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4.xml" ContentType="application/vnd.openxmlformats-officedocument.themeOverride+xml"/>
  <Override PartName="/xl/drawings/drawing9.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5.xml" ContentType="application/vnd.openxmlformats-officedocument.themeOverride+xml"/>
  <Override PartName="/xl/drawings/drawing12.xml" ContentType="application/vnd.openxmlformats-officedocument.drawingml.chartshapes+xml"/>
  <Override PartName="/xl/drawings/drawing1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6.xml" ContentType="application/vnd.openxmlformats-officedocument.themeOverride+xml"/>
  <Override PartName="/xl/drawings/drawing15.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7.xml" ContentType="application/vnd.openxmlformats-officedocument.themeOverride+xml"/>
  <Override PartName="/xl/drawings/drawing19.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8.xml" ContentType="application/vnd.openxmlformats-officedocument.themeOverride+xml"/>
  <Override PartName="/xl/drawings/drawing21.xml" ContentType="application/vnd.openxmlformats-officedocument.drawingml.chartshapes+xml"/>
  <Override PartName="/xl/drawings/drawing2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3.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9.xml" ContentType="application/vnd.openxmlformats-officedocument.themeOverride+xml"/>
  <Override PartName="/xl/drawings/drawing24.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5.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6.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7.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hidePivotFieldList="1"/>
  <mc:AlternateContent xmlns:mc="http://schemas.openxmlformats.org/markup-compatibility/2006">
    <mc:Choice Requires="x15">
      <x15ac:absPath xmlns:x15ac="http://schemas.microsoft.com/office/spreadsheetml/2010/11/ac" url="C:\Users\olivia\Documents\EPS_Models by Region\United States\US-EPS\"/>
    </mc:Choice>
  </mc:AlternateContent>
  <xr:revisionPtr revIDLastSave="0" documentId="13_ncr:1_{4F69F08D-9ABE-4B85-B89B-CFF6C37CCF69}" xr6:coauthVersionLast="46" xr6:coauthVersionMax="46" xr10:uidLastSave="{00000000-0000-0000-0000-000000000000}"/>
  <bookViews>
    <workbookView xWindow="780" yWindow="315" windowWidth="20265" windowHeight="15810" activeTab="1" xr2:uid="{1C28D042-1CB9-485A-86BA-9BFAE502155E}"/>
  </bookViews>
  <sheets>
    <sheet name="Overview" sheetId="38" r:id="rId1"/>
    <sheet name="1. Transportation" sheetId="4" r:id="rId2"/>
    <sheet name="2. Electricity" sheetId="8" r:id="rId3"/>
    <sheet name="3. Industry Energy" sheetId="10" r:id="rId4"/>
    <sheet name="4. Buildings" sheetId="9" r:id="rId5"/>
    <sheet name="5. Industry Process" sheetId="18" r:id="rId6"/>
    <sheet name="6. Total" sheetId="25" r:id="rId7"/>
    <sheet name="7. Particulates" sheetId="41" r:id="rId8"/>
    <sheet name="EPS" sheetId="3" r:id="rId9"/>
    <sheet name="GWP" sheetId="46" r:id="rId10"/>
    <sheet name="NoSettings" sheetId="2" r:id="rId11"/>
    <sheet name="Sheet1" sheetId="45" state="hidden" r:id="rId12"/>
    <sheet name="Vensim Variables" sheetId="1" r:id="rId13"/>
    <sheet name="EPA_GHG" sheetId="28" r:id="rId14"/>
    <sheet name="Table 3-1" sheetId="22" r:id="rId15"/>
    <sheet name="Table 3-7" sheetId="6" r:id="rId16"/>
    <sheet name="Table 3-9" sheetId="11" r:id="rId17"/>
    <sheet name="Table 3-10" sheetId="12" r:id="rId18"/>
    <sheet name="Table 3-11" sheetId="13" r:id="rId19"/>
    <sheet name="Table 3-12" sheetId="14" r:id="rId20"/>
    <sheet name="Table 3-13" sheetId="15" r:id="rId21"/>
    <sheet name="Table 3-14" sheetId="16" r:id="rId22"/>
    <sheet name="Table 3-15" sheetId="17" r:id="rId23"/>
    <sheet name="Table 4-1" sheetId="19" r:id="rId24"/>
    <sheet name="Table 5-1" sheetId="20" r:id="rId25"/>
    <sheet name="Table 6-1" sheetId="26" r:id="rId26"/>
    <sheet name="Table 7-1" sheetId="21" r:id="rId27"/>
    <sheet name="EIA" sheetId="29" r:id="rId28"/>
    <sheet name="Table 18" sheetId="27" r:id="rId29"/>
    <sheet name="Table 54" sheetId="30" r:id="rId30"/>
    <sheet name="Table 11.1" sheetId="31" r:id="rId31"/>
    <sheet name="Table 11.2" sheetId="32" r:id="rId32"/>
    <sheet name="Table 11.3" sheetId="33" r:id="rId33"/>
    <sheet name="Table 11.4" sheetId="34" r:id="rId34"/>
    <sheet name="Table 11.5" sheetId="35" r:id="rId35"/>
    <sheet name="Table 11.6" sheetId="36" r:id="rId36"/>
    <sheet name="Table 11.7" sheetId="37" r:id="rId37"/>
    <sheet name="NEI 2017" sheetId="40" r:id="rId38"/>
    <sheet name="2017 EPA Data" sheetId="39" r:id="rId39"/>
    <sheet name="Crosswalk Particulates" sheetId="42" r:id="rId40"/>
    <sheet name="EPA Data_by prim poll" sheetId="44" state="hidden" r:id="rId41"/>
  </sheets>
  <definedNames>
    <definedName name="_xlnm._FilterDatabase" localSheetId="38" hidden="1">'2017 EPA Data'!$A$3:$H$5846</definedName>
    <definedName name="_xlnm._FilterDatabase" localSheetId="39" hidden="1">'Crosswalk Particulates'!$A$1:$E$61</definedName>
    <definedName name="_xlnm._FilterDatabase" localSheetId="8" hidden="1">EPS!$A$1:$N$5763</definedName>
    <definedName name="_xlnm._FilterDatabase" localSheetId="10" hidden="1">NoSettings!$A$1:$AH$5763</definedName>
    <definedName name="CH4_Ar4_to_AR5">Overview!$B$25</definedName>
    <definedName name="gwp_ch4">Overview!$B$21</definedName>
    <definedName name="gwp_n2o">Overview!$B$20</definedName>
    <definedName name="metricton_to_shortton">Overview!$B$19</definedName>
    <definedName name="million">Overview!$B$22</definedName>
    <definedName name="N2O_AR4_to_AR5">Overview!$B$26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48" i="41" l="1"/>
  <c r="J148" i="41"/>
  <c r="K147" i="41"/>
  <c r="K146" i="41"/>
  <c r="K145" i="41"/>
  <c r="K144" i="41"/>
  <c r="J144" i="41"/>
  <c r="K143" i="41"/>
  <c r="K142" i="41"/>
  <c r="K141" i="41"/>
  <c r="K140" i="41"/>
  <c r="K139" i="41"/>
  <c r="K130" i="41"/>
  <c r="J130" i="41"/>
  <c r="K129" i="41"/>
  <c r="K128" i="41"/>
  <c r="K127" i="41"/>
  <c r="K126" i="41"/>
  <c r="J126" i="41"/>
  <c r="K125" i="41"/>
  <c r="K124" i="41"/>
  <c r="K123" i="41"/>
  <c r="K122" i="41"/>
  <c r="K121" i="41"/>
  <c r="K111" i="41"/>
  <c r="J111" i="41"/>
  <c r="K110" i="41"/>
  <c r="K109" i="41"/>
  <c r="K108" i="41"/>
  <c r="K107" i="41"/>
  <c r="J107" i="41"/>
  <c r="K106" i="41"/>
  <c r="K105" i="41"/>
  <c r="K104" i="41"/>
  <c r="K103" i="41"/>
  <c r="K102" i="41"/>
  <c r="K95" i="41"/>
  <c r="J95" i="41"/>
  <c r="K94" i="41"/>
  <c r="K93" i="41"/>
  <c r="K92" i="41"/>
  <c r="K91" i="41"/>
  <c r="J91" i="41"/>
  <c r="K90" i="41"/>
  <c r="K89" i="41"/>
  <c r="K88" i="41"/>
  <c r="K87" i="41"/>
  <c r="K86" i="41"/>
  <c r="K80" i="41"/>
  <c r="J80" i="41"/>
  <c r="K79" i="41"/>
  <c r="K78" i="41"/>
  <c r="K77" i="41"/>
  <c r="K76" i="41"/>
  <c r="J76" i="41"/>
  <c r="K75" i="41"/>
  <c r="K74" i="41"/>
  <c r="K73" i="41"/>
  <c r="K72" i="41"/>
  <c r="K71" i="41"/>
  <c r="K61" i="41"/>
  <c r="J61" i="41"/>
  <c r="K60" i="41"/>
  <c r="K59" i="41"/>
  <c r="K58" i="41"/>
  <c r="K57" i="41"/>
  <c r="J57" i="41"/>
  <c r="K56" i="41"/>
  <c r="K55" i="41"/>
  <c r="K54" i="41"/>
  <c r="K53" i="41"/>
  <c r="K52" i="41"/>
  <c r="K40" i="41"/>
  <c r="J40" i="41"/>
  <c r="K39" i="41"/>
  <c r="K38" i="41"/>
  <c r="K37" i="41"/>
  <c r="K36" i="41"/>
  <c r="J36" i="41"/>
  <c r="K35" i="41"/>
  <c r="K34" i="41"/>
  <c r="K33" i="41"/>
  <c r="K32" i="41"/>
  <c r="K31" i="41"/>
  <c r="J15" i="41"/>
  <c r="J19" i="41"/>
  <c r="K19" i="41"/>
  <c r="K14" i="41"/>
  <c r="K13" i="41"/>
  <c r="K12" i="41"/>
  <c r="K11" i="41"/>
  <c r="K10" i="41"/>
  <c r="L2" i="3"/>
  <c r="K15" i="41"/>
  <c r="K16" i="41"/>
  <c r="K17" i="41"/>
  <c r="K18" i="41"/>
  <c r="J5380" i="3"/>
  <c r="K72" i="18"/>
  <c r="K55" i="18"/>
  <c r="K53" i="18"/>
  <c r="K51" i="18"/>
  <c r="K50" i="18"/>
  <c r="K49" i="18"/>
  <c r="K48" i="18"/>
  <c r="K47" i="18"/>
  <c r="K46" i="18"/>
  <c r="M67" i="8"/>
  <c r="M66" i="8"/>
  <c r="M65" i="8"/>
  <c r="M64" i="8"/>
  <c r="M63" i="8"/>
  <c r="J2"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102" i="41" s="1"/>
  <c r="J5310" i="3"/>
  <c r="J121" i="41" s="1"/>
  <c r="J5311" i="3"/>
  <c r="J10" i="41" s="1"/>
  <c r="J5312" i="3"/>
  <c r="J139" i="41" s="1"/>
  <c r="J5313" i="3"/>
  <c r="J52" i="41" s="1"/>
  <c r="J5314" i="3"/>
  <c r="J31" i="41" s="1"/>
  <c r="J5315" i="3"/>
  <c r="J71" i="41" s="1"/>
  <c r="J5316" i="3"/>
  <c r="J86" i="41" s="1"/>
  <c r="J5317" i="3"/>
  <c r="J5318" i="3"/>
  <c r="J5319" i="3"/>
  <c r="J5320" i="3"/>
  <c r="J5321" i="3"/>
  <c r="J103" i="41" s="1"/>
  <c r="J5322" i="3"/>
  <c r="J122" i="41" s="1"/>
  <c r="J5323" i="3"/>
  <c r="J11" i="41" s="1"/>
  <c r="J5324" i="3"/>
  <c r="J140" i="41" s="1"/>
  <c r="J5325" i="3"/>
  <c r="J53" i="41" s="1"/>
  <c r="J5326" i="3"/>
  <c r="J32" i="41" s="1"/>
  <c r="J5327" i="3"/>
  <c r="J72" i="41" s="1"/>
  <c r="J5328" i="3"/>
  <c r="J87" i="41" s="1"/>
  <c r="J5329" i="3"/>
  <c r="J5330" i="3"/>
  <c r="J5331" i="3"/>
  <c r="J5332" i="3"/>
  <c r="J5333" i="3"/>
  <c r="J104" i="41" s="1"/>
  <c r="J5334" i="3"/>
  <c r="J123" i="41" s="1"/>
  <c r="J5335" i="3"/>
  <c r="J12" i="41" s="1"/>
  <c r="J5336" i="3"/>
  <c r="J141" i="41" s="1"/>
  <c r="J5337" i="3"/>
  <c r="J54" i="41" s="1"/>
  <c r="J5338" i="3"/>
  <c r="J33" i="41" s="1"/>
  <c r="J5339" i="3"/>
  <c r="J73" i="41" s="1"/>
  <c r="J5340" i="3"/>
  <c r="J88" i="41" s="1"/>
  <c r="J5341" i="3"/>
  <c r="J5342" i="3"/>
  <c r="J5343" i="3"/>
  <c r="J5344" i="3"/>
  <c r="J5345" i="3"/>
  <c r="J105" i="41" s="1"/>
  <c r="J5346" i="3"/>
  <c r="J124" i="41" s="1"/>
  <c r="J5347" i="3"/>
  <c r="J13" i="41" s="1"/>
  <c r="J5348" i="3"/>
  <c r="J142" i="41" s="1"/>
  <c r="J5349" i="3"/>
  <c r="J55" i="41" s="1"/>
  <c r="J5350" i="3"/>
  <c r="J34" i="41" s="1"/>
  <c r="J5351" i="3"/>
  <c r="J74" i="41" s="1"/>
  <c r="J5352" i="3"/>
  <c r="J89" i="41" s="1"/>
  <c r="J5353" i="3"/>
  <c r="J5354" i="3"/>
  <c r="J5355" i="3"/>
  <c r="J5356" i="3"/>
  <c r="J5357" i="3"/>
  <c r="J106" i="41" s="1"/>
  <c r="J5358" i="3"/>
  <c r="J125" i="41" s="1"/>
  <c r="J5359" i="3"/>
  <c r="J14" i="41" s="1"/>
  <c r="J5360" i="3"/>
  <c r="J143" i="41" s="1"/>
  <c r="J5361" i="3"/>
  <c r="J56" i="41" s="1"/>
  <c r="J5362" i="3"/>
  <c r="J35" i="41" s="1"/>
  <c r="J5363" i="3"/>
  <c r="J75" i="41" s="1"/>
  <c r="J5364" i="3"/>
  <c r="J90" i="41" s="1"/>
  <c r="J5365" i="3"/>
  <c r="J5366" i="3"/>
  <c r="J5367" i="3"/>
  <c r="J5368" i="3"/>
  <c r="J5369" i="3"/>
  <c r="J108" i="41" s="1"/>
  <c r="J5370" i="3"/>
  <c r="J127" i="41" s="1"/>
  <c r="J5371" i="3"/>
  <c r="J16" i="41" s="1"/>
  <c r="J5372" i="3"/>
  <c r="J145" i="41" s="1"/>
  <c r="J5373" i="3"/>
  <c r="J58" i="41" s="1"/>
  <c r="J5374" i="3"/>
  <c r="J37" i="41" s="1"/>
  <c r="J5375" i="3"/>
  <c r="J77" i="41" s="1"/>
  <c r="J5376" i="3"/>
  <c r="J92" i="41" s="1"/>
  <c r="J5377" i="3"/>
  <c r="J5378" i="3"/>
  <c r="J5379" i="3"/>
  <c r="J5381" i="3"/>
  <c r="J109" i="41" s="1"/>
  <c r="J5382" i="3"/>
  <c r="J128" i="41" s="1"/>
  <c r="J5383" i="3"/>
  <c r="J17" i="41" s="1"/>
  <c r="J5384" i="3"/>
  <c r="J146" i="41" s="1"/>
  <c r="J5385" i="3"/>
  <c r="J59" i="41" s="1"/>
  <c r="J5386" i="3"/>
  <c r="J38" i="41" s="1"/>
  <c r="J5387" i="3"/>
  <c r="J78" i="41" s="1"/>
  <c r="J5388" i="3"/>
  <c r="J93" i="41" s="1"/>
  <c r="J5389" i="3"/>
  <c r="J5390" i="3"/>
  <c r="J5391" i="3"/>
  <c r="J5392" i="3"/>
  <c r="J5393" i="3"/>
  <c r="J110" i="41" s="1"/>
  <c r="J5394" i="3"/>
  <c r="J129" i="41" s="1"/>
  <c r="J5395" i="3"/>
  <c r="J18" i="41" s="1"/>
  <c r="J5396" i="3"/>
  <c r="J147" i="41" s="1"/>
  <c r="J5397" i="3"/>
  <c r="J60" i="41" s="1"/>
  <c r="J5398" i="3"/>
  <c r="J39" i="41" s="1"/>
  <c r="J5399" i="3"/>
  <c r="J79" i="41" s="1"/>
  <c r="J5400" i="3"/>
  <c r="J94" i="41" s="1"/>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I3316" i="3"/>
  <c r="K3316" i="3" s="1"/>
  <c r="I3317" i="3"/>
  <c r="K3317" i="3" s="1"/>
  <c r="I3318" i="3"/>
  <c r="K3318" i="3" s="1"/>
  <c r="I3319" i="3"/>
  <c r="K3319" i="3" s="1"/>
  <c r="I3320" i="3"/>
  <c r="K3320" i="3" s="1"/>
  <c r="I3321" i="3"/>
  <c r="K3321" i="3" s="1"/>
  <c r="I3322" i="3"/>
  <c r="K3322" i="3" s="1"/>
  <c r="I3323" i="3"/>
  <c r="K3323" i="3" s="1"/>
  <c r="I3324" i="3"/>
  <c r="K3324" i="3" s="1"/>
  <c r="I3325" i="3"/>
  <c r="K3325" i="3" s="1"/>
  <c r="I3326" i="3"/>
  <c r="K3326" i="3" s="1"/>
  <c r="I3327" i="3"/>
  <c r="K3327" i="3" s="1"/>
  <c r="I3328" i="3"/>
  <c r="K3328" i="3" s="1"/>
  <c r="I3329" i="3"/>
  <c r="K3329" i="3" s="1"/>
  <c r="I3330" i="3"/>
  <c r="K3330" i="3" s="1"/>
  <c r="I3331" i="3"/>
  <c r="K3331" i="3" s="1"/>
  <c r="I3332" i="3"/>
  <c r="K3332" i="3" s="1"/>
  <c r="I3333" i="3"/>
  <c r="K3333" i="3" s="1"/>
  <c r="I3334" i="3"/>
  <c r="K3334" i="3" s="1"/>
  <c r="I3335" i="3"/>
  <c r="K3335" i="3" s="1"/>
  <c r="I3336" i="3"/>
  <c r="K3336" i="3" s="1"/>
  <c r="I3337" i="3"/>
  <c r="K3337" i="3" s="1"/>
  <c r="I3338" i="3"/>
  <c r="K3338" i="3" s="1"/>
  <c r="I3339" i="3"/>
  <c r="K3339" i="3" s="1"/>
  <c r="I3340" i="3"/>
  <c r="K3340" i="3" s="1"/>
  <c r="I3341" i="3"/>
  <c r="K3341" i="3" s="1"/>
  <c r="I3342" i="3"/>
  <c r="K3342" i="3" s="1"/>
  <c r="I3343" i="3"/>
  <c r="K3343" i="3" s="1"/>
  <c r="I3344" i="3"/>
  <c r="K3344" i="3" s="1"/>
  <c r="I3345" i="3"/>
  <c r="K3345" i="3" s="1"/>
  <c r="I3346" i="3"/>
  <c r="K3346" i="3" s="1"/>
  <c r="I3347" i="3"/>
  <c r="K3347" i="3" s="1"/>
  <c r="I3348" i="3"/>
  <c r="K3348" i="3" s="1"/>
  <c r="I3349" i="3"/>
  <c r="K3349" i="3" s="1"/>
  <c r="I3350" i="3"/>
  <c r="K3350" i="3" s="1"/>
  <c r="I3351" i="3"/>
  <c r="K3351" i="3" s="1"/>
  <c r="I3352" i="3"/>
  <c r="K3352" i="3" s="1"/>
  <c r="I3353" i="3"/>
  <c r="K3353" i="3" s="1"/>
  <c r="I3354" i="3"/>
  <c r="K3354" i="3" s="1"/>
  <c r="I3355" i="3"/>
  <c r="K3355" i="3" s="1"/>
  <c r="I3356" i="3"/>
  <c r="K3356" i="3" s="1"/>
  <c r="I3357" i="3"/>
  <c r="K3357" i="3" s="1"/>
  <c r="I3358" i="3"/>
  <c r="K3358" i="3" s="1"/>
  <c r="I3359" i="3"/>
  <c r="K3359" i="3" s="1"/>
  <c r="I3360" i="3"/>
  <c r="K3360" i="3" s="1"/>
  <c r="I3361" i="3"/>
  <c r="K3361" i="3" s="1"/>
  <c r="I3362" i="3"/>
  <c r="K3362" i="3" s="1"/>
  <c r="I3363" i="3"/>
  <c r="K3363" i="3" s="1"/>
  <c r="I3364" i="3"/>
  <c r="K3364" i="3" s="1"/>
  <c r="I3365" i="3"/>
  <c r="K3365" i="3" s="1"/>
  <c r="I3366" i="3"/>
  <c r="K3366" i="3" s="1"/>
  <c r="I3367" i="3"/>
  <c r="K3367" i="3" s="1"/>
  <c r="I3368" i="3"/>
  <c r="K3368" i="3" s="1"/>
  <c r="I3369" i="3"/>
  <c r="K3369" i="3" s="1"/>
  <c r="I3370" i="3"/>
  <c r="K3370" i="3" s="1"/>
  <c r="I3371" i="3"/>
  <c r="K3371" i="3" s="1"/>
  <c r="I3372" i="3"/>
  <c r="K3372" i="3" s="1"/>
  <c r="I3373" i="3"/>
  <c r="K3373" i="3" s="1"/>
  <c r="I3374" i="3"/>
  <c r="K3374" i="3" s="1"/>
  <c r="I3375" i="3"/>
  <c r="K3375" i="3" s="1"/>
  <c r="I3376" i="3"/>
  <c r="K3376" i="3" s="1"/>
  <c r="I3377" i="3"/>
  <c r="K3377" i="3" s="1"/>
  <c r="I3378" i="3"/>
  <c r="K3378" i="3" s="1"/>
  <c r="I3379" i="3"/>
  <c r="K3379" i="3" s="1"/>
  <c r="I3380" i="3"/>
  <c r="K3380" i="3" s="1"/>
  <c r="I3381" i="3"/>
  <c r="K3381" i="3" s="1"/>
  <c r="I3382" i="3"/>
  <c r="K3382" i="3" s="1"/>
  <c r="I3383" i="3"/>
  <c r="K3383" i="3" s="1"/>
  <c r="I3384" i="3"/>
  <c r="K3384" i="3" s="1"/>
  <c r="I3385" i="3"/>
  <c r="K3385" i="3" s="1"/>
  <c r="I3386" i="3"/>
  <c r="K3386" i="3" s="1"/>
  <c r="I3387" i="3"/>
  <c r="K3387" i="3" s="1"/>
  <c r="I3388" i="3"/>
  <c r="K3388" i="3" s="1"/>
  <c r="I3389" i="3"/>
  <c r="K3389" i="3" s="1"/>
  <c r="I3390" i="3"/>
  <c r="K3390" i="3" s="1"/>
  <c r="I3391" i="3"/>
  <c r="K3391" i="3" s="1"/>
  <c r="I3392" i="3"/>
  <c r="K3392" i="3" s="1"/>
  <c r="I3393" i="3"/>
  <c r="K3393" i="3" s="1"/>
  <c r="I3394" i="3"/>
  <c r="K3394" i="3" s="1"/>
  <c r="I3395" i="3"/>
  <c r="K3395" i="3" s="1"/>
  <c r="I3396" i="3"/>
  <c r="K3396" i="3" s="1"/>
  <c r="I3397" i="3"/>
  <c r="K3397" i="3" s="1"/>
  <c r="I3398" i="3"/>
  <c r="K3398" i="3" s="1"/>
  <c r="I3399" i="3"/>
  <c r="K3399" i="3" s="1"/>
  <c r="I3400" i="3"/>
  <c r="K3400" i="3" s="1"/>
  <c r="I3401" i="3"/>
  <c r="K3401" i="3" s="1"/>
  <c r="I3402" i="3"/>
  <c r="K3402" i="3" s="1"/>
  <c r="I3403" i="3"/>
  <c r="K3403" i="3" s="1"/>
  <c r="I3404" i="3"/>
  <c r="K3404" i="3" s="1"/>
  <c r="I3405" i="3"/>
  <c r="K3405" i="3" s="1"/>
  <c r="I3406" i="3"/>
  <c r="K3406" i="3" s="1"/>
  <c r="I3407" i="3"/>
  <c r="K3407" i="3" s="1"/>
  <c r="I3408" i="3"/>
  <c r="K3408" i="3" s="1"/>
  <c r="I3409" i="3"/>
  <c r="K3409" i="3" s="1"/>
  <c r="I3410" i="3"/>
  <c r="K3410" i="3" s="1"/>
  <c r="I3411" i="3"/>
  <c r="K3411" i="3" s="1"/>
  <c r="I3412" i="3"/>
  <c r="K3412" i="3" s="1"/>
  <c r="I3413" i="3"/>
  <c r="K3413" i="3" s="1"/>
  <c r="I3414" i="3"/>
  <c r="K3414" i="3" s="1"/>
  <c r="I3415" i="3"/>
  <c r="K3415" i="3" s="1"/>
  <c r="I3416" i="3"/>
  <c r="K3416" i="3" s="1"/>
  <c r="I3417" i="3"/>
  <c r="K3417" i="3" s="1"/>
  <c r="I3418" i="3"/>
  <c r="K3418" i="3" s="1"/>
  <c r="I3419" i="3"/>
  <c r="K3419" i="3" s="1"/>
  <c r="I3420" i="3"/>
  <c r="K3420" i="3" s="1"/>
  <c r="I3421" i="3"/>
  <c r="K3421" i="3" s="1"/>
  <c r="I3422" i="3"/>
  <c r="K3422" i="3" s="1"/>
  <c r="I3423" i="3"/>
  <c r="K3423" i="3" s="1"/>
  <c r="I3424" i="3"/>
  <c r="K3424" i="3" s="1"/>
  <c r="I3425" i="3"/>
  <c r="K3425" i="3" s="1"/>
  <c r="I3426" i="3"/>
  <c r="K3426" i="3" s="1"/>
  <c r="I3427" i="3"/>
  <c r="K3427" i="3" s="1"/>
  <c r="I3428" i="3"/>
  <c r="K3428" i="3" s="1"/>
  <c r="I3429" i="3"/>
  <c r="K3429" i="3" s="1"/>
  <c r="I3430" i="3"/>
  <c r="K3430" i="3" s="1"/>
  <c r="I3431" i="3"/>
  <c r="K3431" i="3" s="1"/>
  <c r="I3432" i="3"/>
  <c r="K3432" i="3" s="1"/>
  <c r="I3433" i="3"/>
  <c r="K3433" i="3" s="1"/>
  <c r="I3434" i="3"/>
  <c r="K3434" i="3" s="1"/>
  <c r="I3435" i="3"/>
  <c r="K3435" i="3" s="1"/>
  <c r="I3436" i="3"/>
  <c r="K3436" i="3" s="1"/>
  <c r="I3437" i="3"/>
  <c r="K3437" i="3" s="1"/>
  <c r="I3438" i="3"/>
  <c r="K3438" i="3" s="1"/>
  <c r="I3439" i="3"/>
  <c r="K3439" i="3" s="1"/>
  <c r="I3440" i="3"/>
  <c r="K3440" i="3" s="1"/>
  <c r="I3441" i="3"/>
  <c r="K3441" i="3" s="1"/>
  <c r="I3442" i="3"/>
  <c r="K3442" i="3" s="1"/>
  <c r="I3443" i="3"/>
  <c r="K3443" i="3" s="1"/>
  <c r="I3444" i="3"/>
  <c r="K3444" i="3" s="1"/>
  <c r="I3445" i="3"/>
  <c r="K3445" i="3" s="1"/>
  <c r="I3446" i="3"/>
  <c r="K3446" i="3" s="1"/>
  <c r="I3447" i="3"/>
  <c r="K3447" i="3" s="1"/>
  <c r="I3448" i="3"/>
  <c r="K3448" i="3" s="1"/>
  <c r="I3449" i="3"/>
  <c r="K3449" i="3" s="1"/>
  <c r="I3450" i="3"/>
  <c r="K3450" i="3" s="1"/>
  <c r="I3451" i="3"/>
  <c r="K3451" i="3" s="1"/>
  <c r="I3452" i="3"/>
  <c r="K3452" i="3" s="1"/>
  <c r="I3453" i="3"/>
  <c r="K3453" i="3" s="1"/>
  <c r="I3454" i="3"/>
  <c r="K3454" i="3" s="1"/>
  <c r="I3455" i="3"/>
  <c r="K3455" i="3" s="1"/>
  <c r="I3456" i="3"/>
  <c r="K3456" i="3" s="1"/>
  <c r="I3457" i="3"/>
  <c r="K3457" i="3" s="1"/>
  <c r="I3458" i="3"/>
  <c r="K3458" i="3" s="1"/>
  <c r="I3459" i="3"/>
  <c r="K3459" i="3" s="1"/>
  <c r="I3460" i="3"/>
  <c r="K3460" i="3" s="1"/>
  <c r="I3461" i="3"/>
  <c r="K3461" i="3" s="1"/>
  <c r="I3462" i="3"/>
  <c r="K3462" i="3" s="1"/>
  <c r="I3463" i="3"/>
  <c r="K3463" i="3" s="1"/>
  <c r="I3464" i="3"/>
  <c r="K3464" i="3" s="1"/>
  <c r="I3465" i="3"/>
  <c r="K3465" i="3" s="1"/>
  <c r="I3466" i="3"/>
  <c r="K3466" i="3" s="1"/>
  <c r="I3467" i="3"/>
  <c r="K3467" i="3" s="1"/>
  <c r="I3468" i="3"/>
  <c r="K3468" i="3" s="1"/>
  <c r="I3469" i="3"/>
  <c r="K3469" i="3" s="1"/>
  <c r="I3470" i="3"/>
  <c r="K3470" i="3" s="1"/>
  <c r="I3471" i="3"/>
  <c r="K3471" i="3" s="1"/>
  <c r="I3472" i="3"/>
  <c r="K3472" i="3" s="1"/>
  <c r="I3473" i="3"/>
  <c r="K3473" i="3" s="1"/>
  <c r="I3474" i="3"/>
  <c r="K3474" i="3" s="1"/>
  <c r="I3475" i="3"/>
  <c r="K3475" i="3" s="1"/>
  <c r="I3476" i="3"/>
  <c r="K3476" i="3" s="1"/>
  <c r="I3477" i="3"/>
  <c r="K3477" i="3" s="1"/>
  <c r="I3478" i="3"/>
  <c r="K3478" i="3" s="1"/>
  <c r="I3479" i="3"/>
  <c r="K3479" i="3" s="1"/>
  <c r="I3480" i="3"/>
  <c r="K3480" i="3" s="1"/>
  <c r="I3481" i="3"/>
  <c r="K3481" i="3" s="1"/>
  <c r="I3482" i="3"/>
  <c r="K3482" i="3" s="1"/>
  <c r="I3483" i="3"/>
  <c r="K3483" i="3" s="1"/>
  <c r="I3484" i="3"/>
  <c r="K3484" i="3" s="1"/>
  <c r="I3485" i="3"/>
  <c r="K3485" i="3" s="1"/>
  <c r="I3486" i="3"/>
  <c r="K3486" i="3" s="1"/>
  <c r="I3487" i="3"/>
  <c r="K3487" i="3" s="1"/>
  <c r="I3488" i="3"/>
  <c r="K3488" i="3" s="1"/>
  <c r="I3489" i="3"/>
  <c r="K3489" i="3" s="1"/>
  <c r="I3490" i="3"/>
  <c r="K3490" i="3" s="1"/>
  <c r="I3491" i="3"/>
  <c r="K3491" i="3" s="1"/>
  <c r="I3492" i="3"/>
  <c r="K3492" i="3" s="1"/>
  <c r="I3493" i="3"/>
  <c r="K3493" i="3" s="1"/>
  <c r="I3494" i="3"/>
  <c r="K3494" i="3" s="1"/>
  <c r="I3495" i="3"/>
  <c r="K3495" i="3" s="1"/>
  <c r="I3496" i="3"/>
  <c r="K3496" i="3" s="1"/>
  <c r="I3497" i="3"/>
  <c r="K3497" i="3" s="1"/>
  <c r="I3498" i="3"/>
  <c r="K3498" i="3" s="1"/>
  <c r="I3499" i="3"/>
  <c r="K3499" i="3" s="1"/>
  <c r="I3500" i="3"/>
  <c r="K3500" i="3" s="1"/>
  <c r="I3501" i="3"/>
  <c r="K3501" i="3" s="1"/>
  <c r="I3502" i="3"/>
  <c r="K3502" i="3" s="1"/>
  <c r="I3503" i="3"/>
  <c r="K3503" i="3" s="1"/>
  <c r="I3504" i="3"/>
  <c r="K3504" i="3" s="1"/>
  <c r="I3505" i="3"/>
  <c r="K3505" i="3" s="1"/>
  <c r="I3506" i="3"/>
  <c r="K3506" i="3" s="1"/>
  <c r="I3507" i="3"/>
  <c r="K3507" i="3" s="1"/>
  <c r="I3508" i="3"/>
  <c r="K3508" i="3" s="1"/>
  <c r="I3509" i="3"/>
  <c r="K3509" i="3" s="1"/>
  <c r="I3510" i="3"/>
  <c r="K3510" i="3" s="1"/>
  <c r="I3511" i="3"/>
  <c r="K3511" i="3" s="1"/>
  <c r="I3512" i="3"/>
  <c r="K3512" i="3" s="1"/>
  <c r="I3513" i="3"/>
  <c r="K3513" i="3" s="1"/>
  <c r="I3514" i="3"/>
  <c r="K3514" i="3" s="1"/>
  <c r="I3515" i="3"/>
  <c r="K3515" i="3" s="1"/>
  <c r="I3516" i="3"/>
  <c r="K3516" i="3" s="1"/>
  <c r="I3517" i="3"/>
  <c r="K3517" i="3" s="1"/>
  <c r="I3518" i="3"/>
  <c r="K3518" i="3" s="1"/>
  <c r="I3519" i="3"/>
  <c r="K3519" i="3" s="1"/>
  <c r="I3520" i="3"/>
  <c r="K3520" i="3" s="1"/>
  <c r="I3521" i="3"/>
  <c r="K3521" i="3" s="1"/>
  <c r="I3522" i="3"/>
  <c r="K3522" i="3" s="1"/>
  <c r="I3523" i="3"/>
  <c r="K3523" i="3" s="1"/>
  <c r="I3524" i="3"/>
  <c r="K3524" i="3" s="1"/>
  <c r="I3525" i="3"/>
  <c r="K3525" i="3" s="1"/>
  <c r="I3526" i="3"/>
  <c r="K3526" i="3" s="1"/>
  <c r="I3527" i="3"/>
  <c r="K3527" i="3" s="1"/>
  <c r="I3528" i="3"/>
  <c r="K3528" i="3" s="1"/>
  <c r="I3529" i="3"/>
  <c r="K3529" i="3" s="1"/>
  <c r="I3530" i="3"/>
  <c r="K3530" i="3" s="1"/>
  <c r="I3531" i="3"/>
  <c r="K3531" i="3" s="1"/>
  <c r="I3532" i="3"/>
  <c r="K3532" i="3" s="1"/>
  <c r="I3533" i="3"/>
  <c r="K3533" i="3" s="1"/>
  <c r="I3534" i="3"/>
  <c r="K3534" i="3" s="1"/>
  <c r="I3535" i="3"/>
  <c r="K3535" i="3" s="1"/>
  <c r="I3536" i="3"/>
  <c r="K3536" i="3" s="1"/>
  <c r="I3537" i="3"/>
  <c r="K3537" i="3" s="1"/>
  <c r="I3538" i="3"/>
  <c r="K3538" i="3" s="1"/>
  <c r="I3539" i="3"/>
  <c r="K3539" i="3" s="1"/>
  <c r="I3540" i="3"/>
  <c r="K3540" i="3" s="1"/>
  <c r="I3541" i="3"/>
  <c r="K3541" i="3" s="1"/>
  <c r="I3542" i="3"/>
  <c r="K3542" i="3" s="1"/>
  <c r="I3543" i="3"/>
  <c r="K3543" i="3" s="1"/>
  <c r="I3544" i="3"/>
  <c r="K3544" i="3" s="1"/>
  <c r="I3545" i="3"/>
  <c r="K3545" i="3" s="1"/>
  <c r="I3546" i="3"/>
  <c r="K3546" i="3" s="1"/>
  <c r="I3547" i="3"/>
  <c r="K3547" i="3" s="1"/>
  <c r="I3548" i="3"/>
  <c r="K3548" i="3" s="1"/>
  <c r="I3549" i="3"/>
  <c r="K3549" i="3" s="1"/>
  <c r="I3550" i="3"/>
  <c r="K3550" i="3" s="1"/>
  <c r="I3551" i="3"/>
  <c r="K3551" i="3" s="1"/>
  <c r="I3552" i="3"/>
  <c r="K3552" i="3" s="1"/>
  <c r="I3553" i="3"/>
  <c r="K3553" i="3" s="1"/>
  <c r="I3554" i="3"/>
  <c r="K3554" i="3" s="1"/>
  <c r="I3555" i="3"/>
  <c r="K3555" i="3" s="1"/>
  <c r="I3556" i="3"/>
  <c r="K3556" i="3" s="1"/>
  <c r="I3557" i="3"/>
  <c r="K3557" i="3" s="1"/>
  <c r="I3558" i="3"/>
  <c r="K3558" i="3" s="1"/>
  <c r="I3559" i="3"/>
  <c r="K3559" i="3" s="1"/>
  <c r="I3560" i="3"/>
  <c r="K3560" i="3" s="1"/>
  <c r="I3561" i="3"/>
  <c r="K3561" i="3" s="1"/>
  <c r="I3562" i="3"/>
  <c r="K3562" i="3" s="1"/>
  <c r="I3563" i="3"/>
  <c r="K3563" i="3" s="1"/>
  <c r="I3564" i="3"/>
  <c r="K3564" i="3" s="1"/>
  <c r="I3565" i="3"/>
  <c r="K3565" i="3" s="1"/>
  <c r="I3566" i="3"/>
  <c r="K3566" i="3" s="1"/>
  <c r="I3567" i="3"/>
  <c r="K3567" i="3" s="1"/>
  <c r="I3568" i="3"/>
  <c r="K3568" i="3" s="1"/>
  <c r="I3569" i="3"/>
  <c r="K3569" i="3" s="1"/>
  <c r="I3570" i="3"/>
  <c r="K3570" i="3" s="1"/>
  <c r="I3571" i="3"/>
  <c r="K3571" i="3" s="1"/>
  <c r="I3572" i="3"/>
  <c r="K3572" i="3" s="1"/>
  <c r="I3573" i="3"/>
  <c r="K3573" i="3" s="1"/>
  <c r="I3574" i="3"/>
  <c r="K3574" i="3" s="1"/>
  <c r="I3575" i="3"/>
  <c r="K3575" i="3" s="1"/>
  <c r="I3576" i="3"/>
  <c r="K3576" i="3" s="1"/>
  <c r="I3577" i="3"/>
  <c r="K3577" i="3" s="1"/>
  <c r="I3578" i="3"/>
  <c r="K3578" i="3" s="1"/>
  <c r="I3579" i="3"/>
  <c r="K3579" i="3" s="1"/>
  <c r="I3580" i="3"/>
  <c r="K3580" i="3" s="1"/>
  <c r="I3581" i="3"/>
  <c r="K3581" i="3" s="1"/>
  <c r="I3582" i="3"/>
  <c r="K3582" i="3" s="1"/>
  <c r="I3583" i="3"/>
  <c r="K3583" i="3" s="1"/>
  <c r="I3584" i="3"/>
  <c r="K3584" i="3" s="1"/>
  <c r="I3585" i="3"/>
  <c r="K3585" i="3" s="1"/>
  <c r="I3586" i="3"/>
  <c r="K3586" i="3" s="1"/>
  <c r="I3587" i="3"/>
  <c r="K3587" i="3" s="1"/>
  <c r="I3588" i="3"/>
  <c r="K3588" i="3" s="1"/>
  <c r="I3589" i="3"/>
  <c r="K3589" i="3" s="1"/>
  <c r="I3590" i="3"/>
  <c r="K3590" i="3" s="1"/>
  <c r="I3591" i="3"/>
  <c r="K3591" i="3" s="1"/>
  <c r="I3592" i="3"/>
  <c r="K3592" i="3" s="1"/>
  <c r="I3593" i="3"/>
  <c r="K3593" i="3" s="1"/>
  <c r="I3594" i="3"/>
  <c r="K3594" i="3" s="1"/>
  <c r="I3595" i="3"/>
  <c r="K3595" i="3" s="1"/>
  <c r="I3596" i="3"/>
  <c r="K3596" i="3" s="1"/>
  <c r="I3597" i="3"/>
  <c r="K3597" i="3" s="1"/>
  <c r="I3598" i="3"/>
  <c r="K3598" i="3" s="1"/>
  <c r="I3599" i="3"/>
  <c r="K3599" i="3" s="1"/>
  <c r="I3600" i="3"/>
  <c r="K3600" i="3" s="1"/>
  <c r="I3601" i="3"/>
  <c r="K3601" i="3" s="1"/>
  <c r="I3602" i="3"/>
  <c r="K3602" i="3" s="1"/>
  <c r="I3603" i="3"/>
  <c r="K3603" i="3" s="1"/>
  <c r="I3604" i="3"/>
  <c r="K3604" i="3" s="1"/>
  <c r="I3605" i="3"/>
  <c r="K3605" i="3" s="1"/>
  <c r="I3606" i="3"/>
  <c r="K3606" i="3" s="1"/>
  <c r="I3607" i="3"/>
  <c r="K3607" i="3" s="1"/>
  <c r="I3608" i="3"/>
  <c r="K3608" i="3" s="1"/>
  <c r="I3609" i="3"/>
  <c r="K3609" i="3" s="1"/>
  <c r="I3610" i="3"/>
  <c r="K3610" i="3" s="1"/>
  <c r="I3611" i="3"/>
  <c r="K3611" i="3" s="1"/>
  <c r="I3612" i="3"/>
  <c r="K3612" i="3" s="1"/>
  <c r="I3613" i="3"/>
  <c r="K3613" i="3" s="1"/>
  <c r="I3614" i="3"/>
  <c r="K3614" i="3" s="1"/>
  <c r="I3615" i="3"/>
  <c r="K3615" i="3" s="1"/>
  <c r="I3616" i="3"/>
  <c r="K3616" i="3" s="1"/>
  <c r="I3617" i="3"/>
  <c r="K3617" i="3" s="1"/>
  <c r="I3618" i="3"/>
  <c r="K3618" i="3" s="1"/>
  <c r="I3619" i="3"/>
  <c r="K3619" i="3" s="1"/>
  <c r="I3620" i="3"/>
  <c r="K3620" i="3" s="1"/>
  <c r="I3621" i="3"/>
  <c r="K3621" i="3" s="1"/>
  <c r="I3622" i="3"/>
  <c r="K3622" i="3" s="1"/>
  <c r="I3623" i="3"/>
  <c r="K3623" i="3" s="1"/>
  <c r="I3624" i="3"/>
  <c r="K3624" i="3" s="1"/>
  <c r="I3625" i="3"/>
  <c r="K3625" i="3" s="1"/>
  <c r="I3626" i="3"/>
  <c r="K3626" i="3" s="1"/>
  <c r="I3627" i="3"/>
  <c r="K3627" i="3" s="1"/>
  <c r="I3628" i="3"/>
  <c r="K3628" i="3" s="1"/>
  <c r="I3629" i="3"/>
  <c r="K3629" i="3" s="1"/>
  <c r="I3630" i="3"/>
  <c r="K3630" i="3" s="1"/>
  <c r="I3631" i="3"/>
  <c r="K3631" i="3" s="1"/>
  <c r="I3632" i="3"/>
  <c r="K3632" i="3" s="1"/>
  <c r="I3633" i="3"/>
  <c r="K3633" i="3" s="1"/>
  <c r="I3634" i="3"/>
  <c r="K3634" i="3" s="1"/>
  <c r="I3635" i="3"/>
  <c r="K3635" i="3" s="1"/>
  <c r="I3636" i="3"/>
  <c r="K3636" i="3" s="1"/>
  <c r="I3637" i="3"/>
  <c r="K3637" i="3" s="1"/>
  <c r="I3638" i="3"/>
  <c r="K3638" i="3" s="1"/>
  <c r="I3639" i="3"/>
  <c r="K3639" i="3" s="1"/>
  <c r="I3640" i="3"/>
  <c r="K3640" i="3" s="1"/>
  <c r="I3641" i="3"/>
  <c r="K3641" i="3" s="1"/>
  <c r="I3642" i="3"/>
  <c r="K3642" i="3" s="1"/>
  <c r="I3643" i="3"/>
  <c r="K3643" i="3" s="1"/>
  <c r="I3644" i="3"/>
  <c r="K3644" i="3" s="1"/>
  <c r="I3645" i="3"/>
  <c r="K3645" i="3" s="1"/>
  <c r="I3646" i="3"/>
  <c r="K3646" i="3" s="1"/>
  <c r="I3647" i="3"/>
  <c r="K3647" i="3" s="1"/>
  <c r="I3648" i="3"/>
  <c r="K3648" i="3" s="1"/>
  <c r="I3649" i="3"/>
  <c r="K3649" i="3" s="1"/>
  <c r="I3650" i="3"/>
  <c r="K3650" i="3" s="1"/>
  <c r="I3651" i="3"/>
  <c r="K3651" i="3" s="1"/>
  <c r="I3652" i="3"/>
  <c r="K3652" i="3" s="1"/>
  <c r="I3653" i="3"/>
  <c r="K3653" i="3" s="1"/>
  <c r="I3654" i="3"/>
  <c r="K3654" i="3" s="1"/>
  <c r="I3655" i="3"/>
  <c r="K3655" i="3" s="1"/>
  <c r="I3656" i="3"/>
  <c r="K3656" i="3" s="1"/>
  <c r="I3657" i="3"/>
  <c r="K3657" i="3" s="1"/>
  <c r="I3658" i="3"/>
  <c r="K3658" i="3" s="1"/>
  <c r="I3659" i="3"/>
  <c r="K3659" i="3" s="1"/>
  <c r="I3660" i="3"/>
  <c r="K3660" i="3" s="1"/>
  <c r="I3661" i="3"/>
  <c r="K3661" i="3" s="1"/>
  <c r="I3662" i="3"/>
  <c r="K3662" i="3" s="1"/>
  <c r="I3663" i="3"/>
  <c r="K3663" i="3" s="1"/>
  <c r="I3664" i="3"/>
  <c r="K3664" i="3" s="1"/>
  <c r="I3665" i="3"/>
  <c r="K3665" i="3" s="1"/>
  <c r="I3666" i="3"/>
  <c r="K3666" i="3" s="1"/>
  <c r="I3667" i="3"/>
  <c r="K3667" i="3" s="1"/>
  <c r="I3668" i="3"/>
  <c r="K3668" i="3" s="1"/>
  <c r="I3669" i="3"/>
  <c r="K3669" i="3" s="1"/>
  <c r="I3670" i="3"/>
  <c r="K3670" i="3" s="1"/>
  <c r="I3671" i="3"/>
  <c r="K3671" i="3" s="1"/>
  <c r="I3672" i="3"/>
  <c r="K3672" i="3" s="1"/>
  <c r="I3673" i="3"/>
  <c r="K3673" i="3" s="1"/>
  <c r="I3674" i="3"/>
  <c r="K3674" i="3" s="1"/>
  <c r="I3675" i="3"/>
  <c r="K3675" i="3" s="1"/>
  <c r="I3676" i="3"/>
  <c r="K3676" i="3" s="1"/>
  <c r="I3677" i="3"/>
  <c r="K3677" i="3" s="1"/>
  <c r="I3678" i="3"/>
  <c r="K3678" i="3" s="1"/>
  <c r="I3679" i="3"/>
  <c r="K3679" i="3" s="1"/>
  <c r="I3680" i="3"/>
  <c r="K3680" i="3" s="1"/>
  <c r="I3681" i="3"/>
  <c r="K3681" i="3" s="1"/>
  <c r="I3682" i="3"/>
  <c r="K3682" i="3" s="1"/>
  <c r="I3683" i="3"/>
  <c r="K3683" i="3" s="1"/>
  <c r="I3684" i="3"/>
  <c r="K3684" i="3" s="1"/>
  <c r="I3685" i="3"/>
  <c r="K3685" i="3" s="1"/>
  <c r="I3686" i="3"/>
  <c r="K3686" i="3" s="1"/>
  <c r="I3687" i="3"/>
  <c r="K3687" i="3" s="1"/>
  <c r="I3688" i="3"/>
  <c r="K3688" i="3" s="1"/>
  <c r="I3689" i="3"/>
  <c r="K3689" i="3" s="1"/>
  <c r="I3690" i="3"/>
  <c r="K3690" i="3" s="1"/>
  <c r="I3691" i="3"/>
  <c r="K3691" i="3" s="1"/>
  <c r="I3692" i="3"/>
  <c r="K3692" i="3" s="1"/>
  <c r="I3693" i="3"/>
  <c r="K3693" i="3" s="1"/>
  <c r="I3694" i="3"/>
  <c r="K3694" i="3" s="1"/>
  <c r="I3695" i="3"/>
  <c r="K3695" i="3" s="1"/>
  <c r="I3696" i="3"/>
  <c r="K3696" i="3" s="1"/>
  <c r="I3697" i="3"/>
  <c r="K3697" i="3" s="1"/>
  <c r="I3698" i="3"/>
  <c r="K3698" i="3" s="1"/>
  <c r="I3699" i="3"/>
  <c r="K3699" i="3" s="1"/>
  <c r="I3700" i="3"/>
  <c r="K3700" i="3" s="1"/>
  <c r="I3701" i="3"/>
  <c r="K3701" i="3" s="1"/>
  <c r="I3702" i="3"/>
  <c r="K3702" i="3" s="1"/>
  <c r="I3703" i="3"/>
  <c r="K3703" i="3" s="1"/>
  <c r="I3704" i="3"/>
  <c r="K3704" i="3" s="1"/>
  <c r="I3705" i="3"/>
  <c r="K3705" i="3" s="1"/>
  <c r="I3706" i="3"/>
  <c r="K3706" i="3" s="1"/>
  <c r="I3707" i="3"/>
  <c r="K3707" i="3" s="1"/>
  <c r="I3708" i="3"/>
  <c r="K3708" i="3" s="1"/>
  <c r="I3709" i="3"/>
  <c r="K3709" i="3" s="1"/>
  <c r="I3710" i="3"/>
  <c r="K3710" i="3" s="1"/>
  <c r="I3711" i="3"/>
  <c r="K3711" i="3" s="1"/>
  <c r="I3712" i="3"/>
  <c r="K3712" i="3" s="1"/>
  <c r="I3713" i="3"/>
  <c r="K3713" i="3" s="1"/>
  <c r="I3714" i="3"/>
  <c r="K3714" i="3" s="1"/>
  <c r="I3715" i="3"/>
  <c r="K3715" i="3" s="1"/>
  <c r="I3716" i="3"/>
  <c r="K3716" i="3" s="1"/>
  <c r="I3717" i="3"/>
  <c r="K3717" i="3" s="1"/>
  <c r="I3718" i="3"/>
  <c r="K3718" i="3" s="1"/>
  <c r="I3719" i="3"/>
  <c r="K3719" i="3" s="1"/>
  <c r="I3720" i="3"/>
  <c r="K3720" i="3" s="1"/>
  <c r="I3721" i="3"/>
  <c r="K3721" i="3" s="1"/>
  <c r="I3722" i="3"/>
  <c r="K3722" i="3" s="1"/>
  <c r="I3723" i="3"/>
  <c r="K3723" i="3" s="1"/>
  <c r="I3724" i="3"/>
  <c r="K3724" i="3" s="1"/>
  <c r="I3725" i="3"/>
  <c r="K3725" i="3" s="1"/>
  <c r="I3726" i="3"/>
  <c r="K3726" i="3" s="1"/>
  <c r="I3727" i="3"/>
  <c r="K3727" i="3" s="1"/>
  <c r="I3728" i="3"/>
  <c r="K3728" i="3" s="1"/>
  <c r="I3729" i="3"/>
  <c r="K3729" i="3" s="1"/>
  <c r="I3730" i="3"/>
  <c r="K3730" i="3" s="1"/>
  <c r="I3731" i="3"/>
  <c r="K3731" i="3" s="1"/>
  <c r="I3732" i="3"/>
  <c r="K3732" i="3" s="1"/>
  <c r="I3733" i="3"/>
  <c r="K3733" i="3" s="1"/>
  <c r="I3734" i="3"/>
  <c r="K3734" i="3" s="1"/>
  <c r="I3735" i="3"/>
  <c r="K3735" i="3" s="1"/>
  <c r="I3736" i="3"/>
  <c r="K3736" i="3" s="1"/>
  <c r="I3737" i="3"/>
  <c r="K3737" i="3" s="1"/>
  <c r="I3738" i="3"/>
  <c r="K3738" i="3" s="1"/>
  <c r="I3739" i="3"/>
  <c r="K3739" i="3" s="1"/>
  <c r="I3740" i="3"/>
  <c r="K3740" i="3" s="1"/>
  <c r="I3741" i="3"/>
  <c r="K3741" i="3" s="1"/>
  <c r="I3742" i="3"/>
  <c r="K3742" i="3" s="1"/>
  <c r="I3743" i="3"/>
  <c r="K3743" i="3" s="1"/>
  <c r="I3744" i="3"/>
  <c r="K3744" i="3" s="1"/>
  <c r="I3745" i="3"/>
  <c r="K3745" i="3" s="1"/>
  <c r="I3746" i="3"/>
  <c r="K3746" i="3" s="1"/>
  <c r="I3747" i="3"/>
  <c r="K3747" i="3" s="1"/>
  <c r="I3748" i="3"/>
  <c r="K3748" i="3" s="1"/>
  <c r="I3749" i="3"/>
  <c r="K3749" i="3" s="1"/>
  <c r="I3750" i="3"/>
  <c r="K3750" i="3" s="1"/>
  <c r="I3751" i="3"/>
  <c r="K3751" i="3" s="1"/>
  <c r="I3752" i="3"/>
  <c r="K3752" i="3" s="1"/>
  <c r="I3753" i="3"/>
  <c r="K3753" i="3" s="1"/>
  <c r="I3754" i="3"/>
  <c r="K3754" i="3" s="1"/>
  <c r="I3755" i="3"/>
  <c r="K3755" i="3" s="1"/>
  <c r="I3756" i="3"/>
  <c r="K3756" i="3" s="1"/>
  <c r="I3757" i="3"/>
  <c r="K3757" i="3" s="1"/>
  <c r="I3758" i="3"/>
  <c r="K3758" i="3" s="1"/>
  <c r="I3759" i="3"/>
  <c r="K3759" i="3" s="1"/>
  <c r="I3760" i="3"/>
  <c r="K3760" i="3" s="1"/>
  <c r="I3761" i="3"/>
  <c r="K3761" i="3" s="1"/>
  <c r="I3762" i="3"/>
  <c r="K3762" i="3" s="1"/>
  <c r="I3763" i="3"/>
  <c r="K3763" i="3" s="1"/>
  <c r="I3764" i="3"/>
  <c r="K3764" i="3" s="1"/>
  <c r="I3765" i="3"/>
  <c r="K3765" i="3" s="1"/>
  <c r="I3766" i="3"/>
  <c r="K3766" i="3" s="1"/>
  <c r="I3767" i="3"/>
  <c r="K3767" i="3" s="1"/>
  <c r="I3768" i="3"/>
  <c r="K3768" i="3" s="1"/>
  <c r="I3769" i="3"/>
  <c r="K3769" i="3" s="1"/>
  <c r="I3770" i="3"/>
  <c r="K3770" i="3" s="1"/>
  <c r="I3771" i="3"/>
  <c r="K3771" i="3" s="1"/>
  <c r="I3772" i="3"/>
  <c r="K3772" i="3" s="1"/>
  <c r="I3773" i="3"/>
  <c r="K3773" i="3" s="1"/>
  <c r="I3774" i="3"/>
  <c r="K3774" i="3" s="1"/>
  <c r="I3775" i="3"/>
  <c r="K3775" i="3" s="1"/>
  <c r="I3776" i="3"/>
  <c r="K3776" i="3" s="1"/>
  <c r="I3777" i="3"/>
  <c r="K3777" i="3" s="1"/>
  <c r="I3778" i="3"/>
  <c r="K3778" i="3" s="1"/>
  <c r="I3779" i="3"/>
  <c r="K3779" i="3" s="1"/>
  <c r="I3780" i="3"/>
  <c r="K3780" i="3" s="1"/>
  <c r="I3781" i="3"/>
  <c r="K3781" i="3" s="1"/>
  <c r="I3782" i="3"/>
  <c r="K3782" i="3" s="1"/>
  <c r="I3783" i="3"/>
  <c r="K3783" i="3" s="1"/>
  <c r="I3784" i="3"/>
  <c r="K3784" i="3" s="1"/>
  <c r="I3785" i="3"/>
  <c r="K3785" i="3" s="1"/>
  <c r="I3786" i="3"/>
  <c r="K3786" i="3" s="1"/>
  <c r="I3787" i="3"/>
  <c r="K3787" i="3" s="1"/>
  <c r="I3788" i="3"/>
  <c r="K3788" i="3" s="1"/>
  <c r="I3789" i="3"/>
  <c r="K3789" i="3" s="1"/>
  <c r="I3790" i="3"/>
  <c r="K3790" i="3" s="1"/>
  <c r="I3791" i="3"/>
  <c r="K3791" i="3" s="1"/>
  <c r="I3792" i="3"/>
  <c r="K3792" i="3" s="1"/>
  <c r="I3793" i="3"/>
  <c r="K3793" i="3" s="1"/>
  <c r="I3794" i="3"/>
  <c r="K3794" i="3" s="1"/>
  <c r="I3795" i="3"/>
  <c r="K3795" i="3" s="1"/>
  <c r="I3796" i="3"/>
  <c r="K3796" i="3" s="1"/>
  <c r="I3797" i="3"/>
  <c r="K3797" i="3" s="1"/>
  <c r="I3798" i="3"/>
  <c r="K3798" i="3" s="1"/>
  <c r="I3799" i="3"/>
  <c r="K3799" i="3" s="1"/>
  <c r="I3800" i="3"/>
  <c r="K3800" i="3" s="1"/>
  <c r="I3801" i="3"/>
  <c r="K3801" i="3" s="1"/>
  <c r="I3802" i="3"/>
  <c r="K3802" i="3" s="1"/>
  <c r="I3803" i="3"/>
  <c r="K3803" i="3" s="1"/>
  <c r="I3804" i="3"/>
  <c r="K3804" i="3" s="1"/>
  <c r="I3805" i="3"/>
  <c r="K3805" i="3" s="1"/>
  <c r="I3806" i="3"/>
  <c r="K3806" i="3" s="1"/>
  <c r="I3807" i="3"/>
  <c r="K3807" i="3" s="1"/>
  <c r="I3808" i="3"/>
  <c r="K3808" i="3" s="1"/>
  <c r="I3809" i="3"/>
  <c r="K3809" i="3" s="1"/>
  <c r="I3810" i="3"/>
  <c r="K3810" i="3" s="1"/>
  <c r="I3811" i="3"/>
  <c r="K3811" i="3" s="1"/>
  <c r="I3812" i="3"/>
  <c r="K3812" i="3" s="1"/>
  <c r="I3813" i="3"/>
  <c r="K3813" i="3" s="1"/>
  <c r="I3814" i="3"/>
  <c r="K3814" i="3" s="1"/>
  <c r="I3815" i="3"/>
  <c r="K3815" i="3" s="1"/>
  <c r="I3816" i="3"/>
  <c r="K3816" i="3" s="1"/>
  <c r="I3817" i="3"/>
  <c r="K3817" i="3" s="1"/>
  <c r="I3818" i="3"/>
  <c r="K3818" i="3" s="1"/>
  <c r="I3819" i="3"/>
  <c r="K3819" i="3" s="1"/>
  <c r="I3820" i="3"/>
  <c r="K3820" i="3" s="1"/>
  <c r="I3821" i="3"/>
  <c r="K3821" i="3" s="1"/>
  <c r="I3822" i="3"/>
  <c r="K3822" i="3" s="1"/>
  <c r="I3823" i="3"/>
  <c r="K3823" i="3" s="1"/>
  <c r="I3824" i="3"/>
  <c r="K3824" i="3" s="1"/>
  <c r="I3825" i="3"/>
  <c r="K3825" i="3" s="1"/>
  <c r="I3826" i="3"/>
  <c r="K3826" i="3" s="1"/>
  <c r="I3827" i="3"/>
  <c r="K3827" i="3" s="1"/>
  <c r="I3828" i="3"/>
  <c r="K3828" i="3" s="1"/>
  <c r="I3829" i="3"/>
  <c r="K3829" i="3" s="1"/>
  <c r="I3830" i="3"/>
  <c r="K3830" i="3" s="1"/>
  <c r="I3831" i="3"/>
  <c r="K3831" i="3" s="1"/>
  <c r="I3832" i="3"/>
  <c r="K3832" i="3" s="1"/>
  <c r="I3833" i="3"/>
  <c r="K3833" i="3" s="1"/>
  <c r="I3834" i="3"/>
  <c r="K3834" i="3" s="1"/>
  <c r="I3835" i="3"/>
  <c r="K3835" i="3" s="1"/>
  <c r="I3836" i="3"/>
  <c r="K3836" i="3" s="1"/>
  <c r="I3837" i="3"/>
  <c r="K3837" i="3" s="1"/>
  <c r="I3838" i="3"/>
  <c r="K3838" i="3" s="1"/>
  <c r="I3839" i="3"/>
  <c r="K3839" i="3" s="1"/>
  <c r="I3840" i="3"/>
  <c r="K3840" i="3" s="1"/>
  <c r="I3841" i="3"/>
  <c r="K3841" i="3" s="1"/>
  <c r="I3842" i="3"/>
  <c r="K3842" i="3" s="1"/>
  <c r="I3843" i="3"/>
  <c r="K3843" i="3" s="1"/>
  <c r="I3844" i="3"/>
  <c r="K3844" i="3" s="1"/>
  <c r="I3845" i="3"/>
  <c r="K3845" i="3" s="1"/>
  <c r="I3846" i="3"/>
  <c r="K3846" i="3" s="1"/>
  <c r="I3847" i="3"/>
  <c r="K3847" i="3" s="1"/>
  <c r="I3848" i="3"/>
  <c r="K3848" i="3" s="1"/>
  <c r="I3849" i="3"/>
  <c r="K3849" i="3" s="1"/>
  <c r="I3850" i="3"/>
  <c r="K3850" i="3" s="1"/>
  <c r="I3851" i="3"/>
  <c r="K3851" i="3" s="1"/>
  <c r="I3852" i="3"/>
  <c r="K3852" i="3" s="1"/>
  <c r="I3853" i="3"/>
  <c r="K3853" i="3" s="1"/>
  <c r="I3854" i="3"/>
  <c r="K3854" i="3" s="1"/>
  <c r="I3855" i="3"/>
  <c r="K3855" i="3" s="1"/>
  <c r="I3856" i="3"/>
  <c r="K3856" i="3" s="1"/>
  <c r="I3857" i="3"/>
  <c r="K3857" i="3" s="1"/>
  <c r="I3858" i="3"/>
  <c r="K3858" i="3" s="1"/>
  <c r="I3859" i="3"/>
  <c r="K3859" i="3" s="1"/>
  <c r="I3860" i="3"/>
  <c r="K3860" i="3" s="1"/>
  <c r="I3861" i="3"/>
  <c r="K3861" i="3" s="1"/>
  <c r="I3862" i="3"/>
  <c r="K3862" i="3" s="1"/>
  <c r="I3863" i="3"/>
  <c r="K3863" i="3" s="1"/>
  <c r="I3864" i="3"/>
  <c r="K3864" i="3" s="1"/>
  <c r="I3865" i="3"/>
  <c r="K3865" i="3" s="1"/>
  <c r="I3866" i="3"/>
  <c r="K3866" i="3" s="1"/>
  <c r="I3867" i="3"/>
  <c r="K3867" i="3" s="1"/>
  <c r="I3868" i="3"/>
  <c r="K3868" i="3" s="1"/>
  <c r="I3869" i="3"/>
  <c r="K3869" i="3" s="1"/>
  <c r="I3870" i="3"/>
  <c r="K3870" i="3" s="1"/>
  <c r="I3871" i="3"/>
  <c r="K3871" i="3" s="1"/>
  <c r="I3872" i="3"/>
  <c r="K3872" i="3" s="1"/>
  <c r="I3873" i="3"/>
  <c r="K3873" i="3" s="1"/>
  <c r="I3874" i="3"/>
  <c r="K3874" i="3" s="1"/>
  <c r="I3875" i="3"/>
  <c r="K3875" i="3" s="1"/>
  <c r="I3876" i="3"/>
  <c r="K3876" i="3" s="1"/>
  <c r="I3877" i="3"/>
  <c r="K3877" i="3" s="1"/>
  <c r="I3878" i="3"/>
  <c r="K3878" i="3" s="1"/>
  <c r="I3879" i="3"/>
  <c r="K3879" i="3" s="1"/>
  <c r="I3880" i="3"/>
  <c r="K3880" i="3" s="1"/>
  <c r="I3881" i="3"/>
  <c r="K3881" i="3" s="1"/>
  <c r="I3882" i="3"/>
  <c r="K3882" i="3" s="1"/>
  <c r="I3883" i="3"/>
  <c r="K3883" i="3" s="1"/>
  <c r="I3884" i="3"/>
  <c r="K3884" i="3" s="1"/>
  <c r="I3885" i="3"/>
  <c r="K3885" i="3" s="1"/>
  <c r="I3886" i="3"/>
  <c r="K3886" i="3" s="1"/>
  <c r="I3887" i="3"/>
  <c r="K3887" i="3" s="1"/>
  <c r="I3888" i="3"/>
  <c r="K3888" i="3" s="1"/>
  <c r="I3889" i="3"/>
  <c r="K3889" i="3" s="1"/>
  <c r="I3890" i="3"/>
  <c r="K3890" i="3" s="1"/>
  <c r="I3891" i="3"/>
  <c r="K3891" i="3" s="1"/>
  <c r="I3892" i="3"/>
  <c r="K3892" i="3" s="1"/>
  <c r="I3893" i="3"/>
  <c r="K3893" i="3" s="1"/>
  <c r="I3894" i="3"/>
  <c r="K3894" i="3" s="1"/>
  <c r="I3895" i="3"/>
  <c r="K3895" i="3" s="1"/>
  <c r="I3896" i="3"/>
  <c r="K3896" i="3" s="1"/>
  <c r="I3897" i="3"/>
  <c r="K3897" i="3" s="1"/>
  <c r="I3898" i="3"/>
  <c r="K3898" i="3" s="1"/>
  <c r="I3899" i="3"/>
  <c r="K3899" i="3" s="1"/>
  <c r="I3900" i="3"/>
  <c r="K3900" i="3" s="1"/>
  <c r="I3901" i="3"/>
  <c r="K3901" i="3" s="1"/>
  <c r="I3902" i="3"/>
  <c r="K3902" i="3" s="1"/>
  <c r="I3903" i="3"/>
  <c r="K3903" i="3" s="1"/>
  <c r="I3904" i="3"/>
  <c r="K3904" i="3" s="1"/>
  <c r="I3905" i="3"/>
  <c r="K3905" i="3" s="1"/>
  <c r="I3906" i="3"/>
  <c r="K3906" i="3" s="1"/>
  <c r="I3907" i="3"/>
  <c r="K3907" i="3" s="1"/>
  <c r="I3908" i="3"/>
  <c r="K3908" i="3" s="1"/>
  <c r="I3909" i="3"/>
  <c r="K3909" i="3" s="1"/>
  <c r="I3910" i="3"/>
  <c r="K3910" i="3" s="1"/>
  <c r="I3911" i="3"/>
  <c r="K3911" i="3" s="1"/>
  <c r="I3912" i="3"/>
  <c r="K3912" i="3" s="1"/>
  <c r="I3913" i="3"/>
  <c r="K3913" i="3" s="1"/>
  <c r="I3914" i="3"/>
  <c r="K3914" i="3" s="1"/>
  <c r="I3915" i="3"/>
  <c r="K3915" i="3" s="1"/>
  <c r="I3916" i="3"/>
  <c r="K3916" i="3" s="1"/>
  <c r="I3917" i="3"/>
  <c r="K3917" i="3" s="1"/>
  <c r="I3918" i="3"/>
  <c r="K3918" i="3" s="1"/>
  <c r="I3919" i="3"/>
  <c r="K3919" i="3" s="1"/>
  <c r="I3920" i="3"/>
  <c r="K3920" i="3" s="1"/>
  <c r="I3921" i="3"/>
  <c r="K3921" i="3" s="1"/>
  <c r="I3922" i="3"/>
  <c r="K3922" i="3" s="1"/>
  <c r="I3923" i="3"/>
  <c r="K3923" i="3" s="1"/>
  <c r="I3924" i="3"/>
  <c r="K3924" i="3" s="1"/>
  <c r="I3925" i="3"/>
  <c r="K3925" i="3" s="1"/>
  <c r="I3926" i="3"/>
  <c r="K3926" i="3" s="1"/>
  <c r="I3927" i="3"/>
  <c r="K3927" i="3" s="1"/>
  <c r="I3928" i="3"/>
  <c r="K3928" i="3" s="1"/>
  <c r="I3929" i="3"/>
  <c r="K3929" i="3" s="1"/>
  <c r="I3930" i="3"/>
  <c r="K3930" i="3" s="1"/>
  <c r="I3931" i="3"/>
  <c r="K3931" i="3" s="1"/>
  <c r="I3932" i="3"/>
  <c r="K3932" i="3" s="1"/>
  <c r="I3933" i="3"/>
  <c r="K3933" i="3" s="1"/>
  <c r="I3934" i="3"/>
  <c r="K3934" i="3" s="1"/>
  <c r="I3935" i="3"/>
  <c r="K3935" i="3" s="1"/>
  <c r="I3936" i="3"/>
  <c r="K3936" i="3" s="1"/>
  <c r="I3937" i="3"/>
  <c r="K3937" i="3" s="1"/>
  <c r="I3938" i="3"/>
  <c r="K3938" i="3" s="1"/>
  <c r="I3939" i="3"/>
  <c r="K3939" i="3" s="1"/>
  <c r="I3940" i="3"/>
  <c r="K3940" i="3" s="1"/>
  <c r="I3941" i="3"/>
  <c r="K3941" i="3" s="1"/>
  <c r="I3942" i="3"/>
  <c r="K3942" i="3" s="1"/>
  <c r="I3943" i="3"/>
  <c r="K3943" i="3" s="1"/>
  <c r="I3944" i="3"/>
  <c r="K3944" i="3" s="1"/>
  <c r="I3945" i="3"/>
  <c r="K3945" i="3" s="1"/>
  <c r="I3946" i="3"/>
  <c r="K3946" i="3" s="1"/>
  <c r="I3947" i="3"/>
  <c r="K3947" i="3" s="1"/>
  <c r="I3948" i="3"/>
  <c r="K3948" i="3" s="1"/>
  <c r="I3949" i="3"/>
  <c r="K3949" i="3" s="1"/>
  <c r="I3950" i="3"/>
  <c r="K3950" i="3" s="1"/>
  <c r="I3951" i="3"/>
  <c r="K3951" i="3" s="1"/>
  <c r="I3952" i="3"/>
  <c r="K3952" i="3" s="1"/>
  <c r="I3953" i="3"/>
  <c r="K3953" i="3" s="1"/>
  <c r="I3954" i="3"/>
  <c r="K3954" i="3" s="1"/>
  <c r="I3955" i="3"/>
  <c r="K3955" i="3" s="1"/>
  <c r="I3956" i="3"/>
  <c r="K3956" i="3" s="1"/>
  <c r="I3957" i="3"/>
  <c r="K3957" i="3" s="1"/>
  <c r="I3958" i="3"/>
  <c r="K3958" i="3" s="1"/>
  <c r="I3959" i="3"/>
  <c r="K3959" i="3" s="1"/>
  <c r="I3960" i="3"/>
  <c r="K3960" i="3" s="1"/>
  <c r="I3961" i="3"/>
  <c r="K3961" i="3" s="1"/>
  <c r="I3962" i="3"/>
  <c r="K3962" i="3" s="1"/>
  <c r="I3963" i="3"/>
  <c r="K3963" i="3" s="1"/>
  <c r="I3964" i="3"/>
  <c r="K3964" i="3" s="1"/>
  <c r="I3965" i="3"/>
  <c r="K3965" i="3" s="1"/>
  <c r="I3966" i="3"/>
  <c r="K3966" i="3" s="1"/>
  <c r="I3967" i="3"/>
  <c r="K3967" i="3" s="1"/>
  <c r="I3968" i="3"/>
  <c r="K3968" i="3" s="1"/>
  <c r="I3969" i="3"/>
  <c r="K3969" i="3" s="1"/>
  <c r="I3970" i="3"/>
  <c r="K3970" i="3" s="1"/>
  <c r="I3971" i="3"/>
  <c r="K3971" i="3" s="1"/>
  <c r="I3972" i="3"/>
  <c r="K3972" i="3" s="1"/>
  <c r="I3973" i="3"/>
  <c r="K3973" i="3" s="1"/>
  <c r="I3974" i="3"/>
  <c r="K3974" i="3" s="1"/>
  <c r="I3975" i="3"/>
  <c r="K3975" i="3" s="1"/>
  <c r="I3976" i="3"/>
  <c r="K3976" i="3" s="1"/>
  <c r="I3977" i="3"/>
  <c r="K3977" i="3" s="1"/>
  <c r="I3978" i="3"/>
  <c r="K3978" i="3" s="1"/>
  <c r="I3979" i="3"/>
  <c r="K3979" i="3" s="1"/>
  <c r="I3980" i="3"/>
  <c r="K3980" i="3" s="1"/>
  <c r="I3981" i="3"/>
  <c r="K3981" i="3" s="1"/>
  <c r="I3982" i="3"/>
  <c r="K3982" i="3" s="1"/>
  <c r="I3983" i="3"/>
  <c r="K3983" i="3" s="1"/>
  <c r="I3984" i="3"/>
  <c r="K3984" i="3" s="1"/>
  <c r="I3985" i="3"/>
  <c r="K3985" i="3" s="1"/>
  <c r="I3986" i="3"/>
  <c r="K3986" i="3" s="1"/>
  <c r="I3987" i="3"/>
  <c r="K3987" i="3" s="1"/>
  <c r="I3988" i="3"/>
  <c r="K3988" i="3" s="1"/>
  <c r="I3989" i="3"/>
  <c r="K3989" i="3" s="1"/>
  <c r="I3990" i="3"/>
  <c r="K3990" i="3" s="1"/>
  <c r="I3991" i="3"/>
  <c r="K3991" i="3" s="1"/>
  <c r="I3992" i="3"/>
  <c r="K3992" i="3" s="1"/>
  <c r="I3993" i="3"/>
  <c r="K3993" i="3" s="1"/>
  <c r="I3994" i="3"/>
  <c r="K3994" i="3" s="1"/>
  <c r="I3995" i="3"/>
  <c r="K3995" i="3" s="1"/>
  <c r="I3996" i="3"/>
  <c r="K3996" i="3" s="1"/>
  <c r="I3997" i="3"/>
  <c r="K3997" i="3" s="1"/>
  <c r="I3998" i="3"/>
  <c r="K3998" i="3" s="1"/>
  <c r="I3999" i="3"/>
  <c r="K3999" i="3" s="1"/>
  <c r="I4000" i="3"/>
  <c r="K4000" i="3" s="1"/>
  <c r="I4001" i="3"/>
  <c r="K4001" i="3" s="1"/>
  <c r="I4002" i="3"/>
  <c r="K4002" i="3" s="1"/>
  <c r="I4003" i="3"/>
  <c r="K4003" i="3" s="1"/>
  <c r="I4004" i="3"/>
  <c r="K4004" i="3" s="1"/>
  <c r="I4005" i="3"/>
  <c r="K4005" i="3" s="1"/>
  <c r="I4006" i="3"/>
  <c r="K4006" i="3" s="1"/>
  <c r="I4007" i="3"/>
  <c r="K4007" i="3" s="1"/>
  <c r="I4008" i="3"/>
  <c r="K4008" i="3" s="1"/>
  <c r="I4009" i="3"/>
  <c r="K4009" i="3" s="1"/>
  <c r="I4010" i="3"/>
  <c r="K4010" i="3" s="1"/>
  <c r="I4011" i="3"/>
  <c r="K4011" i="3" s="1"/>
  <c r="I4012" i="3"/>
  <c r="K4012" i="3" s="1"/>
  <c r="I4013" i="3"/>
  <c r="K4013" i="3" s="1"/>
  <c r="I4014" i="3"/>
  <c r="K4014" i="3" s="1"/>
  <c r="I4015" i="3"/>
  <c r="K4015" i="3" s="1"/>
  <c r="I4016" i="3"/>
  <c r="K4016" i="3" s="1"/>
  <c r="I4017" i="3"/>
  <c r="K4017" i="3" s="1"/>
  <c r="I4018" i="3"/>
  <c r="K4018" i="3" s="1"/>
  <c r="I4019" i="3"/>
  <c r="K4019" i="3" s="1"/>
  <c r="I4020" i="3"/>
  <c r="K4020" i="3" s="1"/>
  <c r="I4021" i="3"/>
  <c r="K4021" i="3" s="1"/>
  <c r="I4022" i="3"/>
  <c r="K4022" i="3" s="1"/>
  <c r="I4023" i="3"/>
  <c r="K4023" i="3" s="1"/>
  <c r="I4024" i="3"/>
  <c r="K4024" i="3" s="1"/>
  <c r="I4025" i="3"/>
  <c r="K4025" i="3" s="1"/>
  <c r="I4026" i="3"/>
  <c r="K4026" i="3" s="1"/>
  <c r="I4027" i="3"/>
  <c r="K4027" i="3" s="1"/>
  <c r="I4028" i="3"/>
  <c r="K4028" i="3" s="1"/>
  <c r="I4029" i="3"/>
  <c r="K4029" i="3" s="1"/>
  <c r="I4030" i="3"/>
  <c r="K4030" i="3" s="1"/>
  <c r="I4031" i="3"/>
  <c r="K4031" i="3" s="1"/>
  <c r="I4032" i="3"/>
  <c r="K4032" i="3" s="1"/>
  <c r="I4033" i="3"/>
  <c r="K4033" i="3" s="1"/>
  <c r="I4034" i="3"/>
  <c r="K4034" i="3" s="1"/>
  <c r="I4035" i="3"/>
  <c r="K4035" i="3" s="1"/>
  <c r="I4036" i="3"/>
  <c r="K4036" i="3" s="1"/>
  <c r="I4037" i="3"/>
  <c r="K4037" i="3" s="1"/>
  <c r="I4038" i="3"/>
  <c r="K4038" i="3" s="1"/>
  <c r="I4039" i="3"/>
  <c r="K4039" i="3" s="1"/>
  <c r="I4040" i="3"/>
  <c r="K4040" i="3" s="1"/>
  <c r="I4041" i="3"/>
  <c r="K4041" i="3" s="1"/>
  <c r="I4042" i="3"/>
  <c r="K4042" i="3" s="1"/>
  <c r="I4043" i="3"/>
  <c r="K4043" i="3" s="1"/>
  <c r="I4044" i="3"/>
  <c r="K4044" i="3" s="1"/>
  <c r="I4045" i="3"/>
  <c r="K4045" i="3" s="1"/>
  <c r="I4046" i="3"/>
  <c r="K4046" i="3" s="1"/>
  <c r="I4047" i="3"/>
  <c r="K4047" i="3" s="1"/>
  <c r="I4048" i="3"/>
  <c r="K4048" i="3" s="1"/>
  <c r="I4049" i="3"/>
  <c r="K4049" i="3" s="1"/>
  <c r="I4050" i="3"/>
  <c r="K4050" i="3" s="1"/>
  <c r="I4051" i="3"/>
  <c r="K4051" i="3" s="1"/>
  <c r="I4052" i="3"/>
  <c r="K4052" i="3" s="1"/>
  <c r="I4053" i="3"/>
  <c r="K4053" i="3" s="1"/>
  <c r="I4054" i="3"/>
  <c r="K4054" i="3" s="1"/>
  <c r="I4055" i="3"/>
  <c r="K4055" i="3" s="1"/>
  <c r="I4056" i="3"/>
  <c r="K4056" i="3" s="1"/>
  <c r="I4057" i="3"/>
  <c r="K4057" i="3" s="1"/>
  <c r="I4058" i="3"/>
  <c r="K4058" i="3" s="1"/>
  <c r="I4059" i="3"/>
  <c r="K4059" i="3" s="1"/>
  <c r="I4060" i="3"/>
  <c r="K4060" i="3" s="1"/>
  <c r="I4061" i="3"/>
  <c r="K4061" i="3" s="1"/>
  <c r="I4062" i="3"/>
  <c r="K4062" i="3" s="1"/>
  <c r="I4063" i="3"/>
  <c r="K4063" i="3" s="1"/>
  <c r="I4064" i="3"/>
  <c r="K4064" i="3" s="1"/>
  <c r="I4065" i="3"/>
  <c r="K4065" i="3" s="1"/>
  <c r="I4066" i="3"/>
  <c r="K4066" i="3" s="1"/>
  <c r="I4067" i="3"/>
  <c r="K4067" i="3" s="1"/>
  <c r="I4068" i="3"/>
  <c r="K4068" i="3" s="1"/>
  <c r="I4069" i="3"/>
  <c r="K4069" i="3" s="1"/>
  <c r="I4070" i="3"/>
  <c r="K4070" i="3" s="1"/>
  <c r="I4071" i="3"/>
  <c r="K4071" i="3" s="1"/>
  <c r="I4072" i="3"/>
  <c r="K4072" i="3" s="1"/>
  <c r="I4073" i="3"/>
  <c r="K4073" i="3" s="1"/>
  <c r="I4074" i="3"/>
  <c r="K4074" i="3" s="1"/>
  <c r="I4075" i="3"/>
  <c r="K4075" i="3" s="1"/>
  <c r="I4076" i="3"/>
  <c r="K4076" i="3" s="1"/>
  <c r="I4077" i="3"/>
  <c r="K4077" i="3" s="1"/>
  <c r="I4078" i="3"/>
  <c r="K4078" i="3" s="1"/>
  <c r="I4079" i="3"/>
  <c r="K4079" i="3" s="1"/>
  <c r="I4080" i="3"/>
  <c r="K4080" i="3" s="1"/>
  <c r="I4081" i="3"/>
  <c r="K4081" i="3" s="1"/>
  <c r="I4082" i="3"/>
  <c r="K4082" i="3" s="1"/>
  <c r="I4083" i="3"/>
  <c r="K4083" i="3" s="1"/>
  <c r="I4084" i="3"/>
  <c r="K4084" i="3" s="1"/>
  <c r="I4085" i="3"/>
  <c r="K4085" i="3" s="1"/>
  <c r="I4086" i="3"/>
  <c r="K4086" i="3" s="1"/>
  <c r="I4087" i="3"/>
  <c r="K4087" i="3" s="1"/>
  <c r="I4088" i="3"/>
  <c r="K4088" i="3" s="1"/>
  <c r="I4089" i="3"/>
  <c r="K4089" i="3" s="1"/>
  <c r="I4090" i="3"/>
  <c r="K4090" i="3" s="1"/>
  <c r="I4091" i="3"/>
  <c r="K4091" i="3" s="1"/>
  <c r="I4092" i="3"/>
  <c r="K4092" i="3" s="1"/>
  <c r="I4093" i="3"/>
  <c r="K4093" i="3" s="1"/>
  <c r="I4094" i="3"/>
  <c r="K4094" i="3" s="1"/>
  <c r="I4095" i="3"/>
  <c r="K4095" i="3" s="1"/>
  <c r="I4096" i="3"/>
  <c r="K4096" i="3" s="1"/>
  <c r="I4097" i="3"/>
  <c r="K4097" i="3" s="1"/>
  <c r="I4098" i="3"/>
  <c r="K4098" i="3" s="1"/>
  <c r="I4099" i="3"/>
  <c r="K4099" i="3" s="1"/>
  <c r="I4100" i="3"/>
  <c r="K4100" i="3" s="1"/>
  <c r="I4101" i="3"/>
  <c r="K4101" i="3" s="1"/>
  <c r="I4102" i="3"/>
  <c r="K4102" i="3" s="1"/>
  <c r="I4103" i="3"/>
  <c r="K4103" i="3" s="1"/>
  <c r="I4104" i="3"/>
  <c r="K4104" i="3" s="1"/>
  <c r="I4105" i="3"/>
  <c r="K4105" i="3" s="1"/>
  <c r="I4106" i="3"/>
  <c r="K4106" i="3" s="1"/>
  <c r="I4107" i="3"/>
  <c r="K4107" i="3" s="1"/>
  <c r="I4108" i="3"/>
  <c r="K4108" i="3" s="1"/>
  <c r="I4109" i="3"/>
  <c r="K4109" i="3" s="1"/>
  <c r="I4110" i="3"/>
  <c r="K4110" i="3" s="1"/>
  <c r="I4111" i="3"/>
  <c r="K4111" i="3" s="1"/>
  <c r="I4112" i="3"/>
  <c r="K4112" i="3" s="1"/>
  <c r="I4113" i="3"/>
  <c r="K4113" i="3" s="1"/>
  <c r="I4114" i="3"/>
  <c r="K4114" i="3" s="1"/>
  <c r="I4115" i="3"/>
  <c r="K4115" i="3" s="1"/>
  <c r="I4116" i="3"/>
  <c r="K4116" i="3" s="1"/>
  <c r="I4117" i="3"/>
  <c r="K4117" i="3" s="1"/>
  <c r="I4118" i="3"/>
  <c r="K4118" i="3" s="1"/>
  <c r="I4119" i="3"/>
  <c r="K4119" i="3" s="1"/>
  <c r="I4120" i="3"/>
  <c r="K4120" i="3" s="1"/>
  <c r="I4121" i="3"/>
  <c r="K4121" i="3" s="1"/>
  <c r="I4122" i="3"/>
  <c r="K4122" i="3" s="1"/>
  <c r="I4123" i="3"/>
  <c r="K4123" i="3" s="1"/>
  <c r="I4124" i="3"/>
  <c r="K4124" i="3" s="1"/>
  <c r="I4125" i="3"/>
  <c r="K4125" i="3" s="1"/>
  <c r="I4126" i="3"/>
  <c r="K4126" i="3" s="1"/>
  <c r="I4127" i="3"/>
  <c r="K4127" i="3" s="1"/>
  <c r="I4128" i="3"/>
  <c r="K4128" i="3" s="1"/>
  <c r="I4129" i="3"/>
  <c r="K4129" i="3" s="1"/>
  <c r="I4130" i="3"/>
  <c r="K4130" i="3" s="1"/>
  <c r="I4131" i="3"/>
  <c r="K4131" i="3" s="1"/>
  <c r="I4132" i="3"/>
  <c r="K4132" i="3" s="1"/>
  <c r="I4133" i="3"/>
  <c r="K4133" i="3" s="1"/>
  <c r="I4134" i="3"/>
  <c r="K4134" i="3" s="1"/>
  <c r="I4135" i="3"/>
  <c r="K4135" i="3" s="1"/>
  <c r="I4136" i="3"/>
  <c r="K4136" i="3" s="1"/>
  <c r="I4137" i="3"/>
  <c r="K4137" i="3" s="1"/>
  <c r="I4138" i="3"/>
  <c r="K4138" i="3" s="1"/>
  <c r="I4139" i="3"/>
  <c r="K4139" i="3" s="1"/>
  <c r="I4140" i="3"/>
  <c r="K4140" i="3" s="1"/>
  <c r="I4141" i="3"/>
  <c r="K4141" i="3" s="1"/>
  <c r="I4142" i="3"/>
  <c r="K4142" i="3" s="1"/>
  <c r="I4143" i="3"/>
  <c r="K4143" i="3" s="1"/>
  <c r="I4144" i="3"/>
  <c r="K4144" i="3" s="1"/>
  <c r="I4145" i="3"/>
  <c r="K4145" i="3" s="1"/>
  <c r="I4146" i="3"/>
  <c r="K4146" i="3" s="1"/>
  <c r="I4147" i="3"/>
  <c r="K4147" i="3" s="1"/>
  <c r="I4148" i="3"/>
  <c r="K4148" i="3" s="1"/>
  <c r="I4149" i="3"/>
  <c r="K4149" i="3" s="1"/>
  <c r="I4150" i="3"/>
  <c r="K4150" i="3" s="1"/>
  <c r="I4151" i="3"/>
  <c r="K4151" i="3" s="1"/>
  <c r="I4152" i="3"/>
  <c r="K4152" i="3" s="1"/>
  <c r="I4153" i="3"/>
  <c r="K4153" i="3" s="1"/>
  <c r="I4154" i="3"/>
  <c r="K4154" i="3" s="1"/>
  <c r="I4155" i="3"/>
  <c r="K4155" i="3" s="1"/>
  <c r="I4156" i="3"/>
  <c r="K4156" i="3" s="1"/>
  <c r="I4157" i="3"/>
  <c r="K4157" i="3" s="1"/>
  <c r="I4158" i="3"/>
  <c r="K4158" i="3" s="1"/>
  <c r="I4159" i="3"/>
  <c r="K4159" i="3" s="1"/>
  <c r="I4160" i="3"/>
  <c r="K4160" i="3" s="1"/>
  <c r="I4161" i="3"/>
  <c r="K4161" i="3" s="1"/>
  <c r="I4162" i="3"/>
  <c r="K4162" i="3" s="1"/>
  <c r="I4163" i="3"/>
  <c r="K4163" i="3" s="1"/>
  <c r="I4164" i="3"/>
  <c r="K4164" i="3" s="1"/>
  <c r="I4165" i="3"/>
  <c r="K4165" i="3" s="1"/>
  <c r="I4166" i="3"/>
  <c r="K4166" i="3" s="1"/>
  <c r="I4167" i="3"/>
  <c r="K4167" i="3" s="1"/>
  <c r="I4168" i="3"/>
  <c r="K4168" i="3" s="1"/>
  <c r="I4169" i="3"/>
  <c r="K4169" i="3" s="1"/>
  <c r="I4170" i="3"/>
  <c r="K4170" i="3" s="1"/>
  <c r="I4171" i="3"/>
  <c r="K4171" i="3" s="1"/>
  <c r="I4172" i="3"/>
  <c r="K4172" i="3" s="1"/>
  <c r="I4173" i="3"/>
  <c r="K4173" i="3" s="1"/>
  <c r="I4174" i="3"/>
  <c r="K4174" i="3" s="1"/>
  <c r="I4175" i="3"/>
  <c r="K4175" i="3" s="1"/>
  <c r="I4176" i="3"/>
  <c r="K4176" i="3" s="1"/>
  <c r="I4177" i="3"/>
  <c r="K4177" i="3" s="1"/>
  <c r="I4178" i="3"/>
  <c r="K4178" i="3" s="1"/>
  <c r="I4179" i="3"/>
  <c r="K4179" i="3" s="1"/>
  <c r="I4180" i="3"/>
  <c r="K4180" i="3" s="1"/>
  <c r="I4181" i="3"/>
  <c r="K4181" i="3" s="1"/>
  <c r="I4182" i="3"/>
  <c r="K4182" i="3" s="1"/>
  <c r="I4183" i="3"/>
  <c r="K4183" i="3" s="1"/>
  <c r="I4184" i="3"/>
  <c r="K4184" i="3" s="1"/>
  <c r="I4185" i="3"/>
  <c r="K4185" i="3" s="1"/>
  <c r="I4186" i="3"/>
  <c r="K4186" i="3" s="1"/>
  <c r="I4187" i="3"/>
  <c r="K4187" i="3" s="1"/>
  <c r="I4188" i="3"/>
  <c r="K4188" i="3" s="1"/>
  <c r="I4189" i="3"/>
  <c r="K4189" i="3" s="1"/>
  <c r="I4190" i="3"/>
  <c r="K4190" i="3" s="1"/>
  <c r="I4191" i="3"/>
  <c r="K4191" i="3" s="1"/>
  <c r="I4192" i="3"/>
  <c r="K4192" i="3" s="1"/>
  <c r="I4193" i="3"/>
  <c r="K4193" i="3" s="1"/>
  <c r="I4194" i="3"/>
  <c r="K4194" i="3" s="1"/>
  <c r="I4195" i="3"/>
  <c r="K4195" i="3" s="1"/>
  <c r="I4196" i="3"/>
  <c r="K4196" i="3" s="1"/>
  <c r="I4197" i="3"/>
  <c r="K4197" i="3" s="1"/>
  <c r="I4198" i="3"/>
  <c r="K4198" i="3" s="1"/>
  <c r="I4199" i="3"/>
  <c r="K4199" i="3" s="1"/>
  <c r="I4200" i="3"/>
  <c r="K4200" i="3" s="1"/>
  <c r="I4201" i="3"/>
  <c r="K4201" i="3" s="1"/>
  <c r="I4202" i="3"/>
  <c r="K4202" i="3" s="1"/>
  <c r="I4203" i="3"/>
  <c r="K4203" i="3" s="1"/>
  <c r="I4204" i="3"/>
  <c r="K4204" i="3" s="1"/>
  <c r="I4205" i="3"/>
  <c r="K4205" i="3" s="1"/>
  <c r="I4206" i="3"/>
  <c r="K4206" i="3" s="1"/>
  <c r="I4207" i="3"/>
  <c r="K4207" i="3" s="1"/>
  <c r="I4208" i="3"/>
  <c r="K4208" i="3" s="1"/>
  <c r="I4209" i="3"/>
  <c r="K4209" i="3" s="1"/>
  <c r="I4210" i="3"/>
  <c r="K4210" i="3" s="1"/>
  <c r="I4211" i="3"/>
  <c r="K4211" i="3" s="1"/>
  <c r="I4212" i="3"/>
  <c r="K4212" i="3" s="1"/>
  <c r="I4213" i="3"/>
  <c r="K4213" i="3" s="1"/>
  <c r="I4214" i="3"/>
  <c r="K4214" i="3" s="1"/>
  <c r="I4215" i="3"/>
  <c r="K4215" i="3" s="1"/>
  <c r="I4216" i="3"/>
  <c r="K4216" i="3" s="1"/>
  <c r="I4217" i="3"/>
  <c r="K4217" i="3" s="1"/>
  <c r="I4218" i="3"/>
  <c r="K4218" i="3" s="1"/>
  <c r="I4219" i="3"/>
  <c r="K4219" i="3" s="1"/>
  <c r="I4220" i="3"/>
  <c r="K4220" i="3" s="1"/>
  <c r="I4221" i="3"/>
  <c r="K4221" i="3" s="1"/>
  <c r="I4222" i="3"/>
  <c r="K4222" i="3" s="1"/>
  <c r="I4223" i="3"/>
  <c r="K4223" i="3" s="1"/>
  <c r="I4224" i="3"/>
  <c r="K4224" i="3" s="1"/>
  <c r="I4225" i="3"/>
  <c r="K4225" i="3" s="1"/>
  <c r="I4226" i="3"/>
  <c r="K4226" i="3" s="1"/>
  <c r="I4227" i="3"/>
  <c r="K4227" i="3" s="1"/>
  <c r="I4228" i="3"/>
  <c r="K4228" i="3" s="1"/>
  <c r="I4229" i="3"/>
  <c r="K4229" i="3" s="1"/>
  <c r="I4230" i="3"/>
  <c r="K4230" i="3" s="1"/>
  <c r="I4231" i="3"/>
  <c r="K4231" i="3" s="1"/>
  <c r="I4232" i="3"/>
  <c r="K4232" i="3" s="1"/>
  <c r="I4233" i="3"/>
  <c r="K4233" i="3" s="1"/>
  <c r="I4234" i="3"/>
  <c r="K4234" i="3" s="1"/>
  <c r="I4235" i="3"/>
  <c r="K4235" i="3" s="1"/>
  <c r="I4236" i="3"/>
  <c r="K4236" i="3" s="1"/>
  <c r="I4237" i="3"/>
  <c r="K4237" i="3" s="1"/>
  <c r="I4238" i="3"/>
  <c r="K4238" i="3" s="1"/>
  <c r="I4239" i="3"/>
  <c r="K4239" i="3" s="1"/>
  <c r="I4240" i="3"/>
  <c r="K4240" i="3" s="1"/>
  <c r="I4241" i="3"/>
  <c r="K4241" i="3" s="1"/>
  <c r="I4242" i="3"/>
  <c r="K4242" i="3" s="1"/>
  <c r="I4243" i="3"/>
  <c r="K4243" i="3" s="1"/>
  <c r="I4244" i="3"/>
  <c r="K4244" i="3" s="1"/>
  <c r="I4245" i="3"/>
  <c r="K4245" i="3" s="1"/>
  <c r="I4246" i="3"/>
  <c r="K4246" i="3" s="1"/>
  <c r="I4247" i="3"/>
  <c r="K4247" i="3" s="1"/>
  <c r="I4248" i="3"/>
  <c r="K4248" i="3" s="1"/>
  <c r="I4249" i="3"/>
  <c r="K4249" i="3" s="1"/>
  <c r="I4250" i="3"/>
  <c r="K4250" i="3" s="1"/>
  <c r="I4251" i="3"/>
  <c r="K4251" i="3" s="1"/>
  <c r="I4252" i="3"/>
  <c r="K4252" i="3" s="1"/>
  <c r="I4253" i="3"/>
  <c r="K4253" i="3" s="1"/>
  <c r="I4254" i="3"/>
  <c r="K4254" i="3" s="1"/>
  <c r="I4255" i="3"/>
  <c r="K4255" i="3" s="1"/>
  <c r="I4256" i="3"/>
  <c r="K4256" i="3" s="1"/>
  <c r="I4257" i="3"/>
  <c r="K4257" i="3" s="1"/>
  <c r="I4258" i="3"/>
  <c r="K4258" i="3" s="1"/>
  <c r="I4259" i="3"/>
  <c r="K4259" i="3" s="1"/>
  <c r="I4260" i="3"/>
  <c r="K4260" i="3" s="1"/>
  <c r="I4261" i="3"/>
  <c r="K4261" i="3" s="1"/>
  <c r="I4262" i="3"/>
  <c r="K4262" i="3" s="1"/>
  <c r="I4263" i="3"/>
  <c r="K4263" i="3" s="1"/>
  <c r="I4264" i="3"/>
  <c r="K4264" i="3" s="1"/>
  <c r="I4265" i="3"/>
  <c r="K4265" i="3" s="1"/>
  <c r="I4266" i="3"/>
  <c r="K4266" i="3" s="1"/>
  <c r="I4267" i="3"/>
  <c r="K4267" i="3" s="1"/>
  <c r="I4268" i="3"/>
  <c r="K4268" i="3" s="1"/>
  <c r="I4269" i="3"/>
  <c r="K4269" i="3" s="1"/>
  <c r="I4270" i="3"/>
  <c r="K4270" i="3" s="1"/>
  <c r="I4271" i="3"/>
  <c r="K4271" i="3" s="1"/>
  <c r="I4272" i="3"/>
  <c r="K4272" i="3" s="1"/>
  <c r="I4273" i="3"/>
  <c r="K4273" i="3" s="1"/>
  <c r="I4274" i="3"/>
  <c r="K4274" i="3" s="1"/>
  <c r="I4275" i="3"/>
  <c r="K4275" i="3" s="1"/>
  <c r="I4276" i="3"/>
  <c r="K4276" i="3" s="1"/>
  <c r="I4277" i="3"/>
  <c r="K4277" i="3" s="1"/>
  <c r="I4278" i="3"/>
  <c r="K4278" i="3" s="1"/>
  <c r="I4279" i="3"/>
  <c r="K4279" i="3" s="1"/>
  <c r="I4280" i="3"/>
  <c r="K4280" i="3" s="1"/>
  <c r="I4281" i="3"/>
  <c r="K4281" i="3" s="1"/>
  <c r="I4282" i="3"/>
  <c r="K4282" i="3" s="1"/>
  <c r="I4283" i="3"/>
  <c r="K4283" i="3" s="1"/>
  <c r="I4284" i="3"/>
  <c r="K4284" i="3" s="1"/>
  <c r="I4285" i="3"/>
  <c r="K4285" i="3" s="1"/>
  <c r="I4286" i="3"/>
  <c r="K4286" i="3" s="1"/>
  <c r="I4287" i="3"/>
  <c r="K4287" i="3" s="1"/>
  <c r="I4288" i="3"/>
  <c r="K4288" i="3" s="1"/>
  <c r="I4289" i="3"/>
  <c r="K4289" i="3" s="1"/>
  <c r="I4290" i="3"/>
  <c r="K4290" i="3" s="1"/>
  <c r="I4291" i="3"/>
  <c r="K4291" i="3" s="1"/>
  <c r="I4292" i="3"/>
  <c r="K4292" i="3" s="1"/>
  <c r="I4293" i="3"/>
  <c r="K4293" i="3" s="1"/>
  <c r="I4294" i="3"/>
  <c r="K4294" i="3" s="1"/>
  <c r="I4295" i="3"/>
  <c r="K4295" i="3" s="1"/>
  <c r="I4296" i="3"/>
  <c r="K4296" i="3" s="1"/>
  <c r="I4297" i="3"/>
  <c r="K4297" i="3" s="1"/>
  <c r="I4298" i="3"/>
  <c r="K4298" i="3" s="1"/>
  <c r="I4299" i="3"/>
  <c r="K4299" i="3" s="1"/>
  <c r="I4300" i="3"/>
  <c r="K4300" i="3" s="1"/>
  <c r="I4301" i="3"/>
  <c r="K4301" i="3" s="1"/>
  <c r="I4302" i="3"/>
  <c r="K4302" i="3" s="1"/>
  <c r="I4303" i="3"/>
  <c r="K4303" i="3" s="1"/>
  <c r="I4304" i="3"/>
  <c r="K4304" i="3" s="1"/>
  <c r="I4305" i="3"/>
  <c r="K4305" i="3" s="1"/>
  <c r="I4306" i="3"/>
  <c r="K4306" i="3" s="1"/>
  <c r="I4307" i="3"/>
  <c r="K4307" i="3" s="1"/>
  <c r="I4308" i="3"/>
  <c r="K4308" i="3" s="1"/>
  <c r="I4309" i="3"/>
  <c r="K4309" i="3" s="1"/>
  <c r="I4310" i="3"/>
  <c r="K4310" i="3" s="1"/>
  <c r="I4311" i="3"/>
  <c r="K4311" i="3" s="1"/>
  <c r="I4312" i="3"/>
  <c r="K4312" i="3" s="1"/>
  <c r="I4313" i="3"/>
  <c r="K4313" i="3" s="1"/>
  <c r="I4314" i="3"/>
  <c r="K4314" i="3" s="1"/>
  <c r="I4315" i="3"/>
  <c r="K4315" i="3" s="1"/>
  <c r="I4316" i="3"/>
  <c r="K4316" i="3" s="1"/>
  <c r="I4317" i="3"/>
  <c r="K4317" i="3" s="1"/>
  <c r="I4318" i="3"/>
  <c r="K4318" i="3" s="1"/>
  <c r="I4319" i="3"/>
  <c r="K4319" i="3" s="1"/>
  <c r="I4320" i="3"/>
  <c r="K4320" i="3" s="1"/>
  <c r="I4321" i="3"/>
  <c r="K4321" i="3" s="1"/>
  <c r="I4322" i="3"/>
  <c r="K4322" i="3" s="1"/>
  <c r="I4323" i="3"/>
  <c r="K4323" i="3" s="1"/>
  <c r="I4324" i="3"/>
  <c r="K4324" i="3" s="1"/>
  <c r="I4325" i="3"/>
  <c r="K4325" i="3" s="1"/>
  <c r="I4326" i="3"/>
  <c r="K4326" i="3" s="1"/>
  <c r="I4327" i="3"/>
  <c r="K4327" i="3" s="1"/>
  <c r="I4328" i="3"/>
  <c r="K4328" i="3" s="1"/>
  <c r="I4329" i="3"/>
  <c r="K4329" i="3" s="1"/>
  <c r="I4330" i="3"/>
  <c r="K4330" i="3" s="1"/>
  <c r="I4331" i="3"/>
  <c r="K4331" i="3" s="1"/>
  <c r="I4332" i="3"/>
  <c r="K4332" i="3" s="1"/>
  <c r="I4333" i="3"/>
  <c r="K4333" i="3" s="1"/>
  <c r="I4334" i="3"/>
  <c r="K4334" i="3" s="1"/>
  <c r="I4335" i="3"/>
  <c r="K4335" i="3" s="1"/>
  <c r="I4336" i="3"/>
  <c r="K4336" i="3" s="1"/>
  <c r="I4337" i="3"/>
  <c r="K4337" i="3" s="1"/>
  <c r="I4338" i="3"/>
  <c r="K4338" i="3" s="1"/>
  <c r="I4339" i="3"/>
  <c r="K4339" i="3" s="1"/>
  <c r="I4340" i="3"/>
  <c r="K4340" i="3" s="1"/>
  <c r="I4341" i="3"/>
  <c r="K4341" i="3" s="1"/>
  <c r="I4342" i="3"/>
  <c r="K4342" i="3" s="1"/>
  <c r="I4343" i="3"/>
  <c r="K4343" i="3" s="1"/>
  <c r="I4344" i="3"/>
  <c r="K4344" i="3" s="1"/>
  <c r="I4345" i="3"/>
  <c r="K4345" i="3" s="1"/>
  <c r="I4346" i="3"/>
  <c r="K4346" i="3" s="1"/>
  <c r="I4347" i="3"/>
  <c r="K4347" i="3" s="1"/>
  <c r="I4348" i="3"/>
  <c r="K4348" i="3" s="1"/>
  <c r="I4349" i="3"/>
  <c r="K4349" i="3" s="1"/>
  <c r="I4350" i="3"/>
  <c r="K4350" i="3" s="1"/>
  <c r="I4351" i="3"/>
  <c r="K4351" i="3" s="1"/>
  <c r="I4352" i="3"/>
  <c r="K4352" i="3" s="1"/>
  <c r="I4353" i="3"/>
  <c r="K4353" i="3" s="1"/>
  <c r="I4354" i="3"/>
  <c r="K4354" i="3" s="1"/>
  <c r="I4355" i="3"/>
  <c r="K4355" i="3" s="1"/>
  <c r="I4356" i="3"/>
  <c r="K4356" i="3" s="1"/>
  <c r="I4357" i="3"/>
  <c r="K4357" i="3" s="1"/>
  <c r="I4358" i="3"/>
  <c r="K4358" i="3" s="1"/>
  <c r="I4359" i="3"/>
  <c r="K4359" i="3" s="1"/>
  <c r="I4360" i="3"/>
  <c r="K4360" i="3" s="1"/>
  <c r="I4361" i="3"/>
  <c r="K4361" i="3" s="1"/>
  <c r="I4362" i="3"/>
  <c r="K4362" i="3" s="1"/>
  <c r="I4363" i="3"/>
  <c r="K4363" i="3" s="1"/>
  <c r="I4364" i="3"/>
  <c r="K4364" i="3" s="1"/>
  <c r="I4365" i="3"/>
  <c r="K4365" i="3" s="1"/>
  <c r="I4366" i="3"/>
  <c r="K4366" i="3" s="1"/>
  <c r="I4367" i="3"/>
  <c r="K4367" i="3" s="1"/>
  <c r="I4368" i="3"/>
  <c r="K4368" i="3" s="1"/>
  <c r="I4369" i="3"/>
  <c r="K4369" i="3" s="1"/>
  <c r="I4370" i="3"/>
  <c r="K4370" i="3" s="1"/>
  <c r="I4371" i="3"/>
  <c r="K4371" i="3" s="1"/>
  <c r="I4372" i="3"/>
  <c r="K4372" i="3" s="1"/>
  <c r="I4373" i="3"/>
  <c r="K4373" i="3" s="1"/>
  <c r="I4374" i="3"/>
  <c r="K4374" i="3" s="1"/>
  <c r="I4375" i="3"/>
  <c r="K4375" i="3" s="1"/>
  <c r="I4376" i="3"/>
  <c r="K4376" i="3" s="1"/>
  <c r="I4377" i="3"/>
  <c r="K4377" i="3" s="1"/>
  <c r="I4378" i="3"/>
  <c r="K4378" i="3" s="1"/>
  <c r="I4379" i="3"/>
  <c r="K4379" i="3" s="1"/>
  <c r="I4380" i="3"/>
  <c r="K4380" i="3" s="1"/>
  <c r="I4381" i="3"/>
  <c r="K4381" i="3" s="1"/>
  <c r="I4382" i="3"/>
  <c r="K4382" i="3" s="1"/>
  <c r="I4383" i="3"/>
  <c r="K4383" i="3" s="1"/>
  <c r="I4384" i="3"/>
  <c r="K4384" i="3" s="1"/>
  <c r="I4385" i="3"/>
  <c r="K4385" i="3" s="1"/>
  <c r="I4386" i="3"/>
  <c r="K4386" i="3" s="1"/>
  <c r="I4387" i="3"/>
  <c r="K4387" i="3" s="1"/>
  <c r="I4388" i="3"/>
  <c r="K4388" i="3" s="1"/>
  <c r="I4389" i="3"/>
  <c r="K4389" i="3" s="1"/>
  <c r="I4390" i="3"/>
  <c r="K4390" i="3" s="1"/>
  <c r="I4391" i="3"/>
  <c r="K4391" i="3" s="1"/>
  <c r="I4392" i="3"/>
  <c r="K4392" i="3" s="1"/>
  <c r="I4393" i="3"/>
  <c r="K4393" i="3" s="1"/>
  <c r="I4394" i="3"/>
  <c r="K4394" i="3" s="1"/>
  <c r="I4395" i="3"/>
  <c r="K4395" i="3" s="1"/>
  <c r="I4396" i="3"/>
  <c r="K4396" i="3" s="1"/>
  <c r="I4397" i="3"/>
  <c r="K4397" i="3" s="1"/>
  <c r="I4398" i="3"/>
  <c r="K4398" i="3" s="1"/>
  <c r="I4399" i="3"/>
  <c r="K4399" i="3" s="1"/>
  <c r="I4400" i="3"/>
  <c r="K4400" i="3" s="1"/>
  <c r="I4401" i="3"/>
  <c r="K4401" i="3" s="1"/>
  <c r="I4402" i="3"/>
  <c r="K4402" i="3" s="1"/>
  <c r="I4403" i="3"/>
  <c r="K4403" i="3" s="1"/>
  <c r="I4404" i="3"/>
  <c r="K4404" i="3" s="1"/>
  <c r="I4405" i="3"/>
  <c r="K4405" i="3" s="1"/>
  <c r="I4406" i="3"/>
  <c r="K4406" i="3" s="1"/>
  <c r="I4407" i="3"/>
  <c r="K4407" i="3" s="1"/>
  <c r="I4408" i="3"/>
  <c r="K4408" i="3" s="1"/>
  <c r="I4409" i="3"/>
  <c r="K4409" i="3" s="1"/>
  <c r="I4410" i="3"/>
  <c r="K4410" i="3" s="1"/>
  <c r="I4411" i="3"/>
  <c r="K4411" i="3" s="1"/>
  <c r="I4412" i="3"/>
  <c r="K4412" i="3" s="1"/>
  <c r="I4413" i="3"/>
  <c r="K4413" i="3" s="1"/>
  <c r="I4414" i="3"/>
  <c r="K4414" i="3" s="1"/>
  <c r="I4415" i="3"/>
  <c r="K4415" i="3" s="1"/>
  <c r="I4416" i="3"/>
  <c r="K4416" i="3" s="1"/>
  <c r="I4417" i="3"/>
  <c r="K4417" i="3" s="1"/>
  <c r="I4418" i="3"/>
  <c r="K4418" i="3" s="1"/>
  <c r="I4419" i="3"/>
  <c r="K4419" i="3" s="1"/>
  <c r="I4420" i="3"/>
  <c r="K4420" i="3" s="1"/>
  <c r="I4421" i="3"/>
  <c r="K4421" i="3" s="1"/>
  <c r="I4422" i="3"/>
  <c r="K4422" i="3" s="1"/>
  <c r="I4423" i="3"/>
  <c r="K4423" i="3" s="1"/>
  <c r="I4424" i="3"/>
  <c r="K4424" i="3" s="1"/>
  <c r="I4425" i="3"/>
  <c r="K4425" i="3" s="1"/>
  <c r="I4426" i="3"/>
  <c r="K4426" i="3" s="1"/>
  <c r="I4427" i="3"/>
  <c r="K4427" i="3" s="1"/>
  <c r="I4428" i="3"/>
  <c r="K4428" i="3" s="1"/>
  <c r="I4429" i="3"/>
  <c r="K4429" i="3" s="1"/>
  <c r="I4430" i="3"/>
  <c r="K4430" i="3" s="1"/>
  <c r="I4431" i="3"/>
  <c r="K4431" i="3" s="1"/>
  <c r="I4432" i="3"/>
  <c r="K4432" i="3" s="1"/>
  <c r="I4433" i="3"/>
  <c r="K4433" i="3" s="1"/>
  <c r="I4434" i="3"/>
  <c r="K4434" i="3" s="1"/>
  <c r="I4435" i="3"/>
  <c r="K4435" i="3" s="1"/>
  <c r="I4436" i="3"/>
  <c r="K4436" i="3" s="1"/>
  <c r="I4437" i="3"/>
  <c r="K4437" i="3" s="1"/>
  <c r="I4438" i="3"/>
  <c r="K4438" i="3" s="1"/>
  <c r="I4439" i="3"/>
  <c r="K4439" i="3" s="1"/>
  <c r="I4440" i="3"/>
  <c r="K4440" i="3" s="1"/>
  <c r="I4441" i="3"/>
  <c r="K4441" i="3" s="1"/>
  <c r="I4442" i="3"/>
  <c r="K4442" i="3" s="1"/>
  <c r="I4443" i="3"/>
  <c r="K4443" i="3" s="1"/>
  <c r="I4444" i="3"/>
  <c r="K4444" i="3" s="1"/>
  <c r="I4445" i="3"/>
  <c r="K4445" i="3" s="1"/>
  <c r="I4446" i="3"/>
  <c r="K4446" i="3" s="1"/>
  <c r="I4447" i="3"/>
  <c r="K4447" i="3" s="1"/>
  <c r="I4448" i="3"/>
  <c r="K4448" i="3" s="1"/>
  <c r="I4449" i="3"/>
  <c r="K4449" i="3" s="1"/>
  <c r="I4450" i="3"/>
  <c r="K4450" i="3" s="1"/>
  <c r="I4451" i="3"/>
  <c r="K4451" i="3" s="1"/>
  <c r="I4452" i="3"/>
  <c r="K4452" i="3" s="1"/>
  <c r="I4453" i="3"/>
  <c r="K4453" i="3" s="1"/>
  <c r="I4454" i="3"/>
  <c r="K4454" i="3" s="1"/>
  <c r="I4455" i="3"/>
  <c r="K4455" i="3" s="1"/>
  <c r="I4456" i="3"/>
  <c r="K4456" i="3" s="1"/>
  <c r="I4457" i="3"/>
  <c r="K4457" i="3" s="1"/>
  <c r="I4458" i="3"/>
  <c r="K4458" i="3" s="1"/>
  <c r="I4459" i="3"/>
  <c r="K4459" i="3" s="1"/>
  <c r="I4460" i="3"/>
  <c r="K4460" i="3" s="1"/>
  <c r="I4461" i="3"/>
  <c r="K4461" i="3" s="1"/>
  <c r="I4462" i="3"/>
  <c r="K4462" i="3" s="1"/>
  <c r="I4463" i="3"/>
  <c r="K4463" i="3" s="1"/>
  <c r="I4464" i="3"/>
  <c r="K4464" i="3" s="1"/>
  <c r="I4465" i="3"/>
  <c r="K4465" i="3" s="1"/>
  <c r="I4466" i="3"/>
  <c r="K4466" i="3" s="1"/>
  <c r="I4467" i="3"/>
  <c r="K4467" i="3" s="1"/>
  <c r="I4468" i="3"/>
  <c r="K4468" i="3" s="1"/>
  <c r="I4469" i="3"/>
  <c r="K4469" i="3" s="1"/>
  <c r="I4470" i="3"/>
  <c r="K4470" i="3" s="1"/>
  <c r="I4471" i="3"/>
  <c r="K4471" i="3" s="1"/>
  <c r="I4472" i="3"/>
  <c r="K4472" i="3" s="1"/>
  <c r="I4473" i="3"/>
  <c r="K4473" i="3" s="1"/>
  <c r="I4474" i="3"/>
  <c r="K4474" i="3" s="1"/>
  <c r="I4475" i="3"/>
  <c r="K4475" i="3" s="1"/>
  <c r="I4476" i="3"/>
  <c r="K4476" i="3" s="1"/>
  <c r="I4477" i="3"/>
  <c r="K4477" i="3" s="1"/>
  <c r="I4478" i="3"/>
  <c r="K4478" i="3" s="1"/>
  <c r="I4479" i="3"/>
  <c r="K4479" i="3" s="1"/>
  <c r="I4480" i="3"/>
  <c r="K4480" i="3" s="1"/>
  <c r="I4481" i="3"/>
  <c r="K4481" i="3" s="1"/>
  <c r="I4482" i="3"/>
  <c r="K4482" i="3" s="1"/>
  <c r="I4483" i="3"/>
  <c r="K4483" i="3" s="1"/>
  <c r="I4484" i="3"/>
  <c r="K4484" i="3" s="1"/>
  <c r="I4485" i="3"/>
  <c r="K4485" i="3" s="1"/>
  <c r="I4486" i="3"/>
  <c r="K4486" i="3" s="1"/>
  <c r="I4487" i="3"/>
  <c r="K4487" i="3" s="1"/>
  <c r="I4488" i="3"/>
  <c r="K4488" i="3" s="1"/>
  <c r="I4489" i="3"/>
  <c r="K4489" i="3" s="1"/>
  <c r="I4490" i="3"/>
  <c r="K4490" i="3" s="1"/>
  <c r="I4491" i="3"/>
  <c r="K4491" i="3" s="1"/>
  <c r="I4492" i="3"/>
  <c r="K4492" i="3" s="1"/>
  <c r="I4493" i="3"/>
  <c r="K4493" i="3" s="1"/>
  <c r="I4494" i="3"/>
  <c r="K4494" i="3" s="1"/>
  <c r="I4495" i="3"/>
  <c r="K4495" i="3" s="1"/>
  <c r="I4496" i="3"/>
  <c r="K4496" i="3" s="1"/>
  <c r="I4497" i="3"/>
  <c r="K4497" i="3" s="1"/>
  <c r="I4498" i="3"/>
  <c r="K4498" i="3" s="1"/>
  <c r="I4499" i="3"/>
  <c r="K4499" i="3" s="1"/>
  <c r="I4500" i="3"/>
  <c r="K4500" i="3" s="1"/>
  <c r="I4501" i="3"/>
  <c r="K4501" i="3" s="1"/>
  <c r="I4502" i="3"/>
  <c r="K4502" i="3" s="1"/>
  <c r="I4503" i="3"/>
  <c r="K4503" i="3" s="1"/>
  <c r="I4504" i="3"/>
  <c r="K4504" i="3" s="1"/>
  <c r="I4505" i="3"/>
  <c r="K4505" i="3" s="1"/>
  <c r="I4506" i="3"/>
  <c r="K4506" i="3" s="1"/>
  <c r="I4507" i="3"/>
  <c r="K4507" i="3" s="1"/>
  <c r="I4508" i="3"/>
  <c r="K4508" i="3" s="1"/>
  <c r="I4509" i="3"/>
  <c r="K4509" i="3" s="1"/>
  <c r="I4510" i="3"/>
  <c r="K4510" i="3" s="1"/>
  <c r="I4511" i="3"/>
  <c r="K4511" i="3" s="1"/>
  <c r="I4512" i="3"/>
  <c r="K4512" i="3" s="1"/>
  <c r="I4513" i="3"/>
  <c r="K4513" i="3" s="1"/>
  <c r="I4514" i="3"/>
  <c r="K4514" i="3" s="1"/>
  <c r="I4515" i="3"/>
  <c r="K4515" i="3" s="1"/>
  <c r="I4516" i="3"/>
  <c r="K4516" i="3" s="1"/>
  <c r="I4517" i="3"/>
  <c r="K4517" i="3" s="1"/>
  <c r="I4518" i="3"/>
  <c r="K4518" i="3" s="1"/>
  <c r="I4519" i="3"/>
  <c r="K4519" i="3" s="1"/>
  <c r="I4520" i="3"/>
  <c r="K4520" i="3" s="1"/>
  <c r="I4521" i="3"/>
  <c r="K4521" i="3" s="1"/>
  <c r="I4522" i="3"/>
  <c r="K4522" i="3" s="1"/>
  <c r="I4523" i="3"/>
  <c r="K4523" i="3" s="1"/>
  <c r="I4524" i="3"/>
  <c r="K4524" i="3" s="1"/>
  <c r="I4525" i="3"/>
  <c r="K4525" i="3" s="1"/>
  <c r="I4526" i="3"/>
  <c r="K4526" i="3" s="1"/>
  <c r="I4527" i="3"/>
  <c r="K4527" i="3" s="1"/>
  <c r="I4528" i="3"/>
  <c r="K4528" i="3" s="1"/>
  <c r="I4529" i="3"/>
  <c r="K4529" i="3" s="1"/>
  <c r="I4530" i="3"/>
  <c r="K4530" i="3" s="1"/>
  <c r="I4531" i="3"/>
  <c r="K4531" i="3" s="1"/>
  <c r="I4532" i="3"/>
  <c r="K4532" i="3" s="1"/>
  <c r="I4533" i="3"/>
  <c r="K4533" i="3" s="1"/>
  <c r="I4534" i="3"/>
  <c r="K4534" i="3" s="1"/>
  <c r="I4535" i="3"/>
  <c r="K4535" i="3" s="1"/>
  <c r="I4536" i="3"/>
  <c r="K4536" i="3" s="1"/>
  <c r="I4537" i="3"/>
  <c r="K4537" i="3" s="1"/>
  <c r="I4538" i="3"/>
  <c r="K4538" i="3" s="1"/>
  <c r="I4539" i="3"/>
  <c r="K4539" i="3" s="1"/>
  <c r="I4540" i="3"/>
  <c r="K4540" i="3" s="1"/>
  <c r="I4541" i="3"/>
  <c r="K4541" i="3" s="1"/>
  <c r="I4542" i="3"/>
  <c r="K4542" i="3" s="1"/>
  <c r="I4543" i="3"/>
  <c r="K4543" i="3" s="1"/>
  <c r="I4544" i="3"/>
  <c r="K4544" i="3" s="1"/>
  <c r="I4545" i="3"/>
  <c r="K4545" i="3" s="1"/>
  <c r="I4546" i="3"/>
  <c r="K4546" i="3" s="1"/>
  <c r="I4547" i="3"/>
  <c r="K4547" i="3" s="1"/>
  <c r="I4548" i="3"/>
  <c r="K4548" i="3" s="1"/>
  <c r="I4549" i="3"/>
  <c r="K4549" i="3" s="1"/>
  <c r="I4550" i="3"/>
  <c r="K4550" i="3" s="1"/>
  <c r="I4551" i="3"/>
  <c r="K4551" i="3" s="1"/>
  <c r="I4552" i="3"/>
  <c r="K4552" i="3" s="1"/>
  <c r="I4553" i="3"/>
  <c r="K4553" i="3" s="1"/>
  <c r="I4554" i="3"/>
  <c r="K4554" i="3" s="1"/>
  <c r="I4555" i="3"/>
  <c r="K4555" i="3" s="1"/>
  <c r="I4556" i="3"/>
  <c r="K4556" i="3" s="1"/>
  <c r="I4557" i="3"/>
  <c r="K4557" i="3" s="1"/>
  <c r="I4558" i="3"/>
  <c r="K4558" i="3" s="1"/>
  <c r="I4559" i="3"/>
  <c r="K4559" i="3" s="1"/>
  <c r="I4560" i="3"/>
  <c r="K4560" i="3" s="1"/>
  <c r="I4561" i="3"/>
  <c r="K4561" i="3" s="1"/>
  <c r="I4562" i="3"/>
  <c r="K4562" i="3" s="1"/>
  <c r="I4563" i="3"/>
  <c r="K4563" i="3" s="1"/>
  <c r="I4564" i="3"/>
  <c r="K4564" i="3" s="1"/>
  <c r="I4565" i="3"/>
  <c r="K4565" i="3" s="1"/>
  <c r="I4566" i="3"/>
  <c r="K4566" i="3" s="1"/>
  <c r="I4567" i="3"/>
  <c r="K4567" i="3" s="1"/>
  <c r="I4568" i="3"/>
  <c r="K4568" i="3" s="1"/>
  <c r="I4569" i="3"/>
  <c r="K4569" i="3" s="1"/>
  <c r="I4570" i="3"/>
  <c r="K4570" i="3" s="1"/>
  <c r="I4571" i="3"/>
  <c r="K4571" i="3" s="1"/>
  <c r="I4572" i="3"/>
  <c r="K4572" i="3" s="1"/>
  <c r="I4573" i="3"/>
  <c r="K4573" i="3" s="1"/>
  <c r="I4574" i="3"/>
  <c r="K4574" i="3" s="1"/>
  <c r="I4575" i="3"/>
  <c r="K4575" i="3" s="1"/>
  <c r="I4576" i="3"/>
  <c r="K4576" i="3" s="1"/>
  <c r="I4577" i="3"/>
  <c r="K4577" i="3" s="1"/>
  <c r="I4578" i="3"/>
  <c r="K4578" i="3" s="1"/>
  <c r="I4579" i="3"/>
  <c r="K4579" i="3" s="1"/>
  <c r="I4580" i="3"/>
  <c r="K4580" i="3" s="1"/>
  <c r="I4581" i="3"/>
  <c r="K4581" i="3" s="1"/>
  <c r="I4582" i="3"/>
  <c r="K4582" i="3" s="1"/>
  <c r="I4583" i="3"/>
  <c r="K4583" i="3" s="1"/>
  <c r="I4584" i="3"/>
  <c r="K4584" i="3" s="1"/>
  <c r="I4585" i="3"/>
  <c r="K4585" i="3" s="1"/>
  <c r="I4586" i="3"/>
  <c r="K4586" i="3" s="1"/>
  <c r="I4587" i="3"/>
  <c r="K4587" i="3" s="1"/>
  <c r="I4588" i="3"/>
  <c r="K4588" i="3" s="1"/>
  <c r="I4589" i="3"/>
  <c r="K4589" i="3" s="1"/>
  <c r="I4590" i="3"/>
  <c r="K4590" i="3" s="1"/>
  <c r="I4591" i="3"/>
  <c r="K4591" i="3" s="1"/>
  <c r="I4592" i="3"/>
  <c r="K4592" i="3" s="1"/>
  <c r="I4593" i="3"/>
  <c r="K4593" i="3" s="1"/>
  <c r="I4594" i="3"/>
  <c r="K4594" i="3" s="1"/>
  <c r="I4595" i="3"/>
  <c r="K4595" i="3" s="1"/>
  <c r="I4596" i="3"/>
  <c r="K4596" i="3" s="1"/>
  <c r="I4597" i="3"/>
  <c r="K4597" i="3" s="1"/>
  <c r="I4598" i="3"/>
  <c r="K4598" i="3" s="1"/>
  <c r="I4599" i="3"/>
  <c r="K4599" i="3" s="1"/>
  <c r="I4600" i="3"/>
  <c r="K4600" i="3" s="1"/>
  <c r="I4601" i="3"/>
  <c r="K4601" i="3" s="1"/>
  <c r="I4602" i="3"/>
  <c r="K4602" i="3" s="1"/>
  <c r="I4603" i="3"/>
  <c r="K4603" i="3" s="1"/>
  <c r="I4604" i="3"/>
  <c r="K4604" i="3" s="1"/>
  <c r="I4605" i="3"/>
  <c r="K4605" i="3" s="1"/>
  <c r="I4606" i="3"/>
  <c r="K4606" i="3" s="1"/>
  <c r="I4607" i="3"/>
  <c r="K4607" i="3" s="1"/>
  <c r="I4608" i="3"/>
  <c r="K4608" i="3" s="1"/>
  <c r="I4609" i="3"/>
  <c r="K4609" i="3" s="1"/>
  <c r="I4610" i="3"/>
  <c r="K4610" i="3" s="1"/>
  <c r="I4611" i="3"/>
  <c r="K4611" i="3" s="1"/>
  <c r="I4612" i="3"/>
  <c r="K4612" i="3" s="1"/>
  <c r="I4613" i="3"/>
  <c r="K4613" i="3" s="1"/>
  <c r="I4614" i="3"/>
  <c r="K4614" i="3" s="1"/>
  <c r="I4615" i="3"/>
  <c r="K4615" i="3" s="1"/>
  <c r="I4616" i="3"/>
  <c r="K4616" i="3" s="1"/>
  <c r="I4617" i="3"/>
  <c r="K4617" i="3" s="1"/>
  <c r="I4618" i="3"/>
  <c r="K4618" i="3" s="1"/>
  <c r="I4619" i="3"/>
  <c r="K4619" i="3" s="1"/>
  <c r="I4620" i="3"/>
  <c r="K4620" i="3" s="1"/>
  <c r="I4621" i="3"/>
  <c r="K4621" i="3" s="1"/>
  <c r="I4622" i="3"/>
  <c r="K4622" i="3" s="1"/>
  <c r="I4623" i="3"/>
  <c r="K4623" i="3" s="1"/>
  <c r="I4624" i="3"/>
  <c r="K4624" i="3" s="1"/>
  <c r="I4625" i="3"/>
  <c r="K4625" i="3" s="1"/>
  <c r="I4626" i="3"/>
  <c r="K4626" i="3" s="1"/>
  <c r="I4627" i="3"/>
  <c r="K4627" i="3" s="1"/>
  <c r="I4628" i="3"/>
  <c r="K4628" i="3" s="1"/>
  <c r="I4629" i="3"/>
  <c r="K4629" i="3" s="1"/>
  <c r="I4630" i="3"/>
  <c r="K4630" i="3" s="1"/>
  <c r="I4631" i="3"/>
  <c r="K4631" i="3" s="1"/>
  <c r="I4632" i="3"/>
  <c r="K4632" i="3" s="1"/>
  <c r="I4633" i="3"/>
  <c r="K4633" i="3" s="1"/>
  <c r="I4634" i="3"/>
  <c r="K4634" i="3" s="1"/>
  <c r="I4635" i="3"/>
  <c r="K4635" i="3" s="1"/>
  <c r="I4636" i="3"/>
  <c r="K4636" i="3" s="1"/>
  <c r="I4637" i="3"/>
  <c r="K4637" i="3" s="1"/>
  <c r="I4638" i="3"/>
  <c r="K4638" i="3" s="1"/>
  <c r="I4639" i="3"/>
  <c r="K4639" i="3" s="1"/>
  <c r="I4640" i="3"/>
  <c r="K4640" i="3" s="1"/>
  <c r="I4641" i="3"/>
  <c r="K4641" i="3" s="1"/>
  <c r="I4642" i="3"/>
  <c r="K4642" i="3" s="1"/>
  <c r="I4643" i="3"/>
  <c r="K4643" i="3" s="1"/>
  <c r="I4644" i="3"/>
  <c r="K4644" i="3" s="1"/>
  <c r="I4645" i="3"/>
  <c r="K4645" i="3" s="1"/>
  <c r="I4646" i="3"/>
  <c r="K4646" i="3" s="1"/>
  <c r="I4647" i="3"/>
  <c r="K4647" i="3" s="1"/>
  <c r="I4648" i="3"/>
  <c r="K4648" i="3" s="1"/>
  <c r="I4649" i="3"/>
  <c r="K4649" i="3" s="1"/>
  <c r="I4650" i="3"/>
  <c r="K4650" i="3" s="1"/>
  <c r="I4651" i="3"/>
  <c r="K4651" i="3" s="1"/>
  <c r="I4652" i="3"/>
  <c r="K4652" i="3" s="1"/>
  <c r="I4653" i="3"/>
  <c r="K4653" i="3" s="1"/>
  <c r="I4654" i="3"/>
  <c r="K4654" i="3" s="1"/>
  <c r="I4655" i="3"/>
  <c r="K4655" i="3" s="1"/>
  <c r="I4656" i="3"/>
  <c r="K4656" i="3" s="1"/>
  <c r="I4657" i="3"/>
  <c r="K4657" i="3" s="1"/>
  <c r="I4658" i="3"/>
  <c r="K4658" i="3" s="1"/>
  <c r="I4659" i="3"/>
  <c r="K4659" i="3" s="1"/>
  <c r="I4660" i="3"/>
  <c r="K4660" i="3" s="1"/>
  <c r="I4661" i="3"/>
  <c r="K4661" i="3" s="1"/>
  <c r="I4662" i="3"/>
  <c r="K4662" i="3" s="1"/>
  <c r="I4663" i="3"/>
  <c r="K4663" i="3" s="1"/>
  <c r="I4664" i="3"/>
  <c r="K4664" i="3" s="1"/>
  <c r="I4665" i="3"/>
  <c r="K4665" i="3" s="1"/>
  <c r="I4666" i="3"/>
  <c r="K4666" i="3" s="1"/>
  <c r="I4667" i="3"/>
  <c r="K4667" i="3" s="1"/>
  <c r="I4668" i="3"/>
  <c r="K4668" i="3" s="1"/>
  <c r="I4669" i="3"/>
  <c r="K4669" i="3" s="1"/>
  <c r="I4670" i="3"/>
  <c r="K4670" i="3" s="1"/>
  <c r="I4671" i="3"/>
  <c r="K4671" i="3" s="1"/>
  <c r="I4672" i="3"/>
  <c r="K4672" i="3" s="1"/>
  <c r="I4673" i="3"/>
  <c r="K4673" i="3" s="1"/>
  <c r="I4674" i="3"/>
  <c r="K4674" i="3" s="1"/>
  <c r="I4675" i="3"/>
  <c r="K4675" i="3" s="1"/>
  <c r="I4676" i="3"/>
  <c r="K4676" i="3" s="1"/>
  <c r="I4677" i="3"/>
  <c r="K4677" i="3" s="1"/>
  <c r="I4678" i="3"/>
  <c r="K4678" i="3" s="1"/>
  <c r="I4679" i="3"/>
  <c r="K4679" i="3" s="1"/>
  <c r="I4680" i="3"/>
  <c r="K4680" i="3" s="1"/>
  <c r="I4681" i="3"/>
  <c r="K4681" i="3" s="1"/>
  <c r="I4682" i="3"/>
  <c r="K4682" i="3" s="1"/>
  <c r="I4683" i="3"/>
  <c r="K4683" i="3" s="1"/>
  <c r="I4684" i="3"/>
  <c r="K4684" i="3" s="1"/>
  <c r="I4685" i="3"/>
  <c r="K4685" i="3" s="1"/>
  <c r="I4686" i="3"/>
  <c r="K4686" i="3" s="1"/>
  <c r="I4687" i="3"/>
  <c r="K4687" i="3" s="1"/>
  <c r="I4688" i="3"/>
  <c r="K4688" i="3" s="1"/>
  <c r="I4689" i="3"/>
  <c r="K4689" i="3" s="1"/>
  <c r="I4690" i="3"/>
  <c r="K4690" i="3" s="1"/>
  <c r="I4691" i="3"/>
  <c r="K4691" i="3" s="1"/>
  <c r="I4692" i="3"/>
  <c r="K4692" i="3" s="1"/>
  <c r="I4693" i="3"/>
  <c r="K4693" i="3" s="1"/>
  <c r="I4694" i="3"/>
  <c r="K4694" i="3" s="1"/>
  <c r="I4695" i="3"/>
  <c r="K4695" i="3" s="1"/>
  <c r="I4696" i="3"/>
  <c r="K4696" i="3" s="1"/>
  <c r="I4697" i="3"/>
  <c r="K4697" i="3" s="1"/>
  <c r="I4698" i="3"/>
  <c r="K4698" i="3" s="1"/>
  <c r="I4699" i="3"/>
  <c r="K4699" i="3" s="1"/>
  <c r="I4700" i="3"/>
  <c r="K4700" i="3" s="1"/>
  <c r="I4701" i="3"/>
  <c r="K4701" i="3" s="1"/>
  <c r="I4702" i="3"/>
  <c r="K4702" i="3" s="1"/>
  <c r="I4703" i="3"/>
  <c r="K4703" i="3" s="1"/>
  <c r="I4704" i="3"/>
  <c r="K4704" i="3" s="1"/>
  <c r="I4705" i="3"/>
  <c r="K4705" i="3" s="1"/>
  <c r="I4706" i="3"/>
  <c r="K4706" i="3" s="1"/>
  <c r="I4707" i="3"/>
  <c r="K4707" i="3" s="1"/>
  <c r="I4708" i="3"/>
  <c r="K4708" i="3" s="1"/>
  <c r="I4709" i="3"/>
  <c r="K4709" i="3" s="1"/>
  <c r="I4710" i="3"/>
  <c r="K4710" i="3" s="1"/>
  <c r="I4711" i="3"/>
  <c r="K4711" i="3" s="1"/>
  <c r="I4712" i="3"/>
  <c r="K4712" i="3" s="1"/>
  <c r="I4713" i="3"/>
  <c r="K4713" i="3" s="1"/>
  <c r="I4714" i="3"/>
  <c r="K4714" i="3" s="1"/>
  <c r="I4715" i="3"/>
  <c r="K4715" i="3" s="1"/>
  <c r="I4716" i="3"/>
  <c r="K4716" i="3" s="1"/>
  <c r="I4717" i="3"/>
  <c r="K4717" i="3" s="1"/>
  <c r="I4718" i="3"/>
  <c r="K4718" i="3" s="1"/>
  <c r="I4719" i="3"/>
  <c r="K4719" i="3" s="1"/>
  <c r="I4720" i="3"/>
  <c r="K4720" i="3" s="1"/>
  <c r="I4721" i="3"/>
  <c r="K4721" i="3" s="1"/>
  <c r="I4722" i="3"/>
  <c r="K4722" i="3" s="1"/>
  <c r="I4723" i="3"/>
  <c r="K4723" i="3" s="1"/>
  <c r="I4724" i="3"/>
  <c r="K4724" i="3" s="1"/>
  <c r="I4725" i="3"/>
  <c r="K4725" i="3" s="1"/>
  <c r="I4726" i="3"/>
  <c r="K4726" i="3" s="1"/>
  <c r="I4727" i="3"/>
  <c r="K4727" i="3" s="1"/>
  <c r="I4728" i="3"/>
  <c r="K4728" i="3" s="1"/>
  <c r="I4729" i="3"/>
  <c r="K4729" i="3" s="1"/>
  <c r="I4730" i="3"/>
  <c r="K4730" i="3" s="1"/>
  <c r="I4731" i="3"/>
  <c r="K4731" i="3" s="1"/>
  <c r="I4732" i="3"/>
  <c r="K4732" i="3" s="1"/>
  <c r="I4733" i="3"/>
  <c r="K4733" i="3" s="1"/>
  <c r="I4734" i="3"/>
  <c r="K4734" i="3" s="1"/>
  <c r="I4735" i="3"/>
  <c r="K4735" i="3" s="1"/>
  <c r="I4736" i="3"/>
  <c r="K4736" i="3" s="1"/>
  <c r="I4737" i="3"/>
  <c r="K4737" i="3" s="1"/>
  <c r="I4738" i="3"/>
  <c r="K4738" i="3" s="1"/>
  <c r="I4739" i="3"/>
  <c r="K4739" i="3" s="1"/>
  <c r="I4740" i="3"/>
  <c r="K4740" i="3" s="1"/>
  <c r="I4741" i="3"/>
  <c r="K4741" i="3" s="1"/>
  <c r="I4742" i="3"/>
  <c r="K4742" i="3" s="1"/>
  <c r="I4743" i="3"/>
  <c r="K4743" i="3" s="1"/>
  <c r="I4744" i="3"/>
  <c r="K4744" i="3" s="1"/>
  <c r="I4745" i="3"/>
  <c r="K4745" i="3" s="1"/>
  <c r="I4746" i="3"/>
  <c r="K4746" i="3" s="1"/>
  <c r="I4747" i="3"/>
  <c r="K4747" i="3" s="1"/>
  <c r="I4748" i="3"/>
  <c r="K4748" i="3" s="1"/>
  <c r="I4749" i="3"/>
  <c r="K4749" i="3" s="1"/>
  <c r="I4750" i="3"/>
  <c r="K4750" i="3" s="1"/>
  <c r="I4751" i="3"/>
  <c r="K4751" i="3" s="1"/>
  <c r="I4752" i="3"/>
  <c r="K4752" i="3" s="1"/>
  <c r="I4753" i="3"/>
  <c r="K4753" i="3" s="1"/>
  <c r="I4754" i="3"/>
  <c r="K4754" i="3" s="1"/>
  <c r="I4755" i="3"/>
  <c r="K4755" i="3" s="1"/>
  <c r="I4756" i="3"/>
  <c r="K4756" i="3" s="1"/>
  <c r="I4757" i="3"/>
  <c r="K4757" i="3" s="1"/>
  <c r="I4758" i="3"/>
  <c r="K4758" i="3" s="1"/>
  <c r="I4759" i="3"/>
  <c r="K4759" i="3" s="1"/>
  <c r="I4760" i="3"/>
  <c r="K4760" i="3" s="1"/>
  <c r="I4761" i="3"/>
  <c r="K4761" i="3" s="1"/>
  <c r="I4762" i="3"/>
  <c r="K4762" i="3" s="1"/>
  <c r="I4763" i="3"/>
  <c r="K4763" i="3" s="1"/>
  <c r="I4764" i="3"/>
  <c r="K4764" i="3" s="1"/>
  <c r="I4765" i="3"/>
  <c r="K4765" i="3" s="1"/>
  <c r="I4766" i="3"/>
  <c r="K4766" i="3" s="1"/>
  <c r="I4767" i="3"/>
  <c r="K4767" i="3" s="1"/>
  <c r="I4768" i="3"/>
  <c r="K4768" i="3" s="1"/>
  <c r="I4769" i="3"/>
  <c r="K4769" i="3" s="1"/>
  <c r="I4770" i="3"/>
  <c r="K4770" i="3" s="1"/>
  <c r="I4771" i="3"/>
  <c r="K4771" i="3" s="1"/>
  <c r="I4772" i="3"/>
  <c r="K4772" i="3" s="1"/>
  <c r="I4773" i="3"/>
  <c r="K4773" i="3" s="1"/>
  <c r="I4774" i="3"/>
  <c r="K4774" i="3" s="1"/>
  <c r="I4775" i="3"/>
  <c r="K4775" i="3" s="1"/>
  <c r="I4776" i="3"/>
  <c r="K4776" i="3" s="1"/>
  <c r="I4777" i="3"/>
  <c r="K4777" i="3" s="1"/>
  <c r="I4778" i="3"/>
  <c r="K4778" i="3" s="1"/>
  <c r="I4779" i="3"/>
  <c r="K4779" i="3" s="1"/>
  <c r="I4780" i="3"/>
  <c r="K4780" i="3" s="1"/>
  <c r="I4781" i="3"/>
  <c r="K4781" i="3" s="1"/>
  <c r="I4782" i="3"/>
  <c r="K4782" i="3" s="1"/>
  <c r="I4783" i="3"/>
  <c r="K4783" i="3" s="1"/>
  <c r="I4784" i="3"/>
  <c r="K4784" i="3" s="1"/>
  <c r="I4785" i="3"/>
  <c r="K4785" i="3" s="1"/>
  <c r="I4786" i="3"/>
  <c r="K4786" i="3" s="1"/>
  <c r="I4787" i="3"/>
  <c r="K4787" i="3" s="1"/>
  <c r="I4788" i="3"/>
  <c r="K4788" i="3" s="1"/>
  <c r="I4789" i="3"/>
  <c r="K4789" i="3" s="1"/>
  <c r="I4790" i="3"/>
  <c r="K4790" i="3" s="1"/>
  <c r="I4791" i="3"/>
  <c r="K4791" i="3" s="1"/>
  <c r="I4792" i="3"/>
  <c r="K4792" i="3" s="1"/>
  <c r="I4793" i="3"/>
  <c r="K4793" i="3" s="1"/>
  <c r="I4794" i="3"/>
  <c r="K4794" i="3" s="1"/>
  <c r="I4795" i="3"/>
  <c r="K4795" i="3" s="1"/>
  <c r="I4796" i="3"/>
  <c r="K4796" i="3" s="1"/>
  <c r="I4797" i="3"/>
  <c r="K4797" i="3" s="1"/>
  <c r="I4798" i="3"/>
  <c r="K4798" i="3" s="1"/>
  <c r="I4799" i="3"/>
  <c r="K4799" i="3" s="1"/>
  <c r="I4800" i="3"/>
  <c r="K4800" i="3" s="1"/>
  <c r="I4801" i="3"/>
  <c r="K4801" i="3" s="1"/>
  <c r="I4802" i="3"/>
  <c r="K4802" i="3" s="1"/>
  <c r="I4803" i="3"/>
  <c r="K4803" i="3" s="1"/>
  <c r="I4804" i="3"/>
  <c r="K4804" i="3" s="1"/>
  <c r="I4805" i="3"/>
  <c r="K4805" i="3" s="1"/>
  <c r="I4806" i="3"/>
  <c r="K4806" i="3" s="1"/>
  <c r="I4807" i="3"/>
  <c r="K4807" i="3" s="1"/>
  <c r="I4808" i="3"/>
  <c r="K4808" i="3" s="1"/>
  <c r="I4809" i="3"/>
  <c r="K4809" i="3" s="1"/>
  <c r="I4810" i="3"/>
  <c r="K4810" i="3" s="1"/>
  <c r="I4811" i="3"/>
  <c r="K4811" i="3" s="1"/>
  <c r="I4812" i="3"/>
  <c r="K4812" i="3" s="1"/>
  <c r="I4813" i="3"/>
  <c r="K4813" i="3" s="1"/>
  <c r="I4814" i="3"/>
  <c r="K4814" i="3" s="1"/>
  <c r="I4815" i="3"/>
  <c r="K4815" i="3" s="1"/>
  <c r="I4816" i="3"/>
  <c r="K4816" i="3" s="1"/>
  <c r="I4817" i="3"/>
  <c r="K4817" i="3" s="1"/>
  <c r="I4818" i="3"/>
  <c r="K4818" i="3" s="1"/>
  <c r="I4819" i="3"/>
  <c r="K4819" i="3" s="1"/>
  <c r="I4820" i="3"/>
  <c r="K4820" i="3" s="1"/>
  <c r="I4821" i="3"/>
  <c r="K4821" i="3" s="1"/>
  <c r="I4822" i="3"/>
  <c r="K4822" i="3" s="1"/>
  <c r="I4823" i="3"/>
  <c r="K4823" i="3" s="1"/>
  <c r="I4824" i="3"/>
  <c r="K4824" i="3" s="1"/>
  <c r="I4825" i="3"/>
  <c r="K4825" i="3" s="1"/>
  <c r="I4826" i="3"/>
  <c r="K4826" i="3" s="1"/>
  <c r="I4827" i="3"/>
  <c r="K4827" i="3" s="1"/>
  <c r="I4828" i="3"/>
  <c r="K4828" i="3" s="1"/>
  <c r="I4829" i="3"/>
  <c r="K4829" i="3" s="1"/>
  <c r="I4830" i="3"/>
  <c r="K4830" i="3" s="1"/>
  <c r="I4831" i="3"/>
  <c r="K4831" i="3" s="1"/>
  <c r="I4832" i="3"/>
  <c r="K4832" i="3" s="1"/>
  <c r="I4833" i="3"/>
  <c r="K4833" i="3" s="1"/>
  <c r="I4834" i="3"/>
  <c r="K4834" i="3" s="1"/>
  <c r="I4835" i="3"/>
  <c r="K4835" i="3" s="1"/>
  <c r="I4836" i="3"/>
  <c r="K4836" i="3" s="1"/>
  <c r="I4837" i="3"/>
  <c r="K4837" i="3" s="1"/>
  <c r="I4838" i="3"/>
  <c r="K4838" i="3" s="1"/>
  <c r="I4839" i="3"/>
  <c r="K4839" i="3" s="1"/>
  <c r="I4840" i="3"/>
  <c r="K4840" i="3" s="1"/>
  <c r="I4841" i="3"/>
  <c r="K4841" i="3" s="1"/>
  <c r="I4842" i="3"/>
  <c r="K4842" i="3" s="1"/>
  <c r="I4843" i="3"/>
  <c r="K4843" i="3" s="1"/>
  <c r="I4844" i="3"/>
  <c r="K4844" i="3" s="1"/>
  <c r="I4845" i="3"/>
  <c r="K4845" i="3" s="1"/>
  <c r="I4846" i="3"/>
  <c r="K4846" i="3" s="1"/>
  <c r="I4847" i="3"/>
  <c r="K4847" i="3" s="1"/>
  <c r="I4848" i="3"/>
  <c r="K4848" i="3" s="1"/>
  <c r="I4849" i="3"/>
  <c r="K4849" i="3" s="1"/>
  <c r="I4850" i="3"/>
  <c r="K4850" i="3" s="1"/>
  <c r="I4851" i="3"/>
  <c r="K4851" i="3" s="1"/>
  <c r="I4852" i="3"/>
  <c r="K4852" i="3" s="1"/>
  <c r="I4853" i="3"/>
  <c r="K4853" i="3" s="1"/>
  <c r="I4854" i="3"/>
  <c r="K4854" i="3" s="1"/>
  <c r="I4855" i="3"/>
  <c r="K4855" i="3" s="1"/>
  <c r="I4856" i="3"/>
  <c r="K4856" i="3" s="1"/>
  <c r="I4857" i="3"/>
  <c r="K4857" i="3" s="1"/>
  <c r="I4858" i="3"/>
  <c r="K4858" i="3" s="1"/>
  <c r="I4859" i="3"/>
  <c r="K4859" i="3" s="1"/>
  <c r="I4860" i="3"/>
  <c r="K4860" i="3" s="1"/>
  <c r="I4861" i="3"/>
  <c r="K4861" i="3" s="1"/>
  <c r="I4862" i="3"/>
  <c r="K4862" i="3" s="1"/>
  <c r="I4863" i="3"/>
  <c r="K4863" i="3" s="1"/>
  <c r="I4864" i="3"/>
  <c r="K4864" i="3" s="1"/>
  <c r="I4865" i="3"/>
  <c r="K4865" i="3" s="1"/>
  <c r="I4866" i="3"/>
  <c r="K4866" i="3" s="1"/>
  <c r="I4867" i="3"/>
  <c r="K4867" i="3" s="1"/>
  <c r="I4868" i="3"/>
  <c r="K4868" i="3" s="1"/>
  <c r="I4869" i="3"/>
  <c r="K4869" i="3" s="1"/>
  <c r="I4870" i="3"/>
  <c r="K4870" i="3" s="1"/>
  <c r="I4871" i="3"/>
  <c r="K4871" i="3" s="1"/>
  <c r="I4872" i="3"/>
  <c r="K4872" i="3" s="1"/>
  <c r="I4873" i="3"/>
  <c r="K4873" i="3" s="1"/>
  <c r="I4874" i="3"/>
  <c r="K4874" i="3" s="1"/>
  <c r="I4875" i="3"/>
  <c r="K4875" i="3" s="1"/>
  <c r="I4876" i="3"/>
  <c r="K4876" i="3" s="1"/>
  <c r="I4877" i="3"/>
  <c r="K4877" i="3" s="1"/>
  <c r="I4878" i="3"/>
  <c r="K4878" i="3" s="1"/>
  <c r="I4879" i="3"/>
  <c r="K4879" i="3" s="1"/>
  <c r="I4880" i="3"/>
  <c r="K4880" i="3" s="1"/>
  <c r="I4881" i="3"/>
  <c r="K4881" i="3" s="1"/>
  <c r="I4882" i="3"/>
  <c r="K4882" i="3" s="1"/>
  <c r="I4883" i="3"/>
  <c r="K4883" i="3" s="1"/>
  <c r="I4884" i="3"/>
  <c r="K4884" i="3" s="1"/>
  <c r="I4885" i="3"/>
  <c r="K4885" i="3" s="1"/>
  <c r="I4886" i="3"/>
  <c r="K4886" i="3" s="1"/>
  <c r="I4887" i="3"/>
  <c r="K4887" i="3" s="1"/>
  <c r="I4888" i="3"/>
  <c r="K4888" i="3" s="1"/>
  <c r="I4889" i="3"/>
  <c r="K4889" i="3" s="1"/>
  <c r="I4890" i="3"/>
  <c r="K4890" i="3" s="1"/>
  <c r="I4891" i="3"/>
  <c r="K4891" i="3" s="1"/>
  <c r="I4892" i="3"/>
  <c r="K4892" i="3" s="1"/>
  <c r="I4893" i="3"/>
  <c r="K4893" i="3" s="1"/>
  <c r="I4894" i="3"/>
  <c r="K4894" i="3" s="1"/>
  <c r="I4895" i="3"/>
  <c r="K4895" i="3" s="1"/>
  <c r="I4896" i="3"/>
  <c r="K4896" i="3" s="1"/>
  <c r="I4897" i="3"/>
  <c r="K4897" i="3" s="1"/>
  <c r="I4898" i="3"/>
  <c r="K4898" i="3" s="1"/>
  <c r="I4899" i="3"/>
  <c r="K4899" i="3" s="1"/>
  <c r="I4900" i="3"/>
  <c r="K4900" i="3" s="1"/>
  <c r="I4901" i="3"/>
  <c r="K4901" i="3" s="1"/>
  <c r="I4902" i="3"/>
  <c r="K4902" i="3" s="1"/>
  <c r="I4903" i="3"/>
  <c r="K4903" i="3" s="1"/>
  <c r="I4904" i="3"/>
  <c r="K4904" i="3" s="1"/>
  <c r="I4905" i="3"/>
  <c r="K4905" i="3" s="1"/>
  <c r="I4906" i="3"/>
  <c r="K4906" i="3" s="1"/>
  <c r="I4907" i="3"/>
  <c r="K4907" i="3" s="1"/>
  <c r="I4908" i="3"/>
  <c r="K4908" i="3" s="1"/>
  <c r="I4909" i="3"/>
  <c r="K4909" i="3" s="1"/>
  <c r="I4910" i="3"/>
  <c r="K4910" i="3" s="1"/>
  <c r="I4911" i="3"/>
  <c r="K4911" i="3" s="1"/>
  <c r="I4912" i="3"/>
  <c r="K4912" i="3" s="1"/>
  <c r="I4913" i="3"/>
  <c r="K4913" i="3" s="1"/>
  <c r="I4914" i="3"/>
  <c r="K4914" i="3" s="1"/>
  <c r="I4915" i="3"/>
  <c r="K4915" i="3" s="1"/>
  <c r="I4916" i="3"/>
  <c r="K4916" i="3" s="1"/>
  <c r="I4917" i="3"/>
  <c r="K4917" i="3" s="1"/>
  <c r="I4918" i="3"/>
  <c r="K4918" i="3" s="1"/>
  <c r="I4919" i="3"/>
  <c r="K4919" i="3" s="1"/>
  <c r="I4920" i="3"/>
  <c r="K4920" i="3" s="1"/>
  <c r="I4921" i="3"/>
  <c r="K4921" i="3" s="1"/>
  <c r="I4922" i="3"/>
  <c r="K4922" i="3" s="1"/>
  <c r="I4923" i="3"/>
  <c r="K4923" i="3" s="1"/>
  <c r="I4924" i="3"/>
  <c r="K4924" i="3" s="1"/>
  <c r="I4925" i="3"/>
  <c r="K4925" i="3" s="1"/>
  <c r="I4926" i="3"/>
  <c r="K4926" i="3" s="1"/>
  <c r="I4927" i="3"/>
  <c r="K4927" i="3" s="1"/>
  <c r="I4928" i="3"/>
  <c r="K4928" i="3" s="1"/>
  <c r="I4929" i="3"/>
  <c r="K4929" i="3" s="1"/>
  <c r="I4930" i="3"/>
  <c r="K4930" i="3" s="1"/>
  <c r="I4931" i="3"/>
  <c r="K4931" i="3" s="1"/>
  <c r="I4932" i="3"/>
  <c r="K4932" i="3" s="1"/>
  <c r="I4933" i="3"/>
  <c r="K4933" i="3" s="1"/>
  <c r="I4934" i="3"/>
  <c r="K4934" i="3" s="1"/>
  <c r="I4935" i="3"/>
  <c r="K4935" i="3" s="1"/>
  <c r="I4936" i="3"/>
  <c r="K4936" i="3" s="1"/>
  <c r="I4937" i="3"/>
  <c r="K4937" i="3" s="1"/>
  <c r="I4938" i="3"/>
  <c r="K4938" i="3" s="1"/>
  <c r="I4939" i="3"/>
  <c r="K4939" i="3" s="1"/>
  <c r="I4940" i="3"/>
  <c r="K4940" i="3" s="1"/>
  <c r="I4941" i="3"/>
  <c r="K4941" i="3" s="1"/>
  <c r="I4942" i="3"/>
  <c r="K4942" i="3" s="1"/>
  <c r="I4943" i="3"/>
  <c r="K4943" i="3" s="1"/>
  <c r="I4944" i="3"/>
  <c r="K4944" i="3" s="1"/>
  <c r="I4945" i="3"/>
  <c r="K4945" i="3" s="1"/>
  <c r="I4946" i="3"/>
  <c r="K4946" i="3" s="1"/>
  <c r="I4947" i="3"/>
  <c r="K4947" i="3" s="1"/>
  <c r="I4948" i="3"/>
  <c r="K4948" i="3" s="1"/>
  <c r="I4949" i="3"/>
  <c r="K4949" i="3" s="1"/>
  <c r="I4950" i="3"/>
  <c r="K4950" i="3" s="1"/>
  <c r="I4951" i="3"/>
  <c r="K4951" i="3" s="1"/>
  <c r="I4952" i="3"/>
  <c r="K4952" i="3" s="1"/>
  <c r="I4953" i="3"/>
  <c r="K4953" i="3" s="1"/>
  <c r="I4954" i="3"/>
  <c r="K4954" i="3" s="1"/>
  <c r="I4955" i="3"/>
  <c r="K4955" i="3" s="1"/>
  <c r="I4956" i="3"/>
  <c r="K4956" i="3" s="1"/>
  <c r="I4957" i="3"/>
  <c r="K4957" i="3" s="1"/>
  <c r="I4958" i="3"/>
  <c r="K4958" i="3" s="1"/>
  <c r="I4959" i="3"/>
  <c r="K4959" i="3" s="1"/>
  <c r="I4960" i="3"/>
  <c r="K4960" i="3" s="1"/>
  <c r="I4961" i="3"/>
  <c r="K4961" i="3" s="1"/>
  <c r="I4962" i="3"/>
  <c r="K4962" i="3" s="1"/>
  <c r="I4963" i="3"/>
  <c r="K4963" i="3" s="1"/>
  <c r="I4964" i="3"/>
  <c r="K4964" i="3" s="1"/>
  <c r="I4965" i="3"/>
  <c r="K4965" i="3" s="1"/>
  <c r="I4966" i="3"/>
  <c r="K4966" i="3" s="1"/>
  <c r="I4967" i="3"/>
  <c r="K4967" i="3" s="1"/>
  <c r="I4968" i="3"/>
  <c r="K4968" i="3" s="1"/>
  <c r="I4969" i="3"/>
  <c r="K4969" i="3" s="1"/>
  <c r="I4970" i="3"/>
  <c r="K4970" i="3" s="1"/>
  <c r="I4971" i="3"/>
  <c r="K4971" i="3" s="1"/>
  <c r="I4972" i="3"/>
  <c r="K4972" i="3" s="1"/>
  <c r="I4973" i="3"/>
  <c r="K4973" i="3" s="1"/>
  <c r="I4974" i="3"/>
  <c r="K4974" i="3" s="1"/>
  <c r="I4975" i="3"/>
  <c r="K4975" i="3" s="1"/>
  <c r="I4976" i="3"/>
  <c r="K4976" i="3" s="1"/>
  <c r="I4977" i="3"/>
  <c r="K4977" i="3" s="1"/>
  <c r="I4978" i="3"/>
  <c r="K4978" i="3" s="1"/>
  <c r="I4979" i="3"/>
  <c r="K4979" i="3" s="1"/>
  <c r="I4980" i="3"/>
  <c r="K4980" i="3" s="1"/>
  <c r="I4981" i="3"/>
  <c r="K4981" i="3" s="1"/>
  <c r="I4982" i="3"/>
  <c r="K4982" i="3" s="1"/>
  <c r="I4983" i="3"/>
  <c r="K4983" i="3" s="1"/>
  <c r="I4984" i="3"/>
  <c r="K4984" i="3" s="1"/>
  <c r="I4985" i="3"/>
  <c r="K4985" i="3" s="1"/>
  <c r="I4986" i="3"/>
  <c r="K4986" i="3" s="1"/>
  <c r="I4987" i="3"/>
  <c r="K4987" i="3" s="1"/>
  <c r="I4988" i="3"/>
  <c r="K4988" i="3" s="1"/>
  <c r="I4989" i="3"/>
  <c r="K4989" i="3" s="1"/>
  <c r="I4990" i="3"/>
  <c r="K4990" i="3" s="1"/>
  <c r="I4991" i="3"/>
  <c r="K4991" i="3" s="1"/>
  <c r="I4992" i="3"/>
  <c r="K4992" i="3" s="1"/>
  <c r="I4993" i="3"/>
  <c r="K4993" i="3" s="1"/>
  <c r="I4994" i="3"/>
  <c r="K4994" i="3" s="1"/>
  <c r="I4995" i="3"/>
  <c r="K4995" i="3" s="1"/>
  <c r="I4996" i="3"/>
  <c r="K4996" i="3" s="1"/>
  <c r="I4997" i="3"/>
  <c r="K4997" i="3" s="1"/>
  <c r="I4998" i="3"/>
  <c r="K4998" i="3" s="1"/>
  <c r="I4999" i="3"/>
  <c r="K4999" i="3" s="1"/>
  <c r="I5000" i="3"/>
  <c r="K5000" i="3" s="1"/>
  <c r="I5001" i="3"/>
  <c r="K5001" i="3" s="1"/>
  <c r="I5002" i="3"/>
  <c r="K5002" i="3" s="1"/>
  <c r="I5003" i="3"/>
  <c r="K5003" i="3" s="1"/>
  <c r="I5004" i="3"/>
  <c r="K5004" i="3" s="1"/>
  <c r="I5005" i="3"/>
  <c r="K5005" i="3" s="1"/>
  <c r="I5006" i="3"/>
  <c r="K5006" i="3" s="1"/>
  <c r="I5007" i="3"/>
  <c r="K5007" i="3" s="1"/>
  <c r="I5008" i="3"/>
  <c r="K5008" i="3" s="1"/>
  <c r="I5009" i="3"/>
  <c r="K5009" i="3" s="1"/>
  <c r="I5010" i="3"/>
  <c r="K5010" i="3" s="1"/>
  <c r="I5011" i="3"/>
  <c r="K5011" i="3" s="1"/>
  <c r="I5012" i="3"/>
  <c r="K5012" i="3" s="1"/>
  <c r="I5013" i="3"/>
  <c r="K5013" i="3" s="1"/>
  <c r="I5014" i="3"/>
  <c r="K5014" i="3" s="1"/>
  <c r="I5015" i="3"/>
  <c r="K5015" i="3" s="1"/>
  <c r="I5016" i="3"/>
  <c r="K5016" i="3" s="1"/>
  <c r="I5017" i="3"/>
  <c r="K5017" i="3" s="1"/>
  <c r="I5018" i="3"/>
  <c r="K5018" i="3" s="1"/>
  <c r="I5019" i="3"/>
  <c r="K5019" i="3" s="1"/>
  <c r="I5020" i="3"/>
  <c r="K5020" i="3" s="1"/>
  <c r="I5021" i="3"/>
  <c r="K5021" i="3" s="1"/>
  <c r="I5022" i="3"/>
  <c r="K5022" i="3" s="1"/>
  <c r="I5023" i="3"/>
  <c r="K5023" i="3" s="1"/>
  <c r="I5024" i="3"/>
  <c r="K5024" i="3" s="1"/>
  <c r="I5025" i="3"/>
  <c r="K5025" i="3" s="1"/>
  <c r="I5026" i="3"/>
  <c r="K5026" i="3" s="1"/>
  <c r="I5027" i="3"/>
  <c r="K5027" i="3" s="1"/>
  <c r="I5028" i="3"/>
  <c r="K5028" i="3" s="1"/>
  <c r="I5029" i="3"/>
  <c r="K5029" i="3" s="1"/>
  <c r="I5030" i="3"/>
  <c r="K5030" i="3" s="1"/>
  <c r="I5031" i="3"/>
  <c r="K5031" i="3" s="1"/>
  <c r="I5032" i="3"/>
  <c r="K5032" i="3" s="1"/>
  <c r="I5033" i="3"/>
  <c r="K5033" i="3" s="1"/>
  <c r="I5034" i="3"/>
  <c r="K5034" i="3" s="1"/>
  <c r="I5035" i="3"/>
  <c r="K5035" i="3" s="1"/>
  <c r="I5036" i="3"/>
  <c r="K5036" i="3" s="1"/>
  <c r="I5037" i="3"/>
  <c r="K5037" i="3" s="1"/>
  <c r="I5038" i="3"/>
  <c r="K5038" i="3" s="1"/>
  <c r="I5039" i="3"/>
  <c r="K5039" i="3" s="1"/>
  <c r="I5040" i="3"/>
  <c r="K5040" i="3" s="1"/>
  <c r="I5041" i="3"/>
  <c r="K5041" i="3" s="1"/>
  <c r="I5042" i="3"/>
  <c r="K5042" i="3" s="1"/>
  <c r="I5043" i="3"/>
  <c r="K5043" i="3" s="1"/>
  <c r="I5044" i="3"/>
  <c r="K5044" i="3" s="1"/>
  <c r="I5045" i="3"/>
  <c r="K5045" i="3" s="1"/>
  <c r="I5046" i="3"/>
  <c r="K5046" i="3" s="1"/>
  <c r="I5047" i="3"/>
  <c r="K5047" i="3" s="1"/>
  <c r="I5048" i="3"/>
  <c r="K5048" i="3" s="1"/>
  <c r="I5049" i="3"/>
  <c r="K5049" i="3" s="1"/>
  <c r="I5050" i="3"/>
  <c r="K5050" i="3" s="1"/>
  <c r="I5051" i="3"/>
  <c r="K5051" i="3" s="1"/>
  <c r="I5052" i="3"/>
  <c r="K5052" i="3" s="1"/>
  <c r="I5053" i="3"/>
  <c r="K5053" i="3" s="1"/>
  <c r="I5054" i="3"/>
  <c r="K5054" i="3" s="1"/>
  <c r="I5055" i="3"/>
  <c r="K5055" i="3" s="1"/>
  <c r="I5056" i="3"/>
  <c r="K5056" i="3" s="1"/>
  <c r="I5057" i="3"/>
  <c r="K5057" i="3" s="1"/>
  <c r="I5058" i="3"/>
  <c r="K5058" i="3" s="1"/>
  <c r="I5059" i="3"/>
  <c r="K5059" i="3" s="1"/>
  <c r="I5060" i="3"/>
  <c r="K5060" i="3" s="1"/>
  <c r="I5061" i="3"/>
  <c r="K5061" i="3" s="1"/>
  <c r="I5062" i="3"/>
  <c r="K5062" i="3" s="1"/>
  <c r="I5063" i="3"/>
  <c r="K5063" i="3" s="1"/>
  <c r="I5064" i="3"/>
  <c r="K5064" i="3" s="1"/>
  <c r="I5065" i="3"/>
  <c r="K5065" i="3" s="1"/>
  <c r="I5066" i="3"/>
  <c r="K5066" i="3" s="1"/>
  <c r="I5067" i="3"/>
  <c r="K5067" i="3" s="1"/>
  <c r="I5068" i="3"/>
  <c r="K5068" i="3" s="1"/>
  <c r="I5069" i="3"/>
  <c r="K5069" i="3" s="1"/>
  <c r="I5070" i="3"/>
  <c r="K5070" i="3" s="1"/>
  <c r="I5071" i="3"/>
  <c r="K5071" i="3" s="1"/>
  <c r="I5072" i="3"/>
  <c r="K5072" i="3" s="1"/>
  <c r="I5073" i="3"/>
  <c r="K5073" i="3" s="1"/>
  <c r="I5074" i="3"/>
  <c r="K5074" i="3" s="1"/>
  <c r="I5075" i="3"/>
  <c r="K5075" i="3" s="1"/>
  <c r="I5076" i="3"/>
  <c r="K5076" i="3" s="1"/>
  <c r="I5077" i="3"/>
  <c r="K5077" i="3" s="1"/>
  <c r="I5078" i="3"/>
  <c r="K5078" i="3" s="1"/>
  <c r="I5079" i="3"/>
  <c r="K5079" i="3" s="1"/>
  <c r="I5080" i="3"/>
  <c r="K5080" i="3" s="1"/>
  <c r="I5081" i="3"/>
  <c r="K5081" i="3" s="1"/>
  <c r="I5082" i="3"/>
  <c r="K5082" i="3" s="1"/>
  <c r="I5083" i="3"/>
  <c r="K5083" i="3" s="1"/>
  <c r="I5084" i="3"/>
  <c r="K5084" i="3" s="1"/>
  <c r="I5085" i="3"/>
  <c r="K5085" i="3" s="1"/>
  <c r="I5086" i="3"/>
  <c r="K5086" i="3" s="1"/>
  <c r="I5087" i="3"/>
  <c r="K5087" i="3" s="1"/>
  <c r="I5088" i="3"/>
  <c r="K5088" i="3" s="1"/>
  <c r="I5089" i="3"/>
  <c r="K5089" i="3" s="1"/>
  <c r="I5090" i="3"/>
  <c r="K5090" i="3" s="1"/>
  <c r="I5091" i="3"/>
  <c r="K5091" i="3" s="1"/>
  <c r="I5092" i="3"/>
  <c r="K5092" i="3" s="1"/>
  <c r="I5093" i="3"/>
  <c r="K5093" i="3" s="1"/>
  <c r="I5094" i="3"/>
  <c r="K5094" i="3" s="1"/>
  <c r="I5095" i="3"/>
  <c r="K5095" i="3" s="1"/>
  <c r="I5096" i="3"/>
  <c r="K5096" i="3" s="1"/>
  <c r="I5097" i="3"/>
  <c r="K5097" i="3" s="1"/>
  <c r="I5098" i="3"/>
  <c r="K5098" i="3" s="1"/>
  <c r="I5099" i="3"/>
  <c r="K5099" i="3" s="1"/>
  <c r="I5100" i="3"/>
  <c r="K5100" i="3" s="1"/>
  <c r="I5101" i="3"/>
  <c r="K5101" i="3" s="1"/>
  <c r="I5102" i="3"/>
  <c r="K5102" i="3" s="1"/>
  <c r="I5103" i="3"/>
  <c r="K5103" i="3" s="1"/>
  <c r="I5104" i="3"/>
  <c r="K5104" i="3" s="1"/>
  <c r="I5105" i="3"/>
  <c r="K5105" i="3" s="1"/>
  <c r="I5106" i="3"/>
  <c r="K5106" i="3" s="1"/>
  <c r="I5107" i="3"/>
  <c r="K5107" i="3" s="1"/>
  <c r="I5108" i="3"/>
  <c r="K5108" i="3" s="1"/>
  <c r="I5109" i="3"/>
  <c r="K5109" i="3" s="1"/>
  <c r="I5110" i="3"/>
  <c r="K5110" i="3" s="1"/>
  <c r="I5111" i="3"/>
  <c r="K5111" i="3" s="1"/>
  <c r="I5112" i="3"/>
  <c r="K5112" i="3" s="1"/>
  <c r="I5113" i="3"/>
  <c r="K5113" i="3" s="1"/>
  <c r="I5114" i="3"/>
  <c r="K5114" i="3" s="1"/>
  <c r="I5115" i="3"/>
  <c r="K5115" i="3" s="1"/>
  <c r="I5116" i="3"/>
  <c r="K5116" i="3" s="1"/>
  <c r="I5117" i="3"/>
  <c r="K5117" i="3" s="1"/>
  <c r="I5118" i="3"/>
  <c r="K5118" i="3" s="1"/>
  <c r="I5119" i="3"/>
  <c r="K5119" i="3" s="1"/>
  <c r="I5120" i="3"/>
  <c r="K5120" i="3" s="1"/>
  <c r="I5121" i="3"/>
  <c r="K5121" i="3" s="1"/>
  <c r="I5122" i="3"/>
  <c r="K5122" i="3" s="1"/>
  <c r="I5123" i="3"/>
  <c r="K5123" i="3" s="1"/>
  <c r="I5124" i="3"/>
  <c r="K5124" i="3" s="1"/>
  <c r="I5125" i="3"/>
  <c r="K5125" i="3" s="1"/>
  <c r="I5126" i="3"/>
  <c r="K5126" i="3" s="1"/>
  <c r="I5127" i="3"/>
  <c r="K5127" i="3" s="1"/>
  <c r="I5128" i="3"/>
  <c r="K5128" i="3" s="1"/>
  <c r="I5129" i="3"/>
  <c r="K5129" i="3" s="1"/>
  <c r="I5130" i="3"/>
  <c r="K5130" i="3" s="1"/>
  <c r="I5131" i="3"/>
  <c r="K5131" i="3" s="1"/>
  <c r="I5132" i="3"/>
  <c r="K5132" i="3" s="1"/>
  <c r="I5133" i="3"/>
  <c r="K5133" i="3" s="1"/>
  <c r="I5134" i="3"/>
  <c r="K5134" i="3" s="1"/>
  <c r="I5135" i="3"/>
  <c r="K5135" i="3" s="1"/>
  <c r="I5136" i="3"/>
  <c r="K5136" i="3" s="1"/>
  <c r="I5137" i="3"/>
  <c r="K5137" i="3" s="1"/>
  <c r="I5138" i="3"/>
  <c r="K5138" i="3" s="1"/>
  <c r="I5139" i="3"/>
  <c r="K5139" i="3" s="1"/>
  <c r="I5140" i="3"/>
  <c r="K5140" i="3" s="1"/>
  <c r="I5141" i="3"/>
  <c r="K5141" i="3" s="1"/>
  <c r="I5142" i="3"/>
  <c r="K5142" i="3" s="1"/>
  <c r="I5143" i="3"/>
  <c r="K5143" i="3" s="1"/>
  <c r="I5144" i="3"/>
  <c r="K5144" i="3" s="1"/>
  <c r="I5145" i="3"/>
  <c r="K5145" i="3" s="1"/>
  <c r="I5146" i="3"/>
  <c r="K5146" i="3" s="1"/>
  <c r="I5147" i="3"/>
  <c r="K5147" i="3" s="1"/>
  <c r="I5148" i="3"/>
  <c r="K5148" i="3" s="1"/>
  <c r="I5149" i="3"/>
  <c r="K5149" i="3" s="1"/>
  <c r="I5150" i="3"/>
  <c r="K5150" i="3" s="1"/>
  <c r="I5151" i="3"/>
  <c r="K5151" i="3" s="1"/>
  <c r="I5152" i="3"/>
  <c r="K5152" i="3" s="1"/>
  <c r="I5153" i="3"/>
  <c r="K5153" i="3" s="1"/>
  <c r="I5154" i="3"/>
  <c r="K5154" i="3" s="1"/>
  <c r="I5155" i="3"/>
  <c r="K5155" i="3" s="1"/>
  <c r="I5156" i="3"/>
  <c r="K5156" i="3" s="1"/>
  <c r="I5157" i="3"/>
  <c r="K5157" i="3" s="1"/>
  <c r="I5158" i="3"/>
  <c r="K5158" i="3" s="1"/>
  <c r="I5159" i="3"/>
  <c r="K5159" i="3" s="1"/>
  <c r="I5160" i="3"/>
  <c r="K5160" i="3" s="1"/>
  <c r="I5161" i="3"/>
  <c r="K5161" i="3" s="1"/>
  <c r="I5162" i="3"/>
  <c r="K5162" i="3" s="1"/>
  <c r="I5163" i="3"/>
  <c r="K5163" i="3" s="1"/>
  <c r="I5164" i="3"/>
  <c r="K5164" i="3" s="1"/>
  <c r="I5165" i="3"/>
  <c r="K5165" i="3" s="1"/>
  <c r="I5166" i="3"/>
  <c r="K5166" i="3" s="1"/>
  <c r="I5167" i="3"/>
  <c r="K5167" i="3" s="1"/>
  <c r="I5168" i="3"/>
  <c r="K5168" i="3" s="1"/>
  <c r="I5169" i="3"/>
  <c r="K5169" i="3" s="1"/>
  <c r="I5170" i="3"/>
  <c r="K5170" i="3" s="1"/>
  <c r="I5171" i="3"/>
  <c r="K5171" i="3" s="1"/>
  <c r="I5172" i="3"/>
  <c r="K5172" i="3" s="1"/>
  <c r="I5173" i="3"/>
  <c r="K5173" i="3" s="1"/>
  <c r="I5174" i="3"/>
  <c r="K5174" i="3" s="1"/>
  <c r="I5175" i="3"/>
  <c r="K5175" i="3" s="1"/>
  <c r="I5176" i="3"/>
  <c r="K5176" i="3" s="1"/>
  <c r="I5177" i="3"/>
  <c r="K5177" i="3" s="1"/>
  <c r="I5178" i="3"/>
  <c r="K5178" i="3" s="1"/>
  <c r="I5179" i="3"/>
  <c r="K5179" i="3" s="1"/>
  <c r="I5180" i="3"/>
  <c r="K5180" i="3" s="1"/>
  <c r="I5181" i="3"/>
  <c r="K5181" i="3" s="1"/>
  <c r="I5182" i="3"/>
  <c r="K5182" i="3" s="1"/>
  <c r="I5183" i="3"/>
  <c r="K5183" i="3" s="1"/>
  <c r="I5184" i="3"/>
  <c r="K5184" i="3" s="1"/>
  <c r="I5185" i="3"/>
  <c r="K5185" i="3" s="1"/>
  <c r="I5186" i="3"/>
  <c r="K5186" i="3" s="1"/>
  <c r="I5187" i="3"/>
  <c r="K5187" i="3" s="1"/>
  <c r="I5188" i="3"/>
  <c r="K5188" i="3" s="1"/>
  <c r="I5189" i="3"/>
  <c r="K5189" i="3" s="1"/>
  <c r="I5190" i="3"/>
  <c r="K5190" i="3" s="1"/>
  <c r="I5191" i="3"/>
  <c r="K5191" i="3" s="1"/>
  <c r="I5192" i="3"/>
  <c r="K5192" i="3" s="1"/>
  <c r="I5193" i="3"/>
  <c r="K5193" i="3" s="1"/>
  <c r="I5194" i="3"/>
  <c r="K5194" i="3" s="1"/>
  <c r="I5195" i="3"/>
  <c r="K5195" i="3" s="1"/>
  <c r="I5196" i="3"/>
  <c r="K5196" i="3" s="1"/>
  <c r="I5197" i="3"/>
  <c r="K5197" i="3" s="1"/>
  <c r="I5198" i="3"/>
  <c r="K5198" i="3" s="1"/>
  <c r="I5199" i="3"/>
  <c r="K5199" i="3" s="1"/>
  <c r="I5200" i="3"/>
  <c r="K5200" i="3" s="1"/>
  <c r="I5201" i="3"/>
  <c r="K5201" i="3" s="1"/>
  <c r="I5202" i="3"/>
  <c r="K5202" i="3" s="1"/>
  <c r="I5203" i="3"/>
  <c r="K5203" i="3" s="1"/>
  <c r="I5204" i="3"/>
  <c r="K5204" i="3" s="1"/>
  <c r="I5205" i="3"/>
  <c r="K5205" i="3" s="1"/>
  <c r="I5206" i="3"/>
  <c r="K5206" i="3" s="1"/>
  <c r="I5207" i="3"/>
  <c r="K5207" i="3" s="1"/>
  <c r="I5208" i="3"/>
  <c r="K5208" i="3" s="1"/>
  <c r="I5209" i="3"/>
  <c r="K5209" i="3" s="1"/>
  <c r="I5210" i="3"/>
  <c r="K5210" i="3" s="1"/>
  <c r="I5211" i="3"/>
  <c r="K5211" i="3" s="1"/>
  <c r="I5212" i="3"/>
  <c r="K5212" i="3" s="1"/>
  <c r="I5213" i="3"/>
  <c r="K5213" i="3" s="1"/>
  <c r="I5214" i="3"/>
  <c r="K5214" i="3" s="1"/>
  <c r="I5215" i="3"/>
  <c r="K5215" i="3" s="1"/>
  <c r="I5216" i="3"/>
  <c r="K5216" i="3" s="1"/>
  <c r="I5217" i="3"/>
  <c r="K5217" i="3" s="1"/>
  <c r="I5218" i="3"/>
  <c r="K5218" i="3" s="1"/>
  <c r="I5219" i="3"/>
  <c r="K5219" i="3" s="1"/>
  <c r="I5220" i="3"/>
  <c r="K5220" i="3" s="1"/>
  <c r="I5221" i="3"/>
  <c r="K5221" i="3" s="1"/>
  <c r="I5222" i="3"/>
  <c r="K5222" i="3" s="1"/>
  <c r="I5223" i="3"/>
  <c r="K5223" i="3" s="1"/>
  <c r="I5224" i="3"/>
  <c r="K5224" i="3" s="1"/>
  <c r="I5225" i="3"/>
  <c r="K5225" i="3" s="1"/>
  <c r="I5226" i="3"/>
  <c r="K5226" i="3" s="1"/>
  <c r="I5227" i="3"/>
  <c r="K5227" i="3" s="1"/>
  <c r="I5228" i="3"/>
  <c r="K5228" i="3" s="1"/>
  <c r="I5229" i="3"/>
  <c r="K5229" i="3" s="1"/>
  <c r="I5230" i="3"/>
  <c r="K5230" i="3" s="1"/>
  <c r="I5231" i="3"/>
  <c r="K5231" i="3" s="1"/>
  <c r="I5232" i="3"/>
  <c r="K5232" i="3" s="1"/>
  <c r="I5233" i="3"/>
  <c r="K5233" i="3" s="1"/>
  <c r="I5234" i="3"/>
  <c r="K5234" i="3" s="1"/>
  <c r="I5235" i="3"/>
  <c r="K5235" i="3" s="1"/>
  <c r="I5236" i="3"/>
  <c r="K5236" i="3" s="1"/>
  <c r="I5237" i="3"/>
  <c r="K5237" i="3" s="1"/>
  <c r="I5238" i="3"/>
  <c r="K5238" i="3" s="1"/>
  <c r="I5239" i="3"/>
  <c r="K5239" i="3" s="1"/>
  <c r="I5240" i="3"/>
  <c r="K5240" i="3" s="1"/>
  <c r="I5241" i="3"/>
  <c r="K5241" i="3" s="1"/>
  <c r="I5242" i="3"/>
  <c r="K5242" i="3" s="1"/>
  <c r="I5243" i="3"/>
  <c r="K5243" i="3" s="1"/>
  <c r="I5244" i="3"/>
  <c r="K5244" i="3" s="1"/>
  <c r="I5245" i="3"/>
  <c r="K5245" i="3" s="1"/>
  <c r="I5246" i="3"/>
  <c r="K5246" i="3" s="1"/>
  <c r="I5247" i="3"/>
  <c r="K5247" i="3" s="1"/>
  <c r="I5248" i="3"/>
  <c r="K5248" i="3" s="1"/>
  <c r="I5249" i="3"/>
  <c r="K5249" i="3" s="1"/>
  <c r="I5250" i="3"/>
  <c r="K5250" i="3" s="1"/>
  <c r="I5251" i="3"/>
  <c r="K5251" i="3" s="1"/>
  <c r="I5252" i="3"/>
  <c r="K5252" i="3" s="1"/>
  <c r="I5253" i="3"/>
  <c r="K5253" i="3" s="1"/>
  <c r="I5254" i="3"/>
  <c r="K5254" i="3" s="1"/>
  <c r="I5255" i="3"/>
  <c r="K5255" i="3" s="1"/>
  <c r="I5256" i="3"/>
  <c r="K5256" i="3" s="1"/>
  <c r="I5257" i="3"/>
  <c r="K5257" i="3" s="1"/>
  <c r="I5258" i="3"/>
  <c r="K5258" i="3" s="1"/>
  <c r="I5259" i="3"/>
  <c r="K5259" i="3" s="1"/>
  <c r="I5260" i="3"/>
  <c r="K5260" i="3" s="1"/>
  <c r="I5261" i="3"/>
  <c r="K5261" i="3" s="1"/>
  <c r="I5262" i="3"/>
  <c r="K5262" i="3" s="1"/>
  <c r="I5263" i="3"/>
  <c r="K5263" i="3" s="1"/>
  <c r="I5264" i="3"/>
  <c r="K5264" i="3" s="1"/>
  <c r="I5265" i="3"/>
  <c r="K5265" i="3" s="1"/>
  <c r="I5266" i="3"/>
  <c r="K5266" i="3" s="1"/>
  <c r="I5267" i="3"/>
  <c r="K5267" i="3" s="1"/>
  <c r="I5268" i="3"/>
  <c r="K5268" i="3" s="1"/>
  <c r="I5269" i="3"/>
  <c r="K5269" i="3" s="1"/>
  <c r="I5270" i="3"/>
  <c r="K5270" i="3" s="1"/>
  <c r="I5271" i="3"/>
  <c r="K5271" i="3" s="1"/>
  <c r="I5272" i="3"/>
  <c r="K5272" i="3" s="1"/>
  <c r="I5273" i="3"/>
  <c r="K5273" i="3" s="1"/>
  <c r="I5274" i="3"/>
  <c r="K5274" i="3" s="1"/>
  <c r="I5275" i="3"/>
  <c r="K5275" i="3" s="1"/>
  <c r="I5276" i="3"/>
  <c r="K5276" i="3" s="1"/>
  <c r="I5277" i="3"/>
  <c r="K5277" i="3" s="1"/>
  <c r="I5278" i="3"/>
  <c r="K5278" i="3" s="1"/>
  <c r="I5279" i="3"/>
  <c r="K5279" i="3" s="1"/>
  <c r="I5280" i="3"/>
  <c r="K5280" i="3" s="1"/>
  <c r="I5281" i="3"/>
  <c r="K5281" i="3" s="1"/>
  <c r="I5282" i="3"/>
  <c r="K5282" i="3" s="1"/>
  <c r="I5283" i="3"/>
  <c r="K5283" i="3" s="1"/>
  <c r="I5284" i="3"/>
  <c r="K5284" i="3" s="1"/>
  <c r="I5285" i="3"/>
  <c r="K5285" i="3" s="1"/>
  <c r="I5286" i="3"/>
  <c r="K5286" i="3" s="1"/>
  <c r="I5287" i="3"/>
  <c r="K5287" i="3" s="1"/>
  <c r="I5288" i="3"/>
  <c r="K5288" i="3" s="1"/>
  <c r="I5289" i="3"/>
  <c r="K5289" i="3" s="1"/>
  <c r="I5290" i="3"/>
  <c r="K5290" i="3" s="1"/>
  <c r="I5291" i="3"/>
  <c r="K5291" i="3" s="1"/>
  <c r="I5292" i="3"/>
  <c r="K5292" i="3" s="1"/>
  <c r="I5293" i="3"/>
  <c r="K5293" i="3" s="1"/>
  <c r="I5294" i="3"/>
  <c r="K5294" i="3" s="1"/>
  <c r="I5295" i="3"/>
  <c r="K5295" i="3" s="1"/>
  <c r="I5296" i="3"/>
  <c r="K5296" i="3" s="1"/>
  <c r="I5297" i="3"/>
  <c r="K5297" i="3" s="1"/>
  <c r="I5298" i="3"/>
  <c r="K5298" i="3" s="1"/>
  <c r="I5299" i="3"/>
  <c r="K5299" i="3" s="1"/>
  <c r="I5300" i="3"/>
  <c r="K5300" i="3" s="1"/>
  <c r="I5301" i="3"/>
  <c r="K5301" i="3" s="1"/>
  <c r="I5302" i="3"/>
  <c r="K5302" i="3" s="1"/>
  <c r="I5303" i="3"/>
  <c r="K5303" i="3" s="1"/>
  <c r="I5304" i="3"/>
  <c r="K5304" i="3" s="1"/>
  <c r="I5305" i="3"/>
  <c r="K5305" i="3" s="1"/>
  <c r="I5306" i="3"/>
  <c r="K5306" i="3" s="1"/>
  <c r="I5307" i="3"/>
  <c r="K5307" i="3" s="1"/>
  <c r="I5308" i="3"/>
  <c r="K5308" i="3" s="1"/>
  <c r="I5309" i="3"/>
  <c r="K5309" i="3" s="1"/>
  <c r="I5310" i="3"/>
  <c r="K5310" i="3" s="1"/>
  <c r="I5311" i="3"/>
  <c r="K5311" i="3" s="1"/>
  <c r="I5312" i="3"/>
  <c r="K5312" i="3" s="1"/>
  <c r="I5313" i="3"/>
  <c r="K5313" i="3" s="1"/>
  <c r="I5314" i="3"/>
  <c r="K5314" i="3" s="1"/>
  <c r="I5315" i="3"/>
  <c r="K5315" i="3" s="1"/>
  <c r="I5316" i="3"/>
  <c r="K5316" i="3" s="1"/>
  <c r="I5317" i="3"/>
  <c r="K5317" i="3" s="1"/>
  <c r="I5318" i="3"/>
  <c r="K5318" i="3" s="1"/>
  <c r="I5319" i="3"/>
  <c r="K5319" i="3" s="1"/>
  <c r="I5320" i="3"/>
  <c r="K5320" i="3" s="1"/>
  <c r="I5321" i="3"/>
  <c r="K5321" i="3" s="1"/>
  <c r="I5322" i="3"/>
  <c r="K5322" i="3" s="1"/>
  <c r="I5323" i="3"/>
  <c r="K5323" i="3" s="1"/>
  <c r="I5324" i="3"/>
  <c r="K5324" i="3" s="1"/>
  <c r="I5325" i="3"/>
  <c r="K5325" i="3" s="1"/>
  <c r="I5326" i="3"/>
  <c r="K5326" i="3" s="1"/>
  <c r="I5327" i="3"/>
  <c r="K5327" i="3" s="1"/>
  <c r="I5328" i="3"/>
  <c r="K5328" i="3" s="1"/>
  <c r="I5329" i="3"/>
  <c r="K5329" i="3" s="1"/>
  <c r="I5330" i="3"/>
  <c r="K5330" i="3" s="1"/>
  <c r="I5331" i="3"/>
  <c r="K5331" i="3" s="1"/>
  <c r="I5332" i="3"/>
  <c r="K5332" i="3" s="1"/>
  <c r="I5333" i="3"/>
  <c r="K5333" i="3" s="1"/>
  <c r="I5334" i="3"/>
  <c r="K5334" i="3" s="1"/>
  <c r="I5335" i="3"/>
  <c r="K5335" i="3" s="1"/>
  <c r="I5336" i="3"/>
  <c r="K5336" i="3" s="1"/>
  <c r="I5337" i="3"/>
  <c r="K5337" i="3" s="1"/>
  <c r="I5338" i="3"/>
  <c r="K5338" i="3" s="1"/>
  <c r="I5339" i="3"/>
  <c r="K5339" i="3" s="1"/>
  <c r="I5340" i="3"/>
  <c r="K5340" i="3" s="1"/>
  <c r="I5341" i="3"/>
  <c r="K5341" i="3" s="1"/>
  <c r="I5342" i="3"/>
  <c r="K5342" i="3" s="1"/>
  <c r="I5343" i="3"/>
  <c r="K5343" i="3" s="1"/>
  <c r="I5344" i="3"/>
  <c r="K5344" i="3" s="1"/>
  <c r="I5345" i="3"/>
  <c r="K5345" i="3" s="1"/>
  <c r="I5346" i="3"/>
  <c r="K5346" i="3" s="1"/>
  <c r="I5347" i="3"/>
  <c r="K5347" i="3" s="1"/>
  <c r="I5348" i="3"/>
  <c r="K5348" i="3" s="1"/>
  <c r="I5349" i="3"/>
  <c r="K5349" i="3" s="1"/>
  <c r="I5350" i="3"/>
  <c r="K5350" i="3" s="1"/>
  <c r="I5351" i="3"/>
  <c r="K5351" i="3" s="1"/>
  <c r="I5352" i="3"/>
  <c r="K5352" i="3" s="1"/>
  <c r="I5353" i="3"/>
  <c r="K5353" i="3" s="1"/>
  <c r="I5354" i="3"/>
  <c r="K5354" i="3" s="1"/>
  <c r="I5355" i="3"/>
  <c r="K5355" i="3" s="1"/>
  <c r="I5356" i="3"/>
  <c r="K5356" i="3" s="1"/>
  <c r="I5357" i="3"/>
  <c r="K5357" i="3" s="1"/>
  <c r="I5358" i="3"/>
  <c r="K5358" i="3" s="1"/>
  <c r="I5359" i="3"/>
  <c r="K5359" i="3" s="1"/>
  <c r="I5360" i="3"/>
  <c r="K5360" i="3" s="1"/>
  <c r="I5361" i="3"/>
  <c r="K5361" i="3" s="1"/>
  <c r="I5362" i="3"/>
  <c r="K5362" i="3" s="1"/>
  <c r="I5363" i="3"/>
  <c r="K5363" i="3" s="1"/>
  <c r="I5364" i="3"/>
  <c r="K5364" i="3" s="1"/>
  <c r="I5365" i="3"/>
  <c r="K5365" i="3" s="1"/>
  <c r="I5366" i="3"/>
  <c r="K5366" i="3" s="1"/>
  <c r="I5367" i="3"/>
  <c r="K5367" i="3" s="1"/>
  <c r="I5368" i="3"/>
  <c r="K5368" i="3" s="1"/>
  <c r="I5369" i="3"/>
  <c r="K5369" i="3" s="1"/>
  <c r="I5370" i="3"/>
  <c r="K5370" i="3" s="1"/>
  <c r="I5371" i="3"/>
  <c r="K5371" i="3" s="1"/>
  <c r="I5372" i="3"/>
  <c r="K5372" i="3" s="1"/>
  <c r="I5373" i="3"/>
  <c r="K5373" i="3" s="1"/>
  <c r="I5374" i="3"/>
  <c r="K5374" i="3" s="1"/>
  <c r="I5375" i="3"/>
  <c r="K5375" i="3" s="1"/>
  <c r="I5376" i="3"/>
  <c r="K5376" i="3" s="1"/>
  <c r="I5377" i="3"/>
  <c r="K5377" i="3" s="1"/>
  <c r="I5378" i="3"/>
  <c r="K5378" i="3" s="1"/>
  <c r="I5379" i="3"/>
  <c r="K5379" i="3" s="1"/>
  <c r="I5380" i="3"/>
  <c r="K5380" i="3" s="1"/>
  <c r="I5381" i="3"/>
  <c r="K5381" i="3" s="1"/>
  <c r="I5382" i="3"/>
  <c r="K5382" i="3" s="1"/>
  <c r="I5383" i="3"/>
  <c r="K5383" i="3" s="1"/>
  <c r="I5384" i="3"/>
  <c r="K5384" i="3" s="1"/>
  <c r="I5385" i="3"/>
  <c r="K5385" i="3" s="1"/>
  <c r="I5386" i="3"/>
  <c r="K5386" i="3" s="1"/>
  <c r="I5387" i="3"/>
  <c r="K5387" i="3" s="1"/>
  <c r="I5388" i="3"/>
  <c r="K5388" i="3" s="1"/>
  <c r="I5389" i="3"/>
  <c r="K5389" i="3" s="1"/>
  <c r="I5390" i="3"/>
  <c r="K5390" i="3" s="1"/>
  <c r="I5391" i="3"/>
  <c r="K5391" i="3" s="1"/>
  <c r="I5392" i="3"/>
  <c r="K5392" i="3" s="1"/>
  <c r="I5393" i="3"/>
  <c r="K5393" i="3" s="1"/>
  <c r="I5394" i="3"/>
  <c r="K5394" i="3" s="1"/>
  <c r="I5395" i="3"/>
  <c r="K5395" i="3" s="1"/>
  <c r="I5396" i="3"/>
  <c r="K5396" i="3" s="1"/>
  <c r="I5397" i="3"/>
  <c r="K5397" i="3" s="1"/>
  <c r="I5398" i="3"/>
  <c r="K5398" i="3" s="1"/>
  <c r="I5399" i="3"/>
  <c r="K5399" i="3" s="1"/>
  <c r="I5400" i="3"/>
  <c r="K5400" i="3" s="1"/>
  <c r="I5401" i="3"/>
  <c r="K5401" i="3" s="1"/>
  <c r="I5402" i="3"/>
  <c r="K5402" i="3" s="1"/>
  <c r="I5403" i="3"/>
  <c r="K5403" i="3" s="1"/>
  <c r="I5404" i="3"/>
  <c r="K5404" i="3" s="1"/>
  <c r="I5405" i="3"/>
  <c r="K5405" i="3" s="1"/>
  <c r="I5406" i="3"/>
  <c r="K5406" i="3" s="1"/>
  <c r="I5407" i="3"/>
  <c r="K5407" i="3" s="1"/>
  <c r="I5408" i="3"/>
  <c r="K5408" i="3" s="1"/>
  <c r="I5409" i="3"/>
  <c r="K5409" i="3" s="1"/>
  <c r="I5410" i="3"/>
  <c r="K5410" i="3" s="1"/>
  <c r="I5411" i="3"/>
  <c r="K5411" i="3" s="1"/>
  <c r="I5412" i="3"/>
  <c r="K5412" i="3" s="1"/>
  <c r="I5413" i="3"/>
  <c r="K5413" i="3" s="1"/>
  <c r="I5414" i="3"/>
  <c r="K5414" i="3" s="1"/>
  <c r="I5415" i="3"/>
  <c r="K5415" i="3" s="1"/>
  <c r="I5416" i="3"/>
  <c r="K5416" i="3" s="1"/>
  <c r="I5417" i="3"/>
  <c r="K5417" i="3" s="1"/>
  <c r="I5418" i="3"/>
  <c r="K5418" i="3" s="1"/>
  <c r="I5419" i="3"/>
  <c r="K5419" i="3" s="1"/>
  <c r="I5420" i="3"/>
  <c r="K5420" i="3" s="1"/>
  <c r="I5421" i="3"/>
  <c r="K5421" i="3" s="1"/>
  <c r="I5422" i="3"/>
  <c r="K5422" i="3" s="1"/>
  <c r="I5423" i="3"/>
  <c r="K5423" i="3" s="1"/>
  <c r="I5424" i="3"/>
  <c r="K5424" i="3" s="1"/>
  <c r="I5425" i="3"/>
  <c r="K5425" i="3" s="1"/>
  <c r="I5426" i="3"/>
  <c r="K5426" i="3" s="1"/>
  <c r="I5427" i="3"/>
  <c r="K5427" i="3" s="1"/>
  <c r="I5428" i="3"/>
  <c r="K5428" i="3" s="1"/>
  <c r="I5429" i="3"/>
  <c r="K5429" i="3" s="1"/>
  <c r="I5430" i="3"/>
  <c r="K5430" i="3" s="1"/>
  <c r="I5431" i="3"/>
  <c r="K5431" i="3" s="1"/>
  <c r="I5432" i="3"/>
  <c r="K5432" i="3" s="1"/>
  <c r="I5433" i="3"/>
  <c r="K5433" i="3" s="1"/>
  <c r="I5434" i="3"/>
  <c r="K5434" i="3" s="1"/>
  <c r="I5435" i="3"/>
  <c r="K5435" i="3" s="1"/>
  <c r="I5436" i="3"/>
  <c r="K5436" i="3" s="1"/>
  <c r="I5437" i="3"/>
  <c r="K5437" i="3" s="1"/>
  <c r="I5438" i="3"/>
  <c r="K5438" i="3" s="1"/>
  <c r="I5439" i="3"/>
  <c r="K5439" i="3" s="1"/>
  <c r="I5440" i="3"/>
  <c r="K5440" i="3" s="1"/>
  <c r="I5441" i="3"/>
  <c r="K5441" i="3" s="1"/>
  <c r="I5442" i="3"/>
  <c r="K5442" i="3" s="1"/>
  <c r="I5443" i="3"/>
  <c r="K5443" i="3" s="1"/>
  <c r="I5444" i="3"/>
  <c r="K5444" i="3" s="1"/>
  <c r="I5445" i="3"/>
  <c r="K5445" i="3" s="1"/>
  <c r="I5446" i="3"/>
  <c r="K5446" i="3" s="1"/>
  <c r="I5447" i="3"/>
  <c r="K5447" i="3" s="1"/>
  <c r="I5448" i="3"/>
  <c r="K5448" i="3" s="1"/>
  <c r="I5449" i="3"/>
  <c r="K5449" i="3" s="1"/>
  <c r="I5450" i="3"/>
  <c r="K5450" i="3" s="1"/>
  <c r="I5451" i="3"/>
  <c r="K5451" i="3" s="1"/>
  <c r="I5452" i="3"/>
  <c r="K5452" i="3" s="1"/>
  <c r="I5453" i="3"/>
  <c r="K5453" i="3" s="1"/>
  <c r="I5454" i="3"/>
  <c r="K5454" i="3" s="1"/>
  <c r="I5455" i="3"/>
  <c r="K5455" i="3" s="1"/>
  <c r="I5456" i="3"/>
  <c r="K5456" i="3" s="1"/>
  <c r="I5457" i="3"/>
  <c r="K5457" i="3" s="1"/>
  <c r="I5458" i="3"/>
  <c r="K5458" i="3" s="1"/>
  <c r="I5459" i="3"/>
  <c r="K5459" i="3" s="1"/>
  <c r="I5460" i="3"/>
  <c r="K5460" i="3" s="1"/>
  <c r="I5461" i="3"/>
  <c r="K5461" i="3" s="1"/>
  <c r="I5462" i="3"/>
  <c r="K5462" i="3" s="1"/>
  <c r="I5463" i="3"/>
  <c r="K5463" i="3" s="1"/>
  <c r="I5464" i="3"/>
  <c r="K5464" i="3" s="1"/>
  <c r="I5465" i="3"/>
  <c r="K5465" i="3" s="1"/>
  <c r="I5466" i="3"/>
  <c r="K5466" i="3" s="1"/>
  <c r="I5467" i="3"/>
  <c r="K5467" i="3" s="1"/>
  <c r="I5468" i="3"/>
  <c r="K5468" i="3" s="1"/>
  <c r="I5469" i="3"/>
  <c r="K5469" i="3" s="1"/>
  <c r="I5470" i="3"/>
  <c r="K5470" i="3" s="1"/>
  <c r="I5471" i="3"/>
  <c r="K5471" i="3" s="1"/>
  <c r="I5472" i="3"/>
  <c r="K5472" i="3" s="1"/>
  <c r="I5473" i="3"/>
  <c r="K5473" i="3" s="1"/>
  <c r="I5474" i="3"/>
  <c r="K5474" i="3" s="1"/>
  <c r="I5475" i="3"/>
  <c r="K5475" i="3" s="1"/>
  <c r="I5476" i="3"/>
  <c r="K5476" i="3" s="1"/>
  <c r="I5477" i="3"/>
  <c r="K5477" i="3" s="1"/>
  <c r="I5478" i="3"/>
  <c r="K5478" i="3" s="1"/>
  <c r="I5479" i="3"/>
  <c r="K5479" i="3" s="1"/>
  <c r="I5480" i="3"/>
  <c r="K5480" i="3" s="1"/>
  <c r="I5481" i="3"/>
  <c r="K5481" i="3" s="1"/>
  <c r="I5482" i="3"/>
  <c r="K5482" i="3" s="1"/>
  <c r="I5483" i="3"/>
  <c r="K5483" i="3" s="1"/>
  <c r="I5484" i="3"/>
  <c r="K5484" i="3" s="1"/>
  <c r="I5485" i="3"/>
  <c r="K5485" i="3" s="1"/>
  <c r="I5486" i="3"/>
  <c r="K5486" i="3" s="1"/>
  <c r="I5487" i="3"/>
  <c r="K5487" i="3" s="1"/>
  <c r="I5488" i="3"/>
  <c r="K5488" i="3" s="1"/>
  <c r="I5489" i="3"/>
  <c r="K5489" i="3" s="1"/>
  <c r="I5490" i="3"/>
  <c r="K5490" i="3" s="1"/>
  <c r="I5491" i="3"/>
  <c r="K5491" i="3" s="1"/>
  <c r="I5492" i="3"/>
  <c r="K5492" i="3" s="1"/>
  <c r="I5493" i="3"/>
  <c r="K5493" i="3" s="1"/>
  <c r="I5494" i="3"/>
  <c r="K5494" i="3" s="1"/>
  <c r="I5495" i="3"/>
  <c r="K5495" i="3" s="1"/>
  <c r="I5496" i="3"/>
  <c r="K5496" i="3" s="1"/>
  <c r="I5497" i="3"/>
  <c r="K5497" i="3" s="1"/>
  <c r="I5498" i="3"/>
  <c r="K5498" i="3" s="1"/>
  <c r="I5499" i="3"/>
  <c r="K5499" i="3" s="1"/>
  <c r="I5500" i="3"/>
  <c r="K5500" i="3" s="1"/>
  <c r="I5501" i="3"/>
  <c r="K5501" i="3" s="1"/>
  <c r="I5502" i="3"/>
  <c r="K5502" i="3" s="1"/>
  <c r="I5503" i="3"/>
  <c r="K5503" i="3" s="1"/>
  <c r="I5504" i="3"/>
  <c r="K5504" i="3" s="1"/>
  <c r="I5505" i="3"/>
  <c r="K5505" i="3" s="1"/>
  <c r="I5506" i="3"/>
  <c r="K5506" i="3" s="1"/>
  <c r="I5507" i="3"/>
  <c r="K5507" i="3" s="1"/>
  <c r="I5508" i="3"/>
  <c r="K5508" i="3" s="1"/>
  <c r="I5509" i="3"/>
  <c r="K5509" i="3" s="1"/>
  <c r="I5510" i="3"/>
  <c r="K5510" i="3" s="1"/>
  <c r="I5511" i="3"/>
  <c r="K5511" i="3" s="1"/>
  <c r="I5512" i="3"/>
  <c r="K5512" i="3" s="1"/>
  <c r="I5513" i="3"/>
  <c r="K5513" i="3" s="1"/>
  <c r="I5514" i="3"/>
  <c r="K5514" i="3" s="1"/>
  <c r="I5515" i="3"/>
  <c r="K5515" i="3" s="1"/>
  <c r="I5516" i="3"/>
  <c r="K5516" i="3" s="1"/>
  <c r="I5517" i="3"/>
  <c r="K5517" i="3" s="1"/>
  <c r="I5518" i="3"/>
  <c r="K5518" i="3" s="1"/>
  <c r="I5519" i="3"/>
  <c r="K5519" i="3" s="1"/>
  <c r="I5520" i="3"/>
  <c r="K5520" i="3" s="1"/>
  <c r="I5521" i="3"/>
  <c r="K5521" i="3" s="1"/>
  <c r="I5522" i="3"/>
  <c r="K5522" i="3" s="1"/>
  <c r="I5523" i="3"/>
  <c r="K5523" i="3" s="1"/>
  <c r="I5524" i="3"/>
  <c r="K5524" i="3" s="1"/>
  <c r="I5525" i="3"/>
  <c r="K5525" i="3" s="1"/>
  <c r="I5526" i="3"/>
  <c r="K5526" i="3" s="1"/>
  <c r="I5527" i="3"/>
  <c r="K5527" i="3" s="1"/>
  <c r="I5528" i="3"/>
  <c r="K5528" i="3" s="1"/>
  <c r="I5529" i="3"/>
  <c r="K5529" i="3" s="1"/>
  <c r="I5530" i="3"/>
  <c r="K5530" i="3" s="1"/>
  <c r="I5531" i="3"/>
  <c r="K5531" i="3" s="1"/>
  <c r="I5532" i="3"/>
  <c r="K5532" i="3" s="1"/>
  <c r="I5533" i="3"/>
  <c r="K5533" i="3" s="1"/>
  <c r="I5534" i="3"/>
  <c r="K5534" i="3" s="1"/>
  <c r="I5535" i="3"/>
  <c r="K5535" i="3" s="1"/>
  <c r="I5536" i="3"/>
  <c r="K5536" i="3" s="1"/>
  <c r="I5537" i="3"/>
  <c r="K5537" i="3" s="1"/>
  <c r="I5538" i="3"/>
  <c r="K5538" i="3" s="1"/>
  <c r="I5539" i="3"/>
  <c r="K5539" i="3" s="1"/>
  <c r="I5540" i="3"/>
  <c r="K5540" i="3" s="1"/>
  <c r="I5541" i="3"/>
  <c r="K5541" i="3" s="1"/>
  <c r="I5542" i="3"/>
  <c r="K5542" i="3" s="1"/>
  <c r="I5543" i="3"/>
  <c r="K5543" i="3" s="1"/>
  <c r="I5544" i="3"/>
  <c r="K5544" i="3" s="1"/>
  <c r="I5545" i="3"/>
  <c r="K5545" i="3" s="1"/>
  <c r="I5546" i="3"/>
  <c r="K5546" i="3" s="1"/>
  <c r="I5547" i="3"/>
  <c r="K5547" i="3" s="1"/>
  <c r="I5548" i="3"/>
  <c r="K5548" i="3" s="1"/>
  <c r="I5549" i="3"/>
  <c r="K5549" i="3" s="1"/>
  <c r="I5550" i="3"/>
  <c r="K5550" i="3" s="1"/>
  <c r="I5551" i="3"/>
  <c r="K5551" i="3" s="1"/>
  <c r="I5552" i="3"/>
  <c r="K5552" i="3" s="1"/>
  <c r="I5553" i="3"/>
  <c r="K5553" i="3" s="1"/>
  <c r="I5554" i="3"/>
  <c r="K5554" i="3" s="1"/>
  <c r="I5555" i="3"/>
  <c r="K5555" i="3" s="1"/>
  <c r="I5556" i="3"/>
  <c r="K5556" i="3" s="1"/>
  <c r="I5557" i="3"/>
  <c r="K5557" i="3" s="1"/>
  <c r="I5558" i="3"/>
  <c r="K5558" i="3" s="1"/>
  <c r="I5559" i="3"/>
  <c r="K5559" i="3" s="1"/>
  <c r="I5560" i="3"/>
  <c r="K5560" i="3" s="1"/>
  <c r="I5561" i="3"/>
  <c r="K5561" i="3" s="1"/>
  <c r="I5562" i="3"/>
  <c r="K5562" i="3" s="1"/>
  <c r="I5563" i="3"/>
  <c r="K5563" i="3" s="1"/>
  <c r="I5564" i="3"/>
  <c r="K5564" i="3" s="1"/>
  <c r="I5565" i="3"/>
  <c r="K5565" i="3" s="1"/>
  <c r="I5566" i="3"/>
  <c r="K5566" i="3" s="1"/>
  <c r="I5567" i="3"/>
  <c r="K5567" i="3" s="1"/>
  <c r="I5568" i="3"/>
  <c r="K5568" i="3" s="1"/>
  <c r="I5569" i="3"/>
  <c r="K5569" i="3" s="1"/>
  <c r="I5570" i="3"/>
  <c r="K5570" i="3" s="1"/>
  <c r="I5571" i="3"/>
  <c r="K5571" i="3" s="1"/>
  <c r="I5572" i="3"/>
  <c r="K5572" i="3" s="1"/>
  <c r="I5573" i="3"/>
  <c r="K5573" i="3" s="1"/>
  <c r="I5574" i="3"/>
  <c r="K5574" i="3" s="1"/>
  <c r="I5575" i="3"/>
  <c r="K5575" i="3" s="1"/>
  <c r="I5576" i="3"/>
  <c r="K5576" i="3" s="1"/>
  <c r="I5577" i="3"/>
  <c r="K5577" i="3" s="1"/>
  <c r="I5578" i="3"/>
  <c r="K5578" i="3" s="1"/>
  <c r="I5579" i="3"/>
  <c r="K5579" i="3" s="1"/>
  <c r="I5580" i="3"/>
  <c r="K5580" i="3" s="1"/>
  <c r="I5581" i="3"/>
  <c r="K5581" i="3" s="1"/>
  <c r="I5582" i="3"/>
  <c r="K5582" i="3" s="1"/>
  <c r="I5583" i="3"/>
  <c r="K5583" i="3" s="1"/>
  <c r="I5584" i="3"/>
  <c r="K5584" i="3" s="1"/>
  <c r="I5585" i="3"/>
  <c r="K5585" i="3" s="1"/>
  <c r="I5586" i="3"/>
  <c r="K5586" i="3" s="1"/>
  <c r="I5587" i="3"/>
  <c r="K5587" i="3" s="1"/>
  <c r="I5588" i="3"/>
  <c r="K5588" i="3" s="1"/>
  <c r="I5589" i="3"/>
  <c r="K5589" i="3" s="1"/>
  <c r="I5590" i="3"/>
  <c r="K5590" i="3" s="1"/>
  <c r="I5591" i="3"/>
  <c r="K5591" i="3" s="1"/>
  <c r="I5592" i="3"/>
  <c r="K5592" i="3" s="1"/>
  <c r="I5593" i="3"/>
  <c r="K5593" i="3" s="1"/>
  <c r="I5594" i="3"/>
  <c r="K5594" i="3" s="1"/>
  <c r="I5595" i="3"/>
  <c r="K5595" i="3" s="1"/>
  <c r="I5596" i="3"/>
  <c r="K5596" i="3" s="1"/>
  <c r="I5597" i="3"/>
  <c r="K5597" i="3" s="1"/>
  <c r="I5598" i="3"/>
  <c r="K5598" i="3" s="1"/>
  <c r="I5599" i="3"/>
  <c r="K5599" i="3" s="1"/>
  <c r="I5600" i="3"/>
  <c r="K5600" i="3" s="1"/>
  <c r="I5601" i="3"/>
  <c r="K5601" i="3" s="1"/>
  <c r="I5602" i="3"/>
  <c r="K5602" i="3" s="1"/>
  <c r="I5603" i="3"/>
  <c r="K5603" i="3" s="1"/>
  <c r="I5604" i="3"/>
  <c r="K5604" i="3" s="1"/>
  <c r="I5605" i="3"/>
  <c r="K5605" i="3" s="1"/>
  <c r="I5606" i="3"/>
  <c r="K5606" i="3" s="1"/>
  <c r="I5607" i="3"/>
  <c r="K5607" i="3" s="1"/>
  <c r="I5608" i="3"/>
  <c r="K5608" i="3" s="1"/>
  <c r="I5609" i="3"/>
  <c r="K5609" i="3" s="1"/>
  <c r="I5610" i="3"/>
  <c r="K5610" i="3" s="1"/>
  <c r="I5611" i="3"/>
  <c r="K5611" i="3" s="1"/>
  <c r="I5612" i="3"/>
  <c r="K5612" i="3" s="1"/>
  <c r="I5613" i="3"/>
  <c r="K5613" i="3" s="1"/>
  <c r="I5614" i="3"/>
  <c r="K5614" i="3" s="1"/>
  <c r="I5615" i="3"/>
  <c r="K5615" i="3" s="1"/>
  <c r="I5616" i="3"/>
  <c r="K5616" i="3" s="1"/>
  <c r="I5617" i="3"/>
  <c r="K5617" i="3" s="1"/>
  <c r="I5618" i="3"/>
  <c r="K5618" i="3" s="1"/>
  <c r="I5619" i="3"/>
  <c r="K5619" i="3" s="1"/>
  <c r="I5620" i="3"/>
  <c r="K5620" i="3" s="1"/>
  <c r="I5621" i="3"/>
  <c r="K5621" i="3" s="1"/>
  <c r="I5622" i="3"/>
  <c r="K5622" i="3" s="1"/>
  <c r="I5623" i="3"/>
  <c r="K5623" i="3" s="1"/>
  <c r="I5624" i="3"/>
  <c r="K5624" i="3" s="1"/>
  <c r="I5625" i="3"/>
  <c r="K5625" i="3" s="1"/>
  <c r="I5626" i="3"/>
  <c r="K5626" i="3" s="1"/>
  <c r="I5627" i="3"/>
  <c r="K5627" i="3" s="1"/>
  <c r="I5628" i="3"/>
  <c r="K5628" i="3" s="1"/>
  <c r="I5629" i="3"/>
  <c r="K5629" i="3" s="1"/>
  <c r="I5630" i="3"/>
  <c r="K5630" i="3" s="1"/>
  <c r="I5631" i="3"/>
  <c r="K5631" i="3" s="1"/>
  <c r="I5632" i="3"/>
  <c r="K5632" i="3" s="1"/>
  <c r="I5633" i="3"/>
  <c r="K5633" i="3" s="1"/>
  <c r="I5634" i="3"/>
  <c r="K5634" i="3" s="1"/>
  <c r="I5635" i="3"/>
  <c r="K5635" i="3" s="1"/>
  <c r="I5636" i="3"/>
  <c r="K5636" i="3" s="1"/>
  <c r="I5637" i="3"/>
  <c r="K5637" i="3" s="1"/>
  <c r="I5638" i="3"/>
  <c r="K5638" i="3" s="1"/>
  <c r="I5639" i="3"/>
  <c r="K5639" i="3" s="1"/>
  <c r="I5640" i="3"/>
  <c r="K5640" i="3" s="1"/>
  <c r="I5641" i="3"/>
  <c r="K5641" i="3" s="1"/>
  <c r="I5642" i="3"/>
  <c r="K5642" i="3" s="1"/>
  <c r="I5643" i="3"/>
  <c r="K5643" i="3" s="1"/>
  <c r="I5644" i="3"/>
  <c r="K5644" i="3" s="1"/>
  <c r="I5645" i="3"/>
  <c r="K5645" i="3" s="1"/>
  <c r="I5646" i="3"/>
  <c r="K5646" i="3" s="1"/>
  <c r="I5647" i="3"/>
  <c r="K5647" i="3" s="1"/>
  <c r="I5648" i="3"/>
  <c r="K5648" i="3" s="1"/>
  <c r="I5649" i="3"/>
  <c r="K5649" i="3" s="1"/>
  <c r="I5650" i="3"/>
  <c r="K5650" i="3" s="1"/>
  <c r="I5651" i="3"/>
  <c r="K5651" i="3" s="1"/>
  <c r="I5652" i="3"/>
  <c r="K5652" i="3" s="1"/>
  <c r="I5653" i="3"/>
  <c r="K5653" i="3" s="1"/>
  <c r="I5654" i="3"/>
  <c r="K5654" i="3" s="1"/>
  <c r="I5655" i="3"/>
  <c r="K5655" i="3" s="1"/>
  <c r="I5656" i="3"/>
  <c r="K5656" i="3" s="1"/>
  <c r="I5657" i="3"/>
  <c r="K5657" i="3" s="1"/>
  <c r="I5658" i="3"/>
  <c r="K5658" i="3" s="1"/>
  <c r="I5659" i="3"/>
  <c r="K5659" i="3" s="1"/>
  <c r="I5660" i="3"/>
  <c r="K5660" i="3" s="1"/>
  <c r="I5661" i="3"/>
  <c r="K5661" i="3" s="1"/>
  <c r="I5662" i="3"/>
  <c r="K5662" i="3" s="1"/>
  <c r="I5663" i="3"/>
  <c r="K5663" i="3" s="1"/>
  <c r="I5664" i="3"/>
  <c r="K5664" i="3" s="1"/>
  <c r="I5665" i="3"/>
  <c r="K5665" i="3" s="1"/>
  <c r="I5666" i="3"/>
  <c r="K5666" i="3" s="1"/>
  <c r="I5667" i="3"/>
  <c r="K5667" i="3" s="1"/>
  <c r="I5668" i="3"/>
  <c r="K5668" i="3" s="1"/>
  <c r="I5669" i="3"/>
  <c r="K5669" i="3" s="1"/>
  <c r="I5670" i="3"/>
  <c r="K5670" i="3" s="1"/>
  <c r="I5671" i="3"/>
  <c r="K5671" i="3" s="1"/>
  <c r="I5672" i="3"/>
  <c r="K5672" i="3" s="1"/>
  <c r="I5673" i="3"/>
  <c r="K5673" i="3" s="1"/>
  <c r="I5674" i="3"/>
  <c r="K5674" i="3" s="1"/>
  <c r="I5675" i="3"/>
  <c r="K5675" i="3" s="1"/>
  <c r="I5676" i="3"/>
  <c r="K5676" i="3" s="1"/>
  <c r="I5677" i="3"/>
  <c r="K5677" i="3" s="1"/>
  <c r="I5678" i="3"/>
  <c r="K5678" i="3" s="1"/>
  <c r="I5679" i="3"/>
  <c r="K5679" i="3" s="1"/>
  <c r="I5680" i="3"/>
  <c r="K5680" i="3" s="1"/>
  <c r="I5681" i="3"/>
  <c r="K5681" i="3" s="1"/>
  <c r="I5682" i="3"/>
  <c r="K5682" i="3" s="1"/>
  <c r="I5683" i="3"/>
  <c r="K5683" i="3" s="1"/>
  <c r="I5684" i="3"/>
  <c r="K5684" i="3" s="1"/>
  <c r="I5685" i="3"/>
  <c r="K5685" i="3" s="1"/>
  <c r="I5686" i="3"/>
  <c r="K5686" i="3" s="1"/>
  <c r="I5687" i="3"/>
  <c r="K5687" i="3" s="1"/>
  <c r="I5688" i="3"/>
  <c r="K5688" i="3" s="1"/>
  <c r="I5689" i="3"/>
  <c r="K5689" i="3" s="1"/>
  <c r="I5690" i="3"/>
  <c r="K5690" i="3" s="1"/>
  <c r="I5691" i="3"/>
  <c r="K5691" i="3" s="1"/>
  <c r="I5692" i="3"/>
  <c r="K5692" i="3" s="1"/>
  <c r="I5693" i="3"/>
  <c r="K5693" i="3" s="1"/>
  <c r="I5694" i="3"/>
  <c r="K5694" i="3" s="1"/>
  <c r="I5695" i="3"/>
  <c r="K5695" i="3" s="1"/>
  <c r="I5696" i="3"/>
  <c r="K5696" i="3" s="1"/>
  <c r="I5697" i="3"/>
  <c r="K5697" i="3" s="1"/>
  <c r="I5698" i="3"/>
  <c r="K5698" i="3" s="1"/>
  <c r="I5699" i="3"/>
  <c r="K5699" i="3" s="1"/>
  <c r="I5700" i="3"/>
  <c r="K5700" i="3" s="1"/>
  <c r="I5701" i="3"/>
  <c r="K5701" i="3" s="1"/>
  <c r="I5702" i="3"/>
  <c r="K5702" i="3" s="1"/>
  <c r="I5703" i="3"/>
  <c r="K5703" i="3" s="1"/>
  <c r="I5704" i="3"/>
  <c r="K5704" i="3" s="1"/>
  <c r="I5705" i="3"/>
  <c r="K5705" i="3" s="1"/>
  <c r="I5706" i="3"/>
  <c r="K5706" i="3" s="1"/>
  <c r="I5707" i="3"/>
  <c r="K5707" i="3" s="1"/>
  <c r="I5708" i="3"/>
  <c r="K5708" i="3" s="1"/>
  <c r="I5709" i="3"/>
  <c r="K5709" i="3" s="1"/>
  <c r="I5710" i="3"/>
  <c r="K5710" i="3" s="1"/>
  <c r="I5711" i="3"/>
  <c r="K5711" i="3" s="1"/>
  <c r="I5712" i="3"/>
  <c r="K5712" i="3" s="1"/>
  <c r="I5713" i="3"/>
  <c r="K5713" i="3" s="1"/>
  <c r="I5714" i="3"/>
  <c r="K5714" i="3" s="1"/>
  <c r="I5715" i="3"/>
  <c r="K5715" i="3" s="1"/>
  <c r="I5716" i="3"/>
  <c r="K5716" i="3" s="1"/>
  <c r="I5717" i="3"/>
  <c r="K5717" i="3" s="1"/>
  <c r="I5718" i="3"/>
  <c r="K5718" i="3" s="1"/>
  <c r="I5719" i="3"/>
  <c r="K5719" i="3" s="1"/>
  <c r="I5720" i="3"/>
  <c r="K5720" i="3" s="1"/>
  <c r="I5721" i="3"/>
  <c r="K5721" i="3" s="1"/>
  <c r="I5722" i="3"/>
  <c r="K5722" i="3" s="1"/>
  <c r="I5723" i="3"/>
  <c r="K5723" i="3" s="1"/>
  <c r="I5724" i="3"/>
  <c r="K5724" i="3" s="1"/>
  <c r="I5725" i="3"/>
  <c r="K5725" i="3" s="1"/>
  <c r="I5726" i="3"/>
  <c r="K5726" i="3" s="1"/>
  <c r="I5727" i="3"/>
  <c r="K5727" i="3" s="1"/>
  <c r="I5728" i="3"/>
  <c r="K5728" i="3" s="1"/>
  <c r="I5729" i="3"/>
  <c r="K5729" i="3" s="1"/>
  <c r="I5730" i="3"/>
  <c r="K5730" i="3" s="1"/>
  <c r="I5731" i="3"/>
  <c r="K5731" i="3" s="1"/>
  <c r="I5732" i="3"/>
  <c r="K5732" i="3" s="1"/>
  <c r="I5733" i="3"/>
  <c r="K5733" i="3" s="1"/>
  <c r="I5734" i="3"/>
  <c r="K5734" i="3" s="1"/>
  <c r="I5735" i="3"/>
  <c r="K5735" i="3" s="1"/>
  <c r="I5736" i="3"/>
  <c r="K5736" i="3" s="1"/>
  <c r="I5737" i="3"/>
  <c r="K5737" i="3" s="1"/>
  <c r="I5738" i="3"/>
  <c r="K5738" i="3" s="1"/>
  <c r="I5739" i="3"/>
  <c r="K5739" i="3" s="1"/>
  <c r="I5740" i="3"/>
  <c r="K5740" i="3" s="1"/>
  <c r="I5741" i="3"/>
  <c r="K5741" i="3" s="1"/>
  <c r="I5742" i="3"/>
  <c r="K5742" i="3" s="1"/>
  <c r="I5743" i="3"/>
  <c r="K5743" i="3" s="1"/>
  <c r="I5744" i="3"/>
  <c r="K5744" i="3" s="1"/>
  <c r="I5745" i="3"/>
  <c r="K5745" i="3" s="1"/>
  <c r="I5746" i="3"/>
  <c r="K5746" i="3" s="1"/>
  <c r="I5747" i="3"/>
  <c r="K5747" i="3" s="1"/>
  <c r="I5748" i="3"/>
  <c r="K5748" i="3" s="1"/>
  <c r="I5749" i="3"/>
  <c r="K5749" i="3" s="1"/>
  <c r="I5750" i="3"/>
  <c r="K5750" i="3" s="1"/>
  <c r="I5751" i="3"/>
  <c r="K5751" i="3" s="1"/>
  <c r="I5752" i="3"/>
  <c r="K5752" i="3" s="1"/>
  <c r="I5753" i="3"/>
  <c r="K5753" i="3" s="1"/>
  <c r="I5754" i="3"/>
  <c r="K5754" i="3" s="1"/>
  <c r="I5755" i="3"/>
  <c r="K5755" i="3" s="1"/>
  <c r="I5756" i="3"/>
  <c r="K5756" i="3" s="1"/>
  <c r="I5757" i="3"/>
  <c r="K5757" i="3" s="1"/>
  <c r="I5758" i="3"/>
  <c r="K5758" i="3" s="1"/>
  <c r="I5759" i="3"/>
  <c r="K5759" i="3" s="1"/>
  <c r="I5760" i="3"/>
  <c r="K5760" i="3" s="1"/>
  <c r="I5761" i="3"/>
  <c r="K5761" i="3" s="1"/>
  <c r="I5762" i="3"/>
  <c r="K5762" i="3" s="1"/>
  <c r="I5763" i="3"/>
  <c r="K5763" i="3" s="1"/>
  <c r="I3" i="3"/>
  <c r="K3" i="3" s="1"/>
  <c r="I4" i="3"/>
  <c r="K4" i="3" s="1"/>
  <c r="I5" i="3"/>
  <c r="K5" i="3" s="1"/>
  <c r="I6" i="3"/>
  <c r="K6" i="3" s="1"/>
  <c r="I7" i="3"/>
  <c r="K7" i="3" s="1"/>
  <c r="I8" i="3"/>
  <c r="K8" i="3" s="1"/>
  <c r="I9" i="3"/>
  <c r="K9" i="3" s="1"/>
  <c r="I10" i="3"/>
  <c r="K10" i="3" s="1"/>
  <c r="I11" i="3"/>
  <c r="K11" i="3" s="1"/>
  <c r="I12" i="3"/>
  <c r="K12" i="3" s="1"/>
  <c r="I13" i="3"/>
  <c r="K13" i="3" s="1"/>
  <c r="I14" i="3"/>
  <c r="K14" i="3" s="1"/>
  <c r="I15" i="3"/>
  <c r="K15" i="3" s="1"/>
  <c r="I16" i="3"/>
  <c r="K16" i="3" s="1"/>
  <c r="I17" i="3"/>
  <c r="K17" i="3" s="1"/>
  <c r="I18" i="3"/>
  <c r="K18" i="3" s="1"/>
  <c r="I19" i="3"/>
  <c r="K19" i="3" s="1"/>
  <c r="I20" i="3"/>
  <c r="K20" i="3" s="1"/>
  <c r="I21" i="3"/>
  <c r="K21" i="3" s="1"/>
  <c r="I22" i="3"/>
  <c r="K22" i="3" s="1"/>
  <c r="I23" i="3"/>
  <c r="K23" i="3" s="1"/>
  <c r="I24" i="3"/>
  <c r="K24" i="3" s="1"/>
  <c r="I25" i="3"/>
  <c r="K25" i="3" s="1"/>
  <c r="I26" i="3"/>
  <c r="K26" i="3" s="1"/>
  <c r="I27" i="3"/>
  <c r="K27" i="3" s="1"/>
  <c r="I28" i="3"/>
  <c r="K28" i="3" s="1"/>
  <c r="I29" i="3"/>
  <c r="K29" i="3" s="1"/>
  <c r="I30" i="3"/>
  <c r="K30" i="3" s="1"/>
  <c r="I31" i="3"/>
  <c r="K31" i="3" s="1"/>
  <c r="I32" i="3"/>
  <c r="K32" i="3" s="1"/>
  <c r="I33" i="3"/>
  <c r="K33" i="3" s="1"/>
  <c r="I34" i="3"/>
  <c r="K34" i="3" s="1"/>
  <c r="I35" i="3"/>
  <c r="K35" i="3" s="1"/>
  <c r="I36" i="3"/>
  <c r="K36" i="3" s="1"/>
  <c r="I37" i="3"/>
  <c r="K37" i="3" s="1"/>
  <c r="I38" i="3"/>
  <c r="K38" i="3" s="1"/>
  <c r="I39" i="3"/>
  <c r="K39" i="3" s="1"/>
  <c r="I40" i="3"/>
  <c r="K40" i="3" s="1"/>
  <c r="I41" i="3"/>
  <c r="K41" i="3" s="1"/>
  <c r="I42" i="3"/>
  <c r="K42" i="3" s="1"/>
  <c r="I43" i="3"/>
  <c r="K43" i="3" s="1"/>
  <c r="I44" i="3"/>
  <c r="K44" i="3" s="1"/>
  <c r="I45" i="3"/>
  <c r="K45" i="3" s="1"/>
  <c r="I46" i="3"/>
  <c r="K46" i="3" s="1"/>
  <c r="I47" i="3"/>
  <c r="K47" i="3" s="1"/>
  <c r="I48" i="3"/>
  <c r="K48" i="3" s="1"/>
  <c r="I49" i="3"/>
  <c r="K49" i="3" s="1"/>
  <c r="I50" i="3"/>
  <c r="K50" i="3" s="1"/>
  <c r="I51" i="3"/>
  <c r="K51" i="3" s="1"/>
  <c r="I52" i="3"/>
  <c r="K52" i="3" s="1"/>
  <c r="I53" i="3"/>
  <c r="K53" i="3" s="1"/>
  <c r="I54" i="3"/>
  <c r="K54" i="3" s="1"/>
  <c r="I55" i="3"/>
  <c r="K55" i="3" s="1"/>
  <c r="I56" i="3"/>
  <c r="K56" i="3" s="1"/>
  <c r="I57" i="3"/>
  <c r="K57" i="3" s="1"/>
  <c r="I58" i="3"/>
  <c r="K58" i="3" s="1"/>
  <c r="I59" i="3"/>
  <c r="K59" i="3" s="1"/>
  <c r="I60" i="3"/>
  <c r="K60" i="3" s="1"/>
  <c r="I61" i="3"/>
  <c r="K61" i="3" s="1"/>
  <c r="I62" i="3"/>
  <c r="K62" i="3" s="1"/>
  <c r="I63" i="3"/>
  <c r="K63" i="3" s="1"/>
  <c r="I64" i="3"/>
  <c r="K64" i="3" s="1"/>
  <c r="I65" i="3"/>
  <c r="K65" i="3" s="1"/>
  <c r="I66" i="3"/>
  <c r="K66" i="3" s="1"/>
  <c r="I67" i="3"/>
  <c r="K67" i="3" s="1"/>
  <c r="I68" i="3"/>
  <c r="K68" i="3" s="1"/>
  <c r="I69" i="3"/>
  <c r="K69" i="3" s="1"/>
  <c r="I70" i="3"/>
  <c r="K70" i="3" s="1"/>
  <c r="I71" i="3"/>
  <c r="K71" i="3" s="1"/>
  <c r="I72" i="3"/>
  <c r="K72" i="3" s="1"/>
  <c r="I73" i="3"/>
  <c r="K73" i="3" s="1"/>
  <c r="I74" i="3"/>
  <c r="K74" i="3" s="1"/>
  <c r="I75" i="3"/>
  <c r="K75" i="3" s="1"/>
  <c r="I76" i="3"/>
  <c r="K76" i="3" s="1"/>
  <c r="I77" i="3"/>
  <c r="K77" i="3" s="1"/>
  <c r="I78" i="3"/>
  <c r="K78" i="3" s="1"/>
  <c r="I79" i="3"/>
  <c r="K79" i="3" s="1"/>
  <c r="I80" i="3"/>
  <c r="K80" i="3" s="1"/>
  <c r="I81" i="3"/>
  <c r="K81" i="3" s="1"/>
  <c r="I82" i="3"/>
  <c r="K82" i="3" s="1"/>
  <c r="I83" i="3"/>
  <c r="K83" i="3" s="1"/>
  <c r="I84" i="3"/>
  <c r="K84" i="3" s="1"/>
  <c r="I85" i="3"/>
  <c r="K85" i="3" s="1"/>
  <c r="I86" i="3"/>
  <c r="K86" i="3" s="1"/>
  <c r="I87" i="3"/>
  <c r="K87" i="3" s="1"/>
  <c r="I88" i="3"/>
  <c r="K88" i="3" s="1"/>
  <c r="I89" i="3"/>
  <c r="K89" i="3" s="1"/>
  <c r="I90" i="3"/>
  <c r="K90" i="3" s="1"/>
  <c r="I91" i="3"/>
  <c r="K91" i="3" s="1"/>
  <c r="I92" i="3"/>
  <c r="K92" i="3" s="1"/>
  <c r="I93" i="3"/>
  <c r="K93" i="3" s="1"/>
  <c r="I94" i="3"/>
  <c r="K94" i="3" s="1"/>
  <c r="I95" i="3"/>
  <c r="K95" i="3" s="1"/>
  <c r="I96" i="3"/>
  <c r="K96" i="3" s="1"/>
  <c r="I97" i="3"/>
  <c r="K97" i="3" s="1"/>
  <c r="I98" i="3"/>
  <c r="K98" i="3" s="1"/>
  <c r="I99" i="3"/>
  <c r="K99" i="3" s="1"/>
  <c r="I100" i="3"/>
  <c r="K100" i="3" s="1"/>
  <c r="I101" i="3"/>
  <c r="K101" i="3" s="1"/>
  <c r="I102" i="3"/>
  <c r="K102" i="3" s="1"/>
  <c r="I103" i="3"/>
  <c r="K103" i="3" s="1"/>
  <c r="I104" i="3"/>
  <c r="K104" i="3" s="1"/>
  <c r="I105" i="3"/>
  <c r="K105" i="3" s="1"/>
  <c r="I106" i="3"/>
  <c r="K106" i="3" s="1"/>
  <c r="I107" i="3"/>
  <c r="K107" i="3" s="1"/>
  <c r="I108" i="3"/>
  <c r="K108" i="3" s="1"/>
  <c r="I109" i="3"/>
  <c r="K109" i="3" s="1"/>
  <c r="I110" i="3"/>
  <c r="K110" i="3" s="1"/>
  <c r="I111" i="3"/>
  <c r="K111" i="3" s="1"/>
  <c r="I112" i="3"/>
  <c r="K112" i="3" s="1"/>
  <c r="I113" i="3"/>
  <c r="K113" i="3" s="1"/>
  <c r="I114" i="3"/>
  <c r="K114" i="3" s="1"/>
  <c r="I115" i="3"/>
  <c r="K115" i="3" s="1"/>
  <c r="I116" i="3"/>
  <c r="K116" i="3" s="1"/>
  <c r="I117" i="3"/>
  <c r="K117" i="3" s="1"/>
  <c r="I118" i="3"/>
  <c r="K118" i="3" s="1"/>
  <c r="I119" i="3"/>
  <c r="K119" i="3" s="1"/>
  <c r="I120" i="3"/>
  <c r="K120" i="3" s="1"/>
  <c r="I121" i="3"/>
  <c r="K121" i="3" s="1"/>
  <c r="I122" i="3"/>
  <c r="K122" i="3" s="1"/>
  <c r="I123" i="3"/>
  <c r="K123" i="3" s="1"/>
  <c r="I124" i="3"/>
  <c r="K124" i="3" s="1"/>
  <c r="I125" i="3"/>
  <c r="K125" i="3" s="1"/>
  <c r="I126" i="3"/>
  <c r="K126" i="3" s="1"/>
  <c r="I127" i="3"/>
  <c r="K127" i="3" s="1"/>
  <c r="I128" i="3"/>
  <c r="K128" i="3" s="1"/>
  <c r="I129" i="3"/>
  <c r="K129" i="3" s="1"/>
  <c r="I130" i="3"/>
  <c r="K130" i="3" s="1"/>
  <c r="I131" i="3"/>
  <c r="K131" i="3" s="1"/>
  <c r="I132" i="3"/>
  <c r="K132" i="3" s="1"/>
  <c r="I133" i="3"/>
  <c r="K133" i="3" s="1"/>
  <c r="I134" i="3"/>
  <c r="K134" i="3" s="1"/>
  <c r="I135" i="3"/>
  <c r="K135" i="3" s="1"/>
  <c r="I136" i="3"/>
  <c r="K136" i="3" s="1"/>
  <c r="I137" i="3"/>
  <c r="K137" i="3" s="1"/>
  <c r="I138" i="3"/>
  <c r="K138" i="3" s="1"/>
  <c r="I139" i="3"/>
  <c r="K139" i="3" s="1"/>
  <c r="I140" i="3"/>
  <c r="K140" i="3" s="1"/>
  <c r="I141" i="3"/>
  <c r="K141" i="3" s="1"/>
  <c r="I142" i="3"/>
  <c r="K142" i="3" s="1"/>
  <c r="I143" i="3"/>
  <c r="K143" i="3" s="1"/>
  <c r="I144" i="3"/>
  <c r="K144" i="3" s="1"/>
  <c r="I145" i="3"/>
  <c r="K145" i="3" s="1"/>
  <c r="I146" i="3"/>
  <c r="K146" i="3" s="1"/>
  <c r="I147" i="3"/>
  <c r="K147" i="3" s="1"/>
  <c r="I148" i="3"/>
  <c r="K148" i="3" s="1"/>
  <c r="I149" i="3"/>
  <c r="K149" i="3" s="1"/>
  <c r="I150" i="3"/>
  <c r="K150" i="3" s="1"/>
  <c r="I151" i="3"/>
  <c r="K151" i="3" s="1"/>
  <c r="I152" i="3"/>
  <c r="K152" i="3" s="1"/>
  <c r="I153" i="3"/>
  <c r="K153" i="3" s="1"/>
  <c r="I154" i="3"/>
  <c r="K154" i="3" s="1"/>
  <c r="I155" i="3"/>
  <c r="K155" i="3" s="1"/>
  <c r="I156" i="3"/>
  <c r="K156" i="3" s="1"/>
  <c r="I157" i="3"/>
  <c r="K157" i="3" s="1"/>
  <c r="I158" i="3"/>
  <c r="K158" i="3" s="1"/>
  <c r="I159" i="3"/>
  <c r="K159" i="3" s="1"/>
  <c r="I160" i="3"/>
  <c r="K160" i="3" s="1"/>
  <c r="I161" i="3"/>
  <c r="K161" i="3" s="1"/>
  <c r="I162" i="3"/>
  <c r="K162" i="3" s="1"/>
  <c r="I163" i="3"/>
  <c r="K163" i="3" s="1"/>
  <c r="I164" i="3"/>
  <c r="K164" i="3" s="1"/>
  <c r="I165" i="3"/>
  <c r="K165" i="3" s="1"/>
  <c r="I166" i="3"/>
  <c r="K166" i="3" s="1"/>
  <c r="I167" i="3"/>
  <c r="K167" i="3" s="1"/>
  <c r="I168" i="3"/>
  <c r="K168" i="3" s="1"/>
  <c r="I169" i="3"/>
  <c r="K169" i="3" s="1"/>
  <c r="I170" i="3"/>
  <c r="K170" i="3" s="1"/>
  <c r="I171" i="3"/>
  <c r="K171" i="3" s="1"/>
  <c r="I172" i="3"/>
  <c r="K172" i="3" s="1"/>
  <c r="I173" i="3"/>
  <c r="K173" i="3" s="1"/>
  <c r="I174" i="3"/>
  <c r="K174" i="3" s="1"/>
  <c r="I175" i="3"/>
  <c r="K175" i="3" s="1"/>
  <c r="I176" i="3"/>
  <c r="K176" i="3" s="1"/>
  <c r="I177" i="3"/>
  <c r="K177" i="3" s="1"/>
  <c r="I178" i="3"/>
  <c r="K178" i="3" s="1"/>
  <c r="I179" i="3"/>
  <c r="K179" i="3" s="1"/>
  <c r="I180" i="3"/>
  <c r="K180" i="3" s="1"/>
  <c r="I181" i="3"/>
  <c r="K181" i="3" s="1"/>
  <c r="I182" i="3"/>
  <c r="K182" i="3" s="1"/>
  <c r="I183" i="3"/>
  <c r="K183" i="3" s="1"/>
  <c r="I184" i="3"/>
  <c r="K184" i="3" s="1"/>
  <c r="I185" i="3"/>
  <c r="K185" i="3" s="1"/>
  <c r="I186" i="3"/>
  <c r="K186" i="3" s="1"/>
  <c r="I187" i="3"/>
  <c r="K187" i="3" s="1"/>
  <c r="I188" i="3"/>
  <c r="K188" i="3" s="1"/>
  <c r="I189" i="3"/>
  <c r="K189" i="3" s="1"/>
  <c r="I190" i="3"/>
  <c r="K190" i="3" s="1"/>
  <c r="I191" i="3"/>
  <c r="K191" i="3" s="1"/>
  <c r="I192" i="3"/>
  <c r="K192" i="3" s="1"/>
  <c r="I193" i="3"/>
  <c r="K193" i="3" s="1"/>
  <c r="I194" i="3"/>
  <c r="K194" i="3" s="1"/>
  <c r="I195" i="3"/>
  <c r="K195" i="3" s="1"/>
  <c r="I196" i="3"/>
  <c r="K196" i="3" s="1"/>
  <c r="I197" i="3"/>
  <c r="K197" i="3" s="1"/>
  <c r="I198" i="3"/>
  <c r="K198" i="3" s="1"/>
  <c r="I199" i="3"/>
  <c r="K199" i="3" s="1"/>
  <c r="I200" i="3"/>
  <c r="K200" i="3" s="1"/>
  <c r="I201" i="3"/>
  <c r="K201" i="3" s="1"/>
  <c r="I202" i="3"/>
  <c r="K202" i="3" s="1"/>
  <c r="I203" i="3"/>
  <c r="K203" i="3" s="1"/>
  <c r="I204" i="3"/>
  <c r="K204" i="3" s="1"/>
  <c r="I205" i="3"/>
  <c r="K205" i="3" s="1"/>
  <c r="I206" i="3"/>
  <c r="K206" i="3" s="1"/>
  <c r="I207" i="3"/>
  <c r="K207" i="3" s="1"/>
  <c r="I208" i="3"/>
  <c r="K208" i="3" s="1"/>
  <c r="I209" i="3"/>
  <c r="K209" i="3" s="1"/>
  <c r="I210" i="3"/>
  <c r="K210" i="3" s="1"/>
  <c r="I211" i="3"/>
  <c r="K211" i="3" s="1"/>
  <c r="I212" i="3"/>
  <c r="K212" i="3" s="1"/>
  <c r="I213" i="3"/>
  <c r="K213" i="3" s="1"/>
  <c r="I214" i="3"/>
  <c r="K214" i="3" s="1"/>
  <c r="I215" i="3"/>
  <c r="K215" i="3" s="1"/>
  <c r="I216" i="3"/>
  <c r="K216" i="3" s="1"/>
  <c r="I217" i="3"/>
  <c r="K217" i="3" s="1"/>
  <c r="I218" i="3"/>
  <c r="K218" i="3" s="1"/>
  <c r="I219" i="3"/>
  <c r="K219" i="3" s="1"/>
  <c r="I220" i="3"/>
  <c r="K220" i="3" s="1"/>
  <c r="I221" i="3"/>
  <c r="K221" i="3" s="1"/>
  <c r="I222" i="3"/>
  <c r="K222" i="3" s="1"/>
  <c r="I223" i="3"/>
  <c r="K223" i="3" s="1"/>
  <c r="I224" i="3"/>
  <c r="K224" i="3" s="1"/>
  <c r="I225" i="3"/>
  <c r="K225" i="3" s="1"/>
  <c r="I226" i="3"/>
  <c r="K226" i="3" s="1"/>
  <c r="I227" i="3"/>
  <c r="K227" i="3" s="1"/>
  <c r="I228" i="3"/>
  <c r="K228" i="3" s="1"/>
  <c r="I229" i="3"/>
  <c r="K229" i="3" s="1"/>
  <c r="I230" i="3"/>
  <c r="K230" i="3" s="1"/>
  <c r="I231" i="3"/>
  <c r="K231" i="3" s="1"/>
  <c r="I232" i="3"/>
  <c r="K232" i="3" s="1"/>
  <c r="I233" i="3"/>
  <c r="K233" i="3" s="1"/>
  <c r="I234" i="3"/>
  <c r="K234" i="3" s="1"/>
  <c r="I235" i="3"/>
  <c r="K235" i="3" s="1"/>
  <c r="I236" i="3"/>
  <c r="K236" i="3" s="1"/>
  <c r="I237" i="3"/>
  <c r="K237" i="3" s="1"/>
  <c r="I238" i="3"/>
  <c r="K238" i="3" s="1"/>
  <c r="I239" i="3"/>
  <c r="K239" i="3" s="1"/>
  <c r="I240" i="3"/>
  <c r="K240" i="3" s="1"/>
  <c r="I241" i="3"/>
  <c r="K241" i="3" s="1"/>
  <c r="I242" i="3"/>
  <c r="K242" i="3" s="1"/>
  <c r="I243" i="3"/>
  <c r="K243" i="3" s="1"/>
  <c r="I244" i="3"/>
  <c r="K244" i="3" s="1"/>
  <c r="I245" i="3"/>
  <c r="K245" i="3" s="1"/>
  <c r="I246" i="3"/>
  <c r="K246" i="3" s="1"/>
  <c r="I247" i="3"/>
  <c r="K247" i="3" s="1"/>
  <c r="I248" i="3"/>
  <c r="K248" i="3" s="1"/>
  <c r="I249" i="3"/>
  <c r="K249" i="3" s="1"/>
  <c r="I250" i="3"/>
  <c r="K250" i="3" s="1"/>
  <c r="I251" i="3"/>
  <c r="K251" i="3" s="1"/>
  <c r="I252" i="3"/>
  <c r="K252" i="3" s="1"/>
  <c r="I253" i="3"/>
  <c r="K253" i="3" s="1"/>
  <c r="I254" i="3"/>
  <c r="K254" i="3" s="1"/>
  <c r="I255" i="3"/>
  <c r="K255" i="3" s="1"/>
  <c r="I256" i="3"/>
  <c r="K256" i="3" s="1"/>
  <c r="I257" i="3"/>
  <c r="K257" i="3" s="1"/>
  <c r="I258" i="3"/>
  <c r="K258" i="3" s="1"/>
  <c r="I259" i="3"/>
  <c r="K259" i="3" s="1"/>
  <c r="I260" i="3"/>
  <c r="K260" i="3" s="1"/>
  <c r="I261" i="3"/>
  <c r="K261" i="3" s="1"/>
  <c r="I262" i="3"/>
  <c r="K262" i="3" s="1"/>
  <c r="I263" i="3"/>
  <c r="K263" i="3" s="1"/>
  <c r="I264" i="3"/>
  <c r="K264" i="3" s="1"/>
  <c r="I265" i="3"/>
  <c r="K265" i="3" s="1"/>
  <c r="I266" i="3"/>
  <c r="K266" i="3" s="1"/>
  <c r="I267" i="3"/>
  <c r="K267" i="3" s="1"/>
  <c r="I268" i="3"/>
  <c r="K268" i="3" s="1"/>
  <c r="I269" i="3"/>
  <c r="K269" i="3" s="1"/>
  <c r="I270" i="3"/>
  <c r="K270" i="3" s="1"/>
  <c r="I271" i="3"/>
  <c r="K271" i="3" s="1"/>
  <c r="I272" i="3"/>
  <c r="K272" i="3" s="1"/>
  <c r="I273" i="3"/>
  <c r="K273" i="3" s="1"/>
  <c r="I274" i="3"/>
  <c r="K274" i="3" s="1"/>
  <c r="I275" i="3"/>
  <c r="K275" i="3" s="1"/>
  <c r="I276" i="3"/>
  <c r="K276" i="3" s="1"/>
  <c r="I277" i="3"/>
  <c r="K277" i="3" s="1"/>
  <c r="I278" i="3"/>
  <c r="K278" i="3" s="1"/>
  <c r="I279" i="3"/>
  <c r="K279" i="3" s="1"/>
  <c r="I280" i="3"/>
  <c r="K280" i="3" s="1"/>
  <c r="I281" i="3"/>
  <c r="K281" i="3" s="1"/>
  <c r="I282" i="3"/>
  <c r="K282" i="3" s="1"/>
  <c r="I283" i="3"/>
  <c r="K283" i="3" s="1"/>
  <c r="I284" i="3"/>
  <c r="K284" i="3" s="1"/>
  <c r="I285" i="3"/>
  <c r="K285" i="3" s="1"/>
  <c r="I286" i="3"/>
  <c r="K286" i="3" s="1"/>
  <c r="I287" i="3"/>
  <c r="K287" i="3" s="1"/>
  <c r="I288" i="3"/>
  <c r="K288" i="3" s="1"/>
  <c r="I289" i="3"/>
  <c r="K289" i="3" s="1"/>
  <c r="I290" i="3"/>
  <c r="K290" i="3" s="1"/>
  <c r="I291" i="3"/>
  <c r="K291" i="3" s="1"/>
  <c r="I292" i="3"/>
  <c r="K292" i="3" s="1"/>
  <c r="I293" i="3"/>
  <c r="K293" i="3" s="1"/>
  <c r="I294" i="3"/>
  <c r="K294" i="3" s="1"/>
  <c r="I295" i="3"/>
  <c r="K295" i="3" s="1"/>
  <c r="I296" i="3"/>
  <c r="K296" i="3" s="1"/>
  <c r="I297" i="3"/>
  <c r="K297" i="3" s="1"/>
  <c r="I298" i="3"/>
  <c r="K298" i="3" s="1"/>
  <c r="I299" i="3"/>
  <c r="K299" i="3" s="1"/>
  <c r="I300" i="3"/>
  <c r="K300" i="3" s="1"/>
  <c r="I301" i="3"/>
  <c r="K301" i="3" s="1"/>
  <c r="I302" i="3"/>
  <c r="K302" i="3" s="1"/>
  <c r="I303" i="3"/>
  <c r="K303" i="3" s="1"/>
  <c r="I304" i="3"/>
  <c r="K304" i="3" s="1"/>
  <c r="I305" i="3"/>
  <c r="K305" i="3" s="1"/>
  <c r="I306" i="3"/>
  <c r="K306" i="3" s="1"/>
  <c r="I307" i="3"/>
  <c r="K307" i="3" s="1"/>
  <c r="I308" i="3"/>
  <c r="K308" i="3" s="1"/>
  <c r="I309" i="3"/>
  <c r="K309" i="3" s="1"/>
  <c r="I310" i="3"/>
  <c r="K310" i="3" s="1"/>
  <c r="I311" i="3"/>
  <c r="K311" i="3" s="1"/>
  <c r="I312" i="3"/>
  <c r="K312" i="3" s="1"/>
  <c r="I313" i="3"/>
  <c r="K313" i="3" s="1"/>
  <c r="I314" i="3"/>
  <c r="K314" i="3" s="1"/>
  <c r="I315" i="3"/>
  <c r="K315" i="3" s="1"/>
  <c r="I316" i="3"/>
  <c r="K316" i="3" s="1"/>
  <c r="I317" i="3"/>
  <c r="K317" i="3" s="1"/>
  <c r="I318" i="3"/>
  <c r="K318" i="3" s="1"/>
  <c r="I319" i="3"/>
  <c r="K319" i="3" s="1"/>
  <c r="I320" i="3"/>
  <c r="K320" i="3" s="1"/>
  <c r="I321" i="3"/>
  <c r="K321" i="3" s="1"/>
  <c r="I322" i="3"/>
  <c r="K322" i="3" s="1"/>
  <c r="I323" i="3"/>
  <c r="K323" i="3" s="1"/>
  <c r="I324" i="3"/>
  <c r="K324" i="3" s="1"/>
  <c r="I325" i="3"/>
  <c r="K325" i="3" s="1"/>
  <c r="I326" i="3"/>
  <c r="K326" i="3" s="1"/>
  <c r="I327" i="3"/>
  <c r="K327" i="3" s="1"/>
  <c r="I328" i="3"/>
  <c r="K328" i="3" s="1"/>
  <c r="I329" i="3"/>
  <c r="K329" i="3" s="1"/>
  <c r="I330" i="3"/>
  <c r="K330" i="3" s="1"/>
  <c r="I331" i="3"/>
  <c r="K331" i="3" s="1"/>
  <c r="I332" i="3"/>
  <c r="K332" i="3" s="1"/>
  <c r="I333" i="3"/>
  <c r="K333" i="3" s="1"/>
  <c r="I334" i="3"/>
  <c r="K334" i="3" s="1"/>
  <c r="I335" i="3"/>
  <c r="K335" i="3" s="1"/>
  <c r="I336" i="3"/>
  <c r="K336" i="3" s="1"/>
  <c r="I337" i="3"/>
  <c r="K337" i="3" s="1"/>
  <c r="I338" i="3"/>
  <c r="K338" i="3" s="1"/>
  <c r="I339" i="3"/>
  <c r="K339" i="3" s="1"/>
  <c r="I340" i="3"/>
  <c r="K340" i="3" s="1"/>
  <c r="I341" i="3"/>
  <c r="K341" i="3" s="1"/>
  <c r="I342" i="3"/>
  <c r="K342" i="3" s="1"/>
  <c r="I343" i="3"/>
  <c r="K343" i="3" s="1"/>
  <c r="I344" i="3"/>
  <c r="K344" i="3" s="1"/>
  <c r="I345" i="3"/>
  <c r="K345" i="3" s="1"/>
  <c r="I346" i="3"/>
  <c r="K346" i="3" s="1"/>
  <c r="I347" i="3"/>
  <c r="K347" i="3" s="1"/>
  <c r="I348" i="3"/>
  <c r="K348" i="3" s="1"/>
  <c r="I349" i="3"/>
  <c r="K349" i="3" s="1"/>
  <c r="I350" i="3"/>
  <c r="K350" i="3" s="1"/>
  <c r="I351" i="3"/>
  <c r="K351" i="3" s="1"/>
  <c r="I352" i="3"/>
  <c r="K352" i="3" s="1"/>
  <c r="I353" i="3"/>
  <c r="K353" i="3" s="1"/>
  <c r="I354" i="3"/>
  <c r="K354" i="3" s="1"/>
  <c r="I355" i="3"/>
  <c r="K355" i="3" s="1"/>
  <c r="I356" i="3"/>
  <c r="K356" i="3" s="1"/>
  <c r="I357" i="3"/>
  <c r="K357" i="3" s="1"/>
  <c r="I358" i="3"/>
  <c r="K358" i="3" s="1"/>
  <c r="I359" i="3"/>
  <c r="K359" i="3" s="1"/>
  <c r="I360" i="3"/>
  <c r="K360" i="3" s="1"/>
  <c r="I361" i="3"/>
  <c r="K361" i="3" s="1"/>
  <c r="I362" i="3"/>
  <c r="K362" i="3" s="1"/>
  <c r="I363" i="3"/>
  <c r="K363" i="3" s="1"/>
  <c r="I364" i="3"/>
  <c r="K364" i="3" s="1"/>
  <c r="I365" i="3"/>
  <c r="K365" i="3" s="1"/>
  <c r="I366" i="3"/>
  <c r="K366" i="3" s="1"/>
  <c r="I367" i="3"/>
  <c r="K367" i="3" s="1"/>
  <c r="I368" i="3"/>
  <c r="K368" i="3" s="1"/>
  <c r="I369" i="3"/>
  <c r="K369" i="3" s="1"/>
  <c r="I370" i="3"/>
  <c r="K370" i="3" s="1"/>
  <c r="I371" i="3"/>
  <c r="K371" i="3" s="1"/>
  <c r="I372" i="3"/>
  <c r="K372" i="3" s="1"/>
  <c r="I373" i="3"/>
  <c r="K373" i="3" s="1"/>
  <c r="I374" i="3"/>
  <c r="K374" i="3" s="1"/>
  <c r="I375" i="3"/>
  <c r="K375" i="3" s="1"/>
  <c r="I376" i="3"/>
  <c r="K376" i="3" s="1"/>
  <c r="I377" i="3"/>
  <c r="K377" i="3" s="1"/>
  <c r="I378" i="3"/>
  <c r="K378" i="3" s="1"/>
  <c r="I379" i="3"/>
  <c r="K379" i="3" s="1"/>
  <c r="I380" i="3"/>
  <c r="K380" i="3" s="1"/>
  <c r="I381" i="3"/>
  <c r="K381" i="3" s="1"/>
  <c r="I382" i="3"/>
  <c r="K382" i="3" s="1"/>
  <c r="I383" i="3"/>
  <c r="K383" i="3" s="1"/>
  <c r="I384" i="3"/>
  <c r="K384" i="3" s="1"/>
  <c r="I385" i="3"/>
  <c r="K385" i="3" s="1"/>
  <c r="I386" i="3"/>
  <c r="K386" i="3" s="1"/>
  <c r="I387" i="3"/>
  <c r="K387" i="3" s="1"/>
  <c r="I388" i="3"/>
  <c r="K388" i="3" s="1"/>
  <c r="I389" i="3"/>
  <c r="K389" i="3" s="1"/>
  <c r="I390" i="3"/>
  <c r="K390" i="3" s="1"/>
  <c r="I391" i="3"/>
  <c r="K391" i="3" s="1"/>
  <c r="I392" i="3"/>
  <c r="K392" i="3" s="1"/>
  <c r="I393" i="3"/>
  <c r="K393" i="3" s="1"/>
  <c r="I394" i="3"/>
  <c r="K394" i="3" s="1"/>
  <c r="I395" i="3"/>
  <c r="K395" i="3" s="1"/>
  <c r="I396" i="3"/>
  <c r="K396" i="3" s="1"/>
  <c r="I397" i="3"/>
  <c r="K397" i="3" s="1"/>
  <c r="I398" i="3"/>
  <c r="K398" i="3" s="1"/>
  <c r="I399" i="3"/>
  <c r="K399" i="3" s="1"/>
  <c r="I400" i="3"/>
  <c r="K400" i="3" s="1"/>
  <c r="I401" i="3"/>
  <c r="K401" i="3" s="1"/>
  <c r="I402" i="3"/>
  <c r="K402" i="3" s="1"/>
  <c r="I403" i="3"/>
  <c r="K403" i="3" s="1"/>
  <c r="I404" i="3"/>
  <c r="K404" i="3" s="1"/>
  <c r="I405" i="3"/>
  <c r="K405" i="3" s="1"/>
  <c r="I406" i="3"/>
  <c r="K406" i="3" s="1"/>
  <c r="I407" i="3"/>
  <c r="K407" i="3" s="1"/>
  <c r="I408" i="3"/>
  <c r="K408" i="3" s="1"/>
  <c r="I409" i="3"/>
  <c r="K409" i="3" s="1"/>
  <c r="I410" i="3"/>
  <c r="K410" i="3" s="1"/>
  <c r="I411" i="3"/>
  <c r="K411" i="3" s="1"/>
  <c r="I412" i="3"/>
  <c r="K412" i="3" s="1"/>
  <c r="I413" i="3"/>
  <c r="K413" i="3" s="1"/>
  <c r="I414" i="3"/>
  <c r="K414" i="3" s="1"/>
  <c r="I415" i="3"/>
  <c r="K415" i="3" s="1"/>
  <c r="I416" i="3"/>
  <c r="K416" i="3" s="1"/>
  <c r="I417" i="3"/>
  <c r="K417" i="3" s="1"/>
  <c r="I418" i="3"/>
  <c r="K418" i="3" s="1"/>
  <c r="I419" i="3"/>
  <c r="K419" i="3" s="1"/>
  <c r="I420" i="3"/>
  <c r="K420" i="3" s="1"/>
  <c r="I421" i="3"/>
  <c r="K421" i="3" s="1"/>
  <c r="I422" i="3"/>
  <c r="K422" i="3" s="1"/>
  <c r="I423" i="3"/>
  <c r="K423" i="3" s="1"/>
  <c r="I424" i="3"/>
  <c r="K424" i="3" s="1"/>
  <c r="I425" i="3"/>
  <c r="K425" i="3" s="1"/>
  <c r="I426" i="3"/>
  <c r="K426" i="3" s="1"/>
  <c r="I427" i="3"/>
  <c r="K427" i="3" s="1"/>
  <c r="I428" i="3"/>
  <c r="K428" i="3" s="1"/>
  <c r="I429" i="3"/>
  <c r="K429" i="3" s="1"/>
  <c r="I430" i="3"/>
  <c r="K430" i="3" s="1"/>
  <c r="I431" i="3"/>
  <c r="K431" i="3" s="1"/>
  <c r="I432" i="3"/>
  <c r="K432" i="3" s="1"/>
  <c r="I433" i="3"/>
  <c r="K433" i="3" s="1"/>
  <c r="I434" i="3"/>
  <c r="K434" i="3" s="1"/>
  <c r="I435" i="3"/>
  <c r="K435" i="3" s="1"/>
  <c r="I436" i="3"/>
  <c r="K436" i="3" s="1"/>
  <c r="I437" i="3"/>
  <c r="K437" i="3" s="1"/>
  <c r="I438" i="3"/>
  <c r="K438" i="3" s="1"/>
  <c r="I439" i="3"/>
  <c r="K439" i="3" s="1"/>
  <c r="I440" i="3"/>
  <c r="K440" i="3" s="1"/>
  <c r="I441" i="3"/>
  <c r="K441" i="3" s="1"/>
  <c r="I442" i="3"/>
  <c r="K442" i="3" s="1"/>
  <c r="I443" i="3"/>
  <c r="K443" i="3" s="1"/>
  <c r="I444" i="3"/>
  <c r="K444" i="3" s="1"/>
  <c r="I445" i="3"/>
  <c r="K445" i="3" s="1"/>
  <c r="I446" i="3"/>
  <c r="K446" i="3" s="1"/>
  <c r="I447" i="3"/>
  <c r="K447" i="3" s="1"/>
  <c r="I448" i="3"/>
  <c r="K448" i="3" s="1"/>
  <c r="I449" i="3"/>
  <c r="K449" i="3" s="1"/>
  <c r="I450" i="3"/>
  <c r="K450" i="3" s="1"/>
  <c r="I451" i="3"/>
  <c r="K451" i="3" s="1"/>
  <c r="I452" i="3"/>
  <c r="K452" i="3" s="1"/>
  <c r="I453" i="3"/>
  <c r="K453" i="3" s="1"/>
  <c r="I454" i="3"/>
  <c r="K454" i="3" s="1"/>
  <c r="I455" i="3"/>
  <c r="K455" i="3" s="1"/>
  <c r="I456" i="3"/>
  <c r="K456" i="3" s="1"/>
  <c r="I457" i="3"/>
  <c r="K457" i="3" s="1"/>
  <c r="I458" i="3"/>
  <c r="K458" i="3" s="1"/>
  <c r="I459" i="3"/>
  <c r="K459" i="3" s="1"/>
  <c r="I460" i="3"/>
  <c r="K460" i="3" s="1"/>
  <c r="I461" i="3"/>
  <c r="K461" i="3" s="1"/>
  <c r="I462" i="3"/>
  <c r="K462" i="3" s="1"/>
  <c r="I463" i="3"/>
  <c r="K463" i="3" s="1"/>
  <c r="I464" i="3"/>
  <c r="K464" i="3" s="1"/>
  <c r="I465" i="3"/>
  <c r="K465" i="3" s="1"/>
  <c r="I466" i="3"/>
  <c r="K466" i="3" s="1"/>
  <c r="I467" i="3"/>
  <c r="K467" i="3" s="1"/>
  <c r="I468" i="3"/>
  <c r="K468" i="3" s="1"/>
  <c r="I469" i="3"/>
  <c r="K469" i="3" s="1"/>
  <c r="I470" i="3"/>
  <c r="K470" i="3" s="1"/>
  <c r="I471" i="3"/>
  <c r="K471" i="3" s="1"/>
  <c r="I472" i="3"/>
  <c r="K472" i="3" s="1"/>
  <c r="I473" i="3"/>
  <c r="K473" i="3" s="1"/>
  <c r="I474" i="3"/>
  <c r="K474" i="3" s="1"/>
  <c r="I475" i="3"/>
  <c r="K475" i="3" s="1"/>
  <c r="I476" i="3"/>
  <c r="K476" i="3" s="1"/>
  <c r="I477" i="3"/>
  <c r="K477" i="3" s="1"/>
  <c r="I478" i="3"/>
  <c r="K478" i="3" s="1"/>
  <c r="I479" i="3"/>
  <c r="K479" i="3" s="1"/>
  <c r="I480" i="3"/>
  <c r="K480" i="3" s="1"/>
  <c r="I481" i="3"/>
  <c r="K481" i="3" s="1"/>
  <c r="I482" i="3"/>
  <c r="K482" i="3" s="1"/>
  <c r="I483" i="3"/>
  <c r="K483" i="3" s="1"/>
  <c r="I484" i="3"/>
  <c r="K484" i="3" s="1"/>
  <c r="I485" i="3"/>
  <c r="K485" i="3" s="1"/>
  <c r="I486" i="3"/>
  <c r="K486" i="3" s="1"/>
  <c r="I487" i="3"/>
  <c r="K487" i="3" s="1"/>
  <c r="I488" i="3"/>
  <c r="K488" i="3" s="1"/>
  <c r="I489" i="3"/>
  <c r="K489" i="3" s="1"/>
  <c r="I490" i="3"/>
  <c r="K490" i="3" s="1"/>
  <c r="I491" i="3"/>
  <c r="K491" i="3" s="1"/>
  <c r="I492" i="3"/>
  <c r="K492" i="3" s="1"/>
  <c r="I493" i="3"/>
  <c r="K493" i="3" s="1"/>
  <c r="I494" i="3"/>
  <c r="K494" i="3" s="1"/>
  <c r="I495" i="3"/>
  <c r="K495" i="3" s="1"/>
  <c r="I496" i="3"/>
  <c r="K496" i="3" s="1"/>
  <c r="I497" i="3"/>
  <c r="K497" i="3" s="1"/>
  <c r="I498" i="3"/>
  <c r="K498" i="3" s="1"/>
  <c r="I499" i="3"/>
  <c r="K499" i="3" s="1"/>
  <c r="I500" i="3"/>
  <c r="K500" i="3" s="1"/>
  <c r="I501" i="3"/>
  <c r="K501" i="3" s="1"/>
  <c r="I502" i="3"/>
  <c r="K502" i="3" s="1"/>
  <c r="I503" i="3"/>
  <c r="K503" i="3" s="1"/>
  <c r="I504" i="3"/>
  <c r="K504" i="3" s="1"/>
  <c r="I505" i="3"/>
  <c r="K505" i="3" s="1"/>
  <c r="I506" i="3"/>
  <c r="K506" i="3" s="1"/>
  <c r="I507" i="3"/>
  <c r="K507" i="3" s="1"/>
  <c r="I508" i="3"/>
  <c r="K508" i="3" s="1"/>
  <c r="I509" i="3"/>
  <c r="K509" i="3" s="1"/>
  <c r="I510" i="3"/>
  <c r="K510" i="3" s="1"/>
  <c r="I511" i="3"/>
  <c r="K511" i="3" s="1"/>
  <c r="I512" i="3"/>
  <c r="K512" i="3" s="1"/>
  <c r="I513" i="3"/>
  <c r="K513" i="3" s="1"/>
  <c r="I514" i="3"/>
  <c r="K514" i="3" s="1"/>
  <c r="I515" i="3"/>
  <c r="K515" i="3" s="1"/>
  <c r="I516" i="3"/>
  <c r="K516" i="3" s="1"/>
  <c r="I517" i="3"/>
  <c r="K517" i="3" s="1"/>
  <c r="I518" i="3"/>
  <c r="K518" i="3" s="1"/>
  <c r="I519" i="3"/>
  <c r="K519" i="3" s="1"/>
  <c r="I520" i="3"/>
  <c r="K520" i="3" s="1"/>
  <c r="I521" i="3"/>
  <c r="K521" i="3" s="1"/>
  <c r="I522" i="3"/>
  <c r="K522" i="3" s="1"/>
  <c r="I523" i="3"/>
  <c r="K523" i="3" s="1"/>
  <c r="I524" i="3"/>
  <c r="K524" i="3" s="1"/>
  <c r="I525" i="3"/>
  <c r="K525" i="3" s="1"/>
  <c r="I526" i="3"/>
  <c r="K526" i="3" s="1"/>
  <c r="I527" i="3"/>
  <c r="K527" i="3" s="1"/>
  <c r="I528" i="3"/>
  <c r="K528" i="3" s="1"/>
  <c r="I529" i="3"/>
  <c r="K529" i="3" s="1"/>
  <c r="I530" i="3"/>
  <c r="K530" i="3" s="1"/>
  <c r="I531" i="3"/>
  <c r="K531" i="3" s="1"/>
  <c r="I532" i="3"/>
  <c r="K532" i="3" s="1"/>
  <c r="I533" i="3"/>
  <c r="K533" i="3" s="1"/>
  <c r="I534" i="3"/>
  <c r="K534" i="3" s="1"/>
  <c r="I535" i="3"/>
  <c r="K535" i="3" s="1"/>
  <c r="I536" i="3"/>
  <c r="K536" i="3" s="1"/>
  <c r="I537" i="3"/>
  <c r="K537" i="3" s="1"/>
  <c r="I538" i="3"/>
  <c r="K538" i="3" s="1"/>
  <c r="I539" i="3"/>
  <c r="K539" i="3" s="1"/>
  <c r="I540" i="3"/>
  <c r="K540" i="3" s="1"/>
  <c r="I541" i="3"/>
  <c r="K541" i="3" s="1"/>
  <c r="I542" i="3"/>
  <c r="K542" i="3" s="1"/>
  <c r="I543" i="3"/>
  <c r="K543" i="3" s="1"/>
  <c r="I544" i="3"/>
  <c r="K544" i="3" s="1"/>
  <c r="I545" i="3"/>
  <c r="K545" i="3" s="1"/>
  <c r="I546" i="3"/>
  <c r="K546" i="3" s="1"/>
  <c r="I547" i="3"/>
  <c r="K547" i="3" s="1"/>
  <c r="I548" i="3"/>
  <c r="K548" i="3" s="1"/>
  <c r="I549" i="3"/>
  <c r="K549" i="3" s="1"/>
  <c r="I550" i="3"/>
  <c r="K550" i="3" s="1"/>
  <c r="I551" i="3"/>
  <c r="K551" i="3" s="1"/>
  <c r="I552" i="3"/>
  <c r="K552" i="3" s="1"/>
  <c r="I553" i="3"/>
  <c r="K553" i="3" s="1"/>
  <c r="I554" i="3"/>
  <c r="K554" i="3" s="1"/>
  <c r="I555" i="3"/>
  <c r="K555" i="3" s="1"/>
  <c r="I556" i="3"/>
  <c r="K556" i="3" s="1"/>
  <c r="I557" i="3"/>
  <c r="K557" i="3" s="1"/>
  <c r="I558" i="3"/>
  <c r="K558" i="3" s="1"/>
  <c r="I559" i="3"/>
  <c r="K559" i="3" s="1"/>
  <c r="I560" i="3"/>
  <c r="K560" i="3" s="1"/>
  <c r="I561" i="3"/>
  <c r="K561" i="3" s="1"/>
  <c r="I562" i="3"/>
  <c r="K562" i="3" s="1"/>
  <c r="I563" i="3"/>
  <c r="K563" i="3" s="1"/>
  <c r="I564" i="3"/>
  <c r="K564" i="3" s="1"/>
  <c r="I565" i="3"/>
  <c r="K565" i="3" s="1"/>
  <c r="I566" i="3"/>
  <c r="K566" i="3" s="1"/>
  <c r="I567" i="3"/>
  <c r="K567" i="3" s="1"/>
  <c r="I568" i="3"/>
  <c r="K568" i="3" s="1"/>
  <c r="I569" i="3"/>
  <c r="K569" i="3" s="1"/>
  <c r="I570" i="3"/>
  <c r="K570" i="3" s="1"/>
  <c r="I571" i="3"/>
  <c r="K571" i="3" s="1"/>
  <c r="I572" i="3"/>
  <c r="K572" i="3" s="1"/>
  <c r="I573" i="3"/>
  <c r="K573" i="3" s="1"/>
  <c r="I574" i="3"/>
  <c r="K574" i="3" s="1"/>
  <c r="I575" i="3"/>
  <c r="K575" i="3" s="1"/>
  <c r="I576" i="3"/>
  <c r="K576" i="3" s="1"/>
  <c r="I577" i="3"/>
  <c r="K577" i="3" s="1"/>
  <c r="I578" i="3"/>
  <c r="K578" i="3" s="1"/>
  <c r="I579" i="3"/>
  <c r="K579" i="3" s="1"/>
  <c r="I580" i="3"/>
  <c r="K580" i="3" s="1"/>
  <c r="I581" i="3"/>
  <c r="K581" i="3" s="1"/>
  <c r="I582" i="3"/>
  <c r="K582" i="3" s="1"/>
  <c r="I583" i="3"/>
  <c r="K583" i="3" s="1"/>
  <c r="I584" i="3"/>
  <c r="K584" i="3" s="1"/>
  <c r="I585" i="3"/>
  <c r="K585" i="3" s="1"/>
  <c r="I586" i="3"/>
  <c r="K586" i="3" s="1"/>
  <c r="I587" i="3"/>
  <c r="K587" i="3" s="1"/>
  <c r="I588" i="3"/>
  <c r="K588" i="3" s="1"/>
  <c r="I589" i="3"/>
  <c r="K589" i="3" s="1"/>
  <c r="I590" i="3"/>
  <c r="K590" i="3" s="1"/>
  <c r="I591" i="3"/>
  <c r="K591" i="3" s="1"/>
  <c r="I592" i="3"/>
  <c r="K592" i="3" s="1"/>
  <c r="I593" i="3"/>
  <c r="K593" i="3" s="1"/>
  <c r="I594" i="3"/>
  <c r="K594" i="3" s="1"/>
  <c r="I595" i="3"/>
  <c r="K595" i="3" s="1"/>
  <c r="I596" i="3"/>
  <c r="K596" i="3" s="1"/>
  <c r="I597" i="3"/>
  <c r="K597" i="3" s="1"/>
  <c r="I598" i="3"/>
  <c r="K598" i="3" s="1"/>
  <c r="I599" i="3"/>
  <c r="K599" i="3" s="1"/>
  <c r="I600" i="3"/>
  <c r="K600" i="3" s="1"/>
  <c r="I601" i="3"/>
  <c r="K601" i="3" s="1"/>
  <c r="I602" i="3"/>
  <c r="K602" i="3" s="1"/>
  <c r="I603" i="3"/>
  <c r="K603" i="3" s="1"/>
  <c r="I604" i="3"/>
  <c r="K604" i="3" s="1"/>
  <c r="I605" i="3"/>
  <c r="K605" i="3" s="1"/>
  <c r="I606" i="3"/>
  <c r="K606" i="3" s="1"/>
  <c r="I607" i="3"/>
  <c r="K607" i="3" s="1"/>
  <c r="I608" i="3"/>
  <c r="K608" i="3" s="1"/>
  <c r="I609" i="3"/>
  <c r="K609" i="3" s="1"/>
  <c r="I610" i="3"/>
  <c r="K610" i="3" s="1"/>
  <c r="I611" i="3"/>
  <c r="K611" i="3" s="1"/>
  <c r="I612" i="3"/>
  <c r="K612" i="3" s="1"/>
  <c r="I613" i="3"/>
  <c r="K613" i="3" s="1"/>
  <c r="I614" i="3"/>
  <c r="K614" i="3" s="1"/>
  <c r="I615" i="3"/>
  <c r="K615" i="3" s="1"/>
  <c r="I616" i="3"/>
  <c r="K616" i="3" s="1"/>
  <c r="I617" i="3"/>
  <c r="K617" i="3" s="1"/>
  <c r="I618" i="3"/>
  <c r="K618" i="3" s="1"/>
  <c r="I619" i="3"/>
  <c r="K619" i="3" s="1"/>
  <c r="I620" i="3"/>
  <c r="K620" i="3" s="1"/>
  <c r="I621" i="3"/>
  <c r="K621" i="3" s="1"/>
  <c r="I622" i="3"/>
  <c r="K622" i="3" s="1"/>
  <c r="I623" i="3"/>
  <c r="K623" i="3" s="1"/>
  <c r="I624" i="3"/>
  <c r="K624" i="3" s="1"/>
  <c r="I625" i="3"/>
  <c r="K625" i="3" s="1"/>
  <c r="I626" i="3"/>
  <c r="K626" i="3" s="1"/>
  <c r="I627" i="3"/>
  <c r="K627" i="3" s="1"/>
  <c r="I628" i="3"/>
  <c r="K628" i="3" s="1"/>
  <c r="I629" i="3"/>
  <c r="K629" i="3" s="1"/>
  <c r="I630" i="3"/>
  <c r="K630" i="3" s="1"/>
  <c r="I631" i="3"/>
  <c r="K631" i="3" s="1"/>
  <c r="I632" i="3"/>
  <c r="K632" i="3" s="1"/>
  <c r="I633" i="3"/>
  <c r="K633" i="3" s="1"/>
  <c r="I634" i="3"/>
  <c r="K634" i="3" s="1"/>
  <c r="I635" i="3"/>
  <c r="K635" i="3" s="1"/>
  <c r="I636" i="3"/>
  <c r="K636" i="3" s="1"/>
  <c r="I637" i="3"/>
  <c r="K637" i="3" s="1"/>
  <c r="I638" i="3"/>
  <c r="K638" i="3" s="1"/>
  <c r="I639" i="3"/>
  <c r="K639" i="3" s="1"/>
  <c r="I640" i="3"/>
  <c r="K640" i="3" s="1"/>
  <c r="I641" i="3"/>
  <c r="K641" i="3" s="1"/>
  <c r="I642" i="3"/>
  <c r="K642" i="3" s="1"/>
  <c r="I643" i="3"/>
  <c r="K643" i="3" s="1"/>
  <c r="I644" i="3"/>
  <c r="K644" i="3" s="1"/>
  <c r="I645" i="3"/>
  <c r="K645" i="3" s="1"/>
  <c r="I646" i="3"/>
  <c r="K646" i="3" s="1"/>
  <c r="I647" i="3"/>
  <c r="K647" i="3" s="1"/>
  <c r="I648" i="3"/>
  <c r="K648" i="3" s="1"/>
  <c r="I649" i="3"/>
  <c r="K649" i="3" s="1"/>
  <c r="I650" i="3"/>
  <c r="K650" i="3" s="1"/>
  <c r="I651" i="3"/>
  <c r="K651" i="3" s="1"/>
  <c r="I652" i="3"/>
  <c r="K652" i="3" s="1"/>
  <c r="I653" i="3"/>
  <c r="K653" i="3" s="1"/>
  <c r="I654" i="3"/>
  <c r="K654" i="3" s="1"/>
  <c r="I655" i="3"/>
  <c r="K655" i="3" s="1"/>
  <c r="I656" i="3"/>
  <c r="K656" i="3" s="1"/>
  <c r="I657" i="3"/>
  <c r="K657" i="3" s="1"/>
  <c r="I658" i="3"/>
  <c r="K658" i="3" s="1"/>
  <c r="I659" i="3"/>
  <c r="K659" i="3" s="1"/>
  <c r="I660" i="3"/>
  <c r="K660" i="3" s="1"/>
  <c r="I661" i="3"/>
  <c r="K661" i="3" s="1"/>
  <c r="I662" i="3"/>
  <c r="K662" i="3" s="1"/>
  <c r="I663" i="3"/>
  <c r="K663" i="3" s="1"/>
  <c r="I664" i="3"/>
  <c r="K664" i="3" s="1"/>
  <c r="I665" i="3"/>
  <c r="K665" i="3" s="1"/>
  <c r="I666" i="3"/>
  <c r="K666" i="3" s="1"/>
  <c r="I667" i="3"/>
  <c r="K667" i="3" s="1"/>
  <c r="I668" i="3"/>
  <c r="K668" i="3" s="1"/>
  <c r="I669" i="3"/>
  <c r="K669" i="3" s="1"/>
  <c r="I670" i="3"/>
  <c r="K670" i="3" s="1"/>
  <c r="I671" i="3"/>
  <c r="K671" i="3" s="1"/>
  <c r="I672" i="3"/>
  <c r="K672" i="3" s="1"/>
  <c r="I673" i="3"/>
  <c r="K673" i="3" s="1"/>
  <c r="I674" i="3"/>
  <c r="K674" i="3" s="1"/>
  <c r="I675" i="3"/>
  <c r="K675" i="3" s="1"/>
  <c r="I676" i="3"/>
  <c r="K676" i="3" s="1"/>
  <c r="I677" i="3"/>
  <c r="K677" i="3" s="1"/>
  <c r="I678" i="3"/>
  <c r="K678" i="3" s="1"/>
  <c r="I679" i="3"/>
  <c r="K679" i="3" s="1"/>
  <c r="I680" i="3"/>
  <c r="K680" i="3" s="1"/>
  <c r="I681" i="3"/>
  <c r="K681" i="3" s="1"/>
  <c r="I682" i="3"/>
  <c r="K682" i="3" s="1"/>
  <c r="I683" i="3"/>
  <c r="K683" i="3" s="1"/>
  <c r="I684" i="3"/>
  <c r="K684" i="3" s="1"/>
  <c r="I685" i="3"/>
  <c r="K685" i="3" s="1"/>
  <c r="I686" i="3"/>
  <c r="K686" i="3" s="1"/>
  <c r="I687" i="3"/>
  <c r="K687" i="3" s="1"/>
  <c r="I688" i="3"/>
  <c r="K688" i="3" s="1"/>
  <c r="I689" i="3"/>
  <c r="K689" i="3" s="1"/>
  <c r="I690" i="3"/>
  <c r="K690" i="3" s="1"/>
  <c r="I691" i="3"/>
  <c r="K691" i="3" s="1"/>
  <c r="I692" i="3"/>
  <c r="K692" i="3" s="1"/>
  <c r="I693" i="3"/>
  <c r="K693" i="3" s="1"/>
  <c r="I694" i="3"/>
  <c r="K694" i="3" s="1"/>
  <c r="I695" i="3"/>
  <c r="K695" i="3" s="1"/>
  <c r="I696" i="3"/>
  <c r="K696" i="3" s="1"/>
  <c r="I697" i="3"/>
  <c r="K697" i="3" s="1"/>
  <c r="I698" i="3"/>
  <c r="K698" i="3" s="1"/>
  <c r="I699" i="3"/>
  <c r="K699" i="3" s="1"/>
  <c r="I700" i="3"/>
  <c r="K700" i="3" s="1"/>
  <c r="I701" i="3"/>
  <c r="K701" i="3" s="1"/>
  <c r="I702" i="3"/>
  <c r="K702" i="3" s="1"/>
  <c r="I703" i="3"/>
  <c r="K703" i="3" s="1"/>
  <c r="I704" i="3"/>
  <c r="K704" i="3" s="1"/>
  <c r="I705" i="3"/>
  <c r="K705" i="3" s="1"/>
  <c r="I706" i="3"/>
  <c r="K706" i="3" s="1"/>
  <c r="I707" i="3"/>
  <c r="K707" i="3" s="1"/>
  <c r="I708" i="3"/>
  <c r="K708" i="3" s="1"/>
  <c r="I709" i="3"/>
  <c r="K709" i="3" s="1"/>
  <c r="I710" i="3"/>
  <c r="K710" i="3" s="1"/>
  <c r="I711" i="3"/>
  <c r="K711" i="3" s="1"/>
  <c r="I712" i="3"/>
  <c r="K712" i="3" s="1"/>
  <c r="I713" i="3"/>
  <c r="K713" i="3" s="1"/>
  <c r="I714" i="3"/>
  <c r="K714" i="3" s="1"/>
  <c r="I715" i="3"/>
  <c r="K715" i="3" s="1"/>
  <c r="I716" i="3"/>
  <c r="K716" i="3" s="1"/>
  <c r="I717" i="3"/>
  <c r="K717" i="3" s="1"/>
  <c r="I718" i="3"/>
  <c r="K718" i="3" s="1"/>
  <c r="I719" i="3"/>
  <c r="K719" i="3" s="1"/>
  <c r="I720" i="3"/>
  <c r="K720" i="3" s="1"/>
  <c r="I721" i="3"/>
  <c r="K721" i="3" s="1"/>
  <c r="I722" i="3"/>
  <c r="K722" i="3" s="1"/>
  <c r="I723" i="3"/>
  <c r="K723" i="3" s="1"/>
  <c r="I724" i="3"/>
  <c r="K724" i="3" s="1"/>
  <c r="I725" i="3"/>
  <c r="K725" i="3" s="1"/>
  <c r="I726" i="3"/>
  <c r="K726" i="3" s="1"/>
  <c r="I727" i="3"/>
  <c r="K727" i="3" s="1"/>
  <c r="I728" i="3"/>
  <c r="K728" i="3" s="1"/>
  <c r="I729" i="3"/>
  <c r="K729" i="3" s="1"/>
  <c r="I730" i="3"/>
  <c r="K730" i="3" s="1"/>
  <c r="I731" i="3"/>
  <c r="K731" i="3" s="1"/>
  <c r="I732" i="3"/>
  <c r="K732" i="3" s="1"/>
  <c r="I733" i="3"/>
  <c r="K733" i="3" s="1"/>
  <c r="I734" i="3"/>
  <c r="K734" i="3" s="1"/>
  <c r="I735" i="3"/>
  <c r="K735" i="3" s="1"/>
  <c r="I736" i="3"/>
  <c r="K736" i="3" s="1"/>
  <c r="I737" i="3"/>
  <c r="K737" i="3" s="1"/>
  <c r="I738" i="3"/>
  <c r="K738" i="3" s="1"/>
  <c r="I739" i="3"/>
  <c r="K739" i="3" s="1"/>
  <c r="I740" i="3"/>
  <c r="K740" i="3" s="1"/>
  <c r="I741" i="3"/>
  <c r="K741" i="3" s="1"/>
  <c r="I742" i="3"/>
  <c r="K742" i="3" s="1"/>
  <c r="I743" i="3"/>
  <c r="K743" i="3" s="1"/>
  <c r="I744" i="3"/>
  <c r="K744" i="3" s="1"/>
  <c r="I745" i="3"/>
  <c r="K745" i="3" s="1"/>
  <c r="I746" i="3"/>
  <c r="K746" i="3" s="1"/>
  <c r="I747" i="3"/>
  <c r="K747" i="3" s="1"/>
  <c r="I748" i="3"/>
  <c r="K748" i="3" s="1"/>
  <c r="I749" i="3"/>
  <c r="K749" i="3" s="1"/>
  <c r="I750" i="3"/>
  <c r="K750" i="3" s="1"/>
  <c r="I751" i="3"/>
  <c r="K751" i="3" s="1"/>
  <c r="I752" i="3"/>
  <c r="K752" i="3" s="1"/>
  <c r="I753" i="3"/>
  <c r="K753" i="3" s="1"/>
  <c r="I754" i="3"/>
  <c r="K754" i="3" s="1"/>
  <c r="I755" i="3"/>
  <c r="K755" i="3" s="1"/>
  <c r="I756" i="3"/>
  <c r="K756" i="3" s="1"/>
  <c r="I757" i="3"/>
  <c r="K757" i="3" s="1"/>
  <c r="I758" i="3"/>
  <c r="K758" i="3" s="1"/>
  <c r="I759" i="3"/>
  <c r="K759" i="3" s="1"/>
  <c r="I760" i="3"/>
  <c r="K760" i="3" s="1"/>
  <c r="I761" i="3"/>
  <c r="K761" i="3" s="1"/>
  <c r="I762" i="3"/>
  <c r="K762" i="3" s="1"/>
  <c r="I763" i="3"/>
  <c r="K763" i="3" s="1"/>
  <c r="I764" i="3"/>
  <c r="K764" i="3" s="1"/>
  <c r="I765" i="3"/>
  <c r="K765" i="3" s="1"/>
  <c r="I766" i="3"/>
  <c r="K766" i="3" s="1"/>
  <c r="I767" i="3"/>
  <c r="K767" i="3" s="1"/>
  <c r="I768" i="3"/>
  <c r="K768" i="3" s="1"/>
  <c r="I769" i="3"/>
  <c r="K769" i="3" s="1"/>
  <c r="I770" i="3"/>
  <c r="K770" i="3" s="1"/>
  <c r="I771" i="3"/>
  <c r="K771" i="3" s="1"/>
  <c r="I772" i="3"/>
  <c r="K772" i="3" s="1"/>
  <c r="I773" i="3"/>
  <c r="K773" i="3" s="1"/>
  <c r="I774" i="3"/>
  <c r="K774" i="3" s="1"/>
  <c r="I775" i="3"/>
  <c r="K775" i="3" s="1"/>
  <c r="I776" i="3"/>
  <c r="K776" i="3" s="1"/>
  <c r="I777" i="3"/>
  <c r="K777" i="3" s="1"/>
  <c r="I778" i="3"/>
  <c r="K778" i="3" s="1"/>
  <c r="I779" i="3"/>
  <c r="K779" i="3" s="1"/>
  <c r="I780" i="3"/>
  <c r="K780" i="3" s="1"/>
  <c r="I781" i="3"/>
  <c r="K781" i="3" s="1"/>
  <c r="I782" i="3"/>
  <c r="K782" i="3" s="1"/>
  <c r="I783" i="3"/>
  <c r="K783" i="3" s="1"/>
  <c r="I784" i="3"/>
  <c r="K784" i="3" s="1"/>
  <c r="I785" i="3"/>
  <c r="K785" i="3" s="1"/>
  <c r="I786" i="3"/>
  <c r="K786" i="3" s="1"/>
  <c r="I787" i="3"/>
  <c r="K787" i="3" s="1"/>
  <c r="I788" i="3"/>
  <c r="K788" i="3" s="1"/>
  <c r="I789" i="3"/>
  <c r="K789" i="3" s="1"/>
  <c r="I790" i="3"/>
  <c r="K790" i="3" s="1"/>
  <c r="I791" i="3"/>
  <c r="K791" i="3" s="1"/>
  <c r="I792" i="3"/>
  <c r="K792" i="3" s="1"/>
  <c r="I793" i="3"/>
  <c r="K793" i="3" s="1"/>
  <c r="I794" i="3"/>
  <c r="K794" i="3" s="1"/>
  <c r="I795" i="3"/>
  <c r="K795" i="3" s="1"/>
  <c r="I796" i="3"/>
  <c r="K796" i="3" s="1"/>
  <c r="I797" i="3"/>
  <c r="K797" i="3" s="1"/>
  <c r="I798" i="3"/>
  <c r="K798" i="3" s="1"/>
  <c r="I799" i="3"/>
  <c r="K799" i="3" s="1"/>
  <c r="I800" i="3"/>
  <c r="K800" i="3" s="1"/>
  <c r="I801" i="3"/>
  <c r="K801" i="3" s="1"/>
  <c r="I802" i="3"/>
  <c r="K802" i="3" s="1"/>
  <c r="I803" i="3"/>
  <c r="K803" i="3" s="1"/>
  <c r="I804" i="3"/>
  <c r="K804" i="3" s="1"/>
  <c r="I805" i="3"/>
  <c r="K805" i="3" s="1"/>
  <c r="I806" i="3"/>
  <c r="K806" i="3" s="1"/>
  <c r="I807" i="3"/>
  <c r="K807" i="3" s="1"/>
  <c r="I808" i="3"/>
  <c r="K808" i="3" s="1"/>
  <c r="I809" i="3"/>
  <c r="K809" i="3" s="1"/>
  <c r="I810" i="3"/>
  <c r="K810" i="3" s="1"/>
  <c r="I811" i="3"/>
  <c r="K811" i="3" s="1"/>
  <c r="I812" i="3"/>
  <c r="K812" i="3" s="1"/>
  <c r="I813" i="3"/>
  <c r="K813" i="3" s="1"/>
  <c r="I814" i="3"/>
  <c r="K814" i="3" s="1"/>
  <c r="I815" i="3"/>
  <c r="K815" i="3" s="1"/>
  <c r="I816" i="3"/>
  <c r="K816" i="3" s="1"/>
  <c r="I817" i="3"/>
  <c r="K817" i="3" s="1"/>
  <c r="I818" i="3"/>
  <c r="K818" i="3" s="1"/>
  <c r="I819" i="3"/>
  <c r="K819" i="3" s="1"/>
  <c r="I820" i="3"/>
  <c r="K820" i="3" s="1"/>
  <c r="I821" i="3"/>
  <c r="K821" i="3" s="1"/>
  <c r="I822" i="3"/>
  <c r="K822" i="3" s="1"/>
  <c r="I823" i="3"/>
  <c r="K823" i="3" s="1"/>
  <c r="I824" i="3"/>
  <c r="K824" i="3" s="1"/>
  <c r="I825" i="3"/>
  <c r="K825" i="3" s="1"/>
  <c r="I826" i="3"/>
  <c r="K826" i="3" s="1"/>
  <c r="I827" i="3"/>
  <c r="K827" i="3" s="1"/>
  <c r="I828" i="3"/>
  <c r="K828" i="3" s="1"/>
  <c r="I829" i="3"/>
  <c r="K829" i="3" s="1"/>
  <c r="I830" i="3"/>
  <c r="K830" i="3" s="1"/>
  <c r="I831" i="3"/>
  <c r="K831" i="3" s="1"/>
  <c r="I832" i="3"/>
  <c r="K832" i="3" s="1"/>
  <c r="I833" i="3"/>
  <c r="K833" i="3" s="1"/>
  <c r="I834" i="3"/>
  <c r="K834" i="3" s="1"/>
  <c r="I835" i="3"/>
  <c r="K835" i="3" s="1"/>
  <c r="I836" i="3"/>
  <c r="K836" i="3" s="1"/>
  <c r="I837" i="3"/>
  <c r="K837" i="3" s="1"/>
  <c r="I838" i="3"/>
  <c r="K838" i="3" s="1"/>
  <c r="I839" i="3"/>
  <c r="K839" i="3" s="1"/>
  <c r="I840" i="3"/>
  <c r="K840" i="3" s="1"/>
  <c r="I841" i="3"/>
  <c r="K841" i="3" s="1"/>
  <c r="I842" i="3"/>
  <c r="K842" i="3" s="1"/>
  <c r="I843" i="3"/>
  <c r="K843" i="3" s="1"/>
  <c r="I844" i="3"/>
  <c r="K844" i="3" s="1"/>
  <c r="I845" i="3"/>
  <c r="K845" i="3" s="1"/>
  <c r="I846" i="3"/>
  <c r="K846" i="3" s="1"/>
  <c r="I847" i="3"/>
  <c r="K847" i="3" s="1"/>
  <c r="I848" i="3"/>
  <c r="K848" i="3" s="1"/>
  <c r="I849" i="3"/>
  <c r="K849" i="3" s="1"/>
  <c r="I850" i="3"/>
  <c r="K850" i="3" s="1"/>
  <c r="I851" i="3"/>
  <c r="K851" i="3" s="1"/>
  <c r="I852" i="3"/>
  <c r="K852" i="3" s="1"/>
  <c r="I853" i="3"/>
  <c r="K853" i="3" s="1"/>
  <c r="I854" i="3"/>
  <c r="K854" i="3" s="1"/>
  <c r="I855" i="3"/>
  <c r="K855" i="3" s="1"/>
  <c r="I856" i="3"/>
  <c r="K856" i="3" s="1"/>
  <c r="I857" i="3"/>
  <c r="K857" i="3" s="1"/>
  <c r="I858" i="3"/>
  <c r="K858" i="3" s="1"/>
  <c r="I859" i="3"/>
  <c r="K859" i="3" s="1"/>
  <c r="I860" i="3"/>
  <c r="K860" i="3" s="1"/>
  <c r="I861" i="3"/>
  <c r="K861" i="3" s="1"/>
  <c r="I862" i="3"/>
  <c r="K862" i="3" s="1"/>
  <c r="I863" i="3"/>
  <c r="K863" i="3" s="1"/>
  <c r="I864" i="3"/>
  <c r="K864" i="3" s="1"/>
  <c r="I865" i="3"/>
  <c r="K865" i="3" s="1"/>
  <c r="I866" i="3"/>
  <c r="K866" i="3" s="1"/>
  <c r="I867" i="3"/>
  <c r="K867" i="3" s="1"/>
  <c r="I868" i="3"/>
  <c r="K868" i="3" s="1"/>
  <c r="I869" i="3"/>
  <c r="K869" i="3" s="1"/>
  <c r="I870" i="3"/>
  <c r="K870" i="3" s="1"/>
  <c r="I871" i="3"/>
  <c r="K871" i="3" s="1"/>
  <c r="I872" i="3"/>
  <c r="K872" i="3" s="1"/>
  <c r="I873" i="3"/>
  <c r="K873" i="3" s="1"/>
  <c r="I874" i="3"/>
  <c r="K874" i="3" s="1"/>
  <c r="I875" i="3"/>
  <c r="K875" i="3" s="1"/>
  <c r="I876" i="3"/>
  <c r="K876" i="3" s="1"/>
  <c r="I877" i="3"/>
  <c r="K877" i="3" s="1"/>
  <c r="I878" i="3"/>
  <c r="K878" i="3" s="1"/>
  <c r="I879" i="3"/>
  <c r="K879" i="3" s="1"/>
  <c r="I880" i="3"/>
  <c r="K880" i="3" s="1"/>
  <c r="I881" i="3"/>
  <c r="K881" i="3" s="1"/>
  <c r="I882" i="3"/>
  <c r="K882" i="3" s="1"/>
  <c r="I883" i="3"/>
  <c r="K883" i="3" s="1"/>
  <c r="I884" i="3"/>
  <c r="K884" i="3" s="1"/>
  <c r="I885" i="3"/>
  <c r="K885" i="3" s="1"/>
  <c r="I886" i="3"/>
  <c r="K886" i="3" s="1"/>
  <c r="I887" i="3"/>
  <c r="K887" i="3" s="1"/>
  <c r="I888" i="3"/>
  <c r="K888" i="3" s="1"/>
  <c r="I889" i="3"/>
  <c r="K889" i="3" s="1"/>
  <c r="I890" i="3"/>
  <c r="K890" i="3" s="1"/>
  <c r="I891" i="3"/>
  <c r="K891" i="3" s="1"/>
  <c r="I892" i="3"/>
  <c r="K892" i="3" s="1"/>
  <c r="I893" i="3"/>
  <c r="K893" i="3" s="1"/>
  <c r="I894" i="3"/>
  <c r="K894" i="3" s="1"/>
  <c r="I895" i="3"/>
  <c r="K895" i="3" s="1"/>
  <c r="I896" i="3"/>
  <c r="K896" i="3" s="1"/>
  <c r="I897" i="3"/>
  <c r="K897" i="3" s="1"/>
  <c r="I898" i="3"/>
  <c r="K898" i="3" s="1"/>
  <c r="I899" i="3"/>
  <c r="K899" i="3" s="1"/>
  <c r="I900" i="3"/>
  <c r="K900" i="3" s="1"/>
  <c r="I901" i="3"/>
  <c r="K901" i="3" s="1"/>
  <c r="I902" i="3"/>
  <c r="K902" i="3" s="1"/>
  <c r="I903" i="3"/>
  <c r="K903" i="3" s="1"/>
  <c r="I904" i="3"/>
  <c r="K904" i="3" s="1"/>
  <c r="I905" i="3"/>
  <c r="K905" i="3" s="1"/>
  <c r="I906" i="3"/>
  <c r="K906" i="3" s="1"/>
  <c r="I907" i="3"/>
  <c r="K907" i="3" s="1"/>
  <c r="I908" i="3"/>
  <c r="K908" i="3" s="1"/>
  <c r="I909" i="3"/>
  <c r="K909" i="3" s="1"/>
  <c r="I910" i="3"/>
  <c r="K910" i="3" s="1"/>
  <c r="I911" i="3"/>
  <c r="K911" i="3" s="1"/>
  <c r="I912" i="3"/>
  <c r="K912" i="3" s="1"/>
  <c r="I913" i="3"/>
  <c r="K913" i="3" s="1"/>
  <c r="I914" i="3"/>
  <c r="K914" i="3" s="1"/>
  <c r="I915" i="3"/>
  <c r="K915" i="3" s="1"/>
  <c r="I916" i="3"/>
  <c r="K916" i="3" s="1"/>
  <c r="I917" i="3"/>
  <c r="K917" i="3" s="1"/>
  <c r="I918" i="3"/>
  <c r="K918" i="3" s="1"/>
  <c r="I919" i="3"/>
  <c r="K919" i="3" s="1"/>
  <c r="I920" i="3"/>
  <c r="K920" i="3" s="1"/>
  <c r="I921" i="3"/>
  <c r="K921" i="3" s="1"/>
  <c r="I922" i="3"/>
  <c r="K922" i="3" s="1"/>
  <c r="I923" i="3"/>
  <c r="K923" i="3" s="1"/>
  <c r="I924" i="3"/>
  <c r="K924" i="3" s="1"/>
  <c r="I925" i="3"/>
  <c r="K925" i="3" s="1"/>
  <c r="I926" i="3"/>
  <c r="K926" i="3" s="1"/>
  <c r="I927" i="3"/>
  <c r="K927" i="3" s="1"/>
  <c r="I928" i="3"/>
  <c r="K928" i="3" s="1"/>
  <c r="I929" i="3"/>
  <c r="K929" i="3" s="1"/>
  <c r="I930" i="3"/>
  <c r="K930" i="3" s="1"/>
  <c r="I931" i="3"/>
  <c r="K931" i="3" s="1"/>
  <c r="I932" i="3"/>
  <c r="K932" i="3" s="1"/>
  <c r="I933" i="3"/>
  <c r="K933" i="3" s="1"/>
  <c r="I934" i="3"/>
  <c r="K934" i="3" s="1"/>
  <c r="I935" i="3"/>
  <c r="K935" i="3" s="1"/>
  <c r="I936" i="3"/>
  <c r="K936" i="3" s="1"/>
  <c r="I937" i="3"/>
  <c r="K937" i="3" s="1"/>
  <c r="I938" i="3"/>
  <c r="K938" i="3" s="1"/>
  <c r="I939" i="3"/>
  <c r="K939" i="3" s="1"/>
  <c r="I940" i="3"/>
  <c r="K940" i="3" s="1"/>
  <c r="I941" i="3"/>
  <c r="K941" i="3" s="1"/>
  <c r="I942" i="3"/>
  <c r="K942" i="3" s="1"/>
  <c r="I943" i="3"/>
  <c r="K943" i="3" s="1"/>
  <c r="I944" i="3"/>
  <c r="K944" i="3" s="1"/>
  <c r="I945" i="3"/>
  <c r="K945" i="3" s="1"/>
  <c r="I946" i="3"/>
  <c r="K946" i="3" s="1"/>
  <c r="I947" i="3"/>
  <c r="K947" i="3" s="1"/>
  <c r="I948" i="3"/>
  <c r="K948" i="3" s="1"/>
  <c r="I949" i="3"/>
  <c r="K949" i="3" s="1"/>
  <c r="I950" i="3"/>
  <c r="K950" i="3" s="1"/>
  <c r="I951" i="3"/>
  <c r="K951" i="3" s="1"/>
  <c r="I952" i="3"/>
  <c r="K952" i="3" s="1"/>
  <c r="I953" i="3"/>
  <c r="K953" i="3" s="1"/>
  <c r="I954" i="3"/>
  <c r="K954" i="3" s="1"/>
  <c r="I955" i="3"/>
  <c r="K955" i="3" s="1"/>
  <c r="I956" i="3"/>
  <c r="K956" i="3" s="1"/>
  <c r="I957" i="3"/>
  <c r="K957" i="3" s="1"/>
  <c r="I958" i="3"/>
  <c r="K958" i="3" s="1"/>
  <c r="I959" i="3"/>
  <c r="K959" i="3" s="1"/>
  <c r="I960" i="3"/>
  <c r="K960" i="3" s="1"/>
  <c r="I961" i="3"/>
  <c r="K961" i="3" s="1"/>
  <c r="I962" i="3"/>
  <c r="K962" i="3" s="1"/>
  <c r="I963" i="3"/>
  <c r="K963" i="3" s="1"/>
  <c r="I964" i="3"/>
  <c r="K964" i="3" s="1"/>
  <c r="I965" i="3"/>
  <c r="K965" i="3" s="1"/>
  <c r="I966" i="3"/>
  <c r="K966" i="3" s="1"/>
  <c r="I967" i="3"/>
  <c r="K967" i="3" s="1"/>
  <c r="I968" i="3"/>
  <c r="K968" i="3" s="1"/>
  <c r="I969" i="3"/>
  <c r="K969" i="3" s="1"/>
  <c r="I970" i="3"/>
  <c r="K970" i="3" s="1"/>
  <c r="I971" i="3"/>
  <c r="K971" i="3" s="1"/>
  <c r="I972" i="3"/>
  <c r="K972" i="3" s="1"/>
  <c r="I973" i="3"/>
  <c r="K973" i="3" s="1"/>
  <c r="I974" i="3"/>
  <c r="K974" i="3" s="1"/>
  <c r="I975" i="3"/>
  <c r="K975" i="3" s="1"/>
  <c r="I976" i="3"/>
  <c r="K976" i="3" s="1"/>
  <c r="I977" i="3"/>
  <c r="K977" i="3" s="1"/>
  <c r="I978" i="3"/>
  <c r="K978" i="3" s="1"/>
  <c r="I979" i="3"/>
  <c r="K979" i="3" s="1"/>
  <c r="I980" i="3"/>
  <c r="K980" i="3" s="1"/>
  <c r="I981" i="3"/>
  <c r="K981" i="3" s="1"/>
  <c r="I982" i="3"/>
  <c r="K982" i="3" s="1"/>
  <c r="I983" i="3"/>
  <c r="K983" i="3" s="1"/>
  <c r="I984" i="3"/>
  <c r="K984" i="3" s="1"/>
  <c r="I985" i="3"/>
  <c r="K985" i="3" s="1"/>
  <c r="I986" i="3"/>
  <c r="K986" i="3" s="1"/>
  <c r="I987" i="3"/>
  <c r="K987" i="3" s="1"/>
  <c r="I988" i="3"/>
  <c r="K988" i="3" s="1"/>
  <c r="I989" i="3"/>
  <c r="K989" i="3" s="1"/>
  <c r="I990" i="3"/>
  <c r="K990" i="3" s="1"/>
  <c r="I991" i="3"/>
  <c r="K991" i="3" s="1"/>
  <c r="I992" i="3"/>
  <c r="K992" i="3" s="1"/>
  <c r="I993" i="3"/>
  <c r="K993" i="3" s="1"/>
  <c r="I994" i="3"/>
  <c r="K994" i="3" s="1"/>
  <c r="I995" i="3"/>
  <c r="K995" i="3" s="1"/>
  <c r="I996" i="3"/>
  <c r="K996" i="3" s="1"/>
  <c r="I997" i="3"/>
  <c r="K997" i="3" s="1"/>
  <c r="I998" i="3"/>
  <c r="K998" i="3" s="1"/>
  <c r="I999" i="3"/>
  <c r="K999" i="3" s="1"/>
  <c r="I1000" i="3"/>
  <c r="K1000" i="3" s="1"/>
  <c r="I1001" i="3"/>
  <c r="K1001" i="3" s="1"/>
  <c r="I1002" i="3"/>
  <c r="K1002" i="3" s="1"/>
  <c r="I1003" i="3"/>
  <c r="K1003" i="3" s="1"/>
  <c r="I1004" i="3"/>
  <c r="K1004" i="3" s="1"/>
  <c r="I1005" i="3"/>
  <c r="K1005" i="3" s="1"/>
  <c r="I1006" i="3"/>
  <c r="K1006" i="3" s="1"/>
  <c r="I1007" i="3"/>
  <c r="K1007" i="3" s="1"/>
  <c r="I1008" i="3"/>
  <c r="K1008" i="3" s="1"/>
  <c r="I1009" i="3"/>
  <c r="K1009" i="3" s="1"/>
  <c r="I1010" i="3"/>
  <c r="K1010" i="3" s="1"/>
  <c r="I1011" i="3"/>
  <c r="K1011" i="3" s="1"/>
  <c r="I1012" i="3"/>
  <c r="K1012" i="3" s="1"/>
  <c r="I1013" i="3"/>
  <c r="K1013" i="3" s="1"/>
  <c r="I1014" i="3"/>
  <c r="K1014" i="3" s="1"/>
  <c r="I1015" i="3"/>
  <c r="K1015" i="3" s="1"/>
  <c r="I1016" i="3"/>
  <c r="K1016" i="3" s="1"/>
  <c r="I1017" i="3"/>
  <c r="K1017" i="3" s="1"/>
  <c r="I1018" i="3"/>
  <c r="K1018" i="3" s="1"/>
  <c r="I1019" i="3"/>
  <c r="K1019" i="3" s="1"/>
  <c r="I1020" i="3"/>
  <c r="K1020" i="3" s="1"/>
  <c r="I1021" i="3"/>
  <c r="K1021" i="3" s="1"/>
  <c r="I1022" i="3"/>
  <c r="K1022" i="3" s="1"/>
  <c r="I1023" i="3"/>
  <c r="K1023" i="3" s="1"/>
  <c r="I1024" i="3"/>
  <c r="K1024" i="3" s="1"/>
  <c r="I1025" i="3"/>
  <c r="K1025" i="3" s="1"/>
  <c r="I1026" i="3"/>
  <c r="K1026" i="3" s="1"/>
  <c r="I1027" i="3"/>
  <c r="K1027" i="3" s="1"/>
  <c r="I1028" i="3"/>
  <c r="K1028" i="3" s="1"/>
  <c r="I1029" i="3"/>
  <c r="K1029" i="3" s="1"/>
  <c r="I1030" i="3"/>
  <c r="K1030" i="3" s="1"/>
  <c r="I1031" i="3"/>
  <c r="K1031" i="3" s="1"/>
  <c r="I1032" i="3"/>
  <c r="K1032" i="3" s="1"/>
  <c r="I1033" i="3"/>
  <c r="K1033" i="3" s="1"/>
  <c r="I1034" i="3"/>
  <c r="K1034" i="3" s="1"/>
  <c r="I1035" i="3"/>
  <c r="K1035" i="3" s="1"/>
  <c r="I1036" i="3"/>
  <c r="K1036" i="3" s="1"/>
  <c r="I1037" i="3"/>
  <c r="K1037" i="3" s="1"/>
  <c r="I1038" i="3"/>
  <c r="K1038" i="3" s="1"/>
  <c r="I1039" i="3"/>
  <c r="K1039" i="3" s="1"/>
  <c r="I1040" i="3"/>
  <c r="K1040" i="3" s="1"/>
  <c r="I1041" i="3"/>
  <c r="K1041" i="3" s="1"/>
  <c r="I1042" i="3"/>
  <c r="K1042" i="3" s="1"/>
  <c r="I1043" i="3"/>
  <c r="K1043" i="3" s="1"/>
  <c r="I1044" i="3"/>
  <c r="K1044" i="3" s="1"/>
  <c r="I1045" i="3"/>
  <c r="K1045" i="3" s="1"/>
  <c r="I1046" i="3"/>
  <c r="K1046" i="3" s="1"/>
  <c r="I1047" i="3"/>
  <c r="K1047" i="3" s="1"/>
  <c r="I1048" i="3"/>
  <c r="K1048" i="3" s="1"/>
  <c r="I1049" i="3"/>
  <c r="K1049" i="3" s="1"/>
  <c r="I1050" i="3"/>
  <c r="K1050" i="3" s="1"/>
  <c r="I1051" i="3"/>
  <c r="K1051" i="3" s="1"/>
  <c r="I1052" i="3"/>
  <c r="K1052" i="3" s="1"/>
  <c r="I1053" i="3"/>
  <c r="K1053" i="3" s="1"/>
  <c r="I1054" i="3"/>
  <c r="K1054" i="3" s="1"/>
  <c r="I1055" i="3"/>
  <c r="K1055" i="3" s="1"/>
  <c r="I1056" i="3"/>
  <c r="K1056" i="3" s="1"/>
  <c r="I1057" i="3"/>
  <c r="K1057" i="3" s="1"/>
  <c r="I1058" i="3"/>
  <c r="K1058" i="3" s="1"/>
  <c r="I1059" i="3"/>
  <c r="K1059" i="3" s="1"/>
  <c r="I1060" i="3"/>
  <c r="K1060" i="3" s="1"/>
  <c r="I1061" i="3"/>
  <c r="K1061" i="3" s="1"/>
  <c r="I1062" i="3"/>
  <c r="K1062" i="3" s="1"/>
  <c r="I1063" i="3"/>
  <c r="K1063" i="3" s="1"/>
  <c r="I1064" i="3"/>
  <c r="K1064" i="3" s="1"/>
  <c r="I1065" i="3"/>
  <c r="K1065" i="3" s="1"/>
  <c r="I1066" i="3"/>
  <c r="K1066" i="3" s="1"/>
  <c r="I1067" i="3"/>
  <c r="K1067" i="3" s="1"/>
  <c r="I1068" i="3"/>
  <c r="K1068" i="3" s="1"/>
  <c r="I1069" i="3"/>
  <c r="K1069" i="3" s="1"/>
  <c r="I1070" i="3"/>
  <c r="K1070" i="3" s="1"/>
  <c r="I1071" i="3"/>
  <c r="K1071" i="3" s="1"/>
  <c r="I1072" i="3"/>
  <c r="K1072" i="3" s="1"/>
  <c r="I1073" i="3"/>
  <c r="K1073" i="3" s="1"/>
  <c r="I1074" i="3"/>
  <c r="K1074" i="3" s="1"/>
  <c r="I1075" i="3"/>
  <c r="K1075" i="3" s="1"/>
  <c r="I1076" i="3"/>
  <c r="K1076" i="3" s="1"/>
  <c r="I1077" i="3"/>
  <c r="K1077" i="3" s="1"/>
  <c r="I1078" i="3"/>
  <c r="K1078" i="3" s="1"/>
  <c r="I1079" i="3"/>
  <c r="K1079" i="3" s="1"/>
  <c r="I1080" i="3"/>
  <c r="K1080" i="3" s="1"/>
  <c r="I1081" i="3"/>
  <c r="K1081" i="3" s="1"/>
  <c r="I1082" i="3"/>
  <c r="K1082" i="3" s="1"/>
  <c r="I1083" i="3"/>
  <c r="K1083" i="3" s="1"/>
  <c r="I1084" i="3"/>
  <c r="K1084" i="3" s="1"/>
  <c r="I1085" i="3"/>
  <c r="K1085" i="3" s="1"/>
  <c r="I1086" i="3"/>
  <c r="K1086" i="3" s="1"/>
  <c r="I1087" i="3"/>
  <c r="K1087" i="3" s="1"/>
  <c r="I1088" i="3"/>
  <c r="K1088" i="3" s="1"/>
  <c r="I1089" i="3"/>
  <c r="K1089" i="3" s="1"/>
  <c r="I1090" i="3"/>
  <c r="K1090" i="3" s="1"/>
  <c r="I1091" i="3"/>
  <c r="K1091" i="3" s="1"/>
  <c r="I1092" i="3"/>
  <c r="K1092" i="3" s="1"/>
  <c r="I1093" i="3"/>
  <c r="K1093" i="3" s="1"/>
  <c r="I1094" i="3"/>
  <c r="K1094" i="3" s="1"/>
  <c r="I1095" i="3"/>
  <c r="K1095" i="3" s="1"/>
  <c r="I1096" i="3"/>
  <c r="K1096" i="3" s="1"/>
  <c r="I1097" i="3"/>
  <c r="K1097" i="3" s="1"/>
  <c r="I1098" i="3"/>
  <c r="K1098" i="3" s="1"/>
  <c r="I1099" i="3"/>
  <c r="K1099" i="3" s="1"/>
  <c r="I1100" i="3"/>
  <c r="K1100" i="3" s="1"/>
  <c r="I1101" i="3"/>
  <c r="K1101" i="3" s="1"/>
  <c r="I1102" i="3"/>
  <c r="K1102" i="3" s="1"/>
  <c r="I1103" i="3"/>
  <c r="K1103" i="3" s="1"/>
  <c r="I1104" i="3"/>
  <c r="K1104" i="3" s="1"/>
  <c r="I1105" i="3"/>
  <c r="K1105" i="3" s="1"/>
  <c r="I1106" i="3"/>
  <c r="K1106" i="3" s="1"/>
  <c r="I1107" i="3"/>
  <c r="K1107" i="3" s="1"/>
  <c r="I1108" i="3"/>
  <c r="K1108" i="3" s="1"/>
  <c r="I1109" i="3"/>
  <c r="K1109" i="3" s="1"/>
  <c r="I1110" i="3"/>
  <c r="K1110" i="3" s="1"/>
  <c r="I1111" i="3"/>
  <c r="K1111" i="3" s="1"/>
  <c r="I1112" i="3"/>
  <c r="K1112" i="3" s="1"/>
  <c r="I1113" i="3"/>
  <c r="K1113" i="3" s="1"/>
  <c r="I1114" i="3"/>
  <c r="K1114" i="3" s="1"/>
  <c r="I1115" i="3"/>
  <c r="K1115" i="3" s="1"/>
  <c r="I1116" i="3"/>
  <c r="K1116" i="3" s="1"/>
  <c r="I1117" i="3"/>
  <c r="K1117" i="3" s="1"/>
  <c r="I1118" i="3"/>
  <c r="K1118" i="3" s="1"/>
  <c r="I1119" i="3"/>
  <c r="K1119" i="3" s="1"/>
  <c r="I1120" i="3"/>
  <c r="K1120" i="3" s="1"/>
  <c r="I1121" i="3"/>
  <c r="K1121" i="3" s="1"/>
  <c r="I1122" i="3"/>
  <c r="K1122" i="3" s="1"/>
  <c r="I1123" i="3"/>
  <c r="K1123" i="3" s="1"/>
  <c r="I1124" i="3"/>
  <c r="K1124" i="3" s="1"/>
  <c r="I1125" i="3"/>
  <c r="K1125" i="3" s="1"/>
  <c r="I1126" i="3"/>
  <c r="K1126" i="3" s="1"/>
  <c r="I1127" i="3"/>
  <c r="K1127" i="3" s="1"/>
  <c r="I1128" i="3"/>
  <c r="K1128" i="3" s="1"/>
  <c r="I1129" i="3"/>
  <c r="K1129" i="3" s="1"/>
  <c r="I1130" i="3"/>
  <c r="K1130" i="3" s="1"/>
  <c r="I1131" i="3"/>
  <c r="K1131" i="3" s="1"/>
  <c r="I1132" i="3"/>
  <c r="K1132" i="3" s="1"/>
  <c r="I1133" i="3"/>
  <c r="K1133" i="3" s="1"/>
  <c r="I1134" i="3"/>
  <c r="K1134" i="3" s="1"/>
  <c r="I1135" i="3"/>
  <c r="K1135" i="3" s="1"/>
  <c r="I1136" i="3"/>
  <c r="K1136" i="3" s="1"/>
  <c r="I1137" i="3"/>
  <c r="K1137" i="3" s="1"/>
  <c r="I1138" i="3"/>
  <c r="K1138" i="3" s="1"/>
  <c r="I1139" i="3"/>
  <c r="K1139" i="3" s="1"/>
  <c r="I1140" i="3"/>
  <c r="K1140" i="3" s="1"/>
  <c r="I1141" i="3"/>
  <c r="K1141" i="3" s="1"/>
  <c r="I1142" i="3"/>
  <c r="K1142" i="3" s="1"/>
  <c r="I1143" i="3"/>
  <c r="K1143" i="3" s="1"/>
  <c r="I1144" i="3"/>
  <c r="K1144" i="3" s="1"/>
  <c r="I1145" i="3"/>
  <c r="K1145" i="3" s="1"/>
  <c r="I1146" i="3"/>
  <c r="K1146" i="3" s="1"/>
  <c r="I1147" i="3"/>
  <c r="K1147" i="3" s="1"/>
  <c r="I1148" i="3"/>
  <c r="K1148" i="3" s="1"/>
  <c r="I1149" i="3"/>
  <c r="K1149" i="3" s="1"/>
  <c r="I1150" i="3"/>
  <c r="K1150" i="3" s="1"/>
  <c r="I1151" i="3"/>
  <c r="K1151" i="3" s="1"/>
  <c r="I1152" i="3"/>
  <c r="K1152" i="3" s="1"/>
  <c r="I1153" i="3"/>
  <c r="K1153" i="3" s="1"/>
  <c r="I1154" i="3"/>
  <c r="K1154" i="3" s="1"/>
  <c r="I1155" i="3"/>
  <c r="K1155" i="3" s="1"/>
  <c r="I1156" i="3"/>
  <c r="K1156" i="3" s="1"/>
  <c r="I1157" i="3"/>
  <c r="K1157" i="3" s="1"/>
  <c r="I1158" i="3"/>
  <c r="K1158" i="3" s="1"/>
  <c r="I1159" i="3"/>
  <c r="K1159" i="3" s="1"/>
  <c r="I1160" i="3"/>
  <c r="K1160" i="3" s="1"/>
  <c r="I1161" i="3"/>
  <c r="K1161" i="3" s="1"/>
  <c r="I1162" i="3"/>
  <c r="K1162" i="3" s="1"/>
  <c r="I1163" i="3"/>
  <c r="K1163" i="3" s="1"/>
  <c r="I1164" i="3"/>
  <c r="K1164" i="3" s="1"/>
  <c r="I1165" i="3"/>
  <c r="K1165" i="3" s="1"/>
  <c r="I1166" i="3"/>
  <c r="K1166" i="3" s="1"/>
  <c r="I1167" i="3"/>
  <c r="K1167" i="3" s="1"/>
  <c r="I1168" i="3"/>
  <c r="K1168" i="3" s="1"/>
  <c r="I1169" i="3"/>
  <c r="K1169" i="3" s="1"/>
  <c r="I1170" i="3"/>
  <c r="K1170" i="3" s="1"/>
  <c r="I1171" i="3"/>
  <c r="K1171" i="3" s="1"/>
  <c r="I1172" i="3"/>
  <c r="K1172" i="3" s="1"/>
  <c r="I1173" i="3"/>
  <c r="K1173" i="3" s="1"/>
  <c r="I1174" i="3"/>
  <c r="K1174" i="3" s="1"/>
  <c r="I1175" i="3"/>
  <c r="K1175" i="3" s="1"/>
  <c r="I1176" i="3"/>
  <c r="K1176" i="3" s="1"/>
  <c r="I1177" i="3"/>
  <c r="K1177" i="3" s="1"/>
  <c r="I1178" i="3"/>
  <c r="K1178" i="3" s="1"/>
  <c r="I1179" i="3"/>
  <c r="K1179" i="3" s="1"/>
  <c r="I1180" i="3"/>
  <c r="K1180" i="3" s="1"/>
  <c r="I1181" i="3"/>
  <c r="K1181" i="3" s="1"/>
  <c r="I1182" i="3"/>
  <c r="K1182" i="3" s="1"/>
  <c r="I1183" i="3"/>
  <c r="K1183" i="3" s="1"/>
  <c r="I1184" i="3"/>
  <c r="K1184" i="3" s="1"/>
  <c r="I1185" i="3"/>
  <c r="K1185" i="3" s="1"/>
  <c r="I1186" i="3"/>
  <c r="K1186" i="3" s="1"/>
  <c r="I1187" i="3"/>
  <c r="K1187" i="3" s="1"/>
  <c r="I1188" i="3"/>
  <c r="K1188" i="3" s="1"/>
  <c r="I1189" i="3"/>
  <c r="K1189" i="3" s="1"/>
  <c r="I1190" i="3"/>
  <c r="K1190" i="3" s="1"/>
  <c r="I1191" i="3"/>
  <c r="K1191" i="3" s="1"/>
  <c r="I1192" i="3"/>
  <c r="K1192" i="3" s="1"/>
  <c r="I1193" i="3"/>
  <c r="K1193" i="3" s="1"/>
  <c r="I1194" i="3"/>
  <c r="K1194" i="3" s="1"/>
  <c r="I1195" i="3"/>
  <c r="K1195" i="3" s="1"/>
  <c r="I1196" i="3"/>
  <c r="K1196" i="3" s="1"/>
  <c r="I1197" i="3"/>
  <c r="K1197" i="3" s="1"/>
  <c r="I1198" i="3"/>
  <c r="K1198" i="3" s="1"/>
  <c r="I1199" i="3"/>
  <c r="K1199" i="3" s="1"/>
  <c r="I1200" i="3"/>
  <c r="K1200" i="3" s="1"/>
  <c r="I1201" i="3"/>
  <c r="K1201" i="3" s="1"/>
  <c r="I1202" i="3"/>
  <c r="K1202" i="3" s="1"/>
  <c r="I1203" i="3"/>
  <c r="K1203" i="3" s="1"/>
  <c r="I1204" i="3"/>
  <c r="K1204" i="3" s="1"/>
  <c r="I1205" i="3"/>
  <c r="K1205" i="3" s="1"/>
  <c r="I1206" i="3"/>
  <c r="K1206" i="3" s="1"/>
  <c r="I1207" i="3"/>
  <c r="K1207" i="3" s="1"/>
  <c r="I1208" i="3"/>
  <c r="K1208" i="3" s="1"/>
  <c r="I1209" i="3"/>
  <c r="K1209" i="3" s="1"/>
  <c r="I1210" i="3"/>
  <c r="K1210" i="3" s="1"/>
  <c r="I1211" i="3"/>
  <c r="K1211" i="3" s="1"/>
  <c r="I1212" i="3"/>
  <c r="K1212" i="3" s="1"/>
  <c r="I1213" i="3"/>
  <c r="K1213" i="3" s="1"/>
  <c r="I1214" i="3"/>
  <c r="K1214" i="3" s="1"/>
  <c r="I1215" i="3"/>
  <c r="K1215" i="3" s="1"/>
  <c r="I1216" i="3"/>
  <c r="K1216" i="3" s="1"/>
  <c r="I1217" i="3"/>
  <c r="K1217" i="3" s="1"/>
  <c r="I1218" i="3"/>
  <c r="K1218" i="3" s="1"/>
  <c r="I1219" i="3"/>
  <c r="K1219" i="3" s="1"/>
  <c r="I1220" i="3"/>
  <c r="K1220" i="3" s="1"/>
  <c r="I1221" i="3"/>
  <c r="K1221" i="3" s="1"/>
  <c r="I1222" i="3"/>
  <c r="K1222" i="3" s="1"/>
  <c r="I1223" i="3"/>
  <c r="K1223" i="3" s="1"/>
  <c r="I1224" i="3"/>
  <c r="K1224" i="3" s="1"/>
  <c r="I1225" i="3"/>
  <c r="K1225" i="3" s="1"/>
  <c r="I1226" i="3"/>
  <c r="K1226" i="3" s="1"/>
  <c r="I1227" i="3"/>
  <c r="K1227" i="3" s="1"/>
  <c r="I1228" i="3"/>
  <c r="K1228" i="3" s="1"/>
  <c r="I1229" i="3"/>
  <c r="K1229" i="3" s="1"/>
  <c r="I1230" i="3"/>
  <c r="K1230" i="3" s="1"/>
  <c r="I1231" i="3"/>
  <c r="K1231" i="3" s="1"/>
  <c r="I1232" i="3"/>
  <c r="K1232" i="3" s="1"/>
  <c r="I1233" i="3"/>
  <c r="K1233" i="3" s="1"/>
  <c r="I1234" i="3"/>
  <c r="K1234" i="3" s="1"/>
  <c r="I1235" i="3"/>
  <c r="K1235" i="3" s="1"/>
  <c r="I1236" i="3"/>
  <c r="K1236" i="3" s="1"/>
  <c r="I1237" i="3"/>
  <c r="K1237" i="3" s="1"/>
  <c r="I1238" i="3"/>
  <c r="K1238" i="3" s="1"/>
  <c r="I1239" i="3"/>
  <c r="K1239" i="3" s="1"/>
  <c r="I1240" i="3"/>
  <c r="K1240" i="3" s="1"/>
  <c r="I1241" i="3"/>
  <c r="K1241" i="3" s="1"/>
  <c r="I1242" i="3"/>
  <c r="K1242" i="3" s="1"/>
  <c r="I1243" i="3"/>
  <c r="K1243" i="3" s="1"/>
  <c r="I1244" i="3"/>
  <c r="K1244" i="3" s="1"/>
  <c r="I1245" i="3"/>
  <c r="K1245" i="3" s="1"/>
  <c r="I1246" i="3"/>
  <c r="K1246" i="3" s="1"/>
  <c r="I1247" i="3"/>
  <c r="K1247" i="3" s="1"/>
  <c r="I1248" i="3"/>
  <c r="K1248" i="3" s="1"/>
  <c r="I1249" i="3"/>
  <c r="K1249" i="3" s="1"/>
  <c r="I1250" i="3"/>
  <c r="K1250" i="3" s="1"/>
  <c r="I1251" i="3"/>
  <c r="K1251" i="3" s="1"/>
  <c r="I1252" i="3"/>
  <c r="K1252" i="3" s="1"/>
  <c r="I1253" i="3"/>
  <c r="K1253" i="3" s="1"/>
  <c r="I1254" i="3"/>
  <c r="K1254" i="3" s="1"/>
  <c r="I1255" i="3"/>
  <c r="K1255" i="3" s="1"/>
  <c r="I1256" i="3"/>
  <c r="K1256" i="3" s="1"/>
  <c r="I1257" i="3"/>
  <c r="K1257" i="3" s="1"/>
  <c r="I1258" i="3"/>
  <c r="K1258" i="3" s="1"/>
  <c r="I1259" i="3"/>
  <c r="K1259" i="3" s="1"/>
  <c r="I1260" i="3"/>
  <c r="K1260" i="3" s="1"/>
  <c r="I1261" i="3"/>
  <c r="K1261" i="3" s="1"/>
  <c r="I1262" i="3"/>
  <c r="K1262" i="3" s="1"/>
  <c r="I1263" i="3"/>
  <c r="K1263" i="3" s="1"/>
  <c r="I1264" i="3"/>
  <c r="K1264" i="3" s="1"/>
  <c r="I1265" i="3"/>
  <c r="K1265" i="3" s="1"/>
  <c r="I1266" i="3"/>
  <c r="K1266" i="3" s="1"/>
  <c r="I1267" i="3"/>
  <c r="K1267" i="3" s="1"/>
  <c r="I1268" i="3"/>
  <c r="K1268" i="3" s="1"/>
  <c r="I1269" i="3"/>
  <c r="K1269" i="3" s="1"/>
  <c r="I1270" i="3"/>
  <c r="K1270" i="3" s="1"/>
  <c r="I1271" i="3"/>
  <c r="K1271" i="3" s="1"/>
  <c r="I1272" i="3"/>
  <c r="K1272" i="3" s="1"/>
  <c r="I1273" i="3"/>
  <c r="K1273" i="3" s="1"/>
  <c r="I1274" i="3"/>
  <c r="K1274" i="3" s="1"/>
  <c r="I1275" i="3"/>
  <c r="K1275" i="3" s="1"/>
  <c r="I1276" i="3"/>
  <c r="K1276" i="3" s="1"/>
  <c r="I1277" i="3"/>
  <c r="K1277" i="3" s="1"/>
  <c r="I1278" i="3"/>
  <c r="K1278" i="3" s="1"/>
  <c r="I1279" i="3"/>
  <c r="K1279" i="3" s="1"/>
  <c r="I1280" i="3"/>
  <c r="K1280" i="3" s="1"/>
  <c r="I1281" i="3"/>
  <c r="K1281" i="3" s="1"/>
  <c r="I1282" i="3"/>
  <c r="K1282" i="3" s="1"/>
  <c r="I1283" i="3"/>
  <c r="K1283" i="3" s="1"/>
  <c r="I1284" i="3"/>
  <c r="K1284" i="3" s="1"/>
  <c r="I1285" i="3"/>
  <c r="K1285" i="3" s="1"/>
  <c r="I1286" i="3"/>
  <c r="K1286" i="3" s="1"/>
  <c r="I1287" i="3"/>
  <c r="K1287" i="3" s="1"/>
  <c r="I1288" i="3"/>
  <c r="K1288" i="3" s="1"/>
  <c r="I1289" i="3"/>
  <c r="K1289" i="3" s="1"/>
  <c r="I1290" i="3"/>
  <c r="K1290" i="3" s="1"/>
  <c r="I1291" i="3"/>
  <c r="K1291" i="3" s="1"/>
  <c r="I1292" i="3"/>
  <c r="K1292" i="3" s="1"/>
  <c r="I1293" i="3"/>
  <c r="K1293" i="3" s="1"/>
  <c r="I1294" i="3"/>
  <c r="K1294" i="3" s="1"/>
  <c r="I1295" i="3"/>
  <c r="K1295" i="3" s="1"/>
  <c r="I1296" i="3"/>
  <c r="K1296" i="3" s="1"/>
  <c r="I1297" i="3"/>
  <c r="K1297" i="3" s="1"/>
  <c r="I1298" i="3"/>
  <c r="K1298" i="3" s="1"/>
  <c r="I1299" i="3"/>
  <c r="K1299" i="3" s="1"/>
  <c r="I1300" i="3"/>
  <c r="K1300" i="3" s="1"/>
  <c r="I1301" i="3"/>
  <c r="K1301" i="3" s="1"/>
  <c r="I1302" i="3"/>
  <c r="K1302" i="3" s="1"/>
  <c r="I1303" i="3"/>
  <c r="K1303" i="3" s="1"/>
  <c r="I1304" i="3"/>
  <c r="K1304" i="3" s="1"/>
  <c r="I1305" i="3"/>
  <c r="K1305" i="3" s="1"/>
  <c r="I1306" i="3"/>
  <c r="K1306" i="3" s="1"/>
  <c r="I1307" i="3"/>
  <c r="K1307" i="3" s="1"/>
  <c r="I1308" i="3"/>
  <c r="K1308" i="3" s="1"/>
  <c r="I1309" i="3"/>
  <c r="K1309" i="3" s="1"/>
  <c r="I1310" i="3"/>
  <c r="K1310" i="3" s="1"/>
  <c r="I1311" i="3"/>
  <c r="K1311" i="3" s="1"/>
  <c r="I1312" i="3"/>
  <c r="K1312" i="3" s="1"/>
  <c r="I1313" i="3"/>
  <c r="K1313" i="3" s="1"/>
  <c r="I1314" i="3"/>
  <c r="K1314" i="3" s="1"/>
  <c r="I1315" i="3"/>
  <c r="K1315" i="3" s="1"/>
  <c r="I1316" i="3"/>
  <c r="K1316" i="3" s="1"/>
  <c r="I1317" i="3"/>
  <c r="K1317" i="3" s="1"/>
  <c r="I1318" i="3"/>
  <c r="K1318" i="3" s="1"/>
  <c r="I1319" i="3"/>
  <c r="K1319" i="3" s="1"/>
  <c r="I1320" i="3"/>
  <c r="K1320" i="3" s="1"/>
  <c r="I1321" i="3"/>
  <c r="K1321" i="3" s="1"/>
  <c r="I1322" i="3"/>
  <c r="K1322" i="3" s="1"/>
  <c r="I1323" i="3"/>
  <c r="K1323" i="3" s="1"/>
  <c r="I1324" i="3"/>
  <c r="K1324" i="3" s="1"/>
  <c r="I1325" i="3"/>
  <c r="K1325" i="3" s="1"/>
  <c r="I1326" i="3"/>
  <c r="K1326" i="3" s="1"/>
  <c r="I1327" i="3"/>
  <c r="K1327" i="3" s="1"/>
  <c r="I1328" i="3"/>
  <c r="K1328" i="3" s="1"/>
  <c r="I1329" i="3"/>
  <c r="K1329" i="3" s="1"/>
  <c r="I1330" i="3"/>
  <c r="K1330" i="3" s="1"/>
  <c r="I1331" i="3"/>
  <c r="K1331" i="3" s="1"/>
  <c r="I1332" i="3"/>
  <c r="K1332" i="3" s="1"/>
  <c r="I1333" i="3"/>
  <c r="K1333" i="3" s="1"/>
  <c r="I1334" i="3"/>
  <c r="K1334" i="3" s="1"/>
  <c r="I1335" i="3"/>
  <c r="K1335" i="3" s="1"/>
  <c r="I1336" i="3"/>
  <c r="K1336" i="3" s="1"/>
  <c r="I1337" i="3"/>
  <c r="K1337" i="3" s="1"/>
  <c r="I1338" i="3"/>
  <c r="K1338" i="3" s="1"/>
  <c r="I1339" i="3"/>
  <c r="K1339" i="3" s="1"/>
  <c r="I1340" i="3"/>
  <c r="K1340" i="3" s="1"/>
  <c r="I1341" i="3"/>
  <c r="K1341" i="3" s="1"/>
  <c r="I1342" i="3"/>
  <c r="K1342" i="3" s="1"/>
  <c r="I1343" i="3"/>
  <c r="K1343" i="3" s="1"/>
  <c r="I1344" i="3"/>
  <c r="K1344" i="3" s="1"/>
  <c r="I1345" i="3"/>
  <c r="K1345" i="3" s="1"/>
  <c r="I1346" i="3"/>
  <c r="K1346" i="3" s="1"/>
  <c r="I1347" i="3"/>
  <c r="K1347" i="3" s="1"/>
  <c r="I1348" i="3"/>
  <c r="K1348" i="3" s="1"/>
  <c r="I1349" i="3"/>
  <c r="K1349" i="3" s="1"/>
  <c r="I1350" i="3"/>
  <c r="K1350" i="3" s="1"/>
  <c r="I1351" i="3"/>
  <c r="K1351" i="3" s="1"/>
  <c r="I1352" i="3"/>
  <c r="K1352" i="3" s="1"/>
  <c r="I1353" i="3"/>
  <c r="K1353" i="3" s="1"/>
  <c r="I1354" i="3"/>
  <c r="K1354" i="3" s="1"/>
  <c r="I1355" i="3"/>
  <c r="K1355" i="3" s="1"/>
  <c r="I1356" i="3"/>
  <c r="K1356" i="3" s="1"/>
  <c r="I1357" i="3"/>
  <c r="K1357" i="3" s="1"/>
  <c r="I1358" i="3"/>
  <c r="K1358" i="3" s="1"/>
  <c r="I1359" i="3"/>
  <c r="K1359" i="3" s="1"/>
  <c r="I1360" i="3"/>
  <c r="K1360" i="3" s="1"/>
  <c r="I1361" i="3"/>
  <c r="K1361" i="3" s="1"/>
  <c r="I1362" i="3"/>
  <c r="K1362" i="3" s="1"/>
  <c r="I1363" i="3"/>
  <c r="K1363" i="3" s="1"/>
  <c r="I1364" i="3"/>
  <c r="K1364" i="3" s="1"/>
  <c r="I1365" i="3"/>
  <c r="K1365" i="3" s="1"/>
  <c r="I1366" i="3"/>
  <c r="K1366" i="3" s="1"/>
  <c r="I1367" i="3"/>
  <c r="K1367" i="3" s="1"/>
  <c r="I1368" i="3"/>
  <c r="K1368" i="3" s="1"/>
  <c r="I1369" i="3"/>
  <c r="K1369" i="3" s="1"/>
  <c r="I1370" i="3"/>
  <c r="K1370" i="3" s="1"/>
  <c r="I1371" i="3"/>
  <c r="K1371" i="3" s="1"/>
  <c r="I1372" i="3"/>
  <c r="K1372" i="3" s="1"/>
  <c r="I1373" i="3"/>
  <c r="K1373" i="3" s="1"/>
  <c r="I1374" i="3"/>
  <c r="K1374" i="3" s="1"/>
  <c r="I1375" i="3"/>
  <c r="K1375" i="3" s="1"/>
  <c r="I1376" i="3"/>
  <c r="K1376" i="3" s="1"/>
  <c r="I1377" i="3"/>
  <c r="K1377" i="3" s="1"/>
  <c r="I1378" i="3"/>
  <c r="K1378" i="3" s="1"/>
  <c r="I1379" i="3"/>
  <c r="K1379" i="3" s="1"/>
  <c r="I1380" i="3"/>
  <c r="K1380" i="3" s="1"/>
  <c r="I1381" i="3"/>
  <c r="K1381" i="3" s="1"/>
  <c r="I1382" i="3"/>
  <c r="K1382" i="3" s="1"/>
  <c r="I1383" i="3"/>
  <c r="K1383" i="3" s="1"/>
  <c r="I1384" i="3"/>
  <c r="K1384" i="3" s="1"/>
  <c r="I1385" i="3"/>
  <c r="K1385" i="3" s="1"/>
  <c r="I1386" i="3"/>
  <c r="K1386" i="3" s="1"/>
  <c r="I1387" i="3"/>
  <c r="K1387" i="3" s="1"/>
  <c r="I1388" i="3"/>
  <c r="K1388" i="3" s="1"/>
  <c r="I1389" i="3"/>
  <c r="K1389" i="3" s="1"/>
  <c r="I1390" i="3"/>
  <c r="K1390" i="3" s="1"/>
  <c r="I1391" i="3"/>
  <c r="K1391" i="3" s="1"/>
  <c r="I1392" i="3"/>
  <c r="K1392" i="3" s="1"/>
  <c r="I1393" i="3"/>
  <c r="K1393" i="3" s="1"/>
  <c r="I1394" i="3"/>
  <c r="K1394" i="3" s="1"/>
  <c r="I1395" i="3"/>
  <c r="K1395" i="3" s="1"/>
  <c r="I1396" i="3"/>
  <c r="K1396" i="3" s="1"/>
  <c r="I1397" i="3"/>
  <c r="K1397" i="3" s="1"/>
  <c r="I1398" i="3"/>
  <c r="K1398" i="3" s="1"/>
  <c r="I1399" i="3"/>
  <c r="K1399" i="3" s="1"/>
  <c r="I1400" i="3"/>
  <c r="K1400" i="3" s="1"/>
  <c r="I1401" i="3"/>
  <c r="K1401" i="3" s="1"/>
  <c r="I1402" i="3"/>
  <c r="K1402" i="3" s="1"/>
  <c r="I1403" i="3"/>
  <c r="K1403" i="3" s="1"/>
  <c r="I1404" i="3"/>
  <c r="K1404" i="3" s="1"/>
  <c r="I1405" i="3"/>
  <c r="K1405" i="3" s="1"/>
  <c r="I1406" i="3"/>
  <c r="K1406" i="3" s="1"/>
  <c r="I1407" i="3"/>
  <c r="K1407" i="3" s="1"/>
  <c r="I1408" i="3"/>
  <c r="K1408" i="3" s="1"/>
  <c r="I1409" i="3"/>
  <c r="K1409" i="3" s="1"/>
  <c r="I1410" i="3"/>
  <c r="K1410" i="3" s="1"/>
  <c r="I1411" i="3"/>
  <c r="K1411" i="3" s="1"/>
  <c r="I1412" i="3"/>
  <c r="K1412" i="3" s="1"/>
  <c r="I1413" i="3"/>
  <c r="K1413" i="3" s="1"/>
  <c r="I1414" i="3"/>
  <c r="K1414" i="3" s="1"/>
  <c r="I1415" i="3"/>
  <c r="K1415" i="3" s="1"/>
  <c r="I1416" i="3"/>
  <c r="K1416" i="3" s="1"/>
  <c r="I1417" i="3"/>
  <c r="K1417" i="3" s="1"/>
  <c r="I1418" i="3"/>
  <c r="K1418" i="3" s="1"/>
  <c r="I1419" i="3"/>
  <c r="K1419" i="3" s="1"/>
  <c r="I1420" i="3"/>
  <c r="K1420" i="3" s="1"/>
  <c r="I1421" i="3"/>
  <c r="K1421" i="3" s="1"/>
  <c r="I1422" i="3"/>
  <c r="K1422" i="3" s="1"/>
  <c r="I1423" i="3"/>
  <c r="K1423" i="3" s="1"/>
  <c r="I1424" i="3"/>
  <c r="K1424" i="3" s="1"/>
  <c r="I1425" i="3"/>
  <c r="K1425" i="3" s="1"/>
  <c r="I1426" i="3"/>
  <c r="K1426" i="3" s="1"/>
  <c r="I1427" i="3"/>
  <c r="K1427" i="3" s="1"/>
  <c r="I1428" i="3"/>
  <c r="K1428" i="3" s="1"/>
  <c r="I1429" i="3"/>
  <c r="K1429" i="3" s="1"/>
  <c r="I1430" i="3"/>
  <c r="K1430" i="3" s="1"/>
  <c r="I1431" i="3"/>
  <c r="K1431" i="3" s="1"/>
  <c r="I1432" i="3"/>
  <c r="K1432" i="3" s="1"/>
  <c r="I1433" i="3"/>
  <c r="K1433" i="3" s="1"/>
  <c r="I1434" i="3"/>
  <c r="K1434" i="3" s="1"/>
  <c r="I1435" i="3"/>
  <c r="K1435" i="3" s="1"/>
  <c r="I1436" i="3"/>
  <c r="K1436" i="3" s="1"/>
  <c r="I1437" i="3"/>
  <c r="K1437" i="3" s="1"/>
  <c r="I1438" i="3"/>
  <c r="K1438" i="3" s="1"/>
  <c r="I1439" i="3"/>
  <c r="K1439" i="3" s="1"/>
  <c r="I1440" i="3"/>
  <c r="K1440" i="3" s="1"/>
  <c r="I1441" i="3"/>
  <c r="K1441" i="3" s="1"/>
  <c r="I1442" i="3"/>
  <c r="K1442" i="3" s="1"/>
  <c r="I1443" i="3"/>
  <c r="K1443" i="3" s="1"/>
  <c r="I1444" i="3"/>
  <c r="K1444" i="3" s="1"/>
  <c r="I1445" i="3"/>
  <c r="K1445" i="3" s="1"/>
  <c r="I1446" i="3"/>
  <c r="K1446" i="3" s="1"/>
  <c r="I1447" i="3"/>
  <c r="K1447" i="3" s="1"/>
  <c r="I1448" i="3"/>
  <c r="K1448" i="3" s="1"/>
  <c r="I1449" i="3"/>
  <c r="K1449" i="3" s="1"/>
  <c r="I1450" i="3"/>
  <c r="K1450" i="3" s="1"/>
  <c r="I1451" i="3"/>
  <c r="K1451" i="3" s="1"/>
  <c r="I1452" i="3"/>
  <c r="K1452" i="3" s="1"/>
  <c r="I1453" i="3"/>
  <c r="K1453" i="3" s="1"/>
  <c r="I1454" i="3"/>
  <c r="K1454" i="3" s="1"/>
  <c r="I1455" i="3"/>
  <c r="K1455" i="3" s="1"/>
  <c r="I1456" i="3"/>
  <c r="K1456" i="3" s="1"/>
  <c r="I1457" i="3"/>
  <c r="K1457" i="3" s="1"/>
  <c r="I1458" i="3"/>
  <c r="K1458" i="3" s="1"/>
  <c r="I1459" i="3"/>
  <c r="K1459" i="3" s="1"/>
  <c r="I1460" i="3"/>
  <c r="K1460" i="3" s="1"/>
  <c r="I1461" i="3"/>
  <c r="K1461" i="3" s="1"/>
  <c r="I1462" i="3"/>
  <c r="K1462" i="3" s="1"/>
  <c r="I1463" i="3"/>
  <c r="K1463" i="3" s="1"/>
  <c r="I1464" i="3"/>
  <c r="K1464" i="3" s="1"/>
  <c r="I1465" i="3"/>
  <c r="K1465" i="3" s="1"/>
  <c r="I1466" i="3"/>
  <c r="K1466" i="3" s="1"/>
  <c r="I1467" i="3"/>
  <c r="K1467" i="3" s="1"/>
  <c r="I1468" i="3"/>
  <c r="K1468" i="3" s="1"/>
  <c r="I1469" i="3"/>
  <c r="K1469" i="3" s="1"/>
  <c r="I1470" i="3"/>
  <c r="K1470" i="3" s="1"/>
  <c r="I1471" i="3"/>
  <c r="K1471" i="3" s="1"/>
  <c r="I1472" i="3"/>
  <c r="K1472" i="3" s="1"/>
  <c r="I1473" i="3"/>
  <c r="K1473" i="3" s="1"/>
  <c r="I1474" i="3"/>
  <c r="K1474" i="3" s="1"/>
  <c r="I1475" i="3"/>
  <c r="K1475" i="3" s="1"/>
  <c r="I1476" i="3"/>
  <c r="K1476" i="3" s="1"/>
  <c r="I1477" i="3"/>
  <c r="K1477" i="3" s="1"/>
  <c r="I1478" i="3"/>
  <c r="K1478" i="3" s="1"/>
  <c r="I1479" i="3"/>
  <c r="K1479" i="3" s="1"/>
  <c r="I1480" i="3"/>
  <c r="K1480" i="3" s="1"/>
  <c r="I1481" i="3"/>
  <c r="K1481" i="3" s="1"/>
  <c r="I1482" i="3"/>
  <c r="K1482" i="3" s="1"/>
  <c r="I1483" i="3"/>
  <c r="K1483" i="3" s="1"/>
  <c r="I1484" i="3"/>
  <c r="K1484" i="3" s="1"/>
  <c r="I1485" i="3"/>
  <c r="K1485" i="3" s="1"/>
  <c r="I1486" i="3"/>
  <c r="K1486" i="3" s="1"/>
  <c r="I1487" i="3"/>
  <c r="K1487" i="3" s="1"/>
  <c r="I1488" i="3"/>
  <c r="K1488" i="3" s="1"/>
  <c r="I1489" i="3"/>
  <c r="K1489" i="3" s="1"/>
  <c r="I1490" i="3"/>
  <c r="K1490" i="3" s="1"/>
  <c r="I1491" i="3"/>
  <c r="K1491" i="3" s="1"/>
  <c r="I1492" i="3"/>
  <c r="K1492" i="3" s="1"/>
  <c r="I1493" i="3"/>
  <c r="K1493" i="3" s="1"/>
  <c r="I1494" i="3"/>
  <c r="K1494" i="3" s="1"/>
  <c r="I1495" i="3"/>
  <c r="K1495" i="3" s="1"/>
  <c r="I1496" i="3"/>
  <c r="K1496" i="3" s="1"/>
  <c r="I1497" i="3"/>
  <c r="K1497" i="3" s="1"/>
  <c r="I1498" i="3"/>
  <c r="K1498" i="3" s="1"/>
  <c r="I1499" i="3"/>
  <c r="K1499" i="3" s="1"/>
  <c r="I1500" i="3"/>
  <c r="K1500" i="3" s="1"/>
  <c r="I1501" i="3"/>
  <c r="K1501" i="3" s="1"/>
  <c r="I1502" i="3"/>
  <c r="K1502" i="3" s="1"/>
  <c r="I1503" i="3"/>
  <c r="K1503" i="3" s="1"/>
  <c r="I1504" i="3"/>
  <c r="K1504" i="3" s="1"/>
  <c r="I1505" i="3"/>
  <c r="K1505" i="3" s="1"/>
  <c r="I1506" i="3"/>
  <c r="K1506" i="3" s="1"/>
  <c r="I1507" i="3"/>
  <c r="K1507" i="3" s="1"/>
  <c r="I1508" i="3"/>
  <c r="K1508" i="3" s="1"/>
  <c r="I1509" i="3"/>
  <c r="K1509" i="3" s="1"/>
  <c r="I1510" i="3"/>
  <c r="K1510" i="3" s="1"/>
  <c r="I1511" i="3"/>
  <c r="K1511" i="3" s="1"/>
  <c r="I1512" i="3"/>
  <c r="K1512" i="3" s="1"/>
  <c r="I1513" i="3"/>
  <c r="K1513" i="3" s="1"/>
  <c r="I1514" i="3"/>
  <c r="K1514" i="3" s="1"/>
  <c r="I1515" i="3"/>
  <c r="K1515" i="3" s="1"/>
  <c r="I1516" i="3"/>
  <c r="K1516" i="3" s="1"/>
  <c r="I1517" i="3"/>
  <c r="K1517" i="3" s="1"/>
  <c r="I1518" i="3"/>
  <c r="K1518" i="3" s="1"/>
  <c r="I1519" i="3"/>
  <c r="K1519" i="3" s="1"/>
  <c r="I1520" i="3"/>
  <c r="K1520" i="3" s="1"/>
  <c r="I1521" i="3"/>
  <c r="K1521" i="3" s="1"/>
  <c r="I1522" i="3"/>
  <c r="K1522" i="3" s="1"/>
  <c r="I1523" i="3"/>
  <c r="K1523" i="3" s="1"/>
  <c r="I1524" i="3"/>
  <c r="K1524" i="3" s="1"/>
  <c r="I1525" i="3"/>
  <c r="K1525" i="3" s="1"/>
  <c r="I1526" i="3"/>
  <c r="K1526" i="3" s="1"/>
  <c r="I1527" i="3"/>
  <c r="K1527" i="3" s="1"/>
  <c r="I1528" i="3"/>
  <c r="K1528" i="3" s="1"/>
  <c r="I1529" i="3"/>
  <c r="K1529" i="3" s="1"/>
  <c r="I1530" i="3"/>
  <c r="K1530" i="3" s="1"/>
  <c r="I1531" i="3"/>
  <c r="K1531" i="3" s="1"/>
  <c r="I1532" i="3"/>
  <c r="K1532" i="3" s="1"/>
  <c r="I1533" i="3"/>
  <c r="K1533" i="3" s="1"/>
  <c r="I1534" i="3"/>
  <c r="K1534" i="3" s="1"/>
  <c r="I1535" i="3"/>
  <c r="K1535" i="3" s="1"/>
  <c r="I1536" i="3"/>
  <c r="K1536" i="3" s="1"/>
  <c r="I1537" i="3"/>
  <c r="K1537" i="3" s="1"/>
  <c r="I1538" i="3"/>
  <c r="K1538" i="3" s="1"/>
  <c r="I1539" i="3"/>
  <c r="K1539" i="3" s="1"/>
  <c r="I1540" i="3"/>
  <c r="K1540" i="3" s="1"/>
  <c r="I1541" i="3"/>
  <c r="K1541" i="3" s="1"/>
  <c r="I1542" i="3"/>
  <c r="K1542" i="3" s="1"/>
  <c r="I1543" i="3"/>
  <c r="K1543" i="3" s="1"/>
  <c r="I1544" i="3"/>
  <c r="K1544" i="3" s="1"/>
  <c r="I1545" i="3"/>
  <c r="K1545" i="3" s="1"/>
  <c r="I1546" i="3"/>
  <c r="K1546" i="3" s="1"/>
  <c r="I1547" i="3"/>
  <c r="K1547" i="3" s="1"/>
  <c r="I1548" i="3"/>
  <c r="K1548" i="3" s="1"/>
  <c r="I1549" i="3"/>
  <c r="K1549" i="3" s="1"/>
  <c r="I1550" i="3"/>
  <c r="K1550" i="3" s="1"/>
  <c r="I1551" i="3"/>
  <c r="K1551" i="3" s="1"/>
  <c r="I1552" i="3"/>
  <c r="K1552" i="3" s="1"/>
  <c r="I1553" i="3"/>
  <c r="K1553" i="3" s="1"/>
  <c r="I1554" i="3"/>
  <c r="K1554" i="3" s="1"/>
  <c r="I1555" i="3"/>
  <c r="K1555" i="3" s="1"/>
  <c r="I1556" i="3"/>
  <c r="K1556" i="3" s="1"/>
  <c r="I1557" i="3"/>
  <c r="K1557" i="3" s="1"/>
  <c r="I1558" i="3"/>
  <c r="K1558" i="3" s="1"/>
  <c r="I1559" i="3"/>
  <c r="K1559" i="3" s="1"/>
  <c r="I1560" i="3"/>
  <c r="K1560" i="3" s="1"/>
  <c r="I1561" i="3"/>
  <c r="K1561" i="3" s="1"/>
  <c r="I1562" i="3"/>
  <c r="K1562" i="3" s="1"/>
  <c r="I1563" i="3"/>
  <c r="K1563" i="3" s="1"/>
  <c r="I1564" i="3"/>
  <c r="K1564" i="3" s="1"/>
  <c r="I1565" i="3"/>
  <c r="K1565" i="3" s="1"/>
  <c r="I1566" i="3"/>
  <c r="K1566" i="3" s="1"/>
  <c r="I1567" i="3"/>
  <c r="K1567" i="3" s="1"/>
  <c r="I1568" i="3"/>
  <c r="K1568" i="3" s="1"/>
  <c r="I1569" i="3"/>
  <c r="K1569" i="3" s="1"/>
  <c r="I1570" i="3"/>
  <c r="K1570" i="3" s="1"/>
  <c r="I1571" i="3"/>
  <c r="K1571" i="3" s="1"/>
  <c r="I1572" i="3"/>
  <c r="K1572" i="3" s="1"/>
  <c r="I1573" i="3"/>
  <c r="K1573" i="3" s="1"/>
  <c r="I1574" i="3"/>
  <c r="K1574" i="3" s="1"/>
  <c r="I1575" i="3"/>
  <c r="K1575" i="3" s="1"/>
  <c r="I1576" i="3"/>
  <c r="K1576" i="3" s="1"/>
  <c r="I1577" i="3"/>
  <c r="K1577" i="3" s="1"/>
  <c r="I1578" i="3"/>
  <c r="K1578" i="3" s="1"/>
  <c r="I1579" i="3"/>
  <c r="K1579" i="3" s="1"/>
  <c r="I1580" i="3"/>
  <c r="K1580" i="3" s="1"/>
  <c r="I1581" i="3"/>
  <c r="K1581" i="3" s="1"/>
  <c r="I1582" i="3"/>
  <c r="K1582" i="3" s="1"/>
  <c r="I1583" i="3"/>
  <c r="K1583" i="3" s="1"/>
  <c r="I1584" i="3"/>
  <c r="K1584" i="3" s="1"/>
  <c r="I1585" i="3"/>
  <c r="K1585" i="3" s="1"/>
  <c r="I1586" i="3"/>
  <c r="K1586" i="3" s="1"/>
  <c r="I1587" i="3"/>
  <c r="K1587" i="3" s="1"/>
  <c r="I1588" i="3"/>
  <c r="K1588" i="3" s="1"/>
  <c r="I1589" i="3"/>
  <c r="K1589" i="3" s="1"/>
  <c r="I1590" i="3"/>
  <c r="K1590" i="3" s="1"/>
  <c r="I1591" i="3"/>
  <c r="K1591" i="3" s="1"/>
  <c r="I1592" i="3"/>
  <c r="K1592" i="3" s="1"/>
  <c r="I1593" i="3"/>
  <c r="K1593" i="3" s="1"/>
  <c r="I1594" i="3"/>
  <c r="K1594" i="3" s="1"/>
  <c r="I1595" i="3"/>
  <c r="K1595" i="3" s="1"/>
  <c r="I1596" i="3"/>
  <c r="K1596" i="3" s="1"/>
  <c r="I1597" i="3"/>
  <c r="K1597" i="3" s="1"/>
  <c r="I1598" i="3"/>
  <c r="K1598" i="3" s="1"/>
  <c r="I1599" i="3"/>
  <c r="K1599" i="3" s="1"/>
  <c r="I1600" i="3"/>
  <c r="K1600" i="3" s="1"/>
  <c r="I1601" i="3"/>
  <c r="K1601" i="3" s="1"/>
  <c r="I1602" i="3"/>
  <c r="K1602" i="3" s="1"/>
  <c r="I1603" i="3"/>
  <c r="K1603" i="3" s="1"/>
  <c r="I1604" i="3"/>
  <c r="K1604" i="3" s="1"/>
  <c r="I1605" i="3"/>
  <c r="K1605" i="3" s="1"/>
  <c r="I1606" i="3"/>
  <c r="K1606" i="3" s="1"/>
  <c r="I1607" i="3"/>
  <c r="K1607" i="3" s="1"/>
  <c r="I1608" i="3"/>
  <c r="K1608" i="3" s="1"/>
  <c r="I1609" i="3"/>
  <c r="K1609" i="3" s="1"/>
  <c r="I1610" i="3"/>
  <c r="K1610" i="3" s="1"/>
  <c r="I1611" i="3"/>
  <c r="K1611" i="3" s="1"/>
  <c r="I1612" i="3"/>
  <c r="K1612" i="3" s="1"/>
  <c r="I1613" i="3"/>
  <c r="K1613" i="3" s="1"/>
  <c r="I1614" i="3"/>
  <c r="K1614" i="3" s="1"/>
  <c r="I1615" i="3"/>
  <c r="K1615" i="3" s="1"/>
  <c r="I1616" i="3"/>
  <c r="K1616" i="3" s="1"/>
  <c r="I1617" i="3"/>
  <c r="K1617" i="3" s="1"/>
  <c r="I1618" i="3"/>
  <c r="K1618" i="3" s="1"/>
  <c r="I1619" i="3"/>
  <c r="K1619" i="3" s="1"/>
  <c r="I1620" i="3"/>
  <c r="K1620" i="3" s="1"/>
  <c r="I1621" i="3"/>
  <c r="K1621" i="3" s="1"/>
  <c r="I1622" i="3"/>
  <c r="K1622" i="3" s="1"/>
  <c r="I1623" i="3"/>
  <c r="K1623" i="3" s="1"/>
  <c r="I1624" i="3"/>
  <c r="K1624" i="3" s="1"/>
  <c r="I1625" i="3"/>
  <c r="K1625" i="3" s="1"/>
  <c r="I1626" i="3"/>
  <c r="K1626" i="3" s="1"/>
  <c r="I1627" i="3"/>
  <c r="K1627" i="3" s="1"/>
  <c r="I1628" i="3"/>
  <c r="K1628" i="3" s="1"/>
  <c r="I1629" i="3"/>
  <c r="K1629" i="3" s="1"/>
  <c r="I1630" i="3"/>
  <c r="K1630" i="3" s="1"/>
  <c r="I1631" i="3"/>
  <c r="K1631" i="3" s="1"/>
  <c r="I1632" i="3"/>
  <c r="K1632" i="3" s="1"/>
  <c r="I1633" i="3"/>
  <c r="K1633" i="3" s="1"/>
  <c r="I1634" i="3"/>
  <c r="K1634" i="3" s="1"/>
  <c r="I1635" i="3"/>
  <c r="K1635" i="3" s="1"/>
  <c r="I1636" i="3"/>
  <c r="K1636" i="3" s="1"/>
  <c r="I1637" i="3"/>
  <c r="K1637" i="3" s="1"/>
  <c r="I1638" i="3"/>
  <c r="K1638" i="3" s="1"/>
  <c r="I1639" i="3"/>
  <c r="K1639" i="3" s="1"/>
  <c r="I1640" i="3"/>
  <c r="K1640" i="3" s="1"/>
  <c r="I1641" i="3"/>
  <c r="K1641" i="3" s="1"/>
  <c r="I1642" i="3"/>
  <c r="K1642" i="3" s="1"/>
  <c r="I1643" i="3"/>
  <c r="K1643" i="3" s="1"/>
  <c r="I1644" i="3"/>
  <c r="K1644" i="3" s="1"/>
  <c r="I1645" i="3"/>
  <c r="K1645" i="3" s="1"/>
  <c r="I1646" i="3"/>
  <c r="K1646" i="3" s="1"/>
  <c r="I1647" i="3"/>
  <c r="K1647" i="3" s="1"/>
  <c r="I1648" i="3"/>
  <c r="K1648" i="3" s="1"/>
  <c r="I1649" i="3"/>
  <c r="K1649" i="3" s="1"/>
  <c r="I1650" i="3"/>
  <c r="K1650" i="3" s="1"/>
  <c r="I1651" i="3"/>
  <c r="K1651" i="3" s="1"/>
  <c r="I1652" i="3"/>
  <c r="K1652" i="3" s="1"/>
  <c r="I1653" i="3"/>
  <c r="K1653" i="3" s="1"/>
  <c r="I1654" i="3"/>
  <c r="K1654" i="3" s="1"/>
  <c r="I1655" i="3"/>
  <c r="K1655" i="3" s="1"/>
  <c r="I1656" i="3"/>
  <c r="K1656" i="3" s="1"/>
  <c r="I1657" i="3"/>
  <c r="K1657" i="3" s="1"/>
  <c r="I1658" i="3"/>
  <c r="K1658" i="3" s="1"/>
  <c r="I1659" i="3"/>
  <c r="K1659" i="3" s="1"/>
  <c r="I1660" i="3"/>
  <c r="K1660" i="3" s="1"/>
  <c r="I1661" i="3"/>
  <c r="K1661" i="3" s="1"/>
  <c r="I1662" i="3"/>
  <c r="K1662" i="3" s="1"/>
  <c r="I1663" i="3"/>
  <c r="K1663" i="3" s="1"/>
  <c r="I1664" i="3"/>
  <c r="K1664" i="3" s="1"/>
  <c r="I1665" i="3"/>
  <c r="K1665" i="3" s="1"/>
  <c r="I1666" i="3"/>
  <c r="K1666" i="3" s="1"/>
  <c r="I1667" i="3"/>
  <c r="K1667" i="3" s="1"/>
  <c r="I1668" i="3"/>
  <c r="K1668" i="3" s="1"/>
  <c r="I1669" i="3"/>
  <c r="K1669" i="3" s="1"/>
  <c r="I1670" i="3"/>
  <c r="K1670" i="3" s="1"/>
  <c r="I1671" i="3"/>
  <c r="K1671" i="3" s="1"/>
  <c r="I1672" i="3"/>
  <c r="K1672" i="3" s="1"/>
  <c r="I1673" i="3"/>
  <c r="K1673" i="3" s="1"/>
  <c r="I1674" i="3"/>
  <c r="K1674" i="3" s="1"/>
  <c r="I1675" i="3"/>
  <c r="K1675" i="3" s="1"/>
  <c r="I1676" i="3"/>
  <c r="K1676" i="3" s="1"/>
  <c r="I1677" i="3"/>
  <c r="K1677" i="3" s="1"/>
  <c r="I1678" i="3"/>
  <c r="K1678" i="3" s="1"/>
  <c r="I1679" i="3"/>
  <c r="K1679" i="3" s="1"/>
  <c r="I1680" i="3"/>
  <c r="K1680" i="3" s="1"/>
  <c r="I1681" i="3"/>
  <c r="K1681" i="3" s="1"/>
  <c r="I1682" i="3"/>
  <c r="K1682" i="3" s="1"/>
  <c r="I1683" i="3"/>
  <c r="K1683" i="3" s="1"/>
  <c r="I1684" i="3"/>
  <c r="K1684" i="3" s="1"/>
  <c r="I1685" i="3"/>
  <c r="K1685" i="3" s="1"/>
  <c r="I1686" i="3"/>
  <c r="K1686" i="3" s="1"/>
  <c r="I1687" i="3"/>
  <c r="K1687" i="3" s="1"/>
  <c r="I1688" i="3"/>
  <c r="K1688" i="3" s="1"/>
  <c r="I1689" i="3"/>
  <c r="K1689" i="3" s="1"/>
  <c r="I1690" i="3"/>
  <c r="K1690" i="3" s="1"/>
  <c r="I1691" i="3"/>
  <c r="K1691" i="3" s="1"/>
  <c r="I1692" i="3"/>
  <c r="K1692" i="3" s="1"/>
  <c r="I1693" i="3"/>
  <c r="K1693" i="3" s="1"/>
  <c r="I1694" i="3"/>
  <c r="K1694" i="3" s="1"/>
  <c r="I1695" i="3"/>
  <c r="K1695" i="3" s="1"/>
  <c r="I1696" i="3"/>
  <c r="K1696" i="3" s="1"/>
  <c r="I1697" i="3"/>
  <c r="K1697" i="3" s="1"/>
  <c r="I1698" i="3"/>
  <c r="K1698" i="3" s="1"/>
  <c r="I1699" i="3"/>
  <c r="K1699" i="3" s="1"/>
  <c r="I1700" i="3"/>
  <c r="K1700" i="3" s="1"/>
  <c r="I1701" i="3"/>
  <c r="K1701" i="3" s="1"/>
  <c r="I1702" i="3"/>
  <c r="K1702" i="3" s="1"/>
  <c r="I1703" i="3"/>
  <c r="K1703" i="3" s="1"/>
  <c r="I1704" i="3"/>
  <c r="K1704" i="3" s="1"/>
  <c r="I1705" i="3"/>
  <c r="K1705" i="3" s="1"/>
  <c r="I1706" i="3"/>
  <c r="K1706" i="3" s="1"/>
  <c r="I1707" i="3"/>
  <c r="K1707" i="3" s="1"/>
  <c r="I1708" i="3"/>
  <c r="K1708" i="3" s="1"/>
  <c r="I1709" i="3"/>
  <c r="K1709" i="3" s="1"/>
  <c r="I1710" i="3"/>
  <c r="K1710" i="3" s="1"/>
  <c r="I1711" i="3"/>
  <c r="K1711" i="3" s="1"/>
  <c r="I1712" i="3"/>
  <c r="K1712" i="3" s="1"/>
  <c r="I1713" i="3"/>
  <c r="K1713" i="3" s="1"/>
  <c r="I1714" i="3"/>
  <c r="K1714" i="3" s="1"/>
  <c r="I1715" i="3"/>
  <c r="K1715" i="3" s="1"/>
  <c r="I1716" i="3"/>
  <c r="K1716" i="3" s="1"/>
  <c r="I1717" i="3"/>
  <c r="K1717" i="3" s="1"/>
  <c r="I1718" i="3"/>
  <c r="K1718" i="3" s="1"/>
  <c r="I1719" i="3"/>
  <c r="K1719" i="3" s="1"/>
  <c r="I1720" i="3"/>
  <c r="K1720" i="3" s="1"/>
  <c r="I1721" i="3"/>
  <c r="K1721" i="3" s="1"/>
  <c r="I1722" i="3"/>
  <c r="K1722" i="3" s="1"/>
  <c r="I1723" i="3"/>
  <c r="K1723" i="3" s="1"/>
  <c r="I1724" i="3"/>
  <c r="K1724" i="3" s="1"/>
  <c r="I1725" i="3"/>
  <c r="K1725" i="3" s="1"/>
  <c r="I1726" i="3"/>
  <c r="K1726" i="3" s="1"/>
  <c r="I1727" i="3"/>
  <c r="K1727" i="3" s="1"/>
  <c r="I1728" i="3"/>
  <c r="K1728" i="3" s="1"/>
  <c r="I1729" i="3"/>
  <c r="K1729" i="3" s="1"/>
  <c r="I1730" i="3"/>
  <c r="K1730" i="3" s="1"/>
  <c r="I1731" i="3"/>
  <c r="K1731" i="3" s="1"/>
  <c r="I1732" i="3"/>
  <c r="K1732" i="3" s="1"/>
  <c r="I1733" i="3"/>
  <c r="K1733" i="3" s="1"/>
  <c r="I1734" i="3"/>
  <c r="K1734" i="3" s="1"/>
  <c r="I1735" i="3"/>
  <c r="K1735" i="3" s="1"/>
  <c r="I1736" i="3"/>
  <c r="K1736" i="3" s="1"/>
  <c r="I1737" i="3"/>
  <c r="K1737" i="3" s="1"/>
  <c r="I1738" i="3"/>
  <c r="K1738" i="3" s="1"/>
  <c r="I1739" i="3"/>
  <c r="K1739" i="3" s="1"/>
  <c r="I1740" i="3"/>
  <c r="K1740" i="3" s="1"/>
  <c r="I1741" i="3"/>
  <c r="K1741" i="3" s="1"/>
  <c r="I1742" i="3"/>
  <c r="K1742" i="3" s="1"/>
  <c r="I1743" i="3"/>
  <c r="K1743" i="3" s="1"/>
  <c r="I1744" i="3"/>
  <c r="K1744" i="3" s="1"/>
  <c r="I1745" i="3"/>
  <c r="K1745" i="3" s="1"/>
  <c r="I1746" i="3"/>
  <c r="K1746" i="3" s="1"/>
  <c r="I1747" i="3"/>
  <c r="K1747" i="3" s="1"/>
  <c r="I1748" i="3"/>
  <c r="K1748" i="3" s="1"/>
  <c r="I1749" i="3"/>
  <c r="K1749" i="3" s="1"/>
  <c r="I1750" i="3"/>
  <c r="K1750" i="3" s="1"/>
  <c r="I1751" i="3"/>
  <c r="K1751" i="3" s="1"/>
  <c r="I1752" i="3"/>
  <c r="K1752" i="3" s="1"/>
  <c r="I1753" i="3"/>
  <c r="K1753" i="3" s="1"/>
  <c r="I1754" i="3"/>
  <c r="K1754" i="3" s="1"/>
  <c r="I1755" i="3"/>
  <c r="K1755" i="3" s="1"/>
  <c r="I1756" i="3"/>
  <c r="K1756" i="3" s="1"/>
  <c r="I1757" i="3"/>
  <c r="K1757" i="3" s="1"/>
  <c r="I1758" i="3"/>
  <c r="K1758" i="3" s="1"/>
  <c r="I1759" i="3"/>
  <c r="K1759" i="3" s="1"/>
  <c r="I1760" i="3"/>
  <c r="K1760" i="3" s="1"/>
  <c r="I1761" i="3"/>
  <c r="K1761" i="3" s="1"/>
  <c r="I1762" i="3"/>
  <c r="K1762" i="3" s="1"/>
  <c r="I1763" i="3"/>
  <c r="K1763" i="3" s="1"/>
  <c r="I1764" i="3"/>
  <c r="K1764" i="3" s="1"/>
  <c r="I1765" i="3"/>
  <c r="K1765" i="3" s="1"/>
  <c r="I1766" i="3"/>
  <c r="K1766" i="3" s="1"/>
  <c r="I1767" i="3"/>
  <c r="K1767" i="3" s="1"/>
  <c r="I1768" i="3"/>
  <c r="K1768" i="3" s="1"/>
  <c r="I1769" i="3"/>
  <c r="K1769" i="3" s="1"/>
  <c r="I1770" i="3"/>
  <c r="K1770" i="3" s="1"/>
  <c r="I1771" i="3"/>
  <c r="K1771" i="3" s="1"/>
  <c r="I1772" i="3"/>
  <c r="K1772" i="3" s="1"/>
  <c r="I1773" i="3"/>
  <c r="K1773" i="3" s="1"/>
  <c r="I1774" i="3"/>
  <c r="K1774" i="3" s="1"/>
  <c r="I1775" i="3"/>
  <c r="K1775" i="3" s="1"/>
  <c r="I1776" i="3"/>
  <c r="K1776" i="3" s="1"/>
  <c r="I1777" i="3"/>
  <c r="K1777" i="3" s="1"/>
  <c r="I1778" i="3"/>
  <c r="K1778" i="3" s="1"/>
  <c r="I1779" i="3"/>
  <c r="K1779" i="3" s="1"/>
  <c r="I1780" i="3"/>
  <c r="K1780" i="3" s="1"/>
  <c r="I1781" i="3"/>
  <c r="K1781" i="3" s="1"/>
  <c r="I1782" i="3"/>
  <c r="K1782" i="3" s="1"/>
  <c r="I1783" i="3"/>
  <c r="K1783" i="3" s="1"/>
  <c r="I1784" i="3"/>
  <c r="K1784" i="3" s="1"/>
  <c r="I1785" i="3"/>
  <c r="K1785" i="3" s="1"/>
  <c r="I1786" i="3"/>
  <c r="K1786" i="3" s="1"/>
  <c r="I1787" i="3"/>
  <c r="K1787" i="3" s="1"/>
  <c r="I1788" i="3"/>
  <c r="K1788" i="3" s="1"/>
  <c r="I1789" i="3"/>
  <c r="K1789" i="3" s="1"/>
  <c r="I1790" i="3"/>
  <c r="K1790" i="3" s="1"/>
  <c r="I1791" i="3"/>
  <c r="K1791" i="3" s="1"/>
  <c r="I1792" i="3"/>
  <c r="K1792" i="3" s="1"/>
  <c r="I1793" i="3"/>
  <c r="K1793" i="3" s="1"/>
  <c r="I1794" i="3"/>
  <c r="K1794" i="3" s="1"/>
  <c r="I1795" i="3"/>
  <c r="K1795" i="3" s="1"/>
  <c r="I1796" i="3"/>
  <c r="K1796" i="3" s="1"/>
  <c r="I1797" i="3"/>
  <c r="K1797" i="3" s="1"/>
  <c r="I1798" i="3"/>
  <c r="K1798" i="3" s="1"/>
  <c r="I1799" i="3"/>
  <c r="K1799" i="3" s="1"/>
  <c r="I1800" i="3"/>
  <c r="K1800" i="3" s="1"/>
  <c r="I1801" i="3"/>
  <c r="K1801" i="3" s="1"/>
  <c r="I1802" i="3"/>
  <c r="K1802" i="3" s="1"/>
  <c r="I1803" i="3"/>
  <c r="K1803" i="3" s="1"/>
  <c r="I1804" i="3"/>
  <c r="K1804" i="3" s="1"/>
  <c r="I1805" i="3"/>
  <c r="K1805" i="3" s="1"/>
  <c r="I1806" i="3"/>
  <c r="K1806" i="3" s="1"/>
  <c r="I1807" i="3"/>
  <c r="K1807" i="3" s="1"/>
  <c r="I1808" i="3"/>
  <c r="K1808" i="3" s="1"/>
  <c r="I1809" i="3"/>
  <c r="K1809" i="3" s="1"/>
  <c r="I1810" i="3"/>
  <c r="K1810" i="3" s="1"/>
  <c r="I1811" i="3"/>
  <c r="K1811" i="3" s="1"/>
  <c r="I1812" i="3"/>
  <c r="K1812" i="3" s="1"/>
  <c r="I1813" i="3"/>
  <c r="K1813" i="3" s="1"/>
  <c r="I1814" i="3"/>
  <c r="K1814" i="3" s="1"/>
  <c r="I1815" i="3"/>
  <c r="K1815" i="3" s="1"/>
  <c r="I1816" i="3"/>
  <c r="K1816" i="3" s="1"/>
  <c r="I1817" i="3"/>
  <c r="K1817" i="3" s="1"/>
  <c r="I1818" i="3"/>
  <c r="K1818" i="3" s="1"/>
  <c r="I1819" i="3"/>
  <c r="K1819" i="3" s="1"/>
  <c r="I1820" i="3"/>
  <c r="K1820" i="3" s="1"/>
  <c r="I1821" i="3"/>
  <c r="K1821" i="3" s="1"/>
  <c r="I1822" i="3"/>
  <c r="K1822" i="3" s="1"/>
  <c r="I1823" i="3"/>
  <c r="K1823" i="3" s="1"/>
  <c r="I1824" i="3"/>
  <c r="K1824" i="3" s="1"/>
  <c r="I1825" i="3"/>
  <c r="K1825" i="3" s="1"/>
  <c r="I1826" i="3"/>
  <c r="K1826" i="3" s="1"/>
  <c r="I1827" i="3"/>
  <c r="K1827" i="3" s="1"/>
  <c r="I1828" i="3"/>
  <c r="K1828" i="3" s="1"/>
  <c r="I1829" i="3"/>
  <c r="K1829" i="3" s="1"/>
  <c r="I1830" i="3"/>
  <c r="K1830" i="3" s="1"/>
  <c r="I1831" i="3"/>
  <c r="K1831" i="3" s="1"/>
  <c r="I1832" i="3"/>
  <c r="K1832" i="3" s="1"/>
  <c r="I1833" i="3"/>
  <c r="K1833" i="3" s="1"/>
  <c r="I1834" i="3"/>
  <c r="K1834" i="3" s="1"/>
  <c r="I1835" i="3"/>
  <c r="K1835" i="3" s="1"/>
  <c r="I1836" i="3"/>
  <c r="K1836" i="3" s="1"/>
  <c r="I1837" i="3"/>
  <c r="K1837" i="3" s="1"/>
  <c r="I1838" i="3"/>
  <c r="K1838" i="3" s="1"/>
  <c r="I1839" i="3"/>
  <c r="K1839" i="3" s="1"/>
  <c r="I1840" i="3"/>
  <c r="K1840" i="3" s="1"/>
  <c r="I1841" i="3"/>
  <c r="K1841" i="3" s="1"/>
  <c r="I1842" i="3"/>
  <c r="K1842" i="3" s="1"/>
  <c r="I1843" i="3"/>
  <c r="K1843" i="3" s="1"/>
  <c r="I1844" i="3"/>
  <c r="K1844" i="3" s="1"/>
  <c r="I1845" i="3"/>
  <c r="K1845" i="3" s="1"/>
  <c r="I1846" i="3"/>
  <c r="K1846" i="3" s="1"/>
  <c r="I1847" i="3"/>
  <c r="K1847" i="3" s="1"/>
  <c r="I1848" i="3"/>
  <c r="K1848" i="3" s="1"/>
  <c r="I1849" i="3"/>
  <c r="K1849" i="3" s="1"/>
  <c r="I1850" i="3"/>
  <c r="K1850" i="3" s="1"/>
  <c r="I1851" i="3"/>
  <c r="K1851" i="3" s="1"/>
  <c r="I1852" i="3"/>
  <c r="K1852" i="3" s="1"/>
  <c r="I1853" i="3"/>
  <c r="K1853" i="3" s="1"/>
  <c r="I1854" i="3"/>
  <c r="K1854" i="3" s="1"/>
  <c r="I1855" i="3"/>
  <c r="K1855" i="3" s="1"/>
  <c r="I1856" i="3"/>
  <c r="K1856" i="3" s="1"/>
  <c r="I1857" i="3"/>
  <c r="K1857" i="3" s="1"/>
  <c r="I1858" i="3"/>
  <c r="K1858" i="3" s="1"/>
  <c r="I1859" i="3"/>
  <c r="K1859" i="3" s="1"/>
  <c r="I1860" i="3"/>
  <c r="K1860" i="3" s="1"/>
  <c r="I1861" i="3"/>
  <c r="K1861" i="3" s="1"/>
  <c r="I1862" i="3"/>
  <c r="K1862" i="3" s="1"/>
  <c r="I1863" i="3"/>
  <c r="K1863" i="3" s="1"/>
  <c r="I1864" i="3"/>
  <c r="K1864" i="3" s="1"/>
  <c r="I1865" i="3"/>
  <c r="K1865" i="3" s="1"/>
  <c r="I1866" i="3"/>
  <c r="K1866" i="3" s="1"/>
  <c r="I1867" i="3"/>
  <c r="K1867" i="3" s="1"/>
  <c r="I1868" i="3"/>
  <c r="K1868" i="3" s="1"/>
  <c r="I1869" i="3"/>
  <c r="K1869" i="3" s="1"/>
  <c r="I1870" i="3"/>
  <c r="K1870" i="3" s="1"/>
  <c r="I1871" i="3"/>
  <c r="K1871" i="3" s="1"/>
  <c r="I1872" i="3"/>
  <c r="K1872" i="3" s="1"/>
  <c r="I1873" i="3"/>
  <c r="K1873" i="3" s="1"/>
  <c r="I1874" i="3"/>
  <c r="K1874" i="3" s="1"/>
  <c r="I1875" i="3"/>
  <c r="K1875" i="3" s="1"/>
  <c r="I1876" i="3"/>
  <c r="K1876" i="3" s="1"/>
  <c r="I1877" i="3"/>
  <c r="K1877" i="3" s="1"/>
  <c r="I1878" i="3"/>
  <c r="K1878" i="3" s="1"/>
  <c r="I1879" i="3"/>
  <c r="K1879" i="3" s="1"/>
  <c r="I1880" i="3"/>
  <c r="K1880" i="3" s="1"/>
  <c r="I1881" i="3"/>
  <c r="K1881" i="3" s="1"/>
  <c r="I1882" i="3"/>
  <c r="K1882" i="3" s="1"/>
  <c r="I1883" i="3"/>
  <c r="K1883" i="3" s="1"/>
  <c r="I1884" i="3"/>
  <c r="K1884" i="3" s="1"/>
  <c r="I1885" i="3"/>
  <c r="K1885" i="3" s="1"/>
  <c r="I1886" i="3"/>
  <c r="K1886" i="3" s="1"/>
  <c r="I1887" i="3"/>
  <c r="K1887" i="3" s="1"/>
  <c r="I1888" i="3"/>
  <c r="K1888" i="3" s="1"/>
  <c r="I1889" i="3"/>
  <c r="K1889" i="3" s="1"/>
  <c r="I1890" i="3"/>
  <c r="K1890" i="3" s="1"/>
  <c r="I1891" i="3"/>
  <c r="K1891" i="3" s="1"/>
  <c r="I1892" i="3"/>
  <c r="K1892" i="3" s="1"/>
  <c r="I1893" i="3"/>
  <c r="K1893" i="3" s="1"/>
  <c r="I1894" i="3"/>
  <c r="K1894" i="3" s="1"/>
  <c r="I1895" i="3"/>
  <c r="K1895" i="3" s="1"/>
  <c r="I1896" i="3"/>
  <c r="K1896" i="3" s="1"/>
  <c r="I1897" i="3"/>
  <c r="K1897" i="3" s="1"/>
  <c r="I1898" i="3"/>
  <c r="K1898" i="3" s="1"/>
  <c r="I1899" i="3"/>
  <c r="K1899" i="3" s="1"/>
  <c r="I1900" i="3"/>
  <c r="K1900" i="3" s="1"/>
  <c r="I1901" i="3"/>
  <c r="K1901" i="3" s="1"/>
  <c r="I1902" i="3"/>
  <c r="K1902" i="3" s="1"/>
  <c r="I1903" i="3"/>
  <c r="K1903" i="3" s="1"/>
  <c r="I1904" i="3"/>
  <c r="K1904" i="3" s="1"/>
  <c r="I1905" i="3"/>
  <c r="K1905" i="3" s="1"/>
  <c r="I1906" i="3"/>
  <c r="K1906" i="3" s="1"/>
  <c r="I1907" i="3"/>
  <c r="K1907" i="3" s="1"/>
  <c r="I1908" i="3"/>
  <c r="K1908" i="3" s="1"/>
  <c r="I1909" i="3"/>
  <c r="K1909" i="3" s="1"/>
  <c r="I1910" i="3"/>
  <c r="K1910" i="3" s="1"/>
  <c r="I1911" i="3"/>
  <c r="K1911" i="3" s="1"/>
  <c r="I1912" i="3"/>
  <c r="K1912" i="3" s="1"/>
  <c r="I1913" i="3"/>
  <c r="K1913" i="3" s="1"/>
  <c r="I1914" i="3"/>
  <c r="K1914" i="3" s="1"/>
  <c r="I1915" i="3"/>
  <c r="K1915" i="3" s="1"/>
  <c r="I1916" i="3"/>
  <c r="K1916" i="3" s="1"/>
  <c r="I1917" i="3"/>
  <c r="K1917" i="3" s="1"/>
  <c r="I1918" i="3"/>
  <c r="K1918" i="3" s="1"/>
  <c r="I1919" i="3"/>
  <c r="K1919" i="3" s="1"/>
  <c r="I1920" i="3"/>
  <c r="K1920" i="3" s="1"/>
  <c r="I1921" i="3"/>
  <c r="K1921" i="3" s="1"/>
  <c r="I1922" i="3"/>
  <c r="K1922" i="3" s="1"/>
  <c r="I1923" i="3"/>
  <c r="K1923" i="3" s="1"/>
  <c r="I1924" i="3"/>
  <c r="K1924" i="3" s="1"/>
  <c r="I1925" i="3"/>
  <c r="K1925" i="3" s="1"/>
  <c r="I1926" i="3"/>
  <c r="K1926" i="3" s="1"/>
  <c r="I1927" i="3"/>
  <c r="K1927" i="3" s="1"/>
  <c r="I1928" i="3"/>
  <c r="K1928" i="3" s="1"/>
  <c r="I1929" i="3"/>
  <c r="K1929" i="3" s="1"/>
  <c r="I1930" i="3"/>
  <c r="K1930" i="3" s="1"/>
  <c r="I1931" i="3"/>
  <c r="K1931" i="3" s="1"/>
  <c r="I1932" i="3"/>
  <c r="K1932" i="3" s="1"/>
  <c r="I1933" i="3"/>
  <c r="K1933" i="3" s="1"/>
  <c r="I1934" i="3"/>
  <c r="K1934" i="3" s="1"/>
  <c r="I1935" i="3"/>
  <c r="K1935" i="3" s="1"/>
  <c r="I1936" i="3"/>
  <c r="K1936" i="3" s="1"/>
  <c r="I1937" i="3"/>
  <c r="K1937" i="3" s="1"/>
  <c r="I1938" i="3"/>
  <c r="K1938" i="3" s="1"/>
  <c r="I1939" i="3"/>
  <c r="K1939" i="3" s="1"/>
  <c r="I1940" i="3"/>
  <c r="K1940" i="3" s="1"/>
  <c r="I1941" i="3"/>
  <c r="K1941" i="3" s="1"/>
  <c r="I1942" i="3"/>
  <c r="K1942" i="3" s="1"/>
  <c r="I1943" i="3"/>
  <c r="K1943" i="3" s="1"/>
  <c r="I1944" i="3"/>
  <c r="K1944" i="3" s="1"/>
  <c r="I1945" i="3"/>
  <c r="K1945" i="3" s="1"/>
  <c r="I1946" i="3"/>
  <c r="K1946" i="3" s="1"/>
  <c r="I1947" i="3"/>
  <c r="K1947" i="3" s="1"/>
  <c r="I1948" i="3"/>
  <c r="K1948" i="3" s="1"/>
  <c r="I1949" i="3"/>
  <c r="K1949" i="3" s="1"/>
  <c r="I1950" i="3"/>
  <c r="K1950" i="3" s="1"/>
  <c r="I1951" i="3"/>
  <c r="K1951" i="3" s="1"/>
  <c r="I1952" i="3"/>
  <c r="K1952" i="3" s="1"/>
  <c r="I1953" i="3"/>
  <c r="K1953" i="3" s="1"/>
  <c r="I1954" i="3"/>
  <c r="K1954" i="3" s="1"/>
  <c r="I1955" i="3"/>
  <c r="K1955" i="3" s="1"/>
  <c r="I1956" i="3"/>
  <c r="K1956" i="3" s="1"/>
  <c r="I1957" i="3"/>
  <c r="K1957" i="3" s="1"/>
  <c r="I1958" i="3"/>
  <c r="K1958" i="3" s="1"/>
  <c r="I1959" i="3"/>
  <c r="K1959" i="3" s="1"/>
  <c r="I1960" i="3"/>
  <c r="K1960" i="3" s="1"/>
  <c r="I1961" i="3"/>
  <c r="K1961" i="3" s="1"/>
  <c r="I1962" i="3"/>
  <c r="K1962" i="3" s="1"/>
  <c r="I1963" i="3"/>
  <c r="K1963" i="3" s="1"/>
  <c r="I1964" i="3"/>
  <c r="K1964" i="3" s="1"/>
  <c r="I1965" i="3"/>
  <c r="K1965" i="3" s="1"/>
  <c r="I1966" i="3"/>
  <c r="K1966" i="3" s="1"/>
  <c r="I1967" i="3"/>
  <c r="K1967" i="3" s="1"/>
  <c r="I1968" i="3"/>
  <c r="K1968" i="3" s="1"/>
  <c r="I1969" i="3"/>
  <c r="K1969" i="3" s="1"/>
  <c r="I1970" i="3"/>
  <c r="K1970" i="3" s="1"/>
  <c r="I1971" i="3"/>
  <c r="K1971" i="3" s="1"/>
  <c r="I1972" i="3"/>
  <c r="K1972" i="3" s="1"/>
  <c r="I1973" i="3"/>
  <c r="K1973" i="3" s="1"/>
  <c r="I1974" i="3"/>
  <c r="K1974" i="3" s="1"/>
  <c r="I1975" i="3"/>
  <c r="K1975" i="3" s="1"/>
  <c r="I1976" i="3"/>
  <c r="K1976" i="3" s="1"/>
  <c r="I1977" i="3"/>
  <c r="K1977" i="3" s="1"/>
  <c r="I1978" i="3"/>
  <c r="K1978" i="3" s="1"/>
  <c r="I1979" i="3"/>
  <c r="K1979" i="3" s="1"/>
  <c r="I1980" i="3"/>
  <c r="K1980" i="3" s="1"/>
  <c r="I1981" i="3"/>
  <c r="K1981" i="3" s="1"/>
  <c r="I1982" i="3"/>
  <c r="K1982" i="3" s="1"/>
  <c r="I1983" i="3"/>
  <c r="K1983" i="3" s="1"/>
  <c r="I1984" i="3"/>
  <c r="K1984" i="3" s="1"/>
  <c r="I1985" i="3"/>
  <c r="K1985" i="3" s="1"/>
  <c r="I1986" i="3"/>
  <c r="K1986" i="3" s="1"/>
  <c r="I1987" i="3"/>
  <c r="K1987" i="3" s="1"/>
  <c r="I1988" i="3"/>
  <c r="K1988" i="3" s="1"/>
  <c r="I1989" i="3"/>
  <c r="K1989" i="3" s="1"/>
  <c r="I1990" i="3"/>
  <c r="K1990" i="3" s="1"/>
  <c r="I1991" i="3"/>
  <c r="K1991" i="3" s="1"/>
  <c r="I1992" i="3"/>
  <c r="K1992" i="3" s="1"/>
  <c r="I1993" i="3"/>
  <c r="K1993" i="3" s="1"/>
  <c r="I1994" i="3"/>
  <c r="K1994" i="3" s="1"/>
  <c r="I1995" i="3"/>
  <c r="K1995" i="3" s="1"/>
  <c r="I1996" i="3"/>
  <c r="K1996" i="3" s="1"/>
  <c r="I1997" i="3"/>
  <c r="K1997" i="3" s="1"/>
  <c r="I1998" i="3"/>
  <c r="K1998" i="3" s="1"/>
  <c r="I1999" i="3"/>
  <c r="K1999" i="3" s="1"/>
  <c r="I2000" i="3"/>
  <c r="K2000" i="3" s="1"/>
  <c r="I2001" i="3"/>
  <c r="K2001" i="3" s="1"/>
  <c r="I2002" i="3"/>
  <c r="K2002" i="3" s="1"/>
  <c r="I2003" i="3"/>
  <c r="K2003" i="3" s="1"/>
  <c r="I2004" i="3"/>
  <c r="K2004" i="3" s="1"/>
  <c r="I2005" i="3"/>
  <c r="K2005" i="3" s="1"/>
  <c r="I2006" i="3"/>
  <c r="K2006" i="3" s="1"/>
  <c r="I2007" i="3"/>
  <c r="K2007" i="3" s="1"/>
  <c r="I2008" i="3"/>
  <c r="K2008" i="3" s="1"/>
  <c r="I2009" i="3"/>
  <c r="K2009" i="3" s="1"/>
  <c r="I2010" i="3"/>
  <c r="K2010" i="3" s="1"/>
  <c r="I2011" i="3"/>
  <c r="K2011" i="3" s="1"/>
  <c r="I2012" i="3"/>
  <c r="K2012" i="3" s="1"/>
  <c r="I2013" i="3"/>
  <c r="K2013" i="3" s="1"/>
  <c r="I2014" i="3"/>
  <c r="K2014" i="3" s="1"/>
  <c r="I2015" i="3"/>
  <c r="K2015" i="3" s="1"/>
  <c r="I2016" i="3"/>
  <c r="K2016" i="3" s="1"/>
  <c r="I2017" i="3"/>
  <c r="K2017" i="3" s="1"/>
  <c r="I2018" i="3"/>
  <c r="K2018" i="3" s="1"/>
  <c r="I2019" i="3"/>
  <c r="K2019" i="3" s="1"/>
  <c r="I2020" i="3"/>
  <c r="K2020" i="3" s="1"/>
  <c r="I2021" i="3"/>
  <c r="K2021" i="3" s="1"/>
  <c r="I2022" i="3"/>
  <c r="K2022" i="3" s="1"/>
  <c r="I2023" i="3"/>
  <c r="K2023" i="3" s="1"/>
  <c r="I2024" i="3"/>
  <c r="K2024" i="3" s="1"/>
  <c r="I2025" i="3"/>
  <c r="K2025" i="3" s="1"/>
  <c r="I2026" i="3"/>
  <c r="K2026" i="3" s="1"/>
  <c r="I2027" i="3"/>
  <c r="K2027" i="3" s="1"/>
  <c r="I2028" i="3"/>
  <c r="K2028" i="3" s="1"/>
  <c r="I2029" i="3"/>
  <c r="K2029" i="3" s="1"/>
  <c r="I2030" i="3"/>
  <c r="K2030" i="3" s="1"/>
  <c r="I2031" i="3"/>
  <c r="K2031" i="3" s="1"/>
  <c r="I2032" i="3"/>
  <c r="K2032" i="3" s="1"/>
  <c r="I2033" i="3"/>
  <c r="K2033" i="3" s="1"/>
  <c r="I2034" i="3"/>
  <c r="K2034" i="3" s="1"/>
  <c r="I2035" i="3"/>
  <c r="K2035" i="3" s="1"/>
  <c r="I2036" i="3"/>
  <c r="K2036" i="3" s="1"/>
  <c r="I2037" i="3"/>
  <c r="K2037" i="3" s="1"/>
  <c r="I2038" i="3"/>
  <c r="K2038" i="3" s="1"/>
  <c r="I2039" i="3"/>
  <c r="K2039" i="3" s="1"/>
  <c r="I2040" i="3"/>
  <c r="K2040" i="3" s="1"/>
  <c r="I2041" i="3"/>
  <c r="K2041" i="3" s="1"/>
  <c r="I2042" i="3"/>
  <c r="K2042" i="3" s="1"/>
  <c r="I2043" i="3"/>
  <c r="K2043" i="3" s="1"/>
  <c r="I2044" i="3"/>
  <c r="K2044" i="3" s="1"/>
  <c r="I2045" i="3"/>
  <c r="K2045" i="3" s="1"/>
  <c r="I2046" i="3"/>
  <c r="K2046" i="3" s="1"/>
  <c r="I2047" i="3"/>
  <c r="K2047" i="3" s="1"/>
  <c r="I2048" i="3"/>
  <c r="K2048" i="3" s="1"/>
  <c r="I2049" i="3"/>
  <c r="K2049" i="3" s="1"/>
  <c r="I2050" i="3"/>
  <c r="K2050" i="3" s="1"/>
  <c r="I2051" i="3"/>
  <c r="K2051" i="3" s="1"/>
  <c r="I2052" i="3"/>
  <c r="K2052" i="3" s="1"/>
  <c r="I2053" i="3"/>
  <c r="K2053" i="3" s="1"/>
  <c r="I2054" i="3"/>
  <c r="K2054" i="3" s="1"/>
  <c r="I2055" i="3"/>
  <c r="K2055" i="3" s="1"/>
  <c r="I2056" i="3"/>
  <c r="K2056" i="3" s="1"/>
  <c r="I2057" i="3"/>
  <c r="K2057" i="3" s="1"/>
  <c r="I2058" i="3"/>
  <c r="K2058" i="3" s="1"/>
  <c r="I2059" i="3"/>
  <c r="K2059" i="3" s="1"/>
  <c r="I2060" i="3"/>
  <c r="K2060" i="3" s="1"/>
  <c r="I2061" i="3"/>
  <c r="K2061" i="3" s="1"/>
  <c r="I2062" i="3"/>
  <c r="K2062" i="3" s="1"/>
  <c r="I2063" i="3"/>
  <c r="K2063" i="3" s="1"/>
  <c r="I2064" i="3"/>
  <c r="K2064" i="3" s="1"/>
  <c r="I2065" i="3"/>
  <c r="K2065" i="3" s="1"/>
  <c r="I2066" i="3"/>
  <c r="K2066" i="3" s="1"/>
  <c r="I2067" i="3"/>
  <c r="K2067" i="3" s="1"/>
  <c r="I2068" i="3"/>
  <c r="K2068" i="3" s="1"/>
  <c r="I2069" i="3"/>
  <c r="K2069" i="3" s="1"/>
  <c r="I2070" i="3"/>
  <c r="K2070" i="3" s="1"/>
  <c r="I2071" i="3"/>
  <c r="K2071" i="3" s="1"/>
  <c r="I2072" i="3"/>
  <c r="K2072" i="3" s="1"/>
  <c r="I2073" i="3"/>
  <c r="K2073" i="3" s="1"/>
  <c r="I2074" i="3"/>
  <c r="K2074" i="3" s="1"/>
  <c r="I2075" i="3"/>
  <c r="K2075" i="3" s="1"/>
  <c r="I2076" i="3"/>
  <c r="K2076" i="3" s="1"/>
  <c r="I2077" i="3"/>
  <c r="K2077" i="3" s="1"/>
  <c r="I2078" i="3"/>
  <c r="K2078" i="3" s="1"/>
  <c r="I2079" i="3"/>
  <c r="K2079" i="3" s="1"/>
  <c r="I2080" i="3"/>
  <c r="K2080" i="3" s="1"/>
  <c r="I2081" i="3"/>
  <c r="K2081" i="3" s="1"/>
  <c r="I2082" i="3"/>
  <c r="K2082" i="3" s="1"/>
  <c r="I2083" i="3"/>
  <c r="K2083" i="3" s="1"/>
  <c r="I2084" i="3"/>
  <c r="K2084" i="3" s="1"/>
  <c r="I2085" i="3"/>
  <c r="K2085" i="3" s="1"/>
  <c r="I2086" i="3"/>
  <c r="K2086" i="3" s="1"/>
  <c r="I2087" i="3"/>
  <c r="K2087" i="3" s="1"/>
  <c r="I2088" i="3"/>
  <c r="K2088" i="3" s="1"/>
  <c r="I2089" i="3"/>
  <c r="K2089" i="3" s="1"/>
  <c r="I2090" i="3"/>
  <c r="K2090" i="3" s="1"/>
  <c r="I2091" i="3"/>
  <c r="K2091" i="3" s="1"/>
  <c r="I2092" i="3"/>
  <c r="K2092" i="3" s="1"/>
  <c r="I2093" i="3"/>
  <c r="K2093" i="3" s="1"/>
  <c r="I2094" i="3"/>
  <c r="K2094" i="3" s="1"/>
  <c r="I2095" i="3"/>
  <c r="K2095" i="3" s="1"/>
  <c r="I2096" i="3"/>
  <c r="K2096" i="3" s="1"/>
  <c r="I2097" i="3"/>
  <c r="K2097" i="3" s="1"/>
  <c r="I2098" i="3"/>
  <c r="K2098" i="3" s="1"/>
  <c r="I2099" i="3"/>
  <c r="K2099" i="3" s="1"/>
  <c r="I2100" i="3"/>
  <c r="K2100" i="3" s="1"/>
  <c r="I2101" i="3"/>
  <c r="K2101" i="3" s="1"/>
  <c r="I2102" i="3"/>
  <c r="K2102" i="3" s="1"/>
  <c r="I2103" i="3"/>
  <c r="K2103" i="3" s="1"/>
  <c r="I2104" i="3"/>
  <c r="K2104" i="3" s="1"/>
  <c r="I2105" i="3"/>
  <c r="K2105" i="3" s="1"/>
  <c r="I2106" i="3"/>
  <c r="K2106" i="3" s="1"/>
  <c r="I2107" i="3"/>
  <c r="K2107" i="3" s="1"/>
  <c r="I2108" i="3"/>
  <c r="K2108" i="3" s="1"/>
  <c r="I2109" i="3"/>
  <c r="K2109" i="3" s="1"/>
  <c r="I2110" i="3"/>
  <c r="K2110" i="3" s="1"/>
  <c r="I2111" i="3"/>
  <c r="K2111" i="3" s="1"/>
  <c r="I2112" i="3"/>
  <c r="K2112" i="3" s="1"/>
  <c r="I2113" i="3"/>
  <c r="K2113" i="3" s="1"/>
  <c r="I2114" i="3"/>
  <c r="K2114" i="3" s="1"/>
  <c r="I2115" i="3"/>
  <c r="K2115" i="3" s="1"/>
  <c r="I2116" i="3"/>
  <c r="K2116" i="3" s="1"/>
  <c r="I2117" i="3"/>
  <c r="K2117" i="3" s="1"/>
  <c r="I2118" i="3"/>
  <c r="K2118" i="3" s="1"/>
  <c r="I2119" i="3"/>
  <c r="K2119" i="3" s="1"/>
  <c r="I2120" i="3"/>
  <c r="K2120" i="3" s="1"/>
  <c r="I2121" i="3"/>
  <c r="K2121" i="3" s="1"/>
  <c r="I2122" i="3"/>
  <c r="K2122" i="3" s="1"/>
  <c r="I2123" i="3"/>
  <c r="K2123" i="3" s="1"/>
  <c r="I2124" i="3"/>
  <c r="K2124" i="3" s="1"/>
  <c r="I2125" i="3"/>
  <c r="K2125" i="3" s="1"/>
  <c r="I2126" i="3"/>
  <c r="K2126" i="3" s="1"/>
  <c r="I2127" i="3"/>
  <c r="K2127" i="3" s="1"/>
  <c r="I2128" i="3"/>
  <c r="K2128" i="3" s="1"/>
  <c r="I2129" i="3"/>
  <c r="K2129" i="3" s="1"/>
  <c r="I2130" i="3"/>
  <c r="K2130" i="3" s="1"/>
  <c r="I2131" i="3"/>
  <c r="K2131" i="3" s="1"/>
  <c r="I2132" i="3"/>
  <c r="K2132" i="3" s="1"/>
  <c r="I2133" i="3"/>
  <c r="K2133" i="3" s="1"/>
  <c r="I2134" i="3"/>
  <c r="K2134" i="3" s="1"/>
  <c r="I2135" i="3"/>
  <c r="K2135" i="3" s="1"/>
  <c r="I2136" i="3"/>
  <c r="K2136" i="3" s="1"/>
  <c r="I2137" i="3"/>
  <c r="K2137" i="3" s="1"/>
  <c r="I2138" i="3"/>
  <c r="K2138" i="3" s="1"/>
  <c r="I2139" i="3"/>
  <c r="K2139" i="3" s="1"/>
  <c r="I2140" i="3"/>
  <c r="K2140" i="3" s="1"/>
  <c r="I2141" i="3"/>
  <c r="K2141" i="3" s="1"/>
  <c r="I2142" i="3"/>
  <c r="K2142" i="3" s="1"/>
  <c r="I2143" i="3"/>
  <c r="K2143" i="3" s="1"/>
  <c r="I2144" i="3"/>
  <c r="K2144" i="3" s="1"/>
  <c r="I2145" i="3"/>
  <c r="K2145" i="3" s="1"/>
  <c r="I2146" i="3"/>
  <c r="K2146" i="3" s="1"/>
  <c r="I2147" i="3"/>
  <c r="K2147" i="3" s="1"/>
  <c r="I2148" i="3"/>
  <c r="K2148" i="3" s="1"/>
  <c r="I2149" i="3"/>
  <c r="K2149" i="3" s="1"/>
  <c r="I2150" i="3"/>
  <c r="K2150" i="3" s="1"/>
  <c r="I2151" i="3"/>
  <c r="K2151" i="3" s="1"/>
  <c r="I2152" i="3"/>
  <c r="K2152" i="3" s="1"/>
  <c r="I2153" i="3"/>
  <c r="K2153" i="3" s="1"/>
  <c r="I2154" i="3"/>
  <c r="K2154" i="3" s="1"/>
  <c r="I2155" i="3"/>
  <c r="K2155" i="3" s="1"/>
  <c r="I2156" i="3"/>
  <c r="K2156" i="3" s="1"/>
  <c r="I2157" i="3"/>
  <c r="K2157" i="3" s="1"/>
  <c r="I2158" i="3"/>
  <c r="K2158" i="3" s="1"/>
  <c r="I2159" i="3"/>
  <c r="K2159" i="3" s="1"/>
  <c r="I2160" i="3"/>
  <c r="K2160" i="3" s="1"/>
  <c r="I2161" i="3"/>
  <c r="K2161" i="3" s="1"/>
  <c r="I2162" i="3"/>
  <c r="K2162" i="3" s="1"/>
  <c r="I2163" i="3"/>
  <c r="K2163" i="3" s="1"/>
  <c r="I2164" i="3"/>
  <c r="K2164" i="3" s="1"/>
  <c r="I2165" i="3"/>
  <c r="K2165" i="3" s="1"/>
  <c r="I2166" i="3"/>
  <c r="K2166" i="3" s="1"/>
  <c r="I2167" i="3"/>
  <c r="K2167" i="3" s="1"/>
  <c r="I2168" i="3"/>
  <c r="K2168" i="3" s="1"/>
  <c r="I2169" i="3"/>
  <c r="K2169" i="3" s="1"/>
  <c r="I2170" i="3"/>
  <c r="K2170" i="3" s="1"/>
  <c r="I2171" i="3"/>
  <c r="K2171" i="3" s="1"/>
  <c r="I2172" i="3"/>
  <c r="K2172" i="3" s="1"/>
  <c r="I2173" i="3"/>
  <c r="K2173" i="3" s="1"/>
  <c r="I2174" i="3"/>
  <c r="K2174" i="3" s="1"/>
  <c r="I2175" i="3"/>
  <c r="K2175" i="3" s="1"/>
  <c r="I2176" i="3"/>
  <c r="K2176" i="3" s="1"/>
  <c r="I2177" i="3"/>
  <c r="K2177" i="3" s="1"/>
  <c r="I2178" i="3"/>
  <c r="K2178" i="3" s="1"/>
  <c r="I2179" i="3"/>
  <c r="K2179" i="3" s="1"/>
  <c r="I2180" i="3"/>
  <c r="K2180" i="3" s="1"/>
  <c r="I2181" i="3"/>
  <c r="K2181" i="3" s="1"/>
  <c r="I2182" i="3"/>
  <c r="K2182" i="3" s="1"/>
  <c r="I2183" i="3"/>
  <c r="K2183" i="3" s="1"/>
  <c r="I2184" i="3"/>
  <c r="K2184" i="3" s="1"/>
  <c r="I2185" i="3"/>
  <c r="K2185" i="3" s="1"/>
  <c r="I2186" i="3"/>
  <c r="K2186" i="3" s="1"/>
  <c r="I2187" i="3"/>
  <c r="K2187" i="3" s="1"/>
  <c r="I2188" i="3"/>
  <c r="K2188" i="3" s="1"/>
  <c r="I2189" i="3"/>
  <c r="K2189" i="3" s="1"/>
  <c r="I2190" i="3"/>
  <c r="K2190" i="3" s="1"/>
  <c r="I2191" i="3"/>
  <c r="K2191" i="3" s="1"/>
  <c r="I2192" i="3"/>
  <c r="K2192" i="3" s="1"/>
  <c r="I2193" i="3"/>
  <c r="K2193" i="3" s="1"/>
  <c r="I2194" i="3"/>
  <c r="K2194" i="3" s="1"/>
  <c r="I2195" i="3"/>
  <c r="K2195" i="3" s="1"/>
  <c r="I2196" i="3"/>
  <c r="K2196" i="3" s="1"/>
  <c r="I2197" i="3"/>
  <c r="K2197" i="3" s="1"/>
  <c r="I2198" i="3"/>
  <c r="K2198" i="3" s="1"/>
  <c r="I2199" i="3"/>
  <c r="K2199" i="3" s="1"/>
  <c r="I2200" i="3"/>
  <c r="K2200" i="3" s="1"/>
  <c r="I2201" i="3"/>
  <c r="K2201" i="3" s="1"/>
  <c r="I2202" i="3"/>
  <c r="K2202" i="3" s="1"/>
  <c r="I2203" i="3"/>
  <c r="K2203" i="3" s="1"/>
  <c r="I2204" i="3"/>
  <c r="K2204" i="3" s="1"/>
  <c r="I2205" i="3"/>
  <c r="K2205" i="3" s="1"/>
  <c r="I2206" i="3"/>
  <c r="K2206" i="3" s="1"/>
  <c r="I2207" i="3"/>
  <c r="K2207" i="3" s="1"/>
  <c r="I2208" i="3"/>
  <c r="K2208" i="3" s="1"/>
  <c r="I2209" i="3"/>
  <c r="K2209" i="3" s="1"/>
  <c r="I2210" i="3"/>
  <c r="K2210" i="3" s="1"/>
  <c r="I2211" i="3"/>
  <c r="K2211" i="3" s="1"/>
  <c r="I2212" i="3"/>
  <c r="K2212" i="3" s="1"/>
  <c r="I2213" i="3"/>
  <c r="K2213" i="3" s="1"/>
  <c r="I2214" i="3"/>
  <c r="K2214" i="3" s="1"/>
  <c r="I2215" i="3"/>
  <c r="K2215" i="3" s="1"/>
  <c r="I2216" i="3"/>
  <c r="K2216" i="3" s="1"/>
  <c r="I2217" i="3"/>
  <c r="K2217" i="3" s="1"/>
  <c r="I2218" i="3"/>
  <c r="K2218" i="3" s="1"/>
  <c r="I2219" i="3"/>
  <c r="K2219" i="3" s="1"/>
  <c r="I2220" i="3"/>
  <c r="K2220" i="3" s="1"/>
  <c r="I2221" i="3"/>
  <c r="K2221" i="3" s="1"/>
  <c r="I2222" i="3"/>
  <c r="K2222" i="3" s="1"/>
  <c r="I2223" i="3"/>
  <c r="K2223" i="3" s="1"/>
  <c r="I2224" i="3"/>
  <c r="K2224" i="3" s="1"/>
  <c r="I2225" i="3"/>
  <c r="K2225" i="3" s="1"/>
  <c r="I2226" i="3"/>
  <c r="K2226" i="3" s="1"/>
  <c r="I2227" i="3"/>
  <c r="K2227" i="3" s="1"/>
  <c r="I2228" i="3"/>
  <c r="K2228" i="3" s="1"/>
  <c r="I2229" i="3"/>
  <c r="K2229" i="3" s="1"/>
  <c r="I2230" i="3"/>
  <c r="K2230" i="3" s="1"/>
  <c r="I2231" i="3"/>
  <c r="K2231" i="3" s="1"/>
  <c r="I2232" i="3"/>
  <c r="K2232" i="3" s="1"/>
  <c r="I2233" i="3"/>
  <c r="K2233" i="3" s="1"/>
  <c r="I2234" i="3"/>
  <c r="K2234" i="3" s="1"/>
  <c r="I2235" i="3"/>
  <c r="K2235" i="3" s="1"/>
  <c r="I2236" i="3"/>
  <c r="K2236" i="3" s="1"/>
  <c r="I2237" i="3"/>
  <c r="K2237" i="3" s="1"/>
  <c r="I2238" i="3"/>
  <c r="K2238" i="3" s="1"/>
  <c r="I2239" i="3"/>
  <c r="K2239" i="3" s="1"/>
  <c r="I2240" i="3"/>
  <c r="K2240" i="3" s="1"/>
  <c r="I2241" i="3"/>
  <c r="K2241" i="3" s="1"/>
  <c r="I2242" i="3"/>
  <c r="K2242" i="3" s="1"/>
  <c r="I2243" i="3"/>
  <c r="K2243" i="3" s="1"/>
  <c r="I2244" i="3"/>
  <c r="K2244" i="3" s="1"/>
  <c r="I2245" i="3"/>
  <c r="K2245" i="3" s="1"/>
  <c r="I2246" i="3"/>
  <c r="K2246" i="3" s="1"/>
  <c r="I2247" i="3"/>
  <c r="K2247" i="3" s="1"/>
  <c r="I2248" i="3"/>
  <c r="K2248" i="3" s="1"/>
  <c r="I2249" i="3"/>
  <c r="K2249" i="3" s="1"/>
  <c r="I2250" i="3"/>
  <c r="K2250" i="3" s="1"/>
  <c r="I2251" i="3"/>
  <c r="K2251" i="3" s="1"/>
  <c r="I2252" i="3"/>
  <c r="K2252" i="3" s="1"/>
  <c r="I2253" i="3"/>
  <c r="K2253" i="3" s="1"/>
  <c r="I2254" i="3"/>
  <c r="K2254" i="3" s="1"/>
  <c r="I2255" i="3"/>
  <c r="K2255" i="3" s="1"/>
  <c r="I2256" i="3"/>
  <c r="K2256" i="3" s="1"/>
  <c r="I2257" i="3"/>
  <c r="K2257" i="3" s="1"/>
  <c r="I2258" i="3"/>
  <c r="K2258" i="3" s="1"/>
  <c r="I2259" i="3"/>
  <c r="K2259" i="3" s="1"/>
  <c r="I2260" i="3"/>
  <c r="K2260" i="3" s="1"/>
  <c r="I2261" i="3"/>
  <c r="K2261" i="3" s="1"/>
  <c r="I2262" i="3"/>
  <c r="K2262" i="3" s="1"/>
  <c r="I2263" i="3"/>
  <c r="K2263" i="3" s="1"/>
  <c r="I2264" i="3"/>
  <c r="K2264" i="3" s="1"/>
  <c r="I2265" i="3"/>
  <c r="K2265" i="3" s="1"/>
  <c r="I2266" i="3"/>
  <c r="K2266" i="3" s="1"/>
  <c r="I2267" i="3"/>
  <c r="K2267" i="3" s="1"/>
  <c r="I2268" i="3"/>
  <c r="K2268" i="3" s="1"/>
  <c r="I2269" i="3"/>
  <c r="K2269" i="3" s="1"/>
  <c r="I2270" i="3"/>
  <c r="K2270" i="3" s="1"/>
  <c r="I2271" i="3"/>
  <c r="K2271" i="3" s="1"/>
  <c r="I2272" i="3"/>
  <c r="K2272" i="3" s="1"/>
  <c r="I2273" i="3"/>
  <c r="K2273" i="3" s="1"/>
  <c r="I2274" i="3"/>
  <c r="K2274" i="3" s="1"/>
  <c r="I2275" i="3"/>
  <c r="K2275" i="3" s="1"/>
  <c r="I2276" i="3"/>
  <c r="K2276" i="3" s="1"/>
  <c r="I2277" i="3"/>
  <c r="K2277" i="3" s="1"/>
  <c r="I2278" i="3"/>
  <c r="K2278" i="3" s="1"/>
  <c r="I2279" i="3"/>
  <c r="K2279" i="3" s="1"/>
  <c r="I2280" i="3"/>
  <c r="K2280" i="3" s="1"/>
  <c r="I2281" i="3"/>
  <c r="K2281" i="3" s="1"/>
  <c r="I2282" i="3"/>
  <c r="K2282" i="3" s="1"/>
  <c r="I2283" i="3"/>
  <c r="K2283" i="3" s="1"/>
  <c r="I2284" i="3"/>
  <c r="K2284" i="3" s="1"/>
  <c r="I2285" i="3"/>
  <c r="K2285" i="3" s="1"/>
  <c r="I2286" i="3"/>
  <c r="K2286" i="3" s="1"/>
  <c r="I2287" i="3"/>
  <c r="K2287" i="3" s="1"/>
  <c r="I2288" i="3"/>
  <c r="K2288" i="3" s="1"/>
  <c r="I2289" i="3"/>
  <c r="K2289" i="3" s="1"/>
  <c r="I2290" i="3"/>
  <c r="K2290" i="3" s="1"/>
  <c r="I2291" i="3"/>
  <c r="K2291" i="3" s="1"/>
  <c r="I2292" i="3"/>
  <c r="K2292" i="3" s="1"/>
  <c r="I2293" i="3"/>
  <c r="K2293" i="3" s="1"/>
  <c r="I2294" i="3"/>
  <c r="K2294" i="3" s="1"/>
  <c r="I2295" i="3"/>
  <c r="K2295" i="3" s="1"/>
  <c r="I2296" i="3"/>
  <c r="K2296" i="3" s="1"/>
  <c r="I2297" i="3"/>
  <c r="K2297" i="3" s="1"/>
  <c r="I2298" i="3"/>
  <c r="K2298" i="3" s="1"/>
  <c r="I2299" i="3"/>
  <c r="K2299" i="3" s="1"/>
  <c r="I2300" i="3"/>
  <c r="K2300" i="3" s="1"/>
  <c r="I2301" i="3"/>
  <c r="K2301" i="3" s="1"/>
  <c r="I2302" i="3"/>
  <c r="K2302" i="3" s="1"/>
  <c r="I2303" i="3"/>
  <c r="K2303" i="3" s="1"/>
  <c r="I2304" i="3"/>
  <c r="K2304" i="3" s="1"/>
  <c r="I2305" i="3"/>
  <c r="K2305" i="3" s="1"/>
  <c r="I2306" i="3"/>
  <c r="K2306" i="3" s="1"/>
  <c r="I2307" i="3"/>
  <c r="K2307" i="3" s="1"/>
  <c r="I2308" i="3"/>
  <c r="K2308" i="3" s="1"/>
  <c r="I2309" i="3"/>
  <c r="K2309" i="3" s="1"/>
  <c r="I2310" i="3"/>
  <c r="K2310" i="3" s="1"/>
  <c r="I2311" i="3"/>
  <c r="K2311" i="3" s="1"/>
  <c r="I2312" i="3"/>
  <c r="K2312" i="3" s="1"/>
  <c r="I2313" i="3"/>
  <c r="K2313" i="3" s="1"/>
  <c r="I2314" i="3"/>
  <c r="K2314" i="3" s="1"/>
  <c r="I2315" i="3"/>
  <c r="K2315" i="3" s="1"/>
  <c r="I2316" i="3"/>
  <c r="K2316" i="3" s="1"/>
  <c r="I2317" i="3"/>
  <c r="K2317" i="3" s="1"/>
  <c r="I2318" i="3"/>
  <c r="K2318" i="3" s="1"/>
  <c r="I2319" i="3"/>
  <c r="K2319" i="3" s="1"/>
  <c r="I2320" i="3"/>
  <c r="K2320" i="3" s="1"/>
  <c r="I2321" i="3"/>
  <c r="K2321" i="3" s="1"/>
  <c r="I2322" i="3"/>
  <c r="K2322" i="3" s="1"/>
  <c r="I2323" i="3"/>
  <c r="K2323" i="3" s="1"/>
  <c r="I2324" i="3"/>
  <c r="K2324" i="3" s="1"/>
  <c r="I2325" i="3"/>
  <c r="K2325" i="3" s="1"/>
  <c r="I2326" i="3"/>
  <c r="K2326" i="3" s="1"/>
  <c r="I2327" i="3"/>
  <c r="K2327" i="3" s="1"/>
  <c r="I2328" i="3"/>
  <c r="K2328" i="3" s="1"/>
  <c r="I2329" i="3"/>
  <c r="K2329" i="3" s="1"/>
  <c r="I2330" i="3"/>
  <c r="K2330" i="3" s="1"/>
  <c r="I2331" i="3"/>
  <c r="K2331" i="3" s="1"/>
  <c r="I2332" i="3"/>
  <c r="K2332" i="3" s="1"/>
  <c r="I2333" i="3"/>
  <c r="K2333" i="3" s="1"/>
  <c r="I2334" i="3"/>
  <c r="K2334" i="3" s="1"/>
  <c r="I2335" i="3"/>
  <c r="K2335" i="3" s="1"/>
  <c r="I2336" i="3"/>
  <c r="K2336" i="3" s="1"/>
  <c r="I2337" i="3"/>
  <c r="K2337" i="3" s="1"/>
  <c r="I2338" i="3"/>
  <c r="K2338" i="3" s="1"/>
  <c r="I2339" i="3"/>
  <c r="K2339" i="3" s="1"/>
  <c r="I2340" i="3"/>
  <c r="K2340" i="3" s="1"/>
  <c r="I2341" i="3"/>
  <c r="K2341" i="3" s="1"/>
  <c r="I2342" i="3"/>
  <c r="K2342" i="3" s="1"/>
  <c r="I2343" i="3"/>
  <c r="K2343" i="3" s="1"/>
  <c r="I2344" i="3"/>
  <c r="K2344" i="3" s="1"/>
  <c r="I2345" i="3"/>
  <c r="K2345" i="3" s="1"/>
  <c r="I2346" i="3"/>
  <c r="K2346" i="3" s="1"/>
  <c r="I2347" i="3"/>
  <c r="K2347" i="3" s="1"/>
  <c r="I2348" i="3"/>
  <c r="K2348" i="3" s="1"/>
  <c r="I2349" i="3"/>
  <c r="K2349" i="3" s="1"/>
  <c r="I2350" i="3"/>
  <c r="K2350" i="3" s="1"/>
  <c r="I2351" i="3"/>
  <c r="K2351" i="3" s="1"/>
  <c r="I2352" i="3"/>
  <c r="K2352" i="3" s="1"/>
  <c r="I2353" i="3"/>
  <c r="K2353" i="3" s="1"/>
  <c r="I2354" i="3"/>
  <c r="K2354" i="3" s="1"/>
  <c r="I2355" i="3"/>
  <c r="K2355" i="3" s="1"/>
  <c r="I2356" i="3"/>
  <c r="K2356" i="3" s="1"/>
  <c r="I2357" i="3"/>
  <c r="K2357" i="3" s="1"/>
  <c r="I2358" i="3"/>
  <c r="K2358" i="3" s="1"/>
  <c r="I2359" i="3"/>
  <c r="K2359" i="3" s="1"/>
  <c r="I2360" i="3"/>
  <c r="K2360" i="3" s="1"/>
  <c r="I2361" i="3"/>
  <c r="K2361" i="3" s="1"/>
  <c r="I2362" i="3"/>
  <c r="K2362" i="3" s="1"/>
  <c r="I2363" i="3"/>
  <c r="K2363" i="3" s="1"/>
  <c r="I2364" i="3"/>
  <c r="K2364" i="3" s="1"/>
  <c r="I2365" i="3"/>
  <c r="K2365" i="3" s="1"/>
  <c r="I2366" i="3"/>
  <c r="K2366" i="3" s="1"/>
  <c r="I2367" i="3"/>
  <c r="K2367" i="3" s="1"/>
  <c r="I2368" i="3"/>
  <c r="K2368" i="3" s="1"/>
  <c r="I2369" i="3"/>
  <c r="K2369" i="3" s="1"/>
  <c r="I2370" i="3"/>
  <c r="K2370" i="3" s="1"/>
  <c r="I2371" i="3"/>
  <c r="K2371" i="3" s="1"/>
  <c r="I2372" i="3"/>
  <c r="K2372" i="3" s="1"/>
  <c r="I2373" i="3"/>
  <c r="K2373" i="3" s="1"/>
  <c r="I2374" i="3"/>
  <c r="K2374" i="3" s="1"/>
  <c r="I2375" i="3"/>
  <c r="K2375" i="3" s="1"/>
  <c r="I2376" i="3"/>
  <c r="K2376" i="3" s="1"/>
  <c r="I2377" i="3"/>
  <c r="K2377" i="3" s="1"/>
  <c r="I2378" i="3"/>
  <c r="K2378" i="3" s="1"/>
  <c r="I2379" i="3"/>
  <c r="K2379" i="3" s="1"/>
  <c r="I2380" i="3"/>
  <c r="K2380" i="3" s="1"/>
  <c r="I2381" i="3"/>
  <c r="K2381" i="3" s="1"/>
  <c r="I2382" i="3"/>
  <c r="K2382" i="3" s="1"/>
  <c r="I2383" i="3"/>
  <c r="K2383" i="3" s="1"/>
  <c r="I2384" i="3"/>
  <c r="K2384" i="3" s="1"/>
  <c r="I2385" i="3"/>
  <c r="K2385" i="3" s="1"/>
  <c r="I2386" i="3"/>
  <c r="K2386" i="3" s="1"/>
  <c r="I2387" i="3"/>
  <c r="K2387" i="3" s="1"/>
  <c r="I2388" i="3"/>
  <c r="K2388" i="3" s="1"/>
  <c r="I2389" i="3"/>
  <c r="K2389" i="3" s="1"/>
  <c r="I2390" i="3"/>
  <c r="K2390" i="3" s="1"/>
  <c r="I2391" i="3"/>
  <c r="K2391" i="3" s="1"/>
  <c r="I2392" i="3"/>
  <c r="K2392" i="3" s="1"/>
  <c r="I2393" i="3"/>
  <c r="K2393" i="3" s="1"/>
  <c r="I2394" i="3"/>
  <c r="K2394" i="3" s="1"/>
  <c r="I2395" i="3"/>
  <c r="K2395" i="3" s="1"/>
  <c r="I2396" i="3"/>
  <c r="K2396" i="3" s="1"/>
  <c r="I2397" i="3"/>
  <c r="K2397" i="3" s="1"/>
  <c r="I2398" i="3"/>
  <c r="K2398" i="3" s="1"/>
  <c r="I2399" i="3"/>
  <c r="K2399" i="3" s="1"/>
  <c r="I2400" i="3"/>
  <c r="K2400" i="3" s="1"/>
  <c r="I2401" i="3"/>
  <c r="K2401" i="3" s="1"/>
  <c r="I2402" i="3"/>
  <c r="K2402" i="3" s="1"/>
  <c r="I2403" i="3"/>
  <c r="K2403" i="3" s="1"/>
  <c r="I2404" i="3"/>
  <c r="K2404" i="3" s="1"/>
  <c r="I2405" i="3"/>
  <c r="K2405" i="3" s="1"/>
  <c r="I2406" i="3"/>
  <c r="K2406" i="3" s="1"/>
  <c r="I2407" i="3"/>
  <c r="K2407" i="3" s="1"/>
  <c r="I2408" i="3"/>
  <c r="K2408" i="3" s="1"/>
  <c r="I2409" i="3"/>
  <c r="K2409" i="3" s="1"/>
  <c r="I2410" i="3"/>
  <c r="K2410" i="3" s="1"/>
  <c r="I2411" i="3"/>
  <c r="K2411" i="3" s="1"/>
  <c r="I2412" i="3"/>
  <c r="K2412" i="3" s="1"/>
  <c r="I2413" i="3"/>
  <c r="K2413" i="3" s="1"/>
  <c r="I2414" i="3"/>
  <c r="K2414" i="3" s="1"/>
  <c r="I2415" i="3"/>
  <c r="K2415" i="3" s="1"/>
  <c r="I2416" i="3"/>
  <c r="K2416" i="3" s="1"/>
  <c r="I2417" i="3"/>
  <c r="K2417" i="3" s="1"/>
  <c r="I2418" i="3"/>
  <c r="K2418" i="3" s="1"/>
  <c r="I2419" i="3"/>
  <c r="K2419" i="3" s="1"/>
  <c r="I2420" i="3"/>
  <c r="K2420" i="3" s="1"/>
  <c r="I2421" i="3"/>
  <c r="K2421" i="3" s="1"/>
  <c r="I2422" i="3"/>
  <c r="K2422" i="3" s="1"/>
  <c r="I2423" i="3"/>
  <c r="K2423" i="3" s="1"/>
  <c r="I2424" i="3"/>
  <c r="K2424" i="3" s="1"/>
  <c r="I2425" i="3"/>
  <c r="K2425" i="3" s="1"/>
  <c r="I2426" i="3"/>
  <c r="K2426" i="3" s="1"/>
  <c r="I2427" i="3"/>
  <c r="K2427" i="3" s="1"/>
  <c r="I2428" i="3"/>
  <c r="K2428" i="3" s="1"/>
  <c r="I2429" i="3"/>
  <c r="K2429" i="3" s="1"/>
  <c r="I2430" i="3"/>
  <c r="K2430" i="3" s="1"/>
  <c r="I2431" i="3"/>
  <c r="K2431" i="3" s="1"/>
  <c r="I2432" i="3"/>
  <c r="K2432" i="3" s="1"/>
  <c r="I2433" i="3"/>
  <c r="K2433" i="3" s="1"/>
  <c r="I2434" i="3"/>
  <c r="K2434" i="3" s="1"/>
  <c r="I2435" i="3"/>
  <c r="K2435" i="3" s="1"/>
  <c r="I2436" i="3"/>
  <c r="K2436" i="3" s="1"/>
  <c r="I2437" i="3"/>
  <c r="K2437" i="3" s="1"/>
  <c r="I2438" i="3"/>
  <c r="K2438" i="3" s="1"/>
  <c r="I2439" i="3"/>
  <c r="K2439" i="3" s="1"/>
  <c r="I2440" i="3"/>
  <c r="K2440" i="3" s="1"/>
  <c r="I2441" i="3"/>
  <c r="K2441" i="3" s="1"/>
  <c r="I2442" i="3"/>
  <c r="K2442" i="3" s="1"/>
  <c r="I2443" i="3"/>
  <c r="K2443" i="3" s="1"/>
  <c r="I2444" i="3"/>
  <c r="K2444" i="3" s="1"/>
  <c r="I2445" i="3"/>
  <c r="K2445" i="3" s="1"/>
  <c r="I2446" i="3"/>
  <c r="K2446" i="3" s="1"/>
  <c r="I2447" i="3"/>
  <c r="K2447" i="3" s="1"/>
  <c r="I2448" i="3"/>
  <c r="K2448" i="3" s="1"/>
  <c r="I2449" i="3"/>
  <c r="K2449" i="3" s="1"/>
  <c r="I2450" i="3"/>
  <c r="K2450" i="3" s="1"/>
  <c r="I2451" i="3"/>
  <c r="K2451" i="3" s="1"/>
  <c r="I2452" i="3"/>
  <c r="K2452" i="3" s="1"/>
  <c r="I2453" i="3"/>
  <c r="K2453" i="3" s="1"/>
  <c r="I2454" i="3"/>
  <c r="K2454" i="3" s="1"/>
  <c r="I2455" i="3"/>
  <c r="K2455" i="3" s="1"/>
  <c r="I2456" i="3"/>
  <c r="K2456" i="3" s="1"/>
  <c r="I2457" i="3"/>
  <c r="K2457" i="3" s="1"/>
  <c r="I2458" i="3"/>
  <c r="K2458" i="3" s="1"/>
  <c r="I2459" i="3"/>
  <c r="K2459" i="3" s="1"/>
  <c r="I2460" i="3"/>
  <c r="K2460" i="3" s="1"/>
  <c r="I2461" i="3"/>
  <c r="K2461" i="3" s="1"/>
  <c r="I2462" i="3"/>
  <c r="K2462" i="3" s="1"/>
  <c r="I2463" i="3"/>
  <c r="K2463" i="3" s="1"/>
  <c r="I2464" i="3"/>
  <c r="K2464" i="3" s="1"/>
  <c r="I2465" i="3"/>
  <c r="K2465" i="3" s="1"/>
  <c r="I2466" i="3"/>
  <c r="K2466" i="3" s="1"/>
  <c r="I2467" i="3"/>
  <c r="K2467" i="3" s="1"/>
  <c r="I2468" i="3"/>
  <c r="K2468" i="3" s="1"/>
  <c r="I2469" i="3"/>
  <c r="K2469" i="3" s="1"/>
  <c r="I2470" i="3"/>
  <c r="K2470" i="3" s="1"/>
  <c r="I2471" i="3"/>
  <c r="K2471" i="3" s="1"/>
  <c r="I2472" i="3"/>
  <c r="K2472" i="3" s="1"/>
  <c r="I2473" i="3"/>
  <c r="K2473" i="3" s="1"/>
  <c r="I2474" i="3"/>
  <c r="K2474" i="3" s="1"/>
  <c r="I2475" i="3"/>
  <c r="K2475" i="3" s="1"/>
  <c r="I2476" i="3"/>
  <c r="K2476" i="3" s="1"/>
  <c r="I2477" i="3"/>
  <c r="K2477" i="3" s="1"/>
  <c r="I2478" i="3"/>
  <c r="K2478" i="3" s="1"/>
  <c r="I2479" i="3"/>
  <c r="K2479" i="3" s="1"/>
  <c r="I2480" i="3"/>
  <c r="K2480" i="3" s="1"/>
  <c r="I2481" i="3"/>
  <c r="K2481" i="3" s="1"/>
  <c r="I2482" i="3"/>
  <c r="K2482" i="3" s="1"/>
  <c r="I2483" i="3"/>
  <c r="K2483" i="3" s="1"/>
  <c r="I2484" i="3"/>
  <c r="K2484" i="3" s="1"/>
  <c r="I2485" i="3"/>
  <c r="K2485" i="3" s="1"/>
  <c r="I2486" i="3"/>
  <c r="K2486" i="3" s="1"/>
  <c r="I2487" i="3"/>
  <c r="K2487" i="3" s="1"/>
  <c r="I2488" i="3"/>
  <c r="K2488" i="3" s="1"/>
  <c r="I2489" i="3"/>
  <c r="K2489" i="3" s="1"/>
  <c r="I2490" i="3"/>
  <c r="K2490" i="3" s="1"/>
  <c r="I2491" i="3"/>
  <c r="K2491" i="3" s="1"/>
  <c r="I2492" i="3"/>
  <c r="K2492" i="3" s="1"/>
  <c r="I2493" i="3"/>
  <c r="K2493" i="3" s="1"/>
  <c r="I2494" i="3"/>
  <c r="K2494" i="3" s="1"/>
  <c r="I2495" i="3"/>
  <c r="K2495" i="3" s="1"/>
  <c r="I2496" i="3"/>
  <c r="K2496" i="3" s="1"/>
  <c r="I2497" i="3"/>
  <c r="K2497" i="3" s="1"/>
  <c r="I2498" i="3"/>
  <c r="K2498" i="3" s="1"/>
  <c r="I2499" i="3"/>
  <c r="K2499" i="3" s="1"/>
  <c r="I2500" i="3"/>
  <c r="K2500" i="3" s="1"/>
  <c r="I2501" i="3"/>
  <c r="K2501" i="3" s="1"/>
  <c r="I2502" i="3"/>
  <c r="K2502" i="3" s="1"/>
  <c r="I2503" i="3"/>
  <c r="K2503" i="3" s="1"/>
  <c r="I2504" i="3"/>
  <c r="K2504" i="3" s="1"/>
  <c r="I2505" i="3"/>
  <c r="K2505" i="3" s="1"/>
  <c r="I2506" i="3"/>
  <c r="K2506" i="3" s="1"/>
  <c r="I2507" i="3"/>
  <c r="K2507" i="3" s="1"/>
  <c r="I2508" i="3"/>
  <c r="K2508" i="3" s="1"/>
  <c r="I2509" i="3"/>
  <c r="K2509" i="3" s="1"/>
  <c r="I2510" i="3"/>
  <c r="K2510" i="3" s="1"/>
  <c r="I2511" i="3"/>
  <c r="K2511" i="3" s="1"/>
  <c r="I2512" i="3"/>
  <c r="K2512" i="3" s="1"/>
  <c r="I2513" i="3"/>
  <c r="K2513" i="3" s="1"/>
  <c r="I2514" i="3"/>
  <c r="K2514" i="3" s="1"/>
  <c r="I2515" i="3"/>
  <c r="K2515" i="3" s="1"/>
  <c r="I2516" i="3"/>
  <c r="K2516" i="3" s="1"/>
  <c r="I2517" i="3"/>
  <c r="K2517" i="3" s="1"/>
  <c r="I2518" i="3"/>
  <c r="K2518" i="3" s="1"/>
  <c r="I2519" i="3"/>
  <c r="K2519" i="3" s="1"/>
  <c r="I2520" i="3"/>
  <c r="K2520" i="3" s="1"/>
  <c r="I2521" i="3"/>
  <c r="K2521" i="3" s="1"/>
  <c r="I2522" i="3"/>
  <c r="K2522" i="3" s="1"/>
  <c r="I2523" i="3"/>
  <c r="K2523" i="3" s="1"/>
  <c r="I2524" i="3"/>
  <c r="K2524" i="3" s="1"/>
  <c r="I2525" i="3"/>
  <c r="K2525" i="3" s="1"/>
  <c r="I2526" i="3"/>
  <c r="K2526" i="3" s="1"/>
  <c r="I2527" i="3"/>
  <c r="K2527" i="3" s="1"/>
  <c r="I2528" i="3"/>
  <c r="K2528" i="3" s="1"/>
  <c r="I2529" i="3"/>
  <c r="K2529" i="3" s="1"/>
  <c r="I2530" i="3"/>
  <c r="K2530" i="3" s="1"/>
  <c r="I2531" i="3"/>
  <c r="K2531" i="3" s="1"/>
  <c r="I2532" i="3"/>
  <c r="K2532" i="3" s="1"/>
  <c r="I2533" i="3"/>
  <c r="K2533" i="3" s="1"/>
  <c r="I2534" i="3"/>
  <c r="K2534" i="3" s="1"/>
  <c r="I2535" i="3"/>
  <c r="K2535" i="3" s="1"/>
  <c r="I2536" i="3"/>
  <c r="K2536" i="3" s="1"/>
  <c r="I2537" i="3"/>
  <c r="K2537" i="3" s="1"/>
  <c r="I2538" i="3"/>
  <c r="K2538" i="3" s="1"/>
  <c r="I2539" i="3"/>
  <c r="K2539" i="3" s="1"/>
  <c r="I2540" i="3"/>
  <c r="K2540" i="3" s="1"/>
  <c r="I2541" i="3"/>
  <c r="K2541" i="3" s="1"/>
  <c r="I2542" i="3"/>
  <c r="K2542" i="3" s="1"/>
  <c r="I2543" i="3"/>
  <c r="K2543" i="3" s="1"/>
  <c r="I2544" i="3"/>
  <c r="K2544" i="3" s="1"/>
  <c r="I2545" i="3"/>
  <c r="K2545" i="3" s="1"/>
  <c r="I2546" i="3"/>
  <c r="K2546" i="3" s="1"/>
  <c r="I2547" i="3"/>
  <c r="K2547" i="3" s="1"/>
  <c r="I2548" i="3"/>
  <c r="K2548" i="3" s="1"/>
  <c r="I2549" i="3"/>
  <c r="K2549" i="3" s="1"/>
  <c r="I2550" i="3"/>
  <c r="K2550" i="3" s="1"/>
  <c r="I2551" i="3"/>
  <c r="K2551" i="3" s="1"/>
  <c r="I2552" i="3"/>
  <c r="K2552" i="3" s="1"/>
  <c r="I2553" i="3"/>
  <c r="K2553" i="3" s="1"/>
  <c r="I2554" i="3"/>
  <c r="K2554" i="3" s="1"/>
  <c r="I2555" i="3"/>
  <c r="K2555" i="3" s="1"/>
  <c r="I2556" i="3"/>
  <c r="K2556" i="3" s="1"/>
  <c r="I2557" i="3"/>
  <c r="K2557" i="3" s="1"/>
  <c r="I2558" i="3"/>
  <c r="K2558" i="3" s="1"/>
  <c r="I2559" i="3"/>
  <c r="K2559" i="3" s="1"/>
  <c r="I2560" i="3"/>
  <c r="K2560" i="3" s="1"/>
  <c r="I2561" i="3"/>
  <c r="K2561" i="3" s="1"/>
  <c r="I2562" i="3"/>
  <c r="K2562" i="3" s="1"/>
  <c r="I2563" i="3"/>
  <c r="K2563" i="3" s="1"/>
  <c r="I2564" i="3"/>
  <c r="K2564" i="3" s="1"/>
  <c r="I2565" i="3"/>
  <c r="K2565" i="3" s="1"/>
  <c r="I2566" i="3"/>
  <c r="K2566" i="3" s="1"/>
  <c r="I2567" i="3"/>
  <c r="K2567" i="3" s="1"/>
  <c r="I2568" i="3"/>
  <c r="K2568" i="3" s="1"/>
  <c r="I2569" i="3"/>
  <c r="K2569" i="3" s="1"/>
  <c r="I2570" i="3"/>
  <c r="K2570" i="3" s="1"/>
  <c r="I2571" i="3"/>
  <c r="K2571" i="3" s="1"/>
  <c r="I2572" i="3"/>
  <c r="K2572" i="3" s="1"/>
  <c r="I2573" i="3"/>
  <c r="K2573" i="3" s="1"/>
  <c r="I2574" i="3"/>
  <c r="K2574" i="3" s="1"/>
  <c r="I2575" i="3"/>
  <c r="K2575" i="3" s="1"/>
  <c r="I2576" i="3"/>
  <c r="K2576" i="3" s="1"/>
  <c r="I2577" i="3"/>
  <c r="K2577" i="3" s="1"/>
  <c r="I2578" i="3"/>
  <c r="K2578" i="3" s="1"/>
  <c r="I2579" i="3"/>
  <c r="K2579" i="3" s="1"/>
  <c r="I2580" i="3"/>
  <c r="K2580" i="3" s="1"/>
  <c r="I2581" i="3"/>
  <c r="K2581" i="3" s="1"/>
  <c r="I2582" i="3"/>
  <c r="K2582" i="3" s="1"/>
  <c r="I2583" i="3"/>
  <c r="K2583" i="3" s="1"/>
  <c r="I2584" i="3"/>
  <c r="K2584" i="3" s="1"/>
  <c r="I2585" i="3"/>
  <c r="K2585" i="3" s="1"/>
  <c r="I2586" i="3"/>
  <c r="K2586" i="3" s="1"/>
  <c r="I2587" i="3"/>
  <c r="K2587" i="3" s="1"/>
  <c r="I2588" i="3"/>
  <c r="K2588" i="3" s="1"/>
  <c r="I2589" i="3"/>
  <c r="K2589" i="3" s="1"/>
  <c r="I2590" i="3"/>
  <c r="K2590" i="3" s="1"/>
  <c r="I2591" i="3"/>
  <c r="K2591" i="3" s="1"/>
  <c r="I2592" i="3"/>
  <c r="K2592" i="3" s="1"/>
  <c r="I2593" i="3"/>
  <c r="K2593" i="3" s="1"/>
  <c r="I2594" i="3"/>
  <c r="K2594" i="3" s="1"/>
  <c r="I2595" i="3"/>
  <c r="K2595" i="3" s="1"/>
  <c r="I2596" i="3"/>
  <c r="K2596" i="3" s="1"/>
  <c r="I2597" i="3"/>
  <c r="K2597" i="3" s="1"/>
  <c r="I2598" i="3"/>
  <c r="K2598" i="3" s="1"/>
  <c r="I2599" i="3"/>
  <c r="K2599" i="3" s="1"/>
  <c r="I2600" i="3"/>
  <c r="K2600" i="3" s="1"/>
  <c r="I2601" i="3"/>
  <c r="K2601" i="3" s="1"/>
  <c r="I2602" i="3"/>
  <c r="K2602" i="3" s="1"/>
  <c r="I2603" i="3"/>
  <c r="K2603" i="3" s="1"/>
  <c r="I2604" i="3"/>
  <c r="K2604" i="3" s="1"/>
  <c r="I2605" i="3"/>
  <c r="K2605" i="3" s="1"/>
  <c r="I2606" i="3"/>
  <c r="K2606" i="3" s="1"/>
  <c r="I2607" i="3"/>
  <c r="K2607" i="3" s="1"/>
  <c r="I2608" i="3"/>
  <c r="K2608" i="3" s="1"/>
  <c r="I2609" i="3"/>
  <c r="K2609" i="3" s="1"/>
  <c r="I2610" i="3"/>
  <c r="K2610" i="3" s="1"/>
  <c r="I2611" i="3"/>
  <c r="K2611" i="3" s="1"/>
  <c r="I2612" i="3"/>
  <c r="K2612" i="3" s="1"/>
  <c r="I2613" i="3"/>
  <c r="K2613" i="3" s="1"/>
  <c r="I2614" i="3"/>
  <c r="K2614" i="3" s="1"/>
  <c r="I2615" i="3"/>
  <c r="K2615" i="3" s="1"/>
  <c r="I2616" i="3"/>
  <c r="K2616" i="3" s="1"/>
  <c r="I2617" i="3"/>
  <c r="K2617" i="3" s="1"/>
  <c r="I2618" i="3"/>
  <c r="K2618" i="3" s="1"/>
  <c r="I2619" i="3"/>
  <c r="K2619" i="3" s="1"/>
  <c r="I2620" i="3"/>
  <c r="K2620" i="3" s="1"/>
  <c r="I2621" i="3"/>
  <c r="K2621" i="3" s="1"/>
  <c r="I2622" i="3"/>
  <c r="K2622" i="3" s="1"/>
  <c r="I2623" i="3"/>
  <c r="K2623" i="3" s="1"/>
  <c r="I2624" i="3"/>
  <c r="K2624" i="3" s="1"/>
  <c r="I2625" i="3"/>
  <c r="K2625" i="3" s="1"/>
  <c r="I2626" i="3"/>
  <c r="K2626" i="3" s="1"/>
  <c r="I2627" i="3"/>
  <c r="K2627" i="3" s="1"/>
  <c r="I2628" i="3"/>
  <c r="K2628" i="3" s="1"/>
  <c r="I2629" i="3"/>
  <c r="K2629" i="3" s="1"/>
  <c r="I2630" i="3"/>
  <c r="K2630" i="3" s="1"/>
  <c r="I2631" i="3"/>
  <c r="K2631" i="3" s="1"/>
  <c r="I2632" i="3"/>
  <c r="K2632" i="3" s="1"/>
  <c r="I2633" i="3"/>
  <c r="K2633" i="3" s="1"/>
  <c r="I2634" i="3"/>
  <c r="K2634" i="3" s="1"/>
  <c r="I2635" i="3"/>
  <c r="K2635" i="3" s="1"/>
  <c r="I2636" i="3"/>
  <c r="K2636" i="3" s="1"/>
  <c r="I2637" i="3"/>
  <c r="K2637" i="3" s="1"/>
  <c r="I2638" i="3"/>
  <c r="K2638" i="3" s="1"/>
  <c r="I2639" i="3"/>
  <c r="K2639" i="3" s="1"/>
  <c r="I2640" i="3"/>
  <c r="K2640" i="3" s="1"/>
  <c r="I2641" i="3"/>
  <c r="K2641" i="3" s="1"/>
  <c r="I2642" i="3"/>
  <c r="K2642" i="3" s="1"/>
  <c r="I2643" i="3"/>
  <c r="K2643" i="3" s="1"/>
  <c r="I2644" i="3"/>
  <c r="K2644" i="3" s="1"/>
  <c r="I2645" i="3"/>
  <c r="K2645" i="3" s="1"/>
  <c r="I2646" i="3"/>
  <c r="K2646" i="3" s="1"/>
  <c r="I2647" i="3"/>
  <c r="K2647" i="3" s="1"/>
  <c r="I2648" i="3"/>
  <c r="K2648" i="3" s="1"/>
  <c r="I2649" i="3"/>
  <c r="K2649" i="3" s="1"/>
  <c r="I2650" i="3"/>
  <c r="K2650" i="3" s="1"/>
  <c r="I2651" i="3"/>
  <c r="K2651" i="3" s="1"/>
  <c r="I2652" i="3"/>
  <c r="K2652" i="3" s="1"/>
  <c r="I2653" i="3"/>
  <c r="K2653" i="3" s="1"/>
  <c r="I2654" i="3"/>
  <c r="K2654" i="3" s="1"/>
  <c r="I2655" i="3"/>
  <c r="K2655" i="3" s="1"/>
  <c r="I2656" i="3"/>
  <c r="K2656" i="3" s="1"/>
  <c r="I2657" i="3"/>
  <c r="K2657" i="3" s="1"/>
  <c r="I2658" i="3"/>
  <c r="K2658" i="3" s="1"/>
  <c r="I2659" i="3"/>
  <c r="K2659" i="3" s="1"/>
  <c r="I2660" i="3"/>
  <c r="K2660" i="3" s="1"/>
  <c r="I2661" i="3"/>
  <c r="K2661" i="3" s="1"/>
  <c r="I2662" i="3"/>
  <c r="K2662" i="3" s="1"/>
  <c r="I2663" i="3"/>
  <c r="K2663" i="3" s="1"/>
  <c r="I2664" i="3"/>
  <c r="K2664" i="3" s="1"/>
  <c r="I2665" i="3"/>
  <c r="K2665" i="3" s="1"/>
  <c r="I2666" i="3"/>
  <c r="K2666" i="3" s="1"/>
  <c r="I2667" i="3"/>
  <c r="K2667" i="3" s="1"/>
  <c r="I2668" i="3"/>
  <c r="K2668" i="3" s="1"/>
  <c r="I2669" i="3"/>
  <c r="K2669" i="3" s="1"/>
  <c r="I2670" i="3"/>
  <c r="K2670" i="3" s="1"/>
  <c r="I2671" i="3"/>
  <c r="K2671" i="3" s="1"/>
  <c r="I2672" i="3"/>
  <c r="K2672" i="3" s="1"/>
  <c r="I2673" i="3"/>
  <c r="K2673" i="3" s="1"/>
  <c r="I2674" i="3"/>
  <c r="K2674" i="3" s="1"/>
  <c r="I2675" i="3"/>
  <c r="K2675" i="3" s="1"/>
  <c r="I2676" i="3"/>
  <c r="K2676" i="3" s="1"/>
  <c r="I2677" i="3"/>
  <c r="K2677" i="3" s="1"/>
  <c r="I2678" i="3"/>
  <c r="K2678" i="3" s="1"/>
  <c r="I2679" i="3"/>
  <c r="K2679" i="3" s="1"/>
  <c r="I2680" i="3"/>
  <c r="K2680" i="3" s="1"/>
  <c r="I2681" i="3"/>
  <c r="K2681" i="3" s="1"/>
  <c r="I2682" i="3"/>
  <c r="K2682" i="3" s="1"/>
  <c r="I2683" i="3"/>
  <c r="K2683" i="3" s="1"/>
  <c r="I2684" i="3"/>
  <c r="K2684" i="3" s="1"/>
  <c r="I2685" i="3"/>
  <c r="K2685" i="3" s="1"/>
  <c r="I2686" i="3"/>
  <c r="K2686" i="3" s="1"/>
  <c r="I2687" i="3"/>
  <c r="K2687" i="3" s="1"/>
  <c r="I2688" i="3"/>
  <c r="K2688" i="3" s="1"/>
  <c r="I2689" i="3"/>
  <c r="K2689" i="3" s="1"/>
  <c r="I2690" i="3"/>
  <c r="K2690" i="3" s="1"/>
  <c r="I2691" i="3"/>
  <c r="K2691" i="3" s="1"/>
  <c r="I2692" i="3"/>
  <c r="K2692" i="3" s="1"/>
  <c r="I2693" i="3"/>
  <c r="K2693" i="3" s="1"/>
  <c r="I2694" i="3"/>
  <c r="K2694" i="3" s="1"/>
  <c r="I2695" i="3"/>
  <c r="K2695" i="3" s="1"/>
  <c r="I2696" i="3"/>
  <c r="K2696" i="3" s="1"/>
  <c r="I2697" i="3"/>
  <c r="K2697" i="3" s="1"/>
  <c r="I2698" i="3"/>
  <c r="K2698" i="3" s="1"/>
  <c r="I2699" i="3"/>
  <c r="K2699" i="3" s="1"/>
  <c r="I2700" i="3"/>
  <c r="K2700" i="3" s="1"/>
  <c r="I2701" i="3"/>
  <c r="K2701" i="3" s="1"/>
  <c r="I2702" i="3"/>
  <c r="K2702" i="3" s="1"/>
  <c r="I2703" i="3"/>
  <c r="K2703" i="3" s="1"/>
  <c r="I2704" i="3"/>
  <c r="K2704" i="3" s="1"/>
  <c r="I2705" i="3"/>
  <c r="K2705" i="3" s="1"/>
  <c r="I2706" i="3"/>
  <c r="K2706" i="3" s="1"/>
  <c r="I2707" i="3"/>
  <c r="K2707" i="3" s="1"/>
  <c r="I2708" i="3"/>
  <c r="K2708" i="3" s="1"/>
  <c r="I2709" i="3"/>
  <c r="K2709" i="3" s="1"/>
  <c r="I2710" i="3"/>
  <c r="K2710" i="3" s="1"/>
  <c r="I2711" i="3"/>
  <c r="K2711" i="3" s="1"/>
  <c r="I2712" i="3"/>
  <c r="K2712" i="3" s="1"/>
  <c r="I2713" i="3"/>
  <c r="K2713" i="3" s="1"/>
  <c r="I2714" i="3"/>
  <c r="K2714" i="3" s="1"/>
  <c r="I2715" i="3"/>
  <c r="K2715" i="3" s="1"/>
  <c r="I2716" i="3"/>
  <c r="K2716" i="3" s="1"/>
  <c r="I2717" i="3"/>
  <c r="K2717" i="3" s="1"/>
  <c r="I2718" i="3"/>
  <c r="K2718" i="3" s="1"/>
  <c r="I2719" i="3"/>
  <c r="K2719" i="3" s="1"/>
  <c r="I2720" i="3"/>
  <c r="K2720" i="3" s="1"/>
  <c r="I2721" i="3"/>
  <c r="K2721" i="3" s="1"/>
  <c r="I2722" i="3"/>
  <c r="K2722" i="3" s="1"/>
  <c r="I2723" i="3"/>
  <c r="K2723" i="3" s="1"/>
  <c r="I2724" i="3"/>
  <c r="K2724" i="3" s="1"/>
  <c r="I2725" i="3"/>
  <c r="K2725" i="3" s="1"/>
  <c r="I2726" i="3"/>
  <c r="K2726" i="3" s="1"/>
  <c r="I2727" i="3"/>
  <c r="K2727" i="3" s="1"/>
  <c r="I2728" i="3"/>
  <c r="K2728" i="3" s="1"/>
  <c r="I2729" i="3"/>
  <c r="K2729" i="3" s="1"/>
  <c r="I2730" i="3"/>
  <c r="K2730" i="3" s="1"/>
  <c r="I2731" i="3"/>
  <c r="K2731" i="3" s="1"/>
  <c r="I2732" i="3"/>
  <c r="K2732" i="3" s="1"/>
  <c r="I2733" i="3"/>
  <c r="K2733" i="3" s="1"/>
  <c r="I2734" i="3"/>
  <c r="K2734" i="3" s="1"/>
  <c r="I2735" i="3"/>
  <c r="K2735" i="3" s="1"/>
  <c r="I2736" i="3"/>
  <c r="K2736" i="3" s="1"/>
  <c r="I2737" i="3"/>
  <c r="K2737" i="3" s="1"/>
  <c r="I2738" i="3"/>
  <c r="K2738" i="3" s="1"/>
  <c r="I2739" i="3"/>
  <c r="K2739" i="3" s="1"/>
  <c r="I2740" i="3"/>
  <c r="K2740" i="3" s="1"/>
  <c r="I2741" i="3"/>
  <c r="K2741" i="3" s="1"/>
  <c r="I2742" i="3"/>
  <c r="K2742" i="3" s="1"/>
  <c r="I2743" i="3"/>
  <c r="K2743" i="3" s="1"/>
  <c r="I2744" i="3"/>
  <c r="K2744" i="3" s="1"/>
  <c r="I2745" i="3"/>
  <c r="K2745" i="3" s="1"/>
  <c r="I2746" i="3"/>
  <c r="K2746" i="3" s="1"/>
  <c r="I2747" i="3"/>
  <c r="K2747" i="3" s="1"/>
  <c r="I2748" i="3"/>
  <c r="K2748" i="3" s="1"/>
  <c r="I2749" i="3"/>
  <c r="K2749" i="3" s="1"/>
  <c r="I2750" i="3"/>
  <c r="K2750" i="3" s="1"/>
  <c r="I2751" i="3"/>
  <c r="K2751" i="3" s="1"/>
  <c r="I2752" i="3"/>
  <c r="K2752" i="3" s="1"/>
  <c r="I2753" i="3"/>
  <c r="K2753" i="3" s="1"/>
  <c r="I2754" i="3"/>
  <c r="K2754" i="3" s="1"/>
  <c r="I2755" i="3"/>
  <c r="K2755" i="3" s="1"/>
  <c r="I2756" i="3"/>
  <c r="K2756" i="3" s="1"/>
  <c r="I2757" i="3"/>
  <c r="K2757" i="3" s="1"/>
  <c r="I2758" i="3"/>
  <c r="K2758" i="3" s="1"/>
  <c r="I2759" i="3"/>
  <c r="K2759" i="3" s="1"/>
  <c r="I2760" i="3"/>
  <c r="K2760" i="3" s="1"/>
  <c r="I2761" i="3"/>
  <c r="K2761" i="3" s="1"/>
  <c r="I2762" i="3"/>
  <c r="K2762" i="3" s="1"/>
  <c r="I2763" i="3"/>
  <c r="K2763" i="3" s="1"/>
  <c r="I2764" i="3"/>
  <c r="K2764" i="3" s="1"/>
  <c r="I2765" i="3"/>
  <c r="K2765" i="3" s="1"/>
  <c r="I2766" i="3"/>
  <c r="K2766" i="3" s="1"/>
  <c r="I2767" i="3"/>
  <c r="K2767" i="3" s="1"/>
  <c r="I2768" i="3"/>
  <c r="K2768" i="3" s="1"/>
  <c r="I2769" i="3"/>
  <c r="K2769" i="3" s="1"/>
  <c r="I2770" i="3"/>
  <c r="K2770" i="3" s="1"/>
  <c r="I2771" i="3"/>
  <c r="K2771" i="3" s="1"/>
  <c r="I2772" i="3"/>
  <c r="K2772" i="3" s="1"/>
  <c r="I2773" i="3"/>
  <c r="K2773" i="3" s="1"/>
  <c r="I2774" i="3"/>
  <c r="K2774" i="3" s="1"/>
  <c r="I2775" i="3"/>
  <c r="K2775" i="3" s="1"/>
  <c r="I2776" i="3"/>
  <c r="K2776" i="3" s="1"/>
  <c r="I2777" i="3"/>
  <c r="K2777" i="3" s="1"/>
  <c r="I2778" i="3"/>
  <c r="K2778" i="3" s="1"/>
  <c r="I2779" i="3"/>
  <c r="K2779" i="3" s="1"/>
  <c r="I2780" i="3"/>
  <c r="K2780" i="3" s="1"/>
  <c r="I2781" i="3"/>
  <c r="K2781" i="3" s="1"/>
  <c r="I2782" i="3"/>
  <c r="K2782" i="3" s="1"/>
  <c r="I2783" i="3"/>
  <c r="K2783" i="3" s="1"/>
  <c r="I2784" i="3"/>
  <c r="K2784" i="3" s="1"/>
  <c r="I2785" i="3"/>
  <c r="K2785" i="3" s="1"/>
  <c r="I2786" i="3"/>
  <c r="K2786" i="3" s="1"/>
  <c r="I2787" i="3"/>
  <c r="K2787" i="3" s="1"/>
  <c r="I2788" i="3"/>
  <c r="K2788" i="3" s="1"/>
  <c r="I2789" i="3"/>
  <c r="K2789" i="3" s="1"/>
  <c r="I2790" i="3"/>
  <c r="K2790" i="3" s="1"/>
  <c r="I2791" i="3"/>
  <c r="K2791" i="3" s="1"/>
  <c r="I2792" i="3"/>
  <c r="K2792" i="3" s="1"/>
  <c r="I2793" i="3"/>
  <c r="K2793" i="3" s="1"/>
  <c r="I2794" i="3"/>
  <c r="K2794" i="3" s="1"/>
  <c r="I2795" i="3"/>
  <c r="K2795" i="3" s="1"/>
  <c r="I2796" i="3"/>
  <c r="K2796" i="3" s="1"/>
  <c r="I2797" i="3"/>
  <c r="K2797" i="3" s="1"/>
  <c r="I2798" i="3"/>
  <c r="K2798" i="3" s="1"/>
  <c r="I2799" i="3"/>
  <c r="K2799" i="3" s="1"/>
  <c r="I2800" i="3"/>
  <c r="K2800" i="3" s="1"/>
  <c r="I2801" i="3"/>
  <c r="K2801" i="3" s="1"/>
  <c r="I2802" i="3"/>
  <c r="K2802" i="3" s="1"/>
  <c r="I2803" i="3"/>
  <c r="K2803" i="3" s="1"/>
  <c r="I2804" i="3"/>
  <c r="K2804" i="3" s="1"/>
  <c r="I2805" i="3"/>
  <c r="K2805" i="3" s="1"/>
  <c r="I2806" i="3"/>
  <c r="K2806" i="3" s="1"/>
  <c r="I2807" i="3"/>
  <c r="K2807" i="3" s="1"/>
  <c r="I2808" i="3"/>
  <c r="K2808" i="3" s="1"/>
  <c r="I2809" i="3"/>
  <c r="K2809" i="3" s="1"/>
  <c r="I2810" i="3"/>
  <c r="K2810" i="3" s="1"/>
  <c r="I2811" i="3"/>
  <c r="K2811" i="3" s="1"/>
  <c r="I2812" i="3"/>
  <c r="K2812" i="3" s="1"/>
  <c r="I2813" i="3"/>
  <c r="K2813" i="3" s="1"/>
  <c r="I2814" i="3"/>
  <c r="K2814" i="3" s="1"/>
  <c r="I2815" i="3"/>
  <c r="K2815" i="3" s="1"/>
  <c r="I2816" i="3"/>
  <c r="K2816" i="3" s="1"/>
  <c r="I2817" i="3"/>
  <c r="K2817" i="3" s="1"/>
  <c r="I2818" i="3"/>
  <c r="K2818" i="3" s="1"/>
  <c r="I2819" i="3"/>
  <c r="K2819" i="3" s="1"/>
  <c r="I2820" i="3"/>
  <c r="K2820" i="3" s="1"/>
  <c r="I2821" i="3"/>
  <c r="K2821" i="3" s="1"/>
  <c r="I2822" i="3"/>
  <c r="K2822" i="3" s="1"/>
  <c r="I2823" i="3"/>
  <c r="K2823" i="3" s="1"/>
  <c r="I2824" i="3"/>
  <c r="K2824" i="3" s="1"/>
  <c r="I2825" i="3"/>
  <c r="K2825" i="3" s="1"/>
  <c r="I2826" i="3"/>
  <c r="K2826" i="3" s="1"/>
  <c r="I2827" i="3"/>
  <c r="K2827" i="3" s="1"/>
  <c r="I2828" i="3"/>
  <c r="K2828" i="3" s="1"/>
  <c r="I2829" i="3"/>
  <c r="K2829" i="3" s="1"/>
  <c r="I2830" i="3"/>
  <c r="K2830" i="3" s="1"/>
  <c r="I2831" i="3"/>
  <c r="K2831" i="3" s="1"/>
  <c r="I2832" i="3"/>
  <c r="K2832" i="3" s="1"/>
  <c r="I2833" i="3"/>
  <c r="K2833" i="3" s="1"/>
  <c r="I2834" i="3"/>
  <c r="K2834" i="3" s="1"/>
  <c r="I2835" i="3"/>
  <c r="K2835" i="3" s="1"/>
  <c r="I2836" i="3"/>
  <c r="K2836" i="3" s="1"/>
  <c r="I2837" i="3"/>
  <c r="K2837" i="3" s="1"/>
  <c r="I2838" i="3"/>
  <c r="K2838" i="3" s="1"/>
  <c r="I2839" i="3"/>
  <c r="K2839" i="3" s="1"/>
  <c r="I2840" i="3"/>
  <c r="K2840" i="3" s="1"/>
  <c r="I2841" i="3"/>
  <c r="K2841" i="3" s="1"/>
  <c r="I2842" i="3"/>
  <c r="K2842" i="3" s="1"/>
  <c r="I2843" i="3"/>
  <c r="K2843" i="3" s="1"/>
  <c r="I2844" i="3"/>
  <c r="K2844" i="3" s="1"/>
  <c r="I2845" i="3"/>
  <c r="K2845" i="3" s="1"/>
  <c r="I2846" i="3"/>
  <c r="K2846" i="3" s="1"/>
  <c r="I2847" i="3"/>
  <c r="K2847" i="3" s="1"/>
  <c r="I2848" i="3"/>
  <c r="K2848" i="3" s="1"/>
  <c r="I2849" i="3"/>
  <c r="K2849" i="3" s="1"/>
  <c r="I2850" i="3"/>
  <c r="K2850" i="3" s="1"/>
  <c r="I2851" i="3"/>
  <c r="K2851" i="3" s="1"/>
  <c r="I2852" i="3"/>
  <c r="K2852" i="3" s="1"/>
  <c r="I2853" i="3"/>
  <c r="K2853" i="3" s="1"/>
  <c r="I2854" i="3"/>
  <c r="K2854" i="3" s="1"/>
  <c r="I2855" i="3"/>
  <c r="K2855" i="3" s="1"/>
  <c r="I2856" i="3"/>
  <c r="K2856" i="3" s="1"/>
  <c r="I2857" i="3"/>
  <c r="K2857" i="3" s="1"/>
  <c r="I2858" i="3"/>
  <c r="K2858" i="3" s="1"/>
  <c r="I2859" i="3"/>
  <c r="K2859" i="3" s="1"/>
  <c r="I2860" i="3"/>
  <c r="K2860" i="3" s="1"/>
  <c r="I2861" i="3"/>
  <c r="K2861" i="3" s="1"/>
  <c r="I2862" i="3"/>
  <c r="K2862" i="3" s="1"/>
  <c r="I2863" i="3"/>
  <c r="K2863" i="3" s="1"/>
  <c r="I2864" i="3"/>
  <c r="K2864" i="3" s="1"/>
  <c r="I2865" i="3"/>
  <c r="K2865" i="3" s="1"/>
  <c r="I2866" i="3"/>
  <c r="K2866" i="3" s="1"/>
  <c r="I2867" i="3"/>
  <c r="K2867" i="3" s="1"/>
  <c r="I2868" i="3"/>
  <c r="K2868" i="3" s="1"/>
  <c r="I2869" i="3"/>
  <c r="K2869" i="3" s="1"/>
  <c r="I2870" i="3"/>
  <c r="K2870" i="3" s="1"/>
  <c r="I2871" i="3"/>
  <c r="K2871" i="3" s="1"/>
  <c r="I2872" i="3"/>
  <c r="K2872" i="3" s="1"/>
  <c r="I2873" i="3"/>
  <c r="K2873" i="3" s="1"/>
  <c r="I2874" i="3"/>
  <c r="K2874" i="3" s="1"/>
  <c r="I2875" i="3"/>
  <c r="K2875" i="3" s="1"/>
  <c r="I2876" i="3"/>
  <c r="K2876" i="3" s="1"/>
  <c r="I2877" i="3"/>
  <c r="K2877" i="3" s="1"/>
  <c r="I2878" i="3"/>
  <c r="K2878" i="3" s="1"/>
  <c r="I2879" i="3"/>
  <c r="K2879" i="3" s="1"/>
  <c r="I2880" i="3"/>
  <c r="K2880" i="3" s="1"/>
  <c r="I2881" i="3"/>
  <c r="K2881" i="3" s="1"/>
  <c r="I2882" i="3"/>
  <c r="K2882" i="3" s="1"/>
  <c r="I2883" i="3"/>
  <c r="K2883" i="3" s="1"/>
  <c r="I2884" i="3"/>
  <c r="K2884" i="3" s="1"/>
  <c r="I2885" i="3"/>
  <c r="K2885" i="3" s="1"/>
  <c r="I2886" i="3"/>
  <c r="K2886" i="3" s="1"/>
  <c r="I2887" i="3"/>
  <c r="K2887" i="3" s="1"/>
  <c r="I2888" i="3"/>
  <c r="K2888" i="3" s="1"/>
  <c r="I2889" i="3"/>
  <c r="K2889" i="3" s="1"/>
  <c r="I2890" i="3"/>
  <c r="K2890" i="3" s="1"/>
  <c r="I2891" i="3"/>
  <c r="K2891" i="3" s="1"/>
  <c r="I2892" i="3"/>
  <c r="K2892" i="3" s="1"/>
  <c r="I2893" i="3"/>
  <c r="K2893" i="3" s="1"/>
  <c r="I2894" i="3"/>
  <c r="K2894" i="3" s="1"/>
  <c r="I2895" i="3"/>
  <c r="K2895" i="3" s="1"/>
  <c r="I2896" i="3"/>
  <c r="K2896" i="3" s="1"/>
  <c r="I2897" i="3"/>
  <c r="K2897" i="3" s="1"/>
  <c r="I2898" i="3"/>
  <c r="K2898" i="3" s="1"/>
  <c r="I2899" i="3"/>
  <c r="K2899" i="3" s="1"/>
  <c r="I2900" i="3"/>
  <c r="K2900" i="3" s="1"/>
  <c r="I2901" i="3"/>
  <c r="K2901" i="3" s="1"/>
  <c r="I2902" i="3"/>
  <c r="K2902" i="3" s="1"/>
  <c r="I2903" i="3"/>
  <c r="K2903" i="3" s="1"/>
  <c r="I2904" i="3"/>
  <c r="K2904" i="3" s="1"/>
  <c r="I2905" i="3"/>
  <c r="K2905" i="3" s="1"/>
  <c r="I2906" i="3"/>
  <c r="K2906" i="3" s="1"/>
  <c r="I2907" i="3"/>
  <c r="K2907" i="3" s="1"/>
  <c r="I2908" i="3"/>
  <c r="K2908" i="3" s="1"/>
  <c r="I2909" i="3"/>
  <c r="K2909" i="3" s="1"/>
  <c r="I2910" i="3"/>
  <c r="K2910" i="3" s="1"/>
  <c r="I2911" i="3"/>
  <c r="K2911" i="3" s="1"/>
  <c r="I2912" i="3"/>
  <c r="K2912" i="3" s="1"/>
  <c r="I2913" i="3"/>
  <c r="K2913" i="3" s="1"/>
  <c r="I2914" i="3"/>
  <c r="K2914" i="3" s="1"/>
  <c r="I2915" i="3"/>
  <c r="K2915" i="3" s="1"/>
  <c r="I2916" i="3"/>
  <c r="K2916" i="3" s="1"/>
  <c r="I2917" i="3"/>
  <c r="K2917" i="3" s="1"/>
  <c r="I2918" i="3"/>
  <c r="K2918" i="3" s="1"/>
  <c r="I2919" i="3"/>
  <c r="K2919" i="3" s="1"/>
  <c r="I2920" i="3"/>
  <c r="K2920" i="3" s="1"/>
  <c r="I2921" i="3"/>
  <c r="K2921" i="3" s="1"/>
  <c r="I2922" i="3"/>
  <c r="K2922" i="3" s="1"/>
  <c r="I2923" i="3"/>
  <c r="K2923" i="3" s="1"/>
  <c r="I2924" i="3"/>
  <c r="K2924" i="3" s="1"/>
  <c r="I2925" i="3"/>
  <c r="K2925" i="3" s="1"/>
  <c r="I2926" i="3"/>
  <c r="K2926" i="3" s="1"/>
  <c r="I2927" i="3"/>
  <c r="K2927" i="3" s="1"/>
  <c r="I2928" i="3"/>
  <c r="K2928" i="3" s="1"/>
  <c r="I2929" i="3"/>
  <c r="K2929" i="3" s="1"/>
  <c r="I2930" i="3"/>
  <c r="K2930" i="3" s="1"/>
  <c r="I2931" i="3"/>
  <c r="K2931" i="3" s="1"/>
  <c r="I2932" i="3"/>
  <c r="K2932" i="3" s="1"/>
  <c r="I2933" i="3"/>
  <c r="K2933" i="3" s="1"/>
  <c r="I2934" i="3"/>
  <c r="K2934" i="3" s="1"/>
  <c r="I2935" i="3"/>
  <c r="K2935" i="3" s="1"/>
  <c r="I2936" i="3"/>
  <c r="K2936" i="3" s="1"/>
  <c r="I2937" i="3"/>
  <c r="K2937" i="3" s="1"/>
  <c r="I2938" i="3"/>
  <c r="K2938" i="3" s="1"/>
  <c r="I2939" i="3"/>
  <c r="K2939" i="3" s="1"/>
  <c r="I2940" i="3"/>
  <c r="K2940" i="3" s="1"/>
  <c r="I2941" i="3"/>
  <c r="K2941" i="3" s="1"/>
  <c r="I2942" i="3"/>
  <c r="K2942" i="3" s="1"/>
  <c r="I2943" i="3"/>
  <c r="K2943" i="3" s="1"/>
  <c r="I2944" i="3"/>
  <c r="K2944" i="3" s="1"/>
  <c r="I2945" i="3"/>
  <c r="K2945" i="3" s="1"/>
  <c r="I2946" i="3"/>
  <c r="K2946" i="3" s="1"/>
  <c r="I2947" i="3"/>
  <c r="K2947" i="3" s="1"/>
  <c r="I2948" i="3"/>
  <c r="K2948" i="3" s="1"/>
  <c r="I2949" i="3"/>
  <c r="K2949" i="3" s="1"/>
  <c r="I2950" i="3"/>
  <c r="K2950" i="3" s="1"/>
  <c r="I2951" i="3"/>
  <c r="K2951" i="3" s="1"/>
  <c r="I2952" i="3"/>
  <c r="K2952" i="3" s="1"/>
  <c r="I2953" i="3"/>
  <c r="K2953" i="3" s="1"/>
  <c r="I2954" i="3"/>
  <c r="K2954" i="3" s="1"/>
  <c r="I2955" i="3"/>
  <c r="K2955" i="3" s="1"/>
  <c r="I2956" i="3"/>
  <c r="K2956" i="3" s="1"/>
  <c r="I2957" i="3"/>
  <c r="K2957" i="3" s="1"/>
  <c r="I2958" i="3"/>
  <c r="K2958" i="3" s="1"/>
  <c r="I2959" i="3"/>
  <c r="K2959" i="3" s="1"/>
  <c r="I2960" i="3"/>
  <c r="K2960" i="3" s="1"/>
  <c r="I2961" i="3"/>
  <c r="K2961" i="3" s="1"/>
  <c r="I2962" i="3"/>
  <c r="K2962" i="3" s="1"/>
  <c r="I2963" i="3"/>
  <c r="K2963" i="3" s="1"/>
  <c r="I2964" i="3"/>
  <c r="K2964" i="3" s="1"/>
  <c r="I2965" i="3"/>
  <c r="K2965" i="3" s="1"/>
  <c r="I2966" i="3"/>
  <c r="K2966" i="3" s="1"/>
  <c r="I2967" i="3"/>
  <c r="K2967" i="3" s="1"/>
  <c r="I2968" i="3"/>
  <c r="K2968" i="3" s="1"/>
  <c r="I2969" i="3"/>
  <c r="K2969" i="3" s="1"/>
  <c r="I2970" i="3"/>
  <c r="K2970" i="3" s="1"/>
  <c r="I2971" i="3"/>
  <c r="K2971" i="3" s="1"/>
  <c r="I2972" i="3"/>
  <c r="K2972" i="3" s="1"/>
  <c r="I2973" i="3"/>
  <c r="K2973" i="3" s="1"/>
  <c r="I2974" i="3"/>
  <c r="K2974" i="3" s="1"/>
  <c r="I2975" i="3"/>
  <c r="K2975" i="3" s="1"/>
  <c r="I2976" i="3"/>
  <c r="K2976" i="3" s="1"/>
  <c r="I2977" i="3"/>
  <c r="K2977" i="3" s="1"/>
  <c r="I2978" i="3"/>
  <c r="K2978" i="3" s="1"/>
  <c r="I2979" i="3"/>
  <c r="K2979" i="3" s="1"/>
  <c r="I2980" i="3"/>
  <c r="K2980" i="3" s="1"/>
  <c r="I2981" i="3"/>
  <c r="K2981" i="3" s="1"/>
  <c r="I2982" i="3"/>
  <c r="K2982" i="3" s="1"/>
  <c r="I2983" i="3"/>
  <c r="K2983" i="3" s="1"/>
  <c r="I2984" i="3"/>
  <c r="K2984" i="3" s="1"/>
  <c r="I2985" i="3"/>
  <c r="K2985" i="3" s="1"/>
  <c r="I2986" i="3"/>
  <c r="K2986" i="3" s="1"/>
  <c r="I2987" i="3"/>
  <c r="K2987" i="3" s="1"/>
  <c r="I2988" i="3"/>
  <c r="K2988" i="3" s="1"/>
  <c r="I2989" i="3"/>
  <c r="K2989" i="3" s="1"/>
  <c r="I2990" i="3"/>
  <c r="K2990" i="3" s="1"/>
  <c r="I2991" i="3"/>
  <c r="K2991" i="3" s="1"/>
  <c r="I2992" i="3"/>
  <c r="K2992" i="3" s="1"/>
  <c r="I2993" i="3"/>
  <c r="K2993" i="3" s="1"/>
  <c r="I2994" i="3"/>
  <c r="K2994" i="3" s="1"/>
  <c r="I2995" i="3"/>
  <c r="K2995" i="3" s="1"/>
  <c r="I2996" i="3"/>
  <c r="K2996" i="3" s="1"/>
  <c r="I2997" i="3"/>
  <c r="K2997" i="3" s="1"/>
  <c r="I2998" i="3"/>
  <c r="K2998" i="3" s="1"/>
  <c r="I2999" i="3"/>
  <c r="K2999" i="3" s="1"/>
  <c r="I3000" i="3"/>
  <c r="K3000" i="3" s="1"/>
  <c r="I3001" i="3"/>
  <c r="K3001" i="3" s="1"/>
  <c r="I3002" i="3"/>
  <c r="K3002" i="3" s="1"/>
  <c r="I3003" i="3"/>
  <c r="K3003" i="3" s="1"/>
  <c r="I3004" i="3"/>
  <c r="K3004" i="3" s="1"/>
  <c r="I3005" i="3"/>
  <c r="K3005" i="3" s="1"/>
  <c r="I3006" i="3"/>
  <c r="K3006" i="3" s="1"/>
  <c r="I3007" i="3"/>
  <c r="K3007" i="3" s="1"/>
  <c r="I3008" i="3"/>
  <c r="K3008" i="3" s="1"/>
  <c r="I3009" i="3"/>
  <c r="K3009" i="3" s="1"/>
  <c r="I3010" i="3"/>
  <c r="K3010" i="3" s="1"/>
  <c r="I3011" i="3"/>
  <c r="K3011" i="3" s="1"/>
  <c r="I3012" i="3"/>
  <c r="K3012" i="3" s="1"/>
  <c r="I3013" i="3"/>
  <c r="K3013" i="3" s="1"/>
  <c r="I3014" i="3"/>
  <c r="K3014" i="3" s="1"/>
  <c r="I3015" i="3"/>
  <c r="K3015" i="3" s="1"/>
  <c r="I3016" i="3"/>
  <c r="K3016" i="3" s="1"/>
  <c r="I3017" i="3"/>
  <c r="K3017" i="3" s="1"/>
  <c r="I3018" i="3"/>
  <c r="K3018" i="3" s="1"/>
  <c r="I3019" i="3"/>
  <c r="K3019" i="3" s="1"/>
  <c r="I3020" i="3"/>
  <c r="K3020" i="3" s="1"/>
  <c r="I3021" i="3"/>
  <c r="K3021" i="3" s="1"/>
  <c r="I3022" i="3"/>
  <c r="K3022" i="3" s="1"/>
  <c r="I3023" i="3"/>
  <c r="K3023" i="3" s="1"/>
  <c r="I3024" i="3"/>
  <c r="K3024" i="3" s="1"/>
  <c r="I3025" i="3"/>
  <c r="K3025" i="3" s="1"/>
  <c r="I3026" i="3"/>
  <c r="K3026" i="3" s="1"/>
  <c r="I3027" i="3"/>
  <c r="K3027" i="3" s="1"/>
  <c r="I3028" i="3"/>
  <c r="K3028" i="3" s="1"/>
  <c r="I3029" i="3"/>
  <c r="K3029" i="3" s="1"/>
  <c r="I3030" i="3"/>
  <c r="K3030" i="3" s="1"/>
  <c r="I3031" i="3"/>
  <c r="K3031" i="3" s="1"/>
  <c r="I3032" i="3"/>
  <c r="K3032" i="3" s="1"/>
  <c r="I3033" i="3"/>
  <c r="K3033" i="3" s="1"/>
  <c r="I3034" i="3"/>
  <c r="K3034" i="3" s="1"/>
  <c r="I3035" i="3"/>
  <c r="K3035" i="3" s="1"/>
  <c r="I3036" i="3"/>
  <c r="K3036" i="3" s="1"/>
  <c r="I3037" i="3"/>
  <c r="K3037" i="3" s="1"/>
  <c r="I3038" i="3"/>
  <c r="K3038" i="3" s="1"/>
  <c r="I3039" i="3"/>
  <c r="K3039" i="3" s="1"/>
  <c r="I3040" i="3"/>
  <c r="K3040" i="3" s="1"/>
  <c r="I3041" i="3"/>
  <c r="K3041" i="3" s="1"/>
  <c r="I3042" i="3"/>
  <c r="K3042" i="3" s="1"/>
  <c r="I3043" i="3"/>
  <c r="K3043" i="3" s="1"/>
  <c r="I3044" i="3"/>
  <c r="K3044" i="3" s="1"/>
  <c r="I3045" i="3"/>
  <c r="K3045" i="3" s="1"/>
  <c r="I3046" i="3"/>
  <c r="K3046" i="3" s="1"/>
  <c r="I3047" i="3"/>
  <c r="K3047" i="3" s="1"/>
  <c r="I3048" i="3"/>
  <c r="K3048" i="3" s="1"/>
  <c r="I3049" i="3"/>
  <c r="K3049" i="3" s="1"/>
  <c r="I3050" i="3"/>
  <c r="K3050" i="3" s="1"/>
  <c r="I3051" i="3"/>
  <c r="K3051" i="3" s="1"/>
  <c r="I3052" i="3"/>
  <c r="K3052" i="3" s="1"/>
  <c r="I3053" i="3"/>
  <c r="K3053" i="3" s="1"/>
  <c r="I3054" i="3"/>
  <c r="K3054" i="3" s="1"/>
  <c r="I3055" i="3"/>
  <c r="K3055" i="3" s="1"/>
  <c r="I3056" i="3"/>
  <c r="K3056" i="3" s="1"/>
  <c r="I3057" i="3"/>
  <c r="K3057" i="3" s="1"/>
  <c r="I3058" i="3"/>
  <c r="K3058" i="3" s="1"/>
  <c r="I3059" i="3"/>
  <c r="K3059" i="3" s="1"/>
  <c r="I3060" i="3"/>
  <c r="K3060" i="3" s="1"/>
  <c r="I3061" i="3"/>
  <c r="K3061" i="3" s="1"/>
  <c r="I3062" i="3"/>
  <c r="K3062" i="3" s="1"/>
  <c r="I3063" i="3"/>
  <c r="K3063" i="3" s="1"/>
  <c r="I3064" i="3"/>
  <c r="K3064" i="3" s="1"/>
  <c r="I3065" i="3"/>
  <c r="K3065" i="3" s="1"/>
  <c r="I3066" i="3"/>
  <c r="K3066" i="3" s="1"/>
  <c r="I3067" i="3"/>
  <c r="K3067" i="3" s="1"/>
  <c r="I3068" i="3"/>
  <c r="K3068" i="3" s="1"/>
  <c r="I3069" i="3"/>
  <c r="K3069" i="3" s="1"/>
  <c r="I3070" i="3"/>
  <c r="K3070" i="3" s="1"/>
  <c r="I3071" i="3"/>
  <c r="K3071" i="3" s="1"/>
  <c r="I3072" i="3"/>
  <c r="K3072" i="3" s="1"/>
  <c r="I3073" i="3"/>
  <c r="K3073" i="3" s="1"/>
  <c r="I3074" i="3"/>
  <c r="K3074" i="3" s="1"/>
  <c r="I3075" i="3"/>
  <c r="K3075" i="3" s="1"/>
  <c r="I3076" i="3"/>
  <c r="K3076" i="3" s="1"/>
  <c r="I3077" i="3"/>
  <c r="K3077" i="3" s="1"/>
  <c r="I3078" i="3"/>
  <c r="K3078" i="3" s="1"/>
  <c r="I3079" i="3"/>
  <c r="K3079" i="3" s="1"/>
  <c r="I3080" i="3"/>
  <c r="K3080" i="3" s="1"/>
  <c r="I3081" i="3"/>
  <c r="K3081" i="3" s="1"/>
  <c r="I3082" i="3"/>
  <c r="K3082" i="3" s="1"/>
  <c r="I3083" i="3"/>
  <c r="K3083" i="3" s="1"/>
  <c r="I3084" i="3"/>
  <c r="K3084" i="3" s="1"/>
  <c r="I3085" i="3"/>
  <c r="K3085" i="3" s="1"/>
  <c r="I3086" i="3"/>
  <c r="K3086" i="3" s="1"/>
  <c r="I3087" i="3"/>
  <c r="K3087" i="3" s="1"/>
  <c r="I3088" i="3"/>
  <c r="K3088" i="3" s="1"/>
  <c r="I3089" i="3"/>
  <c r="K3089" i="3" s="1"/>
  <c r="I3090" i="3"/>
  <c r="K3090" i="3" s="1"/>
  <c r="I3091" i="3"/>
  <c r="K3091" i="3" s="1"/>
  <c r="I3092" i="3"/>
  <c r="K3092" i="3" s="1"/>
  <c r="I3093" i="3"/>
  <c r="K3093" i="3" s="1"/>
  <c r="I3094" i="3"/>
  <c r="K3094" i="3" s="1"/>
  <c r="I3095" i="3"/>
  <c r="K3095" i="3" s="1"/>
  <c r="I3096" i="3"/>
  <c r="K3096" i="3" s="1"/>
  <c r="I3097" i="3"/>
  <c r="K3097" i="3" s="1"/>
  <c r="I3098" i="3"/>
  <c r="K3098" i="3" s="1"/>
  <c r="I3099" i="3"/>
  <c r="K3099" i="3" s="1"/>
  <c r="I3100" i="3"/>
  <c r="K3100" i="3" s="1"/>
  <c r="I3101" i="3"/>
  <c r="K3101" i="3" s="1"/>
  <c r="I3102" i="3"/>
  <c r="K3102" i="3" s="1"/>
  <c r="I3103" i="3"/>
  <c r="K3103" i="3" s="1"/>
  <c r="I3104" i="3"/>
  <c r="K3104" i="3" s="1"/>
  <c r="I3105" i="3"/>
  <c r="K3105" i="3" s="1"/>
  <c r="I3106" i="3"/>
  <c r="K3106" i="3" s="1"/>
  <c r="I3107" i="3"/>
  <c r="K3107" i="3" s="1"/>
  <c r="I3108" i="3"/>
  <c r="K3108" i="3" s="1"/>
  <c r="I3109" i="3"/>
  <c r="K3109" i="3" s="1"/>
  <c r="I3110" i="3"/>
  <c r="K3110" i="3" s="1"/>
  <c r="I3111" i="3"/>
  <c r="K3111" i="3" s="1"/>
  <c r="I3112" i="3"/>
  <c r="K3112" i="3" s="1"/>
  <c r="I3113" i="3"/>
  <c r="K3113" i="3" s="1"/>
  <c r="I3114" i="3"/>
  <c r="K3114" i="3" s="1"/>
  <c r="I3115" i="3"/>
  <c r="K3115" i="3" s="1"/>
  <c r="I3116" i="3"/>
  <c r="K3116" i="3" s="1"/>
  <c r="I3117" i="3"/>
  <c r="K3117" i="3" s="1"/>
  <c r="I3118" i="3"/>
  <c r="K3118" i="3" s="1"/>
  <c r="I3119" i="3"/>
  <c r="K3119" i="3" s="1"/>
  <c r="I3120" i="3"/>
  <c r="K3120" i="3" s="1"/>
  <c r="I3121" i="3"/>
  <c r="K3121" i="3" s="1"/>
  <c r="I3122" i="3"/>
  <c r="K3122" i="3" s="1"/>
  <c r="I3123" i="3"/>
  <c r="K3123" i="3" s="1"/>
  <c r="I3124" i="3"/>
  <c r="K3124" i="3" s="1"/>
  <c r="I3125" i="3"/>
  <c r="K3125" i="3" s="1"/>
  <c r="I3126" i="3"/>
  <c r="K3126" i="3" s="1"/>
  <c r="I3127" i="3"/>
  <c r="K3127" i="3" s="1"/>
  <c r="I3128" i="3"/>
  <c r="K3128" i="3" s="1"/>
  <c r="I3129" i="3"/>
  <c r="K3129" i="3" s="1"/>
  <c r="I3130" i="3"/>
  <c r="K3130" i="3" s="1"/>
  <c r="I3131" i="3"/>
  <c r="K3131" i="3" s="1"/>
  <c r="I3132" i="3"/>
  <c r="K3132" i="3" s="1"/>
  <c r="I3133" i="3"/>
  <c r="K3133" i="3" s="1"/>
  <c r="I3134" i="3"/>
  <c r="K3134" i="3" s="1"/>
  <c r="I3135" i="3"/>
  <c r="K3135" i="3" s="1"/>
  <c r="I3136" i="3"/>
  <c r="K3136" i="3" s="1"/>
  <c r="I3137" i="3"/>
  <c r="K3137" i="3" s="1"/>
  <c r="I3138" i="3"/>
  <c r="K3138" i="3" s="1"/>
  <c r="I3139" i="3"/>
  <c r="K3139" i="3" s="1"/>
  <c r="I3140" i="3"/>
  <c r="K3140" i="3" s="1"/>
  <c r="I3141" i="3"/>
  <c r="K3141" i="3" s="1"/>
  <c r="I3142" i="3"/>
  <c r="K3142" i="3" s="1"/>
  <c r="I3143" i="3"/>
  <c r="K3143" i="3" s="1"/>
  <c r="I3144" i="3"/>
  <c r="K3144" i="3" s="1"/>
  <c r="I3145" i="3"/>
  <c r="K3145" i="3" s="1"/>
  <c r="I3146" i="3"/>
  <c r="K3146" i="3" s="1"/>
  <c r="I3147" i="3"/>
  <c r="K3147" i="3" s="1"/>
  <c r="I3148" i="3"/>
  <c r="K3148" i="3" s="1"/>
  <c r="I3149" i="3"/>
  <c r="K3149" i="3" s="1"/>
  <c r="I3150" i="3"/>
  <c r="K3150" i="3" s="1"/>
  <c r="I3151" i="3"/>
  <c r="K3151" i="3" s="1"/>
  <c r="I3152" i="3"/>
  <c r="K3152" i="3" s="1"/>
  <c r="I3153" i="3"/>
  <c r="K3153" i="3" s="1"/>
  <c r="I3154" i="3"/>
  <c r="K3154" i="3" s="1"/>
  <c r="I3155" i="3"/>
  <c r="K3155" i="3" s="1"/>
  <c r="I3156" i="3"/>
  <c r="K3156" i="3" s="1"/>
  <c r="I3157" i="3"/>
  <c r="K3157" i="3" s="1"/>
  <c r="I3158" i="3"/>
  <c r="K3158" i="3" s="1"/>
  <c r="I3159" i="3"/>
  <c r="K3159" i="3" s="1"/>
  <c r="I3160" i="3"/>
  <c r="K3160" i="3" s="1"/>
  <c r="I3161" i="3"/>
  <c r="K3161" i="3" s="1"/>
  <c r="I3162" i="3"/>
  <c r="K3162" i="3" s="1"/>
  <c r="I3163" i="3"/>
  <c r="K3163" i="3" s="1"/>
  <c r="I3164" i="3"/>
  <c r="K3164" i="3" s="1"/>
  <c r="I3165" i="3"/>
  <c r="K3165" i="3" s="1"/>
  <c r="I3166" i="3"/>
  <c r="K3166" i="3" s="1"/>
  <c r="I3167" i="3"/>
  <c r="K3167" i="3" s="1"/>
  <c r="I3168" i="3"/>
  <c r="K3168" i="3" s="1"/>
  <c r="I3169" i="3"/>
  <c r="K3169" i="3" s="1"/>
  <c r="I3170" i="3"/>
  <c r="K3170" i="3" s="1"/>
  <c r="I3171" i="3"/>
  <c r="K3171" i="3" s="1"/>
  <c r="I3172" i="3"/>
  <c r="K3172" i="3" s="1"/>
  <c r="I3173" i="3"/>
  <c r="K3173" i="3" s="1"/>
  <c r="I3174" i="3"/>
  <c r="K3174" i="3" s="1"/>
  <c r="I3175" i="3"/>
  <c r="K3175" i="3" s="1"/>
  <c r="I3176" i="3"/>
  <c r="K3176" i="3" s="1"/>
  <c r="I3177" i="3"/>
  <c r="K3177" i="3" s="1"/>
  <c r="I3178" i="3"/>
  <c r="K3178" i="3" s="1"/>
  <c r="I3179" i="3"/>
  <c r="K3179" i="3" s="1"/>
  <c r="I3180" i="3"/>
  <c r="K3180" i="3" s="1"/>
  <c r="I3181" i="3"/>
  <c r="K3181" i="3" s="1"/>
  <c r="I3182" i="3"/>
  <c r="K3182" i="3" s="1"/>
  <c r="I3183" i="3"/>
  <c r="K3183" i="3" s="1"/>
  <c r="I3184" i="3"/>
  <c r="K3184" i="3" s="1"/>
  <c r="I3185" i="3"/>
  <c r="K3185" i="3" s="1"/>
  <c r="I3186" i="3"/>
  <c r="K3186" i="3" s="1"/>
  <c r="I3187" i="3"/>
  <c r="K3187" i="3" s="1"/>
  <c r="I3188" i="3"/>
  <c r="K3188" i="3" s="1"/>
  <c r="I3189" i="3"/>
  <c r="K3189" i="3" s="1"/>
  <c r="I3190" i="3"/>
  <c r="K3190" i="3" s="1"/>
  <c r="I3191" i="3"/>
  <c r="K3191" i="3" s="1"/>
  <c r="I3192" i="3"/>
  <c r="K3192" i="3" s="1"/>
  <c r="I3193" i="3"/>
  <c r="K3193" i="3" s="1"/>
  <c r="I3194" i="3"/>
  <c r="K3194" i="3" s="1"/>
  <c r="I3195" i="3"/>
  <c r="K3195" i="3" s="1"/>
  <c r="I3196" i="3"/>
  <c r="K3196" i="3" s="1"/>
  <c r="I3197" i="3"/>
  <c r="K3197" i="3" s="1"/>
  <c r="I3198" i="3"/>
  <c r="K3198" i="3" s="1"/>
  <c r="I3199" i="3"/>
  <c r="K3199" i="3" s="1"/>
  <c r="I3200" i="3"/>
  <c r="K3200" i="3" s="1"/>
  <c r="I3201" i="3"/>
  <c r="K3201" i="3" s="1"/>
  <c r="I3202" i="3"/>
  <c r="K3202" i="3" s="1"/>
  <c r="I3203" i="3"/>
  <c r="K3203" i="3" s="1"/>
  <c r="I3204" i="3"/>
  <c r="K3204" i="3" s="1"/>
  <c r="I3205" i="3"/>
  <c r="K3205" i="3" s="1"/>
  <c r="I3206" i="3"/>
  <c r="K3206" i="3" s="1"/>
  <c r="I3207" i="3"/>
  <c r="K3207" i="3" s="1"/>
  <c r="I3208" i="3"/>
  <c r="K3208" i="3" s="1"/>
  <c r="I3209" i="3"/>
  <c r="K3209" i="3" s="1"/>
  <c r="I3210" i="3"/>
  <c r="K3210" i="3" s="1"/>
  <c r="I3211" i="3"/>
  <c r="K3211" i="3" s="1"/>
  <c r="I3212" i="3"/>
  <c r="K3212" i="3" s="1"/>
  <c r="I3213" i="3"/>
  <c r="K3213" i="3" s="1"/>
  <c r="I3214" i="3"/>
  <c r="K3214" i="3" s="1"/>
  <c r="I3215" i="3"/>
  <c r="K3215" i="3" s="1"/>
  <c r="I3216" i="3"/>
  <c r="K3216" i="3" s="1"/>
  <c r="I3217" i="3"/>
  <c r="K3217" i="3" s="1"/>
  <c r="I3218" i="3"/>
  <c r="K3218" i="3" s="1"/>
  <c r="I3219" i="3"/>
  <c r="K3219" i="3" s="1"/>
  <c r="I3220" i="3"/>
  <c r="K3220" i="3" s="1"/>
  <c r="I3221" i="3"/>
  <c r="K3221" i="3" s="1"/>
  <c r="I3222" i="3"/>
  <c r="K3222" i="3" s="1"/>
  <c r="I3223" i="3"/>
  <c r="K3223" i="3" s="1"/>
  <c r="I3224" i="3"/>
  <c r="K3224" i="3" s="1"/>
  <c r="I3225" i="3"/>
  <c r="K3225" i="3" s="1"/>
  <c r="I3226" i="3"/>
  <c r="K3226" i="3" s="1"/>
  <c r="I3227" i="3"/>
  <c r="K3227" i="3" s="1"/>
  <c r="I3228" i="3"/>
  <c r="K3228" i="3" s="1"/>
  <c r="I3229" i="3"/>
  <c r="K3229" i="3" s="1"/>
  <c r="I3230" i="3"/>
  <c r="K3230" i="3" s="1"/>
  <c r="I3231" i="3"/>
  <c r="K3231" i="3" s="1"/>
  <c r="I3232" i="3"/>
  <c r="K3232" i="3" s="1"/>
  <c r="I3233" i="3"/>
  <c r="K3233" i="3" s="1"/>
  <c r="I3234" i="3"/>
  <c r="K3234" i="3" s="1"/>
  <c r="I3235" i="3"/>
  <c r="K3235" i="3" s="1"/>
  <c r="I3236" i="3"/>
  <c r="K3236" i="3" s="1"/>
  <c r="I3237" i="3"/>
  <c r="K3237" i="3" s="1"/>
  <c r="I3238" i="3"/>
  <c r="K3238" i="3" s="1"/>
  <c r="I3239" i="3"/>
  <c r="K3239" i="3" s="1"/>
  <c r="I3240" i="3"/>
  <c r="K3240" i="3" s="1"/>
  <c r="I3241" i="3"/>
  <c r="K3241" i="3" s="1"/>
  <c r="I3242" i="3"/>
  <c r="K3242" i="3" s="1"/>
  <c r="I3243" i="3"/>
  <c r="K3243" i="3" s="1"/>
  <c r="I3244" i="3"/>
  <c r="K3244" i="3" s="1"/>
  <c r="I3245" i="3"/>
  <c r="K3245" i="3" s="1"/>
  <c r="I3246" i="3"/>
  <c r="K3246" i="3" s="1"/>
  <c r="I3247" i="3"/>
  <c r="K3247" i="3" s="1"/>
  <c r="I3248" i="3"/>
  <c r="K3248" i="3" s="1"/>
  <c r="I3249" i="3"/>
  <c r="K3249" i="3" s="1"/>
  <c r="I3250" i="3"/>
  <c r="K3250" i="3" s="1"/>
  <c r="I3251" i="3"/>
  <c r="K3251" i="3" s="1"/>
  <c r="I3252" i="3"/>
  <c r="K3252" i="3" s="1"/>
  <c r="I3253" i="3"/>
  <c r="K3253" i="3" s="1"/>
  <c r="I3254" i="3"/>
  <c r="K3254" i="3" s="1"/>
  <c r="I3255" i="3"/>
  <c r="K3255" i="3" s="1"/>
  <c r="I3256" i="3"/>
  <c r="K3256" i="3" s="1"/>
  <c r="I3257" i="3"/>
  <c r="K3257" i="3" s="1"/>
  <c r="I3258" i="3"/>
  <c r="K3258" i="3" s="1"/>
  <c r="I3259" i="3"/>
  <c r="K3259" i="3" s="1"/>
  <c r="I3260" i="3"/>
  <c r="K3260" i="3" s="1"/>
  <c r="I3261" i="3"/>
  <c r="K3261" i="3" s="1"/>
  <c r="I3262" i="3"/>
  <c r="K3262" i="3" s="1"/>
  <c r="I3263" i="3"/>
  <c r="K3263" i="3" s="1"/>
  <c r="I3264" i="3"/>
  <c r="K3264" i="3" s="1"/>
  <c r="I3265" i="3"/>
  <c r="K3265" i="3" s="1"/>
  <c r="I3266" i="3"/>
  <c r="K3266" i="3" s="1"/>
  <c r="I3267" i="3"/>
  <c r="K3267" i="3" s="1"/>
  <c r="I3268" i="3"/>
  <c r="K3268" i="3" s="1"/>
  <c r="I3269" i="3"/>
  <c r="K3269" i="3" s="1"/>
  <c r="I3270" i="3"/>
  <c r="K3270" i="3" s="1"/>
  <c r="I3271" i="3"/>
  <c r="K3271" i="3" s="1"/>
  <c r="I3272" i="3"/>
  <c r="K3272" i="3" s="1"/>
  <c r="I3273" i="3"/>
  <c r="K3273" i="3" s="1"/>
  <c r="I3274" i="3"/>
  <c r="K3274" i="3" s="1"/>
  <c r="I3275" i="3"/>
  <c r="K3275" i="3" s="1"/>
  <c r="I3276" i="3"/>
  <c r="K3276" i="3" s="1"/>
  <c r="I3277" i="3"/>
  <c r="K3277" i="3" s="1"/>
  <c r="I3278" i="3"/>
  <c r="K3278" i="3" s="1"/>
  <c r="I3279" i="3"/>
  <c r="K3279" i="3" s="1"/>
  <c r="I3280" i="3"/>
  <c r="K3280" i="3" s="1"/>
  <c r="I3281" i="3"/>
  <c r="K3281" i="3" s="1"/>
  <c r="I3282" i="3"/>
  <c r="K3282" i="3" s="1"/>
  <c r="I3283" i="3"/>
  <c r="K3283" i="3" s="1"/>
  <c r="I3284" i="3"/>
  <c r="K3284" i="3" s="1"/>
  <c r="I3285" i="3"/>
  <c r="K3285" i="3" s="1"/>
  <c r="I3286" i="3"/>
  <c r="K3286" i="3" s="1"/>
  <c r="I3287" i="3"/>
  <c r="K3287" i="3" s="1"/>
  <c r="I3288" i="3"/>
  <c r="K3288" i="3" s="1"/>
  <c r="I3289" i="3"/>
  <c r="K3289" i="3" s="1"/>
  <c r="I3290" i="3"/>
  <c r="K3290" i="3" s="1"/>
  <c r="I3291" i="3"/>
  <c r="K3291" i="3" s="1"/>
  <c r="I3292" i="3"/>
  <c r="K3292" i="3" s="1"/>
  <c r="I3293" i="3"/>
  <c r="K3293" i="3" s="1"/>
  <c r="I3294" i="3"/>
  <c r="K3294" i="3" s="1"/>
  <c r="I3295" i="3"/>
  <c r="K3295" i="3" s="1"/>
  <c r="I3296" i="3"/>
  <c r="K3296" i="3" s="1"/>
  <c r="I3297" i="3"/>
  <c r="K3297" i="3" s="1"/>
  <c r="I3298" i="3"/>
  <c r="K3298" i="3" s="1"/>
  <c r="I3299" i="3"/>
  <c r="K3299" i="3" s="1"/>
  <c r="I3300" i="3"/>
  <c r="K3300" i="3" s="1"/>
  <c r="I3301" i="3"/>
  <c r="K3301" i="3" s="1"/>
  <c r="I3302" i="3"/>
  <c r="K3302" i="3" s="1"/>
  <c r="I3303" i="3"/>
  <c r="K3303" i="3" s="1"/>
  <c r="I3304" i="3"/>
  <c r="K3304" i="3" s="1"/>
  <c r="I3305" i="3"/>
  <c r="K3305" i="3" s="1"/>
  <c r="I3306" i="3"/>
  <c r="K3306" i="3" s="1"/>
  <c r="I3307" i="3"/>
  <c r="K3307" i="3" s="1"/>
  <c r="I3308" i="3"/>
  <c r="K3308" i="3" s="1"/>
  <c r="I3309" i="3"/>
  <c r="K3309" i="3" s="1"/>
  <c r="I3310" i="3"/>
  <c r="K3310" i="3" s="1"/>
  <c r="I3311" i="3"/>
  <c r="K3311" i="3" s="1"/>
  <c r="I3312" i="3"/>
  <c r="K3312" i="3" s="1"/>
  <c r="I3313" i="3"/>
  <c r="K3313" i="3" s="1"/>
  <c r="I3314" i="3"/>
  <c r="K3314" i="3" s="1"/>
  <c r="I3315" i="3"/>
  <c r="K3315" i="3" s="1"/>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J2738" i="3"/>
  <c r="D2" i="39"/>
  <c r="L5756" i="3" l="1"/>
  <c r="L5748" i="3"/>
  <c r="L5740" i="3"/>
  <c r="L5732" i="3"/>
  <c r="L5724" i="3"/>
  <c r="L5716" i="3"/>
  <c r="L5708" i="3"/>
  <c r="L5700" i="3"/>
  <c r="L5692" i="3"/>
  <c r="L5684" i="3"/>
  <c r="L5676" i="3"/>
  <c r="L5668" i="3"/>
  <c r="L5660" i="3"/>
  <c r="L5652" i="3"/>
  <c r="L5644" i="3"/>
  <c r="L5636" i="3"/>
  <c r="L5628" i="3"/>
  <c r="L5620" i="3"/>
  <c r="L5612" i="3"/>
  <c r="L5604" i="3"/>
  <c r="L5596" i="3"/>
  <c r="L5588" i="3"/>
  <c r="L5580" i="3"/>
  <c r="L5572" i="3"/>
  <c r="L5564" i="3"/>
  <c r="L5556" i="3"/>
  <c r="L5548" i="3"/>
  <c r="L5540" i="3"/>
  <c r="L5532" i="3"/>
  <c r="L5524" i="3"/>
  <c r="L5516" i="3"/>
  <c r="L5508" i="3"/>
  <c r="L5500" i="3"/>
  <c r="L5492" i="3"/>
  <c r="L5484" i="3"/>
  <c r="L5476" i="3"/>
  <c r="L5468" i="3"/>
  <c r="L5460" i="3"/>
  <c r="L5452" i="3"/>
  <c r="L5444" i="3"/>
  <c r="L5436" i="3"/>
  <c r="L5428" i="3"/>
  <c r="L5420" i="3"/>
  <c r="L5412" i="3"/>
  <c r="L5404" i="3"/>
  <c r="L5396" i="3"/>
  <c r="L5388" i="3"/>
  <c r="L5380" i="3"/>
  <c r="L5372" i="3"/>
  <c r="L5364" i="3"/>
  <c r="L5356" i="3"/>
  <c r="L5348" i="3"/>
  <c r="L5340" i="3"/>
  <c r="L5332" i="3"/>
  <c r="L5324" i="3"/>
  <c r="L5316" i="3"/>
  <c r="L5308" i="3"/>
  <c r="L5300" i="3"/>
  <c r="L5292" i="3"/>
  <c r="L5284" i="3"/>
  <c r="L5276" i="3"/>
  <c r="L5268" i="3"/>
  <c r="L5260" i="3"/>
  <c r="L5252" i="3"/>
  <c r="L5244" i="3"/>
  <c r="L5763" i="3"/>
  <c r="L5755" i="3"/>
  <c r="L5747" i="3"/>
  <c r="L5739" i="3"/>
  <c r="L5731" i="3"/>
  <c r="L5723" i="3"/>
  <c r="L5715" i="3"/>
  <c r="L5707" i="3"/>
  <c r="L5699" i="3"/>
  <c r="L5691" i="3"/>
  <c r="L5683" i="3"/>
  <c r="L5675" i="3"/>
  <c r="L5667" i="3"/>
  <c r="L5659" i="3"/>
  <c r="L5651" i="3"/>
  <c r="L5643" i="3"/>
  <c r="L5635" i="3"/>
  <c r="L5627" i="3"/>
  <c r="L5619" i="3"/>
  <c r="L5611" i="3"/>
  <c r="L5603" i="3"/>
  <c r="L5595" i="3"/>
  <c r="L5587" i="3"/>
  <c r="L5579" i="3"/>
  <c r="L5738" i="3"/>
  <c r="L5650" i="3"/>
  <c r="L5642" i="3"/>
  <c r="L5594" i="3"/>
  <c r="L5586" i="3"/>
  <c r="L5578" i="3"/>
  <c r="L5570" i="3"/>
  <c r="L5562" i="3"/>
  <c r="L5554" i="3"/>
  <c r="L5546" i="3"/>
  <c r="L5538" i="3"/>
  <c r="L5530" i="3"/>
  <c r="L5522" i="3"/>
  <c r="L5514" i="3"/>
  <c r="L5506" i="3"/>
  <c r="L5498" i="3"/>
  <c r="L5490" i="3"/>
  <c r="L5482" i="3"/>
  <c r="L5474" i="3"/>
  <c r="L5466" i="3"/>
  <c r="L5458" i="3"/>
  <c r="L5450" i="3"/>
  <c r="L5442" i="3"/>
  <c r="L5434" i="3"/>
  <c r="L5426" i="3"/>
  <c r="L5418" i="3"/>
  <c r="L5410" i="3"/>
  <c r="L5402" i="3"/>
  <c r="L5394" i="3"/>
  <c r="L5386" i="3"/>
  <c r="L5378" i="3"/>
  <c r="L5370" i="3"/>
  <c r="L5362" i="3"/>
  <c r="L5354" i="3"/>
  <c r="L5346" i="3"/>
  <c r="L5338" i="3"/>
  <c r="L5330" i="3"/>
  <c r="L5322" i="3"/>
  <c r="L5314" i="3"/>
  <c r="L5306" i="3"/>
  <c r="L5298" i="3"/>
  <c r="L5290" i="3"/>
  <c r="L5282" i="3"/>
  <c r="L5274" i="3"/>
  <c r="L5266" i="3"/>
  <c r="L5258" i="3"/>
  <c r="L5250" i="3"/>
  <c r="L5242" i="3"/>
  <c r="L5234" i="3"/>
  <c r="L5226" i="3"/>
  <c r="L5218" i="3"/>
  <c r="L5210" i="3"/>
  <c r="L5202" i="3"/>
  <c r="L5194" i="3"/>
  <c r="L5186" i="3"/>
  <c r="L5178" i="3"/>
  <c r="L5170" i="3"/>
  <c r="L5162" i="3"/>
  <c r="L5154" i="3"/>
  <c r="L5146" i="3"/>
  <c r="L5138" i="3"/>
  <c r="L5130" i="3"/>
  <c r="L5122" i="3"/>
  <c r="L5114" i="3"/>
  <c r="L5106" i="3"/>
  <c r="L5098" i="3"/>
  <c r="L5090" i="3"/>
  <c r="L5082" i="3"/>
  <c r="L5074" i="3"/>
  <c r="L5066" i="3"/>
  <c r="L5058" i="3"/>
  <c r="L5050" i="3"/>
  <c r="L5042" i="3"/>
  <c r="L5034" i="3"/>
  <c r="L5026" i="3"/>
  <c r="L5018" i="3"/>
  <c r="L5010" i="3"/>
  <c r="L5002" i="3"/>
  <c r="L4994" i="3"/>
  <c r="L4986" i="3"/>
  <c r="L4978" i="3"/>
  <c r="L4970" i="3"/>
  <c r="L4962" i="3"/>
  <c r="L4954" i="3"/>
  <c r="L4946" i="3"/>
  <c r="L4938" i="3"/>
  <c r="L4930" i="3"/>
  <c r="L4922" i="3"/>
  <c r="L4914" i="3"/>
  <c r="L4906" i="3"/>
  <c r="L4898" i="3"/>
  <c r="L4890" i="3"/>
  <c r="L4882" i="3"/>
  <c r="L4874" i="3"/>
  <c r="L4866" i="3"/>
  <c r="L4858" i="3"/>
  <c r="L4850" i="3"/>
  <c r="L4842" i="3"/>
  <c r="L4834" i="3"/>
  <c r="L4826" i="3"/>
  <c r="L4818" i="3"/>
  <c r="L4810" i="3"/>
  <c r="L4802" i="3"/>
  <c r="L4794" i="3"/>
  <c r="L4786" i="3"/>
  <c r="L4778" i="3"/>
  <c r="L4770" i="3"/>
  <c r="L4762" i="3"/>
  <c r="L4754" i="3"/>
  <c r="L4746" i="3"/>
  <c r="L4738" i="3"/>
  <c r="L4730" i="3"/>
  <c r="L4722" i="3"/>
  <c r="L4714" i="3"/>
  <c r="L4706" i="3"/>
  <c r="L4698" i="3"/>
  <c r="L4690" i="3"/>
  <c r="L4682" i="3"/>
  <c r="L4674" i="3"/>
  <c r="L4666" i="3"/>
  <c r="L4658" i="3"/>
  <c r="L4650" i="3"/>
  <c r="L5746" i="3"/>
  <c r="L5698" i="3"/>
  <c r="L5682" i="3"/>
  <c r="L5626" i="3"/>
  <c r="L5762" i="3"/>
  <c r="L5706" i="3"/>
  <c r="L5658" i="3"/>
  <c r="L5610" i="3"/>
  <c r="L5760" i="3"/>
  <c r="L5752" i="3"/>
  <c r="L5744" i="3"/>
  <c r="L5736" i="3"/>
  <c r="L5728" i="3"/>
  <c r="L5720" i="3"/>
  <c r="L5712" i="3"/>
  <c r="L5704" i="3"/>
  <c r="L5696" i="3"/>
  <c r="L5688" i="3"/>
  <c r="L5680" i="3"/>
  <c r="L5672" i="3"/>
  <c r="L5664" i="3"/>
  <c r="L5656" i="3"/>
  <c r="L5648" i="3"/>
  <c r="L5640" i="3"/>
  <c r="L5632" i="3"/>
  <c r="L5624" i="3"/>
  <c r="L5616" i="3"/>
  <c r="L5608" i="3"/>
  <c r="L5600" i="3"/>
  <c r="L5592" i="3"/>
  <c r="L5584" i="3"/>
  <c r="L5576" i="3"/>
  <c r="L5714" i="3"/>
  <c r="L5666" i="3"/>
  <c r="L5602" i="3"/>
  <c r="L5722" i="3"/>
  <c r="L5690" i="3"/>
  <c r="L5634" i="3"/>
  <c r="L5754" i="3"/>
  <c r="L5730" i="3"/>
  <c r="L5674" i="3"/>
  <c r="L5618" i="3"/>
  <c r="L5236" i="3"/>
  <c r="L5228" i="3"/>
  <c r="L5220" i="3"/>
  <c r="L5212" i="3"/>
  <c r="L5204" i="3"/>
  <c r="L5196" i="3"/>
  <c r="L5188" i="3"/>
  <c r="L5180" i="3"/>
  <c r="L5172" i="3"/>
  <c r="L5164" i="3"/>
  <c r="L5156" i="3"/>
  <c r="L5148" i="3"/>
  <c r="L5140" i="3"/>
  <c r="L5132" i="3"/>
  <c r="L5124" i="3"/>
  <c r="L5116" i="3"/>
  <c r="L5108" i="3"/>
  <c r="L5100" i="3"/>
  <c r="L5092" i="3"/>
  <c r="L5084" i="3"/>
  <c r="L5076" i="3"/>
  <c r="L5068" i="3"/>
  <c r="L5060" i="3"/>
  <c r="L5052" i="3"/>
  <c r="L5044" i="3"/>
  <c r="L5036" i="3"/>
  <c r="L5028" i="3"/>
  <c r="L5020" i="3"/>
  <c r="L5012" i="3"/>
  <c r="L5004" i="3"/>
  <c r="L4996" i="3"/>
  <c r="L4988" i="3"/>
  <c r="L4980" i="3"/>
  <c r="L4972" i="3"/>
  <c r="L4964" i="3"/>
  <c r="L4956" i="3"/>
  <c r="L4948" i="3"/>
  <c r="L4940" i="3"/>
  <c r="L4932" i="3"/>
  <c r="L4924" i="3"/>
  <c r="L4916" i="3"/>
  <c r="L4908" i="3"/>
  <c r="L4900" i="3"/>
  <c r="L4892" i="3"/>
  <c r="L4884" i="3"/>
  <c r="L4876" i="3"/>
  <c r="L4868" i="3"/>
  <c r="L4860" i="3"/>
  <c r="L4852" i="3"/>
  <c r="L4844" i="3"/>
  <c r="L4836" i="3"/>
  <c r="L4828" i="3"/>
  <c r="L4820" i="3"/>
  <c r="L4812" i="3"/>
  <c r="L4804" i="3"/>
  <c r="L4796" i="3"/>
  <c r="L4788" i="3"/>
  <c r="L4780" i="3"/>
  <c r="L4772" i="3"/>
  <c r="L4764" i="3"/>
  <c r="L4756" i="3"/>
  <c r="L4748" i="3"/>
  <c r="L4740" i="3"/>
  <c r="L4732" i="3"/>
  <c r="L4724" i="3"/>
  <c r="L4716" i="3"/>
  <c r="L4708" i="3"/>
  <c r="L4700" i="3"/>
  <c r="L4692" i="3"/>
  <c r="L4684" i="3"/>
  <c r="L4676" i="3"/>
  <c r="L4668" i="3"/>
  <c r="L4660" i="3"/>
  <c r="L4652" i="3"/>
  <c r="L4644" i="3"/>
  <c r="L4636" i="3"/>
  <c r="L4628" i="3"/>
  <c r="L4620" i="3"/>
  <c r="L4612" i="3"/>
  <c r="L4604" i="3"/>
  <c r="L4596" i="3"/>
  <c r="L5571" i="3"/>
  <c r="L5563" i="3"/>
  <c r="L5555" i="3"/>
  <c r="L5547" i="3"/>
  <c r="L5539" i="3"/>
  <c r="L5531" i="3"/>
  <c r="L5523" i="3"/>
  <c r="L5515" i="3"/>
  <c r="L5507" i="3"/>
  <c r="L5499" i="3"/>
  <c r="L5491" i="3"/>
  <c r="L5483" i="3"/>
  <c r="L5475" i="3"/>
  <c r="L5467" i="3"/>
  <c r="L5459" i="3"/>
  <c r="L5451" i="3"/>
  <c r="L5443" i="3"/>
  <c r="L5435" i="3"/>
  <c r="L5427" i="3"/>
  <c r="L5419" i="3"/>
  <c r="L5411" i="3"/>
  <c r="L5403" i="3"/>
  <c r="L5395" i="3"/>
  <c r="L5387" i="3"/>
  <c r="L5379" i="3"/>
  <c r="L5371" i="3"/>
  <c r="L5363" i="3"/>
  <c r="L5355" i="3"/>
  <c r="L5347" i="3"/>
  <c r="L5339" i="3"/>
  <c r="L5331" i="3"/>
  <c r="L5323" i="3"/>
  <c r="L5315" i="3"/>
  <c r="L5307" i="3"/>
  <c r="L5299" i="3"/>
  <c r="L5291" i="3"/>
  <c r="L5283" i="3"/>
  <c r="L5275" i="3"/>
  <c r="L5267" i="3"/>
  <c r="L5259" i="3"/>
  <c r="L5251" i="3"/>
  <c r="L5243" i="3"/>
  <c r="L5235" i="3"/>
  <c r="L5227" i="3"/>
  <c r="L5219" i="3"/>
  <c r="L5211" i="3"/>
  <c r="L5203" i="3"/>
  <c r="L5195" i="3"/>
  <c r="L5187" i="3"/>
  <c r="L5179" i="3"/>
  <c r="L5171" i="3"/>
  <c r="L5163" i="3"/>
  <c r="L5155" i="3"/>
  <c r="L5147" i="3"/>
  <c r="L5139" i="3"/>
  <c r="L5131" i="3"/>
  <c r="L5123" i="3"/>
  <c r="L5115" i="3"/>
  <c r="L5107" i="3"/>
  <c r="L5099" i="3"/>
  <c r="L5091" i="3"/>
  <c r="L5083" i="3"/>
  <c r="L5075" i="3"/>
  <c r="L5067" i="3"/>
  <c r="L5059" i="3"/>
  <c r="L5051" i="3"/>
  <c r="L5043" i="3"/>
  <c r="L5035" i="3"/>
  <c r="L5027" i="3"/>
  <c r="L5019" i="3"/>
  <c r="L5011" i="3"/>
  <c r="L5003" i="3"/>
  <c r="L4995" i="3"/>
  <c r="L4987" i="3"/>
  <c r="L4979" i="3"/>
  <c r="L4971" i="3"/>
  <c r="L4963" i="3"/>
  <c r="L4955" i="3"/>
  <c r="L4947" i="3"/>
  <c r="L4939" i="3"/>
  <c r="L4642" i="3"/>
  <c r="L4634" i="3"/>
  <c r="L4626" i="3"/>
  <c r="L4618" i="3"/>
  <c r="L4610" i="3"/>
  <c r="L4602" i="3"/>
  <c r="L4594" i="3"/>
  <c r="L4586" i="3"/>
  <c r="L4578" i="3"/>
  <c r="L4570" i="3"/>
  <c r="L4562" i="3"/>
  <c r="L4554" i="3"/>
  <c r="L4546" i="3"/>
  <c r="L4538" i="3"/>
  <c r="L4530" i="3"/>
  <c r="L4522" i="3"/>
  <c r="L4514" i="3"/>
  <c r="L4506" i="3"/>
  <c r="L4498" i="3"/>
  <c r="L4490" i="3"/>
  <c r="L4482" i="3"/>
  <c r="L4474" i="3"/>
  <c r="L4466" i="3"/>
  <c r="L4458" i="3"/>
  <c r="L4450" i="3"/>
  <c r="L4442" i="3"/>
  <c r="L4434" i="3"/>
  <c r="L4426" i="3"/>
  <c r="L4418" i="3"/>
  <c r="L4410" i="3"/>
  <c r="L4402" i="3"/>
  <c r="L4394" i="3"/>
  <c r="L4386" i="3"/>
  <c r="L4378" i="3"/>
  <c r="L4370" i="3"/>
  <c r="L4362" i="3"/>
  <c r="L4354" i="3"/>
  <c r="L4346" i="3"/>
  <c r="L4338" i="3"/>
  <c r="L4330" i="3"/>
  <c r="L4322" i="3"/>
  <c r="L4314" i="3"/>
  <c r="L4306" i="3"/>
  <c r="L4298" i="3"/>
  <c r="L4290" i="3"/>
  <c r="L4282" i="3"/>
  <c r="L4274" i="3"/>
  <c r="L4266" i="3"/>
  <c r="L4258" i="3"/>
  <c r="L4250" i="3"/>
  <c r="L4242" i="3"/>
  <c r="L4234" i="3"/>
  <c r="L4226" i="3"/>
  <c r="L4218" i="3"/>
  <c r="L4210" i="3"/>
  <c r="L4202" i="3"/>
  <c r="L4194" i="3"/>
  <c r="L4186" i="3"/>
  <c r="L4178" i="3"/>
  <c r="L4170" i="3"/>
  <c r="L4162" i="3"/>
  <c r="L4154" i="3"/>
  <c r="L4146" i="3"/>
  <c r="L4138" i="3"/>
  <c r="L4130" i="3"/>
  <c r="L4122" i="3"/>
  <c r="L4114" i="3"/>
  <c r="L4106" i="3"/>
  <c r="L4098" i="3"/>
  <c r="L4090" i="3"/>
  <c r="L4082" i="3"/>
  <c r="L4074" i="3"/>
  <c r="L4066" i="3"/>
  <c r="L4058" i="3"/>
  <c r="L4050" i="3"/>
  <c r="L4042" i="3"/>
  <c r="L4034" i="3"/>
  <c r="L4026" i="3"/>
  <c r="L4018" i="3"/>
  <c r="L4010" i="3"/>
  <c r="L4002" i="3"/>
  <c r="L3994" i="3"/>
  <c r="L3986" i="3"/>
  <c r="L3978" i="3"/>
  <c r="L3970" i="3"/>
  <c r="L5761" i="3"/>
  <c r="L5753" i="3"/>
  <c r="L5745" i="3"/>
  <c r="L5737" i="3"/>
  <c r="L5729" i="3"/>
  <c r="L5721" i="3"/>
  <c r="L5713" i="3"/>
  <c r="L5705" i="3"/>
  <c r="L5697" i="3"/>
  <c r="L5689" i="3"/>
  <c r="L5681" i="3"/>
  <c r="L5673" i="3"/>
  <c r="L5665" i="3"/>
  <c r="L5657" i="3"/>
  <c r="L5649" i="3"/>
  <c r="L5641" i="3"/>
  <c r="L5633" i="3"/>
  <c r="L5625" i="3"/>
  <c r="L5617" i="3"/>
  <c r="L5609" i="3"/>
  <c r="L5601" i="3"/>
  <c r="L5593" i="3"/>
  <c r="L5585" i="3"/>
  <c r="L5577" i="3"/>
  <c r="L5569" i="3"/>
  <c r="L5561" i="3"/>
  <c r="L5553" i="3"/>
  <c r="L5545" i="3"/>
  <c r="L5537" i="3"/>
  <c r="L5529" i="3"/>
  <c r="L5521" i="3"/>
  <c r="L5513" i="3"/>
  <c r="L5505" i="3"/>
  <c r="L5497" i="3"/>
  <c r="L5489" i="3"/>
  <c r="L5481" i="3"/>
  <c r="L5473" i="3"/>
  <c r="L5465" i="3"/>
  <c r="L5457" i="3"/>
  <c r="L5449" i="3"/>
  <c r="L5441" i="3"/>
  <c r="L5433" i="3"/>
  <c r="L5425" i="3"/>
  <c r="L5417" i="3"/>
  <c r="L5409" i="3"/>
  <c r="L5401" i="3"/>
  <c r="L5393" i="3"/>
  <c r="L5385" i="3"/>
  <c r="L5377" i="3"/>
  <c r="L5369" i="3"/>
  <c r="L5361" i="3"/>
  <c r="L5353" i="3"/>
  <c r="L5345" i="3"/>
  <c r="L5337" i="3"/>
  <c r="L5329" i="3"/>
  <c r="L5321" i="3"/>
  <c r="L5313" i="3"/>
  <c r="L5305" i="3"/>
  <c r="L5297" i="3"/>
  <c r="L5289" i="3"/>
  <c r="L5281" i="3"/>
  <c r="L5273" i="3"/>
  <c r="L5265" i="3"/>
  <c r="L5257" i="3"/>
  <c r="L5249" i="3"/>
  <c r="L5241" i="3"/>
  <c r="L5233" i="3"/>
  <c r="L5225" i="3"/>
  <c r="L5217" i="3"/>
  <c r="L5209" i="3"/>
  <c r="L5201" i="3"/>
  <c r="L5193" i="3"/>
  <c r="L5185" i="3"/>
  <c r="L5177" i="3"/>
  <c r="L5169" i="3"/>
  <c r="L5161" i="3"/>
  <c r="L5153" i="3"/>
  <c r="L5145" i="3"/>
  <c r="L5137" i="3"/>
  <c r="L5129" i="3"/>
  <c r="L5121" i="3"/>
  <c r="L5113" i="3"/>
  <c r="L5105" i="3"/>
  <c r="L5097" i="3"/>
  <c r="L5089" i="3"/>
  <c r="L5081" i="3"/>
  <c r="L5073" i="3"/>
  <c r="L5568" i="3"/>
  <c r="L5560" i="3"/>
  <c r="L5552" i="3"/>
  <c r="L5544" i="3"/>
  <c r="L5536" i="3"/>
  <c r="L5528" i="3"/>
  <c r="L5520" i="3"/>
  <c r="L5512" i="3"/>
  <c r="L5504" i="3"/>
  <c r="L5496" i="3"/>
  <c r="L5488" i="3"/>
  <c r="L5480" i="3"/>
  <c r="L5472" i="3"/>
  <c r="L5464" i="3"/>
  <c r="L5456" i="3"/>
  <c r="L5448" i="3"/>
  <c r="L5440" i="3"/>
  <c r="L5432" i="3"/>
  <c r="L5424" i="3"/>
  <c r="L5416" i="3"/>
  <c r="L5408" i="3"/>
  <c r="L5400" i="3"/>
  <c r="L5392" i="3"/>
  <c r="L5384" i="3"/>
  <c r="L5376" i="3"/>
  <c r="L5368" i="3"/>
  <c r="L5360" i="3"/>
  <c r="L5352" i="3"/>
  <c r="L5344" i="3"/>
  <c r="L5336" i="3"/>
  <c r="L5328" i="3"/>
  <c r="L5320" i="3"/>
  <c r="L5312" i="3"/>
  <c r="L5304" i="3"/>
  <c r="L5296" i="3"/>
  <c r="L5288" i="3"/>
  <c r="L5280" i="3"/>
  <c r="L5272" i="3"/>
  <c r="L5264" i="3"/>
  <c r="L5256" i="3"/>
  <c r="L5248" i="3"/>
  <c r="L5240" i="3"/>
  <c r="L5232" i="3"/>
  <c r="L5224" i="3"/>
  <c r="L5216" i="3"/>
  <c r="L5208" i="3"/>
  <c r="L5200" i="3"/>
  <c r="L5192" i="3"/>
  <c r="L5184" i="3"/>
  <c r="L5176" i="3"/>
  <c r="L5168" i="3"/>
  <c r="L5160" i="3"/>
  <c r="L5152" i="3"/>
  <c r="L5144" i="3"/>
  <c r="L5136" i="3"/>
  <c r="L5128" i="3"/>
  <c r="L5120" i="3"/>
  <c r="L5112" i="3"/>
  <c r="L5104" i="3"/>
  <c r="L5096" i="3"/>
  <c r="L5088" i="3"/>
  <c r="L5080" i="3"/>
  <c r="L5072" i="3"/>
  <c r="L5064" i="3"/>
  <c r="L5056" i="3"/>
  <c r="L5048" i="3"/>
  <c r="L5759" i="3"/>
  <c r="L5751" i="3"/>
  <c r="L5743" i="3"/>
  <c r="L5735" i="3"/>
  <c r="L5727" i="3"/>
  <c r="L5719" i="3"/>
  <c r="L5711" i="3"/>
  <c r="L5703" i="3"/>
  <c r="L5695" i="3"/>
  <c r="L5687" i="3"/>
  <c r="L5679" i="3"/>
  <c r="L5671" i="3"/>
  <c r="L5663" i="3"/>
  <c r="L5655" i="3"/>
  <c r="L5647" i="3"/>
  <c r="L5639" i="3"/>
  <c r="L5631" i="3"/>
  <c r="L5623" i="3"/>
  <c r="L5615" i="3"/>
  <c r="L5607" i="3"/>
  <c r="L5599" i="3"/>
  <c r="L5591" i="3"/>
  <c r="L5583" i="3"/>
  <c r="L5575" i="3"/>
  <c r="L5567" i="3"/>
  <c r="L5559" i="3"/>
  <c r="L5551" i="3"/>
  <c r="L5543" i="3"/>
  <c r="L5535" i="3"/>
  <c r="L5527" i="3"/>
  <c r="L5519" i="3"/>
  <c r="L5511" i="3"/>
  <c r="L5503" i="3"/>
  <c r="L5495" i="3"/>
  <c r="L5487" i="3"/>
  <c r="L5479" i="3"/>
  <c r="L5471" i="3"/>
  <c r="L5463" i="3"/>
  <c r="L5455" i="3"/>
  <c r="L5447" i="3"/>
  <c r="L5439" i="3"/>
  <c r="L5431" i="3"/>
  <c r="L5423" i="3"/>
  <c r="L5415" i="3"/>
  <c r="L5407" i="3"/>
  <c r="L5399" i="3"/>
  <c r="L5391" i="3"/>
  <c r="L5383" i="3"/>
  <c r="L5375" i="3"/>
  <c r="L5367" i="3"/>
  <c r="L5359" i="3"/>
  <c r="L5351" i="3"/>
  <c r="L5343" i="3"/>
  <c r="L5335" i="3"/>
  <c r="L5327" i="3"/>
  <c r="L5319" i="3"/>
  <c r="L5311" i="3"/>
  <c r="L5303" i="3"/>
  <c r="L5295" i="3"/>
  <c r="L5287" i="3"/>
  <c r="L5279" i="3"/>
  <c r="L5271" i="3"/>
  <c r="L5263" i="3"/>
  <c r="L5255" i="3"/>
  <c r="L5247" i="3"/>
  <c r="L5239" i="3"/>
  <c r="L5231" i="3"/>
  <c r="L5223" i="3"/>
  <c r="L5215" i="3"/>
  <c r="L5207" i="3"/>
  <c r="L5199" i="3"/>
  <c r="L5191" i="3"/>
  <c r="L5183" i="3"/>
  <c r="L5175" i="3"/>
  <c r="L5167" i="3"/>
  <c r="L5159" i="3"/>
  <c r="L5151" i="3"/>
  <c r="L5143" i="3"/>
  <c r="L5135" i="3"/>
  <c r="L5127" i="3"/>
  <c r="L5119" i="3"/>
  <c r="L5111" i="3"/>
  <c r="L5103" i="3"/>
  <c r="L5095" i="3"/>
  <c r="L5087" i="3"/>
  <c r="L5079" i="3"/>
  <c r="L5071" i="3"/>
  <c r="L5063" i="3"/>
  <c r="L5758" i="3"/>
  <c r="L5750" i="3"/>
  <c r="L5742" i="3"/>
  <c r="L5734" i="3"/>
  <c r="L5726" i="3"/>
  <c r="L5718" i="3"/>
  <c r="L5710" i="3"/>
  <c r="L5702" i="3"/>
  <c r="L5694" i="3"/>
  <c r="L5686" i="3"/>
  <c r="L5678" i="3"/>
  <c r="L5670" i="3"/>
  <c r="L5662" i="3"/>
  <c r="L5654" i="3"/>
  <c r="L5646" i="3"/>
  <c r="L5638" i="3"/>
  <c r="L5630" i="3"/>
  <c r="L5622" i="3"/>
  <c r="L5614" i="3"/>
  <c r="L5606" i="3"/>
  <c r="L5598" i="3"/>
  <c r="L5590" i="3"/>
  <c r="L5582" i="3"/>
  <c r="L5574" i="3"/>
  <c r="L5566" i="3"/>
  <c r="L5558" i="3"/>
  <c r="L5550" i="3"/>
  <c r="L5542" i="3"/>
  <c r="L5534" i="3"/>
  <c r="L5526" i="3"/>
  <c r="L5518" i="3"/>
  <c r="L5510" i="3"/>
  <c r="L5502" i="3"/>
  <c r="L5494" i="3"/>
  <c r="L5486" i="3"/>
  <c r="L5478" i="3"/>
  <c r="L5470" i="3"/>
  <c r="L5462" i="3"/>
  <c r="L5454" i="3"/>
  <c r="L5446" i="3"/>
  <c r="L5438" i="3"/>
  <c r="L5430" i="3"/>
  <c r="L5422" i="3"/>
  <c r="L5414" i="3"/>
  <c r="L5406" i="3"/>
  <c r="L5398" i="3"/>
  <c r="L5390" i="3"/>
  <c r="L5382" i="3"/>
  <c r="L5374" i="3"/>
  <c r="L5366" i="3"/>
  <c r="L5358" i="3"/>
  <c r="L5350" i="3"/>
  <c r="L5342" i="3"/>
  <c r="L5334" i="3"/>
  <c r="L5326" i="3"/>
  <c r="L5318" i="3"/>
  <c r="L5310" i="3"/>
  <c r="L5302" i="3"/>
  <c r="L5294" i="3"/>
  <c r="L5286" i="3"/>
  <c r="L5278" i="3"/>
  <c r="L5270" i="3"/>
  <c r="L5262" i="3"/>
  <c r="L5254" i="3"/>
  <c r="L5246" i="3"/>
  <c r="L5238" i="3"/>
  <c r="L5230" i="3"/>
  <c r="L5222" i="3"/>
  <c r="L5214" i="3"/>
  <c r="L5206" i="3"/>
  <c r="L5198" i="3"/>
  <c r="L5190" i="3"/>
  <c r="L5182" i="3"/>
  <c r="L5174" i="3"/>
  <c r="L5166" i="3"/>
  <c r="L5158" i="3"/>
  <c r="L5150" i="3"/>
  <c r="L5142" i="3"/>
  <c r="L5134" i="3"/>
  <c r="L5126" i="3"/>
  <c r="L5118" i="3"/>
  <c r="L5110" i="3"/>
  <c r="L5102" i="3"/>
  <c r="L5094" i="3"/>
  <c r="L5086" i="3"/>
  <c r="L5078" i="3"/>
  <c r="L5070" i="3"/>
  <c r="L5062" i="3"/>
  <c r="L5757" i="3"/>
  <c r="L5749" i="3"/>
  <c r="L5741" i="3"/>
  <c r="L5733" i="3"/>
  <c r="L5725" i="3"/>
  <c r="L5717" i="3"/>
  <c r="L5709" i="3"/>
  <c r="L5701" i="3"/>
  <c r="L5693" i="3"/>
  <c r="L5685" i="3"/>
  <c r="L5677" i="3"/>
  <c r="L5669" i="3"/>
  <c r="L5661" i="3"/>
  <c r="L5653" i="3"/>
  <c r="L5645" i="3"/>
  <c r="L5637" i="3"/>
  <c r="L5629" i="3"/>
  <c r="L5621" i="3"/>
  <c r="L5613" i="3"/>
  <c r="L5605" i="3"/>
  <c r="L5597" i="3"/>
  <c r="L5589" i="3"/>
  <c r="L5581" i="3"/>
  <c r="L5573" i="3"/>
  <c r="L5565" i="3"/>
  <c r="L5557" i="3"/>
  <c r="L5549" i="3"/>
  <c r="L5541" i="3"/>
  <c r="L5533" i="3"/>
  <c r="L5525" i="3"/>
  <c r="L5517" i="3"/>
  <c r="L5509" i="3"/>
  <c r="L5501" i="3"/>
  <c r="L5493" i="3"/>
  <c r="L5485" i="3"/>
  <c r="L5477" i="3"/>
  <c r="L5469" i="3"/>
  <c r="L5461" i="3"/>
  <c r="L5453" i="3"/>
  <c r="L5445" i="3"/>
  <c r="L5437" i="3"/>
  <c r="L5429" i="3"/>
  <c r="L5421" i="3"/>
  <c r="L5413" i="3"/>
  <c r="L5405" i="3"/>
  <c r="L5397" i="3"/>
  <c r="L5389" i="3"/>
  <c r="L5381" i="3"/>
  <c r="L5373" i="3"/>
  <c r="L5365" i="3"/>
  <c r="L5357" i="3"/>
  <c r="L5349" i="3"/>
  <c r="L5341" i="3"/>
  <c r="L5333" i="3"/>
  <c r="L5325" i="3"/>
  <c r="L5317" i="3"/>
  <c r="L5309" i="3"/>
  <c r="L5301" i="3"/>
  <c r="L5293" i="3"/>
  <c r="L5285" i="3"/>
  <c r="L5277" i="3"/>
  <c r="L5269" i="3"/>
  <c r="L5261" i="3"/>
  <c r="L5253" i="3"/>
  <c r="L5245" i="3"/>
  <c r="L5237" i="3"/>
  <c r="L5229" i="3"/>
  <c r="L5221" i="3"/>
  <c r="L5213" i="3"/>
  <c r="L5205" i="3"/>
  <c r="L5197" i="3"/>
  <c r="L5189" i="3"/>
  <c r="L5181" i="3"/>
  <c r="L5173" i="3"/>
  <c r="L5165" i="3"/>
  <c r="L5157" i="3"/>
  <c r="L5149" i="3"/>
  <c r="L5141" i="3"/>
  <c r="L5133" i="3"/>
  <c r="L5125" i="3"/>
  <c r="L5117" i="3"/>
  <c r="L5109" i="3"/>
  <c r="L5101" i="3"/>
  <c r="L5093" i="3"/>
  <c r="L5085" i="3"/>
  <c r="L5077" i="3"/>
  <c r="L5069" i="3"/>
  <c r="L5061" i="3"/>
  <c r="L5053" i="3"/>
  <c r="L5045" i="3"/>
  <c r="L5037" i="3"/>
  <c r="L4588" i="3"/>
  <c r="L4580" i="3"/>
  <c r="L4572" i="3"/>
  <c r="L4564" i="3"/>
  <c r="L4556" i="3"/>
  <c r="L4548" i="3"/>
  <c r="L4540" i="3"/>
  <c r="L4532" i="3"/>
  <c r="L4524" i="3"/>
  <c r="L4516" i="3"/>
  <c r="L4508" i="3"/>
  <c r="L4500" i="3"/>
  <c r="L4492" i="3"/>
  <c r="L4484" i="3"/>
  <c r="L4476" i="3"/>
  <c r="L4468" i="3"/>
  <c r="L4460" i="3"/>
  <c r="L4452" i="3"/>
  <c r="L4444" i="3"/>
  <c r="L4436" i="3"/>
  <c r="L4428" i="3"/>
  <c r="L4420" i="3"/>
  <c r="L4412" i="3"/>
  <c r="L4404" i="3"/>
  <c r="L4396" i="3"/>
  <c r="L4388" i="3"/>
  <c r="L4380" i="3"/>
  <c r="L4372" i="3"/>
  <c r="L4364" i="3"/>
  <c r="L4356" i="3"/>
  <c r="L4348" i="3"/>
  <c r="L4340" i="3"/>
  <c r="L4332" i="3"/>
  <c r="L4324" i="3"/>
  <c r="L4316" i="3"/>
  <c r="L4308" i="3"/>
  <c r="L4300" i="3"/>
  <c r="L4292" i="3"/>
  <c r="L4284" i="3"/>
  <c r="L4276" i="3"/>
  <c r="L4268" i="3"/>
  <c r="L4260" i="3"/>
  <c r="L4252" i="3"/>
  <c r="L4244" i="3"/>
  <c r="L4236" i="3"/>
  <c r="L4228" i="3"/>
  <c r="L4220" i="3"/>
  <c r="L4212" i="3"/>
  <c r="L4204" i="3"/>
  <c r="L4196" i="3"/>
  <c r="L4188" i="3"/>
  <c r="L4180" i="3"/>
  <c r="L4172" i="3"/>
  <c r="L4164" i="3"/>
  <c r="L4156" i="3"/>
  <c r="L4148" i="3"/>
  <c r="L4140" i="3"/>
  <c r="L4132" i="3"/>
  <c r="L4124" i="3"/>
  <c r="L4116" i="3"/>
  <c r="L4108" i="3"/>
  <c r="L4100" i="3"/>
  <c r="L4092" i="3"/>
  <c r="L4084" i="3"/>
  <c r="L4076" i="3"/>
  <c r="L4068" i="3"/>
  <c r="L4060" i="3"/>
  <c r="L4052" i="3"/>
  <c r="L4044" i="3"/>
  <c r="L4036" i="3"/>
  <c r="L4028" i="3"/>
  <c r="L4020" i="3"/>
  <c r="L4012" i="3"/>
  <c r="L4004" i="3"/>
  <c r="L3996" i="3"/>
  <c r="L3988" i="3"/>
  <c r="L3980" i="3"/>
  <c r="L3972" i="3"/>
  <c r="L3964" i="3"/>
  <c r="L3956" i="3"/>
  <c r="L3948" i="3"/>
  <c r="L3940" i="3"/>
  <c r="L3932" i="3"/>
  <c r="L3924" i="3"/>
  <c r="L3916" i="3"/>
  <c r="L3908" i="3"/>
  <c r="L3900" i="3"/>
  <c r="L3892" i="3"/>
  <c r="L3884" i="3"/>
  <c r="L3876" i="3"/>
  <c r="L3868" i="3"/>
  <c r="L3860" i="3"/>
  <c r="L3852" i="3"/>
  <c r="L3844" i="3"/>
  <c r="L3836" i="3"/>
  <c r="L3828" i="3"/>
  <c r="L3820" i="3"/>
  <c r="L3812" i="3"/>
  <c r="L3804" i="3"/>
  <c r="L3796" i="3"/>
  <c r="L3788" i="3"/>
  <c r="L4931" i="3"/>
  <c r="L4923" i="3"/>
  <c r="L4915" i="3"/>
  <c r="L4907" i="3"/>
  <c r="L4899" i="3"/>
  <c r="L4891" i="3"/>
  <c r="L4883" i="3"/>
  <c r="L4875" i="3"/>
  <c r="L4867" i="3"/>
  <c r="L4859" i="3"/>
  <c r="L4851" i="3"/>
  <c r="L4843" i="3"/>
  <c r="L4835" i="3"/>
  <c r="L4827" i="3"/>
  <c r="L4819" i="3"/>
  <c r="L4811" i="3"/>
  <c r="L4803" i="3"/>
  <c r="L4795" i="3"/>
  <c r="L4787" i="3"/>
  <c r="L4779" i="3"/>
  <c r="L4771" i="3"/>
  <c r="L4763" i="3"/>
  <c r="L4755" i="3"/>
  <c r="L4747" i="3"/>
  <c r="L4739" i="3"/>
  <c r="L4731" i="3"/>
  <c r="L4723" i="3"/>
  <c r="L4715" i="3"/>
  <c r="L4707" i="3"/>
  <c r="L4699" i="3"/>
  <c r="L4691" i="3"/>
  <c r="L4683" i="3"/>
  <c r="L4675" i="3"/>
  <c r="L4667" i="3"/>
  <c r="L4659" i="3"/>
  <c r="L4651" i="3"/>
  <c r="L4643" i="3"/>
  <c r="L4635" i="3"/>
  <c r="L4627" i="3"/>
  <c r="L4619" i="3"/>
  <c r="L4611" i="3"/>
  <c r="L4603" i="3"/>
  <c r="L4595" i="3"/>
  <c r="L4587" i="3"/>
  <c r="L4579" i="3"/>
  <c r="L4571" i="3"/>
  <c r="L4563" i="3"/>
  <c r="L4555" i="3"/>
  <c r="L4547" i="3"/>
  <c r="L4539" i="3"/>
  <c r="L4531" i="3"/>
  <c r="L4523" i="3"/>
  <c r="L4515" i="3"/>
  <c r="L4507" i="3"/>
  <c r="L4499" i="3"/>
  <c r="L4491" i="3"/>
  <c r="L4483" i="3"/>
  <c r="L4475" i="3"/>
  <c r="L4467" i="3"/>
  <c r="L4459" i="3"/>
  <c r="L4451" i="3"/>
  <c r="L4443" i="3"/>
  <c r="L4435" i="3"/>
  <c r="L4427" i="3"/>
  <c r="L4419" i="3"/>
  <c r="L4411" i="3"/>
  <c r="L4403" i="3"/>
  <c r="L4395" i="3"/>
  <c r="L4387" i="3"/>
  <c r="L4379" i="3"/>
  <c r="L4371" i="3"/>
  <c r="L4363" i="3"/>
  <c r="L4355" i="3"/>
  <c r="L4347" i="3"/>
  <c r="L4339" i="3"/>
  <c r="L4331" i="3"/>
  <c r="L4323" i="3"/>
  <c r="L4315" i="3"/>
  <c r="L4307" i="3"/>
  <c r="L4299" i="3"/>
  <c r="L4291" i="3"/>
  <c r="L4283" i="3"/>
  <c r="L4275" i="3"/>
  <c r="L4267" i="3"/>
  <c r="L4259" i="3"/>
  <c r="L4251" i="3"/>
  <c r="L4243" i="3"/>
  <c r="L4235" i="3"/>
  <c r="L4227" i="3"/>
  <c r="L4219" i="3"/>
  <c r="L4211" i="3"/>
  <c r="L4203" i="3"/>
  <c r="L4195" i="3"/>
  <c r="L4187" i="3"/>
  <c r="L4179" i="3"/>
  <c r="L4171" i="3"/>
  <c r="L4163" i="3"/>
  <c r="L4155" i="3"/>
  <c r="L4147" i="3"/>
  <c r="L4139" i="3"/>
  <c r="L4131" i="3"/>
  <c r="L4123" i="3"/>
  <c r="L4115" i="3"/>
  <c r="L4107" i="3"/>
  <c r="L4099" i="3"/>
  <c r="L4091" i="3"/>
  <c r="L4083" i="3"/>
  <c r="L4075" i="3"/>
  <c r="L4067" i="3"/>
  <c r="L4059" i="3"/>
  <c r="L4051" i="3"/>
  <c r="L4043" i="3"/>
  <c r="L4035" i="3"/>
  <c r="L4027" i="3"/>
  <c r="L4019" i="3"/>
  <c r="L4011" i="3"/>
  <c r="L4003" i="3"/>
  <c r="L3995" i="3"/>
  <c r="L3987" i="3"/>
  <c r="L3979" i="3"/>
  <c r="L3971" i="3"/>
  <c r="L3963" i="3"/>
  <c r="L3955" i="3"/>
  <c r="L3947" i="3"/>
  <c r="L3939" i="3"/>
  <c r="L3931" i="3"/>
  <c r="L3923" i="3"/>
  <c r="L3915" i="3"/>
  <c r="L3907" i="3"/>
  <c r="L3899" i="3"/>
  <c r="L3891" i="3"/>
  <c r="L3883" i="3"/>
  <c r="L3875" i="3"/>
  <c r="L3867" i="3"/>
  <c r="L3962" i="3"/>
  <c r="L3954" i="3"/>
  <c r="L3946" i="3"/>
  <c r="L5065" i="3"/>
  <c r="L5057" i="3"/>
  <c r="L5049" i="3"/>
  <c r="L5041" i="3"/>
  <c r="L5033" i="3"/>
  <c r="L5025" i="3"/>
  <c r="L5017" i="3"/>
  <c r="L5009" i="3"/>
  <c r="L5001" i="3"/>
  <c r="L4993" i="3"/>
  <c r="L4985" i="3"/>
  <c r="L4977" i="3"/>
  <c r="L4969" i="3"/>
  <c r="L4961" i="3"/>
  <c r="L4953" i="3"/>
  <c r="L4945" i="3"/>
  <c r="L4937" i="3"/>
  <c r="L4929" i="3"/>
  <c r="L4921" i="3"/>
  <c r="L4913" i="3"/>
  <c r="L4905" i="3"/>
  <c r="L4897" i="3"/>
  <c r="L4889" i="3"/>
  <c r="L4881" i="3"/>
  <c r="L4873" i="3"/>
  <c r="L4865" i="3"/>
  <c r="L4857" i="3"/>
  <c r="L4849" i="3"/>
  <c r="L4841" i="3"/>
  <c r="L4833" i="3"/>
  <c r="L4825" i="3"/>
  <c r="L4817" i="3"/>
  <c r="L4809" i="3"/>
  <c r="L4801" i="3"/>
  <c r="L4793" i="3"/>
  <c r="L4785" i="3"/>
  <c r="L4777" i="3"/>
  <c r="L4769" i="3"/>
  <c r="L4761" i="3"/>
  <c r="L4753" i="3"/>
  <c r="L4745" i="3"/>
  <c r="L4737" i="3"/>
  <c r="L4729" i="3"/>
  <c r="L4721" i="3"/>
  <c r="L4713" i="3"/>
  <c r="L4705" i="3"/>
  <c r="L4697" i="3"/>
  <c r="L4689" i="3"/>
  <c r="L4681" i="3"/>
  <c r="L4673" i="3"/>
  <c r="L4665" i="3"/>
  <c r="L4657" i="3"/>
  <c r="L4649" i="3"/>
  <c r="L4641" i="3"/>
  <c r="L4633" i="3"/>
  <c r="L4625" i="3"/>
  <c r="L4617" i="3"/>
  <c r="L4609" i="3"/>
  <c r="L4601" i="3"/>
  <c r="L4593" i="3"/>
  <c r="L4585" i="3"/>
  <c r="L4577" i="3"/>
  <c r="L4569" i="3"/>
  <c r="L4561" i="3"/>
  <c r="L4553" i="3"/>
  <c r="L4545" i="3"/>
  <c r="L4537" i="3"/>
  <c r="L4529" i="3"/>
  <c r="L4521" i="3"/>
  <c r="L4513" i="3"/>
  <c r="L4505" i="3"/>
  <c r="L4497" i="3"/>
  <c r="L4489" i="3"/>
  <c r="L4481" i="3"/>
  <c r="L4473" i="3"/>
  <c r="L4465" i="3"/>
  <c r="L4457" i="3"/>
  <c r="L4449" i="3"/>
  <c r="L4441" i="3"/>
  <c r="L4433" i="3"/>
  <c r="L4425" i="3"/>
  <c r="L4417" i="3"/>
  <c r="L4409" i="3"/>
  <c r="L4401" i="3"/>
  <c r="L4393" i="3"/>
  <c r="L4385" i="3"/>
  <c r="L4377" i="3"/>
  <c r="L4369" i="3"/>
  <c r="L4361" i="3"/>
  <c r="L4353" i="3"/>
  <c r="L4345" i="3"/>
  <c r="L4337" i="3"/>
  <c r="L4329" i="3"/>
  <c r="L4321" i="3"/>
  <c r="L4313" i="3"/>
  <c r="L4305" i="3"/>
  <c r="L4297" i="3"/>
  <c r="L4289" i="3"/>
  <c r="L4281" i="3"/>
  <c r="L4273" i="3"/>
  <c r="L4265" i="3"/>
  <c r="L4257" i="3"/>
  <c r="L4249" i="3"/>
  <c r="L4241" i="3"/>
  <c r="L4233" i="3"/>
  <c r="L4225" i="3"/>
  <c r="L4217" i="3"/>
  <c r="L4209" i="3"/>
  <c r="L4201" i="3"/>
  <c r="L4193" i="3"/>
  <c r="L4185" i="3"/>
  <c r="L4177" i="3"/>
  <c r="L4169" i="3"/>
  <c r="L4161" i="3"/>
  <c r="L4153" i="3"/>
  <c r="L4145" i="3"/>
  <c r="L4137" i="3"/>
  <c r="L4129" i="3"/>
  <c r="L4121" i="3"/>
  <c r="L4113" i="3"/>
  <c r="L4105" i="3"/>
  <c r="L4097" i="3"/>
  <c r="L4089" i="3"/>
  <c r="L4081" i="3"/>
  <c r="L4073" i="3"/>
  <c r="L4065" i="3"/>
  <c r="L4057" i="3"/>
  <c r="L4049" i="3"/>
  <c r="L4041" i="3"/>
  <c r="L5040" i="3"/>
  <c r="L5032" i="3"/>
  <c r="L5024" i="3"/>
  <c r="L5016" i="3"/>
  <c r="L5008" i="3"/>
  <c r="L5000" i="3"/>
  <c r="L4992" i="3"/>
  <c r="L4984" i="3"/>
  <c r="L4976" i="3"/>
  <c r="L4968" i="3"/>
  <c r="L4960" i="3"/>
  <c r="L4952" i="3"/>
  <c r="L4944" i="3"/>
  <c r="L4936" i="3"/>
  <c r="L4928" i="3"/>
  <c r="L4920" i="3"/>
  <c r="L4912" i="3"/>
  <c r="L4904" i="3"/>
  <c r="L4896" i="3"/>
  <c r="L4888" i="3"/>
  <c r="L4880" i="3"/>
  <c r="L4872" i="3"/>
  <c r="L4864" i="3"/>
  <c r="L4856" i="3"/>
  <c r="L4848" i="3"/>
  <c r="L4840" i="3"/>
  <c r="L4832" i="3"/>
  <c r="L4824" i="3"/>
  <c r="L4816" i="3"/>
  <c r="L4808" i="3"/>
  <c r="L4800" i="3"/>
  <c r="L4792" i="3"/>
  <c r="L4784" i="3"/>
  <c r="L4776" i="3"/>
  <c r="L4768" i="3"/>
  <c r="L4760" i="3"/>
  <c r="L4752" i="3"/>
  <c r="L4744" i="3"/>
  <c r="L4736" i="3"/>
  <c r="L4728" i="3"/>
  <c r="L4720" i="3"/>
  <c r="L4712" i="3"/>
  <c r="L4704" i="3"/>
  <c r="L4696" i="3"/>
  <c r="L4688" i="3"/>
  <c r="L4680" i="3"/>
  <c r="L4672" i="3"/>
  <c r="L4664" i="3"/>
  <c r="L4656" i="3"/>
  <c r="L4648" i="3"/>
  <c r="L4640" i="3"/>
  <c r="L4632" i="3"/>
  <c r="L4624" i="3"/>
  <c r="L4616" i="3"/>
  <c r="L4608" i="3"/>
  <c r="L4600" i="3"/>
  <c r="L4592" i="3"/>
  <c r="L4584" i="3"/>
  <c r="L4576" i="3"/>
  <c r="L4568" i="3"/>
  <c r="L4560" i="3"/>
  <c r="L4552" i="3"/>
  <c r="L4544" i="3"/>
  <c r="L4536" i="3"/>
  <c r="L4528" i="3"/>
  <c r="L4520" i="3"/>
  <c r="L4512" i="3"/>
  <c r="L4504" i="3"/>
  <c r="L4496" i="3"/>
  <c r="L4488" i="3"/>
  <c r="L4480" i="3"/>
  <c r="L4472" i="3"/>
  <c r="L4464" i="3"/>
  <c r="L4456" i="3"/>
  <c r="L4448" i="3"/>
  <c r="L4440" i="3"/>
  <c r="L4432" i="3"/>
  <c r="L4424" i="3"/>
  <c r="L4416" i="3"/>
  <c r="L4408" i="3"/>
  <c r="L4400" i="3"/>
  <c r="L4392" i="3"/>
  <c r="L4384" i="3"/>
  <c r="L4376" i="3"/>
  <c r="L4368" i="3"/>
  <c r="L4360" i="3"/>
  <c r="L4352" i="3"/>
  <c r="L4344" i="3"/>
  <c r="L4336" i="3"/>
  <c r="L4328" i="3"/>
  <c r="L4320" i="3"/>
  <c r="L4312" i="3"/>
  <c r="L4304" i="3"/>
  <c r="L4296" i="3"/>
  <c r="L4288" i="3"/>
  <c r="L4280" i="3"/>
  <c r="L4272" i="3"/>
  <c r="L4264" i="3"/>
  <c r="L4256" i="3"/>
  <c r="L4248" i="3"/>
  <c r="L4240" i="3"/>
  <c r="L4232" i="3"/>
  <c r="L4224" i="3"/>
  <c r="L4216" i="3"/>
  <c r="L4208" i="3"/>
  <c r="L4200" i="3"/>
  <c r="L4192" i="3"/>
  <c r="L4184" i="3"/>
  <c r="L4176" i="3"/>
  <c r="L4168" i="3"/>
  <c r="L4160" i="3"/>
  <c r="L4152" i="3"/>
  <c r="L4144" i="3"/>
  <c r="L4136" i="3"/>
  <c r="L4128" i="3"/>
  <c r="L4120" i="3"/>
  <c r="L4112" i="3"/>
  <c r="L4104" i="3"/>
  <c r="L4096" i="3"/>
  <c r="L4088" i="3"/>
  <c r="L4080" i="3"/>
  <c r="L4072" i="3"/>
  <c r="L4064" i="3"/>
  <c r="L4056" i="3"/>
  <c r="L4048" i="3"/>
  <c r="L4040" i="3"/>
  <c r="L4032" i="3"/>
  <c r="L4024" i="3"/>
  <c r="L4016" i="3"/>
  <c r="L4008" i="3"/>
  <c r="L4000" i="3"/>
  <c r="L3992" i="3"/>
  <c r="L3984" i="3"/>
  <c r="L3976" i="3"/>
  <c r="L3968" i="3"/>
  <c r="L3960" i="3"/>
  <c r="L3952" i="3"/>
  <c r="L3944" i="3"/>
  <c r="L3936" i="3"/>
  <c r="L3928" i="3"/>
  <c r="L3920" i="3"/>
  <c r="L3912" i="3"/>
  <c r="L3904" i="3"/>
  <c r="L3896" i="3"/>
  <c r="L3888" i="3"/>
  <c r="L3880" i="3"/>
  <c r="L3872" i="3"/>
  <c r="L3864" i="3"/>
  <c r="L3856" i="3"/>
  <c r="L3848" i="3"/>
  <c r="L3840" i="3"/>
  <c r="L3832" i="3"/>
  <c r="L3824" i="3"/>
  <c r="L3816" i="3"/>
  <c r="L3808" i="3"/>
  <c r="L3800" i="3"/>
  <c r="L3792" i="3"/>
  <c r="L3784" i="3"/>
  <c r="L3776" i="3"/>
  <c r="L3768" i="3"/>
  <c r="L3760" i="3"/>
  <c r="L3752" i="3"/>
  <c r="L3744" i="3"/>
  <c r="L3736" i="3"/>
  <c r="L3728" i="3"/>
  <c r="L3720" i="3"/>
  <c r="L3712" i="3"/>
  <c r="L3704" i="3"/>
  <c r="L3696" i="3"/>
  <c r="L3688" i="3"/>
  <c r="L5055" i="3"/>
  <c r="L5047" i="3"/>
  <c r="L5039" i="3"/>
  <c r="L5031" i="3"/>
  <c r="L5023" i="3"/>
  <c r="L5015" i="3"/>
  <c r="L5007" i="3"/>
  <c r="L4999" i="3"/>
  <c r="L4991" i="3"/>
  <c r="L4983" i="3"/>
  <c r="L4975" i="3"/>
  <c r="L4967" i="3"/>
  <c r="L4959" i="3"/>
  <c r="L4951" i="3"/>
  <c r="L4943" i="3"/>
  <c r="L4935" i="3"/>
  <c r="L4927" i="3"/>
  <c r="L4919" i="3"/>
  <c r="L4911" i="3"/>
  <c r="L4903" i="3"/>
  <c r="L4895" i="3"/>
  <c r="L4887" i="3"/>
  <c r="L4879" i="3"/>
  <c r="L4871" i="3"/>
  <c r="L4863" i="3"/>
  <c r="L4855" i="3"/>
  <c r="L4847" i="3"/>
  <c r="L4839" i="3"/>
  <c r="L4831" i="3"/>
  <c r="L4823" i="3"/>
  <c r="L4815" i="3"/>
  <c r="L4807" i="3"/>
  <c r="L4799" i="3"/>
  <c r="L4791" i="3"/>
  <c r="L4783" i="3"/>
  <c r="L4775" i="3"/>
  <c r="L4767" i="3"/>
  <c r="L4759" i="3"/>
  <c r="L4751" i="3"/>
  <c r="L4743" i="3"/>
  <c r="L4735" i="3"/>
  <c r="L4727" i="3"/>
  <c r="L4719" i="3"/>
  <c r="L4711" i="3"/>
  <c r="L4703" i="3"/>
  <c r="L4695" i="3"/>
  <c r="L4687" i="3"/>
  <c r="L4679" i="3"/>
  <c r="L4671" i="3"/>
  <c r="L4663" i="3"/>
  <c r="L4655" i="3"/>
  <c r="L4647" i="3"/>
  <c r="L4639" i="3"/>
  <c r="L4631" i="3"/>
  <c r="L4623" i="3"/>
  <c r="L4615" i="3"/>
  <c r="L4607" i="3"/>
  <c r="L4599" i="3"/>
  <c r="L4591" i="3"/>
  <c r="L4583" i="3"/>
  <c r="L4575" i="3"/>
  <c r="L4567" i="3"/>
  <c r="L4559" i="3"/>
  <c r="L4551" i="3"/>
  <c r="L4543" i="3"/>
  <c r="L4535" i="3"/>
  <c r="L4527" i="3"/>
  <c r="L4519" i="3"/>
  <c r="L4511" i="3"/>
  <c r="L4503" i="3"/>
  <c r="L4495" i="3"/>
  <c r="L4487" i="3"/>
  <c r="L4479" i="3"/>
  <c r="L4471" i="3"/>
  <c r="L4463" i="3"/>
  <c r="L4455" i="3"/>
  <c r="L4447" i="3"/>
  <c r="L4439" i="3"/>
  <c r="L4431" i="3"/>
  <c r="L4423" i="3"/>
  <c r="L4415" i="3"/>
  <c r="L4407" i="3"/>
  <c r="L4399" i="3"/>
  <c r="L4391" i="3"/>
  <c r="L4383" i="3"/>
  <c r="L4375" i="3"/>
  <c r="L4367" i="3"/>
  <c r="L4359" i="3"/>
  <c r="L4351" i="3"/>
  <c r="L4343" i="3"/>
  <c r="L4335" i="3"/>
  <c r="L4327" i="3"/>
  <c r="L4319" i="3"/>
  <c r="L4311" i="3"/>
  <c r="L4303" i="3"/>
  <c r="L4295" i="3"/>
  <c r="L4287" i="3"/>
  <c r="L4279" i="3"/>
  <c r="L4271" i="3"/>
  <c r="L4263" i="3"/>
  <c r="L4255" i="3"/>
  <c r="L4247" i="3"/>
  <c r="L4239" i="3"/>
  <c r="L4231" i="3"/>
  <c r="L4223" i="3"/>
  <c r="L4215" i="3"/>
  <c r="L4207" i="3"/>
  <c r="L4199" i="3"/>
  <c r="L4191" i="3"/>
  <c r="L4183" i="3"/>
  <c r="L4175" i="3"/>
  <c r="L4167" i="3"/>
  <c r="L4159" i="3"/>
  <c r="L4151" i="3"/>
  <c r="L4143" i="3"/>
  <c r="L4135" i="3"/>
  <c r="L4127" i="3"/>
  <c r="L4119" i="3"/>
  <c r="L4111" i="3"/>
  <c r="L4103" i="3"/>
  <c r="L4095" i="3"/>
  <c r="L4087" i="3"/>
  <c r="L4079" i="3"/>
  <c r="L4071" i="3"/>
  <c r="L4063" i="3"/>
  <c r="L4055" i="3"/>
  <c r="L4047" i="3"/>
  <c r="L4039" i="3"/>
  <c r="L4031" i="3"/>
  <c r="L4023" i="3"/>
  <c r="L4015" i="3"/>
  <c r="L4007" i="3"/>
  <c r="L3999" i="3"/>
  <c r="L3991" i="3"/>
  <c r="L3983" i="3"/>
  <c r="L5054" i="3"/>
  <c r="L5046" i="3"/>
  <c r="L5038" i="3"/>
  <c r="L5030" i="3"/>
  <c r="L5022" i="3"/>
  <c r="L5014" i="3"/>
  <c r="L5006" i="3"/>
  <c r="L4998" i="3"/>
  <c r="L4990" i="3"/>
  <c r="L4982" i="3"/>
  <c r="L4974" i="3"/>
  <c r="L4966" i="3"/>
  <c r="L4958" i="3"/>
  <c r="L4950" i="3"/>
  <c r="L4942" i="3"/>
  <c r="L4934" i="3"/>
  <c r="L4926" i="3"/>
  <c r="L4918" i="3"/>
  <c r="L4910" i="3"/>
  <c r="L4902" i="3"/>
  <c r="L4894" i="3"/>
  <c r="L4886" i="3"/>
  <c r="L4878" i="3"/>
  <c r="L4870" i="3"/>
  <c r="L4862" i="3"/>
  <c r="L4854" i="3"/>
  <c r="L4846" i="3"/>
  <c r="L4838" i="3"/>
  <c r="L4830" i="3"/>
  <c r="L4822" i="3"/>
  <c r="L4814" i="3"/>
  <c r="L4806" i="3"/>
  <c r="L4798" i="3"/>
  <c r="L4790" i="3"/>
  <c r="L4782" i="3"/>
  <c r="L4774" i="3"/>
  <c r="L4766" i="3"/>
  <c r="L4758" i="3"/>
  <c r="L4750" i="3"/>
  <c r="L4742" i="3"/>
  <c r="L4734" i="3"/>
  <c r="L4726" i="3"/>
  <c r="L4718" i="3"/>
  <c r="L4710" i="3"/>
  <c r="L4702" i="3"/>
  <c r="L4694" i="3"/>
  <c r="L4686" i="3"/>
  <c r="L4678" i="3"/>
  <c r="L4670" i="3"/>
  <c r="L4662" i="3"/>
  <c r="L4654" i="3"/>
  <c r="L4646" i="3"/>
  <c r="L4638" i="3"/>
  <c r="L4630" i="3"/>
  <c r="L4622" i="3"/>
  <c r="L4614" i="3"/>
  <c r="L4606" i="3"/>
  <c r="L4598" i="3"/>
  <c r="L4590" i="3"/>
  <c r="L4582" i="3"/>
  <c r="L4574" i="3"/>
  <c r="L4566" i="3"/>
  <c r="L4558" i="3"/>
  <c r="L4550" i="3"/>
  <c r="L4542" i="3"/>
  <c r="L4534" i="3"/>
  <c r="L4526" i="3"/>
  <c r="L4518" i="3"/>
  <c r="L4510" i="3"/>
  <c r="L4502" i="3"/>
  <c r="L4494" i="3"/>
  <c r="L4486" i="3"/>
  <c r="L4478" i="3"/>
  <c r="L4470" i="3"/>
  <c r="L4462" i="3"/>
  <c r="L4454" i="3"/>
  <c r="L4446" i="3"/>
  <c r="L4438" i="3"/>
  <c r="L4430" i="3"/>
  <c r="L4422" i="3"/>
  <c r="L4414" i="3"/>
  <c r="L4406" i="3"/>
  <c r="L4398" i="3"/>
  <c r="L4390" i="3"/>
  <c r="L4382" i="3"/>
  <c r="L4374" i="3"/>
  <c r="L4366" i="3"/>
  <c r="L4358" i="3"/>
  <c r="L4350" i="3"/>
  <c r="L4342" i="3"/>
  <c r="L4334" i="3"/>
  <c r="L4326" i="3"/>
  <c r="L4318" i="3"/>
  <c r="L4310" i="3"/>
  <c r="L4302" i="3"/>
  <c r="L4294" i="3"/>
  <c r="L4286" i="3"/>
  <c r="L4278" i="3"/>
  <c r="L4270" i="3"/>
  <c r="L4262" i="3"/>
  <c r="L4254" i="3"/>
  <c r="L4246" i="3"/>
  <c r="L4238" i="3"/>
  <c r="L4230" i="3"/>
  <c r="L4222" i="3"/>
  <c r="L4214" i="3"/>
  <c r="L4206" i="3"/>
  <c r="L4198" i="3"/>
  <c r="L4190" i="3"/>
  <c r="L4182" i="3"/>
  <c r="L4174" i="3"/>
  <c r="L4166" i="3"/>
  <c r="L4158" i="3"/>
  <c r="L4150" i="3"/>
  <c r="L4142" i="3"/>
  <c r="L4134" i="3"/>
  <c r="L4126" i="3"/>
  <c r="L4118" i="3"/>
  <c r="L4110" i="3"/>
  <c r="L4102" i="3"/>
  <c r="L4094" i="3"/>
  <c r="L4086" i="3"/>
  <c r="L4078" i="3"/>
  <c r="L4070" i="3"/>
  <c r="L4062" i="3"/>
  <c r="L4054" i="3"/>
  <c r="L4046" i="3"/>
  <c r="L4038" i="3"/>
  <c r="L4030" i="3"/>
  <c r="L4022" i="3"/>
  <c r="L4014" i="3"/>
  <c r="L4006" i="3"/>
  <c r="L3998" i="3"/>
  <c r="L3990" i="3"/>
  <c r="L3982" i="3"/>
  <c r="L3974" i="3"/>
  <c r="L5029" i="3"/>
  <c r="L5021" i="3"/>
  <c r="L5013" i="3"/>
  <c r="L5005" i="3"/>
  <c r="L4997" i="3"/>
  <c r="L4989" i="3"/>
  <c r="L4981" i="3"/>
  <c r="L4973" i="3"/>
  <c r="L4965" i="3"/>
  <c r="L4957" i="3"/>
  <c r="L4949" i="3"/>
  <c r="L4941" i="3"/>
  <c r="L4933" i="3"/>
  <c r="L4925" i="3"/>
  <c r="L4917" i="3"/>
  <c r="L4909" i="3"/>
  <c r="L4901" i="3"/>
  <c r="L4893" i="3"/>
  <c r="L4885" i="3"/>
  <c r="L4877" i="3"/>
  <c r="L4869" i="3"/>
  <c r="L4861" i="3"/>
  <c r="L4853" i="3"/>
  <c r="L4845" i="3"/>
  <c r="L4837" i="3"/>
  <c r="L4829" i="3"/>
  <c r="L4821" i="3"/>
  <c r="L4813" i="3"/>
  <c r="L4805" i="3"/>
  <c r="L4797" i="3"/>
  <c r="L4789" i="3"/>
  <c r="L4781" i="3"/>
  <c r="L4773" i="3"/>
  <c r="L4765" i="3"/>
  <c r="L4757" i="3"/>
  <c r="L4749" i="3"/>
  <c r="L4741" i="3"/>
  <c r="L4733" i="3"/>
  <c r="L4725" i="3"/>
  <c r="L4717" i="3"/>
  <c r="L4709" i="3"/>
  <c r="L4701" i="3"/>
  <c r="L4693" i="3"/>
  <c r="L4685" i="3"/>
  <c r="L4677" i="3"/>
  <c r="L4669" i="3"/>
  <c r="L4661" i="3"/>
  <c r="L4653" i="3"/>
  <c r="L4645" i="3"/>
  <c r="L4637" i="3"/>
  <c r="L4629" i="3"/>
  <c r="L4621" i="3"/>
  <c r="L4613" i="3"/>
  <c r="L4605" i="3"/>
  <c r="L4597" i="3"/>
  <c r="L4589" i="3"/>
  <c r="L4581" i="3"/>
  <c r="L4573" i="3"/>
  <c r="L4565" i="3"/>
  <c r="L4557" i="3"/>
  <c r="L4549" i="3"/>
  <c r="L4541" i="3"/>
  <c r="L4533" i="3"/>
  <c r="L4525" i="3"/>
  <c r="L4517" i="3"/>
  <c r="L4509" i="3"/>
  <c r="L4501" i="3"/>
  <c r="L4493" i="3"/>
  <c r="L4485" i="3"/>
  <c r="L4477" i="3"/>
  <c r="L4469" i="3"/>
  <c r="L4461" i="3"/>
  <c r="L4453" i="3"/>
  <c r="L4445" i="3"/>
  <c r="L4437" i="3"/>
  <c r="L4429" i="3"/>
  <c r="L4421" i="3"/>
  <c r="L4413" i="3"/>
  <c r="L4405" i="3"/>
  <c r="L4397" i="3"/>
  <c r="L4389" i="3"/>
  <c r="L4381" i="3"/>
  <c r="L4373" i="3"/>
  <c r="L4365" i="3"/>
  <c r="L4357" i="3"/>
  <c r="L4349" i="3"/>
  <c r="L4341" i="3"/>
  <c r="L4333" i="3"/>
  <c r="L4325" i="3"/>
  <c r="L4317" i="3"/>
  <c r="L4309" i="3"/>
  <c r="L4301" i="3"/>
  <c r="L4293" i="3"/>
  <c r="L4285" i="3"/>
  <c r="L4277" i="3"/>
  <c r="L4269" i="3"/>
  <c r="L4261" i="3"/>
  <c r="L4253" i="3"/>
  <c r="L4245" i="3"/>
  <c r="L4237" i="3"/>
  <c r="L4229" i="3"/>
  <c r="L4221" i="3"/>
  <c r="L4213" i="3"/>
  <c r="L4205" i="3"/>
  <c r="L4197" i="3"/>
  <c r="L4189" i="3"/>
  <c r="L4181" i="3"/>
  <c r="L4173" i="3"/>
  <c r="L4165" i="3"/>
  <c r="L4157" i="3"/>
  <c r="L4149" i="3"/>
  <c r="L4141" i="3"/>
  <c r="L4133" i="3"/>
  <c r="L4125" i="3"/>
  <c r="L4117" i="3"/>
  <c r="L4109" i="3"/>
  <c r="L4101" i="3"/>
  <c r="L4093" i="3"/>
  <c r="L4085" i="3"/>
  <c r="L4077" i="3"/>
  <c r="L4069" i="3"/>
  <c r="L4061" i="3"/>
  <c r="L4053" i="3"/>
  <c r="L4045" i="3"/>
  <c r="L4037" i="3"/>
  <c r="L4029" i="3"/>
  <c r="L4021" i="3"/>
  <c r="L4013" i="3"/>
  <c r="L4005" i="3"/>
  <c r="L3997" i="3"/>
  <c r="L3989" i="3"/>
  <c r="L3981" i="3"/>
  <c r="L3973" i="3"/>
  <c r="L3965" i="3"/>
  <c r="L3957" i="3"/>
  <c r="L3949" i="3"/>
  <c r="L3941" i="3"/>
  <c r="L3933" i="3"/>
  <c r="L3925" i="3"/>
  <c r="L3917" i="3"/>
  <c r="L3909" i="3"/>
  <c r="L3901" i="3"/>
  <c r="L3893" i="3"/>
  <c r="L3885" i="3"/>
  <c r="L3877" i="3"/>
  <c r="L3869" i="3"/>
  <c r="L3861" i="3"/>
  <c r="L3853" i="3"/>
  <c r="L3845" i="3"/>
  <c r="L3837" i="3"/>
  <c r="L3829" i="3"/>
  <c r="L3821" i="3"/>
  <c r="L3813" i="3"/>
  <c r="L3805" i="3"/>
  <c r="L3797" i="3"/>
  <c r="L3789" i="3"/>
  <c r="L3938" i="3"/>
  <c r="L3930" i="3"/>
  <c r="L3922" i="3"/>
  <c r="L3914" i="3"/>
  <c r="L3906" i="3"/>
  <c r="L3898" i="3"/>
  <c r="L3890" i="3"/>
  <c r="L3882" i="3"/>
  <c r="L3874" i="3"/>
  <c r="L3866" i="3"/>
  <c r="L3858" i="3"/>
  <c r="L3850" i="3"/>
  <c r="L3842" i="3"/>
  <c r="L3834" i="3"/>
  <c r="L3826" i="3"/>
  <c r="L3818" i="3"/>
  <c r="L3810" i="3"/>
  <c r="L3802" i="3"/>
  <c r="L3794" i="3"/>
  <c r="L3786" i="3"/>
  <c r="L3778" i="3"/>
  <c r="L3770" i="3"/>
  <c r="L3762" i="3"/>
  <c r="L3754" i="3"/>
  <c r="L3746" i="3"/>
  <c r="L3738" i="3"/>
  <c r="L3730" i="3"/>
  <c r="L3722" i="3"/>
  <c r="L3714" i="3"/>
  <c r="L3706" i="3"/>
  <c r="L3698" i="3"/>
  <c r="L3690" i="3"/>
  <c r="L3682" i="3"/>
  <c r="L3674" i="3"/>
  <c r="L3666" i="3"/>
  <c r="L3658" i="3"/>
  <c r="L3650" i="3"/>
  <c r="L3642" i="3"/>
  <c r="L3634" i="3"/>
  <c r="L3626" i="3"/>
  <c r="L3618" i="3"/>
  <c r="L3610" i="3"/>
  <c r="L3602" i="3"/>
  <c r="L3594" i="3"/>
  <c r="L3586" i="3"/>
  <c r="L3578" i="3"/>
  <c r="L3570" i="3"/>
  <c r="L3562" i="3"/>
  <c r="L3554" i="3"/>
  <c r="L3546" i="3"/>
  <c r="L3538" i="3"/>
  <c r="L3530" i="3"/>
  <c r="L3522" i="3"/>
  <c r="L3514" i="3"/>
  <c r="L3506" i="3"/>
  <c r="L3498" i="3"/>
  <c r="L3490" i="3"/>
  <c r="L3482" i="3"/>
  <c r="L3474" i="3"/>
  <c r="L3466" i="3"/>
  <c r="L3458" i="3"/>
  <c r="L3450" i="3"/>
  <c r="L3442" i="3"/>
  <c r="L3434" i="3"/>
  <c r="L3426" i="3"/>
  <c r="L3418" i="3"/>
  <c r="L3410" i="3"/>
  <c r="L3402" i="3"/>
  <c r="L3394" i="3"/>
  <c r="L3386" i="3"/>
  <c r="L3378" i="3"/>
  <c r="L3370" i="3"/>
  <c r="L3362" i="3"/>
  <c r="L3354" i="3"/>
  <c r="L3346" i="3"/>
  <c r="L3338" i="3"/>
  <c r="L3330" i="3"/>
  <c r="L3322" i="3"/>
  <c r="L4033" i="3"/>
  <c r="L4025" i="3"/>
  <c r="L4017" i="3"/>
  <c r="L4009" i="3"/>
  <c r="L4001" i="3"/>
  <c r="L3993" i="3"/>
  <c r="L3985" i="3"/>
  <c r="L3977" i="3"/>
  <c r="L3969" i="3"/>
  <c r="L3961" i="3"/>
  <c r="L3953" i="3"/>
  <c r="L3945" i="3"/>
  <c r="L3937" i="3"/>
  <c r="L3929" i="3"/>
  <c r="L3921" i="3"/>
  <c r="L3913" i="3"/>
  <c r="L3905" i="3"/>
  <c r="L3897" i="3"/>
  <c r="L3889" i="3"/>
  <c r="L3881" i="3"/>
  <c r="L3873" i="3"/>
  <c r="L3865" i="3"/>
  <c r="L3857" i="3"/>
  <c r="L3849" i="3"/>
  <c r="L3841" i="3"/>
  <c r="L3833" i="3"/>
  <c r="L3825" i="3"/>
  <c r="L3817" i="3"/>
  <c r="L3809" i="3"/>
  <c r="L3801" i="3"/>
  <c r="L3793" i="3"/>
  <c r="L3785" i="3"/>
  <c r="L3777" i="3"/>
  <c r="L3769" i="3"/>
  <c r="L3761" i="3"/>
  <c r="L3753" i="3"/>
  <c r="L3745" i="3"/>
  <c r="L3737" i="3"/>
  <c r="L3729" i="3"/>
  <c r="L3721" i="3"/>
  <c r="L3713" i="3"/>
  <c r="L3705" i="3"/>
  <c r="L3697" i="3"/>
  <c r="L3689" i="3"/>
  <c r="L3681" i="3"/>
  <c r="L3673" i="3"/>
  <c r="L3665" i="3"/>
  <c r="L3657" i="3"/>
  <c r="L3649" i="3"/>
  <c r="L3641" i="3"/>
  <c r="L3633" i="3"/>
  <c r="L3625" i="3"/>
  <c r="L3617" i="3"/>
  <c r="L3609" i="3"/>
  <c r="L3601" i="3"/>
  <c r="L3593" i="3"/>
  <c r="L3680" i="3"/>
  <c r="L3672" i="3"/>
  <c r="L3664" i="3"/>
  <c r="L3656" i="3"/>
  <c r="L3648" i="3"/>
  <c r="L3640" i="3"/>
  <c r="L3632" i="3"/>
  <c r="L3624" i="3"/>
  <c r="L3616" i="3"/>
  <c r="L3608" i="3"/>
  <c r="L3600" i="3"/>
  <c r="L3975" i="3"/>
  <c r="L3967" i="3"/>
  <c r="L3959" i="3"/>
  <c r="L3951" i="3"/>
  <c r="L3943" i="3"/>
  <c r="L3935" i="3"/>
  <c r="L3927" i="3"/>
  <c r="L3919" i="3"/>
  <c r="L3911" i="3"/>
  <c r="L3903" i="3"/>
  <c r="L3895" i="3"/>
  <c r="L3887" i="3"/>
  <c r="L3879" i="3"/>
  <c r="L3871" i="3"/>
  <c r="L3863" i="3"/>
  <c r="L3855" i="3"/>
  <c r="L3847" i="3"/>
  <c r="L3839" i="3"/>
  <c r="L3831" i="3"/>
  <c r="L3823" i="3"/>
  <c r="L3815" i="3"/>
  <c r="L3807" i="3"/>
  <c r="L3799" i="3"/>
  <c r="L3791" i="3"/>
  <c r="L3783" i="3"/>
  <c r="L3775" i="3"/>
  <c r="L3767" i="3"/>
  <c r="L3759" i="3"/>
  <c r="L3751" i="3"/>
  <c r="L3743" i="3"/>
  <c r="L3735" i="3"/>
  <c r="L3727" i="3"/>
  <c r="L3719" i="3"/>
  <c r="L3711" i="3"/>
  <c r="L3703" i="3"/>
  <c r="L3695" i="3"/>
  <c r="L3687" i="3"/>
  <c r="L3679" i="3"/>
  <c r="L3671" i="3"/>
  <c r="L3663" i="3"/>
  <c r="L3655" i="3"/>
  <c r="L3647" i="3"/>
  <c r="L3639" i="3"/>
  <c r="L3631" i="3"/>
  <c r="L3623" i="3"/>
  <c r="L3615" i="3"/>
  <c r="L3607" i="3"/>
  <c r="L3599" i="3"/>
  <c r="L3591" i="3"/>
  <c r="L3583" i="3"/>
  <c r="L3575" i="3"/>
  <c r="L3567" i="3"/>
  <c r="L3559" i="3"/>
  <c r="L3551" i="3"/>
  <c r="L3543" i="3"/>
  <c r="L3535" i="3"/>
  <c r="L3527" i="3"/>
  <c r="L3519" i="3"/>
  <c r="L3966" i="3"/>
  <c r="L3958" i="3"/>
  <c r="L3950" i="3"/>
  <c r="L3942" i="3"/>
  <c r="L3934" i="3"/>
  <c r="L3926" i="3"/>
  <c r="L3918" i="3"/>
  <c r="L3910" i="3"/>
  <c r="L3902" i="3"/>
  <c r="L3894" i="3"/>
  <c r="L3886" i="3"/>
  <c r="L3878" i="3"/>
  <c r="L3870" i="3"/>
  <c r="L3862" i="3"/>
  <c r="L3854" i="3"/>
  <c r="L3846" i="3"/>
  <c r="L3838" i="3"/>
  <c r="L3830" i="3"/>
  <c r="L3822" i="3"/>
  <c r="L3814" i="3"/>
  <c r="L3806" i="3"/>
  <c r="L3798" i="3"/>
  <c r="L3790" i="3"/>
  <c r="L3782" i="3"/>
  <c r="L3774" i="3"/>
  <c r="L3766" i="3"/>
  <c r="L3758" i="3"/>
  <c r="L3750" i="3"/>
  <c r="L3742" i="3"/>
  <c r="L3734" i="3"/>
  <c r="L3726" i="3"/>
  <c r="L3718" i="3"/>
  <c r="L3710" i="3"/>
  <c r="L3702" i="3"/>
  <c r="L3694" i="3"/>
  <c r="L3686" i="3"/>
  <c r="L3678" i="3"/>
  <c r="L3670" i="3"/>
  <c r="L3662" i="3"/>
  <c r="L3654" i="3"/>
  <c r="L3646" i="3"/>
  <c r="L3638" i="3"/>
  <c r="L3630" i="3"/>
  <c r="L3622" i="3"/>
  <c r="L3614" i="3"/>
  <c r="L3606" i="3"/>
  <c r="L3598" i="3"/>
  <c r="L3590" i="3"/>
  <c r="L3582" i="3"/>
  <c r="L3574" i="3"/>
  <c r="L3566" i="3"/>
  <c r="L3558" i="3"/>
  <c r="L3550" i="3"/>
  <c r="L3542" i="3"/>
  <c r="L3534" i="3"/>
  <c r="L3526" i="3"/>
  <c r="L3518" i="3"/>
  <c r="L3510" i="3"/>
  <c r="L3502" i="3"/>
  <c r="L3494" i="3"/>
  <c r="L3486" i="3"/>
  <c r="L3478" i="3"/>
  <c r="L3470" i="3"/>
  <c r="L3462" i="3"/>
  <c r="L3454" i="3"/>
  <c r="L3446" i="3"/>
  <c r="L3438" i="3"/>
  <c r="L3781" i="3"/>
  <c r="L3773" i="3"/>
  <c r="L3765" i="3"/>
  <c r="L3757" i="3"/>
  <c r="L3749" i="3"/>
  <c r="L3741" i="3"/>
  <c r="L3733" i="3"/>
  <c r="L3725" i="3"/>
  <c r="L3717" i="3"/>
  <c r="L3709" i="3"/>
  <c r="L3701" i="3"/>
  <c r="L3693" i="3"/>
  <c r="L3685" i="3"/>
  <c r="L3677" i="3"/>
  <c r="L3669" i="3"/>
  <c r="L3661" i="3"/>
  <c r="L3653" i="3"/>
  <c r="L3645" i="3"/>
  <c r="L3637" i="3"/>
  <c r="L3629" i="3"/>
  <c r="L3621" i="3"/>
  <c r="L3613" i="3"/>
  <c r="L3605" i="3"/>
  <c r="L3597" i="3"/>
  <c r="L3589" i="3"/>
  <c r="L3581" i="3"/>
  <c r="L3573" i="3"/>
  <c r="L3565" i="3"/>
  <c r="L3557" i="3"/>
  <c r="L3549" i="3"/>
  <c r="L3541" i="3"/>
  <c r="L3780" i="3"/>
  <c r="L3772" i="3"/>
  <c r="L3764" i="3"/>
  <c r="L3756" i="3"/>
  <c r="L3748" i="3"/>
  <c r="L3740" i="3"/>
  <c r="L3732" i="3"/>
  <c r="L3724" i="3"/>
  <c r="L3716" i="3"/>
  <c r="L3708" i="3"/>
  <c r="L3700" i="3"/>
  <c r="L3692" i="3"/>
  <c r="L3684" i="3"/>
  <c r="L3676" i="3"/>
  <c r="L3668" i="3"/>
  <c r="L3660" i="3"/>
  <c r="L3652" i="3"/>
  <c r="L3644" i="3"/>
  <c r="L3636" i="3"/>
  <c r="L3628" i="3"/>
  <c r="L3620" i="3"/>
  <c r="L3612" i="3"/>
  <c r="L3604" i="3"/>
  <c r="L3596" i="3"/>
  <c r="L3588" i="3"/>
  <c r="L3580" i="3"/>
  <c r="L3572" i="3"/>
  <c r="L3564" i="3"/>
  <c r="L3556" i="3"/>
  <c r="L3548" i="3"/>
  <c r="L3540" i="3"/>
  <c r="L3532" i="3"/>
  <c r="L3524" i="3"/>
  <c r="L3516" i="3"/>
  <c r="L3508" i="3"/>
  <c r="L3500" i="3"/>
  <c r="L3492" i="3"/>
  <c r="L3484" i="3"/>
  <c r="L3476" i="3"/>
  <c r="L3468" i="3"/>
  <c r="L3460" i="3"/>
  <c r="L3452" i="3"/>
  <c r="L3444" i="3"/>
  <c r="L3436" i="3"/>
  <c r="L3859" i="3"/>
  <c r="L3851" i="3"/>
  <c r="L3843" i="3"/>
  <c r="L3835" i="3"/>
  <c r="L3827" i="3"/>
  <c r="L3819" i="3"/>
  <c r="L3811" i="3"/>
  <c r="L3803" i="3"/>
  <c r="L3795" i="3"/>
  <c r="L3787" i="3"/>
  <c r="L3779" i="3"/>
  <c r="L3771" i="3"/>
  <c r="L3763" i="3"/>
  <c r="L3755" i="3"/>
  <c r="L3747" i="3"/>
  <c r="L3739" i="3"/>
  <c r="L3731" i="3"/>
  <c r="L3723" i="3"/>
  <c r="L3715" i="3"/>
  <c r="L3707" i="3"/>
  <c r="L3699" i="3"/>
  <c r="L3691" i="3"/>
  <c r="L3683" i="3"/>
  <c r="L3675" i="3"/>
  <c r="L3667" i="3"/>
  <c r="L3659" i="3"/>
  <c r="L3651" i="3"/>
  <c r="L3643" i="3"/>
  <c r="L3635" i="3"/>
  <c r="L3627" i="3"/>
  <c r="L3619" i="3"/>
  <c r="L3611" i="3"/>
  <c r="L3603" i="3"/>
  <c r="L3428" i="3"/>
  <c r="L3420" i="3"/>
  <c r="L3412" i="3"/>
  <c r="L3404" i="3"/>
  <c r="L3396" i="3"/>
  <c r="L3388" i="3"/>
  <c r="L3380" i="3"/>
  <c r="L3372" i="3"/>
  <c r="L3364" i="3"/>
  <c r="L3356" i="3"/>
  <c r="L3348" i="3"/>
  <c r="L3340" i="3"/>
  <c r="L3332" i="3"/>
  <c r="L3324" i="3"/>
  <c r="L3316" i="3"/>
  <c r="L3595" i="3"/>
  <c r="L3587" i="3"/>
  <c r="L3579" i="3"/>
  <c r="L3571" i="3"/>
  <c r="L3563" i="3"/>
  <c r="L3555" i="3"/>
  <c r="L3547" i="3"/>
  <c r="L3539" i="3"/>
  <c r="L3531" i="3"/>
  <c r="L3523" i="3"/>
  <c r="L3515" i="3"/>
  <c r="L3507" i="3"/>
  <c r="L3499" i="3"/>
  <c r="L3491" i="3"/>
  <c r="L3483" i="3"/>
  <c r="L3475" i="3"/>
  <c r="L3467" i="3"/>
  <c r="L3459" i="3"/>
  <c r="L3451" i="3"/>
  <c r="L3443" i="3"/>
  <c r="L3435" i="3"/>
  <c r="L3427" i="3"/>
  <c r="L3419" i="3"/>
  <c r="L3411" i="3"/>
  <c r="L3403" i="3"/>
  <c r="L3395" i="3"/>
  <c r="L3387" i="3"/>
  <c r="L3379" i="3"/>
  <c r="L3371" i="3"/>
  <c r="L3363" i="3"/>
  <c r="L3355" i="3"/>
  <c r="L3347" i="3"/>
  <c r="L3339" i="3"/>
  <c r="L3331" i="3"/>
  <c r="L3323" i="3"/>
  <c r="L3585" i="3"/>
  <c r="L3577" i="3"/>
  <c r="L3569" i="3"/>
  <c r="L3561" i="3"/>
  <c r="L3553" i="3"/>
  <c r="L3545" i="3"/>
  <c r="L3537" i="3"/>
  <c r="L3529" i="3"/>
  <c r="L3521" i="3"/>
  <c r="L3513" i="3"/>
  <c r="L3505" i="3"/>
  <c r="L3497" i="3"/>
  <c r="L3489" i="3"/>
  <c r="L3481" i="3"/>
  <c r="L3473" i="3"/>
  <c r="L3465" i="3"/>
  <c r="L3457" i="3"/>
  <c r="L3449" i="3"/>
  <c r="L3441" i="3"/>
  <c r="L3433" i="3"/>
  <c r="L3425" i="3"/>
  <c r="L3417" i="3"/>
  <c r="L3409" i="3"/>
  <c r="L3401" i="3"/>
  <c r="L3393" i="3"/>
  <c r="L3385" i="3"/>
  <c r="L3377" i="3"/>
  <c r="L3369" i="3"/>
  <c r="L3361" i="3"/>
  <c r="L3353" i="3"/>
  <c r="L3345" i="3"/>
  <c r="L3337" i="3"/>
  <c r="L3329" i="3"/>
  <c r="L3321" i="3"/>
  <c r="L3592" i="3"/>
  <c r="L3584" i="3"/>
  <c r="L3576" i="3"/>
  <c r="L3568" i="3"/>
  <c r="L3560" i="3"/>
  <c r="L3552" i="3"/>
  <c r="L3544" i="3"/>
  <c r="L3536" i="3"/>
  <c r="L3528" i="3"/>
  <c r="L3520" i="3"/>
  <c r="L3512" i="3"/>
  <c r="L3504" i="3"/>
  <c r="L3496" i="3"/>
  <c r="L3488" i="3"/>
  <c r="L3480" i="3"/>
  <c r="L3472" i="3"/>
  <c r="L3464" i="3"/>
  <c r="L3456" i="3"/>
  <c r="L3448" i="3"/>
  <c r="L3440" i="3"/>
  <c r="L3432" i="3"/>
  <c r="L3424" i="3"/>
  <c r="L3416" i="3"/>
  <c r="L3408" i="3"/>
  <c r="L3400" i="3"/>
  <c r="L3392" i="3"/>
  <c r="L3384" i="3"/>
  <c r="L3376" i="3"/>
  <c r="L3368" i="3"/>
  <c r="L3360" i="3"/>
  <c r="L3352" i="3"/>
  <c r="L3344" i="3"/>
  <c r="L3336" i="3"/>
  <c r="L3328" i="3"/>
  <c r="L3320" i="3"/>
  <c r="L3511" i="3"/>
  <c r="L3503" i="3"/>
  <c r="L3495" i="3"/>
  <c r="L3487" i="3"/>
  <c r="L3479" i="3"/>
  <c r="L3471" i="3"/>
  <c r="L3463" i="3"/>
  <c r="L3455" i="3"/>
  <c r="L3447" i="3"/>
  <c r="L3439" i="3"/>
  <c r="L3431" i="3"/>
  <c r="L3423" i="3"/>
  <c r="L3415" i="3"/>
  <c r="L3407" i="3"/>
  <c r="L3399" i="3"/>
  <c r="L3391" i="3"/>
  <c r="L3383" i="3"/>
  <c r="L3375" i="3"/>
  <c r="L3367" i="3"/>
  <c r="L3359" i="3"/>
  <c r="L3351" i="3"/>
  <c r="L3343" i="3"/>
  <c r="L3335" i="3"/>
  <c r="L3327" i="3"/>
  <c r="L3319" i="3"/>
  <c r="L3430" i="3"/>
  <c r="L3422" i="3"/>
  <c r="L3414" i="3"/>
  <c r="L3406" i="3"/>
  <c r="L3398" i="3"/>
  <c r="L3390" i="3"/>
  <c r="L3382" i="3"/>
  <c r="L3374" i="3"/>
  <c r="L3366" i="3"/>
  <c r="L3358" i="3"/>
  <c r="L3350" i="3"/>
  <c r="L3342" i="3"/>
  <c r="L3334" i="3"/>
  <c r="L3326" i="3"/>
  <c r="L3318" i="3"/>
  <c r="L3533" i="3"/>
  <c r="L3525" i="3"/>
  <c r="L3517" i="3"/>
  <c r="L3509" i="3"/>
  <c r="L3501" i="3"/>
  <c r="L3493" i="3"/>
  <c r="L3485" i="3"/>
  <c r="L3477" i="3"/>
  <c r="L3469" i="3"/>
  <c r="L3461" i="3"/>
  <c r="L3453" i="3"/>
  <c r="L3445" i="3"/>
  <c r="L3437" i="3"/>
  <c r="L3429" i="3"/>
  <c r="L3421" i="3"/>
  <c r="L3413" i="3"/>
  <c r="L3405" i="3"/>
  <c r="L3397" i="3"/>
  <c r="L3389" i="3"/>
  <c r="L3381" i="3"/>
  <c r="L3373" i="3"/>
  <c r="L3365" i="3"/>
  <c r="L3357" i="3"/>
  <c r="L3349" i="3"/>
  <c r="L3341" i="3"/>
  <c r="L3333" i="3"/>
  <c r="L3325" i="3"/>
  <c r="L3317" i="3"/>
  <c r="M69" i="8"/>
  <c r="J2909" i="3"/>
  <c r="H5" i="39" l="1"/>
  <c r="H6" i="3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200" i="39"/>
  <c r="H201" i="39"/>
  <c r="H202" i="39"/>
  <c r="H203" i="39"/>
  <c r="H204" i="39"/>
  <c r="H205" i="39"/>
  <c r="H206" i="39"/>
  <c r="H207" i="39"/>
  <c r="H208" i="39"/>
  <c r="H209" i="39"/>
  <c r="H210" i="39"/>
  <c r="H211" i="39"/>
  <c r="H212" i="39"/>
  <c r="H213" i="39"/>
  <c r="H214" i="39"/>
  <c r="H215" i="39"/>
  <c r="H216" i="39"/>
  <c r="H217" i="39"/>
  <c r="H218" i="39"/>
  <c r="H219" i="39"/>
  <c r="H220" i="39"/>
  <c r="H221" i="39"/>
  <c r="H222" i="39"/>
  <c r="H223" i="39"/>
  <c r="H224" i="39"/>
  <c r="H225" i="39"/>
  <c r="H226" i="39"/>
  <c r="H227" i="39"/>
  <c r="H228" i="39"/>
  <c r="H229" i="39"/>
  <c r="H230" i="39"/>
  <c r="H231" i="39"/>
  <c r="H232" i="39"/>
  <c r="H233" i="39"/>
  <c r="H234" i="39"/>
  <c r="H235" i="39"/>
  <c r="H236" i="39"/>
  <c r="H237" i="39"/>
  <c r="H238" i="39"/>
  <c r="H239" i="39"/>
  <c r="H240" i="39"/>
  <c r="H241" i="39"/>
  <c r="H242" i="39"/>
  <c r="H243" i="39"/>
  <c r="H244" i="39"/>
  <c r="H245" i="39"/>
  <c r="H246" i="39"/>
  <c r="H247" i="39"/>
  <c r="H248" i="39"/>
  <c r="H249" i="39"/>
  <c r="H250" i="39"/>
  <c r="H251" i="39"/>
  <c r="H252" i="39"/>
  <c r="H253" i="39"/>
  <c r="H254" i="39"/>
  <c r="H255" i="39"/>
  <c r="H256" i="39"/>
  <c r="H257" i="39"/>
  <c r="H258" i="39"/>
  <c r="H259" i="39"/>
  <c r="H260" i="39"/>
  <c r="H261" i="39"/>
  <c r="H262" i="39"/>
  <c r="H263" i="39"/>
  <c r="H264" i="39"/>
  <c r="H265" i="39"/>
  <c r="H266" i="39"/>
  <c r="H267" i="39"/>
  <c r="H268" i="39"/>
  <c r="H269" i="39"/>
  <c r="H270" i="39"/>
  <c r="H271" i="39"/>
  <c r="H272" i="39"/>
  <c r="H273" i="39"/>
  <c r="H274" i="39"/>
  <c r="H275" i="39"/>
  <c r="H276" i="39"/>
  <c r="H277" i="39"/>
  <c r="H278" i="39"/>
  <c r="H279" i="39"/>
  <c r="H280" i="39"/>
  <c r="H281" i="39"/>
  <c r="H282" i="39"/>
  <c r="H283" i="39"/>
  <c r="H284" i="39"/>
  <c r="H285" i="39"/>
  <c r="H286" i="39"/>
  <c r="H287" i="39"/>
  <c r="H288" i="39"/>
  <c r="H289" i="39"/>
  <c r="H290" i="39"/>
  <c r="H291" i="39"/>
  <c r="H292" i="39"/>
  <c r="H293" i="39"/>
  <c r="H294" i="39"/>
  <c r="H295" i="39"/>
  <c r="H296" i="39"/>
  <c r="H297" i="39"/>
  <c r="H298" i="39"/>
  <c r="H299" i="39"/>
  <c r="H300" i="39"/>
  <c r="H301" i="39"/>
  <c r="H302" i="39"/>
  <c r="H303" i="39"/>
  <c r="H304" i="39"/>
  <c r="H305" i="39"/>
  <c r="H306" i="39"/>
  <c r="H307" i="39"/>
  <c r="H308" i="39"/>
  <c r="H309" i="39"/>
  <c r="H310" i="39"/>
  <c r="H311" i="39"/>
  <c r="H312" i="39"/>
  <c r="H313" i="39"/>
  <c r="H314" i="39"/>
  <c r="H315" i="39"/>
  <c r="H316" i="39"/>
  <c r="H317" i="39"/>
  <c r="H318" i="39"/>
  <c r="H319" i="39"/>
  <c r="H320" i="39"/>
  <c r="H321" i="39"/>
  <c r="H322" i="39"/>
  <c r="H323" i="39"/>
  <c r="H324" i="39"/>
  <c r="H325" i="39"/>
  <c r="H326" i="39"/>
  <c r="H327" i="39"/>
  <c r="H328" i="39"/>
  <c r="H329" i="39"/>
  <c r="H330" i="39"/>
  <c r="H331" i="39"/>
  <c r="H332" i="39"/>
  <c r="H333" i="39"/>
  <c r="H334" i="39"/>
  <c r="H335" i="39"/>
  <c r="H336" i="39"/>
  <c r="H337" i="39"/>
  <c r="H338" i="39"/>
  <c r="H339" i="39"/>
  <c r="H340" i="39"/>
  <c r="H341" i="39"/>
  <c r="H342" i="39"/>
  <c r="H343" i="39"/>
  <c r="H344" i="39"/>
  <c r="H345" i="39"/>
  <c r="H346" i="39"/>
  <c r="H347" i="39"/>
  <c r="H348" i="39"/>
  <c r="H349" i="39"/>
  <c r="H350" i="39"/>
  <c r="H351" i="39"/>
  <c r="H352" i="39"/>
  <c r="H353" i="39"/>
  <c r="H354" i="39"/>
  <c r="H355" i="39"/>
  <c r="H356" i="39"/>
  <c r="H357" i="39"/>
  <c r="H358" i="39"/>
  <c r="H359" i="39"/>
  <c r="H360" i="39"/>
  <c r="H361" i="39"/>
  <c r="H362" i="39"/>
  <c r="H363" i="39"/>
  <c r="H364" i="39"/>
  <c r="H365" i="39"/>
  <c r="H366" i="39"/>
  <c r="H367" i="39"/>
  <c r="H368" i="39"/>
  <c r="H369" i="39"/>
  <c r="H370" i="39"/>
  <c r="H371" i="39"/>
  <c r="H372" i="39"/>
  <c r="H373" i="39"/>
  <c r="H374" i="39"/>
  <c r="H375" i="39"/>
  <c r="H376" i="39"/>
  <c r="H377" i="39"/>
  <c r="H378" i="39"/>
  <c r="H379" i="39"/>
  <c r="H380" i="39"/>
  <c r="H381" i="39"/>
  <c r="H382" i="39"/>
  <c r="H383" i="39"/>
  <c r="H384" i="39"/>
  <c r="H385" i="39"/>
  <c r="H386" i="39"/>
  <c r="H387" i="39"/>
  <c r="H388" i="39"/>
  <c r="H389" i="39"/>
  <c r="H390" i="39"/>
  <c r="H391" i="39"/>
  <c r="H392" i="39"/>
  <c r="H393" i="39"/>
  <c r="H394" i="39"/>
  <c r="H395" i="39"/>
  <c r="H396" i="39"/>
  <c r="H397" i="39"/>
  <c r="H398" i="39"/>
  <c r="H399" i="39"/>
  <c r="H400" i="39"/>
  <c r="H401" i="39"/>
  <c r="H402" i="39"/>
  <c r="H403" i="39"/>
  <c r="H404" i="39"/>
  <c r="H405" i="39"/>
  <c r="H406" i="39"/>
  <c r="H407" i="39"/>
  <c r="H408" i="39"/>
  <c r="H409" i="39"/>
  <c r="H410" i="39"/>
  <c r="H411" i="39"/>
  <c r="H412" i="39"/>
  <c r="H413" i="39"/>
  <c r="H414" i="39"/>
  <c r="H415" i="39"/>
  <c r="H416" i="39"/>
  <c r="H417" i="39"/>
  <c r="H418" i="39"/>
  <c r="H419" i="39"/>
  <c r="H420" i="39"/>
  <c r="H421" i="39"/>
  <c r="H422" i="39"/>
  <c r="H423" i="39"/>
  <c r="H424" i="39"/>
  <c r="H425" i="39"/>
  <c r="H426" i="39"/>
  <c r="H427" i="39"/>
  <c r="H428" i="39"/>
  <c r="H429" i="39"/>
  <c r="H430" i="39"/>
  <c r="H431" i="39"/>
  <c r="H432" i="39"/>
  <c r="H433" i="39"/>
  <c r="H434" i="39"/>
  <c r="H435" i="39"/>
  <c r="H436" i="39"/>
  <c r="H437" i="39"/>
  <c r="H438" i="39"/>
  <c r="H439" i="39"/>
  <c r="H440" i="39"/>
  <c r="H441" i="39"/>
  <c r="H442" i="39"/>
  <c r="H443" i="39"/>
  <c r="H444" i="39"/>
  <c r="H445" i="39"/>
  <c r="H446" i="39"/>
  <c r="H447" i="39"/>
  <c r="H448" i="39"/>
  <c r="H449" i="39"/>
  <c r="H450" i="39"/>
  <c r="H451" i="39"/>
  <c r="H452" i="39"/>
  <c r="H453" i="39"/>
  <c r="H454" i="39"/>
  <c r="H455" i="39"/>
  <c r="H456" i="39"/>
  <c r="H457" i="39"/>
  <c r="H458" i="39"/>
  <c r="H459" i="39"/>
  <c r="H460" i="39"/>
  <c r="H461" i="39"/>
  <c r="H462" i="39"/>
  <c r="H463" i="39"/>
  <c r="H464" i="39"/>
  <c r="H465" i="39"/>
  <c r="H466" i="39"/>
  <c r="H467" i="39"/>
  <c r="H468" i="39"/>
  <c r="H469" i="39"/>
  <c r="H470" i="39"/>
  <c r="H471" i="39"/>
  <c r="H472" i="39"/>
  <c r="H473" i="39"/>
  <c r="H474" i="39"/>
  <c r="H475" i="39"/>
  <c r="H476" i="39"/>
  <c r="H477" i="39"/>
  <c r="H478" i="39"/>
  <c r="H479" i="39"/>
  <c r="H480" i="39"/>
  <c r="H481" i="39"/>
  <c r="H482" i="39"/>
  <c r="H483" i="39"/>
  <c r="H484" i="39"/>
  <c r="H485" i="39"/>
  <c r="H486" i="39"/>
  <c r="H487" i="39"/>
  <c r="H488" i="39"/>
  <c r="H489" i="39"/>
  <c r="H490" i="39"/>
  <c r="H491" i="39"/>
  <c r="H492" i="39"/>
  <c r="H493" i="39"/>
  <c r="H494" i="39"/>
  <c r="H495" i="39"/>
  <c r="H496" i="39"/>
  <c r="H497" i="39"/>
  <c r="H498" i="39"/>
  <c r="H499" i="39"/>
  <c r="H500" i="39"/>
  <c r="H501" i="39"/>
  <c r="H502" i="39"/>
  <c r="H503" i="39"/>
  <c r="H504" i="39"/>
  <c r="H505" i="39"/>
  <c r="H506" i="39"/>
  <c r="H507" i="39"/>
  <c r="H508" i="39"/>
  <c r="H509" i="39"/>
  <c r="H510" i="39"/>
  <c r="H511" i="39"/>
  <c r="H512" i="39"/>
  <c r="H513" i="39"/>
  <c r="H514" i="39"/>
  <c r="H515" i="39"/>
  <c r="H516" i="39"/>
  <c r="H517" i="39"/>
  <c r="H518" i="39"/>
  <c r="H519" i="39"/>
  <c r="H520" i="39"/>
  <c r="H521" i="39"/>
  <c r="H522" i="39"/>
  <c r="H523" i="39"/>
  <c r="H524" i="39"/>
  <c r="H525" i="39"/>
  <c r="H526" i="39"/>
  <c r="H527" i="39"/>
  <c r="H528" i="39"/>
  <c r="H529" i="39"/>
  <c r="H530" i="39"/>
  <c r="H531" i="39"/>
  <c r="H532" i="39"/>
  <c r="H533" i="39"/>
  <c r="H534" i="39"/>
  <c r="H535" i="39"/>
  <c r="H536" i="39"/>
  <c r="H537" i="39"/>
  <c r="H538" i="39"/>
  <c r="H539" i="39"/>
  <c r="H540" i="39"/>
  <c r="H541" i="39"/>
  <c r="H542" i="39"/>
  <c r="H543" i="39"/>
  <c r="H544" i="39"/>
  <c r="H545" i="39"/>
  <c r="H546" i="39"/>
  <c r="H547" i="39"/>
  <c r="H548" i="39"/>
  <c r="H549" i="39"/>
  <c r="H550" i="39"/>
  <c r="H551" i="39"/>
  <c r="H552" i="39"/>
  <c r="H553" i="39"/>
  <c r="H554" i="39"/>
  <c r="H555" i="39"/>
  <c r="H556" i="39"/>
  <c r="H557" i="39"/>
  <c r="H558" i="39"/>
  <c r="H559" i="39"/>
  <c r="H560" i="39"/>
  <c r="H561" i="39"/>
  <c r="H562" i="39"/>
  <c r="H563" i="39"/>
  <c r="H564" i="39"/>
  <c r="H565" i="39"/>
  <c r="H566" i="39"/>
  <c r="H567" i="39"/>
  <c r="H568" i="39"/>
  <c r="H569" i="39"/>
  <c r="H570" i="39"/>
  <c r="H571" i="39"/>
  <c r="H572" i="39"/>
  <c r="H573" i="39"/>
  <c r="H574" i="39"/>
  <c r="H575" i="39"/>
  <c r="H576" i="39"/>
  <c r="H577" i="39"/>
  <c r="H578" i="39"/>
  <c r="H579" i="39"/>
  <c r="H580" i="39"/>
  <c r="H581" i="39"/>
  <c r="H582" i="39"/>
  <c r="H583" i="39"/>
  <c r="H584" i="39"/>
  <c r="H585" i="39"/>
  <c r="H586" i="39"/>
  <c r="H587" i="39"/>
  <c r="H588" i="39"/>
  <c r="H589" i="39"/>
  <c r="H590" i="39"/>
  <c r="H591" i="39"/>
  <c r="H592" i="39"/>
  <c r="H593" i="39"/>
  <c r="H594" i="39"/>
  <c r="H595" i="39"/>
  <c r="H596" i="39"/>
  <c r="H597" i="39"/>
  <c r="H598" i="39"/>
  <c r="H599" i="39"/>
  <c r="H600" i="39"/>
  <c r="H601" i="39"/>
  <c r="H602" i="39"/>
  <c r="H603" i="39"/>
  <c r="H604" i="39"/>
  <c r="H605" i="39"/>
  <c r="H606" i="39"/>
  <c r="H607" i="39"/>
  <c r="H608" i="39"/>
  <c r="H609" i="39"/>
  <c r="H610" i="39"/>
  <c r="H611" i="39"/>
  <c r="H612" i="39"/>
  <c r="H613" i="39"/>
  <c r="H614" i="39"/>
  <c r="H615" i="39"/>
  <c r="H616" i="39"/>
  <c r="H617" i="39"/>
  <c r="H618" i="39"/>
  <c r="H619" i="39"/>
  <c r="H620" i="39"/>
  <c r="H621" i="39"/>
  <c r="H622" i="39"/>
  <c r="H623" i="39"/>
  <c r="H624" i="39"/>
  <c r="H625" i="39"/>
  <c r="H626" i="39"/>
  <c r="H627" i="39"/>
  <c r="H628" i="39"/>
  <c r="H629" i="39"/>
  <c r="H630" i="39"/>
  <c r="H631" i="39"/>
  <c r="H632" i="39"/>
  <c r="H633" i="39"/>
  <c r="H634" i="39"/>
  <c r="H635" i="39"/>
  <c r="H636" i="39"/>
  <c r="H637" i="39"/>
  <c r="H638" i="39"/>
  <c r="H639" i="39"/>
  <c r="H640" i="39"/>
  <c r="H641" i="39"/>
  <c r="H642" i="39"/>
  <c r="H643" i="39"/>
  <c r="H644" i="39"/>
  <c r="H645" i="39"/>
  <c r="H646" i="39"/>
  <c r="H647" i="39"/>
  <c r="H648" i="39"/>
  <c r="H649" i="39"/>
  <c r="H650" i="39"/>
  <c r="H651" i="39"/>
  <c r="H652" i="39"/>
  <c r="H653" i="39"/>
  <c r="H654" i="39"/>
  <c r="H655" i="39"/>
  <c r="H656" i="39"/>
  <c r="H657" i="39"/>
  <c r="H658" i="39"/>
  <c r="H659" i="39"/>
  <c r="H660" i="39"/>
  <c r="H661" i="39"/>
  <c r="H662" i="39"/>
  <c r="H663" i="39"/>
  <c r="H664" i="39"/>
  <c r="H665" i="39"/>
  <c r="H666" i="39"/>
  <c r="H667" i="39"/>
  <c r="H668" i="39"/>
  <c r="H669" i="39"/>
  <c r="H670" i="39"/>
  <c r="H671" i="39"/>
  <c r="H672" i="39"/>
  <c r="H673" i="39"/>
  <c r="H674" i="39"/>
  <c r="H675" i="39"/>
  <c r="H676" i="39"/>
  <c r="H677" i="39"/>
  <c r="H678" i="39"/>
  <c r="H679" i="39"/>
  <c r="H680" i="39"/>
  <c r="H681" i="39"/>
  <c r="H682" i="39"/>
  <c r="H683" i="39"/>
  <c r="H684" i="39"/>
  <c r="H685" i="39"/>
  <c r="H686" i="39"/>
  <c r="H687" i="39"/>
  <c r="H688" i="39"/>
  <c r="H689" i="39"/>
  <c r="H690" i="39"/>
  <c r="H691" i="39"/>
  <c r="H692" i="39"/>
  <c r="H693" i="39"/>
  <c r="H694" i="39"/>
  <c r="H695" i="39"/>
  <c r="H696" i="39"/>
  <c r="H697" i="39"/>
  <c r="H698" i="39"/>
  <c r="H699" i="39"/>
  <c r="H700" i="39"/>
  <c r="H701" i="39"/>
  <c r="H702" i="39"/>
  <c r="H703" i="39"/>
  <c r="H704" i="39"/>
  <c r="H705" i="39"/>
  <c r="H706" i="39"/>
  <c r="H707" i="39"/>
  <c r="H708" i="39"/>
  <c r="H709" i="39"/>
  <c r="H710" i="39"/>
  <c r="H711" i="39"/>
  <c r="H712" i="39"/>
  <c r="H713" i="39"/>
  <c r="H714" i="39"/>
  <c r="H715" i="39"/>
  <c r="H716" i="39"/>
  <c r="H717" i="39"/>
  <c r="H718" i="39"/>
  <c r="H719" i="39"/>
  <c r="H720" i="39"/>
  <c r="H721" i="39"/>
  <c r="H722" i="39"/>
  <c r="H723" i="39"/>
  <c r="H724" i="39"/>
  <c r="H725" i="39"/>
  <c r="H726" i="39"/>
  <c r="H727" i="39"/>
  <c r="H728" i="39"/>
  <c r="H729" i="39"/>
  <c r="H730" i="39"/>
  <c r="H731" i="39"/>
  <c r="H732" i="39"/>
  <c r="H733" i="39"/>
  <c r="H734" i="39"/>
  <c r="H735" i="39"/>
  <c r="H736" i="39"/>
  <c r="H737" i="39"/>
  <c r="H738" i="39"/>
  <c r="H739" i="39"/>
  <c r="H740" i="39"/>
  <c r="H741" i="39"/>
  <c r="H742" i="39"/>
  <c r="H743" i="39"/>
  <c r="H744" i="39"/>
  <c r="H745" i="39"/>
  <c r="H746" i="39"/>
  <c r="H747" i="39"/>
  <c r="H748" i="39"/>
  <c r="H749" i="39"/>
  <c r="H750" i="39"/>
  <c r="H751" i="39"/>
  <c r="H752" i="39"/>
  <c r="H753" i="39"/>
  <c r="H754" i="39"/>
  <c r="H755" i="39"/>
  <c r="H756" i="39"/>
  <c r="H757" i="39"/>
  <c r="H758" i="39"/>
  <c r="H759" i="39"/>
  <c r="H760" i="39"/>
  <c r="H761" i="39"/>
  <c r="H762" i="39"/>
  <c r="H763" i="39"/>
  <c r="H764" i="39"/>
  <c r="H765" i="39"/>
  <c r="H766" i="39"/>
  <c r="H767" i="39"/>
  <c r="H768" i="39"/>
  <c r="H769" i="39"/>
  <c r="H770" i="39"/>
  <c r="H771" i="39"/>
  <c r="H772" i="39"/>
  <c r="H773" i="39"/>
  <c r="H774" i="39"/>
  <c r="H775" i="39"/>
  <c r="H776" i="39"/>
  <c r="H777" i="39"/>
  <c r="H778" i="39"/>
  <c r="H779" i="39"/>
  <c r="H780" i="39"/>
  <c r="H781" i="39"/>
  <c r="H782" i="39"/>
  <c r="H783" i="39"/>
  <c r="H784" i="39"/>
  <c r="H785" i="39"/>
  <c r="H786" i="39"/>
  <c r="H787" i="39"/>
  <c r="H788" i="39"/>
  <c r="H789" i="39"/>
  <c r="H790" i="39"/>
  <c r="H791" i="39"/>
  <c r="H792" i="39"/>
  <c r="H793" i="39"/>
  <c r="H794" i="39"/>
  <c r="H795" i="39"/>
  <c r="H796" i="39"/>
  <c r="H797" i="39"/>
  <c r="H798" i="39"/>
  <c r="H799" i="39"/>
  <c r="H800" i="39"/>
  <c r="H801" i="39"/>
  <c r="H802" i="39"/>
  <c r="H803" i="39"/>
  <c r="H804" i="39"/>
  <c r="H805" i="39"/>
  <c r="H806" i="39"/>
  <c r="H807" i="39"/>
  <c r="H808" i="39"/>
  <c r="H809" i="39"/>
  <c r="H810" i="39"/>
  <c r="H811" i="39"/>
  <c r="H812" i="39"/>
  <c r="H813" i="39"/>
  <c r="H814" i="39"/>
  <c r="H815" i="39"/>
  <c r="H816" i="39"/>
  <c r="H817" i="39"/>
  <c r="H818" i="39"/>
  <c r="H819" i="39"/>
  <c r="H820" i="39"/>
  <c r="H821" i="39"/>
  <c r="H822" i="39"/>
  <c r="H823" i="39"/>
  <c r="H824" i="39"/>
  <c r="H825" i="39"/>
  <c r="H826" i="39"/>
  <c r="H827" i="39"/>
  <c r="H828" i="39"/>
  <c r="H829" i="39"/>
  <c r="H830" i="39"/>
  <c r="H831" i="39"/>
  <c r="H832" i="39"/>
  <c r="H833" i="39"/>
  <c r="H834" i="39"/>
  <c r="H835" i="39"/>
  <c r="H836" i="39"/>
  <c r="H837" i="39"/>
  <c r="H838" i="39"/>
  <c r="H839" i="39"/>
  <c r="H840" i="39"/>
  <c r="H841" i="39"/>
  <c r="H842" i="39"/>
  <c r="H843" i="39"/>
  <c r="H844" i="39"/>
  <c r="H845" i="39"/>
  <c r="H846" i="39"/>
  <c r="H847" i="39"/>
  <c r="H848" i="39"/>
  <c r="H849" i="39"/>
  <c r="H850" i="39"/>
  <c r="H851" i="39"/>
  <c r="H852" i="39"/>
  <c r="H853" i="39"/>
  <c r="H854" i="39"/>
  <c r="H855" i="39"/>
  <c r="H856" i="39"/>
  <c r="H857" i="39"/>
  <c r="H858" i="39"/>
  <c r="H859" i="39"/>
  <c r="H860" i="39"/>
  <c r="H861" i="39"/>
  <c r="H862" i="39"/>
  <c r="H863" i="39"/>
  <c r="H864" i="39"/>
  <c r="H865" i="39"/>
  <c r="H866" i="39"/>
  <c r="H867" i="39"/>
  <c r="H868" i="39"/>
  <c r="H869" i="39"/>
  <c r="H870" i="39"/>
  <c r="H871" i="39"/>
  <c r="H872" i="39"/>
  <c r="H873" i="39"/>
  <c r="H874" i="39"/>
  <c r="H875" i="39"/>
  <c r="H876" i="39"/>
  <c r="H877" i="39"/>
  <c r="H878" i="39"/>
  <c r="H879" i="39"/>
  <c r="H880" i="39"/>
  <c r="H881" i="39"/>
  <c r="H882" i="39"/>
  <c r="H883" i="39"/>
  <c r="H884" i="39"/>
  <c r="H885" i="39"/>
  <c r="H886" i="39"/>
  <c r="H887" i="39"/>
  <c r="H888" i="39"/>
  <c r="H889" i="39"/>
  <c r="H890" i="39"/>
  <c r="H891" i="39"/>
  <c r="H892" i="39"/>
  <c r="H893" i="39"/>
  <c r="H894" i="39"/>
  <c r="H895" i="39"/>
  <c r="H896" i="39"/>
  <c r="H897" i="39"/>
  <c r="H898" i="39"/>
  <c r="H899" i="39"/>
  <c r="H900" i="39"/>
  <c r="H901" i="39"/>
  <c r="H902" i="39"/>
  <c r="H903" i="39"/>
  <c r="H904" i="39"/>
  <c r="H905" i="39"/>
  <c r="H906" i="39"/>
  <c r="H907" i="39"/>
  <c r="H908" i="39"/>
  <c r="H909" i="39"/>
  <c r="H910" i="39"/>
  <c r="H911" i="39"/>
  <c r="H912" i="39"/>
  <c r="H913" i="39"/>
  <c r="H914" i="39"/>
  <c r="H915" i="39"/>
  <c r="H916" i="39"/>
  <c r="H917" i="39"/>
  <c r="H918" i="39"/>
  <c r="H919" i="39"/>
  <c r="H920" i="39"/>
  <c r="H921" i="39"/>
  <c r="H922" i="39"/>
  <c r="H923" i="39"/>
  <c r="H924" i="39"/>
  <c r="H925" i="39"/>
  <c r="H926" i="39"/>
  <c r="H927" i="39"/>
  <c r="H928" i="39"/>
  <c r="H929" i="39"/>
  <c r="H930" i="39"/>
  <c r="H931" i="39"/>
  <c r="H932" i="39"/>
  <c r="H933" i="39"/>
  <c r="H934" i="39"/>
  <c r="H935" i="39"/>
  <c r="H936" i="39"/>
  <c r="H937" i="39"/>
  <c r="H938" i="39"/>
  <c r="H939" i="39"/>
  <c r="H940" i="39"/>
  <c r="H941" i="39"/>
  <c r="H942" i="39"/>
  <c r="H943" i="39"/>
  <c r="H944" i="39"/>
  <c r="H945" i="39"/>
  <c r="H946" i="39"/>
  <c r="H947" i="39"/>
  <c r="H948" i="39"/>
  <c r="H949" i="39"/>
  <c r="H950" i="39"/>
  <c r="H951" i="39"/>
  <c r="H952" i="39"/>
  <c r="H953" i="39"/>
  <c r="H954" i="39"/>
  <c r="H955" i="39"/>
  <c r="H956" i="39"/>
  <c r="H957" i="39"/>
  <c r="H958" i="39"/>
  <c r="H959" i="39"/>
  <c r="H960" i="39"/>
  <c r="H961" i="39"/>
  <c r="H962" i="39"/>
  <c r="H963" i="39"/>
  <c r="H964" i="39"/>
  <c r="H965" i="39"/>
  <c r="H966" i="39"/>
  <c r="H967" i="39"/>
  <c r="H968" i="39"/>
  <c r="H969" i="39"/>
  <c r="H970" i="39"/>
  <c r="H971" i="39"/>
  <c r="H972" i="39"/>
  <c r="H973" i="39"/>
  <c r="H974" i="39"/>
  <c r="H975" i="39"/>
  <c r="H976" i="39"/>
  <c r="H977" i="39"/>
  <c r="H978" i="39"/>
  <c r="H979" i="39"/>
  <c r="H980" i="39"/>
  <c r="H981" i="39"/>
  <c r="H982" i="39"/>
  <c r="H983" i="39"/>
  <c r="H984" i="39"/>
  <c r="H985" i="39"/>
  <c r="H986" i="39"/>
  <c r="H987" i="39"/>
  <c r="H988" i="39"/>
  <c r="H989" i="39"/>
  <c r="H990" i="39"/>
  <c r="H991" i="39"/>
  <c r="H992" i="39"/>
  <c r="H993" i="39"/>
  <c r="H994" i="39"/>
  <c r="H995" i="39"/>
  <c r="H996" i="39"/>
  <c r="H997" i="39"/>
  <c r="H998" i="39"/>
  <c r="H999" i="39"/>
  <c r="H1000" i="39"/>
  <c r="H1001" i="39"/>
  <c r="H1002" i="39"/>
  <c r="H1003" i="39"/>
  <c r="H1004" i="39"/>
  <c r="H1005" i="39"/>
  <c r="H1006" i="39"/>
  <c r="H1007" i="39"/>
  <c r="H1008" i="39"/>
  <c r="H1009" i="39"/>
  <c r="H1010" i="39"/>
  <c r="H1011" i="39"/>
  <c r="H1012" i="39"/>
  <c r="H1013" i="39"/>
  <c r="H1014" i="39"/>
  <c r="H1015" i="39"/>
  <c r="H1016" i="39"/>
  <c r="H1017" i="39"/>
  <c r="H1018" i="39"/>
  <c r="H1019" i="39"/>
  <c r="H1020" i="39"/>
  <c r="H1021" i="39"/>
  <c r="H1022" i="39"/>
  <c r="H1023" i="39"/>
  <c r="H1024" i="39"/>
  <c r="H1025" i="39"/>
  <c r="H1026" i="39"/>
  <c r="H1027" i="39"/>
  <c r="H1028" i="39"/>
  <c r="H1029" i="39"/>
  <c r="H1030" i="39"/>
  <c r="H1031" i="39"/>
  <c r="H1032" i="39"/>
  <c r="H1033" i="39"/>
  <c r="H1034" i="39"/>
  <c r="H1035" i="39"/>
  <c r="H1036" i="39"/>
  <c r="H1037" i="39"/>
  <c r="H1038" i="39"/>
  <c r="H1039" i="39"/>
  <c r="H1040" i="39"/>
  <c r="H1041" i="39"/>
  <c r="H1042" i="39"/>
  <c r="H1043" i="39"/>
  <c r="H1044" i="39"/>
  <c r="H1045" i="39"/>
  <c r="H1046" i="39"/>
  <c r="H1047" i="39"/>
  <c r="H1048" i="39"/>
  <c r="H1049" i="39"/>
  <c r="H1050" i="39"/>
  <c r="H1051" i="39"/>
  <c r="H1052" i="39"/>
  <c r="H1053" i="39"/>
  <c r="H1054" i="39"/>
  <c r="H1055" i="39"/>
  <c r="H1056" i="39"/>
  <c r="H1057" i="39"/>
  <c r="H1058" i="39"/>
  <c r="H1059" i="39"/>
  <c r="H1060" i="39"/>
  <c r="H1061" i="39"/>
  <c r="H1062" i="39"/>
  <c r="H1063" i="39"/>
  <c r="H1064" i="39"/>
  <c r="H1065" i="39"/>
  <c r="H1066" i="39"/>
  <c r="H1067" i="39"/>
  <c r="H1068" i="39"/>
  <c r="H1069" i="39"/>
  <c r="H1070" i="39"/>
  <c r="H1071" i="39"/>
  <c r="H1072" i="39"/>
  <c r="H1073" i="39"/>
  <c r="H1074" i="39"/>
  <c r="H1075" i="39"/>
  <c r="H1076" i="39"/>
  <c r="H1077" i="39"/>
  <c r="H1078" i="39"/>
  <c r="H1079" i="39"/>
  <c r="H1080" i="39"/>
  <c r="H1081" i="39"/>
  <c r="H1082" i="39"/>
  <c r="H1083" i="39"/>
  <c r="H1084" i="39"/>
  <c r="H1085" i="39"/>
  <c r="H1086" i="39"/>
  <c r="H1087" i="39"/>
  <c r="H1088" i="39"/>
  <c r="H1089" i="39"/>
  <c r="H1090" i="39"/>
  <c r="H1091" i="39"/>
  <c r="H1092" i="39"/>
  <c r="H1093" i="39"/>
  <c r="H1094" i="39"/>
  <c r="H1095" i="39"/>
  <c r="H1096" i="39"/>
  <c r="H1097" i="39"/>
  <c r="H1098" i="39"/>
  <c r="H1099" i="39"/>
  <c r="H1100" i="39"/>
  <c r="H1101" i="39"/>
  <c r="H1102" i="39"/>
  <c r="H1103" i="39"/>
  <c r="H1104" i="39"/>
  <c r="H1105" i="39"/>
  <c r="H1106" i="39"/>
  <c r="H1107" i="39"/>
  <c r="H1108" i="39"/>
  <c r="H1109" i="39"/>
  <c r="H1110" i="39"/>
  <c r="H1111" i="39"/>
  <c r="H1112" i="39"/>
  <c r="H1113" i="39"/>
  <c r="H1114" i="39"/>
  <c r="H1115" i="39"/>
  <c r="H1116" i="39"/>
  <c r="H1117" i="39"/>
  <c r="H1118" i="39"/>
  <c r="H1119" i="39"/>
  <c r="H1120" i="39"/>
  <c r="H1121" i="39"/>
  <c r="H1122" i="39"/>
  <c r="H1123" i="39"/>
  <c r="H1124" i="39"/>
  <c r="H1125" i="39"/>
  <c r="H1126" i="39"/>
  <c r="H1127" i="39"/>
  <c r="H1128" i="39"/>
  <c r="H1129" i="39"/>
  <c r="H1130" i="39"/>
  <c r="H1131" i="39"/>
  <c r="H1132" i="39"/>
  <c r="H1133" i="39"/>
  <c r="H1134" i="39"/>
  <c r="H1135" i="39"/>
  <c r="H1136" i="39"/>
  <c r="H1137" i="39"/>
  <c r="H1138" i="39"/>
  <c r="H1139" i="39"/>
  <c r="H1140" i="39"/>
  <c r="H1141" i="39"/>
  <c r="H1142" i="39"/>
  <c r="H1143" i="39"/>
  <c r="H1144" i="39"/>
  <c r="H1145" i="39"/>
  <c r="H1146" i="39"/>
  <c r="H1147" i="39"/>
  <c r="H1148" i="39"/>
  <c r="H1149" i="39"/>
  <c r="H1150" i="39"/>
  <c r="H1151" i="39"/>
  <c r="H1152" i="39"/>
  <c r="H1153" i="39"/>
  <c r="H1154" i="39"/>
  <c r="H1155" i="39"/>
  <c r="H1156" i="39"/>
  <c r="H1157" i="39"/>
  <c r="H1158" i="39"/>
  <c r="H1159" i="39"/>
  <c r="H1160" i="39"/>
  <c r="H1161" i="39"/>
  <c r="H1162" i="39"/>
  <c r="H1163" i="39"/>
  <c r="H1164" i="39"/>
  <c r="H1165" i="39"/>
  <c r="H1166" i="39"/>
  <c r="H1167" i="39"/>
  <c r="H1168" i="39"/>
  <c r="H1169" i="39"/>
  <c r="H1170" i="39"/>
  <c r="H1171" i="39"/>
  <c r="H1172" i="39"/>
  <c r="H1173" i="39"/>
  <c r="H1174" i="39"/>
  <c r="H1175" i="39"/>
  <c r="H1176" i="39"/>
  <c r="H1177" i="39"/>
  <c r="H1178" i="39"/>
  <c r="H1179" i="39"/>
  <c r="H1180" i="39"/>
  <c r="H1181" i="39"/>
  <c r="H1182" i="39"/>
  <c r="H1183" i="39"/>
  <c r="H1184" i="39"/>
  <c r="H1185" i="39"/>
  <c r="H1186" i="39"/>
  <c r="H1187" i="39"/>
  <c r="H1188" i="39"/>
  <c r="H1189" i="39"/>
  <c r="H1190" i="39"/>
  <c r="H1191" i="39"/>
  <c r="H1192" i="39"/>
  <c r="H1193" i="39"/>
  <c r="H1194" i="39"/>
  <c r="H1195" i="39"/>
  <c r="H1196" i="39"/>
  <c r="H1197" i="39"/>
  <c r="H1198" i="39"/>
  <c r="H1199" i="39"/>
  <c r="H1200" i="39"/>
  <c r="H1201" i="39"/>
  <c r="H1202" i="39"/>
  <c r="H1203" i="39"/>
  <c r="H1204" i="39"/>
  <c r="H1205" i="39"/>
  <c r="H1206" i="39"/>
  <c r="H1207" i="39"/>
  <c r="H1208" i="39"/>
  <c r="H1209" i="39"/>
  <c r="H1210" i="39"/>
  <c r="H1211" i="39"/>
  <c r="H1212" i="39"/>
  <c r="H1213" i="39"/>
  <c r="H1214" i="39"/>
  <c r="H1215" i="39"/>
  <c r="H1216" i="39"/>
  <c r="H1217" i="39"/>
  <c r="H1218" i="39"/>
  <c r="H1219" i="39"/>
  <c r="H1220" i="39"/>
  <c r="H1221" i="39"/>
  <c r="H1222" i="39"/>
  <c r="H1223" i="39"/>
  <c r="H1224" i="39"/>
  <c r="H1225" i="39"/>
  <c r="H1226" i="39"/>
  <c r="H1227" i="39"/>
  <c r="H1228" i="39"/>
  <c r="H1229" i="39"/>
  <c r="H1230" i="39"/>
  <c r="H1231" i="39"/>
  <c r="H1232" i="39"/>
  <c r="H1233" i="39"/>
  <c r="H1234" i="39"/>
  <c r="H1235" i="39"/>
  <c r="H1236" i="39"/>
  <c r="H1237" i="39"/>
  <c r="H1238" i="39"/>
  <c r="H1239" i="39"/>
  <c r="H1240" i="39"/>
  <c r="H1241" i="39"/>
  <c r="H1242" i="39"/>
  <c r="H1243" i="39"/>
  <c r="H1244" i="39"/>
  <c r="H1245" i="39"/>
  <c r="H1246" i="39"/>
  <c r="H1247" i="39"/>
  <c r="H1248" i="39"/>
  <c r="H1249" i="39"/>
  <c r="H1250" i="39"/>
  <c r="H1251" i="39"/>
  <c r="H1252" i="39"/>
  <c r="H1253" i="39"/>
  <c r="H1254" i="39"/>
  <c r="H1255" i="39"/>
  <c r="H1256" i="39"/>
  <c r="H1257" i="39"/>
  <c r="H1258" i="39"/>
  <c r="H1259" i="39"/>
  <c r="H1260" i="39"/>
  <c r="H1261" i="39"/>
  <c r="H1262" i="39"/>
  <c r="H1263" i="39"/>
  <c r="H1264" i="39"/>
  <c r="H1265" i="39"/>
  <c r="H1266" i="39"/>
  <c r="H1267" i="39"/>
  <c r="H1268" i="39"/>
  <c r="H1269" i="39"/>
  <c r="H1270" i="39"/>
  <c r="H1271" i="39"/>
  <c r="H1272" i="39"/>
  <c r="H1273" i="39"/>
  <c r="H1274" i="39"/>
  <c r="H1275" i="39"/>
  <c r="H1276" i="39"/>
  <c r="H1277" i="39"/>
  <c r="H1278" i="39"/>
  <c r="H1279" i="39"/>
  <c r="H1280" i="39"/>
  <c r="H1281" i="39"/>
  <c r="H1282" i="39"/>
  <c r="H1283" i="39"/>
  <c r="H1284" i="39"/>
  <c r="H1285" i="39"/>
  <c r="H1286" i="39"/>
  <c r="H1287" i="39"/>
  <c r="H1288" i="39"/>
  <c r="H1289" i="39"/>
  <c r="H1290" i="39"/>
  <c r="H1291" i="39"/>
  <c r="H1292" i="39"/>
  <c r="H1293" i="39"/>
  <c r="H1294" i="39"/>
  <c r="H1295" i="39"/>
  <c r="H1296" i="39"/>
  <c r="H1297" i="39"/>
  <c r="H1298" i="39"/>
  <c r="H1299" i="39"/>
  <c r="H1300" i="39"/>
  <c r="H1301" i="39"/>
  <c r="H1302" i="39"/>
  <c r="H1303" i="39"/>
  <c r="H1304" i="39"/>
  <c r="H1305" i="39"/>
  <c r="H1306" i="39"/>
  <c r="H1307" i="39"/>
  <c r="H1308" i="39"/>
  <c r="H1309" i="39"/>
  <c r="H1310" i="39"/>
  <c r="H1311" i="39"/>
  <c r="H1312" i="39"/>
  <c r="H1313" i="39"/>
  <c r="H1314" i="39"/>
  <c r="H1315" i="39"/>
  <c r="H1316" i="39"/>
  <c r="H1317" i="39"/>
  <c r="H1318" i="39"/>
  <c r="H1319" i="39"/>
  <c r="H1320" i="39"/>
  <c r="H1321" i="39"/>
  <c r="H1322" i="39"/>
  <c r="H1323" i="39"/>
  <c r="H1324" i="39"/>
  <c r="H1325" i="39"/>
  <c r="H1326" i="39"/>
  <c r="H1327" i="39"/>
  <c r="H1328" i="39"/>
  <c r="H1329" i="39"/>
  <c r="H1330" i="39"/>
  <c r="H1331" i="39"/>
  <c r="H1332" i="39"/>
  <c r="H1333" i="39"/>
  <c r="H1334" i="39"/>
  <c r="H1335" i="39"/>
  <c r="H1336" i="39"/>
  <c r="H1337" i="39"/>
  <c r="H1338" i="39"/>
  <c r="H1339" i="39"/>
  <c r="H1340" i="39"/>
  <c r="H1341" i="39"/>
  <c r="H1342" i="39"/>
  <c r="H1343" i="39"/>
  <c r="H1344" i="39"/>
  <c r="H1345" i="39"/>
  <c r="H1346" i="39"/>
  <c r="H1347" i="39"/>
  <c r="H1348" i="39"/>
  <c r="H1349" i="39"/>
  <c r="H1350" i="39"/>
  <c r="H1351" i="39"/>
  <c r="H1352" i="39"/>
  <c r="H1353" i="39"/>
  <c r="H1354" i="39"/>
  <c r="H1355" i="39"/>
  <c r="H1356" i="39"/>
  <c r="H1357" i="39"/>
  <c r="H1358" i="39"/>
  <c r="H1359" i="39"/>
  <c r="H1360" i="39"/>
  <c r="H1361" i="39"/>
  <c r="H1362" i="39"/>
  <c r="H1363" i="39"/>
  <c r="H1364" i="39"/>
  <c r="H1365" i="39"/>
  <c r="H1366" i="39"/>
  <c r="H1367" i="39"/>
  <c r="H1368" i="39"/>
  <c r="H1369" i="39"/>
  <c r="H1370" i="39"/>
  <c r="H1371" i="39"/>
  <c r="H1372" i="39"/>
  <c r="H1373" i="39"/>
  <c r="H1374" i="39"/>
  <c r="H1375" i="39"/>
  <c r="H1376" i="39"/>
  <c r="H1377" i="39"/>
  <c r="H1378" i="39"/>
  <c r="H1379" i="39"/>
  <c r="H1380" i="39"/>
  <c r="H1381" i="39"/>
  <c r="H1382" i="39"/>
  <c r="H1383" i="39"/>
  <c r="H1384" i="39"/>
  <c r="H1385" i="39"/>
  <c r="H1386" i="39"/>
  <c r="H1387" i="39"/>
  <c r="H1388" i="39"/>
  <c r="H1389" i="39"/>
  <c r="H1390" i="39"/>
  <c r="H1391" i="39"/>
  <c r="H1392" i="39"/>
  <c r="H1393" i="39"/>
  <c r="H1394" i="39"/>
  <c r="H1395" i="39"/>
  <c r="H1396" i="39"/>
  <c r="H1397" i="39"/>
  <c r="H1398" i="39"/>
  <c r="H1399" i="39"/>
  <c r="H1400" i="39"/>
  <c r="H1401" i="39"/>
  <c r="H1402" i="39"/>
  <c r="H1403" i="39"/>
  <c r="H1404" i="39"/>
  <c r="H1405" i="39"/>
  <c r="H1406" i="39"/>
  <c r="H1407" i="39"/>
  <c r="H1408" i="39"/>
  <c r="H1409" i="39"/>
  <c r="H1410" i="39"/>
  <c r="H1411" i="39"/>
  <c r="H1412" i="39"/>
  <c r="H1413" i="39"/>
  <c r="H1414" i="39"/>
  <c r="H1415" i="39"/>
  <c r="H1416" i="39"/>
  <c r="H1417" i="39"/>
  <c r="H1418" i="39"/>
  <c r="H1419" i="39"/>
  <c r="H1420" i="39"/>
  <c r="H1421" i="39"/>
  <c r="H1422" i="39"/>
  <c r="H1423" i="39"/>
  <c r="H1424" i="39"/>
  <c r="H1425" i="39"/>
  <c r="H1426" i="39"/>
  <c r="H1427" i="39"/>
  <c r="H1428" i="39"/>
  <c r="H1429" i="39"/>
  <c r="H1430" i="39"/>
  <c r="H1431" i="39"/>
  <c r="H1432" i="39"/>
  <c r="H1433" i="39"/>
  <c r="H1434" i="39"/>
  <c r="H1435" i="39"/>
  <c r="H1436" i="39"/>
  <c r="H1437" i="39"/>
  <c r="H1438" i="39"/>
  <c r="H1439" i="39"/>
  <c r="H1440" i="39"/>
  <c r="H1441" i="39"/>
  <c r="H1442" i="39"/>
  <c r="H1443" i="39"/>
  <c r="H1444" i="39"/>
  <c r="H1445" i="39"/>
  <c r="H1446" i="39"/>
  <c r="H1447" i="39"/>
  <c r="H1448" i="39"/>
  <c r="H1449" i="39"/>
  <c r="H1450" i="39"/>
  <c r="H1451" i="39"/>
  <c r="H1452" i="39"/>
  <c r="H1453" i="39"/>
  <c r="H1454" i="39"/>
  <c r="H1455" i="39"/>
  <c r="H1456" i="39"/>
  <c r="H1457" i="39"/>
  <c r="H1458" i="39"/>
  <c r="H1459" i="39"/>
  <c r="H1460" i="39"/>
  <c r="H1461" i="39"/>
  <c r="H1462" i="39"/>
  <c r="H1463" i="39"/>
  <c r="H1464" i="39"/>
  <c r="H1465" i="39"/>
  <c r="H1466" i="39"/>
  <c r="H1467" i="39"/>
  <c r="H1468" i="39"/>
  <c r="H1469" i="39"/>
  <c r="H1470" i="39"/>
  <c r="H1471" i="39"/>
  <c r="H1472" i="39"/>
  <c r="H1473" i="39"/>
  <c r="H1474" i="39"/>
  <c r="H1475" i="39"/>
  <c r="H1476" i="39"/>
  <c r="H1477" i="39"/>
  <c r="H1478" i="39"/>
  <c r="H1479" i="39"/>
  <c r="H1480" i="39"/>
  <c r="H1481" i="39"/>
  <c r="H1482" i="39"/>
  <c r="H1483" i="39"/>
  <c r="H1484" i="39"/>
  <c r="H1485" i="39"/>
  <c r="H1486" i="39"/>
  <c r="H1487" i="39"/>
  <c r="H1488" i="39"/>
  <c r="H1489" i="39"/>
  <c r="H1490" i="39"/>
  <c r="H1491" i="39"/>
  <c r="H1492" i="39"/>
  <c r="H1493" i="39"/>
  <c r="H1494" i="39"/>
  <c r="H1495" i="39"/>
  <c r="H1496" i="39"/>
  <c r="H1497" i="39"/>
  <c r="H1498" i="39"/>
  <c r="H1499" i="39"/>
  <c r="H1500" i="39"/>
  <c r="H1501" i="39"/>
  <c r="H1502" i="39"/>
  <c r="H1503" i="39"/>
  <c r="H1504" i="39"/>
  <c r="H1505" i="39"/>
  <c r="H1506" i="39"/>
  <c r="H1507" i="39"/>
  <c r="H1508" i="39"/>
  <c r="H1509" i="39"/>
  <c r="H1510" i="39"/>
  <c r="H1511" i="39"/>
  <c r="H1512" i="39"/>
  <c r="H1513" i="39"/>
  <c r="H1514" i="39"/>
  <c r="H1515" i="39"/>
  <c r="H1516" i="39"/>
  <c r="H1517" i="39"/>
  <c r="H1518" i="39"/>
  <c r="H1519" i="39"/>
  <c r="H1520" i="39"/>
  <c r="H1521" i="39"/>
  <c r="H1522" i="39"/>
  <c r="H1523" i="39"/>
  <c r="H1524" i="39"/>
  <c r="H1525" i="39"/>
  <c r="H1526" i="39"/>
  <c r="H1527" i="39"/>
  <c r="H1528" i="39"/>
  <c r="H1529" i="39"/>
  <c r="H1530" i="39"/>
  <c r="H1531" i="39"/>
  <c r="H1532" i="39"/>
  <c r="H1533" i="39"/>
  <c r="H1534" i="39"/>
  <c r="H1535" i="39"/>
  <c r="H1536" i="39"/>
  <c r="H1537" i="39"/>
  <c r="H1538" i="39"/>
  <c r="H1539" i="39"/>
  <c r="H1540" i="39"/>
  <c r="H1541" i="39"/>
  <c r="H1542" i="39"/>
  <c r="H1543" i="39"/>
  <c r="H1544" i="39"/>
  <c r="H1545" i="39"/>
  <c r="H1546" i="39"/>
  <c r="H1547" i="39"/>
  <c r="H1548" i="39"/>
  <c r="H1549" i="39"/>
  <c r="H1550" i="39"/>
  <c r="H1551" i="39"/>
  <c r="H1552" i="39"/>
  <c r="H1553" i="39"/>
  <c r="H1554" i="39"/>
  <c r="H1555" i="39"/>
  <c r="H1556" i="39"/>
  <c r="H1557" i="39"/>
  <c r="H1558" i="39"/>
  <c r="H1559" i="39"/>
  <c r="H1560" i="39"/>
  <c r="H1561" i="39"/>
  <c r="H1562" i="39"/>
  <c r="H1563" i="39"/>
  <c r="H1564" i="39"/>
  <c r="H1565" i="39"/>
  <c r="H1566" i="39"/>
  <c r="H1567" i="39"/>
  <c r="H1568" i="39"/>
  <c r="H1569" i="39"/>
  <c r="H1570" i="39"/>
  <c r="H1571" i="39"/>
  <c r="H1572" i="39"/>
  <c r="H1573" i="39"/>
  <c r="H1574" i="39"/>
  <c r="H1575" i="39"/>
  <c r="H1576" i="39"/>
  <c r="H1577" i="39"/>
  <c r="H1578" i="39"/>
  <c r="H1579" i="39"/>
  <c r="H1580" i="39"/>
  <c r="H1581" i="39"/>
  <c r="H1582" i="39"/>
  <c r="H1583" i="39"/>
  <c r="H1584" i="39"/>
  <c r="H1585" i="39"/>
  <c r="H1586" i="39"/>
  <c r="H1587" i="39"/>
  <c r="H1588" i="39"/>
  <c r="H1589" i="39"/>
  <c r="H1590" i="39"/>
  <c r="H1591" i="39"/>
  <c r="H1592" i="39"/>
  <c r="H1593" i="39"/>
  <c r="H1594" i="39"/>
  <c r="H1595" i="39"/>
  <c r="H1596" i="39"/>
  <c r="H1597" i="39"/>
  <c r="H1598" i="39"/>
  <c r="H1599" i="39"/>
  <c r="H1600" i="39"/>
  <c r="H1601" i="39"/>
  <c r="H1602" i="39"/>
  <c r="H1603" i="39"/>
  <c r="H1604" i="39"/>
  <c r="H1605" i="39"/>
  <c r="H1606" i="39"/>
  <c r="H1607" i="39"/>
  <c r="H1608" i="39"/>
  <c r="H1609" i="39"/>
  <c r="H1610" i="39"/>
  <c r="H1611" i="39"/>
  <c r="H1612" i="39"/>
  <c r="H1613" i="39"/>
  <c r="H1614" i="39"/>
  <c r="H1615" i="39"/>
  <c r="H1616" i="39"/>
  <c r="H1617" i="39"/>
  <c r="H1618" i="39"/>
  <c r="H1619" i="39"/>
  <c r="H1620" i="39"/>
  <c r="H1621" i="39"/>
  <c r="H1622" i="39"/>
  <c r="H1623" i="39"/>
  <c r="H1624" i="39"/>
  <c r="H1625" i="39"/>
  <c r="H1626" i="39"/>
  <c r="H1627" i="39"/>
  <c r="H1628" i="39"/>
  <c r="H1629" i="39"/>
  <c r="H1630" i="39"/>
  <c r="H1631" i="39"/>
  <c r="H1632" i="39"/>
  <c r="H1633" i="39"/>
  <c r="H1634" i="39"/>
  <c r="H1635" i="39"/>
  <c r="H1636" i="39"/>
  <c r="H1637" i="39"/>
  <c r="H1638" i="39"/>
  <c r="H1639" i="39"/>
  <c r="H1640" i="39"/>
  <c r="H1641" i="39"/>
  <c r="H1642" i="39"/>
  <c r="H1643" i="39"/>
  <c r="H1644" i="39"/>
  <c r="H1645" i="39"/>
  <c r="H1646" i="39"/>
  <c r="H1647" i="39"/>
  <c r="H1648" i="39"/>
  <c r="H1649" i="39"/>
  <c r="H1650" i="39"/>
  <c r="H1651" i="39"/>
  <c r="H1652" i="39"/>
  <c r="H1653" i="39"/>
  <c r="H1654" i="39"/>
  <c r="H1655" i="39"/>
  <c r="H1656" i="39"/>
  <c r="H1657" i="39"/>
  <c r="H1658" i="39"/>
  <c r="H1659" i="39"/>
  <c r="H1660" i="39"/>
  <c r="H1661" i="39"/>
  <c r="H1662" i="39"/>
  <c r="H1663" i="39"/>
  <c r="H1664" i="39"/>
  <c r="H1665" i="39"/>
  <c r="H1666" i="39"/>
  <c r="H1667" i="39"/>
  <c r="H1668" i="39"/>
  <c r="H1669" i="39"/>
  <c r="H1670" i="39"/>
  <c r="H1671" i="39"/>
  <c r="H1672" i="39"/>
  <c r="H1673" i="39"/>
  <c r="H1674" i="39"/>
  <c r="H1675" i="39"/>
  <c r="H1676" i="39"/>
  <c r="H1677" i="39"/>
  <c r="H1678" i="39"/>
  <c r="H1679" i="39"/>
  <c r="H1680" i="39"/>
  <c r="H1681" i="39"/>
  <c r="H1682" i="39"/>
  <c r="H1683" i="39"/>
  <c r="H1684" i="39"/>
  <c r="H1685" i="39"/>
  <c r="H1686" i="39"/>
  <c r="H1687" i="39"/>
  <c r="H1688" i="39"/>
  <c r="H1689" i="39"/>
  <c r="H1690" i="39"/>
  <c r="H1691" i="39"/>
  <c r="H1692" i="39"/>
  <c r="H1693" i="39"/>
  <c r="H1694" i="39"/>
  <c r="H1695" i="39"/>
  <c r="H1696" i="39"/>
  <c r="H1697" i="39"/>
  <c r="H1698" i="39"/>
  <c r="H1699" i="39"/>
  <c r="H1700" i="39"/>
  <c r="H1701" i="39"/>
  <c r="H1702" i="39"/>
  <c r="H1703" i="39"/>
  <c r="H1704" i="39"/>
  <c r="H1705" i="39"/>
  <c r="H1706" i="39"/>
  <c r="H1707" i="39"/>
  <c r="H1708" i="39"/>
  <c r="H1709" i="39"/>
  <c r="H1710" i="39"/>
  <c r="H1711" i="39"/>
  <c r="H1712" i="39"/>
  <c r="H1713" i="39"/>
  <c r="H1714" i="39"/>
  <c r="H1715" i="39"/>
  <c r="H1716" i="39"/>
  <c r="H1717" i="39"/>
  <c r="H1718" i="39"/>
  <c r="H1719" i="39"/>
  <c r="H1720" i="39"/>
  <c r="H1721" i="39"/>
  <c r="H1722" i="39"/>
  <c r="H1723" i="39"/>
  <c r="H1724" i="39"/>
  <c r="H1725" i="39"/>
  <c r="H1726" i="39"/>
  <c r="H1727" i="39"/>
  <c r="H1728" i="39"/>
  <c r="H1729" i="39"/>
  <c r="H1730" i="39"/>
  <c r="H1731" i="39"/>
  <c r="H1732" i="39"/>
  <c r="H1733" i="39"/>
  <c r="H1734" i="39"/>
  <c r="H1735" i="39"/>
  <c r="H1736" i="39"/>
  <c r="H1737" i="39"/>
  <c r="H1738" i="39"/>
  <c r="H1739" i="39"/>
  <c r="H1740" i="39"/>
  <c r="H1741" i="39"/>
  <c r="H1742" i="39"/>
  <c r="H1743" i="39"/>
  <c r="H1744" i="39"/>
  <c r="H1745" i="39"/>
  <c r="H1746" i="39"/>
  <c r="H1747" i="39"/>
  <c r="H1748" i="39"/>
  <c r="H1749" i="39"/>
  <c r="H1750" i="39"/>
  <c r="H1751" i="39"/>
  <c r="H1752" i="39"/>
  <c r="H1753" i="39"/>
  <c r="H1754" i="39"/>
  <c r="H1755" i="39"/>
  <c r="H1756" i="39"/>
  <c r="H1757" i="39"/>
  <c r="H1758" i="39"/>
  <c r="H1759" i="39"/>
  <c r="H1760" i="39"/>
  <c r="H1761" i="39"/>
  <c r="H1762" i="39"/>
  <c r="H1763" i="39"/>
  <c r="H1764" i="39"/>
  <c r="H1765" i="39"/>
  <c r="H1766" i="39"/>
  <c r="H1767" i="39"/>
  <c r="H1768" i="39"/>
  <c r="H1769" i="39"/>
  <c r="H1770" i="39"/>
  <c r="H1771" i="39"/>
  <c r="H1772" i="39"/>
  <c r="H1773" i="39"/>
  <c r="H1774" i="39"/>
  <c r="H1775" i="39"/>
  <c r="H1776" i="39"/>
  <c r="H1777" i="39"/>
  <c r="H1778" i="39"/>
  <c r="H1779" i="39"/>
  <c r="H1780" i="39"/>
  <c r="H1781" i="39"/>
  <c r="H1782" i="39"/>
  <c r="H1783" i="39"/>
  <c r="H1784" i="39"/>
  <c r="H1785" i="39"/>
  <c r="H1786" i="39"/>
  <c r="H1787" i="39"/>
  <c r="H1788" i="39"/>
  <c r="H1789" i="39"/>
  <c r="H1790" i="39"/>
  <c r="H1791" i="39"/>
  <c r="H1792" i="39"/>
  <c r="H1793" i="39"/>
  <c r="H1794" i="39"/>
  <c r="H1795" i="39"/>
  <c r="H1796" i="39"/>
  <c r="H1797" i="39"/>
  <c r="H1798" i="39"/>
  <c r="H1799" i="39"/>
  <c r="H1800" i="39"/>
  <c r="H1801" i="39"/>
  <c r="H1802" i="39"/>
  <c r="H1803" i="39"/>
  <c r="H1804" i="39"/>
  <c r="H1805" i="39"/>
  <c r="H1806" i="39"/>
  <c r="H1807" i="39"/>
  <c r="H1808" i="39"/>
  <c r="H1809" i="39"/>
  <c r="H1810" i="39"/>
  <c r="H1811" i="39"/>
  <c r="H1812" i="39"/>
  <c r="H1813" i="39"/>
  <c r="H1814" i="39"/>
  <c r="H1815" i="39"/>
  <c r="H1816" i="39"/>
  <c r="H1817" i="39"/>
  <c r="H1818" i="39"/>
  <c r="H1819" i="39"/>
  <c r="H1820" i="39"/>
  <c r="H1821" i="39"/>
  <c r="H1822" i="39"/>
  <c r="H1823" i="39"/>
  <c r="H1824" i="39"/>
  <c r="H1825" i="39"/>
  <c r="H1826" i="39"/>
  <c r="H1827" i="39"/>
  <c r="H1828" i="39"/>
  <c r="H1829" i="39"/>
  <c r="H1830" i="39"/>
  <c r="H1831" i="39"/>
  <c r="H1832" i="39"/>
  <c r="H1833" i="39"/>
  <c r="H1834" i="39"/>
  <c r="H1835" i="39"/>
  <c r="H1836" i="39"/>
  <c r="H1837" i="39"/>
  <c r="H1838" i="39"/>
  <c r="H1839" i="39"/>
  <c r="H1840" i="39"/>
  <c r="H1841" i="39"/>
  <c r="H1842" i="39"/>
  <c r="H1843" i="39"/>
  <c r="H1844" i="39"/>
  <c r="H1845" i="39"/>
  <c r="H1846" i="39"/>
  <c r="H1847" i="39"/>
  <c r="H1848" i="39"/>
  <c r="H1849" i="39"/>
  <c r="H1850" i="39"/>
  <c r="H1851" i="39"/>
  <c r="H1852" i="39"/>
  <c r="H1853" i="39"/>
  <c r="H1854" i="39"/>
  <c r="H1855" i="39"/>
  <c r="H1856" i="39"/>
  <c r="H1857" i="39"/>
  <c r="H1858" i="39"/>
  <c r="H1859" i="39"/>
  <c r="H1860" i="39"/>
  <c r="H1861" i="39"/>
  <c r="H1862" i="39"/>
  <c r="H1863" i="39"/>
  <c r="H1864" i="39"/>
  <c r="H1865" i="39"/>
  <c r="H1866" i="39"/>
  <c r="H1867" i="39"/>
  <c r="H1868" i="39"/>
  <c r="H1869" i="39"/>
  <c r="H1870" i="39"/>
  <c r="H1871" i="39"/>
  <c r="H1872" i="39"/>
  <c r="H1873" i="39"/>
  <c r="H1874" i="39"/>
  <c r="H1875" i="39"/>
  <c r="H1876" i="39"/>
  <c r="H1877" i="39"/>
  <c r="H1878" i="39"/>
  <c r="H1879" i="39"/>
  <c r="H1880" i="39"/>
  <c r="H1881" i="39"/>
  <c r="H1882" i="39"/>
  <c r="H1883" i="39"/>
  <c r="H1884" i="39"/>
  <c r="H1885" i="39"/>
  <c r="H1886" i="39"/>
  <c r="H1887" i="39"/>
  <c r="H1888" i="39"/>
  <c r="H1889" i="39"/>
  <c r="H1890" i="39"/>
  <c r="H1891" i="39"/>
  <c r="H1892" i="39"/>
  <c r="H1893" i="39"/>
  <c r="H1894" i="39"/>
  <c r="H1895" i="39"/>
  <c r="H1896" i="39"/>
  <c r="H1897" i="39"/>
  <c r="H1898" i="39"/>
  <c r="H1899" i="39"/>
  <c r="H1900" i="39"/>
  <c r="H1901" i="39"/>
  <c r="H1902" i="39"/>
  <c r="H1903" i="39"/>
  <c r="H1904" i="39"/>
  <c r="H1905" i="39"/>
  <c r="H1906" i="39"/>
  <c r="H1907" i="39"/>
  <c r="H1908" i="39"/>
  <c r="H1909" i="39"/>
  <c r="H1910" i="39"/>
  <c r="H1911" i="39"/>
  <c r="H1912" i="39"/>
  <c r="H1913" i="39"/>
  <c r="H1914" i="39"/>
  <c r="H1915" i="39"/>
  <c r="H1916" i="39"/>
  <c r="H1917" i="39"/>
  <c r="H1918" i="39"/>
  <c r="H1919" i="39"/>
  <c r="H1920" i="39"/>
  <c r="H1921" i="39"/>
  <c r="H1922" i="39"/>
  <c r="H1923" i="39"/>
  <c r="H1924" i="39"/>
  <c r="H1925" i="39"/>
  <c r="H1926" i="39"/>
  <c r="H1927" i="39"/>
  <c r="H1928" i="39"/>
  <c r="H1929" i="39"/>
  <c r="H1930" i="39"/>
  <c r="H1931" i="39"/>
  <c r="H1932" i="39"/>
  <c r="H1933" i="39"/>
  <c r="H1934" i="39"/>
  <c r="H1935" i="39"/>
  <c r="H1936" i="39"/>
  <c r="H1937" i="39"/>
  <c r="H1938" i="39"/>
  <c r="H1939" i="39"/>
  <c r="H1940" i="39"/>
  <c r="H1941" i="39"/>
  <c r="H1942" i="39"/>
  <c r="H1943" i="39"/>
  <c r="H1944" i="39"/>
  <c r="H1945" i="39"/>
  <c r="H1946" i="39"/>
  <c r="H1947" i="39"/>
  <c r="H1948" i="39"/>
  <c r="H1949" i="39"/>
  <c r="H1950" i="39"/>
  <c r="H1951" i="39"/>
  <c r="H1952" i="39"/>
  <c r="H1953" i="39"/>
  <c r="H1954" i="39"/>
  <c r="H1955" i="39"/>
  <c r="H1956" i="39"/>
  <c r="H1957" i="39"/>
  <c r="H1958" i="39"/>
  <c r="H1959" i="39"/>
  <c r="H1960" i="39"/>
  <c r="H1961" i="39"/>
  <c r="H1962" i="39"/>
  <c r="H1963" i="39"/>
  <c r="H1964" i="39"/>
  <c r="H1965" i="39"/>
  <c r="H1966" i="39"/>
  <c r="H1967" i="39"/>
  <c r="H1968" i="39"/>
  <c r="H1969" i="39"/>
  <c r="H1970" i="39"/>
  <c r="H1971" i="39"/>
  <c r="H1972" i="39"/>
  <c r="H1973" i="39"/>
  <c r="H1974" i="39"/>
  <c r="H1975" i="39"/>
  <c r="H1976" i="39"/>
  <c r="H1977" i="39"/>
  <c r="H1978" i="39"/>
  <c r="H1979" i="39"/>
  <c r="H1980" i="39"/>
  <c r="H1981" i="39"/>
  <c r="H1982" i="39"/>
  <c r="H1983" i="39"/>
  <c r="H1984" i="39"/>
  <c r="H1985" i="39"/>
  <c r="H1986" i="39"/>
  <c r="H1987" i="39"/>
  <c r="H1988" i="39"/>
  <c r="H1989" i="39"/>
  <c r="H1990" i="39"/>
  <c r="H1991" i="39"/>
  <c r="H1992" i="39"/>
  <c r="H1993" i="39"/>
  <c r="H1994" i="39"/>
  <c r="H1995" i="39"/>
  <c r="H1996" i="39"/>
  <c r="H1997" i="39"/>
  <c r="H1998" i="39"/>
  <c r="H1999" i="39"/>
  <c r="H2000" i="39"/>
  <c r="H2001" i="39"/>
  <c r="H2002" i="39"/>
  <c r="H2003" i="39"/>
  <c r="H2004" i="39"/>
  <c r="H2005" i="39"/>
  <c r="H2006" i="39"/>
  <c r="H2007" i="39"/>
  <c r="H2008" i="39"/>
  <c r="H2009" i="39"/>
  <c r="H2010" i="39"/>
  <c r="H2011" i="39"/>
  <c r="H2012" i="39"/>
  <c r="H2013" i="39"/>
  <c r="H2014" i="39"/>
  <c r="H2015" i="39"/>
  <c r="H2016" i="39"/>
  <c r="H2017" i="39"/>
  <c r="H2018" i="39"/>
  <c r="H2019" i="39"/>
  <c r="H2020" i="39"/>
  <c r="H2021" i="39"/>
  <c r="H2022" i="39"/>
  <c r="H2023" i="39"/>
  <c r="H2024" i="39"/>
  <c r="H2025" i="39"/>
  <c r="H2026" i="39"/>
  <c r="H2027" i="39"/>
  <c r="H2028" i="39"/>
  <c r="H2029" i="39"/>
  <c r="H2030" i="39"/>
  <c r="H2031" i="39"/>
  <c r="H2032" i="39"/>
  <c r="H2033" i="39"/>
  <c r="H2034" i="39"/>
  <c r="H2035" i="39"/>
  <c r="H2036" i="39"/>
  <c r="H2037" i="39"/>
  <c r="H2038" i="39"/>
  <c r="H2039" i="39"/>
  <c r="H2040" i="39"/>
  <c r="H2041" i="39"/>
  <c r="H2042" i="39"/>
  <c r="H2043" i="39"/>
  <c r="H2044" i="39"/>
  <c r="H2045" i="39"/>
  <c r="H2046" i="39"/>
  <c r="H2047" i="39"/>
  <c r="H2048" i="39"/>
  <c r="H2049" i="39"/>
  <c r="H2050" i="39"/>
  <c r="H2051" i="39"/>
  <c r="H2052" i="39"/>
  <c r="H2053" i="39"/>
  <c r="H2054" i="39"/>
  <c r="H2055" i="39"/>
  <c r="H2056" i="39"/>
  <c r="H2057" i="39"/>
  <c r="H2058" i="39"/>
  <c r="H2059" i="39"/>
  <c r="H2060" i="39"/>
  <c r="H2061" i="39"/>
  <c r="H2062" i="39"/>
  <c r="H2063" i="39"/>
  <c r="H2064" i="39"/>
  <c r="H2065" i="39"/>
  <c r="H2066" i="39"/>
  <c r="H2067" i="39"/>
  <c r="H2068" i="39"/>
  <c r="H2069" i="39"/>
  <c r="H2070" i="39"/>
  <c r="H2071" i="39"/>
  <c r="H2072" i="39"/>
  <c r="H2073" i="39"/>
  <c r="H2074" i="39"/>
  <c r="H2075" i="39"/>
  <c r="H2076" i="39"/>
  <c r="H2077" i="39"/>
  <c r="H2078" i="39"/>
  <c r="H2079" i="39"/>
  <c r="H2080" i="39"/>
  <c r="H2081" i="39"/>
  <c r="H2082" i="39"/>
  <c r="H2083" i="39"/>
  <c r="H2084" i="39"/>
  <c r="H2085" i="39"/>
  <c r="H2086" i="39"/>
  <c r="H2087" i="39"/>
  <c r="H2088" i="39"/>
  <c r="H2089" i="39"/>
  <c r="H2090" i="39"/>
  <c r="H2091" i="39"/>
  <c r="H2092" i="39"/>
  <c r="H2093" i="39"/>
  <c r="H2094" i="39"/>
  <c r="H2095" i="39"/>
  <c r="H2096" i="39"/>
  <c r="H2097" i="39"/>
  <c r="H2098" i="39"/>
  <c r="H2099" i="39"/>
  <c r="H2100" i="39"/>
  <c r="H2101" i="39"/>
  <c r="H2102" i="39"/>
  <c r="H2103" i="39"/>
  <c r="H2104" i="39"/>
  <c r="H2105" i="39"/>
  <c r="H2106" i="39"/>
  <c r="H2107" i="39"/>
  <c r="H2108" i="39"/>
  <c r="H2109" i="39"/>
  <c r="H2110" i="39"/>
  <c r="H2111" i="39"/>
  <c r="H2112" i="39"/>
  <c r="H2113" i="39"/>
  <c r="H2114" i="39"/>
  <c r="H2115" i="39"/>
  <c r="H2116" i="39"/>
  <c r="H2117" i="39"/>
  <c r="H2118" i="39"/>
  <c r="H2119" i="39"/>
  <c r="H2120" i="39"/>
  <c r="H2121" i="39"/>
  <c r="H2122" i="39"/>
  <c r="H2123" i="39"/>
  <c r="H2124" i="39"/>
  <c r="H2125" i="39"/>
  <c r="H2126" i="39"/>
  <c r="H2127" i="39"/>
  <c r="H2128" i="39"/>
  <c r="H2129" i="39"/>
  <c r="H2130" i="39"/>
  <c r="H2131" i="39"/>
  <c r="H2132" i="39"/>
  <c r="H2133" i="39"/>
  <c r="H2134" i="39"/>
  <c r="H2135" i="39"/>
  <c r="H2136" i="39"/>
  <c r="H2137" i="39"/>
  <c r="H2138" i="39"/>
  <c r="H2139" i="39"/>
  <c r="H2140" i="39"/>
  <c r="H2141" i="39"/>
  <c r="H2142" i="39"/>
  <c r="H2143" i="39"/>
  <c r="H2144" i="39"/>
  <c r="H2145" i="39"/>
  <c r="H2146" i="39"/>
  <c r="H2147" i="39"/>
  <c r="H2148" i="39"/>
  <c r="H2149" i="39"/>
  <c r="H2150" i="39"/>
  <c r="H2151" i="39"/>
  <c r="H2152" i="39"/>
  <c r="H2153" i="39"/>
  <c r="H2154" i="39"/>
  <c r="H2155" i="39"/>
  <c r="H2156" i="39"/>
  <c r="H2157" i="39"/>
  <c r="H2158" i="39"/>
  <c r="H2159" i="39"/>
  <c r="H2160" i="39"/>
  <c r="H2161" i="39"/>
  <c r="H2162" i="39"/>
  <c r="H2163" i="39"/>
  <c r="H2164" i="39"/>
  <c r="H2165" i="39"/>
  <c r="H2166" i="39"/>
  <c r="H2167" i="39"/>
  <c r="H2168" i="39"/>
  <c r="H2169" i="39"/>
  <c r="H2170" i="39"/>
  <c r="H2171" i="39"/>
  <c r="H2172" i="39"/>
  <c r="H2173" i="39"/>
  <c r="H2174" i="39"/>
  <c r="H2175" i="39"/>
  <c r="H2176" i="39"/>
  <c r="H2177" i="39"/>
  <c r="H2178" i="39"/>
  <c r="H2179" i="39"/>
  <c r="H2180" i="39"/>
  <c r="H2181" i="39"/>
  <c r="H2182" i="39"/>
  <c r="H2183" i="39"/>
  <c r="H2184" i="39"/>
  <c r="H2185" i="39"/>
  <c r="H2186" i="39"/>
  <c r="H2187" i="39"/>
  <c r="H2188" i="39"/>
  <c r="H2189" i="39"/>
  <c r="H2190" i="39"/>
  <c r="H2191" i="39"/>
  <c r="H2192" i="39"/>
  <c r="H2193" i="39"/>
  <c r="H2194" i="39"/>
  <c r="H2195" i="39"/>
  <c r="H2196" i="39"/>
  <c r="H2197" i="39"/>
  <c r="H2198" i="39"/>
  <c r="H2199" i="39"/>
  <c r="H2200" i="39"/>
  <c r="H2201" i="39"/>
  <c r="H2202" i="39"/>
  <c r="H2203" i="39"/>
  <c r="H2204" i="39"/>
  <c r="H2205" i="39"/>
  <c r="H2206" i="39"/>
  <c r="H2207" i="39"/>
  <c r="H2208" i="39"/>
  <c r="H2209" i="39"/>
  <c r="H2210" i="39"/>
  <c r="H2211" i="39"/>
  <c r="H2212" i="39"/>
  <c r="H2213" i="39"/>
  <c r="H2214" i="39"/>
  <c r="H2215" i="39"/>
  <c r="H2216" i="39"/>
  <c r="H2217" i="39"/>
  <c r="H2218" i="39"/>
  <c r="H2219" i="39"/>
  <c r="H2220" i="39"/>
  <c r="H2221" i="39"/>
  <c r="H2222" i="39"/>
  <c r="H2223" i="39"/>
  <c r="H2224" i="39"/>
  <c r="H2225" i="39"/>
  <c r="H2226" i="39"/>
  <c r="H2227" i="39"/>
  <c r="H2228" i="39"/>
  <c r="H2229" i="39"/>
  <c r="H2230" i="39"/>
  <c r="H2231" i="39"/>
  <c r="H2232" i="39"/>
  <c r="H2233" i="39"/>
  <c r="H2234" i="39"/>
  <c r="H2235" i="39"/>
  <c r="H2236" i="39"/>
  <c r="H2237" i="39"/>
  <c r="H2238" i="39"/>
  <c r="H2239" i="39"/>
  <c r="H2240" i="39"/>
  <c r="H2241" i="39"/>
  <c r="H2242" i="39"/>
  <c r="H2243" i="39"/>
  <c r="H2244" i="39"/>
  <c r="H2245" i="39"/>
  <c r="H2246" i="39"/>
  <c r="H2247" i="39"/>
  <c r="H2248" i="39"/>
  <c r="H2249" i="39"/>
  <c r="H2250" i="39"/>
  <c r="H2251" i="39"/>
  <c r="H2252" i="39"/>
  <c r="H2253" i="39"/>
  <c r="H2254" i="39"/>
  <c r="H2255" i="39"/>
  <c r="H2256" i="39"/>
  <c r="H2257" i="39"/>
  <c r="H2258" i="39"/>
  <c r="H2259" i="39"/>
  <c r="H2260" i="39"/>
  <c r="H2261" i="39"/>
  <c r="H2262" i="39"/>
  <c r="H2263" i="39"/>
  <c r="H2264" i="39"/>
  <c r="H2265" i="39"/>
  <c r="H2266" i="39"/>
  <c r="H2267" i="39"/>
  <c r="H2268" i="39"/>
  <c r="H2269" i="39"/>
  <c r="H2270" i="39"/>
  <c r="H2271" i="39"/>
  <c r="H2272" i="39"/>
  <c r="H2273" i="39"/>
  <c r="H2274" i="39"/>
  <c r="H2275" i="39"/>
  <c r="H2276" i="39"/>
  <c r="H2277" i="39"/>
  <c r="H2278" i="39"/>
  <c r="H2279" i="39"/>
  <c r="H2280" i="39"/>
  <c r="H2281" i="39"/>
  <c r="H2282" i="39"/>
  <c r="H2283" i="39"/>
  <c r="H2284" i="39"/>
  <c r="H2285" i="39"/>
  <c r="H2286" i="39"/>
  <c r="H2287" i="39"/>
  <c r="H2288" i="39"/>
  <c r="H2289" i="39"/>
  <c r="H2290" i="39"/>
  <c r="H2291" i="39"/>
  <c r="H2292" i="39"/>
  <c r="H2293" i="39"/>
  <c r="H2294" i="39"/>
  <c r="H2295" i="39"/>
  <c r="H2296" i="39"/>
  <c r="H2297" i="39"/>
  <c r="H2298" i="39"/>
  <c r="H2299" i="39"/>
  <c r="H2300" i="39"/>
  <c r="H2301" i="39"/>
  <c r="H2302" i="39"/>
  <c r="H2303" i="39"/>
  <c r="H2304" i="39"/>
  <c r="H2305" i="39"/>
  <c r="H2306" i="39"/>
  <c r="H2307" i="39"/>
  <c r="H2308" i="39"/>
  <c r="H2309" i="39"/>
  <c r="H2310" i="39"/>
  <c r="H2311" i="39"/>
  <c r="H2312" i="39"/>
  <c r="H2313" i="39"/>
  <c r="H2314" i="39"/>
  <c r="H2315" i="39"/>
  <c r="H2316" i="39"/>
  <c r="H2317" i="39"/>
  <c r="H2318" i="39"/>
  <c r="H2319" i="39"/>
  <c r="H2320" i="39"/>
  <c r="H2321" i="39"/>
  <c r="H2322" i="39"/>
  <c r="H2323" i="39"/>
  <c r="H2324" i="39"/>
  <c r="H2325" i="39"/>
  <c r="H2326" i="39"/>
  <c r="H2327" i="39"/>
  <c r="H2328" i="39"/>
  <c r="H2329" i="39"/>
  <c r="H2330" i="39"/>
  <c r="H2331" i="39"/>
  <c r="H2332" i="39"/>
  <c r="H2333" i="39"/>
  <c r="H2334" i="39"/>
  <c r="H2335" i="39"/>
  <c r="H2336" i="39"/>
  <c r="H2337" i="39"/>
  <c r="H2338" i="39"/>
  <c r="H2339" i="39"/>
  <c r="H2340" i="39"/>
  <c r="H2341" i="39"/>
  <c r="H2342" i="39"/>
  <c r="H2343" i="39"/>
  <c r="H2344" i="39"/>
  <c r="H2345" i="39"/>
  <c r="H2346" i="39"/>
  <c r="H2347" i="39"/>
  <c r="H2348" i="39"/>
  <c r="H2349" i="39"/>
  <c r="H2350" i="39"/>
  <c r="H2351" i="39"/>
  <c r="H2352" i="39"/>
  <c r="H2353" i="39"/>
  <c r="H2354" i="39"/>
  <c r="H2355" i="39"/>
  <c r="H2356" i="39"/>
  <c r="H2357" i="39"/>
  <c r="H2358" i="39"/>
  <c r="H2359" i="39"/>
  <c r="H2360" i="39"/>
  <c r="H2361" i="39"/>
  <c r="H2362" i="39"/>
  <c r="H2363" i="39"/>
  <c r="H2364" i="39"/>
  <c r="H2365" i="39"/>
  <c r="H2366" i="39"/>
  <c r="H2367" i="39"/>
  <c r="H2368" i="39"/>
  <c r="H2369" i="39"/>
  <c r="H2370" i="39"/>
  <c r="H2371" i="39"/>
  <c r="H2372" i="39"/>
  <c r="H2373" i="39"/>
  <c r="H2374" i="39"/>
  <c r="H2375" i="39"/>
  <c r="H2376" i="39"/>
  <c r="H2377" i="39"/>
  <c r="H2378" i="39"/>
  <c r="H2379" i="39"/>
  <c r="H2380" i="39"/>
  <c r="H2381" i="39"/>
  <c r="H2382" i="39"/>
  <c r="H2383" i="39"/>
  <c r="H2384" i="39"/>
  <c r="H2385" i="39"/>
  <c r="H2386" i="39"/>
  <c r="H2387" i="39"/>
  <c r="H2388" i="39"/>
  <c r="H2389" i="39"/>
  <c r="H2390" i="39"/>
  <c r="H2391" i="39"/>
  <c r="H2392" i="39"/>
  <c r="H2393" i="39"/>
  <c r="H2394" i="39"/>
  <c r="H2395" i="39"/>
  <c r="H2396" i="39"/>
  <c r="H2397" i="39"/>
  <c r="H2398" i="39"/>
  <c r="H2399" i="39"/>
  <c r="H2400" i="39"/>
  <c r="H2401" i="39"/>
  <c r="H2402" i="39"/>
  <c r="H2403" i="39"/>
  <c r="H2404" i="39"/>
  <c r="H2405" i="39"/>
  <c r="H2406" i="39"/>
  <c r="H2407" i="39"/>
  <c r="H2408" i="39"/>
  <c r="H2409" i="39"/>
  <c r="H2410" i="39"/>
  <c r="H2411" i="39"/>
  <c r="H2412" i="39"/>
  <c r="H2413" i="39"/>
  <c r="H2414" i="39"/>
  <c r="H2415" i="39"/>
  <c r="H2416" i="39"/>
  <c r="H2417" i="39"/>
  <c r="H2418" i="39"/>
  <c r="H2419" i="39"/>
  <c r="H2420" i="39"/>
  <c r="H2421" i="39"/>
  <c r="H2422" i="39"/>
  <c r="H2423" i="39"/>
  <c r="H2424" i="39"/>
  <c r="H2425" i="39"/>
  <c r="H2426" i="39"/>
  <c r="H2427" i="39"/>
  <c r="H2428" i="39"/>
  <c r="H2429" i="39"/>
  <c r="H2430" i="39"/>
  <c r="H2431" i="39"/>
  <c r="H2432" i="39"/>
  <c r="H2433" i="39"/>
  <c r="H2434" i="39"/>
  <c r="H2435" i="39"/>
  <c r="H2436" i="39"/>
  <c r="H2437" i="39"/>
  <c r="H2438" i="39"/>
  <c r="H2439" i="39"/>
  <c r="H2440" i="39"/>
  <c r="H2441" i="39"/>
  <c r="H2442" i="39"/>
  <c r="H2443" i="39"/>
  <c r="H2444" i="39"/>
  <c r="H2445" i="39"/>
  <c r="H2446" i="39"/>
  <c r="H2447" i="39"/>
  <c r="H2448" i="39"/>
  <c r="H2449" i="39"/>
  <c r="H2450" i="39"/>
  <c r="H2451" i="39"/>
  <c r="H2452" i="39"/>
  <c r="H2453" i="39"/>
  <c r="H2454" i="39"/>
  <c r="H2455" i="39"/>
  <c r="H2456" i="39"/>
  <c r="H2457" i="39"/>
  <c r="H2458" i="39"/>
  <c r="H2459" i="39"/>
  <c r="H2460" i="39"/>
  <c r="H2461" i="39"/>
  <c r="H2462" i="39"/>
  <c r="H2463" i="39"/>
  <c r="H2464" i="39"/>
  <c r="H2465" i="39"/>
  <c r="H2466" i="39"/>
  <c r="H2467" i="39"/>
  <c r="H2468" i="39"/>
  <c r="H2469" i="39"/>
  <c r="H2470" i="39"/>
  <c r="H2471" i="39"/>
  <c r="H2472" i="39"/>
  <c r="H2473" i="39"/>
  <c r="H2474" i="39"/>
  <c r="H2475" i="39"/>
  <c r="H2476" i="39"/>
  <c r="H2477" i="39"/>
  <c r="H2478" i="39"/>
  <c r="H2479" i="39"/>
  <c r="H2480" i="39"/>
  <c r="H2481" i="39"/>
  <c r="H2482" i="39"/>
  <c r="H2483" i="39"/>
  <c r="H2484" i="39"/>
  <c r="H2485" i="39"/>
  <c r="H2486" i="39"/>
  <c r="H2487" i="39"/>
  <c r="H2488" i="39"/>
  <c r="H2489" i="39"/>
  <c r="H2490" i="39"/>
  <c r="H2491" i="39"/>
  <c r="H2492" i="39"/>
  <c r="H2493" i="39"/>
  <c r="H2494" i="39"/>
  <c r="H2495" i="39"/>
  <c r="H2496" i="39"/>
  <c r="H2497" i="39"/>
  <c r="H2498" i="39"/>
  <c r="H2499" i="39"/>
  <c r="H2500" i="39"/>
  <c r="H2501" i="39"/>
  <c r="H2502" i="39"/>
  <c r="H2503" i="39"/>
  <c r="H2504" i="39"/>
  <c r="H2505" i="39"/>
  <c r="H2506" i="39"/>
  <c r="H2507" i="39"/>
  <c r="H2508" i="39"/>
  <c r="H2509" i="39"/>
  <c r="H2510" i="39"/>
  <c r="H2511" i="39"/>
  <c r="H2512" i="39"/>
  <c r="H2513" i="39"/>
  <c r="H2514" i="39"/>
  <c r="H2515" i="39"/>
  <c r="H2516" i="39"/>
  <c r="H2517" i="39"/>
  <c r="H2518" i="39"/>
  <c r="H2519" i="39"/>
  <c r="H2520" i="39"/>
  <c r="H2521" i="39"/>
  <c r="H2522" i="39"/>
  <c r="H2523" i="39"/>
  <c r="H2524" i="39"/>
  <c r="H2525" i="39"/>
  <c r="H2526" i="39"/>
  <c r="H2527" i="39"/>
  <c r="H2528" i="39"/>
  <c r="H2529" i="39"/>
  <c r="H2530" i="39"/>
  <c r="H2531" i="39"/>
  <c r="H2532" i="39"/>
  <c r="H2533" i="39"/>
  <c r="H2534" i="39"/>
  <c r="H2535" i="39"/>
  <c r="H2536" i="39"/>
  <c r="H2537" i="39"/>
  <c r="H2538" i="39"/>
  <c r="H2539" i="39"/>
  <c r="H2540" i="39"/>
  <c r="H2541" i="39"/>
  <c r="H2542" i="39"/>
  <c r="H2543" i="39"/>
  <c r="H2544" i="39"/>
  <c r="H2545" i="39"/>
  <c r="H2546" i="39"/>
  <c r="H2547" i="39"/>
  <c r="H2548" i="39"/>
  <c r="H2549" i="39"/>
  <c r="H2550" i="39"/>
  <c r="H2551" i="39"/>
  <c r="H2552" i="39"/>
  <c r="H2553" i="39"/>
  <c r="H2554" i="39"/>
  <c r="H2555" i="39"/>
  <c r="H2556" i="39"/>
  <c r="H2557" i="39"/>
  <c r="H2558" i="39"/>
  <c r="H2559" i="39"/>
  <c r="H2560" i="39"/>
  <c r="H2561" i="39"/>
  <c r="H2562" i="39"/>
  <c r="H2563" i="39"/>
  <c r="H2564" i="39"/>
  <c r="H2565" i="39"/>
  <c r="H2566" i="39"/>
  <c r="H2567" i="39"/>
  <c r="H2568" i="39"/>
  <c r="H2569" i="39"/>
  <c r="H2570" i="39"/>
  <c r="H2571" i="39"/>
  <c r="H2572" i="39"/>
  <c r="H2573" i="39"/>
  <c r="H2574" i="39"/>
  <c r="H2575" i="39"/>
  <c r="H2576" i="39"/>
  <c r="H2577" i="39"/>
  <c r="H2578" i="39"/>
  <c r="H2579" i="39"/>
  <c r="H2580" i="39"/>
  <c r="H2581" i="39"/>
  <c r="H2582" i="39"/>
  <c r="H2583" i="39"/>
  <c r="H2584" i="39"/>
  <c r="H2585" i="39"/>
  <c r="H2586" i="39"/>
  <c r="H2587" i="39"/>
  <c r="H2588" i="39"/>
  <c r="H2589" i="39"/>
  <c r="H2590" i="39"/>
  <c r="H2591" i="39"/>
  <c r="H2592" i="39"/>
  <c r="H2593" i="39"/>
  <c r="H2594" i="39"/>
  <c r="H2595" i="39"/>
  <c r="H2596" i="39"/>
  <c r="H2597" i="39"/>
  <c r="H2598" i="39"/>
  <c r="H2599" i="39"/>
  <c r="H2600" i="39"/>
  <c r="H2601" i="39"/>
  <c r="H2602" i="39"/>
  <c r="H2603" i="39"/>
  <c r="H2604" i="39"/>
  <c r="H2605" i="39"/>
  <c r="H2606" i="39"/>
  <c r="H2607" i="39"/>
  <c r="H2608" i="39"/>
  <c r="H2609" i="39"/>
  <c r="H2610" i="39"/>
  <c r="H2611" i="39"/>
  <c r="H2612" i="39"/>
  <c r="H2613" i="39"/>
  <c r="H2614" i="39"/>
  <c r="H2615" i="39"/>
  <c r="H2616" i="39"/>
  <c r="H2617" i="39"/>
  <c r="H2618" i="39"/>
  <c r="H2619" i="39"/>
  <c r="H2620" i="39"/>
  <c r="H2621" i="39"/>
  <c r="H2622" i="39"/>
  <c r="H2623" i="39"/>
  <c r="H2624" i="39"/>
  <c r="H2625" i="39"/>
  <c r="H2626" i="39"/>
  <c r="H2627" i="39"/>
  <c r="H2628" i="39"/>
  <c r="H2629" i="39"/>
  <c r="H2630" i="39"/>
  <c r="H2631" i="39"/>
  <c r="H2632" i="39"/>
  <c r="H2633" i="39"/>
  <c r="H2634" i="39"/>
  <c r="H2635" i="39"/>
  <c r="H2636" i="39"/>
  <c r="H2637" i="39"/>
  <c r="H2638" i="39"/>
  <c r="H2639" i="39"/>
  <c r="H2640" i="39"/>
  <c r="H2641" i="39"/>
  <c r="H2642" i="39"/>
  <c r="H2643" i="39"/>
  <c r="H2644" i="39"/>
  <c r="H2645" i="39"/>
  <c r="H2646" i="39"/>
  <c r="H2647" i="39"/>
  <c r="H2648" i="39"/>
  <c r="H2649" i="39"/>
  <c r="H2650" i="39"/>
  <c r="H2651" i="39"/>
  <c r="H2652" i="39"/>
  <c r="H2653" i="39"/>
  <c r="H2654" i="39"/>
  <c r="H2655" i="39"/>
  <c r="H2656" i="39"/>
  <c r="H2657" i="39"/>
  <c r="H2658" i="39"/>
  <c r="H2659" i="39"/>
  <c r="H2660" i="39"/>
  <c r="H2661" i="39"/>
  <c r="H2662" i="39"/>
  <c r="H2663" i="39"/>
  <c r="H2664" i="39"/>
  <c r="H2665" i="39"/>
  <c r="H2666" i="39"/>
  <c r="H2667" i="39"/>
  <c r="H2668" i="39"/>
  <c r="H2669" i="39"/>
  <c r="H2670" i="39"/>
  <c r="H2671" i="39"/>
  <c r="H2672" i="39"/>
  <c r="H2673" i="39"/>
  <c r="H2674" i="39"/>
  <c r="H2675" i="39"/>
  <c r="H2676" i="39"/>
  <c r="H2677" i="39"/>
  <c r="H2678" i="39"/>
  <c r="H2679" i="39"/>
  <c r="H2680" i="39"/>
  <c r="H2681" i="39"/>
  <c r="H2682" i="39"/>
  <c r="H2683" i="39"/>
  <c r="H2684" i="39"/>
  <c r="H2685" i="39"/>
  <c r="H2686" i="39"/>
  <c r="H2687" i="39"/>
  <c r="H2688" i="39"/>
  <c r="H2689" i="39"/>
  <c r="H2690" i="39"/>
  <c r="H2691" i="39"/>
  <c r="H2692" i="39"/>
  <c r="H2693" i="39"/>
  <c r="H2694" i="39"/>
  <c r="H2695" i="39"/>
  <c r="H2696" i="39"/>
  <c r="H2697" i="39"/>
  <c r="H2698" i="39"/>
  <c r="H2699" i="39"/>
  <c r="H2700" i="39"/>
  <c r="H2701" i="39"/>
  <c r="H2702" i="39"/>
  <c r="H2703" i="39"/>
  <c r="H2704" i="39"/>
  <c r="H2705" i="39"/>
  <c r="H2706" i="39"/>
  <c r="H2707" i="39"/>
  <c r="H2708" i="39"/>
  <c r="H2709" i="39"/>
  <c r="H2710" i="39"/>
  <c r="H2711" i="39"/>
  <c r="H2712" i="39"/>
  <c r="H2713" i="39"/>
  <c r="H2714" i="39"/>
  <c r="H2715" i="39"/>
  <c r="H2716" i="39"/>
  <c r="H2717" i="39"/>
  <c r="H2718" i="39"/>
  <c r="H2719" i="39"/>
  <c r="H2720" i="39"/>
  <c r="H2721" i="39"/>
  <c r="H2722" i="39"/>
  <c r="H2723" i="39"/>
  <c r="H2724" i="39"/>
  <c r="H2725" i="39"/>
  <c r="H2726" i="39"/>
  <c r="H2727" i="39"/>
  <c r="H2728" i="39"/>
  <c r="H2729" i="39"/>
  <c r="H2730" i="39"/>
  <c r="H2731" i="39"/>
  <c r="H2732" i="39"/>
  <c r="H2733" i="39"/>
  <c r="H2734" i="39"/>
  <c r="H2735" i="39"/>
  <c r="H2736" i="39"/>
  <c r="H2737" i="39"/>
  <c r="H2738" i="39"/>
  <c r="H2739" i="39"/>
  <c r="H2740" i="39"/>
  <c r="H2741" i="39"/>
  <c r="H2742" i="39"/>
  <c r="H2743" i="39"/>
  <c r="H2744" i="39"/>
  <c r="H2745" i="39"/>
  <c r="H2746" i="39"/>
  <c r="H2747" i="39"/>
  <c r="H2748" i="39"/>
  <c r="H2749" i="39"/>
  <c r="H2750" i="39"/>
  <c r="H2751" i="39"/>
  <c r="H2752" i="39"/>
  <c r="H2753" i="39"/>
  <c r="H2754" i="39"/>
  <c r="H2755" i="39"/>
  <c r="H2756" i="39"/>
  <c r="H2757" i="39"/>
  <c r="H2758" i="39"/>
  <c r="H2759" i="39"/>
  <c r="H2760" i="39"/>
  <c r="H2761" i="39"/>
  <c r="H2762" i="39"/>
  <c r="H2763" i="39"/>
  <c r="H2764" i="39"/>
  <c r="H2765" i="39"/>
  <c r="H2766" i="39"/>
  <c r="H2767" i="39"/>
  <c r="H2768" i="39"/>
  <c r="H2769" i="39"/>
  <c r="H2770" i="39"/>
  <c r="H2771" i="39"/>
  <c r="H2772" i="39"/>
  <c r="H2773" i="39"/>
  <c r="H2774" i="39"/>
  <c r="H2775" i="39"/>
  <c r="H2776" i="39"/>
  <c r="H2777" i="39"/>
  <c r="H2778" i="39"/>
  <c r="H2779" i="39"/>
  <c r="H2780" i="39"/>
  <c r="H2781" i="39"/>
  <c r="H2782" i="39"/>
  <c r="H2783" i="39"/>
  <c r="H2784" i="39"/>
  <c r="H2785" i="39"/>
  <c r="H2786" i="39"/>
  <c r="H2787" i="39"/>
  <c r="H2788" i="39"/>
  <c r="H2789" i="39"/>
  <c r="H2790" i="39"/>
  <c r="H2791" i="39"/>
  <c r="H2792" i="39"/>
  <c r="H2793" i="39"/>
  <c r="H2794" i="39"/>
  <c r="H2795" i="39"/>
  <c r="H2796" i="39"/>
  <c r="H2797" i="39"/>
  <c r="H2798" i="39"/>
  <c r="H2799" i="39"/>
  <c r="H2800" i="39"/>
  <c r="H2801" i="39"/>
  <c r="H2802" i="39"/>
  <c r="H2803" i="39"/>
  <c r="H2804" i="39"/>
  <c r="H2805" i="39"/>
  <c r="H2806" i="39"/>
  <c r="H2807" i="39"/>
  <c r="H2808" i="39"/>
  <c r="H2809" i="39"/>
  <c r="H2810" i="39"/>
  <c r="H2811" i="39"/>
  <c r="H2812" i="39"/>
  <c r="H2813" i="39"/>
  <c r="H2814" i="39"/>
  <c r="H2815" i="39"/>
  <c r="H2816" i="39"/>
  <c r="H2817" i="39"/>
  <c r="H2818" i="39"/>
  <c r="H2819" i="39"/>
  <c r="H2820" i="39"/>
  <c r="H2821" i="39"/>
  <c r="H2822" i="39"/>
  <c r="H2823" i="39"/>
  <c r="H2824" i="39"/>
  <c r="H2825" i="39"/>
  <c r="H2826" i="39"/>
  <c r="H2827" i="39"/>
  <c r="H2828" i="39"/>
  <c r="H2829" i="39"/>
  <c r="H2830" i="39"/>
  <c r="H2831" i="39"/>
  <c r="H2832" i="39"/>
  <c r="H2833" i="39"/>
  <c r="H2834" i="39"/>
  <c r="H2835" i="39"/>
  <c r="H2836" i="39"/>
  <c r="H2837" i="39"/>
  <c r="H2838" i="39"/>
  <c r="H2839" i="39"/>
  <c r="H2840" i="39"/>
  <c r="H2841" i="39"/>
  <c r="H2842" i="39"/>
  <c r="H2843" i="39"/>
  <c r="H2844" i="39"/>
  <c r="H2845" i="39"/>
  <c r="H2846" i="39"/>
  <c r="H2847" i="39"/>
  <c r="H2848" i="39"/>
  <c r="H2849" i="39"/>
  <c r="H2850" i="39"/>
  <c r="H2851" i="39"/>
  <c r="H2852" i="39"/>
  <c r="H2853" i="39"/>
  <c r="H2854" i="39"/>
  <c r="H2855" i="39"/>
  <c r="H2856" i="39"/>
  <c r="H2857" i="39"/>
  <c r="H2858" i="39"/>
  <c r="H2859" i="39"/>
  <c r="H2860" i="39"/>
  <c r="H2861" i="39"/>
  <c r="H2862" i="39"/>
  <c r="H2863" i="39"/>
  <c r="H2864" i="39"/>
  <c r="H2865" i="39"/>
  <c r="H2866" i="39"/>
  <c r="H2867" i="39"/>
  <c r="H2868" i="39"/>
  <c r="H2869" i="39"/>
  <c r="H2870" i="39"/>
  <c r="H2871" i="39"/>
  <c r="H2872" i="39"/>
  <c r="H2873" i="39"/>
  <c r="H2874" i="39"/>
  <c r="H2875" i="39"/>
  <c r="H2876" i="39"/>
  <c r="H2877" i="39"/>
  <c r="H2878" i="39"/>
  <c r="H2879" i="39"/>
  <c r="H2880" i="39"/>
  <c r="H2881" i="39"/>
  <c r="H2882" i="39"/>
  <c r="H2883" i="39"/>
  <c r="H2884" i="39"/>
  <c r="H2885" i="39"/>
  <c r="H2886" i="39"/>
  <c r="H2887" i="39"/>
  <c r="H2888" i="39"/>
  <c r="H2889" i="39"/>
  <c r="H2890" i="39"/>
  <c r="H2891" i="39"/>
  <c r="H2892" i="39"/>
  <c r="H2893" i="39"/>
  <c r="H2894" i="39"/>
  <c r="H2895" i="39"/>
  <c r="H2896" i="39"/>
  <c r="H2897" i="39"/>
  <c r="H2898" i="39"/>
  <c r="H2899" i="39"/>
  <c r="H2900" i="39"/>
  <c r="H2901" i="39"/>
  <c r="H2902" i="39"/>
  <c r="H2903" i="39"/>
  <c r="H2904" i="39"/>
  <c r="H2905" i="39"/>
  <c r="H2906" i="39"/>
  <c r="H2907" i="39"/>
  <c r="H2908" i="39"/>
  <c r="H2909" i="39"/>
  <c r="H2910" i="39"/>
  <c r="H2911" i="39"/>
  <c r="H2912" i="39"/>
  <c r="H2913" i="39"/>
  <c r="H2914" i="39"/>
  <c r="H2915" i="39"/>
  <c r="H2916" i="39"/>
  <c r="H2917" i="39"/>
  <c r="H2918" i="39"/>
  <c r="H2919" i="39"/>
  <c r="H2920" i="39"/>
  <c r="H2921" i="39"/>
  <c r="H2922" i="39"/>
  <c r="H2923" i="39"/>
  <c r="H2924" i="39"/>
  <c r="H2925" i="39"/>
  <c r="H2926" i="39"/>
  <c r="H2927" i="39"/>
  <c r="H2928" i="39"/>
  <c r="H2929" i="39"/>
  <c r="H2930" i="39"/>
  <c r="H2931" i="39"/>
  <c r="H2932" i="39"/>
  <c r="H2933" i="39"/>
  <c r="H2934" i="39"/>
  <c r="H2935" i="39"/>
  <c r="H2936" i="39"/>
  <c r="H2937" i="39"/>
  <c r="H2938" i="39"/>
  <c r="H2939" i="39"/>
  <c r="H2940" i="39"/>
  <c r="H2941" i="39"/>
  <c r="H2942" i="39"/>
  <c r="H2943" i="39"/>
  <c r="H2944" i="39"/>
  <c r="H2945" i="39"/>
  <c r="H2946" i="39"/>
  <c r="H2947" i="39"/>
  <c r="H2948" i="39"/>
  <c r="H2949" i="39"/>
  <c r="H2950" i="39"/>
  <c r="H2951" i="39"/>
  <c r="H2952" i="39"/>
  <c r="H2953" i="39"/>
  <c r="H2954" i="39"/>
  <c r="H2955" i="39"/>
  <c r="H2956" i="39"/>
  <c r="H2957" i="39"/>
  <c r="H2958" i="39"/>
  <c r="H2959" i="39"/>
  <c r="H2960" i="39"/>
  <c r="H2961" i="39"/>
  <c r="H2962" i="39"/>
  <c r="H2963" i="39"/>
  <c r="H2964" i="39"/>
  <c r="H2965" i="39"/>
  <c r="H2966" i="39"/>
  <c r="H2967" i="39"/>
  <c r="H2968" i="39"/>
  <c r="H2969" i="39"/>
  <c r="H2970" i="39"/>
  <c r="H2971" i="39"/>
  <c r="H2972" i="39"/>
  <c r="H2973" i="39"/>
  <c r="H2974" i="39"/>
  <c r="H2975" i="39"/>
  <c r="H2976" i="39"/>
  <c r="H2977" i="39"/>
  <c r="H2978" i="39"/>
  <c r="H2979" i="39"/>
  <c r="H2980" i="39"/>
  <c r="H2981" i="39"/>
  <c r="H2982" i="39"/>
  <c r="H2983" i="39"/>
  <c r="H2984" i="39"/>
  <c r="H2985" i="39"/>
  <c r="H2986" i="39"/>
  <c r="H2987" i="39"/>
  <c r="H2988" i="39"/>
  <c r="H2989" i="39"/>
  <c r="H2990" i="39"/>
  <c r="H2991" i="39"/>
  <c r="H2992" i="39"/>
  <c r="H2993" i="39"/>
  <c r="H2994" i="39"/>
  <c r="H2995" i="39"/>
  <c r="H2996" i="39"/>
  <c r="H2997" i="39"/>
  <c r="H2998" i="39"/>
  <c r="H2999" i="39"/>
  <c r="H3000" i="39"/>
  <c r="H3001" i="39"/>
  <c r="H3002" i="39"/>
  <c r="H3003" i="39"/>
  <c r="H3004" i="39"/>
  <c r="H3005" i="39"/>
  <c r="H3006" i="39"/>
  <c r="H3007" i="39"/>
  <c r="H3008" i="39"/>
  <c r="H3009" i="39"/>
  <c r="H3010" i="39"/>
  <c r="H3011" i="39"/>
  <c r="H3012" i="39"/>
  <c r="H3013" i="39"/>
  <c r="H3014" i="39"/>
  <c r="H3015" i="39"/>
  <c r="H3016" i="39"/>
  <c r="H3017" i="39"/>
  <c r="H3018" i="39"/>
  <c r="H3019" i="39"/>
  <c r="H3020" i="39"/>
  <c r="H3021" i="39"/>
  <c r="H3022" i="39"/>
  <c r="H3023" i="39"/>
  <c r="H3024" i="39"/>
  <c r="H3025" i="39"/>
  <c r="H3026" i="39"/>
  <c r="H3027" i="39"/>
  <c r="H3028" i="39"/>
  <c r="H3029" i="39"/>
  <c r="H3030" i="39"/>
  <c r="H3031" i="39"/>
  <c r="H3032" i="39"/>
  <c r="H3033" i="39"/>
  <c r="H3034" i="39"/>
  <c r="H3035" i="39"/>
  <c r="H3036" i="39"/>
  <c r="H3037" i="39"/>
  <c r="H3038" i="39"/>
  <c r="H3039" i="39"/>
  <c r="H3040" i="39"/>
  <c r="H3041" i="39"/>
  <c r="H3042" i="39"/>
  <c r="H3043" i="39"/>
  <c r="H3044" i="39"/>
  <c r="H3045" i="39"/>
  <c r="H3046" i="39"/>
  <c r="H3047" i="39"/>
  <c r="H3048" i="39"/>
  <c r="H3049" i="39"/>
  <c r="H3050" i="39"/>
  <c r="H3051" i="39"/>
  <c r="H3052" i="39"/>
  <c r="H3053" i="39"/>
  <c r="H3054" i="39"/>
  <c r="H3055" i="39"/>
  <c r="H3056" i="39"/>
  <c r="H3057" i="39"/>
  <c r="H3058" i="39"/>
  <c r="H3059" i="39"/>
  <c r="H3060" i="39"/>
  <c r="H3061" i="39"/>
  <c r="H3062" i="39"/>
  <c r="H3063" i="39"/>
  <c r="H3064" i="39"/>
  <c r="H3065" i="39"/>
  <c r="H3066" i="39"/>
  <c r="H3067" i="39"/>
  <c r="H3068" i="39"/>
  <c r="H3069" i="39"/>
  <c r="H3070" i="39"/>
  <c r="H3071" i="39"/>
  <c r="H3072" i="39"/>
  <c r="H3073" i="39"/>
  <c r="H3074" i="39"/>
  <c r="H3075" i="39"/>
  <c r="H3076" i="39"/>
  <c r="H3077" i="39"/>
  <c r="H3078" i="39"/>
  <c r="H3079" i="39"/>
  <c r="H3080" i="39"/>
  <c r="H3081" i="39"/>
  <c r="H3082" i="39"/>
  <c r="H3083" i="39"/>
  <c r="H3084" i="39"/>
  <c r="H3085" i="39"/>
  <c r="H3086" i="39"/>
  <c r="H3087" i="39"/>
  <c r="H3088" i="39"/>
  <c r="H3089" i="39"/>
  <c r="H3090" i="39"/>
  <c r="H3091" i="39"/>
  <c r="H3092" i="39"/>
  <c r="H3093" i="39"/>
  <c r="H3094" i="39"/>
  <c r="H3095" i="39"/>
  <c r="H3096" i="39"/>
  <c r="H3097" i="39"/>
  <c r="H3098" i="39"/>
  <c r="H3099" i="39"/>
  <c r="H3100" i="39"/>
  <c r="H3101" i="39"/>
  <c r="H3102" i="39"/>
  <c r="H3103" i="39"/>
  <c r="H3104" i="39"/>
  <c r="H3105" i="39"/>
  <c r="H3106" i="39"/>
  <c r="H3107" i="39"/>
  <c r="H3108" i="39"/>
  <c r="H3109" i="39"/>
  <c r="H3110" i="39"/>
  <c r="H3111" i="39"/>
  <c r="H3112" i="39"/>
  <c r="H3113" i="39"/>
  <c r="H3114" i="39"/>
  <c r="H3115" i="39"/>
  <c r="H3116" i="39"/>
  <c r="H3117" i="39"/>
  <c r="H3118" i="39"/>
  <c r="H3119" i="39"/>
  <c r="H3120" i="39"/>
  <c r="H3121" i="39"/>
  <c r="H3122" i="39"/>
  <c r="H3123" i="39"/>
  <c r="H3124" i="39"/>
  <c r="H3125" i="39"/>
  <c r="H3126" i="39"/>
  <c r="H3127" i="39"/>
  <c r="H3128" i="39"/>
  <c r="H3129" i="39"/>
  <c r="H3130" i="39"/>
  <c r="H3131" i="39"/>
  <c r="H3132" i="39"/>
  <c r="H3133" i="39"/>
  <c r="H3134" i="39"/>
  <c r="H3135" i="39"/>
  <c r="H3136" i="39"/>
  <c r="H3137" i="39"/>
  <c r="H3138" i="39"/>
  <c r="H3139" i="39"/>
  <c r="H3140" i="39"/>
  <c r="H3141" i="39"/>
  <c r="H3142" i="39"/>
  <c r="H3143" i="39"/>
  <c r="H3144" i="39"/>
  <c r="H3145" i="39"/>
  <c r="H3146" i="39"/>
  <c r="H3147" i="39"/>
  <c r="H3148" i="39"/>
  <c r="H3149" i="39"/>
  <c r="H3150" i="39"/>
  <c r="H3151" i="39"/>
  <c r="H3152" i="39"/>
  <c r="H3153" i="39"/>
  <c r="H3154" i="39"/>
  <c r="H3155" i="39"/>
  <c r="H3156" i="39"/>
  <c r="H3157" i="39"/>
  <c r="H3158" i="39"/>
  <c r="H3159" i="39"/>
  <c r="H3160" i="39"/>
  <c r="H3161" i="39"/>
  <c r="H3162" i="39"/>
  <c r="H3163" i="39"/>
  <c r="H3164" i="39"/>
  <c r="H3165" i="39"/>
  <c r="H3166" i="39"/>
  <c r="H3167" i="39"/>
  <c r="H3168" i="39"/>
  <c r="H3169" i="39"/>
  <c r="H3170" i="39"/>
  <c r="H3171" i="39"/>
  <c r="H3172" i="39"/>
  <c r="H3173" i="39"/>
  <c r="H3174" i="39"/>
  <c r="H3175" i="39"/>
  <c r="H3176" i="39"/>
  <c r="H3177" i="39"/>
  <c r="H3178" i="39"/>
  <c r="H3179" i="39"/>
  <c r="H3180" i="39"/>
  <c r="H3181" i="39"/>
  <c r="H3182" i="39"/>
  <c r="H3183" i="39"/>
  <c r="H3184" i="39"/>
  <c r="H3185" i="39"/>
  <c r="H3186" i="39"/>
  <c r="H3187" i="39"/>
  <c r="H3188" i="39"/>
  <c r="H3189" i="39"/>
  <c r="H3190" i="39"/>
  <c r="H3191" i="39"/>
  <c r="H3192" i="39"/>
  <c r="H3193" i="39"/>
  <c r="H3194" i="39"/>
  <c r="H3195" i="39"/>
  <c r="H3196" i="39"/>
  <c r="H3197" i="39"/>
  <c r="H3198" i="39"/>
  <c r="H3199" i="39"/>
  <c r="H3200" i="39"/>
  <c r="H3201" i="39"/>
  <c r="H3202" i="39"/>
  <c r="H3203" i="39"/>
  <c r="H3204" i="39"/>
  <c r="H3205" i="39"/>
  <c r="H3206" i="39"/>
  <c r="H3207" i="39"/>
  <c r="H3208" i="39"/>
  <c r="H3209" i="39"/>
  <c r="H3210" i="39"/>
  <c r="H3211" i="39"/>
  <c r="H3212" i="39"/>
  <c r="H3213" i="39"/>
  <c r="H3214" i="39"/>
  <c r="H3215" i="39"/>
  <c r="H3216" i="39"/>
  <c r="H3217" i="39"/>
  <c r="H3218" i="39"/>
  <c r="H3219" i="39"/>
  <c r="H3220" i="39"/>
  <c r="H3221" i="39"/>
  <c r="H3222" i="39"/>
  <c r="H3223" i="39"/>
  <c r="H3224" i="39"/>
  <c r="H3225" i="39"/>
  <c r="H3226" i="39"/>
  <c r="H3227" i="39"/>
  <c r="H3228" i="39"/>
  <c r="H3229" i="39"/>
  <c r="H3230" i="39"/>
  <c r="H3231" i="39"/>
  <c r="H3232" i="39"/>
  <c r="H3233" i="39"/>
  <c r="H3234" i="39"/>
  <c r="H3235" i="39"/>
  <c r="H3236" i="39"/>
  <c r="H3237" i="39"/>
  <c r="H3238" i="39"/>
  <c r="H3239" i="39"/>
  <c r="H3240" i="39"/>
  <c r="H3241" i="39"/>
  <c r="H3242" i="39"/>
  <c r="H3243" i="39"/>
  <c r="H3244" i="39"/>
  <c r="H3245" i="39"/>
  <c r="H3246" i="39"/>
  <c r="H3247" i="39"/>
  <c r="H3248" i="39"/>
  <c r="H3249" i="39"/>
  <c r="H3250" i="39"/>
  <c r="H3251" i="39"/>
  <c r="H3252" i="39"/>
  <c r="H3253" i="39"/>
  <c r="H3254" i="39"/>
  <c r="H3255" i="39"/>
  <c r="H3256" i="39"/>
  <c r="H3257" i="39"/>
  <c r="H3258" i="39"/>
  <c r="H3259" i="39"/>
  <c r="H3260" i="39"/>
  <c r="H3261" i="39"/>
  <c r="H3262" i="39"/>
  <c r="H3263" i="39"/>
  <c r="H3264" i="39"/>
  <c r="H3265" i="39"/>
  <c r="H3266" i="39"/>
  <c r="H3267" i="39"/>
  <c r="H3268" i="39"/>
  <c r="H3269" i="39"/>
  <c r="H3270" i="39"/>
  <c r="H3271" i="39"/>
  <c r="H3272" i="39"/>
  <c r="H3273" i="39"/>
  <c r="H3274" i="39"/>
  <c r="H3275" i="39"/>
  <c r="H3276" i="39"/>
  <c r="H3277" i="39"/>
  <c r="H3278" i="39"/>
  <c r="H3279" i="39"/>
  <c r="H3280" i="39"/>
  <c r="H3281" i="39"/>
  <c r="H3282" i="39"/>
  <c r="H3283" i="39"/>
  <c r="H3284" i="39"/>
  <c r="H3285" i="39"/>
  <c r="H3286" i="39"/>
  <c r="H3287" i="39"/>
  <c r="H3288" i="39"/>
  <c r="H3289" i="39"/>
  <c r="H3290" i="39"/>
  <c r="H3291" i="39"/>
  <c r="H3292" i="39"/>
  <c r="H3293" i="39"/>
  <c r="H3294" i="39"/>
  <c r="H3295" i="39"/>
  <c r="H3296" i="39"/>
  <c r="H3297" i="39"/>
  <c r="H3298" i="39"/>
  <c r="H3299" i="39"/>
  <c r="H3300" i="39"/>
  <c r="H3301" i="39"/>
  <c r="H3302" i="39"/>
  <c r="H3303" i="39"/>
  <c r="H3304" i="39"/>
  <c r="H3305" i="39"/>
  <c r="H3306" i="39"/>
  <c r="H3307" i="39"/>
  <c r="H3308" i="39"/>
  <c r="H3309" i="39"/>
  <c r="H3310" i="39"/>
  <c r="H3311" i="39"/>
  <c r="H3312" i="39"/>
  <c r="H3313" i="39"/>
  <c r="H3314" i="39"/>
  <c r="H3315" i="39"/>
  <c r="H3316" i="39"/>
  <c r="H3317" i="39"/>
  <c r="H3318" i="39"/>
  <c r="H3319" i="39"/>
  <c r="H3320" i="39"/>
  <c r="H3321" i="39"/>
  <c r="H3322" i="39"/>
  <c r="H3323" i="39"/>
  <c r="H3324" i="39"/>
  <c r="H3325" i="39"/>
  <c r="H3326" i="39"/>
  <c r="H3327" i="39"/>
  <c r="H3328" i="39"/>
  <c r="H3329" i="39"/>
  <c r="H3330" i="39"/>
  <c r="H3331" i="39"/>
  <c r="H3332" i="39"/>
  <c r="H3333" i="39"/>
  <c r="H3334" i="39"/>
  <c r="H3335" i="39"/>
  <c r="H3336" i="39"/>
  <c r="H3337" i="39"/>
  <c r="H3338" i="39"/>
  <c r="H3339" i="39"/>
  <c r="H3340" i="39"/>
  <c r="H3341" i="39"/>
  <c r="H3342" i="39"/>
  <c r="H3343" i="39"/>
  <c r="H3344" i="39"/>
  <c r="H3345" i="39"/>
  <c r="H3346" i="39"/>
  <c r="H3347" i="39"/>
  <c r="H3348" i="39"/>
  <c r="H3349" i="39"/>
  <c r="H3350" i="39"/>
  <c r="H3351" i="39"/>
  <c r="H3352" i="39"/>
  <c r="H3353" i="39"/>
  <c r="H3354" i="39"/>
  <c r="H3355" i="39"/>
  <c r="H3356" i="39"/>
  <c r="H3357" i="39"/>
  <c r="H3358" i="39"/>
  <c r="H3359" i="39"/>
  <c r="H3360" i="39"/>
  <c r="H3361" i="39"/>
  <c r="H3362" i="39"/>
  <c r="H3363" i="39"/>
  <c r="H3364" i="39"/>
  <c r="H3365" i="39"/>
  <c r="H3366" i="39"/>
  <c r="H3367" i="39"/>
  <c r="H3368" i="39"/>
  <c r="H3369" i="39"/>
  <c r="H3370" i="39"/>
  <c r="H3371" i="39"/>
  <c r="H3372" i="39"/>
  <c r="H3373" i="39"/>
  <c r="H3374" i="39"/>
  <c r="H3375" i="39"/>
  <c r="H3376" i="39"/>
  <c r="H3377" i="39"/>
  <c r="H3378" i="39"/>
  <c r="H3379" i="39"/>
  <c r="H3380" i="39"/>
  <c r="H3381" i="39"/>
  <c r="H3382" i="39"/>
  <c r="H3383" i="39"/>
  <c r="H3384" i="39"/>
  <c r="H3385" i="39"/>
  <c r="H3386" i="39"/>
  <c r="H3387" i="39"/>
  <c r="H3388" i="39"/>
  <c r="H3389" i="39"/>
  <c r="H3390" i="39"/>
  <c r="H3391" i="39"/>
  <c r="H3392" i="39"/>
  <c r="H3393" i="39"/>
  <c r="H3394" i="39"/>
  <c r="H3395" i="39"/>
  <c r="H3396" i="39"/>
  <c r="H3397" i="39"/>
  <c r="H3398" i="39"/>
  <c r="H3399" i="39"/>
  <c r="H3400" i="39"/>
  <c r="H3401" i="39"/>
  <c r="H3402" i="39"/>
  <c r="H3403" i="39"/>
  <c r="H3404" i="39"/>
  <c r="H3405" i="39"/>
  <c r="H3406" i="39"/>
  <c r="H3407" i="39"/>
  <c r="H3408" i="39"/>
  <c r="H3409" i="39"/>
  <c r="H3410" i="39"/>
  <c r="H3411" i="39"/>
  <c r="H3412" i="39"/>
  <c r="H3413" i="39"/>
  <c r="H3414" i="39"/>
  <c r="H3415" i="39"/>
  <c r="H3416" i="39"/>
  <c r="H3417" i="39"/>
  <c r="H3418" i="39"/>
  <c r="H3419" i="39"/>
  <c r="H3420" i="39"/>
  <c r="H3421" i="39"/>
  <c r="H3422" i="39"/>
  <c r="H3423" i="39"/>
  <c r="H3424" i="39"/>
  <c r="H3425" i="39"/>
  <c r="H3426" i="39"/>
  <c r="H3427" i="39"/>
  <c r="H3428" i="39"/>
  <c r="H3429" i="39"/>
  <c r="H3430" i="39"/>
  <c r="H3431" i="39"/>
  <c r="H3432" i="39"/>
  <c r="H3433" i="39"/>
  <c r="H3434" i="39"/>
  <c r="H3435" i="39"/>
  <c r="H3436" i="39"/>
  <c r="H3437" i="39"/>
  <c r="H3438" i="39"/>
  <c r="H3439" i="39"/>
  <c r="H3440" i="39"/>
  <c r="H3441" i="39"/>
  <c r="H3442" i="39"/>
  <c r="H3443" i="39"/>
  <c r="H3444" i="39"/>
  <c r="H3445" i="39"/>
  <c r="H3446" i="39"/>
  <c r="H3447" i="39"/>
  <c r="H3448" i="39"/>
  <c r="H3449" i="39"/>
  <c r="H3450" i="39"/>
  <c r="H3451" i="39"/>
  <c r="H3452" i="39"/>
  <c r="H3453" i="39"/>
  <c r="H3454" i="39"/>
  <c r="H3455" i="39"/>
  <c r="H3456" i="39"/>
  <c r="H3457" i="39"/>
  <c r="H3458" i="39"/>
  <c r="H3459" i="39"/>
  <c r="H3460" i="39"/>
  <c r="H3461" i="39"/>
  <c r="H3462" i="39"/>
  <c r="H3463" i="39"/>
  <c r="H3464" i="39"/>
  <c r="H3465" i="39"/>
  <c r="H3466" i="39"/>
  <c r="H3467" i="39"/>
  <c r="H3468" i="39"/>
  <c r="H3469" i="39"/>
  <c r="H3470" i="39"/>
  <c r="H3471" i="39"/>
  <c r="H3472" i="39"/>
  <c r="H3473" i="39"/>
  <c r="H3474" i="39"/>
  <c r="H3475" i="39"/>
  <c r="H3476" i="39"/>
  <c r="H3477" i="39"/>
  <c r="H3478" i="39"/>
  <c r="H3479" i="39"/>
  <c r="H3480" i="39"/>
  <c r="H3481" i="39"/>
  <c r="H3482" i="39"/>
  <c r="H3483" i="39"/>
  <c r="H3484" i="39"/>
  <c r="H3485" i="39"/>
  <c r="H3486" i="39"/>
  <c r="H3487" i="39"/>
  <c r="H3488" i="39"/>
  <c r="H3489" i="39"/>
  <c r="H3490" i="39"/>
  <c r="H3491" i="39"/>
  <c r="H3492" i="39"/>
  <c r="H3493" i="39"/>
  <c r="H3494" i="39"/>
  <c r="H3495" i="39"/>
  <c r="H3496" i="39"/>
  <c r="H3497" i="39"/>
  <c r="H3498" i="39"/>
  <c r="H3499" i="39"/>
  <c r="H3500" i="39"/>
  <c r="H3501" i="39"/>
  <c r="H3502" i="39"/>
  <c r="H3503" i="39"/>
  <c r="H3504" i="39"/>
  <c r="H3505" i="39"/>
  <c r="H3506" i="39"/>
  <c r="H3507" i="39"/>
  <c r="H3508" i="39"/>
  <c r="H3509" i="39"/>
  <c r="H3510" i="39"/>
  <c r="H3511" i="39"/>
  <c r="H3512" i="39"/>
  <c r="H3513" i="39"/>
  <c r="H3514" i="39"/>
  <c r="H3515" i="39"/>
  <c r="H3516" i="39"/>
  <c r="H3517" i="39"/>
  <c r="H3518" i="39"/>
  <c r="H3519" i="39"/>
  <c r="H3520" i="39"/>
  <c r="H3521" i="39"/>
  <c r="H3522" i="39"/>
  <c r="H3523" i="39"/>
  <c r="H3524" i="39"/>
  <c r="H3525" i="39"/>
  <c r="H3526" i="39"/>
  <c r="H3527" i="39"/>
  <c r="H3528" i="39"/>
  <c r="H3529" i="39"/>
  <c r="H3530" i="39"/>
  <c r="H3531" i="39"/>
  <c r="H3532" i="39"/>
  <c r="H3533" i="39"/>
  <c r="H3534" i="39"/>
  <c r="H3535" i="39"/>
  <c r="H3536" i="39"/>
  <c r="H3537" i="39"/>
  <c r="H3538" i="39"/>
  <c r="H3539" i="39"/>
  <c r="H3540" i="39"/>
  <c r="H3541" i="39"/>
  <c r="H3542" i="39"/>
  <c r="H3543" i="39"/>
  <c r="H3544" i="39"/>
  <c r="H3545" i="39"/>
  <c r="H3546" i="39"/>
  <c r="H3547" i="39"/>
  <c r="H3548" i="39"/>
  <c r="H3549" i="39"/>
  <c r="H3550" i="39"/>
  <c r="H3551" i="39"/>
  <c r="H3552" i="39"/>
  <c r="H3553" i="39"/>
  <c r="H3554" i="39"/>
  <c r="H3555" i="39"/>
  <c r="H3556" i="39"/>
  <c r="H3557" i="39"/>
  <c r="H3558" i="39"/>
  <c r="H3559" i="39"/>
  <c r="H3560" i="39"/>
  <c r="H3561" i="39"/>
  <c r="H3562" i="39"/>
  <c r="H3563" i="39"/>
  <c r="H3564" i="39"/>
  <c r="H3565" i="39"/>
  <c r="H3566" i="39"/>
  <c r="H3567" i="39"/>
  <c r="H3568" i="39"/>
  <c r="H3569" i="39"/>
  <c r="H3570" i="39"/>
  <c r="H3571" i="39"/>
  <c r="H3572" i="39"/>
  <c r="H3573" i="39"/>
  <c r="H3574" i="39"/>
  <c r="H3575" i="39"/>
  <c r="H3576" i="39"/>
  <c r="H3577" i="39"/>
  <c r="H3578" i="39"/>
  <c r="H3579" i="39"/>
  <c r="H3580" i="39"/>
  <c r="H3581" i="39"/>
  <c r="H3582" i="39"/>
  <c r="H3583" i="39"/>
  <c r="H3584" i="39"/>
  <c r="H3585" i="39"/>
  <c r="H3586" i="39"/>
  <c r="H3587" i="39"/>
  <c r="H3588" i="39"/>
  <c r="H3589" i="39"/>
  <c r="H3590" i="39"/>
  <c r="H3591" i="39"/>
  <c r="H3592" i="39"/>
  <c r="H3593" i="39"/>
  <c r="H3594" i="39"/>
  <c r="H3595" i="39"/>
  <c r="H3596" i="39"/>
  <c r="H3597" i="39"/>
  <c r="H3598" i="39"/>
  <c r="H3599" i="39"/>
  <c r="H3600" i="39"/>
  <c r="H3601" i="39"/>
  <c r="H3602" i="39"/>
  <c r="H3603" i="39"/>
  <c r="H3604" i="39"/>
  <c r="H3605" i="39"/>
  <c r="H3606" i="39"/>
  <c r="H3607" i="39"/>
  <c r="H3608" i="39"/>
  <c r="H3609" i="39"/>
  <c r="H3610" i="39"/>
  <c r="H3611" i="39"/>
  <c r="H3612" i="39"/>
  <c r="H3613" i="39"/>
  <c r="H3614" i="39"/>
  <c r="H3615" i="39"/>
  <c r="H3616" i="39"/>
  <c r="H3617" i="39"/>
  <c r="H3618" i="39"/>
  <c r="H3619" i="39"/>
  <c r="H3620" i="39"/>
  <c r="H3621" i="39"/>
  <c r="H3622" i="39"/>
  <c r="H3623" i="39"/>
  <c r="H3624" i="39"/>
  <c r="H3625" i="39"/>
  <c r="H3626" i="39"/>
  <c r="H3627" i="39"/>
  <c r="H3628" i="39"/>
  <c r="H3629" i="39"/>
  <c r="H3630" i="39"/>
  <c r="H3631" i="39"/>
  <c r="H3632" i="39"/>
  <c r="H3633" i="39"/>
  <c r="H3634" i="39"/>
  <c r="H3635" i="39"/>
  <c r="H3636" i="39"/>
  <c r="H3637" i="39"/>
  <c r="H3638" i="39"/>
  <c r="H3639" i="39"/>
  <c r="H3640" i="39"/>
  <c r="H3641" i="39"/>
  <c r="H3642" i="39"/>
  <c r="H3643" i="39"/>
  <c r="H3644" i="39"/>
  <c r="H3645" i="39"/>
  <c r="H3646" i="39"/>
  <c r="H3647" i="39"/>
  <c r="H3648" i="39"/>
  <c r="H3649" i="39"/>
  <c r="H3650" i="39"/>
  <c r="H3651" i="39"/>
  <c r="H3652" i="39"/>
  <c r="H3653" i="39"/>
  <c r="H3654" i="39"/>
  <c r="H3655" i="39"/>
  <c r="H3656" i="39"/>
  <c r="H3657" i="39"/>
  <c r="H3658" i="39"/>
  <c r="H3659" i="39"/>
  <c r="H3660" i="39"/>
  <c r="H3661" i="39"/>
  <c r="H3662" i="39"/>
  <c r="H3663" i="39"/>
  <c r="H3664" i="39"/>
  <c r="H3665" i="39"/>
  <c r="H3666" i="39"/>
  <c r="H3667" i="39"/>
  <c r="H3668" i="39"/>
  <c r="H3669" i="39"/>
  <c r="H3670" i="39"/>
  <c r="H3671" i="39"/>
  <c r="H3672" i="39"/>
  <c r="H3673" i="39"/>
  <c r="H3674" i="39"/>
  <c r="H3675" i="39"/>
  <c r="H3676" i="39"/>
  <c r="H3677" i="39"/>
  <c r="H3678" i="39"/>
  <c r="H3679" i="39"/>
  <c r="H3680" i="39"/>
  <c r="H3681" i="39"/>
  <c r="H3682" i="39"/>
  <c r="H3683" i="39"/>
  <c r="H3684" i="39"/>
  <c r="H3685" i="39"/>
  <c r="H3686" i="39"/>
  <c r="H3687" i="39"/>
  <c r="H3688" i="39"/>
  <c r="H3689" i="39"/>
  <c r="H3690" i="39"/>
  <c r="H3691" i="39"/>
  <c r="H3692" i="39"/>
  <c r="H3693" i="39"/>
  <c r="H3694" i="39"/>
  <c r="H3695" i="39"/>
  <c r="H3696" i="39"/>
  <c r="H3697" i="39"/>
  <c r="H3698" i="39"/>
  <c r="H3699" i="39"/>
  <c r="H3700" i="39"/>
  <c r="H3701" i="39"/>
  <c r="H3702" i="39"/>
  <c r="H3703" i="39"/>
  <c r="H3704" i="39"/>
  <c r="H3705" i="39"/>
  <c r="H3706" i="39"/>
  <c r="H3707" i="39"/>
  <c r="H3708" i="39"/>
  <c r="H3709" i="39"/>
  <c r="H3710" i="39"/>
  <c r="H3711" i="39"/>
  <c r="H3712" i="39"/>
  <c r="H3713" i="39"/>
  <c r="H3714" i="39"/>
  <c r="H3715" i="39"/>
  <c r="H3716" i="39"/>
  <c r="H3717" i="39"/>
  <c r="H3718" i="39"/>
  <c r="H3719" i="39"/>
  <c r="H3720" i="39"/>
  <c r="H3721" i="39"/>
  <c r="H3722" i="39"/>
  <c r="H3723" i="39"/>
  <c r="H3724" i="39"/>
  <c r="H3725" i="39"/>
  <c r="H3726" i="39"/>
  <c r="H3727" i="39"/>
  <c r="H3728" i="39"/>
  <c r="H3729" i="39"/>
  <c r="H3730" i="39"/>
  <c r="H3731" i="39"/>
  <c r="H3732" i="39"/>
  <c r="H3733" i="39"/>
  <c r="H3734" i="39"/>
  <c r="H3735" i="39"/>
  <c r="H3736" i="39"/>
  <c r="H3737" i="39"/>
  <c r="H3738" i="39"/>
  <c r="H3739" i="39"/>
  <c r="H3740" i="39"/>
  <c r="H3741" i="39"/>
  <c r="H3742" i="39"/>
  <c r="H3743" i="39"/>
  <c r="H3744" i="39"/>
  <c r="H3745" i="39"/>
  <c r="H3746" i="39"/>
  <c r="H3747" i="39"/>
  <c r="H3748" i="39"/>
  <c r="H3749" i="39"/>
  <c r="H3750" i="39"/>
  <c r="H3751" i="39"/>
  <c r="H3752" i="39"/>
  <c r="H3753" i="39"/>
  <c r="H3754" i="39"/>
  <c r="H3755" i="39"/>
  <c r="H3756" i="39"/>
  <c r="H3757" i="39"/>
  <c r="H3758" i="39"/>
  <c r="H3759" i="39"/>
  <c r="H3760" i="39"/>
  <c r="H3761" i="39"/>
  <c r="H3762" i="39"/>
  <c r="H3763" i="39"/>
  <c r="H3764" i="39"/>
  <c r="H3765" i="39"/>
  <c r="H3766" i="39"/>
  <c r="H3767" i="39"/>
  <c r="H3768" i="39"/>
  <c r="H3769" i="39"/>
  <c r="H3770" i="39"/>
  <c r="H3771" i="39"/>
  <c r="H3772" i="39"/>
  <c r="H3773" i="39"/>
  <c r="H3774" i="39"/>
  <c r="H3775" i="39"/>
  <c r="H3776" i="39"/>
  <c r="H3777" i="39"/>
  <c r="H3778" i="39"/>
  <c r="H3779" i="39"/>
  <c r="H3780" i="39"/>
  <c r="H3781" i="39"/>
  <c r="H3782" i="39"/>
  <c r="H3783" i="39"/>
  <c r="H3784" i="39"/>
  <c r="H3785" i="39"/>
  <c r="H3786" i="39"/>
  <c r="H3787" i="39"/>
  <c r="H3788" i="39"/>
  <c r="H3789" i="39"/>
  <c r="H3790" i="39"/>
  <c r="H3791" i="39"/>
  <c r="H3792" i="39"/>
  <c r="H3793" i="39"/>
  <c r="H3794" i="39"/>
  <c r="H3795" i="39"/>
  <c r="H3796" i="39"/>
  <c r="H3797" i="39"/>
  <c r="H3798" i="39"/>
  <c r="H3799" i="39"/>
  <c r="H3800" i="39"/>
  <c r="H3801" i="39"/>
  <c r="H3802" i="39"/>
  <c r="H3803" i="39"/>
  <c r="H3804" i="39"/>
  <c r="H3805" i="39"/>
  <c r="H3806" i="39"/>
  <c r="H3807" i="39"/>
  <c r="H3808" i="39"/>
  <c r="H3809" i="39"/>
  <c r="H3810" i="39"/>
  <c r="H3811" i="39"/>
  <c r="H3812" i="39"/>
  <c r="H3813" i="39"/>
  <c r="H3814" i="39"/>
  <c r="H3815" i="39"/>
  <c r="H3816" i="39"/>
  <c r="H3817" i="39"/>
  <c r="H3818" i="39"/>
  <c r="H3819" i="39"/>
  <c r="H3820" i="39"/>
  <c r="H3821" i="39"/>
  <c r="H3822" i="39"/>
  <c r="H3823" i="39"/>
  <c r="H3824" i="39"/>
  <c r="H3825" i="39"/>
  <c r="H3826" i="39"/>
  <c r="H3827" i="39"/>
  <c r="H3828" i="39"/>
  <c r="H3829" i="39"/>
  <c r="H3830" i="39"/>
  <c r="H3831" i="39"/>
  <c r="H3832" i="39"/>
  <c r="H3833" i="39"/>
  <c r="H3834" i="39"/>
  <c r="H3835" i="39"/>
  <c r="H3836" i="39"/>
  <c r="H3837" i="39"/>
  <c r="H3838" i="39"/>
  <c r="H3839" i="39"/>
  <c r="H3840" i="39"/>
  <c r="H3841" i="39"/>
  <c r="H3842" i="39"/>
  <c r="H3843" i="39"/>
  <c r="H3844" i="39"/>
  <c r="H3845" i="39"/>
  <c r="H3846" i="39"/>
  <c r="H3847" i="39"/>
  <c r="H3848" i="39"/>
  <c r="H3849" i="39"/>
  <c r="H3850" i="39"/>
  <c r="H3851" i="39"/>
  <c r="H3852" i="39"/>
  <c r="H3853" i="39"/>
  <c r="H3854" i="39"/>
  <c r="H3855" i="39"/>
  <c r="H3856" i="39"/>
  <c r="H3857" i="39"/>
  <c r="H3858" i="39"/>
  <c r="H3859" i="39"/>
  <c r="H3860" i="39"/>
  <c r="H3861" i="39"/>
  <c r="H3862" i="39"/>
  <c r="H3863" i="39"/>
  <c r="H3864" i="39"/>
  <c r="H3865" i="39"/>
  <c r="H3866" i="39"/>
  <c r="H3867" i="39"/>
  <c r="H3868" i="39"/>
  <c r="H3869" i="39"/>
  <c r="H3870" i="39"/>
  <c r="H3871" i="39"/>
  <c r="H3872" i="39"/>
  <c r="H3873" i="39"/>
  <c r="H3874" i="39"/>
  <c r="H3875" i="39"/>
  <c r="H3876" i="39"/>
  <c r="H3877" i="39"/>
  <c r="H3878" i="39"/>
  <c r="H3879" i="39"/>
  <c r="H3880" i="39"/>
  <c r="H3881" i="39"/>
  <c r="H3882" i="39"/>
  <c r="H3883" i="39"/>
  <c r="H3884" i="39"/>
  <c r="H3885" i="39"/>
  <c r="H3886" i="39"/>
  <c r="H3887" i="39"/>
  <c r="H3888" i="39"/>
  <c r="H3889" i="39"/>
  <c r="H3890" i="39"/>
  <c r="H3891" i="39"/>
  <c r="H3892" i="39"/>
  <c r="H3893" i="39"/>
  <c r="H3894" i="39"/>
  <c r="H3895" i="39"/>
  <c r="H3896" i="39"/>
  <c r="H3897" i="39"/>
  <c r="H3898" i="39"/>
  <c r="H3899" i="39"/>
  <c r="H3900" i="39"/>
  <c r="H3901" i="39"/>
  <c r="H3902" i="39"/>
  <c r="H3903" i="39"/>
  <c r="H3904" i="39"/>
  <c r="H3905" i="39"/>
  <c r="H3906" i="39"/>
  <c r="H3907" i="39"/>
  <c r="H3908" i="39"/>
  <c r="H3909" i="39"/>
  <c r="H3910" i="39"/>
  <c r="H3911" i="39"/>
  <c r="H3912" i="39"/>
  <c r="H3913" i="39"/>
  <c r="H3914" i="39"/>
  <c r="H3915" i="39"/>
  <c r="H3916" i="39"/>
  <c r="H3917" i="39"/>
  <c r="H3918" i="39"/>
  <c r="H3919" i="39"/>
  <c r="H3920" i="39"/>
  <c r="H3921" i="39"/>
  <c r="H3922" i="39"/>
  <c r="H3923" i="39"/>
  <c r="H3924" i="39"/>
  <c r="H3925" i="39"/>
  <c r="H3926" i="39"/>
  <c r="H3927" i="39"/>
  <c r="H3928" i="39"/>
  <c r="H3929" i="39"/>
  <c r="H3930" i="39"/>
  <c r="H3931" i="39"/>
  <c r="H3932" i="39"/>
  <c r="H3933" i="39"/>
  <c r="H3934" i="39"/>
  <c r="H3935" i="39"/>
  <c r="H3936" i="39"/>
  <c r="H3937" i="39"/>
  <c r="H3938" i="39"/>
  <c r="H3939" i="39"/>
  <c r="H3940" i="39"/>
  <c r="H3941" i="39"/>
  <c r="H3942" i="39"/>
  <c r="H3943" i="39"/>
  <c r="H3944" i="39"/>
  <c r="H3945" i="39"/>
  <c r="H3946" i="39"/>
  <c r="H3947" i="39"/>
  <c r="H3948" i="39"/>
  <c r="H3949" i="39"/>
  <c r="H3950" i="39"/>
  <c r="H3951" i="39"/>
  <c r="H3952" i="39"/>
  <c r="H3953" i="39"/>
  <c r="H3954" i="39"/>
  <c r="H3955" i="39"/>
  <c r="H3956" i="39"/>
  <c r="H3957" i="39"/>
  <c r="H3958" i="39"/>
  <c r="H3959" i="39"/>
  <c r="H3960" i="39"/>
  <c r="H3961" i="39"/>
  <c r="H3962" i="39"/>
  <c r="H3963" i="39"/>
  <c r="H3964" i="39"/>
  <c r="H3965" i="39"/>
  <c r="H3966" i="39"/>
  <c r="H3967" i="39"/>
  <c r="H3968" i="39"/>
  <c r="H3969" i="39"/>
  <c r="H3970" i="39"/>
  <c r="H3971" i="39"/>
  <c r="H3972" i="39"/>
  <c r="H3973" i="39"/>
  <c r="H3974" i="39"/>
  <c r="H3975" i="39"/>
  <c r="H3976" i="39"/>
  <c r="H3977" i="39"/>
  <c r="H3978" i="39"/>
  <c r="H3979" i="39"/>
  <c r="H3980" i="39"/>
  <c r="H3981" i="39"/>
  <c r="H3982" i="39"/>
  <c r="H3983" i="39"/>
  <c r="H3984" i="39"/>
  <c r="H3985" i="39"/>
  <c r="H3986" i="39"/>
  <c r="H3987" i="39"/>
  <c r="H3988" i="39"/>
  <c r="H3989" i="39"/>
  <c r="H3990" i="39"/>
  <c r="H3991" i="39"/>
  <c r="H3992" i="39"/>
  <c r="H3993" i="39"/>
  <c r="H3994" i="39"/>
  <c r="H3995" i="39"/>
  <c r="H3996" i="39"/>
  <c r="H3997" i="39"/>
  <c r="H3998" i="39"/>
  <c r="H3999" i="39"/>
  <c r="H4000" i="39"/>
  <c r="H4001" i="39"/>
  <c r="H4002" i="39"/>
  <c r="H4003" i="39"/>
  <c r="H4004" i="39"/>
  <c r="H4005" i="39"/>
  <c r="H4006" i="39"/>
  <c r="H4007" i="39"/>
  <c r="H4008" i="39"/>
  <c r="H4009" i="39"/>
  <c r="H4010" i="39"/>
  <c r="H4011" i="39"/>
  <c r="H4012" i="39"/>
  <c r="H4013" i="39"/>
  <c r="H4014" i="39"/>
  <c r="H4015" i="39"/>
  <c r="H4016" i="39"/>
  <c r="H4017" i="39"/>
  <c r="H4018" i="39"/>
  <c r="H4019" i="39"/>
  <c r="H4020" i="39"/>
  <c r="H4021" i="39"/>
  <c r="H4022" i="39"/>
  <c r="H4023" i="39"/>
  <c r="H4024" i="39"/>
  <c r="H4025" i="39"/>
  <c r="H4026" i="39"/>
  <c r="H4027" i="39"/>
  <c r="H4028" i="39"/>
  <c r="H4029" i="39"/>
  <c r="H4030" i="39"/>
  <c r="H4031" i="39"/>
  <c r="H4032" i="39"/>
  <c r="H4033" i="39"/>
  <c r="H4034" i="39"/>
  <c r="H4035" i="39"/>
  <c r="H4036" i="39"/>
  <c r="H4037" i="39"/>
  <c r="H4038" i="39"/>
  <c r="H4039" i="39"/>
  <c r="H4040" i="39"/>
  <c r="H4041" i="39"/>
  <c r="H4042" i="39"/>
  <c r="H4043" i="39"/>
  <c r="H4044" i="39"/>
  <c r="H4045" i="39"/>
  <c r="H4046" i="39"/>
  <c r="H4047" i="39"/>
  <c r="H4048" i="39"/>
  <c r="H4049" i="39"/>
  <c r="H4050" i="39"/>
  <c r="H4051" i="39"/>
  <c r="H4052" i="39"/>
  <c r="H4053" i="39"/>
  <c r="H4054" i="39"/>
  <c r="H4055" i="39"/>
  <c r="H4056" i="39"/>
  <c r="H4057" i="39"/>
  <c r="H4058" i="39"/>
  <c r="H4059" i="39"/>
  <c r="H4060" i="39"/>
  <c r="H4061" i="39"/>
  <c r="H4062" i="39"/>
  <c r="H4063" i="39"/>
  <c r="H4064" i="39"/>
  <c r="H4065" i="39"/>
  <c r="H4066" i="39"/>
  <c r="H4067" i="39"/>
  <c r="H4068" i="39"/>
  <c r="H4069" i="39"/>
  <c r="H4070" i="39"/>
  <c r="H4071" i="39"/>
  <c r="H4072" i="39"/>
  <c r="H4073" i="39"/>
  <c r="H4074" i="39"/>
  <c r="H4075" i="39"/>
  <c r="H4076" i="39"/>
  <c r="H4077" i="39"/>
  <c r="H4078" i="39"/>
  <c r="H4079" i="39"/>
  <c r="H4080" i="39"/>
  <c r="H4081" i="39"/>
  <c r="H4082" i="39"/>
  <c r="H4083" i="39"/>
  <c r="H4084" i="39"/>
  <c r="H4085" i="39"/>
  <c r="H4086" i="39"/>
  <c r="H4087" i="39"/>
  <c r="H4088" i="39"/>
  <c r="H4089" i="39"/>
  <c r="H4090" i="39"/>
  <c r="H4091" i="39"/>
  <c r="H4092" i="39"/>
  <c r="H4093" i="39"/>
  <c r="H4094" i="39"/>
  <c r="H4095" i="39"/>
  <c r="H4096" i="39"/>
  <c r="H4097" i="39"/>
  <c r="H4098" i="39"/>
  <c r="H4099" i="39"/>
  <c r="H4100" i="39"/>
  <c r="H4101" i="39"/>
  <c r="H4102" i="39"/>
  <c r="H4103" i="39"/>
  <c r="H4104" i="39"/>
  <c r="H4105" i="39"/>
  <c r="H4106" i="39"/>
  <c r="H4107" i="39"/>
  <c r="H4108" i="39"/>
  <c r="H4109" i="39"/>
  <c r="H4110" i="39"/>
  <c r="H4111" i="39"/>
  <c r="H4112" i="39"/>
  <c r="H4113" i="39"/>
  <c r="H4114" i="39"/>
  <c r="H4115" i="39"/>
  <c r="H4116" i="39"/>
  <c r="H4117" i="39"/>
  <c r="H4118" i="39"/>
  <c r="H4119" i="39"/>
  <c r="H4120" i="39"/>
  <c r="H4121" i="39"/>
  <c r="H4122" i="39"/>
  <c r="H4123" i="39"/>
  <c r="H4124" i="39"/>
  <c r="H4125" i="39"/>
  <c r="H4126" i="39"/>
  <c r="H4127" i="39"/>
  <c r="H4128" i="39"/>
  <c r="H4129" i="39"/>
  <c r="H4130" i="39"/>
  <c r="H4131" i="39"/>
  <c r="H4132" i="39"/>
  <c r="H4133" i="39"/>
  <c r="H4134" i="39"/>
  <c r="H4135" i="39"/>
  <c r="H4136" i="39"/>
  <c r="H4137" i="39"/>
  <c r="H4138" i="39"/>
  <c r="H4139" i="39"/>
  <c r="H4140" i="39"/>
  <c r="H4141" i="39"/>
  <c r="H4142" i="39"/>
  <c r="H4143" i="39"/>
  <c r="H4144" i="39"/>
  <c r="H4145" i="39"/>
  <c r="H4146" i="39"/>
  <c r="H4147" i="39"/>
  <c r="H4148" i="39"/>
  <c r="H4149" i="39"/>
  <c r="H4150" i="39"/>
  <c r="H4151" i="39"/>
  <c r="H4152" i="39"/>
  <c r="H4153" i="39"/>
  <c r="H4154" i="39"/>
  <c r="H4155" i="39"/>
  <c r="H4156" i="39"/>
  <c r="H4157" i="39"/>
  <c r="H4158" i="39"/>
  <c r="H4159" i="39"/>
  <c r="H4160" i="39"/>
  <c r="H4161" i="39"/>
  <c r="H4162" i="39"/>
  <c r="H4163" i="39"/>
  <c r="H4164" i="39"/>
  <c r="H4165" i="39"/>
  <c r="H4166" i="39"/>
  <c r="H4167" i="39"/>
  <c r="H4168" i="39"/>
  <c r="H4169" i="39"/>
  <c r="H4170" i="39"/>
  <c r="H4171" i="39"/>
  <c r="H4172" i="39"/>
  <c r="H4173" i="39"/>
  <c r="H4174" i="39"/>
  <c r="H4175" i="39"/>
  <c r="H4176" i="39"/>
  <c r="H4177" i="39"/>
  <c r="H4178" i="39"/>
  <c r="H4179" i="39"/>
  <c r="H4180" i="39"/>
  <c r="H4181" i="39"/>
  <c r="H4182" i="39"/>
  <c r="H4183" i="39"/>
  <c r="H4184" i="39"/>
  <c r="H4185" i="39"/>
  <c r="H4186" i="39"/>
  <c r="H4187" i="39"/>
  <c r="H4188" i="39"/>
  <c r="H4189" i="39"/>
  <c r="H4190" i="39"/>
  <c r="H4191" i="39"/>
  <c r="H4192" i="39"/>
  <c r="H4193" i="39"/>
  <c r="H4194" i="39"/>
  <c r="H4195" i="39"/>
  <c r="H4196" i="39"/>
  <c r="H4197" i="39"/>
  <c r="H4198" i="39"/>
  <c r="H4199" i="39"/>
  <c r="H4200" i="39"/>
  <c r="H4201" i="39"/>
  <c r="H4202" i="39"/>
  <c r="H4203" i="39"/>
  <c r="H4204" i="39"/>
  <c r="H4205" i="39"/>
  <c r="H4206" i="39"/>
  <c r="H4207" i="39"/>
  <c r="H4208" i="39"/>
  <c r="H4209" i="39"/>
  <c r="H4210" i="39"/>
  <c r="H4211" i="39"/>
  <c r="H4212" i="39"/>
  <c r="H4213" i="39"/>
  <c r="H4214" i="39"/>
  <c r="H4215" i="39"/>
  <c r="H4216" i="39"/>
  <c r="H4217" i="39"/>
  <c r="H4218" i="39"/>
  <c r="H4219" i="39"/>
  <c r="H4220" i="39"/>
  <c r="H4221" i="39"/>
  <c r="H4222" i="39"/>
  <c r="H4223" i="39"/>
  <c r="H4224" i="39"/>
  <c r="H4225" i="39"/>
  <c r="H4226" i="39"/>
  <c r="H4227" i="39"/>
  <c r="H4228" i="39"/>
  <c r="H4229" i="39"/>
  <c r="H4230" i="39"/>
  <c r="H4231" i="39"/>
  <c r="H4232" i="39"/>
  <c r="H4233" i="39"/>
  <c r="H4234" i="39"/>
  <c r="H4235" i="39"/>
  <c r="H4236" i="39"/>
  <c r="H4237" i="39"/>
  <c r="H4238" i="39"/>
  <c r="H4239" i="39"/>
  <c r="H4240" i="39"/>
  <c r="H4241" i="39"/>
  <c r="H4242" i="39"/>
  <c r="H4243" i="39"/>
  <c r="H4244" i="39"/>
  <c r="H4245" i="39"/>
  <c r="H4246" i="39"/>
  <c r="H4247" i="39"/>
  <c r="H4248" i="39"/>
  <c r="H4249" i="39"/>
  <c r="H4250" i="39"/>
  <c r="H4251" i="39"/>
  <c r="H4252" i="39"/>
  <c r="H4253" i="39"/>
  <c r="H4254" i="39"/>
  <c r="H4255" i="39"/>
  <c r="H4256" i="39"/>
  <c r="H4257" i="39"/>
  <c r="H4258" i="39"/>
  <c r="H4259" i="39"/>
  <c r="H4260" i="39"/>
  <c r="H4261" i="39"/>
  <c r="H4262" i="39"/>
  <c r="H4263" i="39"/>
  <c r="H4264" i="39"/>
  <c r="H4265" i="39"/>
  <c r="H4266" i="39"/>
  <c r="H4267" i="39"/>
  <c r="H4268" i="39"/>
  <c r="H4269" i="39"/>
  <c r="H4270" i="39"/>
  <c r="H4271" i="39"/>
  <c r="H4272" i="39"/>
  <c r="H4273" i="39"/>
  <c r="H4274" i="39"/>
  <c r="H4275" i="39"/>
  <c r="H4276" i="39"/>
  <c r="H4277" i="39"/>
  <c r="H4278" i="39"/>
  <c r="H4279" i="39"/>
  <c r="H4280" i="39"/>
  <c r="H4281" i="39"/>
  <c r="H4282" i="39"/>
  <c r="H4283" i="39"/>
  <c r="H4284" i="39"/>
  <c r="H4285" i="39"/>
  <c r="H4286" i="39"/>
  <c r="H4287" i="39"/>
  <c r="H4288" i="39"/>
  <c r="H4289" i="39"/>
  <c r="H4290" i="39"/>
  <c r="H4291" i="39"/>
  <c r="H4292" i="39"/>
  <c r="H4293" i="39"/>
  <c r="H4294" i="39"/>
  <c r="H4295" i="39"/>
  <c r="H4296" i="39"/>
  <c r="H4297" i="39"/>
  <c r="H4298" i="39"/>
  <c r="H4299" i="39"/>
  <c r="H4300" i="39"/>
  <c r="H4301" i="39"/>
  <c r="H4302" i="39"/>
  <c r="H4303" i="39"/>
  <c r="H4304" i="39"/>
  <c r="H4305" i="39"/>
  <c r="H4306" i="39"/>
  <c r="H4307" i="39"/>
  <c r="H4308" i="39"/>
  <c r="H4309" i="39"/>
  <c r="H4310" i="39"/>
  <c r="H4311" i="39"/>
  <c r="H4312" i="39"/>
  <c r="H4313" i="39"/>
  <c r="H4314" i="39"/>
  <c r="H4315" i="39"/>
  <c r="H4316" i="39"/>
  <c r="H4317" i="39"/>
  <c r="H4318" i="39"/>
  <c r="H4319" i="39"/>
  <c r="H4320" i="39"/>
  <c r="H4321" i="39"/>
  <c r="H4322" i="39"/>
  <c r="H4323" i="39"/>
  <c r="H4324" i="39"/>
  <c r="H4325" i="39"/>
  <c r="H4326" i="39"/>
  <c r="H4327" i="39"/>
  <c r="H4328" i="39"/>
  <c r="H4329" i="39"/>
  <c r="H4330" i="39"/>
  <c r="H4331" i="39"/>
  <c r="H4332" i="39"/>
  <c r="H4333" i="39"/>
  <c r="H4334" i="39"/>
  <c r="H4335" i="39"/>
  <c r="H4336" i="39"/>
  <c r="H4337" i="39"/>
  <c r="H4338" i="39"/>
  <c r="H4339" i="39"/>
  <c r="H4340" i="39"/>
  <c r="H4341" i="39"/>
  <c r="H4342" i="39"/>
  <c r="H4343" i="39"/>
  <c r="H4344" i="39"/>
  <c r="H4345" i="39"/>
  <c r="H4346" i="39"/>
  <c r="H4347" i="39"/>
  <c r="H4348" i="39"/>
  <c r="H4349" i="39"/>
  <c r="H4350" i="39"/>
  <c r="H4351" i="39"/>
  <c r="H4352" i="39"/>
  <c r="H4353" i="39"/>
  <c r="H4354" i="39"/>
  <c r="H4355" i="39"/>
  <c r="H4356" i="39"/>
  <c r="H4357" i="39"/>
  <c r="H4358" i="39"/>
  <c r="H4359" i="39"/>
  <c r="H4360" i="39"/>
  <c r="H4361" i="39"/>
  <c r="H4362" i="39"/>
  <c r="H4363" i="39"/>
  <c r="H4364" i="39"/>
  <c r="H4365" i="39"/>
  <c r="H4366" i="39"/>
  <c r="H4367" i="39"/>
  <c r="H4368" i="39"/>
  <c r="H4369" i="39"/>
  <c r="H4370" i="39"/>
  <c r="H4371" i="39"/>
  <c r="H4372" i="39"/>
  <c r="H4373" i="39"/>
  <c r="H4374" i="39"/>
  <c r="H4375" i="39"/>
  <c r="H4376" i="39"/>
  <c r="H4377" i="39"/>
  <c r="H4378" i="39"/>
  <c r="H4379" i="39"/>
  <c r="H4380" i="39"/>
  <c r="H4381" i="39"/>
  <c r="H4382" i="39"/>
  <c r="H4383" i="39"/>
  <c r="H4384" i="39"/>
  <c r="H4385" i="39"/>
  <c r="H4386" i="39"/>
  <c r="H4387" i="39"/>
  <c r="H4388" i="39"/>
  <c r="H4389" i="39"/>
  <c r="H4390" i="39"/>
  <c r="H4391" i="39"/>
  <c r="H4392" i="39"/>
  <c r="H4393" i="39"/>
  <c r="H4394" i="39"/>
  <c r="H4395" i="39"/>
  <c r="H4396" i="39"/>
  <c r="H4397" i="39"/>
  <c r="H4398" i="39"/>
  <c r="H4399" i="39"/>
  <c r="H4400" i="39"/>
  <c r="H4401" i="39"/>
  <c r="H4402" i="39"/>
  <c r="H4403" i="39"/>
  <c r="H4404" i="39"/>
  <c r="H4405" i="39"/>
  <c r="H4406" i="39"/>
  <c r="H4407" i="39"/>
  <c r="H4408" i="39"/>
  <c r="H4409" i="39"/>
  <c r="H4410" i="39"/>
  <c r="H4411" i="39"/>
  <c r="H4412" i="39"/>
  <c r="H4413" i="39"/>
  <c r="H4414" i="39"/>
  <c r="H4415" i="39"/>
  <c r="H4416" i="39"/>
  <c r="H4417" i="39"/>
  <c r="H4418" i="39"/>
  <c r="H4419" i="39"/>
  <c r="H4420" i="39"/>
  <c r="H4421" i="39"/>
  <c r="H4422" i="39"/>
  <c r="H4423" i="39"/>
  <c r="H4424" i="39"/>
  <c r="H4425" i="39"/>
  <c r="H4426" i="39"/>
  <c r="H4427" i="39"/>
  <c r="H4428" i="39"/>
  <c r="H4429" i="39"/>
  <c r="H4430" i="39"/>
  <c r="H4431" i="39"/>
  <c r="H4432" i="39"/>
  <c r="H4433" i="39"/>
  <c r="H4434" i="39"/>
  <c r="H4435" i="39"/>
  <c r="H4436" i="39"/>
  <c r="H4437" i="39"/>
  <c r="H4438" i="39"/>
  <c r="H4439" i="39"/>
  <c r="H4440" i="39"/>
  <c r="H4441" i="39"/>
  <c r="H4442" i="39"/>
  <c r="H4443" i="39"/>
  <c r="H4444" i="39"/>
  <c r="H4445" i="39"/>
  <c r="H4446" i="39"/>
  <c r="H4447" i="39"/>
  <c r="H4448" i="39"/>
  <c r="H4449" i="39"/>
  <c r="H4450" i="39"/>
  <c r="H4451" i="39"/>
  <c r="H4452" i="39"/>
  <c r="H4453" i="39"/>
  <c r="H4454" i="39"/>
  <c r="H4455" i="39"/>
  <c r="H4456" i="39"/>
  <c r="H4457" i="39"/>
  <c r="H4458" i="39"/>
  <c r="H4459" i="39"/>
  <c r="H4460" i="39"/>
  <c r="H4461" i="39"/>
  <c r="H4462" i="39"/>
  <c r="H4463" i="39"/>
  <c r="H4464" i="39"/>
  <c r="H4465" i="39"/>
  <c r="H4466" i="39"/>
  <c r="H4467" i="39"/>
  <c r="H4468" i="39"/>
  <c r="H4469" i="39"/>
  <c r="H4470" i="39"/>
  <c r="H4471" i="39"/>
  <c r="H4472" i="39"/>
  <c r="H4473" i="39"/>
  <c r="H4474" i="39"/>
  <c r="H4475" i="39"/>
  <c r="H4476" i="39"/>
  <c r="H4477" i="39"/>
  <c r="H4478" i="39"/>
  <c r="H4479" i="39"/>
  <c r="H4480" i="39"/>
  <c r="H4481" i="39"/>
  <c r="H4482" i="39"/>
  <c r="H4483" i="39"/>
  <c r="H4484" i="39"/>
  <c r="H4485" i="39"/>
  <c r="H4486" i="39"/>
  <c r="H4487" i="39"/>
  <c r="H4488" i="39"/>
  <c r="H4489" i="39"/>
  <c r="H4490" i="39"/>
  <c r="H4491" i="39"/>
  <c r="H4492" i="39"/>
  <c r="H4493" i="39"/>
  <c r="H4494" i="39"/>
  <c r="H4495" i="39"/>
  <c r="H4496" i="39"/>
  <c r="H4497" i="39"/>
  <c r="H4498" i="39"/>
  <c r="H4499" i="39"/>
  <c r="H4500" i="39"/>
  <c r="H4501" i="39"/>
  <c r="H4502" i="39"/>
  <c r="H4503" i="39"/>
  <c r="H4504" i="39"/>
  <c r="H4505" i="39"/>
  <c r="H4506" i="39"/>
  <c r="H4507" i="39"/>
  <c r="H4508" i="39"/>
  <c r="H4509" i="39"/>
  <c r="H4510" i="39"/>
  <c r="H4511" i="39"/>
  <c r="H4512" i="39"/>
  <c r="H4513" i="39"/>
  <c r="H4514" i="39"/>
  <c r="H4515" i="39"/>
  <c r="H4516" i="39"/>
  <c r="H4517" i="39"/>
  <c r="H4518" i="39"/>
  <c r="H4519" i="39"/>
  <c r="H4520" i="39"/>
  <c r="H4521" i="39"/>
  <c r="H4522" i="39"/>
  <c r="H4523" i="39"/>
  <c r="H4524" i="39"/>
  <c r="H4525" i="39"/>
  <c r="H4526" i="39"/>
  <c r="H4527" i="39"/>
  <c r="H4528" i="39"/>
  <c r="H4529" i="39"/>
  <c r="H4530" i="39"/>
  <c r="H4531" i="39"/>
  <c r="H4532" i="39"/>
  <c r="H4533" i="39"/>
  <c r="H4534" i="39"/>
  <c r="H4535" i="39"/>
  <c r="H4536" i="39"/>
  <c r="H4537" i="39"/>
  <c r="H4538" i="39"/>
  <c r="H4539" i="39"/>
  <c r="H4540" i="39"/>
  <c r="H4541" i="39"/>
  <c r="H4542" i="39"/>
  <c r="H4543" i="39"/>
  <c r="H4544" i="39"/>
  <c r="H4545" i="39"/>
  <c r="H4546" i="39"/>
  <c r="H4547" i="39"/>
  <c r="H4548" i="39"/>
  <c r="H4549" i="39"/>
  <c r="H4550" i="39"/>
  <c r="H4551" i="39"/>
  <c r="H4552" i="39"/>
  <c r="H4553" i="39"/>
  <c r="H4554" i="39"/>
  <c r="H4555" i="39"/>
  <c r="H4556" i="39"/>
  <c r="H4557" i="39"/>
  <c r="H4558" i="39"/>
  <c r="H4559" i="39"/>
  <c r="H4560" i="39"/>
  <c r="H4561" i="39"/>
  <c r="H4562" i="39"/>
  <c r="H4563" i="39"/>
  <c r="H4564" i="39"/>
  <c r="H4565" i="39"/>
  <c r="H4566" i="39"/>
  <c r="H4567" i="39"/>
  <c r="H4568" i="39"/>
  <c r="H4569" i="39"/>
  <c r="H4570" i="39"/>
  <c r="H4571" i="39"/>
  <c r="H4572" i="39"/>
  <c r="H4573" i="39"/>
  <c r="H4574" i="39"/>
  <c r="H4575" i="39"/>
  <c r="H4576" i="39"/>
  <c r="H4577" i="39"/>
  <c r="H4578" i="39"/>
  <c r="H4579" i="39"/>
  <c r="H4580" i="39"/>
  <c r="H4581" i="39"/>
  <c r="H4582" i="39"/>
  <c r="H4583" i="39"/>
  <c r="H4584" i="39"/>
  <c r="H4585" i="39"/>
  <c r="H4586" i="39"/>
  <c r="H4587" i="39"/>
  <c r="H4588" i="39"/>
  <c r="H4589" i="39"/>
  <c r="H4590" i="39"/>
  <c r="H4591" i="39"/>
  <c r="H4592" i="39"/>
  <c r="H4593" i="39"/>
  <c r="H4594" i="39"/>
  <c r="H4595" i="39"/>
  <c r="H4596" i="39"/>
  <c r="H4597" i="39"/>
  <c r="H4598" i="39"/>
  <c r="H4599" i="39"/>
  <c r="H4600" i="39"/>
  <c r="H4601" i="39"/>
  <c r="H4602" i="39"/>
  <c r="H4603" i="39"/>
  <c r="H4604" i="39"/>
  <c r="H4605" i="39"/>
  <c r="H4606" i="39"/>
  <c r="H4607" i="39"/>
  <c r="H4608" i="39"/>
  <c r="H4609" i="39"/>
  <c r="H4610" i="39"/>
  <c r="H4611" i="39"/>
  <c r="H4612" i="39"/>
  <c r="H4613" i="39"/>
  <c r="H4614" i="39"/>
  <c r="H4615" i="39"/>
  <c r="H4616" i="39"/>
  <c r="H4617" i="39"/>
  <c r="H4618" i="39"/>
  <c r="H4619" i="39"/>
  <c r="H4620" i="39"/>
  <c r="H4621" i="39"/>
  <c r="H4622" i="39"/>
  <c r="H4623" i="39"/>
  <c r="H4624" i="39"/>
  <c r="H4625" i="39"/>
  <c r="H4626" i="39"/>
  <c r="H4627" i="39"/>
  <c r="H4628" i="39"/>
  <c r="H4629" i="39"/>
  <c r="H4630" i="39"/>
  <c r="H4631" i="39"/>
  <c r="H4632" i="39"/>
  <c r="H4633" i="39"/>
  <c r="H4634" i="39"/>
  <c r="H4635" i="39"/>
  <c r="H4636" i="39"/>
  <c r="H4637" i="39"/>
  <c r="H4638" i="39"/>
  <c r="H4639" i="39"/>
  <c r="H4640" i="39"/>
  <c r="H4641" i="39"/>
  <c r="H4642" i="39"/>
  <c r="H4643" i="39"/>
  <c r="H4644" i="39"/>
  <c r="H4645" i="39"/>
  <c r="H4646" i="39"/>
  <c r="H4647" i="39"/>
  <c r="H4648" i="39"/>
  <c r="H4649" i="39"/>
  <c r="H4650" i="39"/>
  <c r="H4651" i="39"/>
  <c r="H4652" i="39"/>
  <c r="H4653" i="39"/>
  <c r="H4654" i="39"/>
  <c r="H4655" i="39"/>
  <c r="H4656" i="39"/>
  <c r="H4657" i="39"/>
  <c r="H4658" i="39"/>
  <c r="H4659" i="39"/>
  <c r="H4660" i="39"/>
  <c r="H4661" i="39"/>
  <c r="H4662" i="39"/>
  <c r="H4663" i="39"/>
  <c r="H4664" i="39"/>
  <c r="H4665" i="39"/>
  <c r="H4666" i="39"/>
  <c r="H4667" i="39"/>
  <c r="H4668" i="39"/>
  <c r="H4669" i="39"/>
  <c r="H4670" i="39"/>
  <c r="H4671" i="39"/>
  <c r="H4672" i="39"/>
  <c r="H4673" i="39"/>
  <c r="H4674" i="39"/>
  <c r="H4675" i="39"/>
  <c r="H4676" i="39"/>
  <c r="H4677" i="39"/>
  <c r="H4678" i="39"/>
  <c r="H4679" i="39"/>
  <c r="H4680" i="39"/>
  <c r="H4681" i="39"/>
  <c r="H4682" i="39"/>
  <c r="H4683" i="39"/>
  <c r="H4684" i="39"/>
  <c r="H4685" i="39"/>
  <c r="H4686" i="39"/>
  <c r="H4687" i="39"/>
  <c r="H4688" i="39"/>
  <c r="H4689" i="39"/>
  <c r="H4690" i="39"/>
  <c r="H4691" i="39"/>
  <c r="H4692" i="39"/>
  <c r="H4693" i="39"/>
  <c r="H4694" i="39"/>
  <c r="H4695" i="39"/>
  <c r="H4696" i="39"/>
  <c r="H4697" i="39"/>
  <c r="H4698" i="39"/>
  <c r="H4699" i="39"/>
  <c r="H4700" i="39"/>
  <c r="H4701" i="39"/>
  <c r="H4702" i="39"/>
  <c r="H4703" i="39"/>
  <c r="H4704" i="39"/>
  <c r="H4705" i="39"/>
  <c r="H4706" i="39"/>
  <c r="H4707" i="39"/>
  <c r="H4708" i="39"/>
  <c r="H4709" i="39"/>
  <c r="H4710" i="39"/>
  <c r="H4711" i="39"/>
  <c r="H4712" i="39"/>
  <c r="H4713" i="39"/>
  <c r="H4714" i="39"/>
  <c r="H4715" i="39"/>
  <c r="H4716" i="39"/>
  <c r="H4717" i="39"/>
  <c r="H4718" i="39"/>
  <c r="H4719" i="39"/>
  <c r="H4720" i="39"/>
  <c r="H4721" i="39"/>
  <c r="H4722" i="39"/>
  <c r="H4723" i="39"/>
  <c r="H4724" i="39"/>
  <c r="H4725" i="39"/>
  <c r="H4726" i="39"/>
  <c r="H4727" i="39"/>
  <c r="H4728" i="39"/>
  <c r="H4729" i="39"/>
  <c r="H4730" i="39"/>
  <c r="H4731" i="39"/>
  <c r="H4732" i="39"/>
  <c r="H4733" i="39"/>
  <c r="H4734" i="39"/>
  <c r="H4735" i="39"/>
  <c r="H4736" i="39"/>
  <c r="H4737" i="39"/>
  <c r="H4738" i="39"/>
  <c r="H4739" i="39"/>
  <c r="H4740" i="39"/>
  <c r="H4741" i="39"/>
  <c r="H4742" i="39"/>
  <c r="H4743" i="39"/>
  <c r="H4744" i="39"/>
  <c r="H4745" i="39"/>
  <c r="H4746" i="39"/>
  <c r="H4747" i="39"/>
  <c r="H4748" i="39"/>
  <c r="H4749" i="39"/>
  <c r="H4750" i="39"/>
  <c r="H4751" i="39"/>
  <c r="H4752" i="39"/>
  <c r="H4753" i="39"/>
  <c r="H4754" i="39"/>
  <c r="H4755" i="39"/>
  <c r="H4756" i="39"/>
  <c r="H4757" i="39"/>
  <c r="H4758" i="39"/>
  <c r="H4759" i="39"/>
  <c r="H4760" i="39"/>
  <c r="H4761" i="39"/>
  <c r="H4762" i="39"/>
  <c r="H4763" i="39"/>
  <c r="H4764" i="39"/>
  <c r="H4765" i="39"/>
  <c r="H4766" i="39"/>
  <c r="H4767" i="39"/>
  <c r="H4768" i="39"/>
  <c r="H4769" i="39"/>
  <c r="H4770" i="39"/>
  <c r="H4771" i="39"/>
  <c r="H4772" i="39"/>
  <c r="H4773" i="39"/>
  <c r="H4774" i="39"/>
  <c r="H4775" i="39"/>
  <c r="H4776" i="39"/>
  <c r="H4777" i="39"/>
  <c r="H4778" i="39"/>
  <c r="H4779" i="39"/>
  <c r="H4780" i="39"/>
  <c r="H4781" i="39"/>
  <c r="H4782" i="39"/>
  <c r="H4783" i="39"/>
  <c r="H4784" i="39"/>
  <c r="H4785" i="39"/>
  <c r="H4786" i="39"/>
  <c r="H4787" i="39"/>
  <c r="H4788" i="39"/>
  <c r="H4789" i="39"/>
  <c r="H4790" i="39"/>
  <c r="H4791" i="39"/>
  <c r="H4792" i="39"/>
  <c r="H4793" i="39"/>
  <c r="H4794" i="39"/>
  <c r="H4795" i="39"/>
  <c r="H4796" i="39"/>
  <c r="H4797" i="39"/>
  <c r="H4798" i="39"/>
  <c r="H4799" i="39"/>
  <c r="H4800" i="39"/>
  <c r="H4801" i="39"/>
  <c r="H4802" i="39"/>
  <c r="H4803" i="39"/>
  <c r="H4804" i="39"/>
  <c r="H4805" i="39"/>
  <c r="H4806" i="39"/>
  <c r="H4807" i="39"/>
  <c r="H4808" i="39"/>
  <c r="H4809" i="39"/>
  <c r="H4810" i="39"/>
  <c r="H4811" i="39"/>
  <c r="H4812" i="39"/>
  <c r="H4813" i="39"/>
  <c r="H4814" i="39"/>
  <c r="H4815" i="39"/>
  <c r="H4816" i="39"/>
  <c r="H4817" i="39"/>
  <c r="H4818" i="39"/>
  <c r="H4819" i="39"/>
  <c r="H4820" i="39"/>
  <c r="H4821" i="39"/>
  <c r="H4822" i="39"/>
  <c r="H4823" i="39"/>
  <c r="H4824" i="39"/>
  <c r="H4825" i="39"/>
  <c r="H4826" i="39"/>
  <c r="H4827" i="39"/>
  <c r="H4828" i="39"/>
  <c r="H4829" i="39"/>
  <c r="H4830" i="39"/>
  <c r="H4831" i="39"/>
  <c r="H4832" i="39"/>
  <c r="H4833" i="39"/>
  <c r="H4834" i="39"/>
  <c r="H4835" i="39"/>
  <c r="H4836" i="39"/>
  <c r="H4837" i="39"/>
  <c r="H4838" i="39"/>
  <c r="H4839" i="39"/>
  <c r="H4840" i="39"/>
  <c r="H4841" i="39"/>
  <c r="H4842" i="39"/>
  <c r="H4843" i="39"/>
  <c r="H4844" i="39"/>
  <c r="H4845" i="39"/>
  <c r="H4846" i="39"/>
  <c r="H4847" i="39"/>
  <c r="H4848" i="39"/>
  <c r="H4849" i="39"/>
  <c r="H4850" i="39"/>
  <c r="H4851" i="39"/>
  <c r="H4852" i="39"/>
  <c r="H4853" i="39"/>
  <c r="H4854" i="39"/>
  <c r="H4855" i="39"/>
  <c r="H4856" i="39"/>
  <c r="H4857" i="39"/>
  <c r="H4858" i="39"/>
  <c r="H4859" i="39"/>
  <c r="H4860" i="39"/>
  <c r="H4861" i="39"/>
  <c r="H4862" i="39"/>
  <c r="H4863" i="39"/>
  <c r="H4864" i="39"/>
  <c r="H4865" i="39"/>
  <c r="H4866" i="39"/>
  <c r="H4867" i="39"/>
  <c r="H4868" i="39"/>
  <c r="H4869" i="39"/>
  <c r="H4870" i="39"/>
  <c r="H4871" i="39"/>
  <c r="H4872" i="39"/>
  <c r="H4873" i="39"/>
  <c r="H4874" i="39"/>
  <c r="H4875" i="39"/>
  <c r="H4876" i="39"/>
  <c r="H4877" i="39"/>
  <c r="H4878" i="39"/>
  <c r="H4879" i="39"/>
  <c r="H4880" i="39"/>
  <c r="H4881" i="39"/>
  <c r="H4882" i="39"/>
  <c r="H4883" i="39"/>
  <c r="H4884" i="39"/>
  <c r="H4885" i="39"/>
  <c r="H4886" i="39"/>
  <c r="H4887" i="39"/>
  <c r="H4888" i="39"/>
  <c r="H4889" i="39"/>
  <c r="H4890" i="39"/>
  <c r="H4891" i="39"/>
  <c r="H4892" i="39"/>
  <c r="H4893" i="39"/>
  <c r="H4894" i="39"/>
  <c r="H4895" i="39"/>
  <c r="H4896" i="39"/>
  <c r="H4897" i="39"/>
  <c r="H4898" i="39"/>
  <c r="H4899" i="39"/>
  <c r="H4900" i="39"/>
  <c r="H4901" i="39"/>
  <c r="H4902" i="39"/>
  <c r="H4903" i="39"/>
  <c r="H4904" i="39"/>
  <c r="H4905" i="39"/>
  <c r="H4906" i="39"/>
  <c r="H4907" i="39"/>
  <c r="H4908" i="39"/>
  <c r="H4909" i="39"/>
  <c r="H4910" i="39"/>
  <c r="H4911" i="39"/>
  <c r="H4912" i="39"/>
  <c r="H4913" i="39"/>
  <c r="H4914" i="39"/>
  <c r="H4915" i="39"/>
  <c r="H4916" i="39"/>
  <c r="H4917" i="39"/>
  <c r="H4918" i="39"/>
  <c r="H4919" i="39"/>
  <c r="H4920" i="39"/>
  <c r="H4921" i="39"/>
  <c r="H4922" i="39"/>
  <c r="H4923" i="39"/>
  <c r="H4924" i="39"/>
  <c r="H4925" i="39"/>
  <c r="H4926" i="39"/>
  <c r="H4927" i="39"/>
  <c r="H4928" i="39"/>
  <c r="H4929" i="39"/>
  <c r="H4930" i="39"/>
  <c r="H4931" i="39"/>
  <c r="H4932" i="39"/>
  <c r="H4933" i="39"/>
  <c r="H4934" i="39"/>
  <c r="H4935" i="39"/>
  <c r="H4936" i="39"/>
  <c r="H4937" i="39"/>
  <c r="H4938" i="39"/>
  <c r="H4939" i="39"/>
  <c r="H4940" i="39"/>
  <c r="H4941" i="39"/>
  <c r="H4942" i="39"/>
  <c r="H4943" i="39"/>
  <c r="H4944" i="39"/>
  <c r="H4945" i="39"/>
  <c r="H4946" i="39"/>
  <c r="H4947" i="39"/>
  <c r="H4948" i="39"/>
  <c r="H4949" i="39"/>
  <c r="H4950" i="39"/>
  <c r="H4951" i="39"/>
  <c r="H4952" i="39"/>
  <c r="H4953" i="39"/>
  <c r="H4954" i="39"/>
  <c r="H4955" i="39"/>
  <c r="H4956" i="39"/>
  <c r="H4957" i="39"/>
  <c r="H4958" i="39"/>
  <c r="H4959" i="39"/>
  <c r="H4960" i="39"/>
  <c r="H4961" i="39"/>
  <c r="H4962" i="39"/>
  <c r="H4963" i="39"/>
  <c r="H4964" i="39"/>
  <c r="H4965" i="39"/>
  <c r="H4966" i="39"/>
  <c r="H4967" i="39"/>
  <c r="H4968" i="39"/>
  <c r="H4969" i="39"/>
  <c r="H4970" i="39"/>
  <c r="H4971" i="39"/>
  <c r="H4972" i="39"/>
  <c r="H4973" i="39"/>
  <c r="H4974" i="39"/>
  <c r="H4975" i="39"/>
  <c r="H4976" i="39"/>
  <c r="H4977" i="39"/>
  <c r="H4978" i="39"/>
  <c r="H4979" i="39"/>
  <c r="H4980" i="39"/>
  <c r="H4981" i="39"/>
  <c r="H4982" i="39"/>
  <c r="H4983" i="39"/>
  <c r="H4984" i="39"/>
  <c r="H4985" i="39"/>
  <c r="H4986" i="39"/>
  <c r="H4987" i="39"/>
  <c r="H4988" i="39"/>
  <c r="H4989" i="39"/>
  <c r="H4990" i="39"/>
  <c r="H4991" i="39"/>
  <c r="H4992" i="39"/>
  <c r="H4993" i="39"/>
  <c r="H4994" i="39"/>
  <c r="H4995" i="39"/>
  <c r="H4996" i="39"/>
  <c r="H4997" i="39"/>
  <c r="H4998" i="39"/>
  <c r="H4999" i="39"/>
  <c r="H5000" i="39"/>
  <c r="H5001" i="39"/>
  <c r="H5002" i="39"/>
  <c r="H5003" i="39"/>
  <c r="H5004" i="39"/>
  <c r="H5005" i="39"/>
  <c r="H5006" i="39"/>
  <c r="H5007" i="39"/>
  <c r="H5008" i="39"/>
  <c r="H5009" i="39"/>
  <c r="H5010" i="39"/>
  <c r="H5011" i="39"/>
  <c r="H5012" i="39"/>
  <c r="H5013" i="39"/>
  <c r="H5014" i="39"/>
  <c r="H5015" i="39"/>
  <c r="H5016" i="39"/>
  <c r="H5017" i="39"/>
  <c r="H5018" i="39"/>
  <c r="H5019" i="39"/>
  <c r="H5020" i="39"/>
  <c r="H5021" i="39"/>
  <c r="H5022" i="39"/>
  <c r="H5023" i="39"/>
  <c r="H5024" i="39"/>
  <c r="H5025" i="39"/>
  <c r="H5026" i="39"/>
  <c r="H5027" i="39"/>
  <c r="H5028" i="39"/>
  <c r="H5029" i="39"/>
  <c r="H5030" i="39"/>
  <c r="H5031" i="39"/>
  <c r="H5032" i="39"/>
  <c r="H5033" i="39"/>
  <c r="H5034" i="39"/>
  <c r="H5035" i="39"/>
  <c r="H5036" i="39"/>
  <c r="H5037" i="39"/>
  <c r="H5038" i="39"/>
  <c r="H5039" i="39"/>
  <c r="H5040" i="39"/>
  <c r="H5041" i="39"/>
  <c r="H5042" i="39"/>
  <c r="H5043" i="39"/>
  <c r="H5044" i="39"/>
  <c r="H5045" i="39"/>
  <c r="H5046" i="39"/>
  <c r="H5047" i="39"/>
  <c r="H5048" i="39"/>
  <c r="H5049" i="39"/>
  <c r="H5050" i="39"/>
  <c r="H5051" i="39"/>
  <c r="H5052" i="39"/>
  <c r="H5053" i="39"/>
  <c r="H5054" i="39"/>
  <c r="H5055" i="39"/>
  <c r="H5056" i="39"/>
  <c r="H5057" i="39"/>
  <c r="H5058" i="39"/>
  <c r="H5059" i="39"/>
  <c r="H5060" i="39"/>
  <c r="H5061" i="39"/>
  <c r="H5062" i="39"/>
  <c r="H5063" i="39"/>
  <c r="H5064" i="39"/>
  <c r="H5065" i="39"/>
  <c r="H5066" i="39"/>
  <c r="H5067" i="39"/>
  <c r="H5068" i="39"/>
  <c r="H5069" i="39"/>
  <c r="H5070" i="39"/>
  <c r="H5071" i="39"/>
  <c r="H5072" i="39"/>
  <c r="H5073" i="39"/>
  <c r="H5074" i="39"/>
  <c r="H5075" i="39"/>
  <c r="H5076" i="39"/>
  <c r="H5077" i="39"/>
  <c r="H5078" i="39"/>
  <c r="H5079" i="39"/>
  <c r="H5080" i="39"/>
  <c r="H5081" i="39"/>
  <c r="H5082" i="39"/>
  <c r="H5083" i="39"/>
  <c r="H5084" i="39"/>
  <c r="H5085" i="39"/>
  <c r="H5086" i="39"/>
  <c r="H5087" i="39"/>
  <c r="H5088" i="39"/>
  <c r="H5089" i="39"/>
  <c r="H5090" i="39"/>
  <c r="H5091" i="39"/>
  <c r="H5092" i="39"/>
  <c r="H5093" i="39"/>
  <c r="H5094" i="39"/>
  <c r="H5095" i="39"/>
  <c r="H5096" i="39"/>
  <c r="H5097" i="39"/>
  <c r="H5098" i="39"/>
  <c r="H5099" i="39"/>
  <c r="H5100" i="39"/>
  <c r="H5101" i="39"/>
  <c r="H5102" i="39"/>
  <c r="H5103" i="39"/>
  <c r="H5104" i="39"/>
  <c r="H5105" i="39"/>
  <c r="H5106" i="39"/>
  <c r="H5107" i="39"/>
  <c r="H5108" i="39"/>
  <c r="H5109" i="39"/>
  <c r="H5110" i="39"/>
  <c r="H5111" i="39"/>
  <c r="H5112" i="39"/>
  <c r="H5113" i="39"/>
  <c r="H5114" i="39"/>
  <c r="H5115" i="39"/>
  <c r="H5116" i="39"/>
  <c r="H5117" i="39"/>
  <c r="H5118" i="39"/>
  <c r="H5119" i="39"/>
  <c r="H5120" i="39"/>
  <c r="H5121" i="39"/>
  <c r="H5122" i="39"/>
  <c r="H5123" i="39"/>
  <c r="H5124" i="39"/>
  <c r="H5125" i="39"/>
  <c r="H5126" i="39"/>
  <c r="H5127" i="39"/>
  <c r="H5128" i="39"/>
  <c r="H5129" i="39"/>
  <c r="H5130" i="39"/>
  <c r="H5131" i="39"/>
  <c r="H5132" i="39"/>
  <c r="H5133" i="39"/>
  <c r="H5134" i="39"/>
  <c r="H5135" i="39"/>
  <c r="H5136" i="39"/>
  <c r="H5137" i="39"/>
  <c r="H5138" i="39"/>
  <c r="H5139" i="39"/>
  <c r="H5140" i="39"/>
  <c r="H5141" i="39"/>
  <c r="H5142" i="39"/>
  <c r="H5143" i="39"/>
  <c r="H5144" i="39"/>
  <c r="H5145" i="39"/>
  <c r="H5146" i="39"/>
  <c r="H5147" i="39"/>
  <c r="H5148" i="39"/>
  <c r="H5149" i="39"/>
  <c r="H5150" i="39"/>
  <c r="H5151" i="39"/>
  <c r="H5152" i="39"/>
  <c r="H5153" i="39"/>
  <c r="H5154" i="39"/>
  <c r="H5155" i="39"/>
  <c r="H5156" i="39"/>
  <c r="H5157" i="39"/>
  <c r="H5158" i="39"/>
  <c r="H5159" i="39"/>
  <c r="H5160" i="39"/>
  <c r="H5161" i="39"/>
  <c r="H5162" i="39"/>
  <c r="H5163" i="39"/>
  <c r="H5164" i="39"/>
  <c r="H5165" i="39"/>
  <c r="H5166" i="39"/>
  <c r="H5167" i="39"/>
  <c r="H5168" i="39"/>
  <c r="H5169" i="39"/>
  <c r="H5170" i="39"/>
  <c r="H5171" i="39"/>
  <c r="H5172" i="39"/>
  <c r="H5173" i="39"/>
  <c r="H5174" i="39"/>
  <c r="H5175" i="39"/>
  <c r="H5176" i="39"/>
  <c r="H5177" i="39"/>
  <c r="H5178" i="39"/>
  <c r="H5179" i="39"/>
  <c r="H5180" i="39"/>
  <c r="H5181" i="39"/>
  <c r="H5182" i="39"/>
  <c r="H5183" i="39"/>
  <c r="H5184" i="39"/>
  <c r="H5185" i="39"/>
  <c r="H5186" i="39"/>
  <c r="H5187" i="39"/>
  <c r="H5188" i="39"/>
  <c r="H5189" i="39"/>
  <c r="H5190" i="39"/>
  <c r="H5191" i="39"/>
  <c r="H5192" i="39"/>
  <c r="H5193" i="39"/>
  <c r="H5194" i="39"/>
  <c r="H5195" i="39"/>
  <c r="H5196" i="39"/>
  <c r="H5197" i="39"/>
  <c r="H5198" i="39"/>
  <c r="H5199" i="39"/>
  <c r="H5200" i="39"/>
  <c r="H5201" i="39"/>
  <c r="H5202" i="39"/>
  <c r="H5203" i="39"/>
  <c r="H5204" i="39"/>
  <c r="H5205" i="39"/>
  <c r="H5206" i="39"/>
  <c r="H5207" i="39"/>
  <c r="H5208" i="39"/>
  <c r="H5209" i="39"/>
  <c r="H5210" i="39"/>
  <c r="H5211" i="39"/>
  <c r="H5212" i="39"/>
  <c r="H5213" i="39"/>
  <c r="H5214" i="39"/>
  <c r="H5215" i="39"/>
  <c r="H5216" i="39"/>
  <c r="H5217" i="39"/>
  <c r="H5218" i="39"/>
  <c r="H5219" i="39"/>
  <c r="H5220" i="39"/>
  <c r="H5221" i="39"/>
  <c r="H5222" i="39"/>
  <c r="H5223" i="39"/>
  <c r="H5224" i="39"/>
  <c r="H5225" i="39"/>
  <c r="H5226" i="39"/>
  <c r="H5227" i="39"/>
  <c r="H5228" i="39"/>
  <c r="H5229" i="39"/>
  <c r="H5230" i="39"/>
  <c r="H5231" i="39"/>
  <c r="H5232" i="39"/>
  <c r="H5233" i="39"/>
  <c r="H5234" i="39"/>
  <c r="H5235" i="39"/>
  <c r="H5236" i="39"/>
  <c r="H5237" i="39"/>
  <c r="H5238" i="39"/>
  <c r="H5239" i="39"/>
  <c r="H5240" i="39"/>
  <c r="H5241" i="39"/>
  <c r="H5242" i="39"/>
  <c r="H5243" i="39"/>
  <c r="H5244" i="39"/>
  <c r="H5245" i="39"/>
  <c r="H5246" i="39"/>
  <c r="H5247" i="39"/>
  <c r="H5248" i="39"/>
  <c r="H5249" i="39"/>
  <c r="H5250" i="39"/>
  <c r="H5251" i="39"/>
  <c r="H5252" i="39"/>
  <c r="H5253" i="39"/>
  <c r="H5254" i="39"/>
  <c r="H5255" i="39"/>
  <c r="H5256" i="39"/>
  <c r="H5257" i="39"/>
  <c r="H5258" i="39"/>
  <c r="H5259" i="39"/>
  <c r="H5260" i="39"/>
  <c r="H5261" i="39"/>
  <c r="H5262" i="39"/>
  <c r="H5263" i="39"/>
  <c r="H5264" i="39"/>
  <c r="H5265" i="39"/>
  <c r="H5266" i="39"/>
  <c r="H5267" i="39"/>
  <c r="H5268" i="39"/>
  <c r="H5269" i="39"/>
  <c r="H5270" i="39"/>
  <c r="H5271" i="39"/>
  <c r="H5272" i="39"/>
  <c r="H5273" i="39"/>
  <c r="H5274" i="39"/>
  <c r="H5275" i="39"/>
  <c r="H5276" i="39"/>
  <c r="H5277" i="39"/>
  <c r="H5278" i="39"/>
  <c r="H5279" i="39"/>
  <c r="H5280" i="39"/>
  <c r="H5281" i="39"/>
  <c r="H5282" i="39"/>
  <c r="H5283" i="39"/>
  <c r="H5284" i="39"/>
  <c r="H5285" i="39"/>
  <c r="H5286" i="39"/>
  <c r="H5287" i="39"/>
  <c r="H5288" i="39"/>
  <c r="H5289" i="39"/>
  <c r="H5290" i="39"/>
  <c r="H5291" i="39"/>
  <c r="H5292" i="39"/>
  <c r="H5293" i="39"/>
  <c r="H5294" i="39"/>
  <c r="H5295" i="39"/>
  <c r="H5296" i="39"/>
  <c r="H5297" i="39"/>
  <c r="H5298" i="39"/>
  <c r="H5299" i="39"/>
  <c r="H5300" i="39"/>
  <c r="H5301" i="39"/>
  <c r="H5302" i="39"/>
  <c r="H5303" i="39"/>
  <c r="H5304" i="39"/>
  <c r="H5305" i="39"/>
  <c r="H5306" i="39"/>
  <c r="H5307" i="39"/>
  <c r="H5308" i="39"/>
  <c r="H5309" i="39"/>
  <c r="H5310" i="39"/>
  <c r="H5311" i="39"/>
  <c r="H5312" i="39"/>
  <c r="H5313" i="39"/>
  <c r="H5314" i="39"/>
  <c r="H5315" i="39"/>
  <c r="H5316" i="39"/>
  <c r="H5317" i="39"/>
  <c r="H5318" i="39"/>
  <c r="H5319" i="39"/>
  <c r="H5320" i="39"/>
  <c r="H5321" i="39"/>
  <c r="H5322" i="39"/>
  <c r="H5323" i="39"/>
  <c r="H5324" i="39"/>
  <c r="H5325" i="39"/>
  <c r="H5326" i="39"/>
  <c r="H5327" i="39"/>
  <c r="H5328" i="39"/>
  <c r="H5329" i="39"/>
  <c r="H5330" i="39"/>
  <c r="H5331" i="39"/>
  <c r="H5332" i="39"/>
  <c r="H5333" i="39"/>
  <c r="H5334" i="39"/>
  <c r="H5335" i="39"/>
  <c r="H5336" i="39"/>
  <c r="H5337" i="39"/>
  <c r="H5338" i="39"/>
  <c r="H5339" i="39"/>
  <c r="H5340" i="39"/>
  <c r="H5341" i="39"/>
  <c r="H5342" i="39"/>
  <c r="H5343" i="39"/>
  <c r="H5344" i="39"/>
  <c r="H5345" i="39"/>
  <c r="H5346" i="39"/>
  <c r="H5347" i="39"/>
  <c r="H5348" i="39"/>
  <c r="H5349" i="39"/>
  <c r="H5350" i="39"/>
  <c r="H5351" i="39"/>
  <c r="H5352" i="39"/>
  <c r="H5353" i="39"/>
  <c r="H5354" i="39"/>
  <c r="H5355" i="39"/>
  <c r="H5356" i="39"/>
  <c r="H5357" i="39"/>
  <c r="H5358" i="39"/>
  <c r="H5359" i="39"/>
  <c r="H5360" i="39"/>
  <c r="H5361" i="39"/>
  <c r="H5362" i="39"/>
  <c r="H5363" i="39"/>
  <c r="H5364" i="39"/>
  <c r="H5365" i="39"/>
  <c r="H5366" i="39"/>
  <c r="H5367" i="39"/>
  <c r="H5368" i="39"/>
  <c r="H5369" i="39"/>
  <c r="H5370" i="39"/>
  <c r="H5371" i="39"/>
  <c r="H5372" i="39"/>
  <c r="H5373" i="39"/>
  <c r="H5374" i="39"/>
  <c r="H5375" i="39"/>
  <c r="H5376" i="39"/>
  <c r="H5377" i="39"/>
  <c r="H5378" i="39"/>
  <c r="H5379" i="39"/>
  <c r="H5380" i="39"/>
  <c r="H5381" i="39"/>
  <c r="H5382" i="39"/>
  <c r="H5383" i="39"/>
  <c r="H5384" i="39"/>
  <c r="H5385" i="39"/>
  <c r="H5386" i="39"/>
  <c r="H5387" i="39"/>
  <c r="H5388" i="39"/>
  <c r="H5389" i="39"/>
  <c r="H5390" i="39"/>
  <c r="H5391" i="39"/>
  <c r="H5392" i="39"/>
  <c r="H5393" i="39"/>
  <c r="H5394" i="39"/>
  <c r="H5395" i="39"/>
  <c r="H5396" i="39"/>
  <c r="H5397" i="39"/>
  <c r="H5398" i="39"/>
  <c r="H5399" i="39"/>
  <c r="H5400" i="39"/>
  <c r="H5401" i="39"/>
  <c r="H5402" i="39"/>
  <c r="H5403" i="39"/>
  <c r="H5404" i="39"/>
  <c r="H5405" i="39"/>
  <c r="H5406" i="39"/>
  <c r="H5407" i="39"/>
  <c r="H5408" i="39"/>
  <c r="H5409" i="39"/>
  <c r="H5410" i="39"/>
  <c r="H5411" i="39"/>
  <c r="H5412" i="39"/>
  <c r="H5413" i="39"/>
  <c r="H5414" i="39"/>
  <c r="H5415" i="39"/>
  <c r="H5416" i="39"/>
  <c r="H5417" i="39"/>
  <c r="H5418" i="39"/>
  <c r="H5419" i="39"/>
  <c r="H5420" i="39"/>
  <c r="H5421" i="39"/>
  <c r="H5422" i="39"/>
  <c r="H5423" i="39"/>
  <c r="H5424" i="39"/>
  <c r="H5425" i="39"/>
  <c r="H5426" i="39"/>
  <c r="H5427" i="39"/>
  <c r="H5428" i="39"/>
  <c r="H5429" i="39"/>
  <c r="H5430" i="39"/>
  <c r="H5431" i="39"/>
  <c r="H5432" i="39"/>
  <c r="H5433" i="39"/>
  <c r="H5434" i="39"/>
  <c r="H5435" i="39"/>
  <c r="H5436" i="39"/>
  <c r="H5437" i="39"/>
  <c r="H5438" i="39"/>
  <c r="H5439" i="39"/>
  <c r="H5440" i="39"/>
  <c r="H5441" i="39"/>
  <c r="H5442" i="39"/>
  <c r="H5443" i="39"/>
  <c r="H5444" i="39"/>
  <c r="H5445" i="39"/>
  <c r="H5446" i="39"/>
  <c r="H5447" i="39"/>
  <c r="H5448" i="39"/>
  <c r="H5449" i="39"/>
  <c r="H5450" i="39"/>
  <c r="H5451" i="39"/>
  <c r="H5452" i="39"/>
  <c r="H5453" i="39"/>
  <c r="H5454" i="39"/>
  <c r="H5455" i="39"/>
  <c r="H5456" i="39"/>
  <c r="H5457" i="39"/>
  <c r="H5458" i="39"/>
  <c r="H5459" i="39"/>
  <c r="H5460" i="39"/>
  <c r="H5461" i="39"/>
  <c r="H5462" i="39"/>
  <c r="H5463" i="39"/>
  <c r="H5464" i="39"/>
  <c r="H5465" i="39"/>
  <c r="H5466" i="39"/>
  <c r="H5467" i="39"/>
  <c r="H5468" i="39"/>
  <c r="H5469" i="39"/>
  <c r="H5470" i="39"/>
  <c r="H5471" i="39"/>
  <c r="H5472" i="39"/>
  <c r="H5473" i="39"/>
  <c r="H5474" i="39"/>
  <c r="H5475" i="39"/>
  <c r="H5476" i="39"/>
  <c r="H5477" i="39"/>
  <c r="H5478" i="39"/>
  <c r="H5479" i="39"/>
  <c r="H5480" i="39"/>
  <c r="H5481" i="39"/>
  <c r="H5482" i="39"/>
  <c r="H5483" i="39"/>
  <c r="H5484" i="39"/>
  <c r="H5485" i="39"/>
  <c r="H5486" i="39"/>
  <c r="H5487" i="39"/>
  <c r="H5488" i="39"/>
  <c r="H5489" i="39"/>
  <c r="H5490" i="39"/>
  <c r="H5491" i="39"/>
  <c r="H5492" i="39"/>
  <c r="H5493" i="39"/>
  <c r="H5494" i="39"/>
  <c r="H5495" i="39"/>
  <c r="H5496" i="39"/>
  <c r="H5497" i="39"/>
  <c r="H5498" i="39"/>
  <c r="H5499" i="39"/>
  <c r="H5500" i="39"/>
  <c r="H5501" i="39"/>
  <c r="H5502" i="39"/>
  <c r="H5503" i="39"/>
  <c r="H5504" i="39"/>
  <c r="H5505" i="39"/>
  <c r="H5506" i="39"/>
  <c r="H5507" i="39"/>
  <c r="H5508" i="39"/>
  <c r="H5509" i="39"/>
  <c r="H5510" i="39"/>
  <c r="H5511" i="39"/>
  <c r="H5512" i="39"/>
  <c r="H5513" i="39"/>
  <c r="H5514" i="39"/>
  <c r="H5515" i="39"/>
  <c r="H5516" i="39"/>
  <c r="H5517" i="39"/>
  <c r="H5518" i="39"/>
  <c r="H5519" i="39"/>
  <c r="H5520" i="39"/>
  <c r="H5521" i="39"/>
  <c r="H5522" i="39"/>
  <c r="H5523" i="39"/>
  <c r="H5524" i="39"/>
  <c r="H5525" i="39"/>
  <c r="H5526" i="39"/>
  <c r="H5527" i="39"/>
  <c r="H5528" i="39"/>
  <c r="H5529" i="39"/>
  <c r="H5530" i="39"/>
  <c r="H5531" i="39"/>
  <c r="H5532" i="39"/>
  <c r="H5533" i="39"/>
  <c r="H5534" i="39"/>
  <c r="H5535" i="39"/>
  <c r="H5536" i="39"/>
  <c r="H5537" i="39"/>
  <c r="H5538" i="39"/>
  <c r="H5539" i="39"/>
  <c r="H5540" i="39"/>
  <c r="H5541" i="39"/>
  <c r="H5542" i="39"/>
  <c r="H5543" i="39"/>
  <c r="H5544" i="39"/>
  <c r="H5545" i="39"/>
  <c r="H5546" i="39"/>
  <c r="H5547" i="39"/>
  <c r="H5548" i="39"/>
  <c r="H5549" i="39"/>
  <c r="H5550" i="39"/>
  <c r="H5551" i="39"/>
  <c r="H5552" i="39"/>
  <c r="H5553" i="39"/>
  <c r="H5554" i="39"/>
  <c r="H5555" i="39"/>
  <c r="H5556" i="39"/>
  <c r="H5557" i="39"/>
  <c r="H5558" i="39"/>
  <c r="H5559" i="39"/>
  <c r="H5560" i="39"/>
  <c r="H5561" i="39"/>
  <c r="H5562" i="39"/>
  <c r="H5563" i="39"/>
  <c r="H5564" i="39"/>
  <c r="H5565" i="39"/>
  <c r="H5566" i="39"/>
  <c r="H5567" i="39"/>
  <c r="H5568" i="39"/>
  <c r="H5569" i="39"/>
  <c r="H5570" i="39"/>
  <c r="H5571" i="39"/>
  <c r="H5572" i="39"/>
  <c r="H5573" i="39"/>
  <c r="H5574" i="39"/>
  <c r="H5575" i="39"/>
  <c r="H5576" i="39"/>
  <c r="H5577" i="39"/>
  <c r="H5578" i="39"/>
  <c r="H5579" i="39"/>
  <c r="H5580" i="39"/>
  <c r="H5581" i="39"/>
  <c r="H5582" i="39"/>
  <c r="H5583" i="39"/>
  <c r="H5584" i="39"/>
  <c r="H5585" i="39"/>
  <c r="H5586" i="39"/>
  <c r="H5587" i="39"/>
  <c r="H5588" i="39"/>
  <c r="H5589" i="39"/>
  <c r="H5590" i="39"/>
  <c r="H5591" i="39"/>
  <c r="H5592" i="39"/>
  <c r="H5593" i="39"/>
  <c r="H5594" i="39"/>
  <c r="H5595" i="39"/>
  <c r="H5596" i="39"/>
  <c r="H5597" i="39"/>
  <c r="H5598" i="39"/>
  <c r="H5599" i="39"/>
  <c r="H5600" i="39"/>
  <c r="H5601" i="39"/>
  <c r="H5602" i="39"/>
  <c r="H5603" i="39"/>
  <c r="H5604" i="39"/>
  <c r="H5605" i="39"/>
  <c r="H5606" i="39"/>
  <c r="H5607" i="39"/>
  <c r="H5608" i="39"/>
  <c r="H5609" i="39"/>
  <c r="H5610" i="39"/>
  <c r="H5611" i="39"/>
  <c r="H5612" i="39"/>
  <c r="H5613" i="39"/>
  <c r="H5614" i="39"/>
  <c r="H5615" i="39"/>
  <c r="H5616" i="39"/>
  <c r="H5617" i="39"/>
  <c r="H5618" i="39"/>
  <c r="H5619" i="39"/>
  <c r="H5620" i="39"/>
  <c r="H5621" i="39"/>
  <c r="H5622" i="39"/>
  <c r="H5623" i="39"/>
  <c r="H5624" i="39"/>
  <c r="H5625" i="39"/>
  <c r="H5626" i="39"/>
  <c r="H5627" i="39"/>
  <c r="H5628" i="39"/>
  <c r="H5629" i="39"/>
  <c r="H5630" i="39"/>
  <c r="H5631" i="39"/>
  <c r="H5632" i="39"/>
  <c r="H5633" i="39"/>
  <c r="H5634" i="39"/>
  <c r="H5635" i="39"/>
  <c r="H5636" i="39"/>
  <c r="H5637" i="39"/>
  <c r="H5638" i="39"/>
  <c r="H5639" i="39"/>
  <c r="H5640" i="39"/>
  <c r="H5641" i="39"/>
  <c r="H5642" i="39"/>
  <c r="H5643" i="39"/>
  <c r="H5644" i="39"/>
  <c r="H5645" i="39"/>
  <c r="H5646" i="39"/>
  <c r="H5647" i="39"/>
  <c r="H5648" i="39"/>
  <c r="H5649" i="39"/>
  <c r="H5650" i="39"/>
  <c r="H5651" i="39"/>
  <c r="H5652" i="39"/>
  <c r="H5653" i="39"/>
  <c r="H5654" i="39"/>
  <c r="H5655" i="39"/>
  <c r="H5656" i="39"/>
  <c r="H5657" i="39"/>
  <c r="H5658" i="39"/>
  <c r="H5659" i="39"/>
  <c r="H5660" i="39"/>
  <c r="H5661" i="39"/>
  <c r="H5662" i="39"/>
  <c r="H5663" i="39"/>
  <c r="H5664" i="39"/>
  <c r="H5665" i="39"/>
  <c r="H5666" i="39"/>
  <c r="H5667" i="39"/>
  <c r="H5668" i="39"/>
  <c r="H5669" i="39"/>
  <c r="H5670" i="39"/>
  <c r="H5671" i="39"/>
  <c r="H5672" i="39"/>
  <c r="H5673" i="39"/>
  <c r="H5674" i="39"/>
  <c r="H5675" i="39"/>
  <c r="H5676" i="39"/>
  <c r="H5677" i="39"/>
  <c r="H5678" i="39"/>
  <c r="H5679" i="39"/>
  <c r="H5680" i="39"/>
  <c r="H5681" i="39"/>
  <c r="H5682" i="39"/>
  <c r="H5683" i="39"/>
  <c r="H5684" i="39"/>
  <c r="H5685" i="39"/>
  <c r="H5686" i="39"/>
  <c r="H5687" i="39"/>
  <c r="H5688" i="39"/>
  <c r="H5689" i="39"/>
  <c r="H5690" i="39"/>
  <c r="H5691" i="39"/>
  <c r="H5692" i="39"/>
  <c r="H5693" i="39"/>
  <c r="H5694" i="39"/>
  <c r="H5695" i="39"/>
  <c r="H5696" i="39"/>
  <c r="H5697" i="39"/>
  <c r="H5698" i="39"/>
  <c r="H5699" i="39"/>
  <c r="H5700" i="39"/>
  <c r="H5701" i="39"/>
  <c r="H5702" i="39"/>
  <c r="H5703" i="39"/>
  <c r="H5704" i="39"/>
  <c r="H5705" i="39"/>
  <c r="H5706" i="39"/>
  <c r="H5707" i="39"/>
  <c r="H5708" i="39"/>
  <c r="H5709" i="39"/>
  <c r="H5710" i="39"/>
  <c r="H5711" i="39"/>
  <c r="H5712" i="39"/>
  <c r="H5713" i="39"/>
  <c r="H5714" i="39"/>
  <c r="H5715" i="39"/>
  <c r="H5716" i="39"/>
  <c r="H5717" i="39"/>
  <c r="H5718" i="39"/>
  <c r="H5719" i="39"/>
  <c r="H5720" i="39"/>
  <c r="H5721" i="39"/>
  <c r="H5722" i="39"/>
  <c r="H5723" i="39"/>
  <c r="H5724" i="39"/>
  <c r="H5725" i="39"/>
  <c r="H5726" i="39"/>
  <c r="H5727" i="39"/>
  <c r="H5728" i="39"/>
  <c r="H5729" i="39"/>
  <c r="H5730" i="39"/>
  <c r="H5731" i="39"/>
  <c r="H5732" i="39"/>
  <c r="H5733" i="39"/>
  <c r="H5734" i="39"/>
  <c r="H5735" i="39"/>
  <c r="H5736" i="39"/>
  <c r="H5737" i="39"/>
  <c r="H5738" i="39"/>
  <c r="H5739" i="39"/>
  <c r="H5740" i="39"/>
  <c r="H5741" i="39"/>
  <c r="H5742" i="39"/>
  <c r="H5743" i="39"/>
  <c r="H5744" i="39"/>
  <c r="H5745" i="39"/>
  <c r="H5746" i="39"/>
  <c r="H5747" i="39"/>
  <c r="H5748" i="39"/>
  <c r="H5749" i="39"/>
  <c r="H5750" i="39"/>
  <c r="H5751" i="39"/>
  <c r="H5752" i="39"/>
  <c r="H5753" i="39"/>
  <c r="H5754" i="39"/>
  <c r="H5755" i="39"/>
  <c r="H5756" i="39"/>
  <c r="H5757" i="39"/>
  <c r="H5758" i="39"/>
  <c r="H5759" i="39"/>
  <c r="H5760" i="39"/>
  <c r="H5761" i="39"/>
  <c r="H5762" i="39"/>
  <c r="H5763" i="39"/>
  <c r="H5764" i="39"/>
  <c r="H5765" i="39"/>
  <c r="H5766" i="39"/>
  <c r="H5767" i="39"/>
  <c r="H5768" i="39"/>
  <c r="H5769" i="39"/>
  <c r="H5770" i="39"/>
  <c r="H5771" i="39"/>
  <c r="H5772" i="39"/>
  <c r="H5773" i="39"/>
  <c r="H5774" i="39"/>
  <c r="H5775" i="39"/>
  <c r="H5776" i="39"/>
  <c r="H5777" i="39"/>
  <c r="H5778" i="39"/>
  <c r="H5779" i="39"/>
  <c r="H5780" i="39"/>
  <c r="H5781" i="39"/>
  <c r="H5782" i="39"/>
  <c r="H5783" i="39"/>
  <c r="H5784" i="39"/>
  <c r="H5785" i="39"/>
  <c r="H5786" i="39"/>
  <c r="H5787" i="39"/>
  <c r="H5788" i="39"/>
  <c r="H5789" i="39"/>
  <c r="H5790" i="39"/>
  <c r="H5791" i="39"/>
  <c r="H5792" i="39"/>
  <c r="H5793" i="39"/>
  <c r="H5794" i="39"/>
  <c r="H5795" i="39"/>
  <c r="H5796" i="39"/>
  <c r="H5797" i="39"/>
  <c r="H5798" i="39"/>
  <c r="H5799" i="39"/>
  <c r="H5800" i="39"/>
  <c r="H5801" i="39"/>
  <c r="H5802" i="39"/>
  <c r="H5803" i="39"/>
  <c r="H5804" i="39"/>
  <c r="H5805" i="39"/>
  <c r="H5806" i="39"/>
  <c r="H5807" i="39"/>
  <c r="H5808" i="39"/>
  <c r="H5809" i="39"/>
  <c r="H5810" i="39"/>
  <c r="H5811" i="39"/>
  <c r="H5812" i="39"/>
  <c r="H5813" i="39"/>
  <c r="H5814" i="39"/>
  <c r="H5815" i="39"/>
  <c r="H5816" i="39"/>
  <c r="H5817" i="39"/>
  <c r="H5818" i="39"/>
  <c r="H5819" i="39"/>
  <c r="H5820" i="39"/>
  <c r="H5821" i="39"/>
  <c r="H5822" i="39"/>
  <c r="H5823" i="39"/>
  <c r="H5824" i="39"/>
  <c r="H5825" i="39"/>
  <c r="H5826" i="39"/>
  <c r="H5827" i="39"/>
  <c r="H5828" i="39"/>
  <c r="H5829" i="39"/>
  <c r="H5830" i="39"/>
  <c r="H5831" i="39"/>
  <c r="H5832" i="39"/>
  <c r="H5833" i="39"/>
  <c r="H5834" i="39"/>
  <c r="H5835" i="39"/>
  <c r="H5836" i="39"/>
  <c r="H5837" i="39"/>
  <c r="H5838" i="39"/>
  <c r="H5839" i="39"/>
  <c r="H5840" i="39"/>
  <c r="H5841" i="39"/>
  <c r="H5842" i="39"/>
  <c r="H5843" i="39"/>
  <c r="H5844" i="39"/>
  <c r="H5845" i="39"/>
  <c r="H5846" i="39"/>
  <c r="H4" i="39"/>
  <c r="G292" i="39" l="1"/>
  <c r="K11" i="18"/>
  <c r="K55" i="25" s="1"/>
  <c r="K10" i="18"/>
  <c r="K41" i="25" s="1"/>
  <c r="M28" i="9"/>
  <c r="M27" i="9"/>
  <c r="M11" i="9"/>
  <c r="M10" i="9"/>
  <c r="L72" i="10"/>
  <c r="L71" i="10"/>
  <c r="L69" i="10"/>
  <c r="L68" i="10"/>
  <c r="L67" i="10"/>
  <c r="L66" i="10"/>
  <c r="L65" i="10"/>
  <c r="L54" i="10"/>
  <c r="L53" i="10"/>
  <c r="L52" i="10"/>
  <c r="L11" i="10"/>
  <c r="K56" i="25" s="1"/>
  <c r="L10" i="10"/>
  <c r="K42" i="25" s="1"/>
  <c r="L56" i="8"/>
  <c r="L53" i="8"/>
  <c r="L49" i="8"/>
  <c r="L46" i="8"/>
  <c r="L11" i="8"/>
  <c r="K51" i="25" s="1"/>
  <c r="L10" i="8"/>
  <c r="K37" i="25" s="1"/>
  <c r="L11" i="4"/>
  <c r="K50" i="25" s="1"/>
  <c r="L10" i="4"/>
  <c r="K36" i="25" s="1"/>
  <c r="B26" i="38"/>
  <c r="B25" i="38"/>
  <c r="H2956" i="3" l="1"/>
  <c r="J2956" i="3"/>
  <c r="H2957" i="3"/>
  <c r="J2957" i="3"/>
  <c r="H2958" i="3"/>
  <c r="J2958" i="3"/>
  <c r="H2959" i="3"/>
  <c r="J2959" i="3"/>
  <c r="H2960" i="3"/>
  <c r="J2960" i="3"/>
  <c r="H2961" i="3"/>
  <c r="J2961" i="3"/>
  <c r="H2962" i="3"/>
  <c r="J2962" i="3"/>
  <c r="H2963" i="3"/>
  <c r="J2963" i="3"/>
  <c r="H2964" i="3"/>
  <c r="J2964" i="3"/>
  <c r="H2965" i="3"/>
  <c r="J2965" i="3"/>
  <c r="H2966" i="3"/>
  <c r="J2966" i="3"/>
  <c r="H2967" i="3"/>
  <c r="J2967" i="3"/>
  <c r="H2968" i="3"/>
  <c r="J2968" i="3"/>
  <c r="H2969" i="3"/>
  <c r="J2969" i="3"/>
  <c r="H2970" i="3"/>
  <c r="J2970" i="3"/>
  <c r="H2971" i="3"/>
  <c r="J2971" i="3"/>
  <c r="H2972" i="3"/>
  <c r="J2972" i="3"/>
  <c r="H2973" i="3"/>
  <c r="J2973" i="3"/>
  <c r="H2974" i="3"/>
  <c r="J2974" i="3"/>
  <c r="H2975" i="3"/>
  <c r="J2975" i="3"/>
  <c r="H2976" i="3"/>
  <c r="J2976" i="3"/>
  <c r="H2977" i="3"/>
  <c r="J2977" i="3"/>
  <c r="H2978" i="3"/>
  <c r="J2978" i="3"/>
  <c r="H2979" i="3"/>
  <c r="J2979" i="3"/>
  <c r="H2980" i="3"/>
  <c r="J2980" i="3"/>
  <c r="H2981" i="3"/>
  <c r="J2981" i="3"/>
  <c r="H2982" i="3"/>
  <c r="J2982" i="3"/>
  <c r="H2983" i="3"/>
  <c r="J2983" i="3"/>
  <c r="H2984" i="3"/>
  <c r="J2984" i="3"/>
  <c r="H2985" i="3"/>
  <c r="J2985" i="3"/>
  <c r="H2986" i="3"/>
  <c r="J2986" i="3"/>
  <c r="H2987" i="3"/>
  <c r="J2987" i="3"/>
  <c r="H2988" i="3"/>
  <c r="J2988" i="3"/>
  <c r="H2989" i="3"/>
  <c r="J2989" i="3"/>
  <c r="H2990" i="3"/>
  <c r="J2990" i="3"/>
  <c r="H2991" i="3"/>
  <c r="J2991" i="3"/>
  <c r="H2992" i="3"/>
  <c r="J2992" i="3"/>
  <c r="H2993" i="3"/>
  <c r="J2993" i="3"/>
  <c r="H2994" i="3"/>
  <c r="J2994" i="3"/>
  <c r="H2995" i="3"/>
  <c r="J2995" i="3"/>
  <c r="H2996" i="3"/>
  <c r="J2996" i="3"/>
  <c r="H2997" i="3"/>
  <c r="J2997" i="3"/>
  <c r="H2998" i="3"/>
  <c r="J2998" i="3"/>
  <c r="H2999" i="3"/>
  <c r="J2999" i="3"/>
  <c r="H3000" i="3"/>
  <c r="J3000" i="3"/>
  <c r="H3001" i="3"/>
  <c r="J3001" i="3"/>
  <c r="H3002" i="3"/>
  <c r="J3002" i="3"/>
  <c r="H3003" i="3"/>
  <c r="J3003" i="3"/>
  <c r="H3004" i="3"/>
  <c r="J3004" i="3"/>
  <c r="H3005" i="3"/>
  <c r="J3005" i="3"/>
  <c r="H3006" i="3"/>
  <c r="J3006" i="3"/>
  <c r="H3007" i="3"/>
  <c r="J3007" i="3"/>
  <c r="H3008" i="3"/>
  <c r="J3008" i="3"/>
  <c r="H3009" i="3"/>
  <c r="J3009" i="3"/>
  <c r="H3010" i="3"/>
  <c r="J3010" i="3"/>
  <c r="H3011" i="3"/>
  <c r="J3011" i="3"/>
  <c r="H3012" i="3"/>
  <c r="J3012" i="3"/>
  <c r="H3013" i="3"/>
  <c r="J3013" i="3"/>
  <c r="H3014" i="3"/>
  <c r="J3014" i="3"/>
  <c r="H3015" i="3"/>
  <c r="J3015" i="3"/>
  <c r="H3016" i="3"/>
  <c r="J3016" i="3"/>
  <c r="H3017" i="3"/>
  <c r="J3017" i="3"/>
  <c r="H3018" i="3"/>
  <c r="J3018" i="3"/>
  <c r="H3019" i="3"/>
  <c r="J3019" i="3"/>
  <c r="H3020" i="3"/>
  <c r="J3020" i="3"/>
  <c r="H3021" i="3"/>
  <c r="J3021" i="3"/>
  <c r="H3022" i="3"/>
  <c r="J3022" i="3"/>
  <c r="H3023" i="3"/>
  <c r="J3023" i="3"/>
  <c r="H3024" i="3"/>
  <c r="J3024" i="3"/>
  <c r="H3025" i="3"/>
  <c r="J3025" i="3"/>
  <c r="H3026" i="3"/>
  <c r="J3026" i="3"/>
  <c r="H3027" i="3"/>
  <c r="J3027" i="3"/>
  <c r="H3028" i="3"/>
  <c r="J3028" i="3"/>
  <c r="H3029" i="3"/>
  <c r="J3029" i="3"/>
  <c r="H3030" i="3"/>
  <c r="J3030" i="3"/>
  <c r="H3031" i="3"/>
  <c r="J3031" i="3"/>
  <c r="H3032" i="3"/>
  <c r="J3032" i="3"/>
  <c r="H3033" i="3"/>
  <c r="J3033" i="3"/>
  <c r="H3034" i="3"/>
  <c r="J3034" i="3"/>
  <c r="H3035" i="3"/>
  <c r="J3035" i="3"/>
  <c r="H3036" i="3"/>
  <c r="J3036" i="3"/>
  <c r="H3037" i="3"/>
  <c r="J3037" i="3"/>
  <c r="H3038" i="3"/>
  <c r="J3038" i="3"/>
  <c r="H3039" i="3"/>
  <c r="J3039" i="3"/>
  <c r="H3040" i="3"/>
  <c r="J3040" i="3"/>
  <c r="H3041" i="3"/>
  <c r="J3041" i="3"/>
  <c r="H3042" i="3"/>
  <c r="J3042" i="3"/>
  <c r="H3043" i="3"/>
  <c r="J3043" i="3"/>
  <c r="H3044" i="3"/>
  <c r="J3044" i="3"/>
  <c r="H3045" i="3"/>
  <c r="J3045" i="3"/>
  <c r="H3046" i="3"/>
  <c r="J3046" i="3"/>
  <c r="H3047" i="3"/>
  <c r="J3047" i="3"/>
  <c r="H3048" i="3"/>
  <c r="J3048" i="3"/>
  <c r="H3049" i="3"/>
  <c r="J3049" i="3"/>
  <c r="H3050" i="3"/>
  <c r="J3050" i="3"/>
  <c r="H3051" i="3"/>
  <c r="J3051" i="3"/>
  <c r="H3052" i="3"/>
  <c r="J3052" i="3"/>
  <c r="H3053" i="3"/>
  <c r="J3053" i="3"/>
  <c r="H3054" i="3"/>
  <c r="J3054" i="3"/>
  <c r="H3055" i="3"/>
  <c r="J3055" i="3"/>
  <c r="H3056" i="3"/>
  <c r="J3056" i="3"/>
  <c r="H3057" i="3"/>
  <c r="J3057" i="3"/>
  <c r="H3058" i="3"/>
  <c r="J3058" i="3"/>
  <c r="H3059" i="3"/>
  <c r="J3059" i="3"/>
  <c r="H3060" i="3"/>
  <c r="J3060" i="3"/>
  <c r="H3061" i="3"/>
  <c r="J3061" i="3"/>
  <c r="H3062" i="3"/>
  <c r="J3062" i="3"/>
  <c r="H3063" i="3"/>
  <c r="J3063" i="3"/>
  <c r="H3064" i="3"/>
  <c r="J3064" i="3"/>
  <c r="H3065" i="3"/>
  <c r="J3065" i="3"/>
  <c r="H3066" i="3"/>
  <c r="J3066" i="3"/>
  <c r="H3067" i="3"/>
  <c r="J3067" i="3"/>
  <c r="H3068" i="3"/>
  <c r="J3068" i="3"/>
  <c r="H3069" i="3"/>
  <c r="J3069" i="3"/>
  <c r="H3070" i="3"/>
  <c r="J3070" i="3"/>
  <c r="H3071" i="3"/>
  <c r="J3071" i="3"/>
  <c r="H3072" i="3"/>
  <c r="J3072" i="3"/>
  <c r="H3073" i="3"/>
  <c r="J3073" i="3"/>
  <c r="H3074" i="3"/>
  <c r="J3074" i="3"/>
  <c r="H3075" i="3"/>
  <c r="J3075" i="3"/>
  <c r="H3076" i="3"/>
  <c r="J3076" i="3"/>
  <c r="H3077" i="3"/>
  <c r="J3077" i="3"/>
  <c r="H3078" i="3"/>
  <c r="J3078" i="3"/>
  <c r="H3079" i="3"/>
  <c r="J3079" i="3"/>
  <c r="H3080" i="3"/>
  <c r="J3080" i="3"/>
  <c r="H3081" i="3"/>
  <c r="J3081" i="3"/>
  <c r="H3082" i="3"/>
  <c r="J3082" i="3"/>
  <c r="H3083" i="3"/>
  <c r="J3083" i="3"/>
  <c r="H3084" i="3"/>
  <c r="J3084" i="3"/>
  <c r="H3085" i="3"/>
  <c r="J3085" i="3"/>
  <c r="H3086" i="3"/>
  <c r="J3086" i="3"/>
  <c r="H3087" i="3"/>
  <c r="J3087" i="3"/>
  <c r="H3088" i="3"/>
  <c r="J3088" i="3"/>
  <c r="H3089" i="3"/>
  <c r="J3089" i="3"/>
  <c r="H3090" i="3"/>
  <c r="J3090" i="3"/>
  <c r="H3091" i="3"/>
  <c r="J3091" i="3"/>
  <c r="H3092" i="3"/>
  <c r="J3092" i="3"/>
  <c r="H3093" i="3"/>
  <c r="J3093" i="3"/>
  <c r="H3094" i="3"/>
  <c r="J3094" i="3"/>
  <c r="H3095" i="3"/>
  <c r="J3095" i="3"/>
  <c r="H3096" i="3"/>
  <c r="J3096" i="3"/>
  <c r="H3097" i="3"/>
  <c r="J3097" i="3"/>
  <c r="H3098" i="3"/>
  <c r="J3098" i="3"/>
  <c r="H3099" i="3"/>
  <c r="J3099" i="3"/>
  <c r="H3100" i="3"/>
  <c r="J3100" i="3"/>
  <c r="H3101" i="3"/>
  <c r="J3101" i="3"/>
  <c r="H3102" i="3"/>
  <c r="J3102" i="3"/>
  <c r="H3103" i="3"/>
  <c r="J3103" i="3"/>
  <c r="H3104" i="3"/>
  <c r="J3104" i="3"/>
  <c r="H3105" i="3"/>
  <c r="J3105" i="3"/>
  <c r="H3106" i="3"/>
  <c r="J3106" i="3"/>
  <c r="H3107" i="3"/>
  <c r="J3107" i="3"/>
  <c r="H3108" i="3"/>
  <c r="J3108" i="3"/>
  <c r="H3109" i="3"/>
  <c r="J3109" i="3"/>
  <c r="H3110" i="3"/>
  <c r="J3110" i="3"/>
  <c r="H3111" i="3"/>
  <c r="J3111" i="3"/>
  <c r="H3112" i="3"/>
  <c r="J3112" i="3"/>
  <c r="H3113" i="3"/>
  <c r="J3113" i="3"/>
  <c r="H3114" i="3"/>
  <c r="J3114" i="3"/>
  <c r="H3115" i="3"/>
  <c r="J3115" i="3"/>
  <c r="H3116" i="3"/>
  <c r="J3116" i="3"/>
  <c r="H3117" i="3"/>
  <c r="J3117" i="3"/>
  <c r="H3118" i="3"/>
  <c r="J3118" i="3"/>
  <c r="H3119" i="3"/>
  <c r="J3119" i="3"/>
  <c r="H3120" i="3"/>
  <c r="J3120" i="3"/>
  <c r="H3121" i="3"/>
  <c r="J3121" i="3"/>
  <c r="H3122" i="3"/>
  <c r="J3122" i="3"/>
  <c r="H3123" i="3"/>
  <c r="J3123" i="3"/>
  <c r="H3124" i="3"/>
  <c r="J3124" i="3"/>
  <c r="H3125" i="3"/>
  <c r="J3125" i="3"/>
  <c r="H3126" i="3"/>
  <c r="J3126" i="3"/>
  <c r="H3127" i="3"/>
  <c r="J3127" i="3"/>
  <c r="H3128" i="3"/>
  <c r="J3128" i="3"/>
  <c r="H3129" i="3"/>
  <c r="J3129" i="3"/>
  <c r="H3130" i="3"/>
  <c r="J3130" i="3"/>
  <c r="H3131" i="3"/>
  <c r="J3131" i="3"/>
  <c r="H3132" i="3"/>
  <c r="J3132" i="3"/>
  <c r="H3133" i="3"/>
  <c r="J3133" i="3"/>
  <c r="H3134" i="3"/>
  <c r="J3134" i="3"/>
  <c r="H3135" i="3"/>
  <c r="J3135" i="3"/>
  <c r="H3136" i="3"/>
  <c r="J3136" i="3"/>
  <c r="H3137" i="3"/>
  <c r="J3137" i="3"/>
  <c r="H3138" i="3"/>
  <c r="J3138" i="3"/>
  <c r="H3139" i="3"/>
  <c r="J3139" i="3"/>
  <c r="H3140" i="3"/>
  <c r="J3140" i="3"/>
  <c r="H3141" i="3"/>
  <c r="J3141" i="3"/>
  <c r="H3142" i="3"/>
  <c r="J3142" i="3"/>
  <c r="H3143" i="3"/>
  <c r="J3143" i="3"/>
  <c r="H3144" i="3"/>
  <c r="J3144" i="3"/>
  <c r="H3145" i="3"/>
  <c r="J3145" i="3"/>
  <c r="H3146" i="3"/>
  <c r="J3146" i="3"/>
  <c r="H3147" i="3"/>
  <c r="J3147" i="3"/>
  <c r="H3148" i="3"/>
  <c r="J3148" i="3"/>
  <c r="H3149" i="3"/>
  <c r="J3149" i="3"/>
  <c r="H3150" i="3"/>
  <c r="J3150" i="3"/>
  <c r="H3151" i="3"/>
  <c r="J3151" i="3"/>
  <c r="H3152" i="3"/>
  <c r="J3152" i="3"/>
  <c r="H3153" i="3"/>
  <c r="J3153" i="3"/>
  <c r="H3154" i="3"/>
  <c r="J3154" i="3"/>
  <c r="H3155" i="3"/>
  <c r="J3155" i="3"/>
  <c r="H3156" i="3"/>
  <c r="J3156" i="3"/>
  <c r="H3157" i="3"/>
  <c r="J3157" i="3"/>
  <c r="H3158" i="3"/>
  <c r="J3158" i="3"/>
  <c r="H3159" i="3"/>
  <c r="J3159" i="3"/>
  <c r="H3160" i="3"/>
  <c r="J3160" i="3"/>
  <c r="H3161" i="3"/>
  <c r="J3161" i="3"/>
  <c r="H3162" i="3"/>
  <c r="J3162" i="3"/>
  <c r="H3163" i="3"/>
  <c r="J3163" i="3"/>
  <c r="H3164" i="3"/>
  <c r="J3164" i="3"/>
  <c r="H3165" i="3"/>
  <c r="J3165" i="3"/>
  <c r="H3166" i="3"/>
  <c r="J3166" i="3"/>
  <c r="H3167" i="3"/>
  <c r="J3167" i="3"/>
  <c r="H3168" i="3"/>
  <c r="J3168" i="3"/>
  <c r="H3169" i="3"/>
  <c r="J3169" i="3"/>
  <c r="H3170" i="3"/>
  <c r="J3170" i="3"/>
  <c r="H3171" i="3"/>
  <c r="J3171" i="3"/>
  <c r="H3172" i="3"/>
  <c r="J3172" i="3"/>
  <c r="H3173" i="3"/>
  <c r="J3173" i="3"/>
  <c r="H3174" i="3"/>
  <c r="J3174" i="3"/>
  <c r="H3175" i="3"/>
  <c r="J3175" i="3"/>
  <c r="H3176" i="3"/>
  <c r="J3176" i="3"/>
  <c r="H3177" i="3"/>
  <c r="J3177" i="3"/>
  <c r="H3178" i="3"/>
  <c r="J3178" i="3"/>
  <c r="H3179" i="3"/>
  <c r="J3179" i="3"/>
  <c r="H3180" i="3"/>
  <c r="J3180" i="3"/>
  <c r="H3181" i="3"/>
  <c r="J3181" i="3"/>
  <c r="H3182" i="3"/>
  <c r="J3182" i="3"/>
  <c r="H3183" i="3"/>
  <c r="J3183" i="3"/>
  <c r="H3184" i="3"/>
  <c r="J3184" i="3"/>
  <c r="H3185" i="3"/>
  <c r="J3185" i="3"/>
  <c r="H3186" i="3"/>
  <c r="J3186" i="3"/>
  <c r="H3187" i="3"/>
  <c r="J3187" i="3"/>
  <c r="H3188" i="3"/>
  <c r="J3188" i="3"/>
  <c r="H3189" i="3"/>
  <c r="J3189" i="3"/>
  <c r="H3190" i="3"/>
  <c r="J3190" i="3"/>
  <c r="H3191" i="3"/>
  <c r="J3191" i="3"/>
  <c r="H3192" i="3"/>
  <c r="J3192" i="3"/>
  <c r="H3193" i="3"/>
  <c r="J3193" i="3"/>
  <c r="H3194" i="3"/>
  <c r="J3194" i="3"/>
  <c r="H3195" i="3"/>
  <c r="J3195" i="3"/>
  <c r="H3196" i="3"/>
  <c r="J3196" i="3"/>
  <c r="H3197" i="3"/>
  <c r="J3197" i="3"/>
  <c r="H3198" i="3"/>
  <c r="J3198" i="3"/>
  <c r="H3199" i="3"/>
  <c r="J3199" i="3"/>
  <c r="H3200" i="3"/>
  <c r="J3200" i="3"/>
  <c r="H3201" i="3"/>
  <c r="J3201" i="3"/>
  <c r="H3202" i="3"/>
  <c r="J3202" i="3"/>
  <c r="H3203" i="3"/>
  <c r="J3203" i="3"/>
  <c r="H3204" i="3"/>
  <c r="J3204" i="3"/>
  <c r="H3205" i="3"/>
  <c r="J3205" i="3"/>
  <c r="H3206" i="3"/>
  <c r="J3206" i="3"/>
  <c r="H3207" i="3"/>
  <c r="J3207" i="3"/>
  <c r="H3208" i="3"/>
  <c r="J3208" i="3"/>
  <c r="H3209" i="3"/>
  <c r="J3209" i="3"/>
  <c r="H3210" i="3"/>
  <c r="J3210" i="3"/>
  <c r="H3211" i="3"/>
  <c r="J3211" i="3"/>
  <c r="H3212" i="3"/>
  <c r="J3212" i="3"/>
  <c r="H3213" i="3"/>
  <c r="J3213" i="3"/>
  <c r="H3214" i="3"/>
  <c r="J3214" i="3"/>
  <c r="H3215" i="3"/>
  <c r="J3215" i="3"/>
  <c r="H3216" i="3"/>
  <c r="J3216" i="3"/>
  <c r="H3217" i="3"/>
  <c r="J3217" i="3"/>
  <c r="H3218" i="3"/>
  <c r="J3218" i="3"/>
  <c r="H3219" i="3"/>
  <c r="J3219" i="3"/>
  <c r="H3220" i="3"/>
  <c r="J3220" i="3"/>
  <c r="H3221" i="3"/>
  <c r="J3221" i="3"/>
  <c r="H3222" i="3"/>
  <c r="J3222" i="3"/>
  <c r="H3223" i="3"/>
  <c r="J3223" i="3"/>
  <c r="H3224" i="3"/>
  <c r="J3224" i="3"/>
  <c r="H3225" i="3"/>
  <c r="J3225" i="3"/>
  <c r="H3226" i="3"/>
  <c r="J3226" i="3"/>
  <c r="H3227" i="3"/>
  <c r="J3227" i="3"/>
  <c r="H3228" i="3"/>
  <c r="J3228" i="3"/>
  <c r="H3229" i="3"/>
  <c r="J3229" i="3"/>
  <c r="H3230" i="3"/>
  <c r="J3230" i="3"/>
  <c r="H3231" i="3"/>
  <c r="J3231" i="3"/>
  <c r="H3232" i="3"/>
  <c r="J3232" i="3"/>
  <c r="H3233" i="3"/>
  <c r="J3233" i="3"/>
  <c r="H3234" i="3"/>
  <c r="J3234" i="3"/>
  <c r="H3235" i="3"/>
  <c r="J3235" i="3"/>
  <c r="H3236" i="3"/>
  <c r="J3236" i="3"/>
  <c r="H3237" i="3"/>
  <c r="J3237" i="3"/>
  <c r="H3238" i="3"/>
  <c r="J3238" i="3"/>
  <c r="H3239" i="3"/>
  <c r="J3239" i="3"/>
  <c r="H3240" i="3"/>
  <c r="J3240" i="3"/>
  <c r="H3241" i="3"/>
  <c r="J3241" i="3"/>
  <c r="H3242" i="3"/>
  <c r="J3242" i="3"/>
  <c r="H3243" i="3"/>
  <c r="J3243" i="3"/>
  <c r="H3244" i="3"/>
  <c r="J3244" i="3"/>
  <c r="H3245" i="3"/>
  <c r="J3245" i="3"/>
  <c r="H3246" i="3"/>
  <c r="J3246" i="3"/>
  <c r="H3247" i="3"/>
  <c r="J3247" i="3"/>
  <c r="H3248" i="3"/>
  <c r="J3248" i="3"/>
  <c r="H3249" i="3"/>
  <c r="J3249" i="3"/>
  <c r="H3250" i="3"/>
  <c r="J3250" i="3"/>
  <c r="H3251" i="3"/>
  <c r="J3251" i="3"/>
  <c r="H3252" i="3"/>
  <c r="J3252" i="3"/>
  <c r="H3253" i="3"/>
  <c r="J3253" i="3"/>
  <c r="H3254" i="3"/>
  <c r="J3254" i="3"/>
  <c r="H3255" i="3"/>
  <c r="J3255" i="3"/>
  <c r="H3256" i="3"/>
  <c r="J3256" i="3"/>
  <c r="H3257" i="3"/>
  <c r="J3257" i="3"/>
  <c r="H3258" i="3"/>
  <c r="J3258" i="3"/>
  <c r="H3259" i="3"/>
  <c r="J3259" i="3"/>
  <c r="H3260" i="3"/>
  <c r="J3260" i="3"/>
  <c r="H3261" i="3"/>
  <c r="J3261" i="3"/>
  <c r="H3262" i="3"/>
  <c r="J3262" i="3"/>
  <c r="H3263" i="3"/>
  <c r="J3263" i="3"/>
  <c r="H3264" i="3"/>
  <c r="J3264" i="3"/>
  <c r="H3265" i="3"/>
  <c r="J3265" i="3"/>
  <c r="H3266" i="3"/>
  <c r="J3266" i="3"/>
  <c r="H3267" i="3"/>
  <c r="J3267" i="3"/>
  <c r="H3268" i="3"/>
  <c r="J3268" i="3"/>
  <c r="H3269" i="3"/>
  <c r="J3269" i="3"/>
  <c r="H3270" i="3"/>
  <c r="J3270" i="3"/>
  <c r="H3271" i="3"/>
  <c r="J3271" i="3"/>
  <c r="H3272" i="3"/>
  <c r="J3272" i="3"/>
  <c r="H3273" i="3"/>
  <c r="J3273" i="3"/>
  <c r="H3274" i="3"/>
  <c r="J3274" i="3"/>
  <c r="H3275" i="3"/>
  <c r="J3275" i="3"/>
  <c r="H3276" i="3"/>
  <c r="J3276" i="3"/>
  <c r="H3277" i="3"/>
  <c r="J3277" i="3"/>
  <c r="H3278" i="3"/>
  <c r="J3278" i="3"/>
  <c r="H3279" i="3"/>
  <c r="J3279" i="3"/>
  <c r="H3280" i="3"/>
  <c r="J3280" i="3"/>
  <c r="H3281" i="3"/>
  <c r="J3281" i="3"/>
  <c r="H3282" i="3"/>
  <c r="J3282" i="3"/>
  <c r="H3283" i="3"/>
  <c r="J3283" i="3"/>
  <c r="H3284" i="3"/>
  <c r="J3284" i="3"/>
  <c r="H3285" i="3"/>
  <c r="J3285" i="3"/>
  <c r="H3286" i="3"/>
  <c r="J3286" i="3"/>
  <c r="H3287" i="3"/>
  <c r="J3287" i="3"/>
  <c r="H3288" i="3"/>
  <c r="J3288" i="3"/>
  <c r="H3289" i="3"/>
  <c r="J3289" i="3"/>
  <c r="H3290" i="3"/>
  <c r="J3290" i="3"/>
  <c r="H3291" i="3"/>
  <c r="J3291" i="3"/>
  <c r="H3292" i="3"/>
  <c r="J3292" i="3"/>
  <c r="H3293" i="3"/>
  <c r="J3293" i="3"/>
  <c r="H3294" i="3"/>
  <c r="J3294" i="3"/>
  <c r="H3295" i="3"/>
  <c r="J3295" i="3"/>
  <c r="H3296" i="3"/>
  <c r="J3296" i="3"/>
  <c r="H3297" i="3"/>
  <c r="J3297" i="3"/>
  <c r="H3298" i="3"/>
  <c r="J3298" i="3"/>
  <c r="H3299" i="3"/>
  <c r="J3299" i="3"/>
  <c r="H3300" i="3"/>
  <c r="J3300" i="3"/>
  <c r="H3301" i="3"/>
  <c r="J3301" i="3"/>
  <c r="H3302" i="3"/>
  <c r="J3302" i="3"/>
  <c r="H3303" i="3"/>
  <c r="J3303" i="3"/>
  <c r="H3304" i="3"/>
  <c r="J3304" i="3"/>
  <c r="H3305" i="3"/>
  <c r="J3305" i="3"/>
  <c r="H3306" i="3"/>
  <c r="J3306" i="3"/>
  <c r="H3307" i="3"/>
  <c r="J3307" i="3"/>
  <c r="H3308" i="3"/>
  <c r="J3308" i="3"/>
  <c r="H3309" i="3"/>
  <c r="J3309" i="3"/>
  <c r="H3310" i="3"/>
  <c r="J3310" i="3"/>
  <c r="H3311" i="3"/>
  <c r="J3311" i="3"/>
  <c r="H3312" i="3"/>
  <c r="J3312" i="3"/>
  <c r="H3313" i="3"/>
  <c r="J3313" i="3"/>
  <c r="H3314" i="3"/>
  <c r="J3314" i="3"/>
  <c r="H3315" i="3"/>
  <c r="J3315" i="3"/>
  <c r="B22" i="38"/>
  <c r="G5" i="39"/>
  <c r="G6" i="39"/>
  <c r="G7" i="39"/>
  <c r="G8" i="39"/>
  <c r="G9" i="39"/>
  <c r="G10" i="39"/>
  <c r="G11" i="39"/>
  <c r="G12" i="39"/>
  <c r="G13" i="39"/>
  <c r="G14" i="39"/>
  <c r="G15" i="39"/>
  <c r="G16" i="39"/>
  <c r="G17" i="39"/>
  <c r="G18" i="39"/>
  <c r="G19" i="39"/>
  <c r="G20" i="39"/>
  <c r="G21" i="39"/>
  <c r="G22" i="39"/>
  <c r="G23" i="39"/>
  <c r="G24" i="39"/>
  <c r="G25" i="39"/>
  <c r="G26" i="39"/>
  <c r="G27" i="39"/>
  <c r="G28" i="39"/>
  <c r="G29" i="39"/>
  <c r="G30" i="39"/>
  <c r="G31" i="39"/>
  <c r="G32" i="39"/>
  <c r="G33" i="39"/>
  <c r="G34" i="39"/>
  <c r="G35" i="39"/>
  <c r="G36" i="39"/>
  <c r="G37" i="39"/>
  <c r="G38" i="39"/>
  <c r="G39" i="39"/>
  <c r="G40" i="39"/>
  <c r="G41" i="39"/>
  <c r="G42" i="39"/>
  <c r="G43" i="39"/>
  <c r="G44" i="39"/>
  <c r="G45" i="39"/>
  <c r="G46" i="39"/>
  <c r="G47" i="39"/>
  <c r="G48" i="39"/>
  <c r="G49" i="39"/>
  <c r="G50" i="39"/>
  <c r="G51" i="39"/>
  <c r="G52" i="39"/>
  <c r="G53" i="39"/>
  <c r="G54" i="39"/>
  <c r="G55" i="39"/>
  <c r="G56" i="39"/>
  <c r="G57" i="39"/>
  <c r="G58" i="39"/>
  <c r="G59" i="39"/>
  <c r="G60" i="39"/>
  <c r="G61" i="39"/>
  <c r="G62" i="39"/>
  <c r="G63" i="39"/>
  <c r="G64" i="39"/>
  <c r="G65" i="39"/>
  <c r="G66" i="39"/>
  <c r="G67" i="39"/>
  <c r="G68" i="39"/>
  <c r="G69" i="39"/>
  <c r="G70" i="39"/>
  <c r="G71" i="39"/>
  <c r="G72" i="39"/>
  <c r="G73" i="39"/>
  <c r="G74" i="39"/>
  <c r="G75" i="39"/>
  <c r="G76" i="39"/>
  <c r="G77" i="39"/>
  <c r="G78" i="39"/>
  <c r="G79" i="39"/>
  <c r="G80" i="39"/>
  <c r="G81" i="39"/>
  <c r="G82" i="39"/>
  <c r="G83" i="39"/>
  <c r="G84" i="39"/>
  <c r="G85" i="39"/>
  <c r="G86" i="39"/>
  <c r="G87" i="39"/>
  <c r="G88" i="39"/>
  <c r="G89" i="39"/>
  <c r="G90" i="39"/>
  <c r="G91" i="39"/>
  <c r="G92" i="39"/>
  <c r="G93" i="39"/>
  <c r="G94" i="39"/>
  <c r="G95" i="39"/>
  <c r="G96" i="39"/>
  <c r="G97" i="39"/>
  <c r="G98" i="39"/>
  <c r="G99" i="39"/>
  <c r="G100" i="39"/>
  <c r="G101" i="39"/>
  <c r="G102" i="39"/>
  <c r="G103" i="39"/>
  <c r="G104" i="39"/>
  <c r="G105" i="39"/>
  <c r="G106" i="39"/>
  <c r="G107" i="39"/>
  <c r="G108" i="39"/>
  <c r="G109" i="39"/>
  <c r="G110" i="39"/>
  <c r="G111" i="39"/>
  <c r="G112" i="39"/>
  <c r="G113" i="39"/>
  <c r="G114" i="39"/>
  <c r="G115" i="39"/>
  <c r="G116" i="39"/>
  <c r="G117" i="39"/>
  <c r="G118" i="39"/>
  <c r="G119" i="39"/>
  <c r="G120" i="39"/>
  <c r="G121" i="39"/>
  <c r="G122" i="39"/>
  <c r="G123" i="39"/>
  <c r="G124" i="39"/>
  <c r="G125" i="39"/>
  <c r="G126" i="39"/>
  <c r="G127" i="39"/>
  <c r="G128" i="39"/>
  <c r="G129" i="39"/>
  <c r="G130" i="39"/>
  <c r="G131" i="39"/>
  <c r="G132" i="39"/>
  <c r="G133" i="39"/>
  <c r="G134" i="39"/>
  <c r="G135" i="39"/>
  <c r="G136" i="39"/>
  <c r="G137" i="39"/>
  <c r="G138" i="39"/>
  <c r="G139" i="39"/>
  <c r="G140" i="39"/>
  <c r="G141" i="39"/>
  <c r="G142" i="39"/>
  <c r="G143" i="39"/>
  <c r="G144" i="39"/>
  <c r="G145" i="39"/>
  <c r="G146" i="39"/>
  <c r="G147" i="39"/>
  <c r="G148" i="39"/>
  <c r="G149" i="39"/>
  <c r="G150" i="39"/>
  <c r="G151" i="39"/>
  <c r="G152" i="39"/>
  <c r="G153" i="39"/>
  <c r="G154" i="39"/>
  <c r="G155" i="39"/>
  <c r="G156" i="39"/>
  <c r="G157" i="39"/>
  <c r="G158" i="39"/>
  <c r="G159" i="39"/>
  <c r="G160" i="39"/>
  <c r="G161" i="39"/>
  <c r="G162" i="39"/>
  <c r="G163" i="39"/>
  <c r="G164" i="39"/>
  <c r="G165" i="39"/>
  <c r="G166" i="39"/>
  <c r="G167" i="39"/>
  <c r="G168" i="39"/>
  <c r="G169" i="39"/>
  <c r="G170" i="39"/>
  <c r="G171" i="39"/>
  <c r="G172" i="39"/>
  <c r="G173" i="39"/>
  <c r="G174" i="39"/>
  <c r="G175" i="39"/>
  <c r="G176" i="39"/>
  <c r="G177" i="39"/>
  <c r="G178" i="39"/>
  <c r="G179" i="39"/>
  <c r="G180" i="39"/>
  <c r="G181" i="39"/>
  <c r="G182" i="39"/>
  <c r="G183" i="39"/>
  <c r="G184" i="39"/>
  <c r="G185" i="39"/>
  <c r="G186" i="39"/>
  <c r="G187" i="39"/>
  <c r="G188" i="39"/>
  <c r="G189" i="39"/>
  <c r="G190" i="39"/>
  <c r="G191" i="39"/>
  <c r="G192" i="39"/>
  <c r="G193" i="39"/>
  <c r="G194" i="39"/>
  <c r="G195" i="39"/>
  <c r="G196" i="39"/>
  <c r="G197" i="39"/>
  <c r="G198" i="39"/>
  <c r="G199" i="39"/>
  <c r="G200" i="39"/>
  <c r="G201" i="39"/>
  <c r="G202" i="39"/>
  <c r="G203" i="39"/>
  <c r="G204" i="39"/>
  <c r="G205" i="39"/>
  <c r="G206" i="39"/>
  <c r="G207" i="39"/>
  <c r="G208" i="39"/>
  <c r="G209" i="39"/>
  <c r="G210" i="39"/>
  <c r="G211" i="39"/>
  <c r="G212" i="39"/>
  <c r="G213" i="39"/>
  <c r="G214" i="39"/>
  <c r="G215" i="39"/>
  <c r="G216" i="39"/>
  <c r="G217" i="39"/>
  <c r="G218" i="39"/>
  <c r="G219" i="39"/>
  <c r="G220" i="39"/>
  <c r="G221" i="39"/>
  <c r="G222" i="39"/>
  <c r="G223" i="39"/>
  <c r="G224" i="39"/>
  <c r="G225" i="39"/>
  <c r="G226" i="39"/>
  <c r="G227" i="39"/>
  <c r="G228" i="39"/>
  <c r="G229" i="39"/>
  <c r="G230" i="39"/>
  <c r="G231" i="39"/>
  <c r="G232" i="39"/>
  <c r="G233" i="39"/>
  <c r="G234" i="39"/>
  <c r="G235" i="39"/>
  <c r="G236" i="39"/>
  <c r="G237" i="39"/>
  <c r="G238" i="39"/>
  <c r="G239" i="39"/>
  <c r="G240" i="39"/>
  <c r="G241" i="39"/>
  <c r="G242" i="39"/>
  <c r="G243" i="39"/>
  <c r="G244" i="39"/>
  <c r="G245" i="39"/>
  <c r="G246" i="39"/>
  <c r="G247" i="39"/>
  <c r="G248" i="39"/>
  <c r="G249" i="39"/>
  <c r="G250" i="39"/>
  <c r="G251" i="39"/>
  <c r="G252" i="39"/>
  <c r="G253" i="39"/>
  <c r="G254" i="39"/>
  <c r="G255" i="39"/>
  <c r="G256" i="39"/>
  <c r="G257" i="39"/>
  <c r="G258" i="39"/>
  <c r="G259" i="39"/>
  <c r="G260" i="39"/>
  <c r="G261" i="39"/>
  <c r="G262" i="39"/>
  <c r="G263" i="39"/>
  <c r="G264" i="39"/>
  <c r="G265" i="39"/>
  <c r="G266" i="39"/>
  <c r="G267" i="39"/>
  <c r="G268" i="39"/>
  <c r="G269" i="39"/>
  <c r="G270" i="39"/>
  <c r="G271" i="39"/>
  <c r="G272" i="39"/>
  <c r="G273" i="39"/>
  <c r="G274" i="39"/>
  <c r="G275" i="39"/>
  <c r="G276" i="39"/>
  <c r="G277" i="39"/>
  <c r="G278" i="39"/>
  <c r="G279" i="39"/>
  <c r="G280" i="39"/>
  <c r="G281" i="39"/>
  <c r="G282" i="39"/>
  <c r="G283" i="39"/>
  <c r="G284" i="39"/>
  <c r="G285" i="39"/>
  <c r="G286" i="39"/>
  <c r="G287" i="39"/>
  <c r="G288" i="39"/>
  <c r="G289" i="39"/>
  <c r="G290" i="39"/>
  <c r="G291" i="39"/>
  <c r="G293" i="39"/>
  <c r="G294" i="39"/>
  <c r="G295" i="39"/>
  <c r="G296" i="39"/>
  <c r="G297" i="39"/>
  <c r="G298" i="39"/>
  <c r="G299" i="39"/>
  <c r="G300" i="39"/>
  <c r="G301" i="39"/>
  <c r="G302" i="39"/>
  <c r="G303" i="39"/>
  <c r="G304" i="39"/>
  <c r="G305" i="39"/>
  <c r="G306" i="39"/>
  <c r="G307" i="39"/>
  <c r="G308" i="39"/>
  <c r="G309" i="39"/>
  <c r="G310" i="39"/>
  <c r="G311" i="39"/>
  <c r="G312" i="39"/>
  <c r="G313" i="39"/>
  <c r="G314" i="39"/>
  <c r="G315" i="39"/>
  <c r="G316" i="39"/>
  <c r="G317" i="39"/>
  <c r="G318" i="39"/>
  <c r="G319" i="39"/>
  <c r="G320" i="39"/>
  <c r="G321" i="39"/>
  <c r="G322" i="39"/>
  <c r="G323" i="39"/>
  <c r="G324" i="39"/>
  <c r="G325" i="39"/>
  <c r="G326" i="39"/>
  <c r="G327" i="39"/>
  <c r="G328" i="39"/>
  <c r="G329" i="39"/>
  <c r="G330" i="39"/>
  <c r="G331" i="39"/>
  <c r="G332" i="39"/>
  <c r="G333" i="39"/>
  <c r="G334" i="39"/>
  <c r="G335" i="39"/>
  <c r="G336" i="39"/>
  <c r="G337" i="39"/>
  <c r="G338" i="39"/>
  <c r="G339" i="39"/>
  <c r="G340" i="39"/>
  <c r="G341" i="39"/>
  <c r="G342" i="39"/>
  <c r="G343" i="39"/>
  <c r="G344" i="39"/>
  <c r="G345" i="39"/>
  <c r="G346" i="39"/>
  <c r="G347" i="39"/>
  <c r="G348" i="39"/>
  <c r="G349" i="39"/>
  <c r="G350" i="39"/>
  <c r="G351" i="39"/>
  <c r="G352" i="39"/>
  <c r="G353" i="39"/>
  <c r="G354" i="39"/>
  <c r="G355" i="39"/>
  <c r="G356" i="39"/>
  <c r="G357" i="39"/>
  <c r="G358" i="39"/>
  <c r="G359" i="39"/>
  <c r="G360" i="39"/>
  <c r="G361" i="39"/>
  <c r="G362" i="39"/>
  <c r="G363" i="39"/>
  <c r="G364" i="39"/>
  <c r="G365" i="39"/>
  <c r="G366" i="39"/>
  <c r="G367" i="39"/>
  <c r="G368" i="39"/>
  <c r="G369" i="39"/>
  <c r="G370" i="39"/>
  <c r="G371" i="39"/>
  <c r="G372" i="39"/>
  <c r="G373" i="39"/>
  <c r="G374" i="39"/>
  <c r="G375" i="39"/>
  <c r="G376" i="39"/>
  <c r="G377" i="39"/>
  <c r="G378" i="39"/>
  <c r="G379" i="39"/>
  <c r="G380" i="39"/>
  <c r="G381" i="39"/>
  <c r="G382" i="39"/>
  <c r="G383" i="39"/>
  <c r="G384" i="39"/>
  <c r="G385" i="39"/>
  <c r="G386" i="39"/>
  <c r="G387" i="39"/>
  <c r="G388" i="39"/>
  <c r="G389" i="39"/>
  <c r="G390" i="39"/>
  <c r="G391" i="39"/>
  <c r="G392" i="39"/>
  <c r="G393" i="39"/>
  <c r="G394" i="39"/>
  <c r="G395" i="39"/>
  <c r="G396" i="39"/>
  <c r="G397" i="39"/>
  <c r="G398" i="39"/>
  <c r="G399" i="39"/>
  <c r="G400" i="39"/>
  <c r="G401" i="39"/>
  <c r="G402" i="39"/>
  <c r="G403" i="39"/>
  <c r="G404" i="39"/>
  <c r="G405" i="39"/>
  <c r="G406" i="39"/>
  <c r="G407" i="39"/>
  <c r="G408" i="39"/>
  <c r="G409" i="39"/>
  <c r="G410" i="39"/>
  <c r="G411" i="39"/>
  <c r="G412" i="39"/>
  <c r="G413" i="39"/>
  <c r="G414" i="39"/>
  <c r="G415" i="39"/>
  <c r="G416" i="39"/>
  <c r="G417" i="39"/>
  <c r="G418" i="39"/>
  <c r="G419" i="39"/>
  <c r="G420" i="39"/>
  <c r="G421" i="39"/>
  <c r="G422" i="39"/>
  <c r="G423" i="39"/>
  <c r="G424" i="39"/>
  <c r="G425" i="39"/>
  <c r="G426" i="39"/>
  <c r="G427" i="39"/>
  <c r="G428" i="39"/>
  <c r="G429" i="39"/>
  <c r="G430" i="39"/>
  <c r="G431" i="39"/>
  <c r="G432" i="39"/>
  <c r="G433" i="39"/>
  <c r="G434" i="39"/>
  <c r="G435" i="39"/>
  <c r="G436" i="39"/>
  <c r="G437" i="39"/>
  <c r="G438" i="39"/>
  <c r="G439" i="39"/>
  <c r="G440" i="39"/>
  <c r="G441" i="39"/>
  <c r="G442" i="39"/>
  <c r="G443" i="39"/>
  <c r="G444" i="39"/>
  <c r="G445" i="39"/>
  <c r="G446" i="39"/>
  <c r="G447" i="39"/>
  <c r="G448" i="39"/>
  <c r="G449" i="39"/>
  <c r="G450" i="39"/>
  <c r="G451" i="39"/>
  <c r="G452" i="39"/>
  <c r="G453" i="39"/>
  <c r="G454" i="39"/>
  <c r="G455" i="39"/>
  <c r="G456" i="39"/>
  <c r="G457" i="39"/>
  <c r="G458" i="39"/>
  <c r="G459" i="39"/>
  <c r="G460" i="39"/>
  <c r="G461" i="39"/>
  <c r="G462" i="39"/>
  <c r="G463" i="39"/>
  <c r="G464" i="39"/>
  <c r="G465" i="39"/>
  <c r="G466" i="39"/>
  <c r="G467" i="39"/>
  <c r="G468" i="39"/>
  <c r="G469" i="39"/>
  <c r="G470" i="39"/>
  <c r="G471" i="39"/>
  <c r="G472" i="39"/>
  <c r="G473" i="39"/>
  <c r="G474" i="39"/>
  <c r="G475" i="39"/>
  <c r="G476" i="39"/>
  <c r="G477" i="39"/>
  <c r="G478" i="39"/>
  <c r="G479" i="39"/>
  <c r="G480" i="39"/>
  <c r="G481" i="39"/>
  <c r="G482" i="39"/>
  <c r="G483" i="39"/>
  <c r="G484" i="39"/>
  <c r="G485" i="39"/>
  <c r="G486" i="39"/>
  <c r="G487" i="39"/>
  <c r="G488" i="39"/>
  <c r="G489" i="39"/>
  <c r="G490" i="39"/>
  <c r="G491" i="39"/>
  <c r="G492" i="39"/>
  <c r="G493" i="39"/>
  <c r="G494" i="39"/>
  <c r="G495" i="39"/>
  <c r="G496" i="39"/>
  <c r="G497" i="39"/>
  <c r="G498" i="39"/>
  <c r="G499" i="39"/>
  <c r="G500" i="39"/>
  <c r="G501" i="39"/>
  <c r="G502" i="39"/>
  <c r="G503" i="39"/>
  <c r="G504" i="39"/>
  <c r="G505" i="39"/>
  <c r="G506" i="39"/>
  <c r="G507" i="39"/>
  <c r="G508" i="39"/>
  <c r="G509" i="39"/>
  <c r="G510" i="39"/>
  <c r="G511" i="39"/>
  <c r="G512" i="39"/>
  <c r="G513" i="39"/>
  <c r="G514" i="39"/>
  <c r="G515" i="39"/>
  <c r="G516" i="39"/>
  <c r="G517" i="39"/>
  <c r="G518" i="39"/>
  <c r="G519" i="39"/>
  <c r="G520" i="39"/>
  <c r="G521" i="39"/>
  <c r="G522" i="39"/>
  <c r="G523" i="39"/>
  <c r="G524" i="39"/>
  <c r="G525" i="39"/>
  <c r="G526" i="39"/>
  <c r="G527" i="39"/>
  <c r="G528" i="39"/>
  <c r="G529" i="39"/>
  <c r="G530" i="39"/>
  <c r="G531" i="39"/>
  <c r="G532" i="39"/>
  <c r="G533" i="39"/>
  <c r="G534" i="39"/>
  <c r="G535" i="39"/>
  <c r="G536" i="39"/>
  <c r="G537" i="39"/>
  <c r="G538" i="39"/>
  <c r="G539" i="39"/>
  <c r="G540" i="39"/>
  <c r="G541" i="39"/>
  <c r="G542" i="39"/>
  <c r="G543" i="39"/>
  <c r="G544" i="39"/>
  <c r="G545" i="39"/>
  <c r="G546" i="39"/>
  <c r="G547" i="39"/>
  <c r="G548" i="39"/>
  <c r="G549" i="39"/>
  <c r="G550" i="39"/>
  <c r="G551" i="39"/>
  <c r="G552" i="39"/>
  <c r="G553" i="39"/>
  <c r="G554" i="39"/>
  <c r="G555" i="39"/>
  <c r="G556" i="39"/>
  <c r="G557" i="39"/>
  <c r="G558" i="39"/>
  <c r="G559" i="39"/>
  <c r="G560" i="39"/>
  <c r="G561" i="39"/>
  <c r="G562" i="39"/>
  <c r="G563" i="39"/>
  <c r="G564" i="39"/>
  <c r="G565" i="39"/>
  <c r="G566" i="39"/>
  <c r="G567" i="39"/>
  <c r="G568" i="39"/>
  <c r="G569" i="39"/>
  <c r="G570" i="39"/>
  <c r="G571" i="39"/>
  <c r="G572" i="39"/>
  <c r="G573" i="39"/>
  <c r="G574" i="39"/>
  <c r="G575" i="39"/>
  <c r="G576" i="39"/>
  <c r="G577" i="39"/>
  <c r="G578" i="39"/>
  <c r="G579" i="39"/>
  <c r="G580" i="39"/>
  <c r="G581" i="39"/>
  <c r="G582" i="39"/>
  <c r="G583" i="39"/>
  <c r="G584" i="39"/>
  <c r="G585" i="39"/>
  <c r="G586" i="39"/>
  <c r="G587" i="39"/>
  <c r="G588" i="39"/>
  <c r="G589" i="39"/>
  <c r="G590" i="39"/>
  <c r="G591" i="39"/>
  <c r="G592" i="39"/>
  <c r="G593" i="39"/>
  <c r="G594" i="39"/>
  <c r="G595" i="39"/>
  <c r="G596" i="39"/>
  <c r="G597" i="39"/>
  <c r="G598" i="39"/>
  <c r="G599" i="39"/>
  <c r="G600" i="39"/>
  <c r="G601" i="39"/>
  <c r="G602" i="39"/>
  <c r="G603" i="39"/>
  <c r="G604" i="39"/>
  <c r="G605" i="39"/>
  <c r="G606" i="39"/>
  <c r="G607" i="39"/>
  <c r="G608" i="39"/>
  <c r="G609" i="39"/>
  <c r="G610" i="39"/>
  <c r="G611" i="39"/>
  <c r="G612" i="39"/>
  <c r="G613" i="39"/>
  <c r="G614" i="39"/>
  <c r="G615" i="39"/>
  <c r="G616" i="39"/>
  <c r="G617" i="39"/>
  <c r="G618" i="39"/>
  <c r="G619" i="39"/>
  <c r="G620" i="39"/>
  <c r="G621" i="39"/>
  <c r="G622" i="39"/>
  <c r="G623" i="39"/>
  <c r="G624" i="39"/>
  <c r="G625" i="39"/>
  <c r="G626" i="39"/>
  <c r="G627" i="39"/>
  <c r="G628" i="39"/>
  <c r="G629" i="39"/>
  <c r="G630" i="39"/>
  <c r="G631" i="39"/>
  <c r="G632" i="39"/>
  <c r="G633" i="39"/>
  <c r="G634" i="39"/>
  <c r="G635" i="39"/>
  <c r="G636" i="39"/>
  <c r="G637" i="39"/>
  <c r="G638" i="39"/>
  <c r="G639" i="39"/>
  <c r="G640" i="39"/>
  <c r="G641" i="39"/>
  <c r="G642" i="39"/>
  <c r="G643" i="39"/>
  <c r="G644" i="39"/>
  <c r="G645" i="39"/>
  <c r="G646" i="39"/>
  <c r="G647" i="39"/>
  <c r="G648" i="39"/>
  <c r="G649" i="39"/>
  <c r="G650" i="39"/>
  <c r="G651" i="39"/>
  <c r="G652" i="39"/>
  <c r="G653" i="39"/>
  <c r="G654" i="39"/>
  <c r="G655" i="39"/>
  <c r="G656" i="39"/>
  <c r="G657" i="39"/>
  <c r="G658" i="39"/>
  <c r="G659" i="39"/>
  <c r="G660" i="39"/>
  <c r="G661" i="39"/>
  <c r="G662" i="39"/>
  <c r="G663" i="39"/>
  <c r="G664" i="39"/>
  <c r="G665" i="39"/>
  <c r="G666" i="39"/>
  <c r="G667" i="39"/>
  <c r="G668" i="39"/>
  <c r="G669" i="39"/>
  <c r="G670" i="39"/>
  <c r="G671" i="39"/>
  <c r="G672" i="39"/>
  <c r="G673" i="39"/>
  <c r="G674" i="39"/>
  <c r="G675" i="39"/>
  <c r="G676" i="39"/>
  <c r="G677" i="39"/>
  <c r="G678" i="39"/>
  <c r="G679" i="39"/>
  <c r="G680" i="39"/>
  <c r="G681" i="39"/>
  <c r="G682" i="39"/>
  <c r="G683" i="39"/>
  <c r="G684" i="39"/>
  <c r="G685" i="39"/>
  <c r="G686" i="39"/>
  <c r="G687" i="39"/>
  <c r="G688" i="39"/>
  <c r="G689" i="39"/>
  <c r="G690" i="39"/>
  <c r="G691" i="39"/>
  <c r="G692" i="39"/>
  <c r="G693" i="39"/>
  <c r="G694" i="39"/>
  <c r="G695" i="39"/>
  <c r="G696" i="39"/>
  <c r="G697" i="39"/>
  <c r="G698" i="39"/>
  <c r="G699" i="39"/>
  <c r="G700" i="39"/>
  <c r="G701" i="39"/>
  <c r="G702" i="39"/>
  <c r="G703" i="39"/>
  <c r="G704" i="39"/>
  <c r="G705" i="39"/>
  <c r="G706" i="39"/>
  <c r="G707" i="39"/>
  <c r="G708" i="39"/>
  <c r="G709" i="39"/>
  <c r="G710" i="39"/>
  <c r="G711" i="39"/>
  <c r="G712" i="39"/>
  <c r="G713" i="39"/>
  <c r="G714" i="39"/>
  <c r="G715" i="39"/>
  <c r="G716" i="39"/>
  <c r="G717" i="39"/>
  <c r="G718" i="39"/>
  <c r="G719" i="39"/>
  <c r="G720" i="39"/>
  <c r="G721" i="39"/>
  <c r="G722" i="39"/>
  <c r="G723" i="39"/>
  <c r="G724" i="39"/>
  <c r="G725" i="39"/>
  <c r="G726" i="39"/>
  <c r="G727" i="39"/>
  <c r="G728" i="39"/>
  <c r="G729" i="39"/>
  <c r="G730" i="39"/>
  <c r="G731" i="39"/>
  <c r="G732" i="39"/>
  <c r="G733" i="39"/>
  <c r="G734" i="39"/>
  <c r="G735" i="39"/>
  <c r="G736" i="39"/>
  <c r="G737" i="39"/>
  <c r="G738" i="39"/>
  <c r="G739" i="39"/>
  <c r="G740" i="39"/>
  <c r="G741" i="39"/>
  <c r="G742" i="39"/>
  <c r="G743" i="39"/>
  <c r="G744" i="39"/>
  <c r="G745" i="39"/>
  <c r="G746" i="39"/>
  <c r="G747" i="39"/>
  <c r="G748" i="39"/>
  <c r="G749" i="39"/>
  <c r="G750" i="39"/>
  <c r="G751" i="39"/>
  <c r="G752" i="39"/>
  <c r="G753" i="39"/>
  <c r="G754" i="39"/>
  <c r="G755" i="39"/>
  <c r="G756" i="39"/>
  <c r="G757" i="39"/>
  <c r="G758" i="39"/>
  <c r="G759" i="39"/>
  <c r="G760" i="39"/>
  <c r="G761" i="39"/>
  <c r="G762" i="39"/>
  <c r="G763" i="39"/>
  <c r="G764" i="39"/>
  <c r="G765" i="39"/>
  <c r="G766" i="39"/>
  <c r="G767" i="39"/>
  <c r="G768" i="39"/>
  <c r="G769" i="39"/>
  <c r="G770" i="39"/>
  <c r="G771" i="39"/>
  <c r="G772" i="39"/>
  <c r="G773" i="39"/>
  <c r="G774" i="39"/>
  <c r="G775" i="39"/>
  <c r="G776" i="39"/>
  <c r="G777" i="39"/>
  <c r="G778" i="39"/>
  <c r="G779" i="39"/>
  <c r="G780" i="39"/>
  <c r="G781" i="39"/>
  <c r="G782" i="39"/>
  <c r="G783" i="39"/>
  <c r="G784" i="39"/>
  <c r="G785" i="39"/>
  <c r="G786" i="39"/>
  <c r="G787" i="39"/>
  <c r="G788" i="39"/>
  <c r="G789" i="39"/>
  <c r="G790" i="39"/>
  <c r="G791" i="39"/>
  <c r="G792" i="39"/>
  <c r="G793" i="39"/>
  <c r="G794" i="39"/>
  <c r="G795" i="39"/>
  <c r="G796" i="39"/>
  <c r="G797" i="39"/>
  <c r="G798" i="39"/>
  <c r="G799" i="39"/>
  <c r="G800" i="39"/>
  <c r="G801" i="39"/>
  <c r="G802" i="39"/>
  <c r="G803" i="39"/>
  <c r="G804" i="39"/>
  <c r="G805" i="39"/>
  <c r="G806" i="39"/>
  <c r="G807" i="39"/>
  <c r="G808" i="39"/>
  <c r="G809" i="39"/>
  <c r="G810" i="39"/>
  <c r="G811" i="39"/>
  <c r="G812" i="39"/>
  <c r="G813" i="39"/>
  <c r="G814" i="39"/>
  <c r="G815" i="39"/>
  <c r="G816" i="39"/>
  <c r="G817" i="39"/>
  <c r="G818" i="39"/>
  <c r="G819" i="39"/>
  <c r="G820" i="39"/>
  <c r="G821" i="39"/>
  <c r="G822" i="39"/>
  <c r="G823" i="39"/>
  <c r="G824" i="39"/>
  <c r="G825" i="39"/>
  <c r="G826" i="39"/>
  <c r="G827" i="39"/>
  <c r="G828" i="39"/>
  <c r="G829" i="39"/>
  <c r="G830" i="39"/>
  <c r="G831" i="39"/>
  <c r="G832" i="39"/>
  <c r="G833" i="39"/>
  <c r="G834" i="39"/>
  <c r="G835" i="39"/>
  <c r="G836" i="39"/>
  <c r="G837" i="39"/>
  <c r="G838" i="39"/>
  <c r="G839" i="39"/>
  <c r="G840" i="39"/>
  <c r="G841" i="39"/>
  <c r="G842" i="39"/>
  <c r="G843" i="39"/>
  <c r="G844" i="39"/>
  <c r="G845" i="39"/>
  <c r="G846" i="39"/>
  <c r="G847" i="39"/>
  <c r="G848" i="39"/>
  <c r="G849" i="39"/>
  <c r="G850" i="39"/>
  <c r="G851" i="39"/>
  <c r="G852" i="39"/>
  <c r="G853" i="39"/>
  <c r="G854" i="39"/>
  <c r="G855" i="39"/>
  <c r="G856" i="39"/>
  <c r="G857" i="39"/>
  <c r="G858" i="39"/>
  <c r="G859" i="39"/>
  <c r="G860" i="39"/>
  <c r="G861" i="39"/>
  <c r="G862" i="39"/>
  <c r="G863" i="39"/>
  <c r="G864" i="39"/>
  <c r="G865" i="39"/>
  <c r="G866" i="39"/>
  <c r="G867" i="39"/>
  <c r="G868" i="39"/>
  <c r="G869" i="39"/>
  <c r="G870" i="39"/>
  <c r="G871" i="39"/>
  <c r="G872" i="39"/>
  <c r="G873" i="39"/>
  <c r="G874" i="39"/>
  <c r="G875" i="39"/>
  <c r="G876" i="39"/>
  <c r="G877" i="39"/>
  <c r="G878" i="39"/>
  <c r="G879" i="39"/>
  <c r="G880" i="39"/>
  <c r="G881" i="39"/>
  <c r="G882" i="39"/>
  <c r="G883" i="39"/>
  <c r="G884" i="39"/>
  <c r="G885" i="39"/>
  <c r="G886" i="39"/>
  <c r="G887" i="39"/>
  <c r="G888" i="39"/>
  <c r="G889" i="39"/>
  <c r="G890" i="39"/>
  <c r="G891" i="39"/>
  <c r="G892" i="39"/>
  <c r="G893" i="39"/>
  <c r="G894" i="39"/>
  <c r="G895" i="39"/>
  <c r="G896" i="39"/>
  <c r="G897" i="39"/>
  <c r="G898" i="39"/>
  <c r="G899" i="39"/>
  <c r="G900" i="39"/>
  <c r="G901" i="39"/>
  <c r="G902" i="39"/>
  <c r="G903" i="39"/>
  <c r="G904" i="39"/>
  <c r="G905" i="39"/>
  <c r="G906" i="39"/>
  <c r="G907" i="39"/>
  <c r="G908" i="39"/>
  <c r="G909" i="39"/>
  <c r="G910" i="39"/>
  <c r="G911" i="39"/>
  <c r="G912" i="39"/>
  <c r="G913" i="39"/>
  <c r="G914" i="39"/>
  <c r="G915" i="39"/>
  <c r="G916" i="39"/>
  <c r="G917" i="39"/>
  <c r="G918" i="39"/>
  <c r="G919" i="39"/>
  <c r="G920" i="39"/>
  <c r="G921" i="39"/>
  <c r="G922" i="39"/>
  <c r="G923" i="39"/>
  <c r="G924" i="39"/>
  <c r="G925" i="39"/>
  <c r="G926" i="39"/>
  <c r="G927" i="39"/>
  <c r="G928" i="39"/>
  <c r="G929" i="39"/>
  <c r="G930" i="39"/>
  <c r="G931" i="39"/>
  <c r="G932" i="39"/>
  <c r="G933" i="39"/>
  <c r="G934" i="39"/>
  <c r="G935" i="39"/>
  <c r="G936" i="39"/>
  <c r="G937" i="39"/>
  <c r="G938" i="39"/>
  <c r="G939" i="39"/>
  <c r="G940" i="39"/>
  <c r="G941" i="39"/>
  <c r="G942" i="39"/>
  <c r="G943" i="39"/>
  <c r="G944" i="39"/>
  <c r="G945" i="39"/>
  <c r="G946" i="39"/>
  <c r="G947" i="39"/>
  <c r="G948" i="39"/>
  <c r="G949" i="39"/>
  <c r="G950" i="39"/>
  <c r="G951" i="39"/>
  <c r="G952" i="39"/>
  <c r="G953" i="39"/>
  <c r="G954" i="39"/>
  <c r="G955" i="39"/>
  <c r="G956" i="39"/>
  <c r="G957" i="39"/>
  <c r="G958" i="39"/>
  <c r="G959" i="39"/>
  <c r="G960" i="39"/>
  <c r="G961" i="39"/>
  <c r="G962" i="39"/>
  <c r="G963" i="39"/>
  <c r="G964" i="39"/>
  <c r="G965" i="39"/>
  <c r="G966" i="39"/>
  <c r="G967" i="39"/>
  <c r="G968" i="39"/>
  <c r="G969" i="39"/>
  <c r="G970" i="39"/>
  <c r="G971" i="39"/>
  <c r="G972" i="39"/>
  <c r="G973" i="39"/>
  <c r="G974" i="39"/>
  <c r="G975" i="39"/>
  <c r="G976" i="39"/>
  <c r="G977" i="39"/>
  <c r="G978" i="39"/>
  <c r="G979" i="39"/>
  <c r="G980" i="39"/>
  <c r="G981" i="39"/>
  <c r="G982" i="39"/>
  <c r="G983" i="39"/>
  <c r="G984" i="39"/>
  <c r="G985" i="39"/>
  <c r="G986" i="39"/>
  <c r="G987" i="39"/>
  <c r="G988" i="39"/>
  <c r="G989" i="39"/>
  <c r="G990" i="39"/>
  <c r="G991" i="39"/>
  <c r="G992" i="39"/>
  <c r="G993" i="39"/>
  <c r="G994" i="39"/>
  <c r="G995" i="39"/>
  <c r="G996" i="39"/>
  <c r="G997" i="39"/>
  <c r="G998" i="39"/>
  <c r="G999" i="39"/>
  <c r="G1000" i="39"/>
  <c r="G1001" i="39"/>
  <c r="G1002" i="39"/>
  <c r="G1003" i="39"/>
  <c r="G1004" i="39"/>
  <c r="G1005" i="39"/>
  <c r="G1006" i="39"/>
  <c r="G1007" i="39"/>
  <c r="G1008" i="39"/>
  <c r="G1009" i="39"/>
  <c r="G1010" i="39"/>
  <c r="G1011" i="39"/>
  <c r="G1012" i="39"/>
  <c r="G1013" i="39"/>
  <c r="G1014" i="39"/>
  <c r="G1015" i="39"/>
  <c r="G1016" i="39"/>
  <c r="G1017" i="39"/>
  <c r="G1018" i="39"/>
  <c r="G1019" i="39"/>
  <c r="G1020" i="39"/>
  <c r="G1021" i="39"/>
  <c r="G1022" i="39"/>
  <c r="G1023" i="39"/>
  <c r="G1024" i="39"/>
  <c r="G1025" i="39"/>
  <c r="G1026" i="39"/>
  <c r="G1027" i="39"/>
  <c r="G1028" i="39"/>
  <c r="G1029" i="39"/>
  <c r="G1030" i="39"/>
  <c r="G1031" i="39"/>
  <c r="G1032" i="39"/>
  <c r="G1033" i="39"/>
  <c r="G1034" i="39"/>
  <c r="G1035" i="39"/>
  <c r="G1036" i="39"/>
  <c r="G1037" i="39"/>
  <c r="G1038" i="39"/>
  <c r="G1039" i="39"/>
  <c r="G1040" i="39"/>
  <c r="G1041" i="39"/>
  <c r="G1042" i="39"/>
  <c r="G1043" i="39"/>
  <c r="G1044" i="39"/>
  <c r="G1045" i="39"/>
  <c r="G1046" i="39"/>
  <c r="G1047" i="39"/>
  <c r="G1048" i="39"/>
  <c r="G1049" i="39"/>
  <c r="G1050" i="39"/>
  <c r="G1051" i="39"/>
  <c r="G1052" i="39"/>
  <c r="G1053" i="39"/>
  <c r="G1054" i="39"/>
  <c r="G1055" i="39"/>
  <c r="G1056" i="39"/>
  <c r="G1057" i="39"/>
  <c r="G1058" i="39"/>
  <c r="G1059" i="39"/>
  <c r="G1060" i="39"/>
  <c r="G1061" i="39"/>
  <c r="G1062" i="39"/>
  <c r="G1063" i="39"/>
  <c r="G1064" i="39"/>
  <c r="G1065" i="39"/>
  <c r="G1066" i="39"/>
  <c r="G1067" i="39"/>
  <c r="G1068" i="39"/>
  <c r="G1069" i="39"/>
  <c r="G1070" i="39"/>
  <c r="G1071" i="39"/>
  <c r="G1072" i="39"/>
  <c r="G1073" i="39"/>
  <c r="G1074" i="39"/>
  <c r="G1075" i="39"/>
  <c r="G1076" i="39"/>
  <c r="G1077" i="39"/>
  <c r="G1078" i="39"/>
  <c r="G1079" i="39"/>
  <c r="G1080" i="39"/>
  <c r="G1081" i="39"/>
  <c r="G1082" i="39"/>
  <c r="G1083" i="39"/>
  <c r="G1084" i="39"/>
  <c r="G1085" i="39"/>
  <c r="G1086" i="39"/>
  <c r="G1087" i="39"/>
  <c r="G1088" i="39"/>
  <c r="G1089" i="39"/>
  <c r="G1090" i="39"/>
  <c r="G1091" i="39"/>
  <c r="G1092" i="39"/>
  <c r="G1093" i="39"/>
  <c r="G1094" i="39"/>
  <c r="G1095" i="39"/>
  <c r="G1096" i="39"/>
  <c r="G1097" i="39"/>
  <c r="G1098" i="39"/>
  <c r="G1099" i="39"/>
  <c r="G1100" i="39"/>
  <c r="G1101" i="39"/>
  <c r="G1102" i="39"/>
  <c r="G1103" i="39"/>
  <c r="G1104" i="39"/>
  <c r="G1105" i="39"/>
  <c r="G1106" i="39"/>
  <c r="G1107" i="39"/>
  <c r="G1108" i="39"/>
  <c r="G1109" i="39"/>
  <c r="G1110" i="39"/>
  <c r="G1111" i="39"/>
  <c r="G1112" i="39"/>
  <c r="G1113" i="39"/>
  <c r="G1114" i="39"/>
  <c r="G1115" i="39"/>
  <c r="G1116" i="39"/>
  <c r="G1117" i="39"/>
  <c r="G1118" i="39"/>
  <c r="G1119" i="39"/>
  <c r="G1120" i="39"/>
  <c r="G1121" i="39"/>
  <c r="G1122" i="39"/>
  <c r="G1123" i="39"/>
  <c r="G1124" i="39"/>
  <c r="G1125" i="39"/>
  <c r="G1126" i="39"/>
  <c r="G1127" i="39"/>
  <c r="G1128" i="39"/>
  <c r="G1129" i="39"/>
  <c r="G1130" i="39"/>
  <c r="G1131" i="39"/>
  <c r="G1132" i="39"/>
  <c r="G1133" i="39"/>
  <c r="G1134" i="39"/>
  <c r="G1135" i="39"/>
  <c r="G1136" i="39"/>
  <c r="G1137" i="39"/>
  <c r="G1138" i="39"/>
  <c r="G1139" i="39"/>
  <c r="G1140" i="39"/>
  <c r="G1141" i="39"/>
  <c r="G1142" i="39"/>
  <c r="G1143" i="39"/>
  <c r="G1144" i="39"/>
  <c r="G1145" i="39"/>
  <c r="G1146" i="39"/>
  <c r="G1147" i="39"/>
  <c r="G1148" i="39"/>
  <c r="G1149" i="39"/>
  <c r="G1150" i="39"/>
  <c r="G1151" i="39"/>
  <c r="G1152" i="39"/>
  <c r="G1153" i="39"/>
  <c r="G1154" i="39"/>
  <c r="G1155" i="39"/>
  <c r="G1156" i="39"/>
  <c r="G1157" i="39"/>
  <c r="G1158" i="39"/>
  <c r="G1159" i="39"/>
  <c r="G1160" i="39"/>
  <c r="G1161" i="39"/>
  <c r="G1162" i="39"/>
  <c r="G1163" i="39"/>
  <c r="G1164" i="39"/>
  <c r="G1165" i="39"/>
  <c r="G1166" i="39"/>
  <c r="G1167" i="39"/>
  <c r="G1168" i="39"/>
  <c r="G1169" i="39"/>
  <c r="G1170" i="39"/>
  <c r="G1171" i="39"/>
  <c r="G1172" i="39"/>
  <c r="G1173" i="39"/>
  <c r="G1174" i="39"/>
  <c r="G1175" i="39"/>
  <c r="G1176" i="39"/>
  <c r="G1177" i="39"/>
  <c r="G1178" i="39"/>
  <c r="G1179" i="39"/>
  <c r="G1180" i="39"/>
  <c r="G1181" i="39"/>
  <c r="G1182" i="39"/>
  <c r="G1183" i="39"/>
  <c r="G1184" i="39"/>
  <c r="G1185" i="39"/>
  <c r="G1186" i="39"/>
  <c r="G1187" i="39"/>
  <c r="G1188" i="39"/>
  <c r="G1189" i="39"/>
  <c r="G1190" i="39"/>
  <c r="G1191" i="39"/>
  <c r="G1192" i="39"/>
  <c r="G1193" i="39"/>
  <c r="G1194" i="39"/>
  <c r="G1195" i="39"/>
  <c r="G1196" i="39"/>
  <c r="G1197" i="39"/>
  <c r="G1198" i="39"/>
  <c r="G1199" i="39"/>
  <c r="G1200" i="39"/>
  <c r="G1201" i="39"/>
  <c r="G1202" i="39"/>
  <c r="G1203" i="39"/>
  <c r="G1204" i="39"/>
  <c r="G1205" i="39"/>
  <c r="G1206" i="39"/>
  <c r="G1207" i="39"/>
  <c r="G1208" i="39"/>
  <c r="G1209" i="39"/>
  <c r="G1210" i="39"/>
  <c r="G1211" i="39"/>
  <c r="G1212" i="39"/>
  <c r="G1213" i="39"/>
  <c r="G1214" i="39"/>
  <c r="G1215" i="39"/>
  <c r="G1216" i="39"/>
  <c r="G1217" i="39"/>
  <c r="G1218" i="39"/>
  <c r="G1219" i="39"/>
  <c r="G1220" i="39"/>
  <c r="G1221" i="39"/>
  <c r="G1222" i="39"/>
  <c r="G1223" i="39"/>
  <c r="G1224" i="39"/>
  <c r="G1225" i="39"/>
  <c r="G1226" i="39"/>
  <c r="G1227" i="39"/>
  <c r="G1228" i="39"/>
  <c r="G1229" i="39"/>
  <c r="G1230" i="39"/>
  <c r="G1231" i="39"/>
  <c r="G1232" i="39"/>
  <c r="G1233" i="39"/>
  <c r="G1234" i="39"/>
  <c r="G1235" i="39"/>
  <c r="G1236" i="39"/>
  <c r="G1237" i="39"/>
  <c r="G1238" i="39"/>
  <c r="G1239" i="39"/>
  <c r="G1240" i="39"/>
  <c r="G1241" i="39"/>
  <c r="G1242" i="39"/>
  <c r="G1243" i="39"/>
  <c r="G1244" i="39"/>
  <c r="G1245" i="39"/>
  <c r="G1246" i="39"/>
  <c r="G1247" i="39"/>
  <c r="G1248" i="39"/>
  <c r="G1249" i="39"/>
  <c r="G1250" i="39"/>
  <c r="G1251" i="39"/>
  <c r="G1252" i="39"/>
  <c r="G1253" i="39"/>
  <c r="G1254" i="39"/>
  <c r="G1255" i="39"/>
  <c r="G1256" i="39"/>
  <c r="G1257" i="39"/>
  <c r="G1258" i="39"/>
  <c r="G1259" i="39"/>
  <c r="G1260" i="39"/>
  <c r="G1261" i="39"/>
  <c r="G1262" i="39"/>
  <c r="G1263" i="39"/>
  <c r="G1264" i="39"/>
  <c r="G1265" i="39"/>
  <c r="G1266" i="39"/>
  <c r="G1267" i="39"/>
  <c r="G1268" i="39"/>
  <c r="G1269" i="39"/>
  <c r="G1270" i="39"/>
  <c r="G1271" i="39"/>
  <c r="G1272" i="39"/>
  <c r="G1273" i="39"/>
  <c r="G1274" i="39"/>
  <c r="G1275" i="39"/>
  <c r="G1276" i="39"/>
  <c r="G1277" i="39"/>
  <c r="G1278" i="39"/>
  <c r="G1279" i="39"/>
  <c r="G1280" i="39"/>
  <c r="G1281" i="39"/>
  <c r="G1282" i="39"/>
  <c r="G1283" i="39"/>
  <c r="G1284" i="39"/>
  <c r="G1285" i="39"/>
  <c r="G1286" i="39"/>
  <c r="G1287" i="39"/>
  <c r="G1288" i="39"/>
  <c r="G1289" i="39"/>
  <c r="G1290" i="39"/>
  <c r="G1291" i="39"/>
  <c r="G1292" i="39"/>
  <c r="G1293" i="39"/>
  <c r="G1294" i="39"/>
  <c r="G1295" i="39"/>
  <c r="G1296" i="39"/>
  <c r="G1297" i="39"/>
  <c r="G1298" i="39"/>
  <c r="G1299" i="39"/>
  <c r="G1300" i="39"/>
  <c r="G1301" i="39"/>
  <c r="G1302" i="39"/>
  <c r="G1303" i="39"/>
  <c r="G1304" i="39"/>
  <c r="G1305" i="39"/>
  <c r="G1306" i="39"/>
  <c r="G1307" i="39"/>
  <c r="G1308" i="39"/>
  <c r="G1309" i="39"/>
  <c r="G1310" i="39"/>
  <c r="G1311" i="39"/>
  <c r="G1312" i="39"/>
  <c r="G1313" i="39"/>
  <c r="G1314" i="39"/>
  <c r="G1315" i="39"/>
  <c r="G1316" i="39"/>
  <c r="G1317" i="39"/>
  <c r="G1318" i="39"/>
  <c r="G1319" i="39"/>
  <c r="G1320" i="39"/>
  <c r="G1321" i="39"/>
  <c r="G1322" i="39"/>
  <c r="G1323" i="39"/>
  <c r="G1324" i="39"/>
  <c r="G1325" i="39"/>
  <c r="G1326" i="39"/>
  <c r="G1327" i="39"/>
  <c r="G1328" i="39"/>
  <c r="G1329" i="39"/>
  <c r="G1330" i="39"/>
  <c r="G1331" i="39"/>
  <c r="G1332" i="39"/>
  <c r="G1333" i="39"/>
  <c r="G1334" i="39"/>
  <c r="G1335" i="39"/>
  <c r="G1336" i="39"/>
  <c r="G1337" i="39"/>
  <c r="G1338" i="39"/>
  <c r="G1339" i="39"/>
  <c r="G1340" i="39"/>
  <c r="G1341" i="39"/>
  <c r="G1342" i="39"/>
  <c r="G1343" i="39"/>
  <c r="G1344" i="39"/>
  <c r="G1345" i="39"/>
  <c r="G1346" i="39"/>
  <c r="G1347" i="39"/>
  <c r="G1348" i="39"/>
  <c r="G1349" i="39"/>
  <c r="G1350" i="39"/>
  <c r="G1351" i="39"/>
  <c r="G1352" i="39"/>
  <c r="G1353" i="39"/>
  <c r="G1354" i="39"/>
  <c r="G1355" i="39"/>
  <c r="G1356" i="39"/>
  <c r="G1357" i="39"/>
  <c r="G1358" i="39"/>
  <c r="G1359" i="39"/>
  <c r="G1360" i="39"/>
  <c r="G1361" i="39"/>
  <c r="G1362" i="39"/>
  <c r="G1363" i="39"/>
  <c r="G1364" i="39"/>
  <c r="G1365" i="39"/>
  <c r="G1366" i="39"/>
  <c r="G1367" i="39"/>
  <c r="G1368" i="39"/>
  <c r="G1369" i="39"/>
  <c r="G1370" i="39"/>
  <c r="G1371" i="39"/>
  <c r="G1372" i="39"/>
  <c r="G1373" i="39"/>
  <c r="G1374" i="39"/>
  <c r="G1375" i="39"/>
  <c r="G1376" i="39"/>
  <c r="G1377" i="39"/>
  <c r="G1378" i="39"/>
  <c r="G1379" i="39"/>
  <c r="G1380" i="39"/>
  <c r="G1381" i="39"/>
  <c r="G1382" i="39"/>
  <c r="G1383" i="39"/>
  <c r="G1384" i="39"/>
  <c r="G1385" i="39"/>
  <c r="G1386" i="39"/>
  <c r="G1387" i="39"/>
  <c r="G1388" i="39"/>
  <c r="G1389" i="39"/>
  <c r="G1390" i="39"/>
  <c r="G1391" i="39"/>
  <c r="G1392" i="39"/>
  <c r="G1393" i="39"/>
  <c r="G1394" i="39"/>
  <c r="G1395" i="39"/>
  <c r="G1396" i="39"/>
  <c r="G1397" i="39"/>
  <c r="G1398" i="39"/>
  <c r="G1399" i="39"/>
  <c r="G1400" i="39"/>
  <c r="G1401" i="39"/>
  <c r="G1402" i="39"/>
  <c r="G1403" i="39"/>
  <c r="G1404" i="39"/>
  <c r="G1405" i="39"/>
  <c r="G1406" i="39"/>
  <c r="G1407" i="39"/>
  <c r="G1408" i="39"/>
  <c r="G1409" i="39"/>
  <c r="G1410" i="39"/>
  <c r="G1411" i="39"/>
  <c r="G1412" i="39"/>
  <c r="G1413" i="39"/>
  <c r="G1414" i="39"/>
  <c r="G1415" i="39"/>
  <c r="G1416" i="39"/>
  <c r="G1417" i="39"/>
  <c r="G1418" i="39"/>
  <c r="G1419" i="39"/>
  <c r="G1420" i="39"/>
  <c r="G1421" i="39"/>
  <c r="G1422" i="39"/>
  <c r="G1423" i="39"/>
  <c r="G1424" i="39"/>
  <c r="G1425" i="39"/>
  <c r="G1426" i="39"/>
  <c r="G1427" i="39"/>
  <c r="G1428" i="39"/>
  <c r="G1429" i="39"/>
  <c r="G1430" i="39"/>
  <c r="G1431" i="39"/>
  <c r="G1432" i="39"/>
  <c r="G1433" i="39"/>
  <c r="G1434" i="39"/>
  <c r="G1435" i="39"/>
  <c r="G1436" i="39"/>
  <c r="G1437" i="39"/>
  <c r="G1438" i="39"/>
  <c r="G1439" i="39"/>
  <c r="G1440" i="39"/>
  <c r="G1441" i="39"/>
  <c r="G1442" i="39"/>
  <c r="G1443" i="39"/>
  <c r="G1444" i="39"/>
  <c r="G1445" i="39"/>
  <c r="G1446" i="39"/>
  <c r="G1447" i="39"/>
  <c r="G1448" i="39"/>
  <c r="G1449" i="39"/>
  <c r="G1450" i="39"/>
  <c r="G1451" i="39"/>
  <c r="G1452" i="39"/>
  <c r="G1453" i="39"/>
  <c r="G1454" i="39"/>
  <c r="G1455" i="39"/>
  <c r="G1456" i="39"/>
  <c r="G1457" i="39"/>
  <c r="G1458" i="39"/>
  <c r="G1459" i="39"/>
  <c r="G1460" i="39"/>
  <c r="G1461" i="39"/>
  <c r="G1462" i="39"/>
  <c r="G1463" i="39"/>
  <c r="G1464" i="39"/>
  <c r="G1465" i="39"/>
  <c r="G1466" i="39"/>
  <c r="G1467" i="39"/>
  <c r="G1468" i="39"/>
  <c r="G1469" i="39"/>
  <c r="G1470" i="39"/>
  <c r="G1471" i="39"/>
  <c r="G1472" i="39"/>
  <c r="G1473" i="39"/>
  <c r="G1474" i="39"/>
  <c r="G1475" i="39"/>
  <c r="G1476" i="39"/>
  <c r="G1477" i="39"/>
  <c r="G1478" i="39"/>
  <c r="G1479" i="39"/>
  <c r="G1480" i="39"/>
  <c r="G1481" i="39"/>
  <c r="G1482" i="39"/>
  <c r="G1483" i="39"/>
  <c r="G1484" i="39"/>
  <c r="G1485" i="39"/>
  <c r="G1486" i="39"/>
  <c r="G1487" i="39"/>
  <c r="G1488" i="39"/>
  <c r="G1489" i="39"/>
  <c r="G1490" i="39"/>
  <c r="G1491" i="39"/>
  <c r="G1492" i="39"/>
  <c r="G1493" i="39"/>
  <c r="G1494" i="39"/>
  <c r="G1495" i="39"/>
  <c r="G1496" i="39"/>
  <c r="G1497" i="39"/>
  <c r="G1498" i="39"/>
  <c r="G1499" i="39"/>
  <c r="G1500" i="39"/>
  <c r="G1501" i="39"/>
  <c r="G1502" i="39"/>
  <c r="G1503" i="39"/>
  <c r="G1504" i="39"/>
  <c r="G1505" i="39"/>
  <c r="G1506" i="39"/>
  <c r="G1507" i="39"/>
  <c r="G1508" i="39"/>
  <c r="G1509" i="39"/>
  <c r="G1510" i="39"/>
  <c r="G1511" i="39"/>
  <c r="G1512" i="39"/>
  <c r="G1513" i="39"/>
  <c r="G1514" i="39"/>
  <c r="G1515" i="39"/>
  <c r="G1516" i="39"/>
  <c r="G1517" i="39"/>
  <c r="G1518" i="39"/>
  <c r="G1519" i="39"/>
  <c r="G1520" i="39"/>
  <c r="G1521" i="39"/>
  <c r="G1522" i="39"/>
  <c r="G1523" i="39"/>
  <c r="G1524" i="39"/>
  <c r="G1525" i="39"/>
  <c r="G1526" i="39"/>
  <c r="G1527" i="39"/>
  <c r="G1528" i="39"/>
  <c r="G1529" i="39"/>
  <c r="G1530" i="39"/>
  <c r="G1531" i="39"/>
  <c r="G1532" i="39"/>
  <c r="G1533" i="39"/>
  <c r="G1534" i="39"/>
  <c r="G1535" i="39"/>
  <c r="G1536" i="39"/>
  <c r="G1537" i="39"/>
  <c r="G1538" i="39"/>
  <c r="G1539" i="39"/>
  <c r="G1540" i="39"/>
  <c r="G1541" i="39"/>
  <c r="G1542" i="39"/>
  <c r="G1543" i="39"/>
  <c r="G1544" i="39"/>
  <c r="G1545" i="39"/>
  <c r="G1546" i="39"/>
  <c r="G1547" i="39"/>
  <c r="G1548" i="39"/>
  <c r="G1549" i="39"/>
  <c r="G1550" i="39"/>
  <c r="G1551" i="39"/>
  <c r="G1552" i="39"/>
  <c r="G1553" i="39"/>
  <c r="G1554" i="39"/>
  <c r="G1555" i="39"/>
  <c r="G1556" i="39"/>
  <c r="G1557" i="39"/>
  <c r="G1558" i="39"/>
  <c r="G1559" i="39"/>
  <c r="G1560" i="39"/>
  <c r="G1561" i="39"/>
  <c r="G1562" i="39"/>
  <c r="G1563" i="39"/>
  <c r="G1564" i="39"/>
  <c r="G1565" i="39"/>
  <c r="G1566" i="39"/>
  <c r="G1567" i="39"/>
  <c r="G1568" i="39"/>
  <c r="G1569" i="39"/>
  <c r="G1570" i="39"/>
  <c r="G1571" i="39"/>
  <c r="G1572" i="39"/>
  <c r="G1573" i="39"/>
  <c r="G1574" i="39"/>
  <c r="G1575" i="39"/>
  <c r="G1576" i="39"/>
  <c r="G1577" i="39"/>
  <c r="G1578" i="39"/>
  <c r="G1579" i="39"/>
  <c r="G1580" i="39"/>
  <c r="G1581" i="39"/>
  <c r="G1582" i="39"/>
  <c r="G1583" i="39"/>
  <c r="G1584" i="39"/>
  <c r="G1585" i="39"/>
  <c r="G1586" i="39"/>
  <c r="G1587" i="39"/>
  <c r="G1588" i="39"/>
  <c r="G1589" i="39"/>
  <c r="G1590" i="39"/>
  <c r="G1591" i="39"/>
  <c r="G1592" i="39"/>
  <c r="G1593" i="39"/>
  <c r="G1594" i="39"/>
  <c r="G1595" i="39"/>
  <c r="G1596" i="39"/>
  <c r="G1597" i="39"/>
  <c r="G1598" i="39"/>
  <c r="G1599" i="39"/>
  <c r="G1600" i="39"/>
  <c r="G1601" i="39"/>
  <c r="G1602" i="39"/>
  <c r="G1603" i="39"/>
  <c r="G1604" i="39"/>
  <c r="G1605" i="39"/>
  <c r="G1606" i="39"/>
  <c r="G1607" i="39"/>
  <c r="G1608" i="39"/>
  <c r="G1609" i="39"/>
  <c r="G1610" i="39"/>
  <c r="G1611" i="39"/>
  <c r="G1612" i="39"/>
  <c r="G1613" i="39"/>
  <c r="G1614" i="39"/>
  <c r="G1615" i="39"/>
  <c r="G1616" i="39"/>
  <c r="G1617" i="39"/>
  <c r="G1618" i="39"/>
  <c r="G1619" i="39"/>
  <c r="G1620" i="39"/>
  <c r="G1621" i="39"/>
  <c r="G1622" i="39"/>
  <c r="G1623" i="39"/>
  <c r="G1624" i="39"/>
  <c r="G1625" i="39"/>
  <c r="G1626" i="39"/>
  <c r="G1627" i="39"/>
  <c r="G1628" i="39"/>
  <c r="G1629" i="39"/>
  <c r="G1630" i="39"/>
  <c r="G1631" i="39"/>
  <c r="G1632" i="39"/>
  <c r="G1633" i="39"/>
  <c r="G1634" i="39"/>
  <c r="G1635" i="39"/>
  <c r="G1636" i="39"/>
  <c r="G1637" i="39"/>
  <c r="G1638" i="39"/>
  <c r="G1639" i="39"/>
  <c r="G1640" i="39"/>
  <c r="G1641" i="39"/>
  <c r="G1642" i="39"/>
  <c r="G1643" i="39"/>
  <c r="G1644" i="39"/>
  <c r="G1645" i="39"/>
  <c r="G1646" i="39"/>
  <c r="G1647" i="39"/>
  <c r="G1648" i="39"/>
  <c r="G1649" i="39"/>
  <c r="G1650" i="39"/>
  <c r="G1651" i="39"/>
  <c r="G1652" i="39"/>
  <c r="G1653" i="39"/>
  <c r="G1654" i="39"/>
  <c r="G1655" i="39"/>
  <c r="G1656" i="39"/>
  <c r="G1657" i="39"/>
  <c r="G1658" i="39"/>
  <c r="G1659" i="39"/>
  <c r="G1660" i="39"/>
  <c r="G1661" i="39"/>
  <c r="G1662" i="39"/>
  <c r="G1663" i="39"/>
  <c r="G1664" i="39"/>
  <c r="G1665" i="39"/>
  <c r="G1666" i="39"/>
  <c r="G1667" i="39"/>
  <c r="G1668" i="39"/>
  <c r="G1669" i="39"/>
  <c r="G1670" i="39"/>
  <c r="G1671" i="39"/>
  <c r="G1672" i="39"/>
  <c r="G1673" i="39"/>
  <c r="G1674" i="39"/>
  <c r="G1675" i="39"/>
  <c r="G1676" i="39"/>
  <c r="G1677" i="39"/>
  <c r="G1678" i="39"/>
  <c r="G1679" i="39"/>
  <c r="G1680" i="39"/>
  <c r="G1681" i="39"/>
  <c r="G1682" i="39"/>
  <c r="G1683" i="39"/>
  <c r="G1684" i="39"/>
  <c r="G1685" i="39"/>
  <c r="G1686" i="39"/>
  <c r="G1687" i="39"/>
  <c r="G1688" i="39"/>
  <c r="G1689" i="39"/>
  <c r="G1690" i="39"/>
  <c r="G1691" i="39"/>
  <c r="G1692" i="39"/>
  <c r="G1693" i="39"/>
  <c r="G1694" i="39"/>
  <c r="G1695" i="39"/>
  <c r="G1696" i="39"/>
  <c r="G1697" i="39"/>
  <c r="G1698" i="39"/>
  <c r="G1699" i="39"/>
  <c r="G1700" i="39"/>
  <c r="G1701" i="39"/>
  <c r="G1702" i="39"/>
  <c r="G1703" i="39"/>
  <c r="G1704" i="39"/>
  <c r="G1705" i="39"/>
  <c r="G1706" i="39"/>
  <c r="G1707" i="39"/>
  <c r="G1708" i="39"/>
  <c r="G1709" i="39"/>
  <c r="G1710" i="39"/>
  <c r="G1711" i="39"/>
  <c r="G1712" i="39"/>
  <c r="G1713" i="39"/>
  <c r="G1714" i="39"/>
  <c r="G1715" i="39"/>
  <c r="G1716" i="39"/>
  <c r="G1717" i="39"/>
  <c r="G1718" i="39"/>
  <c r="G1719" i="39"/>
  <c r="G1720" i="39"/>
  <c r="G1721" i="39"/>
  <c r="G1722" i="39"/>
  <c r="G1723" i="39"/>
  <c r="G1724" i="39"/>
  <c r="G1725" i="39"/>
  <c r="G1726" i="39"/>
  <c r="G1727" i="39"/>
  <c r="G1728" i="39"/>
  <c r="G1729" i="39"/>
  <c r="G1730" i="39"/>
  <c r="G1731" i="39"/>
  <c r="G1732" i="39"/>
  <c r="G1733" i="39"/>
  <c r="G1734" i="39"/>
  <c r="G1735" i="39"/>
  <c r="G1736" i="39"/>
  <c r="G1737" i="39"/>
  <c r="G1738" i="39"/>
  <c r="G1739" i="39"/>
  <c r="G1740" i="39"/>
  <c r="G1741" i="39"/>
  <c r="G1742" i="39"/>
  <c r="G1743" i="39"/>
  <c r="G1744" i="39"/>
  <c r="G1745" i="39"/>
  <c r="G1746" i="39"/>
  <c r="G1747" i="39"/>
  <c r="G1748" i="39"/>
  <c r="G1749" i="39"/>
  <c r="G1750" i="39"/>
  <c r="G1751" i="39"/>
  <c r="G1752" i="39"/>
  <c r="G1753" i="39"/>
  <c r="G1754" i="39"/>
  <c r="G1755" i="39"/>
  <c r="G1756" i="39"/>
  <c r="G1757" i="39"/>
  <c r="G1758" i="39"/>
  <c r="G1759" i="39"/>
  <c r="G1760" i="39"/>
  <c r="G1761" i="39"/>
  <c r="G1762" i="39"/>
  <c r="G1763" i="39"/>
  <c r="G1764" i="39"/>
  <c r="G1765" i="39"/>
  <c r="G1766" i="39"/>
  <c r="G1767" i="39"/>
  <c r="G1768" i="39"/>
  <c r="G1769" i="39"/>
  <c r="G1770" i="39"/>
  <c r="G1771" i="39"/>
  <c r="G1772" i="39"/>
  <c r="G1773" i="39"/>
  <c r="G1774" i="39"/>
  <c r="G1775" i="39"/>
  <c r="G1776" i="39"/>
  <c r="G1777" i="39"/>
  <c r="G1778" i="39"/>
  <c r="G1779" i="39"/>
  <c r="G1780" i="39"/>
  <c r="G1781" i="39"/>
  <c r="G1782" i="39"/>
  <c r="G1783" i="39"/>
  <c r="G1784" i="39"/>
  <c r="G1785" i="39"/>
  <c r="G1786" i="39"/>
  <c r="G1787" i="39"/>
  <c r="G1788" i="39"/>
  <c r="G1789" i="39"/>
  <c r="G1790" i="39"/>
  <c r="G1791" i="39"/>
  <c r="G1792" i="39"/>
  <c r="G1793" i="39"/>
  <c r="G1794" i="39"/>
  <c r="G1795" i="39"/>
  <c r="G1796" i="39"/>
  <c r="G1797" i="39"/>
  <c r="G1798" i="39"/>
  <c r="G1799" i="39"/>
  <c r="G1800" i="39"/>
  <c r="G1801" i="39"/>
  <c r="G1802" i="39"/>
  <c r="G1803" i="39"/>
  <c r="G1804" i="39"/>
  <c r="G1805" i="39"/>
  <c r="G1806" i="39"/>
  <c r="G1807" i="39"/>
  <c r="G1808" i="39"/>
  <c r="G1809" i="39"/>
  <c r="G1810" i="39"/>
  <c r="G1811" i="39"/>
  <c r="G1812" i="39"/>
  <c r="G1813" i="39"/>
  <c r="G1814" i="39"/>
  <c r="G1815" i="39"/>
  <c r="G1816" i="39"/>
  <c r="G1817" i="39"/>
  <c r="G1818" i="39"/>
  <c r="G1819" i="39"/>
  <c r="G1820" i="39"/>
  <c r="G1821" i="39"/>
  <c r="G1822" i="39"/>
  <c r="G1823" i="39"/>
  <c r="G1824" i="39"/>
  <c r="G1825" i="39"/>
  <c r="G1826" i="39"/>
  <c r="G1827" i="39"/>
  <c r="G1828" i="39"/>
  <c r="G1829" i="39"/>
  <c r="G1830" i="39"/>
  <c r="G1831" i="39"/>
  <c r="G1832" i="39"/>
  <c r="G1833" i="39"/>
  <c r="G1834" i="39"/>
  <c r="G1835" i="39"/>
  <c r="G1836" i="39"/>
  <c r="G1837" i="39"/>
  <c r="G1838" i="39"/>
  <c r="G1839" i="39"/>
  <c r="G1840" i="39"/>
  <c r="G1841" i="39"/>
  <c r="G1842" i="39"/>
  <c r="G1843" i="39"/>
  <c r="G1844" i="39"/>
  <c r="G1845" i="39"/>
  <c r="G1846" i="39"/>
  <c r="G1847" i="39"/>
  <c r="G1848" i="39"/>
  <c r="G1849" i="39"/>
  <c r="G1850" i="39"/>
  <c r="G1851" i="39"/>
  <c r="G1852" i="39"/>
  <c r="G1853" i="39"/>
  <c r="G1854" i="39"/>
  <c r="G1855" i="39"/>
  <c r="G1856" i="39"/>
  <c r="G1857" i="39"/>
  <c r="G1858" i="39"/>
  <c r="G1859" i="39"/>
  <c r="G1860" i="39"/>
  <c r="G1861" i="39"/>
  <c r="G1862" i="39"/>
  <c r="G1863" i="39"/>
  <c r="G1864" i="39"/>
  <c r="G1865" i="39"/>
  <c r="G1866" i="39"/>
  <c r="G1867" i="39"/>
  <c r="G1868" i="39"/>
  <c r="G1869" i="39"/>
  <c r="G1870" i="39"/>
  <c r="G1871" i="39"/>
  <c r="G1872" i="39"/>
  <c r="G1873" i="39"/>
  <c r="G1874" i="39"/>
  <c r="G1875" i="39"/>
  <c r="G1876" i="39"/>
  <c r="G1877" i="39"/>
  <c r="G1878" i="39"/>
  <c r="G1879" i="39"/>
  <c r="G1880" i="39"/>
  <c r="G1881" i="39"/>
  <c r="G1882" i="39"/>
  <c r="G1883" i="39"/>
  <c r="G1884" i="39"/>
  <c r="G1885" i="39"/>
  <c r="G1886" i="39"/>
  <c r="G1887" i="39"/>
  <c r="G1888" i="39"/>
  <c r="G1889" i="39"/>
  <c r="G1890" i="39"/>
  <c r="G1891" i="39"/>
  <c r="G1892" i="39"/>
  <c r="G1893" i="39"/>
  <c r="G1894" i="39"/>
  <c r="G1895" i="39"/>
  <c r="G1896" i="39"/>
  <c r="G1897" i="39"/>
  <c r="G1898" i="39"/>
  <c r="G1899" i="39"/>
  <c r="G1900" i="39"/>
  <c r="G1901" i="39"/>
  <c r="G1902" i="39"/>
  <c r="G1903" i="39"/>
  <c r="G1904" i="39"/>
  <c r="G1905" i="39"/>
  <c r="G1906" i="39"/>
  <c r="G1907" i="39"/>
  <c r="G1908" i="39"/>
  <c r="G1909" i="39"/>
  <c r="G1910" i="39"/>
  <c r="G1911" i="39"/>
  <c r="G1912" i="39"/>
  <c r="G1913" i="39"/>
  <c r="G1914" i="39"/>
  <c r="G1915" i="39"/>
  <c r="G1916" i="39"/>
  <c r="G1917" i="39"/>
  <c r="G1918" i="39"/>
  <c r="G1919" i="39"/>
  <c r="G1920" i="39"/>
  <c r="G1921" i="39"/>
  <c r="G1922" i="39"/>
  <c r="G1923" i="39"/>
  <c r="G1924" i="39"/>
  <c r="G1925" i="39"/>
  <c r="G1926" i="39"/>
  <c r="G1927" i="39"/>
  <c r="G1928" i="39"/>
  <c r="G1929" i="39"/>
  <c r="G1930" i="39"/>
  <c r="G1931" i="39"/>
  <c r="G1932" i="39"/>
  <c r="G1933" i="39"/>
  <c r="G1934" i="39"/>
  <c r="G1935" i="39"/>
  <c r="G1936" i="39"/>
  <c r="G1937" i="39"/>
  <c r="G1938" i="39"/>
  <c r="G1939" i="39"/>
  <c r="G1940" i="39"/>
  <c r="G1941" i="39"/>
  <c r="G1942" i="39"/>
  <c r="G1943" i="39"/>
  <c r="G1944" i="39"/>
  <c r="G1945" i="39"/>
  <c r="G1946" i="39"/>
  <c r="G1947" i="39"/>
  <c r="G1948" i="39"/>
  <c r="G1949" i="39"/>
  <c r="G1950" i="39"/>
  <c r="G1951" i="39"/>
  <c r="G1952" i="39"/>
  <c r="G1953" i="39"/>
  <c r="G1954" i="39"/>
  <c r="G1955" i="39"/>
  <c r="G1956" i="39"/>
  <c r="G1957" i="39"/>
  <c r="G1958" i="39"/>
  <c r="G1959" i="39"/>
  <c r="G1960" i="39"/>
  <c r="G1961" i="39"/>
  <c r="G1962" i="39"/>
  <c r="G1963" i="39"/>
  <c r="G1964" i="39"/>
  <c r="G1965" i="39"/>
  <c r="G1966" i="39"/>
  <c r="G1967" i="39"/>
  <c r="G1968" i="39"/>
  <c r="G1969" i="39"/>
  <c r="G1970" i="39"/>
  <c r="G1971" i="39"/>
  <c r="G1972" i="39"/>
  <c r="G1973" i="39"/>
  <c r="G1974" i="39"/>
  <c r="G1975" i="39"/>
  <c r="G1976" i="39"/>
  <c r="G1977" i="39"/>
  <c r="G1978" i="39"/>
  <c r="G1979" i="39"/>
  <c r="G1980" i="39"/>
  <c r="G1981" i="39"/>
  <c r="G1982" i="39"/>
  <c r="G1983" i="39"/>
  <c r="G1984" i="39"/>
  <c r="G1985" i="39"/>
  <c r="G1986" i="39"/>
  <c r="G1987" i="39"/>
  <c r="G1988" i="39"/>
  <c r="G1989" i="39"/>
  <c r="G1990" i="39"/>
  <c r="G1991" i="39"/>
  <c r="G1992" i="39"/>
  <c r="G1993" i="39"/>
  <c r="G1994" i="39"/>
  <c r="G1995" i="39"/>
  <c r="G1996" i="39"/>
  <c r="G1997" i="39"/>
  <c r="G1998" i="39"/>
  <c r="G1999" i="39"/>
  <c r="G2000" i="39"/>
  <c r="G2001" i="39"/>
  <c r="G2002" i="39"/>
  <c r="G2003" i="39"/>
  <c r="G2004" i="39"/>
  <c r="G2005" i="39"/>
  <c r="G2006" i="39"/>
  <c r="G2007" i="39"/>
  <c r="G2008" i="39"/>
  <c r="G2009" i="39"/>
  <c r="G2010" i="39"/>
  <c r="G2011" i="39"/>
  <c r="G2012" i="39"/>
  <c r="G2013" i="39"/>
  <c r="G2014" i="39"/>
  <c r="G2015" i="39"/>
  <c r="G2016" i="39"/>
  <c r="G2017" i="39"/>
  <c r="G2018" i="39"/>
  <c r="G2019" i="39"/>
  <c r="G2020" i="39"/>
  <c r="G2021" i="39"/>
  <c r="G2022" i="39"/>
  <c r="G2023" i="39"/>
  <c r="G2024" i="39"/>
  <c r="G2025" i="39"/>
  <c r="G2026" i="39"/>
  <c r="G2027" i="39"/>
  <c r="G2028" i="39"/>
  <c r="G2029" i="39"/>
  <c r="G2030" i="39"/>
  <c r="G2031" i="39"/>
  <c r="G2032" i="39"/>
  <c r="G2033" i="39"/>
  <c r="G2034" i="39"/>
  <c r="G2035" i="39"/>
  <c r="G2036" i="39"/>
  <c r="G2037" i="39"/>
  <c r="G2038" i="39"/>
  <c r="G2039" i="39"/>
  <c r="G2040" i="39"/>
  <c r="G2041" i="39"/>
  <c r="G2042" i="39"/>
  <c r="G2043" i="39"/>
  <c r="G2044" i="39"/>
  <c r="G2045" i="39"/>
  <c r="G2046" i="39"/>
  <c r="G2047" i="39"/>
  <c r="G2048" i="39"/>
  <c r="G2049" i="39"/>
  <c r="G2050" i="39"/>
  <c r="G2051" i="39"/>
  <c r="G2052" i="39"/>
  <c r="G2053" i="39"/>
  <c r="G2054" i="39"/>
  <c r="G2055" i="39"/>
  <c r="G2056" i="39"/>
  <c r="G2057" i="39"/>
  <c r="G2058" i="39"/>
  <c r="G2059" i="39"/>
  <c r="G2060" i="39"/>
  <c r="G2061" i="39"/>
  <c r="G2062" i="39"/>
  <c r="G2063" i="39"/>
  <c r="G2064" i="39"/>
  <c r="G2065" i="39"/>
  <c r="G2066" i="39"/>
  <c r="G2067" i="39"/>
  <c r="G2068" i="39"/>
  <c r="G2069" i="39"/>
  <c r="G2070" i="39"/>
  <c r="G2071" i="39"/>
  <c r="G2072" i="39"/>
  <c r="G2073" i="39"/>
  <c r="G2074" i="39"/>
  <c r="G2075" i="39"/>
  <c r="G2076" i="39"/>
  <c r="G2077" i="39"/>
  <c r="G2078" i="39"/>
  <c r="G2079" i="39"/>
  <c r="G2080" i="39"/>
  <c r="G2081" i="39"/>
  <c r="G2082" i="39"/>
  <c r="G2083" i="39"/>
  <c r="G2084" i="39"/>
  <c r="G2085" i="39"/>
  <c r="G2086" i="39"/>
  <c r="G2087" i="39"/>
  <c r="G2088" i="39"/>
  <c r="G2089" i="39"/>
  <c r="G2090" i="39"/>
  <c r="G2091" i="39"/>
  <c r="G2092" i="39"/>
  <c r="G2093" i="39"/>
  <c r="G2094" i="39"/>
  <c r="G2095" i="39"/>
  <c r="G2096" i="39"/>
  <c r="G2097" i="39"/>
  <c r="G2098" i="39"/>
  <c r="G2099" i="39"/>
  <c r="G2100" i="39"/>
  <c r="G2101" i="39"/>
  <c r="G2102" i="39"/>
  <c r="G2103" i="39"/>
  <c r="G2104" i="39"/>
  <c r="G2105" i="39"/>
  <c r="G2106" i="39"/>
  <c r="G2107" i="39"/>
  <c r="G2108" i="39"/>
  <c r="G2109" i="39"/>
  <c r="G2110" i="39"/>
  <c r="G2111" i="39"/>
  <c r="G2112" i="39"/>
  <c r="G2113" i="39"/>
  <c r="G2114" i="39"/>
  <c r="G2115" i="39"/>
  <c r="G2116" i="39"/>
  <c r="G2117" i="39"/>
  <c r="G2118" i="39"/>
  <c r="G2119" i="39"/>
  <c r="G2120" i="39"/>
  <c r="G2121" i="39"/>
  <c r="G2122" i="39"/>
  <c r="G2123" i="39"/>
  <c r="G2124" i="39"/>
  <c r="G2125" i="39"/>
  <c r="G2126" i="39"/>
  <c r="G2127" i="39"/>
  <c r="G2128" i="39"/>
  <c r="G2129" i="39"/>
  <c r="G2130" i="39"/>
  <c r="G2131" i="39"/>
  <c r="G2132" i="39"/>
  <c r="G2133" i="39"/>
  <c r="G2134" i="39"/>
  <c r="G2135" i="39"/>
  <c r="G2136" i="39"/>
  <c r="G2137" i="39"/>
  <c r="G2138" i="39"/>
  <c r="G2139" i="39"/>
  <c r="G2140" i="39"/>
  <c r="G2141" i="39"/>
  <c r="G2142" i="39"/>
  <c r="G2143" i="39"/>
  <c r="G2144" i="39"/>
  <c r="G2145" i="39"/>
  <c r="G2146" i="39"/>
  <c r="G2147" i="39"/>
  <c r="G2148" i="39"/>
  <c r="G2149" i="39"/>
  <c r="G2150" i="39"/>
  <c r="G2151" i="39"/>
  <c r="G2152" i="39"/>
  <c r="G2153" i="39"/>
  <c r="G2154" i="39"/>
  <c r="G2155" i="39"/>
  <c r="G2156" i="39"/>
  <c r="G2157" i="39"/>
  <c r="G2158" i="39"/>
  <c r="G2159" i="39"/>
  <c r="G2160" i="39"/>
  <c r="G2161" i="39"/>
  <c r="G2162" i="39"/>
  <c r="G2163" i="39"/>
  <c r="G2164" i="39"/>
  <c r="G2165" i="39"/>
  <c r="G2166" i="39"/>
  <c r="G2167" i="39"/>
  <c r="G2168" i="39"/>
  <c r="G2169" i="39"/>
  <c r="G2170" i="39"/>
  <c r="G2171" i="39"/>
  <c r="G2172" i="39"/>
  <c r="G2173" i="39"/>
  <c r="G2174" i="39"/>
  <c r="G2175" i="39"/>
  <c r="G2176" i="39"/>
  <c r="G2177" i="39"/>
  <c r="G2178" i="39"/>
  <c r="G2179" i="39"/>
  <c r="G2180" i="39"/>
  <c r="G2181" i="39"/>
  <c r="G2182" i="39"/>
  <c r="G2183" i="39"/>
  <c r="G2184" i="39"/>
  <c r="G2185" i="39"/>
  <c r="G2186" i="39"/>
  <c r="G2187" i="39"/>
  <c r="G2188" i="39"/>
  <c r="G2189" i="39"/>
  <c r="G2190" i="39"/>
  <c r="G2191" i="39"/>
  <c r="G2192" i="39"/>
  <c r="G2193" i="39"/>
  <c r="G2194" i="39"/>
  <c r="G2195" i="39"/>
  <c r="G2196" i="39"/>
  <c r="G2197" i="39"/>
  <c r="G2198" i="39"/>
  <c r="G2199" i="39"/>
  <c r="G2200" i="39"/>
  <c r="G2201" i="39"/>
  <c r="G2202" i="39"/>
  <c r="G2203" i="39"/>
  <c r="G2204" i="39"/>
  <c r="G2205" i="39"/>
  <c r="G2206" i="39"/>
  <c r="G2207" i="39"/>
  <c r="G2208" i="39"/>
  <c r="G2209" i="39"/>
  <c r="G2210" i="39"/>
  <c r="G2211" i="39"/>
  <c r="G2212" i="39"/>
  <c r="G2213" i="39"/>
  <c r="G2214" i="39"/>
  <c r="G2215" i="39"/>
  <c r="G2216" i="39"/>
  <c r="G2217" i="39"/>
  <c r="G2218" i="39"/>
  <c r="G2219" i="39"/>
  <c r="G2220" i="39"/>
  <c r="G2221" i="39"/>
  <c r="G2222" i="39"/>
  <c r="G2223" i="39"/>
  <c r="G2224" i="39"/>
  <c r="G2225" i="39"/>
  <c r="G2226" i="39"/>
  <c r="G2227" i="39"/>
  <c r="G2228" i="39"/>
  <c r="G2229" i="39"/>
  <c r="G2230" i="39"/>
  <c r="G2231" i="39"/>
  <c r="G2232" i="39"/>
  <c r="G2233" i="39"/>
  <c r="G2234" i="39"/>
  <c r="G2235" i="39"/>
  <c r="G2236" i="39"/>
  <c r="G2237" i="39"/>
  <c r="G2238" i="39"/>
  <c r="G2239" i="39"/>
  <c r="G2240" i="39"/>
  <c r="G2241" i="39"/>
  <c r="G2242" i="39"/>
  <c r="G2243" i="39"/>
  <c r="G2244" i="39"/>
  <c r="G2245" i="39"/>
  <c r="G2246" i="39"/>
  <c r="G2247" i="39"/>
  <c r="G2248" i="39"/>
  <c r="G2249" i="39"/>
  <c r="G2250" i="39"/>
  <c r="G2251" i="39"/>
  <c r="G2252" i="39"/>
  <c r="G2253" i="39"/>
  <c r="G2254" i="39"/>
  <c r="G2255" i="39"/>
  <c r="G2256" i="39"/>
  <c r="G2257" i="39"/>
  <c r="G2258" i="39"/>
  <c r="G2259" i="39"/>
  <c r="G2260" i="39"/>
  <c r="G2261" i="39"/>
  <c r="G2262" i="39"/>
  <c r="G2263" i="39"/>
  <c r="G2264" i="39"/>
  <c r="G2265" i="39"/>
  <c r="G2266" i="39"/>
  <c r="G2267" i="39"/>
  <c r="G2268" i="39"/>
  <c r="G2269" i="39"/>
  <c r="G2270" i="39"/>
  <c r="G2271" i="39"/>
  <c r="G2272" i="39"/>
  <c r="G2273" i="39"/>
  <c r="G2274" i="39"/>
  <c r="G2275" i="39"/>
  <c r="G2276" i="39"/>
  <c r="G2277" i="39"/>
  <c r="G2278" i="39"/>
  <c r="G2279" i="39"/>
  <c r="G2280" i="39"/>
  <c r="G2281" i="39"/>
  <c r="G2282" i="39"/>
  <c r="G2283" i="39"/>
  <c r="G2284" i="39"/>
  <c r="G2285" i="39"/>
  <c r="G2286" i="39"/>
  <c r="G2287" i="39"/>
  <c r="G2288" i="39"/>
  <c r="G2289" i="39"/>
  <c r="G2290" i="39"/>
  <c r="G2291" i="39"/>
  <c r="G2292" i="39"/>
  <c r="G2293" i="39"/>
  <c r="G2294" i="39"/>
  <c r="G2295" i="39"/>
  <c r="G2296" i="39"/>
  <c r="G2297" i="39"/>
  <c r="G2298" i="39"/>
  <c r="G2299" i="39"/>
  <c r="G2300" i="39"/>
  <c r="G2301" i="39"/>
  <c r="G2302" i="39"/>
  <c r="G2303" i="39"/>
  <c r="G2304" i="39"/>
  <c r="G2305" i="39"/>
  <c r="G2306" i="39"/>
  <c r="G2307" i="39"/>
  <c r="G2308" i="39"/>
  <c r="G2309" i="39"/>
  <c r="G2310" i="39"/>
  <c r="G2311" i="39"/>
  <c r="G2312" i="39"/>
  <c r="G2313" i="39"/>
  <c r="G2314" i="39"/>
  <c r="G2315" i="39"/>
  <c r="G2316" i="39"/>
  <c r="G2317" i="39"/>
  <c r="G2318" i="39"/>
  <c r="G2319" i="39"/>
  <c r="G2320" i="39"/>
  <c r="G2321" i="39"/>
  <c r="G2322" i="39"/>
  <c r="G2323" i="39"/>
  <c r="G2324" i="39"/>
  <c r="G2325" i="39"/>
  <c r="G2326" i="39"/>
  <c r="G2327" i="39"/>
  <c r="G2328" i="39"/>
  <c r="G2329" i="39"/>
  <c r="G2330" i="39"/>
  <c r="G2331" i="39"/>
  <c r="G2332" i="39"/>
  <c r="G2333" i="39"/>
  <c r="G2334" i="39"/>
  <c r="G2335" i="39"/>
  <c r="G2336" i="39"/>
  <c r="G2337" i="39"/>
  <c r="G2338" i="39"/>
  <c r="G2339" i="39"/>
  <c r="G2340" i="39"/>
  <c r="G2341" i="39"/>
  <c r="G2342" i="39"/>
  <c r="G2343" i="39"/>
  <c r="G2344" i="39"/>
  <c r="G2345" i="39"/>
  <c r="G2346" i="39"/>
  <c r="G2347" i="39"/>
  <c r="G2348" i="39"/>
  <c r="G2349" i="39"/>
  <c r="G2350" i="39"/>
  <c r="G2351" i="39"/>
  <c r="G2352" i="39"/>
  <c r="G2353" i="39"/>
  <c r="G2354" i="39"/>
  <c r="G2355" i="39"/>
  <c r="G2356" i="39"/>
  <c r="G2357" i="39"/>
  <c r="G2358" i="39"/>
  <c r="G2359" i="39"/>
  <c r="G2360" i="39"/>
  <c r="G2361" i="39"/>
  <c r="G2362" i="39"/>
  <c r="G2363" i="39"/>
  <c r="G2364" i="39"/>
  <c r="G2365" i="39"/>
  <c r="G2366" i="39"/>
  <c r="G2367" i="39"/>
  <c r="G2368" i="39"/>
  <c r="G2369" i="39"/>
  <c r="G2370" i="39"/>
  <c r="G2371" i="39"/>
  <c r="G2372" i="39"/>
  <c r="G2373" i="39"/>
  <c r="G2374" i="39"/>
  <c r="G2375" i="39"/>
  <c r="G2376" i="39"/>
  <c r="G2377" i="39"/>
  <c r="G2378" i="39"/>
  <c r="G2379" i="39"/>
  <c r="G2380" i="39"/>
  <c r="G2381" i="39"/>
  <c r="G2382" i="39"/>
  <c r="G2383" i="39"/>
  <c r="G2384" i="39"/>
  <c r="G2385" i="39"/>
  <c r="G2386" i="39"/>
  <c r="G2387" i="39"/>
  <c r="G2388" i="39"/>
  <c r="G2389" i="39"/>
  <c r="G2390" i="39"/>
  <c r="G2391" i="39"/>
  <c r="G2392" i="39"/>
  <c r="G2393" i="39"/>
  <c r="G2394" i="39"/>
  <c r="G2395" i="39"/>
  <c r="G2396" i="39"/>
  <c r="G2397" i="39"/>
  <c r="G2398" i="39"/>
  <c r="G2399" i="39"/>
  <c r="G2400" i="39"/>
  <c r="G2401" i="39"/>
  <c r="G2402" i="39"/>
  <c r="G2403" i="39"/>
  <c r="G2404" i="39"/>
  <c r="G2405" i="39"/>
  <c r="G2406" i="39"/>
  <c r="G2407" i="39"/>
  <c r="G2408" i="39"/>
  <c r="G2409" i="39"/>
  <c r="G2410" i="39"/>
  <c r="G2411" i="39"/>
  <c r="G2412" i="39"/>
  <c r="G2413" i="39"/>
  <c r="G2414" i="39"/>
  <c r="G2415" i="39"/>
  <c r="G2416" i="39"/>
  <c r="G2417" i="39"/>
  <c r="G2418" i="39"/>
  <c r="G2419" i="39"/>
  <c r="G2420" i="39"/>
  <c r="G2421" i="39"/>
  <c r="G2422" i="39"/>
  <c r="G2423" i="39"/>
  <c r="G2424" i="39"/>
  <c r="G2425" i="39"/>
  <c r="G2426" i="39"/>
  <c r="G2427" i="39"/>
  <c r="G2428" i="39"/>
  <c r="G2429" i="39"/>
  <c r="G2430" i="39"/>
  <c r="G2431" i="39"/>
  <c r="G2432" i="39"/>
  <c r="G2433" i="39"/>
  <c r="G2434" i="39"/>
  <c r="G2435" i="39"/>
  <c r="G2436" i="39"/>
  <c r="G2437" i="39"/>
  <c r="G2438" i="39"/>
  <c r="G2439" i="39"/>
  <c r="G2440" i="39"/>
  <c r="G2441" i="39"/>
  <c r="G2442" i="39"/>
  <c r="G2443" i="39"/>
  <c r="G2444" i="39"/>
  <c r="G2445" i="39"/>
  <c r="G2446" i="39"/>
  <c r="G2447" i="39"/>
  <c r="G2448" i="39"/>
  <c r="G2449" i="39"/>
  <c r="G2450" i="39"/>
  <c r="G2451" i="39"/>
  <c r="G2452" i="39"/>
  <c r="G2453" i="39"/>
  <c r="G2454" i="39"/>
  <c r="G2455" i="39"/>
  <c r="G2456" i="39"/>
  <c r="G2457" i="39"/>
  <c r="G2458" i="39"/>
  <c r="G2459" i="39"/>
  <c r="G2460" i="39"/>
  <c r="G2461" i="39"/>
  <c r="G2462" i="39"/>
  <c r="G2463" i="39"/>
  <c r="G2464" i="39"/>
  <c r="G2465" i="39"/>
  <c r="G2466" i="39"/>
  <c r="G2467" i="39"/>
  <c r="G2468" i="39"/>
  <c r="G2469" i="39"/>
  <c r="G2470" i="39"/>
  <c r="G2471" i="39"/>
  <c r="G2472" i="39"/>
  <c r="G2473" i="39"/>
  <c r="G2474" i="39"/>
  <c r="G2475" i="39"/>
  <c r="G2476" i="39"/>
  <c r="G2477" i="39"/>
  <c r="G2478" i="39"/>
  <c r="G2479" i="39"/>
  <c r="G2480" i="39"/>
  <c r="G2481" i="39"/>
  <c r="G2482" i="39"/>
  <c r="G2483" i="39"/>
  <c r="G2484" i="39"/>
  <c r="G2485" i="39"/>
  <c r="G2486" i="39"/>
  <c r="G2487" i="39"/>
  <c r="G2488" i="39"/>
  <c r="G2489" i="39"/>
  <c r="G2490" i="39"/>
  <c r="G2491" i="39"/>
  <c r="G2492" i="39"/>
  <c r="G2493" i="39"/>
  <c r="G2494" i="39"/>
  <c r="G2495" i="39"/>
  <c r="G2496" i="39"/>
  <c r="G2497" i="39"/>
  <c r="G2498" i="39"/>
  <c r="G2499" i="39"/>
  <c r="G2500" i="39"/>
  <c r="G2501" i="39"/>
  <c r="G2502" i="39"/>
  <c r="G2503" i="39"/>
  <c r="G2504" i="39"/>
  <c r="G2505" i="39"/>
  <c r="G2506" i="39"/>
  <c r="G2507" i="39"/>
  <c r="G2508" i="39"/>
  <c r="G2509" i="39"/>
  <c r="G2510" i="39"/>
  <c r="G2511" i="39"/>
  <c r="G2512" i="39"/>
  <c r="G2513" i="39"/>
  <c r="G2514" i="39"/>
  <c r="G2515" i="39"/>
  <c r="G2516" i="39"/>
  <c r="G2517" i="39"/>
  <c r="G2518" i="39"/>
  <c r="G2519" i="39"/>
  <c r="G2520" i="39"/>
  <c r="G2521" i="39"/>
  <c r="G2522" i="39"/>
  <c r="G2523" i="39"/>
  <c r="G2524" i="39"/>
  <c r="G2525" i="39"/>
  <c r="G2526" i="39"/>
  <c r="G2527" i="39"/>
  <c r="G2528" i="39"/>
  <c r="G2529" i="39"/>
  <c r="G2530" i="39"/>
  <c r="G2531" i="39"/>
  <c r="G2532" i="39"/>
  <c r="G2533" i="39"/>
  <c r="G2534" i="39"/>
  <c r="G2535" i="39"/>
  <c r="G2536" i="39"/>
  <c r="G2537" i="39"/>
  <c r="G2538" i="39"/>
  <c r="G2539" i="39"/>
  <c r="G2540" i="39"/>
  <c r="G2541" i="39"/>
  <c r="G2542" i="39"/>
  <c r="G2543" i="39"/>
  <c r="G2544" i="39"/>
  <c r="G2545" i="39"/>
  <c r="G2546" i="39"/>
  <c r="G2547" i="39"/>
  <c r="G2548" i="39"/>
  <c r="G2549" i="39"/>
  <c r="G2550" i="39"/>
  <c r="G2551" i="39"/>
  <c r="G2552" i="39"/>
  <c r="G2553" i="39"/>
  <c r="G2554" i="39"/>
  <c r="G2555" i="39"/>
  <c r="G2556" i="39"/>
  <c r="G2557" i="39"/>
  <c r="G2558" i="39"/>
  <c r="G2559" i="39"/>
  <c r="G2560" i="39"/>
  <c r="G2561" i="39"/>
  <c r="G2562" i="39"/>
  <c r="G2563" i="39"/>
  <c r="G2564" i="39"/>
  <c r="G2565" i="39"/>
  <c r="G2566" i="39"/>
  <c r="G2567" i="39"/>
  <c r="G2568" i="39"/>
  <c r="G2569" i="39"/>
  <c r="G2570" i="39"/>
  <c r="G2571" i="39"/>
  <c r="G2572" i="39"/>
  <c r="G2573" i="39"/>
  <c r="G2574" i="39"/>
  <c r="G2575" i="39"/>
  <c r="G2576" i="39"/>
  <c r="G2577" i="39"/>
  <c r="G2578" i="39"/>
  <c r="G2579" i="39"/>
  <c r="G2580" i="39"/>
  <c r="G2581" i="39"/>
  <c r="G2582" i="39"/>
  <c r="G2583" i="39"/>
  <c r="G2584" i="39"/>
  <c r="G2585" i="39"/>
  <c r="G2586" i="39"/>
  <c r="G2587" i="39"/>
  <c r="G2588" i="39"/>
  <c r="G2589" i="39"/>
  <c r="G2590" i="39"/>
  <c r="G2591" i="39"/>
  <c r="G2592" i="39"/>
  <c r="G2593" i="39"/>
  <c r="G2594" i="39"/>
  <c r="G2595" i="39"/>
  <c r="G2596" i="39"/>
  <c r="G2597" i="39"/>
  <c r="G2598" i="39"/>
  <c r="G2599" i="39"/>
  <c r="G2600" i="39"/>
  <c r="G2601" i="39"/>
  <c r="G2602" i="39"/>
  <c r="G2603" i="39"/>
  <c r="G2604" i="39"/>
  <c r="G2605" i="39"/>
  <c r="G2606" i="39"/>
  <c r="G2607" i="39"/>
  <c r="G2608" i="39"/>
  <c r="G2609" i="39"/>
  <c r="G2610" i="39"/>
  <c r="G2611" i="39"/>
  <c r="G2612" i="39"/>
  <c r="G2613" i="39"/>
  <c r="G2614" i="39"/>
  <c r="G2615" i="39"/>
  <c r="G2616" i="39"/>
  <c r="G2617" i="39"/>
  <c r="G2618" i="39"/>
  <c r="G2619" i="39"/>
  <c r="G2620" i="39"/>
  <c r="G2621" i="39"/>
  <c r="G2622" i="39"/>
  <c r="G2623" i="39"/>
  <c r="G2624" i="39"/>
  <c r="G2625" i="39"/>
  <c r="G2626" i="39"/>
  <c r="G2627" i="39"/>
  <c r="G2628" i="39"/>
  <c r="G2629" i="39"/>
  <c r="G2630" i="39"/>
  <c r="G2631" i="39"/>
  <c r="G2632" i="39"/>
  <c r="G2633" i="39"/>
  <c r="G2634" i="39"/>
  <c r="G2635" i="39"/>
  <c r="G2636" i="39"/>
  <c r="G2637" i="39"/>
  <c r="G2638" i="39"/>
  <c r="G2639" i="39"/>
  <c r="G2640" i="39"/>
  <c r="G2641" i="39"/>
  <c r="G2642" i="39"/>
  <c r="G2643" i="39"/>
  <c r="G2644" i="39"/>
  <c r="G2645" i="39"/>
  <c r="G2646" i="39"/>
  <c r="G2647" i="39"/>
  <c r="G2648" i="39"/>
  <c r="G2649" i="39"/>
  <c r="G2650" i="39"/>
  <c r="G2651" i="39"/>
  <c r="G2652" i="39"/>
  <c r="G2653" i="39"/>
  <c r="G2654" i="39"/>
  <c r="G2655" i="39"/>
  <c r="G2656" i="39"/>
  <c r="G2657" i="39"/>
  <c r="G2658" i="39"/>
  <c r="G2659" i="39"/>
  <c r="G2660" i="39"/>
  <c r="G2661" i="39"/>
  <c r="G2662" i="39"/>
  <c r="G2663" i="39"/>
  <c r="G2664" i="39"/>
  <c r="G2665" i="39"/>
  <c r="G2666" i="39"/>
  <c r="G2667" i="39"/>
  <c r="G2668" i="39"/>
  <c r="G2669" i="39"/>
  <c r="G2670" i="39"/>
  <c r="G2671" i="39"/>
  <c r="G2672" i="39"/>
  <c r="G2673" i="39"/>
  <c r="G2674" i="39"/>
  <c r="G2675" i="39"/>
  <c r="G2676" i="39"/>
  <c r="G2677" i="39"/>
  <c r="G2678" i="39"/>
  <c r="G2679" i="39"/>
  <c r="G2680" i="39"/>
  <c r="G2681" i="39"/>
  <c r="G2682" i="39"/>
  <c r="G2683" i="39"/>
  <c r="G2684" i="39"/>
  <c r="G2685" i="39"/>
  <c r="G2686" i="39"/>
  <c r="G2687" i="39"/>
  <c r="G2688" i="39"/>
  <c r="G2689" i="39"/>
  <c r="G2690" i="39"/>
  <c r="G2691" i="39"/>
  <c r="G2692" i="39"/>
  <c r="G2693" i="39"/>
  <c r="G2694" i="39"/>
  <c r="G2695" i="39"/>
  <c r="G2696" i="39"/>
  <c r="G2697" i="39"/>
  <c r="G2698" i="39"/>
  <c r="G2699" i="39"/>
  <c r="G2700" i="39"/>
  <c r="G2701" i="39"/>
  <c r="G2702" i="39"/>
  <c r="G2703" i="39"/>
  <c r="G2704" i="39"/>
  <c r="G2705" i="39"/>
  <c r="G2706" i="39"/>
  <c r="G2707" i="39"/>
  <c r="G2708" i="39"/>
  <c r="G2709" i="39"/>
  <c r="G2710" i="39"/>
  <c r="G2711" i="39"/>
  <c r="G2712" i="39"/>
  <c r="G2713" i="39"/>
  <c r="G2714" i="39"/>
  <c r="G2715" i="39"/>
  <c r="G2716" i="39"/>
  <c r="G2717" i="39"/>
  <c r="G2718" i="39"/>
  <c r="G2719" i="39"/>
  <c r="G2720" i="39"/>
  <c r="G2721" i="39"/>
  <c r="G2722" i="39"/>
  <c r="G2723" i="39"/>
  <c r="G2724" i="39"/>
  <c r="G2725" i="39"/>
  <c r="G2726" i="39"/>
  <c r="G2727" i="39"/>
  <c r="G2728" i="39"/>
  <c r="G2729" i="39"/>
  <c r="G2730" i="39"/>
  <c r="G2731" i="39"/>
  <c r="G2732" i="39"/>
  <c r="G2733" i="39"/>
  <c r="G2734" i="39"/>
  <c r="G2735" i="39"/>
  <c r="G2736" i="39"/>
  <c r="G2737" i="39"/>
  <c r="G2738" i="39"/>
  <c r="G2739" i="39"/>
  <c r="G2740" i="39"/>
  <c r="G2741" i="39"/>
  <c r="G2742" i="39"/>
  <c r="G2743" i="39"/>
  <c r="G2744" i="39"/>
  <c r="G2745" i="39"/>
  <c r="G2746" i="39"/>
  <c r="G2747" i="39"/>
  <c r="G2748" i="39"/>
  <c r="G2749" i="39"/>
  <c r="G2750" i="39"/>
  <c r="G2751" i="39"/>
  <c r="G2752" i="39"/>
  <c r="G2753" i="39"/>
  <c r="G2754" i="39"/>
  <c r="G2755" i="39"/>
  <c r="G2756" i="39"/>
  <c r="G2757" i="39"/>
  <c r="G2758" i="39"/>
  <c r="G2759" i="39"/>
  <c r="G2760" i="39"/>
  <c r="G2761" i="39"/>
  <c r="G2762" i="39"/>
  <c r="G2763" i="39"/>
  <c r="G2764" i="39"/>
  <c r="G2765" i="39"/>
  <c r="G2766" i="39"/>
  <c r="G2767" i="39"/>
  <c r="G2768" i="39"/>
  <c r="G2769" i="39"/>
  <c r="G2770" i="39"/>
  <c r="G2771" i="39"/>
  <c r="G2772" i="39"/>
  <c r="G2773" i="39"/>
  <c r="G2774" i="39"/>
  <c r="G2775" i="39"/>
  <c r="G2776" i="39"/>
  <c r="G2777" i="39"/>
  <c r="G2778" i="39"/>
  <c r="G2779" i="39"/>
  <c r="G2780" i="39"/>
  <c r="G2781" i="39"/>
  <c r="G2782" i="39"/>
  <c r="G2783" i="39"/>
  <c r="G2784" i="39"/>
  <c r="G2785" i="39"/>
  <c r="G2786" i="39"/>
  <c r="G2787" i="39"/>
  <c r="G2788" i="39"/>
  <c r="G2789" i="39"/>
  <c r="G2790" i="39"/>
  <c r="G2791" i="39"/>
  <c r="G2792" i="39"/>
  <c r="G2793" i="39"/>
  <c r="G2794" i="39"/>
  <c r="G2795" i="39"/>
  <c r="G2796" i="39"/>
  <c r="G2797" i="39"/>
  <c r="G2798" i="39"/>
  <c r="G2799" i="39"/>
  <c r="G2800" i="39"/>
  <c r="G2801" i="39"/>
  <c r="G2802" i="39"/>
  <c r="G2803" i="39"/>
  <c r="G2804" i="39"/>
  <c r="G2805" i="39"/>
  <c r="G2806" i="39"/>
  <c r="G2807" i="39"/>
  <c r="G2808" i="39"/>
  <c r="G2809" i="39"/>
  <c r="G2810" i="39"/>
  <c r="G2811" i="39"/>
  <c r="G2812" i="39"/>
  <c r="G2813" i="39"/>
  <c r="G2814" i="39"/>
  <c r="G2815" i="39"/>
  <c r="G2816" i="39"/>
  <c r="G2817" i="39"/>
  <c r="G2818" i="39"/>
  <c r="G2819" i="39"/>
  <c r="G2820" i="39"/>
  <c r="G2821" i="39"/>
  <c r="G2822" i="39"/>
  <c r="G2823" i="39"/>
  <c r="G2824" i="39"/>
  <c r="G2825" i="39"/>
  <c r="G2826" i="39"/>
  <c r="G2827" i="39"/>
  <c r="G2828" i="39"/>
  <c r="G2829" i="39"/>
  <c r="G2830" i="39"/>
  <c r="G2831" i="39"/>
  <c r="G2832" i="39"/>
  <c r="G2833" i="39"/>
  <c r="G2834" i="39"/>
  <c r="G2835" i="39"/>
  <c r="G2836" i="39"/>
  <c r="G2837" i="39"/>
  <c r="G2838" i="39"/>
  <c r="G2839" i="39"/>
  <c r="G2840" i="39"/>
  <c r="G2841" i="39"/>
  <c r="G2842" i="39"/>
  <c r="G2843" i="39"/>
  <c r="G2844" i="39"/>
  <c r="G2845" i="39"/>
  <c r="G2846" i="39"/>
  <c r="G2847" i="39"/>
  <c r="G2848" i="39"/>
  <c r="G2849" i="39"/>
  <c r="G2850" i="39"/>
  <c r="G2851" i="39"/>
  <c r="G2852" i="39"/>
  <c r="G2853" i="39"/>
  <c r="G2854" i="39"/>
  <c r="G2855" i="39"/>
  <c r="G2856" i="39"/>
  <c r="G2857" i="39"/>
  <c r="G2858" i="39"/>
  <c r="G2859" i="39"/>
  <c r="G2860" i="39"/>
  <c r="G2861" i="39"/>
  <c r="G2862" i="39"/>
  <c r="G2863" i="39"/>
  <c r="G2864" i="39"/>
  <c r="G2865" i="39"/>
  <c r="G2866" i="39"/>
  <c r="G2867" i="39"/>
  <c r="G2868" i="39"/>
  <c r="G2869" i="39"/>
  <c r="G2870" i="39"/>
  <c r="G2871" i="39"/>
  <c r="G2872" i="39"/>
  <c r="G2873" i="39"/>
  <c r="G2874" i="39"/>
  <c r="G2875" i="39"/>
  <c r="G2876" i="39"/>
  <c r="G2877" i="39"/>
  <c r="G2878" i="39"/>
  <c r="G2879" i="39"/>
  <c r="G2880" i="39"/>
  <c r="G2881" i="39"/>
  <c r="G2882" i="39"/>
  <c r="G2883" i="39"/>
  <c r="G2884" i="39"/>
  <c r="G2885" i="39"/>
  <c r="G2886" i="39"/>
  <c r="G2887" i="39"/>
  <c r="G2888" i="39"/>
  <c r="G2889" i="39"/>
  <c r="G2890" i="39"/>
  <c r="G2891" i="39"/>
  <c r="G2892" i="39"/>
  <c r="G2893" i="39"/>
  <c r="G2894" i="39"/>
  <c r="G2895" i="39"/>
  <c r="G2896" i="39"/>
  <c r="G2897" i="39"/>
  <c r="G2898" i="39"/>
  <c r="G2899" i="39"/>
  <c r="G2900" i="39"/>
  <c r="G2901" i="39"/>
  <c r="G2902" i="39"/>
  <c r="G2903" i="39"/>
  <c r="G2904" i="39"/>
  <c r="G2905" i="39"/>
  <c r="G2906" i="39"/>
  <c r="G2907" i="39"/>
  <c r="G2908" i="39"/>
  <c r="G2909" i="39"/>
  <c r="G2910" i="39"/>
  <c r="G2911" i="39"/>
  <c r="G2912" i="39"/>
  <c r="G2913" i="39"/>
  <c r="G2914" i="39"/>
  <c r="G2915" i="39"/>
  <c r="G2916" i="39"/>
  <c r="G2917" i="39"/>
  <c r="G2918" i="39"/>
  <c r="G2919" i="39"/>
  <c r="G2920" i="39"/>
  <c r="G2921" i="39"/>
  <c r="G2922" i="39"/>
  <c r="G2923" i="39"/>
  <c r="G2924" i="39"/>
  <c r="G2925" i="39"/>
  <c r="G2926" i="39"/>
  <c r="G2927" i="39"/>
  <c r="G2928" i="39"/>
  <c r="G2929" i="39"/>
  <c r="G2930" i="39"/>
  <c r="G2931" i="39"/>
  <c r="G2932" i="39"/>
  <c r="G2933" i="39"/>
  <c r="G2934" i="39"/>
  <c r="G2935" i="39"/>
  <c r="G2936" i="39"/>
  <c r="G2937" i="39"/>
  <c r="G2938" i="39"/>
  <c r="G2939" i="39"/>
  <c r="G2940" i="39"/>
  <c r="G2941" i="39"/>
  <c r="G2942" i="39"/>
  <c r="G2943" i="39"/>
  <c r="G2944" i="39"/>
  <c r="G2945" i="39"/>
  <c r="G2946" i="39"/>
  <c r="G2947" i="39"/>
  <c r="G2948" i="39"/>
  <c r="G2949" i="39"/>
  <c r="G2950" i="39"/>
  <c r="G2951" i="39"/>
  <c r="G2952" i="39"/>
  <c r="G2953" i="39"/>
  <c r="G2954" i="39"/>
  <c r="G2955" i="39"/>
  <c r="G2956" i="39"/>
  <c r="G2957" i="39"/>
  <c r="G2958" i="39"/>
  <c r="G2959" i="39"/>
  <c r="G2960" i="39"/>
  <c r="G2961" i="39"/>
  <c r="G2962" i="39"/>
  <c r="G2963" i="39"/>
  <c r="G2964" i="39"/>
  <c r="G2965" i="39"/>
  <c r="G2966" i="39"/>
  <c r="G2967" i="39"/>
  <c r="G2968" i="39"/>
  <c r="G2969" i="39"/>
  <c r="G2970" i="39"/>
  <c r="G2971" i="39"/>
  <c r="G2972" i="39"/>
  <c r="G2973" i="39"/>
  <c r="G2974" i="39"/>
  <c r="G2975" i="39"/>
  <c r="G2976" i="39"/>
  <c r="G2977" i="39"/>
  <c r="G2978" i="39"/>
  <c r="G2979" i="39"/>
  <c r="G2980" i="39"/>
  <c r="G2981" i="39"/>
  <c r="G2982" i="39"/>
  <c r="G2983" i="39"/>
  <c r="G2984" i="39"/>
  <c r="G2985" i="39"/>
  <c r="G2986" i="39"/>
  <c r="G2987" i="39"/>
  <c r="G2988" i="39"/>
  <c r="G2989" i="39"/>
  <c r="G2990" i="39"/>
  <c r="G2991" i="39"/>
  <c r="G2992" i="39"/>
  <c r="G2993" i="39"/>
  <c r="G2994" i="39"/>
  <c r="G2995" i="39"/>
  <c r="G2996" i="39"/>
  <c r="G2997" i="39"/>
  <c r="G2998" i="39"/>
  <c r="G2999" i="39"/>
  <c r="G3000" i="39"/>
  <c r="G3001" i="39"/>
  <c r="G3002" i="39"/>
  <c r="G3003" i="39"/>
  <c r="G3004" i="39"/>
  <c r="G3005" i="39"/>
  <c r="G3006" i="39"/>
  <c r="G3007" i="39"/>
  <c r="G3008" i="39"/>
  <c r="G3009" i="39"/>
  <c r="G3010" i="39"/>
  <c r="G3011" i="39"/>
  <c r="G3012" i="39"/>
  <c r="G3013" i="39"/>
  <c r="G3014" i="39"/>
  <c r="G3015" i="39"/>
  <c r="G3016" i="39"/>
  <c r="G3017" i="39"/>
  <c r="G3018" i="39"/>
  <c r="G3019" i="39"/>
  <c r="G3020" i="39"/>
  <c r="G3021" i="39"/>
  <c r="G3022" i="39"/>
  <c r="G3023" i="39"/>
  <c r="G3024" i="39"/>
  <c r="G3025" i="39"/>
  <c r="G3026" i="39"/>
  <c r="G3027" i="39"/>
  <c r="G3028" i="39"/>
  <c r="G3029" i="39"/>
  <c r="G3030" i="39"/>
  <c r="G3031" i="39"/>
  <c r="G3032" i="39"/>
  <c r="G3033" i="39"/>
  <c r="G3034" i="39"/>
  <c r="G3035" i="39"/>
  <c r="G3036" i="39"/>
  <c r="G3037" i="39"/>
  <c r="G3038" i="39"/>
  <c r="G3039" i="39"/>
  <c r="G3040" i="39"/>
  <c r="G3041" i="39"/>
  <c r="G3042" i="39"/>
  <c r="G3043" i="39"/>
  <c r="G3044" i="39"/>
  <c r="G3045" i="39"/>
  <c r="G3046" i="39"/>
  <c r="G3047" i="39"/>
  <c r="G3048" i="39"/>
  <c r="G3049" i="39"/>
  <c r="G3050" i="39"/>
  <c r="G3051" i="39"/>
  <c r="G3052" i="39"/>
  <c r="G3053" i="39"/>
  <c r="G3054" i="39"/>
  <c r="G3055" i="39"/>
  <c r="G3056" i="39"/>
  <c r="G3057" i="39"/>
  <c r="G3058" i="39"/>
  <c r="G3059" i="39"/>
  <c r="G3060" i="39"/>
  <c r="G3061" i="39"/>
  <c r="G3062" i="39"/>
  <c r="G3063" i="39"/>
  <c r="G3064" i="39"/>
  <c r="G3065" i="39"/>
  <c r="G3066" i="39"/>
  <c r="G3067" i="39"/>
  <c r="G3068" i="39"/>
  <c r="G3069" i="39"/>
  <c r="G3070" i="39"/>
  <c r="G3071" i="39"/>
  <c r="G3072" i="39"/>
  <c r="G3073" i="39"/>
  <c r="G3074" i="39"/>
  <c r="G3075" i="39"/>
  <c r="G3076" i="39"/>
  <c r="G3077" i="39"/>
  <c r="G3078" i="39"/>
  <c r="G3079" i="39"/>
  <c r="G3080" i="39"/>
  <c r="G3081" i="39"/>
  <c r="G3082" i="39"/>
  <c r="G3083" i="39"/>
  <c r="G3084" i="39"/>
  <c r="G3085" i="39"/>
  <c r="G3086" i="39"/>
  <c r="G3087" i="39"/>
  <c r="G3088" i="39"/>
  <c r="G3089" i="39"/>
  <c r="G3090" i="39"/>
  <c r="G3091" i="39"/>
  <c r="G3092" i="39"/>
  <c r="G3093" i="39"/>
  <c r="G3094" i="39"/>
  <c r="G3095" i="39"/>
  <c r="G3096" i="39"/>
  <c r="G3097" i="39"/>
  <c r="G3098" i="39"/>
  <c r="G3099" i="39"/>
  <c r="G3100" i="39"/>
  <c r="G3101" i="39"/>
  <c r="G3102" i="39"/>
  <c r="G3103" i="39"/>
  <c r="G3104" i="39"/>
  <c r="G3105" i="39"/>
  <c r="G3106" i="39"/>
  <c r="G3107" i="39"/>
  <c r="G3108" i="39"/>
  <c r="G3109" i="39"/>
  <c r="G3110" i="39"/>
  <c r="G3111" i="39"/>
  <c r="G3112" i="39"/>
  <c r="G3113" i="39"/>
  <c r="G3114" i="39"/>
  <c r="G3115" i="39"/>
  <c r="G3116" i="39"/>
  <c r="G3117" i="39"/>
  <c r="G3118" i="39"/>
  <c r="G3119" i="39"/>
  <c r="G3120" i="39"/>
  <c r="G3121" i="39"/>
  <c r="G3122" i="39"/>
  <c r="G3123" i="39"/>
  <c r="G3124" i="39"/>
  <c r="G3125" i="39"/>
  <c r="G3126" i="39"/>
  <c r="G3127" i="39"/>
  <c r="G3128" i="39"/>
  <c r="G3129" i="39"/>
  <c r="G3130" i="39"/>
  <c r="G3131" i="39"/>
  <c r="G3132" i="39"/>
  <c r="G3133" i="39"/>
  <c r="G3134" i="39"/>
  <c r="G3135" i="39"/>
  <c r="G3136" i="39"/>
  <c r="G3137" i="39"/>
  <c r="G3138" i="39"/>
  <c r="G3139" i="39"/>
  <c r="G3140" i="39"/>
  <c r="G3141" i="39"/>
  <c r="G3142" i="39"/>
  <c r="G3143" i="39"/>
  <c r="G3144" i="39"/>
  <c r="G3145" i="39"/>
  <c r="G3146" i="39"/>
  <c r="G3147" i="39"/>
  <c r="G3148" i="39"/>
  <c r="G3149" i="39"/>
  <c r="G3150" i="39"/>
  <c r="G3151" i="39"/>
  <c r="G3152" i="39"/>
  <c r="G3153" i="39"/>
  <c r="G3154" i="39"/>
  <c r="G3155" i="39"/>
  <c r="G3156" i="39"/>
  <c r="G3157" i="39"/>
  <c r="G3158" i="39"/>
  <c r="G3159" i="39"/>
  <c r="G3160" i="39"/>
  <c r="G3161" i="39"/>
  <c r="G3162" i="39"/>
  <c r="G3163" i="39"/>
  <c r="G3164" i="39"/>
  <c r="G3165" i="39"/>
  <c r="G3166" i="39"/>
  <c r="G3167" i="39"/>
  <c r="G3168" i="39"/>
  <c r="G3169" i="39"/>
  <c r="G3170" i="39"/>
  <c r="G3171" i="39"/>
  <c r="G3172" i="39"/>
  <c r="G3173" i="39"/>
  <c r="G3174" i="39"/>
  <c r="G3175" i="39"/>
  <c r="G3176" i="39"/>
  <c r="G3177" i="39"/>
  <c r="G3178" i="39"/>
  <c r="G3179" i="39"/>
  <c r="G3180" i="39"/>
  <c r="G3181" i="39"/>
  <c r="G3182" i="39"/>
  <c r="G3183" i="39"/>
  <c r="G3184" i="39"/>
  <c r="G3185" i="39"/>
  <c r="G3186" i="39"/>
  <c r="G3187" i="39"/>
  <c r="G3188" i="39"/>
  <c r="G3189" i="39"/>
  <c r="G3190" i="39"/>
  <c r="G3191" i="39"/>
  <c r="G3192" i="39"/>
  <c r="G3193" i="39"/>
  <c r="G3194" i="39"/>
  <c r="G3195" i="39"/>
  <c r="G3196" i="39"/>
  <c r="G3197" i="39"/>
  <c r="G3198" i="39"/>
  <c r="G3199" i="39"/>
  <c r="G3200" i="39"/>
  <c r="G3201" i="39"/>
  <c r="G3202" i="39"/>
  <c r="G3203" i="39"/>
  <c r="G3204" i="39"/>
  <c r="G3205" i="39"/>
  <c r="G3206" i="39"/>
  <c r="G3207" i="39"/>
  <c r="G3208" i="39"/>
  <c r="G3209" i="39"/>
  <c r="G3210" i="39"/>
  <c r="G3211" i="39"/>
  <c r="G3212" i="39"/>
  <c r="G3213" i="39"/>
  <c r="G3214" i="39"/>
  <c r="G3215" i="39"/>
  <c r="G3216" i="39"/>
  <c r="G3217" i="39"/>
  <c r="G3218" i="39"/>
  <c r="G3219" i="39"/>
  <c r="G3220" i="39"/>
  <c r="G3221" i="39"/>
  <c r="G3222" i="39"/>
  <c r="G3223" i="39"/>
  <c r="G3224" i="39"/>
  <c r="G3225" i="39"/>
  <c r="G3226" i="39"/>
  <c r="G3227" i="39"/>
  <c r="G3228" i="39"/>
  <c r="G3229" i="39"/>
  <c r="G3230" i="39"/>
  <c r="G3231" i="39"/>
  <c r="G3232" i="39"/>
  <c r="G3233" i="39"/>
  <c r="G3234" i="39"/>
  <c r="G3235" i="39"/>
  <c r="G3236" i="39"/>
  <c r="G3237" i="39"/>
  <c r="G3238" i="39"/>
  <c r="G3239" i="39"/>
  <c r="G3240" i="39"/>
  <c r="G3241" i="39"/>
  <c r="G3242" i="39"/>
  <c r="G3243" i="39"/>
  <c r="G3244" i="39"/>
  <c r="G3245" i="39"/>
  <c r="G3246" i="39"/>
  <c r="G3247" i="39"/>
  <c r="G3248" i="39"/>
  <c r="G3249" i="39"/>
  <c r="G3250" i="39"/>
  <c r="G3251" i="39"/>
  <c r="G3252" i="39"/>
  <c r="G3253" i="39"/>
  <c r="G3254" i="39"/>
  <c r="G3255" i="39"/>
  <c r="G3256" i="39"/>
  <c r="G3257" i="39"/>
  <c r="G3258" i="39"/>
  <c r="G3259" i="39"/>
  <c r="G3260" i="39"/>
  <c r="G3261" i="39"/>
  <c r="G3262" i="39"/>
  <c r="G3263" i="39"/>
  <c r="G3264" i="39"/>
  <c r="G3265" i="39"/>
  <c r="G3266" i="39"/>
  <c r="G3267" i="39"/>
  <c r="G3268" i="39"/>
  <c r="G3269" i="39"/>
  <c r="G3270" i="39"/>
  <c r="G3271" i="39"/>
  <c r="G3272" i="39"/>
  <c r="G3273" i="39"/>
  <c r="G3274" i="39"/>
  <c r="G3275" i="39"/>
  <c r="G3276" i="39"/>
  <c r="G3277" i="39"/>
  <c r="G3278" i="39"/>
  <c r="G3279" i="39"/>
  <c r="G3280" i="39"/>
  <c r="G3281" i="39"/>
  <c r="G3282" i="39"/>
  <c r="G3283" i="39"/>
  <c r="G3284" i="39"/>
  <c r="G3285" i="39"/>
  <c r="G3286" i="39"/>
  <c r="G3287" i="39"/>
  <c r="G3288" i="39"/>
  <c r="G3289" i="39"/>
  <c r="G3290" i="39"/>
  <c r="G3291" i="39"/>
  <c r="G3292" i="39"/>
  <c r="G3293" i="39"/>
  <c r="G3294" i="39"/>
  <c r="G3295" i="39"/>
  <c r="G3296" i="39"/>
  <c r="G3297" i="39"/>
  <c r="G3298" i="39"/>
  <c r="G3299" i="39"/>
  <c r="G3300" i="39"/>
  <c r="G3301" i="39"/>
  <c r="G3302" i="39"/>
  <c r="G3303" i="39"/>
  <c r="G3304" i="39"/>
  <c r="G3305" i="39"/>
  <c r="G3306" i="39"/>
  <c r="G3307" i="39"/>
  <c r="G3308" i="39"/>
  <c r="G3309" i="39"/>
  <c r="G3310" i="39"/>
  <c r="G3311" i="39"/>
  <c r="G3312" i="39"/>
  <c r="G3313" i="39"/>
  <c r="G3314" i="39"/>
  <c r="G3315" i="39"/>
  <c r="G3316" i="39"/>
  <c r="G3317" i="39"/>
  <c r="G3318" i="39"/>
  <c r="G3319" i="39"/>
  <c r="G3320" i="39"/>
  <c r="G3321" i="39"/>
  <c r="G3322" i="39"/>
  <c r="G3323" i="39"/>
  <c r="G3324" i="39"/>
  <c r="G3325" i="39"/>
  <c r="G3326" i="39"/>
  <c r="G3327" i="39"/>
  <c r="G3328" i="39"/>
  <c r="G3329" i="39"/>
  <c r="G3330" i="39"/>
  <c r="G3331" i="39"/>
  <c r="G3332" i="39"/>
  <c r="G3333" i="39"/>
  <c r="G3334" i="39"/>
  <c r="G3335" i="39"/>
  <c r="G3336" i="39"/>
  <c r="G3337" i="39"/>
  <c r="G3338" i="39"/>
  <c r="G3339" i="39"/>
  <c r="G3340" i="39"/>
  <c r="G3341" i="39"/>
  <c r="G3342" i="39"/>
  <c r="G3343" i="39"/>
  <c r="G3344" i="39"/>
  <c r="G3345" i="39"/>
  <c r="G3346" i="39"/>
  <c r="G3347" i="39"/>
  <c r="G3348" i="39"/>
  <c r="G3349" i="39"/>
  <c r="G3350" i="39"/>
  <c r="G3351" i="39"/>
  <c r="G3352" i="39"/>
  <c r="G3353" i="39"/>
  <c r="G3354" i="39"/>
  <c r="G3355" i="39"/>
  <c r="G3356" i="39"/>
  <c r="G3357" i="39"/>
  <c r="G3358" i="39"/>
  <c r="G3359" i="39"/>
  <c r="G3360" i="39"/>
  <c r="G3361" i="39"/>
  <c r="G3362" i="39"/>
  <c r="G3363" i="39"/>
  <c r="G3364" i="39"/>
  <c r="G3365" i="39"/>
  <c r="G3366" i="39"/>
  <c r="G3367" i="39"/>
  <c r="G3368" i="39"/>
  <c r="G3369" i="39"/>
  <c r="G3370" i="39"/>
  <c r="G3371" i="39"/>
  <c r="G3372" i="39"/>
  <c r="G3373" i="39"/>
  <c r="G3374" i="39"/>
  <c r="G3375" i="39"/>
  <c r="G3376" i="39"/>
  <c r="G3377" i="39"/>
  <c r="G3378" i="39"/>
  <c r="G3379" i="39"/>
  <c r="G3380" i="39"/>
  <c r="G3381" i="39"/>
  <c r="G3382" i="39"/>
  <c r="G3383" i="39"/>
  <c r="G3384" i="39"/>
  <c r="G3385" i="39"/>
  <c r="G3386" i="39"/>
  <c r="G3387" i="39"/>
  <c r="G3388" i="39"/>
  <c r="G3389" i="39"/>
  <c r="G3390" i="39"/>
  <c r="G3391" i="39"/>
  <c r="G3392" i="39"/>
  <c r="G3393" i="39"/>
  <c r="G3394" i="39"/>
  <c r="G3395" i="39"/>
  <c r="G3396" i="39"/>
  <c r="G3397" i="39"/>
  <c r="G3398" i="39"/>
  <c r="G3399" i="39"/>
  <c r="G3400" i="39"/>
  <c r="G3401" i="39"/>
  <c r="G3402" i="39"/>
  <c r="G3403" i="39"/>
  <c r="G3404" i="39"/>
  <c r="G3405" i="39"/>
  <c r="G3406" i="39"/>
  <c r="G3407" i="39"/>
  <c r="G3408" i="39"/>
  <c r="G3409" i="39"/>
  <c r="G3410" i="39"/>
  <c r="G3411" i="39"/>
  <c r="G3412" i="39"/>
  <c r="G3413" i="39"/>
  <c r="G3414" i="39"/>
  <c r="G3415" i="39"/>
  <c r="G3416" i="39"/>
  <c r="G3417" i="39"/>
  <c r="G3418" i="39"/>
  <c r="G3419" i="39"/>
  <c r="G3420" i="39"/>
  <c r="G3421" i="39"/>
  <c r="G3422" i="39"/>
  <c r="G3423" i="39"/>
  <c r="G3424" i="39"/>
  <c r="G3425" i="39"/>
  <c r="G3426" i="39"/>
  <c r="G3427" i="39"/>
  <c r="G3428" i="39"/>
  <c r="G3429" i="39"/>
  <c r="G3430" i="39"/>
  <c r="G3431" i="39"/>
  <c r="G3432" i="39"/>
  <c r="G3433" i="39"/>
  <c r="G3434" i="39"/>
  <c r="G3435" i="39"/>
  <c r="G3436" i="39"/>
  <c r="G3437" i="39"/>
  <c r="G3438" i="39"/>
  <c r="G3439" i="39"/>
  <c r="G3440" i="39"/>
  <c r="G3441" i="39"/>
  <c r="G3442" i="39"/>
  <c r="G3443" i="39"/>
  <c r="G3444" i="39"/>
  <c r="G3445" i="39"/>
  <c r="G3446" i="39"/>
  <c r="G3447" i="39"/>
  <c r="G3448" i="39"/>
  <c r="G3449" i="39"/>
  <c r="G3450" i="39"/>
  <c r="G3451" i="39"/>
  <c r="G3452" i="39"/>
  <c r="G3453" i="39"/>
  <c r="G3454" i="39"/>
  <c r="G3455" i="39"/>
  <c r="G3456" i="39"/>
  <c r="G3457" i="39"/>
  <c r="G3458" i="39"/>
  <c r="G3459" i="39"/>
  <c r="G3460" i="39"/>
  <c r="G3461" i="39"/>
  <c r="G3462" i="39"/>
  <c r="G3463" i="39"/>
  <c r="G3464" i="39"/>
  <c r="G3465" i="39"/>
  <c r="G3466" i="39"/>
  <c r="G3467" i="39"/>
  <c r="G3468" i="39"/>
  <c r="G3469" i="39"/>
  <c r="G3470" i="39"/>
  <c r="G3471" i="39"/>
  <c r="G3472" i="39"/>
  <c r="G3473" i="39"/>
  <c r="G3474" i="39"/>
  <c r="G3475" i="39"/>
  <c r="G3476" i="39"/>
  <c r="G3477" i="39"/>
  <c r="G3478" i="39"/>
  <c r="G3479" i="39"/>
  <c r="G3480" i="39"/>
  <c r="G3481" i="39"/>
  <c r="G3482" i="39"/>
  <c r="G3483" i="39"/>
  <c r="G3484" i="39"/>
  <c r="G3485" i="39"/>
  <c r="G3486" i="39"/>
  <c r="G3487" i="39"/>
  <c r="G3488" i="39"/>
  <c r="G3489" i="39"/>
  <c r="G3490" i="39"/>
  <c r="G3491" i="39"/>
  <c r="G3492" i="39"/>
  <c r="G3493" i="39"/>
  <c r="G3494" i="39"/>
  <c r="G3495" i="39"/>
  <c r="G3496" i="39"/>
  <c r="G3497" i="39"/>
  <c r="G3498" i="39"/>
  <c r="G3499" i="39"/>
  <c r="G3500" i="39"/>
  <c r="G3501" i="39"/>
  <c r="G3502" i="39"/>
  <c r="G3503" i="39"/>
  <c r="G3504" i="39"/>
  <c r="G3505" i="39"/>
  <c r="G3506" i="39"/>
  <c r="G3507" i="39"/>
  <c r="G3508" i="39"/>
  <c r="G3509" i="39"/>
  <c r="G3510" i="39"/>
  <c r="G3511" i="39"/>
  <c r="G3512" i="39"/>
  <c r="G3513" i="39"/>
  <c r="G3514" i="39"/>
  <c r="G3515" i="39"/>
  <c r="G3516" i="39"/>
  <c r="G3517" i="39"/>
  <c r="G3518" i="39"/>
  <c r="G3519" i="39"/>
  <c r="G3520" i="39"/>
  <c r="G3521" i="39"/>
  <c r="G3522" i="39"/>
  <c r="G3523" i="39"/>
  <c r="G3524" i="39"/>
  <c r="G3525" i="39"/>
  <c r="G3526" i="39"/>
  <c r="G3527" i="39"/>
  <c r="G3528" i="39"/>
  <c r="G3529" i="39"/>
  <c r="G3530" i="39"/>
  <c r="G3531" i="39"/>
  <c r="G3532" i="39"/>
  <c r="G3533" i="39"/>
  <c r="G3534" i="39"/>
  <c r="G3535" i="39"/>
  <c r="G3536" i="39"/>
  <c r="G3537" i="39"/>
  <c r="G3538" i="39"/>
  <c r="G3539" i="39"/>
  <c r="G3540" i="39"/>
  <c r="G3541" i="39"/>
  <c r="G3542" i="39"/>
  <c r="G3543" i="39"/>
  <c r="G3544" i="39"/>
  <c r="G3545" i="39"/>
  <c r="G3546" i="39"/>
  <c r="G3547" i="39"/>
  <c r="G3548" i="39"/>
  <c r="G3549" i="39"/>
  <c r="G3550" i="39"/>
  <c r="G3551" i="39"/>
  <c r="G3552" i="39"/>
  <c r="G3553" i="39"/>
  <c r="G3554" i="39"/>
  <c r="G3555" i="39"/>
  <c r="G3556" i="39"/>
  <c r="G3557" i="39"/>
  <c r="G3558" i="39"/>
  <c r="G3559" i="39"/>
  <c r="G3560" i="39"/>
  <c r="G3561" i="39"/>
  <c r="G3562" i="39"/>
  <c r="G3563" i="39"/>
  <c r="G3564" i="39"/>
  <c r="G3565" i="39"/>
  <c r="G3566" i="39"/>
  <c r="G3567" i="39"/>
  <c r="G3568" i="39"/>
  <c r="G3569" i="39"/>
  <c r="G3570" i="39"/>
  <c r="G3571" i="39"/>
  <c r="G3572" i="39"/>
  <c r="G3573" i="39"/>
  <c r="G3574" i="39"/>
  <c r="G3575" i="39"/>
  <c r="G3576" i="39"/>
  <c r="G3577" i="39"/>
  <c r="G3578" i="39"/>
  <c r="G3579" i="39"/>
  <c r="G3580" i="39"/>
  <c r="G3581" i="39"/>
  <c r="G3582" i="39"/>
  <c r="G3583" i="39"/>
  <c r="G3584" i="39"/>
  <c r="G3585" i="39"/>
  <c r="G3586" i="39"/>
  <c r="G3587" i="39"/>
  <c r="G3588" i="39"/>
  <c r="G3589" i="39"/>
  <c r="G3590" i="39"/>
  <c r="G3591" i="39"/>
  <c r="G3592" i="39"/>
  <c r="G3593" i="39"/>
  <c r="G3594" i="39"/>
  <c r="G3595" i="39"/>
  <c r="G3596" i="39"/>
  <c r="G3597" i="39"/>
  <c r="G3598" i="39"/>
  <c r="G3599" i="39"/>
  <c r="G3600" i="39"/>
  <c r="G3601" i="39"/>
  <c r="G3602" i="39"/>
  <c r="G3603" i="39"/>
  <c r="G3604" i="39"/>
  <c r="G3605" i="39"/>
  <c r="G3606" i="39"/>
  <c r="G3607" i="39"/>
  <c r="G3608" i="39"/>
  <c r="G3609" i="39"/>
  <c r="G3610" i="39"/>
  <c r="G3611" i="39"/>
  <c r="G3612" i="39"/>
  <c r="G3613" i="39"/>
  <c r="G3614" i="39"/>
  <c r="G3615" i="39"/>
  <c r="G3616" i="39"/>
  <c r="G3617" i="39"/>
  <c r="G3618" i="39"/>
  <c r="G3619" i="39"/>
  <c r="G3620" i="39"/>
  <c r="G3621" i="39"/>
  <c r="G3622" i="39"/>
  <c r="G3623" i="39"/>
  <c r="G3624" i="39"/>
  <c r="G3625" i="39"/>
  <c r="G3626" i="39"/>
  <c r="G3627" i="39"/>
  <c r="G3628" i="39"/>
  <c r="G3629" i="39"/>
  <c r="G3630" i="39"/>
  <c r="G3631" i="39"/>
  <c r="G3632" i="39"/>
  <c r="G3633" i="39"/>
  <c r="G3634" i="39"/>
  <c r="G3635" i="39"/>
  <c r="G3636" i="39"/>
  <c r="G3637" i="39"/>
  <c r="G3638" i="39"/>
  <c r="G3639" i="39"/>
  <c r="G3640" i="39"/>
  <c r="G3641" i="39"/>
  <c r="G3642" i="39"/>
  <c r="G3643" i="39"/>
  <c r="G3644" i="39"/>
  <c r="G3645" i="39"/>
  <c r="G3646" i="39"/>
  <c r="G3647" i="39"/>
  <c r="G3648" i="39"/>
  <c r="G3649" i="39"/>
  <c r="G3650" i="39"/>
  <c r="G3651" i="39"/>
  <c r="G3652" i="39"/>
  <c r="G3653" i="39"/>
  <c r="G3654" i="39"/>
  <c r="G3655" i="39"/>
  <c r="G3656" i="39"/>
  <c r="G3657" i="39"/>
  <c r="G3658" i="39"/>
  <c r="G3659" i="39"/>
  <c r="G3660" i="39"/>
  <c r="G3661" i="39"/>
  <c r="G3662" i="39"/>
  <c r="G3663" i="39"/>
  <c r="G3664" i="39"/>
  <c r="G3665" i="39"/>
  <c r="G3666" i="39"/>
  <c r="G3667" i="39"/>
  <c r="G3668" i="39"/>
  <c r="G3669" i="39"/>
  <c r="G3670" i="39"/>
  <c r="G3671" i="39"/>
  <c r="G3672" i="39"/>
  <c r="G3673" i="39"/>
  <c r="G3674" i="39"/>
  <c r="G3675" i="39"/>
  <c r="G3676" i="39"/>
  <c r="G3677" i="39"/>
  <c r="G3678" i="39"/>
  <c r="G3679" i="39"/>
  <c r="G3680" i="39"/>
  <c r="G3681" i="39"/>
  <c r="G3682" i="39"/>
  <c r="G3683" i="39"/>
  <c r="G3684" i="39"/>
  <c r="G3685" i="39"/>
  <c r="G3686" i="39"/>
  <c r="G3687" i="39"/>
  <c r="G3688" i="39"/>
  <c r="G3689" i="39"/>
  <c r="G3690" i="39"/>
  <c r="G3691" i="39"/>
  <c r="G3692" i="39"/>
  <c r="G3693" i="39"/>
  <c r="G3694" i="39"/>
  <c r="G3695" i="39"/>
  <c r="G3696" i="39"/>
  <c r="G3697" i="39"/>
  <c r="G3698" i="39"/>
  <c r="G3699" i="39"/>
  <c r="G3700" i="39"/>
  <c r="G3701" i="39"/>
  <c r="G3702" i="39"/>
  <c r="G3703" i="39"/>
  <c r="G3704" i="39"/>
  <c r="G3705" i="39"/>
  <c r="G3706" i="39"/>
  <c r="G3707" i="39"/>
  <c r="G3708" i="39"/>
  <c r="G3709" i="39"/>
  <c r="G3710" i="39"/>
  <c r="G3711" i="39"/>
  <c r="G3712" i="39"/>
  <c r="G3713" i="39"/>
  <c r="G3714" i="39"/>
  <c r="G3715" i="39"/>
  <c r="G3716" i="39"/>
  <c r="G3717" i="39"/>
  <c r="G3718" i="39"/>
  <c r="G3719" i="39"/>
  <c r="G3720" i="39"/>
  <c r="G3721" i="39"/>
  <c r="G3722" i="39"/>
  <c r="G3723" i="39"/>
  <c r="G3724" i="39"/>
  <c r="G3725" i="39"/>
  <c r="G3726" i="39"/>
  <c r="G3727" i="39"/>
  <c r="G3728" i="39"/>
  <c r="G3729" i="39"/>
  <c r="G3730" i="39"/>
  <c r="G3731" i="39"/>
  <c r="G3732" i="39"/>
  <c r="G3733" i="39"/>
  <c r="G3734" i="39"/>
  <c r="G3735" i="39"/>
  <c r="G3736" i="39"/>
  <c r="G3737" i="39"/>
  <c r="G3738" i="39"/>
  <c r="G3739" i="39"/>
  <c r="G3740" i="39"/>
  <c r="G3741" i="39"/>
  <c r="G3742" i="39"/>
  <c r="G3743" i="39"/>
  <c r="G3744" i="39"/>
  <c r="G3745" i="39"/>
  <c r="G3746" i="39"/>
  <c r="G3747" i="39"/>
  <c r="G3748" i="39"/>
  <c r="G3749" i="39"/>
  <c r="G3750" i="39"/>
  <c r="G3751" i="39"/>
  <c r="G3752" i="39"/>
  <c r="G3753" i="39"/>
  <c r="G3754" i="39"/>
  <c r="G3755" i="39"/>
  <c r="G3756" i="39"/>
  <c r="G3757" i="39"/>
  <c r="G3758" i="39"/>
  <c r="G3759" i="39"/>
  <c r="G3760" i="39"/>
  <c r="G3761" i="39"/>
  <c r="G3762" i="39"/>
  <c r="G3763" i="39"/>
  <c r="G3764" i="39"/>
  <c r="G3765" i="39"/>
  <c r="G3766" i="39"/>
  <c r="G3767" i="39"/>
  <c r="G3768" i="39"/>
  <c r="G3769" i="39"/>
  <c r="G3770" i="39"/>
  <c r="G3771" i="39"/>
  <c r="G3772" i="39"/>
  <c r="G3773" i="39"/>
  <c r="G3774" i="39"/>
  <c r="G3775" i="39"/>
  <c r="G3776" i="39"/>
  <c r="G3777" i="39"/>
  <c r="G3778" i="39"/>
  <c r="G3779" i="39"/>
  <c r="G3780" i="39"/>
  <c r="G3781" i="39"/>
  <c r="G3782" i="39"/>
  <c r="G3783" i="39"/>
  <c r="G3784" i="39"/>
  <c r="G3785" i="39"/>
  <c r="G3786" i="39"/>
  <c r="G3787" i="39"/>
  <c r="G3788" i="39"/>
  <c r="G3789" i="39"/>
  <c r="G3790" i="39"/>
  <c r="G3791" i="39"/>
  <c r="G3792" i="39"/>
  <c r="G3793" i="39"/>
  <c r="G3794" i="39"/>
  <c r="G3795" i="39"/>
  <c r="G3796" i="39"/>
  <c r="G3797" i="39"/>
  <c r="G3798" i="39"/>
  <c r="G3799" i="39"/>
  <c r="G3800" i="39"/>
  <c r="G3801" i="39"/>
  <c r="G3802" i="39"/>
  <c r="G3803" i="39"/>
  <c r="G3804" i="39"/>
  <c r="G3805" i="39"/>
  <c r="G3806" i="39"/>
  <c r="G3807" i="39"/>
  <c r="G3808" i="39"/>
  <c r="G3809" i="39"/>
  <c r="G3810" i="39"/>
  <c r="G3811" i="39"/>
  <c r="G3812" i="39"/>
  <c r="G3813" i="39"/>
  <c r="G3814" i="39"/>
  <c r="G3815" i="39"/>
  <c r="G3816" i="39"/>
  <c r="G3817" i="39"/>
  <c r="G3818" i="39"/>
  <c r="G3819" i="39"/>
  <c r="G3820" i="39"/>
  <c r="G3821" i="39"/>
  <c r="G3822" i="39"/>
  <c r="G3823" i="39"/>
  <c r="G3824" i="39"/>
  <c r="G3825" i="39"/>
  <c r="G3826" i="39"/>
  <c r="G3827" i="39"/>
  <c r="G3828" i="39"/>
  <c r="G3829" i="39"/>
  <c r="G3830" i="39"/>
  <c r="G3831" i="39"/>
  <c r="G3832" i="39"/>
  <c r="G3833" i="39"/>
  <c r="G3834" i="39"/>
  <c r="G3835" i="39"/>
  <c r="G3836" i="39"/>
  <c r="G3837" i="39"/>
  <c r="G3838" i="39"/>
  <c r="G3839" i="39"/>
  <c r="G3840" i="39"/>
  <c r="G3841" i="39"/>
  <c r="G3842" i="39"/>
  <c r="G3843" i="39"/>
  <c r="G3844" i="39"/>
  <c r="G3845" i="39"/>
  <c r="G3846" i="39"/>
  <c r="G3847" i="39"/>
  <c r="G3848" i="39"/>
  <c r="G3849" i="39"/>
  <c r="G3850" i="39"/>
  <c r="G3851" i="39"/>
  <c r="G3852" i="39"/>
  <c r="G3853" i="39"/>
  <c r="G3854" i="39"/>
  <c r="G3855" i="39"/>
  <c r="G3856" i="39"/>
  <c r="G3857" i="39"/>
  <c r="G3858" i="39"/>
  <c r="G3859" i="39"/>
  <c r="G3860" i="39"/>
  <c r="G3861" i="39"/>
  <c r="G3862" i="39"/>
  <c r="G3863" i="39"/>
  <c r="G3864" i="39"/>
  <c r="G3865" i="39"/>
  <c r="G3866" i="39"/>
  <c r="G3867" i="39"/>
  <c r="G3868" i="39"/>
  <c r="G3869" i="39"/>
  <c r="G3870" i="39"/>
  <c r="G3871" i="39"/>
  <c r="G3872" i="39"/>
  <c r="G3873" i="39"/>
  <c r="G3874" i="39"/>
  <c r="G3875" i="39"/>
  <c r="G3876" i="39"/>
  <c r="G3877" i="39"/>
  <c r="G3878" i="39"/>
  <c r="G3879" i="39"/>
  <c r="G3880" i="39"/>
  <c r="G3881" i="39"/>
  <c r="G3882" i="39"/>
  <c r="G3883" i="39"/>
  <c r="G3884" i="39"/>
  <c r="G3885" i="39"/>
  <c r="G3886" i="39"/>
  <c r="G3887" i="39"/>
  <c r="G3888" i="39"/>
  <c r="G3889" i="39"/>
  <c r="G3890" i="39"/>
  <c r="G3891" i="39"/>
  <c r="G3892" i="39"/>
  <c r="G3893" i="39"/>
  <c r="G3894" i="39"/>
  <c r="G3895" i="39"/>
  <c r="G3896" i="39"/>
  <c r="G3897" i="39"/>
  <c r="G3898" i="39"/>
  <c r="G3899" i="39"/>
  <c r="G3900" i="39"/>
  <c r="G3901" i="39"/>
  <c r="G3902" i="39"/>
  <c r="G3903" i="39"/>
  <c r="G3904" i="39"/>
  <c r="G3905" i="39"/>
  <c r="G3906" i="39"/>
  <c r="G3907" i="39"/>
  <c r="G3908" i="39"/>
  <c r="G3909" i="39"/>
  <c r="G3910" i="39"/>
  <c r="G3911" i="39"/>
  <c r="G3912" i="39"/>
  <c r="G3913" i="39"/>
  <c r="G3914" i="39"/>
  <c r="G3915" i="39"/>
  <c r="G3916" i="39"/>
  <c r="G3917" i="39"/>
  <c r="G3918" i="39"/>
  <c r="G3919" i="39"/>
  <c r="G3920" i="39"/>
  <c r="G3921" i="39"/>
  <c r="G3922" i="39"/>
  <c r="G3923" i="39"/>
  <c r="G3924" i="39"/>
  <c r="G3925" i="39"/>
  <c r="G3926" i="39"/>
  <c r="G3927" i="39"/>
  <c r="G3928" i="39"/>
  <c r="G3929" i="39"/>
  <c r="G3930" i="39"/>
  <c r="G3931" i="39"/>
  <c r="G3932" i="39"/>
  <c r="G3933" i="39"/>
  <c r="G3934" i="39"/>
  <c r="G3935" i="39"/>
  <c r="G3936" i="39"/>
  <c r="G3937" i="39"/>
  <c r="G3938" i="39"/>
  <c r="G3939" i="39"/>
  <c r="G3940" i="39"/>
  <c r="G3941" i="39"/>
  <c r="G3942" i="39"/>
  <c r="G3943" i="39"/>
  <c r="G3944" i="39"/>
  <c r="G3945" i="39"/>
  <c r="G3946" i="39"/>
  <c r="G3947" i="39"/>
  <c r="G3948" i="39"/>
  <c r="G3949" i="39"/>
  <c r="G3950" i="39"/>
  <c r="G3951" i="39"/>
  <c r="G3952" i="39"/>
  <c r="G3953" i="39"/>
  <c r="G3954" i="39"/>
  <c r="G3955" i="39"/>
  <c r="G3956" i="39"/>
  <c r="G3957" i="39"/>
  <c r="G3958" i="39"/>
  <c r="G3959" i="39"/>
  <c r="G3960" i="39"/>
  <c r="G3961" i="39"/>
  <c r="G3962" i="39"/>
  <c r="G3963" i="39"/>
  <c r="G3964" i="39"/>
  <c r="G3965" i="39"/>
  <c r="G3966" i="39"/>
  <c r="G3967" i="39"/>
  <c r="G3968" i="39"/>
  <c r="G3969" i="39"/>
  <c r="G3970" i="39"/>
  <c r="G3971" i="39"/>
  <c r="G3972" i="39"/>
  <c r="G3973" i="39"/>
  <c r="G3974" i="39"/>
  <c r="G3975" i="39"/>
  <c r="G3976" i="39"/>
  <c r="G3977" i="39"/>
  <c r="G3978" i="39"/>
  <c r="G3979" i="39"/>
  <c r="G3980" i="39"/>
  <c r="G3981" i="39"/>
  <c r="G3982" i="39"/>
  <c r="G3983" i="39"/>
  <c r="G3984" i="39"/>
  <c r="G3985" i="39"/>
  <c r="G3986" i="39"/>
  <c r="G3987" i="39"/>
  <c r="G3988" i="39"/>
  <c r="G3989" i="39"/>
  <c r="G3990" i="39"/>
  <c r="G3991" i="39"/>
  <c r="G3992" i="39"/>
  <c r="G3993" i="39"/>
  <c r="G3994" i="39"/>
  <c r="G3995" i="39"/>
  <c r="G3996" i="39"/>
  <c r="G3997" i="39"/>
  <c r="G3998" i="39"/>
  <c r="G3999" i="39"/>
  <c r="G4000" i="39"/>
  <c r="G4001" i="39"/>
  <c r="G4002" i="39"/>
  <c r="G4003" i="39"/>
  <c r="G4004" i="39"/>
  <c r="G4005" i="39"/>
  <c r="G4006" i="39"/>
  <c r="G4007" i="39"/>
  <c r="G4008" i="39"/>
  <c r="G4009" i="39"/>
  <c r="G4010" i="39"/>
  <c r="G4011" i="39"/>
  <c r="G4012" i="39"/>
  <c r="G4013" i="39"/>
  <c r="G4014" i="39"/>
  <c r="G4015" i="39"/>
  <c r="G4016" i="39"/>
  <c r="G4017" i="39"/>
  <c r="G4018" i="39"/>
  <c r="G4019" i="39"/>
  <c r="G4020" i="39"/>
  <c r="G4021" i="39"/>
  <c r="G4022" i="39"/>
  <c r="G4023" i="39"/>
  <c r="G4024" i="39"/>
  <c r="G4025" i="39"/>
  <c r="G4026" i="39"/>
  <c r="G4027" i="39"/>
  <c r="G4028" i="39"/>
  <c r="G4029" i="39"/>
  <c r="G4030" i="39"/>
  <c r="G4031" i="39"/>
  <c r="G4032" i="39"/>
  <c r="G4033" i="39"/>
  <c r="G4034" i="39"/>
  <c r="G4035" i="39"/>
  <c r="G4036" i="39"/>
  <c r="G4037" i="39"/>
  <c r="G4038" i="39"/>
  <c r="G4039" i="39"/>
  <c r="G4040" i="39"/>
  <c r="G4041" i="39"/>
  <c r="G4042" i="39"/>
  <c r="G4043" i="39"/>
  <c r="G4044" i="39"/>
  <c r="G4045" i="39"/>
  <c r="G4046" i="39"/>
  <c r="G4047" i="39"/>
  <c r="G4048" i="39"/>
  <c r="G4049" i="39"/>
  <c r="G4050" i="39"/>
  <c r="G4051" i="39"/>
  <c r="G4052" i="39"/>
  <c r="G4053" i="39"/>
  <c r="G4054" i="39"/>
  <c r="G4055" i="39"/>
  <c r="G4056" i="39"/>
  <c r="G4057" i="39"/>
  <c r="G4058" i="39"/>
  <c r="G4059" i="39"/>
  <c r="G4060" i="39"/>
  <c r="G4061" i="39"/>
  <c r="G4062" i="39"/>
  <c r="G4063" i="39"/>
  <c r="G4064" i="39"/>
  <c r="G4065" i="39"/>
  <c r="G4066" i="39"/>
  <c r="G4067" i="39"/>
  <c r="G4068" i="39"/>
  <c r="G4069" i="39"/>
  <c r="G4070" i="39"/>
  <c r="G4071" i="39"/>
  <c r="G4072" i="39"/>
  <c r="G4073" i="39"/>
  <c r="G4074" i="39"/>
  <c r="G4075" i="39"/>
  <c r="G4076" i="39"/>
  <c r="G4077" i="39"/>
  <c r="G4078" i="39"/>
  <c r="G4079" i="39"/>
  <c r="G4080" i="39"/>
  <c r="G4081" i="39"/>
  <c r="G4082" i="39"/>
  <c r="G4083" i="39"/>
  <c r="G4084" i="39"/>
  <c r="G4085" i="39"/>
  <c r="G4086" i="39"/>
  <c r="G4087" i="39"/>
  <c r="G4088" i="39"/>
  <c r="G4089" i="39"/>
  <c r="G4090" i="39"/>
  <c r="G4091" i="39"/>
  <c r="G4092" i="39"/>
  <c r="G4093" i="39"/>
  <c r="G4094" i="39"/>
  <c r="G4095" i="39"/>
  <c r="G4096" i="39"/>
  <c r="G4097" i="39"/>
  <c r="G4098" i="39"/>
  <c r="G4099" i="39"/>
  <c r="G4100" i="39"/>
  <c r="G4101" i="39"/>
  <c r="G4102" i="39"/>
  <c r="G4103" i="39"/>
  <c r="G4104" i="39"/>
  <c r="G4105" i="39"/>
  <c r="G4106" i="39"/>
  <c r="G4107" i="39"/>
  <c r="G4108" i="39"/>
  <c r="G4109" i="39"/>
  <c r="G4110" i="39"/>
  <c r="G4111" i="39"/>
  <c r="G4112" i="39"/>
  <c r="G4113" i="39"/>
  <c r="G4114" i="39"/>
  <c r="G4115" i="39"/>
  <c r="G4116" i="39"/>
  <c r="G4117" i="39"/>
  <c r="G4118" i="39"/>
  <c r="G4119" i="39"/>
  <c r="G4120" i="39"/>
  <c r="G4121" i="39"/>
  <c r="G4122" i="39"/>
  <c r="G4123" i="39"/>
  <c r="G4124" i="39"/>
  <c r="G4125" i="39"/>
  <c r="G4126" i="39"/>
  <c r="G4127" i="39"/>
  <c r="G4128" i="39"/>
  <c r="G4129" i="39"/>
  <c r="G4130" i="39"/>
  <c r="G4131" i="39"/>
  <c r="G4132" i="39"/>
  <c r="G4133" i="39"/>
  <c r="G4134" i="39"/>
  <c r="G4135" i="39"/>
  <c r="G4136" i="39"/>
  <c r="G4137" i="39"/>
  <c r="G4138" i="39"/>
  <c r="G4139" i="39"/>
  <c r="G4140" i="39"/>
  <c r="G4141" i="39"/>
  <c r="G4142" i="39"/>
  <c r="G4143" i="39"/>
  <c r="G4144" i="39"/>
  <c r="G4145" i="39"/>
  <c r="G4146" i="39"/>
  <c r="G4147" i="39"/>
  <c r="G4148" i="39"/>
  <c r="G4149" i="39"/>
  <c r="G4150" i="39"/>
  <c r="G4151" i="39"/>
  <c r="G4152" i="39"/>
  <c r="G4153" i="39"/>
  <c r="G4154" i="39"/>
  <c r="G4155" i="39"/>
  <c r="G4156" i="39"/>
  <c r="G4157" i="39"/>
  <c r="G4158" i="39"/>
  <c r="G4159" i="39"/>
  <c r="G4160" i="39"/>
  <c r="G4161" i="39"/>
  <c r="G4162" i="39"/>
  <c r="G4163" i="39"/>
  <c r="G4164" i="39"/>
  <c r="G4165" i="39"/>
  <c r="G4166" i="39"/>
  <c r="G4167" i="39"/>
  <c r="G4168" i="39"/>
  <c r="G4169" i="39"/>
  <c r="G4170" i="39"/>
  <c r="G4171" i="39"/>
  <c r="G4172" i="39"/>
  <c r="G4173" i="39"/>
  <c r="G4174" i="39"/>
  <c r="G4175" i="39"/>
  <c r="G4176" i="39"/>
  <c r="G4177" i="39"/>
  <c r="G4178" i="39"/>
  <c r="G4179" i="39"/>
  <c r="G4180" i="39"/>
  <c r="G4181" i="39"/>
  <c r="G4182" i="39"/>
  <c r="G4183" i="39"/>
  <c r="G4184" i="39"/>
  <c r="G4185" i="39"/>
  <c r="G4186" i="39"/>
  <c r="G4187" i="39"/>
  <c r="G4188" i="39"/>
  <c r="G4189" i="39"/>
  <c r="G4190" i="39"/>
  <c r="G4191" i="39"/>
  <c r="G4192" i="39"/>
  <c r="G4193" i="39"/>
  <c r="G4194" i="39"/>
  <c r="G4195" i="39"/>
  <c r="G4196" i="39"/>
  <c r="G4197" i="39"/>
  <c r="G4198" i="39"/>
  <c r="G4199" i="39"/>
  <c r="G4200" i="39"/>
  <c r="G4201" i="39"/>
  <c r="G4202" i="39"/>
  <c r="G4203" i="39"/>
  <c r="G4204" i="39"/>
  <c r="G4205" i="39"/>
  <c r="G4206" i="39"/>
  <c r="G4207" i="39"/>
  <c r="G4208" i="39"/>
  <c r="G4209" i="39"/>
  <c r="G4210" i="39"/>
  <c r="G4211" i="39"/>
  <c r="G4212" i="39"/>
  <c r="G4213" i="39"/>
  <c r="G4214" i="39"/>
  <c r="G4215" i="39"/>
  <c r="G4216" i="39"/>
  <c r="G4217" i="39"/>
  <c r="G4218" i="39"/>
  <c r="G4219" i="39"/>
  <c r="G4220" i="39"/>
  <c r="G4221" i="39"/>
  <c r="G4222" i="39"/>
  <c r="G4223" i="39"/>
  <c r="G4224" i="39"/>
  <c r="G4225" i="39"/>
  <c r="G4226" i="39"/>
  <c r="G4227" i="39"/>
  <c r="G4228" i="39"/>
  <c r="G4229" i="39"/>
  <c r="G4230" i="39"/>
  <c r="G4231" i="39"/>
  <c r="G4232" i="39"/>
  <c r="G4233" i="39"/>
  <c r="G4234" i="39"/>
  <c r="G4235" i="39"/>
  <c r="G4236" i="39"/>
  <c r="G4237" i="39"/>
  <c r="G4238" i="39"/>
  <c r="G4239" i="39"/>
  <c r="G4240" i="39"/>
  <c r="G4241" i="39"/>
  <c r="G4242" i="39"/>
  <c r="G4243" i="39"/>
  <c r="G4244" i="39"/>
  <c r="G4245" i="39"/>
  <c r="G4246" i="39"/>
  <c r="G4247" i="39"/>
  <c r="G4248" i="39"/>
  <c r="G4249" i="39"/>
  <c r="G4250" i="39"/>
  <c r="G4251" i="39"/>
  <c r="G4252" i="39"/>
  <c r="G4253" i="39"/>
  <c r="G4254" i="39"/>
  <c r="G4255" i="39"/>
  <c r="G4256" i="39"/>
  <c r="G4257" i="39"/>
  <c r="G4258" i="39"/>
  <c r="G4259" i="39"/>
  <c r="G4260" i="39"/>
  <c r="G4261" i="39"/>
  <c r="G4262" i="39"/>
  <c r="G4263" i="39"/>
  <c r="G4264" i="39"/>
  <c r="G4265" i="39"/>
  <c r="G4266" i="39"/>
  <c r="G4267" i="39"/>
  <c r="G4268" i="39"/>
  <c r="G4269" i="39"/>
  <c r="G4270" i="39"/>
  <c r="G4271" i="39"/>
  <c r="G4272" i="39"/>
  <c r="G4273" i="39"/>
  <c r="G4274" i="39"/>
  <c r="G4275" i="39"/>
  <c r="G4276" i="39"/>
  <c r="G4277" i="39"/>
  <c r="G4278" i="39"/>
  <c r="G4279" i="39"/>
  <c r="G4280" i="39"/>
  <c r="G4281" i="39"/>
  <c r="G4282" i="39"/>
  <c r="G4283" i="39"/>
  <c r="G4284" i="39"/>
  <c r="G4285" i="39"/>
  <c r="G4286" i="39"/>
  <c r="G4287" i="39"/>
  <c r="G4288" i="39"/>
  <c r="G4289" i="39"/>
  <c r="G4290" i="39"/>
  <c r="G4291" i="39"/>
  <c r="G4292" i="39"/>
  <c r="G4293" i="39"/>
  <c r="G4294" i="39"/>
  <c r="G4295" i="39"/>
  <c r="G4296" i="39"/>
  <c r="G4297" i="39"/>
  <c r="G4298" i="39"/>
  <c r="G4299" i="39"/>
  <c r="G4300" i="39"/>
  <c r="G4301" i="39"/>
  <c r="G4302" i="39"/>
  <c r="G4303" i="39"/>
  <c r="G4304" i="39"/>
  <c r="G4305" i="39"/>
  <c r="G4306" i="39"/>
  <c r="G4307" i="39"/>
  <c r="G4308" i="39"/>
  <c r="G4309" i="39"/>
  <c r="G4310" i="39"/>
  <c r="G4311" i="39"/>
  <c r="G4312" i="39"/>
  <c r="G4313" i="39"/>
  <c r="G4314" i="39"/>
  <c r="G4315" i="39"/>
  <c r="G4316" i="39"/>
  <c r="G4317" i="39"/>
  <c r="G4318" i="39"/>
  <c r="G4319" i="39"/>
  <c r="G4320" i="39"/>
  <c r="G4321" i="39"/>
  <c r="G4322" i="39"/>
  <c r="G4323" i="39"/>
  <c r="G4324" i="39"/>
  <c r="G4325" i="39"/>
  <c r="G4326" i="39"/>
  <c r="G4327" i="39"/>
  <c r="G4328" i="39"/>
  <c r="G4329" i="39"/>
  <c r="G4330" i="39"/>
  <c r="G4331" i="39"/>
  <c r="G4332" i="39"/>
  <c r="G4333" i="39"/>
  <c r="G4334" i="39"/>
  <c r="G4335" i="39"/>
  <c r="G4336" i="39"/>
  <c r="G4337" i="39"/>
  <c r="G4338" i="39"/>
  <c r="G4339" i="39"/>
  <c r="G4340" i="39"/>
  <c r="G4341" i="39"/>
  <c r="G4342" i="39"/>
  <c r="G4343" i="39"/>
  <c r="G4344" i="39"/>
  <c r="G4345" i="39"/>
  <c r="G4346" i="39"/>
  <c r="G4347" i="39"/>
  <c r="G4348" i="39"/>
  <c r="G4349" i="39"/>
  <c r="G4350" i="39"/>
  <c r="G4351" i="39"/>
  <c r="G4352" i="39"/>
  <c r="G4353" i="39"/>
  <c r="G4354" i="39"/>
  <c r="G4355" i="39"/>
  <c r="G4356" i="39"/>
  <c r="G4357" i="39"/>
  <c r="G4358" i="39"/>
  <c r="G4359" i="39"/>
  <c r="G4360" i="39"/>
  <c r="G4361" i="39"/>
  <c r="G4362" i="39"/>
  <c r="G4363" i="39"/>
  <c r="G4364" i="39"/>
  <c r="G4365" i="39"/>
  <c r="G4366" i="39"/>
  <c r="G4367" i="39"/>
  <c r="G4368" i="39"/>
  <c r="G4369" i="39"/>
  <c r="G4370" i="39"/>
  <c r="G4371" i="39"/>
  <c r="G4372" i="39"/>
  <c r="G4373" i="39"/>
  <c r="G4374" i="39"/>
  <c r="G4375" i="39"/>
  <c r="G4376" i="39"/>
  <c r="G4377" i="39"/>
  <c r="G4378" i="39"/>
  <c r="G4379" i="39"/>
  <c r="G4380" i="39"/>
  <c r="G4381" i="39"/>
  <c r="G4382" i="39"/>
  <c r="G4383" i="39"/>
  <c r="G4384" i="39"/>
  <c r="G4385" i="39"/>
  <c r="G4386" i="39"/>
  <c r="G4387" i="39"/>
  <c r="G4388" i="39"/>
  <c r="G4389" i="39"/>
  <c r="G4390" i="39"/>
  <c r="G4391" i="39"/>
  <c r="G4392" i="39"/>
  <c r="G4393" i="39"/>
  <c r="G4394" i="39"/>
  <c r="G4395" i="39"/>
  <c r="G4396" i="39"/>
  <c r="G4397" i="39"/>
  <c r="G4398" i="39"/>
  <c r="G4399" i="39"/>
  <c r="G4400" i="39"/>
  <c r="G4401" i="39"/>
  <c r="G4402" i="39"/>
  <c r="G4403" i="39"/>
  <c r="G4404" i="39"/>
  <c r="G4405" i="39"/>
  <c r="G4406" i="39"/>
  <c r="G4407" i="39"/>
  <c r="G4408" i="39"/>
  <c r="G4409" i="39"/>
  <c r="G4410" i="39"/>
  <c r="G4411" i="39"/>
  <c r="G4412" i="39"/>
  <c r="G4413" i="39"/>
  <c r="G4414" i="39"/>
  <c r="G4415" i="39"/>
  <c r="G4416" i="39"/>
  <c r="G4417" i="39"/>
  <c r="G4418" i="39"/>
  <c r="G4419" i="39"/>
  <c r="G4420" i="39"/>
  <c r="G4421" i="39"/>
  <c r="G4422" i="39"/>
  <c r="G4423" i="39"/>
  <c r="G4424" i="39"/>
  <c r="G4425" i="39"/>
  <c r="G4426" i="39"/>
  <c r="G4427" i="39"/>
  <c r="G4428" i="39"/>
  <c r="G4429" i="39"/>
  <c r="G4430" i="39"/>
  <c r="G4431" i="39"/>
  <c r="G4432" i="39"/>
  <c r="G4433" i="39"/>
  <c r="G4434" i="39"/>
  <c r="G4435" i="39"/>
  <c r="G4436" i="39"/>
  <c r="G4437" i="39"/>
  <c r="G4438" i="39"/>
  <c r="G4439" i="39"/>
  <c r="G4440" i="39"/>
  <c r="G4441" i="39"/>
  <c r="G4442" i="39"/>
  <c r="G4443" i="39"/>
  <c r="G4444" i="39"/>
  <c r="G4445" i="39"/>
  <c r="G4446" i="39"/>
  <c r="G4447" i="39"/>
  <c r="G4448" i="39"/>
  <c r="G4449" i="39"/>
  <c r="G4450" i="39"/>
  <c r="G4451" i="39"/>
  <c r="G4452" i="39"/>
  <c r="G4453" i="39"/>
  <c r="G4454" i="39"/>
  <c r="G4455" i="39"/>
  <c r="G4456" i="39"/>
  <c r="G4457" i="39"/>
  <c r="G4458" i="39"/>
  <c r="G4459" i="39"/>
  <c r="G4460" i="39"/>
  <c r="G4461" i="39"/>
  <c r="G4462" i="39"/>
  <c r="G4463" i="39"/>
  <c r="G4464" i="39"/>
  <c r="G4465" i="39"/>
  <c r="G4466" i="39"/>
  <c r="G4467" i="39"/>
  <c r="G4468" i="39"/>
  <c r="G4469" i="39"/>
  <c r="G4470" i="39"/>
  <c r="G4471" i="39"/>
  <c r="G4472" i="39"/>
  <c r="G4473" i="39"/>
  <c r="G4474" i="39"/>
  <c r="G4475" i="39"/>
  <c r="G4476" i="39"/>
  <c r="G4477" i="39"/>
  <c r="G4478" i="39"/>
  <c r="G4479" i="39"/>
  <c r="G4480" i="39"/>
  <c r="G4481" i="39"/>
  <c r="G4482" i="39"/>
  <c r="G4483" i="39"/>
  <c r="G4484" i="39"/>
  <c r="G4485" i="39"/>
  <c r="G4486" i="39"/>
  <c r="G4487" i="39"/>
  <c r="G4488" i="39"/>
  <c r="G4489" i="39"/>
  <c r="G4490" i="39"/>
  <c r="G4491" i="39"/>
  <c r="G4492" i="39"/>
  <c r="G4493" i="39"/>
  <c r="G4494" i="39"/>
  <c r="G4495" i="39"/>
  <c r="G4496" i="39"/>
  <c r="G4497" i="39"/>
  <c r="G4498" i="39"/>
  <c r="G4499" i="39"/>
  <c r="G4500" i="39"/>
  <c r="G4501" i="39"/>
  <c r="G4502" i="39"/>
  <c r="G4503" i="39"/>
  <c r="G4504" i="39"/>
  <c r="G4505" i="39"/>
  <c r="G4506" i="39"/>
  <c r="G4507" i="39"/>
  <c r="G4508" i="39"/>
  <c r="G4509" i="39"/>
  <c r="G4510" i="39"/>
  <c r="G4511" i="39"/>
  <c r="G4512" i="39"/>
  <c r="G4513" i="39"/>
  <c r="G4514" i="39"/>
  <c r="G4515" i="39"/>
  <c r="G4516" i="39"/>
  <c r="G4517" i="39"/>
  <c r="G4518" i="39"/>
  <c r="G4519" i="39"/>
  <c r="G4520" i="39"/>
  <c r="G4521" i="39"/>
  <c r="G4522" i="39"/>
  <c r="G4523" i="39"/>
  <c r="G4524" i="39"/>
  <c r="G4525" i="39"/>
  <c r="G4526" i="39"/>
  <c r="G4527" i="39"/>
  <c r="G4528" i="39"/>
  <c r="G4529" i="39"/>
  <c r="G4530" i="39"/>
  <c r="G4531" i="39"/>
  <c r="G4532" i="39"/>
  <c r="G4533" i="39"/>
  <c r="G4534" i="39"/>
  <c r="G4535" i="39"/>
  <c r="G4536" i="39"/>
  <c r="G4537" i="39"/>
  <c r="G4538" i="39"/>
  <c r="G4539" i="39"/>
  <c r="G4540" i="39"/>
  <c r="G4541" i="39"/>
  <c r="G4542" i="39"/>
  <c r="G4543" i="39"/>
  <c r="G4544" i="39"/>
  <c r="G4545" i="39"/>
  <c r="G4546" i="39"/>
  <c r="G4547" i="39"/>
  <c r="G4548" i="39"/>
  <c r="G4549" i="39"/>
  <c r="G4550" i="39"/>
  <c r="G4551" i="39"/>
  <c r="G4552" i="39"/>
  <c r="G4553" i="39"/>
  <c r="G4554" i="39"/>
  <c r="G4555" i="39"/>
  <c r="G4556" i="39"/>
  <c r="G4557" i="39"/>
  <c r="G4558" i="39"/>
  <c r="G4559" i="39"/>
  <c r="G4560" i="39"/>
  <c r="G4561" i="39"/>
  <c r="G4562" i="39"/>
  <c r="G4563" i="39"/>
  <c r="G4564" i="39"/>
  <c r="G4565" i="39"/>
  <c r="G4566" i="39"/>
  <c r="G4567" i="39"/>
  <c r="G4568" i="39"/>
  <c r="G4569" i="39"/>
  <c r="G4570" i="39"/>
  <c r="G4571" i="39"/>
  <c r="G4572" i="39"/>
  <c r="G4573" i="39"/>
  <c r="G4574" i="39"/>
  <c r="G4575" i="39"/>
  <c r="G4576" i="39"/>
  <c r="G4577" i="39"/>
  <c r="G4578" i="39"/>
  <c r="G4579" i="39"/>
  <c r="G4580" i="39"/>
  <c r="G4581" i="39"/>
  <c r="G4582" i="39"/>
  <c r="G4583" i="39"/>
  <c r="G4584" i="39"/>
  <c r="G4585" i="39"/>
  <c r="G4586" i="39"/>
  <c r="G4587" i="39"/>
  <c r="G4588" i="39"/>
  <c r="G4589" i="39"/>
  <c r="G4590" i="39"/>
  <c r="G4591" i="39"/>
  <c r="G4592" i="39"/>
  <c r="G4593" i="39"/>
  <c r="G4594" i="39"/>
  <c r="G4595" i="39"/>
  <c r="G4596" i="39"/>
  <c r="G4597" i="39"/>
  <c r="G4598" i="39"/>
  <c r="G4599" i="39"/>
  <c r="G4600" i="39"/>
  <c r="G4601" i="39"/>
  <c r="G4602" i="39"/>
  <c r="G4603" i="39"/>
  <c r="G4604" i="39"/>
  <c r="G4605" i="39"/>
  <c r="G4606" i="39"/>
  <c r="G4607" i="39"/>
  <c r="G4608" i="39"/>
  <c r="G4609" i="39"/>
  <c r="G4610" i="39"/>
  <c r="G4611" i="39"/>
  <c r="G4612" i="39"/>
  <c r="G4613" i="39"/>
  <c r="G4614" i="39"/>
  <c r="G4615" i="39"/>
  <c r="G4616" i="39"/>
  <c r="G4617" i="39"/>
  <c r="G4618" i="39"/>
  <c r="G4619" i="39"/>
  <c r="G4620" i="39"/>
  <c r="G4621" i="39"/>
  <c r="G4622" i="39"/>
  <c r="G4623" i="39"/>
  <c r="G4624" i="39"/>
  <c r="G4625" i="39"/>
  <c r="G4626" i="39"/>
  <c r="G4627" i="39"/>
  <c r="G4628" i="39"/>
  <c r="G4629" i="39"/>
  <c r="G4630" i="39"/>
  <c r="G4631" i="39"/>
  <c r="G4632" i="39"/>
  <c r="G4633" i="39"/>
  <c r="G4634" i="39"/>
  <c r="G4635" i="39"/>
  <c r="G4636" i="39"/>
  <c r="G4637" i="39"/>
  <c r="G4638" i="39"/>
  <c r="G4639" i="39"/>
  <c r="G4640" i="39"/>
  <c r="G4641" i="39"/>
  <c r="G4642" i="39"/>
  <c r="G4643" i="39"/>
  <c r="G4644" i="39"/>
  <c r="G4645" i="39"/>
  <c r="G4646" i="39"/>
  <c r="G4647" i="39"/>
  <c r="G4648" i="39"/>
  <c r="G4649" i="39"/>
  <c r="G4650" i="39"/>
  <c r="G4651" i="39"/>
  <c r="G4652" i="39"/>
  <c r="G4653" i="39"/>
  <c r="G4654" i="39"/>
  <c r="G4655" i="39"/>
  <c r="G4656" i="39"/>
  <c r="G4657" i="39"/>
  <c r="G4658" i="39"/>
  <c r="G4659" i="39"/>
  <c r="G4660" i="39"/>
  <c r="G4661" i="39"/>
  <c r="G4662" i="39"/>
  <c r="G4663" i="39"/>
  <c r="G4664" i="39"/>
  <c r="G4665" i="39"/>
  <c r="G4666" i="39"/>
  <c r="G4667" i="39"/>
  <c r="G4668" i="39"/>
  <c r="G4669" i="39"/>
  <c r="G4670" i="39"/>
  <c r="G4671" i="39"/>
  <c r="G4672" i="39"/>
  <c r="G4673" i="39"/>
  <c r="G4674" i="39"/>
  <c r="G4675" i="39"/>
  <c r="G4676" i="39"/>
  <c r="G4677" i="39"/>
  <c r="G4678" i="39"/>
  <c r="G4679" i="39"/>
  <c r="G4680" i="39"/>
  <c r="G4681" i="39"/>
  <c r="G4682" i="39"/>
  <c r="G4683" i="39"/>
  <c r="G4684" i="39"/>
  <c r="G4685" i="39"/>
  <c r="G4686" i="39"/>
  <c r="G4687" i="39"/>
  <c r="G4688" i="39"/>
  <c r="G4689" i="39"/>
  <c r="G4690" i="39"/>
  <c r="G4691" i="39"/>
  <c r="G4692" i="39"/>
  <c r="G4693" i="39"/>
  <c r="G4694" i="39"/>
  <c r="G4695" i="39"/>
  <c r="G4696" i="39"/>
  <c r="G4697" i="39"/>
  <c r="G4698" i="39"/>
  <c r="G4699" i="39"/>
  <c r="G4700" i="39"/>
  <c r="G4701" i="39"/>
  <c r="G4702" i="39"/>
  <c r="G4703" i="39"/>
  <c r="G4704" i="39"/>
  <c r="G4705" i="39"/>
  <c r="G4706" i="39"/>
  <c r="G4707" i="39"/>
  <c r="G4708" i="39"/>
  <c r="G4709" i="39"/>
  <c r="G4710" i="39"/>
  <c r="G4711" i="39"/>
  <c r="G4712" i="39"/>
  <c r="G4713" i="39"/>
  <c r="G4714" i="39"/>
  <c r="G4715" i="39"/>
  <c r="G4716" i="39"/>
  <c r="G4717" i="39"/>
  <c r="G4718" i="39"/>
  <c r="G4719" i="39"/>
  <c r="G4720" i="39"/>
  <c r="G4721" i="39"/>
  <c r="G4722" i="39"/>
  <c r="G4723" i="39"/>
  <c r="G4724" i="39"/>
  <c r="G4725" i="39"/>
  <c r="G4726" i="39"/>
  <c r="G4727" i="39"/>
  <c r="G4728" i="39"/>
  <c r="G4729" i="39"/>
  <c r="G4730" i="39"/>
  <c r="G4731" i="39"/>
  <c r="G4732" i="39"/>
  <c r="G4733" i="39"/>
  <c r="G4734" i="39"/>
  <c r="G4735" i="39"/>
  <c r="G4736" i="39"/>
  <c r="G4737" i="39"/>
  <c r="G4738" i="39"/>
  <c r="G4739" i="39"/>
  <c r="G4740" i="39"/>
  <c r="G4741" i="39"/>
  <c r="G4742" i="39"/>
  <c r="G4743" i="39"/>
  <c r="G4744" i="39"/>
  <c r="G4745" i="39"/>
  <c r="G4746" i="39"/>
  <c r="G4747" i="39"/>
  <c r="G4748" i="39"/>
  <c r="G4749" i="39"/>
  <c r="G4750" i="39"/>
  <c r="G4751" i="39"/>
  <c r="G4752" i="39"/>
  <c r="G4753" i="39"/>
  <c r="G4754" i="39"/>
  <c r="G4755" i="39"/>
  <c r="G4756" i="39"/>
  <c r="G4757" i="39"/>
  <c r="G4758" i="39"/>
  <c r="G4759" i="39"/>
  <c r="G4760" i="39"/>
  <c r="G4761" i="39"/>
  <c r="G4762" i="39"/>
  <c r="G4763" i="39"/>
  <c r="G4764" i="39"/>
  <c r="G4765" i="39"/>
  <c r="G4766" i="39"/>
  <c r="G4767" i="39"/>
  <c r="G4768" i="39"/>
  <c r="G4769" i="39"/>
  <c r="G4770" i="39"/>
  <c r="G4771" i="39"/>
  <c r="G4772" i="39"/>
  <c r="G4773" i="39"/>
  <c r="G4774" i="39"/>
  <c r="G4775" i="39"/>
  <c r="G4776" i="39"/>
  <c r="G4777" i="39"/>
  <c r="G4778" i="39"/>
  <c r="G4779" i="39"/>
  <c r="G4780" i="39"/>
  <c r="G4781" i="39"/>
  <c r="G4782" i="39"/>
  <c r="G4783" i="39"/>
  <c r="G4784" i="39"/>
  <c r="G4785" i="39"/>
  <c r="G4786" i="39"/>
  <c r="G4787" i="39"/>
  <c r="G4788" i="39"/>
  <c r="G4789" i="39"/>
  <c r="G4790" i="39"/>
  <c r="G4791" i="39"/>
  <c r="G4792" i="39"/>
  <c r="G4793" i="39"/>
  <c r="G4794" i="39"/>
  <c r="G4795" i="39"/>
  <c r="G4796" i="39"/>
  <c r="G4797" i="39"/>
  <c r="G4798" i="39"/>
  <c r="G4799" i="39"/>
  <c r="G4800" i="39"/>
  <c r="G4801" i="39"/>
  <c r="G4802" i="39"/>
  <c r="G4803" i="39"/>
  <c r="G4804" i="39"/>
  <c r="G4805" i="39"/>
  <c r="G4806" i="39"/>
  <c r="G4807" i="39"/>
  <c r="G4808" i="39"/>
  <c r="G4809" i="39"/>
  <c r="G4810" i="39"/>
  <c r="G4811" i="39"/>
  <c r="G4812" i="39"/>
  <c r="G4813" i="39"/>
  <c r="G4814" i="39"/>
  <c r="G4815" i="39"/>
  <c r="G4816" i="39"/>
  <c r="G4817" i="39"/>
  <c r="G4818" i="39"/>
  <c r="G4819" i="39"/>
  <c r="G4820" i="39"/>
  <c r="G4821" i="39"/>
  <c r="G4822" i="39"/>
  <c r="G4823" i="39"/>
  <c r="G4824" i="39"/>
  <c r="G4825" i="39"/>
  <c r="G4826" i="39"/>
  <c r="G4827" i="39"/>
  <c r="G4828" i="39"/>
  <c r="G4829" i="39"/>
  <c r="G4830" i="39"/>
  <c r="G4831" i="39"/>
  <c r="G4832" i="39"/>
  <c r="G4833" i="39"/>
  <c r="G4834" i="39"/>
  <c r="G4835" i="39"/>
  <c r="G4836" i="39"/>
  <c r="G4837" i="39"/>
  <c r="G4838" i="39"/>
  <c r="G4839" i="39"/>
  <c r="G4840" i="39"/>
  <c r="G4841" i="39"/>
  <c r="G4842" i="39"/>
  <c r="G4843" i="39"/>
  <c r="G4844" i="39"/>
  <c r="G4845" i="39"/>
  <c r="G4846" i="39"/>
  <c r="G4847" i="39"/>
  <c r="G4848" i="39"/>
  <c r="G4849" i="39"/>
  <c r="G4850" i="39"/>
  <c r="G4851" i="39"/>
  <c r="G4852" i="39"/>
  <c r="G4853" i="39"/>
  <c r="G4854" i="39"/>
  <c r="G4855" i="39"/>
  <c r="G4856" i="39"/>
  <c r="G4857" i="39"/>
  <c r="G4858" i="39"/>
  <c r="G4859" i="39"/>
  <c r="G4860" i="39"/>
  <c r="G4861" i="39"/>
  <c r="G4862" i="39"/>
  <c r="G4863" i="39"/>
  <c r="G4864" i="39"/>
  <c r="G4865" i="39"/>
  <c r="G4866" i="39"/>
  <c r="G4867" i="39"/>
  <c r="G4868" i="39"/>
  <c r="G4869" i="39"/>
  <c r="G4870" i="39"/>
  <c r="G4871" i="39"/>
  <c r="G4872" i="39"/>
  <c r="G4873" i="39"/>
  <c r="G4874" i="39"/>
  <c r="G4875" i="39"/>
  <c r="G4876" i="39"/>
  <c r="G4877" i="39"/>
  <c r="G4878" i="39"/>
  <c r="G4879" i="39"/>
  <c r="G4880" i="39"/>
  <c r="G4881" i="39"/>
  <c r="G4882" i="39"/>
  <c r="G4883" i="39"/>
  <c r="G4884" i="39"/>
  <c r="G4885" i="39"/>
  <c r="G4886" i="39"/>
  <c r="G4887" i="39"/>
  <c r="G4888" i="39"/>
  <c r="G4889" i="39"/>
  <c r="G4890" i="39"/>
  <c r="G4891" i="39"/>
  <c r="G4892" i="39"/>
  <c r="G4893" i="39"/>
  <c r="G4894" i="39"/>
  <c r="G4895" i="39"/>
  <c r="G4896" i="39"/>
  <c r="G4897" i="39"/>
  <c r="G4898" i="39"/>
  <c r="G4899" i="39"/>
  <c r="G4900" i="39"/>
  <c r="G4901" i="39"/>
  <c r="G4902" i="39"/>
  <c r="G4903" i="39"/>
  <c r="G4904" i="39"/>
  <c r="G4905" i="39"/>
  <c r="G4906" i="39"/>
  <c r="G4907" i="39"/>
  <c r="G4908" i="39"/>
  <c r="G4909" i="39"/>
  <c r="G4910" i="39"/>
  <c r="G4911" i="39"/>
  <c r="G4912" i="39"/>
  <c r="G4913" i="39"/>
  <c r="G4914" i="39"/>
  <c r="G4915" i="39"/>
  <c r="G4916" i="39"/>
  <c r="G4917" i="39"/>
  <c r="G4918" i="39"/>
  <c r="G4919" i="39"/>
  <c r="G4920" i="39"/>
  <c r="G4921" i="39"/>
  <c r="G4922" i="39"/>
  <c r="G4923" i="39"/>
  <c r="G4924" i="39"/>
  <c r="G4925" i="39"/>
  <c r="G4926" i="39"/>
  <c r="G4927" i="39"/>
  <c r="G4928" i="39"/>
  <c r="G4929" i="39"/>
  <c r="G4930" i="39"/>
  <c r="G4931" i="39"/>
  <c r="G4932" i="39"/>
  <c r="G4933" i="39"/>
  <c r="G4934" i="39"/>
  <c r="G4935" i="39"/>
  <c r="G4936" i="39"/>
  <c r="G4937" i="39"/>
  <c r="G4938" i="39"/>
  <c r="G4939" i="39"/>
  <c r="G4940" i="39"/>
  <c r="G4941" i="39"/>
  <c r="G4942" i="39"/>
  <c r="G4943" i="39"/>
  <c r="G4944" i="39"/>
  <c r="G4945" i="39"/>
  <c r="G4946" i="39"/>
  <c r="G4947" i="39"/>
  <c r="G4948" i="39"/>
  <c r="G4949" i="39"/>
  <c r="G4950" i="39"/>
  <c r="G4951" i="39"/>
  <c r="G4952" i="39"/>
  <c r="G4953" i="39"/>
  <c r="G4954" i="39"/>
  <c r="G4955" i="39"/>
  <c r="G4956" i="39"/>
  <c r="G4957" i="39"/>
  <c r="G4958" i="39"/>
  <c r="G4959" i="39"/>
  <c r="G4960" i="39"/>
  <c r="G4961" i="39"/>
  <c r="G4962" i="39"/>
  <c r="G4963" i="39"/>
  <c r="G4964" i="39"/>
  <c r="G4965" i="39"/>
  <c r="G4966" i="39"/>
  <c r="G4967" i="39"/>
  <c r="G4968" i="39"/>
  <c r="G4969" i="39"/>
  <c r="G4970" i="39"/>
  <c r="G4971" i="39"/>
  <c r="G4972" i="39"/>
  <c r="G4973" i="39"/>
  <c r="G4974" i="39"/>
  <c r="G4975" i="39"/>
  <c r="G4976" i="39"/>
  <c r="G4977" i="39"/>
  <c r="G4978" i="39"/>
  <c r="G4979" i="39"/>
  <c r="G4980" i="39"/>
  <c r="G4981" i="39"/>
  <c r="G4982" i="39"/>
  <c r="G4983" i="39"/>
  <c r="G4984" i="39"/>
  <c r="G4985" i="39"/>
  <c r="G4986" i="39"/>
  <c r="G4987" i="39"/>
  <c r="G4988" i="39"/>
  <c r="G4989" i="39"/>
  <c r="G4990" i="39"/>
  <c r="G4991" i="39"/>
  <c r="G4992" i="39"/>
  <c r="G4993" i="39"/>
  <c r="G4994" i="39"/>
  <c r="G4995" i="39"/>
  <c r="G4996" i="39"/>
  <c r="G4997" i="39"/>
  <c r="G4998" i="39"/>
  <c r="G4999" i="39"/>
  <c r="G5000" i="39"/>
  <c r="G5001" i="39"/>
  <c r="G5002" i="39"/>
  <c r="G5003" i="39"/>
  <c r="G5004" i="39"/>
  <c r="G5005" i="39"/>
  <c r="G5006" i="39"/>
  <c r="G5007" i="39"/>
  <c r="G5008" i="39"/>
  <c r="G5009" i="39"/>
  <c r="G5010" i="39"/>
  <c r="G5011" i="39"/>
  <c r="G5012" i="39"/>
  <c r="G5013" i="39"/>
  <c r="G5014" i="39"/>
  <c r="G5015" i="39"/>
  <c r="G5016" i="39"/>
  <c r="G5017" i="39"/>
  <c r="G5018" i="39"/>
  <c r="G5019" i="39"/>
  <c r="G5020" i="39"/>
  <c r="G5021" i="39"/>
  <c r="G5022" i="39"/>
  <c r="G5023" i="39"/>
  <c r="G5024" i="39"/>
  <c r="G5025" i="39"/>
  <c r="G5026" i="39"/>
  <c r="G5027" i="39"/>
  <c r="G5028" i="39"/>
  <c r="G5029" i="39"/>
  <c r="G5030" i="39"/>
  <c r="G5031" i="39"/>
  <c r="G5032" i="39"/>
  <c r="G5033" i="39"/>
  <c r="G5034" i="39"/>
  <c r="G5035" i="39"/>
  <c r="G5036" i="39"/>
  <c r="G5037" i="39"/>
  <c r="G5038" i="39"/>
  <c r="G5039" i="39"/>
  <c r="G5040" i="39"/>
  <c r="G5041" i="39"/>
  <c r="G5042" i="39"/>
  <c r="G5043" i="39"/>
  <c r="G5044" i="39"/>
  <c r="G5045" i="39"/>
  <c r="G5046" i="39"/>
  <c r="G5047" i="39"/>
  <c r="G5048" i="39"/>
  <c r="G5049" i="39"/>
  <c r="G5050" i="39"/>
  <c r="G5051" i="39"/>
  <c r="G5052" i="39"/>
  <c r="G5053" i="39"/>
  <c r="G5054" i="39"/>
  <c r="G5055" i="39"/>
  <c r="G5056" i="39"/>
  <c r="G5057" i="39"/>
  <c r="G5058" i="39"/>
  <c r="G5059" i="39"/>
  <c r="G5060" i="39"/>
  <c r="G5061" i="39"/>
  <c r="G5062" i="39"/>
  <c r="G5063" i="39"/>
  <c r="G5064" i="39"/>
  <c r="G5065" i="39"/>
  <c r="G5066" i="39"/>
  <c r="G5067" i="39"/>
  <c r="G5068" i="39"/>
  <c r="G5069" i="39"/>
  <c r="G5070" i="39"/>
  <c r="G5071" i="39"/>
  <c r="G5072" i="39"/>
  <c r="G5073" i="39"/>
  <c r="G5074" i="39"/>
  <c r="G5075" i="39"/>
  <c r="G5076" i="39"/>
  <c r="G5077" i="39"/>
  <c r="G5078" i="39"/>
  <c r="G5079" i="39"/>
  <c r="G5080" i="39"/>
  <c r="G5081" i="39"/>
  <c r="G5082" i="39"/>
  <c r="G5083" i="39"/>
  <c r="G5084" i="39"/>
  <c r="G5085" i="39"/>
  <c r="G5086" i="39"/>
  <c r="G5087" i="39"/>
  <c r="G5088" i="39"/>
  <c r="G5089" i="39"/>
  <c r="G5090" i="39"/>
  <c r="G5091" i="39"/>
  <c r="G5092" i="39"/>
  <c r="G5093" i="39"/>
  <c r="G5094" i="39"/>
  <c r="G5095" i="39"/>
  <c r="G5096" i="39"/>
  <c r="G5097" i="39"/>
  <c r="G5098" i="39"/>
  <c r="G5099" i="39"/>
  <c r="G5100" i="39"/>
  <c r="G5101" i="39"/>
  <c r="G5102" i="39"/>
  <c r="G5103" i="39"/>
  <c r="G5104" i="39"/>
  <c r="G5105" i="39"/>
  <c r="G5106" i="39"/>
  <c r="G5107" i="39"/>
  <c r="G5108" i="39"/>
  <c r="G5109" i="39"/>
  <c r="G5110" i="39"/>
  <c r="G5111" i="39"/>
  <c r="G5112" i="39"/>
  <c r="G5113" i="39"/>
  <c r="G5114" i="39"/>
  <c r="G5115" i="39"/>
  <c r="G5116" i="39"/>
  <c r="G5117" i="39"/>
  <c r="G5118" i="39"/>
  <c r="G5119" i="39"/>
  <c r="G5120" i="39"/>
  <c r="G5121" i="39"/>
  <c r="G5122" i="39"/>
  <c r="G5123" i="39"/>
  <c r="G5124" i="39"/>
  <c r="G5125" i="39"/>
  <c r="G5126" i="39"/>
  <c r="G5127" i="39"/>
  <c r="G5128" i="39"/>
  <c r="G5129" i="39"/>
  <c r="G5130" i="39"/>
  <c r="G5131" i="39"/>
  <c r="G5132" i="39"/>
  <c r="G5133" i="39"/>
  <c r="G5134" i="39"/>
  <c r="G5135" i="39"/>
  <c r="G5136" i="39"/>
  <c r="G5137" i="39"/>
  <c r="G5138" i="39"/>
  <c r="G5139" i="39"/>
  <c r="G5140" i="39"/>
  <c r="G5141" i="39"/>
  <c r="G5142" i="39"/>
  <c r="G5143" i="39"/>
  <c r="G5144" i="39"/>
  <c r="G5145" i="39"/>
  <c r="G5146" i="39"/>
  <c r="G5147" i="39"/>
  <c r="G5148" i="39"/>
  <c r="G5149" i="39"/>
  <c r="G5150" i="39"/>
  <c r="G5151" i="39"/>
  <c r="G5152" i="39"/>
  <c r="G5153" i="39"/>
  <c r="G5154" i="39"/>
  <c r="G5155" i="39"/>
  <c r="G5156" i="39"/>
  <c r="G5157" i="39"/>
  <c r="G5158" i="39"/>
  <c r="G5159" i="39"/>
  <c r="G5160" i="39"/>
  <c r="G5161" i="39"/>
  <c r="G5162" i="39"/>
  <c r="G5163" i="39"/>
  <c r="G5164" i="39"/>
  <c r="G5165" i="39"/>
  <c r="G5166" i="39"/>
  <c r="G5167" i="39"/>
  <c r="G5168" i="39"/>
  <c r="G5169" i="39"/>
  <c r="G5170" i="39"/>
  <c r="G5171" i="39"/>
  <c r="G5172" i="39"/>
  <c r="G5173" i="39"/>
  <c r="G5174" i="39"/>
  <c r="G5175" i="39"/>
  <c r="G5176" i="39"/>
  <c r="G5177" i="39"/>
  <c r="G5178" i="39"/>
  <c r="G5179" i="39"/>
  <c r="G5180" i="39"/>
  <c r="G5181" i="39"/>
  <c r="G5182" i="39"/>
  <c r="G5183" i="39"/>
  <c r="G5184" i="39"/>
  <c r="G5185" i="39"/>
  <c r="G5186" i="39"/>
  <c r="G5187" i="39"/>
  <c r="G5188" i="39"/>
  <c r="G5189" i="39"/>
  <c r="G5190" i="39"/>
  <c r="G5191" i="39"/>
  <c r="G5192" i="39"/>
  <c r="G5193" i="39"/>
  <c r="G5194" i="39"/>
  <c r="G5195" i="39"/>
  <c r="G5196" i="39"/>
  <c r="G5197" i="39"/>
  <c r="G5198" i="39"/>
  <c r="G5199" i="39"/>
  <c r="G5200" i="39"/>
  <c r="G5201" i="39"/>
  <c r="G5202" i="39"/>
  <c r="G5203" i="39"/>
  <c r="G5204" i="39"/>
  <c r="G5205" i="39"/>
  <c r="G5206" i="39"/>
  <c r="G5207" i="39"/>
  <c r="G5208" i="39"/>
  <c r="G5209" i="39"/>
  <c r="G5210" i="39"/>
  <c r="G5211" i="39"/>
  <c r="G5212" i="39"/>
  <c r="G5213" i="39"/>
  <c r="G5214" i="39"/>
  <c r="G5215" i="39"/>
  <c r="G5216" i="39"/>
  <c r="G5217" i="39"/>
  <c r="G5218" i="39"/>
  <c r="G5219" i="39"/>
  <c r="G5220" i="39"/>
  <c r="G5221" i="39"/>
  <c r="G5222" i="39"/>
  <c r="G5223" i="39"/>
  <c r="G5224" i="39"/>
  <c r="G5225" i="39"/>
  <c r="G5226" i="39"/>
  <c r="G5227" i="39"/>
  <c r="G5228" i="39"/>
  <c r="G5229" i="39"/>
  <c r="G5230" i="39"/>
  <c r="G5231" i="39"/>
  <c r="G5232" i="39"/>
  <c r="G5233" i="39"/>
  <c r="G5234" i="39"/>
  <c r="G5235" i="39"/>
  <c r="G5236" i="39"/>
  <c r="G5237" i="39"/>
  <c r="G5238" i="39"/>
  <c r="G5239" i="39"/>
  <c r="G5240" i="39"/>
  <c r="G5241" i="39"/>
  <c r="G5242" i="39"/>
  <c r="G5243" i="39"/>
  <c r="G5244" i="39"/>
  <c r="G5245" i="39"/>
  <c r="G5246" i="39"/>
  <c r="G5247" i="39"/>
  <c r="G5248" i="39"/>
  <c r="G5249" i="39"/>
  <c r="G5250" i="39"/>
  <c r="G5251" i="39"/>
  <c r="G5252" i="39"/>
  <c r="G5253" i="39"/>
  <c r="G5254" i="39"/>
  <c r="G5255" i="39"/>
  <c r="G5256" i="39"/>
  <c r="G5257" i="39"/>
  <c r="G5258" i="39"/>
  <c r="G5259" i="39"/>
  <c r="G5260" i="39"/>
  <c r="G5261" i="39"/>
  <c r="G5262" i="39"/>
  <c r="G5263" i="39"/>
  <c r="G5264" i="39"/>
  <c r="G5265" i="39"/>
  <c r="G5266" i="39"/>
  <c r="G5267" i="39"/>
  <c r="G5268" i="39"/>
  <c r="G5269" i="39"/>
  <c r="G5270" i="39"/>
  <c r="G5271" i="39"/>
  <c r="G5272" i="39"/>
  <c r="G5273" i="39"/>
  <c r="G5274" i="39"/>
  <c r="G5275" i="39"/>
  <c r="G5276" i="39"/>
  <c r="G5277" i="39"/>
  <c r="G5278" i="39"/>
  <c r="G5279" i="39"/>
  <c r="G5280" i="39"/>
  <c r="G5281" i="39"/>
  <c r="G5282" i="39"/>
  <c r="G5283" i="39"/>
  <c r="G5284" i="39"/>
  <c r="G5285" i="39"/>
  <c r="G5286" i="39"/>
  <c r="G5287" i="39"/>
  <c r="G5288" i="39"/>
  <c r="G5289" i="39"/>
  <c r="G5290" i="39"/>
  <c r="G5291" i="39"/>
  <c r="G5292" i="39"/>
  <c r="G5293" i="39"/>
  <c r="G5294" i="39"/>
  <c r="G5295" i="39"/>
  <c r="G5296" i="39"/>
  <c r="G5297" i="39"/>
  <c r="G5298" i="39"/>
  <c r="G5299" i="39"/>
  <c r="G5300" i="39"/>
  <c r="G5301" i="39"/>
  <c r="G5302" i="39"/>
  <c r="G5303" i="39"/>
  <c r="G5304" i="39"/>
  <c r="G5305" i="39"/>
  <c r="G5306" i="39"/>
  <c r="G5307" i="39"/>
  <c r="G5308" i="39"/>
  <c r="G5309" i="39"/>
  <c r="G5310" i="39"/>
  <c r="G5311" i="39"/>
  <c r="G5312" i="39"/>
  <c r="G5313" i="39"/>
  <c r="G5314" i="39"/>
  <c r="G5315" i="39"/>
  <c r="G5316" i="39"/>
  <c r="G5317" i="39"/>
  <c r="G5318" i="39"/>
  <c r="G5319" i="39"/>
  <c r="G5320" i="39"/>
  <c r="G5321" i="39"/>
  <c r="G5322" i="39"/>
  <c r="G5323" i="39"/>
  <c r="G5324" i="39"/>
  <c r="G5325" i="39"/>
  <c r="G5326" i="39"/>
  <c r="G5327" i="39"/>
  <c r="G5328" i="39"/>
  <c r="G5329" i="39"/>
  <c r="G5330" i="39"/>
  <c r="G5331" i="39"/>
  <c r="G5332" i="39"/>
  <c r="G5333" i="39"/>
  <c r="G5334" i="39"/>
  <c r="G5335" i="39"/>
  <c r="G5336" i="39"/>
  <c r="G5337" i="39"/>
  <c r="G5338" i="39"/>
  <c r="G5339" i="39"/>
  <c r="G5340" i="39"/>
  <c r="G5341" i="39"/>
  <c r="G5342" i="39"/>
  <c r="G5343" i="39"/>
  <c r="G5344" i="39"/>
  <c r="G5345" i="39"/>
  <c r="G5346" i="39"/>
  <c r="G5347" i="39"/>
  <c r="G5348" i="39"/>
  <c r="G5349" i="39"/>
  <c r="G5350" i="39"/>
  <c r="G5351" i="39"/>
  <c r="G5352" i="39"/>
  <c r="G5353" i="39"/>
  <c r="G5354" i="39"/>
  <c r="G5355" i="39"/>
  <c r="G5356" i="39"/>
  <c r="G5357" i="39"/>
  <c r="G5358" i="39"/>
  <c r="G5359" i="39"/>
  <c r="G5360" i="39"/>
  <c r="G5361" i="39"/>
  <c r="G5362" i="39"/>
  <c r="G5363" i="39"/>
  <c r="G5364" i="39"/>
  <c r="G5365" i="39"/>
  <c r="G5366" i="39"/>
  <c r="G5367" i="39"/>
  <c r="G5368" i="39"/>
  <c r="G5369" i="39"/>
  <c r="G5370" i="39"/>
  <c r="G5371" i="39"/>
  <c r="G5372" i="39"/>
  <c r="G5373" i="39"/>
  <c r="G5374" i="39"/>
  <c r="G5375" i="39"/>
  <c r="G5376" i="39"/>
  <c r="G5377" i="39"/>
  <c r="G5378" i="39"/>
  <c r="G5379" i="39"/>
  <c r="G5380" i="39"/>
  <c r="G5381" i="39"/>
  <c r="G5382" i="39"/>
  <c r="G5383" i="39"/>
  <c r="G5384" i="39"/>
  <c r="G5385" i="39"/>
  <c r="G5386" i="39"/>
  <c r="G5387" i="39"/>
  <c r="G5388" i="39"/>
  <c r="G5389" i="39"/>
  <c r="G5390" i="39"/>
  <c r="G5391" i="39"/>
  <c r="G5392" i="39"/>
  <c r="G5393" i="39"/>
  <c r="G5394" i="39"/>
  <c r="G5395" i="39"/>
  <c r="G5396" i="39"/>
  <c r="G5397" i="39"/>
  <c r="G5398" i="39"/>
  <c r="G5399" i="39"/>
  <c r="G5400" i="39"/>
  <c r="G5401" i="39"/>
  <c r="G5402" i="39"/>
  <c r="G5403" i="39"/>
  <c r="G5404" i="39"/>
  <c r="G5405" i="39"/>
  <c r="G5406" i="39"/>
  <c r="G5407" i="39"/>
  <c r="G5408" i="39"/>
  <c r="G5409" i="39"/>
  <c r="G5410" i="39"/>
  <c r="G5411" i="39"/>
  <c r="G5412" i="39"/>
  <c r="G5413" i="39"/>
  <c r="G5414" i="39"/>
  <c r="G5415" i="39"/>
  <c r="G5416" i="39"/>
  <c r="G5417" i="39"/>
  <c r="G5418" i="39"/>
  <c r="G5419" i="39"/>
  <c r="G5420" i="39"/>
  <c r="G5421" i="39"/>
  <c r="G5422" i="39"/>
  <c r="G5423" i="39"/>
  <c r="G5424" i="39"/>
  <c r="G5425" i="39"/>
  <c r="G5426" i="39"/>
  <c r="G5427" i="39"/>
  <c r="G5428" i="39"/>
  <c r="G5429" i="39"/>
  <c r="G5430" i="39"/>
  <c r="G5431" i="39"/>
  <c r="G5432" i="39"/>
  <c r="G5433" i="39"/>
  <c r="G5434" i="39"/>
  <c r="G5435" i="39"/>
  <c r="G5436" i="39"/>
  <c r="G5437" i="39"/>
  <c r="G5438" i="39"/>
  <c r="G5439" i="39"/>
  <c r="G5440" i="39"/>
  <c r="G5441" i="39"/>
  <c r="G5442" i="39"/>
  <c r="G5443" i="39"/>
  <c r="G5444" i="39"/>
  <c r="G5445" i="39"/>
  <c r="G5446" i="39"/>
  <c r="G5447" i="39"/>
  <c r="G5448" i="39"/>
  <c r="G5449" i="39"/>
  <c r="G5450" i="39"/>
  <c r="G5451" i="39"/>
  <c r="G5452" i="39"/>
  <c r="G5453" i="39"/>
  <c r="G5454" i="39"/>
  <c r="G5455" i="39"/>
  <c r="G5456" i="39"/>
  <c r="G5457" i="39"/>
  <c r="G5458" i="39"/>
  <c r="G5459" i="39"/>
  <c r="G5460" i="39"/>
  <c r="G5461" i="39"/>
  <c r="G5462" i="39"/>
  <c r="G5463" i="39"/>
  <c r="G5464" i="39"/>
  <c r="G5465" i="39"/>
  <c r="G5466" i="39"/>
  <c r="G5467" i="39"/>
  <c r="G5468" i="39"/>
  <c r="G5469" i="39"/>
  <c r="G5470" i="39"/>
  <c r="G5471" i="39"/>
  <c r="G5472" i="39"/>
  <c r="G5473" i="39"/>
  <c r="G5474" i="39"/>
  <c r="G5475" i="39"/>
  <c r="G5476" i="39"/>
  <c r="G5477" i="39"/>
  <c r="G5478" i="39"/>
  <c r="G5479" i="39"/>
  <c r="G5480" i="39"/>
  <c r="G5481" i="39"/>
  <c r="G5482" i="39"/>
  <c r="G5483" i="39"/>
  <c r="G5484" i="39"/>
  <c r="G5485" i="39"/>
  <c r="G5486" i="39"/>
  <c r="G5487" i="39"/>
  <c r="G5488" i="39"/>
  <c r="G5489" i="39"/>
  <c r="G5490" i="39"/>
  <c r="G5491" i="39"/>
  <c r="G5492" i="39"/>
  <c r="G5493" i="39"/>
  <c r="G5494" i="39"/>
  <c r="G5495" i="39"/>
  <c r="G5496" i="39"/>
  <c r="G5497" i="39"/>
  <c r="G5498" i="39"/>
  <c r="G5499" i="39"/>
  <c r="G5500" i="39"/>
  <c r="G5501" i="39"/>
  <c r="G5502" i="39"/>
  <c r="G5503" i="39"/>
  <c r="G5504" i="39"/>
  <c r="G5505" i="39"/>
  <c r="G5506" i="39"/>
  <c r="G5507" i="39"/>
  <c r="G5508" i="39"/>
  <c r="G5509" i="39"/>
  <c r="G5510" i="39"/>
  <c r="G5511" i="39"/>
  <c r="G5512" i="39"/>
  <c r="G5513" i="39"/>
  <c r="G5514" i="39"/>
  <c r="G5515" i="39"/>
  <c r="G5516" i="39"/>
  <c r="G5517" i="39"/>
  <c r="G5518" i="39"/>
  <c r="G5519" i="39"/>
  <c r="G5520" i="39"/>
  <c r="G5521" i="39"/>
  <c r="G5522" i="39"/>
  <c r="G5523" i="39"/>
  <c r="G5524" i="39"/>
  <c r="G5525" i="39"/>
  <c r="G5526" i="39"/>
  <c r="G5527" i="39"/>
  <c r="G5528" i="39"/>
  <c r="G5529" i="39"/>
  <c r="G5530" i="39"/>
  <c r="G5531" i="39"/>
  <c r="G5532" i="39"/>
  <c r="G5533" i="39"/>
  <c r="G5534" i="39"/>
  <c r="G5535" i="39"/>
  <c r="G5536" i="39"/>
  <c r="G5537" i="39"/>
  <c r="G5538" i="39"/>
  <c r="G5539" i="39"/>
  <c r="G5540" i="39"/>
  <c r="G5541" i="39"/>
  <c r="G5542" i="39"/>
  <c r="G5543" i="39"/>
  <c r="G5544" i="39"/>
  <c r="G5545" i="39"/>
  <c r="G5546" i="39"/>
  <c r="G5547" i="39"/>
  <c r="G5548" i="39"/>
  <c r="G5549" i="39"/>
  <c r="G5550" i="39"/>
  <c r="G5551" i="39"/>
  <c r="G5552" i="39"/>
  <c r="G5553" i="39"/>
  <c r="G5554" i="39"/>
  <c r="G5555" i="39"/>
  <c r="G5556" i="39"/>
  <c r="G5557" i="39"/>
  <c r="G5558" i="39"/>
  <c r="G5559" i="39"/>
  <c r="G5560" i="39"/>
  <c r="G5561" i="39"/>
  <c r="G5562" i="39"/>
  <c r="G5563" i="39"/>
  <c r="G5564" i="39"/>
  <c r="G5565" i="39"/>
  <c r="G5566" i="39"/>
  <c r="G5567" i="39"/>
  <c r="G5568" i="39"/>
  <c r="G5569" i="39"/>
  <c r="G5570" i="39"/>
  <c r="G5571" i="39"/>
  <c r="G5572" i="39"/>
  <c r="G5573" i="39"/>
  <c r="G5574" i="39"/>
  <c r="G5575" i="39"/>
  <c r="G5576" i="39"/>
  <c r="G5577" i="39"/>
  <c r="G5578" i="39"/>
  <c r="G5579" i="39"/>
  <c r="G5580" i="39"/>
  <c r="G5581" i="39"/>
  <c r="G5582" i="39"/>
  <c r="G5583" i="39"/>
  <c r="G5584" i="39"/>
  <c r="G5585" i="39"/>
  <c r="G5586" i="39"/>
  <c r="G5587" i="39"/>
  <c r="G5588" i="39"/>
  <c r="G5589" i="39"/>
  <c r="G5590" i="39"/>
  <c r="G5591" i="39"/>
  <c r="G5592" i="39"/>
  <c r="G5593" i="39"/>
  <c r="G5594" i="39"/>
  <c r="G5595" i="39"/>
  <c r="G5596" i="39"/>
  <c r="G5597" i="39"/>
  <c r="G5598" i="39"/>
  <c r="G5599" i="39"/>
  <c r="G5600" i="39"/>
  <c r="G5601" i="39"/>
  <c r="G5602" i="39"/>
  <c r="G5603" i="39"/>
  <c r="G5604" i="39"/>
  <c r="G5605" i="39"/>
  <c r="G5606" i="39"/>
  <c r="G5607" i="39"/>
  <c r="G5608" i="39"/>
  <c r="G5609" i="39"/>
  <c r="G5610" i="39"/>
  <c r="G5611" i="39"/>
  <c r="G5612" i="39"/>
  <c r="G5613" i="39"/>
  <c r="G5614" i="39"/>
  <c r="G5615" i="39"/>
  <c r="G5616" i="39"/>
  <c r="G5617" i="39"/>
  <c r="G5618" i="39"/>
  <c r="G5619" i="39"/>
  <c r="G5620" i="39"/>
  <c r="G5621" i="39"/>
  <c r="G5622" i="39"/>
  <c r="G5623" i="39"/>
  <c r="G5624" i="39"/>
  <c r="G5625" i="39"/>
  <c r="G5626" i="39"/>
  <c r="G5627" i="39"/>
  <c r="G5628" i="39"/>
  <c r="G5629" i="39"/>
  <c r="G5630" i="39"/>
  <c r="G5631" i="39"/>
  <c r="G5632" i="39"/>
  <c r="G5633" i="39"/>
  <c r="G5634" i="39"/>
  <c r="G5635" i="39"/>
  <c r="G5636" i="39"/>
  <c r="G5637" i="39"/>
  <c r="G5638" i="39"/>
  <c r="G5639" i="39"/>
  <c r="G5640" i="39"/>
  <c r="G5641" i="39"/>
  <c r="G5642" i="39"/>
  <c r="G5643" i="39"/>
  <c r="G5644" i="39"/>
  <c r="G5645" i="39"/>
  <c r="G5646" i="39"/>
  <c r="G5647" i="39"/>
  <c r="G5648" i="39"/>
  <c r="G5649" i="39"/>
  <c r="G5650" i="39"/>
  <c r="G5651" i="39"/>
  <c r="G5652" i="39"/>
  <c r="G5653" i="39"/>
  <c r="G5654" i="39"/>
  <c r="G5655" i="39"/>
  <c r="G5656" i="39"/>
  <c r="G5657" i="39"/>
  <c r="G5658" i="39"/>
  <c r="G5659" i="39"/>
  <c r="G5660" i="39"/>
  <c r="G5661" i="39"/>
  <c r="G5662" i="39"/>
  <c r="G5663" i="39"/>
  <c r="G5664" i="39"/>
  <c r="G5665" i="39"/>
  <c r="G5666" i="39"/>
  <c r="G5667" i="39"/>
  <c r="G5668" i="39"/>
  <c r="G5669" i="39"/>
  <c r="G5670" i="39"/>
  <c r="G5671" i="39"/>
  <c r="G5672" i="39"/>
  <c r="G5673" i="39"/>
  <c r="G5674" i="39"/>
  <c r="G5675" i="39"/>
  <c r="G5676" i="39"/>
  <c r="G5677" i="39"/>
  <c r="G5678" i="39"/>
  <c r="G5679" i="39"/>
  <c r="G5680" i="39"/>
  <c r="G5681" i="39"/>
  <c r="G5682" i="39"/>
  <c r="G5683" i="39"/>
  <c r="G5684" i="39"/>
  <c r="G5685" i="39"/>
  <c r="G5686" i="39"/>
  <c r="G5687" i="39"/>
  <c r="G5688" i="39"/>
  <c r="G5689" i="39"/>
  <c r="G5690" i="39"/>
  <c r="G5691" i="39"/>
  <c r="G5692" i="39"/>
  <c r="G5693" i="39"/>
  <c r="G5694" i="39"/>
  <c r="G5695" i="39"/>
  <c r="G5696" i="39"/>
  <c r="G5697" i="39"/>
  <c r="G5698" i="39"/>
  <c r="G5699" i="39"/>
  <c r="G5700" i="39"/>
  <c r="G5701" i="39"/>
  <c r="G5702" i="39"/>
  <c r="G5703" i="39"/>
  <c r="G5704" i="39"/>
  <c r="G5705" i="39"/>
  <c r="G5706" i="39"/>
  <c r="G5707" i="39"/>
  <c r="G5708" i="39"/>
  <c r="G5709" i="39"/>
  <c r="G5710" i="39"/>
  <c r="G5711" i="39"/>
  <c r="G5712" i="39"/>
  <c r="G5713" i="39"/>
  <c r="G5714" i="39"/>
  <c r="G5715" i="39"/>
  <c r="G5716" i="39"/>
  <c r="G5717" i="39"/>
  <c r="G5718" i="39"/>
  <c r="G5719" i="39"/>
  <c r="G5720" i="39"/>
  <c r="G5721" i="39"/>
  <c r="G5722" i="39"/>
  <c r="G5723" i="39"/>
  <c r="G5724" i="39"/>
  <c r="G5725" i="39"/>
  <c r="G5726" i="39"/>
  <c r="G5727" i="39"/>
  <c r="G5728" i="39"/>
  <c r="G5729" i="39"/>
  <c r="G5730" i="39"/>
  <c r="G5731" i="39"/>
  <c r="G5732" i="39"/>
  <c r="G5733" i="39"/>
  <c r="G5734" i="39"/>
  <c r="G5735" i="39"/>
  <c r="G5736" i="39"/>
  <c r="G5737" i="39"/>
  <c r="G5738" i="39"/>
  <c r="G5739" i="39"/>
  <c r="G5740" i="39"/>
  <c r="G5741" i="39"/>
  <c r="G5742" i="39"/>
  <c r="G5743" i="39"/>
  <c r="G5744" i="39"/>
  <c r="G5745" i="39"/>
  <c r="G5746" i="39"/>
  <c r="G5747" i="39"/>
  <c r="G5748" i="39"/>
  <c r="G5749" i="39"/>
  <c r="G5750" i="39"/>
  <c r="G5751" i="39"/>
  <c r="G5752" i="39"/>
  <c r="G5753" i="39"/>
  <c r="G5754" i="39"/>
  <c r="G5755" i="39"/>
  <c r="G5756" i="39"/>
  <c r="G5757" i="39"/>
  <c r="G5758" i="39"/>
  <c r="G5759" i="39"/>
  <c r="G5760" i="39"/>
  <c r="G5761" i="39"/>
  <c r="G5762" i="39"/>
  <c r="G5763" i="39"/>
  <c r="G5764" i="39"/>
  <c r="G5765" i="39"/>
  <c r="G5766" i="39"/>
  <c r="G5767" i="39"/>
  <c r="G5768" i="39"/>
  <c r="G5769" i="39"/>
  <c r="G5770" i="39"/>
  <c r="G5771" i="39"/>
  <c r="G5772" i="39"/>
  <c r="G5773" i="39"/>
  <c r="G5774" i="39"/>
  <c r="G5775" i="39"/>
  <c r="G5776" i="39"/>
  <c r="G5777" i="39"/>
  <c r="G5778" i="39"/>
  <c r="G5779" i="39"/>
  <c r="G5780" i="39"/>
  <c r="G5781" i="39"/>
  <c r="G5782" i="39"/>
  <c r="G5783" i="39"/>
  <c r="G5784" i="39"/>
  <c r="G5785" i="39"/>
  <c r="G5786" i="39"/>
  <c r="G5787" i="39"/>
  <c r="G5788" i="39"/>
  <c r="G5789" i="39"/>
  <c r="G5790" i="39"/>
  <c r="G5791" i="39"/>
  <c r="G5792" i="39"/>
  <c r="G5793" i="39"/>
  <c r="G5794" i="39"/>
  <c r="G5795" i="39"/>
  <c r="G5796" i="39"/>
  <c r="G5797" i="39"/>
  <c r="G5798" i="39"/>
  <c r="G5799" i="39"/>
  <c r="G5800" i="39"/>
  <c r="G5801" i="39"/>
  <c r="G5802" i="39"/>
  <c r="G5803" i="39"/>
  <c r="G5804" i="39"/>
  <c r="G5805" i="39"/>
  <c r="G5806" i="39"/>
  <c r="G5807" i="39"/>
  <c r="G5808" i="39"/>
  <c r="G5809" i="39"/>
  <c r="G5810" i="39"/>
  <c r="G5811" i="39"/>
  <c r="G5812" i="39"/>
  <c r="G5813" i="39"/>
  <c r="G5814" i="39"/>
  <c r="G5815" i="39"/>
  <c r="G5816" i="39"/>
  <c r="G5817" i="39"/>
  <c r="G5818" i="39"/>
  <c r="G5819" i="39"/>
  <c r="G5820" i="39"/>
  <c r="G5821" i="39"/>
  <c r="G5822" i="39"/>
  <c r="G5823" i="39"/>
  <c r="G5824" i="39"/>
  <c r="G5825" i="39"/>
  <c r="G5826" i="39"/>
  <c r="G5827" i="39"/>
  <c r="G5828" i="39"/>
  <c r="G5829" i="39"/>
  <c r="G5830" i="39"/>
  <c r="G5831" i="39"/>
  <c r="G5832" i="39"/>
  <c r="G5833" i="39"/>
  <c r="G5834" i="39"/>
  <c r="G5835" i="39"/>
  <c r="G5836" i="39"/>
  <c r="G5837" i="39"/>
  <c r="G5838" i="39"/>
  <c r="G5839" i="39"/>
  <c r="G5840" i="39"/>
  <c r="G5841" i="39"/>
  <c r="G5842" i="39"/>
  <c r="G5843" i="39"/>
  <c r="G5844" i="39"/>
  <c r="G5845" i="39"/>
  <c r="G5846" i="39"/>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32" i="44"/>
  <c r="F33" i="44"/>
  <c r="F34" i="44"/>
  <c r="F35" i="44"/>
  <c r="F36" i="44"/>
  <c r="F37" i="44"/>
  <c r="F38" i="44"/>
  <c r="F39" i="44"/>
  <c r="F40" i="44"/>
  <c r="F41" i="44"/>
  <c r="F42" i="44"/>
  <c r="F43" i="44"/>
  <c r="F44" i="44"/>
  <c r="F45" i="44"/>
  <c r="F46" i="44"/>
  <c r="F47" i="44"/>
  <c r="F48" i="44"/>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86" i="44"/>
  <c r="F87" i="44"/>
  <c r="F88" i="44"/>
  <c r="F89" i="44"/>
  <c r="F90" i="44"/>
  <c r="F91" i="44"/>
  <c r="F92" i="44"/>
  <c r="F93" i="44"/>
  <c r="F94" i="44"/>
  <c r="F95" i="44"/>
  <c r="F96" i="44"/>
  <c r="F97" i="44"/>
  <c r="F3" i="44"/>
  <c r="G4" i="39"/>
  <c r="F5" i="39"/>
  <c r="F6" i="39"/>
  <c r="F7" i="39"/>
  <c r="F8" i="39"/>
  <c r="F9" i="39"/>
  <c r="F10" i="39"/>
  <c r="F11" i="39"/>
  <c r="F12" i="39"/>
  <c r="F13" i="39"/>
  <c r="F14" i="39"/>
  <c r="F15" i="39"/>
  <c r="F16" i="39"/>
  <c r="F17" i="39"/>
  <c r="F18" i="39"/>
  <c r="F19" i="39"/>
  <c r="F20" i="39"/>
  <c r="F21" i="39"/>
  <c r="F22" i="39"/>
  <c r="F23" i="39"/>
  <c r="F24" i="39"/>
  <c r="F25" i="39"/>
  <c r="F26" i="39"/>
  <c r="F27" i="39"/>
  <c r="F28" i="39"/>
  <c r="F29" i="39"/>
  <c r="F30" i="39"/>
  <c r="F31" i="39"/>
  <c r="F32" i="39"/>
  <c r="F33" i="39"/>
  <c r="F34" i="39"/>
  <c r="F35" i="39"/>
  <c r="F36" i="39"/>
  <c r="F37" i="39"/>
  <c r="F38" i="39"/>
  <c r="F39" i="39"/>
  <c r="F40" i="39"/>
  <c r="F41" i="39"/>
  <c r="F42" i="39"/>
  <c r="F43" i="39"/>
  <c r="F44" i="39"/>
  <c r="F45" i="39"/>
  <c r="F46" i="39"/>
  <c r="F47" i="39"/>
  <c r="F48" i="39"/>
  <c r="F49" i="39"/>
  <c r="F50" i="39"/>
  <c r="F51" i="39"/>
  <c r="F52" i="39"/>
  <c r="F53" i="39"/>
  <c r="F54" i="39"/>
  <c r="F55" i="39"/>
  <c r="F56" i="39"/>
  <c r="F57" i="39"/>
  <c r="F58" i="39"/>
  <c r="F59" i="39"/>
  <c r="F60" i="39"/>
  <c r="F61" i="39"/>
  <c r="F62" i="39"/>
  <c r="F63" i="39"/>
  <c r="F64" i="39"/>
  <c r="F65" i="39"/>
  <c r="F66" i="39"/>
  <c r="F67" i="39"/>
  <c r="F68" i="39"/>
  <c r="F69" i="39"/>
  <c r="F70" i="39"/>
  <c r="F71" i="39"/>
  <c r="F72" i="39"/>
  <c r="F73" i="39"/>
  <c r="F74" i="39"/>
  <c r="F75" i="39"/>
  <c r="F76" i="39"/>
  <c r="F77" i="39"/>
  <c r="F78" i="39"/>
  <c r="F79" i="39"/>
  <c r="F80" i="39"/>
  <c r="F81" i="39"/>
  <c r="F82" i="39"/>
  <c r="F83" i="39"/>
  <c r="F84" i="39"/>
  <c r="F85" i="39"/>
  <c r="F86" i="39"/>
  <c r="F87" i="39"/>
  <c r="F88" i="39"/>
  <c r="F89" i="39"/>
  <c r="F90" i="39"/>
  <c r="F91" i="39"/>
  <c r="F92" i="39"/>
  <c r="F93" i="39"/>
  <c r="F94" i="39"/>
  <c r="F95" i="39"/>
  <c r="F96" i="39"/>
  <c r="F97" i="39"/>
  <c r="F98" i="39"/>
  <c r="F99" i="39"/>
  <c r="F100" i="39"/>
  <c r="F101" i="39"/>
  <c r="F102" i="39"/>
  <c r="F103" i="39"/>
  <c r="F104" i="39"/>
  <c r="F105" i="39"/>
  <c r="F106" i="39"/>
  <c r="F107" i="39"/>
  <c r="F108" i="39"/>
  <c r="F109" i="39"/>
  <c r="F110" i="39"/>
  <c r="F111" i="39"/>
  <c r="F112" i="39"/>
  <c r="F113" i="39"/>
  <c r="F114" i="39"/>
  <c r="F115" i="39"/>
  <c r="F116" i="39"/>
  <c r="F117" i="39"/>
  <c r="F118" i="39"/>
  <c r="F119" i="39"/>
  <c r="F120" i="39"/>
  <c r="F121" i="39"/>
  <c r="F122" i="39"/>
  <c r="F123" i="39"/>
  <c r="F124" i="39"/>
  <c r="F125" i="39"/>
  <c r="F126" i="39"/>
  <c r="F127" i="39"/>
  <c r="F128" i="39"/>
  <c r="F129" i="39"/>
  <c r="F130" i="39"/>
  <c r="F131" i="39"/>
  <c r="F132" i="39"/>
  <c r="F133" i="39"/>
  <c r="F134" i="39"/>
  <c r="F135" i="39"/>
  <c r="F136" i="39"/>
  <c r="F137" i="39"/>
  <c r="F138" i="39"/>
  <c r="F139" i="39"/>
  <c r="F140" i="39"/>
  <c r="F141" i="39"/>
  <c r="F142" i="39"/>
  <c r="F143" i="39"/>
  <c r="F144" i="39"/>
  <c r="F145" i="39"/>
  <c r="F146" i="39"/>
  <c r="F147" i="39"/>
  <c r="F148" i="39"/>
  <c r="F149" i="39"/>
  <c r="F150" i="39"/>
  <c r="F151" i="39"/>
  <c r="F152" i="39"/>
  <c r="F153" i="39"/>
  <c r="F154" i="39"/>
  <c r="F155" i="39"/>
  <c r="F156" i="39"/>
  <c r="F157" i="39"/>
  <c r="F158" i="39"/>
  <c r="F159" i="39"/>
  <c r="F160" i="39"/>
  <c r="F161" i="39"/>
  <c r="F162" i="39"/>
  <c r="F163" i="39"/>
  <c r="F164" i="39"/>
  <c r="F165" i="39"/>
  <c r="F166" i="39"/>
  <c r="F167" i="39"/>
  <c r="F168" i="39"/>
  <c r="F169" i="39"/>
  <c r="F170" i="39"/>
  <c r="F171" i="39"/>
  <c r="F172" i="39"/>
  <c r="F173" i="39"/>
  <c r="F174" i="39"/>
  <c r="F175" i="39"/>
  <c r="F176" i="39"/>
  <c r="F177" i="39"/>
  <c r="F178" i="39"/>
  <c r="F179" i="39"/>
  <c r="F180" i="39"/>
  <c r="F181" i="39"/>
  <c r="F182" i="39"/>
  <c r="F183" i="39"/>
  <c r="F184" i="39"/>
  <c r="F185" i="39"/>
  <c r="F186" i="39"/>
  <c r="F187" i="39"/>
  <c r="F188" i="39"/>
  <c r="F189" i="39"/>
  <c r="F190" i="39"/>
  <c r="F191" i="39"/>
  <c r="F192" i="39"/>
  <c r="F193" i="39"/>
  <c r="F194" i="39"/>
  <c r="F195" i="39"/>
  <c r="F196" i="39"/>
  <c r="F197" i="39"/>
  <c r="F198" i="39"/>
  <c r="F199" i="39"/>
  <c r="F200" i="39"/>
  <c r="F201" i="39"/>
  <c r="F202" i="39"/>
  <c r="F203" i="39"/>
  <c r="F204" i="39"/>
  <c r="F205" i="39"/>
  <c r="F206" i="39"/>
  <c r="F207" i="39"/>
  <c r="F208" i="39"/>
  <c r="F209" i="39"/>
  <c r="F210" i="39"/>
  <c r="F211" i="39"/>
  <c r="F212" i="39"/>
  <c r="F213" i="39"/>
  <c r="F214" i="39"/>
  <c r="F215" i="39"/>
  <c r="F216" i="39"/>
  <c r="F217" i="39"/>
  <c r="F218" i="39"/>
  <c r="F219" i="39"/>
  <c r="F220" i="39"/>
  <c r="F221" i="39"/>
  <c r="F222" i="39"/>
  <c r="F223" i="39"/>
  <c r="F224" i="39"/>
  <c r="F225" i="39"/>
  <c r="F226" i="39"/>
  <c r="F227" i="39"/>
  <c r="F228" i="39"/>
  <c r="F229" i="39"/>
  <c r="F230" i="39"/>
  <c r="F231" i="39"/>
  <c r="F232" i="39"/>
  <c r="F233" i="39"/>
  <c r="F234" i="39"/>
  <c r="F235" i="39"/>
  <c r="F236" i="39"/>
  <c r="F237" i="39"/>
  <c r="F238" i="39"/>
  <c r="F239" i="39"/>
  <c r="F240" i="39"/>
  <c r="F241" i="39"/>
  <c r="F242" i="39"/>
  <c r="F243" i="39"/>
  <c r="F244" i="39"/>
  <c r="F245" i="39"/>
  <c r="F246" i="39"/>
  <c r="F247" i="39"/>
  <c r="F248" i="39"/>
  <c r="F249" i="39"/>
  <c r="F250" i="39"/>
  <c r="F251" i="39"/>
  <c r="F252" i="39"/>
  <c r="F253" i="39"/>
  <c r="F254" i="39"/>
  <c r="F255" i="39"/>
  <c r="F256" i="39"/>
  <c r="F257" i="39"/>
  <c r="F258" i="39"/>
  <c r="F259" i="39"/>
  <c r="F260" i="39"/>
  <c r="F261" i="39"/>
  <c r="F262" i="39"/>
  <c r="F263" i="39"/>
  <c r="F264" i="39"/>
  <c r="F265" i="39"/>
  <c r="F266" i="39"/>
  <c r="F267" i="39"/>
  <c r="F268" i="39"/>
  <c r="F269" i="39"/>
  <c r="F270" i="39"/>
  <c r="F271" i="39"/>
  <c r="F272" i="39"/>
  <c r="F273" i="39"/>
  <c r="F274" i="39"/>
  <c r="F275" i="39"/>
  <c r="F276" i="39"/>
  <c r="F277" i="39"/>
  <c r="F278" i="39"/>
  <c r="F279" i="39"/>
  <c r="F280" i="39"/>
  <c r="F281" i="39"/>
  <c r="F282" i="39"/>
  <c r="F283" i="39"/>
  <c r="F284" i="39"/>
  <c r="F285" i="39"/>
  <c r="F286" i="39"/>
  <c r="F287" i="39"/>
  <c r="F288" i="39"/>
  <c r="F289" i="39"/>
  <c r="F290" i="39"/>
  <c r="F291" i="39"/>
  <c r="F292" i="39"/>
  <c r="F293" i="39"/>
  <c r="F294" i="39"/>
  <c r="F295" i="39"/>
  <c r="F296" i="39"/>
  <c r="F297" i="39"/>
  <c r="F298" i="39"/>
  <c r="F299" i="39"/>
  <c r="F300" i="39"/>
  <c r="F301" i="39"/>
  <c r="F302" i="39"/>
  <c r="F303" i="39"/>
  <c r="F304" i="39"/>
  <c r="F305" i="39"/>
  <c r="F306" i="39"/>
  <c r="F307" i="39"/>
  <c r="F308" i="39"/>
  <c r="F309" i="39"/>
  <c r="F310" i="39"/>
  <c r="F311" i="39"/>
  <c r="F312" i="39"/>
  <c r="F313" i="39"/>
  <c r="F314" i="39"/>
  <c r="F315" i="39"/>
  <c r="F316" i="39"/>
  <c r="F317" i="39"/>
  <c r="F318" i="39"/>
  <c r="F319" i="39"/>
  <c r="F320" i="39"/>
  <c r="F321" i="39"/>
  <c r="F322" i="39"/>
  <c r="F323" i="39"/>
  <c r="F324" i="39"/>
  <c r="F325" i="39"/>
  <c r="F326" i="39"/>
  <c r="F327" i="39"/>
  <c r="F328" i="39"/>
  <c r="F329" i="39"/>
  <c r="F330" i="39"/>
  <c r="F331" i="39"/>
  <c r="F332" i="39"/>
  <c r="F333" i="39"/>
  <c r="F334" i="39"/>
  <c r="F335" i="39"/>
  <c r="F336" i="39"/>
  <c r="F337" i="39"/>
  <c r="F338" i="39"/>
  <c r="F339" i="39"/>
  <c r="F340" i="39"/>
  <c r="F341" i="39"/>
  <c r="F342" i="39"/>
  <c r="F343" i="39"/>
  <c r="F344" i="39"/>
  <c r="F345" i="39"/>
  <c r="F346" i="39"/>
  <c r="F347" i="39"/>
  <c r="F348" i="39"/>
  <c r="F349" i="39"/>
  <c r="F350" i="39"/>
  <c r="F351" i="39"/>
  <c r="F352" i="39"/>
  <c r="F353" i="39"/>
  <c r="F354" i="39"/>
  <c r="F355" i="39"/>
  <c r="F356" i="39"/>
  <c r="F357" i="39"/>
  <c r="F358" i="39"/>
  <c r="F359" i="39"/>
  <c r="F360" i="39"/>
  <c r="F361" i="39"/>
  <c r="F362" i="39"/>
  <c r="F363" i="39"/>
  <c r="F364" i="39"/>
  <c r="F365" i="39"/>
  <c r="F366" i="39"/>
  <c r="F367" i="39"/>
  <c r="F368" i="39"/>
  <c r="F369" i="39"/>
  <c r="F370" i="39"/>
  <c r="F371" i="39"/>
  <c r="F372" i="39"/>
  <c r="F373" i="39"/>
  <c r="F374" i="39"/>
  <c r="F375" i="39"/>
  <c r="F376" i="39"/>
  <c r="F377" i="39"/>
  <c r="F378" i="39"/>
  <c r="F379" i="39"/>
  <c r="F380" i="39"/>
  <c r="F381" i="39"/>
  <c r="F382" i="39"/>
  <c r="F383" i="39"/>
  <c r="F384" i="39"/>
  <c r="F385" i="39"/>
  <c r="F386" i="39"/>
  <c r="F387" i="39"/>
  <c r="F388" i="39"/>
  <c r="F389" i="39"/>
  <c r="F390" i="39"/>
  <c r="F391" i="39"/>
  <c r="F392" i="39"/>
  <c r="F393" i="39"/>
  <c r="F394" i="39"/>
  <c r="F395" i="39"/>
  <c r="F396" i="39"/>
  <c r="F397" i="39"/>
  <c r="F398" i="39"/>
  <c r="F399" i="39"/>
  <c r="F400" i="39"/>
  <c r="F401" i="39"/>
  <c r="F402" i="39"/>
  <c r="F403" i="39"/>
  <c r="F404" i="39"/>
  <c r="F405" i="39"/>
  <c r="F406" i="39"/>
  <c r="F407" i="39"/>
  <c r="F408" i="39"/>
  <c r="F409" i="39"/>
  <c r="F410" i="39"/>
  <c r="F411" i="39"/>
  <c r="F412" i="39"/>
  <c r="F413" i="39"/>
  <c r="F414" i="39"/>
  <c r="F415" i="39"/>
  <c r="F416" i="39"/>
  <c r="F417" i="39"/>
  <c r="F418" i="39"/>
  <c r="F419" i="39"/>
  <c r="F420" i="39"/>
  <c r="F421" i="39"/>
  <c r="F422" i="39"/>
  <c r="F423" i="39"/>
  <c r="F424" i="39"/>
  <c r="F425" i="39"/>
  <c r="F426" i="39"/>
  <c r="F427" i="39"/>
  <c r="F428" i="39"/>
  <c r="F429" i="39"/>
  <c r="F430" i="39"/>
  <c r="F431" i="39"/>
  <c r="F432" i="39"/>
  <c r="F433" i="39"/>
  <c r="F434" i="39"/>
  <c r="F435" i="39"/>
  <c r="F436" i="39"/>
  <c r="F437" i="39"/>
  <c r="F438" i="39"/>
  <c r="F439" i="39"/>
  <c r="F440" i="39"/>
  <c r="F441" i="39"/>
  <c r="F442" i="39"/>
  <c r="F443" i="39"/>
  <c r="F444" i="39"/>
  <c r="F445" i="39"/>
  <c r="F446" i="39"/>
  <c r="F447" i="39"/>
  <c r="F448" i="39"/>
  <c r="F449" i="39"/>
  <c r="F450" i="39"/>
  <c r="F451" i="39"/>
  <c r="F452" i="39"/>
  <c r="F453" i="39"/>
  <c r="F454" i="39"/>
  <c r="F455" i="39"/>
  <c r="F456" i="39"/>
  <c r="F457" i="39"/>
  <c r="F458" i="39"/>
  <c r="F459" i="39"/>
  <c r="F460" i="39"/>
  <c r="F461" i="39"/>
  <c r="F462" i="39"/>
  <c r="F463" i="39"/>
  <c r="F464" i="39"/>
  <c r="F465" i="39"/>
  <c r="F466" i="39"/>
  <c r="F467" i="39"/>
  <c r="F468" i="39"/>
  <c r="F469" i="39"/>
  <c r="F470" i="39"/>
  <c r="F471" i="39"/>
  <c r="F472" i="39"/>
  <c r="F473" i="39"/>
  <c r="F474" i="39"/>
  <c r="F475" i="39"/>
  <c r="F476" i="39"/>
  <c r="F477" i="39"/>
  <c r="F478" i="39"/>
  <c r="F479" i="39"/>
  <c r="F480" i="39"/>
  <c r="F481" i="39"/>
  <c r="F482" i="39"/>
  <c r="F483" i="39"/>
  <c r="F484" i="39"/>
  <c r="F485" i="39"/>
  <c r="F486" i="39"/>
  <c r="F487" i="39"/>
  <c r="F488" i="39"/>
  <c r="F489" i="39"/>
  <c r="F490" i="39"/>
  <c r="F491" i="39"/>
  <c r="F492" i="39"/>
  <c r="F493" i="39"/>
  <c r="F494" i="39"/>
  <c r="F495" i="39"/>
  <c r="F496" i="39"/>
  <c r="F497" i="39"/>
  <c r="F498" i="39"/>
  <c r="F499" i="39"/>
  <c r="F500" i="39"/>
  <c r="F501" i="39"/>
  <c r="F502" i="39"/>
  <c r="F503" i="39"/>
  <c r="F504" i="39"/>
  <c r="F505" i="39"/>
  <c r="F506" i="39"/>
  <c r="F507" i="39"/>
  <c r="F508" i="39"/>
  <c r="F509" i="39"/>
  <c r="F510" i="39"/>
  <c r="F511" i="39"/>
  <c r="F512" i="39"/>
  <c r="F513" i="39"/>
  <c r="F514" i="39"/>
  <c r="F515" i="39"/>
  <c r="F516" i="39"/>
  <c r="F517" i="39"/>
  <c r="F518" i="39"/>
  <c r="F519" i="39"/>
  <c r="F520" i="39"/>
  <c r="F521" i="39"/>
  <c r="F522" i="39"/>
  <c r="F523" i="39"/>
  <c r="F524" i="39"/>
  <c r="F525" i="39"/>
  <c r="F526" i="39"/>
  <c r="F527" i="39"/>
  <c r="F528" i="39"/>
  <c r="F529" i="39"/>
  <c r="F530" i="39"/>
  <c r="F531" i="39"/>
  <c r="F532" i="39"/>
  <c r="F533" i="39"/>
  <c r="F534" i="39"/>
  <c r="F535" i="39"/>
  <c r="F536" i="39"/>
  <c r="F537" i="39"/>
  <c r="F538" i="39"/>
  <c r="F539" i="39"/>
  <c r="F540" i="39"/>
  <c r="F541" i="39"/>
  <c r="F542" i="39"/>
  <c r="F543" i="39"/>
  <c r="F544" i="39"/>
  <c r="F545" i="39"/>
  <c r="F546" i="39"/>
  <c r="F547" i="39"/>
  <c r="F548" i="39"/>
  <c r="F549" i="39"/>
  <c r="F550" i="39"/>
  <c r="F551" i="39"/>
  <c r="F552" i="39"/>
  <c r="F553" i="39"/>
  <c r="F554" i="39"/>
  <c r="F555" i="39"/>
  <c r="F556" i="39"/>
  <c r="F557" i="39"/>
  <c r="F558" i="39"/>
  <c r="F559" i="39"/>
  <c r="F560" i="39"/>
  <c r="F561" i="39"/>
  <c r="F562" i="39"/>
  <c r="F563" i="39"/>
  <c r="F564" i="39"/>
  <c r="F565" i="39"/>
  <c r="F566" i="39"/>
  <c r="F567" i="39"/>
  <c r="F568" i="39"/>
  <c r="F569" i="39"/>
  <c r="F570" i="39"/>
  <c r="F571" i="39"/>
  <c r="F572" i="39"/>
  <c r="F573" i="39"/>
  <c r="F574" i="39"/>
  <c r="F575" i="39"/>
  <c r="F576" i="39"/>
  <c r="F577" i="39"/>
  <c r="F578" i="39"/>
  <c r="F579" i="39"/>
  <c r="F580" i="39"/>
  <c r="F581" i="39"/>
  <c r="F582" i="39"/>
  <c r="F583" i="39"/>
  <c r="F584" i="39"/>
  <c r="F585" i="39"/>
  <c r="F586" i="39"/>
  <c r="F587" i="39"/>
  <c r="F588" i="39"/>
  <c r="F589" i="39"/>
  <c r="F590" i="39"/>
  <c r="F591" i="39"/>
  <c r="F592" i="39"/>
  <c r="F593" i="39"/>
  <c r="F594" i="39"/>
  <c r="F595" i="39"/>
  <c r="F596" i="39"/>
  <c r="F597" i="39"/>
  <c r="F598" i="39"/>
  <c r="F599" i="39"/>
  <c r="F600" i="39"/>
  <c r="F601" i="39"/>
  <c r="F602" i="39"/>
  <c r="F603" i="39"/>
  <c r="F604" i="39"/>
  <c r="F605" i="39"/>
  <c r="F606" i="39"/>
  <c r="F607" i="39"/>
  <c r="F608" i="39"/>
  <c r="F609" i="39"/>
  <c r="F610" i="39"/>
  <c r="F611" i="39"/>
  <c r="F612" i="39"/>
  <c r="F613" i="39"/>
  <c r="F614" i="39"/>
  <c r="F615" i="39"/>
  <c r="F616" i="39"/>
  <c r="F617" i="39"/>
  <c r="F618" i="39"/>
  <c r="F619" i="39"/>
  <c r="F620" i="39"/>
  <c r="F621" i="39"/>
  <c r="F622" i="39"/>
  <c r="F623" i="39"/>
  <c r="F624" i="39"/>
  <c r="F625" i="39"/>
  <c r="F626" i="39"/>
  <c r="F627" i="39"/>
  <c r="F628" i="39"/>
  <c r="F629" i="39"/>
  <c r="F630" i="39"/>
  <c r="F631" i="39"/>
  <c r="F632" i="39"/>
  <c r="F633" i="39"/>
  <c r="F634" i="39"/>
  <c r="F635" i="39"/>
  <c r="F636" i="39"/>
  <c r="F637" i="39"/>
  <c r="F638" i="39"/>
  <c r="F639" i="39"/>
  <c r="F640" i="39"/>
  <c r="F641" i="39"/>
  <c r="F642" i="39"/>
  <c r="F643" i="39"/>
  <c r="F644" i="39"/>
  <c r="F645" i="39"/>
  <c r="F646" i="39"/>
  <c r="F647" i="39"/>
  <c r="F648" i="39"/>
  <c r="F649" i="39"/>
  <c r="F650" i="39"/>
  <c r="F651" i="39"/>
  <c r="F652" i="39"/>
  <c r="F653" i="39"/>
  <c r="F654" i="39"/>
  <c r="F655" i="39"/>
  <c r="F656" i="39"/>
  <c r="F657" i="39"/>
  <c r="F658" i="39"/>
  <c r="F659" i="39"/>
  <c r="F660" i="39"/>
  <c r="F661" i="39"/>
  <c r="F662" i="39"/>
  <c r="F663" i="39"/>
  <c r="F664" i="39"/>
  <c r="F665" i="39"/>
  <c r="F666" i="39"/>
  <c r="F667" i="39"/>
  <c r="F668" i="39"/>
  <c r="F669" i="39"/>
  <c r="F670" i="39"/>
  <c r="F671" i="39"/>
  <c r="F672" i="39"/>
  <c r="F673" i="39"/>
  <c r="F674" i="39"/>
  <c r="F675" i="39"/>
  <c r="F676" i="39"/>
  <c r="F677" i="39"/>
  <c r="F678" i="39"/>
  <c r="F679" i="39"/>
  <c r="F680" i="39"/>
  <c r="F681" i="39"/>
  <c r="F682" i="39"/>
  <c r="F683" i="39"/>
  <c r="F684" i="39"/>
  <c r="F685" i="39"/>
  <c r="F686" i="39"/>
  <c r="F687" i="39"/>
  <c r="F688" i="39"/>
  <c r="F689" i="39"/>
  <c r="F690" i="39"/>
  <c r="F691" i="39"/>
  <c r="F692" i="39"/>
  <c r="F693" i="39"/>
  <c r="F694" i="39"/>
  <c r="F695" i="39"/>
  <c r="F696" i="39"/>
  <c r="F697" i="39"/>
  <c r="F698" i="39"/>
  <c r="F699" i="39"/>
  <c r="F700" i="39"/>
  <c r="F701" i="39"/>
  <c r="F702" i="39"/>
  <c r="F703" i="39"/>
  <c r="F704" i="39"/>
  <c r="F705" i="39"/>
  <c r="F706" i="39"/>
  <c r="F707" i="39"/>
  <c r="F708" i="39"/>
  <c r="F709" i="39"/>
  <c r="F710" i="39"/>
  <c r="F711" i="39"/>
  <c r="F712" i="39"/>
  <c r="F713" i="39"/>
  <c r="F714" i="39"/>
  <c r="F715" i="39"/>
  <c r="F716" i="39"/>
  <c r="F717" i="39"/>
  <c r="F718" i="39"/>
  <c r="F719" i="39"/>
  <c r="F720" i="39"/>
  <c r="F721" i="39"/>
  <c r="F722" i="39"/>
  <c r="F723" i="39"/>
  <c r="F724" i="39"/>
  <c r="F725" i="39"/>
  <c r="F726" i="39"/>
  <c r="F727" i="39"/>
  <c r="F728" i="39"/>
  <c r="F729" i="39"/>
  <c r="F730" i="39"/>
  <c r="F731" i="39"/>
  <c r="F732" i="39"/>
  <c r="F733" i="39"/>
  <c r="F734" i="39"/>
  <c r="F735" i="39"/>
  <c r="F736" i="39"/>
  <c r="F737" i="39"/>
  <c r="F738" i="39"/>
  <c r="F739" i="39"/>
  <c r="F740" i="39"/>
  <c r="F741" i="39"/>
  <c r="F742" i="39"/>
  <c r="F743" i="39"/>
  <c r="F744" i="39"/>
  <c r="F745" i="39"/>
  <c r="F746" i="39"/>
  <c r="F747" i="39"/>
  <c r="F748" i="39"/>
  <c r="F749" i="39"/>
  <c r="F750" i="39"/>
  <c r="F751" i="39"/>
  <c r="F752" i="39"/>
  <c r="F753" i="39"/>
  <c r="F754" i="39"/>
  <c r="F755" i="39"/>
  <c r="F756" i="39"/>
  <c r="F757" i="39"/>
  <c r="F758" i="39"/>
  <c r="F759" i="39"/>
  <c r="F760" i="39"/>
  <c r="F761" i="39"/>
  <c r="F762" i="39"/>
  <c r="F763" i="39"/>
  <c r="F764" i="39"/>
  <c r="F765" i="39"/>
  <c r="F766" i="39"/>
  <c r="F767" i="39"/>
  <c r="F768" i="39"/>
  <c r="F769" i="39"/>
  <c r="F770" i="39"/>
  <c r="F771" i="39"/>
  <c r="F772" i="39"/>
  <c r="F773" i="39"/>
  <c r="F774" i="39"/>
  <c r="F775" i="39"/>
  <c r="F776" i="39"/>
  <c r="F777" i="39"/>
  <c r="F778" i="39"/>
  <c r="F779" i="39"/>
  <c r="F780" i="39"/>
  <c r="F781" i="39"/>
  <c r="F782" i="39"/>
  <c r="F783" i="39"/>
  <c r="F784" i="39"/>
  <c r="F785" i="39"/>
  <c r="F786" i="39"/>
  <c r="F787" i="39"/>
  <c r="F788" i="39"/>
  <c r="F789" i="39"/>
  <c r="F790" i="39"/>
  <c r="F791" i="39"/>
  <c r="F792" i="39"/>
  <c r="F793" i="39"/>
  <c r="F794" i="39"/>
  <c r="F795" i="39"/>
  <c r="F796" i="39"/>
  <c r="F797" i="39"/>
  <c r="F798" i="39"/>
  <c r="F799" i="39"/>
  <c r="F800" i="39"/>
  <c r="F801" i="39"/>
  <c r="F802" i="39"/>
  <c r="F803" i="39"/>
  <c r="F804" i="39"/>
  <c r="F805" i="39"/>
  <c r="F806" i="39"/>
  <c r="F807" i="39"/>
  <c r="F808" i="39"/>
  <c r="F809" i="39"/>
  <c r="F810" i="39"/>
  <c r="F811" i="39"/>
  <c r="F812" i="39"/>
  <c r="F813" i="39"/>
  <c r="F814" i="39"/>
  <c r="F815" i="39"/>
  <c r="F816" i="39"/>
  <c r="F817" i="39"/>
  <c r="F818" i="39"/>
  <c r="F819" i="39"/>
  <c r="F820" i="39"/>
  <c r="F821" i="39"/>
  <c r="F822" i="39"/>
  <c r="F823" i="39"/>
  <c r="F824" i="39"/>
  <c r="F825" i="39"/>
  <c r="F826" i="39"/>
  <c r="F827" i="39"/>
  <c r="F828" i="39"/>
  <c r="F829" i="39"/>
  <c r="F830" i="39"/>
  <c r="F831" i="39"/>
  <c r="F832" i="39"/>
  <c r="F833" i="39"/>
  <c r="F834" i="39"/>
  <c r="F835" i="39"/>
  <c r="F836" i="39"/>
  <c r="F837" i="39"/>
  <c r="F838" i="39"/>
  <c r="F839" i="39"/>
  <c r="F840" i="39"/>
  <c r="F841" i="39"/>
  <c r="F842" i="39"/>
  <c r="F843" i="39"/>
  <c r="F844" i="39"/>
  <c r="F845" i="39"/>
  <c r="F846" i="39"/>
  <c r="F847" i="39"/>
  <c r="F848" i="39"/>
  <c r="F849" i="39"/>
  <c r="F850" i="39"/>
  <c r="F851" i="39"/>
  <c r="F852" i="39"/>
  <c r="F853" i="39"/>
  <c r="F854" i="39"/>
  <c r="F855" i="39"/>
  <c r="F856" i="39"/>
  <c r="F857" i="39"/>
  <c r="F858" i="39"/>
  <c r="F859" i="39"/>
  <c r="F860" i="39"/>
  <c r="F861" i="39"/>
  <c r="F862" i="39"/>
  <c r="F863" i="39"/>
  <c r="F864" i="39"/>
  <c r="F865" i="39"/>
  <c r="F866" i="39"/>
  <c r="F867" i="39"/>
  <c r="F868" i="39"/>
  <c r="F869" i="39"/>
  <c r="F870" i="39"/>
  <c r="F871" i="39"/>
  <c r="F872" i="39"/>
  <c r="F873" i="39"/>
  <c r="F874" i="39"/>
  <c r="F875" i="39"/>
  <c r="F876" i="39"/>
  <c r="F877" i="39"/>
  <c r="F878" i="39"/>
  <c r="F879" i="39"/>
  <c r="F880" i="39"/>
  <c r="F881" i="39"/>
  <c r="F882" i="39"/>
  <c r="F883" i="39"/>
  <c r="F884" i="39"/>
  <c r="F885" i="39"/>
  <c r="F886" i="39"/>
  <c r="F887" i="39"/>
  <c r="F888" i="39"/>
  <c r="F889" i="39"/>
  <c r="F890" i="39"/>
  <c r="F891" i="39"/>
  <c r="F892" i="39"/>
  <c r="F893" i="39"/>
  <c r="F894" i="39"/>
  <c r="F895" i="39"/>
  <c r="F896" i="39"/>
  <c r="F897" i="39"/>
  <c r="F898" i="39"/>
  <c r="F899" i="39"/>
  <c r="F900" i="39"/>
  <c r="F901" i="39"/>
  <c r="F902" i="39"/>
  <c r="F903" i="39"/>
  <c r="F904" i="39"/>
  <c r="F905" i="39"/>
  <c r="F906" i="39"/>
  <c r="F907" i="39"/>
  <c r="F908" i="39"/>
  <c r="F909" i="39"/>
  <c r="F910" i="39"/>
  <c r="F911" i="39"/>
  <c r="F912" i="39"/>
  <c r="F913" i="39"/>
  <c r="F914" i="39"/>
  <c r="F915" i="39"/>
  <c r="F916" i="39"/>
  <c r="F917" i="39"/>
  <c r="F918" i="39"/>
  <c r="F919" i="39"/>
  <c r="F920" i="39"/>
  <c r="F921" i="39"/>
  <c r="F922" i="39"/>
  <c r="F923" i="39"/>
  <c r="F924" i="39"/>
  <c r="F925" i="39"/>
  <c r="F926" i="39"/>
  <c r="F927" i="39"/>
  <c r="F928" i="39"/>
  <c r="F929" i="39"/>
  <c r="F930" i="39"/>
  <c r="F931" i="39"/>
  <c r="F932" i="39"/>
  <c r="F933" i="39"/>
  <c r="F934" i="39"/>
  <c r="F935" i="39"/>
  <c r="F936" i="39"/>
  <c r="F937" i="39"/>
  <c r="F938" i="39"/>
  <c r="F939" i="39"/>
  <c r="F940" i="39"/>
  <c r="F941" i="39"/>
  <c r="F942" i="39"/>
  <c r="F943" i="39"/>
  <c r="F944" i="39"/>
  <c r="F945" i="39"/>
  <c r="F946" i="39"/>
  <c r="F947" i="39"/>
  <c r="F948" i="39"/>
  <c r="F949" i="39"/>
  <c r="F950" i="39"/>
  <c r="F951" i="39"/>
  <c r="F952" i="39"/>
  <c r="F953" i="39"/>
  <c r="F954" i="39"/>
  <c r="F955" i="39"/>
  <c r="F956" i="39"/>
  <c r="F957" i="39"/>
  <c r="F958" i="39"/>
  <c r="F959" i="39"/>
  <c r="F960" i="39"/>
  <c r="F961" i="39"/>
  <c r="F962" i="39"/>
  <c r="F963" i="39"/>
  <c r="F964" i="39"/>
  <c r="F965" i="39"/>
  <c r="F966" i="39"/>
  <c r="F967" i="39"/>
  <c r="F968" i="39"/>
  <c r="F969" i="39"/>
  <c r="F970" i="39"/>
  <c r="F971" i="39"/>
  <c r="F972" i="39"/>
  <c r="F973" i="39"/>
  <c r="F974" i="39"/>
  <c r="F975" i="39"/>
  <c r="F976" i="39"/>
  <c r="F977" i="39"/>
  <c r="F978" i="39"/>
  <c r="F979" i="39"/>
  <c r="F980" i="39"/>
  <c r="F981" i="39"/>
  <c r="F982" i="39"/>
  <c r="F983" i="39"/>
  <c r="F984" i="39"/>
  <c r="F985" i="39"/>
  <c r="F986" i="39"/>
  <c r="F987" i="39"/>
  <c r="F988" i="39"/>
  <c r="F989" i="39"/>
  <c r="F990" i="39"/>
  <c r="F991" i="39"/>
  <c r="F992" i="39"/>
  <c r="F993" i="39"/>
  <c r="F994" i="39"/>
  <c r="F995" i="39"/>
  <c r="F996" i="39"/>
  <c r="F997" i="39"/>
  <c r="F998" i="39"/>
  <c r="F999" i="39"/>
  <c r="F1000" i="39"/>
  <c r="F1001" i="39"/>
  <c r="F1002" i="39"/>
  <c r="F1003" i="39"/>
  <c r="F1004" i="39"/>
  <c r="F1005" i="39"/>
  <c r="F1006" i="39"/>
  <c r="F1007" i="39"/>
  <c r="F1008" i="39"/>
  <c r="F1009" i="39"/>
  <c r="F1010" i="39"/>
  <c r="F1011" i="39"/>
  <c r="F1012" i="39"/>
  <c r="F1013" i="39"/>
  <c r="F1014" i="39"/>
  <c r="F1015" i="39"/>
  <c r="F1016" i="39"/>
  <c r="F1017" i="39"/>
  <c r="F1018" i="39"/>
  <c r="F1019" i="39"/>
  <c r="F1020" i="39"/>
  <c r="F1021" i="39"/>
  <c r="F1022" i="39"/>
  <c r="F1023" i="39"/>
  <c r="F1024" i="39"/>
  <c r="F1025" i="39"/>
  <c r="F1026" i="39"/>
  <c r="F1027" i="39"/>
  <c r="F1028" i="39"/>
  <c r="F1029" i="39"/>
  <c r="F1030" i="39"/>
  <c r="F1031" i="39"/>
  <c r="F1032" i="39"/>
  <c r="F1033" i="39"/>
  <c r="F1034" i="39"/>
  <c r="F1035" i="39"/>
  <c r="F1036" i="39"/>
  <c r="F1037" i="39"/>
  <c r="F1038" i="39"/>
  <c r="F1039" i="39"/>
  <c r="F1040" i="39"/>
  <c r="F1041" i="39"/>
  <c r="F1042" i="39"/>
  <c r="F1043" i="39"/>
  <c r="F1044" i="39"/>
  <c r="F1045" i="39"/>
  <c r="F1046" i="39"/>
  <c r="F1047" i="39"/>
  <c r="F1048" i="39"/>
  <c r="F1049" i="39"/>
  <c r="F1050" i="39"/>
  <c r="F1051" i="39"/>
  <c r="F1052" i="39"/>
  <c r="F1053" i="39"/>
  <c r="F1054" i="39"/>
  <c r="F1055" i="39"/>
  <c r="F1056" i="39"/>
  <c r="F1057" i="39"/>
  <c r="F1058" i="39"/>
  <c r="F1059" i="39"/>
  <c r="F1060" i="39"/>
  <c r="F1061" i="39"/>
  <c r="F1062" i="39"/>
  <c r="F1063" i="39"/>
  <c r="F1064" i="39"/>
  <c r="F1065" i="39"/>
  <c r="F1066" i="39"/>
  <c r="F1067" i="39"/>
  <c r="F1068" i="39"/>
  <c r="F1069" i="39"/>
  <c r="F1070" i="39"/>
  <c r="F1071" i="39"/>
  <c r="F1072" i="39"/>
  <c r="F1073" i="39"/>
  <c r="F1074" i="39"/>
  <c r="F1075" i="39"/>
  <c r="F1076" i="39"/>
  <c r="F1077" i="39"/>
  <c r="F1078" i="39"/>
  <c r="F1079" i="39"/>
  <c r="F1080" i="39"/>
  <c r="F1081" i="39"/>
  <c r="F1082" i="39"/>
  <c r="F1083" i="39"/>
  <c r="F1084" i="39"/>
  <c r="F1085" i="39"/>
  <c r="F1086" i="39"/>
  <c r="F1087" i="39"/>
  <c r="F1088" i="39"/>
  <c r="F1089" i="39"/>
  <c r="F1090" i="39"/>
  <c r="F1091" i="39"/>
  <c r="F1092" i="39"/>
  <c r="F1093" i="39"/>
  <c r="F1094" i="39"/>
  <c r="F1095" i="39"/>
  <c r="F1096" i="39"/>
  <c r="F1097" i="39"/>
  <c r="F1098" i="39"/>
  <c r="F1099" i="39"/>
  <c r="F1100" i="39"/>
  <c r="F1101" i="39"/>
  <c r="F1102" i="39"/>
  <c r="F1103" i="39"/>
  <c r="F1104" i="39"/>
  <c r="F1105" i="39"/>
  <c r="F1106" i="39"/>
  <c r="F1107" i="39"/>
  <c r="F1108" i="39"/>
  <c r="F1109" i="39"/>
  <c r="F1110" i="39"/>
  <c r="F1111" i="39"/>
  <c r="F1112" i="39"/>
  <c r="F1113" i="39"/>
  <c r="F1114" i="39"/>
  <c r="F1115" i="39"/>
  <c r="F1116" i="39"/>
  <c r="F1117" i="39"/>
  <c r="F1118" i="39"/>
  <c r="F1119" i="39"/>
  <c r="F1120" i="39"/>
  <c r="F1121" i="39"/>
  <c r="F1122" i="39"/>
  <c r="F1123" i="39"/>
  <c r="F1124" i="39"/>
  <c r="F1125" i="39"/>
  <c r="F1126" i="39"/>
  <c r="F1127" i="39"/>
  <c r="F1128" i="39"/>
  <c r="F1129" i="39"/>
  <c r="F1130" i="39"/>
  <c r="F1131" i="39"/>
  <c r="F1132" i="39"/>
  <c r="F1133" i="39"/>
  <c r="F1134" i="39"/>
  <c r="F1135" i="39"/>
  <c r="F1136" i="39"/>
  <c r="F1137" i="39"/>
  <c r="F1138" i="39"/>
  <c r="F1139" i="39"/>
  <c r="F1140" i="39"/>
  <c r="F1141" i="39"/>
  <c r="F1142" i="39"/>
  <c r="F1143" i="39"/>
  <c r="F1144" i="39"/>
  <c r="F1145" i="39"/>
  <c r="F1146" i="39"/>
  <c r="F1147" i="39"/>
  <c r="F1148" i="39"/>
  <c r="F1149" i="39"/>
  <c r="F1150" i="39"/>
  <c r="F1151" i="39"/>
  <c r="F1152" i="39"/>
  <c r="F1153" i="39"/>
  <c r="F1154" i="39"/>
  <c r="F1155" i="39"/>
  <c r="F1156" i="39"/>
  <c r="F1157" i="39"/>
  <c r="F1158" i="39"/>
  <c r="F1159" i="39"/>
  <c r="F1160" i="39"/>
  <c r="F1161" i="39"/>
  <c r="F1162" i="39"/>
  <c r="F1163" i="39"/>
  <c r="F1164" i="39"/>
  <c r="F1165" i="39"/>
  <c r="F1166" i="39"/>
  <c r="F1167" i="39"/>
  <c r="F1168" i="39"/>
  <c r="F1169" i="39"/>
  <c r="F1170" i="39"/>
  <c r="F1171" i="39"/>
  <c r="F1172" i="39"/>
  <c r="F1173" i="39"/>
  <c r="F1174" i="39"/>
  <c r="F1175" i="39"/>
  <c r="F1176" i="39"/>
  <c r="F1177" i="39"/>
  <c r="F1178" i="39"/>
  <c r="F1179" i="39"/>
  <c r="F1180" i="39"/>
  <c r="F1181" i="39"/>
  <c r="F1182" i="39"/>
  <c r="F1183" i="39"/>
  <c r="F1184" i="39"/>
  <c r="F1185" i="39"/>
  <c r="F1186" i="39"/>
  <c r="F1187" i="39"/>
  <c r="F1188" i="39"/>
  <c r="F1189" i="39"/>
  <c r="F1190" i="39"/>
  <c r="F1191" i="39"/>
  <c r="F1192" i="39"/>
  <c r="F1193" i="39"/>
  <c r="F1194" i="39"/>
  <c r="F1195" i="39"/>
  <c r="F1196" i="39"/>
  <c r="F1197" i="39"/>
  <c r="F1198" i="39"/>
  <c r="F1199" i="39"/>
  <c r="F1200" i="39"/>
  <c r="F1201" i="39"/>
  <c r="F1202" i="39"/>
  <c r="F1203" i="39"/>
  <c r="F1204" i="39"/>
  <c r="F1205" i="39"/>
  <c r="F1206" i="39"/>
  <c r="F1207" i="39"/>
  <c r="F1208" i="39"/>
  <c r="F1209" i="39"/>
  <c r="F1210" i="39"/>
  <c r="F1211" i="39"/>
  <c r="F1212" i="39"/>
  <c r="F1213" i="39"/>
  <c r="F1214" i="39"/>
  <c r="F1215" i="39"/>
  <c r="F1216" i="39"/>
  <c r="F1217" i="39"/>
  <c r="F1218" i="39"/>
  <c r="F1219" i="39"/>
  <c r="F1220" i="39"/>
  <c r="F1221" i="39"/>
  <c r="F1222" i="39"/>
  <c r="F1223" i="39"/>
  <c r="F1224" i="39"/>
  <c r="F1225" i="39"/>
  <c r="F1226" i="39"/>
  <c r="F1227" i="39"/>
  <c r="F1228" i="39"/>
  <c r="F1229" i="39"/>
  <c r="F1230" i="39"/>
  <c r="F1231" i="39"/>
  <c r="F1232" i="39"/>
  <c r="F1233" i="39"/>
  <c r="F1234" i="39"/>
  <c r="F1235" i="39"/>
  <c r="F1236" i="39"/>
  <c r="F1237" i="39"/>
  <c r="F1238" i="39"/>
  <c r="F1239" i="39"/>
  <c r="F1240" i="39"/>
  <c r="F1241" i="39"/>
  <c r="F1242" i="39"/>
  <c r="F1243" i="39"/>
  <c r="F1244" i="39"/>
  <c r="F1245" i="39"/>
  <c r="F1246" i="39"/>
  <c r="F1247" i="39"/>
  <c r="F1248" i="39"/>
  <c r="F1249" i="39"/>
  <c r="F1250" i="39"/>
  <c r="F1251" i="39"/>
  <c r="F1252" i="39"/>
  <c r="F1253" i="39"/>
  <c r="F1254" i="39"/>
  <c r="F1255" i="39"/>
  <c r="F1256" i="39"/>
  <c r="F1257" i="39"/>
  <c r="F1258" i="39"/>
  <c r="F1259" i="39"/>
  <c r="F1260" i="39"/>
  <c r="F1261" i="39"/>
  <c r="F1262" i="39"/>
  <c r="F1263" i="39"/>
  <c r="F1264" i="39"/>
  <c r="F1265" i="39"/>
  <c r="F1266" i="39"/>
  <c r="F1267" i="39"/>
  <c r="F1268" i="39"/>
  <c r="F1269" i="39"/>
  <c r="F1270" i="39"/>
  <c r="F1271" i="39"/>
  <c r="F1272" i="39"/>
  <c r="F1273" i="39"/>
  <c r="F1274" i="39"/>
  <c r="F1275" i="39"/>
  <c r="F1276" i="39"/>
  <c r="F1277" i="39"/>
  <c r="F1278" i="39"/>
  <c r="F1279" i="39"/>
  <c r="F1280" i="39"/>
  <c r="F1281" i="39"/>
  <c r="F1282" i="39"/>
  <c r="F1283" i="39"/>
  <c r="F1284" i="39"/>
  <c r="F1285" i="39"/>
  <c r="F1286" i="39"/>
  <c r="F1287" i="39"/>
  <c r="F1288" i="39"/>
  <c r="F1289" i="39"/>
  <c r="F1290" i="39"/>
  <c r="F1291" i="39"/>
  <c r="F1292" i="39"/>
  <c r="F1293" i="39"/>
  <c r="F1294" i="39"/>
  <c r="F1295" i="39"/>
  <c r="F1296" i="39"/>
  <c r="F1297" i="39"/>
  <c r="F1298" i="39"/>
  <c r="F1299" i="39"/>
  <c r="F1300" i="39"/>
  <c r="F1301" i="39"/>
  <c r="F1302" i="39"/>
  <c r="F1303" i="39"/>
  <c r="F1304" i="39"/>
  <c r="F1305" i="39"/>
  <c r="F1306" i="39"/>
  <c r="F1307" i="39"/>
  <c r="F1308" i="39"/>
  <c r="F1309" i="39"/>
  <c r="F1310" i="39"/>
  <c r="F1311" i="39"/>
  <c r="F1312" i="39"/>
  <c r="F1313" i="39"/>
  <c r="F1314" i="39"/>
  <c r="F1315" i="39"/>
  <c r="F1316" i="39"/>
  <c r="F1317" i="39"/>
  <c r="F1318" i="39"/>
  <c r="F1319" i="39"/>
  <c r="F1320" i="39"/>
  <c r="F1321" i="39"/>
  <c r="F1322" i="39"/>
  <c r="F1323" i="39"/>
  <c r="F1324" i="39"/>
  <c r="F1325" i="39"/>
  <c r="F1326" i="39"/>
  <c r="F1327" i="39"/>
  <c r="F1328" i="39"/>
  <c r="F1329" i="39"/>
  <c r="F1330" i="39"/>
  <c r="F1331" i="39"/>
  <c r="F1332" i="39"/>
  <c r="F1333" i="39"/>
  <c r="F1334" i="39"/>
  <c r="F1335" i="39"/>
  <c r="F1336" i="39"/>
  <c r="F1337" i="39"/>
  <c r="F1338" i="39"/>
  <c r="F1339" i="39"/>
  <c r="F1340" i="39"/>
  <c r="F1341" i="39"/>
  <c r="F1342" i="39"/>
  <c r="F1343" i="39"/>
  <c r="F1344" i="39"/>
  <c r="F1345" i="39"/>
  <c r="F1346" i="39"/>
  <c r="F1347" i="39"/>
  <c r="F1348" i="39"/>
  <c r="F1349" i="39"/>
  <c r="F1350" i="39"/>
  <c r="F1351" i="39"/>
  <c r="F1352" i="39"/>
  <c r="F1353" i="39"/>
  <c r="F1354" i="39"/>
  <c r="F1355" i="39"/>
  <c r="F1356" i="39"/>
  <c r="F1357" i="39"/>
  <c r="F1358" i="39"/>
  <c r="F1359" i="39"/>
  <c r="F1360" i="39"/>
  <c r="F1361" i="39"/>
  <c r="F1362" i="39"/>
  <c r="F1363" i="39"/>
  <c r="F1364" i="39"/>
  <c r="F1365" i="39"/>
  <c r="F1366" i="39"/>
  <c r="F1367" i="39"/>
  <c r="F1368" i="39"/>
  <c r="F1369" i="39"/>
  <c r="F1370" i="39"/>
  <c r="F1371" i="39"/>
  <c r="F1372" i="39"/>
  <c r="F1373" i="39"/>
  <c r="F1374" i="39"/>
  <c r="F1375" i="39"/>
  <c r="F1376" i="39"/>
  <c r="F1377" i="39"/>
  <c r="F1378" i="39"/>
  <c r="F1379" i="39"/>
  <c r="F1380" i="39"/>
  <c r="F1381" i="39"/>
  <c r="F1382" i="39"/>
  <c r="F1383" i="39"/>
  <c r="F1384" i="39"/>
  <c r="F1385" i="39"/>
  <c r="F1386" i="39"/>
  <c r="F1387" i="39"/>
  <c r="F1388" i="39"/>
  <c r="F1389" i="39"/>
  <c r="F1390" i="39"/>
  <c r="F1391" i="39"/>
  <c r="F1392" i="39"/>
  <c r="F1393" i="39"/>
  <c r="F1394" i="39"/>
  <c r="F1395" i="39"/>
  <c r="F1396" i="39"/>
  <c r="F1397" i="39"/>
  <c r="F1398" i="39"/>
  <c r="F1399" i="39"/>
  <c r="F1400" i="39"/>
  <c r="F1401" i="39"/>
  <c r="F1402" i="39"/>
  <c r="F1403" i="39"/>
  <c r="F1404" i="39"/>
  <c r="F1405" i="39"/>
  <c r="F1406" i="39"/>
  <c r="F1407" i="39"/>
  <c r="F1408" i="39"/>
  <c r="F1409" i="39"/>
  <c r="F1410" i="39"/>
  <c r="F1411" i="39"/>
  <c r="F1412" i="39"/>
  <c r="F1413" i="39"/>
  <c r="F1414" i="39"/>
  <c r="F1415" i="39"/>
  <c r="F1416" i="39"/>
  <c r="F1417" i="39"/>
  <c r="F1418" i="39"/>
  <c r="F1419" i="39"/>
  <c r="F1420" i="39"/>
  <c r="F1421" i="39"/>
  <c r="F1422" i="39"/>
  <c r="F1423" i="39"/>
  <c r="F1424" i="39"/>
  <c r="F1425" i="39"/>
  <c r="F1426" i="39"/>
  <c r="F1427" i="39"/>
  <c r="F1428" i="39"/>
  <c r="F1429" i="39"/>
  <c r="F1430" i="39"/>
  <c r="F1431" i="39"/>
  <c r="F1432" i="39"/>
  <c r="F1433" i="39"/>
  <c r="F1434" i="39"/>
  <c r="F1435" i="39"/>
  <c r="F1436" i="39"/>
  <c r="F1437" i="39"/>
  <c r="F1438" i="39"/>
  <c r="F1439" i="39"/>
  <c r="F1440" i="39"/>
  <c r="F1441" i="39"/>
  <c r="F1442" i="39"/>
  <c r="F1443" i="39"/>
  <c r="F1444" i="39"/>
  <c r="F1445" i="39"/>
  <c r="F1446" i="39"/>
  <c r="F1447" i="39"/>
  <c r="F1448" i="39"/>
  <c r="F1449" i="39"/>
  <c r="F1450" i="39"/>
  <c r="F1451" i="39"/>
  <c r="F1452" i="39"/>
  <c r="F1453" i="39"/>
  <c r="F1454" i="39"/>
  <c r="F1455" i="39"/>
  <c r="F1456" i="39"/>
  <c r="F1457" i="39"/>
  <c r="F1458" i="39"/>
  <c r="F1459" i="39"/>
  <c r="F1460" i="39"/>
  <c r="F1461" i="39"/>
  <c r="F1462" i="39"/>
  <c r="F1463" i="39"/>
  <c r="F1464" i="39"/>
  <c r="F1465" i="39"/>
  <c r="F1466" i="39"/>
  <c r="F1467" i="39"/>
  <c r="F1468" i="39"/>
  <c r="F1469" i="39"/>
  <c r="F1470" i="39"/>
  <c r="F1471" i="39"/>
  <c r="F1472" i="39"/>
  <c r="F1473" i="39"/>
  <c r="F1474" i="39"/>
  <c r="F1475" i="39"/>
  <c r="F1476" i="39"/>
  <c r="F1477" i="39"/>
  <c r="F1478" i="39"/>
  <c r="F1479" i="39"/>
  <c r="F1480" i="39"/>
  <c r="F1481" i="39"/>
  <c r="F1482" i="39"/>
  <c r="F1483" i="39"/>
  <c r="F1484" i="39"/>
  <c r="F1485" i="39"/>
  <c r="F1486" i="39"/>
  <c r="F1487" i="39"/>
  <c r="F1488" i="39"/>
  <c r="F1489" i="39"/>
  <c r="F1490" i="39"/>
  <c r="F1491" i="39"/>
  <c r="F1492" i="39"/>
  <c r="F1493" i="39"/>
  <c r="F1494" i="39"/>
  <c r="F1495" i="39"/>
  <c r="F1496" i="39"/>
  <c r="F1497" i="39"/>
  <c r="F1498" i="39"/>
  <c r="F1499" i="39"/>
  <c r="F1500" i="39"/>
  <c r="F1501" i="39"/>
  <c r="F1502" i="39"/>
  <c r="F1503" i="39"/>
  <c r="F1504" i="39"/>
  <c r="F1505" i="39"/>
  <c r="F1506" i="39"/>
  <c r="F1507" i="39"/>
  <c r="F1508" i="39"/>
  <c r="F1509" i="39"/>
  <c r="F1510" i="39"/>
  <c r="F1511" i="39"/>
  <c r="F1512" i="39"/>
  <c r="F1513" i="39"/>
  <c r="F1514" i="39"/>
  <c r="F1515" i="39"/>
  <c r="F1516" i="39"/>
  <c r="F1517" i="39"/>
  <c r="F1518" i="39"/>
  <c r="F1519" i="39"/>
  <c r="F1520" i="39"/>
  <c r="F1521" i="39"/>
  <c r="F1522" i="39"/>
  <c r="F1523" i="39"/>
  <c r="F1524" i="39"/>
  <c r="F1525" i="39"/>
  <c r="F1526" i="39"/>
  <c r="F1527" i="39"/>
  <c r="F1528" i="39"/>
  <c r="F1529" i="39"/>
  <c r="F1530" i="39"/>
  <c r="F1531" i="39"/>
  <c r="F1532" i="39"/>
  <c r="F1533" i="39"/>
  <c r="F1534" i="39"/>
  <c r="F1535" i="39"/>
  <c r="F1536" i="39"/>
  <c r="F1537" i="39"/>
  <c r="F1538" i="39"/>
  <c r="F1539" i="39"/>
  <c r="F1540" i="39"/>
  <c r="F1541" i="39"/>
  <c r="F1542" i="39"/>
  <c r="F1543" i="39"/>
  <c r="F1544" i="39"/>
  <c r="F1545" i="39"/>
  <c r="F1546" i="39"/>
  <c r="F1547" i="39"/>
  <c r="F1548" i="39"/>
  <c r="F1549" i="39"/>
  <c r="F1550" i="39"/>
  <c r="F1551" i="39"/>
  <c r="F1552" i="39"/>
  <c r="F1553" i="39"/>
  <c r="F1554" i="39"/>
  <c r="F1555" i="39"/>
  <c r="F1556" i="39"/>
  <c r="F1557" i="39"/>
  <c r="F1558" i="39"/>
  <c r="F1559" i="39"/>
  <c r="F1560" i="39"/>
  <c r="F1561" i="39"/>
  <c r="F1562" i="39"/>
  <c r="F1563" i="39"/>
  <c r="F1564" i="39"/>
  <c r="F1565" i="39"/>
  <c r="F1566" i="39"/>
  <c r="F1567" i="39"/>
  <c r="F1568" i="39"/>
  <c r="F1569" i="39"/>
  <c r="F1570" i="39"/>
  <c r="F1571" i="39"/>
  <c r="F1572" i="39"/>
  <c r="F1573" i="39"/>
  <c r="F1574" i="39"/>
  <c r="F1575" i="39"/>
  <c r="F1576" i="39"/>
  <c r="F1577" i="39"/>
  <c r="F1578" i="39"/>
  <c r="F1579" i="39"/>
  <c r="F1580" i="39"/>
  <c r="F1581" i="39"/>
  <c r="F1582" i="39"/>
  <c r="F1583" i="39"/>
  <c r="F1584" i="39"/>
  <c r="F1585" i="39"/>
  <c r="F1586" i="39"/>
  <c r="F1587" i="39"/>
  <c r="F1588" i="39"/>
  <c r="F1589" i="39"/>
  <c r="F1590" i="39"/>
  <c r="F1591" i="39"/>
  <c r="F1592" i="39"/>
  <c r="F1593" i="39"/>
  <c r="F1594" i="39"/>
  <c r="F1595" i="39"/>
  <c r="F1596" i="39"/>
  <c r="F1597" i="39"/>
  <c r="F1598" i="39"/>
  <c r="F1599" i="39"/>
  <c r="F1600" i="39"/>
  <c r="F1601" i="39"/>
  <c r="F1602" i="39"/>
  <c r="F1603" i="39"/>
  <c r="F1604" i="39"/>
  <c r="F1605" i="39"/>
  <c r="F1606" i="39"/>
  <c r="F1607" i="39"/>
  <c r="F1608" i="39"/>
  <c r="F1609" i="39"/>
  <c r="F1610" i="39"/>
  <c r="F1611" i="39"/>
  <c r="F1612" i="39"/>
  <c r="F1613" i="39"/>
  <c r="F1614" i="39"/>
  <c r="F1615" i="39"/>
  <c r="F1616" i="39"/>
  <c r="F1617" i="39"/>
  <c r="F1618" i="39"/>
  <c r="F1619" i="39"/>
  <c r="F1620" i="39"/>
  <c r="F1621" i="39"/>
  <c r="F1622" i="39"/>
  <c r="F1623" i="39"/>
  <c r="F1624" i="39"/>
  <c r="F1625" i="39"/>
  <c r="F1626" i="39"/>
  <c r="F1627" i="39"/>
  <c r="F1628" i="39"/>
  <c r="F1629" i="39"/>
  <c r="F1630" i="39"/>
  <c r="F1631" i="39"/>
  <c r="F1632" i="39"/>
  <c r="F1633" i="39"/>
  <c r="F1634" i="39"/>
  <c r="F1635" i="39"/>
  <c r="F1636" i="39"/>
  <c r="F1637" i="39"/>
  <c r="F1638" i="39"/>
  <c r="F1639" i="39"/>
  <c r="F1640" i="39"/>
  <c r="F1641" i="39"/>
  <c r="F1642" i="39"/>
  <c r="F1643" i="39"/>
  <c r="F1644" i="39"/>
  <c r="F1645" i="39"/>
  <c r="F1646" i="39"/>
  <c r="F1647" i="39"/>
  <c r="F1648" i="39"/>
  <c r="F1649" i="39"/>
  <c r="F1650" i="39"/>
  <c r="F1651" i="39"/>
  <c r="F1652" i="39"/>
  <c r="F1653" i="39"/>
  <c r="F1654" i="39"/>
  <c r="F1655" i="39"/>
  <c r="F1656" i="39"/>
  <c r="F1657" i="39"/>
  <c r="F1658" i="39"/>
  <c r="F1659" i="39"/>
  <c r="F1660" i="39"/>
  <c r="F1661" i="39"/>
  <c r="F1662" i="39"/>
  <c r="F1663" i="39"/>
  <c r="F1664" i="39"/>
  <c r="F1665" i="39"/>
  <c r="F1666" i="39"/>
  <c r="F1667" i="39"/>
  <c r="F1668" i="39"/>
  <c r="F1669" i="39"/>
  <c r="F1670" i="39"/>
  <c r="F1671" i="39"/>
  <c r="F1672" i="39"/>
  <c r="F1673" i="39"/>
  <c r="F1674" i="39"/>
  <c r="F1675" i="39"/>
  <c r="F1676" i="39"/>
  <c r="F1677" i="39"/>
  <c r="F1678" i="39"/>
  <c r="F1679" i="39"/>
  <c r="F1680" i="39"/>
  <c r="F1681" i="39"/>
  <c r="F1682" i="39"/>
  <c r="F1683" i="39"/>
  <c r="F1684" i="39"/>
  <c r="F1685" i="39"/>
  <c r="F1686" i="39"/>
  <c r="F1687" i="39"/>
  <c r="F1688" i="39"/>
  <c r="F1689" i="39"/>
  <c r="F1690" i="39"/>
  <c r="F1691" i="39"/>
  <c r="F1692" i="39"/>
  <c r="F1693" i="39"/>
  <c r="F1694" i="39"/>
  <c r="F1695" i="39"/>
  <c r="F1696" i="39"/>
  <c r="F1697" i="39"/>
  <c r="F1698" i="39"/>
  <c r="F1699" i="39"/>
  <c r="F1700" i="39"/>
  <c r="F1701" i="39"/>
  <c r="F1702" i="39"/>
  <c r="F1703" i="39"/>
  <c r="F1704" i="39"/>
  <c r="F1705" i="39"/>
  <c r="F1706" i="39"/>
  <c r="F1707" i="39"/>
  <c r="F1708" i="39"/>
  <c r="F1709" i="39"/>
  <c r="F1710" i="39"/>
  <c r="F1711" i="39"/>
  <c r="F1712" i="39"/>
  <c r="F1713" i="39"/>
  <c r="F1714" i="39"/>
  <c r="F1715" i="39"/>
  <c r="F1716" i="39"/>
  <c r="F1717" i="39"/>
  <c r="F1718" i="39"/>
  <c r="F1719" i="39"/>
  <c r="F1720" i="39"/>
  <c r="F1721" i="39"/>
  <c r="F1722" i="39"/>
  <c r="F1723" i="39"/>
  <c r="F1724" i="39"/>
  <c r="F1725" i="39"/>
  <c r="F1726" i="39"/>
  <c r="F1727" i="39"/>
  <c r="F1728" i="39"/>
  <c r="F1729" i="39"/>
  <c r="F1730" i="39"/>
  <c r="F1731" i="39"/>
  <c r="F1732" i="39"/>
  <c r="F1733" i="39"/>
  <c r="F1734" i="39"/>
  <c r="F1735" i="39"/>
  <c r="F1736" i="39"/>
  <c r="F1737" i="39"/>
  <c r="F1738" i="39"/>
  <c r="F1739" i="39"/>
  <c r="F1740" i="39"/>
  <c r="F1741" i="39"/>
  <c r="F1742" i="39"/>
  <c r="F1743" i="39"/>
  <c r="F1744" i="39"/>
  <c r="F1745" i="39"/>
  <c r="F1746" i="39"/>
  <c r="F1747" i="39"/>
  <c r="F1748" i="39"/>
  <c r="F1749" i="39"/>
  <c r="F1750" i="39"/>
  <c r="F1751" i="39"/>
  <c r="F1752" i="39"/>
  <c r="F1753" i="39"/>
  <c r="F1754" i="39"/>
  <c r="F1755" i="39"/>
  <c r="F1756" i="39"/>
  <c r="F1757" i="39"/>
  <c r="F1758" i="39"/>
  <c r="F1759" i="39"/>
  <c r="F1760" i="39"/>
  <c r="F1761" i="39"/>
  <c r="F1762" i="39"/>
  <c r="F1763" i="39"/>
  <c r="F1764" i="39"/>
  <c r="F1765" i="39"/>
  <c r="F1766" i="39"/>
  <c r="F1767" i="39"/>
  <c r="F1768" i="39"/>
  <c r="F1769" i="39"/>
  <c r="F1770" i="39"/>
  <c r="F1771" i="39"/>
  <c r="F1772" i="39"/>
  <c r="F1773" i="39"/>
  <c r="F1774" i="39"/>
  <c r="F1775" i="39"/>
  <c r="F1776" i="39"/>
  <c r="F1777" i="39"/>
  <c r="F1778" i="39"/>
  <c r="F1779" i="39"/>
  <c r="F1780" i="39"/>
  <c r="F1781" i="39"/>
  <c r="F1782" i="39"/>
  <c r="F1783" i="39"/>
  <c r="F1784" i="39"/>
  <c r="F1785" i="39"/>
  <c r="F1786" i="39"/>
  <c r="F1787" i="39"/>
  <c r="F1788" i="39"/>
  <c r="F1789" i="39"/>
  <c r="F1790" i="39"/>
  <c r="F1791" i="39"/>
  <c r="F1792" i="39"/>
  <c r="F1793" i="39"/>
  <c r="F1794" i="39"/>
  <c r="F1795" i="39"/>
  <c r="F1796" i="39"/>
  <c r="F1797" i="39"/>
  <c r="F1798" i="39"/>
  <c r="F1799" i="39"/>
  <c r="F1800" i="39"/>
  <c r="F1801" i="39"/>
  <c r="F1802" i="39"/>
  <c r="F1803" i="39"/>
  <c r="F1804" i="39"/>
  <c r="F1805" i="39"/>
  <c r="F1806" i="39"/>
  <c r="F1807" i="39"/>
  <c r="F1808" i="39"/>
  <c r="F1809" i="39"/>
  <c r="F1810" i="39"/>
  <c r="F1811" i="39"/>
  <c r="F1812" i="39"/>
  <c r="F1813" i="39"/>
  <c r="F1814" i="39"/>
  <c r="F1815" i="39"/>
  <c r="F1816" i="39"/>
  <c r="F1817" i="39"/>
  <c r="F1818" i="39"/>
  <c r="F1819" i="39"/>
  <c r="F1820" i="39"/>
  <c r="F1821" i="39"/>
  <c r="F1822" i="39"/>
  <c r="F1823" i="39"/>
  <c r="F1824" i="39"/>
  <c r="F1825" i="39"/>
  <c r="F1826" i="39"/>
  <c r="F1827" i="39"/>
  <c r="F1828" i="39"/>
  <c r="F1829" i="39"/>
  <c r="F1830" i="39"/>
  <c r="F1831" i="39"/>
  <c r="F1832" i="39"/>
  <c r="F1833" i="39"/>
  <c r="F1834" i="39"/>
  <c r="F1835" i="39"/>
  <c r="F1836" i="39"/>
  <c r="F1837" i="39"/>
  <c r="F1838" i="39"/>
  <c r="F1839" i="39"/>
  <c r="F1840" i="39"/>
  <c r="F1841" i="39"/>
  <c r="F1842" i="39"/>
  <c r="F1843" i="39"/>
  <c r="F1844" i="39"/>
  <c r="F1845" i="39"/>
  <c r="F1846" i="39"/>
  <c r="F1847" i="39"/>
  <c r="F1848" i="39"/>
  <c r="F1849" i="39"/>
  <c r="F1850" i="39"/>
  <c r="F1851" i="39"/>
  <c r="F1852" i="39"/>
  <c r="F1853" i="39"/>
  <c r="F1854" i="39"/>
  <c r="F1855" i="39"/>
  <c r="F1856" i="39"/>
  <c r="F1857" i="39"/>
  <c r="F1858" i="39"/>
  <c r="F1859" i="39"/>
  <c r="F1860" i="39"/>
  <c r="F1861" i="39"/>
  <c r="F1862" i="39"/>
  <c r="F1863" i="39"/>
  <c r="F1864" i="39"/>
  <c r="F1865" i="39"/>
  <c r="F1866" i="39"/>
  <c r="F1867" i="39"/>
  <c r="F1868" i="39"/>
  <c r="F1869" i="39"/>
  <c r="F1870" i="39"/>
  <c r="F1871" i="39"/>
  <c r="F1872" i="39"/>
  <c r="F1873" i="39"/>
  <c r="F1874" i="39"/>
  <c r="F1875" i="39"/>
  <c r="F1876" i="39"/>
  <c r="F1877" i="39"/>
  <c r="F1878" i="39"/>
  <c r="F1879" i="39"/>
  <c r="F1880" i="39"/>
  <c r="F1881" i="39"/>
  <c r="F1882" i="39"/>
  <c r="F1883" i="39"/>
  <c r="F1884" i="39"/>
  <c r="F1885" i="39"/>
  <c r="F1886" i="39"/>
  <c r="F1887" i="39"/>
  <c r="F1888" i="39"/>
  <c r="F1889" i="39"/>
  <c r="F1890" i="39"/>
  <c r="F1891" i="39"/>
  <c r="F1892" i="39"/>
  <c r="F1893" i="39"/>
  <c r="F1894" i="39"/>
  <c r="F1895" i="39"/>
  <c r="F1896" i="39"/>
  <c r="F1897" i="39"/>
  <c r="F1898" i="39"/>
  <c r="F1899" i="39"/>
  <c r="F1900" i="39"/>
  <c r="F1901" i="39"/>
  <c r="F1902" i="39"/>
  <c r="F1903" i="39"/>
  <c r="F1904" i="39"/>
  <c r="F1905" i="39"/>
  <c r="F1906" i="39"/>
  <c r="F1907" i="39"/>
  <c r="F1908" i="39"/>
  <c r="F1909" i="39"/>
  <c r="F1910" i="39"/>
  <c r="F1911" i="39"/>
  <c r="F1912" i="39"/>
  <c r="F1913" i="39"/>
  <c r="F1914" i="39"/>
  <c r="F1915" i="39"/>
  <c r="F1916" i="39"/>
  <c r="F1917" i="39"/>
  <c r="F1918" i="39"/>
  <c r="F1919" i="39"/>
  <c r="F1920" i="39"/>
  <c r="F1921" i="39"/>
  <c r="F1922" i="39"/>
  <c r="F1923" i="39"/>
  <c r="F1924" i="39"/>
  <c r="F1925" i="39"/>
  <c r="F1926" i="39"/>
  <c r="F1927" i="39"/>
  <c r="F1928" i="39"/>
  <c r="F1929" i="39"/>
  <c r="F1930" i="39"/>
  <c r="F1931" i="39"/>
  <c r="F1932" i="39"/>
  <c r="F1933" i="39"/>
  <c r="F1934" i="39"/>
  <c r="F1935" i="39"/>
  <c r="F1936" i="39"/>
  <c r="F1937" i="39"/>
  <c r="F1938" i="39"/>
  <c r="F1939" i="39"/>
  <c r="F1940" i="39"/>
  <c r="F1941" i="39"/>
  <c r="F1942" i="39"/>
  <c r="F1943" i="39"/>
  <c r="F1944" i="39"/>
  <c r="F1945" i="39"/>
  <c r="F1946" i="39"/>
  <c r="F1947" i="39"/>
  <c r="F1948" i="39"/>
  <c r="F1949" i="39"/>
  <c r="F1950" i="39"/>
  <c r="F1951" i="39"/>
  <c r="F1952" i="39"/>
  <c r="F1953" i="39"/>
  <c r="F1954" i="39"/>
  <c r="F1955" i="39"/>
  <c r="F1956" i="39"/>
  <c r="F1957" i="39"/>
  <c r="F1958" i="39"/>
  <c r="F1959" i="39"/>
  <c r="F1960" i="39"/>
  <c r="F1961" i="39"/>
  <c r="F1962" i="39"/>
  <c r="F1963" i="39"/>
  <c r="F1964" i="39"/>
  <c r="F1965" i="39"/>
  <c r="F1966" i="39"/>
  <c r="F1967" i="39"/>
  <c r="F1968" i="39"/>
  <c r="F1969" i="39"/>
  <c r="F1970" i="39"/>
  <c r="F1971" i="39"/>
  <c r="F1972" i="39"/>
  <c r="F1973" i="39"/>
  <c r="F1974" i="39"/>
  <c r="F1975" i="39"/>
  <c r="F1976" i="39"/>
  <c r="F1977" i="39"/>
  <c r="F1978" i="39"/>
  <c r="F1979" i="39"/>
  <c r="F1980" i="39"/>
  <c r="F1981" i="39"/>
  <c r="F1982" i="39"/>
  <c r="F1983" i="39"/>
  <c r="F1984" i="39"/>
  <c r="F1985" i="39"/>
  <c r="F1986" i="39"/>
  <c r="F1987" i="39"/>
  <c r="F1988" i="39"/>
  <c r="F1989" i="39"/>
  <c r="F1990" i="39"/>
  <c r="F1991" i="39"/>
  <c r="F1992" i="39"/>
  <c r="F1993" i="39"/>
  <c r="F1994" i="39"/>
  <c r="F1995" i="39"/>
  <c r="F1996" i="39"/>
  <c r="F1997" i="39"/>
  <c r="F1998" i="39"/>
  <c r="F1999" i="39"/>
  <c r="F2000" i="39"/>
  <c r="F2001" i="39"/>
  <c r="F2002" i="39"/>
  <c r="F2003" i="39"/>
  <c r="F2004" i="39"/>
  <c r="F2005" i="39"/>
  <c r="F2006" i="39"/>
  <c r="F2007" i="39"/>
  <c r="F2008" i="39"/>
  <c r="F2009" i="39"/>
  <c r="F2010" i="39"/>
  <c r="F2011" i="39"/>
  <c r="F2012" i="39"/>
  <c r="F2013" i="39"/>
  <c r="F2014" i="39"/>
  <c r="F2015" i="39"/>
  <c r="F2016" i="39"/>
  <c r="F2017" i="39"/>
  <c r="F2018" i="39"/>
  <c r="F2019" i="39"/>
  <c r="F2020" i="39"/>
  <c r="F2021" i="39"/>
  <c r="F2022" i="39"/>
  <c r="F2023" i="39"/>
  <c r="F2024" i="39"/>
  <c r="F2025" i="39"/>
  <c r="F2026" i="39"/>
  <c r="F2027" i="39"/>
  <c r="F2028" i="39"/>
  <c r="F2029" i="39"/>
  <c r="F2030" i="39"/>
  <c r="F2031" i="39"/>
  <c r="F2032" i="39"/>
  <c r="F2033" i="39"/>
  <c r="F2034" i="39"/>
  <c r="F2035" i="39"/>
  <c r="F2036" i="39"/>
  <c r="F2037" i="39"/>
  <c r="F2038" i="39"/>
  <c r="F2039" i="39"/>
  <c r="F2040" i="39"/>
  <c r="F2041" i="39"/>
  <c r="F2042" i="39"/>
  <c r="F2043" i="39"/>
  <c r="F2044" i="39"/>
  <c r="F2045" i="39"/>
  <c r="F2046" i="39"/>
  <c r="F2047" i="39"/>
  <c r="F2048" i="39"/>
  <c r="F2049" i="39"/>
  <c r="F2050" i="39"/>
  <c r="F2051" i="39"/>
  <c r="F2052" i="39"/>
  <c r="F2053" i="39"/>
  <c r="F2054" i="39"/>
  <c r="F2055" i="39"/>
  <c r="F2056" i="39"/>
  <c r="F2057" i="39"/>
  <c r="F2058" i="39"/>
  <c r="F2059" i="39"/>
  <c r="F2060" i="39"/>
  <c r="F2061" i="39"/>
  <c r="F2062" i="39"/>
  <c r="F2063" i="39"/>
  <c r="F2064" i="39"/>
  <c r="F2065" i="39"/>
  <c r="F2066" i="39"/>
  <c r="F2067" i="39"/>
  <c r="F2068" i="39"/>
  <c r="F2069" i="39"/>
  <c r="F2070" i="39"/>
  <c r="F2071" i="39"/>
  <c r="F2072" i="39"/>
  <c r="F2073" i="39"/>
  <c r="F2074" i="39"/>
  <c r="F2075" i="39"/>
  <c r="F2076" i="39"/>
  <c r="F2077" i="39"/>
  <c r="F2078" i="39"/>
  <c r="F2079" i="39"/>
  <c r="F2080" i="39"/>
  <c r="F2081" i="39"/>
  <c r="F2082" i="39"/>
  <c r="F2083" i="39"/>
  <c r="F2084" i="39"/>
  <c r="F2085" i="39"/>
  <c r="F2086" i="39"/>
  <c r="F2087" i="39"/>
  <c r="F2088" i="39"/>
  <c r="F2089" i="39"/>
  <c r="F2090" i="39"/>
  <c r="F2091" i="39"/>
  <c r="F2092" i="39"/>
  <c r="F2093" i="39"/>
  <c r="F2094" i="39"/>
  <c r="F2095" i="39"/>
  <c r="F2096" i="39"/>
  <c r="F2097" i="39"/>
  <c r="F2098" i="39"/>
  <c r="F2099" i="39"/>
  <c r="F2100" i="39"/>
  <c r="F2101" i="39"/>
  <c r="F2102" i="39"/>
  <c r="F2103" i="39"/>
  <c r="F2104" i="39"/>
  <c r="F2105" i="39"/>
  <c r="F2106" i="39"/>
  <c r="F2107" i="39"/>
  <c r="F2108" i="39"/>
  <c r="F2109" i="39"/>
  <c r="F2110" i="39"/>
  <c r="F2111" i="39"/>
  <c r="F2112" i="39"/>
  <c r="F2113" i="39"/>
  <c r="F2114" i="39"/>
  <c r="F2115" i="39"/>
  <c r="F2116" i="39"/>
  <c r="F2117" i="39"/>
  <c r="F2118" i="39"/>
  <c r="F2119" i="39"/>
  <c r="F2120" i="39"/>
  <c r="F2121" i="39"/>
  <c r="F2122" i="39"/>
  <c r="F2123" i="39"/>
  <c r="F2124" i="39"/>
  <c r="F2125" i="39"/>
  <c r="F2126" i="39"/>
  <c r="F2127" i="39"/>
  <c r="F2128" i="39"/>
  <c r="F2129" i="39"/>
  <c r="F2130" i="39"/>
  <c r="F2131" i="39"/>
  <c r="F2132" i="39"/>
  <c r="F2133" i="39"/>
  <c r="F2134" i="39"/>
  <c r="F2135" i="39"/>
  <c r="F2136" i="39"/>
  <c r="F2137" i="39"/>
  <c r="F2138" i="39"/>
  <c r="F2139" i="39"/>
  <c r="F2140" i="39"/>
  <c r="F2141" i="39"/>
  <c r="F2142" i="39"/>
  <c r="F2143" i="39"/>
  <c r="F2144" i="39"/>
  <c r="F2145" i="39"/>
  <c r="F2146" i="39"/>
  <c r="F2147" i="39"/>
  <c r="F2148" i="39"/>
  <c r="F2149" i="39"/>
  <c r="F2150" i="39"/>
  <c r="F2151" i="39"/>
  <c r="F2152" i="39"/>
  <c r="F2153" i="39"/>
  <c r="F2154" i="39"/>
  <c r="F2155" i="39"/>
  <c r="F2156" i="39"/>
  <c r="F2157" i="39"/>
  <c r="F2158" i="39"/>
  <c r="F2159" i="39"/>
  <c r="F2160" i="39"/>
  <c r="F2161" i="39"/>
  <c r="F2162" i="39"/>
  <c r="F2163" i="39"/>
  <c r="F2164" i="39"/>
  <c r="F2165" i="39"/>
  <c r="F2166" i="39"/>
  <c r="F2167" i="39"/>
  <c r="F2168" i="39"/>
  <c r="F2169" i="39"/>
  <c r="F2170" i="39"/>
  <c r="F2171" i="39"/>
  <c r="F2172" i="39"/>
  <c r="F2173" i="39"/>
  <c r="F2174" i="39"/>
  <c r="F2175" i="39"/>
  <c r="F2176" i="39"/>
  <c r="F2177" i="39"/>
  <c r="F2178" i="39"/>
  <c r="F2179" i="39"/>
  <c r="F2180" i="39"/>
  <c r="F2181" i="39"/>
  <c r="F2182" i="39"/>
  <c r="F2183" i="39"/>
  <c r="F2184" i="39"/>
  <c r="F2185" i="39"/>
  <c r="F2186" i="39"/>
  <c r="F2187" i="39"/>
  <c r="F2188" i="39"/>
  <c r="F2189" i="39"/>
  <c r="F2190" i="39"/>
  <c r="F2191" i="39"/>
  <c r="F2192" i="39"/>
  <c r="F2193" i="39"/>
  <c r="F2194" i="39"/>
  <c r="F2195" i="39"/>
  <c r="F2196" i="39"/>
  <c r="F2197" i="39"/>
  <c r="F2198" i="39"/>
  <c r="F2199" i="39"/>
  <c r="F2200" i="39"/>
  <c r="F2201" i="39"/>
  <c r="F2202" i="39"/>
  <c r="F2203" i="39"/>
  <c r="F2204" i="39"/>
  <c r="F2205" i="39"/>
  <c r="F2206" i="39"/>
  <c r="F2207" i="39"/>
  <c r="F2208" i="39"/>
  <c r="F2209" i="39"/>
  <c r="F2210" i="39"/>
  <c r="F2211" i="39"/>
  <c r="F2212" i="39"/>
  <c r="F2213" i="39"/>
  <c r="F2214" i="39"/>
  <c r="F2215" i="39"/>
  <c r="F2216" i="39"/>
  <c r="F2217" i="39"/>
  <c r="F2218" i="39"/>
  <c r="F2219" i="39"/>
  <c r="F2220" i="39"/>
  <c r="F2221" i="39"/>
  <c r="F2222" i="39"/>
  <c r="F2223" i="39"/>
  <c r="F2224" i="39"/>
  <c r="F2225" i="39"/>
  <c r="F2226" i="39"/>
  <c r="F2227" i="39"/>
  <c r="F2228" i="39"/>
  <c r="F2229" i="39"/>
  <c r="F2230" i="39"/>
  <c r="F2231" i="39"/>
  <c r="F2232" i="39"/>
  <c r="F2233" i="39"/>
  <c r="F2234" i="39"/>
  <c r="F2235" i="39"/>
  <c r="F2236" i="39"/>
  <c r="F2237" i="39"/>
  <c r="F2238" i="39"/>
  <c r="F2239" i="39"/>
  <c r="F2240" i="39"/>
  <c r="F2241" i="39"/>
  <c r="F2242" i="39"/>
  <c r="F2243" i="39"/>
  <c r="F2244" i="39"/>
  <c r="F2245" i="39"/>
  <c r="F2246" i="39"/>
  <c r="F2247" i="39"/>
  <c r="F2248" i="39"/>
  <c r="F2249" i="39"/>
  <c r="F2250" i="39"/>
  <c r="F2251" i="39"/>
  <c r="F2252" i="39"/>
  <c r="F2253" i="39"/>
  <c r="F2254" i="39"/>
  <c r="F2255" i="39"/>
  <c r="F2256" i="39"/>
  <c r="F2257" i="39"/>
  <c r="F2258" i="39"/>
  <c r="F2259" i="39"/>
  <c r="F2260" i="39"/>
  <c r="F2261" i="39"/>
  <c r="F2262" i="39"/>
  <c r="F2263" i="39"/>
  <c r="F2264" i="39"/>
  <c r="F2265" i="39"/>
  <c r="F2266" i="39"/>
  <c r="F2267" i="39"/>
  <c r="F2268" i="39"/>
  <c r="F2269" i="39"/>
  <c r="F2270" i="39"/>
  <c r="F2271" i="39"/>
  <c r="F2272" i="39"/>
  <c r="F2273" i="39"/>
  <c r="F2274" i="39"/>
  <c r="F2275" i="39"/>
  <c r="F2276" i="39"/>
  <c r="F2277" i="39"/>
  <c r="F2278" i="39"/>
  <c r="F2279" i="39"/>
  <c r="F2280" i="39"/>
  <c r="F2281" i="39"/>
  <c r="F2282" i="39"/>
  <c r="F2283" i="39"/>
  <c r="F2284" i="39"/>
  <c r="F2285" i="39"/>
  <c r="F2286" i="39"/>
  <c r="F2287" i="39"/>
  <c r="F2288" i="39"/>
  <c r="F2289" i="39"/>
  <c r="F2290" i="39"/>
  <c r="F2291" i="39"/>
  <c r="F2292" i="39"/>
  <c r="F2293" i="39"/>
  <c r="F2294" i="39"/>
  <c r="F2295" i="39"/>
  <c r="F2296" i="39"/>
  <c r="F2297" i="39"/>
  <c r="F2298" i="39"/>
  <c r="F2299" i="39"/>
  <c r="F2300" i="39"/>
  <c r="F2301" i="39"/>
  <c r="F2302" i="39"/>
  <c r="F2303" i="39"/>
  <c r="F2304" i="39"/>
  <c r="F2305" i="39"/>
  <c r="F2306" i="39"/>
  <c r="F2307" i="39"/>
  <c r="F2308" i="39"/>
  <c r="F2309" i="39"/>
  <c r="F2310" i="39"/>
  <c r="F2311" i="39"/>
  <c r="F2312" i="39"/>
  <c r="F2313" i="39"/>
  <c r="F2314" i="39"/>
  <c r="F2315" i="39"/>
  <c r="F2316" i="39"/>
  <c r="F2317" i="39"/>
  <c r="F2318" i="39"/>
  <c r="F2319" i="39"/>
  <c r="F2320" i="39"/>
  <c r="F2321" i="39"/>
  <c r="F2322" i="39"/>
  <c r="F2323" i="39"/>
  <c r="F2324" i="39"/>
  <c r="F2325" i="39"/>
  <c r="F2326" i="39"/>
  <c r="F2327" i="39"/>
  <c r="F2328" i="39"/>
  <c r="F2329" i="39"/>
  <c r="F2330" i="39"/>
  <c r="F2331" i="39"/>
  <c r="F2332" i="39"/>
  <c r="F2333" i="39"/>
  <c r="F2334" i="39"/>
  <c r="F2335" i="39"/>
  <c r="F2336" i="39"/>
  <c r="F2337" i="39"/>
  <c r="F2338" i="39"/>
  <c r="F2339" i="39"/>
  <c r="F2340" i="39"/>
  <c r="F2341" i="39"/>
  <c r="F2342" i="39"/>
  <c r="F2343" i="39"/>
  <c r="F2344" i="39"/>
  <c r="F2345" i="39"/>
  <c r="F2346" i="39"/>
  <c r="F2347" i="39"/>
  <c r="F2348" i="39"/>
  <c r="F2349" i="39"/>
  <c r="F2350" i="39"/>
  <c r="F2351" i="39"/>
  <c r="F2352" i="39"/>
  <c r="F2353" i="39"/>
  <c r="F2354" i="39"/>
  <c r="F2355" i="39"/>
  <c r="F2356" i="39"/>
  <c r="F2357" i="39"/>
  <c r="F2358" i="39"/>
  <c r="F2359" i="39"/>
  <c r="F2360" i="39"/>
  <c r="F2361" i="39"/>
  <c r="F2362" i="39"/>
  <c r="F2363" i="39"/>
  <c r="F2364" i="39"/>
  <c r="F2365" i="39"/>
  <c r="F2366" i="39"/>
  <c r="F2367" i="39"/>
  <c r="F2368" i="39"/>
  <c r="F2369" i="39"/>
  <c r="F2370" i="39"/>
  <c r="F2371" i="39"/>
  <c r="F2372" i="39"/>
  <c r="F2373" i="39"/>
  <c r="F2374" i="39"/>
  <c r="F2375" i="39"/>
  <c r="F2376" i="39"/>
  <c r="F2377" i="39"/>
  <c r="F2378" i="39"/>
  <c r="F2379" i="39"/>
  <c r="F2380" i="39"/>
  <c r="F2381" i="39"/>
  <c r="F2382" i="39"/>
  <c r="F2383" i="39"/>
  <c r="F2384" i="39"/>
  <c r="F2385" i="39"/>
  <c r="F2386" i="39"/>
  <c r="F2387" i="39"/>
  <c r="F2388" i="39"/>
  <c r="F2389" i="39"/>
  <c r="F2390" i="39"/>
  <c r="F2391" i="39"/>
  <c r="F2392" i="39"/>
  <c r="F2393" i="39"/>
  <c r="F2394" i="39"/>
  <c r="F2395" i="39"/>
  <c r="F2396" i="39"/>
  <c r="F2397" i="39"/>
  <c r="F2398" i="39"/>
  <c r="F2399" i="39"/>
  <c r="F2400" i="39"/>
  <c r="F2401" i="39"/>
  <c r="F2402" i="39"/>
  <c r="F2403" i="39"/>
  <c r="F2404" i="39"/>
  <c r="F2405" i="39"/>
  <c r="F2406" i="39"/>
  <c r="F2407" i="39"/>
  <c r="F2408" i="39"/>
  <c r="F2409" i="39"/>
  <c r="F2410" i="39"/>
  <c r="F2411" i="39"/>
  <c r="F2412" i="39"/>
  <c r="F2413" i="39"/>
  <c r="F2414" i="39"/>
  <c r="F2415" i="39"/>
  <c r="F2416" i="39"/>
  <c r="F2417" i="39"/>
  <c r="F2418" i="39"/>
  <c r="F2419" i="39"/>
  <c r="F2420" i="39"/>
  <c r="F2421" i="39"/>
  <c r="F2422" i="39"/>
  <c r="F2423" i="39"/>
  <c r="F2424" i="39"/>
  <c r="F2425" i="39"/>
  <c r="F2426" i="39"/>
  <c r="F2427" i="39"/>
  <c r="F2428" i="39"/>
  <c r="F2429" i="39"/>
  <c r="F2430" i="39"/>
  <c r="F2431" i="39"/>
  <c r="F2432" i="39"/>
  <c r="F2433" i="39"/>
  <c r="F2434" i="39"/>
  <c r="F2435" i="39"/>
  <c r="F2436" i="39"/>
  <c r="F2437" i="39"/>
  <c r="F2438" i="39"/>
  <c r="F2439" i="39"/>
  <c r="F2440" i="39"/>
  <c r="F2441" i="39"/>
  <c r="F2442" i="39"/>
  <c r="F2443" i="39"/>
  <c r="F2444" i="39"/>
  <c r="F2445" i="39"/>
  <c r="F2446" i="39"/>
  <c r="F2447" i="39"/>
  <c r="F2448" i="39"/>
  <c r="F2449" i="39"/>
  <c r="F2450" i="39"/>
  <c r="F2451" i="39"/>
  <c r="F2452" i="39"/>
  <c r="F2453" i="39"/>
  <c r="F2454" i="39"/>
  <c r="F2455" i="39"/>
  <c r="F2456" i="39"/>
  <c r="F2457" i="39"/>
  <c r="F2458" i="39"/>
  <c r="F2459" i="39"/>
  <c r="F2460" i="39"/>
  <c r="F2461" i="39"/>
  <c r="F2462" i="39"/>
  <c r="F2463" i="39"/>
  <c r="F2464" i="39"/>
  <c r="F2465" i="39"/>
  <c r="F2466" i="39"/>
  <c r="F2467" i="39"/>
  <c r="F2468" i="39"/>
  <c r="F2469" i="39"/>
  <c r="F2470" i="39"/>
  <c r="F2471" i="39"/>
  <c r="F2472" i="39"/>
  <c r="F2473" i="39"/>
  <c r="F2474" i="39"/>
  <c r="F2475" i="39"/>
  <c r="F2476" i="39"/>
  <c r="F2477" i="39"/>
  <c r="F2478" i="39"/>
  <c r="F2479" i="39"/>
  <c r="F2480" i="39"/>
  <c r="F2481" i="39"/>
  <c r="F2482" i="39"/>
  <c r="F2483" i="39"/>
  <c r="F2484" i="39"/>
  <c r="F2485" i="39"/>
  <c r="F2486" i="39"/>
  <c r="F2487" i="39"/>
  <c r="F2488" i="39"/>
  <c r="F2489" i="39"/>
  <c r="F2490" i="39"/>
  <c r="F2491" i="39"/>
  <c r="F2492" i="39"/>
  <c r="F2493" i="39"/>
  <c r="F2494" i="39"/>
  <c r="F2495" i="39"/>
  <c r="F2496" i="39"/>
  <c r="F2497" i="39"/>
  <c r="F2498" i="39"/>
  <c r="F2499" i="39"/>
  <c r="F2500" i="39"/>
  <c r="F2501" i="39"/>
  <c r="F2502" i="39"/>
  <c r="F2503" i="39"/>
  <c r="F2504" i="39"/>
  <c r="F2505" i="39"/>
  <c r="F2506" i="39"/>
  <c r="F2507" i="39"/>
  <c r="F2508" i="39"/>
  <c r="F2509" i="39"/>
  <c r="F2510" i="39"/>
  <c r="F2511" i="39"/>
  <c r="F2512" i="39"/>
  <c r="F2513" i="39"/>
  <c r="F2514" i="39"/>
  <c r="F2515" i="39"/>
  <c r="F2516" i="39"/>
  <c r="F2517" i="39"/>
  <c r="F2518" i="39"/>
  <c r="F2519" i="39"/>
  <c r="F2520" i="39"/>
  <c r="F2521" i="39"/>
  <c r="F2522" i="39"/>
  <c r="F2523" i="39"/>
  <c r="F2524" i="39"/>
  <c r="F2525" i="39"/>
  <c r="F2526" i="39"/>
  <c r="F2527" i="39"/>
  <c r="F2528" i="39"/>
  <c r="F2529" i="39"/>
  <c r="F2530" i="39"/>
  <c r="F2531" i="39"/>
  <c r="F2532" i="39"/>
  <c r="F2533" i="39"/>
  <c r="F2534" i="39"/>
  <c r="F2535" i="39"/>
  <c r="F2536" i="39"/>
  <c r="F2537" i="39"/>
  <c r="F2538" i="39"/>
  <c r="F2539" i="39"/>
  <c r="F2540" i="39"/>
  <c r="F2541" i="39"/>
  <c r="F2542" i="39"/>
  <c r="F2543" i="39"/>
  <c r="F2544" i="39"/>
  <c r="F2545" i="39"/>
  <c r="F2546" i="39"/>
  <c r="F2547" i="39"/>
  <c r="F2548" i="39"/>
  <c r="F2549" i="39"/>
  <c r="F2550" i="39"/>
  <c r="F2551" i="39"/>
  <c r="F2552" i="39"/>
  <c r="F2553" i="39"/>
  <c r="F2554" i="39"/>
  <c r="F2555" i="39"/>
  <c r="F2556" i="39"/>
  <c r="F2557" i="39"/>
  <c r="F2558" i="39"/>
  <c r="F2559" i="39"/>
  <c r="F2560" i="39"/>
  <c r="F2561" i="39"/>
  <c r="F2562" i="39"/>
  <c r="F2563" i="39"/>
  <c r="F2564" i="39"/>
  <c r="F2565" i="39"/>
  <c r="F2566" i="39"/>
  <c r="F2567" i="39"/>
  <c r="F2568" i="39"/>
  <c r="F2569" i="39"/>
  <c r="F2570" i="39"/>
  <c r="F2571" i="39"/>
  <c r="F2572" i="39"/>
  <c r="F2573" i="39"/>
  <c r="F2574" i="39"/>
  <c r="F2575" i="39"/>
  <c r="F2576" i="39"/>
  <c r="F2577" i="39"/>
  <c r="F2578" i="39"/>
  <c r="F2579" i="39"/>
  <c r="F2580" i="39"/>
  <c r="F2581" i="39"/>
  <c r="F2582" i="39"/>
  <c r="F2583" i="39"/>
  <c r="F2584" i="39"/>
  <c r="F2585" i="39"/>
  <c r="F2586" i="39"/>
  <c r="F2587" i="39"/>
  <c r="F2588" i="39"/>
  <c r="F2589" i="39"/>
  <c r="F2590" i="39"/>
  <c r="F2591" i="39"/>
  <c r="F2592" i="39"/>
  <c r="F2593" i="39"/>
  <c r="F2594" i="39"/>
  <c r="F2595" i="39"/>
  <c r="F2596" i="39"/>
  <c r="F2597" i="39"/>
  <c r="F2598" i="39"/>
  <c r="F2599" i="39"/>
  <c r="F2600" i="39"/>
  <c r="F2601" i="39"/>
  <c r="F2602" i="39"/>
  <c r="F2603" i="39"/>
  <c r="F2604" i="39"/>
  <c r="F2605" i="39"/>
  <c r="F2606" i="39"/>
  <c r="F2607" i="39"/>
  <c r="F2608" i="39"/>
  <c r="F2609" i="39"/>
  <c r="F2610" i="39"/>
  <c r="F2611" i="39"/>
  <c r="F2612" i="39"/>
  <c r="F2613" i="39"/>
  <c r="F2614" i="39"/>
  <c r="F2615" i="39"/>
  <c r="F2616" i="39"/>
  <c r="F2617" i="39"/>
  <c r="F2618" i="39"/>
  <c r="F2619" i="39"/>
  <c r="F2620" i="39"/>
  <c r="F2621" i="39"/>
  <c r="F2622" i="39"/>
  <c r="F2623" i="39"/>
  <c r="F2624" i="39"/>
  <c r="F2625" i="39"/>
  <c r="F2626" i="39"/>
  <c r="F2627" i="39"/>
  <c r="F2628" i="39"/>
  <c r="F2629" i="39"/>
  <c r="F2630" i="39"/>
  <c r="F2631" i="39"/>
  <c r="F2632" i="39"/>
  <c r="F2633" i="39"/>
  <c r="F2634" i="39"/>
  <c r="F2635" i="39"/>
  <c r="F2636" i="39"/>
  <c r="F2637" i="39"/>
  <c r="F2638" i="39"/>
  <c r="F2639" i="39"/>
  <c r="F2640" i="39"/>
  <c r="F2641" i="39"/>
  <c r="F2642" i="39"/>
  <c r="F2643" i="39"/>
  <c r="F2644" i="39"/>
  <c r="F2645" i="39"/>
  <c r="F2646" i="39"/>
  <c r="F2647" i="39"/>
  <c r="F2648" i="39"/>
  <c r="F2649" i="39"/>
  <c r="F2650" i="39"/>
  <c r="F2651" i="39"/>
  <c r="F2652" i="39"/>
  <c r="F2653" i="39"/>
  <c r="F2654" i="39"/>
  <c r="F2655" i="39"/>
  <c r="F2656" i="39"/>
  <c r="F2657" i="39"/>
  <c r="F2658" i="39"/>
  <c r="F2659" i="39"/>
  <c r="F2660" i="39"/>
  <c r="F2661" i="39"/>
  <c r="F2662" i="39"/>
  <c r="F2663" i="39"/>
  <c r="F2664" i="39"/>
  <c r="F2665" i="39"/>
  <c r="F2666" i="39"/>
  <c r="F2667" i="39"/>
  <c r="F2668" i="39"/>
  <c r="F2669" i="39"/>
  <c r="F2670" i="39"/>
  <c r="F2671" i="39"/>
  <c r="F2672" i="39"/>
  <c r="F2673" i="39"/>
  <c r="F2674" i="39"/>
  <c r="F2675" i="39"/>
  <c r="F2676" i="39"/>
  <c r="F2677" i="39"/>
  <c r="F2678" i="39"/>
  <c r="F2679" i="39"/>
  <c r="F2680" i="39"/>
  <c r="F2681" i="39"/>
  <c r="F2682" i="39"/>
  <c r="F2683" i="39"/>
  <c r="F2684" i="39"/>
  <c r="F2685" i="39"/>
  <c r="F2686" i="39"/>
  <c r="F2687" i="39"/>
  <c r="F2688" i="39"/>
  <c r="F2689" i="39"/>
  <c r="F2690" i="39"/>
  <c r="F2691" i="39"/>
  <c r="F2692" i="39"/>
  <c r="F2693" i="39"/>
  <c r="F2694" i="39"/>
  <c r="F2695" i="39"/>
  <c r="F2696" i="39"/>
  <c r="F2697" i="39"/>
  <c r="F2698" i="39"/>
  <c r="F2699" i="39"/>
  <c r="F2700" i="39"/>
  <c r="F2701" i="39"/>
  <c r="F2702" i="39"/>
  <c r="F2703" i="39"/>
  <c r="F2704" i="39"/>
  <c r="F2705" i="39"/>
  <c r="F2706" i="39"/>
  <c r="F2707" i="39"/>
  <c r="F2708" i="39"/>
  <c r="F2709" i="39"/>
  <c r="F2710" i="39"/>
  <c r="F2711" i="39"/>
  <c r="F2712" i="39"/>
  <c r="F2713" i="39"/>
  <c r="F2714" i="39"/>
  <c r="F2715" i="39"/>
  <c r="F2716" i="39"/>
  <c r="F2717" i="39"/>
  <c r="F2718" i="39"/>
  <c r="F2719" i="39"/>
  <c r="F2720" i="39"/>
  <c r="F2721" i="39"/>
  <c r="F2722" i="39"/>
  <c r="F2723" i="39"/>
  <c r="F2724" i="39"/>
  <c r="F2725" i="39"/>
  <c r="F2726" i="39"/>
  <c r="F2727" i="39"/>
  <c r="F2728" i="39"/>
  <c r="F2729" i="39"/>
  <c r="F2730" i="39"/>
  <c r="F2731" i="39"/>
  <c r="F2732" i="39"/>
  <c r="F2733" i="39"/>
  <c r="F2734" i="39"/>
  <c r="F2735" i="39"/>
  <c r="F2736" i="39"/>
  <c r="F2737" i="39"/>
  <c r="F2738" i="39"/>
  <c r="F2739" i="39"/>
  <c r="F2740" i="39"/>
  <c r="F2741" i="39"/>
  <c r="F2742" i="39"/>
  <c r="F2743" i="39"/>
  <c r="F2744" i="39"/>
  <c r="F2745" i="39"/>
  <c r="F2746" i="39"/>
  <c r="F2747" i="39"/>
  <c r="F2748" i="39"/>
  <c r="F2749" i="39"/>
  <c r="F2750" i="39"/>
  <c r="F2751" i="39"/>
  <c r="F2752" i="39"/>
  <c r="F2753" i="39"/>
  <c r="F2754" i="39"/>
  <c r="F2755" i="39"/>
  <c r="F2756" i="39"/>
  <c r="F2757" i="39"/>
  <c r="F2758" i="39"/>
  <c r="F2759" i="39"/>
  <c r="F2760" i="39"/>
  <c r="F2761" i="39"/>
  <c r="F2762" i="39"/>
  <c r="F2763" i="39"/>
  <c r="F2764" i="39"/>
  <c r="F2765" i="39"/>
  <c r="F2766" i="39"/>
  <c r="F2767" i="39"/>
  <c r="F2768" i="39"/>
  <c r="F2769" i="39"/>
  <c r="F2770" i="39"/>
  <c r="F2771" i="39"/>
  <c r="F2772" i="39"/>
  <c r="F2773" i="39"/>
  <c r="F2774" i="39"/>
  <c r="F2775" i="39"/>
  <c r="F2776" i="39"/>
  <c r="F2777" i="39"/>
  <c r="F2778" i="39"/>
  <c r="F2779" i="39"/>
  <c r="F2780" i="39"/>
  <c r="F2781" i="39"/>
  <c r="F2782" i="39"/>
  <c r="F2783" i="39"/>
  <c r="F2784" i="39"/>
  <c r="F2785" i="39"/>
  <c r="F2786" i="39"/>
  <c r="F2787" i="39"/>
  <c r="F2788" i="39"/>
  <c r="F2789" i="39"/>
  <c r="F2790" i="39"/>
  <c r="F2791" i="39"/>
  <c r="F2792" i="39"/>
  <c r="F2793" i="39"/>
  <c r="F2794" i="39"/>
  <c r="F2795" i="39"/>
  <c r="F2796" i="39"/>
  <c r="F2797" i="39"/>
  <c r="F2798" i="39"/>
  <c r="F2799" i="39"/>
  <c r="F2800" i="39"/>
  <c r="F2801" i="39"/>
  <c r="F2802" i="39"/>
  <c r="F2803" i="39"/>
  <c r="F2804" i="39"/>
  <c r="F2805" i="39"/>
  <c r="F2806" i="39"/>
  <c r="F2807" i="39"/>
  <c r="F2808" i="39"/>
  <c r="F2809" i="39"/>
  <c r="F2810" i="39"/>
  <c r="F2811" i="39"/>
  <c r="F2812" i="39"/>
  <c r="F2813" i="39"/>
  <c r="F2814" i="39"/>
  <c r="F2815" i="39"/>
  <c r="F2816" i="39"/>
  <c r="F2817" i="39"/>
  <c r="F2818" i="39"/>
  <c r="F2819" i="39"/>
  <c r="F2820" i="39"/>
  <c r="F2821" i="39"/>
  <c r="F2822" i="39"/>
  <c r="F2823" i="39"/>
  <c r="F2824" i="39"/>
  <c r="F2825" i="39"/>
  <c r="F2826" i="39"/>
  <c r="F2827" i="39"/>
  <c r="F2828" i="39"/>
  <c r="F2829" i="39"/>
  <c r="F2830" i="39"/>
  <c r="F2831" i="39"/>
  <c r="F2832" i="39"/>
  <c r="F2833" i="39"/>
  <c r="F2834" i="39"/>
  <c r="F2835" i="39"/>
  <c r="F2836" i="39"/>
  <c r="F2837" i="39"/>
  <c r="F2838" i="39"/>
  <c r="F2839" i="39"/>
  <c r="F2840" i="39"/>
  <c r="F2841" i="39"/>
  <c r="F2842" i="39"/>
  <c r="F2843" i="39"/>
  <c r="F2844" i="39"/>
  <c r="F2845" i="39"/>
  <c r="F2846" i="39"/>
  <c r="F2847" i="39"/>
  <c r="F2848" i="39"/>
  <c r="F2849" i="39"/>
  <c r="F2850" i="39"/>
  <c r="F2851" i="39"/>
  <c r="F2852" i="39"/>
  <c r="F2853" i="39"/>
  <c r="F2854" i="39"/>
  <c r="F2855" i="39"/>
  <c r="F2856" i="39"/>
  <c r="F2857" i="39"/>
  <c r="F2858" i="39"/>
  <c r="F2859" i="39"/>
  <c r="F2860" i="39"/>
  <c r="F2861" i="39"/>
  <c r="F2862" i="39"/>
  <c r="F2863" i="39"/>
  <c r="F2864" i="39"/>
  <c r="F2865" i="39"/>
  <c r="F2866" i="39"/>
  <c r="F2867" i="39"/>
  <c r="F2868" i="39"/>
  <c r="F2869" i="39"/>
  <c r="F2870" i="39"/>
  <c r="F2871" i="39"/>
  <c r="F2872" i="39"/>
  <c r="F2873" i="39"/>
  <c r="F2874" i="39"/>
  <c r="F2875" i="39"/>
  <c r="F2876" i="39"/>
  <c r="F2877" i="39"/>
  <c r="F2878" i="39"/>
  <c r="F2879" i="39"/>
  <c r="F2880" i="39"/>
  <c r="F2881" i="39"/>
  <c r="F2882" i="39"/>
  <c r="F2883" i="39"/>
  <c r="F2884" i="39"/>
  <c r="F2885" i="39"/>
  <c r="F2886" i="39"/>
  <c r="F2887" i="39"/>
  <c r="F2888" i="39"/>
  <c r="F2889" i="39"/>
  <c r="F2890" i="39"/>
  <c r="F2891" i="39"/>
  <c r="F2892" i="39"/>
  <c r="F2893" i="39"/>
  <c r="F2894" i="39"/>
  <c r="F2895" i="39"/>
  <c r="F2896" i="39"/>
  <c r="F2897" i="39"/>
  <c r="F2898" i="39"/>
  <c r="F2899" i="39"/>
  <c r="F2900" i="39"/>
  <c r="F2901" i="39"/>
  <c r="F2902" i="39"/>
  <c r="F2903" i="39"/>
  <c r="F2904" i="39"/>
  <c r="F2905" i="39"/>
  <c r="F2906" i="39"/>
  <c r="F2907" i="39"/>
  <c r="F2908" i="39"/>
  <c r="F2909" i="39"/>
  <c r="F2910" i="39"/>
  <c r="F2911" i="39"/>
  <c r="F2912" i="39"/>
  <c r="F2913" i="39"/>
  <c r="F2914" i="39"/>
  <c r="F2915" i="39"/>
  <c r="F2916" i="39"/>
  <c r="F2917" i="39"/>
  <c r="F2918" i="39"/>
  <c r="F2919" i="39"/>
  <c r="F2920" i="39"/>
  <c r="F2921" i="39"/>
  <c r="F2922" i="39"/>
  <c r="F2923" i="39"/>
  <c r="F2924" i="39"/>
  <c r="F2925" i="39"/>
  <c r="F2926" i="39"/>
  <c r="F2927" i="39"/>
  <c r="F2928" i="39"/>
  <c r="F2929" i="39"/>
  <c r="F2930" i="39"/>
  <c r="F2931" i="39"/>
  <c r="F2932" i="39"/>
  <c r="F2933" i="39"/>
  <c r="F2934" i="39"/>
  <c r="F2935" i="39"/>
  <c r="F2936" i="39"/>
  <c r="F2937" i="39"/>
  <c r="F2938" i="39"/>
  <c r="F2939" i="39"/>
  <c r="F2940" i="39"/>
  <c r="F2941" i="39"/>
  <c r="F2942" i="39"/>
  <c r="F2943" i="39"/>
  <c r="F2944" i="39"/>
  <c r="F2945" i="39"/>
  <c r="F2946" i="39"/>
  <c r="F2947" i="39"/>
  <c r="F2948" i="39"/>
  <c r="F2949" i="39"/>
  <c r="F2950" i="39"/>
  <c r="F2951" i="39"/>
  <c r="F2952" i="39"/>
  <c r="F2953" i="39"/>
  <c r="F2954" i="39"/>
  <c r="F2955" i="39"/>
  <c r="F2956" i="39"/>
  <c r="F2957" i="39"/>
  <c r="F2958" i="39"/>
  <c r="F2959" i="39"/>
  <c r="F2960" i="39"/>
  <c r="F2961" i="39"/>
  <c r="F2962" i="39"/>
  <c r="F2963" i="39"/>
  <c r="F2964" i="39"/>
  <c r="F2965" i="39"/>
  <c r="F2966" i="39"/>
  <c r="F2967" i="39"/>
  <c r="F2968" i="39"/>
  <c r="F2969" i="39"/>
  <c r="F2970" i="39"/>
  <c r="F2971" i="39"/>
  <c r="F2972" i="39"/>
  <c r="F2973" i="39"/>
  <c r="F2974" i="39"/>
  <c r="F2975" i="39"/>
  <c r="F2976" i="39"/>
  <c r="F2977" i="39"/>
  <c r="F2978" i="39"/>
  <c r="F2979" i="39"/>
  <c r="F2980" i="39"/>
  <c r="F2981" i="39"/>
  <c r="F2982" i="39"/>
  <c r="F2983" i="39"/>
  <c r="F2984" i="39"/>
  <c r="F2985" i="39"/>
  <c r="F2986" i="39"/>
  <c r="F2987" i="39"/>
  <c r="F2988" i="39"/>
  <c r="F2989" i="39"/>
  <c r="F2990" i="39"/>
  <c r="F2991" i="39"/>
  <c r="F2992" i="39"/>
  <c r="F2993" i="39"/>
  <c r="F2994" i="39"/>
  <c r="F2995" i="39"/>
  <c r="F2996" i="39"/>
  <c r="F2997" i="39"/>
  <c r="F2998" i="39"/>
  <c r="F2999" i="39"/>
  <c r="F3000" i="39"/>
  <c r="F3001" i="39"/>
  <c r="F3002" i="39"/>
  <c r="F3003" i="39"/>
  <c r="F3004" i="39"/>
  <c r="F3005" i="39"/>
  <c r="F3006" i="39"/>
  <c r="F3007" i="39"/>
  <c r="F3008" i="39"/>
  <c r="F3009" i="39"/>
  <c r="F3010" i="39"/>
  <c r="F3011" i="39"/>
  <c r="F3012" i="39"/>
  <c r="F3013" i="39"/>
  <c r="F3014" i="39"/>
  <c r="F3015" i="39"/>
  <c r="F3016" i="39"/>
  <c r="F3017" i="39"/>
  <c r="F3018" i="39"/>
  <c r="F3019" i="39"/>
  <c r="F3020" i="39"/>
  <c r="F3021" i="39"/>
  <c r="F3022" i="39"/>
  <c r="F3023" i="39"/>
  <c r="F3024" i="39"/>
  <c r="F3025" i="39"/>
  <c r="F3026" i="39"/>
  <c r="F3027" i="39"/>
  <c r="F3028" i="39"/>
  <c r="F3029" i="39"/>
  <c r="F3030" i="39"/>
  <c r="F3031" i="39"/>
  <c r="F3032" i="39"/>
  <c r="F3033" i="39"/>
  <c r="F3034" i="39"/>
  <c r="F3035" i="39"/>
  <c r="F3036" i="39"/>
  <c r="F3037" i="39"/>
  <c r="F3038" i="39"/>
  <c r="F3039" i="39"/>
  <c r="F3040" i="39"/>
  <c r="F3041" i="39"/>
  <c r="F3042" i="39"/>
  <c r="F3043" i="39"/>
  <c r="F3044" i="39"/>
  <c r="F3045" i="39"/>
  <c r="F3046" i="39"/>
  <c r="F3047" i="39"/>
  <c r="F3048" i="39"/>
  <c r="F3049" i="39"/>
  <c r="F3050" i="39"/>
  <c r="F3051" i="39"/>
  <c r="F3052" i="39"/>
  <c r="F3053" i="39"/>
  <c r="F3054" i="39"/>
  <c r="F3055" i="39"/>
  <c r="F3056" i="39"/>
  <c r="F3057" i="39"/>
  <c r="F3058" i="39"/>
  <c r="F3059" i="39"/>
  <c r="F3060" i="39"/>
  <c r="F3061" i="39"/>
  <c r="F3062" i="39"/>
  <c r="F3063" i="39"/>
  <c r="F3064" i="39"/>
  <c r="F3065" i="39"/>
  <c r="F3066" i="39"/>
  <c r="F3067" i="39"/>
  <c r="F3068" i="39"/>
  <c r="F3069" i="39"/>
  <c r="F3070" i="39"/>
  <c r="F3071" i="39"/>
  <c r="F3072" i="39"/>
  <c r="F3073" i="39"/>
  <c r="F3074" i="39"/>
  <c r="F3075" i="39"/>
  <c r="F3076" i="39"/>
  <c r="F3077" i="39"/>
  <c r="F3078" i="39"/>
  <c r="F3079" i="39"/>
  <c r="F3080" i="39"/>
  <c r="F3081" i="39"/>
  <c r="F3082" i="39"/>
  <c r="F3083" i="39"/>
  <c r="F3084" i="39"/>
  <c r="F3085" i="39"/>
  <c r="F3086" i="39"/>
  <c r="F3087" i="39"/>
  <c r="F3088" i="39"/>
  <c r="F3089" i="39"/>
  <c r="F3090" i="39"/>
  <c r="F3091" i="39"/>
  <c r="F3092" i="39"/>
  <c r="F3093" i="39"/>
  <c r="F3094" i="39"/>
  <c r="F3095" i="39"/>
  <c r="F3096" i="39"/>
  <c r="F3097" i="39"/>
  <c r="F3098" i="39"/>
  <c r="F3099" i="39"/>
  <c r="F3100" i="39"/>
  <c r="F3101" i="39"/>
  <c r="F3102" i="39"/>
  <c r="F3103" i="39"/>
  <c r="F3104" i="39"/>
  <c r="F3105" i="39"/>
  <c r="F3106" i="39"/>
  <c r="F3107" i="39"/>
  <c r="F3108" i="39"/>
  <c r="F3109" i="39"/>
  <c r="F3110" i="39"/>
  <c r="F3111" i="39"/>
  <c r="F3112" i="39"/>
  <c r="F3113" i="39"/>
  <c r="F3114" i="39"/>
  <c r="F3115" i="39"/>
  <c r="F3116" i="39"/>
  <c r="F3117" i="39"/>
  <c r="F3118" i="39"/>
  <c r="F3119" i="39"/>
  <c r="F3120" i="39"/>
  <c r="F3121" i="39"/>
  <c r="F3122" i="39"/>
  <c r="F3123" i="39"/>
  <c r="F3124" i="39"/>
  <c r="F3125" i="39"/>
  <c r="F3126" i="39"/>
  <c r="F3127" i="39"/>
  <c r="F3128" i="39"/>
  <c r="F3129" i="39"/>
  <c r="F3130" i="39"/>
  <c r="F3131" i="39"/>
  <c r="F3132" i="39"/>
  <c r="F3133" i="39"/>
  <c r="F3134" i="39"/>
  <c r="F3135" i="39"/>
  <c r="F3136" i="39"/>
  <c r="F3137" i="39"/>
  <c r="F3138" i="39"/>
  <c r="F3139" i="39"/>
  <c r="F3140" i="39"/>
  <c r="F3141" i="39"/>
  <c r="F3142" i="39"/>
  <c r="F3143" i="39"/>
  <c r="F3144" i="39"/>
  <c r="F3145" i="39"/>
  <c r="F3146" i="39"/>
  <c r="F3147" i="39"/>
  <c r="F3148" i="39"/>
  <c r="F3149" i="39"/>
  <c r="F3150" i="39"/>
  <c r="F3151" i="39"/>
  <c r="F3152" i="39"/>
  <c r="F3153" i="39"/>
  <c r="F3154" i="39"/>
  <c r="F3155" i="39"/>
  <c r="F3156" i="39"/>
  <c r="F3157" i="39"/>
  <c r="F3158" i="39"/>
  <c r="F3159" i="39"/>
  <c r="F3160" i="39"/>
  <c r="F3161" i="39"/>
  <c r="F3162" i="39"/>
  <c r="F3163" i="39"/>
  <c r="F3164" i="39"/>
  <c r="F3165" i="39"/>
  <c r="F3166" i="39"/>
  <c r="F3167" i="39"/>
  <c r="F3168" i="39"/>
  <c r="F3169" i="39"/>
  <c r="F3170" i="39"/>
  <c r="F3171" i="39"/>
  <c r="F3172" i="39"/>
  <c r="F3173" i="39"/>
  <c r="F3174" i="39"/>
  <c r="F3175" i="39"/>
  <c r="F3176" i="39"/>
  <c r="F3177" i="39"/>
  <c r="F3178" i="39"/>
  <c r="F3179" i="39"/>
  <c r="F3180" i="39"/>
  <c r="F3181" i="39"/>
  <c r="F3182" i="39"/>
  <c r="F3183" i="39"/>
  <c r="F3184" i="39"/>
  <c r="F3185" i="39"/>
  <c r="F3186" i="39"/>
  <c r="F3187" i="39"/>
  <c r="F3188" i="39"/>
  <c r="F3189" i="39"/>
  <c r="F3190" i="39"/>
  <c r="F3191" i="39"/>
  <c r="F3192" i="39"/>
  <c r="F3193" i="39"/>
  <c r="F3194" i="39"/>
  <c r="F3195" i="39"/>
  <c r="F3196" i="39"/>
  <c r="F3197" i="39"/>
  <c r="F3198" i="39"/>
  <c r="F3199" i="39"/>
  <c r="F3200" i="39"/>
  <c r="F3201" i="39"/>
  <c r="F3202" i="39"/>
  <c r="F3203" i="39"/>
  <c r="F3204" i="39"/>
  <c r="F3205" i="39"/>
  <c r="F3206" i="39"/>
  <c r="F3207" i="39"/>
  <c r="F3208" i="39"/>
  <c r="F3209" i="39"/>
  <c r="F3210" i="39"/>
  <c r="F3211" i="39"/>
  <c r="F3212" i="39"/>
  <c r="F3213" i="39"/>
  <c r="F3214" i="39"/>
  <c r="F3215" i="39"/>
  <c r="F3216" i="39"/>
  <c r="F3217" i="39"/>
  <c r="F3218" i="39"/>
  <c r="F3219" i="39"/>
  <c r="F3220" i="39"/>
  <c r="F3221" i="39"/>
  <c r="F3222" i="39"/>
  <c r="F3223" i="39"/>
  <c r="F3224" i="39"/>
  <c r="F3225" i="39"/>
  <c r="F3226" i="39"/>
  <c r="F3227" i="39"/>
  <c r="F3228" i="39"/>
  <c r="F3229" i="39"/>
  <c r="F3230" i="39"/>
  <c r="F3231" i="39"/>
  <c r="F3232" i="39"/>
  <c r="F3233" i="39"/>
  <c r="F3234" i="39"/>
  <c r="F3235" i="39"/>
  <c r="F3236" i="39"/>
  <c r="F3237" i="39"/>
  <c r="F3238" i="39"/>
  <c r="F3239" i="39"/>
  <c r="F3240" i="39"/>
  <c r="F3241" i="39"/>
  <c r="F3242" i="39"/>
  <c r="F3243" i="39"/>
  <c r="F3244" i="39"/>
  <c r="F3245" i="39"/>
  <c r="F3246" i="39"/>
  <c r="F3247" i="39"/>
  <c r="F3248" i="39"/>
  <c r="F3249" i="39"/>
  <c r="F3250" i="39"/>
  <c r="F3251" i="39"/>
  <c r="F3252" i="39"/>
  <c r="F3253" i="39"/>
  <c r="F3254" i="39"/>
  <c r="F3255" i="39"/>
  <c r="F3256" i="39"/>
  <c r="F3257" i="39"/>
  <c r="F3258" i="39"/>
  <c r="F3259" i="39"/>
  <c r="F3260" i="39"/>
  <c r="F3261" i="39"/>
  <c r="F3262" i="39"/>
  <c r="F3263" i="39"/>
  <c r="F3264" i="39"/>
  <c r="F3265" i="39"/>
  <c r="F3266" i="39"/>
  <c r="F3267" i="39"/>
  <c r="F3268" i="39"/>
  <c r="F3269" i="39"/>
  <c r="F3270" i="39"/>
  <c r="F3271" i="39"/>
  <c r="F3272" i="39"/>
  <c r="F3273" i="39"/>
  <c r="F3274" i="39"/>
  <c r="F3275" i="39"/>
  <c r="F3276" i="39"/>
  <c r="F3277" i="39"/>
  <c r="F3278" i="39"/>
  <c r="F3279" i="39"/>
  <c r="F3280" i="39"/>
  <c r="F3281" i="39"/>
  <c r="F3282" i="39"/>
  <c r="F3283" i="39"/>
  <c r="F3284" i="39"/>
  <c r="F3285" i="39"/>
  <c r="F3286" i="39"/>
  <c r="F3287" i="39"/>
  <c r="F3288" i="39"/>
  <c r="F3289" i="39"/>
  <c r="F3290" i="39"/>
  <c r="F3291" i="39"/>
  <c r="F3292" i="39"/>
  <c r="F3293" i="39"/>
  <c r="F3294" i="39"/>
  <c r="F3295" i="39"/>
  <c r="F3296" i="39"/>
  <c r="F3297" i="39"/>
  <c r="F3298" i="39"/>
  <c r="F3299" i="39"/>
  <c r="F3300" i="39"/>
  <c r="F3301" i="39"/>
  <c r="F3302" i="39"/>
  <c r="F3303" i="39"/>
  <c r="F3304" i="39"/>
  <c r="F3305" i="39"/>
  <c r="F3306" i="39"/>
  <c r="F3307" i="39"/>
  <c r="F3308" i="39"/>
  <c r="F3309" i="39"/>
  <c r="F3310" i="39"/>
  <c r="F3311" i="39"/>
  <c r="F3312" i="39"/>
  <c r="F3313" i="39"/>
  <c r="F3314" i="39"/>
  <c r="F3315" i="39"/>
  <c r="F3316" i="39"/>
  <c r="F3317" i="39"/>
  <c r="F3318" i="39"/>
  <c r="F3319" i="39"/>
  <c r="F3320" i="39"/>
  <c r="F3321" i="39"/>
  <c r="F3322" i="39"/>
  <c r="F3323" i="39"/>
  <c r="F3324" i="39"/>
  <c r="F3325" i="39"/>
  <c r="F3326" i="39"/>
  <c r="F3327" i="39"/>
  <c r="F3328" i="39"/>
  <c r="F3329" i="39"/>
  <c r="F3330" i="39"/>
  <c r="F3331" i="39"/>
  <c r="F3332" i="39"/>
  <c r="F3333" i="39"/>
  <c r="F3334" i="39"/>
  <c r="F3335" i="39"/>
  <c r="F3336" i="39"/>
  <c r="F3337" i="39"/>
  <c r="F3338" i="39"/>
  <c r="F3339" i="39"/>
  <c r="F3340" i="39"/>
  <c r="F3341" i="39"/>
  <c r="F3342" i="39"/>
  <c r="F3343" i="39"/>
  <c r="F3344" i="39"/>
  <c r="F3345" i="39"/>
  <c r="F3346" i="39"/>
  <c r="F3347" i="39"/>
  <c r="F3348" i="39"/>
  <c r="F3349" i="39"/>
  <c r="F3350" i="39"/>
  <c r="F3351" i="39"/>
  <c r="F3352" i="39"/>
  <c r="F3353" i="39"/>
  <c r="F3354" i="39"/>
  <c r="F3355" i="39"/>
  <c r="F3356" i="39"/>
  <c r="F3357" i="39"/>
  <c r="F3358" i="39"/>
  <c r="F3359" i="39"/>
  <c r="F3360" i="39"/>
  <c r="F3361" i="39"/>
  <c r="F3362" i="39"/>
  <c r="F3363" i="39"/>
  <c r="F3364" i="39"/>
  <c r="F3365" i="39"/>
  <c r="F3366" i="39"/>
  <c r="F3367" i="39"/>
  <c r="F3368" i="39"/>
  <c r="F3369" i="39"/>
  <c r="F3370" i="39"/>
  <c r="F3371" i="39"/>
  <c r="F3372" i="39"/>
  <c r="F3373" i="39"/>
  <c r="F3374" i="39"/>
  <c r="F3375" i="39"/>
  <c r="F3376" i="39"/>
  <c r="F3377" i="39"/>
  <c r="F3378" i="39"/>
  <c r="F3379" i="39"/>
  <c r="F3380" i="39"/>
  <c r="F3381" i="39"/>
  <c r="F3382" i="39"/>
  <c r="F3383" i="39"/>
  <c r="F3384" i="39"/>
  <c r="F3385" i="39"/>
  <c r="F3386" i="39"/>
  <c r="F3387" i="39"/>
  <c r="F3388" i="39"/>
  <c r="F3389" i="39"/>
  <c r="F3390" i="39"/>
  <c r="F3391" i="39"/>
  <c r="F3392" i="39"/>
  <c r="F3393" i="39"/>
  <c r="F3394" i="39"/>
  <c r="F3395" i="39"/>
  <c r="F3396" i="39"/>
  <c r="F3397" i="39"/>
  <c r="F3398" i="39"/>
  <c r="F3399" i="39"/>
  <c r="F3400" i="39"/>
  <c r="F3401" i="39"/>
  <c r="F3402" i="39"/>
  <c r="F3403" i="39"/>
  <c r="F3404" i="39"/>
  <c r="F3405" i="39"/>
  <c r="F3406" i="39"/>
  <c r="F3407" i="39"/>
  <c r="F3408" i="39"/>
  <c r="F3409" i="39"/>
  <c r="F3410" i="39"/>
  <c r="F3411" i="39"/>
  <c r="F3412" i="39"/>
  <c r="F3413" i="39"/>
  <c r="F3414" i="39"/>
  <c r="F3415" i="39"/>
  <c r="F3416" i="39"/>
  <c r="F3417" i="39"/>
  <c r="F3418" i="39"/>
  <c r="F3419" i="39"/>
  <c r="F3420" i="39"/>
  <c r="F3421" i="39"/>
  <c r="F3422" i="39"/>
  <c r="F3423" i="39"/>
  <c r="F3424" i="39"/>
  <c r="F3425" i="39"/>
  <c r="F3426" i="39"/>
  <c r="F3427" i="39"/>
  <c r="F3428" i="39"/>
  <c r="F3429" i="39"/>
  <c r="F3430" i="39"/>
  <c r="F3431" i="39"/>
  <c r="F3432" i="39"/>
  <c r="F3433" i="39"/>
  <c r="F3434" i="39"/>
  <c r="F3435" i="39"/>
  <c r="F3436" i="39"/>
  <c r="F3437" i="39"/>
  <c r="F3438" i="39"/>
  <c r="F3439" i="39"/>
  <c r="F3440" i="39"/>
  <c r="F3441" i="39"/>
  <c r="F3442" i="39"/>
  <c r="F3443" i="39"/>
  <c r="F3444" i="39"/>
  <c r="F3445" i="39"/>
  <c r="F3446" i="39"/>
  <c r="F3447" i="39"/>
  <c r="F3448" i="39"/>
  <c r="F3449" i="39"/>
  <c r="F3450" i="39"/>
  <c r="F3451" i="39"/>
  <c r="F3452" i="39"/>
  <c r="F3453" i="39"/>
  <c r="F3454" i="39"/>
  <c r="F3455" i="39"/>
  <c r="F3456" i="39"/>
  <c r="F3457" i="39"/>
  <c r="F3458" i="39"/>
  <c r="F3459" i="39"/>
  <c r="F3460" i="39"/>
  <c r="F3461" i="39"/>
  <c r="F3462" i="39"/>
  <c r="F3463" i="39"/>
  <c r="F3464" i="39"/>
  <c r="F3465" i="39"/>
  <c r="F3466" i="39"/>
  <c r="F3467" i="39"/>
  <c r="F3468" i="39"/>
  <c r="F3469" i="39"/>
  <c r="F3470" i="39"/>
  <c r="F3471" i="39"/>
  <c r="F3472" i="39"/>
  <c r="F3473" i="39"/>
  <c r="F3474" i="39"/>
  <c r="F3475" i="39"/>
  <c r="F3476" i="39"/>
  <c r="F3477" i="39"/>
  <c r="F3478" i="39"/>
  <c r="F3479" i="39"/>
  <c r="F3480" i="39"/>
  <c r="F3481" i="39"/>
  <c r="F3482" i="39"/>
  <c r="F3483" i="39"/>
  <c r="F3484" i="39"/>
  <c r="F3485" i="39"/>
  <c r="F3486" i="39"/>
  <c r="F3487" i="39"/>
  <c r="F3488" i="39"/>
  <c r="F3489" i="39"/>
  <c r="F3490" i="39"/>
  <c r="F3491" i="39"/>
  <c r="F3492" i="39"/>
  <c r="F3493" i="39"/>
  <c r="F3494" i="39"/>
  <c r="F3495" i="39"/>
  <c r="F3496" i="39"/>
  <c r="F3497" i="39"/>
  <c r="F3498" i="39"/>
  <c r="F3499" i="39"/>
  <c r="F3500" i="39"/>
  <c r="F3501" i="39"/>
  <c r="F3502" i="39"/>
  <c r="F3503" i="39"/>
  <c r="F3504" i="39"/>
  <c r="F3505" i="39"/>
  <c r="F3506" i="39"/>
  <c r="F3507" i="39"/>
  <c r="F3508" i="39"/>
  <c r="F3509" i="39"/>
  <c r="F3510" i="39"/>
  <c r="F3511" i="39"/>
  <c r="F3512" i="39"/>
  <c r="F3513" i="39"/>
  <c r="F3514" i="39"/>
  <c r="F3515" i="39"/>
  <c r="F3516" i="39"/>
  <c r="F3517" i="39"/>
  <c r="F3518" i="39"/>
  <c r="F3519" i="39"/>
  <c r="F3520" i="39"/>
  <c r="F3521" i="39"/>
  <c r="F3522" i="39"/>
  <c r="F3523" i="39"/>
  <c r="F3524" i="39"/>
  <c r="F3525" i="39"/>
  <c r="F3526" i="39"/>
  <c r="F3527" i="39"/>
  <c r="F3528" i="39"/>
  <c r="F3529" i="39"/>
  <c r="F3530" i="39"/>
  <c r="F3531" i="39"/>
  <c r="F3532" i="39"/>
  <c r="F3533" i="39"/>
  <c r="F3534" i="39"/>
  <c r="F3535" i="39"/>
  <c r="F3536" i="39"/>
  <c r="F3537" i="39"/>
  <c r="F3538" i="39"/>
  <c r="F3539" i="39"/>
  <c r="F3540" i="39"/>
  <c r="F3541" i="39"/>
  <c r="F3542" i="39"/>
  <c r="F3543" i="39"/>
  <c r="F3544" i="39"/>
  <c r="F3545" i="39"/>
  <c r="F3546" i="39"/>
  <c r="F3547" i="39"/>
  <c r="F3548" i="39"/>
  <c r="F3549" i="39"/>
  <c r="F3550" i="39"/>
  <c r="F3551" i="39"/>
  <c r="F3552" i="39"/>
  <c r="F3553" i="39"/>
  <c r="F3554" i="39"/>
  <c r="F3555" i="39"/>
  <c r="F3556" i="39"/>
  <c r="F3557" i="39"/>
  <c r="F3558" i="39"/>
  <c r="F3559" i="39"/>
  <c r="F3560" i="39"/>
  <c r="F3561" i="39"/>
  <c r="F3562" i="39"/>
  <c r="F3563" i="39"/>
  <c r="F3564" i="39"/>
  <c r="F3565" i="39"/>
  <c r="F3566" i="39"/>
  <c r="F3567" i="39"/>
  <c r="F3568" i="39"/>
  <c r="F3569" i="39"/>
  <c r="F3570" i="39"/>
  <c r="F3571" i="39"/>
  <c r="F3572" i="39"/>
  <c r="F3573" i="39"/>
  <c r="F3574" i="39"/>
  <c r="F3575" i="39"/>
  <c r="F3576" i="39"/>
  <c r="F3577" i="39"/>
  <c r="F3578" i="39"/>
  <c r="F3579" i="39"/>
  <c r="F3580" i="39"/>
  <c r="F3581" i="39"/>
  <c r="F3582" i="39"/>
  <c r="F3583" i="39"/>
  <c r="F3584" i="39"/>
  <c r="F3585" i="39"/>
  <c r="F3586" i="39"/>
  <c r="F3587" i="39"/>
  <c r="F3588" i="39"/>
  <c r="F3589" i="39"/>
  <c r="F3590" i="39"/>
  <c r="F3591" i="39"/>
  <c r="F3592" i="39"/>
  <c r="F3593" i="39"/>
  <c r="F3594" i="39"/>
  <c r="F3595" i="39"/>
  <c r="F3596" i="39"/>
  <c r="F3597" i="39"/>
  <c r="F3598" i="39"/>
  <c r="F3599" i="39"/>
  <c r="F3600" i="39"/>
  <c r="F3601" i="39"/>
  <c r="F3602" i="39"/>
  <c r="F3603" i="39"/>
  <c r="F3604" i="39"/>
  <c r="F3605" i="39"/>
  <c r="F3606" i="39"/>
  <c r="F3607" i="39"/>
  <c r="F3608" i="39"/>
  <c r="F3609" i="39"/>
  <c r="F3610" i="39"/>
  <c r="F3611" i="39"/>
  <c r="F3612" i="39"/>
  <c r="F3613" i="39"/>
  <c r="F3614" i="39"/>
  <c r="F3615" i="39"/>
  <c r="F3616" i="39"/>
  <c r="F3617" i="39"/>
  <c r="F3618" i="39"/>
  <c r="F3619" i="39"/>
  <c r="F3620" i="39"/>
  <c r="F3621" i="39"/>
  <c r="F3622" i="39"/>
  <c r="F3623" i="39"/>
  <c r="F3624" i="39"/>
  <c r="F3625" i="39"/>
  <c r="F3626" i="39"/>
  <c r="F3627" i="39"/>
  <c r="F3628" i="39"/>
  <c r="F3629" i="39"/>
  <c r="F3630" i="39"/>
  <c r="F3631" i="39"/>
  <c r="F3632" i="39"/>
  <c r="F3633" i="39"/>
  <c r="F3634" i="39"/>
  <c r="F3635" i="39"/>
  <c r="F3636" i="39"/>
  <c r="F3637" i="39"/>
  <c r="F3638" i="39"/>
  <c r="F3639" i="39"/>
  <c r="F3640" i="39"/>
  <c r="F3641" i="39"/>
  <c r="F3642" i="39"/>
  <c r="F3643" i="39"/>
  <c r="F3644" i="39"/>
  <c r="F3645" i="39"/>
  <c r="F3646" i="39"/>
  <c r="F3647" i="39"/>
  <c r="F3648" i="39"/>
  <c r="F3649" i="39"/>
  <c r="F3650" i="39"/>
  <c r="F3651" i="39"/>
  <c r="F3652" i="39"/>
  <c r="F3653" i="39"/>
  <c r="F3654" i="39"/>
  <c r="F3655" i="39"/>
  <c r="F3656" i="39"/>
  <c r="F3657" i="39"/>
  <c r="F3658" i="39"/>
  <c r="F3659" i="39"/>
  <c r="F3660" i="39"/>
  <c r="F3661" i="39"/>
  <c r="F3662" i="39"/>
  <c r="F3663" i="39"/>
  <c r="F3664" i="39"/>
  <c r="F3665" i="39"/>
  <c r="F3666" i="39"/>
  <c r="F3667" i="39"/>
  <c r="F3668" i="39"/>
  <c r="F3669" i="39"/>
  <c r="F3670" i="39"/>
  <c r="F3671" i="39"/>
  <c r="F3672" i="39"/>
  <c r="F3673" i="39"/>
  <c r="F3674" i="39"/>
  <c r="F3675" i="39"/>
  <c r="F3676" i="39"/>
  <c r="F3677" i="39"/>
  <c r="F3678" i="39"/>
  <c r="F3679" i="39"/>
  <c r="F3680" i="39"/>
  <c r="F3681" i="39"/>
  <c r="F3682" i="39"/>
  <c r="F3683" i="39"/>
  <c r="F3684" i="39"/>
  <c r="F3685" i="39"/>
  <c r="F3686" i="39"/>
  <c r="F3687" i="39"/>
  <c r="F3688" i="39"/>
  <c r="F3689" i="39"/>
  <c r="F3690" i="39"/>
  <c r="F3691" i="39"/>
  <c r="F3692" i="39"/>
  <c r="F3693" i="39"/>
  <c r="F3694" i="39"/>
  <c r="F3695" i="39"/>
  <c r="F3696" i="39"/>
  <c r="F3697" i="39"/>
  <c r="F3698" i="39"/>
  <c r="F3699" i="39"/>
  <c r="F3700" i="39"/>
  <c r="F3701" i="39"/>
  <c r="F3702" i="39"/>
  <c r="F3703" i="39"/>
  <c r="F3704" i="39"/>
  <c r="F3705" i="39"/>
  <c r="F3706" i="39"/>
  <c r="F3707" i="39"/>
  <c r="F3708" i="39"/>
  <c r="F3709" i="39"/>
  <c r="F3710" i="39"/>
  <c r="F3711" i="39"/>
  <c r="F3712" i="39"/>
  <c r="F3713" i="39"/>
  <c r="F3714" i="39"/>
  <c r="F3715" i="39"/>
  <c r="F3716" i="39"/>
  <c r="F3717" i="39"/>
  <c r="F3718" i="39"/>
  <c r="F3719" i="39"/>
  <c r="F3720" i="39"/>
  <c r="F3721" i="39"/>
  <c r="F3722" i="39"/>
  <c r="F3723" i="39"/>
  <c r="F3724" i="39"/>
  <c r="F3725" i="39"/>
  <c r="F3726" i="39"/>
  <c r="F3727" i="39"/>
  <c r="F3728" i="39"/>
  <c r="F3729" i="39"/>
  <c r="F3730" i="39"/>
  <c r="F3731" i="39"/>
  <c r="F3732" i="39"/>
  <c r="F3733" i="39"/>
  <c r="F3734" i="39"/>
  <c r="F3735" i="39"/>
  <c r="F3736" i="39"/>
  <c r="F3737" i="39"/>
  <c r="F3738" i="39"/>
  <c r="F3739" i="39"/>
  <c r="F3740" i="39"/>
  <c r="F3741" i="39"/>
  <c r="F3742" i="39"/>
  <c r="F3743" i="39"/>
  <c r="F3744" i="39"/>
  <c r="F3745" i="39"/>
  <c r="F3746" i="39"/>
  <c r="F3747" i="39"/>
  <c r="F3748" i="39"/>
  <c r="F3749" i="39"/>
  <c r="F3750" i="39"/>
  <c r="F3751" i="39"/>
  <c r="F3752" i="39"/>
  <c r="F3753" i="39"/>
  <c r="F3754" i="39"/>
  <c r="F3755" i="39"/>
  <c r="F3756" i="39"/>
  <c r="F3757" i="39"/>
  <c r="F3758" i="39"/>
  <c r="F3759" i="39"/>
  <c r="F3760" i="39"/>
  <c r="F3761" i="39"/>
  <c r="F3762" i="39"/>
  <c r="F3763" i="39"/>
  <c r="F3764" i="39"/>
  <c r="F3765" i="39"/>
  <c r="F3766" i="39"/>
  <c r="F3767" i="39"/>
  <c r="F3768" i="39"/>
  <c r="F3769" i="39"/>
  <c r="F3770" i="39"/>
  <c r="F3771" i="39"/>
  <c r="F3772" i="39"/>
  <c r="F3773" i="39"/>
  <c r="F3774" i="39"/>
  <c r="F3775" i="39"/>
  <c r="F3776" i="39"/>
  <c r="F3777" i="39"/>
  <c r="F3778" i="39"/>
  <c r="F3779" i="39"/>
  <c r="F3780" i="39"/>
  <c r="F3781" i="39"/>
  <c r="F3782" i="39"/>
  <c r="F3783" i="39"/>
  <c r="F3784" i="39"/>
  <c r="F3785" i="39"/>
  <c r="F3786" i="39"/>
  <c r="F3787" i="39"/>
  <c r="F3788" i="39"/>
  <c r="F3789" i="39"/>
  <c r="F3790" i="39"/>
  <c r="F3791" i="39"/>
  <c r="F3792" i="39"/>
  <c r="F3793" i="39"/>
  <c r="F3794" i="39"/>
  <c r="F3795" i="39"/>
  <c r="F3796" i="39"/>
  <c r="F3797" i="39"/>
  <c r="F3798" i="39"/>
  <c r="F3799" i="39"/>
  <c r="F3800" i="39"/>
  <c r="F3801" i="39"/>
  <c r="F3802" i="39"/>
  <c r="F3803" i="39"/>
  <c r="F3804" i="39"/>
  <c r="F3805" i="39"/>
  <c r="F3806" i="39"/>
  <c r="F3807" i="39"/>
  <c r="F3808" i="39"/>
  <c r="F3809" i="39"/>
  <c r="F3810" i="39"/>
  <c r="F3811" i="39"/>
  <c r="F3812" i="39"/>
  <c r="F3813" i="39"/>
  <c r="F3814" i="39"/>
  <c r="F3815" i="39"/>
  <c r="F3816" i="39"/>
  <c r="F3817" i="39"/>
  <c r="F3818" i="39"/>
  <c r="F3819" i="39"/>
  <c r="F3820" i="39"/>
  <c r="F3821" i="39"/>
  <c r="F3822" i="39"/>
  <c r="F3823" i="39"/>
  <c r="F3824" i="39"/>
  <c r="F3825" i="39"/>
  <c r="F3826" i="39"/>
  <c r="F3827" i="39"/>
  <c r="F3828" i="39"/>
  <c r="F3829" i="39"/>
  <c r="F3830" i="39"/>
  <c r="F3831" i="39"/>
  <c r="F3832" i="39"/>
  <c r="F3833" i="39"/>
  <c r="F3834" i="39"/>
  <c r="F3835" i="39"/>
  <c r="F3836" i="39"/>
  <c r="F3837" i="39"/>
  <c r="F3838" i="39"/>
  <c r="F3839" i="39"/>
  <c r="F3840" i="39"/>
  <c r="F3841" i="39"/>
  <c r="F3842" i="39"/>
  <c r="F3843" i="39"/>
  <c r="F3844" i="39"/>
  <c r="F3845" i="39"/>
  <c r="F3846" i="39"/>
  <c r="F3847" i="39"/>
  <c r="F3848" i="39"/>
  <c r="F3849" i="39"/>
  <c r="F3850" i="39"/>
  <c r="F3851" i="39"/>
  <c r="F3852" i="39"/>
  <c r="F3853" i="39"/>
  <c r="F3854" i="39"/>
  <c r="F3855" i="39"/>
  <c r="F3856" i="39"/>
  <c r="F3857" i="39"/>
  <c r="F3858" i="39"/>
  <c r="F3859" i="39"/>
  <c r="F3860" i="39"/>
  <c r="F3861" i="39"/>
  <c r="F3862" i="39"/>
  <c r="F3863" i="39"/>
  <c r="F3864" i="39"/>
  <c r="F3865" i="39"/>
  <c r="F3866" i="39"/>
  <c r="F3867" i="39"/>
  <c r="F3868" i="39"/>
  <c r="F3869" i="39"/>
  <c r="F3870" i="39"/>
  <c r="F3871" i="39"/>
  <c r="F3872" i="39"/>
  <c r="F3873" i="39"/>
  <c r="F3874" i="39"/>
  <c r="F3875" i="39"/>
  <c r="F3876" i="39"/>
  <c r="F3877" i="39"/>
  <c r="F3878" i="39"/>
  <c r="F3879" i="39"/>
  <c r="F3880" i="39"/>
  <c r="F3881" i="39"/>
  <c r="F3882" i="39"/>
  <c r="F3883" i="39"/>
  <c r="F3884" i="39"/>
  <c r="F3885" i="39"/>
  <c r="F3886" i="39"/>
  <c r="F3887" i="39"/>
  <c r="F3888" i="39"/>
  <c r="F3889" i="39"/>
  <c r="F3890" i="39"/>
  <c r="F3891" i="39"/>
  <c r="F3892" i="39"/>
  <c r="F3893" i="39"/>
  <c r="F3894" i="39"/>
  <c r="F3895" i="39"/>
  <c r="F3896" i="39"/>
  <c r="F3897" i="39"/>
  <c r="F3898" i="39"/>
  <c r="F3899" i="39"/>
  <c r="F3900" i="39"/>
  <c r="F3901" i="39"/>
  <c r="F3902" i="39"/>
  <c r="F3903" i="39"/>
  <c r="F3904" i="39"/>
  <c r="F3905" i="39"/>
  <c r="F3906" i="39"/>
  <c r="F3907" i="39"/>
  <c r="F3908" i="39"/>
  <c r="F3909" i="39"/>
  <c r="F3910" i="39"/>
  <c r="F3911" i="39"/>
  <c r="F3912" i="39"/>
  <c r="F3913" i="39"/>
  <c r="F3914" i="39"/>
  <c r="F3915" i="39"/>
  <c r="F3916" i="39"/>
  <c r="F3917" i="39"/>
  <c r="F3918" i="39"/>
  <c r="F3919" i="39"/>
  <c r="F3920" i="39"/>
  <c r="F3921" i="39"/>
  <c r="F3922" i="39"/>
  <c r="F3923" i="39"/>
  <c r="F3924" i="39"/>
  <c r="F3925" i="39"/>
  <c r="F3926" i="39"/>
  <c r="F3927" i="39"/>
  <c r="F3928" i="39"/>
  <c r="F3929" i="39"/>
  <c r="F3930" i="39"/>
  <c r="F3931" i="39"/>
  <c r="F3932" i="39"/>
  <c r="F3933" i="39"/>
  <c r="F3934" i="39"/>
  <c r="F3935" i="39"/>
  <c r="F3936" i="39"/>
  <c r="F3937" i="39"/>
  <c r="F3938" i="39"/>
  <c r="F3939" i="39"/>
  <c r="F3940" i="39"/>
  <c r="F3941" i="39"/>
  <c r="F3942" i="39"/>
  <c r="F3943" i="39"/>
  <c r="F3944" i="39"/>
  <c r="F3945" i="39"/>
  <c r="F3946" i="39"/>
  <c r="F3947" i="39"/>
  <c r="F3948" i="39"/>
  <c r="F3949" i="39"/>
  <c r="F3950" i="39"/>
  <c r="F3951" i="39"/>
  <c r="F3952" i="39"/>
  <c r="F3953" i="39"/>
  <c r="F3954" i="39"/>
  <c r="F3955" i="39"/>
  <c r="F3956" i="39"/>
  <c r="F3957" i="39"/>
  <c r="F3958" i="39"/>
  <c r="F3959" i="39"/>
  <c r="F3960" i="39"/>
  <c r="F3961" i="39"/>
  <c r="F3962" i="39"/>
  <c r="F3963" i="39"/>
  <c r="F3964" i="39"/>
  <c r="F3965" i="39"/>
  <c r="F3966" i="39"/>
  <c r="F3967" i="39"/>
  <c r="F3968" i="39"/>
  <c r="F3969" i="39"/>
  <c r="F3970" i="39"/>
  <c r="F3971" i="39"/>
  <c r="F3972" i="39"/>
  <c r="F3973" i="39"/>
  <c r="F3974" i="39"/>
  <c r="F3975" i="39"/>
  <c r="F3976" i="39"/>
  <c r="F3977" i="39"/>
  <c r="F3978" i="39"/>
  <c r="F3979" i="39"/>
  <c r="F3980" i="39"/>
  <c r="F3981" i="39"/>
  <c r="F3982" i="39"/>
  <c r="F3983" i="39"/>
  <c r="F3984" i="39"/>
  <c r="F3985" i="39"/>
  <c r="F3986" i="39"/>
  <c r="F3987" i="39"/>
  <c r="F3988" i="39"/>
  <c r="F3989" i="39"/>
  <c r="F3990" i="39"/>
  <c r="F3991" i="39"/>
  <c r="F3992" i="39"/>
  <c r="F3993" i="39"/>
  <c r="F3994" i="39"/>
  <c r="F3995" i="39"/>
  <c r="F3996" i="39"/>
  <c r="F3997" i="39"/>
  <c r="F3998" i="39"/>
  <c r="F3999" i="39"/>
  <c r="F4000" i="39"/>
  <c r="F4001" i="39"/>
  <c r="F4002" i="39"/>
  <c r="F4003" i="39"/>
  <c r="F4004" i="39"/>
  <c r="F4005" i="39"/>
  <c r="F4006" i="39"/>
  <c r="F4007" i="39"/>
  <c r="F4008" i="39"/>
  <c r="F4009" i="39"/>
  <c r="F4010" i="39"/>
  <c r="F4011" i="39"/>
  <c r="F4012" i="39"/>
  <c r="F4013" i="39"/>
  <c r="F4014" i="39"/>
  <c r="F4015" i="39"/>
  <c r="F4016" i="39"/>
  <c r="F4017" i="39"/>
  <c r="F4018" i="39"/>
  <c r="F4019" i="39"/>
  <c r="F4020" i="39"/>
  <c r="F4021" i="39"/>
  <c r="F4022" i="39"/>
  <c r="F4023" i="39"/>
  <c r="F4024" i="39"/>
  <c r="F4025" i="39"/>
  <c r="F4026" i="39"/>
  <c r="F4027" i="39"/>
  <c r="F4028" i="39"/>
  <c r="F4029" i="39"/>
  <c r="F4030" i="39"/>
  <c r="F4031" i="39"/>
  <c r="F4032" i="39"/>
  <c r="F4033" i="39"/>
  <c r="F4034" i="39"/>
  <c r="F4035" i="39"/>
  <c r="F4036" i="39"/>
  <c r="F4037" i="39"/>
  <c r="F4038" i="39"/>
  <c r="F4039" i="39"/>
  <c r="F4040" i="39"/>
  <c r="F4041" i="39"/>
  <c r="F4042" i="39"/>
  <c r="F4043" i="39"/>
  <c r="F4044" i="39"/>
  <c r="F4045" i="39"/>
  <c r="F4046" i="39"/>
  <c r="F4047" i="39"/>
  <c r="F4048" i="39"/>
  <c r="F4049" i="39"/>
  <c r="F4050" i="39"/>
  <c r="F4051" i="39"/>
  <c r="F4052" i="39"/>
  <c r="F4053" i="39"/>
  <c r="F4054" i="39"/>
  <c r="F4055" i="39"/>
  <c r="F4056" i="39"/>
  <c r="F4057" i="39"/>
  <c r="F4058" i="39"/>
  <c r="F4059" i="39"/>
  <c r="F4060" i="39"/>
  <c r="F4061" i="39"/>
  <c r="F4062" i="39"/>
  <c r="F4063" i="39"/>
  <c r="F4064" i="39"/>
  <c r="F4065" i="39"/>
  <c r="F4066" i="39"/>
  <c r="F4067" i="39"/>
  <c r="F4068" i="39"/>
  <c r="F4069" i="39"/>
  <c r="F4070" i="39"/>
  <c r="F4071" i="39"/>
  <c r="F4072" i="39"/>
  <c r="F4073" i="39"/>
  <c r="F4074" i="39"/>
  <c r="F4075" i="39"/>
  <c r="F4076" i="39"/>
  <c r="F4077" i="39"/>
  <c r="F4078" i="39"/>
  <c r="F4079" i="39"/>
  <c r="F4080" i="39"/>
  <c r="F4081" i="39"/>
  <c r="F4082" i="39"/>
  <c r="F4083" i="39"/>
  <c r="F4084" i="39"/>
  <c r="F4085" i="39"/>
  <c r="F4086" i="39"/>
  <c r="F4087" i="39"/>
  <c r="F4088" i="39"/>
  <c r="F4089" i="39"/>
  <c r="F4090" i="39"/>
  <c r="F4091" i="39"/>
  <c r="F4092" i="39"/>
  <c r="F4093" i="39"/>
  <c r="F4094" i="39"/>
  <c r="F4095" i="39"/>
  <c r="F4096" i="39"/>
  <c r="F4097" i="39"/>
  <c r="F4098" i="39"/>
  <c r="F4099" i="39"/>
  <c r="F4100" i="39"/>
  <c r="F4101" i="39"/>
  <c r="F4102" i="39"/>
  <c r="F4103" i="39"/>
  <c r="F4104" i="39"/>
  <c r="F4105" i="39"/>
  <c r="F4106" i="39"/>
  <c r="F4107" i="39"/>
  <c r="F4108" i="39"/>
  <c r="F4109" i="39"/>
  <c r="F4110" i="39"/>
  <c r="F4111" i="39"/>
  <c r="F4112" i="39"/>
  <c r="F4113" i="39"/>
  <c r="F4114" i="39"/>
  <c r="F4115" i="39"/>
  <c r="F4116" i="39"/>
  <c r="F4117" i="39"/>
  <c r="F4118" i="39"/>
  <c r="F4119" i="39"/>
  <c r="F4120" i="39"/>
  <c r="F4121" i="39"/>
  <c r="F4122" i="39"/>
  <c r="F4123" i="39"/>
  <c r="F4124" i="39"/>
  <c r="F4125" i="39"/>
  <c r="F4126" i="39"/>
  <c r="F4127" i="39"/>
  <c r="F4128" i="39"/>
  <c r="F4129" i="39"/>
  <c r="F4130" i="39"/>
  <c r="F4131" i="39"/>
  <c r="F4132" i="39"/>
  <c r="F4133" i="39"/>
  <c r="F4134" i="39"/>
  <c r="F4135" i="39"/>
  <c r="F4136" i="39"/>
  <c r="F4137" i="39"/>
  <c r="F4138" i="39"/>
  <c r="F4139" i="39"/>
  <c r="F4140" i="39"/>
  <c r="F4141" i="39"/>
  <c r="F4142" i="39"/>
  <c r="F4143" i="39"/>
  <c r="F4144" i="39"/>
  <c r="F4145" i="39"/>
  <c r="F4146" i="39"/>
  <c r="F4147" i="39"/>
  <c r="F4148" i="39"/>
  <c r="F4149" i="39"/>
  <c r="F4150" i="39"/>
  <c r="F4151" i="39"/>
  <c r="F4152" i="39"/>
  <c r="F4153" i="39"/>
  <c r="F4154" i="39"/>
  <c r="F4155" i="39"/>
  <c r="F4156" i="39"/>
  <c r="F4157" i="39"/>
  <c r="F4158" i="39"/>
  <c r="F4159" i="39"/>
  <c r="F4160" i="39"/>
  <c r="F4161" i="39"/>
  <c r="F4162" i="39"/>
  <c r="F4163" i="39"/>
  <c r="F4164" i="39"/>
  <c r="F4165" i="39"/>
  <c r="F4166" i="39"/>
  <c r="F4167" i="39"/>
  <c r="F4168" i="39"/>
  <c r="F4169" i="39"/>
  <c r="F4170" i="39"/>
  <c r="F4171" i="39"/>
  <c r="F4172" i="39"/>
  <c r="F4173" i="39"/>
  <c r="F4174" i="39"/>
  <c r="F4175" i="39"/>
  <c r="F4176" i="39"/>
  <c r="F4177" i="39"/>
  <c r="F4178" i="39"/>
  <c r="F4179" i="39"/>
  <c r="F4180" i="39"/>
  <c r="F4181" i="39"/>
  <c r="F4182" i="39"/>
  <c r="F4183" i="39"/>
  <c r="F4184" i="39"/>
  <c r="F4185" i="39"/>
  <c r="F4186" i="39"/>
  <c r="F4187" i="39"/>
  <c r="F4188" i="39"/>
  <c r="F4189" i="39"/>
  <c r="F4190" i="39"/>
  <c r="F4191" i="39"/>
  <c r="F4192" i="39"/>
  <c r="F4193" i="39"/>
  <c r="F4194" i="39"/>
  <c r="F4195" i="39"/>
  <c r="F4196" i="39"/>
  <c r="F4197" i="39"/>
  <c r="F4198" i="39"/>
  <c r="F4199" i="39"/>
  <c r="F4200" i="39"/>
  <c r="F4201" i="39"/>
  <c r="F4202" i="39"/>
  <c r="F4203" i="39"/>
  <c r="F4204" i="39"/>
  <c r="F4205" i="39"/>
  <c r="F4206" i="39"/>
  <c r="F4207" i="39"/>
  <c r="F4208" i="39"/>
  <c r="F4209" i="39"/>
  <c r="F4210" i="39"/>
  <c r="F4211" i="39"/>
  <c r="F4212" i="39"/>
  <c r="F4213" i="39"/>
  <c r="F4214" i="39"/>
  <c r="F4215" i="39"/>
  <c r="F4216" i="39"/>
  <c r="F4217" i="39"/>
  <c r="F4218" i="39"/>
  <c r="F4219" i="39"/>
  <c r="F4220" i="39"/>
  <c r="F4221" i="39"/>
  <c r="F4222" i="39"/>
  <c r="F4223" i="39"/>
  <c r="F4224" i="39"/>
  <c r="F4225" i="39"/>
  <c r="F4226" i="39"/>
  <c r="F4227" i="39"/>
  <c r="F4228" i="39"/>
  <c r="F4229" i="39"/>
  <c r="F4230" i="39"/>
  <c r="F4231" i="39"/>
  <c r="F4232" i="39"/>
  <c r="F4233" i="39"/>
  <c r="F4234" i="39"/>
  <c r="F4235" i="39"/>
  <c r="F4236" i="39"/>
  <c r="F4237" i="39"/>
  <c r="F4238" i="39"/>
  <c r="F4239" i="39"/>
  <c r="F4240" i="39"/>
  <c r="F4241" i="39"/>
  <c r="F4242" i="39"/>
  <c r="F4243" i="39"/>
  <c r="F4244" i="39"/>
  <c r="F4245" i="39"/>
  <c r="F4246" i="39"/>
  <c r="F4247" i="39"/>
  <c r="F4248" i="39"/>
  <c r="F4249" i="39"/>
  <c r="F4250" i="39"/>
  <c r="F4251" i="39"/>
  <c r="F4252" i="39"/>
  <c r="F4253" i="39"/>
  <c r="F4254" i="39"/>
  <c r="F4255" i="39"/>
  <c r="F4256" i="39"/>
  <c r="F4257" i="39"/>
  <c r="F4258" i="39"/>
  <c r="F4259" i="39"/>
  <c r="F4260" i="39"/>
  <c r="F4261" i="39"/>
  <c r="F4262" i="39"/>
  <c r="F4263" i="39"/>
  <c r="F4264" i="39"/>
  <c r="F4265" i="39"/>
  <c r="F4266" i="39"/>
  <c r="F4267" i="39"/>
  <c r="F4268" i="39"/>
  <c r="F4269" i="39"/>
  <c r="F4270" i="39"/>
  <c r="F4271" i="39"/>
  <c r="F4272" i="39"/>
  <c r="F4273" i="39"/>
  <c r="F4274" i="39"/>
  <c r="F4275" i="39"/>
  <c r="F4276" i="39"/>
  <c r="F4277" i="39"/>
  <c r="F4278" i="39"/>
  <c r="F4279" i="39"/>
  <c r="F4280" i="39"/>
  <c r="F4281" i="39"/>
  <c r="F4282" i="39"/>
  <c r="F4283" i="39"/>
  <c r="F4284" i="39"/>
  <c r="F4285" i="39"/>
  <c r="F4286" i="39"/>
  <c r="F4287" i="39"/>
  <c r="F4288" i="39"/>
  <c r="F4289" i="39"/>
  <c r="F4290" i="39"/>
  <c r="F4291" i="39"/>
  <c r="F4292" i="39"/>
  <c r="F4293" i="39"/>
  <c r="F4294" i="39"/>
  <c r="F4295" i="39"/>
  <c r="F4296" i="39"/>
  <c r="F4297" i="39"/>
  <c r="F4298" i="39"/>
  <c r="F4299" i="39"/>
  <c r="F4300" i="39"/>
  <c r="F4301" i="39"/>
  <c r="F4302" i="39"/>
  <c r="F4303" i="39"/>
  <c r="F4304" i="39"/>
  <c r="F4305" i="39"/>
  <c r="F4306" i="39"/>
  <c r="F4307" i="39"/>
  <c r="F4308" i="39"/>
  <c r="F4309" i="39"/>
  <c r="F4310" i="39"/>
  <c r="F4311" i="39"/>
  <c r="F4312" i="39"/>
  <c r="F4313" i="39"/>
  <c r="F4314" i="39"/>
  <c r="F4315" i="39"/>
  <c r="F4316" i="39"/>
  <c r="F4317" i="39"/>
  <c r="F4318" i="39"/>
  <c r="F4319" i="39"/>
  <c r="F4320" i="39"/>
  <c r="F4321" i="39"/>
  <c r="F4322" i="39"/>
  <c r="F4323" i="39"/>
  <c r="F4324" i="39"/>
  <c r="F4325" i="39"/>
  <c r="F4326" i="39"/>
  <c r="F4327" i="39"/>
  <c r="F4328" i="39"/>
  <c r="F4329" i="39"/>
  <c r="F4330" i="39"/>
  <c r="F4331" i="39"/>
  <c r="F4332" i="39"/>
  <c r="F4333" i="39"/>
  <c r="F4334" i="39"/>
  <c r="F4335" i="39"/>
  <c r="F4336" i="39"/>
  <c r="F4337" i="39"/>
  <c r="F4338" i="39"/>
  <c r="F4339" i="39"/>
  <c r="F4340" i="39"/>
  <c r="F4341" i="39"/>
  <c r="F4342" i="39"/>
  <c r="F4343" i="39"/>
  <c r="F4344" i="39"/>
  <c r="F4345" i="39"/>
  <c r="F4346" i="39"/>
  <c r="F4347" i="39"/>
  <c r="F4348" i="39"/>
  <c r="F4349" i="39"/>
  <c r="F4350" i="39"/>
  <c r="F4351" i="39"/>
  <c r="F4352" i="39"/>
  <c r="F4353" i="39"/>
  <c r="F4354" i="39"/>
  <c r="F4355" i="39"/>
  <c r="F4356" i="39"/>
  <c r="F4357" i="39"/>
  <c r="F4358" i="39"/>
  <c r="F4359" i="39"/>
  <c r="F4360" i="39"/>
  <c r="F4361" i="39"/>
  <c r="F4362" i="39"/>
  <c r="F4363" i="39"/>
  <c r="F4364" i="39"/>
  <c r="F4365" i="39"/>
  <c r="F4366" i="39"/>
  <c r="F4367" i="39"/>
  <c r="F4368" i="39"/>
  <c r="F4369" i="39"/>
  <c r="F4370" i="39"/>
  <c r="F4371" i="39"/>
  <c r="F4372" i="39"/>
  <c r="F4373" i="39"/>
  <c r="F4374" i="39"/>
  <c r="F4375" i="39"/>
  <c r="F4376" i="39"/>
  <c r="F4377" i="39"/>
  <c r="F4378" i="39"/>
  <c r="F4379" i="39"/>
  <c r="F4380" i="39"/>
  <c r="F4381" i="39"/>
  <c r="F4382" i="39"/>
  <c r="F4383" i="39"/>
  <c r="F4384" i="39"/>
  <c r="F4385" i="39"/>
  <c r="F4386" i="39"/>
  <c r="F4387" i="39"/>
  <c r="F4388" i="39"/>
  <c r="F4389" i="39"/>
  <c r="F4390" i="39"/>
  <c r="F4391" i="39"/>
  <c r="F4392" i="39"/>
  <c r="F4393" i="39"/>
  <c r="F4394" i="39"/>
  <c r="F4395" i="39"/>
  <c r="F4396" i="39"/>
  <c r="F4397" i="39"/>
  <c r="F4398" i="39"/>
  <c r="F4399" i="39"/>
  <c r="F4400" i="39"/>
  <c r="F4401" i="39"/>
  <c r="F4402" i="39"/>
  <c r="F4403" i="39"/>
  <c r="F4404" i="39"/>
  <c r="F4405" i="39"/>
  <c r="F4406" i="39"/>
  <c r="F4407" i="39"/>
  <c r="F4408" i="39"/>
  <c r="F4409" i="39"/>
  <c r="F4410" i="39"/>
  <c r="F4411" i="39"/>
  <c r="F4412" i="39"/>
  <c r="F4413" i="39"/>
  <c r="F4414" i="39"/>
  <c r="F4415" i="39"/>
  <c r="F4416" i="39"/>
  <c r="F4417" i="39"/>
  <c r="F4418" i="39"/>
  <c r="F4419" i="39"/>
  <c r="F4420" i="39"/>
  <c r="F4421" i="39"/>
  <c r="F4422" i="39"/>
  <c r="F4423" i="39"/>
  <c r="F4424" i="39"/>
  <c r="F4425" i="39"/>
  <c r="F4426" i="39"/>
  <c r="F4427" i="39"/>
  <c r="F4428" i="39"/>
  <c r="F4429" i="39"/>
  <c r="F4430" i="39"/>
  <c r="F4431" i="39"/>
  <c r="F4432" i="39"/>
  <c r="F4433" i="39"/>
  <c r="F4434" i="39"/>
  <c r="F4435" i="39"/>
  <c r="F4436" i="39"/>
  <c r="F4437" i="39"/>
  <c r="F4438" i="39"/>
  <c r="F4439" i="39"/>
  <c r="F4440" i="39"/>
  <c r="F4441" i="39"/>
  <c r="F4442" i="39"/>
  <c r="F4443" i="39"/>
  <c r="F4444" i="39"/>
  <c r="F4445" i="39"/>
  <c r="F4446" i="39"/>
  <c r="F4447" i="39"/>
  <c r="F4448" i="39"/>
  <c r="F4449" i="39"/>
  <c r="F4450" i="39"/>
  <c r="F4451" i="39"/>
  <c r="F4452" i="39"/>
  <c r="F4453" i="39"/>
  <c r="F4454" i="39"/>
  <c r="F4455" i="39"/>
  <c r="F4456" i="39"/>
  <c r="F4457" i="39"/>
  <c r="F4458" i="39"/>
  <c r="F4459" i="39"/>
  <c r="F4460" i="39"/>
  <c r="F4461" i="39"/>
  <c r="F4462" i="39"/>
  <c r="F4463" i="39"/>
  <c r="F4464" i="39"/>
  <c r="F4465" i="39"/>
  <c r="F4466" i="39"/>
  <c r="F4467" i="39"/>
  <c r="F4468" i="39"/>
  <c r="F4469" i="39"/>
  <c r="F4470" i="39"/>
  <c r="F4471" i="39"/>
  <c r="F4472" i="39"/>
  <c r="F4473" i="39"/>
  <c r="F4474" i="39"/>
  <c r="F4475" i="39"/>
  <c r="F4476" i="39"/>
  <c r="F4477" i="39"/>
  <c r="F4478" i="39"/>
  <c r="F4479" i="39"/>
  <c r="F4480" i="39"/>
  <c r="F4481" i="39"/>
  <c r="F4482" i="39"/>
  <c r="F4483" i="39"/>
  <c r="F4484" i="39"/>
  <c r="F4485" i="39"/>
  <c r="F4486" i="39"/>
  <c r="F4487" i="39"/>
  <c r="F4488" i="39"/>
  <c r="F4489" i="39"/>
  <c r="F4490" i="39"/>
  <c r="F4491" i="39"/>
  <c r="F4492" i="39"/>
  <c r="F4493" i="39"/>
  <c r="F4494" i="39"/>
  <c r="F4495" i="39"/>
  <c r="F4496" i="39"/>
  <c r="F4497" i="39"/>
  <c r="F4498" i="39"/>
  <c r="F4499" i="39"/>
  <c r="F4500" i="39"/>
  <c r="F4501" i="39"/>
  <c r="F4502" i="39"/>
  <c r="F4503" i="39"/>
  <c r="F4504" i="39"/>
  <c r="F4505" i="39"/>
  <c r="F4506" i="39"/>
  <c r="F4507" i="39"/>
  <c r="F4508" i="39"/>
  <c r="F4509" i="39"/>
  <c r="F4510" i="39"/>
  <c r="F4511" i="39"/>
  <c r="F4512" i="39"/>
  <c r="F4513" i="39"/>
  <c r="F4514" i="39"/>
  <c r="F4515" i="39"/>
  <c r="F4516" i="39"/>
  <c r="F4517" i="39"/>
  <c r="F4518" i="39"/>
  <c r="F4519" i="39"/>
  <c r="F4520" i="39"/>
  <c r="F4521" i="39"/>
  <c r="F4522" i="39"/>
  <c r="F4523" i="39"/>
  <c r="F4524" i="39"/>
  <c r="F4525" i="39"/>
  <c r="F4526" i="39"/>
  <c r="F4527" i="39"/>
  <c r="F4528" i="39"/>
  <c r="F4529" i="39"/>
  <c r="F4530" i="39"/>
  <c r="F4531" i="39"/>
  <c r="F4532" i="39"/>
  <c r="F4533" i="39"/>
  <c r="F4534" i="39"/>
  <c r="F4535" i="39"/>
  <c r="F4536" i="39"/>
  <c r="F4537" i="39"/>
  <c r="F4538" i="39"/>
  <c r="F4539" i="39"/>
  <c r="F4540" i="39"/>
  <c r="F4541" i="39"/>
  <c r="F4542" i="39"/>
  <c r="F4543" i="39"/>
  <c r="F4544" i="39"/>
  <c r="F4545" i="39"/>
  <c r="F4546" i="39"/>
  <c r="F4547" i="39"/>
  <c r="F4548" i="39"/>
  <c r="F4549" i="39"/>
  <c r="F4550" i="39"/>
  <c r="F4551" i="39"/>
  <c r="F4552" i="39"/>
  <c r="F4553" i="39"/>
  <c r="F4554" i="39"/>
  <c r="F4555" i="39"/>
  <c r="F4556" i="39"/>
  <c r="F4557" i="39"/>
  <c r="F4558" i="39"/>
  <c r="F4559" i="39"/>
  <c r="F4560" i="39"/>
  <c r="F4561" i="39"/>
  <c r="F4562" i="39"/>
  <c r="F4563" i="39"/>
  <c r="F4564" i="39"/>
  <c r="F4565" i="39"/>
  <c r="F4566" i="39"/>
  <c r="F4567" i="39"/>
  <c r="F4568" i="39"/>
  <c r="F4569" i="39"/>
  <c r="F4570" i="39"/>
  <c r="F4571" i="39"/>
  <c r="F4572" i="39"/>
  <c r="F4573" i="39"/>
  <c r="F4574" i="39"/>
  <c r="F4575" i="39"/>
  <c r="F4576" i="39"/>
  <c r="F4577" i="39"/>
  <c r="F4578" i="39"/>
  <c r="F4579" i="39"/>
  <c r="F4580" i="39"/>
  <c r="F4581" i="39"/>
  <c r="F4582" i="39"/>
  <c r="F4583" i="39"/>
  <c r="F4584" i="39"/>
  <c r="F4585" i="39"/>
  <c r="F4586" i="39"/>
  <c r="F4587" i="39"/>
  <c r="F4588" i="39"/>
  <c r="F4589" i="39"/>
  <c r="F4590" i="39"/>
  <c r="F4591" i="39"/>
  <c r="F4592" i="39"/>
  <c r="F4593" i="39"/>
  <c r="F4594" i="39"/>
  <c r="F4595" i="39"/>
  <c r="F4596" i="39"/>
  <c r="F4597" i="39"/>
  <c r="F4598" i="39"/>
  <c r="F4599" i="39"/>
  <c r="F4600" i="39"/>
  <c r="F4601" i="39"/>
  <c r="F4602" i="39"/>
  <c r="F4603" i="39"/>
  <c r="F4604" i="39"/>
  <c r="F4605" i="39"/>
  <c r="F4606" i="39"/>
  <c r="F4607" i="39"/>
  <c r="F4608" i="39"/>
  <c r="F4609" i="39"/>
  <c r="F4610" i="39"/>
  <c r="F4611" i="39"/>
  <c r="F4612" i="39"/>
  <c r="F4613" i="39"/>
  <c r="F4614" i="39"/>
  <c r="F4615" i="39"/>
  <c r="F4616" i="39"/>
  <c r="F4617" i="39"/>
  <c r="F4618" i="39"/>
  <c r="F4619" i="39"/>
  <c r="F4620" i="39"/>
  <c r="F4621" i="39"/>
  <c r="F4622" i="39"/>
  <c r="F4623" i="39"/>
  <c r="F4624" i="39"/>
  <c r="F4625" i="39"/>
  <c r="F4626" i="39"/>
  <c r="F4627" i="39"/>
  <c r="F4628" i="39"/>
  <c r="F4629" i="39"/>
  <c r="F4630" i="39"/>
  <c r="F4631" i="39"/>
  <c r="F4632" i="39"/>
  <c r="F4633" i="39"/>
  <c r="F4634" i="39"/>
  <c r="F4635" i="39"/>
  <c r="F4636" i="39"/>
  <c r="F4637" i="39"/>
  <c r="F4638" i="39"/>
  <c r="F4639" i="39"/>
  <c r="F4640" i="39"/>
  <c r="F4641" i="39"/>
  <c r="F4642" i="39"/>
  <c r="F4643" i="39"/>
  <c r="F4644" i="39"/>
  <c r="F4645" i="39"/>
  <c r="F4646" i="39"/>
  <c r="F4647" i="39"/>
  <c r="F4648" i="39"/>
  <c r="F4649" i="39"/>
  <c r="F4650" i="39"/>
  <c r="F4651" i="39"/>
  <c r="F4652" i="39"/>
  <c r="F4653" i="39"/>
  <c r="F4654" i="39"/>
  <c r="F4655" i="39"/>
  <c r="F4656" i="39"/>
  <c r="F4657" i="39"/>
  <c r="F4658" i="39"/>
  <c r="F4659" i="39"/>
  <c r="F4660" i="39"/>
  <c r="F4661" i="39"/>
  <c r="F4662" i="39"/>
  <c r="F4663" i="39"/>
  <c r="F4664" i="39"/>
  <c r="F4665" i="39"/>
  <c r="F4666" i="39"/>
  <c r="F4667" i="39"/>
  <c r="F4668" i="39"/>
  <c r="F4669" i="39"/>
  <c r="F4670" i="39"/>
  <c r="F4671" i="39"/>
  <c r="F4672" i="39"/>
  <c r="F4673" i="39"/>
  <c r="F4674" i="39"/>
  <c r="F4675" i="39"/>
  <c r="F4676" i="39"/>
  <c r="F4677" i="39"/>
  <c r="F4678" i="39"/>
  <c r="F4679" i="39"/>
  <c r="F4680" i="39"/>
  <c r="F4681" i="39"/>
  <c r="F4682" i="39"/>
  <c r="F4683" i="39"/>
  <c r="F4684" i="39"/>
  <c r="F4685" i="39"/>
  <c r="F4686" i="39"/>
  <c r="F4687" i="39"/>
  <c r="F4688" i="39"/>
  <c r="F4689" i="39"/>
  <c r="F4690" i="39"/>
  <c r="F4691" i="39"/>
  <c r="F4692" i="39"/>
  <c r="F4693" i="39"/>
  <c r="F4694" i="39"/>
  <c r="F4695" i="39"/>
  <c r="F4696" i="39"/>
  <c r="F4697" i="39"/>
  <c r="F4698" i="39"/>
  <c r="F4699" i="39"/>
  <c r="F4700" i="39"/>
  <c r="F4701" i="39"/>
  <c r="F4702" i="39"/>
  <c r="F4703" i="39"/>
  <c r="F4704" i="39"/>
  <c r="F4705" i="39"/>
  <c r="F4706" i="39"/>
  <c r="F4707" i="39"/>
  <c r="F4708" i="39"/>
  <c r="F4709" i="39"/>
  <c r="F4710" i="39"/>
  <c r="F4711" i="39"/>
  <c r="F4712" i="39"/>
  <c r="F4713" i="39"/>
  <c r="F4714" i="39"/>
  <c r="F4715" i="39"/>
  <c r="F4716" i="39"/>
  <c r="F4717" i="39"/>
  <c r="F4718" i="39"/>
  <c r="F4719" i="39"/>
  <c r="F4720" i="39"/>
  <c r="F4721" i="39"/>
  <c r="F4722" i="39"/>
  <c r="F4723" i="39"/>
  <c r="F4724" i="39"/>
  <c r="F4725" i="39"/>
  <c r="F4726" i="39"/>
  <c r="F4727" i="39"/>
  <c r="F4728" i="39"/>
  <c r="F4729" i="39"/>
  <c r="F4730" i="39"/>
  <c r="F4731" i="39"/>
  <c r="F4732" i="39"/>
  <c r="F4733" i="39"/>
  <c r="F4734" i="39"/>
  <c r="F4735" i="39"/>
  <c r="F4736" i="39"/>
  <c r="F4737" i="39"/>
  <c r="F4738" i="39"/>
  <c r="F4739" i="39"/>
  <c r="F4740" i="39"/>
  <c r="F4741" i="39"/>
  <c r="F4742" i="39"/>
  <c r="F4743" i="39"/>
  <c r="F4744" i="39"/>
  <c r="F4745" i="39"/>
  <c r="F4746" i="39"/>
  <c r="F4747" i="39"/>
  <c r="F4748" i="39"/>
  <c r="F4749" i="39"/>
  <c r="F4750" i="39"/>
  <c r="F4751" i="39"/>
  <c r="F4752" i="39"/>
  <c r="F4753" i="39"/>
  <c r="F4754" i="39"/>
  <c r="F4755" i="39"/>
  <c r="F4756" i="39"/>
  <c r="F4757" i="39"/>
  <c r="F4758" i="39"/>
  <c r="F4759" i="39"/>
  <c r="F4760" i="39"/>
  <c r="F4761" i="39"/>
  <c r="F4762" i="39"/>
  <c r="F4763" i="39"/>
  <c r="F4764" i="39"/>
  <c r="F4765" i="39"/>
  <c r="F4766" i="39"/>
  <c r="F4767" i="39"/>
  <c r="F4768" i="39"/>
  <c r="F4769" i="39"/>
  <c r="F4770" i="39"/>
  <c r="F4771" i="39"/>
  <c r="F4772" i="39"/>
  <c r="F4773" i="39"/>
  <c r="F4774" i="39"/>
  <c r="F4775" i="39"/>
  <c r="F4776" i="39"/>
  <c r="F4777" i="39"/>
  <c r="F4778" i="39"/>
  <c r="F4779" i="39"/>
  <c r="F4780" i="39"/>
  <c r="F4781" i="39"/>
  <c r="F4782" i="39"/>
  <c r="F4783" i="39"/>
  <c r="F4784" i="39"/>
  <c r="F4785" i="39"/>
  <c r="F4786" i="39"/>
  <c r="F4787" i="39"/>
  <c r="F4788" i="39"/>
  <c r="F4789" i="39"/>
  <c r="F4790" i="39"/>
  <c r="F4791" i="39"/>
  <c r="F4792" i="39"/>
  <c r="F4793" i="39"/>
  <c r="F4794" i="39"/>
  <c r="F4795" i="39"/>
  <c r="F4796" i="39"/>
  <c r="F4797" i="39"/>
  <c r="F4798" i="39"/>
  <c r="F4799" i="39"/>
  <c r="F4800" i="39"/>
  <c r="F4801" i="39"/>
  <c r="F4802" i="39"/>
  <c r="F4803" i="39"/>
  <c r="F4804" i="39"/>
  <c r="F4805" i="39"/>
  <c r="F4806" i="39"/>
  <c r="F4807" i="39"/>
  <c r="F4808" i="39"/>
  <c r="F4809" i="39"/>
  <c r="F4810" i="39"/>
  <c r="F4811" i="39"/>
  <c r="F4812" i="39"/>
  <c r="F4813" i="39"/>
  <c r="F4814" i="39"/>
  <c r="F4815" i="39"/>
  <c r="F4816" i="39"/>
  <c r="F4817" i="39"/>
  <c r="F4818" i="39"/>
  <c r="F4819" i="39"/>
  <c r="F4820" i="39"/>
  <c r="F4821" i="39"/>
  <c r="F4822" i="39"/>
  <c r="F4823" i="39"/>
  <c r="F4824" i="39"/>
  <c r="F4825" i="39"/>
  <c r="F4826" i="39"/>
  <c r="F4827" i="39"/>
  <c r="F4828" i="39"/>
  <c r="F4829" i="39"/>
  <c r="F4830" i="39"/>
  <c r="F4831" i="39"/>
  <c r="F4832" i="39"/>
  <c r="F4833" i="39"/>
  <c r="F4834" i="39"/>
  <c r="F4835" i="39"/>
  <c r="F4836" i="39"/>
  <c r="F4837" i="39"/>
  <c r="F4838" i="39"/>
  <c r="F4839" i="39"/>
  <c r="F4840" i="39"/>
  <c r="F4841" i="39"/>
  <c r="F4842" i="39"/>
  <c r="F4843" i="39"/>
  <c r="F4844" i="39"/>
  <c r="F4845" i="39"/>
  <c r="F4846" i="39"/>
  <c r="F4847" i="39"/>
  <c r="F4848" i="39"/>
  <c r="F4849" i="39"/>
  <c r="F4850" i="39"/>
  <c r="F4851" i="39"/>
  <c r="F4852" i="39"/>
  <c r="F4853" i="39"/>
  <c r="F4854" i="39"/>
  <c r="F4855" i="39"/>
  <c r="F4856" i="39"/>
  <c r="F4857" i="39"/>
  <c r="F4858" i="39"/>
  <c r="F4859" i="39"/>
  <c r="F4860" i="39"/>
  <c r="F4861" i="39"/>
  <c r="F4862" i="39"/>
  <c r="F4863" i="39"/>
  <c r="F4864" i="39"/>
  <c r="F4865" i="39"/>
  <c r="F4866" i="39"/>
  <c r="F4867" i="39"/>
  <c r="F4868" i="39"/>
  <c r="F4869" i="39"/>
  <c r="F4870" i="39"/>
  <c r="F4871" i="39"/>
  <c r="F4872" i="39"/>
  <c r="F4873" i="39"/>
  <c r="F4874" i="39"/>
  <c r="F4875" i="39"/>
  <c r="F4876" i="39"/>
  <c r="F4877" i="39"/>
  <c r="F4878" i="39"/>
  <c r="F4879" i="39"/>
  <c r="F4880" i="39"/>
  <c r="F4881" i="39"/>
  <c r="F4882" i="39"/>
  <c r="F4883" i="39"/>
  <c r="F4884" i="39"/>
  <c r="F4885" i="39"/>
  <c r="F4886" i="39"/>
  <c r="F4887" i="39"/>
  <c r="F4888" i="39"/>
  <c r="F4889" i="39"/>
  <c r="F4890" i="39"/>
  <c r="F4891" i="39"/>
  <c r="F4892" i="39"/>
  <c r="F4893" i="39"/>
  <c r="F4894" i="39"/>
  <c r="F4895" i="39"/>
  <c r="F4896" i="39"/>
  <c r="F4897" i="39"/>
  <c r="F4898" i="39"/>
  <c r="F4899" i="39"/>
  <c r="F4900" i="39"/>
  <c r="F4901" i="39"/>
  <c r="F4902" i="39"/>
  <c r="F4903" i="39"/>
  <c r="F4904" i="39"/>
  <c r="F4905" i="39"/>
  <c r="F4906" i="39"/>
  <c r="F4907" i="39"/>
  <c r="F4908" i="39"/>
  <c r="F4909" i="39"/>
  <c r="F4910" i="39"/>
  <c r="F4911" i="39"/>
  <c r="F4912" i="39"/>
  <c r="F4913" i="39"/>
  <c r="F4914" i="39"/>
  <c r="F4915" i="39"/>
  <c r="F4916" i="39"/>
  <c r="F4917" i="39"/>
  <c r="F4918" i="39"/>
  <c r="F4919" i="39"/>
  <c r="F4920" i="39"/>
  <c r="F4921" i="39"/>
  <c r="F4922" i="39"/>
  <c r="F4923" i="39"/>
  <c r="F4924" i="39"/>
  <c r="F4925" i="39"/>
  <c r="F4926" i="39"/>
  <c r="F4927" i="39"/>
  <c r="F4928" i="39"/>
  <c r="F4929" i="39"/>
  <c r="F4930" i="39"/>
  <c r="F4931" i="39"/>
  <c r="F4932" i="39"/>
  <c r="F4933" i="39"/>
  <c r="F4934" i="39"/>
  <c r="F4935" i="39"/>
  <c r="F4936" i="39"/>
  <c r="F4937" i="39"/>
  <c r="F4938" i="39"/>
  <c r="F4939" i="39"/>
  <c r="F4940" i="39"/>
  <c r="F4941" i="39"/>
  <c r="F4942" i="39"/>
  <c r="F4943" i="39"/>
  <c r="F4944" i="39"/>
  <c r="F4945" i="39"/>
  <c r="F4946" i="39"/>
  <c r="F4947" i="39"/>
  <c r="F4948" i="39"/>
  <c r="F4949" i="39"/>
  <c r="F4950" i="39"/>
  <c r="F4951" i="39"/>
  <c r="F4952" i="39"/>
  <c r="F4953" i="39"/>
  <c r="F4954" i="39"/>
  <c r="F4955" i="39"/>
  <c r="F4956" i="39"/>
  <c r="F4957" i="39"/>
  <c r="F4958" i="39"/>
  <c r="F4959" i="39"/>
  <c r="F4960" i="39"/>
  <c r="F4961" i="39"/>
  <c r="F4962" i="39"/>
  <c r="F4963" i="39"/>
  <c r="F4964" i="39"/>
  <c r="F4965" i="39"/>
  <c r="F4966" i="39"/>
  <c r="F4967" i="39"/>
  <c r="F4968" i="39"/>
  <c r="F4969" i="39"/>
  <c r="F4970" i="39"/>
  <c r="F4971" i="39"/>
  <c r="F4972" i="39"/>
  <c r="F4973" i="39"/>
  <c r="F4974" i="39"/>
  <c r="F4975" i="39"/>
  <c r="F4976" i="39"/>
  <c r="F4977" i="39"/>
  <c r="F4978" i="39"/>
  <c r="F4979" i="39"/>
  <c r="F4980" i="39"/>
  <c r="F4981" i="39"/>
  <c r="F4982" i="39"/>
  <c r="F4983" i="39"/>
  <c r="F4984" i="39"/>
  <c r="F4985" i="39"/>
  <c r="F4986" i="39"/>
  <c r="F4987" i="39"/>
  <c r="F4988" i="39"/>
  <c r="F4989" i="39"/>
  <c r="F4990" i="39"/>
  <c r="F4991" i="39"/>
  <c r="F4992" i="39"/>
  <c r="F4993" i="39"/>
  <c r="F4994" i="39"/>
  <c r="F4995" i="39"/>
  <c r="F4996" i="39"/>
  <c r="F4997" i="39"/>
  <c r="F4998" i="39"/>
  <c r="F4999" i="39"/>
  <c r="F5000" i="39"/>
  <c r="F5001" i="39"/>
  <c r="F5002" i="39"/>
  <c r="F5003" i="39"/>
  <c r="F5004" i="39"/>
  <c r="F5005" i="39"/>
  <c r="F5006" i="39"/>
  <c r="F5007" i="39"/>
  <c r="F5008" i="39"/>
  <c r="F5009" i="39"/>
  <c r="F5010" i="39"/>
  <c r="F5011" i="39"/>
  <c r="F5012" i="39"/>
  <c r="F5013" i="39"/>
  <c r="F5014" i="39"/>
  <c r="F5015" i="39"/>
  <c r="F5016" i="39"/>
  <c r="F5017" i="39"/>
  <c r="F5018" i="39"/>
  <c r="F5019" i="39"/>
  <c r="F5020" i="39"/>
  <c r="F5021" i="39"/>
  <c r="F5022" i="39"/>
  <c r="F5023" i="39"/>
  <c r="F5024" i="39"/>
  <c r="F5025" i="39"/>
  <c r="F5026" i="39"/>
  <c r="F5027" i="39"/>
  <c r="F5028" i="39"/>
  <c r="F5029" i="39"/>
  <c r="F5030" i="39"/>
  <c r="F5031" i="39"/>
  <c r="F5032" i="39"/>
  <c r="F5033" i="39"/>
  <c r="F5034" i="39"/>
  <c r="F5035" i="39"/>
  <c r="F5036" i="39"/>
  <c r="F5037" i="39"/>
  <c r="F5038" i="39"/>
  <c r="F5039" i="39"/>
  <c r="F5040" i="39"/>
  <c r="F5041" i="39"/>
  <c r="F5042" i="39"/>
  <c r="F5043" i="39"/>
  <c r="F5044" i="39"/>
  <c r="F5045" i="39"/>
  <c r="F5046" i="39"/>
  <c r="F5047" i="39"/>
  <c r="F5048" i="39"/>
  <c r="F5049" i="39"/>
  <c r="F5050" i="39"/>
  <c r="F5051" i="39"/>
  <c r="F5052" i="39"/>
  <c r="F5053" i="39"/>
  <c r="F5054" i="39"/>
  <c r="F5055" i="39"/>
  <c r="F5056" i="39"/>
  <c r="F5057" i="39"/>
  <c r="F5058" i="39"/>
  <c r="F5059" i="39"/>
  <c r="F5060" i="39"/>
  <c r="F5061" i="39"/>
  <c r="F5062" i="39"/>
  <c r="F5063" i="39"/>
  <c r="F5064" i="39"/>
  <c r="F5065" i="39"/>
  <c r="F5066" i="39"/>
  <c r="F5067" i="39"/>
  <c r="F5068" i="39"/>
  <c r="F5069" i="39"/>
  <c r="F5070" i="39"/>
  <c r="F5071" i="39"/>
  <c r="F5072" i="39"/>
  <c r="F5073" i="39"/>
  <c r="F5074" i="39"/>
  <c r="F5075" i="39"/>
  <c r="F5076" i="39"/>
  <c r="F5077" i="39"/>
  <c r="F5078" i="39"/>
  <c r="F5079" i="39"/>
  <c r="F5080" i="39"/>
  <c r="F5081" i="39"/>
  <c r="F5082" i="39"/>
  <c r="F5083" i="39"/>
  <c r="F5084" i="39"/>
  <c r="F5085" i="39"/>
  <c r="F5086" i="39"/>
  <c r="F5087" i="39"/>
  <c r="F5088" i="39"/>
  <c r="F5089" i="39"/>
  <c r="F5090" i="39"/>
  <c r="F5091" i="39"/>
  <c r="F5092" i="39"/>
  <c r="F5093" i="39"/>
  <c r="F5094" i="39"/>
  <c r="F5095" i="39"/>
  <c r="F5096" i="39"/>
  <c r="F5097" i="39"/>
  <c r="F5098" i="39"/>
  <c r="F5099" i="39"/>
  <c r="F5100" i="39"/>
  <c r="F5101" i="39"/>
  <c r="F5102" i="39"/>
  <c r="F5103" i="39"/>
  <c r="F5104" i="39"/>
  <c r="F5105" i="39"/>
  <c r="F5106" i="39"/>
  <c r="F5107" i="39"/>
  <c r="F5108" i="39"/>
  <c r="F5109" i="39"/>
  <c r="F5110" i="39"/>
  <c r="F5111" i="39"/>
  <c r="F5112" i="39"/>
  <c r="F5113" i="39"/>
  <c r="F5114" i="39"/>
  <c r="F5115" i="39"/>
  <c r="F5116" i="39"/>
  <c r="F5117" i="39"/>
  <c r="F5118" i="39"/>
  <c r="F5119" i="39"/>
  <c r="F5120" i="39"/>
  <c r="F5121" i="39"/>
  <c r="F5122" i="39"/>
  <c r="F5123" i="39"/>
  <c r="F5124" i="39"/>
  <c r="F5125" i="39"/>
  <c r="F5126" i="39"/>
  <c r="F5127" i="39"/>
  <c r="F5128" i="39"/>
  <c r="F5129" i="39"/>
  <c r="F5130" i="39"/>
  <c r="F5131" i="39"/>
  <c r="F5132" i="39"/>
  <c r="F5133" i="39"/>
  <c r="F5134" i="39"/>
  <c r="F5135" i="39"/>
  <c r="F5136" i="39"/>
  <c r="F5137" i="39"/>
  <c r="F5138" i="39"/>
  <c r="F5139" i="39"/>
  <c r="F5140" i="39"/>
  <c r="F5141" i="39"/>
  <c r="F5142" i="39"/>
  <c r="F5143" i="39"/>
  <c r="F5144" i="39"/>
  <c r="F5145" i="39"/>
  <c r="F5146" i="39"/>
  <c r="F5147" i="39"/>
  <c r="F5148" i="39"/>
  <c r="F5149" i="39"/>
  <c r="F5150" i="39"/>
  <c r="F5151" i="39"/>
  <c r="F5152" i="39"/>
  <c r="F5153" i="39"/>
  <c r="F5154" i="39"/>
  <c r="F5155" i="39"/>
  <c r="F5156" i="39"/>
  <c r="F5157" i="39"/>
  <c r="F5158" i="39"/>
  <c r="F5159" i="39"/>
  <c r="F5160" i="39"/>
  <c r="F5161" i="39"/>
  <c r="F5162" i="39"/>
  <c r="F5163" i="39"/>
  <c r="F5164" i="39"/>
  <c r="F5165" i="39"/>
  <c r="F5166" i="39"/>
  <c r="F5167" i="39"/>
  <c r="F5168" i="39"/>
  <c r="F5169" i="39"/>
  <c r="F5170" i="39"/>
  <c r="F5171" i="39"/>
  <c r="F5172" i="39"/>
  <c r="F5173" i="39"/>
  <c r="F5174" i="39"/>
  <c r="F5175" i="39"/>
  <c r="F5176" i="39"/>
  <c r="F5177" i="39"/>
  <c r="F5178" i="39"/>
  <c r="F5179" i="39"/>
  <c r="F5180" i="39"/>
  <c r="F5181" i="39"/>
  <c r="F5182" i="39"/>
  <c r="F5183" i="39"/>
  <c r="F5184" i="39"/>
  <c r="F5185" i="39"/>
  <c r="F5186" i="39"/>
  <c r="F5187" i="39"/>
  <c r="F5188" i="39"/>
  <c r="F5189" i="39"/>
  <c r="F5190" i="39"/>
  <c r="F5191" i="39"/>
  <c r="F5192" i="39"/>
  <c r="F5193" i="39"/>
  <c r="F5194" i="39"/>
  <c r="F5195" i="39"/>
  <c r="F5196" i="39"/>
  <c r="F5197" i="39"/>
  <c r="F5198" i="39"/>
  <c r="F5199" i="39"/>
  <c r="F5200" i="39"/>
  <c r="F5201" i="39"/>
  <c r="F5202" i="39"/>
  <c r="F5203" i="39"/>
  <c r="F5204" i="39"/>
  <c r="F5205" i="39"/>
  <c r="F5206" i="39"/>
  <c r="F5207" i="39"/>
  <c r="F5208" i="39"/>
  <c r="F5209" i="39"/>
  <c r="F5210" i="39"/>
  <c r="F5211" i="39"/>
  <c r="F5212" i="39"/>
  <c r="F5213" i="39"/>
  <c r="F5214" i="39"/>
  <c r="F5215" i="39"/>
  <c r="F5216" i="39"/>
  <c r="F5217" i="39"/>
  <c r="F5218" i="39"/>
  <c r="F5219" i="39"/>
  <c r="F5220" i="39"/>
  <c r="F5221" i="39"/>
  <c r="F5222" i="39"/>
  <c r="F5223" i="39"/>
  <c r="F5224" i="39"/>
  <c r="F5225" i="39"/>
  <c r="F5226" i="39"/>
  <c r="F5227" i="39"/>
  <c r="F5228" i="39"/>
  <c r="F5229" i="39"/>
  <c r="F5230" i="39"/>
  <c r="F5231" i="39"/>
  <c r="F5232" i="39"/>
  <c r="F5233" i="39"/>
  <c r="F5234" i="39"/>
  <c r="F5235" i="39"/>
  <c r="F5236" i="39"/>
  <c r="F5237" i="39"/>
  <c r="F5238" i="39"/>
  <c r="F5239" i="39"/>
  <c r="F5240" i="39"/>
  <c r="F5241" i="39"/>
  <c r="F5242" i="39"/>
  <c r="F5243" i="39"/>
  <c r="F5244" i="39"/>
  <c r="F5245" i="39"/>
  <c r="F5246" i="39"/>
  <c r="F5247" i="39"/>
  <c r="F5248" i="39"/>
  <c r="F5249" i="39"/>
  <c r="F5250" i="39"/>
  <c r="F5251" i="39"/>
  <c r="F5252" i="39"/>
  <c r="F5253" i="39"/>
  <c r="F5254" i="39"/>
  <c r="F5255" i="39"/>
  <c r="F5256" i="39"/>
  <c r="F5257" i="39"/>
  <c r="F5258" i="39"/>
  <c r="F5259" i="39"/>
  <c r="F5260" i="39"/>
  <c r="F5261" i="39"/>
  <c r="F5262" i="39"/>
  <c r="F5263" i="39"/>
  <c r="F5264" i="39"/>
  <c r="F5265" i="39"/>
  <c r="F5266" i="39"/>
  <c r="F5267" i="39"/>
  <c r="F5268" i="39"/>
  <c r="F5269" i="39"/>
  <c r="F5270" i="39"/>
  <c r="F5271" i="39"/>
  <c r="F5272" i="39"/>
  <c r="F5273" i="39"/>
  <c r="F5274" i="39"/>
  <c r="F5275" i="39"/>
  <c r="F5276" i="39"/>
  <c r="F5277" i="39"/>
  <c r="F5278" i="39"/>
  <c r="F5279" i="39"/>
  <c r="F5280" i="39"/>
  <c r="F5281" i="39"/>
  <c r="F5282" i="39"/>
  <c r="F5283" i="39"/>
  <c r="F5284" i="39"/>
  <c r="F5285" i="39"/>
  <c r="F5286" i="39"/>
  <c r="F5287" i="39"/>
  <c r="F5288" i="39"/>
  <c r="F5289" i="39"/>
  <c r="F5290" i="39"/>
  <c r="F5291" i="39"/>
  <c r="F5292" i="39"/>
  <c r="F5293" i="39"/>
  <c r="F5294" i="39"/>
  <c r="F5295" i="39"/>
  <c r="F5296" i="39"/>
  <c r="F5297" i="39"/>
  <c r="F5298" i="39"/>
  <c r="F5299" i="39"/>
  <c r="F5300" i="39"/>
  <c r="F5301" i="39"/>
  <c r="F5302" i="39"/>
  <c r="F5303" i="39"/>
  <c r="F5304" i="39"/>
  <c r="F5305" i="39"/>
  <c r="F5306" i="39"/>
  <c r="F5307" i="39"/>
  <c r="F5308" i="39"/>
  <c r="F5309" i="39"/>
  <c r="F5310" i="39"/>
  <c r="F5311" i="39"/>
  <c r="F5312" i="39"/>
  <c r="F5313" i="39"/>
  <c r="F5314" i="39"/>
  <c r="F5315" i="39"/>
  <c r="F5316" i="39"/>
  <c r="F5317" i="39"/>
  <c r="F5318" i="39"/>
  <c r="F5319" i="39"/>
  <c r="F5320" i="39"/>
  <c r="F5321" i="39"/>
  <c r="F5322" i="39"/>
  <c r="F5323" i="39"/>
  <c r="F5324" i="39"/>
  <c r="F5325" i="39"/>
  <c r="F5326" i="39"/>
  <c r="F5327" i="39"/>
  <c r="F5328" i="39"/>
  <c r="F5329" i="39"/>
  <c r="F5330" i="39"/>
  <c r="F5331" i="39"/>
  <c r="F5332" i="39"/>
  <c r="F5333" i="39"/>
  <c r="F5334" i="39"/>
  <c r="F5335" i="39"/>
  <c r="F5336" i="39"/>
  <c r="F5337" i="39"/>
  <c r="F5338" i="39"/>
  <c r="F5339" i="39"/>
  <c r="F5340" i="39"/>
  <c r="F5341" i="39"/>
  <c r="F5342" i="39"/>
  <c r="F5343" i="39"/>
  <c r="F5344" i="39"/>
  <c r="F5345" i="39"/>
  <c r="F5346" i="39"/>
  <c r="F5347" i="39"/>
  <c r="F5348" i="39"/>
  <c r="F5349" i="39"/>
  <c r="F5350" i="39"/>
  <c r="F5351" i="39"/>
  <c r="F5352" i="39"/>
  <c r="F5353" i="39"/>
  <c r="F5354" i="39"/>
  <c r="F5355" i="39"/>
  <c r="F5356" i="39"/>
  <c r="F5357" i="39"/>
  <c r="F5358" i="39"/>
  <c r="F5359" i="39"/>
  <c r="F5360" i="39"/>
  <c r="F5361" i="39"/>
  <c r="F5362" i="39"/>
  <c r="F5363" i="39"/>
  <c r="F5364" i="39"/>
  <c r="F5365" i="39"/>
  <c r="F5366" i="39"/>
  <c r="F5367" i="39"/>
  <c r="F5368" i="39"/>
  <c r="F5369" i="39"/>
  <c r="F5370" i="39"/>
  <c r="F5371" i="39"/>
  <c r="F5372" i="39"/>
  <c r="F5373" i="39"/>
  <c r="F5374" i="39"/>
  <c r="F5375" i="39"/>
  <c r="F5376" i="39"/>
  <c r="F5377" i="39"/>
  <c r="F5378" i="39"/>
  <c r="F5379" i="39"/>
  <c r="F5380" i="39"/>
  <c r="F5381" i="39"/>
  <c r="F5382" i="39"/>
  <c r="F5383" i="39"/>
  <c r="F5384" i="39"/>
  <c r="F5385" i="39"/>
  <c r="F5386" i="39"/>
  <c r="F5387" i="39"/>
  <c r="F5388" i="39"/>
  <c r="F5389" i="39"/>
  <c r="F5390" i="39"/>
  <c r="F5391" i="39"/>
  <c r="F5392" i="39"/>
  <c r="F5393" i="39"/>
  <c r="F5394" i="39"/>
  <c r="F5395" i="39"/>
  <c r="F5396" i="39"/>
  <c r="F5397" i="39"/>
  <c r="F5398" i="39"/>
  <c r="F5399" i="39"/>
  <c r="F5400" i="39"/>
  <c r="F5401" i="39"/>
  <c r="F5402" i="39"/>
  <c r="F5403" i="39"/>
  <c r="F5404" i="39"/>
  <c r="F5405" i="39"/>
  <c r="F5406" i="39"/>
  <c r="F5407" i="39"/>
  <c r="F5408" i="39"/>
  <c r="F5409" i="39"/>
  <c r="F5410" i="39"/>
  <c r="F5411" i="39"/>
  <c r="F5412" i="39"/>
  <c r="F5413" i="39"/>
  <c r="F5414" i="39"/>
  <c r="F5415" i="39"/>
  <c r="F5416" i="39"/>
  <c r="F5417" i="39"/>
  <c r="F5418" i="39"/>
  <c r="F5419" i="39"/>
  <c r="F5420" i="39"/>
  <c r="F5421" i="39"/>
  <c r="F5422" i="39"/>
  <c r="F5423" i="39"/>
  <c r="F5424" i="39"/>
  <c r="F5425" i="39"/>
  <c r="F5426" i="39"/>
  <c r="F5427" i="39"/>
  <c r="F5428" i="39"/>
  <c r="F5429" i="39"/>
  <c r="F5430" i="39"/>
  <c r="F5431" i="39"/>
  <c r="F5432" i="39"/>
  <c r="F5433" i="39"/>
  <c r="F5434" i="39"/>
  <c r="F5435" i="39"/>
  <c r="F5436" i="39"/>
  <c r="F5437" i="39"/>
  <c r="F5438" i="39"/>
  <c r="F5439" i="39"/>
  <c r="F5440" i="39"/>
  <c r="F5441" i="39"/>
  <c r="F5442" i="39"/>
  <c r="F5443" i="39"/>
  <c r="F5444" i="39"/>
  <c r="F5445" i="39"/>
  <c r="F5446" i="39"/>
  <c r="F5447" i="39"/>
  <c r="F5448" i="39"/>
  <c r="F5449" i="39"/>
  <c r="F5450" i="39"/>
  <c r="F5451" i="39"/>
  <c r="F5452" i="39"/>
  <c r="F5453" i="39"/>
  <c r="F5454" i="39"/>
  <c r="F5455" i="39"/>
  <c r="F5456" i="39"/>
  <c r="F5457" i="39"/>
  <c r="F5458" i="39"/>
  <c r="F5459" i="39"/>
  <c r="F5460" i="39"/>
  <c r="F5461" i="39"/>
  <c r="F5462" i="39"/>
  <c r="F5463" i="39"/>
  <c r="F5464" i="39"/>
  <c r="F5465" i="39"/>
  <c r="F5466" i="39"/>
  <c r="F5467" i="39"/>
  <c r="F5468" i="39"/>
  <c r="F5469" i="39"/>
  <c r="F5470" i="39"/>
  <c r="F5471" i="39"/>
  <c r="F5472" i="39"/>
  <c r="F5473" i="39"/>
  <c r="F5474" i="39"/>
  <c r="F5475" i="39"/>
  <c r="F5476" i="39"/>
  <c r="F5477" i="39"/>
  <c r="F5478" i="39"/>
  <c r="F5479" i="39"/>
  <c r="F5480" i="39"/>
  <c r="F5481" i="39"/>
  <c r="F5482" i="39"/>
  <c r="F5483" i="39"/>
  <c r="F5484" i="39"/>
  <c r="F5485" i="39"/>
  <c r="F5486" i="39"/>
  <c r="F5487" i="39"/>
  <c r="F5488" i="39"/>
  <c r="F5489" i="39"/>
  <c r="F5490" i="39"/>
  <c r="F5491" i="39"/>
  <c r="F5492" i="39"/>
  <c r="F5493" i="39"/>
  <c r="F5494" i="39"/>
  <c r="F5495" i="39"/>
  <c r="F5496" i="39"/>
  <c r="F5497" i="39"/>
  <c r="F5498" i="39"/>
  <c r="F5499" i="39"/>
  <c r="F5500" i="39"/>
  <c r="F5501" i="39"/>
  <c r="F5502" i="39"/>
  <c r="F5503" i="39"/>
  <c r="F5504" i="39"/>
  <c r="F5505" i="39"/>
  <c r="F5506" i="39"/>
  <c r="F5507" i="39"/>
  <c r="F5508" i="39"/>
  <c r="F5509" i="39"/>
  <c r="F5510" i="39"/>
  <c r="F5511" i="39"/>
  <c r="F5512" i="39"/>
  <c r="F5513" i="39"/>
  <c r="F5514" i="39"/>
  <c r="F5515" i="39"/>
  <c r="F5516" i="39"/>
  <c r="F5517" i="39"/>
  <c r="F5518" i="39"/>
  <c r="F5519" i="39"/>
  <c r="F5520" i="39"/>
  <c r="F5521" i="39"/>
  <c r="F5522" i="39"/>
  <c r="F5523" i="39"/>
  <c r="F5524" i="39"/>
  <c r="F5525" i="39"/>
  <c r="F5526" i="39"/>
  <c r="F5527" i="39"/>
  <c r="F5528" i="39"/>
  <c r="F5529" i="39"/>
  <c r="F5530" i="39"/>
  <c r="F5531" i="39"/>
  <c r="F5532" i="39"/>
  <c r="F5533" i="39"/>
  <c r="F5534" i="39"/>
  <c r="F5535" i="39"/>
  <c r="F5536" i="39"/>
  <c r="F5537" i="39"/>
  <c r="F5538" i="39"/>
  <c r="F5539" i="39"/>
  <c r="F5540" i="39"/>
  <c r="F5541" i="39"/>
  <c r="F5542" i="39"/>
  <c r="F5543" i="39"/>
  <c r="F5544" i="39"/>
  <c r="F5545" i="39"/>
  <c r="F5546" i="39"/>
  <c r="F5547" i="39"/>
  <c r="F5548" i="39"/>
  <c r="F5549" i="39"/>
  <c r="F5550" i="39"/>
  <c r="F5551" i="39"/>
  <c r="F5552" i="39"/>
  <c r="F5553" i="39"/>
  <c r="F5554" i="39"/>
  <c r="F5555" i="39"/>
  <c r="F5556" i="39"/>
  <c r="F5557" i="39"/>
  <c r="F5558" i="39"/>
  <c r="F5559" i="39"/>
  <c r="F5560" i="39"/>
  <c r="F5561" i="39"/>
  <c r="F5562" i="39"/>
  <c r="F5563" i="39"/>
  <c r="F5564" i="39"/>
  <c r="F5565" i="39"/>
  <c r="F5566" i="39"/>
  <c r="F5567" i="39"/>
  <c r="F5568" i="39"/>
  <c r="F5569" i="39"/>
  <c r="F5570" i="39"/>
  <c r="F5571" i="39"/>
  <c r="F5572" i="39"/>
  <c r="F5573" i="39"/>
  <c r="F5574" i="39"/>
  <c r="F5575" i="39"/>
  <c r="F5576" i="39"/>
  <c r="F5577" i="39"/>
  <c r="F5578" i="39"/>
  <c r="F5579" i="39"/>
  <c r="F5580" i="39"/>
  <c r="F5581" i="39"/>
  <c r="F5582" i="39"/>
  <c r="F5583" i="39"/>
  <c r="F5584" i="39"/>
  <c r="F5585" i="39"/>
  <c r="F5586" i="39"/>
  <c r="F5587" i="39"/>
  <c r="F5588" i="39"/>
  <c r="F5589" i="39"/>
  <c r="F5590" i="39"/>
  <c r="F5591" i="39"/>
  <c r="F5592" i="39"/>
  <c r="F5593" i="39"/>
  <c r="F5594" i="39"/>
  <c r="F5595" i="39"/>
  <c r="F5596" i="39"/>
  <c r="F5597" i="39"/>
  <c r="F5598" i="39"/>
  <c r="F5599" i="39"/>
  <c r="F5600" i="39"/>
  <c r="F5601" i="39"/>
  <c r="F5602" i="39"/>
  <c r="F5603" i="39"/>
  <c r="F5604" i="39"/>
  <c r="F5605" i="39"/>
  <c r="F5606" i="39"/>
  <c r="F5607" i="39"/>
  <c r="F5608" i="39"/>
  <c r="F5609" i="39"/>
  <c r="F5610" i="39"/>
  <c r="F5611" i="39"/>
  <c r="F5612" i="39"/>
  <c r="F5613" i="39"/>
  <c r="F5614" i="39"/>
  <c r="F5615" i="39"/>
  <c r="F5616" i="39"/>
  <c r="F5617" i="39"/>
  <c r="F5618" i="39"/>
  <c r="F5619" i="39"/>
  <c r="F5620" i="39"/>
  <c r="F5621" i="39"/>
  <c r="F5622" i="39"/>
  <c r="F5623" i="39"/>
  <c r="F5624" i="39"/>
  <c r="F5625" i="39"/>
  <c r="F5626" i="39"/>
  <c r="F5627" i="39"/>
  <c r="F5628" i="39"/>
  <c r="F5629" i="39"/>
  <c r="F5630" i="39"/>
  <c r="F5631" i="39"/>
  <c r="F5632" i="39"/>
  <c r="F5633" i="39"/>
  <c r="F5634" i="39"/>
  <c r="F5635" i="39"/>
  <c r="F5636" i="39"/>
  <c r="F5637" i="39"/>
  <c r="F5638" i="39"/>
  <c r="F5639" i="39"/>
  <c r="F5640" i="39"/>
  <c r="F5641" i="39"/>
  <c r="F5642" i="39"/>
  <c r="F5643" i="39"/>
  <c r="F5644" i="39"/>
  <c r="F5645" i="39"/>
  <c r="F5646" i="39"/>
  <c r="F5647" i="39"/>
  <c r="F5648" i="39"/>
  <c r="F5649" i="39"/>
  <c r="F5650" i="39"/>
  <c r="F5651" i="39"/>
  <c r="F5652" i="39"/>
  <c r="F5653" i="39"/>
  <c r="F5654" i="39"/>
  <c r="F5655" i="39"/>
  <c r="F5656" i="39"/>
  <c r="F5657" i="39"/>
  <c r="F5658" i="39"/>
  <c r="F5659" i="39"/>
  <c r="F5660" i="39"/>
  <c r="F5661" i="39"/>
  <c r="F5662" i="39"/>
  <c r="F5663" i="39"/>
  <c r="F5664" i="39"/>
  <c r="F5665" i="39"/>
  <c r="F5666" i="39"/>
  <c r="F5667" i="39"/>
  <c r="F5668" i="39"/>
  <c r="F5669" i="39"/>
  <c r="F5670" i="39"/>
  <c r="F5671" i="39"/>
  <c r="F5672" i="39"/>
  <c r="F5673" i="39"/>
  <c r="F5674" i="39"/>
  <c r="F5675" i="39"/>
  <c r="F5676" i="39"/>
  <c r="F5677" i="39"/>
  <c r="F5678" i="39"/>
  <c r="F5679" i="39"/>
  <c r="F5680" i="39"/>
  <c r="F5681" i="39"/>
  <c r="F5682" i="39"/>
  <c r="F5683" i="39"/>
  <c r="F5684" i="39"/>
  <c r="F5685" i="39"/>
  <c r="F5686" i="39"/>
  <c r="F5687" i="39"/>
  <c r="F5688" i="39"/>
  <c r="F5689" i="39"/>
  <c r="F5690" i="39"/>
  <c r="F5691" i="39"/>
  <c r="F5692" i="39"/>
  <c r="F5693" i="39"/>
  <c r="F5694" i="39"/>
  <c r="F5695" i="39"/>
  <c r="F5696" i="39"/>
  <c r="F5697" i="39"/>
  <c r="F5698" i="39"/>
  <c r="F5699" i="39"/>
  <c r="F5700" i="39"/>
  <c r="F5701" i="39"/>
  <c r="F5702" i="39"/>
  <c r="F5703" i="39"/>
  <c r="F5704" i="39"/>
  <c r="F5705" i="39"/>
  <c r="F5706" i="39"/>
  <c r="F5707" i="39"/>
  <c r="F5708" i="39"/>
  <c r="F5709" i="39"/>
  <c r="F5710" i="39"/>
  <c r="F5711" i="39"/>
  <c r="F5712" i="39"/>
  <c r="F5713" i="39"/>
  <c r="F5714" i="39"/>
  <c r="F5715" i="39"/>
  <c r="F5716" i="39"/>
  <c r="F5717" i="39"/>
  <c r="F5718" i="39"/>
  <c r="F5719" i="39"/>
  <c r="F5720" i="39"/>
  <c r="F5721" i="39"/>
  <c r="F5722" i="39"/>
  <c r="F5723" i="39"/>
  <c r="F5724" i="39"/>
  <c r="F5725" i="39"/>
  <c r="F5726" i="39"/>
  <c r="F5727" i="39"/>
  <c r="F5728" i="39"/>
  <c r="F5729" i="39"/>
  <c r="F5730" i="39"/>
  <c r="F5731" i="39"/>
  <c r="F5732" i="39"/>
  <c r="F5733" i="39"/>
  <c r="F5734" i="39"/>
  <c r="F5735" i="39"/>
  <c r="F5736" i="39"/>
  <c r="F5737" i="39"/>
  <c r="F5738" i="39"/>
  <c r="F5739" i="39"/>
  <c r="F5740" i="39"/>
  <c r="F5741" i="39"/>
  <c r="F5742" i="39"/>
  <c r="F5743" i="39"/>
  <c r="F5744" i="39"/>
  <c r="F5745" i="39"/>
  <c r="F5746" i="39"/>
  <c r="F5747" i="39"/>
  <c r="F5748" i="39"/>
  <c r="F5749" i="39"/>
  <c r="F5750" i="39"/>
  <c r="F5751" i="39"/>
  <c r="F5752" i="39"/>
  <c r="F5753" i="39"/>
  <c r="F5754" i="39"/>
  <c r="F5755" i="39"/>
  <c r="F5756" i="39"/>
  <c r="F5757" i="39"/>
  <c r="F5758" i="39"/>
  <c r="F5759" i="39"/>
  <c r="F5760" i="39"/>
  <c r="F5761" i="39"/>
  <c r="F5762" i="39"/>
  <c r="F5763" i="39"/>
  <c r="F5764" i="39"/>
  <c r="F5765" i="39"/>
  <c r="F5766" i="39"/>
  <c r="F5767" i="39"/>
  <c r="F5768" i="39"/>
  <c r="F5769" i="39"/>
  <c r="F5770" i="39"/>
  <c r="F5771" i="39"/>
  <c r="F5772" i="39"/>
  <c r="F5773" i="39"/>
  <c r="F5774" i="39"/>
  <c r="F5775" i="39"/>
  <c r="F5776" i="39"/>
  <c r="F5777" i="39"/>
  <c r="F5778" i="39"/>
  <c r="F5779" i="39"/>
  <c r="F5780" i="39"/>
  <c r="F5781" i="39"/>
  <c r="F5782" i="39"/>
  <c r="F5783" i="39"/>
  <c r="F5784" i="39"/>
  <c r="F5785" i="39"/>
  <c r="F5786" i="39"/>
  <c r="F5787" i="39"/>
  <c r="F5788" i="39"/>
  <c r="F5789" i="39"/>
  <c r="F5790" i="39"/>
  <c r="F5791" i="39"/>
  <c r="F5792" i="39"/>
  <c r="F5793" i="39"/>
  <c r="F5794" i="39"/>
  <c r="F5795" i="39"/>
  <c r="F5796" i="39"/>
  <c r="F5797" i="39"/>
  <c r="F5798" i="39"/>
  <c r="F5799" i="39"/>
  <c r="F5800" i="39"/>
  <c r="F5801" i="39"/>
  <c r="F5802" i="39"/>
  <c r="F5803" i="39"/>
  <c r="F5804" i="39"/>
  <c r="F5805" i="39"/>
  <c r="F5806" i="39"/>
  <c r="F5807" i="39"/>
  <c r="F5808" i="39"/>
  <c r="F5809" i="39"/>
  <c r="F5810" i="39"/>
  <c r="F5811" i="39"/>
  <c r="F5812" i="39"/>
  <c r="F5813" i="39"/>
  <c r="F5814" i="39"/>
  <c r="F5815" i="39"/>
  <c r="F5816" i="39"/>
  <c r="F5817" i="39"/>
  <c r="F5818" i="39"/>
  <c r="F5819" i="39"/>
  <c r="F5820" i="39"/>
  <c r="F5821" i="39"/>
  <c r="F5822" i="39"/>
  <c r="F5823" i="39"/>
  <c r="F5824" i="39"/>
  <c r="F5825" i="39"/>
  <c r="F5826" i="39"/>
  <c r="F5827" i="39"/>
  <c r="F5828" i="39"/>
  <c r="F5829" i="39"/>
  <c r="F5830" i="39"/>
  <c r="F5831" i="39"/>
  <c r="F5832" i="39"/>
  <c r="F5833" i="39"/>
  <c r="F5834" i="39"/>
  <c r="F5835" i="39"/>
  <c r="F5836" i="39"/>
  <c r="F5837" i="39"/>
  <c r="F5838" i="39"/>
  <c r="F5839" i="39"/>
  <c r="F5840" i="39"/>
  <c r="F5841" i="39"/>
  <c r="F5842" i="39"/>
  <c r="F5843" i="39"/>
  <c r="F5844" i="39"/>
  <c r="F5845" i="39"/>
  <c r="F5846" i="39"/>
  <c r="F4" i="39"/>
  <c r="L3077" i="3" l="1"/>
  <c r="L3005" i="3"/>
  <c r="L2997" i="3"/>
  <c r="L2989" i="3"/>
  <c r="L2981" i="3"/>
  <c r="L2973" i="3"/>
  <c r="L2965" i="3"/>
  <c r="L2957" i="3"/>
  <c r="L3076" i="3"/>
  <c r="L3069" i="3"/>
  <c r="L3061" i="3"/>
  <c r="L3053" i="3"/>
  <c r="L3045" i="3"/>
  <c r="L3037" i="3"/>
  <c r="L3029" i="3"/>
  <c r="L3021" i="3"/>
  <c r="L3013" i="3"/>
  <c r="L2980" i="3"/>
  <c r="L2972" i="3"/>
  <c r="L2964" i="3"/>
  <c r="L2956" i="3"/>
  <c r="L3312" i="3"/>
  <c r="L3304" i="3"/>
  <c r="L3296" i="3"/>
  <c r="L3288" i="3"/>
  <c r="L3280" i="3"/>
  <c r="L3272" i="3"/>
  <c r="L3264" i="3"/>
  <c r="L3256" i="3"/>
  <c r="L3248" i="3"/>
  <c r="L3240" i="3"/>
  <c r="L3232" i="3"/>
  <c r="L3224" i="3"/>
  <c r="L3216" i="3"/>
  <c r="L3208" i="3"/>
  <c r="L3200" i="3"/>
  <c r="L3192" i="3"/>
  <c r="L3184" i="3"/>
  <c r="L3176" i="3"/>
  <c r="L3168" i="3"/>
  <c r="L3160" i="3"/>
  <c r="L3152" i="3"/>
  <c r="L3144" i="3"/>
  <c r="L3136" i="3"/>
  <c r="L3128" i="3"/>
  <c r="L3120" i="3"/>
  <c r="L3112" i="3"/>
  <c r="L3104" i="3"/>
  <c r="L3096" i="3"/>
  <c r="L3088" i="3"/>
  <c r="L3080" i="3"/>
  <c r="L3072" i="3"/>
  <c r="L3056" i="3"/>
  <c r="L3048" i="3"/>
  <c r="L3040" i="3"/>
  <c r="L3032" i="3"/>
  <c r="L3024" i="3"/>
  <c r="L3016" i="3"/>
  <c r="L3008" i="3"/>
  <c r="L3000" i="3"/>
  <c r="L2992" i="3"/>
  <c r="L2984" i="3"/>
  <c r="L2976" i="3"/>
  <c r="L2968" i="3"/>
  <c r="L2960" i="3"/>
  <c r="L3308" i="3"/>
  <c r="L3300" i="3"/>
  <c r="L3292" i="3"/>
  <c r="L3284" i="3"/>
  <c r="L3276" i="3"/>
  <c r="L3268" i="3"/>
  <c r="L3260" i="3"/>
  <c r="L3252" i="3"/>
  <c r="L3244" i="3"/>
  <c r="L3236" i="3"/>
  <c r="L3228" i="3"/>
  <c r="L3220" i="3"/>
  <c r="L3212" i="3"/>
  <c r="L3204" i="3"/>
  <c r="L3196" i="3"/>
  <c r="L3188" i="3"/>
  <c r="L3180" i="3"/>
  <c r="L3172" i="3"/>
  <c r="L3164" i="3"/>
  <c r="L3156" i="3"/>
  <c r="L3148" i="3"/>
  <c r="L3140" i="3"/>
  <c r="L3132" i="3"/>
  <c r="L3124" i="3"/>
  <c r="L3116" i="3"/>
  <c r="L3108" i="3"/>
  <c r="L3100" i="3"/>
  <c r="L3092" i="3"/>
  <c r="L3084" i="3"/>
  <c r="L3305" i="3"/>
  <c r="L3297" i="3"/>
  <c r="L3289" i="3"/>
  <c r="L3281" i="3"/>
  <c r="L3273" i="3"/>
  <c r="L3265" i="3"/>
  <c r="L3257" i="3"/>
  <c r="L3249" i="3"/>
  <c r="L3241" i="3"/>
  <c r="L3233" i="3"/>
  <c r="L3225" i="3"/>
  <c r="L3217" i="3"/>
  <c r="L3209" i="3"/>
  <c r="L3201" i="3"/>
  <c r="L3193" i="3"/>
  <c r="L3185" i="3"/>
  <c r="L3177" i="3"/>
  <c r="L3169" i="3"/>
  <c r="L3161" i="3"/>
  <c r="L3153" i="3"/>
  <c r="L3145" i="3"/>
  <c r="L3137" i="3"/>
  <c r="L3129" i="3"/>
  <c r="L3121" i="3"/>
  <c r="L3113" i="3"/>
  <c r="L3105" i="3"/>
  <c r="L3097" i="3"/>
  <c r="L3089" i="3"/>
  <c r="L3081" i="3"/>
  <c r="L3065" i="3"/>
  <c r="L3057" i="3"/>
  <c r="L3049" i="3"/>
  <c r="L3041" i="3"/>
  <c r="L3017" i="3"/>
  <c r="L3009" i="3"/>
  <c r="L3001" i="3"/>
  <c r="L2985" i="3"/>
  <c r="L2977" i="3"/>
  <c r="L2969" i="3"/>
  <c r="L3313" i="3"/>
  <c r="L3310" i="3"/>
  <c r="L3302" i="3"/>
  <c r="L3294" i="3"/>
  <c r="L3286" i="3"/>
  <c r="L3278" i="3"/>
  <c r="L3270" i="3"/>
  <c r="L3262" i="3"/>
  <c r="L3254" i="3"/>
  <c r="L3246" i="3"/>
  <c r="L3238" i="3"/>
  <c r="L3230" i="3"/>
  <c r="L3222" i="3"/>
  <c r="L3214" i="3"/>
  <c r="L3206" i="3"/>
  <c r="L3198" i="3"/>
  <c r="L3190" i="3"/>
  <c r="L3182" i="3"/>
  <c r="L3174" i="3"/>
  <c r="L3166" i="3"/>
  <c r="L3158" i="3"/>
  <c r="L3150" i="3"/>
  <c r="L3142" i="3"/>
  <c r="L3134" i="3"/>
  <c r="L3126" i="3"/>
  <c r="L3118" i="3"/>
  <c r="L3110" i="3"/>
  <c r="L3102" i="3"/>
  <c r="L3094" i="3"/>
  <c r="L3086" i="3"/>
  <c r="L3078" i="3"/>
  <c r="L3309" i="3"/>
  <c r="L3301" i="3"/>
  <c r="L3293" i="3"/>
  <c r="L3285" i="3"/>
  <c r="L3277" i="3"/>
  <c r="L3269" i="3"/>
  <c r="L3261" i="3"/>
  <c r="L3253" i="3"/>
  <c r="L3245" i="3"/>
  <c r="L3237" i="3"/>
  <c r="L3229" i="3"/>
  <c r="L3221" i="3"/>
  <c r="L3213" i="3"/>
  <c r="L3205" i="3"/>
  <c r="L3197" i="3"/>
  <c r="L3189" i="3"/>
  <c r="L3181" i="3"/>
  <c r="L3173" i="3"/>
  <c r="L3165" i="3"/>
  <c r="L3157" i="3"/>
  <c r="L3149" i="3"/>
  <c r="L3141" i="3"/>
  <c r="L3133" i="3"/>
  <c r="L3125" i="3"/>
  <c r="L3117" i="3"/>
  <c r="L3109" i="3"/>
  <c r="L3101" i="3"/>
  <c r="L3093" i="3"/>
  <c r="L3085" i="3"/>
  <c r="L3306" i="3"/>
  <c r="L3290" i="3"/>
  <c r="L3282" i="3"/>
  <c r="L3274" i="3"/>
  <c r="L3266" i="3"/>
  <c r="L3250" i="3"/>
  <c r="L3242" i="3"/>
  <c r="L3234" i="3"/>
  <c r="L3226" i="3"/>
  <c r="L3218" i="3"/>
  <c r="L3210" i="3"/>
  <c r="L3202" i="3"/>
  <c r="L3194" i="3"/>
  <c r="L3186" i="3"/>
  <c r="L3178" i="3"/>
  <c r="L3170" i="3"/>
  <c r="L3162" i="3"/>
  <c r="L3154" i="3"/>
  <c r="L3146" i="3"/>
  <c r="L3138" i="3"/>
  <c r="L3130" i="3"/>
  <c r="L3122" i="3"/>
  <c r="L3114" i="3"/>
  <c r="L3106" i="3"/>
  <c r="L3098" i="3"/>
  <c r="L3090" i="3"/>
  <c r="L3082" i="3"/>
  <c r="L3074" i="3"/>
  <c r="L3066" i="3"/>
  <c r="L3058" i="3"/>
  <c r="L3050" i="3"/>
  <c r="L3042" i="3"/>
  <c r="L3034" i="3"/>
  <c r="L3026" i="3"/>
  <c r="L3018" i="3"/>
  <c r="L3010" i="3"/>
  <c r="L3002" i="3"/>
  <c r="L2994" i="3"/>
  <c r="L2986" i="3"/>
  <c r="L2978" i="3"/>
  <c r="L2970" i="3"/>
  <c r="L2962" i="3"/>
  <c r="L3314" i="3"/>
  <c r="L3298" i="3"/>
  <c r="L3258" i="3"/>
  <c r="L3311" i="3"/>
  <c r="L3303" i="3"/>
  <c r="L3295" i="3"/>
  <c r="L3287" i="3"/>
  <c r="L3279" i="3"/>
  <c r="L3271" i="3"/>
  <c r="L3263" i="3"/>
  <c r="L3255" i="3"/>
  <c r="L3247" i="3"/>
  <c r="L3239" i="3"/>
  <c r="L3231" i="3"/>
  <c r="L3223" i="3"/>
  <c r="L3215" i="3"/>
  <c r="L3207" i="3"/>
  <c r="L3199" i="3"/>
  <c r="L3191" i="3"/>
  <c r="L3183" i="3"/>
  <c r="L3175" i="3"/>
  <c r="L3167" i="3"/>
  <c r="L3159" i="3"/>
  <c r="L3151" i="3"/>
  <c r="L3143" i="3"/>
  <c r="L3135" i="3"/>
  <c r="L3127" i="3"/>
  <c r="L3119" i="3"/>
  <c r="L3111" i="3"/>
  <c r="L3103" i="3"/>
  <c r="L3095" i="3"/>
  <c r="L3087" i="3"/>
  <c r="L3079" i="3"/>
  <c r="L3071" i="3"/>
  <c r="L3063" i="3"/>
  <c r="L3055" i="3"/>
  <c r="L3047" i="3"/>
  <c r="L3039" i="3"/>
  <c r="L3031" i="3"/>
  <c r="L3023" i="3"/>
  <c r="L3015" i="3"/>
  <c r="L3007" i="3"/>
  <c r="L2999" i="3"/>
  <c r="L2991" i="3"/>
  <c r="L2983" i="3"/>
  <c r="L2975" i="3"/>
  <c r="L2967" i="3"/>
  <c r="L2959" i="3"/>
  <c r="L3068" i="3"/>
  <c r="L3060" i="3"/>
  <c r="L3052" i="3"/>
  <c r="L3044" i="3"/>
  <c r="L3036" i="3"/>
  <c r="L3028" i="3"/>
  <c r="L3020" i="3"/>
  <c r="L3012" i="3"/>
  <c r="L3004" i="3"/>
  <c r="L2996" i="3"/>
  <c r="L2988" i="3"/>
  <c r="L3073" i="3"/>
  <c r="L3033" i="3"/>
  <c r="L3025" i="3"/>
  <c r="L2993" i="3"/>
  <c r="L2961" i="3"/>
  <c r="L3070" i="3"/>
  <c r="L3062" i="3"/>
  <c r="L3054" i="3"/>
  <c r="L3046" i="3"/>
  <c r="L3038" i="3"/>
  <c r="L3030" i="3"/>
  <c r="L3022" i="3"/>
  <c r="L3014" i="3"/>
  <c r="L3006" i="3"/>
  <c r="L2998" i="3"/>
  <c r="L2990" i="3"/>
  <c r="L2982" i="3"/>
  <c r="L2974" i="3"/>
  <c r="L2966" i="3"/>
  <c r="L2958" i="3"/>
  <c r="L3315" i="3"/>
  <c r="L3307" i="3"/>
  <c r="L3299" i="3"/>
  <c r="L3291" i="3"/>
  <c r="L3283" i="3"/>
  <c r="L3275" i="3"/>
  <c r="L3267" i="3"/>
  <c r="L3259" i="3"/>
  <c r="L3251" i="3"/>
  <c r="L3243" i="3"/>
  <c r="L3235" i="3"/>
  <c r="L3227" i="3"/>
  <c r="L3219" i="3"/>
  <c r="L3211" i="3"/>
  <c r="L3203" i="3"/>
  <c r="L3195" i="3"/>
  <c r="L3187" i="3"/>
  <c r="L3179" i="3"/>
  <c r="L3171" i="3"/>
  <c r="L3163" i="3"/>
  <c r="L3155" i="3"/>
  <c r="L3147" i="3"/>
  <c r="L3139" i="3"/>
  <c r="L3131" i="3"/>
  <c r="L3123" i="3"/>
  <c r="L3115" i="3"/>
  <c r="L3107" i="3"/>
  <c r="L3099" i="3"/>
  <c r="L3091" i="3"/>
  <c r="L3083" i="3"/>
  <c r="L3075" i="3"/>
  <c r="L3067" i="3"/>
  <c r="L3059" i="3"/>
  <c r="L3051" i="3"/>
  <c r="L3043" i="3"/>
  <c r="L3035" i="3"/>
  <c r="L3027" i="3"/>
  <c r="L3019" i="3"/>
  <c r="L3011" i="3"/>
  <c r="L3003" i="3"/>
  <c r="L2995" i="3"/>
  <c r="L2987" i="3"/>
  <c r="L2979" i="3"/>
  <c r="L2971" i="3"/>
  <c r="L2963" i="3"/>
  <c r="K46" i="25"/>
  <c r="K60" i="25"/>
  <c r="L3064" i="3"/>
  <c r="I2" i="3"/>
  <c r="K2" i="3" s="1"/>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860" i="3"/>
  <c r="H2861" i="3"/>
  <c r="H2862" i="3"/>
  <c r="H2863" i="3"/>
  <c r="H2864" i="3"/>
  <c r="H2865" i="3"/>
  <c r="H2866" i="3"/>
  <c r="H2867" i="3"/>
  <c r="H2868" i="3"/>
  <c r="H2869" i="3"/>
  <c r="H2870" i="3"/>
  <c r="H2871" i="3"/>
  <c r="H2872" i="3"/>
  <c r="H2873" i="3"/>
  <c r="H2874" i="3"/>
  <c r="H2" i="3"/>
  <c r="M9" i="10"/>
  <c r="M12" i="10" s="1"/>
  <c r="L15" i="25" s="1"/>
  <c r="M29" i="10"/>
  <c r="M37" i="10"/>
  <c r="M30" i="10"/>
  <c r="M31" i="10"/>
  <c r="M32" i="10"/>
  <c r="M33" i="10"/>
  <c r="M34" i="10"/>
  <c r="M35" i="10"/>
  <c r="M36" i="10"/>
  <c r="K37" i="10"/>
  <c r="L70" i="10"/>
  <c r="M28" i="8"/>
  <c r="M33" i="8"/>
  <c r="M32" i="8"/>
  <c r="M31" i="8"/>
  <c r="M30" i="8"/>
  <c r="L35" i="8"/>
  <c r="M9" i="8"/>
  <c r="M12" i="8" s="1"/>
  <c r="M28" i="4"/>
  <c r="M29" i="4"/>
  <c r="M30" i="4"/>
  <c r="M31" i="4"/>
  <c r="M32" i="4"/>
  <c r="M33" i="4"/>
  <c r="M27" i="4"/>
  <c r="M38" i="4"/>
  <c r="M12" i="4"/>
  <c r="L9" i="25" s="1"/>
  <c r="M12" i="9"/>
  <c r="M29" i="9"/>
  <c r="N26" i="9"/>
  <c r="N29" i="9" s="1"/>
  <c r="N9" i="9"/>
  <c r="N12" i="9" s="1"/>
  <c r="A4" i="37"/>
  <c r="A5" i="36"/>
  <c r="A5" i="35"/>
  <c r="A5" i="34"/>
  <c r="A5" i="33"/>
  <c r="A5" i="32"/>
  <c r="A5" i="31"/>
  <c r="K12" i="25"/>
  <c r="K9" i="18"/>
  <c r="K31" i="18"/>
  <c r="K17" i="25" s="1"/>
  <c r="K29" i="18"/>
  <c r="K14" i="25" s="1"/>
  <c r="M38" i="10" l="1"/>
  <c r="L18" i="25"/>
  <c r="L2951" i="3"/>
  <c r="L2943" i="3"/>
  <c r="L2935" i="3"/>
  <c r="L2927" i="3"/>
  <c r="L2919" i="3"/>
  <c r="L2911" i="3"/>
  <c r="L2903" i="3"/>
  <c r="L2895" i="3"/>
  <c r="L2887" i="3"/>
  <c r="L2879" i="3"/>
  <c r="L2871" i="3"/>
  <c r="L2863" i="3"/>
  <c r="L2954" i="3"/>
  <c r="L2946" i="3"/>
  <c r="L2938" i="3"/>
  <c r="L2930" i="3"/>
  <c r="L2922" i="3"/>
  <c r="L2914" i="3"/>
  <c r="L2906" i="3"/>
  <c r="L2898" i="3"/>
  <c r="L2890" i="3"/>
  <c r="L2882" i="3"/>
  <c r="L2874" i="3"/>
  <c r="L2866" i="3"/>
  <c r="L2955" i="3"/>
  <c r="L2947" i="3"/>
  <c r="L2939" i="3"/>
  <c r="L2931" i="3"/>
  <c r="L2923" i="3"/>
  <c r="L2915" i="3"/>
  <c r="L2907" i="3"/>
  <c r="L2899" i="3"/>
  <c r="L2891" i="3"/>
  <c r="L2883" i="3"/>
  <c r="L2875" i="3"/>
  <c r="L2867" i="3"/>
  <c r="L2953" i="3"/>
  <c r="L2945" i="3"/>
  <c r="L2937" i="3"/>
  <c r="L2929" i="3"/>
  <c r="L2921" i="3"/>
  <c r="L2913" i="3"/>
  <c r="L2905" i="3"/>
  <c r="L2897" i="3"/>
  <c r="L2889" i="3"/>
  <c r="L2881" i="3"/>
  <c r="L2873" i="3"/>
  <c r="L2865" i="3"/>
  <c r="L2952" i="3"/>
  <c r="L2944" i="3"/>
  <c r="L2936" i="3"/>
  <c r="L2928" i="3"/>
  <c r="L2920" i="3"/>
  <c r="L2912" i="3"/>
  <c r="L2904" i="3"/>
  <c r="L2896" i="3"/>
  <c r="L2888" i="3"/>
  <c r="L2880" i="3"/>
  <c r="L2872" i="3"/>
  <c r="L2864" i="3"/>
  <c r="L2950" i="3"/>
  <c r="L2942" i="3"/>
  <c r="L2934" i="3"/>
  <c r="L2926" i="3"/>
  <c r="L2918" i="3"/>
  <c r="L2910" i="3"/>
  <c r="L2902" i="3"/>
  <c r="L2894" i="3"/>
  <c r="L2886" i="3"/>
  <c r="L2878" i="3"/>
  <c r="L2870" i="3"/>
  <c r="L2862" i="3"/>
  <c r="L2949" i="3"/>
  <c r="L2941" i="3"/>
  <c r="L2933" i="3"/>
  <c r="L2925" i="3"/>
  <c r="L2917" i="3"/>
  <c r="L2909" i="3"/>
  <c r="L2901" i="3"/>
  <c r="L2893" i="3"/>
  <c r="L2885" i="3"/>
  <c r="L2877" i="3"/>
  <c r="L2869" i="3"/>
  <c r="L2861" i="3"/>
  <c r="L2948" i="3"/>
  <c r="L2940" i="3"/>
  <c r="L2932" i="3"/>
  <c r="L2924" i="3"/>
  <c r="L2916" i="3"/>
  <c r="L2908" i="3"/>
  <c r="L2900" i="3"/>
  <c r="L2892" i="3"/>
  <c r="L2884" i="3"/>
  <c r="L2876" i="3"/>
  <c r="L2868" i="3"/>
  <c r="L2860" i="3"/>
  <c r="K96" i="41"/>
  <c r="K131" i="41"/>
  <c r="K81" i="41"/>
  <c r="K112" i="41"/>
  <c r="K149" i="41"/>
  <c r="K20" i="41"/>
  <c r="K62" i="41"/>
  <c r="K41" i="41"/>
  <c r="M35" i="8"/>
  <c r="L10" i="25"/>
  <c r="L19" i="25" s="1"/>
  <c r="M39" i="4"/>
  <c r="K30" i="18"/>
  <c r="K16" i="25" s="1"/>
  <c r="K12" i="18"/>
  <c r="K13" i="18" s="1"/>
  <c r="L60" i="10"/>
  <c r="L55" i="8"/>
  <c r="L48" i="8"/>
  <c r="L30" i="10"/>
  <c r="L31" i="10"/>
  <c r="L29" i="10"/>
  <c r="L30" i="8"/>
  <c r="L31" i="8"/>
  <c r="L32" i="8"/>
  <c r="L28" i="8"/>
  <c r="L68" i="8"/>
  <c r="L64" i="8"/>
  <c r="L65" i="8"/>
  <c r="L66" i="8"/>
  <c r="L67" i="8"/>
  <c r="L63" i="8"/>
  <c r="H2844" i="3"/>
  <c r="H2843" i="3"/>
  <c r="J2844" i="3"/>
  <c r="H2845" i="3"/>
  <c r="J2845" i="3"/>
  <c r="H2846" i="3"/>
  <c r="J2846" i="3"/>
  <c r="H2847" i="3"/>
  <c r="J2847" i="3"/>
  <c r="H2848" i="3"/>
  <c r="J2848" i="3"/>
  <c r="H2849" i="3"/>
  <c r="J2849" i="3"/>
  <c r="H2850" i="3"/>
  <c r="J2850" i="3"/>
  <c r="H2851" i="3"/>
  <c r="J2851" i="3"/>
  <c r="H2852" i="3"/>
  <c r="J2852" i="3"/>
  <c r="H2853" i="3"/>
  <c r="J2853" i="3"/>
  <c r="H2854" i="3"/>
  <c r="J2854" i="3"/>
  <c r="H2855" i="3"/>
  <c r="J2855" i="3"/>
  <c r="H2856" i="3"/>
  <c r="J2856" i="3"/>
  <c r="H2857" i="3"/>
  <c r="J2857" i="3"/>
  <c r="H2858" i="3"/>
  <c r="J2858" i="3"/>
  <c r="H2859" i="3"/>
  <c r="J2859" i="3"/>
  <c r="K32" i="18" l="1"/>
  <c r="L2857" i="3"/>
  <c r="L2853" i="3"/>
  <c r="L2844" i="3"/>
  <c r="L2858" i="3"/>
  <c r="L2854" i="3"/>
  <c r="L2850" i="3"/>
  <c r="L2846" i="3"/>
  <c r="J81" i="41"/>
  <c r="J149" i="41"/>
  <c r="J112" i="41"/>
  <c r="J131" i="41"/>
  <c r="J96" i="41"/>
  <c r="L2856" i="3"/>
  <c r="L2852" i="3"/>
  <c r="L2848" i="3"/>
  <c r="K76" i="8" s="1"/>
  <c r="L2859" i="3"/>
  <c r="K87" i="8" s="1"/>
  <c r="L2855" i="3"/>
  <c r="L2851" i="3"/>
  <c r="L2847" i="3"/>
  <c r="L2849" i="3"/>
  <c r="L2845" i="3"/>
  <c r="K72" i="8"/>
  <c r="J41" i="41"/>
  <c r="J20" i="41"/>
  <c r="K21" i="41" s="1"/>
  <c r="J62" i="41"/>
  <c r="L73" i="10"/>
  <c r="L38" i="10"/>
  <c r="K84" i="8"/>
  <c r="K83" i="8"/>
  <c r="K85" i="8"/>
  <c r="K75" i="8"/>
  <c r="K81" i="8"/>
  <c r="L69" i="8"/>
  <c r="K79" i="8" l="1"/>
  <c r="K82" i="8"/>
  <c r="K77" i="8"/>
  <c r="K80" i="8"/>
  <c r="K78" i="8"/>
  <c r="K86" i="8"/>
  <c r="K74" i="8"/>
  <c r="K73" i="8"/>
  <c r="K88" i="8" l="1"/>
  <c r="K63" i="8" s="1"/>
  <c r="L9" i="10"/>
  <c r="K62" i="4"/>
  <c r="L53" i="4"/>
  <c r="L54" i="4"/>
  <c r="L55" i="4"/>
  <c r="L56" i="4"/>
  <c r="L57" i="4"/>
  <c r="L58" i="4"/>
  <c r="L59" i="4"/>
  <c r="L60" i="4"/>
  <c r="L61" i="4"/>
  <c r="L52" i="4"/>
  <c r="K65" i="8" l="1"/>
  <c r="K67" i="8"/>
  <c r="K68" i="8"/>
  <c r="K64" i="8"/>
  <c r="K66" i="8"/>
  <c r="K15" i="25"/>
  <c r="L12" i="10"/>
  <c r="L63" i="4"/>
  <c r="K30" i="4"/>
  <c r="L37" i="4"/>
  <c r="L36" i="4"/>
  <c r="L33" i="4"/>
  <c r="L32" i="4"/>
  <c r="L31" i="4"/>
  <c r="L30" i="4"/>
  <c r="L29" i="4"/>
  <c r="L28" i="4"/>
  <c r="L27" i="4"/>
  <c r="M26" i="9"/>
  <c r="M9" i="9"/>
  <c r="K18" i="25" s="1"/>
  <c r="L9" i="8"/>
  <c r="L9" i="4"/>
  <c r="J222" i="3"/>
  <c r="J1453" i="3"/>
  <c r="K69" i="8" l="1"/>
  <c r="K10" i="25"/>
  <c r="L12" i="8"/>
  <c r="K9" i="25"/>
  <c r="L12" i="4"/>
  <c r="L39" i="4"/>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L222" i="3" s="1"/>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L1453" i="3" s="1"/>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J2839" i="3"/>
  <c r="J2840" i="3"/>
  <c r="J2841" i="3"/>
  <c r="J2842" i="3"/>
  <c r="J2843" i="3"/>
  <c r="J3" i="3"/>
  <c r="J4" i="3"/>
  <c r="J5" i="3"/>
  <c r="L5" i="3" s="1"/>
  <c r="J6" i="3"/>
  <c r="L6" i="3" s="1"/>
  <c r="J7" i="3"/>
  <c r="L7" i="3" s="1"/>
  <c r="J8" i="3"/>
  <c r="L8" i="3" s="1"/>
  <c r="J9" i="3"/>
  <c r="L9" i="3" s="1"/>
  <c r="J10" i="3"/>
  <c r="L10" i="3" s="1"/>
  <c r="J11" i="3"/>
  <c r="J12" i="3"/>
  <c r="J13" i="3"/>
  <c r="L13" i="3" s="1"/>
  <c r="J14" i="3"/>
  <c r="L14" i="3" s="1"/>
  <c r="J15" i="3"/>
  <c r="L15" i="3" s="1"/>
  <c r="J16" i="3"/>
  <c r="L16" i="3" s="1"/>
  <c r="J17" i="3"/>
  <c r="L17" i="3" s="1"/>
  <c r="J18" i="3"/>
  <c r="L18" i="3" s="1"/>
  <c r="J19" i="3"/>
  <c r="J20" i="3"/>
  <c r="J21" i="3"/>
  <c r="L21" i="3" s="1"/>
  <c r="J22" i="3"/>
  <c r="L22" i="3" s="1"/>
  <c r="J23" i="3"/>
  <c r="L23" i="3" s="1"/>
  <c r="J24" i="3"/>
  <c r="L24" i="3" s="1"/>
  <c r="J25" i="3"/>
  <c r="L25" i="3" s="1"/>
  <c r="J26" i="3"/>
  <c r="L26" i="3" s="1"/>
  <c r="J27" i="3"/>
  <c r="J28" i="3"/>
  <c r="J29" i="3"/>
  <c r="L29" i="3" s="1"/>
  <c r="J30" i="3"/>
  <c r="L30" i="3" s="1"/>
  <c r="J31" i="3"/>
  <c r="L31" i="3" s="1"/>
  <c r="J32" i="3"/>
  <c r="L32" i="3" s="1"/>
  <c r="J33" i="3"/>
  <c r="L33" i="3" s="1"/>
  <c r="J34" i="3"/>
  <c r="L34" i="3" s="1"/>
  <c r="J35" i="3"/>
  <c r="J36" i="3"/>
  <c r="J37" i="3"/>
  <c r="L37" i="3" s="1"/>
  <c r="J38" i="3"/>
  <c r="L38" i="3" s="1"/>
  <c r="J39" i="3"/>
  <c r="L39" i="3" s="1"/>
  <c r="J40" i="3"/>
  <c r="L40" i="3" s="1"/>
  <c r="J41" i="3"/>
  <c r="L41" i="3" s="1"/>
  <c r="J42" i="3"/>
  <c r="L42" i="3" s="1"/>
  <c r="J43" i="3"/>
  <c r="J44" i="3"/>
  <c r="J45" i="3"/>
  <c r="L45" i="3" s="1"/>
  <c r="J46" i="3"/>
  <c r="L46" i="3" s="1"/>
  <c r="J47" i="3"/>
  <c r="L47" i="3" s="1"/>
  <c r="J48" i="3"/>
  <c r="L48" i="3" s="1"/>
  <c r="J49" i="3"/>
  <c r="L49" i="3" s="1"/>
  <c r="J50" i="3"/>
  <c r="L50" i="3" s="1"/>
  <c r="J51" i="3"/>
  <c r="J52" i="3"/>
  <c r="J53" i="3"/>
  <c r="L53" i="3" s="1"/>
  <c r="J54" i="3"/>
  <c r="L54" i="3" s="1"/>
  <c r="J55" i="3"/>
  <c r="L55" i="3" s="1"/>
  <c r="J56" i="3"/>
  <c r="L56" i="3" s="1"/>
  <c r="J57" i="3"/>
  <c r="L57" i="3" s="1"/>
  <c r="J58" i="3"/>
  <c r="L58" i="3" s="1"/>
  <c r="J59" i="3"/>
  <c r="J60" i="3"/>
  <c r="J61" i="3"/>
  <c r="L61" i="3" s="1"/>
  <c r="J62" i="3"/>
  <c r="L62" i="3" s="1"/>
  <c r="J63" i="3"/>
  <c r="L63" i="3" s="1"/>
  <c r="J64" i="3"/>
  <c r="L64" i="3" s="1"/>
  <c r="J65" i="3"/>
  <c r="L65" i="3" s="1"/>
  <c r="J66" i="3"/>
  <c r="L66" i="3" s="1"/>
  <c r="J67" i="3"/>
  <c r="J68" i="3"/>
  <c r="J69" i="3"/>
  <c r="L69" i="3" s="1"/>
  <c r="J70" i="3"/>
  <c r="L70" i="3" s="1"/>
  <c r="J71" i="3"/>
  <c r="L71" i="3" s="1"/>
  <c r="J72" i="3"/>
  <c r="L72" i="3" s="1"/>
  <c r="J73" i="3"/>
  <c r="L73" i="3" s="1"/>
  <c r="J74" i="3"/>
  <c r="L74" i="3" s="1"/>
  <c r="J75" i="3"/>
  <c r="J76" i="3"/>
  <c r="J77" i="3"/>
  <c r="L77" i="3" s="1"/>
  <c r="J78" i="3"/>
  <c r="L78" i="3" s="1"/>
  <c r="J79" i="3"/>
  <c r="L79" i="3" s="1"/>
  <c r="J80" i="3"/>
  <c r="L80" i="3" s="1"/>
  <c r="J81" i="3"/>
  <c r="L81" i="3" s="1"/>
  <c r="J82" i="3"/>
  <c r="L82" i="3" s="1"/>
  <c r="J83" i="3"/>
  <c r="J84" i="3"/>
  <c r="J85" i="3"/>
  <c r="L85" i="3" s="1"/>
  <c r="J86" i="3"/>
  <c r="L86" i="3" s="1"/>
  <c r="J87" i="3"/>
  <c r="L87" i="3" s="1"/>
  <c r="J88" i="3"/>
  <c r="L88" i="3" s="1"/>
  <c r="J89" i="3"/>
  <c r="L89" i="3" s="1"/>
  <c r="J90" i="3"/>
  <c r="L90" i="3" s="1"/>
  <c r="J91" i="3"/>
  <c r="J92" i="3"/>
  <c r="J93" i="3"/>
  <c r="L93" i="3" s="1"/>
  <c r="J94" i="3"/>
  <c r="L94" i="3" s="1"/>
  <c r="J95" i="3"/>
  <c r="L95" i="3" s="1"/>
  <c r="J96" i="3"/>
  <c r="L96" i="3" s="1"/>
  <c r="J97" i="3"/>
  <c r="L97" i="3" s="1"/>
  <c r="J98" i="3"/>
  <c r="L98" i="3" s="1"/>
  <c r="J99" i="3"/>
  <c r="J100" i="3"/>
  <c r="J101" i="3"/>
  <c r="L101" i="3" s="1"/>
  <c r="J102" i="3"/>
  <c r="L102" i="3" s="1"/>
  <c r="J103" i="3"/>
  <c r="L103" i="3" s="1"/>
  <c r="J104" i="3"/>
  <c r="L104" i="3" s="1"/>
  <c r="J105" i="3"/>
  <c r="L105" i="3" s="1"/>
  <c r="J106" i="3"/>
  <c r="L106" i="3" s="1"/>
  <c r="J107" i="3"/>
  <c r="J108" i="3"/>
  <c r="J109" i="3"/>
  <c r="L109" i="3" s="1"/>
  <c r="J110" i="3"/>
  <c r="L110" i="3" s="1"/>
  <c r="J111" i="3"/>
  <c r="L111" i="3" s="1"/>
  <c r="J112" i="3"/>
  <c r="L112" i="3" s="1"/>
  <c r="J113" i="3"/>
  <c r="L113" i="3" s="1"/>
  <c r="J114" i="3"/>
  <c r="L114" i="3" s="1"/>
  <c r="J115" i="3"/>
  <c r="J116" i="3"/>
  <c r="J117" i="3"/>
  <c r="L117" i="3" s="1"/>
  <c r="J118" i="3"/>
  <c r="L118" i="3" s="1"/>
  <c r="J119" i="3"/>
  <c r="L119" i="3" s="1"/>
  <c r="J120" i="3"/>
  <c r="L120" i="3" s="1"/>
  <c r="J121" i="3"/>
  <c r="L121" i="3" s="1"/>
  <c r="J122" i="3"/>
  <c r="L122" i="3" s="1"/>
  <c r="J123" i="3"/>
  <c r="J124" i="3"/>
  <c r="J125" i="3"/>
  <c r="L125" i="3" s="1"/>
  <c r="J126" i="3"/>
  <c r="L126" i="3" s="1"/>
  <c r="J127" i="3"/>
  <c r="L127" i="3" s="1"/>
  <c r="J128" i="3"/>
  <c r="L128" i="3" s="1"/>
  <c r="J129" i="3"/>
  <c r="L129" i="3" s="1"/>
  <c r="J130" i="3"/>
  <c r="L130" i="3" s="1"/>
  <c r="J131" i="3"/>
  <c r="J132" i="3"/>
  <c r="J133" i="3"/>
  <c r="L133" i="3" s="1"/>
  <c r="J134" i="3"/>
  <c r="L134" i="3" s="1"/>
  <c r="J135" i="3"/>
  <c r="L135" i="3" s="1"/>
  <c r="J136" i="3"/>
  <c r="L136" i="3" s="1"/>
  <c r="J137" i="3"/>
  <c r="L137" i="3" s="1"/>
  <c r="J138" i="3"/>
  <c r="L138" i="3" s="1"/>
  <c r="J139" i="3"/>
  <c r="J140" i="3"/>
  <c r="J141" i="3"/>
  <c r="L141" i="3" s="1"/>
  <c r="J142" i="3"/>
  <c r="L142" i="3" s="1"/>
  <c r="J143" i="3"/>
  <c r="L143" i="3" s="1"/>
  <c r="J144" i="3"/>
  <c r="L144" i="3" s="1"/>
  <c r="J145" i="3"/>
  <c r="L145" i="3" s="1"/>
  <c r="J146" i="3"/>
  <c r="L146" i="3" s="1"/>
  <c r="J147" i="3"/>
  <c r="J148" i="3"/>
  <c r="J149" i="3"/>
  <c r="L149" i="3" s="1"/>
  <c r="J150" i="3"/>
  <c r="L150" i="3" s="1"/>
  <c r="J151" i="3"/>
  <c r="L151" i="3" s="1"/>
  <c r="J152" i="3"/>
  <c r="L152" i="3" s="1"/>
  <c r="J153" i="3"/>
  <c r="L153" i="3" s="1"/>
  <c r="J154" i="3"/>
  <c r="L154" i="3" s="1"/>
  <c r="J155" i="3"/>
  <c r="J156" i="3"/>
  <c r="J157" i="3"/>
  <c r="L157" i="3" s="1"/>
  <c r="J158" i="3"/>
  <c r="L158" i="3" s="1"/>
  <c r="J159" i="3"/>
  <c r="L159" i="3" s="1"/>
  <c r="J160" i="3"/>
  <c r="L160" i="3" s="1"/>
  <c r="J161" i="3"/>
  <c r="L161" i="3" s="1"/>
  <c r="J162" i="3"/>
  <c r="L162" i="3" s="1"/>
  <c r="J163" i="3"/>
  <c r="J164" i="3"/>
  <c r="J165" i="3"/>
  <c r="L165" i="3" s="1"/>
  <c r="J166" i="3"/>
  <c r="L166" i="3" s="1"/>
  <c r="J167" i="3"/>
  <c r="L167" i="3" s="1"/>
  <c r="J168" i="3"/>
  <c r="L168" i="3" s="1"/>
  <c r="J169" i="3"/>
  <c r="L169" i="3" s="1"/>
  <c r="J170" i="3"/>
  <c r="L170" i="3" s="1"/>
  <c r="J171" i="3"/>
  <c r="J172" i="3"/>
  <c r="J173" i="3"/>
  <c r="L173" i="3" s="1"/>
  <c r="J174" i="3"/>
  <c r="L174" i="3" s="1"/>
  <c r="J175" i="3"/>
  <c r="L175" i="3" s="1"/>
  <c r="J176" i="3"/>
  <c r="L176" i="3" s="1"/>
  <c r="J177" i="3"/>
  <c r="L177" i="3" s="1"/>
  <c r="J178" i="3"/>
  <c r="L178" i="3" s="1"/>
  <c r="J179" i="3"/>
  <c r="J180" i="3"/>
  <c r="J181" i="3"/>
  <c r="L181" i="3" s="1"/>
  <c r="J182" i="3"/>
  <c r="L182" i="3" s="1"/>
  <c r="J183" i="3"/>
  <c r="L183" i="3" s="1"/>
  <c r="J184" i="3"/>
  <c r="L184" i="3" s="1"/>
  <c r="J185" i="3"/>
  <c r="L185" i="3" s="1"/>
  <c r="J186" i="3"/>
  <c r="L186" i="3" s="1"/>
  <c r="J187" i="3"/>
  <c r="J188" i="3"/>
  <c r="J189" i="3"/>
  <c r="L189" i="3" s="1"/>
  <c r="J190" i="3"/>
  <c r="L190" i="3" s="1"/>
  <c r="J191" i="3"/>
  <c r="L191" i="3" s="1"/>
  <c r="J192" i="3"/>
  <c r="L192" i="3" s="1"/>
  <c r="J193" i="3"/>
  <c r="L193" i="3" s="1"/>
  <c r="J194" i="3"/>
  <c r="L194" i="3" s="1"/>
  <c r="J195" i="3"/>
  <c r="J196" i="3"/>
  <c r="J197" i="3"/>
  <c r="L197" i="3" s="1"/>
  <c r="J198" i="3"/>
  <c r="L198" i="3" s="1"/>
  <c r="J199" i="3"/>
  <c r="L199" i="3" s="1"/>
  <c r="J200" i="3"/>
  <c r="L200" i="3" s="1"/>
  <c r="J201" i="3"/>
  <c r="L201" i="3" s="1"/>
  <c r="J202" i="3"/>
  <c r="L202" i="3" s="1"/>
  <c r="J203" i="3"/>
  <c r="J204" i="3"/>
  <c r="J205" i="3"/>
  <c r="L205" i="3" s="1"/>
  <c r="J206" i="3"/>
  <c r="L206" i="3" s="1"/>
  <c r="J207" i="3"/>
  <c r="L207" i="3" s="1"/>
  <c r="J208" i="3"/>
  <c r="L208" i="3" s="1"/>
  <c r="J209" i="3"/>
  <c r="L209" i="3" s="1"/>
  <c r="J210" i="3"/>
  <c r="L210" i="3" s="1"/>
  <c r="J211" i="3"/>
  <c r="J212" i="3"/>
  <c r="J213" i="3"/>
  <c r="L213" i="3" s="1"/>
  <c r="J214" i="3"/>
  <c r="L214" i="3" s="1"/>
  <c r="J215" i="3"/>
  <c r="L215" i="3" s="1"/>
  <c r="J216" i="3"/>
  <c r="L216" i="3" s="1"/>
  <c r="J217" i="3"/>
  <c r="L217" i="3" s="1"/>
  <c r="J218" i="3"/>
  <c r="L218" i="3" s="1"/>
  <c r="J219" i="3"/>
  <c r="J220" i="3"/>
  <c r="J221" i="3"/>
  <c r="L221" i="3" s="1"/>
  <c r="J223" i="3"/>
  <c r="L223" i="3" s="1"/>
  <c r="J224" i="3"/>
  <c r="L224" i="3" s="1"/>
  <c r="J225" i="3"/>
  <c r="L225" i="3" s="1"/>
  <c r="J226" i="3"/>
  <c r="L226" i="3" s="1"/>
  <c r="J227" i="3"/>
  <c r="J228" i="3"/>
  <c r="J229" i="3"/>
  <c r="L229" i="3" s="1"/>
  <c r="J230" i="3"/>
  <c r="L230" i="3" s="1"/>
  <c r="J231" i="3"/>
  <c r="L231" i="3" s="1"/>
  <c r="J232" i="3"/>
  <c r="L232" i="3" s="1"/>
  <c r="J233" i="3"/>
  <c r="L233" i="3" s="1"/>
  <c r="J234" i="3"/>
  <c r="L234" i="3" s="1"/>
  <c r="J235" i="3"/>
  <c r="J236" i="3"/>
  <c r="J237" i="3"/>
  <c r="L237" i="3" s="1"/>
  <c r="J238" i="3"/>
  <c r="L238" i="3" s="1"/>
  <c r="J239" i="3"/>
  <c r="L239" i="3" s="1"/>
  <c r="J240" i="3"/>
  <c r="L240" i="3" s="1"/>
  <c r="J241" i="3"/>
  <c r="L241" i="3" s="1"/>
  <c r="J242" i="3"/>
  <c r="L242" i="3" s="1"/>
  <c r="J243" i="3"/>
  <c r="J244" i="3"/>
  <c r="J245" i="3"/>
  <c r="L245" i="3" s="1"/>
  <c r="J246" i="3"/>
  <c r="L246" i="3" s="1"/>
  <c r="J247" i="3"/>
  <c r="L247" i="3" s="1"/>
  <c r="J248" i="3"/>
  <c r="L248" i="3" s="1"/>
  <c r="J249" i="3"/>
  <c r="L249" i="3" s="1"/>
  <c r="J250" i="3"/>
  <c r="L250" i="3" s="1"/>
  <c r="J251" i="3"/>
  <c r="J252" i="3"/>
  <c r="J253" i="3"/>
  <c r="L253" i="3" s="1"/>
  <c r="J254" i="3"/>
  <c r="L254" i="3" s="1"/>
  <c r="J255" i="3"/>
  <c r="L255" i="3" s="1"/>
  <c r="J256" i="3"/>
  <c r="L256" i="3" s="1"/>
  <c r="J257" i="3"/>
  <c r="L257" i="3" s="1"/>
  <c r="J258" i="3"/>
  <c r="L258" i="3" s="1"/>
  <c r="J259" i="3"/>
  <c r="J260" i="3"/>
  <c r="J261" i="3"/>
  <c r="L261" i="3" s="1"/>
  <c r="J262" i="3"/>
  <c r="L262" i="3" s="1"/>
  <c r="J263" i="3"/>
  <c r="L263" i="3" s="1"/>
  <c r="J264" i="3"/>
  <c r="L264" i="3" s="1"/>
  <c r="J265" i="3"/>
  <c r="L265" i="3" s="1"/>
  <c r="J266" i="3"/>
  <c r="L266" i="3" s="1"/>
  <c r="J267" i="3"/>
  <c r="J268" i="3"/>
  <c r="J269" i="3"/>
  <c r="L269" i="3" s="1"/>
  <c r="J270" i="3"/>
  <c r="L270" i="3" s="1"/>
  <c r="J271" i="3"/>
  <c r="L271" i="3" s="1"/>
  <c r="J272" i="3"/>
  <c r="L272" i="3" s="1"/>
  <c r="J273" i="3"/>
  <c r="L273" i="3" s="1"/>
  <c r="J274" i="3"/>
  <c r="L274" i="3" s="1"/>
  <c r="J275" i="3"/>
  <c r="J276" i="3"/>
  <c r="J277" i="3"/>
  <c r="L277" i="3" s="1"/>
  <c r="J278" i="3"/>
  <c r="L278" i="3" s="1"/>
  <c r="J279" i="3"/>
  <c r="L279" i="3" s="1"/>
  <c r="J280" i="3"/>
  <c r="L280" i="3" s="1"/>
  <c r="J281" i="3"/>
  <c r="L281" i="3" s="1"/>
  <c r="J282" i="3"/>
  <c r="L282" i="3" s="1"/>
  <c r="J283" i="3"/>
  <c r="J284" i="3"/>
  <c r="J285" i="3"/>
  <c r="L285" i="3" s="1"/>
  <c r="J286" i="3"/>
  <c r="L286" i="3" s="1"/>
  <c r="J287" i="3"/>
  <c r="L287" i="3" s="1"/>
  <c r="J288" i="3"/>
  <c r="L288" i="3" s="1"/>
  <c r="J289" i="3"/>
  <c r="L289" i="3" s="1"/>
  <c r="J290" i="3"/>
  <c r="L290" i="3" s="1"/>
  <c r="J291" i="3"/>
  <c r="J292" i="3"/>
  <c r="J293" i="3"/>
  <c r="L293" i="3" s="1"/>
  <c r="J294" i="3"/>
  <c r="L294" i="3" s="1"/>
  <c r="J295" i="3"/>
  <c r="L295" i="3" s="1"/>
  <c r="J296" i="3"/>
  <c r="L296" i="3" s="1"/>
  <c r="J297" i="3"/>
  <c r="L297" i="3" s="1"/>
  <c r="J298" i="3"/>
  <c r="L298" i="3" s="1"/>
  <c r="J299" i="3"/>
  <c r="J300" i="3"/>
  <c r="J301" i="3"/>
  <c r="L301" i="3" s="1"/>
  <c r="J302" i="3"/>
  <c r="L302" i="3" s="1"/>
  <c r="J303" i="3"/>
  <c r="L303" i="3" s="1"/>
  <c r="J304" i="3"/>
  <c r="L304" i="3" s="1"/>
  <c r="J305" i="3"/>
  <c r="L305" i="3" s="1"/>
  <c r="J306" i="3"/>
  <c r="L306" i="3" s="1"/>
  <c r="J307" i="3"/>
  <c r="J308" i="3"/>
  <c r="J309" i="3"/>
  <c r="L309" i="3" s="1"/>
  <c r="J310" i="3"/>
  <c r="L310" i="3" s="1"/>
  <c r="J311" i="3"/>
  <c r="L311" i="3" s="1"/>
  <c r="J312" i="3"/>
  <c r="L312" i="3" s="1"/>
  <c r="J313" i="3"/>
  <c r="L313" i="3" s="1"/>
  <c r="J314" i="3"/>
  <c r="L314" i="3" s="1"/>
  <c r="J315" i="3"/>
  <c r="J316" i="3"/>
  <c r="J317" i="3"/>
  <c r="L317" i="3" s="1"/>
  <c r="J318" i="3"/>
  <c r="L318" i="3" s="1"/>
  <c r="J319" i="3"/>
  <c r="L319" i="3" s="1"/>
  <c r="J320" i="3"/>
  <c r="L320" i="3" s="1"/>
  <c r="J321" i="3"/>
  <c r="L321" i="3" s="1"/>
  <c r="J322" i="3"/>
  <c r="L322" i="3" s="1"/>
  <c r="J323" i="3"/>
  <c r="J324" i="3"/>
  <c r="J325" i="3"/>
  <c r="L325" i="3" s="1"/>
  <c r="J326" i="3"/>
  <c r="L326" i="3" s="1"/>
  <c r="J327" i="3"/>
  <c r="L327" i="3" s="1"/>
  <c r="J328" i="3"/>
  <c r="L328" i="3" s="1"/>
  <c r="J329" i="3"/>
  <c r="L329" i="3" s="1"/>
  <c r="J330" i="3"/>
  <c r="L330" i="3" s="1"/>
  <c r="J331" i="3"/>
  <c r="J332" i="3"/>
  <c r="J333" i="3"/>
  <c r="L333" i="3" s="1"/>
  <c r="J334" i="3"/>
  <c r="L334" i="3" s="1"/>
  <c r="J335" i="3"/>
  <c r="L335" i="3" s="1"/>
  <c r="J336" i="3"/>
  <c r="L336" i="3" s="1"/>
  <c r="J337" i="3"/>
  <c r="L337" i="3" s="1"/>
  <c r="J338" i="3"/>
  <c r="L338" i="3" s="1"/>
  <c r="J339" i="3"/>
  <c r="J340" i="3"/>
  <c r="J341" i="3"/>
  <c r="L341" i="3" s="1"/>
  <c r="J342" i="3"/>
  <c r="L342" i="3" s="1"/>
  <c r="J343" i="3"/>
  <c r="L343" i="3" s="1"/>
  <c r="J344" i="3"/>
  <c r="L344" i="3" s="1"/>
  <c r="J345" i="3"/>
  <c r="L345" i="3" s="1"/>
  <c r="J346" i="3"/>
  <c r="L346" i="3" s="1"/>
  <c r="J347" i="3"/>
  <c r="J348" i="3"/>
  <c r="J349" i="3"/>
  <c r="L349" i="3" s="1"/>
  <c r="J350" i="3"/>
  <c r="L350" i="3" s="1"/>
  <c r="J351" i="3"/>
  <c r="L351" i="3" s="1"/>
  <c r="J352" i="3"/>
  <c r="L352" i="3" s="1"/>
  <c r="J353" i="3"/>
  <c r="L353" i="3" s="1"/>
  <c r="J354" i="3"/>
  <c r="L354" i="3" s="1"/>
  <c r="J355" i="3"/>
  <c r="J356" i="3"/>
  <c r="J357" i="3"/>
  <c r="L357" i="3" s="1"/>
  <c r="J358" i="3"/>
  <c r="L358" i="3" s="1"/>
  <c r="J359" i="3"/>
  <c r="L359" i="3" s="1"/>
  <c r="J360" i="3"/>
  <c r="L360" i="3" s="1"/>
  <c r="J361" i="3"/>
  <c r="L361" i="3" s="1"/>
  <c r="J362" i="3"/>
  <c r="L362" i="3" s="1"/>
  <c r="J363" i="3"/>
  <c r="J364" i="3"/>
  <c r="J365" i="3"/>
  <c r="L365" i="3" s="1"/>
  <c r="J366" i="3"/>
  <c r="L366" i="3" s="1"/>
  <c r="J367" i="3"/>
  <c r="L367" i="3" s="1"/>
  <c r="J368" i="3"/>
  <c r="L368" i="3" s="1"/>
  <c r="J369" i="3"/>
  <c r="L369" i="3" s="1"/>
  <c r="J370" i="3"/>
  <c r="L370" i="3" s="1"/>
  <c r="J371" i="3"/>
  <c r="J372" i="3"/>
  <c r="J373" i="3"/>
  <c r="L373" i="3" s="1"/>
  <c r="J374" i="3"/>
  <c r="L374" i="3" s="1"/>
  <c r="J375" i="3"/>
  <c r="L375" i="3" s="1"/>
  <c r="J376" i="3"/>
  <c r="L376" i="3" s="1"/>
  <c r="J377" i="3"/>
  <c r="L377" i="3" s="1"/>
  <c r="J378" i="3"/>
  <c r="L378" i="3" s="1"/>
  <c r="J379" i="3"/>
  <c r="J380" i="3"/>
  <c r="J381" i="3"/>
  <c r="L381" i="3" s="1"/>
  <c r="J382" i="3"/>
  <c r="L382" i="3" s="1"/>
  <c r="J383" i="3"/>
  <c r="L383" i="3" s="1"/>
  <c r="J384" i="3"/>
  <c r="L384" i="3" s="1"/>
  <c r="J385" i="3"/>
  <c r="L385" i="3" s="1"/>
  <c r="J386" i="3"/>
  <c r="L386" i="3" s="1"/>
  <c r="J387" i="3"/>
  <c r="J388" i="3"/>
  <c r="J389" i="3"/>
  <c r="L389" i="3" s="1"/>
  <c r="J390" i="3"/>
  <c r="L390" i="3" s="1"/>
  <c r="J391" i="3"/>
  <c r="L391" i="3" s="1"/>
  <c r="J392" i="3"/>
  <c r="L392" i="3" s="1"/>
  <c r="J393" i="3"/>
  <c r="L393" i="3" s="1"/>
  <c r="J394" i="3"/>
  <c r="L394" i="3" s="1"/>
  <c r="J395" i="3"/>
  <c r="J396" i="3"/>
  <c r="J397" i="3"/>
  <c r="L397" i="3" s="1"/>
  <c r="J398" i="3"/>
  <c r="L398" i="3" s="1"/>
  <c r="J399" i="3"/>
  <c r="L399" i="3" s="1"/>
  <c r="J400" i="3"/>
  <c r="L400" i="3" s="1"/>
  <c r="J401" i="3"/>
  <c r="L401" i="3" s="1"/>
  <c r="J402" i="3"/>
  <c r="L402" i="3" s="1"/>
  <c r="J403" i="3"/>
  <c r="J404" i="3"/>
  <c r="J405" i="3"/>
  <c r="L405" i="3" s="1"/>
  <c r="J406" i="3"/>
  <c r="L406" i="3" s="1"/>
  <c r="J407" i="3"/>
  <c r="L407" i="3" s="1"/>
  <c r="J408" i="3"/>
  <c r="L408" i="3" s="1"/>
  <c r="J409" i="3"/>
  <c r="L409" i="3" s="1"/>
  <c r="J410" i="3"/>
  <c r="L410" i="3" s="1"/>
  <c r="J411" i="3"/>
  <c r="J412" i="3"/>
  <c r="J413" i="3"/>
  <c r="L413" i="3" s="1"/>
  <c r="J414" i="3"/>
  <c r="L414" i="3" s="1"/>
  <c r="J415" i="3"/>
  <c r="L415" i="3" s="1"/>
  <c r="J416" i="3"/>
  <c r="L416" i="3" s="1"/>
  <c r="J417" i="3"/>
  <c r="L417" i="3" s="1"/>
  <c r="J418" i="3"/>
  <c r="L418" i="3" s="1"/>
  <c r="J419" i="3"/>
  <c r="J420" i="3"/>
  <c r="J421" i="3"/>
  <c r="L421" i="3" s="1"/>
  <c r="J422" i="3"/>
  <c r="L422" i="3" s="1"/>
  <c r="J423" i="3"/>
  <c r="L423" i="3" s="1"/>
  <c r="J424" i="3"/>
  <c r="L424" i="3" s="1"/>
  <c r="J425" i="3"/>
  <c r="L425" i="3" s="1"/>
  <c r="J426" i="3"/>
  <c r="L426" i="3" s="1"/>
  <c r="J427" i="3"/>
  <c r="J428" i="3"/>
  <c r="J429" i="3"/>
  <c r="L429" i="3" s="1"/>
  <c r="J430" i="3"/>
  <c r="L430" i="3" s="1"/>
  <c r="J431" i="3"/>
  <c r="L431" i="3" s="1"/>
  <c r="J432" i="3"/>
  <c r="L432" i="3" s="1"/>
  <c r="J433" i="3"/>
  <c r="L433" i="3" s="1"/>
  <c r="J434" i="3"/>
  <c r="L434" i="3" s="1"/>
  <c r="J435" i="3"/>
  <c r="J436" i="3"/>
  <c r="J437" i="3"/>
  <c r="L437" i="3" s="1"/>
  <c r="J438" i="3"/>
  <c r="L438" i="3" s="1"/>
  <c r="J439" i="3"/>
  <c r="L439" i="3" s="1"/>
  <c r="J440" i="3"/>
  <c r="L440" i="3" s="1"/>
  <c r="J441" i="3"/>
  <c r="L441" i="3" s="1"/>
  <c r="J442" i="3"/>
  <c r="L442" i="3" s="1"/>
  <c r="J443" i="3"/>
  <c r="J444" i="3"/>
  <c r="J445" i="3"/>
  <c r="L445" i="3" s="1"/>
  <c r="J446" i="3"/>
  <c r="L446" i="3" s="1"/>
  <c r="J447" i="3"/>
  <c r="L447" i="3" s="1"/>
  <c r="J448" i="3"/>
  <c r="L448" i="3" s="1"/>
  <c r="J449" i="3"/>
  <c r="L449" i="3" s="1"/>
  <c r="J450" i="3"/>
  <c r="L450" i="3" s="1"/>
  <c r="J451" i="3"/>
  <c r="J452" i="3"/>
  <c r="J453" i="3"/>
  <c r="L453" i="3" s="1"/>
  <c r="J454" i="3"/>
  <c r="L454" i="3" s="1"/>
  <c r="J455" i="3"/>
  <c r="L455" i="3" s="1"/>
  <c r="J456" i="3"/>
  <c r="L456" i="3" s="1"/>
  <c r="J457" i="3"/>
  <c r="L457" i="3" s="1"/>
  <c r="J458" i="3"/>
  <c r="L458" i="3" s="1"/>
  <c r="J459" i="3"/>
  <c r="J460" i="3"/>
  <c r="J461" i="3"/>
  <c r="L461" i="3" s="1"/>
  <c r="J462" i="3"/>
  <c r="L462" i="3" s="1"/>
  <c r="J463" i="3"/>
  <c r="L463" i="3" s="1"/>
  <c r="J464" i="3"/>
  <c r="L464" i="3" s="1"/>
  <c r="J465" i="3"/>
  <c r="L465" i="3" s="1"/>
  <c r="J466" i="3"/>
  <c r="L466" i="3" s="1"/>
  <c r="J467" i="3"/>
  <c r="J468" i="3"/>
  <c r="J469" i="3"/>
  <c r="L469" i="3" s="1"/>
  <c r="J470" i="3"/>
  <c r="L470" i="3" s="1"/>
  <c r="J471" i="3"/>
  <c r="L471" i="3" s="1"/>
  <c r="J472" i="3"/>
  <c r="L472" i="3" s="1"/>
  <c r="J473" i="3"/>
  <c r="L473" i="3" s="1"/>
  <c r="J474" i="3"/>
  <c r="L474" i="3" s="1"/>
  <c r="J475" i="3"/>
  <c r="J476" i="3"/>
  <c r="J477" i="3"/>
  <c r="L477" i="3" s="1"/>
  <c r="J478" i="3"/>
  <c r="L478" i="3" s="1"/>
  <c r="J479" i="3"/>
  <c r="L479" i="3" s="1"/>
  <c r="J480" i="3"/>
  <c r="L480" i="3" s="1"/>
  <c r="J481" i="3"/>
  <c r="L481" i="3" s="1"/>
  <c r="J482" i="3"/>
  <c r="L482" i="3" s="1"/>
  <c r="J483" i="3"/>
  <c r="J484" i="3"/>
  <c r="J485" i="3"/>
  <c r="L485" i="3" s="1"/>
  <c r="J486" i="3"/>
  <c r="L486" i="3" s="1"/>
  <c r="J487" i="3"/>
  <c r="L487" i="3" s="1"/>
  <c r="J488" i="3"/>
  <c r="L488" i="3" s="1"/>
  <c r="J489" i="3"/>
  <c r="L489" i="3" s="1"/>
  <c r="J490" i="3"/>
  <c r="L490" i="3" s="1"/>
  <c r="J491" i="3"/>
  <c r="J492" i="3"/>
  <c r="J493" i="3"/>
  <c r="L493" i="3" s="1"/>
  <c r="J494" i="3"/>
  <c r="L494" i="3" s="1"/>
  <c r="J495" i="3"/>
  <c r="L495" i="3" s="1"/>
  <c r="J496" i="3"/>
  <c r="L496" i="3" s="1"/>
  <c r="J497" i="3"/>
  <c r="L497" i="3" s="1"/>
  <c r="J498" i="3"/>
  <c r="L498" i="3" s="1"/>
  <c r="J499" i="3"/>
  <c r="J500" i="3"/>
  <c r="J501" i="3"/>
  <c r="L501" i="3" s="1"/>
  <c r="J502" i="3"/>
  <c r="L502" i="3" s="1"/>
  <c r="J503" i="3"/>
  <c r="L503" i="3" s="1"/>
  <c r="J504" i="3"/>
  <c r="L504" i="3" s="1"/>
  <c r="J505" i="3"/>
  <c r="L505" i="3" s="1"/>
  <c r="J506" i="3"/>
  <c r="L506" i="3" s="1"/>
  <c r="J507" i="3"/>
  <c r="J508" i="3"/>
  <c r="J509" i="3"/>
  <c r="L509" i="3" s="1"/>
  <c r="J510" i="3"/>
  <c r="L510" i="3" s="1"/>
  <c r="J511" i="3"/>
  <c r="L511" i="3" s="1"/>
  <c r="J512" i="3"/>
  <c r="L512" i="3" s="1"/>
  <c r="J513" i="3"/>
  <c r="L513" i="3" s="1"/>
  <c r="J514" i="3"/>
  <c r="L514" i="3" s="1"/>
  <c r="J515" i="3"/>
  <c r="J516" i="3"/>
  <c r="J517" i="3"/>
  <c r="L517" i="3" s="1"/>
  <c r="J518" i="3"/>
  <c r="L518" i="3" s="1"/>
  <c r="J519" i="3"/>
  <c r="L519" i="3" s="1"/>
  <c r="J520" i="3"/>
  <c r="L520" i="3" s="1"/>
  <c r="J521" i="3"/>
  <c r="L521" i="3" s="1"/>
  <c r="J522" i="3"/>
  <c r="L522" i="3" s="1"/>
  <c r="J523" i="3"/>
  <c r="J524" i="3"/>
  <c r="J525" i="3"/>
  <c r="L525" i="3" s="1"/>
  <c r="J526" i="3"/>
  <c r="L526" i="3" s="1"/>
  <c r="J527" i="3"/>
  <c r="L527" i="3" s="1"/>
  <c r="J528" i="3"/>
  <c r="L528" i="3" s="1"/>
  <c r="J529" i="3"/>
  <c r="L529" i="3" s="1"/>
  <c r="J530" i="3"/>
  <c r="L530" i="3" s="1"/>
  <c r="J531" i="3"/>
  <c r="J532" i="3"/>
  <c r="J533" i="3"/>
  <c r="L533" i="3" s="1"/>
  <c r="J534" i="3"/>
  <c r="L534" i="3" s="1"/>
  <c r="J535" i="3"/>
  <c r="L535" i="3" s="1"/>
  <c r="J536" i="3"/>
  <c r="L536" i="3" s="1"/>
  <c r="J537" i="3"/>
  <c r="L537" i="3" s="1"/>
  <c r="J538" i="3"/>
  <c r="L538" i="3" s="1"/>
  <c r="J539" i="3"/>
  <c r="J540" i="3"/>
  <c r="J541" i="3"/>
  <c r="L541" i="3" s="1"/>
  <c r="J542" i="3"/>
  <c r="L542" i="3" s="1"/>
  <c r="J543" i="3"/>
  <c r="L543" i="3" s="1"/>
  <c r="J544" i="3"/>
  <c r="L544" i="3" s="1"/>
  <c r="J545" i="3"/>
  <c r="L545" i="3" s="1"/>
  <c r="J546" i="3"/>
  <c r="L546" i="3" s="1"/>
  <c r="J547" i="3"/>
  <c r="J548" i="3"/>
  <c r="J549" i="3"/>
  <c r="L549" i="3" s="1"/>
  <c r="J550" i="3"/>
  <c r="L550" i="3" s="1"/>
  <c r="J551" i="3"/>
  <c r="L551" i="3" s="1"/>
  <c r="J552" i="3"/>
  <c r="L552" i="3" s="1"/>
  <c r="J553" i="3"/>
  <c r="L553" i="3" s="1"/>
  <c r="J554" i="3"/>
  <c r="L554" i="3" s="1"/>
  <c r="J555" i="3"/>
  <c r="J556" i="3"/>
  <c r="J557" i="3"/>
  <c r="L557" i="3" s="1"/>
  <c r="J558" i="3"/>
  <c r="L558" i="3" s="1"/>
  <c r="J559" i="3"/>
  <c r="L559" i="3" s="1"/>
  <c r="J560" i="3"/>
  <c r="L560" i="3" s="1"/>
  <c r="J561" i="3"/>
  <c r="L561" i="3" s="1"/>
  <c r="J562" i="3"/>
  <c r="L562" i="3" s="1"/>
  <c r="J563" i="3"/>
  <c r="J564" i="3"/>
  <c r="J565" i="3"/>
  <c r="L565" i="3" s="1"/>
  <c r="J566" i="3"/>
  <c r="L566" i="3" s="1"/>
  <c r="J567" i="3"/>
  <c r="L567" i="3" s="1"/>
  <c r="J568" i="3"/>
  <c r="L568" i="3" s="1"/>
  <c r="J569" i="3"/>
  <c r="L569" i="3" s="1"/>
  <c r="J570" i="3"/>
  <c r="L570" i="3" s="1"/>
  <c r="J571" i="3"/>
  <c r="J572" i="3"/>
  <c r="J573" i="3"/>
  <c r="L573" i="3" s="1"/>
  <c r="J574" i="3"/>
  <c r="L574" i="3" s="1"/>
  <c r="J575" i="3"/>
  <c r="L575" i="3" s="1"/>
  <c r="J576" i="3"/>
  <c r="L576" i="3" s="1"/>
  <c r="J577" i="3"/>
  <c r="L577" i="3" s="1"/>
  <c r="J578" i="3"/>
  <c r="L578" i="3" s="1"/>
  <c r="J579" i="3"/>
  <c r="J580" i="3"/>
  <c r="J581" i="3"/>
  <c r="L581" i="3" s="1"/>
  <c r="J582" i="3"/>
  <c r="L582" i="3" s="1"/>
  <c r="J583" i="3"/>
  <c r="L583" i="3" s="1"/>
  <c r="J584" i="3"/>
  <c r="L584" i="3" s="1"/>
  <c r="J585" i="3"/>
  <c r="L585" i="3" s="1"/>
  <c r="J586" i="3"/>
  <c r="L586" i="3" s="1"/>
  <c r="J587" i="3"/>
  <c r="J588" i="3"/>
  <c r="J589" i="3"/>
  <c r="L589" i="3" s="1"/>
  <c r="J590" i="3"/>
  <c r="L590" i="3" s="1"/>
  <c r="J591" i="3"/>
  <c r="L591" i="3" s="1"/>
  <c r="J592" i="3"/>
  <c r="L592" i="3" s="1"/>
  <c r="J593" i="3"/>
  <c r="L593" i="3" s="1"/>
  <c r="J594" i="3"/>
  <c r="L594" i="3" s="1"/>
  <c r="J595" i="3"/>
  <c r="J596" i="3"/>
  <c r="J597" i="3"/>
  <c r="L597" i="3" s="1"/>
  <c r="J598" i="3"/>
  <c r="L598" i="3" s="1"/>
  <c r="J599" i="3"/>
  <c r="L599" i="3" s="1"/>
  <c r="J600" i="3"/>
  <c r="L600" i="3" s="1"/>
  <c r="J601" i="3"/>
  <c r="L601" i="3" s="1"/>
  <c r="J602" i="3"/>
  <c r="L602" i="3" s="1"/>
  <c r="J603" i="3"/>
  <c r="J604" i="3"/>
  <c r="J605" i="3"/>
  <c r="L605" i="3" s="1"/>
  <c r="J606" i="3"/>
  <c r="L606" i="3" s="1"/>
  <c r="J607" i="3"/>
  <c r="L607" i="3" s="1"/>
  <c r="J608" i="3"/>
  <c r="L608" i="3" s="1"/>
  <c r="J609" i="3"/>
  <c r="L609" i="3" s="1"/>
  <c r="J610" i="3"/>
  <c r="L610" i="3" s="1"/>
  <c r="J611" i="3"/>
  <c r="J612" i="3"/>
  <c r="J613" i="3"/>
  <c r="L613" i="3" s="1"/>
  <c r="J614" i="3"/>
  <c r="L614" i="3" s="1"/>
  <c r="J615" i="3"/>
  <c r="L615" i="3" s="1"/>
  <c r="J616" i="3"/>
  <c r="L616" i="3" s="1"/>
  <c r="J617" i="3"/>
  <c r="L617" i="3" s="1"/>
  <c r="J618" i="3"/>
  <c r="L618" i="3" s="1"/>
  <c r="J619" i="3"/>
  <c r="J620" i="3"/>
  <c r="J621" i="3"/>
  <c r="L621" i="3" s="1"/>
  <c r="J622" i="3"/>
  <c r="L622" i="3" s="1"/>
  <c r="J623" i="3"/>
  <c r="L623" i="3" s="1"/>
  <c r="J624" i="3"/>
  <c r="L624" i="3" s="1"/>
  <c r="J625" i="3"/>
  <c r="L625" i="3" s="1"/>
  <c r="J626" i="3"/>
  <c r="L626" i="3" s="1"/>
  <c r="J627" i="3"/>
  <c r="J628" i="3"/>
  <c r="J629" i="3"/>
  <c r="L629" i="3" s="1"/>
  <c r="J630" i="3"/>
  <c r="L630" i="3" s="1"/>
  <c r="J631" i="3"/>
  <c r="L631" i="3" s="1"/>
  <c r="J632" i="3"/>
  <c r="L632" i="3" s="1"/>
  <c r="J633" i="3"/>
  <c r="L633" i="3" s="1"/>
  <c r="J634" i="3"/>
  <c r="L634" i="3" s="1"/>
  <c r="J635" i="3"/>
  <c r="J636" i="3"/>
  <c r="J637" i="3"/>
  <c r="L637" i="3" s="1"/>
  <c r="J638" i="3"/>
  <c r="L638" i="3" s="1"/>
  <c r="J639" i="3"/>
  <c r="L639" i="3" s="1"/>
  <c r="J640" i="3"/>
  <c r="L640" i="3" s="1"/>
  <c r="J641" i="3"/>
  <c r="L641" i="3" s="1"/>
  <c r="J642" i="3"/>
  <c r="L642" i="3" s="1"/>
  <c r="J643" i="3"/>
  <c r="J644" i="3"/>
  <c r="J645" i="3"/>
  <c r="L645" i="3" s="1"/>
  <c r="J646" i="3"/>
  <c r="L646" i="3" s="1"/>
  <c r="J647" i="3"/>
  <c r="L647" i="3" s="1"/>
  <c r="J648" i="3"/>
  <c r="L648" i="3" s="1"/>
  <c r="J649" i="3"/>
  <c r="L649" i="3" s="1"/>
  <c r="J650" i="3"/>
  <c r="L650" i="3" s="1"/>
  <c r="J651" i="3"/>
  <c r="J652" i="3"/>
  <c r="J653" i="3"/>
  <c r="L653" i="3" s="1"/>
  <c r="J654" i="3"/>
  <c r="L654" i="3" s="1"/>
  <c r="J655" i="3"/>
  <c r="L655" i="3" s="1"/>
  <c r="J656" i="3"/>
  <c r="L656" i="3" s="1"/>
  <c r="J657" i="3"/>
  <c r="L657" i="3" s="1"/>
  <c r="J658" i="3"/>
  <c r="L658" i="3" s="1"/>
  <c r="J659" i="3"/>
  <c r="J660" i="3"/>
  <c r="J661" i="3"/>
  <c r="L661" i="3" s="1"/>
  <c r="J662" i="3"/>
  <c r="L662" i="3" s="1"/>
  <c r="J663" i="3"/>
  <c r="L663" i="3" s="1"/>
  <c r="J664" i="3"/>
  <c r="L664" i="3" s="1"/>
  <c r="J665" i="3"/>
  <c r="L665" i="3" s="1"/>
  <c r="J666" i="3"/>
  <c r="L666" i="3" s="1"/>
  <c r="J667" i="3"/>
  <c r="J668" i="3"/>
  <c r="J669" i="3"/>
  <c r="L669" i="3" s="1"/>
  <c r="J670" i="3"/>
  <c r="L670" i="3" s="1"/>
  <c r="J671" i="3"/>
  <c r="L671" i="3" s="1"/>
  <c r="J672" i="3"/>
  <c r="L672" i="3" s="1"/>
  <c r="J673" i="3"/>
  <c r="L673" i="3" s="1"/>
  <c r="J674" i="3"/>
  <c r="L674" i="3" s="1"/>
  <c r="J675" i="3"/>
  <c r="J676" i="3"/>
  <c r="J677" i="3"/>
  <c r="L677" i="3" s="1"/>
  <c r="J678" i="3"/>
  <c r="L678" i="3" s="1"/>
  <c r="J679" i="3"/>
  <c r="L679" i="3" s="1"/>
  <c r="J680" i="3"/>
  <c r="L680" i="3" s="1"/>
  <c r="J681" i="3"/>
  <c r="L681" i="3" s="1"/>
  <c r="J682" i="3"/>
  <c r="L682" i="3" s="1"/>
  <c r="J683" i="3"/>
  <c r="J684" i="3"/>
  <c r="J685" i="3"/>
  <c r="L685" i="3" s="1"/>
  <c r="J686" i="3"/>
  <c r="L686" i="3" s="1"/>
  <c r="J687" i="3"/>
  <c r="L687" i="3" s="1"/>
  <c r="J688" i="3"/>
  <c r="L688" i="3" s="1"/>
  <c r="J689" i="3"/>
  <c r="L689" i="3" s="1"/>
  <c r="J690" i="3"/>
  <c r="L690" i="3" s="1"/>
  <c r="J691" i="3"/>
  <c r="J692" i="3"/>
  <c r="J693" i="3"/>
  <c r="L693" i="3" s="1"/>
  <c r="J694" i="3"/>
  <c r="L694" i="3" s="1"/>
  <c r="J695" i="3"/>
  <c r="L695" i="3" s="1"/>
  <c r="J696" i="3"/>
  <c r="L696" i="3" s="1"/>
  <c r="J697" i="3"/>
  <c r="L697" i="3" s="1"/>
  <c r="J698" i="3"/>
  <c r="L698" i="3" s="1"/>
  <c r="J699" i="3"/>
  <c r="J700" i="3"/>
  <c r="J701" i="3"/>
  <c r="L701" i="3" s="1"/>
  <c r="J702" i="3"/>
  <c r="L702" i="3" s="1"/>
  <c r="J703" i="3"/>
  <c r="L703" i="3" s="1"/>
  <c r="J704" i="3"/>
  <c r="L704" i="3" s="1"/>
  <c r="J705" i="3"/>
  <c r="L705" i="3" s="1"/>
  <c r="J706" i="3"/>
  <c r="L706" i="3" s="1"/>
  <c r="J707" i="3"/>
  <c r="J708" i="3"/>
  <c r="J709" i="3"/>
  <c r="L709" i="3" s="1"/>
  <c r="J710" i="3"/>
  <c r="L710" i="3" s="1"/>
  <c r="J711" i="3"/>
  <c r="L711" i="3" s="1"/>
  <c r="J712" i="3"/>
  <c r="L712" i="3" s="1"/>
  <c r="J713" i="3"/>
  <c r="L713" i="3" s="1"/>
  <c r="J714" i="3"/>
  <c r="L714" i="3" s="1"/>
  <c r="J715" i="3"/>
  <c r="J716" i="3"/>
  <c r="J717" i="3"/>
  <c r="L717" i="3" s="1"/>
  <c r="J718" i="3"/>
  <c r="L718" i="3" s="1"/>
  <c r="J719" i="3"/>
  <c r="L719" i="3" s="1"/>
  <c r="J720" i="3"/>
  <c r="L720" i="3" s="1"/>
  <c r="J721" i="3"/>
  <c r="L721" i="3" s="1"/>
  <c r="J722" i="3"/>
  <c r="L722" i="3" s="1"/>
  <c r="J723" i="3"/>
  <c r="J724" i="3"/>
  <c r="J725" i="3"/>
  <c r="L725" i="3" s="1"/>
  <c r="J726" i="3"/>
  <c r="L726" i="3" s="1"/>
  <c r="J727" i="3"/>
  <c r="L727" i="3" s="1"/>
  <c r="J728" i="3"/>
  <c r="L728" i="3" s="1"/>
  <c r="J729" i="3"/>
  <c r="L729" i="3" s="1"/>
  <c r="J730" i="3"/>
  <c r="L730" i="3" s="1"/>
  <c r="J731" i="3"/>
  <c r="J732" i="3"/>
  <c r="J733" i="3"/>
  <c r="L733" i="3" s="1"/>
  <c r="J734" i="3"/>
  <c r="L734" i="3" s="1"/>
  <c r="J735" i="3"/>
  <c r="L735" i="3" s="1"/>
  <c r="J736" i="3"/>
  <c r="L736" i="3" s="1"/>
  <c r="J737" i="3"/>
  <c r="L737" i="3" s="1"/>
  <c r="J738" i="3"/>
  <c r="L738" i="3" s="1"/>
  <c r="J739" i="3"/>
  <c r="J740" i="3"/>
  <c r="J741" i="3"/>
  <c r="L741" i="3" s="1"/>
  <c r="J742" i="3"/>
  <c r="L742" i="3" s="1"/>
  <c r="J743" i="3"/>
  <c r="L743" i="3" s="1"/>
  <c r="J744" i="3"/>
  <c r="L744" i="3" s="1"/>
  <c r="J745" i="3"/>
  <c r="L745" i="3" s="1"/>
  <c r="J746" i="3"/>
  <c r="L746" i="3" s="1"/>
  <c r="J747" i="3"/>
  <c r="J748" i="3"/>
  <c r="J749" i="3"/>
  <c r="L749" i="3" s="1"/>
  <c r="J750" i="3"/>
  <c r="L750" i="3" s="1"/>
  <c r="J751" i="3"/>
  <c r="L751" i="3" s="1"/>
  <c r="J752" i="3"/>
  <c r="L752" i="3" s="1"/>
  <c r="J753" i="3"/>
  <c r="L753" i="3" s="1"/>
  <c r="J754" i="3"/>
  <c r="L754" i="3" s="1"/>
  <c r="J755" i="3"/>
  <c r="J756" i="3"/>
  <c r="J757" i="3"/>
  <c r="L757" i="3" s="1"/>
  <c r="J758" i="3"/>
  <c r="L758" i="3" s="1"/>
  <c r="J759" i="3"/>
  <c r="L759" i="3" s="1"/>
  <c r="J760" i="3"/>
  <c r="L760" i="3" s="1"/>
  <c r="J761" i="3"/>
  <c r="L761" i="3" s="1"/>
  <c r="J762" i="3"/>
  <c r="L762" i="3" s="1"/>
  <c r="J763" i="3"/>
  <c r="J764" i="3"/>
  <c r="J765" i="3"/>
  <c r="L765" i="3" s="1"/>
  <c r="J766" i="3"/>
  <c r="L766" i="3" s="1"/>
  <c r="J767" i="3"/>
  <c r="L767" i="3" s="1"/>
  <c r="J768" i="3"/>
  <c r="L768" i="3" s="1"/>
  <c r="J769" i="3"/>
  <c r="L769" i="3" s="1"/>
  <c r="J770" i="3"/>
  <c r="L770" i="3" s="1"/>
  <c r="J771" i="3"/>
  <c r="J772" i="3"/>
  <c r="J773" i="3"/>
  <c r="L773" i="3" s="1"/>
  <c r="J774" i="3"/>
  <c r="L774" i="3" s="1"/>
  <c r="J775" i="3"/>
  <c r="L775" i="3" s="1"/>
  <c r="J776" i="3"/>
  <c r="L776" i="3" s="1"/>
  <c r="J777" i="3"/>
  <c r="L777" i="3" s="1"/>
  <c r="J778" i="3"/>
  <c r="L778" i="3" s="1"/>
  <c r="J779" i="3"/>
  <c r="J780" i="3"/>
  <c r="J781" i="3"/>
  <c r="L781" i="3" s="1"/>
  <c r="J782" i="3"/>
  <c r="L782" i="3" s="1"/>
  <c r="J783" i="3"/>
  <c r="L783" i="3" s="1"/>
  <c r="J784" i="3"/>
  <c r="L784" i="3" s="1"/>
  <c r="J785" i="3"/>
  <c r="L785" i="3" s="1"/>
  <c r="J786" i="3"/>
  <c r="L786" i="3" s="1"/>
  <c r="J787" i="3"/>
  <c r="J788" i="3"/>
  <c r="J789" i="3"/>
  <c r="L789" i="3" s="1"/>
  <c r="J790" i="3"/>
  <c r="L790" i="3" s="1"/>
  <c r="J791" i="3"/>
  <c r="L791" i="3" s="1"/>
  <c r="J792" i="3"/>
  <c r="L792" i="3" s="1"/>
  <c r="J793" i="3"/>
  <c r="L793" i="3" s="1"/>
  <c r="J794" i="3"/>
  <c r="L794" i="3" s="1"/>
  <c r="J795" i="3"/>
  <c r="J796" i="3"/>
  <c r="J797" i="3"/>
  <c r="L797" i="3" s="1"/>
  <c r="J798" i="3"/>
  <c r="L798" i="3" s="1"/>
  <c r="J799" i="3"/>
  <c r="L799" i="3" s="1"/>
  <c r="J800" i="3"/>
  <c r="L800" i="3" s="1"/>
  <c r="J801" i="3"/>
  <c r="L801" i="3" s="1"/>
  <c r="J802" i="3"/>
  <c r="L802" i="3" s="1"/>
  <c r="J803" i="3"/>
  <c r="J804" i="3"/>
  <c r="J805" i="3"/>
  <c r="L805" i="3" s="1"/>
  <c r="J806" i="3"/>
  <c r="L806" i="3" s="1"/>
  <c r="J807" i="3"/>
  <c r="L807" i="3" s="1"/>
  <c r="J808" i="3"/>
  <c r="L808" i="3" s="1"/>
  <c r="J809" i="3"/>
  <c r="L809" i="3" s="1"/>
  <c r="J810" i="3"/>
  <c r="L810" i="3" s="1"/>
  <c r="J811" i="3"/>
  <c r="J812" i="3"/>
  <c r="J813" i="3"/>
  <c r="L813" i="3" s="1"/>
  <c r="J814" i="3"/>
  <c r="L814" i="3" s="1"/>
  <c r="J815" i="3"/>
  <c r="L815" i="3" s="1"/>
  <c r="J816" i="3"/>
  <c r="L816" i="3" s="1"/>
  <c r="J817" i="3"/>
  <c r="L817" i="3" s="1"/>
  <c r="J818" i="3"/>
  <c r="L818" i="3" s="1"/>
  <c r="J819" i="3"/>
  <c r="J820" i="3"/>
  <c r="J821" i="3"/>
  <c r="L821" i="3" s="1"/>
  <c r="J822" i="3"/>
  <c r="L822" i="3" s="1"/>
  <c r="J823" i="3"/>
  <c r="L823" i="3" s="1"/>
  <c r="J824" i="3"/>
  <c r="L824" i="3" s="1"/>
  <c r="J825" i="3"/>
  <c r="L825" i="3" s="1"/>
  <c r="J826" i="3"/>
  <c r="L826" i="3" s="1"/>
  <c r="J827" i="3"/>
  <c r="J828" i="3"/>
  <c r="J829" i="3"/>
  <c r="L829" i="3" s="1"/>
  <c r="J830" i="3"/>
  <c r="L830" i="3" s="1"/>
  <c r="J831" i="3"/>
  <c r="L831" i="3" s="1"/>
  <c r="J832" i="3"/>
  <c r="L832" i="3" s="1"/>
  <c r="J833" i="3"/>
  <c r="L833" i="3" s="1"/>
  <c r="J834" i="3"/>
  <c r="L834" i="3" s="1"/>
  <c r="J835" i="3"/>
  <c r="J836" i="3"/>
  <c r="J837" i="3"/>
  <c r="L837" i="3" s="1"/>
  <c r="J838" i="3"/>
  <c r="L838" i="3" s="1"/>
  <c r="J839" i="3"/>
  <c r="L839" i="3" s="1"/>
  <c r="J840" i="3"/>
  <c r="L840" i="3" s="1"/>
  <c r="J841" i="3"/>
  <c r="L841" i="3" s="1"/>
  <c r="J842" i="3"/>
  <c r="L842" i="3" s="1"/>
  <c r="J843" i="3"/>
  <c r="J844" i="3"/>
  <c r="J845" i="3"/>
  <c r="L845" i="3" s="1"/>
  <c r="J846" i="3"/>
  <c r="L846" i="3" s="1"/>
  <c r="J847" i="3"/>
  <c r="L847" i="3" s="1"/>
  <c r="J848" i="3"/>
  <c r="L848" i="3" s="1"/>
  <c r="J849" i="3"/>
  <c r="L849" i="3" s="1"/>
  <c r="J850" i="3"/>
  <c r="L850" i="3" s="1"/>
  <c r="J851" i="3"/>
  <c r="J852" i="3"/>
  <c r="J853" i="3"/>
  <c r="L853" i="3" s="1"/>
  <c r="J854" i="3"/>
  <c r="L854" i="3" s="1"/>
  <c r="J855" i="3"/>
  <c r="L855" i="3" s="1"/>
  <c r="J856" i="3"/>
  <c r="L856" i="3" s="1"/>
  <c r="J857" i="3"/>
  <c r="L857" i="3" s="1"/>
  <c r="J858" i="3"/>
  <c r="L858" i="3" s="1"/>
  <c r="J859" i="3"/>
  <c r="J860" i="3"/>
  <c r="J861" i="3"/>
  <c r="L861" i="3" s="1"/>
  <c r="J862" i="3"/>
  <c r="L862" i="3" s="1"/>
  <c r="J863" i="3"/>
  <c r="L863" i="3" s="1"/>
  <c r="J864" i="3"/>
  <c r="L864" i="3" s="1"/>
  <c r="J865" i="3"/>
  <c r="L865" i="3" s="1"/>
  <c r="J866" i="3"/>
  <c r="L866" i="3" s="1"/>
  <c r="J867" i="3"/>
  <c r="J868" i="3"/>
  <c r="J869" i="3"/>
  <c r="L869" i="3" s="1"/>
  <c r="J870" i="3"/>
  <c r="L870" i="3" s="1"/>
  <c r="J871" i="3"/>
  <c r="L871" i="3" s="1"/>
  <c r="J872" i="3"/>
  <c r="L872" i="3" s="1"/>
  <c r="J873" i="3"/>
  <c r="L873" i="3" s="1"/>
  <c r="J874" i="3"/>
  <c r="L874" i="3" s="1"/>
  <c r="J875" i="3"/>
  <c r="J876" i="3"/>
  <c r="J877" i="3"/>
  <c r="L877" i="3" s="1"/>
  <c r="J878" i="3"/>
  <c r="L878" i="3" s="1"/>
  <c r="J879" i="3"/>
  <c r="L879" i="3" s="1"/>
  <c r="J880" i="3"/>
  <c r="L880" i="3" s="1"/>
  <c r="J881" i="3"/>
  <c r="L881" i="3" s="1"/>
  <c r="J882" i="3"/>
  <c r="L882" i="3" s="1"/>
  <c r="J883" i="3"/>
  <c r="J884" i="3"/>
  <c r="J885" i="3"/>
  <c r="L885" i="3" s="1"/>
  <c r="J886" i="3"/>
  <c r="L886" i="3" s="1"/>
  <c r="J887" i="3"/>
  <c r="L887" i="3" s="1"/>
  <c r="J888" i="3"/>
  <c r="L888" i="3" s="1"/>
  <c r="J889" i="3"/>
  <c r="L889" i="3" s="1"/>
  <c r="J890" i="3"/>
  <c r="L890" i="3" s="1"/>
  <c r="J891" i="3"/>
  <c r="J892" i="3"/>
  <c r="J893" i="3"/>
  <c r="L893" i="3" s="1"/>
  <c r="J894" i="3"/>
  <c r="L894" i="3" s="1"/>
  <c r="J895" i="3"/>
  <c r="L895" i="3" s="1"/>
  <c r="J896" i="3"/>
  <c r="L896" i="3" s="1"/>
  <c r="J897" i="3"/>
  <c r="L897" i="3" s="1"/>
  <c r="J898" i="3"/>
  <c r="L898" i="3" s="1"/>
  <c r="J899" i="3"/>
  <c r="J900" i="3"/>
  <c r="J901" i="3"/>
  <c r="L901" i="3" s="1"/>
  <c r="J902" i="3"/>
  <c r="L902" i="3" s="1"/>
  <c r="J903" i="3"/>
  <c r="L903" i="3" s="1"/>
  <c r="J904" i="3"/>
  <c r="L904" i="3" s="1"/>
  <c r="J905" i="3"/>
  <c r="L905" i="3" s="1"/>
  <c r="J906" i="3"/>
  <c r="L906" i="3" s="1"/>
  <c r="J907" i="3"/>
  <c r="J908" i="3"/>
  <c r="J909" i="3"/>
  <c r="L909" i="3" s="1"/>
  <c r="J910" i="3"/>
  <c r="L910" i="3" s="1"/>
  <c r="J911" i="3"/>
  <c r="L911" i="3" s="1"/>
  <c r="J912" i="3"/>
  <c r="L912" i="3" s="1"/>
  <c r="J913" i="3"/>
  <c r="L913" i="3" s="1"/>
  <c r="J914" i="3"/>
  <c r="L914" i="3" s="1"/>
  <c r="J915" i="3"/>
  <c r="J916" i="3"/>
  <c r="J917" i="3"/>
  <c r="L917" i="3" s="1"/>
  <c r="J918" i="3"/>
  <c r="L918" i="3" s="1"/>
  <c r="J919" i="3"/>
  <c r="L919" i="3" s="1"/>
  <c r="J920" i="3"/>
  <c r="L920" i="3" s="1"/>
  <c r="J921" i="3"/>
  <c r="L921" i="3" s="1"/>
  <c r="J922" i="3"/>
  <c r="L922" i="3" s="1"/>
  <c r="J923" i="3"/>
  <c r="J924" i="3"/>
  <c r="J925" i="3"/>
  <c r="L925" i="3" s="1"/>
  <c r="J926" i="3"/>
  <c r="L926" i="3" s="1"/>
  <c r="J927" i="3"/>
  <c r="L927" i="3" s="1"/>
  <c r="J928" i="3"/>
  <c r="L928" i="3" s="1"/>
  <c r="J929" i="3"/>
  <c r="L929" i="3" s="1"/>
  <c r="J930" i="3"/>
  <c r="L930" i="3" s="1"/>
  <c r="J931" i="3"/>
  <c r="J932" i="3"/>
  <c r="J933" i="3"/>
  <c r="L933" i="3" s="1"/>
  <c r="J934" i="3"/>
  <c r="L934" i="3" s="1"/>
  <c r="J935" i="3"/>
  <c r="L935" i="3" s="1"/>
  <c r="J936" i="3"/>
  <c r="L936" i="3" s="1"/>
  <c r="J937" i="3"/>
  <c r="L937" i="3" s="1"/>
  <c r="J938" i="3"/>
  <c r="L938" i="3" s="1"/>
  <c r="J939" i="3"/>
  <c r="J940" i="3"/>
  <c r="J941" i="3"/>
  <c r="L941" i="3" s="1"/>
  <c r="J942" i="3"/>
  <c r="L942" i="3" s="1"/>
  <c r="J943" i="3"/>
  <c r="L943" i="3" s="1"/>
  <c r="J944" i="3"/>
  <c r="L944" i="3" s="1"/>
  <c r="J945" i="3"/>
  <c r="L945" i="3" s="1"/>
  <c r="J946" i="3"/>
  <c r="L946" i="3" s="1"/>
  <c r="J947" i="3"/>
  <c r="J948" i="3"/>
  <c r="J949" i="3"/>
  <c r="L949" i="3" s="1"/>
  <c r="J950" i="3"/>
  <c r="L950" i="3" s="1"/>
  <c r="J951" i="3"/>
  <c r="L951" i="3" s="1"/>
  <c r="J952" i="3"/>
  <c r="L952" i="3" s="1"/>
  <c r="J953" i="3"/>
  <c r="L953" i="3" s="1"/>
  <c r="J954" i="3"/>
  <c r="L954" i="3" s="1"/>
  <c r="J955" i="3"/>
  <c r="J956" i="3"/>
  <c r="J957" i="3"/>
  <c r="L957" i="3" s="1"/>
  <c r="J958" i="3"/>
  <c r="L958" i="3" s="1"/>
  <c r="J959" i="3"/>
  <c r="L959" i="3" s="1"/>
  <c r="J960" i="3"/>
  <c r="L960" i="3" s="1"/>
  <c r="J961" i="3"/>
  <c r="L961" i="3" s="1"/>
  <c r="J962" i="3"/>
  <c r="L962" i="3" s="1"/>
  <c r="J963" i="3"/>
  <c r="J964" i="3"/>
  <c r="J965" i="3"/>
  <c r="L965" i="3" s="1"/>
  <c r="J966" i="3"/>
  <c r="L966" i="3" s="1"/>
  <c r="J967" i="3"/>
  <c r="L967" i="3" s="1"/>
  <c r="J968" i="3"/>
  <c r="L968" i="3" s="1"/>
  <c r="J969" i="3"/>
  <c r="L969" i="3" s="1"/>
  <c r="J970" i="3"/>
  <c r="L970" i="3" s="1"/>
  <c r="J971" i="3"/>
  <c r="J972" i="3"/>
  <c r="J973" i="3"/>
  <c r="L973" i="3" s="1"/>
  <c r="J974" i="3"/>
  <c r="L974" i="3" s="1"/>
  <c r="J975" i="3"/>
  <c r="L975" i="3" s="1"/>
  <c r="J976" i="3"/>
  <c r="L976" i="3" s="1"/>
  <c r="J977" i="3"/>
  <c r="L977" i="3" s="1"/>
  <c r="J978" i="3"/>
  <c r="L978" i="3" s="1"/>
  <c r="J979" i="3"/>
  <c r="J980" i="3"/>
  <c r="J981" i="3"/>
  <c r="L981" i="3" s="1"/>
  <c r="J982" i="3"/>
  <c r="L982" i="3" s="1"/>
  <c r="J983" i="3"/>
  <c r="L983" i="3" s="1"/>
  <c r="J984" i="3"/>
  <c r="L984" i="3" s="1"/>
  <c r="J985" i="3"/>
  <c r="L985" i="3" s="1"/>
  <c r="J986" i="3"/>
  <c r="L986" i="3" s="1"/>
  <c r="J987" i="3"/>
  <c r="J988" i="3"/>
  <c r="J989" i="3"/>
  <c r="L989" i="3" s="1"/>
  <c r="J990" i="3"/>
  <c r="L990" i="3" s="1"/>
  <c r="J991" i="3"/>
  <c r="L991" i="3" s="1"/>
  <c r="J992" i="3"/>
  <c r="L992" i="3" s="1"/>
  <c r="J993" i="3"/>
  <c r="L993" i="3" s="1"/>
  <c r="J994" i="3"/>
  <c r="L994" i="3" s="1"/>
  <c r="J995" i="3"/>
  <c r="J996" i="3"/>
  <c r="J997" i="3"/>
  <c r="L997" i="3" s="1"/>
  <c r="J998" i="3"/>
  <c r="L998" i="3" s="1"/>
  <c r="J999" i="3"/>
  <c r="L999" i="3" s="1"/>
  <c r="J1000" i="3"/>
  <c r="L1000" i="3" s="1"/>
  <c r="J1001" i="3"/>
  <c r="L1001" i="3" s="1"/>
  <c r="J1002" i="3"/>
  <c r="L1002" i="3" s="1"/>
  <c r="J1003" i="3"/>
  <c r="J1004" i="3"/>
  <c r="J1005" i="3"/>
  <c r="L1005" i="3" s="1"/>
  <c r="J1006" i="3"/>
  <c r="L1006" i="3" s="1"/>
  <c r="J1007" i="3"/>
  <c r="L1007" i="3" s="1"/>
  <c r="J1008" i="3"/>
  <c r="L1008" i="3" s="1"/>
  <c r="J1009" i="3"/>
  <c r="L1009" i="3" s="1"/>
  <c r="J1010" i="3"/>
  <c r="L1010" i="3" s="1"/>
  <c r="J1011" i="3"/>
  <c r="J1012" i="3"/>
  <c r="J1013" i="3"/>
  <c r="L1013" i="3" s="1"/>
  <c r="J1014" i="3"/>
  <c r="L1014" i="3" s="1"/>
  <c r="J1015" i="3"/>
  <c r="L1015" i="3" s="1"/>
  <c r="J1016" i="3"/>
  <c r="L1016" i="3" s="1"/>
  <c r="J1017" i="3"/>
  <c r="L1017" i="3" s="1"/>
  <c r="J1018" i="3"/>
  <c r="L1018" i="3" s="1"/>
  <c r="J1019" i="3"/>
  <c r="J1020" i="3"/>
  <c r="J1021" i="3"/>
  <c r="L1021" i="3" s="1"/>
  <c r="J1022" i="3"/>
  <c r="L1022" i="3" s="1"/>
  <c r="J1023" i="3"/>
  <c r="L1023" i="3" s="1"/>
  <c r="J1024" i="3"/>
  <c r="L1024" i="3" s="1"/>
  <c r="J1025" i="3"/>
  <c r="L1025" i="3" s="1"/>
  <c r="J1026" i="3"/>
  <c r="L1026" i="3" s="1"/>
  <c r="J1027" i="3"/>
  <c r="J1028" i="3"/>
  <c r="J1029" i="3"/>
  <c r="L1029" i="3" s="1"/>
  <c r="J1030" i="3"/>
  <c r="L1030" i="3" s="1"/>
  <c r="J1031" i="3"/>
  <c r="L1031" i="3" s="1"/>
  <c r="J1032" i="3"/>
  <c r="L1032" i="3" s="1"/>
  <c r="J1033" i="3"/>
  <c r="L1033" i="3" s="1"/>
  <c r="J1034" i="3"/>
  <c r="L1034" i="3" s="1"/>
  <c r="J1035" i="3"/>
  <c r="J1036" i="3"/>
  <c r="J1037" i="3"/>
  <c r="L1037" i="3" s="1"/>
  <c r="J1038" i="3"/>
  <c r="L1038" i="3" s="1"/>
  <c r="J1039" i="3"/>
  <c r="L1039" i="3" s="1"/>
  <c r="J1040" i="3"/>
  <c r="L1040" i="3" s="1"/>
  <c r="J1041" i="3"/>
  <c r="L1041" i="3" s="1"/>
  <c r="J1042" i="3"/>
  <c r="L1042" i="3" s="1"/>
  <c r="J1043" i="3"/>
  <c r="J1044" i="3"/>
  <c r="J1045" i="3"/>
  <c r="L1045" i="3" s="1"/>
  <c r="J1046" i="3"/>
  <c r="L1046" i="3" s="1"/>
  <c r="J1047" i="3"/>
  <c r="L1047" i="3" s="1"/>
  <c r="J1048" i="3"/>
  <c r="L1048" i="3" s="1"/>
  <c r="J1049" i="3"/>
  <c r="L1049" i="3" s="1"/>
  <c r="J1050" i="3"/>
  <c r="L1050" i="3" s="1"/>
  <c r="J1051" i="3"/>
  <c r="J1052" i="3"/>
  <c r="J1053" i="3"/>
  <c r="L1053" i="3" s="1"/>
  <c r="J1054" i="3"/>
  <c r="L1054" i="3" s="1"/>
  <c r="J1055" i="3"/>
  <c r="L1055" i="3" s="1"/>
  <c r="J1056" i="3"/>
  <c r="L1056" i="3" s="1"/>
  <c r="J1057" i="3"/>
  <c r="L1057" i="3" s="1"/>
  <c r="J1058" i="3"/>
  <c r="L1058" i="3" s="1"/>
  <c r="J1059" i="3"/>
  <c r="J1060" i="3"/>
  <c r="J1061" i="3"/>
  <c r="L1061" i="3" s="1"/>
  <c r="J1062" i="3"/>
  <c r="L1062" i="3" s="1"/>
  <c r="J1063" i="3"/>
  <c r="L1063" i="3" s="1"/>
  <c r="J1064" i="3"/>
  <c r="L1064" i="3" s="1"/>
  <c r="J1065" i="3"/>
  <c r="L1065" i="3" s="1"/>
  <c r="J1066" i="3"/>
  <c r="L1066" i="3" s="1"/>
  <c r="J1067" i="3"/>
  <c r="J1068" i="3"/>
  <c r="J1069" i="3"/>
  <c r="L1069" i="3" s="1"/>
  <c r="J1070" i="3"/>
  <c r="L1070" i="3" s="1"/>
  <c r="J1071" i="3"/>
  <c r="L1071" i="3" s="1"/>
  <c r="J1072" i="3"/>
  <c r="L1072" i="3" s="1"/>
  <c r="J1073" i="3"/>
  <c r="L1073" i="3" s="1"/>
  <c r="J1074" i="3"/>
  <c r="L1074" i="3" s="1"/>
  <c r="J1075" i="3"/>
  <c r="J1076" i="3"/>
  <c r="J1077" i="3"/>
  <c r="L1077" i="3" s="1"/>
  <c r="J1078" i="3"/>
  <c r="L1078" i="3" s="1"/>
  <c r="J1079" i="3"/>
  <c r="L1079" i="3" s="1"/>
  <c r="J1080" i="3"/>
  <c r="L1080" i="3" s="1"/>
  <c r="J1081" i="3"/>
  <c r="L1081" i="3" s="1"/>
  <c r="J1082" i="3"/>
  <c r="L1082" i="3" s="1"/>
  <c r="J1083" i="3"/>
  <c r="J1084" i="3"/>
  <c r="J1085" i="3"/>
  <c r="L1085" i="3" s="1"/>
  <c r="J1086" i="3"/>
  <c r="L1086" i="3" s="1"/>
  <c r="J1087" i="3"/>
  <c r="L1087" i="3" s="1"/>
  <c r="J1088" i="3"/>
  <c r="L1088" i="3" s="1"/>
  <c r="J1089" i="3"/>
  <c r="L1089" i="3" s="1"/>
  <c r="J1090" i="3"/>
  <c r="L1090" i="3" s="1"/>
  <c r="J1091" i="3"/>
  <c r="J1092" i="3"/>
  <c r="J1093" i="3"/>
  <c r="L1093" i="3" s="1"/>
  <c r="J1094" i="3"/>
  <c r="L1094" i="3" s="1"/>
  <c r="J1095" i="3"/>
  <c r="L1095" i="3" s="1"/>
  <c r="J1096" i="3"/>
  <c r="L1096" i="3" s="1"/>
  <c r="J1097" i="3"/>
  <c r="L1097" i="3" s="1"/>
  <c r="J1098" i="3"/>
  <c r="L1098" i="3" s="1"/>
  <c r="J1099" i="3"/>
  <c r="J1100" i="3"/>
  <c r="J1101" i="3"/>
  <c r="L1101" i="3" s="1"/>
  <c r="J1102" i="3"/>
  <c r="L1102" i="3" s="1"/>
  <c r="J1103" i="3"/>
  <c r="L1103" i="3" s="1"/>
  <c r="J1104" i="3"/>
  <c r="L1104" i="3" s="1"/>
  <c r="J1105" i="3"/>
  <c r="L1105" i="3" s="1"/>
  <c r="J1106" i="3"/>
  <c r="L1106" i="3" s="1"/>
  <c r="J1107" i="3"/>
  <c r="J1108" i="3"/>
  <c r="J1109" i="3"/>
  <c r="L1109" i="3" s="1"/>
  <c r="J1110" i="3"/>
  <c r="L1110" i="3" s="1"/>
  <c r="J1111" i="3"/>
  <c r="L1111" i="3" s="1"/>
  <c r="J1112" i="3"/>
  <c r="L1112" i="3" s="1"/>
  <c r="J1113" i="3"/>
  <c r="L1113" i="3" s="1"/>
  <c r="J1114" i="3"/>
  <c r="L1114" i="3" s="1"/>
  <c r="J1115" i="3"/>
  <c r="J1116" i="3"/>
  <c r="J1117" i="3"/>
  <c r="L1117" i="3" s="1"/>
  <c r="J1118" i="3"/>
  <c r="L1118" i="3" s="1"/>
  <c r="J1119" i="3"/>
  <c r="L1119" i="3" s="1"/>
  <c r="J1120" i="3"/>
  <c r="L1120" i="3" s="1"/>
  <c r="J1121" i="3"/>
  <c r="L1121" i="3" s="1"/>
  <c r="J1122" i="3"/>
  <c r="L1122" i="3" s="1"/>
  <c r="J1123" i="3"/>
  <c r="J1124" i="3"/>
  <c r="J1125" i="3"/>
  <c r="L1125" i="3" s="1"/>
  <c r="J1126" i="3"/>
  <c r="L1126" i="3" s="1"/>
  <c r="J1127" i="3"/>
  <c r="L1127" i="3" s="1"/>
  <c r="J1128" i="3"/>
  <c r="L1128" i="3" s="1"/>
  <c r="J1129" i="3"/>
  <c r="L1129" i="3" s="1"/>
  <c r="J1130" i="3"/>
  <c r="L1130" i="3" s="1"/>
  <c r="J1131" i="3"/>
  <c r="J1132" i="3"/>
  <c r="J1133" i="3"/>
  <c r="L1133" i="3" s="1"/>
  <c r="J1134" i="3"/>
  <c r="L1134" i="3" s="1"/>
  <c r="J1135" i="3"/>
  <c r="L1135" i="3" s="1"/>
  <c r="J1136" i="3"/>
  <c r="L1136" i="3" s="1"/>
  <c r="J1137" i="3"/>
  <c r="L1137" i="3" s="1"/>
  <c r="J1138" i="3"/>
  <c r="L1138" i="3" s="1"/>
  <c r="J1139" i="3"/>
  <c r="J1140" i="3"/>
  <c r="J1141" i="3"/>
  <c r="L1141" i="3" s="1"/>
  <c r="J1142" i="3"/>
  <c r="L1142" i="3" s="1"/>
  <c r="J1143" i="3"/>
  <c r="L1143" i="3" s="1"/>
  <c r="J1144" i="3"/>
  <c r="L1144" i="3" s="1"/>
  <c r="J1145" i="3"/>
  <c r="L1145" i="3" s="1"/>
  <c r="J1146" i="3"/>
  <c r="L1146" i="3" s="1"/>
  <c r="J1147" i="3"/>
  <c r="J1148" i="3"/>
  <c r="J1149" i="3"/>
  <c r="L1149" i="3" s="1"/>
  <c r="J1150" i="3"/>
  <c r="L1150" i="3" s="1"/>
  <c r="J1151" i="3"/>
  <c r="L1151" i="3" s="1"/>
  <c r="J1152" i="3"/>
  <c r="L1152" i="3" s="1"/>
  <c r="J1153" i="3"/>
  <c r="L1153" i="3" s="1"/>
  <c r="J1154" i="3"/>
  <c r="L1154" i="3" s="1"/>
  <c r="J1155" i="3"/>
  <c r="J1156" i="3"/>
  <c r="J1157" i="3"/>
  <c r="L1157" i="3" s="1"/>
  <c r="J1158" i="3"/>
  <c r="L1158" i="3" s="1"/>
  <c r="J1159" i="3"/>
  <c r="L1159" i="3" s="1"/>
  <c r="J1160" i="3"/>
  <c r="L1160" i="3" s="1"/>
  <c r="J1161" i="3"/>
  <c r="L1161" i="3" s="1"/>
  <c r="J1162" i="3"/>
  <c r="L1162" i="3" s="1"/>
  <c r="J1163" i="3"/>
  <c r="J1164" i="3"/>
  <c r="J1165" i="3"/>
  <c r="L1165" i="3" s="1"/>
  <c r="J1166" i="3"/>
  <c r="L1166" i="3" s="1"/>
  <c r="J1167" i="3"/>
  <c r="L1167" i="3" s="1"/>
  <c r="J1168" i="3"/>
  <c r="L1168" i="3" s="1"/>
  <c r="J1169" i="3"/>
  <c r="L1169" i="3" s="1"/>
  <c r="J1170" i="3"/>
  <c r="L1170" i="3" s="1"/>
  <c r="J1171" i="3"/>
  <c r="J1172" i="3"/>
  <c r="J1173" i="3"/>
  <c r="L1173" i="3" s="1"/>
  <c r="J1174" i="3"/>
  <c r="L1174" i="3" s="1"/>
  <c r="J1175" i="3"/>
  <c r="L1175" i="3" s="1"/>
  <c r="J1176" i="3"/>
  <c r="L1176" i="3" s="1"/>
  <c r="J1177" i="3"/>
  <c r="L1177" i="3" s="1"/>
  <c r="J1178" i="3"/>
  <c r="L1178" i="3" s="1"/>
  <c r="J1179" i="3"/>
  <c r="J1180" i="3"/>
  <c r="J1181" i="3"/>
  <c r="L1181" i="3" s="1"/>
  <c r="J1182" i="3"/>
  <c r="L1182" i="3" s="1"/>
  <c r="J1183" i="3"/>
  <c r="L1183" i="3" s="1"/>
  <c r="J1184" i="3"/>
  <c r="L1184" i="3" s="1"/>
  <c r="J1185" i="3"/>
  <c r="L1185" i="3" s="1"/>
  <c r="J1186" i="3"/>
  <c r="L1186" i="3" s="1"/>
  <c r="J1187" i="3"/>
  <c r="J1188" i="3"/>
  <c r="J1189" i="3"/>
  <c r="L1189" i="3" s="1"/>
  <c r="J1190" i="3"/>
  <c r="L1190" i="3" s="1"/>
  <c r="J1191" i="3"/>
  <c r="L1191" i="3" s="1"/>
  <c r="J1192" i="3"/>
  <c r="L1192" i="3" s="1"/>
  <c r="J1193" i="3"/>
  <c r="L1193" i="3" s="1"/>
  <c r="J1194" i="3"/>
  <c r="L1194" i="3" s="1"/>
  <c r="J1195" i="3"/>
  <c r="J1196" i="3"/>
  <c r="J1197" i="3"/>
  <c r="L1197" i="3" s="1"/>
  <c r="J1198" i="3"/>
  <c r="L1198" i="3" s="1"/>
  <c r="J1199" i="3"/>
  <c r="L1199" i="3" s="1"/>
  <c r="J1200" i="3"/>
  <c r="L1200" i="3" s="1"/>
  <c r="J1201" i="3"/>
  <c r="L1201" i="3" s="1"/>
  <c r="J1202" i="3"/>
  <c r="L1202" i="3" s="1"/>
  <c r="J1203" i="3"/>
  <c r="J1204" i="3"/>
  <c r="J1205" i="3"/>
  <c r="L1205" i="3" s="1"/>
  <c r="J1206" i="3"/>
  <c r="L1206" i="3" s="1"/>
  <c r="J1207" i="3"/>
  <c r="L1207" i="3" s="1"/>
  <c r="J1208" i="3"/>
  <c r="L1208" i="3" s="1"/>
  <c r="J1209" i="3"/>
  <c r="L1209" i="3" s="1"/>
  <c r="J1210" i="3"/>
  <c r="L1210" i="3" s="1"/>
  <c r="J1211" i="3"/>
  <c r="J1212" i="3"/>
  <c r="J1213" i="3"/>
  <c r="L1213" i="3" s="1"/>
  <c r="J1214" i="3"/>
  <c r="L1214" i="3" s="1"/>
  <c r="J1215" i="3"/>
  <c r="L1215" i="3" s="1"/>
  <c r="J1216" i="3"/>
  <c r="L1216" i="3" s="1"/>
  <c r="J1217" i="3"/>
  <c r="L1217" i="3" s="1"/>
  <c r="J1218" i="3"/>
  <c r="L1218" i="3" s="1"/>
  <c r="J1219" i="3"/>
  <c r="J1220" i="3"/>
  <c r="J1221" i="3"/>
  <c r="L1221" i="3" s="1"/>
  <c r="J1222" i="3"/>
  <c r="L1222" i="3" s="1"/>
  <c r="J1223" i="3"/>
  <c r="L1223" i="3" s="1"/>
  <c r="J1224" i="3"/>
  <c r="L1224" i="3" s="1"/>
  <c r="J1225" i="3"/>
  <c r="L1225" i="3" s="1"/>
  <c r="J1226" i="3"/>
  <c r="L1226" i="3" s="1"/>
  <c r="J1227" i="3"/>
  <c r="J1228" i="3"/>
  <c r="J1229" i="3"/>
  <c r="L1229" i="3" s="1"/>
  <c r="J1230" i="3"/>
  <c r="L1230" i="3" s="1"/>
  <c r="J1231" i="3"/>
  <c r="L1231" i="3" s="1"/>
  <c r="J1232" i="3"/>
  <c r="L1232" i="3" s="1"/>
  <c r="J1233" i="3"/>
  <c r="L1233" i="3" s="1"/>
  <c r="J1234" i="3"/>
  <c r="L1234" i="3" s="1"/>
  <c r="J1235" i="3"/>
  <c r="J1236" i="3"/>
  <c r="J1237" i="3"/>
  <c r="L1237" i="3" s="1"/>
  <c r="J1238" i="3"/>
  <c r="L1238" i="3" s="1"/>
  <c r="J1239" i="3"/>
  <c r="L1239" i="3" s="1"/>
  <c r="J1240" i="3"/>
  <c r="L1240" i="3" s="1"/>
  <c r="J1241" i="3"/>
  <c r="L1241" i="3" s="1"/>
  <c r="J1242" i="3"/>
  <c r="L1242" i="3" s="1"/>
  <c r="J1243" i="3"/>
  <c r="L1243" i="3" s="1"/>
  <c r="J1244" i="3"/>
  <c r="J1245" i="3"/>
  <c r="L1245" i="3" s="1"/>
  <c r="J1246" i="3"/>
  <c r="L1246" i="3" s="1"/>
  <c r="J1247" i="3"/>
  <c r="L1247" i="3" s="1"/>
  <c r="J1248" i="3"/>
  <c r="L1248" i="3" s="1"/>
  <c r="J1249" i="3"/>
  <c r="L1249" i="3" s="1"/>
  <c r="J1250" i="3"/>
  <c r="L1250" i="3" s="1"/>
  <c r="J1251" i="3"/>
  <c r="L1251" i="3" s="1"/>
  <c r="J1252" i="3"/>
  <c r="J1253" i="3"/>
  <c r="L1253" i="3" s="1"/>
  <c r="J1254" i="3"/>
  <c r="L1254" i="3" s="1"/>
  <c r="J1255" i="3"/>
  <c r="L1255" i="3" s="1"/>
  <c r="J1256" i="3"/>
  <c r="L1256" i="3" s="1"/>
  <c r="J1257" i="3"/>
  <c r="L1257" i="3" s="1"/>
  <c r="J1258" i="3"/>
  <c r="L1258" i="3" s="1"/>
  <c r="J1259" i="3"/>
  <c r="L1259" i="3" s="1"/>
  <c r="J1260" i="3"/>
  <c r="J1261" i="3"/>
  <c r="L1261" i="3" s="1"/>
  <c r="J1262" i="3"/>
  <c r="L1262" i="3" s="1"/>
  <c r="J1263" i="3"/>
  <c r="L1263" i="3" s="1"/>
  <c r="J1264" i="3"/>
  <c r="L1264" i="3" s="1"/>
  <c r="J1265" i="3"/>
  <c r="L1265" i="3" s="1"/>
  <c r="J1266" i="3"/>
  <c r="L1266" i="3" s="1"/>
  <c r="J1267" i="3"/>
  <c r="L1267" i="3" s="1"/>
  <c r="J1268" i="3"/>
  <c r="J1269" i="3"/>
  <c r="L1269" i="3" s="1"/>
  <c r="J1270" i="3"/>
  <c r="L1270" i="3" s="1"/>
  <c r="J1271" i="3"/>
  <c r="L1271" i="3" s="1"/>
  <c r="J1272" i="3"/>
  <c r="L1272" i="3" s="1"/>
  <c r="J1273" i="3"/>
  <c r="L1273" i="3" s="1"/>
  <c r="J1274" i="3"/>
  <c r="L1274" i="3" s="1"/>
  <c r="J1275" i="3"/>
  <c r="L1275" i="3" s="1"/>
  <c r="J1276" i="3"/>
  <c r="J1277" i="3"/>
  <c r="L1277" i="3" s="1"/>
  <c r="J1278" i="3"/>
  <c r="L1278" i="3" s="1"/>
  <c r="J1279" i="3"/>
  <c r="L1279" i="3" s="1"/>
  <c r="J1280" i="3"/>
  <c r="L1280" i="3" s="1"/>
  <c r="J1281" i="3"/>
  <c r="L1281" i="3" s="1"/>
  <c r="J1282" i="3"/>
  <c r="L1282" i="3" s="1"/>
  <c r="J1283" i="3"/>
  <c r="L1283" i="3" s="1"/>
  <c r="J1284" i="3"/>
  <c r="J1285" i="3"/>
  <c r="L1285" i="3" s="1"/>
  <c r="J1286" i="3"/>
  <c r="L1286" i="3" s="1"/>
  <c r="J1287" i="3"/>
  <c r="L1287" i="3" s="1"/>
  <c r="J1288" i="3"/>
  <c r="L1288" i="3" s="1"/>
  <c r="J1289" i="3"/>
  <c r="L1289" i="3" s="1"/>
  <c r="J1290" i="3"/>
  <c r="L1290" i="3" s="1"/>
  <c r="J1291" i="3"/>
  <c r="L1291" i="3" s="1"/>
  <c r="J1292" i="3"/>
  <c r="J1293" i="3"/>
  <c r="L1293" i="3" s="1"/>
  <c r="J1294" i="3"/>
  <c r="L1294" i="3" s="1"/>
  <c r="J1295" i="3"/>
  <c r="L1295" i="3" s="1"/>
  <c r="J1296" i="3"/>
  <c r="L1296" i="3" s="1"/>
  <c r="J1297" i="3"/>
  <c r="L1297" i="3" s="1"/>
  <c r="J1298" i="3"/>
  <c r="L1298" i="3" s="1"/>
  <c r="J1299" i="3"/>
  <c r="L1299" i="3" s="1"/>
  <c r="J1300" i="3"/>
  <c r="J1301" i="3"/>
  <c r="L1301" i="3" s="1"/>
  <c r="J1302" i="3"/>
  <c r="L1302" i="3" s="1"/>
  <c r="J1303" i="3"/>
  <c r="L1303" i="3" s="1"/>
  <c r="J1304" i="3"/>
  <c r="L1304" i="3" s="1"/>
  <c r="J1305" i="3"/>
  <c r="L1305" i="3" s="1"/>
  <c r="J1306" i="3"/>
  <c r="L1306" i="3" s="1"/>
  <c r="J1307" i="3"/>
  <c r="L1307" i="3" s="1"/>
  <c r="J1308" i="3"/>
  <c r="J1309" i="3"/>
  <c r="L1309" i="3" s="1"/>
  <c r="J1310" i="3"/>
  <c r="L1310" i="3" s="1"/>
  <c r="J1311" i="3"/>
  <c r="L1311" i="3" s="1"/>
  <c r="J1312" i="3"/>
  <c r="L1312" i="3" s="1"/>
  <c r="J1313" i="3"/>
  <c r="L1313" i="3" s="1"/>
  <c r="J1314" i="3"/>
  <c r="L1314" i="3" s="1"/>
  <c r="J1315" i="3"/>
  <c r="L1315" i="3" s="1"/>
  <c r="J1316" i="3"/>
  <c r="J1317" i="3"/>
  <c r="L1317" i="3" s="1"/>
  <c r="J1318" i="3"/>
  <c r="L1318" i="3" s="1"/>
  <c r="J1319" i="3"/>
  <c r="L1319" i="3" s="1"/>
  <c r="J1320" i="3"/>
  <c r="L1320" i="3" s="1"/>
  <c r="J1321" i="3"/>
  <c r="L1321" i="3" s="1"/>
  <c r="J1322" i="3"/>
  <c r="L1322" i="3" s="1"/>
  <c r="J1323" i="3"/>
  <c r="L1323" i="3" s="1"/>
  <c r="J1324" i="3"/>
  <c r="J1325" i="3"/>
  <c r="L1325" i="3" s="1"/>
  <c r="J1326" i="3"/>
  <c r="L1326" i="3" s="1"/>
  <c r="J1327" i="3"/>
  <c r="L1327" i="3" s="1"/>
  <c r="J1328" i="3"/>
  <c r="L1328" i="3" s="1"/>
  <c r="J1329" i="3"/>
  <c r="L1329" i="3" s="1"/>
  <c r="J1330" i="3"/>
  <c r="L1330" i="3" s="1"/>
  <c r="J1331" i="3"/>
  <c r="L1331" i="3" s="1"/>
  <c r="J1332" i="3"/>
  <c r="J1333" i="3"/>
  <c r="L1333" i="3" s="1"/>
  <c r="J1334" i="3"/>
  <c r="L1334" i="3" s="1"/>
  <c r="J1335" i="3"/>
  <c r="L1335" i="3" s="1"/>
  <c r="J1336" i="3"/>
  <c r="L1336" i="3" s="1"/>
  <c r="J1337" i="3"/>
  <c r="L1337" i="3" s="1"/>
  <c r="J1338" i="3"/>
  <c r="L1338" i="3" s="1"/>
  <c r="J1339" i="3"/>
  <c r="L1339" i="3" s="1"/>
  <c r="J1340" i="3"/>
  <c r="J1341" i="3"/>
  <c r="L1341" i="3" s="1"/>
  <c r="J1342" i="3"/>
  <c r="L1342" i="3" s="1"/>
  <c r="J1343" i="3"/>
  <c r="L1343" i="3" s="1"/>
  <c r="J1344" i="3"/>
  <c r="L1344" i="3" s="1"/>
  <c r="J1345" i="3"/>
  <c r="L1345" i="3" s="1"/>
  <c r="J1346" i="3"/>
  <c r="L1346" i="3" s="1"/>
  <c r="J1347" i="3"/>
  <c r="L1347" i="3" s="1"/>
  <c r="J1348" i="3"/>
  <c r="J1349" i="3"/>
  <c r="L1349" i="3" s="1"/>
  <c r="J1350" i="3"/>
  <c r="L1350" i="3" s="1"/>
  <c r="J1351" i="3"/>
  <c r="L1351" i="3" s="1"/>
  <c r="J1352" i="3"/>
  <c r="L1352" i="3" s="1"/>
  <c r="J1353" i="3"/>
  <c r="L1353" i="3" s="1"/>
  <c r="J1354" i="3"/>
  <c r="L1354" i="3" s="1"/>
  <c r="J1355" i="3"/>
  <c r="L1355" i="3" s="1"/>
  <c r="J1356" i="3"/>
  <c r="J1357" i="3"/>
  <c r="L1357" i="3" s="1"/>
  <c r="J1358" i="3"/>
  <c r="L1358" i="3" s="1"/>
  <c r="J1359" i="3"/>
  <c r="L1359" i="3" s="1"/>
  <c r="J1360" i="3"/>
  <c r="L1360" i="3" s="1"/>
  <c r="J1361" i="3"/>
  <c r="L1361" i="3" s="1"/>
  <c r="J1362" i="3"/>
  <c r="L1362" i="3" s="1"/>
  <c r="J1363" i="3"/>
  <c r="L1363" i="3" s="1"/>
  <c r="J1364" i="3"/>
  <c r="J1365" i="3"/>
  <c r="L1365" i="3" s="1"/>
  <c r="J1366" i="3"/>
  <c r="L1366" i="3" s="1"/>
  <c r="J1367" i="3"/>
  <c r="L1367" i="3" s="1"/>
  <c r="J1368" i="3"/>
  <c r="L1368" i="3" s="1"/>
  <c r="J1369" i="3"/>
  <c r="L1369" i="3" s="1"/>
  <c r="J1370" i="3"/>
  <c r="L1370" i="3" s="1"/>
  <c r="J1371" i="3"/>
  <c r="L1371" i="3" s="1"/>
  <c r="J1372" i="3"/>
  <c r="J1373" i="3"/>
  <c r="L1373" i="3" s="1"/>
  <c r="J1374" i="3"/>
  <c r="L1374" i="3" s="1"/>
  <c r="J1375" i="3"/>
  <c r="L1375" i="3" s="1"/>
  <c r="J1376" i="3"/>
  <c r="L1376" i="3" s="1"/>
  <c r="J1377" i="3"/>
  <c r="L1377" i="3" s="1"/>
  <c r="J1378" i="3"/>
  <c r="L1378" i="3" s="1"/>
  <c r="J1379" i="3"/>
  <c r="L1379" i="3" s="1"/>
  <c r="J1380" i="3"/>
  <c r="J1381" i="3"/>
  <c r="L1381" i="3" s="1"/>
  <c r="J1382" i="3"/>
  <c r="L1382" i="3" s="1"/>
  <c r="J1383" i="3"/>
  <c r="L1383" i="3" s="1"/>
  <c r="J1384" i="3"/>
  <c r="L1384" i="3" s="1"/>
  <c r="J1385" i="3"/>
  <c r="L1385" i="3" s="1"/>
  <c r="J1386" i="3"/>
  <c r="L1386" i="3" s="1"/>
  <c r="J1387" i="3"/>
  <c r="L1387" i="3" s="1"/>
  <c r="J1388" i="3"/>
  <c r="J1389" i="3"/>
  <c r="L1389" i="3" s="1"/>
  <c r="J1390" i="3"/>
  <c r="L1390" i="3" s="1"/>
  <c r="J1391" i="3"/>
  <c r="L1391" i="3" s="1"/>
  <c r="J1392" i="3"/>
  <c r="L1392" i="3" s="1"/>
  <c r="J1393" i="3"/>
  <c r="L1393" i="3" s="1"/>
  <c r="J1394" i="3"/>
  <c r="L1394" i="3" s="1"/>
  <c r="J1395" i="3"/>
  <c r="L1395" i="3" s="1"/>
  <c r="J1396" i="3"/>
  <c r="J1397" i="3"/>
  <c r="L1397" i="3" s="1"/>
  <c r="J1398" i="3"/>
  <c r="L1398" i="3" s="1"/>
  <c r="J1399" i="3"/>
  <c r="L1399" i="3" s="1"/>
  <c r="J1400" i="3"/>
  <c r="L1400" i="3" s="1"/>
  <c r="J1401" i="3"/>
  <c r="L1401" i="3" s="1"/>
  <c r="J1402" i="3"/>
  <c r="L1402" i="3" s="1"/>
  <c r="J1403" i="3"/>
  <c r="L1403" i="3" s="1"/>
  <c r="J1404" i="3"/>
  <c r="J1405" i="3"/>
  <c r="L1405" i="3" s="1"/>
  <c r="J1406" i="3"/>
  <c r="L1406" i="3" s="1"/>
  <c r="J1407" i="3"/>
  <c r="L1407" i="3" s="1"/>
  <c r="J1408" i="3"/>
  <c r="L1408" i="3" s="1"/>
  <c r="J1409" i="3"/>
  <c r="L1409" i="3" s="1"/>
  <c r="J1410" i="3"/>
  <c r="L1410" i="3" s="1"/>
  <c r="J1411" i="3"/>
  <c r="L1411" i="3" s="1"/>
  <c r="J1412" i="3"/>
  <c r="J1413" i="3"/>
  <c r="L1413" i="3" s="1"/>
  <c r="J1414" i="3"/>
  <c r="L1414" i="3" s="1"/>
  <c r="J1415" i="3"/>
  <c r="L1415" i="3" s="1"/>
  <c r="J1416" i="3"/>
  <c r="L1416" i="3" s="1"/>
  <c r="J1417" i="3"/>
  <c r="L1417" i="3" s="1"/>
  <c r="J1418" i="3"/>
  <c r="L1418" i="3" s="1"/>
  <c r="J1419" i="3"/>
  <c r="L1419" i="3" s="1"/>
  <c r="J1420" i="3"/>
  <c r="J1421" i="3"/>
  <c r="L1421" i="3" s="1"/>
  <c r="J1422" i="3"/>
  <c r="L1422" i="3" s="1"/>
  <c r="J1423" i="3"/>
  <c r="L1423" i="3" s="1"/>
  <c r="J1424" i="3"/>
  <c r="L1424" i="3" s="1"/>
  <c r="J1425" i="3"/>
  <c r="L1425" i="3" s="1"/>
  <c r="J1426" i="3"/>
  <c r="L1426" i="3" s="1"/>
  <c r="J1427" i="3"/>
  <c r="L1427" i="3" s="1"/>
  <c r="J1428" i="3"/>
  <c r="J1429" i="3"/>
  <c r="L1429" i="3" s="1"/>
  <c r="J1430" i="3"/>
  <c r="L1430" i="3" s="1"/>
  <c r="J1431" i="3"/>
  <c r="L1431" i="3" s="1"/>
  <c r="J1432" i="3"/>
  <c r="L1432" i="3" s="1"/>
  <c r="J1433" i="3"/>
  <c r="L1433" i="3" s="1"/>
  <c r="J1434" i="3"/>
  <c r="L1434" i="3" s="1"/>
  <c r="J1435" i="3"/>
  <c r="L1435" i="3" s="1"/>
  <c r="J1436" i="3"/>
  <c r="J1437" i="3"/>
  <c r="L1437" i="3" s="1"/>
  <c r="J1438" i="3"/>
  <c r="L1438" i="3" s="1"/>
  <c r="J1439" i="3"/>
  <c r="L1439" i="3" s="1"/>
  <c r="J1440" i="3"/>
  <c r="L1440" i="3" s="1"/>
  <c r="J1441" i="3"/>
  <c r="L1441" i="3" s="1"/>
  <c r="J1442" i="3"/>
  <c r="L1442" i="3" s="1"/>
  <c r="K9" i="4" s="1"/>
  <c r="J1443" i="3"/>
  <c r="L1443" i="3" s="1"/>
  <c r="J1444" i="3"/>
  <c r="J1445" i="3"/>
  <c r="L1445" i="3" s="1"/>
  <c r="J1446" i="3"/>
  <c r="L1446" i="3" s="1"/>
  <c r="J1447" i="3"/>
  <c r="L1447" i="3" s="1"/>
  <c r="J1448" i="3"/>
  <c r="L1448" i="3" s="1"/>
  <c r="J1449" i="3"/>
  <c r="L1449" i="3" s="1"/>
  <c r="J1450" i="3"/>
  <c r="L1450" i="3" s="1"/>
  <c r="J1451" i="3"/>
  <c r="L1451" i="3" s="1"/>
  <c r="J1452" i="3"/>
  <c r="J1454" i="3"/>
  <c r="L1454" i="3" s="1"/>
  <c r="J1455" i="3"/>
  <c r="L1455" i="3" s="1"/>
  <c r="J1456" i="3"/>
  <c r="L1456" i="3" s="1"/>
  <c r="J1457" i="3"/>
  <c r="L1457" i="3" s="1"/>
  <c r="J1458" i="3"/>
  <c r="L1458" i="3" s="1"/>
  <c r="J1459" i="3"/>
  <c r="L1459" i="3" s="1"/>
  <c r="J1460" i="3"/>
  <c r="J1461" i="3"/>
  <c r="L1461" i="3" s="1"/>
  <c r="J1462" i="3"/>
  <c r="L1462" i="3" s="1"/>
  <c r="J1463" i="3"/>
  <c r="L1463" i="3" s="1"/>
  <c r="J1464" i="3"/>
  <c r="L1464" i="3" s="1"/>
  <c r="J1465" i="3"/>
  <c r="L1465" i="3" s="1"/>
  <c r="J1466" i="3"/>
  <c r="L1466" i="3" s="1"/>
  <c r="J1467" i="3"/>
  <c r="L1467" i="3" s="1"/>
  <c r="J1468" i="3"/>
  <c r="J1469" i="3"/>
  <c r="L1469" i="3" s="1"/>
  <c r="J1470" i="3"/>
  <c r="L1470" i="3" s="1"/>
  <c r="J1471" i="3"/>
  <c r="L1471" i="3" s="1"/>
  <c r="J1472" i="3"/>
  <c r="L1472" i="3" s="1"/>
  <c r="J1473" i="3"/>
  <c r="L1473" i="3" s="1"/>
  <c r="J1474" i="3"/>
  <c r="L1474" i="3" s="1"/>
  <c r="J1475" i="3"/>
  <c r="L1475" i="3" s="1"/>
  <c r="J1476" i="3"/>
  <c r="J1477" i="3"/>
  <c r="L1477" i="3" s="1"/>
  <c r="J1478" i="3"/>
  <c r="L1478" i="3" s="1"/>
  <c r="J1479" i="3"/>
  <c r="L1479" i="3" s="1"/>
  <c r="J1480" i="3"/>
  <c r="L1480" i="3" s="1"/>
  <c r="J1481" i="3"/>
  <c r="L1481" i="3" s="1"/>
  <c r="J1482" i="3"/>
  <c r="L1482" i="3" s="1"/>
  <c r="J1483" i="3"/>
  <c r="L1483" i="3" s="1"/>
  <c r="J1484" i="3"/>
  <c r="J1485" i="3"/>
  <c r="L1485" i="3" s="1"/>
  <c r="J1486" i="3"/>
  <c r="L1486" i="3" s="1"/>
  <c r="J1487" i="3"/>
  <c r="L1487" i="3" s="1"/>
  <c r="J1488" i="3"/>
  <c r="L1488" i="3" s="1"/>
  <c r="J1489" i="3"/>
  <c r="L1489" i="3" s="1"/>
  <c r="J1490" i="3"/>
  <c r="L1490" i="3" s="1"/>
  <c r="J1491" i="3"/>
  <c r="L1491" i="3" s="1"/>
  <c r="J1492" i="3"/>
  <c r="J1493" i="3"/>
  <c r="L1493" i="3" s="1"/>
  <c r="J1494" i="3"/>
  <c r="L1494" i="3" s="1"/>
  <c r="J1495" i="3"/>
  <c r="L1495" i="3" s="1"/>
  <c r="J1496" i="3"/>
  <c r="L1496" i="3" s="1"/>
  <c r="J1497" i="3"/>
  <c r="L1497" i="3" s="1"/>
  <c r="J1498" i="3"/>
  <c r="L1498" i="3" s="1"/>
  <c r="J1499" i="3"/>
  <c r="L1499" i="3" s="1"/>
  <c r="J1500" i="3"/>
  <c r="J1501" i="3"/>
  <c r="L1501" i="3" s="1"/>
  <c r="J1502" i="3"/>
  <c r="L1502" i="3" s="1"/>
  <c r="J1503" i="3"/>
  <c r="L1503" i="3" s="1"/>
  <c r="J1504" i="3"/>
  <c r="L1504" i="3" s="1"/>
  <c r="J1505" i="3"/>
  <c r="L1505" i="3" s="1"/>
  <c r="J1506" i="3"/>
  <c r="L1506" i="3" s="1"/>
  <c r="J1507" i="3"/>
  <c r="L1507" i="3" s="1"/>
  <c r="J1508" i="3"/>
  <c r="J1509" i="3"/>
  <c r="L1509" i="3" s="1"/>
  <c r="J1510" i="3"/>
  <c r="L1510" i="3" s="1"/>
  <c r="J1511" i="3"/>
  <c r="L1511" i="3" s="1"/>
  <c r="J1512" i="3"/>
  <c r="L1512" i="3" s="1"/>
  <c r="J1513" i="3"/>
  <c r="L1513" i="3" s="1"/>
  <c r="J1514" i="3"/>
  <c r="L1514" i="3" s="1"/>
  <c r="J1515" i="3"/>
  <c r="L1515" i="3" s="1"/>
  <c r="J1516" i="3"/>
  <c r="J1517" i="3"/>
  <c r="L1517" i="3" s="1"/>
  <c r="J1518" i="3"/>
  <c r="L1518" i="3" s="1"/>
  <c r="J1519" i="3"/>
  <c r="L1519" i="3" s="1"/>
  <c r="J1520" i="3"/>
  <c r="L1520" i="3" s="1"/>
  <c r="J1521" i="3"/>
  <c r="L1521" i="3" s="1"/>
  <c r="J1522" i="3"/>
  <c r="L1522" i="3" s="1"/>
  <c r="J1523" i="3"/>
  <c r="L1523" i="3" s="1"/>
  <c r="J1524" i="3"/>
  <c r="J1525" i="3"/>
  <c r="L1525" i="3" s="1"/>
  <c r="J1526" i="3"/>
  <c r="L1526" i="3" s="1"/>
  <c r="J1527" i="3"/>
  <c r="L1527" i="3" s="1"/>
  <c r="J1528" i="3"/>
  <c r="L1528" i="3" s="1"/>
  <c r="J1529" i="3"/>
  <c r="L1529" i="3" s="1"/>
  <c r="J1530" i="3"/>
  <c r="L1530" i="3" s="1"/>
  <c r="J1531" i="3"/>
  <c r="L1531" i="3" s="1"/>
  <c r="J1532" i="3"/>
  <c r="J1533" i="3"/>
  <c r="L1533" i="3" s="1"/>
  <c r="J1534" i="3"/>
  <c r="L1534" i="3" s="1"/>
  <c r="J1535" i="3"/>
  <c r="L1535" i="3" s="1"/>
  <c r="J1536" i="3"/>
  <c r="L1536" i="3" s="1"/>
  <c r="J1537" i="3"/>
  <c r="L1537" i="3" s="1"/>
  <c r="J1538" i="3"/>
  <c r="L1538" i="3" s="1"/>
  <c r="J1539" i="3"/>
  <c r="L1539" i="3" s="1"/>
  <c r="J1540" i="3"/>
  <c r="J1541" i="3"/>
  <c r="L1541" i="3" s="1"/>
  <c r="J1542" i="3"/>
  <c r="L1542" i="3" s="1"/>
  <c r="J1543" i="3"/>
  <c r="L1543" i="3" s="1"/>
  <c r="J1544" i="3"/>
  <c r="L1544" i="3" s="1"/>
  <c r="J1545" i="3"/>
  <c r="L1545" i="3" s="1"/>
  <c r="J1546" i="3"/>
  <c r="L1546" i="3" s="1"/>
  <c r="J1547" i="3"/>
  <c r="L1547" i="3" s="1"/>
  <c r="J1548" i="3"/>
  <c r="J1549" i="3"/>
  <c r="L1549" i="3" s="1"/>
  <c r="J1550" i="3"/>
  <c r="L1550" i="3" s="1"/>
  <c r="J1551" i="3"/>
  <c r="L1551" i="3" s="1"/>
  <c r="J1552" i="3"/>
  <c r="L1552" i="3" s="1"/>
  <c r="J1553" i="3"/>
  <c r="L1553" i="3" s="1"/>
  <c r="J1554" i="3"/>
  <c r="L1554" i="3" s="1"/>
  <c r="J1555" i="3"/>
  <c r="L1555" i="3" s="1"/>
  <c r="J1556" i="3"/>
  <c r="J1557" i="3"/>
  <c r="L1557" i="3" s="1"/>
  <c r="J1558" i="3"/>
  <c r="L1558" i="3" s="1"/>
  <c r="J1559" i="3"/>
  <c r="L1559" i="3" s="1"/>
  <c r="J1560" i="3"/>
  <c r="L1560" i="3" s="1"/>
  <c r="J1561" i="3"/>
  <c r="L1561" i="3" s="1"/>
  <c r="J1562" i="3"/>
  <c r="L1562" i="3" s="1"/>
  <c r="J1563" i="3"/>
  <c r="L1563" i="3" s="1"/>
  <c r="J1564" i="3"/>
  <c r="J1565" i="3"/>
  <c r="L1565" i="3" s="1"/>
  <c r="J1566" i="3"/>
  <c r="L1566" i="3" s="1"/>
  <c r="J1567" i="3"/>
  <c r="L1567" i="3" s="1"/>
  <c r="J1568" i="3"/>
  <c r="L1568" i="3" s="1"/>
  <c r="J1569" i="3"/>
  <c r="L1569" i="3" s="1"/>
  <c r="J1570" i="3"/>
  <c r="L1570" i="3" s="1"/>
  <c r="J1571" i="3"/>
  <c r="L1571" i="3" s="1"/>
  <c r="J1572" i="3"/>
  <c r="J1573" i="3"/>
  <c r="L1573" i="3" s="1"/>
  <c r="J1574" i="3"/>
  <c r="L1574" i="3" s="1"/>
  <c r="J1575" i="3"/>
  <c r="L1575" i="3" s="1"/>
  <c r="J1576" i="3"/>
  <c r="L1576" i="3" s="1"/>
  <c r="J1577" i="3"/>
  <c r="L1577" i="3" s="1"/>
  <c r="J1578" i="3"/>
  <c r="L1578" i="3" s="1"/>
  <c r="J1579" i="3"/>
  <c r="L1579" i="3" s="1"/>
  <c r="J1580" i="3"/>
  <c r="J1581" i="3"/>
  <c r="L1581" i="3" s="1"/>
  <c r="J1582" i="3"/>
  <c r="L1582" i="3" s="1"/>
  <c r="J1583" i="3"/>
  <c r="L1583" i="3" s="1"/>
  <c r="J1584" i="3"/>
  <c r="L1584" i="3" s="1"/>
  <c r="J1585" i="3"/>
  <c r="L1585" i="3" s="1"/>
  <c r="J1586" i="3"/>
  <c r="L1586" i="3" s="1"/>
  <c r="J1587" i="3"/>
  <c r="L1587" i="3" s="1"/>
  <c r="J1588" i="3"/>
  <c r="J1589" i="3"/>
  <c r="L1589" i="3" s="1"/>
  <c r="J1590" i="3"/>
  <c r="L1590" i="3" s="1"/>
  <c r="J1591" i="3"/>
  <c r="L1591" i="3" s="1"/>
  <c r="J1592" i="3"/>
  <c r="L1592" i="3" s="1"/>
  <c r="J1593" i="3"/>
  <c r="L1593" i="3" s="1"/>
  <c r="J1594" i="3"/>
  <c r="L1594" i="3" s="1"/>
  <c r="J1595" i="3"/>
  <c r="L1595" i="3" s="1"/>
  <c r="J1596" i="3"/>
  <c r="J1597" i="3"/>
  <c r="L1597" i="3" s="1"/>
  <c r="J1598" i="3"/>
  <c r="L1598" i="3" s="1"/>
  <c r="J1599" i="3"/>
  <c r="L1599" i="3" s="1"/>
  <c r="J1600" i="3"/>
  <c r="L1600" i="3" s="1"/>
  <c r="J1601" i="3"/>
  <c r="L1601" i="3" s="1"/>
  <c r="J1602" i="3"/>
  <c r="L1602" i="3" s="1"/>
  <c r="J1603" i="3"/>
  <c r="L1603" i="3" s="1"/>
  <c r="J1604" i="3"/>
  <c r="J1605" i="3"/>
  <c r="L1605" i="3" s="1"/>
  <c r="J1606" i="3"/>
  <c r="L1606" i="3" s="1"/>
  <c r="J1607" i="3"/>
  <c r="L1607" i="3" s="1"/>
  <c r="J1608" i="3"/>
  <c r="L1608" i="3" s="1"/>
  <c r="J1609" i="3"/>
  <c r="L1609" i="3" s="1"/>
  <c r="J1610" i="3"/>
  <c r="L1610" i="3" s="1"/>
  <c r="J1611" i="3"/>
  <c r="L1611" i="3" s="1"/>
  <c r="J1612" i="3"/>
  <c r="J1613" i="3"/>
  <c r="L1613" i="3" s="1"/>
  <c r="J1614" i="3"/>
  <c r="L1614" i="3" s="1"/>
  <c r="J1615" i="3"/>
  <c r="L1615" i="3" s="1"/>
  <c r="J1616" i="3"/>
  <c r="L1616" i="3" s="1"/>
  <c r="J1617" i="3"/>
  <c r="L1617" i="3" s="1"/>
  <c r="J1618" i="3"/>
  <c r="L1618" i="3" s="1"/>
  <c r="J1619" i="3"/>
  <c r="L1619" i="3" s="1"/>
  <c r="J1620" i="3"/>
  <c r="J1621" i="3"/>
  <c r="L1621" i="3" s="1"/>
  <c r="J1622" i="3"/>
  <c r="L1622" i="3" s="1"/>
  <c r="J1623" i="3"/>
  <c r="L1623" i="3" s="1"/>
  <c r="J1624" i="3"/>
  <c r="L1624" i="3" s="1"/>
  <c r="J1625" i="3"/>
  <c r="L1625" i="3" s="1"/>
  <c r="J1626" i="3"/>
  <c r="L1626" i="3" s="1"/>
  <c r="J1627" i="3"/>
  <c r="L1627" i="3" s="1"/>
  <c r="J1628" i="3"/>
  <c r="J1629" i="3"/>
  <c r="L1629" i="3" s="1"/>
  <c r="J1630" i="3"/>
  <c r="L1630" i="3" s="1"/>
  <c r="J1631" i="3"/>
  <c r="L1631" i="3" s="1"/>
  <c r="J1632" i="3"/>
  <c r="L1632" i="3" s="1"/>
  <c r="J1633" i="3"/>
  <c r="L1633" i="3" s="1"/>
  <c r="J1634" i="3"/>
  <c r="L1634" i="3" s="1"/>
  <c r="J1635" i="3"/>
  <c r="L1635" i="3" s="1"/>
  <c r="J1636" i="3"/>
  <c r="J1637" i="3"/>
  <c r="L1637" i="3" s="1"/>
  <c r="J1638" i="3"/>
  <c r="L1638" i="3" s="1"/>
  <c r="J1639" i="3"/>
  <c r="L1639" i="3" s="1"/>
  <c r="J1640" i="3"/>
  <c r="L1640" i="3" s="1"/>
  <c r="J1641" i="3"/>
  <c r="L1641" i="3" s="1"/>
  <c r="J1642" i="3"/>
  <c r="L1642" i="3" s="1"/>
  <c r="J1643" i="3"/>
  <c r="L1643" i="3" s="1"/>
  <c r="J1644" i="3"/>
  <c r="J1645" i="3"/>
  <c r="L1645" i="3" s="1"/>
  <c r="J1646" i="3"/>
  <c r="L1646" i="3" s="1"/>
  <c r="J1647" i="3"/>
  <c r="L1647" i="3" s="1"/>
  <c r="J1648" i="3"/>
  <c r="L1648" i="3" s="1"/>
  <c r="J1649" i="3"/>
  <c r="L1649" i="3" s="1"/>
  <c r="J1650" i="3"/>
  <c r="L1650" i="3" s="1"/>
  <c r="J1651" i="3"/>
  <c r="L1651" i="3" s="1"/>
  <c r="J1652" i="3"/>
  <c r="J1653" i="3"/>
  <c r="L1653" i="3" s="1"/>
  <c r="J1654" i="3"/>
  <c r="L1654" i="3" s="1"/>
  <c r="J1655" i="3"/>
  <c r="L1655" i="3" s="1"/>
  <c r="J1656" i="3"/>
  <c r="L1656" i="3" s="1"/>
  <c r="J1657" i="3"/>
  <c r="L1657" i="3" s="1"/>
  <c r="J1658" i="3"/>
  <c r="L1658" i="3" s="1"/>
  <c r="J1659" i="3"/>
  <c r="L1659" i="3" s="1"/>
  <c r="J1660" i="3"/>
  <c r="J1661" i="3"/>
  <c r="L1661" i="3" s="1"/>
  <c r="J1662" i="3"/>
  <c r="L1662" i="3" s="1"/>
  <c r="J1663" i="3"/>
  <c r="L1663" i="3" s="1"/>
  <c r="J1664" i="3"/>
  <c r="L1664" i="3" s="1"/>
  <c r="J1665" i="3"/>
  <c r="L1665" i="3" s="1"/>
  <c r="J1666" i="3"/>
  <c r="L1666" i="3" s="1"/>
  <c r="J1667" i="3"/>
  <c r="L1667" i="3" s="1"/>
  <c r="J1668" i="3"/>
  <c r="J1669" i="3"/>
  <c r="L1669" i="3" s="1"/>
  <c r="J1670" i="3"/>
  <c r="L1670" i="3" s="1"/>
  <c r="J1671" i="3"/>
  <c r="L1671" i="3" s="1"/>
  <c r="J1672" i="3"/>
  <c r="L1672" i="3" s="1"/>
  <c r="J1673" i="3"/>
  <c r="L1673" i="3" s="1"/>
  <c r="J1674" i="3"/>
  <c r="L1674" i="3" s="1"/>
  <c r="J1675" i="3"/>
  <c r="L1675" i="3" s="1"/>
  <c r="J1676" i="3"/>
  <c r="J1677" i="3"/>
  <c r="L1677" i="3" s="1"/>
  <c r="J1678" i="3"/>
  <c r="L1678" i="3" s="1"/>
  <c r="J1679" i="3"/>
  <c r="L1679" i="3" s="1"/>
  <c r="J1680" i="3"/>
  <c r="L1680" i="3" s="1"/>
  <c r="J1681" i="3"/>
  <c r="L1681" i="3" s="1"/>
  <c r="J1682" i="3"/>
  <c r="L1682" i="3" s="1"/>
  <c r="J1683" i="3"/>
  <c r="L1683" i="3" s="1"/>
  <c r="J1684" i="3"/>
  <c r="J1685" i="3"/>
  <c r="L1685" i="3" s="1"/>
  <c r="J1686" i="3"/>
  <c r="L1686" i="3" s="1"/>
  <c r="J1687" i="3"/>
  <c r="L1687" i="3" s="1"/>
  <c r="J1688" i="3"/>
  <c r="L1688" i="3" s="1"/>
  <c r="J1689" i="3"/>
  <c r="L1689" i="3" s="1"/>
  <c r="J1690" i="3"/>
  <c r="L1690" i="3" s="1"/>
  <c r="J1691" i="3"/>
  <c r="L1691" i="3" s="1"/>
  <c r="J1692" i="3"/>
  <c r="J1693" i="3"/>
  <c r="L1693" i="3" s="1"/>
  <c r="J1694" i="3"/>
  <c r="L1694" i="3" s="1"/>
  <c r="J1695" i="3"/>
  <c r="L1695" i="3" s="1"/>
  <c r="J1696" i="3"/>
  <c r="L1696" i="3" s="1"/>
  <c r="J1697" i="3"/>
  <c r="L1697" i="3" s="1"/>
  <c r="J1698" i="3"/>
  <c r="L1698" i="3" s="1"/>
  <c r="J1699" i="3"/>
  <c r="L1699" i="3" s="1"/>
  <c r="J1700" i="3"/>
  <c r="J1701" i="3"/>
  <c r="L1701" i="3" s="1"/>
  <c r="J1702" i="3"/>
  <c r="L1702" i="3" s="1"/>
  <c r="J1703" i="3"/>
  <c r="L1703" i="3" s="1"/>
  <c r="J1704" i="3"/>
  <c r="L1704" i="3" s="1"/>
  <c r="J1705" i="3"/>
  <c r="L1705" i="3" s="1"/>
  <c r="J1706" i="3"/>
  <c r="L1706" i="3" s="1"/>
  <c r="J1707" i="3"/>
  <c r="L1707" i="3" s="1"/>
  <c r="J1708" i="3"/>
  <c r="J1709" i="3"/>
  <c r="L1709" i="3" s="1"/>
  <c r="J1710" i="3"/>
  <c r="L1710" i="3" s="1"/>
  <c r="J1711" i="3"/>
  <c r="L1711" i="3" s="1"/>
  <c r="J1712" i="3"/>
  <c r="L1712" i="3" s="1"/>
  <c r="J1713" i="3"/>
  <c r="L1713" i="3" s="1"/>
  <c r="J1714" i="3"/>
  <c r="L1714" i="3" s="1"/>
  <c r="J1715" i="3"/>
  <c r="L1715" i="3" s="1"/>
  <c r="J1716" i="3"/>
  <c r="J1717" i="3"/>
  <c r="L1717" i="3" s="1"/>
  <c r="J1718" i="3"/>
  <c r="L1718" i="3" s="1"/>
  <c r="J1719" i="3"/>
  <c r="L1719" i="3" s="1"/>
  <c r="J1720" i="3"/>
  <c r="L1720" i="3" s="1"/>
  <c r="J1721" i="3"/>
  <c r="L1721" i="3" s="1"/>
  <c r="J1722" i="3"/>
  <c r="L1722" i="3" s="1"/>
  <c r="J1723" i="3"/>
  <c r="L1723" i="3" s="1"/>
  <c r="J1724" i="3"/>
  <c r="J1725" i="3"/>
  <c r="L1725" i="3" s="1"/>
  <c r="J1726" i="3"/>
  <c r="L1726" i="3" s="1"/>
  <c r="J1727" i="3"/>
  <c r="L1727" i="3" s="1"/>
  <c r="J1728" i="3"/>
  <c r="L1728" i="3" s="1"/>
  <c r="J1729" i="3"/>
  <c r="L1729" i="3" s="1"/>
  <c r="J1730" i="3"/>
  <c r="L1730" i="3" s="1"/>
  <c r="J1731" i="3"/>
  <c r="L1731" i="3" s="1"/>
  <c r="J1732" i="3"/>
  <c r="J1733" i="3"/>
  <c r="L1733" i="3" s="1"/>
  <c r="J1734" i="3"/>
  <c r="L1734" i="3" s="1"/>
  <c r="J1735" i="3"/>
  <c r="L1735" i="3" s="1"/>
  <c r="J1736" i="3"/>
  <c r="L1736" i="3" s="1"/>
  <c r="J1737" i="3"/>
  <c r="L1737" i="3" s="1"/>
  <c r="J1738" i="3"/>
  <c r="L1738" i="3" s="1"/>
  <c r="J1739" i="3"/>
  <c r="L1739" i="3" s="1"/>
  <c r="J1740" i="3"/>
  <c r="J1741" i="3"/>
  <c r="L1741" i="3" s="1"/>
  <c r="J1742" i="3"/>
  <c r="L1742" i="3" s="1"/>
  <c r="J1743" i="3"/>
  <c r="L1743" i="3" s="1"/>
  <c r="J1744" i="3"/>
  <c r="L1744" i="3" s="1"/>
  <c r="J1745" i="3"/>
  <c r="L1745" i="3" s="1"/>
  <c r="J1746" i="3"/>
  <c r="L1746" i="3" s="1"/>
  <c r="J1747" i="3"/>
  <c r="L1747" i="3" s="1"/>
  <c r="J1748" i="3"/>
  <c r="J1749" i="3"/>
  <c r="L1749" i="3" s="1"/>
  <c r="J1750" i="3"/>
  <c r="L1750" i="3" s="1"/>
  <c r="J1751" i="3"/>
  <c r="L1751" i="3" s="1"/>
  <c r="J1752" i="3"/>
  <c r="L1752" i="3" s="1"/>
  <c r="J1753" i="3"/>
  <c r="L1753" i="3" s="1"/>
  <c r="J1754" i="3"/>
  <c r="L1754" i="3" s="1"/>
  <c r="J1755" i="3"/>
  <c r="L1755" i="3" s="1"/>
  <c r="J1756" i="3"/>
  <c r="J1757" i="3"/>
  <c r="L1757" i="3" s="1"/>
  <c r="J1758" i="3"/>
  <c r="L1758" i="3" s="1"/>
  <c r="J1759" i="3"/>
  <c r="L1759" i="3" s="1"/>
  <c r="J1760" i="3"/>
  <c r="L1760" i="3" s="1"/>
  <c r="J1761" i="3"/>
  <c r="L1761" i="3" s="1"/>
  <c r="J1762" i="3"/>
  <c r="L1762" i="3" s="1"/>
  <c r="J1763" i="3"/>
  <c r="L1763" i="3" s="1"/>
  <c r="J1764" i="3"/>
  <c r="J1765" i="3"/>
  <c r="L1765" i="3" s="1"/>
  <c r="J1766" i="3"/>
  <c r="L1766" i="3" s="1"/>
  <c r="J1767" i="3"/>
  <c r="L1767" i="3" s="1"/>
  <c r="J1768" i="3"/>
  <c r="L1768" i="3" s="1"/>
  <c r="J1769" i="3"/>
  <c r="L1769" i="3" s="1"/>
  <c r="J1770" i="3"/>
  <c r="L1770" i="3" s="1"/>
  <c r="J1771" i="3"/>
  <c r="L1771" i="3" s="1"/>
  <c r="J1772" i="3"/>
  <c r="J1773" i="3"/>
  <c r="L1773" i="3" s="1"/>
  <c r="J1774" i="3"/>
  <c r="L1774" i="3" s="1"/>
  <c r="J1775" i="3"/>
  <c r="L1775" i="3" s="1"/>
  <c r="J1776" i="3"/>
  <c r="L1776" i="3" s="1"/>
  <c r="J1777" i="3"/>
  <c r="L1777" i="3" s="1"/>
  <c r="J1778" i="3"/>
  <c r="L1778" i="3" s="1"/>
  <c r="J1779" i="3"/>
  <c r="J1780" i="3"/>
  <c r="J1781" i="3"/>
  <c r="L1781" i="3" s="1"/>
  <c r="J1782" i="3"/>
  <c r="L1782" i="3" s="1"/>
  <c r="J1783" i="3"/>
  <c r="L1783" i="3" s="1"/>
  <c r="J1784" i="3"/>
  <c r="L1784" i="3" s="1"/>
  <c r="J1785" i="3"/>
  <c r="L1785" i="3" s="1"/>
  <c r="J1786" i="3"/>
  <c r="L1786" i="3" s="1"/>
  <c r="J1787" i="3"/>
  <c r="L1787" i="3" s="1"/>
  <c r="J1788" i="3"/>
  <c r="J1789" i="3"/>
  <c r="L1789" i="3" s="1"/>
  <c r="J1790" i="3"/>
  <c r="L1790" i="3" s="1"/>
  <c r="J1791" i="3"/>
  <c r="L1791" i="3" s="1"/>
  <c r="J1792" i="3"/>
  <c r="L1792" i="3" s="1"/>
  <c r="J1793" i="3"/>
  <c r="L1793" i="3" s="1"/>
  <c r="J1794" i="3"/>
  <c r="L1794" i="3" s="1"/>
  <c r="J1795" i="3"/>
  <c r="L1795" i="3" s="1"/>
  <c r="J1796" i="3"/>
  <c r="J1797" i="3"/>
  <c r="L1797" i="3" s="1"/>
  <c r="J1798" i="3"/>
  <c r="L1798" i="3" s="1"/>
  <c r="J1799" i="3"/>
  <c r="L1799" i="3" s="1"/>
  <c r="J1800" i="3"/>
  <c r="L1800" i="3" s="1"/>
  <c r="J1801" i="3"/>
  <c r="L1801" i="3" s="1"/>
  <c r="J1802" i="3"/>
  <c r="L1802" i="3" s="1"/>
  <c r="J1803" i="3"/>
  <c r="L1803" i="3" s="1"/>
  <c r="J1804" i="3"/>
  <c r="J1805" i="3"/>
  <c r="L1805" i="3" s="1"/>
  <c r="J1806" i="3"/>
  <c r="L1806" i="3" s="1"/>
  <c r="J1807" i="3"/>
  <c r="L1807" i="3" s="1"/>
  <c r="J1808" i="3"/>
  <c r="L1808" i="3" s="1"/>
  <c r="J1809" i="3"/>
  <c r="L1809" i="3" s="1"/>
  <c r="J1810" i="3"/>
  <c r="L1810" i="3" s="1"/>
  <c r="J1811" i="3"/>
  <c r="L1811" i="3" s="1"/>
  <c r="J1812" i="3"/>
  <c r="J1813" i="3"/>
  <c r="L1813" i="3" s="1"/>
  <c r="J1814" i="3"/>
  <c r="L1814" i="3" s="1"/>
  <c r="J1815" i="3"/>
  <c r="L1815" i="3" s="1"/>
  <c r="J1816" i="3"/>
  <c r="L1816" i="3" s="1"/>
  <c r="J1817" i="3"/>
  <c r="L1817" i="3" s="1"/>
  <c r="J1818" i="3"/>
  <c r="L1818" i="3" s="1"/>
  <c r="J1819" i="3"/>
  <c r="L1819" i="3" s="1"/>
  <c r="J1820" i="3"/>
  <c r="J1821" i="3"/>
  <c r="L1821" i="3" s="1"/>
  <c r="J1822" i="3"/>
  <c r="L1822" i="3" s="1"/>
  <c r="J1823" i="3"/>
  <c r="L1823" i="3" s="1"/>
  <c r="J1824" i="3"/>
  <c r="L1824" i="3" s="1"/>
  <c r="J1825" i="3"/>
  <c r="L1825" i="3" s="1"/>
  <c r="J1826" i="3"/>
  <c r="L1826" i="3" s="1"/>
  <c r="J1827" i="3"/>
  <c r="L1827" i="3" s="1"/>
  <c r="J1828" i="3"/>
  <c r="J1829" i="3"/>
  <c r="L1829" i="3" s="1"/>
  <c r="J1830" i="3"/>
  <c r="L1830" i="3" s="1"/>
  <c r="J1831" i="3"/>
  <c r="L1831" i="3" s="1"/>
  <c r="J1832" i="3"/>
  <c r="L1832" i="3" s="1"/>
  <c r="J1833" i="3"/>
  <c r="L1833" i="3" s="1"/>
  <c r="J1834" i="3"/>
  <c r="L1834" i="3" s="1"/>
  <c r="J1835" i="3"/>
  <c r="L1835" i="3" s="1"/>
  <c r="J1836" i="3"/>
  <c r="J1837" i="3"/>
  <c r="L1837" i="3" s="1"/>
  <c r="J1838" i="3"/>
  <c r="L1838" i="3" s="1"/>
  <c r="J1839" i="3"/>
  <c r="L1839" i="3" s="1"/>
  <c r="J1840" i="3"/>
  <c r="L1840" i="3" s="1"/>
  <c r="J1841" i="3"/>
  <c r="L1841" i="3" s="1"/>
  <c r="J1842" i="3"/>
  <c r="L1842" i="3" s="1"/>
  <c r="J1843" i="3"/>
  <c r="L1843" i="3" s="1"/>
  <c r="J1844" i="3"/>
  <c r="J1845" i="3"/>
  <c r="L1845" i="3" s="1"/>
  <c r="J1846" i="3"/>
  <c r="L1846" i="3" s="1"/>
  <c r="J1847" i="3"/>
  <c r="L1847" i="3" s="1"/>
  <c r="J1848" i="3"/>
  <c r="L1848" i="3" s="1"/>
  <c r="J1849" i="3"/>
  <c r="L1849" i="3" s="1"/>
  <c r="J1850" i="3"/>
  <c r="L1850" i="3" s="1"/>
  <c r="J1851" i="3"/>
  <c r="J1852" i="3"/>
  <c r="J1853" i="3"/>
  <c r="L1853" i="3" s="1"/>
  <c r="J1854" i="3"/>
  <c r="L1854" i="3" s="1"/>
  <c r="J1855" i="3"/>
  <c r="L1855" i="3" s="1"/>
  <c r="J1856" i="3"/>
  <c r="L1856" i="3" s="1"/>
  <c r="J1857" i="3"/>
  <c r="L1857" i="3" s="1"/>
  <c r="J1858" i="3"/>
  <c r="L1858" i="3" s="1"/>
  <c r="J1859" i="3"/>
  <c r="L1859" i="3" s="1"/>
  <c r="J1860" i="3"/>
  <c r="J1861" i="3"/>
  <c r="L1861" i="3" s="1"/>
  <c r="J1862" i="3"/>
  <c r="L1862" i="3" s="1"/>
  <c r="J1863" i="3"/>
  <c r="L1863" i="3" s="1"/>
  <c r="J1864" i="3"/>
  <c r="L1864" i="3" s="1"/>
  <c r="J1865" i="3"/>
  <c r="L1865" i="3" s="1"/>
  <c r="J1866" i="3"/>
  <c r="L1866" i="3" s="1"/>
  <c r="J1867" i="3"/>
  <c r="L1867" i="3" s="1"/>
  <c r="J1868" i="3"/>
  <c r="J1869" i="3"/>
  <c r="L1869" i="3" s="1"/>
  <c r="J1870" i="3"/>
  <c r="L1870" i="3" s="1"/>
  <c r="J1871" i="3"/>
  <c r="L1871" i="3" s="1"/>
  <c r="J1872" i="3"/>
  <c r="L1872" i="3" s="1"/>
  <c r="J1873" i="3"/>
  <c r="L1873" i="3" s="1"/>
  <c r="J1874" i="3"/>
  <c r="L1874" i="3" s="1"/>
  <c r="J1875" i="3"/>
  <c r="L1875" i="3" s="1"/>
  <c r="J1876" i="3"/>
  <c r="J1877" i="3"/>
  <c r="L1877" i="3" s="1"/>
  <c r="J1878" i="3"/>
  <c r="L1878" i="3" s="1"/>
  <c r="J1879" i="3"/>
  <c r="L1879" i="3" s="1"/>
  <c r="J1880" i="3"/>
  <c r="L1880" i="3" s="1"/>
  <c r="J1881" i="3"/>
  <c r="L1881" i="3" s="1"/>
  <c r="J1882" i="3"/>
  <c r="L1882" i="3" s="1"/>
  <c r="J1883" i="3"/>
  <c r="L1883" i="3" s="1"/>
  <c r="J1884" i="3"/>
  <c r="J1885" i="3"/>
  <c r="L1885" i="3" s="1"/>
  <c r="J1886" i="3"/>
  <c r="L1886" i="3" s="1"/>
  <c r="J1887" i="3"/>
  <c r="L1887" i="3" s="1"/>
  <c r="J1888" i="3"/>
  <c r="L1888" i="3" s="1"/>
  <c r="J1889" i="3"/>
  <c r="L1889" i="3" s="1"/>
  <c r="J1890" i="3"/>
  <c r="L1890" i="3" s="1"/>
  <c r="J1891" i="3"/>
  <c r="L1891" i="3" s="1"/>
  <c r="J1892" i="3"/>
  <c r="J1893" i="3"/>
  <c r="L1893" i="3" s="1"/>
  <c r="J1894" i="3"/>
  <c r="L1894" i="3" s="1"/>
  <c r="J1895" i="3"/>
  <c r="L1895" i="3" s="1"/>
  <c r="J1896" i="3"/>
  <c r="L1896" i="3" s="1"/>
  <c r="J1897" i="3"/>
  <c r="L1897" i="3" s="1"/>
  <c r="J1898" i="3"/>
  <c r="L1898" i="3" s="1"/>
  <c r="J1899" i="3"/>
  <c r="L1899" i="3" s="1"/>
  <c r="J1900" i="3"/>
  <c r="J1901" i="3"/>
  <c r="L1901" i="3" s="1"/>
  <c r="J1902" i="3"/>
  <c r="L1902" i="3" s="1"/>
  <c r="J1903" i="3"/>
  <c r="L1903" i="3" s="1"/>
  <c r="J1904" i="3"/>
  <c r="L1904" i="3" s="1"/>
  <c r="J1905" i="3"/>
  <c r="L1905" i="3" s="1"/>
  <c r="J1906" i="3"/>
  <c r="L1906" i="3" s="1"/>
  <c r="J1907" i="3"/>
  <c r="L1907" i="3" s="1"/>
  <c r="J1908" i="3"/>
  <c r="J1909" i="3"/>
  <c r="L1909" i="3" s="1"/>
  <c r="J1910" i="3"/>
  <c r="L1910" i="3" s="1"/>
  <c r="J1911" i="3"/>
  <c r="L1911" i="3" s="1"/>
  <c r="J1912" i="3"/>
  <c r="L1912" i="3" s="1"/>
  <c r="J1913" i="3"/>
  <c r="L1913" i="3" s="1"/>
  <c r="J1914" i="3"/>
  <c r="L1914" i="3" s="1"/>
  <c r="J1915" i="3"/>
  <c r="L1915" i="3" s="1"/>
  <c r="J1916" i="3"/>
  <c r="J1917" i="3"/>
  <c r="L1917" i="3" s="1"/>
  <c r="J1918" i="3"/>
  <c r="L1918" i="3" s="1"/>
  <c r="J1919" i="3"/>
  <c r="L1919" i="3" s="1"/>
  <c r="J1920" i="3"/>
  <c r="L1920" i="3" s="1"/>
  <c r="J1921" i="3"/>
  <c r="L1921" i="3" s="1"/>
  <c r="J1922" i="3"/>
  <c r="L1922" i="3" s="1"/>
  <c r="J1923" i="3"/>
  <c r="L1923" i="3" s="1"/>
  <c r="J1924" i="3"/>
  <c r="J1925" i="3"/>
  <c r="L1925" i="3" s="1"/>
  <c r="J1926" i="3"/>
  <c r="L1926" i="3" s="1"/>
  <c r="J1927" i="3"/>
  <c r="L1927" i="3" s="1"/>
  <c r="J1928" i="3"/>
  <c r="L1928" i="3" s="1"/>
  <c r="J1929" i="3"/>
  <c r="L1929" i="3" s="1"/>
  <c r="J1930" i="3"/>
  <c r="L1930" i="3" s="1"/>
  <c r="J1931" i="3"/>
  <c r="L1931" i="3" s="1"/>
  <c r="J1932" i="3"/>
  <c r="J1933" i="3"/>
  <c r="L1933" i="3" s="1"/>
  <c r="J1934" i="3"/>
  <c r="L1934" i="3" s="1"/>
  <c r="J1935" i="3"/>
  <c r="L1935" i="3" s="1"/>
  <c r="J1936" i="3"/>
  <c r="L1936" i="3" s="1"/>
  <c r="J1937" i="3"/>
  <c r="L1937" i="3" s="1"/>
  <c r="J1938" i="3"/>
  <c r="L1938" i="3" s="1"/>
  <c r="J1939" i="3"/>
  <c r="L1939" i="3" s="1"/>
  <c r="J1940" i="3"/>
  <c r="J1941" i="3"/>
  <c r="L1941" i="3" s="1"/>
  <c r="J1942" i="3"/>
  <c r="L1942" i="3" s="1"/>
  <c r="J1943" i="3"/>
  <c r="L1943" i="3" s="1"/>
  <c r="J1944" i="3"/>
  <c r="L1944" i="3" s="1"/>
  <c r="J1945" i="3"/>
  <c r="L1945" i="3" s="1"/>
  <c r="J1946" i="3"/>
  <c r="L1946" i="3" s="1"/>
  <c r="J1947" i="3"/>
  <c r="L1947" i="3" s="1"/>
  <c r="J1948" i="3"/>
  <c r="J1949" i="3"/>
  <c r="L1949" i="3" s="1"/>
  <c r="J1950" i="3"/>
  <c r="L1950" i="3" s="1"/>
  <c r="J1951" i="3"/>
  <c r="L1951" i="3" s="1"/>
  <c r="J1952" i="3"/>
  <c r="L1952" i="3" s="1"/>
  <c r="J1953" i="3"/>
  <c r="L1953" i="3" s="1"/>
  <c r="J1954" i="3"/>
  <c r="L1954" i="3" s="1"/>
  <c r="J1955" i="3"/>
  <c r="L1955" i="3" s="1"/>
  <c r="J1956" i="3"/>
  <c r="J1957" i="3"/>
  <c r="L1957" i="3" s="1"/>
  <c r="J1958" i="3"/>
  <c r="L1958" i="3" s="1"/>
  <c r="J1959" i="3"/>
  <c r="L1959" i="3" s="1"/>
  <c r="J1960" i="3"/>
  <c r="L1960" i="3" s="1"/>
  <c r="J1961" i="3"/>
  <c r="L1961" i="3" s="1"/>
  <c r="J1962" i="3"/>
  <c r="L1962" i="3" s="1"/>
  <c r="J1963" i="3"/>
  <c r="L1963" i="3" s="1"/>
  <c r="J1964" i="3"/>
  <c r="J1965" i="3"/>
  <c r="L1965" i="3" s="1"/>
  <c r="J1966" i="3"/>
  <c r="L1966" i="3" s="1"/>
  <c r="J1967" i="3"/>
  <c r="L1967" i="3" s="1"/>
  <c r="J1968" i="3"/>
  <c r="L1968" i="3" s="1"/>
  <c r="J1969" i="3"/>
  <c r="L1969" i="3" s="1"/>
  <c r="J1970" i="3"/>
  <c r="L1970" i="3" s="1"/>
  <c r="J1971" i="3"/>
  <c r="L1971" i="3" s="1"/>
  <c r="J1972" i="3"/>
  <c r="J1973" i="3"/>
  <c r="L1973" i="3" s="1"/>
  <c r="J1974" i="3"/>
  <c r="L1974" i="3" s="1"/>
  <c r="J1975" i="3"/>
  <c r="L1975" i="3" s="1"/>
  <c r="J1976" i="3"/>
  <c r="L1976" i="3" s="1"/>
  <c r="J1977" i="3"/>
  <c r="L1977" i="3" s="1"/>
  <c r="J1978" i="3"/>
  <c r="L1978" i="3" s="1"/>
  <c r="J1979" i="3"/>
  <c r="L1979" i="3" s="1"/>
  <c r="J1980" i="3"/>
  <c r="J1981" i="3"/>
  <c r="L1981" i="3" s="1"/>
  <c r="J1982" i="3"/>
  <c r="L1982" i="3" s="1"/>
  <c r="J1983" i="3"/>
  <c r="L1983" i="3" s="1"/>
  <c r="J1984" i="3"/>
  <c r="L1984" i="3" s="1"/>
  <c r="J1985" i="3"/>
  <c r="L1985" i="3" s="1"/>
  <c r="J1986" i="3"/>
  <c r="L1986" i="3" s="1"/>
  <c r="J1987" i="3"/>
  <c r="L1987" i="3" s="1"/>
  <c r="J1988" i="3"/>
  <c r="J1989" i="3"/>
  <c r="L1989" i="3" s="1"/>
  <c r="J1990" i="3"/>
  <c r="L1990" i="3" s="1"/>
  <c r="J1991" i="3"/>
  <c r="L1991" i="3" s="1"/>
  <c r="J1992" i="3"/>
  <c r="L1992" i="3" s="1"/>
  <c r="J1993" i="3"/>
  <c r="L1993" i="3" s="1"/>
  <c r="J1994" i="3"/>
  <c r="L1994" i="3" s="1"/>
  <c r="J1995" i="3"/>
  <c r="L1995" i="3" s="1"/>
  <c r="J1996" i="3"/>
  <c r="J1997" i="3"/>
  <c r="L1997" i="3" s="1"/>
  <c r="J1998" i="3"/>
  <c r="L1998" i="3" s="1"/>
  <c r="J1999" i="3"/>
  <c r="L1999" i="3" s="1"/>
  <c r="J2000" i="3"/>
  <c r="L2000" i="3" s="1"/>
  <c r="J2001" i="3"/>
  <c r="L2001" i="3" s="1"/>
  <c r="J2002" i="3"/>
  <c r="L2002" i="3" s="1"/>
  <c r="J2003" i="3"/>
  <c r="L2003" i="3" s="1"/>
  <c r="J2004" i="3"/>
  <c r="J2005" i="3"/>
  <c r="L2005" i="3" s="1"/>
  <c r="J2006" i="3"/>
  <c r="L2006" i="3" s="1"/>
  <c r="J2007" i="3"/>
  <c r="L2007" i="3" s="1"/>
  <c r="J2008" i="3"/>
  <c r="L2008" i="3" s="1"/>
  <c r="J2009" i="3"/>
  <c r="L2009" i="3" s="1"/>
  <c r="J2010" i="3"/>
  <c r="L2010" i="3" s="1"/>
  <c r="J2011" i="3"/>
  <c r="L2011" i="3" s="1"/>
  <c r="J2012" i="3"/>
  <c r="J2013" i="3"/>
  <c r="L2013" i="3" s="1"/>
  <c r="J2014" i="3"/>
  <c r="L2014" i="3" s="1"/>
  <c r="J2015" i="3"/>
  <c r="L2015" i="3" s="1"/>
  <c r="J2016" i="3"/>
  <c r="L2016" i="3" s="1"/>
  <c r="J2017" i="3"/>
  <c r="L2017" i="3" s="1"/>
  <c r="J2018" i="3"/>
  <c r="L2018" i="3" s="1"/>
  <c r="J2019" i="3"/>
  <c r="L2019" i="3" s="1"/>
  <c r="J2020" i="3"/>
  <c r="J2021" i="3"/>
  <c r="L2021" i="3" s="1"/>
  <c r="J2022" i="3"/>
  <c r="L2022" i="3" s="1"/>
  <c r="J2023" i="3"/>
  <c r="L2023" i="3" s="1"/>
  <c r="J2024" i="3"/>
  <c r="L2024" i="3" s="1"/>
  <c r="J2025" i="3"/>
  <c r="L2025" i="3" s="1"/>
  <c r="J2026" i="3"/>
  <c r="L2026" i="3" s="1"/>
  <c r="J2027" i="3"/>
  <c r="L2027" i="3" s="1"/>
  <c r="J2028" i="3"/>
  <c r="J2029" i="3"/>
  <c r="L2029" i="3" s="1"/>
  <c r="J2030" i="3"/>
  <c r="L2030" i="3" s="1"/>
  <c r="J2031" i="3"/>
  <c r="L2031" i="3" s="1"/>
  <c r="J2032" i="3"/>
  <c r="L2032" i="3" s="1"/>
  <c r="J2033" i="3"/>
  <c r="L2033" i="3" s="1"/>
  <c r="J2034" i="3"/>
  <c r="L2034" i="3" s="1"/>
  <c r="J2035" i="3"/>
  <c r="L2035" i="3" s="1"/>
  <c r="J2036" i="3"/>
  <c r="J2037" i="3"/>
  <c r="L2037" i="3" s="1"/>
  <c r="J2038" i="3"/>
  <c r="L2038" i="3" s="1"/>
  <c r="J2039" i="3"/>
  <c r="L2039" i="3" s="1"/>
  <c r="J2040" i="3"/>
  <c r="L2040" i="3" s="1"/>
  <c r="J2041" i="3"/>
  <c r="L2041" i="3" s="1"/>
  <c r="J2042" i="3"/>
  <c r="L2042" i="3" s="1"/>
  <c r="J2043" i="3"/>
  <c r="L2043" i="3" s="1"/>
  <c r="J2044" i="3"/>
  <c r="J2045" i="3"/>
  <c r="L2045" i="3" s="1"/>
  <c r="J2046" i="3"/>
  <c r="L2046" i="3" s="1"/>
  <c r="J2047" i="3"/>
  <c r="L2047" i="3" s="1"/>
  <c r="J2048" i="3"/>
  <c r="L2048" i="3" s="1"/>
  <c r="J2049" i="3"/>
  <c r="L2049" i="3" s="1"/>
  <c r="J2050" i="3"/>
  <c r="L2050" i="3" s="1"/>
  <c r="J2051" i="3"/>
  <c r="L2051" i="3" s="1"/>
  <c r="J2052" i="3"/>
  <c r="J2053" i="3"/>
  <c r="L2053" i="3" s="1"/>
  <c r="J2054" i="3"/>
  <c r="L2054" i="3" s="1"/>
  <c r="J2055" i="3"/>
  <c r="L2055" i="3" s="1"/>
  <c r="J2056" i="3"/>
  <c r="L2056" i="3" s="1"/>
  <c r="J2057" i="3"/>
  <c r="L2057" i="3" s="1"/>
  <c r="J2058" i="3"/>
  <c r="L2058" i="3" s="1"/>
  <c r="J2059" i="3"/>
  <c r="L2059" i="3" s="1"/>
  <c r="J2060" i="3"/>
  <c r="J2061" i="3"/>
  <c r="L2061" i="3" s="1"/>
  <c r="J2062" i="3"/>
  <c r="L2062" i="3" s="1"/>
  <c r="J2063" i="3"/>
  <c r="L2063" i="3" s="1"/>
  <c r="J2064" i="3"/>
  <c r="L2064" i="3" s="1"/>
  <c r="J2065" i="3"/>
  <c r="L2065" i="3" s="1"/>
  <c r="J2066" i="3"/>
  <c r="L2066" i="3" s="1"/>
  <c r="J2067" i="3"/>
  <c r="L2067" i="3" s="1"/>
  <c r="J2068" i="3"/>
  <c r="J2069" i="3"/>
  <c r="L2069" i="3" s="1"/>
  <c r="J2070" i="3"/>
  <c r="L2070" i="3" s="1"/>
  <c r="J2071" i="3"/>
  <c r="L2071" i="3" s="1"/>
  <c r="J2072" i="3"/>
  <c r="L2072" i="3" s="1"/>
  <c r="J2073" i="3"/>
  <c r="L2073" i="3" s="1"/>
  <c r="J2074" i="3"/>
  <c r="L2074" i="3" s="1"/>
  <c r="J2075" i="3"/>
  <c r="L2075" i="3" s="1"/>
  <c r="J2076" i="3"/>
  <c r="J2077" i="3"/>
  <c r="L2077" i="3" s="1"/>
  <c r="J2078" i="3"/>
  <c r="L2078" i="3" s="1"/>
  <c r="J2079" i="3"/>
  <c r="L2079" i="3" s="1"/>
  <c r="J2080" i="3"/>
  <c r="L2080" i="3" s="1"/>
  <c r="J2081" i="3"/>
  <c r="L2081" i="3" s="1"/>
  <c r="J2082" i="3"/>
  <c r="L2082" i="3" s="1"/>
  <c r="J2083" i="3"/>
  <c r="L2083" i="3" s="1"/>
  <c r="J2084" i="3"/>
  <c r="J2085" i="3"/>
  <c r="L2085" i="3" s="1"/>
  <c r="J2086" i="3"/>
  <c r="L2086" i="3" s="1"/>
  <c r="J2087" i="3"/>
  <c r="L2087" i="3" s="1"/>
  <c r="J2088" i="3"/>
  <c r="L2088" i="3" s="1"/>
  <c r="J2089" i="3"/>
  <c r="L2089" i="3" s="1"/>
  <c r="J2090" i="3"/>
  <c r="L2090" i="3" s="1"/>
  <c r="J2091" i="3"/>
  <c r="L2091" i="3" s="1"/>
  <c r="J2092" i="3"/>
  <c r="J2093" i="3"/>
  <c r="L2093" i="3" s="1"/>
  <c r="J2094" i="3"/>
  <c r="L2094" i="3" s="1"/>
  <c r="J2095" i="3"/>
  <c r="L2095" i="3" s="1"/>
  <c r="J2096" i="3"/>
  <c r="L2096" i="3" s="1"/>
  <c r="J2097" i="3"/>
  <c r="L2097" i="3" s="1"/>
  <c r="J2098" i="3"/>
  <c r="L2098" i="3" s="1"/>
  <c r="J2099" i="3"/>
  <c r="L2099" i="3" s="1"/>
  <c r="J2100" i="3"/>
  <c r="J2101" i="3"/>
  <c r="L2101" i="3" s="1"/>
  <c r="J2102" i="3"/>
  <c r="L2102" i="3" s="1"/>
  <c r="J2103" i="3"/>
  <c r="L2103" i="3" s="1"/>
  <c r="J2104" i="3"/>
  <c r="L2104" i="3" s="1"/>
  <c r="J2105" i="3"/>
  <c r="L2105" i="3" s="1"/>
  <c r="J2106" i="3"/>
  <c r="L2106" i="3" s="1"/>
  <c r="J2107" i="3"/>
  <c r="L2107" i="3" s="1"/>
  <c r="J2108" i="3"/>
  <c r="J2109" i="3"/>
  <c r="L2109" i="3" s="1"/>
  <c r="J2110" i="3"/>
  <c r="L2110" i="3" s="1"/>
  <c r="J2111" i="3"/>
  <c r="L2111" i="3" s="1"/>
  <c r="J2112" i="3"/>
  <c r="L2112" i="3" s="1"/>
  <c r="J2113" i="3"/>
  <c r="L2113" i="3" s="1"/>
  <c r="J2114" i="3"/>
  <c r="L2114" i="3" s="1"/>
  <c r="J2115" i="3"/>
  <c r="L2115" i="3" s="1"/>
  <c r="J2116" i="3"/>
  <c r="J2117" i="3"/>
  <c r="L2117" i="3" s="1"/>
  <c r="J2118" i="3"/>
  <c r="L2118" i="3" s="1"/>
  <c r="J2119" i="3"/>
  <c r="L2119" i="3" s="1"/>
  <c r="J2120" i="3"/>
  <c r="L2120" i="3" s="1"/>
  <c r="J2121" i="3"/>
  <c r="L2121" i="3" s="1"/>
  <c r="J2122" i="3"/>
  <c r="L2122" i="3" s="1"/>
  <c r="J2123" i="3"/>
  <c r="L2123" i="3" s="1"/>
  <c r="J2124" i="3"/>
  <c r="J2125" i="3"/>
  <c r="L2125" i="3" s="1"/>
  <c r="J2126" i="3"/>
  <c r="L2126" i="3" s="1"/>
  <c r="J2127" i="3"/>
  <c r="L2127" i="3" s="1"/>
  <c r="J2128" i="3"/>
  <c r="L2128" i="3" s="1"/>
  <c r="J2129" i="3"/>
  <c r="L2129" i="3" s="1"/>
  <c r="J2130" i="3"/>
  <c r="L2130" i="3" s="1"/>
  <c r="J2131" i="3"/>
  <c r="L2131" i="3" s="1"/>
  <c r="J2132" i="3"/>
  <c r="J2133" i="3"/>
  <c r="L2133" i="3" s="1"/>
  <c r="J2134" i="3"/>
  <c r="L2134" i="3" s="1"/>
  <c r="J2135" i="3"/>
  <c r="L2135" i="3" s="1"/>
  <c r="J2136" i="3"/>
  <c r="L2136" i="3" s="1"/>
  <c r="J2137" i="3"/>
  <c r="L2137" i="3" s="1"/>
  <c r="J2138" i="3"/>
  <c r="L2138" i="3" s="1"/>
  <c r="J2139" i="3"/>
  <c r="L2139" i="3" s="1"/>
  <c r="J2140" i="3"/>
  <c r="J2141" i="3"/>
  <c r="L2141" i="3" s="1"/>
  <c r="J2142" i="3"/>
  <c r="L2142" i="3" s="1"/>
  <c r="J2143" i="3"/>
  <c r="L2143" i="3" s="1"/>
  <c r="J2144" i="3"/>
  <c r="L2144" i="3" s="1"/>
  <c r="J2145" i="3"/>
  <c r="L2145" i="3" s="1"/>
  <c r="J2146" i="3"/>
  <c r="L2146" i="3" s="1"/>
  <c r="J2147" i="3"/>
  <c r="L2147" i="3" s="1"/>
  <c r="J2148" i="3"/>
  <c r="J2149" i="3"/>
  <c r="L2149" i="3" s="1"/>
  <c r="J2150" i="3"/>
  <c r="L2150" i="3" s="1"/>
  <c r="J2151" i="3"/>
  <c r="L2151" i="3" s="1"/>
  <c r="J2152" i="3"/>
  <c r="L2152" i="3" s="1"/>
  <c r="J2153" i="3"/>
  <c r="L2153" i="3" s="1"/>
  <c r="J2154" i="3"/>
  <c r="L2154" i="3" s="1"/>
  <c r="J2155" i="3"/>
  <c r="L2155" i="3" s="1"/>
  <c r="J2156" i="3"/>
  <c r="J2157" i="3"/>
  <c r="L2157" i="3" s="1"/>
  <c r="J2158" i="3"/>
  <c r="L2158" i="3" s="1"/>
  <c r="J2159" i="3"/>
  <c r="L2159" i="3" s="1"/>
  <c r="J2160" i="3"/>
  <c r="L2160" i="3" s="1"/>
  <c r="J2161" i="3"/>
  <c r="L2161" i="3" s="1"/>
  <c r="J2162" i="3"/>
  <c r="L2162" i="3" s="1"/>
  <c r="J2163" i="3"/>
  <c r="L2163" i="3" s="1"/>
  <c r="J2164" i="3"/>
  <c r="J2165" i="3"/>
  <c r="L2165" i="3" s="1"/>
  <c r="J2166" i="3"/>
  <c r="L2166" i="3" s="1"/>
  <c r="J2167" i="3"/>
  <c r="L2167" i="3" s="1"/>
  <c r="J2168" i="3"/>
  <c r="L2168" i="3" s="1"/>
  <c r="J2169" i="3"/>
  <c r="L2169" i="3" s="1"/>
  <c r="J2170" i="3"/>
  <c r="L2170" i="3" s="1"/>
  <c r="J2171" i="3"/>
  <c r="L2171" i="3" s="1"/>
  <c r="J2172" i="3"/>
  <c r="J2173" i="3"/>
  <c r="L2173" i="3" s="1"/>
  <c r="J2174" i="3"/>
  <c r="L2174" i="3" s="1"/>
  <c r="J2175" i="3"/>
  <c r="L2175" i="3" s="1"/>
  <c r="J2176" i="3"/>
  <c r="L2176" i="3" s="1"/>
  <c r="J2177" i="3"/>
  <c r="L2177" i="3" s="1"/>
  <c r="J2178" i="3"/>
  <c r="L2178" i="3" s="1"/>
  <c r="J2179" i="3"/>
  <c r="L2179" i="3" s="1"/>
  <c r="J2180" i="3"/>
  <c r="J2181" i="3"/>
  <c r="L2181" i="3" s="1"/>
  <c r="J2182" i="3"/>
  <c r="L2182" i="3" s="1"/>
  <c r="J2183" i="3"/>
  <c r="L2183" i="3" s="1"/>
  <c r="J2184" i="3"/>
  <c r="L2184" i="3" s="1"/>
  <c r="J2185" i="3"/>
  <c r="L2185" i="3" s="1"/>
  <c r="J2186" i="3"/>
  <c r="L2186" i="3" s="1"/>
  <c r="J2187" i="3"/>
  <c r="L2187" i="3" s="1"/>
  <c r="J2188" i="3"/>
  <c r="J2189" i="3"/>
  <c r="L2189" i="3" s="1"/>
  <c r="J2190" i="3"/>
  <c r="L2190" i="3" s="1"/>
  <c r="J2191" i="3"/>
  <c r="L2191" i="3" s="1"/>
  <c r="J2192" i="3"/>
  <c r="L2192" i="3" s="1"/>
  <c r="J2193" i="3"/>
  <c r="L2193" i="3" s="1"/>
  <c r="J2194" i="3"/>
  <c r="L2194" i="3" s="1"/>
  <c r="J2195" i="3"/>
  <c r="L2195" i="3" s="1"/>
  <c r="J2196" i="3"/>
  <c r="J2197" i="3"/>
  <c r="L2197" i="3" s="1"/>
  <c r="J2198" i="3"/>
  <c r="L2198" i="3" s="1"/>
  <c r="J2199" i="3"/>
  <c r="L2199" i="3" s="1"/>
  <c r="J2200" i="3"/>
  <c r="L2200" i="3" s="1"/>
  <c r="J2201" i="3"/>
  <c r="L2201" i="3" s="1"/>
  <c r="J2202" i="3"/>
  <c r="L2202" i="3" s="1"/>
  <c r="J2203" i="3"/>
  <c r="L2203" i="3" s="1"/>
  <c r="J2204" i="3"/>
  <c r="J2205" i="3"/>
  <c r="L2205" i="3" s="1"/>
  <c r="J2206" i="3"/>
  <c r="L2206" i="3" s="1"/>
  <c r="J2207" i="3"/>
  <c r="L2207" i="3" s="1"/>
  <c r="J2208" i="3"/>
  <c r="L2208" i="3" s="1"/>
  <c r="J2209" i="3"/>
  <c r="L2209" i="3" s="1"/>
  <c r="J2210" i="3"/>
  <c r="L2210" i="3" s="1"/>
  <c r="J2211" i="3"/>
  <c r="L2211" i="3" s="1"/>
  <c r="J2212" i="3"/>
  <c r="J2213" i="3"/>
  <c r="L2213" i="3" s="1"/>
  <c r="J2214" i="3"/>
  <c r="L2214" i="3" s="1"/>
  <c r="J2215" i="3"/>
  <c r="L2215" i="3" s="1"/>
  <c r="J2216" i="3"/>
  <c r="L2216" i="3" s="1"/>
  <c r="J2217" i="3"/>
  <c r="L2217" i="3" s="1"/>
  <c r="J2218" i="3"/>
  <c r="L2218" i="3" s="1"/>
  <c r="J2219" i="3"/>
  <c r="L2219" i="3" s="1"/>
  <c r="J2220" i="3"/>
  <c r="J2221" i="3"/>
  <c r="L2221" i="3" s="1"/>
  <c r="J2222" i="3"/>
  <c r="L2222" i="3" s="1"/>
  <c r="J2223" i="3"/>
  <c r="L2223" i="3" s="1"/>
  <c r="J2224" i="3"/>
  <c r="L2224" i="3" s="1"/>
  <c r="J2225" i="3"/>
  <c r="L2225" i="3" s="1"/>
  <c r="J2226" i="3"/>
  <c r="L2226" i="3" s="1"/>
  <c r="J2227" i="3"/>
  <c r="L2227" i="3" s="1"/>
  <c r="J2228" i="3"/>
  <c r="J2229" i="3"/>
  <c r="L2229" i="3" s="1"/>
  <c r="J2230" i="3"/>
  <c r="L2230" i="3" s="1"/>
  <c r="J2231" i="3"/>
  <c r="L2231" i="3" s="1"/>
  <c r="J2232" i="3"/>
  <c r="L2232" i="3" s="1"/>
  <c r="J2233" i="3"/>
  <c r="L2233" i="3" s="1"/>
  <c r="J2234" i="3"/>
  <c r="L2234" i="3" s="1"/>
  <c r="J2235" i="3"/>
  <c r="L2235" i="3" s="1"/>
  <c r="J2236" i="3"/>
  <c r="J2237" i="3"/>
  <c r="L2237" i="3" s="1"/>
  <c r="J2238" i="3"/>
  <c r="L2238" i="3" s="1"/>
  <c r="J2239" i="3"/>
  <c r="L2239" i="3" s="1"/>
  <c r="J2240" i="3"/>
  <c r="L2240" i="3" s="1"/>
  <c r="J2241" i="3"/>
  <c r="L2241" i="3" s="1"/>
  <c r="J2242" i="3"/>
  <c r="L2242" i="3" s="1"/>
  <c r="J2243" i="3"/>
  <c r="L2243" i="3" s="1"/>
  <c r="J2244" i="3"/>
  <c r="J2245" i="3"/>
  <c r="L2245" i="3" s="1"/>
  <c r="J2246" i="3"/>
  <c r="L2246" i="3" s="1"/>
  <c r="J2247" i="3"/>
  <c r="L2247" i="3" s="1"/>
  <c r="J2248" i="3"/>
  <c r="L2248" i="3" s="1"/>
  <c r="J2249" i="3"/>
  <c r="L2249" i="3" s="1"/>
  <c r="J2250" i="3"/>
  <c r="L2250" i="3" s="1"/>
  <c r="J2251" i="3"/>
  <c r="L2251" i="3" s="1"/>
  <c r="J2252" i="3"/>
  <c r="J2253" i="3"/>
  <c r="L2253" i="3" s="1"/>
  <c r="J2254" i="3"/>
  <c r="L2254" i="3" s="1"/>
  <c r="J2255" i="3"/>
  <c r="L2255" i="3" s="1"/>
  <c r="J2256" i="3"/>
  <c r="L2256" i="3" s="1"/>
  <c r="J2257" i="3"/>
  <c r="L2257" i="3" s="1"/>
  <c r="J2258" i="3"/>
  <c r="L2258" i="3" s="1"/>
  <c r="J2259" i="3"/>
  <c r="L2259" i="3" s="1"/>
  <c r="J2260" i="3"/>
  <c r="J2261" i="3"/>
  <c r="L2261" i="3" s="1"/>
  <c r="J2262" i="3"/>
  <c r="L2262" i="3" s="1"/>
  <c r="J2263" i="3"/>
  <c r="L2263" i="3" s="1"/>
  <c r="J2264" i="3"/>
  <c r="L2264" i="3" s="1"/>
  <c r="J2265" i="3"/>
  <c r="L2265" i="3" s="1"/>
  <c r="J2266" i="3"/>
  <c r="L2266" i="3" s="1"/>
  <c r="J2267" i="3"/>
  <c r="L2267" i="3" s="1"/>
  <c r="J2268" i="3"/>
  <c r="J2269" i="3"/>
  <c r="L2269" i="3" s="1"/>
  <c r="J2270" i="3"/>
  <c r="L2270" i="3" s="1"/>
  <c r="J2271" i="3"/>
  <c r="L2271" i="3" s="1"/>
  <c r="J2272" i="3"/>
  <c r="L2272" i="3" s="1"/>
  <c r="J2273" i="3"/>
  <c r="L2273" i="3" s="1"/>
  <c r="J2274" i="3"/>
  <c r="L2274" i="3" s="1"/>
  <c r="J2275" i="3"/>
  <c r="L2275" i="3" s="1"/>
  <c r="J2276" i="3"/>
  <c r="J2277" i="3"/>
  <c r="L2277" i="3" s="1"/>
  <c r="J2278" i="3"/>
  <c r="L2278" i="3" s="1"/>
  <c r="J2279" i="3"/>
  <c r="L2279" i="3" s="1"/>
  <c r="J2280" i="3"/>
  <c r="L2280" i="3" s="1"/>
  <c r="J2281" i="3"/>
  <c r="L2281" i="3" s="1"/>
  <c r="J2282" i="3"/>
  <c r="L2282" i="3" s="1"/>
  <c r="J2283" i="3"/>
  <c r="L2283" i="3" s="1"/>
  <c r="J2284" i="3"/>
  <c r="J2285" i="3"/>
  <c r="L2285" i="3" s="1"/>
  <c r="J2286" i="3"/>
  <c r="L2286" i="3" s="1"/>
  <c r="J2287" i="3"/>
  <c r="L2287" i="3" s="1"/>
  <c r="J2288" i="3"/>
  <c r="L2288" i="3" s="1"/>
  <c r="J2289" i="3"/>
  <c r="L2289" i="3" s="1"/>
  <c r="J2290" i="3"/>
  <c r="L2290" i="3" s="1"/>
  <c r="J2291" i="3"/>
  <c r="L2291" i="3" s="1"/>
  <c r="J2292" i="3"/>
  <c r="J2293" i="3"/>
  <c r="L2293" i="3" s="1"/>
  <c r="J2294" i="3"/>
  <c r="L2294" i="3" s="1"/>
  <c r="J2295" i="3"/>
  <c r="L2295" i="3" s="1"/>
  <c r="J2296" i="3"/>
  <c r="L2296" i="3" s="1"/>
  <c r="J2297" i="3"/>
  <c r="L2297" i="3" s="1"/>
  <c r="J2298" i="3"/>
  <c r="L2298" i="3" s="1"/>
  <c r="J2299" i="3"/>
  <c r="L2299" i="3" s="1"/>
  <c r="J2300" i="3"/>
  <c r="J2301" i="3"/>
  <c r="L2301" i="3" s="1"/>
  <c r="J2302" i="3"/>
  <c r="L2302" i="3" s="1"/>
  <c r="J2303" i="3"/>
  <c r="L2303" i="3" s="1"/>
  <c r="J2304" i="3"/>
  <c r="L2304" i="3" s="1"/>
  <c r="J2305" i="3"/>
  <c r="L2305" i="3" s="1"/>
  <c r="J2306" i="3"/>
  <c r="L2306" i="3" s="1"/>
  <c r="J2307" i="3"/>
  <c r="L2307" i="3" s="1"/>
  <c r="J2308" i="3"/>
  <c r="J2309" i="3"/>
  <c r="L2309" i="3" s="1"/>
  <c r="J2310" i="3"/>
  <c r="L2310" i="3" s="1"/>
  <c r="J2311" i="3"/>
  <c r="L2311" i="3" s="1"/>
  <c r="J2312" i="3"/>
  <c r="L2312" i="3" s="1"/>
  <c r="J2313" i="3"/>
  <c r="L2313" i="3" s="1"/>
  <c r="J2314" i="3"/>
  <c r="L2314" i="3" s="1"/>
  <c r="J2315" i="3"/>
  <c r="L2315" i="3" s="1"/>
  <c r="J2316" i="3"/>
  <c r="J2317" i="3"/>
  <c r="L2317" i="3" s="1"/>
  <c r="J2318" i="3"/>
  <c r="L2318" i="3" s="1"/>
  <c r="J2319" i="3"/>
  <c r="L2319" i="3" s="1"/>
  <c r="J2320" i="3"/>
  <c r="L2320" i="3" s="1"/>
  <c r="J2321" i="3"/>
  <c r="L2321" i="3" s="1"/>
  <c r="J2322" i="3"/>
  <c r="L2322" i="3" s="1"/>
  <c r="J2323" i="3"/>
  <c r="L2323" i="3" s="1"/>
  <c r="J2324" i="3"/>
  <c r="J2325" i="3"/>
  <c r="L2325" i="3" s="1"/>
  <c r="J2326" i="3"/>
  <c r="L2326" i="3" s="1"/>
  <c r="J2327" i="3"/>
  <c r="L2327" i="3" s="1"/>
  <c r="J2328" i="3"/>
  <c r="L2328" i="3" s="1"/>
  <c r="J2329" i="3"/>
  <c r="L2329" i="3" s="1"/>
  <c r="J2330" i="3"/>
  <c r="L2330" i="3" s="1"/>
  <c r="J2331" i="3"/>
  <c r="L2331" i="3" s="1"/>
  <c r="J2332" i="3"/>
  <c r="J2333" i="3"/>
  <c r="L2333" i="3" s="1"/>
  <c r="J2334" i="3"/>
  <c r="L2334" i="3" s="1"/>
  <c r="J2335" i="3"/>
  <c r="L2335" i="3" s="1"/>
  <c r="J2336" i="3"/>
  <c r="L2336" i="3" s="1"/>
  <c r="J2337" i="3"/>
  <c r="L2337" i="3" s="1"/>
  <c r="J2338" i="3"/>
  <c r="L2338" i="3" s="1"/>
  <c r="J2339" i="3"/>
  <c r="L2339" i="3" s="1"/>
  <c r="J2340" i="3"/>
  <c r="J2341" i="3"/>
  <c r="L2341" i="3" s="1"/>
  <c r="J2342" i="3"/>
  <c r="L2342" i="3" s="1"/>
  <c r="J2343" i="3"/>
  <c r="L2343" i="3" s="1"/>
  <c r="J2344" i="3"/>
  <c r="L2344" i="3" s="1"/>
  <c r="J2345" i="3"/>
  <c r="L2345" i="3" s="1"/>
  <c r="J2346" i="3"/>
  <c r="L2346" i="3" s="1"/>
  <c r="J2347" i="3"/>
  <c r="L2347" i="3" s="1"/>
  <c r="J2348" i="3"/>
  <c r="J2349" i="3"/>
  <c r="L2349" i="3" s="1"/>
  <c r="J2350" i="3"/>
  <c r="L2350" i="3" s="1"/>
  <c r="J2351" i="3"/>
  <c r="L2351" i="3" s="1"/>
  <c r="J2352" i="3"/>
  <c r="L2352" i="3" s="1"/>
  <c r="J2353" i="3"/>
  <c r="L2353" i="3" s="1"/>
  <c r="J2354" i="3"/>
  <c r="L2354" i="3" s="1"/>
  <c r="J2355" i="3"/>
  <c r="L2355" i="3" s="1"/>
  <c r="J2356" i="3"/>
  <c r="J2357" i="3"/>
  <c r="L2357" i="3" s="1"/>
  <c r="J2358" i="3"/>
  <c r="L2358" i="3" s="1"/>
  <c r="J2359" i="3"/>
  <c r="L2359" i="3" s="1"/>
  <c r="J2360" i="3"/>
  <c r="L2360" i="3" s="1"/>
  <c r="J2361" i="3"/>
  <c r="L2361" i="3" s="1"/>
  <c r="J2362" i="3"/>
  <c r="L2362" i="3" s="1"/>
  <c r="J2363" i="3"/>
  <c r="L2363" i="3" s="1"/>
  <c r="J2364" i="3"/>
  <c r="J2365" i="3"/>
  <c r="L2365" i="3" s="1"/>
  <c r="J2366" i="3"/>
  <c r="L2366" i="3" s="1"/>
  <c r="J2367" i="3"/>
  <c r="L2367" i="3" s="1"/>
  <c r="J2368" i="3"/>
  <c r="L2368" i="3" s="1"/>
  <c r="J2369" i="3"/>
  <c r="L2369" i="3" s="1"/>
  <c r="J2370" i="3"/>
  <c r="L2370" i="3" s="1"/>
  <c r="J2371" i="3"/>
  <c r="L2371" i="3" s="1"/>
  <c r="J2372" i="3"/>
  <c r="J2373" i="3"/>
  <c r="L2373" i="3" s="1"/>
  <c r="J2374" i="3"/>
  <c r="L2374" i="3" s="1"/>
  <c r="J2375" i="3"/>
  <c r="L2375" i="3" s="1"/>
  <c r="J2376" i="3"/>
  <c r="L2376" i="3" s="1"/>
  <c r="J2377" i="3"/>
  <c r="L2377" i="3" s="1"/>
  <c r="J2378" i="3"/>
  <c r="L2378" i="3" s="1"/>
  <c r="J2379" i="3"/>
  <c r="L2379" i="3" s="1"/>
  <c r="J2380" i="3"/>
  <c r="J2381" i="3"/>
  <c r="L2381" i="3" s="1"/>
  <c r="J2382" i="3"/>
  <c r="L2382" i="3" s="1"/>
  <c r="J2383" i="3"/>
  <c r="L2383" i="3" s="1"/>
  <c r="J2384" i="3"/>
  <c r="L2384" i="3" s="1"/>
  <c r="J2385" i="3"/>
  <c r="L2385" i="3" s="1"/>
  <c r="J2386" i="3"/>
  <c r="L2386" i="3" s="1"/>
  <c r="J2387" i="3"/>
  <c r="L2387" i="3" s="1"/>
  <c r="J2388" i="3"/>
  <c r="J2389" i="3"/>
  <c r="L2389" i="3" s="1"/>
  <c r="J2390" i="3"/>
  <c r="L2390" i="3" s="1"/>
  <c r="J2391" i="3"/>
  <c r="L2391" i="3" s="1"/>
  <c r="J2392" i="3"/>
  <c r="L2392" i="3" s="1"/>
  <c r="J2393" i="3"/>
  <c r="L2393" i="3" s="1"/>
  <c r="J2394" i="3"/>
  <c r="L2394" i="3" s="1"/>
  <c r="J2395" i="3"/>
  <c r="L2395" i="3" s="1"/>
  <c r="J2396" i="3"/>
  <c r="J2397" i="3"/>
  <c r="L2397" i="3" s="1"/>
  <c r="J2398" i="3"/>
  <c r="L2398" i="3" s="1"/>
  <c r="J2399" i="3"/>
  <c r="L2399" i="3" s="1"/>
  <c r="J2400" i="3"/>
  <c r="L2400" i="3" s="1"/>
  <c r="J2401" i="3"/>
  <c r="L2401" i="3" s="1"/>
  <c r="J2402" i="3"/>
  <c r="L2402" i="3" s="1"/>
  <c r="J2403" i="3"/>
  <c r="L2403" i="3" s="1"/>
  <c r="J2404" i="3"/>
  <c r="J2405" i="3"/>
  <c r="L2405" i="3" s="1"/>
  <c r="J2406" i="3"/>
  <c r="L2406" i="3" s="1"/>
  <c r="J2407" i="3"/>
  <c r="L2407" i="3" s="1"/>
  <c r="J2408" i="3"/>
  <c r="L2408" i="3" s="1"/>
  <c r="J2409" i="3"/>
  <c r="L2409" i="3" s="1"/>
  <c r="J2410" i="3"/>
  <c r="L2410" i="3" s="1"/>
  <c r="J2411" i="3"/>
  <c r="L2411" i="3" s="1"/>
  <c r="J2412" i="3"/>
  <c r="J2413" i="3"/>
  <c r="L2413" i="3" s="1"/>
  <c r="J2414" i="3"/>
  <c r="L2414" i="3" s="1"/>
  <c r="J2415" i="3"/>
  <c r="L2415" i="3" s="1"/>
  <c r="J2416" i="3"/>
  <c r="L2416" i="3" s="1"/>
  <c r="J2417" i="3"/>
  <c r="L2417" i="3" s="1"/>
  <c r="J2418" i="3"/>
  <c r="L2418" i="3" s="1"/>
  <c r="J2419" i="3"/>
  <c r="L2419" i="3" s="1"/>
  <c r="J2420" i="3"/>
  <c r="J2421" i="3"/>
  <c r="L2421" i="3" s="1"/>
  <c r="J2422" i="3"/>
  <c r="L2422" i="3" s="1"/>
  <c r="J2423" i="3"/>
  <c r="L2423" i="3" s="1"/>
  <c r="J2424" i="3"/>
  <c r="L2424" i="3" s="1"/>
  <c r="J2425" i="3"/>
  <c r="L2425" i="3" s="1"/>
  <c r="J2426" i="3"/>
  <c r="L2426" i="3" s="1"/>
  <c r="J2427" i="3"/>
  <c r="L2427" i="3" s="1"/>
  <c r="J2428" i="3"/>
  <c r="J2429" i="3"/>
  <c r="L2429" i="3" s="1"/>
  <c r="J2430" i="3"/>
  <c r="L2430" i="3" s="1"/>
  <c r="J2431" i="3"/>
  <c r="L2431" i="3" s="1"/>
  <c r="J2432" i="3"/>
  <c r="L2432" i="3" s="1"/>
  <c r="J2433" i="3"/>
  <c r="L2433" i="3" s="1"/>
  <c r="J2434" i="3"/>
  <c r="L2434" i="3" s="1"/>
  <c r="J2435" i="3"/>
  <c r="L2435" i="3" s="1"/>
  <c r="J2436" i="3"/>
  <c r="J2437" i="3"/>
  <c r="L2437" i="3" s="1"/>
  <c r="J2438" i="3"/>
  <c r="L2438" i="3" s="1"/>
  <c r="J2439" i="3"/>
  <c r="L2439" i="3" s="1"/>
  <c r="J2440" i="3"/>
  <c r="L2440" i="3" s="1"/>
  <c r="J2441" i="3"/>
  <c r="L2441" i="3" s="1"/>
  <c r="J2442" i="3"/>
  <c r="L2442" i="3" s="1"/>
  <c r="J2443" i="3"/>
  <c r="L2443" i="3" s="1"/>
  <c r="J2444" i="3"/>
  <c r="J2445" i="3"/>
  <c r="L2445" i="3" s="1"/>
  <c r="J2446" i="3"/>
  <c r="L2446" i="3" s="1"/>
  <c r="J2447" i="3"/>
  <c r="L2447" i="3" s="1"/>
  <c r="J2448" i="3"/>
  <c r="L2448" i="3" s="1"/>
  <c r="J2449" i="3"/>
  <c r="L2449" i="3" s="1"/>
  <c r="J2450" i="3"/>
  <c r="L2450" i="3" s="1"/>
  <c r="J2451" i="3"/>
  <c r="L2451" i="3" s="1"/>
  <c r="J2452" i="3"/>
  <c r="J2453" i="3"/>
  <c r="L2453" i="3" s="1"/>
  <c r="J2454" i="3"/>
  <c r="L2454" i="3" s="1"/>
  <c r="J2455" i="3"/>
  <c r="L2455" i="3" s="1"/>
  <c r="J2456" i="3"/>
  <c r="L2456" i="3" s="1"/>
  <c r="J2457" i="3"/>
  <c r="L2457" i="3" s="1"/>
  <c r="J2458" i="3"/>
  <c r="L2458" i="3" s="1"/>
  <c r="J2459" i="3"/>
  <c r="L2459" i="3" s="1"/>
  <c r="J2460" i="3"/>
  <c r="J2461" i="3"/>
  <c r="L2461" i="3" s="1"/>
  <c r="J2462" i="3"/>
  <c r="L2462" i="3" s="1"/>
  <c r="J2463" i="3"/>
  <c r="L2463" i="3" s="1"/>
  <c r="J2464" i="3"/>
  <c r="L2464" i="3" s="1"/>
  <c r="J2465" i="3"/>
  <c r="L2465" i="3" s="1"/>
  <c r="J2466" i="3"/>
  <c r="L2466" i="3" s="1"/>
  <c r="J2467" i="3"/>
  <c r="L2467" i="3" s="1"/>
  <c r="J2468" i="3"/>
  <c r="J2469" i="3"/>
  <c r="L2469" i="3" s="1"/>
  <c r="J2470" i="3"/>
  <c r="L2470" i="3" s="1"/>
  <c r="J2471" i="3"/>
  <c r="L2471" i="3" s="1"/>
  <c r="J2472" i="3"/>
  <c r="L2472" i="3" s="1"/>
  <c r="J2473" i="3"/>
  <c r="L2473" i="3" s="1"/>
  <c r="J2474" i="3"/>
  <c r="L2474" i="3" s="1"/>
  <c r="J2475" i="3"/>
  <c r="L2475" i="3" s="1"/>
  <c r="J2476" i="3"/>
  <c r="J2477" i="3"/>
  <c r="L2477" i="3" s="1"/>
  <c r="J2478" i="3"/>
  <c r="L2478" i="3" s="1"/>
  <c r="J2479" i="3"/>
  <c r="L2479" i="3" s="1"/>
  <c r="J2480" i="3"/>
  <c r="L2480" i="3" s="1"/>
  <c r="J2481" i="3"/>
  <c r="L2481" i="3" s="1"/>
  <c r="J2482" i="3"/>
  <c r="L2482" i="3" s="1"/>
  <c r="J2483" i="3"/>
  <c r="L2483" i="3" s="1"/>
  <c r="J2484" i="3"/>
  <c r="J2485" i="3"/>
  <c r="L2485" i="3" s="1"/>
  <c r="J2486" i="3"/>
  <c r="L2486" i="3" s="1"/>
  <c r="J2487" i="3"/>
  <c r="L2487" i="3" s="1"/>
  <c r="J2488" i="3"/>
  <c r="L2488" i="3" s="1"/>
  <c r="J2489" i="3"/>
  <c r="L2489" i="3" s="1"/>
  <c r="J2490" i="3"/>
  <c r="L2490" i="3" s="1"/>
  <c r="J2491" i="3"/>
  <c r="L2491" i="3" s="1"/>
  <c r="J2492" i="3"/>
  <c r="J2493" i="3"/>
  <c r="L2493" i="3" s="1"/>
  <c r="J2494" i="3"/>
  <c r="L2494" i="3" s="1"/>
  <c r="J2495" i="3"/>
  <c r="L2495" i="3" s="1"/>
  <c r="J2496" i="3"/>
  <c r="L2496" i="3" s="1"/>
  <c r="J2497" i="3"/>
  <c r="L2497" i="3" s="1"/>
  <c r="J2498" i="3"/>
  <c r="L2498" i="3" s="1"/>
  <c r="J2499" i="3"/>
  <c r="L2499" i="3" s="1"/>
  <c r="J2500" i="3"/>
  <c r="J2501" i="3"/>
  <c r="L2501" i="3" s="1"/>
  <c r="J2502" i="3"/>
  <c r="L2502" i="3" s="1"/>
  <c r="J2503" i="3"/>
  <c r="L2503" i="3" s="1"/>
  <c r="J2504" i="3"/>
  <c r="L2504" i="3" s="1"/>
  <c r="J2505" i="3"/>
  <c r="L2505" i="3" s="1"/>
  <c r="J2506" i="3"/>
  <c r="L2506" i="3" s="1"/>
  <c r="J2507" i="3"/>
  <c r="L2507" i="3" s="1"/>
  <c r="J2508" i="3"/>
  <c r="J2509" i="3"/>
  <c r="L2509" i="3" s="1"/>
  <c r="J2510" i="3"/>
  <c r="L2510" i="3" s="1"/>
  <c r="J2511" i="3"/>
  <c r="L2511" i="3" s="1"/>
  <c r="J2512" i="3"/>
  <c r="L2512" i="3" s="1"/>
  <c r="J2513" i="3"/>
  <c r="L2513" i="3" s="1"/>
  <c r="J2514" i="3"/>
  <c r="L2514" i="3" s="1"/>
  <c r="J2515" i="3"/>
  <c r="L2515" i="3" s="1"/>
  <c r="J2516" i="3"/>
  <c r="J2517" i="3"/>
  <c r="L2517" i="3" s="1"/>
  <c r="J2518" i="3"/>
  <c r="L2518" i="3" s="1"/>
  <c r="J2519" i="3"/>
  <c r="L2519" i="3" s="1"/>
  <c r="J2520" i="3"/>
  <c r="L2520" i="3" s="1"/>
  <c r="J2521" i="3"/>
  <c r="L2521" i="3" s="1"/>
  <c r="J2522" i="3"/>
  <c r="L2522" i="3" s="1"/>
  <c r="J2523" i="3"/>
  <c r="L2523" i="3" s="1"/>
  <c r="J2524" i="3"/>
  <c r="J2525" i="3"/>
  <c r="L2525" i="3" s="1"/>
  <c r="J2526" i="3"/>
  <c r="L2526" i="3" s="1"/>
  <c r="J2527" i="3"/>
  <c r="L2527" i="3" s="1"/>
  <c r="J2528" i="3"/>
  <c r="L2528" i="3" s="1"/>
  <c r="J2529" i="3"/>
  <c r="L2529" i="3" s="1"/>
  <c r="J2530" i="3"/>
  <c r="L2530" i="3" s="1"/>
  <c r="J2531" i="3"/>
  <c r="L2531" i="3" s="1"/>
  <c r="J2532" i="3"/>
  <c r="J2533" i="3"/>
  <c r="L2533" i="3" s="1"/>
  <c r="J2534" i="3"/>
  <c r="L2534" i="3" s="1"/>
  <c r="J2535" i="3"/>
  <c r="L2535" i="3" s="1"/>
  <c r="J2536" i="3"/>
  <c r="L2536" i="3" s="1"/>
  <c r="J2537" i="3"/>
  <c r="L2537" i="3" s="1"/>
  <c r="J2538" i="3"/>
  <c r="L2538" i="3" s="1"/>
  <c r="J2539" i="3"/>
  <c r="L2539" i="3" s="1"/>
  <c r="J2540" i="3"/>
  <c r="J2541" i="3"/>
  <c r="L2541" i="3" s="1"/>
  <c r="J2542" i="3"/>
  <c r="L2542" i="3" s="1"/>
  <c r="J2543" i="3"/>
  <c r="L2543" i="3" s="1"/>
  <c r="J2544" i="3"/>
  <c r="L2544" i="3" s="1"/>
  <c r="J2545" i="3"/>
  <c r="L2545" i="3" s="1"/>
  <c r="J2546" i="3"/>
  <c r="L2546" i="3" s="1"/>
  <c r="J2547" i="3"/>
  <c r="L2547" i="3" s="1"/>
  <c r="J2548" i="3"/>
  <c r="J2549" i="3"/>
  <c r="L2549" i="3" s="1"/>
  <c r="J2550" i="3"/>
  <c r="L2550" i="3" s="1"/>
  <c r="J2551" i="3"/>
  <c r="L2551" i="3" s="1"/>
  <c r="J2552" i="3"/>
  <c r="L2552" i="3" s="1"/>
  <c r="J2553" i="3"/>
  <c r="L2553" i="3" s="1"/>
  <c r="J2554" i="3"/>
  <c r="L2554" i="3" s="1"/>
  <c r="J2555" i="3"/>
  <c r="L2555" i="3" s="1"/>
  <c r="J2556" i="3"/>
  <c r="J2557" i="3"/>
  <c r="L2557" i="3" s="1"/>
  <c r="J2558" i="3"/>
  <c r="L2558" i="3" s="1"/>
  <c r="J2559" i="3"/>
  <c r="L2559" i="3" s="1"/>
  <c r="J2560" i="3"/>
  <c r="L2560" i="3" s="1"/>
  <c r="J2561" i="3"/>
  <c r="L2561" i="3" s="1"/>
  <c r="J2562" i="3"/>
  <c r="L2562" i="3" s="1"/>
  <c r="J2563" i="3"/>
  <c r="L2563" i="3" s="1"/>
  <c r="J2564" i="3"/>
  <c r="J2565" i="3"/>
  <c r="L2565" i="3" s="1"/>
  <c r="J2566" i="3"/>
  <c r="L2566" i="3" s="1"/>
  <c r="J2567" i="3"/>
  <c r="L2567" i="3" s="1"/>
  <c r="J2568" i="3"/>
  <c r="L2568" i="3" s="1"/>
  <c r="J2569" i="3"/>
  <c r="L2569" i="3" s="1"/>
  <c r="J2570" i="3"/>
  <c r="L2570" i="3" s="1"/>
  <c r="J2571" i="3"/>
  <c r="L2571" i="3" s="1"/>
  <c r="J2572" i="3"/>
  <c r="J2573" i="3"/>
  <c r="L2573" i="3" s="1"/>
  <c r="J2574" i="3"/>
  <c r="L2574" i="3" s="1"/>
  <c r="J2575" i="3"/>
  <c r="L2575" i="3" s="1"/>
  <c r="J2576" i="3"/>
  <c r="L2576" i="3" s="1"/>
  <c r="J2577" i="3"/>
  <c r="L2577" i="3" s="1"/>
  <c r="J2578" i="3"/>
  <c r="L2578" i="3" s="1"/>
  <c r="J2579" i="3"/>
  <c r="L2579" i="3" s="1"/>
  <c r="J2580" i="3"/>
  <c r="J2581" i="3"/>
  <c r="L2581" i="3" s="1"/>
  <c r="J2582" i="3"/>
  <c r="L2582" i="3" s="1"/>
  <c r="J2583" i="3"/>
  <c r="L2583" i="3" s="1"/>
  <c r="J2584" i="3"/>
  <c r="L2584" i="3" s="1"/>
  <c r="J2585" i="3"/>
  <c r="L2585" i="3" s="1"/>
  <c r="J2586" i="3"/>
  <c r="L2586" i="3" s="1"/>
  <c r="J2587" i="3"/>
  <c r="L2587" i="3" s="1"/>
  <c r="J2588" i="3"/>
  <c r="J2589" i="3"/>
  <c r="L2589" i="3" s="1"/>
  <c r="J2590" i="3"/>
  <c r="L2590" i="3" s="1"/>
  <c r="J2591" i="3"/>
  <c r="L2591" i="3" s="1"/>
  <c r="J2592" i="3"/>
  <c r="L2592" i="3" s="1"/>
  <c r="J2593" i="3"/>
  <c r="L2593" i="3" s="1"/>
  <c r="J2594" i="3"/>
  <c r="L2594" i="3" s="1"/>
  <c r="J2595" i="3"/>
  <c r="L2595" i="3" s="1"/>
  <c r="J2596" i="3"/>
  <c r="J2597" i="3"/>
  <c r="L2597" i="3" s="1"/>
  <c r="J2598" i="3"/>
  <c r="L2598" i="3" s="1"/>
  <c r="J2599" i="3"/>
  <c r="L2599" i="3" s="1"/>
  <c r="J2600" i="3"/>
  <c r="L2600" i="3" s="1"/>
  <c r="J2601" i="3"/>
  <c r="L2601" i="3" s="1"/>
  <c r="J2602" i="3"/>
  <c r="L2602" i="3" s="1"/>
  <c r="J2603" i="3"/>
  <c r="L2603" i="3" s="1"/>
  <c r="J2604" i="3"/>
  <c r="J2605" i="3"/>
  <c r="L2605" i="3" s="1"/>
  <c r="J2606" i="3"/>
  <c r="L2606" i="3" s="1"/>
  <c r="J2607" i="3"/>
  <c r="L2607" i="3" s="1"/>
  <c r="J2608" i="3"/>
  <c r="L2608" i="3" s="1"/>
  <c r="J2609" i="3"/>
  <c r="L2609" i="3" s="1"/>
  <c r="J2610" i="3"/>
  <c r="L2610" i="3" s="1"/>
  <c r="J2611" i="3"/>
  <c r="L2611" i="3" s="1"/>
  <c r="J2612" i="3"/>
  <c r="J2613" i="3"/>
  <c r="L2613" i="3" s="1"/>
  <c r="J2614" i="3"/>
  <c r="L2614" i="3" s="1"/>
  <c r="J2615" i="3"/>
  <c r="L2615" i="3" s="1"/>
  <c r="J2616" i="3"/>
  <c r="L2616" i="3" s="1"/>
  <c r="J2617" i="3"/>
  <c r="L2617" i="3" s="1"/>
  <c r="J2618" i="3"/>
  <c r="L2618" i="3" s="1"/>
  <c r="J2619" i="3"/>
  <c r="L2619" i="3" s="1"/>
  <c r="J2620" i="3"/>
  <c r="J2621" i="3"/>
  <c r="L2621" i="3" s="1"/>
  <c r="J2622" i="3"/>
  <c r="L2622" i="3" s="1"/>
  <c r="J2623" i="3"/>
  <c r="L2623" i="3" s="1"/>
  <c r="J2624" i="3"/>
  <c r="L2624" i="3" s="1"/>
  <c r="J2625" i="3"/>
  <c r="L2625" i="3" s="1"/>
  <c r="J2626" i="3"/>
  <c r="L2626" i="3" s="1"/>
  <c r="J2627" i="3"/>
  <c r="L2627" i="3" s="1"/>
  <c r="J2628" i="3"/>
  <c r="J2629" i="3"/>
  <c r="L2629" i="3" s="1"/>
  <c r="J2630" i="3"/>
  <c r="L2630" i="3" s="1"/>
  <c r="J2631" i="3"/>
  <c r="L2631" i="3" s="1"/>
  <c r="J2632" i="3"/>
  <c r="L2632" i="3" s="1"/>
  <c r="J2633" i="3"/>
  <c r="L2633" i="3" s="1"/>
  <c r="J2634" i="3"/>
  <c r="L2634" i="3" s="1"/>
  <c r="J2635" i="3"/>
  <c r="L2635" i="3" s="1"/>
  <c r="J2636" i="3"/>
  <c r="J2637" i="3"/>
  <c r="L2637" i="3" s="1"/>
  <c r="J2638" i="3"/>
  <c r="L2638" i="3" s="1"/>
  <c r="J2639" i="3"/>
  <c r="L2639" i="3" s="1"/>
  <c r="J2640" i="3"/>
  <c r="L2640" i="3" s="1"/>
  <c r="J2641" i="3"/>
  <c r="L2641" i="3" s="1"/>
  <c r="J2642" i="3"/>
  <c r="L2642" i="3" s="1"/>
  <c r="J2643" i="3"/>
  <c r="L2643" i="3" s="1"/>
  <c r="J2644" i="3"/>
  <c r="J2645" i="3"/>
  <c r="L2645" i="3" s="1"/>
  <c r="J2646" i="3"/>
  <c r="L2646" i="3" s="1"/>
  <c r="J2647" i="3"/>
  <c r="L2647" i="3" s="1"/>
  <c r="J2648" i="3"/>
  <c r="L2648" i="3" s="1"/>
  <c r="J2649" i="3"/>
  <c r="L2649" i="3" s="1"/>
  <c r="J2650" i="3"/>
  <c r="L2650" i="3" s="1"/>
  <c r="J2651" i="3"/>
  <c r="L2651" i="3" s="1"/>
  <c r="J2652" i="3"/>
  <c r="J2653" i="3"/>
  <c r="L2653" i="3" s="1"/>
  <c r="J2654" i="3"/>
  <c r="L2654" i="3" s="1"/>
  <c r="J2655" i="3"/>
  <c r="L2655" i="3" s="1"/>
  <c r="J2656" i="3"/>
  <c r="L2656" i="3" s="1"/>
  <c r="J2657" i="3"/>
  <c r="L2657" i="3" s="1"/>
  <c r="J2658" i="3"/>
  <c r="L2658" i="3" s="1"/>
  <c r="J2659" i="3"/>
  <c r="L2659" i="3" s="1"/>
  <c r="J2660" i="3"/>
  <c r="J2661" i="3"/>
  <c r="L2661" i="3" s="1"/>
  <c r="J2662" i="3"/>
  <c r="L2662" i="3" s="1"/>
  <c r="J2663" i="3"/>
  <c r="L2663" i="3" s="1"/>
  <c r="J2664" i="3"/>
  <c r="L2664" i="3" s="1"/>
  <c r="J2665" i="3"/>
  <c r="L2665" i="3" s="1"/>
  <c r="J2666" i="3"/>
  <c r="L2666" i="3" s="1"/>
  <c r="J2667" i="3"/>
  <c r="L2667" i="3" s="1"/>
  <c r="J2668" i="3"/>
  <c r="J2669" i="3"/>
  <c r="L2669" i="3" s="1"/>
  <c r="J2670" i="3"/>
  <c r="L2670" i="3" s="1"/>
  <c r="J2671" i="3"/>
  <c r="L2671" i="3" s="1"/>
  <c r="J2672" i="3"/>
  <c r="L2672" i="3" s="1"/>
  <c r="J2673" i="3"/>
  <c r="L2673" i="3" s="1"/>
  <c r="J2674" i="3"/>
  <c r="L2674" i="3" s="1"/>
  <c r="J2675" i="3"/>
  <c r="L2675" i="3" s="1"/>
  <c r="J2676" i="3"/>
  <c r="J2677" i="3"/>
  <c r="L2677" i="3" s="1"/>
  <c r="J2678" i="3"/>
  <c r="L2678" i="3" s="1"/>
  <c r="J2679" i="3"/>
  <c r="L2679" i="3" s="1"/>
  <c r="J2680" i="3"/>
  <c r="L2680" i="3" s="1"/>
  <c r="J2681" i="3"/>
  <c r="L2681" i="3" s="1"/>
  <c r="J2682" i="3"/>
  <c r="L2682" i="3" s="1"/>
  <c r="J2683" i="3"/>
  <c r="L2683" i="3" s="1"/>
  <c r="J2684" i="3"/>
  <c r="J2685" i="3"/>
  <c r="L2685" i="3" s="1"/>
  <c r="J2686" i="3"/>
  <c r="L2686" i="3" s="1"/>
  <c r="J2687" i="3"/>
  <c r="L2687" i="3" s="1"/>
  <c r="J2688" i="3"/>
  <c r="L2688" i="3" s="1"/>
  <c r="J2689" i="3"/>
  <c r="L2689" i="3" s="1"/>
  <c r="J2690" i="3"/>
  <c r="L2690" i="3" s="1"/>
  <c r="J2691" i="3"/>
  <c r="L2691" i="3" s="1"/>
  <c r="J2692" i="3"/>
  <c r="J2693" i="3"/>
  <c r="L2693" i="3" s="1"/>
  <c r="J2694" i="3"/>
  <c r="L2694" i="3" s="1"/>
  <c r="J2695" i="3"/>
  <c r="L2695" i="3" s="1"/>
  <c r="J2696" i="3"/>
  <c r="L2696" i="3" s="1"/>
  <c r="J2697" i="3"/>
  <c r="L2697" i="3" s="1"/>
  <c r="J2698" i="3"/>
  <c r="L2698" i="3" s="1"/>
  <c r="J2699" i="3"/>
  <c r="L2699" i="3" s="1"/>
  <c r="J2700" i="3"/>
  <c r="J2701" i="3"/>
  <c r="L2701" i="3" s="1"/>
  <c r="J2702" i="3"/>
  <c r="L2702" i="3" s="1"/>
  <c r="J2703" i="3"/>
  <c r="L2703" i="3" s="1"/>
  <c r="J2704" i="3"/>
  <c r="L2704" i="3" s="1"/>
  <c r="J2705" i="3"/>
  <c r="L2705" i="3" s="1"/>
  <c r="J2706" i="3"/>
  <c r="L2706" i="3" s="1"/>
  <c r="J2707" i="3"/>
  <c r="L2707" i="3" s="1"/>
  <c r="J2708" i="3"/>
  <c r="J2709" i="3"/>
  <c r="L2709" i="3" s="1"/>
  <c r="J2710" i="3"/>
  <c r="L2710" i="3" s="1"/>
  <c r="J2711" i="3"/>
  <c r="L2711" i="3" s="1"/>
  <c r="J2712" i="3"/>
  <c r="L2712" i="3" s="1"/>
  <c r="J2713" i="3"/>
  <c r="L2713" i="3" s="1"/>
  <c r="J2714" i="3"/>
  <c r="L2714" i="3" s="1"/>
  <c r="J2715" i="3"/>
  <c r="L2715" i="3" s="1"/>
  <c r="J2716" i="3"/>
  <c r="J2717" i="3"/>
  <c r="L2717" i="3" s="1"/>
  <c r="J2718" i="3"/>
  <c r="L2718" i="3" s="1"/>
  <c r="J2719" i="3"/>
  <c r="L2719" i="3" s="1"/>
  <c r="J2720" i="3"/>
  <c r="L2720" i="3" s="1"/>
  <c r="J2721" i="3"/>
  <c r="L2721" i="3" s="1"/>
  <c r="J2722" i="3"/>
  <c r="L2722" i="3" s="1"/>
  <c r="J2723" i="3"/>
  <c r="L2723" i="3" s="1"/>
  <c r="J2724" i="3"/>
  <c r="J2725" i="3"/>
  <c r="L2725" i="3" s="1"/>
  <c r="J2726" i="3"/>
  <c r="L2726" i="3" s="1"/>
  <c r="J2727" i="3"/>
  <c r="L2727" i="3" s="1"/>
  <c r="J2728" i="3"/>
  <c r="L2728" i="3" s="1"/>
  <c r="J2729" i="3"/>
  <c r="L2729" i="3" s="1"/>
  <c r="J2730" i="3"/>
  <c r="L2730" i="3" s="1"/>
  <c r="J2731" i="3"/>
  <c r="L2731" i="3" s="1"/>
  <c r="J2732" i="3"/>
  <c r="J2733" i="3"/>
  <c r="L2733" i="3" s="1"/>
  <c r="J2734" i="3"/>
  <c r="L2734" i="3" s="1"/>
  <c r="J2735" i="3"/>
  <c r="L2735" i="3" s="1"/>
  <c r="J2736" i="3"/>
  <c r="L2736" i="3" s="1"/>
  <c r="J2737" i="3"/>
  <c r="L2737" i="3" s="1"/>
  <c r="L2738" i="3"/>
  <c r="J2739" i="3"/>
  <c r="L2739" i="3" s="1"/>
  <c r="J2740" i="3"/>
  <c r="J2741" i="3"/>
  <c r="L2741" i="3" s="1"/>
  <c r="J2742" i="3"/>
  <c r="L2742" i="3" s="1"/>
  <c r="J2743" i="3"/>
  <c r="L2743" i="3" s="1"/>
  <c r="J2744" i="3"/>
  <c r="L2744" i="3" s="1"/>
  <c r="J2745" i="3"/>
  <c r="L2745" i="3" s="1"/>
  <c r="J2746" i="3"/>
  <c r="L2746" i="3" s="1"/>
  <c r="J2747" i="3"/>
  <c r="L2747" i="3" s="1"/>
  <c r="J2748" i="3"/>
  <c r="J2749" i="3"/>
  <c r="L2749" i="3" s="1"/>
  <c r="J2750" i="3"/>
  <c r="L2750" i="3" s="1"/>
  <c r="J2751" i="3"/>
  <c r="L2751" i="3" s="1"/>
  <c r="J2752" i="3"/>
  <c r="L2752" i="3" s="1"/>
  <c r="J2753" i="3"/>
  <c r="L2753" i="3" s="1"/>
  <c r="J2754" i="3"/>
  <c r="L2754" i="3" s="1"/>
  <c r="J2755" i="3"/>
  <c r="L2755" i="3" s="1"/>
  <c r="J2756" i="3"/>
  <c r="J2757" i="3"/>
  <c r="L2757" i="3" s="1"/>
  <c r="J2758" i="3"/>
  <c r="L2758" i="3" s="1"/>
  <c r="J2759" i="3"/>
  <c r="L2759" i="3" s="1"/>
  <c r="J2760" i="3"/>
  <c r="L2760" i="3" s="1"/>
  <c r="J2761" i="3"/>
  <c r="L2761" i="3" s="1"/>
  <c r="J2762" i="3"/>
  <c r="L2762" i="3" s="1"/>
  <c r="J2763" i="3"/>
  <c r="L2763" i="3" s="1"/>
  <c r="J2764" i="3"/>
  <c r="J2765" i="3"/>
  <c r="L2765" i="3" s="1"/>
  <c r="J2766" i="3"/>
  <c r="L2766" i="3" s="1"/>
  <c r="J2767" i="3"/>
  <c r="L2767" i="3" s="1"/>
  <c r="J2768" i="3"/>
  <c r="L2768" i="3" s="1"/>
  <c r="J2769" i="3"/>
  <c r="L2769" i="3" s="1"/>
  <c r="J2770" i="3"/>
  <c r="L2770" i="3" s="1"/>
  <c r="J2771" i="3"/>
  <c r="L2771" i="3" s="1"/>
  <c r="J2772" i="3"/>
  <c r="J2773" i="3"/>
  <c r="L2773" i="3" s="1"/>
  <c r="J2774" i="3"/>
  <c r="L2774" i="3" s="1"/>
  <c r="J2775" i="3"/>
  <c r="L2775" i="3" s="1"/>
  <c r="J2776" i="3"/>
  <c r="L2776" i="3" s="1"/>
  <c r="J2777" i="3"/>
  <c r="L2777" i="3" s="1"/>
  <c r="J2778" i="3"/>
  <c r="L2778" i="3" s="1"/>
  <c r="J2779" i="3"/>
  <c r="L2779" i="3" s="1"/>
  <c r="J2780" i="3"/>
  <c r="J2781" i="3"/>
  <c r="L2781" i="3" s="1"/>
  <c r="J2782" i="3"/>
  <c r="L2782" i="3" s="1"/>
  <c r="J2783" i="3"/>
  <c r="L2783" i="3" s="1"/>
  <c r="J2784" i="3"/>
  <c r="L2784" i="3" s="1"/>
  <c r="J2785" i="3"/>
  <c r="L2785" i="3" s="1"/>
  <c r="J2786" i="3"/>
  <c r="L2786" i="3" s="1"/>
  <c r="J2787" i="3"/>
  <c r="L2787" i="3" s="1"/>
  <c r="J2788" i="3"/>
  <c r="J2789" i="3"/>
  <c r="L2789" i="3" s="1"/>
  <c r="J2790" i="3"/>
  <c r="L2790" i="3" s="1"/>
  <c r="J2791" i="3"/>
  <c r="L2791" i="3" s="1"/>
  <c r="J2792" i="3"/>
  <c r="L2792" i="3" s="1"/>
  <c r="J2793" i="3"/>
  <c r="L2793" i="3" s="1"/>
  <c r="J2794" i="3"/>
  <c r="L2794" i="3" s="1"/>
  <c r="J2795" i="3"/>
  <c r="L2795" i="3" s="1"/>
  <c r="J2796" i="3"/>
  <c r="J2797" i="3"/>
  <c r="L2797" i="3" s="1"/>
  <c r="J2798" i="3"/>
  <c r="L2798" i="3" s="1"/>
  <c r="J2799" i="3"/>
  <c r="L2799" i="3" s="1"/>
  <c r="J2800" i="3"/>
  <c r="L2800" i="3" s="1"/>
  <c r="J2801" i="3"/>
  <c r="L2801" i="3" s="1"/>
  <c r="J2802" i="3"/>
  <c r="L2802" i="3" s="1"/>
  <c r="J2803" i="3"/>
  <c r="L2803" i="3" s="1"/>
  <c r="J2804" i="3"/>
  <c r="J2805" i="3"/>
  <c r="L2805" i="3" s="1"/>
  <c r="J2806" i="3"/>
  <c r="L2806" i="3" s="1"/>
  <c r="J2807" i="3"/>
  <c r="L2807" i="3" s="1"/>
  <c r="J2808" i="3"/>
  <c r="L2808" i="3" s="1"/>
  <c r="J2809" i="3"/>
  <c r="L2809" i="3" s="1"/>
  <c r="J2810" i="3"/>
  <c r="L2810" i="3" s="1"/>
  <c r="J2811" i="3"/>
  <c r="L2811" i="3" s="1"/>
  <c r="J2812" i="3"/>
  <c r="J2813" i="3"/>
  <c r="L2813" i="3" s="1"/>
  <c r="J2814" i="3"/>
  <c r="L2814" i="3" s="1"/>
  <c r="J2815" i="3"/>
  <c r="L2815" i="3" s="1"/>
  <c r="J2816" i="3"/>
  <c r="L2816" i="3" s="1"/>
  <c r="J2817" i="3"/>
  <c r="L2817" i="3" s="1"/>
  <c r="J2818" i="3"/>
  <c r="L2818" i="3" s="1"/>
  <c r="J2819" i="3"/>
  <c r="L2819" i="3" s="1"/>
  <c r="J2820" i="3"/>
  <c r="J2821" i="3"/>
  <c r="L2821" i="3" s="1"/>
  <c r="J2822" i="3"/>
  <c r="L2822" i="3" s="1"/>
  <c r="J2823" i="3"/>
  <c r="L2823" i="3" s="1"/>
  <c r="J2824" i="3"/>
  <c r="L2824" i="3" s="1"/>
  <c r="J2825" i="3"/>
  <c r="L2825" i="3" s="1"/>
  <c r="J2826" i="3"/>
  <c r="L2826" i="3" s="1"/>
  <c r="J2827" i="3"/>
  <c r="L2827" i="3" s="1"/>
  <c r="J2828" i="3"/>
  <c r="J2829" i="3"/>
  <c r="L2829" i="3" s="1"/>
  <c r="J2830" i="3"/>
  <c r="L2830" i="3" s="1"/>
  <c r="J2831" i="3"/>
  <c r="L2831" i="3" s="1"/>
  <c r="J2832" i="3"/>
  <c r="L2832" i="3" s="1"/>
  <c r="J2833" i="3"/>
  <c r="L2833" i="3" s="1"/>
  <c r="J2834" i="3"/>
  <c r="L2834" i="3" s="1"/>
  <c r="J2835" i="3"/>
  <c r="L2835" i="3" s="1"/>
  <c r="J2836" i="3"/>
  <c r="J2837" i="3"/>
  <c r="L2837" i="3" s="1"/>
  <c r="J2838" i="3"/>
  <c r="L2838" i="3" s="1"/>
  <c r="K9" i="10" l="1"/>
  <c r="L2840" i="3"/>
  <c r="L2836" i="3"/>
  <c r="L2828" i="3"/>
  <c r="L2820" i="3"/>
  <c r="L2812" i="3"/>
  <c r="L2804" i="3"/>
  <c r="L2796" i="3"/>
  <c r="L2788" i="3"/>
  <c r="L2780" i="3"/>
  <c r="L2772" i="3"/>
  <c r="L2764" i="3"/>
  <c r="L2756" i="3"/>
  <c r="L2748" i="3"/>
  <c r="L2740" i="3"/>
  <c r="L2732" i="3"/>
  <c r="L2724" i="3"/>
  <c r="L2716" i="3"/>
  <c r="L2708" i="3"/>
  <c r="L2700" i="3"/>
  <c r="L2692" i="3"/>
  <c r="L2684" i="3"/>
  <c r="L2676" i="3"/>
  <c r="L2668" i="3"/>
  <c r="L2660" i="3"/>
  <c r="L2652" i="3"/>
  <c r="L2644" i="3"/>
  <c r="L2636" i="3"/>
  <c r="L2628" i="3"/>
  <c r="L2620" i="3"/>
  <c r="L2612" i="3"/>
  <c r="L2604" i="3"/>
  <c r="L2596" i="3"/>
  <c r="L2588" i="3"/>
  <c r="L2580" i="3"/>
  <c r="L2572" i="3"/>
  <c r="L2564" i="3"/>
  <c r="L2556" i="3"/>
  <c r="L2548" i="3"/>
  <c r="L2540" i="3"/>
  <c r="L2532" i="3"/>
  <c r="L2524" i="3"/>
  <c r="L2516" i="3"/>
  <c r="L2508" i="3"/>
  <c r="L2500" i="3"/>
  <c r="L2492" i="3"/>
  <c r="L2484" i="3"/>
  <c r="L2476" i="3"/>
  <c r="L2468" i="3"/>
  <c r="L2460" i="3"/>
  <c r="L2452" i="3"/>
  <c r="L2444" i="3"/>
  <c r="L2436" i="3"/>
  <c r="L2428" i="3"/>
  <c r="L2420" i="3"/>
  <c r="L2412" i="3"/>
  <c r="L2404" i="3"/>
  <c r="L2396" i="3"/>
  <c r="L2388" i="3"/>
  <c r="L2380" i="3"/>
  <c r="L2372" i="3"/>
  <c r="L2364" i="3"/>
  <c r="L2356" i="3"/>
  <c r="L2348" i="3"/>
  <c r="L2340" i="3"/>
  <c r="L2332" i="3"/>
  <c r="L2324" i="3"/>
  <c r="L2316" i="3"/>
  <c r="L2308" i="3"/>
  <c r="L2300" i="3"/>
  <c r="L2292" i="3"/>
  <c r="L2284" i="3"/>
  <c r="L2276" i="3"/>
  <c r="L2268" i="3"/>
  <c r="L2260" i="3"/>
  <c r="L2252" i="3"/>
  <c r="L2244" i="3"/>
  <c r="L2236" i="3"/>
  <c r="L2228" i="3"/>
  <c r="L2220" i="3"/>
  <c r="L2212" i="3"/>
  <c r="L2204" i="3"/>
  <c r="L2196" i="3"/>
  <c r="L2188" i="3"/>
  <c r="L2180" i="3"/>
  <c r="L2172" i="3"/>
  <c r="L2164" i="3"/>
  <c r="L2156" i="3"/>
  <c r="L2148" i="3"/>
  <c r="L2140" i="3"/>
  <c r="L1452" i="3"/>
  <c r="L1444" i="3"/>
  <c r="L1436" i="3"/>
  <c r="L1428" i="3"/>
  <c r="L1420" i="3"/>
  <c r="L1412" i="3"/>
  <c r="L1404" i="3"/>
  <c r="L1396" i="3"/>
  <c r="L1388" i="3"/>
  <c r="L1380" i="3"/>
  <c r="L1372" i="3"/>
  <c r="L1364" i="3"/>
  <c r="L1356" i="3"/>
  <c r="L1348" i="3"/>
  <c r="L1340" i="3"/>
  <c r="L1332" i="3"/>
  <c r="L1324" i="3"/>
  <c r="L1316" i="3"/>
  <c r="L1308" i="3"/>
  <c r="L1300" i="3"/>
  <c r="L1292" i="3"/>
  <c r="L1284" i="3"/>
  <c r="L1276" i="3"/>
  <c r="L1268" i="3"/>
  <c r="L1260" i="3"/>
  <c r="L1252" i="3"/>
  <c r="L1244" i="3"/>
  <c r="L1236" i="3"/>
  <c r="L1228" i="3"/>
  <c r="L1220" i="3"/>
  <c r="L1212" i="3"/>
  <c r="L1204" i="3"/>
  <c r="L1196" i="3"/>
  <c r="L1188" i="3"/>
  <c r="L1180" i="3"/>
  <c r="L1172" i="3"/>
  <c r="L1164" i="3"/>
  <c r="L1156" i="3"/>
  <c r="L1148" i="3"/>
  <c r="L1140" i="3"/>
  <c r="L1132" i="3"/>
  <c r="L1124" i="3"/>
  <c r="L1116" i="3"/>
  <c r="L1108" i="3"/>
  <c r="L1100" i="3"/>
  <c r="L1092" i="3"/>
  <c r="L1084" i="3"/>
  <c r="L1076" i="3"/>
  <c r="L1068" i="3"/>
  <c r="L1060" i="3"/>
  <c r="L1052" i="3"/>
  <c r="L1044" i="3"/>
  <c r="L1036" i="3"/>
  <c r="L1028" i="3"/>
  <c r="L1020" i="3"/>
  <c r="L1012" i="3"/>
  <c r="L1004" i="3"/>
  <c r="L996" i="3"/>
  <c r="L988" i="3"/>
  <c r="L980" i="3"/>
  <c r="L972" i="3"/>
  <c r="L964" i="3"/>
  <c r="L956" i="3"/>
  <c r="L948" i="3"/>
  <c r="L940" i="3"/>
  <c r="L932" i="3"/>
  <c r="L924" i="3"/>
  <c r="L916" i="3"/>
  <c r="L908" i="3"/>
  <c r="L2132" i="3"/>
  <c r="L2124" i="3"/>
  <c r="L2116" i="3"/>
  <c r="L2108" i="3"/>
  <c r="L2100" i="3"/>
  <c r="L2092" i="3"/>
  <c r="L2084" i="3"/>
  <c r="L2076" i="3"/>
  <c r="L2068" i="3"/>
  <c r="L2060" i="3"/>
  <c r="L2052" i="3"/>
  <c r="L2044" i="3"/>
  <c r="L2036" i="3"/>
  <c r="L2028" i="3"/>
  <c r="L2020" i="3"/>
  <c r="L2012" i="3"/>
  <c r="L2004" i="3"/>
  <c r="L1996" i="3"/>
  <c r="L1988" i="3"/>
  <c r="L1980" i="3"/>
  <c r="L1972" i="3"/>
  <c r="J54" i="18" s="1"/>
  <c r="L1964" i="3"/>
  <c r="J53" i="18" s="1"/>
  <c r="L1956" i="3"/>
  <c r="L1948" i="3"/>
  <c r="J52" i="18" s="1"/>
  <c r="L1940" i="3"/>
  <c r="J71" i="18" s="1"/>
  <c r="L1932" i="3"/>
  <c r="L1924" i="3"/>
  <c r="L1916" i="3"/>
  <c r="J69" i="18" s="1"/>
  <c r="L1908" i="3"/>
  <c r="L1900" i="3"/>
  <c r="J68" i="18" s="1"/>
  <c r="L1892" i="3"/>
  <c r="J67" i="18" s="1"/>
  <c r="L1884" i="3"/>
  <c r="L1876" i="3"/>
  <c r="J66" i="18" s="1"/>
  <c r="L1868" i="3"/>
  <c r="J65" i="18" s="1"/>
  <c r="L1860" i="3"/>
  <c r="L1852" i="3"/>
  <c r="L1844" i="3"/>
  <c r="J51" i="18" s="1"/>
  <c r="L1836" i="3"/>
  <c r="L1828" i="3"/>
  <c r="L1820" i="3"/>
  <c r="J63" i="18" s="1"/>
  <c r="L1812" i="3"/>
  <c r="L1804" i="3"/>
  <c r="J62" i="18" s="1"/>
  <c r="L1796" i="3"/>
  <c r="J49" i="18" s="1"/>
  <c r="L1788" i="3"/>
  <c r="L1780" i="3"/>
  <c r="L1772" i="3"/>
  <c r="J60" i="18" s="1"/>
  <c r="L1764" i="3"/>
  <c r="L1756" i="3"/>
  <c r="J59" i="18" s="1"/>
  <c r="L1748" i="3"/>
  <c r="J58" i="18" s="1"/>
  <c r="L1740" i="3"/>
  <c r="L1732" i="3"/>
  <c r="L1724" i="3"/>
  <c r="J56" i="18" s="1"/>
  <c r="L1716" i="3"/>
  <c r="L1708" i="3"/>
  <c r="J48" i="18" s="1"/>
  <c r="L1700" i="3"/>
  <c r="J47" i="18" s="1"/>
  <c r="L1692" i="3"/>
  <c r="L1684" i="3"/>
  <c r="J46" i="18" s="1"/>
  <c r="L1676" i="3"/>
  <c r="L1668" i="3"/>
  <c r="L1660" i="3"/>
  <c r="L1652" i="3"/>
  <c r="L1644" i="3"/>
  <c r="L1636" i="3"/>
  <c r="L1628" i="3"/>
  <c r="K55" i="8" s="1"/>
  <c r="L1620" i="3"/>
  <c r="L1612" i="3"/>
  <c r="L1604" i="3"/>
  <c r="L1596" i="3"/>
  <c r="L1588" i="3"/>
  <c r="L1580" i="3"/>
  <c r="L1572" i="3"/>
  <c r="L1564" i="3"/>
  <c r="L1556" i="3"/>
  <c r="L1548" i="3"/>
  <c r="L1540" i="3"/>
  <c r="L1532" i="3"/>
  <c r="L1524" i="3"/>
  <c r="L1516" i="3"/>
  <c r="L1508" i="3"/>
  <c r="L1500" i="3"/>
  <c r="L1492" i="3"/>
  <c r="L1484" i="3"/>
  <c r="L1476" i="3"/>
  <c r="L1468" i="3"/>
  <c r="L1460" i="3"/>
  <c r="L1779" i="3"/>
  <c r="J61" i="18" s="1"/>
  <c r="O1" i="3"/>
  <c r="L1851" i="3"/>
  <c r="J64" i="18" s="1"/>
  <c r="L220" i="3"/>
  <c r="L212" i="3"/>
  <c r="L204" i="3"/>
  <c r="L196" i="3"/>
  <c r="L188" i="3"/>
  <c r="L180" i="3"/>
  <c r="L172" i="3"/>
  <c r="L164" i="3"/>
  <c r="L156" i="3"/>
  <c r="L148" i="3"/>
  <c r="L140" i="3"/>
  <c r="L132" i="3"/>
  <c r="L124" i="3"/>
  <c r="L116" i="3"/>
  <c r="L108" i="3"/>
  <c r="L100" i="3"/>
  <c r="L92" i="3"/>
  <c r="L84" i="3"/>
  <c r="L76" i="3"/>
  <c r="L68" i="3"/>
  <c r="L60" i="3"/>
  <c r="L52" i="3"/>
  <c r="L44" i="3"/>
  <c r="L36" i="3"/>
  <c r="L28" i="3"/>
  <c r="L20" i="3"/>
  <c r="L12" i="3"/>
  <c r="L4" i="3"/>
  <c r="L900" i="3"/>
  <c r="L892" i="3"/>
  <c r="L884" i="3"/>
  <c r="L876" i="3"/>
  <c r="L868" i="3"/>
  <c r="L860" i="3"/>
  <c r="L852" i="3"/>
  <c r="L844" i="3"/>
  <c r="L836" i="3"/>
  <c r="L828" i="3"/>
  <c r="L820" i="3"/>
  <c r="L812" i="3"/>
  <c r="L804" i="3"/>
  <c r="L796" i="3"/>
  <c r="L788" i="3"/>
  <c r="L780" i="3"/>
  <c r="L772" i="3"/>
  <c r="L764" i="3"/>
  <c r="L756" i="3"/>
  <c r="L748" i="3"/>
  <c r="L740" i="3"/>
  <c r="L732" i="3"/>
  <c r="L724" i="3"/>
  <c r="L716" i="3"/>
  <c r="L708" i="3"/>
  <c r="L700" i="3"/>
  <c r="L692" i="3"/>
  <c r="L684" i="3"/>
  <c r="L676" i="3"/>
  <c r="L668" i="3"/>
  <c r="L660" i="3"/>
  <c r="L652" i="3"/>
  <c r="L644" i="3"/>
  <c r="L636" i="3"/>
  <c r="L628" i="3"/>
  <c r="L620" i="3"/>
  <c r="L612" i="3"/>
  <c r="L604" i="3"/>
  <c r="L596" i="3"/>
  <c r="L588" i="3"/>
  <c r="L580" i="3"/>
  <c r="L572" i="3"/>
  <c r="L564" i="3"/>
  <c r="L556" i="3"/>
  <c r="L548" i="3"/>
  <c r="L540" i="3"/>
  <c r="L532" i="3"/>
  <c r="L524" i="3"/>
  <c r="L516" i="3"/>
  <c r="L508" i="3"/>
  <c r="L500" i="3"/>
  <c r="L492" i="3"/>
  <c r="L484" i="3"/>
  <c r="L476" i="3"/>
  <c r="L468" i="3"/>
  <c r="L460" i="3"/>
  <c r="L452" i="3"/>
  <c r="L444" i="3"/>
  <c r="L436" i="3"/>
  <c r="L428" i="3"/>
  <c r="L420" i="3"/>
  <c r="L412" i="3"/>
  <c r="L404" i="3"/>
  <c r="L396" i="3"/>
  <c r="L388" i="3"/>
  <c r="L380" i="3"/>
  <c r="L372" i="3"/>
  <c r="L364" i="3"/>
  <c r="L356" i="3"/>
  <c r="L348" i="3"/>
  <c r="L340" i="3"/>
  <c r="L332" i="3"/>
  <c r="L324" i="3"/>
  <c r="L316" i="3"/>
  <c r="L308" i="3"/>
  <c r="L300" i="3"/>
  <c r="L292" i="3"/>
  <c r="L284" i="3"/>
  <c r="L276" i="3"/>
  <c r="L268" i="3"/>
  <c r="L260" i="3"/>
  <c r="L252" i="3"/>
  <c r="L244" i="3"/>
  <c r="L236" i="3"/>
  <c r="L228" i="3"/>
  <c r="L2842" i="3"/>
  <c r="L2839" i="3"/>
  <c r="L1235" i="3"/>
  <c r="L1227" i="3"/>
  <c r="L1219" i="3"/>
  <c r="L1211" i="3"/>
  <c r="L1203" i="3"/>
  <c r="L1195" i="3"/>
  <c r="L1187" i="3"/>
  <c r="L1179" i="3"/>
  <c r="L1171" i="3"/>
  <c r="L1163" i="3"/>
  <c r="L1155" i="3"/>
  <c r="L1147" i="3"/>
  <c r="L1139" i="3"/>
  <c r="L1131" i="3"/>
  <c r="L1123" i="3"/>
  <c r="L1115" i="3"/>
  <c r="L1107" i="3"/>
  <c r="L1099" i="3"/>
  <c r="L1091" i="3"/>
  <c r="L1083" i="3"/>
  <c r="L1075" i="3"/>
  <c r="L1067" i="3"/>
  <c r="L1059" i="3"/>
  <c r="L1051" i="3"/>
  <c r="L1043" i="3"/>
  <c r="L1035" i="3"/>
  <c r="L1027" i="3"/>
  <c r="L1019" i="3"/>
  <c r="L1011" i="3"/>
  <c r="L1003" i="3"/>
  <c r="L995" i="3"/>
  <c r="L987" i="3"/>
  <c r="L979" i="3"/>
  <c r="L971" i="3"/>
  <c r="L963" i="3"/>
  <c r="L955" i="3"/>
  <c r="L947" i="3"/>
  <c r="L939" i="3"/>
  <c r="L931" i="3"/>
  <c r="L923" i="3"/>
  <c r="L915" i="3"/>
  <c r="L907" i="3"/>
  <c r="L219" i="3"/>
  <c r="L211" i="3"/>
  <c r="L203" i="3"/>
  <c r="L195" i="3"/>
  <c r="L187" i="3"/>
  <c r="L179" i="3"/>
  <c r="L171" i="3"/>
  <c r="L163" i="3"/>
  <c r="L155" i="3"/>
  <c r="L147" i="3"/>
  <c r="L139" i="3"/>
  <c r="L131" i="3"/>
  <c r="L123" i="3"/>
  <c r="L115" i="3"/>
  <c r="L107" i="3"/>
  <c r="L99" i="3"/>
  <c r="L91" i="3"/>
  <c r="L83" i="3"/>
  <c r="L75" i="3"/>
  <c r="L67" i="3"/>
  <c r="L59" i="3"/>
  <c r="L51" i="3"/>
  <c r="L43" i="3"/>
  <c r="L35" i="3"/>
  <c r="L27" i="3"/>
  <c r="L19" i="3"/>
  <c r="L11" i="3"/>
  <c r="L3" i="3"/>
  <c r="L899" i="3"/>
  <c r="L891" i="3"/>
  <c r="L883" i="3"/>
  <c r="L875" i="3"/>
  <c r="L867" i="3"/>
  <c r="L859" i="3"/>
  <c r="L851" i="3"/>
  <c r="L843" i="3"/>
  <c r="L835" i="3"/>
  <c r="L827" i="3"/>
  <c r="L819" i="3"/>
  <c r="L811" i="3"/>
  <c r="L803" i="3"/>
  <c r="L795" i="3"/>
  <c r="L787" i="3"/>
  <c r="L779" i="3"/>
  <c r="L771" i="3"/>
  <c r="L763" i="3"/>
  <c r="L755" i="3"/>
  <c r="L747" i="3"/>
  <c r="L739" i="3"/>
  <c r="L731" i="3"/>
  <c r="L723" i="3"/>
  <c r="L715" i="3"/>
  <c r="L707" i="3"/>
  <c r="L699" i="3"/>
  <c r="L691" i="3"/>
  <c r="L683" i="3"/>
  <c r="L675" i="3"/>
  <c r="L667" i="3"/>
  <c r="L659" i="3"/>
  <c r="L651" i="3"/>
  <c r="L643" i="3"/>
  <c r="L635" i="3"/>
  <c r="L627" i="3"/>
  <c r="L619" i="3"/>
  <c r="L611" i="3"/>
  <c r="L603" i="3"/>
  <c r="L595" i="3"/>
  <c r="L587" i="3"/>
  <c r="L579" i="3"/>
  <c r="L571" i="3"/>
  <c r="L563" i="3"/>
  <c r="L555" i="3"/>
  <c r="L547" i="3"/>
  <c r="L539" i="3"/>
  <c r="L531" i="3"/>
  <c r="L523" i="3"/>
  <c r="L515" i="3"/>
  <c r="L507" i="3"/>
  <c r="L499" i="3"/>
  <c r="L491" i="3"/>
  <c r="L483" i="3"/>
  <c r="L475" i="3"/>
  <c r="L467" i="3"/>
  <c r="L459" i="3"/>
  <c r="L451" i="3"/>
  <c r="L443" i="3"/>
  <c r="L435" i="3"/>
  <c r="L427" i="3"/>
  <c r="L419" i="3"/>
  <c r="L411" i="3"/>
  <c r="L403" i="3"/>
  <c r="L395" i="3"/>
  <c r="L387" i="3"/>
  <c r="L379" i="3"/>
  <c r="L371" i="3"/>
  <c r="L363" i="3"/>
  <c r="L355" i="3"/>
  <c r="L347" i="3"/>
  <c r="L339" i="3"/>
  <c r="L331" i="3"/>
  <c r="L323" i="3"/>
  <c r="L315" i="3"/>
  <c r="L307" i="3"/>
  <c r="L299" i="3"/>
  <c r="L291" i="3"/>
  <c r="L283" i="3"/>
  <c r="L275" i="3"/>
  <c r="L267" i="3"/>
  <c r="L259" i="3"/>
  <c r="L251" i="3"/>
  <c r="L243" i="3"/>
  <c r="L235" i="3"/>
  <c r="L227" i="3"/>
  <c r="L2841" i="3"/>
  <c r="L2843" i="3"/>
  <c r="J18" i="25" s="1"/>
  <c r="K11" i="4"/>
  <c r="J50" i="25" s="1"/>
  <c r="L50" i="25" s="1"/>
  <c r="K19" i="25"/>
  <c r="J11" i="25"/>
  <c r="J10" i="25"/>
  <c r="J9" i="25"/>
  <c r="J15" i="25"/>
  <c r="J13" i="25"/>
  <c r="J12" i="25"/>
  <c r="K48" i="8"/>
  <c r="K10" i="4"/>
  <c r="J36" i="25" s="1"/>
  <c r="L36" i="25" s="1"/>
  <c r="L28" i="9"/>
  <c r="L26" i="9"/>
  <c r="K53" i="8"/>
  <c r="K46" i="8"/>
  <c r="K32" i="8"/>
  <c r="K31" i="8"/>
  <c r="L9" i="9"/>
  <c r="L27" i="9"/>
  <c r="K27" i="4" l="1"/>
  <c r="J50" i="18"/>
  <c r="J57" i="18"/>
  <c r="J70" i="18"/>
  <c r="N1" i="3"/>
  <c r="J9" i="18"/>
  <c r="K55" i="10"/>
  <c r="K55" i="4"/>
  <c r="K10" i="10"/>
  <c r="J42" i="25" s="1"/>
  <c r="L42" i="25" s="1"/>
  <c r="K69" i="10"/>
  <c r="K71" i="10"/>
  <c r="K72" i="10"/>
  <c r="K32" i="10"/>
  <c r="K34" i="10"/>
  <c r="K57" i="10"/>
  <c r="K53" i="10"/>
  <c r="K68" i="10"/>
  <c r="K70" i="10"/>
  <c r="K33" i="10"/>
  <c r="K35" i="10"/>
  <c r="K36" i="10"/>
  <c r="K59" i="10"/>
  <c r="K56" i="10"/>
  <c r="K58" i="10"/>
  <c r="K33" i="8"/>
  <c r="K56" i="8"/>
  <c r="K29" i="10"/>
  <c r="K30" i="8"/>
  <c r="K28" i="8"/>
  <c r="L29" i="9"/>
  <c r="J31" i="18"/>
  <c r="J17" i="25"/>
  <c r="J29" i="18"/>
  <c r="J14" i="25"/>
  <c r="J30" i="18"/>
  <c r="J16" i="25"/>
  <c r="K9" i="8"/>
  <c r="J12" i="18"/>
  <c r="K49" i="8"/>
  <c r="K52" i="10"/>
  <c r="K30" i="10"/>
  <c r="J10" i="18"/>
  <c r="J41" i="25" s="1"/>
  <c r="L41" i="25" s="1"/>
  <c r="J11" i="18"/>
  <c r="J55" i="25" s="1"/>
  <c r="L55" i="25" s="1"/>
  <c r="K66" i="10"/>
  <c r="K54" i="10"/>
  <c r="K67" i="10"/>
  <c r="K65" i="10"/>
  <c r="K31" i="10"/>
  <c r="K56" i="4"/>
  <c r="K10" i="8"/>
  <c r="J37" i="25" s="1"/>
  <c r="L37" i="25" s="1"/>
  <c r="K11" i="8"/>
  <c r="J51" i="25" s="1"/>
  <c r="L51" i="25" s="1"/>
  <c r="K12" i="4"/>
  <c r="K59" i="4"/>
  <c r="K52" i="4"/>
  <c r="K57" i="4"/>
  <c r="K54" i="4"/>
  <c r="K53" i="4"/>
  <c r="K58" i="4"/>
  <c r="K35" i="4"/>
  <c r="K28" i="4"/>
  <c r="K29" i="4"/>
  <c r="K36" i="4"/>
  <c r="K37" i="4"/>
  <c r="K33" i="4"/>
  <c r="K32" i="4"/>
  <c r="K31" i="4"/>
  <c r="L10" i="9"/>
  <c r="L11" i="9"/>
  <c r="K11" i="10"/>
  <c r="J56" i="25" s="1"/>
  <c r="L56" i="25" s="1"/>
  <c r="J55" i="18" l="1"/>
  <c r="J72" i="18" s="1"/>
  <c r="J60" i="25"/>
  <c r="L60" i="25" s="1"/>
  <c r="J46" i="25"/>
  <c r="L46" i="25" s="1"/>
  <c r="K73" i="10"/>
  <c r="K60" i="10"/>
  <c r="K38" i="10"/>
  <c r="K35" i="8"/>
  <c r="J32" i="18"/>
  <c r="K12" i="8"/>
  <c r="L12" i="9"/>
  <c r="J19" i="25"/>
  <c r="K12" i="10"/>
  <c r="J13" i="18"/>
  <c r="K63" i="4"/>
  <c r="K39" i="4"/>
</calcChain>
</file>

<file path=xl/sharedStrings.xml><?xml version="1.0" encoding="utf-8"?>
<sst xmlns="http://schemas.openxmlformats.org/spreadsheetml/2006/main" count="97768" uniqueCount="7149">
  <si>
    <t>Variables</t>
  </si>
  <si>
    <t>Transportation Pollutant Emissions Disaggregated</t>
  </si>
  <si>
    <t>Transportation Sector Pollutant Emissions</t>
  </si>
  <si>
    <t>Electricity Sector Pollutant Emissions</t>
  </si>
  <si>
    <t>Process Emissions before CCS</t>
  </si>
  <si>
    <t>Industrial Energy Related Emissions Excluding Fuels to Power CCS</t>
  </si>
  <si>
    <t>Industrial Sector Pollutant Emissions</t>
  </si>
  <si>
    <t>Output Total CO2e Emissions by Sector[transportation sector]</t>
  </si>
  <si>
    <t>Output Total CO2e Emissions by Sector[electricity sector]</t>
  </si>
  <si>
    <t>Output Total CO2e Emissions by Sector[district heat and hydrogen sector]</t>
  </si>
  <si>
    <t>Output Total CO2e Emissions by Sector[LULUCF sector]</t>
  </si>
  <si>
    <t>Output Total CO2e Emissions by Sector[geoengineering sector]</t>
  </si>
  <si>
    <t>Output Industry Sector Process Emissions in CO2e Excluding Ag and Waste</t>
  </si>
  <si>
    <t>Output Industry Sector Energy Related CO2e Emissions Excluding Ag and Waste</t>
  </si>
  <si>
    <t>Output Agriculture CO2e Emissions</t>
  </si>
  <si>
    <t>Output Waste Management CO2e Emissions</t>
  </si>
  <si>
    <t>Output Buildings Sector CO2e Emissions</t>
  </si>
  <si>
    <t>Buildings Sector Pollutant Emissions</t>
  </si>
  <si>
    <t>Time</t>
  </si>
  <si>
    <t>NoSettings</t>
  </si>
  <si>
    <t>Transportation Pollutant Emissions Disaggregated[LDVs,CO2,passenger,electricity tf]</t>
  </si>
  <si>
    <t>Transportation Pollutant Emissions Disaggregated[LDVs,CO2,passenger,natural gas tf]</t>
  </si>
  <si>
    <t>Transportation Pollutant Emissions Disaggregated[LDVs,CO2,passenger,petroleum gasoline tf]</t>
  </si>
  <si>
    <t>Transportation Pollutant Emissions Disaggregated[LDVs,CO2,passenger,petroleum diesel tf]</t>
  </si>
  <si>
    <t>Transportation Pollutant Emissions Disaggregated[LDVs,CO2,passenger,biofuel gasoline tf]</t>
  </si>
  <si>
    <t>Transportation Pollutant Emissions Disaggregated[LDVs,CO2,passenger,biofuel diesel tf]</t>
  </si>
  <si>
    <t>Transportation Pollutant Emissions Disaggregated[LDVs,CO2,passenger,jet fuel tf]</t>
  </si>
  <si>
    <t>Transportation Pollutant Emissions Disaggregated[LDVs,CO2,passenger,heavy or residual fuel oil tf]</t>
  </si>
  <si>
    <t>Transportation Pollutant Emissions Disaggregated[LDVs,CO2,passenger,LPG propane or butane tf]</t>
  </si>
  <si>
    <t>Transportation Pollutant Emissions Disaggregated[LDVs,CO2,passenger,hydrogen tf]</t>
  </si>
  <si>
    <t>Transportation Pollutant Emissions Disaggregated[LDVs,CO2,freight,electricity tf]</t>
  </si>
  <si>
    <t>Transportation Pollutant Emissions Disaggregated[LDVs,CO2,freight,natural gas tf]</t>
  </si>
  <si>
    <t>Transportation Pollutant Emissions Disaggregated[LDVs,CO2,freight,petroleum gasoline tf]</t>
  </si>
  <si>
    <t>Transportation Pollutant Emissions Disaggregated[LDVs,CO2,freight,petroleum diesel tf]</t>
  </si>
  <si>
    <t>Transportation Pollutant Emissions Disaggregated[LDVs,CO2,freight,biofuel gasoline tf]</t>
  </si>
  <si>
    <t>Transportation Pollutant Emissions Disaggregated[LDVs,CO2,freight,biofuel diesel tf]</t>
  </si>
  <si>
    <t>Transportation Pollutant Emissions Disaggregated[LDVs,CO2,freight,jet fuel tf]</t>
  </si>
  <si>
    <t>Transportation Pollutant Emissions Disaggregated[LDVs,CO2,freight,heavy or residual fuel oil tf]</t>
  </si>
  <si>
    <t>Transportation Pollutant Emissions Disaggregated[LDVs,CO2,freight,LPG propane or butane tf]</t>
  </si>
  <si>
    <t>Transportation Pollutant Emissions Disaggregated[LDVs,CO2,freight,hydrogen tf]</t>
  </si>
  <si>
    <t>Transportation Pollutant Emissions Disaggregated[LDVs,VOC,passenger,electricity tf]</t>
  </si>
  <si>
    <t>Transportation Pollutant Emissions Disaggregated[LDVs,VOC,passenger,natural gas tf]</t>
  </si>
  <si>
    <t>Transportation Pollutant Emissions Disaggregated[LDVs,VOC,passenger,petroleum gasoline tf]</t>
  </si>
  <si>
    <t>Transportation Pollutant Emissions Disaggregated[LDVs,VOC,passenger,petroleum diesel tf]</t>
  </si>
  <si>
    <t>Transportation Pollutant Emissions Disaggregated[LDVs,VOC,passenger,biofuel gasoline tf]</t>
  </si>
  <si>
    <t>Transportation Pollutant Emissions Disaggregated[LDVs,VOC,passenger,biofuel diesel tf]</t>
  </si>
  <si>
    <t>Transportation Pollutant Emissions Disaggregated[LDVs,VOC,passenger,jet fuel tf]</t>
  </si>
  <si>
    <t>Transportation Pollutant Emissions Disaggregated[LDVs,VOC,passenger,heavy or residual fuel oil tf]</t>
  </si>
  <si>
    <t>Transportation Pollutant Emissions Disaggregated[LDVs,VOC,passenger,LPG propane or butane tf]</t>
  </si>
  <si>
    <t>Transportation Pollutant Emissions Disaggregated[LDVs,VOC,passenger,hydrogen tf]</t>
  </si>
  <si>
    <t>Transportation Pollutant Emissions Disaggregated[LDVs,VOC,freight,electricity tf]</t>
  </si>
  <si>
    <t>Transportation Pollutant Emissions Disaggregated[LDVs,VOC,freight,natural gas tf]</t>
  </si>
  <si>
    <t>Transportation Pollutant Emissions Disaggregated[LDVs,VOC,freight,petroleum gasoline tf]</t>
  </si>
  <si>
    <t>Transportation Pollutant Emissions Disaggregated[LDVs,VOC,freight,petroleum diesel tf]</t>
  </si>
  <si>
    <t>Transportation Pollutant Emissions Disaggregated[LDVs,VOC,freight,biofuel gasoline tf]</t>
  </si>
  <si>
    <t>Transportation Pollutant Emissions Disaggregated[LDVs,VOC,freight,biofuel diesel tf]</t>
  </si>
  <si>
    <t>Transportation Pollutant Emissions Disaggregated[LDVs,VOC,freight,jet fuel tf]</t>
  </si>
  <si>
    <t>Transportation Pollutant Emissions Disaggregated[LDVs,VOC,freight,heavy or residual fuel oil tf]</t>
  </si>
  <si>
    <t>Transportation Pollutant Emissions Disaggregated[LDVs,VOC,freight,LPG propane or butane tf]</t>
  </si>
  <si>
    <t>Transportation Pollutant Emissions Disaggregated[LDVs,VOC,freight,hydrogen tf]</t>
  </si>
  <si>
    <t>Transportation Pollutant Emissions Disaggregated[LDVs,CO,passenger,electricity tf]</t>
  </si>
  <si>
    <t>Transportation Pollutant Emissions Disaggregated[LDVs,CO,passenger,natural gas tf]</t>
  </si>
  <si>
    <t>Transportation Pollutant Emissions Disaggregated[LDVs,CO,passenger,petroleum gasoline tf]</t>
  </si>
  <si>
    <t>Transportation Pollutant Emissions Disaggregated[LDVs,CO,passenger,petroleum diesel tf]</t>
  </si>
  <si>
    <t>Transportation Pollutant Emissions Disaggregated[LDVs,CO,passenger,biofuel gasoline tf]</t>
  </si>
  <si>
    <t>Transportation Pollutant Emissions Disaggregated[LDVs,CO,passenger,biofuel diesel tf]</t>
  </si>
  <si>
    <t>Transportation Pollutant Emissions Disaggregated[LDVs,CO,passenger,jet fuel tf]</t>
  </si>
  <si>
    <t>Transportation Pollutant Emissions Disaggregated[LDVs,CO,passenger,heavy or residual fuel oil tf]</t>
  </si>
  <si>
    <t>Transportation Pollutant Emissions Disaggregated[LDVs,CO,passenger,LPG propane or butane tf]</t>
  </si>
  <si>
    <t>Transportation Pollutant Emissions Disaggregated[LDVs,CO,passenger,hydrogen tf]</t>
  </si>
  <si>
    <t>Transportation Pollutant Emissions Disaggregated[LDVs,CO,freight,electricity tf]</t>
  </si>
  <si>
    <t>Transportation Pollutant Emissions Disaggregated[LDVs,CO,freight,natural gas tf]</t>
  </si>
  <si>
    <t>Transportation Pollutant Emissions Disaggregated[LDVs,CO,freight,petroleum gasoline tf]</t>
  </si>
  <si>
    <t>Transportation Pollutant Emissions Disaggregated[LDVs,CO,freight,petroleum diesel tf]</t>
  </si>
  <si>
    <t>Transportation Pollutant Emissions Disaggregated[LDVs,CO,freight,biofuel gasoline tf]</t>
  </si>
  <si>
    <t>Transportation Pollutant Emissions Disaggregated[LDVs,CO,freight,biofuel diesel tf]</t>
  </si>
  <si>
    <t>Transportation Pollutant Emissions Disaggregated[LDVs,CO,freight,jet fuel tf]</t>
  </si>
  <si>
    <t>Transportation Pollutant Emissions Disaggregated[LDVs,CO,freight,heavy or residual fuel oil tf]</t>
  </si>
  <si>
    <t>Transportation Pollutant Emissions Disaggregated[LDVs,CO,freight,LPG propane or butane tf]</t>
  </si>
  <si>
    <t>Transportation Pollutant Emissions Disaggregated[LDVs,CO,freight,hydrogen tf]</t>
  </si>
  <si>
    <t>Transportation Pollutant Emissions Disaggregated[LDVs,NOx,passenger,electricity tf]</t>
  </si>
  <si>
    <t>Transportation Pollutant Emissions Disaggregated[LDVs,NOx,passenger,natural gas tf]</t>
  </si>
  <si>
    <t>Transportation Pollutant Emissions Disaggregated[LDVs,NOx,passenger,petroleum gasoline tf]</t>
  </si>
  <si>
    <t>Transportation Pollutant Emissions Disaggregated[LDVs,NOx,passenger,petroleum diesel tf]</t>
  </si>
  <si>
    <t>Transportation Pollutant Emissions Disaggregated[LDVs,NOx,passenger,biofuel gasoline tf]</t>
  </si>
  <si>
    <t>Transportation Pollutant Emissions Disaggregated[LDVs,NOx,passenger,biofuel diesel tf]</t>
  </si>
  <si>
    <t>Transportation Pollutant Emissions Disaggregated[LDVs,NOx,passenger,jet fuel tf]</t>
  </si>
  <si>
    <t>Transportation Pollutant Emissions Disaggregated[LDVs,NOx,passenger,heavy or residual fuel oil tf]</t>
  </si>
  <si>
    <t>Transportation Pollutant Emissions Disaggregated[LDVs,NOx,passenger,LPG propane or butane tf]</t>
  </si>
  <si>
    <t>Transportation Pollutant Emissions Disaggregated[LDVs,NOx,passenger,hydrogen tf]</t>
  </si>
  <si>
    <t>Transportation Pollutant Emissions Disaggregated[LDVs,NOx,freight,electricity tf]</t>
  </si>
  <si>
    <t>Transportation Pollutant Emissions Disaggregated[LDVs,NOx,freight,natural gas tf]</t>
  </si>
  <si>
    <t>Transportation Pollutant Emissions Disaggregated[LDVs,NOx,freight,petroleum gasoline tf]</t>
  </si>
  <si>
    <t>Transportation Pollutant Emissions Disaggregated[LDVs,NOx,freight,petroleum diesel tf]</t>
  </si>
  <si>
    <t>Transportation Pollutant Emissions Disaggregated[LDVs,NOx,freight,biofuel gasoline tf]</t>
  </si>
  <si>
    <t>Transportation Pollutant Emissions Disaggregated[LDVs,NOx,freight,biofuel diesel tf]</t>
  </si>
  <si>
    <t>Transportation Pollutant Emissions Disaggregated[LDVs,NOx,freight,jet fuel tf]</t>
  </si>
  <si>
    <t>Transportation Pollutant Emissions Disaggregated[LDVs,NOx,freight,heavy or residual fuel oil tf]</t>
  </si>
  <si>
    <t>Transportation Pollutant Emissions Disaggregated[LDVs,NOx,freight,LPG propane or butane tf]</t>
  </si>
  <si>
    <t>Transportation Pollutant Emissions Disaggregated[LDVs,NOx,freight,hydrogen tf]</t>
  </si>
  <si>
    <t>Transportation Pollutant Emissions Disaggregated[LDVs,PM10,passenger,electricity tf]</t>
  </si>
  <si>
    <t>Transportation Pollutant Emissions Disaggregated[LDVs,PM10,passenger,natural gas tf]</t>
  </si>
  <si>
    <t>Transportation Pollutant Emissions Disaggregated[LDVs,PM10,passenger,petroleum gasoline tf]</t>
  </si>
  <si>
    <t>Transportation Pollutant Emissions Disaggregated[LDVs,PM10,passenger,petroleum diesel tf]</t>
  </si>
  <si>
    <t>Transportation Pollutant Emissions Disaggregated[LDVs,PM10,passenger,biofuel gasoline tf]</t>
  </si>
  <si>
    <t>Transportation Pollutant Emissions Disaggregated[LDVs,PM10,passenger,biofuel diesel tf]</t>
  </si>
  <si>
    <t>Transportation Pollutant Emissions Disaggregated[LDVs,PM10,passenger,jet fuel tf]</t>
  </si>
  <si>
    <t>Transportation Pollutant Emissions Disaggregated[LDVs,PM10,passenger,heavy or residual fuel oil tf]</t>
  </si>
  <si>
    <t>Transportation Pollutant Emissions Disaggregated[LDVs,PM10,passenger,LPG propane or butane tf]</t>
  </si>
  <si>
    <t>Transportation Pollutant Emissions Disaggregated[LDVs,PM10,passenger,hydrogen tf]</t>
  </si>
  <si>
    <t>Transportation Pollutant Emissions Disaggregated[LDVs,PM10,freight,electricity tf]</t>
  </si>
  <si>
    <t>Transportation Pollutant Emissions Disaggregated[LDVs,PM10,freight,natural gas tf]</t>
  </si>
  <si>
    <t>Transportation Pollutant Emissions Disaggregated[LDVs,PM10,freight,petroleum gasoline tf]</t>
  </si>
  <si>
    <t>Transportation Pollutant Emissions Disaggregated[LDVs,PM10,freight,petroleum diesel tf]</t>
  </si>
  <si>
    <t>Transportation Pollutant Emissions Disaggregated[LDVs,PM10,freight,biofuel gasoline tf]</t>
  </si>
  <si>
    <t>Transportation Pollutant Emissions Disaggregated[LDVs,PM10,freight,biofuel diesel tf]</t>
  </si>
  <si>
    <t>Transportation Pollutant Emissions Disaggregated[LDVs,PM10,freight,jet fuel tf]</t>
  </si>
  <si>
    <t>Transportation Pollutant Emissions Disaggregated[LDVs,PM10,freight,heavy or residual fuel oil tf]</t>
  </si>
  <si>
    <t>Transportation Pollutant Emissions Disaggregated[LDVs,PM10,freight,LPG propane or butane tf]</t>
  </si>
  <si>
    <t>Transportation Pollutant Emissions Disaggregated[LDVs,PM10,freight,hydrogen tf]</t>
  </si>
  <si>
    <t>Transportation Pollutant Emissions Disaggregated[LDVs,PM25,passenger,electricity tf]</t>
  </si>
  <si>
    <t>Transportation Pollutant Emissions Disaggregated[LDVs,PM25,passenger,natural gas tf]</t>
  </si>
  <si>
    <t>Transportation Pollutant Emissions Disaggregated[LDVs,PM25,passenger,petroleum gasoline tf]</t>
  </si>
  <si>
    <t>Transportation Pollutant Emissions Disaggregated[LDVs,PM25,passenger,petroleum diesel tf]</t>
  </si>
  <si>
    <t>Transportation Pollutant Emissions Disaggregated[LDVs,PM25,passenger,biofuel gasoline tf]</t>
  </si>
  <si>
    <t>Transportation Pollutant Emissions Disaggregated[LDVs,PM25,passenger,biofuel diesel tf]</t>
  </si>
  <si>
    <t>Transportation Pollutant Emissions Disaggregated[LDVs,PM25,passenger,jet fuel tf]</t>
  </si>
  <si>
    <t>Transportation Pollutant Emissions Disaggregated[LDVs,PM25,passenger,heavy or residual fuel oil tf]</t>
  </si>
  <si>
    <t>Transportation Pollutant Emissions Disaggregated[LDVs,PM25,passenger,LPG propane or butane tf]</t>
  </si>
  <si>
    <t>Transportation Pollutant Emissions Disaggregated[LDVs,PM25,passenger,hydrogen tf]</t>
  </si>
  <si>
    <t>Transportation Pollutant Emissions Disaggregated[LDVs,PM25,freight,electricity tf]</t>
  </si>
  <si>
    <t>Transportation Pollutant Emissions Disaggregated[LDVs,PM25,freight,natural gas tf]</t>
  </si>
  <si>
    <t>Transportation Pollutant Emissions Disaggregated[LDVs,PM25,freight,petroleum gasoline tf]</t>
  </si>
  <si>
    <t>Transportation Pollutant Emissions Disaggregated[LDVs,PM25,freight,petroleum diesel tf]</t>
  </si>
  <si>
    <t>Transportation Pollutant Emissions Disaggregated[LDVs,PM25,freight,biofuel gasoline tf]</t>
  </si>
  <si>
    <t>Transportation Pollutant Emissions Disaggregated[LDVs,PM25,freight,biofuel diesel tf]</t>
  </si>
  <si>
    <t>Transportation Pollutant Emissions Disaggregated[LDVs,PM25,freight,jet fuel tf]</t>
  </si>
  <si>
    <t>Transportation Pollutant Emissions Disaggregated[LDVs,PM25,freight,heavy or residual fuel oil tf]</t>
  </si>
  <si>
    <t>Transportation Pollutant Emissions Disaggregated[LDVs,PM25,freight,LPG propane or butane tf]</t>
  </si>
  <si>
    <t>Transportation Pollutant Emissions Disaggregated[LDVs,PM25,freight,hydrogen tf]</t>
  </si>
  <si>
    <t>Transportation Pollutant Emissions Disaggregated[LDVs,SOx,passenger,electricity tf]</t>
  </si>
  <si>
    <t>Transportation Pollutant Emissions Disaggregated[LDVs,SOx,passenger,natural gas tf]</t>
  </si>
  <si>
    <t>Transportation Pollutant Emissions Disaggregated[LDVs,SOx,passenger,petroleum gasoline tf]</t>
  </si>
  <si>
    <t>Transportation Pollutant Emissions Disaggregated[LDVs,SOx,passenger,petroleum diesel tf]</t>
  </si>
  <si>
    <t>Transportation Pollutant Emissions Disaggregated[LDVs,SOx,passenger,biofuel gasoline tf]</t>
  </si>
  <si>
    <t>Transportation Pollutant Emissions Disaggregated[LDVs,SOx,passenger,biofuel diesel tf]</t>
  </si>
  <si>
    <t>Transportation Pollutant Emissions Disaggregated[LDVs,SOx,passenger,jet fuel tf]</t>
  </si>
  <si>
    <t>Transportation Pollutant Emissions Disaggregated[LDVs,SOx,passenger,heavy or residual fuel oil tf]</t>
  </si>
  <si>
    <t>Transportation Pollutant Emissions Disaggregated[LDVs,SOx,passenger,LPG propane or butane tf]</t>
  </si>
  <si>
    <t>Transportation Pollutant Emissions Disaggregated[LDVs,SOx,passenger,hydrogen tf]</t>
  </si>
  <si>
    <t>Transportation Pollutant Emissions Disaggregated[LDVs,SOx,freight,electricity tf]</t>
  </si>
  <si>
    <t>Transportation Pollutant Emissions Disaggregated[LDVs,SOx,freight,natural gas tf]</t>
  </si>
  <si>
    <t>Transportation Pollutant Emissions Disaggregated[LDVs,SOx,freight,petroleum gasoline tf]</t>
  </si>
  <si>
    <t>Transportation Pollutant Emissions Disaggregated[LDVs,SOx,freight,petroleum diesel tf]</t>
  </si>
  <si>
    <t>Transportation Pollutant Emissions Disaggregated[LDVs,SOx,freight,biofuel gasoline tf]</t>
  </si>
  <si>
    <t>Transportation Pollutant Emissions Disaggregated[LDVs,SOx,freight,biofuel diesel tf]</t>
  </si>
  <si>
    <t>Transportation Pollutant Emissions Disaggregated[LDVs,SOx,freight,jet fuel tf]</t>
  </si>
  <si>
    <t>Transportation Pollutant Emissions Disaggregated[LDVs,SOx,freight,heavy or residual fuel oil tf]</t>
  </si>
  <si>
    <t>Transportation Pollutant Emissions Disaggregated[LDVs,SOx,freight,LPG propane or butane tf]</t>
  </si>
  <si>
    <t>Transportation Pollutant Emissions Disaggregated[LDVs,SOx,freight,hydrogen tf]</t>
  </si>
  <si>
    <t>Transportation Pollutant Emissions Disaggregated[LDVs,BC,passenger,electricity tf]</t>
  </si>
  <si>
    <t>Transportation Pollutant Emissions Disaggregated[LDVs,BC,passenger,natural gas tf]</t>
  </si>
  <si>
    <t>Transportation Pollutant Emissions Disaggregated[LDVs,BC,passenger,petroleum gasoline tf]</t>
  </si>
  <si>
    <t>Transportation Pollutant Emissions Disaggregated[LDVs,BC,passenger,petroleum diesel tf]</t>
  </si>
  <si>
    <t>Transportation Pollutant Emissions Disaggregated[LDVs,BC,passenger,biofuel gasoline tf]</t>
  </si>
  <si>
    <t>Transportation Pollutant Emissions Disaggregated[LDVs,BC,passenger,biofuel diesel tf]</t>
  </si>
  <si>
    <t>Transportation Pollutant Emissions Disaggregated[LDVs,BC,passenger,jet fuel tf]</t>
  </si>
  <si>
    <t>Transportation Pollutant Emissions Disaggregated[LDVs,BC,passenger,heavy or residual fuel oil tf]</t>
  </si>
  <si>
    <t>Transportation Pollutant Emissions Disaggregated[LDVs,BC,passenger,LPG propane or butane tf]</t>
  </si>
  <si>
    <t>Transportation Pollutant Emissions Disaggregated[LDVs,BC,passenger,hydrogen tf]</t>
  </si>
  <si>
    <t>Transportation Pollutant Emissions Disaggregated[LDVs,BC,freight,electricity tf]</t>
  </si>
  <si>
    <t>Transportation Pollutant Emissions Disaggregated[LDVs,BC,freight,natural gas tf]</t>
  </si>
  <si>
    <t>Transportation Pollutant Emissions Disaggregated[LDVs,BC,freight,petroleum gasoline tf]</t>
  </si>
  <si>
    <t>Transportation Pollutant Emissions Disaggregated[LDVs,BC,freight,petroleum diesel tf]</t>
  </si>
  <si>
    <t>Transportation Pollutant Emissions Disaggregated[LDVs,BC,freight,biofuel gasoline tf]</t>
  </si>
  <si>
    <t>Transportation Pollutant Emissions Disaggregated[LDVs,BC,freight,biofuel diesel tf]</t>
  </si>
  <si>
    <t>Transportation Pollutant Emissions Disaggregated[LDVs,BC,freight,jet fuel tf]</t>
  </si>
  <si>
    <t>Transportation Pollutant Emissions Disaggregated[LDVs,BC,freight,heavy or residual fuel oil tf]</t>
  </si>
  <si>
    <t>Transportation Pollutant Emissions Disaggregated[LDVs,BC,freight,LPG propane or butane tf]</t>
  </si>
  <si>
    <t>Transportation Pollutant Emissions Disaggregated[LDVs,BC,freight,hydrogen tf]</t>
  </si>
  <si>
    <t>Transportation Pollutant Emissions Disaggregated[LDVs,OC,passenger,electricity tf]</t>
  </si>
  <si>
    <t>Transportation Pollutant Emissions Disaggregated[LDVs,OC,passenger,natural gas tf]</t>
  </si>
  <si>
    <t>Transportation Pollutant Emissions Disaggregated[LDVs,OC,passenger,petroleum gasoline tf]</t>
  </si>
  <si>
    <t>Transportation Pollutant Emissions Disaggregated[LDVs,OC,passenger,petroleum diesel tf]</t>
  </si>
  <si>
    <t>Transportation Pollutant Emissions Disaggregated[LDVs,OC,passenger,biofuel gasoline tf]</t>
  </si>
  <si>
    <t>Transportation Pollutant Emissions Disaggregated[LDVs,OC,passenger,biofuel diesel tf]</t>
  </si>
  <si>
    <t>Transportation Pollutant Emissions Disaggregated[LDVs,OC,passenger,jet fuel tf]</t>
  </si>
  <si>
    <t>Transportation Pollutant Emissions Disaggregated[LDVs,OC,passenger,heavy or residual fuel oil tf]</t>
  </si>
  <si>
    <t>Transportation Pollutant Emissions Disaggregated[LDVs,OC,passenger,LPG propane or butane tf]</t>
  </si>
  <si>
    <t>Transportation Pollutant Emissions Disaggregated[LDVs,OC,passenger,hydrogen tf]</t>
  </si>
  <si>
    <t>Transportation Pollutant Emissions Disaggregated[LDVs,OC,freight,electricity tf]</t>
  </si>
  <si>
    <t>Transportation Pollutant Emissions Disaggregated[LDVs,OC,freight,natural gas tf]</t>
  </si>
  <si>
    <t>Transportation Pollutant Emissions Disaggregated[LDVs,OC,freight,petroleum gasoline tf]</t>
  </si>
  <si>
    <t>Transportation Pollutant Emissions Disaggregated[LDVs,OC,freight,petroleum diesel tf]</t>
  </si>
  <si>
    <t>Transportation Pollutant Emissions Disaggregated[LDVs,OC,freight,biofuel gasoline tf]</t>
  </si>
  <si>
    <t>Transportation Pollutant Emissions Disaggregated[LDVs,OC,freight,biofuel diesel tf]</t>
  </si>
  <si>
    <t>Transportation Pollutant Emissions Disaggregated[LDVs,OC,freight,jet fuel tf]</t>
  </si>
  <si>
    <t>Transportation Pollutant Emissions Disaggregated[LDVs,OC,freight,heavy or residual fuel oil tf]</t>
  </si>
  <si>
    <t>Transportation Pollutant Emissions Disaggregated[LDVs,OC,freight,LPG propane or butane tf]</t>
  </si>
  <si>
    <t>Transportation Pollutant Emissions Disaggregated[LDVs,OC,freight,hydrogen tf]</t>
  </si>
  <si>
    <t>Transportation Pollutant Emissions Disaggregated[LDVs,CH4,passenger,electricity tf]</t>
  </si>
  <si>
    <t>Transportation Pollutant Emissions Disaggregated[LDVs,CH4,passenger,natural gas tf]</t>
  </si>
  <si>
    <t>Transportation Pollutant Emissions Disaggregated[LDVs,CH4,passenger,petroleum gasoline tf]</t>
  </si>
  <si>
    <t>Transportation Pollutant Emissions Disaggregated[LDVs,CH4,passenger,petroleum diesel tf]</t>
  </si>
  <si>
    <t>Transportation Pollutant Emissions Disaggregated[LDVs,CH4,passenger,biofuel gasoline tf]</t>
  </si>
  <si>
    <t>Transportation Pollutant Emissions Disaggregated[LDVs,CH4,passenger,biofuel diesel tf]</t>
  </si>
  <si>
    <t>Transportation Pollutant Emissions Disaggregated[LDVs,CH4,passenger,jet fuel tf]</t>
  </si>
  <si>
    <t>Transportation Pollutant Emissions Disaggregated[LDVs,CH4,passenger,heavy or residual fuel oil tf]</t>
  </si>
  <si>
    <t>Transportation Pollutant Emissions Disaggregated[LDVs,CH4,passenger,LPG propane or butane tf]</t>
  </si>
  <si>
    <t>Transportation Pollutant Emissions Disaggregated[LDVs,CH4,passenger,hydrogen tf]</t>
  </si>
  <si>
    <t>Transportation Pollutant Emissions Disaggregated[LDVs,CH4,freight,electricity tf]</t>
  </si>
  <si>
    <t>Transportation Pollutant Emissions Disaggregated[LDVs,CH4,freight,natural gas tf]</t>
  </si>
  <si>
    <t>Transportation Pollutant Emissions Disaggregated[LDVs,CH4,freight,petroleum gasoline tf]</t>
  </si>
  <si>
    <t>Transportation Pollutant Emissions Disaggregated[LDVs,CH4,freight,petroleum diesel tf]</t>
  </si>
  <si>
    <t>Transportation Pollutant Emissions Disaggregated[LDVs,CH4,freight,biofuel gasoline tf]</t>
  </si>
  <si>
    <t>Transportation Pollutant Emissions Disaggregated[LDVs,CH4,freight,biofuel diesel tf]</t>
  </si>
  <si>
    <t>Transportation Pollutant Emissions Disaggregated[LDVs,CH4,freight,jet fuel tf]</t>
  </si>
  <si>
    <t>Transportation Pollutant Emissions Disaggregated[LDVs,CH4,freight,heavy or residual fuel oil tf]</t>
  </si>
  <si>
    <t>Transportation Pollutant Emissions Disaggregated[LDVs,CH4,freight,LPG propane or butane tf]</t>
  </si>
  <si>
    <t>Transportation Pollutant Emissions Disaggregated[LDVs,CH4,freight,hydrogen tf]</t>
  </si>
  <si>
    <t>Transportation Pollutant Emissions Disaggregated[LDVs,N2O,passenger,electricity tf]</t>
  </si>
  <si>
    <t>Transportation Pollutant Emissions Disaggregated[LDVs,N2O,passenger,natural gas tf]</t>
  </si>
  <si>
    <t>Transportation Pollutant Emissions Disaggregated[LDVs,N2O,passenger,petroleum gasoline tf]</t>
  </si>
  <si>
    <t>Transportation Pollutant Emissions Disaggregated[LDVs,N2O,passenger,petroleum diesel tf]</t>
  </si>
  <si>
    <t>Transportation Pollutant Emissions Disaggregated[LDVs,N2O,passenger,biofuel gasoline tf]</t>
  </si>
  <si>
    <t>Transportation Pollutant Emissions Disaggregated[LDVs,N2O,passenger,biofuel diesel tf]</t>
  </si>
  <si>
    <t>Transportation Pollutant Emissions Disaggregated[LDVs,N2O,passenger,jet fuel tf]</t>
  </si>
  <si>
    <t>Transportation Pollutant Emissions Disaggregated[LDVs,N2O,passenger,heavy or residual fuel oil tf]</t>
  </si>
  <si>
    <t>Transportation Pollutant Emissions Disaggregated[LDVs,N2O,passenger,LPG propane or butane tf]</t>
  </si>
  <si>
    <t>Transportation Pollutant Emissions Disaggregated[LDVs,N2O,passenger,hydrogen tf]</t>
  </si>
  <si>
    <t>Transportation Pollutant Emissions Disaggregated[LDVs,N2O,freight,electricity tf]</t>
  </si>
  <si>
    <t>Transportation Pollutant Emissions Disaggregated[LDVs,N2O,freight,natural gas tf]</t>
  </si>
  <si>
    <t>Transportation Pollutant Emissions Disaggregated[LDVs,N2O,freight,petroleum gasoline tf]</t>
  </si>
  <si>
    <t>Transportation Pollutant Emissions Disaggregated[LDVs,N2O,freight,petroleum diesel tf]</t>
  </si>
  <si>
    <t>Transportation Pollutant Emissions Disaggregated[LDVs,N2O,freight,biofuel gasoline tf]</t>
  </si>
  <si>
    <t>Transportation Pollutant Emissions Disaggregated[LDVs,N2O,freight,biofuel diesel tf]</t>
  </si>
  <si>
    <t>Transportation Pollutant Emissions Disaggregated[LDVs,N2O,freight,jet fuel tf]</t>
  </si>
  <si>
    <t>Transportation Pollutant Emissions Disaggregated[LDVs,N2O,freight,heavy or residual fuel oil tf]</t>
  </si>
  <si>
    <t>Transportation Pollutant Emissions Disaggregated[LDVs,N2O,freight,LPG propane or butane tf]</t>
  </si>
  <si>
    <t>Transportation Pollutant Emissions Disaggregated[LDVs,N2O,freight,hydrogen tf]</t>
  </si>
  <si>
    <t>Transportation Pollutant Emissions Disaggregated[LDVs,F gases,passenger,electricity tf]</t>
  </si>
  <si>
    <t>Transportation Pollutant Emissions Disaggregated[LDVs,F gases,passenger,natural gas tf]</t>
  </si>
  <si>
    <t>Transportation Pollutant Emissions Disaggregated[LDVs,F gases,passenger,petroleum gasoline tf]</t>
  </si>
  <si>
    <t>Transportation Pollutant Emissions Disaggregated[LDVs,F gases,passenger,petroleum diesel tf]</t>
  </si>
  <si>
    <t>Transportation Pollutant Emissions Disaggregated[LDVs,F gases,passenger,biofuel gasoline tf]</t>
  </si>
  <si>
    <t>Transportation Pollutant Emissions Disaggregated[LDVs,F gases,passenger,biofuel diesel tf]</t>
  </si>
  <si>
    <t>Transportation Pollutant Emissions Disaggregated[LDVs,F gases,passenger,jet fuel tf]</t>
  </si>
  <si>
    <t>Transportation Pollutant Emissions Disaggregated[LDVs,F gases,passenger,heavy or residual fuel oil tf]</t>
  </si>
  <si>
    <t>Transportation Pollutant Emissions Disaggregated[LDVs,F gases,passenger,LPG propane or butane tf]</t>
  </si>
  <si>
    <t>Transportation Pollutant Emissions Disaggregated[LDVs,F gases,passenger,hydrogen tf]</t>
  </si>
  <si>
    <t>Transportation Pollutant Emissions Disaggregated[LDVs,F gases,freight,electricity tf]</t>
  </si>
  <si>
    <t>Transportation Pollutant Emissions Disaggregated[LDVs,F gases,freight,natural gas tf]</t>
  </si>
  <si>
    <t>Transportation Pollutant Emissions Disaggregated[LDVs,F gases,freight,petroleum gasoline tf]</t>
  </si>
  <si>
    <t>Transportation Pollutant Emissions Disaggregated[LDVs,F gases,freight,petroleum diesel tf]</t>
  </si>
  <si>
    <t>Transportation Pollutant Emissions Disaggregated[LDVs,F gases,freight,biofuel gasoline tf]</t>
  </si>
  <si>
    <t>Transportation Pollutant Emissions Disaggregated[LDVs,F gases,freight,biofuel diesel tf]</t>
  </si>
  <si>
    <t>Transportation Pollutant Emissions Disaggregated[LDVs,F gases,freight,jet fuel tf]</t>
  </si>
  <si>
    <t>Transportation Pollutant Emissions Disaggregated[LDVs,F gases,freight,heavy or residual fuel oil tf]</t>
  </si>
  <si>
    <t>Transportation Pollutant Emissions Disaggregated[LDVs,F gases,freight,LPG propane or butane tf]</t>
  </si>
  <si>
    <t>Transportation Pollutant Emissions Disaggregated[LDVs,F gases,freight,hydrogen tf]</t>
  </si>
  <si>
    <t>Transportation Pollutant Emissions Disaggregated[HDVs,CO2,passenger,electricity tf]</t>
  </si>
  <si>
    <t>Transportation Pollutant Emissions Disaggregated[HDVs,CO2,passenger,natural gas tf]</t>
  </si>
  <si>
    <t>Transportation Pollutant Emissions Disaggregated[HDVs,CO2,passenger,petroleum gasoline tf]</t>
  </si>
  <si>
    <t>Transportation Pollutant Emissions Disaggregated[HDVs,CO2,passenger,petroleum diesel tf]</t>
  </si>
  <si>
    <t>Transportation Pollutant Emissions Disaggregated[HDVs,CO2,passenger,biofuel gasoline tf]</t>
  </si>
  <si>
    <t>Transportation Pollutant Emissions Disaggregated[HDVs,CO2,passenger,biofuel diesel tf]</t>
  </si>
  <si>
    <t>Transportation Pollutant Emissions Disaggregated[HDVs,CO2,passenger,jet fuel tf]</t>
  </si>
  <si>
    <t>Transportation Pollutant Emissions Disaggregated[HDVs,CO2,passenger,heavy or residual fuel oil tf]</t>
  </si>
  <si>
    <t>Transportation Pollutant Emissions Disaggregated[HDVs,CO2,passenger,LPG propane or butane tf]</t>
  </si>
  <si>
    <t>Transportation Pollutant Emissions Disaggregated[HDVs,CO2,passenger,hydrogen tf]</t>
  </si>
  <si>
    <t>Transportation Pollutant Emissions Disaggregated[HDVs,CO2,freight,electricity tf]</t>
  </si>
  <si>
    <t>Transportation Pollutant Emissions Disaggregated[HDVs,CO2,freight,natural gas tf]</t>
  </si>
  <si>
    <t>Transportation Pollutant Emissions Disaggregated[HDVs,CO2,freight,petroleum gasoline tf]</t>
  </si>
  <si>
    <t>Transportation Pollutant Emissions Disaggregated[HDVs,CO2,freight,petroleum diesel tf]</t>
  </si>
  <si>
    <t>Transportation Pollutant Emissions Disaggregated[HDVs,CO2,freight,biofuel gasoline tf]</t>
  </si>
  <si>
    <t>Transportation Pollutant Emissions Disaggregated[HDVs,CO2,freight,biofuel diesel tf]</t>
  </si>
  <si>
    <t>Transportation Pollutant Emissions Disaggregated[HDVs,CO2,freight,jet fuel tf]</t>
  </si>
  <si>
    <t>Transportation Pollutant Emissions Disaggregated[HDVs,CO2,freight,heavy or residual fuel oil tf]</t>
  </si>
  <si>
    <t>Transportation Pollutant Emissions Disaggregated[HDVs,CO2,freight,LPG propane or butane tf]</t>
  </si>
  <si>
    <t>Transportation Pollutant Emissions Disaggregated[HDVs,CO2,freight,hydrogen tf]</t>
  </si>
  <si>
    <t>Transportation Pollutant Emissions Disaggregated[HDVs,VOC,passenger,electricity tf]</t>
  </si>
  <si>
    <t>Transportation Pollutant Emissions Disaggregated[HDVs,VOC,passenger,natural gas tf]</t>
  </si>
  <si>
    <t>Transportation Pollutant Emissions Disaggregated[HDVs,VOC,passenger,petroleum gasoline tf]</t>
  </si>
  <si>
    <t>Transportation Pollutant Emissions Disaggregated[HDVs,VOC,passenger,petroleum diesel tf]</t>
  </si>
  <si>
    <t>Transportation Pollutant Emissions Disaggregated[HDVs,VOC,passenger,biofuel gasoline tf]</t>
  </si>
  <si>
    <t>Transportation Pollutant Emissions Disaggregated[HDVs,VOC,passenger,biofuel diesel tf]</t>
  </si>
  <si>
    <t>Transportation Pollutant Emissions Disaggregated[HDVs,VOC,passenger,jet fuel tf]</t>
  </si>
  <si>
    <t>Transportation Pollutant Emissions Disaggregated[HDVs,VOC,passenger,heavy or residual fuel oil tf]</t>
  </si>
  <si>
    <t>Transportation Pollutant Emissions Disaggregated[HDVs,VOC,passenger,LPG propane or butane tf]</t>
  </si>
  <si>
    <t>Transportation Pollutant Emissions Disaggregated[HDVs,VOC,passenger,hydrogen tf]</t>
  </si>
  <si>
    <t>Transportation Pollutant Emissions Disaggregated[HDVs,VOC,freight,electricity tf]</t>
  </si>
  <si>
    <t>Transportation Pollutant Emissions Disaggregated[HDVs,VOC,freight,natural gas tf]</t>
  </si>
  <si>
    <t>Transportation Pollutant Emissions Disaggregated[HDVs,VOC,freight,petroleum gasoline tf]</t>
  </si>
  <si>
    <t>Transportation Pollutant Emissions Disaggregated[HDVs,VOC,freight,petroleum diesel tf]</t>
  </si>
  <si>
    <t>Transportation Pollutant Emissions Disaggregated[HDVs,VOC,freight,biofuel gasoline tf]</t>
  </si>
  <si>
    <t>Transportation Pollutant Emissions Disaggregated[HDVs,VOC,freight,biofuel diesel tf]</t>
  </si>
  <si>
    <t>Transportation Pollutant Emissions Disaggregated[HDVs,VOC,freight,jet fuel tf]</t>
  </si>
  <si>
    <t>Transportation Pollutant Emissions Disaggregated[HDVs,VOC,freight,heavy or residual fuel oil tf]</t>
  </si>
  <si>
    <t>Transportation Pollutant Emissions Disaggregated[HDVs,VOC,freight,LPG propane or butane tf]</t>
  </si>
  <si>
    <t>Transportation Pollutant Emissions Disaggregated[HDVs,VOC,freight,hydrogen tf]</t>
  </si>
  <si>
    <t>Transportation Pollutant Emissions Disaggregated[HDVs,CO,passenger,electricity tf]</t>
  </si>
  <si>
    <t>Transportation Pollutant Emissions Disaggregated[HDVs,CO,passenger,natural gas tf]</t>
  </si>
  <si>
    <t>Transportation Pollutant Emissions Disaggregated[HDVs,CO,passenger,petroleum gasoline tf]</t>
  </si>
  <si>
    <t>Transportation Pollutant Emissions Disaggregated[HDVs,CO,passenger,petroleum diesel tf]</t>
  </si>
  <si>
    <t>Transportation Pollutant Emissions Disaggregated[HDVs,CO,passenger,biofuel gasoline tf]</t>
  </si>
  <si>
    <t>Transportation Pollutant Emissions Disaggregated[HDVs,CO,passenger,biofuel diesel tf]</t>
  </si>
  <si>
    <t>Transportation Pollutant Emissions Disaggregated[HDVs,CO,passenger,jet fuel tf]</t>
  </si>
  <si>
    <t>Transportation Pollutant Emissions Disaggregated[HDVs,CO,passenger,heavy or residual fuel oil tf]</t>
  </si>
  <si>
    <t>Transportation Pollutant Emissions Disaggregated[HDVs,CO,passenger,LPG propane or butane tf]</t>
  </si>
  <si>
    <t>Transportation Pollutant Emissions Disaggregated[HDVs,CO,passenger,hydrogen tf]</t>
  </si>
  <si>
    <t>Transportation Pollutant Emissions Disaggregated[HDVs,CO,freight,electricity tf]</t>
  </si>
  <si>
    <t>Transportation Pollutant Emissions Disaggregated[HDVs,CO,freight,natural gas tf]</t>
  </si>
  <si>
    <t>Transportation Pollutant Emissions Disaggregated[HDVs,CO,freight,petroleum gasoline tf]</t>
  </si>
  <si>
    <t>Transportation Pollutant Emissions Disaggregated[HDVs,CO,freight,petroleum diesel tf]</t>
  </si>
  <si>
    <t>Transportation Pollutant Emissions Disaggregated[HDVs,CO,freight,biofuel gasoline tf]</t>
  </si>
  <si>
    <t>Transportation Pollutant Emissions Disaggregated[HDVs,CO,freight,biofuel diesel tf]</t>
  </si>
  <si>
    <t>Transportation Pollutant Emissions Disaggregated[HDVs,CO,freight,jet fuel tf]</t>
  </si>
  <si>
    <t>Transportation Pollutant Emissions Disaggregated[HDVs,CO,freight,heavy or residual fuel oil tf]</t>
  </si>
  <si>
    <t>Transportation Pollutant Emissions Disaggregated[HDVs,CO,freight,LPG propane or butane tf]</t>
  </si>
  <si>
    <t>Transportation Pollutant Emissions Disaggregated[HDVs,CO,freight,hydrogen tf]</t>
  </si>
  <si>
    <t>Transportation Pollutant Emissions Disaggregated[HDVs,NOx,passenger,electricity tf]</t>
  </si>
  <si>
    <t>Transportation Pollutant Emissions Disaggregated[HDVs,NOx,passenger,natural gas tf]</t>
  </si>
  <si>
    <t>Transportation Pollutant Emissions Disaggregated[HDVs,NOx,passenger,petroleum gasoline tf]</t>
  </si>
  <si>
    <t>Transportation Pollutant Emissions Disaggregated[HDVs,NOx,passenger,petroleum diesel tf]</t>
  </si>
  <si>
    <t>Transportation Pollutant Emissions Disaggregated[HDVs,NOx,passenger,biofuel gasoline tf]</t>
  </si>
  <si>
    <t>Transportation Pollutant Emissions Disaggregated[HDVs,NOx,passenger,biofuel diesel tf]</t>
  </si>
  <si>
    <t>Transportation Pollutant Emissions Disaggregated[HDVs,NOx,passenger,jet fuel tf]</t>
  </si>
  <si>
    <t>Transportation Pollutant Emissions Disaggregated[HDVs,NOx,passenger,heavy or residual fuel oil tf]</t>
  </si>
  <si>
    <t>Transportation Pollutant Emissions Disaggregated[HDVs,NOx,passenger,LPG propane or butane tf]</t>
  </si>
  <si>
    <t>Transportation Pollutant Emissions Disaggregated[HDVs,NOx,passenger,hydrogen tf]</t>
  </si>
  <si>
    <t>Transportation Pollutant Emissions Disaggregated[HDVs,NOx,freight,electricity tf]</t>
  </si>
  <si>
    <t>Transportation Pollutant Emissions Disaggregated[HDVs,NOx,freight,natural gas tf]</t>
  </si>
  <si>
    <t>Transportation Pollutant Emissions Disaggregated[HDVs,NOx,freight,petroleum gasoline tf]</t>
  </si>
  <si>
    <t>Transportation Pollutant Emissions Disaggregated[HDVs,NOx,freight,petroleum diesel tf]</t>
  </si>
  <si>
    <t>Transportation Pollutant Emissions Disaggregated[HDVs,NOx,freight,biofuel gasoline tf]</t>
  </si>
  <si>
    <t>Transportation Pollutant Emissions Disaggregated[HDVs,NOx,freight,biofuel diesel tf]</t>
  </si>
  <si>
    <t>Transportation Pollutant Emissions Disaggregated[HDVs,NOx,freight,jet fuel tf]</t>
  </si>
  <si>
    <t>Transportation Pollutant Emissions Disaggregated[HDVs,NOx,freight,heavy or residual fuel oil tf]</t>
  </si>
  <si>
    <t>Transportation Pollutant Emissions Disaggregated[HDVs,NOx,freight,LPG propane or butane tf]</t>
  </si>
  <si>
    <t>Transportation Pollutant Emissions Disaggregated[HDVs,NOx,freight,hydrogen tf]</t>
  </si>
  <si>
    <t>Transportation Pollutant Emissions Disaggregated[HDVs,PM10,passenger,electricity tf]</t>
  </si>
  <si>
    <t>Transportation Pollutant Emissions Disaggregated[HDVs,PM10,passenger,natural gas tf]</t>
  </si>
  <si>
    <t>Transportation Pollutant Emissions Disaggregated[HDVs,PM10,passenger,petroleum gasoline tf]</t>
  </si>
  <si>
    <t>Transportation Pollutant Emissions Disaggregated[HDVs,PM10,passenger,petroleum diesel tf]</t>
  </si>
  <si>
    <t>Transportation Pollutant Emissions Disaggregated[HDVs,PM10,passenger,biofuel gasoline tf]</t>
  </si>
  <si>
    <t>Transportation Pollutant Emissions Disaggregated[HDVs,PM10,passenger,biofuel diesel tf]</t>
  </si>
  <si>
    <t>Transportation Pollutant Emissions Disaggregated[HDVs,PM10,passenger,jet fuel tf]</t>
  </si>
  <si>
    <t>Transportation Pollutant Emissions Disaggregated[HDVs,PM10,passenger,heavy or residual fuel oil tf]</t>
  </si>
  <si>
    <t>Transportation Pollutant Emissions Disaggregated[HDVs,PM10,passenger,LPG propane or butane tf]</t>
  </si>
  <si>
    <t>Transportation Pollutant Emissions Disaggregated[HDVs,PM10,passenger,hydrogen tf]</t>
  </si>
  <si>
    <t>Transportation Pollutant Emissions Disaggregated[HDVs,PM10,freight,electricity tf]</t>
  </si>
  <si>
    <t>Transportation Pollutant Emissions Disaggregated[HDVs,PM10,freight,natural gas tf]</t>
  </si>
  <si>
    <t>Transportation Pollutant Emissions Disaggregated[HDVs,PM10,freight,petroleum gasoline tf]</t>
  </si>
  <si>
    <t>Transportation Pollutant Emissions Disaggregated[HDVs,PM10,freight,petroleum diesel tf]</t>
  </si>
  <si>
    <t>Transportation Pollutant Emissions Disaggregated[HDVs,PM10,freight,biofuel gasoline tf]</t>
  </si>
  <si>
    <t>Transportation Pollutant Emissions Disaggregated[HDVs,PM10,freight,biofuel diesel tf]</t>
  </si>
  <si>
    <t>Transportation Pollutant Emissions Disaggregated[HDVs,PM10,freight,jet fuel tf]</t>
  </si>
  <si>
    <t>Transportation Pollutant Emissions Disaggregated[HDVs,PM10,freight,heavy or residual fuel oil tf]</t>
  </si>
  <si>
    <t>Transportation Pollutant Emissions Disaggregated[HDVs,PM10,freight,LPG propane or butane tf]</t>
  </si>
  <si>
    <t>Transportation Pollutant Emissions Disaggregated[HDVs,PM10,freight,hydrogen tf]</t>
  </si>
  <si>
    <t>Transportation Pollutant Emissions Disaggregated[HDVs,PM25,passenger,electricity tf]</t>
  </si>
  <si>
    <t>Transportation Pollutant Emissions Disaggregated[HDVs,PM25,passenger,natural gas tf]</t>
  </si>
  <si>
    <t>Transportation Pollutant Emissions Disaggregated[HDVs,PM25,passenger,petroleum gasoline tf]</t>
  </si>
  <si>
    <t>Transportation Pollutant Emissions Disaggregated[HDVs,PM25,passenger,petroleum diesel tf]</t>
  </si>
  <si>
    <t>Transportation Pollutant Emissions Disaggregated[HDVs,PM25,passenger,biofuel gasoline tf]</t>
  </si>
  <si>
    <t>Transportation Pollutant Emissions Disaggregated[HDVs,PM25,passenger,biofuel diesel tf]</t>
  </si>
  <si>
    <t>Transportation Pollutant Emissions Disaggregated[HDVs,PM25,passenger,jet fuel tf]</t>
  </si>
  <si>
    <t>Transportation Pollutant Emissions Disaggregated[HDVs,PM25,passenger,heavy or residual fuel oil tf]</t>
  </si>
  <si>
    <t>Transportation Pollutant Emissions Disaggregated[HDVs,PM25,passenger,LPG propane or butane tf]</t>
  </si>
  <si>
    <t>Transportation Pollutant Emissions Disaggregated[HDVs,PM25,passenger,hydrogen tf]</t>
  </si>
  <si>
    <t>Transportation Pollutant Emissions Disaggregated[HDVs,PM25,freight,electricity tf]</t>
  </si>
  <si>
    <t>Transportation Pollutant Emissions Disaggregated[HDVs,PM25,freight,natural gas tf]</t>
  </si>
  <si>
    <t>Transportation Pollutant Emissions Disaggregated[HDVs,PM25,freight,petroleum gasoline tf]</t>
  </si>
  <si>
    <t>Transportation Pollutant Emissions Disaggregated[HDVs,PM25,freight,petroleum diesel tf]</t>
  </si>
  <si>
    <t>Transportation Pollutant Emissions Disaggregated[HDVs,PM25,freight,biofuel gasoline tf]</t>
  </si>
  <si>
    <t>Transportation Pollutant Emissions Disaggregated[HDVs,PM25,freight,biofuel diesel tf]</t>
  </si>
  <si>
    <t>Transportation Pollutant Emissions Disaggregated[HDVs,PM25,freight,jet fuel tf]</t>
  </si>
  <si>
    <t>Transportation Pollutant Emissions Disaggregated[HDVs,PM25,freight,heavy or residual fuel oil tf]</t>
  </si>
  <si>
    <t>Transportation Pollutant Emissions Disaggregated[HDVs,PM25,freight,LPG propane or butane tf]</t>
  </si>
  <si>
    <t>Transportation Pollutant Emissions Disaggregated[HDVs,PM25,freight,hydrogen tf]</t>
  </si>
  <si>
    <t>Transportation Pollutant Emissions Disaggregated[HDVs,SOx,passenger,electricity tf]</t>
  </si>
  <si>
    <t>Transportation Pollutant Emissions Disaggregated[HDVs,SOx,passenger,natural gas tf]</t>
  </si>
  <si>
    <t>Transportation Pollutant Emissions Disaggregated[HDVs,SOx,passenger,petroleum gasoline tf]</t>
  </si>
  <si>
    <t>Transportation Pollutant Emissions Disaggregated[HDVs,SOx,passenger,petroleum diesel tf]</t>
  </si>
  <si>
    <t>Transportation Pollutant Emissions Disaggregated[HDVs,SOx,passenger,biofuel gasoline tf]</t>
  </si>
  <si>
    <t>Transportation Pollutant Emissions Disaggregated[HDVs,SOx,passenger,biofuel diesel tf]</t>
  </si>
  <si>
    <t>Transportation Pollutant Emissions Disaggregated[HDVs,SOx,passenger,jet fuel tf]</t>
  </si>
  <si>
    <t>Transportation Pollutant Emissions Disaggregated[HDVs,SOx,passenger,heavy or residual fuel oil tf]</t>
  </si>
  <si>
    <t>Transportation Pollutant Emissions Disaggregated[HDVs,SOx,passenger,LPG propane or butane tf]</t>
  </si>
  <si>
    <t>Transportation Pollutant Emissions Disaggregated[HDVs,SOx,passenger,hydrogen tf]</t>
  </si>
  <si>
    <t>Transportation Pollutant Emissions Disaggregated[HDVs,SOx,freight,electricity tf]</t>
  </si>
  <si>
    <t>Transportation Pollutant Emissions Disaggregated[HDVs,SOx,freight,natural gas tf]</t>
  </si>
  <si>
    <t>Transportation Pollutant Emissions Disaggregated[HDVs,SOx,freight,petroleum gasoline tf]</t>
  </si>
  <si>
    <t>Transportation Pollutant Emissions Disaggregated[HDVs,SOx,freight,petroleum diesel tf]</t>
  </si>
  <si>
    <t>Transportation Pollutant Emissions Disaggregated[HDVs,SOx,freight,biofuel gasoline tf]</t>
  </si>
  <si>
    <t>Transportation Pollutant Emissions Disaggregated[HDVs,SOx,freight,biofuel diesel tf]</t>
  </si>
  <si>
    <t>Transportation Pollutant Emissions Disaggregated[HDVs,SOx,freight,jet fuel tf]</t>
  </si>
  <si>
    <t>Transportation Pollutant Emissions Disaggregated[HDVs,SOx,freight,heavy or residual fuel oil tf]</t>
  </si>
  <si>
    <t>Transportation Pollutant Emissions Disaggregated[HDVs,SOx,freight,LPG propane or butane tf]</t>
  </si>
  <si>
    <t>Transportation Pollutant Emissions Disaggregated[HDVs,SOx,freight,hydrogen tf]</t>
  </si>
  <si>
    <t>Transportation Pollutant Emissions Disaggregated[HDVs,BC,passenger,electricity tf]</t>
  </si>
  <si>
    <t>Transportation Pollutant Emissions Disaggregated[HDVs,BC,passenger,natural gas tf]</t>
  </si>
  <si>
    <t>Transportation Pollutant Emissions Disaggregated[HDVs,BC,passenger,petroleum gasoline tf]</t>
  </si>
  <si>
    <t>Transportation Pollutant Emissions Disaggregated[HDVs,BC,passenger,petroleum diesel tf]</t>
  </si>
  <si>
    <t>Transportation Pollutant Emissions Disaggregated[HDVs,BC,passenger,biofuel gasoline tf]</t>
  </si>
  <si>
    <t>Transportation Pollutant Emissions Disaggregated[HDVs,BC,passenger,biofuel diesel tf]</t>
  </si>
  <si>
    <t>Transportation Pollutant Emissions Disaggregated[HDVs,BC,passenger,jet fuel tf]</t>
  </si>
  <si>
    <t>Transportation Pollutant Emissions Disaggregated[HDVs,BC,passenger,heavy or residual fuel oil tf]</t>
  </si>
  <si>
    <t>Transportation Pollutant Emissions Disaggregated[HDVs,BC,passenger,LPG propane or butane tf]</t>
  </si>
  <si>
    <t>Transportation Pollutant Emissions Disaggregated[HDVs,BC,passenger,hydrogen tf]</t>
  </si>
  <si>
    <t>Transportation Pollutant Emissions Disaggregated[HDVs,BC,freight,electricity tf]</t>
  </si>
  <si>
    <t>Transportation Pollutant Emissions Disaggregated[HDVs,BC,freight,natural gas tf]</t>
  </si>
  <si>
    <t>Transportation Pollutant Emissions Disaggregated[HDVs,BC,freight,petroleum gasoline tf]</t>
  </si>
  <si>
    <t>Transportation Pollutant Emissions Disaggregated[HDVs,BC,freight,petroleum diesel tf]</t>
  </si>
  <si>
    <t>Transportation Pollutant Emissions Disaggregated[HDVs,BC,freight,biofuel gasoline tf]</t>
  </si>
  <si>
    <t>Transportation Pollutant Emissions Disaggregated[HDVs,BC,freight,biofuel diesel tf]</t>
  </si>
  <si>
    <t>Transportation Pollutant Emissions Disaggregated[HDVs,BC,freight,jet fuel tf]</t>
  </si>
  <si>
    <t>Transportation Pollutant Emissions Disaggregated[HDVs,BC,freight,heavy or residual fuel oil tf]</t>
  </si>
  <si>
    <t>Transportation Pollutant Emissions Disaggregated[HDVs,BC,freight,LPG propane or butane tf]</t>
  </si>
  <si>
    <t>Transportation Pollutant Emissions Disaggregated[HDVs,BC,freight,hydrogen tf]</t>
  </si>
  <si>
    <t>Transportation Pollutant Emissions Disaggregated[HDVs,OC,passenger,electricity tf]</t>
  </si>
  <si>
    <t>Transportation Pollutant Emissions Disaggregated[HDVs,OC,passenger,natural gas tf]</t>
  </si>
  <si>
    <t>Transportation Pollutant Emissions Disaggregated[HDVs,OC,passenger,petroleum gasoline tf]</t>
  </si>
  <si>
    <t>Transportation Pollutant Emissions Disaggregated[HDVs,OC,passenger,petroleum diesel tf]</t>
  </si>
  <si>
    <t>Transportation Pollutant Emissions Disaggregated[HDVs,OC,passenger,biofuel gasoline tf]</t>
  </si>
  <si>
    <t>Transportation Pollutant Emissions Disaggregated[HDVs,OC,passenger,biofuel diesel tf]</t>
  </si>
  <si>
    <t>Transportation Pollutant Emissions Disaggregated[HDVs,OC,passenger,jet fuel tf]</t>
  </si>
  <si>
    <t>Transportation Pollutant Emissions Disaggregated[HDVs,OC,passenger,heavy or residual fuel oil tf]</t>
  </si>
  <si>
    <t>Transportation Pollutant Emissions Disaggregated[HDVs,OC,passenger,LPG propane or butane tf]</t>
  </si>
  <si>
    <t>Transportation Pollutant Emissions Disaggregated[HDVs,OC,passenger,hydrogen tf]</t>
  </si>
  <si>
    <t>Transportation Pollutant Emissions Disaggregated[HDVs,OC,freight,electricity tf]</t>
  </si>
  <si>
    <t>Transportation Pollutant Emissions Disaggregated[HDVs,OC,freight,natural gas tf]</t>
  </si>
  <si>
    <t>Transportation Pollutant Emissions Disaggregated[HDVs,OC,freight,petroleum gasoline tf]</t>
  </si>
  <si>
    <t>Transportation Pollutant Emissions Disaggregated[HDVs,OC,freight,petroleum diesel tf]</t>
  </si>
  <si>
    <t>Transportation Pollutant Emissions Disaggregated[HDVs,OC,freight,biofuel gasoline tf]</t>
  </si>
  <si>
    <t>Transportation Pollutant Emissions Disaggregated[HDVs,OC,freight,biofuel diesel tf]</t>
  </si>
  <si>
    <t>Transportation Pollutant Emissions Disaggregated[HDVs,OC,freight,jet fuel tf]</t>
  </si>
  <si>
    <t>Transportation Pollutant Emissions Disaggregated[HDVs,OC,freight,heavy or residual fuel oil tf]</t>
  </si>
  <si>
    <t>Transportation Pollutant Emissions Disaggregated[HDVs,OC,freight,LPG propane or butane tf]</t>
  </si>
  <si>
    <t>Transportation Pollutant Emissions Disaggregated[HDVs,OC,freight,hydrogen tf]</t>
  </si>
  <si>
    <t>Transportation Pollutant Emissions Disaggregated[HDVs,CH4,passenger,electricity tf]</t>
  </si>
  <si>
    <t>Transportation Pollutant Emissions Disaggregated[HDVs,CH4,passenger,natural gas tf]</t>
  </si>
  <si>
    <t>Transportation Pollutant Emissions Disaggregated[HDVs,CH4,passenger,petroleum gasoline tf]</t>
  </si>
  <si>
    <t>Transportation Pollutant Emissions Disaggregated[HDVs,CH4,passenger,petroleum diesel tf]</t>
  </si>
  <si>
    <t>Transportation Pollutant Emissions Disaggregated[HDVs,CH4,passenger,biofuel gasoline tf]</t>
  </si>
  <si>
    <t>Transportation Pollutant Emissions Disaggregated[HDVs,CH4,passenger,biofuel diesel tf]</t>
  </si>
  <si>
    <t>Transportation Pollutant Emissions Disaggregated[HDVs,CH4,passenger,jet fuel tf]</t>
  </si>
  <si>
    <t>Transportation Pollutant Emissions Disaggregated[HDVs,CH4,passenger,heavy or residual fuel oil tf]</t>
  </si>
  <si>
    <t>Transportation Pollutant Emissions Disaggregated[HDVs,CH4,passenger,LPG propane or butane tf]</t>
  </si>
  <si>
    <t>Transportation Pollutant Emissions Disaggregated[HDVs,CH4,passenger,hydrogen tf]</t>
  </si>
  <si>
    <t>Transportation Pollutant Emissions Disaggregated[HDVs,CH4,freight,electricity tf]</t>
  </si>
  <si>
    <t>Transportation Pollutant Emissions Disaggregated[HDVs,CH4,freight,natural gas tf]</t>
  </si>
  <si>
    <t>Transportation Pollutant Emissions Disaggregated[HDVs,CH4,freight,petroleum gasoline tf]</t>
  </si>
  <si>
    <t>Transportation Pollutant Emissions Disaggregated[HDVs,CH4,freight,petroleum diesel tf]</t>
  </si>
  <si>
    <t>Transportation Pollutant Emissions Disaggregated[HDVs,CH4,freight,biofuel gasoline tf]</t>
  </si>
  <si>
    <t>Transportation Pollutant Emissions Disaggregated[HDVs,CH4,freight,biofuel diesel tf]</t>
  </si>
  <si>
    <t>Transportation Pollutant Emissions Disaggregated[HDVs,CH4,freight,jet fuel tf]</t>
  </si>
  <si>
    <t>Transportation Pollutant Emissions Disaggregated[HDVs,CH4,freight,heavy or residual fuel oil tf]</t>
  </si>
  <si>
    <t>Transportation Pollutant Emissions Disaggregated[HDVs,CH4,freight,LPG propane or butane tf]</t>
  </si>
  <si>
    <t>Transportation Pollutant Emissions Disaggregated[HDVs,CH4,freight,hydrogen tf]</t>
  </si>
  <si>
    <t>Transportation Pollutant Emissions Disaggregated[HDVs,N2O,passenger,electricity tf]</t>
  </si>
  <si>
    <t>Transportation Pollutant Emissions Disaggregated[HDVs,N2O,passenger,natural gas tf]</t>
  </si>
  <si>
    <t>Transportation Pollutant Emissions Disaggregated[HDVs,N2O,passenger,petroleum gasoline tf]</t>
  </si>
  <si>
    <t>Transportation Pollutant Emissions Disaggregated[HDVs,N2O,passenger,petroleum diesel tf]</t>
  </si>
  <si>
    <t>Transportation Pollutant Emissions Disaggregated[HDVs,N2O,passenger,biofuel gasoline tf]</t>
  </si>
  <si>
    <t>Transportation Pollutant Emissions Disaggregated[HDVs,N2O,passenger,biofuel diesel tf]</t>
  </si>
  <si>
    <t>Transportation Pollutant Emissions Disaggregated[HDVs,N2O,passenger,jet fuel tf]</t>
  </si>
  <si>
    <t>Transportation Pollutant Emissions Disaggregated[HDVs,N2O,passenger,heavy or residual fuel oil tf]</t>
  </si>
  <si>
    <t>Transportation Pollutant Emissions Disaggregated[HDVs,N2O,passenger,LPG propane or butane tf]</t>
  </si>
  <si>
    <t>Transportation Pollutant Emissions Disaggregated[HDVs,N2O,passenger,hydrogen tf]</t>
  </si>
  <si>
    <t>Transportation Pollutant Emissions Disaggregated[HDVs,N2O,freight,electricity tf]</t>
  </si>
  <si>
    <t>Transportation Pollutant Emissions Disaggregated[HDVs,N2O,freight,natural gas tf]</t>
  </si>
  <si>
    <t>Transportation Pollutant Emissions Disaggregated[HDVs,N2O,freight,petroleum gasoline tf]</t>
  </si>
  <si>
    <t>Transportation Pollutant Emissions Disaggregated[HDVs,N2O,freight,petroleum diesel tf]</t>
  </si>
  <si>
    <t>Transportation Pollutant Emissions Disaggregated[HDVs,N2O,freight,biofuel gasoline tf]</t>
  </si>
  <si>
    <t>Transportation Pollutant Emissions Disaggregated[HDVs,N2O,freight,biofuel diesel tf]</t>
  </si>
  <si>
    <t>Transportation Pollutant Emissions Disaggregated[HDVs,N2O,freight,jet fuel tf]</t>
  </si>
  <si>
    <t>Transportation Pollutant Emissions Disaggregated[HDVs,N2O,freight,heavy or residual fuel oil tf]</t>
  </si>
  <si>
    <t>Transportation Pollutant Emissions Disaggregated[HDVs,N2O,freight,LPG propane or butane tf]</t>
  </si>
  <si>
    <t>Transportation Pollutant Emissions Disaggregated[HDVs,N2O,freight,hydrogen tf]</t>
  </si>
  <si>
    <t>Transportation Pollutant Emissions Disaggregated[HDVs,F gases,passenger,electricity tf]</t>
  </si>
  <si>
    <t>Transportation Pollutant Emissions Disaggregated[HDVs,F gases,passenger,natural gas tf]</t>
  </si>
  <si>
    <t>Transportation Pollutant Emissions Disaggregated[HDVs,F gases,passenger,petroleum gasoline tf]</t>
  </si>
  <si>
    <t>Transportation Pollutant Emissions Disaggregated[HDVs,F gases,passenger,petroleum diesel tf]</t>
  </si>
  <si>
    <t>Transportation Pollutant Emissions Disaggregated[HDVs,F gases,passenger,biofuel gasoline tf]</t>
  </si>
  <si>
    <t>Transportation Pollutant Emissions Disaggregated[HDVs,F gases,passenger,biofuel diesel tf]</t>
  </si>
  <si>
    <t>Transportation Pollutant Emissions Disaggregated[HDVs,F gases,passenger,jet fuel tf]</t>
  </si>
  <si>
    <t>Transportation Pollutant Emissions Disaggregated[HDVs,F gases,passenger,heavy or residual fuel oil tf]</t>
  </si>
  <si>
    <t>Transportation Pollutant Emissions Disaggregated[HDVs,F gases,passenger,LPG propane or butane tf]</t>
  </si>
  <si>
    <t>Transportation Pollutant Emissions Disaggregated[HDVs,F gases,passenger,hydrogen tf]</t>
  </si>
  <si>
    <t>Transportation Pollutant Emissions Disaggregated[HDVs,F gases,freight,electricity tf]</t>
  </si>
  <si>
    <t>Transportation Pollutant Emissions Disaggregated[HDVs,F gases,freight,natural gas tf]</t>
  </si>
  <si>
    <t>Transportation Pollutant Emissions Disaggregated[HDVs,F gases,freight,petroleum gasoline tf]</t>
  </si>
  <si>
    <t>Transportation Pollutant Emissions Disaggregated[HDVs,F gases,freight,petroleum diesel tf]</t>
  </si>
  <si>
    <t>Transportation Pollutant Emissions Disaggregated[HDVs,F gases,freight,biofuel gasoline tf]</t>
  </si>
  <si>
    <t>Transportation Pollutant Emissions Disaggregated[HDVs,F gases,freight,biofuel diesel tf]</t>
  </si>
  <si>
    <t>Transportation Pollutant Emissions Disaggregated[HDVs,F gases,freight,jet fuel tf]</t>
  </si>
  <si>
    <t>Transportation Pollutant Emissions Disaggregated[HDVs,F gases,freight,heavy or residual fuel oil tf]</t>
  </si>
  <si>
    <t>Transportation Pollutant Emissions Disaggregated[HDVs,F gases,freight,LPG propane or butane tf]</t>
  </si>
  <si>
    <t>Transportation Pollutant Emissions Disaggregated[HDVs,F gases,freight,hydrogen tf]</t>
  </si>
  <si>
    <t>Transportation Pollutant Emissions Disaggregated[aircraft,CO2,passenger,electricity tf]</t>
  </si>
  <si>
    <t>Transportation Pollutant Emissions Disaggregated[aircraft,CO2,passenger,natural gas tf]</t>
  </si>
  <si>
    <t>Transportation Pollutant Emissions Disaggregated[aircraft,CO2,passenger,petroleum gasoline tf]</t>
  </si>
  <si>
    <t>Transportation Pollutant Emissions Disaggregated[aircraft,CO2,passenger,petroleum diesel tf]</t>
  </si>
  <si>
    <t>Transportation Pollutant Emissions Disaggregated[aircraft,CO2,passenger,biofuel gasoline tf]</t>
  </si>
  <si>
    <t>Transportation Pollutant Emissions Disaggregated[aircraft,CO2,passenger,biofuel diesel tf]</t>
  </si>
  <si>
    <t>Transportation Pollutant Emissions Disaggregated[aircraft,CO2,passenger,jet fuel tf]</t>
  </si>
  <si>
    <t>Transportation Pollutant Emissions Disaggregated[aircraft,CO2,passenger,heavy or residual fuel oil tf]</t>
  </si>
  <si>
    <t>Transportation Pollutant Emissions Disaggregated[aircraft,CO2,passenger,LPG propane or butane tf]</t>
  </si>
  <si>
    <t>Transportation Pollutant Emissions Disaggregated[aircraft,CO2,passenger,hydrogen tf]</t>
  </si>
  <si>
    <t>Transportation Pollutant Emissions Disaggregated[aircraft,CO2,freight,electricity tf]</t>
  </si>
  <si>
    <t>Transportation Pollutant Emissions Disaggregated[aircraft,CO2,freight,natural gas tf]</t>
  </si>
  <si>
    <t>Transportation Pollutant Emissions Disaggregated[aircraft,CO2,freight,petroleum gasoline tf]</t>
  </si>
  <si>
    <t>Transportation Pollutant Emissions Disaggregated[aircraft,CO2,freight,petroleum diesel tf]</t>
  </si>
  <si>
    <t>Transportation Pollutant Emissions Disaggregated[aircraft,CO2,freight,biofuel gasoline tf]</t>
  </si>
  <si>
    <t>Transportation Pollutant Emissions Disaggregated[aircraft,CO2,freight,biofuel diesel tf]</t>
  </si>
  <si>
    <t>Transportation Pollutant Emissions Disaggregated[aircraft,CO2,freight,jet fuel tf]</t>
  </si>
  <si>
    <t>Transportation Pollutant Emissions Disaggregated[aircraft,CO2,freight,heavy or residual fuel oil tf]</t>
  </si>
  <si>
    <t>Transportation Pollutant Emissions Disaggregated[aircraft,CO2,freight,LPG propane or butane tf]</t>
  </si>
  <si>
    <t>Transportation Pollutant Emissions Disaggregated[aircraft,CO2,freight,hydrogen tf]</t>
  </si>
  <si>
    <t>Transportation Pollutant Emissions Disaggregated[aircraft,VOC,passenger,electricity tf]</t>
  </si>
  <si>
    <t>Transportation Pollutant Emissions Disaggregated[aircraft,VOC,passenger,natural gas tf]</t>
  </si>
  <si>
    <t>Transportation Pollutant Emissions Disaggregated[aircraft,VOC,passenger,petroleum gasoline tf]</t>
  </si>
  <si>
    <t>Transportation Pollutant Emissions Disaggregated[aircraft,VOC,passenger,petroleum diesel tf]</t>
  </si>
  <si>
    <t>Transportation Pollutant Emissions Disaggregated[aircraft,VOC,passenger,biofuel gasoline tf]</t>
  </si>
  <si>
    <t>Transportation Pollutant Emissions Disaggregated[aircraft,VOC,passenger,biofuel diesel tf]</t>
  </si>
  <si>
    <t>Transportation Pollutant Emissions Disaggregated[aircraft,VOC,passenger,jet fuel tf]</t>
  </si>
  <si>
    <t>Transportation Pollutant Emissions Disaggregated[aircraft,VOC,passenger,heavy or residual fuel oil tf]</t>
  </si>
  <si>
    <t>Transportation Pollutant Emissions Disaggregated[aircraft,VOC,passenger,LPG propane or butane tf]</t>
  </si>
  <si>
    <t>Transportation Pollutant Emissions Disaggregated[aircraft,VOC,passenger,hydrogen tf]</t>
  </si>
  <si>
    <t>Transportation Pollutant Emissions Disaggregated[aircraft,VOC,freight,electricity tf]</t>
  </si>
  <si>
    <t>Transportation Pollutant Emissions Disaggregated[aircraft,VOC,freight,natural gas tf]</t>
  </si>
  <si>
    <t>Transportation Pollutant Emissions Disaggregated[aircraft,VOC,freight,petroleum gasoline tf]</t>
  </si>
  <si>
    <t>Transportation Pollutant Emissions Disaggregated[aircraft,VOC,freight,petroleum diesel tf]</t>
  </si>
  <si>
    <t>Transportation Pollutant Emissions Disaggregated[aircraft,VOC,freight,biofuel gasoline tf]</t>
  </si>
  <si>
    <t>Transportation Pollutant Emissions Disaggregated[aircraft,VOC,freight,biofuel diesel tf]</t>
  </si>
  <si>
    <t>Transportation Pollutant Emissions Disaggregated[aircraft,VOC,freight,jet fuel tf]</t>
  </si>
  <si>
    <t>Transportation Pollutant Emissions Disaggregated[aircraft,VOC,freight,heavy or residual fuel oil tf]</t>
  </si>
  <si>
    <t>Transportation Pollutant Emissions Disaggregated[aircraft,VOC,freight,LPG propane or butane tf]</t>
  </si>
  <si>
    <t>Transportation Pollutant Emissions Disaggregated[aircraft,VOC,freight,hydrogen tf]</t>
  </si>
  <si>
    <t>Transportation Pollutant Emissions Disaggregated[aircraft,CO,passenger,electricity tf]</t>
  </si>
  <si>
    <t>Transportation Pollutant Emissions Disaggregated[aircraft,CO,passenger,natural gas tf]</t>
  </si>
  <si>
    <t>Transportation Pollutant Emissions Disaggregated[aircraft,CO,passenger,petroleum gasoline tf]</t>
  </si>
  <si>
    <t>Transportation Pollutant Emissions Disaggregated[aircraft,CO,passenger,petroleum diesel tf]</t>
  </si>
  <si>
    <t>Transportation Pollutant Emissions Disaggregated[aircraft,CO,passenger,biofuel gasoline tf]</t>
  </si>
  <si>
    <t>Transportation Pollutant Emissions Disaggregated[aircraft,CO,passenger,biofuel diesel tf]</t>
  </si>
  <si>
    <t>Transportation Pollutant Emissions Disaggregated[aircraft,CO,passenger,jet fuel tf]</t>
  </si>
  <si>
    <t>Transportation Pollutant Emissions Disaggregated[aircraft,CO,passenger,heavy or residual fuel oil tf]</t>
  </si>
  <si>
    <t>Transportation Pollutant Emissions Disaggregated[aircraft,CO,passenger,LPG propane or butane tf]</t>
  </si>
  <si>
    <t>Transportation Pollutant Emissions Disaggregated[aircraft,CO,passenger,hydrogen tf]</t>
  </si>
  <si>
    <t>Transportation Pollutant Emissions Disaggregated[aircraft,CO,freight,electricity tf]</t>
  </si>
  <si>
    <t>Transportation Pollutant Emissions Disaggregated[aircraft,CO,freight,natural gas tf]</t>
  </si>
  <si>
    <t>Transportation Pollutant Emissions Disaggregated[aircraft,CO,freight,petroleum gasoline tf]</t>
  </si>
  <si>
    <t>Transportation Pollutant Emissions Disaggregated[aircraft,CO,freight,petroleum diesel tf]</t>
  </si>
  <si>
    <t>Transportation Pollutant Emissions Disaggregated[aircraft,CO,freight,biofuel gasoline tf]</t>
  </si>
  <si>
    <t>Transportation Pollutant Emissions Disaggregated[aircraft,CO,freight,biofuel diesel tf]</t>
  </si>
  <si>
    <t>Transportation Pollutant Emissions Disaggregated[aircraft,CO,freight,jet fuel tf]</t>
  </si>
  <si>
    <t>Transportation Pollutant Emissions Disaggregated[aircraft,CO,freight,heavy or residual fuel oil tf]</t>
  </si>
  <si>
    <t>Transportation Pollutant Emissions Disaggregated[aircraft,CO,freight,LPG propane or butane tf]</t>
  </si>
  <si>
    <t>Transportation Pollutant Emissions Disaggregated[aircraft,CO,freight,hydrogen tf]</t>
  </si>
  <si>
    <t>Transportation Pollutant Emissions Disaggregated[aircraft,NOx,passenger,electricity tf]</t>
  </si>
  <si>
    <t>Transportation Pollutant Emissions Disaggregated[aircraft,NOx,passenger,natural gas tf]</t>
  </si>
  <si>
    <t>Transportation Pollutant Emissions Disaggregated[aircraft,NOx,passenger,petroleum gasoline tf]</t>
  </si>
  <si>
    <t>Transportation Pollutant Emissions Disaggregated[aircraft,NOx,passenger,petroleum diesel tf]</t>
  </si>
  <si>
    <t>Transportation Pollutant Emissions Disaggregated[aircraft,NOx,passenger,biofuel gasoline tf]</t>
  </si>
  <si>
    <t>Transportation Pollutant Emissions Disaggregated[aircraft,NOx,passenger,biofuel diesel tf]</t>
  </si>
  <si>
    <t>Transportation Pollutant Emissions Disaggregated[aircraft,NOx,passenger,jet fuel tf]</t>
  </si>
  <si>
    <t>Transportation Pollutant Emissions Disaggregated[aircraft,NOx,passenger,heavy or residual fuel oil tf]</t>
  </si>
  <si>
    <t>Transportation Pollutant Emissions Disaggregated[aircraft,NOx,passenger,LPG propane or butane tf]</t>
  </si>
  <si>
    <t>Transportation Pollutant Emissions Disaggregated[aircraft,NOx,passenger,hydrogen tf]</t>
  </si>
  <si>
    <t>Transportation Pollutant Emissions Disaggregated[aircraft,NOx,freight,electricity tf]</t>
  </si>
  <si>
    <t>Transportation Pollutant Emissions Disaggregated[aircraft,NOx,freight,natural gas tf]</t>
  </si>
  <si>
    <t>Transportation Pollutant Emissions Disaggregated[aircraft,NOx,freight,petroleum gasoline tf]</t>
  </si>
  <si>
    <t>Transportation Pollutant Emissions Disaggregated[aircraft,NOx,freight,petroleum diesel tf]</t>
  </si>
  <si>
    <t>Transportation Pollutant Emissions Disaggregated[aircraft,NOx,freight,biofuel gasoline tf]</t>
  </si>
  <si>
    <t>Transportation Pollutant Emissions Disaggregated[aircraft,NOx,freight,biofuel diesel tf]</t>
  </si>
  <si>
    <t>Transportation Pollutant Emissions Disaggregated[aircraft,NOx,freight,jet fuel tf]</t>
  </si>
  <si>
    <t>Transportation Pollutant Emissions Disaggregated[aircraft,NOx,freight,heavy or residual fuel oil tf]</t>
  </si>
  <si>
    <t>Transportation Pollutant Emissions Disaggregated[aircraft,NOx,freight,LPG propane or butane tf]</t>
  </si>
  <si>
    <t>Transportation Pollutant Emissions Disaggregated[aircraft,NOx,freight,hydrogen tf]</t>
  </si>
  <si>
    <t>Transportation Pollutant Emissions Disaggregated[aircraft,PM10,passenger,electricity tf]</t>
  </si>
  <si>
    <t>Transportation Pollutant Emissions Disaggregated[aircraft,PM10,passenger,natural gas tf]</t>
  </si>
  <si>
    <t>Transportation Pollutant Emissions Disaggregated[aircraft,PM10,passenger,petroleum gasoline tf]</t>
  </si>
  <si>
    <t>Transportation Pollutant Emissions Disaggregated[aircraft,PM10,passenger,petroleum diesel tf]</t>
  </si>
  <si>
    <t>Transportation Pollutant Emissions Disaggregated[aircraft,PM10,passenger,biofuel gasoline tf]</t>
  </si>
  <si>
    <t>Transportation Pollutant Emissions Disaggregated[aircraft,PM10,passenger,biofuel diesel tf]</t>
  </si>
  <si>
    <t>Transportation Pollutant Emissions Disaggregated[aircraft,PM10,passenger,jet fuel tf]</t>
  </si>
  <si>
    <t>Transportation Pollutant Emissions Disaggregated[aircraft,PM10,passenger,heavy or residual fuel oil tf]</t>
  </si>
  <si>
    <t>Transportation Pollutant Emissions Disaggregated[aircraft,PM10,passenger,LPG propane or butane tf]</t>
  </si>
  <si>
    <t>Transportation Pollutant Emissions Disaggregated[aircraft,PM10,passenger,hydrogen tf]</t>
  </si>
  <si>
    <t>Transportation Pollutant Emissions Disaggregated[aircraft,PM10,freight,electricity tf]</t>
  </si>
  <si>
    <t>Transportation Pollutant Emissions Disaggregated[aircraft,PM10,freight,natural gas tf]</t>
  </si>
  <si>
    <t>Transportation Pollutant Emissions Disaggregated[aircraft,PM10,freight,petroleum gasoline tf]</t>
  </si>
  <si>
    <t>Transportation Pollutant Emissions Disaggregated[aircraft,PM10,freight,petroleum diesel tf]</t>
  </si>
  <si>
    <t>Transportation Pollutant Emissions Disaggregated[aircraft,PM10,freight,biofuel gasoline tf]</t>
  </si>
  <si>
    <t>Transportation Pollutant Emissions Disaggregated[aircraft,PM10,freight,biofuel diesel tf]</t>
  </si>
  <si>
    <t>Transportation Pollutant Emissions Disaggregated[aircraft,PM10,freight,jet fuel tf]</t>
  </si>
  <si>
    <t>Transportation Pollutant Emissions Disaggregated[aircraft,PM10,freight,heavy or residual fuel oil tf]</t>
  </si>
  <si>
    <t>Transportation Pollutant Emissions Disaggregated[aircraft,PM10,freight,LPG propane or butane tf]</t>
  </si>
  <si>
    <t>Transportation Pollutant Emissions Disaggregated[aircraft,PM10,freight,hydrogen tf]</t>
  </si>
  <si>
    <t>Transportation Pollutant Emissions Disaggregated[aircraft,PM25,passenger,electricity tf]</t>
  </si>
  <si>
    <t>Transportation Pollutant Emissions Disaggregated[aircraft,PM25,passenger,natural gas tf]</t>
  </si>
  <si>
    <t>Transportation Pollutant Emissions Disaggregated[aircraft,PM25,passenger,petroleum gasoline tf]</t>
  </si>
  <si>
    <t>Transportation Pollutant Emissions Disaggregated[aircraft,PM25,passenger,petroleum diesel tf]</t>
  </si>
  <si>
    <t>Transportation Pollutant Emissions Disaggregated[aircraft,PM25,passenger,biofuel gasoline tf]</t>
  </si>
  <si>
    <t>Transportation Pollutant Emissions Disaggregated[aircraft,PM25,passenger,biofuel diesel tf]</t>
  </si>
  <si>
    <t>Transportation Pollutant Emissions Disaggregated[aircraft,PM25,passenger,jet fuel tf]</t>
  </si>
  <si>
    <t>Transportation Pollutant Emissions Disaggregated[aircraft,PM25,passenger,heavy or residual fuel oil tf]</t>
  </si>
  <si>
    <t>Transportation Pollutant Emissions Disaggregated[aircraft,PM25,passenger,LPG propane or butane tf]</t>
  </si>
  <si>
    <t>Transportation Pollutant Emissions Disaggregated[aircraft,PM25,passenger,hydrogen tf]</t>
  </si>
  <si>
    <t>Transportation Pollutant Emissions Disaggregated[aircraft,PM25,freight,electricity tf]</t>
  </si>
  <si>
    <t>Transportation Pollutant Emissions Disaggregated[aircraft,PM25,freight,natural gas tf]</t>
  </si>
  <si>
    <t>Transportation Pollutant Emissions Disaggregated[aircraft,PM25,freight,petroleum gasoline tf]</t>
  </si>
  <si>
    <t>Transportation Pollutant Emissions Disaggregated[aircraft,PM25,freight,petroleum diesel tf]</t>
  </si>
  <si>
    <t>Transportation Pollutant Emissions Disaggregated[aircraft,PM25,freight,biofuel gasoline tf]</t>
  </si>
  <si>
    <t>Transportation Pollutant Emissions Disaggregated[aircraft,PM25,freight,biofuel diesel tf]</t>
  </si>
  <si>
    <t>Transportation Pollutant Emissions Disaggregated[aircraft,PM25,freight,jet fuel tf]</t>
  </si>
  <si>
    <t>Transportation Pollutant Emissions Disaggregated[aircraft,PM25,freight,heavy or residual fuel oil tf]</t>
  </si>
  <si>
    <t>Transportation Pollutant Emissions Disaggregated[aircraft,PM25,freight,LPG propane or butane tf]</t>
  </si>
  <si>
    <t>Transportation Pollutant Emissions Disaggregated[aircraft,PM25,freight,hydrogen tf]</t>
  </si>
  <si>
    <t>Transportation Pollutant Emissions Disaggregated[aircraft,SOx,passenger,electricity tf]</t>
  </si>
  <si>
    <t>Transportation Pollutant Emissions Disaggregated[aircraft,SOx,passenger,natural gas tf]</t>
  </si>
  <si>
    <t>Transportation Pollutant Emissions Disaggregated[aircraft,SOx,passenger,petroleum gasoline tf]</t>
  </si>
  <si>
    <t>Transportation Pollutant Emissions Disaggregated[aircraft,SOx,passenger,petroleum diesel tf]</t>
  </si>
  <si>
    <t>Transportation Pollutant Emissions Disaggregated[aircraft,SOx,passenger,biofuel gasoline tf]</t>
  </si>
  <si>
    <t>Transportation Pollutant Emissions Disaggregated[aircraft,SOx,passenger,biofuel diesel tf]</t>
  </si>
  <si>
    <t>Transportation Pollutant Emissions Disaggregated[aircraft,SOx,passenger,jet fuel tf]</t>
  </si>
  <si>
    <t>Transportation Pollutant Emissions Disaggregated[aircraft,SOx,passenger,heavy or residual fuel oil tf]</t>
  </si>
  <si>
    <t>Transportation Pollutant Emissions Disaggregated[aircraft,SOx,passenger,LPG propane or butane tf]</t>
  </si>
  <si>
    <t>Transportation Pollutant Emissions Disaggregated[aircraft,SOx,passenger,hydrogen tf]</t>
  </si>
  <si>
    <t>Transportation Pollutant Emissions Disaggregated[aircraft,SOx,freight,electricity tf]</t>
  </si>
  <si>
    <t>Transportation Pollutant Emissions Disaggregated[aircraft,SOx,freight,natural gas tf]</t>
  </si>
  <si>
    <t>Transportation Pollutant Emissions Disaggregated[aircraft,SOx,freight,petroleum gasoline tf]</t>
  </si>
  <si>
    <t>Transportation Pollutant Emissions Disaggregated[aircraft,SOx,freight,petroleum diesel tf]</t>
  </si>
  <si>
    <t>Transportation Pollutant Emissions Disaggregated[aircraft,SOx,freight,biofuel gasoline tf]</t>
  </si>
  <si>
    <t>Transportation Pollutant Emissions Disaggregated[aircraft,SOx,freight,biofuel diesel tf]</t>
  </si>
  <si>
    <t>Transportation Pollutant Emissions Disaggregated[aircraft,SOx,freight,jet fuel tf]</t>
  </si>
  <si>
    <t>Transportation Pollutant Emissions Disaggregated[aircraft,SOx,freight,heavy or residual fuel oil tf]</t>
  </si>
  <si>
    <t>Transportation Pollutant Emissions Disaggregated[aircraft,SOx,freight,LPG propane or butane tf]</t>
  </si>
  <si>
    <t>Transportation Pollutant Emissions Disaggregated[aircraft,SOx,freight,hydrogen tf]</t>
  </si>
  <si>
    <t>Transportation Pollutant Emissions Disaggregated[aircraft,BC,passenger,electricity tf]</t>
  </si>
  <si>
    <t>Transportation Pollutant Emissions Disaggregated[aircraft,BC,passenger,natural gas tf]</t>
  </si>
  <si>
    <t>Transportation Pollutant Emissions Disaggregated[aircraft,BC,passenger,petroleum gasoline tf]</t>
  </si>
  <si>
    <t>Transportation Pollutant Emissions Disaggregated[aircraft,BC,passenger,petroleum diesel tf]</t>
  </si>
  <si>
    <t>Transportation Pollutant Emissions Disaggregated[aircraft,BC,passenger,biofuel gasoline tf]</t>
  </si>
  <si>
    <t>Transportation Pollutant Emissions Disaggregated[aircraft,BC,passenger,biofuel diesel tf]</t>
  </si>
  <si>
    <t>Transportation Pollutant Emissions Disaggregated[aircraft,BC,passenger,jet fuel tf]</t>
  </si>
  <si>
    <t>Transportation Pollutant Emissions Disaggregated[aircraft,BC,passenger,heavy or residual fuel oil tf]</t>
  </si>
  <si>
    <t>Transportation Pollutant Emissions Disaggregated[aircraft,BC,passenger,LPG propane or butane tf]</t>
  </si>
  <si>
    <t>Transportation Pollutant Emissions Disaggregated[aircraft,BC,passenger,hydrogen tf]</t>
  </si>
  <si>
    <t>Transportation Pollutant Emissions Disaggregated[aircraft,BC,freight,electricity tf]</t>
  </si>
  <si>
    <t>Transportation Pollutant Emissions Disaggregated[aircraft,BC,freight,natural gas tf]</t>
  </si>
  <si>
    <t>Transportation Pollutant Emissions Disaggregated[aircraft,BC,freight,petroleum gasoline tf]</t>
  </si>
  <si>
    <t>Transportation Pollutant Emissions Disaggregated[aircraft,BC,freight,petroleum diesel tf]</t>
  </si>
  <si>
    <t>Transportation Pollutant Emissions Disaggregated[aircraft,BC,freight,biofuel gasoline tf]</t>
  </si>
  <si>
    <t>Transportation Pollutant Emissions Disaggregated[aircraft,BC,freight,biofuel diesel tf]</t>
  </si>
  <si>
    <t>Transportation Pollutant Emissions Disaggregated[aircraft,BC,freight,jet fuel tf]</t>
  </si>
  <si>
    <t>Transportation Pollutant Emissions Disaggregated[aircraft,BC,freight,heavy or residual fuel oil tf]</t>
  </si>
  <si>
    <t>Transportation Pollutant Emissions Disaggregated[aircraft,BC,freight,LPG propane or butane tf]</t>
  </si>
  <si>
    <t>Transportation Pollutant Emissions Disaggregated[aircraft,BC,freight,hydrogen tf]</t>
  </si>
  <si>
    <t>Transportation Pollutant Emissions Disaggregated[aircraft,OC,passenger,electricity tf]</t>
  </si>
  <si>
    <t>Transportation Pollutant Emissions Disaggregated[aircraft,OC,passenger,natural gas tf]</t>
  </si>
  <si>
    <t>Transportation Pollutant Emissions Disaggregated[aircraft,OC,passenger,petroleum gasoline tf]</t>
  </si>
  <si>
    <t>Transportation Pollutant Emissions Disaggregated[aircraft,OC,passenger,petroleum diesel tf]</t>
  </si>
  <si>
    <t>Transportation Pollutant Emissions Disaggregated[aircraft,OC,passenger,biofuel gasoline tf]</t>
  </si>
  <si>
    <t>Transportation Pollutant Emissions Disaggregated[aircraft,OC,passenger,biofuel diesel tf]</t>
  </si>
  <si>
    <t>Transportation Pollutant Emissions Disaggregated[aircraft,OC,passenger,jet fuel tf]</t>
  </si>
  <si>
    <t>Transportation Pollutant Emissions Disaggregated[aircraft,OC,passenger,heavy or residual fuel oil tf]</t>
  </si>
  <si>
    <t>Transportation Pollutant Emissions Disaggregated[aircraft,OC,passenger,LPG propane or butane tf]</t>
  </si>
  <si>
    <t>Transportation Pollutant Emissions Disaggregated[aircraft,OC,passenger,hydrogen tf]</t>
  </si>
  <si>
    <t>Transportation Pollutant Emissions Disaggregated[aircraft,OC,freight,electricity tf]</t>
  </si>
  <si>
    <t>Transportation Pollutant Emissions Disaggregated[aircraft,OC,freight,natural gas tf]</t>
  </si>
  <si>
    <t>Transportation Pollutant Emissions Disaggregated[aircraft,OC,freight,petroleum gasoline tf]</t>
  </si>
  <si>
    <t>Transportation Pollutant Emissions Disaggregated[aircraft,OC,freight,petroleum diesel tf]</t>
  </si>
  <si>
    <t>Transportation Pollutant Emissions Disaggregated[aircraft,OC,freight,biofuel gasoline tf]</t>
  </si>
  <si>
    <t>Transportation Pollutant Emissions Disaggregated[aircraft,OC,freight,biofuel diesel tf]</t>
  </si>
  <si>
    <t>Transportation Pollutant Emissions Disaggregated[aircraft,OC,freight,jet fuel tf]</t>
  </si>
  <si>
    <t>Transportation Pollutant Emissions Disaggregated[aircraft,OC,freight,heavy or residual fuel oil tf]</t>
  </si>
  <si>
    <t>Transportation Pollutant Emissions Disaggregated[aircraft,OC,freight,LPG propane or butane tf]</t>
  </si>
  <si>
    <t>Transportation Pollutant Emissions Disaggregated[aircraft,OC,freight,hydrogen tf]</t>
  </si>
  <si>
    <t>Transportation Pollutant Emissions Disaggregated[aircraft,CH4,passenger,electricity tf]</t>
  </si>
  <si>
    <t>Transportation Pollutant Emissions Disaggregated[aircraft,CH4,passenger,natural gas tf]</t>
  </si>
  <si>
    <t>Transportation Pollutant Emissions Disaggregated[aircraft,CH4,passenger,petroleum gasoline tf]</t>
  </si>
  <si>
    <t>Transportation Pollutant Emissions Disaggregated[aircraft,CH4,passenger,petroleum diesel tf]</t>
  </si>
  <si>
    <t>Transportation Pollutant Emissions Disaggregated[aircraft,CH4,passenger,biofuel gasoline tf]</t>
  </si>
  <si>
    <t>Transportation Pollutant Emissions Disaggregated[aircraft,CH4,passenger,biofuel diesel tf]</t>
  </si>
  <si>
    <t>Transportation Pollutant Emissions Disaggregated[aircraft,CH4,passenger,jet fuel tf]</t>
  </si>
  <si>
    <t>Transportation Pollutant Emissions Disaggregated[aircraft,CH4,passenger,heavy or residual fuel oil tf]</t>
  </si>
  <si>
    <t>Transportation Pollutant Emissions Disaggregated[aircraft,CH4,passenger,LPG propane or butane tf]</t>
  </si>
  <si>
    <t>Transportation Pollutant Emissions Disaggregated[aircraft,CH4,passenger,hydrogen tf]</t>
  </si>
  <si>
    <t>Transportation Pollutant Emissions Disaggregated[aircraft,CH4,freight,electricity tf]</t>
  </si>
  <si>
    <t>Transportation Pollutant Emissions Disaggregated[aircraft,CH4,freight,natural gas tf]</t>
  </si>
  <si>
    <t>Transportation Pollutant Emissions Disaggregated[aircraft,CH4,freight,petroleum gasoline tf]</t>
  </si>
  <si>
    <t>Transportation Pollutant Emissions Disaggregated[aircraft,CH4,freight,petroleum diesel tf]</t>
  </si>
  <si>
    <t>Transportation Pollutant Emissions Disaggregated[aircraft,CH4,freight,biofuel gasoline tf]</t>
  </si>
  <si>
    <t>Transportation Pollutant Emissions Disaggregated[aircraft,CH4,freight,biofuel diesel tf]</t>
  </si>
  <si>
    <t>Transportation Pollutant Emissions Disaggregated[aircraft,CH4,freight,jet fuel tf]</t>
  </si>
  <si>
    <t>Transportation Pollutant Emissions Disaggregated[aircraft,CH4,freight,heavy or residual fuel oil tf]</t>
  </si>
  <si>
    <t>Transportation Pollutant Emissions Disaggregated[aircraft,CH4,freight,LPG propane or butane tf]</t>
  </si>
  <si>
    <t>Transportation Pollutant Emissions Disaggregated[aircraft,CH4,freight,hydrogen tf]</t>
  </si>
  <si>
    <t>Transportation Pollutant Emissions Disaggregated[aircraft,N2O,passenger,electricity tf]</t>
  </si>
  <si>
    <t>Transportation Pollutant Emissions Disaggregated[aircraft,N2O,passenger,natural gas tf]</t>
  </si>
  <si>
    <t>Transportation Pollutant Emissions Disaggregated[aircraft,N2O,passenger,petroleum gasoline tf]</t>
  </si>
  <si>
    <t>Transportation Pollutant Emissions Disaggregated[aircraft,N2O,passenger,petroleum diesel tf]</t>
  </si>
  <si>
    <t>Transportation Pollutant Emissions Disaggregated[aircraft,N2O,passenger,biofuel gasoline tf]</t>
  </si>
  <si>
    <t>Transportation Pollutant Emissions Disaggregated[aircraft,N2O,passenger,biofuel diesel tf]</t>
  </si>
  <si>
    <t>Transportation Pollutant Emissions Disaggregated[aircraft,N2O,passenger,jet fuel tf]</t>
  </si>
  <si>
    <t>Transportation Pollutant Emissions Disaggregated[aircraft,N2O,passenger,heavy or residual fuel oil tf]</t>
  </si>
  <si>
    <t>Transportation Pollutant Emissions Disaggregated[aircraft,N2O,passenger,LPG propane or butane tf]</t>
  </si>
  <si>
    <t>Transportation Pollutant Emissions Disaggregated[aircraft,N2O,passenger,hydrogen tf]</t>
  </si>
  <si>
    <t>Transportation Pollutant Emissions Disaggregated[aircraft,N2O,freight,electricity tf]</t>
  </si>
  <si>
    <t>Transportation Pollutant Emissions Disaggregated[aircraft,N2O,freight,natural gas tf]</t>
  </si>
  <si>
    <t>Transportation Pollutant Emissions Disaggregated[aircraft,N2O,freight,petroleum gasoline tf]</t>
  </si>
  <si>
    <t>Transportation Pollutant Emissions Disaggregated[aircraft,N2O,freight,petroleum diesel tf]</t>
  </si>
  <si>
    <t>Transportation Pollutant Emissions Disaggregated[aircraft,N2O,freight,biofuel gasoline tf]</t>
  </si>
  <si>
    <t>Transportation Pollutant Emissions Disaggregated[aircraft,N2O,freight,biofuel diesel tf]</t>
  </si>
  <si>
    <t>Transportation Pollutant Emissions Disaggregated[aircraft,N2O,freight,jet fuel tf]</t>
  </si>
  <si>
    <t>Transportation Pollutant Emissions Disaggregated[aircraft,N2O,freight,heavy or residual fuel oil tf]</t>
  </si>
  <si>
    <t>Transportation Pollutant Emissions Disaggregated[aircraft,N2O,freight,LPG propane or butane tf]</t>
  </si>
  <si>
    <t>Transportation Pollutant Emissions Disaggregated[aircraft,N2O,freight,hydrogen tf]</t>
  </si>
  <si>
    <t>Transportation Pollutant Emissions Disaggregated[aircraft,F gases,passenger,electricity tf]</t>
  </si>
  <si>
    <t>Transportation Pollutant Emissions Disaggregated[aircraft,F gases,passenger,natural gas tf]</t>
  </si>
  <si>
    <t>Transportation Pollutant Emissions Disaggregated[aircraft,F gases,passenger,petroleum gasoline tf]</t>
  </si>
  <si>
    <t>Transportation Pollutant Emissions Disaggregated[aircraft,F gases,passenger,petroleum diesel tf]</t>
  </si>
  <si>
    <t>Transportation Pollutant Emissions Disaggregated[aircraft,F gases,passenger,biofuel gasoline tf]</t>
  </si>
  <si>
    <t>Transportation Pollutant Emissions Disaggregated[aircraft,F gases,passenger,biofuel diesel tf]</t>
  </si>
  <si>
    <t>Transportation Pollutant Emissions Disaggregated[aircraft,F gases,passenger,jet fuel tf]</t>
  </si>
  <si>
    <t>Transportation Pollutant Emissions Disaggregated[aircraft,F gases,passenger,heavy or residual fuel oil tf]</t>
  </si>
  <si>
    <t>Transportation Pollutant Emissions Disaggregated[aircraft,F gases,passenger,LPG propane or butane tf]</t>
  </si>
  <si>
    <t>Transportation Pollutant Emissions Disaggregated[aircraft,F gases,passenger,hydrogen tf]</t>
  </si>
  <si>
    <t>Transportation Pollutant Emissions Disaggregated[aircraft,F gases,freight,electricity tf]</t>
  </si>
  <si>
    <t>Transportation Pollutant Emissions Disaggregated[aircraft,F gases,freight,natural gas tf]</t>
  </si>
  <si>
    <t>Transportation Pollutant Emissions Disaggregated[aircraft,F gases,freight,petroleum gasoline tf]</t>
  </si>
  <si>
    <t>Transportation Pollutant Emissions Disaggregated[aircraft,F gases,freight,petroleum diesel tf]</t>
  </si>
  <si>
    <t>Transportation Pollutant Emissions Disaggregated[aircraft,F gases,freight,biofuel gasoline tf]</t>
  </si>
  <si>
    <t>Transportation Pollutant Emissions Disaggregated[aircraft,F gases,freight,biofuel diesel tf]</t>
  </si>
  <si>
    <t>Transportation Pollutant Emissions Disaggregated[aircraft,F gases,freight,jet fuel tf]</t>
  </si>
  <si>
    <t>Transportation Pollutant Emissions Disaggregated[aircraft,F gases,freight,heavy or residual fuel oil tf]</t>
  </si>
  <si>
    <t>Transportation Pollutant Emissions Disaggregated[aircraft,F gases,freight,LPG propane or butane tf]</t>
  </si>
  <si>
    <t>Transportation Pollutant Emissions Disaggregated[aircraft,F gases,freight,hydrogen tf]</t>
  </si>
  <si>
    <t>Transportation Pollutant Emissions Disaggregated[rail,CO2,passenger,electricity tf]</t>
  </si>
  <si>
    <t>Transportation Pollutant Emissions Disaggregated[rail,CO2,passenger,natural gas tf]</t>
  </si>
  <si>
    <t>Transportation Pollutant Emissions Disaggregated[rail,CO2,passenger,petroleum gasoline tf]</t>
  </si>
  <si>
    <t>Transportation Pollutant Emissions Disaggregated[rail,CO2,passenger,petroleum diesel tf]</t>
  </si>
  <si>
    <t>Transportation Pollutant Emissions Disaggregated[rail,CO2,passenger,biofuel gasoline tf]</t>
  </si>
  <si>
    <t>Transportation Pollutant Emissions Disaggregated[rail,CO2,passenger,biofuel diesel tf]</t>
  </si>
  <si>
    <t>Transportation Pollutant Emissions Disaggregated[rail,CO2,passenger,jet fuel tf]</t>
  </si>
  <si>
    <t>Transportation Pollutant Emissions Disaggregated[rail,CO2,passenger,heavy or residual fuel oil tf]</t>
  </si>
  <si>
    <t>Transportation Pollutant Emissions Disaggregated[rail,CO2,passenger,LPG propane or butane tf]</t>
  </si>
  <si>
    <t>Transportation Pollutant Emissions Disaggregated[rail,CO2,passenger,hydrogen tf]</t>
  </si>
  <si>
    <t>Transportation Pollutant Emissions Disaggregated[rail,CO2,freight,electricity tf]</t>
  </si>
  <si>
    <t>Transportation Pollutant Emissions Disaggregated[rail,CO2,freight,natural gas tf]</t>
  </si>
  <si>
    <t>Transportation Pollutant Emissions Disaggregated[rail,CO2,freight,petroleum gasoline tf]</t>
  </si>
  <si>
    <t>Transportation Pollutant Emissions Disaggregated[rail,CO2,freight,petroleum diesel tf]</t>
  </si>
  <si>
    <t>Transportation Pollutant Emissions Disaggregated[rail,CO2,freight,biofuel gasoline tf]</t>
  </si>
  <si>
    <t>Transportation Pollutant Emissions Disaggregated[rail,CO2,freight,biofuel diesel tf]</t>
  </si>
  <si>
    <t>Transportation Pollutant Emissions Disaggregated[rail,CO2,freight,jet fuel tf]</t>
  </si>
  <si>
    <t>Transportation Pollutant Emissions Disaggregated[rail,CO2,freight,heavy or residual fuel oil tf]</t>
  </si>
  <si>
    <t>Transportation Pollutant Emissions Disaggregated[rail,CO2,freight,LPG propane or butane tf]</t>
  </si>
  <si>
    <t>Transportation Pollutant Emissions Disaggregated[rail,CO2,freight,hydrogen tf]</t>
  </si>
  <si>
    <t>Transportation Pollutant Emissions Disaggregated[rail,VOC,passenger,electricity tf]</t>
  </si>
  <si>
    <t>Transportation Pollutant Emissions Disaggregated[rail,VOC,passenger,natural gas tf]</t>
  </si>
  <si>
    <t>Transportation Pollutant Emissions Disaggregated[rail,VOC,passenger,petroleum gasoline tf]</t>
  </si>
  <si>
    <t>Transportation Pollutant Emissions Disaggregated[rail,VOC,passenger,petroleum diesel tf]</t>
  </si>
  <si>
    <t>Transportation Pollutant Emissions Disaggregated[rail,VOC,passenger,biofuel gasoline tf]</t>
  </si>
  <si>
    <t>Transportation Pollutant Emissions Disaggregated[rail,VOC,passenger,biofuel diesel tf]</t>
  </si>
  <si>
    <t>Transportation Pollutant Emissions Disaggregated[rail,VOC,passenger,jet fuel tf]</t>
  </si>
  <si>
    <t>Transportation Pollutant Emissions Disaggregated[rail,VOC,passenger,heavy or residual fuel oil tf]</t>
  </si>
  <si>
    <t>Transportation Pollutant Emissions Disaggregated[rail,VOC,passenger,LPG propane or butane tf]</t>
  </si>
  <si>
    <t>Transportation Pollutant Emissions Disaggregated[rail,VOC,passenger,hydrogen tf]</t>
  </si>
  <si>
    <t>Transportation Pollutant Emissions Disaggregated[rail,VOC,freight,electricity tf]</t>
  </si>
  <si>
    <t>Transportation Pollutant Emissions Disaggregated[rail,VOC,freight,natural gas tf]</t>
  </si>
  <si>
    <t>Transportation Pollutant Emissions Disaggregated[rail,VOC,freight,petroleum gasoline tf]</t>
  </si>
  <si>
    <t>Transportation Pollutant Emissions Disaggregated[rail,VOC,freight,petroleum diesel tf]</t>
  </si>
  <si>
    <t>Transportation Pollutant Emissions Disaggregated[rail,VOC,freight,biofuel gasoline tf]</t>
  </si>
  <si>
    <t>Transportation Pollutant Emissions Disaggregated[rail,VOC,freight,biofuel diesel tf]</t>
  </si>
  <si>
    <t>Transportation Pollutant Emissions Disaggregated[rail,VOC,freight,jet fuel tf]</t>
  </si>
  <si>
    <t>Transportation Pollutant Emissions Disaggregated[rail,VOC,freight,heavy or residual fuel oil tf]</t>
  </si>
  <si>
    <t>Transportation Pollutant Emissions Disaggregated[rail,VOC,freight,LPG propane or butane tf]</t>
  </si>
  <si>
    <t>Transportation Pollutant Emissions Disaggregated[rail,VOC,freight,hydrogen tf]</t>
  </si>
  <si>
    <t>Transportation Pollutant Emissions Disaggregated[rail,CO,passenger,electricity tf]</t>
  </si>
  <si>
    <t>Transportation Pollutant Emissions Disaggregated[rail,CO,passenger,natural gas tf]</t>
  </si>
  <si>
    <t>Transportation Pollutant Emissions Disaggregated[rail,CO,passenger,petroleum gasoline tf]</t>
  </si>
  <si>
    <t>Transportation Pollutant Emissions Disaggregated[rail,CO,passenger,petroleum diesel tf]</t>
  </si>
  <si>
    <t>Transportation Pollutant Emissions Disaggregated[rail,CO,passenger,biofuel gasoline tf]</t>
  </si>
  <si>
    <t>Transportation Pollutant Emissions Disaggregated[rail,CO,passenger,biofuel diesel tf]</t>
  </si>
  <si>
    <t>Transportation Pollutant Emissions Disaggregated[rail,CO,passenger,jet fuel tf]</t>
  </si>
  <si>
    <t>Transportation Pollutant Emissions Disaggregated[rail,CO,passenger,heavy or residual fuel oil tf]</t>
  </si>
  <si>
    <t>Transportation Pollutant Emissions Disaggregated[rail,CO,passenger,LPG propane or butane tf]</t>
  </si>
  <si>
    <t>Transportation Pollutant Emissions Disaggregated[rail,CO,passenger,hydrogen tf]</t>
  </si>
  <si>
    <t>Transportation Pollutant Emissions Disaggregated[rail,CO,freight,electricity tf]</t>
  </si>
  <si>
    <t>Transportation Pollutant Emissions Disaggregated[rail,CO,freight,natural gas tf]</t>
  </si>
  <si>
    <t>Transportation Pollutant Emissions Disaggregated[rail,CO,freight,petroleum gasoline tf]</t>
  </si>
  <si>
    <t>Transportation Pollutant Emissions Disaggregated[rail,CO,freight,petroleum diesel tf]</t>
  </si>
  <si>
    <t>Transportation Pollutant Emissions Disaggregated[rail,CO,freight,biofuel gasoline tf]</t>
  </si>
  <si>
    <t>Transportation Pollutant Emissions Disaggregated[rail,CO,freight,biofuel diesel tf]</t>
  </si>
  <si>
    <t>Transportation Pollutant Emissions Disaggregated[rail,CO,freight,jet fuel tf]</t>
  </si>
  <si>
    <t>Transportation Pollutant Emissions Disaggregated[rail,CO,freight,heavy or residual fuel oil tf]</t>
  </si>
  <si>
    <t>Transportation Pollutant Emissions Disaggregated[rail,CO,freight,LPG propane or butane tf]</t>
  </si>
  <si>
    <t>Transportation Pollutant Emissions Disaggregated[rail,CO,freight,hydrogen tf]</t>
  </si>
  <si>
    <t>Transportation Pollutant Emissions Disaggregated[rail,NOx,passenger,electricity tf]</t>
  </si>
  <si>
    <t>Transportation Pollutant Emissions Disaggregated[rail,NOx,passenger,natural gas tf]</t>
  </si>
  <si>
    <t>Transportation Pollutant Emissions Disaggregated[rail,NOx,passenger,petroleum gasoline tf]</t>
  </si>
  <si>
    <t>Transportation Pollutant Emissions Disaggregated[rail,NOx,passenger,petroleum diesel tf]</t>
  </si>
  <si>
    <t>Transportation Pollutant Emissions Disaggregated[rail,NOx,passenger,biofuel gasoline tf]</t>
  </si>
  <si>
    <t>Transportation Pollutant Emissions Disaggregated[rail,NOx,passenger,biofuel diesel tf]</t>
  </si>
  <si>
    <t>Transportation Pollutant Emissions Disaggregated[rail,NOx,passenger,jet fuel tf]</t>
  </si>
  <si>
    <t>Transportation Pollutant Emissions Disaggregated[rail,NOx,passenger,heavy or residual fuel oil tf]</t>
  </si>
  <si>
    <t>Transportation Pollutant Emissions Disaggregated[rail,NOx,passenger,LPG propane or butane tf]</t>
  </si>
  <si>
    <t>Transportation Pollutant Emissions Disaggregated[rail,NOx,passenger,hydrogen tf]</t>
  </si>
  <si>
    <t>Transportation Pollutant Emissions Disaggregated[rail,NOx,freight,electricity tf]</t>
  </si>
  <si>
    <t>Transportation Pollutant Emissions Disaggregated[rail,NOx,freight,natural gas tf]</t>
  </si>
  <si>
    <t>Transportation Pollutant Emissions Disaggregated[rail,NOx,freight,petroleum gasoline tf]</t>
  </si>
  <si>
    <t>Transportation Pollutant Emissions Disaggregated[rail,NOx,freight,petroleum diesel tf]</t>
  </si>
  <si>
    <t>Transportation Pollutant Emissions Disaggregated[rail,NOx,freight,biofuel gasoline tf]</t>
  </si>
  <si>
    <t>Transportation Pollutant Emissions Disaggregated[rail,NOx,freight,biofuel diesel tf]</t>
  </si>
  <si>
    <t>Transportation Pollutant Emissions Disaggregated[rail,NOx,freight,jet fuel tf]</t>
  </si>
  <si>
    <t>Transportation Pollutant Emissions Disaggregated[rail,NOx,freight,heavy or residual fuel oil tf]</t>
  </si>
  <si>
    <t>Transportation Pollutant Emissions Disaggregated[rail,NOx,freight,LPG propane or butane tf]</t>
  </si>
  <si>
    <t>Transportation Pollutant Emissions Disaggregated[rail,NOx,freight,hydrogen tf]</t>
  </si>
  <si>
    <t>Transportation Pollutant Emissions Disaggregated[rail,PM10,passenger,electricity tf]</t>
  </si>
  <si>
    <t>Transportation Pollutant Emissions Disaggregated[rail,PM10,passenger,natural gas tf]</t>
  </si>
  <si>
    <t>Transportation Pollutant Emissions Disaggregated[rail,PM10,passenger,petroleum gasoline tf]</t>
  </si>
  <si>
    <t>Transportation Pollutant Emissions Disaggregated[rail,PM10,passenger,petroleum diesel tf]</t>
  </si>
  <si>
    <t>Transportation Pollutant Emissions Disaggregated[rail,PM10,passenger,biofuel gasoline tf]</t>
  </si>
  <si>
    <t>Transportation Pollutant Emissions Disaggregated[rail,PM10,passenger,biofuel diesel tf]</t>
  </si>
  <si>
    <t>Transportation Pollutant Emissions Disaggregated[rail,PM10,passenger,jet fuel tf]</t>
  </si>
  <si>
    <t>Transportation Pollutant Emissions Disaggregated[rail,PM10,passenger,heavy or residual fuel oil tf]</t>
  </si>
  <si>
    <t>Transportation Pollutant Emissions Disaggregated[rail,PM10,passenger,LPG propane or butane tf]</t>
  </si>
  <si>
    <t>Transportation Pollutant Emissions Disaggregated[rail,PM10,passenger,hydrogen tf]</t>
  </si>
  <si>
    <t>Transportation Pollutant Emissions Disaggregated[rail,PM10,freight,electricity tf]</t>
  </si>
  <si>
    <t>Transportation Pollutant Emissions Disaggregated[rail,PM10,freight,natural gas tf]</t>
  </si>
  <si>
    <t>Transportation Pollutant Emissions Disaggregated[rail,PM10,freight,petroleum gasoline tf]</t>
  </si>
  <si>
    <t>Transportation Pollutant Emissions Disaggregated[rail,PM10,freight,petroleum diesel tf]</t>
  </si>
  <si>
    <t>Transportation Pollutant Emissions Disaggregated[rail,PM10,freight,biofuel gasoline tf]</t>
  </si>
  <si>
    <t>Transportation Pollutant Emissions Disaggregated[rail,PM10,freight,biofuel diesel tf]</t>
  </si>
  <si>
    <t>Transportation Pollutant Emissions Disaggregated[rail,PM10,freight,jet fuel tf]</t>
  </si>
  <si>
    <t>Transportation Pollutant Emissions Disaggregated[rail,PM10,freight,heavy or residual fuel oil tf]</t>
  </si>
  <si>
    <t>Transportation Pollutant Emissions Disaggregated[rail,PM10,freight,LPG propane or butane tf]</t>
  </si>
  <si>
    <t>Transportation Pollutant Emissions Disaggregated[rail,PM10,freight,hydrogen tf]</t>
  </si>
  <si>
    <t>Transportation Pollutant Emissions Disaggregated[rail,PM25,passenger,electricity tf]</t>
  </si>
  <si>
    <t>Transportation Pollutant Emissions Disaggregated[rail,PM25,passenger,natural gas tf]</t>
  </si>
  <si>
    <t>Transportation Pollutant Emissions Disaggregated[rail,PM25,passenger,petroleum gasoline tf]</t>
  </si>
  <si>
    <t>Transportation Pollutant Emissions Disaggregated[rail,PM25,passenger,petroleum diesel tf]</t>
  </si>
  <si>
    <t>Transportation Pollutant Emissions Disaggregated[rail,PM25,passenger,biofuel gasoline tf]</t>
  </si>
  <si>
    <t>Transportation Pollutant Emissions Disaggregated[rail,PM25,passenger,biofuel diesel tf]</t>
  </si>
  <si>
    <t>Transportation Pollutant Emissions Disaggregated[rail,PM25,passenger,jet fuel tf]</t>
  </si>
  <si>
    <t>Transportation Pollutant Emissions Disaggregated[rail,PM25,passenger,heavy or residual fuel oil tf]</t>
  </si>
  <si>
    <t>Transportation Pollutant Emissions Disaggregated[rail,PM25,passenger,LPG propane or butane tf]</t>
  </si>
  <si>
    <t>Transportation Pollutant Emissions Disaggregated[rail,PM25,passenger,hydrogen tf]</t>
  </si>
  <si>
    <t>Transportation Pollutant Emissions Disaggregated[rail,PM25,freight,electricity tf]</t>
  </si>
  <si>
    <t>Transportation Pollutant Emissions Disaggregated[rail,PM25,freight,natural gas tf]</t>
  </si>
  <si>
    <t>Transportation Pollutant Emissions Disaggregated[rail,PM25,freight,petroleum gasoline tf]</t>
  </si>
  <si>
    <t>Transportation Pollutant Emissions Disaggregated[rail,PM25,freight,petroleum diesel tf]</t>
  </si>
  <si>
    <t>Transportation Pollutant Emissions Disaggregated[rail,PM25,freight,biofuel gasoline tf]</t>
  </si>
  <si>
    <t>Transportation Pollutant Emissions Disaggregated[rail,PM25,freight,biofuel diesel tf]</t>
  </si>
  <si>
    <t>Transportation Pollutant Emissions Disaggregated[rail,PM25,freight,jet fuel tf]</t>
  </si>
  <si>
    <t>Transportation Pollutant Emissions Disaggregated[rail,PM25,freight,heavy or residual fuel oil tf]</t>
  </si>
  <si>
    <t>Transportation Pollutant Emissions Disaggregated[rail,PM25,freight,LPG propane or butane tf]</t>
  </si>
  <si>
    <t>Transportation Pollutant Emissions Disaggregated[rail,PM25,freight,hydrogen tf]</t>
  </si>
  <si>
    <t>Transportation Pollutant Emissions Disaggregated[rail,SOx,passenger,electricity tf]</t>
  </si>
  <si>
    <t>Transportation Pollutant Emissions Disaggregated[rail,SOx,passenger,natural gas tf]</t>
  </si>
  <si>
    <t>Transportation Pollutant Emissions Disaggregated[rail,SOx,passenger,petroleum gasoline tf]</t>
  </si>
  <si>
    <t>Transportation Pollutant Emissions Disaggregated[rail,SOx,passenger,petroleum diesel tf]</t>
  </si>
  <si>
    <t>Transportation Pollutant Emissions Disaggregated[rail,SOx,passenger,biofuel gasoline tf]</t>
  </si>
  <si>
    <t>Transportation Pollutant Emissions Disaggregated[rail,SOx,passenger,biofuel diesel tf]</t>
  </si>
  <si>
    <t>Transportation Pollutant Emissions Disaggregated[rail,SOx,passenger,jet fuel tf]</t>
  </si>
  <si>
    <t>Transportation Pollutant Emissions Disaggregated[rail,SOx,passenger,heavy or residual fuel oil tf]</t>
  </si>
  <si>
    <t>Transportation Pollutant Emissions Disaggregated[rail,SOx,passenger,LPG propane or butane tf]</t>
  </si>
  <si>
    <t>Transportation Pollutant Emissions Disaggregated[rail,SOx,passenger,hydrogen tf]</t>
  </si>
  <si>
    <t>Transportation Pollutant Emissions Disaggregated[rail,SOx,freight,electricity tf]</t>
  </si>
  <si>
    <t>Transportation Pollutant Emissions Disaggregated[rail,SOx,freight,natural gas tf]</t>
  </si>
  <si>
    <t>Transportation Pollutant Emissions Disaggregated[rail,SOx,freight,petroleum gasoline tf]</t>
  </si>
  <si>
    <t>Transportation Pollutant Emissions Disaggregated[rail,SOx,freight,petroleum diesel tf]</t>
  </si>
  <si>
    <t>Transportation Pollutant Emissions Disaggregated[rail,SOx,freight,biofuel gasoline tf]</t>
  </si>
  <si>
    <t>Transportation Pollutant Emissions Disaggregated[rail,SOx,freight,biofuel diesel tf]</t>
  </si>
  <si>
    <t>Transportation Pollutant Emissions Disaggregated[rail,SOx,freight,jet fuel tf]</t>
  </si>
  <si>
    <t>Transportation Pollutant Emissions Disaggregated[rail,SOx,freight,heavy or residual fuel oil tf]</t>
  </si>
  <si>
    <t>Transportation Pollutant Emissions Disaggregated[rail,SOx,freight,LPG propane or butane tf]</t>
  </si>
  <si>
    <t>Transportation Pollutant Emissions Disaggregated[rail,SOx,freight,hydrogen tf]</t>
  </si>
  <si>
    <t>Transportation Pollutant Emissions Disaggregated[rail,BC,passenger,electricity tf]</t>
  </si>
  <si>
    <t>Transportation Pollutant Emissions Disaggregated[rail,BC,passenger,natural gas tf]</t>
  </si>
  <si>
    <t>Transportation Pollutant Emissions Disaggregated[rail,BC,passenger,petroleum gasoline tf]</t>
  </si>
  <si>
    <t>Transportation Pollutant Emissions Disaggregated[rail,BC,passenger,petroleum diesel tf]</t>
  </si>
  <si>
    <t>Transportation Pollutant Emissions Disaggregated[rail,BC,passenger,biofuel gasoline tf]</t>
  </si>
  <si>
    <t>Transportation Pollutant Emissions Disaggregated[rail,BC,passenger,biofuel diesel tf]</t>
  </si>
  <si>
    <t>Transportation Pollutant Emissions Disaggregated[rail,BC,passenger,jet fuel tf]</t>
  </si>
  <si>
    <t>Transportation Pollutant Emissions Disaggregated[rail,BC,passenger,heavy or residual fuel oil tf]</t>
  </si>
  <si>
    <t>Transportation Pollutant Emissions Disaggregated[rail,BC,passenger,LPG propane or butane tf]</t>
  </si>
  <si>
    <t>Transportation Pollutant Emissions Disaggregated[rail,BC,passenger,hydrogen tf]</t>
  </si>
  <si>
    <t>Transportation Pollutant Emissions Disaggregated[rail,BC,freight,electricity tf]</t>
  </si>
  <si>
    <t>Transportation Pollutant Emissions Disaggregated[rail,BC,freight,natural gas tf]</t>
  </si>
  <si>
    <t>Transportation Pollutant Emissions Disaggregated[rail,BC,freight,petroleum gasoline tf]</t>
  </si>
  <si>
    <t>Transportation Pollutant Emissions Disaggregated[rail,BC,freight,petroleum diesel tf]</t>
  </si>
  <si>
    <t>Transportation Pollutant Emissions Disaggregated[rail,BC,freight,biofuel gasoline tf]</t>
  </si>
  <si>
    <t>Transportation Pollutant Emissions Disaggregated[rail,BC,freight,biofuel diesel tf]</t>
  </si>
  <si>
    <t>Transportation Pollutant Emissions Disaggregated[rail,BC,freight,jet fuel tf]</t>
  </si>
  <si>
    <t>Transportation Pollutant Emissions Disaggregated[rail,BC,freight,heavy or residual fuel oil tf]</t>
  </si>
  <si>
    <t>Transportation Pollutant Emissions Disaggregated[rail,BC,freight,LPG propane or butane tf]</t>
  </si>
  <si>
    <t>Transportation Pollutant Emissions Disaggregated[rail,BC,freight,hydrogen tf]</t>
  </si>
  <si>
    <t>Transportation Pollutant Emissions Disaggregated[rail,OC,passenger,electricity tf]</t>
  </si>
  <si>
    <t>Transportation Pollutant Emissions Disaggregated[rail,OC,passenger,natural gas tf]</t>
  </si>
  <si>
    <t>Transportation Pollutant Emissions Disaggregated[rail,OC,passenger,petroleum gasoline tf]</t>
  </si>
  <si>
    <t>Transportation Pollutant Emissions Disaggregated[rail,OC,passenger,petroleum diesel tf]</t>
  </si>
  <si>
    <t>Transportation Pollutant Emissions Disaggregated[rail,OC,passenger,biofuel gasoline tf]</t>
  </si>
  <si>
    <t>Transportation Pollutant Emissions Disaggregated[rail,OC,passenger,biofuel diesel tf]</t>
  </si>
  <si>
    <t>Transportation Pollutant Emissions Disaggregated[rail,OC,passenger,jet fuel tf]</t>
  </si>
  <si>
    <t>Transportation Pollutant Emissions Disaggregated[rail,OC,passenger,heavy or residual fuel oil tf]</t>
  </si>
  <si>
    <t>Transportation Pollutant Emissions Disaggregated[rail,OC,passenger,LPG propane or butane tf]</t>
  </si>
  <si>
    <t>Transportation Pollutant Emissions Disaggregated[rail,OC,passenger,hydrogen tf]</t>
  </si>
  <si>
    <t>Transportation Pollutant Emissions Disaggregated[rail,OC,freight,electricity tf]</t>
  </si>
  <si>
    <t>Transportation Pollutant Emissions Disaggregated[rail,OC,freight,natural gas tf]</t>
  </si>
  <si>
    <t>Transportation Pollutant Emissions Disaggregated[rail,OC,freight,petroleum gasoline tf]</t>
  </si>
  <si>
    <t>Transportation Pollutant Emissions Disaggregated[rail,OC,freight,petroleum diesel tf]</t>
  </si>
  <si>
    <t>Transportation Pollutant Emissions Disaggregated[rail,OC,freight,biofuel gasoline tf]</t>
  </si>
  <si>
    <t>Transportation Pollutant Emissions Disaggregated[rail,OC,freight,biofuel diesel tf]</t>
  </si>
  <si>
    <t>Transportation Pollutant Emissions Disaggregated[rail,OC,freight,jet fuel tf]</t>
  </si>
  <si>
    <t>Transportation Pollutant Emissions Disaggregated[rail,OC,freight,heavy or residual fuel oil tf]</t>
  </si>
  <si>
    <t>Transportation Pollutant Emissions Disaggregated[rail,OC,freight,LPG propane or butane tf]</t>
  </si>
  <si>
    <t>Transportation Pollutant Emissions Disaggregated[rail,OC,freight,hydrogen tf]</t>
  </si>
  <si>
    <t>Transportation Pollutant Emissions Disaggregated[rail,CH4,passenger,electricity tf]</t>
  </si>
  <si>
    <t>Transportation Pollutant Emissions Disaggregated[rail,CH4,passenger,natural gas tf]</t>
  </si>
  <si>
    <t>Transportation Pollutant Emissions Disaggregated[rail,CH4,passenger,petroleum gasoline tf]</t>
  </si>
  <si>
    <t>Transportation Pollutant Emissions Disaggregated[rail,CH4,passenger,petroleum diesel tf]</t>
  </si>
  <si>
    <t>Transportation Pollutant Emissions Disaggregated[rail,CH4,passenger,biofuel gasoline tf]</t>
  </si>
  <si>
    <t>Transportation Pollutant Emissions Disaggregated[rail,CH4,passenger,biofuel diesel tf]</t>
  </si>
  <si>
    <t>Transportation Pollutant Emissions Disaggregated[rail,CH4,passenger,jet fuel tf]</t>
  </si>
  <si>
    <t>Transportation Pollutant Emissions Disaggregated[rail,CH4,passenger,heavy or residual fuel oil tf]</t>
  </si>
  <si>
    <t>Transportation Pollutant Emissions Disaggregated[rail,CH4,passenger,LPG propane or butane tf]</t>
  </si>
  <si>
    <t>Transportation Pollutant Emissions Disaggregated[rail,CH4,passenger,hydrogen tf]</t>
  </si>
  <si>
    <t>Transportation Pollutant Emissions Disaggregated[rail,CH4,freight,electricity tf]</t>
  </si>
  <si>
    <t>Transportation Pollutant Emissions Disaggregated[rail,CH4,freight,natural gas tf]</t>
  </si>
  <si>
    <t>Transportation Pollutant Emissions Disaggregated[rail,CH4,freight,petroleum gasoline tf]</t>
  </si>
  <si>
    <t>Transportation Pollutant Emissions Disaggregated[rail,CH4,freight,petroleum diesel tf]</t>
  </si>
  <si>
    <t>Transportation Pollutant Emissions Disaggregated[rail,CH4,freight,biofuel gasoline tf]</t>
  </si>
  <si>
    <t>Transportation Pollutant Emissions Disaggregated[rail,CH4,freight,biofuel diesel tf]</t>
  </si>
  <si>
    <t>Transportation Pollutant Emissions Disaggregated[rail,CH4,freight,jet fuel tf]</t>
  </si>
  <si>
    <t>Transportation Pollutant Emissions Disaggregated[rail,CH4,freight,heavy or residual fuel oil tf]</t>
  </si>
  <si>
    <t>Transportation Pollutant Emissions Disaggregated[rail,CH4,freight,LPG propane or butane tf]</t>
  </si>
  <si>
    <t>Transportation Pollutant Emissions Disaggregated[rail,CH4,freight,hydrogen tf]</t>
  </si>
  <si>
    <t>Transportation Pollutant Emissions Disaggregated[rail,N2O,passenger,electricity tf]</t>
  </si>
  <si>
    <t>Transportation Pollutant Emissions Disaggregated[rail,N2O,passenger,natural gas tf]</t>
  </si>
  <si>
    <t>Transportation Pollutant Emissions Disaggregated[rail,N2O,passenger,petroleum gasoline tf]</t>
  </si>
  <si>
    <t>Transportation Pollutant Emissions Disaggregated[rail,N2O,passenger,petroleum diesel tf]</t>
  </si>
  <si>
    <t>Transportation Pollutant Emissions Disaggregated[rail,N2O,passenger,biofuel gasoline tf]</t>
  </si>
  <si>
    <t>Transportation Pollutant Emissions Disaggregated[rail,N2O,passenger,biofuel diesel tf]</t>
  </si>
  <si>
    <t>Transportation Pollutant Emissions Disaggregated[rail,N2O,passenger,jet fuel tf]</t>
  </si>
  <si>
    <t>Transportation Pollutant Emissions Disaggregated[rail,N2O,passenger,heavy or residual fuel oil tf]</t>
  </si>
  <si>
    <t>Transportation Pollutant Emissions Disaggregated[rail,N2O,passenger,LPG propane or butane tf]</t>
  </si>
  <si>
    <t>Transportation Pollutant Emissions Disaggregated[rail,N2O,passenger,hydrogen tf]</t>
  </si>
  <si>
    <t>Transportation Pollutant Emissions Disaggregated[rail,N2O,freight,electricity tf]</t>
  </si>
  <si>
    <t>Transportation Pollutant Emissions Disaggregated[rail,N2O,freight,natural gas tf]</t>
  </si>
  <si>
    <t>Transportation Pollutant Emissions Disaggregated[rail,N2O,freight,petroleum gasoline tf]</t>
  </si>
  <si>
    <t>Transportation Pollutant Emissions Disaggregated[rail,N2O,freight,petroleum diesel tf]</t>
  </si>
  <si>
    <t>Transportation Pollutant Emissions Disaggregated[rail,N2O,freight,biofuel gasoline tf]</t>
  </si>
  <si>
    <t>Transportation Pollutant Emissions Disaggregated[rail,N2O,freight,biofuel diesel tf]</t>
  </si>
  <si>
    <t>Transportation Pollutant Emissions Disaggregated[rail,N2O,freight,jet fuel tf]</t>
  </si>
  <si>
    <t>Transportation Pollutant Emissions Disaggregated[rail,N2O,freight,heavy or residual fuel oil tf]</t>
  </si>
  <si>
    <t>Transportation Pollutant Emissions Disaggregated[rail,N2O,freight,LPG propane or butane tf]</t>
  </si>
  <si>
    <t>Transportation Pollutant Emissions Disaggregated[rail,N2O,freight,hydrogen tf]</t>
  </si>
  <si>
    <t>Transportation Pollutant Emissions Disaggregated[rail,F gases,passenger,electricity tf]</t>
  </si>
  <si>
    <t>Transportation Pollutant Emissions Disaggregated[rail,F gases,passenger,natural gas tf]</t>
  </si>
  <si>
    <t>Transportation Pollutant Emissions Disaggregated[rail,F gases,passenger,petroleum gasoline tf]</t>
  </si>
  <si>
    <t>Transportation Pollutant Emissions Disaggregated[rail,F gases,passenger,petroleum diesel tf]</t>
  </si>
  <si>
    <t>Transportation Pollutant Emissions Disaggregated[rail,F gases,passenger,biofuel gasoline tf]</t>
  </si>
  <si>
    <t>Transportation Pollutant Emissions Disaggregated[rail,F gases,passenger,biofuel diesel tf]</t>
  </si>
  <si>
    <t>Transportation Pollutant Emissions Disaggregated[rail,F gases,passenger,jet fuel tf]</t>
  </si>
  <si>
    <t>Transportation Pollutant Emissions Disaggregated[rail,F gases,passenger,heavy or residual fuel oil tf]</t>
  </si>
  <si>
    <t>Transportation Pollutant Emissions Disaggregated[rail,F gases,passenger,LPG propane or butane tf]</t>
  </si>
  <si>
    <t>Transportation Pollutant Emissions Disaggregated[rail,F gases,passenger,hydrogen tf]</t>
  </si>
  <si>
    <t>Transportation Pollutant Emissions Disaggregated[rail,F gases,freight,electricity tf]</t>
  </si>
  <si>
    <t>Transportation Pollutant Emissions Disaggregated[rail,F gases,freight,natural gas tf]</t>
  </si>
  <si>
    <t>Transportation Pollutant Emissions Disaggregated[rail,F gases,freight,petroleum gasoline tf]</t>
  </si>
  <si>
    <t>Transportation Pollutant Emissions Disaggregated[rail,F gases,freight,petroleum diesel tf]</t>
  </si>
  <si>
    <t>Transportation Pollutant Emissions Disaggregated[rail,F gases,freight,biofuel gasoline tf]</t>
  </si>
  <si>
    <t>Transportation Pollutant Emissions Disaggregated[rail,F gases,freight,biofuel diesel tf]</t>
  </si>
  <si>
    <t>Transportation Pollutant Emissions Disaggregated[rail,F gases,freight,jet fuel tf]</t>
  </si>
  <si>
    <t>Transportation Pollutant Emissions Disaggregated[rail,F gases,freight,heavy or residual fuel oil tf]</t>
  </si>
  <si>
    <t>Transportation Pollutant Emissions Disaggregated[rail,F gases,freight,LPG propane or butane tf]</t>
  </si>
  <si>
    <t>Transportation Pollutant Emissions Disaggregated[rail,F gases,freight,hydrogen tf]</t>
  </si>
  <si>
    <t>Transportation Pollutant Emissions Disaggregated[ships,CO2,passenger,electricity tf]</t>
  </si>
  <si>
    <t>Transportation Pollutant Emissions Disaggregated[ships,CO2,passenger,natural gas tf]</t>
  </si>
  <si>
    <t>Transportation Pollutant Emissions Disaggregated[ships,CO2,passenger,petroleum gasoline tf]</t>
  </si>
  <si>
    <t>Transportation Pollutant Emissions Disaggregated[ships,CO2,passenger,petroleum diesel tf]</t>
  </si>
  <si>
    <t>Transportation Pollutant Emissions Disaggregated[ships,CO2,passenger,biofuel gasoline tf]</t>
  </si>
  <si>
    <t>Transportation Pollutant Emissions Disaggregated[ships,CO2,passenger,biofuel diesel tf]</t>
  </si>
  <si>
    <t>Transportation Pollutant Emissions Disaggregated[ships,CO2,passenger,jet fuel tf]</t>
  </si>
  <si>
    <t>Transportation Pollutant Emissions Disaggregated[ships,CO2,passenger,heavy or residual fuel oil tf]</t>
  </si>
  <si>
    <t>Transportation Pollutant Emissions Disaggregated[ships,CO2,passenger,LPG propane or butane tf]</t>
  </si>
  <si>
    <t>Transportation Pollutant Emissions Disaggregated[ships,CO2,passenger,hydrogen tf]</t>
  </si>
  <si>
    <t>Transportation Pollutant Emissions Disaggregated[ships,CO2,freight,electricity tf]</t>
  </si>
  <si>
    <t>Transportation Pollutant Emissions Disaggregated[ships,CO2,freight,natural gas tf]</t>
  </si>
  <si>
    <t>Transportation Pollutant Emissions Disaggregated[ships,CO2,freight,petroleum gasoline tf]</t>
  </si>
  <si>
    <t>Transportation Pollutant Emissions Disaggregated[ships,CO2,freight,petroleum diesel tf]</t>
  </si>
  <si>
    <t>Transportation Pollutant Emissions Disaggregated[ships,CO2,freight,biofuel gasoline tf]</t>
  </si>
  <si>
    <t>Transportation Pollutant Emissions Disaggregated[ships,CO2,freight,biofuel diesel tf]</t>
  </si>
  <si>
    <t>Transportation Pollutant Emissions Disaggregated[ships,CO2,freight,jet fuel tf]</t>
  </si>
  <si>
    <t>Transportation Pollutant Emissions Disaggregated[ships,CO2,freight,heavy or residual fuel oil tf]</t>
  </si>
  <si>
    <t>Transportation Pollutant Emissions Disaggregated[ships,CO2,freight,LPG propane or butane tf]</t>
  </si>
  <si>
    <t>Transportation Pollutant Emissions Disaggregated[ships,CO2,freight,hydrogen tf]</t>
  </si>
  <si>
    <t>Transportation Pollutant Emissions Disaggregated[ships,VOC,passenger,electricity tf]</t>
  </si>
  <si>
    <t>Transportation Pollutant Emissions Disaggregated[ships,VOC,passenger,natural gas tf]</t>
  </si>
  <si>
    <t>Transportation Pollutant Emissions Disaggregated[ships,VOC,passenger,petroleum gasoline tf]</t>
  </si>
  <si>
    <t>Transportation Pollutant Emissions Disaggregated[ships,VOC,passenger,petroleum diesel tf]</t>
  </si>
  <si>
    <t>Transportation Pollutant Emissions Disaggregated[ships,VOC,passenger,biofuel gasoline tf]</t>
  </si>
  <si>
    <t>Transportation Pollutant Emissions Disaggregated[ships,VOC,passenger,biofuel diesel tf]</t>
  </si>
  <si>
    <t>Transportation Pollutant Emissions Disaggregated[ships,VOC,passenger,jet fuel tf]</t>
  </si>
  <si>
    <t>Transportation Pollutant Emissions Disaggregated[ships,VOC,passenger,heavy or residual fuel oil tf]</t>
  </si>
  <si>
    <t>Transportation Pollutant Emissions Disaggregated[ships,VOC,passenger,LPG propane or butane tf]</t>
  </si>
  <si>
    <t>Transportation Pollutant Emissions Disaggregated[ships,VOC,passenger,hydrogen tf]</t>
  </si>
  <si>
    <t>Transportation Pollutant Emissions Disaggregated[ships,VOC,freight,electricity tf]</t>
  </si>
  <si>
    <t>Transportation Pollutant Emissions Disaggregated[ships,VOC,freight,natural gas tf]</t>
  </si>
  <si>
    <t>Transportation Pollutant Emissions Disaggregated[ships,VOC,freight,petroleum gasoline tf]</t>
  </si>
  <si>
    <t>Transportation Pollutant Emissions Disaggregated[ships,VOC,freight,petroleum diesel tf]</t>
  </si>
  <si>
    <t>Transportation Pollutant Emissions Disaggregated[ships,VOC,freight,biofuel gasoline tf]</t>
  </si>
  <si>
    <t>Transportation Pollutant Emissions Disaggregated[ships,VOC,freight,biofuel diesel tf]</t>
  </si>
  <si>
    <t>Transportation Pollutant Emissions Disaggregated[ships,VOC,freight,jet fuel tf]</t>
  </si>
  <si>
    <t>Transportation Pollutant Emissions Disaggregated[ships,VOC,freight,heavy or residual fuel oil tf]</t>
  </si>
  <si>
    <t>Transportation Pollutant Emissions Disaggregated[ships,VOC,freight,LPG propane or butane tf]</t>
  </si>
  <si>
    <t>Transportation Pollutant Emissions Disaggregated[ships,VOC,freight,hydrogen tf]</t>
  </si>
  <si>
    <t>Transportation Pollutant Emissions Disaggregated[ships,CO,passenger,electricity tf]</t>
  </si>
  <si>
    <t>Transportation Pollutant Emissions Disaggregated[ships,CO,passenger,natural gas tf]</t>
  </si>
  <si>
    <t>Transportation Pollutant Emissions Disaggregated[ships,CO,passenger,petroleum gasoline tf]</t>
  </si>
  <si>
    <t>Transportation Pollutant Emissions Disaggregated[ships,CO,passenger,petroleum diesel tf]</t>
  </si>
  <si>
    <t>Transportation Pollutant Emissions Disaggregated[ships,CO,passenger,biofuel gasoline tf]</t>
  </si>
  <si>
    <t>Transportation Pollutant Emissions Disaggregated[ships,CO,passenger,biofuel diesel tf]</t>
  </si>
  <si>
    <t>Transportation Pollutant Emissions Disaggregated[ships,CO,passenger,jet fuel tf]</t>
  </si>
  <si>
    <t>Transportation Pollutant Emissions Disaggregated[ships,CO,passenger,heavy or residual fuel oil tf]</t>
  </si>
  <si>
    <t>Transportation Pollutant Emissions Disaggregated[ships,CO,passenger,LPG propane or butane tf]</t>
  </si>
  <si>
    <t>Transportation Pollutant Emissions Disaggregated[ships,CO,passenger,hydrogen tf]</t>
  </si>
  <si>
    <t>Transportation Pollutant Emissions Disaggregated[ships,CO,freight,electricity tf]</t>
  </si>
  <si>
    <t>Transportation Pollutant Emissions Disaggregated[ships,CO,freight,natural gas tf]</t>
  </si>
  <si>
    <t>Transportation Pollutant Emissions Disaggregated[ships,CO,freight,petroleum gasoline tf]</t>
  </si>
  <si>
    <t>Transportation Pollutant Emissions Disaggregated[ships,CO,freight,petroleum diesel tf]</t>
  </si>
  <si>
    <t>Transportation Pollutant Emissions Disaggregated[ships,CO,freight,biofuel gasoline tf]</t>
  </si>
  <si>
    <t>Transportation Pollutant Emissions Disaggregated[ships,CO,freight,biofuel diesel tf]</t>
  </si>
  <si>
    <t>Transportation Pollutant Emissions Disaggregated[ships,CO,freight,jet fuel tf]</t>
  </si>
  <si>
    <t>Transportation Pollutant Emissions Disaggregated[ships,CO,freight,heavy or residual fuel oil tf]</t>
  </si>
  <si>
    <t>Transportation Pollutant Emissions Disaggregated[ships,CO,freight,LPG propane or butane tf]</t>
  </si>
  <si>
    <t>Transportation Pollutant Emissions Disaggregated[ships,CO,freight,hydrogen tf]</t>
  </si>
  <si>
    <t>Transportation Pollutant Emissions Disaggregated[ships,NOx,passenger,electricity tf]</t>
  </si>
  <si>
    <t>Transportation Pollutant Emissions Disaggregated[ships,NOx,passenger,natural gas tf]</t>
  </si>
  <si>
    <t>Transportation Pollutant Emissions Disaggregated[ships,NOx,passenger,petroleum gasoline tf]</t>
  </si>
  <si>
    <t>Transportation Pollutant Emissions Disaggregated[ships,NOx,passenger,petroleum diesel tf]</t>
  </si>
  <si>
    <t>Transportation Pollutant Emissions Disaggregated[ships,NOx,passenger,biofuel gasoline tf]</t>
  </si>
  <si>
    <t>Transportation Pollutant Emissions Disaggregated[ships,NOx,passenger,biofuel diesel tf]</t>
  </si>
  <si>
    <t>Transportation Pollutant Emissions Disaggregated[ships,NOx,passenger,jet fuel tf]</t>
  </si>
  <si>
    <t>Transportation Pollutant Emissions Disaggregated[ships,NOx,passenger,heavy or residual fuel oil tf]</t>
  </si>
  <si>
    <t>Transportation Pollutant Emissions Disaggregated[ships,NOx,passenger,LPG propane or butane tf]</t>
  </si>
  <si>
    <t>Transportation Pollutant Emissions Disaggregated[ships,NOx,passenger,hydrogen tf]</t>
  </si>
  <si>
    <t>Transportation Pollutant Emissions Disaggregated[ships,NOx,freight,electricity tf]</t>
  </si>
  <si>
    <t>Transportation Pollutant Emissions Disaggregated[ships,NOx,freight,natural gas tf]</t>
  </si>
  <si>
    <t>Transportation Pollutant Emissions Disaggregated[ships,NOx,freight,petroleum gasoline tf]</t>
  </si>
  <si>
    <t>Transportation Pollutant Emissions Disaggregated[ships,NOx,freight,petroleum diesel tf]</t>
  </si>
  <si>
    <t>Transportation Pollutant Emissions Disaggregated[ships,NOx,freight,biofuel gasoline tf]</t>
  </si>
  <si>
    <t>Transportation Pollutant Emissions Disaggregated[ships,NOx,freight,biofuel diesel tf]</t>
  </si>
  <si>
    <t>Transportation Pollutant Emissions Disaggregated[ships,NOx,freight,jet fuel tf]</t>
  </si>
  <si>
    <t>Transportation Pollutant Emissions Disaggregated[ships,NOx,freight,heavy or residual fuel oil tf]</t>
  </si>
  <si>
    <t>Transportation Pollutant Emissions Disaggregated[ships,NOx,freight,LPG propane or butane tf]</t>
  </si>
  <si>
    <t>Transportation Pollutant Emissions Disaggregated[ships,NOx,freight,hydrogen tf]</t>
  </si>
  <si>
    <t>Transportation Pollutant Emissions Disaggregated[ships,PM10,passenger,electricity tf]</t>
  </si>
  <si>
    <t>Transportation Pollutant Emissions Disaggregated[ships,PM10,passenger,natural gas tf]</t>
  </si>
  <si>
    <t>Transportation Pollutant Emissions Disaggregated[ships,PM10,passenger,petroleum gasoline tf]</t>
  </si>
  <si>
    <t>Transportation Pollutant Emissions Disaggregated[ships,PM10,passenger,petroleum diesel tf]</t>
  </si>
  <si>
    <t>Transportation Pollutant Emissions Disaggregated[ships,PM10,passenger,biofuel gasoline tf]</t>
  </si>
  <si>
    <t>Transportation Pollutant Emissions Disaggregated[ships,PM10,passenger,biofuel diesel tf]</t>
  </si>
  <si>
    <t>Transportation Pollutant Emissions Disaggregated[ships,PM10,passenger,jet fuel tf]</t>
  </si>
  <si>
    <t>Transportation Pollutant Emissions Disaggregated[ships,PM10,passenger,heavy or residual fuel oil tf]</t>
  </si>
  <si>
    <t>Transportation Pollutant Emissions Disaggregated[ships,PM10,passenger,LPG propane or butane tf]</t>
  </si>
  <si>
    <t>Transportation Pollutant Emissions Disaggregated[ships,PM10,passenger,hydrogen tf]</t>
  </si>
  <si>
    <t>Transportation Pollutant Emissions Disaggregated[ships,PM10,freight,electricity tf]</t>
  </si>
  <si>
    <t>Transportation Pollutant Emissions Disaggregated[ships,PM10,freight,natural gas tf]</t>
  </si>
  <si>
    <t>Transportation Pollutant Emissions Disaggregated[ships,PM10,freight,petroleum gasoline tf]</t>
  </si>
  <si>
    <t>Transportation Pollutant Emissions Disaggregated[ships,PM10,freight,petroleum diesel tf]</t>
  </si>
  <si>
    <t>Transportation Pollutant Emissions Disaggregated[ships,PM10,freight,biofuel gasoline tf]</t>
  </si>
  <si>
    <t>Transportation Pollutant Emissions Disaggregated[ships,PM10,freight,biofuel diesel tf]</t>
  </si>
  <si>
    <t>Transportation Pollutant Emissions Disaggregated[ships,PM10,freight,jet fuel tf]</t>
  </si>
  <si>
    <t>Transportation Pollutant Emissions Disaggregated[ships,PM10,freight,heavy or residual fuel oil tf]</t>
  </si>
  <si>
    <t>Transportation Pollutant Emissions Disaggregated[ships,PM10,freight,LPG propane or butane tf]</t>
  </si>
  <si>
    <t>Transportation Pollutant Emissions Disaggregated[ships,PM10,freight,hydrogen tf]</t>
  </si>
  <si>
    <t>Transportation Pollutant Emissions Disaggregated[ships,PM25,passenger,electricity tf]</t>
  </si>
  <si>
    <t>Transportation Pollutant Emissions Disaggregated[ships,PM25,passenger,natural gas tf]</t>
  </si>
  <si>
    <t>Transportation Pollutant Emissions Disaggregated[ships,PM25,passenger,petroleum gasoline tf]</t>
  </si>
  <si>
    <t>Transportation Pollutant Emissions Disaggregated[ships,PM25,passenger,petroleum diesel tf]</t>
  </si>
  <si>
    <t>Transportation Pollutant Emissions Disaggregated[ships,PM25,passenger,biofuel gasoline tf]</t>
  </si>
  <si>
    <t>Transportation Pollutant Emissions Disaggregated[ships,PM25,passenger,biofuel diesel tf]</t>
  </si>
  <si>
    <t>Transportation Pollutant Emissions Disaggregated[ships,PM25,passenger,jet fuel tf]</t>
  </si>
  <si>
    <t>Transportation Pollutant Emissions Disaggregated[ships,PM25,passenger,heavy or residual fuel oil tf]</t>
  </si>
  <si>
    <t>Transportation Pollutant Emissions Disaggregated[ships,PM25,passenger,LPG propane or butane tf]</t>
  </si>
  <si>
    <t>Transportation Pollutant Emissions Disaggregated[ships,PM25,passenger,hydrogen tf]</t>
  </si>
  <si>
    <t>Transportation Pollutant Emissions Disaggregated[ships,PM25,freight,electricity tf]</t>
  </si>
  <si>
    <t>Transportation Pollutant Emissions Disaggregated[ships,PM25,freight,natural gas tf]</t>
  </si>
  <si>
    <t>Transportation Pollutant Emissions Disaggregated[ships,PM25,freight,petroleum gasoline tf]</t>
  </si>
  <si>
    <t>Transportation Pollutant Emissions Disaggregated[ships,PM25,freight,petroleum diesel tf]</t>
  </si>
  <si>
    <t>Transportation Pollutant Emissions Disaggregated[ships,PM25,freight,biofuel gasoline tf]</t>
  </si>
  <si>
    <t>Transportation Pollutant Emissions Disaggregated[ships,PM25,freight,biofuel diesel tf]</t>
  </si>
  <si>
    <t>Transportation Pollutant Emissions Disaggregated[ships,PM25,freight,jet fuel tf]</t>
  </si>
  <si>
    <t>Transportation Pollutant Emissions Disaggregated[ships,PM25,freight,heavy or residual fuel oil tf]</t>
  </si>
  <si>
    <t>Transportation Pollutant Emissions Disaggregated[ships,PM25,freight,LPG propane or butane tf]</t>
  </si>
  <si>
    <t>Transportation Pollutant Emissions Disaggregated[ships,PM25,freight,hydrogen tf]</t>
  </si>
  <si>
    <t>Transportation Pollutant Emissions Disaggregated[ships,SOx,passenger,electricity tf]</t>
  </si>
  <si>
    <t>Transportation Pollutant Emissions Disaggregated[ships,SOx,passenger,natural gas tf]</t>
  </si>
  <si>
    <t>Transportation Pollutant Emissions Disaggregated[ships,SOx,passenger,petroleum gasoline tf]</t>
  </si>
  <si>
    <t>Transportation Pollutant Emissions Disaggregated[ships,SOx,passenger,petroleum diesel tf]</t>
  </si>
  <si>
    <t>Transportation Pollutant Emissions Disaggregated[ships,SOx,passenger,biofuel gasoline tf]</t>
  </si>
  <si>
    <t>Transportation Pollutant Emissions Disaggregated[ships,SOx,passenger,biofuel diesel tf]</t>
  </si>
  <si>
    <t>Transportation Pollutant Emissions Disaggregated[ships,SOx,passenger,jet fuel tf]</t>
  </si>
  <si>
    <t>Transportation Pollutant Emissions Disaggregated[ships,SOx,passenger,heavy or residual fuel oil tf]</t>
  </si>
  <si>
    <t>Transportation Pollutant Emissions Disaggregated[ships,SOx,passenger,LPG propane or butane tf]</t>
  </si>
  <si>
    <t>Transportation Pollutant Emissions Disaggregated[ships,SOx,passenger,hydrogen tf]</t>
  </si>
  <si>
    <t>Transportation Pollutant Emissions Disaggregated[ships,SOx,freight,electricity tf]</t>
  </si>
  <si>
    <t>Transportation Pollutant Emissions Disaggregated[ships,SOx,freight,natural gas tf]</t>
  </si>
  <si>
    <t>Transportation Pollutant Emissions Disaggregated[ships,SOx,freight,petroleum gasoline tf]</t>
  </si>
  <si>
    <t>Transportation Pollutant Emissions Disaggregated[ships,SOx,freight,petroleum diesel tf]</t>
  </si>
  <si>
    <t>Transportation Pollutant Emissions Disaggregated[ships,SOx,freight,biofuel gasoline tf]</t>
  </si>
  <si>
    <t>Transportation Pollutant Emissions Disaggregated[ships,SOx,freight,biofuel diesel tf]</t>
  </si>
  <si>
    <t>Transportation Pollutant Emissions Disaggregated[ships,SOx,freight,jet fuel tf]</t>
  </si>
  <si>
    <t>Transportation Pollutant Emissions Disaggregated[ships,SOx,freight,heavy or residual fuel oil tf]</t>
  </si>
  <si>
    <t>Transportation Pollutant Emissions Disaggregated[ships,SOx,freight,LPG propane or butane tf]</t>
  </si>
  <si>
    <t>Transportation Pollutant Emissions Disaggregated[ships,SOx,freight,hydrogen tf]</t>
  </si>
  <si>
    <t>Transportation Pollutant Emissions Disaggregated[ships,BC,passenger,electricity tf]</t>
  </si>
  <si>
    <t>Transportation Pollutant Emissions Disaggregated[ships,BC,passenger,natural gas tf]</t>
  </si>
  <si>
    <t>Transportation Pollutant Emissions Disaggregated[ships,BC,passenger,petroleum gasoline tf]</t>
  </si>
  <si>
    <t>Transportation Pollutant Emissions Disaggregated[ships,BC,passenger,petroleum diesel tf]</t>
  </si>
  <si>
    <t>Transportation Pollutant Emissions Disaggregated[ships,BC,passenger,biofuel gasoline tf]</t>
  </si>
  <si>
    <t>Transportation Pollutant Emissions Disaggregated[ships,BC,passenger,biofuel diesel tf]</t>
  </si>
  <si>
    <t>Transportation Pollutant Emissions Disaggregated[ships,BC,passenger,jet fuel tf]</t>
  </si>
  <si>
    <t>Transportation Pollutant Emissions Disaggregated[ships,BC,passenger,heavy or residual fuel oil tf]</t>
  </si>
  <si>
    <t>Transportation Pollutant Emissions Disaggregated[ships,BC,passenger,LPG propane or butane tf]</t>
  </si>
  <si>
    <t>Transportation Pollutant Emissions Disaggregated[ships,BC,passenger,hydrogen tf]</t>
  </si>
  <si>
    <t>Transportation Pollutant Emissions Disaggregated[ships,BC,freight,electricity tf]</t>
  </si>
  <si>
    <t>Transportation Pollutant Emissions Disaggregated[ships,BC,freight,natural gas tf]</t>
  </si>
  <si>
    <t>Transportation Pollutant Emissions Disaggregated[ships,BC,freight,petroleum gasoline tf]</t>
  </si>
  <si>
    <t>Transportation Pollutant Emissions Disaggregated[ships,BC,freight,petroleum diesel tf]</t>
  </si>
  <si>
    <t>Transportation Pollutant Emissions Disaggregated[ships,BC,freight,biofuel gasoline tf]</t>
  </si>
  <si>
    <t>Transportation Pollutant Emissions Disaggregated[ships,BC,freight,biofuel diesel tf]</t>
  </si>
  <si>
    <t>Transportation Pollutant Emissions Disaggregated[ships,BC,freight,jet fuel tf]</t>
  </si>
  <si>
    <t>Transportation Pollutant Emissions Disaggregated[ships,BC,freight,heavy or residual fuel oil tf]</t>
  </si>
  <si>
    <t>Transportation Pollutant Emissions Disaggregated[ships,BC,freight,LPG propane or butane tf]</t>
  </si>
  <si>
    <t>Transportation Pollutant Emissions Disaggregated[ships,BC,freight,hydrogen tf]</t>
  </si>
  <si>
    <t>Transportation Pollutant Emissions Disaggregated[ships,OC,passenger,electricity tf]</t>
  </si>
  <si>
    <t>Transportation Pollutant Emissions Disaggregated[ships,OC,passenger,natural gas tf]</t>
  </si>
  <si>
    <t>Transportation Pollutant Emissions Disaggregated[ships,OC,passenger,petroleum gasoline tf]</t>
  </si>
  <si>
    <t>Transportation Pollutant Emissions Disaggregated[ships,OC,passenger,petroleum diesel tf]</t>
  </si>
  <si>
    <t>Transportation Pollutant Emissions Disaggregated[ships,OC,passenger,biofuel gasoline tf]</t>
  </si>
  <si>
    <t>Transportation Pollutant Emissions Disaggregated[ships,OC,passenger,biofuel diesel tf]</t>
  </si>
  <si>
    <t>Transportation Pollutant Emissions Disaggregated[ships,OC,passenger,jet fuel tf]</t>
  </si>
  <si>
    <t>Transportation Pollutant Emissions Disaggregated[ships,OC,passenger,heavy or residual fuel oil tf]</t>
  </si>
  <si>
    <t>Transportation Pollutant Emissions Disaggregated[ships,OC,passenger,LPG propane or butane tf]</t>
  </si>
  <si>
    <t>Transportation Pollutant Emissions Disaggregated[ships,OC,passenger,hydrogen tf]</t>
  </si>
  <si>
    <t>Transportation Pollutant Emissions Disaggregated[ships,OC,freight,electricity tf]</t>
  </si>
  <si>
    <t>Transportation Pollutant Emissions Disaggregated[ships,OC,freight,natural gas tf]</t>
  </si>
  <si>
    <t>Transportation Pollutant Emissions Disaggregated[ships,OC,freight,petroleum gasoline tf]</t>
  </si>
  <si>
    <t>Transportation Pollutant Emissions Disaggregated[ships,OC,freight,petroleum diesel tf]</t>
  </si>
  <si>
    <t>Transportation Pollutant Emissions Disaggregated[ships,OC,freight,biofuel gasoline tf]</t>
  </si>
  <si>
    <t>Transportation Pollutant Emissions Disaggregated[ships,OC,freight,biofuel diesel tf]</t>
  </si>
  <si>
    <t>Transportation Pollutant Emissions Disaggregated[ships,OC,freight,jet fuel tf]</t>
  </si>
  <si>
    <t>Transportation Pollutant Emissions Disaggregated[ships,OC,freight,heavy or residual fuel oil tf]</t>
  </si>
  <si>
    <t>Transportation Pollutant Emissions Disaggregated[ships,OC,freight,LPG propane or butane tf]</t>
  </si>
  <si>
    <t>Transportation Pollutant Emissions Disaggregated[ships,OC,freight,hydrogen tf]</t>
  </si>
  <si>
    <t>Transportation Pollutant Emissions Disaggregated[ships,CH4,passenger,electricity tf]</t>
  </si>
  <si>
    <t>Transportation Pollutant Emissions Disaggregated[ships,CH4,passenger,natural gas tf]</t>
  </si>
  <si>
    <t>Transportation Pollutant Emissions Disaggregated[ships,CH4,passenger,petroleum gasoline tf]</t>
  </si>
  <si>
    <t>Transportation Pollutant Emissions Disaggregated[ships,CH4,passenger,petroleum diesel tf]</t>
  </si>
  <si>
    <t>Transportation Pollutant Emissions Disaggregated[ships,CH4,passenger,biofuel gasoline tf]</t>
  </si>
  <si>
    <t>Transportation Pollutant Emissions Disaggregated[ships,CH4,passenger,biofuel diesel tf]</t>
  </si>
  <si>
    <t>Transportation Pollutant Emissions Disaggregated[ships,CH4,passenger,jet fuel tf]</t>
  </si>
  <si>
    <t>Transportation Pollutant Emissions Disaggregated[ships,CH4,passenger,heavy or residual fuel oil tf]</t>
  </si>
  <si>
    <t>Transportation Pollutant Emissions Disaggregated[ships,CH4,passenger,LPG propane or butane tf]</t>
  </si>
  <si>
    <t>Transportation Pollutant Emissions Disaggregated[ships,CH4,passenger,hydrogen tf]</t>
  </si>
  <si>
    <t>Transportation Pollutant Emissions Disaggregated[ships,CH4,freight,electricity tf]</t>
  </si>
  <si>
    <t>Transportation Pollutant Emissions Disaggregated[ships,CH4,freight,natural gas tf]</t>
  </si>
  <si>
    <t>Transportation Pollutant Emissions Disaggregated[ships,CH4,freight,petroleum gasoline tf]</t>
  </si>
  <si>
    <t>Transportation Pollutant Emissions Disaggregated[ships,CH4,freight,petroleum diesel tf]</t>
  </si>
  <si>
    <t>Transportation Pollutant Emissions Disaggregated[ships,CH4,freight,biofuel gasoline tf]</t>
  </si>
  <si>
    <t>Transportation Pollutant Emissions Disaggregated[ships,CH4,freight,biofuel diesel tf]</t>
  </si>
  <si>
    <t>Transportation Pollutant Emissions Disaggregated[ships,CH4,freight,jet fuel tf]</t>
  </si>
  <si>
    <t>Transportation Pollutant Emissions Disaggregated[ships,CH4,freight,heavy or residual fuel oil tf]</t>
  </si>
  <si>
    <t>Transportation Pollutant Emissions Disaggregated[ships,CH4,freight,LPG propane or butane tf]</t>
  </si>
  <si>
    <t>Transportation Pollutant Emissions Disaggregated[ships,CH4,freight,hydrogen tf]</t>
  </si>
  <si>
    <t>Transportation Pollutant Emissions Disaggregated[ships,N2O,passenger,electricity tf]</t>
  </si>
  <si>
    <t>Transportation Pollutant Emissions Disaggregated[ships,N2O,passenger,natural gas tf]</t>
  </si>
  <si>
    <t>Transportation Pollutant Emissions Disaggregated[ships,N2O,passenger,petroleum gasoline tf]</t>
  </si>
  <si>
    <t>Transportation Pollutant Emissions Disaggregated[ships,N2O,passenger,petroleum diesel tf]</t>
  </si>
  <si>
    <t>Transportation Pollutant Emissions Disaggregated[ships,N2O,passenger,biofuel gasoline tf]</t>
  </si>
  <si>
    <t>Transportation Pollutant Emissions Disaggregated[ships,N2O,passenger,biofuel diesel tf]</t>
  </si>
  <si>
    <t>Transportation Pollutant Emissions Disaggregated[ships,N2O,passenger,jet fuel tf]</t>
  </si>
  <si>
    <t>Transportation Pollutant Emissions Disaggregated[ships,N2O,passenger,heavy or residual fuel oil tf]</t>
  </si>
  <si>
    <t>Transportation Pollutant Emissions Disaggregated[ships,N2O,passenger,LPG propane or butane tf]</t>
  </si>
  <si>
    <t>Transportation Pollutant Emissions Disaggregated[ships,N2O,passenger,hydrogen tf]</t>
  </si>
  <si>
    <t>Transportation Pollutant Emissions Disaggregated[ships,N2O,freight,electricity tf]</t>
  </si>
  <si>
    <t>Transportation Pollutant Emissions Disaggregated[ships,N2O,freight,natural gas tf]</t>
  </si>
  <si>
    <t>Transportation Pollutant Emissions Disaggregated[ships,N2O,freight,petroleum gasoline tf]</t>
  </si>
  <si>
    <t>Transportation Pollutant Emissions Disaggregated[ships,N2O,freight,petroleum diesel tf]</t>
  </si>
  <si>
    <t>Transportation Pollutant Emissions Disaggregated[ships,N2O,freight,biofuel gasoline tf]</t>
  </si>
  <si>
    <t>Transportation Pollutant Emissions Disaggregated[ships,N2O,freight,biofuel diesel tf]</t>
  </si>
  <si>
    <t>Transportation Pollutant Emissions Disaggregated[ships,N2O,freight,jet fuel tf]</t>
  </si>
  <si>
    <t>Transportation Pollutant Emissions Disaggregated[ships,N2O,freight,heavy or residual fuel oil tf]</t>
  </si>
  <si>
    <t>Transportation Pollutant Emissions Disaggregated[ships,N2O,freight,LPG propane or butane tf]</t>
  </si>
  <si>
    <t>Transportation Pollutant Emissions Disaggregated[ships,N2O,freight,hydrogen tf]</t>
  </si>
  <si>
    <t>Transportation Pollutant Emissions Disaggregated[ships,F gases,passenger,electricity tf]</t>
  </si>
  <si>
    <t>Transportation Pollutant Emissions Disaggregated[ships,F gases,passenger,natural gas tf]</t>
  </si>
  <si>
    <t>Transportation Pollutant Emissions Disaggregated[ships,F gases,passenger,petroleum gasoline tf]</t>
  </si>
  <si>
    <t>Transportation Pollutant Emissions Disaggregated[ships,F gases,passenger,petroleum diesel tf]</t>
  </si>
  <si>
    <t>Transportation Pollutant Emissions Disaggregated[ships,F gases,passenger,biofuel gasoline tf]</t>
  </si>
  <si>
    <t>Transportation Pollutant Emissions Disaggregated[ships,F gases,passenger,biofuel diesel tf]</t>
  </si>
  <si>
    <t>Transportation Pollutant Emissions Disaggregated[ships,F gases,passenger,jet fuel tf]</t>
  </si>
  <si>
    <t>Transportation Pollutant Emissions Disaggregated[ships,F gases,passenger,heavy or residual fuel oil tf]</t>
  </si>
  <si>
    <t>Transportation Pollutant Emissions Disaggregated[ships,F gases,passenger,LPG propane or butane tf]</t>
  </si>
  <si>
    <t>Transportation Pollutant Emissions Disaggregated[ships,F gases,passenger,hydrogen tf]</t>
  </si>
  <si>
    <t>Transportation Pollutant Emissions Disaggregated[ships,F gases,freight,electricity tf]</t>
  </si>
  <si>
    <t>Transportation Pollutant Emissions Disaggregated[ships,F gases,freight,natural gas tf]</t>
  </si>
  <si>
    <t>Transportation Pollutant Emissions Disaggregated[ships,F gases,freight,petroleum gasoline tf]</t>
  </si>
  <si>
    <t>Transportation Pollutant Emissions Disaggregated[ships,F gases,freight,petroleum diesel tf]</t>
  </si>
  <si>
    <t>Transportation Pollutant Emissions Disaggregated[ships,F gases,freight,biofuel gasoline tf]</t>
  </si>
  <si>
    <t>Transportation Pollutant Emissions Disaggregated[ships,F gases,freight,biofuel diesel tf]</t>
  </si>
  <si>
    <t>Transportation Pollutant Emissions Disaggregated[ships,F gases,freight,jet fuel tf]</t>
  </si>
  <si>
    <t>Transportation Pollutant Emissions Disaggregated[ships,F gases,freight,heavy or residual fuel oil tf]</t>
  </si>
  <si>
    <t>Transportation Pollutant Emissions Disaggregated[ships,F gases,freight,LPG propane or butane tf]</t>
  </si>
  <si>
    <t>Transportation Pollutant Emissions Disaggregated[ships,F gases,freight,hydrogen tf]</t>
  </si>
  <si>
    <t>Transportation Pollutant Emissions Disaggregated[motorbikes,CO2,passenger,electricity tf]</t>
  </si>
  <si>
    <t>Transportation Pollutant Emissions Disaggregated[motorbikes,CO2,passenger,natural gas tf]</t>
  </si>
  <si>
    <t>Transportation Pollutant Emissions Disaggregated[motorbikes,CO2,passenger,petroleum gasoline tf]</t>
  </si>
  <si>
    <t>Transportation Pollutant Emissions Disaggregated[motorbikes,CO2,passenger,petroleum diesel tf]</t>
  </si>
  <si>
    <t>Transportation Pollutant Emissions Disaggregated[motorbikes,CO2,passenger,biofuel gasoline tf]</t>
  </si>
  <si>
    <t>Transportation Pollutant Emissions Disaggregated[motorbikes,CO2,passenger,biofuel diesel tf]</t>
  </si>
  <si>
    <t>Transportation Pollutant Emissions Disaggregated[motorbikes,CO2,passenger,jet fuel tf]</t>
  </si>
  <si>
    <t>Transportation Pollutant Emissions Disaggregated[motorbikes,CO2,passenger,heavy or residual fuel oil tf]</t>
  </si>
  <si>
    <t>Transportation Pollutant Emissions Disaggregated[motorbikes,CO2,passenger,LPG propane or butane tf]</t>
  </si>
  <si>
    <t>Transportation Pollutant Emissions Disaggregated[motorbikes,CO2,passenger,hydrogen tf]</t>
  </si>
  <si>
    <t>Transportation Pollutant Emissions Disaggregated[motorbikes,CO2,freight,electricity tf]</t>
  </si>
  <si>
    <t>Transportation Pollutant Emissions Disaggregated[motorbikes,CO2,freight,natural gas tf]</t>
  </si>
  <si>
    <t>Transportation Pollutant Emissions Disaggregated[motorbikes,CO2,freight,petroleum gasoline tf]</t>
  </si>
  <si>
    <t>Transportation Pollutant Emissions Disaggregated[motorbikes,CO2,freight,petroleum diesel tf]</t>
  </si>
  <si>
    <t>Transportation Pollutant Emissions Disaggregated[motorbikes,CO2,freight,biofuel gasoline tf]</t>
  </si>
  <si>
    <t>Transportation Pollutant Emissions Disaggregated[motorbikes,CO2,freight,biofuel diesel tf]</t>
  </si>
  <si>
    <t>Transportation Pollutant Emissions Disaggregated[motorbikes,CO2,freight,jet fuel tf]</t>
  </si>
  <si>
    <t>Transportation Pollutant Emissions Disaggregated[motorbikes,CO2,freight,heavy or residual fuel oil tf]</t>
  </si>
  <si>
    <t>Transportation Pollutant Emissions Disaggregated[motorbikes,CO2,freight,LPG propane or butane tf]</t>
  </si>
  <si>
    <t>Transportation Pollutant Emissions Disaggregated[motorbikes,CO2,freight,hydrogen tf]</t>
  </si>
  <si>
    <t>Transportation Pollutant Emissions Disaggregated[motorbikes,VOC,passenger,electricity tf]</t>
  </si>
  <si>
    <t>Transportation Pollutant Emissions Disaggregated[motorbikes,VOC,passenger,natural gas tf]</t>
  </si>
  <si>
    <t>Transportation Pollutant Emissions Disaggregated[motorbikes,VOC,passenger,petroleum gasoline tf]</t>
  </si>
  <si>
    <t>Transportation Pollutant Emissions Disaggregated[motorbikes,VOC,passenger,petroleum diesel tf]</t>
  </si>
  <si>
    <t>Transportation Pollutant Emissions Disaggregated[motorbikes,VOC,passenger,biofuel gasoline tf]</t>
  </si>
  <si>
    <t>Transportation Pollutant Emissions Disaggregated[motorbikes,VOC,passenger,biofuel diesel tf]</t>
  </si>
  <si>
    <t>Transportation Pollutant Emissions Disaggregated[motorbikes,VOC,passenger,jet fuel tf]</t>
  </si>
  <si>
    <t>Transportation Pollutant Emissions Disaggregated[motorbikes,VOC,passenger,heavy or residual fuel oil tf]</t>
  </si>
  <si>
    <t>Transportation Pollutant Emissions Disaggregated[motorbikes,VOC,passenger,LPG propane or butane tf]</t>
  </si>
  <si>
    <t>Transportation Pollutant Emissions Disaggregated[motorbikes,VOC,passenger,hydrogen tf]</t>
  </si>
  <si>
    <t>Transportation Pollutant Emissions Disaggregated[motorbikes,VOC,freight,electricity tf]</t>
  </si>
  <si>
    <t>Transportation Pollutant Emissions Disaggregated[motorbikes,VOC,freight,natural gas tf]</t>
  </si>
  <si>
    <t>Transportation Pollutant Emissions Disaggregated[motorbikes,VOC,freight,petroleum gasoline tf]</t>
  </si>
  <si>
    <t>Transportation Pollutant Emissions Disaggregated[motorbikes,VOC,freight,petroleum diesel tf]</t>
  </si>
  <si>
    <t>Transportation Pollutant Emissions Disaggregated[motorbikes,VOC,freight,biofuel gasoline tf]</t>
  </si>
  <si>
    <t>Transportation Pollutant Emissions Disaggregated[motorbikes,VOC,freight,biofuel diesel tf]</t>
  </si>
  <si>
    <t>Transportation Pollutant Emissions Disaggregated[motorbikes,VOC,freight,jet fuel tf]</t>
  </si>
  <si>
    <t>Transportation Pollutant Emissions Disaggregated[motorbikes,VOC,freight,heavy or residual fuel oil tf]</t>
  </si>
  <si>
    <t>Transportation Pollutant Emissions Disaggregated[motorbikes,VOC,freight,LPG propane or butane tf]</t>
  </si>
  <si>
    <t>Transportation Pollutant Emissions Disaggregated[motorbikes,VOC,freight,hydrogen tf]</t>
  </si>
  <si>
    <t>Transportation Pollutant Emissions Disaggregated[motorbikes,CO,passenger,electricity tf]</t>
  </si>
  <si>
    <t>Transportation Pollutant Emissions Disaggregated[motorbikes,CO,passenger,natural gas tf]</t>
  </si>
  <si>
    <t>Transportation Pollutant Emissions Disaggregated[motorbikes,CO,passenger,petroleum gasoline tf]</t>
  </si>
  <si>
    <t>Transportation Pollutant Emissions Disaggregated[motorbikes,CO,passenger,petroleum diesel tf]</t>
  </si>
  <si>
    <t>Transportation Pollutant Emissions Disaggregated[motorbikes,CO,passenger,biofuel gasoline tf]</t>
  </si>
  <si>
    <t>Transportation Pollutant Emissions Disaggregated[motorbikes,CO,passenger,biofuel diesel tf]</t>
  </si>
  <si>
    <t>Transportation Pollutant Emissions Disaggregated[motorbikes,CO,passenger,jet fuel tf]</t>
  </si>
  <si>
    <t>Transportation Pollutant Emissions Disaggregated[motorbikes,CO,passenger,heavy or residual fuel oil tf]</t>
  </si>
  <si>
    <t>Transportation Pollutant Emissions Disaggregated[motorbikes,CO,passenger,LPG propane or butane tf]</t>
  </si>
  <si>
    <t>Transportation Pollutant Emissions Disaggregated[motorbikes,CO,passenger,hydrogen tf]</t>
  </si>
  <si>
    <t>Transportation Pollutant Emissions Disaggregated[motorbikes,CO,freight,electricity tf]</t>
  </si>
  <si>
    <t>Transportation Pollutant Emissions Disaggregated[motorbikes,CO,freight,natural gas tf]</t>
  </si>
  <si>
    <t>Transportation Pollutant Emissions Disaggregated[motorbikes,CO,freight,petroleum gasoline tf]</t>
  </si>
  <si>
    <t>Transportation Pollutant Emissions Disaggregated[motorbikes,CO,freight,petroleum diesel tf]</t>
  </si>
  <si>
    <t>Transportation Pollutant Emissions Disaggregated[motorbikes,CO,freight,biofuel gasoline tf]</t>
  </si>
  <si>
    <t>Transportation Pollutant Emissions Disaggregated[motorbikes,CO,freight,biofuel diesel tf]</t>
  </si>
  <si>
    <t>Transportation Pollutant Emissions Disaggregated[motorbikes,CO,freight,jet fuel tf]</t>
  </si>
  <si>
    <t>Transportation Pollutant Emissions Disaggregated[motorbikes,CO,freight,heavy or residual fuel oil tf]</t>
  </si>
  <si>
    <t>Transportation Pollutant Emissions Disaggregated[motorbikes,CO,freight,LPG propane or butane tf]</t>
  </si>
  <si>
    <t>Transportation Pollutant Emissions Disaggregated[motorbikes,CO,freight,hydrogen tf]</t>
  </si>
  <si>
    <t>Transportation Pollutant Emissions Disaggregated[motorbikes,NOx,passenger,electricity tf]</t>
  </si>
  <si>
    <t>Transportation Pollutant Emissions Disaggregated[motorbikes,NOx,passenger,natural gas tf]</t>
  </si>
  <si>
    <t>Transportation Pollutant Emissions Disaggregated[motorbikes,NOx,passenger,petroleum gasoline tf]</t>
  </si>
  <si>
    <t>Transportation Pollutant Emissions Disaggregated[motorbikes,NOx,passenger,petroleum diesel tf]</t>
  </si>
  <si>
    <t>Transportation Pollutant Emissions Disaggregated[motorbikes,NOx,passenger,biofuel gasoline tf]</t>
  </si>
  <si>
    <t>Transportation Pollutant Emissions Disaggregated[motorbikes,NOx,passenger,biofuel diesel tf]</t>
  </si>
  <si>
    <t>Transportation Pollutant Emissions Disaggregated[motorbikes,NOx,passenger,jet fuel tf]</t>
  </si>
  <si>
    <t>Transportation Pollutant Emissions Disaggregated[motorbikes,NOx,passenger,heavy or residual fuel oil tf]</t>
  </si>
  <si>
    <t>Transportation Pollutant Emissions Disaggregated[motorbikes,NOx,passenger,LPG propane or butane tf]</t>
  </si>
  <si>
    <t>Transportation Pollutant Emissions Disaggregated[motorbikes,NOx,passenger,hydrogen tf]</t>
  </si>
  <si>
    <t>Transportation Pollutant Emissions Disaggregated[motorbikes,NOx,freight,electricity tf]</t>
  </si>
  <si>
    <t>Transportation Pollutant Emissions Disaggregated[motorbikes,NOx,freight,natural gas tf]</t>
  </si>
  <si>
    <t>Transportation Pollutant Emissions Disaggregated[motorbikes,NOx,freight,petroleum gasoline tf]</t>
  </si>
  <si>
    <t>Transportation Pollutant Emissions Disaggregated[motorbikes,NOx,freight,petroleum diesel tf]</t>
  </si>
  <si>
    <t>Transportation Pollutant Emissions Disaggregated[motorbikes,NOx,freight,biofuel gasoline tf]</t>
  </si>
  <si>
    <t>Transportation Pollutant Emissions Disaggregated[motorbikes,NOx,freight,biofuel diesel tf]</t>
  </si>
  <si>
    <t>Transportation Pollutant Emissions Disaggregated[motorbikes,NOx,freight,jet fuel tf]</t>
  </si>
  <si>
    <t>Transportation Pollutant Emissions Disaggregated[motorbikes,NOx,freight,heavy or residual fuel oil tf]</t>
  </si>
  <si>
    <t>Transportation Pollutant Emissions Disaggregated[motorbikes,NOx,freight,LPG propane or butane tf]</t>
  </si>
  <si>
    <t>Transportation Pollutant Emissions Disaggregated[motorbikes,NOx,freight,hydrogen tf]</t>
  </si>
  <si>
    <t>Transportation Pollutant Emissions Disaggregated[motorbikes,PM10,passenger,electricity tf]</t>
  </si>
  <si>
    <t>Transportation Pollutant Emissions Disaggregated[motorbikes,PM10,passenger,natural gas tf]</t>
  </si>
  <si>
    <t>Transportation Pollutant Emissions Disaggregated[motorbikes,PM10,passenger,petroleum gasoline tf]</t>
  </si>
  <si>
    <t>Transportation Pollutant Emissions Disaggregated[motorbikes,PM10,passenger,petroleum diesel tf]</t>
  </si>
  <si>
    <t>Transportation Pollutant Emissions Disaggregated[motorbikes,PM10,passenger,biofuel gasoline tf]</t>
  </si>
  <si>
    <t>Transportation Pollutant Emissions Disaggregated[motorbikes,PM10,passenger,biofuel diesel tf]</t>
  </si>
  <si>
    <t>Transportation Pollutant Emissions Disaggregated[motorbikes,PM10,passenger,jet fuel tf]</t>
  </si>
  <si>
    <t>Transportation Pollutant Emissions Disaggregated[motorbikes,PM10,passenger,heavy or residual fuel oil tf]</t>
  </si>
  <si>
    <t>Transportation Pollutant Emissions Disaggregated[motorbikes,PM10,passenger,LPG propane or butane tf]</t>
  </si>
  <si>
    <t>Transportation Pollutant Emissions Disaggregated[motorbikes,PM10,passenger,hydrogen tf]</t>
  </si>
  <si>
    <t>Transportation Pollutant Emissions Disaggregated[motorbikes,PM10,freight,electricity tf]</t>
  </si>
  <si>
    <t>Transportation Pollutant Emissions Disaggregated[motorbikes,PM10,freight,natural gas tf]</t>
  </si>
  <si>
    <t>Transportation Pollutant Emissions Disaggregated[motorbikes,PM10,freight,petroleum gasoline tf]</t>
  </si>
  <si>
    <t>Transportation Pollutant Emissions Disaggregated[motorbikes,PM10,freight,petroleum diesel tf]</t>
  </si>
  <si>
    <t>Transportation Pollutant Emissions Disaggregated[motorbikes,PM10,freight,biofuel gasoline tf]</t>
  </si>
  <si>
    <t>Transportation Pollutant Emissions Disaggregated[motorbikes,PM10,freight,biofuel diesel tf]</t>
  </si>
  <si>
    <t>Transportation Pollutant Emissions Disaggregated[motorbikes,PM10,freight,jet fuel tf]</t>
  </si>
  <si>
    <t>Transportation Pollutant Emissions Disaggregated[motorbikes,PM10,freight,heavy or residual fuel oil tf]</t>
  </si>
  <si>
    <t>Transportation Pollutant Emissions Disaggregated[motorbikes,PM10,freight,LPG propane or butane tf]</t>
  </si>
  <si>
    <t>Transportation Pollutant Emissions Disaggregated[motorbikes,PM10,freight,hydrogen tf]</t>
  </si>
  <si>
    <t>Transportation Pollutant Emissions Disaggregated[motorbikes,PM25,passenger,electricity tf]</t>
  </si>
  <si>
    <t>Transportation Pollutant Emissions Disaggregated[motorbikes,PM25,passenger,natural gas tf]</t>
  </si>
  <si>
    <t>Transportation Pollutant Emissions Disaggregated[motorbikes,PM25,passenger,petroleum gasoline tf]</t>
  </si>
  <si>
    <t>Transportation Pollutant Emissions Disaggregated[motorbikes,PM25,passenger,petroleum diesel tf]</t>
  </si>
  <si>
    <t>Transportation Pollutant Emissions Disaggregated[motorbikes,PM25,passenger,biofuel gasoline tf]</t>
  </si>
  <si>
    <t>Transportation Pollutant Emissions Disaggregated[motorbikes,PM25,passenger,biofuel diesel tf]</t>
  </si>
  <si>
    <t>Transportation Pollutant Emissions Disaggregated[motorbikes,PM25,passenger,jet fuel tf]</t>
  </si>
  <si>
    <t>Transportation Pollutant Emissions Disaggregated[motorbikes,PM25,passenger,heavy or residual fuel oil tf]</t>
  </si>
  <si>
    <t>Transportation Pollutant Emissions Disaggregated[motorbikes,PM25,passenger,LPG propane or butane tf]</t>
  </si>
  <si>
    <t>Transportation Pollutant Emissions Disaggregated[motorbikes,PM25,passenger,hydrogen tf]</t>
  </si>
  <si>
    <t>Transportation Pollutant Emissions Disaggregated[motorbikes,PM25,freight,electricity tf]</t>
  </si>
  <si>
    <t>Transportation Pollutant Emissions Disaggregated[motorbikes,PM25,freight,natural gas tf]</t>
  </si>
  <si>
    <t>Transportation Pollutant Emissions Disaggregated[motorbikes,PM25,freight,petroleum gasoline tf]</t>
  </si>
  <si>
    <t>Transportation Pollutant Emissions Disaggregated[motorbikes,PM25,freight,petroleum diesel tf]</t>
  </si>
  <si>
    <t>Transportation Pollutant Emissions Disaggregated[motorbikes,PM25,freight,biofuel gasoline tf]</t>
  </si>
  <si>
    <t>Transportation Pollutant Emissions Disaggregated[motorbikes,PM25,freight,biofuel diesel tf]</t>
  </si>
  <si>
    <t>Transportation Pollutant Emissions Disaggregated[motorbikes,PM25,freight,jet fuel tf]</t>
  </si>
  <si>
    <t>Transportation Pollutant Emissions Disaggregated[motorbikes,PM25,freight,heavy or residual fuel oil tf]</t>
  </si>
  <si>
    <t>Transportation Pollutant Emissions Disaggregated[motorbikes,PM25,freight,LPG propane or butane tf]</t>
  </si>
  <si>
    <t>Transportation Pollutant Emissions Disaggregated[motorbikes,PM25,freight,hydrogen tf]</t>
  </si>
  <si>
    <t>Transportation Pollutant Emissions Disaggregated[motorbikes,SOx,passenger,electricity tf]</t>
  </si>
  <si>
    <t>Transportation Pollutant Emissions Disaggregated[motorbikes,SOx,passenger,natural gas tf]</t>
  </si>
  <si>
    <t>Transportation Pollutant Emissions Disaggregated[motorbikes,SOx,passenger,petroleum gasoline tf]</t>
  </si>
  <si>
    <t>Transportation Pollutant Emissions Disaggregated[motorbikes,SOx,passenger,petroleum diesel tf]</t>
  </si>
  <si>
    <t>Transportation Pollutant Emissions Disaggregated[motorbikes,SOx,passenger,biofuel gasoline tf]</t>
  </si>
  <si>
    <t>Transportation Pollutant Emissions Disaggregated[motorbikes,SOx,passenger,biofuel diesel tf]</t>
  </si>
  <si>
    <t>Transportation Pollutant Emissions Disaggregated[motorbikes,SOx,passenger,jet fuel tf]</t>
  </si>
  <si>
    <t>Transportation Pollutant Emissions Disaggregated[motorbikes,SOx,passenger,heavy or residual fuel oil tf]</t>
  </si>
  <si>
    <t>Transportation Pollutant Emissions Disaggregated[motorbikes,SOx,passenger,LPG propane or butane tf]</t>
  </si>
  <si>
    <t>Transportation Pollutant Emissions Disaggregated[motorbikes,SOx,passenger,hydrogen tf]</t>
  </si>
  <si>
    <t>Transportation Pollutant Emissions Disaggregated[motorbikes,SOx,freight,electricity tf]</t>
  </si>
  <si>
    <t>Transportation Pollutant Emissions Disaggregated[motorbikes,SOx,freight,natural gas tf]</t>
  </si>
  <si>
    <t>Transportation Pollutant Emissions Disaggregated[motorbikes,SOx,freight,petroleum gasoline tf]</t>
  </si>
  <si>
    <t>Transportation Pollutant Emissions Disaggregated[motorbikes,SOx,freight,petroleum diesel tf]</t>
  </si>
  <si>
    <t>Transportation Pollutant Emissions Disaggregated[motorbikes,SOx,freight,biofuel gasoline tf]</t>
  </si>
  <si>
    <t>Transportation Pollutant Emissions Disaggregated[motorbikes,SOx,freight,biofuel diesel tf]</t>
  </si>
  <si>
    <t>Transportation Pollutant Emissions Disaggregated[motorbikes,SOx,freight,jet fuel tf]</t>
  </si>
  <si>
    <t>Transportation Pollutant Emissions Disaggregated[motorbikes,SOx,freight,heavy or residual fuel oil tf]</t>
  </si>
  <si>
    <t>Transportation Pollutant Emissions Disaggregated[motorbikes,SOx,freight,LPG propane or butane tf]</t>
  </si>
  <si>
    <t>Transportation Pollutant Emissions Disaggregated[motorbikes,SOx,freight,hydrogen tf]</t>
  </si>
  <si>
    <t>Transportation Pollutant Emissions Disaggregated[motorbikes,BC,passenger,electricity tf]</t>
  </si>
  <si>
    <t>Transportation Pollutant Emissions Disaggregated[motorbikes,BC,passenger,natural gas tf]</t>
  </si>
  <si>
    <t>Transportation Pollutant Emissions Disaggregated[motorbikes,BC,passenger,petroleum gasoline tf]</t>
  </si>
  <si>
    <t>Transportation Pollutant Emissions Disaggregated[motorbikes,BC,passenger,petroleum diesel tf]</t>
  </si>
  <si>
    <t>Transportation Pollutant Emissions Disaggregated[motorbikes,BC,passenger,biofuel gasoline tf]</t>
  </si>
  <si>
    <t>Transportation Pollutant Emissions Disaggregated[motorbikes,BC,passenger,biofuel diesel tf]</t>
  </si>
  <si>
    <t>Transportation Pollutant Emissions Disaggregated[motorbikes,BC,passenger,jet fuel tf]</t>
  </si>
  <si>
    <t>Transportation Pollutant Emissions Disaggregated[motorbikes,BC,passenger,heavy or residual fuel oil tf]</t>
  </si>
  <si>
    <t>Transportation Pollutant Emissions Disaggregated[motorbikes,BC,passenger,LPG propane or butane tf]</t>
  </si>
  <si>
    <t>Transportation Pollutant Emissions Disaggregated[motorbikes,BC,passenger,hydrogen tf]</t>
  </si>
  <si>
    <t>Transportation Pollutant Emissions Disaggregated[motorbikes,BC,freight,electricity tf]</t>
  </si>
  <si>
    <t>Transportation Pollutant Emissions Disaggregated[motorbikes,BC,freight,natural gas tf]</t>
  </si>
  <si>
    <t>Transportation Pollutant Emissions Disaggregated[motorbikes,BC,freight,petroleum gasoline tf]</t>
  </si>
  <si>
    <t>Transportation Pollutant Emissions Disaggregated[motorbikes,BC,freight,petroleum diesel tf]</t>
  </si>
  <si>
    <t>Transportation Pollutant Emissions Disaggregated[motorbikes,BC,freight,biofuel gasoline tf]</t>
  </si>
  <si>
    <t>Transportation Pollutant Emissions Disaggregated[motorbikes,BC,freight,biofuel diesel tf]</t>
  </si>
  <si>
    <t>Transportation Pollutant Emissions Disaggregated[motorbikes,BC,freight,jet fuel tf]</t>
  </si>
  <si>
    <t>Transportation Pollutant Emissions Disaggregated[motorbikes,BC,freight,heavy or residual fuel oil tf]</t>
  </si>
  <si>
    <t>Transportation Pollutant Emissions Disaggregated[motorbikes,BC,freight,LPG propane or butane tf]</t>
  </si>
  <si>
    <t>Transportation Pollutant Emissions Disaggregated[motorbikes,BC,freight,hydrogen tf]</t>
  </si>
  <si>
    <t>Transportation Pollutant Emissions Disaggregated[motorbikes,OC,passenger,electricity tf]</t>
  </si>
  <si>
    <t>Transportation Pollutant Emissions Disaggregated[motorbikes,OC,passenger,natural gas tf]</t>
  </si>
  <si>
    <t>Transportation Pollutant Emissions Disaggregated[motorbikes,OC,passenger,petroleum gasoline tf]</t>
  </si>
  <si>
    <t>Transportation Pollutant Emissions Disaggregated[motorbikes,OC,passenger,petroleum diesel tf]</t>
  </si>
  <si>
    <t>Transportation Pollutant Emissions Disaggregated[motorbikes,OC,passenger,biofuel gasoline tf]</t>
  </si>
  <si>
    <t>Transportation Pollutant Emissions Disaggregated[motorbikes,OC,passenger,biofuel diesel tf]</t>
  </si>
  <si>
    <t>Transportation Pollutant Emissions Disaggregated[motorbikes,OC,passenger,jet fuel tf]</t>
  </si>
  <si>
    <t>Transportation Pollutant Emissions Disaggregated[motorbikes,OC,passenger,heavy or residual fuel oil tf]</t>
  </si>
  <si>
    <t>Transportation Pollutant Emissions Disaggregated[motorbikes,OC,passenger,LPG propane or butane tf]</t>
  </si>
  <si>
    <t>Transportation Pollutant Emissions Disaggregated[motorbikes,OC,passenger,hydrogen tf]</t>
  </si>
  <si>
    <t>Transportation Pollutant Emissions Disaggregated[motorbikes,OC,freight,electricity tf]</t>
  </si>
  <si>
    <t>Transportation Pollutant Emissions Disaggregated[motorbikes,OC,freight,natural gas tf]</t>
  </si>
  <si>
    <t>Transportation Pollutant Emissions Disaggregated[motorbikes,OC,freight,petroleum gasoline tf]</t>
  </si>
  <si>
    <t>Transportation Pollutant Emissions Disaggregated[motorbikes,OC,freight,petroleum diesel tf]</t>
  </si>
  <si>
    <t>Transportation Pollutant Emissions Disaggregated[motorbikes,OC,freight,biofuel gasoline tf]</t>
  </si>
  <si>
    <t>Transportation Pollutant Emissions Disaggregated[motorbikes,OC,freight,biofuel diesel tf]</t>
  </si>
  <si>
    <t>Transportation Pollutant Emissions Disaggregated[motorbikes,OC,freight,jet fuel tf]</t>
  </si>
  <si>
    <t>Transportation Pollutant Emissions Disaggregated[motorbikes,OC,freight,heavy or residual fuel oil tf]</t>
  </si>
  <si>
    <t>Transportation Pollutant Emissions Disaggregated[motorbikes,OC,freight,LPG propane or butane tf]</t>
  </si>
  <si>
    <t>Transportation Pollutant Emissions Disaggregated[motorbikes,OC,freight,hydrogen tf]</t>
  </si>
  <si>
    <t>Transportation Pollutant Emissions Disaggregated[motorbikes,CH4,passenger,electricity tf]</t>
  </si>
  <si>
    <t>Transportation Pollutant Emissions Disaggregated[motorbikes,CH4,passenger,natural gas tf]</t>
  </si>
  <si>
    <t>Transportation Pollutant Emissions Disaggregated[motorbikes,CH4,passenger,petroleum gasoline tf]</t>
  </si>
  <si>
    <t>Transportation Pollutant Emissions Disaggregated[motorbikes,CH4,passenger,petroleum diesel tf]</t>
  </si>
  <si>
    <t>Transportation Pollutant Emissions Disaggregated[motorbikes,CH4,passenger,biofuel gasoline tf]</t>
  </si>
  <si>
    <t>Transportation Pollutant Emissions Disaggregated[motorbikes,CH4,passenger,biofuel diesel tf]</t>
  </si>
  <si>
    <t>Transportation Pollutant Emissions Disaggregated[motorbikes,CH4,passenger,jet fuel tf]</t>
  </si>
  <si>
    <t>Transportation Pollutant Emissions Disaggregated[motorbikes,CH4,passenger,heavy or residual fuel oil tf]</t>
  </si>
  <si>
    <t>Transportation Pollutant Emissions Disaggregated[motorbikes,CH4,passenger,LPG propane or butane tf]</t>
  </si>
  <si>
    <t>Transportation Pollutant Emissions Disaggregated[motorbikes,CH4,passenger,hydrogen tf]</t>
  </si>
  <si>
    <t>Transportation Pollutant Emissions Disaggregated[motorbikes,CH4,freight,electricity tf]</t>
  </si>
  <si>
    <t>Transportation Pollutant Emissions Disaggregated[motorbikes,CH4,freight,natural gas tf]</t>
  </si>
  <si>
    <t>Transportation Pollutant Emissions Disaggregated[motorbikes,CH4,freight,petroleum gasoline tf]</t>
  </si>
  <si>
    <t>Transportation Pollutant Emissions Disaggregated[motorbikes,CH4,freight,petroleum diesel tf]</t>
  </si>
  <si>
    <t>Transportation Pollutant Emissions Disaggregated[motorbikes,CH4,freight,biofuel gasoline tf]</t>
  </si>
  <si>
    <t>Transportation Pollutant Emissions Disaggregated[motorbikes,CH4,freight,biofuel diesel tf]</t>
  </si>
  <si>
    <t>Transportation Pollutant Emissions Disaggregated[motorbikes,CH4,freight,jet fuel tf]</t>
  </si>
  <si>
    <t>Transportation Pollutant Emissions Disaggregated[motorbikes,CH4,freight,heavy or residual fuel oil tf]</t>
  </si>
  <si>
    <t>Transportation Pollutant Emissions Disaggregated[motorbikes,CH4,freight,LPG propane or butane tf]</t>
  </si>
  <si>
    <t>Transportation Pollutant Emissions Disaggregated[motorbikes,CH4,freight,hydrogen tf]</t>
  </si>
  <si>
    <t>Transportation Pollutant Emissions Disaggregated[motorbikes,N2O,passenger,electricity tf]</t>
  </si>
  <si>
    <t>Transportation Pollutant Emissions Disaggregated[motorbikes,N2O,passenger,natural gas tf]</t>
  </si>
  <si>
    <t>Transportation Pollutant Emissions Disaggregated[motorbikes,N2O,passenger,petroleum gasoline tf]</t>
  </si>
  <si>
    <t>Transportation Pollutant Emissions Disaggregated[motorbikes,N2O,passenger,petroleum diesel tf]</t>
  </si>
  <si>
    <t>Transportation Pollutant Emissions Disaggregated[motorbikes,N2O,passenger,biofuel gasoline tf]</t>
  </si>
  <si>
    <t>Transportation Pollutant Emissions Disaggregated[motorbikes,N2O,passenger,biofuel diesel tf]</t>
  </si>
  <si>
    <t>Transportation Pollutant Emissions Disaggregated[motorbikes,N2O,passenger,jet fuel tf]</t>
  </si>
  <si>
    <t>Transportation Pollutant Emissions Disaggregated[motorbikes,N2O,passenger,heavy or residual fuel oil tf]</t>
  </si>
  <si>
    <t>Transportation Pollutant Emissions Disaggregated[motorbikes,N2O,passenger,LPG propane or butane tf]</t>
  </si>
  <si>
    <t>Transportation Pollutant Emissions Disaggregated[motorbikes,N2O,passenger,hydrogen tf]</t>
  </si>
  <si>
    <t>Transportation Pollutant Emissions Disaggregated[motorbikes,N2O,freight,electricity tf]</t>
  </si>
  <si>
    <t>Transportation Pollutant Emissions Disaggregated[motorbikes,N2O,freight,natural gas tf]</t>
  </si>
  <si>
    <t>Transportation Pollutant Emissions Disaggregated[motorbikes,N2O,freight,petroleum gasoline tf]</t>
  </si>
  <si>
    <t>Transportation Pollutant Emissions Disaggregated[motorbikes,N2O,freight,petroleum diesel tf]</t>
  </si>
  <si>
    <t>Transportation Pollutant Emissions Disaggregated[motorbikes,N2O,freight,biofuel gasoline tf]</t>
  </si>
  <si>
    <t>Transportation Pollutant Emissions Disaggregated[motorbikes,N2O,freight,biofuel diesel tf]</t>
  </si>
  <si>
    <t>Transportation Pollutant Emissions Disaggregated[motorbikes,N2O,freight,jet fuel tf]</t>
  </si>
  <si>
    <t>Transportation Pollutant Emissions Disaggregated[motorbikes,N2O,freight,heavy or residual fuel oil tf]</t>
  </si>
  <si>
    <t>Transportation Pollutant Emissions Disaggregated[motorbikes,N2O,freight,LPG propane or butane tf]</t>
  </si>
  <si>
    <t>Transportation Pollutant Emissions Disaggregated[motorbikes,N2O,freight,hydrogen tf]</t>
  </si>
  <si>
    <t>Transportation Pollutant Emissions Disaggregated[motorbikes,F gases,passenger,electricity tf]</t>
  </si>
  <si>
    <t>Transportation Pollutant Emissions Disaggregated[motorbikes,F gases,passenger,natural gas tf]</t>
  </si>
  <si>
    <t>Transportation Pollutant Emissions Disaggregated[motorbikes,F gases,passenger,petroleum gasoline tf]</t>
  </si>
  <si>
    <t>Transportation Pollutant Emissions Disaggregated[motorbikes,F gases,passenger,petroleum diesel tf]</t>
  </si>
  <si>
    <t>Transportation Pollutant Emissions Disaggregated[motorbikes,F gases,passenger,biofuel gasoline tf]</t>
  </si>
  <si>
    <t>Transportation Pollutant Emissions Disaggregated[motorbikes,F gases,passenger,biofuel diesel tf]</t>
  </si>
  <si>
    <t>Transportation Pollutant Emissions Disaggregated[motorbikes,F gases,passenger,jet fuel tf]</t>
  </si>
  <si>
    <t>Transportation Pollutant Emissions Disaggregated[motorbikes,F gases,passenger,heavy or residual fuel oil tf]</t>
  </si>
  <si>
    <t>Transportation Pollutant Emissions Disaggregated[motorbikes,F gases,passenger,LPG propane or butane tf]</t>
  </si>
  <si>
    <t>Transportation Pollutant Emissions Disaggregated[motorbikes,F gases,passenger,hydrogen tf]</t>
  </si>
  <si>
    <t>Transportation Pollutant Emissions Disaggregated[motorbikes,F gases,freight,electricity tf]</t>
  </si>
  <si>
    <t>Transportation Pollutant Emissions Disaggregated[motorbikes,F gases,freight,natural gas tf]</t>
  </si>
  <si>
    <t>Transportation Pollutant Emissions Disaggregated[motorbikes,F gases,freight,petroleum gasoline tf]</t>
  </si>
  <si>
    <t>Transportation Pollutant Emissions Disaggregated[motorbikes,F gases,freight,petroleum diesel tf]</t>
  </si>
  <si>
    <t>Transportation Pollutant Emissions Disaggregated[motorbikes,F gases,freight,biofuel gasoline tf]</t>
  </si>
  <si>
    <t>Transportation Pollutant Emissions Disaggregated[motorbikes,F gases,freight,biofuel diesel tf]</t>
  </si>
  <si>
    <t>Transportation Pollutant Emissions Disaggregated[motorbikes,F gases,freight,jet fuel tf]</t>
  </si>
  <si>
    <t>Transportation Pollutant Emissions Disaggregated[motorbikes,F gases,freight,heavy or residual fuel oil tf]</t>
  </si>
  <si>
    <t>Transportation Pollutant Emissions Disaggregated[motorbikes,F gases,freight,LPG propane or butane tf]</t>
  </si>
  <si>
    <t>Transportation Pollutant Emissions Disaggregated[motorbikes,F gases,freight,hydrogen tf]</t>
  </si>
  <si>
    <t>Transportation Sector Pollutant Emissions[CO2]</t>
  </si>
  <si>
    <t>Transportation Sector Pollutant Emissions[VOC]</t>
  </si>
  <si>
    <t>Transportation Sector Pollutant Emissions[CO]</t>
  </si>
  <si>
    <t>Transportation Sector Pollutant Emissions[NOx]</t>
  </si>
  <si>
    <t>Transportation Sector Pollutant Emissions[PM10]</t>
  </si>
  <si>
    <t>Transportation Sector Pollutant Emissions[PM25]</t>
  </si>
  <si>
    <t>Transportation Sector Pollutant Emissions[SOx]</t>
  </si>
  <si>
    <t>Transportation Sector Pollutant Emissions[BC]</t>
  </si>
  <si>
    <t>Transportation Sector Pollutant Emissions[OC]</t>
  </si>
  <si>
    <t>Transportation Sector Pollutant Emissions[CH4]</t>
  </si>
  <si>
    <t>Transportation Sector Pollutant Emissions[N2O]</t>
  </si>
  <si>
    <t>Transportation Sector Pollutant Emissions[F gases]</t>
  </si>
  <si>
    <t>Electricity Sector Pollutant Emissions[CO2,hard coal es]</t>
  </si>
  <si>
    <t>Electricity Sector Pollutant Emissions[CO2,natural gas nonpeaker es]</t>
  </si>
  <si>
    <t>Electricity Sector Pollutant Emissions[CO2,nuclear es]</t>
  </si>
  <si>
    <t>Electricity Sector Pollutant Emissions[CO2,hydro es]</t>
  </si>
  <si>
    <t>Electricity Sector Pollutant Emissions[CO2,onshore wind es]</t>
  </si>
  <si>
    <t>Electricity Sector Pollutant Emissions[CO2,solar PV es]</t>
  </si>
  <si>
    <t>Electricity Sector Pollutant Emissions[CO2,solar thermal es]</t>
  </si>
  <si>
    <t>Electricity Sector Pollutant Emissions[CO2,biomass es]</t>
  </si>
  <si>
    <t>Electricity Sector Pollutant Emissions[CO2,geothermal es]</t>
  </si>
  <si>
    <t>Electricity Sector Pollutant Emissions[CO2,petroleum es]</t>
  </si>
  <si>
    <t>Electricity Sector Pollutant Emissions[CO2,natural gas peaker es]</t>
  </si>
  <si>
    <t>Electricity Sector Pollutant Emissions[CO2,lignite es]</t>
  </si>
  <si>
    <t>Electricity Sector Pollutant Emissions[CO2,offshore wind es]</t>
  </si>
  <si>
    <t>Electricity Sector Pollutant Emissions[CO2,crude oil es]</t>
  </si>
  <si>
    <t>Electricity Sector Pollutant Emissions[CO2,heavy or residual fuel oil es]</t>
  </si>
  <si>
    <t>Electricity Sector Pollutant Emissions[CO2,municipal solid waste es]</t>
  </si>
  <si>
    <t>Electricity Sector Pollutant Emissions[VOC,hard coal es]</t>
  </si>
  <si>
    <t>Electricity Sector Pollutant Emissions[VOC,natural gas nonpeaker es]</t>
  </si>
  <si>
    <t>Electricity Sector Pollutant Emissions[VOC,nuclear es]</t>
  </si>
  <si>
    <t>Electricity Sector Pollutant Emissions[VOC,hydro es]</t>
  </si>
  <si>
    <t>Electricity Sector Pollutant Emissions[VOC,onshore wind es]</t>
  </si>
  <si>
    <t>Electricity Sector Pollutant Emissions[VOC,solar PV es]</t>
  </si>
  <si>
    <t>Electricity Sector Pollutant Emissions[VOC,solar thermal es]</t>
  </si>
  <si>
    <t>Electricity Sector Pollutant Emissions[VOC,biomass es]</t>
  </si>
  <si>
    <t>Electricity Sector Pollutant Emissions[VOC,geothermal es]</t>
  </si>
  <si>
    <t>Electricity Sector Pollutant Emissions[VOC,petroleum es]</t>
  </si>
  <si>
    <t>Electricity Sector Pollutant Emissions[VOC,natural gas peaker es]</t>
  </si>
  <si>
    <t>Electricity Sector Pollutant Emissions[VOC,lignite es]</t>
  </si>
  <si>
    <t>Electricity Sector Pollutant Emissions[VOC,offshore wind es]</t>
  </si>
  <si>
    <t>Electricity Sector Pollutant Emissions[VOC,crude oil es]</t>
  </si>
  <si>
    <t>Electricity Sector Pollutant Emissions[VOC,heavy or residual fuel oil es]</t>
  </si>
  <si>
    <t>Electricity Sector Pollutant Emissions[VOC,municipal solid waste es]</t>
  </si>
  <si>
    <t>Electricity Sector Pollutant Emissions[CO,hard coal es]</t>
  </si>
  <si>
    <t>Electricity Sector Pollutant Emissions[CO,natural gas nonpeaker es]</t>
  </si>
  <si>
    <t>Electricity Sector Pollutant Emissions[CO,nuclear es]</t>
  </si>
  <si>
    <t>Electricity Sector Pollutant Emissions[CO,hydro es]</t>
  </si>
  <si>
    <t>Electricity Sector Pollutant Emissions[CO,onshore wind es]</t>
  </si>
  <si>
    <t>Electricity Sector Pollutant Emissions[CO,solar PV es]</t>
  </si>
  <si>
    <t>Electricity Sector Pollutant Emissions[CO,solar thermal es]</t>
  </si>
  <si>
    <t>Electricity Sector Pollutant Emissions[CO,biomass es]</t>
  </si>
  <si>
    <t>Electricity Sector Pollutant Emissions[CO,geothermal es]</t>
  </si>
  <si>
    <t>Electricity Sector Pollutant Emissions[CO,petroleum es]</t>
  </si>
  <si>
    <t>Electricity Sector Pollutant Emissions[CO,natural gas peaker es]</t>
  </si>
  <si>
    <t>Electricity Sector Pollutant Emissions[CO,lignite es]</t>
  </si>
  <si>
    <t>Electricity Sector Pollutant Emissions[CO,offshore wind es]</t>
  </si>
  <si>
    <t>Electricity Sector Pollutant Emissions[CO,crude oil es]</t>
  </si>
  <si>
    <t>Electricity Sector Pollutant Emissions[CO,heavy or residual fuel oil es]</t>
  </si>
  <si>
    <t>Electricity Sector Pollutant Emissions[CO,municipal solid waste es]</t>
  </si>
  <si>
    <t>Electricity Sector Pollutant Emissions[NOx,hard coal es]</t>
  </si>
  <si>
    <t>Electricity Sector Pollutant Emissions[NOx,natural gas nonpeaker es]</t>
  </si>
  <si>
    <t>Electricity Sector Pollutant Emissions[NOx,nuclear es]</t>
  </si>
  <si>
    <t>Electricity Sector Pollutant Emissions[NOx,hydro es]</t>
  </si>
  <si>
    <t>Electricity Sector Pollutant Emissions[NOx,onshore wind es]</t>
  </si>
  <si>
    <t>Electricity Sector Pollutant Emissions[NOx,solar PV es]</t>
  </si>
  <si>
    <t>Electricity Sector Pollutant Emissions[NOx,solar thermal es]</t>
  </si>
  <si>
    <t>Electricity Sector Pollutant Emissions[NOx,biomass es]</t>
  </si>
  <si>
    <t>Electricity Sector Pollutant Emissions[NOx,geothermal es]</t>
  </si>
  <si>
    <t>Electricity Sector Pollutant Emissions[NOx,petroleum es]</t>
  </si>
  <si>
    <t>Electricity Sector Pollutant Emissions[NOx,natural gas peaker es]</t>
  </si>
  <si>
    <t>Electricity Sector Pollutant Emissions[NOx,lignite es]</t>
  </si>
  <si>
    <t>Electricity Sector Pollutant Emissions[NOx,offshore wind es]</t>
  </si>
  <si>
    <t>Electricity Sector Pollutant Emissions[NOx,crude oil es]</t>
  </si>
  <si>
    <t>Electricity Sector Pollutant Emissions[NOx,heavy or residual fuel oil es]</t>
  </si>
  <si>
    <t>Electricity Sector Pollutant Emissions[NOx,municipal solid waste es]</t>
  </si>
  <si>
    <t>Electricity Sector Pollutant Emissions[PM10,hard coal es]</t>
  </si>
  <si>
    <t>Electricity Sector Pollutant Emissions[PM10,natural gas nonpeaker es]</t>
  </si>
  <si>
    <t>Electricity Sector Pollutant Emissions[PM10,nuclear es]</t>
  </si>
  <si>
    <t>Electricity Sector Pollutant Emissions[PM10,hydro es]</t>
  </si>
  <si>
    <t>Electricity Sector Pollutant Emissions[PM10,onshore wind es]</t>
  </si>
  <si>
    <t>Electricity Sector Pollutant Emissions[PM10,solar PV es]</t>
  </si>
  <si>
    <t>Electricity Sector Pollutant Emissions[PM10,solar thermal es]</t>
  </si>
  <si>
    <t>Electricity Sector Pollutant Emissions[PM10,biomass es]</t>
  </si>
  <si>
    <t>Electricity Sector Pollutant Emissions[PM10,geothermal es]</t>
  </si>
  <si>
    <t>Electricity Sector Pollutant Emissions[PM10,petroleum es]</t>
  </si>
  <si>
    <t>Electricity Sector Pollutant Emissions[PM10,natural gas peaker es]</t>
  </si>
  <si>
    <t>Electricity Sector Pollutant Emissions[PM10,lignite es]</t>
  </si>
  <si>
    <t>Electricity Sector Pollutant Emissions[PM10,offshore wind es]</t>
  </si>
  <si>
    <t>Electricity Sector Pollutant Emissions[PM10,crude oil es]</t>
  </si>
  <si>
    <t>Electricity Sector Pollutant Emissions[PM10,heavy or residual fuel oil es]</t>
  </si>
  <si>
    <t>Electricity Sector Pollutant Emissions[PM10,municipal solid waste es]</t>
  </si>
  <si>
    <t>Electricity Sector Pollutant Emissions[PM25,hard coal es]</t>
  </si>
  <si>
    <t>Electricity Sector Pollutant Emissions[PM25,natural gas nonpeaker es]</t>
  </si>
  <si>
    <t>Electricity Sector Pollutant Emissions[PM25,nuclear es]</t>
  </si>
  <si>
    <t>Electricity Sector Pollutant Emissions[PM25,hydro es]</t>
  </si>
  <si>
    <t>Electricity Sector Pollutant Emissions[PM25,onshore wind es]</t>
  </si>
  <si>
    <t>Electricity Sector Pollutant Emissions[PM25,solar PV es]</t>
  </si>
  <si>
    <t>Electricity Sector Pollutant Emissions[PM25,solar thermal es]</t>
  </si>
  <si>
    <t>Electricity Sector Pollutant Emissions[PM25,biomass es]</t>
  </si>
  <si>
    <t>Electricity Sector Pollutant Emissions[PM25,geothermal es]</t>
  </si>
  <si>
    <t>Electricity Sector Pollutant Emissions[PM25,petroleum es]</t>
  </si>
  <si>
    <t>Electricity Sector Pollutant Emissions[PM25,natural gas peaker es]</t>
  </si>
  <si>
    <t>Electricity Sector Pollutant Emissions[PM25,lignite es]</t>
  </si>
  <si>
    <t>Electricity Sector Pollutant Emissions[PM25,offshore wind es]</t>
  </si>
  <si>
    <t>Electricity Sector Pollutant Emissions[PM25,crude oil es]</t>
  </si>
  <si>
    <t>Electricity Sector Pollutant Emissions[PM25,heavy or residual fuel oil es]</t>
  </si>
  <si>
    <t>Electricity Sector Pollutant Emissions[PM25,municipal solid waste es]</t>
  </si>
  <si>
    <t>Electricity Sector Pollutant Emissions[SOx,hard coal es]</t>
  </si>
  <si>
    <t>Electricity Sector Pollutant Emissions[SOx,natural gas nonpeaker es]</t>
  </si>
  <si>
    <t>Electricity Sector Pollutant Emissions[SOx,nuclear es]</t>
  </si>
  <si>
    <t>Electricity Sector Pollutant Emissions[SOx,hydro es]</t>
  </si>
  <si>
    <t>Electricity Sector Pollutant Emissions[SOx,onshore wind es]</t>
  </si>
  <si>
    <t>Electricity Sector Pollutant Emissions[SOx,solar PV es]</t>
  </si>
  <si>
    <t>Electricity Sector Pollutant Emissions[SOx,solar thermal es]</t>
  </si>
  <si>
    <t>Electricity Sector Pollutant Emissions[SOx,biomass es]</t>
  </si>
  <si>
    <t>Electricity Sector Pollutant Emissions[SOx,geothermal es]</t>
  </si>
  <si>
    <t>Electricity Sector Pollutant Emissions[SOx,petroleum es]</t>
  </si>
  <si>
    <t>Electricity Sector Pollutant Emissions[SOx,natural gas peaker es]</t>
  </si>
  <si>
    <t>Electricity Sector Pollutant Emissions[SOx,lignite es]</t>
  </si>
  <si>
    <t>Electricity Sector Pollutant Emissions[SOx,offshore wind es]</t>
  </si>
  <si>
    <t>Electricity Sector Pollutant Emissions[SOx,crude oil es]</t>
  </si>
  <si>
    <t>Electricity Sector Pollutant Emissions[SOx,heavy or residual fuel oil es]</t>
  </si>
  <si>
    <t>Electricity Sector Pollutant Emissions[SOx,municipal solid waste es]</t>
  </si>
  <si>
    <t>Electricity Sector Pollutant Emissions[BC,hard coal es]</t>
  </si>
  <si>
    <t>Electricity Sector Pollutant Emissions[BC,natural gas nonpeaker es]</t>
  </si>
  <si>
    <t>Electricity Sector Pollutant Emissions[BC,nuclear es]</t>
  </si>
  <si>
    <t>Electricity Sector Pollutant Emissions[BC,hydro es]</t>
  </si>
  <si>
    <t>Electricity Sector Pollutant Emissions[BC,onshore wind es]</t>
  </si>
  <si>
    <t>Electricity Sector Pollutant Emissions[BC,solar PV es]</t>
  </si>
  <si>
    <t>Electricity Sector Pollutant Emissions[BC,solar thermal es]</t>
  </si>
  <si>
    <t>Electricity Sector Pollutant Emissions[BC,biomass es]</t>
  </si>
  <si>
    <t>Electricity Sector Pollutant Emissions[BC,geothermal es]</t>
  </si>
  <si>
    <t>Electricity Sector Pollutant Emissions[BC,petroleum es]</t>
  </si>
  <si>
    <t>Electricity Sector Pollutant Emissions[BC,natural gas peaker es]</t>
  </si>
  <si>
    <t>Electricity Sector Pollutant Emissions[BC,lignite es]</t>
  </si>
  <si>
    <t>Electricity Sector Pollutant Emissions[BC,offshore wind es]</t>
  </si>
  <si>
    <t>Electricity Sector Pollutant Emissions[BC,crude oil es]</t>
  </si>
  <si>
    <t>Electricity Sector Pollutant Emissions[BC,heavy or residual fuel oil es]</t>
  </si>
  <si>
    <t>Electricity Sector Pollutant Emissions[BC,municipal solid waste es]</t>
  </si>
  <si>
    <t>Electricity Sector Pollutant Emissions[OC,hard coal es]</t>
  </si>
  <si>
    <t>Electricity Sector Pollutant Emissions[OC,natural gas nonpeaker es]</t>
  </si>
  <si>
    <t>Electricity Sector Pollutant Emissions[OC,nuclear es]</t>
  </si>
  <si>
    <t>Electricity Sector Pollutant Emissions[OC,hydro es]</t>
  </si>
  <si>
    <t>Electricity Sector Pollutant Emissions[OC,onshore wind es]</t>
  </si>
  <si>
    <t>Electricity Sector Pollutant Emissions[OC,solar PV es]</t>
  </si>
  <si>
    <t>Electricity Sector Pollutant Emissions[OC,solar thermal es]</t>
  </si>
  <si>
    <t>Electricity Sector Pollutant Emissions[OC,biomass es]</t>
  </si>
  <si>
    <t>Electricity Sector Pollutant Emissions[OC,geothermal es]</t>
  </si>
  <si>
    <t>Electricity Sector Pollutant Emissions[OC,petroleum es]</t>
  </si>
  <si>
    <t>Electricity Sector Pollutant Emissions[OC,natural gas peaker es]</t>
  </si>
  <si>
    <t>Electricity Sector Pollutant Emissions[OC,lignite es]</t>
  </si>
  <si>
    <t>Electricity Sector Pollutant Emissions[OC,offshore wind es]</t>
  </si>
  <si>
    <t>Electricity Sector Pollutant Emissions[OC,crude oil es]</t>
  </si>
  <si>
    <t>Electricity Sector Pollutant Emissions[OC,heavy or residual fuel oil es]</t>
  </si>
  <si>
    <t>Electricity Sector Pollutant Emissions[OC,municipal solid waste es]</t>
  </si>
  <si>
    <t>Electricity Sector Pollutant Emissions[CH4,hard coal es]</t>
  </si>
  <si>
    <t>Electricity Sector Pollutant Emissions[CH4,natural gas nonpeaker es]</t>
  </si>
  <si>
    <t>Electricity Sector Pollutant Emissions[CH4,nuclear es]</t>
  </si>
  <si>
    <t>Electricity Sector Pollutant Emissions[CH4,hydro es]</t>
  </si>
  <si>
    <t>Electricity Sector Pollutant Emissions[CH4,onshore wind es]</t>
  </si>
  <si>
    <t>Electricity Sector Pollutant Emissions[CH4,solar PV es]</t>
  </si>
  <si>
    <t>Electricity Sector Pollutant Emissions[CH4,solar thermal es]</t>
  </si>
  <si>
    <t>Electricity Sector Pollutant Emissions[CH4,biomass es]</t>
  </si>
  <si>
    <t>Electricity Sector Pollutant Emissions[CH4,geothermal es]</t>
  </si>
  <si>
    <t>Electricity Sector Pollutant Emissions[CH4,petroleum es]</t>
  </si>
  <si>
    <t>Electricity Sector Pollutant Emissions[CH4,natural gas peaker es]</t>
  </si>
  <si>
    <t>Electricity Sector Pollutant Emissions[CH4,lignite es]</t>
  </si>
  <si>
    <t>Electricity Sector Pollutant Emissions[CH4,offshore wind es]</t>
  </si>
  <si>
    <t>Electricity Sector Pollutant Emissions[CH4,crude oil es]</t>
  </si>
  <si>
    <t>Electricity Sector Pollutant Emissions[CH4,heavy or residual fuel oil es]</t>
  </si>
  <si>
    <t>Electricity Sector Pollutant Emissions[CH4,municipal solid waste es]</t>
  </si>
  <si>
    <t>Electricity Sector Pollutant Emissions[N2O,hard coal es]</t>
  </si>
  <si>
    <t>Electricity Sector Pollutant Emissions[N2O,natural gas nonpeaker es]</t>
  </si>
  <si>
    <t>Electricity Sector Pollutant Emissions[N2O,nuclear es]</t>
  </si>
  <si>
    <t>Electricity Sector Pollutant Emissions[N2O,hydro es]</t>
  </si>
  <si>
    <t>Electricity Sector Pollutant Emissions[N2O,onshore wind es]</t>
  </si>
  <si>
    <t>Electricity Sector Pollutant Emissions[N2O,solar PV es]</t>
  </si>
  <si>
    <t>Electricity Sector Pollutant Emissions[N2O,solar thermal es]</t>
  </si>
  <si>
    <t>Electricity Sector Pollutant Emissions[N2O,biomass es]</t>
  </si>
  <si>
    <t>Electricity Sector Pollutant Emissions[N2O,geothermal es]</t>
  </si>
  <si>
    <t>Electricity Sector Pollutant Emissions[N2O,petroleum es]</t>
  </si>
  <si>
    <t>Electricity Sector Pollutant Emissions[N2O,natural gas peaker es]</t>
  </si>
  <si>
    <t>Electricity Sector Pollutant Emissions[N2O,lignite es]</t>
  </si>
  <si>
    <t>Electricity Sector Pollutant Emissions[N2O,offshore wind es]</t>
  </si>
  <si>
    <t>Electricity Sector Pollutant Emissions[N2O,crude oil es]</t>
  </si>
  <si>
    <t>Electricity Sector Pollutant Emissions[N2O,heavy or residual fuel oil es]</t>
  </si>
  <si>
    <t>Electricity Sector Pollutant Emissions[N2O,municipal solid waste es]</t>
  </si>
  <si>
    <t>Electricity Sector Pollutant Emissions[F gases,hard coal es]</t>
  </si>
  <si>
    <t>Electricity Sector Pollutant Emissions[F gases,natural gas nonpeaker es]</t>
  </si>
  <si>
    <t>Electricity Sector Pollutant Emissions[F gases,nuclear es]</t>
  </si>
  <si>
    <t>Electricity Sector Pollutant Emissions[F gases,hydro es]</t>
  </si>
  <si>
    <t>Electricity Sector Pollutant Emissions[F gases,onshore wind es]</t>
  </si>
  <si>
    <t>Electricity Sector Pollutant Emissions[F gases,solar PV es]</t>
  </si>
  <si>
    <t>Electricity Sector Pollutant Emissions[F gases,solar thermal es]</t>
  </si>
  <si>
    <t>Electricity Sector Pollutant Emissions[F gases,biomass es]</t>
  </si>
  <si>
    <t>Electricity Sector Pollutant Emissions[F gases,geothermal es]</t>
  </si>
  <si>
    <t>Electricity Sector Pollutant Emissions[F gases,petroleum es]</t>
  </si>
  <si>
    <t>Electricity Sector Pollutant Emissions[F gases,natural gas peaker es]</t>
  </si>
  <si>
    <t>Electricity Sector Pollutant Emissions[F gases,lignite es]</t>
  </si>
  <si>
    <t>Electricity Sector Pollutant Emissions[F gases,offshore wind es]</t>
  </si>
  <si>
    <t>Electricity Sector Pollutant Emissions[F gases,crude oil es]</t>
  </si>
  <si>
    <t>Electricity Sector Pollutant Emissions[F gases,heavy or residual fuel oil es]</t>
  </si>
  <si>
    <t>Electricity Sector Pollutant Emissions[F gases,municipal solid waste es]</t>
  </si>
  <si>
    <t>Buildings Sector Pollutant Emissions[urban residential,CO2]</t>
  </si>
  <si>
    <t>Buildings Sector Pollutant Emissions[urban residential,VOC]</t>
  </si>
  <si>
    <t>Buildings Sector Pollutant Emissions[urban residential,CO]</t>
  </si>
  <si>
    <t>Buildings Sector Pollutant Emissions[urban residential,NOx]</t>
  </si>
  <si>
    <t>Buildings Sector Pollutant Emissions[urban residential,PM10]</t>
  </si>
  <si>
    <t>Buildings Sector Pollutant Emissions[urban residential,PM25]</t>
  </si>
  <si>
    <t>Buildings Sector Pollutant Emissions[urban residential,SOx]</t>
  </si>
  <si>
    <t>Buildings Sector Pollutant Emissions[urban residential,BC]</t>
  </si>
  <si>
    <t>Buildings Sector Pollutant Emissions[urban residential,OC]</t>
  </si>
  <si>
    <t>Buildings Sector Pollutant Emissions[urban residential,CH4]</t>
  </si>
  <si>
    <t>Buildings Sector Pollutant Emissions[urban residential,N2O]</t>
  </si>
  <si>
    <t>Buildings Sector Pollutant Emissions[urban residential,F gases]</t>
  </si>
  <si>
    <t>Buildings Sector Pollutant Emissions[rural residential,CO2]</t>
  </si>
  <si>
    <t>Buildings Sector Pollutant Emissions[rural residential,VOC]</t>
  </si>
  <si>
    <t>Buildings Sector Pollutant Emissions[rural residential,CO]</t>
  </si>
  <si>
    <t>Buildings Sector Pollutant Emissions[rural residential,NOx]</t>
  </si>
  <si>
    <t>Buildings Sector Pollutant Emissions[rural residential,PM10]</t>
  </si>
  <si>
    <t>Buildings Sector Pollutant Emissions[rural residential,PM25]</t>
  </si>
  <si>
    <t>Buildings Sector Pollutant Emissions[rural residential,SOx]</t>
  </si>
  <si>
    <t>Buildings Sector Pollutant Emissions[rural residential,BC]</t>
  </si>
  <si>
    <t>Buildings Sector Pollutant Emissions[rural residential,OC]</t>
  </si>
  <si>
    <t>Buildings Sector Pollutant Emissions[rural residential,CH4]</t>
  </si>
  <si>
    <t>Buildings Sector Pollutant Emissions[rural residential,N2O]</t>
  </si>
  <si>
    <t>Buildings Sector Pollutant Emissions[rural residential,F gases]</t>
  </si>
  <si>
    <t>Buildings Sector Pollutant Emissions[commercial,CO2]</t>
  </si>
  <si>
    <t>Buildings Sector Pollutant Emissions[commercial,VOC]</t>
  </si>
  <si>
    <t>Buildings Sector Pollutant Emissions[commercial,CO]</t>
  </si>
  <si>
    <t>Buildings Sector Pollutant Emissions[commercial,NOx]</t>
  </si>
  <si>
    <t>Buildings Sector Pollutant Emissions[commercial,PM10]</t>
  </si>
  <si>
    <t>Buildings Sector Pollutant Emissions[commercial,PM25]</t>
  </si>
  <si>
    <t>Buildings Sector Pollutant Emissions[commercial,SOx]</t>
  </si>
  <si>
    <t>Buildings Sector Pollutant Emissions[commercial,BC]</t>
  </si>
  <si>
    <t>Buildings Sector Pollutant Emissions[commercial,OC]</t>
  </si>
  <si>
    <t>Buildings Sector Pollutant Emissions[commercial,CH4]</t>
  </si>
  <si>
    <t>Buildings Sector Pollutant Emissions[commercial,N2O]</t>
  </si>
  <si>
    <t>Buildings Sector Pollutant Emissions[commercial,F gases]</t>
  </si>
  <si>
    <t>Output Total CO2e Emissions by Sector</t>
  </si>
  <si>
    <t>LDVs</t>
  </si>
  <si>
    <t>CO2</t>
  </si>
  <si>
    <t>passenger</t>
  </si>
  <si>
    <t>freight</t>
  </si>
  <si>
    <t>VOC</t>
  </si>
  <si>
    <t>CO</t>
  </si>
  <si>
    <t>NOx</t>
  </si>
  <si>
    <t>PM10</t>
  </si>
  <si>
    <t>PM25</t>
  </si>
  <si>
    <t>SOx</t>
  </si>
  <si>
    <t>BC</t>
  </si>
  <si>
    <t>OC</t>
  </si>
  <si>
    <t>CH4</t>
  </si>
  <si>
    <t>N2O</t>
  </si>
  <si>
    <t>F gases</t>
  </si>
  <si>
    <t>HDVs</t>
  </si>
  <si>
    <t>aircraft</t>
  </si>
  <si>
    <t>rail</t>
  </si>
  <si>
    <t>ships</t>
  </si>
  <si>
    <t>motorbikes</t>
  </si>
  <si>
    <t>urban residential</t>
  </si>
  <si>
    <t>rural residential</t>
  </si>
  <si>
    <t>commercial</t>
  </si>
  <si>
    <t>cement and other carbonates</t>
  </si>
  <si>
    <t>natural gas and petroleum systems</t>
  </si>
  <si>
    <t>iron and steel</t>
  </si>
  <si>
    <t>chemicals</t>
  </si>
  <si>
    <t>coal mining</t>
  </si>
  <si>
    <t>waste management</t>
  </si>
  <si>
    <t>agriculture</t>
  </si>
  <si>
    <t>other industries</t>
  </si>
  <si>
    <t>electricity if</t>
  </si>
  <si>
    <t>hard coal if</t>
  </si>
  <si>
    <t>natural gas if</t>
  </si>
  <si>
    <t>biomass if</t>
  </si>
  <si>
    <t>petroleum diesel if</t>
  </si>
  <si>
    <t>heat if</t>
  </si>
  <si>
    <t>crude oil if</t>
  </si>
  <si>
    <t>heavy or residual fuel oil if</t>
  </si>
  <si>
    <t>LPG propane or butane if</t>
  </si>
  <si>
    <t>hydrogen if</t>
  </si>
  <si>
    <t>electricity tf</t>
  </si>
  <si>
    <t>natural gas tf</t>
  </si>
  <si>
    <t>petroleum gasoline tf</t>
  </si>
  <si>
    <t>petroleum diesel tf</t>
  </si>
  <si>
    <t>biofuel gasoline tf</t>
  </si>
  <si>
    <t>biofuel diesel tf</t>
  </si>
  <si>
    <t>jet fuel tf</t>
  </si>
  <si>
    <t>heavy or residual fuel oil tf</t>
  </si>
  <si>
    <t>LPG propane or butane tf</t>
  </si>
  <si>
    <t>hydrogen tf</t>
  </si>
  <si>
    <t>hard coal es</t>
  </si>
  <si>
    <t>natural gas nonpeaker es</t>
  </si>
  <si>
    <t>nuclear es</t>
  </si>
  <si>
    <t>hydro es</t>
  </si>
  <si>
    <t>onshore wind es</t>
  </si>
  <si>
    <t>solar PV es</t>
  </si>
  <si>
    <t>solar thermal es</t>
  </si>
  <si>
    <t>biomass es</t>
  </si>
  <si>
    <t>geothermal es</t>
  </si>
  <si>
    <t>petroleum es</t>
  </si>
  <si>
    <t>natural gas peaker es</t>
  </si>
  <si>
    <t>lignite es</t>
  </si>
  <si>
    <t>offshore wind es</t>
  </si>
  <si>
    <t>crude oil es</t>
  </si>
  <si>
    <t>heavy or residual fuel oil es</t>
  </si>
  <si>
    <t>municipal solid waste es</t>
  </si>
  <si>
    <t>transportation sector</t>
  </si>
  <si>
    <t>electricity sector</t>
  </si>
  <si>
    <t>district heat and hydrogen sector</t>
  </si>
  <si>
    <t>LULUCF sector</t>
  </si>
  <si>
    <t>geoengineering sector</t>
  </si>
  <si>
    <t>NoSettings Tag</t>
  </si>
  <si>
    <t>Variable Name</t>
  </si>
  <si>
    <t>Sub 1</t>
  </si>
  <si>
    <t>Sub 2</t>
  </si>
  <si>
    <t>Sub 3</t>
  </si>
  <si>
    <t>Sub 4</t>
  </si>
  <si>
    <t>Units</t>
  </si>
  <si>
    <t>g pollutant</t>
  </si>
  <si>
    <t>MMTCO2e</t>
  </si>
  <si>
    <t>units</t>
  </si>
  <si>
    <t>Pollutant</t>
  </si>
  <si>
    <t>2019 (g pollutant)</t>
  </si>
  <si>
    <t>GWP</t>
  </si>
  <si>
    <t>Table 3-1:  CO2, CH4, and N2O Emissions from Energy (MMT CO2 Eq.)</t>
  </si>
  <si>
    <t>Gas/Source</t>
  </si>
  <si>
    <t>Fossil Fuel Combustion</t>
  </si>
  <si>
    <t xml:space="preserve">  Transportation</t>
  </si>
  <si>
    <t xml:space="preserve">  Electric Power</t>
  </si>
  <si>
    <t xml:space="preserve">  Industrial</t>
  </si>
  <si>
    <t xml:space="preserve">  Residential</t>
  </si>
  <si>
    <t xml:space="preserve">  Commercial</t>
  </si>
  <si>
    <t xml:space="preserve">  U.S. Territories</t>
  </si>
  <si>
    <t>Non-Energy Use of Fuels</t>
  </si>
  <si>
    <t xml:space="preserve">Petroleum Systems </t>
  </si>
  <si>
    <t>Natural Gas Systems</t>
  </si>
  <si>
    <t>Incineration of Waste</t>
  </si>
  <si>
    <t>Abandoned Oil and Gas Wells</t>
  </si>
  <si>
    <t xml:space="preserve">+ </t>
  </si>
  <si>
    <t>Biomass-Wooda</t>
  </si>
  <si>
    <t>International Bunker Fuelsb</t>
  </si>
  <si>
    <t>Biofuels-Ethanola</t>
  </si>
  <si>
    <t>Biofuels-Biodiesela</t>
  </si>
  <si>
    <t>Coal Mining</t>
  </si>
  <si>
    <t>Petroleum Systems</t>
  </si>
  <si>
    <t>Stationary Combustion</t>
  </si>
  <si>
    <t>Abandoned Underground Coal Mines</t>
  </si>
  <si>
    <t>Mobile Combustion</t>
  </si>
  <si>
    <t>Total</t>
  </si>
  <si>
    <t>Note: Totals may not sum due to independent rounding.</t>
  </si>
  <si>
    <t>+ Does not exceed 0.05 MMT CO2 Eq.</t>
  </si>
  <si>
    <t>a Emissions from Wood Biomass, Ethanol, and Biodiesel Consumption are not included specifically in summing Energy sector totals. Net carbon fluxes from changes in biogenic carbon reservoirs are accounted for in the estimates for LULUCF.</t>
  </si>
  <si>
    <t>b Emissions from International Bunker Fuels are not included in totals. These values are presented for informational purposes only, in line with the 2006 IPCC Guidelines and UNFCCC reporting obligations.</t>
  </si>
  <si>
    <t>Table 3-7:  CO2, CH4, and N2O Emissions from Fossil Fuel Combustion by Sector (MMT CO2 Eq.)</t>
  </si>
  <si>
    <t>End-Use Sector</t>
  </si>
  <si>
    <t>Transportation</t>
  </si>
  <si>
    <t>Electric Power</t>
  </si>
  <si>
    <t>Industrial</t>
  </si>
  <si>
    <t>Residential</t>
  </si>
  <si>
    <t>Commercial</t>
  </si>
  <si>
    <t>U.S. Territoriesa</t>
  </si>
  <si>
    <t>Notes: Totals may not sum due to independent rounding.</t>
  </si>
  <si>
    <t>a U.S. Territories are not apportioned by sector, and emissions shown in the table are total greenhouse gas emissions from all fuel combustion sources.</t>
  </si>
  <si>
    <t>Sector</t>
  </si>
  <si>
    <t>Electricity</t>
  </si>
  <si>
    <t>Buildings</t>
  </si>
  <si>
    <t>Total Transportation Sector Greenhouse Gas Emissions by Pollutant Type</t>
  </si>
  <si>
    <t>EPS 2019</t>
  </si>
  <si>
    <t>EPA 2018</t>
  </si>
  <si>
    <t>Total Residential Sector Greenhouse Gas Emissions by Pollutant Type</t>
  </si>
  <si>
    <t>Total Electricity Sector Greenhouse Gas Emissions by Pollutant Type</t>
  </si>
  <si>
    <t>residential</t>
  </si>
  <si>
    <t>Total Commercial Sector Greenhouse Gas Emissions by Pollutant Type</t>
  </si>
  <si>
    <t>Industry</t>
  </si>
  <si>
    <t>Table 3-9:  CO2 Emissions from Stationary Fossil Fuel Combustion (MMT CO2 Eq.)</t>
  </si>
  <si>
    <t>Sector/Fuel Type</t>
  </si>
  <si>
    <t>Coal</t>
  </si>
  <si>
    <t>Natural Gas</t>
  </si>
  <si>
    <t>Fuel Oil</t>
  </si>
  <si>
    <t>Geothermal</t>
  </si>
  <si>
    <t xml:space="preserve"> -   </t>
  </si>
  <si>
    <t>NO</t>
  </si>
  <si>
    <t xml:space="preserve">Natural Gas </t>
  </si>
  <si>
    <t>U.S. Territories</t>
  </si>
  <si>
    <t xml:space="preserve"> NO </t>
  </si>
  <si>
    <t>NO (Not Occurring)</t>
  </si>
  <si>
    <t>EPA_Table 3-7</t>
  </si>
  <si>
    <t>EPS Variable</t>
  </si>
  <si>
    <t>EPA Table</t>
  </si>
  <si>
    <t>EPS Subsector</t>
  </si>
  <si>
    <t>Table 3-10:  CH4 Emissions from Stationary Combustion (MMT CO2 Eq.)</t>
  </si>
  <si>
    <t>Natural gas</t>
  </si>
  <si>
    <t>Wood</t>
  </si>
  <si>
    <t>Table 3-11:  N2O Emissions from Stationary Combustion (MMT CO2 Eq.)</t>
  </si>
  <si>
    <t xml:space="preserve">+ Does not exceed 0.05 MMT CO2 Eq. </t>
  </si>
  <si>
    <t>Table 3-12:  Electric Power Generation by Fuel Type (Percent)</t>
  </si>
  <si>
    <t xml:space="preserve">Fuel Type </t>
  </si>
  <si>
    <t>Nuclear</t>
  </si>
  <si>
    <t>Renewables</t>
  </si>
  <si>
    <t>Petroleum</t>
  </si>
  <si>
    <t>Other Gases a</t>
  </si>
  <si>
    <t>+%</t>
  </si>
  <si>
    <t>Net Electricity Generation (Billion kWh)b</t>
  </si>
  <si>
    <t>+ Does not exceed 0.05 percent.</t>
  </si>
  <si>
    <t>a Other gases include blast furnace gas, propane gas, and other manufactured and waste gases derived from fossil fuels.</t>
  </si>
  <si>
    <t>b Represents net electricity generation from the electric power sector. Excludes net electricity generation from commercial and industrial combined-heat-and-power and electricity-only plants.</t>
  </si>
  <si>
    <t>Table 3-13:  CO2 Emissions from Fossil Fuel Combustion in Transportation End-Use Sector (MMT CO2 Eq.)</t>
  </si>
  <si>
    <t>Fuel/Vehicle Type</t>
  </si>
  <si>
    <t>2014a</t>
  </si>
  <si>
    <t>2015a</t>
  </si>
  <si>
    <t>2016a</t>
  </si>
  <si>
    <t>2017a</t>
  </si>
  <si>
    <t>2018a</t>
  </si>
  <si>
    <t>Gasoline b</t>
  </si>
  <si>
    <t>Passenger Cars</t>
  </si>
  <si>
    <t>Light-Duty Trucks</t>
  </si>
  <si>
    <t>Medium- and Heavy-Duty Trucksc</t>
  </si>
  <si>
    <t>Buses</t>
  </si>
  <si>
    <t>Motorcycles</t>
  </si>
  <si>
    <t>Recreational Boatsd</t>
  </si>
  <si>
    <t>Distillate Fuel Oil (Diesel)b</t>
  </si>
  <si>
    <t>Medium- and Heavy-Duty Trucks c</t>
  </si>
  <si>
    <t>Rail</t>
  </si>
  <si>
    <t>Recreational Boats d</t>
  </si>
  <si>
    <t>Ships and Non-Recreational Boats e</t>
  </si>
  <si>
    <t>International Bunker Fuels f</t>
  </si>
  <si>
    <t>Jet Fuel</t>
  </si>
  <si>
    <t>Commercial Aircraft g</t>
  </si>
  <si>
    <t>Military Aircraft</t>
  </si>
  <si>
    <t>General Aviation Aircraft</t>
  </si>
  <si>
    <t xml:space="preserve">International Bunker Fuels from Commercial Aviation </t>
  </si>
  <si>
    <t>Aviation Gasoline</t>
  </si>
  <si>
    <t>Residual Fuel Oil</t>
  </si>
  <si>
    <t>Ships and Boatse</t>
  </si>
  <si>
    <t>Natural Gas j</t>
  </si>
  <si>
    <t>Medium- and Heavy-Duty Trucks</t>
  </si>
  <si>
    <t>Pipeline h</t>
  </si>
  <si>
    <t>LPG j</t>
  </si>
  <si>
    <t>Electricity l</t>
  </si>
  <si>
    <t>Total k</t>
  </si>
  <si>
    <t>Total (Including Bunkers)f</t>
  </si>
  <si>
    <t>Biofuels-Ethanoli</t>
  </si>
  <si>
    <t>Biofuels-Biodieseli</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</si>
  <si>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</si>
  <si>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 xml:space="preserve">a In 2011, FHWA changed its methods for estimating vehicle miles traveled (VMT) and related data. These methodological changes included how vehicles are classified, moving from a system based on body-type to one that is based on wheelbase. These changes were first incorporated for the 1990 through 2010 Inventory and apply to the 2007 through 2018 time period. This resulted in large changes in VMT and fuel consumption data by vehicle class, thus leading to a shift in emissions among on-road vehicle classes. </t>
  </si>
  <si>
    <t xml:space="preserve">b Gasoline and diesel highway vehicle fuel consumption estimates are based on data from FHWA Highway Statistics Table MF-27 and VM-1 (FHWA 1996 through 2018). Data from Table VM-1 is used to estimate the share of consumption between each on-road vehicle class. These fuel consumption estimates are combined with estimates of fuel shares by vehicle type from DOE’s TEDB Annex Tables A.1 through A.6 (DOE 1993 through 2017). TEDB data for 2018 has not been published yet, therefore 2017 data are used as a proxy. </t>
  </si>
  <si>
    <t>c Includes medium- and heavy-duty trucks over 8,500 lbs.</t>
  </si>
  <si>
    <t xml:space="preserve">d In 2014, EPA incorporated the NONROAD2008 model into MOVES2014. The current Inventory uses the Nonroad component of MOVES2014b for years 1999 through 2018. </t>
  </si>
  <si>
    <t>e Note that large year over year fluctuations in emission estimates partially reflect nature of data collection for these sources.</t>
  </si>
  <si>
    <t>f Official estimates exclude emissions from the combustion of both aviation and marine international bunker fuels; however, estimates including international bunker fuel-related emissions are presented for informational purposes.</t>
  </si>
  <si>
    <t xml:space="preserve">g Commercial aircraft, as modeled in FAA’s Aviation Environmental Design Tool (AEDT), consists of passenger aircraft, cargo, and other chartered flights. </t>
  </si>
  <si>
    <t>h Pipelines reflect CO2 emissions from natural gas-powered pipelines transporting natural gas.</t>
  </si>
  <si>
    <t>i Ethanol and biodiesel estimates are presented for informational purposes only. See Section 3.11 of this chapter and the estimates in Land Use, Land-Use Change, and Forestry (see Chapter 6), in line with IPCC methodological guidance and UNFCCC reporting obligations, for more information on ethanol and biodiesel.</t>
  </si>
  <si>
    <t>j Transportation sector natural gas and LPG consumption are based on data from EIA (2019b).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2018 time period.</t>
  </si>
  <si>
    <t>k Includes emissions from rail electricity.</t>
  </si>
  <si>
    <t xml:space="preserve">l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2018 time period.  </t>
  </si>
  <si>
    <t>Table 3-14:  CH4 Emissions from Mobile Combustion (MMT CO2 Eq.)</t>
  </si>
  <si>
    <t>Fuel Type/Vehicle Type a</t>
  </si>
  <si>
    <t>Gasoline On-Road b</t>
  </si>
  <si>
    <t>Medium- and Heavy-Duty Trucks and Buses</t>
  </si>
  <si>
    <t>Diesel On-Road b</t>
  </si>
  <si>
    <t>Alternative Fuel On-Road</t>
  </si>
  <si>
    <t>Non-Road c</t>
  </si>
  <si>
    <t>Ships and Boats</t>
  </si>
  <si>
    <t>Aircraft</t>
  </si>
  <si>
    <t>Agricultural Equipment d</t>
  </si>
  <si>
    <t>Construction/Mining Equipment e</t>
  </si>
  <si>
    <t>Other f</t>
  </si>
  <si>
    <t>Notes: In 2011, FHWA changed its methods for estimating vehicle miles traveled (VMT) and related data. These methodological changes included how vehicles are classified, moving from a system based on body-type to one that is based on wheelbase. These changes were first incorporated for the 1990 through 2010 Inventory and apply to the 2007 through 2018 time period. This resulted in large changes in VMT and fuel consumption data by vehicle class, thus leading to a shift in emissions among on-road vehicle classes. Totals may not sum due to independent rounding.</t>
  </si>
  <si>
    <t xml:space="preserve">a See Annex 3.2 for definitions of on-road vehicle types. </t>
  </si>
  <si>
    <t>b Gasoline and diesel highway vehicle mileage estimates are based on data from FHWA Highway Statistics Table VM-1 (FHWA 1996 through 2018). These mileage estimates are combined with estimates of fuel shares by vehicle type from DOE’s TEDB Annex Tables A.1 through A.6 (DOE 1993 through 2017). TEDB data for 2018 has not been published yet, therefore 2017 data are used as a proxy.</t>
  </si>
  <si>
    <t>c Rail emissions do not include emissions from electric powered locomotives. Class II and Class III diesel consumption data for 2014-2018 is estimated by applying the historical average fuel usage per carload factor to the annual number of carloads. Intercity rail diesel consumption data for 2017 and 2018 is not available yet, therefore 2016 data are used as a proxy. Commuter rail diesel consumption data for 2018 is not available yet, therefore 2017 data are used as a proxy.</t>
  </si>
  <si>
    <t>d Includes equipment, such as tractors and combines, as well as fuel consumption from trucks that are used off-road in agriculture.</t>
  </si>
  <si>
    <t>e Includes equipment, such as cranes, dumpers, and excavators, as well as fuel consumption from trucks that are used off-road in construction.</t>
  </si>
  <si>
    <t>f “Other” includes snowmobiles and other recreational equipment, logging equipment, lawn and garden equipment, railroad equipment, airport equipment, commercial equipment, and industrial equipment, as well as fuel consumption from trucks that are used off-road for commercial/industrial purposes.</t>
  </si>
  <si>
    <t>Table 3-15:  N2O Emissions from Mobile Combustion (MMT CO2 Eq.)</t>
  </si>
  <si>
    <t>Non-Road</t>
  </si>
  <si>
    <t>Rail c</t>
  </si>
  <si>
    <t xml:space="preserve">Aircraft </t>
  </si>
  <si>
    <t>Notes: In 2011, FHWA changed its methods for estimating vehicle miles traveled (VMT) and related data. These methodological changes included how vehicles are classified, moving from a system based on body type to one that is based on wheelbase. These changes were first incorporated for the 1990 through 2010 Inventory and apply to the 2007 through 2018 time period. This resulted in large changes in VMT and fuel consumption data by vehicle class, thus leading to a shift in emissions among on-road vehicle classes. Totals may not sum due to independent rounding.</t>
  </si>
  <si>
    <t>b Gasoline and diesel highway vehicle mileage estimates are based on data from FHWA Highway Statistics Table VM-1 (FHWA 1996 through 2018). These mileage estimates are combined with estimates of fuel shares by vehicle type from DOE’s TEDB Annex Tables A.1 through A.6 (DOE 1993 through 2017). TEDB data for 2018 has not been published yet, therefore 2016 data are used as a proxy.</t>
  </si>
  <si>
    <t xml:space="preserve">c Rail emissions do not include emissions from electric powered locomotives. Class II and Class III diesel consumption data for 2014-2017 is estimated by applying the historical average fuel usage per carload factor to the annual number of carloads. Intercity rail diesel consumption data for 2017 and 2018 is not available yet, therefore 2016 data are used as a proxy. Commuter rail diesel consumption data for 2018 is not available yet, therefore 2017 data are used as a proxy. </t>
  </si>
  <si>
    <t>Industry Energy Greenhouse Gas Emissions by Pollutant Type</t>
  </si>
  <si>
    <t>EPA_Table 3-9</t>
  </si>
  <si>
    <t>EPA_Table 3-10</t>
  </si>
  <si>
    <t>EPA_Table 3-13</t>
  </si>
  <si>
    <t>Gasoline</t>
  </si>
  <si>
    <t>Distillate Fuel Oil</t>
  </si>
  <si>
    <t>LPG</t>
  </si>
  <si>
    <t>EPS Sub 4</t>
  </si>
  <si>
    <t>EPS Sub 1</t>
  </si>
  <si>
    <t>EPS Sub 2</t>
  </si>
  <si>
    <t>EPS Sub 3</t>
  </si>
  <si>
    <t>Hydrogen</t>
  </si>
  <si>
    <t>Biofuel Ethanol</t>
  </si>
  <si>
    <t>Biofuel Diesel</t>
  </si>
  <si>
    <t>Transportation CO2 Emissions by Fuel Type</t>
  </si>
  <si>
    <t>aviation gasoline</t>
  </si>
  <si>
    <t>Transportation CO2 Emissions by Vehicle Type</t>
  </si>
  <si>
    <t>Passenger Cars and Light-Duty Trucks</t>
  </si>
  <si>
    <t>Medium and Heavy Duty Trucks</t>
  </si>
  <si>
    <t>Recreational Boats</t>
  </si>
  <si>
    <t>International Bunker Fuels</t>
  </si>
  <si>
    <t>Commercial Aircraft</t>
  </si>
  <si>
    <t>*excludes elec</t>
  </si>
  <si>
    <t>Military and Other Aircraft</t>
  </si>
  <si>
    <t>Other Aircraft</t>
  </si>
  <si>
    <t>TAG</t>
  </si>
  <si>
    <t>NA</t>
  </si>
  <si>
    <t>Ships</t>
  </si>
  <si>
    <t>Electricity Generation by Type Including Distributed Generation[hard coal es]</t>
  </si>
  <si>
    <t>Electricity Generation by Type Including Distributed Generation</t>
  </si>
  <si>
    <t>MWh</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</si>
  <si>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</si>
  <si>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</si>
  <si>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</si>
  <si>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</si>
  <si>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</si>
  <si>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</si>
  <si>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</si>
  <si>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</si>
  <si>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</si>
  <si>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</si>
  <si>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</si>
  <si>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</si>
  <si>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</si>
  <si>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</si>
  <si>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</si>
  <si>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biomass</t>
  </si>
  <si>
    <t>geothermal</t>
  </si>
  <si>
    <t>petroleum</t>
  </si>
  <si>
    <t>lignite</t>
  </si>
  <si>
    <t>crude oil</t>
  </si>
  <si>
    <t>EPS 2019 MWhs</t>
  </si>
  <si>
    <t>coal</t>
  </si>
  <si>
    <t>Other Gases</t>
  </si>
  <si>
    <t>Total Electricity Sector Generation by Fuel Type (%)</t>
  </si>
  <si>
    <t>Electric Sector CO2 Emissions by Fuel Type</t>
  </si>
  <si>
    <t>natural gas</t>
  </si>
  <si>
    <t>Electric Sector CH4 Emissions by Fuel Type</t>
  </si>
  <si>
    <t>Electric Sector N2O Emissions by Fuel Type</t>
  </si>
  <si>
    <t>Industry Sector CO2 Emissions by Fuel Type</t>
  </si>
  <si>
    <t>EPA_Table 3-11</t>
  </si>
  <si>
    <t>Industry Sector CH4 Emissions by Fuel Type</t>
  </si>
  <si>
    <t>Industry Sector N2O Emissions by Fuel Type</t>
  </si>
  <si>
    <t>Table 4-1:  Emissions from Industrial Processes and Product Use (MMT CO2 Eq.)</t>
  </si>
  <si>
    <t>Iron and Steel Production &amp; Metallurgical Coke Production</t>
  </si>
  <si>
    <t>Iron and Steel Production</t>
  </si>
  <si>
    <t>Metallurgical Coke Production</t>
  </si>
  <si>
    <t>Cement Production</t>
  </si>
  <si>
    <t>Petrochemical Production</t>
  </si>
  <si>
    <t>Ammonia Production</t>
  </si>
  <si>
    <t>Lime Production</t>
  </si>
  <si>
    <t>Other Process Uses of Carbonates</t>
  </si>
  <si>
    <t>Carbon Dioxide Consumption</t>
  </si>
  <si>
    <t>Urea Consumption for Non-Agricultural Purposes</t>
  </si>
  <si>
    <t>Ferroalloy Production</t>
  </si>
  <si>
    <t>Soda Ash Production</t>
  </si>
  <si>
    <t>Titanium Dioxide Production</t>
  </si>
  <si>
    <t>Aluminum Production</t>
  </si>
  <si>
    <t>Glass Production</t>
  </si>
  <si>
    <t>Zinc Production</t>
  </si>
  <si>
    <t>Phosphoric Acid Production</t>
  </si>
  <si>
    <t>Lead Production</t>
  </si>
  <si>
    <t>Carbide Production and Consumption</t>
  </si>
  <si>
    <t>Magnesium Production and Processing</t>
  </si>
  <si>
    <t>Adipic Acid Production</t>
  </si>
  <si>
    <t>Nitric Acid Production</t>
  </si>
  <si>
    <t>N?O from Product Uses</t>
  </si>
  <si>
    <t>Caprolactam, Glyoxal, and Glyoxylic Acid Production</t>
  </si>
  <si>
    <t>Electronics Industry</t>
  </si>
  <si>
    <t>HFCs</t>
  </si>
  <si>
    <t>Substitution of Ozone Depleting Substances a</t>
  </si>
  <si>
    <t>HCFC-22 Production</t>
  </si>
  <si>
    <t>PFCs</t>
  </si>
  <si>
    <t>Substitution of Ozone Depleting Substances</t>
  </si>
  <si>
    <t>SF6</t>
  </si>
  <si>
    <t>Electrical Transmission and Distribution</t>
  </si>
  <si>
    <t>NF3</t>
  </si>
  <si>
    <t>Unspecified Mix of HFCs, PFCs, SF6, and NF3</t>
  </si>
  <si>
    <t>a Small amounts of PFC emissions also result from this source.</t>
  </si>
  <si>
    <t>Process Emissions in CO2e Excluding Ag and Waste</t>
  </si>
  <si>
    <t>Agriculture</t>
  </si>
  <si>
    <t>Waste</t>
  </si>
  <si>
    <t>Table 5-1:  Emissions from Agriculture (MMT CO2 Eq.)</t>
  </si>
  <si>
    <t>Urea Fertilization</t>
  </si>
  <si>
    <t>Liming</t>
  </si>
  <si>
    <t>Enteric Fermentation</t>
  </si>
  <si>
    <t>Manure Management</t>
  </si>
  <si>
    <t>Rice Cultivation</t>
  </si>
  <si>
    <t>Field Burning of Agricultural Residues</t>
  </si>
  <si>
    <t>Agricultural Soil Management</t>
  </si>
  <si>
    <t>Table 7-1:  Emissions from Waste (MMT CO2 Eq.)</t>
  </si>
  <si>
    <t>Landfills</t>
  </si>
  <si>
    <t>Wastewater Treatment</t>
  </si>
  <si>
    <t>Composting</t>
  </si>
  <si>
    <t>Industry Process Greenhouse Gas Emissions by Pollutant Type</t>
  </si>
  <si>
    <t>Industry Process Greenhouse Gas Emissions by Sector</t>
  </si>
  <si>
    <t>Assigned EPS Sector</t>
  </si>
  <si>
    <t>Assigned EPS sector</t>
  </si>
  <si>
    <t>included in sector tabs</t>
  </si>
  <si>
    <t>process</t>
  </si>
  <si>
    <t>EPA Tables 3-1, 4-1, Table 5-1, Table 7-1</t>
  </si>
  <si>
    <t>Process vs. other</t>
  </si>
  <si>
    <t>Industrial sector</t>
  </si>
  <si>
    <t>Not included</t>
  </si>
  <si>
    <t>gas</t>
  </si>
  <si>
    <t>Total Economy-wide Greenhouse Gas Emissions by Sector</t>
  </si>
  <si>
    <t>Transportation Sector</t>
  </si>
  <si>
    <t>Electricity Sector</t>
  </si>
  <si>
    <t>District Heat Sector</t>
  </si>
  <si>
    <t>LULUCF Sector</t>
  </si>
  <si>
    <t>Geoengineering sector</t>
  </si>
  <si>
    <t>Industry Energy</t>
  </si>
  <si>
    <t>Industry Process</t>
  </si>
  <si>
    <t>Table 6-1:  Net CO2 Flux from Land Use, Land-Use Change, and Forestry (MMT CO2 Eq.)</t>
  </si>
  <si>
    <t>Land-Use Category</t>
  </si>
  <si>
    <t>Forest Land Remaining Forest Land</t>
  </si>
  <si>
    <t>Changes in Forest Carbon Stocksa</t>
  </si>
  <si>
    <t>Land Converted to Forest Land</t>
  </si>
  <si>
    <t>Changes in Forest Carbon Stocksb</t>
  </si>
  <si>
    <t>Cropland Remaining Cropland</t>
  </si>
  <si>
    <t>Changes in Mineral and Organic Soil Carbon Stocks</t>
  </si>
  <si>
    <t>Land Converted to Cropland</t>
  </si>
  <si>
    <t>Changes in all Ecosystem Carbon Stocksc</t>
  </si>
  <si>
    <t>Grassland Remaining Grassland</t>
  </si>
  <si>
    <t>Land Converted to Grassland</t>
  </si>
  <si>
    <t>Wetlands Remaining Wetlands</t>
  </si>
  <si>
    <t>Changes in Organic Soil Carbon Stocks in Peatlands</t>
  </si>
  <si>
    <t>Changes in Aboveground and Soil Carbon Stocks in Coastal Wetlands</t>
  </si>
  <si>
    <t>Land Converted to Wetlands</t>
  </si>
  <si>
    <t>(+)</t>
  </si>
  <si>
    <t>Changes in Aboveground and Soil Carbon Stocksd</t>
  </si>
  <si>
    <t>Settlements Remaining Settlements</t>
  </si>
  <si>
    <t>Changes in Organic Soil Carbon Stocks</t>
  </si>
  <si>
    <t>Changes in Settlement Tree Carbon Stocks</t>
  </si>
  <si>
    <t>Changes in Yard Trimmings and Food Scrap Carbon Stocks in Landfills</t>
  </si>
  <si>
    <t>Land Converted to Settlements</t>
  </si>
  <si>
    <t>LULUCF Carbon Stock Change</t>
  </si>
  <si>
    <t>Notes: Totals may not sum due to independent rounding. Parentheses indicate net sequestration.</t>
  </si>
  <si>
    <t>+ Absolute value does not exceed 0.05 MMT CO2 Eq.</t>
  </si>
  <si>
    <t>a Includes the net changes to carbon stocks stored in all forest ecosystem pools and harvested wood products.</t>
  </si>
  <si>
    <t xml:space="preserve">b Includes the net changes to carbon stocks stored in all forest ecosystem pools (excludes drained organic soils which are included in the flux from Forest Land Remaining Forest Land because it is not possible to separate the activity data at this time). </t>
  </si>
  <si>
    <t>c Includes changes in mineral and organic soil carbon stocks for all land use conversions to cropland, grassland, and settlements, respectively. Also includes aboveground/belowground biomass, dead wood, and litter carbon stock changes for conversion of forest land to cropland, grassland, and settlements, respectively.</t>
  </si>
  <si>
    <t>d Includes aboveground and soil carbon stock changes for land converted to vegetated coastal wetlands.</t>
  </si>
  <si>
    <t>Report</t>
  </si>
  <si>
    <t>Scenario</t>
  </si>
  <si>
    <t>Reference case</t>
  </si>
  <si>
    <t>Datekey</t>
  </si>
  <si>
    <t>Release Date</t>
  </si>
  <si>
    <t>TCE000</t>
  </si>
  <si>
    <t>18. Energy-Related Carbon Dioxide Emissions by Sector and Source</t>
  </si>
  <si>
    <t>(million metric tons carbon dioxide, unless otherwise noted)</t>
  </si>
  <si>
    <t/>
  </si>
  <si>
    <t xml:space="preserve"> Sector and Source</t>
  </si>
  <si>
    <t xml:space="preserve"> Residential</t>
  </si>
  <si>
    <t>TCE000:ba_Petroleum</t>
  </si>
  <si>
    <t xml:space="preserve">   Petroleum</t>
  </si>
  <si>
    <t>TCE000:ba_NaturalGas</t>
  </si>
  <si>
    <t xml:space="preserve">   Natural Gas</t>
  </si>
  <si>
    <t>TCE000:ba_Electricity</t>
  </si>
  <si>
    <t xml:space="preserve">   Electricity 1/</t>
  </si>
  <si>
    <t>TCE000:ba_Total</t>
  </si>
  <si>
    <t xml:space="preserve">     Total Residential</t>
  </si>
  <si>
    <t xml:space="preserve"> Commercial</t>
  </si>
  <si>
    <t>TCE000:ca_Petroleum</t>
  </si>
  <si>
    <t>TCE000:ca_NaturalGas</t>
  </si>
  <si>
    <t>TCE000:ca_Coal</t>
  </si>
  <si>
    <t xml:space="preserve">   Coal</t>
  </si>
  <si>
    <t>TCE000:ca_Electricity</t>
  </si>
  <si>
    <t>TCE000:ca_Total</t>
  </si>
  <si>
    <t xml:space="preserve">     Total Commercial</t>
  </si>
  <si>
    <t xml:space="preserve"> Industrial 2/</t>
  </si>
  <si>
    <t>TCE000:da_Petroleum</t>
  </si>
  <si>
    <t>TCE000:da_NaturalGas</t>
  </si>
  <si>
    <t xml:space="preserve">   Natural Gas 3/</t>
  </si>
  <si>
    <t>TCE000:da_Coal</t>
  </si>
  <si>
    <t>TCE000:da_Electricity</t>
  </si>
  <si>
    <t>TCE000:da_Total</t>
  </si>
  <si>
    <t xml:space="preserve">     Total Industrial</t>
  </si>
  <si>
    <t xml:space="preserve"> Transportation</t>
  </si>
  <si>
    <t>TCE000:ea_Petroleum</t>
  </si>
  <si>
    <t xml:space="preserve">   Petroleum 4/</t>
  </si>
  <si>
    <t>TCE000:ea_NaturalGas</t>
  </si>
  <si>
    <t xml:space="preserve">   Natural Gas 5/</t>
  </si>
  <si>
    <t>TCE000:ea_Electricity</t>
  </si>
  <si>
    <t>TCE000:ea_Total</t>
  </si>
  <si>
    <t xml:space="preserve">     Total Transportation</t>
  </si>
  <si>
    <t xml:space="preserve"> Electric Power 6/</t>
  </si>
  <si>
    <t>TCE000:fa_Petroleum</t>
  </si>
  <si>
    <t>TCE000:fa_NaturalGas</t>
  </si>
  <si>
    <t>TCE000:fa_Coal</t>
  </si>
  <si>
    <t>TCE000:fa_Other</t>
  </si>
  <si>
    <t xml:space="preserve">   Other 7/</t>
  </si>
  <si>
    <t>TCE000:fa_Total</t>
  </si>
  <si>
    <t xml:space="preserve">     Total Electric Power</t>
  </si>
  <si>
    <t xml:space="preserve"> Total by Fuel</t>
  </si>
  <si>
    <t>TCE000:ga_Petroleum</t>
  </si>
  <si>
    <t>TCE000:ga_NaturalGas</t>
  </si>
  <si>
    <t>TCE000:ga_Coal</t>
  </si>
  <si>
    <t>TCE000:ga_Other</t>
  </si>
  <si>
    <t>TCE000:ga_Total</t>
  </si>
  <si>
    <t xml:space="preserve">     Total</t>
  </si>
  <si>
    <t xml:space="preserve"> Carbon Dioxide Emissions</t>
  </si>
  <si>
    <t>TCE000:ha_equivalentper</t>
  </si>
  <si>
    <t xml:space="preserve"> (tons carbon dioxide per person)</t>
  </si>
  <si>
    <t>accounting of carbon dioxide emissions under the United Nations convention.</t>
  </si>
  <si>
    <t xml:space="preserve">  Note: By convention, the direct emissions from biogenic energy sources are excluded from energy-related CO2 emissions.  The release</t>
  </si>
  <si>
    <t>of carbon from these sources is assumed to be balanced by the uptake of carbon when the feedstock is grown, resulting in zero net</t>
  </si>
  <si>
    <t>emissions over some period of time. If, however, increased use of biomass energy results in a decline in terrestrial</t>
  </si>
  <si>
    <t>carbon stocks, a net positive release of carbon may occur.  See Table 19, "Energy-Related Carbon Dioxide Emissions by End Use", for the</t>
  </si>
  <si>
    <t>emissions from biogenic energy sources as an indication of the potential net release of carbon dioxide in the absence of offsetting</t>
  </si>
  <si>
    <t>sequestration.  Totals may not equal sum of components due to independent rounding.</t>
  </si>
  <si>
    <t>EPD000</t>
  </si>
  <si>
    <t>54. Electric Power Projections by Electricity Market Module Region</t>
  </si>
  <si>
    <t xml:space="preserve"> Electricity Supply and Demand</t>
  </si>
  <si>
    <t>Net Summer Electricity Generating Capacity 1/</t>
  </si>
  <si>
    <t>(gigawatts)</t>
  </si>
  <si>
    <t xml:space="preserve">  Electric Power Sector 2/</t>
  </si>
  <si>
    <t>EPD000:ba_CoalSteam</t>
  </si>
  <si>
    <t xml:space="preserve">    Coal 3/</t>
  </si>
  <si>
    <t>EPD000:ba_OtherFossilSt</t>
  </si>
  <si>
    <t xml:space="preserve">    Oil and Natural Gas Steam 3, 4/</t>
  </si>
  <si>
    <t>EPD000:ba_CombinedCycle</t>
  </si>
  <si>
    <t xml:space="preserve">    Combined Cycle</t>
  </si>
  <si>
    <t>EPD000:ba_CombustionTur</t>
  </si>
  <si>
    <t xml:space="preserve">    Combustion Turbine/Diesel</t>
  </si>
  <si>
    <t>EPD000:ba_NuclearPower</t>
  </si>
  <si>
    <t xml:space="preserve">    Nuclear Power</t>
  </si>
  <si>
    <t>EPD000:ba_PumpedStorage</t>
  </si>
  <si>
    <t xml:space="preserve">    Pumped Storage</t>
  </si>
  <si>
    <t>EPD000:ba_DiurnalStorag</t>
  </si>
  <si>
    <t xml:space="preserve">    Diurnal Storage</t>
  </si>
  <si>
    <t>EPD000:ba_FuelCells</t>
  </si>
  <si>
    <t xml:space="preserve">    Fuel Cells</t>
  </si>
  <si>
    <t>EPD000:ba_RenewableSour</t>
  </si>
  <si>
    <t xml:space="preserve">    Renewable Sources 5/</t>
  </si>
  <si>
    <t>EPD000:ba_DistributedGe</t>
  </si>
  <si>
    <t xml:space="preserve">    Distributed Generation 6/</t>
  </si>
  <si>
    <t>- -</t>
  </si>
  <si>
    <t>EPD000:ba_TotalCapacity</t>
  </si>
  <si>
    <t xml:space="preserve">      Total Capacity</t>
  </si>
  <si>
    <t xml:space="preserve">   Cumulative Planned Additions 7/</t>
  </si>
  <si>
    <t>EPD000:ca_CoalSteam</t>
  </si>
  <si>
    <t xml:space="preserve">     Coal</t>
  </si>
  <si>
    <t>EPD000:ca_OtherFossilSt</t>
  </si>
  <si>
    <t xml:space="preserve">     Oil and Natural Gas Steam 4/</t>
  </si>
  <si>
    <t>EPD000:ca_CombinedCycle</t>
  </si>
  <si>
    <t xml:space="preserve">     Combined Cycle</t>
  </si>
  <si>
    <t>EPD000:ca_CombustionTur</t>
  </si>
  <si>
    <t xml:space="preserve">     Combustion Turbine/Diesel</t>
  </si>
  <si>
    <t>EPD000:ca_NuclearPower</t>
  </si>
  <si>
    <t xml:space="preserve">     Nuclear Power</t>
  </si>
  <si>
    <t>EPD000:ca_PumpedStorage</t>
  </si>
  <si>
    <t xml:space="preserve">     Pumped Storage</t>
  </si>
  <si>
    <t>EPD000:ca_DiurnalStorag</t>
  </si>
  <si>
    <t xml:space="preserve">     Diurnal Storage</t>
  </si>
  <si>
    <t>EPD000:ca_FuelCells</t>
  </si>
  <si>
    <t xml:space="preserve">     Fuel Cells</t>
  </si>
  <si>
    <t>EPD000:ca_RenewableSour</t>
  </si>
  <si>
    <t xml:space="preserve">     Renewable Sources 5/</t>
  </si>
  <si>
    <t>EPD000:ca_DistributedGe</t>
  </si>
  <si>
    <t xml:space="preserve">     Distributed Generation 6/</t>
  </si>
  <si>
    <t>EPD000:ca_TotalPlannedA</t>
  </si>
  <si>
    <t xml:space="preserve">       Total Planned Additions</t>
  </si>
  <si>
    <t xml:space="preserve">   Cumulative Unplanned Additions 7/</t>
  </si>
  <si>
    <t>EPD000:da_CoalSteam</t>
  </si>
  <si>
    <t>EPD000:da_OtherFossilSt</t>
  </si>
  <si>
    <t>EPD000:da_CombinedCycle</t>
  </si>
  <si>
    <t>EPD000:da_CombustionTur</t>
  </si>
  <si>
    <t>EPD000:da_NuclearPower</t>
  </si>
  <si>
    <t>EPD000:da_PumpedStorage</t>
  </si>
  <si>
    <t>EPD000:da_DiurnalStorag</t>
  </si>
  <si>
    <t>EPD000:da_FuelCells</t>
  </si>
  <si>
    <t>EPD000:da_RenewableSour</t>
  </si>
  <si>
    <t>EPD000:da_DistributedGe</t>
  </si>
  <si>
    <t>EPD000:da_TotalUnplanne</t>
  </si>
  <si>
    <t xml:space="preserve">       Total Unplanned Additions</t>
  </si>
  <si>
    <t>EPD000:da_CumulativeTot</t>
  </si>
  <si>
    <t xml:space="preserve">   Cumulative Electric Power Sector Additions</t>
  </si>
  <si>
    <t xml:space="preserve">   Cumulative Retirements 8/</t>
  </si>
  <si>
    <t>EPD000:ea_CoalSteam</t>
  </si>
  <si>
    <t>EPD000:ea_OtherFossilSt</t>
  </si>
  <si>
    <t>EPD000:ea_CombinedCycle</t>
  </si>
  <si>
    <t>EPD000:ea_CombustionTur</t>
  </si>
  <si>
    <t>EPD000:ea_NuclearPower</t>
  </si>
  <si>
    <t>EPD000:ea_PumpedStorage</t>
  </si>
  <si>
    <t>EPD000:ea_DiurnalStorag</t>
  </si>
  <si>
    <t>EPD000:ea_FuelCells</t>
  </si>
  <si>
    <t>EPD000:ea_RenewableSour</t>
  </si>
  <si>
    <t>EPD000:ea_Total</t>
  </si>
  <si>
    <t xml:space="preserve">       Total</t>
  </si>
  <si>
    <t xml:space="preserve">  End-Use Sectors 9/</t>
  </si>
  <si>
    <t>EPD000:ga_Coal</t>
  </si>
  <si>
    <t xml:space="preserve">    Coal</t>
  </si>
  <si>
    <t>EPD000:ga_Petroleum</t>
  </si>
  <si>
    <t xml:space="preserve">    Petroleum</t>
  </si>
  <si>
    <t>EPD000:ga_NaturalGas</t>
  </si>
  <si>
    <t xml:space="preserve">    Natural Gas</t>
  </si>
  <si>
    <t>EPD000:ga_OtherGaseousF</t>
  </si>
  <si>
    <t xml:space="preserve">    Other Gaseous Fuels 10/</t>
  </si>
  <si>
    <t>EPD000:ga_RenewableSour</t>
  </si>
  <si>
    <t>EPD000:ga_Other</t>
  </si>
  <si>
    <t xml:space="preserve">    Other 11/</t>
  </si>
  <si>
    <t>EPD000:ga_Total</t>
  </si>
  <si>
    <t xml:space="preserve">      Total</t>
  </si>
  <si>
    <t>Electricity Sales</t>
  </si>
  <si>
    <t>(billion kilowatthours)</t>
  </si>
  <si>
    <t>EPD000:ha_Residential</t>
  </si>
  <si>
    <t>EPD000:ha_Commercial/Ot</t>
  </si>
  <si>
    <t xml:space="preserve">  Commercial/Other</t>
  </si>
  <si>
    <t>EPD000:ha_Industrial</t>
  </si>
  <si>
    <t>EPD000:ha_Transportatio</t>
  </si>
  <si>
    <t>EPD000:ha_TotalSales</t>
  </si>
  <si>
    <t xml:space="preserve">    Total Sales</t>
  </si>
  <si>
    <t>Net Energy for Load (billion kilowatthours) 12/</t>
  </si>
  <si>
    <t>EPD000:ia_GrossInternat</t>
  </si>
  <si>
    <t xml:space="preserve">  Gross International Imports</t>
  </si>
  <si>
    <t>EPD000:ja_GrossInternat</t>
  </si>
  <si>
    <t xml:space="preserve">  Gross International Exports</t>
  </si>
  <si>
    <t>EPD000:ja_GrossInterreg</t>
  </si>
  <si>
    <t xml:space="preserve">  Gross Interregional Electricity Imports</t>
  </si>
  <si>
    <t>EPD000:ka_GrossInterreg</t>
  </si>
  <si>
    <t xml:space="preserve">  Gross Interregional Electricity Exports</t>
  </si>
  <si>
    <t>EPD000:ka_Purchasesfrom</t>
  </si>
  <si>
    <t xml:space="preserve">  Purchases from Combined Heat and Power 9/</t>
  </si>
  <si>
    <t>EPD000:ka_ElectricPower</t>
  </si>
  <si>
    <t xml:space="preserve">  Electric Power Sector Generation for Customer</t>
  </si>
  <si>
    <t>EPD000:ka_TotalNetEnerg</t>
  </si>
  <si>
    <t xml:space="preserve">    Total Net Energy for Load</t>
  </si>
  <si>
    <t>Generation by Fuel Type</t>
  </si>
  <si>
    <t xml:space="preserve">  Electric Power Sector</t>
  </si>
  <si>
    <t>EPD000:la_Coal</t>
  </si>
  <si>
    <t>EPD000:la_Petroleum</t>
  </si>
  <si>
    <t>EPD000:la_NaturalGas</t>
  </si>
  <si>
    <t>EPD000:la_Nuclear</t>
  </si>
  <si>
    <t xml:space="preserve">    Nuclear</t>
  </si>
  <si>
    <t>EPD000:la_PumpedStorage</t>
  </si>
  <si>
    <t xml:space="preserve">    Pumped Storage and Other 13/</t>
  </si>
  <si>
    <t>EPD000:la_RenewableSour</t>
  </si>
  <si>
    <t xml:space="preserve">    Renewable Sources 14/</t>
  </si>
  <si>
    <t>EPD000:la_DistributedGe</t>
  </si>
  <si>
    <t>EPD000:la_TotalGenerati</t>
  </si>
  <si>
    <t xml:space="preserve">      Total Generation</t>
  </si>
  <si>
    <t>EPD000:la_SalestoCustom</t>
  </si>
  <si>
    <t xml:space="preserve">    Sales to Customers</t>
  </si>
  <si>
    <t>EPD000:la_Generationfor</t>
  </si>
  <si>
    <t xml:space="preserve">    Generation for Own Use</t>
  </si>
  <si>
    <t>EPD000:na_Coal</t>
  </si>
  <si>
    <t>EPD000:na_Petroleum</t>
  </si>
  <si>
    <t>EPD000:na_NaturalGas</t>
  </si>
  <si>
    <t>EPD000:na_OtherGaseousF</t>
  </si>
  <si>
    <t>EPD000:na_RenewableSour</t>
  </si>
  <si>
    <t>EPD000:na_Other</t>
  </si>
  <si>
    <t xml:space="preserve">    Other 10/</t>
  </si>
  <si>
    <t>EPD000:na_Total</t>
  </si>
  <si>
    <t>EPD000:na_SalestoUtilit</t>
  </si>
  <si>
    <t xml:space="preserve">    Sales to the Grid</t>
  </si>
  <si>
    <t>EPD000:na_Generationfor</t>
  </si>
  <si>
    <t>EPD000:oa_TotalElectric</t>
  </si>
  <si>
    <t>Total Electricity Generation</t>
  </si>
  <si>
    <t>End-Use Prices</t>
  </si>
  <si>
    <t>EPD000:pa_Residential</t>
  </si>
  <si>
    <t>EPD000:pa_Commercial</t>
  </si>
  <si>
    <t>EPD000:pa_Industrial</t>
  </si>
  <si>
    <t>EPD000:pa_Transportatio</t>
  </si>
  <si>
    <t>EPD000:pa_AllSectorsAve</t>
  </si>
  <si>
    <t xml:space="preserve">    All Sectors Average</t>
  </si>
  <si>
    <t>(nominal cents per kilowatthour)</t>
  </si>
  <si>
    <t>EPD000:pb_Residential</t>
  </si>
  <si>
    <t>EPD000:pb_Commercial</t>
  </si>
  <si>
    <t>EPD000:pb_Industrial</t>
  </si>
  <si>
    <t>EPD000:pb_Transportatio</t>
  </si>
  <si>
    <t>EPD000:pb_AllSectorsAve</t>
  </si>
  <si>
    <t>Prices by Service Category</t>
  </si>
  <si>
    <t>EPD000:qa_Generation</t>
  </si>
  <si>
    <t xml:space="preserve">  Generation</t>
  </si>
  <si>
    <t>EPD000:qa_Transmission</t>
  </si>
  <si>
    <t xml:space="preserve">  Transmission</t>
  </si>
  <si>
    <t>EPD000:qa_Distribution</t>
  </si>
  <si>
    <t xml:space="preserve">  Distribution</t>
  </si>
  <si>
    <t>EPD000:qb_Generation</t>
  </si>
  <si>
    <t>EPD000:qb_Transmission</t>
  </si>
  <si>
    <t>EPD000:qb_Distribution</t>
  </si>
  <si>
    <t>Fuel Consumption (quadrillion Btu) 2/</t>
  </si>
  <si>
    <t>EPD000:ra_Coal</t>
  </si>
  <si>
    <t xml:space="preserve">  Coal</t>
  </si>
  <si>
    <t>EPD000:ra_NaturalGas</t>
  </si>
  <si>
    <t xml:space="preserve">  Natural Gas</t>
  </si>
  <si>
    <t>EPD000:ra_Oil</t>
  </si>
  <si>
    <t xml:space="preserve">  Oil</t>
  </si>
  <si>
    <t>EPD000:ra_Total</t>
  </si>
  <si>
    <t xml:space="preserve">    Total</t>
  </si>
  <si>
    <t>Fuel Prices to the Electric Power Sector 2/</t>
  </si>
  <si>
    <t>EPD000:sa_Coal</t>
  </si>
  <si>
    <t>EPD000:sa_NaturalGas</t>
  </si>
  <si>
    <t>EPD000:sa_DistillateFue</t>
  </si>
  <si>
    <t xml:space="preserve">  Distillate Fuel Oil</t>
  </si>
  <si>
    <t>EPD000:sa_ResidualFuel</t>
  </si>
  <si>
    <t xml:space="preserve">  Residual Fuel Oil</t>
  </si>
  <si>
    <t>(nominal dollars per million Btu)</t>
  </si>
  <si>
    <t>EPD000:sb_Coal</t>
  </si>
  <si>
    <t>EPD000:sb_NaturalGas</t>
  </si>
  <si>
    <t>EPD000:sb_DistillateFue</t>
  </si>
  <si>
    <t>EPD000:sb_ResidualFuel</t>
  </si>
  <si>
    <t>Emissions from the Electric Power Sector 2/</t>
  </si>
  <si>
    <t>EPD000:ta_TotalCarbon(m</t>
  </si>
  <si>
    <t xml:space="preserve">  Total Carbon (million short tons)</t>
  </si>
  <si>
    <t>EPD000:ta_CarbonDioxide</t>
  </si>
  <si>
    <t xml:space="preserve">  Carbon Dioxide (million short tons)</t>
  </si>
  <si>
    <t>EPD000:ta_SulfurDioxide</t>
  </si>
  <si>
    <t xml:space="preserve">  Sulfur Dioxide (million short tons)</t>
  </si>
  <si>
    <t>EPD000:ta_NitrogenOxide</t>
  </si>
  <si>
    <t xml:space="preserve">  Nitrogen Oxide (million short tons)</t>
  </si>
  <si>
    <t>EPD000:ta_Mercury(tons)</t>
  </si>
  <si>
    <t xml:space="preserve">  Mercury (short tons)</t>
  </si>
  <si>
    <t>(exclusive of auxiliary power), as demonstrated by tests during summer peak demand.</t>
  </si>
  <si>
    <t>are not included explicitly as additions or retirements.  No planned conversions are assumed.  The totals reflect any conversions projected by</t>
  </si>
  <si>
    <t>the model.</t>
  </si>
  <si>
    <t>generating systems in the residential, commercial, and industrial sectors used primarily for own-use generation, but which may also sell</t>
  </si>
  <si>
    <t>some power to the grid.</t>
  </si>
  <si>
    <t>EIA 2019</t>
  </si>
  <si>
    <t>Total CO2e</t>
  </si>
  <si>
    <t>U.S. Energy Information Administration</t>
  </si>
  <si>
    <t>December 2020 Monthly Energy Review</t>
  </si>
  <si>
    <t>Release Date: December 23, 2020</t>
  </si>
  <si>
    <t>Next Update: January 26, 2021</t>
  </si>
  <si>
    <t>Table 11.1 Carbon Dioxide Emissions From Energy Consumption by Source</t>
  </si>
  <si>
    <t>Annual Total</t>
  </si>
  <si>
    <t>Coal, Including Coal Coke Net Imports, CO2 Emissions</t>
  </si>
  <si>
    <t>Natural Gas, Excluding Supplemental Gaseous Fuels, CO2 Emissions</t>
  </si>
  <si>
    <t>Aviation Gasoline CO2 Emissions</t>
  </si>
  <si>
    <t>Distillate Fuel Oil, Excluding Biodiesel, CO2 Emissions</t>
  </si>
  <si>
    <t>Hydrocarbon Gas Liquids CO2 Emissions</t>
  </si>
  <si>
    <t>Jet Fuel CO2 Emissions</t>
  </si>
  <si>
    <t>Kerosene CO2 Emissions</t>
  </si>
  <si>
    <t>Lubricants CO2 Emissions</t>
  </si>
  <si>
    <t>Motor Gasoline, Excluding Ethanol, CO2 Emissions</t>
  </si>
  <si>
    <t>Petroleum Coke CO2 Emissions</t>
  </si>
  <si>
    <t>Residual Fuel Oil CO2 Emissions</t>
  </si>
  <si>
    <t>Other Petroleum Products CO2 Emissions</t>
  </si>
  <si>
    <t>Petroleum, Excluding Biofuels, CO2 Emissions</t>
  </si>
  <si>
    <t>Total Energy CO2 Emissions</t>
  </si>
  <si>
    <t>(Million Metric Tons of Carbon Dioxide)</t>
  </si>
  <si>
    <t>Not Available</t>
  </si>
  <si>
    <t>Total Energy Residential Sector CO2 Emissions</t>
  </si>
  <si>
    <t>Residential Share of Electric Power Sector CO2 Emissions</t>
  </si>
  <si>
    <t>Petroleum Residential Sector CO2 Emissions</t>
  </si>
  <si>
    <t>Kerosene Residential Sector CO2 Emissions</t>
  </si>
  <si>
    <t>HGL Residential Sector CO2 Emissions</t>
  </si>
  <si>
    <t>Distillate Fuel Oil Residential Sector CO2 Emissions</t>
  </si>
  <si>
    <t>Natural Gas, Excluding Supplemental Gaseous Fuels, Residential Sector CO2 Emissions</t>
  </si>
  <si>
    <t>Coal Residential Sector CO2 Emissions</t>
  </si>
  <si>
    <t>Table 11.2 Carbon Dioxide Emissions From Energy Consumption: Residential Sector</t>
  </si>
  <si>
    <t>Table 11.3 Carbon Dioxide Emissions From Energy Consumption: Commercial Sector</t>
  </si>
  <si>
    <t>Coal Commercial Sector CO2 Emissions</t>
  </si>
  <si>
    <t>Natural Gas, Excluding Supplemental Gaseous Fuels, Commercial Sector CO2 Emissions</t>
  </si>
  <si>
    <t>Distillate Fuel Oil Commercial Sector CO2 Emissions</t>
  </si>
  <si>
    <t>HGL Commercial Sector CO2 Emissions</t>
  </si>
  <si>
    <t>Kerosene Commercial Sector CO2 Emissions</t>
  </si>
  <si>
    <t>Motor Gasoline, Excluding Ethanol, Commercial Sector CO2 Emissions</t>
  </si>
  <si>
    <t>Petroleum Coke Commercial Sector CO2 Emissions</t>
  </si>
  <si>
    <t>Residual Fuel Oil Commercial Sector CO2 Emissions</t>
  </si>
  <si>
    <t>Petroleum, Excluding Biofuels, Commercial Sector CO2 Emissions</t>
  </si>
  <si>
    <t>Commercial Share of Electric Power Sector CO2 Emissions</t>
  </si>
  <si>
    <t>Total Energy Commercial Sector CO2 Emissions</t>
  </si>
  <si>
    <t>Table 11.4 Carbon Dioxide Emissions From Energy Consumption: Industrial Sector</t>
  </si>
  <si>
    <t>Coal Industrial Sector CO2 Emissions</t>
  </si>
  <si>
    <t>Coal Coke Net Imports CO2 Emissions</t>
  </si>
  <si>
    <t>Natural Gas Industrial Sector CO2 Emissions</t>
  </si>
  <si>
    <t>Distillate Fuel Oil Industrial Sector CO2 Emissions</t>
  </si>
  <si>
    <t>HGL Industrial Sector CO2 Emissions</t>
  </si>
  <si>
    <t>Kerosene Industrial Sector CO2 Emissions</t>
  </si>
  <si>
    <t>Lubricants Industrial Sector CO2 Emissions</t>
  </si>
  <si>
    <t>Motor Gasoline, Excluding Ethanol, Industrial Sector CO2 Emissions</t>
  </si>
  <si>
    <t>Petroleum Coke Industrial Sector CO2 Emissions</t>
  </si>
  <si>
    <t>Residual Fuel Oil Industrial Sector CO2 Emissions</t>
  </si>
  <si>
    <t>Other Petroleum Products Industrial Sector CO2 Emissions</t>
  </si>
  <si>
    <t>Petroleum, Excluding Biofuels, Industrial Sector CO2 Emissions</t>
  </si>
  <si>
    <t>Industrial Share of Electric Power Sector CO2 Emissions</t>
  </si>
  <si>
    <t>Total Industrial Sector CO2 Emissions</t>
  </si>
  <si>
    <t>Table 11.5 Carbon Dioxide Emissions From Energy Consumption: Transportation Sector</t>
  </si>
  <si>
    <t>Coal Transportation Sector CO2 Emissions</t>
  </si>
  <si>
    <t>Natural Gas Transportation Sector CO2 Emissions</t>
  </si>
  <si>
    <t>Aviation Gasoline Transportation Sector CO2 Emissions</t>
  </si>
  <si>
    <t>Distillate Fuel Oil, Excluding Biodiesel, Transportation Sector CO2 Emissions</t>
  </si>
  <si>
    <t>HGL Transportation Sector CO2 Emissions</t>
  </si>
  <si>
    <t>Jet Fuel Transportation Sector CO2 Emissions</t>
  </si>
  <si>
    <t>Lubricants Transportation Sector CO2 Emissions</t>
  </si>
  <si>
    <t>Motor Gasoline, Excluding Ethanol, Transportation Sector CO2 Emissions</t>
  </si>
  <si>
    <t>Residual Fuel Oil Transportation Sector CO2 Emissions</t>
  </si>
  <si>
    <t>Petroleum, Excluding Biofuels, Transportation Sector CO2 Emissions</t>
  </si>
  <si>
    <t>Transportation Share of Electric Power Sector CO2 Emissions</t>
  </si>
  <si>
    <t>Total Energy Transportation Sector CO2 Emissions</t>
  </si>
  <si>
    <t>Table 11.6 Carbon Dioxide Emissions From Energy Consumption: Electric Power Sector</t>
  </si>
  <si>
    <t>Coal Electric Power Sector CO2 Emissions</t>
  </si>
  <si>
    <t>Natural Gas Electric Power Sector CO2 Emissions</t>
  </si>
  <si>
    <t>Distillate Fuel, Including Kerosene-Type Jet Fuel, Oil Electric Power Sector CO2 Emissions</t>
  </si>
  <si>
    <t>Petroleum Coke Electric Power Sector CO2 Emissions</t>
  </si>
  <si>
    <t>Residual Fuel Oil Electric Power Sector CO2 Emissions</t>
  </si>
  <si>
    <t>Petroleum Electric Power Sector CO2 Emissions</t>
  </si>
  <si>
    <t>Geothermal Energy Electric Power Sector CO2 Emissions</t>
  </si>
  <si>
    <t>Non-Biomass Waste Electric Power Sector CO2 Emissions</t>
  </si>
  <si>
    <t>Total Energy Electric Power Sector CO2 Emissions</t>
  </si>
  <si>
    <t>Table 11.7 Carbon Dioxide Emissions From Biomass Energy Consumption</t>
  </si>
  <si>
    <t>Wood CO2 Emissions</t>
  </si>
  <si>
    <t>Biomass Waste CO2 Emissions</t>
  </si>
  <si>
    <t>Fuel Ethanol, Excluding Denaturant, CO2 Emissions</t>
  </si>
  <si>
    <t>Biodiesel CO2 Emissions</t>
  </si>
  <si>
    <t>Biomass CO2 Emissions</t>
  </si>
  <si>
    <t>Biomass Residential Sector CO2 Emissions</t>
  </si>
  <si>
    <t>Biomass Commercial Sector CO2 Emissions</t>
  </si>
  <si>
    <t>Biomass Industrial Sector CO2 Emissions</t>
  </si>
  <si>
    <t>Biomass Transportation Sector CO2 Emissions</t>
  </si>
  <si>
    <t>Biomass Electric Power Sector CO2 Emissions</t>
  </si>
  <si>
    <t>distillate fuel oil</t>
  </si>
  <si>
    <t>hydrocarbon gas liquids</t>
  </si>
  <si>
    <t>jet fuel</t>
  </si>
  <si>
    <t>kerosene</t>
  </si>
  <si>
    <t>lubricants</t>
  </si>
  <si>
    <t>motor gasline</t>
  </si>
  <si>
    <t>petroleum coke</t>
  </si>
  <si>
    <t>residual fuel oil</t>
  </si>
  <si>
    <t>other petroleum</t>
  </si>
  <si>
    <t>total</t>
  </si>
  <si>
    <t>electricity</t>
  </si>
  <si>
    <t>motor gasoline</t>
  </si>
  <si>
    <t>EIA</t>
  </si>
  <si>
    <t>fuel oil</t>
  </si>
  <si>
    <t>EIA 2019 (CO2e)</t>
  </si>
  <si>
    <t>EIA 2019 (Total CO2e)</t>
  </si>
  <si>
    <t>EIA 2019 (Energy)</t>
  </si>
  <si>
    <t>Other</t>
  </si>
  <si>
    <t>other</t>
  </si>
  <si>
    <t>heat</t>
  </si>
  <si>
    <t>diesel</t>
  </si>
  <si>
    <t>EPA</t>
  </si>
  <si>
    <t>https://www.epa.gov/ghgemissions/inventory-us-greenhouse-gas-emissions-and-sinks-1990-2017</t>
  </si>
  <si>
    <t>Annual Energy Outlook</t>
  </si>
  <si>
    <t>https://www.eia.gov/outlooks/aeo/tables_ref.php</t>
  </si>
  <si>
    <t>EPS Outputs</t>
  </si>
  <si>
    <t>US EPS</t>
  </si>
  <si>
    <t>https://us.energypolicy.solutions/</t>
  </si>
  <si>
    <t>This spreadsheet compares start year EPS emissions to EPA and EIA emissions estimates.</t>
  </si>
  <si>
    <t>Note that EIA emissions cateogries are different than EPS and EPA</t>
  </si>
  <si>
    <t>Inventory of U.S. Greenhouse Gas Emissions and Sinks</t>
  </si>
  <si>
    <t>short tons</t>
  </si>
  <si>
    <t>Exported data</t>
  </si>
  <si>
    <t>SECTOR</t>
  </si>
  <si>
    <t>POLLUTANT</t>
  </si>
  <si>
    <t>POLLUTANT TYPE</t>
  </si>
  <si>
    <t>EMISSIONS</t>
  </si>
  <si>
    <t>UNIT OF MEASURE</t>
  </si>
  <si>
    <t>Biogenics - Vegetation and Soil</t>
  </si>
  <si>
    <t>Methanol</t>
  </si>
  <si>
    <t>HAP</t>
  </si>
  <si>
    <t>LB</t>
  </si>
  <si>
    <t>Industrial Processes - NEC</t>
  </si>
  <si>
    <t>Carbon Dioxide</t>
  </si>
  <si>
    <t>GHG</t>
  </si>
  <si>
    <t>TON</t>
  </si>
  <si>
    <t>Mobile - On-Road non-Diesel Light Duty Vehicles</t>
  </si>
  <si>
    <t>Formaldehyde</t>
  </si>
  <si>
    <t>Acetaldehyde</t>
  </si>
  <si>
    <t>Fires - Wildfires</t>
  </si>
  <si>
    <t>Mobile - On-Road Diesel Heavy Duty Vehicles</t>
  </si>
  <si>
    <t>Toluene</t>
  </si>
  <si>
    <t>Fires - Prescribed Fires</t>
  </si>
  <si>
    <t>Solvent - Consumer &amp; Commercial Solvent Use</t>
  </si>
  <si>
    <t>Xylenes (Mixed Isomers)</t>
  </si>
  <si>
    <t>Mobile - Non-Road Equipment - Gasoline</t>
  </si>
  <si>
    <t>2,2,4-Trimethylpentane</t>
  </si>
  <si>
    <t>Mobile - Non-Road Equipment - Diesel</t>
  </si>
  <si>
    <t>Benzene</t>
  </si>
  <si>
    <t>Acrolein</t>
  </si>
  <si>
    <t>Naphthalene</t>
  </si>
  <si>
    <t>Industrial Processes - Pulp &amp; Paper</t>
  </si>
  <si>
    <t>Hexane</t>
  </si>
  <si>
    <t>Acetonitrile</t>
  </si>
  <si>
    <t>Mobile - Aircraft</t>
  </si>
  <si>
    <t>Industrial Processes - Oil &amp; Gas Production</t>
  </si>
  <si>
    <t>Ethylene Glycol</t>
  </si>
  <si>
    <t>Ethyl Benzene</t>
  </si>
  <si>
    <t>Mobile - On-Road Diesel Light Duty Vehicles</t>
  </si>
  <si>
    <t>Gas Stations</t>
  </si>
  <si>
    <t>Solvent - Industrial Surface Coating &amp; Solvent Use</t>
  </si>
  <si>
    <t>1,3-Butadiene</t>
  </si>
  <si>
    <t>Fuel Comb - Residential - Wood</t>
  </si>
  <si>
    <t>Solvent - Non-Industrial Surface Coating</t>
  </si>
  <si>
    <t>Fuel Comb - Industrial Boilers, ICEs - Natural Gas</t>
  </si>
  <si>
    <t>Agriculture - Livestock Waste</t>
  </si>
  <si>
    <t>Solvent - Degreasing</t>
  </si>
  <si>
    <t>Mobile - On-Road non-Diesel Heavy Duty Vehicles</t>
  </si>
  <si>
    <t>Solvent - Graphic Arts</t>
  </si>
  <si>
    <t>Volatile Organic Compounds</t>
  </si>
  <si>
    <t>CAP</t>
  </si>
  <si>
    <t>Styrene</t>
  </si>
  <si>
    <t>Waste Disposal</t>
  </si>
  <si>
    <t>Carbon Monoxide</t>
  </si>
  <si>
    <t>Methyl Chloride</t>
  </si>
  <si>
    <t>Methyl Chloroform</t>
  </si>
  <si>
    <t>Mobile - Non-Road Equipment - Other</t>
  </si>
  <si>
    <t>2,4-Dichlorophenoxy Acetic Acid</t>
  </si>
  <si>
    <t>Fuel Comb - Electric Generation - Coal</t>
  </si>
  <si>
    <t>Glycol Ethers</t>
  </si>
  <si>
    <t>Acrylic Acid</t>
  </si>
  <si>
    <t>o-Xylene</t>
  </si>
  <si>
    <t>Mobile - Locomotives</t>
  </si>
  <si>
    <t>Diethylene Glycol Monobutyl Ether</t>
  </si>
  <si>
    <t>Methyl Isobutyl Ketone</t>
  </si>
  <si>
    <t>Solvent - Dry Cleaning</t>
  </si>
  <si>
    <t>Tetrachloroethylene</t>
  </si>
  <si>
    <t>Trichloroethylene</t>
  </si>
  <si>
    <t>Chlorine</t>
  </si>
  <si>
    <t>Phenol</t>
  </si>
  <si>
    <t>Cresol/Cresylic Acid (Mixed Isomers)</t>
  </si>
  <si>
    <t>Industrial Processes - Chemical Manuf</t>
  </si>
  <si>
    <t>Carbonyl Sulfide</t>
  </si>
  <si>
    <t>Hydrochloric Acid</t>
  </si>
  <si>
    <t>Fuel Comb - Electric Generation - Natural Gas</t>
  </si>
  <si>
    <t>Fuel Comb - Comm/Institutional - Natural Gas</t>
  </si>
  <si>
    <t>Hydrogen Sulfide</t>
  </si>
  <si>
    <t>Fuel Comb - Electric Generation - Biomass</t>
  </si>
  <si>
    <t>Miscellaneous Non-Industrial NEC</t>
  </si>
  <si>
    <t>Industrial Processes - Storage and Transfer</t>
  </si>
  <si>
    <t>Diethylene Glycol Monomethyl Ether</t>
  </si>
  <si>
    <t>Trifluralin</t>
  </si>
  <si>
    <t>Dust - Unpaved Road Dust</t>
  </si>
  <si>
    <t>PM10 Primary (Filt + Cond)</t>
  </si>
  <si>
    <t>Fires - Agricultural Field Burning</t>
  </si>
  <si>
    <t>Industrial Processes - Petroleum Refineries</t>
  </si>
  <si>
    <t>Hydrogen Fluoride</t>
  </si>
  <si>
    <t>Hydrogen Cyanide</t>
  </si>
  <si>
    <t>Bulk Gasoline Terminals</t>
  </si>
  <si>
    <t>Fuel Comb - Industrial Boilers, ICEs - Coal</t>
  </si>
  <si>
    <t>Methane</t>
  </si>
  <si>
    <t>Carbon Disulfide</t>
  </si>
  <si>
    <t>Agriculture - Crops &amp; Livestock Dust</t>
  </si>
  <si>
    <t>Fuel Comb - Industrial Boilers, ICEs - Biomass</t>
  </si>
  <si>
    <t>Commercial Cooking</t>
  </si>
  <si>
    <t>Industrial Processes - Non-ferrous Metals</t>
  </si>
  <si>
    <t>Mobile - Commercial Marine Vessels</t>
  </si>
  <si>
    <t>Propionaldehyde</t>
  </si>
  <si>
    <t>Ammonia</t>
  </si>
  <si>
    <t>Methylene Chloride</t>
  </si>
  <si>
    <t>Industrial Processes - Cement Manuf</t>
  </si>
  <si>
    <t>Fuel Comb - Electric Generation - Other</t>
  </si>
  <si>
    <t>Nitrogen Oxides</t>
  </si>
  <si>
    <t>PM2.5 Primary (Filt + Cond)</t>
  </si>
  <si>
    <t>Methyl Bromide</t>
  </si>
  <si>
    <t>Cyanide</t>
  </si>
  <si>
    <t>Methyl Methacrylate</t>
  </si>
  <si>
    <t>Pyrene</t>
  </si>
  <si>
    <t>Sulfur Dioxide</t>
  </si>
  <si>
    <t>Methylanthracene</t>
  </si>
  <si>
    <t>Methylchrysene</t>
  </si>
  <si>
    <t>Dust - Construction Dust</t>
  </si>
  <si>
    <t>Industrial Processes - Ferrous Metals</t>
  </si>
  <si>
    <t>Phenanthrene</t>
  </si>
  <si>
    <t>Fluoranthene</t>
  </si>
  <si>
    <t>Lead</t>
  </si>
  <si>
    <t>CAP/HAP</t>
  </si>
  <si>
    <t>Agriculture - Fertilizer Application</t>
  </si>
  <si>
    <t>Chrysene</t>
  </si>
  <si>
    <t>Benz[a]Anthracene</t>
  </si>
  <si>
    <t>Dust - Paved Road Dust</t>
  </si>
  <si>
    <t>Acenaphthylene</t>
  </si>
  <si>
    <t>Fuel Comb - Industrial Boilers, ICEs - Oil</t>
  </si>
  <si>
    <t>Remaining PMFINE portion of PM2.5-PRI</t>
  </si>
  <si>
    <t>Fuel Comb - Residential - Natural Gas</t>
  </si>
  <si>
    <t>Fuel Comb - Industrial Boilers, ICEs - Other</t>
  </si>
  <si>
    <t>Carbaryl</t>
  </si>
  <si>
    <t>Organic Carbon portion of PM2.5-PRI</t>
  </si>
  <si>
    <t>Benzofluoranthenes</t>
  </si>
  <si>
    <t>Benzo[g,h,i,]Perylene</t>
  </si>
  <si>
    <t>Anthracene</t>
  </si>
  <si>
    <t>Acetamide</t>
  </si>
  <si>
    <t>Vinyl Acetate</t>
  </si>
  <si>
    <t>Benzo(c)phenanthrene</t>
  </si>
  <si>
    <t>m-Xylene</t>
  </si>
  <si>
    <t>Chloroform</t>
  </si>
  <si>
    <t>Indeno[1,2,3-c,d]Pyrene</t>
  </si>
  <si>
    <t>Captan</t>
  </si>
  <si>
    <t>Vinyl Chloride</t>
  </si>
  <si>
    <t>Cumene</t>
  </si>
  <si>
    <t>Industrial Processes - Mining</t>
  </si>
  <si>
    <t>Methylbenzopyrene</t>
  </si>
  <si>
    <t>Fuel Comb - Electric Generation - Oil</t>
  </si>
  <si>
    <t>Chlorobenzene</t>
  </si>
  <si>
    <t>Benzo[e]Pyrene</t>
  </si>
  <si>
    <t>1,3-Dichloropropene</t>
  </si>
  <si>
    <t>Benzo[k]Fluoranthene</t>
  </si>
  <si>
    <t>Benzo(a)Fluoranthene</t>
  </si>
  <si>
    <t>Fuel Comb - Comm/Institutional - Coal</t>
  </si>
  <si>
    <t>Fluorene</t>
  </si>
  <si>
    <t>1-Bromopropane</t>
  </si>
  <si>
    <t>Carbazole</t>
  </si>
  <si>
    <t>Manganese</t>
  </si>
  <si>
    <t>Ethylene Glycol Methyl Ether</t>
  </si>
  <si>
    <t>Ethylene Dichloride</t>
  </si>
  <si>
    <t>2-Methylnaphthalene</t>
  </si>
  <si>
    <t>PAH/POM - Unspecified</t>
  </si>
  <si>
    <t>Fuel Comb - Comm/Institutional - Oil</t>
  </si>
  <si>
    <t>Fuel Comb - Comm/Institutional - Biomass</t>
  </si>
  <si>
    <t>Acrylonitrile</t>
  </si>
  <si>
    <t>p-Xylene</t>
  </si>
  <si>
    <t>1,4-Dichlorobenzene</t>
  </si>
  <si>
    <t>Fuel Comb - Comm/Institutional - Other</t>
  </si>
  <si>
    <t>Carbon Tetrachloride</t>
  </si>
  <si>
    <t>Coke Oven Emissions</t>
  </si>
  <si>
    <t>Ethyl Chloride</t>
  </si>
  <si>
    <t>Bis(2-Ethylhexyl)Phthalate</t>
  </si>
  <si>
    <t>Maleic Anhydride</t>
  </si>
  <si>
    <t>Benzo[a]Pyrene</t>
  </si>
  <si>
    <t>Phthalic Anhydride</t>
  </si>
  <si>
    <t>Chloroprene</t>
  </si>
  <si>
    <t>1,2,4-Trichlorobenzene</t>
  </si>
  <si>
    <t>Methyl Tert-Butyl Ether</t>
  </si>
  <si>
    <t>1-Methylpyrene</t>
  </si>
  <si>
    <t>Catechol</t>
  </si>
  <si>
    <t>Propylene Oxide</t>
  </si>
  <si>
    <t>Dimethyl Phthalate</t>
  </si>
  <si>
    <t>Acetophenone</t>
  </si>
  <si>
    <t>Nickel</t>
  </si>
  <si>
    <t>Selenium</t>
  </si>
  <si>
    <t>Benzyl Chloride</t>
  </si>
  <si>
    <t>Ethylene Oxide</t>
  </si>
  <si>
    <t>Isophorone</t>
  </si>
  <si>
    <t>PAH, total</t>
  </si>
  <si>
    <t>N,N-Dimethylformamide</t>
  </si>
  <si>
    <t>Fuel Comb - Residential - Oil</t>
  </si>
  <si>
    <t>2-Butoxyethyl Acetate</t>
  </si>
  <si>
    <t>Chromium III</t>
  </si>
  <si>
    <t>Acenaphthene</t>
  </si>
  <si>
    <t>Diethanolamine</t>
  </si>
  <si>
    <t>Ethylidene Dichloride</t>
  </si>
  <si>
    <t>Nitrous Oxide</t>
  </si>
  <si>
    <t>Polycyclic aromatic compounds (includes 25 specific compounds)</t>
  </si>
  <si>
    <t>4,4'-Methylenediphenyl Diisocyanate</t>
  </si>
  <si>
    <t>Biphenyl</t>
  </si>
  <si>
    <t>Hexamethylene Diisocyanate</t>
  </si>
  <si>
    <t>Triethylamine</t>
  </si>
  <si>
    <t>Epichlorohydrin</t>
  </si>
  <si>
    <t>1,1,2,2-Tetrachloroethane</t>
  </si>
  <si>
    <t>Cobalt</t>
  </si>
  <si>
    <t>Hexachloroethane</t>
  </si>
  <si>
    <t>o-Cresol</t>
  </si>
  <si>
    <t>2-(Hexyloxy)Ethanol</t>
  </si>
  <si>
    <t>p-Dioxane</t>
  </si>
  <si>
    <t>Aniline</t>
  </si>
  <si>
    <t>PM10-Primary from certain diesel engines</t>
  </si>
  <si>
    <t>Dibenzofuran</t>
  </si>
  <si>
    <t>Phosphine</t>
  </si>
  <si>
    <t>Phosphorus</t>
  </si>
  <si>
    <t>Elemental Carbon portion of PM2.5-PRI</t>
  </si>
  <si>
    <t>1,1,2-Trichloroethane</t>
  </si>
  <si>
    <t>Ethyl Acrylate</t>
  </si>
  <si>
    <t>Methylhydrazine</t>
  </si>
  <si>
    <t>Antimony</t>
  </si>
  <si>
    <t>Propyl Cellosolve</t>
  </si>
  <si>
    <t>Dibutyl Phthalate</t>
  </si>
  <si>
    <t>Fuel Comb - Residential - Other</t>
  </si>
  <si>
    <t>Hydroquinone</t>
  </si>
  <si>
    <t>4-Nitrophenol</t>
  </si>
  <si>
    <t>Arsenic</t>
  </si>
  <si>
    <t>2-Nitropropane</t>
  </si>
  <si>
    <t>Chromium (VI)</t>
  </si>
  <si>
    <t>Benzo[b]Fluoranthene</t>
  </si>
  <si>
    <t>Ethylene Dibromide</t>
  </si>
  <si>
    <t>2,4,5-Trichlorophenol</t>
  </si>
  <si>
    <t>Nitrate portion of PM2.5-PRI</t>
  </si>
  <si>
    <t>Methoxytriglycol</t>
  </si>
  <si>
    <t>Bromoform</t>
  </si>
  <si>
    <t>Perylene</t>
  </si>
  <si>
    <t>p-Phenylenediamine</t>
  </si>
  <si>
    <t>Benzo(g,h,i)Fluoranthene</t>
  </si>
  <si>
    <t>Allyl Chloride</t>
  </si>
  <si>
    <t>Propylene Dichloride</t>
  </si>
  <si>
    <t>Cadmium</t>
  </si>
  <si>
    <t>Titanium Tetrachloride</t>
  </si>
  <si>
    <t>Benzidine</t>
  </si>
  <si>
    <t>Diethylene Glycol Monoethyl Ether</t>
  </si>
  <si>
    <t>1,2-Epoxybutane</t>
  </si>
  <si>
    <t>Vinylidene Chloride</t>
  </si>
  <si>
    <t>2,4-Toluene Diisocyanate</t>
  </si>
  <si>
    <t>Hexachlorocyclopentadiene</t>
  </si>
  <si>
    <t>1,2-Dimethoxyethane</t>
  </si>
  <si>
    <t>Acrylamide</t>
  </si>
  <si>
    <t>2,4-Dinitrophenol</t>
  </si>
  <si>
    <t>Mercury</t>
  </si>
  <si>
    <t>Dimethyl Sulfate</t>
  </si>
  <si>
    <t>Sulfate Portion of PM2.5-PRI</t>
  </si>
  <si>
    <t>Nitrobenzene</t>
  </si>
  <si>
    <t>Calcium Cyanamide</t>
  </si>
  <si>
    <t>2,4-Dinitrotoluene</t>
  </si>
  <si>
    <t>m-Cresol</t>
  </si>
  <si>
    <t>Butyl Carbitol Acetate</t>
  </si>
  <si>
    <t>N,N-Dimethylaniline</t>
  </si>
  <si>
    <t>1-Methylnaphthalene</t>
  </si>
  <si>
    <t>Polychlorinated Biphenyls</t>
  </si>
  <si>
    <t>Quinoline</t>
  </si>
  <si>
    <t>Beryllium</t>
  </si>
  <si>
    <t>4,4'-Methylenebis(2-Chloraniline)</t>
  </si>
  <si>
    <t>Cellosolve Acetate</t>
  </si>
  <si>
    <t>Quinone</t>
  </si>
  <si>
    <t>Coal Tar</t>
  </si>
  <si>
    <t>Methyl Iodide</t>
  </si>
  <si>
    <t>Diethyl Sulfate</t>
  </si>
  <si>
    <t>Cellosolve Solvent</t>
  </si>
  <si>
    <t>Carbitol Acetate</t>
  </si>
  <si>
    <t>p-Cresol</t>
  </si>
  <si>
    <t>Hydrazine</t>
  </si>
  <si>
    <t>Pentachlorophenol</t>
  </si>
  <si>
    <t>Dibenzo[a,h]Anthracene</t>
  </si>
  <si>
    <t>Diethylene Glycol Diethyl Ether</t>
  </si>
  <si>
    <t>o-Toluidine</t>
  </si>
  <si>
    <t>Phosgene</t>
  </si>
  <si>
    <t>Hexachlorobutadiene</t>
  </si>
  <si>
    <t>2,4,6-Trichlorophenol</t>
  </si>
  <si>
    <t>7,12-Dimethylbenz[a]Anthracene</t>
  </si>
  <si>
    <t>Chloroacetic Acid</t>
  </si>
  <si>
    <t>Chromic Acid (VI)</t>
  </si>
  <si>
    <t>4,4'-Methylenedianiline</t>
  </si>
  <si>
    <t>Asbestos</t>
  </si>
  <si>
    <t>1-Methylphenanthrene</t>
  </si>
  <si>
    <t>2-Chloroacetophenone</t>
  </si>
  <si>
    <t>4,6-Dinitro-o-Cresol</t>
  </si>
  <si>
    <t>Fine Mineral Fibers</t>
  </si>
  <si>
    <t>Phenyl Cellosolve</t>
  </si>
  <si>
    <t>Hexachlorobenzene</t>
  </si>
  <si>
    <t>Methyl Isocyanate</t>
  </si>
  <si>
    <t>N-Hexyl Carbitol</t>
  </si>
  <si>
    <t>N-Nitrosodimethylamine</t>
  </si>
  <si>
    <t>Chloromethyl Methyl Ether</t>
  </si>
  <si>
    <t>Ethoxytriglycol</t>
  </si>
  <si>
    <t>Dibenzo[a,h]Pyrene</t>
  </si>
  <si>
    <t>Toluene-2,4-Diamine</t>
  </si>
  <si>
    <t>1,2-Dibromo-3-Chloropropane</t>
  </si>
  <si>
    <t>Ethylene Thiourea</t>
  </si>
  <si>
    <t>Ethylene Glycol Diethyl Ether</t>
  </si>
  <si>
    <t>o-Anisidine</t>
  </si>
  <si>
    <t>1,2-Propylenimine</t>
  </si>
  <si>
    <t>4-Aminobiphenyl</t>
  </si>
  <si>
    <t>3,3'-Dichlorobenzidine</t>
  </si>
  <si>
    <t>Slagwool (Man-Made Fibers)</t>
  </si>
  <si>
    <t>1,1-Dimethyl Hydrazine</t>
  </si>
  <si>
    <t>Dichloroethyl Ether</t>
  </si>
  <si>
    <t>Ethyleneimine</t>
  </si>
  <si>
    <t>Nickel Oxide</t>
  </si>
  <si>
    <t>Vinyl Bromide</t>
  </si>
  <si>
    <t>Pentachloronitrobenzene</t>
  </si>
  <si>
    <t>Chromium Trioxide</t>
  </si>
  <si>
    <t>3,3'-Dimethylbenzidine</t>
  </si>
  <si>
    <t>3,3'-Dimethoxybenzidine</t>
  </si>
  <si>
    <t>Ethyl Carbamate</t>
  </si>
  <si>
    <t>1,2,3,4,5,6-Hexachlorocyclohexane</t>
  </si>
  <si>
    <t>1,2-Diphenylhydrazine</t>
  </si>
  <si>
    <t>Diethylene Glycol Dimethyl Ether</t>
  </si>
  <si>
    <t>Sulfur Hexafluoride</t>
  </si>
  <si>
    <t>Styrene Oxide</t>
  </si>
  <si>
    <t>N-Nitroso-N-Methylurea</t>
  </si>
  <si>
    <t>Dimethylcarbamoyl Chloride</t>
  </si>
  <si>
    <t>Chlorobenzilate</t>
  </si>
  <si>
    <t>Benzotrichloride</t>
  </si>
  <si>
    <t>4-Dimethylaminoazobenzene</t>
  </si>
  <si>
    <t>3-Methylcholanthrene</t>
  </si>
  <si>
    <t>Bis(Chloromethyl)Ether</t>
  </si>
  <si>
    <t>2-Methylphenanthrene</t>
  </si>
  <si>
    <t>Ethylene Glycol Monomethyl Ether Acetate</t>
  </si>
  <si>
    <t>4-Nitrobiphenyl</t>
  </si>
  <si>
    <t>Dichlorvos</t>
  </si>
  <si>
    <t>1,3-Propanesultone</t>
  </si>
  <si>
    <t>Parathion</t>
  </si>
  <si>
    <t>Triglycol Monobutyl Ether</t>
  </si>
  <si>
    <t>2-Chloronaphthalene</t>
  </si>
  <si>
    <t>2-Acetylaminofluorene</t>
  </si>
  <si>
    <t>Nickel Refinery Dust</t>
  </si>
  <si>
    <t>Hexamethylphosphoramide</t>
  </si>
  <si>
    <t>Methoxychlor</t>
  </si>
  <si>
    <t>Triethylene Glycol Dimethyl Ether</t>
  </si>
  <si>
    <t>Chlordane</t>
  </si>
  <si>
    <t>Benzo[j]fluoranthene</t>
  </si>
  <si>
    <t>Heptachlor</t>
  </si>
  <si>
    <t>2,3,3',4,4',5/2,3,3',4,4',5-Hexachlorobiphenyl  (PCBs156/157)</t>
  </si>
  <si>
    <t>Toxaphene</t>
  </si>
  <si>
    <t>2,3',4,4',5-Pentachlorobiphenyl (PCB118)</t>
  </si>
  <si>
    <t>3,3',4,4'-Tetrachlorobiphenyl (PCB-77)</t>
  </si>
  <si>
    <t>Dibenzo[a,j]Acridine</t>
  </si>
  <si>
    <t>2,3,4,4',5-Pentachlorobiphenyl (PCB-114)</t>
  </si>
  <si>
    <t>2,3',4,4',5,5'-Hexachlorobiphenyl (PCB-167)</t>
  </si>
  <si>
    <t>2,3,3',4,4'-Pentachlorobiphenyl (PCB-105)</t>
  </si>
  <si>
    <t>.9999</t>
  </si>
  <si>
    <t>.990669022624</t>
  </si>
  <si>
    <t>.9665917</t>
  </si>
  <si>
    <t>.96209835915914</t>
  </si>
  <si>
    <t>.9563549</t>
  </si>
  <si>
    <t>5-Methylchrysene</t>
  </si>
  <si>
    <t>N-Nitrosomorpholine</t>
  </si>
  <si>
    <t>Propoxur</t>
  </si>
  <si>
    <t>Dibenz[a,h]acridine</t>
  </si>
  <si>
    <t>Dibenzo[a,l]Pyrene</t>
  </si>
  <si>
    <t>7H-Dibenzo[c,g]carbazole</t>
  </si>
  <si>
    <t>Dibenzo[a,e]Pyrene</t>
  </si>
  <si>
    <t>1-Nitropyrene</t>
  </si>
  <si>
    <t>Dibenzo[a,i]Pyrene</t>
  </si>
  <si>
    <t>Tetrachlorobiphenyl</t>
  </si>
  <si>
    <t>2,4,4'-Trichlorobiphenyl (PCB-28)</t>
  </si>
  <si>
    <t>Chloramben</t>
  </si>
  <si>
    <t>Nickel Subsulfide</t>
  </si>
  <si>
    <t>Pentachlorobiphenyl</t>
  </si>
  <si>
    <t>Hexachlorobiphenyl</t>
  </si>
  <si>
    <t>Decachlorobiphenyl (PCB-209)</t>
  </si>
  <si>
    <t>2-Chlorobiphenyl (PCB-1)</t>
  </si>
  <si>
    <t>4,4'-Dichlorobiphenyl (PCB-15)</t>
  </si>
  <si>
    <t>Heptachlorobiphenyl</t>
  </si>
  <si>
    <t>12-Methylbenz(a)Anthracene</t>
  </si>
  <si>
    <t>Total Pollutant Emissions by Sector</t>
  </si>
  <si>
    <t>Total Pollutant Emissions by Sector[transportation sector,CO2]</t>
  </si>
  <si>
    <t>Total Pollutant Emissions by Sector[transportation sector,VOC]</t>
  </si>
  <si>
    <t>Total Pollutant Emissions by Sector[transportation sector,CO]</t>
  </si>
  <si>
    <t>Total Pollutant Emissions by Sector[transportation sector,NOx]</t>
  </si>
  <si>
    <t>Total Pollutant Emissions by Sector[transportation sector,PM10]</t>
  </si>
  <si>
    <t>Total Pollutant Emissions by Sector[transportation sector,PM25]</t>
  </si>
  <si>
    <t>Total Pollutant Emissions by Sector[transportation sector,SOx]</t>
  </si>
  <si>
    <t>Total Pollutant Emissions by Sector[transportation sector,BC]</t>
  </si>
  <si>
    <t>Total Pollutant Emissions by Sector[transportation sector,OC]</t>
  </si>
  <si>
    <t>Total Pollutant Emissions by Sector[transportation sector,CH4]</t>
  </si>
  <si>
    <t>Total Pollutant Emissions by Sector[transportation sector,N2O]</t>
  </si>
  <si>
    <t>Total Pollutant Emissions by Sector[transportation sector,F gases]</t>
  </si>
  <si>
    <t>Total Pollutant Emissions by Sector[electricity sector,CO2]</t>
  </si>
  <si>
    <t>Total Pollutant Emissions by Sector[electricity sector,VOC]</t>
  </si>
  <si>
    <t>Total Pollutant Emissions by Sector[electricity sector,CO]</t>
  </si>
  <si>
    <t>Total Pollutant Emissions by Sector[electricity sector,NOx]</t>
  </si>
  <si>
    <t>Total Pollutant Emissions by Sector[electricity sector,PM10]</t>
  </si>
  <si>
    <t>Total Pollutant Emissions by Sector[electricity sector,PM25]</t>
  </si>
  <si>
    <t>Total Pollutant Emissions by Sector[electricity sector,SOx]</t>
  </si>
  <si>
    <t>Total Pollutant Emissions by Sector[electricity sector,BC]</t>
  </si>
  <si>
    <t>Total Pollutant Emissions by Sector[electricity sector,OC]</t>
  </si>
  <si>
    <t>Total Pollutant Emissions by Sector[electricity sector,CH4]</t>
  </si>
  <si>
    <t>Total Pollutant Emissions by Sector[electricity sector,N2O]</t>
  </si>
  <si>
    <t>Total Pollutant Emissions by Sector[electricity sector,F gases]</t>
  </si>
  <si>
    <t>Total Pollutant Emissions by Sector[residential buildings sector,CO2]</t>
  </si>
  <si>
    <t>Total Pollutant Emissions by Sector[residential buildings sector,VOC]</t>
  </si>
  <si>
    <t>Total Pollutant Emissions by Sector[residential buildings sector,CO]</t>
  </si>
  <si>
    <t>Total Pollutant Emissions by Sector[residential buildings sector,NOx]</t>
  </si>
  <si>
    <t>Total Pollutant Emissions by Sector[residential buildings sector,PM10]</t>
  </si>
  <si>
    <t>Total Pollutant Emissions by Sector[residential buildings sector,PM25]</t>
  </si>
  <si>
    <t>Total Pollutant Emissions by Sector[residential buildings sector,SOx]</t>
  </si>
  <si>
    <t>Total Pollutant Emissions by Sector[residential buildings sector,BC]</t>
  </si>
  <si>
    <t>Total Pollutant Emissions by Sector[residential buildings sector,OC]</t>
  </si>
  <si>
    <t>Total Pollutant Emissions by Sector[residential buildings sector,CH4]</t>
  </si>
  <si>
    <t>Total Pollutant Emissions by Sector[residential buildings sector,N2O]</t>
  </si>
  <si>
    <t>Total Pollutant Emissions by Sector[residential buildings sector,F gases]</t>
  </si>
  <si>
    <t>Total Pollutant Emissions by Sector[commercial buildings sector,CO2]</t>
  </si>
  <si>
    <t>Total Pollutant Emissions by Sector[commercial buildings sector,VOC]</t>
  </si>
  <si>
    <t>Total Pollutant Emissions by Sector[commercial buildings sector,CO]</t>
  </si>
  <si>
    <t>Total Pollutant Emissions by Sector[commercial buildings sector,NOx]</t>
  </si>
  <si>
    <t>Total Pollutant Emissions by Sector[commercial buildings sector,PM10]</t>
  </si>
  <si>
    <t>Total Pollutant Emissions by Sector[commercial buildings sector,PM25]</t>
  </si>
  <si>
    <t>Total Pollutant Emissions by Sector[commercial buildings sector,SOx]</t>
  </si>
  <si>
    <t>Total Pollutant Emissions by Sector[commercial buildings sector,BC]</t>
  </si>
  <si>
    <t>Total Pollutant Emissions by Sector[commercial buildings sector,OC]</t>
  </si>
  <si>
    <t>Total Pollutant Emissions by Sector[commercial buildings sector,CH4]</t>
  </si>
  <si>
    <t>Total Pollutant Emissions by Sector[commercial buildings sector,N2O]</t>
  </si>
  <si>
    <t>Total Pollutant Emissions by Sector[commercial buildings sector,F gases]</t>
  </si>
  <si>
    <t>Total Pollutant Emissions by Sector[industry sector,CO2]</t>
  </si>
  <si>
    <t>Total Pollutant Emissions by Sector[industry sector,VOC]</t>
  </si>
  <si>
    <t>Total Pollutant Emissions by Sector[industry sector,CO]</t>
  </si>
  <si>
    <t>Total Pollutant Emissions by Sector[industry sector,NOx]</t>
  </si>
  <si>
    <t>Total Pollutant Emissions by Sector[industry sector,PM10]</t>
  </si>
  <si>
    <t>Total Pollutant Emissions by Sector[industry sector,PM25]</t>
  </si>
  <si>
    <t>Total Pollutant Emissions by Sector[industry sector,SOx]</t>
  </si>
  <si>
    <t>Total Pollutant Emissions by Sector[industry sector,BC]</t>
  </si>
  <si>
    <t>Total Pollutant Emissions by Sector[industry sector,OC]</t>
  </si>
  <si>
    <t>Total Pollutant Emissions by Sector[industry sector,CH4]</t>
  </si>
  <si>
    <t>Total Pollutant Emissions by Sector[industry sector,N2O]</t>
  </si>
  <si>
    <t>Total Pollutant Emissions by Sector[industry sector,F gases]</t>
  </si>
  <si>
    <t>Total Pollutant Emissions by Sector[district heat and hydrogen sector,CO2]</t>
  </si>
  <si>
    <t>Total Pollutant Emissions by Sector[district heat and hydrogen sector,VOC]</t>
  </si>
  <si>
    <t>Total Pollutant Emissions by Sector[district heat and hydrogen sector,CO]</t>
  </si>
  <si>
    <t>Total Pollutant Emissions by Sector[district heat and hydrogen sector,NOx]</t>
  </si>
  <si>
    <t>Total Pollutant Emissions by Sector[district heat and hydrogen sector,PM10]</t>
  </si>
  <si>
    <t>Total Pollutant Emissions by Sector[district heat and hydrogen sector,PM25]</t>
  </si>
  <si>
    <t>Total Pollutant Emissions by Sector[district heat and hydrogen sector,SOx]</t>
  </si>
  <si>
    <t>Total Pollutant Emissions by Sector[district heat and hydrogen sector,BC]</t>
  </si>
  <si>
    <t>Total Pollutant Emissions by Sector[district heat and hydrogen sector,OC]</t>
  </si>
  <si>
    <t>Total Pollutant Emissions by Sector[district heat and hydrogen sector,CH4]</t>
  </si>
  <si>
    <t>Total Pollutant Emissions by Sector[district heat and hydrogen sector,N2O]</t>
  </si>
  <si>
    <t>Total Pollutant Emissions by Sector[district heat and hydrogen sector,F gases]</t>
  </si>
  <si>
    <t>Total Pollutant Emissions by Sector[LULUCF sector,CO2]</t>
  </si>
  <si>
    <t>Total Pollutant Emissions by Sector[LULUCF sector,VOC]</t>
  </si>
  <si>
    <t>Total Pollutant Emissions by Sector[LULUCF sector,CO]</t>
  </si>
  <si>
    <t>Total Pollutant Emissions by Sector[LULUCF sector,NOx]</t>
  </si>
  <si>
    <t>Total Pollutant Emissions by Sector[LULUCF sector,PM10]</t>
  </si>
  <si>
    <t>Total Pollutant Emissions by Sector[LULUCF sector,PM25]</t>
  </si>
  <si>
    <t>Total Pollutant Emissions by Sector[LULUCF sector,SOx]</t>
  </si>
  <si>
    <t>Total Pollutant Emissions by Sector[LULUCF sector,BC]</t>
  </si>
  <si>
    <t>Total Pollutant Emissions by Sector[LULUCF sector,OC]</t>
  </si>
  <si>
    <t>Total Pollutant Emissions by Sector[LULUCF sector,CH4]</t>
  </si>
  <si>
    <t>Total Pollutant Emissions by Sector[LULUCF sector,N2O]</t>
  </si>
  <si>
    <t>Total Pollutant Emissions by Sector[LULUCF sector,F gases]</t>
  </si>
  <si>
    <t>Total Pollutant Emissions by Sector[geoengineering sector,CO2]</t>
  </si>
  <si>
    <t>Total Pollutant Emissions by Sector[geoengineering sector,VOC]</t>
  </si>
  <si>
    <t>Total Pollutant Emissions by Sector[geoengineering sector,CO]</t>
  </si>
  <si>
    <t>Total Pollutant Emissions by Sector[geoengineering sector,NOx]</t>
  </si>
  <si>
    <t>Total Pollutant Emissions by Sector[geoengineering sector,PM10]</t>
  </si>
  <si>
    <t>Total Pollutant Emissions by Sector[geoengineering sector,PM25]</t>
  </si>
  <si>
    <t>Total Pollutant Emissions by Sector[geoengineering sector,SOx]</t>
  </si>
  <si>
    <t>Total Pollutant Emissions by Sector[geoengineering sector,BC]</t>
  </si>
  <si>
    <t>Total Pollutant Emissions by Sector[geoengineering sector,OC]</t>
  </si>
  <si>
    <t>Total Pollutant Emissions by Sector[geoengineering sector,CH4]</t>
  </si>
  <si>
    <t>Total Pollutant Emissions by Sector[geoengineering sector,N2O]</t>
  </si>
  <si>
    <t>Total Pollutant Emissions by Sector[geoengineering sector,F gases]</t>
  </si>
  <si>
    <t>residential buildings sector</t>
  </si>
  <si>
    <t>commercial buildings sector</t>
  </si>
  <si>
    <t>industry sector</t>
  </si>
  <si>
    <t>Conversions</t>
  </si>
  <si>
    <t>EPA 2017</t>
  </si>
  <si>
    <t>Residential Buildings Sector</t>
  </si>
  <si>
    <t>Commercial Buildings Sector</t>
  </si>
  <si>
    <t>Geoengineering Sector</t>
  </si>
  <si>
    <t>metricton_to_shortton</t>
  </si>
  <si>
    <t>GWP N2O</t>
  </si>
  <si>
    <t>GWP CH4</t>
  </si>
  <si>
    <t>EPA Sector</t>
  </si>
  <si>
    <t>Assigned EPS</t>
  </si>
  <si>
    <t>Other-EPA</t>
  </si>
  <si>
    <t>EPS</t>
  </si>
  <si>
    <t>NOX</t>
  </si>
  <si>
    <t>metric tons pollutant</t>
  </si>
  <si>
    <t>Assigned EPS Pollutant</t>
  </si>
  <si>
    <t>TIER</t>
  </si>
  <si>
    <t>Miscellaneous</t>
  </si>
  <si>
    <t>Natural Resources</t>
  </si>
  <si>
    <t>Highway Vehicles</t>
  </si>
  <si>
    <t>Off-Highway</t>
  </si>
  <si>
    <t>Solvent Utilization</t>
  </si>
  <si>
    <t>Fuel Comb. Other</t>
  </si>
  <si>
    <t>Petroleum &amp; Related Industries</t>
  </si>
  <si>
    <t>Fuel Comb. Elec. Util.</t>
  </si>
  <si>
    <t>Waste Disposal &amp; Recycling</t>
  </si>
  <si>
    <t>Fuel Comb. Industrial</t>
  </si>
  <si>
    <t>Other Industrial Processes</t>
  </si>
  <si>
    <t>Storage &amp; Transport</t>
  </si>
  <si>
    <t>Metals Processing</t>
  </si>
  <si>
    <t>Chemical &amp; Allied Product Mfg</t>
  </si>
  <si>
    <t>Total CH4 Emissions</t>
  </si>
  <si>
    <t>Total N2O</t>
  </si>
  <si>
    <t>Value (MMTCO2e; MMT; MWh)</t>
  </si>
  <si>
    <t>million</t>
  </si>
  <si>
    <t>BAU Direct Components Pollutant Emissions</t>
  </si>
  <si>
    <t>BAU Direct Components Pollutant Emissions[urban residential,electricity bf,CO2]</t>
  </si>
  <si>
    <t>BAU Direct Components Pollutant Emissions[urban residential,electricity bf,VOC]</t>
  </si>
  <si>
    <t>BAU Direct Components Pollutant Emissions[urban residential,electricity bf,CO]</t>
  </si>
  <si>
    <t>BAU Direct Components Pollutant Emissions[urban residential,electricity bf,NOx]</t>
  </si>
  <si>
    <t>BAU Direct Components Pollutant Emissions[urban residential,electricity bf,PM10]</t>
  </si>
  <si>
    <t>BAU Direct Components Pollutant Emissions[urban residential,electricity bf,PM25]</t>
  </si>
  <si>
    <t>BAU Direct Components Pollutant Emissions[urban residential,electricity bf,SOx]</t>
  </si>
  <si>
    <t>BAU Direct Components Pollutant Emissions[urban residential,electricity bf,BC]</t>
  </si>
  <si>
    <t>BAU Direct Components Pollutant Emissions[urban residential,electricity bf,OC]</t>
  </si>
  <si>
    <t>BAU Direct Components Pollutant Emissions[urban residential,electricity bf,CH4]</t>
  </si>
  <si>
    <t>BAU Direct Components Pollutant Emissions[urban residential,electricity bf,N2O]</t>
  </si>
  <si>
    <t>BAU Direct Components Pollutant Emissions[urban residential,electricity bf,F gases]</t>
  </si>
  <si>
    <t>BAU Direct Components Pollutant Emissions[urban residential,hard coal bf,CO2]</t>
  </si>
  <si>
    <t>BAU Direct Components Pollutant Emissions[urban residential,hard coal bf,VOC]</t>
  </si>
  <si>
    <t>BAU Direct Components Pollutant Emissions[urban residential,hard coal bf,CO]</t>
  </si>
  <si>
    <t>BAU Direct Components Pollutant Emissions[urban residential,hard coal bf,NOx]</t>
  </si>
  <si>
    <t>BAU Direct Components Pollutant Emissions[urban residential,hard coal bf,PM10]</t>
  </si>
  <si>
    <t>BAU Direct Components Pollutant Emissions[urban residential,hard coal bf,PM25]</t>
  </si>
  <si>
    <t>BAU Direct Components Pollutant Emissions[urban residential,hard coal bf,SOx]</t>
  </si>
  <si>
    <t>BAU Direct Components Pollutant Emissions[urban residential,hard coal bf,BC]</t>
  </si>
  <si>
    <t>BAU Direct Components Pollutant Emissions[urban residential,hard coal bf,OC]</t>
  </si>
  <si>
    <t>BAU Direct Components Pollutant Emissions[urban residential,hard coal bf,CH4]</t>
  </si>
  <si>
    <t>BAU Direct Components Pollutant Emissions[urban residential,hard coal bf,N2O]</t>
  </si>
  <si>
    <t>BAU Direct Components Pollutant Emissions[urban residential,hard coal bf,F gases]</t>
  </si>
  <si>
    <t>BAU Direct Components Pollutant Emissions[urban residential,natural gas bf,CO2]</t>
  </si>
  <si>
    <t>BAU Direct Components Pollutant Emissions[urban residential,natural gas bf,VOC]</t>
  </si>
  <si>
    <t>BAU Direct Components Pollutant Emissions[urban residential,natural gas bf,CO]</t>
  </si>
  <si>
    <t>BAU Direct Components Pollutant Emissions[urban residential,natural gas bf,NOx]</t>
  </si>
  <si>
    <t>BAU Direct Components Pollutant Emissions[urban residential,natural gas bf,PM10]</t>
  </si>
  <si>
    <t>BAU Direct Components Pollutant Emissions[urban residential,natural gas bf,PM25]</t>
  </si>
  <si>
    <t>BAU Direct Components Pollutant Emissions[urban residential,natural gas bf,SOx]</t>
  </si>
  <si>
    <t>BAU Direct Components Pollutant Emissions[urban residential,natural gas bf,BC]</t>
  </si>
  <si>
    <t>BAU Direct Components Pollutant Emissions[urban residential,natural gas bf,OC]</t>
  </si>
  <si>
    <t>BAU Direct Components Pollutant Emissions[urban residential,natural gas bf,CH4]</t>
  </si>
  <si>
    <t>BAU Direct Components Pollutant Emissions[urban residential,natural gas bf,N2O]</t>
  </si>
  <si>
    <t>BAU Direct Components Pollutant Emissions[urban residential,natural gas bf,F gases]</t>
  </si>
  <si>
    <t>BAU Direct Components Pollutant Emissions[urban residential,petroleum diesel bf,CO2]</t>
  </si>
  <si>
    <t>BAU Direct Components Pollutant Emissions[urban residential,petroleum diesel bf,VOC]</t>
  </si>
  <si>
    <t>BAU Direct Components Pollutant Emissions[urban residential,petroleum diesel bf,CO]</t>
  </si>
  <si>
    <t>BAU Direct Components Pollutant Emissions[urban residential,petroleum diesel bf,NOx]</t>
  </si>
  <si>
    <t>BAU Direct Components Pollutant Emissions[urban residential,petroleum diesel bf,PM10]</t>
  </si>
  <si>
    <t>BAU Direct Components Pollutant Emissions[urban residential,petroleum diesel bf,PM25]</t>
  </si>
  <si>
    <t>BAU Direct Components Pollutant Emissions[urban residential,petroleum diesel bf,SOx]</t>
  </si>
  <si>
    <t>BAU Direct Components Pollutant Emissions[urban residential,petroleum diesel bf,BC]</t>
  </si>
  <si>
    <t>BAU Direct Components Pollutant Emissions[urban residential,petroleum diesel bf,OC]</t>
  </si>
  <si>
    <t>BAU Direct Components Pollutant Emissions[urban residential,petroleum diesel bf,CH4]</t>
  </si>
  <si>
    <t>BAU Direct Components Pollutant Emissions[urban residential,petroleum diesel bf,N2O]</t>
  </si>
  <si>
    <t>BAU Direct Components Pollutant Emissions[urban residential,petroleum diesel bf,F gases]</t>
  </si>
  <si>
    <t>BAU Direct Components Pollutant Emissions[urban residential,heat bf,CO2]</t>
  </si>
  <si>
    <t>BAU Direct Components Pollutant Emissions[urban residential,heat bf,VOC]</t>
  </si>
  <si>
    <t>BAU Direct Components Pollutant Emissions[urban residential,heat bf,CO]</t>
  </si>
  <si>
    <t>BAU Direct Components Pollutant Emissions[urban residential,heat bf,NOx]</t>
  </si>
  <si>
    <t>BAU Direct Components Pollutant Emissions[urban residential,heat bf,PM10]</t>
  </si>
  <si>
    <t>BAU Direct Components Pollutant Emissions[urban residential,heat bf,PM25]</t>
  </si>
  <si>
    <t>BAU Direct Components Pollutant Emissions[urban residential,heat bf,SOx]</t>
  </si>
  <si>
    <t>BAU Direct Components Pollutant Emissions[urban residential,heat bf,BC]</t>
  </si>
  <si>
    <t>BAU Direct Components Pollutant Emissions[urban residential,heat bf,OC]</t>
  </si>
  <si>
    <t>BAU Direct Components Pollutant Emissions[urban residential,heat bf,CH4]</t>
  </si>
  <si>
    <t>BAU Direct Components Pollutant Emissions[urban residential,heat bf,N2O]</t>
  </si>
  <si>
    <t>BAU Direct Components Pollutant Emissions[urban residential,heat bf,F gases]</t>
  </si>
  <si>
    <t>BAU Direct Components Pollutant Emissions[urban residential,biomass bf,CO2]</t>
  </si>
  <si>
    <t>BAU Direct Components Pollutant Emissions[urban residential,biomass bf,VOC]</t>
  </si>
  <si>
    <t>BAU Direct Components Pollutant Emissions[urban residential,biomass bf,CO]</t>
  </si>
  <si>
    <t>BAU Direct Components Pollutant Emissions[urban residential,biomass bf,NOx]</t>
  </si>
  <si>
    <t>BAU Direct Components Pollutant Emissions[urban residential,biomass bf,PM10]</t>
  </si>
  <si>
    <t>BAU Direct Components Pollutant Emissions[urban residential,biomass bf,PM25]</t>
  </si>
  <si>
    <t>BAU Direct Components Pollutant Emissions[urban residential,biomass bf,SOx]</t>
  </si>
  <si>
    <t>BAU Direct Components Pollutant Emissions[urban residential,biomass bf,BC]</t>
  </si>
  <si>
    <t>BAU Direct Components Pollutant Emissions[urban residential,biomass bf,OC]</t>
  </si>
  <si>
    <t>BAU Direct Components Pollutant Emissions[urban residential,biomass bf,CH4]</t>
  </si>
  <si>
    <t>BAU Direct Components Pollutant Emissions[urban residential,biomass bf,N2O]</t>
  </si>
  <si>
    <t>BAU Direct Components Pollutant Emissions[urban residential,biomass bf,F gases]</t>
  </si>
  <si>
    <t>BAU Direct Components Pollutant Emissions[urban residential,kerosene bf,CO2]</t>
  </si>
  <si>
    <t>BAU Direct Components Pollutant Emissions[urban residential,kerosene bf,VOC]</t>
  </si>
  <si>
    <t>BAU Direct Components Pollutant Emissions[urban residential,kerosene bf,CO]</t>
  </si>
  <si>
    <t>BAU Direct Components Pollutant Emissions[urban residential,kerosene bf,NOx]</t>
  </si>
  <si>
    <t>BAU Direct Components Pollutant Emissions[urban residential,kerosene bf,PM10]</t>
  </si>
  <si>
    <t>BAU Direct Components Pollutant Emissions[urban residential,kerosene bf,PM25]</t>
  </si>
  <si>
    <t>BAU Direct Components Pollutant Emissions[urban residential,kerosene bf,SOx]</t>
  </si>
  <si>
    <t>BAU Direct Components Pollutant Emissions[urban residential,kerosene bf,BC]</t>
  </si>
  <si>
    <t>BAU Direct Components Pollutant Emissions[urban residential,kerosene bf,OC]</t>
  </si>
  <si>
    <t>BAU Direct Components Pollutant Emissions[urban residential,kerosene bf,CH4]</t>
  </si>
  <si>
    <t>BAU Direct Components Pollutant Emissions[urban residential,kerosene bf,N2O]</t>
  </si>
  <si>
    <t>BAU Direct Components Pollutant Emissions[urban residential,kerosene bf,F gases]</t>
  </si>
  <si>
    <t>BAU Direct Components Pollutant Emissions[urban residential,heavy or residual fuel oil bf,CO2]</t>
  </si>
  <si>
    <t>BAU Direct Components Pollutant Emissions[urban residential,heavy or residual fuel oil bf,VOC]</t>
  </si>
  <si>
    <t>BAU Direct Components Pollutant Emissions[urban residential,heavy or residual fuel oil bf,CO]</t>
  </si>
  <si>
    <t>BAU Direct Components Pollutant Emissions[urban residential,heavy or residual fuel oil bf,NOx]</t>
  </si>
  <si>
    <t>BAU Direct Components Pollutant Emissions[urban residential,heavy or residual fuel oil bf,PM10]</t>
  </si>
  <si>
    <t>BAU Direct Components Pollutant Emissions[urban residential,heavy or residual fuel oil bf,PM25]</t>
  </si>
  <si>
    <t>BAU Direct Components Pollutant Emissions[urban residential,heavy or residual fuel oil bf,SOx]</t>
  </si>
  <si>
    <t>BAU Direct Components Pollutant Emissions[urban residential,heavy or residual fuel oil bf,BC]</t>
  </si>
  <si>
    <t>BAU Direct Components Pollutant Emissions[urban residential,heavy or residual fuel oil bf,OC]</t>
  </si>
  <si>
    <t>BAU Direct Components Pollutant Emissions[urban residential,heavy or residual fuel oil bf,CH4]</t>
  </si>
  <si>
    <t>BAU Direct Components Pollutant Emissions[urban residential,heavy or residual fuel oil bf,N2O]</t>
  </si>
  <si>
    <t>BAU Direct Components Pollutant Emissions[urban residential,heavy or residual fuel oil bf,F gases]</t>
  </si>
  <si>
    <t>BAU Direct Components Pollutant Emissions[urban residential,LPG propane or butane bf,CO2]</t>
  </si>
  <si>
    <t>BAU Direct Components Pollutant Emissions[urban residential,LPG propane or butane bf,VOC]</t>
  </si>
  <si>
    <t>BAU Direct Components Pollutant Emissions[urban residential,LPG propane or butane bf,CO]</t>
  </si>
  <si>
    <t>BAU Direct Components Pollutant Emissions[urban residential,LPG propane or butane bf,NOx]</t>
  </si>
  <si>
    <t>BAU Direct Components Pollutant Emissions[urban residential,LPG propane or butane bf,PM10]</t>
  </si>
  <si>
    <t>BAU Direct Components Pollutant Emissions[urban residential,LPG propane or butane bf,PM25]</t>
  </si>
  <si>
    <t>BAU Direct Components Pollutant Emissions[urban residential,LPG propane or butane bf,SOx]</t>
  </si>
  <si>
    <t>BAU Direct Components Pollutant Emissions[urban residential,LPG propane or butane bf,BC]</t>
  </si>
  <si>
    <t>BAU Direct Components Pollutant Emissions[urban residential,LPG propane or butane bf,OC]</t>
  </si>
  <si>
    <t>BAU Direct Components Pollutant Emissions[urban residential,LPG propane or butane bf,CH4]</t>
  </si>
  <si>
    <t>BAU Direct Components Pollutant Emissions[urban residential,LPG propane or butane bf,N2O]</t>
  </si>
  <si>
    <t>BAU Direct Components Pollutant Emissions[urban residential,LPG propane or butane bf,F gases]</t>
  </si>
  <si>
    <t>BAU Direct Components Pollutant Emissions[urban residential,hydrogen bf,CO2]</t>
  </si>
  <si>
    <t>BAU Direct Components Pollutant Emissions[urban residential,hydrogen bf,VOC]</t>
  </si>
  <si>
    <t>BAU Direct Components Pollutant Emissions[urban residential,hydrogen bf,CO]</t>
  </si>
  <si>
    <t>BAU Direct Components Pollutant Emissions[urban residential,hydrogen bf,NOx]</t>
  </si>
  <si>
    <t>BAU Direct Components Pollutant Emissions[urban residential,hydrogen bf,PM10]</t>
  </si>
  <si>
    <t>BAU Direct Components Pollutant Emissions[urban residential,hydrogen bf,PM25]</t>
  </si>
  <si>
    <t>BAU Direct Components Pollutant Emissions[urban residential,hydrogen bf,SOx]</t>
  </si>
  <si>
    <t>BAU Direct Components Pollutant Emissions[urban residential,hydrogen bf,BC]</t>
  </si>
  <si>
    <t>BAU Direct Components Pollutant Emissions[urban residential,hydrogen bf,OC]</t>
  </si>
  <si>
    <t>BAU Direct Components Pollutant Emissions[urban residential,hydrogen bf,CH4]</t>
  </si>
  <si>
    <t>BAU Direct Components Pollutant Emissions[urban residential,hydrogen bf,N2O]</t>
  </si>
  <si>
    <t>BAU Direct Components Pollutant Emissions[urban residential,hydrogen bf,F gases]</t>
  </si>
  <si>
    <t>BAU Direct Components Pollutant Emissions[rural residential,electricity bf,CO2]</t>
  </si>
  <si>
    <t>BAU Direct Components Pollutant Emissions[rural residential,electricity bf,VOC]</t>
  </si>
  <si>
    <t>BAU Direct Components Pollutant Emissions[rural residential,electricity bf,CO]</t>
  </si>
  <si>
    <t>BAU Direct Components Pollutant Emissions[rural residential,electricity bf,NOx]</t>
  </si>
  <si>
    <t>BAU Direct Components Pollutant Emissions[rural residential,electricity bf,PM10]</t>
  </si>
  <si>
    <t>BAU Direct Components Pollutant Emissions[rural residential,electricity bf,PM25]</t>
  </si>
  <si>
    <t>BAU Direct Components Pollutant Emissions[rural residential,electricity bf,SOx]</t>
  </si>
  <si>
    <t>BAU Direct Components Pollutant Emissions[rural residential,electricity bf,BC]</t>
  </si>
  <si>
    <t>BAU Direct Components Pollutant Emissions[rural residential,electricity bf,OC]</t>
  </si>
  <si>
    <t>BAU Direct Components Pollutant Emissions[rural residential,electricity bf,CH4]</t>
  </si>
  <si>
    <t>BAU Direct Components Pollutant Emissions[rural residential,electricity bf,N2O]</t>
  </si>
  <si>
    <t>BAU Direct Components Pollutant Emissions[rural residential,electricity bf,F gases]</t>
  </si>
  <si>
    <t>BAU Direct Components Pollutant Emissions[rural residential,hard coal bf,CO2]</t>
  </si>
  <si>
    <t>BAU Direct Components Pollutant Emissions[rural residential,hard coal bf,VOC]</t>
  </si>
  <si>
    <t>BAU Direct Components Pollutant Emissions[rural residential,hard coal bf,CO]</t>
  </si>
  <si>
    <t>BAU Direct Components Pollutant Emissions[rural residential,hard coal bf,NOx]</t>
  </si>
  <si>
    <t>BAU Direct Components Pollutant Emissions[rural residential,hard coal bf,PM10]</t>
  </si>
  <si>
    <t>BAU Direct Components Pollutant Emissions[rural residential,hard coal bf,PM25]</t>
  </si>
  <si>
    <t>BAU Direct Components Pollutant Emissions[rural residential,hard coal bf,SOx]</t>
  </si>
  <si>
    <t>BAU Direct Components Pollutant Emissions[rural residential,hard coal bf,BC]</t>
  </si>
  <si>
    <t>BAU Direct Components Pollutant Emissions[rural residential,hard coal bf,OC]</t>
  </si>
  <si>
    <t>BAU Direct Components Pollutant Emissions[rural residential,hard coal bf,CH4]</t>
  </si>
  <si>
    <t>BAU Direct Components Pollutant Emissions[rural residential,hard coal bf,N2O]</t>
  </si>
  <si>
    <t>BAU Direct Components Pollutant Emissions[rural residential,hard coal bf,F gases]</t>
  </si>
  <si>
    <t>BAU Direct Components Pollutant Emissions[rural residential,natural gas bf,CO2]</t>
  </si>
  <si>
    <t>BAU Direct Components Pollutant Emissions[rural residential,natural gas bf,VOC]</t>
  </si>
  <si>
    <t>BAU Direct Components Pollutant Emissions[rural residential,natural gas bf,CO]</t>
  </si>
  <si>
    <t>BAU Direct Components Pollutant Emissions[rural residential,natural gas bf,NOx]</t>
  </si>
  <si>
    <t>BAU Direct Components Pollutant Emissions[rural residential,natural gas bf,PM10]</t>
  </si>
  <si>
    <t>BAU Direct Components Pollutant Emissions[rural residential,natural gas bf,PM25]</t>
  </si>
  <si>
    <t>BAU Direct Components Pollutant Emissions[rural residential,natural gas bf,SOx]</t>
  </si>
  <si>
    <t>BAU Direct Components Pollutant Emissions[rural residential,natural gas bf,BC]</t>
  </si>
  <si>
    <t>BAU Direct Components Pollutant Emissions[rural residential,natural gas bf,OC]</t>
  </si>
  <si>
    <t>BAU Direct Components Pollutant Emissions[rural residential,natural gas bf,CH4]</t>
  </si>
  <si>
    <t>BAU Direct Components Pollutant Emissions[rural residential,natural gas bf,N2O]</t>
  </si>
  <si>
    <t>BAU Direct Components Pollutant Emissions[rural residential,natural gas bf,F gases]</t>
  </si>
  <si>
    <t>BAU Direct Components Pollutant Emissions[rural residential,petroleum diesel bf,CO2]</t>
  </si>
  <si>
    <t>BAU Direct Components Pollutant Emissions[rural residential,petroleum diesel bf,VOC]</t>
  </si>
  <si>
    <t>BAU Direct Components Pollutant Emissions[rural residential,petroleum diesel bf,CO]</t>
  </si>
  <si>
    <t>BAU Direct Components Pollutant Emissions[rural residential,petroleum diesel bf,NOx]</t>
  </si>
  <si>
    <t>BAU Direct Components Pollutant Emissions[rural residential,petroleum diesel bf,PM10]</t>
  </si>
  <si>
    <t>BAU Direct Components Pollutant Emissions[rural residential,petroleum diesel bf,PM25]</t>
  </si>
  <si>
    <t>BAU Direct Components Pollutant Emissions[rural residential,petroleum diesel bf,SOx]</t>
  </si>
  <si>
    <t>BAU Direct Components Pollutant Emissions[rural residential,petroleum diesel bf,BC]</t>
  </si>
  <si>
    <t>BAU Direct Components Pollutant Emissions[rural residential,petroleum diesel bf,OC]</t>
  </si>
  <si>
    <t>BAU Direct Components Pollutant Emissions[rural residential,petroleum diesel bf,CH4]</t>
  </si>
  <si>
    <t>BAU Direct Components Pollutant Emissions[rural residential,petroleum diesel bf,N2O]</t>
  </si>
  <si>
    <t>BAU Direct Components Pollutant Emissions[rural residential,petroleum diesel bf,F gases]</t>
  </si>
  <si>
    <t>BAU Direct Components Pollutant Emissions[rural residential,heat bf,CO2]</t>
  </si>
  <si>
    <t>BAU Direct Components Pollutant Emissions[rural residential,heat bf,VOC]</t>
  </si>
  <si>
    <t>BAU Direct Components Pollutant Emissions[rural residential,heat bf,CO]</t>
  </si>
  <si>
    <t>BAU Direct Components Pollutant Emissions[rural residential,heat bf,NOx]</t>
  </si>
  <si>
    <t>BAU Direct Components Pollutant Emissions[rural residential,heat bf,PM10]</t>
  </si>
  <si>
    <t>BAU Direct Components Pollutant Emissions[rural residential,heat bf,PM25]</t>
  </si>
  <si>
    <t>BAU Direct Components Pollutant Emissions[rural residential,heat bf,SOx]</t>
  </si>
  <si>
    <t>BAU Direct Components Pollutant Emissions[rural residential,heat bf,BC]</t>
  </si>
  <si>
    <t>BAU Direct Components Pollutant Emissions[rural residential,heat bf,OC]</t>
  </si>
  <si>
    <t>BAU Direct Components Pollutant Emissions[rural residential,heat bf,CH4]</t>
  </si>
  <si>
    <t>BAU Direct Components Pollutant Emissions[rural residential,heat bf,N2O]</t>
  </si>
  <si>
    <t>BAU Direct Components Pollutant Emissions[rural residential,heat bf,F gases]</t>
  </si>
  <si>
    <t>BAU Direct Components Pollutant Emissions[rural residential,biomass bf,CO2]</t>
  </si>
  <si>
    <t>BAU Direct Components Pollutant Emissions[rural residential,biomass bf,VOC]</t>
  </si>
  <si>
    <t>BAU Direct Components Pollutant Emissions[rural residential,biomass bf,CO]</t>
  </si>
  <si>
    <t>BAU Direct Components Pollutant Emissions[rural residential,biomass bf,NOx]</t>
  </si>
  <si>
    <t>BAU Direct Components Pollutant Emissions[rural residential,biomass bf,PM10]</t>
  </si>
  <si>
    <t>BAU Direct Components Pollutant Emissions[rural residential,biomass bf,PM25]</t>
  </si>
  <si>
    <t>BAU Direct Components Pollutant Emissions[rural residential,biomass bf,SOx]</t>
  </si>
  <si>
    <t>BAU Direct Components Pollutant Emissions[rural residential,biomass bf,BC]</t>
  </si>
  <si>
    <t>BAU Direct Components Pollutant Emissions[rural residential,biomass bf,OC]</t>
  </si>
  <si>
    <t>BAU Direct Components Pollutant Emissions[rural residential,biomass bf,CH4]</t>
  </si>
  <si>
    <t>BAU Direct Components Pollutant Emissions[rural residential,biomass bf,N2O]</t>
  </si>
  <si>
    <t>BAU Direct Components Pollutant Emissions[rural residential,biomass bf,F gases]</t>
  </si>
  <si>
    <t>BAU Direct Components Pollutant Emissions[rural residential,kerosene bf,CO2]</t>
  </si>
  <si>
    <t>BAU Direct Components Pollutant Emissions[rural residential,kerosene bf,VOC]</t>
  </si>
  <si>
    <t>BAU Direct Components Pollutant Emissions[rural residential,kerosene bf,CO]</t>
  </si>
  <si>
    <t>BAU Direct Components Pollutant Emissions[rural residential,kerosene bf,NOx]</t>
  </si>
  <si>
    <t>BAU Direct Components Pollutant Emissions[rural residential,kerosene bf,PM10]</t>
  </si>
  <si>
    <t>BAU Direct Components Pollutant Emissions[rural residential,kerosene bf,PM25]</t>
  </si>
  <si>
    <t>BAU Direct Components Pollutant Emissions[rural residential,kerosene bf,SOx]</t>
  </si>
  <si>
    <t>BAU Direct Components Pollutant Emissions[rural residential,kerosene bf,BC]</t>
  </si>
  <si>
    <t>BAU Direct Components Pollutant Emissions[rural residential,kerosene bf,OC]</t>
  </si>
  <si>
    <t>BAU Direct Components Pollutant Emissions[rural residential,kerosene bf,CH4]</t>
  </si>
  <si>
    <t>BAU Direct Components Pollutant Emissions[rural residential,kerosene bf,N2O]</t>
  </si>
  <si>
    <t>BAU Direct Components Pollutant Emissions[rural residential,kerosene bf,F gases]</t>
  </si>
  <si>
    <t>BAU Direct Components Pollutant Emissions[rural residential,heavy or residual fuel oil bf,CO2]</t>
  </si>
  <si>
    <t>BAU Direct Components Pollutant Emissions[rural residential,heavy or residual fuel oil bf,VOC]</t>
  </si>
  <si>
    <t>BAU Direct Components Pollutant Emissions[rural residential,heavy or residual fuel oil bf,CO]</t>
  </si>
  <si>
    <t>BAU Direct Components Pollutant Emissions[rural residential,heavy or residual fuel oil bf,NOx]</t>
  </si>
  <si>
    <t>BAU Direct Components Pollutant Emissions[rural residential,heavy or residual fuel oil bf,PM10]</t>
  </si>
  <si>
    <t>BAU Direct Components Pollutant Emissions[rural residential,heavy or residual fuel oil bf,PM25]</t>
  </si>
  <si>
    <t>BAU Direct Components Pollutant Emissions[rural residential,heavy or residual fuel oil bf,SOx]</t>
  </si>
  <si>
    <t>BAU Direct Components Pollutant Emissions[rural residential,heavy or residual fuel oil bf,BC]</t>
  </si>
  <si>
    <t>BAU Direct Components Pollutant Emissions[rural residential,heavy or residual fuel oil bf,OC]</t>
  </si>
  <si>
    <t>BAU Direct Components Pollutant Emissions[rural residential,heavy or residual fuel oil bf,CH4]</t>
  </si>
  <si>
    <t>BAU Direct Components Pollutant Emissions[rural residential,heavy or residual fuel oil bf,N2O]</t>
  </si>
  <si>
    <t>BAU Direct Components Pollutant Emissions[rural residential,heavy or residual fuel oil bf,F gases]</t>
  </si>
  <si>
    <t>BAU Direct Components Pollutant Emissions[rural residential,LPG propane or butane bf,CO2]</t>
  </si>
  <si>
    <t>BAU Direct Components Pollutant Emissions[rural residential,LPG propane or butane bf,VOC]</t>
  </si>
  <si>
    <t>BAU Direct Components Pollutant Emissions[rural residential,LPG propane or butane bf,CO]</t>
  </si>
  <si>
    <t>BAU Direct Components Pollutant Emissions[rural residential,LPG propane or butane bf,NOx]</t>
  </si>
  <si>
    <t>BAU Direct Components Pollutant Emissions[rural residential,LPG propane or butane bf,PM10]</t>
  </si>
  <si>
    <t>BAU Direct Components Pollutant Emissions[rural residential,LPG propane or butane bf,PM25]</t>
  </si>
  <si>
    <t>BAU Direct Components Pollutant Emissions[rural residential,LPG propane or butane bf,SOx]</t>
  </si>
  <si>
    <t>BAU Direct Components Pollutant Emissions[rural residential,LPG propane or butane bf,BC]</t>
  </si>
  <si>
    <t>BAU Direct Components Pollutant Emissions[rural residential,LPG propane or butane bf,OC]</t>
  </si>
  <si>
    <t>BAU Direct Components Pollutant Emissions[rural residential,LPG propane or butane bf,CH4]</t>
  </si>
  <si>
    <t>BAU Direct Components Pollutant Emissions[rural residential,LPG propane or butane bf,N2O]</t>
  </si>
  <si>
    <t>BAU Direct Components Pollutant Emissions[rural residential,LPG propane or butane bf,F gases]</t>
  </si>
  <si>
    <t>BAU Direct Components Pollutant Emissions[rural residential,hydrogen bf,CO2]</t>
  </si>
  <si>
    <t>BAU Direct Components Pollutant Emissions[rural residential,hydrogen bf,VOC]</t>
  </si>
  <si>
    <t>BAU Direct Components Pollutant Emissions[rural residential,hydrogen bf,CO]</t>
  </si>
  <si>
    <t>BAU Direct Components Pollutant Emissions[rural residential,hydrogen bf,NOx]</t>
  </si>
  <si>
    <t>BAU Direct Components Pollutant Emissions[rural residential,hydrogen bf,PM10]</t>
  </si>
  <si>
    <t>BAU Direct Components Pollutant Emissions[rural residential,hydrogen bf,PM25]</t>
  </si>
  <si>
    <t>BAU Direct Components Pollutant Emissions[rural residential,hydrogen bf,SOx]</t>
  </si>
  <si>
    <t>BAU Direct Components Pollutant Emissions[rural residential,hydrogen bf,BC]</t>
  </si>
  <si>
    <t>BAU Direct Components Pollutant Emissions[rural residential,hydrogen bf,OC]</t>
  </si>
  <si>
    <t>BAU Direct Components Pollutant Emissions[rural residential,hydrogen bf,CH4]</t>
  </si>
  <si>
    <t>BAU Direct Components Pollutant Emissions[rural residential,hydrogen bf,N2O]</t>
  </si>
  <si>
    <t>BAU Direct Components Pollutant Emissions[rural residential,hydrogen bf,F gases]</t>
  </si>
  <si>
    <t>BAU Direct Components Pollutant Emissions[commercial,electricity bf,CO2]</t>
  </si>
  <si>
    <t>BAU Direct Components Pollutant Emissions[commercial,electricity bf,VOC]</t>
  </si>
  <si>
    <t>BAU Direct Components Pollutant Emissions[commercial,electricity bf,CO]</t>
  </si>
  <si>
    <t>BAU Direct Components Pollutant Emissions[commercial,electricity bf,NOx]</t>
  </si>
  <si>
    <t>BAU Direct Components Pollutant Emissions[commercial,electricity bf,PM10]</t>
  </si>
  <si>
    <t>BAU Direct Components Pollutant Emissions[commercial,electricity bf,PM25]</t>
  </si>
  <si>
    <t>BAU Direct Components Pollutant Emissions[commercial,electricity bf,SOx]</t>
  </si>
  <si>
    <t>BAU Direct Components Pollutant Emissions[commercial,electricity bf,BC]</t>
  </si>
  <si>
    <t>BAU Direct Components Pollutant Emissions[commercial,electricity bf,OC]</t>
  </si>
  <si>
    <t>BAU Direct Components Pollutant Emissions[commercial,electricity bf,CH4]</t>
  </si>
  <si>
    <t>BAU Direct Components Pollutant Emissions[commercial,electricity bf,N2O]</t>
  </si>
  <si>
    <t>BAU Direct Components Pollutant Emissions[commercial,electricity bf,F gases]</t>
  </si>
  <si>
    <t>BAU Direct Components Pollutant Emissions[commercial,hard coal bf,CO2]</t>
  </si>
  <si>
    <t>BAU Direct Components Pollutant Emissions[commercial,hard coal bf,VOC]</t>
  </si>
  <si>
    <t>BAU Direct Components Pollutant Emissions[commercial,hard coal bf,CO]</t>
  </si>
  <si>
    <t>BAU Direct Components Pollutant Emissions[commercial,hard coal bf,NOx]</t>
  </si>
  <si>
    <t>BAU Direct Components Pollutant Emissions[commercial,hard coal bf,PM10]</t>
  </si>
  <si>
    <t>BAU Direct Components Pollutant Emissions[commercial,hard coal bf,PM25]</t>
  </si>
  <si>
    <t>BAU Direct Components Pollutant Emissions[commercial,hard coal bf,SOx]</t>
  </si>
  <si>
    <t>BAU Direct Components Pollutant Emissions[commercial,hard coal bf,BC]</t>
  </si>
  <si>
    <t>BAU Direct Components Pollutant Emissions[commercial,hard coal bf,OC]</t>
  </si>
  <si>
    <t>BAU Direct Components Pollutant Emissions[commercial,hard coal bf,CH4]</t>
  </si>
  <si>
    <t>BAU Direct Components Pollutant Emissions[commercial,hard coal bf,N2O]</t>
  </si>
  <si>
    <t>BAU Direct Components Pollutant Emissions[commercial,hard coal bf,F gases]</t>
  </si>
  <si>
    <t>BAU Direct Components Pollutant Emissions[commercial,natural gas bf,CO2]</t>
  </si>
  <si>
    <t>BAU Direct Components Pollutant Emissions[commercial,natural gas bf,VOC]</t>
  </si>
  <si>
    <t>BAU Direct Components Pollutant Emissions[commercial,natural gas bf,CO]</t>
  </si>
  <si>
    <t>BAU Direct Components Pollutant Emissions[commercial,natural gas bf,NOx]</t>
  </si>
  <si>
    <t>BAU Direct Components Pollutant Emissions[commercial,natural gas bf,PM10]</t>
  </si>
  <si>
    <t>BAU Direct Components Pollutant Emissions[commercial,natural gas bf,PM25]</t>
  </si>
  <si>
    <t>BAU Direct Components Pollutant Emissions[commercial,natural gas bf,SOx]</t>
  </si>
  <si>
    <t>BAU Direct Components Pollutant Emissions[commercial,natural gas bf,BC]</t>
  </si>
  <si>
    <t>BAU Direct Components Pollutant Emissions[commercial,natural gas bf,OC]</t>
  </si>
  <si>
    <t>BAU Direct Components Pollutant Emissions[commercial,natural gas bf,CH4]</t>
  </si>
  <si>
    <t>BAU Direct Components Pollutant Emissions[commercial,natural gas bf,N2O]</t>
  </si>
  <si>
    <t>BAU Direct Components Pollutant Emissions[commercial,natural gas bf,F gases]</t>
  </si>
  <si>
    <t>BAU Direct Components Pollutant Emissions[commercial,petroleum diesel bf,CO2]</t>
  </si>
  <si>
    <t>BAU Direct Components Pollutant Emissions[commercial,petroleum diesel bf,VOC]</t>
  </si>
  <si>
    <t>BAU Direct Components Pollutant Emissions[commercial,petroleum diesel bf,CO]</t>
  </si>
  <si>
    <t>BAU Direct Components Pollutant Emissions[commercial,petroleum diesel bf,NOx]</t>
  </si>
  <si>
    <t>BAU Direct Components Pollutant Emissions[commercial,petroleum diesel bf,PM10]</t>
  </si>
  <si>
    <t>BAU Direct Components Pollutant Emissions[commercial,petroleum diesel bf,PM25]</t>
  </si>
  <si>
    <t>BAU Direct Components Pollutant Emissions[commercial,petroleum diesel bf,SOx]</t>
  </si>
  <si>
    <t>BAU Direct Components Pollutant Emissions[commercial,petroleum diesel bf,BC]</t>
  </si>
  <si>
    <t>BAU Direct Components Pollutant Emissions[commercial,petroleum diesel bf,OC]</t>
  </si>
  <si>
    <t>BAU Direct Components Pollutant Emissions[commercial,petroleum diesel bf,CH4]</t>
  </si>
  <si>
    <t>BAU Direct Components Pollutant Emissions[commercial,petroleum diesel bf,N2O]</t>
  </si>
  <si>
    <t>BAU Direct Components Pollutant Emissions[commercial,petroleum diesel bf,F gases]</t>
  </si>
  <si>
    <t>BAU Direct Components Pollutant Emissions[commercial,heat bf,CO2]</t>
  </si>
  <si>
    <t>BAU Direct Components Pollutant Emissions[commercial,heat bf,VOC]</t>
  </si>
  <si>
    <t>BAU Direct Components Pollutant Emissions[commercial,heat bf,CO]</t>
  </si>
  <si>
    <t>BAU Direct Components Pollutant Emissions[commercial,heat bf,NOx]</t>
  </si>
  <si>
    <t>BAU Direct Components Pollutant Emissions[commercial,heat bf,PM10]</t>
  </si>
  <si>
    <t>BAU Direct Components Pollutant Emissions[commercial,heat bf,PM25]</t>
  </si>
  <si>
    <t>BAU Direct Components Pollutant Emissions[commercial,heat bf,SOx]</t>
  </si>
  <si>
    <t>BAU Direct Components Pollutant Emissions[commercial,heat bf,BC]</t>
  </si>
  <si>
    <t>BAU Direct Components Pollutant Emissions[commercial,heat bf,OC]</t>
  </si>
  <si>
    <t>BAU Direct Components Pollutant Emissions[commercial,heat bf,CH4]</t>
  </si>
  <si>
    <t>BAU Direct Components Pollutant Emissions[commercial,heat bf,N2O]</t>
  </si>
  <si>
    <t>BAU Direct Components Pollutant Emissions[commercial,heat bf,F gases]</t>
  </si>
  <si>
    <t>BAU Direct Components Pollutant Emissions[commercial,biomass bf,CO2]</t>
  </si>
  <si>
    <t>BAU Direct Components Pollutant Emissions[commercial,biomass bf,VOC]</t>
  </si>
  <si>
    <t>BAU Direct Components Pollutant Emissions[commercial,biomass bf,CO]</t>
  </si>
  <si>
    <t>BAU Direct Components Pollutant Emissions[commercial,biomass bf,NOx]</t>
  </si>
  <si>
    <t>BAU Direct Components Pollutant Emissions[commercial,biomass bf,PM10]</t>
  </si>
  <si>
    <t>BAU Direct Components Pollutant Emissions[commercial,biomass bf,PM25]</t>
  </si>
  <si>
    <t>BAU Direct Components Pollutant Emissions[commercial,biomass bf,SOx]</t>
  </si>
  <si>
    <t>BAU Direct Components Pollutant Emissions[commercial,biomass bf,BC]</t>
  </si>
  <si>
    <t>BAU Direct Components Pollutant Emissions[commercial,biomass bf,OC]</t>
  </si>
  <si>
    <t>BAU Direct Components Pollutant Emissions[commercial,biomass bf,CH4]</t>
  </si>
  <si>
    <t>BAU Direct Components Pollutant Emissions[commercial,biomass bf,N2O]</t>
  </si>
  <si>
    <t>BAU Direct Components Pollutant Emissions[commercial,biomass bf,F gases]</t>
  </si>
  <si>
    <t>BAU Direct Components Pollutant Emissions[commercial,kerosene bf,CO2]</t>
  </si>
  <si>
    <t>BAU Direct Components Pollutant Emissions[commercial,kerosene bf,VOC]</t>
  </si>
  <si>
    <t>BAU Direct Components Pollutant Emissions[commercial,kerosene bf,CO]</t>
  </si>
  <si>
    <t>BAU Direct Components Pollutant Emissions[commercial,kerosene bf,NOx]</t>
  </si>
  <si>
    <t>BAU Direct Components Pollutant Emissions[commercial,kerosene bf,PM10]</t>
  </si>
  <si>
    <t>BAU Direct Components Pollutant Emissions[commercial,kerosene bf,PM25]</t>
  </si>
  <si>
    <t>BAU Direct Components Pollutant Emissions[commercial,kerosene bf,SOx]</t>
  </si>
  <si>
    <t>BAU Direct Components Pollutant Emissions[commercial,kerosene bf,BC]</t>
  </si>
  <si>
    <t>BAU Direct Components Pollutant Emissions[commercial,kerosene bf,OC]</t>
  </si>
  <si>
    <t>BAU Direct Components Pollutant Emissions[commercial,kerosene bf,CH4]</t>
  </si>
  <si>
    <t>BAU Direct Components Pollutant Emissions[commercial,kerosene bf,N2O]</t>
  </si>
  <si>
    <t>BAU Direct Components Pollutant Emissions[commercial,kerosene bf,F gases]</t>
  </si>
  <si>
    <t>BAU Direct Components Pollutant Emissions[commercial,heavy or residual fuel oil bf,CO2]</t>
  </si>
  <si>
    <t>BAU Direct Components Pollutant Emissions[commercial,heavy or residual fuel oil bf,VOC]</t>
  </si>
  <si>
    <t>BAU Direct Components Pollutant Emissions[commercial,heavy or residual fuel oil bf,CO]</t>
  </si>
  <si>
    <t>BAU Direct Components Pollutant Emissions[commercial,heavy or residual fuel oil bf,NOx]</t>
  </si>
  <si>
    <t>BAU Direct Components Pollutant Emissions[commercial,heavy or residual fuel oil bf,PM10]</t>
  </si>
  <si>
    <t>BAU Direct Components Pollutant Emissions[commercial,heavy or residual fuel oil bf,PM25]</t>
  </si>
  <si>
    <t>BAU Direct Components Pollutant Emissions[commercial,heavy or residual fuel oil bf,SOx]</t>
  </si>
  <si>
    <t>BAU Direct Components Pollutant Emissions[commercial,heavy or residual fuel oil bf,BC]</t>
  </si>
  <si>
    <t>BAU Direct Components Pollutant Emissions[commercial,heavy or residual fuel oil bf,OC]</t>
  </si>
  <si>
    <t>BAU Direct Components Pollutant Emissions[commercial,heavy or residual fuel oil bf,CH4]</t>
  </si>
  <si>
    <t>BAU Direct Components Pollutant Emissions[commercial,heavy or residual fuel oil bf,N2O]</t>
  </si>
  <si>
    <t>BAU Direct Components Pollutant Emissions[commercial,heavy or residual fuel oil bf,F gases]</t>
  </si>
  <si>
    <t>BAU Direct Components Pollutant Emissions[commercial,LPG propane or butane bf,CO2]</t>
  </si>
  <si>
    <t>BAU Direct Components Pollutant Emissions[commercial,LPG propane or butane bf,VOC]</t>
  </si>
  <si>
    <t>BAU Direct Components Pollutant Emissions[commercial,LPG propane or butane bf,CO]</t>
  </si>
  <si>
    <t>BAU Direct Components Pollutant Emissions[commercial,LPG propane or butane bf,NOx]</t>
  </si>
  <si>
    <t>BAU Direct Components Pollutant Emissions[commercial,LPG propane or butane bf,PM10]</t>
  </si>
  <si>
    <t>BAU Direct Components Pollutant Emissions[commercial,LPG propane or butane bf,PM25]</t>
  </si>
  <si>
    <t>BAU Direct Components Pollutant Emissions[commercial,LPG propane or butane bf,SOx]</t>
  </si>
  <si>
    <t>BAU Direct Components Pollutant Emissions[commercial,LPG propane or butane bf,BC]</t>
  </si>
  <si>
    <t>BAU Direct Components Pollutant Emissions[commercial,LPG propane or butane bf,OC]</t>
  </si>
  <si>
    <t>BAU Direct Components Pollutant Emissions[commercial,LPG propane or butane bf,CH4]</t>
  </si>
  <si>
    <t>BAU Direct Components Pollutant Emissions[commercial,LPG propane or butane bf,N2O]</t>
  </si>
  <si>
    <t>BAU Direct Components Pollutant Emissions[commercial,LPG propane or butane bf,F gases]</t>
  </si>
  <si>
    <t>BAU Direct Components Pollutant Emissions[commercial,hydrogen bf,CO2]</t>
  </si>
  <si>
    <t>BAU Direct Components Pollutant Emissions[commercial,hydrogen bf,VOC]</t>
  </si>
  <si>
    <t>BAU Direct Components Pollutant Emissions[commercial,hydrogen bf,CO]</t>
  </si>
  <si>
    <t>BAU Direct Components Pollutant Emissions[commercial,hydrogen bf,NOx]</t>
  </si>
  <si>
    <t>BAU Direct Components Pollutant Emissions[commercial,hydrogen bf,PM10]</t>
  </si>
  <si>
    <t>BAU Direct Components Pollutant Emissions[commercial,hydrogen bf,PM25]</t>
  </si>
  <si>
    <t>BAU Direct Components Pollutant Emissions[commercial,hydrogen bf,SOx]</t>
  </si>
  <si>
    <t>BAU Direct Components Pollutant Emissions[commercial,hydrogen bf,BC]</t>
  </si>
  <si>
    <t>BAU Direct Components Pollutant Emissions[commercial,hydrogen bf,OC]</t>
  </si>
  <si>
    <t>BAU Direct Components Pollutant Emissions[commercial,hydrogen bf,CH4]</t>
  </si>
  <si>
    <t>BAU Direct Components Pollutant Emissions[commercial,hydrogen bf,N2O]</t>
  </si>
  <si>
    <t>BAU Direct Components Pollutant Emissions[commercial,hydrogen bf,F gases]</t>
  </si>
  <si>
    <t>electricity bf</t>
  </si>
  <si>
    <t>hard coal bf</t>
  </si>
  <si>
    <t>natural gas bf</t>
  </si>
  <si>
    <t>petroleum diesel bf</t>
  </si>
  <si>
    <t>heat bf</t>
  </si>
  <si>
    <t>biomass bf</t>
  </si>
  <si>
    <t>kerosene bf</t>
  </si>
  <si>
    <t>heavy or residual fuel oil bf</t>
  </si>
  <si>
    <t>LPG propane or butane bf</t>
  </si>
  <si>
    <t>hydrogen bf</t>
  </si>
  <si>
    <t>GWP Conversions</t>
  </si>
  <si>
    <t>CH4_Ar4_to_AR5</t>
  </si>
  <si>
    <t>N2O_AR4_to_AR5</t>
  </si>
  <si>
    <t>Nonroad</t>
  </si>
  <si>
    <t>Emissions - metric tons</t>
  </si>
  <si>
    <t>industry-fuel-other</t>
  </si>
  <si>
    <t>process-other-industry</t>
  </si>
  <si>
    <t>process-ngps-industry</t>
  </si>
  <si>
    <t>industry-fuel-natural gas</t>
  </si>
  <si>
    <t>process-waste-industry</t>
  </si>
  <si>
    <t>process-chemicals-industry</t>
  </si>
  <si>
    <t>industry-fuel-coal</t>
  </si>
  <si>
    <t>industry-fuel-biomass</t>
  </si>
  <si>
    <t>process-cement-industry</t>
  </si>
  <si>
    <t>process-iron and steel-industry</t>
  </si>
  <si>
    <t>industry-fuel-oil</t>
  </si>
  <si>
    <t>process-mining-industry</t>
  </si>
  <si>
    <t>process-agriculture-industry</t>
  </si>
  <si>
    <t>Process Emissions before CCS[agriculture and forestry 01T03,CO2]</t>
  </si>
  <si>
    <t>Process Emissions before CCS[agriculture and forestry 01T03,VOC]</t>
  </si>
  <si>
    <t>Process Emissions before CCS[agriculture and forestry 01T03,CO]</t>
  </si>
  <si>
    <t>Process Emissions before CCS[agriculture and forestry 01T03,NOx]</t>
  </si>
  <si>
    <t>Process Emissions before CCS[agriculture and forestry 01T03,PM10]</t>
  </si>
  <si>
    <t>Process Emissions before CCS[agriculture and forestry 01T03,PM25]</t>
  </si>
  <si>
    <t>Process Emissions before CCS[agriculture and forestry 01T03,SOx]</t>
  </si>
  <si>
    <t>Process Emissions before CCS[agriculture and forestry 01T03,BC]</t>
  </si>
  <si>
    <t>Process Emissions before CCS[agriculture and forestry 01T03,OC]</t>
  </si>
  <si>
    <t>Process Emissions before CCS[agriculture and forestry 01T03,CH4]</t>
  </si>
  <si>
    <t>Process Emissions before CCS[agriculture and forestry 01T03,N2O]</t>
  </si>
  <si>
    <t>Process Emissions before CCS[agriculture and forestry 01T03,F gases]</t>
  </si>
  <si>
    <t>Process Emissions before CCS[coal mining 05,CO2]</t>
  </si>
  <si>
    <t>Process Emissions before CCS[coal mining 05,VOC]</t>
  </si>
  <si>
    <t>Process Emissions before CCS[coal mining 05,CO]</t>
  </si>
  <si>
    <t>Process Emissions before CCS[coal mining 05,NOx]</t>
  </si>
  <si>
    <t>Process Emissions before CCS[coal mining 05,PM10]</t>
  </si>
  <si>
    <t>Process Emissions before CCS[coal mining 05,PM25]</t>
  </si>
  <si>
    <t>Process Emissions before CCS[coal mining 05,SOx]</t>
  </si>
  <si>
    <t>Process Emissions before CCS[coal mining 05,BC]</t>
  </si>
  <si>
    <t>Process Emissions before CCS[coal mining 05,OC]</t>
  </si>
  <si>
    <t>Process Emissions before CCS[coal mining 05,CH4]</t>
  </si>
  <si>
    <t>Process Emissions before CCS[coal mining 05,N2O]</t>
  </si>
  <si>
    <t>Process Emissions before CCS[coal mining 05,F gases]</t>
  </si>
  <si>
    <t>Process Emissions before CCS[oil and gas extraction 06,CO2]</t>
  </si>
  <si>
    <t>Process Emissions before CCS[oil and gas extraction 06,VOC]</t>
  </si>
  <si>
    <t>Process Emissions before CCS[oil and gas extraction 06,CO]</t>
  </si>
  <si>
    <t>Process Emissions before CCS[oil and gas extraction 06,NOx]</t>
  </si>
  <si>
    <t>Process Emissions before CCS[oil and gas extraction 06,PM10]</t>
  </si>
  <si>
    <t>Process Emissions before CCS[oil and gas extraction 06,PM25]</t>
  </si>
  <si>
    <t>Process Emissions before CCS[oil and gas extraction 06,SOx]</t>
  </si>
  <si>
    <t>Process Emissions before CCS[oil and gas extraction 06,BC]</t>
  </si>
  <si>
    <t>Process Emissions before CCS[oil and gas extraction 06,OC]</t>
  </si>
  <si>
    <t>Process Emissions before CCS[oil and gas extraction 06,CH4]</t>
  </si>
  <si>
    <t>Process Emissions before CCS[oil and gas extraction 06,N2O]</t>
  </si>
  <si>
    <t>Process Emissions before CCS[oil and gas extraction 06,F gases]</t>
  </si>
  <si>
    <t>Process Emissions before CCS[other mining and quarrying 07T08,CO2]</t>
  </si>
  <si>
    <t>Process Emissions before CCS[other mining and quarrying 07T08,VOC]</t>
  </si>
  <si>
    <t>Process Emissions before CCS[other mining and quarrying 07T08,CO]</t>
  </si>
  <si>
    <t>Process Emissions before CCS[other mining and quarrying 07T08,NOx]</t>
  </si>
  <si>
    <t>Process Emissions before CCS[other mining and quarrying 07T08,PM10]</t>
  </si>
  <si>
    <t>Process Emissions before CCS[other mining and quarrying 07T08,PM25]</t>
  </si>
  <si>
    <t>Process Emissions before CCS[other mining and quarrying 07T08,SOx]</t>
  </si>
  <si>
    <t>Process Emissions before CCS[other mining and quarrying 07T08,BC]</t>
  </si>
  <si>
    <t>Process Emissions before CCS[other mining and quarrying 07T08,OC]</t>
  </si>
  <si>
    <t>Process Emissions before CCS[other mining and quarrying 07T08,CH4]</t>
  </si>
  <si>
    <t>Process Emissions before CCS[other mining and quarrying 07T08,N2O]</t>
  </si>
  <si>
    <t>Process Emissions before CCS[other mining and quarrying 07T08,F gases]</t>
  </si>
  <si>
    <t>Process Emissions before CCS[food beverage and tobacco 10T12,CO2]</t>
  </si>
  <si>
    <t>Process Emissions before CCS[food beverage and tobacco 10T12,VOC]</t>
  </si>
  <si>
    <t>Process Emissions before CCS[food beverage and tobacco 10T12,CO]</t>
  </si>
  <si>
    <t>Process Emissions before CCS[food beverage and tobacco 10T12,NOx]</t>
  </si>
  <si>
    <t>Process Emissions before CCS[food beverage and tobacco 10T12,PM10]</t>
  </si>
  <si>
    <t>Process Emissions before CCS[food beverage and tobacco 10T12,PM25]</t>
  </si>
  <si>
    <t>Process Emissions before CCS[food beverage and tobacco 10T12,SOx]</t>
  </si>
  <si>
    <t>Process Emissions before CCS[food beverage and tobacco 10T12,BC]</t>
  </si>
  <si>
    <t>Process Emissions before CCS[food beverage and tobacco 10T12,OC]</t>
  </si>
  <si>
    <t>Process Emissions before CCS[food beverage and tobacco 10T12,CH4]</t>
  </si>
  <si>
    <t>Process Emissions before CCS[food beverage and tobacco 10T12,N2O]</t>
  </si>
  <si>
    <t>Process Emissions before CCS[food beverage and tobacco 10T12,F gases]</t>
  </si>
  <si>
    <t>Process Emissions before CCS[textiles apparel and leather 13T15,CO2]</t>
  </si>
  <si>
    <t>Process Emissions before CCS[textiles apparel and leather 13T15,VOC]</t>
  </si>
  <si>
    <t>Process Emissions before CCS[textiles apparel and leather 13T15,CO]</t>
  </si>
  <si>
    <t>Process Emissions before CCS[textiles apparel and leather 13T15,NOx]</t>
  </si>
  <si>
    <t>Process Emissions before CCS[textiles apparel and leather 13T15,PM10]</t>
  </si>
  <si>
    <t>Process Emissions before CCS[textiles apparel and leather 13T15,PM25]</t>
  </si>
  <si>
    <t>Process Emissions before CCS[textiles apparel and leather 13T15,SOx]</t>
  </si>
  <si>
    <t>Process Emissions before CCS[textiles apparel and leather 13T15,BC]</t>
  </si>
  <si>
    <t>Process Emissions before CCS[textiles apparel and leather 13T15,OC]</t>
  </si>
  <si>
    <t>Process Emissions before CCS[textiles apparel and leather 13T15,CH4]</t>
  </si>
  <si>
    <t>Process Emissions before CCS[textiles apparel and leather 13T15,N2O]</t>
  </si>
  <si>
    <t>Process Emissions before CCS[textiles apparel and leather 13T15,F gases]</t>
  </si>
  <si>
    <t>Process Emissions before CCS[wood products 16,CO2]</t>
  </si>
  <si>
    <t>Process Emissions before CCS[wood products 16,VOC]</t>
  </si>
  <si>
    <t>Process Emissions before CCS[wood products 16,CO]</t>
  </si>
  <si>
    <t>Process Emissions before CCS[wood products 16,NOx]</t>
  </si>
  <si>
    <t>Process Emissions before CCS[wood products 16,PM10]</t>
  </si>
  <si>
    <t>Process Emissions before CCS[wood products 16,PM25]</t>
  </si>
  <si>
    <t>Process Emissions before CCS[wood products 16,SOx]</t>
  </si>
  <si>
    <t>Process Emissions before CCS[wood products 16,BC]</t>
  </si>
  <si>
    <t>Process Emissions before CCS[wood products 16,OC]</t>
  </si>
  <si>
    <t>Process Emissions before CCS[wood products 16,CH4]</t>
  </si>
  <si>
    <t>Process Emissions before CCS[wood products 16,N2O]</t>
  </si>
  <si>
    <t>Process Emissions before CCS[wood products 16,F gases]</t>
  </si>
  <si>
    <t>Process Emissions before CCS[pulp paper and printing 17T18,CO2]</t>
  </si>
  <si>
    <t>Process Emissions before CCS[pulp paper and printing 17T18,VOC]</t>
  </si>
  <si>
    <t>Process Emissions before CCS[pulp paper and printing 17T18,CO]</t>
  </si>
  <si>
    <t>Process Emissions before CCS[pulp paper and printing 17T18,NOx]</t>
  </si>
  <si>
    <t>Process Emissions before CCS[pulp paper and printing 17T18,PM10]</t>
  </si>
  <si>
    <t>Process Emissions before CCS[pulp paper and printing 17T18,PM25]</t>
  </si>
  <si>
    <t>Process Emissions before CCS[pulp paper and printing 17T18,SOx]</t>
  </si>
  <si>
    <t>Process Emissions before CCS[pulp paper and printing 17T18,BC]</t>
  </si>
  <si>
    <t>Process Emissions before CCS[pulp paper and printing 17T18,OC]</t>
  </si>
  <si>
    <t>Process Emissions before CCS[pulp paper and printing 17T18,CH4]</t>
  </si>
  <si>
    <t>Process Emissions before CCS[pulp paper and printing 17T18,N2O]</t>
  </si>
  <si>
    <t>Process Emissions before CCS[pulp paper and printing 17T18,F gases]</t>
  </si>
  <si>
    <t>Process Emissions before CCS[refined petroleum and coke 19,CO2]</t>
  </si>
  <si>
    <t>Process Emissions before CCS[refined petroleum and coke 19,VOC]</t>
  </si>
  <si>
    <t>Process Emissions before CCS[refined petroleum and coke 19,CO]</t>
  </si>
  <si>
    <t>Process Emissions before CCS[refined petroleum and coke 19,NOx]</t>
  </si>
  <si>
    <t>Process Emissions before CCS[refined petroleum and coke 19,PM10]</t>
  </si>
  <si>
    <t>Process Emissions before CCS[refined petroleum and coke 19,PM25]</t>
  </si>
  <si>
    <t>Process Emissions before CCS[refined petroleum and coke 19,SOx]</t>
  </si>
  <si>
    <t>Process Emissions before CCS[refined petroleum and coke 19,BC]</t>
  </si>
  <si>
    <t>Process Emissions before CCS[refined petroleum and coke 19,OC]</t>
  </si>
  <si>
    <t>Process Emissions before CCS[refined petroleum and coke 19,CH4]</t>
  </si>
  <si>
    <t>Process Emissions before CCS[refined petroleum and coke 19,N2O]</t>
  </si>
  <si>
    <t>Process Emissions before CCS[refined petroleum and coke 19,F gases]</t>
  </si>
  <si>
    <t>Process Emissions before CCS[chemicals 20,CO2]</t>
  </si>
  <si>
    <t>Process Emissions before CCS[chemicals 20,VOC]</t>
  </si>
  <si>
    <t>Process Emissions before CCS[chemicals 20,CO]</t>
  </si>
  <si>
    <t>Process Emissions before CCS[chemicals 20,NOx]</t>
  </si>
  <si>
    <t>Process Emissions before CCS[chemicals 20,PM10]</t>
  </si>
  <si>
    <t>Process Emissions before CCS[chemicals 20,PM25]</t>
  </si>
  <si>
    <t>Process Emissions before CCS[chemicals 20,SOx]</t>
  </si>
  <si>
    <t>Process Emissions before CCS[chemicals 20,BC]</t>
  </si>
  <si>
    <t>Process Emissions before CCS[chemicals 20,OC]</t>
  </si>
  <si>
    <t>Process Emissions before CCS[chemicals 20,CH4]</t>
  </si>
  <si>
    <t>Process Emissions before CCS[chemicals 20,N2O]</t>
  </si>
  <si>
    <t>Process Emissions before CCS[chemicals 20,F gases]</t>
  </si>
  <si>
    <t>Process Emissions before CCS[rubber and plastic products 22,CO2]</t>
  </si>
  <si>
    <t>Process Emissions before CCS[rubber and plastic products 22,VOC]</t>
  </si>
  <si>
    <t>Process Emissions before CCS[rubber and plastic products 22,CO]</t>
  </si>
  <si>
    <t>Process Emissions before CCS[rubber and plastic products 22,NOx]</t>
  </si>
  <si>
    <t>Process Emissions before CCS[rubber and plastic products 22,PM10]</t>
  </si>
  <si>
    <t>Process Emissions before CCS[rubber and plastic products 22,PM25]</t>
  </si>
  <si>
    <t>Process Emissions before CCS[rubber and plastic products 22,SOx]</t>
  </si>
  <si>
    <t>Process Emissions before CCS[rubber and plastic products 22,BC]</t>
  </si>
  <si>
    <t>Process Emissions before CCS[rubber and plastic products 22,OC]</t>
  </si>
  <si>
    <t>Process Emissions before CCS[rubber and plastic products 22,CH4]</t>
  </si>
  <si>
    <t>Process Emissions before CCS[rubber and plastic products 22,N2O]</t>
  </si>
  <si>
    <t>Process Emissions before CCS[rubber and plastic products 22,F gases]</t>
  </si>
  <si>
    <t>Process Emissions before CCS[glass and glass products 231,CO2]</t>
  </si>
  <si>
    <t>Process Emissions before CCS[glass and glass products 231,VOC]</t>
  </si>
  <si>
    <t>Process Emissions before CCS[glass and glass products 231,CO]</t>
  </si>
  <si>
    <t>Process Emissions before CCS[glass and glass products 231,NOx]</t>
  </si>
  <si>
    <t>Process Emissions before CCS[glass and glass products 231,PM10]</t>
  </si>
  <si>
    <t>Process Emissions before CCS[glass and glass products 231,PM25]</t>
  </si>
  <si>
    <t>Process Emissions before CCS[glass and glass products 231,SOx]</t>
  </si>
  <si>
    <t>Process Emissions before CCS[glass and glass products 231,BC]</t>
  </si>
  <si>
    <t>Process Emissions before CCS[glass and glass products 231,OC]</t>
  </si>
  <si>
    <t>Process Emissions before CCS[glass and glass products 231,CH4]</t>
  </si>
  <si>
    <t>Process Emissions before CCS[glass and glass products 231,N2O]</t>
  </si>
  <si>
    <t>Process Emissions before CCS[glass and glass products 231,F gases]</t>
  </si>
  <si>
    <t>Process Emissions before CCS[cement and other nonmetallic minerals 239,CO2]</t>
  </si>
  <si>
    <t>Process Emissions before CCS[cement and other nonmetallic minerals 239,VOC]</t>
  </si>
  <si>
    <t>Process Emissions before CCS[cement and other nonmetallic minerals 239,CO]</t>
  </si>
  <si>
    <t>Process Emissions before CCS[cement and other nonmetallic minerals 239,NOx]</t>
  </si>
  <si>
    <t>Process Emissions before CCS[cement and other nonmetallic minerals 239,PM10]</t>
  </si>
  <si>
    <t>Process Emissions before CCS[cement and other nonmetallic minerals 239,PM25]</t>
  </si>
  <si>
    <t>Process Emissions before CCS[cement and other nonmetallic minerals 239,SOx]</t>
  </si>
  <si>
    <t>Process Emissions before CCS[cement and other nonmetallic minerals 239,BC]</t>
  </si>
  <si>
    <t>Process Emissions before CCS[cement and other nonmetallic minerals 239,OC]</t>
  </si>
  <si>
    <t>Process Emissions before CCS[cement and other nonmetallic minerals 239,CH4]</t>
  </si>
  <si>
    <t>Process Emissions before CCS[cement and other nonmetallic minerals 239,N2O]</t>
  </si>
  <si>
    <t>Process Emissions before CCS[cement and other nonmetallic minerals 239,F gases]</t>
  </si>
  <si>
    <t>Process Emissions before CCS[iron and steel 241,CO2]</t>
  </si>
  <si>
    <t>Process Emissions before CCS[iron and steel 241,VOC]</t>
  </si>
  <si>
    <t>Process Emissions before CCS[iron and steel 241,CO]</t>
  </si>
  <si>
    <t>Process Emissions before CCS[iron and steel 241,NOx]</t>
  </si>
  <si>
    <t>Process Emissions before CCS[iron and steel 241,PM10]</t>
  </si>
  <si>
    <t>Process Emissions before CCS[iron and steel 241,PM25]</t>
  </si>
  <si>
    <t>Process Emissions before CCS[iron and steel 241,SOx]</t>
  </si>
  <si>
    <t>Process Emissions before CCS[iron and steel 241,BC]</t>
  </si>
  <si>
    <t>Process Emissions before CCS[iron and steel 241,OC]</t>
  </si>
  <si>
    <t>Process Emissions before CCS[iron and steel 241,CH4]</t>
  </si>
  <si>
    <t>Process Emissions before CCS[iron and steel 241,N2O]</t>
  </si>
  <si>
    <t>Process Emissions before CCS[iron and steel 241,F gases]</t>
  </si>
  <si>
    <t>Process Emissions before CCS[other metals 242,CO2]</t>
  </si>
  <si>
    <t>Process Emissions before CCS[other metals 242,VOC]</t>
  </si>
  <si>
    <t>Process Emissions before CCS[other metals 242,CO]</t>
  </si>
  <si>
    <t>Process Emissions before CCS[other metals 242,NOx]</t>
  </si>
  <si>
    <t>Process Emissions before CCS[other metals 242,PM10]</t>
  </si>
  <si>
    <t>Process Emissions before CCS[other metals 242,PM25]</t>
  </si>
  <si>
    <t>Process Emissions before CCS[other metals 242,SOx]</t>
  </si>
  <si>
    <t>Process Emissions before CCS[other metals 242,BC]</t>
  </si>
  <si>
    <t>Process Emissions before CCS[other metals 242,OC]</t>
  </si>
  <si>
    <t>Process Emissions before CCS[other metals 242,CH4]</t>
  </si>
  <si>
    <t>Process Emissions before CCS[other metals 242,N2O]</t>
  </si>
  <si>
    <t>Process Emissions before CCS[other metals 242,F gases]</t>
  </si>
  <si>
    <t>Process Emissions before CCS[metal products except machinery and vehicles 25,CO2]</t>
  </si>
  <si>
    <t>Process Emissions before CCS[metal products except machinery and vehicles 25,VOC]</t>
  </si>
  <si>
    <t>Process Emissions before CCS[metal products except machinery and vehicles 25,CO]</t>
  </si>
  <si>
    <t>Process Emissions before CCS[metal products except machinery and vehicles 25,NOx]</t>
  </si>
  <si>
    <t>Process Emissions before CCS[metal products except machinery and vehicles 25,PM10]</t>
  </si>
  <si>
    <t>Process Emissions before CCS[metal products except machinery and vehicles 25,PM25]</t>
  </si>
  <si>
    <t>Process Emissions before CCS[metal products except machinery and vehicles 25,SOx]</t>
  </si>
  <si>
    <t>Process Emissions before CCS[metal products except machinery and vehicles 25,BC]</t>
  </si>
  <si>
    <t>Process Emissions before CCS[metal products except machinery and vehicles 25,OC]</t>
  </si>
  <si>
    <t>Process Emissions before CCS[metal products except machinery and vehicles 25,CH4]</t>
  </si>
  <si>
    <t>Process Emissions before CCS[metal products except machinery and vehicles 25,N2O]</t>
  </si>
  <si>
    <t>Process Emissions before CCS[metal products except machinery and vehicles 25,F gases]</t>
  </si>
  <si>
    <t>Process Emissions before CCS[computers and electronics 26,CO2]</t>
  </si>
  <si>
    <t>Process Emissions before CCS[computers and electronics 26,VOC]</t>
  </si>
  <si>
    <t>Process Emissions before CCS[computers and electronics 26,CO]</t>
  </si>
  <si>
    <t>Process Emissions before CCS[computers and electronics 26,NOx]</t>
  </si>
  <si>
    <t>Process Emissions before CCS[computers and electronics 26,PM10]</t>
  </si>
  <si>
    <t>Process Emissions before CCS[computers and electronics 26,PM25]</t>
  </si>
  <si>
    <t>Process Emissions before CCS[computers and electronics 26,SOx]</t>
  </si>
  <si>
    <t>Process Emissions before CCS[computers and electronics 26,BC]</t>
  </si>
  <si>
    <t>Process Emissions before CCS[computers and electronics 26,OC]</t>
  </si>
  <si>
    <t>Process Emissions before CCS[computers and electronics 26,CH4]</t>
  </si>
  <si>
    <t>Process Emissions before CCS[computers and electronics 26,N2O]</t>
  </si>
  <si>
    <t>Process Emissions before CCS[computers and electronics 26,F gases]</t>
  </si>
  <si>
    <t>Process Emissions before CCS[appliances and electrical equipment 27,CO2]</t>
  </si>
  <si>
    <t>Process Emissions before CCS[appliances and electrical equipment 27,VOC]</t>
  </si>
  <si>
    <t>Process Emissions before CCS[appliances and electrical equipment 27,CO]</t>
  </si>
  <si>
    <t>Process Emissions before CCS[appliances and electrical equipment 27,NOx]</t>
  </si>
  <si>
    <t>Process Emissions before CCS[appliances and electrical equipment 27,PM10]</t>
  </si>
  <si>
    <t>Process Emissions before CCS[appliances and electrical equipment 27,PM25]</t>
  </si>
  <si>
    <t>Process Emissions before CCS[appliances and electrical equipment 27,SOx]</t>
  </si>
  <si>
    <t>Process Emissions before CCS[appliances and electrical equipment 27,BC]</t>
  </si>
  <si>
    <t>Process Emissions before CCS[appliances and electrical equipment 27,OC]</t>
  </si>
  <si>
    <t>Process Emissions before CCS[appliances and electrical equipment 27,CH4]</t>
  </si>
  <si>
    <t>Process Emissions before CCS[appliances and electrical equipment 27,N2O]</t>
  </si>
  <si>
    <t>Process Emissions before CCS[appliances and electrical equipment 27,F gases]</t>
  </si>
  <si>
    <t>Process Emissions before CCS[other machinery 28,CO2]</t>
  </si>
  <si>
    <t>Process Emissions before CCS[other machinery 28,VOC]</t>
  </si>
  <si>
    <t>Process Emissions before CCS[other machinery 28,CO]</t>
  </si>
  <si>
    <t>Process Emissions before CCS[other machinery 28,NOx]</t>
  </si>
  <si>
    <t>Process Emissions before CCS[other machinery 28,PM10]</t>
  </si>
  <si>
    <t>Process Emissions before CCS[other machinery 28,PM25]</t>
  </si>
  <si>
    <t>Process Emissions before CCS[other machinery 28,SOx]</t>
  </si>
  <si>
    <t>Process Emissions before CCS[other machinery 28,BC]</t>
  </si>
  <si>
    <t>Process Emissions before CCS[other machinery 28,OC]</t>
  </si>
  <si>
    <t>Process Emissions before CCS[other machinery 28,CH4]</t>
  </si>
  <si>
    <t>Process Emissions before CCS[other machinery 28,N2O]</t>
  </si>
  <si>
    <t>Process Emissions before CCS[other machinery 28,F gases]</t>
  </si>
  <si>
    <t>Process Emissions before CCS[road vehicles 29,CO2]</t>
  </si>
  <si>
    <t>Process Emissions before CCS[road vehicles 29,VOC]</t>
  </si>
  <si>
    <t>Process Emissions before CCS[road vehicles 29,CO]</t>
  </si>
  <si>
    <t>Process Emissions before CCS[road vehicles 29,NOx]</t>
  </si>
  <si>
    <t>Process Emissions before CCS[road vehicles 29,PM10]</t>
  </si>
  <si>
    <t>Process Emissions before CCS[road vehicles 29,PM25]</t>
  </si>
  <si>
    <t>Process Emissions before CCS[road vehicles 29,SOx]</t>
  </si>
  <si>
    <t>Process Emissions before CCS[road vehicles 29,BC]</t>
  </si>
  <si>
    <t>Process Emissions before CCS[road vehicles 29,OC]</t>
  </si>
  <si>
    <t>Process Emissions before CCS[road vehicles 29,CH4]</t>
  </si>
  <si>
    <t>Process Emissions before CCS[road vehicles 29,N2O]</t>
  </si>
  <si>
    <t>Process Emissions before CCS[road vehicles 29,F gases]</t>
  </si>
  <si>
    <t>Process Emissions before CCS[nonroad vehicles 30,CO2]</t>
  </si>
  <si>
    <t>Process Emissions before CCS[nonroad vehicles 30,VOC]</t>
  </si>
  <si>
    <t>Process Emissions before CCS[nonroad vehicles 30,CO]</t>
  </si>
  <si>
    <t>Process Emissions before CCS[nonroad vehicles 30,NOx]</t>
  </si>
  <si>
    <t>Process Emissions before CCS[nonroad vehicles 30,PM10]</t>
  </si>
  <si>
    <t>Process Emissions before CCS[nonroad vehicles 30,PM25]</t>
  </si>
  <si>
    <t>Process Emissions before CCS[nonroad vehicles 30,SOx]</t>
  </si>
  <si>
    <t>Process Emissions before CCS[nonroad vehicles 30,BC]</t>
  </si>
  <si>
    <t>Process Emissions before CCS[nonroad vehicles 30,OC]</t>
  </si>
  <si>
    <t>Process Emissions before CCS[nonroad vehicles 30,CH4]</t>
  </si>
  <si>
    <t>Process Emissions before CCS[nonroad vehicles 30,N2O]</t>
  </si>
  <si>
    <t>Process Emissions before CCS[nonroad vehicles 30,F gases]</t>
  </si>
  <si>
    <t>Process Emissions before CCS[other manufacturing 31T33,CO2]</t>
  </si>
  <si>
    <t>Process Emissions before CCS[other manufacturing 31T33,VOC]</t>
  </si>
  <si>
    <t>Process Emissions before CCS[other manufacturing 31T33,CO]</t>
  </si>
  <si>
    <t>Process Emissions before CCS[other manufacturing 31T33,NOx]</t>
  </si>
  <si>
    <t>Process Emissions before CCS[other manufacturing 31T33,PM10]</t>
  </si>
  <si>
    <t>Process Emissions before CCS[other manufacturing 31T33,PM25]</t>
  </si>
  <si>
    <t>Process Emissions before CCS[other manufacturing 31T33,SOx]</t>
  </si>
  <si>
    <t>Process Emissions before CCS[other manufacturing 31T33,BC]</t>
  </si>
  <si>
    <t>Process Emissions before CCS[other manufacturing 31T33,OC]</t>
  </si>
  <si>
    <t>Process Emissions before CCS[other manufacturing 31T33,CH4]</t>
  </si>
  <si>
    <t>Process Emissions before CCS[other manufacturing 31T33,N2O]</t>
  </si>
  <si>
    <t>Process Emissions before CCS[other manufacturing 31T33,F gases]</t>
  </si>
  <si>
    <t>Process Emissions before CCS[energy pipelines and gas processing 352T353,CO2]</t>
  </si>
  <si>
    <t>Process Emissions before CCS[energy pipelines and gas processing 352T353,VOC]</t>
  </si>
  <si>
    <t>Process Emissions before CCS[energy pipelines and gas processing 352T353,CO]</t>
  </si>
  <si>
    <t>Process Emissions before CCS[energy pipelines and gas processing 352T353,NOx]</t>
  </si>
  <si>
    <t>Process Emissions before CCS[energy pipelines and gas processing 352T353,PM10]</t>
  </si>
  <si>
    <t>Process Emissions before CCS[energy pipelines and gas processing 352T353,PM25]</t>
  </si>
  <si>
    <t>Process Emissions before CCS[energy pipelines and gas processing 352T353,SOx]</t>
  </si>
  <si>
    <t>Process Emissions before CCS[energy pipelines and gas processing 352T353,BC]</t>
  </si>
  <si>
    <t>Process Emissions before CCS[energy pipelines and gas processing 352T353,OC]</t>
  </si>
  <si>
    <t>Process Emissions before CCS[energy pipelines and gas processing 352T353,CH4]</t>
  </si>
  <si>
    <t>Process Emissions before CCS[energy pipelines and gas processing 352T353,N2O]</t>
  </si>
  <si>
    <t>Process Emissions before CCS[energy pipelines and gas processing 352T353,F gases]</t>
  </si>
  <si>
    <t>Process Emissions before CCS[water and waste 36T39,CO2]</t>
  </si>
  <si>
    <t>Process Emissions before CCS[water and waste 36T39,VOC]</t>
  </si>
  <si>
    <t>Process Emissions before CCS[water and waste 36T39,CO]</t>
  </si>
  <si>
    <t>Process Emissions before CCS[water and waste 36T39,NOx]</t>
  </si>
  <si>
    <t>Process Emissions before CCS[water and waste 36T39,PM10]</t>
  </si>
  <si>
    <t>Process Emissions before CCS[water and waste 36T39,PM25]</t>
  </si>
  <si>
    <t>Process Emissions before CCS[water and waste 36T39,SOx]</t>
  </si>
  <si>
    <t>Process Emissions before CCS[water and waste 36T39,BC]</t>
  </si>
  <si>
    <t>Process Emissions before CCS[water and waste 36T39,OC]</t>
  </si>
  <si>
    <t>Process Emissions before CCS[water and waste 36T39,CH4]</t>
  </si>
  <si>
    <t>Process Emissions before CCS[water and waste 36T39,N2O]</t>
  </si>
  <si>
    <t>Process Emissions before CCS[water and waste 36T39,F gases]</t>
  </si>
  <si>
    <t>Process Emissions before CCS[construction 41T43,CO2]</t>
  </si>
  <si>
    <t>Process Emissions before CCS[construction 41T43,VOC]</t>
  </si>
  <si>
    <t>Process Emissions before CCS[construction 41T43,CO]</t>
  </si>
  <si>
    <t>Process Emissions before CCS[construction 41T43,NOx]</t>
  </si>
  <si>
    <t>Process Emissions before CCS[construction 41T43,PM10]</t>
  </si>
  <si>
    <t>Process Emissions before CCS[construction 41T43,PM25]</t>
  </si>
  <si>
    <t>Process Emissions before CCS[construction 41T43,SOx]</t>
  </si>
  <si>
    <t>Process Emissions before CCS[construction 41T43,BC]</t>
  </si>
  <si>
    <t>Process Emissions before CCS[construction 41T43,OC]</t>
  </si>
  <si>
    <t>Process Emissions before CCS[construction 41T43,CH4]</t>
  </si>
  <si>
    <t>Process Emissions before CCS[construction 41T43,N2O]</t>
  </si>
  <si>
    <t>Process Emissions before CCS[construction 41T43,F gases]</t>
  </si>
  <si>
    <t>Industrial Energy Related Emissions Excluding Fuels to Power CCS[electricity if,agriculture and forestry 01T03,CO2]</t>
  </si>
  <si>
    <t>Industrial Energy Related Emissions Excluding Fuels to Power CCS[electricity if,agriculture and forestry 01T03,VOC]</t>
  </si>
  <si>
    <t>Industrial Energy Related Emissions Excluding Fuels to Power CCS[electricity if,agriculture and forestry 01T03,CO]</t>
  </si>
  <si>
    <t>Industrial Energy Related Emissions Excluding Fuels to Power CCS[electricity if,agriculture and forestry 01T03,NOx]</t>
  </si>
  <si>
    <t>Industrial Energy Related Emissions Excluding Fuels to Power CCS[electricity if,agriculture and forestry 01T03,PM10]</t>
  </si>
  <si>
    <t>Industrial Energy Related Emissions Excluding Fuels to Power CCS[electricity if,agriculture and forestry 01T03,PM25]</t>
  </si>
  <si>
    <t>Industrial Energy Related Emissions Excluding Fuels to Power CCS[electricity if,agriculture and forestry 01T03,SOx]</t>
  </si>
  <si>
    <t>Industrial Energy Related Emissions Excluding Fuels to Power CCS[electricity if,agriculture and forestry 01T03,BC]</t>
  </si>
  <si>
    <t>Industrial Energy Related Emissions Excluding Fuels to Power CCS[electricity if,agriculture and forestry 01T03,OC]</t>
  </si>
  <si>
    <t>Industrial Energy Related Emissions Excluding Fuels to Power CCS[electricity if,agriculture and forestry 01T03,CH4]</t>
  </si>
  <si>
    <t>Industrial Energy Related Emissions Excluding Fuels to Power CCS[electricity if,agriculture and forestry 01T03,N2O]</t>
  </si>
  <si>
    <t>Industrial Energy Related Emissions Excluding Fuels to Power CCS[electricity if,agriculture and forestry 01T03,F gases]</t>
  </si>
  <si>
    <t>Industrial Energy Related Emissions Excluding Fuels to Power CCS[electricity if,coal mining 05,CO2]</t>
  </si>
  <si>
    <t>Industrial Energy Related Emissions Excluding Fuels to Power CCS[electricity if,coal mining 05,VOC]</t>
  </si>
  <si>
    <t>Industrial Energy Related Emissions Excluding Fuels to Power CCS[electricity if,coal mining 05,CO]</t>
  </si>
  <si>
    <t>Industrial Energy Related Emissions Excluding Fuels to Power CCS[electricity if,coal mining 05,NOx]</t>
  </si>
  <si>
    <t>Industrial Energy Related Emissions Excluding Fuels to Power CCS[electricity if,coal mining 05,PM10]</t>
  </si>
  <si>
    <t>Industrial Energy Related Emissions Excluding Fuels to Power CCS[electricity if,coal mining 05,PM25]</t>
  </si>
  <si>
    <t>Industrial Energy Related Emissions Excluding Fuels to Power CCS[electricity if,coal mining 05,SOx]</t>
  </si>
  <si>
    <t>Industrial Energy Related Emissions Excluding Fuels to Power CCS[electricity if,coal mining 05,BC]</t>
  </si>
  <si>
    <t>Industrial Energy Related Emissions Excluding Fuels to Power CCS[electricity if,coal mining 05,OC]</t>
  </si>
  <si>
    <t>Industrial Energy Related Emissions Excluding Fuels to Power CCS[electricity if,coal mining 05,CH4]</t>
  </si>
  <si>
    <t>Industrial Energy Related Emissions Excluding Fuels to Power CCS[electricity if,coal mining 05,N2O]</t>
  </si>
  <si>
    <t>Industrial Energy Related Emissions Excluding Fuels to Power CCS[electricity if,coal mining 05,F gases]</t>
  </si>
  <si>
    <t>Industrial Energy Related Emissions Excluding Fuels to Power CCS[electricity if,oil and gas extraction 06,CO2]</t>
  </si>
  <si>
    <t>Industrial Energy Related Emissions Excluding Fuels to Power CCS[electricity if,oil and gas extraction 06,VOC]</t>
  </si>
  <si>
    <t>Industrial Energy Related Emissions Excluding Fuels to Power CCS[electricity if,oil and gas extraction 06,CO]</t>
  </si>
  <si>
    <t>Industrial Energy Related Emissions Excluding Fuels to Power CCS[electricity if,oil and gas extraction 06,NOx]</t>
  </si>
  <si>
    <t>Industrial Energy Related Emissions Excluding Fuels to Power CCS[electricity if,oil and gas extraction 06,PM10]</t>
  </si>
  <si>
    <t>Industrial Energy Related Emissions Excluding Fuels to Power CCS[electricity if,oil and gas extraction 06,PM25]</t>
  </si>
  <si>
    <t>Industrial Energy Related Emissions Excluding Fuels to Power CCS[electricity if,oil and gas extraction 06,SOx]</t>
  </si>
  <si>
    <t>Industrial Energy Related Emissions Excluding Fuels to Power CCS[electricity if,oil and gas extraction 06,BC]</t>
  </si>
  <si>
    <t>Industrial Energy Related Emissions Excluding Fuels to Power CCS[electricity if,oil and gas extraction 06,OC]</t>
  </si>
  <si>
    <t>Industrial Energy Related Emissions Excluding Fuels to Power CCS[electricity if,oil and gas extraction 06,CH4]</t>
  </si>
  <si>
    <t>Industrial Energy Related Emissions Excluding Fuels to Power CCS[electricity if,oil and gas extraction 06,N2O]</t>
  </si>
  <si>
    <t>Industrial Energy Related Emissions Excluding Fuels to Power CCS[electricity if,oil and gas extraction 06,F gases]</t>
  </si>
  <si>
    <t>Industrial Energy Related Emissions Excluding Fuels to Power CCS[electricity if,other mining and quarrying 07T08,CO2]</t>
  </si>
  <si>
    <t>Industrial Energy Related Emissions Excluding Fuels to Power CCS[electricity if,other mining and quarrying 07T08,VOC]</t>
  </si>
  <si>
    <t>Industrial Energy Related Emissions Excluding Fuels to Power CCS[electricity if,other mining and quarrying 07T08,CO]</t>
  </si>
  <si>
    <t>Industrial Energy Related Emissions Excluding Fuels to Power CCS[electricity if,other mining and quarrying 07T08,NOx]</t>
  </si>
  <si>
    <t>Industrial Energy Related Emissions Excluding Fuels to Power CCS[electricity if,other mining and quarrying 07T08,PM10]</t>
  </si>
  <si>
    <t>Industrial Energy Related Emissions Excluding Fuels to Power CCS[electricity if,other mining and quarrying 07T08,PM25]</t>
  </si>
  <si>
    <t>Industrial Energy Related Emissions Excluding Fuels to Power CCS[electricity if,other mining and quarrying 07T08,SOx]</t>
  </si>
  <si>
    <t>Industrial Energy Related Emissions Excluding Fuels to Power CCS[electricity if,other mining and quarrying 07T08,BC]</t>
  </si>
  <si>
    <t>Industrial Energy Related Emissions Excluding Fuels to Power CCS[electricity if,other mining and quarrying 07T08,OC]</t>
  </si>
  <si>
    <t>Industrial Energy Related Emissions Excluding Fuels to Power CCS[electricity if,other mining and quarrying 07T08,CH4]</t>
  </si>
  <si>
    <t>Industrial Energy Related Emissions Excluding Fuels to Power CCS[electricity if,other mining and quarrying 07T08,N2O]</t>
  </si>
  <si>
    <t>Industrial Energy Related Emissions Excluding Fuels to Power CCS[electricity if,other mining and quarrying 07T08,F gases]</t>
  </si>
  <si>
    <t>Industrial Energy Related Emissions Excluding Fuels to Power CCS[electricity if,food beverage and tobacco 10T12,CO2]</t>
  </si>
  <si>
    <t>Industrial Energy Related Emissions Excluding Fuels to Power CCS[electricity if,food beverage and tobacco 10T12,VOC]</t>
  </si>
  <si>
    <t>Industrial Energy Related Emissions Excluding Fuels to Power CCS[electricity if,food beverage and tobacco 10T12,CO]</t>
  </si>
  <si>
    <t>Industrial Energy Related Emissions Excluding Fuels to Power CCS[electricity if,food beverage and tobacco 10T12,NOx]</t>
  </si>
  <si>
    <t>Industrial Energy Related Emissions Excluding Fuels to Power CCS[electricity if,food beverage and tobacco 10T12,PM10]</t>
  </si>
  <si>
    <t>Industrial Energy Related Emissions Excluding Fuels to Power CCS[electricity if,food beverage and tobacco 10T12,PM25]</t>
  </si>
  <si>
    <t>Industrial Energy Related Emissions Excluding Fuels to Power CCS[electricity if,food beverage and tobacco 10T12,SOx]</t>
  </si>
  <si>
    <t>Industrial Energy Related Emissions Excluding Fuels to Power CCS[electricity if,food beverage and tobacco 10T12,BC]</t>
  </si>
  <si>
    <t>Industrial Energy Related Emissions Excluding Fuels to Power CCS[electricity if,food beverage and tobacco 10T12,OC]</t>
  </si>
  <si>
    <t>Industrial Energy Related Emissions Excluding Fuels to Power CCS[electricity if,food beverage and tobacco 10T12,CH4]</t>
  </si>
  <si>
    <t>Industrial Energy Related Emissions Excluding Fuels to Power CCS[electricity if,food beverage and tobacco 10T12,N2O]</t>
  </si>
  <si>
    <t>Industrial Energy Related Emissions Excluding Fuels to Power CCS[electricity if,food beverage and tobacco 10T12,F gases]</t>
  </si>
  <si>
    <t>Industrial Energy Related Emissions Excluding Fuels to Power CCS[electricity if,textiles apparel and leather 13T15,CO2]</t>
  </si>
  <si>
    <t>Industrial Energy Related Emissions Excluding Fuels to Power CCS[electricity if,textiles apparel and leather 13T15,VOC]</t>
  </si>
  <si>
    <t>Industrial Energy Related Emissions Excluding Fuels to Power CCS[electricity if,textiles apparel and leather 13T15,CO]</t>
  </si>
  <si>
    <t>Industrial Energy Related Emissions Excluding Fuels to Power CCS[electricity if,textiles apparel and leather 13T15,NOx]</t>
  </si>
  <si>
    <t>Industrial Energy Related Emissions Excluding Fuels to Power CCS[electricity if,textiles apparel and leather 13T15,PM10]</t>
  </si>
  <si>
    <t>Industrial Energy Related Emissions Excluding Fuels to Power CCS[electricity if,textiles apparel and leather 13T15,PM25]</t>
  </si>
  <si>
    <t>Industrial Energy Related Emissions Excluding Fuels to Power CCS[electricity if,textiles apparel and leather 13T15,SOx]</t>
  </si>
  <si>
    <t>Industrial Energy Related Emissions Excluding Fuels to Power CCS[electricity if,textiles apparel and leather 13T15,BC]</t>
  </si>
  <si>
    <t>Industrial Energy Related Emissions Excluding Fuels to Power CCS[electricity if,textiles apparel and leather 13T15,OC]</t>
  </si>
  <si>
    <t>Industrial Energy Related Emissions Excluding Fuels to Power CCS[electricity if,textiles apparel and leather 13T15,CH4]</t>
  </si>
  <si>
    <t>Industrial Energy Related Emissions Excluding Fuels to Power CCS[electricity if,textiles apparel and leather 13T15,N2O]</t>
  </si>
  <si>
    <t>Industrial Energy Related Emissions Excluding Fuels to Power CCS[electricity if,textiles apparel and leather 13T15,F gases]</t>
  </si>
  <si>
    <t>Industrial Energy Related Emissions Excluding Fuels to Power CCS[electricity if,wood products 16,CO2]</t>
  </si>
  <si>
    <t>Industrial Energy Related Emissions Excluding Fuels to Power CCS[electricity if,wood products 16,VOC]</t>
  </si>
  <si>
    <t>Industrial Energy Related Emissions Excluding Fuels to Power CCS[electricity if,wood products 16,CO]</t>
  </si>
  <si>
    <t>Industrial Energy Related Emissions Excluding Fuels to Power CCS[electricity if,wood products 16,NOx]</t>
  </si>
  <si>
    <t>Industrial Energy Related Emissions Excluding Fuels to Power CCS[electricity if,wood products 16,PM10]</t>
  </si>
  <si>
    <t>Industrial Energy Related Emissions Excluding Fuels to Power CCS[electricity if,wood products 16,PM25]</t>
  </si>
  <si>
    <t>Industrial Energy Related Emissions Excluding Fuels to Power CCS[electricity if,wood products 16,SOx]</t>
  </si>
  <si>
    <t>Industrial Energy Related Emissions Excluding Fuels to Power CCS[electricity if,wood products 16,BC]</t>
  </si>
  <si>
    <t>Industrial Energy Related Emissions Excluding Fuels to Power CCS[electricity if,wood products 16,OC]</t>
  </si>
  <si>
    <t>Industrial Energy Related Emissions Excluding Fuels to Power CCS[electricity if,wood products 16,CH4]</t>
  </si>
  <si>
    <t>Industrial Energy Related Emissions Excluding Fuels to Power CCS[electricity if,wood products 16,N2O]</t>
  </si>
  <si>
    <t>Industrial Energy Related Emissions Excluding Fuels to Power CCS[electricity if,wood products 16,F gases]</t>
  </si>
  <si>
    <t>Industrial Energy Related Emissions Excluding Fuels to Power CCS[electricity if,pulp paper and printing 17T18,CO2]</t>
  </si>
  <si>
    <t>Industrial Energy Related Emissions Excluding Fuels to Power CCS[electricity if,pulp paper and printing 17T18,VOC]</t>
  </si>
  <si>
    <t>Industrial Energy Related Emissions Excluding Fuels to Power CCS[electricity if,pulp paper and printing 17T18,CO]</t>
  </si>
  <si>
    <t>Industrial Energy Related Emissions Excluding Fuels to Power CCS[electricity if,pulp paper and printing 17T18,NOx]</t>
  </si>
  <si>
    <t>Industrial Energy Related Emissions Excluding Fuels to Power CCS[electricity if,pulp paper and printing 17T18,PM10]</t>
  </si>
  <si>
    <t>Industrial Energy Related Emissions Excluding Fuels to Power CCS[electricity if,pulp paper and printing 17T18,PM25]</t>
  </si>
  <si>
    <t>Industrial Energy Related Emissions Excluding Fuels to Power CCS[electricity if,pulp paper and printing 17T18,SOx]</t>
  </si>
  <si>
    <t>Industrial Energy Related Emissions Excluding Fuels to Power CCS[electricity if,pulp paper and printing 17T18,BC]</t>
  </si>
  <si>
    <t>Industrial Energy Related Emissions Excluding Fuels to Power CCS[electricity if,pulp paper and printing 17T18,OC]</t>
  </si>
  <si>
    <t>Industrial Energy Related Emissions Excluding Fuels to Power CCS[electricity if,pulp paper and printing 17T18,CH4]</t>
  </si>
  <si>
    <t>Industrial Energy Related Emissions Excluding Fuels to Power CCS[electricity if,pulp paper and printing 17T18,N2O]</t>
  </si>
  <si>
    <t>Industrial Energy Related Emissions Excluding Fuels to Power CCS[electricity if,pulp paper and printing 17T18,F gases]</t>
  </si>
  <si>
    <t>Industrial Energy Related Emissions Excluding Fuels to Power CCS[electricity if,refined petroleum and coke 19,CO2]</t>
  </si>
  <si>
    <t>Industrial Energy Related Emissions Excluding Fuels to Power CCS[electricity if,refined petroleum and coke 19,VOC]</t>
  </si>
  <si>
    <t>Industrial Energy Related Emissions Excluding Fuels to Power CCS[electricity if,refined petroleum and coke 19,CO]</t>
  </si>
  <si>
    <t>Industrial Energy Related Emissions Excluding Fuels to Power CCS[electricity if,refined petroleum and coke 19,NOx]</t>
  </si>
  <si>
    <t>Industrial Energy Related Emissions Excluding Fuels to Power CCS[electricity if,refined petroleum and coke 19,PM10]</t>
  </si>
  <si>
    <t>Industrial Energy Related Emissions Excluding Fuels to Power CCS[electricity if,refined petroleum and coke 19,PM25]</t>
  </si>
  <si>
    <t>Industrial Energy Related Emissions Excluding Fuels to Power CCS[electricity if,refined petroleum and coke 19,SOx]</t>
  </si>
  <si>
    <t>Industrial Energy Related Emissions Excluding Fuels to Power CCS[electricity if,refined petroleum and coke 19,BC]</t>
  </si>
  <si>
    <t>Industrial Energy Related Emissions Excluding Fuels to Power CCS[electricity if,refined petroleum and coke 19,OC]</t>
  </si>
  <si>
    <t>Industrial Energy Related Emissions Excluding Fuels to Power CCS[electricity if,refined petroleum and coke 19,CH4]</t>
  </si>
  <si>
    <t>Industrial Energy Related Emissions Excluding Fuels to Power CCS[electricity if,refined petroleum and coke 19,N2O]</t>
  </si>
  <si>
    <t>Industrial Energy Related Emissions Excluding Fuels to Power CCS[electricity if,refined petroleum and coke 19,F gases]</t>
  </si>
  <si>
    <t>Industrial Energy Related Emissions Excluding Fuels to Power CCS[electricity if,chemicals 20,CO2]</t>
  </si>
  <si>
    <t>Industrial Energy Related Emissions Excluding Fuels to Power CCS[electricity if,chemicals 20,VOC]</t>
  </si>
  <si>
    <t>Industrial Energy Related Emissions Excluding Fuels to Power CCS[electricity if,chemicals 20,CO]</t>
  </si>
  <si>
    <t>Industrial Energy Related Emissions Excluding Fuels to Power CCS[electricity if,chemicals 20,NOx]</t>
  </si>
  <si>
    <t>Industrial Energy Related Emissions Excluding Fuels to Power CCS[electricity if,chemicals 20,PM10]</t>
  </si>
  <si>
    <t>Industrial Energy Related Emissions Excluding Fuels to Power CCS[electricity if,chemicals 20,PM25]</t>
  </si>
  <si>
    <t>Industrial Energy Related Emissions Excluding Fuels to Power CCS[electricity if,chemicals 20,SOx]</t>
  </si>
  <si>
    <t>Industrial Energy Related Emissions Excluding Fuels to Power CCS[electricity if,chemicals 20,BC]</t>
  </si>
  <si>
    <t>Industrial Energy Related Emissions Excluding Fuels to Power CCS[electricity if,chemicals 20,OC]</t>
  </si>
  <si>
    <t>Industrial Energy Related Emissions Excluding Fuels to Power CCS[electricity if,chemicals 20,CH4]</t>
  </si>
  <si>
    <t>Industrial Energy Related Emissions Excluding Fuels to Power CCS[electricity if,chemicals 20,N2O]</t>
  </si>
  <si>
    <t>Industrial Energy Related Emissions Excluding Fuels to Power CCS[electricity if,chemicals 20,F gases]</t>
  </si>
  <si>
    <t>Industrial Energy Related Emissions Excluding Fuels to Power CCS[electricity if,rubber and plastic products 22,CO2]</t>
  </si>
  <si>
    <t>Industrial Energy Related Emissions Excluding Fuels to Power CCS[electricity if,rubber and plastic products 22,VOC]</t>
  </si>
  <si>
    <t>Industrial Energy Related Emissions Excluding Fuels to Power CCS[electricity if,rubber and plastic products 22,CO]</t>
  </si>
  <si>
    <t>Industrial Energy Related Emissions Excluding Fuels to Power CCS[electricity if,rubber and plastic products 22,NOx]</t>
  </si>
  <si>
    <t>Industrial Energy Related Emissions Excluding Fuels to Power CCS[electricity if,rubber and plastic products 22,PM10]</t>
  </si>
  <si>
    <t>Industrial Energy Related Emissions Excluding Fuels to Power CCS[electricity if,rubber and plastic products 22,PM25]</t>
  </si>
  <si>
    <t>Industrial Energy Related Emissions Excluding Fuels to Power CCS[electricity if,rubber and plastic products 22,SOx]</t>
  </si>
  <si>
    <t>Industrial Energy Related Emissions Excluding Fuels to Power CCS[electricity if,rubber and plastic products 22,BC]</t>
  </si>
  <si>
    <t>Industrial Energy Related Emissions Excluding Fuels to Power CCS[electricity if,rubber and plastic products 22,OC]</t>
  </si>
  <si>
    <t>Industrial Energy Related Emissions Excluding Fuels to Power CCS[electricity if,rubber and plastic products 22,CH4]</t>
  </si>
  <si>
    <t>Industrial Energy Related Emissions Excluding Fuels to Power CCS[electricity if,rubber and plastic products 22,N2O]</t>
  </si>
  <si>
    <t>Industrial Energy Related Emissions Excluding Fuels to Power CCS[electricity if,rubber and plastic products 22,F gases]</t>
  </si>
  <si>
    <t>Industrial Energy Related Emissions Excluding Fuels to Power CCS[electricity if,glass and glass products 231,CO2]</t>
  </si>
  <si>
    <t>Industrial Energy Related Emissions Excluding Fuels to Power CCS[electricity if,glass and glass products 231,VOC]</t>
  </si>
  <si>
    <t>Industrial Energy Related Emissions Excluding Fuels to Power CCS[electricity if,glass and glass products 231,CO]</t>
  </si>
  <si>
    <t>Industrial Energy Related Emissions Excluding Fuels to Power CCS[electricity if,glass and glass products 231,NOx]</t>
  </si>
  <si>
    <t>Industrial Energy Related Emissions Excluding Fuels to Power CCS[electricity if,glass and glass products 231,PM10]</t>
  </si>
  <si>
    <t>Industrial Energy Related Emissions Excluding Fuels to Power CCS[electricity if,glass and glass products 231,PM25]</t>
  </si>
  <si>
    <t>Industrial Energy Related Emissions Excluding Fuels to Power CCS[electricity if,glass and glass products 231,SOx]</t>
  </si>
  <si>
    <t>Industrial Energy Related Emissions Excluding Fuels to Power CCS[electricity if,glass and glass products 231,BC]</t>
  </si>
  <si>
    <t>Industrial Energy Related Emissions Excluding Fuels to Power CCS[electricity if,glass and glass products 231,OC]</t>
  </si>
  <si>
    <t>Industrial Energy Related Emissions Excluding Fuels to Power CCS[electricity if,glass and glass products 231,CH4]</t>
  </si>
  <si>
    <t>Industrial Energy Related Emissions Excluding Fuels to Power CCS[electricity if,glass and glass products 231,N2O]</t>
  </si>
  <si>
    <t>Industrial Energy Related Emissions Excluding Fuels to Power CCS[electricity if,glass and glass products 231,F gases]</t>
  </si>
  <si>
    <t>Industrial Energy Related Emissions Excluding Fuels to Power CCS[electricity if,cement and other nonmetallic minerals 239,CO2]</t>
  </si>
  <si>
    <t>Industrial Energy Related Emissions Excluding Fuels to Power CCS[electricity if,cement and other nonmetallic minerals 239,VOC]</t>
  </si>
  <si>
    <t>Industrial Energy Related Emissions Excluding Fuels to Power CCS[electricity if,cement and other nonmetallic minerals 239,CO]</t>
  </si>
  <si>
    <t>Industrial Energy Related Emissions Excluding Fuels to Power CCS[electricity if,cement and other nonmetallic minerals 239,NOx]</t>
  </si>
  <si>
    <t>Industrial Energy Related Emissions Excluding Fuels to Power CCS[electricity if,cement and other nonmetallic minerals 239,PM10]</t>
  </si>
  <si>
    <t>Industrial Energy Related Emissions Excluding Fuels to Power CCS[electricity if,cement and other nonmetallic minerals 239,PM25]</t>
  </si>
  <si>
    <t>Industrial Energy Related Emissions Excluding Fuels to Power CCS[electricity if,cement and other nonmetallic minerals 239,SOx]</t>
  </si>
  <si>
    <t>Industrial Energy Related Emissions Excluding Fuels to Power CCS[electricity if,cement and other nonmetallic minerals 239,BC]</t>
  </si>
  <si>
    <t>Industrial Energy Related Emissions Excluding Fuels to Power CCS[electricity if,cement and other nonmetallic minerals 239,OC]</t>
  </si>
  <si>
    <t>Industrial Energy Related Emissions Excluding Fuels to Power CCS[electricity if,cement and other nonmetallic minerals 239,CH4]</t>
  </si>
  <si>
    <t>Industrial Energy Related Emissions Excluding Fuels to Power CCS[electricity if,cement and other nonmetallic minerals 239,N2O]</t>
  </si>
  <si>
    <t>Industrial Energy Related Emissions Excluding Fuels to Power CCS[electricity if,cement and other nonmetallic minerals 239,F gases]</t>
  </si>
  <si>
    <t>Industrial Energy Related Emissions Excluding Fuels to Power CCS[electricity if,iron and steel 241,CO2]</t>
  </si>
  <si>
    <t>Industrial Energy Related Emissions Excluding Fuels to Power CCS[electricity if,iron and steel 241,VOC]</t>
  </si>
  <si>
    <t>Industrial Energy Related Emissions Excluding Fuels to Power CCS[electricity if,iron and steel 241,CO]</t>
  </si>
  <si>
    <t>Industrial Energy Related Emissions Excluding Fuels to Power CCS[electricity if,iron and steel 241,NOx]</t>
  </si>
  <si>
    <t>Industrial Energy Related Emissions Excluding Fuels to Power CCS[electricity if,iron and steel 241,PM10]</t>
  </si>
  <si>
    <t>Industrial Energy Related Emissions Excluding Fuels to Power CCS[electricity if,iron and steel 241,PM25]</t>
  </si>
  <si>
    <t>Industrial Energy Related Emissions Excluding Fuels to Power CCS[electricity if,iron and steel 241,SOx]</t>
  </si>
  <si>
    <t>Industrial Energy Related Emissions Excluding Fuels to Power CCS[electricity if,iron and steel 241,BC]</t>
  </si>
  <si>
    <t>Industrial Energy Related Emissions Excluding Fuels to Power CCS[electricity if,iron and steel 241,OC]</t>
  </si>
  <si>
    <t>Industrial Energy Related Emissions Excluding Fuels to Power CCS[electricity if,iron and steel 241,CH4]</t>
  </si>
  <si>
    <t>Industrial Energy Related Emissions Excluding Fuels to Power CCS[electricity if,iron and steel 241,N2O]</t>
  </si>
  <si>
    <t>Industrial Energy Related Emissions Excluding Fuels to Power CCS[electricity if,iron and steel 241,F gases]</t>
  </si>
  <si>
    <t>Industrial Energy Related Emissions Excluding Fuels to Power CCS[electricity if,other metals 242,CO2]</t>
  </si>
  <si>
    <t>Industrial Energy Related Emissions Excluding Fuels to Power CCS[electricity if,other metals 242,VOC]</t>
  </si>
  <si>
    <t>Industrial Energy Related Emissions Excluding Fuels to Power CCS[electricity if,other metals 242,CO]</t>
  </si>
  <si>
    <t>Industrial Energy Related Emissions Excluding Fuels to Power CCS[electricity if,other metals 242,NOx]</t>
  </si>
  <si>
    <t>Industrial Energy Related Emissions Excluding Fuels to Power CCS[electricity if,other metals 242,PM10]</t>
  </si>
  <si>
    <t>Industrial Energy Related Emissions Excluding Fuels to Power CCS[electricity if,other metals 242,PM25]</t>
  </si>
  <si>
    <t>Industrial Energy Related Emissions Excluding Fuels to Power CCS[electricity if,other metals 242,SOx]</t>
  </si>
  <si>
    <t>Industrial Energy Related Emissions Excluding Fuels to Power CCS[electricity if,other metals 242,BC]</t>
  </si>
  <si>
    <t>Industrial Energy Related Emissions Excluding Fuels to Power CCS[electricity if,other metals 242,OC]</t>
  </si>
  <si>
    <t>Industrial Energy Related Emissions Excluding Fuels to Power CCS[electricity if,other metals 242,CH4]</t>
  </si>
  <si>
    <t>Industrial Energy Related Emissions Excluding Fuels to Power CCS[electricity if,other metals 242,N2O]</t>
  </si>
  <si>
    <t>Industrial Energy Related Emissions Excluding Fuels to Power CCS[electricity if,other metals 242,F gases]</t>
  </si>
  <si>
    <t>Industrial Energy Related Emissions Excluding Fuels to Power CCS[electricity if,metal products except machinery and vehicles 25,CO2]</t>
  </si>
  <si>
    <t>Industrial Energy Related Emissions Excluding Fuels to Power CCS[electricity if,metal products except machinery and vehicles 25,VOC]</t>
  </si>
  <si>
    <t>Industrial Energy Related Emissions Excluding Fuels to Power CCS[electricity if,metal products except machinery and vehicles 25,CO]</t>
  </si>
  <si>
    <t>Industrial Energy Related Emissions Excluding Fuels to Power CCS[electricity if,metal products except machinery and vehicles 25,NOx]</t>
  </si>
  <si>
    <t>Industrial Energy Related Emissions Excluding Fuels to Power CCS[electricity if,metal products except machinery and vehicles 25,PM10]</t>
  </si>
  <si>
    <t>Industrial Energy Related Emissions Excluding Fuels to Power CCS[electricity if,metal products except machinery and vehicles 25,PM25]</t>
  </si>
  <si>
    <t>Industrial Energy Related Emissions Excluding Fuels to Power CCS[electricity if,metal products except machinery and vehicles 25,SOx]</t>
  </si>
  <si>
    <t>Industrial Energy Related Emissions Excluding Fuels to Power CCS[electricity if,metal products except machinery and vehicles 25,BC]</t>
  </si>
  <si>
    <t>Industrial Energy Related Emissions Excluding Fuels to Power CCS[electricity if,metal products except machinery and vehicles 25,OC]</t>
  </si>
  <si>
    <t>Industrial Energy Related Emissions Excluding Fuels to Power CCS[electricity if,metal products except machinery and vehicles 25,CH4]</t>
  </si>
  <si>
    <t>Industrial Energy Related Emissions Excluding Fuels to Power CCS[electricity if,metal products except machinery and vehicles 25,N2O]</t>
  </si>
  <si>
    <t>Industrial Energy Related Emissions Excluding Fuels to Power CCS[electricity if,metal products except machinery and vehicles 25,F gases]</t>
  </si>
  <si>
    <t>Industrial Energy Related Emissions Excluding Fuels to Power CCS[electricity if,computers and electronics 26,CO2]</t>
  </si>
  <si>
    <t>Industrial Energy Related Emissions Excluding Fuels to Power CCS[electricity if,computers and electronics 26,VOC]</t>
  </si>
  <si>
    <t>Industrial Energy Related Emissions Excluding Fuels to Power CCS[electricity if,computers and electronics 26,CO]</t>
  </si>
  <si>
    <t>Industrial Energy Related Emissions Excluding Fuels to Power CCS[electricity if,computers and electronics 26,NOx]</t>
  </si>
  <si>
    <t>Industrial Energy Related Emissions Excluding Fuels to Power CCS[electricity if,computers and electronics 26,PM10]</t>
  </si>
  <si>
    <t>Industrial Energy Related Emissions Excluding Fuels to Power CCS[electricity if,computers and electronics 26,PM25]</t>
  </si>
  <si>
    <t>Industrial Energy Related Emissions Excluding Fuels to Power CCS[electricity if,computers and electronics 26,SOx]</t>
  </si>
  <si>
    <t>Industrial Energy Related Emissions Excluding Fuels to Power CCS[electricity if,computers and electronics 26,BC]</t>
  </si>
  <si>
    <t>Industrial Energy Related Emissions Excluding Fuels to Power CCS[electricity if,computers and electronics 26,OC]</t>
  </si>
  <si>
    <t>Industrial Energy Related Emissions Excluding Fuels to Power CCS[electricity if,computers and electronics 26,CH4]</t>
  </si>
  <si>
    <t>Industrial Energy Related Emissions Excluding Fuels to Power CCS[electricity if,computers and electronics 26,N2O]</t>
  </si>
  <si>
    <t>Industrial Energy Related Emissions Excluding Fuels to Power CCS[electricity if,computers and electronics 26,F gases]</t>
  </si>
  <si>
    <t>Industrial Energy Related Emissions Excluding Fuels to Power CCS[electricity if,appliances and electrical equipment 27,CO2]</t>
  </si>
  <si>
    <t>Industrial Energy Related Emissions Excluding Fuels to Power CCS[electricity if,appliances and electrical equipment 27,VOC]</t>
  </si>
  <si>
    <t>Industrial Energy Related Emissions Excluding Fuels to Power CCS[electricity if,appliances and electrical equipment 27,CO]</t>
  </si>
  <si>
    <t>Industrial Energy Related Emissions Excluding Fuels to Power CCS[electricity if,appliances and electrical equipment 27,NOx]</t>
  </si>
  <si>
    <t>Industrial Energy Related Emissions Excluding Fuels to Power CCS[electricity if,appliances and electrical equipment 27,PM10]</t>
  </si>
  <si>
    <t>Industrial Energy Related Emissions Excluding Fuels to Power CCS[electricity if,appliances and electrical equipment 27,PM25]</t>
  </si>
  <si>
    <t>Industrial Energy Related Emissions Excluding Fuels to Power CCS[electricity if,appliances and electrical equipment 27,SOx]</t>
  </si>
  <si>
    <t>Industrial Energy Related Emissions Excluding Fuels to Power CCS[electricity if,appliances and electrical equipment 27,BC]</t>
  </si>
  <si>
    <t>Industrial Energy Related Emissions Excluding Fuels to Power CCS[electricity if,appliances and electrical equipment 27,OC]</t>
  </si>
  <si>
    <t>Industrial Energy Related Emissions Excluding Fuels to Power CCS[electricity if,appliances and electrical equipment 27,CH4]</t>
  </si>
  <si>
    <t>Industrial Energy Related Emissions Excluding Fuels to Power CCS[electricity if,appliances and electrical equipment 27,N2O]</t>
  </si>
  <si>
    <t>Industrial Energy Related Emissions Excluding Fuels to Power CCS[electricity if,appliances and electrical equipment 27,F gases]</t>
  </si>
  <si>
    <t>Industrial Energy Related Emissions Excluding Fuels to Power CCS[electricity if,other machinery 28,CO2]</t>
  </si>
  <si>
    <t>Industrial Energy Related Emissions Excluding Fuels to Power CCS[electricity if,other machinery 28,VOC]</t>
  </si>
  <si>
    <t>Industrial Energy Related Emissions Excluding Fuels to Power CCS[electricity if,other machinery 28,CO]</t>
  </si>
  <si>
    <t>Industrial Energy Related Emissions Excluding Fuels to Power CCS[electricity if,other machinery 28,NOx]</t>
  </si>
  <si>
    <t>Industrial Energy Related Emissions Excluding Fuels to Power CCS[electricity if,other machinery 28,PM10]</t>
  </si>
  <si>
    <t>Industrial Energy Related Emissions Excluding Fuels to Power CCS[electricity if,other machinery 28,PM25]</t>
  </si>
  <si>
    <t>Industrial Energy Related Emissions Excluding Fuels to Power CCS[electricity if,other machinery 28,SOx]</t>
  </si>
  <si>
    <t>Industrial Energy Related Emissions Excluding Fuels to Power CCS[electricity if,other machinery 28,BC]</t>
  </si>
  <si>
    <t>Industrial Energy Related Emissions Excluding Fuels to Power CCS[electricity if,other machinery 28,OC]</t>
  </si>
  <si>
    <t>Industrial Energy Related Emissions Excluding Fuels to Power CCS[electricity if,other machinery 28,CH4]</t>
  </si>
  <si>
    <t>Industrial Energy Related Emissions Excluding Fuels to Power CCS[electricity if,other machinery 28,N2O]</t>
  </si>
  <si>
    <t>Industrial Energy Related Emissions Excluding Fuels to Power CCS[electricity if,other machinery 28,F gases]</t>
  </si>
  <si>
    <t>Industrial Energy Related Emissions Excluding Fuels to Power CCS[electricity if,road vehicles 29,CO2]</t>
  </si>
  <si>
    <t>Industrial Energy Related Emissions Excluding Fuels to Power CCS[electricity if,road vehicles 29,VOC]</t>
  </si>
  <si>
    <t>Industrial Energy Related Emissions Excluding Fuels to Power CCS[electricity if,road vehicles 29,CO]</t>
  </si>
  <si>
    <t>Industrial Energy Related Emissions Excluding Fuels to Power CCS[electricity if,road vehicles 29,NOx]</t>
  </si>
  <si>
    <t>Industrial Energy Related Emissions Excluding Fuels to Power CCS[electricity if,road vehicles 29,PM10]</t>
  </si>
  <si>
    <t>Industrial Energy Related Emissions Excluding Fuels to Power CCS[electricity if,road vehicles 29,PM25]</t>
  </si>
  <si>
    <t>Industrial Energy Related Emissions Excluding Fuels to Power CCS[electricity if,road vehicles 29,SOx]</t>
  </si>
  <si>
    <t>Industrial Energy Related Emissions Excluding Fuels to Power CCS[electricity if,road vehicles 29,BC]</t>
  </si>
  <si>
    <t>Industrial Energy Related Emissions Excluding Fuels to Power CCS[electricity if,road vehicles 29,OC]</t>
  </si>
  <si>
    <t>Industrial Energy Related Emissions Excluding Fuels to Power CCS[electricity if,road vehicles 29,CH4]</t>
  </si>
  <si>
    <t>Industrial Energy Related Emissions Excluding Fuels to Power CCS[electricity if,road vehicles 29,N2O]</t>
  </si>
  <si>
    <t>Industrial Energy Related Emissions Excluding Fuels to Power CCS[electricity if,road vehicles 29,F gases]</t>
  </si>
  <si>
    <t>Industrial Energy Related Emissions Excluding Fuels to Power CCS[electricity if,nonroad vehicles 30,CO2]</t>
  </si>
  <si>
    <t>Industrial Energy Related Emissions Excluding Fuels to Power CCS[electricity if,nonroad vehicles 30,VOC]</t>
  </si>
  <si>
    <t>Industrial Energy Related Emissions Excluding Fuels to Power CCS[electricity if,nonroad vehicles 30,CO]</t>
  </si>
  <si>
    <t>Industrial Energy Related Emissions Excluding Fuels to Power CCS[electricity if,nonroad vehicles 30,NOx]</t>
  </si>
  <si>
    <t>Industrial Energy Related Emissions Excluding Fuels to Power CCS[electricity if,nonroad vehicles 30,PM10]</t>
  </si>
  <si>
    <t>Industrial Energy Related Emissions Excluding Fuels to Power CCS[electricity if,nonroad vehicles 30,PM25]</t>
  </si>
  <si>
    <t>Industrial Energy Related Emissions Excluding Fuels to Power CCS[electricity if,nonroad vehicles 30,SOx]</t>
  </si>
  <si>
    <t>Industrial Energy Related Emissions Excluding Fuels to Power CCS[electricity if,nonroad vehicles 30,BC]</t>
  </si>
  <si>
    <t>Industrial Energy Related Emissions Excluding Fuels to Power CCS[electricity if,nonroad vehicles 30,OC]</t>
  </si>
  <si>
    <t>Industrial Energy Related Emissions Excluding Fuels to Power CCS[electricity if,nonroad vehicles 30,CH4]</t>
  </si>
  <si>
    <t>Industrial Energy Related Emissions Excluding Fuels to Power CCS[electricity if,nonroad vehicles 30,N2O]</t>
  </si>
  <si>
    <t>Industrial Energy Related Emissions Excluding Fuels to Power CCS[electricity if,nonroad vehicles 30,F gases]</t>
  </si>
  <si>
    <t>Industrial Energy Related Emissions Excluding Fuels to Power CCS[electricity if,other manufacturing 31T33,CO2]</t>
  </si>
  <si>
    <t>Industrial Energy Related Emissions Excluding Fuels to Power CCS[electricity if,other manufacturing 31T33,VOC]</t>
  </si>
  <si>
    <t>Industrial Energy Related Emissions Excluding Fuels to Power CCS[electricity if,other manufacturing 31T33,CO]</t>
  </si>
  <si>
    <t>Industrial Energy Related Emissions Excluding Fuels to Power CCS[electricity if,other manufacturing 31T33,NOx]</t>
  </si>
  <si>
    <t>Industrial Energy Related Emissions Excluding Fuels to Power CCS[electricity if,other manufacturing 31T33,PM10]</t>
  </si>
  <si>
    <t>Industrial Energy Related Emissions Excluding Fuels to Power CCS[electricity if,other manufacturing 31T33,PM25]</t>
  </si>
  <si>
    <t>Industrial Energy Related Emissions Excluding Fuels to Power CCS[electricity if,other manufacturing 31T33,SOx]</t>
  </si>
  <si>
    <t>Industrial Energy Related Emissions Excluding Fuels to Power CCS[electricity if,other manufacturing 31T33,BC]</t>
  </si>
  <si>
    <t>Industrial Energy Related Emissions Excluding Fuels to Power CCS[electricity if,other manufacturing 31T33,OC]</t>
  </si>
  <si>
    <t>Industrial Energy Related Emissions Excluding Fuels to Power CCS[electricity if,other manufacturing 31T33,CH4]</t>
  </si>
  <si>
    <t>Industrial Energy Related Emissions Excluding Fuels to Power CCS[electricity if,other manufacturing 31T33,N2O]</t>
  </si>
  <si>
    <t>Industrial Energy Related Emissions Excluding Fuels to Power CCS[electricity if,other manufacturing 31T33,F gases]</t>
  </si>
  <si>
    <t>Industrial Energy Related Emissions Excluding Fuels to Power CCS[electricity if,energy pipelines and gas processing 352T353,CO2]</t>
  </si>
  <si>
    <t>Industrial Energy Related Emissions Excluding Fuels to Power CCS[electricity if,energy pipelines and gas processing 352T353,VOC]</t>
  </si>
  <si>
    <t>Industrial Energy Related Emissions Excluding Fuels to Power CCS[electricity if,energy pipelines and gas processing 352T353,CO]</t>
  </si>
  <si>
    <t>Industrial Energy Related Emissions Excluding Fuels to Power CCS[electricity if,energy pipelines and gas processing 352T353,NOx]</t>
  </si>
  <si>
    <t>Industrial Energy Related Emissions Excluding Fuels to Power CCS[electricity if,energy pipelines and gas processing 352T353,PM10]</t>
  </si>
  <si>
    <t>Industrial Energy Related Emissions Excluding Fuels to Power CCS[electricity if,energy pipelines and gas processing 352T353,PM25]</t>
  </si>
  <si>
    <t>Industrial Energy Related Emissions Excluding Fuels to Power CCS[electricity if,energy pipelines and gas processing 352T353,SOx]</t>
  </si>
  <si>
    <t>Industrial Energy Related Emissions Excluding Fuels to Power CCS[electricity if,energy pipelines and gas processing 352T353,BC]</t>
  </si>
  <si>
    <t>Industrial Energy Related Emissions Excluding Fuels to Power CCS[electricity if,energy pipelines and gas processing 352T353,OC]</t>
  </si>
  <si>
    <t>Industrial Energy Related Emissions Excluding Fuels to Power CCS[electricity if,energy pipelines and gas processing 352T353,CH4]</t>
  </si>
  <si>
    <t>Industrial Energy Related Emissions Excluding Fuels to Power CCS[electricity if,energy pipelines and gas processing 352T353,N2O]</t>
  </si>
  <si>
    <t>Industrial Energy Related Emissions Excluding Fuels to Power CCS[electricity if,energy pipelines and gas processing 352T353,F gases]</t>
  </si>
  <si>
    <t>Industrial Energy Related Emissions Excluding Fuels to Power CCS[electricity if,water and waste 36T39,CO2]</t>
  </si>
  <si>
    <t>Industrial Energy Related Emissions Excluding Fuels to Power CCS[electricity if,water and waste 36T39,VOC]</t>
  </si>
  <si>
    <t>Industrial Energy Related Emissions Excluding Fuels to Power CCS[electricity if,water and waste 36T39,CO]</t>
  </si>
  <si>
    <t>Industrial Energy Related Emissions Excluding Fuels to Power CCS[electricity if,water and waste 36T39,NOx]</t>
  </si>
  <si>
    <t>Industrial Energy Related Emissions Excluding Fuels to Power CCS[electricity if,water and waste 36T39,PM10]</t>
  </si>
  <si>
    <t>Industrial Energy Related Emissions Excluding Fuels to Power CCS[electricity if,water and waste 36T39,PM25]</t>
  </si>
  <si>
    <t>Industrial Energy Related Emissions Excluding Fuels to Power CCS[electricity if,water and waste 36T39,SOx]</t>
  </si>
  <si>
    <t>Industrial Energy Related Emissions Excluding Fuels to Power CCS[electricity if,water and waste 36T39,BC]</t>
  </si>
  <si>
    <t>Industrial Energy Related Emissions Excluding Fuels to Power CCS[electricity if,water and waste 36T39,OC]</t>
  </si>
  <si>
    <t>Industrial Energy Related Emissions Excluding Fuels to Power CCS[electricity if,water and waste 36T39,CH4]</t>
  </si>
  <si>
    <t>Industrial Energy Related Emissions Excluding Fuels to Power CCS[electricity if,water and waste 36T39,N2O]</t>
  </si>
  <si>
    <t>Industrial Energy Related Emissions Excluding Fuels to Power CCS[electricity if,water and waste 36T39,F gases]</t>
  </si>
  <si>
    <t>Industrial Energy Related Emissions Excluding Fuels to Power CCS[electricity if,construction 41T43,CO2]</t>
  </si>
  <si>
    <t>Industrial Energy Related Emissions Excluding Fuels to Power CCS[electricity if,construction 41T43,VOC]</t>
  </si>
  <si>
    <t>Industrial Energy Related Emissions Excluding Fuels to Power CCS[electricity if,construction 41T43,CO]</t>
  </si>
  <si>
    <t>Industrial Energy Related Emissions Excluding Fuels to Power CCS[electricity if,construction 41T43,NOx]</t>
  </si>
  <si>
    <t>Industrial Energy Related Emissions Excluding Fuels to Power CCS[electricity if,construction 41T43,PM10]</t>
  </si>
  <si>
    <t>Industrial Energy Related Emissions Excluding Fuels to Power CCS[electricity if,construction 41T43,PM25]</t>
  </si>
  <si>
    <t>Industrial Energy Related Emissions Excluding Fuels to Power CCS[electricity if,construction 41T43,SOx]</t>
  </si>
  <si>
    <t>Industrial Energy Related Emissions Excluding Fuels to Power CCS[electricity if,construction 41T43,BC]</t>
  </si>
  <si>
    <t>Industrial Energy Related Emissions Excluding Fuels to Power CCS[electricity if,construction 41T43,OC]</t>
  </si>
  <si>
    <t>Industrial Energy Related Emissions Excluding Fuels to Power CCS[electricity if,construction 41T43,CH4]</t>
  </si>
  <si>
    <t>Industrial Energy Related Emissions Excluding Fuels to Power CCS[electricity if,construction 41T43,N2O]</t>
  </si>
  <si>
    <t>Industrial Energy Related Emissions Excluding Fuels to Power CCS[electricity if,construction 41T43,F gases]</t>
  </si>
  <si>
    <t>Industrial Energy Related Emissions Excluding Fuels to Power CCS[hard coal if,agriculture and forestry 01T03,CO2]</t>
  </si>
  <si>
    <t>Industrial Energy Related Emissions Excluding Fuels to Power CCS[hard coal if,agriculture and forestry 01T03,VOC]</t>
  </si>
  <si>
    <t>Industrial Energy Related Emissions Excluding Fuels to Power CCS[hard coal if,agriculture and forestry 01T03,CO]</t>
  </si>
  <si>
    <t>Industrial Energy Related Emissions Excluding Fuels to Power CCS[hard coal if,agriculture and forestry 01T03,NOx]</t>
  </si>
  <si>
    <t>Industrial Energy Related Emissions Excluding Fuels to Power CCS[hard coal if,agriculture and forestry 01T03,PM10]</t>
  </si>
  <si>
    <t>Industrial Energy Related Emissions Excluding Fuels to Power CCS[hard coal if,agriculture and forestry 01T03,PM25]</t>
  </si>
  <si>
    <t>Industrial Energy Related Emissions Excluding Fuels to Power CCS[hard coal if,agriculture and forestry 01T03,SOx]</t>
  </si>
  <si>
    <t>Industrial Energy Related Emissions Excluding Fuels to Power CCS[hard coal if,agriculture and forestry 01T03,BC]</t>
  </si>
  <si>
    <t>Industrial Energy Related Emissions Excluding Fuels to Power CCS[hard coal if,agriculture and forestry 01T03,OC]</t>
  </si>
  <si>
    <t>Industrial Energy Related Emissions Excluding Fuels to Power CCS[hard coal if,agriculture and forestry 01T03,CH4]</t>
  </si>
  <si>
    <t>Industrial Energy Related Emissions Excluding Fuels to Power CCS[hard coal if,agriculture and forestry 01T03,N2O]</t>
  </si>
  <si>
    <t>Industrial Energy Related Emissions Excluding Fuels to Power CCS[hard coal if,agriculture and forestry 01T03,F gases]</t>
  </si>
  <si>
    <t>Industrial Energy Related Emissions Excluding Fuels to Power CCS[hard coal if,coal mining 05,CO2]</t>
  </si>
  <si>
    <t>Industrial Energy Related Emissions Excluding Fuels to Power CCS[hard coal if,coal mining 05,VOC]</t>
  </si>
  <si>
    <t>Industrial Energy Related Emissions Excluding Fuels to Power CCS[hard coal if,coal mining 05,CO]</t>
  </si>
  <si>
    <t>Industrial Energy Related Emissions Excluding Fuels to Power CCS[hard coal if,coal mining 05,NOx]</t>
  </si>
  <si>
    <t>Industrial Energy Related Emissions Excluding Fuels to Power CCS[hard coal if,coal mining 05,PM10]</t>
  </si>
  <si>
    <t>Industrial Energy Related Emissions Excluding Fuels to Power CCS[hard coal if,coal mining 05,PM25]</t>
  </si>
  <si>
    <t>Industrial Energy Related Emissions Excluding Fuels to Power CCS[hard coal if,coal mining 05,SOx]</t>
  </si>
  <si>
    <t>Industrial Energy Related Emissions Excluding Fuels to Power CCS[hard coal if,coal mining 05,BC]</t>
  </si>
  <si>
    <t>Industrial Energy Related Emissions Excluding Fuels to Power CCS[hard coal if,coal mining 05,OC]</t>
  </si>
  <si>
    <t>Industrial Energy Related Emissions Excluding Fuels to Power CCS[hard coal if,coal mining 05,CH4]</t>
  </si>
  <si>
    <t>Industrial Energy Related Emissions Excluding Fuels to Power CCS[hard coal if,coal mining 05,N2O]</t>
  </si>
  <si>
    <t>Industrial Energy Related Emissions Excluding Fuels to Power CCS[hard coal if,coal mining 05,F gases]</t>
  </si>
  <si>
    <t>Industrial Energy Related Emissions Excluding Fuels to Power CCS[hard coal if,oil and gas extraction 06,CO2]</t>
  </si>
  <si>
    <t>Industrial Energy Related Emissions Excluding Fuels to Power CCS[hard coal if,oil and gas extraction 06,VOC]</t>
  </si>
  <si>
    <t>Industrial Energy Related Emissions Excluding Fuels to Power CCS[hard coal if,oil and gas extraction 06,CO]</t>
  </si>
  <si>
    <t>Industrial Energy Related Emissions Excluding Fuels to Power CCS[hard coal if,oil and gas extraction 06,NOx]</t>
  </si>
  <si>
    <t>Industrial Energy Related Emissions Excluding Fuels to Power CCS[hard coal if,oil and gas extraction 06,PM10]</t>
  </si>
  <si>
    <t>Industrial Energy Related Emissions Excluding Fuels to Power CCS[hard coal if,oil and gas extraction 06,PM25]</t>
  </si>
  <si>
    <t>Industrial Energy Related Emissions Excluding Fuels to Power CCS[hard coal if,oil and gas extraction 06,SOx]</t>
  </si>
  <si>
    <t>Industrial Energy Related Emissions Excluding Fuels to Power CCS[hard coal if,oil and gas extraction 06,BC]</t>
  </si>
  <si>
    <t>Industrial Energy Related Emissions Excluding Fuels to Power CCS[hard coal if,oil and gas extraction 06,OC]</t>
  </si>
  <si>
    <t>Industrial Energy Related Emissions Excluding Fuels to Power CCS[hard coal if,oil and gas extraction 06,CH4]</t>
  </si>
  <si>
    <t>Industrial Energy Related Emissions Excluding Fuels to Power CCS[hard coal if,oil and gas extraction 06,N2O]</t>
  </si>
  <si>
    <t>Industrial Energy Related Emissions Excluding Fuels to Power CCS[hard coal if,oil and gas extraction 06,F gases]</t>
  </si>
  <si>
    <t>Industrial Energy Related Emissions Excluding Fuels to Power CCS[hard coal if,other mining and quarrying 07T08,CO2]</t>
  </si>
  <si>
    <t>Industrial Energy Related Emissions Excluding Fuels to Power CCS[hard coal if,other mining and quarrying 07T08,VOC]</t>
  </si>
  <si>
    <t>Industrial Energy Related Emissions Excluding Fuels to Power CCS[hard coal if,other mining and quarrying 07T08,CO]</t>
  </si>
  <si>
    <t>Industrial Energy Related Emissions Excluding Fuels to Power CCS[hard coal if,other mining and quarrying 07T08,NOx]</t>
  </si>
  <si>
    <t>Industrial Energy Related Emissions Excluding Fuels to Power CCS[hard coal if,other mining and quarrying 07T08,PM10]</t>
  </si>
  <si>
    <t>Industrial Energy Related Emissions Excluding Fuels to Power CCS[hard coal if,other mining and quarrying 07T08,PM25]</t>
  </si>
  <si>
    <t>Industrial Energy Related Emissions Excluding Fuels to Power CCS[hard coal if,other mining and quarrying 07T08,SOx]</t>
  </si>
  <si>
    <t>Industrial Energy Related Emissions Excluding Fuels to Power CCS[hard coal if,other mining and quarrying 07T08,BC]</t>
  </si>
  <si>
    <t>Industrial Energy Related Emissions Excluding Fuels to Power CCS[hard coal if,other mining and quarrying 07T08,OC]</t>
  </si>
  <si>
    <t>Industrial Energy Related Emissions Excluding Fuels to Power CCS[hard coal if,other mining and quarrying 07T08,CH4]</t>
  </si>
  <si>
    <t>Industrial Energy Related Emissions Excluding Fuels to Power CCS[hard coal if,other mining and quarrying 07T08,N2O]</t>
  </si>
  <si>
    <t>Industrial Energy Related Emissions Excluding Fuels to Power CCS[hard coal if,other mining and quarrying 07T08,F gases]</t>
  </si>
  <si>
    <t>Industrial Energy Related Emissions Excluding Fuels to Power CCS[hard coal if,food beverage and tobacco 10T12,CO2]</t>
  </si>
  <si>
    <t>Industrial Energy Related Emissions Excluding Fuels to Power CCS[hard coal if,food beverage and tobacco 10T12,VOC]</t>
  </si>
  <si>
    <t>Industrial Energy Related Emissions Excluding Fuels to Power CCS[hard coal if,food beverage and tobacco 10T12,CO]</t>
  </si>
  <si>
    <t>Industrial Energy Related Emissions Excluding Fuels to Power CCS[hard coal if,food beverage and tobacco 10T12,NOx]</t>
  </si>
  <si>
    <t>Industrial Energy Related Emissions Excluding Fuels to Power CCS[hard coal if,food beverage and tobacco 10T12,PM10]</t>
  </si>
  <si>
    <t>Industrial Energy Related Emissions Excluding Fuels to Power CCS[hard coal if,food beverage and tobacco 10T12,PM25]</t>
  </si>
  <si>
    <t>Industrial Energy Related Emissions Excluding Fuels to Power CCS[hard coal if,food beverage and tobacco 10T12,SOx]</t>
  </si>
  <si>
    <t>Industrial Energy Related Emissions Excluding Fuels to Power CCS[hard coal if,food beverage and tobacco 10T12,BC]</t>
  </si>
  <si>
    <t>Industrial Energy Related Emissions Excluding Fuels to Power CCS[hard coal if,food beverage and tobacco 10T12,OC]</t>
  </si>
  <si>
    <t>Industrial Energy Related Emissions Excluding Fuels to Power CCS[hard coal if,food beverage and tobacco 10T12,CH4]</t>
  </si>
  <si>
    <t>Industrial Energy Related Emissions Excluding Fuels to Power CCS[hard coal if,food beverage and tobacco 10T12,N2O]</t>
  </si>
  <si>
    <t>Industrial Energy Related Emissions Excluding Fuels to Power CCS[hard coal if,food beverage and tobacco 10T12,F gases]</t>
  </si>
  <si>
    <t>Industrial Energy Related Emissions Excluding Fuels to Power CCS[hard coal if,textiles apparel and leather 13T15,CO2]</t>
  </si>
  <si>
    <t>Industrial Energy Related Emissions Excluding Fuels to Power CCS[hard coal if,textiles apparel and leather 13T15,VOC]</t>
  </si>
  <si>
    <t>Industrial Energy Related Emissions Excluding Fuels to Power CCS[hard coal if,textiles apparel and leather 13T15,CO]</t>
  </si>
  <si>
    <t>Industrial Energy Related Emissions Excluding Fuels to Power CCS[hard coal if,textiles apparel and leather 13T15,NOx]</t>
  </si>
  <si>
    <t>Industrial Energy Related Emissions Excluding Fuels to Power CCS[hard coal if,textiles apparel and leather 13T15,PM10]</t>
  </si>
  <si>
    <t>Industrial Energy Related Emissions Excluding Fuels to Power CCS[hard coal if,textiles apparel and leather 13T15,PM25]</t>
  </si>
  <si>
    <t>Industrial Energy Related Emissions Excluding Fuels to Power CCS[hard coal if,textiles apparel and leather 13T15,SOx]</t>
  </si>
  <si>
    <t>Industrial Energy Related Emissions Excluding Fuels to Power CCS[hard coal if,textiles apparel and leather 13T15,BC]</t>
  </si>
  <si>
    <t>Industrial Energy Related Emissions Excluding Fuels to Power CCS[hard coal if,textiles apparel and leather 13T15,OC]</t>
  </si>
  <si>
    <t>Industrial Energy Related Emissions Excluding Fuels to Power CCS[hard coal if,textiles apparel and leather 13T15,CH4]</t>
  </si>
  <si>
    <t>Industrial Energy Related Emissions Excluding Fuels to Power CCS[hard coal if,textiles apparel and leather 13T15,N2O]</t>
  </si>
  <si>
    <t>Industrial Energy Related Emissions Excluding Fuels to Power CCS[hard coal if,textiles apparel and leather 13T15,F gases]</t>
  </si>
  <si>
    <t>Industrial Energy Related Emissions Excluding Fuels to Power CCS[hard coal if,wood products 16,CO2]</t>
  </si>
  <si>
    <t>Industrial Energy Related Emissions Excluding Fuels to Power CCS[hard coal if,wood products 16,VOC]</t>
  </si>
  <si>
    <t>Industrial Energy Related Emissions Excluding Fuels to Power CCS[hard coal if,wood products 16,CO]</t>
  </si>
  <si>
    <t>Industrial Energy Related Emissions Excluding Fuels to Power CCS[hard coal if,wood products 16,NOx]</t>
  </si>
  <si>
    <t>Industrial Energy Related Emissions Excluding Fuels to Power CCS[hard coal if,wood products 16,PM10]</t>
  </si>
  <si>
    <t>Industrial Energy Related Emissions Excluding Fuels to Power CCS[hard coal if,wood products 16,PM25]</t>
  </si>
  <si>
    <t>Industrial Energy Related Emissions Excluding Fuels to Power CCS[hard coal if,wood products 16,SOx]</t>
  </si>
  <si>
    <t>Industrial Energy Related Emissions Excluding Fuels to Power CCS[hard coal if,wood products 16,BC]</t>
  </si>
  <si>
    <t>Industrial Energy Related Emissions Excluding Fuels to Power CCS[hard coal if,wood products 16,OC]</t>
  </si>
  <si>
    <t>Industrial Energy Related Emissions Excluding Fuels to Power CCS[hard coal if,wood products 16,CH4]</t>
  </si>
  <si>
    <t>Industrial Energy Related Emissions Excluding Fuels to Power CCS[hard coal if,wood products 16,N2O]</t>
  </si>
  <si>
    <t>Industrial Energy Related Emissions Excluding Fuels to Power CCS[hard coal if,wood products 16,F gases]</t>
  </si>
  <si>
    <t>Industrial Energy Related Emissions Excluding Fuels to Power CCS[hard coal if,pulp paper and printing 17T18,CO2]</t>
  </si>
  <si>
    <t>Industrial Energy Related Emissions Excluding Fuels to Power CCS[hard coal if,pulp paper and printing 17T18,VOC]</t>
  </si>
  <si>
    <t>Industrial Energy Related Emissions Excluding Fuels to Power CCS[hard coal if,pulp paper and printing 17T18,CO]</t>
  </si>
  <si>
    <t>Industrial Energy Related Emissions Excluding Fuels to Power CCS[hard coal if,pulp paper and printing 17T18,NOx]</t>
  </si>
  <si>
    <t>Industrial Energy Related Emissions Excluding Fuels to Power CCS[hard coal if,pulp paper and printing 17T18,PM10]</t>
  </si>
  <si>
    <t>Industrial Energy Related Emissions Excluding Fuels to Power CCS[hard coal if,pulp paper and printing 17T18,PM25]</t>
  </si>
  <si>
    <t>Industrial Energy Related Emissions Excluding Fuels to Power CCS[hard coal if,pulp paper and printing 17T18,SOx]</t>
  </si>
  <si>
    <t>Industrial Energy Related Emissions Excluding Fuels to Power CCS[hard coal if,pulp paper and printing 17T18,BC]</t>
  </si>
  <si>
    <t>Industrial Energy Related Emissions Excluding Fuels to Power CCS[hard coal if,pulp paper and printing 17T18,OC]</t>
  </si>
  <si>
    <t>Industrial Energy Related Emissions Excluding Fuels to Power CCS[hard coal if,pulp paper and printing 17T18,CH4]</t>
  </si>
  <si>
    <t>Industrial Energy Related Emissions Excluding Fuels to Power CCS[hard coal if,pulp paper and printing 17T18,N2O]</t>
  </si>
  <si>
    <t>Industrial Energy Related Emissions Excluding Fuels to Power CCS[hard coal if,pulp paper and printing 17T18,F gases]</t>
  </si>
  <si>
    <t>Industrial Energy Related Emissions Excluding Fuels to Power CCS[hard coal if,refined petroleum and coke 19,CO2]</t>
  </si>
  <si>
    <t>Industrial Energy Related Emissions Excluding Fuels to Power CCS[hard coal if,refined petroleum and coke 19,VOC]</t>
  </si>
  <si>
    <t>Industrial Energy Related Emissions Excluding Fuels to Power CCS[hard coal if,refined petroleum and coke 19,CO]</t>
  </si>
  <si>
    <t>Industrial Energy Related Emissions Excluding Fuels to Power CCS[hard coal if,refined petroleum and coke 19,NOx]</t>
  </si>
  <si>
    <t>Industrial Energy Related Emissions Excluding Fuels to Power CCS[hard coal if,refined petroleum and coke 19,PM10]</t>
  </si>
  <si>
    <t>Industrial Energy Related Emissions Excluding Fuels to Power CCS[hard coal if,refined petroleum and coke 19,PM25]</t>
  </si>
  <si>
    <t>Industrial Energy Related Emissions Excluding Fuels to Power CCS[hard coal if,refined petroleum and coke 19,SOx]</t>
  </si>
  <si>
    <t>Industrial Energy Related Emissions Excluding Fuels to Power CCS[hard coal if,refined petroleum and coke 19,BC]</t>
  </si>
  <si>
    <t>Industrial Energy Related Emissions Excluding Fuels to Power CCS[hard coal if,refined petroleum and coke 19,OC]</t>
  </si>
  <si>
    <t>Industrial Energy Related Emissions Excluding Fuels to Power CCS[hard coal if,refined petroleum and coke 19,CH4]</t>
  </si>
  <si>
    <t>Industrial Energy Related Emissions Excluding Fuels to Power CCS[hard coal if,refined petroleum and coke 19,N2O]</t>
  </si>
  <si>
    <t>Industrial Energy Related Emissions Excluding Fuels to Power CCS[hard coal if,refined petroleum and coke 19,F gases]</t>
  </si>
  <si>
    <t>Industrial Energy Related Emissions Excluding Fuels to Power CCS[hard coal if,chemicals 20,CO2]</t>
  </si>
  <si>
    <t>Industrial Energy Related Emissions Excluding Fuels to Power CCS[hard coal if,chemicals 20,VOC]</t>
  </si>
  <si>
    <t>Industrial Energy Related Emissions Excluding Fuels to Power CCS[hard coal if,chemicals 20,CO]</t>
  </si>
  <si>
    <t>Industrial Energy Related Emissions Excluding Fuels to Power CCS[hard coal if,chemicals 20,NOx]</t>
  </si>
  <si>
    <t>Industrial Energy Related Emissions Excluding Fuels to Power CCS[hard coal if,chemicals 20,PM10]</t>
  </si>
  <si>
    <t>Industrial Energy Related Emissions Excluding Fuels to Power CCS[hard coal if,chemicals 20,PM25]</t>
  </si>
  <si>
    <t>Industrial Energy Related Emissions Excluding Fuels to Power CCS[hard coal if,chemicals 20,SOx]</t>
  </si>
  <si>
    <t>Industrial Energy Related Emissions Excluding Fuels to Power CCS[hard coal if,chemicals 20,BC]</t>
  </si>
  <si>
    <t>Industrial Energy Related Emissions Excluding Fuels to Power CCS[hard coal if,chemicals 20,OC]</t>
  </si>
  <si>
    <t>Industrial Energy Related Emissions Excluding Fuels to Power CCS[hard coal if,chemicals 20,CH4]</t>
  </si>
  <si>
    <t>Industrial Energy Related Emissions Excluding Fuels to Power CCS[hard coal if,chemicals 20,N2O]</t>
  </si>
  <si>
    <t>Industrial Energy Related Emissions Excluding Fuels to Power CCS[hard coal if,chemicals 20,F gases]</t>
  </si>
  <si>
    <t>Industrial Energy Related Emissions Excluding Fuels to Power CCS[hard coal if,rubber and plastic products 22,CO2]</t>
  </si>
  <si>
    <t>Industrial Energy Related Emissions Excluding Fuels to Power CCS[hard coal if,rubber and plastic products 22,VOC]</t>
  </si>
  <si>
    <t>Industrial Energy Related Emissions Excluding Fuels to Power CCS[hard coal if,rubber and plastic products 22,CO]</t>
  </si>
  <si>
    <t>Industrial Energy Related Emissions Excluding Fuels to Power CCS[hard coal if,rubber and plastic products 22,NOx]</t>
  </si>
  <si>
    <t>Industrial Energy Related Emissions Excluding Fuels to Power CCS[hard coal if,rubber and plastic products 22,PM10]</t>
  </si>
  <si>
    <t>Industrial Energy Related Emissions Excluding Fuels to Power CCS[hard coal if,rubber and plastic products 22,PM25]</t>
  </si>
  <si>
    <t>Industrial Energy Related Emissions Excluding Fuels to Power CCS[hard coal if,rubber and plastic products 22,SOx]</t>
  </si>
  <si>
    <t>Industrial Energy Related Emissions Excluding Fuels to Power CCS[hard coal if,rubber and plastic products 22,BC]</t>
  </si>
  <si>
    <t>Industrial Energy Related Emissions Excluding Fuels to Power CCS[hard coal if,rubber and plastic products 22,OC]</t>
  </si>
  <si>
    <t>Industrial Energy Related Emissions Excluding Fuels to Power CCS[hard coal if,rubber and plastic products 22,CH4]</t>
  </si>
  <si>
    <t>Industrial Energy Related Emissions Excluding Fuels to Power CCS[hard coal if,rubber and plastic products 22,N2O]</t>
  </si>
  <si>
    <t>Industrial Energy Related Emissions Excluding Fuels to Power CCS[hard coal if,rubber and plastic products 22,F gases]</t>
  </si>
  <si>
    <t>Industrial Energy Related Emissions Excluding Fuels to Power CCS[hard coal if,glass and glass products 231,CO2]</t>
  </si>
  <si>
    <t>Industrial Energy Related Emissions Excluding Fuels to Power CCS[hard coal if,glass and glass products 231,VOC]</t>
  </si>
  <si>
    <t>Industrial Energy Related Emissions Excluding Fuels to Power CCS[hard coal if,glass and glass products 231,CO]</t>
  </si>
  <si>
    <t>Industrial Energy Related Emissions Excluding Fuels to Power CCS[hard coal if,glass and glass products 231,NOx]</t>
  </si>
  <si>
    <t>Industrial Energy Related Emissions Excluding Fuels to Power CCS[hard coal if,glass and glass products 231,PM10]</t>
  </si>
  <si>
    <t>Industrial Energy Related Emissions Excluding Fuels to Power CCS[hard coal if,glass and glass products 231,PM25]</t>
  </si>
  <si>
    <t>Industrial Energy Related Emissions Excluding Fuels to Power CCS[hard coal if,glass and glass products 231,SOx]</t>
  </si>
  <si>
    <t>Industrial Energy Related Emissions Excluding Fuels to Power CCS[hard coal if,glass and glass products 231,BC]</t>
  </si>
  <si>
    <t>Industrial Energy Related Emissions Excluding Fuels to Power CCS[hard coal if,glass and glass products 231,OC]</t>
  </si>
  <si>
    <t>Industrial Energy Related Emissions Excluding Fuels to Power CCS[hard coal if,glass and glass products 231,CH4]</t>
  </si>
  <si>
    <t>Industrial Energy Related Emissions Excluding Fuels to Power CCS[hard coal if,glass and glass products 231,N2O]</t>
  </si>
  <si>
    <t>Industrial Energy Related Emissions Excluding Fuels to Power CCS[hard coal if,glass and glass products 231,F gases]</t>
  </si>
  <si>
    <t>Industrial Energy Related Emissions Excluding Fuels to Power CCS[hard coal if,cement and other nonmetallic minerals 239,CO2]</t>
  </si>
  <si>
    <t>Industrial Energy Related Emissions Excluding Fuels to Power CCS[hard coal if,cement and other nonmetallic minerals 239,VOC]</t>
  </si>
  <si>
    <t>Industrial Energy Related Emissions Excluding Fuels to Power CCS[hard coal if,cement and other nonmetallic minerals 239,CO]</t>
  </si>
  <si>
    <t>Industrial Energy Related Emissions Excluding Fuels to Power CCS[hard coal if,cement and other nonmetallic minerals 239,NOx]</t>
  </si>
  <si>
    <t>Industrial Energy Related Emissions Excluding Fuels to Power CCS[hard coal if,cement and other nonmetallic minerals 239,PM10]</t>
  </si>
  <si>
    <t>Industrial Energy Related Emissions Excluding Fuels to Power CCS[hard coal if,cement and other nonmetallic minerals 239,PM25]</t>
  </si>
  <si>
    <t>Industrial Energy Related Emissions Excluding Fuels to Power CCS[hard coal if,cement and other nonmetallic minerals 239,SOx]</t>
  </si>
  <si>
    <t>Industrial Energy Related Emissions Excluding Fuels to Power CCS[hard coal if,cement and other nonmetallic minerals 239,BC]</t>
  </si>
  <si>
    <t>Industrial Energy Related Emissions Excluding Fuels to Power CCS[hard coal if,cement and other nonmetallic minerals 239,OC]</t>
  </si>
  <si>
    <t>Industrial Energy Related Emissions Excluding Fuels to Power CCS[hard coal if,cement and other nonmetallic minerals 239,CH4]</t>
  </si>
  <si>
    <t>Industrial Energy Related Emissions Excluding Fuels to Power CCS[hard coal if,cement and other nonmetallic minerals 239,N2O]</t>
  </si>
  <si>
    <t>Industrial Energy Related Emissions Excluding Fuels to Power CCS[hard coal if,cement and other nonmetallic minerals 239,F gases]</t>
  </si>
  <si>
    <t>Industrial Energy Related Emissions Excluding Fuels to Power CCS[hard coal if,iron and steel 241,CO2]</t>
  </si>
  <si>
    <t>Industrial Energy Related Emissions Excluding Fuels to Power CCS[hard coal if,iron and steel 241,VOC]</t>
  </si>
  <si>
    <t>Industrial Energy Related Emissions Excluding Fuels to Power CCS[hard coal if,iron and steel 241,CO]</t>
  </si>
  <si>
    <t>Industrial Energy Related Emissions Excluding Fuels to Power CCS[hard coal if,iron and steel 241,NOx]</t>
  </si>
  <si>
    <t>Industrial Energy Related Emissions Excluding Fuels to Power CCS[hard coal if,iron and steel 241,PM10]</t>
  </si>
  <si>
    <t>Industrial Energy Related Emissions Excluding Fuels to Power CCS[hard coal if,iron and steel 241,PM25]</t>
  </si>
  <si>
    <t>Industrial Energy Related Emissions Excluding Fuels to Power CCS[hard coal if,iron and steel 241,SOx]</t>
  </si>
  <si>
    <t>Industrial Energy Related Emissions Excluding Fuels to Power CCS[hard coal if,iron and steel 241,BC]</t>
  </si>
  <si>
    <t>Industrial Energy Related Emissions Excluding Fuels to Power CCS[hard coal if,iron and steel 241,OC]</t>
  </si>
  <si>
    <t>Industrial Energy Related Emissions Excluding Fuels to Power CCS[hard coal if,iron and steel 241,CH4]</t>
  </si>
  <si>
    <t>Industrial Energy Related Emissions Excluding Fuels to Power CCS[hard coal if,iron and steel 241,N2O]</t>
  </si>
  <si>
    <t>Industrial Energy Related Emissions Excluding Fuels to Power CCS[hard coal if,iron and steel 241,F gases]</t>
  </si>
  <si>
    <t>Industrial Energy Related Emissions Excluding Fuels to Power CCS[hard coal if,other metals 242,CO2]</t>
  </si>
  <si>
    <t>Industrial Energy Related Emissions Excluding Fuels to Power CCS[hard coal if,other metals 242,VOC]</t>
  </si>
  <si>
    <t>Industrial Energy Related Emissions Excluding Fuels to Power CCS[hard coal if,other metals 242,CO]</t>
  </si>
  <si>
    <t>Industrial Energy Related Emissions Excluding Fuels to Power CCS[hard coal if,other metals 242,NOx]</t>
  </si>
  <si>
    <t>Industrial Energy Related Emissions Excluding Fuels to Power CCS[hard coal if,other metals 242,PM10]</t>
  </si>
  <si>
    <t>Industrial Energy Related Emissions Excluding Fuels to Power CCS[hard coal if,other metals 242,PM25]</t>
  </si>
  <si>
    <t>Industrial Energy Related Emissions Excluding Fuels to Power CCS[hard coal if,other metals 242,SOx]</t>
  </si>
  <si>
    <t>Industrial Energy Related Emissions Excluding Fuels to Power CCS[hard coal if,other metals 242,BC]</t>
  </si>
  <si>
    <t>Industrial Energy Related Emissions Excluding Fuels to Power CCS[hard coal if,other metals 242,OC]</t>
  </si>
  <si>
    <t>Industrial Energy Related Emissions Excluding Fuels to Power CCS[hard coal if,other metals 242,CH4]</t>
  </si>
  <si>
    <t>Industrial Energy Related Emissions Excluding Fuels to Power CCS[hard coal if,other metals 242,N2O]</t>
  </si>
  <si>
    <t>Industrial Energy Related Emissions Excluding Fuels to Power CCS[hard coal if,other metals 242,F gases]</t>
  </si>
  <si>
    <t>Industrial Energy Related Emissions Excluding Fuels to Power CCS[hard coal if,metal products except machinery and vehicles 25,CO2]</t>
  </si>
  <si>
    <t>Industrial Energy Related Emissions Excluding Fuels to Power CCS[hard coal if,metal products except machinery and vehicles 25,VOC]</t>
  </si>
  <si>
    <t>Industrial Energy Related Emissions Excluding Fuels to Power CCS[hard coal if,metal products except machinery and vehicles 25,CO]</t>
  </si>
  <si>
    <t>Industrial Energy Related Emissions Excluding Fuels to Power CCS[hard coal if,metal products except machinery and vehicles 25,NOx]</t>
  </si>
  <si>
    <t>Industrial Energy Related Emissions Excluding Fuels to Power CCS[hard coal if,metal products except machinery and vehicles 25,PM10]</t>
  </si>
  <si>
    <t>Industrial Energy Related Emissions Excluding Fuels to Power CCS[hard coal if,metal products except machinery and vehicles 25,PM25]</t>
  </si>
  <si>
    <t>Industrial Energy Related Emissions Excluding Fuels to Power CCS[hard coal if,metal products except machinery and vehicles 25,SOx]</t>
  </si>
  <si>
    <t>Industrial Energy Related Emissions Excluding Fuels to Power CCS[hard coal if,metal products except machinery and vehicles 25,BC]</t>
  </si>
  <si>
    <t>Industrial Energy Related Emissions Excluding Fuels to Power CCS[hard coal if,metal products except machinery and vehicles 25,OC]</t>
  </si>
  <si>
    <t>Industrial Energy Related Emissions Excluding Fuels to Power CCS[hard coal if,metal products except machinery and vehicles 25,CH4]</t>
  </si>
  <si>
    <t>Industrial Energy Related Emissions Excluding Fuels to Power CCS[hard coal if,metal products except machinery and vehicles 25,N2O]</t>
  </si>
  <si>
    <t>Industrial Energy Related Emissions Excluding Fuels to Power CCS[hard coal if,metal products except machinery and vehicles 25,F gases]</t>
  </si>
  <si>
    <t>Industrial Energy Related Emissions Excluding Fuels to Power CCS[hard coal if,computers and electronics 26,CO2]</t>
  </si>
  <si>
    <t>Industrial Energy Related Emissions Excluding Fuels to Power CCS[hard coal if,computers and electronics 26,VOC]</t>
  </si>
  <si>
    <t>Industrial Energy Related Emissions Excluding Fuels to Power CCS[hard coal if,computers and electronics 26,CO]</t>
  </si>
  <si>
    <t>Industrial Energy Related Emissions Excluding Fuels to Power CCS[hard coal if,computers and electronics 26,NOx]</t>
  </si>
  <si>
    <t>Industrial Energy Related Emissions Excluding Fuels to Power CCS[hard coal if,computers and electronics 26,PM10]</t>
  </si>
  <si>
    <t>Industrial Energy Related Emissions Excluding Fuels to Power CCS[hard coal if,computers and electronics 26,PM25]</t>
  </si>
  <si>
    <t>Industrial Energy Related Emissions Excluding Fuels to Power CCS[hard coal if,computers and electronics 26,SOx]</t>
  </si>
  <si>
    <t>Industrial Energy Related Emissions Excluding Fuels to Power CCS[hard coal if,computers and electronics 26,BC]</t>
  </si>
  <si>
    <t>Industrial Energy Related Emissions Excluding Fuels to Power CCS[hard coal if,computers and electronics 26,OC]</t>
  </si>
  <si>
    <t>Industrial Energy Related Emissions Excluding Fuels to Power CCS[hard coal if,computers and electronics 26,CH4]</t>
  </si>
  <si>
    <t>Industrial Energy Related Emissions Excluding Fuels to Power CCS[hard coal if,computers and electronics 26,N2O]</t>
  </si>
  <si>
    <t>Industrial Energy Related Emissions Excluding Fuels to Power CCS[hard coal if,computers and electronics 26,F gases]</t>
  </si>
  <si>
    <t>Industrial Energy Related Emissions Excluding Fuels to Power CCS[hard coal if,appliances and electrical equipment 27,CO2]</t>
  </si>
  <si>
    <t>Industrial Energy Related Emissions Excluding Fuels to Power CCS[hard coal if,appliances and electrical equipment 27,VOC]</t>
  </si>
  <si>
    <t>Industrial Energy Related Emissions Excluding Fuels to Power CCS[hard coal if,appliances and electrical equipment 27,CO]</t>
  </si>
  <si>
    <t>Industrial Energy Related Emissions Excluding Fuels to Power CCS[hard coal if,appliances and electrical equipment 27,NOx]</t>
  </si>
  <si>
    <t>Industrial Energy Related Emissions Excluding Fuels to Power CCS[hard coal if,appliances and electrical equipment 27,PM10]</t>
  </si>
  <si>
    <t>Industrial Energy Related Emissions Excluding Fuels to Power CCS[hard coal if,appliances and electrical equipment 27,PM25]</t>
  </si>
  <si>
    <t>Industrial Energy Related Emissions Excluding Fuels to Power CCS[hard coal if,appliances and electrical equipment 27,SOx]</t>
  </si>
  <si>
    <t>Industrial Energy Related Emissions Excluding Fuels to Power CCS[hard coal if,appliances and electrical equipment 27,BC]</t>
  </si>
  <si>
    <t>Industrial Energy Related Emissions Excluding Fuels to Power CCS[hard coal if,appliances and electrical equipment 27,OC]</t>
  </si>
  <si>
    <t>Industrial Energy Related Emissions Excluding Fuels to Power CCS[hard coal if,appliances and electrical equipment 27,CH4]</t>
  </si>
  <si>
    <t>Industrial Energy Related Emissions Excluding Fuels to Power CCS[hard coal if,appliances and electrical equipment 27,N2O]</t>
  </si>
  <si>
    <t>Industrial Energy Related Emissions Excluding Fuels to Power CCS[hard coal if,appliances and electrical equipment 27,F gases]</t>
  </si>
  <si>
    <t>Industrial Energy Related Emissions Excluding Fuels to Power CCS[hard coal if,other machinery 28,CO2]</t>
  </si>
  <si>
    <t>Industrial Energy Related Emissions Excluding Fuels to Power CCS[hard coal if,other machinery 28,VOC]</t>
  </si>
  <si>
    <t>Industrial Energy Related Emissions Excluding Fuels to Power CCS[hard coal if,other machinery 28,CO]</t>
  </si>
  <si>
    <t>Industrial Energy Related Emissions Excluding Fuels to Power CCS[hard coal if,other machinery 28,NOx]</t>
  </si>
  <si>
    <t>Industrial Energy Related Emissions Excluding Fuels to Power CCS[hard coal if,other machinery 28,PM10]</t>
  </si>
  <si>
    <t>Industrial Energy Related Emissions Excluding Fuels to Power CCS[hard coal if,other machinery 28,PM25]</t>
  </si>
  <si>
    <t>Industrial Energy Related Emissions Excluding Fuels to Power CCS[hard coal if,other machinery 28,SOx]</t>
  </si>
  <si>
    <t>Industrial Energy Related Emissions Excluding Fuels to Power CCS[hard coal if,other machinery 28,BC]</t>
  </si>
  <si>
    <t>Industrial Energy Related Emissions Excluding Fuels to Power CCS[hard coal if,other machinery 28,OC]</t>
  </si>
  <si>
    <t>Industrial Energy Related Emissions Excluding Fuels to Power CCS[hard coal if,other machinery 28,CH4]</t>
  </si>
  <si>
    <t>Industrial Energy Related Emissions Excluding Fuels to Power CCS[hard coal if,other machinery 28,N2O]</t>
  </si>
  <si>
    <t>Industrial Energy Related Emissions Excluding Fuels to Power CCS[hard coal if,other machinery 28,F gases]</t>
  </si>
  <si>
    <t>Industrial Energy Related Emissions Excluding Fuels to Power CCS[hard coal if,road vehicles 29,CO2]</t>
  </si>
  <si>
    <t>Industrial Energy Related Emissions Excluding Fuels to Power CCS[hard coal if,road vehicles 29,VOC]</t>
  </si>
  <si>
    <t>Industrial Energy Related Emissions Excluding Fuels to Power CCS[hard coal if,road vehicles 29,CO]</t>
  </si>
  <si>
    <t>Industrial Energy Related Emissions Excluding Fuels to Power CCS[hard coal if,road vehicles 29,NOx]</t>
  </si>
  <si>
    <t>Industrial Energy Related Emissions Excluding Fuels to Power CCS[hard coal if,road vehicles 29,PM10]</t>
  </si>
  <si>
    <t>Industrial Energy Related Emissions Excluding Fuels to Power CCS[hard coal if,road vehicles 29,PM25]</t>
  </si>
  <si>
    <t>Industrial Energy Related Emissions Excluding Fuels to Power CCS[hard coal if,road vehicles 29,SOx]</t>
  </si>
  <si>
    <t>Industrial Energy Related Emissions Excluding Fuels to Power CCS[hard coal if,road vehicles 29,BC]</t>
  </si>
  <si>
    <t>Industrial Energy Related Emissions Excluding Fuels to Power CCS[hard coal if,road vehicles 29,OC]</t>
  </si>
  <si>
    <t>Industrial Energy Related Emissions Excluding Fuels to Power CCS[hard coal if,road vehicles 29,CH4]</t>
  </si>
  <si>
    <t>Industrial Energy Related Emissions Excluding Fuels to Power CCS[hard coal if,road vehicles 29,N2O]</t>
  </si>
  <si>
    <t>Industrial Energy Related Emissions Excluding Fuels to Power CCS[hard coal if,road vehicles 29,F gases]</t>
  </si>
  <si>
    <t>Industrial Energy Related Emissions Excluding Fuels to Power CCS[hard coal if,nonroad vehicles 30,CO2]</t>
  </si>
  <si>
    <t>Industrial Energy Related Emissions Excluding Fuels to Power CCS[hard coal if,nonroad vehicles 30,VOC]</t>
  </si>
  <si>
    <t>Industrial Energy Related Emissions Excluding Fuels to Power CCS[hard coal if,nonroad vehicles 30,CO]</t>
  </si>
  <si>
    <t>Industrial Energy Related Emissions Excluding Fuels to Power CCS[hard coal if,nonroad vehicles 30,NOx]</t>
  </si>
  <si>
    <t>Industrial Energy Related Emissions Excluding Fuels to Power CCS[hard coal if,nonroad vehicles 30,PM10]</t>
  </si>
  <si>
    <t>Industrial Energy Related Emissions Excluding Fuels to Power CCS[hard coal if,nonroad vehicles 30,PM25]</t>
  </si>
  <si>
    <t>Industrial Energy Related Emissions Excluding Fuels to Power CCS[hard coal if,nonroad vehicles 30,SOx]</t>
  </si>
  <si>
    <t>Industrial Energy Related Emissions Excluding Fuels to Power CCS[hard coal if,nonroad vehicles 30,BC]</t>
  </si>
  <si>
    <t>Industrial Energy Related Emissions Excluding Fuels to Power CCS[hard coal if,nonroad vehicles 30,OC]</t>
  </si>
  <si>
    <t>Industrial Energy Related Emissions Excluding Fuels to Power CCS[hard coal if,nonroad vehicles 30,CH4]</t>
  </si>
  <si>
    <t>Industrial Energy Related Emissions Excluding Fuels to Power CCS[hard coal if,nonroad vehicles 30,N2O]</t>
  </si>
  <si>
    <t>Industrial Energy Related Emissions Excluding Fuels to Power CCS[hard coal if,nonroad vehicles 30,F gases]</t>
  </si>
  <si>
    <t>Industrial Energy Related Emissions Excluding Fuels to Power CCS[hard coal if,other manufacturing 31T33,CO2]</t>
  </si>
  <si>
    <t>Industrial Energy Related Emissions Excluding Fuels to Power CCS[hard coal if,other manufacturing 31T33,VOC]</t>
  </si>
  <si>
    <t>Industrial Energy Related Emissions Excluding Fuels to Power CCS[hard coal if,other manufacturing 31T33,CO]</t>
  </si>
  <si>
    <t>Industrial Energy Related Emissions Excluding Fuels to Power CCS[hard coal if,other manufacturing 31T33,NOx]</t>
  </si>
  <si>
    <t>Industrial Energy Related Emissions Excluding Fuels to Power CCS[hard coal if,other manufacturing 31T33,PM10]</t>
  </si>
  <si>
    <t>Industrial Energy Related Emissions Excluding Fuels to Power CCS[hard coal if,other manufacturing 31T33,PM25]</t>
  </si>
  <si>
    <t>Industrial Energy Related Emissions Excluding Fuels to Power CCS[hard coal if,other manufacturing 31T33,SOx]</t>
  </si>
  <si>
    <t>Industrial Energy Related Emissions Excluding Fuels to Power CCS[hard coal if,other manufacturing 31T33,BC]</t>
  </si>
  <si>
    <t>Industrial Energy Related Emissions Excluding Fuels to Power CCS[hard coal if,other manufacturing 31T33,OC]</t>
  </si>
  <si>
    <t>Industrial Energy Related Emissions Excluding Fuels to Power CCS[hard coal if,other manufacturing 31T33,CH4]</t>
  </si>
  <si>
    <t>Industrial Energy Related Emissions Excluding Fuels to Power CCS[hard coal if,other manufacturing 31T33,N2O]</t>
  </si>
  <si>
    <t>Industrial Energy Related Emissions Excluding Fuels to Power CCS[hard coal if,other manufacturing 31T33,F gases]</t>
  </si>
  <si>
    <t>Industrial Energy Related Emissions Excluding Fuels to Power CCS[hard coal if,energy pipelines and gas processing 352T353,CO2]</t>
  </si>
  <si>
    <t>Industrial Energy Related Emissions Excluding Fuels to Power CCS[hard coal if,energy pipelines and gas processing 352T353,VOC]</t>
  </si>
  <si>
    <t>Industrial Energy Related Emissions Excluding Fuels to Power CCS[hard coal if,energy pipelines and gas processing 352T353,CO]</t>
  </si>
  <si>
    <t>Industrial Energy Related Emissions Excluding Fuels to Power CCS[hard coal if,energy pipelines and gas processing 352T353,NOx]</t>
  </si>
  <si>
    <t>Industrial Energy Related Emissions Excluding Fuels to Power CCS[hard coal if,energy pipelines and gas processing 352T353,PM10]</t>
  </si>
  <si>
    <t>Industrial Energy Related Emissions Excluding Fuels to Power CCS[hard coal if,energy pipelines and gas processing 352T353,PM25]</t>
  </si>
  <si>
    <t>Industrial Energy Related Emissions Excluding Fuels to Power CCS[hard coal if,energy pipelines and gas processing 352T353,SOx]</t>
  </si>
  <si>
    <t>Industrial Energy Related Emissions Excluding Fuels to Power CCS[hard coal if,energy pipelines and gas processing 352T353,BC]</t>
  </si>
  <si>
    <t>Industrial Energy Related Emissions Excluding Fuels to Power CCS[hard coal if,energy pipelines and gas processing 352T353,OC]</t>
  </si>
  <si>
    <t>Industrial Energy Related Emissions Excluding Fuels to Power CCS[hard coal if,energy pipelines and gas processing 352T353,CH4]</t>
  </si>
  <si>
    <t>Industrial Energy Related Emissions Excluding Fuels to Power CCS[hard coal if,energy pipelines and gas processing 352T353,N2O]</t>
  </si>
  <si>
    <t>Industrial Energy Related Emissions Excluding Fuels to Power CCS[hard coal if,energy pipelines and gas processing 352T353,F gases]</t>
  </si>
  <si>
    <t>Industrial Energy Related Emissions Excluding Fuels to Power CCS[hard coal if,water and waste 36T39,CO2]</t>
  </si>
  <si>
    <t>Industrial Energy Related Emissions Excluding Fuels to Power CCS[hard coal if,water and waste 36T39,VOC]</t>
  </si>
  <si>
    <t>Industrial Energy Related Emissions Excluding Fuels to Power CCS[hard coal if,water and waste 36T39,CO]</t>
  </si>
  <si>
    <t>Industrial Energy Related Emissions Excluding Fuels to Power CCS[hard coal if,water and waste 36T39,NOx]</t>
  </si>
  <si>
    <t>Industrial Energy Related Emissions Excluding Fuels to Power CCS[hard coal if,water and waste 36T39,PM10]</t>
  </si>
  <si>
    <t>Industrial Energy Related Emissions Excluding Fuels to Power CCS[hard coal if,water and waste 36T39,PM25]</t>
  </si>
  <si>
    <t>Industrial Energy Related Emissions Excluding Fuels to Power CCS[hard coal if,water and waste 36T39,SOx]</t>
  </si>
  <si>
    <t>Industrial Energy Related Emissions Excluding Fuels to Power CCS[hard coal if,water and waste 36T39,BC]</t>
  </si>
  <si>
    <t>Industrial Energy Related Emissions Excluding Fuels to Power CCS[hard coal if,water and waste 36T39,OC]</t>
  </si>
  <si>
    <t>Industrial Energy Related Emissions Excluding Fuels to Power CCS[hard coal if,water and waste 36T39,CH4]</t>
  </si>
  <si>
    <t>Industrial Energy Related Emissions Excluding Fuels to Power CCS[hard coal if,water and waste 36T39,N2O]</t>
  </si>
  <si>
    <t>Industrial Energy Related Emissions Excluding Fuels to Power CCS[hard coal if,water and waste 36T39,F gases]</t>
  </si>
  <si>
    <t>Industrial Energy Related Emissions Excluding Fuels to Power CCS[hard coal if,construction 41T43,CO2]</t>
  </si>
  <si>
    <t>Industrial Energy Related Emissions Excluding Fuels to Power CCS[hard coal if,construction 41T43,VOC]</t>
  </si>
  <si>
    <t>Industrial Energy Related Emissions Excluding Fuels to Power CCS[hard coal if,construction 41T43,CO]</t>
  </si>
  <si>
    <t>Industrial Energy Related Emissions Excluding Fuels to Power CCS[hard coal if,construction 41T43,NOx]</t>
  </si>
  <si>
    <t>Industrial Energy Related Emissions Excluding Fuels to Power CCS[hard coal if,construction 41T43,PM10]</t>
  </si>
  <si>
    <t>Industrial Energy Related Emissions Excluding Fuels to Power CCS[hard coal if,construction 41T43,PM25]</t>
  </si>
  <si>
    <t>Industrial Energy Related Emissions Excluding Fuels to Power CCS[hard coal if,construction 41T43,SOx]</t>
  </si>
  <si>
    <t>Industrial Energy Related Emissions Excluding Fuels to Power CCS[hard coal if,construction 41T43,BC]</t>
  </si>
  <si>
    <t>Industrial Energy Related Emissions Excluding Fuels to Power CCS[hard coal if,construction 41T43,OC]</t>
  </si>
  <si>
    <t>Industrial Energy Related Emissions Excluding Fuels to Power CCS[hard coal if,construction 41T43,CH4]</t>
  </si>
  <si>
    <t>Industrial Energy Related Emissions Excluding Fuels to Power CCS[hard coal if,construction 41T43,N2O]</t>
  </si>
  <si>
    <t>Industrial Energy Related Emissions Excluding Fuels to Power CCS[hard coal if,construction 41T43,F gases]</t>
  </si>
  <si>
    <t>Industrial Energy Related Emissions Excluding Fuels to Power CCS[natural gas if,agriculture and forestry 01T03,CO2]</t>
  </si>
  <si>
    <t>Industrial Energy Related Emissions Excluding Fuels to Power CCS[natural gas if,agriculture and forestry 01T03,VOC]</t>
  </si>
  <si>
    <t>Industrial Energy Related Emissions Excluding Fuels to Power CCS[natural gas if,agriculture and forestry 01T03,CO]</t>
  </si>
  <si>
    <t>Industrial Energy Related Emissions Excluding Fuels to Power CCS[natural gas if,agriculture and forestry 01T03,NOx]</t>
  </si>
  <si>
    <t>Industrial Energy Related Emissions Excluding Fuels to Power CCS[natural gas if,agriculture and forestry 01T03,PM10]</t>
  </si>
  <si>
    <t>Industrial Energy Related Emissions Excluding Fuels to Power CCS[natural gas if,agriculture and forestry 01T03,PM25]</t>
  </si>
  <si>
    <t>Industrial Energy Related Emissions Excluding Fuels to Power CCS[natural gas if,agriculture and forestry 01T03,SOx]</t>
  </si>
  <si>
    <t>Industrial Energy Related Emissions Excluding Fuels to Power CCS[natural gas if,agriculture and forestry 01T03,BC]</t>
  </si>
  <si>
    <t>Industrial Energy Related Emissions Excluding Fuels to Power CCS[natural gas if,agriculture and forestry 01T03,OC]</t>
  </si>
  <si>
    <t>Industrial Energy Related Emissions Excluding Fuels to Power CCS[natural gas if,agriculture and forestry 01T03,CH4]</t>
  </si>
  <si>
    <t>Industrial Energy Related Emissions Excluding Fuels to Power CCS[natural gas if,agriculture and forestry 01T03,N2O]</t>
  </si>
  <si>
    <t>Industrial Energy Related Emissions Excluding Fuels to Power CCS[natural gas if,agriculture and forestry 01T03,F gases]</t>
  </si>
  <si>
    <t>Industrial Energy Related Emissions Excluding Fuels to Power CCS[natural gas if,coal mining 05,CO2]</t>
  </si>
  <si>
    <t>Industrial Energy Related Emissions Excluding Fuels to Power CCS[natural gas if,coal mining 05,VOC]</t>
  </si>
  <si>
    <t>Industrial Energy Related Emissions Excluding Fuels to Power CCS[natural gas if,coal mining 05,CO]</t>
  </si>
  <si>
    <t>Industrial Energy Related Emissions Excluding Fuels to Power CCS[natural gas if,coal mining 05,NOx]</t>
  </si>
  <si>
    <t>Industrial Energy Related Emissions Excluding Fuels to Power CCS[natural gas if,coal mining 05,PM10]</t>
  </si>
  <si>
    <t>Industrial Energy Related Emissions Excluding Fuels to Power CCS[natural gas if,coal mining 05,PM25]</t>
  </si>
  <si>
    <t>Industrial Energy Related Emissions Excluding Fuels to Power CCS[natural gas if,coal mining 05,SOx]</t>
  </si>
  <si>
    <t>Industrial Energy Related Emissions Excluding Fuels to Power CCS[natural gas if,coal mining 05,BC]</t>
  </si>
  <si>
    <t>Industrial Energy Related Emissions Excluding Fuels to Power CCS[natural gas if,coal mining 05,OC]</t>
  </si>
  <si>
    <t>Industrial Energy Related Emissions Excluding Fuels to Power CCS[natural gas if,coal mining 05,CH4]</t>
  </si>
  <si>
    <t>Industrial Energy Related Emissions Excluding Fuels to Power CCS[natural gas if,coal mining 05,N2O]</t>
  </si>
  <si>
    <t>Industrial Energy Related Emissions Excluding Fuels to Power CCS[natural gas if,coal mining 05,F gases]</t>
  </si>
  <si>
    <t>Industrial Energy Related Emissions Excluding Fuels to Power CCS[natural gas if,oil and gas extraction 06,CO2]</t>
  </si>
  <si>
    <t>Industrial Energy Related Emissions Excluding Fuels to Power CCS[natural gas if,oil and gas extraction 06,VOC]</t>
  </si>
  <si>
    <t>Industrial Energy Related Emissions Excluding Fuels to Power CCS[natural gas if,oil and gas extraction 06,CO]</t>
  </si>
  <si>
    <t>Industrial Energy Related Emissions Excluding Fuels to Power CCS[natural gas if,oil and gas extraction 06,NOx]</t>
  </si>
  <si>
    <t>Industrial Energy Related Emissions Excluding Fuels to Power CCS[natural gas if,oil and gas extraction 06,PM10]</t>
  </si>
  <si>
    <t>Industrial Energy Related Emissions Excluding Fuels to Power CCS[natural gas if,oil and gas extraction 06,PM25]</t>
  </si>
  <si>
    <t>Industrial Energy Related Emissions Excluding Fuels to Power CCS[natural gas if,oil and gas extraction 06,SOx]</t>
  </si>
  <si>
    <t>Industrial Energy Related Emissions Excluding Fuels to Power CCS[natural gas if,oil and gas extraction 06,BC]</t>
  </si>
  <si>
    <t>Industrial Energy Related Emissions Excluding Fuels to Power CCS[natural gas if,oil and gas extraction 06,OC]</t>
  </si>
  <si>
    <t>Industrial Energy Related Emissions Excluding Fuels to Power CCS[natural gas if,oil and gas extraction 06,CH4]</t>
  </si>
  <si>
    <t>Industrial Energy Related Emissions Excluding Fuels to Power CCS[natural gas if,oil and gas extraction 06,N2O]</t>
  </si>
  <si>
    <t>Industrial Energy Related Emissions Excluding Fuels to Power CCS[natural gas if,oil and gas extraction 06,F gases]</t>
  </si>
  <si>
    <t>Industrial Energy Related Emissions Excluding Fuels to Power CCS[natural gas if,other mining and quarrying 07T08,CO2]</t>
  </si>
  <si>
    <t>Industrial Energy Related Emissions Excluding Fuels to Power CCS[natural gas if,other mining and quarrying 07T08,VOC]</t>
  </si>
  <si>
    <t>Industrial Energy Related Emissions Excluding Fuels to Power CCS[natural gas if,other mining and quarrying 07T08,CO]</t>
  </si>
  <si>
    <t>Industrial Energy Related Emissions Excluding Fuels to Power CCS[natural gas if,other mining and quarrying 07T08,NOx]</t>
  </si>
  <si>
    <t>Industrial Energy Related Emissions Excluding Fuels to Power CCS[natural gas if,other mining and quarrying 07T08,PM10]</t>
  </si>
  <si>
    <t>Industrial Energy Related Emissions Excluding Fuels to Power CCS[natural gas if,other mining and quarrying 07T08,PM25]</t>
  </si>
  <si>
    <t>Industrial Energy Related Emissions Excluding Fuels to Power CCS[natural gas if,other mining and quarrying 07T08,SOx]</t>
  </si>
  <si>
    <t>Industrial Energy Related Emissions Excluding Fuels to Power CCS[natural gas if,other mining and quarrying 07T08,BC]</t>
  </si>
  <si>
    <t>Industrial Energy Related Emissions Excluding Fuels to Power CCS[natural gas if,other mining and quarrying 07T08,OC]</t>
  </si>
  <si>
    <t>Industrial Energy Related Emissions Excluding Fuels to Power CCS[natural gas if,other mining and quarrying 07T08,CH4]</t>
  </si>
  <si>
    <t>Industrial Energy Related Emissions Excluding Fuels to Power CCS[natural gas if,other mining and quarrying 07T08,N2O]</t>
  </si>
  <si>
    <t>Industrial Energy Related Emissions Excluding Fuels to Power CCS[natural gas if,other mining and quarrying 07T08,F gases]</t>
  </si>
  <si>
    <t>Industrial Energy Related Emissions Excluding Fuels to Power CCS[natural gas if,food beverage and tobacco 10T12,CO2]</t>
  </si>
  <si>
    <t>Industrial Energy Related Emissions Excluding Fuels to Power CCS[natural gas if,food beverage and tobacco 10T12,VOC]</t>
  </si>
  <si>
    <t>Industrial Energy Related Emissions Excluding Fuels to Power CCS[natural gas if,food beverage and tobacco 10T12,CO]</t>
  </si>
  <si>
    <t>Industrial Energy Related Emissions Excluding Fuels to Power CCS[natural gas if,food beverage and tobacco 10T12,NOx]</t>
  </si>
  <si>
    <t>Industrial Energy Related Emissions Excluding Fuels to Power CCS[natural gas if,food beverage and tobacco 10T12,PM10]</t>
  </si>
  <si>
    <t>Industrial Energy Related Emissions Excluding Fuels to Power CCS[natural gas if,food beverage and tobacco 10T12,PM25]</t>
  </si>
  <si>
    <t>Industrial Energy Related Emissions Excluding Fuels to Power CCS[natural gas if,food beverage and tobacco 10T12,SOx]</t>
  </si>
  <si>
    <t>Industrial Energy Related Emissions Excluding Fuels to Power CCS[natural gas if,food beverage and tobacco 10T12,BC]</t>
  </si>
  <si>
    <t>Industrial Energy Related Emissions Excluding Fuels to Power CCS[natural gas if,food beverage and tobacco 10T12,OC]</t>
  </si>
  <si>
    <t>Industrial Energy Related Emissions Excluding Fuels to Power CCS[natural gas if,food beverage and tobacco 10T12,CH4]</t>
  </si>
  <si>
    <t>Industrial Energy Related Emissions Excluding Fuels to Power CCS[natural gas if,food beverage and tobacco 10T12,N2O]</t>
  </si>
  <si>
    <t>Industrial Energy Related Emissions Excluding Fuels to Power CCS[natural gas if,food beverage and tobacco 10T12,F gases]</t>
  </si>
  <si>
    <t>Industrial Energy Related Emissions Excluding Fuels to Power CCS[natural gas if,textiles apparel and leather 13T15,CO2]</t>
  </si>
  <si>
    <t>Industrial Energy Related Emissions Excluding Fuels to Power CCS[natural gas if,textiles apparel and leather 13T15,VOC]</t>
  </si>
  <si>
    <t>Industrial Energy Related Emissions Excluding Fuels to Power CCS[natural gas if,textiles apparel and leather 13T15,CO]</t>
  </si>
  <si>
    <t>Industrial Energy Related Emissions Excluding Fuels to Power CCS[natural gas if,textiles apparel and leather 13T15,NOx]</t>
  </si>
  <si>
    <t>Industrial Energy Related Emissions Excluding Fuels to Power CCS[natural gas if,textiles apparel and leather 13T15,PM10]</t>
  </si>
  <si>
    <t>Industrial Energy Related Emissions Excluding Fuels to Power CCS[natural gas if,textiles apparel and leather 13T15,PM25]</t>
  </si>
  <si>
    <t>Industrial Energy Related Emissions Excluding Fuels to Power CCS[natural gas if,textiles apparel and leather 13T15,SOx]</t>
  </si>
  <si>
    <t>Industrial Energy Related Emissions Excluding Fuels to Power CCS[natural gas if,textiles apparel and leather 13T15,BC]</t>
  </si>
  <si>
    <t>Industrial Energy Related Emissions Excluding Fuels to Power CCS[natural gas if,textiles apparel and leather 13T15,OC]</t>
  </si>
  <si>
    <t>Industrial Energy Related Emissions Excluding Fuels to Power CCS[natural gas if,textiles apparel and leather 13T15,CH4]</t>
  </si>
  <si>
    <t>Industrial Energy Related Emissions Excluding Fuels to Power CCS[natural gas if,textiles apparel and leather 13T15,N2O]</t>
  </si>
  <si>
    <t>Industrial Energy Related Emissions Excluding Fuels to Power CCS[natural gas if,textiles apparel and leather 13T15,F gases]</t>
  </si>
  <si>
    <t>Industrial Energy Related Emissions Excluding Fuels to Power CCS[natural gas if,wood products 16,CO2]</t>
  </si>
  <si>
    <t>Industrial Energy Related Emissions Excluding Fuels to Power CCS[natural gas if,wood products 16,VOC]</t>
  </si>
  <si>
    <t>Industrial Energy Related Emissions Excluding Fuels to Power CCS[natural gas if,wood products 16,CO]</t>
  </si>
  <si>
    <t>Industrial Energy Related Emissions Excluding Fuels to Power CCS[natural gas if,wood products 16,NOx]</t>
  </si>
  <si>
    <t>Industrial Energy Related Emissions Excluding Fuels to Power CCS[natural gas if,wood products 16,PM10]</t>
  </si>
  <si>
    <t>Industrial Energy Related Emissions Excluding Fuels to Power CCS[natural gas if,wood products 16,PM25]</t>
  </si>
  <si>
    <t>Industrial Energy Related Emissions Excluding Fuels to Power CCS[natural gas if,wood products 16,SOx]</t>
  </si>
  <si>
    <t>Industrial Energy Related Emissions Excluding Fuels to Power CCS[natural gas if,wood products 16,BC]</t>
  </si>
  <si>
    <t>Industrial Energy Related Emissions Excluding Fuels to Power CCS[natural gas if,wood products 16,OC]</t>
  </si>
  <si>
    <t>Industrial Energy Related Emissions Excluding Fuels to Power CCS[natural gas if,wood products 16,CH4]</t>
  </si>
  <si>
    <t>Industrial Energy Related Emissions Excluding Fuels to Power CCS[natural gas if,wood products 16,N2O]</t>
  </si>
  <si>
    <t>Industrial Energy Related Emissions Excluding Fuels to Power CCS[natural gas if,wood products 16,F gases]</t>
  </si>
  <si>
    <t>Industrial Energy Related Emissions Excluding Fuels to Power CCS[natural gas if,pulp paper and printing 17T18,CO2]</t>
  </si>
  <si>
    <t>Industrial Energy Related Emissions Excluding Fuels to Power CCS[natural gas if,pulp paper and printing 17T18,VOC]</t>
  </si>
  <si>
    <t>Industrial Energy Related Emissions Excluding Fuels to Power CCS[natural gas if,pulp paper and printing 17T18,CO]</t>
  </si>
  <si>
    <t>Industrial Energy Related Emissions Excluding Fuels to Power CCS[natural gas if,pulp paper and printing 17T18,NOx]</t>
  </si>
  <si>
    <t>Industrial Energy Related Emissions Excluding Fuels to Power CCS[natural gas if,pulp paper and printing 17T18,PM10]</t>
  </si>
  <si>
    <t>Industrial Energy Related Emissions Excluding Fuels to Power CCS[natural gas if,pulp paper and printing 17T18,PM25]</t>
  </si>
  <si>
    <t>Industrial Energy Related Emissions Excluding Fuels to Power CCS[natural gas if,pulp paper and printing 17T18,SOx]</t>
  </si>
  <si>
    <t>Industrial Energy Related Emissions Excluding Fuels to Power CCS[natural gas if,pulp paper and printing 17T18,BC]</t>
  </si>
  <si>
    <t>Industrial Energy Related Emissions Excluding Fuels to Power CCS[natural gas if,pulp paper and printing 17T18,OC]</t>
  </si>
  <si>
    <t>Industrial Energy Related Emissions Excluding Fuels to Power CCS[natural gas if,pulp paper and printing 17T18,CH4]</t>
  </si>
  <si>
    <t>Industrial Energy Related Emissions Excluding Fuels to Power CCS[natural gas if,pulp paper and printing 17T18,N2O]</t>
  </si>
  <si>
    <t>Industrial Energy Related Emissions Excluding Fuels to Power CCS[natural gas if,pulp paper and printing 17T18,F gases]</t>
  </si>
  <si>
    <t>Industrial Energy Related Emissions Excluding Fuels to Power CCS[natural gas if,refined petroleum and coke 19,CO2]</t>
  </si>
  <si>
    <t>Industrial Energy Related Emissions Excluding Fuels to Power CCS[natural gas if,refined petroleum and coke 19,VOC]</t>
  </si>
  <si>
    <t>Industrial Energy Related Emissions Excluding Fuels to Power CCS[natural gas if,refined petroleum and coke 19,CO]</t>
  </si>
  <si>
    <t>Industrial Energy Related Emissions Excluding Fuels to Power CCS[natural gas if,refined petroleum and coke 19,NOx]</t>
  </si>
  <si>
    <t>Industrial Energy Related Emissions Excluding Fuels to Power CCS[natural gas if,refined petroleum and coke 19,PM10]</t>
  </si>
  <si>
    <t>Industrial Energy Related Emissions Excluding Fuels to Power CCS[natural gas if,refined petroleum and coke 19,PM25]</t>
  </si>
  <si>
    <t>Industrial Energy Related Emissions Excluding Fuels to Power CCS[natural gas if,refined petroleum and coke 19,SOx]</t>
  </si>
  <si>
    <t>Industrial Energy Related Emissions Excluding Fuels to Power CCS[natural gas if,refined petroleum and coke 19,BC]</t>
  </si>
  <si>
    <t>Industrial Energy Related Emissions Excluding Fuels to Power CCS[natural gas if,refined petroleum and coke 19,OC]</t>
  </si>
  <si>
    <t>Industrial Energy Related Emissions Excluding Fuels to Power CCS[natural gas if,refined petroleum and coke 19,CH4]</t>
  </si>
  <si>
    <t>Industrial Energy Related Emissions Excluding Fuels to Power CCS[natural gas if,refined petroleum and coke 19,N2O]</t>
  </si>
  <si>
    <t>Industrial Energy Related Emissions Excluding Fuels to Power CCS[natural gas if,refined petroleum and coke 19,F gases]</t>
  </si>
  <si>
    <t>Industrial Energy Related Emissions Excluding Fuels to Power CCS[natural gas if,chemicals 20,CO2]</t>
  </si>
  <si>
    <t>Industrial Energy Related Emissions Excluding Fuels to Power CCS[natural gas if,chemicals 20,VOC]</t>
  </si>
  <si>
    <t>Industrial Energy Related Emissions Excluding Fuels to Power CCS[natural gas if,chemicals 20,CO]</t>
  </si>
  <si>
    <t>Industrial Energy Related Emissions Excluding Fuels to Power CCS[natural gas if,chemicals 20,NOx]</t>
  </si>
  <si>
    <t>Industrial Energy Related Emissions Excluding Fuels to Power CCS[natural gas if,chemicals 20,PM10]</t>
  </si>
  <si>
    <t>Industrial Energy Related Emissions Excluding Fuels to Power CCS[natural gas if,chemicals 20,PM25]</t>
  </si>
  <si>
    <t>Industrial Energy Related Emissions Excluding Fuels to Power CCS[natural gas if,chemicals 20,SOx]</t>
  </si>
  <si>
    <t>Industrial Energy Related Emissions Excluding Fuels to Power CCS[natural gas if,chemicals 20,BC]</t>
  </si>
  <si>
    <t>Industrial Energy Related Emissions Excluding Fuels to Power CCS[natural gas if,chemicals 20,OC]</t>
  </si>
  <si>
    <t>Industrial Energy Related Emissions Excluding Fuels to Power CCS[natural gas if,chemicals 20,CH4]</t>
  </si>
  <si>
    <t>Industrial Energy Related Emissions Excluding Fuels to Power CCS[natural gas if,chemicals 20,N2O]</t>
  </si>
  <si>
    <t>Industrial Energy Related Emissions Excluding Fuels to Power CCS[natural gas if,chemicals 20,F gases]</t>
  </si>
  <si>
    <t>Industrial Energy Related Emissions Excluding Fuels to Power CCS[natural gas if,rubber and plastic products 22,CO2]</t>
  </si>
  <si>
    <t>Industrial Energy Related Emissions Excluding Fuels to Power CCS[natural gas if,rubber and plastic products 22,VOC]</t>
  </si>
  <si>
    <t>Industrial Energy Related Emissions Excluding Fuels to Power CCS[natural gas if,rubber and plastic products 22,CO]</t>
  </si>
  <si>
    <t>Industrial Energy Related Emissions Excluding Fuels to Power CCS[natural gas if,rubber and plastic products 22,NOx]</t>
  </si>
  <si>
    <t>Industrial Energy Related Emissions Excluding Fuels to Power CCS[natural gas if,rubber and plastic products 22,PM10]</t>
  </si>
  <si>
    <t>Industrial Energy Related Emissions Excluding Fuels to Power CCS[natural gas if,rubber and plastic products 22,PM25]</t>
  </si>
  <si>
    <t>Industrial Energy Related Emissions Excluding Fuels to Power CCS[natural gas if,rubber and plastic products 22,SOx]</t>
  </si>
  <si>
    <t>Industrial Energy Related Emissions Excluding Fuels to Power CCS[natural gas if,rubber and plastic products 22,BC]</t>
  </si>
  <si>
    <t>Industrial Energy Related Emissions Excluding Fuels to Power CCS[natural gas if,rubber and plastic products 22,OC]</t>
  </si>
  <si>
    <t>Industrial Energy Related Emissions Excluding Fuels to Power CCS[natural gas if,rubber and plastic products 22,CH4]</t>
  </si>
  <si>
    <t>Industrial Energy Related Emissions Excluding Fuels to Power CCS[natural gas if,rubber and plastic products 22,N2O]</t>
  </si>
  <si>
    <t>Industrial Energy Related Emissions Excluding Fuels to Power CCS[natural gas if,rubber and plastic products 22,F gases]</t>
  </si>
  <si>
    <t>Industrial Energy Related Emissions Excluding Fuels to Power CCS[natural gas if,glass and glass products 231,CO2]</t>
  </si>
  <si>
    <t>Industrial Energy Related Emissions Excluding Fuels to Power CCS[natural gas if,glass and glass products 231,VOC]</t>
  </si>
  <si>
    <t>Industrial Energy Related Emissions Excluding Fuels to Power CCS[natural gas if,glass and glass products 231,CO]</t>
  </si>
  <si>
    <t>Industrial Energy Related Emissions Excluding Fuels to Power CCS[natural gas if,glass and glass products 231,NOx]</t>
  </si>
  <si>
    <t>Industrial Energy Related Emissions Excluding Fuels to Power CCS[natural gas if,glass and glass products 231,PM10]</t>
  </si>
  <si>
    <t>Industrial Energy Related Emissions Excluding Fuels to Power CCS[natural gas if,glass and glass products 231,PM25]</t>
  </si>
  <si>
    <t>Industrial Energy Related Emissions Excluding Fuels to Power CCS[natural gas if,glass and glass products 231,SOx]</t>
  </si>
  <si>
    <t>Industrial Energy Related Emissions Excluding Fuels to Power CCS[natural gas if,glass and glass products 231,BC]</t>
  </si>
  <si>
    <t>Industrial Energy Related Emissions Excluding Fuels to Power CCS[natural gas if,glass and glass products 231,OC]</t>
  </si>
  <si>
    <t>Industrial Energy Related Emissions Excluding Fuels to Power CCS[natural gas if,glass and glass products 231,CH4]</t>
  </si>
  <si>
    <t>Industrial Energy Related Emissions Excluding Fuels to Power CCS[natural gas if,glass and glass products 231,N2O]</t>
  </si>
  <si>
    <t>Industrial Energy Related Emissions Excluding Fuels to Power CCS[natural gas if,glass and glass products 231,F gases]</t>
  </si>
  <si>
    <t>Industrial Energy Related Emissions Excluding Fuels to Power CCS[natural gas if,cement and other nonmetallic minerals 239,CO2]</t>
  </si>
  <si>
    <t>Industrial Energy Related Emissions Excluding Fuels to Power CCS[natural gas if,cement and other nonmetallic minerals 239,VOC]</t>
  </si>
  <si>
    <t>Industrial Energy Related Emissions Excluding Fuels to Power CCS[natural gas if,cement and other nonmetallic minerals 239,CO]</t>
  </si>
  <si>
    <t>Industrial Energy Related Emissions Excluding Fuels to Power CCS[natural gas if,cement and other nonmetallic minerals 239,NOx]</t>
  </si>
  <si>
    <t>Industrial Energy Related Emissions Excluding Fuels to Power CCS[natural gas if,cement and other nonmetallic minerals 239,PM10]</t>
  </si>
  <si>
    <t>Industrial Energy Related Emissions Excluding Fuels to Power CCS[natural gas if,cement and other nonmetallic minerals 239,PM25]</t>
  </si>
  <si>
    <t>Industrial Energy Related Emissions Excluding Fuels to Power CCS[natural gas if,cement and other nonmetallic minerals 239,SOx]</t>
  </si>
  <si>
    <t>Industrial Energy Related Emissions Excluding Fuels to Power CCS[natural gas if,cement and other nonmetallic minerals 239,BC]</t>
  </si>
  <si>
    <t>Industrial Energy Related Emissions Excluding Fuels to Power CCS[natural gas if,cement and other nonmetallic minerals 239,OC]</t>
  </si>
  <si>
    <t>Industrial Energy Related Emissions Excluding Fuels to Power CCS[natural gas if,cement and other nonmetallic minerals 239,CH4]</t>
  </si>
  <si>
    <t>Industrial Energy Related Emissions Excluding Fuels to Power CCS[natural gas if,cement and other nonmetallic minerals 239,N2O]</t>
  </si>
  <si>
    <t>Industrial Energy Related Emissions Excluding Fuels to Power CCS[natural gas if,cement and other nonmetallic minerals 239,F gases]</t>
  </si>
  <si>
    <t>Industrial Energy Related Emissions Excluding Fuels to Power CCS[natural gas if,iron and steel 241,CO2]</t>
  </si>
  <si>
    <t>Industrial Energy Related Emissions Excluding Fuels to Power CCS[natural gas if,iron and steel 241,VOC]</t>
  </si>
  <si>
    <t>Industrial Energy Related Emissions Excluding Fuels to Power CCS[natural gas if,iron and steel 241,CO]</t>
  </si>
  <si>
    <t>Industrial Energy Related Emissions Excluding Fuels to Power CCS[natural gas if,iron and steel 241,NOx]</t>
  </si>
  <si>
    <t>Industrial Energy Related Emissions Excluding Fuels to Power CCS[natural gas if,iron and steel 241,PM10]</t>
  </si>
  <si>
    <t>Industrial Energy Related Emissions Excluding Fuels to Power CCS[natural gas if,iron and steel 241,PM25]</t>
  </si>
  <si>
    <t>Industrial Energy Related Emissions Excluding Fuels to Power CCS[natural gas if,iron and steel 241,SOx]</t>
  </si>
  <si>
    <t>Industrial Energy Related Emissions Excluding Fuels to Power CCS[natural gas if,iron and steel 241,BC]</t>
  </si>
  <si>
    <t>Industrial Energy Related Emissions Excluding Fuels to Power CCS[natural gas if,iron and steel 241,OC]</t>
  </si>
  <si>
    <t>Industrial Energy Related Emissions Excluding Fuels to Power CCS[natural gas if,iron and steel 241,CH4]</t>
  </si>
  <si>
    <t>Industrial Energy Related Emissions Excluding Fuels to Power CCS[natural gas if,iron and steel 241,N2O]</t>
  </si>
  <si>
    <t>Industrial Energy Related Emissions Excluding Fuels to Power CCS[natural gas if,iron and steel 241,F gases]</t>
  </si>
  <si>
    <t>Industrial Energy Related Emissions Excluding Fuels to Power CCS[natural gas if,other metals 242,CO2]</t>
  </si>
  <si>
    <t>Industrial Energy Related Emissions Excluding Fuels to Power CCS[natural gas if,other metals 242,VOC]</t>
  </si>
  <si>
    <t>Industrial Energy Related Emissions Excluding Fuels to Power CCS[natural gas if,other metals 242,CO]</t>
  </si>
  <si>
    <t>Industrial Energy Related Emissions Excluding Fuels to Power CCS[natural gas if,other metals 242,NOx]</t>
  </si>
  <si>
    <t>Industrial Energy Related Emissions Excluding Fuels to Power CCS[natural gas if,other metals 242,PM10]</t>
  </si>
  <si>
    <t>Industrial Energy Related Emissions Excluding Fuels to Power CCS[natural gas if,other metals 242,PM25]</t>
  </si>
  <si>
    <t>Industrial Energy Related Emissions Excluding Fuels to Power CCS[natural gas if,other metals 242,SOx]</t>
  </si>
  <si>
    <t>Industrial Energy Related Emissions Excluding Fuels to Power CCS[natural gas if,other metals 242,BC]</t>
  </si>
  <si>
    <t>Industrial Energy Related Emissions Excluding Fuels to Power CCS[natural gas if,other metals 242,OC]</t>
  </si>
  <si>
    <t>Industrial Energy Related Emissions Excluding Fuels to Power CCS[natural gas if,other metals 242,CH4]</t>
  </si>
  <si>
    <t>Industrial Energy Related Emissions Excluding Fuels to Power CCS[natural gas if,other metals 242,N2O]</t>
  </si>
  <si>
    <t>Industrial Energy Related Emissions Excluding Fuels to Power CCS[natural gas if,other metals 242,F gases]</t>
  </si>
  <si>
    <t>Industrial Energy Related Emissions Excluding Fuels to Power CCS[natural gas if,metal products except machinery and vehicles 25,CO2]</t>
  </si>
  <si>
    <t>Industrial Energy Related Emissions Excluding Fuels to Power CCS[natural gas if,metal products except machinery and vehicles 25,VOC]</t>
  </si>
  <si>
    <t>Industrial Energy Related Emissions Excluding Fuels to Power CCS[natural gas if,metal products except machinery and vehicles 25,CO]</t>
  </si>
  <si>
    <t>Industrial Energy Related Emissions Excluding Fuels to Power CCS[natural gas if,metal products except machinery and vehicles 25,NOx]</t>
  </si>
  <si>
    <t>Industrial Energy Related Emissions Excluding Fuels to Power CCS[natural gas if,metal products except machinery and vehicles 25,PM10]</t>
  </si>
  <si>
    <t>Industrial Energy Related Emissions Excluding Fuels to Power CCS[natural gas if,metal products except machinery and vehicles 25,PM25]</t>
  </si>
  <si>
    <t>Industrial Energy Related Emissions Excluding Fuels to Power CCS[natural gas if,metal products except machinery and vehicles 25,SOx]</t>
  </si>
  <si>
    <t>Industrial Energy Related Emissions Excluding Fuels to Power CCS[natural gas if,metal products except machinery and vehicles 25,BC]</t>
  </si>
  <si>
    <t>Industrial Energy Related Emissions Excluding Fuels to Power CCS[natural gas if,metal products except machinery and vehicles 25,OC]</t>
  </si>
  <si>
    <t>Industrial Energy Related Emissions Excluding Fuels to Power CCS[natural gas if,metal products except machinery and vehicles 25,CH4]</t>
  </si>
  <si>
    <t>Industrial Energy Related Emissions Excluding Fuels to Power CCS[natural gas if,metal products except machinery and vehicles 25,N2O]</t>
  </si>
  <si>
    <t>Industrial Energy Related Emissions Excluding Fuels to Power CCS[natural gas if,metal products except machinery and vehicles 25,F gases]</t>
  </si>
  <si>
    <t>Industrial Energy Related Emissions Excluding Fuels to Power CCS[natural gas if,computers and electronics 26,CO2]</t>
  </si>
  <si>
    <t>Industrial Energy Related Emissions Excluding Fuels to Power CCS[natural gas if,computers and electronics 26,VOC]</t>
  </si>
  <si>
    <t>Industrial Energy Related Emissions Excluding Fuels to Power CCS[natural gas if,computers and electronics 26,CO]</t>
  </si>
  <si>
    <t>Industrial Energy Related Emissions Excluding Fuels to Power CCS[natural gas if,computers and electronics 26,NOx]</t>
  </si>
  <si>
    <t>Industrial Energy Related Emissions Excluding Fuels to Power CCS[natural gas if,computers and electronics 26,PM10]</t>
  </si>
  <si>
    <t>Industrial Energy Related Emissions Excluding Fuels to Power CCS[natural gas if,computers and electronics 26,PM25]</t>
  </si>
  <si>
    <t>Industrial Energy Related Emissions Excluding Fuels to Power CCS[natural gas if,computers and electronics 26,SOx]</t>
  </si>
  <si>
    <t>Industrial Energy Related Emissions Excluding Fuels to Power CCS[natural gas if,computers and electronics 26,BC]</t>
  </si>
  <si>
    <t>Industrial Energy Related Emissions Excluding Fuels to Power CCS[natural gas if,computers and electronics 26,OC]</t>
  </si>
  <si>
    <t>Industrial Energy Related Emissions Excluding Fuels to Power CCS[natural gas if,computers and electronics 26,CH4]</t>
  </si>
  <si>
    <t>Industrial Energy Related Emissions Excluding Fuels to Power CCS[natural gas if,computers and electronics 26,N2O]</t>
  </si>
  <si>
    <t>Industrial Energy Related Emissions Excluding Fuels to Power CCS[natural gas if,computers and electronics 26,F gases]</t>
  </si>
  <si>
    <t>Industrial Energy Related Emissions Excluding Fuels to Power CCS[natural gas if,appliances and electrical equipment 27,CO2]</t>
  </si>
  <si>
    <t>Industrial Energy Related Emissions Excluding Fuels to Power CCS[natural gas if,appliances and electrical equipment 27,VOC]</t>
  </si>
  <si>
    <t>Industrial Energy Related Emissions Excluding Fuels to Power CCS[natural gas if,appliances and electrical equipment 27,CO]</t>
  </si>
  <si>
    <t>Industrial Energy Related Emissions Excluding Fuels to Power CCS[natural gas if,appliances and electrical equipment 27,NOx]</t>
  </si>
  <si>
    <t>Industrial Energy Related Emissions Excluding Fuels to Power CCS[natural gas if,appliances and electrical equipment 27,PM10]</t>
  </si>
  <si>
    <t>Industrial Energy Related Emissions Excluding Fuels to Power CCS[natural gas if,appliances and electrical equipment 27,PM25]</t>
  </si>
  <si>
    <t>Industrial Energy Related Emissions Excluding Fuels to Power CCS[natural gas if,appliances and electrical equipment 27,SOx]</t>
  </si>
  <si>
    <t>Industrial Energy Related Emissions Excluding Fuels to Power CCS[natural gas if,appliances and electrical equipment 27,BC]</t>
  </si>
  <si>
    <t>Industrial Energy Related Emissions Excluding Fuels to Power CCS[natural gas if,appliances and electrical equipment 27,OC]</t>
  </si>
  <si>
    <t>Industrial Energy Related Emissions Excluding Fuels to Power CCS[natural gas if,appliances and electrical equipment 27,CH4]</t>
  </si>
  <si>
    <t>Industrial Energy Related Emissions Excluding Fuels to Power CCS[natural gas if,appliances and electrical equipment 27,N2O]</t>
  </si>
  <si>
    <t>Industrial Energy Related Emissions Excluding Fuels to Power CCS[natural gas if,appliances and electrical equipment 27,F gases]</t>
  </si>
  <si>
    <t>Industrial Energy Related Emissions Excluding Fuels to Power CCS[natural gas if,other machinery 28,CO2]</t>
  </si>
  <si>
    <t>Industrial Energy Related Emissions Excluding Fuels to Power CCS[natural gas if,other machinery 28,VOC]</t>
  </si>
  <si>
    <t>Industrial Energy Related Emissions Excluding Fuels to Power CCS[natural gas if,other machinery 28,CO]</t>
  </si>
  <si>
    <t>Industrial Energy Related Emissions Excluding Fuels to Power CCS[natural gas if,other machinery 28,NOx]</t>
  </si>
  <si>
    <t>Industrial Energy Related Emissions Excluding Fuels to Power CCS[natural gas if,other machinery 28,PM10]</t>
  </si>
  <si>
    <t>Industrial Energy Related Emissions Excluding Fuels to Power CCS[natural gas if,other machinery 28,PM25]</t>
  </si>
  <si>
    <t>Industrial Energy Related Emissions Excluding Fuels to Power CCS[natural gas if,other machinery 28,SOx]</t>
  </si>
  <si>
    <t>Industrial Energy Related Emissions Excluding Fuels to Power CCS[natural gas if,other machinery 28,BC]</t>
  </si>
  <si>
    <t>Industrial Energy Related Emissions Excluding Fuels to Power CCS[natural gas if,other machinery 28,OC]</t>
  </si>
  <si>
    <t>Industrial Energy Related Emissions Excluding Fuels to Power CCS[natural gas if,other machinery 28,CH4]</t>
  </si>
  <si>
    <t>Industrial Energy Related Emissions Excluding Fuels to Power CCS[natural gas if,other machinery 28,N2O]</t>
  </si>
  <si>
    <t>Industrial Energy Related Emissions Excluding Fuels to Power CCS[natural gas if,other machinery 28,F gases]</t>
  </si>
  <si>
    <t>Industrial Energy Related Emissions Excluding Fuels to Power CCS[natural gas if,road vehicles 29,CO2]</t>
  </si>
  <si>
    <t>Industrial Energy Related Emissions Excluding Fuels to Power CCS[natural gas if,road vehicles 29,VOC]</t>
  </si>
  <si>
    <t>Industrial Energy Related Emissions Excluding Fuels to Power CCS[natural gas if,road vehicles 29,CO]</t>
  </si>
  <si>
    <t>Industrial Energy Related Emissions Excluding Fuels to Power CCS[natural gas if,road vehicles 29,NOx]</t>
  </si>
  <si>
    <t>Industrial Energy Related Emissions Excluding Fuels to Power CCS[natural gas if,road vehicles 29,PM10]</t>
  </si>
  <si>
    <t>Industrial Energy Related Emissions Excluding Fuels to Power CCS[natural gas if,road vehicles 29,PM25]</t>
  </si>
  <si>
    <t>Industrial Energy Related Emissions Excluding Fuels to Power CCS[natural gas if,road vehicles 29,SOx]</t>
  </si>
  <si>
    <t>Industrial Energy Related Emissions Excluding Fuels to Power CCS[natural gas if,road vehicles 29,BC]</t>
  </si>
  <si>
    <t>Industrial Energy Related Emissions Excluding Fuels to Power CCS[natural gas if,road vehicles 29,OC]</t>
  </si>
  <si>
    <t>Industrial Energy Related Emissions Excluding Fuels to Power CCS[natural gas if,road vehicles 29,CH4]</t>
  </si>
  <si>
    <t>Industrial Energy Related Emissions Excluding Fuels to Power CCS[natural gas if,road vehicles 29,N2O]</t>
  </si>
  <si>
    <t>Industrial Energy Related Emissions Excluding Fuels to Power CCS[natural gas if,road vehicles 29,F gases]</t>
  </si>
  <si>
    <t>Industrial Energy Related Emissions Excluding Fuels to Power CCS[natural gas if,nonroad vehicles 30,CO2]</t>
  </si>
  <si>
    <t>Industrial Energy Related Emissions Excluding Fuels to Power CCS[natural gas if,nonroad vehicles 30,VOC]</t>
  </si>
  <si>
    <t>Industrial Energy Related Emissions Excluding Fuels to Power CCS[natural gas if,nonroad vehicles 30,CO]</t>
  </si>
  <si>
    <t>Industrial Energy Related Emissions Excluding Fuels to Power CCS[natural gas if,nonroad vehicles 30,NOx]</t>
  </si>
  <si>
    <t>Industrial Energy Related Emissions Excluding Fuels to Power CCS[natural gas if,nonroad vehicles 30,PM10]</t>
  </si>
  <si>
    <t>Industrial Energy Related Emissions Excluding Fuels to Power CCS[natural gas if,nonroad vehicles 30,PM25]</t>
  </si>
  <si>
    <t>Industrial Energy Related Emissions Excluding Fuels to Power CCS[natural gas if,nonroad vehicles 30,SOx]</t>
  </si>
  <si>
    <t>Industrial Energy Related Emissions Excluding Fuels to Power CCS[natural gas if,nonroad vehicles 30,BC]</t>
  </si>
  <si>
    <t>Industrial Energy Related Emissions Excluding Fuels to Power CCS[natural gas if,nonroad vehicles 30,OC]</t>
  </si>
  <si>
    <t>Industrial Energy Related Emissions Excluding Fuels to Power CCS[natural gas if,nonroad vehicles 30,CH4]</t>
  </si>
  <si>
    <t>Industrial Energy Related Emissions Excluding Fuels to Power CCS[natural gas if,nonroad vehicles 30,N2O]</t>
  </si>
  <si>
    <t>Industrial Energy Related Emissions Excluding Fuels to Power CCS[natural gas if,nonroad vehicles 30,F gases]</t>
  </si>
  <si>
    <t>Industrial Energy Related Emissions Excluding Fuels to Power CCS[natural gas if,other manufacturing 31T33,CO2]</t>
  </si>
  <si>
    <t>Industrial Energy Related Emissions Excluding Fuels to Power CCS[natural gas if,other manufacturing 31T33,VOC]</t>
  </si>
  <si>
    <t>Industrial Energy Related Emissions Excluding Fuels to Power CCS[natural gas if,other manufacturing 31T33,CO]</t>
  </si>
  <si>
    <t>Industrial Energy Related Emissions Excluding Fuels to Power CCS[natural gas if,other manufacturing 31T33,NOx]</t>
  </si>
  <si>
    <t>Industrial Energy Related Emissions Excluding Fuels to Power CCS[natural gas if,other manufacturing 31T33,PM10]</t>
  </si>
  <si>
    <t>Industrial Energy Related Emissions Excluding Fuels to Power CCS[natural gas if,other manufacturing 31T33,PM25]</t>
  </si>
  <si>
    <t>Industrial Energy Related Emissions Excluding Fuels to Power CCS[natural gas if,other manufacturing 31T33,SOx]</t>
  </si>
  <si>
    <t>Industrial Energy Related Emissions Excluding Fuels to Power CCS[natural gas if,other manufacturing 31T33,BC]</t>
  </si>
  <si>
    <t>Industrial Energy Related Emissions Excluding Fuels to Power CCS[natural gas if,other manufacturing 31T33,OC]</t>
  </si>
  <si>
    <t>Industrial Energy Related Emissions Excluding Fuels to Power CCS[natural gas if,other manufacturing 31T33,CH4]</t>
  </si>
  <si>
    <t>Industrial Energy Related Emissions Excluding Fuels to Power CCS[natural gas if,other manufacturing 31T33,N2O]</t>
  </si>
  <si>
    <t>Industrial Energy Related Emissions Excluding Fuels to Power CCS[natural gas if,other manufacturing 31T33,F gases]</t>
  </si>
  <si>
    <t>Industrial Energy Related Emissions Excluding Fuels to Power CCS[natural gas if,energy pipelines and gas processing 352T353,CO2]</t>
  </si>
  <si>
    <t>Industrial Energy Related Emissions Excluding Fuels to Power CCS[natural gas if,energy pipelines and gas processing 352T353,VOC]</t>
  </si>
  <si>
    <t>Industrial Energy Related Emissions Excluding Fuels to Power CCS[natural gas if,energy pipelines and gas processing 352T353,CO]</t>
  </si>
  <si>
    <t>Industrial Energy Related Emissions Excluding Fuels to Power CCS[natural gas if,energy pipelines and gas processing 352T353,NOx]</t>
  </si>
  <si>
    <t>Industrial Energy Related Emissions Excluding Fuels to Power CCS[natural gas if,energy pipelines and gas processing 352T353,PM10]</t>
  </si>
  <si>
    <t>Industrial Energy Related Emissions Excluding Fuels to Power CCS[natural gas if,energy pipelines and gas processing 352T353,PM25]</t>
  </si>
  <si>
    <t>Industrial Energy Related Emissions Excluding Fuels to Power CCS[natural gas if,energy pipelines and gas processing 352T353,SOx]</t>
  </si>
  <si>
    <t>Industrial Energy Related Emissions Excluding Fuels to Power CCS[natural gas if,energy pipelines and gas processing 352T353,BC]</t>
  </si>
  <si>
    <t>Industrial Energy Related Emissions Excluding Fuels to Power CCS[natural gas if,energy pipelines and gas processing 352T353,OC]</t>
  </si>
  <si>
    <t>Industrial Energy Related Emissions Excluding Fuels to Power CCS[natural gas if,energy pipelines and gas processing 352T353,CH4]</t>
  </si>
  <si>
    <t>Industrial Energy Related Emissions Excluding Fuels to Power CCS[natural gas if,energy pipelines and gas processing 352T353,N2O]</t>
  </si>
  <si>
    <t>Industrial Energy Related Emissions Excluding Fuels to Power CCS[natural gas if,energy pipelines and gas processing 352T353,F gases]</t>
  </si>
  <si>
    <t>Industrial Energy Related Emissions Excluding Fuels to Power CCS[natural gas if,water and waste 36T39,CO2]</t>
  </si>
  <si>
    <t>Industrial Energy Related Emissions Excluding Fuels to Power CCS[natural gas if,water and waste 36T39,VOC]</t>
  </si>
  <si>
    <t>Industrial Energy Related Emissions Excluding Fuels to Power CCS[natural gas if,water and waste 36T39,CO]</t>
  </si>
  <si>
    <t>Industrial Energy Related Emissions Excluding Fuels to Power CCS[natural gas if,water and waste 36T39,NOx]</t>
  </si>
  <si>
    <t>Industrial Energy Related Emissions Excluding Fuels to Power CCS[natural gas if,water and waste 36T39,PM10]</t>
  </si>
  <si>
    <t>Industrial Energy Related Emissions Excluding Fuels to Power CCS[natural gas if,water and waste 36T39,PM25]</t>
  </si>
  <si>
    <t>Industrial Energy Related Emissions Excluding Fuels to Power CCS[natural gas if,water and waste 36T39,SOx]</t>
  </si>
  <si>
    <t>Industrial Energy Related Emissions Excluding Fuels to Power CCS[natural gas if,water and waste 36T39,BC]</t>
  </si>
  <si>
    <t>Industrial Energy Related Emissions Excluding Fuels to Power CCS[natural gas if,water and waste 36T39,OC]</t>
  </si>
  <si>
    <t>Industrial Energy Related Emissions Excluding Fuels to Power CCS[natural gas if,water and waste 36T39,CH4]</t>
  </si>
  <si>
    <t>Industrial Energy Related Emissions Excluding Fuels to Power CCS[natural gas if,water and waste 36T39,N2O]</t>
  </si>
  <si>
    <t>Industrial Energy Related Emissions Excluding Fuels to Power CCS[natural gas if,water and waste 36T39,F gases]</t>
  </si>
  <si>
    <t>Industrial Energy Related Emissions Excluding Fuels to Power CCS[natural gas if,construction 41T43,CO2]</t>
  </si>
  <si>
    <t>Industrial Energy Related Emissions Excluding Fuels to Power CCS[natural gas if,construction 41T43,VOC]</t>
  </si>
  <si>
    <t>Industrial Energy Related Emissions Excluding Fuels to Power CCS[natural gas if,construction 41T43,CO]</t>
  </si>
  <si>
    <t>Industrial Energy Related Emissions Excluding Fuels to Power CCS[natural gas if,construction 41T43,NOx]</t>
  </si>
  <si>
    <t>Industrial Energy Related Emissions Excluding Fuels to Power CCS[natural gas if,construction 41T43,PM10]</t>
  </si>
  <si>
    <t>Industrial Energy Related Emissions Excluding Fuels to Power CCS[natural gas if,construction 41T43,PM25]</t>
  </si>
  <si>
    <t>Industrial Energy Related Emissions Excluding Fuels to Power CCS[natural gas if,construction 41T43,SOx]</t>
  </si>
  <si>
    <t>Industrial Energy Related Emissions Excluding Fuels to Power CCS[natural gas if,construction 41T43,BC]</t>
  </si>
  <si>
    <t>Industrial Energy Related Emissions Excluding Fuels to Power CCS[natural gas if,construction 41T43,OC]</t>
  </si>
  <si>
    <t>Industrial Energy Related Emissions Excluding Fuels to Power CCS[natural gas if,construction 41T43,CH4]</t>
  </si>
  <si>
    <t>Industrial Energy Related Emissions Excluding Fuels to Power CCS[natural gas if,construction 41T43,N2O]</t>
  </si>
  <si>
    <t>Industrial Energy Related Emissions Excluding Fuels to Power CCS[natural gas if,construction 41T43,F gases]</t>
  </si>
  <si>
    <t>Industrial Energy Related Emissions Excluding Fuels to Power CCS[biomass if,agriculture and forestry 01T03,CO2]</t>
  </si>
  <si>
    <t>Industrial Energy Related Emissions Excluding Fuels to Power CCS[biomass if,agriculture and forestry 01T03,VOC]</t>
  </si>
  <si>
    <t>Industrial Energy Related Emissions Excluding Fuels to Power CCS[biomass if,agriculture and forestry 01T03,CO]</t>
  </si>
  <si>
    <t>Industrial Energy Related Emissions Excluding Fuels to Power CCS[biomass if,agriculture and forestry 01T03,NOx]</t>
  </si>
  <si>
    <t>Industrial Energy Related Emissions Excluding Fuels to Power CCS[biomass if,agriculture and forestry 01T03,PM10]</t>
  </si>
  <si>
    <t>Industrial Energy Related Emissions Excluding Fuels to Power CCS[biomass if,agriculture and forestry 01T03,PM25]</t>
  </si>
  <si>
    <t>Industrial Energy Related Emissions Excluding Fuels to Power CCS[biomass if,agriculture and forestry 01T03,SOx]</t>
  </si>
  <si>
    <t>Industrial Energy Related Emissions Excluding Fuels to Power CCS[biomass if,agriculture and forestry 01T03,BC]</t>
  </si>
  <si>
    <t>Industrial Energy Related Emissions Excluding Fuels to Power CCS[biomass if,agriculture and forestry 01T03,OC]</t>
  </si>
  <si>
    <t>Industrial Energy Related Emissions Excluding Fuels to Power CCS[biomass if,agriculture and forestry 01T03,CH4]</t>
  </si>
  <si>
    <t>Industrial Energy Related Emissions Excluding Fuels to Power CCS[biomass if,agriculture and forestry 01T03,N2O]</t>
  </si>
  <si>
    <t>Industrial Energy Related Emissions Excluding Fuels to Power CCS[biomass if,agriculture and forestry 01T03,F gases]</t>
  </si>
  <si>
    <t>Industrial Energy Related Emissions Excluding Fuels to Power CCS[biomass if,coal mining 05,CO2]</t>
  </si>
  <si>
    <t>Industrial Energy Related Emissions Excluding Fuels to Power CCS[biomass if,coal mining 05,VOC]</t>
  </si>
  <si>
    <t>Industrial Energy Related Emissions Excluding Fuels to Power CCS[biomass if,coal mining 05,CO]</t>
  </si>
  <si>
    <t>Industrial Energy Related Emissions Excluding Fuels to Power CCS[biomass if,coal mining 05,NOx]</t>
  </si>
  <si>
    <t>Industrial Energy Related Emissions Excluding Fuels to Power CCS[biomass if,coal mining 05,PM10]</t>
  </si>
  <si>
    <t>Industrial Energy Related Emissions Excluding Fuels to Power CCS[biomass if,coal mining 05,PM25]</t>
  </si>
  <si>
    <t>Industrial Energy Related Emissions Excluding Fuels to Power CCS[biomass if,coal mining 05,SOx]</t>
  </si>
  <si>
    <t>Industrial Energy Related Emissions Excluding Fuels to Power CCS[biomass if,coal mining 05,BC]</t>
  </si>
  <si>
    <t>Industrial Energy Related Emissions Excluding Fuels to Power CCS[biomass if,coal mining 05,OC]</t>
  </si>
  <si>
    <t>Industrial Energy Related Emissions Excluding Fuels to Power CCS[biomass if,coal mining 05,CH4]</t>
  </si>
  <si>
    <t>Industrial Energy Related Emissions Excluding Fuels to Power CCS[biomass if,coal mining 05,N2O]</t>
  </si>
  <si>
    <t>Industrial Energy Related Emissions Excluding Fuels to Power CCS[biomass if,coal mining 05,F gases]</t>
  </si>
  <si>
    <t>Industrial Energy Related Emissions Excluding Fuels to Power CCS[biomass if,oil and gas extraction 06,CO2]</t>
  </si>
  <si>
    <t>Industrial Energy Related Emissions Excluding Fuels to Power CCS[biomass if,oil and gas extraction 06,VOC]</t>
  </si>
  <si>
    <t>Industrial Energy Related Emissions Excluding Fuels to Power CCS[biomass if,oil and gas extraction 06,CO]</t>
  </si>
  <si>
    <t>Industrial Energy Related Emissions Excluding Fuels to Power CCS[biomass if,oil and gas extraction 06,NOx]</t>
  </si>
  <si>
    <t>Industrial Energy Related Emissions Excluding Fuels to Power CCS[biomass if,oil and gas extraction 06,PM10]</t>
  </si>
  <si>
    <t>Industrial Energy Related Emissions Excluding Fuels to Power CCS[biomass if,oil and gas extraction 06,PM25]</t>
  </si>
  <si>
    <t>Industrial Energy Related Emissions Excluding Fuels to Power CCS[biomass if,oil and gas extraction 06,SOx]</t>
  </si>
  <si>
    <t>Industrial Energy Related Emissions Excluding Fuels to Power CCS[biomass if,oil and gas extraction 06,BC]</t>
  </si>
  <si>
    <t>Industrial Energy Related Emissions Excluding Fuels to Power CCS[biomass if,oil and gas extraction 06,OC]</t>
  </si>
  <si>
    <t>Industrial Energy Related Emissions Excluding Fuels to Power CCS[biomass if,oil and gas extraction 06,CH4]</t>
  </si>
  <si>
    <t>Industrial Energy Related Emissions Excluding Fuels to Power CCS[biomass if,oil and gas extraction 06,N2O]</t>
  </si>
  <si>
    <t>Industrial Energy Related Emissions Excluding Fuels to Power CCS[biomass if,oil and gas extraction 06,F gases]</t>
  </si>
  <si>
    <t>Industrial Energy Related Emissions Excluding Fuels to Power CCS[biomass if,other mining and quarrying 07T08,CO2]</t>
  </si>
  <si>
    <t>Industrial Energy Related Emissions Excluding Fuels to Power CCS[biomass if,other mining and quarrying 07T08,VOC]</t>
  </si>
  <si>
    <t>Industrial Energy Related Emissions Excluding Fuels to Power CCS[biomass if,other mining and quarrying 07T08,CO]</t>
  </si>
  <si>
    <t>Industrial Energy Related Emissions Excluding Fuels to Power CCS[biomass if,other mining and quarrying 07T08,NOx]</t>
  </si>
  <si>
    <t>Industrial Energy Related Emissions Excluding Fuels to Power CCS[biomass if,other mining and quarrying 07T08,PM10]</t>
  </si>
  <si>
    <t>Industrial Energy Related Emissions Excluding Fuels to Power CCS[biomass if,other mining and quarrying 07T08,PM25]</t>
  </si>
  <si>
    <t>Industrial Energy Related Emissions Excluding Fuels to Power CCS[biomass if,other mining and quarrying 07T08,SOx]</t>
  </si>
  <si>
    <t>Industrial Energy Related Emissions Excluding Fuels to Power CCS[biomass if,other mining and quarrying 07T08,BC]</t>
  </si>
  <si>
    <t>Industrial Energy Related Emissions Excluding Fuels to Power CCS[biomass if,other mining and quarrying 07T08,OC]</t>
  </si>
  <si>
    <t>Industrial Energy Related Emissions Excluding Fuels to Power CCS[biomass if,other mining and quarrying 07T08,CH4]</t>
  </si>
  <si>
    <t>Industrial Energy Related Emissions Excluding Fuels to Power CCS[biomass if,other mining and quarrying 07T08,N2O]</t>
  </si>
  <si>
    <t>Industrial Energy Related Emissions Excluding Fuels to Power CCS[biomass if,other mining and quarrying 07T08,F gases]</t>
  </si>
  <si>
    <t>Industrial Energy Related Emissions Excluding Fuels to Power CCS[biomass if,food beverage and tobacco 10T12,CO2]</t>
  </si>
  <si>
    <t>Industrial Energy Related Emissions Excluding Fuels to Power CCS[biomass if,food beverage and tobacco 10T12,VOC]</t>
  </si>
  <si>
    <t>Industrial Energy Related Emissions Excluding Fuels to Power CCS[biomass if,food beverage and tobacco 10T12,CO]</t>
  </si>
  <si>
    <t>Industrial Energy Related Emissions Excluding Fuels to Power CCS[biomass if,food beverage and tobacco 10T12,NOx]</t>
  </si>
  <si>
    <t>Industrial Energy Related Emissions Excluding Fuels to Power CCS[biomass if,food beverage and tobacco 10T12,PM10]</t>
  </si>
  <si>
    <t>Industrial Energy Related Emissions Excluding Fuels to Power CCS[biomass if,food beverage and tobacco 10T12,PM25]</t>
  </si>
  <si>
    <t>Industrial Energy Related Emissions Excluding Fuels to Power CCS[biomass if,food beverage and tobacco 10T12,SOx]</t>
  </si>
  <si>
    <t>Industrial Energy Related Emissions Excluding Fuels to Power CCS[biomass if,food beverage and tobacco 10T12,BC]</t>
  </si>
  <si>
    <t>Industrial Energy Related Emissions Excluding Fuels to Power CCS[biomass if,food beverage and tobacco 10T12,OC]</t>
  </si>
  <si>
    <t>Industrial Energy Related Emissions Excluding Fuels to Power CCS[biomass if,food beverage and tobacco 10T12,CH4]</t>
  </si>
  <si>
    <t>Industrial Energy Related Emissions Excluding Fuels to Power CCS[biomass if,food beverage and tobacco 10T12,N2O]</t>
  </si>
  <si>
    <t>Industrial Energy Related Emissions Excluding Fuels to Power CCS[biomass if,food beverage and tobacco 10T12,F gases]</t>
  </si>
  <si>
    <t>Industrial Energy Related Emissions Excluding Fuels to Power CCS[biomass if,textiles apparel and leather 13T15,CO2]</t>
  </si>
  <si>
    <t>Industrial Energy Related Emissions Excluding Fuels to Power CCS[biomass if,textiles apparel and leather 13T15,VOC]</t>
  </si>
  <si>
    <t>Industrial Energy Related Emissions Excluding Fuels to Power CCS[biomass if,textiles apparel and leather 13T15,CO]</t>
  </si>
  <si>
    <t>Industrial Energy Related Emissions Excluding Fuels to Power CCS[biomass if,textiles apparel and leather 13T15,NOx]</t>
  </si>
  <si>
    <t>Industrial Energy Related Emissions Excluding Fuels to Power CCS[biomass if,textiles apparel and leather 13T15,PM10]</t>
  </si>
  <si>
    <t>Industrial Energy Related Emissions Excluding Fuels to Power CCS[biomass if,textiles apparel and leather 13T15,PM25]</t>
  </si>
  <si>
    <t>Industrial Energy Related Emissions Excluding Fuels to Power CCS[biomass if,textiles apparel and leather 13T15,SOx]</t>
  </si>
  <si>
    <t>Industrial Energy Related Emissions Excluding Fuels to Power CCS[biomass if,textiles apparel and leather 13T15,BC]</t>
  </si>
  <si>
    <t>Industrial Energy Related Emissions Excluding Fuels to Power CCS[biomass if,textiles apparel and leather 13T15,OC]</t>
  </si>
  <si>
    <t>Industrial Energy Related Emissions Excluding Fuels to Power CCS[biomass if,textiles apparel and leather 13T15,CH4]</t>
  </si>
  <si>
    <t>Industrial Energy Related Emissions Excluding Fuels to Power CCS[biomass if,textiles apparel and leather 13T15,N2O]</t>
  </si>
  <si>
    <t>Industrial Energy Related Emissions Excluding Fuels to Power CCS[biomass if,textiles apparel and leather 13T15,F gases]</t>
  </si>
  <si>
    <t>Industrial Energy Related Emissions Excluding Fuels to Power CCS[biomass if,wood products 16,CO2]</t>
  </si>
  <si>
    <t>Industrial Energy Related Emissions Excluding Fuels to Power CCS[biomass if,wood products 16,VOC]</t>
  </si>
  <si>
    <t>Industrial Energy Related Emissions Excluding Fuels to Power CCS[biomass if,wood products 16,CO]</t>
  </si>
  <si>
    <t>Industrial Energy Related Emissions Excluding Fuels to Power CCS[biomass if,wood products 16,NOx]</t>
  </si>
  <si>
    <t>Industrial Energy Related Emissions Excluding Fuels to Power CCS[biomass if,wood products 16,PM10]</t>
  </si>
  <si>
    <t>Industrial Energy Related Emissions Excluding Fuels to Power CCS[biomass if,wood products 16,PM25]</t>
  </si>
  <si>
    <t>Industrial Energy Related Emissions Excluding Fuels to Power CCS[biomass if,wood products 16,SOx]</t>
  </si>
  <si>
    <t>Industrial Energy Related Emissions Excluding Fuels to Power CCS[biomass if,wood products 16,BC]</t>
  </si>
  <si>
    <t>Industrial Energy Related Emissions Excluding Fuels to Power CCS[biomass if,wood products 16,OC]</t>
  </si>
  <si>
    <t>Industrial Energy Related Emissions Excluding Fuels to Power CCS[biomass if,wood products 16,CH4]</t>
  </si>
  <si>
    <t>Industrial Energy Related Emissions Excluding Fuels to Power CCS[biomass if,wood products 16,N2O]</t>
  </si>
  <si>
    <t>Industrial Energy Related Emissions Excluding Fuels to Power CCS[biomass if,wood products 16,F gases]</t>
  </si>
  <si>
    <t>Industrial Energy Related Emissions Excluding Fuels to Power CCS[biomass if,pulp paper and printing 17T18,CO2]</t>
  </si>
  <si>
    <t>Industrial Energy Related Emissions Excluding Fuels to Power CCS[biomass if,pulp paper and printing 17T18,VOC]</t>
  </si>
  <si>
    <t>Industrial Energy Related Emissions Excluding Fuels to Power CCS[biomass if,pulp paper and printing 17T18,CO]</t>
  </si>
  <si>
    <t>Industrial Energy Related Emissions Excluding Fuels to Power CCS[biomass if,pulp paper and printing 17T18,NOx]</t>
  </si>
  <si>
    <t>Industrial Energy Related Emissions Excluding Fuels to Power CCS[biomass if,pulp paper and printing 17T18,PM10]</t>
  </si>
  <si>
    <t>Industrial Energy Related Emissions Excluding Fuels to Power CCS[biomass if,pulp paper and printing 17T18,PM25]</t>
  </si>
  <si>
    <t>Industrial Energy Related Emissions Excluding Fuels to Power CCS[biomass if,pulp paper and printing 17T18,SOx]</t>
  </si>
  <si>
    <t>Industrial Energy Related Emissions Excluding Fuels to Power CCS[biomass if,pulp paper and printing 17T18,BC]</t>
  </si>
  <si>
    <t>Industrial Energy Related Emissions Excluding Fuels to Power CCS[biomass if,pulp paper and printing 17T18,OC]</t>
  </si>
  <si>
    <t>Industrial Energy Related Emissions Excluding Fuels to Power CCS[biomass if,pulp paper and printing 17T18,CH4]</t>
  </si>
  <si>
    <t>Industrial Energy Related Emissions Excluding Fuels to Power CCS[biomass if,pulp paper and printing 17T18,N2O]</t>
  </si>
  <si>
    <t>Industrial Energy Related Emissions Excluding Fuels to Power CCS[biomass if,pulp paper and printing 17T18,F gases]</t>
  </si>
  <si>
    <t>Industrial Energy Related Emissions Excluding Fuels to Power CCS[biomass if,refined petroleum and coke 19,CO2]</t>
  </si>
  <si>
    <t>Industrial Energy Related Emissions Excluding Fuels to Power CCS[biomass if,refined petroleum and coke 19,VOC]</t>
  </si>
  <si>
    <t>Industrial Energy Related Emissions Excluding Fuels to Power CCS[biomass if,refined petroleum and coke 19,CO]</t>
  </si>
  <si>
    <t>Industrial Energy Related Emissions Excluding Fuels to Power CCS[biomass if,refined petroleum and coke 19,NOx]</t>
  </si>
  <si>
    <t>Industrial Energy Related Emissions Excluding Fuels to Power CCS[biomass if,refined petroleum and coke 19,PM10]</t>
  </si>
  <si>
    <t>Industrial Energy Related Emissions Excluding Fuels to Power CCS[biomass if,refined petroleum and coke 19,PM25]</t>
  </si>
  <si>
    <t>Industrial Energy Related Emissions Excluding Fuels to Power CCS[biomass if,refined petroleum and coke 19,SOx]</t>
  </si>
  <si>
    <t>Industrial Energy Related Emissions Excluding Fuels to Power CCS[biomass if,refined petroleum and coke 19,BC]</t>
  </si>
  <si>
    <t>Industrial Energy Related Emissions Excluding Fuels to Power CCS[biomass if,refined petroleum and coke 19,OC]</t>
  </si>
  <si>
    <t>Industrial Energy Related Emissions Excluding Fuels to Power CCS[biomass if,refined petroleum and coke 19,CH4]</t>
  </si>
  <si>
    <t>Industrial Energy Related Emissions Excluding Fuels to Power CCS[biomass if,refined petroleum and coke 19,N2O]</t>
  </si>
  <si>
    <t>Industrial Energy Related Emissions Excluding Fuels to Power CCS[biomass if,refined petroleum and coke 19,F gases]</t>
  </si>
  <si>
    <t>Industrial Energy Related Emissions Excluding Fuels to Power CCS[biomass if,chemicals 20,CO2]</t>
  </si>
  <si>
    <t>Industrial Energy Related Emissions Excluding Fuels to Power CCS[biomass if,chemicals 20,VOC]</t>
  </si>
  <si>
    <t>Industrial Energy Related Emissions Excluding Fuels to Power CCS[biomass if,chemicals 20,CO]</t>
  </si>
  <si>
    <t>Industrial Energy Related Emissions Excluding Fuels to Power CCS[biomass if,chemicals 20,NOx]</t>
  </si>
  <si>
    <t>Industrial Energy Related Emissions Excluding Fuels to Power CCS[biomass if,chemicals 20,PM10]</t>
  </si>
  <si>
    <t>Industrial Energy Related Emissions Excluding Fuels to Power CCS[biomass if,chemicals 20,PM25]</t>
  </si>
  <si>
    <t>Industrial Energy Related Emissions Excluding Fuels to Power CCS[biomass if,chemicals 20,SOx]</t>
  </si>
  <si>
    <t>Industrial Energy Related Emissions Excluding Fuels to Power CCS[biomass if,chemicals 20,BC]</t>
  </si>
  <si>
    <t>Industrial Energy Related Emissions Excluding Fuels to Power CCS[biomass if,chemicals 20,OC]</t>
  </si>
  <si>
    <t>Industrial Energy Related Emissions Excluding Fuels to Power CCS[biomass if,chemicals 20,CH4]</t>
  </si>
  <si>
    <t>Industrial Energy Related Emissions Excluding Fuels to Power CCS[biomass if,chemicals 20,N2O]</t>
  </si>
  <si>
    <t>Industrial Energy Related Emissions Excluding Fuels to Power CCS[biomass if,chemicals 20,F gases]</t>
  </si>
  <si>
    <t>Industrial Energy Related Emissions Excluding Fuels to Power CCS[biomass if,rubber and plastic products 22,CO2]</t>
  </si>
  <si>
    <t>Industrial Energy Related Emissions Excluding Fuels to Power CCS[biomass if,rubber and plastic products 22,VOC]</t>
  </si>
  <si>
    <t>Industrial Energy Related Emissions Excluding Fuels to Power CCS[biomass if,rubber and plastic products 22,CO]</t>
  </si>
  <si>
    <t>Industrial Energy Related Emissions Excluding Fuels to Power CCS[biomass if,rubber and plastic products 22,NOx]</t>
  </si>
  <si>
    <t>Industrial Energy Related Emissions Excluding Fuels to Power CCS[biomass if,rubber and plastic products 22,PM10]</t>
  </si>
  <si>
    <t>Industrial Energy Related Emissions Excluding Fuels to Power CCS[biomass if,rubber and plastic products 22,PM25]</t>
  </si>
  <si>
    <t>Industrial Energy Related Emissions Excluding Fuels to Power CCS[biomass if,rubber and plastic products 22,SOx]</t>
  </si>
  <si>
    <t>Industrial Energy Related Emissions Excluding Fuels to Power CCS[biomass if,rubber and plastic products 22,BC]</t>
  </si>
  <si>
    <t>Industrial Energy Related Emissions Excluding Fuels to Power CCS[biomass if,rubber and plastic products 22,OC]</t>
  </si>
  <si>
    <t>Industrial Energy Related Emissions Excluding Fuels to Power CCS[biomass if,rubber and plastic products 22,CH4]</t>
  </si>
  <si>
    <t>Industrial Energy Related Emissions Excluding Fuels to Power CCS[biomass if,rubber and plastic products 22,N2O]</t>
  </si>
  <si>
    <t>Industrial Energy Related Emissions Excluding Fuels to Power CCS[biomass if,rubber and plastic products 22,F gases]</t>
  </si>
  <si>
    <t>Industrial Energy Related Emissions Excluding Fuels to Power CCS[biomass if,glass and glass products 231,CO2]</t>
  </si>
  <si>
    <t>Industrial Energy Related Emissions Excluding Fuels to Power CCS[biomass if,glass and glass products 231,VOC]</t>
  </si>
  <si>
    <t>Industrial Energy Related Emissions Excluding Fuels to Power CCS[biomass if,glass and glass products 231,CO]</t>
  </si>
  <si>
    <t>Industrial Energy Related Emissions Excluding Fuels to Power CCS[biomass if,glass and glass products 231,NOx]</t>
  </si>
  <si>
    <t>Industrial Energy Related Emissions Excluding Fuels to Power CCS[biomass if,glass and glass products 231,PM10]</t>
  </si>
  <si>
    <t>Industrial Energy Related Emissions Excluding Fuels to Power CCS[biomass if,glass and glass products 231,PM25]</t>
  </si>
  <si>
    <t>Industrial Energy Related Emissions Excluding Fuels to Power CCS[biomass if,glass and glass products 231,SOx]</t>
  </si>
  <si>
    <t>Industrial Energy Related Emissions Excluding Fuels to Power CCS[biomass if,glass and glass products 231,BC]</t>
  </si>
  <si>
    <t>Industrial Energy Related Emissions Excluding Fuels to Power CCS[biomass if,glass and glass products 231,OC]</t>
  </si>
  <si>
    <t>Industrial Energy Related Emissions Excluding Fuels to Power CCS[biomass if,glass and glass products 231,CH4]</t>
  </si>
  <si>
    <t>Industrial Energy Related Emissions Excluding Fuels to Power CCS[biomass if,glass and glass products 231,N2O]</t>
  </si>
  <si>
    <t>Industrial Energy Related Emissions Excluding Fuels to Power CCS[biomass if,glass and glass products 231,F gases]</t>
  </si>
  <si>
    <t>Industrial Energy Related Emissions Excluding Fuels to Power CCS[biomass if,cement and other nonmetallic minerals 239,CO2]</t>
  </si>
  <si>
    <t>Industrial Energy Related Emissions Excluding Fuels to Power CCS[biomass if,cement and other nonmetallic minerals 239,VOC]</t>
  </si>
  <si>
    <t>Industrial Energy Related Emissions Excluding Fuels to Power CCS[biomass if,cement and other nonmetallic minerals 239,CO]</t>
  </si>
  <si>
    <t>Industrial Energy Related Emissions Excluding Fuels to Power CCS[biomass if,cement and other nonmetallic minerals 239,NOx]</t>
  </si>
  <si>
    <t>Industrial Energy Related Emissions Excluding Fuels to Power CCS[biomass if,cement and other nonmetallic minerals 239,PM10]</t>
  </si>
  <si>
    <t>Industrial Energy Related Emissions Excluding Fuels to Power CCS[biomass if,cement and other nonmetallic minerals 239,PM25]</t>
  </si>
  <si>
    <t>Industrial Energy Related Emissions Excluding Fuels to Power CCS[biomass if,cement and other nonmetallic minerals 239,SOx]</t>
  </si>
  <si>
    <t>Industrial Energy Related Emissions Excluding Fuels to Power CCS[biomass if,cement and other nonmetallic minerals 239,BC]</t>
  </si>
  <si>
    <t>Industrial Energy Related Emissions Excluding Fuels to Power CCS[biomass if,cement and other nonmetallic minerals 239,OC]</t>
  </si>
  <si>
    <t>Industrial Energy Related Emissions Excluding Fuels to Power CCS[biomass if,cement and other nonmetallic minerals 239,CH4]</t>
  </si>
  <si>
    <t>Industrial Energy Related Emissions Excluding Fuels to Power CCS[biomass if,cement and other nonmetallic minerals 239,N2O]</t>
  </si>
  <si>
    <t>Industrial Energy Related Emissions Excluding Fuels to Power CCS[biomass if,cement and other nonmetallic minerals 239,F gases]</t>
  </si>
  <si>
    <t>Industrial Energy Related Emissions Excluding Fuels to Power CCS[biomass if,iron and steel 241,CO2]</t>
  </si>
  <si>
    <t>Industrial Energy Related Emissions Excluding Fuels to Power CCS[biomass if,iron and steel 241,VOC]</t>
  </si>
  <si>
    <t>Industrial Energy Related Emissions Excluding Fuels to Power CCS[biomass if,iron and steel 241,CO]</t>
  </si>
  <si>
    <t>Industrial Energy Related Emissions Excluding Fuels to Power CCS[biomass if,iron and steel 241,NOx]</t>
  </si>
  <si>
    <t>Industrial Energy Related Emissions Excluding Fuels to Power CCS[biomass if,iron and steel 241,PM10]</t>
  </si>
  <si>
    <t>Industrial Energy Related Emissions Excluding Fuels to Power CCS[biomass if,iron and steel 241,PM25]</t>
  </si>
  <si>
    <t>Industrial Energy Related Emissions Excluding Fuels to Power CCS[biomass if,iron and steel 241,SOx]</t>
  </si>
  <si>
    <t>Industrial Energy Related Emissions Excluding Fuels to Power CCS[biomass if,iron and steel 241,BC]</t>
  </si>
  <si>
    <t>Industrial Energy Related Emissions Excluding Fuels to Power CCS[biomass if,iron and steel 241,OC]</t>
  </si>
  <si>
    <t>Industrial Energy Related Emissions Excluding Fuels to Power CCS[biomass if,iron and steel 241,CH4]</t>
  </si>
  <si>
    <t>Industrial Energy Related Emissions Excluding Fuels to Power CCS[biomass if,iron and steel 241,N2O]</t>
  </si>
  <si>
    <t>Industrial Energy Related Emissions Excluding Fuels to Power CCS[biomass if,iron and steel 241,F gases]</t>
  </si>
  <si>
    <t>Industrial Energy Related Emissions Excluding Fuels to Power CCS[biomass if,other metals 242,CO2]</t>
  </si>
  <si>
    <t>Industrial Energy Related Emissions Excluding Fuels to Power CCS[biomass if,other metals 242,VOC]</t>
  </si>
  <si>
    <t>Industrial Energy Related Emissions Excluding Fuels to Power CCS[biomass if,other metals 242,CO]</t>
  </si>
  <si>
    <t>Industrial Energy Related Emissions Excluding Fuels to Power CCS[biomass if,other metals 242,NOx]</t>
  </si>
  <si>
    <t>Industrial Energy Related Emissions Excluding Fuels to Power CCS[biomass if,other metals 242,PM10]</t>
  </si>
  <si>
    <t>Industrial Energy Related Emissions Excluding Fuels to Power CCS[biomass if,other metals 242,PM25]</t>
  </si>
  <si>
    <t>Industrial Energy Related Emissions Excluding Fuels to Power CCS[biomass if,other metals 242,SOx]</t>
  </si>
  <si>
    <t>Industrial Energy Related Emissions Excluding Fuels to Power CCS[biomass if,other metals 242,BC]</t>
  </si>
  <si>
    <t>Industrial Energy Related Emissions Excluding Fuels to Power CCS[biomass if,other metals 242,OC]</t>
  </si>
  <si>
    <t>Industrial Energy Related Emissions Excluding Fuels to Power CCS[biomass if,other metals 242,CH4]</t>
  </si>
  <si>
    <t>Industrial Energy Related Emissions Excluding Fuels to Power CCS[biomass if,other metals 242,N2O]</t>
  </si>
  <si>
    <t>Industrial Energy Related Emissions Excluding Fuels to Power CCS[biomass if,other metals 242,F gases]</t>
  </si>
  <si>
    <t>Industrial Energy Related Emissions Excluding Fuels to Power CCS[biomass if,metal products except machinery and vehicles 25,CO2]</t>
  </si>
  <si>
    <t>Industrial Energy Related Emissions Excluding Fuels to Power CCS[biomass if,metal products except machinery and vehicles 25,VOC]</t>
  </si>
  <si>
    <t>Industrial Energy Related Emissions Excluding Fuels to Power CCS[biomass if,metal products except machinery and vehicles 25,CO]</t>
  </si>
  <si>
    <t>Industrial Energy Related Emissions Excluding Fuels to Power CCS[biomass if,metal products except machinery and vehicles 25,NOx]</t>
  </si>
  <si>
    <t>Industrial Energy Related Emissions Excluding Fuels to Power CCS[biomass if,metal products except machinery and vehicles 25,PM10]</t>
  </si>
  <si>
    <t>Industrial Energy Related Emissions Excluding Fuels to Power CCS[biomass if,metal products except machinery and vehicles 25,PM25]</t>
  </si>
  <si>
    <t>Industrial Energy Related Emissions Excluding Fuels to Power CCS[biomass if,metal products except machinery and vehicles 25,SOx]</t>
  </si>
  <si>
    <t>Industrial Energy Related Emissions Excluding Fuels to Power CCS[biomass if,metal products except machinery and vehicles 25,BC]</t>
  </si>
  <si>
    <t>Industrial Energy Related Emissions Excluding Fuels to Power CCS[biomass if,metal products except machinery and vehicles 25,OC]</t>
  </si>
  <si>
    <t>Industrial Energy Related Emissions Excluding Fuels to Power CCS[biomass if,metal products except machinery and vehicles 25,CH4]</t>
  </si>
  <si>
    <t>Industrial Energy Related Emissions Excluding Fuels to Power CCS[biomass if,metal products except machinery and vehicles 25,N2O]</t>
  </si>
  <si>
    <t>Industrial Energy Related Emissions Excluding Fuels to Power CCS[biomass if,metal products except machinery and vehicles 25,F gases]</t>
  </si>
  <si>
    <t>Industrial Energy Related Emissions Excluding Fuels to Power CCS[biomass if,computers and electronics 26,CO2]</t>
  </si>
  <si>
    <t>Industrial Energy Related Emissions Excluding Fuels to Power CCS[biomass if,computers and electronics 26,VOC]</t>
  </si>
  <si>
    <t>Industrial Energy Related Emissions Excluding Fuels to Power CCS[biomass if,computers and electronics 26,CO]</t>
  </si>
  <si>
    <t>Industrial Energy Related Emissions Excluding Fuels to Power CCS[biomass if,computers and electronics 26,NOx]</t>
  </si>
  <si>
    <t>Industrial Energy Related Emissions Excluding Fuels to Power CCS[biomass if,computers and electronics 26,PM10]</t>
  </si>
  <si>
    <t>Industrial Energy Related Emissions Excluding Fuels to Power CCS[biomass if,computers and electronics 26,PM25]</t>
  </si>
  <si>
    <t>Industrial Energy Related Emissions Excluding Fuels to Power CCS[biomass if,computers and electronics 26,SOx]</t>
  </si>
  <si>
    <t>Industrial Energy Related Emissions Excluding Fuels to Power CCS[biomass if,computers and electronics 26,BC]</t>
  </si>
  <si>
    <t>Industrial Energy Related Emissions Excluding Fuels to Power CCS[biomass if,computers and electronics 26,OC]</t>
  </si>
  <si>
    <t>Industrial Energy Related Emissions Excluding Fuels to Power CCS[biomass if,computers and electronics 26,CH4]</t>
  </si>
  <si>
    <t>Industrial Energy Related Emissions Excluding Fuels to Power CCS[biomass if,computers and electronics 26,N2O]</t>
  </si>
  <si>
    <t>Industrial Energy Related Emissions Excluding Fuels to Power CCS[biomass if,computers and electronics 26,F gases]</t>
  </si>
  <si>
    <t>Industrial Energy Related Emissions Excluding Fuels to Power CCS[biomass if,appliances and electrical equipment 27,CO2]</t>
  </si>
  <si>
    <t>Industrial Energy Related Emissions Excluding Fuels to Power CCS[biomass if,appliances and electrical equipment 27,VOC]</t>
  </si>
  <si>
    <t>Industrial Energy Related Emissions Excluding Fuels to Power CCS[biomass if,appliances and electrical equipment 27,CO]</t>
  </si>
  <si>
    <t>Industrial Energy Related Emissions Excluding Fuels to Power CCS[biomass if,appliances and electrical equipment 27,NOx]</t>
  </si>
  <si>
    <t>Industrial Energy Related Emissions Excluding Fuels to Power CCS[biomass if,appliances and electrical equipment 27,PM10]</t>
  </si>
  <si>
    <t>Industrial Energy Related Emissions Excluding Fuels to Power CCS[biomass if,appliances and electrical equipment 27,PM25]</t>
  </si>
  <si>
    <t>Industrial Energy Related Emissions Excluding Fuels to Power CCS[biomass if,appliances and electrical equipment 27,SOx]</t>
  </si>
  <si>
    <t>Industrial Energy Related Emissions Excluding Fuels to Power CCS[biomass if,appliances and electrical equipment 27,BC]</t>
  </si>
  <si>
    <t>Industrial Energy Related Emissions Excluding Fuels to Power CCS[biomass if,appliances and electrical equipment 27,OC]</t>
  </si>
  <si>
    <t>Industrial Energy Related Emissions Excluding Fuels to Power CCS[biomass if,appliances and electrical equipment 27,CH4]</t>
  </si>
  <si>
    <t>Industrial Energy Related Emissions Excluding Fuels to Power CCS[biomass if,appliances and electrical equipment 27,N2O]</t>
  </si>
  <si>
    <t>Industrial Energy Related Emissions Excluding Fuels to Power CCS[biomass if,appliances and electrical equipment 27,F gases]</t>
  </si>
  <si>
    <t>Industrial Energy Related Emissions Excluding Fuels to Power CCS[biomass if,other machinery 28,CO2]</t>
  </si>
  <si>
    <t>Industrial Energy Related Emissions Excluding Fuels to Power CCS[biomass if,other machinery 28,VOC]</t>
  </si>
  <si>
    <t>Industrial Energy Related Emissions Excluding Fuels to Power CCS[biomass if,other machinery 28,CO]</t>
  </si>
  <si>
    <t>Industrial Energy Related Emissions Excluding Fuels to Power CCS[biomass if,other machinery 28,NOx]</t>
  </si>
  <si>
    <t>Industrial Energy Related Emissions Excluding Fuels to Power CCS[biomass if,other machinery 28,PM10]</t>
  </si>
  <si>
    <t>Industrial Energy Related Emissions Excluding Fuels to Power CCS[biomass if,other machinery 28,PM25]</t>
  </si>
  <si>
    <t>Industrial Energy Related Emissions Excluding Fuels to Power CCS[biomass if,other machinery 28,SOx]</t>
  </si>
  <si>
    <t>Industrial Energy Related Emissions Excluding Fuels to Power CCS[biomass if,other machinery 28,BC]</t>
  </si>
  <si>
    <t>Industrial Energy Related Emissions Excluding Fuels to Power CCS[biomass if,other machinery 28,OC]</t>
  </si>
  <si>
    <t>Industrial Energy Related Emissions Excluding Fuels to Power CCS[biomass if,other machinery 28,CH4]</t>
  </si>
  <si>
    <t>Industrial Energy Related Emissions Excluding Fuels to Power CCS[biomass if,other machinery 28,N2O]</t>
  </si>
  <si>
    <t>Industrial Energy Related Emissions Excluding Fuels to Power CCS[biomass if,other machinery 28,F gases]</t>
  </si>
  <si>
    <t>Industrial Energy Related Emissions Excluding Fuels to Power CCS[biomass if,road vehicles 29,CO2]</t>
  </si>
  <si>
    <t>Industrial Energy Related Emissions Excluding Fuels to Power CCS[biomass if,road vehicles 29,VOC]</t>
  </si>
  <si>
    <t>Industrial Energy Related Emissions Excluding Fuels to Power CCS[biomass if,road vehicles 29,CO]</t>
  </si>
  <si>
    <t>Industrial Energy Related Emissions Excluding Fuels to Power CCS[biomass if,road vehicles 29,NOx]</t>
  </si>
  <si>
    <t>Industrial Energy Related Emissions Excluding Fuels to Power CCS[biomass if,road vehicles 29,PM10]</t>
  </si>
  <si>
    <t>Industrial Energy Related Emissions Excluding Fuels to Power CCS[biomass if,road vehicles 29,PM25]</t>
  </si>
  <si>
    <t>Industrial Energy Related Emissions Excluding Fuels to Power CCS[biomass if,road vehicles 29,SOx]</t>
  </si>
  <si>
    <t>Industrial Energy Related Emissions Excluding Fuels to Power CCS[biomass if,road vehicles 29,BC]</t>
  </si>
  <si>
    <t>Industrial Energy Related Emissions Excluding Fuels to Power CCS[biomass if,road vehicles 29,OC]</t>
  </si>
  <si>
    <t>Industrial Energy Related Emissions Excluding Fuels to Power CCS[biomass if,road vehicles 29,CH4]</t>
  </si>
  <si>
    <t>Industrial Energy Related Emissions Excluding Fuels to Power CCS[biomass if,road vehicles 29,N2O]</t>
  </si>
  <si>
    <t>Industrial Energy Related Emissions Excluding Fuels to Power CCS[biomass if,road vehicles 29,F gases]</t>
  </si>
  <si>
    <t>Industrial Energy Related Emissions Excluding Fuels to Power CCS[biomass if,nonroad vehicles 30,CO2]</t>
  </si>
  <si>
    <t>Industrial Energy Related Emissions Excluding Fuels to Power CCS[biomass if,nonroad vehicles 30,VOC]</t>
  </si>
  <si>
    <t>Industrial Energy Related Emissions Excluding Fuels to Power CCS[biomass if,nonroad vehicles 30,CO]</t>
  </si>
  <si>
    <t>Industrial Energy Related Emissions Excluding Fuels to Power CCS[biomass if,nonroad vehicles 30,NOx]</t>
  </si>
  <si>
    <t>Industrial Energy Related Emissions Excluding Fuels to Power CCS[biomass if,nonroad vehicles 30,PM10]</t>
  </si>
  <si>
    <t>Industrial Energy Related Emissions Excluding Fuels to Power CCS[biomass if,nonroad vehicles 30,PM25]</t>
  </si>
  <si>
    <t>Industrial Energy Related Emissions Excluding Fuels to Power CCS[biomass if,nonroad vehicles 30,SOx]</t>
  </si>
  <si>
    <t>Industrial Energy Related Emissions Excluding Fuels to Power CCS[biomass if,nonroad vehicles 30,BC]</t>
  </si>
  <si>
    <t>Industrial Energy Related Emissions Excluding Fuels to Power CCS[biomass if,nonroad vehicles 30,OC]</t>
  </si>
  <si>
    <t>Industrial Energy Related Emissions Excluding Fuels to Power CCS[biomass if,nonroad vehicles 30,CH4]</t>
  </si>
  <si>
    <t>Industrial Energy Related Emissions Excluding Fuels to Power CCS[biomass if,nonroad vehicles 30,N2O]</t>
  </si>
  <si>
    <t>Industrial Energy Related Emissions Excluding Fuels to Power CCS[biomass if,nonroad vehicles 30,F gases]</t>
  </si>
  <si>
    <t>Industrial Energy Related Emissions Excluding Fuels to Power CCS[biomass if,other manufacturing 31T33,CO2]</t>
  </si>
  <si>
    <t>Industrial Energy Related Emissions Excluding Fuels to Power CCS[biomass if,other manufacturing 31T33,VOC]</t>
  </si>
  <si>
    <t>Industrial Energy Related Emissions Excluding Fuels to Power CCS[biomass if,other manufacturing 31T33,CO]</t>
  </si>
  <si>
    <t>Industrial Energy Related Emissions Excluding Fuels to Power CCS[biomass if,other manufacturing 31T33,NOx]</t>
  </si>
  <si>
    <t>Industrial Energy Related Emissions Excluding Fuels to Power CCS[biomass if,other manufacturing 31T33,PM10]</t>
  </si>
  <si>
    <t>Industrial Energy Related Emissions Excluding Fuels to Power CCS[biomass if,other manufacturing 31T33,PM25]</t>
  </si>
  <si>
    <t>Industrial Energy Related Emissions Excluding Fuels to Power CCS[biomass if,other manufacturing 31T33,SOx]</t>
  </si>
  <si>
    <t>Industrial Energy Related Emissions Excluding Fuels to Power CCS[biomass if,other manufacturing 31T33,BC]</t>
  </si>
  <si>
    <t>Industrial Energy Related Emissions Excluding Fuels to Power CCS[biomass if,other manufacturing 31T33,OC]</t>
  </si>
  <si>
    <t>Industrial Energy Related Emissions Excluding Fuels to Power CCS[biomass if,other manufacturing 31T33,CH4]</t>
  </si>
  <si>
    <t>Industrial Energy Related Emissions Excluding Fuels to Power CCS[biomass if,other manufacturing 31T33,N2O]</t>
  </si>
  <si>
    <t>Industrial Energy Related Emissions Excluding Fuels to Power CCS[biomass if,other manufacturing 31T33,F gases]</t>
  </si>
  <si>
    <t>Industrial Energy Related Emissions Excluding Fuels to Power CCS[biomass if,energy pipelines and gas processing 352T353,CO2]</t>
  </si>
  <si>
    <t>Industrial Energy Related Emissions Excluding Fuels to Power CCS[biomass if,energy pipelines and gas processing 352T353,VOC]</t>
  </si>
  <si>
    <t>Industrial Energy Related Emissions Excluding Fuels to Power CCS[biomass if,energy pipelines and gas processing 352T353,CO]</t>
  </si>
  <si>
    <t>Industrial Energy Related Emissions Excluding Fuels to Power CCS[biomass if,energy pipelines and gas processing 352T353,NOx]</t>
  </si>
  <si>
    <t>Industrial Energy Related Emissions Excluding Fuels to Power CCS[biomass if,energy pipelines and gas processing 352T353,PM10]</t>
  </si>
  <si>
    <t>Industrial Energy Related Emissions Excluding Fuels to Power CCS[biomass if,energy pipelines and gas processing 352T353,PM25]</t>
  </si>
  <si>
    <t>Industrial Energy Related Emissions Excluding Fuels to Power CCS[biomass if,energy pipelines and gas processing 352T353,SOx]</t>
  </si>
  <si>
    <t>Industrial Energy Related Emissions Excluding Fuels to Power CCS[biomass if,energy pipelines and gas processing 352T353,BC]</t>
  </si>
  <si>
    <t>Industrial Energy Related Emissions Excluding Fuels to Power CCS[biomass if,energy pipelines and gas processing 352T353,OC]</t>
  </si>
  <si>
    <t>Industrial Energy Related Emissions Excluding Fuels to Power CCS[biomass if,energy pipelines and gas processing 352T353,CH4]</t>
  </si>
  <si>
    <t>Industrial Energy Related Emissions Excluding Fuels to Power CCS[biomass if,energy pipelines and gas processing 352T353,N2O]</t>
  </si>
  <si>
    <t>Industrial Energy Related Emissions Excluding Fuels to Power CCS[biomass if,energy pipelines and gas processing 352T353,F gases]</t>
  </si>
  <si>
    <t>Industrial Energy Related Emissions Excluding Fuels to Power CCS[biomass if,water and waste 36T39,CO2]</t>
  </si>
  <si>
    <t>Industrial Energy Related Emissions Excluding Fuels to Power CCS[biomass if,water and waste 36T39,VOC]</t>
  </si>
  <si>
    <t>Industrial Energy Related Emissions Excluding Fuels to Power CCS[biomass if,water and waste 36T39,CO]</t>
  </si>
  <si>
    <t>Industrial Energy Related Emissions Excluding Fuels to Power CCS[biomass if,water and waste 36T39,NOx]</t>
  </si>
  <si>
    <t>Industrial Energy Related Emissions Excluding Fuels to Power CCS[biomass if,water and waste 36T39,PM10]</t>
  </si>
  <si>
    <t>Industrial Energy Related Emissions Excluding Fuels to Power CCS[biomass if,water and waste 36T39,PM25]</t>
  </si>
  <si>
    <t>Industrial Energy Related Emissions Excluding Fuels to Power CCS[biomass if,water and waste 36T39,SOx]</t>
  </si>
  <si>
    <t>Industrial Energy Related Emissions Excluding Fuels to Power CCS[biomass if,water and waste 36T39,BC]</t>
  </si>
  <si>
    <t>Industrial Energy Related Emissions Excluding Fuels to Power CCS[biomass if,water and waste 36T39,OC]</t>
  </si>
  <si>
    <t>Industrial Energy Related Emissions Excluding Fuels to Power CCS[biomass if,water and waste 36T39,CH4]</t>
  </si>
  <si>
    <t>Industrial Energy Related Emissions Excluding Fuels to Power CCS[biomass if,water and waste 36T39,N2O]</t>
  </si>
  <si>
    <t>Industrial Energy Related Emissions Excluding Fuels to Power CCS[biomass if,water and waste 36T39,F gases]</t>
  </si>
  <si>
    <t>Industrial Energy Related Emissions Excluding Fuels to Power CCS[biomass if,construction 41T43,CO2]</t>
  </si>
  <si>
    <t>Industrial Energy Related Emissions Excluding Fuels to Power CCS[biomass if,construction 41T43,VOC]</t>
  </si>
  <si>
    <t>Industrial Energy Related Emissions Excluding Fuels to Power CCS[biomass if,construction 41T43,CO]</t>
  </si>
  <si>
    <t>Industrial Energy Related Emissions Excluding Fuels to Power CCS[biomass if,construction 41T43,NOx]</t>
  </si>
  <si>
    <t>Industrial Energy Related Emissions Excluding Fuels to Power CCS[biomass if,construction 41T43,PM10]</t>
  </si>
  <si>
    <t>Industrial Energy Related Emissions Excluding Fuels to Power CCS[biomass if,construction 41T43,PM25]</t>
  </si>
  <si>
    <t>Industrial Energy Related Emissions Excluding Fuels to Power CCS[biomass if,construction 41T43,SOx]</t>
  </si>
  <si>
    <t>Industrial Energy Related Emissions Excluding Fuels to Power CCS[biomass if,construction 41T43,BC]</t>
  </si>
  <si>
    <t>Industrial Energy Related Emissions Excluding Fuels to Power CCS[biomass if,construction 41T43,OC]</t>
  </si>
  <si>
    <t>Industrial Energy Related Emissions Excluding Fuels to Power CCS[biomass if,construction 41T43,CH4]</t>
  </si>
  <si>
    <t>Industrial Energy Related Emissions Excluding Fuels to Power CCS[biomass if,construction 41T43,N2O]</t>
  </si>
  <si>
    <t>Industrial Energy Related Emissions Excluding Fuels to Power CCS[biomass if,construction 41T43,F gases]</t>
  </si>
  <si>
    <t>Industrial Energy Related Emissions Excluding Fuels to Power CCS[petroleum diesel if,agriculture and forestry 01T03,CO2]</t>
  </si>
  <si>
    <t>Industrial Energy Related Emissions Excluding Fuels to Power CCS[petroleum diesel if,agriculture and forestry 01T03,VOC]</t>
  </si>
  <si>
    <t>Industrial Energy Related Emissions Excluding Fuels to Power CCS[petroleum diesel if,agriculture and forestry 01T03,CO]</t>
  </si>
  <si>
    <t>Industrial Energy Related Emissions Excluding Fuels to Power CCS[petroleum diesel if,agriculture and forestry 01T03,NOx]</t>
  </si>
  <si>
    <t>Industrial Energy Related Emissions Excluding Fuels to Power CCS[petroleum diesel if,agriculture and forestry 01T03,PM10]</t>
  </si>
  <si>
    <t>Industrial Energy Related Emissions Excluding Fuels to Power CCS[petroleum diesel if,agriculture and forestry 01T03,PM25]</t>
  </si>
  <si>
    <t>Industrial Energy Related Emissions Excluding Fuels to Power CCS[petroleum diesel if,agriculture and forestry 01T03,SOx]</t>
  </si>
  <si>
    <t>Industrial Energy Related Emissions Excluding Fuels to Power CCS[petroleum diesel if,agriculture and forestry 01T03,BC]</t>
  </si>
  <si>
    <t>Industrial Energy Related Emissions Excluding Fuels to Power CCS[petroleum diesel if,agriculture and forestry 01T03,OC]</t>
  </si>
  <si>
    <t>Industrial Energy Related Emissions Excluding Fuels to Power CCS[petroleum diesel if,agriculture and forestry 01T03,CH4]</t>
  </si>
  <si>
    <t>Industrial Energy Related Emissions Excluding Fuels to Power CCS[petroleum diesel if,agriculture and forestry 01T03,N2O]</t>
  </si>
  <si>
    <t>Industrial Energy Related Emissions Excluding Fuels to Power CCS[petroleum diesel if,agriculture and forestry 01T03,F gases]</t>
  </si>
  <si>
    <t>Industrial Energy Related Emissions Excluding Fuels to Power CCS[petroleum diesel if,coal mining 05,CO2]</t>
  </si>
  <si>
    <t>Industrial Energy Related Emissions Excluding Fuels to Power CCS[petroleum diesel if,coal mining 05,VOC]</t>
  </si>
  <si>
    <t>Industrial Energy Related Emissions Excluding Fuels to Power CCS[petroleum diesel if,coal mining 05,CO]</t>
  </si>
  <si>
    <t>Industrial Energy Related Emissions Excluding Fuels to Power CCS[petroleum diesel if,coal mining 05,NOx]</t>
  </si>
  <si>
    <t>Industrial Energy Related Emissions Excluding Fuels to Power CCS[petroleum diesel if,coal mining 05,PM10]</t>
  </si>
  <si>
    <t>Industrial Energy Related Emissions Excluding Fuels to Power CCS[petroleum diesel if,coal mining 05,PM25]</t>
  </si>
  <si>
    <t>Industrial Energy Related Emissions Excluding Fuels to Power CCS[petroleum diesel if,coal mining 05,SOx]</t>
  </si>
  <si>
    <t>Industrial Energy Related Emissions Excluding Fuels to Power CCS[petroleum diesel if,coal mining 05,BC]</t>
  </si>
  <si>
    <t>Industrial Energy Related Emissions Excluding Fuels to Power CCS[petroleum diesel if,coal mining 05,OC]</t>
  </si>
  <si>
    <t>Industrial Energy Related Emissions Excluding Fuels to Power CCS[petroleum diesel if,coal mining 05,CH4]</t>
  </si>
  <si>
    <t>Industrial Energy Related Emissions Excluding Fuels to Power CCS[petroleum diesel if,coal mining 05,N2O]</t>
  </si>
  <si>
    <t>Industrial Energy Related Emissions Excluding Fuels to Power CCS[petroleum diesel if,coal mining 05,F gases]</t>
  </si>
  <si>
    <t>Industrial Energy Related Emissions Excluding Fuels to Power CCS[petroleum diesel if,oil and gas extraction 06,CO2]</t>
  </si>
  <si>
    <t>Industrial Energy Related Emissions Excluding Fuels to Power CCS[petroleum diesel if,oil and gas extraction 06,VOC]</t>
  </si>
  <si>
    <t>Industrial Energy Related Emissions Excluding Fuels to Power CCS[petroleum diesel if,oil and gas extraction 06,CO]</t>
  </si>
  <si>
    <t>Industrial Energy Related Emissions Excluding Fuels to Power CCS[petroleum diesel if,oil and gas extraction 06,NOx]</t>
  </si>
  <si>
    <t>Industrial Energy Related Emissions Excluding Fuels to Power CCS[petroleum diesel if,oil and gas extraction 06,PM10]</t>
  </si>
  <si>
    <t>Industrial Energy Related Emissions Excluding Fuels to Power CCS[petroleum diesel if,oil and gas extraction 06,PM25]</t>
  </si>
  <si>
    <t>Industrial Energy Related Emissions Excluding Fuels to Power CCS[petroleum diesel if,oil and gas extraction 06,SOx]</t>
  </si>
  <si>
    <t>Industrial Energy Related Emissions Excluding Fuels to Power CCS[petroleum diesel if,oil and gas extraction 06,BC]</t>
  </si>
  <si>
    <t>Industrial Energy Related Emissions Excluding Fuels to Power CCS[petroleum diesel if,oil and gas extraction 06,OC]</t>
  </si>
  <si>
    <t>Industrial Energy Related Emissions Excluding Fuels to Power CCS[petroleum diesel if,oil and gas extraction 06,CH4]</t>
  </si>
  <si>
    <t>Industrial Energy Related Emissions Excluding Fuels to Power CCS[petroleum diesel if,oil and gas extraction 06,N2O]</t>
  </si>
  <si>
    <t>Industrial Energy Related Emissions Excluding Fuels to Power CCS[petroleum diesel if,oil and gas extraction 06,F gases]</t>
  </si>
  <si>
    <t>Industrial Energy Related Emissions Excluding Fuels to Power CCS[petroleum diesel if,other mining and quarrying 07T08,CO2]</t>
  </si>
  <si>
    <t>Industrial Energy Related Emissions Excluding Fuels to Power CCS[petroleum diesel if,other mining and quarrying 07T08,VOC]</t>
  </si>
  <si>
    <t>Industrial Energy Related Emissions Excluding Fuels to Power CCS[petroleum diesel if,other mining and quarrying 07T08,CO]</t>
  </si>
  <si>
    <t>Industrial Energy Related Emissions Excluding Fuels to Power CCS[petroleum diesel if,other mining and quarrying 07T08,NOx]</t>
  </si>
  <si>
    <t>Industrial Energy Related Emissions Excluding Fuels to Power CCS[petroleum diesel if,other mining and quarrying 07T08,PM10]</t>
  </si>
  <si>
    <t>Industrial Energy Related Emissions Excluding Fuels to Power CCS[petroleum diesel if,other mining and quarrying 07T08,PM25]</t>
  </si>
  <si>
    <t>Industrial Energy Related Emissions Excluding Fuels to Power CCS[petroleum diesel if,other mining and quarrying 07T08,SOx]</t>
  </si>
  <si>
    <t>Industrial Energy Related Emissions Excluding Fuels to Power CCS[petroleum diesel if,other mining and quarrying 07T08,BC]</t>
  </si>
  <si>
    <t>Industrial Energy Related Emissions Excluding Fuels to Power CCS[petroleum diesel if,other mining and quarrying 07T08,OC]</t>
  </si>
  <si>
    <t>Industrial Energy Related Emissions Excluding Fuels to Power CCS[petroleum diesel if,other mining and quarrying 07T08,CH4]</t>
  </si>
  <si>
    <t>Industrial Energy Related Emissions Excluding Fuels to Power CCS[petroleum diesel if,other mining and quarrying 07T08,N2O]</t>
  </si>
  <si>
    <t>Industrial Energy Related Emissions Excluding Fuels to Power CCS[petroleum diesel if,other mining and quarrying 07T08,F gases]</t>
  </si>
  <si>
    <t>Industrial Energy Related Emissions Excluding Fuels to Power CCS[petroleum diesel if,food beverage and tobacco 10T12,CO2]</t>
  </si>
  <si>
    <t>Industrial Energy Related Emissions Excluding Fuels to Power CCS[petroleum diesel if,food beverage and tobacco 10T12,VOC]</t>
  </si>
  <si>
    <t>Industrial Energy Related Emissions Excluding Fuels to Power CCS[petroleum diesel if,food beverage and tobacco 10T12,CO]</t>
  </si>
  <si>
    <t>Industrial Energy Related Emissions Excluding Fuels to Power CCS[petroleum diesel if,food beverage and tobacco 10T12,NOx]</t>
  </si>
  <si>
    <t>Industrial Energy Related Emissions Excluding Fuels to Power CCS[petroleum diesel if,food beverage and tobacco 10T12,PM10]</t>
  </si>
  <si>
    <t>Industrial Energy Related Emissions Excluding Fuels to Power CCS[petroleum diesel if,food beverage and tobacco 10T12,PM25]</t>
  </si>
  <si>
    <t>Industrial Energy Related Emissions Excluding Fuels to Power CCS[petroleum diesel if,food beverage and tobacco 10T12,SOx]</t>
  </si>
  <si>
    <t>Industrial Energy Related Emissions Excluding Fuels to Power CCS[petroleum diesel if,food beverage and tobacco 10T12,BC]</t>
  </si>
  <si>
    <t>Industrial Energy Related Emissions Excluding Fuels to Power CCS[petroleum diesel if,food beverage and tobacco 10T12,OC]</t>
  </si>
  <si>
    <t>Industrial Energy Related Emissions Excluding Fuels to Power CCS[petroleum diesel if,food beverage and tobacco 10T12,CH4]</t>
  </si>
  <si>
    <t>Industrial Energy Related Emissions Excluding Fuels to Power CCS[petroleum diesel if,food beverage and tobacco 10T12,N2O]</t>
  </si>
  <si>
    <t>Industrial Energy Related Emissions Excluding Fuels to Power CCS[petroleum diesel if,food beverage and tobacco 10T12,F gases]</t>
  </si>
  <si>
    <t>Industrial Energy Related Emissions Excluding Fuels to Power CCS[petroleum diesel if,textiles apparel and leather 13T15,CO2]</t>
  </si>
  <si>
    <t>Industrial Energy Related Emissions Excluding Fuels to Power CCS[petroleum diesel if,textiles apparel and leather 13T15,VOC]</t>
  </si>
  <si>
    <t>Industrial Energy Related Emissions Excluding Fuels to Power CCS[petroleum diesel if,textiles apparel and leather 13T15,CO]</t>
  </si>
  <si>
    <t>Industrial Energy Related Emissions Excluding Fuels to Power CCS[petroleum diesel if,textiles apparel and leather 13T15,NOx]</t>
  </si>
  <si>
    <t>Industrial Energy Related Emissions Excluding Fuels to Power CCS[petroleum diesel if,textiles apparel and leather 13T15,PM10]</t>
  </si>
  <si>
    <t>Industrial Energy Related Emissions Excluding Fuels to Power CCS[petroleum diesel if,textiles apparel and leather 13T15,PM25]</t>
  </si>
  <si>
    <t>Industrial Energy Related Emissions Excluding Fuels to Power CCS[petroleum diesel if,textiles apparel and leather 13T15,SOx]</t>
  </si>
  <si>
    <t>Industrial Energy Related Emissions Excluding Fuels to Power CCS[petroleum diesel if,textiles apparel and leather 13T15,BC]</t>
  </si>
  <si>
    <t>Industrial Energy Related Emissions Excluding Fuels to Power CCS[petroleum diesel if,textiles apparel and leather 13T15,OC]</t>
  </si>
  <si>
    <t>Industrial Energy Related Emissions Excluding Fuels to Power CCS[petroleum diesel if,textiles apparel and leather 13T15,CH4]</t>
  </si>
  <si>
    <t>Industrial Energy Related Emissions Excluding Fuels to Power CCS[petroleum diesel if,textiles apparel and leather 13T15,N2O]</t>
  </si>
  <si>
    <t>Industrial Energy Related Emissions Excluding Fuels to Power CCS[petroleum diesel if,textiles apparel and leather 13T15,F gases]</t>
  </si>
  <si>
    <t>Industrial Energy Related Emissions Excluding Fuels to Power CCS[petroleum diesel if,wood products 16,CO2]</t>
  </si>
  <si>
    <t>Industrial Energy Related Emissions Excluding Fuels to Power CCS[petroleum diesel if,wood products 16,VOC]</t>
  </si>
  <si>
    <t>Industrial Energy Related Emissions Excluding Fuels to Power CCS[petroleum diesel if,wood products 16,CO]</t>
  </si>
  <si>
    <t>Industrial Energy Related Emissions Excluding Fuels to Power CCS[petroleum diesel if,wood products 16,NOx]</t>
  </si>
  <si>
    <t>Industrial Energy Related Emissions Excluding Fuels to Power CCS[petroleum diesel if,wood products 16,PM10]</t>
  </si>
  <si>
    <t>Industrial Energy Related Emissions Excluding Fuels to Power CCS[petroleum diesel if,wood products 16,PM25]</t>
  </si>
  <si>
    <t>Industrial Energy Related Emissions Excluding Fuels to Power CCS[petroleum diesel if,wood products 16,SOx]</t>
  </si>
  <si>
    <t>Industrial Energy Related Emissions Excluding Fuels to Power CCS[petroleum diesel if,wood products 16,BC]</t>
  </si>
  <si>
    <t>Industrial Energy Related Emissions Excluding Fuels to Power CCS[petroleum diesel if,wood products 16,OC]</t>
  </si>
  <si>
    <t>Industrial Energy Related Emissions Excluding Fuels to Power CCS[petroleum diesel if,wood products 16,CH4]</t>
  </si>
  <si>
    <t>Industrial Energy Related Emissions Excluding Fuels to Power CCS[petroleum diesel if,wood products 16,N2O]</t>
  </si>
  <si>
    <t>Industrial Energy Related Emissions Excluding Fuels to Power CCS[petroleum diesel if,wood products 16,F gases]</t>
  </si>
  <si>
    <t>Industrial Energy Related Emissions Excluding Fuels to Power CCS[petroleum diesel if,pulp paper and printing 17T18,CO2]</t>
  </si>
  <si>
    <t>Industrial Energy Related Emissions Excluding Fuels to Power CCS[petroleum diesel if,pulp paper and printing 17T18,VOC]</t>
  </si>
  <si>
    <t>Industrial Energy Related Emissions Excluding Fuels to Power CCS[petroleum diesel if,pulp paper and printing 17T18,CO]</t>
  </si>
  <si>
    <t>Industrial Energy Related Emissions Excluding Fuels to Power CCS[petroleum diesel if,pulp paper and printing 17T18,NOx]</t>
  </si>
  <si>
    <t>Industrial Energy Related Emissions Excluding Fuels to Power CCS[petroleum diesel if,pulp paper and printing 17T18,PM10]</t>
  </si>
  <si>
    <t>Industrial Energy Related Emissions Excluding Fuels to Power CCS[petroleum diesel if,pulp paper and printing 17T18,PM25]</t>
  </si>
  <si>
    <t>Industrial Energy Related Emissions Excluding Fuels to Power CCS[petroleum diesel if,pulp paper and printing 17T18,SOx]</t>
  </si>
  <si>
    <t>Industrial Energy Related Emissions Excluding Fuels to Power CCS[petroleum diesel if,pulp paper and printing 17T18,BC]</t>
  </si>
  <si>
    <t>Industrial Energy Related Emissions Excluding Fuels to Power CCS[petroleum diesel if,pulp paper and printing 17T18,OC]</t>
  </si>
  <si>
    <t>Industrial Energy Related Emissions Excluding Fuels to Power CCS[petroleum diesel if,pulp paper and printing 17T18,CH4]</t>
  </si>
  <si>
    <t>Industrial Energy Related Emissions Excluding Fuels to Power CCS[petroleum diesel if,pulp paper and printing 17T18,N2O]</t>
  </si>
  <si>
    <t>Industrial Energy Related Emissions Excluding Fuels to Power CCS[petroleum diesel if,pulp paper and printing 17T18,F gases]</t>
  </si>
  <si>
    <t>Industrial Energy Related Emissions Excluding Fuels to Power CCS[petroleum diesel if,refined petroleum and coke 19,CO2]</t>
  </si>
  <si>
    <t>Industrial Energy Related Emissions Excluding Fuels to Power CCS[petroleum diesel if,refined petroleum and coke 19,VOC]</t>
  </si>
  <si>
    <t>Industrial Energy Related Emissions Excluding Fuels to Power CCS[petroleum diesel if,refined petroleum and coke 19,CO]</t>
  </si>
  <si>
    <t>Industrial Energy Related Emissions Excluding Fuels to Power CCS[petroleum diesel if,refined petroleum and coke 19,NOx]</t>
  </si>
  <si>
    <t>Industrial Energy Related Emissions Excluding Fuels to Power CCS[petroleum diesel if,refined petroleum and coke 19,PM10]</t>
  </si>
  <si>
    <t>Industrial Energy Related Emissions Excluding Fuels to Power CCS[petroleum diesel if,refined petroleum and coke 19,PM25]</t>
  </si>
  <si>
    <t>Industrial Energy Related Emissions Excluding Fuels to Power CCS[petroleum diesel if,refined petroleum and coke 19,SOx]</t>
  </si>
  <si>
    <t>Industrial Energy Related Emissions Excluding Fuels to Power CCS[petroleum diesel if,refined petroleum and coke 19,BC]</t>
  </si>
  <si>
    <t>Industrial Energy Related Emissions Excluding Fuels to Power CCS[petroleum diesel if,refined petroleum and coke 19,OC]</t>
  </si>
  <si>
    <t>Industrial Energy Related Emissions Excluding Fuels to Power CCS[petroleum diesel if,refined petroleum and coke 19,CH4]</t>
  </si>
  <si>
    <t>Industrial Energy Related Emissions Excluding Fuels to Power CCS[petroleum diesel if,refined petroleum and coke 19,N2O]</t>
  </si>
  <si>
    <t>Industrial Energy Related Emissions Excluding Fuels to Power CCS[petroleum diesel if,refined petroleum and coke 19,F gases]</t>
  </si>
  <si>
    <t>Industrial Energy Related Emissions Excluding Fuels to Power CCS[petroleum diesel if,chemicals 20,CO2]</t>
  </si>
  <si>
    <t>Industrial Energy Related Emissions Excluding Fuels to Power CCS[petroleum diesel if,chemicals 20,VOC]</t>
  </si>
  <si>
    <t>Industrial Energy Related Emissions Excluding Fuels to Power CCS[petroleum diesel if,chemicals 20,CO]</t>
  </si>
  <si>
    <t>Industrial Energy Related Emissions Excluding Fuels to Power CCS[petroleum diesel if,chemicals 20,NOx]</t>
  </si>
  <si>
    <t>Industrial Energy Related Emissions Excluding Fuels to Power CCS[petroleum diesel if,chemicals 20,PM10]</t>
  </si>
  <si>
    <t>Industrial Energy Related Emissions Excluding Fuels to Power CCS[petroleum diesel if,chemicals 20,PM25]</t>
  </si>
  <si>
    <t>Industrial Energy Related Emissions Excluding Fuels to Power CCS[petroleum diesel if,chemicals 20,SOx]</t>
  </si>
  <si>
    <t>Industrial Energy Related Emissions Excluding Fuels to Power CCS[petroleum diesel if,chemicals 20,BC]</t>
  </si>
  <si>
    <t>Industrial Energy Related Emissions Excluding Fuels to Power CCS[petroleum diesel if,chemicals 20,OC]</t>
  </si>
  <si>
    <t>Industrial Energy Related Emissions Excluding Fuels to Power CCS[petroleum diesel if,chemicals 20,CH4]</t>
  </si>
  <si>
    <t>Industrial Energy Related Emissions Excluding Fuels to Power CCS[petroleum diesel if,chemicals 20,N2O]</t>
  </si>
  <si>
    <t>Industrial Energy Related Emissions Excluding Fuels to Power CCS[petroleum diesel if,chemicals 20,F gases]</t>
  </si>
  <si>
    <t>Industrial Energy Related Emissions Excluding Fuels to Power CCS[petroleum diesel if,rubber and plastic products 22,CO2]</t>
  </si>
  <si>
    <t>Industrial Energy Related Emissions Excluding Fuels to Power CCS[petroleum diesel if,rubber and plastic products 22,VOC]</t>
  </si>
  <si>
    <t>Industrial Energy Related Emissions Excluding Fuels to Power CCS[petroleum diesel if,rubber and plastic products 22,CO]</t>
  </si>
  <si>
    <t>Industrial Energy Related Emissions Excluding Fuels to Power CCS[petroleum diesel if,rubber and plastic products 22,NOx]</t>
  </si>
  <si>
    <t>Industrial Energy Related Emissions Excluding Fuels to Power CCS[petroleum diesel if,rubber and plastic products 22,PM10]</t>
  </si>
  <si>
    <t>Industrial Energy Related Emissions Excluding Fuels to Power CCS[petroleum diesel if,rubber and plastic products 22,PM25]</t>
  </si>
  <si>
    <t>Industrial Energy Related Emissions Excluding Fuels to Power CCS[petroleum diesel if,rubber and plastic products 22,SOx]</t>
  </si>
  <si>
    <t>Industrial Energy Related Emissions Excluding Fuels to Power CCS[petroleum diesel if,rubber and plastic products 22,BC]</t>
  </si>
  <si>
    <t>Industrial Energy Related Emissions Excluding Fuels to Power CCS[petroleum diesel if,rubber and plastic products 22,OC]</t>
  </si>
  <si>
    <t>Industrial Energy Related Emissions Excluding Fuels to Power CCS[petroleum diesel if,rubber and plastic products 22,CH4]</t>
  </si>
  <si>
    <t>Industrial Energy Related Emissions Excluding Fuels to Power CCS[petroleum diesel if,rubber and plastic products 22,N2O]</t>
  </si>
  <si>
    <t>Industrial Energy Related Emissions Excluding Fuels to Power CCS[petroleum diesel if,rubber and plastic products 22,F gases]</t>
  </si>
  <si>
    <t>Industrial Energy Related Emissions Excluding Fuels to Power CCS[petroleum diesel if,glass and glass products 231,CO2]</t>
  </si>
  <si>
    <t>Industrial Energy Related Emissions Excluding Fuels to Power CCS[petroleum diesel if,glass and glass products 231,VOC]</t>
  </si>
  <si>
    <t>Industrial Energy Related Emissions Excluding Fuels to Power CCS[petroleum diesel if,glass and glass products 231,CO]</t>
  </si>
  <si>
    <t>Industrial Energy Related Emissions Excluding Fuels to Power CCS[petroleum diesel if,glass and glass products 231,NOx]</t>
  </si>
  <si>
    <t>Industrial Energy Related Emissions Excluding Fuels to Power CCS[petroleum diesel if,glass and glass products 231,PM10]</t>
  </si>
  <si>
    <t>Industrial Energy Related Emissions Excluding Fuels to Power CCS[petroleum diesel if,glass and glass products 231,PM25]</t>
  </si>
  <si>
    <t>Industrial Energy Related Emissions Excluding Fuels to Power CCS[petroleum diesel if,glass and glass products 231,SOx]</t>
  </si>
  <si>
    <t>Industrial Energy Related Emissions Excluding Fuels to Power CCS[petroleum diesel if,glass and glass products 231,BC]</t>
  </si>
  <si>
    <t>Industrial Energy Related Emissions Excluding Fuels to Power CCS[petroleum diesel if,glass and glass products 231,OC]</t>
  </si>
  <si>
    <t>Industrial Energy Related Emissions Excluding Fuels to Power CCS[petroleum diesel if,glass and glass products 231,CH4]</t>
  </si>
  <si>
    <t>Industrial Energy Related Emissions Excluding Fuels to Power CCS[petroleum diesel if,glass and glass products 231,N2O]</t>
  </si>
  <si>
    <t>Industrial Energy Related Emissions Excluding Fuels to Power CCS[petroleum diesel if,glass and glass products 231,F gases]</t>
  </si>
  <si>
    <t>Industrial Energy Related Emissions Excluding Fuels to Power CCS[petroleum diesel if,cement and other nonmetallic minerals 239,CO2]</t>
  </si>
  <si>
    <t>Industrial Energy Related Emissions Excluding Fuels to Power CCS[petroleum diesel if,cement and other nonmetallic minerals 239,VOC]</t>
  </si>
  <si>
    <t>Industrial Energy Related Emissions Excluding Fuels to Power CCS[petroleum diesel if,cement and other nonmetallic minerals 239,CO]</t>
  </si>
  <si>
    <t>Industrial Energy Related Emissions Excluding Fuels to Power CCS[petroleum diesel if,cement and other nonmetallic minerals 239,NOx]</t>
  </si>
  <si>
    <t>Industrial Energy Related Emissions Excluding Fuels to Power CCS[petroleum diesel if,cement and other nonmetallic minerals 239,PM10]</t>
  </si>
  <si>
    <t>Industrial Energy Related Emissions Excluding Fuels to Power CCS[petroleum diesel if,cement and other nonmetallic minerals 239,PM25]</t>
  </si>
  <si>
    <t>Industrial Energy Related Emissions Excluding Fuels to Power CCS[petroleum diesel if,cement and other nonmetallic minerals 239,SOx]</t>
  </si>
  <si>
    <t>Industrial Energy Related Emissions Excluding Fuels to Power CCS[petroleum diesel if,cement and other nonmetallic minerals 239,BC]</t>
  </si>
  <si>
    <t>Industrial Energy Related Emissions Excluding Fuels to Power CCS[petroleum diesel if,cement and other nonmetallic minerals 239,OC]</t>
  </si>
  <si>
    <t>Industrial Energy Related Emissions Excluding Fuels to Power CCS[petroleum diesel if,cement and other nonmetallic minerals 239,CH4]</t>
  </si>
  <si>
    <t>Industrial Energy Related Emissions Excluding Fuels to Power CCS[petroleum diesel if,cement and other nonmetallic minerals 239,N2O]</t>
  </si>
  <si>
    <t>Industrial Energy Related Emissions Excluding Fuels to Power CCS[petroleum diesel if,cement and other nonmetallic minerals 239,F gases]</t>
  </si>
  <si>
    <t>Industrial Energy Related Emissions Excluding Fuels to Power CCS[petroleum diesel if,iron and steel 241,CO2]</t>
  </si>
  <si>
    <t>Industrial Energy Related Emissions Excluding Fuels to Power CCS[petroleum diesel if,iron and steel 241,VOC]</t>
  </si>
  <si>
    <t>Industrial Energy Related Emissions Excluding Fuels to Power CCS[petroleum diesel if,iron and steel 241,CO]</t>
  </si>
  <si>
    <t>Industrial Energy Related Emissions Excluding Fuels to Power CCS[petroleum diesel if,iron and steel 241,NOx]</t>
  </si>
  <si>
    <t>Industrial Energy Related Emissions Excluding Fuels to Power CCS[petroleum diesel if,iron and steel 241,PM10]</t>
  </si>
  <si>
    <t>Industrial Energy Related Emissions Excluding Fuels to Power CCS[petroleum diesel if,iron and steel 241,PM25]</t>
  </si>
  <si>
    <t>Industrial Energy Related Emissions Excluding Fuels to Power CCS[petroleum diesel if,iron and steel 241,SOx]</t>
  </si>
  <si>
    <t>Industrial Energy Related Emissions Excluding Fuels to Power CCS[petroleum diesel if,iron and steel 241,BC]</t>
  </si>
  <si>
    <t>Industrial Energy Related Emissions Excluding Fuels to Power CCS[petroleum diesel if,iron and steel 241,OC]</t>
  </si>
  <si>
    <t>Industrial Energy Related Emissions Excluding Fuels to Power CCS[petroleum diesel if,iron and steel 241,CH4]</t>
  </si>
  <si>
    <t>Industrial Energy Related Emissions Excluding Fuels to Power CCS[petroleum diesel if,iron and steel 241,N2O]</t>
  </si>
  <si>
    <t>Industrial Energy Related Emissions Excluding Fuels to Power CCS[petroleum diesel if,iron and steel 241,F gases]</t>
  </si>
  <si>
    <t>Industrial Energy Related Emissions Excluding Fuels to Power CCS[petroleum diesel if,other metals 242,CO2]</t>
  </si>
  <si>
    <t>Industrial Energy Related Emissions Excluding Fuels to Power CCS[petroleum diesel if,other metals 242,VOC]</t>
  </si>
  <si>
    <t>Industrial Energy Related Emissions Excluding Fuels to Power CCS[petroleum diesel if,other metals 242,CO]</t>
  </si>
  <si>
    <t>Industrial Energy Related Emissions Excluding Fuels to Power CCS[petroleum diesel if,other metals 242,NOx]</t>
  </si>
  <si>
    <t>Industrial Energy Related Emissions Excluding Fuels to Power CCS[petroleum diesel if,other metals 242,PM10]</t>
  </si>
  <si>
    <t>Industrial Energy Related Emissions Excluding Fuels to Power CCS[petroleum diesel if,other metals 242,PM25]</t>
  </si>
  <si>
    <t>Industrial Energy Related Emissions Excluding Fuels to Power CCS[petroleum diesel if,other metals 242,SOx]</t>
  </si>
  <si>
    <t>Industrial Energy Related Emissions Excluding Fuels to Power CCS[petroleum diesel if,other metals 242,BC]</t>
  </si>
  <si>
    <t>Industrial Energy Related Emissions Excluding Fuels to Power CCS[petroleum diesel if,other metals 242,OC]</t>
  </si>
  <si>
    <t>Industrial Energy Related Emissions Excluding Fuels to Power CCS[petroleum diesel if,other metals 242,CH4]</t>
  </si>
  <si>
    <t>Industrial Energy Related Emissions Excluding Fuels to Power CCS[petroleum diesel if,other metals 242,N2O]</t>
  </si>
  <si>
    <t>Industrial Energy Related Emissions Excluding Fuels to Power CCS[petroleum diesel if,other metals 242,F gases]</t>
  </si>
  <si>
    <t>Industrial Energy Related Emissions Excluding Fuels to Power CCS[petroleum diesel if,metal products except machinery and vehicles 25,CO2]</t>
  </si>
  <si>
    <t>Industrial Energy Related Emissions Excluding Fuels to Power CCS[petroleum diesel if,metal products except machinery and vehicles 25,VOC]</t>
  </si>
  <si>
    <t>Industrial Energy Related Emissions Excluding Fuels to Power CCS[petroleum diesel if,metal products except machinery and vehicles 25,CO]</t>
  </si>
  <si>
    <t>Industrial Energy Related Emissions Excluding Fuels to Power CCS[petroleum diesel if,metal products except machinery and vehicles 25,NOx]</t>
  </si>
  <si>
    <t>Industrial Energy Related Emissions Excluding Fuels to Power CCS[petroleum diesel if,metal products except machinery and vehicles 25,PM10]</t>
  </si>
  <si>
    <t>Industrial Energy Related Emissions Excluding Fuels to Power CCS[petroleum diesel if,metal products except machinery and vehicles 25,PM25]</t>
  </si>
  <si>
    <t>Industrial Energy Related Emissions Excluding Fuels to Power CCS[petroleum diesel if,metal products except machinery and vehicles 25,SOx]</t>
  </si>
  <si>
    <t>Industrial Energy Related Emissions Excluding Fuels to Power CCS[petroleum diesel if,metal products except machinery and vehicles 25,BC]</t>
  </si>
  <si>
    <t>Industrial Energy Related Emissions Excluding Fuels to Power CCS[petroleum diesel if,metal products except machinery and vehicles 25,OC]</t>
  </si>
  <si>
    <t>Industrial Energy Related Emissions Excluding Fuels to Power CCS[petroleum diesel if,metal products except machinery and vehicles 25,CH4]</t>
  </si>
  <si>
    <t>Industrial Energy Related Emissions Excluding Fuels to Power CCS[petroleum diesel if,metal products except machinery and vehicles 25,N2O]</t>
  </si>
  <si>
    <t>Industrial Energy Related Emissions Excluding Fuels to Power CCS[petroleum diesel if,metal products except machinery and vehicles 25,F gases]</t>
  </si>
  <si>
    <t>Industrial Energy Related Emissions Excluding Fuels to Power CCS[petroleum diesel if,computers and electronics 26,CO2]</t>
  </si>
  <si>
    <t>Industrial Energy Related Emissions Excluding Fuels to Power CCS[petroleum diesel if,computers and electronics 26,VOC]</t>
  </si>
  <si>
    <t>Industrial Energy Related Emissions Excluding Fuels to Power CCS[petroleum diesel if,computers and electronics 26,CO]</t>
  </si>
  <si>
    <t>Industrial Energy Related Emissions Excluding Fuels to Power CCS[petroleum diesel if,computers and electronics 26,NOx]</t>
  </si>
  <si>
    <t>Industrial Energy Related Emissions Excluding Fuels to Power CCS[petroleum diesel if,computers and electronics 26,PM10]</t>
  </si>
  <si>
    <t>Industrial Energy Related Emissions Excluding Fuels to Power CCS[petroleum diesel if,computers and electronics 26,PM25]</t>
  </si>
  <si>
    <t>Industrial Energy Related Emissions Excluding Fuels to Power CCS[petroleum diesel if,computers and electronics 26,SOx]</t>
  </si>
  <si>
    <t>Industrial Energy Related Emissions Excluding Fuels to Power CCS[petroleum diesel if,computers and electronics 26,BC]</t>
  </si>
  <si>
    <t>Industrial Energy Related Emissions Excluding Fuels to Power CCS[petroleum diesel if,computers and electronics 26,OC]</t>
  </si>
  <si>
    <t>Industrial Energy Related Emissions Excluding Fuels to Power CCS[petroleum diesel if,computers and electronics 26,CH4]</t>
  </si>
  <si>
    <t>Industrial Energy Related Emissions Excluding Fuels to Power CCS[petroleum diesel if,computers and electronics 26,N2O]</t>
  </si>
  <si>
    <t>Industrial Energy Related Emissions Excluding Fuels to Power CCS[petroleum diesel if,computers and electronics 26,F gases]</t>
  </si>
  <si>
    <t>Industrial Energy Related Emissions Excluding Fuels to Power CCS[petroleum diesel if,appliances and electrical equipment 27,CO2]</t>
  </si>
  <si>
    <t>Industrial Energy Related Emissions Excluding Fuels to Power CCS[petroleum diesel if,appliances and electrical equipment 27,VOC]</t>
  </si>
  <si>
    <t>Industrial Energy Related Emissions Excluding Fuels to Power CCS[petroleum diesel if,appliances and electrical equipment 27,CO]</t>
  </si>
  <si>
    <t>Industrial Energy Related Emissions Excluding Fuels to Power CCS[petroleum diesel if,appliances and electrical equipment 27,NOx]</t>
  </si>
  <si>
    <t>Industrial Energy Related Emissions Excluding Fuels to Power CCS[petroleum diesel if,appliances and electrical equipment 27,PM10]</t>
  </si>
  <si>
    <t>Industrial Energy Related Emissions Excluding Fuels to Power CCS[petroleum diesel if,appliances and electrical equipment 27,PM25]</t>
  </si>
  <si>
    <t>Industrial Energy Related Emissions Excluding Fuels to Power CCS[petroleum diesel if,appliances and electrical equipment 27,SOx]</t>
  </si>
  <si>
    <t>Industrial Energy Related Emissions Excluding Fuels to Power CCS[petroleum diesel if,appliances and electrical equipment 27,BC]</t>
  </si>
  <si>
    <t>Industrial Energy Related Emissions Excluding Fuels to Power CCS[petroleum diesel if,appliances and electrical equipment 27,OC]</t>
  </si>
  <si>
    <t>Industrial Energy Related Emissions Excluding Fuels to Power CCS[petroleum diesel if,appliances and electrical equipment 27,CH4]</t>
  </si>
  <si>
    <t>Industrial Energy Related Emissions Excluding Fuels to Power CCS[petroleum diesel if,appliances and electrical equipment 27,N2O]</t>
  </si>
  <si>
    <t>Industrial Energy Related Emissions Excluding Fuels to Power CCS[petroleum diesel if,appliances and electrical equipment 27,F gases]</t>
  </si>
  <si>
    <t>Industrial Energy Related Emissions Excluding Fuels to Power CCS[petroleum diesel if,other machinery 28,CO2]</t>
  </si>
  <si>
    <t>Industrial Energy Related Emissions Excluding Fuels to Power CCS[petroleum diesel if,other machinery 28,VOC]</t>
  </si>
  <si>
    <t>Industrial Energy Related Emissions Excluding Fuels to Power CCS[petroleum diesel if,other machinery 28,CO]</t>
  </si>
  <si>
    <t>Industrial Energy Related Emissions Excluding Fuels to Power CCS[petroleum diesel if,other machinery 28,NOx]</t>
  </si>
  <si>
    <t>Industrial Energy Related Emissions Excluding Fuels to Power CCS[petroleum diesel if,other machinery 28,PM10]</t>
  </si>
  <si>
    <t>Industrial Energy Related Emissions Excluding Fuels to Power CCS[petroleum diesel if,other machinery 28,PM25]</t>
  </si>
  <si>
    <t>Industrial Energy Related Emissions Excluding Fuels to Power CCS[petroleum diesel if,other machinery 28,SOx]</t>
  </si>
  <si>
    <t>Industrial Energy Related Emissions Excluding Fuels to Power CCS[petroleum diesel if,other machinery 28,BC]</t>
  </si>
  <si>
    <t>Industrial Energy Related Emissions Excluding Fuels to Power CCS[petroleum diesel if,other machinery 28,OC]</t>
  </si>
  <si>
    <t>Industrial Energy Related Emissions Excluding Fuels to Power CCS[petroleum diesel if,other machinery 28,CH4]</t>
  </si>
  <si>
    <t>Industrial Energy Related Emissions Excluding Fuels to Power CCS[petroleum diesel if,other machinery 28,N2O]</t>
  </si>
  <si>
    <t>Industrial Energy Related Emissions Excluding Fuels to Power CCS[petroleum diesel if,other machinery 28,F gases]</t>
  </si>
  <si>
    <t>Industrial Energy Related Emissions Excluding Fuels to Power CCS[petroleum diesel if,road vehicles 29,CO2]</t>
  </si>
  <si>
    <t>Industrial Energy Related Emissions Excluding Fuels to Power CCS[petroleum diesel if,road vehicles 29,VOC]</t>
  </si>
  <si>
    <t>Industrial Energy Related Emissions Excluding Fuels to Power CCS[petroleum diesel if,road vehicles 29,CO]</t>
  </si>
  <si>
    <t>Industrial Energy Related Emissions Excluding Fuels to Power CCS[petroleum diesel if,road vehicles 29,NOx]</t>
  </si>
  <si>
    <t>Industrial Energy Related Emissions Excluding Fuels to Power CCS[petroleum diesel if,road vehicles 29,PM10]</t>
  </si>
  <si>
    <t>Industrial Energy Related Emissions Excluding Fuels to Power CCS[petroleum diesel if,road vehicles 29,PM25]</t>
  </si>
  <si>
    <t>Industrial Energy Related Emissions Excluding Fuels to Power CCS[petroleum diesel if,road vehicles 29,SOx]</t>
  </si>
  <si>
    <t>Industrial Energy Related Emissions Excluding Fuels to Power CCS[petroleum diesel if,road vehicles 29,BC]</t>
  </si>
  <si>
    <t>Industrial Energy Related Emissions Excluding Fuels to Power CCS[petroleum diesel if,road vehicles 29,OC]</t>
  </si>
  <si>
    <t>Industrial Energy Related Emissions Excluding Fuels to Power CCS[petroleum diesel if,road vehicles 29,CH4]</t>
  </si>
  <si>
    <t>Industrial Energy Related Emissions Excluding Fuels to Power CCS[petroleum diesel if,road vehicles 29,N2O]</t>
  </si>
  <si>
    <t>Industrial Energy Related Emissions Excluding Fuels to Power CCS[petroleum diesel if,road vehicles 29,F gases]</t>
  </si>
  <si>
    <t>Industrial Energy Related Emissions Excluding Fuels to Power CCS[petroleum diesel if,nonroad vehicles 30,CO2]</t>
  </si>
  <si>
    <t>Industrial Energy Related Emissions Excluding Fuels to Power CCS[petroleum diesel if,nonroad vehicles 30,VOC]</t>
  </si>
  <si>
    <t>Industrial Energy Related Emissions Excluding Fuels to Power CCS[petroleum diesel if,nonroad vehicles 30,CO]</t>
  </si>
  <si>
    <t>Industrial Energy Related Emissions Excluding Fuels to Power CCS[petroleum diesel if,nonroad vehicles 30,NOx]</t>
  </si>
  <si>
    <t>Industrial Energy Related Emissions Excluding Fuels to Power CCS[petroleum diesel if,nonroad vehicles 30,PM10]</t>
  </si>
  <si>
    <t>Industrial Energy Related Emissions Excluding Fuels to Power CCS[petroleum diesel if,nonroad vehicles 30,PM25]</t>
  </si>
  <si>
    <t>Industrial Energy Related Emissions Excluding Fuels to Power CCS[petroleum diesel if,nonroad vehicles 30,SOx]</t>
  </si>
  <si>
    <t>Industrial Energy Related Emissions Excluding Fuels to Power CCS[petroleum diesel if,nonroad vehicles 30,BC]</t>
  </si>
  <si>
    <t>Industrial Energy Related Emissions Excluding Fuels to Power CCS[petroleum diesel if,nonroad vehicles 30,OC]</t>
  </si>
  <si>
    <t>Industrial Energy Related Emissions Excluding Fuels to Power CCS[petroleum diesel if,nonroad vehicles 30,CH4]</t>
  </si>
  <si>
    <t>Industrial Energy Related Emissions Excluding Fuels to Power CCS[petroleum diesel if,nonroad vehicles 30,N2O]</t>
  </si>
  <si>
    <t>Industrial Energy Related Emissions Excluding Fuels to Power CCS[petroleum diesel if,nonroad vehicles 30,F gases]</t>
  </si>
  <si>
    <t>Industrial Energy Related Emissions Excluding Fuels to Power CCS[petroleum diesel if,other manufacturing 31T33,CO2]</t>
  </si>
  <si>
    <t>Industrial Energy Related Emissions Excluding Fuels to Power CCS[petroleum diesel if,other manufacturing 31T33,VOC]</t>
  </si>
  <si>
    <t>Industrial Energy Related Emissions Excluding Fuels to Power CCS[petroleum diesel if,other manufacturing 31T33,CO]</t>
  </si>
  <si>
    <t>Industrial Energy Related Emissions Excluding Fuels to Power CCS[petroleum diesel if,other manufacturing 31T33,NOx]</t>
  </si>
  <si>
    <t>Industrial Energy Related Emissions Excluding Fuels to Power CCS[petroleum diesel if,other manufacturing 31T33,PM10]</t>
  </si>
  <si>
    <t>Industrial Energy Related Emissions Excluding Fuels to Power CCS[petroleum diesel if,other manufacturing 31T33,PM25]</t>
  </si>
  <si>
    <t>Industrial Energy Related Emissions Excluding Fuels to Power CCS[petroleum diesel if,other manufacturing 31T33,SOx]</t>
  </si>
  <si>
    <t>Industrial Energy Related Emissions Excluding Fuels to Power CCS[petroleum diesel if,other manufacturing 31T33,BC]</t>
  </si>
  <si>
    <t>Industrial Energy Related Emissions Excluding Fuels to Power CCS[petroleum diesel if,other manufacturing 31T33,OC]</t>
  </si>
  <si>
    <t>Industrial Energy Related Emissions Excluding Fuels to Power CCS[petroleum diesel if,other manufacturing 31T33,CH4]</t>
  </si>
  <si>
    <t>Industrial Energy Related Emissions Excluding Fuels to Power CCS[petroleum diesel if,other manufacturing 31T33,N2O]</t>
  </si>
  <si>
    <t>Industrial Energy Related Emissions Excluding Fuels to Power CCS[petroleum diesel if,other manufacturing 31T33,F gases]</t>
  </si>
  <si>
    <t>Industrial Energy Related Emissions Excluding Fuels to Power CCS[petroleum diesel if,energy pipelines and gas processing 352T353,CO2]</t>
  </si>
  <si>
    <t>Industrial Energy Related Emissions Excluding Fuels to Power CCS[petroleum diesel if,energy pipelines and gas processing 352T353,VOC]</t>
  </si>
  <si>
    <t>Industrial Energy Related Emissions Excluding Fuels to Power CCS[petroleum diesel if,energy pipelines and gas processing 352T353,CO]</t>
  </si>
  <si>
    <t>Industrial Energy Related Emissions Excluding Fuels to Power CCS[petroleum diesel if,energy pipelines and gas processing 352T353,NOx]</t>
  </si>
  <si>
    <t>Industrial Energy Related Emissions Excluding Fuels to Power CCS[petroleum diesel if,energy pipelines and gas processing 352T353,PM10]</t>
  </si>
  <si>
    <t>Industrial Energy Related Emissions Excluding Fuels to Power CCS[petroleum diesel if,energy pipelines and gas processing 352T353,PM25]</t>
  </si>
  <si>
    <t>Industrial Energy Related Emissions Excluding Fuels to Power CCS[petroleum diesel if,energy pipelines and gas processing 352T353,SOx]</t>
  </si>
  <si>
    <t>Industrial Energy Related Emissions Excluding Fuels to Power CCS[petroleum diesel if,energy pipelines and gas processing 352T353,BC]</t>
  </si>
  <si>
    <t>Industrial Energy Related Emissions Excluding Fuels to Power CCS[petroleum diesel if,energy pipelines and gas processing 352T353,OC]</t>
  </si>
  <si>
    <t>Industrial Energy Related Emissions Excluding Fuels to Power CCS[petroleum diesel if,energy pipelines and gas processing 352T353,CH4]</t>
  </si>
  <si>
    <t>Industrial Energy Related Emissions Excluding Fuels to Power CCS[petroleum diesel if,energy pipelines and gas processing 352T353,N2O]</t>
  </si>
  <si>
    <t>Industrial Energy Related Emissions Excluding Fuels to Power CCS[petroleum diesel if,energy pipelines and gas processing 352T353,F gases]</t>
  </si>
  <si>
    <t>Industrial Energy Related Emissions Excluding Fuels to Power CCS[petroleum diesel if,water and waste 36T39,CO2]</t>
  </si>
  <si>
    <t>Industrial Energy Related Emissions Excluding Fuels to Power CCS[petroleum diesel if,water and waste 36T39,VOC]</t>
  </si>
  <si>
    <t>Industrial Energy Related Emissions Excluding Fuels to Power CCS[petroleum diesel if,water and waste 36T39,CO]</t>
  </si>
  <si>
    <t>Industrial Energy Related Emissions Excluding Fuels to Power CCS[petroleum diesel if,water and waste 36T39,NOx]</t>
  </si>
  <si>
    <t>Industrial Energy Related Emissions Excluding Fuels to Power CCS[petroleum diesel if,water and waste 36T39,PM10]</t>
  </si>
  <si>
    <t>Industrial Energy Related Emissions Excluding Fuels to Power CCS[petroleum diesel if,water and waste 36T39,PM25]</t>
  </si>
  <si>
    <t>Industrial Energy Related Emissions Excluding Fuels to Power CCS[petroleum diesel if,water and waste 36T39,SOx]</t>
  </si>
  <si>
    <t>Industrial Energy Related Emissions Excluding Fuels to Power CCS[petroleum diesel if,water and waste 36T39,BC]</t>
  </si>
  <si>
    <t>Industrial Energy Related Emissions Excluding Fuels to Power CCS[petroleum diesel if,water and waste 36T39,OC]</t>
  </si>
  <si>
    <t>Industrial Energy Related Emissions Excluding Fuels to Power CCS[petroleum diesel if,water and waste 36T39,CH4]</t>
  </si>
  <si>
    <t>Industrial Energy Related Emissions Excluding Fuels to Power CCS[petroleum diesel if,water and waste 36T39,N2O]</t>
  </si>
  <si>
    <t>Industrial Energy Related Emissions Excluding Fuels to Power CCS[petroleum diesel if,water and waste 36T39,F gases]</t>
  </si>
  <si>
    <t>Industrial Energy Related Emissions Excluding Fuels to Power CCS[petroleum diesel if,construction 41T43,CO2]</t>
  </si>
  <si>
    <t>Industrial Energy Related Emissions Excluding Fuels to Power CCS[petroleum diesel if,construction 41T43,VOC]</t>
  </si>
  <si>
    <t>Industrial Energy Related Emissions Excluding Fuels to Power CCS[petroleum diesel if,construction 41T43,CO]</t>
  </si>
  <si>
    <t>Industrial Energy Related Emissions Excluding Fuels to Power CCS[petroleum diesel if,construction 41T43,NOx]</t>
  </si>
  <si>
    <t>Industrial Energy Related Emissions Excluding Fuels to Power CCS[petroleum diesel if,construction 41T43,PM10]</t>
  </si>
  <si>
    <t>Industrial Energy Related Emissions Excluding Fuels to Power CCS[petroleum diesel if,construction 41T43,PM25]</t>
  </si>
  <si>
    <t>Industrial Energy Related Emissions Excluding Fuels to Power CCS[petroleum diesel if,construction 41T43,SOx]</t>
  </si>
  <si>
    <t>Industrial Energy Related Emissions Excluding Fuels to Power CCS[petroleum diesel if,construction 41T43,BC]</t>
  </si>
  <si>
    <t>Industrial Energy Related Emissions Excluding Fuels to Power CCS[petroleum diesel if,construction 41T43,OC]</t>
  </si>
  <si>
    <t>Industrial Energy Related Emissions Excluding Fuels to Power CCS[petroleum diesel if,construction 41T43,CH4]</t>
  </si>
  <si>
    <t>Industrial Energy Related Emissions Excluding Fuels to Power CCS[petroleum diesel if,construction 41T43,N2O]</t>
  </si>
  <si>
    <t>Industrial Energy Related Emissions Excluding Fuels to Power CCS[petroleum diesel if,construction 41T43,F gases]</t>
  </si>
  <si>
    <t>Industrial Energy Related Emissions Excluding Fuels to Power CCS[heat if,agriculture and forestry 01T03,CO2]</t>
  </si>
  <si>
    <t>Industrial Energy Related Emissions Excluding Fuels to Power CCS[heat if,agriculture and forestry 01T03,VOC]</t>
  </si>
  <si>
    <t>Industrial Energy Related Emissions Excluding Fuels to Power CCS[heat if,agriculture and forestry 01T03,CO]</t>
  </si>
  <si>
    <t>Industrial Energy Related Emissions Excluding Fuels to Power CCS[heat if,agriculture and forestry 01T03,NOx]</t>
  </si>
  <si>
    <t>Industrial Energy Related Emissions Excluding Fuels to Power CCS[heat if,agriculture and forestry 01T03,PM10]</t>
  </si>
  <si>
    <t>Industrial Energy Related Emissions Excluding Fuels to Power CCS[heat if,agriculture and forestry 01T03,PM25]</t>
  </si>
  <si>
    <t>Industrial Energy Related Emissions Excluding Fuels to Power CCS[heat if,agriculture and forestry 01T03,SOx]</t>
  </si>
  <si>
    <t>Industrial Energy Related Emissions Excluding Fuels to Power CCS[heat if,agriculture and forestry 01T03,BC]</t>
  </si>
  <si>
    <t>Industrial Energy Related Emissions Excluding Fuels to Power CCS[heat if,agriculture and forestry 01T03,OC]</t>
  </si>
  <si>
    <t>Industrial Energy Related Emissions Excluding Fuels to Power CCS[heat if,agriculture and forestry 01T03,CH4]</t>
  </si>
  <si>
    <t>Industrial Energy Related Emissions Excluding Fuels to Power CCS[heat if,agriculture and forestry 01T03,N2O]</t>
  </si>
  <si>
    <t>Industrial Energy Related Emissions Excluding Fuels to Power CCS[heat if,agriculture and forestry 01T03,F gases]</t>
  </si>
  <si>
    <t>Industrial Energy Related Emissions Excluding Fuels to Power CCS[heat if,coal mining 05,CO2]</t>
  </si>
  <si>
    <t>Industrial Energy Related Emissions Excluding Fuels to Power CCS[heat if,coal mining 05,VOC]</t>
  </si>
  <si>
    <t>Industrial Energy Related Emissions Excluding Fuels to Power CCS[heat if,coal mining 05,CO]</t>
  </si>
  <si>
    <t>Industrial Energy Related Emissions Excluding Fuels to Power CCS[heat if,coal mining 05,NOx]</t>
  </si>
  <si>
    <t>Industrial Energy Related Emissions Excluding Fuels to Power CCS[heat if,coal mining 05,PM10]</t>
  </si>
  <si>
    <t>Industrial Energy Related Emissions Excluding Fuels to Power CCS[heat if,coal mining 05,PM25]</t>
  </si>
  <si>
    <t>Industrial Energy Related Emissions Excluding Fuels to Power CCS[heat if,coal mining 05,SOx]</t>
  </si>
  <si>
    <t>Industrial Energy Related Emissions Excluding Fuels to Power CCS[heat if,coal mining 05,BC]</t>
  </si>
  <si>
    <t>Industrial Energy Related Emissions Excluding Fuels to Power CCS[heat if,coal mining 05,OC]</t>
  </si>
  <si>
    <t>Industrial Energy Related Emissions Excluding Fuels to Power CCS[heat if,coal mining 05,CH4]</t>
  </si>
  <si>
    <t>Industrial Energy Related Emissions Excluding Fuels to Power CCS[heat if,coal mining 05,N2O]</t>
  </si>
  <si>
    <t>Industrial Energy Related Emissions Excluding Fuels to Power CCS[heat if,coal mining 05,F gases]</t>
  </si>
  <si>
    <t>Industrial Energy Related Emissions Excluding Fuels to Power CCS[heat if,oil and gas extraction 06,CO2]</t>
  </si>
  <si>
    <t>Industrial Energy Related Emissions Excluding Fuels to Power CCS[heat if,oil and gas extraction 06,VOC]</t>
  </si>
  <si>
    <t>Industrial Energy Related Emissions Excluding Fuels to Power CCS[heat if,oil and gas extraction 06,CO]</t>
  </si>
  <si>
    <t>Industrial Energy Related Emissions Excluding Fuels to Power CCS[heat if,oil and gas extraction 06,NOx]</t>
  </si>
  <si>
    <t>Industrial Energy Related Emissions Excluding Fuels to Power CCS[heat if,oil and gas extraction 06,PM10]</t>
  </si>
  <si>
    <t>Industrial Energy Related Emissions Excluding Fuels to Power CCS[heat if,oil and gas extraction 06,PM25]</t>
  </si>
  <si>
    <t>Industrial Energy Related Emissions Excluding Fuels to Power CCS[heat if,oil and gas extraction 06,SOx]</t>
  </si>
  <si>
    <t>Industrial Energy Related Emissions Excluding Fuels to Power CCS[heat if,oil and gas extraction 06,BC]</t>
  </si>
  <si>
    <t>Industrial Energy Related Emissions Excluding Fuels to Power CCS[heat if,oil and gas extraction 06,OC]</t>
  </si>
  <si>
    <t>Industrial Energy Related Emissions Excluding Fuels to Power CCS[heat if,oil and gas extraction 06,CH4]</t>
  </si>
  <si>
    <t>Industrial Energy Related Emissions Excluding Fuels to Power CCS[heat if,oil and gas extraction 06,N2O]</t>
  </si>
  <si>
    <t>Industrial Energy Related Emissions Excluding Fuels to Power CCS[heat if,oil and gas extraction 06,F gases]</t>
  </si>
  <si>
    <t>Industrial Energy Related Emissions Excluding Fuels to Power CCS[heat if,other mining and quarrying 07T08,CO2]</t>
  </si>
  <si>
    <t>Industrial Energy Related Emissions Excluding Fuels to Power CCS[heat if,other mining and quarrying 07T08,VOC]</t>
  </si>
  <si>
    <t>Industrial Energy Related Emissions Excluding Fuels to Power CCS[heat if,other mining and quarrying 07T08,CO]</t>
  </si>
  <si>
    <t>Industrial Energy Related Emissions Excluding Fuels to Power CCS[heat if,other mining and quarrying 07T08,NOx]</t>
  </si>
  <si>
    <t>Industrial Energy Related Emissions Excluding Fuels to Power CCS[heat if,other mining and quarrying 07T08,PM10]</t>
  </si>
  <si>
    <t>Industrial Energy Related Emissions Excluding Fuels to Power CCS[heat if,other mining and quarrying 07T08,PM25]</t>
  </si>
  <si>
    <t>Industrial Energy Related Emissions Excluding Fuels to Power CCS[heat if,other mining and quarrying 07T08,SOx]</t>
  </si>
  <si>
    <t>Industrial Energy Related Emissions Excluding Fuels to Power CCS[heat if,other mining and quarrying 07T08,BC]</t>
  </si>
  <si>
    <t>Industrial Energy Related Emissions Excluding Fuels to Power CCS[heat if,other mining and quarrying 07T08,OC]</t>
  </si>
  <si>
    <t>Industrial Energy Related Emissions Excluding Fuels to Power CCS[heat if,other mining and quarrying 07T08,CH4]</t>
  </si>
  <si>
    <t>Industrial Energy Related Emissions Excluding Fuels to Power CCS[heat if,other mining and quarrying 07T08,N2O]</t>
  </si>
  <si>
    <t>Industrial Energy Related Emissions Excluding Fuels to Power CCS[heat if,other mining and quarrying 07T08,F gases]</t>
  </si>
  <si>
    <t>Industrial Energy Related Emissions Excluding Fuels to Power CCS[heat if,food beverage and tobacco 10T12,CO2]</t>
  </si>
  <si>
    <t>Industrial Energy Related Emissions Excluding Fuels to Power CCS[heat if,food beverage and tobacco 10T12,VOC]</t>
  </si>
  <si>
    <t>Industrial Energy Related Emissions Excluding Fuels to Power CCS[heat if,food beverage and tobacco 10T12,CO]</t>
  </si>
  <si>
    <t>Industrial Energy Related Emissions Excluding Fuels to Power CCS[heat if,food beverage and tobacco 10T12,NOx]</t>
  </si>
  <si>
    <t>Industrial Energy Related Emissions Excluding Fuels to Power CCS[heat if,food beverage and tobacco 10T12,PM10]</t>
  </si>
  <si>
    <t>Industrial Energy Related Emissions Excluding Fuels to Power CCS[heat if,food beverage and tobacco 10T12,PM25]</t>
  </si>
  <si>
    <t>Industrial Energy Related Emissions Excluding Fuels to Power CCS[heat if,food beverage and tobacco 10T12,SOx]</t>
  </si>
  <si>
    <t>Industrial Energy Related Emissions Excluding Fuels to Power CCS[heat if,food beverage and tobacco 10T12,BC]</t>
  </si>
  <si>
    <t>Industrial Energy Related Emissions Excluding Fuels to Power CCS[heat if,food beverage and tobacco 10T12,OC]</t>
  </si>
  <si>
    <t>Industrial Energy Related Emissions Excluding Fuels to Power CCS[heat if,food beverage and tobacco 10T12,CH4]</t>
  </si>
  <si>
    <t>Industrial Energy Related Emissions Excluding Fuels to Power CCS[heat if,food beverage and tobacco 10T12,N2O]</t>
  </si>
  <si>
    <t>Industrial Energy Related Emissions Excluding Fuels to Power CCS[heat if,food beverage and tobacco 10T12,F gases]</t>
  </si>
  <si>
    <t>Industrial Energy Related Emissions Excluding Fuels to Power CCS[heat if,textiles apparel and leather 13T15,CO2]</t>
  </si>
  <si>
    <t>Industrial Energy Related Emissions Excluding Fuels to Power CCS[heat if,textiles apparel and leather 13T15,VOC]</t>
  </si>
  <si>
    <t>Industrial Energy Related Emissions Excluding Fuels to Power CCS[heat if,textiles apparel and leather 13T15,CO]</t>
  </si>
  <si>
    <t>Industrial Energy Related Emissions Excluding Fuels to Power CCS[heat if,textiles apparel and leather 13T15,NOx]</t>
  </si>
  <si>
    <t>Industrial Energy Related Emissions Excluding Fuels to Power CCS[heat if,textiles apparel and leather 13T15,PM10]</t>
  </si>
  <si>
    <t>Industrial Energy Related Emissions Excluding Fuels to Power CCS[heat if,textiles apparel and leather 13T15,PM25]</t>
  </si>
  <si>
    <t>Industrial Energy Related Emissions Excluding Fuels to Power CCS[heat if,textiles apparel and leather 13T15,SOx]</t>
  </si>
  <si>
    <t>Industrial Energy Related Emissions Excluding Fuels to Power CCS[heat if,textiles apparel and leather 13T15,BC]</t>
  </si>
  <si>
    <t>Industrial Energy Related Emissions Excluding Fuels to Power CCS[heat if,textiles apparel and leather 13T15,OC]</t>
  </si>
  <si>
    <t>Industrial Energy Related Emissions Excluding Fuels to Power CCS[heat if,textiles apparel and leather 13T15,CH4]</t>
  </si>
  <si>
    <t>Industrial Energy Related Emissions Excluding Fuels to Power CCS[heat if,textiles apparel and leather 13T15,N2O]</t>
  </si>
  <si>
    <t>Industrial Energy Related Emissions Excluding Fuels to Power CCS[heat if,textiles apparel and leather 13T15,F gases]</t>
  </si>
  <si>
    <t>Industrial Energy Related Emissions Excluding Fuels to Power CCS[heat if,wood products 16,CO2]</t>
  </si>
  <si>
    <t>Industrial Energy Related Emissions Excluding Fuels to Power CCS[heat if,wood products 16,VOC]</t>
  </si>
  <si>
    <t>Industrial Energy Related Emissions Excluding Fuels to Power CCS[heat if,wood products 16,CO]</t>
  </si>
  <si>
    <t>Industrial Energy Related Emissions Excluding Fuels to Power CCS[heat if,wood products 16,NOx]</t>
  </si>
  <si>
    <t>Industrial Energy Related Emissions Excluding Fuels to Power CCS[heat if,wood products 16,PM10]</t>
  </si>
  <si>
    <t>Industrial Energy Related Emissions Excluding Fuels to Power CCS[heat if,wood products 16,PM25]</t>
  </si>
  <si>
    <t>Industrial Energy Related Emissions Excluding Fuels to Power CCS[heat if,wood products 16,SOx]</t>
  </si>
  <si>
    <t>Industrial Energy Related Emissions Excluding Fuels to Power CCS[heat if,wood products 16,BC]</t>
  </si>
  <si>
    <t>Industrial Energy Related Emissions Excluding Fuels to Power CCS[heat if,wood products 16,OC]</t>
  </si>
  <si>
    <t>Industrial Energy Related Emissions Excluding Fuels to Power CCS[heat if,wood products 16,CH4]</t>
  </si>
  <si>
    <t>Industrial Energy Related Emissions Excluding Fuels to Power CCS[heat if,wood products 16,N2O]</t>
  </si>
  <si>
    <t>Industrial Energy Related Emissions Excluding Fuels to Power CCS[heat if,wood products 16,F gases]</t>
  </si>
  <si>
    <t>Industrial Energy Related Emissions Excluding Fuels to Power CCS[heat if,pulp paper and printing 17T18,CO2]</t>
  </si>
  <si>
    <t>Industrial Energy Related Emissions Excluding Fuels to Power CCS[heat if,pulp paper and printing 17T18,VOC]</t>
  </si>
  <si>
    <t>Industrial Energy Related Emissions Excluding Fuels to Power CCS[heat if,pulp paper and printing 17T18,CO]</t>
  </si>
  <si>
    <t>Industrial Energy Related Emissions Excluding Fuels to Power CCS[heat if,pulp paper and printing 17T18,NOx]</t>
  </si>
  <si>
    <t>Industrial Energy Related Emissions Excluding Fuels to Power CCS[heat if,pulp paper and printing 17T18,PM10]</t>
  </si>
  <si>
    <t>Industrial Energy Related Emissions Excluding Fuels to Power CCS[heat if,pulp paper and printing 17T18,PM25]</t>
  </si>
  <si>
    <t>Industrial Energy Related Emissions Excluding Fuels to Power CCS[heat if,pulp paper and printing 17T18,SOx]</t>
  </si>
  <si>
    <t>Industrial Energy Related Emissions Excluding Fuels to Power CCS[heat if,pulp paper and printing 17T18,BC]</t>
  </si>
  <si>
    <t>Industrial Energy Related Emissions Excluding Fuels to Power CCS[heat if,pulp paper and printing 17T18,OC]</t>
  </si>
  <si>
    <t>Industrial Energy Related Emissions Excluding Fuels to Power CCS[heat if,pulp paper and printing 17T18,CH4]</t>
  </si>
  <si>
    <t>Industrial Energy Related Emissions Excluding Fuels to Power CCS[heat if,pulp paper and printing 17T18,N2O]</t>
  </si>
  <si>
    <t>Industrial Energy Related Emissions Excluding Fuels to Power CCS[heat if,pulp paper and printing 17T18,F gases]</t>
  </si>
  <si>
    <t>Industrial Energy Related Emissions Excluding Fuels to Power CCS[heat if,refined petroleum and coke 19,CO2]</t>
  </si>
  <si>
    <t>Industrial Energy Related Emissions Excluding Fuels to Power CCS[heat if,refined petroleum and coke 19,VOC]</t>
  </si>
  <si>
    <t>Industrial Energy Related Emissions Excluding Fuels to Power CCS[heat if,refined petroleum and coke 19,CO]</t>
  </si>
  <si>
    <t>Industrial Energy Related Emissions Excluding Fuels to Power CCS[heat if,refined petroleum and coke 19,NOx]</t>
  </si>
  <si>
    <t>Industrial Energy Related Emissions Excluding Fuels to Power CCS[heat if,refined petroleum and coke 19,PM10]</t>
  </si>
  <si>
    <t>Industrial Energy Related Emissions Excluding Fuels to Power CCS[heat if,refined petroleum and coke 19,PM25]</t>
  </si>
  <si>
    <t>Industrial Energy Related Emissions Excluding Fuels to Power CCS[heat if,refined petroleum and coke 19,SOx]</t>
  </si>
  <si>
    <t>Industrial Energy Related Emissions Excluding Fuels to Power CCS[heat if,refined petroleum and coke 19,BC]</t>
  </si>
  <si>
    <t>Industrial Energy Related Emissions Excluding Fuels to Power CCS[heat if,refined petroleum and coke 19,OC]</t>
  </si>
  <si>
    <t>Industrial Energy Related Emissions Excluding Fuels to Power CCS[heat if,refined petroleum and coke 19,CH4]</t>
  </si>
  <si>
    <t>Industrial Energy Related Emissions Excluding Fuels to Power CCS[heat if,refined petroleum and coke 19,N2O]</t>
  </si>
  <si>
    <t>Industrial Energy Related Emissions Excluding Fuels to Power CCS[heat if,refined petroleum and coke 19,F gases]</t>
  </si>
  <si>
    <t>Industrial Energy Related Emissions Excluding Fuels to Power CCS[heat if,chemicals 20,CO2]</t>
  </si>
  <si>
    <t>Industrial Energy Related Emissions Excluding Fuels to Power CCS[heat if,chemicals 20,VOC]</t>
  </si>
  <si>
    <t>Industrial Energy Related Emissions Excluding Fuels to Power CCS[heat if,chemicals 20,CO]</t>
  </si>
  <si>
    <t>Industrial Energy Related Emissions Excluding Fuels to Power CCS[heat if,chemicals 20,NOx]</t>
  </si>
  <si>
    <t>Industrial Energy Related Emissions Excluding Fuels to Power CCS[heat if,chemicals 20,PM10]</t>
  </si>
  <si>
    <t>Industrial Energy Related Emissions Excluding Fuels to Power CCS[heat if,chemicals 20,PM25]</t>
  </si>
  <si>
    <t>Industrial Energy Related Emissions Excluding Fuels to Power CCS[heat if,chemicals 20,SOx]</t>
  </si>
  <si>
    <t>Industrial Energy Related Emissions Excluding Fuels to Power CCS[heat if,chemicals 20,BC]</t>
  </si>
  <si>
    <t>Industrial Energy Related Emissions Excluding Fuels to Power CCS[heat if,chemicals 20,OC]</t>
  </si>
  <si>
    <t>Industrial Energy Related Emissions Excluding Fuels to Power CCS[heat if,chemicals 20,CH4]</t>
  </si>
  <si>
    <t>Industrial Energy Related Emissions Excluding Fuels to Power CCS[heat if,chemicals 20,N2O]</t>
  </si>
  <si>
    <t>Industrial Energy Related Emissions Excluding Fuels to Power CCS[heat if,chemicals 20,F gases]</t>
  </si>
  <si>
    <t>Industrial Energy Related Emissions Excluding Fuels to Power CCS[heat if,rubber and plastic products 22,CO2]</t>
  </si>
  <si>
    <t>Industrial Energy Related Emissions Excluding Fuels to Power CCS[heat if,rubber and plastic products 22,VOC]</t>
  </si>
  <si>
    <t>Industrial Energy Related Emissions Excluding Fuels to Power CCS[heat if,rubber and plastic products 22,CO]</t>
  </si>
  <si>
    <t>Industrial Energy Related Emissions Excluding Fuels to Power CCS[heat if,rubber and plastic products 22,NOx]</t>
  </si>
  <si>
    <t>Industrial Energy Related Emissions Excluding Fuels to Power CCS[heat if,rubber and plastic products 22,PM10]</t>
  </si>
  <si>
    <t>Industrial Energy Related Emissions Excluding Fuels to Power CCS[heat if,rubber and plastic products 22,PM25]</t>
  </si>
  <si>
    <t>Industrial Energy Related Emissions Excluding Fuels to Power CCS[heat if,rubber and plastic products 22,SOx]</t>
  </si>
  <si>
    <t>Industrial Energy Related Emissions Excluding Fuels to Power CCS[heat if,rubber and plastic products 22,BC]</t>
  </si>
  <si>
    <t>Industrial Energy Related Emissions Excluding Fuels to Power CCS[heat if,rubber and plastic products 22,OC]</t>
  </si>
  <si>
    <t>Industrial Energy Related Emissions Excluding Fuels to Power CCS[heat if,rubber and plastic products 22,CH4]</t>
  </si>
  <si>
    <t>Industrial Energy Related Emissions Excluding Fuels to Power CCS[heat if,rubber and plastic products 22,N2O]</t>
  </si>
  <si>
    <t>Industrial Energy Related Emissions Excluding Fuels to Power CCS[heat if,rubber and plastic products 22,F gases]</t>
  </si>
  <si>
    <t>Industrial Energy Related Emissions Excluding Fuels to Power CCS[heat if,glass and glass products 231,CO2]</t>
  </si>
  <si>
    <t>Industrial Energy Related Emissions Excluding Fuels to Power CCS[heat if,glass and glass products 231,VOC]</t>
  </si>
  <si>
    <t>Industrial Energy Related Emissions Excluding Fuels to Power CCS[heat if,glass and glass products 231,CO]</t>
  </si>
  <si>
    <t>Industrial Energy Related Emissions Excluding Fuels to Power CCS[heat if,glass and glass products 231,NOx]</t>
  </si>
  <si>
    <t>Industrial Energy Related Emissions Excluding Fuels to Power CCS[heat if,glass and glass products 231,PM10]</t>
  </si>
  <si>
    <t>Industrial Energy Related Emissions Excluding Fuels to Power CCS[heat if,glass and glass products 231,PM25]</t>
  </si>
  <si>
    <t>Industrial Energy Related Emissions Excluding Fuels to Power CCS[heat if,glass and glass products 231,SOx]</t>
  </si>
  <si>
    <t>Industrial Energy Related Emissions Excluding Fuels to Power CCS[heat if,glass and glass products 231,BC]</t>
  </si>
  <si>
    <t>Industrial Energy Related Emissions Excluding Fuels to Power CCS[heat if,glass and glass products 231,OC]</t>
  </si>
  <si>
    <t>Industrial Energy Related Emissions Excluding Fuels to Power CCS[heat if,glass and glass products 231,CH4]</t>
  </si>
  <si>
    <t>Industrial Energy Related Emissions Excluding Fuels to Power CCS[heat if,glass and glass products 231,N2O]</t>
  </si>
  <si>
    <t>Industrial Energy Related Emissions Excluding Fuels to Power CCS[heat if,glass and glass products 231,F gases]</t>
  </si>
  <si>
    <t>Industrial Energy Related Emissions Excluding Fuels to Power CCS[heat if,cement and other nonmetallic minerals 239,CO2]</t>
  </si>
  <si>
    <t>Industrial Energy Related Emissions Excluding Fuels to Power CCS[heat if,cement and other nonmetallic minerals 239,VOC]</t>
  </si>
  <si>
    <t>Industrial Energy Related Emissions Excluding Fuels to Power CCS[heat if,cement and other nonmetallic minerals 239,CO]</t>
  </si>
  <si>
    <t>Industrial Energy Related Emissions Excluding Fuels to Power CCS[heat if,cement and other nonmetallic minerals 239,NOx]</t>
  </si>
  <si>
    <t>Industrial Energy Related Emissions Excluding Fuels to Power CCS[heat if,cement and other nonmetallic minerals 239,PM10]</t>
  </si>
  <si>
    <t>Industrial Energy Related Emissions Excluding Fuels to Power CCS[heat if,cement and other nonmetallic minerals 239,PM25]</t>
  </si>
  <si>
    <t>Industrial Energy Related Emissions Excluding Fuels to Power CCS[heat if,cement and other nonmetallic minerals 239,SOx]</t>
  </si>
  <si>
    <t>Industrial Energy Related Emissions Excluding Fuels to Power CCS[heat if,cement and other nonmetallic minerals 239,BC]</t>
  </si>
  <si>
    <t>Industrial Energy Related Emissions Excluding Fuels to Power CCS[heat if,cement and other nonmetallic minerals 239,OC]</t>
  </si>
  <si>
    <t>Industrial Energy Related Emissions Excluding Fuels to Power CCS[heat if,cement and other nonmetallic minerals 239,CH4]</t>
  </si>
  <si>
    <t>Industrial Energy Related Emissions Excluding Fuels to Power CCS[heat if,cement and other nonmetallic minerals 239,N2O]</t>
  </si>
  <si>
    <t>Industrial Energy Related Emissions Excluding Fuels to Power CCS[heat if,cement and other nonmetallic minerals 239,F gases]</t>
  </si>
  <si>
    <t>Industrial Energy Related Emissions Excluding Fuels to Power CCS[heat if,iron and steel 241,CO2]</t>
  </si>
  <si>
    <t>Industrial Energy Related Emissions Excluding Fuels to Power CCS[heat if,iron and steel 241,VOC]</t>
  </si>
  <si>
    <t>Industrial Energy Related Emissions Excluding Fuels to Power CCS[heat if,iron and steel 241,CO]</t>
  </si>
  <si>
    <t>Industrial Energy Related Emissions Excluding Fuels to Power CCS[heat if,iron and steel 241,NOx]</t>
  </si>
  <si>
    <t>Industrial Energy Related Emissions Excluding Fuels to Power CCS[heat if,iron and steel 241,PM10]</t>
  </si>
  <si>
    <t>Industrial Energy Related Emissions Excluding Fuels to Power CCS[heat if,iron and steel 241,PM25]</t>
  </si>
  <si>
    <t>Industrial Energy Related Emissions Excluding Fuels to Power CCS[heat if,iron and steel 241,SOx]</t>
  </si>
  <si>
    <t>Industrial Energy Related Emissions Excluding Fuels to Power CCS[heat if,iron and steel 241,BC]</t>
  </si>
  <si>
    <t>Industrial Energy Related Emissions Excluding Fuels to Power CCS[heat if,iron and steel 241,OC]</t>
  </si>
  <si>
    <t>Industrial Energy Related Emissions Excluding Fuels to Power CCS[heat if,iron and steel 241,CH4]</t>
  </si>
  <si>
    <t>Industrial Energy Related Emissions Excluding Fuels to Power CCS[heat if,iron and steel 241,N2O]</t>
  </si>
  <si>
    <t>Industrial Energy Related Emissions Excluding Fuels to Power CCS[heat if,iron and steel 241,F gases]</t>
  </si>
  <si>
    <t>Industrial Energy Related Emissions Excluding Fuels to Power CCS[heat if,other metals 242,CO2]</t>
  </si>
  <si>
    <t>Industrial Energy Related Emissions Excluding Fuels to Power CCS[heat if,other metals 242,VOC]</t>
  </si>
  <si>
    <t>Industrial Energy Related Emissions Excluding Fuels to Power CCS[heat if,other metals 242,CO]</t>
  </si>
  <si>
    <t>Industrial Energy Related Emissions Excluding Fuels to Power CCS[heat if,other metals 242,NOx]</t>
  </si>
  <si>
    <t>Industrial Energy Related Emissions Excluding Fuels to Power CCS[heat if,other metals 242,PM10]</t>
  </si>
  <si>
    <t>Industrial Energy Related Emissions Excluding Fuels to Power CCS[heat if,other metals 242,PM25]</t>
  </si>
  <si>
    <t>Industrial Energy Related Emissions Excluding Fuels to Power CCS[heat if,other metals 242,SOx]</t>
  </si>
  <si>
    <t>Industrial Energy Related Emissions Excluding Fuels to Power CCS[heat if,other metals 242,BC]</t>
  </si>
  <si>
    <t>Industrial Energy Related Emissions Excluding Fuels to Power CCS[heat if,other metals 242,OC]</t>
  </si>
  <si>
    <t>Industrial Energy Related Emissions Excluding Fuels to Power CCS[heat if,other metals 242,CH4]</t>
  </si>
  <si>
    <t>Industrial Energy Related Emissions Excluding Fuels to Power CCS[heat if,other metals 242,N2O]</t>
  </si>
  <si>
    <t>Industrial Energy Related Emissions Excluding Fuels to Power CCS[heat if,other metals 242,F gases]</t>
  </si>
  <si>
    <t>Industrial Energy Related Emissions Excluding Fuels to Power CCS[heat if,metal products except machinery and vehicles 25,CO2]</t>
  </si>
  <si>
    <t>Industrial Energy Related Emissions Excluding Fuels to Power CCS[heat if,metal products except machinery and vehicles 25,VOC]</t>
  </si>
  <si>
    <t>Industrial Energy Related Emissions Excluding Fuels to Power CCS[heat if,metal products except machinery and vehicles 25,CO]</t>
  </si>
  <si>
    <t>Industrial Energy Related Emissions Excluding Fuels to Power CCS[heat if,metal products except machinery and vehicles 25,NOx]</t>
  </si>
  <si>
    <t>Industrial Energy Related Emissions Excluding Fuels to Power CCS[heat if,metal products except machinery and vehicles 25,PM10]</t>
  </si>
  <si>
    <t>Industrial Energy Related Emissions Excluding Fuels to Power CCS[heat if,metal products except machinery and vehicles 25,PM25]</t>
  </si>
  <si>
    <t>Industrial Energy Related Emissions Excluding Fuels to Power CCS[heat if,metal products except machinery and vehicles 25,SOx]</t>
  </si>
  <si>
    <t>Industrial Energy Related Emissions Excluding Fuels to Power CCS[heat if,metal products except machinery and vehicles 25,BC]</t>
  </si>
  <si>
    <t>Industrial Energy Related Emissions Excluding Fuels to Power CCS[heat if,metal products except machinery and vehicles 25,OC]</t>
  </si>
  <si>
    <t>Industrial Energy Related Emissions Excluding Fuels to Power CCS[heat if,metal products except machinery and vehicles 25,CH4]</t>
  </si>
  <si>
    <t>Industrial Energy Related Emissions Excluding Fuels to Power CCS[heat if,metal products except machinery and vehicles 25,N2O]</t>
  </si>
  <si>
    <t>Industrial Energy Related Emissions Excluding Fuels to Power CCS[heat if,metal products except machinery and vehicles 25,F gases]</t>
  </si>
  <si>
    <t>Industrial Energy Related Emissions Excluding Fuels to Power CCS[heat if,computers and electronics 26,CO2]</t>
  </si>
  <si>
    <t>Industrial Energy Related Emissions Excluding Fuels to Power CCS[heat if,computers and electronics 26,VOC]</t>
  </si>
  <si>
    <t>Industrial Energy Related Emissions Excluding Fuels to Power CCS[heat if,computers and electronics 26,CO]</t>
  </si>
  <si>
    <t>Industrial Energy Related Emissions Excluding Fuels to Power CCS[heat if,computers and electronics 26,NOx]</t>
  </si>
  <si>
    <t>Industrial Energy Related Emissions Excluding Fuels to Power CCS[heat if,computers and electronics 26,PM10]</t>
  </si>
  <si>
    <t>Industrial Energy Related Emissions Excluding Fuels to Power CCS[heat if,computers and electronics 26,PM25]</t>
  </si>
  <si>
    <t>Industrial Energy Related Emissions Excluding Fuels to Power CCS[heat if,computers and electronics 26,SOx]</t>
  </si>
  <si>
    <t>Industrial Energy Related Emissions Excluding Fuels to Power CCS[heat if,computers and electronics 26,BC]</t>
  </si>
  <si>
    <t>Industrial Energy Related Emissions Excluding Fuels to Power CCS[heat if,computers and electronics 26,OC]</t>
  </si>
  <si>
    <t>Industrial Energy Related Emissions Excluding Fuels to Power CCS[heat if,computers and electronics 26,CH4]</t>
  </si>
  <si>
    <t>Industrial Energy Related Emissions Excluding Fuels to Power CCS[heat if,computers and electronics 26,N2O]</t>
  </si>
  <si>
    <t>Industrial Energy Related Emissions Excluding Fuels to Power CCS[heat if,computers and electronics 26,F gases]</t>
  </si>
  <si>
    <t>Industrial Energy Related Emissions Excluding Fuels to Power CCS[heat if,appliances and electrical equipment 27,CO2]</t>
  </si>
  <si>
    <t>Industrial Energy Related Emissions Excluding Fuels to Power CCS[heat if,appliances and electrical equipment 27,VOC]</t>
  </si>
  <si>
    <t>Industrial Energy Related Emissions Excluding Fuels to Power CCS[heat if,appliances and electrical equipment 27,CO]</t>
  </si>
  <si>
    <t>Industrial Energy Related Emissions Excluding Fuels to Power CCS[heat if,appliances and electrical equipment 27,NOx]</t>
  </si>
  <si>
    <t>Industrial Energy Related Emissions Excluding Fuels to Power CCS[heat if,appliances and electrical equipment 27,PM10]</t>
  </si>
  <si>
    <t>Industrial Energy Related Emissions Excluding Fuels to Power CCS[heat if,appliances and electrical equipment 27,PM25]</t>
  </si>
  <si>
    <t>Industrial Energy Related Emissions Excluding Fuels to Power CCS[heat if,appliances and electrical equipment 27,SOx]</t>
  </si>
  <si>
    <t>Industrial Energy Related Emissions Excluding Fuels to Power CCS[heat if,appliances and electrical equipment 27,BC]</t>
  </si>
  <si>
    <t>Industrial Energy Related Emissions Excluding Fuels to Power CCS[heat if,appliances and electrical equipment 27,OC]</t>
  </si>
  <si>
    <t>Industrial Energy Related Emissions Excluding Fuels to Power CCS[heat if,appliances and electrical equipment 27,CH4]</t>
  </si>
  <si>
    <t>Industrial Energy Related Emissions Excluding Fuels to Power CCS[heat if,appliances and electrical equipment 27,N2O]</t>
  </si>
  <si>
    <t>Industrial Energy Related Emissions Excluding Fuels to Power CCS[heat if,appliances and electrical equipment 27,F gases]</t>
  </si>
  <si>
    <t>Industrial Energy Related Emissions Excluding Fuels to Power CCS[heat if,other machinery 28,CO2]</t>
  </si>
  <si>
    <t>Industrial Energy Related Emissions Excluding Fuels to Power CCS[heat if,other machinery 28,VOC]</t>
  </si>
  <si>
    <t>Industrial Energy Related Emissions Excluding Fuels to Power CCS[heat if,other machinery 28,CO]</t>
  </si>
  <si>
    <t>Industrial Energy Related Emissions Excluding Fuels to Power CCS[heat if,other machinery 28,NOx]</t>
  </si>
  <si>
    <t>Industrial Energy Related Emissions Excluding Fuels to Power CCS[heat if,other machinery 28,PM10]</t>
  </si>
  <si>
    <t>Industrial Energy Related Emissions Excluding Fuels to Power CCS[heat if,other machinery 28,PM25]</t>
  </si>
  <si>
    <t>Industrial Energy Related Emissions Excluding Fuels to Power CCS[heat if,other machinery 28,SOx]</t>
  </si>
  <si>
    <t>Industrial Energy Related Emissions Excluding Fuels to Power CCS[heat if,other machinery 28,BC]</t>
  </si>
  <si>
    <t>Industrial Energy Related Emissions Excluding Fuels to Power CCS[heat if,other machinery 28,OC]</t>
  </si>
  <si>
    <t>Industrial Energy Related Emissions Excluding Fuels to Power CCS[heat if,other machinery 28,CH4]</t>
  </si>
  <si>
    <t>Industrial Energy Related Emissions Excluding Fuels to Power CCS[heat if,other machinery 28,N2O]</t>
  </si>
  <si>
    <t>Industrial Energy Related Emissions Excluding Fuels to Power CCS[heat if,other machinery 28,F gases]</t>
  </si>
  <si>
    <t>Industrial Energy Related Emissions Excluding Fuels to Power CCS[heat if,road vehicles 29,CO2]</t>
  </si>
  <si>
    <t>Industrial Energy Related Emissions Excluding Fuels to Power CCS[heat if,road vehicles 29,VOC]</t>
  </si>
  <si>
    <t>Industrial Energy Related Emissions Excluding Fuels to Power CCS[heat if,road vehicles 29,CO]</t>
  </si>
  <si>
    <t>Industrial Energy Related Emissions Excluding Fuels to Power CCS[heat if,road vehicles 29,NOx]</t>
  </si>
  <si>
    <t>Industrial Energy Related Emissions Excluding Fuels to Power CCS[heat if,road vehicles 29,PM10]</t>
  </si>
  <si>
    <t>Industrial Energy Related Emissions Excluding Fuels to Power CCS[heat if,road vehicles 29,PM25]</t>
  </si>
  <si>
    <t>Industrial Energy Related Emissions Excluding Fuels to Power CCS[heat if,road vehicles 29,SOx]</t>
  </si>
  <si>
    <t>Industrial Energy Related Emissions Excluding Fuels to Power CCS[heat if,road vehicles 29,BC]</t>
  </si>
  <si>
    <t>Industrial Energy Related Emissions Excluding Fuels to Power CCS[heat if,road vehicles 29,OC]</t>
  </si>
  <si>
    <t>Industrial Energy Related Emissions Excluding Fuels to Power CCS[heat if,road vehicles 29,CH4]</t>
  </si>
  <si>
    <t>Industrial Energy Related Emissions Excluding Fuels to Power CCS[heat if,road vehicles 29,N2O]</t>
  </si>
  <si>
    <t>Industrial Energy Related Emissions Excluding Fuels to Power CCS[heat if,road vehicles 29,F gases]</t>
  </si>
  <si>
    <t>Industrial Energy Related Emissions Excluding Fuels to Power CCS[heat if,nonroad vehicles 30,CO2]</t>
  </si>
  <si>
    <t>Industrial Energy Related Emissions Excluding Fuels to Power CCS[heat if,nonroad vehicles 30,VOC]</t>
  </si>
  <si>
    <t>Industrial Energy Related Emissions Excluding Fuels to Power CCS[heat if,nonroad vehicles 30,CO]</t>
  </si>
  <si>
    <t>Industrial Energy Related Emissions Excluding Fuels to Power CCS[heat if,nonroad vehicles 30,NOx]</t>
  </si>
  <si>
    <t>Industrial Energy Related Emissions Excluding Fuels to Power CCS[heat if,nonroad vehicles 30,PM10]</t>
  </si>
  <si>
    <t>Industrial Energy Related Emissions Excluding Fuels to Power CCS[heat if,nonroad vehicles 30,PM25]</t>
  </si>
  <si>
    <t>Industrial Energy Related Emissions Excluding Fuels to Power CCS[heat if,nonroad vehicles 30,SOx]</t>
  </si>
  <si>
    <t>Industrial Energy Related Emissions Excluding Fuels to Power CCS[heat if,nonroad vehicles 30,BC]</t>
  </si>
  <si>
    <t>Industrial Energy Related Emissions Excluding Fuels to Power CCS[heat if,nonroad vehicles 30,OC]</t>
  </si>
  <si>
    <t>Industrial Energy Related Emissions Excluding Fuels to Power CCS[heat if,nonroad vehicles 30,CH4]</t>
  </si>
  <si>
    <t>Industrial Energy Related Emissions Excluding Fuels to Power CCS[heat if,nonroad vehicles 30,N2O]</t>
  </si>
  <si>
    <t>Industrial Energy Related Emissions Excluding Fuels to Power CCS[heat if,nonroad vehicles 30,F gases]</t>
  </si>
  <si>
    <t>Industrial Energy Related Emissions Excluding Fuels to Power CCS[heat if,other manufacturing 31T33,CO2]</t>
  </si>
  <si>
    <t>Industrial Energy Related Emissions Excluding Fuels to Power CCS[heat if,other manufacturing 31T33,VOC]</t>
  </si>
  <si>
    <t>Industrial Energy Related Emissions Excluding Fuels to Power CCS[heat if,other manufacturing 31T33,CO]</t>
  </si>
  <si>
    <t>Industrial Energy Related Emissions Excluding Fuels to Power CCS[heat if,other manufacturing 31T33,NOx]</t>
  </si>
  <si>
    <t>Industrial Energy Related Emissions Excluding Fuels to Power CCS[heat if,other manufacturing 31T33,PM10]</t>
  </si>
  <si>
    <t>Industrial Energy Related Emissions Excluding Fuels to Power CCS[heat if,other manufacturing 31T33,PM25]</t>
  </si>
  <si>
    <t>Industrial Energy Related Emissions Excluding Fuels to Power CCS[heat if,other manufacturing 31T33,SOx]</t>
  </si>
  <si>
    <t>Industrial Energy Related Emissions Excluding Fuels to Power CCS[heat if,other manufacturing 31T33,BC]</t>
  </si>
  <si>
    <t>Industrial Energy Related Emissions Excluding Fuels to Power CCS[heat if,other manufacturing 31T33,OC]</t>
  </si>
  <si>
    <t>Industrial Energy Related Emissions Excluding Fuels to Power CCS[heat if,other manufacturing 31T33,CH4]</t>
  </si>
  <si>
    <t>Industrial Energy Related Emissions Excluding Fuels to Power CCS[heat if,other manufacturing 31T33,N2O]</t>
  </si>
  <si>
    <t>Industrial Energy Related Emissions Excluding Fuels to Power CCS[heat if,other manufacturing 31T33,F gases]</t>
  </si>
  <si>
    <t>Industrial Energy Related Emissions Excluding Fuels to Power CCS[heat if,energy pipelines and gas processing 352T353,CO2]</t>
  </si>
  <si>
    <t>Industrial Energy Related Emissions Excluding Fuels to Power CCS[heat if,energy pipelines and gas processing 352T353,VOC]</t>
  </si>
  <si>
    <t>Industrial Energy Related Emissions Excluding Fuels to Power CCS[heat if,energy pipelines and gas processing 352T353,CO]</t>
  </si>
  <si>
    <t>Industrial Energy Related Emissions Excluding Fuels to Power CCS[heat if,energy pipelines and gas processing 352T353,NOx]</t>
  </si>
  <si>
    <t>Industrial Energy Related Emissions Excluding Fuels to Power CCS[heat if,energy pipelines and gas processing 352T353,PM10]</t>
  </si>
  <si>
    <t>Industrial Energy Related Emissions Excluding Fuels to Power CCS[heat if,energy pipelines and gas processing 352T353,PM25]</t>
  </si>
  <si>
    <t>Industrial Energy Related Emissions Excluding Fuels to Power CCS[heat if,energy pipelines and gas processing 352T353,SOx]</t>
  </si>
  <si>
    <t>Industrial Energy Related Emissions Excluding Fuels to Power CCS[heat if,energy pipelines and gas processing 352T353,BC]</t>
  </si>
  <si>
    <t>Industrial Energy Related Emissions Excluding Fuels to Power CCS[heat if,energy pipelines and gas processing 352T353,OC]</t>
  </si>
  <si>
    <t>Industrial Energy Related Emissions Excluding Fuels to Power CCS[heat if,energy pipelines and gas processing 352T353,CH4]</t>
  </si>
  <si>
    <t>Industrial Energy Related Emissions Excluding Fuels to Power CCS[heat if,energy pipelines and gas processing 352T353,N2O]</t>
  </si>
  <si>
    <t>Industrial Energy Related Emissions Excluding Fuels to Power CCS[heat if,energy pipelines and gas processing 352T353,F gases]</t>
  </si>
  <si>
    <t>Industrial Energy Related Emissions Excluding Fuels to Power CCS[heat if,water and waste 36T39,CO2]</t>
  </si>
  <si>
    <t>Industrial Energy Related Emissions Excluding Fuels to Power CCS[heat if,water and waste 36T39,VOC]</t>
  </si>
  <si>
    <t>Industrial Energy Related Emissions Excluding Fuels to Power CCS[heat if,water and waste 36T39,CO]</t>
  </si>
  <si>
    <t>Industrial Energy Related Emissions Excluding Fuels to Power CCS[heat if,water and waste 36T39,NOx]</t>
  </si>
  <si>
    <t>Industrial Energy Related Emissions Excluding Fuels to Power CCS[heat if,water and waste 36T39,PM10]</t>
  </si>
  <si>
    <t>Industrial Energy Related Emissions Excluding Fuels to Power CCS[heat if,water and waste 36T39,PM25]</t>
  </si>
  <si>
    <t>Industrial Energy Related Emissions Excluding Fuels to Power CCS[heat if,water and waste 36T39,SOx]</t>
  </si>
  <si>
    <t>Industrial Energy Related Emissions Excluding Fuels to Power CCS[heat if,water and waste 36T39,BC]</t>
  </si>
  <si>
    <t>Industrial Energy Related Emissions Excluding Fuels to Power CCS[heat if,water and waste 36T39,OC]</t>
  </si>
  <si>
    <t>Industrial Energy Related Emissions Excluding Fuels to Power CCS[heat if,water and waste 36T39,CH4]</t>
  </si>
  <si>
    <t>Industrial Energy Related Emissions Excluding Fuels to Power CCS[heat if,water and waste 36T39,N2O]</t>
  </si>
  <si>
    <t>Industrial Energy Related Emissions Excluding Fuels to Power CCS[heat if,water and waste 36T39,F gases]</t>
  </si>
  <si>
    <t>Industrial Energy Related Emissions Excluding Fuels to Power CCS[heat if,construction 41T43,CO2]</t>
  </si>
  <si>
    <t>Industrial Energy Related Emissions Excluding Fuels to Power CCS[heat if,construction 41T43,VOC]</t>
  </si>
  <si>
    <t>Industrial Energy Related Emissions Excluding Fuels to Power CCS[heat if,construction 41T43,CO]</t>
  </si>
  <si>
    <t>Industrial Energy Related Emissions Excluding Fuels to Power CCS[heat if,construction 41T43,NOx]</t>
  </si>
  <si>
    <t>Industrial Energy Related Emissions Excluding Fuels to Power CCS[heat if,construction 41T43,PM10]</t>
  </si>
  <si>
    <t>Industrial Energy Related Emissions Excluding Fuels to Power CCS[heat if,construction 41T43,PM25]</t>
  </si>
  <si>
    <t>Industrial Energy Related Emissions Excluding Fuels to Power CCS[heat if,construction 41T43,SOx]</t>
  </si>
  <si>
    <t>Industrial Energy Related Emissions Excluding Fuels to Power CCS[heat if,construction 41T43,BC]</t>
  </si>
  <si>
    <t>Industrial Energy Related Emissions Excluding Fuels to Power CCS[heat if,construction 41T43,OC]</t>
  </si>
  <si>
    <t>Industrial Energy Related Emissions Excluding Fuels to Power CCS[heat if,construction 41T43,CH4]</t>
  </si>
  <si>
    <t>Industrial Energy Related Emissions Excluding Fuels to Power CCS[heat if,construction 41T43,N2O]</t>
  </si>
  <si>
    <t>Industrial Energy Related Emissions Excluding Fuels to Power CCS[heat if,construction 41T43,F gases]</t>
  </si>
  <si>
    <t>Industrial Energy Related Emissions Excluding Fuels to Power CCS[crude oil if,agriculture and forestry 01T03,CO2]</t>
  </si>
  <si>
    <t>Industrial Energy Related Emissions Excluding Fuels to Power CCS[crude oil if,agriculture and forestry 01T03,VOC]</t>
  </si>
  <si>
    <t>Industrial Energy Related Emissions Excluding Fuels to Power CCS[crude oil if,agriculture and forestry 01T03,CO]</t>
  </si>
  <si>
    <t>Industrial Energy Related Emissions Excluding Fuels to Power CCS[crude oil if,agriculture and forestry 01T03,NOx]</t>
  </si>
  <si>
    <t>Industrial Energy Related Emissions Excluding Fuels to Power CCS[crude oil if,agriculture and forestry 01T03,PM10]</t>
  </si>
  <si>
    <t>Industrial Energy Related Emissions Excluding Fuels to Power CCS[crude oil if,agriculture and forestry 01T03,PM25]</t>
  </si>
  <si>
    <t>Industrial Energy Related Emissions Excluding Fuels to Power CCS[crude oil if,agriculture and forestry 01T03,SOx]</t>
  </si>
  <si>
    <t>Industrial Energy Related Emissions Excluding Fuels to Power CCS[crude oil if,agriculture and forestry 01T03,BC]</t>
  </si>
  <si>
    <t>Industrial Energy Related Emissions Excluding Fuels to Power CCS[crude oil if,agriculture and forestry 01T03,OC]</t>
  </si>
  <si>
    <t>Industrial Energy Related Emissions Excluding Fuels to Power CCS[crude oil if,agriculture and forestry 01T03,CH4]</t>
  </si>
  <si>
    <t>Industrial Energy Related Emissions Excluding Fuels to Power CCS[crude oil if,agriculture and forestry 01T03,N2O]</t>
  </si>
  <si>
    <t>Industrial Energy Related Emissions Excluding Fuels to Power CCS[crude oil if,agriculture and forestry 01T03,F gases]</t>
  </si>
  <si>
    <t>Industrial Energy Related Emissions Excluding Fuels to Power CCS[crude oil if,coal mining 05,CO2]</t>
  </si>
  <si>
    <t>Industrial Energy Related Emissions Excluding Fuels to Power CCS[crude oil if,coal mining 05,VOC]</t>
  </si>
  <si>
    <t>Industrial Energy Related Emissions Excluding Fuels to Power CCS[crude oil if,coal mining 05,CO]</t>
  </si>
  <si>
    <t>Industrial Energy Related Emissions Excluding Fuels to Power CCS[crude oil if,coal mining 05,NOx]</t>
  </si>
  <si>
    <t>Industrial Energy Related Emissions Excluding Fuels to Power CCS[crude oil if,coal mining 05,PM10]</t>
  </si>
  <si>
    <t>Industrial Energy Related Emissions Excluding Fuels to Power CCS[crude oil if,coal mining 05,PM25]</t>
  </si>
  <si>
    <t>Industrial Energy Related Emissions Excluding Fuels to Power CCS[crude oil if,coal mining 05,SOx]</t>
  </si>
  <si>
    <t>Industrial Energy Related Emissions Excluding Fuels to Power CCS[crude oil if,coal mining 05,BC]</t>
  </si>
  <si>
    <t>Industrial Energy Related Emissions Excluding Fuels to Power CCS[crude oil if,coal mining 05,OC]</t>
  </si>
  <si>
    <t>Industrial Energy Related Emissions Excluding Fuels to Power CCS[crude oil if,coal mining 05,CH4]</t>
  </si>
  <si>
    <t>Industrial Energy Related Emissions Excluding Fuels to Power CCS[crude oil if,coal mining 05,N2O]</t>
  </si>
  <si>
    <t>Industrial Energy Related Emissions Excluding Fuels to Power CCS[crude oil if,coal mining 05,F gases]</t>
  </si>
  <si>
    <t>Industrial Energy Related Emissions Excluding Fuels to Power CCS[crude oil if,oil and gas extraction 06,CO2]</t>
  </si>
  <si>
    <t>Industrial Energy Related Emissions Excluding Fuels to Power CCS[crude oil if,oil and gas extraction 06,VOC]</t>
  </si>
  <si>
    <t>Industrial Energy Related Emissions Excluding Fuels to Power CCS[crude oil if,oil and gas extraction 06,CO]</t>
  </si>
  <si>
    <t>Industrial Energy Related Emissions Excluding Fuels to Power CCS[crude oil if,oil and gas extraction 06,NOx]</t>
  </si>
  <si>
    <t>Industrial Energy Related Emissions Excluding Fuels to Power CCS[crude oil if,oil and gas extraction 06,PM10]</t>
  </si>
  <si>
    <t>Industrial Energy Related Emissions Excluding Fuels to Power CCS[crude oil if,oil and gas extraction 06,PM25]</t>
  </si>
  <si>
    <t>Industrial Energy Related Emissions Excluding Fuels to Power CCS[crude oil if,oil and gas extraction 06,SOx]</t>
  </si>
  <si>
    <t>Industrial Energy Related Emissions Excluding Fuels to Power CCS[crude oil if,oil and gas extraction 06,BC]</t>
  </si>
  <si>
    <t>Industrial Energy Related Emissions Excluding Fuels to Power CCS[crude oil if,oil and gas extraction 06,OC]</t>
  </si>
  <si>
    <t>Industrial Energy Related Emissions Excluding Fuels to Power CCS[crude oil if,oil and gas extraction 06,CH4]</t>
  </si>
  <si>
    <t>Industrial Energy Related Emissions Excluding Fuels to Power CCS[crude oil if,oil and gas extraction 06,N2O]</t>
  </si>
  <si>
    <t>Industrial Energy Related Emissions Excluding Fuels to Power CCS[crude oil if,oil and gas extraction 06,F gases]</t>
  </si>
  <si>
    <t>Industrial Energy Related Emissions Excluding Fuels to Power CCS[crude oil if,other mining and quarrying 07T08,CO2]</t>
  </si>
  <si>
    <t>Industrial Energy Related Emissions Excluding Fuels to Power CCS[crude oil if,other mining and quarrying 07T08,VOC]</t>
  </si>
  <si>
    <t>Industrial Energy Related Emissions Excluding Fuels to Power CCS[crude oil if,other mining and quarrying 07T08,CO]</t>
  </si>
  <si>
    <t>Industrial Energy Related Emissions Excluding Fuels to Power CCS[crude oil if,other mining and quarrying 07T08,NOx]</t>
  </si>
  <si>
    <t>Industrial Energy Related Emissions Excluding Fuels to Power CCS[crude oil if,other mining and quarrying 07T08,PM10]</t>
  </si>
  <si>
    <t>Industrial Energy Related Emissions Excluding Fuels to Power CCS[crude oil if,other mining and quarrying 07T08,PM25]</t>
  </si>
  <si>
    <t>Industrial Energy Related Emissions Excluding Fuels to Power CCS[crude oil if,other mining and quarrying 07T08,SOx]</t>
  </si>
  <si>
    <t>Industrial Energy Related Emissions Excluding Fuels to Power CCS[crude oil if,other mining and quarrying 07T08,BC]</t>
  </si>
  <si>
    <t>Industrial Energy Related Emissions Excluding Fuels to Power CCS[crude oil if,other mining and quarrying 07T08,OC]</t>
  </si>
  <si>
    <t>Industrial Energy Related Emissions Excluding Fuels to Power CCS[crude oil if,other mining and quarrying 07T08,CH4]</t>
  </si>
  <si>
    <t>Industrial Energy Related Emissions Excluding Fuels to Power CCS[crude oil if,other mining and quarrying 07T08,N2O]</t>
  </si>
  <si>
    <t>Industrial Energy Related Emissions Excluding Fuels to Power CCS[crude oil if,other mining and quarrying 07T08,F gases]</t>
  </si>
  <si>
    <t>Industrial Energy Related Emissions Excluding Fuels to Power CCS[crude oil if,food beverage and tobacco 10T12,CO2]</t>
  </si>
  <si>
    <t>Industrial Energy Related Emissions Excluding Fuels to Power CCS[crude oil if,food beverage and tobacco 10T12,VOC]</t>
  </si>
  <si>
    <t>Industrial Energy Related Emissions Excluding Fuels to Power CCS[crude oil if,food beverage and tobacco 10T12,CO]</t>
  </si>
  <si>
    <t>Industrial Energy Related Emissions Excluding Fuels to Power CCS[crude oil if,food beverage and tobacco 10T12,NOx]</t>
  </si>
  <si>
    <t>Industrial Energy Related Emissions Excluding Fuels to Power CCS[crude oil if,food beverage and tobacco 10T12,PM10]</t>
  </si>
  <si>
    <t>Industrial Energy Related Emissions Excluding Fuels to Power CCS[crude oil if,food beverage and tobacco 10T12,PM25]</t>
  </si>
  <si>
    <t>Industrial Energy Related Emissions Excluding Fuels to Power CCS[crude oil if,food beverage and tobacco 10T12,SOx]</t>
  </si>
  <si>
    <t>Industrial Energy Related Emissions Excluding Fuels to Power CCS[crude oil if,food beverage and tobacco 10T12,BC]</t>
  </si>
  <si>
    <t>Industrial Energy Related Emissions Excluding Fuels to Power CCS[crude oil if,food beverage and tobacco 10T12,OC]</t>
  </si>
  <si>
    <t>Industrial Energy Related Emissions Excluding Fuels to Power CCS[crude oil if,food beverage and tobacco 10T12,CH4]</t>
  </si>
  <si>
    <t>Industrial Energy Related Emissions Excluding Fuels to Power CCS[crude oil if,food beverage and tobacco 10T12,N2O]</t>
  </si>
  <si>
    <t>Industrial Energy Related Emissions Excluding Fuels to Power CCS[crude oil if,food beverage and tobacco 10T12,F gases]</t>
  </si>
  <si>
    <t>Industrial Energy Related Emissions Excluding Fuels to Power CCS[crude oil if,textiles apparel and leather 13T15,CO2]</t>
  </si>
  <si>
    <t>Industrial Energy Related Emissions Excluding Fuels to Power CCS[crude oil if,textiles apparel and leather 13T15,VOC]</t>
  </si>
  <si>
    <t>Industrial Energy Related Emissions Excluding Fuels to Power CCS[crude oil if,textiles apparel and leather 13T15,CO]</t>
  </si>
  <si>
    <t>Industrial Energy Related Emissions Excluding Fuels to Power CCS[crude oil if,textiles apparel and leather 13T15,NOx]</t>
  </si>
  <si>
    <t>Industrial Energy Related Emissions Excluding Fuels to Power CCS[crude oil if,textiles apparel and leather 13T15,PM10]</t>
  </si>
  <si>
    <t>Industrial Energy Related Emissions Excluding Fuels to Power CCS[crude oil if,textiles apparel and leather 13T15,PM25]</t>
  </si>
  <si>
    <t>Industrial Energy Related Emissions Excluding Fuels to Power CCS[crude oil if,textiles apparel and leather 13T15,SOx]</t>
  </si>
  <si>
    <t>Industrial Energy Related Emissions Excluding Fuels to Power CCS[crude oil if,textiles apparel and leather 13T15,BC]</t>
  </si>
  <si>
    <t>Industrial Energy Related Emissions Excluding Fuels to Power CCS[crude oil if,textiles apparel and leather 13T15,OC]</t>
  </si>
  <si>
    <t>Industrial Energy Related Emissions Excluding Fuels to Power CCS[crude oil if,textiles apparel and leather 13T15,CH4]</t>
  </si>
  <si>
    <t>Industrial Energy Related Emissions Excluding Fuels to Power CCS[crude oil if,textiles apparel and leather 13T15,N2O]</t>
  </si>
  <si>
    <t>Industrial Energy Related Emissions Excluding Fuels to Power CCS[crude oil if,textiles apparel and leather 13T15,F gases]</t>
  </si>
  <si>
    <t>Industrial Energy Related Emissions Excluding Fuels to Power CCS[crude oil if,wood products 16,CO2]</t>
  </si>
  <si>
    <t>Industrial Energy Related Emissions Excluding Fuels to Power CCS[crude oil if,wood products 16,VOC]</t>
  </si>
  <si>
    <t>Industrial Energy Related Emissions Excluding Fuels to Power CCS[crude oil if,wood products 16,CO]</t>
  </si>
  <si>
    <t>Industrial Energy Related Emissions Excluding Fuels to Power CCS[crude oil if,wood products 16,NOx]</t>
  </si>
  <si>
    <t>Industrial Energy Related Emissions Excluding Fuels to Power CCS[crude oil if,wood products 16,PM10]</t>
  </si>
  <si>
    <t>Industrial Energy Related Emissions Excluding Fuels to Power CCS[crude oil if,wood products 16,PM25]</t>
  </si>
  <si>
    <t>Industrial Energy Related Emissions Excluding Fuels to Power CCS[crude oil if,wood products 16,SOx]</t>
  </si>
  <si>
    <t>Industrial Energy Related Emissions Excluding Fuels to Power CCS[crude oil if,wood products 16,BC]</t>
  </si>
  <si>
    <t>Industrial Energy Related Emissions Excluding Fuels to Power CCS[crude oil if,wood products 16,OC]</t>
  </si>
  <si>
    <t>Industrial Energy Related Emissions Excluding Fuels to Power CCS[crude oil if,wood products 16,CH4]</t>
  </si>
  <si>
    <t>Industrial Energy Related Emissions Excluding Fuels to Power CCS[crude oil if,wood products 16,N2O]</t>
  </si>
  <si>
    <t>Industrial Energy Related Emissions Excluding Fuels to Power CCS[crude oil if,wood products 16,F gases]</t>
  </si>
  <si>
    <t>Industrial Energy Related Emissions Excluding Fuels to Power CCS[crude oil if,pulp paper and printing 17T18,CO2]</t>
  </si>
  <si>
    <t>Industrial Energy Related Emissions Excluding Fuels to Power CCS[crude oil if,pulp paper and printing 17T18,VOC]</t>
  </si>
  <si>
    <t>Industrial Energy Related Emissions Excluding Fuels to Power CCS[crude oil if,pulp paper and printing 17T18,CO]</t>
  </si>
  <si>
    <t>Industrial Energy Related Emissions Excluding Fuels to Power CCS[crude oil if,pulp paper and printing 17T18,NOx]</t>
  </si>
  <si>
    <t>Industrial Energy Related Emissions Excluding Fuels to Power CCS[crude oil if,pulp paper and printing 17T18,PM10]</t>
  </si>
  <si>
    <t>Industrial Energy Related Emissions Excluding Fuels to Power CCS[crude oil if,pulp paper and printing 17T18,PM25]</t>
  </si>
  <si>
    <t>Industrial Energy Related Emissions Excluding Fuels to Power CCS[crude oil if,pulp paper and printing 17T18,SOx]</t>
  </si>
  <si>
    <t>Industrial Energy Related Emissions Excluding Fuels to Power CCS[crude oil if,pulp paper and printing 17T18,BC]</t>
  </si>
  <si>
    <t>Industrial Energy Related Emissions Excluding Fuels to Power CCS[crude oil if,pulp paper and printing 17T18,OC]</t>
  </si>
  <si>
    <t>Industrial Energy Related Emissions Excluding Fuels to Power CCS[crude oil if,pulp paper and printing 17T18,CH4]</t>
  </si>
  <si>
    <t>Industrial Energy Related Emissions Excluding Fuels to Power CCS[crude oil if,pulp paper and printing 17T18,N2O]</t>
  </si>
  <si>
    <t>Industrial Energy Related Emissions Excluding Fuels to Power CCS[crude oil if,pulp paper and printing 17T18,F gases]</t>
  </si>
  <si>
    <t>Industrial Energy Related Emissions Excluding Fuels to Power CCS[crude oil if,refined petroleum and coke 19,CO2]</t>
  </si>
  <si>
    <t>Industrial Energy Related Emissions Excluding Fuels to Power CCS[crude oil if,refined petroleum and coke 19,VOC]</t>
  </si>
  <si>
    <t>Industrial Energy Related Emissions Excluding Fuels to Power CCS[crude oil if,refined petroleum and coke 19,CO]</t>
  </si>
  <si>
    <t>Industrial Energy Related Emissions Excluding Fuels to Power CCS[crude oil if,refined petroleum and coke 19,NOx]</t>
  </si>
  <si>
    <t>Industrial Energy Related Emissions Excluding Fuels to Power CCS[crude oil if,refined petroleum and coke 19,PM10]</t>
  </si>
  <si>
    <t>Industrial Energy Related Emissions Excluding Fuels to Power CCS[crude oil if,refined petroleum and coke 19,PM25]</t>
  </si>
  <si>
    <t>Industrial Energy Related Emissions Excluding Fuels to Power CCS[crude oil if,refined petroleum and coke 19,SOx]</t>
  </si>
  <si>
    <t>Industrial Energy Related Emissions Excluding Fuels to Power CCS[crude oil if,refined petroleum and coke 19,BC]</t>
  </si>
  <si>
    <t>Industrial Energy Related Emissions Excluding Fuels to Power CCS[crude oil if,refined petroleum and coke 19,OC]</t>
  </si>
  <si>
    <t>Industrial Energy Related Emissions Excluding Fuels to Power CCS[crude oil if,refined petroleum and coke 19,CH4]</t>
  </si>
  <si>
    <t>Industrial Energy Related Emissions Excluding Fuels to Power CCS[crude oil if,refined petroleum and coke 19,N2O]</t>
  </si>
  <si>
    <t>Industrial Energy Related Emissions Excluding Fuels to Power CCS[crude oil if,refined petroleum and coke 19,F gases]</t>
  </si>
  <si>
    <t>Industrial Energy Related Emissions Excluding Fuels to Power CCS[crude oil if,chemicals 20,CO2]</t>
  </si>
  <si>
    <t>Industrial Energy Related Emissions Excluding Fuels to Power CCS[crude oil if,chemicals 20,VOC]</t>
  </si>
  <si>
    <t>Industrial Energy Related Emissions Excluding Fuels to Power CCS[crude oil if,chemicals 20,CO]</t>
  </si>
  <si>
    <t>Industrial Energy Related Emissions Excluding Fuels to Power CCS[crude oil if,chemicals 20,NOx]</t>
  </si>
  <si>
    <t>Industrial Energy Related Emissions Excluding Fuels to Power CCS[crude oil if,chemicals 20,PM10]</t>
  </si>
  <si>
    <t>Industrial Energy Related Emissions Excluding Fuels to Power CCS[crude oil if,chemicals 20,PM25]</t>
  </si>
  <si>
    <t>Industrial Energy Related Emissions Excluding Fuels to Power CCS[crude oil if,chemicals 20,SOx]</t>
  </si>
  <si>
    <t>Industrial Energy Related Emissions Excluding Fuels to Power CCS[crude oil if,chemicals 20,BC]</t>
  </si>
  <si>
    <t>Industrial Energy Related Emissions Excluding Fuels to Power CCS[crude oil if,chemicals 20,OC]</t>
  </si>
  <si>
    <t>Industrial Energy Related Emissions Excluding Fuels to Power CCS[crude oil if,chemicals 20,CH4]</t>
  </si>
  <si>
    <t>Industrial Energy Related Emissions Excluding Fuels to Power CCS[crude oil if,chemicals 20,N2O]</t>
  </si>
  <si>
    <t>Industrial Energy Related Emissions Excluding Fuels to Power CCS[crude oil if,chemicals 20,F gases]</t>
  </si>
  <si>
    <t>Industrial Energy Related Emissions Excluding Fuels to Power CCS[crude oil if,rubber and plastic products 22,CO2]</t>
  </si>
  <si>
    <t>Industrial Energy Related Emissions Excluding Fuels to Power CCS[crude oil if,rubber and plastic products 22,VOC]</t>
  </si>
  <si>
    <t>Industrial Energy Related Emissions Excluding Fuels to Power CCS[crude oil if,rubber and plastic products 22,CO]</t>
  </si>
  <si>
    <t>Industrial Energy Related Emissions Excluding Fuels to Power CCS[crude oil if,rubber and plastic products 22,NOx]</t>
  </si>
  <si>
    <t>Industrial Energy Related Emissions Excluding Fuels to Power CCS[crude oil if,rubber and plastic products 22,PM10]</t>
  </si>
  <si>
    <t>Industrial Energy Related Emissions Excluding Fuels to Power CCS[crude oil if,rubber and plastic products 22,PM25]</t>
  </si>
  <si>
    <t>Industrial Energy Related Emissions Excluding Fuels to Power CCS[crude oil if,rubber and plastic products 22,SOx]</t>
  </si>
  <si>
    <t>Industrial Energy Related Emissions Excluding Fuels to Power CCS[crude oil if,rubber and plastic products 22,BC]</t>
  </si>
  <si>
    <t>Industrial Energy Related Emissions Excluding Fuels to Power CCS[crude oil if,rubber and plastic products 22,OC]</t>
  </si>
  <si>
    <t>Industrial Energy Related Emissions Excluding Fuels to Power CCS[crude oil if,rubber and plastic products 22,CH4]</t>
  </si>
  <si>
    <t>Industrial Energy Related Emissions Excluding Fuels to Power CCS[crude oil if,rubber and plastic products 22,N2O]</t>
  </si>
  <si>
    <t>Industrial Energy Related Emissions Excluding Fuels to Power CCS[crude oil if,rubber and plastic products 22,F gases]</t>
  </si>
  <si>
    <t>Industrial Energy Related Emissions Excluding Fuels to Power CCS[crude oil if,glass and glass products 231,CO2]</t>
  </si>
  <si>
    <t>Industrial Energy Related Emissions Excluding Fuels to Power CCS[crude oil if,glass and glass products 231,VOC]</t>
  </si>
  <si>
    <t>Industrial Energy Related Emissions Excluding Fuels to Power CCS[crude oil if,glass and glass products 231,CO]</t>
  </si>
  <si>
    <t>Industrial Energy Related Emissions Excluding Fuels to Power CCS[crude oil if,glass and glass products 231,NOx]</t>
  </si>
  <si>
    <t>Industrial Energy Related Emissions Excluding Fuels to Power CCS[crude oil if,glass and glass products 231,PM10]</t>
  </si>
  <si>
    <t>Industrial Energy Related Emissions Excluding Fuels to Power CCS[crude oil if,glass and glass products 231,PM25]</t>
  </si>
  <si>
    <t>Industrial Energy Related Emissions Excluding Fuels to Power CCS[crude oil if,glass and glass products 231,SOx]</t>
  </si>
  <si>
    <t>Industrial Energy Related Emissions Excluding Fuels to Power CCS[crude oil if,glass and glass products 231,BC]</t>
  </si>
  <si>
    <t>Industrial Energy Related Emissions Excluding Fuels to Power CCS[crude oil if,glass and glass products 231,OC]</t>
  </si>
  <si>
    <t>Industrial Energy Related Emissions Excluding Fuels to Power CCS[crude oil if,glass and glass products 231,CH4]</t>
  </si>
  <si>
    <t>Industrial Energy Related Emissions Excluding Fuels to Power CCS[crude oil if,glass and glass products 231,N2O]</t>
  </si>
  <si>
    <t>Industrial Energy Related Emissions Excluding Fuels to Power CCS[crude oil if,glass and glass products 231,F gases]</t>
  </si>
  <si>
    <t>Industrial Energy Related Emissions Excluding Fuels to Power CCS[crude oil if,cement and other nonmetallic minerals 239,CO2]</t>
  </si>
  <si>
    <t>Industrial Energy Related Emissions Excluding Fuels to Power CCS[crude oil if,cement and other nonmetallic minerals 239,VOC]</t>
  </si>
  <si>
    <t>Industrial Energy Related Emissions Excluding Fuels to Power CCS[crude oil if,cement and other nonmetallic minerals 239,CO]</t>
  </si>
  <si>
    <t>Industrial Energy Related Emissions Excluding Fuels to Power CCS[crude oil if,cement and other nonmetallic minerals 239,NOx]</t>
  </si>
  <si>
    <t>Industrial Energy Related Emissions Excluding Fuels to Power CCS[crude oil if,cement and other nonmetallic minerals 239,PM10]</t>
  </si>
  <si>
    <t>Industrial Energy Related Emissions Excluding Fuels to Power CCS[crude oil if,cement and other nonmetallic minerals 239,PM25]</t>
  </si>
  <si>
    <t>Industrial Energy Related Emissions Excluding Fuels to Power CCS[crude oil if,cement and other nonmetallic minerals 239,SOx]</t>
  </si>
  <si>
    <t>Industrial Energy Related Emissions Excluding Fuels to Power CCS[crude oil if,cement and other nonmetallic minerals 239,BC]</t>
  </si>
  <si>
    <t>Industrial Energy Related Emissions Excluding Fuels to Power CCS[crude oil if,cement and other nonmetallic minerals 239,OC]</t>
  </si>
  <si>
    <t>Industrial Energy Related Emissions Excluding Fuels to Power CCS[crude oil if,cement and other nonmetallic minerals 239,CH4]</t>
  </si>
  <si>
    <t>Industrial Energy Related Emissions Excluding Fuels to Power CCS[crude oil if,cement and other nonmetallic minerals 239,N2O]</t>
  </si>
  <si>
    <t>Industrial Energy Related Emissions Excluding Fuels to Power CCS[crude oil if,cement and other nonmetallic minerals 239,F gases]</t>
  </si>
  <si>
    <t>Industrial Energy Related Emissions Excluding Fuels to Power CCS[crude oil if,iron and steel 241,CO2]</t>
  </si>
  <si>
    <t>Industrial Energy Related Emissions Excluding Fuels to Power CCS[crude oil if,iron and steel 241,VOC]</t>
  </si>
  <si>
    <t>Industrial Energy Related Emissions Excluding Fuels to Power CCS[crude oil if,iron and steel 241,CO]</t>
  </si>
  <si>
    <t>Industrial Energy Related Emissions Excluding Fuels to Power CCS[crude oil if,iron and steel 241,NOx]</t>
  </si>
  <si>
    <t>Industrial Energy Related Emissions Excluding Fuels to Power CCS[crude oil if,iron and steel 241,PM10]</t>
  </si>
  <si>
    <t>Industrial Energy Related Emissions Excluding Fuels to Power CCS[crude oil if,iron and steel 241,PM25]</t>
  </si>
  <si>
    <t>Industrial Energy Related Emissions Excluding Fuels to Power CCS[crude oil if,iron and steel 241,SOx]</t>
  </si>
  <si>
    <t>Industrial Energy Related Emissions Excluding Fuels to Power CCS[crude oil if,iron and steel 241,BC]</t>
  </si>
  <si>
    <t>Industrial Energy Related Emissions Excluding Fuels to Power CCS[crude oil if,iron and steel 241,OC]</t>
  </si>
  <si>
    <t>Industrial Energy Related Emissions Excluding Fuels to Power CCS[crude oil if,iron and steel 241,CH4]</t>
  </si>
  <si>
    <t>Industrial Energy Related Emissions Excluding Fuels to Power CCS[crude oil if,iron and steel 241,N2O]</t>
  </si>
  <si>
    <t>Industrial Energy Related Emissions Excluding Fuels to Power CCS[crude oil if,iron and steel 241,F gases]</t>
  </si>
  <si>
    <t>Industrial Energy Related Emissions Excluding Fuels to Power CCS[crude oil if,other metals 242,CO2]</t>
  </si>
  <si>
    <t>Industrial Energy Related Emissions Excluding Fuels to Power CCS[crude oil if,other metals 242,VOC]</t>
  </si>
  <si>
    <t>Industrial Energy Related Emissions Excluding Fuels to Power CCS[crude oil if,other metals 242,CO]</t>
  </si>
  <si>
    <t>Industrial Energy Related Emissions Excluding Fuels to Power CCS[crude oil if,other metals 242,NOx]</t>
  </si>
  <si>
    <t>Industrial Energy Related Emissions Excluding Fuels to Power CCS[crude oil if,other metals 242,PM10]</t>
  </si>
  <si>
    <t>Industrial Energy Related Emissions Excluding Fuels to Power CCS[crude oil if,other metals 242,PM25]</t>
  </si>
  <si>
    <t>Industrial Energy Related Emissions Excluding Fuels to Power CCS[crude oil if,other metals 242,SOx]</t>
  </si>
  <si>
    <t>Industrial Energy Related Emissions Excluding Fuels to Power CCS[crude oil if,other metals 242,BC]</t>
  </si>
  <si>
    <t>Industrial Energy Related Emissions Excluding Fuels to Power CCS[crude oil if,other metals 242,OC]</t>
  </si>
  <si>
    <t>Industrial Energy Related Emissions Excluding Fuels to Power CCS[crude oil if,other metals 242,CH4]</t>
  </si>
  <si>
    <t>Industrial Energy Related Emissions Excluding Fuels to Power CCS[crude oil if,other metals 242,N2O]</t>
  </si>
  <si>
    <t>Industrial Energy Related Emissions Excluding Fuels to Power CCS[crude oil if,other metals 242,F gases]</t>
  </si>
  <si>
    <t>Industrial Energy Related Emissions Excluding Fuels to Power CCS[crude oil if,metal products except machinery and vehicles 25,CO2]</t>
  </si>
  <si>
    <t>Industrial Energy Related Emissions Excluding Fuels to Power CCS[crude oil if,metal products except machinery and vehicles 25,VOC]</t>
  </si>
  <si>
    <t>Industrial Energy Related Emissions Excluding Fuels to Power CCS[crude oil if,metal products except machinery and vehicles 25,CO]</t>
  </si>
  <si>
    <t>Industrial Energy Related Emissions Excluding Fuels to Power CCS[crude oil if,metal products except machinery and vehicles 25,NOx]</t>
  </si>
  <si>
    <t>Industrial Energy Related Emissions Excluding Fuels to Power CCS[crude oil if,metal products except machinery and vehicles 25,PM10]</t>
  </si>
  <si>
    <t>Industrial Energy Related Emissions Excluding Fuels to Power CCS[crude oil if,metal products except machinery and vehicles 25,PM25]</t>
  </si>
  <si>
    <t>Industrial Energy Related Emissions Excluding Fuels to Power CCS[crude oil if,metal products except machinery and vehicles 25,SOx]</t>
  </si>
  <si>
    <t>Industrial Energy Related Emissions Excluding Fuels to Power CCS[crude oil if,metal products except machinery and vehicles 25,BC]</t>
  </si>
  <si>
    <t>Industrial Energy Related Emissions Excluding Fuels to Power CCS[crude oil if,metal products except machinery and vehicles 25,OC]</t>
  </si>
  <si>
    <t>Industrial Energy Related Emissions Excluding Fuels to Power CCS[crude oil if,metal products except machinery and vehicles 25,CH4]</t>
  </si>
  <si>
    <t>Industrial Energy Related Emissions Excluding Fuels to Power CCS[crude oil if,metal products except machinery and vehicles 25,N2O]</t>
  </si>
  <si>
    <t>Industrial Energy Related Emissions Excluding Fuels to Power CCS[crude oil if,metal products except machinery and vehicles 25,F gases]</t>
  </si>
  <si>
    <t>Industrial Energy Related Emissions Excluding Fuels to Power CCS[crude oil if,computers and electronics 26,CO2]</t>
  </si>
  <si>
    <t>Industrial Energy Related Emissions Excluding Fuels to Power CCS[crude oil if,computers and electronics 26,VOC]</t>
  </si>
  <si>
    <t>Industrial Energy Related Emissions Excluding Fuels to Power CCS[crude oil if,computers and electronics 26,CO]</t>
  </si>
  <si>
    <t>Industrial Energy Related Emissions Excluding Fuels to Power CCS[crude oil if,computers and electronics 26,NOx]</t>
  </si>
  <si>
    <t>Industrial Energy Related Emissions Excluding Fuels to Power CCS[crude oil if,computers and electronics 26,PM10]</t>
  </si>
  <si>
    <t>Industrial Energy Related Emissions Excluding Fuels to Power CCS[crude oil if,computers and electronics 26,PM25]</t>
  </si>
  <si>
    <t>Industrial Energy Related Emissions Excluding Fuels to Power CCS[crude oil if,computers and electronics 26,SOx]</t>
  </si>
  <si>
    <t>Industrial Energy Related Emissions Excluding Fuels to Power CCS[crude oil if,computers and electronics 26,BC]</t>
  </si>
  <si>
    <t>Industrial Energy Related Emissions Excluding Fuels to Power CCS[crude oil if,computers and electronics 26,OC]</t>
  </si>
  <si>
    <t>Industrial Energy Related Emissions Excluding Fuels to Power CCS[crude oil if,computers and electronics 26,CH4]</t>
  </si>
  <si>
    <t>Industrial Energy Related Emissions Excluding Fuels to Power CCS[crude oil if,computers and electronics 26,N2O]</t>
  </si>
  <si>
    <t>Industrial Energy Related Emissions Excluding Fuels to Power CCS[crude oil if,computers and electronics 26,F gases]</t>
  </si>
  <si>
    <t>Industrial Energy Related Emissions Excluding Fuels to Power CCS[crude oil if,appliances and electrical equipment 27,CO2]</t>
  </si>
  <si>
    <t>Industrial Energy Related Emissions Excluding Fuels to Power CCS[crude oil if,appliances and electrical equipment 27,VOC]</t>
  </si>
  <si>
    <t>Industrial Energy Related Emissions Excluding Fuels to Power CCS[crude oil if,appliances and electrical equipment 27,CO]</t>
  </si>
  <si>
    <t>Industrial Energy Related Emissions Excluding Fuels to Power CCS[crude oil if,appliances and electrical equipment 27,NOx]</t>
  </si>
  <si>
    <t>Industrial Energy Related Emissions Excluding Fuels to Power CCS[crude oil if,appliances and electrical equipment 27,PM10]</t>
  </si>
  <si>
    <t>Industrial Energy Related Emissions Excluding Fuels to Power CCS[crude oil if,appliances and electrical equipment 27,PM25]</t>
  </si>
  <si>
    <t>Industrial Energy Related Emissions Excluding Fuels to Power CCS[crude oil if,appliances and electrical equipment 27,SOx]</t>
  </si>
  <si>
    <t>Industrial Energy Related Emissions Excluding Fuels to Power CCS[crude oil if,appliances and electrical equipment 27,BC]</t>
  </si>
  <si>
    <t>Industrial Energy Related Emissions Excluding Fuels to Power CCS[crude oil if,appliances and electrical equipment 27,OC]</t>
  </si>
  <si>
    <t>Industrial Energy Related Emissions Excluding Fuels to Power CCS[crude oil if,appliances and electrical equipment 27,CH4]</t>
  </si>
  <si>
    <t>Industrial Energy Related Emissions Excluding Fuels to Power CCS[crude oil if,appliances and electrical equipment 27,N2O]</t>
  </si>
  <si>
    <t>Industrial Energy Related Emissions Excluding Fuels to Power CCS[crude oil if,appliances and electrical equipment 27,F gases]</t>
  </si>
  <si>
    <t>Industrial Energy Related Emissions Excluding Fuels to Power CCS[crude oil if,other machinery 28,CO2]</t>
  </si>
  <si>
    <t>Industrial Energy Related Emissions Excluding Fuels to Power CCS[crude oil if,other machinery 28,VOC]</t>
  </si>
  <si>
    <t>Industrial Energy Related Emissions Excluding Fuels to Power CCS[crude oil if,other machinery 28,CO]</t>
  </si>
  <si>
    <t>Industrial Energy Related Emissions Excluding Fuels to Power CCS[crude oil if,other machinery 28,NOx]</t>
  </si>
  <si>
    <t>Industrial Energy Related Emissions Excluding Fuels to Power CCS[crude oil if,other machinery 28,PM10]</t>
  </si>
  <si>
    <t>Industrial Energy Related Emissions Excluding Fuels to Power CCS[crude oil if,other machinery 28,PM25]</t>
  </si>
  <si>
    <t>Industrial Energy Related Emissions Excluding Fuels to Power CCS[crude oil if,other machinery 28,SOx]</t>
  </si>
  <si>
    <t>Industrial Energy Related Emissions Excluding Fuels to Power CCS[crude oil if,other machinery 28,BC]</t>
  </si>
  <si>
    <t>Industrial Energy Related Emissions Excluding Fuels to Power CCS[crude oil if,other machinery 28,OC]</t>
  </si>
  <si>
    <t>Industrial Energy Related Emissions Excluding Fuels to Power CCS[crude oil if,other machinery 28,CH4]</t>
  </si>
  <si>
    <t>Industrial Energy Related Emissions Excluding Fuels to Power CCS[crude oil if,other machinery 28,N2O]</t>
  </si>
  <si>
    <t>Industrial Energy Related Emissions Excluding Fuels to Power CCS[crude oil if,other machinery 28,F gases]</t>
  </si>
  <si>
    <t>Industrial Energy Related Emissions Excluding Fuels to Power CCS[crude oil if,road vehicles 29,CO2]</t>
  </si>
  <si>
    <t>Industrial Energy Related Emissions Excluding Fuels to Power CCS[crude oil if,road vehicles 29,VOC]</t>
  </si>
  <si>
    <t>Industrial Energy Related Emissions Excluding Fuels to Power CCS[crude oil if,road vehicles 29,CO]</t>
  </si>
  <si>
    <t>Industrial Energy Related Emissions Excluding Fuels to Power CCS[crude oil if,road vehicles 29,NOx]</t>
  </si>
  <si>
    <t>Industrial Energy Related Emissions Excluding Fuels to Power CCS[crude oil if,road vehicles 29,PM10]</t>
  </si>
  <si>
    <t>Industrial Energy Related Emissions Excluding Fuels to Power CCS[crude oil if,road vehicles 29,PM25]</t>
  </si>
  <si>
    <t>Industrial Energy Related Emissions Excluding Fuels to Power CCS[crude oil if,road vehicles 29,SOx]</t>
  </si>
  <si>
    <t>Industrial Energy Related Emissions Excluding Fuels to Power CCS[crude oil if,road vehicles 29,BC]</t>
  </si>
  <si>
    <t>Industrial Energy Related Emissions Excluding Fuels to Power CCS[crude oil if,road vehicles 29,OC]</t>
  </si>
  <si>
    <t>Industrial Energy Related Emissions Excluding Fuels to Power CCS[crude oil if,road vehicles 29,CH4]</t>
  </si>
  <si>
    <t>Industrial Energy Related Emissions Excluding Fuels to Power CCS[crude oil if,road vehicles 29,N2O]</t>
  </si>
  <si>
    <t>Industrial Energy Related Emissions Excluding Fuels to Power CCS[crude oil if,road vehicles 29,F gases]</t>
  </si>
  <si>
    <t>Industrial Energy Related Emissions Excluding Fuels to Power CCS[crude oil if,nonroad vehicles 30,CO2]</t>
  </si>
  <si>
    <t>Industrial Energy Related Emissions Excluding Fuels to Power CCS[crude oil if,nonroad vehicles 30,VOC]</t>
  </si>
  <si>
    <t>Industrial Energy Related Emissions Excluding Fuels to Power CCS[crude oil if,nonroad vehicles 30,CO]</t>
  </si>
  <si>
    <t>Industrial Energy Related Emissions Excluding Fuels to Power CCS[crude oil if,nonroad vehicles 30,NOx]</t>
  </si>
  <si>
    <t>Industrial Energy Related Emissions Excluding Fuels to Power CCS[crude oil if,nonroad vehicles 30,PM10]</t>
  </si>
  <si>
    <t>Industrial Energy Related Emissions Excluding Fuels to Power CCS[crude oil if,nonroad vehicles 30,PM25]</t>
  </si>
  <si>
    <t>Industrial Energy Related Emissions Excluding Fuels to Power CCS[crude oil if,nonroad vehicles 30,SOx]</t>
  </si>
  <si>
    <t>Industrial Energy Related Emissions Excluding Fuels to Power CCS[crude oil if,nonroad vehicles 30,BC]</t>
  </si>
  <si>
    <t>Industrial Energy Related Emissions Excluding Fuels to Power CCS[crude oil if,nonroad vehicles 30,OC]</t>
  </si>
  <si>
    <t>Industrial Energy Related Emissions Excluding Fuels to Power CCS[crude oil if,nonroad vehicles 30,CH4]</t>
  </si>
  <si>
    <t>Industrial Energy Related Emissions Excluding Fuels to Power CCS[crude oil if,nonroad vehicles 30,N2O]</t>
  </si>
  <si>
    <t>Industrial Energy Related Emissions Excluding Fuels to Power CCS[crude oil if,nonroad vehicles 30,F gases]</t>
  </si>
  <si>
    <t>Industrial Energy Related Emissions Excluding Fuels to Power CCS[crude oil if,other manufacturing 31T33,CO2]</t>
  </si>
  <si>
    <t>Industrial Energy Related Emissions Excluding Fuels to Power CCS[crude oil if,other manufacturing 31T33,VOC]</t>
  </si>
  <si>
    <t>Industrial Energy Related Emissions Excluding Fuels to Power CCS[crude oil if,other manufacturing 31T33,CO]</t>
  </si>
  <si>
    <t>Industrial Energy Related Emissions Excluding Fuels to Power CCS[crude oil if,other manufacturing 31T33,NOx]</t>
  </si>
  <si>
    <t>Industrial Energy Related Emissions Excluding Fuels to Power CCS[crude oil if,other manufacturing 31T33,PM10]</t>
  </si>
  <si>
    <t>Industrial Energy Related Emissions Excluding Fuels to Power CCS[crude oil if,other manufacturing 31T33,PM25]</t>
  </si>
  <si>
    <t>Industrial Energy Related Emissions Excluding Fuels to Power CCS[crude oil if,other manufacturing 31T33,SOx]</t>
  </si>
  <si>
    <t>Industrial Energy Related Emissions Excluding Fuels to Power CCS[crude oil if,other manufacturing 31T33,BC]</t>
  </si>
  <si>
    <t>Industrial Energy Related Emissions Excluding Fuels to Power CCS[crude oil if,other manufacturing 31T33,OC]</t>
  </si>
  <si>
    <t>Industrial Energy Related Emissions Excluding Fuels to Power CCS[crude oil if,other manufacturing 31T33,CH4]</t>
  </si>
  <si>
    <t>Industrial Energy Related Emissions Excluding Fuels to Power CCS[crude oil if,other manufacturing 31T33,N2O]</t>
  </si>
  <si>
    <t>Industrial Energy Related Emissions Excluding Fuels to Power CCS[crude oil if,other manufacturing 31T33,F gases]</t>
  </si>
  <si>
    <t>Industrial Energy Related Emissions Excluding Fuels to Power CCS[crude oil if,energy pipelines and gas processing 352T353,CO2]</t>
  </si>
  <si>
    <t>Industrial Energy Related Emissions Excluding Fuels to Power CCS[crude oil if,energy pipelines and gas processing 352T353,VOC]</t>
  </si>
  <si>
    <t>Industrial Energy Related Emissions Excluding Fuels to Power CCS[crude oil if,energy pipelines and gas processing 352T353,CO]</t>
  </si>
  <si>
    <t>Industrial Energy Related Emissions Excluding Fuels to Power CCS[crude oil if,energy pipelines and gas processing 352T353,NOx]</t>
  </si>
  <si>
    <t>Industrial Energy Related Emissions Excluding Fuels to Power CCS[crude oil if,energy pipelines and gas processing 352T353,PM10]</t>
  </si>
  <si>
    <t>Industrial Energy Related Emissions Excluding Fuels to Power CCS[crude oil if,energy pipelines and gas processing 352T353,PM25]</t>
  </si>
  <si>
    <t>Industrial Energy Related Emissions Excluding Fuels to Power CCS[crude oil if,energy pipelines and gas processing 352T353,SOx]</t>
  </si>
  <si>
    <t>Industrial Energy Related Emissions Excluding Fuels to Power CCS[crude oil if,energy pipelines and gas processing 352T353,BC]</t>
  </si>
  <si>
    <t>Industrial Energy Related Emissions Excluding Fuels to Power CCS[crude oil if,energy pipelines and gas processing 352T353,OC]</t>
  </si>
  <si>
    <t>Industrial Energy Related Emissions Excluding Fuels to Power CCS[crude oil if,energy pipelines and gas processing 352T353,CH4]</t>
  </si>
  <si>
    <t>Industrial Energy Related Emissions Excluding Fuels to Power CCS[crude oil if,energy pipelines and gas processing 352T353,N2O]</t>
  </si>
  <si>
    <t>Industrial Energy Related Emissions Excluding Fuels to Power CCS[crude oil if,energy pipelines and gas processing 352T353,F gases]</t>
  </si>
  <si>
    <t>Industrial Energy Related Emissions Excluding Fuels to Power CCS[crude oil if,water and waste 36T39,CO2]</t>
  </si>
  <si>
    <t>Industrial Energy Related Emissions Excluding Fuels to Power CCS[crude oil if,water and waste 36T39,VOC]</t>
  </si>
  <si>
    <t>Industrial Energy Related Emissions Excluding Fuels to Power CCS[crude oil if,water and waste 36T39,CO]</t>
  </si>
  <si>
    <t>Industrial Energy Related Emissions Excluding Fuels to Power CCS[crude oil if,water and waste 36T39,NOx]</t>
  </si>
  <si>
    <t>Industrial Energy Related Emissions Excluding Fuels to Power CCS[crude oil if,water and waste 36T39,PM10]</t>
  </si>
  <si>
    <t>Industrial Energy Related Emissions Excluding Fuels to Power CCS[crude oil if,water and waste 36T39,PM25]</t>
  </si>
  <si>
    <t>Industrial Energy Related Emissions Excluding Fuels to Power CCS[crude oil if,water and waste 36T39,SOx]</t>
  </si>
  <si>
    <t>Industrial Energy Related Emissions Excluding Fuels to Power CCS[crude oil if,water and waste 36T39,BC]</t>
  </si>
  <si>
    <t>Industrial Energy Related Emissions Excluding Fuels to Power CCS[crude oil if,water and waste 36T39,OC]</t>
  </si>
  <si>
    <t>Industrial Energy Related Emissions Excluding Fuels to Power CCS[crude oil if,water and waste 36T39,CH4]</t>
  </si>
  <si>
    <t>Industrial Energy Related Emissions Excluding Fuels to Power CCS[crude oil if,water and waste 36T39,N2O]</t>
  </si>
  <si>
    <t>Industrial Energy Related Emissions Excluding Fuels to Power CCS[crude oil if,water and waste 36T39,F gases]</t>
  </si>
  <si>
    <t>Industrial Energy Related Emissions Excluding Fuels to Power CCS[crude oil if,construction 41T43,CO2]</t>
  </si>
  <si>
    <t>Industrial Energy Related Emissions Excluding Fuels to Power CCS[crude oil if,construction 41T43,VOC]</t>
  </si>
  <si>
    <t>Industrial Energy Related Emissions Excluding Fuels to Power CCS[crude oil if,construction 41T43,CO]</t>
  </si>
  <si>
    <t>Industrial Energy Related Emissions Excluding Fuels to Power CCS[crude oil if,construction 41T43,NOx]</t>
  </si>
  <si>
    <t>Industrial Energy Related Emissions Excluding Fuels to Power CCS[crude oil if,construction 41T43,PM10]</t>
  </si>
  <si>
    <t>Industrial Energy Related Emissions Excluding Fuels to Power CCS[crude oil if,construction 41T43,PM25]</t>
  </si>
  <si>
    <t>Industrial Energy Related Emissions Excluding Fuels to Power CCS[crude oil if,construction 41T43,SOx]</t>
  </si>
  <si>
    <t>Industrial Energy Related Emissions Excluding Fuels to Power CCS[crude oil if,construction 41T43,BC]</t>
  </si>
  <si>
    <t>Industrial Energy Related Emissions Excluding Fuels to Power CCS[crude oil if,construction 41T43,OC]</t>
  </si>
  <si>
    <t>Industrial Energy Related Emissions Excluding Fuels to Power CCS[crude oil if,construction 41T43,CH4]</t>
  </si>
  <si>
    <t>Industrial Energy Related Emissions Excluding Fuels to Power CCS[crude oil if,construction 41T43,N2O]</t>
  </si>
  <si>
    <t>Industrial Energy Related Emissions Excluding Fuels to Power CCS[crude oil if,construction 41T43,F gases]</t>
  </si>
  <si>
    <t>Industrial Energy Related Emissions Excluding Fuels to Power CCS[heavy or residual fuel oil if,agriculture and forestry 01T03,CO2]</t>
  </si>
  <si>
    <t>Industrial Energy Related Emissions Excluding Fuels to Power CCS[heavy or residual fuel oil if,agriculture and forestry 01T03,VOC]</t>
  </si>
  <si>
    <t>Industrial Energy Related Emissions Excluding Fuels to Power CCS[heavy or residual fuel oil if,agriculture and forestry 01T03,CO]</t>
  </si>
  <si>
    <t>Industrial Energy Related Emissions Excluding Fuels to Power CCS[heavy or residual fuel oil if,agriculture and forestry 01T03,NOx]</t>
  </si>
  <si>
    <t>Industrial Energy Related Emissions Excluding Fuels to Power CCS[heavy or residual fuel oil if,agriculture and forestry 01T03,PM10]</t>
  </si>
  <si>
    <t>Industrial Energy Related Emissions Excluding Fuels to Power CCS[heavy or residual fuel oil if,agriculture and forestry 01T03,PM25]</t>
  </si>
  <si>
    <t>Industrial Energy Related Emissions Excluding Fuels to Power CCS[heavy or residual fuel oil if,agriculture and forestry 01T03,SOx]</t>
  </si>
  <si>
    <t>Industrial Energy Related Emissions Excluding Fuels to Power CCS[heavy or residual fuel oil if,agriculture and forestry 01T03,BC]</t>
  </si>
  <si>
    <t>Industrial Energy Related Emissions Excluding Fuels to Power CCS[heavy or residual fuel oil if,agriculture and forestry 01T03,OC]</t>
  </si>
  <si>
    <t>Industrial Energy Related Emissions Excluding Fuels to Power CCS[heavy or residual fuel oil if,agriculture and forestry 01T03,CH4]</t>
  </si>
  <si>
    <t>Industrial Energy Related Emissions Excluding Fuels to Power CCS[heavy or residual fuel oil if,agriculture and forestry 01T03,N2O]</t>
  </si>
  <si>
    <t>Industrial Energy Related Emissions Excluding Fuels to Power CCS[heavy or residual fuel oil if,agriculture and forestry 01T03,F gases]</t>
  </si>
  <si>
    <t>Industrial Energy Related Emissions Excluding Fuels to Power CCS[heavy or residual fuel oil if,coal mining 05,CO2]</t>
  </si>
  <si>
    <t>Industrial Energy Related Emissions Excluding Fuels to Power CCS[heavy or residual fuel oil if,coal mining 05,VOC]</t>
  </si>
  <si>
    <t>Industrial Energy Related Emissions Excluding Fuels to Power CCS[heavy or residual fuel oil if,coal mining 05,CO]</t>
  </si>
  <si>
    <t>Industrial Energy Related Emissions Excluding Fuels to Power CCS[heavy or residual fuel oil if,coal mining 05,NOx]</t>
  </si>
  <si>
    <t>Industrial Energy Related Emissions Excluding Fuels to Power CCS[heavy or residual fuel oil if,coal mining 05,PM10]</t>
  </si>
  <si>
    <t>Industrial Energy Related Emissions Excluding Fuels to Power CCS[heavy or residual fuel oil if,coal mining 05,PM25]</t>
  </si>
  <si>
    <t>Industrial Energy Related Emissions Excluding Fuels to Power CCS[heavy or residual fuel oil if,coal mining 05,SOx]</t>
  </si>
  <si>
    <t>Industrial Energy Related Emissions Excluding Fuels to Power CCS[heavy or residual fuel oil if,coal mining 05,BC]</t>
  </si>
  <si>
    <t>Industrial Energy Related Emissions Excluding Fuels to Power CCS[heavy or residual fuel oil if,coal mining 05,OC]</t>
  </si>
  <si>
    <t>Industrial Energy Related Emissions Excluding Fuels to Power CCS[heavy or residual fuel oil if,coal mining 05,CH4]</t>
  </si>
  <si>
    <t>Industrial Energy Related Emissions Excluding Fuels to Power CCS[heavy or residual fuel oil if,coal mining 05,N2O]</t>
  </si>
  <si>
    <t>Industrial Energy Related Emissions Excluding Fuels to Power CCS[heavy or residual fuel oil if,coal mining 05,F gases]</t>
  </si>
  <si>
    <t>Industrial Energy Related Emissions Excluding Fuels to Power CCS[heavy or residual fuel oil if,oil and gas extraction 06,CO2]</t>
  </si>
  <si>
    <t>Industrial Energy Related Emissions Excluding Fuels to Power CCS[heavy or residual fuel oil if,oil and gas extraction 06,VOC]</t>
  </si>
  <si>
    <t>Industrial Energy Related Emissions Excluding Fuels to Power CCS[heavy or residual fuel oil if,oil and gas extraction 06,CO]</t>
  </si>
  <si>
    <t>Industrial Energy Related Emissions Excluding Fuels to Power CCS[heavy or residual fuel oil if,oil and gas extraction 06,NOx]</t>
  </si>
  <si>
    <t>Industrial Energy Related Emissions Excluding Fuels to Power CCS[heavy or residual fuel oil if,oil and gas extraction 06,PM10]</t>
  </si>
  <si>
    <t>Industrial Energy Related Emissions Excluding Fuels to Power CCS[heavy or residual fuel oil if,oil and gas extraction 06,PM25]</t>
  </si>
  <si>
    <t>Industrial Energy Related Emissions Excluding Fuels to Power CCS[heavy or residual fuel oil if,oil and gas extraction 06,SOx]</t>
  </si>
  <si>
    <t>Industrial Energy Related Emissions Excluding Fuels to Power CCS[heavy or residual fuel oil if,oil and gas extraction 06,BC]</t>
  </si>
  <si>
    <t>Industrial Energy Related Emissions Excluding Fuels to Power CCS[heavy or residual fuel oil if,oil and gas extraction 06,OC]</t>
  </si>
  <si>
    <t>Industrial Energy Related Emissions Excluding Fuels to Power CCS[heavy or residual fuel oil if,oil and gas extraction 06,CH4]</t>
  </si>
  <si>
    <t>Industrial Energy Related Emissions Excluding Fuels to Power CCS[heavy or residual fuel oil if,oil and gas extraction 06,N2O]</t>
  </si>
  <si>
    <t>Industrial Energy Related Emissions Excluding Fuels to Power CCS[heavy or residual fuel oil if,oil and gas extraction 06,F gases]</t>
  </si>
  <si>
    <t>Industrial Energy Related Emissions Excluding Fuels to Power CCS[heavy or residual fuel oil if,other mining and quarrying 07T08,CO2]</t>
  </si>
  <si>
    <t>Industrial Energy Related Emissions Excluding Fuels to Power CCS[heavy or residual fuel oil if,other mining and quarrying 07T08,VOC]</t>
  </si>
  <si>
    <t>Industrial Energy Related Emissions Excluding Fuels to Power CCS[heavy or residual fuel oil if,other mining and quarrying 07T08,CO]</t>
  </si>
  <si>
    <t>Industrial Energy Related Emissions Excluding Fuels to Power CCS[heavy or residual fuel oil if,other mining and quarrying 07T08,NOx]</t>
  </si>
  <si>
    <t>Industrial Energy Related Emissions Excluding Fuels to Power CCS[heavy or residual fuel oil if,other mining and quarrying 07T08,PM10]</t>
  </si>
  <si>
    <t>Industrial Energy Related Emissions Excluding Fuels to Power CCS[heavy or residual fuel oil if,other mining and quarrying 07T08,PM25]</t>
  </si>
  <si>
    <t>Industrial Energy Related Emissions Excluding Fuels to Power CCS[heavy or residual fuel oil if,other mining and quarrying 07T08,SOx]</t>
  </si>
  <si>
    <t>Industrial Energy Related Emissions Excluding Fuels to Power CCS[heavy or residual fuel oil if,other mining and quarrying 07T08,BC]</t>
  </si>
  <si>
    <t>Industrial Energy Related Emissions Excluding Fuels to Power CCS[heavy or residual fuel oil if,other mining and quarrying 07T08,OC]</t>
  </si>
  <si>
    <t>Industrial Energy Related Emissions Excluding Fuels to Power CCS[heavy or residual fuel oil if,other mining and quarrying 07T08,CH4]</t>
  </si>
  <si>
    <t>Industrial Energy Related Emissions Excluding Fuels to Power CCS[heavy or residual fuel oil if,other mining and quarrying 07T08,N2O]</t>
  </si>
  <si>
    <t>Industrial Energy Related Emissions Excluding Fuels to Power CCS[heavy or residual fuel oil if,other mining and quarrying 07T08,F gases]</t>
  </si>
  <si>
    <t>Industrial Energy Related Emissions Excluding Fuels to Power CCS[heavy or residual fuel oil if,food beverage and tobacco 10T12,CO2]</t>
  </si>
  <si>
    <t>Industrial Energy Related Emissions Excluding Fuels to Power CCS[heavy or residual fuel oil if,food beverage and tobacco 10T12,VOC]</t>
  </si>
  <si>
    <t>Industrial Energy Related Emissions Excluding Fuels to Power CCS[heavy or residual fuel oil if,food beverage and tobacco 10T12,CO]</t>
  </si>
  <si>
    <t>Industrial Energy Related Emissions Excluding Fuels to Power CCS[heavy or residual fuel oil if,food beverage and tobacco 10T12,NOx]</t>
  </si>
  <si>
    <t>Industrial Energy Related Emissions Excluding Fuels to Power CCS[heavy or residual fuel oil if,food beverage and tobacco 10T12,PM10]</t>
  </si>
  <si>
    <t>Industrial Energy Related Emissions Excluding Fuels to Power CCS[heavy or residual fuel oil if,food beverage and tobacco 10T12,PM25]</t>
  </si>
  <si>
    <t>Industrial Energy Related Emissions Excluding Fuels to Power CCS[heavy or residual fuel oil if,food beverage and tobacco 10T12,SOx]</t>
  </si>
  <si>
    <t>Industrial Energy Related Emissions Excluding Fuels to Power CCS[heavy or residual fuel oil if,food beverage and tobacco 10T12,BC]</t>
  </si>
  <si>
    <t>Industrial Energy Related Emissions Excluding Fuels to Power CCS[heavy or residual fuel oil if,food beverage and tobacco 10T12,OC]</t>
  </si>
  <si>
    <t>Industrial Energy Related Emissions Excluding Fuels to Power CCS[heavy or residual fuel oil if,food beverage and tobacco 10T12,CH4]</t>
  </si>
  <si>
    <t>Industrial Energy Related Emissions Excluding Fuels to Power CCS[heavy or residual fuel oil if,food beverage and tobacco 10T12,N2O]</t>
  </si>
  <si>
    <t>Industrial Energy Related Emissions Excluding Fuels to Power CCS[heavy or residual fuel oil if,food beverage and tobacco 10T12,F gases]</t>
  </si>
  <si>
    <t>Industrial Energy Related Emissions Excluding Fuels to Power CCS[heavy or residual fuel oil if,textiles apparel and leather 13T15,CO2]</t>
  </si>
  <si>
    <t>Industrial Energy Related Emissions Excluding Fuels to Power CCS[heavy or residual fuel oil if,textiles apparel and leather 13T15,VOC]</t>
  </si>
  <si>
    <t>Industrial Energy Related Emissions Excluding Fuels to Power CCS[heavy or residual fuel oil if,textiles apparel and leather 13T15,CO]</t>
  </si>
  <si>
    <t>Industrial Energy Related Emissions Excluding Fuels to Power CCS[heavy or residual fuel oil if,textiles apparel and leather 13T15,NOx]</t>
  </si>
  <si>
    <t>Industrial Energy Related Emissions Excluding Fuels to Power CCS[heavy or residual fuel oil if,textiles apparel and leather 13T15,PM10]</t>
  </si>
  <si>
    <t>Industrial Energy Related Emissions Excluding Fuels to Power CCS[heavy or residual fuel oil if,textiles apparel and leather 13T15,PM25]</t>
  </si>
  <si>
    <t>Industrial Energy Related Emissions Excluding Fuels to Power CCS[heavy or residual fuel oil if,textiles apparel and leather 13T15,SOx]</t>
  </si>
  <si>
    <t>Industrial Energy Related Emissions Excluding Fuels to Power CCS[heavy or residual fuel oil if,textiles apparel and leather 13T15,BC]</t>
  </si>
  <si>
    <t>Industrial Energy Related Emissions Excluding Fuels to Power CCS[heavy or residual fuel oil if,textiles apparel and leather 13T15,OC]</t>
  </si>
  <si>
    <t>Industrial Energy Related Emissions Excluding Fuels to Power CCS[heavy or residual fuel oil if,textiles apparel and leather 13T15,CH4]</t>
  </si>
  <si>
    <t>Industrial Energy Related Emissions Excluding Fuels to Power CCS[heavy or residual fuel oil if,textiles apparel and leather 13T15,N2O]</t>
  </si>
  <si>
    <t>Industrial Energy Related Emissions Excluding Fuels to Power CCS[heavy or residual fuel oil if,textiles apparel and leather 13T15,F gases]</t>
  </si>
  <si>
    <t>Industrial Energy Related Emissions Excluding Fuels to Power CCS[heavy or residual fuel oil if,wood products 16,CO2]</t>
  </si>
  <si>
    <t>Industrial Energy Related Emissions Excluding Fuels to Power CCS[heavy or residual fuel oil if,wood products 16,VOC]</t>
  </si>
  <si>
    <t>Industrial Energy Related Emissions Excluding Fuels to Power CCS[heavy or residual fuel oil if,wood products 16,CO]</t>
  </si>
  <si>
    <t>Industrial Energy Related Emissions Excluding Fuels to Power CCS[heavy or residual fuel oil if,wood products 16,NOx]</t>
  </si>
  <si>
    <t>Industrial Energy Related Emissions Excluding Fuels to Power CCS[heavy or residual fuel oil if,wood products 16,PM10]</t>
  </si>
  <si>
    <t>Industrial Energy Related Emissions Excluding Fuels to Power CCS[heavy or residual fuel oil if,wood products 16,PM25]</t>
  </si>
  <si>
    <t>Industrial Energy Related Emissions Excluding Fuels to Power CCS[heavy or residual fuel oil if,wood products 16,SOx]</t>
  </si>
  <si>
    <t>Industrial Energy Related Emissions Excluding Fuels to Power CCS[heavy or residual fuel oil if,wood products 16,BC]</t>
  </si>
  <si>
    <t>Industrial Energy Related Emissions Excluding Fuels to Power CCS[heavy or residual fuel oil if,wood products 16,OC]</t>
  </si>
  <si>
    <t>Industrial Energy Related Emissions Excluding Fuels to Power CCS[heavy or residual fuel oil if,wood products 16,CH4]</t>
  </si>
  <si>
    <t>Industrial Energy Related Emissions Excluding Fuels to Power CCS[heavy or residual fuel oil if,wood products 16,N2O]</t>
  </si>
  <si>
    <t>Industrial Energy Related Emissions Excluding Fuels to Power CCS[heavy or residual fuel oil if,wood products 16,F gases]</t>
  </si>
  <si>
    <t>Industrial Energy Related Emissions Excluding Fuels to Power CCS[heavy or residual fuel oil if,pulp paper and printing 17T18,CO2]</t>
  </si>
  <si>
    <t>Industrial Energy Related Emissions Excluding Fuels to Power CCS[heavy or residual fuel oil if,pulp paper and printing 17T18,VOC]</t>
  </si>
  <si>
    <t>Industrial Energy Related Emissions Excluding Fuels to Power CCS[heavy or residual fuel oil if,pulp paper and printing 17T18,CO]</t>
  </si>
  <si>
    <t>Industrial Energy Related Emissions Excluding Fuels to Power CCS[heavy or residual fuel oil if,pulp paper and printing 17T18,NOx]</t>
  </si>
  <si>
    <t>Industrial Energy Related Emissions Excluding Fuels to Power CCS[heavy or residual fuel oil if,pulp paper and printing 17T18,PM10]</t>
  </si>
  <si>
    <t>Industrial Energy Related Emissions Excluding Fuels to Power CCS[heavy or residual fuel oil if,pulp paper and printing 17T18,PM25]</t>
  </si>
  <si>
    <t>Industrial Energy Related Emissions Excluding Fuels to Power CCS[heavy or residual fuel oil if,pulp paper and printing 17T18,SOx]</t>
  </si>
  <si>
    <t>Industrial Energy Related Emissions Excluding Fuels to Power CCS[heavy or residual fuel oil if,pulp paper and printing 17T18,BC]</t>
  </si>
  <si>
    <t>Industrial Energy Related Emissions Excluding Fuels to Power CCS[heavy or residual fuel oil if,pulp paper and printing 17T18,OC]</t>
  </si>
  <si>
    <t>Industrial Energy Related Emissions Excluding Fuels to Power CCS[heavy or residual fuel oil if,pulp paper and printing 17T18,CH4]</t>
  </si>
  <si>
    <t>Industrial Energy Related Emissions Excluding Fuels to Power CCS[heavy or residual fuel oil if,pulp paper and printing 17T18,N2O]</t>
  </si>
  <si>
    <t>Industrial Energy Related Emissions Excluding Fuels to Power CCS[heavy or residual fuel oil if,pulp paper and printing 17T18,F gases]</t>
  </si>
  <si>
    <t>Industrial Energy Related Emissions Excluding Fuels to Power CCS[heavy or residual fuel oil if,refined petroleum and coke 19,CO2]</t>
  </si>
  <si>
    <t>Industrial Energy Related Emissions Excluding Fuels to Power CCS[heavy or residual fuel oil if,refined petroleum and coke 19,VOC]</t>
  </si>
  <si>
    <t>Industrial Energy Related Emissions Excluding Fuels to Power CCS[heavy or residual fuel oil if,refined petroleum and coke 19,CO]</t>
  </si>
  <si>
    <t>Industrial Energy Related Emissions Excluding Fuels to Power CCS[heavy or residual fuel oil if,refined petroleum and coke 19,NOx]</t>
  </si>
  <si>
    <t>Industrial Energy Related Emissions Excluding Fuels to Power CCS[heavy or residual fuel oil if,refined petroleum and coke 19,PM10]</t>
  </si>
  <si>
    <t>Industrial Energy Related Emissions Excluding Fuels to Power CCS[heavy or residual fuel oil if,refined petroleum and coke 19,PM25]</t>
  </si>
  <si>
    <t>Industrial Energy Related Emissions Excluding Fuels to Power CCS[heavy or residual fuel oil if,refined petroleum and coke 19,SOx]</t>
  </si>
  <si>
    <t>Industrial Energy Related Emissions Excluding Fuels to Power CCS[heavy or residual fuel oil if,refined petroleum and coke 19,BC]</t>
  </si>
  <si>
    <t>Industrial Energy Related Emissions Excluding Fuels to Power CCS[heavy or residual fuel oil if,refined petroleum and coke 19,OC]</t>
  </si>
  <si>
    <t>Industrial Energy Related Emissions Excluding Fuels to Power CCS[heavy or residual fuel oil if,refined petroleum and coke 19,CH4]</t>
  </si>
  <si>
    <t>Industrial Energy Related Emissions Excluding Fuels to Power CCS[heavy or residual fuel oil if,refined petroleum and coke 19,N2O]</t>
  </si>
  <si>
    <t>Industrial Energy Related Emissions Excluding Fuels to Power CCS[heavy or residual fuel oil if,refined petroleum and coke 19,F gases]</t>
  </si>
  <si>
    <t>Industrial Energy Related Emissions Excluding Fuels to Power CCS[heavy or residual fuel oil if,chemicals 20,CO2]</t>
  </si>
  <si>
    <t>Industrial Energy Related Emissions Excluding Fuels to Power CCS[heavy or residual fuel oil if,chemicals 20,VOC]</t>
  </si>
  <si>
    <t>Industrial Energy Related Emissions Excluding Fuels to Power CCS[heavy or residual fuel oil if,chemicals 20,CO]</t>
  </si>
  <si>
    <t>Industrial Energy Related Emissions Excluding Fuels to Power CCS[heavy or residual fuel oil if,chemicals 20,NOx]</t>
  </si>
  <si>
    <t>Industrial Energy Related Emissions Excluding Fuels to Power CCS[heavy or residual fuel oil if,chemicals 20,PM10]</t>
  </si>
  <si>
    <t>Industrial Energy Related Emissions Excluding Fuels to Power CCS[heavy or residual fuel oil if,chemicals 20,PM25]</t>
  </si>
  <si>
    <t>Industrial Energy Related Emissions Excluding Fuels to Power CCS[heavy or residual fuel oil if,chemicals 20,SOx]</t>
  </si>
  <si>
    <t>Industrial Energy Related Emissions Excluding Fuels to Power CCS[heavy or residual fuel oil if,chemicals 20,BC]</t>
  </si>
  <si>
    <t>Industrial Energy Related Emissions Excluding Fuels to Power CCS[heavy or residual fuel oil if,chemicals 20,OC]</t>
  </si>
  <si>
    <t>Industrial Energy Related Emissions Excluding Fuels to Power CCS[heavy or residual fuel oil if,chemicals 20,CH4]</t>
  </si>
  <si>
    <t>Industrial Energy Related Emissions Excluding Fuels to Power CCS[heavy or residual fuel oil if,chemicals 20,N2O]</t>
  </si>
  <si>
    <t>Industrial Energy Related Emissions Excluding Fuels to Power CCS[heavy or residual fuel oil if,chemicals 20,F gases]</t>
  </si>
  <si>
    <t>Industrial Energy Related Emissions Excluding Fuels to Power CCS[heavy or residual fuel oil if,rubber and plastic products 22,CO2]</t>
  </si>
  <si>
    <t>Industrial Energy Related Emissions Excluding Fuels to Power CCS[heavy or residual fuel oil if,rubber and plastic products 22,VOC]</t>
  </si>
  <si>
    <t>Industrial Energy Related Emissions Excluding Fuels to Power CCS[heavy or residual fuel oil if,rubber and plastic products 22,CO]</t>
  </si>
  <si>
    <t>Industrial Energy Related Emissions Excluding Fuels to Power CCS[heavy or residual fuel oil if,rubber and plastic products 22,NOx]</t>
  </si>
  <si>
    <t>Industrial Energy Related Emissions Excluding Fuels to Power CCS[heavy or residual fuel oil if,rubber and plastic products 22,PM10]</t>
  </si>
  <si>
    <t>Industrial Energy Related Emissions Excluding Fuels to Power CCS[heavy or residual fuel oil if,rubber and plastic products 22,PM25]</t>
  </si>
  <si>
    <t>Industrial Energy Related Emissions Excluding Fuels to Power CCS[heavy or residual fuel oil if,rubber and plastic products 22,SOx]</t>
  </si>
  <si>
    <t>Industrial Energy Related Emissions Excluding Fuels to Power CCS[heavy or residual fuel oil if,rubber and plastic products 22,BC]</t>
  </si>
  <si>
    <t>Industrial Energy Related Emissions Excluding Fuels to Power CCS[heavy or residual fuel oil if,rubber and plastic products 22,OC]</t>
  </si>
  <si>
    <t>Industrial Energy Related Emissions Excluding Fuels to Power CCS[heavy or residual fuel oil if,rubber and plastic products 22,CH4]</t>
  </si>
  <si>
    <t>Industrial Energy Related Emissions Excluding Fuels to Power CCS[heavy or residual fuel oil if,rubber and plastic products 22,N2O]</t>
  </si>
  <si>
    <t>Industrial Energy Related Emissions Excluding Fuels to Power CCS[heavy or residual fuel oil if,rubber and plastic products 22,F gases]</t>
  </si>
  <si>
    <t>Industrial Energy Related Emissions Excluding Fuels to Power CCS[heavy or residual fuel oil if,glass and glass products 231,CO2]</t>
  </si>
  <si>
    <t>Industrial Energy Related Emissions Excluding Fuels to Power CCS[heavy or residual fuel oil if,glass and glass products 231,VOC]</t>
  </si>
  <si>
    <t>Industrial Energy Related Emissions Excluding Fuels to Power CCS[heavy or residual fuel oil if,glass and glass products 231,CO]</t>
  </si>
  <si>
    <t>Industrial Energy Related Emissions Excluding Fuels to Power CCS[heavy or residual fuel oil if,glass and glass products 231,NOx]</t>
  </si>
  <si>
    <t>Industrial Energy Related Emissions Excluding Fuels to Power CCS[heavy or residual fuel oil if,glass and glass products 231,PM10]</t>
  </si>
  <si>
    <t>Industrial Energy Related Emissions Excluding Fuels to Power CCS[heavy or residual fuel oil if,glass and glass products 231,PM25]</t>
  </si>
  <si>
    <t>Industrial Energy Related Emissions Excluding Fuels to Power CCS[heavy or residual fuel oil if,glass and glass products 231,SOx]</t>
  </si>
  <si>
    <t>Industrial Energy Related Emissions Excluding Fuels to Power CCS[heavy or residual fuel oil if,glass and glass products 231,BC]</t>
  </si>
  <si>
    <t>Industrial Energy Related Emissions Excluding Fuels to Power CCS[heavy or residual fuel oil if,glass and glass products 231,OC]</t>
  </si>
  <si>
    <t>Industrial Energy Related Emissions Excluding Fuels to Power CCS[heavy or residual fuel oil if,glass and glass products 231,CH4]</t>
  </si>
  <si>
    <t>Industrial Energy Related Emissions Excluding Fuels to Power CCS[heavy or residual fuel oil if,glass and glass products 231,N2O]</t>
  </si>
  <si>
    <t>Industrial Energy Related Emissions Excluding Fuels to Power CCS[heavy or residual fuel oil if,glass and glass products 231,F gases]</t>
  </si>
  <si>
    <t>Industrial Energy Related Emissions Excluding Fuels to Power CCS[heavy or residual fuel oil if,cement and other nonmetallic minerals 239,CO2]</t>
  </si>
  <si>
    <t>Industrial Energy Related Emissions Excluding Fuels to Power CCS[heavy or residual fuel oil if,cement and other nonmetallic minerals 239,VOC]</t>
  </si>
  <si>
    <t>Industrial Energy Related Emissions Excluding Fuels to Power CCS[heavy or residual fuel oil if,cement and other nonmetallic minerals 239,CO]</t>
  </si>
  <si>
    <t>Industrial Energy Related Emissions Excluding Fuels to Power CCS[heavy or residual fuel oil if,cement and other nonmetallic minerals 239,NOx]</t>
  </si>
  <si>
    <t>Industrial Energy Related Emissions Excluding Fuels to Power CCS[heavy or residual fuel oil if,cement and other nonmetallic minerals 239,PM10]</t>
  </si>
  <si>
    <t>Industrial Energy Related Emissions Excluding Fuels to Power CCS[heavy or residual fuel oil if,cement and other nonmetallic minerals 239,PM25]</t>
  </si>
  <si>
    <t>Industrial Energy Related Emissions Excluding Fuels to Power CCS[heavy or residual fuel oil if,cement and other nonmetallic minerals 239,SOx]</t>
  </si>
  <si>
    <t>Industrial Energy Related Emissions Excluding Fuels to Power CCS[heavy or residual fuel oil if,cement and other nonmetallic minerals 239,BC]</t>
  </si>
  <si>
    <t>Industrial Energy Related Emissions Excluding Fuels to Power CCS[heavy or residual fuel oil if,cement and other nonmetallic minerals 239,OC]</t>
  </si>
  <si>
    <t>Industrial Energy Related Emissions Excluding Fuels to Power CCS[heavy or residual fuel oil if,cement and other nonmetallic minerals 239,CH4]</t>
  </si>
  <si>
    <t>Industrial Energy Related Emissions Excluding Fuels to Power CCS[heavy or residual fuel oil if,cement and other nonmetallic minerals 239,N2O]</t>
  </si>
  <si>
    <t>Industrial Energy Related Emissions Excluding Fuels to Power CCS[heavy or residual fuel oil if,cement and other nonmetallic minerals 239,F gases]</t>
  </si>
  <si>
    <t>Industrial Energy Related Emissions Excluding Fuels to Power CCS[heavy or residual fuel oil if,iron and steel 241,CO2]</t>
  </si>
  <si>
    <t>Industrial Energy Related Emissions Excluding Fuels to Power CCS[heavy or residual fuel oil if,iron and steel 241,VOC]</t>
  </si>
  <si>
    <t>Industrial Energy Related Emissions Excluding Fuels to Power CCS[heavy or residual fuel oil if,iron and steel 241,CO]</t>
  </si>
  <si>
    <t>Industrial Energy Related Emissions Excluding Fuels to Power CCS[heavy or residual fuel oil if,iron and steel 241,NOx]</t>
  </si>
  <si>
    <t>Industrial Energy Related Emissions Excluding Fuels to Power CCS[heavy or residual fuel oil if,iron and steel 241,PM10]</t>
  </si>
  <si>
    <t>Industrial Energy Related Emissions Excluding Fuels to Power CCS[heavy or residual fuel oil if,iron and steel 241,PM25]</t>
  </si>
  <si>
    <t>Industrial Energy Related Emissions Excluding Fuels to Power CCS[heavy or residual fuel oil if,iron and steel 241,SOx]</t>
  </si>
  <si>
    <t>Industrial Energy Related Emissions Excluding Fuels to Power CCS[heavy or residual fuel oil if,iron and steel 241,BC]</t>
  </si>
  <si>
    <t>Industrial Energy Related Emissions Excluding Fuels to Power CCS[heavy or residual fuel oil if,iron and steel 241,OC]</t>
  </si>
  <si>
    <t>Industrial Energy Related Emissions Excluding Fuels to Power CCS[heavy or residual fuel oil if,iron and steel 241,CH4]</t>
  </si>
  <si>
    <t>Industrial Energy Related Emissions Excluding Fuels to Power CCS[heavy or residual fuel oil if,iron and steel 241,N2O]</t>
  </si>
  <si>
    <t>Industrial Energy Related Emissions Excluding Fuels to Power CCS[heavy or residual fuel oil if,iron and steel 241,F gases]</t>
  </si>
  <si>
    <t>Industrial Energy Related Emissions Excluding Fuels to Power CCS[heavy or residual fuel oil if,other metals 242,CO2]</t>
  </si>
  <si>
    <t>Industrial Energy Related Emissions Excluding Fuels to Power CCS[heavy or residual fuel oil if,other metals 242,VOC]</t>
  </si>
  <si>
    <t>Industrial Energy Related Emissions Excluding Fuels to Power CCS[heavy or residual fuel oil if,other metals 242,CO]</t>
  </si>
  <si>
    <t>Industrial Energy Related Emissions Excluding Fuels to Power CCS[heavy or residual fuel oil if,other metals 242,NOx]</t>
  </si>
  <si>
    <t>Industrial Energy Related Emissions Excluding Fuels to Power CCS[heavy or residual fuel oil if,other metals 242,PM10]</t>
  </si>
  <si>
    <t>Industrial Energy Related Emissions Excluding Fuels to Power CCS[heavy or residual fuel oil if,other metals 242,PM25]</t>
  </si>
  <si>
    <t>Industrial Energy Related Emissions Excluding Fuels to Power CCS[heavy or residual fuel oil if,other metals 242,SOx]</t>
  </si>
  <si>
    <t>Industrial Energy Related Emissions Excluding Fuels to Power CCS[heavy or residual fuel oil if,other metals 242,BC]</t>
  </si>
  <si>
    <t>Industrial Energy Related Emissions Excluding Fuels to Power CCS[heavy or residual fuel oil if,other metals 242,OC]</t>
  </si>
  <si>
    <t>Industrial Energy Related Emissions Excluding Fuels to Power CCS[heavy or residual fuel oil if,other metals 242,CH4]</t>
  </si>
  <si>
    <t>Industrial Energy Related Emissions Excluding Fuels to Power CCS[heavy or residual fuel oil if,other metals 242,N2O]</t>
  </si>
  <si>
    <t>Industrial Energy Related Emissions Excluding Fuels to Power CCS[heavy or residual fuel oil if,other metals 242,F gases]</t>
  </si>
  <si>
    <t>Industrial Energy Related Emissions Excluding Fuels to Power CCS[heavy or residual fuel oil if,metal products except machinery and vehicles 25,CO2]</t>
  </si>
  <si>
    <t>Industrial Energy Related Emissions Excluding Fuels to Power CCS[heavy or residual fuel oil if,metal products except machinery and vehicles 25,VOC]</t>
  </si>
  <si>
    <t>Industrial Energy Related Emissions Excluding Fuels to Power CCS[heavy or residual fuel oil if,metal products except machinery and vehicles 25,CO]</t>
  </si>
  <si>
    <t>Industrial Energy Related Emissions Excluding Fuels to Power CCS[heavy or residual fuel oil if,metal products except machinery and vehicles 25,NOx]</t>
  </si>
  <si>
    <t>Industrial Energy Related Emissions Excluding Fuels to Power CCS[heavy or residual fuel oil if,metal products except machinery and vehicles 25,PM10]</t>
  </si>
  <si>
    <t>Industrial Energy Related Emissions Excluding Fuels to Power CCS[heavy or residual fuel oil if,metal products except machinery and vehicles 25,PM25]</t>
  </si>
  <si>
    <t>Industrial Energy Related Emissions Excluding Fuels to Power CCS[heavy or residual fuel oil if,metal products except machinery and vehicles 25,SOx]</t>
  </si>
  <si>
    <t>Industrial Energy Related Emissions Excluding Fuels to Power CCS[heavy or residual fuel oil if,metal products except machinery and vehicles 25,BC]</t>
  </si>
  <si>
    <t>Industrial Energy Related Emissions Excluding Fuels to Power CCS[heavy or residual fuel oil if,metal products except machinery and vehicles 25,OC]</t>
  </si>
  <si>
    <t>Industrial Energy Related Emissions Excluding Fuels to Power CCS[heavy or residual fuel oil if,metal products except machinery and vehicles 25,CH4]</t>
  </si>
  <si>
    <t>Industrial Energy Related Emissions Excluding Fuels to Power CCS[heavy or residual fuel oil if,metal products except machinery and vehicles 25,N2O]</t>
  </si>
  <si>
    <t>Industrial Energy Related Emissions Excluding Fuels to Power CCS[heavy or residual fuel oil if,metal products except machinery and vehicles 25,F gases]</t>
  </si>
  <si>
    <t>Industrial Energy Related Emissions Excluding Fuels to Power CCS[heavy or residual fuel oil if,computers and electronics 26,CO2]</t>
  </si>
  <si>
    <t>Industrial Energy Related Emissions Excluding Fuels to Power CCS[heavy or residual fuel oil if,computers and electronics 26,VOC]</t>
  </si>
  <si>
    <t>Industrial Energy Related Emissions Excluding Fuels to Power CCS[heavy or residual fuel oil if,computers and electronics 26,CO]</t>
  </si>
  <si>
    <t>Industrial Energy Related Emissions Excluding Fuels to Power CCS[heavy or residual fuel oil if,computers and electronics 26,NOx]</t>
  </si>
  <si>
    <t>Industrial Energy Related Emissions Excluding Fuels to Power CCS[heavy or residual fuel oil if,computers and electronics 26,PM10]</t>
  </si>
  <si>
    <t>Industrial Energy Related Emissions Excluding Fuels to Power CCS[heavy or residual fuel oil if,computers and electronics 26,PM25]</t>
  </si>
  <si>
    <t>Industrial Energy Related Emissions Excluding Fuels to Power CCS[heavy or residual fuel oil if,computers and electronics 26,SOx]</t>
  </si>
  <si>
    <t>Industrial Energy Related Emissions Excluding Fuels to Power CCS[heavy or residual fuel oil if,computers and electronics 26,BC]</t>
  </si>
  <si>
    <t>Industrial Energy Related Emissions Excluding Fuels to Power CCS[heavy or residual fuel oil if,computers and electronics 26,OC]</t>
  </si>
  <si>
    <t>Industrial Energy Related Emissions Excluding Fuels to Power CCS[heavy or residual fuel oil if,computers and electronics 26,CH4]</t>
  </si>
  <si>
    <t>Industrial Energy Related Emissions Excluding Fuels to Power CCS[heavy or residual fuel oil if,computers and electronics 26,N2O]</t>
  </si>
  <si>
    <t>Industrial Energy Related Emissions Excluding Fuels to Power CCS[heavy or residual fuel oil if,computers and electronics 26,F gases]</t>
  </si>
  <si>
    <t>Industrial Energy Related Emissions Excluding Fuels to Power CCS[heavy or residual fuel oil if,appliances and electrical equipment 27,CO2]</t>
  </si>
  <si>
    <t>Industrial Energy Related Emissions Excluding Fuels to Power CCS[heavy or residual fuel oil if,appliances and electrical equipment 27,VOC]</t>
  </si>
  <si>
    <t>Industrial Energy Related Emissions Excluding Fuels to Power CCS[heavy or residual fuel oil if,appliances and electrical equipment 27,CO]</t>
  </si>
  <si>
    <t>Industrial Energy Related Emissions Excluding Fuels to Power CCS[heavy or residual fuel oil if,appliances and electrical equipment 27,NOx]</t>
  </si>
  <si>
    <t>Industrial Energy Related Emissions Excluding Fuels to Power CCS[heavy or residual fuel oil if,appliances and electrical equipment 27,PM10]</t>
  </si>
  <si>
    <t>Industrial Energy Related Emissions Excluding Fuels to Power CCS[heavy or residual fuel oil if,appliances and electrical equipment 27,PM25]</t>
  </si>
  <si>
    <t>Industrial Energy Related Emissions Excluding Fuels to Power CCS[heavy or residual fuel oil if,appliances and electrical equipment 27,SOx]</t>
  </si>
  <si>
    <t>Industrial Energy Related Emissions Excluding Fuels to Power CCS[heavy or residual fuel oil if,appliances and electrical equipment 27,BC]</t>
  </si>
  <si>
    <t>Industrial Energy Related Emissions Excluding Fuels to Power CCS[heavy or residual fuel oil if,appliances and electrical equipment 27,OC]</t>
  </si>
  <si>
    <t>Industrial Energy Related Emissions Excluding Fuels to Power CCS[heavy or residual fuel oil if,appliances and electrical equipment 27,CH4]</t>
  </si>
  <si>
    <t>Industrial Energy Related Emissions Excluding Fuels to Power CCS[heavy or residual fuel oil if,appliances and electrical equipment 27,N2O]</t>
  </si>
  <si>
    <t>Industrial Energy Related Emissions Excluding Fuels to Power CCS[heavy or residual fuel oil if,appliances and electrical equipment 27,F gases]</t>
  </si>
  <si>
    <t>Industrial Energy Related Emissions Excluding Fuels to Power CCS[heavy or residual fuel oil if,other machinery 28,CO2]</t>
  </si>
  <si>
    <t>Industrial Energy Related Emissions Excluding Fuels to Power CCS[heavy or residual fuel oil if,other machinery 28,VOC]</t>
  </si>
  <si>
    <t>Industrial Energy Related Emissions Excluding Fuels to Power CCS[heavy or residual fuel oil if,other machinery 28,CO]</t>
  </si>
  <si>
    <t>Industrial Energy Related Emissions Excluding Fuels to Power CCS[heavy or residual fuel oil if,other machinery 28,NOx]</t>
  </si>
  <si>
    <t>Industrial Energy Related Emissions Excluding Fuels to Power CCS[heavy or residual fuel oil if,other machinery 28,PM10]</t>
  </si>
  <si>
    <t>Industrial Energy Related Emissions Excluding Fuels to Power CCS[heavy or residual fuel oil if,other machinery 28,PM25]</t>
  </si>
  <si>
    <t>Industrial Energy Related Emissions Excluding Fuels to Power CCS[heavy or residual fuel oil if,other machinery 28,SOx]</t>
  </si>
  <si>
    <t>Industrial Energy Related Emissions Excluding Fuels to Power CCS[heavy or residual fuel oil if,other machinery 28,BC]</t>
  </si>
  <si>
    <t>Industrial Energy Related Emissions Excluding Fuels to Power CCS[heavy or residual fuel oil if,other machinery 28,OC]</t>
  </si>
  <si>
    <t>Industrial Energy Related Emissions Excluding Fuels to Power CCS[heavy or residual fuel oil if,other machinery 28,CH4]</t>
  </si>
  <si>
    <t>Industrial Energy Related Emissions Excluding Fuels to Power CCS[heavy or residual fuel oil if,other machinery 28,N2O]</t>
  </si>
  <si>
    <t>Industrial Energy Related Emissions Excluding Fuels to Power CCS[heavy or residual fuel oil if,other machinery 28,F gases]</t>
  </si>
  <si>
    <t>Industrial Energy Related Emissions Excluding Fuels to Power CCS[heavy or residual fuel oil if,road vehicles 29,CO2]</t>
  </si>
  <si>
    <t>Industrial Energy Related Emissions Excluding Fuels to Power CCS[heavy or residual fuel oil if,road vehicles 29,VOC]</t>
  </si>
  <si>
    <t>Industrial Energy Related Emissions Excluding Fuels to Power CCS[heavy or residual fuel oil if,road vehicles 29,CO]</t>
  </si>
  <si>
    <t>Industrial Energy Related Emissions Excluding Fuels to Power CCS[heavy or residual fuel oil if,road vehicles 29,NOx]</t>
  </si>
  <si>
    <t>Industrial Energy Related Emissions Excluding Fuels to Power CCS[heavy or residual fuel oil if,road vehicles 29,PM10]</t>
  </si>
  <si>
    <t>Industrial Energy Related Emissions Excluding Fuels to Power CCS[heavy or residual fuel oil if,road vehicles 29,PM25]</t>
  </si>
  <si>
    <t>Industrial Energy Related Emissions Excluding Fuels to Power CCS[heavy or residual fuel oil if,road vehicles 29,SOx]</t>
  </si>
  <si>
    <t>Industrial Energy Related Emissions Excluding Fuels to Power CCS[heavy or residual fuel oil if,road vehicles 29,BC]</t>
  </si>
  <si>
    <t>Industrial Energy Related Emissions Excluding Fuels to Power CCS[heavy or residual fuel oil if,road vehicles 29,OC]</t>
  </si>
  <si>
    <t>Industrial Energy Related Emissions Excluding Fuels to Power CCS[heavy or residual fuel oil if,road vehicles 29,CH4]</t>
  </si>
  <si>
    <t>Industrial Energy Related Emissions Excluding Fuels to Power CCS[heavy or residual fuel oil if,road vehicles 29,N2O]</t>
  </si>
  <si>
    <t>Industrial Energy Related Emissions Excluding Fuels to Power CCS[heavy or residual fuel oil if,road vehicles 29,F gases]</t>
  </si>
  <si>
    <t>Industrial Energy Related Emissions Excluding Fuels to Power CCS[heavy or residual fuel oil if,nonroad vehicles 30,CO2]</t>
  </si>
  <si>
    <t>Industrial Energy Related Emissions Excluding Fuels to Power CCS[heavy or residual fuel oil if,nonroad vehicles 30,VOC]</t>
  </si>
  <si>
    <t>Industrial Energy Related Emissions Excluding Fuels to Power CCS[heavy or residual fuel oil if,nonroad vehicles 30,CO]</t>
  </si>
  <si>
    <t>Industrial Energy Related Emissions Excluding Fuels to Power CCS[heavy or residual fuel oil if,nonroad vehicles 30,NOx]</t>
  </si>
  <si>
    <t>Industrial Energy Related Emissions Excluding Fuels to Power CCS[heavy or residual fuel oil if,nonroad vehicles 30,PM10]</t>
  </si>
  <si>
    <t>Industrial Energy Related Emissions Excluding Fuels to Power CCS[heavy or residual fuel oil if,nonroad vehicles 30,PM25]</t>
  </si>
  <si>
    <t>Industrial Energy Related Emissions Excluding Fuels to Power CCS[heavy or residual fuel oil if,nonroad vehicles 30,SOx]</t>
  </si>
  <si>
    <t>Industrial Energy Related Emissions Excluding Fuels to Power CCS[heavy or residual fuel oil if,nonroad vehicles 30,BC]</t>
  </si>
  <si>
    <t>Industrial Energy Related Emissions Excluding Fuels to Power CCS[heavy or residual fuel oil if,nonroad vehicles 30,OC]</t>
  </si>
  <si>
    <t>Industrial Energy Related Emissions Excluding Fuels to Power CCS[heavy or residual fuel oil if,nonroad vehicles 30,CH4]</t>
  </si>
  <si>
    <t>Industrial Energy Related Emissions Excluding Fuels to Power CCS[heavy or residual fuel oil if,nonroad vehicles 30,N2O]</t>
  </si>
  <si>
    <t>Industrial Energy Related Emissions Excluding Fuels to Power CCS[heavy or residual fuel oil if,nonroad vehicles 30,F gases]</t>
  </si>
  <si>
    <t>Industrial Energy Related Emissions Excluding Fuels to Power CCS[heavy or residual fuel oil if,other manufacturing 31T33,CO2]</t>
  </si>
  <si>
    <t>Industrial Energy Related Emissions Excluding Fuels to Power CCS[heavy or residual fuel oil if,other manufacturing 31T33,VOC]</t>
  </si>
  <si>
    <t>Industrial Energy Related Emissions Excluding Fuels to Power CCS[heavy or residual fuel oil if,other manufacturing 31T33,CO]</t>
  </si>
  <si>
    <t>Industrial Energy Related Emissions Excluding Fuels to Power CCS[heavy or residual fuel oil if,other manufacturing 31T33,NOx]</t>
  </si>
  <si>
    <t>Industrial Energy Related Emissions Excluding Fuels to Power CCS[heavy or residual fuel oil if,other manufacturing 31T33,PM10]</t>
  </si>
  <si>
    <t>Industrial Energy Related Emissions Excluding Fuels to Power CCS[heavy or residual fuel oil if,other manufacturing 31T33,PM25]</t>
  </si>
  <si>
    <t>Industrial Energy Related Emissions Excluding Fuels to Power CCS[heavy or residual fuel oil if,other manufacturing 31T33,SOx]</t>
  </si>
  <si>
    <t>Industrial Energy Related Emissions Excluding Fuels to Power CCS[heavy or residual fuel oil if,other manufacturing 31T33,BC]</t>
  </si>
  <si>
    <t>Industrial Energy Related Emissions Excluding Fuels to Power CCS[heavy or residual fuel oil if,other manufacturing 31T33,OC]</t>
  </si>
  <si>
    <t>Industrial Energy Related Emissions Excluding Fuels to Power CCS[heavy or residual fuel oil if,other manufacturing 31T33,CH4]</t>
  </si>
  <si>
    <t>Industrial Energy Related Emissions Excluding Fuels to Power CCS[heavy or residual fuel oil if,other manufacturing 31T33,N2O]</t>
  </si>
  <si>
    <t>Industrial Energy Related Emissions Excluding Fuels to Power CCS[heavy or residual fuel oil if,other manufacturing 31T33,F gases]</t>
  </si>
  <si>
    <t>Industrial Energy Related Emissions Excluding Fuels to Power CCS[heavy or residual fuel oil if,energy pipelines and gas processing 352T353,CO2]</t>
  </si>
  <si>
    <t>Industrial Energy Related Emissions Excluding Fuels to Power CCS[heavy or residual fuel oil if,energy pipelines and gas processing 352T353,VOC]</t>
  </si>
  <si>
    <t>Industrial Energy Related Emissions Excluding Fuels to Power CCS[heavy or residual fuel oil if,energy pipelines and gas processing 352T353,CO]</t>
  </si>
  <si>
    <t>Industrial Energy Related Emissions Excluding Fuels to Power CCS[heavy or residual fuel oil if,energy pipelines and gas processing 352T353,NOx]</t>
  </si>
  <si>
    <t>Industrial Energy Related Emissions Excluding Fuels to Power CCS[heavy or residual fuel oil if,energy pipelines and gas processing 352T353,PM10]</t>
  </si>
  <si>
    <t>Industrial Energy Related Emissions Excluding Fuels to Power CCS[heavy or residual fuel oil if,energy pipelines and gas processing 352T353,PM25]</t>
  </si>
  <si>
    <t>Industrial Energy Related Emissions Excluding Fuels to Power CCS[heavy or residual fuel oil if,energy pipelines and gas processing 352T353,SOx]</t>
  </si>
  <si>
    <t>Industrial Energy Related Emissions Excluding Fuels to Power CCS[heavy or residual fuel oil if,energy pipelines and gas processing 352T353,BC]</t>
  </si>
  <si>
    <t>Industrial Energy Related Emissions Excluding Fuels to Power CCS[heavy or residual fuel oil if,energy pipelines and gas processing 352T353,OC]</t>
  </si>
  <si>
    <t>Industrial Energy Related Emissions Excluding Fuels to Power CCS[heavy or residual fuel oil if,energy pipelines and gas processing 352T353,CH4]</t>
  </si>
  <si>
    <t>Industrial Energy Related Emissions Excluding Fuels to Power CCS[heavy or residual fuel oil if,energy pipelines and gas processing 352T353,N2O]</t>
  </si>
  <si>
    <t>Industrial Energy Related Emissions Excluding Fuels to Power CCS[heavy or residual fuel oil if,energy pipelines and gas processing 352T353,F gases]</t>
  </si>
  <si>
    <t>Industrial Energy Related Emissions Excluding Fuels to Power CCS[heavy or residual fuel oil if,water and waste 36T39,CO2]</t>
  </si>
  <si>
    <t>Industrial Energy Related Emissions Excluding Fuels to Power CCS[heavy or residual fuel oil if,water and waste 36T39,VOC]</t>
  </si>
  <si>
    <t>Industrial Energy Related Emissions Excluding Fuels to Power CCS[heavy or residual fuel oil if,water and waste 36T39,CO]</t>
  </si>
  <si>
    <t>Industrial Energy Related Emissions Excluding Fuels to Power CCS[heavy or residual fuel oil if,water and waste 36T39,NOx]</t>
  </si>
  <si>
    <t>Industrial Energy Related Emissions Excluding Fuels to Power CCS[heavy or residual fuel oil if,water and waste 36T39,PM10]</t>
  </si>
  <si>
    <t>Industrial Energy Related Emissions Excluding Fuels to Power CCS[heavy or residual fuel oil if,water and waste 36T39,PM25]</t>
  </si>
  <si>
    <t>Industrial Energy Related Emissions Excluding Fuels to Power CCS[heavy or residual fuel oil if,water and waste 36T39,SOx]</t>
  </si>
  <si>
    <t>Industrial Energy Related Emissions Excluding Fuels to Power CCS[heavy or residual fuel oil if,water and waste 36T39,BC]</t>
  </si>
  <si>
    <t>Industrial Energy Related Emissions Excluding Fuels to Power CCS[heavy or residual fuel oil if,water and waste 36T39,OC]</t>
  </si>
  <si>
    <t>Industrial Energy Related Emissions Excluding Fuels to Power CCS[heavy or residual fuel oil if,water and waste 36T39,CH4]</t>
  </si>
  <si>
    <t>Industrial Energy Related Emissions Excluding Fuels to Power CCS[heavy or residual fuel oil if,water and waste 36T39,N2O]</t>
  </si>
  <si>
    <t>Industrial Energy Related Emissions Excluding Fuels to Power CCS[heavy or residual fuel oil if,water and waste 36T39,F gases]</t>
  </si>
  <si>
    <t>Industrial Energy Related Emissions Excluding Fuels to Power CCS[heavy or residual fuel oil if,construction 41T43,CO2]</t>
  </si>
  <si>
    <t>Industrial Energy Related Emissions Excluding Fuels to Power CCS[heavy or residual fuel oil if,construction 41T43,VOC]</t>
  </si>
  <si>
    <t>Industrial Energy Related Emissions Excluding Fuels to Power CCS[heavy or residual fuel oil if,construction 41T43,CO]</t>
  </si>
  <si>
    <t>Industrial Energy Related Emissions Excluding Fuels to Power CCS[heavy or residual fuel oil if,construction 41T43,NOx]</t>
  </si>
  <si>
    <t>Industrial Energy Related Emissions Excluding Fuels to Power CCS[heavy or residual fuel oil if,construction 41T43,PM10]</t>
  </si>
  <si>
    <t>Industrial Energy Related Emissions Excluding Fuels to Power CCS[heavy or residual fuel oil if,construction 41T43,PM25]</t>
  </si>
  <si>
    <t>Industrial Energy Related Emissions Excluding Fuels to Power CCS[heavy or residual fuel oil if,construction 41T43,SOx]</t>
  </si>
  <si>
    <t>Industrial Energy Related Emissions Excluding Fuels to Power CCS[heavy or residual fuel oil if,construction 41T43,BC]</t>
  </si>
  <si>
    <t>Industrial Energy Related Emissions Excluding Fuels to Power CCS[heavy or residual fuel oil if,construction 41T43,OC]</t>
  </si>
  <si>
    <t>Industrial Energy Related Emissions Excluding Fuels to Power CCS[heavy or residual fuel oil if,construction 41T43,CH4]</t>
  </si>
  <si>
    <t>Industrial Energy Related Emissions Excluding Fuels to Power CCS[heavy or residual fuel oil if,construction 41T43,N2O]</t>
  </si>
  <si>
    <t>Industrial Energy Related Emissions Excluding Fuels to Power CCS[heavy or residual fuel oil if,construction 41T43,F gases]</t>
  </si>
  <si>
    <t>Industrial Energy Related Emissions Excluding Fuels to Power CCS[LPG propane or butane if,agriculture and forestry 01T03,CO2]</t>
  </si>
  <si>
    <t>Industrial Energy Related Emissions Excluding Fuels to Power CCS[LPG propane or butane if,agriculture and forestry 01T03,VOC]</t>
  </si>
  <si>
    <t>Industrial Energy Related Emissions Excluding Fuels to Power CCS[LPG propane or butane if,agriculture and forestry 01T03,CO]</t>
  </si>
  <si>
    <t>Industrial Energy Related Emissions Excluding Fuels to Power CCS[LPG propane or butane if,agriculture and forestry 01T03,NOx]</t>
  </si>
  <si>
    <t>Industrial Energy Related Emissions Excluding Fuels to Power CCS[LPG propane or butane if,agriculture and forestry 01T03,PM10]</t>
  </si>
  <si>
    <t>Industrial Energy Related Emissions Excluding Fuels to Power CCS[LPG propane or butane if,agriculture and forestry 01T03,PM25]</t>
  </si>
  <si>
    <t>Industrial Energy Related Emissions Excluding Fuels to Power CCS[LPG propane or butane if,agriculture and forestry 01T03,SOx]</t>
  </si>
  <si>
    <t>Industrial Energy Related Emissions Excluding Fuels to Power CCS[LPG propane or butane if,agriculture and forestry 01T03,BC]</t>
  </si>
  <si>
    <t>Industrial Energy Related Emissions Excluding Fuels to Power CCS[LPG propane or butane if,agriculture and forestry 01T03,OC]</t>
  </si>
  <si>
    <t>Industrial Energy Related Emissions Excluding Fuels to Power CCS[LPG propane or butane if,agriculture and forestry 01T03,CH4]</t>
  </si>
  <si>
    <t>Industrial Energy Related Emissions Excluding Fuels to Power CCS[LPG propane or butane if,agriculture and forestry 01T03,N2O]</t>
  </si>
  <si>
    <t>Industrial Energy Related Emissions Excluding Fuels to Power CCS[LPG propane or butane if,agriculture and forestry 01T03,F gases]</t>
  </si>
  <si>
    <t>Industrial Energy Related Emissions Excluding Fuels to Power CCS[LPG propane or butane if,coal mining 05,CO2]</t>
  </si>
  <si>
    <t>Industrial Energy Related Emissions Excluding Fuels to Power CCS[LPG propane or butane if,coal mining 05,VOC]</t>
  </si>
  <si>
    <t>Industrial Energy Related Emissions Excluding Fuels to Power CCS[LPG propane or butane if,coal mining 05,CO]</t>
  </si>
  <si>
    <t>Industrial Energy Related Emissions Excluding Fuels to Power CCS[LPG propane or butane if,coal mining 05,NOx]</t>
  </si>
  <si>
    <t>Industrial Energy Related Emissions Excluding Fuels to Power CCS[LPG propane or butane if,coal mining 05,PM10]</t>
  </si>
  <si>
    <t>Industrial Energy Related Emissions Excluding Fuels to Power CCS[LPG propane or butane if,coal mining 05,PM25]</t>
  </si>
  <si>
    <t>Industrial Energy Related Emissions Excluding Fuels to Power CCS[LPG propane or butane if,coal mining 05,SOx]</t>
  </si>
  <si>
    <t>Industrial Energy Related Emissions Excluding Fuels to Power CCS[LPG propane or butane if,coal mining 05,BC]</t>
  </si>
  <si>
    <t>Industrial Energy Related Emissions Excluding Fuels to Power CCS[LPG propane or butane if,coal mining 05,OC]</t>
  </si>
  <si>
    <t>Industrial Energy Related Emissions Excluding Fuels to Power CCS[LPG propane or butane if,coal mining 05,CH4]</t>
  </si>
  <si>
    <t>Industrial Energy Related Emissions Excluding Fuels to Power CCS[LPG propane or butane if,coal mining 05,N2O]</t>
  </si>
  <si>
    <t>Industrial Energy Related Emissions Excluding Fuels to Power CCS[LPG propane or butane if,coal mining 05,F gases]</t>
  </si>
  <si>
    <t>Industrial Energy Related Emissions Excluding Fuels to Power CCS[LPG propane or butane if,oil and gas extraction 06,CO2]</t>
  </si>
  <si>
    <t>Industrial Energy Related Emissions Excluding Fuels to Power CCS[LPG propane or butane if,oil and gas extraction 06,VOC]</t>
  </si>
  <si>
    <t>Industrial Energy Related Emissions Excluding Fuels to Power CCS[LPG propane or butane if,oil and gas extraction 06,CO]</t>
  </si>
  <si>
    <t>Industrial Energy Related Emissions Excluding Fuels to Power CCS[LPG propane or butane if,oil and gas extraction 06,NOx]</t>
  </si>
  <si>
    <t>Industrial Energy Related Emissions Excluding Fuels to Power CCS[LPG propane or butane if,oil and gas extraction 06,PM10]</t>
  </si>
  <si>
    <t>Industrial Energy Related Emissions Excluding Fuels to Power CCS[LPG propane or butane if,oil and gas extraction 06,PM25]</t>
  </si>
  <si>
    <t>Industrial Energy Related Emissions Excluding Fuels to Power CCS[LPG propane or butane if,oil and gas extraction 06,SOx]</t>
  </si>
  <si>
    <t>Industrial Energy Related Emissions Excluding Fuels to Power CCS[LPG propane or butane if,oil and gas extraction 06,BC]</t>
  </si>
  <si>
    <t>Industrial Energy Related Emissions Excluding Fuels to Power CCS[LPG propane or butane if,oil and gas extraction 06,OC]</t>
  </si>
  <si>
    <t>Industrial Energy Related Emissions Excluding Fuels to Power CCS[LPG propane or butane if,oil and gas extraction 06,CH4]</t>
  </si>
  <si>
    <t>Industrial Energy Related Emissions Excluding Fuels to Power CCS[LPG propane or butane if,oil and gas extraction 06,N2O]</t>
  </si>
  <si>
    <t>Industrial Energy Related Emissions Excluding Fuels to Power CCS[LPG propane or butane if,oil and gas extraction 06,F gases]</t>
  </si>
  <si>
    <t>Industrial Energy Related Emissions Excluding Fuels to Power CCS[LPG propane or butane if,other mining and quarrying 07T08,CO2]</t>
  </si>
  <si>
    <t>Industrial Energy Related Emissions Excluding Fuels to Power CCS[LPG propane or butane if,other mining and quarrying 07T08,VOC]</t>
  </si>
  <si>
    <t>Industrial Energy Related Emissions Excluding Fuels to Power CCS[LPG propane or butane if,other mining and quarrying 07T08,CO]</t>
  </si>
  <si>
    <t>Industrial Energy Related Emissions Excluding Fuels to Power CCS[LPG propane or butane if,other mining and quarrying 07T08,NOx]</t>
  </si>
  <si>
    <t>Industrial Energy Related Emissions Excluding Fuels to Power CCS[LPG propane or butane if,other mining and quarrying 07T08,PM10]</t>
  </si>
  <si>
    <t>Industrial Energy Related Emissions Excluding Fuels to Power CCS[LPG propane or butane if,other mining and quarrying 07T08,PM25]</t>
  </si>
  <si>
    <t>Industrial Energy Related Emissions Excluding Fuels to Power CCS[LPG propane or butane if,other mining and quarrying 07T08,SOx]</t>
  </si>
  <si>
    <t>Industrial Energy Related Emissions Excluding Fuels to Power CCS[LPG propane or butane if,other mining and quarrying 07T08,BC]</t>
  </si>
  <si>
    <t>Industrial Energy Related Emissions Excluding Fuels to Power CCS[LPG propane or butane if,other mining and quarrying 07T08,OC]</t>
  </si>
  <si>
    <t>Industrial Energy Related Emissions Excluding Fuels to Power CCS[LPG propane or butane if,other mining and quarrying 07T08,CH4]</t>
  </si>
  <si>
    <t>Industrial Energy Related Emissions Excluding Fuels to Power CCS[LPG propane or butane if,other mining and quarrying 07T08,N2O]</t>
  </si>
  <si>
    <t>Industrial Energy Related Emissions Excluding Fuels to Power CCS[LPG propane or butane if,other mining and quarrying 07T08,F gases]</t>
  </si>
  <si>
    <t>Industrial Energy Related Emissions Excluding Fuels to Power CCS[LPG propane or butane if,food beverage and tobacco 10T12,CO2]</t>
  </si>
  <si>
    <t>Industrial Energy Related Emissions Excluding Fuels to Power CCS[LPG propane or butane if,food beverage and tobacco 10T12,VOC]</t>
  </si>
  <si>
    <t>Industrial Energy Related Emissions Excluding Fuels to Power CCS[LPG propane or butane if,food beverage and tobacco 10T12,CO]</t>
  </si>
  <si>
    <t>Industrial Energy Related Emissions Excluding Fuels to Power CCS[LPG propane or butane if,food beverage and tobacco 10T12,NOx]</t>
  </si>
  <si>
    <t>Industrial Energy Related Emissions Excluding Fuels to Power CCS[LPG propane or butane if,food beverage and tobacco 10T12,PM10]</t>
  </si>
  <si>
    <t>Industrial Energy Related Emissions Excluding Fuels to Power CCS[LPG propane or butane if,food beverage and tobacco 10T12,PM25]</t>
  </si>
  <si>
    <t>Industrial Energy Related Emissions Excluding Fuels to Power CCS[LPG propane or butane if,food beverage and tobacco 10T12,SOx]</t>
  </si>
  <si>
    <t>Industrial Energy Related Emissions Excluding Fuels to Power CCS[LPG propane or butane if,food beverage and tobacco 10T12,BC]</t>
  </si>
  <si>
    <t>Industrial Energy Related Emissions Excluding Fuels to Power CCS[LPG propane or butane if,food beverage and tobacco 10T12,OC]</t>
  </si>
  <si>
    <t>Industrial Energy Related Emissions Excluding Fuels to Power CCS[LPG propane or butane if,food beverage and tobacco 10T12,CH4]</t>
  </si>
  <si>
    <t>Industrial Energy Related Emissions Excluding Fuels to Power CCS[LPG propane or butane if,food beverage and tobacco 10T12,N2O]</t>
  </si>
  <si>
    <t>Industrial Energy Related Emissions Excluding Fuels to Power CCS[LPG propane or butane if,food beverage and tobacco 10T12,F gases]</t>
  </si>
  <si>
    <t>Industrial Energy Related Emissions Excluding Fuels to Power CCS[LPG propane or butane if,textiles apparel and leather 13T15,CO2]</t>
  </si>
  <si>
    <t>Industrial Energy Related Emissions Excluding Fuels to Power CCS[LPG propane or butane if,textiles apparel and leather 13T15,VOC]</t>
  </si>
  <si>
    <t>Industrial Energy Related Emissions Excluding Fuels to Power CCS[LPG propane or butane if,textiles apparel and leather 13T15,CO]</t>
  </si>
  <si>
    <t>Industrial Energy Related Emissions Excluding Fuels to Power CCS[LPG propane or butane if,textiles apparel and leather 13T15,NOx]</t>
  </si>
  <si>
    <t>Industrial Energy Related Emissions Excluding Fuels to Power CCS[LPG propane or butane if,textiles apparel and leather 13T15,PM10]</t>
  </si>
  <si>
    <t>Industrial Energy Related Emissions Excluding Fuels to Power CCS[LPG propane or butane if,textiles apparel and leather 13T15,PM25]</t>
  </si>
  <si>
    <t>Industrial Energy Related Emissions Excluding Fuels to Power CCS[LPG propane or butane if,textiles apparel and leather 13T15,SOx]</t>
  </si>
  <si>
    <t>Industrial Energy Related Emissions Excluding Fuels to Power CCS[LPG propane or butane if,textiles apparel and leather 13T15,BC]</t>
  </si>
  <si>
    <t>Industrial Energy Related Emissions Excluding Fuels to Power CCS[LPG propane or butane if,textiles apparel and leather 13T15,OC]</t>
  </si>
  <si>
    <t>Industrial Energy Related Emissions Excluding Fuels to Power CCS[LPG propane or butane if,textiles apparel and leather 13T15,CH4]</t>
  </si>
  <si>
    <t>Industrial Energy Related Emissions Excluding Fuels to Power CCS[LPG propane or butane if,textiles apparel and leather 13T15,N2O]</t>
  </si>
  <si>
    <t>Industrial Energy Related Emissions Excluding Fuels to Power CCS[LPG propane or butane if,textiles apparel and leather 13T15,F gases]</t>
  </si>
  <si>
    <t>Industrial Energy Related Emissions Excluding Fuels to Power CCS[LPG propane or butane if,wood products 16,CO2]</t>
  </si>
  <si>
    <t>Industrial Energy Related Emissions Excluding Fuels to Power CCS[LPG propane or butane if,wood products 16,VOC]</t>
  </si>
  <si>
    <t>Industrial Energy Related Emissions Excluding Fuels to Power CCS[LPG propane or butane if,wood products 16,CO]</t>
  </si>
  <si>
    <t>Industrial Energy Related Emissions Excluding Fuels to Power CCS[LPG propane or butane if,wood products 16,NOx]</t>
  </si>
  <si>
    <t>Industrial Energy Related Emissions Excluding Fuels to Power CCS[LPG propane or butane if,wood products 16,PM10]</t>
  </si>
  <si>
    <t>Industrial Energy Related Emissions Excluding Fuels to Power CCS[LPG propane or butane if,wood products 16,PM25]</t>
  </si>
  <si>
    <t>Industrial Energy Related Emissions Excluding Fuels to Power CCS[LPG propane or butane if,wood products 16,SOx]</t>
  </si>
  <si>
    <t>Industrial Energy Related Emissions Excluding Fuels to Power CCS[LPG propane or butane if,wood products 16,BC]</t>
  </si>
  <si>
    <t>Industrial Energy Related Emissions Excluding Fuels to Power CCS[LPG propane or butane if,wood products 16,OC]</t>
  </si>
  <si>
    <t>Industrial Energy Related Emissions Excluding Fuels to Power CCS[LPG propane or butane if,wood products 16,CH4]</t>
  </si>
  <si>
    <t>Industrial Energy Related Emissions Excluding Fuels to Power CCS[LPG propane or butane if,wood products 16,N2O]</t>
  </si>
  <si>
    <t>Industrial Energy Related Emissions Excluding Fuels to Power CCS[LPG propane or butane if,wood products 16,F gases]</t>
  </si>
  <si>
    <t>Industrial Energy Related Emissions Excluding Fuels to Power CCS[LPG propane or butane if,pulp paper and printing 17T18,CO2]</t>
  </si>
  <si>
    <t>Industrial Energy Related Emissions Excluding Fuels to Power CCS[LPG propane or butane if,pulp paper and printing 17T18,VOC]</t>
  </si>
  <si>
    <t>Industrial Energy Related Emissions Excluding Fuels to Power CCS[LPG propane or butane if,pulp paper and printing 17T18,CO]</t>
  </si>
  <si>
    <t>Industrial Energy Related Emissions Excluding Fuels to Power CCS[LPG propane or butane if,pulp paper and printing 17T18,NOx]</t>
  </si>
  <si>
    <t>Industrial Energy Related Emissions Excluding Fuels to Power CCS[LPG propane or butane if,pulp paper and printing 17T18,PM10]</t>
  </si>
  <si>
    <t>Industrial Energy Related Emissions Excluding Fuels to Power CCS[LPG propane or butane if,pulp paper and printing 17T18,PM25]</t>
  </si>
  <si>
    <t>Industrial Energy Related Emissions Excluding Fuels to Power CCS[LPG propane or butane if,pulp paper and printing 17T18,SOx]</t>
  </si>
  <si>
    <t>Industrial Energy Related Emissions Excluding Fuels to Power CCS[LPG propane or butane if,pulp paper and printing 17T18,BC]</t>
  </si>
  <si>
    <t>Industrial Energy Related Emissions Excluding Fuels to Power CCS[LPG propane or butane if,pulp paper and printing 17T18,OC]</t>
  </si>
  <si>
    <t>Industrial Energy Related Emissions Excluding Fuels to Power CCS[LPG propane or butane if,pulp paper and printing 17T18,CH4]</t>
  </si>
  <si>
    <t>Industrial Energy Related Emissions Excluding Fuels to Power CCS[LPG propane or butane if,pulp paper and printing 17T18,N2O]</t>
  </si>
  <si>
    <t>Industrial Energy Related Emissions Excluding Fuels to Power CCS[LPG propane or butane if,pulp paper and printing 17T18,F gases]</t>
  </si>
  <si>
    <t>Industrial Energy Related Emissions Excluding Fuels to Power CCS[LPG propane or butane if,refined petroleum and coke 19,CO2]</t>
  </si>
  <si>
    <t>Industrial Energy Related Emissions Excluding Fuels to Power CCS[LPG propane or butane if,refined petroleum and coke 19,VOC]</t>
  </si>
  <si>
    <t>Industrial Energy Related Emissions Excluding Fuels to Power CCS[LPG propane or butane if,refined petroleum and coke 19,CO]</t>
  </si>
  <si>
    <t>Industrial Energy Related Emissions Excluding Fuels to Power CCS[LPG propane or butane if,refined petroleum and coke 19,NOx]</t>
  </si>
  <si>
    <t>Industrial Energy Related Emissions Excluding Fuels to Power CCS[LPG propane or butane if,refined petroleum and coke 19,PM10]</t>
  </si>
  <si>
    <t>Industrial Energy Related Emissions Excluding Fuels to Power CCS[LPG propane or butane if,refined petroleum and coke 19,PM25]</t>
  </si>
  <si>
    <t>Industrial Energy Related Emissions Excluding Fuels to Power CCS[LPG propane or butane if,refined petroleum and coke 19,SOx]</t>
  </si>
  <si>
    <t>Industrial Energy Related Emissions Excluding Fuels to Power CCS[LPG propane or butane if,refined petroleum and coke 19,BC]</t>
  </si>
  <si>
    <t>Industrial Energy Related Emissions Excluding Fuels to Power CCS[LPG propane or butane if,refined petroleum and coke 19,OC]</t>
  </si>
  <si>
    <t>Industrial Energy Related Emissions Excluding Fuels to Power CCS[LPG propane or butane if,refined petroleum and coke 19,CH4]</t>
  </si>
  <si>
    <t>Industrial Energy Related Emissions Excluding Fuels to Power CCS[LPG propane or butane if,refined petroleum and coke 19,N2O]</t>
  </si>
  <si>
    <t>Industrial Energy Related Emissions Excluding Fuels to Power CCS[LPG propane or butane if,refined petroleum and coke 19,F gases]</t>
  </si>
  <si>
    <t>Industrial Energy Related Emissions Excluding Fuels to Power CCS[LPG propane or butane if,chemicals 20,CO2]</t>
  </si>
  <si>
    <t>Industrial Energy Related Emissions Excluding Fuels to Power CCS[LPG propane or butane if,chemicals 20,VOC]</t>
  </si>
  <si>
    <t>Industrial Energy Related Emissions Excluding Fuels to Power CCS[LPG propane or butane if,chemicals 20,CO]</t>
  </si>
  <si>
    <t>Industrial Energy Related Emissions Excluding Fuels to Power CCS[LPG propane or butane if,chemicals 20,NOx]</t>
  </si>
  <si>
    <t>Industrial Energy Related Emissions Excluding Fuels to Power CCS[LPG propane or butane if,chemicals 20,PM10]</t>
  </si>
  <si>
    <t>Industrial Energy Related Emissions Excluding Fuels to Power CCS[LPG propane or butane if,chemicals 20,PM25]</t>
  </si>
  <si>
    <t>Industrial Energy Related Emissions Excluding Fuels to Power CCS[LPG propane or butane if,chemicals 20,SOx]</t>
  </si>
  <si>
    <t>Industrial Energy Related Emissions Excluding Fuels to Power CCS[LPG propane or butane if,chemicals 20,BC]</t>
  </si>
  <si>
    <t>Industrial Energy Related Emissions Excluding Fuels to Power CCS[LPG propane or butane if,chemicals 20,OC]</t>
  </si>
  <si>
    <t>Industrial Energy Related Emissions Excluding Fuels to Power CCS[LPG propane or butane if,chemicals 20,CH4]</t>
  </si>
  <si>
    <t>Industrial Energy Related Emissions Excluding Fuels to Power CCS[LPG propane or butane if,chemicals 20,N2O]</t>
  </si>
  <si>
    <t>Industrial Energy Related Emissions Excluding Fuels to Power CCS[LPG propane or butane if,chemicals 20,F gases]</t>
  </si>
  <si>
    <t>Industrial Energy Related Emissions Excluding Fuels to Power CCS[LPG propane or butane if,rubber and plastic products 22,CO2]</t>
  </si>
  <si>
    <t>Industrial Energy Related Emissions Excluding Fuels to Power CCS[LPG propane or butane if,rubber and plastic products 22,VOC]</t>
  </si>
  <si>
    <t>Industrial Energy Related Emissions Excluding Fuels to Power CCS[LPG propane or butane if,rubber and plastic products 22,CO]</t>
  </si>
  <si>
    <t>Industrial Energy Related Emissions Excluding Fuels to Power CCS[LPG propane or butane if,rubber and plastic products 22,NOx]</t>
  </si>
  <si>
    <t>Industrial Energy Related Emissions Excluding Fuels to Power CCS[LPG propane or butane if,rubber and plastic products 22,PM10]</t>
  </si>
  <si>
    <t>Industrial Energy Related Emissions Excluding Fuels to Power CCS[LPG propane or butane if,rubber and plastic products 22,PM25]</t>
  </si>
  <si>
    <t>Industrial Energy Related Emissions Excluding Fuels to Power CCS[LPG propane or butane if,rubber and plastic products 22,SOx]</t>
  </si>
  <si>
    <t>Industrial Energy Related Emissions Excluding Fuels to Power CCS[LPG propane or butane if,rubber and plastic products 22,BC]</t>
  </si>
  <si>
    <t>Industrial Energy Related Emissions Excluding Fuels to Power CCS[LPG propane or butane if,rubber and plastic products 22,OC]</t>
  </si>
  <si>
    <t>Industrial Energy Related Emissions Excluding Fuels to Power CCS[LPG propane or butane if,rubber and plastic products 22,CH4]</t>
  </si>
  <si>
    <t>Industrial Energy Related Emissions Excluding Fuels to Power CCS[LPG propane or butane if,rubber and plastic products 22,N2O]</t>
  </si>
  <si>
    <t>Industrial Energy Related Emissions Excluding Fuels to Power CCS[LPG propane or butane if,rubber and plastic products 22,F gases]</t>
  </si>
  <si>
    <t>Industrial Energy Related Emissions Excluding Fuels to Power CCS[LPG propane or butane if,glass and glass products 231,CO2]</t>
  </si>
  <si>
    <t>Industrial Energy Related Emissions Excluding Fuels to Power CCS[LPG propane or butane if,glass and glass products 231,VOC]</t>
  </si>
  <si>
    <t>Industrial Energy Related Emissions Excluding Fuels to Power CCS[LPG propane or butane if,glass and glass products 231,CO]</t>
  </si>
  <si>
    <t>Industrial Energy Related Emissions Excluding Fuels to Power CCS[LPG propane or butane if,glass and glass products 231,NOx]</t>
  </si>
  <si>
    <t>Industrial Energy Related Emissions Excluding Fuels to Power CCS[LPG propane or butane if,glass and glass products 231,PM10]</t>
  </si>
  <si>
    <t>Industrial Energy Related Emissions Excluding Fuels to Power CCS[LPG propane or butane if,glass and glass products 231,PM25]</t>
  </si>
  <si>
    <t>Industrial Energy Related Emissions Excluding Fuels to Power CCS[LPG propane or butane if,glass and glass products 231,SOx]</t>
  </si>
  <si>
    <t>Industrial Energy Related Emissions Excluding Fuels to Power CCS[LPG propane or butane if,glass and glass products 231,BC]</t>
  </si>
  <si>
    <t>Industrial Energy Related Emissions Excluding Fuels to Power CCS[LPG propane or butane if,glass and glass products 231,OC]</t>
  </si>
  <si>
    <t>Industrial Energy Related Emissions Excluding Fuels to Power CCS[LPG propane or butane if,glass and glass products 231,CH4]</t>
  </si>
  <si>
    <t>Industrial Energy Related Emissions Excluding Fuels to Power CCS[LPG propane or butane if,glass and glass products 231,N2O]</t>
  </si>
  <si>
    <t>Industrial Energy Related Emissions Excluding Fuels to Power CCS[LPG propane or butane if,glass and glass products 231,F gases]</t>
  </si>
  <si>
    <t>Industrial Energy Related Emissions Excluding Fuels to Power CCS[LPG propane or butane if,cement and other nonmetallic minerals 239,CO2]</t>
  </si>
  <si>
    <t>Industrial Energy Related Emissions Excluding Fuels to Power CCS[LPG propane or butane if,cement and other nonmetallic minerals 239,VOC]</t>
  </si>
  <si>
    <t>Industrial Energy Related Emissions Excluding Fuels to Power CCS[LPG propane or butane if,cement and other nonmetallic minerals 239,CO]</t>
  </si>
  <si>
    <t>Industrial Energy Related Emissions Excluding Fuels to Power CCS[LPG propane or butane if,cement and other nonmetallic minerals 239,NOx]</t>
  </si>
  <si>
    <t>Industrial Energy Related Emissions Excluding Fuels to Power CCS[LPG propane or butane if,cement and other nonmetallic minerals 239,PM10]</t>
  </si>
  <si>
    <t>Industrial Energy Related Emissions Excluding Fuels to Power CCS[LPG propane or butane if,cement and other nonmetallic minerals 239,PM25]</t>
  </si>
  <si>
    <t>Industrial Energy Related Emissions Excluding Fuels to Power CCS[LPG propane or butane if,cement and other nonmetallic minerals 239,SOx]</t>
  </si>
  <si>
    <t>Industrial Energy Related Emissions Excluding Fuels to Power CCS[LPG propane or butane if,cement and other nonmetallic minerals 239,BC]</t>
  </si>
  <si>
    <t>Industrial Energy Related Emissions Excluding Fuels to Power CCS[LPG propane or butane if,cement and other nonmetallic minerals 239,OC]</t>
  </si>
  <si>
    <t>Industrial Energy Related Emissions Excluding Fuels to Power CCS[LPG propane or butane if,cement and other nonmetallic minerals 239,CH4]</t>
  </si>
  <si>
    <t>Industrial Energy Related Emissions Excluding Fuels to Power CCS[LPG propane or butane if,cement and other nonmetallic minerals 239,N2O]</t>
  </si>
  <si>
    <t>Industrial Energy Related Emissions Excluding Fuels to Power CCS[LPG propane or butane if,cement and other nonmetallic minerals 239,F gases]</t>
  </si>
  <si>
    <t>Industrial Energy Related Emissions Excluding Fuels to Power CCS[LPG propane or butane if,iron and steel 241,CO2]</t>
  </si>
  <si>
    <t>Industrial Energy Related Emissions Excluding Fuels to Power CCS[LPG propane or butane if,iron and steel 241,VOC]</t>
  </si>
  <si>
    <t>Industrial Energy Related Emissions Excluding Fuels to Power CCS[LPG propane or butane if,iron and steel 241,CO]</t>
  </si>
  <si>
    <t>Industrial Energy Related Emissions Excluding Fuels to Power CCS[LPG propane or butane if,iron and steel 241,NOx]</t>
  </si>
  <si>
    <t>Industrial Energy Related Emissions Excluding Fuels to Power CCS[LPG propane or butane if,iron and steel 241,PM10]</t>
  </si>
  <si>
    <t>Industrial Energy Related Emissions Excluding Fuels to Power CCS[LPG propane or butane if,iron and steel 241,PM25]</t>
  </si>
  <si>
    <t>Industrial Energy Related Emissions Excluding Fuels to Power CCS[LPG propane or butane if,iron and steel 241,SOx]</t>
  </si>
  <si>
    <t>Industrial Energy Related Emissions Excluding Fuels to Power CCS[LPG propane or butane if,iron and steel 241,BC]</t>
  </si>
  <si>
    <t>Industrial Energy Related Emissions Excluding Fuels to Power CCS[LPG propane or butane if,iron and steel 241,OC]</t>
  </si>
  <si>
    <t>Industrial Energy Related Emissions Excluding Fuels to Power CCS[LPG propane or butane if,iron and steel 241,CH4]</t>
  </si>
  <si>
    <t>Industrial Energy Related Emissions Excluding Fuels to Power CCS[LPG propane or butane if,iron and steel 241,N2O]</t>
  </si>
  <si>
    <t>Industrial Energy Related Emissions Excluding Fuels to Power CCS[LPG propane or butane if,iron and steel 241,F gases]</t>
  </si>
  <si>
    <t>Industrial Energy Related Emissions Excluding Fuels to Power CCS[LPG propane or butane if,other metals 242,CO2]</t>
  </si>
  <si>
    <t>Industrial Energy Related Emissions Excluding Fuels to Power CCS[LPG propane or butane if,other metals 242,VOC]</t>
  </si>
  <si>
    <t>Industrial Energy Related Emissions Excluding Fuels to Power CCS[LPG propane or butane if,other metals 242,CO]</t>
  </si>
  <si>
    <t>Industrial Energy Related Emissions Excluding Fuels to Power CCS[LPG propane or butane if,other metals 242,NOx]</t>
  </si>
  <si>
    <t>Industrial Energy Related Emissions Excluding Fuels to Power CCS[LPG propane or butane if,other metals 242,PM10]</t>
  </si>
  <si>
    <t>Industrial Energy Related Emissions Excluding Fuels to Power CCS[LPG propane or butane if,other metals 242,PM25]</t>
  </si>
  <si>
    <t>Industrial Energy Related Emissions Excluding Fuels to Power CCS[LPG propane or butane if,other metals 242,SOx]</t>
  </si>
  <si>
    <t>Industrial Energy Related Emissions Excluding Fuels to Power CCS[LPG propane or butane if,other metals 242,BC]</t>
  </si>
  <si>
    <t>Industrial Energy Related Emissions Excluding Fuels to Power CCS[LPG propane or butane if,other metals 242,OC]</t>
  </si>
  <si>
    <t>Industrial Energy Related Emissions Excluding Fuels to Power CCS[LPG propane or butane if,other metals 242,CH4]</t>
  </si>
  <si>
    <t>Industrial Energy Related Emissions Excluding Fuels to Power CCS[LPG propane or butane if,other metals 242,N2O]</t>
  </si>
  <si>
    <t>Industrial Energy Related Emissions Excluding Fuels to Power CCS[LPG propane or butane if,other metals 242,F gases]</t>
  </si>
  <si>
    <t>Industrial Energy Related Emissions Excluding Fuels to Power CCS[LPG propane or butane if,metal products except machinery and vehicles 25,CO2]</t>
  </si>
  <si>
    <t>Industrial Energy Related Emissions Excluding Fuels to Power CCS[LPG propane or butane if,metal products except machinery and vehicles 25,VOC]</t>
  </si>
  <si>
    <t>Industrial Energy Related Emissions Excluding Fuels to Power CCS[LPG propane or butane if,metal products except machinery and vehicles 25,CO]</t>
  </si>
  <si>
    <t>Industrial Energy Related Emissions Excluding Fuels to Power CCS[LPG propane or butane if,metal products except machinery and vehicles 25,NOx]</t>
  </si>
  <si>
    <t>Industrial Energy Related Emissions Excluding Fuels to Power CCS[LPG propane or butane if,metal products except machinery and vehicles 25,PM10]</t>
  </si>
  <si>
    <t>Industrial Energy Related Emissions Excluding Fuels to Power CCS[LPG propane or butane if,metal products except machinery and vehicles 25,PM25]</t>
  </si>
  <si>
    <t>Industrial Energy Related Emissions Excluding Fuels to Power CCS[LPG propane or butane if,metal products except machinery and vehicles 25,SOx]</t>
  </si>
  <si>
    <t>Industrial Energy Related Emissions Excluding Fuels to Power CCS[LPG propane or butane if,metal products except machinery and vehicles 25,BC]</t>
  </si>
  <si>
    <t>Industrial Energy Related Emissions Excluding Fuels to Power CCS[LPG propane or butane if,metal products except machinery and vehicles 25,OC]</t>
  </si>
  <si>
    <t>Industrial Energy Related Emissions Excluding Fuels to Power CCS[LPG propane or butane if,metal products except machinery and vehicles 25,CH4]</t>
  </si>
  <si>
    <t>Industrial Energy Related Emissions Excluding Fuels to Power CCS[LPG propane or butane if,metal products except machinery and vehicles 25,N2O]</t>
  </si>
  <si>
    <t>Industrial Energy Related Emissions Excluding Fuels to Power CCS[LPG propane or butane if,metal products except machinery and vehicles 25,F gases]</t>
  </si>
  <si>
    <t>Industrial Energy Related Emissions Excluding Fuels to Power CCS[LPG propane or butane if,computers and electronics 26,CO2]</t>
  </si>
  <si>
    <t>Industrial Energy Related Emissions Excluding Fuels to Power CCS[LPG propane or butane if,computers and electronics 26,VOC]</t>
  </si>
  <si>
    <t>Industrial Energy Related Emissions Excluding Fuels to Power CCS[LPG propane or butane if,computers and electronics 26,CO]</t>
  </si>
  <si>
    <t>Industrial Energy Related Emissions Excluding Fuels to Power CCS[LPG propane or butane if,computers and electronics 26,NOx]</t>
  </si>
  <si>
    <t>Industrial Energy Related Emissions Excluding Fuels to Power CCS[LPG propane or butane if,computers and electronics 26,PM10]</t>
  </si>
  <si>
    <t>Industrial Energy Related Emissions Excluding Fuels to Power CCS[LPG propane or butane if,computers and electronics 26,PM25]</t>
  </si>
  <si>
    <t>Industrial Energy Related Emissions Excluding Fuels to Power CCS[LPG propane or butane if,computers and electronics 26,SOx]</t>
  </si>
  <si>
    <t>Industrial Energy Related Emissions Excluding Fuels to Power CCS[LPG propane or butane if,computers and electronics 26,BC]</t>
  </si>
  <si>
    <t>Industrial Energy Related Emissions Excluding Fuels to Power CCS[LPG propane or butane if,computers and electronics 26,OC]</t>
  </si>
  <si>
    <t>Industrial Energy Related Emissions Excluding Fuels to Power CCS[LPG propane or butane if,computers and electronics 26,CH4]</t>
  </si>
  <si>
    <t>Industrial Energy Related Emissions Excluding Fuels to Power CCS[LPG propane or butane if,computers and electronics 26,N2O]</t>
  </si>
  <si>
    <t>Industrial Energy Related Emissions Excluding Fuels to Power CCS[LPG propane or butane if,computers and electronics 26,F gases]</t>
  </si>
  <si>
    <t>Industrial Energy Related Emissions Excluding Fuels to Power CCS[LPG propane or butane if,appliances and electrical equipment 27,CO2]</t>
  </si>
  <si>
    <t>Industrial Energy Related Emissions Excluding Fuels to Power CCS[LPG propane or butane if,appliances and electrical equipment 27,VOC]</t>
  </si>
  <si>
    <t>Industrial Energy Related Emissions Excluding Fuels to Power CCS[LPG propane or butane if,appliances and electrical equipment 27,CO]</t>
  </si>
  <si>
    <t>Industrial Energy Related Emissions Excluding Fuels to Power CCS[LPG propane or butane if,appliances and electrical equipment 27,NOx]</t>
  </si>
  <si>
    <t>Industrial Energy Related Emissions Excluding Fuels to Power CCS[LPG propane or butane if,appliances and electrical equipment 27,PM10]</t>
  </si>
  <si>
    <t>Industrial Energy Related Emissions Excluding Fuels to Power CCS[LPG propane or butane if,appliances and electrical equipment 27,PM25]</t>
  </si>
  <si>
    <t>Industrial Energy Related Emissions Excluding Fuels to Power CCS[LPG propane or butane if,appliances and electrical equipment 27,SOx]</t>
  </si>
  <si>
    <t>Industrial Energy Related Emissions Excluding Fuels to Power CCS[LPG propane or butane if,appliances and electrical equipment 27,BC]</t>
  </si>
  <si>
    <t>Industrial Energy Related Emissions Excluding Fuels to Power CCS[LPG propane or butane if,appliances and electrical equipment 27,OC]</t>
  </si>
  <si>
    <t>Industrial Energy Related Emissions Excluding Fuels to Power CCS[LPG propane or butane if,appliances and electrical equipment 27,CH4]</t>
  </si>
  <si>
    <t>Industrial Energy Related Emissions Excluding Fuels to Power CCS[LPG propane or butane if,appliances and electrical equipment 27,N2O]</t>
  </si>
  <si>
    <t>Industrial Energy Related Emissions Excluding Fuels to Power CCS[LPG propane or butane if,appliances and electrical equipment 27,F gases]</t>
  </si>
  <si>
    <t>Industrial Energy Related Emissions Excluding Fuels to Power CCS[LPG propane or butane if,other machinery 28,CO2]</t>
  </si>
  <si>
    <t>Industrial Energy Related Emissions Excluding Fuels to Power CCS[LPG propane or butane if,other machinery 28,VOC]</t>
  </si>
  <si>
    <t>Industrial Energy Related Emissions Excluding Fuels to Power CCS[LPG propane or butane if,other machinery 28,CO]</t>
  </si>
  <si>
    <t>Industrial Energy Related Emissions Excluding Fuels to Power CCS[LPG propane or butane if,other machinery 28,NOx]</t>
  </si>
  <si>
    <t>Industrial Energy Related Emissions Excluding Fuels to Power CCS[LPG propane or butane if,other machinery 28,PM10]</t>
  </si>
  <si>
    <t>Industrial Energy Related Emissions Excluding Fuels to Power CCS[LPG propane or butane if,other machinery 28,PM25]</t>
  </si>
  <si>
    <t>Industrial Energy Related Emissions Excluding Fuels to Power CCS[LPG propane or butane if,other machinery 28,SOx]</t>
  </si>
  <si>
    <t>Industrial Energy Related Emissions Excluding Fuels to Power CCS[LPG propane or butane if,other machinery 28,BC]</t>
  </si>
  <si>
    <t>Industrial Energy Related Emissions Excluding Fuels to Power CCS[LPG propane or butane if,other machinery 28,OC]</t>
  </si>
  <si>
    <t>Industrial Energy Related Emissions Excluding Fuels to Power CCS[LPG propane or butane if,other machinery 28,CH4]</t>
  </si>
  <si>
    <t>Industrial Energy Related Emissions Excluding Fuels to Power CCS[LPG propane or butane if,other machinery 28,N2O]</t>
  </si>
  <si>
    <t>Industrial Energy Related Emissions Excluding Fuels to Power CCS[LPG propane or butane if,other machinery 28,F gases]</t>
  </si>
  <si>
    <t>Industrial Energy Related Emissions Excluding Fuels to Power CCS[LPG propane or butane if,road vehicles 29,CO2]</t>
  </si>
  <si>
    <t>Industrial Energy Related Emissions Excluding Fuels to Power CCS[LPG propane or butane if,road vehicles 29,VOC]</t>
  </si>
  <si>
    <t>Industrial Energy Related Emissions Excluding Fuels to Power CCS[LPG propane or butane if,road vehicles 29,CO]</t>
  </si>
  <si>
    <t>Industrial Energy Related Emissions Excluding Fuels to Power CCS[LPG propane or butane if,road vehicles 29,NOx]</t>
  </si>
  <si>
    <t>Industrial Energy Related Emissions Excluding Fuels to Power CCS[LPG propane or butane if,road vehicles 29,PM10]</t>
  </si>
  <si>
    <t>Industrial Energy Related Emissions Excluding Fuels to Power CCS[LPG propane or butane if,road vehicles 29,PM25]</t>
  </si>
  <si>
    <t>Industrial Energy Related Emissions Excluding Fuels to Power CCS[LPG propane or butane if,road vehicles 29,SOx]</t>
  </si>
  <si>
    <t>Industrial Energy Related Emissions Excluding Fuels to Power CCS[LPG propane or butane if,road vehicles 29,BC]</t>
  </si>
  <si>
    <t>Industrial Energy Related Emissions Excluding Fuels to Power CCS[LPG propane or butane if,road vehicles 29,OC]</t>
  </si>
  <si>
    <t>Industrial Energy Related Emissions Excluding Fuels to Power CCS[LPG propane or butane if,road vehicles 29,CH4]</t>
  </si>
  <si>
    <t>Industrial Energy Related Emissions Excluding Fuels to Power CCS[LPG propane or butane if,road vehicles 29,N2O]</t>
  </si>
  <si>
    <t>Industrial Energy Related Emissions Excluding Fuels to Power CCS[LPG propane or butane if,road vehicles 29,F gases]</t>
  </si>
  <si>
    <t>Industrial Energy Related Emissions Excluding Fuels to Power CCS[LPG propane or butane if,nonroad vehicles 30,CO2]</t>
  </si>
  <si>
    <t>Industrial Energy Related Emissions Excluding Fuels to Power CCS[LPG propane or butane if,nonroad vehicles 30,VOC]</t>
  </si>
  <si>
    <t>Industrial Energy Related Emissions Excluding Fuels to Power CCS[LPG propane or butane if,nonroad vehicles 30,CO]</t>
  </si>
  <si>
    <t>Industrial Energy Related Emissions Excluding Fuels to Power CCS[LPG propane or butane if,nonroad vehicles 30,NOx]</t>
  </si>
  <si>
    <t>Industrial Energy Related Emissions Excluding Fuels to Power CCS[LPG propane or butane if,nonroad vehicles 30,PM10]</t>
  </si>
  <si>
    <t>Industrial Energy Related Emissions Excluding Fuels to Power CCS[LPG propane or butane if,nonroad vehicles 30,PM25]</t>
  </si>
  <si>
    <t>Industrial Energy Related Emissions Excluding Fuels to Power CCS[LPG propane or butane if,nonroad vehicles 30,SOx]</t>
  </si>
  <si>
    <t>Industrial Energy Related Emissions Excluding Fuels to Power CCS[LPG propane or butane if,nonroad vehicles 30,BC]</t>
  </si>
  <si>
    <t>Industrial Energy Related Emissions Excluding Fuels to Power CCS[LPG propane or butane if,nonroad vehicles 30,OC]</t>
  </si>
  <si>
    <t>Industrial Energy Related Emissions Excluding Fuels to Power CCS[LPG propane or butane if,nonroad vehicles 30,CH4]</t>
  </si>
  <si>
    <t>Industrial Energy Related Emissions Excluding Fuels to Power CCS[LPG propane or butane if,nonroad vehicles 30,N2O]</t>
  </si>
  <si>
    <t>Industrial Energy Related Emissions Excluding Fuels to Power CCS[LPG propane or butane if,nonroad vehicles 30,F gases]</t>
  </si>
  <si>
    <t>Industrial Energy Related Emissions Excluding Fuels to Power CCS[LPG propane or butane if,other manufacturing 31T33,CO2]</t>
  </si>
  <si>
    <t>Industrial Energy Related Emissions Excluding Fuels to Power CCS[LPG propane or butane if,other manufacturing 31T33,VOC]</t>
  </si>
  <si>
    <t>Industrial Energy Related Emissions Excluding Fuels to Power CCS[LPG propane or butane if,other manufacturing 31T33,CO]</t>
  </si>
  <si>
    <t>Industrial Energy Related Emissions Excluding Fuels to Power CCS[LPG propane or butane if,other manufacturing 31T33,NOx]</t>
  </si>
  <si>
    <t>Industrial Energy Related Emissions Excluding Fuels to Power CCS[LPG propane or butane if,other manufacturing 31T33,PM10]</t>
  </si>
  <si>
    <t>Industrial Energy Related Emissions Excluding Fuels to Power CCS[LPG propane or butane if,other manufacturing 31T33,PM25]</t>
  </si>
  <si>
    <t>Industrial Energy Related Emissions Excluding Fuels to Power CCS[LPG propane or butane if,other manufacturing 31T33,SOx]</t>
  </si>
  <si>
    <t>Industrial Energy Related Emissions Excluding Fuels to Power CCS[LPG propane or butane if,other manufacturing 31T33,BC]</t>
  </si>
  <si>
    <t>Industrial Energy Related Emissions Excluding Fuels to Power CCS[LPG propane or butane if,other manufacturing 31T33,OC]</t>
  </si>
  <si>
    <t>Industrial Energy Related Emissions Excluding Fuels to Power CCS[LPG propane or butane if,other manufacturing 31T33,CH4]</t>
  </si>
  <si>
    <t>Industrial Energy Related Emissions Excluding Fuels to Power CCS[LPG propane or butane if,other manufacturing 31T33,N2O]</t>
  </si>
  <si>
    <t>Industrial Energy Related Emissions Excluding Fuels to Power CCS[LPG propane or butane if,other manufacturing 31T33,F gases]</t>
  </si>
  <si>
    <t>Industrial Energy Related Emissions Excluding Fuels to Power CCS[LPG propane or butane if,energy pipelines and gas processing 352T353,CO2]</t>
  </si>
  <si>
    <t>Industrial Energy Related Emissions Excluding Fuels to Power CCS[LPG propane or butane if,energy pipelines and gas processing 352T353,VOC]</t>
  </si>
  <si>
    <t>Industrial Energy Related Emissions Excluding Fuels to Power CCS[LPG propane or butane if,energy pipelines and gas processing 352T353,CO]</t>
  </si>
  <si>
    <t>Industrial Energy Related Emissions Excluding Fuels to Power CCS[LPG propane or butane if,energy pipelines and gas processing 352T353,NOx]</t>
  </si>
  <si>
    <t>Industrial Energy Related Emissions Excluding Fuels to Power CCS[LPG propane or butane if,energy pipelines and gas processing 352T353,PM10]</t>
  </si>
  <si>
    <t>Industrial Energy Related Emissions Excluding Fuels to Power CCS[LPG propane or butane if,energy pipelines and gas processing 352T353,PM25]</t>
  </si>
  <si>
    <t>Industrial Energy Related Emissions Excluding Fuels to Power CCS[LPG propane or butane if,energy pipelines and gas processing 352T353,SOx]</t>
  </si>
  <si>
    <t>Industrial Energy Related Emissions Excluding Fuels to Power CCS[LPG propane or butane if,energy pipelines and gas processing 352T353,BC]</t>
  </si>
  <si>
    <t>Industrial Energy Related Emissions Excluding Fuels to Power CCS[LPG propane or butane if,energy pipelines and gas processing 352T353,OC]</t>
  </si>
  <si>
    <t>Industrial Energy Related Emissions Excluding Fuels to Power CCS[LPG propane or butane if,energy pipelines and gas processing 352T353,CH4]</t>
  </si>
  <si>
    <t>Industrial Energy Related Emissions Excluding Fuels to Power CCS[LPG propane or butane if,energy pipelines and gas processing 352T353,N2O]</t>
  </si>
  <si>
    <t>Industrial Energy Related Emissions Excluding Fuels to Power CCS[LPG propane or butane if,energy pipelines and gas processing 352T353,F gases]</t>
  </si>
  <si>
    <t>Industrial Energy Related Emissions Excluding Fuels to Power CCS[LPG propane or butane if,water and waste 36T39,CO2]</t>
  </si>
  <si>
    <t>Industrial Energy Related Emissions Excluding Fuels to Power CCS[LPG propane or butane if,water and waste 36T39,VOC]</t>
  </si>
  <si>
    <t>Industrial Energy Related Emissions Excluding Fuels to Power CCS[LPG propane or butane if,water and waste 36T39,CO]</t>
  </si>
  <si>
    <t>Industrial Energy Related Emissions Excluding Fuels to Power CCS[LPG propane or butane if,water and waste 36T39,NOx]</t>
  </si>
  <si>
    <t>Industrial Energy Related Emissions Excluding Fuels to Power CCS[LPG propane or butane if,water and waste 36T39,PM10]</t>
  </si>
  <si>
    <t>Industrial Energy Related Emissions Excluding Fuels to Power CCS[LPG propane or butane if,water and waste 36T39,PM25]</t>
  </si>
  <si>
    <t>Industrial Energy Related Emissions Excluding Fuels to Power CCS[LPG propane or butane if,water and waste 36T39,SOx]</t>
  </si>
  <si>
    <t>Industrial Energy Related Emissions Excluding Fuels to Power CCS[LPG propane or butane if,water and waste 36T39,BC]</t>
  </si>
  <si>
    <t>Industrial Energy Related Emissions Excluding Fuels to Power CCS[LPG propane or butane if,water and waste 36T39,OC]</t>
  </si>
  <si>
    <t>Industrial Energy Related Emissions Excluding Fuels to Power CCS[LPG propane or butane if,water and waste 36T39,CH4]</t>
  </si>
  <si>
    <t>Industrial Energy Related Emissions Excluding Fuels to Power CCS[LPG propane or butane if,water and waste 36T39,N2O]</t>
  </si>
  <si>
    <t>Industrial Energy Related Emissions Excluding Fuels to Power CCS[LPG propane or butane if,water and waste 36T39,F gases]</t>
  </si>
  <si>
    <t>Industrial Energy Related Emissions Excluding Fuels to Power CCS[LPG propane or butane if,construction 41T43,CO2]</t>
  </si>
  <si>
    <t>Industrial Energy Related Emissions Excluding Fuels to Power CCS[LPG propane or butane if,construction 41T43,VOC]</t>
  </si>
  <si>
    <t>Industrial Energy Related Emissions Excluding Fuels to Power CCS[LPG propane or butane if,construction 41T43,CO]</t>
  </si>
  <si>
    <t>Industrial Energy Related Emissions Excluding Fuels to Power CCS[LPG propane or butane if,construction 41T43,NOx]</t>
  </si>
  <si>
    <t>Industrial Energy Related Emissions Excluding Fuels to Power CCS[LPG propane or butane if,construction 41T43,PM10]</t>
  </si>
  <si>
    <t>Industrial Energy Related Emissions Excluding Fuels to Power CCS[LPG propane or butane if,construction 41T43,PM25]</t>
  </si>
  <si>
    <t>Industrial Energy Related Emissions Excluding Fuels to Power CCS[LPG propane or butane if,construction 41T43,SOx]</t>
  </si>
  <si>
    <t>Industrial Energy Related Emissions Excluding Fuels to Power CCS[LPG propane or butane if,construction 41T43,BC]</t>
  </si>
  <si>
    <t>Industrial Energy Related Emissions Excluding Fuels to Power CCS[LPG propane or butane if,construction 41T43,OC]</t>
  </si>
  <si>
    <t>Industrial Energy Related Emissions Excluding Fuels to Power CCS[LPG propane or butane if,construction 41T43,CH4]</t>
  </si>
  <si>
    <t>Industrial Energy Related Emissions Excluding Fuels to Power CCS[LPG propane or butane if,construction 41T43,N2O]</t>
  </si>
  <si>
    <t>Industrial Energy Related Emissions Excluding Fuels to Power CCS[LPG propane or butane if,construction 41T43,F gases]</t>
  </si>
  <si>
    <t>Industrial Energy Related Emissions Excluding Fuels to Power CCS[hydrogen if,agriculture and forestry 01T03,CO2]</t>
  </si>
  <si>
    <t>Industrial Energy Related Emissions Excluding Fuels to Power CCS[hydrogen if,agriculture and forestry 01T03,VOC]</t>
  </si>
  <si>
    <t>Industrial Energy Related Emissions Excluding Fuels to Power CCS[hydrogen if,agriculture and forestry 01T03,CO]</t>
  </si>
  <si>
    <t>Industrial Energy Related Emissions Excluding Fuels to Power CCS[hydrogen if,agriculture and forestry 01T03,NOx]</t>
  </si>
  <si>
    <t>Industrial Energy Related Emissions Excluding Fuels to Power CCS[hydrogen if,agriculture and forestry 01T03,PM10]</t>
  </si>
  <si>
    <t>Industrial Energy Related Emissions Excluding Fuels to Power CCS[hydrogen if,agriculture and forestry 01T03,PM25]</t>
  </si>
  <si>
    <t>Industrial Energy Related Emissions Excluding Fuels to Power CCS[hydrogen if,agriculture and forestry 01T03,SOx]</t>
  </si>
  <si>
    <t>Industrial Energy Related Emissions Excluding Fuels to Power CCS[hydrogen if,agriculture and forestry 01T03,BC]</t>
  </si>
  <si>
    <t>Industrial Energy Related Emissions Excluding Fuels to Power CCS[hydrogen if,agriculture and forestry 01T03,OC]</t>
  </si>
  <si>
    <t>Industrial Energy Related Emissions Excluding Fuels to Power CCS[hydrogen if,agriculture and forestry 01T03,CH4]</t>
  </si>
  <si>
    <t>Industrial Energy Related Emissions Excluding Fuels to Power CCS[hydrogen if,agriculture and forestry 01T03,N2O]</t>
  </si>
  <si>
    <t>Industrial Energy Related Emissions Excluding Fuels to Power CCS[hydrogen if,agriculture and forestry 01T03,F gases]</t>
  </si>
  <si>
    <t>Industrial Energy Related Emissions Excluding Fuels to Power CCS[hydrogen if,coal mining 05,CO2]</t>
  </si>
  <si>
    <t>Industrial Energy Related Emissions Excluding Fuels to Power CCS[hydrogen if,coal mining 05,VOC]</t>
  </si>
  <si>
    <t>Industrial Energy Related Emissions Excluding Fuels to Power CCS[hydrogen if,coal mining 05,CO]</t>
  </si>
  <si>
    <t>Industrial Energy Related Emissions Excluding Fuels to Power CCS[hydrogen if,coal mining 05,NOx]</t>
  </si>
  <si>
    <t>Industrial Energy Related Emissions Excluding Fuels to Power CCS[hydrogen if,coal mining 05,PM10]</t>
  </si>
  <si>
    <t>Industrial Energy Related Emissions Excluding Fuels to Power CCS[hydrogen if,coal mining 05,PM25]</t>
  </si>
  <si>
    <t>Industrial Energy Related Emissions Excluding Fuels to Power CCS[hydrogen if,coal mining 05,SOx]</t>
  </si>
  <si>
    <t>Industrial Energy Related Emissions Excluding Fuels to Power CCS[hydrogen if,coal mining 05,BC]</t>
  </si>
  <si>
    <t>Industrial Energy Related Emissions Excluding Fuels to Power CCS[hydrogen if,coal mining 05,OC]</t>
  </si>
  <si>
    <t>Industrial Energy Related Emissions Excluding Fuels to Power CCS[hydrogen if,coal mining 05,CH4]</t>
  </si>
  <si>
    <t>Industrial Energy Related Emissions Excluding Fuels to Power CCS[hydrogen if,coal mining 05,N2O]</t>
  </si>
  <si>
    <t>Industrial Energy Related Emissions Excluding Fuels to Power CCS[hydrogen if,coal mining 05,F gases]</t>
  </si>
  <si>
    <t>Industrial Energy Related Emissions Excluding Fuels to Power CCS[hydrogen if,oil and gas extraction 06,CO2]</t>
  </si>
  <si>
    <t>Industrial Energy Related Emissions Excluding Fuels to Power CCS[hydrogen if,oil and gas extraction 06,VOC]</t>
  </si>
  <si>
    <t>Industrial Energy Related Emissions Excluding Fuels to Power CCS[hydrogen if,oil and gas extraction 06,CO]</t>
  </si>
  <si>
    <t>Industrial Energy Related Emissions Excluding Fuels to Power CCS[hydrogen if,oil and gas extraction 06,NOx]</t>
  </si>
  <si>
    <t>Industrial Energy Related Emissions Excluding Fuels to Power CCS[hydrogen if,oil and gas extraction 06,PM10]</t>
  </si>
  <si>
    <t>Industrial Energy Related Emissions Excluding Fuels to Power CCS[hydrogen if,oil and gas extraction 06,PM25]</t>
  </si>
  <si>
    <t>Industrial Energy Related Emissions Excluding Fuels to Power CCS[hydrogen if,oil and gas extraction 06,SOx]</t>
  </si>
  <si>
    <t>Industrial Energy Related Emissions Excluding Fuels to Power CCS[hydrogen if,oil and gas extraction 06,BC]</t>
  </si>
  <si>
    <t>Industrial Energy Related Emissions Excluding Fuels to Power CCS[hydrogen if,oil and gas extraction 06,OC]</t>
  </si>
  <si>
    <t>Industrial Energy Related Emissions Excluding Fuels to Power CCS[hydrogen if,oil and gas extraction 06,CH4]</t>
  </si>
  <si>
    <t>Industrial Energy Related Emissions Excluding Fuels to Power CCS[hydrogen if,oil and gas extraction 06,N2O]</t>
  </si>
  <si>
    <t>Industrial Energy Related Emissions Excluding Fuels to Power CCS[hydrogen if,oil and gas extraction 06,F gases]</t>
  </si>
  <si>
    <t>Industrial Energy Related Emissions Excluding Fuels to Power CCS[hydrogen if,other mining and quarrying 07T08,CO2]</t>
  </si>
  <si>
    <t>Industrial Energy Related Emissions Excluding Fuels to Power CCS[hydrogen if,other mining and quarrying 07T08,VOC]</t>
  </si>
  <si>
    <t>Industrial Energy Related Emissions Excluding Fuels to Power CCS[hydrogen if,other mining and quarrying 07T08,CO]</t>
  </si>
  <si>
    <t>Industrial Energy Related Emissions Excluding Fuels to Power CCS[hydrogen if,other mining and quarrying 07T08,NOx]</t>
  </si>
  <si>
    <t>Industrial Energy Related Emissions Excluding Fuels to Power CCS[hydrogen if,other mining and quarrying 07T08,PM10]</t>
  </si>
  <si>
    <t>Industrial Energy Related Emissions Excluding Fuels to Power CCS[hydrogen if,other mining and quarrying 07T08,PM25]</t>
  </si>
  <si>
    <t>Industrial Energy Related Emissions Excluding Fuels to Power CCS[hydrogen if,other mining and quarrying 07T08,SOx]</t>
  </si>
  <si>
    <t>Industrial Energy Related Emissions Excluding Fuels to Power CCS[hydrogen if,other mining and quarrying 07T08,BC]</t>
  </si>
  <si>
    <t>Industrial Energy Related Emissions Excluding Fuels to Power CCS[hydrogen if,other mining and quarrying 07T08,OC]</t>
  </si>
  <si>
    <t>Industrial Energy Related Emissions Excluding Fuels to Power CCS[hydrogen if,other mining and quarrying 07T08,CH4]</t>
  </si>
  <si>
    <t>Industrial Energy Related Emissions Excluding Fuels to Power CCS[hydrogen if,other mining and quarrying 07T08,N2O]</t>
  </si>
  <si>
    <t>Industrial Energy Related Emissions Excluding Fuels to Power CCS[hydrogen if,other mining and quarrying 07T08,F gases]</t>
  </si>
  <si>
    <t>Industrial Energy Related Emissions Excluding Fuels to Power CCS[hydrogen if,food beverage and tobacco 10T12,CO2]</t>
  </si>
  <si>
    <t>Industrial Energy Related Emissions Excluding Fuels to Power CCS[hydrogen if,food beverage and tobacco 10T12,VOC]</t>
  </si>
  <si>
    <t>Industrial Energy Related Emissions Excluding Fuels to Power CCS[hydrogen if,food beverage and tobacco 10T12,CO]</t>
  </si>
  <si>
    <t>Industrial Energy Related Emissions Excluding Fuels to Power CCS[hydrogen if,food beverage and tobacco 10T12,NOx]</t>
  </si>
  <si>
    <t>Industrial Energy Related Emissions Excluding Fuels to Power CCS[hydrogen if,food beverage and tobacco 10T12,PM10]</t>
  </si>
  <si>
    <t>Industrial Energy Related Emissions Excluding Fuels to Power CCS[hydrogen if,food beverage and tobacco 10T12,PM25]</t>
  </si>
  <si>
    <t>Industrial Energy Related Emissions Excluding Fuels to Power CCS[hydrogen if,food beverage and tobacco 10T12,SOx]</t>
  </si>
  <si>
    <t>Industrial Energy Related Emissions Excluding Fuels to Power CCS[hydrogen if,food beverage and tobacco 10T12,BC]</t>
  </si>
  <si>
    <t>Industrial Energy Related Emissions Excluding Fuels to Power CCS[hydrogen if,food beverage and tobacco 10T12,OC]</t>
  </si>
  <si>
    <t>Industrial Energy Related Emissions Excluding Fuels to Power CCS[hydrogen if,food beverage and tobacco 10T12,CH4]</t>
  </si>
  <si>
    <t>Industrial Energy Related Emissions Excluding Fuels to Power CCS[hydrogen if,food beverage and tobacco 10T12,N2O]</t>
  </si>
  <si>
    <t>Industrial Energy Related Emissions Excluding Fuels to Power CCS[hydrogen if,food beverage and tobacco 10T12,F gases]</t>
  </si>
  <si>
    <t>Industrial Energy Related Emissions Excluding Fuels to Power CCS[hydrogen if,textiles apparel and leather 13T15,CO2]</t>
  </si>
  <si>
    <t>Industrial Energy Related Emissions Excluding Fuels to Power CCS[hydrogen if,textiles apparel and leather 13T15,VOC]</t>
  </si>
  <si>
    <t>Industrial Energy Related Emissions Excluding Fuels to Power CCS[hydrogen if,textiles apparel and leather 13T15,CO]</t>
  </si>
  <si>
    <t>Industrial Energy Related Emissions Excluding Fuels to Power CCS[hydrogen if,textiles apparel and leather 13T15,NOx]</t>
  </si>
  <si>
    <t>Industrial Energy Related Emissions Excluding Fuels to Power CCS[hydrogen if,textiles apparel and leather 13T15,PM10]</t>
  </si>
  <si>
    <t>Industrial Energy Related Emissions Excluding Fuels to Power CCS[hydrogen if,textiles apparel and leather 13T15,PM25]</t>
  </si>
  <si>
    <t>Industrial Energy Related Emissions Excluding Fuels to Power CCS[hydrogen if,textiles apparel and leather 13T15,SOx]</t>
  </si>
  <si>
    <t>Industrial Energy Related Emissions Excluding Fuels to Power CCS[hydrogen if,textiles apparel and leather 13T15,BC]</t>
  </si>
  <si>
    <t>Industrial Energy Related Emissions Excluding Fuels to Power CCS[hydrogen if,textiles apparel and leather 13T15,OC]</t>
  </si>
  <si>
    <t>Industrial Energy Related Emissions Excluding Fuels to Power CCS[hydrogen if,textiles apparel and leather 13T15,CH4]</t>
  </si>
  <si>
    <t>Industrial Energy Related Emissions Excluding Fuels to Power CCS[hydrogen if,textiles apparel and leather 13T15,N2O]</t>
  </si>
  <si>
    <t>Industrial Energy Related Emissions Excluding Fuels to Power CCS[hydrogen if,textiles apparel and leather 13T15,F gases]</t>
  </si>
  <si>
    <t>Industrial Energy Related Emissions Excluding Fuels to Power CCS[hydrogen if,wood products 16,CO2]</t>
  </si>
  <si>
    <t>Industrial Energy Related Emissions Excluding Fuels to Power CCS[hydrogen if,wood products 16,VOC]</t>
  </si>
  <si>
    <t>Industrial Energy Related Emissions Excluding Fuels to Power CCS[hydrogen if,wood products 16,CO]</t>
  </si>
  <si>
    <t>Industrial Energy Related Emissions Excluding Fuels to Power CCS[hydrogen if,wood products 16,NOx]</t>
  </si>
  <si>
    <t>Industrial Energy Related Emissions Excluding Fuels to Power CCS[hydrogen if,wood products 16,PM10]</t>
  </si>
  <si>
    <t>Industrial Energy Related Emissions Excluding Fuels to Power CCS[hydrogen if,wood products 16,PM25]</t>
  </si>
  <si>
    <t>Industrial Energy Related Emissions Excluding Fuels to Power CCS[hydrogen if,wood products 16,SOx]</t>
  </si>
  <si>
    <t>Industrial Energy Related Emissions Excluding Fuels to Power CCS[hydrogen if,wood products 16,BC]</t>
  </si>
  <si>
    <t>Industrial Energy Related Emissions Excluding Fuels to Power CCS[hydrogen if,wood products 16,OC]</t>
  </si>
  <si>
    <t>Industrial Energy Related Emissions Excluding Fuels to Power CCS[hydrogen if,wood products 16,CH4]</t>
  </si>
  <si>
    <t>Industrial Energy Related Emissions Excluding Fuels to Power CCS[hydrogen if,wood products 16,N2O]</t>
  </si>
  <si>
    <t>Industrial Energy Related Emissions Excluding Fuels to Power CCS[hydrogen if,wood products 16,F gases]</t>
  </si>
  <si>
    <t>Industrial Energy Related Emissions Excluding Fuels to Power CCS[hydrogen if,pulp paper and printing 17T18,CO2]</t>
  </si>
  <si>
    <t>Industrial Energy Related Emissions Excluding Fuels to Power CCS[hydrogen if,pulp paper and printing 17T18,VOC]</t>
  </si>
  <si>
    <t>Industrial Energy Related Emissions Excluding Fuels to Power CCS[hydrogen if,pulp paper and printing 17T18,CO]</t>
  </si>
  <si>
    <t>Industrial Energy Related Emissions Excluding Fuels to Power CCS[hydrogen if,pulp paper and printing 17T18,NOx]</t>
  </si>
  <si>
    <t>Industrial Energy Related Emissions Excluding Fuels to Power CCS[hydrogen if,pulp paper and printing 17T18,PM10]</t>
  </si>
  <si>
    <t>Industrial Energy Related Emissions Excluding Fuels to Power CCS[hydrogen if,pulp paper and printing 17T18,PM25]</t>
  </si>
  <si>
    <t>Industrial Energy Related Emissions Excluding Fuels to Power CCS[hydrogen if,pulp paper and printing 17T18,SOx]</t>
  </si>
  <si>
    <t>Industrial Energy Related Emissions Excluding Fuels to Power CCS[hydrogen if,pulp paper and printing 17T18,BC]</t>
  </si>
  <si>
    <t>Industrial Energy Related Emissions Excluding Fuels to Power CCS[hydrogen if,pulp paper and printing 17T18,OC]</t>
  </si>
  <si>
    <t>Industrial Energy Related Emissions Excluding Fuels to Power CCS[hydrogen if,pulp paper and printing 17T18,CH4]</t>
  </si>
  <si>
    <t>Industrial Energy Related Emissions Excluding Fuels to Power CCS[hydrogen if,pulp paper and printing 17T18,N2O]</t>
  </si>
  <si>
    <t>Industrial Energy Related Emissions Excluding Fuels to Power CCS[hydrogen if,pulp paper and printing 17T18,F gases]</t>
  </si>
  <si>
    <t>Industrial Energy Related Emissions Excluding Fuels to Power CCS[hydrogen if,refined petroleum and coke 19,CO2]</t>
  </si>
  <si>
    <t>Industrial Energy Related Emissions Excluding Fuels to Power CCS[hydrogen if,refined petroleum and coke 19,VOC]</t>
  </si>
  <si>
    <t>Industrial Energy Related Emissions Excluding Fuels to Power CCS[hydrogen if,refined petroleum and coke 19,CO]</t>
  </si>
  <si>
    <t>Industrial Energy Related Emissions Excluding Fuels to Power CCS[hydrogen if,refined petroleum and coke 19,NOx]</t>
  </si>
  <si>
    <t>Industrial Energy Related Emissions Excluding Fuels to Power CCS[hydrogen if,refined petroleum and coke 19,PM10]</t>
  </si>
  <si>
    <t>Industrial Energy Related Emissions Excluding Fuels to Power CCS[hydrogen if,refined petroleum and coke 19,PM25]</t>
  </si>
  <si>
    <t>Industrial Energy Related Emissions Excluding Fuels to Power CCS[hydrogen if,refined petroleum and coke 19,SOx]</t>
  </si>
  <si>
    <t>Industrial Energy Related Emissions Excluding Fuels to Power CCS[hydrogen if,refined petroleum and coke 19,BC]</t>
  </si>
  <si>
    <t>Industrial Energy Related Emissions Excluding Fuels to Power CCS[hydrogen if,refined petroleum and coke 19,OC]</t>
  </si>
  <si>
    <t>Industrial Energy Related Emissions Excluding Fuels to Power CCS[hydrogen if,refined petroleum and coke 19,CH4]</t>
  </si>
  <si>
    <t>Industrial Energy Related Emissions Excluding Fuels to Power CCS[hydrogen if,refined petroleum and coke 19,N2O]</t>
  </si>
  <si>
    <t>Industrial Energy Related Emissions Excluding Fuels to Power CCS[hydrogen if,refined petroleum and coke 19,F gases]</t>
  </si>
  <si>
    <t>Industrial Energy Related Emissions Excluding Fuels to Power CCS[hydrogen if,chemicals 20,CO2]</t>
  </si>
  <si>
    <t>Industrial Energy Related Emissions Excluding Fuels to Power CCS[hydrogen if,chemicals 20,VOC]</t>
  </si>
  <si>
    <t>Industrial Energy Related Emissions Excluding Fuels to Power CCS[hydrogen if,chemicals 20,CO]</t>
  </si>
  <si>
    <t>Industrial Energy Related Emissions Excluding Fuels to Power CCS[hydrogen if,chemicals 20,NOx]</t>
  </si>
  <si>
    <t>Industrial Energy Related Emissions Excluding Fuels to Power CCS[hydrogen if,chemicals 20,PM10]</t>
  </si>
  <si>
    <t>Industrial Energy Related Emissions Excluding Fuels to Power CCS[hydrogen if,chemicals 20,PM25]</t>
  </si>
  <si>
    <t>Industrial Energy Related Emissions Excluding Fuels to Power CCS[hydrogen if,chemicals 20,SOx]</t>
  </si>
  <si>
    <t>Industrial Energy Related Emissions Excluding Fuels to Power CCS[hydrogen if,chemicals 20,BC]</t>
  </si>
  <si>
    <t>Industrial Energy Related Emissions Excluding Fuels to Power CCS[hydrogen if,chemicals 20,OC]</t>
  </si>
  <si>
    <t>Industrial Energy Related Emissions Excluding Fuels to Power CCS[hydrogen if,chemicals 20,CH4]</t>
  </si>
  <si>
    <t>Industrial Energy Related Emissions Excluding Fuels to Power CCS[hydrogen if,chemicals 20,N2O]</t>
  </si>
  <si>
    <t>Industrial Energy Related Emissions Excluding Fuels to Power CCS[hydrogen if,chemicals 20,F gases]</t>
  </si>
  <si>
    <t>Industrial Energy Related Emissions Excluding Fuels to Power CCS[hydrogen if,rubber and plastic products 22,CO2]</t>
  </si>
  <si>
    <t>Industrial Energy Related Emissions Excluding Fuels to Power CCS[hydrogen if,rubber and plastic products 22,VOC]</t>
  </si>
  <si>
    <t>Industrial Energy Related Emissions Excluding Fuels to Power CCS[hydrogen if,rubber and plastic products 22,CO]</t>
  </si>
  <si>
    <t>Industrial Energy Related Emissions Excluding Fuels to Power CCS[hydrogen if,rubber and plastic products 22,NOx]</t>
  </si>
  <si>
    <t>Industrial Energy Related Emissions Excluding Fuels to Power CCS[hydrogen if,rubber and plastic products 22,PM10]</t>
  </si>
  <si>
    <t>Industrial Energy Related Emissions Excluding Fuels to Power CCS[hydrogen if,rubber and plastic products 22,PM25]</t>
  </si>
  <si>
    <t>Industrial Energy Related Emissions Excluding Fuels to Power CCS[hydrogen if,rubber and plastic products 22,SOx]</t>
  </si>
  <si>
    <t>Industrial Energy Related Emissions Excluding Fuels to Power CCS[hydrogen if,rubber and plastic products 22,BC]</t>
  </si>
  <si>
    <t>Industrial Energy Related Emissions Excluding Fuels to Power CCS[hydrogen if,rubber and plastic products 22,OC]</t>
  </si>
  <si>
    <t>Industrial Energy Related Emissions Excluding Fuels to Power CCS[hydrogen if,rubber and plastic products 22,CH4]</t>
  </si>
  <si>
    <t>Industrial Energy Related Emissions Excluding Fuels to Power CCS[hydrogen if,rubber and plastic products 22,N2O]</t>
  </si>
  <si>
    <t>Industrial Energy Related Emissions Excluding Fuels to Power CCS[hydrogen if,rubber and plastic products 22,F gases]</t>
  </si>
  <si>
    <t>Industrial Energy Related Emissions Excluding Fuels to Power CCS[hydrogen if,glass and glass products 231,CO2]</t>
  </si>
  <si>
    <t>Industrial Energy Related Emissions Excluding Fuels to Power CCS[hydrogen if,glass and glass products 231,VOC]</t>
  </si>
  <si>
    <t>Industrial Energy Related Emissions Excluding Fuels to Power CCS[hydrogen if,glass and glass products 231,CO]</t>
  </si>
  <si>
    <t>Industrial Energy Related Emissions Excluding Fuels to Power CCS[hydrogen if,glass and glass products 231,NOx]</t>
  </si>
  <si>
    <t>Industrial Energy Related Emissions Excluding Fuels to Power CCS[hydrogen if,glass and glass products 231,PM10]</t>
  </si>
  <si>
    <t>Industrial Energy Related Emissions Excluding Fuels to Power CCS[hydrogen if,glass and glass products 231,PM25]</t>
  </si>
  <si>
    <t>Industrial Energy Related Emissions Excluding Fuels to Power CCS[hydrogen if,glass and glass products 231,SOx]</t>
  </si>
  <si>
    <t>Industrial Energy Related Emissions Excluding Fuels to Power CCS[hydrogen if,glass and glass products 231,BC]</t>
  </si>
  <si>
    <t>Industrial Energy Related Emissions Excluding Fuels to Power CCS[hydrogen if,glass and glass products 231,OC]</t>
  </si>
  <si>
    <t>Industrial Energy Related Emissions Excluding Fuels to Power CCS[hydrogen if,glass and glass products 231,CH4]</t>
  </si>
  <si>
    <t>Industrial Energy Related Emissions Excluding Fuels to Power CCS[hydrogen if,glass and glass products 231,N2O]</t>
  </si>
  <si>
    <t>Industrial Energy Related Emissions Excluding Fuels to Power CCS[hydrogen if,glass and glass products 231,F gases]</t>
  </si>
  <si>
    <t>Industrial Energy Related Emissions Excluding Fuels to Power CCS[hydrogen if,cement and other nonmetallic minerals 239,CO2]</t>
  </si>
  <si>
    <t>Industrial Energy Related Emissions Excluding Fuels to Power CCS[hydrogen if,cement and other nonmetallic minerals 239,VOC]</t>
  </si>
  <si>
    <t>Industrial Energy Related Emissions Excluding Fuels to Power CCS[hydrogen if,cement and other nonmetallic minerals 239,CO]</t>
  </si>
  <si>
    <t>Industrial Energy Related Emissions Excluding Fuels to Power CCS[hydrogen if,cement and other nonmetallic minerals 239,NOx]</t>
  </si>
  <si>
    <t>Industrial Energy Related Emissions Excluding Fuels to Power CCS[hydrogen if,cement and other nonmetallic minerals 239,PM10]</t>
  </si>
  <si>
    <t>Industrial Energy Related Emissions Excluding Fuels to Power CCS[hydrogen if,cement and other nonmetallic minerals 239,PM25]</t>
  </si>
  <si>
    <t>Industrial Energy Related Emissions Excluding Fuels to Power CCS[hydrogen if,cement and other nonmetallic minerals 239,SOx]</t>
  </si>
  <si>
    <t>Industrial Energy Related Emissions Excluding Fuels to Power CCS[hydrogen if,cement and other nonmetallic minerals 239,BC]</t>
  </si>
  <si>
    <t>Industrial Energy Related Emissions Excluding Fuels to Power CCS[hydrogen if,cement and other nonmetallic minerals 239,OC]</t>
  </si>
  <si>
    <t>Industrial Energy Related Emissions Excluding Fuels to Power CCS[hydrogen if,cement and other nonmetallic minerals 239,CH4]</t>
  </si>
  <si>
    <t>Industrial Energy Related Emissions Excluding Fuels to Power CCS[hydrogen if,cement and other nonmetallic minerals 239,N2O]</t>
  </si>
  <si>
    <t>Industrial Energy Related Emissions Excluding Fuels to Power CCS[hydrogen if,cement and other nonmetallic minerals 239,F gases]</t>
  </si>
  <si>
    <t>Industrial Energy Related Emissions Excluding Fuels to Power CCS[hydrogen if,iron and steel 241,CO2]</t>
  </si>
  <si>
    <t>Industrial Energy Related Emissions Excluding Fuels to Power CCS[hydrogen if,iron and steel 241,VOC]</t>
  </si>
  <si>
    <t>Industrial Energy Related Emissions Excluding Fuels to Power CCS[hydrogen if,iron and steel 241,CO]</t>
  </si>
  <si>
    <t>Industrial Energy Related Emissions Excluding Fuels to Power CCS[hydrogen if,iron and steel 241,NOx]</t>
  </si>
  <si>
    <t>Industrial Energy Related Emissions Excluding Fuels to Power CCS[hydrogen if,iron and steel 241,PM10]</t>
  </si>
  <si>
    <t>Industrial Energy Related Emissions Excluding Fuels to Power CCS[hydrogen if,iron and steel 241,PM25]</t>
  </si>
  <si>
    <t>Industrial Energy Related Emissions Excluding Fuels to Power CCS[hydrogen if,iron and steel 241,SOx]</t>
  </si>
  <si>
    <t>Industrial Energy Related Emissions Excluding Fuels to Power CCS[hydrogen if,iron and steel 241,BC]</t>
  </si>
  <si>
    <t>Industrial Energy Related Emissions Excluding Fuels to Power CCS[hydrogen if,iron and steel 241,OC]</t>
  </si>
  <si>
    <t>Industrial Energy Related Emissions Excluding Fuels to Power CCS[hydrogen if,iron and steel 241,CH4]</t>
  </si>
  <si>
    <t>Industrial Energy Related Emissions Excluding Fuels to Power CCS[hydrogen if,iron and steel 241,N2O]</t>
  </si>
  <si>
    <t>Industrial Energy Related Emissions Excluding Fuels to Power CCS[hydrogen if,iron and steel 241,F gases]</t>
  </si>
  <si>
    <t>Industrial Energy Related Emissions Excluding Fuels to Power CCS[hydrogen if,other metals 242,CO2]</t>
  </si>
  <si>
    <t>Industrial Energy Related Emissions Excluding Fuels to Power CCS[hydrogen if,other metals 242,VOC]</t>
  </si>
  <si>
    <t>Industrial Energy Related Emissions Excluding Fuels to Power CCS[hydrogen if,other metals 242,CO]</t>
  </si>
  <si>
    <t>Industrial Energy Related Emissions Excluding Fuels to Power CCS[hydrogen if,other metals 242,NOx]</t>
  </si>
  <si>
    <t>Industrial Energy Related Emissions Excluding Fuels to Power CCS[hydrogen if,other metals 242,PM10]</t>
  </si>
  <si>
    <t>Industrial Energy Related Emissions Excluding Fuels to Power CCS[hydrogen if,other metals 242,PM25]</t>
  </si>
  <si>
    <t>Industrial Energy Related Emissions Excluding Fuels to Power CCS[hydrogen if,other metals 242,SOx]</t>
  </si>
  <si>
    <t>Industrial Energy Related Emissions Excluding Fuels to Power CCS[hydrogen if,other metals 242,BC]</t>
  </si>
  <si>
    <t>Industrial Energy Related Emissions Excluding Fuels to Power CCS[hydrogen if,other metals 242,OC]</t>
  </si>
  <si>
    <t>Industrial Energy Related Emissions Excluding Fuels to Power CCS[hydrogen if,other metals 242,CH4]</t>
  </si>
  <si>
    <t>Industrial Energy Related Emissions Excluding Fuels to Power CCS[hydrogen if,other metals 242,N2O]</t>
  </si>
  <si>
    <t>Industrial Energy Related Emissions Excluding Fuels to Power CCS[hydrogen if,other metals 242,F gases]</t>
  </si>
  <si>
    <t>Industrial Energy Related Emissions Excluding Fuels to Power CCS[hydrogen if,metal products except machinery and vehicles 25,CO2]</t>
  </si>
  <si>
    <t>Industrial Energy Related Emissions Excluding Fuels to Power CCS[hydrogen if,metal products except machinery and vehicles 25,VOC]</t>
  </si>
  <si>
    <t>Industrial Energy Related Emissions Excluding Fuels to Power CCS[hydrogen if,metal products except machinery and vehicles 25,CO]</t>
  </si>
  <si>
    <t>Industrial Energy Related Emissions Excluding Fuels to Power CCS[hydrogen if,metal products except machinery and vehicles 25,NOx]</t>
  </si>
  <si>
    <t>Industrial Energy Related Emissions Excluding Fuels to Power CCS[hydrogen if,metal products except machinery and vehicles 25,PM10]</t>
  </si>
  <si>
    <t>Industrial Energy Related Emissions Excluding Fuels to Power CCS[hydrogen if,metal products except machinery and vehicles 25,PM25]</t>
  </si>
  <si>
    <t>Industrial Energy Related Emissions Excluding Fuels to Power CCS[hydrogen if,metal products except machinery and vehicles 25,SOx]</t>
  </si>
  <si>
    <t>Industrial Energy Related Emissions Excluding Fuels to Power CCS[hydrogen if,metal products except machinery and vehicles 25,BC]</t>
  </si>
  <si>
    <t>Industrial Energy Related Emissions Excluding Fuels to Power CCS[hydrogen if,metal products except machinery and vehicles 25,OC]</t>
  </si>
  <si>
    <t>Industrial Energy Related Emissions Excluding Fuels to Power CCS[hydrogen if,metal products except machinery and vehicles 25,CH4]</t>
  </si>
  <si>
    <t>Industrial Energy Related Emissions Excluding Fuels to Power CCS[hydrogen if,metal products except machinery and vehicles 25,N2O]</t>
  </si>
  <si>
    <t>Industrial Energy Related Emissions Excluding Fuels to Power CCS[hydrogen if,metal products except machinery and vehicles 25,F gases]</t>
  </si>
  <si>
    <t>Industrial Energy Related Emissions Excluding Fuels to Power CCS[hydrogen if,computers and electronics 26,CO2]</t>
  </si>
  <si>
    <t>Industrial Energy Related Emissions Excluding Fuels to Power CCS[hydrogen if,computers and electronics 26,VOC]</t>
  </si>
  <si>
    <t>Industrial Energy Related Emissions Excluding Fuels to Power CCS[hydrogen if,computers and electronics 26,CO]</t>
  </si>
  <si>
    <t>Industrial Energy Related Emissions Excluding Fuels to Power CCS[hydrogen if,computers and electronics 26,NOx]</t>
  </si>
  <si>
    <t>Industrial Energy Related Emissions Excluding Fuels to Power CCS[hydrogen if,computers and electronics 26,PM10]</t>
  </si>
  <si>
    <t>Industrial Energy Related Emissions Excluding Fuels to Power CCS[hydrogen if,computers and electronics 26,PM25]</t>
  </si>
  <si>
    <t>Industrial Energy Related Emissions Excluding Fuels to Power CCS[hydrogen if,computers and electronics 26,SOx]</t>
  </si>
  <si>
    <t>Industrial Energy Related Emissions Excluding Fuels to Power CCS[hydrogen if,computers and electronics 26,BC]</t>
  </si>
  <si>
    <t>Industrial Energy Related Emissions Excluding Fuels to Power CCS[hydrogen if,computers and electronics 26,OC]</t>
  </si>
  <si>
    <t>Industrial Energy Related Emissions Excluding Fuels to Power CCS[hydrogen if,computers and electronics 26,CH4]</t>
  </si>
  <si>
    <t>Industrial Energy Related Emissions Excluding Fuels to Power CCS[hydrogen if,computers and electronics 26,N2O]</t>
  </si>
  <si>
    <t>Industrial Energy Related Emissions Excluding Fuels to Power CCS[hydrogen if,computers and electronics 26,F gases]</t>
  </si>
  <si>
    <t>Industrial Energy Related Emissions Excluding Fuels to Power CCS[hydrogen if,appliances and electrical equipment 27,CO2]</t>
  </si>
  <si>
    <t>Industrial Energy Related Emissions Excluding Fuels to Power CCS[hydrogen if,appliances and electrical equipment 27,VOC]</t>
  </si>
  <si>
    <t>Industrial Energy Related Emissions Excluding Fuels to Power CCS[hydrogen if,appliances and electrical equipment 27,CO]</t>
  </si>
  <si>
    <t>Industrial Energy Related Emissions Excluding Fuels to Power CCS[hydrogen if,appliances and electrical equipment 27,NOx]</t>
  </si>
  <si>
    <t>Industrial Energy Related Emissions Excluding Fuels to Power CCS[hydrogen if,appliances and electrical equipment 27,PM10]</t>
  </si>
  <si>
    <t>Industrial Energy Related Emissions Excluding Fuels to Power CCS[hydrogen if,appliances and electrical equipment 27,PM25]</t>
  </si>
  <si>
    <t>Industrial Energy Related Emissions Excluding Fuels to Power CCS[hydrogen if,appliances and electrical equipment 27,SOx]</t>
  </si>
  <si>
    <t>Industrial Energy Related Emissions Excluding Fuels to Power CCS[hydrogen if,appliances and electrical equipment 27,BC]</t>
  </si>
  <si>
    <t>Industrial Energy Related Emissions Excluding Fuels to Power CCS[hydrogen if,appliances and electrical equipment 27,OC]</t>
  </si>
  <si>
    <t>Industrial Energy Related Emissions Excluding Fuels to Power CCS[hydrogen if,appliances and electrical equipment 27,CH4]</t>
  </si>
  <si>
    <t>Industrial Energy Related Emissions Excluding Fuels to Power CCS[hydrogen if,appliances and electrical equipment 27,N2O]</t>
  </si>
  <si>
    <t>Industrial Energy Related Emissions Excluding Fuels to Power CCS[hydrogen if,appliances and electrical equipment 27,F gases]</t>
  </si>
  <si>
    <t>Industrial Energy Related Emissions Excluding Fuels to Power CCS[hydrogen if,other machinery 28,CO2]</t>
  </si>
  <si>
    <t>Industrial Energy Related Emissions Excluding Fuels to Power CCS[hydrogen if,other machinery 28,VOC]</t>
  </si>
  <si>
    <t>Industrial Energy Related Emissions Excluding Fuels to Power CCS[hydrogen if,other machinery 28,CO]</t>
  </si>
  <si>
    <t>Industrial Energy Related Emissions Excluding Fuels to Power CCS[hydrogen if,other machinery 28,NOx]</t>
  </si>
  <si>
    <t>Industrial Energy Related Emissions Excluding Fuels to Power CCS[hydrogen if,other machinery 28,PM10]</t>
  </si>
  <si>
    <t>Industrial Energy Related Emissions Excluding Fuels to Power CCS[hydrogen if,other machinery 28,PM25]</t>
  </si>
  <si>
    <t>Industrial Energy Related Emissions Excluding Fuels to Power CCS[hydrogen if,other machinery 28,SOx]</t>
  </si>
  <si>
    <t>Industrial Energy Related Emissions Excluding Fuels to Power CCS[hydrogen if,other machinery 28,BC]</t>
  </si>
  <si>
    <t>Industrial Energy Related Emissions Excluding Fuels to Power CCS[hydrogen if,other machinery 28,OC]</t>
  </si>
  <si>
    <t>Industrial Energy Related Emissions Excluding Fuels to Power CCS[hydrogen if,other machinery 28,CH4]</t>
  </si>
  <si>
    <t>Industrial Energy Related Emissions Excluding Fuels to Power CCS[hydrogen if,other machinery 28,N2O]</t>
  </si>
  <si>
    <t>Industrial Energy Related Emissions Excluding Fuels to Power CCS[hydrogen if,other machinery 28,F gases]</t>
  </si>
  <si>
    <t>Industrial Energy Related Emissions Excluding Fuels to Power CCS[hydrogen if,road vehicles 29,CO2]</t>
  </si>
  <si>
    <t>Industrial Energy Related Emissions Excluding Fuels to Power CCS[hydrogen if,road vehicles 29,VOC]</t>
  </si>
  <si>
    <t>Industrial Energy Related Emissions Excluding Fuels to Power CCS[hydrogen if,road vehicles 29,CO]</t>
  </si>
  <si>
    <t>Industrial Energy Related Emissions Excluding Fuels to Power CCS[hydrogen if,road vehicles 29,NOx]</t>
  </si>
  <si>
    <t>Industrial Energy Related Emissions Excluding Fuels to Power CCS[hydrogen if,road vehicles 29,PM10]</t>
  </si>
  <si>
    <t>Industrial Energy Related Emissions Excluding Fuels to Power CCS[hydrogen if,road vehicles 29,PM25]</t>
  </si>
  <si>
    <t>Industrial Energy Related Emissions Excluding Fuels to Power CCS[hydrogen if,road vehicles 29,SOx]</t>
  </si>
  <si>
    <t>Industrial Energy Related Emissions Excluding Fuels to Power CCS[hydrogen if,road vehicles 29,BC]</t>
  </si>
  <si>
    <t>Industrial Energy Related Emissions Excluding Fuels to Power CCS[hydrogen if,road vehicles 29,OC]</t>
  </si>
  <si>
    <t>Industrial Energy Related Emissions Excluding Fuels to Power CCS[hydrogen if,road vehicles 29,CH4]</t>
  </si>
  <si>
    <t>Industrial Energy Related Emissions Excluding Fuels to Power CCS[hydrogen if,road vehicles 29,N2O]</t>
  </si>
  <si>
    <t>Industrial Energy Related Emissions Excluding Fuels to Power CCS[hydrogen if,road vehicles 29,F gases]</t>
  </si>
  <si>
    <t>Industrial Energy Related Emissions Excluding Fuels to Power CCS[hydrogen if,nonroad vehicles 30,CO2]</t>
  </si>
  <si>
    <t>Industrial Energy Related Emissions Excluding Fuels to Power CCS[hydrogen if,nonroad vehicles 30,VOC]</t>
  </si>
  <si>
    <t>Industrial Energy Related Emissions Excluding Fuels to Power CCS[hydrogen if,nonroad vehicles 30,CO]</t>
  </si>
  <si>
    <t>Industrial Energy Related Emissions Excluding Fuels to Power CCS[hydrogen if,nonroad vehicles 30,NOx]</t>
  </si>
  <si>
    <t>Industrial Energy Related Emissions Excluding Fuels to Power CCS[hydrogen if,nonroad vehicles 30,PM10]</t>
  </si>
  <si>
    <t>Industrial Energy Related Emissions Excluding Fuels to Power CCS[hydrogen if,nonroad vehicles 30,PM25]</t>
  </si>
  <si>
    <t>Industrial Energy Related Emissions Excluding Fuels to Power CCS[hydrogen if,nonroad vehicles 30,SOx]</t>
  </si>
  <si>
    <t>Industrial Energy Related Emissions Excluding Fuels to Power CCS[hydrogen if,nonroad vehicles 30,BC]</t>
  </si>
  <si>
    <t>Industrial Energy Related Emissions Excluding Fuels to Power CCS[hydrogen if,nonroad vehicles 30,OC]</t>
  </si>
  <si>
    <t>Industrial Energy Related Emissions Excluding Fuels to Power CCS[hydrogen if,nonroad vehicles 30,CH4]</t>
  </si>
  <si>
    <t>Industrial Energy Related Emissions Excluding Fuels to Power CCS[hydrogen if,nonroad vehicles 30,N2O]</t>
  </si>
  <si>
    <t>Industrial Energy Related Emissions Excluding Fuels to Power CCS[hydrogen if,nonroad vehicles 30,F gases]</t>
  </si>
  <si>
    <t>Industrial Energy Related Emissions Excluding Fuels to Power CCS[hydrogen if,other manufacturing 31T33,CO2]</t>
  </si>
  <si>
    <t>Industrial Energy Related Emissions Excluding Fuels to Power CCS[hydrogen if,other manufacturing 31T33,VOC]</t>
  </si>
  <si>
    <t>Industrial Energy Related Emissions Excluding Fuels to Power CCS[hydrogen if,other manufacturing 31T33,CO]</t>
  </si>
  <si>
    <t>Industrial Energy Related Emissions Excluding Fuels to Power CCS[hydrogen if,other manufacturing 31T33,NOx]</t>
  </si>
  <si>
    <t>Industrial Energy Related Emissions Excluding Fuels to Power CCS[hydrogen if,other manufacturing 31T33,PM10]</t>
  </si>
  <si>
    <t>Industrial Energy Related Emissions Excluding Fuels to Power CCS[hydrogen if,other manufacturing 31T33,PM25]</t>
  </si>
  <si>
    <t>Industrial Energy Related Emissions Excluding Fuels to Power CCS[hydrogen if,other manufacturing 31T33,SOx]</t>
  </si>
  <si>
    <t>Industrial Energy Related Emissions Excluding Fuels to Power CCS[hydrogen if,other manufacturing 31T33,BC]</t>
  </si>
  <si>
    <t>Industrial Energy Related Emissions Excluding Fuels to Power CCS[hydrogen if,other manufacturing 31T33,OC]</t>
  </si>
  <si>
    <t>Industrial Energy Related Emissions Excluding Fuels to Power CCS[hydrogen if,other manufacturing 31T33,CH4]</t>
  </si>
  <si>
    <t>Industrial Energy Related Emissions Excluding Fuels to Power CCS[hydrogen if,other manufacturing 31T33,N2O]</t>
  </si>
  <si>
    <t>Industrial Energy Related Emissions Excluding Fuels to Power CCS[hydrogen if,other manufacturing 31T33,F gases]</t>
  </si>
  <si>
    <t>Industrial Energy Related Emissions Excluding Fuels to Power CCS[hydrogen if,energy pipelines and gas processing 352T353,CO2]</t>
  </si>
  <si>
    <t>Industrial Energy Related Emissions Excluding Fuels to Power CCS[hydrogen if,energy pipelines and gas processing 352T353,VOC]</t>
  </si>
  <si>
    <t>Industrial Energy Related Emissions Excluding Fuels to Power CCS[hydrogen if,energy pipelines and gas processing 352T353,CO]</t>
  </si>
  <si>
    <t>Industrial Energy Related Emissions Excluding Fuels to Power CCS[hydrogen if,energy pipelines and gas processing 352T353,NOx]</t>
  </si>
  <si>
    <t>Industrial Energy Related Emissions Excluding Fuels to Power CCS[hydrogen if,energy pipelines and gas processing 352T353,PM10]</t>
  </si>
  <si>
    <t>Industrial Energy Related Emissions Excluding Fuels to Power CCS[hydrogen if,energy pipelines and gas processing 352T353,PM25]</t>
  </si>
  <si>
    <t>Industrial Energy Related Emissions Excluding Fuels to Power CCS[hydrogen if,energy pipelines and gas processing 352T353,SOx]</t>
  </si>
  <si>
    <t>Industrial Energy Related Emissions Excluding Fuels to Power CCS[hydrogen if,energy pipelines and gas processing 352T353,BC]</t>
  </si>
  <si>
    <t>Industrial Energy Related Emissions Excluding Fuels to Power CCS[hydrogen if,energy pipelines and gas processing 352T353,OC]</t>
  </si>
  <si>
    <t>Industrial Energy Related Emissions Excluding Fuels to Power CCS[hydrogen if,energy pipelines and gas processing 352T353,CH4]</t>
  </si>
  <si>
    <t>Industrial Energy Related Emissions Excluding Fuels to Power CCS[hydrogen if,energy pipelines and gas processing 352T353,N2O]</t>
  </si>
  <si>
    <t>Industrial Energy Related Emissions Excluding Fuels to Power CCS[hydrogen if,energy pipelines and gas processing 352T353,F gases]</t>
  </si>
  <si>
    <t>Industrial Energy Related Emissions Excluding Fuels to Power CCS[hydrogen if,water and waste 36T39,CO2]</t>
  </si>
  <si>
    <t>Industrial Energy Related Emissions Excluding Fuels to Power CCS[hydrogen if,water and waste 36T39,VOC]</t>
  </si>
  <si>
    <t>Industrial Energy Related Emissions Excluding Fuels to Power CCS[hydrogen if,water and waste 36T39,CO]</t>
  </si>
  <si>
    <t>Industrial Energy Related Emissions Excluding Fuels to Power CCS[hydrogen if,water and waste 36T39,NOx]</t>
  </si>
  <si>
    <t>Industrial Energy Related Emissions Excluding Fuels to Power CCS[hydrogen if,water and waste 36T39,PM10]</t>
  </si>
  <si>
    <t>Industrial Energy Related Emissions Excluding Fuels to Power CCS[hydrogen if,water and waste 36T39,PM25]</t>
  </si>
  <si>
    <t>Industrial Energy Related Emissions Excluding Fuels to Power CCS[hydrogen if,water and waste 36T39,SOx]</t>
  </si>
  <si>
    <t>Industrial Energy Related Emissions Excluding Fuels to Power CCS[hydrogen if,water and waste 36T39,BC]</t>
  </si>
  <si>
    <t>Industrial Energy Related Emissions Excluding Fuels to Power CCS[hydrogen if,water and waste 36T39,OC]</t>
  </si>
  <si>
    <t>Industrial Energy Related Emissions Excluding Fuels to Power CCS[hydrogen if,water and waste 36T39,CH4]</t>
  </si>
  <si>
    <t>Industrial Energy Related Emissions Excluding Fuels to Power CCS[hydrogen if,water and waste 36T39,N2O]</t>
  </si>
  <si>
    <t>Industrial Energy Related Emissions Excluding Fuels to Power CCS[hydrogen if,water and waste 36T39,F gases]</t>
  </si>
  <si>
    <t>Industrial Energy Related Emissions Excluding Fuels to Power CCS[hydrogen if,construction 41T43,CO2]</t>
  </si>
  <si>
    <t>Industrial Energy Related Emissions Excluding Fuels to Power CCS[hydrogen if,construction 41T43,VOC]</t>
  </si>
  <si>
    <t>Industrial Energy Related Emissions Excluding Fuels to Power CCS[hydrogen if,construction 41T43,CO]</t>
  </si>
  <si>
    <t>Industrial Energy Related Emissions Excluding Fuels to Power CCS[hydrogen if,construction 41T43,NOx]</t>
  </si>
  <si>
    <t>Industrial Energy Related Emissions Excluding Fuels to Power CCS[hydrogen if,construction 41T43,PM10]</t>
  </si>
  <si>
    <t>Industrial Energy Related Emissions Excluding Fuels to Power CCS[hydrogen if,construction 41T43,PM25]</t>
  </si>
  <si>
    <t>Industrial Energy Related Emissions Excluding Fuels to Power CCS[hydrogen if,construction 41T43,SOx]</t>
  </si>
  <si>
    <t>Industrial Energy Related Emissions Excluding Fuels to Power CCS[hydrogen if,construction 41T43,BC]</t>
  </si>
  <si>
    <t>Industrial Energy Related Emissions Excluding Fuels to Power CCS[hydrogen if,construction 41T43,OC]</t>
  </si>
  <si>
    <t>Industrial Energy Related Emissions Excluding Fuels to Power CCS[hydrogen if,construction 41T43,CH4]</t>
  </si>
  <si>
    <t>Industrial Energy Related Emissions Excluding Fuels to Power CCS[hydrogen if,construction 41T43,N2O]</t>
  </si>
  <si>
    <t>Industrial Energy Related Emissions Excluding Fuels to Power CCS[hydrogen if,construction 41T43,F gases]</t>
  </si>
  <si>
    <t>Industrial Sector Pollutant Emissions[agriculture and forestry 01T03,CO2]</t>
  </si>
  <si>
    <t>Industrial Sector Pollutant Emissions[agriculture and forestry 01T03,VOC]</t>
  </si>
  <si>
    <t>Industrial Sector Pollutant Emissions[agriculture and forestry 01T03,CO]</t>
  </si>
  <si>
    <t>Industrial Sector Pollutant Emissions[agriculture and forestry 01T03,NOx]</t>
  </si>
  <si>
    <t>Industrial Sector Pollutant Emissions[agriculture and forestry 01T03,PM10]</t>
  </si>
  <si>
    <t>Industrial Sector Pollutant Emissions[agriculture and forestry 01T03,PM25]</t>
  </si>
  <si>
    <t>Industrial Sector Pollutant Emissions[agriculture and forestry 01T03,SOx]</t>
  </si>
  <si>
    <t>Industrial Sector Pollutant Emissions[agriculture and forestry 01T03,BC]</t>
  </si>
  <si>
    <t>Industrial Sector Pollutant Emissions[agriculture and forestry 01T03,OC]</t>
  </si>
  <si>
    <t>Industrial Sector Pollutant Emissions[agriculture and forestry 01T03,CH4]</t>
  </si>
  <si>
    <t>Industrial Sector Pollutant Emissions[agriculture and forestry 01T03,N2O]</t>
  </si>
  <si>
    <t>Industrial Sector Pollutant Emissions[agriculture and forestry 01T03,F gases]</t>
  </si>
  <si>
    <t>Industrial Sector Pollutant Emissions[coal mining 05,CO2]</t>
  </si>
  <si>
    <t>Industrial Sector Pollutant Emissions[coal mining 05,VOC]</t>
  </si>
  <si>
    <t>Industrial Sector Pollutant Emissions[coal mining 05,CO]</t>
  </si>
  <si>
    <t>Industrial Sector Pollutant Emissions[coal mining 05,NOx]</t>
  </si>
  <si>
    <t>Industrial Sector Pollutant Emissions[coal mining 05,PM10]</t>
  </si>
  <si>
    <t>Industrial Sector Pollutant Emissions[coal mining 05,PM25]</t>
  </si>
  <si>
    <t>Industrial Sector Pollutant Emissions[coal mining 05,SOx]</t>
  </si>
  <si>
    <t>Industrial Sector Pollutant Emissions[coal mining 05,BC]</t>
  </si>
  <si>
    <t>Industrial Sector Pollutant Emissions[coal mining 05,OC]</t>
  </si>
  <si>
    <t>Industrial Sector Pollutant Emissions[coal mining 05,CH4]</t>
  </si>
  <si>
    <t>Industrial Sector Pollutant Emissions[coal mining 05,N2O]</t>
  </si>
  <si>
    <t>Industrial Sector Pollutant Emissions[coal mining 05,F gases]</t>
  </si>
  <si>
    <t>Industrial Sector Pollutant Emissions[oil and gas extraction 06,CO2]</t>
  </si>
  <si>
    <t>Industrial Sector Pollutant Emissions[oil and gas extraction 06,VOC]</t>
  </si>
  <si>
    <t>Industrial Sector Pollutant Emissions[oil and gas extraction 06,CO]</t>
  </si>
  <si>
    <t>Industrial Sector Pollutant Emissions[oil and gas extraction 06,NOx]</t>
  </si>
  <si>
    <t>Industrial Sector Pollutant Emissions[oil and gas extraction 06,PM10]</t>
  </si>
  <si>
    <t>Industrial Sector Pollutant Emissions[oil and gas extraction 06,PM25]</t>
  </si>
  <si>
    <t>Industrial Sector Pollutant Emissions[oil and gas extraction 06,SOx]</t>
  </si>
  <si>
    <t>Industrial Sector Pollutant Emissions[oil and gas extraction 06,BC]</t>
  </si>
  <si>
    <t>Industrial Sector Pollutant Emissions[oil and gas extraction 06,OC]</t>
  </si>
  <si>
    <t>Industrial Sector Pollutant Emissions[oil and gas extraction 06,CH4]</t>
  </si>
  <si>
    <t>Industrial Sector Pollutant Emissions[oil and gas extraction 06,N2O]</t>
  </si>
  <si>
    <t>Industrial Sector Pollutant Emissions[oil and gas extraction 06,F gases]</t>
  </si>
  <si>
    <t>Industrial Sector Pollutant Emissions[other mining and quarrying 07T08,CO2]</t>
  </si>
  <si>
    <t>Industrial Sector Pollutant Emissions[other mining and quarrying 07T08,VOC]</t>
  </si>
  <si>
    <t>Industrial Sector Pollutant Emissions[other mining and quarrying 07T08,CO]</t>
  </si>
  <si>
    <t>Industrial Sector Pollutant Emissions[other mining and quarrying 07T08,NOx]</t>
  </si>
  <si>
    <t>Industrial Sector Pollutant Emissions[other mining and quarrying 07T08,PM10]</t>
  </si>
  <si>
    <t>Industrial Sector Pollutant Emissions[other mining and quarrying 07T08,PM25]</t>
  </si>
  <si>
    <t>Industrial Sector Pollutant Emissions[other mining and quarrying 07T08,SOx]</t>
  </si>
  <si>
    <t>Industrial Sector Pollutant Emissions[other mining and quarrying 07T08,BC]</t>
  </si>
  <si>
    <t>Industrial Sector Pollutant Emissions[other mining and quarrying 07T08,OC]</t>
  </si>
  <si>
    <t>Industrial Sector Pollutant Emissions[other mining and quarrying 07T08,CH4]</t>
  </si>
  <si>
    <t>Industrial Sector Pollutant Emissions[other mining and quarrying 07T08,N2O]</t>
  </si>
  <si>
    <t>Industrial Sector Pollutant Emissions[other mining and quarrying 07T08,F gases]</t>
  </si>
  <si>
    <t>Industrial Sector Pollutant Emissions[food beverage and tobacco 10T12,CO2]</t>
  </si>
  <si>
    <t>Industrial Sector Pollutant Emissions[food beverage and tobacco 10T12,VOC]</t>
  </si>
  <si>
    <t>Industrial Sector Pollutant Emissions[food beverage and tobacco 10T12,CO]</t>
  </si>
  <si>
    <t>Industrial Sector Pollutant Emissions[food beverage and tobacco 10T12,NOx]</t>
  </si>
  <si>
    <t>Industrial Sector Pollutant Emissions[food beverage and tobacco 10T12,PM10]</t>
  </si>
  <si>
    <t>Industrial Sector Pollutant Emissions[food beverage and tobacco 10T12,PM25]</t>
  </si>
  <si>
    <t>Industrial Sector Pollutant Emissions[food beverage and tobacco 10T12,SOx]</t>
  </si>
  <si>
    <t>Industrial Sector Pollutant Emissions[food beverage and tobacco 10T12,BC]</t>
  </si>
  <si>
    <t>Industrial Sector Pollutant Emissions[food beverage and tobacco 10T12,OC]</t>
  </si>
  <si>
    <t>Industrial Sector Pollutant Emissions[food beverage and tobacco 10T12,CH4]</t>
  </si>
  <si>
    <t>Industrial Sector Pollutant Emissions[food beverage and tobacco 10T12,N2O]</t>
  </si>
  <si>
    <t>Industrial Sector Pollutant Emissions[food beverage and tobacco 10T12,F gases]</t>
  </si>
  <si>
    <t>Industrial Sector Pollutant Emissions[textiles apparel and leather 13T15,CO2]</t>
  </si>
  <si>
    <t>Industrial Sector Pollutant Emissions[textiles apparel and leather 13T15,VOC]</t>
  </si>
  <si>
    <t>Industrial Sector Pollutant Emissions[textiles apparel and leather 13T15,CO]</t>
  </si>
  <si>
    <t>Industrial Sector Pollutant Emissions[textiles apparel and leather 13T15,NOx]</t>
  </si>
  <si>
    <t>Industrial Sector Pollutant Emissions[textiles apparel and leather 13T15,PM10]</t>
  </si>
  <si>
    <t>Industrial Sector Pollutant Emissions[textiles apparel and leather 13T15,PM25]</t>
  </si>
  <si>
    <t>Industrial Sector Pollutant Emissions[textiles apparel and leather 13T15,SOx]</t>
  </si>
  <si>
    <t>Industrial Sector Pollutant Emissions[textiles apparel and leather 13T15,BC]</t>
  </si>
  <si>
    <t>Industrial Sector Pollutant Emissions[textiles apparel and leather 13T15,OC]</t>
  </si>
  <si>
    <t>Industrial Sector Pollutant Emissions[textiles apparel and leather 13T15,CH4]</t>
  </si>
  <si>
    <t>Industrial Sector Pollutant Emissions[textiles apparel and leather 13T15,N2O]</t>
  </si>
  <si>
    <t>Industrial Sector Pollutant Emissions[textiles apparel and leather 13T15,F gases]</t>
  </si>
  <si>
    <t>Industrial Sector Pollutant Emissions[wood products 16,CO2]</t>
  </si>
  <si>
    <t>Industrial Sector Pollutant Emissions[wood products 16,VOC]</t>
  </si>
  <si>
    <t>Industrial Sector Pollutant Emissions[wood products 16,CO]</t>
  </si>
  <si>
    <t>Industrial Sector Pollutant Emissions[wood products 16,NOx]</t>
  </si>
  <si>
    <t>Industrial Sector Pollutant Emissions[wood products 16,PM10]</t>
  </si>
  <si>
    <t>Industrial Sector Pollutant Emissions[wood products 16,PM25]</t>
  </si>
  <si>
    <t>Industrial Sector Pollutant Emissions[wood products 16,SOx]</t>
  </si>
  <si>
    <t>Industrial Sector Pollutant Emissions[wood products 16,BC]</t>
  </si>
  <si>
    <t>Industrial Sector Pollutant Emissions[wood products 16,OC]</t>
  </si>
  <si>
    <t>Industrial Sector Pollutant Emissions[wood products 16,CH4]</t>
  </si>
  <si>
    <t>Industrial Sector Pollutant Emissions[wood products 16,N2O]</t>
  </si>
  <si>
    <t>Industrial Sector Pollutant Emissions[wood products 16,F gases]</t>
  </si>
  <si>
    <t>Industrial Sector Pollutant Emissions[pulp paper and printing 17T18,CO2]</t>
  </si>
  <si>
    <t>Industrial Sector Pollutant Emissions[pulp paper and printing 17T18,VOC]</t>
  </si>
  <si>
    <t>Industrial Sector Pollutant Emissions[pulp paper and printing 17T18,CO]</t>
  </si>
  <si>
    <t>Industrial Sector Pollutant Emissions[pulp paper and printing 17T18,NOx]</t>
  </si>
  <si>
    <t>Industrial Sector Pollutant Emissions[pulp paper and printing 17T18,PM10]</t>
  </si>
  <si>
    <t>Industrial Sector Pollutant Emissions[pulp paper and printing 17T18,PM25]</t>
  </si>
  <si>
    <t>Industrial Sector Pollutant Emissions[pulp paper and printing 17T18,SOx]</t>
  </si>
  <si>
    <t>Industrial Sector Pollutant Emissions[pulp paper and printing 17T18,BC]</t>
  </si>
  <si>
    <t>Industrial Sector Pollutant Emissions[pulp paper and printing 17T18,OC]</t>
  </si>
  <si>
    <t>Industrial Sector Pollutant Emissions[pulp paper and printing 17T18,CH4]</t>
  </si>
  <si>
    <t>Industrial Sector Pollutant Emissions[pulp paper and printing 17T18,N2O]</t>
  </si>
  <si>
    <t>Industrial Sector Pollutant Emissions[pulp paper and printing 17T18,F gases]</t>
  </si>
  <si>
    <t>Industrial Sector Pollutant Emissions[refined petroleum and coke 19,CO2]</t>
  </si>
  <si>
    <t>Industrial Sector Pollutant Emissions[refined petroleum and coke 19,VOC]</t>
  </si>
  <si>
    <t>Industrial Sector Pollutant Emissions[refined petroleum and coke 19,CO]</t>
  </si>
  <si>
    <t>Industrial Sector Pollutant Emissions[refined petroleum and coke 19,NOx]</t>
  </si>
  <si>
    <t>Industrial Sector Pollutant Emissions[refined petroleum and coke 19,PM10]</t>
  </si>
  <si>
    <t>Industrial Sector Pollutant Emissions[refined petroleum and coke 19,PM25]</t>
  </si>
  <si>
    <t>Industrial Sector Pollutant Emissions[refined petroleum and coke 19,SOx]</t>
  </si>
  <si>
    <t>Industrial Sector Pollutant Emissions[refined petroleum and coke 19,BC]</t>
  </si>
  <si>
    <t>Industrial Sector Pollutant Emissions[refined petroleum and coke 19,OC]</t>
  </si>
  <si>
    <t>Industrial Sector Pollutant Emissions[refined petroleum and coke 19,CH4]</t>
  </si>
  <si>
    <t>Industrial Sector Pollutant Emissions[refined petroleum and coke 19,N2O]</t>
  </si>
  <si>
    <t>Industrial Sector Pollutant Emissions[refined petroleum and coke 19,F gases]</t>
  </si>
  <si>
    <t>Industrial Sector Pollutant Emissions[chemicals 20,CO2]</t>
  </si>
  <si>
    <t>Industrial Sector Pollutant Emissions[chemicals 20,VOC]</t>
  </si>
  <si>
    <t>Industrial Sector Pollutant Emissions[chemicals 20,CO]</t>
  </si>
  <si>
    <t>Industrial Sector Pollutant Emissions[chemicals 20,NOx]</t>
  </si>
  <si>
    <t>Industrial Sector Pollutant Emissions[chemicals 20,PM10]</t>
  </si>
  <si>
    <t>Industrial Sector Pollutant Emissions[chemicals 20,PM25]</t>
  </si>
  <si>
    <t>Industrial Sector Pollutant Emissions[chemicals 20,SOx]</t>
  </si>
  <si>
    <t>Industrial Sector Pollutant Emissions[chemicals 20,BC]</t>
  </si>
  <si>
    <t>Industrial Sector Pollutant Emissions[chemicals 20,OC]</t>
  </si>
  <si>
    <t>Industrial Sector Pollutant Emissions[chemicals 20,CH4]</t>
  </si>
  <si>
    <t>Industrial Sector Pollutant Emissions[chemicals 20,N2O]</t>
  </si>
  <si>
    <t>Industrial Sector Pollutant Emissions[chemicals 20,F gases]</t>
  </si>
  <si>
    <t>Industrial Sector Pollutant Emissions[rubber and plastic products 22,CO2]</t>
  </si>
  <si>
    <t>Industrial Sector Pollutant Emissions[rubber and plastic products 22,VOC]</t>
  </si>
  <si>
    <t>Industrial Sector Pollutant Emissions[rubber and plastic products 22,CO]</t>
  </si>
  <si>
    <t>Industrial Sector Pollutant Emissions[rubber and plastic products 22,NOx]</t>
  </si>
  <si>
    <t>Industrial Sector Pollutant Emissions[rubber and plastic products 22,PM10]</t>
  </si>
  <si>
    <t>Industrial Sector Pollutant Emissions[rubber and plastic products 22,PM25]</t>
  </si>
  <si>
    <t>Industrial Sector Pollutant Emissions[rubber and plastic products 22,SOx]</t>
  </si>
  <si>
    <t>Industrial Sector Pollutant Emissions[rubber and plastic products 22,BC]</t>
  </si>
  <si>
    <t>Industrial Sector Pollutant Emissions[rubber and plastic products 22,OC]</t>
  </si>
  <si>
    <t>Industrial Sector Pollutant Emissions[rubber and plastic products 22,CH4]</t>
  </si>
  <si>
    <t>Industrial Sector Pollutant Emissions[rubber and plastic products 22,N2O]</t>
  </si>
  <si>
    <t>Industrial Sector Pollutant Emissions[rubber and plastic products 22,F gases]</t>
  </si>
  <si>
    <t>Industrial Sector Pollutant Emissions[glass and glass products 231,CO2]</t>
  </si>
  <si>
    <t>Industrial Sector Pollutant Emissions[glass and glass products 231,VOC]</t>
  </si>
  <si>
    <t>Industrial Sector Pollutant Emissions[glass and glass products 231,CO]</t>
  </si>
  <si>
    <t>Industrial Sector Pollutant Emissions[glass and glass products 231,NOx]</t>
  </si>
  <si>
    <t>Industrial Sector Pollutant Emissions[glass and glass products 231,PM10]</t>
  </si>
  <si>
    <t>Industrial Sector Pollutant Emissions[glass and glass products 231,PM25]</t>
  </si>
  <si>
    <t>Industrial Sector Pollutant Emissions[glass and glass products 231,SOx]</t>
  </si>
  <si>
    <t>Industrial Sector Pollutant Emissions[glass and glass products 231,BC]</t>
  </si>
  <si>
    <t>Industrial Sector Pollutant Emissions[glass and glass products 231,OC]</t>
  </si>
  <si>
    <t>Industrial Sector Pollutant Emissions[glass and glass products 231,CH4]</t>
  </si>
  <si>
    <t>Industrial Sector Pollutant Emissions[glass and glass products 231,N2O]</t>
  </si>
  <si>
    <t>Industrial Sector Pollutant Emissions[glass and glass products 231,F gases]</t>
  </si>
  <si>
    <t>Industrial Sector Pollutant Emissions[cement and other nonmetallic minerals 239,CO2]</t>
  </si>
  <si>
    <t>Industrial Sector Pollutant Emissions[cement and other nonmetallic minerals 239,VOC]</t>
  </si>
  <si>
    <t>Industrial Sector Pollutant Emissions[cement and other nonmetallic minerals 239,CO]</t>
  </si>
  <si>
    <t>Industrial Sector Pollutant Emissions[cement and other nonmetallic minerals 239,NOx]</t>
  </si>
  <si>
    <t>Industrial Sector Pollutant Emissions[cement and other nonmetallic minerals 239,PM10]</t>
  </si>
  <si>
    <t>Industrial Sector Pollutant Emissions[cement and other nonmetallic minerals 239,PM25]</t>
  </si>
  <si>
    <t>Industrial Sector Pollutant Emissions[cement and other nonmetallic minerals 239,SOx]</t>
  </si>
  <si>
    <t>Industrial Sector Pollutant Emissions[cement and other nonmetallic minerals 239,BC]</t>
  </si>
  <si>
    <t>Industrial Sector Pollutant Emissions[cement and other nonmetallic minerals 239,OC]</t>
  </si>
  <si>
    <t>Industrial Sector Pollutant Emissions[cement and other nonmetallic minerals 239,CH4]</t>
  </si>
  <si>
    <t>Industrial Sector Pollutant Emissions[cement and other nonmetallic minerals 239,N2O]</t>
  </si>
  <si>
    <t>Industrial Sector Pollutant Emissions[cement and other nonmetallic minerals 239,F gases]</t>
  </si>
  <si>
    <t>Industrial Sector Pollutant Emissions[iron and steel 241,CO2]</t>
  </si>
  <si>
    <t>Industrial Sector Pollutant Emissions[iron and steel 241,VOC]</t>
  </si>
  <si>
    <t>Industrial Sector Pollutant Emissions[iron and steel 241,CO]</t>
  </si>
  <si>
    <t>Industrial Sector Pollutant Emissions[iron and steel 241,NOx]</t>
  </si>
  <si>
    <t>Industrial Sector Pollutant Emissions[iron and steel 241,PM10]</t>
  </si>
  <si>
    <t>Industrial Sector Pollutant Emissions[iron and steel 241,PM25]</t>
  </si>
  <si>
    <t>Industrial Sector Pollutant Emissions[iron and steel 241,SOx]</t>
  </si>
  <si>
    <t>Industrial Sector Pollutant Emissions[iron and steel 241,BC]</t>
  </si>
  <si>
    <t>Industrial Sector Pollutant Emissions[iron and steel 241,OC]</t>
  </si>
  <si>
    <t>Industrial Sector Pollutant Emissions[iron and steel 241,CH4]</t>
  </si>
  <si>
    <t>Industrial Sector Pollutant Emissions[iron and steel 241,N2O]</t>
  </si>
  <si>
    <t>Industrial Sector Pollutant Emissions[iron and steel 241,F gases]</t>
  </si>
  <si>
    <t>Industrial Sector Pollutant Emissions[other metals 242,CO2]</t>
  </si>
  <si>
    <t>Industrial Sector Pollutant Emissions[other metals 242,VOC]</t>
  </si>
  <si>
    <t>Industrial Sector Pollutant Emissions[other metals 242,CO]</t>
  </si>
  <si>
    <t>Industrial Sector Pollutant Emissions[other metals 242,NOx]</t>
  </si>
  <si>
    <t>Industrial Sector Pollutant Emissions[other metals 242,PM10]</t>
  </si>
  <si>
    <t>Industrial Sector Pollutant Emissions[other metals 242,PM25]</t>
  </si>
  <si>
    <t>Industrial Sector Pollutant Emissions[other metals 242,SOx]</t>
  </si>
  <si>
    <t>Industrial Sector Pollutant Emissions[other metals 242,BC]</t>
  </si>
  <si>
    <t>Industrial Sector Pollutant Emissions[other metals 242,OC]</t>
  </si>
  <si>
    <t>Industrial Sector Pollutant Emissions[other metals 242,CH4]</t>
  </si>
  <si>
    <t>Industrial Sector Pollutant Emissions[other metals 242,N2O]</t>
  </si>
  <si>
    <t>Industrial Sector Pollutant Emissions[other metals 242,F gases]</t>
  </si>
  <si>
    <t>Industrial Sector Pollutant Emissions[metal products except machinery and vehicles 25,CO2]</t>
  </si>
  <si>
    <t>Industrial Sector Pollutant Emissions[metal products except machinery and vehicles 25,VOC]</t>
  </si>
  <si>
    <t>Industrial Sector Pollutant Emissions[metal products except machinery and vehicles 25,CO]</t>
  </si>
  <si>
    <t>Industrial Sector Pollutant Emissions[metal products except machinery and vehicles 25,NOx]</t>
  </si>
  <si>
    <t>Industrial Sector Pollutant Emissions[metal products except machinery and vehicles 25,PM10]</t>
  </si>
  <si>
    <t>Industrial Sector Pollutant Emissions[metal products except machinery and vehicles 25,PM25]</t>
  </si>
  <si>
    <t>Industrial Sector Pollutant Emissions[metal products except machinery and vehicles 25,SOx]</t>
  </si>
  <si>
    <t>Industrial Sector Pollutant Emissions[metal products except machinery and vehicles 25,BC]</t>
  </si>
  <si>
    <t>Industrial Sector Pollutant Emissions[metal products except machinery and vehicles 25,OC]</t>
  </si>
  <si>
    <t>Industrial Sector Pollutant Emissions[metal products except machinery and vehicles 25,CH4]</t>
  </si>
  <si>
    <t>Industrial Sector Pollutant Emissions[metal products except machinery and vehicles 25,N2O]</t>
  </si>
  <si>
    <t>Industrial Sector Pollutant Emissions[metal products except machinery and vehicles 25,F gases]</t>
  </si>
  <si>
    <t>Industrial Sector Pollutant Emissions[computers and electronics 26,CO2]</t>
  </si>
  <si>
    <t>Industrial Sector Pollutant Emissions[computers and electronics 26,VOC]</t>
  </si>
  <si>
    <t>Industrial Sector Pollutant Emissions[computers and electronics 26,CO]</t>
  </si>
  <si>
    <t>Industrial Sector Pollutant Emissions[computers and electronics 26,NOx]</t>
  </si>
  <si>
    <t>Industrial Sector Pollutant Emissions[computers and electronics 26,PM10]</t>
  </si>
  <si>
    <t>Industrial Sector Pollutant Emissions[computers and electronics 26,PM25]</t>
  </si>
  <si>
    <t>Industrial Sector Pollutant Emissions[computers and electronics 26,SOx]</t>
  </si>
  <si>
    <t>Industrial Sector Pollutant Emissions[computers and electronics 26,BC]</t>
  </si>
  <si>
    <t>Industrial Sector Pollutant Emissions[computers and electronics 26,OC]</t>
  </si>
  <si>
    <t>Industrial Sector Pollutant Emissions[computers and electronics 26,CH4]</t>
  </si>
  <si>
    <t>Industrial Sector Pollutant Emissions[computers and electronics 26,N2O]</t>
  </si>
  <si>
    <t>Industrial Sector Pollutant Emissions[computers and electronics 26,F gases]</t>
  </si>
  <si>
    <t>Industrial Sector Pollutant Emissions[appliances and electrical equipment 27,CO2]</t>
  </si>
  <si>
    <t>Industrial Sector Pollutant Emissions[appliances and electrical equipment 27,VOC]</t>
  </si>
  <si>
    <t>Industrial Sector Pollutant Emissions[appliances and electrical equipment 27,CO]</t>
  </si>
  <si>
    <t>Industrial Sector Pollutant Emissions[appliances and electrical equipment 27,NOx]</t>
  </si>
  <si>
    <t>Industrial Sector Pollutant Emissions[appliances and electrical equipment 27,PM10]</t>
  </si>
  <si>
    <t>Industrial Sector Pollutant Emissions[appliances and electrical equipment 27,PM25]</t>
  </si>
  <si>
    <t>Industrial Sector Pollutant Emissions[appliances and electrical equipment 27,SOx]</t>
  </si>
  <si>
    <t>Industrial Sector Pollutant Emissions[appliances and electrical equipment 27,BC]</t>
  </si>
  <si>
    <t>Industrial Sector Pollutant Emissions[appliances and electrical equipment 27,OC]</t>
  </si>
  <si>
    <t>Industrial Sector Pollutant Emissions[appliances and electrical equipment 27,CH4]</t>
  </si>
  <si>
    <t>Industrial Sector Pollutant Emissions[appliances and electrical equipment 27,N2O]</t>
  </si>
  <si>
    <t>Industrial Sector Pollutant Emissions[appliances and electrical equipment 27,F gases]</t>
  </si>
  <si>
    <t>Industrial Sector Pollutant Emissions[other machinery 28,CO2]</t>
  </si>
  <si>
    <t>Industrial Sector Pollutant Emissions[other machinery 28,VOC]</t>
  </si>
  <si>
    <t>Industrial Sector Pollutant Emissions[other machinery 28,CO]</t>
  </si>
  <si>
    <t>Industrial Sector Pollutant Emissions[other machinery 28,NOx]</t>
  </si>
  <si>
    <t>Industrial Sector Pollutant Emissions[other machinery 28,PM10]</t>
  </si>
  <si>
    <t>Industrial Sector Pollutant Emissions[other machinery 28,PM25]</t>
  </si>
  <si>
    <t>Industrial Sector Pollutant Emissions[other machinery 28,SOx]</t>
  </si>
  <si>
    <t>Industrial Sector Pollutant Emissions[other machinery 28,BC]</t>
  </si>
  <si>
    <t>Industrial Sector Pollutant Emissions[other machinery 28,OC]</t>
  </si>
  <si>
    <t>Industrial Sector Pollutant Emissions[other machinery 28,CH4]</t>
  </si>
  <si>
    <t>Industrial Sector Pollutant Emissions[other machinery 28,N2O]</t>
  </si>
  <si>
    <t>Industrial Sector Pollutant Emissions[other machinery 28,F gases]</t>
  </si>
  <si>
    <t>Industrial Sector Pollutant Emissions[road vehicles 29,CO2]</t>
  </si>
  <si>
    <t>Industrial Sector Pollutant Emissions[road vehicles 29,VOC]</t>
  </si>
  <si>
    <t>Industrial Sector Pollutant Emissions[road vehicles 29,CO]</t>
  </si>
  <si>
    <t>Industrial Sector Pollutant Emissions[road vehicles 29,NOx]</t>
  </si>
  <si>
    <t>Industrial Sector Pollutant Emissions[road vehicles 29,PM10]</t>
  </si>
  <si>
    <t>Industrial Sector Pollutant Emissions[road vehicles 29,PM25]</t>
  </si>
  <si>
    <t>Industrial Sector Pollutant Emissions[road vehicles 29,SOx]</t>
  </si>
  <si>
    <t>Industrial Sector Pollutant Emissions[road vehicles 29,BC]</t>
  </si>
  <si>
    <t>Industrial Sector Pollutant Emissions[road vehicles 29,OC]</t>
  </si>
  <si>
    <t>Industrial Sector Pollutant Emissions[road vehicles 29,CH4]</t>
  </si>
  <si>
    <t>Industrial Sector Pollutant Emissions[road vehicles 29,N2O]</t>
  </si>
  <si>
    <t>Industrial Sector Pollutant Emissions[road vehicles 29,F gases]</t>
  </si>
  <si>
    <t>Industrial Sector Pollutant Emissions[nonroad vehicles 30,CO2]</t>
  </si>
  <si>
    <t>Industrial Sector Pollutant Emissions[nonroad vehicles 30,VOC]</t>
  </si>
  <si>
    <t>Industrial Sector Pollutant Emissions[nonroad vehicles 30,CO]</t>
  </si>
  <si>
    <t>Industrial Sector Pollutant Emissions[nonroad vehicles 30,NOx]</t>
  </si>
  <si>
    <t>Industrial Sector Pollutant Emissions[nonroad vehicles 30,PM10]</t>
  </si>
  <si>
    <t>Industrial Sector Pollutant Emissions[nonroad vehicles 30,PM25]</t>
  </si>
  <si>
    <t>Industrial Sector Pollutant Emissions[nonroad vehicles 30,SOx]</t>
  </si>
  <si>
    <t>Industrial Sector Pollutant Emissions[nonroad vehicles 30,BC]</t>
  </si>
  <si>
    <t>Industrial Sector Pollutant Emissions[nonroad vehicles 30,OC]</t>
  </si>
  <si>
    <t>Industrial Sector Pollutant Emissions[nonroad vehicles 30,CH4]</t>
  </si>
  <si>
    <t>Industrial Sector Pollutant Emissions[nonroad vehicles 30,N2O]</t>
  </si>
  <si>
    <t>Industrial Sector Pollutant Emissions[nonroad vehicles 30,F gases]</t>
  </si>
  <si>
    <t>Industrial Sector Pollutant Emissions[other manufacturing 31T33,CO2]</t>
  </si>
  <si>
    <t>Industrial Sector Pollutant Emissions[other manufacturing 31T33,VOC]</t>
  </si>
  <si>
    <t>Industrial Sector Pollutant Emissions[other manufacturing 31T33,CO]</t>
  </si>
  <si>
    <t>Industrial Sector Pollutant Emissions[other manufacturing 31T33,NOx]</t>
  </si>
  <si>
    <t>Industrial Sector Pollutant Emissions[other manufacturing 31T33,PM10]</t>
  </si>
  <si>
    <t>Industrial Sector Pollutant Emissions[other manufacturing 31T33,PM25]</t>
  </si>
  <si>
    <t>Industrial Sector Pollutant Emissions[other manufacturing 31T33,SOx]</t>
  </si>
  <si>
    <t>Industrial Sector Pollutant Emissions[other manufacturing 31T33,BC]</t>
  </si>
  <si>
    <t>Industrial Sector Pollutant Emissions[other manufacturing 31T33,OC]</t>
  </si>
  <si>
    <t>Industrial Sector Pollutant Emissions[other manufacturing 31T33,CH4]</t>
  </si>
  <si>
    <t>Industrial Sector Pollutant Emissions[other manufacturing 31T33,N2O]</t>
  </si>
  <si>
    <t>Industrial Sector Pollutant Emissions[other manufacturing 31T33,F gases]</t>
  </si>
  <si>
    <t>Industrial Sector Pollutant Emissions[energy pipelines and gas processing 352T353,CO2]</t>
  </si>
  <si>
    <t>Industrial Sector Pollutant Emissions[energy pipelines and gas processing 352T353,VOC]</t>
  </si>
  <si>
    <t>Industrial Sector Pollutant Emissions[energy pipelines and gas processing 352T353,CO]</t>
  </si>
  <si>
    <t>Industrial Sector Pollutant Emissions[energy pipelines and gas processing 352T353,NOx]</t>
  </si>
  <si>
    <t>Industrial Sector Pollutant Emissions[energy pipelines and gas processing 352T353,PM10]</t>
  </si>
  <si>
    <t>Industrial Sector Pollutant Emissions[energy pipelines and gas processing 352T353,PM25]</t>
  </si>
  <si>
    <t>Industrial Sector Pollutant Emissions[energy pipelines and gas processing 352T353,SOx]</t>
  </si>
  <si>
    <t>Industrial Sector Pollutant Emissions[energy pipelines and gas processing 352T353,BC]</t>
  </si>
  <si>
    <t>Industrial Sector Pollutant Emissions[energy pipelines and gas processing 352T353,OC]</t>
  </si>
  <si>
    <t>Industrial Sector Pollutant Emissions[energy pipelines and gas processing 352T353,CH4]</t>
  </si>
  <si>
    <t>Industrial Sector Pollutant Emissions[energy pipelines and gas processing 352T353,N2O]</t>
  </si>
  <si>
    <t>Industrial Sector Pollutant Emissions[energy pipelines and gas processing 352T353,F gases]</t>
  </si>
  <si>
    <t>Industrial Sector Pollutant Emissions[water and waste 36T39,CO2]</t>
  </si>
  <si>
    <t>Industrial Sector Pollutant Emissions[water and waste 36T39,VOC]</t>
  </si>
  <si>
    <t>Industrial Sector Pollutant Emissions[water and waste 36T39,CO]</t>
  </si>
  <si>
    <t>Industrial Sector Pollutant Emissions[water and waste 36T39,NOx]</t>
  </si>
  <si>
    <t>Industrial Sector Pollutant Emissions[water and waste 36T39,PM10]</t>
  </si>
  <si>
    <t>Industrial Sector Pollutant Emissions[water and waste 36T39,PM25]</t>
  </si>
  <si>
    <t>Industrial Sector Pollutant Emissions[water and waste 36T39,SOx]</t>
  </si>
  <si>
    <t>Industrial Sector Pollutant Emissions[water and waste 36T39,BC]</t>
  </si>
  <si>
    <t>Industrial Sector Pollutant Emissions[water and waste 36T39,OC]</t>
  </si>
  <si>
    <t>Industrial Sector Pollutant Emissions[water and waste 36T39,CH4]</t>
  </si>
  <si>
    <t>Industrial Sector Pollutant Emissions[water and waste 36T39,N2O]</t>
  </si>
  <si>
    <t>Industrial Sector Pollutant Emissions[water and waste 36T39,F gases]</t>
  </si>
  <si>
    <t>Industrial Sector Pollutant Emissions[construction 41T43,CO2]</t>
  </si>
  <si>
    <t>Industrial Sector Pollutant Emissions[construction 41T43,VOC]</t>
  </si>
  <si>
    <t>Industrial Sector Pollutant Emissions[construction 41T43,CO]</t>
  </si>
  <si>
    <t>Industrial Sector Pollutant Emissions[construction 41T43,NOx]</t>
  </si>
  <si>
    <t>Industrial Sector Pollutant Emissions[construction 41T43,PM10]</t>
  </si>
  <si>
    <t>Industrial Sector Pollutant Emissions[construction 41T43,PM25]</t>
  </si>
  <si>
    <t>Industrial Sector Pollutant Emissions[construction 41T43,SOx]</t>
  </si>
  <si>
    <t>Industrial Sector Pollutant Emissions[construction 41T43,BC]</t>
  </si>
  <si>
    <t>Industrial Sector Pollutant Emissions[construction 41T43,OC]</t>
  </si>
  <si>
    <t>Industrial Sector Pollutant Emissions[construction 41T43,CH4]</t>
  </si>
  <si>
    <t>Industrial Sector Pollutant Emissions[construction 41T43,N2O]</t>
  </si>
  <si>
    <t>Industrial Sector Pollutant Emissions[construction 41T43,F gases]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</si>
  <si>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</si>
  <si>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</si>
  <si>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</si>
  <si>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</si>
  <si>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</si>
  <si>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</si>
  <si>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</si>
  <si>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</si>
  <si>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</si>
  <si>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</si>
  <si>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</si>
  <si>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</si>
  <si>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</si>
  <si>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</si>
  <si>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</si>
  <si>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</si>
  <si>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</si>
  <si>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</si>
  <si>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</si>
  <si>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</si>
  <si>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</si>
  <si>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</si>
  <si>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</si>
  <si>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</si>
  <si>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</si>
  <si>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ref2021.d113020a</t>
  </si>
  <si>
    <t>Annual Energy Outlook 2021</t>
  </si>
  <si>
    <t>ref2021</t>
  </si>
  <si>
    <t>d113020a</t>
  </si>
  <si>
    <t xml:space="preserve"> January 2021</t>
  </si>
  <si>
    <t>Compound</t>
  </si>
  <si>
    <t xml:space="preserve"> Growth </t>
  </si>
  <si>
    <t xml:space="preserve">2020-2050 </t>
  </si>
  <si>
    <t>(percent)</t>
  </si>
  <si>
    <t>1/ Emissions from the electric power sector are distributed to the end-use sectors.</t>
  </si>
  <si>
    <t>2/ Includes combined heat and power plants that have a non-regulatory status and small on-site generating systems.</t>
  </si>
  <si>
    <t>3/ Includes lease and plant fuel.</t>
  </si>
  <si>
    <t>4/ This includes carbon dioxide from international bunker fuels, both civilian and military, which are excluded from the</t>
  </si>
  <si>
    <t>5/ Includes pipeline fuel natural gas and natural gas used as fuel in motor vehicles, trains, and ships.</t>
  </si>
  <si>
    <t>6/ Includes electricity-only and combined heat and power plants that have a regulatory status.</t>
  </si>
  <si>
    <t>7/ Includes emissions from geothermal power and nonbiogenic emissions from municipal waste.</t>
  </si>
  <si>
    <t>- - = Not applicable.</t>
  </si>
  <si>
    <t>Sources:  2020:  U.S. Energy Information Administration (EIA), Short-Term Energy Outlook, October 2020 and EIA,</t>
  </si>
  <si>
    <t>AEO2021 National Energy Modeling System run ref2021.d113020a. Projections:  EIA, AEO2021 National Energy Modeling System run ref2021.d113020a.</t>
  </si>
  <si>
    <t>(2020 cents per kilowatthour)</t>
  </si>
  <si>
    <t>(2020 dollars per million Btu)</t>
  </si>
  <si>
    <t>1/ Net summer capacity is the steady hourly output that generating equipment is expected to supply to system load</t>
  </si>
  <si>
    <t>2/ Includes electricity-only and combined heat and power plants that have a regulatory status.</t>
  </si>
  <si>
    <t>3/ Total coal and oil and natural gas steam capacity account for the conversion of coal capacity to gas steam capacity, but the conversions</t>
  </si>
  <si>
    <t>4/ Includes oil-, gas-, and dual-fired capacity.</t>
  </si>
  <si>
    <t>5/ Includes conventional hydroelectric, geothermal, wood, wood waste, municipal waste, landfill gas, other biomass, solar, and wind power.</t>
  </si>
  <si>
    <t>6/ Primarily peak-load capacity fueled by natural gas.</t>
  </si>
  <si>
    <t>7/ Cumulative additions after December 31, 2020.</t>
  </si>
  <si>
    <t>8/ Cumulative retirements after December 31, 2020.</t>
  </si>
  <si>
    <t>9/ Includes combined heat and power plants and electricity-only plants in the commercial and industrial sectors; and small on-site</t>
  </si>
  <si>
    <t>10/ Includes refinery gas and still gas.</t>
  </si>
  <si>
    <t>11/ Includes batteries, chemicals, hydrogen, pitch, purchased steam, sulfur, and miscellaneous technologies.</t>
  </si>
  <si>
    <t>12/ Generation to meet system load by source.</t>
  </si>
  <si>
    <t>13/ Other includes non-biogenic municipal waste and battery storage.</t>
  </si>
  <si>
    <t>14/ Includes conventional hydroelectric, geothermal, wood, wood waste, biogenic municipal waste, landfill gas, other biomass, solar, and wind power.</t>
  </si>
  <si>
    <t>EMM = Electricity market module.</t>
  </si>
  <si>
    <t>Note:  Totals may not equal sum of components due to independent rounding.</t>
  </si>
  <si>
    <t>Note: Overnight costs include contingency factors and exclude regional multipliers. Costs are shown before available tax credits are applied,</t>
  </si>
  <si>
    <t>and do not include interest charges.</t>
  </si>
  <si>
    <t>Source: Projections:  EIA, AEO2021 National Energy Modeling System run ref2021.d113020a.</t>
  </si>
  <si>
    <t>OCC025</t>
  </si>
  <si>
    <t>55.25. Overnight Capital Costs for New Electricity Generating Plants</t>
  </si>
  <si>
    <t>(2020 dollars per kilowatt)</t>
  </si>
  <si>
    <t>25 - Western Electricity Coordinating Council / Basin</t>
  </si>
  <si>
    <t xml:space="preserve"> Technology</t>
  </si>
  <si>
    <t>OCC025:cl_Conventional</t>
  </si>
  <si>
    <t xml:space="preserve">   Ultra-supercritical (USC) Coal</t>
  </si>
  <si>
    <t>OCC025:cl_PartialSeq</t>
  </si>
  <si>
    <t xml:space="preserve">   USC Coal with 30% Sequestration</t>
  </si>
  <si>
    <t>OCC025:cl_withSequestra</t>
  </si>
  <si>
    <t xml:space="preserve">   USC Coal with 90% Sequestration</t>
  </si>
  <si>
    <t>Combined Cycle</t>
  </si>
  <si>
    <t>OCC025:cc_Conventional</t>
  </si>
  <si>
    <t xml:space="preserve">   Combined Cycle - Single Shaft</t>
  </si>
  <si>
    <t>OCC025:cc_withoutSeques</t>
  </si>
  <si>
    <t xml:space="preserve">   Combined Cycle - Multi Shaft</t>
  </si>
  <si>
    <t>OCC025:cc_withSequestra</t>
  </si>
  <si>
    <t xml:space="preserve">   Combined Cycle with 90% Sequestration</t>
  </si>
  <si>
    <t>Combustion Turbine/Diesel</t>
  </si>
  <si>
    <t>OCC025:ct_Conventional</t>
  </si>
  <si>
    <t xml:space="preserve">   Combustion Turbine - Aeroderivative</t>
  </si>
  <si>
    <t>OCC025:ct_AdvancedAdVan</t>
  </si>
  <si>
    <t xml:space="preserve">   Combustion Turbine - Industrial Frame</t>
  </si>
  <si>
    <t>OCC025:ct_InternComb</t>
  </si>
  <si>
    <t xml:space="preserve">   Internal Combustion Engine</t>
  </si>
  <si>
    <t>Nuclear Power</t>
  </si>
  <si>
    <t>OCC025:nu_NuclearPower</t>
  </si>
  <si>
    <t xml:space="preserve">   Light Water Reactor</t>
  </si>
  <si>
    <t>OCC025:nu_SmallModSquad</t>
  </si>
  <si>
    <t xml:space="preserve">   Small Modular Reactor</t>
  </si>
  <si>
    <t>OCC025:fc_FuelCellsSell</t>
  </si>
  <si>
    <t>Fuel Cells</t>
  </si>
  <si>
    <t>Renewable Sources</t>
  </si>
  <si>
    <t>OCC025:rn_Hydropower</t>
  </si>
  <si>
    <t xml:space="preserve">   Conventional Hydroelectric Power 1/</t>
  </si>
  <si>
    <t>OCC025:rn_Geothermal</t>
  </si>
  <si>
    <t xml:space="preserve">   Geothermal 1/</t>
  </si>
  <si>
    <t>OCC025:rn_MunicpalWaist</t>
  </si>
  <si>
    <t xml:space="preserve">   Municipal Waste</t>
  </si>
  <si>
    <t>OCC025:rn_WoodWouldWood</t>
  </si>
  <si>
    <t xml:space="preserve">   Wood and Other Biomass</t>
  </si>
  <si>
    <t>OCC025:rn_SolarThermal</t>
  </si>
  <si>
    <t xml:space="preserve">   Solar Thermal</t>
  </si>
  <si>
    <t>OCC025:rn_SolarPhotovol</t>
  </si>
  <si>
    <t xml:space="preserve">   Solar Photovoltaic with Axis Tracking</t>
  </si>
  <si>
    <t>OCC025:rn_AxisTrackPV</t>
  </si>
  <si>
    <t xml:space="preserve">   Solar Photovoltaic with Storage</t>
  </si>
  <si>
    <t>OCC025:rn_OnshoreWind</t>
  </si>
  <si>
    <t xml:space="preserve">   Wind</t>
  </si>
  <si>
    <t>OCC025:rn_OffshoreWind</t>
  </si>
  <si>
    <t xml:space="preserve">   Offshore Wind</t>
  </si>
  <si>
    <t>OCC025:rn_DiurnalStore</t>
  </si>
  <si>
    <t xml:space="preserve">   Diurnal Storage</t>
  </si>
  <si>
    <t>Distributed Generation</t>
  </si>
  <si>
    <t>OCC025:dg_BaseBassBaase</t>
  </si>
  <si>
    <t xml:space="preserve">   Base</t>
  </si>
  <si>
    <t>OCC025:dg_PeakPeekPique</t>
  </si>
  <si>
    <t xml:space="preserve">   Peak</t>
  </si>
  <si>
    <t>1/ Because geothermal and hydropower cost and performance characteristics are specific for each site, the table entries represent the cost</t>
  </si>
  <si>
    <t>of the least expensive plant that could be built in the Northwest region for hydro and Great Basin region for geothermal, where most of the</t>
  </si>
  <si>
    <t>proposed sites are located.</t>
  </si>
  <si>
    <t>EPS 2020</t>
  </si>
  <si>
    <t>other mining</t>
  </si>
  <si>
    <t>refined petroleum</t>
  </si>
  <si>
    <t>other metals</t>
  </si>
  <si>
    <t>metal products</t>
  </si>
  <si>
    <t>other machinery</t>
  </si>
  <si>
    <t>road vehicles</t>
  </si>
  <si>
    <t>nonroad vehicles</t>
  </si>
  <si>
    <t>food beverage and tobacco</t>
  </si>
  <si>
    <t>textiles</t>
  </si>
  <si>
    <t>wood</t>
  </si>
  <si>
    <t>paper</t>
  </si>
  <si>
    <t>rubber and plastic</t>
  </si>
  <si>
    <t>glass</t>
  </si>
  <si>
    <t>computers and electronics</t>
  </si>
  <si>
    <t>appliances and electrical equipment</t>
  </si>
  <si>
    <t>energy pipelines</t>
  </si>
  <si>
    <t>construction</t>
  </si>
  <si>
    <t>TOTAL</t>
  </si>
  <si>
    <t>Time (Time)</t>
  </si>
  <si>
    <t>AR5 GWP</t>
  </si>
  <si>
    <t>GWP by Pollutant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</si>
</sst>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0.0_);_(* \(#,##0.0\);_(* &quot;-&quot;??_);_(@_)"/>
    <numFmt numFmtId="165" formatCode="_(* #,##0_);_(* \(#,##0\);_(* &quot;-&quot;??_);_(@_)"/>
    <numFmt numFmtId="166" formatCode="0.0%"/>
    <numFmt numFmtId="167" formatCode="#,##0.0"/>
    <numFmt numFmtId="168" formatCode="_(* #,##0.0000_);_(* \(#,##0.0000\);_(* &quot;-&quot;??_);_(@_)"/>
  </numFmts>
  <fonts count="27">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11"/>
      <color theme="1" tint="0.34998626667073579"/>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4"/>
      <color rgb="FF000000"/>
      <name val="Calibri"/>
      <family val="2"/>
    </font>
    <font>
      <i/>
      <sz val="14"/>
      <color rgb="FF000000"/>
      <name val="Calibri"/>
      <family val="2"/>
    </font>
    <font>
      <b/>
      <u/>
      <sz val="10"/>
      <color rgb="FF0000FF"/>
      <name val="Calibri"/>
      <family val="2"/>
    </font>
    <font>
      <b/>
      <sz val="12"/>
      <color rgb="FF000000"/>
      <name val="Calibri"/>
      <family val="2"/>
    </font>
    <font>
      <b/>
      <sz val="10"/>
      <color rgb="FF000000"/>
      <name val="Calibri"/>
      <family val="2"/>
    </font>
    <font>
      <sz val="11"/>
      <color rgb="FF000000"/>
      <name val="Calibri"/>
      <family val="2"/>
    </font>
    <font>
      <i/>
      <sz val="11"/>
      <color theme="1"/>
      <name val="Calibri"/>
      <family val="2"/>
      <scheme val="minor"/>
    </font>
    <font>
      <sz val="11"/>
      <color theme="0"/>
      <name val="Calibri"/>
      <family val="2"/>
      <scheme val="minor"/>
    </font>
    <font>
      <sz val="11"/>
      <name val="Calibri"/>
    </font>
    <font>
      <b/>
      <sz val="11"/>
      <name val="Calibri"/>
    </font>
    <font>
      <b/>
      <sz val="11"/>
      <name val="Calibri"/>
      <family val="2"/>
    </font>
    <font>
      <sz val="11"/>
      <name val="Calibri"/>
      <family val="2"/>
    </font>
    <font>
      <u/>
      <sz val="11"/>
      <color theme="10"/>
      <name val="Calibri"/>
      <family val="2"/>
      <scheme val="minor"/>
    </font>
    <font>
      <sz val="10"/>
      <color indexed="8"/>
      <name val="Calibri"/>
      <family val="2"/>
    </font>
    <font>
      <sz val="10"/>
      <name val="Calibri"/>
    </font>
    <font>
      <sz val="9"/>
      <name val="Calibri"/>
    </font>
  </fonts>
  <fills count="16">
    <fill>
      <patternFill patternType="none"/>
    </fill>
    <fill>
      <patternFill patternType="gray125"/>
    </fill>
    <fill>
      <patternFill patternType="solid">
        <fgColor theme="7"/>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49992370372631"/>
        <bgColor indexed="64"/>
      </patternFill>
    </fill>
    <fill>
      <patternFill patternType="solid">
        <fgColor theme="2"/>
        <bgColor indexed="64"/>
      </patternFill>
    </fill>
    <fill>
      <patternFill patternType="solid">
        <fgColor theme="4" tint="0.89999084444715716"/>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rgb="FFFFFF00"/>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5"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s>
  <cellStyleXfs count="14">
    <xf numFmtId="0" fontId="0" fillId="0" borderId="0"/>
    <xf numFmtId="43" fontId="2" fillId="0" borderId="0" applyFont="0" applyFill="0" applyBorder="0" applyAlignment="0" applyProtection="0"/>
    <xf numFmtId="9" fontId="2" fillId="0" borderId="0" applyFont="0" applyFill="0" applyBorder="0" applyAlignment="0" applyProtection="0"/>
    <xf numFmtId="0" fontId="5" fillId="0" borderId="0"/>
    <xf numFmtId="0" fontId="5" fillId="0" borderId="0" applyNumberFormat="0" applyFill="0" applyBorder="0" applyAlignment="0" applyProtection="0"/>
    <xf numFmtId="0" fontId="6" fillId="0" borderId="5" applyNumberFormat="0" applyProtection="0">
      <alignment wrapText="1"/>
    </xf>
    <xf numFmtId="0" fontId="8" fillId="0" borderId="0" applyNumberFormat="0" applyProtection="0">
      <alignment horizontal="left"/>
    </xf>
    <xf numFmtId="0" fontId="6" fillId="0" borderId="6" applyNumberFormat="0" applyProtection="0">
      <alignment wrapText="1"/>
    </xf>
    <xf numFmtId="0" fontId="5" fillId="0" borderId="7" applyNumberFormat="0" applyFont="0" applyProtection="0">
      <alignment wrapText="1"/>
    </xf>
    <xf numFmtId="0" fontId="5" fillId="0" borderId="8" applyNumberFormat="0" applyProtection="0">
      <alignment wrapText="1"/>
    </xf>
    <xf numFmtId="0" fontId="10" fillId="0" borderId="0"/>
    <xf numFmtId="0" fontId="19" fillId="0" borderId="0"/>
    <xf numFmtId="0" fontId="22" fillId="0" borderId="0"/>
    <xf numFmtId="0" fontId="23" fillId="0" borderId="0" applyNumberFormat="0" applyFill="0" applyBorder="0" applyAlignment="0" applyProtection="0"/>
  </cellStyleXfs>
  <cellXfs count="128">
    <xf numFmtId="0" fontId="0" fillId="0" borderId="0" xfId="0"/>
    <xf numFmtId="0" fontId="1" fillId="0" borderId="0" xfId="0" applyFont="1"/>
    <xf numFmtId="11" fontId="0" fillId="0" borderId="0" xfId="0" applyNumberFormat="1"/>
    <xf numFmtId="0" fontId="0" fillId="2" borderId="0" xfId="0" applyFill="1"/>
    <xf numFmtId="0" fontId="0" fillId="3" borderId="0" xfId="0" applyFill="1"/>
    <xf numFmtId="164" fontId="0" fillId="0" borderId="0" xfId="1" applyNumberFormat="1" applyFont="1"/>
    <xf numFmtId="0" fontId="0" fillId="4" borderId="0" xfId="0" applyFill="1"/>
    <xf numFmtId="164" fontId="0" fillId="4" borderId="0" xfId="1" applyNumberFormat="1" applyFont="1" applyFill="1"/>
    <xf numFmtId="165" fontId="0" fillId="0" borderId="0" xfId="1" applyNumberFormat="1" applyFont="1"/>
    <xf numFmtId="0" fontId="1" fillId="5" borderId="0" xfId="0" applyFont="1" applyFill="1"/>
    <xf numFmtId="43" fontId="0" fillId="0" borderId="1" xfId="1" applyFont="1" applyBorder="1"/>
    <xf numFmtId="0" fontId="0" fillId="6" borderId="0" xfId="0" applyFill="1"/>
    <xf numFmtId="165" fontId="0" fillId="0" borderId="1" xfId="1" applyNumberFormat="1" applyFont="1" applyBorder="1"/>
    <xf numFmtId="10" fontId="0" fillId="0" borderId="0" xfId="0" applyNumberFormat="1"/>
    <xf numFmtId="3" fontId="0" fillId="0" borderId="0" xfId="0" applyNumberFormat="1"/>
    <xf numFmtId="0" fontId="0" fillId="5" borderId="0" xfId="0" applyFill="1"/>
    <xf numFmtId="165" fontId="0" fillId="0" borderId="1" xfId="1" applyNumberFormat="1" applyFont="1" applyBorder="1" applyAlignment="1">
      <alignment horizontal="center"/>
    </xf>
    <xf numFmtId="43" fontId="0" fillId="0" borderId="1" xfId="1" applyFont="1" applyBorder="1" applyAlignment="1">
      <alignment horizontal="center"/>
    </xf>
    <xf numFmtId="0" fontId="1" fillId="0" borderId="0" xfId="0" applyFont="1" applyFill="1"/>
    <xf numFmtId="0" fontId="0" fillId="7" borderId="0" xfId="0" applyFill="1"/>
    <xf numFmtId="0" fontId="0" fillId="8" borderId="0" xfId="0" applyFill="1"/>
    <xf numFmtId="165" fontId="0" fillId="0" borderId="0" xfId="0" applyNumberFormat="1"/>
    <xf numFmtId="0" fontId="0" fillId="0" borderId="0" xfId="0" applyFont="1"/>
    <xf numFmtId="9" fontId="0" fillId="0" borderId="1" xfId="2" applyFont="1" applyBorder="1"/>
    <xf numFmtId="0" fontId="0" fillId="0" borderId="0" xfId="0" applyFill="1"/>
    <xf numFmtId="165" fontId="0" fillId="0" borderId="0" xfId="1" applyNumberFormat="1" applyFont="1" applyBorder="1"/>
    <xf numFmtId="9" fontId="0" fillId="0" borderId="0" xfId="2" applyFont="1" applyBorder="1"/>
    <xf numFmtId="0" fontId="0" fillId="9" borderId="2" xfId="0" applyFill="1" applyBorder="1" applyAlignment="1">
      <alignment horizontal="left"/>
    </xf>
    <xf numFmtId="0" fontId="0" fillId="9" borderId="0" xfId="0" applyFill="1"/>
    <xf numFmtId="0" fontId="4" fillId="0" borderId="0" xfId="0" applyFont="1" applyFill="1"/>
    <xf numFmtId="0" fontId="4" fillId="0" borderId="0" xfId="0" applyFont="1"/>
    <xf numFmtId="11" fontId="4" fillId="0" borderId="1" xfId="1" applyNumberFormat="1" applyFont="1" applyBorder="1"/>
    <xf numFmtId="11" fontId="4" fillId="0" borderId="0" xfId="0" applyNumberFormat="1" applyFont="1"/>
    <xf numFmtId="0" fontId="0" fillId="10" borderId="0" xfId="0" applyFill="1"/>
    <xf numFmtId="0" fontId="5" fillId="0" borderId="0" xfId="4"/>
    <xf numFmtId="0" fontId="6" fillId="0" borderId="5" xfId="5">
      <alignment wrapText="1"/>
    </xf>
    <xf numFmtId="0" fontId="8" fillId="0" borderId="0" xfId="6">
      <alignment horizontal="left"/>
    </xf>
    <xf numFmtId="0" fontId="6" fillId="0" borderId="6" xfId="7">
      <alignment wrapText="1"/>
    </xf>
    <xf numFmtId="0" fontId="0" fillId="0" borderId="7" xfId="8" applyFont="1">
      <alignment wrapText="1"/>
    </xf>
    <xf numFmtId="3" fontId="0" fillId="0" borderId="7" xfId="8" applyNumberFormat="1" applyFont="1" applyAlignment="1">
      <alignment horizontal="right" wrapText="1"/>
    </xf>
    <xf numFmtId="166" fontId="0" fillId="0" borderId="7" xfId="8" applyNumberFormat="1" applyFont="1" applyAlignment="1">
      <alignment horizontal="right" wrapText="1"/>
    </xf>
    <xf numFmtId="3" fontId="6" fillId="0" borderId="6" xfId="7" applyNumberFormat="1" applyAlignment="1">
      <alignment horizontal="right" wrapText="1"/>
    </xf>
    <xf numFmtId="166" fontId="6" fillId="0" borderId="6" xfId="7" applyNumberFormat="1" applyAlignment="1">
      <alignment horizontal="right" wrapText="1"/>
    </xf>
    <xf numFmtId="167" fontId="6" fillId="0" borderId="6" xfId="7" applyNumberFormat="1" applyAlignment="1">
      <alignment horizontal="right" wrapText="1"/>
    </xf>
    <xf numFmtId="4" fontId="0" fillId="0" borderId="7" xfId="8" applyNumberFormat="1" applyFont="1" applyAlignment="1">
      <alignment horizontal="right" wrapText="1"/>
    </xf>
    <xf numFmtId="4" fontId="6" fillId="0" borderId="6" xfId="7" applyNumberFormat="1" applyAlignment="1">
      <alignment horizontal="right" wrapText="1"/>
    </xf>
    <xf numFmtId="167" fontId="0" fillId="0" borderId="7" xfId="8" applyNumberFormat="1" applyFont="1" applyAlignment="1">
      <alignment horizontal="right" wrapText="1"/>
    </xf>
    <xf numFmtId="43" fontId="0" fillId="0" borderId="0" xfId="1" applyFont="1" applyBorder="1"/>
    <xf numFmtId="0" fontId="0" fillId="6" borderId="0" xfId="0" applyFill="1" applyBorder="1"/>
    <xf numFmtId="0" fontId="11" fillId="0" borderId="0" xfId="10" applyFont="1"/>
    <xf numFmtId="0" fontId="10" fillId="0" borderId="0" xfId="10"/>
    <xf numFmtId="0" fontId="12" fillId="0" borderId="0" xfId="10" applyFont="1"/>
    <xf numFmtId="0" fontId="13" fillId="0" borderId="0" xfId="10" applyFont="1"/>
    <xf numFmtId="0" fontId="14" fillId="0" borderId="0" xfId="10" applyFont="1"/>
    <xf numFmtId="0" fontId="15" fillId="0" borderId="0" xfId="10" applyFont="1"/>
    <xf numFmtId="0" fontId="10" fillId="0" borderId="0" xfId="10" applyAlignment="1">
      <alignment horizontal="left"/>
    </xf>
    <xf numFmtId="0" fontId="10" fillId="5" borderId="0" xfId="10" applyFill="1"/>
    <xf numFmtId="0" fontId="0" fillId="5" borderId="0" xfId="0" applyFont="1" applyFill="1"/>
    <xf numFmtId="0" fontId="0" fillId="6" borderId="0" xfId="0" applyFont="1" applyFill="1"/>
    <xf numFmtId="0" fontId="0" fillId="6" borderId="0" xfId="0" applyFont="1" applyFill="1" applyBorder="1"/>
    <xf numFmtId="165" fontId="0" fillId="0" borderId="0" xfId="0" applyNumberFormat="1" applyFont="1"/>
    <xf numFmtId="0" fontId="16" fillId="5" borderId="0" xfId="10" applyFont="1" applyFill="1"/>
    <xf numFmtId="165" fontId="0" fillId="0" borderId="0" xfId="1" applyNumberFormat="1" applyFont="1" applyBorder="1" applyAlignment="1">
      <alignment horizontal="center"/>
    </xf>
    <xf numFmtId="43" fontId="0" fillId="0" borderId="0" xfId="1" applyFont="1" applyBorder="1" applyAlignment="1">
      <alignment horizontal="center"/>
    </xf>
    <xf numFmtId="165" fontId="0" fillId="0" borderId="3" xfId="1" applyNumberFormat="1" applyFont="1" applyBorder="1" applyAlignment="1"/>
    <xf numFmtId="43" fontId="0" fillId="0" borderId="0" xfId="0" applyNumberFormat="1"/>
    <xf numFmtId="0" fontId="1" fillId="2" borderId="0" xfId="0" applyFont="1" applyFill="1"/>
    <xf numFmtId="0" fontId="1" fillId="10" borderId="0" xfId="0" applyFont="1" applyFill="1"/>
    <xf numFmtId="0" fontId="17" fillId="8" borderId="0" xfId="0" applyFont="1" applyFill="1"/>
    <xf numFmtId="165" fontId="0" fillId="0" borderId="1" xfId="1" applyNumberFormat="1" applyFont="1" applyFill="1" applyBorder="1" applyAlignment="1">
      <alignment horizontal="center"/>
    </xf>
    <xf numFmtId="0" fontId="0" fillId="11" borderId="0" xfId="0" applyFill="1"/>
    <xf numFmtId="164" fontId="0" fillId="0" borderId="1" xfId="1" applyNumberFormat="1" applyFont="1" applyBorder="1"/>
    <xf numFmtId="0" fontId="19" fillId="12" borderId="0" xfId="11" applyFill="1"/>
    <xf numFmtId="0" fontId="19" fillId="0" borderId="0" xfId="11"/>
    <xf numFmtId="0" fontId="20" fillId="0" borderId="0" xfId="11" applyFont="1"/>
    <xf numFmtId="0" fontId="18" fillId="13" borderId="0" xfId="0" applyFont="1" applyFill="1"/>
    <xf numFmtId="0" fontId="1" fillId="4" borderId="0" xfId="0" applyFont="1" applyFill="1"/>
    <xf numFmtId="43" fontId="0" fillId="0" borderId="0" xfId="1" applyFont="1"/>
    <xf numFmtId="0" fontId="19" fillId="0" borderId="0" xfId="11"/>
    <xf numFmtId="0" fontId="19" fillId="10" borderId="0" xfId="11" applyFill="1"/>
    <xf numFmtId="0" fontId="21" fillId="10" borderId="0" xfId="11" applyFont="1" applyFill="1"/>
    <xf numFmtId="0" fontId="19" fillId="0" borderId="0" xfId="11" applyAlignment="1"/>
    <xf numFmtId="0" fontId="20" fillId="14" borderId="0" xfId="11" applyFont="1" applyFill="1"/>
    <xf numFmtId="0" fontId="1" fillId="14" borderId="0" xfId="0" applyFont="1" applyFill="1"/>
    <xf numFmtId="0" fontId="19" fillId="14" borderId="0" xfId="11" applyFill="1"/>
    <xf numFmtId="0" fontId="21" fillId="14" borderId="0" xfId="11" applyFont="1" applyFill="1"/>
    <xf numFmtId="165" fontId="19" fillId="0" borderId="0" xfId="1" applyNumberFormat="1" applyFont="1"/>
    <xf numFmtId="165" fontId="19" fillId="0" borderId="0" xfId="1" applyNumberFormat="1" applyFont="1" applyAlignment="1"/>
    <xf numFmtId="165" fontId="20" fillId="0" borderId="0" xfId="1" applyNumberFormat="1" applyFont="1"/>
    <xf numFmtId="0" fontId="22" fillId="0" borderId="0" xfId="12"/>
    <xf numFmtId="0" fontId="21" fillId="0" borderId="0" xfId="12" applyFont="1"/>
    <xf numFmtId="2" fontId="22" fillId="0" borderId="0" xfId="12" applyNumberFormat="1"/>
    <xf numFmtId="0" fontId="19" fillId="0" borderId="0" xfId="1" applyNumberFormat="1" applyFont="1"/>
    <xf numFmtId="168" fontId="0" fillId="0" borderId="0" xfId="0" applyNumberFormat="1"/>
    <xf numFmtId="9" fontId="0" fillId="0" borderId="0" xfId="2" applyFont="1"/>
    <xf numFmtId="0" fontId="23" fillId="2" borderId="0" xfId="13" applyFill="1"/>
    <xf numFmtId="0" fontId="19" fillId="15" borderId="0" xfId="11" applyFill="1"/>
    <xf numFmtId="0" fontId="21" fillId="15" borderId="0" xfId="11" applyFont="1" applyFill="1"/>
    <xf numFmtId="11" fontId="0" fillId="15" borderId="0" xfId="0" applyNumberFormat="1" applyFill="1"/>
    <xf numFmtId="11" fontId="0" fillId="4" borderId="0" xfId="0" applyNumberFormat="1" applyFill="1"/>
    <xf numFmtId="0" fontId="5" fillId="0" borderId="8" xfId="9">
      <alignment wrapText="1"/>
    </xf>
    <xf numFmtId="0" fontId="24" fillId="0" borderId="0" xfId="0" applyFont="1"/>
    <xf numFmtId="0" fontId="7" fillId="0" borderId="0" xfId="0" applyFont="1"/>
    <xf numFmtId="0" fontId="6" fillId="0" borderId="0" xfId="0" applyFont="1" applyAlignment="1">
      <alignment horizontal="right"/>
    </xf>
    <xf numFmtId="0" fontId="0" fillId="0" borderId="0" xfId="0" applyAlignment="1">
      <alignment horizontal="left"/>
    </xf>
    <xf numFmtId="0" fontId="6" fillId="0" borderId="5" xfId="5" applyAlignment="1">
      <alignment horizontal="right" wrapText="1"/>
    </xf>
    <xf numFmtId="0" fontId="9" fillId="0" borderId="0" xfId="0" applyFont="1"/>
    <xf numFmtId="0" fontId="25" fillId="0" borderId="0" xfId="0" applyFont="1"/>
    <xf numFmtId="0" fontId="0" fillId="0" borderId="8" xfId="0" applyBorder="1"/>
    <xf numFmtId="0" fontId="0" fillId="0" borderId="0" xfId="0"/>
    <xf numFmtId="165" fontId="0" fillId="12" borderId="1" xfId="1" applyNumberFormat="1" applyFont="1" applyFill="1" applyBorder="1"/>
    <xf numFmtId="0" fontId="0" fillId="12" borderId="1" xfId="0" applyFill="1" applyBorder="1"/>
    <xf numFmtId="0" fontId="1" fillId="6" borderId="0" xfId="0" applyFont="1" applyFill="1"/>
    <xf numFmtId="0" fontId="0" fillId="0" borderId="1" xfId="0" applyFill="1" applyBorder="1"/>
    <xf numFmtId="165" fontId="0" fillId="0" borderId="1" xfId="0" applyNumberFormat="1" applyFill="1" applyBorder="1"/>
    <xf numFmtId="0" fontId="0" fillId="0" borderId="0" xfId="0"/>
    <xf numFmtId="0" fontId="0" fillId="12" borderId="0" xfId="0" applyFill="1"/>
    <xf numFmtId="165" fontId="0" fillId="0" borderId="3" xfId="1" applyNumberFormat="1" applyFont="1" applyBorder="1" applyAlignment="1">
      <alignment horizontal="center"/>
    </xf>
    <xf numFmtId="165" fontId="0" fillId="0" borderId="4" xfId="1" applyNumberFormat="1" applyFont="1" applyBorder="1" applyAlignment="1">
      <alignment horizontal="center"/>
    </xf>
    <xf numFmtId="0" fontId="0" fillId="0" borderId="2" xfId="0" applyBorder="1" applyAlignment="1">
      <alignment horizontal="left"/>
    </xf>
    <xf numFmtId="43" fontId="0" fillId="0" borderId="3" xfId="1" applyFont="1" applyBorder="1" applyAlignment="1">
      <alignment horizontal="center"/>
    </xf>
    <xf numFmtId="43" fontId="0" fillId="0" borderId="4" xfId="1" applyFont="1" applyBorder="1" applyAlignment="1">
      <alignment horizontal="center"/>
    </xf>
    <xf numFmtId="165" fontId="0" fillId="0" borderId="1" xfId="1" applyNumberFormat="1" applyFont="1" applyBorder="1" applyAlignment="1">
      <alignment horizontal="center"/>
    </xf>
    <xf numFmtId="0" fontId="5" fillId="0" borderId="8" xfId="9">
      <alignment wrapText="1"/>
    </xf>
    <xf numFmtId="0" fontId="26" fillId="0" borderId="8" xfId="9" applyFont="1">
      <alignment wrapText="1"/>
    </xf>
    <xf numFmtId="0" fontId="0" fillId="0" borderId="8" xfId="0" applyBorder="1"/>
    <xf numFmtId="0" fontId="6" fillId="0" borderId="6" xfId="7">
      <alignment wrapText="1"/>
    </xf>
    <xf numFmtId="0" fontId="0" fillId="0" borderId="0" xfId="0"/>
  </cellXfs>
  <cellStyles count="14">
    <cellStyle name="Body: normal cell" xfId="8" xr:uid="{CFCD88FF-9C37-4D5A-A427-F62EEA504E8B}"/>
    <cellStyle name="Comma" xfId="1" builtinId="3"/>
    <cellStyle name="Font: Calibri, 9pt regular" xfId="4" xr:uid="{494C7B0A-3DFF-4193-A93C-4AFD042AE48F}"/>
    <cellStyle name="Footnotes: top row" xfId="9" xr:uid="{C8456245-C0DF-4CE0-943D-582504867B72}"/>
    <cellStyle name="Header: bottom row" xfId="5" xr:uid="{96CCC5DD-E17E-4C33-8B15-E69DED3BF7A2}"/>
    <cellStyle name="Hyperlink" xfId="13" builtinId="8"/>
    <cellStyle name="Normal" xfId="0" builtinId="0"/>
    <cellStyle name="Normal 2" xfId="3" xr:uid="{2D50AEFB-6A04-4C84-A638-5A21BFB1B901}"/>
    <cellStyle name="Normal 3" xfId="10" xr:uid="{1F8273E3-05F2-464A-B709-F72A7254209E}"/>
    <cellStyle name="Normal 4" xfId="11" xr:uid="{8B2D758E-6359-457C-ABCC-16031D64AE10}"/>
    <cellStyle name="Normal 5" xfId="12" xr:uid="{68C5E23D-45C0-43E5-98E6-7D897529A773}"/>
    <cellStyle name="Parent row" xfId="7" xr:uid="{2B6E2DA5-4FF3-47B8-A925-BB9798F7EA65}"/>
    <cellStyle name="Percent" xfId="2" builtinId="5"/>
    <cellStyle name="Table title" xfId="6" xr:uid="{A8B43755-45FD-41BD-8396-7FF7845C1FD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chartUserShapes" Target="../drawings/drawing12.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5.xml"/><Relationship Id="rId1" Type="http://schemas.microsoft.com/office/2011/relationships/chartStyle" Target="style15.xml"/><Relationship Id="rId4" Type="http://schemas.openxmlformats.org/officeDocument/2006/relationships/chartUserShapes" Target="../drawings/drawing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20.xml"/><Relationship Id="rId1" Type="http://schemas.microsoft.com/office/2011/relationships/chartStyle" Target="style20.xml"/><Relationship Id="rId4" Type="http://schemas.openxmlformats.org/officeDocument/2006/relationships/chartUserShapes" Target="../drawings/drawing19.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2.xml"/><Relationship Id="rId1" Type="http://schemas.microsoft.com/office/2011/relationships/chartStyle" Target="style22.xml"/><Relationship Id="rId4" Type="http://schemas.openxmlformats.org/officeDocument/2006/relationships/chartUserShapes" Target="../drawings/drawing21.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4.xml"/><Relationship Id="rId1" Type="http://schemas.microsoft.com/office/2011/relationships/chartStyle" Target="style24.xml"/><Relationship Id="rId4" Type="http://schemas.openxmlformats.org/officeDocument/2006/relationships/chartUserShapes" Target="../drawings/drawing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532346918173689"/>
          <c:y val="0.19677381911419489"/>
          <c:w val="0.78193879611202444"/>
          <c:h val="0.68131666709978078"/>
        </c:manualLayout>
      </c:layout>
      <c:barChart>
        <c:barDir val="col"/>
        <c:grouping val="stacked"/>
        <c:varyColors val="0"/>
        <c:ser>
          <c:idx val="0"/>
          <c:order val="0"/>
          <c:tx>
            <c:strRef>
              <c:f>'1. Transportation'!$J$12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59A2-4E1A-A9F8-41785E16D83E}"/>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4-253D-4B11-918D-5EDF222B710C}"/>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D0DF-4B6D-96EC-0376B50B1F07}"/>
              </c:ext>
            </c:extLst>
          </c:dPt>
          <c:dLbls>
            <c:dLbl>
              <c:idx val="0"/>
              <c:layout>
                <c:manualLayout>
                  <c:x val="3.35771456914813E-17"/>
                  <c:y val="-0.306873521997869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A2-4E1A-A9F8-41785E16D83E}"/>
                </c:ext>
              </c:extLst>
            </c:dLbl>
            <c:dLbl>
              <c:idx val="1"/>
              <c:layout>
                <c:manualLayout>
                  <c:x val="0"/>
                  <c:y val="-0.2926829690843100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3D-4B11-918D-5EDF222B710C}"/>
                </c:ext>
              </c:extLst>
            </c:dLbl>
            <c:dLbl>
              <c:idx val="2"/>
              <c:layout>
                <c:manualLayout>
                  <c:x val="0"/>
                  <c:y val="-0.3008681340575001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DF-4B6D-96EC-0376B50B1F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 Transportation'!$K$8:$M$8</c:f>
              <c:strCache>
                <c:ptCount val="3"/>
                <c:pt idx="0">
                  <c:v>EPS 2020</c:v>
                </c:pt>
                <c:pt idx="1">
                  <c:v>EPA 2018</c:v>
                </c:pt>
                <c:pt idx="2">
                  <c:v>EIA 2019</c:v>
                </c:pt>
              </c:strCache>
            </c:strRef>
          </c:cat>
          <c:val>
            <c:numRef>
              <c:f>'1. Transportation'!$K$12:$M$12</c:f>
              <c:numCache>
                <c:formatCode>_(* #,##0_);_(* \(#,##0\);_(* "-"??_);_(@_)</c:formatCode>
                <c:ptCount val="3"/>
                <c:pt idx="0">
                  <c:v>1646.6994870000001</c:v>
                </c:pt>
                <c:pt idx="1">
                  <c:v>1837.6887785234899</c:v>
                </c:pt>
                <c:pt idx="2">
                  <c:v>1911.3109999999999</c:v>
                </c:pt>
              </c:numCache>
            </c:numRef>
          </c:val>
          <c:extLst>
            <c:ext xmlns:c16="http://schemas.microsoft.com/office/drawing/2014/chart" uri="{C3380CC4-5D6E-409C-BE32-E72D297353CC}">
              <c16:uniqueId val="{00000000-253D-4B11-918D-5EDF222B710C}"/>
            </c:ext>
          </c:extLst>
        </c:ser>
        <c:dLbls>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'1. Transportation'!$J$10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4-253D-4B11-918D-5EDF222B710C}"/>
              </c:ext>
            </c:extLst>
          </c:dPt>
          <c:cat>
            <c:strRef>
              <c:f>'1. Transportation'!$K$8:$L$8</c:f>
              <c:strCache>
                <c:ptCount val="2"/>
                <c:pt idx="0">
                  <c:v>EPS 2020</c:v>
                </c:pt>
                <c:pt idx="1">
                  <c:v>EPA 2018</c:v>
                </c:pt>
              </c:strCache>
            </c:strRef>
          </c:cat>
          <c:val>
            <c:numRef>
              <c:f>'1. Transportation'!$K$10:$L$10</c:f>
              <c:numCache>
                <c:formatCode>_(* #,##0_);_(* \(#,##0\);_(* "-"??_);_(@_)</c:formatCode>
                <c:ptCount val="2"/>
                <c:pt idx="0">
                  <c:v>1.8357079999999999</c:v>
                </c:pt>
                <c:pt idx="1">
                  <c:v>3.4720000000000004</c:v>
                </c:pt>
              </c:numCache>
            </c:numRef>
          </c:val>
          <c:extLst>
            <c:ext xmlns:c16="http://schemas.microsoft.com/office/drawing/2014/chart" uri="{C3380CC4-5D6E-409C-BE32-E72D297353CC}">
              <c16:uniqueId val="{00000000-253D-4B11-918D-5EDF222B710C}"/>
            </c:ext>
          </c:extLst>
        </c:ser>
        <c:ser>
          <c:idx val="1"/>
          <c:order val="1"/>
          <c:tx>
            <c:strRef>
              <c:f>'1. Transportation'!$J$11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F-E025-4648-8800-2F4FDB402991}"/>
              </c:ext>
            </c:extLst>
          </c:dPt>
          <c:cat>
            <c:strRef>
              <c:f>'1. Transportation'!$K$8:$L$8</c:f>
              <c:strCache>
                <c:ptCount val="2"/>
                <c:pt idx="0">
                  <c:v>EPS 2020</c:v>
                </c:pt>
                <c:pt idx="1">
                  <c:v>EPA 2018</c:v>
                </c:pt>
              </c:strCache>
            </c:strRef>
          </c:cat>
          <c:val>
            <c:numRef>
              <c:f>'1. Transportation'!$K$11:$L$11</c:f>
              <c:numCache>
                <c:formatCode>_(* #,##0_);_(* \(#,##0\);_(* "-"??_);_(@_)</c:formatCode>
                <c:ptCount val="2"/>
                <c:pt idx="0">
                  <c:v>3.473779</c:v>
                </c:pt>
                <c:pt idx="1">
                  <c:v>13.516778523489933</c:v>
                </c:pt>
              </c:numCache>
            </c:numRef>
          </c:val>
          <c:extLst>
            <c:ext xmlns:c16="http://schemas.microsoft.com/office/drawing/2014/chart" uri="{C3380CC4-5D6E-409C-BE32-E72D297353CC}">
              <c16:uniqueId val="{0000000E-E025-4648-8800-2F4FDB40299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518328958880144"/>
          <c:y val="0.11191044344733513"/>
          <c:w val="0.68830186049752629"/>
          <c:h val="0.73813535684277087"/>
        </c:manualLayout>
      </c:layout>
      <c:barChart>
        <c:barDir val="bar"/>
        <c:grouping val="clustered"/>
        <c:varyColors val="0"/>
        <c:ser>
          <c:idx val="0"/>
          <c:order val="0"/>
          <c:tx>
            <c:strRef>
              <c:f>'1. Transportation'!$K$26</c:f>
              <c:strCache>
                <c:ptCount val="1"/>
                <c:pt idx="0">
                  <c:v>EPS 2020</c:v>
                </c:pt>
              </c:strCache>
            </c:strRef>
          </c:tx>
          <c:spPr>
            <a:solidFill>
              <a:schemeClr val="accent4">
                <a:lumMod val="75000"/>
              </a:schemeClr>
            </a:solidFill>
            <a:ln>
              <a:noFill/>
            </a:ln>
            <a:effectLst/>
          </c:spPr>
          <c:invertIfNegative val="0"/>
          <c:cat>
            <c:strRef>
              <c:f>'1. Transportation'!$J$27:$J$37</c:f>
              <c:strCache>
                <c:ptCount val="11"/>
                <c:pt idx="0">
                  <c:v>Gasoline</c:v>
                </c:pt>
                <c:pt idx="1">
                  <c:v>Distillate Fuel Oil</c:v>
                </c:pt>
                <c:pt idx="2">
                  <c:v>Jet Fuel</c:v>
                </c:pt>
                <c:pt idx="3">
                  <c:v>Aviation Gasoline</c:v>
                </c:pt>
                <c:pt idx="4">
                  <c:v>Residual Fuel Oil</c:v>
                </c:pt>
                <c:pt idx="5">
                  <c:v>Natural Gas</c:v>
                </c:pt>
                <c:pt idx="6">
                  <c:v>LPG</c:v>
                </c:pt>
                <c:pt idx="7">
                  <c:v>Electricity</c:v>
                </c:pt>
                <c:pt idx="8">
                  <c:v>Hydrogen</c:v>
                </c:pt>
                <c:pt idx="9">
                  <c:v>Biofuel Ethanol</c:v>
                </c:pt>
                <c:pt idx="10">
                  <c:v>Biofuel Diesel</c:v>
                </c:pt>
              </c:strCache>
            </c:strRef>
          </c:cat>
          <c:val>
            <c:numRef>
              <c:f>'1. Transportation'!$K$27:$K$37</c:f>
              <c:numCache>
                <c:formatCode>_(* #,##0_);_(* \(#,##0\);_(* "-"??_);_(@_)</c:formatCode>
                <c:ptCount val="11"/>
                <c:pt idx="0">
                  <c:v>1033.5330094859496</c:v>
                </c:pt>
                <c:pt idx="1">
                  <c:v>458.85983370464987</c:v>
                </c:pt>
                <c:pt idx="2">
                  <c:v>98.236681608000026</c:v>
                </c:pt>
                <c:pt idx="3">
                  <c:v>0</c:v>
                </c:pt>
                <c:pt idx="4">
                  <c:v>32.437900210000009</c:v>
                </c:pt>
                <c:pt idx="5">
                  <c:v>1.9662346460625</c:v>
                </c:pt>
                <c:pt idx="6">
                  <c:v>0.76491741767629984</c:v>
                </c:pt>
                <c:pt idx="8">
                  <c:v>0</c:v>
                </c:pt>
                <c:pt idx="9">
                  <c:v>32.756858052030992</c:v>
                </c:pt>
                <c:pt idx="10">
                  <c:v>7.0635938156000009</c:v>
                </c:pt>
              </c:numCache>
            </c:numRef>
          </c:val>
          <c:extLst>
            <c:ext xmlns:c16="http://schemas.microsoft.com/office/drawing/2014/chart" uri="{C3380CC4-5D6E-409C-BE32-E72D297353CC}">
              <c16:uniqueId val="{00000000-F8A9-4421-A3D5-523778F1201D}"/>
            </c:ext>
          </c:extLst>
        </c:ser>
        <c:ser>
          <c:idx val="1"/>
          <c:order val="1"/>
          <c:tx>
            <c:strRef>
              <c:f>'1. Transportation'!$L$26</c:f>
              <c:strCache>
                <c:ptCount val="1"/>
                <c:pt idx="0">
                  <c:v>EPA 2018</c:v>
                </c:pt>
              </c:strCache>
            </c:strRef>
          </c:tx>
          <c:spPr>
            <a:solidFill>
              <a:schemeClr val="accent1"/>
            </a:solidFill>
            <a:ln>
              <a:noFill/>
            </a:ln>
            <a:effectLst/>
          </c:spPr>
          <c:invertIfNegative val="0"/>
          <c:cat>
            <c:strRef>
              <c:f>'1. Transportation'!$J$27:$J$37</c:f>
              <c:strCache>
                <c:ptCount val="11"/>
                <c:pt idx="0">
                  <c:v>Gasoline</c:v>
                </c:pt>
                <c:pt idx="1">
                  <c:v>Distillate Fuel Oil</c:v>
                </c:pt>
                <c:pt idx="2">
                  <c:v>Jet Fuel</c:v>
                </c:pt>
                <c:pt idx="3">
                  <c:v>Aviation Gasoline</c:v>
                </c:pt>
                <c:pt idx="4">
                  <c:v>Residual Fuel Oil</c:v>
                </c:pt>
                <c:pt idx="5">
                  <c:v>Natural Gas</c:v>
                </c:pt>
                <c:pt idx="6">
                  <c:v>LPG</c:v>
                </c:pt>
                <c:pt idx="7">
                  <c:v>Electricity</c:v>
                </c:pt>
                <c:pt idx="8">
                  <c:v>Hydrogen</c:v>
                </c:pt>
                <c:pt idx="9">
                  <c:v>Biofuel Ethanol</c:v>
                </c:pt>
                <c:pt idx="10">
                  <c:v>Biofuel Diesel</c:v>
                </c:pt>
              </c:strCache>
            </c:strRef>
          </c:cat>
          <c:val>
            <c:numRef>
              <c:f>'1. Transportation'!$L$27:$L$37</c:f>
              <c:numCache>
                <c:formatCode>_(* #,##0_);_(* \(#,##0\);_(* "-"??_);_(@_)</c:formatCode>
                <c:ptCount val="11"/>
                <c:pt idx="0">
                  <c:v>1107.7</c:v>
                </c:pt>
                <c:pt idx="1">
                  <c:v>474.5</c:v>
                </c:pt>
                <c:pt idx="2">
                  <c:v>172.3</c:v>
                </c:pt>
                <c:pt idx="3">
                  <c:v>1.5</c:v>
                </c:pt>
                <c:pt idx="4">
                  <c:v>13.9</c:v>
                </c:pt>
                <c:pt idx="5">
                  <c:v>50.2</c:v>
                </c:pt>
                <c:pt idx="6">
                  <c:v>0.5</c:v>
                </c:pt>
                <c:pt idx="9">
                  <c:v>78.599999999999994</c:v>
                </c:pt>
                <c:pt idx="10">
                  <c:v>17.899999999999999</c:v>
                </c:pt>
              </c:numCache>
            </c:numRef>
          </c:val>
          <c:extLst>
            <c:ext xmlns:c16="http://schemas.microsoft.com/office/drawing/2014/chart" uri="{C3380CC4-5D6E-409C-BE32-E72D297353CC}">
              <c16:uniqueId val="{00000001-F8A9-4421-A3D5-523778F1201D}"/>
            </c:ext>
          </c:extLst>
        </c:ser>
        <c:ser>
          <c:idx val="2"/>
          <c:order val="2"/>
          <c:tx>
            <c:strRef>
              <c:f>'1. Transportation'!$M$26</c:f>
              <c:strCache>
                <c:ptCount val="1"/>
                <c:pt idx="0">
                  <c:v>EIA 2019</c:v>
                </c:pt>
              </c:strCache>
            </c:strRef>
          </c:tx>
          <c:spPr>
            <a:solidFill>
              <a:schemeClr val="accent5"/>
            </a:solidFill>
            <a:ln>
              <a:noFill/>
            </a:ln>
            <a:effectLst/>
          </c:spPr>
          <c:invertIfNegative val="0"/>
          <c:cat>
            <c:strRef>
              <c:f>'1. Transportation'!$J$27:$J$37</c:f>
              <c:strCache>
                <c:ptCount val="11"/>
                <c:pt idx="0">
                  <c:v>Gasoline</c:v>
                </c:pt>
                <c:pt idx="1">
                  <c:v>Distillate Fuel Oil</c:v>
                </c:pt>
                <c:pt idx="2">
                  <c:v>Jet Fuel</c:v>
                </c:pt>
                <c:pt idx="3">
                  <c:v>Aviation Gasoline</c:v>
                </c:pt>
                <c:pt idx="4">
                  <c:v>Residual Fuel Oil</c:v>
                </c:pt>
                <c:pt idx="5">
                  <c:v>Natural Gas</c:v>
                </c:pt>
                <c:pt idx="6">
                  <c:v>LPG</c:v>
                </c:pt>
                <c:pt idx="7">
                  <c:v>Electricity</c:v>
                </c:pt>
                <c:pt idx="8">
                  <c:v>Hydrogen</c:v>
                </c:pt>
                <c:pt idx="9">
                  <c:v>Biofuel Ethanol</c:v>
                </c:pt>
                <c:pt idx="10">
                  <c:v>Biofuel Diesel</c:v>
                </c:pt>
              </c:strCache>
            </c:strRef>
          </c:cat>
          <c:val>
            <c:numRef>
              <c:f>'1. Transportation'!$M$27:$M$37</c:f>
              <c:numCache>
                <c:formatCode>_(* #,##0_);_(* \(#,##0\);_(* "-"??_);_(@_)</c:formatCode>
                <c:ptCount val="11"/>
                <c:pt idx="0">
                  <c:v>1095.3520000000001</c:v>
                </c:pt>
                <c:pt idx="1">
                  <c:v>456.36099999999999</c:v>
                </c:pt>
                <c:pt idx="2">
                  <c:v>255.74</c:v>
                </c:pt>
                <c:pt idx="3">
                  <c:v>1.6180000000000001</c:v>
                </c:pt>
                <c:pt idx="4">
                  <c:v>41.938000000000002</c:v>
                </c:pt>
                <c:pt idx="5">
                  <c:v>54.926000000000002</c:v>
                </c:pt>
                <c:pt idx="6">
                  <c:v>0.47499999999999998</c:v>
                </c:pt>
              </c:numCache>
            </c:numRef>
          </c:val>
          <c:extLst>
            <c:ext xmlns:c16="http://schemas.microsoft.com/office/drawing/2014/chart" uri="{C3380CC4-5D6E-409C-BE32-E72D297353CC}">
              <c16:uniqueId val="{00000001-8CB2-47F2-833B-F5E356FE3380}"/>
            </c:ext>
          </c:extLst>
        </c:ser>
        <c:dLbls>
          <c:showLegendKey val="0"/>
          <c:showVal val="0"/>
          <c:showCatName val="0"/>
          <c:showSerName val="0"/>
          <c:showPercent val="0"/>
          <c:showBubbleSize val="0"/>
        </c:dLbls>
        <c:gapWidth val="8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9136613788379095"/>
          <c:y val="0.11191044344733513"/>
          <c:w val="0.64007786526684163"/>
          <c:h val="0.74697650598553234"/>
        </c:manualLayout>
      </c:layout>
      <c:barChart>
        <c:barDir val="bar"/>
        <c:grouping val="clustered"/>
        <c:varyColors val="0"/>
        <c:ser>
          <c:idx val="0"/>
          <c:order val="0"/>
          <c:tx>
            <c:strRef>
              <c:f>'1. Transportation'!$K$51</c:f>
              <c:strCache>
                <c:ptCount val="1"/>
                <c:pt idx="0">
                  <c:v>EPS 2020</c:v>
                </c:pt>
              </c:strCache>
            </c:strRef>
          </c:tx>
          <c:spPr>
            <a:solidFill>
              <a:schemeClr val="accent6"/>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Transportation'!$K$52:$K$53</c:f>
              <c:numCache>
                <c:formatCode>_(* #,##0_);_(* \(#,##0\);_(* "-"??_);_(@_)</c:formatCode>
                <c:ptCount val="2"/>
                <c:pt idx="0">
                  <c:v>1058.795572032401</c:v>
                </c:pt>
                <c:pt idx="1">
                  <c:v>380.79764804005686</c:v>
                </c:pt>
              </c:numCache>
            </c:numRef>
          </c:val>
          <c:extLst>
            <c:ext xmlns:c16="http://schemas.microsoft.com/office/drawing/2014/chart" uri="{C3380CC4-5D6E-409C-BE32-E72D297353CC}">
              <c16:uniqueId val="{00000000-F8A9-4421-A3D5-523778F1201D}"/>
            </c:ext>
          </c:extLst>
        </c:ser>
        <c:ser>
          <c:idx val="1"/>
          <c:order val="1"/>
          <c:tx>
            <c:strRef>
              <c:f>'1. Transportation'!$L$51</c:f>
              <c:strCache>
                <c:ptCount val="1"/>
                <c:pt idx="0">
                  <c:v>EPA 2018</c:v>
                </c:pt>
              </c:strCache>
            </c:strRef>
          </c:tx>
          <c:spPr>
            <a:solidFill>
              <a:schemeClr val="accent5">
                <a:lumMod val="40000"/>
                <a:lumOff val="60000"/>
              </a:schemeClr>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Transportation'!$L$52:$L$53</c:f>
              <c:numCache>
                <c:formatCode>_(* #,##0.00_);_(* \(#,##0.00\);_(* "-"??_);_(@_)</c:formatCode>
                <c:ptCount val="2"/>
                <c:pt idx="0">
                  <c:v>1068.0999999999999</c:v>
                </c:pt>
                <c:pt idx="1">
                  <c:v>428.8</c:v>
                </c:pt>
              </c:numCache>
            </c:numRef>
          </c:val>
          <c:extLst>
            <c:ext xmlns:c16="http://schemas.microsoft.com/office/drawing/2014/chart" uri="{C3380CC4-5D6E-409C-BE32-E72D297353CC}">
              <c16:uniqueId val="{00000001-F8A9-4421-A3D5-523778F1201D}"/>
            </c:ext>
          </c:extLst>
        </c:ser>
        <c:dLbls>
          <c:showLegendKey val="0"/>
          <c:showVal val="0"/>
          <c:showCatName val="0"/>
          <c:showSerName val="0"/>
          <c:showPercent val="0"/>
          <c:showBubbleSize val="0"/>
        </c:dLbls>
        <c:gapWidth val="10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4473468941382326"/>
          <c:y val="0.16666666666666666"/>
          <c:w val="0.66278871391076111"/>
          <c:h val="0.67500801983085446"/>
        </c:manualLayout>
      </c:layout>
      <c:barChart>
        <c:barDir val="bar"/>
        <c:grouping val="clustered"/>
        <c:varyColors val="0"/>
        <c:ser>
          <c:idx val="0"/>
          <c:order val="0"/>
          <c:tx>
            <c:strRef>
              <c:f>'1. Transportation'!$K$51</c:f>
              <c:strCache>
                <c:ptCount val="1"/>
                <c:pt idx="0">
                  <c:v>EPS 2020</c:v>
                </c:pt>
              </c:strCache>
            </c:strRef>
          </c:tx>
          <c:spPr>
            <a:solidFill>
              <a:schemeClr val="accent1"/>
            </a:solidFill>
            <a:ln>
              <a:noFill/>
            </a:ln>
            <a:effectLst/>
          </c:spPr>
          <c:invertIfNegative val="0"/>
          <c:cat>
            <c:strRef>
              <c:f>'1. Transportation'!$J$54:$J$59</c:f>
              <c:strCache>
                <c:ptCount val="6"/>
                <c:pt idx="0">
                  <c:v>Buses</c:v>
                </c:pt>
                <c:pt idx="1">
                  <c:v>Motorcycles</c:v>
                </c:pt>
                <c:pt idx="2">
                  <c:v>Recreational Boats</c:v>
                </c:pt>
                <c:pt idx="3">
                  <c:v>Ships</c:v>
                </c:pt>
                <c:pt idx="4">
                  <c:v>Rail</c:v>
                </c:pt>
                <c:pt idx="5">
                  <c:v>Commercial Aircraft</c:v>
                </c:pt>
              </c:strCache>
            </c:strRef>
          </c:cat>
          <c:val>
            <c:numRef>
              <c:f>'1. Transportation'!$K$54:$K$59</c:f>
              <c:numCache>
                <c:formatCode>_(* #,##0_);_(* \(#,##0\);_(* "-"??_);_(@_)</c:formatCode>
                <c:ptCount val="6"/>
                <c:pt idx="0">
                  <c:v>8.4188021213967943</c:v>
                </c:pt>
                <c:pt idx="1">
                  <c:v>1.0834733529650002</c:v>
                </c:pt>
                <c:pt idx="2">
                  <c:v>14.338719871500002</c:v>
                </c:pt>
                <c:pt idx="3">
                  <c:v>70.934491614999999</c:v>
                </c:pt>
                <c:pt idx="4">
                  <c:v>33.013640298649996</c:v>
                </c:pt>
                <c:pt idx="5">
                  <c:v>98.236681608000026</c:v>
                </c:pt>
              </c:numCache>
            </c:numRef>
          </c:val>
          <c:extLst>
            <c:ext xmlns:c16="http://schemas.microsoft.com/office/drawing/2014/chart" uri="{C3380CC4-5D6E-409C-BE32-E72D297353CC}">
              <c16:uniqueId val="{00000000-447C-4A8A-945D-1C390AA315E8}"/>
            </c:ext>
          </c:extLst>
        </c:ser>
        <c:ser>
          <c:idx val="1"/>
          <c:order val="1"/>
          <c:tx>
            <c:strRef>
              <c:f>'1. Transportation'!$L$51</c:f>
              <c:strCache>
                <c:ptCount val="1"/>
                <c:pt idx="0">
                  <c:v>EPA 2018</c:v>
                </c:pt>
              </c:strCache>
            </c:strRef>
          </c:tx>
          <c:spPr>
            <a:solidFill>
              <a:schemeClr val="accent2"/>
            </a:solidFill>
            <a:ln>
              <a:noFill/>
            </a:ln>
            <a:effectLst/>
          </c:spPr>
          <c:invertIfNegative val="0"/>
          <c:cat>
            <c:strRef>
              <c:f>'1. Transportation'!$J$54:$J$59</c:f>
              <c:strCache>
                <c:ptCount val="6"/>
                <c:pt idx="0">
                  <c:v>Buses</c:v>
                </c:pt>
                <c:pt idx="1">
                  <c:v>Motorcycles</c:v>
                </c:pt>
                <c:pt idx="2">
                  <c:v>Recreational Boats</c:v>
                </c:pt>
                <c:pt idx="3">
                  <c:v>Ships</c:v>
                </c:pt>
                <c:pt idx="4">
                  <c:v>Rail</c:v>
                </c:pt>
                <c:pt idx="5">
                  <c:v>Commercial Aircraft</c:v>
                </c:pt>
              </c:strCache>
            </c:strRef>
          </c:cat>
          <c:val>
            <c:numRef>
              <c:f>'1. Transportation'!$L$54:$L$59</c:f>
              <c:numCache>
                <c:formatCode>_(* #,##0.00_);_(* \(#,##0.00\);_(* "-"??_);_(@_)</c:formatCode>
                <c:ptCount val="6"/>
                <c:pt idx="0">
                  <c:v>21</c:v>
                </c:pt>
                <c:pt idx="1">
                  <c:v>3.8</c:v>
                </c:pt>
                <c:pt idx="2">
                  <c:v>13.600000000000001</c:v>
                </c:pt>
                <c:pt idx="3">
                  <c:v>23.200000000000003</c:v>
                </c:pt>
                <c:pt idx="4">
                  <c:v>38.9</c:v>
                </c:pt>
                <c:pt idx="5">
                  <c:v>129.6</c:v>
                </c:pt>
              </c:numCache>
            </c:numRef>
          </c:val>
          <c:extLst>
            <c:ext xmlns:c16="http://schemas.microsoft.com/office/drawing/2014/chart" uri="{C3380CC4-5D6E-409C-BE32-E72D297353CC}">
              <c16:uniqueId val="{00000001-447C-4A8A-945D-1C390AA315E8}"/>
            </c:ext>
          </c:extLst>
        </c:ser>
        <c:dLbls>
          <c:showLegendKey val="0"/>
          <c:showVal val="0"/>
          <c:showCatName val="0"/>
          <c:showSerName val="0"/>
          <c:showPercent val="0"/>
          <c:showBubbleSize val="0"/>
        </c:dLbls>
        <c:gapWidth val="182"/>
        <c:axId val="762238736"/>
        <c:axId val="762239984"/>
      </c:barChart>
      <c:catAx>
        <c:axId val="76223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9984"/>
        <c:crosses val="autoZero"/>
        <c:auto val="1"/>
        <c:lblAlgn val="ctr"/>
        <c:lblOffset val="100"/>
        <c:noMultiLvlLbl val="0"/>
      </c:catAx>
      <c:valAx>
        <c:axId val="76223998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ysClr val="window" lastClr="FFFFFF">
        <a:lumMod val="95000"/>
      </a:sys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Transportation'!$J$27</c:f>
              <c:strCache>
                <c:ptCount val="1"/>
                <c:pt idx="0">
                  <c:v>Gasoline</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C496-4680-AF4D-4C6945E3945D}"/>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C496-4680-AF4D-4C6945E3945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2020</c:v>
                </c:pt>
                <c:pt idx="1">
                  <c:v>EPA 2018</c:v>
                </c:pt>
                <c:pt idx="2">
                  <c:v>EIA 2019</c:v>
                </c:pt>
              </c:strCache>
            </c:strRef>
          </c:cat>
          <c:val>
            <c:numRef>
              <c:f>'1. Transportation'!$K$27:$M$27</c:f>
              <c:numCache>
                <c:formatCode>_(* #,##0_);_(* \(#,##0\);_(* "-"??_);_(@_)</c:formatCode>
                <c:ptCount val="3"/>
                <c:pt idx="0">
                  <c:v>1033.5330094859496</c:v>
                </c:pt>
                <c:pt idx="1">
                  <c:v>1107.7</c:v>
                </c:pt>
                <c:pt idx="2">
                  <c:v>1095.3520000000001</c:v>
                </c:pt>
              </c:numCache>
            </c:numRef>
          </c:val>
          <c:extLst>
            <c:ext xmlns:c16="http://schemas.microsoft.com/office/drawing/2014/chart" uri="{C3380CC4-5D6E-409C-BE32-E72D297353CC}">
              <c16:uniqueId val="{00000000-C496-4680-AF4D-4C6945E3945D}"/>
            </c:ext>
          </c:extLst>
        </c:ser>
        <c:dLbls>
          <c:showLegendKey val="0"/>
          <c:showVal val="0"/>
          <c:showCatName val="0"/>
          <c:showSerName val="0"/>
          <c:showPercent val="0"/>
          <c:showBubbleSize val="0"/>
        </c:dLbls>
        <c:gapWidth val="80"/>
        <c:axId val="2082097552"/>
        <c:axId val="2082112112"/>
      </c:barChart>
      <c:catAx>
        <c:axId val="208209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112112"/>
        <c:crosses val="autoZero"/>
        <c:auto val="1"/>
        <c:lblAlgn val="ctr"/>
        <c:lblOffset val="100"/>
        <c:noMultiLvlLbl val="0"/>
      </c:catAx>
      <c:valAx>
        <c:axId val="2082112112"/>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9755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499652616952293"/>
          <c:y val="0.17171296296296298"/>
          <c:w val="0.71481858885286398"/>
          <c:h val="0.72088764946048411"/>
        </c:manualLayout>
      </c:layout>
      <c:barChart>
        <c:barDir val="col"/>
        <c:grouping val="clustered"/>
        <c:varyColors val="0"/>
        <c:ser>
          <c:idx val="0"/>
          <c:order val="0"/>
          <c:tx>
            <c:strRef>
              <c:f>'1. Transportation'!$J$28</c:f>
              <c:strCache>
                <c:ptCount val="1"/>
                <c:pt idx="0">
                  <c:v>Distillate Fuel Oil</c:v>
                </c:pt>
              </c:strCache>
            </c:strRef>
          </c:tx>
          <c:spPr>
            <a:solidFill>
              <a:schemeClr val="accent2"/>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3C1E-45E7-BC03-108C9A674185}"/>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2-961E-41A1-AF60-8451CA4104D5}"/>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3C1E-45E7-BC03-108C9A67418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2020</c:v>
                </c:pt>
                <c:pt idx="1">
                  <c:v>EPA 2018</c:v>
                </c:pt>
                <c:pt idx="2">
                  <c:v>EIA 2019</c:v>
                </c:pt>
              </c:strCache>
            </c:strRef>
          </c:cat>
          <c:val>
            <c:numRef>
              <c:f>'1. Transportation'!$K$28:$M$28</c:f>
              <c:numCache>
                <c:formatCode>_(* #,##0_);_(* \(#,##0\);_(* "-"??_);_(@_)</c:formatCode>
                <c:ptCount val="3"/>
                <c:pt idx="0">
                  <c:v>458.85983370464987</c:v>
                </c:pt>
                <c:pt idx="1">
                  <c:v>474.5</c:v>
                </c:pt>
                <c:pt idx="2">
                  <c:v>456.36099999999999</c:v>
                </c:pt>
              </c:numCache>
            </c:numRef>
          </c:val>
          <c:extLst>
            <c:ext xmlns:c16="http://schemas.microsoft.com/office/drawing/2014/chart" uri="{C3380CC4-5D6E-409C-BE32-E72D297353CC}">
              <c16:uniqueId val="{00000000-961E-41A1-AF60-8451CA4104D5}"/>
            </c:ext>
          </c:extLst>
        </c:ser>
        <c:dLbls>
          <c:showLegendKey val="0"/>
          <c:showVal val="0"/>
          <c:showCatName val="0"/>
          <c:showSerName val="0"/>
          <c:showPercent val="0"/>
          <c:showBubbleSize val="0"/>
        </c:dLbls>
        <c:gapWidth val="80"/>
        <c:axId val="50232544"/>
        <c:axId val="50234624"/>
      </c:barChart>
      <c:catAx>
        <c:axId val="502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4624"/>
        <c:crosses val="autoZero"/>
        <c:auto val="1"/>
        <c:lblAlgn val="ctr"/>
        <c:lblOffset val="100"/>
        <c:noMultiLvlLbl val="0"/>
      </c:catAx>
      <c:valAx>
        <c:axId val="5023462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5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Transportation'!$J$29</c:f>
              <c:strCache>
                <c:ptCount val="1"/>
                <c:pt idx="0">
                  <c:v>Jet Fuel</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FB25-4B9D-AFB3-9C1E803F50D0}"/>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FB25-4B9D-AFB3-9C1E803F50D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FB25-4B9D-AFB3-9C1E803F50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2020</c:v>
                </c:pt>
                <c:pt idx="1">
                  <c:v>EPA 2018</c:v>
                </c:pt>
                <c:pt idx="2">
                  <c:v>EIA 2019</c:v>
                </c:pt>
              </c:strCache>
            </c:strRef>
          </c:cat>
          <c:val>
            <c:numRef>
              <c:f>'1. Transportation'!$K$29:$M$29</c:f>
              <c:numCache>
                <c:formatCode>_(* #,##0_);_(* \(#,##0\);_(* "-"??_);_(@_)</c:formatCode>
                <c:ptCount val="3"/>
                <c:pt idx="0">
                  <c:v>98.236681608000026</c:v>
                </c:pt>
                <c:pt idx="1">
                  <c:v>172.3</c:v>
                </c:pt>
                <c:pt idx="2">
                  <c:v>255.74</c:v>
                </c:pt>
              </c:numCache>
            </c:numRef>
          </c:val>
          <c:extLst>
            <c:ext xmlns:c16="http://schemas.microsoft.com/office/drawing/2014/chart" uri="{C3380CC4-5D6E-409C-BE32-E72D297353CC}">
              <c16:uniqueId val="{00000000-FB25-4B9D-AFB3-9C1E803F50D0}"/>
            </c:ext>
          </c:extLst>
        </c:ser>
        <c:dLbls>
          <c:dLblPos val="outEnd"/>
          <c:showLegendKey val="0"/>
          <c:showVal val="1"/>
          <c:showCatName val="0"/>
          <c:showSerName val="0"/>
          <c:showPercent val="0"/>
          <c:showBubbleSize val="0"/>
        </c:dLbls>
        <c:gapWidth val="80"/>
        <c:axId val="1515428367"/>
        <c:axId val="1515414223"/>
      </c:barChart>
      <c:catAx>
        <c:axId val="151542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14223"/>
        <c:crosses val="autoZero"/>
        <c:auto val="1"/>
        <c:lblAlgn val="ctr"/>
        <c:lblOffset val="100"/>
        <c:noMultiLvlLbl val="0"/>
      </c:catAx>
      <c:valAx>
        <c:axId val="15154142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28367"/>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8773-482E-9A3E-563659C9BF25}"/>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A884-4C69-B232-4BD66C9D4A9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CF7D-4CC9-A4CD-5D58FDB633F2}"/>
              </c:ext>
            </c:extLst>
          </c:dPt>
          <c:cat>
            <c:strRef>
              <c:f>'2. Electricity'!$K$8:$M$8</c:f>
              <c:strCache>
                <c:ptCount val="3"/>
                <c:pt idx="0">
                  <c:v>EPS 2020</c:v>
                </c:pt>
                <c:pt idx="1">
                  <c:v>EPA 2018</c:v>
                </c:pt>
                <c:pt idx="2">
                  <c:v>EIA 2019 (CO2e)</c:v>
                </c:pt>
              </c:strCache>
            </c:strRef>
          </c:cat>
          <c:val>
            <c:numRef>
              <c:f>'2. Electricity'!$K$12:$M$12</c:f>
              <c:numCache>
                <c:formatCode>_(* #,##0_);_(* \(#,##0\);_(* "-"??_);_(@_)</c:formatCode>
                <c:ptCount val="3"/>
                <c:pt idx="0">
                  <c:v>1374.1614163904999</c:v>
                </c:pt>
                <c:pt idx="1">
                  <c:v>1775.8419865771812</c:v>
                </c:pt>
                <c:pt idx="2">
                  <c:v>1617.788</c:v>
                </c:pt>
              </c:numCache>
            </c:numRef>
          </c:val>
          <c:extLst>
            <c:ext xmlns:c16="http://schemas.microsoft.com/office/drawing/2014/chart" uri="{C3380CC4-5D6E-409C-BE32-E72D297353CC}">
              <c16:uniqueId val="{00000002-A884-4C69-B232-4BD66C9D4A9F}"/>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Electricity'!$J$10</c:f>
              <c:strCache>
                <c:ptCount val="1"/>
                <c:pt idx="0">
                  <c:v>CH4</c:v>
                </c:pt>
              </c:strCache>
            </c:strRef>
          </c:tx>
          <c:spPr>
            <a:solidFill>
              <a:srgbClr val="F2C879"/>
            </a:solidFill>
            <a:ln>
              <a:noFill/>
            </a:ln>
            <a:effectLst/>
          </c:spPr>
          <c:invertIfNegative val="0"/>
          <c:dPt>
            <c:idx val="1"/>
            <c:invertIfNegative val="0"/>
            <c:bubble3D val="0"/>
            <c:spPr>
              <a:solidFill>
                <a:srgbClr val="F2C879"/>
              </a:solidFill>
              <a:ln>
                <a:noFill/>
              </a:ln>
              <a:effectLst/>
            </c:spPr>
            <c:extLst>
              <c:ext xmlns:c16="http://schemas.microsoft.com/office/drawing/2014/chart" uri="{C3380CC4-5D6E-409C-BE32-E72D297353CC}">
                <c16:uniqueId val="{00000001-B342-4E04-8082-C545F80E5EE8}"/>
              </c:ext>
            </c:extLst>
          </c:dPt>
          <c:cat>
            <c:strRef>
              <c:f>'2. Electricity'!$K$8:$L$8</c:f>
              <c:strCache>
                <c:ptCount val="2"/>
                <c:pt idx="0">
                  <c:v>EPS 2020</c:v>
                </c:pt>
                <c:pt idx="1">
                  <c:v>EPA 2018</c:v>
                </c:pt>
              </c:strCache>
            </c:strRef>
          </c:cat>
          <c:val>
            <c:numRef>
              <c:f>'2. Electricity'!$K$10:$L$10</c:f>
              <c:numCache>
                <c:formatCode>_(* #,##0_);_(* \(#,##0\);_(* "-"??_);_(@_)</c:formatCode>
                <c:ptCount val="2"/>
                <c:pt idx="0">
                  <c:v>2.827209531999999</c:v>
                </c:pt>
                <c:pt idx="1">
                  <c:v>1.3440000000000001</c:v>
                </c:pt>
              </c:numCache>
            </c:numRef>
          </c:val>
          <c:extLst>
            <c:ext xmlns:c16="http://schemas.microsoft.com/office/drawing/2014/chart" uri="{C3380CC4-5D6E-409C-BE32-E72D297353CC}">
              <c16:uniqueId val="{00000002-B342-4E04-8082-C545F80E5EE8}"/>
            </c:ext>
          </c:extLst>
        </c:ser>
        <c:ser>
          <c:idx val="1"/>
          <c:order val="1"/>
          <c:tx>
            <c:strRef>
              <c:f>'2. Electricity'!$J$11</c:f>
              <c:strCache>
                <c:ptCount val="1"/>
                <c:pt idx="0">
                  <c:v>N2O</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4-B342-4E04-8082-C545F80E5EE8}"/>
              </c:ext>
            </c:extLst>
          </c:dPt>
          <c:cat>
            <c:strRef>
              <c:f>'2. Electricity'!$K$8:$L$8</c:f>
              <c:strCache>
                <c:ptCount val="2"/>
                <c:pt idx="0">
                  <c:v>EPS 2020</c:v>
                </c:pt>
                <c:pt idx="1">
                  <c:v>EPA 2018</c:v>
                </c:pt>
              </c:strCache>
            </c:strRef>
          </c:cat>
          <c:val>
            <c:numRef>
              <c:f>'2. Electricity'!$K$11:$L$11</c:f>
              <c:numCache>
                <c:formatCode>_(* #,##0_);_(* \(#,##0\);_(* "-"??_);_(@_)</c:formatCode>
                <c:ptCount val="2"/>
                <c:pt idx="0">
                  <c:v>3.7220068584999995</c:v>
                </c:pt>
                <c:pt idx="1">
                  <c:v>21.697986577181208</c:v>
                </c:pt>
              </c:numCache>
            </c:numRef>
          </c:val>
          <c:extLst>
            <c:ext xmlns:c16="http://schemas.microsoft.com/office/drawing/2014/chart" uri="{C3380CC4-5D6E-409C-BE32-E72D297353CC}">
              <c16:uniqueId val="{00000005-B342-4E04-8082-C545F80E5EE8}"/>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77434621190486"/>
          <c:y val="0.1560527543600265"/>
          <c:w val="0.66244978445051883"/>
          <c:h val="0.73747214053566079"/>
        </c:manualLayout>
      </c:layout>
      <c:barChart>
        <c:barDir val="col"/>
        <c:grouping val="stacked"/>
        <c:varyColors val="0"/>
        <c:ser>
          <c:idx val="0"/>
          <c:order val="0"/>
          <c:tx>
            <c:strRef>
              <c:f>'2. Electricity'!$J$63</c:f>
              <c:strCache>
                <c:ptCount val="1"/>
                <c:pt idx="0">
                  <c:v>Coal</c:v>
                </c:pt>
              </c:strCache>
            </c:strRef>
          </c:tx>
          <c:spPr>
            <a:solidFill>
              <a:schemeClr val="accent1"/>
            </a:solidFill>
            <a:ln>
              <a:noFill/>
            </a:ln>
            <a:effectLst/>
          </c:spPr>
          <c:invertIfNegative val="0"/>
          <c:cat>
            <c:strRef>
              <c:f>'2. Electricity'!$K$62:$M$62</c:f>
              <c:strCache>
                <c:ptCount val="3"/>
                <c:pt idx="0">
                  <c:v>EPS 2020</c:v>
                </c:pt>
                <c:pt idx="1">
                  <c:v>EPA 2018</c:v>
                </c:pt>
                <c:pt idx="2">
                  <c:v>EIA 2019</c:v>
                </c:pt>
              </c:strCache>
            </c:strRef>
          </c:cat>
          <c:val>
            <c:numRef>
              <c:f>'2. Electricity'!$K$63:$M$63</c:f>
              <c:numCache>
                <c:formatCode>0%</c:formatCode>
                <c:ptCount val="3"/>
                <c:pt idx="0">
                  <c:v>0.17355892586553334</c:v>
                </c:pt>
                <c:pt idx="1">
                  <c:v>0.28399999999999997</c:v>
                </c:pt>
                <c:pt idx="2">
                  <c:v>0.19950062968926383</c:v>
                </c:pt>
              </c:numCache>
            </c:numRef>
          </c:val>
          <c:extLst>
            <c:ext xmlns:c16="http://schemas.microsoft.com/office/drawing/2014/chart" uri="{C3380CC4-5D6E-409C-BE32-E72D297353CC}">
              <c16:uniqueId val="{00000000-C722-43E7-9939-8FD65839A1F9}"/>
            </c:ext>
          </c:extLst>
        </c:ser>
        <c:ser>
          <c:idx val="1"/>
          <c:order val="1"/>
          <c:tx>
            <c:strRef>
              <c:f>'2. Electricity'!$J$64</c:f>
              <c:strCache>
                <c:ptCount val="1"/>
                <c:pt idx="0">
                  <c:v>Natural Gas</c:v>
                </c:pt>
              </c:strCache>
            </c:strRef>
          </c:tx>
          <c:spPr>
            <a:solidFill>
              <a:schemeClr val="accent2"/>
            </a:solidFill>
            <a:ln>
              <a:noFill/>
            </a:ln>
            <a:effectLst/>
          </c:spPr>
          <c:invertIfNegative val="0"/>
          <c:cat>
            <c:strRef>
              <c:f>'2. Electricity'!$K$62:$M$62</c:f>
              <c:strCache>
                <c:ptCount val="3"/>
                <c:pt idx="0">
                  <c:v>EPS 2020</c:v>
                </c:pt>
                <c:pt idx="1">
                  <c:v>EPA 2018</c:v>
                </c:pt>
                <c:pt idx="2">
                  <c:v>EIA 2019</c:v>
                </c:pt>
              </c:strCache>
            </c:strRef>
          </c:cat>
          <c:val>
            <c:numRef>
              <c:f>'2. Electricity'!$K$64:$M$64</c:f>
              <c:numCache>
                <c:formatCode>0%</c:formatCode>
                <c:ptCount val="3"/>
                <c:pt idx="0">
                  <c:v>0.405019703773557</c:v>
                </c:pt>
                <c:pt idx="1">
                  <c:v>0.34100000000000003</c:v>
                </c:pt>
                <c:pt idx="2">
                  <c:v>0.39570082022935654</c:v>
                </c:pt>
              </c:numCache>
            </c:numRef>
          </c:val>
          <c:extLst>
            <c:ext xmlns:c16="http://schemas.microsoft.com/office/drawing/2014/chart" uri="{C3380CC4-5D6E-409C-BE32-E72D297353CC}">
              <c16:uniqueId val="{00000001-C722-43E7-9939-8FD65839A1F9}"/>
            </c:ext>
          </c:extLst>
        </c:ser>
        <c:ser>
          <c:idx val="2"/>
          <c:order val="2"/>
          <c:tx>
            <c:strRef>
              <c:f>'2. Electricity'!$J$65</c:f>
              <c:strCache>
                <c:ptCount val="1"/>
                <c:pt idx="0">
                  <c:v>Nuclear</c:v>
                </c:pt>
              </c:strCache>
            </c:strRef>
          </c:tx>
          <c:spPr>
            <a:solidFill>
              <a:schemeClr val="accent3"/>
            </a:solidFill>
            <a:ln>
              <a:noFill/>
            </a:ln>
            <a:effectLst/>
          </c:spPr>
          <c:invertIfNegative val="0"/>
          <c:cat>
            <c:strRef>
              <c:f>'2. Electricity'!$K$62:$M$62</c:f>
              <c:strCache>
                <c:ptCount val="3"/>
                <c:pt idx="0">
                  <c:v>EPS 2020</c:v>
                </c:pt>
                <c:pt idx="1">
                  <c:v>EPA 2018</c:v>
                </c:pt>
                <c:pt idx="2">
                  <c:v>EIA 2019</c:v>
                </c:pt>
              </c:strCache>
            </c:strRef>
          </c:cat>
          <c:val>
            <c:numRef>
              <c:f>'2. Electricity'!$K$65:$M$65</c:f>
              <c:numCache>
                <c:formatCode>0%</c:formatCode>
                <c:ptCount val="3"/>
                <c:pt idx="0">
                  <c:v>0.19733911989769007</c:v>
                </c:pt>
                <c:pt idx="1">
                  <c:v>0.20100000000000001</c:v>
                </c:pt>
                <c:pt idx="2">
                  <c:v>0.20415242768520792</c:v>
                </c:pt>
              </c:numCache>
            </c:numRef>
          </c:val>
          <c:extLst>
            <c:ext xmlns:c16="http://schemas.microsoft.com/office/drawing/2014/chart" uri="{C3380CC4-5D6E-409C-BE32-E72D297353CC}">
              <c16:uniqueId val="{00000002-C722-43E7-9939-8FD65839A1F9}"/>
            </c:ext>
          </c:extLst>
        </c:ser>
        <c:ser>
          <c:idx val="3"/>
          <c:order val="3"/>
          <c:tx>
            <c:strRef>
              <c:f>'2. Electricity'!$J$66</c:f>
              <c:strCache>
                <c:ptCount val="1"/>
                <c:pt idx="0">
                  <c:v>Renewables</c:v>
                </c:pt>
              </c:strCache>
            </c:strRef>
          </c:tx>
          <c:spPr>
            <a:solidFill>
              <a:schemeClr val="accent4"/>
            </a:solidFill>
            <a:ln>
              <a:noFill/>
            </a:ln>
            <a:effectLst/>
          </c:spPr>
          <c:invertIfNegative val="0"/>
          <c:cat>
            <c:strRef>
              <c:f>'2. Electricity'!$K$62:$M$62</c:f>
              <c:strCache>
                <c:ptCount val="3"/>
                <c:pt idx="0">
                  <c:v>EPS 2020</c:v>
                </c:pt>
                <c:pt idx="1">
                  <c:v>EPA 2018</c:v>
                </c:pt>
                <c:pt idx="2">
                  <c:v>EIA 2019</c:v>
                </c:pt>
              </c:strCache>
            </c:strRef>
          </c:cat>
          <c:val>
            <c:numRef>
              <c:f>'2. Electricity'!$K$66:$M$66</c:f>
              <c:numCache>
                <c:formatCode>0%</c:formatCode>
                <c:ptCount val="3"/>
                <c:pt idx="0">
                  <c:v>0.22060702034007557</c:v>
                </c:pt>
                <c:pt idx="1">
                  <c:v>0.16700000000000001</c:v>
                </c:pt>
                <c:pt idx="2">
                  <c:v>0.19649781276214079</c:v>
                </c:pt>
              </c:numCache>
            </c:numRef>
          </c:val>
          <c:extLst>
            <c:ext xmlns:c16="http://schemas.microsoft.com/office/drawing/2014/chart" uri="{C3380CC4-5D6E-409C-BE32-E72D297353CC}">
              <c16:uniqueId val="{00000003-C722-43E7-9939-8FD65839A1F9}"/>
            </c:ext>
          </c:extLst>
        </c:ser>
        <c:ser>
          <c:idx val="4"/>
          <c:order val="4"/>
          <c:tx>
            <c:strRef>
              <c:f>'2. Electricity'!$J$67</c:f>
              <c:strCache>
                <c:ptCount val="1"/>
                <c:pt idx="0">
                  <c:v>Petroleum</c:v>
                </c:pt>
              </c:strCache>
            </c:strRef>
          </c:tx>
          <c:spPr>
            <a:solidFill>
              <a:schemeClr val="accent5"/>
            </a:solidFill>
            <a:ln>
              <a:noFill/>
            </a:ln>
            <a:effectLst/>
          </c:spPr>
          <c:invertIfNegative val="0"/>
          <c:cat>
            <c:strRef>
              <c:f>'2. Electricity'!$K$62:$M$62</c:f>
              <c:strCache>
                <c:ptCount val="3"/>
                <c:pt idx="0">
                  <c:v>EPS 2020</c:v>
                </c:pt>
                <c:pt idx="1">
                  <c:v>EPA 2018</c:v>
                </c:pt>
                <c:pt idx="2">
                  <c:v>EIA 2019</c:v>
                </c:pt>
              </c:strCache>
            </c:strRef>
          </c:cat>
          <c:val>
            <c:numRef>
              <c:f>'2. Electricity'!$K$67:$M$67</c:f>
              <c:numCache>
                <c:formatCode>0%</c:formatCode>
                <c:ptCount val="3"/>
                <c:pt idx="0">
                  <c:v>3.4752301231440342E-3</c:v>
                </c:pt>
                <c:pt idx="1">
                  <c:v>6.0000000000000001E-3</c:v>
                </c:pt>
                <c:pt idx="2">
                  <c:v>3.7881932071219355E-3</c:v>
                </c:pt>
              </c:numCache>
            </c:numRef>
          </c:val>
          <c:extLst>
            <c:ext xmlns:c16="http://schemas.microsoft.com/office/drawing/2014/chart" uri="{C3380CC4-5D6E-409C-BE32-E72D297353CC}">
              <c16:uniqueId val="{00000004-C722-43E7-9939-8FD65839A1F9}"/>
            </c:ext>
          </c:extLst>
        </c:ser>
        <c:dLbls>
          <c:showLegendKey val="0"/>
          <c:showVal val="0"/>
          <c:showCatName val="0"/>
          <c:showSerName val="0"/>
          <c:showPercent val="0"/>
          <c:showBubbleSize val="0"/>
        </c:dLbls>
        <c:gapWidth val="80"/>
        <c:overlap val="100"/>
        <c:axId val="1021694800"/>
        <c:axId val="1021690224"/>
      </c:barChart>
      <c:catAx>
        <c:axId val="102169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0224"/>
        <c:crosses val="autoZero"/>
        <c:auto val="1"/>
        <c:lblAlgn val="ctr"/>
        <c:lblOffset val="100"/>
        <c:noMultiLvlLbl val="0"/>
      </c:catAx>
      <c:valAx>
        <c:axId val="1021690224"/>
        <c:scaling>
          <c:orientation val="minMax"/>
          <c:max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Electric Sector CO2 Emissions by Fuel: Coal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85346811355134"/>
          <c:y val="0.1388888888888889"/>
          <c:w val="0.80087790476432363"/>
          <c:h val="0.75371172353455818"/>
        </c:manualLayout>
      </c:layout>
      <c:barChart>
        <c:barDir val="col"/>
        <c:grouping val="clustered"/>
        <c:varyColors val="0"/>
        <c:ser>
          <c:idx val="0"/>
          <c:order val="0"/>
          <c:tx>
            <c:strRef>
              <c:f>'2. Electricity'!$J$28</c:f>
              <c:strCache>
                <c:ptCount val="1"/>
                <c:pt idx="0">
                  <c:v>Coal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EC18-4BF4-BF49-56F6E20306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2020</c:v>
                </c:pt>
                <c:pt idx="1">
                  <c:v>EPA 2018</c:v>
                </c:pt>
                <c:pt idx="2">
                  <c:v>EIA 2019 (CO2e)</c:v>
                </c:pt>
              </c:strCache>
            </c:strRef>
          </c:cat>
          <c:val>
            <c:numRef>
              <c:f>'2. Electricity'!$K$28:$M$28</c:f>
              <c:numCache>
                <c:formatCode>_(* #,##0_);_(* \(#,##0\);_(* "-"??_);_(@_)</c:formatCode>
                <c:ptCount val="3"/>
                <c:pt idx="0">
                  <c:v>695.56849999999997</c:v>
                </c:pt>
                <c:pt idx="1">
                  <c:v>1152.9000000000001</c:v>
                </c:pt>
                <c:pt idx="2">
                  <c:v>972.50099999999998</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ext xmlns:c15="http://schemas.microsoft.com/office/drawing/2012/chart" uri="{02D57815-91ED-43cb-92C2-25804820EDAC}">
            <c15:filteredBarSeries>
              <c15:ser>
                <c:idx val="1"/>
                <c:order val="1"/>
                <c:tx>
                  <c:strRef>
                    <c:extLst>
                      <c:ext uri="{02D57815-91ED-43cb-92C2-25804820EDAC}">
                        <c15:formulaRef>
                          <c15:sqref>'2. Electricity'!$J$29</c15:sqref>
                        </c15:formulaRef>
                      </c:ext>
                    </c:extLst>
                    <c:strCache>
                      <c:ptCount val="1"/>
                    </c:strCache>
                  </c:strRef>
                </c:tx>
                <c:spPr>
                  <a:solidFill>
                    <a:schemeClr val="accent2"/>
                  </a:solidFill>
                  <a:ln>
                    <a:noFill/>
                  </a:ln>
                  <a:effectLst/>
                </c:spPr>
                <c:invertIfNegative val="0"/>
                <c:cat>
                  <c:strRef>
                    <c:extLst>
                      <c:ext uri="{02D57815-91ED-43cb-92C2-25804820EDAC}">
                        <c15:formulaRef>
                          <c15:sqref>'2. Electricity'!$K$27:$M$27</c15:sqref>
                        </c15:formulaRef>
                      </c:ext>
                    </c:extLst>
                    <c:strCache>
                      <c:ptCount val="3"/>
                      <c:pt idx="0">
                        <c:v>EPS 2020</c:v>
                      </c:pt>
                      <c:pt idx="1">
                        <c:v>EPA 2018</c:v>
                      </c:pt>
                      <c:pt idx="2">
                        <c:v>EIA 2019 (CO2e)</c:v>
                      </c:pt>
                    </c:strCache>
                  </c:strRef>
                </c:cat>
                <c:val>
                  <c:numRef>
                    <c:extLst>
                      <c:ext uri="{02D57815-91ED-43cb-92C2-25804820EDAC}">
                        <c15:formulaRef>
                          <c15:sqref>'2. Electricity'!$K$29:$M$29</c15:sqref>
                        </c15:formulaRef>
                      </c:ext>
                    </c:extLst>
                    <c:numCache>
                      <c:formatCode>_(* #,##0_);_(* \(#,##0\);_(* "-"??_);_(@_)</c:formatCode>
                      <c:ptCount val="3"/>
                    </c:numCache>
                  </c:numRef>
                </c:val>
                <c:extLst>
                  <c:ext xmlns:c16="http://schemas.microsoft.com/office/drawing/2014/chart" uri="{C3380CC4-5D6E-409C-BE32-E72D297353CC}">
                    <c16:uniqueId val="{00000001-20F7-49C0-A05E-BD7649C8BD0F}"/>
                  </c:ext>
                </c:extLst>
              </c15:ser>
            </c15:filteredBarSeries>
          </c:ext>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685346811355134"/>
          <c:y val="0.17129629629629628"/>
          <c:w val="0.80087790476432363"/>
          <c:h val="0.72130431612715074"/>
        </c:manualLayout>
      </c:layout>
      <c:barChart>
        <c:barDir val="col"/>
        <c:grouping val="clustered"/>
        <c:varyColors val="0"/>
        <c:ser>
          <c:idx val="0"/>
          <c:order val="0"/>
          <c:tx>
            <c:strRef>
              <c:f>'2. Electricity'!$J$30</c:f>
              <c:strCache>
                <c:ptCount val="1"/>
                <c:pt idx="0">
                  <c:v>Natural Gas</c:v>
                </c:pt>
              </c:strCache>
            </c:strRef>
          </c:tx>
          <c:spPr>
            <a:solidFill>
              <a:schemeClr val="accent1"/>
            </a:solidFill>
            <a:ln>
              <a:noFill/>
            </a:ln>
            <a:effectLst/>
          </c:spPr>
          <c:invertIfNegative val="0"/>
          <c:dPt>
            <c:idx val="0"/>
            <c:invertIfNegative val="0"/>
            <c:bubble3D val="0"/>
            <c:spPr>
              <a:solidFill>
                <a:srgbClr val="025E73"/>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rgbClr val="102040"/>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rgbClr val="F2C879"/>
              </a:solidFill>
              <a:ln>
                <a:noFill/>
              </a:ln>
              <a:effectLst/>
            </c:spPr>
            <c:extLst>
              <c:ext xmlns:c16="http://schemas.microsoft.com/office/drawing/2014/chart" uri="{C3380CC4-5D6E-409C-BE32-E72D297353CC}">
                <c16:uniqueId val="{00000005-5598-4D1A-A8EF-39F803ACA1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2020</c:v>
                </c:pt>
                <c:pt idx="1">
                  <c:v>EPA 2018</c:v>
                </c:pt>
                <c:pt idx="2">
                  <c:v>EIA 2019 (CO2e)</c:v>
                </c:pt>
              </c:strCache>
            </c:strRef>
          </c:cat>
          <c:val>
            <c:numRef>
              <c:f>'2. Electricity'!$K$30:$M$30</c:f>
              <c:numCache>
                <c:formatCode>_(* #,##0_);_(* \(#,##0\);_(* "-"??_);_(@_)</c:formatCode>
                <c:ptCount val="3"/>
                <c:pt idx="0">
                  <c:v>636.94299999999998</c:v>
                </c:pt>
                <c:pt idx="1">
                  <c:v>577.4</c:v>
                </c:pt>
                <c:pt idx="2">
                  <c:v>617.86400000000003</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Energy'!$J$12</c:f>
              <c:strCache>
                <c:ptCount val="1"/>
                <c:pt idx="0">
                  <c:v>Total CO2e</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3-FD7A-48B0-B414-5B5677187508}"/>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1-17EB-43AD-9C72-996920FBC769}"/>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C937-4346-AFF7-4FEA8CFBB0CC}"/>
              </c:ext>
            </c:extLst>
          </c:dPt>
          <c:dLbls>
            <c:dLbl>
              <c:idx val="0"/>
              <c:layout>
                <c:manualLayout>
                  <c:x val="-3.3950225088053312E-17"/>
                  <c:y val="-0.3044964774140074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7A-48B0-B414-5B5677187508}"/>
                </c:ext>
              </c:extLst>
            </c:dLbl>
            <c:dLbl>
              <c:idx val="1"/>
              <c:layout>
                <c:manualLayout>
                  <c:x val="6.7900450176106624E-17"/>
                  <c:y val="-0.2743787125293549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EB-43AD-9C72-996920FBC769}"/>
                </c:ext>
              </c:extLst>
            </c:dLbl>
            <c:dLbl>
              <c:idx val="2"/>
              <c:layout>
                <c:manualLayout>
                  <c:x val="0"/>
                  <c:y val="-0.3261562370493161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937-4346-AFF7-4FEA8CFBB0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Industry Energy'!$K$8:$M$8</c:f>
              <c:strCache>
                <c:ptCount val="3"/>
                <c:pt idx="0">
                  <c:v>EPS 2019</c:v>
                </c:pt>
                <c:pt idx="1">
                  <c:v>EPA 2018</c:v>
                </c:pt>
                <c:pt idx="2">
                  <c:v>EIA 2019 (CO2e)</c:v>
                </c:pt>
              </c:strCache>
            </c:strRef>
          </c:cat>
          <c:val>
            <c:numRef>
              <c:f>'3. Industry Energy'!$K$12:$M$12</c:f>
              <c:numCache>
                <c:formatCode>_(* #,##0_);_(* \(#,##0\);_(* "-"??_);_(@_)</c:formatCode>
                <c:ptCount val="3"/>
                <c:pt idx="0">
                  <c:v>905.74024950979526</c:v>
                </c:pt>
                <c:pt idx="1">
                  <c:v>837.30408053691281</c:v>
                </c:pt>
                <c:pt idx="2">
                  <c:v>1018.6209999999999</c:v>
                </c:pt>
              </c:numCache>
            </c:numRef>
          </c:val>
          <c:extLst>
            <c:ext xmlns:c16="http://schemas.microsoft.com/office/drawing/2014/chart" uri="{C3380CC4-5D6E-409C-BE32-E72D297353CC}">
              <c16:uniqueId val="{00000002-17EB-43AD-9C72-996920FBC769}"/>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Energy'!$J$10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A562-45B8-8E59-0F34AFB22AF1}"/>
              </c:ext>
            </c:extLst>
          </c:dPt>
          <c:cat>
            <c:strRef>
              <c:f>'3. Industry Energy'!$K$8:$L$8</c:f>
              <c:strCache>
                <c:ptCount val="2"/>
                <c:pt idx="0">
                  <c:v>EPS 2019</c:v>
                </c:pt>
                <c:pt idx="1">
                  <c:v>EPA 2018</c:v>
                </c:pt>
              </c:strCache>
            </c:strRef>
          </c:cat>
          <c:val>
            <c:numRef>
              <c:f>'3. Industry Energy'!$K$10:$L$10</c:f>
              <c:numCache>
                <c:formatCode>_(* #,##0.0_);_(* \(#,##0.0\);_(* "-"??_);_(@_)</c:formatCode>
                <c:ptCount val="2"/>
                <c:pt idx="0" formatCode="_(* #,##0_);_(* \(#,##0\);_(* &quot;-&quot;??_);_(@_)">
                  <c:v>0.83008149825999988</c:v>
                </c:pt>
                <c:pt idx="1">
                  <c:v>1.7920000000000003</c:v>
                </c:pt>
              </c:numCache>
            </c:numRef>
          </c:val>
          <c:extLst>
            <c:ext xmlns:c16="http://schemas.microsoft.com/office/drawing/2014/chart" uri="{C3380CC4-5D6E-409C-BE32-E72D297353CC}">
              <c16:uniqueId val="{00000002-A562-45B8-8E59-0F34AFB22AF1}"/>
            </c:ext>
          </c:extLst>
        </c:ser>
        <c:ser>
          <c:idx val="1"/>
          <c:order val="1"/>
          <c:tx>
            <c:strRef>
              <c:f>'3. Industry Energy'!$J$11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A562-45B8-8E59-0F34AFB22AF1}"/>
              </c:ext>
            </c:extLst>
          </c:dPt>
          <c:cat>
            <c:strRef>
              <c:f>'3. Industry Energy'!$K$8:$L$8</c:f>
              <c:strCache>
                <c:ptCount val="2"/>
                <c:pt idx="0">
                  <c:v>EPS 2019</c:v>
                </c:pt>
                <c:pt idx="1">
                  <c:v>EPA 2018</c:v>
                </c:pt>
              </c:strCache>
            </c:strRef>
          </c:cat>
          <c:val>
            <c:numRef>
              <c:f>'3. Industry Energy'!$K$11:$L$11</c:f>
              <c:numCache>
                <c:formatCode>_(* #,##0.0_);_(* \(#,##0.0\);_(* "-"??_);_(@_)</c:formatCode>
                <c:ptCount val="2"/>
                <c:pt idx="0" formatCode="_(* #,##0_);_(* \(#,##0\);_(* &quot;-&quot;??_);_(@_)">
                  <c:v>1.2367338315349998</c:v>
                </c:pt>
                <c:pt idx="1">
                  <c:v>2.3120805369127519</c:v>
                </c:pt>
              </c:numCache>
            </c:numRef>
          </c:val>
          <c:extLst>
            <c:ext xmlns:c16="http://schemas.microsoft.com/office/drawing/2014/chart" uri="{C3380CC4-5D6E-409C-BE32-E72D297353CC}">
              <c16:uniqueId val="{00000005-A562-45B8-8E59-0F34AFB22AF1}"/>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40365266841643"/>
          <c:y val="0.12962962962962962"/>
          <c:w val="0.78540190288713907"/>
          <c:h val="0.68484543598716829"/>
        </c:manualLayout>
      </c:layout>
      <c:barChart>
        <c:barDir val="col"/>
        <c:grouping val="clustered"/>
        <c:varyColors val="0"/>
        <c:ser>
          <c:idx val="0"/>
          <c:order val="0"/>
          <c:tx>
            <c:strRef>
              <c:f>'3. Industry Energy'!$K$28</c:f>
              <c:strCache>
                <c:ptCount val="1"/>
                <c:pt idx="0">
                  <c:v>EPS 2019</c:v>
                </c:pt>
              </c:strCache>
            </c:strRef>
          </c:tx>
          <c:spPr>
            <a:solidFill>
              <a:schemeClr val="accent6"/>
            </a:solidFill>
            <a:ln>
              <a:noFill/>
            </a:ln>
            <a:effectLst/>
          </c:spPr>
          <c:invertIfNegative val="0"/>
          <c:cat>
            <c:strRef>
              <c:f>'3. Industry Energy'!$J$29:$J$36</c:f>
              <c:strCache>
                <c:ptCount val="8"/>
                <c:pt idx="0">
                  <c:v>Coal</c:v>
                </c:pt>
                <c:pt idx="1">
                  <c:v>Natural Gas</c:v>
                </c:pt>
                <c:pt idx="2">
                  <c:v>Fuel Oil</c:v>
                </c:pt>
                <c:pt idx="3">
                  <c:v>biomass</c:v>
                </c:pt>
                <c:pt idx="4">
                  <c:v>diesel</c:v>
                </c:pt>
                <c:pt idx="5">
                  <c:v>heat</c:v>
                </c:pt>
                <c:pt idx="6">
                  <c:v>crude oil</c:v>
                </c:pt>
                <c:pt idx="7">
                  <c:v>LPG</c:v>
                </c:pt>
              </c:strCache>
            </c:strRef>
          </c:cat>
          <c:val>
            <c:numRef>
              <c:f>'3. Industry Energy'!$K$29:$K$36</c:f>
              <c:numCache>
                <c:formatCode>_(* #,##0_);_(* \(#,##0\);_(* "-"??_);_(@_)</c:formatCode>
                <c:ptCount val="8"/>
                <c:pt idx="0">
                  <c:v>51.292504580000006</c:v>
                </c:pt>
                <c:pt idx="1">
                  <c:v>497.25258399999996</c:v>
                </c:pt>
                <c:pt idx="2">
                  <c:v>41.494377899999996</c:v>
                </c:pt>
                <c:pt idx="3">
                  <c:v>0</c:v>
                </c:pt>
                <c:pt idx="4">
                  <c:v>169.3101829</c:v>
                </c:pt>
                <c:pt idx="5">
                  <c:v>0</c:v>
                </c:pt>
                <c:pt idx="6">
                  <c:v>135.042</c:v>
                </c:pt>
                <c:pt idx="7">
                  <c:v>9.2817847999999987</c:v>
                </c:pt>
              </c:numCache>
            </c:numRef>
          </c:val>
          <c:extLst>
            <c:ext xmlns:c16="http://schemas.microsoft.com/office/drawing/2014/chart" uri="{C3380CC4-5D6E-409C-BE32-E72D297353CC}">
              <c16:uniqueId val="{00000000-797E-4CCE-B916-2E2D64024559}"/>
            </c:ext>
          </c:extLst>
        </c:ser>
        <c:ser>
          <c:idx val="1"/>
          <c:order val="1"/>
          <c:tx>
            <c:strRef>
              <c:f>'3. Industry Energy'!$L$28</c:f>
              <c:strCache>
                <c:ptCount val="1"/>
                <c:pt idx="0">
                  <c:v>EPA 2018</c:v>
                </c:pt>
              </c:strCache>
            </c:strRef>
          </c:tx>
          <c:spPr>
            <a:solidFill>
              <a:schemeClr val="accent3">
                <a:lumMod val="75000"/>
              </a:schemeClr>
            </a:solidFill>
            <a:ln>
              <a:noFill/>
            </a:ln>
            <a:effectLst/>
          </c:spPr>
          <c:invertIfNegative val="0"/>
          <c:cat>
            <c:strRef>
              <c:f>'3. Industry Energy'!$J$29:$J$36</c:f>
              <c:strCache>
                <c:ptCount val="8"/>
                <c:pt idx="0">
                  <c:v>Coal</c:v>
                </c:pt>
                <c:pt idx="1">
                  <c:v>Natural Gas</c:v>
                </c:pt>
                <c:pt idx="2">
                  <c:v>Fuel Oil</c:v>
                </c:pt>
                <c:pt idx="3">
                  <c:v>biomass</c:v>
                </c:pt>
                <c:pt idx="4">
                  <c:v>diesel</c:v>
                </c:pt>
                <c:pt idx="5">
                  <c:v>heat</c:v>
                </c:pt>
                <c:pt idx="6">
                  <c:v>crude oil</c:v>
                </c:pt>
                <c:pt idx="7">
                  <c:v>LPG</c:v>
                </c:pt>
              </c:strCache>
            </c:strRef>
          </c:cat>
          <c:val>
            <c:numRef>
              <c:f>'3. Industry Energy'!$L$29:$L$36</c:f>
              <c:numCache>
                <c:formatCode>_(* #,##0_);_(* \(#,##0\);_(* "-"??_);_(@_)</c:formatCode>
                <c:ptCount val="8"/>
                <c:pt idx="0">
                  <c:v>49.8</c:v>
                </c:pt>
                <c:pt idx="1">
                  <c:v>514.79999999999995</c:v>
                </c:pt>
                <c:pt idx="2">
                  <c:v>268.60000000000002</c:v>
                </c:pt>
              </c:numCache>
            </c:numRef>
          </c:val>
          <c:extLst>
            <c:ext xmlns:c16="http://schemas.microsoft.com/office/drawing/2014/chart" uri="{C3380CC4-5D6E-409C-BE32-E72D297353CC}">
              <c16:uniqueId val="{00000001-797E-4CCE-B916-2E2D64024559}"/>
            </c:ext>
          </c:extLst>
        </c:ser>
        <c:ser>
          <c:idx val="2"/>
          <c:order val="2"/>
          <c:tx>
            <c:strRef>
              <c:f>'3. Industry Energy'!$M$28</c:f>
              <c:strCache>
                <c:ptCount val="1"/>
                <c:pt idx="0">
                  <c:v>EIA 2019 (CO2e)</c:v>
                </c:pt>
              </c:strCache>
            </c:strRef>
          </c:tx>
          <c:spPr>
            <a:solidFill>
              <a:schemeClr val="accent4"/>
            </a:solidFill>
            <a:ln>
              <a:noFill/>
            </a:ln>
            <a:effectLst/>
          </c:spPr>
          <c:invertIfNegative val="0"/>
          <c:cat>
            <c:strRef>
              <c:f>'3. Industry Energy'!$J$29:$J$36</c:f>
              <c:strCache>
                <c:ptCount val="8"/>
                <c:pt idx="0">
                  <c:v>Coal</c:v>
                </c:pt>
                <c:pt idx="1">
                  <c:v>Natural Gas</c:v>
                </c:pt>
                <c:pt idx="2">
                  <c:v>Fuel Oil</c:v>
                </c:pt>
                <c:pt idx="3">
                  <c:v>biomass</c:v>
                </c:pt>
                <c:pt idx="4">
                  <c:v>diesel</c:v>
                </c:pt>
                <c:pt idx="5">
                  <c:v>heat</c:v>
                </c:pt>
                <c:pt idx="6">
                  <c:v>crude oil</c:v>
                </c:pt>
                <c:pt idx="7">
                  <c:v>LPG</c:v>
                </c:pt>
              </c:strCache>
            </c:strRef>
          </c:cat>
          <c:val>
            <c:numRef>
              <c:f>'3. Industry Energy'!$M$29:$M$36</c:f>
              <c:numCache>
                <c:formatCode>_(* #,##0_);_(* \(#,##0\);_(* "-"??_);_(@_)</c:formatCode>
                <c:ptCount val="8"/>
                <c:pt idx="0">
                  <c:v>101.886</c:v>
                </c:pt>
                <c:pt idx="1">
                  <c:v>551.37900000000002</c:v>
                </c:pt>
                <c:pt idx="2">
                  <c:v>2.87</c:v>
                </c:pt>
                <c:pt idx="3">
                  <c:v>0</c:v>
                </c:pt>
                <c:pt idx="4">
                  <c:v>92.221999999999994</c:v>
                </c:pt>
                <c:pt idx="5">
                  <c:v>60.914999999999999</c:v>
                </c:pt>
                <c:pt idx="6">
                  <c:v>0</c:v>
                </c:pt>
                <c:pt idx="7">
                  <c:v>0</c:v>
                </c:pt>
              </c:numCache>
            </c:numRef>
          </c:val>
          <c:extLst>
            <c:ext xmlns:c16="http://schemas.microsoft.com/office/drawing/2014/chart" uri="{C3380CC4-5D6E-409C-BE32-E72D297353CC}">
              <c16:uniqueId val="{00000001-60F3-4582-805B-FB9D730B9A97}"/>
            </c:ext>
          </c:extLst>
        </c:ser>
        <c:dLbls>
          <c:showLegendKey val="0"/>
          <c:showVal val="0"/>
          <c:showCatName val="0"/>
          <c:showSerName val="0"/>
          <c:showPercent val="0"/>
          <c:showBubbleSize val="0"/>
        </c:dLbls>
        <c:gapWidth val="80"/>
        <c:overlap val="-27"/>
        <c:axId val="1054314944"/>
        <c:axId val="1054307456"/>
      </c:barChart>
      <c:catAx>
        <c:axId val="105431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07456"/>
        <c:crosses val="autoZero"/>
        <c:auto val="1"/>
        <c:lblAlgn val="ctr"/>
        <c:lblOffset val="100"/>
        <c:noMultiLvlLbl val="0"/>
      </c:catAx>
      <c:valAx>
        <c:axId val="1054307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14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CH4 Emissions</a:t>
            </a:r>
            <a:r>
              <a:rPr lang="en-US" sz="1100" baseline="0"/>
              <a:t> by Fuel Type</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Energy'!$K$51</c:f>
              <c:strCache>
                <c:ptCount val="1"/>
                <c:pt idx="0">
                  <c:v>EPS 2019</c:v>
                </c:pt>
              </c:strCache>
            </c:strRef>
          </c:tx>
          <c:spPr>
            <a:solidFill>
              <a:schemeClr val="accent5">
                <a:lumMod val="60000"/>
                <a:lumOff val="40000"/>
              </a:schemeClr>
            </a:solidFill>
            <a:ln>
              <a:noFill/>
            </a:ln>
            <a:effectLst/>
          </c:spPr>
          <c:invertIfNegative val="0"/>
          <c:cat>
            <c:strRef>
              <c:f>'3. Industry Energy'!$J$52:$J$54</c:f>
              <c:strCache>
                <c:ptCount val="3"/>
                <c:pt idx="0">
                  <c:v>Coal</c:v>
                </c:pt>
                <c:pt idx="1">
                  <c:v>Natural Gas</c:v>
                </c:pt>
                <c:pt idx="2">
                  <c:v>Fuel Oil</c:v>
                </c:pt>
              </c:strCache>
            </c:strRef>
          </c:cat>
          <c:val>
            <c:numRef>
              <c:f>'3. Industry Energy'!$K$52:$K$54</c:f>
              <c:numCache>
                <c:formatCode>_(* #,##0.00_);_(* \(#,##0.00\);_(* "-"??_);_(@_)</c:formatCode>
                <c:ptCount val="3"/>
                <c:pt idx="0">
                  <c:v>0.16687556634000003</c:v>
                </c:pt>
                <c:pt idx="1">
                  <c:v>0.26240237239999997</c:v>
                </c:pt>
                <c:pt idx="2">
                  <c:v>4.6411868159999994E-2</c:v>
                </c:pt>
              </c:numCache>
            </c:numRef>
          </c:val>
          <c:extLst>
            <c:ext xmlns:c16="http://schemas.microsoft.com/office/drawing/2014/chart" uri="{C3380CC4-5D6E-409C-BE32-E72D297353CC}">
              <c16:uniqueId val="{00000000-8461-4D10-8758-A8F1E3077067}"/>
            </c:ext>
          </c:extLst>
        </c:ser>
        <c:ser>
          <c:idx val="1"/>
          <c:order val="1"/>
          <c:tx>
            <c:strRef>
              <c:f>'3. Industry Energy'!$L$51</c:f>
              <c:strCache>
                <c:ptCount val="1"/>
                <c:pt idx="0">
                  <c:v>EPA 2018</c:v>
                </c:pt>
              </c:strCache>
            </c:strRef>
          </c:tx>
          <c:spPr>
            <a:solidFill>
              <a:schemeClr val="accent6"/>
            </a:solidFill>
            <a:ln>
              <a:noFill/>
            </a:ln>
            <a:effectLst/>
          </c:spPr>
          <c:invertIfNegative val="0"/>
          <c:cat>
            <c:strRef>
              <c:f>'3. Industry Energy'!$J$52:$J$54</c:f>
              <c:strCache>
                <c:ptCount val="3"/>
                <c:pt idx="0">
                  <c:v>Coal</c:v>
                </c:pt>
                <c:pt idx="1">
                  <c:v>Natural Gas</c:v>
                </c:pt>
                <c:pt idx="2">
                  <c:v>Fuel Oil</c:v>
                </c:pt>
              </c:strCache>
            </c:strRef>
          </c:cat>
          <c:val>
            <c:numRef>
              <c:f>'3. Industry Energy'!$L$52:$L$54</c:f>
              <c:numCache>
                <c:formatCode>_(* #,##0.00_);_(* \(#,##0.00\);_(* "-"??_);_(@_)</c:formatCode>
                <c:ptCount val="3"/>
                <c:pt idx="0">
                  <c:v>0.11200000000000002</c:v>
                </c:pt>
                <c:pt idx="1">
                  <c:v>0.22400000000000003</c:v>
                </c:pt>
                <c:pt idx="2">
                  <c:v>0.22400000000000003</c:v>
                </c:pt>
              </c:numCache>
            </c:numRef>
          </c:val>
          <c:extLst>
            <c:ext xmlns:c16="http://schemas.microsoft.com/office/drawing/2014/chart" uri="{C3380CC4-5D6E-409C-BE32-E72D297353CC}">
              <c16:uniqueId val="{00000001-8461-4D10-8758-A8F1E3077067}"/>
            </c:ext>
          </c:extLst>
        </c:ser>
        <c:dLbls>
          <c:showLegendKey val="0"/>
          <c:showVal val="0"/>
          <c:showCatName val="0"/>
          <c:showSerName val="0"/>
          <c:showPercent val="0"/>
          <c:showBubbleSize val="0"/>
        </c:dLbls>
        <c:gapWidth val="100"/>
        <c:overlap val="-27"/>
        <c:axId val="813938000"/>
        <c:axId val="813919696"/>
      </c:barChart>
      <c:catAx>
        <c:axId val="81393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19696"/>
        <c:crosses val="autoZero"/>
        <c:auto val="1"/>
        <c:lblAlgn val="ctr"/>
        <c:lblOffset val="100"/>
        <c:noMultiLvlLbl val="0"/>
      </c:catAx>
      <c:valAx>
        <c:axId val="8139196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38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N2O Emissions by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Energy'!$K$64</c:f>
              <c:strCache>
                <c:ptCount val="1"/>
                <c:pt idx="0">
                  <c:v>EPS 2019</c:v>
                </c:pt>
              </c:strCache>
            </c:strRef>
          </c:tx>
          <c:spPr>
            <a:solidFill>
              <a:schemeClr val="accent4"/>
            </a:solidFill>
            <a:ln>
              <a:noFill/>
            </a:ln>
            <a:effectLst/>
          </c:spPr>
          <c:invertIfNegative val="0"/>
          <c:cat>
            <c:strRef>
              <c:f>'3. Industry Energy'!$J$65:$J$67</c:f>
              <c:strCache>
                <c:ptCount val="3"/>
                <c:pt idx="0">
                  <c:v>Coal</c:v>
                </c:pt>
                <c:pt idx="1">
                  <c:v>Fuel Oil</c:v>
                </c:pt>
                <c:pt idx="2">
                  <c:v>Natural Gas</c:v>
                </c:pt>
              </c:strCache>
            </c:strRef>
          </c:cat>
          <c:val>
            <c:numRef>
              <c:f>'3. Industry Energy'!$K$65:$K$67</c:f>
              <c:numCache>
                <c:formatCode>_(* #,##0.00_);_(* \(#,##0.00\);_(* "-"??_);_(@_)</c:formatCode>
                <c:ptCount val="3"/>
                <c:pt idx="0">
                  <c:v>0.24834510245000005</c:v>
                </c:pt>
                <c:pt idx="1">
                  <c:v>8.7851070609999984E-2</c:v>
                </c:pt>
                <c:pt idx="2">
                  <c:v>0.24834510245000005</c:v>
                </c:pt>
              </c:numCache>
            </c:numRef>
          </c:val>
          <c:extLst>
            <c:ext xmlns:c16="http://schemas.microsoft.com/office/drawing/2014/chart" uri="{C3380CC4-5D6E-409C-BE32-E72D297353CC}">
              <c16:uniqueId val="{00000000-5D8D-49CA-9E34-C055E06824F3}"/>
            </c:ext>
          </c:extLst>
        </c:ser>
        <c:ser>
          <c:idx val="1"/>
          <c:order val="1"/>
          <c:tx>
            <c:strRef>
              <c:f>'3. Industry Energy'!$L$64</c:f>
              <c:strCache>
                <c:ptCount val="1"/>
                <c:pt idx="0">
                  <c:v>EPA 2018</c:v>
                </c:pt>
              </c:strCache>
            </c:strRef>
          </c:tx>
          <c:spPr>
            <a:solidFill>
              <a:schemeClr val="accent3"/>
            </a:solidFill>
            <a:ln>
              <a:noFill/>
            </a:ln>
            <a:effectLst/>
          </c:spPr>
          <c:invertIfNegative val="0"/>
          <c:cat>
            <c:strRef>
              <c:f>'3. Industry Energy'!$J$65:$J$67</c:f>
              <c:strCache>
                <c:ptCount val="3"/>
                <c:pt idx="0">
                  <c:v>Coal</c:v>
                </c:pt>
                <c:pt idx="1">
                  <c:v>Fuel Oil</c:v>
                </c:pt>
                <c:pt idx="2">
                  <c:v>Natural Gas</c:v>
                </c:pt>
              </c:strCache>
            </c:strRef>
          </c:cat>
          <c:val>
            <c:numRef>
              <c:f>'3. Industry Energy'!$L$65:$L$67</c:f>
              <c:numCache>
                <c:formatCode>_(* #,##0.00_);_(* \(#,##0.00\);_(* "-"??_);_(@_)</c:formatCode>
                <c:ptCount val="3"/>
                <c:pt idx="0">
                  <c:v>0.17785234899328861</c:v>
                </c:pt>
                <c:pt idx="1">
                  <c:v>0.35570469798657722</c:v>
                </c:pt>
                <c:pt idx="2">
                  <c:v>0.26677852348993286</c:v>
                </c:pt>
              </c:numCache>
            </c:numRef>
          </c:val>
          <c:extLst>
            <c:ext xmlns:c16="http://schemas.microsoft.com/office/drawing/2014/chart" uri="{C3380CC4-5D6E-409C-BE32-E72D297353CC}">
              <c16:uniqueId val="{00000001-5D8D-49CA-9E34-C055E06824F3}"/>
            </c:ext>
          </c:extLst>
        </c:ser>
        <c:dLbls>
          <c:showLegendKey val="0"/>
          <c:showVal val="0"/>
          <c:showCatName val="0"/>
          <c:showSerName val="0"/>
          <c:showPercent val="0"/>
          <c:showBubbleSize val="0"/>
        </c:dLbls>
        <c:gapWidth val="100"/>
        <c:overlap val="-27"/>
        <c:axId val="813945072"/>
        <c:axId val="813959632"/>
      </c:barChart>
      <c:catAx>
        <c:axId val="8139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59632"/>
        <c:crosses val="autoZero"/>
        <c:auto val="1"/>
        <c:lblAlgn val="ctr"/>
        <c:lblOffset val="100"/>
        <c:noMultiLvlLbl val="0"/>
      </c:catAx>
      <c:valAx>
        <c:axId val="813959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45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Buildings'!$D$12</c:f>
              <c:strCache>
                <c:ptCount val="1"/>
              </c:strCache>
            </c:strRef>
          </c:tx>
          <c:spPr>
            <a:solidFill>
              <a:schemeClr val="accent1"/>
            </a:solidFill>
            <a:ln>
              <a:noFill/>
            </a:ln>
            <a:effectLst/>
          </c:spPr>
          <c:invertIfNegative val="0"/>
          <c:dPt>
            <c:idx val="0"/>
            <c:invertIfNegative val="0"/>
            <c:bubble3D val="0"/>
            <c:spPr>
              <a:solidFill>
                <a:schemeClr val="accent1">
                  <a:lumMod val="25000"/>
                  <a:lumOff val="75000"/>
                </a:schemeClr>
              </a:solidFill>
              <a:ln>
                <a:noFill/>
              </a:ln>
              <a:effectLst/>
            </c:spPr>
            <c:extLst>
              <c:ext xmlns:c16="http://schemas.microsoft.com/office/drawing/2014/chart" uri="{C3380CC4-5D6E-409C-BE32-E72D297353CC}">
                <c16:uniqueId val="{00000003-4C49-4555-92EA-356B4F15C13D}"/>
              </c:ext>
            </c:extLst>
          </c:dPt>
          <c:dPt>
            <c:idx val="1"/>
            <c:invertIfNegative val="0"/>
            <c:bubble3D val="0"/>
            <c:spPr>
              <a:solidFill>
                <a:schemeClr val="accent1">
                  <a:lumMod val="50000"/>
                  <a:lumOff val="50000"/>
                </a:schemeClr>
              </a:solidFill>
              <a:ln>
                <a:noFill/>
              </a:ln>
              <a:effectLst/>
            </c:spPr>
            <c:extLst>
              <c:ext xmlns:c16="http://schemas.microsoft.com/office/drawing/2014/chart" uri="{C3380CC4-5D6E-409C-BE32-E72D297353CC}">
                <c16:uniqueId val="{00000001-29A9-4F80-99F8-0523E52C346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1AF7-4D77-B268-23874A461D45}"/>
              </c:ext>
            </c:extLst>
          </c:dPt>
          <c:cat>
            <c:strRef>
              <c:f>'4. Buildings'!$L$8:$N$8</c:f>
              <c:strCache>
                <c:ptCount val="3"/>
                <c:pt idx="0">
                  <c:v>EPS 2019</c:v>
                </c:pt>
                <c:pt idx="1">
                  <c:v>EPA 2018</c:v>
                </c:pt>
                <c:pt idx="2">
                  <c:v>EIA 2019 (Total CO2e)</c:v>
                </c:pt>
              </c:strCache>
            </c:strRef>
          </c:cat>
          <c:val>
            <c:numRef>
              <c:f>'4. Buildings'!$L$12:$N$12</c:f>
              <c:numCache>
                <c:formatCode>_(* #,##0_);_(* \(#,##0\);_(* "-"??_);_(@_)</c:formatCode>
                <c:ptCount val="3"/>
                <c:pt idx="0">
                  <c:v>323.89236099999999</c:v>
                </c:pt>
                <c:pt idx="1">
                  <c:v>343.14033557046986</c:v>
                </c:pt>
                <c:pt idx="2">
                  <c:v>344.80700000000002</c:v>
                </c:pt>
              </c:numCache>
            </c:numRef>
          </c:val>
          <c:extLst>
            <c:ext xmlns:c16="http://schemas.microsoft.com/office/drawing/2014/chart" uri="{C3380CC4-5D6E-409C-BE32-E72D297353CC}">
              <c16:uniqueId val="{00000002-29A9-4F80-99F8-0523E52C346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DDF2-449C-8EA5-F173218FACFF}"/>
              </c:ext>
            </c:extLst>
          </c:dPt>
          <c:cat>
            <c:strRef>
              <c:f>'4. Buildings'!$L$8:$M$8</c:f>
              <c:strCache>
                <c:ptCount val="2"/>
                <c:pt idx="0">
                  <c:v>EPS 2019</c:v>
                </c:pt>
                <c:pt idx="1">
                  <c:v>EPA 2018</c:v>
                </c:pt>
              </c:strCache>
            </c:strRef>
          </c:cat>
          <c:val>
            <c:numRef>
              <c:f>'4. Buildings'!$L$10:$M$10</c:f>
              <c:numCache>
                <c:formatCode>_(* #,##0_);_(* \(#,##0\);_(* "-"??_);_(@_)</c:formatCode>
                <c:ptCount val="2"/>
                <c:pt idx="0" formatCode="_(* #,##0.00_);_(* \(#,##0.00\);_(* &quot;-&quot;??_);_(@_)">
                  <c:v>0.21344064000000001</c:v>
                </c:pt>
                <c:pt idx="1">
                  <c:v>5.0400000000000009</c:v>
                </c:pt>
              </c:numCache>
            </c:numRef>
          </c:val>
          <c:extLst>
            <c:ext xmlns:c16="http://schemas.microsoft.com/office/drawing/2014/chart" uri="{C3380CC4-5D6E-409C-BE32-E72D297353CC}">
              <c16:uniqueId val="{00000002-DDF2-449C-8EA5-F173218FACFF}"/>
            </c:ext>
          </c:extLst>
        </c:ser>
        <c:ser>
          <c:idx val="1"/>
          <c:order val="1"/>
          <c:tx>
            <c:strRef>
              <c:f>'4. Buildings'!$D$11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DDF2-449C-8EA5-F173218FACFF}"/>
              </c:ext>
            </c:extLst>
          </c:dPt>
          <c:cat>
            <c:strRef>
              <c:f>'4. Buildings'!$L$8:$M$8</c:f>
              <c:strCache>
                <c:ptCount val="2"/>
                <c:pt idx="0">
                  <c:v>EPS 2019</c:v>
                </c:pt>
                <c:pt idx="1">
                  <c:v>EPA 2018</c:v>
                </c:pt>
              </c:strCache>
            </c:strRef>
          </c:cat>
          <c:val>
            <c:numRef>
              <c:f>'4. Buildings'!$L$11:$M$11</c:f>
              <c:numCache>
                <c:formatCode>_(* #,##0_);_(* \(#,##0\);_(* "-"??_);_(@_)</c:formatCode>
                <c:ptCount val="2"/>
                <c:pt idx="0" formatCode="_(* #,##0.00_);_(* \(#,##0.00\);_(* &quot;-&quot;??_);_(@_)">
                  <c:v>0.27232036000000004</c:v>
                </c:pt>
                <c:pt idx="1">
                  <c:v>0.80033557046979864</c:v>
                </c:pt>
              </c:numCache>
            </c:numRef>
          </c:val>
          <c:extLst>
            <c:ext xmlns:c16="http://schemas.microsoft.com/office/drawing/2014/chart" uri="{C3380CC4-5D6E-409C-BE32-E72D297353CC}">
              <c16:uniqueId val="{00000005-DDF2-449C-8EA5-F173218FACFF}"/>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Buildings'!$D$29</c:f>
              <c:strCache>
                <c:ptCount val="1"/>
              </c:strCache>
            </c:strRef>
          </c:tx>
          <c:spPr>
            <a:solidFill>
              <a:schemeClr val="accent6">
                <a:lumMod val="5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4-77F4-4DDC-AFDE-52271FF7C51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77F4-4DDC-AFDE-52271FF7C517}"/>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7967-4304-AA7F-F1C5C1649C46}"/>
              </c:ext>
            </c:extLst>
          </c:dPt>
          <c:cat>
            <c:strRef>
              <c:f>'4. Buildings'!$L$25:$N$25</c:f>
              <c:strCache>
                <c:ptCount val="3"/>
                <c:pt idx="0">
                  <c:v>EPS 2019</c:v>
                </c:pt>
                <c:pt idx="1">
                  <c:v>EPA 2018</c:v>
                </c:pt>
                <c:pt idx="2">
                  <c:v>EIA 2019 (Total CO2e)</c:v>
                </c:pt>
              </c:strCache>
            </c:strRef>
          </c:cat>
          <c:val>
            <c:numRef>
              <c:f>'4. Buildings'!$L$29:$N$29</c:f>
              <c:numCache>
                <c:formatCode>_(* #,##0_);_(* \(#,##0\);_(* "-"??_);_(@_)</c:formatCode>
                <c:ptCount val="3"/>
                <c:pt idx="0">
                  <c:v>231.30959464</c:v>
                </c:pt>
                <c:pt idx="1">
                  <c:v>248.11077852348993</c:v>
                </c:pt>
                <c:pt idx="2">
                  <c:v>253.74</c:v>
                </c:pt>
              </c:numCache>
            </c:numRef>
          </c:val>
          <c:extLst>
            <c:ext xmlns:c16="http://schemas.microsoft.com/office/drawing/2014/chart" uri="{C3380CC4-5D6E-409C-BE32-E72D297353CC}">
              <c16:uniqueId val="{00000002-77F4-4DDC-AFDE-52271FF7C517}"/>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Buildings'!$D$27</c:f>
              <c:strCache>
                <c:ptCount val="1"/>
                <c:pt idx="0">
                  <c:v>CH4</c:v>
                </c:pt>
              </c:strCache>
            </c:strRef>
          </c:tx>
          <c:spPr>
            <a:solidFill>
              <a:schemeClr val="accent1"/>
            </a:solidFill>
            <a:ln>
              <a:noFill/>
            </a:ln>
            <a:effectLst/>
          </c:spPr>
          <c:invertIfNegative val="0"/>
          <c:cat>
            <c:strRef>
              <c:f>'4. Buildings'!$L$25:$M$25</c:f>
              <c:strCache>
                <c:ptCount val="2"/>
                <c:pt idx="0">
                  <c:v>EPS 2019</c:v>
                </c:pt>
                <c:pt idx="1">
                  <c:v>EPA 2018</c:v>
                </c:pt>
              </c:strCache>
            </c:strRef>
          </c:cat>
          <c:val>
            <c:numRef>
              <c:f>'4. Buildings'!$L$27:$M$27</c:f>
              <c:numCache>
                <c:formatCode>_(* #,##0_);_(* \(#,##0\);_(* "-"??_);_(@_)</c:formatCode>
                <c:ptCount val="2"/>
                <c:pt idx="0" formatCode="_(* #,##0.00_);_(* \(#,##0.00\);_(* &quot;-&quot;??_);_(@_)">
                  <c:v>0.16650003999999999</c:v>
                </c:pt>
                <c:pt idx="1">
                  <c:v>1.3440000000000001</c:v>
                </c:pt>
              </c:numCache>
            </c:numRef>
          </c:val>
          <c:extLst>
            <c:ext xmlns:c16="http://schemas.microsoft.com/office/drawing/2014/chart" uri="{C3380CC4-5D6E-409C-BE32-E72D297353CC}">
              <c16:uniqueId val="{00000002-B2D9-427E-BBB5-303087A46343}"/>
            </c:ext>
          </c:extLst>
        </c:ser>
        <c:ser>
          <c:idx val="1"/>
          <c:order val="1"/>
          <c:tx>
            <c:strRef>
              <c:f>'4. Buildings'!$D$28</c:f>
              <c:strCache>
                <c:ptCount val="1"/>
                <c:pt idx="0">
                  <c:v>N2O</c:v>
                </c:pt>
              </c:strCache>
            </c:strRef>
          </c:tx>
          <c:spPr>
            <a:solidFill>
              <a:schemeClr val="accent2"/>
            </a:solidFill>
            <a:ln>
              <a:noFill/>
            </a:ln>
            <a:effectLst/>
          </c:spPr>
          <c:invertIfNegative val="0"/>
          <c:cat>
            <c:strRef>
              <c:f>'4. Buildings'!$L$25:$M$25</c:f>
              <c:strCache>
                <c:ptCount val="2"/>
                <c:pt idx="0">
                  <c:v>EPS 2019</c:v>
                </c:pt>
                <c:pt idx="1">
                  <c:v>EPA 2018</c:v>
                </c:pt>
              </c:strCache>
            </c:strRef>
          </c:cat>
          <c:val>
            <c:numRef>
              <c:f>'4. Buildings'!$L$28:$M$28</c:f>
              <c:numCache>
                <c:formatCode>_(* #,##0_);_(* \(#,##0\);_(* "-"??_);_(@_)</c:formatCode>
                <c:ptCount val="2"/>
                <c:pt idx="0" formatCode="_(* #,##0.00_);_(* \(#,##0.00\);_(* &quot;-&quot;??_);_(@_)">
                  <c:v>0.2240946</c:v>
                </c:pt>
                <c:pt idx="1">
                  <c:v>0.26677852348993286</c:v>
                </c:pt>
              </c:numCache>
            </c:numRef>
          </c:val>
          <c:extLst>
            <c:ext xmlns:c16="http://schemas.microsoft.com/office/drawing/2014/chart" uri="{C3380CC4-5D6E-409C-BE32-E72D297353CC}">
              <c16:uniqueId val="{00000005-B2D9-427E-BBB5-303087A46343}"/>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936789151356082"/>
          <c:y val="0.15282669470876398"/>
          <c:w val="0.77094980314960626"/>
          <c:h val="0.68571726999678329"/>
        </c:manualLayout>
      </c:layout>
      <c:barChart>
        <c:barDir val="col"/>
        <c:grouping val="stacked"/>
        <c:varyColors val="0"/>
        <c:ser>
          <c:idx val="0"/>
          <c:order val="0"/>
          <c:tx>
            <c:strRef>
              <c:f>'5. Industry Process'!$I$9</c:f>
              <c:strCache>
                <c:ptCount val="1"/>
                <c:pt idx="0">
                  <c:v>CO2</c:v>
                </c:pt>
              </c:strCache>
            </c:strRef>
          </c:tx>
          <c:spPr>
            <a:solidFill>
              <a:schemeClr val="accent5"/>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9575-475C-BB2F-4D481D19EE0C}"/>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1-9575-475C-BB2F-4D481D19EE0C}"/>
              </c:ext>
            </c:extLst>
          </c:dPt>
          <c:cat>
            <c:strRef>
              <c:f>'5. Industry Process'!$J$8:$K$8</c:f>
              <c:strCache>
                <c:ptCount val="2"/>
                <c:pt idx="0">
                  <c:v>EPS 2019</c:v>
                </c:pt>
                <c:pt idx="1">
                  <c:v>EPA 2018</c:v>
                </c:pt>
              </c:strCache>
            </c:strRef>
          </c:cat>
          <c:val>
            <c:numRef>
              <c:f>'5. Industry Process'!$J$9:$K$9</c:f>
              <c:numCache>
                <c:formatCode>_(* #,##0_);_(* \(#,##0\);_(* "-"??_);_(@_)</c:formatCode>
                <c:ptCount val="2"/>
                <c:pt idx="0">
                  <c:v>250.22200000000001</c:v>
                </c:pt>
                <c:pt idx="1">
                  <c:v>393</c:v>
                </c:pt>
              </c:numCache>
            </c:numRef>
          </c:val>
          <c:extLst>
            <c:ext xmlns:c16="http://schemas.microsoft.com/office/drawing/2014/chart" uri="{C3380CC4-5D6E-409C-BE32-E72D297353CC}">
              <c16:uniqueId val="{00000002-9575-475C-BB2F-4D481D19EE0C}"/>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2064249781277343"/>
          <c:y val="0.90798556430446198"/>
          <c:w val="0.36565944881889761"/>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8936789151356082"/>
          <c:y val="0.15716980002906802"/>
          <c:w val="0.77094980314960626"/>
          <c:h val="0.68571726999678329"/>
        </c:manualLayout>
      </c:layout>
      <c:barChart>
        <c:barDir val="col"/>
        <c:grouping val="stacked"/>
        <c:varyColors val="0"/>
        <c:ser>
          <c:idx val="0"/>
          <c:order val="0"/>
          <c:tx>
            <c:strRef>
              <c:f>'5. Industry Process'!$I$10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2822-43BE-84E5-AF8E00337805}"/>
              </c:ext>
            </c:extLst>
          </c:dPt>
          <c:cat>
            <c:strRef>
              <c:f>'5. Industry Process'!$J$8:$K$8</c:f>
              <c:strCache>
                <c:ptCount val="2"/>
                <c:pt idx="0">
                  <c:v>EPS 2019</c:v>
                </c:pt>
                <c:pt idx="1">
                  <c:v>EPA 2018</c:v>
                </c:pt>
              </c:strCache>
            </c:strRef>
          </c:cat>
          <c:val>
            <c:numRef>
              <c:f>'5. Industry Process'!$J$10:$K$10</c:f>
              <c:numCache>
                <c:formatCode>_(* #,##0_);_(* \(#,##0\);_(* "-"??_);_(@_)</c:formatCode>
                <c:ptCount val="2"/>
                <c:pt idx="0">
                  <c:v>853.82135999999991</c:v>
                </c:pt>
                <c:pt idx="1">
                  <c:v>697.31200000000001</c:v>
                </c:pt>
              </c:numCache>
            </c:numRef>
          </c:val>
          <c:extLst>
            <c:ext xmlns:c16="http://schemas.microsoft.com/office/drawing/2014/chart" uri="{C3380CC4-5D6E-409C-BE32-E72D297353CC}">
              <c16:uniqueId val="{00000002-2822-43BE-84E5-AF8E00337805}"/>
            </c:ext>
          </c:extLst>
        </c:ser>
        <c:ser>
          <c:idx val="1"/>
          <c:order val="1"/>
          <c:tx>
            <c:strRef>
              <c:f>'5. Industry Process'!$I$11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2822-43BE-84E5-AF8E00337805}"/>
              </c:ext>
            </c:extLst>
          </c:dPt>
          <c:cat>
            <c:strRef>
              <c:f>'5. Industry Process'!$J$8:$K$8</c:f>
              <c:strCache>
                <c:ptCount val="2"/>
                <c:pt idx="0">
                  <c:v>EPS 2019</c:v>
                </c:pt>
                <c:pt idx="1">
                  <c:v>EPA 2018</c:v>
                </c:pt>
              </c:strCache>
            </c:strRef>
          </c:cat>
          <c:val>
            <c:numRef>
              <c:f>'5. Industry Process'!$J$11:$K$11</c:f>
              <c:numCache>
                <c:formatCode>_(* #,##0_);_(* \(#,##0\);_(* "-"??_);_(@_)</c:formatCode>
                <c:ptCount val="2"/>
                <c:pt idx="0">
                  <c:v>311.58965000000001</c:v>
                </c:pt>
                <c:pt idx="1">
                  <c:v>347.6124161073825</c:v>
                </c:pt>
              </c:numCache>
            </c:numRef>
          </c:val>
          <c:extLst>
            <c:ext xmlns:c16="http://schemas.microsoft.com/office/drawing/2014/chart" uri="{C3380CC4-5D6E-409C-BE32-E72D297353CC}">
              <c16:uniqueId val="{00000005-2822-43BE-84E5-AF8E00337805}"/>
            </c:ext>
          </c:extLst>
        </c:ser>
        <c:ser>
          <c:idx val="2"/>
          <c:order val="2"/>
          <c:tx>
            <c:strRef>
              <c:f>'5. Industry Process'!$I$12</c:f>
              <c:strCache>
                <c:ptCount val="1"/>
                <c:pt idx="0">
                  <c:v>F gases</c:v>
                </c:pt>
              </c:strCache>
            </c:strRef>
          </c:tx>
          <c:spPr>
            <a:solidFill>
              <a:schemeClr val="accent3"/>
            </a:solidFill>
            <a:ln>
              <a:noFill/>
            </a:ln>
            <a:effectLst/>
          </c:spPr>
          <c:invertIfNegative val="0"/>
          <c:cat>
            <c:strRef>
              <c:f>'5. Industry Process'!$J$8:$K$8</c:f>
              <c:strCache>
                <c:ptCount val="2"/>
                <c:pt idx="0">
                  <c:v>EPS 2019</c:v>
                </c:pt>
                <c:pt idx="1">
                  <c:v>EPA 2018</c:v>
                </c:pt>
              </c:strCache>
            </c:strRef>
          </c:cat>
          <c:val>
            <c:numRef>
              <c:f>'5. Industry Process'!$J$12:$K$12</c:f>
              <c:numCache>
                <c:formatCode>_(* #,##0_);_(* \(#,##0\);_(* "-"??_);_(@_)</c:formatCode>
                <c:ptCount val="2"/>
                <c:pt idx="0">
                  <c:v>220.1</c:v>
                </c:pt>
                <c:pt idx="1">
                  <c:v>182.7</c:v>
                </c:pt>
              </c:numCache>
            </c:numRef>
          </c:val>
          <c:extLst>
            <c:ext xmlns:c16="http://schemas.microsoft.com/office/drawing/2014/chart" uri="{C3380CC4-5D6E-409C-BE32-E72D297353CC}">
              <c16:uniqueId val="{00000007-2822-43BE-84E5-AF8E00337805}"/>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3632906824146981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44892825896763"/>
          <c:y val="0.16203703703703703"/>
          <c:w val="0.75135662729658792"/>
          <c:h val="0.67095654709827945"/>
        </c:manualLayout>
      </c:layout>
      <c:barChart>
        <c:barDir val="col"/>
        <c:grouping val="stacked"/>
        <c:varyColors val="0"/>
        <c:ser>
          <c:idx val="0"/>
          <c:order val="0"/>
          <c:tx>
            <c:strRef>
              <c:f>'5. Industry Process'!$I$9</c:f>
              <c:strCache>
                <c:ptCount val="1"/>
                <c:pt idx="0">
                  <c:v>CO2</c:v>
                </c:pt>
              </c:strCache>
            </c:strRef>
          </c:tx>
          <c:spPr>
            <a:solidFill>
              <a:schemeClr val="accent1"/>
            </a:solidFill>
            <a:ln>
              <a:noFill/>
            </a:ln>
            <a:effectLst/>
          </c:spPr>
          <c:invertIfNegative val="0"/>
          <c:cat>
            <c:strRef>
              <c:f>'5. Industry Process'!$J$8:$K$8</c:f>
              <c:strCache>
                <c:ptCount val="2"/>
                <c:pt idx="0">
                  <c:v>EPS 2019</c:v>
                </c:pt>
                <c:pt idx="1">
                  <c:v>EPA 2018</c:v>
                </c:pt>
              </c:strCache>
            </c:strRef>
          </c:cat>
          <c:val>
            <c:numRef>
              <c:f>'5. Industry Process'!$J$9:$K$9</c:f>
              <c:numCache>
                <c:formatCode>_(* #,##0_);_(* \(#,##0\);_(* "-"??_);_(@_)</c:formatCode>
                <c:ptCount val="2"/>
                <c:pt idx="0">
                  <c:v>250.22200000000001</c:v>
                </c:pt>
                <c:pt idx="1">
                  <c:v>393</c:v>
                </c:pt>
              </c:numCache>
            </c:numRef>
          </c:val>
          <c:extLst>
            <c:ext xmlns:c16="http://schemas.microsoft.com/office/drawing/2014/chart" uri="{C3380CC4-5D6E-409C-BE32-E72D297353CC}">
              <c16:uniqueId val="{00000000-E705-4ABE-B39F-635A6686863D}"/>
            </c:ext>
          </c:extLst>
        </c:ser>
        <c:ser>
          <c:idx val="1"/>
          <c:order val="1"/>
          <c:tx>
            <c:strRef>
              <c:f>'5. Industry Process'!$I$10</c:f>
              <c:strCache>
                <c:ptCount val="1"/>
                <c:pt idx="0">
                  <c:v>CH4</c:v>
                </c:pt>
              </c:strCache>
            </c:strRef>
          </c:tx>
          <c:spPr>
            <a:solidFill>
              <a:schemeClr val="accent2"/>
            </a:solidFill>
            <a:ln>
              <a:noFill/>
            </a:ln>
            <a:effectLst/>
          </c:spPr>
          <c:invertIfNegative val="0"/>
          <c:cat>
            <c:strRef>
              <c:f>'5. Industry Process'!$J$8:$K$8</c:f>
              <c:strCache>
                <c:ptCount val="2"/>
                <c:pt idx="0">
                  <c:v>EPS 2019</c:v>
                </c:pt>
                <c:pt idx="1">
                  <c:v>EPA 2018</c:v>
                </c:pt>
              </c:strCache>
            </c:strRef>
          </c:cat>
          <c:val>
            <c:numRef>
              <c:f>'5. Industry Process'!$J$10:$K$10</c:f>
              <c:numCache>
                <c:formatCode>_(* #,##0_);_(* \(#,##0\);_(* "-"??_);_(@_)</c:formatCode>
                <c:ptCount val="2"/>
                <c:pt idx="0">
                  <c:v>853.82135999999991</c:v>
                </c:pt>
                <c:pt idx="1">
                  <c:v>697.31200000000001</c:v>
                </c:pt>
              </c:numCache>
            </c:numRef>
          </c:val>
          <c:extLst>
            <c:ext xmlns:c16="http://schemas.microsoft.com/office/drawing/2014/chart" uri="{C3380CC4-5D6E-409C-BE32-E72D297353CC}">
              <c16:uniqueId val="{00000001-E705-4ABE-B39F-635A6686863D}"/>
            </c:ext>
          </c:extLst>
        </c:ser>
        <c:ser>
          <c:idx val="2"/>
          <c:order val="2"/>
          <c:tx>
            <c:strRef>
              <c:f>'5. Industry Process'!$I$11</c:f>
              <c:strCache>
                <c:ptCount val="1"/>
                <c:pt idx="0">
                  <c:v>N2O</c:v>
                </c:pt>
              </c:strCache>
            </c:strRef>
          </c:tx>
          <c:spPr>
            <a:solidFill>
              <a:schemeClr val="accent3"/>
            </a:solidFill>
            <a:ln>
              <a:noFill/>
            </a:ln>
            <a:effectLst/>
          </c:spPr>
          <c:invertIfNegative val="0"/>
          <c:cat>
            <c:strRef>
              <c:f>'5. Industry Process'!$J$8:$K$8</c:f>
              <c:strCache>
                <c:ptCount val="2"/>
                <c:pt idx="0">
                  <c:v>EPS 2019</c:v>
                </c:pt>
                <c:pt idx="1">
                  <c:v>EPA 2018</c:v>
                </c:pt>
              </c:strCache>
            </c:strRef>
          </c:cat>
          <c:val>
            <c:numRef>
              <c:f>'5. Industry Process'!$J$11:$K$11</c:f>
              <c:numCache>
                <c:formatCode>_(* #,##0_);_(* \(#,##0\);_(* "-"??_);_(@_)</c:formatCode>
                <c:ptCount val="2"/>
                <c:pt idx="0">
                  <c:v>311.58965000000001</c:v>
                </c:pt>
                <c:pt idx="1">
                  <c:v>347.6124161073825</c:v>
                </c:pt>
              </c:numCache>
            </c:numRef>
          </c:val>
          <c:extLst>
            <c:ext xmlns:c16="http://schemas.microsoft.com/office/drawing/2014/chart" uri="{C3380CC4-5D6E-409C-BE32-E72D297353CC}">
              <c16:uniqueId val="{00000002-E705-4ABE-B39F-635A6686863D}"/>
            </c:ext>
          </c:extLst>
        </c:ser>
        <c:ser>
          <c:idx val="3"/>
          <c:order val="3"/>
          <c:tx>
            <c:strRef>
              <c:f>'5. Industry Process'!$I$12</c:f>
              <c:strCache>
                <c:ptCount val="1"/>
                <c:pt idx="0">
                  <c:v>F gases</c:v>
                </c:pt>
              </c:strCache>
            </c:strRef>
          </c:tx>
          <c:spPr>
            <a:solidFill>
              <a:schemeClr val="accent4"/>
            </a:solidFill>
            <a:ln>
              <a:noFill/>
            </a:ln>
            <a:effectLst/>
          </c:spPr>
          <c:invertIfNegative val="0"/>
          <c:cat>
            <c:strRef>
              <c:f>'5. Industry Process'!$J$8:$K$8</c:f>
              <c:strCache>
                <c:ptCount val="2"/>
                <c:pt idx="0">
                  <c:v>EPS 2019</c:v>
                </c:pt>
                <c:pt idx="1">
                  <c:v>EPA 2018</c:v>
                </c:pt>
              </c:strCache>
            </c:strRef>
          </c:cat>
          <c:val>
            <c:numRef>
              <c:f>'5. Industry Process'!$J$12:$K$12</c:f>
              <c:numCache>
                <c:formatCode>_(* #,##0_);_(* \(#,##0\);_(* "-"??_);_(@_)</c:formatCode>
                <c:ptCount val="2"/>
                <c:pt idx="0">
                  <c:v>220.1</c:v>
                </c:pt>
                <c:pt idx="1">
                  <c:v>182.7</c:v>
                </c:pt>
              </c:numCache>
            </c:numRef>
          </c:val>
          <c:extLst>
            <c:ext xmlns:c16="http://schemas.microsoft.com/office/drawing/2014/chart" uri="{C3380CC4-5D6E-409C-BE32-E72D297353CC}">
              <c16:uniqueId val="{00000003-E705-4ABE-B39F-635A6686863D}"/>
            </c:ext>
          </c:extLst>
        </c:ser>
        <c:dLbls>
          <c:showLegendKey val="0"/>
          <c:showVal val="0"/>
          <c:showCatName val="0"/>
          <c:showSerName val="0"/>
          <c:showPercent val="0"/>
          <c:showBubbleSize val="0"/>
        </c:dLbls>
        <c:gapWidth val="80"/>
        <c:overlap val="100"/>
        <c:axId val="949297024"/>
        <c:axId val="949308256"/>
      </c:barChart>
      <c:catAx>
        <c:axId val="94929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08256"/>
        <c:crosses val="autoZero"/>
        <c:auto val="1"/>
        <c:lblAlgn val="ctr"/>
        <c:lblOffset val="100"/>
        <c:noMultiLvlLbl val="0"/>
      </c:catAx>
      <c:valAx>
        <c:axId val="949308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97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'5. Industry Process'!$H$28</c:f>
          <c:strCache>
            <c:ptCount val="1"/>
            <c:pt idx="0">
              <c:v>Industry Process Greenhouse Gas Emissions by Sector</c:v>
            </c:pt>
          </c:strCache>
        </c:strRef>
      </c:tx>
      <c:overlay val="0"/>
      <c:spPr>
        <a:noFill/>
        <a:ln>
          <a:noFill/>
        </a:ln>
        <a:effectLst/>
      </c:spPr>
      <c:txPr>
        <a:bodyPr rot="0" spcFirstLastPara="1" vertOverflow="ellipsis" vert="horz" wrap="square" anchor="ctr" anchorCtr="1"/>
        <a:lstStyle/>
        <a:p>
          <a:pPr algn="l">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044892825896763"/>
          <c:y val="0.21694444444444444"/>
          <c:w val="0.75135662729658792"/>
          <c:h val="0.57785360163312927"/>
        </c:manualLayout>
      </c:layout>
      <c:barChart>
        <c:barDir val="col"/>
        <c:grouping val="stacked"/>
        <c:varyColors val="0"/>
        <c:ser>
          <c:idx val="0"/>
          <c:order val="0"/>
          <c:tx>
            <c:strRef>
              <c:f>'5. Industry Process'!$I$29</c:f>
              <c:strCache>
                <c:ptCount val="1"/>
                <c:pt idx="0">
                  <c:v>Process Emissions in CO2e Excluding Ag and Waste</c:v>
                </c:pt>
              </c:strCache>
            </c:strRef>
          </c:tx>
          <c:spPr>
            <a:solidFill>
              <a:schemeClr val="accent6"/>
            </a:solidFill>
            <a:ln>
              <a:noFill/>
            </a:ln>
            <a:effectLst/>
          </c:spPr>
          <c:invertIfNegative val="0"/>
          <c:cat>
            <c:strRef>
              <c:f>'5. Industry Process'!$J$28:$K$28</c:f>
              <c:strCache>
                <c:ptCount val="2"/>
                <c:pt idx="0">
                  <c:v>EPS 2019</c:v>
                </c:pt>
                <c:pt idx="1">
                  <c:v>EPA 2018</c:v>
                </c:pt>
              </c:strCache>
            </c:strRef>
          </c:cat>
          <c:val>
            <c:numRef>
              <c:f>'5. Industry Process'!$J$29:$K$29</c:f>
              <c:numCache>
                <c:formatCode>_(* #,##0_);_(* \(#,##0\);_(* "-"??_);_(@_)</c:formatCode>
                <c:ptCount val="2"/>
                <c:pt idx="0">
                  <c:v>929.58199999999999</c:v>
                </c:pt>
                <c:pt idx="1">
                  <c:v>836.5</c:v>
                </c:pt>
              </c:numCache>
            </c:numRef>
          </c:val>
          <c:extLst>
            <c:ext xmlns:c16="http://schemas.microsoft.com/office/drawing/2014/chart" uri="{C3380CC4-5D6E-409C-BE32-E72D297353CC}">
              <c16:uniqueId val="{00000000-A180-402E-B13A-B20D37517CE8}"/>
            </c:ext>
          </c:extLst>
        </c:ser>
        <c:ser>
          <c:idx val="1"/>
          <c:order val="1"/>
          <c:tx>
            <c:strRef>
              <c:f>'5. Industry Process'!$I$30</c:f>
              <c:strCache>
                <c:ptCount val="1"/>
                <c:pt idx="0">
                  <c:v>Agriculture</c:v>
                </c:pt>
              </c:strCache>
            </c:strRef>
          </c:tx>
          <c:spPr>
            <a:solidFill>
              <a:schemeClr val="accent5">
                <a:lumMod val="60000"/>
                <a:lumOff val="40000"/>
              </a:schemeClr>
            </a:solidFill>
            <a:ln>
              <a:noFill/>
            </a:ln>
            <a:effectLst/>
          </c:spPr>
          <c:invertIfNegative val="0"/>
          <c:cat>
            <c:strRef>
              <c:f>'5. Industry Process'!$J$28:$K$28</c:f>
              <c:strCache>
                <c:ptCount val="2"/>
                <c:pt idx="0">
                  <c:v>EPS 2019</c:v>
                </c:pt>
                <c:pt idx="1">
                  <c:v>EPA 2018</c:v>
                </c:pt>
              </c:strCache>
            </c:strRef>
          </c:cat>
          <c:val>
            <c:numRef>
              <c:f>'5. Industry Process'!$J$30:$K$30</c:f>
              <c:numCache>
                <c:formatCode>_(* #,##0_);_(* \(#,##0\);_(* "-"??_);_(@_)</c:formatCode>
                <c:ptCount val="2"/>
                <c:pt idx="0">
                  <c:v>655.91200000000003</c:v>
                </c:pt>
                <c:pt idx="1">
                  <c:v>618.5</c:v>
                </c:pt>
              </c:numCache>
            </c:numRef>
          </c:val>
          <c:extLst>
            <c:ext xmlns:c16="http://schemas.microsoft.com/office/drawing/2014/chart" uri="{C3380CC4-5D6E-409C-BE32-E72D297353CC}">
              <c16:uniqueId val="{00000001-A180-402E-B13A-B20D37517CE8}"/>
            </c:ext>
          </c:extLst>
        </c:ser>
        <c:ser>
          <c:idx val="2"/>
          <c:order val="2"/>
          <c:tx>
            <c:strRef>
              <c:f>'5. Industry Process'!$I$31</c:f>
              <c:strCache>
                <c:ptCount val="1"/>
                <c:pt idx="0">
                  <c:v>Waste</c:v>
                </c:pt>
              </c:strCache>
            </c:strRef>
          </c:tx>
          <c:spPr>
            <a:solidFill>
              <a:schemeClr val="accent4"/>
            </a:solidFill>
            <a:ln>
              <a:noFill/>
            </a:ln>
            <a:effectLst/>
          </c:spPr>
          <c:invertIfNegative val="0"/>
          <c:cat>
            <c:strRef>
              <c:f>'5. Industry Process'!$J$28:$K$28</c:f>
              <c:strCache>
                <c:ptCount val="2"/>
                <c:pt idx="0">
                  <c:v>EPS 2019</c:v>
                </c:pt>
                <c:pt idx="1">
                  <c:v>EPA 2018</c:v>
                </c:pt>
              </c:strCache>
            </c:strRef>
          </c:cat>
          <c:val>
            <c:numRef>
              <c:f>'5. Industry Process'!$J$31:$K$31</c:f>
              <c:numCache>
                <c:formatCode>_(* #,##0_);_(* \(#,##0\);_(* "-"??_);_(@_)</c:formatCode>
                <c:ptCount val="2"/>
                <c:pt idx="0">
                  <c:v>162.57400000000001</c:v>
                </c:pt>
                <c:pt idx="1">
                  <c:v>145.80000000000001</c:v>
                </c:pt>
              </c:numCache>
            </c:numRef>
          </c:val>
          <c:extLst>
            <c:ext xmlns:c16="http://schemas.microsoft.com/office/drawing/2014/chart" uri="{C3380CC4-5D6E-409C-BE32-E72D297353CC}">
              <c16:uniqueId val="{00000002-A180-402E-B13A-B20D37517CE8}"/>
            </c:ext>
          </c:extLst>
        </c:ser>
        <c:dLbls>
          <c:showLegendKey val="0"/>
          <c:showVal val="0"/>
          <c:showCatName val="0"/>
          <c:showSerName val="0"/>
          <c:showPercent val="0"/>
          <c:showBubbleSize val="0"/>
        </c:dLbls>
        <c:gapWidth val="80"/>
        <c:overlap val="100"/>
        <c:axId val="947749168"/>
        <c:axId val="947756240"/>
      </c:barChart>
      <c:catAx>
        <c:axId val="94774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756240"/>
        <c:crosses val="autoZero"/>
        <c:auto val="1"/>
        <c:lblAlgn val="ctr"/>
        <c:lblOffset val="100"/>
        <c:noMultiLvlLbl val="0"/>
      </c:catAx>
      <c:valAx>
        <c:axId val="9477562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749168"/>
        <c:crosses val="autoZero"/>
        <c:crossBetween val="between"/>
      </c:valAx>
      <c:spPr>
        <a:noFill/>
        <a:ln>
          <a:noFill/>
        </a:ln>
        <a:effectLst/>
      </c:spPr>
    </c:plotArea>
    <c:legend>
      <c:legendPos val="b"/>
      <c:layout>
        <c:manualLayout>
          <c:xMode val="edge"/>
          <c:yMode val="edge"/>
          <c:x val="7.7191874453193352E-2"/>
          <c:y val="0.85590113735783024"/>
          <c:w val="0.89075486657917757"/>
          <c:h val="0.144098862642169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US"/>
              <a:t>Industry Process Emissions by Economic Sector</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Process'!$J$45</c:f>
              <c:strCache>
                <c:ptCount val="1"/>
                <c:pt idx="0">
                  <c:v>EPS 2019</c:v>
                </c:pt>
              </c:strCache>
            </c:strRef>
          </c:tx>
          <c:spPr>
            <a:solidFill>
              <a:schemeClr val="accent6">
                <a:lumMod val="75000"/>
              </a:schemeClr>
            </a:solidFill>
            <a:ln>
              <a:noFill/>
            </a:ln>
            <a:effectLst/>
          </c:spPr>
          <c:invertIfNegative val="0"/>
          <c:cat>
            <c:strRef>
              <c:f>'5. Industry Process'!$I$46:$I$55</c:f>
              <c:strCache>
                <c:ptCount val="10"/>
                <c:pt idx="0">
                  <c:v>agriculture</c:v>
                </c:pt>
                <c:pt idx="1">
                  <c:v>coal mining</c:v>
                </c:pt>
                <c:pt idx="2">
                  <c:v>natural gas and petroleum systems</c:v>
                </c:pt>
                <c:pt idx="3">
                  <c:v>chemicals</c:v>
                </c:pt>
                <c:pt idx="4">
                  <c:v>cement and other carbonates</c:v>
                </c:pt>
                <c:pt idx="5">
                  <c:v>iron and steel</c:v>
                </c:pt>
                <c:pt idx="6">
                  <c:v>energy pipelines</c:v>
                </c:pt>
                <c:pt idx="7">
                  <c:v>waste management</c:v>
                </c:pt>
                <c:pt idx="8">
                  <c:v>construction</c:v>
                </c:pt>
                <c:pt idx="9">
                  <c:v>other industries</c:v>
                </c:pt>
              </c:strCache>
            </c:strRef>
          </c:cat>
          <c:val>
            <c:numRef>
              <c:f>'5. Industry Process'!$J$46:$J$55</c:f>
              <c:numCache>
                <c:formatCode>_(* #,##0_);_(* \(#,##0\);_(* "-"??_);_(@_)</c:formatCode>
                <c:ptCount val="10"/>
                <c:pt idx="0">
                  <c:v>602.01765</c:v>
                </c:pt>
                <c:pt idx="1">
                  <c:v>79.272162000000009</c:v>
                </c:pt>
                <c:pt idx="2">
                  <c:v>336.86850799999996</c:v>
                </c:pt>
                <c:pt idx="3">
                  <c:v>305.59776399999998</c:v>
                </c:pt>
                <c:pt idx="4">
                  <c:v>69.698396799999998</c:v>
                </c:pt>
                <c:pt idx="5">
                  <c:v>50.051231999999999</c:v>
                </c:pt>
                <c:pt idx="6">
                  <c:v>65.093549499999995</c:v>
                </c:pt>
                <c:pt idx="7">
                  <c:v>162.57409800000002</c:v>
                </c:pt>
                <c:pt idx="8">
                  <c:v>20.24502</c:v>
                </c:pt>
                <c:pt idx="9">
                  <c:v>3.4246276879999993</c:v>
                </c:pt>
              </c:numCache>
            </c:numRef>
          </c:val>
          <c:extLst>
            <c:ext xmlns:c16="http://schemas.microsoft.com/office/drawing/2014/chart" uri="{C3380CC4-5D6E-409C-BE32-E72D297353CC}">
              <c16:uniqueId val="{00000000-0E7A-446C-9664-2E00B293D888}"/>
            </c:ext>
          </c:extLst>
        </c:ser>
        <c:ser>
          <c:idx val="1"/>
          <c:order val="1"/>
          <c:tx>
            <c:strRef>
              <c:f>'5. Industry Process'!$K$45</c:f>
              <c:strCache>
                <c:ptCount val="1"/>
                <c:pt idx="0">
                  <c:v>EPA 2018</c:v>
                </c:pt>
              </c:strCache>
            </c:strRef>
          </c:tx>
          <c:spPr>
            <a:solidFill>
              <a:schemeClr val="accent5"/>
            </a:solidFill>
            <a:ln>
              <a:noFill/>
            </a:ln>
            <a:effectLst/>
          </c:spPr>
          <c:invertIfNegative val="0"/>
          <c:cat>
            <c:strRef>
              <c:f>'5. Industry Process'!$I$46:$I$55</c:f>
              <c:strCache>
                <c:ptCount val="10"/>
                <c:pt idx="0">
                  <c:v>agriculture</c:v>
                </c:pt>
                <c:pt idx="1">
                  <c:v>coal mining</c:v>
                </c:pt>
                <c:pt idx="2">
                  <c:v>natural gas and petroleum systems</c:v>
                </c:pt>
                <c:pt idx="3">
                  <c:v>chemicals</c:v>
                </c:pt>
                <c:pt idx="4">
                  <c:v>cement and other carbonates</c:v>
                </c:pt>
                <c:pt idx="5">
                  <c:v>iron and steel</c:v>
                </c:pt>
                <c:pt idx="6">
                  <c:v>energy pipelines</c:v>
                </c:pt>
                <c:pt idx="7">
                  <c:v>waste management</c:v>
                </c:pt>
                <c:pt idx="8">
                  <c:v>construction</c:v>
                </c:pt>
                <c:pt idx="9">
                  <c:v>other industries</c:v>
                </c:pt>
              </c:strCache>
            </c:strRef>
          </c:cat>
          <c:val>
            <c:numRef>
              <c:f>'5. Industry Process'!$K$46:$K$55</c:f>
              <c:numCache>
                <c:formatCode>_(* #,##0_);_(* \(#,##0\);_(* "-"??_);_(@_)</c:formatCode>
                <c:ptCount val="10"/>
                <c:pt idx="0">
                  <c:v>618.5</c:v>
                </c:pt>
                <c:pt idx="1">
                  <c:v>58.900000000000006</c:v>
                </c:pt>
                <c:pt idx="2">
                  <c:v>284.8</c:v>
                </c:pt>
                <c:pt idx="3">
                  <c:v>208.4</c:v>
                </c:pt>
                <c:pt idx="4">
                  <c:v>54.8</c:v>
                </c:pt>
                <c:pt idx="5">
                  <c:v>86</c:v>
                </c:pt>
                <c:pt idx="7">
                  <c:v>145.9</c:v>
                </c:pt>
                <c:pt idx="9">
                  <c:v>174.8</c:v>
                </c:pt>
              </c:numCache>
            </c:numRef>
          </c:val>
          <c:extLst>
            <c:ext xmlns:c16="http://schemas.microsoft.com/office/drawing/2014/chart" uri="{C3380CC4-5D6E-409C-BE32-E72D297353CC}">
              <c16:uniqueId val="{00000001-0E7A-446C-9664-2E00B293D888}"/>
            </c:ext>
          </c:extLst>
        </c:ser>
        <c:dLbls>
          <c:showLegendKey val="0"/>
          <c:showVal val="0"/>
          <c:showCatName val="0"/>
          <c:showSerName val="0"/>
          <c:showPercent val="0"/>
          <c:showBubbleSize val="0"/>
        </c:dLbls>
        <c:gapWidth val="182"/>
        <c:axId val="1118742384"/>
        <c:axId val="1118766928"/>
      </c:barChart>
      <c:catAx>
        <c:axId val="1118742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66928"/>
        <c:crosses val="autoZero"/>
        <c:auto val="1"/>
        <c:lblAlgn val="ctr"/>
        <c:lblOffset val="100"/>
        <c:noMultiLvlLbl val="0"/>
      </c:catAx>
      <c:valAx>
        <c:axId val="1118766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42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Economy-wide Greenhouse Gas Emissions by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'6. Total'!$J$8</c:f>
              <c:strCache>
                <c:ptCount val="1"/>
                <c:pt idx="0">
                  <c:v>EPS 2019</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c:v>
                </c:pt>
                <c:pt idx="6">
                  <c:v>Waste</c:v>
                </c:pt>
                <c:pt idx="7">
                  <c:v>Buildings</c:v>
                </c:pt>
              </c:strCache>
            </c:strRef>
          </c:cat>
          <c:val>
            <c:numRef>
              <c:f>'6. Total'!$J$9:$J$18</c:f>
              <c:numCache>
                <c:formatCode>_(* #,##0_);_(* \(#,##0\);_(* "-"??_);_(@_)</c:formatCode>
                <c:ptCount val="8"/>
                <c:pt idx="0">
                  <c:v>1665.62</c:v>
                </c:pt>
                <c:pt idx="1">
                  <c:v>1369.79</c:v>
                </c:pt>
                <c:pt idx="2">
                  <c:v>-1096.2</c:v>
                </c:pt>
                <c:pt idx="3">
                  <c:v>929.58199999999999</c:v>
                </c:pt>
                <c:pt idx="4">
                  <c:v>841.125</c:v>
                </c:pt>
                <c:pt idx="5">
                  <c:v>655.91200000000003</c:v>
                </c:pt>
                <c:pt idx="6">
                  <c:v>162.57400000000001</c:v>
                </c:pt>
                <c:pt idx="7">
                  <c:v>553.68100000000004</c:v>
                </c:pt>
              </c:numCache>
            </c:numRef>
          </c:val>
          <c:extLst>
            <c:ext xmlns:c16="http://schemas.microsoft.com/office/drawing/2014/chart" uri="{C3380CC4-5D6E-409C-BE32-E72D297353CC}">
              <c16:uniqueId val="{00000000-29DC-48C2-8C33-51B15BD6CD14}"/>
            </c:ext>
          </c:extLst>
        </c:ser>
        <c:ser>
          <c:idx val="1"/>
          <c:order val="1"/>
          <c:tx>
            <c:strRef>
              <c:f>'6. Total'!$K$8</c:f>
              <c:strCache>
                <c:ptCount val="1"/>
                <c:pt idx="0">
                  <c:v>EPA 2018</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c:v>
                </c:pt>
                <c:pt idx="6">
                  <c:v>Waste</c:v>
                </c:pt>
                <c:pt idx="7">
                  <c:v>Buildings</c:v>
                </c:pt>
              </c:strCache>
            </c:strRef>
          </c:cat>
          <c:val>
            <c:numRef>
              <c:f>'6. Total'!$K$9:$K$18</c:f>
              <c:numCache>
                <c:formatCode>_(* #,##0_);_(* \(#,##0\);_(* "-"??_);_(@_)</c:formatCode>
                <c:ptCount val="8"/>
                <c:pt idx="0">
                  <c:v>1837.6887785234899</c:v>
                </c:pt>
                <c:pt idx="1">
                  <c:v>1775.8419865771812</c:v>
                </c:pt>
                <c:pt idx="2">
                  <c:v>-799.6</c:v>
                </c:pt>
                <c:pt idx="3">
                  <c:v>836.5</c:v>
                </c:pt>
                <c:pt idx="4">
                  <c:v>837.30408053691281</c:v>
                </c:pt>
                <c:pt idx="5">
                  <c:v>618.5</c:v>
                </c:pt>
                <c:pt idx="6">
                  <c:v>145.80000000000001</c:v>
                </c:pt>
                <c:pt idx="7">
                  <c:v>591.25111409395993</c:v>
                </c:pt>
              </c:numCache>
            </c:numRef>
          </c:val>
          <c:extLst>
            <c:ext xmlns:c16="http://schemas.microsoft.com/office/drawing/2014/chart" uri="{C3380CC4-5D6E-409C-BE32-E72D297353CC}">
              <c16:uniqueId val="{00000001-29DC-48C2-8C33-51B15BD6CD14}"/>
            </c:ext>
          </c:extLst>
        </c:ser>
        <c:ser>
          <c:idx val="2"/>
          <c:order val="2"/>
          <c:tx>
            <c:strRef>
              <c:f>'6. Total'!$L$8</c:f>
              <c:strCache>
                <c:ptCount val="1"/>
                <c:pt idx="0">
                  <c:v>EIA 2019 (Energy)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c:v>
                </c:pt>
                <c:pt idx="6">
                  <c:v>Waste</c:v>
                </c:pt>
                <c:pt idx="7">
                  <c:v>Buildings</c:v>
                </c:pt>
              </c:strCache>
            </c:strRef>
          </c:cat>
          <c:val>
            <c:numRef>
              <c:f>'6. Total'!$L$9:$L$18</c:f>
              <c:numCache>
                <c:formatCode>_(* #,##0_);_(* \(#,##0\);_(* "-"??_);_(@_)</c:formatCode>
                <c:ptCount val="8"/>
                <c:pt idx="0">
                  <c:v>1911.3109999999999</c:v>
                </c:pt>
                <c:pt idx="1">
                  <c:v>1617.787</c:v>
                </c:pt>
                <c:pt idx="4">
                  <c:v>1018.6209999999999</c:v>
                </c:pt>
                <c:pt idx="7">
                  <c:v>598.54700000000003</c:v>
                </c:pt>
              </c:numCache>
            </c:numRef>
          </c:val>
          <c:extLst>
            <c:ext xmlns:c16="http://schemas.microsoft.com/office/drawing/2014/chart" uri="{C3380CC4-5D6E-409C-BE32-E72D297353CC}">
              <c16:uniqueId val="{00000001-A6B8-4722-8D08-160A75E00513}"/>
            </c:ext>
          </c:extLst>
        </c:ser>
        <c:dLbls>
          <c:showLegendKey val="0"/>
          <c:showVal val="0"/>
          <c:showCatName val="0"/>
          <c:showSerName val="0"/>
          <c:showPercent val="0"/>
          <c:showBubbleSize val="0"/>
        </c:dLbls>
        <c:gapWidth val="80"/>
        <c:overlap val="-20"/>
        <c:axId val="220885632"/>
        <c:axId val="220888544"/>
      </c:barChart>
      <c:catAx>
        <c:axId val="22088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8544"/>
        <c:crosses val="autoZero"/>
        <c:auto val="1"/>
        <c:lblAlgn val="ctr"/>
        <c:lblOffset val="100"/>
        <c:noMultiLvlLbl val="0"/>
      </c:catAx>
      <c:valAx>
        <c:axId val="220888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5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CH4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Total'!$I$46</c:f>
              <c:strCache>
                <c:ptCount val="1"/>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2-812D-4EF8-AC70-1300C373E612}"/>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812D-4EF8-AC70-1300C373E6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Total'!$J$35:$K$35</c:f>
              <c:strCache>
                <c:ptCount val="2"/>
                <c:pt idx="0">
                  <c:v>EPS 2019</c:v>
                </c:pt>
                <c:pt idx="1">
                  <c:v>EPA 2018</c:v>
                </c:pt>
              </c:strCache>
            </c:strRef>
          </c:cat>
          <c:val>
            <c:numRef>
              <c:f>'6. Total'!$J$46:$K$46</c:f>
              <c:numCache>
                <c:formatCode>_(* #,##0_);_(* \(#,##0\);_(* "-"??_);_(@_)</c:formatCode>
                <c:ptCount val="2"/>
                <c:pt idx="0">
                  <c:v>859.31435903025999</c:v>
                </c:pt>
                <c:pt idx="1">
                  <c:v>788.3904</c:v>
                </c:pt>
              </c:numCache>
            </c:numRef>
          </c:val>
          <c:extLst>
            <c:ext xmlns:c16="http://schemas.microsoft.com/office/drawing/2014/chart" uri="{C3380CC4-5D6E-409C-BE32-E72D297353CC}">
              <c16:uniqueId val="{00000000-812D-4EF8-AC70-1300C373E612}"/>
            </c:ext>
          </c:extLst>
        </c:ser>
        <c:dLbls>
          <c:showLegendKey val="0"/>
          <c:showVal val="0"/>
          <c:showCatName val="0"/>
          <c:showSerName val="0"/>
          <c:showPercent val="0"/>
          <c:showBubbleSize val="0"/>
        </c:dLbls>
        <c:gapWidth val="80"/>
        <c:axId val="675174752"/>
        <c:axId val="675176832"/>
      </c:barChart>
      <c:catAx>
        <c:axId val="67517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6832"/>
        <c:crosses val="autoZero"/>
        <c:auto val="1"/>
        <c:lblAlgn val="ctr"/>
        <c:lblOffset val="100"/>
        <c:noMultiLvlLbl val="0"/>
      </c:catAx>
      <c:valAx>
        <c:axId val="675176832"/>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N2O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Total'!$I$60</c:f>
              <c:strCache>
                <c:ptCount val="1"/>
              </c:strCache>
            </c:strRef>
          </c:tx>
          <c:spPr>
            <a:solidFill>
              <a:schemeClr val="accent4"/>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8E9E-478E-A48A-FFE90EE326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Total'!$J$49:$K$49</c:f>
              <c:strCache>
                <c:ptCount val="2"/>
                <c:pt idx="0">
                  <c:v>EPS 2019</c:v>
                </c:pt>
                <c:pt idx="1">
                  <c:v>EPA 2018</c:v>
                </c:pt>
              </c:strCache>
            </c:strRef>
          </c:cat>
          <c:val>
            <c:numRef>
              <c:f>'6. Total'!$J$60:$K$60</c:f>
              <c:numCache>
                <c:formatCode>_(* #,##0_);_(* \(#,##0\);_(* "-"??_);_(@_)</c:formatCode>
                <c:ptCount val="2"/>
                <c:pt idx="0">
                  <c:v>320.02216969003501</c:v>
                </c:pt>
                <c:pt idx="1">
                  <c:v>342.48961195441643</c:v>
                </c:pt>
              </c:numCache>
            </c:numRef>
          </c:val>
          <c:extLst>
            <c:ext xmlns:c16="http://schemas.microsoft.com/office/drawing/2014/chart" uri="{C3380CC4-5D6E-409C-BE32-E72D297353CC}">
              <c16:uniqueId val="{00000000-8E9E-478E-A48A-FFE90EE3268A}"/>
            </c:ext>
          </c:extLst>
        </c:ser>
        <c:dLbls>
          <c:showLegendKey val="0"/>
          <c:showVal val="0"/>
          <c:showCatName val="0"/>
          <c:showSerName val="0"/>
          <c:showPercent val="0"/>
          <c:showBubbleSize val="0"/>
        </c:dLbls>
        <c:gapWidth val="80"/>
        <c:axId val="674578288"/>
        <c:axId val="674579536"/>
      </c:barChart>
      <c:catAx>
        <c:axId val="67457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9536"/>
        <c:crosses val="autoZero"/>
        <c:auto val="1"/>
        <c:lblAlgn val="ctr"/>
        <c:lblOffset val="100"/>
        <c:noMultiLvlLbl val="0"/>
      </c:catAx>
      <c:valAx>
        <c:axId val="674579536"/>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c:f>
              <c:strCache>
                <c:ptCount val="1"/>
                <c:pt idx="0">
                  <c:v>Transportation Sector</c:v>
                </c:pt>
              </c:strCache>
            </c:strRef>
          </c:tx>
          <c:spPr>
            <a:solidFill>
              <a:schemeClr val="accent1"/>
            </a:solidFill>
            <a:ln>
              <a:noFill/>
            </a:ln>
            <a:effectLst/>
          </c:spPr>
          <c:invertIfNegative val="0"/>
          <c:cat>
            <c:strRef>
              <c:f>'7. Particulates'!$J$9:$K$9</c:f>
              <c:strCache>
                <c:ptCount val="2"/>
                <c:pt idx="0">
                  <c:v>EPS 2019</c:v>
                </c:pt>
                <c:pt idx="1">
                  <c:v>EPA 2017</c:v>
                </c:pt>
              </c:strCache>
            </c:strRef>
          </c:cat>
          <c:val>
            <c:numRef>
              <c:f>'7. Particulates'!$J$10:$K$10</c:f>
              <c:numCache>
                <c:formatCode>_(* #,##0_);_(* \(#,##0\);_(* "-"??_);_(@_)</c:formatCode>
                <c:ptCount val="2"/>
                <c:pt idx="0">
                  <c:v>4164240</c:v>
                </c:pt>
                <c:pt idx="1">
                  <c:v>4654480.4287641849</c:v>
                </c:pt>
              </c:numCache>
            </c:numRef>
          </c:val>
          <c:extLst>
            <c:ext xmlns:c16="http://schemas.microsoft.com/office/drawing/2014/chart" uri="{C3380CC4-5D6E-409C-BE32-E72D297353CC}">
              <c16:uniqueId val="{00000000-394F-48A2-97DD-255ACE570697}"/>
            </c:ext>
          </c:extLst>
        </c:ser>
        <c:ser>
          <c:idx val="1"/>
          <c:order val="1"/>
          <c:tx>
            <c:strRef>
              <c:f>'7. Particulates'!$I$11</c:f>
              <c:strCache>
                <c:ptCount val="1"/>
                <c:pt idx="0">
                  <c:v>Electricity Sector</c:v>
                </c:pt>
              </c:strCache>
            </c:strRef>
          </c:tx>
          <c:spPr>
            <a:solidFill>
              <a:schemeClr val="accent2"/>
            </a:solidFill>
            <a:ln>
              <a:noFill/>
            </a:ln>
            <a:effectLst/>
          </c:spPr>
          <c:invertIfNegative val="0"/>
          <c:cat>
            <c:strRef>
              <c:f>'7. Particulates'!$J$9:$K$9</c:f>
              <c:strCache>
                <c:ptCount val="2"/>
                <c:pt idx="0">
                  <c:v>EPS 2019</c:v>
                </c:pt>
                <c:pt idx="1">
                  <c:v>EPA 2017</c:v>
                </c:pt>
              </c:strCache>
            </c:strRef>
          </c:cat>
          <c:val>
            <c:numRef>
              <c:f>'7. Particulates'!$J$11:$K$11</c:f>
              <c:numCache>
                <c:formatCode>_(* #,##0_);_(* \(#,##0\);_(* "-"??_);_(@_)</c:formatCode>
                <c:ptCount val="2"/>
                <c:pt idx="0">
                  <c:v>730982</c:v>
                </c:pt>
                <c:pt idx="1">
                  <c:v>1050963.1280480046</c:v>
                </c:pt>
              </c:numCache>
            </c:numRef>
          </c:val>
          <c:extLst>
            <c:ext xmlns:c16="http://schemas.microsoft.com/office/drawing/2014/chart" uri="{C3380CC4-5D6E-409C-BE32-E72D297353CC}">
              <c16:uniqueId val="{00000001-394F-48A2-97DD-255ACE570697}"/>
            </c:ext>
          </c:extLst>
        </c:ser>
        <c:ser>
          <c:idx val="2"/>
          <c:order val="2"/>
          <c:tx>
            <c:strRef>
              <c:f>'7. Particulates'!$I$12</c:f>
              <c:strCache>
                <c:ptCount val="1"/>
                <c:pt idx="0">
                  <c:v>Residential Buildings Sector</c:v>
                </c:pt>
              </c:strCache>
            </c:strRef>
          </c:tx>
          <c:spPr>
            <a:solidFill>
              <a:schemeClr val="accent3"/>
            </a:solidFill>
            <a:ln>
              <a:noFill/>
            </a:ln>
            <a:effectLst/>
          </c:spPr>
          <c:invertIfNegative val="0"/>
          <c:cat>
            <c:strRef>
              <c:f>'7. Particulates'!$J$9:$K$9</c:f>
              <c:strCache>
                <c:ptCount val="2"/>
                <c:pt idx="0">
                  <c:v>EPS 2019</c:v>
                </c:pt>
                <c:pt idx="1">
                  <c:v>EPA 2017</c:v>
                </c:pt>
              </c:strCache>
            </c:strRef>
          </c:cat>
          <c:val>
            <c:numRef>
              <c:f>'7. Particulates'!$J$12:$K$12</c:f>
              <c:numCache>
                <c:formatCode>_(* #,##0_);_(* \(#,##0\);_(* "-"??_);_(@_)</c:formatCode>
                <c:ptCount val="2"/>
                <c:pt idx="0">
                  <c:v>291989</c:v>
                </c:pt>
                <c:pt idx="1">
                  <c:v>280556.65545444639</c:v>
                </c:pt>
              </c:numCache>
            </c:numRef>
          </c:val>
          <c:extLst>
            <c:ext xmlns:c16="http://schemas.microsoft.com/office/drawing/2014/chart" uri="{C3380CC4-5D6E-409C-BE32-E72D297353CC}">
              <c16:uniqueId val="{00000002-394F-48A2-97DD-255ACE570697}"/>
            </c:ext>
          </c:extLst>
        </c:ser>
        <c:ser>
          <c:idx val="3"/>
          <c:order val="3"/>
          <c:tx>
            <c:strRef>
              <c:f>'7. Particulates'!$I$13</c:f>
              <c:strCache>
                <c:ptCount val="1"/>
                <c:pt idx="0">
                  <c:v>Commercial Buildings Sector</c:v>
                </c:pt>
              </c:strCache>
            </c:strRef>
          </c:tx>
          <c:spPr>
            <a:solidFill>
              <a:schemeClr val="accent4"/>
            </a:solidFill>
            <a:ln>
              <a:noFill/>
            </a:ln>
            <a:effectLst/>
          </c:spPr>
          <c:invertIfNegative val="0"/>
          <c:cat>
            <c:strRef>
              <c:f>'7. Particulates'!$J$9:$K$9</c:f>
              <c:strCache>
                <c:ptCount val="2"/>
                <c:pt idx="0">
                  <c:v>EPS 2019</c:v>
                </c:pt>
                <c:pt idx="1">
                  <c:v>EPA 2017</c:v>
                </c:pt>
              </c:strCache>
            </c:strRef>
          </c:cat>
          <c:val>
            <c:numRef>
              <c:f>'7. Particulates'!$J$13:$K$13</c:f>
              <c:numCache>
                <c:formatCode>_(* #,##0_);_(* \(#,##0\);_(* "-"??_);_(@_)</c:formatCode>
                <c:ptCount val="2"/>
                <c:pt idx="0">
                  <c:v>178998</c:v>
                </c:pt>
                <c:pt idx="1">
                  <c:v>185552.44199798358</c:v>
                </c:pt>
              </c:numCache>
            </c:numRef>
          </c:val>
          <c:extLst>
            <c:ext xmlns:c16="http://schemas.microsoft.com/office/drawing/2014/chart" uri="{C3380CC4-5D6E-409C-BE32-E72D297353CC}">
              <c16:uniqueId val="{00000003-394F-48A2-97DD-255ACE570697}"/>
            </c:ext>
          </c:extLst>
        </c:ser>
        <c:ser>
          <c:idx val="4"/>
          <c:order val="4"/>
          <c:tx>
            <c:strRef>
              <c:f>'7. Particulates'!$I$14</c:f>
              <c:strCache>
                <c:ptCount val="1"/>
                <c:pt idx="0">
                  <c:v>Industry</c:v>
                </c:pt>
              </c:strCache>
            </c:strRef>
          </c:tx>
          <c:spPr>
            <a:solidFill>
              <a:schemeClr val="accent5"/>
            </a:solidFill>
            <a:ln>
              <a:noFill/>
            </a:ln>
            <a:effectLst/>
          </c:spPr>
          <c:invertIfNegative val="0"/>
          <c:cat>
            <c:strRef>
              <c:f>'7. Particulates'!$J$9:$K$9</c:f>
              <c:strCache>
                <c:ptCount val="2"/>
                <c:pt idx="0">
                  <c:v>EPS 2019</c:v>
                </c:pt>
                <c:pt idx="1">
                  <c:v>EPA 2017</c:v>
                </c:pt>
              </c:strCache>
            </c:strRef>
          </c:cat>
          <c:val>
            <c:numRef>
              <c:f>'7. Particulates'!$J$14:$K$14</c:f>
              <c:numCache>
                <c:formatCode>_(* #,##0_);_(* \(#,##0\);_(* "-"??_);_(@_)</c:formatCode>
                <c:ptCount val="2"/>
                <c:pt idx="0">
                  <c:v>3285770</c:v>
                </c:pt>
                <c:pt idx="1">
                  <c:v>1998106.9143511972</c:v>
                </c:pt>
              </c:numCache>
            </c:numRef>
          </c:val>
          <c:extLst>
            <c:ext xmlns:c16="http://schemas.microsoft.com/office/drawing/2014/chart" uri="{C3380CC4-5D6E-409C-BE32-E72D297353CC}">
              <c16:uniqueId val="{00000004-394F-48A2-97DD-255ACE570697}"/>
            </c:ext>
          </c:extLst>
        </c:ser>
        <c:ser>
          <c:idx val="5"/>
          <c:order val="5"/>
          <c:tx>
            <c:strRef>
              <c:f>'7. Particulates'!$I$15</c:f>
              <c:strCache>
                <c:ptCount val="1"/>
                <c:pt idx="0">
                  <c:v>Nonroad</c:v>
                </c:pt>
              </c:strCache>
            </c:strRef>
          </c:tx>
          <c:spPr>
            <a:solidFill>
              <a:schemeClr val="accent6"/>
            </a:solidFill>
            <a:ln>
              <a:noFill/>
            </a:ln>
            <a:effectLst/>
          </c:spPr>
          <c:invertIfNegative val="0"/>
          <c:cat>
            <c:strRef>
              <c:f>'7. Particulates'!$J$9:$K$9</c:f>
              <c:strCache>
                <c:ptCount val="2"/>
                <c:pt idx="0">
                  <c:v>EPS 2019</c:v>
                </c:pt>
                <c:pt idx="1">
                  <c:v>EPA 2017</c:v>
                </c:pt>
              </c:strCache>
            </c:strRef>
          </c:cat>
          <c:val>
            <c:numRef>
              <c:f>'7. Particulates'!$J$15:$K$15</c:f>
              <c:numCache>
                <c:formatCode>_(* #,##0_);_(* \(#,##0\);_(* "-"??_);_(@_)</c:formatCode>
                <c:ptCount val="2"/>
                <c:pt idx="0">
                  <c:v>0</c:v>
                </c:pt>
                <c:pt idx="1">
                  <c:v>0</c:v>
                </c:pt>
              </c:numCache>
            </c:numRef>
          </c:val>
          <c:extLst>
            <c:ext xmlns:c16="http://schemas.microsoft.com/office/drawing/2014/chart" uri="{C3380CC4-5D6E-409C-BE32-E72D297353CC}">
              <c16:uniqueId val="{00000001-C00B-4BF3-B698-2857D7E2278F}"/>
            </c:ext>
          </c:extLst>
        </c:ser>
        <c:dLbls>
          <c:showLegendKey val="0"/>
          <c:showVal val="0"/>
          <c:showCatName val="0"/>
          <c:showSerName val="0"/>
          <c:showPercent val="0"/>
          <c:showBubbleSize val="0"/>
        </c:dLbls>
        <c:gapWidth val="80"/>
        <c:overlap val="100"/>
        <c:axId val="1571669712"/>
        <c:axId val="1571662640"/>
      </c:barChart>
      <c:catAx>
        <c:axId val="157166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2640"/>
        <c:crosses val="autoZero"/>
        <c:auto val="1"/>
        <c:lblAlgn val="ctr"/>
        <c:lblOffset val="100"/>
        <c:noMultiLvlLbl val="0"/>
      </c:catAx>
      <c:valAx>
        <c:axId val="157166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a:t>
                </a:r>
                <a:r>
                  <a:rPr lang="en-US" baseline="0"/>
                  <a:t> tons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9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Particulates'!$I$31</c:f>
              <c:strCache>
                <c:ptCount val="1"/>
                <c:pt idx="0">
                  <c:v>Transportation Sector</c:v>
                </c:pt>
              </c:strCache>
            </c:strRef>
          </c:tx>
          <c:spPr>
            <a:solidFill>
              <a:schemeClr val="accent1"/>
            </a:solidFill>
            <a:ln>
              <a:noFill/>
            </a:ln>
            <a:effectLst/>
          </c:spPr>
          <c:invertIfNegative val="0"/>
          <c:cat>
            <c:strRef>
              <c:f>'7. Particulates'!$J$30:$K$30</c:f>
              <c:strCache>
                <c:ptCount val="2"/>
                <c:pt idx="0">
                  <c:v>EPS 2019</c:v>
                </c:pt>
                <c:pt idx="1">
                  <c:v>EPA 2017</c:v>
                </c:pt>
              </c:strCache>
            </c:strRef>
          </c:cat>
          <c:val>
            <c:numRef>
              <c:f>'7. Particulates'!$J$31:$K$31</c:f>
              <c:numCache>
                <c:formatCode>_(* #,##0_);_(* \(#,##0\);_(* "-"??_);_(@_)</c:formatCode>
                <c:ptCount val="2"/>
                <c:pt idx="0">
                  <c:v>188071</c:v>
                </c:pt>
                <c:pt idx="1">
                  <c:v>213264.67030403487</c:v>
                </c:pt>
              </c:numCache>
            </c:numRef>
          </c:val>
          <c:extLst>
            <c:ext xmlns:c16="http://schemas.microsoft.com/office/drawing/2014/chart" uri="{C3380CC4-5D6E-409C-BE32-E72D297353CC}">
              <c16:uniqueId val="{00000000-186C-4226-ABDB-11B01F49AB16}"/>
            </c:ext>
          </c:extLst>
        </c:ser>
        <c:ser>
          <c:idx val="1"/>
          <c:order val="1"/>
          <c:tx>
            <c:strRef>
              <c:f>'7. Particulates'!$I$32</c:f>
              <c:strCache>
                <c:ptCount val="1"/>
                <c:pt idx="0">
                  <c:v>Electricity Sector</c:v>
                </c:pt>
              </c:strCache>
            </c:strRef>
          </c:tx>
          <c:spPr>
            <a:solidFill>
              <a:schemeClr val="accent2"/>
            </a:solidFill>
            <a:ln>
              <a:noFill/>
            </a:ln>
            <a:effectLst/>
          </c:spPr>
          <c:invertIfNegative val="0"/>
          <c:cat>
            <c:strRef>
              <c:f>'7. Particulates'!$J$30:$K$30</c:f>
              <c:strCache>
                <c:ptCount val="2"/>
                <c:pt idx="0">
                  <c:v>EPS 2019</c:v>
                </c:pt>
                <c:pt idx="1">
                  <c:v>EPA 2017</c:v>
                </c:pt>
              </c:strCache>
            </c:strRef>
          </c:cat>
          <c:val>
            <c:numRef>
              <c:f>'7. Particulates'!$J$32:$K$32</c:f>
              <c:numCache>
                <c:formatCode>_(* #,##0_);_(* \(#,##0\);_(* "-"??_);_(@_)</c:formatCode>
                <c:ptCount val="2"/>
                <c:pt idx="0">
                  <c:v>757788</c:v>
                </c:pt>
                <c:pt idx="1">
                  <c:v>1256771.3198518569</c:v>
                </c:pt>
              </c:numCache>
            </c:numRef>
          </c:val>
          <c:extLst>
            <c:ext xmlns:c16="http://schemas.microsoft.com/office/drawing/2014/chart" uri="{C3380CC4-5D6E-409C-BE32-E72D297353CC}">
              <c16:uniqueId val="{00000001-186C-4226-ABDB-11B01F49AB16}"/>
            </c:ext>
          </c:extLst>
        </c:ser>
        <c:ser>
          <c:idx val="2"/>
          <c:order val="2"/>
          <c:tx>
            <c:strRef>
              <c:f>'7. Particulates'!$I$33</c:f>
              <c:strCache>
                <c:ptCount val="1"/>
                <c:pt idx="0">
                  <c:v>Residential Buildings Sector</c:v>
                </c:pt>
              </c:strCache>
            </c:strRef>
          </c:tx>
          <c:spPr>
            <a:solidFill>
              <a:schemeClr val="accent3"/>
            </a:solidFill>
            <a:ln>
              <a:noFill/>
            </a:ln>
            <a:effectLst/>
          </c:spPr>
          <c:invertIfNegative val="0"/>
          <c:cat>
            <c:strRef>
              <c:f>'7. Particulates'!$J$30:$K$30</c:f>
              <c:strCache>
                <c:ptCount val="2"/>
                <c:pt idx="0">
                  <c:v>EPS 2019</c:v>
                </c:pt>
                <c:pt idx="1">
                  <c:v>EPA 2017</c:v>
                </c:pt>
              </c:strCache>
            </c:strRef>
          </c:cat>
          <c:val>
            <c:numRef>
              <c:f>'7. Particulates'!$J$33:$K$33</c:f>
              <c:numCache>
                <c:formatCode>_(* #,##0_);_(* \(#,##0\);_(* "-"??_);_(@_)</c:formatCode>
                <c:ptCount val="2"/>
                <c:pt idx="0">
                  <c:v>24002.7</c:v>
                </c:pt>
                <c:pt idx="1">
                  <c:v>20243.156425976464</c:v>
                </c:pt>
              </c:numCache>
            </c:numRef>
          </c:val>
          <c:extLst>
            <c:ext xmlns:c16="http://schemas.microsoft.com/office/drawing/2014/chart" uri="{C3380CC4-5D6E-409C-BE32-E72D297353CC}">
              <c16:uniqueId val="{00000002-186C-4226-ABDB-11B01F49AB16}"/>
            </c:ext>
          </c:extLst>
        </c:ser>
        <c:ser>
          <c:idx val="3"/>
          <c:order val="3"/>
          <c:tx>
            <c:strRef>
              <c:f>'7. Particulates'!$I$34</c:f>
              <c:strCache>
                <c:ptCount val="1"/>
                <c:pt idx="0">
                  <c:v>Commercial Buildings Sector</c:v>
                </c:pt>
              </c:strCache>
            </c:strRef>
          </c:tx>
          <c:spPr>
            <a:solidFill>
              <a:schemeClr val="accent4"/>
            </a:solidFill>
            <a:ln>
              <a:noFill/>
            </a:ln>
            <a:effectLst/>
          </c:spPr>
          <c:invertIfNegative val="0"/>
          <c:cat>
            <c:strRef>
              <c:f>'7. Particulates'!$J$30:$K$30</c:f>
              <c:strCache>
                <c:ptCount val="2"/>
                <c:pt idx="0">
                  <c:v>EPS 2019</c:v>
                </c:pt>
                <c:pt idx="1">
                  <c:v>EPA 2017</c:v>
                </c:pt>
              </c:strCache>
            </c:strRef>
          </c:cat>
          <c:val>
            <c:numRef>
              <c:f>'7. Particulates'!$J$34:$K$34</c:f>
              <c:numCache>
                <c:formatCode>_(* #,##0_);_(* \(#,##0\);_(* "-"??_);_(@_)</c:formatCode>
                <c:ptCount val="2"/>
                <c:pt idx="0">
                  <c:v>13998.7</c:v>
                </c:pt>
                <c:pt idx="1">
                  <c:v>20637.320523695078</c:v>
                </c:pt>
              </c:numCache>
            </c:numRef>
          </c:val>
          <c:extLst>
            <c:ext xmlns:c16="http://schemas.microsoft.com/office/drawing/2014/chart" uri="{C3380CC4-5D6E-409C-BE32-E72D297353CC}">
              <c16:uniqueId val="{00000003-186C-4226-ABDB-11B01F49AB16}"/>
            </c:ext>
          </c:extLst>
        </c:ser>
        <c:ser>
          <c:idx val="4"/>
          <c:order val="4"/>
          <c:tx>
            <c:strRef>
              <c:f>'7. Particulates'!$I$35</c:f>
              <c:strCache>
                <c:ptCount val="1"/>
                <c:pt idx="0">
                  <c:v>Industry</c:v>
                </c:pt>
              </c:strCache>
            </c:strRef>
          </c:tx>
          <c:spPr>
            <a:solidFill>
              <a:schemeClr val="accent5"/>
            </a:solidFill>
            <a:ln>
              <a:noFill/>
            </a:ln>
            <a:effectLst/>
          </c:spPr>
          <c:invertIfNegative val="0"/>
          <c:cat>
            <c:strRef>
              <c:f>'7. Particulates'!$J$30:$K$30</c:f>
              <c:strCache>
                <c:ptCount val="2"/>
                <c:pt idx="0">
                  <c:v>EPS 2019</c:v>
                </c:pt>
                <c:pt idx="1">
                  <c:v>EPA 2017</c:v>
                </c:pt>
              </c:strCache>
            </c:strRef>
          </c:cat>
          <c:val>
            <c:numRef>
              <c:f>'7. Particulates'!$J$35:$K$35</c:f>
              <c:numCache>
                <c:formatCode>_(* #,##0_);_(* \(#,##0\);_(* "-"??_);_(@_)</c:formatCode>
                <c:ptCount val="2"/>
                <c:pt idx="0">
                  <c:v>860964</c:v>
                </c:pt>
                <c:pt idx="1">
                  <c:v>760984.82693653926</c:v>
                </c:pt>
              </c:numCache>
            </c:numRef>
          </c:val>
          <c:extLst>
            <c:ext xmlns:c16="http://schemas.microsoft.com/office/drawing/2014/chart" uri="{C3380CC4-5D6E-409C-BE32-E72D297353CC}">
              <c16:uniqueId val="{00000004-186C-4226-ABDB-11B01F49AB16}"/>
            </c:ext>
          </c:extLst>
        </c:ser>
        <c:ser>
          <c:idx val="5"/>
          <c:order val="5"/>
          <c:tx>
            <c:strRef>
              <c:f>'7. Particulates'!$I$36</c:f>
              <c:strCache>
                <c:ptCount val="1"/>
                <c:pt idx="0">
                  <c:v>Nonroad</c:v>
                </c:pt>
              </c:strCache>
            </c:strRef>
          </c:tx>
          <c:spPr>
            <a:solidFill>
              <a:schemeClr val="accent6"/>
            </a:solidFill>
            <a:ln>
              <a:noFill/>
            </a:ln>
            <a:effectLst/>
          </c:spPr>
          <c:invertIfNegative val="0"/>
          <c:cat>
            <c:strRef>
              <c:f>'7. Particulates'!$J$30:$K$30</c:f>
              <c:strCache>
                <c:ptCount val="2"/>
                <c:pt idx="0">
                  <c:v>EPS 2019</c:v>
                </c:pt>
                <c:pt idx="1">
                  <c:v>EPA 2017</c:v>
                </c:pt>
              </c:strCache>
            </c:strRef>
          </c:cat>
          <c:val>
            <c:numRef>
              <c:f>'7. Particulates'!$J$36:$K$36</c:f>
              <c:numCache>
                <c:formatCode>_(* #,##0_);_(* \(#,##0\);_(* "-"??_);_(@_)</c:formatCode>
                <c:ptCount val="2"/>
                <c:pt idx="0">
                  <c:v>0</c:v>
                </c:pt>
                <c:pt idx="1">
                  <c:v>0</c:v>
                </c:pt>
              </c:numCache>
            </c:numRef>
          </c:val>
          <c:extLst>
            <c:ext xmlns:c16="http://schemas.microsoft.com/office/drawing/2014/chart" uri="{C3380CC4-5D6E-409C-BE32-E72D297353CC}">
              <c16:uniqueId val="{00000001-3230-4FE2-B74A-784064993A7E}"/>
            </c:ext>
          </c:extLst>
        </c:ser>
        <c:dLbls>
          <c:showLegendKey val="0"/>
          <c:showVal val="0"/>
          <c:showCatName val="0"/>
          <c:showSerName val="0"/>
          <c:showPercent val="0"/>
          <c:showBubbleSize val="0"/>
        </c:dLbls>
        <c:gapWidth val="80"/>
        <c:overlap val="100"/>
        <c:axId val="1580578416"/>
        <c:axId val="1580578832"/>
      </c:barChart>
      <c:catAx>
        <c:axId val="1580578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832"/>
        <c:crosses val="autoZero"/>
        <c:auto val="1"/>
        <c:lblAlgn val="ctr"/>
        <c:lblOffset val="100"/>
        <c:noMultiLvlLbl val="0"/>
      </c:catAx>
      <c:valAx>
        <c:axId val="1580578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 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Particulates'!$I$52</c:f>
              <c:strCache>
                <c:ptCount val="1"/>
                <c:pt idx="0">
                  <c:v>Transportation Sector</c:v>
                </c:pt>
              </c:strCache>
            </c:strRef>
          </c:tx>
          <c:spPr>
            <a:solidFill>
              <a:schemeClr val="accent1"/>
            </a:solidFill>
            <a:ln>
              <a:noFill/>
            </a:ln>
            <a:effectLst/>
          </c:spPr>
          <c:invertIfNegative val="0"/>
          <c:cat>
            <c:strRef>
              <c:f>'7. Particulates'!$J$51:$K$51</c:f>
              <c:strCache>
                <c:ptCount val="2"/>
                <c:pt idx="0">
                  <c:v>EPS 2019</c:v>
                </c:pt>
                <c:pt idx="1">
                  <c:v>EPA 2017</c:v>
                </c:pt>
              </c:strCache>
            </c:strRef>
          </c:cat>
          <c:val>
            <c:numRef>
              <c:f>'7. Particulates'!$J$52:$K$52</c:f>
              <c:numCache>
                <c:formatCode>_(* #,##0_);_(* \(#,##0\);_(* "-"??_);_(@_)</c:formatCode>
                <c:ptCount val="2"/>
                <c:pt idx="0">
                  <c:v>140845</c:v>
                </c:pt>
                <c:pt idx="1">
                  <c:v>156240.56052261801</c:v>
                </c:pt>
              </c:numCache>
            </c:numRef>
          </c:val>
          <c:extLst>
            <c:ext xmlns:c16="http://schemas.microsoft.com/office/drawing/2014/chart" uri="{C3380CC4-5D6E-409C-BE32-E72D297353CC}">
              <c16:uniqueId val="{00000000-2FCB-40B9-99B0-4426F14359E8}"/>
            </c:ext>
          </c:extLst>
        </c:ser>
        <c:ser>
          <c:idx val="1"/>
          <c:order val="1"/>
          <c:tx>
            <c:strRef>
              <c:f>'7. Particulates'!$I$53</c:f>
              <c:strCache>
                <c:ptCount val="1"/>
                <c:pt idx="0">
                  <c:v>Electricity Sector</c:v>
                </c:pt>
              </c:strCache>
            </c:strRef>
          </c:tx>
          <c:spPr>
            <a:solidFill>
              <a:schemeClr val="accent2"/>
            </a:solidFill>
            <a:ln>
              <a:noFill/>
            </a:ln>
            <a:effectLst/>
          </c:spPr>
          <c:invertIfNegative val="0"/>
          <c:cat>
            <c:strRef>
              <c:f>'7. Particulates'!$J$51:$K$51</c:f>
              <c:strCache>
                <c:ptCount val="2"/>
                <c:pt idx="0">
                  <c:v>EPS 2019</c:v>
                </c:pt>
                <c:pt idx="1">
                  <c:v>EPA 2017</c:v>
                </c:pt>
              </c:strCache>
            </c:strRef>
          </c:cat>
          <c:val>
            <c:numRef>
              <c:f>'7. Particulates'!$J$53:$K$53</c:f>
              <c:numCache>
                <c:formatCode>_(* #,##0_);_(* \(#,##0\);_(* "-"??_);_(@_)</c:formatCode>
                <c:ptCount val="2"/>
                <c:pt idx="0">
                  <c:v>75162.399999999994</c:v>
                </c:pt>
                <c:pt idx="1">
                  <c:v>97342.357616402762</c:v>
                </c:pt>
              </c:numCache>
            </c:numRef>
          </c:val>
          <c:extLst>
            <c:ext xmlns:c16="http://schemas.microsoft.com/office/drawing/2014/chart" uri="{C3380CC4-5D6E-409C-BE32-E72D297353CC}">
              <c16:uniqueId val="{00000001-2FCB-40B9-99B0-4426F14359E8}"/>
            </c:ext>
          </c:extLst>
        </c:ser>
        <c:ser>
          <c:idx val="2"/>
          <c:order val="2"/>
          <c:tx>
            <c:strRef>
              <c:f>'7. Particulates'!$I$54</c:f>
              <c:strCache>
                <c:ptCount val="1"/>
                <c:pt idx="0">
                  <c:v>Residential Buildings Sector</c:v>
                </c:pt>
              </c:strCache>
            </c:strRef>
          </c:tx>
          <c:spPr>
            <a:solidFill>
              <a:schemeClr val="accent3"/>
            </a:solidFill>
            <a:ln>
              <a:noFill/>
            </a:ln>
            <a:effectLst/>
          </c:spPr>
          <c:invertIfNegative val="0"/>
          <c:cat>
            <c:strRef>
              <c:f>'7. Particulates'!$J$51:$K$51</c:f>
              <c:strCache>
                <c:ptCount val="2"/>
                <c:pt idx="0">
                  <c:v>EPS 2019</c:v>
                </c:pt>
                <c:pt idx="1">
                  <c:v>EPA 2017</c:v>
                </c:pt>
              </c:strCache>
            </c:strRef>
          </c:cat>
          <c:val>
            <c:numRef>
              <c:f>'7. Particulates'!$J$54:$K$54</c:f>
              <c:numCache>
                <c:formatCode>_(* #,##0_);_(* \(#,##0\);_(* "-"??_);_(@_)</c:formatCode>
                <c:ptCount val="2"/>
                <c:pt idx="0">
                  <c:v>361619</c:v>
                </c:pt>
                <c:pt idx="1">
                  <c:v>312867.70478500583</c:v>
                </c:pt>
              </c:numCache>
            </c:numRef>
          </c:val>
          <c:extLst>
            <c:ext xmlns:c16="http://schemas.microsoft.com/office/drawing/2014/chart" uri="{C3380CC4-5D6E-409C-BE32-E72D297353CC}">
              <c16:uniqueId val="{00000002-2FCB-40B9-99B0-4426F14359E8}"/>
            </c:ext>
          </c:extLst>
        </c:ser>
        <c:ser>
          <c:idx val="3"/>
          <c:order val="3"/>
          <c:tx>
            <c:strRef>
              <c:f>'7. Particulates'!$I$55</c:f>
              <c:strCache>
                <c:ptCount val="1"/>
                <c:pt idx="0">
                  <c:v>Commercial Buildings Sector</c:v>
                </c:pt>
              </c:strCache>
            </c:strRef>
          </c:tx>
          <c:spPr>
            <a:solidFill>
              <a:schemeClr val="accent4"/>
            </a:solidFill>
            <a:ln>
              <a:noFill/>
            </a:ln>
            <a:effectLst/>
          </c:spPr>
          <c:invertIfNegative val="0"/>
          <c:cat>
            <c:strRef>
              <c:f>'7. Particulates'!$J$51:$K$51</c:f>
              <c:strCache>
                <c:ptCount val="2"/>
                <c:pt idx="0">
                  <c:v>EPS 2019</c:v>
                </c:pt>
                <c:pt idx="1">
                  <c:v>EPA 2017</c:v>
                </c:pt>
              </c:strCache>
            </c:strRef>
          </c:cat>
          <c:val>
            <c:numRef>
              <c:f>'7. Particulates'!$J$55:$K$55</c:f>
              <c:numCache>
                <c:formatCode>_(* #,##0_);_(* \(#,##0\);_(* "-"??_);_(@_)</c:formatCode>
                <c:ptCount val="2"/>
                <c:pt idx="0">
                  <c:v>51088.9</c:v>
                </c:pt>
                <c:pt idx="1">
                  <c:v>126224.83456764495</c:v>
                </c:pt>
              </c:numCache>
            </c:numRef>
          </c:val>
          <c:extLst>
            <c:ext xmlns:c16="http://schemas.microsoft.com/office/drawing/2014/chart" uri="{C3380CC4-5D6E-409C-BE32-E72D297353CC}">
              <c16:uniqueId val="{00000003-2FCB-40B9-99B0-4426F14359E8}"/>
            </c:ext>
          </c:extLst>
        </c:ser>
        <c:ser>
          <c:idx val="4"/>
          <c:order val="4"/>
          <c:tx>
            <c:strRef>
              <c:f>'7. Particulates'!$I$56</c:f>
              <c:strCache>
                <c:ptCount val="1"/>
                <c:pt idx="0">
                  <c:v>Industry</c:v>
                </c:pt>
              </c:strCache>
            </c:strRef>
          </c:tx>
          <c:spPr>
            <a:solidFill>
              <a:schemeClr val="accent5"/>
            </a:solidFill>
            <a:ln>
              <a:noFill/>
            </a:ln>
            <a:effectLst/>
          </c:spPr>
          <c:invertIfNegative val="0"/>
          <c:cat>
            <c:strRef>
              <c:f>'7. Particulates'!$J$51:$K$51</c:f>
              <c:strCache>
                <c:ptCount val="2"/>
                <c:pt idx="0">
                  <c:v>EPS 2019</c:v>
                </c:pt>
                <c:pt idx="1">
                  <c:v>EPA 2017</c:v>
                </c:pt>
              </c:strCache>
            </c:strRef>
          </c:cat>
          <c:val>
            <c:numRef>
              <c:f>'7. Particulates'!$J$56:$K$56</c:f>
              <c:numCache>
                <c:formatCode>_(* #,##0_);_(* \(#,##0\);_(* "-"??_);_(@_)</c:formatCode>
                <c:ptCount val="2"/>
                <c:pt idx="0">
                  <c:v>780056</c:v>
                </c:pt>
                <c:pt idx="1">
                  <c:v>597079.25616563065</c:v>
                </c:pt>
              </c:numCache>
            </c:numRef>
          </c:val>
          <c:extLst>
            <c:ext xmlns:c16="http://schemas.microsoft.com/office/drawing/2014/chart" uri="{C3380CC4-5D6E-409C-BE32-E72D297353CC}">
              <c16:uniqueId val="{00000004-2FCB-40B9-99B0-4426F14359E8}"/>
            </c:ext>
          </c:extLst>
        </c:ser>
        <c:ser>
          <c:idx val="5"/>
          <c:order val="5"/>
          <c:tx>
            <c:strRef>
              <c:f>'7. Particulates'!$I$57</c:f>
              <c:strCache>
                <c:ptCount val="1"/>
                <c:pt idx="0">
                  <c:v>Nonroad</c:v>
                </c:pt>
              </c:strCache>
            </c:strRef>
          </c:tx>
          <c:spPr>
            <a:solidFill>
              <a:schemeClr val="accent6"/>
            </a:solidFill>
            <a:ln>
              <a:noFill/>
            </a:ln>
            <a:effectLst/>
          </c:spPr>
          <c:invertIfNegative val="0"/>
          <c:cat>
            <c:strRef>
              <c:f>'7. Particulates'!$J$51:$K$51</c:f>
              <c:strCache>
                <c:ptCount val="2"/>
                <c:pt idx="0">
                  <c:v>EPS 2019</c:v>
                </c:pt>
                <c:pt idx="1">
                  <c:v>EPA 2017</c:v>
                </c:pt>
              </c:strCache>
            </c:strRef>
          </c:cat>
          <c:val>
            <c:numRef>
              <c:f>'7. Particulates'!$J$57:$K$57</c:f>
              <c:numCache>
                <c:formatCode>_(* #,##0_);_(* \(#,##0\);_(* "-"??_);_(@_)</c:formatCode>
                <c:ptCount val="2"/>
                <c:pt idx="0">
                  <c:v>0</c:v>
                </c:pt>
                <c:pt idx="1">
                  <c:v>0</c:v>
                </c:pt>
              </c:numCache>
            </c:numRef>
          </c:val>
          <c:extLst>
            <c:ext xmlns:c16="http://schemas.microsoft.com/office/drawing/2014/chart" uri="{C3380CC4-5D6E-409C-BE32-E72D297353CC}">
              <c16:uniqueId val="{00000001-F5E4-471A-AA85-B282798105F3}"/>
            </c:ext>
          </c:extLst>
        </c:ser>
        <c:dLbls>
          <c:showLegendKey val="0"/>
          <c:showVal val="0"/>
          <c:showCatName val="0"/>
          <c:showSerName val="0"/>
          <c:showPercent val="0"/>
          <c:showBubbleSize val="0"/>
        </c:dLbls>
        <c:gapWidth val="80"/>
        <c:overlap val="100"/>
        <c:axId val="1580580912"/>
        <c:axId val="1580589648"/>
      </c:barChart>
      <c:catAx>
        <c:axId val="158058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9648"/>
        <c:crosses val="autoZero"/>
        <c:auto val="1"/>
        <c:lblAlgn val="ctr"/>
        <c:lblOffset val="100"/>
        <c:noMultiLvlLbl val="0"/>
      </c:catAx>
      <c:valAx>
        <c:axId val="1580589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Particulates'!$I$71</c:f>
              <c:strCache>
                <c:ptCount val="1"/>
                <c:pt idx="0">
                  <c:v>Transportation Sector</c:v>
                </c:pt>
              </c:strCache>
            </c:strRef>
          </c:tx>
          <c:spPr>
            <a:solidFill>
              <a:schemeClr val="accent1"/>
            </a:solidFill>
            <a:ln>
              <a:noFill/>
            </a:ln>
            <a:effectLst/>
          </c:spPr>
          <c:invertIfNegative val="0"/>
          <c:cat>
            <c:strRef>
              <c:f>'7. Particulates'!$J$70:$K$70</c:f>
              <c:strCache>
                <c:ptCount val="2"/>
                <c:pt idx="0">
                  <c:v>EPS 2019</c:v>
                </c:pt>
                <c:pt idx="1">
                  <c:v>EPA 2017</c:v>
                </c:pt>
              </c:strCache>
            </c:strRef>
          </c:cat>
          <c:val>
            <c:numRef>
              <c:f>'7. Particulates'!$J$71:$K$71</c:f>
              <c:numCache>
                <c:formatCode>_(* #,##0_);_(* \(#,##0\);_(* "-"??_);_(@_)</c:formatCode>
                <c:ptCount val="2"/>
                <c:pt idx="0">
                  <c:v>55427.9</c:v>
                </c:pt>
                <c:pt idx="1">
                  <c:v>61887.26764293485</c:v>
                </c:pt>
              </c:numCache>
            </c:numRef>
          </c:val>
          <c:extLst>
            <c:ext xmlns:c16="http://schemas.microsoft.com/office/drawing/2014/chart" uri="{C3380CC4-5D6E-409C-BE32-E72D297353CC}">
              <c16:uniqueId val="{00000000-7BE9-4A4B-B56A-0281D2FE1443}"/>
            </c:ext>
          </c:extLst>
        </c:ser>
        <c:ser>
          <c:idx val="1"/>
          <c:order val="1"/>
          <c:tx>
            <c:strRef>
              <c:f>'7. Particulates'!$I$72</c:f>
              <c:strCache>
                <c:ptCount val="1"/>
                <c:pt idx="0">
                  <c:v>Electricity Sector</c:v>
                </c:pt>
              </c:strCache>
            </c:strRef>
          </c:tx>
          <c:spPr>
            <a:solidFill>
              <a:schemeClr val="accent2"/>
            </a:solidFill>
            <a:ln>
              <a:noFill/>
            </a:ln>
            <a:effectLst/>
          </c:spPr>
          <c:invertIfNegative val="0"/>
          <c:cat>
            <c:strRef>
              <c:f>'7. Particulates'!$J$70:$K$70</c:f>
              <c:strCache>
                <c:ptCount val="2"/>
                <c:pt idx="0">
                  <c:v>EPS 2019</c:v>
                </c:pt>
                <c:pt idx="1">
                  <c:v>EPA 2017</c:v>
                </c:pt>
              </c:strCache>
            </c:strRef>
          </c:cat>
          <c:val>
            <c:numRef>
              <c:f>'7. Particulates'!$J$72:$K$72</c:f>
              <c:numCache>
                <c:formatCode>_(* #,##0_);_(* \(#,##0\);_(* "-"??_);_(@_)</c:formatCode>
                <c:ptCount val="2"/>
                <c:pt idx="0">
                  <c:v>4523.5600000000004</c:v>
                </c:pt>
                <c:pt idx="1">
                  <c:v>5502.3108183988152</c:v>
                </c:pt>
              </c:numCache>
            </c:numRef>
          </c:val>
          <c:extLst>
            <c:ext xmlns:c16="http://schemas.microsoft.com/office/drawing/2014/chart" uri="{C3380CC4-5D6E-409C-BE32-E72D297353CC}">
              <c16:uniqueId val="{00000001-7BE9-4A4B-B56A-0281D2FE1443}"/>
            </c:ext>
          </c:extLst>
        </c:ser>
        <c:ser>
          <c:idx val="2"/>
          <c:order val="2"/>
          <c:tx>
            <c:strRef>
              <c:f>'7. Particulates'!$I$73</c:f>
              <c:strCache>
                <c:ptCount val="1"/>
                <c:pt idx="0">
                  <c:v>Residential Buildings Sector</c:v>
                </c:pt>
              </c:strCache>
            </c:strRef>
          </c:tx>
          <c:spPr>
            <a:solidFill>
              <a:schemeClr val="accent3"/>
            </a:solidFill>
            <a:ln>
              <a:noFill/>
            </a:ln>
            <a:effectLst/>
          </c:spPr>
          <c:invertIfNegative val="0"/>
          <c:cat>
            <c:strRef>
              <c:f>'7. Particulates'!$J$70:$K$70</c:f>
              <c:strCache>
                <c:ptCount val="2"/>
                <c:pt idx="0">
                  <c:v>EPS 2019</c:v>
                </c:pt>
                <c:pt idx="1">
                  <c:v>EPA 2017</c:v>
                </c:pt>
              </c:strCache>
            </c:strRef>
          </c:cat>
          <c:val>
            <c:numRef>
              <c:f>'7. Particulates'!$J$73:$K$73</c:f>
              <c:numCache>
                <c:formatCode>_(* #,##0_);_(* \(#,##0\);_(* "-"??_);_(@_)</c:formatCode>
                <c:ptCount val="2"/>
                <c:pt idx="0">
                  <c:v>18805.099999999999</c:v>
                </c:pt>
                <c:pt idx="1">
                  <c:v>17688.877138915184</c:v>
                </c:pt>
              </c:numCache>
            </c:numRef>
          </c:val>
          <c:extLst>
            <c:ext xmlns:c16="http://schemas.microsoft.com/office/drawing/2014/chart" uri="{C3380CC4-5D6E-409C-BE32-E72D297353CC}">
              <c16:uniqueId val="{00000002-7BE9-4A4B-B56A-0281D2FE1443}"/>
            </c:ext>
          </c:extLst>
        </c:ser>
        <c:ser>
          <c:idx val="3"/>
          <c:order val="3"/>
          <c:tx>
            <c:strRef>
              <c:f>'7. Particulates'!$I$74</c:f>
              <c:strCache>
                <c:ptCount val="1"/>
                <c:pt idx="0">
                  <c:v>Commercial Buildings Sector</c:v>
                </c:pt>
              </c:strCache>
            </c:strRef>
          </c:tx>
          <c:spPr>
            <a:solidFill>
              <a:schemeClr val="accent4"/>
            </a:solidFill>
            <a:ln>
              <a:noFill/>
            </a:ln>
            <a:effectLst/>
          </c:spPr>
          <c:invertIfNegative val="0"/>
          <c:cat>
            <c:strRef>
              <c:f>'7. Particulates'!$J$70:$K$70</c:f>
              <c:strCache>
                <c:ptCount val="2"/>
                <c:pt idx="0">
                  <c:v>EPS 2019</c:v>
                </c:pt>
                <c:pt idx="1">
                  <c:v>EPA 2017</c:v>
                </c:pt>
              </c:strCache>
            </c:strRef>
          </c:cat>
          <c:val>
            <c:numRef>
              <c:f>'7. Particulates'!$J$74:$K$74</c:f>
              <c:numCache>
                <c:formatCode>_(* #,##0_);_(* \(#,##0\);_(* "-"??_);_(@_)</c:formatCode>
                <c:ptCount val="2"/>
                <c:pt idx="0">
                  <c:v>2077.42</c:v>
                </c:pt>
                <c:pt idx="1">
                  <c:v>4808.2507080151345</c:v>
                </c:pt>
              </c:numCache>
            </c:numRef>
          </c:val>
          <c:extLst>
            <c:ext xmlns:c16="http://schemas.microsoft.com/office/drawing/2014/chart" uri="{C3380CC4-5D6E-409C-BE32-E72D297353CC}">
              <c16:uniqueId val="{00000003-7BE9-4A4B-B56A-0281D2FE1443}"/>
            </c:ext>
          </c:extLst>
        </c:ser>
        <c:ser>
          <c:idx val="4"/>
          <c:order val="4"/>
          <c:tx>
            <c:strRef>
              <c:f>'7. Particulates'!$I$75</c:f>
              <c:strCache>
                <c:ptCount val="1"/>
                <c:pt idx="0">
                  <c:v>Industry</c:v>
                </c:pt>
              </c:strCache>
            </c:strRef>
          </c:tx>
          <c:spPr>
            <a:solidFill>
              <a:schemeClr val="accent5"/>
            </a:solidFill>
            <a:ln>
              <a:noFill/>
            </a:ln>
            <a:effectLst/>
          </c:spPr>
          <c:invertIfNegative val="0"/>
          <c:cat>
            <c:strRef>
              <c:f>'7. Particulates'!$J$70:$K$70</c:f>
              <c:strCache>
                <c:ptCount val="2"/>
                <c:pt idx="0">
                  <c:v>EPS 2019</c:v>
                </c:pt>
                <c:pt idx="1">
                  <c:v>EPA 2017</c:v>
                </c:pt>
              </c:strCache>
            </c:strRef>
          </c:cat>
          <c:val>
            <c:numRef>
              <c:f>'7. Particulates'!$J$75:$K$75</c:f>
              <c:numCache>
                <c:formatCode>_(* #,##0_);_(* \(#,##0\);_(* "-"??_);_(@_)</c:formatCode>
                <c:ptCount val="2"/>
                <c:pt idx="0">
                  <c:v>86806.8</c:v>
                </c:pt>
                <c:pt idx="1">
                  <c:v>32510.034090754922</c:v>
                </c:pt>
              </c:numCache>
            </c:numRef>
          </c:val>
          <c:extLst>
            <c:ext xmlns:c16="http://schemas.microsoft.com/office/drawing/2014/chart" uri="{C3380CC4-5D6E-409C-BE32-E72D297353CC}">
              <c16:uniqueId val="{00000004-7BE9-4A4B-B56A-0281D2FE1443}"/>
            </c:ext>
          </c:extLst>
        </c:ser>
        <c:ser>
          <c:idx val="5"/>
          <c:order val="5"/>
          <c:tx>
            <c:strRef>
              <c:f>'7. Particulates'!$I$76</c:f>
              <c:strCache>
                <c:ptCount val="1"/>
                <c:pt idx="0">
                  <c:v>Nonroad</c:v>
                </c:pt>
              </c:strCache>
            </c:strRef>
          </c:tx>
          <c:spPr>
            <a:solidFill>
              <a:schemeClr val="accent6"/>
            </a:solidFill>
            <a:ln>
              <a:noFill/>
            </a:ln>
            <a:effectLst/>
          </c:spPr>
          <c:invertIfNegative val="0"/>
          <c:cat>
            <c:strRef>
              <c:f>'7. Particulates'!$J$70:$K$70</c:f>
              <c:strCache>
                <c:ptCount val="2"/>
                <c:pt idx="0">
                  <c:v>EPS 2019</c:v>
                </c:pt>
                <c:pt idx="1">
                  <c:v>EPA 2017</c:v>
                </c:pt>
              </c:strCache>
            </c:strRef>
          </c:cat>
          <c:val>
            <c:numRef>
              <c:f>'7. Particulates'!$J$76:$K$76</c:f>
              <c:numCache>
                <c:formatCode>_(* #,##0_);_(* \(#,##0\);_(* "-"??_);_(@_)</c:formatCode>
                <c:ptCount val="2"/>
                <c:pt idx="0">
                  <c:v>0</c:v>
                </c:pt>
                <c:pt idx="1">
                  <c:v>0</c:v>
                </c:pt>
              </c:numCache>
            </c:numRef>
          </c:val>
          <c:extLst>
            <c:ext xmlns:c16="http://schemas.microsoft.com/office/drawing/2014/chart" uri="{C3380CC4-5D6E-409C-BE32-E72D297353CC}">
              <c16:uniqueId val="{00000001-28F4-4F0B-BC30-352B235F1B72}"/>
            </c:ext>
          </c:extLst>
        </c:ser>
        <c:dLbls>
          <c:showLegendKey val="0"/>
          <c:showVal val="0"/>
          <c:showCatName val="0"/>
          <c:showSerName val="0"/>
          <c:showPercent val="0"/>
          <c:showBubbleSize val="0"/>
        </c:dLbls>
        <c:gapWidth val="80"/>
        <c:overlap val="100"/>
        <c:axId val="1724847296"/>
        <c:axId val="1724846464"/>
      </c:barChart>
      <c:catAx>
        <c:axId val="172484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6464"/>
        <c:crosses val="autoZero"/>
        <c:auto val="1"/>
        <c:lblAlgn val="ctr"/>
        <c:lblOffset val="100"/>
        <c:noMultiLvlLbl val="0"/>
      </c:catAx>
      <c:valAx>
        <c:axId val="1724846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Particulates'!$I$86</c:f>
              <c:strCache>
                <c:ptCount val="1"/>
                <c:pt idx="0">
                  <c:v>Transportation Sector</c:v>
                </c:pt>
              </c:strCache>
            </c:strRef>
          </c:tx>
          <c:spPr>
            <a:solidFill>
              <a:schemeClr val="accent1"/>
            </a:solidFill>
            <a:ln>
              <a:noFill/>
            </a:ln>
            <a:effectLst/>
          </c:spPr>
          <c:invertIfNegative val="0"/>
          <c:cat>
            <c:strRef>
              <c:f>'7. Particulates'!$J$85:$K$85</c:f>
              <c:strCache>
                <c:ptCount val="2"/>
                <c:pt idx="0">
                  <c:v>EPS 2019</c:v>
                </c:pt>
                <c:pt idx="1">
                  <c:v>EPA 2017</c:v>
                </c:pt>
              </c:strCache>
            </c:strRef>
          </c:cat>
          <c:val>
            <c:numRef>
              <c:f>'7. Particulates'!$J$86:$K$86</c:f>
              <c:numCache>
                <c:formatCode>_(* #,##0_);_(* \(#,##0\);_(* "-"??_);_(@_)</c:formatCode>
                <c:ptCount val="2"/>
                <c:pt idx="0">
                  <c:v>44700.4</c:v>
                </c:pt>
                <c:pt idx="1">
                  <c:v>48928.458031023947</c:v>
                </c:pt>
              </c:numCache>
            </c:numRef>
          </c:val>
          <c:extLst>
            <c:ext xmlns:c16="http://schemas.microsoft.com/office/drawing/2014/chart" uri="{C3380CC4-5D6E-409C-BE32-E72D297353CC}">
              <c16:uniqueId val="{00000000-ACA7-4C3C-9303-9A6EE82B17E8}"/>
            </c:ext>
          </c:extLst>
        </c:ser>
        <c:ser>
          <c:idx val="1"/>
          <c:order val="1"/>
          <c:tx>
            <c:strRef>
              <c:f>'7. Particulates'!$I$87</c:f>
              <c:strCache>
                <c:ptCount val="1"/>
                <c:pt idx="0">
                  <c:v>Electricity Sector</c:v>
                </c:pt>
              </c:strCache>
            </c:strRef>
          </c:tx>
          <c:spPr>
            <a:solidFill>
              <a:schemeClr val="accent2"/>
            </a:solidFill>
            <a:ln>
              <a:noFill/>
            </a:ln>
            <a:effectLst/>
          </c:spPr>
          <c:invertIfNegative val="0"/>
          <c:cat>
            <c:strRef>
              <c:f>'7. Particulates'!$J$85:$K$85</c:f>
              <c:strCache>
                <c:ptCount val="2"/>
                <c:pt idx="0">
                  <c:v>EPS 2019</c:v>
                </c:pt>
                <c:pt idx="1">
                  <c:v>EPA 2017</c:v>
                </c:pt>
              </c:strCache>
            </c:strRef>
          </c:cat>
          <c:val>
            <c:numRef>
              <c:f>'7. Particulates'!$J$87:$K$87</c:f>
              <c:numCache>
                <c:formatCode>_(* #,##0_);_(* \(#,##0\);_(* "-"??_);_(@_)</c:formatCode>
                <c:ptCount val="2"/>
                <c:pt idx="0">
                  <c:v>16946.400000000001</c:v>
                </c:pt>
                <c:pt idx="1">
                  <c:v>15770.130628770356</c:v>
                </c:pt>
              </c:numCache>
            </c:numRef>
          </c:val>
          <c:extLst>
            <c:ext xmlns:c16="http://schemas.microsoft.com/office/drawing/2014/chart" uri="{C3380CC4-5D6E-409C-BE32-E72D297353CC}">
              <c16:uniqueId val="{00000001-ACA7-4C3C-9303-9A6EE82B17E8}"/>
            </c:ext>
          </c:extLst>
        </c:ser>
        <c:ser>
          <c:idx val="2"/>
          <c:order val="2"/>
          <c:tx>
            <c:strRef>
              <c:f>'7. Particulates'!$I$88</c:f>
              <c:strCache>
                <c:ptCount val="1"/>
                <c:pt idx="0">
                  <c:v>Residential Buildings Sector</c:v>
                </c:pt>
              </c:strCache>
            </c:strRef>
          </c:tx>
          <c:spPr>
            <a:solidFill>
              <a:schemeClr val="accent3"/>
            </a:solidFill>
            <a:ln>
              <a:noFill/>
            </a:ln>
            <a:effectLst/>
          </c:spPr>
          <c:invertIfNegative val="0"/>
          <c:cat>
            <c:strRef>
              <c:f>'7. Particulates'!$J$85:$K$85</c:f>
              <c:strCache>
                <c:ptCount val="2"/>
                <c:pt idx="0">
                  <c:v>EPS 2019</c:v>
                </c:pt>
                <c:pt idx="1">
                  <c:v>EPA 2017</c:v>
                </c:pt>
              </c:strCache>
            </c:strRef>
          </c:cat>
          <c:val>
            <c:numRef>
              <c:f>'7. Particulates'!$J$88:$K$88</c:f>
              <c:numCache>
                <c:formatCode>_(* #,##0_);_(* \(#,##0\);_(* "-"??_);_(@_)</c:formatCode>
                <c:ptCount val="2"/>
                <c:pt idx="0">
                  <c:v>196515</c:v>
                </c:pt>
                <c:pt idx="1">
                  <c:v>164257.85889056453</c:v>
                </c:pt>
              </c:numCache>
            </c:numRef>
          </c:val>
          <c:extLst>
            <c:ext xmlns:c16="http://schemas.microsoft.com/office/drawing/2014/chart" uri="{C3380CC4-5D6E-409C-BE32-E72D297353CC}">
              <c16:uniqueId val="{00000002-ACA7-4C3C-9303-9A6EE82B17E8}"/>
            </c:ext>
          </c:extLst>
        </c:ser>
        <c:ser>
          <c:idx val="3"/>
          <c:order val="3"/>
          <c:tx>
            <c:strRef>
              <c:f>'7. Particulates'!$I$89</c:f>
              <c:strCache>
                <c:ptCount val="1"/>
                <c:pt idx="0">
                  <c:v>Commercial Buildings Sector</c:v>
                </c:pt>
              </c:strCache>
            </c:strRef>
          </c:tx>
          <c:spPr>
            <a:solidFill>
              <a:schemeClr val="accent4"/>
            </a:solidFill>
            <a:ln>
              <a:noFill/>
            </a:ln>
            <a:effectLst/>
          </c:spPr>
          <c:invertIfNegative val="0"/>
          <c:cat>
            <c:strRef>
              <c:f>'7. Particulates'!$J$85:$K$85</c:f>
              <c:strCache>
                <c:ptCount val="2"/>
                <c:pt idx="0">
                  <c:v>EPS 2019</c:v>
                </c:pt>
                <c:pt idx="1">
                  <c:v>EPA 2017</c:v>
                </c:pt>
              </c:strCache>
            </c:strRef>
          </c:cat>
          <c:val>
            <c:numRef>
              <c:f>'7. Particulates'!$J$89:$K$89</c:f>
              <c:numCache>
                <c:formatCode>_(* #,##0_);_(* \(#,##0\);_(* "-"??_);_(@_)</c:formatCode>
                <c:ptCount val="2"/>
                <c:pt idx="0">
                  <c:v>31801.3</c:v>
                </c:pt>
                <c:pt idx="1">
                  <c:v>76905.744809755939</c:v>
                </c:pt>
              </c:numCache>
            </c:numRef>
          </c:val>
          <c:extLst>
            <c:ext xmlns:c16="http://schemas.microsoft.com/office/drawing/2014/chart" uri="{C3380CC4-5D6E-409C-BE32-E72D297353CC}">
              <c16:uniqueId val="{00000003-ACA7-4C3C-9303-9A6EE82B17E8}"/>
            </c:ext>
          </c:extLst>
        </c:ser>
        <c:ser>
          <c:idx val="4"/>
          <c:order val="4"/>
          <c:tx>
            <c:strRef>
              <c:f>'7. Particulates'!$I$90</c:f>
              <c:strCache>
                <c:ptCount val="1"/>
                <c:pt idx="0">
                  <c:v>Industry</c:v>
                </c:pt>
              </c:strCache>
            </c:strRef>
          </c:tx>
          <c:spPr>
            <a:solidFill>
              <a:schemeClr val="accent5"/>
            </a:solidFill>
            <a:ln>
              <a:noFill/>
            </a:ln>
            <a:effectLst/>
          </c:spPr>
          <c:invertIfNegative val="0"/>
          <c:cat>
            <c:strRef>
              <c:f>'7. Particulates'!$J$85:$K$85</c:f>
              <c:strCache>
                <c:ptCount val="2"/>
                <c:pt idx="0">
                  <c:v>EPS 2019</c:v>
                </c:pt>
                <c:pt idx="1">
                  <c:v>EPA 2017</c:v>
                </c:pt>
              </c:strCache>
            </c:strRef>
          </c:cat>
          <c:val>
            <c:numRef>
              <c:f>'7. Particulates'!$J$90:$K$90</c:f>
              <c:numCache>
                <c:formatCode>_(* #,##0_);_(* \(#,##0\);_(* "-"??_);_(@_)</c:formatCode>
                <c:ptCount val="2"/>
                <c:pt idx="0">
                  <c:v>188779</c:v>
                </c:pt>
                <c:pt idx="1">
                  <c:v>155456.30682393018</c:v>
                </c:pt>
              </c:numCache>
            </c:numRef>
          </c:val>
          <c:extLst>
            <c:ext xmlns:c16="http://schemas.microsoft.com/office/drawing/2014/chart" uri="{C3380CC4-5D6E-409C-BE32-E72D297353CC}">
              <c16:uniqueId val="{00000004-ACA7-4C3C-9303-9A6EE82B17E8}"/>
            </c:ext>
          </c:extLst>
        </c:ser>
        <c:ser>
          <c:idx val="5"/>
          <c:order val="5"/>
          <c:tx>
            <c:strRef>
              <c:f>'7. Particulates'!$I$91</c:f>
              <c:strCache>
                <c:ptCount val="1"/>
                <c:pt idx="0">
                  <c:v>Nonroad</c:v>
                </c:pt>
              </c:strCache>
            </c:strRef>
          </c:tx>
          <c:spPr>
            <a:solidFill>
              <a:schemeClr val="accent6"/>
            </a:solidFill>
            <a:ln>
              <a:noFill/>
            </a:ln>
            <a:effectLst/>
          </c:spPr>
          <c:invertIfNegative val="0"/>
          <c:cat>
            <c:strRef>
              <c:f>'7. Particulates'!$J$85:$K$85</c:f>
              <c:strCache>
                <c:ptCount val="2"/>
                <c:pt idx="0">
                  <c:v>EPS 2019</c:v>
                </c:pt>
                <c:pt idx="1">
                  <c:v>EPA 2017</c:v>
                </c:pt>
              </c:strCache>
            </c:strRef>
          </c:cat>
          <c:val>
            <c:numRef>
              <c:f>'7. Particulates'!$J$91:$K$91</c:f>
              <c:numCache>
                <c:formatCode>_(* #,##0_);_(* \(#,##0\);_(* "-"??_);_(@_)</c:formatCode>
                <c:ptCount val="2"/>
                <c:pt idx="0">
                  <c:v>0</c:v>
                </c:pt>
                <c:pt idx="1">
                  <c:v>0</c:v>
                </c:pt>
              </c:numCache>
            </c:numRef>
          </c:val>
          <c:extLst>
            <c:ext xmlns:c16="http://schemas.microsoft.com/office/drawing/2014/chart" uri="{C3380CC4-5D6E-409C-BE32-E72D297353CC}">
              <c16:uniqueId val="{00000001-8392-49D1-8F7A-F68DD57E8A2C}"/>
            </c:ext>
          </c:extLst>
        </c:ser>
        <c:dLbls>
          <c:showLegendKey val="0"/>
          <c:showVal val="0"/>
          <c:showCatName val="0"/>
          <c:showSerName val="0"/>
          <c:showPercent val="0"/>
          <c:showBubbleSize val="0"/>
        </c:dLbls>
        <c:gapWidth val="80"/>
        <c:overlap val="100"/>
        <c:axId val="1730372256"/>
        <c:axId val="1730377248"/>
      </c:barChart>
      <c:catAx>
        <c:axId val="173037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7248"/>
        <c:crosses val="autoZero"/>
        <c:auto val="1"/>
        <c:lblAlgn val="ctr"/>
        <c:lblOffset val="100"/>
        <c:noMultiLvlLbl val="0"/>
      </c:catAx>
      <c:valAx>
        <c:axId val="1730377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2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Particulates'!$I$102</c:f>
              <c:strCache>
                <c:ptCount val="1"/>
                <c:pt idx="0">
                  <c:v>Transportation Sector</c:v>
                </c:pt>
              </c:strCache>
            </c:strRef>
          </c:tx>
          <c:spPr>
            <a:solidFill>
              <a:schemeClr val="accent1"/>
            </a:solidFill>
            <a:ln>
              <a:noFill/>
            </a:ln>
            <a:effectLst/>
          </c:spPr>
          <c:invertIfNegative val="0"/>
          <c:cat>
            <c:strRef>
              <c:f>'7. Particulates'!$J$101:$K$101</c:f>
              <c:strCache>
                <c:ptCount val="2"/>
                <c:pt idx="0">
                  <c:v>EPS 2019</c:v>
                </c:pt>
                <c:pt idx="1">
                  <c:v>EPA 2017</c:v>
                </c:pt>
              </c:strCache>
            </c:strRef>
          </c:cat>
          <c:val>
            <c:numRef>
              <c:f>'7. Particulates'!$J$102:$K$102</c:f>
              <c:numCache>
                <c:formatCode>_(* #,##0_);_(* \(#,##0\);_(* "-"??_);_(@_)</c:formatCode>
                <c:ptCount val="2"/>
                <c:pt idx="0">
                  <c:v>1449410</c:v>
                </c:pt>
                <c:pt idx="1">
                  <c:v>1663886.8903605521</c:v>
                </c:pt>
              </c:numCache>
            </c:numRef>
          </c:val>
          <c:extLst>
            <c:ext xmlns:c16="http://schemas.microsoft.com/office/drawing/2014/chart" uri="{C3380CC4-5D6E-409C-BE32-E72D297353CC}">
              <c16:uniqueId val="{00000000-BB11-4A7A-9DAE-62CB7A10F7D3}"/>
            </c:ext>
          </c:extLst>
        </c:ser>
        <c:ser>
          <c:idx val="1"/>
          <c:order val="1"/>
          <c:tx>
            <c:strRef>
              <c:f>'7. Particulates'!$I$103</c:f>
              <c:strCache>
                <c:ptCount val="1"/>
                <c:pt idx="0">
                  <c:v>Electricity Sector</c:v>
                </c:pt>
              </c:strCache>
            </c:strRef>
          </c:tx>
          <c:spPr>
            <a:solidFill>
              <a:schemeClr val="accent2"/>
            </a:solidFill>
            <a:ln>
              <a:noFill/>
            </a:ln>
            <a:effectLst/>
          </c:spPr>
          <c:invertIfNegative val="0"/>
          <c:cat>
            <c:strRef>
              <c:f>'7. Particulates'!$J$101:$K$101</c:f>
              <c:strCache>
                <c:ptCount val="2"/>
                <c:pt idx="0">
                  <c:v>EPS 2019</c:v>
                </c:pt>
                <c:pt idx="1">
                  <c:v>EPA 2017</c:v>
                </c:pt>
              </c:strCache>
            </c:strRef>
          </c:cat>
          <c:val>
            <c:numRef>
              <c:f>'7. Particulates'!$J$103:$K$103</c:f>
              <c:numCache>
                <c:formatCode>_(* #,##0_);_(* \(#,##0\);_(* "-"??_);_(@_)</c:formatCode>
                <c:ptCount val="2"/>
                <c:pt idx="0">
                  <c:v>26891.9</c:v>
                </c:pt>
                <c:pt idx="1">
                  <c:v>28933.265013072501</c:v>
                </c:pt>
              </c:numCache>
            </c:numRef>
          </c:val>
          <c:extLst>
            <c:ext xmlns:c16="http://schemas.microsoft.com/office/drawing/2014/chart" uri="{C3380CC4-5D6E-409C-BE32-E72D297353CC}">
              <c16:uniqueId val="{00000001-BB11-4A7A-9DAE-62CB7A10F7D3}"/>
            </c:ext>
          </c:extLst>
        </c:ser>
        <c:ser>
          <c:idx val="2"/>
          <c:order val="2"/>
          <c:tx>
            <c:strRef>
              <c:f>'7. Particulates'!$I$104</c:f>
              <c:strCache>
                <c:ptCount val="1"/>
                <c:pt idx="0">
                  <c:v>Residential Buildings Sector</c:v>
                </c:pt>
              </c:strCache>
            </c:strRef>
          </c:tx>
          <c:spPr>
            <a:solidFill>
              <a:schemeClr val="accent3"/>
            </a:solidFill>
            <a:ln>
              <a:noFill/>
            </a:ln>
            <a:effectLst/>
          </c:spPr>
          <c:invertIfNegative val="0"/>
          <c:cat>
            <c:strRef>
              <c:f>'7. Particulates'!$J$101:$K$101</c:f>
              <c:strCache>
                <c:ptCount val="2"/>
                <c:pt idx="0">
                  <c:v>EPS 2019</c:v>
                </c:pt>
                <c:pt idx="1">
                  <c:v>EPA 2017</c:v>
                </c:pt>
              </c:strCache>
            </c:strRef>
          </c:cat>
          <c:val>
            <c:numRef>
              <c:f>'7. Particulates'!$J$104:$K$104</c:f>
              <c:numCache>
                <c:formatCode>_(* #,##0_);_(* \(#,##0\);_(* "-"??_);_(@_)</c:formatCode>
                <c:ptCount val="2"/>
                <c:pt idx="0">
                  <c:v>298830</c:v>
                </c:pt>
                <c:pt idx="1">
                  <c:v>315281.11583098618</c:v>
                </c:pt>
              </c:numCache>
            </c:numRef>
          </c:val>
          <c:extLst>
            <c:ext xmlns:c16="http://schemas.microsoft.com/office/drawing/2014/chart" uri="{C3380CC4-5D6E-409C-BE32-E72D297353CC}">
              <c16:uniqueId val="{00000002-BB11-4A7A-9DAE-62CB7A10F7D3}"/>
            </c:ext>
          </c:extLst>
        </c:ser>
        <c:ser>
          <c:idx val="3"/>
          <c:order val="3"/>
          <c:tx>
            <c:strRef>
              <c:f>'7. Particulates'!$I$105</c:f>
              <c:strCache>
                <c:ptCount val="1"/>
                <c:pt idx="0">
                  <c:v>Commercial Buildings Sector</c:v>
                </c:pt>
              </c:strCache>
            </c:strRef>
          </c:tx>
          <c:spPr>
            <a:solidFill>
              <a:schemeClr val="accent4"/>
            </a:solidFill>
            <a:ln>
              <a:noFill/>
            </a:ln>
            <a:effectLst/>
          </c:spPr>
          <c:invertIfNegative val="0"/>
          <c:cat>
            <c:strRef>
              <c:f>'7. Particulates'!$J$101:$K$101</c:f>
              <c:strCache>
                <c:ptCount val="2"/>
                <c:pt idx="0">
                  <c:v>EPS 2019</c:v>
                </c:pt>
                <c:pt idx="1">
                  <c:v>EPA 2017</c:v>
                </c:pt>
              </c:strCache>
            </c:strRef>
          </c:cat>
          <c:val>
            <c:numRef>
              <c:f>'7. Particulates'!$J$105:$K$105</c:f>
              <c:numCache>
                <c:formatCode>_(* #,##0_);_(* \(#,##0\);_(* "-"??_);_(@_)</c:formatCode>
                <c:ptCount val="2"/>
                <c:pt idx="0">
                  <c:v>18211.5</c:v>
                </c:pt>
                <c:pt idx="1">
                  <c:v>30704.749543556463</c:v>
                </c:pt>
              </c:numCache>
            </c:numRef>
          </c:val>
          <c:extLst>
            <c:ext xmlns:c16="http://schemas.microsoft.com/office/drawing/2014/chart" uri="{C3380CC4-5D6E-409C-BE32-E72D297353CC}">
              <c16:uniqueId val="{00000003-BB11-4A7A-9DAE-62CB7A10F7D3}"/>
            </c:ext>
          </c:extLst>
        </c:ser>
        <c:ser>
          <c:idx val="4"/>
          <c:order val="4"/>
          <c:tx>
            <c:strRef>
              <c:f>'7. Particulates'!$I$106</c:f>
              <c:strCache>
                <c:ptCount val="1"/>
                <c:pt idx="0">
                  <c:v>Industry</c:v>
                </c:pt>
              </c:strCache>
            </c:strRef>
          </c:tx>
          <c:spPr>
            <a:solidFill>
              <a:schemeClr val="accent5"/>
            </a:solidFill>
            <a:ln>
              <a:noFill/>
            </a:ln>
            <a:effectLst/>
          </c:spPr>
          <c:invertIfNegative val="0"/>
          <c:cat>
            <c:strRef>
              <c:f>'7. Particulates'!$J$101:$K$101</c:f>
              <c:strCache>
                <c:ptCount val="2"/>
                <c:pt idx="0">
                  <c:v>EPS 2019</c:v>
                </c:pt>
                <c:pt idx="1">
                  <c:v>EPA 2017</c:v>
                </c:pt>
              </c:strCache>
            </c:strRef>
          </c:cat>
          <c:val>
            <c:numRef>
              <c:f>'7. Particulates'!$J$106:$K$106</c:f>
              <c:numCache>
                <c:formatCode>_(* #,##0_);_(* \(#,##0\);_(* "-"??_);_(@_)</c:formatCode>
                <c:ptCount val="2"/>
                <c:pt idx="0">
                  <c:v>6780740</c:v>
                </c:pt>
                <c:pt idx="1">
                  <c:v>6608013.2974355873</c:v>
                </c:pt>
              </c:numCache>
            </c:numRef>
          </c:val>
          <c:extLst>
            <c:ext xmlns:c16="http://schemas.microsoft.com/office/drawing/2014/chart" uri="{C3380CC4-5D6E-409C-BE32-E72D297353CC}">
              <c16:uniqueId val="{00000004-BB11-4A7A-9DAE-62CB7A10F7D3}"/>
            </c:ext>
          </c:extLst>
        </c:ser>
        <c:ser>
          <c:idx val="5"/>
          <c:order val="5"/>
          <c:tx>
            <c:strRef>
              <c:f>'7. Particulates'!$I$107</c:f>
              <c:strCache>
                <c:ptCount val="1"/>
                <c:pt idx="0">
                  <c:v>Nonroad</c:v>
                </c:pt>
              </c:strCache>
            </c:strRef>
          </c:tx>
          <c:spPr>
            <a:solidFill>
              <a:schemeClr val="accent6"/>
            </a:solidFill>
            <a:ln>
              <a:noFill/>
            </a:ln>
            <a:effectLst/>
          </c:spPr>
          <c:invertIfNegative val="0"/>
          <c:cat>
            <c:strRef>
              <c:f>'7. Particulates'!$J$101:$K$101</c:f>
              <c:strCache>
                <c:ptCount val="2"/>
                <c:pt idx="0">
                  <c:v>EPS 2019</c:v>
                </c:pt>
                <c:pt idx="1">
                  <c:v>EPA 2017</c:v>
                </c:pt>
              </c:strCache>
            </c:strRef>
          </c:cat>
          <c:val>
            <c:numRef>
              <c:f>'7. Particulates'!$J$107:$K$107</c:f>
              <c:numCache>
                <c:formatCode>_(* #,##0_);_(* \(#,##0\);_(* "-"??_);_(@_)</c:formatCode>
                <c:ptCount val="2"/>
                <c:pt idx="0">
                  <c:v>0</c:v>
                </c:pt>
                <c:pt idx="1">
                  <c:v>0</c:v>
                </c:pt>
              </c:numCache>
            </c:numRef>
          </c:val>
          <c:extLst>
            <c:ext xmlns:c16="http://schemas.microsoft.com/office/drawing/2014/chart" uri="{C3380CC4-5D6E-409C-BE32-E72D297353CC}">
              <c16:uniqueId val="{00000001-A1AF-4399-98BB-A7B2E1002E17}"/>
            </c:ext>
          </c:extLst>
        </c:ser>
        <c:dLbls>
          <c:showLegendKey val="0"/>
          <c:showVal val="0"/>
          <c:showCatName val="0"/>
          <c:showSerName val="0"/>
          <c:showPercent val="0"/>
          <c:showBubbleSize val="0"/>
        </c:dLbls>
        <c:gapWidth val="80"/>
        <c:overlap val="100"/>
        <c:axId val="1648620096"/>
        <c:axId val="1648622592"/>
      </c:barChart>
      <c:catAx>
        <c:axId val="164862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2592"/>
        <c:crosses val="autoZero"/>
        <c:auto val="1"/>
        <c:lblAlgn val="ctr"/>
        <c:lblOffset val="100"/>
        <c:noMultiLvlLbl val="0"/>
      </c:catAx>
      <c:valAx>
        <c:axId val="1648622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0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Particulates'!$I$121</c:f>
              <c:strCache>
                <c:ptCount val="1"/>
                <c:pt idx="0">
                  <c:v>Transportation Sector</c:v>
                </c:pt>
              </c:strCache>
            </c:strRef>
          </c:tx>
          <c:spPr>
            <a:solidFill>
              <a:schemeClr val="accent1"/>
            </a:solidFill>
            <a:ln>
              <a:noFill/>
            </a:ln>
            <a:effectLst/>
          </c:spPr>
          <c:invertIfNegative val="0"/>
          <c:cat>
            <c:strRef>
              <c:f>'7. Particulates'!$J$120:$K$120</c:f>
              <c:strCache>
                <c:ptCount val="2"/>
                <c:pt idx="0">
                  <c:v>EPS 2019</c:v>
                </c:pt>
                <c:pt idx="1">
                  <c:v>EPA 2017</c:v>
                </c:pt>
              </c:strCache>
            </c:strRef>
          </c:cat>
          <c:val>
            <c:numRef>
              <c:f>'7. Particulates'!$J$121:$K$121</c:f>
              <c:numCache>
                <c:formatCode>_(* #,##0_);_(* \(#,##0\);_(* "-"??_);_(@_)</c:formatCode>
                <c:ptCount val="2"/>
                <c:pt idx="0">
                  <c:v>15973900</c:v>
                </c:pt>
                <c:pt idx="1">
                  <c:v>18479880.193625078</c:v>
                </c:pt>
              </c:numCache>
            </c:numRef>
          </c:val>
          <c:extLst>
            <c:ext xmlns:c16="http://schemas.microsoft.com/office/drawing/2014/chart" uri="{C3380CC4-5D6E-409C-BE32-E72D297353CC}">
              <c16:uniqueId val="{00000000-3AB8-43C0-BEE2-74EA497747E7}"/>
            </c:ext>
          </c:extLst>
        </c:ser>
        <c:ser>
          <c:idx val="1"/>
          <c:order val="1"/>
          <c:tx>
            <c:strRef>
              <c:f>'7. Particulates'!$I$122</c:f>
              <c:strCache>
                <c:ptCount val="1"/>
                <c:pt idx="0">
                  <c:v>Electricity Sector</c:v>
                </c:pt>
              </c:strCache>
            </c:strRef>
          </c:tx>
          <c:spPr>
            <a:solidFill>
              <a:schemeClr val="accent2"/>
            </a:solidFill>
            <a:ln>
              <a:noFill/>
            </a:ln>
            <a:effectLst/>
          </c:spPr>
          <c:invertIfNegative val="0"/>
          <c:cat>
            <c:strRef>
              <c:f>'7. Particulates'!$J$120:$K$120</c:f>
              <c:strCache>
                <c:ptCount val="2"/>
                <c:pt idx="0">
                  <c:v>EPS 2019</c:v>
                </c:pt>
                <c:pt idx="1">
                  <c:v>EPA 2017</c:v>
                </c:pt>
              </c:strCache>
            </c:strRef>
          </c:cat>
          <c:val>
            <c:numRef>
              <c:f>'7. Particulates'!$J$122:$K$122</c:f>
              <c:numCache>
                <c:formatCode>_(* #,##0_);_(* \(#,##0\);_(* "-"??_);_(@_)</c:formatCode>
                <c:ptCount val="2"/>
                <c:pt idx="0">
                  <c:v>391278</c:v>
                </c:pt>
                <c:pt idx="1">
                  <c:v>533370.27702378295</c:v>
                </c:pt>
              </c:numCache>
            </c:numRef>
          </c:val>
          <c:extLst>
            <c:ext xmlns:c16="http://schemas.microsoft.com/office/drawing/2014/chart" uri="{C3380CC4-5D6E-409C-BE32-E72D297353CC}">
              <c16:uniqueId val="{00000001-3AB8-43C0-BEE2-74EA497747E7}"/>
            </c:ext>
          </c:extLst>
        </c:ser>
        <c:ser>
          <c:idx val="2"/>
          <c:order val="2"/>
          <c:tx>
            <c:strRef>
              <c:f>'7. Particulates'!$I$123</c:f>
              <c:strCache>
                <c:ptCount val="1"/>
                <c:pt idx="0">
                  <c:v>Residential Buildings Sector</c:v>
                </c:pt>
              </c:strCache>
            </c:strRef>
          </c:tx>
          <c:spPr>
            <a:solidFill>
              <a:schemeClr val="accent3"/>
            </a:solidFill>
            <a:ln>
              <a:noFill/>
            </a:ln>
            <a:effectLst/>
          </c:spPr>
          <c:invertIfNegative val="0"/>
          <c:cat>
            <c:strRef>
              <c:f>'7. Particulates'!$J$120:$K$120</c:f>
              <c:strCache>
                <c:ptCount val="2"/>
                <c:pt idx="0">
                  <c:v>EPS 2019</c:v>
                </c:pt>
                <c:pt idx="1">
                  <c:v>EPA 2017</c:v>
                </c:pt>
              </c:strCache>
            </c:strRef>
          </c:cat>
          <c:val>
            <c:numRef>
              <c:f>'7. Particulates'!$J$123:$K$123</c:f>
              <c:numCache>
                <c:formatCode>_(* #,##0_);_(* \(#,##0\);_(* "-"??_);_(@_)</c:formatCode>
                <c:ptCount val="2"/>
                <c:pt idx="0">
                  <c:v>2137370</c:v>
                </c:pt>
                <c:pt idx="1">
                  <c:v>2272763.5846088403</c:v>
                </c:pt>
              </c:numCache>
            </c:numRef>
          </c:val>
          <c:extLst>
            <c:ext xmlns:c16="http://schemas.microsoft.com/office/drawing/2014/chart" uri="{C3380CC4-5D6E-409C-BE32-E72D297353CC}">
              <c16:uniqueId val="{00000002-3AB8-43C0-BEE2-74EA497747E7}"/>
            </c:ext>
          </c:extLst>
        </c:ser>
        <c:ser>
          <c:idx val="3"/>
          <c:order val="3"/>
          <c:tx>
            <c:strRef>
              <c:f>'7. Particulates'!$I$124</c:f>
              <c:strCache>
                <c:ptCount val="1"/>
                <c:pt idx="0">
                  <c:v>Commercial Buildings Sector</c:v>
                </c:pt>
              </c:strCache>
            </c:strRef>
          </c:tx>
          <c:spPr>
            <a:solidFill>
              <a:schemeClr val="accent4"/>
            </a:solidFill>
            <a:ln>
              <a:noFill/>
            </a:ln>
            <a:effectLst/>
          </c:spPr>
          <c:invertIfNegative val="0"/>
          <c:cat>
            <c:strRef>
              <c:f>'7. Particulates'!$J$120:$K$120</c:f>
              <c:strCache>
                <c:ptCount val="2"/>
                <c:pt idx="0">
                  <c:v>EPS 2019</c:v>
                </c:pt>
                <c:pt idx="1">
                  <c:v>EPA 2017</c:v>
                </c:pt>
              </c:strCache>
            </c:strRef>
          </c:cat>
          <c:val>
            <c:numRef>
              <c:f>'7. Particulates'!$J$124:$K$124</c:f>
              <c:numCache>
                <c:formatCode>_(* #,##0_);_(* \(#,##0\);_(* "-"??_);_(@_)</c:formatCode>
                <c:ptCount val="2"/>
                <c:pt idx="0">
                  <c:v>114465</c:v>
                </c:pt>
                <c:pt idx="1">
                  <c:v>190659.09523463089</c:v>
                </c:pt>
              </c:numCache>
            </c:numRef>
          </c:val>
          <c:extLst>
            <c:ext xmlns:c16="http://schemas.microsoft.com/office/drawing/2014/chart" uri="{C3380CC4-5D6E-409C-BE32-E72D297353CC}">
              <c16:uniqueId val="{00000003-3AB8-43C0-BEE2-74EA497747E7}"/>
            </c:ext>
          </c:extLst>
        </c:ser>
        <c:ser>
          <c:idx val="4"/>
          <c:order val="4"/>
          <c:tx>
            <c:strRef>
              <c:f>'7. Particulates'!$I$125</c:f>
              <c:strCache>
                <c:ptCount val="1"/>
                <c:pt idx="0">
                  <c:v>Industry</c:v>
                </c:pt>
              </c:strCache>
            </c:strRef>
          </c:tx>
          <c:spPr>
            <a:solidFill>
              <a:schemeClr val="accent5"/>
            </a:solidFill>
            <a:ln>
              <a:noFill/>
            </a:ln>
            <a:effectLst/>
          </c:spPr>
          <c:invertIfNegative val="0"/>
          <c:cat>
            <c:strRef>
              <c:f>'7. Particulates'!$J$120:$K$120</c:f>
              <c:strCache>
                <c:ptCount val="2"/>
                <c:pt idx="0">
                  <c:v>EPS 2019</c:v>
                </c:pt>
                <c:pt idx="1">
                  <c:v>EPA 2017</c:v>
                </c:pt>
              </c:strCache>
            </c:strRef>
          </c:cat>
          <c:val>
            <c:numRef>
              <c:f>'7. Particulates'!$J$125:$K$125</c:f>
              <c:numCache>
                <c:formatCode>_(* #,##0_);_(* \(#,##0\);_(* "-"??_);_(@_)</c:formatCode>
                <c:ptCount val="2"/>
                <c:pt idx="0">
                  <c:v>14268400</c:v>
                </c:pt>
                <c:pt idx="1">
                  <c:v>3476743.1285955627</c:v>
                </c:pt>
              </c:numCache>
            </c:numRef>
          </c:val>
          <c:extLst>
            <c:ext xmlns:c16="http://schemas.microsoft.com/office/drawing/2014/chart" uri="{C3380CC4-5D6E-409C-BE32-E72D297353CC}">
              <c16:uniqueId val="{00000004-3AB8-43C0-BEE2-74EA497747E7}"/>
            </c:ext>
          </c:extLst>
        </c:ser>
        <c:ser>
          <c:idx val="5"/>
          <c:order val="5"/>
          <c:tx>
            <c:strRef>
              <c:f>'7. Particulates'!$I$126</c:f>
              <c:strCache>
                <c:ptCount val="1"/>
                <c:pt idx="0">
                  <c:v>Nonroad</c:v>
                </c:pt>
              </c:strCache>
            </c:strRef>
          </c:tx>
          <c:spPr>
            <a:solidFill>
              <a:schemeClr val="accent6"/>
            </a:solidFill>
            <a:ln>
              <a:noFill/>
            </a:ln>
            <a:effectLst/>
          </c:spPr>
          <c:invertIfNegative val="0"/>
          <c:cat>
            <c:strRef>
              <c:f>'7. Particulates'!$J$120:$K$120</c:f>
              <c:strCache>
                <c:ptCount val="2"/>
                <c:pt idx="0">
                  <c:v>EPS 2019</c:v>
                </c:pt>
                <c:pt idx="1">
                  <c:v>EPA 2017</c:v>
                </c:pt>
              </c:strCache>
            </c:strRef>
          </c:cat>
          <c:val>
            <c:numRef>
              <c:f>'7. Particulates'!$J$126:$K$126</c:f>
              <c:numCache>
                <c:formatCode>_(* #,##0_);_(* \(#,##0\);_(* "-"??_);_(@_)</c:formatCode>
                <c:ptCount val="2"/>
                <c:pt idx="0">
                  <c:v>0</c:v>
                </c:pt>
                <c:pt idx="1">
                  <c:v>0</c:v>
                </c:pt>
              </c:numCache>
            </c:numRef>
          </c:val>
          <c:extLst>
            <c:ext xmlns:c16="http://schemas.microsoft.com/office/drawing/2014/chart" uri="{C3380CC4-5D6E-409C-BE32-E72D297353CC}">
              <c16:uniqueId val="{00000001-A3A1-47B2-BDEC-13B745D28144}"/>
            </c:ext>
          </c:extLst>
        </c:ser>
        <c:dLbls>
          <c:showLegendKey val="0"/>
          <c:showVal val="0"/>
          <c:showCatName val="0"/>
          <c:showSerName val="0"/>
          <c:showPercent val="0"/>
          <c:showBubbleSize val="0"/>
        </c:dLbls>
        <c:gapWidth val="80"/>
        <c:overlap val="100"/>
        <c:axId val="1724839808"/>
        <c:axId val="1724851456"/>
      </c:barChart>
      <c:catAx>
        <c:axId val="172483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51456"/>
        <c:crosses val="autoZero"/>
        <c:auto val="1"/>
        <c:lblAlgn val="ctr"/>
        <c:lblOffset val="100"/>
        <c:noMultiLvlLbl val="0"/>
      </c:catAx>
      <c:valAx>
        <c:axId val="17248514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Particulates'!$I$139</c:f>
              <c:strCache>
                <c:ptCount val="1"/>
                <c:pt idx="0">
                  <c:v>Transportation Sector</c:v>
                </c:pt>
              </c:strCache>
            </c:strRef>
          </c:tx>
          <c:spPr>
            <a:solidFill>
              <a:schemeClr val="accent1"/>
            </a:solidFill>
            <a:ln>
              <a:noFill/>
            </a:ln>
            <a:effectLst/>
          </c:spPr>
          <c:invertIfNegative val="0"/>
          <c:cat>
            <c:strRef>
              <c:f>'7. Particulates'!$J$138:$K$138</c:f>
              <c:strCache>
                <c:ptCount val="2"/>
                <c:pt idx="0">
                  <c:v>EPS 2019</c:v>
                </c:pt>
                <c:pt idx="1">
                  <c:v>EPA 2017</c:v>
                </c:pt>
              </c:strCache>
            </c:strRef>
          </c:cat>
          <c:val>
            <c:numRef>
              <c:f>'7. Particulates'!$J$139:$K$139</c:f>
              <c:numCache>
                <c:formatCode>_(* #,##0_);_(* \(#,##0\);_(* "-"??_);_(@_)</c:formatCode>
                <c:ptCount val="2"/>
                <c:pt idx="0">
                  <c:v>248420</c:v>
                </c:pt>
                <c:pt idx="1">
                  <c:v>274079.15197655367</c:v>
                </c:pt>
              </c:numCache>
            </c:numRef>
          </c:val>
          <c:extLst>
            <c:ext xmlns:c16="http://schemas.microsoft.com/office/drawing/2014/chart" uri="{C3380CC4-5D6E-409C-BE32-E72D297353CC}">
              <c16:uniqueId val="{00000000-4909-43E0-89AE-F1E0A977477B}"/>
            </c:ext>
          </c:extLst>
        </c:ser>
        <c:ser>
          <c:idx val="1"/>
          <c:order val="1"/>
          <c:tx>
            <c:strRef>
              <c:f>'7. Particulates'!$I$140</c:f>
              <c:strCache>
                <c:ptCount val="1"/>
                <c:pt idx="0">
                  <c:v>Electricity Sector</c:v>
                </c:pt>
              </c:strCache>
            </c:strRef>
          </c:tx>
          <c:spPr>
            <a:solidFill>
              <a:schemeClr val="accent2"/>
            </a:solidFill>
            <a:ln>
              <a:noFill/>
            </a:ln>
            <a:effectLst/>
          </c:spPr>
          <c:invertIfNegative val="0"/>
          <c:cat>
            <c:strRef>
              <c:f>'7. Particulates'!$J$138:$K$138</c:f>
              <c:strCache>
                <c:ptCount val="2"/>
                <c:pt idx="0">
                  <c:v>EPS 2019</c:v>
                </c:pt>
                <c:pt idx="1">
                  <c:v>EPA 2017</c:v>
                </c:pt>
              </c:strCache>
            </c:strRef>
          </c:cat>
          <c:val>
            <c:numRef>
              <c:f>'7. Particulates'!$J$140:$K$140</c:f>
              <c:numCache>
                <c:formatCode>_(* #,##0_);_(* \(#,##0\);_(* "-"??_);_(@_)</c:formatCode>
                <c:ptCount val="2"/>
                <c:pt idx="0">
                  <c:v>88609.8</c:v>
                </c:pt>
                <c:pt idx="1">
                  <c:v>119673.91238853216</c:v>
                </c:pt>
              </c:numCache>
            </c:numRef>
          </c:val>
          <c:extLst>
            <c:ext xmlns:c16="http://schemas.microsoft.com/office/drawing/2014/chart" uri="{C3380CC4-5D6E-409C-BE32-E72D297353CC}">
              <c16:uniqueId val="{00000001-4909-43E0-89AE-F1E0A977477B}"/>
            </c:ext>
          </c:extLst>
        </c:ser>
        <c:ser>
          <c:idx val="2"/>
          <c:order val="2"/>
          <c:tx>
            <c:strRef>
              <c:f>'7. Particulates'!$I$141</c:f>
              <c:strCache>
                <c:ptCount val="1"/>
                <c:pt idx="0">
                  <c:v>Residential Buildings Sector</c:v>
                </c:pt>
              </c:strCache>
            </c:strRef>
          </c:tx>
          <c:spPr>
            <a:solidFill>
              <a:schemeClr val="accent3"/>
            </a:solidFill>
            <a:ln>
              <a:noFill/>
            </a:ln>
            <a:effectLst/>
          </c:spPr>
          <c:invertIfNegative val="0"/>
          <c:cat>
            <c:strRef>
              <c:f>'7. Particulates'!$J$138:$K$138</c:f>
              <c:strCache>
                <c:ptCount val="2"/>
                <c:pt idx="0">
                  <c:v>EPS 2019</c:v>
                </c:pt>
                <c:pt idx="1">
                  <c:v>EPA 2017</c:v>
                </c:pt>
              </c:strCache>
            </c:strRef>
          </c:cat>
          <c:val>
            <c:numRef>
              <c:f>'7. Particulates'!$J$141:$K$141</c:f>
              <c:numCache>
                <c:formatCode>_(* #,##0_);_(* \(#,##0\);_(* "-"??_);_(@_)</c:formatCode>
                <c:ptCount val="2"/>
                <c:pt idx="0">
                  <c:v>370127</c:v>
                </c:pt>
                <c:pt idx="1">
                  <c:v>314926.6232768984</c:v>
                </c:pt>
              </c:numCache>
            </c:numRef>
          </c:val>
          <c:extLst>
            <c:ext xmlns:c16="http://schemas.microsoft.com/office/drawing/2014/chart" uri="{C3380CC4-5D6E-409C-BE32-E72D297353CC}">
              <c16:uniqueId val="{00000002-4909-43E0-89AE-F1E0A977477B}"/>
            </c:ext>
          </c:extLst>
        </c:ser>
        <c:ser>
          <c:idx val="3"/>
          <c:order val="3"/>
          <c:tx>
            <c:strRef>
              <c:f>'7. Particulates'!$I$142</c:f>
              <c:strCache>
                <c:ptCount val="1"/>
                <c:pt idx="0">
                  <c:v>Commercial Buildings Sector</c:v>
                </c:pt>
              </c:strCache>
            </c:strRef>
          </c:tx>
          <c:spPr>
            <a:solidFill>
              <a:schemeClr val="accent4"/>
            </a:solidFill>
            <a:ln>
              <a:noFill/>
            </a:ln>
            <a:effectLst/>
          </c:spPr>
          <c:invertIfNegative val="0"/>
          <c:cat>
            <c:strRef>
              <c:f>'7. Particulates'!$J$138:$K$138</c:f>
              <c:strCache>
                <c:ptCount val="2"/>
                <c:pt idx="0">
                  <c:v>EPS 2019</c:v>
                </c:pt>
                <c:pt idx="1">
                  <c:v>EPA 2017</c:v>
                </c:pt>
              </c:strCache>
            </c:strRef>
          </c:cat>
          <c:val>
            <c:numRef>
              <c:f>'7. Particulates'!$J$142:$K$142</c:f>
              <c:numCache>
                <c:formatCode>_(* #,##0_);_(* \(#,##0\);_(* "-"??_);_(@_)</c:formatCode>
                <c:ptCount val="2"/>
                <c:pt idx="0">
                  <c:v>54920.4</c:v>
                </c:pt>
                <c:pt idx="1">
                  <c:v>136498.14389850569</c:v>
                </c:pt>
              </c:numCache>
            </c:numRef>
          </c:val>
          <c:extLst>
            <c:ext xmlns:c16="http://schemas.microsoft.com/office/drawing/2014/chart" uri="{C3380CC4-5D6E-409C-BE32-E72D297353CC}">
              <c16:uniqueId val="{00000003-4909-43E0-89AE-F1E0A977477B}"/>
            </c:ext>
          </c:extLst>
        </c:ser>
        <c:ser>
          <c:idx val="4"/>
          <c:order val="4"/>
          <c:tx>
            <c:strRef>
              <c:f>'7. Particulates'!$I$143</c:f>
              <c:strCache>
                <c:ptCount val="1"/>
                <c:pt idx="0">
                  <c:v>Industry</c:v>
                </c:pt>
              </c:strCache>
            </c:strRef>
          </c:tx>
          <c:spPr>
            <a:solidFill>
              <a:schemeClr val="accent5"/>
            </a:solidFill>
            <a:ln>
              <a:noFill/>
            </a:ln>
            <a:effectLst/>
          </c:spPr>
          <c:invertIfNegative val="0"/>
          <c:cat>
            <c:strRef>
              <c:f>'7. Particulates'!$J$138:$K$138</c:f>
              <c:strCache>
                <c:ptCount val="2"/>
                <c:pt idx="0">
                  <c:v>EPS 2019</c:v>
                </c:pt>
                <c:pt idx="1">
                  <c:v>EPA 2017</c:v>
                </c:pt>
              </c:strCache>
            </c:strRef>
          </c:cat>
          <c:val>
            <c:numRef>
              <c:f>'7. Particulates'!$J$143:$K$143</c:f>
              <c:numCache>
                <c:formatCode>_(* #,##0_);_(* \(#,##0\);_(* "-"??_);_(@_)</c:formatCode>
                <c:ptCount val="2"/>
                <c:pt idx="0">
                  <c:v>1529890</c:v>
                </c:pt>
                <c:pt idx="1">
                  <c:v>1135920.8225016191</c:v>
                </c:pt>
              </c:numCache>
            </c:numRef>
          </c:val>
          <c:extLst>
            <c:ext xmlns:c16="http://schemas.microsoft.com/office/drawing/2014/chart" uri="{C3380CC4-5D6E-409C-BE32-E72D297353CC}">
              <c16:uniqueId val="{00000004-4909-43E0-89AE-F1E0A977477B}"/>
            </c:ext>
          </c:extLst>
        </c:ser>
        <c:ser>
          <c:idx val="5"/>
          <c:order val="5"/>
          <c:tx>
            <c:strRef>
              <c:f>'7. Particulates'!$I$144</c:f>
              <c:strCache>
                <c:ptCount val="1"/>
                <c:pt idx="0">
                  <c:v>Nonroad</c:v>
                </c:pt>
              </c:strCache>
            </c:strRef>
          </c:tx>
          <c:spPr>
            <a:solidFill>
              <a:schemeClr val="accent6"/>
            </a:solidFill>
            <a:ln>
              <a:noFill/>
            </a:ln>
            <a:effectLst/>
          </c:spPr>
          <c:invertIfNegative val="0"/>
          <c:cat>
            <c:strRef>
              <c:f>'7. Particulates'!$J$138:$K$138</c:f>
              <c:strCache>
                <c:ptCount val="2"/>
                <c:pt idx="0">
                  <c:v>EPS 2019</c:v>
                </c:pt>
                <c:pt idx="1">
                  <c:v>EPA 2017</c:v>
                </c:pt>
              </c:strCache>
            </c:strRef>
          </c:cat>
          <c:val>
            <c:numRef>
              <c:f>'7. Particulates'!$J$144:$K$144</c:f>
              <c:numCache>
                <c:formatCode>_(* #,##0_);_(* \(#,##0\);_(* "-"??_);_(@_)</c:formatCode>
                <c:ptCount val="2"/>
                <c:pt idx="0">
                  <c:v>0</c:v>
                </c:pt>
                <c:pt idx="1">
                  <c:v>0</c:v>
                </c:pt>
              </c:numCache>
            </c:numRef>
          </c:val>
          <c:extLst>
            <c:ext xmlns:c16="http://schemas.microsoft.com/office/drawing/2014/chart" uri="{C3380CC4-5D6E-409C-BE32-E72D297353CC}">
              <c16:uniqueId val="{00000001-4041-4681-B97C-CB80801A6729}"/>
            </c:ext>
          </c:extLst>
        </c:ser>
        <c:dLbls>
          <c:showLegendKey val="0"/>
          <c:showVal val="0"/>
          <c:showCatName val="0"/>
          <c:showSerName val="0"/>
          <c:showPercent val="0"/>
          <c:showBubbleSize val="0"/>
        </c:dLbls>
        <c:gapWidth val="80"/>
        <c:overlap val="100"/>
        <c:axId val="1753337168"/>
        <c:axId val="1753330928"/>
      </c:barChart>
      <c:catAx>
        <c:axId val="175333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0928"/>
        <c:crosses val="autoZero"/>
        <c:auto val="1"/>
        <c:lblAlgn val="ctr"/>
        <c:lblOffset val="100"/>
        <c:noMultiLvlLbl val="0"/>
      </c:catAx>
      <c:valAx>
        <c:axId val="1753330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7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5" Type="http://schemas.openxmlformats.org/officeDocument/2006/relationships/chart" Target="../charts/chart27.xml"/><Relationship Id="rId4" Type="http://schemas.openxmlformats.org/officeDocument/2006/relationships/chart" Target="../charts/chart26.xml"/></Relationships>
</file>

<file path=xl/drawings/_rels/drawing26.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27.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14</xdr:col>
      <xdr:colOff>419100</xdr:colOff>
      <xdr:row>6</xdr:row>
      <xdr:rowOff>142875</xdr:rowOff>
    </xdr:from>
    <xdr:to>
      <xdr:col>20</xdr:col>
      <xdr:colOff>228600</xdr:colOff>
      <xdr:row>21</xdr:row>
      <xdr:rowOff>171450</xdr:rowOff>
    </xdr:to>
    <xdr:graphicFrame macro="">
      <xdr:nvGraphicFramePr>
        <xdr:cNvPr id="2" name="Chart 1">
          <a:extLst>
            <a:ext uri="{FF2B5EF4-FFF2-40B4-BE49-F238E27FC236}">
              <a16:creationId xmlns:a16="http://schemas.microsoft.com/office/drawing/2014/main" id="{54102512-A85D-4033-9673-E26586702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361950</xdr:colOff>
      <xdr:row>6</xdr:row>
      <xdr:rowOff>104774</xdr:rowOff>
    </xdr:from>
    <xdr:to>
      <xdr:col>26</xdr:col>
      <xdr:colOff>133350</xdr:colOff>
      <xdr:row>21</xdr:row>
      <xdr:rowOff>133349</xdr:rowOff>
    </xdr:to>
    <xdr:graphicFrame macro="">
      <xdr:nvGraphicFramePr>
        <xdr:cNvPr id="4" name="Chart 3">
          <a:extLst>
            <a:ext uri="{FF2B5EF4-FFF2-40B4-BE49-F238E27FC236}">
              <a16:creationId xmlns:a16="http://schemas.microsoft.com/office/drawing/2014/main" id="{0EE32F58-CB1A-42C0-BA8C-383332CA2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523872</xdr:colOff>
      <xdr:row>22</xdr:row>
      <xdr:rowOff>190499</xdr:rowOff>
    </xdr:from>
    <xdr:to>
      <xdr:col>21</xdr:col>
      <xdr:colOff>57150</xdr:colOff>
      <xdr:row>44</xdr:row>
      <xdr:rowOff>66675</xdr:rowOff>
    </xdr:to>
    <xdr:graphicFrame macro="">
      <xdr:nvGraphicFramePr>
        <xdr:cNvPr id="6" name="Chart 5">
          <a:extLst>
            <a:ext uri="{FF2B5EF4-FFF2-40B4-BE49-F238E27FC236}">
              <a16:creationId xmlns:a16="http://schemas.microsoft.com/office/drawing/2014/main" id="{FDB0DDF9-90DB-4DBA-8F22-44AFFC481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419100</xdr:colOff>
      <xdr:row>48</xdr:row>
      <xdr:rowOff>114300</xdr:rowOff>
    </xdr:from>
    <xdr:to>
      <xdr:col>20</xdr:col>
      <xdr:colOff>457200</xdr:colOff>
      <xdr:row>63</xdr:row>
      <xdr:rowOff>142875</xdr:rowOff>
    </xdr:to>
    <xdr:graphicFrame macro="">
      <xdr:nvGraphicFramePr>
        <xdr:cNvPr id="8" name="Chart 7">
          <a:extLst>
            <a:ext uri="{FF2B5EF4-FFF2-40B4-BE49-F238E27FC236}">
              <a16:creationId xmlns:a16="http://schemas.microsoft.com/office/drawing/2014/main" id="{5A292DCB-52E5-4FFE-ACA0-AE78CDB2C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533400</xdr:colOff>
      <xdr:row>48</xdr:row>
      <xdr:rowOff>104775</xdr:rowOff>
    </xdr:from>
    <xdr:to>
      <xdr:col>27</xdr:col>
      <xdr:colOff>571500</xdr:colOff>
      <xdr:row>63</xdr:row>
      <xdr:rowOff>133350</xdr:rowOff>
    </xdr:to>
    <xdr:graphicFrame macro="">
      <xdr:nvGraphicFramePr>
        <xdr:cNvPr id="10" name="Chart 9">
          <a:extLst>
            <a:ext uri="{FF2B5EF4-FFF2-40B4-BE49-F238E27FC236}">
              <a16:creationId xmlns:a16="http://schemas.microsoft.com/office/drawing/2014/main" id="{AC6BD0BF-2B73-4826-A2A1-3E13A9751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95250</xdr:colOff>
      <xdr:row>23</xdr:row>
      <xdr:rowOff>85724</xdr:rowOff>
    </xdr:from>
    <xdr:to>
      <xdr:col>25</xdr:col>
      <xdr:colOff>247650</xdr:colOff>
      <xdr:row>39</xdr:row>
      <xdr:rowOff>114299</xdr:rowOff>
    </xdr:to>
    <xdr:graphicFrame macro="">
      <xdr:nvGraphicFramePr>
        <xdr:cNvPr id="5" name="Chart 4">
          <a:extLst>
            <a:ext uri="{FF2B5EF4-FFF2-40B4-BE49-F238E27FC236}">
              <a16:creationId xmlns:a16="http://schemas.microsoft.com/office/drawing/2014/main" id="{3455F234-9A30-4640-8E37-45AA2649C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285749</xdr:colOff>
      <xdr:row>23</xdr:row>
      <xdr:rowOff>95249</xdr:rowOff>
    </xdr:from>
    <xdr:to>
      <xdr:col>29</xdr:col>
      <xdr:colOff>438149</xdr:colOff>
      <xdr:row>39</xdr:row>
      <xdr:rowOff>123824</xdr:rowOff>
    </xdr:to>
    <xdr:graphicFrame macro="">
      <xdr:nvGraphicFramePr>
        <xdr:cNvPr id="7" name="Chart 6">
          <a:extLst>
            <a:ext uri="{FF2B5EF4-FFF2-40B4-BE49-F238E27FC236}">
              <a16:creationId xmlns:a16="http://schemas.microsoft.com/office/drawing/2014/main" id="{D2FA4CA8-1BCF-4DA7-9EFD-C64E8ACEE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485775</xdr:colOff>
      <xdr:row>23</xdr:row>
      <xdr:rowOff>109537</xdr:rowOff>
    </xdr:from>
    <xdr:to>
      <xdr:col>34</xdr:col>
      <xdr:colOff>25527</xdr:colOff>
      <xdr:row>39</xdr:row>
      <xdr:rowOff>141541</xdr:rowOff>
    </xdr:to>
    <xdr:graphicFrame macro="">
      <xdr:nvGraphicFramePr>
        <xdr:cNvPr id="3" name="Chart 2">
          <a:extLst>
            <a:ext uri="{FF2B5EF4-FFF2-40B4-BE49-F238E27FC236}">
              <a16:creationId xmlns:a16="http://schemas.microsoft.com/office/drawing/2014/main" id="{BF9CEA4D-0166-4973-896E-5D9AC0C767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1. Transportation'!$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1. Transportation'!$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1. Transportation'!$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1. Transportation'!$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0.14218</cdr:x>
      <cdr:y>0.02398</cdr:y>
    </cdr:from>
    <cdr:to>
      <cdr:x>1</cdr:x>
      <cdr:y>0.10552</cdr:y>
    </cdr:to>
    <cdr:sp macro="" textlink="'1. Transportation'!$I$25">
      <cdr:nvSpPr>
        <cdr:cNvPr id="3"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857250" y="95251"/>
          <a:ext cx="5172075"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B808246-EDA7-4D40-A110-8C712E313446}" type="TxLink">
            <a:rPr lang="en-US" sz="1100" b="0" i="0" u="none" strike="noStrike">
              <a:solidFill>
                <a:schemeClr val="tx1">
                  <a:lumMod val="65000"/>
                  <a:lumOff val="35000"/>
                </a:schemeClr>
              </a:solidFill>
              <a:latin typeface="Calibri"/>
              <a:cs typeface="Calibri"/>
            </a:rPr>
            <a:pPr/>
            <a:t>Transportation CO2 Emissions by Fuel Type</a:t>
          </a:fld>
          <a:endParaRPr lang="en-US" sz="1100">
            <a:solidFill>
              <a:schemeClr val="tx1">
                <a:lumMod val="65000"/>
                <a:lumOff val="35000"/>
              </a:schemeClr>
            </a:solidFill>
          </a:endParaRPr>
        </a:p>
      </cdr:txBody>
    </cdr:sp>
  </cdr:relSizeAnchor>
  <cdr:relSizeAnchor xmlns:cdr="http://schemas.openxmlformats.org/drawingml/2006/chartDrawing">
    <cdr:from>
      <cdr:x>0.14218</cdr:x>
      <cdr:y>0.90791</cdr:y>
    </cdr:from>
    <cdr:to>
      <cdr:x>1</cdr:x>
      <cdr:y>0.98945</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612128" y="2620310"/>
          <a:ext cx="3693172" cy="235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0.14218</cdr:x>
      <cdr:y>0.91354</cdr:y>
    </cdr:from>
    <cdr:to>
      <cdr:x>1</cdr:x>
      <cdr:y>0.99508</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923608" y="2854079"/>
          <a:ext cx="5572442" cy="254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dr:relSizeAnchor xmlns:cdr="http://schemas.openxmlformats.org/drawingml/2006/chartDrawing">
    <cdr:from>
      <cdr:x>0.01093</cdr:x>
      <cdr:y>0.02745</cdr:y>
    </cdr:from>
    <cdr:to>
      <cdr:x>0.86875</cdr:x>
      <cdr:y>0.10899</cdr:y>
    </cdr:to>
    <cdr:sp macro="" textlink="'1. Transportation'!$I$50">
      <cdr:nvSpPr>
        <cdr:cNvPr id="2"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49972" y="75307"/>
          <a:ext cx="3921953" cy="2236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0.01111</cdr:x>
      <cdr:y>0.01852</cdr:y>
    </cdr:from>
    <cdr:to>
      <cdr:x>0.86893</cdr:x>
      <cdr:y>0.10006</cdr:y>
    </cdr:to>
    <cdr:sp macro="" textlink="">
      <cdr:nvSpPr>
        <cdr:cNvPr id="5" name="TextBox 2">
          <a:extLst xmlns:a="http://schemas.openxmlformats.org/drawingml/2006/main">
            <a:ext uri="{FF2B5EF4-FFF2-40B4-BE49-F238E27FC236}">
              <a16:creationId xmlns:a16="http://schemas.microsoft.com/office/drawing/2014/main" id="{578DD701-0C80-40D3-8DC3-757EE0F49F8D}"/>
            </a:ext>
          </a:extLst>
        </cdr:cNvPr>
        <cdr:cNvSpPr txBox="1"/>
      </cdr:nvSpPr>
      <cdr:spPr>
        <a:xfrm xmlns:a="http://schemas.openxmlformats.org/drawingml/2006/main">
          <a:off x="50800" y="5080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dr:relSizeAnchor xmlns:cdr="http://schemas.openxmlformats.org/drawingml/2006/chartDrawing">
    <cdr:from>
      <cdr:x>0.11528</cdr:x>
      <cdr:y>0.91435</cdr:y>
    </cdr:from>
    <cdr:to>
      <cdr:x>0.9731</cdr:x>
      <cdr:y>0.99589</cdr:y>
    </cdr:to>
    <cdr:sp macro="" textlink="">
      <cdr:nvSpPr>
        <cdr:cNvPr id="6" name="TextBox 1">
          <a:extLst xmlns:a="http://schemas.openxmlformats.org/drawingml/2006/main">
            <a:ext uri="{FF2B5EF4-FFF2-40B4-BE49-F238E27FC236}">
              <a16:creationId xmlns:a16="http://schemas.microsoft.com/office/drawing/2014/main" id="{58A2EF45-DA85-43ED-B49E-A42D2728A142}"/>
            </a:ext>
          </a:extLst>
        </cdr:cNvPr>
        <cdr:cNvSpPr txBox="1"/>
      </cdr:nvSpPr>
      <cdr:spPr>
        <a:xfrm xmlns:a="http://schemas.openxmlformats.org/drawingml/2006/main">
          <a:off x="527050" y="250825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13</xdr:col>
      <xdr:colOff>609599</xdr:colOff>
      <xdr:row>7</xdr:row>
      <xdr:rowOff>161925</xdr:rowOff>
    </xdr:from>
    <xdr:to>
      <xdr:col>19</xdr:col>
      <xdr:colOff>409574</xdr:colOff>
      <xdr:row>23</xdr:row>
      <xdr:rowOff>47625</xdr:rowOff>
    </xdr:to>
    <xdr:graphicFrame macro="">
      <xdr:nvGraphicFramePr>
        <xdr:cNvPr id="2" name="Chart 1">
          <a:extLst>
            <a:ext uri="{FF2B5EF4-FFF2-40B4-BE49-F238E27FC236}">
              <a16:creationId xmlns:a16="http://schemas.microsoft.com/office/drawing/2014/main" id="{9A70802B-3469-4BCB-9F17-6DF1F00F8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428624</xdr:colOff>
      <xdr:row>7</xdr:row>
      <xdr:rowOff>161924</xdr:rowOff>
    </xdr:from>
    <xdr:to>
      <xdr:col>25</xdr:col>
      <xdr:colOff>228599</xdr:colOff>
      <xdr:row>23</xdr:row>
      <xdr:rowOff>47624</xdr:rowOff>
    </xdr:to>
    <xdr:graphicFrame macro="">
      <xdr:nvGraphicFramePr>
        <xdr:cNvPr id="3" name="Chart 2">
          <a:extLst>
            <a:ext uri="{FF2B5EF4-FFF2-40B4-BE49-F238E27FC236}">
              <a16:creationId xmlns:a16="http://schemas.microsoft.com/office/drawing/2014/main" id="{ED5C52C2-9B29-479E-8766-125F5D815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361949</xdr:colOff>
      <xdr:row>54</xdr:row>
      <xdr:rowOff>26193</xdr:rowOff>
    </xdr:from>
    <xdr:to>
      <xdr:col>20</xdr:col>
      <xdr:colOff>338137</xdr:colOff>
      <xdr:row>70</xdr:row>
      <xdr:rowOff>180975</xdr:rowOff>
    </xdr:to>
    <xdr:graphicFrame macro="">
      <xdr:nvGraphicFramePr>
        <xdr:cNvPr id="4" name="Chart 3">
          <a:extLst>
            <a:ext uri="{FF2B5EF4-FFF2-40B4-BE49-F238E27FC236}">
              <a16:creationId xmlns:a16="http://schemas.microsoft.com/office/drawing/2014/main" id="{92BBC558-B85A-40D7-8357-4E096BB0D5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409574</xdr:colOff>
      <xdr:row>24</xdr:row>
      <xdr:rowOff>151209</xdr:rowOff>
    </xdr:from>
    <xdr:to>
      <xdr:col>19</xdr:col>
      <xdr:colOff>209549</xdr:colOff>
      <xdr:row>42</xdr:row>
      <xdr:rowOff>36909</xdr:rowOff>
    </xdr:to>
    <xdr:graphicFrame macro="">
      <xdr:nvGraphicFramePr>
        <xdr:cNvPr id="9" name="Chart 8">
          <a:extLst>
            <a:ext uri="{FF2B5EF4-FFF2-40B4-BE49-F238E27FC236}">
              <a16:creationId xmlns:a16="http://schemas.microsoft.com/office/drawing/2014/main" id="{D3548E4D-2934-4F83-BB03-796A60E48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273843</xdr:colOff>
      <xdr:row>24</xdr:row>
      <xdr:rowOff>170259</xdr:rowOff>
    </xdr:from>
    <xdr:to>
      <xdr:col>25</xdr:col>
      <xdr:colOff>73818</xdr:colOff>
      <xdr:row>42</xdr:row>
      <xdr:rowOff>55959</xdr:rowOff>
    </xdr:to>
    <xdr:graphicFrame macro="">
      <xdr:nvGraphicFramePr>
        <xdr:cNvPr id="11" name="Chart 10">
          <a:extLst>
            <a:ext uri="{FF2B5EF4-FFF2-40B4-BE49-F238E27FC236}">
              <a16:creationId xmlns:a16="http://schemas.microsoft.com/office/drawing/2014/main" id="{1AB5B6E4-9941-4AAD-8F8B-E4C9FDE4D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2. Electricity'!$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2. Electricity'!$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2. Electricity'!$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2. Electricity'!$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0.01382</cdr:x>
      <cdr:y>0.01836</cdr:y>
    </cdr:from>
    <cdr:to>
      <cdr:x>0.95639</cdr:x>
      <cdr:y>0.09512</cdr:y>
    </cdr:to>
    <cdr:sp macro="" textlink="'2. Electricity'!$I$61">
      <cdr:nvSpPr>
        <cdr:cNvPr id="3" name="TextBox 1">
          <a:extLst xmlns:a="http://schemas.openxmlformats.org/drawingml/2006/main">
            <a:ext uri="{FF2B5EF4-FFF2-40B4-BE49-F238E27FC236}">
              <a16:creationId xmlns:a16="http://schemas.microsoft.com/office/drawing/2014/main" id="{C8566901-5C31-44C0-A0D1-CB99150288EC}"/>
            </a:ext>
          </a:extLst>
        </cdr:cNvPr>
        <cdr:cNvSpPr txBox="1"/>
      </cdr:nvSpPr>
      <cdr:spPr>
        <a:xfrm xmlns:a="http://schemas.openxmlformats.org/drawingml/2006/main">
          <a:off x="50800" y="50800"/>
          <a:ext cx="3465514" cy="21240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5E0AC41C-4721-4C05-8DD9-F06BCD2EC5DB}" type="TxLink">
            <a:rPr lang="en-US" sz="1100" b="0" i="0" u="none" strike="noStrike">
              <a:solidFill>
                <a:schemeClr val="tx1">
                  <a:lumMod val="65000"/>
                  <a:lumOff val="35000"/>
                </a:schemeClr>
              </a:solidFill>
              <a:latin typeface="Calibri"/>
              <a:cs typeface="Calibri"/>
            </a:rPr>
            <a:pPr/>
            <a:t>Total Electricity Sector Generation by Fuel Type (%)</a:t>
          </a:fld>
          <a:endParaRPr lang="en-US" sz="1100" b="0">
            <a:solidFill>
              <a:schemeClr val="tx1">
                <a:lumMod val="65000"/>
                <a:lumOff val="35000"/>
              </a:schemeClr>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dr:relSizeAnchor xmlns:cdr="http://schemas.openxmlformats.org/drawingml/2006/chartDrawing">
    <cdr:from>
      <cdr:x>0.17969</cdr:x>
      <cdr:y>0.0421</cdr:y>
    </cdr:from>
    <cdr:to>
      <cdr:x>0.91927</cdr:x>
      <cdr:y>0.19289</cdr:y>
    </cdr:to>
    <cdr:sp macro="" textlink="">
      <cdr:nvSpPr>
        <cdr:cNvPr id="3" name="TextBox 2">
          <a:extLst xmlns:a="http://schemas.openxmlformats.org/drawingml/2006/main">
            <a:ext uri="{FF2B5EF4-FFF2-40B4-BE49-F238E27FC236}">
              <a16:creationId xmlns:a16="http://schemas.microsoft.com/office/drawing/2014/main" id="{ED4F2C84-0E85-4640-BABC-5FD105FED026}"/>
            </a:ext>
          </a:extLst>
        </cdr:cNvPr>
        <cdr:cNvSpPr txBox="1"/>
      </cdr:nvSpPr>
      <cdr:spPr>
        <a:xfrm xmlns:a="http://schemas.openxmlformats.org/drawingml/2006/main">
          <a:off x="621292" y="139548"/>
          <a:ext cx="2557153" cy="4998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tx1">
                  <a:lumMod val="65000"/>
                  <a:lumOff val="35000"/>
                </a:schemeClr>
              </a:solidFill>
              <a:effectLst/>
              <a:latin typeface="+mn-lt"/>
              <a:ea typeface="+mn-ea"/>
              <a:cs typeface="+mn-cs"/>
            </a:rPr>
            <a:t>Electric Sector CO2 Emissions by Fuel Type: Natural Gas</a:t>
          </a:r>
          <a:endParaRPr lang="en-US">
            <a:solidFill>
              <a:schemeClr val="tx1">
                <a:lumMod val="65000"/>
                <a:lumOff val="35000"/>
              </a:schemeClr>
            </a:solidFill>
            <a:effectLst/>
          </a:endParaRPr>
        </a:p>
        <a:p xmlns:a="http://schemas.openxmlformats.org/drawingml/2006/main">
          <a:endParaRPr lang="en-US" sz="1100">
            <a:solidFill>
              <a:schemeClr val="tx1">
                <a:lumMod val="65000"/>
                <a:lumOff val="35000"/>
              </a:schemeClr>
            </a:solidFill>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13</xdr:col>
      <xdr:colOff>609600</xdr:colOff>
      <xdr:row>7</xdr:row>
      <xdr:rowOff>161925</xdr:rowOff>
    </xdr:from>
    <xdr:to>
      <xdr:col>19</xdr:col>
      <xdr:colOff>381000</xdr:colOff>
      <xdr:row>23</xdr:row>
      <xdr:rowOff>9525</xdr:rowOff>
    </xdr:to>
    <xdr:graphicFrame macro="">
      <xdr:nvGraphicFramePr>
        <xdr:cNvPr id="2" name="Chart 1">
          <a:extLst>
            <a:ext uri="{FF2B5EF4-FFF2-40B4-BE49-F238E27FC236}">
              <a16:creationId xmlns:a16="http://schemas.microsoft.com/office/drawing/2014/main" id="{1142C712-CC87-47C7-906F-1B9694812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428625</xdr:colOff>
      <xdr:row>7</xdr:row>
      <xdr:rowOff>161924</xdr:rowOff>
    </xdr:from>
    <xdr:to>
      <xdr:col>25</xdr:col>
      <xdr:colOff>200025</xdr:colOff>
      <xdr:row>23</xdr:row>
      <xdr:rowOff>9524</xdr:rowOff>
    </xdr:to>
    <xdr:graphicFrame macro="">
      <xdr:nvGraphicFramePr>
        <xdr:cNvPr id="3" name="Chart 2">
          <a:extLst>
            <a:ext uri="{FF2B5EF4-FFF2-40B4-BE49-F238E27FC236}">
              <a16:creationId xmlns:a16="http://schemas.microsoft.com/office/drawing/2014/main" id="{6A654125-4C10-45D5-9E1A-4FED5A80F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609599</xdr:colOff>
      <xdr:row>26</xdr:row>
      <xdr:rowOff>9524</xdr:rowOff>
    </xdr:from>
    <xdr:to>
      <xdr:col>22</xdr:col>
      <xdr:colOff>200025</xdr:colOff>
      <xdr:row>46</xdr:row>
      <xdr:rowOff>38099</xdr:rowOff>
    </xdr:to>
    <xdr:graphicFrame macro="">
      <xdr:nvGraphicFramePr>
        <xdr:cNvPr id="4" name="Chart 3">
          <a:extLst>
            <a:ext uri="{FF2B5EF4-FFF2-40B4-BE49-F238E27FC236}">
              <a16:creationId xmlns:a16="http://schemas.microsoft.com/office/drawing/2014/main" id="{E70E8B21-504F-4E02-A87F-3E066405C0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285749</xdr:colOff>
      <xdr:row>48</xdr:row>
      <xdr:rowOff>28575</xdr:rowOff>
    </xdr:from>
    <xdr:to>
      <xdr:col>19</xdr:col>
      <xdr:colOff>57149</xdr:colOff>
      <xdr:row>68</xdr:row>
      <xdr:rowOff>57150</xdr:rowOff>
    </xdr:to>
    <xdr:graphicFrame macro="">
      <xdr:nvGraphicFramePr>
        <xdr:cNvPr id="5" name="Chart 4">
          <a:extLst>
            <a:ext uri="{FF2B5EF4-FFF2-40B4-BE49-F238E27FC236}">
              <a16:creationId xmlns:a16="http://schemas.microsoft.com/office/drawing/2014/main" id="{2F8B1236-04F3-4DB3-B85B-19E805B29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114299</xdr:colOff>
      <xdr:row>48</xdr:row>
      <xdr:rowOff>19050</xdr:rowOff>
    </xdr:from>
    <xdr:to>
      <xdr:col>24</xdr:col>
      <xdr:colOff>533399</xdr:colOff>
      <xdr:row>68</xdr:row>
      <xdr:rowOff>47625</xdr:rowOff>
    </xdr:to>
    <xdr:graphicFrame macro="">
      <xdr:nvGraphicFramePr>
        <xdr:cNvPr id="6" name="Chart 5">
          <a:extLst>
            <a:ext uri="{FF2B5EF4-FFF2-40B4-BE49-F238E27FC236}">
              <a16:creationId xmlns:a16="http://schemas.microsoft.com/office/drawing/2014/main" id="{F3656EFF-218B-411C-BF28-89708D28B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3. Industry Energy'!$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3. Industry Energy'!$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3. Industry Energy'!$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3. Industry Energy'!$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0.13281</cdr:x>
      <cdr:y>0</cdr:y>
    </cdr:from>
    <cdr:to>
      <cdr:x>0.88021</cdr:x>
      <cdr:y>0.10764</cdr:y>
    </cdr:to>
    <cdr:sp macro="" textlink="'3. Industry Energy'!$I$27">
      <cdr:nvSpPr>
        <cdr:cNvPr id="2" name="TextBox 1">
          <a:extLst xmlns:a="http://schemas.openxmlformats.org/drawingml/2006/main">
            <a:ext uri="{FF2B5EF4-FFF2-40B4-BE49-F238E27FC236}">
              <a16:creationId xmlns:a16="http://schemas.microsoft.com/office/drawing/2014/main" id="{476293E8-1381-4A21-9F65-640385E3F4BE}"/>
            </a:ext>
          </a:extLst>
        </cdr:cNvPr>
        <cdr:cNvSpPr txBox="1"/>
      </cdr:nvSpPr>
      <cdr:spPr>
        <a:xfrm xmlns:a="http://schemas.openxmlformats.org/drawingml/2006/main">
          <a:off x="485776" y="0"/>
          <a:ext cx="2733675" cy="295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987056F-431C-480F-8194-019ED226C079}" type="TxLink">
            <a:rPr lang="en-US" sz="1100" b="0" i="0" u="none" strike="noStrike">
              <a:solidFill>
                <a:schemeClr val="tx1">
                  <a:lumMod val="65000"/>
                  <a:lumOff val="35000"/>
                </a:schemeClr>
              </a:solidFill>
              <a:latin typeface="Calibri"/>
              <a:cs typeface="Calibri"/>
            </a:rPr>
            <a:pPr/>
            <a:t>Industry Sector CO2 Emissions by Fuel Type</a:t>
          </a:fld>
          <a:endParaRPr lang="en-US" sz="1100">
            <a:solidFill>
              <a:schemeClr val="tx1">
                <a:lumMod val="65000"/>
                <a:lumOff val="35000"/>
              </a:schemeClr>
            </a:solidFill>
          </a:endParaRPr>
        </a:p>
      </cdr:txBody>
    </cdr:sp>
  </cdr:relSizeAnchor>
</c:userShapes>
</file>

<file path=xl/drawings/drawing17.xml><?xml version="1.0" encoding="utf-8"?>
<xdr:wsDr xmlns:xdr="http://schemas.openxmlformats.org/drawingml/2006/spreadsheetDrawing" xmlns:a="http://schemas.openxmlformats.org/drawingml/2006/main">
  <xdr:twoCellAnchor>
    <xdr:from>
      <xdr:col>16</xdr:col>
      <xdr:colOff>581025</xdr:colOff>
      <xdr:row>6</xdr:row>
      <xdr:rowOff>180975</xdr:rowOff>
    </xdr:from>
    <xdr:to>
      <xdr:col>22</xdr:col>
      <xdr:colOff>352425</xdr:colOff>
      <xdr:row>22</xdr:row>
      <xdr:rowOff>19050</xdr:rowOff>
    </xdr:to>
    <xdr:graphicFrame macro="">
      <xdr:nvGraphicFramePr>
        <xdr:cNvPr id="2" name="Chart 1">
          <a:extLst>
            <a:ext uri="{FF2B5EF4-FFF2-40B4-BE49-F238E27FC236}">
              <a16:creationId xmlns:a16="http://schemas.microsoft.com/office/drawing/2014/main" id="{51D787A6-4621-4B0C-90F1-480FF60B3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400050</xdr:colOff>
      <xdr:row>6</xdr:row>
      <xdr:rowOff>180974</xdr:rowOff>
    </xdr:from>
    <xdr:to>
      <xdr:col>28</xdr:col>
      <xdr:colOff>209550</xdr:colOff>
      <xdr:row>22</xdr:row>
      <xdr:rowOff>28574</xdr:rowOff>
    </xdr:to>
    <xdr:graphicFrame macro="">
      <xdr:nvGraphicFramePr>
        <xdr:cNvPr id="3" name="Chart 2">
          <a:extLst>
            <a:ext uri="{FF2B5EF4-FFF2-40B4-BE49-F238E27FC236}">
              <a16:creationId xmlns:a16="http://schemas.microsoft.com/office/drawing/2014/main" id="{DC636D2D-08AC-4C63-B766-330757796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542925</xdr:colOff>
      <xdr:row>23</xdr:row>
      <xdr:rowOff>171450</xdr:rowOff>
    </xdr:from>
    <xdr:to>
      <xdr:col>22</xdr:col>
      <xdr:colOff>314325</xdr:colOff>
      <xdr:row>39</xdr:row>
      <xdr:rowOff>9525</xdr:rowOff>
    </xdr:to>
    <xdr:graphicFrame macro="">
      <xdr:nvGraphicFramePr>
        <xdr:cNvPr id="4" name="Chart 3">
          <a:extLst>
            <a:ext uri="{FF2B5EF4-FFF2-40B4-BE49-F238E27FC236}">
              <a16:creationId xmlns:a16="http://schemas.microsoft.com/office/drawing/2014/main" id="{251470B5-6FAE-4051-9497-DEDB120DB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361950</xdr:colOff>
      <xdr:row>24</xdr:row>
      <xdr:rowOff>0</xdr:rowOff>
    </xdr:from>
    <xdr:to>
      <xdr:col>28</xdr:col>
      <xdr:colOff>171450</xdr:colOff>
      <xdr:row>39</xdr:row>
      <xdr:rowOff>28575</xdr:rowOff>
    </xdr:to>
    <xdr:graphicFrame macro="">
      <xdr:nvGraphicFramePr>
        <xdr:cNvPr id="5" name="Chart 4">
          <a:extLst>
            <a:ext uri="{FF2B5EF4-FFF2-40B4-BE49-F238E27FC236}">
              <a16:creationId xmlns:a16="http://schemas.microsoft.com/office/drawing/2014/main" id="{09794EEB-C724-4C24-B6B7-4F19B41BB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24">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2C03499-E75C-46EE-AF22-EBFFE153C04D}"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24">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BB0277BD-6473-4457-8CB7-D459033E62F6}"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2.xml><?xml version="1.0" encoding="utf-8"?>
<xdr:wsDr xmlns:xdr="http://schemas.openxmlformats.org/drawingml/2006/spreadsheetDrawing" xmlns:a="http://schemas.openxmlformats.org/drawingml/2006/main">
  <xdr:twoCellAnchor>
    <xdr:from>
      <xdr:col>11</xdr:col>
      <xdr:colOff>609600</xdr:colOff>
      <xdr:row>7</xdr:row>
      <xdr:rowOff>161925</xdr:rowOff>
    </xdr:from>
    <xdr:to>
      <xdr:col>17</xdr:col>
      <xdr:colOff>381000</xdr:colOff>
      <xdr:row>23</xdr:row>
      <xdr:rowOff>9525</xdr:rowOff>
    </xdr:to>
    <xdr:graphicFrame macro="">
      <xdr:nvGraphicFramePr>
        <xdr:cNvPr id="2" name="Chart 1">
          <a:extLst>
            <a:ext uri="{FF2B5EF4-FFF2-40B4-BE49-F238E27FC236}">
              <a16:creationId xmlns:a16="http://schemas.microsoft.com/office/drawing/2014/main" id="{804CAE83-D2B2-48E9-AB4B-B1BF1C31B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428625</xdr:colOff>
      <xdr:row>7</xdr:row>
      <xdr:rowOff>161924</xdr:rowOff>
    </xdr:from>
    <xdr:to>
      <xdr:col>23</xdr:col>
      <xdr:colOff>200025</xdr:colOff>
      <xdr:row>23</xdr:row>
      <xdr:rowOff>9524</xdr:rowOff>
    </xdr:to>
    <xdr:graphicFrame macro="">
      <xdr:nvGraphicFramePr>
        <xdr:cNvPr id="3" name="Chart 2">
          <a:extLst>
            <a:ext uri="{FF2B5EF4-FFF2-40B4-BE49-F238E27FC236}">
              <a16:creationId xmlns:a16="http://schemas.microsoft.com/office/drawing/2014/main" id="{2B8AD9A1-0CE0-4C27-963E-FFC065EEB2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247650</xdr:colOff>
      <xdr:row>8</xdr:row>
      <xdr:rowOff>19049</xdr:rowOff>
    </xdr:from>
    <xdr:to>
      <xdr:col>29</xdr:col>
      <xdr:colOff>19050</xdr:colOff>
      <xdr:row>23</xdr:row>
      <xdr:rowOff>47624</xdr:rowOff>
    </xdr:to>
    <xdr:graphicFrame macro="">
      <xdr:nvGraphicFramePr>
        <xdr:cNvPr id="4" name="Chart 3">
          <a:extLst>
            <a:ext uri="{FF2B5EF4-FFF2-40B4-BE49-F238E27FC236}">
              <a16:creationId xmlns:a16="http://schemas.microsoft.com/office/drawing/2014/main" id="{2931C20A-1E8D-4A8D-A953-AA73BF88E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561974</xdr:colOff>
      <xdr:row>26</xdr:row>
      <xdr:rowOff>123824</xdr:rowOff>
    </xdr:from>
    <xdr:to>
      <xdr:col>17</xdr:col>
      <xdr:colOff>333374</xdr:colOff>
      <xdr:row>41</xdr:row>
      <xdr:rowOff>152399</xdr:rowOff>
    </xdr:to>
    <xdr:graphicFrame macro="">
      <xdr:nvGraphicFramePr>
        <xdr:cNvPr id="7" name="Chart 6">
          <a:extLst>
            <a:ext uri="{FF2B5EF4-FFF2-40B4-BE49-F238E27FC236}">
              <a16:creationId xmlns:a16="http://schemas.microsoft.com/office/drawing/2014/main" id="{35E0887F-A403-4D01-90BB-459E7AAE3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514349</xdr:colOff>
      <xdr:row>44</xdr:row>
      <xdr:rowOff>138111</xdr:rowOff>
    </xdr:from>
    <xdr:to>
      <xdr:col>23</xdr:col>
      <xdr:colOff>104774</xdr:colOff>
      <xdr:row>71</xdr:row>
      <xdr:rowOff>142874</xdr:rowOff>
    </xdr:to>
    <xdr:graphicFrame macro="">
      <xdr:nvGraphicFramePr>
        <xdr:cNvPr id="8" name="Chart 7">
          <a:extLst>
            <a:ext uri="{FF2B5EF4-FFF2-40B4-BE49-F238E27FC236}">
              <a16:creationId xmlns:a16="http://schemas.microsoft.com/office/drawing/2014/main" id="{DC720091-80A9-4698-92AA-67F100DD6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5. Industry Process'!$E$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5. Industry Process'!$H$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5. Industry Process'!$E$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5. Industry Process'!$H$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5.xml><?xml version="1.0" encoding="utf-8"?>
<c:userShapes xmlns:c="http://schemas.openxmlformats.org/drawingml/2006/chart">
  <cdr:relSizeAnchor xmlns:cdr="http://schemas.openxmlformats.org/drawingml/2006/chartDrawing">
    <cdr:from>
      <cdr:x>0.1875</cdr:x>
      <cdr:y>0.01852</cdr:y>
    </cdr:from>
    <cdr:to>
      <cdr:x>0.98698</cdr:x>
      <cdr:y>0.17361</cdr:y>
    </cdr:to>
    <cdr:sp macro="" textlink="">
      <cdr:nvSpPr>
        <cdr:cNvPr id="2" name="TextBox 1">
          <a:extLst xmlns:a="http://schemas.openxmlformats.org/drawingml/2006/main">
            <a:ext uri="{FF2B5EF4-FFF2-40B4-BE49-F238E27FC236}">
              <a16:creationId xmlns:a16="http://schemas.microsoft.com/office/drawing/2014/main" id="{56B8A88D-60AE-40FF-8371-FAFFF9D5FB8C}"/>
            </a:ext>
          </a:extLst>
        </cdr:cNvPr>
        <cdr:cNvSpPr txBox="1"/>
      </cdr:nvSpPr>
      <cdr:spPr>
        <a:xfrm xmlns:a="http://schemas.openxmlformats.org/drawingml/2006/main">
          <a:off x="685800" y="50799"/>
          <a:ext cx="2924174" cy="4254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6.xml><?xml version="1.0" encoding="utf-8"?>
<xdr:wsDr xmlns:xdr="http://schemas.openxmlformats.org/drawingml/2006/spreadsheetDrawing" xmlns:a="http://schemas.openxmlformats.org/drawingml/2006/main">
  <xdr:twoCellAnchor>
    <xdr:from>
      <xdr:col>13</xdr:col>
      <xdr:colOff>22224</xdr:colOff>
      <xdr:row>4</xdr:row>
      <xdr:rowOff>87311</xdr:rowOff>
    </xdr:from>
    <xdr:to>
      <xdr:col>26</xdr:col>
      <xdr:colOff>271461</xdr:colOff>
      <xdr:row>31</xdr:row>
      <xdr:rowOff>133350</xdr:rowOff>
    </xdr:to>
    <xdr:graphicFrame macro="">
      <xdr:nvGraphicFramePr>
        <xdr:cNvPr id="9" name="Chart 8">
          <a:extLst>
            <a:ext uri="{FF2B5EF4-FFF2-40B4-BE49-F238E27FC236}">
              <a16:creationId xmlns:a16="http://schemas.microsoft.com/office/drawing/2014/main" id="{D2C44C8B-5AAF-4D23-AD1F-02AFC873C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481012</xdr:colOff>
      <xdr:row>32</xdr:row>
      <xdr:rowOff>123825</xdr:rowOff>
    </xdr:from>
    <xdr:to>
      <xdr:col>20</xdr:col>
      <xdr:colOff>176212</xdr:colOff>
      <xdr:row>47</xdr:row>
      <xdr:rowOff>9525</xdr:rowOff>
    </xdr:to>
    <xdr:graphicFrame macro="">
      <xdr:nvGraphicFramePr>
        <xdr:cNvPr id="2" name="Chart 1">
          <a:extLst>
            <a:ext uri="{FF2B5EF4-FFF2-40B4-BE49-F238E27FC236}">
              <a16:creationId xmlns:a16="http://schemas.microsoft.com/office/drawing/2014/main" id="{273F2048-C40C-4CE3-A71F-A7CC73F22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471487</xdr:colOff>
      <xdr:row>47</xdr:row>
      <xdr:rowOff>152400</xdr:rowOff>
    </xdr:from>
    <xdr:to>
      <xdr:col>20</xdr:col>
      <xdr:colOff>166687</xdr:colOff>
      <xdr:row>62</xdr:row>
      <xdr:rowOff>38100</xdr:rowOff>
    </xdr:to>
    <xdr:graphicFrame macro="">
      <xdr:nvGraphicFramePr>
        <xdr:cNvPr id="3" name="Chart 2">
          <a:extLst>
            <a:ext uri="{FF2B5EF4-FFF2-40B4-BE49-F238E27FC236}">
              <a16:creationId xmlns:a16="http://schemas.microsoft.com/office/drawing/2014/main" id="{EB0FF5EA-6D54-4CE5-A041-02B5400B3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12</xdr:col>
      <xdr:colOff>410633</xdr:colOff>
      <xdr:row>0</xdr:row>
      <xdr:rowOff>187324</xdr:rowOff>
    </xdr:from>
    <xdr:to>
      <xdr:col>20</xdr:col>
      <xdr:colOff>71966</xdr:colOff>
      <xdr:row>21</xdr:row>
      <xdr:rowOff>34924</xdr:rowOff>
    </xdr:to>
    <xdr:graphicFrame macro="">
      <xdr:nvGraphicFramePr>
        <xdr:cNvPr id="5" name="Chart 4">
          <a:extLst>
            <a:ext uri="{FF2B5EF4-FFF2-40B4-BE49-F238E27FC236}">
              <a16:creationId xmlns:a16="http://schemas.microsoft.com/office/drawing/2014/main" id="{EDBA4FAD-2B01-4759-9188-35DE0328E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410633</xdr:colOff>
      <xdr:row>21</xdr:row>
      <xdr:rowOff>78316</xdr:rowOff>
    </xdr:from>
    <xdr:to>
      <xdr:col>20</xdr:col>
      <xdr:colOff>71966</xdr:colOff>
      <xdr:row>41</xdr:row>
      <xdr:rowOff>116416</xdr:rowOff>
    </xdr:to>
    <xdr:graphicFrame macro="">
      <xdr:nvGraphicFramePr>
        <xdr:cNvPr id="6" name="Chart 5">
          <a:extLst>
            <a:ext uri="{FF2B5EF4-FFF2-40B4-BE49-F238E27FC236}">
              <a16:creationId xmlns:a16="http://schemas.microsoft.com/office/drawing/2014/main" id="{77A9D104-D906-4A32-8388-1D6074341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401108</xdr:colOff>
      <xdr:row>42</xdr:row>
      <xdr:rowOff>2645</xdr:rowOff>
    </xdr:from>
    <xdr:to>
      <xdr:col>20</xdr:col>
      <xdr:colOff>62441</xdr:colOff>
      <xdr:row>62</xdr:row>
      <xdr:rowOff>40745</xdr:rowOff>
    </xdr:to>
    <xdr:graphicFrame macro="">
      <xdr:nvGraphicFramePr>
        <xdr:cNvPr id="7" name="Chart 6">
          <a:extLst>
            <a:ext uri="{FF2B5EF4-FFF2-40B4-BE49-F238E27FC236}">
              <a16:creationId xmlns:a16="http://schemas.microsoft.com/office/drawing/2014/main" id="{F8DF8CE1-3EE2-4A7E-81B3-BEF9C9781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378885</xdr:colOff>
      <xdr:row>62</xdr:row>
      <xdr:rowOff>111654</xdr:rowOff>
    </xdr:from>
    <xdr:to>
      <xdr:col>20</xdr:col>
      <xdr:colOff>74085</xdr:colOff>
      <xdr:row>82</xdr:row>
      <xdr:rowOff>149754</xdr:rowOff>
    </xdr:to>
    <xdr:graphicFrame macro="">
      <xdr:nvGraphicFramePr>
        <xdr:cNvPr id="8" name="Chart 7">
          <a:extLst>
            <a:ext uri="{FF2B5EF4-FFF2-40B4-BE49-F238E27FC236}">
              <a16:creationId xmlns:a16="http://schemas.microsoft.com/office/drawing/2014/main" id="{1294C632-5922-4BF2-A9B9-6FE7CD60E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391584</xdr:colOff>
      <xdr:row>82</xdr:row>
      <xdr:rowOff>168804</xdr:rowOff>
    </xdr:from>
    <xdr:to>
      <xdr:col>20</xdr:col>
      <xdr:colOff>86784</xdr:colOff>
      <xdr:row>103</xdr:row>
      <xdr:rowOff>16404</xdr:rowOff>
    </xdr:to>
    <xdr:graphicFrame macro="">
      <xdr:nvGraphicFramePr>
        <xdr:cNvPr id="9" name="Chart 8">
          <a:extLst>
            <a:ext uri="{FF2B5EF4-FFF2-40B4-BE49-F238E27FC236}">
              <a16:creationId xmlns:a16="http://schemas.microsoft.com/office/drawing/2014/main" id="{F20B399D-9833-48E7-BB4D-BE1BE8202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378883</xdr:colOff>
      <xdr:row>103</xdr:row>
      <xdr:rowOff>64029</xdr:rowOff>
    </xdr:from>
    <xdr:to>
      <xdr:col>20</xdr:col>
      <xdr:colOff>40216</xdr:colOff>
      <xdr:row>123</xdr:row>
      <xdr:rowOff>102129</xdr:rowOff>
    </xdr:to>
    <xdr:graphicFrame macro="">
      <xdr:nvGraphicFramePr>
        <xdr:cNvPr id="10" name="Chart 9">
          <a:extLst>
            <a:ext uri="{FF2B5EF4-FFF2-40B4-BE49-F238E27FC236}">
              <a16:creationId xmlns:a16="http://schemas.microsoft.com/office/drawing/2014/main" id="{8BD4B5BB-49E3-4ECA-B00B-4D0B46315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338667</xdr:colOff>
      <xdr:row>123</xdr:row>
      <xdr:rowOff>183621</xdr:rowOff>
    </xdr:from>
    <xdr:to>
      <xdr:col>20</xdr:col>
      <xdr:colOff>0</xdr:colOff>
      <xdr:row>145</xdr:row>
      <xdr:rowOff>31221</xdr:rowOff>
    </xdr:to>
    <xdr:graphicFrame macro="">
      <xdr:nvGraphicFramePr>
        <xdr:cNvPr id="11" name="Chart 10">
          <a:extLst>
            <a:ext uri="{FF2B5EF4-FFF2-40B4-BE49-F238E27FC236}">
              <a16:creationId xmlns:a16="http://schemas.microsoft.com/office/drawing/2014/main" id="{AF391BEA-D9C7-461B-AC8A-F6F3366A1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350308</xdr:colOff>
      <xdr:row>146</xdr:row>
      <xdr:rowOff>8993</xdr:rowOff>
    </xdr:from>
    <xdr:to>
      <xdr:col>20</xdr:col>
      <xdr:colOff>11641</xdr:colOff>
      <xdr:row>167</xdr:row>
      <xdr:rowOff>50141</xdr:rowOff>
    </xdr:to>
    <xdr:graphicFrame macro="">
      <xdr:nvGraphicFramePr>
        <xdr:cNvPr id="12" name="Chart 11">
          <a:extLst>
            <a:ext uri="{FF2B5EF4-FFF2-40B4-BE49-F238E27FC236}">
              <a16:creationId xmlns:a16="http://schemas.microsoft.com/office/drawing/2014/main" id="{697A08C5-22C3-418B-B4F7-F49CFE112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1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1.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BBB71-E48D-445D-B90C-C7BB8B60D0AD}">
  <sheetPr codeName="Sheet17">
    <tabColor theme="4"/>
  </sheetPr>
  <dimension ref="B2:K26"/>
  <sheetViews>
    <sheetView workbookViewId="0"/>
  </sheetViews>
  <sheetFormatPr defaultRowHeight="15"/>
  <sheetData>
    <row r="2" spans="2:11">
      <c r="B2" t="s">
        <v>2505</v>
      </c>
    </row>
    <row r="3" spans="2:11">
      <c r="B3" s="9" t="s">
        <v>2502</v>
      </c>
      <c r="C3" s="15"/>
      <c r="D3" s="15"/>
      <c r="E3" s="15"/>
      <c r="F3" s="15"/>
      <c r="G3" s="15"/>
      <c r="H3" s="15"/>
      <c r="I3" s="15"/>
      <c r="J3" s="15"/>
      <c r="K3" s="15"/>
    </row>
    <row r="4" spans="2:11">
      <c r="B4" s="15" t="s">
        <v>2503</v>
      </c>
      <c r="C4" s="15"/>
      <c r="D4" s="15"/>
      <c r="E4" s="15"/>
      <c r="F4" s="15"/>
      <c r="G4" s="15"/>
      <c r="H4" s="15"/>
      <c r="I4" s="15"/>
      <c r="J4" s="15"/>
      <c r="K4" s="15"/>
    </row>
    <row r="5" spans="2:11">
      <c r="B5" s="15" t="s">
        <v>2504</v>
      </c>
      <c r="C5" s="15"/>
      <c r="D5" s="15"/>
      <c r="E5" s="15"/>
      <c r="F5" s="15"/>
      <c r="G5" s="15"/>
      <c r="H5" s="15"/>
      <c r="I5" s="15"/>
      <c r="J5" s="15"/>
      <c r="K5" s="15"/>
    </row>
    <row r="7" spans="2:11">
      <c r="B7" s="66" t="s">
        <v>2498</v>
      </c>
      <c r="C7" s="3"/>
      <c r="D7" s="3"/>
      <c r="E7" s="3"/>
      <c r="F7" s="3"/>
      <c r="G7" s="3"/>
      <c r="H7" s="3"/>
      <c r="I7" s="3"/>
      <c r="J7" s="3"/>
      <c r="K7" s="3"/>
    </row>
    <row r="8" spans="2:11">
      <c r="B8" s="3" t="s">
        <v>2507</v>
      </c>
      <c r="C8" s="3"/>
      <c r="D8" s="3"/>
      <c r="E8" s="3"/>
      <c r="F8" s="3"/>
      <c r="G8" s="3"/>
      <c r="H8" s="3"/>
      <c r="I8" s="3"/>
      <c r="J8" s="3"/>
      <c r="K8" s="3"/>
    </row>
    <row r="9" spans="2:11">
      <c r="B9" s="95" t="s">
        <v>2499</v>
      </c>
      <c r="C9" s="3"/>
      <c r="D9" s="3"/>
      <c r="E9" s="3"/>
      <c r="F9" s="3"/>
      <c r="G9" s="3"/>
      <c r="H9" s="3"/>
      <c r="I9" s="3"/>
      <c r="J9" s="3"/>
      <c r="K9" s="3"/>
    </row>
    <row r="11" spans="2:11">
      <c r="B11" s="67" t="s">
        <v>2489</v>
      </c>
      <c r="C11" s="33"/>
      <c r="D11" s="33"/>
      <c r="E11" s="33"/>
      <c r="F11" s="33"/>
      <c r="G11" s="33"/>
      <c r="H11" s="33"/>
      <c r="I11" s="33"/>
      <c r="J11" s="33"/>
      <c r="K11" s="33"/>
    </row>
    <row r="12" spans="2:11">
      <c r="B12" s="33" t="s">
        <v>2500</v>
      </c>
      <c r="C12" s="33"/>
      <c r="D12" s="33"/>
      <c r="E12" s="33"/>
      <c r="F12" s="33"/>
      <c r="G12" s="33"/>
      <c r="H12" s="33"/>
      <c r="I12" s="33"/>
      <c r="J12" s="33"/>
      <c r="K12" s="33"/>
    </row>
    <row r="13" spans="2:11">
      <c r="B13" s="33">
        <v>2020</v>
      </c>
      <c r="C13" s="33"/>
      <c r="D13" s="33"/>
      <c r="E13" s="33"/>
      <c r="F13" s="33"/>
      <c r="G13" s="33"/>
      <c r="H13" s="33"/>
      <c r="I13" s="33"/>
      <c r="J13" s="33"/>
      <c r="K13" s="33"/>
    </row>
    <row r="14" spans="2:11">
      <c r="B14" s="33" t="s">
        <v>2501</v>
      </c>
      <c r="C14" s="33"/>
      <c r="D14" s="33"/>
      <c r="E14" s="33"/>
      <c r="F14" s="33"/>
      <c r="G14" s="33"/>
      <c r="H14" s="33"/>
      <c r="I14" s="33"/>
      <c r="J14" s="33"/>
      <c r="K14" s="33"/>
    </row>
    <row r="18" spans="2:11">
      <c r="B18" s="76" t="s">
        <v>2978</v>
      </c>
      <c r="C18" s="6"/>
      <c r="D18" s="6"/>
      <c r="E18" s="6"/>
      <c r="F18" s="6"/>
      <c r="G18" s="6"/>
      <c r="H18" s="6"/>
      <c r="I18" s="6"/>
      <c r="J18" s="6"/>
      <c r="K18" s="6"/>
    </row>
    <row r="19" spans="2:11">
      <c r="B19" s="77">
        <v>1.1023099999999999</v>
      </c>
      <c r="C19" t="s">
        <v>2983</v>
      </c>
    </row>
    <row r="20" spans="2:11">
      <c r="B20">
        <v>265</v>
      </c>
      <c r="C20" t="s">
        <v>2984</v>
      </c>
    </row>
    <row r="21" spans="2:11">
      <c r="B21">
        <v>28</v>
      </c>
      <c r="C21" t="s">
        <v>2985</v>
      </c>
    </row>
    <row r="22" spans="2:11">
      <c r="B22">
        <f>10^6</f>
        <v>1000000</v>
      </c>
      <c r="C22" t="s">
        <v>3011</v>
      </c>
    </row>
    <row r="24" spans="2:11">
      <c r="B24" t="s">
        <v>3383</v>
      </c>
    </row>
    <row r="25" spans="2:11">
      <c r="B25">
        <f>28/25</f>
        <v>1.1200000000000001</v>
      </c>
      <c r="C25" t="s">
        <v>3384</v>
      </c>
    </row>
    <row r="26" spans="2:11">
      <c r="B26">
        <f>265/298</f>
        <v>0.88926174496644295</v>
      </c>
      <c r="C26" t="s">
        <v>3385</v>
      </c>
    </row>
  </sheetData>
  <hyperlinks>
    <hyperlink ref="B9" r:id="rId1" xr:uid="{5C0880DB-7F3D-4AC9-9F48-ACCF8C729A4D}"/>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D3058-115C-40CE-BC4E-B3266D93B7F3}">
  <sheetPr codeName="Sheet4">
    <tabColor theme="4" tint="0.499984740745262"/>
  </sheetPr>
  <dimension ref="A1:M64"/>
  <sheetViews>
    <sheetView tabSelected="1" topLeftCell="H1" workbookViewId="0">
      <selection activeCell="L15" sqref="L15"/>
    </sheetView>
  </sheetViews>
  <sheetFormatPr defaultColWidth="9.140625" defaultRowHeight="15"/>
  <cols>
    <col min="1" max="1" width="16.85546875" style="22" hidden="1" customWidth="1"/>
    <col min="2" max="5" width="9.140625" style="22" hidden="1" customWidth="1"/>
    <col min="6" max="6" width="26.5703125" style="22" hidden="1" customWidth="1"/>
    <col min="7" max="7" width="13.5703125" style="22" hidden="1" customWidth="1"/>
    <col min="8" max="8" width="4.7109375" style="22" customWidth="1"/>
    <col min="9" max="9" width="7.28515625" style="22" customWidth="1"/>
    <col min="10" max="10" width="27.42578125" style="22" customWidth="1"/>
    <col min="11" max="11" width="9.28515625" style="22" bestFit="1" customWidth="1"/>
    <col min="12" max="12" width="10.42578125" style="22" bestFit="1" customWidth="1"/>
    <col min="13" max="13" width="9.28515625" style="22" bestFit="1" customWidth="1"/>
    <col min="14" max="16384" width="9.140625" style="22"/>
  </cols>
  <sheetData>
    <row r="1" spans="1:13">
      <c r="F1" s="18"/>
      <c r="G1" s="18"/>
      <c r="H1" s="9" t="s">
        <v>1817</v>
      </c>
      <c r="I1" s="57"/>
      <c r="J1" s="57"/>
    </row>
    <row r="2" spans="1:13">
      <c r="F2" s="18"/>
      <c r="G2" s="18"/>
      <c r="H2" s="9" t="s">
        <v>1781</v>
      </c>
      <c r="I2" s="57"/>
      <c r="J2" s="57"/>
    </row>
    <row r="5" spans="1:13">
      <c r="A5" s="22" t="s">
        <v>2489</v>
      </c>
      <c r="B5" s="22" t="s">
        <v>1951</v>
      </c>
      <c r="C5" s="22" t="s">
        <v>1954</v>
      </c>
      <c r="D5" s="22" t="s">
        <v>1953</v>
      </c>
      <c r="E5" s="22" t="s">
        <v>1952</v>
      </c>
      <c r="F5" s="22" t="s">
        <v>1849</v>
      </c>
      <c r="G5" s="22" t="s">
        <v>1850</v>
      </c>
    </row>
    <row r="7" spans="1:13">
      <c r="H7" s="22">
        <v>1.1000000000000001</v>
      </c>
      <c r="I7" s="22" t="s">
        <v>1828</v>
      </c>
    </row>
    <row r="8" spans="1:13">
      <c r="K8" s="58" t="s">
        <v>7127</v>
      </c>
      <c r="L8" s="58" t="s">
        <v>1830</v>
      </c>
      <c r="M8" s="58" t="s">
        <v>2383</v>
      </c>
    </row>
    <row r="9" spans="1:13">
      <c r="F9" s="22" t="s">
        <v>2</v>
      </c>
      <c r="G9" s="22" t="s">
        <v>1848</v>
      </c>
      <c r="J9" s="58" t="s">
        <v>1702</v>
      </c>
      <c r="K9" s="12">
        <f>SUMIFS(EPS!$L:$L,EPS!$B:$B,F9,EPS!$I:$I,J9)</f>
        <v>1641.39</v>
      </c>
      <c r="L9" s="12">
        <f>'Table 3-7'!AE5</f>
        <v>1820.7</v>
      </c>
      <c r="M9" s="12"/>
    </row>
    <row r="10" spans="1:13">
      <c r="F10" s="22" t="s">
        <v>2</v>
      </c>
      <c r="G10" s="22" t="s">
        <v>1848</v>
      </c>
      <c r="J10" s="58" t="s">
        <v>1713</v>
      </c>
      <c r="K10" s="12">
        <f>SUMIFS(EPS!$L:$L,EPS!$B:$B,F10,EPS!$I:$I,J10)</f>
        <v>1.8357079999999999</v>
      </c>
      <c r="L10" s="12">
        <f>'Table 3-7'!AE6*CH4_Ar4_to_AR5</f>
        <v>3.4720000000000004</v>
      </c>
      <c r="M10" s="12"/>
    </row>
    <row r="11" spans="1:13">
      <c r="F11" s="22" t="s">
        <v>2</v>
      </c>
      <c r="G11" s="22" t="s">
        <v>1848</v>
      </c>
      <c r="J11" s="58" t="s">
        <v>1714</v>
      </c>
      <c r="K11" s="12">
        <f>SUMIFS(EPS!$L:$L,EPS!$B:$B,F11,EPS!$I:$I,J11)</f>
        <v>3.473779</v>
      </c>
      <c r="L11" s="12">
        <f>'Table 3-7'!AE7*N2O_AR4_to_AR5</f>
        <v>13.516778523489933</v>
      </c>
      <c r="M11" s="12"/>
    </row>
    <row r="12" spans="1:13">
      <c r="J12" s="59" t="s">
        <v>2384</v>
      </c>
      <c r="K12" s="60">
        <f>SUM(K9:K11)</f>
        <v>1646.6994870000001</v>
      </c>
      <c r="L12" s="60">
        <f>SUM(L9:L11)</f>
        <v>1837.6887785234899</v>
      </c>
      <c r="M12" s="60">
        <f>'Table 11.5'!M60-'Table 11.5'!L60</f>
        <v>1911.3109999999999</v>
      </c>
    </row>
    <row r="25" spans="1:13">
      <c r="H25" s="22">
        <v>1.2</v>
      </c>
      <c r="I25" s="22" t="s">
        <v>1958</v>
      </c>
    </row>
    <row r="26" spans="1:13">
      <c r="K26" s="58" t="s">
        <v>7127</v>
      </c>
      <c r="L26" s="58" t="s">
        <v>1830</v>
      </c>
      <c r="M26" s="58" t="s">
        <v>2383</v>
      </c>
    </row>
    <row r="27" spans="1:13">
      <c r="A27" s="22" t="s">
        <v>2488</v>
      </c>
      <c r="B27" s="22" t="s">
        <v>1744</v>
      </c>
      <c r="F27" s="22" t="s">
        <v>1</v>
      </c>
      <c r="G27" s="22" t="s">
        <v>1947</v>
      </c>
      <c r="J27" s="22" t="s">
        <v>1948</v>
      </c>
      <c r="K27" s="12">
        <f>SUMIFS(EPS!$L:$L,EPS!$B:$B,F27,EPS!$F:$F,"*"&amp;B27&amp;"*")</f>
        <v>1033.5330094859496</v>
      </c>
      <c r="L27" s="12">
        <f>'Table 3-13'!AD4</f>
        <v>1107.7</v>
      </c>
      <c r="M27" s="12">
        <f>SUMIFS('Table 11.5'!$60:$60,'Table 11.5'!$1:$1,A27)</f>
        <v>1095.3520000000001</v>
      </c>
    </row>
    <row r="28" spans="1:13">
      <c r="A28" s="22" t="s">
        <v>2477</v>
      </c>
      <c r="B28" s="22" t="s">
        <v>1745</v>
      </c>
      <c r="F28" s="22" t="s">
        <v>1</v>
      </c>
      <c r="G28" s="22" t="s">
        <v>1947</v>
      </c>
      <c r="J28" s="22" t="s">
        <v>1949</v>
      </c>
      <c r="K28" s="12">
        <f>SUMIFS(EPS!$L:$L,EPS!$B:$B,F28,EPS!$F:$F,"*"&amp;B28&amp;"*")</f>
        <v>458.85983370464987</v>
      </c>
      <c r="L28" s="12">
        <f>'Table 3-13'!AD11</f>
        <v>474.5</v>
      </c>
      <c r="M28" s="12">
        <f>SUMIFS('Table 11.5'!$60:$60,'Table 11.5'!$1:$1,A28)</f>
        <v>456.36099999999999</v>
      </c>
    </row>
    <row r="29" spans="1:13">
      <c r="A29" s="22" t="s">
        <v>2479</v>
      </c>
      <c r="B29" s="22" t="s">
        <v>1748</v>
      </c>
      <c r="F29" s="22" t="s">
        <v>1</v>
      </c>
      <c r="G29" s="22" t="s">
        <v>1947</v>
      </c>
      <c r="J29" s="22" t="s">
        <v>1888</v>
      </c>
      <c r="K29" s="12">
        <f>SUMIFS(EPS!$L:$L,EPS!$B:$B,F29,EPS!$F:$F,"*"&amp;B29&amp;"*")</f>
        <v>98.236681608000026</v>
      </c>
      <c r="L29" s="12">
        <f>'Table 3-13'!AD20</f>
        <v>172.3</v>
      </c>
      <c r="M29" s="12">
        <f>SUMIFS('Table 11.5'!$60:$60,'Table 11.5'!$1:$1,A29)</f>
        <v>255.74</v>
      </c>
    </row>
    <row r="30" spans="1:13">
      <c r="A30" s="22" t="s">
        <v>1959</v>
      </c>
      <c r="B30" s="22" t="s">
        <v>1959</v>
      </c>
      <c r="F30" s="22" t="s">
        <v>1</v>
      </c>
      <c r="G30" s="22" t="s">
        <v>1947</v>
      </c>
      <c r="J30" s="22" t="s">
        <v>1893</v>
      </c>
      <c r="K30" s="12">
        <f>SUMIFS(EPS!$L:$L,EPS!$B:$B,F30,EPS!$F:$F,"*"&amp;B30&amp;"*")</f>
        <v>0</v>
      </c>
      <c r="L30" s="12">
        <f>'Table 3-13'!AD26</f>
        <v>1.5</v>
      </c>
      <c r="M30" s="12">
        <f>SUMIFS('Table 11.5'!$60:$60,'Table 11.5'!$1:$1,A30)</f>
        <v>1.6180000000000001</v>
      </c>
    </row>
    <row r="31" spans="1:13">
      <c r="A31" s="22" t="s">
        <v>2484</v>
      </c>
      <c r="B31" s="22" t="s">
        <v>1749</v>
      </c>
      <c r="F31" s="22" t="s">
        <v>1</v>
      </c>
      <c r="G31" s="22" t="s">
        <v>1947</v>
      </c>
      <c r="J31" s="22" t="s">
        <v>1894</v>
      </c>
      <c r="K31" s="12">
        <f>SUMIFS(EPS!$L:$L,EPS!$B:$B,F31,EPS!$F:$F,"*"&amp;B31&amp;"*")</f>
        <v>32.437900210000009</v>
      </c>
      <c r="L31" s="12">
        <f>'Table 3-13'!AD28</f>
        <v>13.9</v>
      </c>
      <c r="M31" s="12">
        <f>SUMIFS('Table 11.5'!$60:$60,'Table 11.5'!$1:$1,A31)</f>
        <v>41.938000000000002</v>
      </c>
    </row>
    <row r="32" spans="1:13">
      <c r="A32" s="22" t="s">
        <v>2000</v>
      </c>
      <c r="B32" s="22" t="s">
        <v>1743</v>
      </c>
      <c r="F32" s="22" t="s">
        <v>1</v>
      </c>
      <c r="G32" s="22" t="s">
        <v>1947</v>
      </c>
      <c r="J32" s="22" t="s">
        <v>1839</v>
      </c>
      <c r="K32" s="12">
        <f>SUMIFS(EPS!$L:$L,EPS!$B:$B,F32,EPS!$F:$F,"*"&amp;B32&amp;"*")</f>
        <v>1.9662346460625</v>
      </c>
      <c r="L32" s="12">
        <f>'Table 3-13'!AD31</f>
        <v>50.2</v>
      </c>
      <c r="M32" s="12">
        <f>SUMIFS('Table 11.5'!$60:$60,'Table 11.5'!$1:$1,A32)</f>
        <v>54.926000000000002</v>
      </c>
    </row>
    <row r="33" spans="1:13">
      <c r="A33" s="22" t="s">
        <v>2478</v>
      </c>
      <c r="B33" s="22" t="s">
        <v>1750</v>
      </c>
      <c r="F33" s="22" t="s">
        <v>1</v>
      </c>
      <c r="G33" s="22" t="s">
        <v>1947</v>
      </c>
      <c r="J33" s="22" t="s">
        <v>1950</v>
      </c>
      <c r="K33" s="12">
        <f>SUMIFS(EPS!$L:$L,EPS!$B:$B,F33,EPS!$F:$F,"*"&amp;B33&amp;"*")</f>
        <v>0.76491741767629984</v>
      </c>
      <c r="L33" s="12">
        <f>'Table 3-13'!AD37</f>
        <v>0.5</v>
      </c>
      <c r="M33" s="12">
        <f>SUMIFS('Table 11.5'!$60:$60,'Table 11.5'!$1:$1,A33)</f>
        <v>0.47499999999999998</v>
      </c>
    </row>
    <row r="34" spans="1:13">
      <c r="B34" s="22" t="s">
        <v>1742</v>
      </c>
      <c r="F34" s="22" t="s">
        <v>1</v>
      </c>
      <c r="G34" s="22" t="s">
        <v>1947</v>
      </c>
      <c r="J34" s="22" t="s">
        <v>1826</v>
      </c>
      <c r="K34" s="12"/>
      <c r="L34" s="12"/>
      <c r="M34" s="12"/>
    </row>
    <row r="35" spans="1:13">
      <c r="B35" s="22" t="s">
        <v>1751</v>
      </c>
      <c r="F35" s="22" t="s">
        <v>1</v>
      </c>
      <c r="J35" s="22" t="s">
        <v>1955</v>
      </c>
      <c r="K35" s="12">
        <f>SUMIFS(EPS!$L:$L,EPS!$B:$B,F35,EPS!$F:$F,"*"&amp;B35&amp;"*")</f>
        <v>0</v>
      </c>
      <c r="L35" s="12"/>
      <c r="M35" s="12"/>
    </row>
    <row r="36" spans="1:13">
      <c r="B36" s="22" t="s">
        <v>1746</v>
      </c>
      <c r="F36" s="22" t="s">
        <v>1</v>
      </c>
      <c r="J36" s="22" t="s">
        <v>1956</v>
      </c>
      <c r="K36" s="12">
        <f>SUMIFS(EPS!$L:$L,EPS!$B:$B,F36,EPS!$F:$F,"*"&amp;B36&amp;"*")</f>
        <v>32.756858052030992</v>
      </c>
      <c r="L36" s="12">
        <f>'Table 3-13'!AD49</f>
        <v>78.599999999999994</v>
      </c>
      <c r="M36" s="12"/>
    </row>
    <row r="37" spans="1:13">
      <c r="B37" s="22" t="s">
        <v>1747</v>
      </c>
      <c r="F37" s="22" t="s">
        <v>1</v>
      </c>
      <c r="J37" s="22" t="s">
        <v>1957</v>
      </c>
      <c r="K37" s="12">
        <f>SUMIFS(EPS!$L:$L,EPS!$B:$B,F37,EPS!$F:$F,"*"&amp;B37&amp;"*")</f>
        <v>7.0635938156000009</v>
      </c>
      <c r="L37" s="12">
        <f>'Table 3-13'!AD50</f>
        <v>17.899999999999999</v>
      </c>
      <c r="M37" s="12"/>
    </row>
    <row r="38" spans="1:13">
      <c r="A38" s="22" t="s">
        <v>2495</v>
      </c>
      <c r="J38" s="22" t="s">
        <v>2494</v>
      </c>
      <c r="K38" s="12"/>
      <c r="L38" s="12"/>
      <c r="M38" s="12">
        <f>SUMIFS('Table 11.5'!$60:$60,'Table 11.5'!$1:$1,A38)</f>
        <v>4.9009999999999998</v>
      </c>
    </row>
    <row r="39" spans="1:13">
      <c r="K39" s="60">
        <f>SUM(K27:K37)</f>
        <v>1665.6190289399692</v>
      </c>
      <c r="L39" s="60">
        <f>SUM(L27:L37)</f>
        <v>1917.1000000000001</v>
      </c>
      <c r="M39" s="60">
        <f>SUM(M27:M38)</f>
        <v>1911.3110000000001</v>
      </c>
    </row>
    <row r="50" spans="3:12">
      <c r="H50" s="22">
        <v>1.3</v>
      </c>
      <c r="I50" s="22" t="s">
        <v>1960</v>
      </c>
    </row>
    <row r="51" spans="3:12">
      <c r="K51" s="58" t="s">
        <v>7127</v>
      </c>
      <c r="L51" s="58" t="s">
        <v>1830</v>
      </c>
    </row>
    <row r="52" spans="3:12">
      <c r="E52" s="22" t="s">
        <v>1701</v>
      </c>
      <c r="F52" s="22" t="s">
        <v>1</v>
      </c>
      <c r="G52" s="22" t="s">
        <v>1947</v>
      </c>
      <c r="J52" s="22" t="s">
        <v>1961</v>
      </c>
      <c r="K52" s="12">
        <f>SUMIFS(EPS!$L:$L,EPS!$B:$B,F52,EPS!$C:$C,E52)</f>
        <v>1058.795572032401</v>
      </c>
      <c r="L52" s="10">
        <f>SUMIFS('Table 3-13'!$AD:$AD,'Table 3-13'!$AE:$AE,J52)</f>
        <v>1068.0999999999999</v>
      </c>
    </row>
    <row r="53" spans="3:12">
      <c r="C53" s="22" t="s">
        <v>1704</v>
      </c>
      <c r="E53" s="22" t="s">
        <v>1716</v>
      </c>
      <c r="F53" s="22" t="s">
        <v>1</v>
      </c>
      <c r="G53" s="22" t="s">
        <v>1947</v>
      </c>
      <c r="J53" s="22" t="s">
        <v>1962</v>
      </c>
      <c r="K53" s="12">
        <f>SUMIFS(EPS!$L:$L,EPS!$B:$B,F53,EPS!$C:$C,E53,EPS!$E:$E,C53)</f>
        <v>380.79764804005686</v>
      </c>
      <c r="L53" s="10">
        <f>SUMIFS('Table 3-13'!$AD:$AD,'Table 3-13'!$AE:$AE,J53)</f>
        <v>428.8</v>
      </c>
    </row>
    <row r="54" spans="3:12">
      <c r="C54" s="22" t="s">
        <v>1703</v>
      </c>
      <c r="E54" s="22" t="s">
        <v>1716</v>
      </c>
      <c r="F54" s="22" t="s">
        <v>1</v>
      </c>
      <c r="G54" s="22" t="s">
        <v>1947</v>
      </c>
      <c r="J54" s="22" t="s">
        <v>1879</v>
      </c>
      <c r="K54" s="12">
        <f>SUMIFS(EPS!$L:$L,EPS!$B:$B,F54,EPS!$C:$C,E54,EPS!$E:$E,C54)</f>
        <v>8.4188021213967943</v>
      </c>
      <c r="L54" s="10">
        <f>SUMIFS('Table 3-13'!$AD:$AD,'Table 3-13'!$AE:$AE,J54)</f>
        <v>21</v>
      </c>
    </row>
    <row r="55" spans="3:12">
      <c r="E55" s="22" t="s">
        <v>1720</v>
      </c>
      <c r="F55" s="22" t="s">
        <v>1</v>
      </c>
      <c r="G55" s="22" t="s">
        <v>1947</v>
      </c>
      <c r="J55" s="22" t="s">
        <v>1880</v>
      </c>
      <c r="K55" s="12">
        <f>SUMIFS(EPS!$L:$L,EPS!$B:$B,F55,EPS!$C:$C,E55)</f>
        <v>1.0834733529650002</v>
      </c>
      <c r="L55" s="10">
        <f>SUMIFS('Table 3-13'!$AD:$AD,'Table 3-13'!$AE:$AE,J55)</f>
        <v>3.8</v>
      </c>
    </row>
    <row r="56" spans="3:12">
      <c r="C56" s="22" t="s">
        <v>1703</v>
      </c>
      <c r="E56" s="22" t="s">
        <v>1719</v>
      </c>
      <c r="F56" s="22" t="s">
        <v>1</v>
      </c>
      <c r="G56" s="22" t="s">
        <v>1947</v>
      </c>
      <c r="J56" s="22" t="s">
        <v>1963</v>
      </c>
      <c r="K56" s="12">
        <f>SUMIFS(EPS!$L:$L,EPS!$B:$B,F56,EPS!$C:$C,E56,EPS!$E:$E,C56)</f>
        <v>14.338719871500002</v>
      </c>
      <c r="L56" s="10">
        <f>SUMIFS('Table 3-13'!$AD:$AD,'Table 3-13'!$AE:$AE,J56)</f>
        <v>13.600000000000001</v>
      </c>
    </row>
    <row r="57" spans="3:12">
      <c r="C57" s="22" t="s">
        <v>1704</v>
      </c>
      <c r="E57" s="22" t="s">
        <v>1719</v>
      </c>
      <c r="F57" s="22" t="s">
        <v>1</v>
      </c>
      <c r="G57" s="22" t="s">
        <v>1947</v>
      </c>
      <c r="J57" s="22" t="s">
        <v>1971</v>
      </c>
      <c r="K57" s="12">
        <f>SUMIFS(EPS!$L:$L,EPS!$B:$B,F57,EPS!$C:$C,E57,EPS!$E:$E,C57)</f>
        <v>70.934491614999999</v>
      </c>
      <c r="L57" s="10">
        <f>SUMIFS('Table 3-13'!$AD:$AD,'Table 3-13'!$AE:$AE,J57)</f>
        <v>23.200000000000003</v>
      </c>
    </row>
    <row r="58" spans="3:12">
      <c r="E58" s="22" t="s">
        <v>1718</v>
      </c>
      <c r="F58" s="22" t="s">
        <v>1</v>
      </c>
      <c r="G58" s="22" t="s">
        <v>1947</v>
      </c>
      <c r="J58" s="22" t="s">
        <v>1884</v>
      </c>
      <c r="K58" s="12">
        <f>SUMIFS(EPS!$L:$L,EPS!$B:$B,F58,EPS!$C:$C,E58)</f>
        <v>33.013640298649996</v>
      </c>
      <c r="L58" s="10">
        <f>SUMIFS('Table 3-13'!$AD:$AD,'Table 3-13'!$AE:$AE,J58)</f>
        <v>38.9</v>
      </c>
    </row>
    <row r="59" spans="3:12">
      <c r="E59" s="22" t="s">
        <v>1717</v>
      </c>
      <c r="F59" s="22" t="s">
        <v>1</v>
      </c>
      <c r="J59" s="22" t="s">
        <v>1965</v>
      </c>
      <c r="K59" s="12">
        <f>SUMIFS(EPS!$L:$L,EPS!$B:$B,F59,EPS!$C:$C,E59)</f>
        <v>98.236681608000026</v>
      </c>
      <c r="L59" s="10">
        <f>SUMIFS('Table 3-13'!$AD:$AD,'Table 3-13'!$AE:$AE,J59)</f>
        <v>129.6</v>
      </c>
    </row>
    <row r="60" spans="3:12">
      <c r="F60" s="22" t="s">
        <v>1</v>
      </c>
      <c r="J60" s="22" t="s">
        <v>1967</v>
      </c>
      <c r="K60" s="12"/>
      <c r="L60" s="10">
        <f>SUMIFS('Table 3-13'!$AD:$AD,'Table 3-13'!$AE:$AE,J60)</f>
        <v>0</v>
      </c>
    </row>
    <row r="61" spans="3:12">
      <c r="F61" s="22" t="s">
        <v>1</v>
      </c>
      <c r="J61" s="22" t="s">
        <v>1964</v>
      </c>
      <c r="K61" s="12"/>
      <c r="L61" s="10">
        <f>SUMIFS('Table 3-13'!$AD:$AD,'Table 3-13'!$AE:$AE,J61)</f>
        <v>199.8</v>
      </c>
    </row>
    <row r="62" spans="3:12">
      <c r="K62" s="12">
        <f>SUMIFS(EPS!$L:$L,EPS!$B:$B,F62)</f>
        <v>0</v>
      </c>
      <c r="L62" s="10"/>
    </row>
    <row r="63" spans="3:12">
      <c r="K63" s="60">
        <f>SUM(K52:K62)</f>
        <v>1665.6190289399697</v>
      </c>
      <c r="L63" s="8">
        <f>SUM(L52:L61)</f>
        <v>1926.7999999999997</v>
      </c>
    </row>
    <row r="64" spans="3:12">
      <c r="J64" s="22" t="s">
        <v>1966</v>
      </c>
    </row>
  </sheetData>
  <phoneticPr fontId="3"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863F4-7EE7-41C1-AA0F-980407388599}">
  <sheetPr codeName="Sheet5">
    <tabColor theme="4" tint="0.499984740745262"/>
  </sheetPr>
  <dimension ref="A1:M89"/>
  <sheetViews>
    <sheetView topLeftCell="F5" workbookViewId="0">
      <selection activeCell="K16" sqref="K16"/>
    </sheetView>
  </sheetViews>
  <sheetFormatPr defaultRowHeight="15"/>
  <cols>
    <col min="1" max="1" width="20.140625" hidden="1" customWidth="1"/>
    <col min="2" max="2" width="13.7109375" hidden="1" customWidth="1"/>
    <col min="3" max="3" width="21.7109375" hidden="1" customWidth="1"/>
    <col min="4" max="4" width="24.85546875" hidden="1" customWidth="1"/>
    <col min="5" max="5" width="27.140625" hidden="1" customWidth="1"/>
    <col min="6" max="6" width="36" customWidth="1"/>
    <col min="7" max="8" width="18.28515625" customWidth="1"/>
    <col min="10" max="10" width="13.42578125" customWidth="1"/>
    <col min="11" max="11" width="11.85546875" bestFit="1" customWidth="1"/>
  </cols>
  <sheetData>
    <row r="1" spans="1:13">
      <c r="F1" s="9" t="s">
        <v>1826</v>
      </c>
      <c r="G1" s="9"/>
      <c r="H1" s="9"/>
    </row>
    <row r="2" spans="1:13">
      <c r="F2" s="9" t="s">
        <v>1781</v>
      </c>
      <c r="G2" s="9"/>
      <c r="H2" s="9"/>
    </row>
    <row r="6" spans="1:13">
      <c r="A6" t="s">
        <v>2489</v>
      </c>
      <c r="B6" t="s">
        <v>1951</v>
      </c>
      <c r="C6" t="s">
        <v>1954</v>
      </c>
      <c r="D6" t="s">
        <v>1953</v>
      </c>
      <c r="E6" t="s">
        <v>1952</v>
      </c>
      <c r="F6" t="s">
        <v>1849</v>
      </c>
      <c r="G6" t="s">
        <v>1850</v>
      </c>
    </row>
    <row r="7" spans="1:13">
      <c r="H7">
        <v>2.1</v>
      </c>
      <c r="I7" t="s">
        <v>1832</v>
      </c>
    </row>
    <row r="8" spans="1:13">
      <c r="E8" s="24"/>
      <c r="K8" s="58" t="s">
        <v>7127</v>
      </c>
      <c r="L8" s="11" t="s">
        <v>1830</v>
      </c>
      <c r="M8" s="11" t="s">
        <v>2491</v>
      </c>
    </row>
    <row r="9" spans="1:13">
      <c r="E9" s="24" t="s">
        <v>1702</v>
      </c>
      <c r="F9" t="s">
        <v>3</v>
      </c>
      <c r="G9" t="s">
        <v>1848</v>
      </c>
      <c r="J9" s="11" t="s">
        <v>1702</v>
      </c>
      <c r="K9" s="12">
        <f>SUMIFS(EPS!$L:$L,EPS!$B:$B,F9,EPS!$I:$I,E9)</f>
        <v>1367.6121999999998</v>
      </c>
      <c r="L9" s="12">
        <f>'Table 3-7'!AE9</f>
        <v>1752.8</v>
      </c>
      <c r="M9" s="12">
        <f>'Table 11.6'!J60</f>
        <v>1617.788</v>
      </c>
    </row>
    <row r="10" spans="1:13">
      <c r="E10" s="24" t="s">
        <v>1713</v>
      </c>
      <c r="F10" t="s">
        <v>3</v>
      </c>
      <c r="G10" t="s">
        <v>1848</v>
      </c>
      <c r="J10" s="11" t="s">
        <v>1713</v>
      </c>
      <c r="K10" s="12">
        <f>SUMIFS(EPS!$L:$L,EPS!$B:$B,F10,EPS!$I:$I,E10)</f>
        <v>2.827209531999999</v>
      </c>
      <c r="L10" s="12">
        <f>'Table 3-7'!AE10*CH4_Ar4_to_AR5</f>
        <v>1.3440000000000001</v>
      </c>
      <c r="M10" s="12"/>
    </row>
    <row r="11" spans="1:13">
      <c r="E11" s="24" t="s">
        <v>1714</v>
      </c>
      <c r="F11" t="s">
        <v>3</v>
      </c>
      <c r="G11" t="s">
        <v>1848</v>
      </c>
      <c r="J11" s="11" t="s">
        <v>1714</v>
      </c>
      <c r="K11" s="12">
        <f>SUMIFS(EPS!$L:$L,EPS!$B:$B,F11,EPS!$I:$I,E11)</f>
        <v>3.7220068584999995</v>
      </c>
      <c r="L11" s="12">
        <f>'Table 3-7'!AE11*N2O_AR4_to_AR5</f>
        <v>21.697986577181208</v>
      </c>
      <c r="M11" s="12"/>
    </row>
    <row r="12" spans="1:13">
      <c r="E12" s="24"/>
      <c r="J12" s="48" t="s">
        <v>2384</v>
      </c>
      <c r="K12" s="21">
        <f>SUM(K9:K11)</f>
        <v>1374.1614163904999</v>
      </c>
      <c r="L12" s="21">
        <f>SUM(L9:L11)</f>
        <v>1775.8419865771812</v>
      </c>
      <c r="M12" s="21">
        <f>SUM(M9:M11)</f>
        <v>1617.788</v>
      </c>
    </row>
    <row r="13" spans="1:13">
      <c r="E13" s="24"/>
    </row>
    <row r="14" spans="1:13">
      <c r="F14" s="1"/>
      <c r="G14" s="1"/>
      <c r="H14" s="1"/>
      <c r="M14" s="21"/>
    </row>
    <row r="26" spans="1:13">
      <c r="H26">
        <v>2.2000000000000002</v>
      </c>
      <c r="I26" t="s">
        <v>1999</v>
      </c>
    </row>
    <row r="27" spans="1:13">
      <c r="K27" s="58" t="s">
        <v>7127</v>
      </c>
      <c r="L27" s="11" t="s">
        <v>1830</v>
      </c>
      <c r="M27" s="11" t="s">
        <v>2491</v>
      </c>
    </row>
    <row r="28" spans="1:13">
      <c r="A28" t="s">
        <v>1996</v>
      </c>
      <c r="D28" t="s">
        <v>1752</v>
      </c>
      <c r="E28" t="s">
        <v>1702</v>
      </c>
      <c r="F28" t="s">
        <v>3</v>
      </c>
      <c r="G28" t="s">
        <v>1945</v>
      </c>
      <c r="J28" s="119" t="s">
        <v>1838</v>
      </c>
      <c r="K28" s="117">
        <f>SUM(SUMIFS(EPS!$L:$L,EPS!$B:$B,F29,EPS!$I:$I,E29,EPS!$D:$D,D29),SUMIFS(EPS!$L:$L,EPS!$B:$B,F28,EPS!$I:$I,E28,EPS!$D:$D,D28))</f>
        <v>695.56849999999997</v>
      </c>
      <c r="L28" s="117">
        <f>'Table 3-9'!AE5</f>
        <v>1152.9000000000001</v>
      </c>
      <c r="M28" s="117">
        <f>SUMIFS('Table 11.6'!$60:$60,'Table 11.6'!$1:$1,A28)</f>
        <v>972.50099999999998</v>
      </c>
    </row>
    <row r="29" spans="1:13">
      <c r="D29" t="s">
        <v>1763</v>
      </c>
      <c r="E29" t="s">
        <v>1702</v>
      </c>
      <c r="F29" t="s">
        <v>3</v>
      </c>
      <c r="G29" t="s">
        <v>1945</v>
      </c>
      <c r="J29" s="119"/>
      <c r="K29" s="118"/>
      <c r="L29" s="118"/>
      <c r="M29" s="118"/>
    </row>
    <row r="30" spans="1:13">
      <c r="A30" t="s">
        <v>2000</v>
      </c>
      <c r="D30" t="s">
        <v>2000</v>
      </c>
      <c r="E30" t="s">
        <v>1702</v>
      </c>
      <c r="F30" t="s">
        <v>3</v>
      </c>
      <c r="G30" t="s">
        <v>1945</v>
      </c>
      <c r="J30" t="s">
        <v>1839</v>
      </c>
      <c r="K30" s="12">
        <f>SUMIFS(EPS!$L:$L,EPS!$B:$B,F30,EPS!$I:$I,E30,EPS!$D:$D,"*"&amp;D30&amp;"*")</f>
        <v>636.94299999999998</v>
      </c>
      <c r="L30" s="12">
        <f>'Table 3-9'!AE6</f>
        <v>577.4</v>
      </c>
      <c r="M30" s="64">
        <f>SUMIFS('Table 11.6'!$60:$60,'Table 11.6'!$1:$1,A30)</f>
        <v>617.86400000000003</v>
      </c>
    </row>
    <row r="31" spans="1:13">
      <c r="A31" t="s">
        <v>2490</v>
      </c>
      <c r="D31" t="s">
        <v>1766</v>
      </c>
      <c r="E31" t="s">
        <v>1702</v>
      </c>
      <c r="F31" t="s">
        <v>3</v>
      </c>
      <c r="G31" t="s">
        <v>1945</v>
      </c>
      <c r="J31" t="s">
        <v>1840</v>
      </c>
      <c r="K31" s="12">
        <f>SUMIFS(EPS!$L:$L,EPS!$B:$B,F31,EPS!$I:$I,E31,EPS!$D:$D,"*"&amp;D31&amp;"*")</f>
        <v>0</v>
      </c>
      <c r="L31" s="12">
        <f>'Table 3-9'!AE7</f>
        <v>22.2</v>
      </c>
      <c r="M31" s="64">
        <f>SUMIFS('Table 11.6'!$60:$60,'Table 11.6'!$1:$1,A31)</f>
        <v>4.633</v>
      </c>
    </row>
    <row r="32" spans="1:13">
      <c r="A32" t="s">
        <v>1991</v>
      </c>
      <c r="D32" t="s">
        <v>1760</v>
      </c>
      <c r="E32" t="s">
        <v>1702</v>
      </c>
      <c r="F32" t="s">
        <v>3</v>
      </c>
      <c r="G32" t="s">
        <v>1945</v>
      </c>
      <c r="J32" t="s">
        <v>1841</v>
      </c>
      <c r="K32" s="12">
        <f>SUMIFS(EPS!$L:$L,EPS!$B:$B,F32,EPS!$I:$I,E32,EPS!$D:$D,"*"&amp;D32&amp;"*")</f>
        <v>0</v>
      </c>
      <c r="L32" s="12">
        <f>'Table 3-9'!AE8</f>
        <v>0.4</v>
      </c>
      <c r="M32" s="64">
        <f>SUMIFS('Table 11.6'!$60:$60,'Table 11.6'!$1:$1,A32)</f>
        <v>0.41899999999999998</v>
      </c>
    </row>
    <row r="33" spans="1:13">
      <c r="A33" t="s">
        <v>2495</v>
      </c>
      <c r="D33" t="s">
        <v>1767</v>
      </c>
      <c r="E33" t="s">
        <v>1702</v>
      </c>
      <c r="F33" t="s">
        <v>3</v>
      </c>
      <c r="J33" s="119" t="s">
        <v>2494</v>
      </c>
      <c r="K33" s="117">
        <f>SUM(SUMIFS(EPS!$L:$L,EPS!$B:$B,F34,EPS!$I:$I,E34,EPS!$D:$D,D34),SUMIFS(EPS!$L:$L,EPS!$B:$B,F33,EPS!$I:$I,E33,EPS!$D:$D,D33))</f>
        <v>35.100700000000003</v>
      </c>
      <c r="L33" s="122"/>
      <c r="M33" s="117">
        <f>SUMIFS('Table 11.6'!$60:$60,'Table 11.6'!$1:$1,A33)</f>
        <v>22.369999999999997</v>
      </c>
    </row>
    <row r="34" spans="1:13">
      <c r="D34" t="s">
        <v>1761</v>
      </c>
      <c r="E34" t="s">
        <v>1702</v>
      </c>
      <c r="F34" t="s">
        <v>3</v>
      </c>
      <c r="J34" s="119"/>
      <c r="K34" s="118"/>
      <c r="L34" s="122"/>
      <c r="M34" s="118"/>
    </row>
    <row r="35" spans="1:13">
      <c r="K35" s="21">
        <f>SUM(K28:K34)</f>
        <v>1367.6122</v>
      </c>
      <c r="L35" s="21">
        <f>SUM(L28:L34)</f>
        <v>1752.9000000000003</v>
      </c>
      <c r="M35" s="21">
        <f>SUM(M28:M34)</f>
        <v>1617.787</v>
      </c>
    </row>
    <row r="44" spans="1:13">
      <c r="H44">
        <v>2.2999999999999998</v>
      </c>
      <c r="I44" t="s">
        <v>2001</v>
      </c>
    </row>
    <row r="45" spans="1:13">
      <c r="K45" s="58" t="s">
        <v>7127</v>
      </c>
      <c r="L45" s="11" t="s">
        <v>1830</v>
      </c>
      <c r="M45" s="11"/>
    </row>
    <row r="46" spans="1:13">
      <c r="D46" t="s">
        <v>1752</v>
      </c>
      <c r="E46" t="s">
        <v>1713</v>
      </c>
      <c r="F46" t="s">
        <v>3</v>
      </c>
      <c r="G46" t="s">
        <v>1946</v>
      </c>
      <c r="J46" s="119" t="s">
        <v>1838</v>
      </c>
      <c r="K46" s="120">
        <f>SUM(SUMIFS(EPS!$L:$L,EPS!$B:$B,F47,EPS!$I:$I,E47,EPS!$D:$D,D47),SUMIFS(EPS!$L:$L,EPS!$B:$B,F46,EPS!$I:$I,E46,EPS!$D:$D,D46))</f>
        <v>2.1822415999999998</v>
      </c>
      <c r="L46" s="120">
        <f>'Table 3-10'!AE5*CH4_Ar4_to_AR5</f>
        <v>0.22400000000000003</v>
      </c>
      <c r="M46" s="63"/>
    </row>
    <row r="47" spans="1:13">
      <c r="D47" t="s">
        <v>1993</v>
      </c>
      <c r="E47" t="s">
        <v>1713</v>
      </c>
      <c r="F47" t="s">
        <v>3</v>
      </c>
      <c r="G47" t="s">
        <v>1946</v>
      </c>
      <c r="J47" s="119"/>
      <c r="K47" s="121"/>
      <c r="L47" s="121"/>
      <c r="M47" s="63"/>
    </row>
    <row r="48" spans="1:13">
      <c r="D48" t="s">
        <v>1766</v>
      </c>
      <c r="E48" t="s">
        <v>1713</v>
      </c>
      <c r="F48" t="s">
        <v>3</v>
      </c>
      <c r="G48" t="s">
        <v>1946</v>
      </c>
      <c r="J48" t="s">
        <v>1840</v>
      </c>
      <c r="K48" s="10">
        <f>SUMIFS(EPS!$L:$L,EPS!$B:$B,F48,EPS!$I:$I,E48,EPS!$D:$D,"*"&amp;D48&amp;"*")</f>
        <v>0</v>
      </c>
      <c r="L48" s="10" t="str">
        <f>'Table 3-10'!AE6</f>
        <v xml:space="preserve">+ </v>
      </c>
      <c r="M48" s="47"/>
    </row>
    <row r="49" spans="1:13">
      <c r="D49" t="s">
        <v>2000</v>
      </c>
      <c r="E49" t="s">
        <v>1713</v>
      </c>
      <c r="F49" t="s">
        <v>3</v>
      </c>
      <c r="G49" t="s">
        <v>1946</v>
      </c>
      <c r="J49" t="s">
        <v>1839</v>
      </c>
      <c r="K49" s="10">
        <f>SUMIFS(EPS!$L:$L,EPS!$B:$B,F49,EPS!$I:$I,E49,EPS!$D:$D,"*"&amp;D49&amp;"*")</f>
        <v>0.33693687999999999</v>
      </c>
      <c r="L49" s="10">
        <f>'Table 3-10'!AE7*CH4_Ar4_to_AR5</f>
        <v>1.1200000000000001</v>
      </c>
      <c r="M49" s="47"/>
    </row>
    <row r="51" spans="1:13">
      <c r="H51">
        <v>2.4</v>
      </c>
      <c r="I51" t="s">
        <v>2002</v>
      </c>
    </row>
    <row r="52" spans="1:13">
      <c r="K52" s="58" t="s">
        <v>7127</v>
      </c>
      <c r="L52" s="11" t="s">
        <v>1830</v>
      </c>
      <c r="M52" s="11"/>
    </row>
    <row r="53" spans="1:13">
      <c r="D53" t="s">
        <v>1752</v>
      </c>
      <c r="E53" t="s">
        <v>1714</v>
      </c>
      <c r="F53" t="s">
        <v>3</v>
      </c>
      <c r="G53" t="s">
        <v>2004</v>
      </c>
      <c r="J53" s="119" t="s">
        <v>1838</v>
      </c>
      <c r="K53" s="117">
        <f>SUM(SUMIFS(EPS!$L:$L,EPS!$B:$B,F54,EPS!$I:$I,E54,EPS!$D:$D,D54),SUMIFS(EPS!$L:$L,EPS!$B:$B,F53,EPS!$I:$I,E53,EPS!$D:$D,D53))</f>
        <v>3.0041194999999998</v>
      </c>
      <c r="L53" s="117">
        <f>'Table 3-11'!AE5*N2O_AR4_to_AR5</f>
        <v>18.052013422818792</v>
      </c>
      <c r="M53" s="62"/>
    </row>
    <row r="54" spans="1:13">
      <c r="D54" t="s">
        <v>1993</v>
      </c>
      <c r="E54" t="s">
        <v>1714</v>
      </c>
      <c r="F54" t="s">
        <v>3</v>
      </c>
      <c r="G54" t="s">
        <v>2004</v>
      </c>
      <c r="J54" s="119"/>
      <c r="K54" s="118"/>
      <c r="L54" s="118"/>
      <c r="M54" s="62"/>
    </row>
    <row r="55" spans="1:13">
      <c r="D55" t="s">
        <v>1766</v>
      </c>
      <c r="E55" t="s">
        <v>1714</v>
      </c>
      <c r="F55" t="s">
        <v>3</v>
      </c>
      <c r="G55" t="s">
        <v>2004</v>
      </c>
      <c r="J55" t="s">
        <v>1840</v>
      </c>
      <c r="K55" s="12">
        <f>SUMIFS(EPS!$L:$L,EPS!$B:$B,F55,EPS!$I:$I,E55,EPS!$D:$D,"*"&amp;D55&amp;"*")</f>
        <v>0</v>
      </c>
      <c r="L55" s="12" t="str">
        <f>'Table 3-11'!AE6</f>
        <v xml:space="preserve">+ </v>
      </c>
      <c r="M55" s="25"/>
    </row>
    <row r="56" spans="1:13">
      <c r="D56" t="s">
        <v>2000</v>
      </c>
      <c r="E56" t="s">
        <v>1714</v>
      </c>
      <c r="F56" t="s">
        <v>3</v>
      </c>
      <c r="G56" t="s">
        <v>2004</v>
      </c>
      <c r="J56" t="s">
        <v>1839</v>
      </c>
      <c r="K56" s="12">
        <f>SUMIFS(EPS!$L:$L,EPS!$B:$B,F56,EPS!$I:$I,E56,EPS!$D:$D,"*"&amp;D56&amp;"*")</f>
        <v>0.31888669000000003</v>
      </c>
      <c r="L56" s="12">
        <f>'Table 3-11'!AE7*N2O_AR4_to_AR5</f>
        <v>3.6459731543624159</v>
      </c>
      <c r="M56" s="25"/>
    </row>
    <row r="61" spans="1:13">
      <c r="H61">
        <v>2.5</v>
      </c>
      <c r="I61" t="s">
        <v>1998</v>
      </c>
    </row>
    <row r="62" spans="1:13">
      <c r="K62" s="58" t="s">
        <v>7127</v>
      </c>
      <c r="L62" s="11" t="s">
        <v>1830</v>
      </c>
      <c r="M62" s="11" t="s">
        <v>2383</v>
      </c>
    </row>
    <row r="63" spans="1:13">
      <c r="A63" t="s">
        <v>2256</v>
      </c>
      <c r="J63" t="s">
        <v>1838</v>
      </c>
      <c r="K63" s="23">
        <f>SUMIFS($K$72:$K$87,$J$72:$J$87,J63)/$K$88</f>
        <v>0.17355892586553334</v>
      </c>
      <c r="L63" s="23">
        <f>'Table 3-12'!AE4</f>
        <v>0.28399999999999997</v>
      </c>
      <c r="M63" s="23">
        <f>'Table 54'!C98/'Table 54'!$C$105</f>
        <v>0.19950062968926383</v>
      </c>
    </row>
    <row r="64" spans="1:13">
      <c r="A64" t="s">
        <v>2260</v>
      </c>
      <c r="J64" t="s">
        <v>1839</v>
      </c>
      <c r="K64" s="23">
        <f t="shared" ref="K64:K68" si="0">SUMIFS($K$72:$K$87,$J$72:$J$87,J64)/$K$88</f>
        <v>0.405019703773557</v>
      </c>
      <c r="L64" s="23">
        <f>'Table 3-12'!AE5</f>
        <v>0.34100000000000003</v>
      </c>
      <c r="M64" s="23">
        <f>'Table 54'!C100/'Table 54'!$C$105</f>
        <v>0.39570082022935654</v>
      </c>
    </row>
    <row r="65" spans="1:13">
      <c r="A65" t="s">
        <v>2298</v>
      </c>
      <c r="J65" t="s">
        <v>1859</v>
      </c>
      <c r="K65" s="23">
        <f t="shared" si="0"/>
        <v>0.19733911989769007</v>
      </c>
      <c r="L65" s="23">
        <f>'Table 3-12'!AE6</f>
        <v>0.20100000000000001</v>
      </c>
      <c r="M65" s="23">
        <f>'Table 54'!C101/'Table 54'!$C$105</f>
        <v>0.20415242768520792</v>
      </c>
    </row>
    <row r="66" spans="1:13">
      <c r="A66" t="s">
        <v>2302</v>
      </c>
      <c r="J66" t="s">
        <v>1860</v>
      </c>
      <c r="K66" s="23">
        <f t="shared" si="0"/>
        <v>0.22060702034007557</v>
      </c>
      <c r="L66" s="23">
        <f>'Table 3-12'!AE7</f>
        <v>0.16700000000000001</v>
      </c>
      <c r="M66" s="23">
        <f>'Table 54'!C103/'Table 54'!$C$105</f>
        <v>0.19649781276214079</v>
      </c>
    </row>
    <row r="67" spans="1:13">
      <c r="A67" t="s">
        <v>2258</v>
      </c>
      <c r="J67" t="s">
        <v>1861</v>
      </c>
      <c r="K67" s="23">
        <f>SUMIFS($K$72:$K$87,$J$72:$J$87,J67)/$K$88</f>
        <v>3.4752301231440342E-3</v>
      </c>
      <c r="L67" s="23">
        <f>'Table 3-12'!AE8</f>
        <v>6.0000000000000001E-3</v>
      </c>
      <c r="M67" s="23">
        <f>'Table 54'!C99/'Table 54'!$C$105</f>
        <v>3.7881932071219355E-3</v>
      </c>
    </row>
    <row r="68" spans="1:13">
      <c r="J68" t="s">
        <v>1997</v>
      </c>
      <c r="K68" s="23">
        <f t="shared" si="0"/>
        <v>0</v>
      </c>
      <c r="L68" s="23">
        <f>'Table 3-12'!AE9</f>
        <v>1E-3</v>
      </c>
      <c r="M68" s="23"/>
    </row>
    <row r="69" spans="1:13">
      <c r="D69" s="24"/>
      <c r="E69" s="24"/>
      <c r="F69" s="24"/>
      <c r="K69" s="23">
        <f>SUM(K63:K68)</f>
        <v>1</v>
      </c>
      <c r="L69" s="23">
        <f>SUM(L63:L68)</f>
        <v>1</v>
      </c>
      <c r="M69" s="23">
        <f>SUM(M63:M67)</f>
        <v>0.99963988357309108</v>
      </c>
    </row>
    <row r="70" spans="1:13" ht="14.25" customHeight="1">
      <c r="D70" s="24"/>
      <c r="E70" s="24"/>
      <c r="F70" s="24"/>
      <c r="K70" s="25"/>
      <c r="L70" s="26"/>
      <c r="M70" s="26"/>
    </row>
    <row r="71" spans="1:13" hidden="1">
      <c r="D71" s="24"/>
      <c r="E71" s="24"/>
      <c r="F71" s="29"/>
      <c r="G71" s="30"/>
      <c r="H71" s="30"/>
      <c r="I71" s="30"/>
      <c r="J71" s="30"/>
      <c r="K71" s="30" t="s">
        <v>1995</v>
      </c>
      <c r="L71" s="30"/>
      <c r="M71" s="30"/>
    </row>
    <row r="72" spans="1:13" hidden="1">
      <c r="D72" s="24"/>
      <c r="E72" t="s">
        <v>1752</v>
      </c>
      <c r="F72" t="s">
        <v>1973</v>
      </c>
      <c r="G72" s="30"/>
      <c r="H72" s="30"/>
      <c r="I72" s="30"/>
      <c r="J72" s="29" t="s">
        <v>1996</v>
      </c>
      <c r="K72" s="31">
        <f>SUMIFS(EPS!$L:$L,EPS!$B:$B,'2. Electricity'!F72,EPS!$C:$C,'2. Electricity'!E72)</f>
        <v>674047000</v>
      </c>
      <c r="L72" s="30"/>
      <c r="M72" s="30"/>
    </row>
    <row r="73" spans="1:13" hidden="1">
      <c r="D73" s="24"/>
      <c r="E73" t="s">
        <v>1753</v>
      </c>
      <c r="F73" s="29" t="s">
        <v>1973</v>
      </c>
      <c r="G73" s="30"/>
      <c r="H73" s="30"/>
      <c r="I73" s="30"/>
      <c r="J73" s="30" t="s">
        <v>1839</v>
      </c>
      <c r="K73" s="31">
        <f>SUMIFS(EPS!$L:$L,EPS!$B:$B,'2. Electricity'!F73,EPS!$C:$C,'2. Electricity'!E73)</f>
        <v>1396390000</v>
      </c>
      <c r="L73" s="30"/>
      <c r="M73" s="30"/>
    </row>
    <row r="74" spans="1:13" hidden="1">
      <c r="D74" s="24"/>
      <c r="E74" t="s">
        <v>1754</v>
      </c>
      <c r="F74" s="29" t="s">
        <v>1973</v>
      </c>
      <c r="G74" s="30"/>
      <c r="H74" s="30"/>
      <c r="I74" s="30"/>
      <c r="J74" s="30" t="s">
        <v>1859</v>
      </c>
      <c r="K74" s="31">
        <f>SUMIFS(EPS!$L:$L,EPS!$B:$B,'2. Electricity'!F74,EPS!$C:$C,'2. Electricity'!E74)</f>
        <v>785829000</v>
      </c>
      <c r="L74" s="30"/>
      <c r="M74" s="30"/>
    </row>
    <row r="75" spans="1:13" hidden="1">
      <c r="D75" s="24"/>
      <c r="E75" t="s">
        <v>1755</v>
      </c>
      <c r="F75" s="29" t="s">
        <v>1973</v>
      </c>
      <c r="G75" s="30"/>
      <c r="H75" s="30"/>
      <c r="I75" s="30"/>
      <c r="J75" s="30" t="s">
        <v>1860</v>
      </c>
      <c r="K75" s="31">
        <f>SUMIFS(EPS!$L:$L,EPS!$B:$B,'2. Electricity'!F75,EPS!$C:$C,'2. Electricity'!E75)</f>
        <v>292644000</v>
      </c>
      <c r="L75" s="30"/>
      <c r="M75" s="30"/>
    </row>
    <row r="76" spans="1:13" hidden="1">
      <c r="D76" s="24"/>
      <c r="E76" t="s">
        <v>1756</v>
      </c>
      <c r="F76" s="29" t="s">
        <v>1973</v>
      </c>
      <c r="G76" s="30"/>
      <c r="H76" s="30"/>
      <c r="I76" s="30"/>
      <c r="J76" s="30" t="s">
        <v>1860</v>
      </c>
      <c r="K76" s="31">
        <f>SUMIFS(EPS!$L:$L,EPS!$B:$B,'2. Electricity'!F76,EPS!$C:$C,'2. Electricity'!E76)</f>
        <v>388056000</v>
      </c>
      <c r="L76" s="30"/>
      <c r="M76" s="30"/>
    </row>
    <row r="77" spans="1:13" hidden="1">
      <c r="D77" s="24"/>
      <c r="E77" t="s">
        <v>1757</v>
      </c>
      <c r="F77" s="29" t="s">
        <v>1973</v>
      </c>
      <c r="G77" s="30"/>
      <c r="H77" s="30"/>
      <c r="I77" s="30"/>
      <c r="J77" s="30" t="s">
        <v>1860</v>
      </c>
      <c r="K77" s="31">
        <f>SUMIFS(EPS!$L:$L,EPS!$B:$B,'2. Electricity'!F77,EPS!$C:$C,'2. Electricity'!E77)</f>
        <v>159146000</v>
      </c>
      <c r="L77" s="30"/>
      <c r="M77" s="30"/>
    </row>
    <row r="78" spans="1:13" hidden="1">
      <c r="D78" s="24"/>
      <c r="E78" t="s">
        <v>1758</v>
      </c>
      <c r="F78" s="29" t="s">
        <v>1973</v>
      </c>
      <c r="G78" s="30"/>
      <c r="H78" s="30"/>
      <c r="I78" s="30"/>
      <c r="J78" s="30" t="s">
        <v>1860</v>
      </c>
      <c r="K78" s="31">
        <f>SUMIFS(EPS!$L:$L,EPS!$B:$B,'2. Electricity'!F78,EPS!$C:$C,'2. Electricity'!E78)</f>
        <v>3634420</v>
      </c>
      <c r="L78" s="30"/>
      <c r="M78" s="30"/>
    </row>
    <row r="79" spans="1:13" hidden="1">
      <c r="D79" s="24"/>
      <c r="E79" t="s">
        <v>1759</v>
      </c>
      <c r="F79" s="29" t="s">
        <v>1973</v>
      </c>
      <c r="G79" s="30"/>
      <c r="H79" s="30"/>
      <c r="I79" s="30"/>
      <c r="J79" s="30" t="s">
        <v>1860</v>
      </c>
      <c r="K79" s="31">
        <f>SUMIFS(EPS!$L:$L,EPS!$B:$B,'2. Electricity'!F79,EPS!$C:$C,'2. Electricity'!E79)</f>
        <v>4175870</v>
      </c>
      <c r="L79" s="32"/>
      <c r="M79" s="30"/>
    </row>
    <row r="80" spans="1:13" hidden="1">
      <c r="D80" s="24"/>
      <c r="E80" t="s">
        <v>1760</v>
      </c>
      <c r="F80" s="29" t="s">
        <v>1973</v>
      </c>
      <c r="G80" s="30"/>
      <c r="H80" s="30"/>
      <c r="I80" s="30"/>
      <c r="J80" s="30" t="s">
        <v>1860</v>
      </c>
      <c r="K80" s="31">
        <f>SUMIFS(EPS!$L:$L,EPS!$B:$B,'2. Electricity'!F80,EPS!$C:$C,'2. Electricity'!E80)</f>
        <v>16830400</v>
      </c>
      <c r="L80" s="30"/>
      <c r="M80" s="30"/>
    </row>
    <row r="81" spans="4:13" hidden="1">
      <c r="D81" s="24"/>
      <c r="E81" t="s">
        <v>1761</v>
      </c>
      <c r="F81" s="29" t="s">
        <v>1973</v>
      </c>
      <c r="G81" s="30"/>
      <c r="H81" s="30"/>
      <c r="I81" s="30"/>
      <c r="J81" s="30" t="s">
        <v>1992</v>
      </c>
      <c r="K81" s="31">
        <f>SUMIFS(EPS!$L:$L,EPS!$B:$B,'2. Electricity'!F81,EPS!$C:$C,'2. Electricity'!E81)</f>
        <v>13838800</v>
      </c>
      <c r="L81" s="30"/>
      <c r="M81" s="30"/>
    </row>
    <row r="82" spans="4:13" hidden="1">
      <c r="D82" s="24"/>
      <c r="E82" t="s">
        <v>1762</v>
      </c>
      <c r="F82" s="29" t="s">
        <v>1973</v>
      </c>
      <c r="G82" s="30"/>
      <c r="H82" s="30"/>
      <c r="I82" s="30"/>
      <c r="J82" s="30" t="s">
        <v>1839</v>
      </c>
      <c r="K82" s="31">
        <f>SUMIFS(EPS!$L:$L,EPS!$B:$B,'2. Electricity'!F82,EPS!$C:$C,'2. Electricity'!E82)</f>
        <v>216449000</v>
      </c>
      <c r="L82" s="30"/>
      <c r="M82" s="30"/>
    </row>
    <row r="83" spans="4:13" hidden="1">
      <c r="D83" s="24"/>
      <c r="E83" t="s">
        <v>1763</v>
      </c>
      <c r="F83" s="29" t="s">
        <v>1973</v>
      </c>
      <c r="G83" s="30"/>
      <c r="H83" s="30"/>
      <c r="I83" s="30"/>
      <c r="J83" s="29" t="s">
        <v>1996</v>
      </c>
      <c r="K83" s="31">
        <f>SUMIFS(EPS!$L:$L,EPS!$B:$B,'2. Electricity'!F83,EPS!$C:$C,'2. Electricity'!E83)</f>
        <v>17086300</v>
      </c>
      <c r="L83" s="30"/>
      <c r="M83" s="30"/>
    </row>
    <row r="84" spans="4:13" hidden="1">
      <c r="D84" s="24"/>
      <c r="E84" t="s">
        <v>1764</v>
      </c>
      <c r="F84" s="29" t="s">
        <v>1973</v>
      </c>
      <c r="G84" s="30"/>
      <c r="H84" s="30"/>
      <c r="I84" s="30"/>
      <c r="J84" s="30" t="s">
        <v>1860</v>
      </c>
      <c r="K84" s="31">
        <f>SUMIFS(EPS!$L:$L,EPS!$B:$B,'2. Electricity'!F84,EPS!$C:$C,'2. Electricity'!E84)</f>
        <v>122193</v>
      </c>
      <c r="L84" s="30"/>
      <c r="M84" s="30"/>
    </row>
    <row r="85" spans="4:13" hidden="1">
      <c r="D85" s="24"/>
      <c r="E85" t="s">
        <v>1765</v>
      </c>
      <c r="F85" s="29" t="s">
        <v>1973</v>
      </c>
      <c r="G85" s="30"/>
      <c r="H85" s="30"/>
      <c r="I85" s="30"/>
      <c r="J85" s="30" t="s">
        <v>1997</v>
      </c>
      <c r="K85" s="31">
        <f>SUMIFS(EPS!$L:$L,EPS!$B:$B,'2. Electricity'!F85,EPS!$C:$C,'2. Electricity'!E85)</f>
        <v>0</v>
      </c>
      <c r="L85" s="30"/>
      <c r="M85" s="30"/>
    </row>
    <row r="86" spans="4:13" hidden="1">
      <c r="D86" s="24"/>
      <c r="E86" t="s">
        <v>1766</v>
      </c>
      <c r="F86" s="29" t="s">
        <v>1973</v>
      </c>
      <c r="G86" s="30"/>
      <c r="H86" s="30"/>
      <c r="I86" s="30"/>
      <c r="J86" s="30" t="s">
        <v>1997</v>
      </c>
      <c r="K86" s="31">
        <f>SUMIFS(EPS!$L:$L,EPS!$B:$B,'2. Electricity'!F86,EPS!$C:$C,'2. Electricity'!E86)</f>
        <v>0</v>
      </c>
      <c r="L86" s="30"/>
      <c r="M86" s="30"/>
    </row>
    <row r="87" spans="4:13" hidden="1">
      <c r="E87" t="s">
        <v>1767</v>
      </c>
      <c r="F87" s="30" t="s">
        <v>1973</v>
      </c>
      <c r="G87" s="30"/>
      <c r="H87" s="30"/>
      <c r="I87" s="30"/>
      <c r="J87" s="30" t="s">
        <v>1860</v>
      </c>
      <c r="K87" s="31">
        <f>SUMIFS(EPS!$L:$L,EPS!$B:$B,'2. Electricity'!F87,EPS!$C:$C,'2. Electricity'!E87)</f>
        <v>13875800</v>
      </c>
      <c r="L87" s="30"/>
      <c r="M87" s="30"/>
    </row>
    <row r="88" spans="4:13" hidden="1">
      <c r="F88" s="30"/>
      <c r="G88" s="30"/>
      <c r="H88" s="30"/>
      <c r="I88" s="30"/>
      <c r="J88" s="30"/>
      <c r="K88" s="32">
        <f>SUM(K72:K87)</f>
        <v>3982124783</v>
      </c>
      <c r="L88" s="30"/>
      <c r="M88" s="30"/>
    </row>
    <row r="89" spans="4:13">
      <c r="F89" s="30"/>
      <c r="G89" s="30"/>
      <c r="H89" s="30"/>
      <c r="I89" s="30"/>
      <c r="J89" s="30"/>
      <c r="K89" s="30"/>
      <c r="L89" s="30"/>
      <c r="M89" s="30"/>
    </row>
  </sheetData>
  <mergeCells count="14">
    <mergeCell ref="M33:M34"/>
    <mergeCell ref="J33:J34"/>
    <mergeCell ref="M28:M29"/>
    <mergeCell ref="J53:J54"/>
    <mergeCell ref="K53:K54"/>
    <mergeCell ref="L53:L54"/>
    <mergeCell ref="J28:J29"/>
    <mergeCell ref="K28:K29"/>
    <mergeCell ref="L28:L29"/>
    <mergeCell ref="J46:J47"/>
    <mergeCell ref="K46:K47"/>
    <mergeCell ref="L46:L47"/>
    <mergeCell ref="K33:K34"/>
    <mergeCell ref="L33:L34"/>
  </mergeCells>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75AA7-7AA3-400D-89DF-AFC05C46DB0B}">
  <sheetPr codeName="Sheet6">
    <tabColor theme="4" tint="0.499984740745262"/>
  </sheetPr>
  <dimension ref="A1:M73"/>
  <sheetViews>
    <sheetView topLeftCell="F1" workbookViewId="0">
      <selection sqref="A1:E1048576"/>
    </sheetView>
  </sheetViews>
  <sheetFormatPr defaultRowHeight="15"/>
  <cols>
    <col min="1" max="1" width="9.140625" hidden="1" customWidth="1"/>
    <col min="2" max="2" width="15.5703125" hidden="1" customWidth="1"/>
    <col min="3" max="3" width="13.85546875" hidden="1" customWidth="1"/>
    <col min="4" max="4" width="18.5703125" hidden="1" customWidth="1"/>
    <col min="5" max="5" width="35.5703125" hidden="1" customWidth="1"/>
    <col min="6" max="6" width="21.140625" customWidth="1"/>
    <col min="7" max="8" width="11.42578125" customWidth="1"/>
    <col min="9" max="9" width="9.140625" customWidth="1"/>
    <col min="10" max="10" width="18.5703125" customWidth="1"/>
  </cols>
  <sheetData>
    <row r="1" spans="1:13">
      <c r="F1" s="9" t="s">
        <v>1835</v>
      </c>
      <c r="G1" s="9"/>
      <c r="H1" s="9"/>
      <c r="I1" s="9"/>
      <c r="J1" s="9"/>
    </row>
    <row r="2" spans="1:13">
      <c r="F2" s="9" t="s">
        <v>1781</v>
      </c>
      <c r="G2" s="9"/>
      <c r="H2" s="9"/>
      <c r="I2" s="9"/>
      <c r="J2" s="9"/>
    </row>
    <row r="3" spans="1:13">
      <c r="F3" s="68" t="s">
        <v>2506</v>
      </c>
      <c r="G3" s="20"/>
      <c r="H3" s="20"/>
      <c r="I3" s="20"/>
      <c r="J3" s="20"/>
    </row>
    <row r="6" spans="1:13">
      <c r="A6" t="s">
        <v>2489</v>
      </c>
      <c r="B6" t="s">
        <v>1951</v>
      </c>
      <c r="C6" t="s">
        <v>1954</v>
      </c>
      <c r="D6" t="s">
        <v>1953</v>
      </c>
      <c r="E6" t="s">
        <v>1952</v>
      </c>
      <c r="F6" t="s">
        <v>1849</v>
      </c>
      <c r="G6" t="s">
        <v>1850</v>
      </c>
    </row>
    <row r="7" spans="1:13">
      <c r="H7">
        <v>3.1</v>
      </c>
      <c r="I7" t="s">
        <v>1944</v>
      </c>
    </row>
    <row r="8" spans="1:13">
      <c r="K8" s="11" t="s">
        <v>1829</v>
      </c>
      <c r="L8" s="11" t="s">
        <v>1830</v>
      </c>
      <c r="M8" s="11" t="s">
        <v>2491</v>
      </c>
    </row>
    <row r="9" spans="1:13">
      <c r="F9" t="s">
        <v>5</v>
      </c>
      <c r="G9" t="s">
        <v>1848</v>
      </c>
      <c r="J9" s="11" t="s">
        <v>1702</v>
      </c>
      <c r="K9" s="12">
        <f>SUMIFS(EPS!$L:$L,EPS!$B:$B,F9,EPS!$I:$I,J9)</f>
        <v>903.67343418000019</v>
      </c>
      <c r="L9" s="12">
        <f>'Table 3-7'!AE13</f>
        <v>833.2</v>
      </c>
      <c r="M9" s="12">
        <f>'Table 11.4'!O60-'Table 11.4'!N60</f>
        <v>1018.6209999999999</v>
      </c>
    </row>
    <row r="10" spans="1:13">
      <c r="F10" t="s">
        <v>5</v>
      </c>
      <c r="G10" t="s">
        <v>1848</v>
      </c>
      <c r="J10" s="11" t="s">
        <v>1713</v>
      </c>
      <c r="K10" s="12">
        <f>SUMIFS(EPS!$L:$L,EPS!$B:$B,F10,EPS!$I:$I,J10)</f>
        <v>0.83008149825999988</v>
      </c>
      <c r="L10" s="71">
        <f>'Table 3-7'!AE14*CH4_Ar4_to_AR5</f>
        <v>1.7920000000000003</v>
      </c>
      <c r="M10" s="12"/>
    </row>
    <row r="11" spans="1:13">
      <c r="F11" t="s">
        <v>5</v>
      </c>
      <c r="G11" t="s">
        <v>1848</v>
      </c>
      <c r="J11" s="11" t="s">
        <v>1714</v>
      </c>
      <c r="K11" s="12">
        <f>SUMIFS(EPS!$L:$L,EPS!$B:$B,F11,EPS!$I:$I,J11)</f>
        <v>1.2367338315349998</v>
      </c>
      <c r="L11" s="71">
        <f>'Table 3-7'!AE15*N2O_AR4_to_AR5</f>
        <v>2.3120805369127519</v>
      </c>
      <c r="M11" s="12"/>
    </row>
    <row r="12" spans="1:13">
      <c r="J12" s="48" t="s">
        <v>2384</v>
      </c>
      <c r="K12" s="21">
        <f>SUM(K9:K11)</f>
        <v>905.74024950979526</v>
      </c>
      <c r="L12" s="21">
        <f t="shared" ref="L12" si="0">SUM(L9:L11)</f>
        <v>837.30408053691281</v>
      </c>
      <c r="M12" s="21">
        <f>SUM(M9:M11)</f>
        <v>1018.6209999999999</v>
      </c>
    </row>
    <row r="27" spans="1:13">
      <c r="H27">
        <v>3.2</v>
      </c>
      <c r="I27" t="s">
        <v>2003</v>
      </c>
    </row>
    <row r="28" spans="1:13">
      <c r="K28" s="11" t="s">
        <v>1829</v>
      </c>
      <c r="L28" s="11" t="s">
        <v>1830</v>
      </c>
      <c r="M28" s="11" t="s">
        <v>2491</v>
      </c>
    </row>
    <row r="29" spans="1:13">
      <c r="A29" t="s">
        <v>1996</v>
      </c>
      <c r="C29" t="s">
        <v>1702</v>
      </c>
      <c r="E29" t="s">
        <v>1733</v>
      </c>
      <c r="F29" t="s">
        <v>5</v>
      </c>
      <c r="G29" t="s">
        <v>1945</v>
      </c>
      <c r="J29" s="27" t="s">
        <v>1838</v>
      </c>
      <c r="K29" s="16">
        <f>SUMIFS(EPS!$L:$L,EPS!$B:$B,F29,EPS!$C:$C,E29,EPS!$E:$E,C29)</f>
        <v>51.292504580000006</v>
      </c>
      <c r="L29" s="16">
        <f>'Table 3-9'!AE10</f>
        <v>49.8</v>
      </c>
      <c r="M29" s="69">
        <f>SUMIFS('Table 11.4'!$60:$60,'Table 11.4'!$1:$1,A29)</f>
        <v>101.886</v>
      </c>
    </row>
    <row r="30" spans="1:13">
      <c r="A30" t="s">
        <v>2000</v>
      </c>
      <c r="C30" t="s">
        <v>1702</v>
      </c>
      <c r="E30" t="s">
        <v>1734</v>
      </c>
      <c r="F30" t="s">
        <v>5</v>
      </c>
      <c r="G30" t="s">
        <v>1945</v>
      </c>
      <c r="J30" s="28" t="s">
        <v>1839</v>
      </c>
      <c r="K30" s="16">
        <f>SUMIFS(EPS!$L:$L,EPS!$B:$B,F30,EPS!$C:$C,E30,EPS!$E:$E,C30)</f>
        <v>497.25258399999996</v>
      </c>
      <c r="L30" s="16">
        <f>'Table 3-9'!AE11</f>
        <v>514.79999999999995</v>
      </c>
      <c r="M30" s="69">
        <f>SUMIFS('Table 11.4'!$60:$60,'Table 11.4'!$1:$1,A30)</f>
        <v>551.37900000000002</v>
      </c>
    </row>
    <row r="31" spans="1:13">
      <c r="A31" t="s">
        <v>2490</v>
      </c>
      <c r="C31" t="s">
        <v>1702</v>
      </c>
      <c r="E31" t="s">
        <v>1739</v>
      </c>
      <c r="F31" t="s">
        <v>5</v>
      </c>
      <c r="G31" t="s">
        <v>1945</v>
      </c>
      <c r="J31" s="28" t="s">
        <v>1840</v>
      </c>
      <c r="K31" s="16">
        <f>SUMIFS(EPS!$L:$L,EPS!$B:$B,F31,EPS!$C:$C,E31,EPS!$E:$E,C31)</f>
        <v>41.494377899999996</v>
      </c>
      <c r="L31" s="16">
        <f>'Table 3-9'!AE12</f>
        <v>268.60000000000002</v>
      </c>
      <c r="M31" s="69">
        <f>SUMIFS('Table 11.4'!$60:$60,'Table 11.4'!$1:$1,A31)</f>
        <v>2.87</v>
      </c>
    </row>
    <row r="32" spans="1:13">
      <c r="C32" t="s">
        <v>1702</v>
      </c>
      <c r="E32" t="s">
        <v>1735</v>
      </c>
      <c r="F32" t="s">
        <v>5</v>
      </c>
      <c r="G32" t="s">
        <v>1945</v>
      </c>
      <c r="J32" s="28" t="s">
        <v>1990</v>
      </c>
      <c r="K32" s="16">
        <f>SUMIFS(EPS!$L:$L,EPS!$B:$B,F32,EPS!$C:$C,E32,EPS!$E:$E,C32)</f>
        <v>0</v>
      </c>
      <c r="L32" s="16"/>
      <c r="M32" s="69">
        <f>SUMIFS('Table 11.4'!$60:$60,'Table 11.4'!$1:$1,A32)</f>
        <v>0</v>
      </c>
    </row>
    <row r="33" spans="1:13">
      <c r="A33" t="s">
        <v>2497</v>
      </c>
      <c r="C33" t="s">
        <v>1702</v>
      </c>
      <c r="E33" t="s">
        <v>1736</v>
      </c>
      <c r="F33" t="s">
        <v>5</v>
      </c>
      <c r="G33" t="s">
        <v>1945</v>
      </c>
      <c r="J33" s="28" t="s">
        <v>2497</v>
      </c>
      <c r="K33" s="16">
        <f>SUMIFS(EPS!$L:$L,EPS!$B:$B,F33,EPS!$C:$C,E33,EPS!$E:$E,C33)</f>
        <v>169.3101829</v>
      </c>
      <c r="L33" s="16"/>
      <c r="M33" s="69">
        <f>SUMIFS('Table 11.4'!$60:$60,'Table 11.4'!$1:$1,A33)</f>
        <v>92.221999999999994</v>
      </c>
    </row>
    <row r="34" spans="1:13">
      <c r="A34" t="s">
        <v>1994</v>
      </c>
      <c r="C34" t="s">
        <v>1702</v>
      </c>
      <c r="E34" t="s">
        <v>1737</v>
      </c>
      <c r="F34" t="s">
        <v>5</v>
      </c>
      <c r="G34" t="s">
        <v>1945</v>
      </c>
      <c r="J34" s="28" t="s">
        <v>2496</v>
      </c>
      <c r="K34" s="16">
        <f>SUMIFS(EPS!$L:$L,EPS!$B:$B,F34,EPS!$C:$C,E34,EPS!$E:$E,C34)</f>
        <v>0</v>
      </c>
      <c r="L34" s="16"/>
      <c r="M34" s="69">
        <f>SUMIFS('Table 11.4'!$60:$60,'Table 11.4'!$1:$1,A34)</f>
        <v>60.914999999999999</v>
      </c>
    </row>
    <row r="35" spans="1:13">
      <c r="C35" t="s">
        <v>1702</v>
      </c>
      <c r="E35" t="s">
        <v>1738</v>
      </c>
      <c r="F35" t="s">
        <v>5</v>
      </c>
      <c r="G35" t="s">
        <v>1945</v>
      </c>
      <c r="J35" s="28" t="s">
        <v>1994</v>
      </c>
      <c r="K35" s="16">
        <f>SUMIFS(EPS!$L:$L,EPS!$B:$B,F35,EPS!$C:$C,E35,EPS!$E:$E,C35)</f>
        <v>135.042</v>
      </c>
      <c r="L35" s="16"/>
      <c r="M35" s="69">
        <f>SUMIFS('Table 11.4'!$60:$60,'Table 11.4'!$1:$1,A35)</f>
        <v>0</v>
      </c>
    </row>
    <row r="36" spans="1:13">
      <c r="C36" t="s">
        <v>1702</v>
      </c>
      <c r="E36" t="s">
        <v>1740</v>
      </c>
      <c r="F36" t="s">
        <v>5</v>
      </c>
      <c r="G36" t="s">
        <v>1945</v>
      </c>
      <c r="J36" s="28" t="s">
        <v>1950</v>
      </c>
      <c r="K36" s="16">
        <f>SUMIFS(EPS!$L:$L,EPS!$B:$B,F36,EPS!$C:$C,E36,EPS!$E:$E,C36)</f>
        <v>9.2817847999999987</v>
      </c>
      <c r="L36" s="16"/>
      <c r="M36" s="69">
        <f>SUMIFS('Table 11.4'!$60:$60,'Table 11.4'!$1:$1,A36)</f>
        <v>0</v>
      </c>
    </row>
    <row r="37" spans="1:13">
      <c r="A37" t="s">
        <v>2495</v>
      </c>
      <c r="J37" s="28" t="s">
        <v>2495</v>
      </c>
      <c r="K37" s="16">
        <f>SUMIFS(EPS!$L:$L,EPS!$B:$B,F37,EPS!$C:$C,E37,EPS!$E:$E,C37)</f>
        <v>0</v>
      </c>
      <c r="L37" s="16"/>
      <c r="M37" s="69">
        <f>SUMIFS('Table 11.4'!$60:$60,'Table 11.4'!$1:$1,A37)</f>
        <v>209.35000000000002</v>
      </c>
    </row>
    <row r="38" spans="1:13">
      <c r="K38" s="21">
        <f>SUM(K29:K36)</f>
        <v>903.67343417999996</v>
      </c>
      <c r="L38" s="21">
        <f t="shared" ref="L38" si="1">SUM(L29:L36)</f>
        <v>833.19999999999993</v>
      </c>
      <c r="M38" s="21">
        <f>SUM(M29:M37)</f>
        <v>1018.622</v>
      </c>
    </row>
    <row r="50" spans="3:12">
      <c r="H50">
        <v>3.3</v>
      </c>
      <c r="I50" t="s">
        <v>2005</v>
      </c>
    </row>
    <row r="51" spans="3:12">
      <c r="K51" s="11" t="s">
        <v>1829</v>
      </c>
      <c r="L51" s="11" t="s">
        <v>1830</v>
      </c>
    </row>
    <row r="52" spans="3:12">
      <c r="C52" t="s">
        <v>1713</v>
      </c>
      <c r="E52" t="s">
        <v>1733</v>
      </c>
      <c r="F52" t="s">
        <v>5</v>
      </c>
      <c r="G52" t="s">
        <v>1946</v>
      </c>
      <c r="J52" s="27" t="s">
        <v>1838</v>
      </c>
      <c r="K52" s="17">
        <f>SUMIFS(EPS!$L:$L,EPS!$B:$B,F52,EPS!$C:$C,E52,EPS!$E:$E,C52)</f>
        <v>0.16687556634000003</v>
      </c>
      <c r="L52" s="17">
        <f>'Table 3-10'!AE10*CH4_Ar4_to_AR5</f>
        <v>0.11200000000000002</v>
      </c>
    </row>
    <row r="53" spans="3:12">
      <c r="C53" t="s">
        <v>1713</v>
      </c>
      <c r="E53" t="s">
        <v>1734</v>
      </c>
      <c r="F53" t="s">
        <v>5</v>
      </c>
      <c r="G53" t="s">
        <v>1946</v>
      </c>
      <c r="J53" s="28" t="s">
        <v>1839</v>
      </c>
      <c r="K53" s="17">
        <f>SUMIFS(EPS!$L:$L,EPS!$B:$B,F53,EPS!$C:$C,E53,EPS!$E:$E,C53)</f>
        <v>0.26240237239999997</v>
      </c>
      <c r="L53" s="17">
        <f>'Table 3-10'!AE11*CH4_Ar4_to_AR5</f>
        <v>0.22400000000000003</v>
      </c>
    </row>
    <row r="54" spans="3:12">
      <c r="C54" t="s">
        <v>1713</v>
      </c>
      <c r="E54" t="s">
        <v>1739</v>
      </c>
      <c r="F54" t="s">
        <v>5</v>
      </c>
      <c r="G54" t="s">
        <v>1946</v>
      </c>
      <c r="J54" s="28" t="s">
        <v>1840</v>
      </c>
      <c r="K54" s="17">
        <f>SUMIFS(EPS!$L:$L,EPS!$B:$B,F54,EPS!$C:$C,E54,EPS!$E:$E,C54)</f>
        <v>4.6411868159999994E-2</v>
      </c>
      <c r="L54" s="17">
        <f>'Table 3-10'!AE12*CH4_Ar4_to_AR5</f>
        <v>0.22400000000000003</v>
      </c>
    </row>
    <row r="55" spans="3:12">
      <c r="C55" t="s">
        <v>1713</v>
      </c>
      <c r="E55" t="s">
        <v>1735</v>
      </c>
      <c r="F55" t="s">
        <v>5</v>
      </c>
      <c r="J55" s="28" t="s">
        <v>1990</v>
      </c>
      <c r="K55" s="17">
        <f>SUMIFS(EPS!$L:$L,EPS!$B:$B,F55,EPS!$C:$C,E55,EPS!$E:$E,C55)</f>
        <v>0</v>
      </c>
      <c r="L55" s="17"/>
    </row>
    <row r="56" spans="3:12">
      <c r="C56" t="s">
        <v>1713</v>
      </c>
      <c r="E56" t="s">
        <v>1736</v>
      </c>
      <c r="F56" t="s">
        <v>5</v>
      </c>
      <c r="J56" s="28" t="s">
        <v>2497</v>
      </c>
      <c r="K56" s="17">
        <f>SUMIFS(EPS!$L:$L,EPS!$B:$B,F56,EPS!$C:$C,E56,EPS!$E:$E,C56)</f>
        <v>0.18952588619999999</v>
      </c>
      <c r="L56" s="17"/>
    </row>
    <row r="57" spans="3:12">
      <c r="C57" t="s">
        <v>1713</v>
      </c>
      <c r="E57" t="s">
        <v>1737</v>
      </c>
      <c r="F57" t="s">
        <v>5</v>
      </c>
      <c r="J57" s="28" t="s">
        <v>2496</v>
      </c>
      <c r="K57" s="17">
        <f>SUMIFS(EPS!$L:$L,EPS!$B:$B,F57,EPS!$C:$C,E57,EPS!$E:$E,C57)</f>
        <v>0</v>
      </c>
      <c r="L57" s="17"/>
    </row>
    <row r="58" spans="3:12">
      <c r="C58" t="s">
        <v>1713</v>
      </c>
      <c r="E58" t="s">
        <v>1738</v>
      </c>
      <c r="F58" t="s">
        <v>5</v>
      </c>
      <c r="J58" s="28" t="s">
        <v>1994</v>
      </c>
      <c r="K58" s="17">
        <f>SUMIFS(EPS!$L:$L,EPS!$B:$B,F58,EPS!$C:$C,E58,EPS!$E:$E,C58)</f>
        <v>0.15218000000000001</v>
      </c>
      <c r="L58" s="17"/>
    </row>
    <row r="59" spans="3:12">
      <c r="C59" t="s">
        <v>1713</v>
      </c>
      <c r="E59" t="s">
        <v>1740</v>
      </c>
      <c r="F59" t="s">
        <v>5</v>
      </c>
      <c r="J59" s="28" t="s">
        <v>1950</v>
      </c>
      <c r="K59" s="17">
        <f>SUMIFS(EPS!$L:$L,EPS!$B:$B,F59,EPS!$C:$C,E59,EPS!$E:$E,C59)</f>
        <v>1.2685805160000001E-2</v>
      </c>
      <c r="L59" s="17"/>
    </row>
    <row r="60" spans="3:12">
      <c r="K60" s="65">
        <f>SUM(K52:K59)</f>
        <v>0.83008149825999988</v>
      </c>
      <c r="L60" s="65">
        <f>SUM(L52:L59)</f>
        <v>0.56000000000000005</v>
      </c>
    </row>
    <row r="63" spans="3:12">
      <c r="H63">
        <v>3.4</v>
      </c>
      <c r="I63" t="s">
        <v>2006</v>
      </c>
    </row>
    <row r="64" spans="3:12">
      <c r="K64" s="11" t="s">
        <v>1829</v>
      </c>
      <c r="L64" s="11" t="s">
        <v>1830</v>
      </c>
    </row>
    <row r="65" spans="3:12">
      <c r="C65" t="s">
        <v>1714</v>
      </c>
      <c r="E65" t="s">
        <v>1733</v>
      </c>
      <c r="F65" t="s">
        <v>5</v>
      </c>
      <c r="G65" t="s">
        <v>2004</v>
      </c>
      <c r="J65" s="27" t="s">
        <v>1838</v>
      </c>
      <c r="K65" s="17">
        <f>SUMIFS(EPS!$L:$L,EPS!$B:$B,F66,EPS!$C:$C,E67,EPS!$E:$E,C66)</f>
        <v>0.24834510245000005</v>
      </c>
      <c r="L65" s="17">
        <f>'Table 3-11'!AE10*N2O_AR4_to_AR5</f>
        <v>0.17785234899328861</v>
      </c>
    </row>
    <row r="66" spans="3:12">
      <c r="C66" t="s">
        <v>1714</v>
      </c>
      <c r="E66" t="s">
        <v>1739</v>
      </c>
      <c r="F66" t="s">
        <v>5</v>
      </c>
      <c r="G66" t="s">
        <v>2004</v>
      </c>
      <c r="J66" s="28" t="s">
        <v>1840</v>
      </c>
      <c r="K66" s="17">
        <f>SUMIFS(EPS!$L:$L,EPS!$B:$B,F66,EPS!$C:$C,E66,EPS!$E:$E,C66)</f>
        <v>8.7851070609999984E-2</v>
      </c>
      <c r="L66" s="17">
        <f>'Table 3-11'!AE11*N2O_AR4_to_AR5</f>
        <v>0.35570469798657722</v>
      </c>
    </row>
    <row r="67" spans="3:12">
      <c r="C67" t="s">
        <v>1714</v>
      </c>
      <c r="E67" t="s">
        <v>1734</v>
      </c>
      <c r="F67" t="s">
        <v>5</v>
      </c>
      <c r="G67" t="s">
        <v>2004</v>
      </c>
      <c r="J67" s="28" t="s">
        <v>1839</v>
      </c>
      <c r="K67" s="17">
        <f>SUMIFS(EPS!$L:$L,EPS!$B:$B,F67,EPS!$C:$C,E67,EPS!$E:$E,C67)</f>
        <v>0.24834510245000005</v>
      </c>
      <c r="L67" s="17">
        <f>'Table 3-11'!AE12*N2O_AR4_to_AR5</f>
        <v>0.26677852348993286</v>
      </c>
    </row>
    <row r="68" spans="3:12">
      <c r="C68" t="s">
        <v>1714</v>
      </c>
      <c r="E68" t="s">
        <v>1735</v>
      </c>
      <c r="F68" t="s">
        <v>5</v>
      </c>
      <c r="J68" s="28" t="s">
        <v>1990</v>
      </c>
      <c r="K68" s="17">
        <f>SUMIFS(EPS!$L:$L,EPS!$B:$B,F68,EPS!$C:$C,E68,EPS!$E:$E,C68)</f>
        <v>0</v>
      </c>
      <c r="L68" s="17">
        <f>'Table 3-11'!AE13*N2O_AR4_to_AR5</f>
        <v>1.511744966442953</v>
      </c>
    </row>
    <row r="69" spans="3:12">
      <c r="C69" t="s">
        <v>1714</v>
      </c>
      <c r="E69" t="s">
        <v>1736</v>
      </c>
      <c r="F69" t="s">
        <v>5</v>
      </c>
      <c r="J69" s="28" t="s">
        <v>2497</v>
      </c>
      <c r="K69" s="17">
        <f>SUMIFS(EPS!$L:$L,EPS!$B:$B,F69,EPS!$C:$C,E69,EPS!$E:$E,C69)</f>
        <v>0.35874566568499999</v>
      </c>
      <c r="L69" s="17">
        <f>'Table 3-11'!AE14*N2O_AR4_to_AR5</f>
        <v>0.26677852348993286</v>
      </c>
    </row>
    <row r="70" spans="3:12">
      <c r="C70" t="s">
        <v>1714</v>
      </c>
      <c r="E70" t="s">
        <v>1737</v>
      </c>
      <c r="F70" t="s">
        <v>5</v>
      </c>
      <c r="J70" s="28" t="s">
        <v>2496</v>
      </c>
      <c r="K70" s="17">
        <f>SUMIFS(EPS!$L:$L,EPS!$B:$B,F70,EPS!$C:$C,E70,EPS!$E:$E,C70)</f>
        <v>0</v>
      </c>
      <c r="L70" s="17" t="str">
        <f>'Table 3-11'!AE15</f>
        <v xml:space="preserve">+ </v>
      </c>
    </row>
    <row r="71" spans="3:12">
      <c r="C71" t="s">
        <v>1714</v>
      </c>
      <c r="E71" t="s">
        <v>1738</v>
      </c>
      <c r="F71" t="s">
        <v>5</v>
      </c>
      <c r="J71" s="28" t="s">
        <v>1994</v>
      </c>
      <c r="K71" s="17">
        <f>SUMIFS(EPS!$L:$L,EPS!$B:$B,F71,EPS!$C:$C,E71,EPS!$E:$E,C71)</f>
        <v>0.28805500000000001</v>
      </c>
      <c r="L71" s="17">
        <f>'Table 3-11'!AE16*N2O_AR4_to_AR5</f>
        <v>8.8926174496644306E-2</v>
      </c>
    </row>
    <row r="72" spans="3:12">
      <c r="C72" t="s">
        <v>1714</v>
      </c>
      <c r="E72" t="s">
        <v>1740</v>
      </c>
      <c r="F72" t="s">
        <v>5</v>
      </c>
      <c r="J72" s="28" t="s">
        <v>1950</v>
      </c>
      <c r="K72" s="17">
        <f>SUMIFS(EPS!$L:$L,EPS!$B:$B,F72,EPS!$C:$C,E72,EPS!$E:$E,C72)</f>
        <v>2.4012410284999997E-2</v>
      </c>
      <c r="L72" s="17">
        <f>'Table 3-11'!AE17*N2O_AR4_to_AR5</f>
        <v>8.8926174496644306E-2</v>
      </c>
    </row>
    <row r="73" spans="3:12">
      <c r="K73" s="65">
        <f>SUM(K65:K72)</f>
        <v>1.2553543514800001</v>
      </c>
      <c r="L73" s="65">
        <f>SUM(L65:L72)</f>
        <v>2.7567114093959733</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37336-2911-46CE-B8A4-FFAF1499C4A0}">
  <sheetPr codeName="Sheet7">
    <tabColor theme="4" tint="0.499984740745262"/>
  </sheetPr>
  <dimension ref="A1:N29"/>
  <sheetViews>
    <sheetView topLeftCell="F1" workbookViewId="0">
      <selection activeCell="F26" sqref="F26"/>
    </sheetView>
  </sheetViews>
  <sheetFormatPr defaultRowHeight="15"/>
  <cols>
    <col min="1" max="1" width="0" hidden="1" customWidth="1"/>
    <col min="2" max="5" width="9.140625" hidden="1" customWidth="1"/>
    <col min="6" max="6" width="16.7109375" customWidth="1"/>
    <col min="7" max="7" width="14" customWidth="1"/>
    <col min="8" max="9" width="15" customWidth="1"/>
  </cols>
  <sheetData>
    <row r="1" spans="1:14">
      <c r="F1" s="9" t="s">
        <v>1827</v>
      </c>
      <c r="G1" s="15"/>
      <c r="H1" s="15"/>
    </row>
    <row r="2" spans="1:14">
      <c r="F2" s="9" t="s">
        <v>1781</v>
      </c>
      <c r="G2" s="15"/>
      <c r="H2" s="15"/>
    </row>
    <row r="6" spans="1:14">
      <c r="A6" t="s">
        <v>2489</v>
      </c>
      <c r="B6" t="s">
        <v>1951</v>
      </c>
      <c r="C6" t="s">
        <v>1954</v>
      </c>
      <c r="D6" t="s">
        <v>1953</v>
      </c>
      <c r="E6" t="s">
        <v>1952</v>
      </c>
      <c r="F6" t="s">
        <v>1851</v>
      </c>
      <c r="G6" t="s">
        <v>1849</v>
      </c>
      <c r="H6" t="s">
        <v>1850</v>
      </c>
    </row>
    <row r="7" spans="1:14">
      <c r="I7">
        <v>4.0999999999999996</v>
      </c>
      <c r="J7" t="s">
        <v>1831</v>
      </c>
    </row>
    <row r="8" spans="1:14">
      <c r="L8" s="11" t="s">
        <v>1829</v>
      </c>
      <c r="M8" s="11" t="s">
        <v>1830</v>
      </c>
      <c r="N8" s="11" t="s">
        <v>2492</v>
      </c>
    </row>
    <row r="9" spans="1:14">
      <c r="D9" t="s">
        <v>1702</v>
      </c>
      <c r="E9" t="s">
        <v>1833</v>
      </c>
      <c r="G9" t="s">
        <v>17</v>
      </c>
      <c r="H9" t="s">
        <v>1848</v>
      </c>
      <c r="K9" t="s">
        <v>1702</v>
      </c>
      <c r="L9" s="12">
        <f>SUMIFS(EPS!$L:$L,EPS!$B:$B,G9,EPS!$I:$I,D9,EPS!$C:$C,"*"&amp;E9&amp;"*")</f>
        <v>323.40660000000003</v>
      </c>
      <c r="M9" s="12">
        <f>'Table 3-7'!AE17</f>
        <v>337.3</v>
      </c>
      <c r="N9" s="12">
        <f>'Table 11.2'!I60-'Table 11.2'!H60</f>
        <v>344.80700000000002</v>
      </c>
    </row>
    <row r="10" spans="1:14">
      <c r="D10" t="s">
        <v>1713</v>
      </c>
      <c r="E10" t="s">
        <v>1833</v>
      </c>
      <c r="G10" t="s">
        <v>17</v>
      </c>
      <c r="H10" t="s">
        <v>1848</v>
      </c>
      <c r="K10" t="s">
        <v>1713</v>
      </c>
      <c r="L10" s="10">
        <f>SUMIFS(EPS!$L:$L,EPS!$B:$B,G10,EPS!$I:$I,D10,EPS!$C:$C,"*"&amp;E10&amp;"*")</f>
        <v>0.21344064000000001</v>
      </c>
      <c r="M10" s="12">
        <f>'Table 3-7'!AE18*CH4_Ar4_to_AR5</f>
        <v>5.0400000000000009</v>
      </c>
      <c r="N10" s="12"/>
    </row>
    <row r="11" spans="1:14">
      <c r="D11" t="s">
        <v>1714</v>
      </c>
      <c r="E11" t="s">
        <v>1833</v>
      </c>
      <c r="G11" t="s">
        <v>17</v>
      </c>
      <c r="H11" t="s">
        <v>1848</v>
      </c>
      <c r="K11" t="s">
        <v>1714</v>
      </c>
      <c r="L11" s="10">
        <f>SUMIFS(EPS!$L:$L,EPS!$B:$B,G11,EPS!$I:$I,D11,EPS!$C:$C,"*"&amp;E11&amp;"*")</f>
        <v>0.27232036000000004</v>
      </c>
      <c r="M11" s="12">
        <f>'Table 3-7'!AE19*N2O_AR4_to_AR5</f>
        <v>0.80033557046979864</v>
      </c>
      <c r="N11" s="12"/>
    </row>
    <row r="12" spans="1:14">
      <c r="K12" t="s">
        <v>2384</v>
      </c>
      <c r="L12" s="21">
        <f>SUM(L9:L11)</f>
        <v>323.89236099999999</v>
      </c>
      <c r="M12" s="21">
        <f t="shared" ref="M12:N12" si="0">SUM(M9:M11)</f>
        <v>343.14033557046986</v>
      </c>
      <c r="N12" s="21">
        <f t="shared" si="0"/>
        <v>344.80700000000002</v>
      </c>
    </row>
    <row r="24" spans="4:14">
      <c r="I24">
        <v>4.2</v>
      </c>
      <c r="J24" t="s">
        <v>1834</v>
      </c>
    </row>
    <row r="25" spans="4:14">
      <c r="L25" s="11" t="s">
        <v>1829</v>
      </c>
      <c r="M25" s="11" t="s">
        <v>1830</v>
      </c>
      <c r="N25" s="11" t="s">
        <v>2492</v>
      </c>
    </row>
    <row r="26" spans="4:14">
      <c r="D26" t="s">
        <v>1702</v>
      </c>
      <c r="E26" t="s">
        <v>1723</v>
      </c>
      <c r="G26" t="s">
        <v>17</v>
      </c>
      <c r="H26" t="s">
        <v>1848</v>
      </c>
      <c r="K26" t="s">
        <v>1702</v>
      </c>
      <c r="L26" s="12">
        <f>SUMIFS(EPS!$L:$L,EPS!$B:$B,G26,EPS!$I:$I,D26,EPS!$C:$C,"*"&amp;E26&amp;"*")</f>
        <v>230.91900000000001</v>
      </c>
      <c r="M26" s="12">
        <f>'Table 3-7'!AE21</f>
        <v>246.5</v>
      </c>
      <c r="N26" s="12">
        <f>'Table 11.3'!L60-'Table 11.3'!K60</f>
        <v>253.74</v>
      </c>
    </row>
    <row r="27" spans="4:14">
      <c r="D27" t="s">
        <v>1713</v>
      </c>
      <c r="E27" t="s">
        <v>1723</v>
      </c>
      <c r="G27" t="s">
        <v>17</v>
      </c>
      <c r="H27" t="s">
        <v>1848</v>
      </c>
      <c r="K27" t="s">
        <v>1713</v>
      </c>
      <c r="L27" s="10">
        <f>SUMIFS(EPS!$L:$L,EPS!$B:$B,G27,EPS!$I:$I,D27,EPS!$C:$C,"*"&amp;E27&amp;"*")</f>
        <v>0.16650003999999999</v>
      </c>
      <c r="M27" s="12">
        <f>'Table 3-7'!AE22*CH4_Ar4_to_AR5</f>
        <v>1.3440000000000001</v>
      </c>
      <c r="N27" s="12"/>
    </row>
    <row r="28" spans="4:14">
      <c r="D28" t="s">
        <v>1714</v>
      </c>
      <c r="E28" t="s">
        <v>1723</v>
      </c>
      <c r="G28" t="s">
        <v>17</v>
      </c>
      <c r="H28" t="s">
        <v>1848</v>
      </c>
      <c r="K28" t="s">
        <v>1714</v>
      </c>
      <c r="L28" s="10">
        <f>SUMIFS(EPS!$L:$L,EPS!$B:$B,G28,EPS!$I:$I,D28,EPS!$C:$C,"*"&amp;E28&amp;"*")</f>
        <v>0.2240946</v>
      </c>
      <c r="M28" s="12">
        <f>'Table 3-7'!AE23*N2O_AR4_to_AR5</f>
        <v>0.26677852348993286</v>
      </c>
      <c r="N28" s="12"/>
    </row>
    <row r="29" spans="4:14">
      <c r="K29" t="s">
        <v>2384</v>
      </c>
      <c r="L29" s="21">
        <f>SUM(L26:L28)</f>
        <v>231.30959464</v>
      </c>
      <c r="M29" s="21">
        <f t="shared" ref="M29:N29" si="1">SUM(M26:M28)</f>
        <v>248.11077852348993</v>
      </c>
      <c r="N29" s="21">
        <f t="shared" si="1"/>
        <v>253.74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B984D-2D9A-4265-8282-DF0C06A141F2}">
  <sheetPr codeName="Sheet8">
    <tabColor theme="4" tint="0.499984740745262"/>
  </sheetPr>
  <dimension ref="A1:K72"/>
  <sheetViews>
    <sheetView topLeftCell="E1" workbookViewId="0">
      <selection activeCell="G18" sqref="G18"/>
    </sheetView>
  </sheetViews>
  <sheetFormatPr defaultRowHeight="15"/>
  <cols>
    <col min="1" max="1" width="8" hidden="1" customWidth="1"/>
    <col min="2" max="2" width="12.42578125" hidden="1" customWidth="1"/>
    <col min="3" max="3" width="16.42578125" hidden="1" customWidth="1"/>
    <col min="4" max="4" width="24.42578125" hidden="1" customWidth="1"/>
    <col min="5" max="5" width="37" customWidth="1"/>
    <col min="6" max="6" width="14.5703125" customWidth="1"/>
    <col min="7" max="7" width="11.42578125" customWidth="1"/>
    <col min="9" max="9" width="37.42578125" customWidth="1"/>
  </cols>
  <sheetData>
    <row r="1" spans="1:11">
      <c r="E1" s="9" t="s">
        <v>1835</v>
      </c>
      <c r="F1" s="9"/>
      <c r="G1" s="9"/>
    </row>
    <row r="2" spans="1:11">
      <c r="E2" s="9" t="s">
        <v>1781</v>
      </c>
      <c r="F2" s="9"/>
      <c r="G2" s="9"/>
    </row>
    <row r="6" spans="1:11">
      <c r="A6" t="s">
        <v>1951</v>
      </c>
      <c r="B6" t="s">
        <v>1954</v>
      </c>
      <c r="C6" t="s">
        <v>1953</v>
      </c>
      <c r="D6" t="s">
        <v>1952</v>
      </c>
      <c r="E6" t="s">
        <v>1849</v>
      </c>
      <c r="F6" t="s">
        <v>1850</v>
      </c>
    </row>
    <row r="7" spans="1:11">
      <c r="G7">
        <v>5.0999999999999996</v>
      </c>
      <c r="H7" t="s">
        <v>2058</v>
      </c>
    </row>
    <row r="8" spans="1:11">
      <c r="J8" s="11" t="s">
        <v>1829</v>
      </c>
      <c r="K8" s="11" t="s">
        <v>1830</v>
      </c>
    </row>
    <row r="9" spans="1:11">
      <c r="E9" t="s">
        <v>4</v>
      </c>
      <c r="F9" t="s">
        <v>2064</v>
      </c>
      <c r="I9" s="11" t="s">
        <v>1702</v>
      </c>
      <c r="J9" s="12">
        <f>SUMIFS(EPS!$L:$L,EPS!$B:$B,E9,EPS!$I:$I,I9)</f>
        <v>250.22200000000001</v>
      </c>
      <c r="K9" s="12">
        <f>SUM('Table 4-1'!AE4,'Table 5-1'!AE4)+SUMIFS('Table 3-1'!$AE:$AE,'Table 3-1'!$AF:$AF,"process",'Table 3-1'!$AH:$AH,I9)</f>
        <v>393</v>
      </c>
    </row>
    <row r="10" spans="1:11">
      <c r="E10" t="s">
        <v>4</v>
      </c>
      <c r="F10" t="s">
        <v>2064</v>
      </c>
      <c r="I10" s="11" t="s">
        <v>1713</v>
      </c>
      <c r="J10" s="12">
        <f>SUMIFS(EPS!$L:$L,EPS!$B:$B,E10,EPS!$I:$I,I10)</f>
        <v>853.82135999999991</v>
      </c>
      <c r="K10" s="12">
        <f>(SUM('Table 4-1'!AE25,'Table 5-1'!AE7,'Table 7-1'!AE4)+SUMIFS('Table 3-1'!$AE:$AE,'Table 3-1'!$AF:$AF,"process",'Table 3-1'!$AH:$AH,I10))*CH4_Ar4_to_AR5</f>
        <v>697.31200000000001</v>
      </c>
    </row>
    <row r="11" spans="1:11">
      <c r="E11" t="s">
        <v>4</v>
      </c>
      <c r="F11" t="s">
        <v>2064</v>
      </c>
      <c r="I11" s="11" t="s">
        <v>1714</v>
      </c>
      <c r="J11" s="12">
        <f>SUMIFS(EPS!$L:$L,EPS!$B:$B,E11,EPS!$I:$I,I11)</f>
        <v>311.58965000000001</v>
      </c>
      <c r="K11" s="12">
        <f>(SUM('Table 4-1'!AE32,'Table 5-1'!AE12,'Table 7-1'!AE8)+SUMIFS('Table 3-1'!$AE:$AE,'Table 3-1'!$AF:$AF,"process",'Table 3-1'!$AH:$AH,I11))*N2O_AR4_to_AR5</f>
        <v>347.6124161073825</v>
      </c>
    </row>
    <row r="12" spans="1:11">
      <c r="E12" t="s">
        <v>4</v>
      </c>
      <c r="F12" t="s">
        <v>2064</v>
      </c>
      <c r="I12" s="11" t="s">
        <v>1715</v>
      </c>
      <c r="J12" s="12">
        <f>SUMIFS(EPS!$L:$L,EPS!$B:$B,E12,EPS!$I:$I,I12)</f>
        <v>220.1</v>
      </c>
      <c r="K12" s="12">
        <f>SUM('Table 4-1'!AE38,'Table 4-1'!AE43,'Table 4-1'!AE47,'Table 4-1'!AE51)</f>
        <v>182.7</v>
      </c>
    </row>
    <row r="13" spans="1:11">
      <c r="J13" s="21">
        <f>SUM(J9:J12)</f>
        <v>1635.7330099999999</v>
      </c>
      <c r="K13" s="21">
        <f>SUM(K9:K12)</f>
        <v>1620.6244161073826</v>
      </c>
    </row>
    <row r="15" spans="1:11">
      <c r="K15" s="21"/>
    </row>
    <row r="28" spans="5:11">
      <c r="G28">
        <v>5.2</v>
      </c>
      <c r="H28" t="s">
        <v>2059</v>
      </c>
      <c r="J28" s="11" t="s">
        <v>1829</v>
      </c>
      <c r="K28" s="11" t="s">
        <v>1830</v>
      </c>
    </row>
    <row r="29" spans="5:11">
      <c r="E29" t="s">
        <v>12</v>
      </c>
      <c r="F29" t="s">
        <v>2064</v>
      </c>
      <c r="I29" s="11" t="s">
        <v>2043</v>
      </c>
      <c r="J29" s="12">
        <f>SUMIFS(EPS!$L:$L,EPS!$B:$B,E29)</f>
        <v>929.58199999999999</v>
      </c>
      <c r="K29" s="12">
        <f>'Table 4-1'!AE55+SUMIFS('Table 3-1'!$AE:$AE,'Table 3-1'!$AF:$AF,"process")</f>
        <v>836.5</v>
      </c>
    </row>
    <row r="30" spans="5:11">
      <c r="E30" t="s">
        <v>14</v>
      </c>
      <c r="F30" t="s">
        <v>2064</v>
      </c>
      <c r="I30" s="11" t="s">
        <v>2044</v>
      </c>
      <c r="J30" s="12">
        <f>SUMIFS(EPS!$L:$L,EPS!$B:$B,E30)</f>
        <v>655.91200000000003</v>
      </c>
      <c r="K30" s="12">
        <f>'Table 5-1'!AE16</f>
        <v>618.5</v>
      </c>
    </row>
    <row r="31" spans="5:11">
      <c r="E31" t="s">
        <v>15</v>
      </c>
      <c r="F31" t="s">
        <v>2064</v>
      </c>
      <c r="I31" s="11" t="s">
        <v>2045</v>
      </c>
      <c r="J31" s="12">
        <f>SUMIFS(EPS!$L:$L,EPS!$B:$B,E31)</f>
        <v>162.57400000000001</v>
      </c>
      <c r="K31" s="12">
        <f>'Table 7-1'!AE11+SUMIFS('Table 3-1'!$AE:$AE,'Table 3-1'!$AG:$AG,"waste management")</f>
        <v>145.80000000000001</v>
      </c>
    </row>
    <row r="32" spans="5:11">
      <c r="J32" s="21">
        <f>SUM(J29:J31)</f>
        <v>1748.0680000000002</v>
      </c>
      <c r="K32" s="21">
        <f>SUM(K29:K31)</f>
        <v>1600.8</v>
      </c>
    </row>
    <row r="45" spans="4:11">
      <c r="G45">
        <v>5.3</v>
      </c>
      <c r="H45" t="s">
        <v>2059</v>
      </c>
      <c r="J45" s="11" t="s">
        <v>1829</v>
      </c>
      <c r="K45" s="11" t="s">
        <v>1830</v>
      </c>
    </row>
    <row r="46" spans="4:11">
      <c r="D46" t="s">
        <v>7001</v>
      </c>
      <c r="E46" t="s">
        <v>4</v>
      </c>
      <c r="F46" t="s">
        <v>2064</v>
      </c>
      <c r="I46" s="11" t="s">
        <v>1730</v>
      </c>
      <c r="J46" s="12">
        <f>SUMIFS(EPS!$L:$L,EPS!$B:$B,E46,EPS!$C:$C,D46)</f>
        <v>602.01765</v>
      </c>
      <c r="K46" s="110">
        <f>SUMIFS('Table 5-1'!$AE:$AE,'Table 5-1'!$AF:$AF,'5. Industry Process'!I46)</f>
        <v>618.5</v>
      </c>
    </row>
    <row r="47" spans="4:11">
      <c r="D47" t="s">
        <v>7002</v>
      </c>
      <c r="E47" t="s">
        <v>4</v>
      </c>
      <c r="F47" t="s">
        <v>2064</v>
      </c>
      <c r="I47" s="11" t="s">
        <v>1728</v>
      </c>
      <c r="J47" s="12">
        <f>SUMIFS(EPS!$L:$L,EPS!$B:$B,E47,EPS!$C:$C,D47)</f>
        <v>79.272162000000009</v>
      </c>
      <c r="K47" s="110">
        <f>SUMIFS('Table 4-1'!$AE:$AE,'Table 4-1'!$AF:$AF,'5. Industry Process'!I47)+SUMIFS('Table 3-1'!$AE:$AE,'Table 3-1'!$AG:$AG,'5. Industry Process'!I47)</f>
        <v>58.900000000000006</v>
      </c>
    </row>
    <row r="48" spans="4:11">
      <c r="D48" t="s">
        <v>7003</v>
      </c>
      <c r="E48" t="s">
        <v>4</v>
      </c>
      <c r="F48" t="s">
        <v>2064</v>
      </c>
      <c r="I48" s="11" t="s">
        <v>1725</v>
      </c>
      <c r="J48" s="12">
        <f>SUMIFS(EPS!$L:$L,EPS!$B:$B,E48,EPS!$C:$C,D48)</f>
        <v>336.86850799999996</v>
      </c>
      <c r="K48" s="110">
        <f>SUMIFS('Table 4-1'!$AE:$AE,'Table 4-1'!$AF:$AF,'5. Industry Process'!I48)+SUMIFS('Table 3-1'!$AE:$AE,'Table 3-1'!$AG:$AG,'5. Industry Process'!I48)</f>
        <v>284.8</v>
      </c>
    </row>
    <row r="49" spans="4:11">
      <c r="D49" t="s">
        <v>7010</v>
      </c>
      <c r="E49" t="s">
        <v>4</v>
      </c>
      <c r="F49" t="s">
        <v>2064</v>
      </c>
      <c r="I49" s="11" t="s">
        <v>1727</v>
      </c>
      <c r="J49" s="12">
        <f>SUMIFS(EPS!$L:$L,EPS!$B:$B,E49,EPS!$C:$C,D49)</f>
        <v>305.59776399999998</v>
      </c>
      <c r="K49" s="110">
        <f>SUMIFS('Table 4-1'!$AE:$AE,'Table 4-1'!$AF:$AF,'5. Industry Process'!I49)+SUMIFS('Table 3-1'!$AE:$AE,'Table 3-1'!$AG:$AG,'5. Industry Process'!I49)</f>
        <v>208.4</v>
      </c>
    </row>
    <row r="50" spans="4:11">
      <c r="D50" t="s">
        <v>7013</v>
      </c>
      <c r="E50" t="s">
        <v>4</v>
      </c>
      <c r="F50" t="s">
        <v>2064</v>
      </c>
      <c r="I50" s="11" t="s">
        <v>1724</v>
      </c>
      <c r="J50" s="12">
        <f>SUMIFS(EPS!$L:$L,EPS!$B:$B,E50,EPS!$C:$C,D50)</f>
        <v>69.698396799999998</v>
      </c>
      <c r="K50" s="110">
        <f>SUMIFS('Table 4-1'!$AE:$AE,'Table 4-1'!$AF:$AF,'5. Industry Process'!I50)+SUMIFS('Table 3-1'!$AE:$AE,'Table 3-1'!$AG:$AG,'5. Industry Process'!I50)</f>
        <v>54.8</v>
      </c>
    </row>
    <row r="51" spans="4:11">
      <c r="D51" t="s">
        <v>7014</v>
      </c>
      <c r="E51" t="s">
        <v>4</v>
      </c>
      <c r="F51" t="s">
        <v>2064</v>
      </c>
      <c r="I51" s="11" t="s">
        <v>1726</v>
      </c>
      <c r="J51" s="12">
        <f>SUMIFS(EPS!$L:$L,EPS!$B:$B,E51,EPS!$C:$C,D51)</f>
        <v>50.051231999999999</v>
      </c>
      <c r="K51" s="110">
        <f>SUMIFS('Table 4-1'!$AE:$AE,'Table 4-1'!$AF:$AF,'5. Industry Process'!I51)+SUMIFS('Table 3-1'!$AE:$AE,'Table 3-1'!$AG:$AG,'5. Industry Process'!I51)</f>
        <v>86</v>
      </c>
    </row>
    <row r="52" spans="4:11">
      <c r="D52" t="s">
        <v>7023</v>
      </c>
      <c r="E52" t="s">
        <v>4</v>
      </c>
      <c r="F52" t="s">
        <v>2064</v>
      </c>
      <c r="I52" s="11" t="s">
        <v>7143</v>
      </c>
      <c r="J52" s="12">
        <f>SUMIFS(EPS!$L:$L,EPS!$B:$B,E52,EPS!$C:$C,D52)</f>
        <v>65.093549499999995</v>
      </c>
      <c r="K52" s="111"/>
    </row>
    <row r="53" spans="4:11">
      <c r="D53" t="s">
        <v>7024</v>
      </c>
      <c r="E53" t="s">
        <v>4</v>
      </c>
      <c r="F53" t="s">
        <v>2064</v>
      </c>
      <c r="I53" s="11" t="s">
        <v>1729</v>
      </c>
      <c r="J53" s="12">
        <f>SUMIFS(EPS!$L:$L,EPS!$B:$B,E53,EPS!$C:$C,D53)</f>
        <v>162.57409800000002</v>
      </c>
      <c r="K53" s="110">
        <f>SUMIFS('Table 7-1'!$AE:$AE,'Table 7-1'!$AF:$AF,'5. Industry Process'!I53)+SUMIFS('Table 3-1'!$AE:$AE,'Table 3-1'!$AG:$AG,'5. Industry Process'!I53)</f>
        <v>145.9</v>
      </c>
    </row>
    <row r="54" spans="4:11">
      <c r="D54" t="s">
        <v>7025</v>
      </c>
      <c r="E54" t="s">
        <v>4</v>
      </c>
      <c r="F54" t="s">
        <v>2064</v>
      </c>
      <c r="I54" s="11" t="s">
        <v>7144</v>
      </c>
      <c r="J54" s="12">
        <f>SUMIFS(EPS!$L:$L,EPS!$B:$B,E54,EPS!$C:$C,D54)</f>
        <v>20.24502</v>
      </c>
      <c r="K54" s="111"/>
    </row>
    <row r="55" spans="4:11">
      <c r="I55" s="112" t="s">
        <v>1731</v>
      </c>
      <c r="J55" s="12">
        <f>SUM(J56:J71)</f>
        <v>3.4246276879999993</v>
      </c>
      <c r="K55" s="110">
        <f>SUMIFS('Table 4-1'!$AE:$AE,'Table 4-1'!$AF:$AF,'5. Industry Process'!I55)+SUMIFS('Table 3-1'!$AE:$AE,'Table 3-1'!$AG:$AG,'5. Industry Process'!I55)</f>
        <v>174.8</v>
      </c>
    </row>
    <row r="56" spans="4:11">
      <c r="D56" t="s">
        <v>7004</v>
      </c>
      <c r="E56" t="s">
        <v>4</v>
      </c>
      <c r="F56" t="s">
        <v>2064</v>
      </c>
      <c r="I56" s="11" t="s">
        <v>7128</v>
      </c>
      <c r="J56" s="12">
        <f>SUMIFS(EPS!$L:$L,EPS!$B:$B,E56,EPS!$C:$C,D56)</f>
        <v>1.0572314</v>
      </c>
      <c r="K56" s="113"/>
    </row>
    <row r="57" spans="4:11">
      <c r="D57" t="s">
        <v>7005</v>
      </c>
      <c r="E57" t="s">
        <v>4</v>
      </c>
      <c r="F57" t="s">
        <v>2064</v>
      </c>
      <c r="I57" s="11" t="s">
        <v>7135</v>
      </c>
      <c r="J57" s="12">
        <f>SUMIFS(EPS!$L:$L,EPS!$B:$B,E57,EPS!$C:$C,D57)</f>
        <v>0.31955720000000004</v>
      </c>
      <c r="K57" s="113"/>
    </row>
    <row r="58" spans="4:11">
      <c r="D58" t="s">
        <v>7006</v>
      </c>
      <c r="E58" t="s">
        <v>4</v>
      </c>
      <c r="F58" t="s">
        <v>2064</v>
      </c>
      <c r="I58" s="11" t="s">
        <v>7136</v>
      </c>
      <c r="J58" s="12">
        <f>SUMIFS(EPS!$L:$L,EPS!$B:$B,E58,EPS!$C:$C,D58)</f>
        <v>5.158778E-2</v>
      </c>
      <c r="K58" s="113"/>
    </row>
    <row r="59" spans="4:11">
      <c r="D59" t="s">
        <v>7007</v>
      </c>
      <c r="E59" t="s">
        <v>4</v>
      </c>
      <c r="F59" t="s">
        <v>2064</v>
      </c>
      <c r="I59" s="11" t="s">
        <v>7137</v>
      </c>
      <c r="J59" s="12">
        <f>SUMIFS(EPS!$L:$L,EPS!$B:$B,E59,EPS!$C:$C,D59)</f>
        <v>0.1308182</v>
      </c>
      <c r="K59" s="113"/>
    </row>
    <row r="60" spans="4:11">
      <c r="D60" t="s">
        <v>7008</v>
      </c>
      <c r="E60" t="s">
        <v>4</v>
      </c>
      <c r="F60" t="s">
        <v>2064</v>
      </c>
      <c r="I60" s="11" t="s">
        <v>7138</v>
      </c>
      <c r="J60" s="12">
        <f>SUMIFS(EPS!$L:$L,EPS!$B:$B,E60,EPS!$C:$C,D60)</f>
        <v>0.21541700000000003</v>
      </c>
      <c r="K60" s="113"/>
    </row>
    <row r="61" spans="4:11">
      <c r="D61" t="s">
        <v>7009</v>
      </c>
      <c r="E61" t="s">
        <v>4</v>
      </c>
      <c r="F61" t="s">
        <v>2064</v>
      </c>
      <c r="I61" s="11" t="s">
        <v>7129</v>
      </c>
      <c r="J61" s="12">
        <f>SUMIFS(EPS!$L:$L,EPS!$B:$B,E61,EPS!$C:$C,D61)</f>
        <v>0.98612</v>
      </c>
      <c r="K61" s="114"/>
    </row>
    <row r="62" spans="4:11">
      <c r="D62" t="s">
        <v>7011</v>
      </c>
      <c r="E62" t="s">
        <v>4</v>
      </c>
      <c r="F62" t="s">
        <v>2064</v>
      </c>
      <c r="I62" s="11" t="s">
        <v>7139</v>
      </c>
      <c r="J62" s="12">
        <f>SUMIFS(EPS!$L:$L,EPS!$B:$B,E62,EPS!$C:$C,D62)</f>
        <v>3.8988350000000005E-2</v>
      </c>
      <c r="K62" s="114"/>
    </row>
    <row r="63" spans="4:11">
      <c r="D63" t="s">
        <v>7012</v>
      </c>
      <c r="E63" t="s">
        <v>4</v>
      </c>
      <c r="F63" t="s">
        <v>2064</v>
      </c>
      <c r="I63" s="11" t="s">
        <v>7140</v>
      </c>
      <c r="J63" s="12">
        <f>SUMIFS(EPS!$L:$L,EPS!$B:$B,E63,EPS!$C:$C,D63)</f>
        <v>0</v>
      </c>
      <c r="K63" s="113"/>
    </row>
    <row r="64" spans="4:11">
      <c r="D64" t="s">
        <v>7015</v>
      </c>
      <c r="E64" t="s">
        <v>4</v>
      </c>
      <c r="F64" t="s">
        <v>2064</v>
      </c>
      <c r="I64" s="11" t="s">
        <v>7130</v>
      </c>
      <c r="J64" s="12">
        <f>SUMIFS(EPS!$L:$L,EPS!$B:$B,E64,EPS!$C:$C,D64)</f>
        <v>0.30295739999999999</v>
      </c>
      <c r="K64" s="113"/>
    </row>
    <row r="65" spans="4:11">
      <c r="D65" t="s">
        <v>7016</v>
      </c>
      <c r="E65" t="s">
        <v>4</v>
      </c>
      <c r="F65" t="s">
        <v>2064</v>
      </c>
      <c r="I65" s="11" t="s">
        <v>7131</v>
      </c>
      <c r="J65" s="12">
        <f>SUMIFS(EPS!$L:$L,EPS!$B:$B,E65,EPS!$C:$C,D65)</f>
        <v>2.7090720000000006E-2</v>
      </c>
      <c r="K65" s="113"/>
    </row>
    <row r="66" spans="4:11">
      <c r="D66" t="s">
        <v>7017</v>
      </c>
      <c r="E66" t="s">
        <v>4</v>
      </c>
      <c r="F66" t="s">
        <v>2064</v>
      </c>
      <c r="I66" s="11" t="s">
        <v>7141</v>
      </c>
      <c r="J66" s="12">
        <f>SUMIFS(EPS!$L:$L,EPS!$B:$B,E66,EPS!$C:$C,D66)</f>
        <v>8.0806779999999991E-3</v>
      </c>
      <c r="K66" s="113"/>
    </row>
    <row r="67" spans="4:11">
      <c r="D67" t="s">
        <v>7018</v>
      </c>
      <c r="E67" t="s">
        <v>4</v>
      </c>
      <c r="F67" t="s">
        <v>2064</v>
      </c>
      <c r="I67" s="11" t="s">
        <v>7142</v>
      </c>
      <c r="J67" s="12">
        <f>SUMIFS(EPS!$L:$L,EPS!$B:$B,E67,EPS!$C:$C,D67)</f>
        <v>6.3975679999999993E-2</v>
      </c>
      <c r="K67" s="113"/>
    </row>
    <row r="68" spans="4:11">
      <c r="D68" t="s">
        <v>7019</v>
      </c>
      <c r="E68" t="s">
        <v>4</v>
      </c>
      <c r="F68" t="s">
        <v>2064</v>
      </c>
      <c r="I68" s="11" t="s">
        <v>7132</v>
      </c>
      <c r="J68" s="12">
        <f>SUMIFS(EPS!$L:$L,EPS!$B:$B,E68,EPS!$C:$C,D68)</f>
        <v>3.8717839999999996E-2</v>
      </c>
      <c r="K68" s="113"/>
    </row>
    <row r="69" spans="4:11">
      <c r="D69" t="s">
        <v>7020</v>
      </c>
      <c r="E69" t="s">
        <v>4</v>
      </c>
      <c r="F69" t="s">
        <v>2064</v>
      </c>
      <c r="I69" s="11" t="s">
        <v>7133</v>
      </c>
      <c r="J69" s="12">
        <f>SUMIFS(EPS!$L:$L,EPS!$B:$B,E69,EPS!$C:$C,D69)</f>
        <v>2.0282100000000001E-2</v>
      </c>
      <c r="K69" s="113"/>
    </row>
    <row r="70" spans="4:11">
      <c r="D70" t="s">
        <v>7021</v>
      </c>
      <c r="E70" t="s">
        <v>4</v>
      </c>
      <c r="F70" t="s">
        <v>2064</v>
      </c>
      <c r="I70" s="11" t="s">
        <v>7134</v>
      </c>
      <c r="J70" s="12">
        <f>SUMIFS(EPS!$L:$L,EPS!$B:$B,E70,EPS!$C:$C,D70)</f>
        <v>1.1484339999999997E-2</v>
      </c>
      <c r="K70" s="113"/>
    </row>
    <row r="71" spans="4:11">
      <c r="D71" t="s">
        <v>7022</v>
      </c>
      <c r="E71" t="s">
        <v>4</v>
      </c>
      <c r="F71" t="s">
        <v>2064</v>
      </c>
      <c r="I71" s="11" t="s">
        <v>1731</v>
      </c>
      <c r="J71" s="12">
        <f>SUMIFS(EPS!$L:$L,EPS!$B:$B,E71,EPS!$C:$C,D71)</f>
        <v>0.15231900000000004</v>
      </c>
      <c r="K71" s="113"/>
    </row>
    <row r="72" spans="4:11">
      <c r="I72" s="11" t="s">
        <v>7145</v>
      </c>
      <c r="J72" s="21">
        <f>SUM(J46:J55)</f>
        <v>1694.8430079880004</v>
      </c>
      <c r="K72" s="21">
        <f>SUM(K46:K55)</f>
        <v>1632.1000000000001</v>
      </c>
    </row>
  </sheetData>
  <phoneticPr fontId="3"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9D68F-5204-45D5-A149-A38FFA5C69D2}">
  <sheetPr codeName="Sheet18">
    <tabColor theme="4" tint="0.499984740745262"/>
  </sheetPr>
  <dimension ref="A1:L60"/>
  <sheetViews>
    <sheetView topLeftCell="G1" workbookViewId="0">
      <selection activeCell="L28" sqref="L28"/>
    </sheetView>
  </sheetViews>
  <sheetFormatPr defaultRowHeight="15"/>
  <cols>
    <col min="1" max="3" width="9" hidden="1" customWidth="1"/>
    <col min="4" max="4" width="16.28515625" hidden="1" customWidth="1"/>
    <col min="5" max="5" width="47" hidden="1" customWidth="1"/>
    <col min="6" max="6" width="13.5703125" hidden="1" customWidth="1"/>
    <col min="7" max="7" width="4.7109375" customWidth="1"/>
    <col min="8" max="8" width="7.28515625" customWidth="1"/>
    <col min="9" max="9" width="27.42578125" customWidth="1"/>
  </cols>
  <sheetData>
    <row r="1" spans="1:12">
      <c r="E1" s="18"/>
      <c r="F1" s="18"/>
      <c r="G1" s="9" t="s">
        <v>1810</v>
      </c>
      <c r="H1" s="15"/>
      <c r="I1" s="15"/>
    </row>
    <row r="2" spans="1:12">
      <c r="E2" s="18"/>
      <c r="F2" s="18"/>
      <c r="G2" s="9" t="s">
        <v>1781</v>
      </c>
      <c r="H2" s="15"/>
      <c r="I2" s="15"/>
    </row>
    <row r="5" spans="1:12">
      <c r="A5" t="s">
        <v>1951</v>
      </c>
      <c r="B5" t="s">
        <v>1954</v>
      </c>
      <c r="C5" t="s">
        <v>1953</v>
      </c>
      <c r="D5" t="s">
        <v>1952</v>
      </c>
      <c r="E5" t="s">
        <v>1849</v>
      </c>
      <c r="F5" t="s">
        <v>1850</v>
      </c>
    </row>
    <row r="7" spans="1:12">
      <c r="G7">
        <v>6.1</v>
      </c>
      <c r="H7" t="s">
        <v>2069</v>
      </c>
    </row>
    <row r="8" spans="1:12">
      <c r="J8" s="11" t="s">
        <v>1829</v>
      </c>
      <c r="K8" s="11" t="s">
        <v>1830</v>
      </c>
      <c r="L8" s="11" t="s">
        <v>2493</v>
      </c>
    </row>
    <row r="9" spans="1:12">
      <c r="D9" t="s">
        <v>1768</v>
      </c>
      <c r="E9" t="s">
        <v>1700</v>
      </c>
      <c r="I9" s="11" t="s">
        <v>2070</v>
      </c>
      <c r="J9" s="12">
        <f>SUMIFS(EPS!$L:$L,EPS!$B:$B,'6. Total'!E9,EPS!$C:$C,'6. Total'!D9)</f>
        <v>1665.62</v>
      </c>
      <c r="K9" s="12">
        <f>SUM('1. Transportation'!L9:L11)</f>
        <v>1837.6887785234899</v>
      </c>
      <c r="L9" s="12">
        <f>'1. Transportation'!M12</f>
        <v>1911.3109999999999</v>
      </c>
    </row>
    <row r="10" spans="1:12">
      <c r="D10" t="s">
        <v>1769</v>
      </c>
      <c r="E10" t="s">
        <v>1700</v>
      </c>
      <c r="I10" s="11" t="s">
        <v>2071</v>
      </c>
      <c r="J10" s="12">
        <f>SUMIFS(EPS!$L:$L,EPS!$B:$B,'6. Total'!E10,EPS!$C:$C,'6. Total'!D10)</f>
        <v>1369.79</v>
      </c>
      <c r="K10" s="12">
        <f>SUM('2. Electricity'!L9:L11)</f>
        <v>1775.8419865771812</v>
      </c>
      <c r="L10" s="12">
        <f>'2. Electricity'!M35</f>
        <v>1617.787</v>
      </c>
    </row>
    <row r="11" spans="1:12" hidden="1">
      <c r="D11" t="s">
        <v>1770</v>
      </c>
      <c r="E11" t="s">
        <v>1700</v>
      </c>
      <c r="I11" s="11" t="s">
        <v>2072</v>
      </c>
      <c r="J11" s="12">
        <f>SUMIFS(EPS!$L:$L,EPS!$B:$B,'6. Total'!E11,EPS!$C:$C,'6. Total'!D11)</f>
        <v>12.388400000000001</v>
      </c>
      <c r="K11" s="12"/>
      <c r="L11" s="12"/>
    </row>
    <row r="12" spans="1:12">
      <c r="D12" t="s">
        <v>1771</v>
      </c>
      <c r="E12" t="s">
        <v>1700</v>
      </c>
      <c r="I12" s="11" t="s">
        <v>2073</v>
      </c>
      <c r="J12" s="12">
        <f>SUMIFS(EPS!$L:$L,EPS!$B:$B,'6. Total'!E12,EPS!$C:$C,'6. Total'!D12)</f>
        <v>-1096.2</v>
      </c>
      <c r="K12" s="12">
        <f>'Table 6-1'!AD27</f>
        <v>-799.6</v>
      </c>
      <c r="L12" s="12"/>
    </row>
    <row r="13" spans="1:12" hidden="1">
      <c r="D13" t="s">
        <v>1772</v>
      </c>
      <c r="E13" t="s">
        <v>1700</v>
      </c>
      <c r="I13" s="11" t="s">
        <v>2074</v>
      </c>
      <c r="J13" s="12">
        <f>SUMIFS(EPS!$L:$L,EPS!$B:$B,'6. Total'!E13,EPS!$C:$C,'6. Total'!D13)</f>
        <v>0</v>
      </c>
      <c r="K13" s="12"/>
      <c r="L13" s="12"/>
    </row>
    <row r="14" spans="1:12">
      <c r="E14" t="s">
        <v>12</v>
      </c>
      <c r="I14" s="11" t="s">
        <v>2076</v>
      </c>
      <c r="J14" s="12">
        <f>SUMIFS(EPS!$L:$L,EPS!$B:$B,'6. Total'!E14)</f>
        <v>929.58199999999999</v>
      </c>
      <c r="K14" s="12">
        <f>'5. Industry Process'!K29</f>
        <v>836.5</v>
      </c>
      <c r="L14" s="12"/>
    </row>
    <row r="15" spans="1:12">
      <c r="E15" t="s">
        <v>13</v>
      </c>
      <c r="I15" s="11" t="s">
        <v>2075</v>
      </c>
      <c r="J15" s="12">
        <f>SUMIFS(EPS!$L:$L,EPS!$B:$B,'6. Total'!E15)</f>
        <v>841.125</v>
      </c>
      <c r="K15" s="12">
        <f>SUM('3. Industry Energy'!L9:L11)</f>
        <v>837.30408053691281</v>
      </c>
      <c r="L15" s="12">
        <f>'3. Industry Energy'!M12</f>
        <v>1018.6209999999999</v>
      </c>
    </row>
    <row r="16" spans="1:12">
      <c r="E16" t="s">
        <v>14</v>
      </c>
      <c r="I16" s="11" t="s">
        <v>2044</v>
      </c>
      <c r="J16" s="12">
        <f>SUMIFS(EPS!$L:$L,EPS!$B:$B,'6. Total'!E16)</f>
        <v>655.91200000000003</v>
      </c>
      <c r="K16" s="12">
        <f>'5. Industry Process'!K30</f>
        <v>618.5</v>
      </c>
      <c r="L16" s="12"/>
    </row>
    <row r="17" spans="5:12">
      <c r="E17" t="s">
        <v>15</v>
      </c>
      <c r="I17" s="11" t="s">
        <v>2045</v>
      </c>
      <c r="J17" s="12">
        <f>SUMIFS(EPS!$L:$L,EPS!$B:$B,'6. Total'!E17)</f>
        <v>162.57400000000001</v>
      </c>
      <c r="K17" s="12">
        <f>'5. Industry Process'!K31</f>
        <v>145.80000000000001</v>
      </c>
      <c r="L17" s="12"/>
    </row>
    <row r="18" spans="5:12">
      <c r="E18" t="s">
        <v>16</v>
      </c>
      <c r="I18" s="11" t="s">
        <v>1827</v>
      </c>
      <c r="J18" s="12">
        <f>SUMIFS(EPS!$L:$L,EPS!$B:$B,'6. Total'!E18)</f>
        <v>553.68100000000004</v>
      </c>
      <c r="K18" s="12">
        <f>SUM('4. Buildings'!M9:M11,'4. Buildings'!M26:M28)</f>
        <v>591.25111409395993</v>
      </c>
      <c r="L18" s="12">
        <f>SUM('4. Buildings'!N12,'4. Buildings'!N29)</f>
        <v>598.54700000000003</v>
      </c>
    </row>
    <row r="19" spans="5:12">
      <c r="J19" s="21">
        <f>SUM(J9:J18)</f>
        <v>5094.4723999999987</v>
      </c>
      <c r="K19" s="21">
        <f>SUM(K9:K18)</f>
        <v>5843.2859597315437</v>
      </c>
      <c r="L19" s="21">
        <f>SUM(L9:L18)</f>
        <v>5146.2659999999996</v>
      </c>
    </row>
    <row r="34" spans="7:12">
      <c r="G34">
        <v>6.2</v>
      </c>
      <c r="H34" t="s">
        <v>3008</v>
      </c>
    </row>
    <row r="35" spans="7:12">
      <c r="J35" s="11" t="s">
        <v>1829</v>
      </c>
      <c r="K35" s="11" t="s">
        <v>1830</v>
      </c>
    </row>
    <row r="36" spans="7:12">
      <c r="I36" s="11" t="s">
        <v>2070</v>
      </c>
      <c r="J36" s="71">
        <f>'1. Transportation'!K10</f>
        <v>1.8357079999999999</v>
      </c>
      <c r="K36" s="71">
        <f>'1. Transportation'!L10*CH4_Ar4_to_AR5</f>
        <v>3.888640000000001</v>
      </c>
      <c r="L36" s="94">
        <f t="shared" ref="L36:L42" si="0">(J36-K36)/K36</f>
        <v>-0.5279305875576038</v>
      </c>
    </row>
    <row r="37" spans="7:12">
      <c r="I37" s="11" t="s">
        <v>2071</v>
      </c>
      <c r="J37" s="71">
        <f>'2. Electricity'!K10</f>
        <v>2.827209531999999</v>
      </c>
      <c r="K37" s="71">
        <f>'2. Electricity'!L10*CH4_Ar4_to_AR5</f>
        <v>1.5052800000000002</v>
      </c>
      <c r="L37" s="94">
        <f t="shared" si="0"/>
        <v>0.87819510788690391</v>
      </c>
    </row>
    <row r="38" spans="7:12">
      <c r="I38" s="11" t="s">
        <v>2072</v>
      </c>
      <c r="J38" s="71"/>
      <c r="K38" s="71"/>
      <c r="L38" s="94"/>
    </row>
    <row r="39" spans="7:12">
      <c r="I39" s="11" t="s">
        <v>2073</v>
      </c>
      <c r="J39" s="71"/>
      <c r="K39" s="71"/>
      <c r="L39" s="94"/>
    </row>
    <row r="40" spans="7:12">
      <c r="I40" s="11" t="s">
        <v>2074</v>
      </c>
      <c r="J40" s="71"/>
      <c r="K40" s="71"/>
      <c r="L40" s="94"/>
    </row>
    <row r="41" spans="7:12">
      <c r="I41" s="11" t="s">
        <v>2076</v>
      </c>
      <c r="J41" s="71">
        <f>'5. Industry Process'!J10</f>
        <v>853.82135999999991</v>
      </c>
      <c r="K41" s="71">
        <f>'5. Industry Process'!K10*CH4_Ar4_to_AR5</f>
        <v>780.98944000000006</v>
      </c>
      <c r="L41" s="94">
        <f t="shared" si="0"/>
        <v>9.3255960029369728E-2</v>
      </c>
    </row>
    <row r="42" spans="7:12">
      <c r="I42" s="11" t="s">
        <v>2075</v>
      </c>
      <c r="J42" s="71">
        <f>'3. Industry Energy'!K10</f>
        <v>0.83008149825999988</v>
      </c>
      <c r="K42" s="71">
        <f>'3. Industry Energy'!L10*CH4_Ar4_to_AR5</f>
        <v>2.0070400000000004</v>
      </c>
      <c r="L42" s="94">
        <f t="shared" si="0"/>
        <v>-0.58641506982421898</v>
      </c>
    </row>
    <row r="43" spans="7:12">
      <c r="I43" s="11" t="s">
        <v>2044</v>
      </c>
      <c r="J43" s="71"/>
      <c r="K43" s="71"/>
      <c r="L43" s="94"/>
    </row>
    <row r="44" spans="7:12">
      <c r="I44" s="11" t="s">
        <v>2045</v>
      </c>
      <c r="J44" s="71"/>
      <c r="K44" s="71"/>
      <c r="L44" s="94"/>
    </row>
    <row r="45" spans="7:12">
      <c r="I45" s="11" t="s">
        <v>1827</v>
      </c>
      <c r="J45" s="71"/>
      <c r="K45" s="71"/>
      <c r="L45" s="94"/>
    </row>
    <row r="46" spans="7:12">
      <c r="J46" s="21">
        <f>SUM(J36:J45)</f>
        <v>859.31435903025999</v>
      </c>
      <c r="K46" s="21">
        <f>SUM(K36:K45)</f>
        <v>788.3904</v>
      </c>
      <c r="L46" s="94">
        <f>(J46-K46)/K46</f>
        <v>8.9960454909471244E-2</v>
      </c>
    </row>
    <row r="48" spans="7:12">
      <c r="G48">
        <v>6.3</v>
      </c>
      <c r="H48" t="s">
        <v>3009</v>
      </c>
    </row>
    <row r="49" spans="9:12">
      <c r="J49" s="11" t="s">
        <v>1829</v>
      </c>
      <c r="K49" s="11" t="s">
        <v>1830</v>
      </c>
    </row>
    <row r="50" spans="9:12">
      <c r="I50" s="11" t="s">
        <v>2070</v>
      </c>
      <c r="J50" s="71">
        <f>'1. Transportation'!K11</f>
        <v>3.473779</v>
      </c>
      <c r="K50" s="71">
        <f>'1. Transportation'!L11*N2O_AR4_to_AR5</f>
        <v>12.019954056123598</v>
      </c>
      <c r="L50" s="94">
        <f t="shared" ref="L50:L56" si="1">(J50-K50)/K50</f>
        <v>-0.71099897855014893</v>
      </c>
    </row>
    <row r="51" spans="9:12">
      <c r="I51" s="11" t="s">
        <v>2071</v>
      </c>
      <c r="J51" s="71">
        <f>'2. Electricity'!K11</f>
        <v>3.7220068584999995</v>
      </c>
      <c r="K51" s="71">
        <f>'2. Electricity'!L11*N2O_AR4_to_AR5</f>
        <v>19.295189405882617</v>
      </c>
      <c r="L51" s="94">
        <f t="shared" si="1"/>
        <v>-0.80710182314327261</v>
      </c>
    </row>
    <row r="52" spans="9:12">
      <c r="I52" s="11" t="s">
        <v>2072</v>
      </c>
      <c r="J52" s="71"/>
      <c r="K52" s="71"/>
      <c r="L52" s="94"/>
    </row>
    <row r="53" spans="9:12">
      <c r="I53" s="11" t="s">
        <v>2073</v>
      </c>
      <c r="J53" s="71"/>
      <c r="K53" s="71"/>
      <c r="L53" s="94"/>
    </row>
    <row r="54" spans="9:12">
      <c r="I54" s="11" t="s">
        <v>2074</v>
      </c>
      <c r="J54" s="71"/>
      <c r="K54" s="71"/>
      <c r="L54" s="94"/>
    </row>
    <row r="55" spans="9:12">
      <c r="I55" s="11" t="s">
        <v>2076</v>
      </c>
      <c r="J55" s="71">
        <f>'5. Industry Process'!J11</f>
        <v>311.58965000000001</v>
      </c>
      <c r="K55" s="71">
        <f>'5. Industry Process'!K11*N2O_AR4_to_AR5</f>
        <v>309.11842371965224</v>
      </c>
      <c r="L55" s="94">
        <f t="shared" si="1"/>
        <v>7.9944322004856794E-3</v>
      </c>
    </row>
    <row r="56" spans="9:12">
      <c r="I56" s="11" t="s">
        <v>2075</v>
      </c>
      <c r="J56" s="71">
        <f>'3. Industry Energy'!K11</f>
        <v>1.2367338315349998</v>
      </c>
      <c r="K56" s="71">
        <f>'3. Industry Energy'!L11*N2O_AR4_to_AR5</f>
        <v>2.0560447727579843</v>
      </c>
      <c r="L56" s="94">
        <f t="shared" si="1"/>
        <v>-0.39848886175954157</v>
      </c>
    </row>
    <row r="57" spans="9:12">
      <c r="I57" s="11" t="s">
        <v>2044</v>
      </c>
      <c r="J57" s="71"/>
      <c r="K57" s="71"/>
      <c r="L57" s="94"/>
    </row>
    <row r="58" spans="9:12">
      <c r="I58" s="11" t="s">
        <v>2045</v>
      </c>
      <c r="J58" s="71"/>
      <c r="K58" s="71"/>
      <c r="L58" s="94"/>
    </row>
    <row r="59" spans="9:12">
      <c r="I59" s="11" t="s">
        <v>1827</v>
      </c>
      <c r="J59" s="71"/>
      <c r="K59" s="71"/>
      <c r="L59" s="94"/>
    </row>
    <row r="60" spans="9:12">
      <c r="J60" s="21">
        <f>SUM(J50:J59)</f>
        <v>320.02216969003501</v>
      </c>
      <c r="K60" s="21">
        <f>SUM(K50:K59)</f>
        <v>342.48961195441643</v>
      </c>
      <c r="L60" s="94">
        <f>(J60-K60)/K60</f>
        <v>-6.560036123773505E-2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69C3E-4CA9-4640-8CFE-F461BF28A518}">
  <sheetPr codeName="Sheet19">
    <tabColor theme="4" tint="0.499984740745262"/>
  </sheetPr>
  <dimension ref="A1:L149"/>
  <sheetViews>
    <sheetView topLeftCell="G1" workbookViewId="0">
      <selection activeCell="K25" sqref="K25"/>
    </sheetView>
  </sheetViews>
  <sheetFormatPr defaultRowHeight="15"/>
  <cols>
    <col min="1" max="3" width="9.140625" hidden="1" customWidth="1"/>
    <col min="4" max="4" width="34" hidden="1" customWidth="1"/>
    <col min="5" max="5" width="14.85546875" hidden="1" customWidth="1"/>
    <col min="6" max="6" width="0" hidden="1" customWidth="1"/>
    <col min="9" max="9" width="26.7109375" customWidth="1"/>
    <col min="10" max="10" width="17.140625" customWidth="1"/>
    <col min="11" max="11" width="16.85546875" customWidth="1"/>
    <col min="12" max="12" width="13.28515625" bestFit="1" customWidth="1"/>
  </cols>
  <sheetData>
    <row r="1" spans="1:12">
      <c r="G1" s="9" t="s">
        <v>2878</v>
      </c>
      <c r="H1" s="15"/>
      <c r="I1" s="15"/>
    </row>
    <row r="2" spans="1:12">
      <c r="G2" s="9" t="s">
        <v>2991</v>
      </c>
      <c r="H2" s="15"/>
      <c r="I2" s="15"/>
    </row>
    <row r="6" spans="1:12">
      <c r="A6" t="s">
        <v>1951</v>
      </c>
      <c r="B6" t="s">
        <v>1954</v>
      </c>
      <c r="C6" t="s">
        <v>1953</v>
      </c>
      <c r="D6" t="s">
        <v>1952</v>
      </c>
      <c r="E6" t="s">
        <v>1849</v>
      </c>
      <c r="F6" t="s">
        <v>1850</v>
      </c>
    </row>
    <row r="8" spans="1:12">
      <c r="G8">
        <v>7.1</v>
      </c>
    </row>
    <row r="9" spans="1:12">
      <c r="J9" s="11" t="s">
        <v>1829</v>
      </c>
      <c r="K9" s="11" t="s">
        <v>2979</v>
      </c>
    </row>
    <row r="10" spans="1:12">
      <c r="C10" t="s">
        <v>1707</v>
      </c>
      <c r="D10" t="s">
        <v>1768</v>
      </c>
      <c r="E10" t="s">
        <v>2878</v>
      </c>
      <c r="I10" s="11" t="s">
        <v>2070</v>
      </c>
      <c r="J10" s="12">
        <f>SUMIFS(EPS!$J:$J,EPS!$D:$D,'7. Particulates'!C10,EPS!$C:$C,'7. Particulates'!D10,EPS!$B:$B,'7. Particulates'!E10)/10^6</f>
        <v>4164240</v>
      </c>
      <c r="K10" s="12">
        <f>SUMIFS('2017 EPA Data'!$D:$D,'2017 EPA Data'!$G:$G,C10,'2017 EPA Data'!$F:$F,I10)/metricton_to_shortton</f>
        <v>4654480.4287641849</v>
      </c>
      <c r="L10" s="94"/>
    </row>
    <row r="11" spans="1:12">
      <c r="C11" t="s">
        <v>1707</v>
      </c>
      <c r="D11" t="s">
        <v>1769</v>
      </c>
      <c r="E11" t="s">
        <v>2878</v>
      </c>
      <c r="I11" s="11" t="s">
        <v>2071</v>
      </c>
      <c r="J11" s="12">
        <f>SUMIFS(EPS!$J:$J,EPS!$D:$D,'7. Particulates'!C11,EPS!$C:$C,'7. Particulates'!D11,EPS!$B:$B,'7. Particulates'!E11)/10^6</f>
        <v>730982</v>
      </c>
      <c r="K11" s="12">
        <f>SUMIFS('2017 EPA Data'!$D:$D,'2017 EPA Data'!$G:$G,C11,'2017 EPA Data'!$F:$F,I11)/metricton_to_shortton</f>
        <v>1050963.1280480046</v>
      </c>
      <c r="L11" s="94"/>
    </row>
    <row r="12" spans="1:12">
      <c r="C12" t="s">
        <v>1707</v>
      </c>
      <c r="D12" t="s">
        <v>2975</v>
      </c>
      <c r="E12" t="s">
        <v>2878</v>
      </c>
      <c r="I12" s="11" t="s">
        <v>2980</v>
      </c>
      <c r="J12" s="12">
        <f>SUMIFS(EPS!$J:$J,EPS!$D:$D,'7. Particulates'!C12,EPS!$C:$C,'7. Particulates'!D12,EPS!$B:$B,'7. Particulates'!E12)/10^6</f>
        <v>291989</v>
      </c>
      <c r="K12" s="12">
        <f>SUMIFS('2017 EPA Data'!$D:$D,'2017 EPA Data'!$G:$G,C12,'2017 EPA Data'!$F:$F,I12)/metricton_to_shortton</f>
        <v>280556.65545444639</v>
      </c>
      <c r="L12" s="94"/>
    </row>
    <row r="13" spans="1:12">
      <c r="C13" t="s">
        <v>1707</v>
      </c>
      <c r="D13" t="s">
        <v>2976</v>
      </c>
      <c r="E13" t="s">
        <v>2878</v>
      </c>
      <c r="I13" s="11" t="s">
        <v>2981</v>
      </c>
      <c r="J13" s="12">
        <f>SUMIFS(EPS!$J:$J,EPS!$D:$D,'7. Particulates'!C13,EPS!$C:$C,'7. Particulates'!D13,EPS!$B:$B,'7. Particulates'!E13)/10^6</f>
        <v>178998</v>
      </c>
      <c r="K13" s="12">
        <f>SUMIFS('2017 EPA Data'!$D:$D,'2017 EPA Data'!$G:$G,C13,'2017 EPA Data'!$F:$F,I13)/metricton_to_shortton</f>
        <v>185552.44199798358</v>
      </c>
      <c r="L13" s="94"/>
    </row>
    <row r="14" spans="1:12">
      <c r="C14" t="s">
        <v>1707</v>
      </c>
      <c r="D14" t="s">
        <v>2977</v>
      </c>
      <c r="E14" t="s">
        <v>2878</v>
      </c>
      <c r="I14" s="11" t="s">
        <v>1835</v>
      </c>
      <c r="J14" s="12">
        <f>SUMIFS(EPS!$J:$J,EPS!$D:$D,'7. Particulates'!C14,EPS!$C:$C,'7. Particulates'!D14,EPS!$B:$B,'7. Particulates'!E14)/10^6</f>
        <v>3285770</v>
      </c>
      <c r="K14" s="12">
        <f>SUMIFS('2017 EPA Data'!$D:$D,'2017 EPA Data'!$G:$G,C14,'2017 EPA Data'!$F:$F,"*"&amp;I14&amp;"*")/metricton_to_shortton</f>
        <v>1998106.9143511972</v>
      </c>
      <c r="L14" s="94"/>
    </row>
    <row r="15" spans="1:12">
      <c r="C15" t="s">
        <v>1707</v>
      </c>
      <c r="I15" s="11" t="s">
        <v>3386</v>
      </c>
      <c r="J15" s="12">
        <f>SUMIFS(EPS!$J:$J,EPS!$D:$D,'7. Particulates'!C15,EPS!$C:$C,'7. Particulates'!D15,EPS!$B:$B,'7. Particulates'!E15)/10^6</f>
        <v>0</v>
      </c>
      <c r="K15" s="12">
        <f>SUMIFS('2017 EPA Data'!$D:$D,'2017 EPA Data'!$G:$G,C15,'2017 EPA Data'!$F:$F,I15)/metricton_to_shortton*INDEX(GWP!$C$2:$C$13,MATCH(C15,GWP!$B$2:$B$13,0))</f>
        <v>0</v>
      </c>
    </row>
    <row r="16" spans="1:12">
      <c r="C16" t="s">
        <v>1707</v>
      </c>
      <c r="D16" t="s">
        <v>1770</v>
      </c>
      <c r="E16" t="s">
        <v>2878</v>
      </c>
      <c r="I16" s="11" t="s">
        <v>2072</v>
      </c>
      <c r="J16" s="12">
        <f>SUMIFS(EPS!$J:$J,EPS!$D:$D,'7. Particulates'!C16,EPS!$C:$C,'7. Particulates'!D16,EPS!$B:$B,'7. Particulates'!E16)/10^6</f>
        <v>18517</v>
      </c>
      <c r="K16" s="12">
        <f>SUMIFS('2017 EPA Data'!$D:$D,'2017 EPA Data'!$G:$G,C16,'2017 EPA Data'!$F:$F,I16)/metricton_to_shortton*INDEX(GWP!$C$2:$C$13,MATCH(C16,GWP!$B$2:$B$13,0))</f>
        <v>0</v>
      </c>
    </row>
    <row r="17" spans="3:12">
      <c r="C17" t="s">
        <v>1707</v>
      </c>
      <c r="D17" t="s">
        <v>1771</v>
      </c>
      <c r="E17" t="s">
        <v>2878</v>
      </c>
      <c r="I17" s="11" t="s">
        <v>2073</v>
      </c>
      <c r="J17" s="12">
        <f>SUMIFS(EPS!$J:$J,EPS!$D:$D,'7. Particulates'!C17,EPS!$C:$C,'7. Particulates'!D17,EPS!$B:$B,'7. Particulates'!E17)/10^6</f>
        <v>0</v>
      </c>
      <c r="K17" s="12">
        <f>SUMIFS('2017 EPA Data'!$D:$D,'2017 EPA Data'!$G:$G,C17,'2017 EPA Data'!$F:$F,I17)/metricton_to_shortton*INDEX(GWP!$C$2:$C$13,MATCH(C17,GWP!$B$2:$B$13,0))</f>
        <v>0</v>
      </c>
    </row>
    <row r="18" spans="3:12">
      <c r="C18" t="s">
        <v>1707</v>
      </c>
      <c r="D18" t="s">
        <v>1772</v>
      </c>
      <c r="E18" t="s">
        <v>2878</v>
      </c>
      <c r="I18" s="11" t="s">
        <v>2982</v>
      </c>
      <c r="J18" s="12">
        <f>SUMIFS(EPS!$J:$J,EPS!$D:$D,'7. Particulates'!C18,EPS!$C:$C,'7. Particulates'!D18,EPS!$B:$B,'7. Particulates'!E18)/10^6</f>
        <v>0</v>
      </c>
      <c r="K18" s="12">
        <f>SUMIFS('2017 EPA Data'!$D:$D,'2017 EPA Data'!$G:$G,C18,'2017 EPA Data'!$F:$F,I18)/metricton_to_shortton*INDEX(GWP!$C$2:$C$13,MATCH(C18,GWP!$B$2:$B$13,0))</f>
        <v>0</v>
      </c>
    </row>
    <row r="19" spans="3:12">
      <c r="C19" t="s">
        <v>1707</v>
      </c>
      <c r="I19" s="11" t="s">
        <v>2988</v>
      </c>
      <c r="J19" s="12">
        <f>SUMIFS(EPS!$J:$J,EPS!$D:$D,'7. Particulates'!C19,EPS!$C:$C,'7. Particulates'!D19,EPS!$B:$B,'7. Particulates'!E19)/10^6</f>
        <v>0</v>
      </c>
      <c r="K19" s="12">
        <f>SUMIFS('2017 EPA Data'!$D:$D,'2017 EPA Data'!$G:$G,C19,'2017 EPA Data'!$F:$F,I19)/metricton_to_shortton</f>
        <v>2585304.0171776623</v>
      </c>
    </row>
    <row r="20" spans="3:12">
      <c r="I20" s="11" t="s">
        <v>1810</v>
      </c>
      <c r="J20" s="77">
        <f>SUM(J10:J19)</f>
        <v>8670496</v>
      </c>
      <c r="K20" s="21">
        <f>SUM(K10:K16)</f>
        <v>8169659.5686158165</v>
      </c>
      <c r="L20" s="8"/>
    </row>
    <row r="21" spans="3:12">
      <c r="J21" s="21"/>
      <c r="K21" s="94">
        <f>(J20-K20)/K20</f>
        <v>6.1304443248550201E-2</v>
      </c>
      <c r="L21" s="8"/>
    </row>
    <row r="22" spans="3:12">
      <c r="J22" s="21"/>
      <c r="K22" s="94"/>
      <c r="L22" s="8"/>
    </row>
    <row r="23" spans="3:12">
      <c r="J23" s="21"/>
      <c r="K23" s="94"/>
      <c r="L23" s="8"/>
    </row>
    <row r="24" spans="3:12">
      <c r="J24" s="21"/>
      <c r="K24" s="94"/>
      <c r="L24" s="8"/>
    </row>
    <row r="25" spans="3:12">
      <c r="J25" s="21"/>
      <c r="K25" s="94"/>
      <c r="L25" s="8"/>
    </row>
    <row r="26" spans="3:12">
      <c r="J26" s="21"/>
      <c r="K26" s="21"/>
      <c r="L26" s="8"/>
    </row>
    <row r="27" spans="3:12">
      <c r="J27" s="21"/>
      <c r="K27" s="21"/>
      <c r="L27" s="8"/>
    </row>
    <row r="28" spans="3:12">
      <c r="J28" s="21"/>
      <c r="K28" s="21"/>
      <c r="L28" s="8"/>
    </row>
    <row r="29" spans="3:12">
      <c r="G29">
        <v>7.2</v>
      </c>
    </row>
    <row r="30" spans="3:12">
      <c r="J30" s="11" t="s">
        <v>1829</v>
      </c>
      <c r="K30" s="11" t="s">
        <v>2979</v>
      </c>
    </row>
    <row r="31" spans="3:12">
      <c r="C31" t="s">
        <v>1710</v>
      </c>
      <c r="D31" t="s">
        <v>1768</v>
      </c>
      <c r="E31" t="s">
        <v>2878</v>
      </c>
      <c r="I31" s="11" t="s">
        <v>2070</v>
      </c>
      <c r="J31" s="12">
        <f>SUMIFS(EPS!$J:$J,EPS!$D:$D,'7. Particulates'!C31,EPS!$C:$C,'7. Particulates'!D31,EPS!$B:$B,'7. Particulates'!E31)/10^6</f>
        <v>188071</v>
      </c>
      <c r="K31" s="12">
        <f>SUMIFS('2017 EPA Data'!$D:$D,'2017 EPA Data'!$G:$G,C31,'2017 EPA Data'!$F:$F,I31)/metricton_to_shortton</f>
        <v>213264.67030403487</v>
      </c>
      <c r="L31" s="94"/>
    </row>
    <row r="32" spans="3:12">
      <c r="C32" t="s">
        <v>1710</v>
      </c>
      <c r="D32" t="s">
        <v>1769</v>
      </c>
      <c r="E32" t="s">
        <v>2878</v>
      </c>
      <c r="I32" s="11" t="s">
        <v>2071</v>
      </c>
      <c r="J32" s="12">
        <f>SUMIFS(EPS!$J:$J,EPS!$D:$D,'7. Particulates'!C32,EPS!$C:$C,'7. Particulates'!D32,EPS!$B:$B,'7. Particulates'!E32)/10^6</f>
        <v>757788</v>
      </c>
      <c r="K32" s="12">
        <f>SUMIFS('2017 EPA Data'!$D:$D,'2017 EPA Data'!$G:$G,C32,'2017 EPA Data'!$F:$F,I32)/metricton_to_shortton</f>
        <v>1256771.3198518569</v>
      </c>
      <c r="L32" s="94"/>
    </row>
    <row r="33" spans="3:12">
      <c r="C33" t="s">
        <v>1710</v>
      </c>
      <c r="D33" t="s">
        <v>2975</v>
      </c>
      <c r="E33" t="s">
        <v>2878</v>
      </c>
      <c r="I33" s="11" t="s">
        <v>2980</v>
      </c>
      <c r="J33" s="12">
        <f>SUMIFS(EPS!$J:$J,EPS!$D:$D,'7. Particulates'!C33,EPS!$C:$C,'7. Particulates'!D33,EPS!$B:$B,'7. Particulates'!E33)/10^6</f>
        <v>24002.7</v>
      </c>
      <c r="K33" s="12">
        <f>SUMIFS('2017 EPA Data'!$D:$D,'2017 EPA Data'!$G:$G,C33,'2017 EPA Data'!$F:$F,I33)/metricton_to_shortton</f>
        <v>20243.156425976464</v>
      </c>
      <c r="L33" s="94"/>
    </row>
    <row r="34" spans="3:12">
      <c r="C34" t="s">
        <v>1710</v>
      </c>
      <c r="D34" t="s">
        <v>2976</v>
      </c>
      <c r="E34" t="s">
        <v>2878</v>
      </c>
      <c r="I34" s="11" t="s">
        <v>2981</v>
      </c>
      <c r="J34" s="12">
        <f>SUMIFS(EPS!$J:$J,EPS!$D:$D,'7. Particulates'!C34,EPS!$C:$C,'7. Particulates'!D34,EPS!$B:$B,'7. Particulates'!E34)/10^6</f>
        <v>13998.7</v>
      </c>
      <c r="K34" s="12">
        <f>SUMIFS('2017 EPA Data'!$D:$D,'2017 EPA Data'!$G:$G,C34,'2017 EPA Data'!$F:$F,I34)/metricton_to_shortton</f>
        <v>20637.320523695078</v>
      </c>
      <c r="L34" s="94"/>
    </row>
    <row r="35" spans="3:12">
      <c r="C35" t="s">
        <v>1710</v>
      </c>
      <c r="D35" t="s">
        <v>2977</v>
      </c>
      <c r="E35" t="s">
        <v>2878</v>
      </c>
      <c r="I35" s="11" t="s">
        <v>1835</v>
      </c>
      <c r="J35" s="12">
        <f>SUMIFS(EPS!$J:$J,EPS!$D:$D,'7. Particulates'!C35,EPS!$C:$C,'7. Particulates'!D35,EPS!$B:$B,'7. Particulates'!E35)/10^6</f>
        <v>860964</v>
      </c>
      <c r="K35" s="12">
        <f>SUMIFS('2017 EPA Data'!$D:$D,'2017 EPA Data'!$G:$G,C35,'2017 EPA Data'!$F:$F,"*"&amp;I35&amp;"*")/metricton_to_shortton</f>
        <v>760984.82693653926</v>
      </c>
      <c r="L35" s="94"/>
    </row>
    <row r="36" spans="3:12">
      <c r="C36" t="s">
        <v>1710</v>
      </c>
      <c r="I36" s="11" t="s">
        <v>3386</v>
      </c>
      <c r="J36" s="12">
        <f>SUMIFS(EPS!$J:$J,EPS!$D:$D,'7. Particulates'!C36,EPS!$C:$C,'7. Particulates'!D36,EPS!$B:$B,'7. Particulates'!E36)/10^6</f>
        <v>0</v>
      </c>
      <c r="K36" s="12">
        <f>SUMIFS('2017 EPA Data'!$D:$D,'2017 EPA Data'!$G:$G,C36,'2017 EPA Data'!$F:$F,I36)/metricton_to_shortton*INDEX(GWP!$C$2:$C$13,MATCH(C36,GWP!$B$2:$B$13,0))</f>
        <v>0</v>
      </c>
    </row>
    <row r="37" spans="3:12">
      <c r="C37" t="s">
        <v>1710</v>
      </c>
      <c r="D37" t="s">
        <v>1770</v>
      </c>
      <c r="E37" t="s">
        <v>2878</v>
      </c>
      <c r="I37" s="11" t="s">
        <v>2072</v>
      </c>
      <c r="J37" s="12">
        <f>SUMIFS(EPS!$J:$J,EPS!$D:$D,'7. Particulates'!C37,EPS!$C:$C,'7. Particulates'!D37,EPS!$B:$B,'7. Particulates'!E37)/10^6</f>
        <v>13686.3</v>
      </c>
      <c r="K37" s="12">
        <f>SUMIFS('2017 EPA Data'!$D:$D,'2017 EPA Data'!$G:$G,C37,'2017 EPA Data'!$F:$F,I37)/metricton_to_shortton*INDEX(GWP!$C$2:$C$13,MATCH(C37,GWP!$B$2:$B$13,0))</f>
        <v>0</v>
      </c>
    </row>
    <row r="38" spans="3:12">
      <c r="C38" t="s">
        <v>1710</v>
      </c>
      <c r="D38" t="s">
        <v>1771</v>
      </c>
      <c r="E38" t="s">
        <v>2878</v>
      </c>
      <c r="I38" s="11" t="s">
        <v>2073</v>
      </c>
      <c r="J38" s="12">
        <f>SUMIFS(EPS!$J:$J,EPS!$D:$D,'7. Particulates'!C38,EPS!$C:$C,'7. Particulates'!D38,EPS!$B:$B,'7. Particulates'!E38)/10^6</f>
        <v>0</v>
      </c>
      <c r="K38" s="12">
        <f>SUMIFS('2017 EPA Data'!$D:$D,'2017 EPA Data'!$G:$G,C38,'2017 EPA Data'!$F:$F,I38)/metricton_to_shortton*INDEX(GWP!$C$2:$C$13,MATCH(C38,GWP!$B$2:$B$13,0))</f>
        <v>0</v>
      </c>
    </row>
    <row r="39" spans="3:12">
      <c r="C39" t="s">
        <v>1710</v>
      </c>
      <c r="D39" t="s">
        <v>1772</v>
      </c>
      <c r="E39" t="s">
        <v>2878</v>
      </c>
      <c r="I39" s="11" t="s">
        <v>2982</v>
      </c>
      <c r="J39" s="12">
        <f>SUMIFS(EPS!$J:$J,EPS!$D:$D,'7. Particulates'!C39,EPS!$C:$C,'7. Particulates'!D39,EPS!$B:$B,'7. Particulates'!E39)/10^6</f>
        <v>0</v>
      </c>
      <c r="K39" s="12">
        <f>SUMIFS('2017 EPA Data'!$D:$D,'2017 EPA Data'!$G:$G,C39,'2017 EPA Data'!$F:$F,I39)/metricton_to_shortton*INDEX(GWP!$C$2:$C$13,MATCH(C39,GWP!$B$2:$B$13,0))</f>
        <v>0</v>
      </c>
    </row>
    <row r="40" spans="3:12">
      <c r="C40" t="s">
        <v>1710</v>
      </c>
      <c r="I40" s="11" t="s">
        <v>2988</v>
      </c>
      <c r="J40" s="12">
        <f>SUMIFS(EPS!$J:$J,EPS!$D:$D,'7. Particulates'!C40,EPS!$C:$C,'7. Particulates'!D40,EPS!$B:$B,'7. Particulates'!E40)/10^6</f>
        <v>0</v>
      </c>
      <c r="K40" s="12">
        <f>SUMIFS('2017 EPA Data'!$D:$D,'2017 EPA Data'!$G:$G,C40,'2017 EPA Data'!$F:$F,I40)/metricton_to_shortton</f>
        <v>200588.76070222317</v>
      </c>
    </row>
    <row r="41" spans="3:12">
      <c r="I41" s="11" t="s">
        <v>1810</v>
      </c>
      <c r="J41" s="25">
        <f>SUM(J31:J40)</f>
        <v>1858510.7</v>
      </c>
      <c r="K41" s="25">
        <f>SUM(K31:K40)</f>
        <v>2472490.0547443256</v>
      </c>
      <c r="L41" s="94"/>
    </row>
    <row r="42" spans="3:12">
      <c r="J42" s="25"/>
      <c r="K42" s="25"/>
      <c r="L42" s="8"/>
    </row>
    <row r="43" spans="3:12">
      <c r="J43" s="25"/>
      <c r="K43" s="25"/>
      <c r="L43" s="8"/>
    </row>
    <row r="44" spans="3:12">
      <c r="J44" s="25"/>
      <c r="K44" s="25"/>
      <c r="L44" s="8"/>
    </row>
    <row r="45" spans="3:12">
      <c r="J45" s="25"/>
      <c r="K45" s="25"/>
      <c r="L45" s="8"/>
    </row>
    <row r="46" spans="3:12">
      <c r="J46" s="25"/>
      <c r="K46" s="25"/>
      <c r="L46" s="8"/>
    </row>
    <row r="47" spans="3:12">
      <c r="J47" s="25"/>
      <c r="K47" s="25"/>
      <c r="L47" s="8"/>
    </row>
    <row r="48" spans="3:12">
      <c r="J48" s="25"/>
      <c r="K48" s="25"/>
      <c r="L48" s="8"/>
    </row>
    <row r="49" spans="3:12">
      <c r="J49" s="25"/>
      <c r="K49" s="25"/>
      <c r="L49" s="8"/>
    </row>
    <row r="50" spans="3:12">
      <c r="G50">
        <v>7.3</v>
      </c>
    </row>
    <row r="51" spans="3:12">
      <c r="J51" s="11" t="s">
        <v>1829</v>
      </c>
      <c r="K51" s="11" t="s">
        <v>2979</v>
      </c>
    </row>
    <row r="52" spans="3:12">
      <c r="C52" t="s">
        <v>1709</v>
      </c>
      <c r="D52" t="s">
        <v>1768</v>
      </c>
      <c r="E52" t="s">
        <v>2878</v>
      </c>
      <c r="I52" s="11" t="s">
        <v>2070</v>
      </c>
      <c r="J52" s="12">
        <f>SUMIFS(EPS!$J:$J,EPS!$D:$D,'7. Particulates'!C52,EPS!$C:$C,'7. Particulates'!D52,EPS!$B:$B,'7. Particulates'!E52)/10^6</f>
        <v>140845</v>
      </c>
      <c r="K52" s="12">
        <f>SUMIFS('2017 EPA Data'!$D:$D,'2017 EPA Data'!$G:$G,C52,'2017 EPA Data'!$F:$F,I52)/metricton_to_shortton</f>
        <v>156240.56052261801</v>
      </c>
      <c r="L52" s="94"/>
    </row>
    <row r="53" spans="3:12">
      <c r="C53" t="s">
        <v>1709</v>
      </c>
      <c r="D53" t="s">
        <v>1769</v>
      </c>
      <c r="E53" t="s">
        <v>2878</v>
      </c>
      <c r="I53" s="11" t="s">
        <v>2071</v>
      </c>
      <c r="J53" s="12">
        <f>SUMIFS(EPS!$J:$J,EPS!$D:$D,'7. Particulates'!C53,EPS!$C:$C,'7. Particulates'!D53,EPS!$B:$B,'7. Particulates'!E53)/10^6</f>
        <v>75162.399999999994</v>
      </c>
      <c r="K53" s="12">
        <f>SUMIFS('2017 EPA Data'!$D:$D,'2017 EPA Data'!$G:$G,C53,'2017 EPA Data'!$F:$F,I53)/metricton_to_shortton</f>
        <v>97342.357616402762</v>
      </c>
      <c r="L53" s="94"/>
    </row>
    <row r="54" spans="3:12">
      <c r="C54" t="s">
        <v>1709</v>
      </c>
      <c r="D54" t="s">
        <v>2975</v>
      </c>
      <c r="E54" t="s">
        <v>2878</v>
      </c>
      <c r="I54" s="11" t="s">
        <v>2980</v>
      </c>
      <c r="J54" s="12">
        <f>SUMIFS(EPS!$J:$J,EPS!$D:$D,'7. Particulates'!C54,EPS!$C:$C,'7. Particulates'!D54,EPS!$B:$B,'7. Particulates'!E54)/10^6</f>
        <v>361619</v>
      </c>
      <c r="K54" s="12">
        <f>SUMIFS('2017 EPA Data'!$D:$D,'2017 EPA Data'!$G:$G,C54,'2017 EPA Data'!$F:$F,I54)/metricton_to_shortton</f>
        <v>312867.70478500583</v>
      </c>
      <c r="L54" s="94"/>
    </row>
    <row r="55" spans="3:12">
      <c r="C55" t="s">
        <v>1709</v>
      </c>
      <c r="D55" t="s">
        <v>2976</v>
      </c>
      <c r="E55" t="s">
        <v>2878</v>
      </c>
      <c r="I55" s="11" t="s">
        <v>2981</v>
      </c>
      <c r="J55" s="12">
        <f>SUMIFS(EPS!$J:$J,EPS!$D:$D,'7. Particulates'!C55,EPS!$C:$C,'7. Particulates'!D55,EPS!$B:$B,'7. Particulates'!E55)/10^6</f>
        <v>51088.9</v>
      </c>
      <c r="K55" s="12">
        <f>SUMIFS('2017 EPA Data'!$D:$D,'2017 EPA Data'!$G:$G,C55,'2017 EPA Data'!$F:$F,I55)/metricton_to_shortton</f>
        <v>126224.83456764495</v>
      </c>
      <c r="L55" s="94"/>
    </row>
    <row r="56" spans="3:12">
      <c r="C56" t="s">
        <v>1709</v>
      </c>
      <c r="D56" t="s">
        <v>2977</v>
      </c>
      <c r="E56" t="s">
        <v>2878</v>
      </c>
      <c r="I56" s="11" t="s">
        <v>1835</v>
      </c>
      <c r="J56" s="12">
        <f>SUMIFS(EPS!$J:$J,EPS!$D:$D,'7. Particulates'!C56,EPS!$C:$C,'7. Particulates'!D56,EPS!$B:$B,'7. Particulates'!E56)/10^6</f>
        <v>780056</v>
      </c>
      <c r="K56" s="12">
        <f>SUMIFS('2017 EPA Data'!$D:$D,'2017 EPA Data'!$G:$G,C56,'2017 EPA Data'!$F:$F,"*"&amp;I56&amp;"*")/metricton_to_shortton</f>
        <v>597079.25616563065</v>
      </c>
      <c r="L56" s="94"/>
    </row>
    <row r="57" spans="3:12">
      <c r="C57" t="s">
        <v>1709</v>
      </c>
      <c r="I57" s="11" t="s">
        <v>3386</v>
      </c>
      <c r="J57" s="12">
        <f>SUMIFS(EPS!$J:$J,EPS!$D:$D,'7. Particulates'!C57,EPS!$C:$C,'7. Particulates'!D57,EPS!$B:$B,'7. Particulates'!E57)/10^6</f>
        <v>0</v>
      </c>
      <c r="K57" s="12">
        <f>SUMIFS('2017 EPA Data'!$D:$D,'2017 EPA Data'!$G:$G,C57,'2017 EPA Data'!$F:$F,I57)/metricton_to_shortton*INDEX(GWP!$C$2:$C$13,MATCH(C57,GWP!$B$2:$B$13,0))</f>
        <v>0</v>
      </c>
    </row>
    <row r="58" spans="3:12">
      <c r="C58" t="s">
        <v>1709</v>
      </c>
      <c r="D58" t="s">
        <v>1770</v>
      </c>
      <c r="E58" t="s">
        <v>2878</v>
      </c>
      <c r="I58" s="11" t="s">
        <v>2072</v>
      </c>
      <c r="J58" s="12">
        <f>SUMIFS(EPS!$J:$J,EPS!$D:$D,'7. Particulates'!C58,EPS!$C:$C,'7. Particulates'!D58,EPS!$B:$B,'7. Particulates'!E58)/10^6</f>
        <v>6116.55</v>
      </c>
      <c r="K58" s="12">
        <f>SUMIFS('2017 EPA Data'!$D:$D,'2017 EPA Data'!$G:$G,C58,'2017 EPA Data'!$F:$F,I58)/metricton_to_shortton*INDEX(GWP!$C$2:$C$13,MATCH(C58,GWP!$B$2:$B$13,0))</f>
        <v>0</v>
      </c>
    </row>
    <row r="59" spans="3:12">
      <c r="C59" t="s">
        <v>1709</v>
      </c>
      <c r="D59" t="s">
        <v>1771</v>
      </c>
      <c r="E59" t="s">
        <v>2878</v>
      </c>
      <c r="I59" s="11" t="s">
        <v>2073</v>
      </c>
      <c r="J59" s="12">
        <f>SUMIFS(EPS!$J:$J,EPS!$D:$D,'7. Particulates'!C59,EPS!$C:$C,'7. Particulates'!D59,EPS!$B:$B,'7. Particulates'!E59)/10^6</f>
        <v>0</v>
      </c>
      <c r="K59" s="12">
        <f>SUMIFS('2017 EPA Data'!$D:$D,'2017 EPA Data'!$G:$G,C59,'2017 EPA Data'!$F:$F,I59)/metricton_to_shortton*INDEX(GWP!$C$2:$C$13,MATCH(C59,GWP!$B$2:$B$13,0))</f>
        <v>0</v>
      </c>
    </row>
    <row r="60" spans="3:12">
      <c r="C60" t="s">
        <v>1709</v>
      </c>
      <c r="D60" t="s">
        <v>1772</v>
      </c>
      <c r="E60" t="s">
        <v>2878</v>
      </c>
      <c r="I60" s="11" t="s">
        <v>2982</v>
      </c>
      <c r="J60" s="12">
        <f>SUMIFS(EPS!$J:$J,EPS!$D:$D,'7. Particulates'!C60,EPS!$C:$C,'7. Particulates'!D60,EPS!$B:$B,'7. Particulates'!E60)/10^6</f>
        <v>0</v>
      </c>
      <c r="K60" s="12">
        <f>SUMIFS('2017 EPA Data'!$D:$D,'2017 EPA Data'!$G:$G,C60,'2017 EPA Data'!$F:$F,I60)/metricton_to_shortton*INDEX(GWP!$C$2:$C$13,MATCH(C60,GWP!$B$2:$B$13,0))</f>
        <v>0</v>
      </c>
    </row>
    <row r="61" spans="3:12">
      <c r="C61" t="s">
        <v>1709</v>
      </c>
      <c r="I61" s="11" t="s">
        <v>2988</v>
      </c>
      <c r="J61" s="12">
        <f>SUMIFS(EPS!$J:$J,EPS!$D:$D,'7. Particulates'!C61,EPS!$C:$C,'7. Particulates'!D61,EPS!$B:$B,'7. Particulates'!E61)/10^6</f>
        <v>0</v>
      </c>
      <c r="K61" s="12">
        <f>SUMIFS('2017 EPA Data'!$D:$D,'2017 EPA Data'!$G:$G,C61,'2017 EPA Data'!$F:$F,I61)/metricton_to_shortton</f>
        <v>3888594.5515103098</v>
      </c>
    </row>
    <row r="62" spans="3:12">
      <c r="I62" s="11" t="s">
        <v>1810</v>
      </c>
      <c r="J62" s="21">
        <f>SUM(J52:J61)</f>
        <v>1414887.85</v>
      </c>
      <c r="K62" s="21">
        <f>SUM(K52:K61)</f>
        <v>5178349.2651676126</v>
      </c>
      <c r="L62" s="8"/>
    </row>
    <row r="63" spans="3:12">
      <c r="J63" s="21"/>
      <c r="K63" s="21"/>
      <c r="L63" s="8"/>
    </row>
    <row r="64" spans="3:12">
      <c r="J64" s="21"/>
      <c r="K64" s="21"/>
      <c r="L64" s="8"/>
    </row>
    <row r="65" spans="3:12">
      <c r="J65" s="21"/>
      <c r="K65" s="21"/>
      <c r="L65" s="8"/>
    </row>
    <row r="66" spans="3:12">
      <c r="J66" s="21"/>
      <c r="K66" s="21"/>
      <c r="L66" s="8"/>
    </row>
    <row r="69" spans="3:12">
      <c r="G69">
        <v>7.4</v>
      </c>
    </row>
    <row r="70" spans="3:12">
      <c r="J70" s="11" t="s">
        <v>1829</v>
      </c>
      <c r="K70" s="11" t="s">
        <v>2979</v>
      </c>
    </row>
    <row r="71" spans="3:12">
      <c r="C71" t="s">
        <v>1711</v>
      </c>
      <c r="D71" t="s">
        <v>1768</v>
      </c>
      <c r="E71" t="s">
        <v>2878</v>
      </c>
      <c r="I71" s="11" t="s">
        <v>2070</v>
      </c>
      <c r="J71" s="12">
        <f>SUMIFS(EPS!$J:$J,EPS!$D:$D,'7. Particulates'!C71,EPS!$C:$C,'7. Particulates'!D71,EPS!$B:$B,'7. Particulates'!E71)/10^6</f>
        <v>55427.9</v>
      </c>
      <c r="K71" s="12">
        <f>SUMIFS('2017 EPA Data'!$D:$D,'2017 EPA Data'!$G:$G,C71,'2017 EPA Data'!$F:$F,I71)/metricton_to_shortton</f>
        <v>61887.26764293485</v>
      </c>
      <c r="L71" s="94"/>
    </row>
    <row r="72" spans="3:12">
      <c r="C72" t="s">
        <v>1711</v>
      </c>
      <c r="D72" t="s">
        <v>1769</v>
      </c>
      <c r="E72" t="s">
        <v>2878</v>
      </c>
      <c r="I72" s="11" t="s">
        <v>2071</v>
      </c>
      <c r="J72" s="12">
        <f>SUMIFS(EPS!$J:$J,EPS!$D:$D,'7. Particulates'!C72,EPS!$C:$C,'7. Particulates'!D72,EPS!$B:$B,'7. Particulates'!E72)/10^6</f>
        <v>4523.5600000000004</v>
      </c>
      <c r="K72" s="12">
        <f>SUMIFS('2017 EPA Data'!$D:$D,'2017 EPA Data'!$G:$G,C72,'2017 EPA Data'!$F:$F,I72)/metricton_to_shortton</f>
        <v>5502.3108183988152</v>
      </c>
      <c r="L72" s="94"/>
    </row>
    <row r="73" spans="3:12">
      <c r="C73" t="s">
        <v>1711</v>
      </c>
      <c r="D73" t="s">
        <v>2975</v>
      </c>
      <c r="E73" t="s">
        <v>2878</v>
      </c>
      <c r="I73" s="11" t="s">
        <v>2980</v>
      </c>
      <c r="J73" s="12">
        <f>SUMIFS(EPS!$J:$J,EPS!$D:$D,'7. Particulates'!C73,EPS!$C:$C,'7. Particulates'!D73,EPS!$B:$B,'7. Particulates'!E73)/10^6</f>
        <v>18805.099999999999</v>
      </c>
      <c r="K73" s="12">
        <f>SUMIFS('2017 EPA Data'!$D:$D,'2017 EPA Data'!$G:$G,C73,'2017 EPA Data'!$F:$F,I73)/metricton_to_shortton</f>
        <v>17688.877138915184</v>
      </c>
      <c r="L73" s="94"/>
    </row>
    <row r="74" spans="3:12">
      <c r="C74" t="s">
        <v>1711</v>
      </c>
      <c r="D74" t="s">
        <v>2976</v>
      </c>
      <c r="E74" t="s">
        <v>2878</v>
      </c>
      <c r="I74" s="11" t="s">
        <v>2981</v>
      </c>
      <c r="J74" s="12">
        <f>SUMIFS(EPS!$J:$J,EPS!$D:$D,'7. Particulates'!C74,EPS!$C:$C,'7. Particulates'!D74,EPS!$B:$B,'7. Particulates'!E74)/10^6</f>
        <v>2077.42</v>
      </c>
      <c r="K74" s="12">
        <f>SUMIFS('2017 EPA Data'!$D:$D,'2017 EPA Data'!$G:$G,C74,'2017 EPA Data'!$F:$F,I74)/metricton_to_shortton</f>
        <v>4808.2507080151345</v>
      </c>
      <c r="L74" s="94"/>
    </row>
    <row r="75" spans="3:12">
      <c r="C75" t="s">
        <v>1711</v>
      </c>
      <c r="D75" t="s">
        <v>2977</v>
      </c>
      <c r="E75" t="s">
        <v>2878</v>
      </c>
      <c r="I75" s="11" t="s">
        <v>1835</v>
      </c>
      <c r="J75" s="12">
        <f>SUMIFS(EPS!$J:$J,EPS!$D:$D,'7. Particulates'!C75,EPS!$C:$C,'7. Particulates'!D75,EPS!$B:$B,'7. Particulates'!E75)/10^6</f>
        <v>86806.8</v>
      </c>
      <c r="K75" s="12">
        <f>SUMIFS('2017 EPA Data'!$D:$D,'2017 EPA Data'!$G:$G,C75,'2017 EPA Data'!$F:$F,"*"&amp;I75&amp;"*")/metricton_to_shortton</f>
        <v>32510.034090754922</v>
      </c>
      <c r="L75" s="94"/>
    </row>
    <row r="76" spans="3:12">
      <c r="C76" t="s">
        <v>1711</v>
      </c>
      <c r="I76" s="11" t="s">
        <v>3386</v>
      </c>
      <c r="J76" s="12">
        <f>SUMIFS(EPS!$J:$J,EPS!$D:$D,'7. Particulates'!C76,EPS!$C:$C,'7. Particulates'!D76,EPS!$B:$B,'7. Particulates'!E76)/10^6</f>
        <v>0</v>
      </c>
      <c r="K76" s="12">
        <f>SUMIFS('2017 EPA Data'!$D:$D,'2017 EPA Data'!$G:$G,C76,'2017 EPA Data'!$F:$F,I76)/metricton_to_shortton*INDEX(GWP!$C$2:$C$13,MATCH(C76,GWP!$B$2:$B$13,0))</f>
        <v>0</v>
      </c>
    </row>
    <row r="77" spans="3:12">
      <c r="C77" t="s">
        <v>1711</v>
      </c>
      <c r="D77" t="s">
        <v>1770</v>
      </c>
      <c r="E77" t="s">
        <v>2878</v>
      </c>
      <c r="I77" s="11" t="s">
        <v>2072</v>
      </c>
      <c r="J77" s="12">
        <f>SUMIFS(EPS!$J:$J,EPS!$D:$D,'7. Particulates'!C77,EPS!$C:$C,'7. Particulates'!D77,EPS!$B:$B,'7. Particulates'!E77)/10^6</f>
        <v>243.96</v>
      </c>
      <c r="K77" s="12">
        <f>SUMIFS('2017 EPA Data'!$D:$D,'2017 EPA Data'!$G:$G,C77,'2017 EPA Data'!$F:$F,I77)/metricton_to_shortton*INDEX(GWP!$C$2:$C$13,MATCH(C77,GWP!$B$2:$B$13,0))</f>
        <v>0</v>
      </c>
    </row>
    <row r="78" spans="3:12">
      <c r="C78" t="s">
        <v>1711</v>
      </c>
      <c r="D78" t="s">
        <v>1771</v>
      </c>
      <c r="E78" t="s">
        <v>2878</v>
      </c>
      <c r="I78" s="11" t="s">
        <v>2073</v>
      </c>
      <c r="J78" s="12">
        <f>SUMIFS(EPS!$J:$J,EPS!$D:$D,'7. Particulates'!C78,EPS!$C:$C,'7. Particulates'!D78,EPS!$B:$B,'7. Particulates'!E78)/10^6</f>
        <v>0</v>
      </c>
      <c r="K78" s="12">
        <f>SUMIFS('2017 EPA Data'!$D:$D,'2017 EPA Data'!$G:$G,C78,'2017 EPA Data'!$F:$F,I78)/metricton_to_shortton*INDEX(GWP!$C$2:$C$13,MATCH(C78,GWP!$B$2:$B$13,0))</f>
        <v>0</v>
      </c>
    </row>
    <row r="79" spans="3:12">
      <c r="C79" t="s">
        <v>1711</v>
      </c>
      <c r="D79" t="s">
        <v>1772</v>
      </c>
      <c r="E79" t="s">
        <v>2878</v>
      </c>
      <c r="I79" s="11" t="s">
        <v>2982</v>
      </c>
      <c r="J79" s="12">
        <f>SUMIFS(EPS!$J:$J,EPS!$D:$D,'7. Particulates'!C79,EPS!$C:$C,'7. Particulates'!D79,EPS!$B:$B,'7. Particulates'!E79)/10^6</f>
        <v>0</v>
      </c>
      <c r="K79" s="12">
        <f>SUMIFS('2017 EPA Data'!$D:$D,'2017 EPA Data'!$G:$G,C79,'2017 EPA Data'!$F:$F,I79)/metricton_to_shortton*INDEX(GWP!$C$2:$C$13,MATCH(C79,GWP!$B$2:$B$13,0))</f>
        <v>0</v>
      </c>
    </row>
    <row r="80" spans="3:12">
      <c r="C80" t="s">
        <v>1711</v>
      </c>
      <c r="I80" s="11" t="s">
        <v>2988</v>
      </c>
      <c r="J80" s="12">
        <f>SUMIFS(EPS!$J:$J,EPS!$D:$D,'7. Particulates'!C80,EPS!$C:$C,'7. Particulates'!D80,EPS!$B:$B,'7. Particulates'!E80)/10^6</f>
        <v>0</v>
      </c>
      <c r="K80" s="12">
        <f>SUMIFS('2017 EPA Data'!$D:$D,'2017 EPA Data'!$G:$G,C80,'2017 EPA Data'!$F:$F,I80)/metricton_to_shortton</f>
        <v>134903.2645021019</v>
      </c>
    </row>
    <row r="81" spans="3:12">
      <c r="I81" s="11" t="s">
        <v>1810</v>
      </c>
      <c r="J81" s="21">
        <f>SUM(J71:J80)</f>
        <v>167884.74</v>
      </c>
      <c r="K81" s="21">
        <f>SUM(K71:K80)</f>
        <v>257300.00490112082</v>
      </c>
      <c r="L81" s="8"/>
    </row>
    <row r="84" spans="3:12">
      <c r="G84">
        <v>7.5</v>
      </c>
    </row>
    <row r="85" spans="3:12">
      <c r="J85" s="11" t="s">
        <v>1829</v>
      </c>
      <c r="K85" s="11" t="s">
        <v>2979</v>
      </c>
    </row>
    <row r="86" spans="3:12">
      <c r="C86" t="s">
        <v>1712</v>
      </c>
      <c r="D86" t="s">
        <v>1768</v>
      </c>
      <c r="E86" t="s">
        <v>2878</v>
      </c>
      <c r="I86" s="11" t="s">
        <v>2070</v>
      </c>
      <c r="J86" s="12">
        <f>SUMIFS(EPS!$J:$J,EPS!$D:$D,'7. Particulates'!C86,EPS!$C:$C,'7. Particulates'!D86,EPS!$B:$B,'7. Particulates'!E86)/10^6</f>
        <v>44700.4</v>
      </c>
      <c r="K86" s="12">
        <f>SUMIFS('2017 EPA Data'!$D:$D,'2017 EPA Data'!$G:$G,C86,'2017 EPA Data'!$F:$F,I86)/metricton_to_shortton</f>
        <v>48928.458031023947</v>
      </c>
      <c r="L86" s="94"/>
    </row>
    <row r="87" spans="3:12">
      <c r="C87" t="s">
        <v>1712</v>
      </c>
      <c r="D87" t="s">
        <v>1769</v>
      </c>
      <c r="E87" t="s">
        <v>2878</v>
      </c>
      <c r="I87" s="11" t="s">
        <v>2071</v>
      </c>
      <c r="J87" s="12">
        <f>SUMIFS(EPS!$J:$J,EPS!$D:$D,'7. Particulates'!C87,EPS!$C:$C,'7. Particulates'!D87,EPS!$B:$B,'7. Particulates'!E87)/10^6</f>
        <v>16946.400000000001</v>
      </c>
      <c r="K87" s="12">
        <f>SUMIFS('2017 EPA Data'!$D:$D,'2017 EPA Data'!$G:$G,C87,'2017 EPA Data'!$F:$F,I87)/metricton_to_shortton</f>
        <v>15770.130628770356</v>
      </c>
      <c r="L87" s="94"/>
    </row>
    <row r="88" spans="3:12">
      <c r="C88" t="s">
        <v>1712</v>
      </c>
      <c r="D88" t="s">
        <v>2975</v>
      </c>
      <c r="E88" t="s">
        <v>2878</v>
      </c>
      <c r="I88" s="11" t="s">
        <v>2980</v>
      </c>
      <c r="J88" s="12">
        <f>SUMIFS(EPS!$J:$J,EPS!$D:$D,'7. Particulates'!C88,EPS!$C:$C,'7. Particulates'!D88,EPS!$B:$B,'7. Particulates'!E88)/10^6</f>
        <v>196515</v>
      </c>
      <c r="K88" s="12">
        <f>SUMIFS('2017 EPA Data'!$D:$D,'2017 EPA Data'!$G:$G,C88,'2017 EPA Data'!$F:$F,I88)/metricton_to_shortton</f>
        <v>164257.85889056453</v>
      </c>
      <c r="L88" s="94"/>
    </row>
    <row r="89" spans="3:12">
      <c r="C89" t="s">
        <v>1712</v>
      </c>
      <c r="D89" t="s">
        <v>2976</v>
      </c>
      <c r="E89" t="s">
        <v>2878</v>
      </c>
      <c r="I89" s="11" t="s">
        <v>2981</v>
      </c>
      <c r="J89" s="12">
        <f>SUMIFS(EPS!$J:$J,EPS!$D:$D,'7. Particulates'!C89,EPS!$C:$C,'7. Particulates'!D89,EPS!$B:$B,'7. Particulates'!E89)/10^6</f>
        <v>31801.3</v>
      </c>
      <c r="K89" s="12">
        <f>SUMIFS('2017 EPA Data'!$D:$D,'2017 EPA Data'!$G:$G,C89,'2017 EPA Data'!$F:$F,I89)/metricton_to_shortton</f>
        <v>76905.744809755939</v>
      </c>
      <c r="L89" s="94"/>
    </row>
    <row r="90" spans="3:12">
      <c r="C90" t="s">
        <v>1712</v>
      </c>
      <c r="D90" t="s">
        <v>2977</v>
      </c>
      <c r="E90" t="s">
        <v>2878</v>
      </c>
      <c r="I90" s="11" t="s">
        <v>1835</v>
      </c>
      <c r="J90" s="12">
        <f>SUMIFS(EPS!$J:$J,EPS!$D:$D,'7. Particulates'!C90,EPS!$C:$C,'7. Particulates'!D90,EPS!$B:$B,'7. Particulates'!E90)/10^6</f>
        <v>188779</v>
      </c>
      <c r="K90" s="12">
        <f>SUMIFS('2017 EPA Data'!$D:$D,'2017 EPA Data'!$G:$G,C90,'2017 EPA Data'!$F:$F,"*"&amp;I90&amp;"*")/metricton_to_shortton</f>
        <v>155456.30682393018</v>
      </c>
      <c r="L90" s="94"/>
    </row>
    <row r="91" spans="3:12">
      <c r="C91" t="s">
        <v>1712</v>
      </c>
      <c r="I91" s="11" t="s">
        <v>3386</v>
      </c>
      <c r="J91" s="12">
        <f>SUMIFS(EPS!$J:$J,EPS!$D:$D,'7. Particulates'!C91,EPS!$C:$C,'7. Particulates'!D91,EPS!$B:$B,'7. Particulates'!E91)/10^6</f>
        <v>0</v>
      </c>
      <c r="K91" s="12">
        <f>SUMIFS('2017 EPA Data'!$D:$D,'2017 EPA Data'!$G:$G,C91,'2017 EPA Data'!$F:$F,I91)/metricton_to_shortton*INDEX(GWP!$C$2:$C$13,MATCH(C91,GWP!$B$2:$B$13,0))</f>
        <v>0</v>
      </c>
    </row>
    <row r="92" spans="3:12">
      <c r="C92" t="s">
        <v>1712</v>
      </c>
      <c r="D92" t="s">
        <v>1770</v>
      </c>
      <c r="E92" t="s">
        <v>2878</v>
      </c>
      <c r="I92" s="11" t="s">
        <v>2072</v>
      </c>
      <c r="J92" s="12">
        <f>SUMIFS(EPS!$J:$J,EPS!$D:$D,'7. Particulates'!C92,EPS!$C:$C,'7. Particulates'!D92,EPS!$B:$B,'7. Particulates'!E92)/10^6</f>
        <v>1954.25</v>
      </c>
      <c r="K92" s="12">
        <f>SUMIFS('2017 EPA Data'!$D:$D,'2017 EPA Data'!$G:$G,C92,'2017 EPA Data'!$F:$F,I92)/metricton_to_shortton*INDEX(GWP!$C$2:$C$13,MATCH(C92,GWP!$B$2:$B$13,0))</f>
        <v>0</v>
      </c>
    </row>
    <row r="93" spans="3:12">
      <c r="C93" t="s">
        <v>1712</v>
      </c>
      <c r="D93" t="s">
        <v>1771</v>
      </c>
      <c r="E93" t="s">
        <v>2878</v>
      </c>
      <c r="I93" s="11" t="s">
        <v>2073</v>
      </c>
      <c r="J93" s="12">
        <f>SUMIFS(EPS!$J:$J,EPS!$D:$D,'7. Particulates'!C93,EPS!$C:$C,'7. Particulates'!D93,EPS!$B:$B,'7. Particulates'!E93)/10^6</f>
        <v>0</v>
      </c>
      <c r="K93" s="12">
        <f>SUMIFS('2017 EPA Data'!$D:$D,'2017 EPA Data'!$G:$G,C93,'2017 EPA Data'!$F:$F,I93)/metricton_to_shortton*INDEX(GWP!$C$2:$C$13,MATCH(C93,GWP!$B$2:$B$13,0))</f>
        <v>0</v>
      </c>
    </row>
    <row r="94" spans="3:12">
      <c r="C94" t="s">
        <v>1712</v>
      </c>
      <c r="D94" t="s">
        <v>1772</v>
      </c>
      <c r="E94" t="s">
        <v>2878</v>
      </c>
      <c r="I94" s="11" t="s">
        <v>2982</v>
      </c>
      <c r="J94" s="12">
        <f>SUMIFS(EPS!$J:$J,EPS!$D:$D,'7. Particulates'!C94,EPS!$C:$C,'7. Particulates'!D94,EPS!$B:$B,'7. Particulates'!E94)/10^6</f>
        <v>0</v>
      </c>
      <c r="K94" s="12">
        <f>SUMIFS('2017 EPA Data'!$D:$D,'2017 EPA Data'!$G:$G,C94,'2017 EPA Data'!$F:$F,I94)/metricton_to_shortton*INDEX(GWP!$C$2:$C$13,MATCH(C94,GWP!$B$2:$B$13,0))</f>
        <v>0</v>
      </c>
    </row>
    <row r="95" spans="3:12">
      <c r="C95" t="s">
        <v>1712</v>
      </c>
      <c r="I95" s="11" t="s">
        <v>2988</v>
      </c>
      <c r="J95" s="12">
        <f>SUMIFS(EPS!$J:$J,EPS!$D:$D,'7. Particulates'!C95,EPS!$C:$C,'7. Particulates'!D95,EPS!$B:$B,'7. Particulates'!E95)/10^6</f>
        <v>0</v>
      </c>
      <c r="K95" s="12">
        <f>SUMIFS('2017 EPA Data'!$D:$D,'2017 EPA Data'!$G:$G,C95,'2017 EPA Data'!$F:$F,I95)/metricton_to_shortton</f>
        <v>1213541.4584491858</v>
      </c>
    </row>
    <row r="96" spans="3:12">
      <c r="I96" s="11" t="s">
        <v>1810</v>
      </c>
      <c r="J96" s="21">
        <f>SUM(J86:J95)</f>
        <v>480696.35</v>
      </c>
      <c r="K96" s="21">
        <f>SUM(K86:K95)</f>
        <v>1674859.9576332308</v>
      </c>
      <c r="L96" s="8"/>
    </row>
    <row r="100" spans="3:12">
      <c r="G100">
        <v>7.6</v>
      </c>
    </row>
    <row r="101" spans="3:12">
      <c r="J101" s="11" t="s">
        <v>1829</v>
      </c>
      <c r="K101" s="11" t="s">
        <v>2979</v>
      </c>
    </row>
    <row r="102" spans="3:12">
      <c r="C102" t="s">
        <v>1705</v>
      </c>
      <c r="D102" t="s">
        <v>1768</v>
      </c>
      <c r="E102" t="s">
        <v>2878</v>
      </c>
      <c r="I102" s="11" t="s">
        <v>2070</v>
      </c>
      <c r="J102" s="12">
        <f>SUMIFS(EPS!$J:$J,EPS!$D:$D,'7. Particulates'!C102,EPS!$C:$C,'7. Particulates'!D102,EPS!$B:$B,'7. Particulates'!E102)/10^6</f>
        <v>1449410</v>
      </c>
      <c r="K102" s="12">
        <f>SUMIFS('2017 EPA Data'!$D:$D,'2017 EPA Data'!$G:$G,C102,'2017 EPA Data'!$F:$F,I102)/metricton_to_shortton</f>
        <v>1663886.8903605521</v>
      </c>
      <c r="L102" s="94"/>
    </row>
    <row r="103" spans="3:12">
      <c r="C103" t="s">
        <v>1705</v>
      </c>
      <c r="D103" t="s">
        <v>1769</v>
      </c>
      <c r="E103" t="s">
        <v>2878</v>
      </c>
      <c r="I103" s="11" t="s">
        <v>2071</v>
      </c>
      <c r="J103" s="12">
        <f>SUMIFS(EPS!$J:$J,EPS!$D:$D,'7. Particulates'!C103,EPS!$C:$C,'7. Particulates'!D103,EPS!$B:$B,'7. Particulates'!E103)/10^6</f>
        <v>26891.9</v>
      </c>
      <c r="K103" s="12">
        <f>SUMIFS('2017 EPA Data'!$D:$D,'2017 EPA Data'!$G:$G,C103,'2017 EPA Data'!$F:$F,I103)/metricton_to_shortton</f>
        <v>28933.265013072501</v>
      </c>
      <c r="L103" s="94"/>
    </row>
    <row r="104" spans="3:12">
      <c r="C104" t="s">
        <v>1705</v>
      </c>
      <c r="D104" t="s">
        <v>2975</v>
      </c>
      <c r="E104" t="s">
        <v>2878</v>
      </c>
      <c r="I104" s="11" t="s">
        <v>2980</v>
      </c>
      <c r="J104" s="12">
        <f>SUMIFS(EPS!$J:$J,EPS!$D:$D,'7. Particulates'!C104,EPS!$C:$C,'7. Particulates'!D104,EPS!$B:$B,'7. Particulates'!E104)/10^6</f>
        <v>298830</v>
      </c>
      <c r="K104" s="12">
        <f>SUMIFS('2017 EPA Data'!$D:$D,'2017 EPA Data'!$G:$G,C104,'2017 EPA Data'!$F:$F,I104)/metricton_to_shortton</f>
        <v>315281.11583098618</v>
      </c>
      <c r="L104" s="94"/>
    </row>
    <row r="105" spans="3:12">
      <c r="C105" t="s">
        <v>1705</v>
      </c>
      <c r="D105" t="s">
        <v>2976</v>
      </c>
      <c r="E105" t="s">
        <v>2878</v>
      </c>
      <c r="I105" s="11" t="s">
        <v>2981</v>
      </c>
      <c r="J105" s="12">
        <f>SUMIFS(EPS!$J:$J,EPS!$D:$D,'7. Particulates'!C105,EPS!$C:$C,'7. Particulates'!D105,EPS!$B:$B,'7. Particulates'!E105)/10^6</f>
        <v>18211.5</v>
      </c>
      <c r="K105" s="12">
        <f>SUMIFS('2017 EPA Data'!$D:$D,'2017 EPA Data'!$G:$G,C105,'2017 EPA Data'!$F:$F,I105)/metricton_to_shortton</f>
        <v>30704.749543556463</v>
      </c>
      <c r="L105" s="94"/>
    </row>
    <row r="106" spans="3:12">
      <c r="C106" t="s">
        <v>1705</v>
      </c>
      <c r="D106" t="s">
        <v>2977</v>
      </c>
      <c r="E106" t="s">
        <v>2878</v>
      </c>
      <c r="I106" s="11" t="s">
        <v>1835</v>
      </c>
      <c r="J106" s="12">
        <f>SUMIFS(EPS!$J:$J,EPS!$D:$D,'7. Particulates'!C106,EPS!$C:$C,'7. Particulates'!D106,EPS!$B:$B,'7. Particulates'!E106)/10^6</f>
        <v>6780740</v>
      </c>
      <c r="K106" s="12">
        <f>SUMIFS('2017 EPA Data'!$D:$D,'2017 EPA Data'!$G:$G,C106,'2017 EPA Data'!$F:$F,"*"&amp;I106&amp;"*")/metricton_to_shortton</f>
        <v>6608013.2974355873</v>
      </c>
      <c r="L106" s="94"/>
    </row>
    <row r="107" spans="3:12">
      <c r="C107" t="s">
        <v>1705</v>
      </c>
      <c r="I107" s="11" t="s">
        <v>3386</v>
      </c>
      <c r="J107" s="12">
        <f>SUMIFS(EPS!$J:$J,EPS!$D:$D,'7. Particulates'!C107,EPS!$C:$C,'7. Particulates'!D107,EPS!$B:$B,'7. Particulates'!E107)/10^6</f>
        <v>0</v>
      </c>
      <c r="K107" s="12">
        <f>SUMIFS('2017 EPA Data'!$D:$D,'2017 EPA Data'!$G:$G,C107,'2017 EPA Data'!$F:$F,I107)/metricton_to_shortton*INDEX(GWP!$C$2:$C$13,MATCH(C107,GWP!$B$2:$B$13,0))</f>
        <v>0</v>
      </c>
    </row>
    <row r="108" spans="3:12">
      <c r="C108" t="s">
        <v>1705</v>
      </c>
      <c r="D108" t="s">
        <v>1770</v>
      </c>
      <c r="E108" t="s">
        <v>2878</v>
      </c>
      <c r="I108" s="11" t="s">
        <v>2072</v>
      </c>
      <c r="J108" s="12">
        <f>SUMIFS(EPS!$J:$J,EPS!$D:$D,'7. Particulates'!C108,EPS!$C:$C,'7. Particulates'!D108,EPS!$B:$B,'7. Particulates'!E108)/10^6</f>
        <v>1381.3</v>
      </c>
      <c r="K108" s="12">
        <f>SUMIFS('2017 EPA Data'!$D:$D,'2017 EPA Data'!$G:$G,C108,'2017 EPA Data'!$F:$F,I108)/metricton_to_shortton*INDEX(GWP!$C$2:$C$13,MATCH(C108,GWP!$B$2:$B$13,0))</f>
        <v>0</v>
      </c>
    </row>
    <row r="109" spans="3:12">
      <c r="C109" t="s">
        <v>1705</v>
      </c>
      <c r="D109" t="s">
        <v>1771</v>
      </c>
      <c r="E109" t="s">
        <v>2878</v>
      </c>
      <c r="I109" s="11" t="s">
        <v>2073</v>
      </c>
      <c r="J109" s="12">
        <f>SUMIFS(EPS!$J:$J,EPS!$D:$D,'7. Particulates'!C109,EPS!$C:$C,'7. Particulates'!D109,EPS!$B:$B,'7. Particulates'!E109)/10^6</f>
        <v>0</v>
      </c>
      <c r="K109" s="12">
        <f>SUMIFS('2017 EPA Data'!$D:$D,'2017 EPA Data'!$G:$G,C109,'2017 EPA Data'!$F:$F,I109)/metricton_to_shortton*INDEX(GWP!$C$2:$C$13,MATCH(C109,GWP!$B$2:$B$13,0))</f>
        <v>0</v>
      </c>
    </row>
    <row r="110" spans="3:12">
      <c r="C110" t="s">
        <v>1705</v>
      </c>
      <c r="D110" t="s">
        <v>1772</v>
      </c>
      <c r="E110" t="s">
        <v>2878</v>
      </c>
      <c r="I110" s="11" t="s">
        <v>2982</v>
      </c>
      <c r="J110" s="12">
        <f>SUMIFS(EPS!$J:$J,EPS!$D:$D,'7. Particulates'!C110,EPS!$C:$C,'7. Particulates'!D110,EPS!$B:$B,'7. Particulates'!E110)/10^6</f>
        <v>0</v>
      </c>
      <c r="K110" s="12">
        <f>SUMIFS('2017 EPA Data'!$D:$D,'2017 EPA Data'!$G:$G,C110,'2017 EPA Data'!$F:$F,I110)/metricton_to_shortton*INDEX(GWP!$C$2:$C$13,MATCH(C110,GWP!$B$2:$B$13,0))</f>
        <v>0</v>
      </c>
    </row>
    <row r="111" spans="3:12">
      <c r="C111" t="s">
        <v>1705</v>
      </c>
      <c r="I111" s="11" t="s">
        <v>2988</v>
      </c>
      <c r="J111" s="12">
        <f>SUMIFS(EPS!$J:$J,EPS!$D:$D,'7. Particulates'!C111,EPS!$C:$C,'7. Particulates'!D111,EPS!$B:$B,'7. Particulates'!E111)/10^6</f>
        <v>0</v>
      </c>
      <c r="K111" s="12">
        <f>SUMIFS('2017 EPA Data'!$D:$D,'2017 EPA Data'!$G:$G,C111,'2017 EPA Data'!$F:$F,I111)/metricton_to_shortton</f>
        <v>30458115.589413121</v>
      </c>
    </row>
    <row r="112" spans="3:12">
      <c r="I112" s="11" t="s">
        <v>1810</v>
      </c>
      <c r="J112" s="21">
        <f>SUM(J102:J111)</f>
        <v>8575464.7000000011</v>
      </c>
      <c r="K112" s="21">
        <f>SUM(K102:K111)</f>
        <v>39104934.907596871</v>
      </c>
    </row>
    <row r="113" spans="3:12">
      <c r="I113" s="11"/>
      <c r="J113" s="21"/>
      <c r="K113" s="21"/>
    </row>
    <row r="114" spans="3:12">
      <c r="I114" s="11"/>
      <c r="J114" s="21"/>
      <c r="K114" s="21"/>
    </row>
    <row r="115" spans="3:12">
      <c r="I115" s="11"/>
      <c r="J115" s="21"/>
      <c r="K115" s="21"/>
    </row>
    <row r="116" spans="3:12">
      <c r="I116" s="11"/>
      <c r="J116" s="21"/>
      <c r="K116" s="21"/>
    </row>
    <row r="117" spans="3:12">
      <c r="I117" s="11"/>
      <c r="J117" s="21"/>
      <c r="K117" s="21"/>
    </row>
    <row r="119" spans="3:12">
      <c r="G119">
        <v>7.7</v>
      </c>
    </row>
    <row r="120" spans="3:12">
      <c r="J120" s="11" t="s">
        <v>1829</v>
      </c>
      <c r="K120" s="11" t="s">
        <v>2979</v>
      </c>
    </row>
    <row r="121" spans="3:12">
      <c r="C121" t="s">
        <v>1706</v>
      </c>
      <c r="D121" t="s">
        <v>1768</v>
      </c>
      <c r="E121" t="s">
        <v>2878</v>
      </c>
      <c r="I121" s="11" t="s">
        <v>2070</v>
      </c>
      <c r="J121" s="12">
        <f>SUMIFS(EPS!$J:$J,EPS!$D:$D,'7. Particulates'!C121,EPS!$C:$C,'7. Particulates'!D121,EPS!$B:$B,'7. Particulates'!E121)/10^6</f>
        <v>15973900</v>
      </c>
      <c r="K121" s="12">
        <f>SUMIFS('2017 EPA Data'!$D:$D,'2017 EPA Data'!$G:$G,C121,'2017 EPA Data'!$F:$F,I121)/metricton_to_shortton</f>
        <v>18479880.193625078</v>
      </c>
      <c r="L121" s="94"/>
    </row>
    <row r="122" spans="3:12">
      <c r="C122" t="s">
        <v>1706</v>
      </c>
      <c r="D122" t="s">
        <v>1769</v>
      </c>
      <c r="E122" t="s">
        <v>2878</v>
      </c>
      <c r="I122" s="11" t="s">
        <v>2071</v>
      </c>
      <c r="J122" s="12">
        <f>SUMIFS(EPS!$J:$J,EPS!$D:$D,'7. Particulates'!C122,EPS!$C:$C,'7. Particulates'!D122,EPS!$B:$B,'7. Particulates'!E122)/10^6</f>
        <v>391278</v>
      </c>
      <c r="K122" s="12">
        <f>SUMIFS('2017 EPA Data'!$D:$D,'2017 EPA Data'!$G:$G,C122,'2017 EPA Data'!$F:$F,I122)/metricton_to_shortton</f>
        <v>533370.27702378295</v>
      </c>
      <c r="L122" s="94"/>
    </row>
    <row r="123" spans="3:12">
      <c r="C123" t="s">
        <v>1706</v>
      </c>
      <c r="D123" t="s">
        <v>2975</v>
      </c>
      <c r="E123" t="s">
        <v>2878</v>
      </c>
      <c r="I123" s="11" t="s">
        <v>2980</v>
      </c>
      <c r="J123" s="12">
        <f>SUMIFS(EPS!$J:$J,EPS!$D:$D,'7. Particulates'!C123,EPS!$C:$C,'7. Particulates'!D123,EPS!$B:$B,'7. Particulates'!E123)/10^6</f>
        <v>2137370</v>
      </c>
      <c r="K123" s="12">
        <f>SUMIFS('2017 EPA Data'!$D:$D,'2017 EPA Data'!$G:$G,C123,'2017 EPA Data'!$F:$F,I123)/metricton_to_shortton</f>
        <v>2272763.5846088403</v>
      </c>
      <c r="L123" s="94"/>
    </row>
    <row r="124" spans="3:12">
      <c r="C124" t="s">
        <v>1706</v>
      </c>
      <c r="D124" t="s">
        <v>2976</v>
      </c>
      <c r="E124" t="s">
        <v>2878</v>
      </c>
      <c r="I124" s="11" t="s">
        <v>2981</v>
      </c>
      <c r="J124" s="12">
        <f>SUMIFS(EPS!$J:$J,EPS!$D:$D,'7. Particulates'!C124,EPS!$C:$C,'7. Particulates'!D124,EPS!$B:$B,'7. Particulates'!E124)/10^6</f>
        <v>114465</v>
      </c>
      <c r="K124" s="12">
        <f>SUMIFS('2017 EPA Data'!$D:$D,'2017 EPA Data'!$G:$G,C124,'2017 EPA Data'!$F:$F,I124)/metricton_to_shortton</f>
        <v>190659.09523463089</v>
      </c>
      <c r="L124" s="94"/>
    </row>
    <row r="125" spans="3:12">
      <c r="C125" t="s">
        <v>1706</v>
      </c>
      <c r="D125" t="s">
        <v>2977</v>
      </c>
      <c r="E125" t="s">
        <v>2878</v>
      </c>
      <c r="I125" s="11" t="s">
        <v>1835</v>
      </c>
      <c r="J125" s="12">
        <f>SUMIFS(EPS!$J:$J,EPS!$D:$D,'7. Particulates'!C125,EPS!$C:$C,'7. Particulates'!D125,EPS!$B:$B,'7. Particulates'!E125)/10^6</f>
        <v>14268400</v>
      </c>
      <c r="K125" s="12">
        <f>SUMIFS('2017 EPA Data'!$D:$D,'2017 EPA Data'!$G:$G,C125,'2017 EPA Data'!$F:$F,"*"&amp;I125&amp;"*")/metricton_to_shortton</f>
        <v>3476743.1285955627</v>
      </c>
      <c r="L125" s="94"/>
    </row>
    <row r="126" spans="3:12">
      <c r="C126" t="s">
        <v>1706</v>
      </c>
      <c r="I126" s="11" t="s">
        <v>3386</v>
      </c>
      <c r="J126" s="12">
        <f>SUMIFS(EPS!$J:$J,EPS!$D:$D,'7. Particulates'!C126,EPS!$C:$C,'7. Particulates'!D126,EPS!$B:$B,'7. Particulates'!E126)/10^6</f>
        <v>0</v>
      </c>
      <c r="K126" s="12">
        <f>SUMIFS('2017 EPA Data'!$D:$D,'2017 EPA Data'!$G:$G,C126,'2017 EPA Data'!$F:$F,I126)/metricton_to_shortton*INDEX(GWP!$C$2:$C$13,MATCH(C126,GWP!$B$2:$B$13,0))</f>
        <v>0</v>
      </c>
    </row>
    <row r="127" spans="3:12">
      <c r="C127" t="s">
        <v>1706</v>
      </c>
      <c r="D127" t="s">
        <v>1770</v>
      </c>
      <c r="E127" t="s">
        <v>2878</v>
      </c>
      <c r="I127" s="11" t="s">
        <v>2072</v>
      </c>
      <c r="J127" s="12">
        <f>SUMIFS(EPS!$J:$J,EPS!$D:$D,'7. Particulates'!C127,EPS!$C:$C,'7. Particulates'!D127,EPS!$B:$B,'7. Particulates'!E127)/10^6</f>
        <v>17625.900000000001</v>
      </c>
      <c r="K127" s="12">
        <f>SUMIFS('2017 EPA Data'!$D:$D,'2017 EPA Data'!$G:$G,C127,'2017 EPA Data'!$F:$F,I127)/metricton_to_shortton*INDEX(GWP!$C$2:$C$13,MATCH(C127,GWP!$B$2:$B$13,0))</f>
        <v>0</v>
      </c>
    </row>
    <row r="128" spans="3:12">
      <c r="C128" t="s">
        <v>1706</v>
      </c>
      <c r="D128" t="s">
        <v>1771</v>
      </c>
      <c r="E128" t="s">
        <v>2878</v>
      </c>
      <c r="I128" s="11" t="s">
        <v>2073</v>
      </c>
      <c r="J128" s="12">
        <f>SUMIFS(EPS!$J:$J,EPS!$D:$D,'7. Particulates'!C128,EPS!$C:$C,'7. Particulates'!D128,EPS!$B:$B,'7. Particulates'!E128)/10^6</f>
        <v>0</v>
      </c>
      <c r="K128" s="12">
        <f>SUMIFS('2017 EPA Data'!$D:$D,'2017 EPA Data'!$G:$G,C128,'2017 EPA Data'!$F:$F,I128)/metricton_to_shortton*INDEX(GWP!$C$2:$C$13,MATCH(C128,GWP!$B$2:$B$13,0))</f>
        <v>0</v>
      </c>
    </row>
    <row r="129" spans="3:12">
      <c r="C129" t="s">
        <v>1706</v>
      </c>
      <c r="D129" t="s">
        <v>1772</v>
      </c>
      <c r="E129" t="s">
        <v>2878</v>
      </c>
      <c r="I129" s="11" t="s">
        <v>2982</v>
      </c>
      <c r="J129" s="12">
        <f>SUMIFS(EPS!$J:$J,EPS!$D:$D,'7. Particulates'!C129,EPS!$C:$C,'7. Particulates'!D129,EPS!$B:$B,'7. Particulates'!E129)/10^6</f>
        <v>0</v>
      </c>
      <c r="K129" s="12">
        <f>SUMIFS('2017 EPA Data'!$D:$D,'2017 EPA Data'!$G:$G,C129,'2017 EPA Data'!$F:$F,I129)/metricton_to_shortton*INDEX(GWP!$C$2:$C$13,MATCH(C129,GWP!$B$2:$B$13,0))</f>
        <v>0</v>
      </c>
    </row>
    <row r="130" spans="3:12">
      <c r="C130" t="s">
        <v>1706</v>
      </c>
      <c r="I130" s="11" t="s">
        <v>2988</v>
      </c>
      <c r="J130" s="12">
        <f>SUMIFS(EPS!$J:$J,EPS!$D:$D,'7. Particulates'!C130,EPS!$C:$C,'7. Particulates'!D130,EPS!$B:$B,'7. Particulates'!E130)/10^6</f>
        <v>0</v>
      </c>
      <c r="K130" s="12">
        <f>SUMIFS('2017 EPA Data'!$D:$D,'2017 EPA Data'!$G:$G,C130,'2017 EPA Data'!$F:$F,I130)/metricton_to_shortton</f>
        <v>39452429.749709427</v>
      </c>
    </row>
    <row r="131" spans="3:12">
      <c r="I131" s="11" t="s">
        <v>1810</v>
      </c>
      <c r="J131" s="21">
        <f>SUM(J121:J130)</f>
        <v>32903038.899999999</v>
      </c>
      <c r="K131" s="21">
        <f>SUM(K121:K130)</f>
        <v>64405846.028797328</v>
      </c>
    </row>
    <row r="137" spans="3:12">
      <c r="G137">
        <v>7.8</v>
      </c>
    </row>
    <row r="138" spans="3:12">
      <c r="J138" s="11" t="s">
        <v>1829</v>
      </c>
      <c r="K138" s="11" t="s">
        <v>2979</v>
      </c>
    </row>
    <row r="139" spans="3:12">
      <c r="C139" t="s">
        <v>1708</v>
      </c>
      <c r="D139" t="s">
        <v>1768</v>
      </c>
      <c r="E139" t="s">
        <v>2878</v>
      </c>
      <c r="I139" s="11" t="s">
        <v>2070</v>
      </c>
      <c r="J139" s="12">
        <f>SUMIFS(EPS!$J:$J,EPS!$D:$D,'7. Particulates'!C139,EPS!$C:$C,'7. Particulates'!D139,EPS!$B:$B,'7. Particulates'!E139)/10^6</f>
        <v>248420</v>
      </c>
      <c r="K139" s="12">
        <f>SUMIFS('2017 EPA Data'!$D:$D,'2017 EPA Data'!$G:$G,C139,'2017 EPA Data'!$F:$F,I139)/metricton_to_shortton</f>
        <v>274079.15197655367</v>
      </c>
      <c r="L139" s="94"/>
    </row>
    <row r="140" spans="3:12">
      <c r="C140" t="s">
        <v>1708</v>
      </c>
      <c r="D140" t="s">
        <v>1769</v>
      </c>
      <c r="E140" t="s">
        <v>2878</v>
      </c>
      <c r="I140" s="11" t="s">
        <v>2071</v>
      </c>
      <c r="J140" s="12">
        <f>SUMIFS(EPS!$J:$J,EPS!$D:$D,'7. Particulates'!C140,EPS!$C:$C,'7. Particulates'!D140,EPS!$B:$B,'7. Particulates'!E140)/10^6</f>
        <v>88609.8</v>
      </c>
      <c r="K140" s="12">
        <f>SUMIFS('2017 EPA Data'!$D:$D,'2017 EPA Data'!$G:$G,C140,'2017 EPA Data'!$F:$F,I140)/metricton_to_shortton</f>
        <v>119673.91238853216</v>
      </c>
      <c r="L140" s="94"/>
    </row>
    <row r="141" spans="3:12">
      <c r="C141" t="s">
        <v>1708</v>
      </c>
      <c r="D141" t="s">
        <v>2975</v>
      </c>
      <c r="E141" t="s">
        <v>2878</v>
      </c>
      <c r="I141" s="11" t="s">
        <v>2980</v>
      </c>
      <c r="J141" s="12">
        <f>SUMIFS(EPS!$J:$J,EPS!$D:$D,'7. Particulates'!C141,EPS!$C:$C,'7. Particulates'!D141,EPS!$B:$B,'7. Particulates'!E141)/10^6</f>
        <v>370127</v>
      </c>
      <c r="K141" s="12">
        <f>SUMIFS('2017 EPA Data'!$D:$D,'2017 EPA Data'!$G:$G,C141,'2017 EPA Data'!$F:$F,I141)/metricton_to_shortton</f>
        <v>314926.6232768984</v>
      </c>
      <c r="L141" s="94"/>
    </row>
    <row r="142" spans="3:12">
      <c r="C142" t="s">
        <v>1708</v>
      </c>
      <c r="D142" t="s">
        <v>2976</v>
      </c>
      <c r="E142" t="s">
        <v>2878</v>
      </c>
      <c r="I142" s="11" t="s">
        <v>2981</v>
      </c>
      <c r="J142" s="12">
        <f>SUMIFS(EPS!$J:$J,EPS!$D:$D,'7. Particulates'!C142,EPS!$C:$C,'7. Particulates'!D142,EPS!$B:$B,'7. Particulates'!E142)/10^6</f>
        <v>54920.4</v>
      </c>
      <c r="K142" s="12">
        <f>SUMIFS('2017 EPA Data'!$D:$D,'2017 EPA Data'!$G:$G,C142,'2017 EPA Data'!$F:$F,I142)/metricton_to_shortton</f>
        <v>136498.14389850569</v>
      </c>
      <c r="L142" s="94"/>
    </row>
    <row r="143" spans="3:12">
      <c r="C143" t="s">
        <v>1708</v>
      </c>
      <c r="D143" t="s">
        <v>2977</v>
      </c>
      <c r="E143" t="s">
        <v>2878</v>
      </c>
      <c r="I143" s="11" t="s">
        <v>1835</v>
      </c>
      <c r="J143" s="12">
        <f>SUMIFS(EPS!$J:$J,EPS!$D:$D,'7. Particulates'!C143,EPS!$C:$C,'7. Particulates'!D143,EPS!$B:$B,'7. Particulates'!E143)/10^6</f>
        <v>1529890</v>
      </c>
      <c r="K143" s="12">
        <f>SUMIFS('2017 EPA Data'!$D:$D,'2017 EPA Data'!$G:$G,C143,'2017 EPA Data'!$F:$F,"*"&amp;I143&amp;"*")/metricton_to_shortton</f>
        <v>1135920.8225016191</v>
      </c>
      <c r="L143" s="94"/>
    </row>
    <row r="144" spans="3:12">
      <c r="C144" t="s">
        <v>1708</v>
      </c>
      <c r="I144" s="11" t="s">
        <v>3386</v>
      </c>
      <c r="J144" s="12">
        <f>SUMIFS(EPS!$J:$J,EPS!$D:$D,'7. Particulates'!C144,EPS!$C:$C,'7. Particulates'!D144,EPS!$B:$B,'7. Particulates'!E144)/10^6</f>
        <v>0</v>
      </c>
      <c r="K144" s="12">
        <f>SUMIFS('2017 EPA Data'!$D:$D,'2017 EPA Data'!$G:$G,C144,'2017 EPA Data'!$F:$F,I144)/metricton_to_shortton*INDEX(GWP!$C$2:$C$13,MATCH(C144,GWP!$B$2:$B$13,0))</f>
        <v>0</v>
      </c>
    </row>
    <row r="145" spans="3:11">
      <c r="C145" t="s">
        <v>1708</v>
      </c>
      <c r="D145" t="s">
        <v>1770</v>
      </c>
      <c r="E145" t="s">
        <v>2878</v>
      </c>
      <c r="I145" s="11" t="s">
        <v>2072</v>
      </c>
      <c r="J145" s="12">
        <f>SUMIFS(EPS!$J:$J,EPS!$D:$D,'7. Particulates'!C145,EPS!$C:$C,'7. Particulates'!D145,EPS!$B:$B,'7. Particulates'!E145)/10^6</f>
        <v>9132.2099999999991</v>
      </c>
      <c r="K145" s="12">
        <f>SUMIFS('2017 EPA Data'!$D:$D,'2017 EPA Data'!$G:$G,C145,'2017 EPA Data'!$F:$F,I145)/metricton_to_shortton*INDEX(GWP!$C$2:$C$13,MATCH(C145,GWP!$B$2:$B$13,0))</f>
        <v>0</v>
      </c>
    </row>
    <row r="146" spans="3:11">
      <c r="C146" t="s">
        <v>1708</v>
      </c>
      <c r="D146" t="s">
        <v>1771</v>
      </c>
      <c r="E146" t="s">
        <v>2878</v>
      </c>
      <c r="I146" s="11" t="s">
        <v>2073</v>
      </c>
      <c r="J146" s="12">
        <f>SUMIFS(EPS!$J:$J,EPS!$D:$D,'7. Particulates'!C146,EPS!$C:$C,'7. Particulates'!D146,EPS!$B:$B,'7. Particulates'!E146)/10^6</f>
        <v>0</v>
      </c>
      <c r="K146" s="12">
        <f>SUMIFS('2017 EPA Data'!$D:$D,'2017 EPA Data'!$G:$G,C146,'2017 EPA Data'!$F:$F,I146)/metricton_to_shortton*INDEX(GWP!$C$2:$C$13,MATCH(C146,GWP!$B$2:$B$13,0))</f>
        <v>0</v>
      </c>
    </row>
    <row r="147" spans="3:11">
      <c r="C147" t="s">
        <v>1708</v>
      </c>
      <c r="D147" t="s">
        <v>1772</v>
      </c>
      <c r="E147" t="s">
        <v>2878</v>
      </c>
      <c r="I147" s="11" t="s">
        <v>2982</v>
      </c>
      <c r="J147" s="12">
        <f>SUMIFS(EPS!$J:$J,EPS!$D:$D,'7. Particulates'!C147,EPS!$C:$C,'7. Particulates'!D147,EPS!$B:$B,'7. Particulates'!E147)/10^6</f>
        <v>0</v>
      </c>
      <c r="K147" s="12">
        <f>SUMIFS('2017 EPA Data'!$D:$D,'2017 EPA Data'!$G:$G,C147,'2017 EPA Data'!$F:$F,I147)/metricton_to_shortton*INDEX(GWP!$C$2:$C$13,MATCH(C147,GWP!$B$2:$B$13,0))</f>
        <v>0</v>
      </c>
    </row>
    <row r="148" spans="3:11">
      <c r="C148" t="s">
        <v>1708</v>
      </c>
      <c r="I148" s="11" t="s">
        <v>2988</v>
      </c>
      <c r="J148" s="12">
        <f>SUMIFS(EPS!$J:$J,EPS!$D:$D,'7. Particulates'!C148,EPS!$C:$C,'7. Particulates'!D148,EPS!$B:$B,'7. Particulates'!E148)/10^6</f>
        <v>0</v>
      </c>
      <c r="K148" s="12">
        <f>SUMIFS('2017 EPA Data'!$D:$D,'2017 EPA Data'!$G:$G,C148,'2017 EPA Data'!$F:$F,I148)/metricton_to_shortton</f>
        <v>13499336.90775379</v>
      </c>
    </row>
    <row r="149" spans="3:11">
      <c r="I149" s="11" t="s">
        <v>1810</v>
      </c>
      <c r="J149" s="21">
        <f>SUM(J139:J148)</f>
        <v>2301099.41</v>
      </c>
      <c r="K149" s="21">
        <f>SUM(K139:K148)</f>
        <v>15480435.561795898</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FCE3A-CAB5-4F41-8625-064F1D149E20}">
  <sheetPr codeName="Sheet3">
    <tabColor theme="9" tint="0.39997558519241921"/>
  </sheetPr>
  <dimension ref="A1:O5763"/>
  <sheetViews>
    <sheetView topLeftCell="D1" workbookViewId="0">
      <selection activeCell="Q3" sqref="Q3"/>
    </sheetView>
  </sheetViews>
  <sheetFormatPr defaultRowHeight="15"/>
  <cols>
    <col min="1" max="1" width="103.140625" customWidth="1"/>
    <col min="2" max="2" width="33.42578125" customWidth="1"/>
    <col min="3" max="3" width="35.7109375" customWidth="1"/>
    <col min="4" max="4" width="19.28515625" customWidth="1"/>
    <col min="5" max="5" width="30.140625" customWidth="1"/>
    <col min="6" max="9" width="21.5703125" customWidth="1"/>
    <col min="10" max="10" width="17.42578125" style="2" customWidth="1"/>
    <col min="12" max="12" width="29.85546875" style="5" customWidth="1"/>
    <col min="14" max="14" width="13.85546875" bestFit="1" customWidth="1"/>
    <col min="15" max="15" width="12" bestFit="1" customWidth="1"/>
  </cols>
  <sheetData>
    <row r="1" spans="1:15">
      <c r="A1" s="75" t="s">
        <v>1773</v>
      </c>
      <c r="B1" s="4" t="s">
        <v>1774</v>
      </c>
      <c r="C1" s="4" t="s">
        <v>1775</v>
      </c>
      <c r="D1" s="4" t="s">
        <v>1776</v>
      </c>
      <c r="E1" s="4" t="s">
        <v>1777</v>
      </c>
      <c r="F1" s="4" t="s">
        <v>1778</v>
      </c>
      <c r="G1" s="6" t="s">
        <v>1825</v>
      </c>
      <c r="H1" s="6" t="s">
        <v>1782</v>
      </c>
      <c r="I1" s="6" t="s">
        <v>1783</v>
      </c>
      <c r="J1" s="99" t="s">
        <v>1784</v>
      </c>
      <c r="K1" s="6" t="s">
        <v>1785</v>
      </c>
      <c r="L1" s="7" t="s">
        <v>3010</v>
      </c>
      <c r="N1" s="65">
        <f>SUBTOTAL(9,L62:L1281)*million</f>
        <v>599311380.35966504</v>
      </c>
      <c r="O1">
        <f>SUBTOTAL(9,J1779:J2727)</f>
        <v>834448177654705.5</v>
      </c>
    </row>
    <row r="2" spans="1:15">
      <c r="A2" t="s">
        <v>20</v>
      </c>
      <c r="B2" t="s">
        <v>1</v>
      </c>
      <c r="C2" t="s">
        <v>1701</v>
      </c>
      <c r="D2" t="s">
        <v>1702</v>
      </c>
      <c r="E2" t="s">
        <v>1703</v>
      </c>
      <c r="F2" t="s">
        <v>1742</v>
      </c>
      <c r="H2" t="str">
        <f>INDEX('Vensim Variables'!$B:$B,MATCH(EPS!$B2,'Vensim Variables'!$A:$A,0))</f>
        <v>g pollutant</v>
      </c>
      <c r="I2" t="str">
        <f>IF(OR(C2="CO2",C2="CH4",C2="N2O",C2="F gases",C2="VOC",C2="CO",C2="NOx",C2="PM10",C2="PM25",C2="SOx",C2="BC",C2="OC"),C2,IF(OR(D2="CO2",D2="CH4",D2="N2O",D2="F gases",D2="VOC",D2="CO",D2="NOx",D2="PM10",D2="PM25",D2="SOx",D2="BC",D2="OC"),D2,IF(OR(E2="CO2",E2="CH4",E2="N2O",E2="F gases",E2="VOC",E2="CO",E2="NOx",E2="PM10",E2="PM25",E2="SOx",E2="BC",E2="OC"),E2,"NA")))</f>
        <v>CO2</v>
      </c>
      <c r="J2">
        <f>INDEX(NoSettings!$C:$C,MATCH(EPS!$A2,NoSettings!$A:$A,0))</f>
        <v>0</v>
      </c>
      <c r="K2">
        <f>INDEX(GWP!$C$2:$C$13,MATCH(EPS!I2,GWP!$B$2:$B$13,0))</f>
        <v>1</v>
      </c>
      <c r="L2" s="5">
        <f>IF(H2="g pollutant",K2*J2/10^12,IF(H2="MMTCO2e",J2,IF(H2="MWh",J2,0)))</f>
        <v>0</v>
      </c>
    </row>
    <row r="3" spans="1:15">
      <c r="A3" t="s">
        <v>21</v>
      </c>
      <c r="B3" t="s">
        <v>1</v>
      </c>
      <c r="C3" t="s">
        <v>1701</v>
      </c>
      <c r="D3" t="s">
        <v>1702</v>
      </c>
      <c r="E3" t="s">
        <v>1703</v>
      </c>
      <c r="F3" t="s">
        <v>1743</v>
      </c>
      <c r="H3" t="str">
        <f>INDEX('Vensim Variables'!$B:$B,MATCH(EPS!$B3,'Vensim Variables'!$A:$A,0))</f>
        <v>g pollutant</v>
      </c>
      <c r="I3" t="str">
        <f t="shared" ref="I3:I66" si="0">IF(OR(C3="CO2",C3="CH4",C3="N2O",C3="F gases",C3="VOC",C3="CO",C3="NOx",C3="PM10",C3="PM25",C3="SOx",C3="BC",C3="OC"),C3,IF(OR(D3="CO2",D3="CH4",D3="N2O",D3="F gases",D3="VOC",D3="CO",D3="NOx",D3="PM10",D3="PM25",D3="SOx",D3="BC",D3="OC"),D3,IF(OR(E3="CO2",E3="CH4",E3="N2O",E3="F gases",E3="VOC",E3="CO",E3="NOx",E3="PM10",E3="PM25",E3="SOx",E3="BC",E3="OC"),E3,"NA")))</f>
        <v>CO2</v>
      </c>
      <c r="J3">
        <f>INDEX(NoSettings!$C:$C,MATCH(EPS!$A3,NoSettings!$A:$A,0))</f>
        <v>326804000000</v>
      </c>
      <c r="K3" s="109">
        <f>INDEX(GWP!$C$2:$C$13,MATCH(EPS!I3,GWP!$B$2:$B$13,0))</f>
        <v>1</v>
      </c>
      <c r="L3" s="5">
        <f t="shared" ref="L3:L66" si="1">IF(H3="g pollutant",K3*J3/10^12,IF(H3="MMTCO2e",J3,IF(H3="MWh",J3,0)))</f>
        <v>0.32680399999999998</v>
      </c>
    </row>
    <row r="4" spans="1:15">
      <c r="A4" t="s">
        <v>22</v>
      </c>
      <c r="B4" t="s">
        <v>1</v>
      </c>
      <c r="C4" t="s">
        <v>1701</v>
      </c>
      <c r="D4" t="s">
        <v>1702</v>
      </c>
      <c r="E4" t="s">
        <v>1703</v>
      </c>
      <c r="F4" t="s">
        <v>1744</v>
      </c>
      <c r="H4" t="str">
        <f>INDEX('Vensim Variables'!$B:$B,MATCH(EPS!$B4,'Vensim Variables'!$A:$A,0))</f>
        <v>g pollutant</v>
      </c>
      <c r="I4" t="str">
        <f t="shared" si="0"/>
        <v>CO2</v>
      </c>
      <c r="J4">
        <f>INDEX(NoSettings!$C:$C,MATCH(EPS!$A4,NoSettings!$A:$A,0))</f>
        <v>927757000000000</v>
      </c>
      <c r="K4" s="109">
        <f>INDEX(GWP!$C$2:$C$13,MATCH(EPS!I4,GWP!$B$2:$B$13,0))</f>
        <v>1</v>
      </c>
      <c r="L4" s="5">
        <f t="shared" si="1"/>
        <v>927.75699999999995</v>
      </c>
    </row>
    <row r="5" spans="1:15">
      <c r="A5" t="s">
        <v>23</v>
      </c>
      <c r="B5" t="s">
        <v>1</v>
      </c>
      <c r="C5" t="s">
        <v>1701</v>
      </c>
      <c r="D5" t="s">
        <v>1702</v>
      </c>
      <c r="E5" t="s">
        <v>1703</v>
      </c>
      <c r="F5" t="s">
        <v>1745</v>
      </c>
      <c r="H5" t="str">
        <f>INDEX('Vensim Variables'!$B:$B,MATCH(EPS!$B5,'Vensim Variables'!$A:$A,0))</f>
        <v>g pollutant</v>
      </c>
      <c r="I5" t="str">
        <f t="shared" si="0"/>
        <v>CO2</v>
      </c>
      <c r="J5">
        <f>INDEX(NoSettings!$C:$C,MATCH(EPS!$A5,NoSettings!$A:$A,0))</f>
        <v>4619290000000</v>
      </c>
      <c r="K5" s="109">
        <f>INDEX(GWP!$C$2:$C$13,MATCH(EPS!I5,GWP!$B$2:$B$13,0))</f>
        <v>1</v>
      </c>
      <c r="L5" s="5">
        <f t="shared" si="1"/>
        <v>4.6192900000000003</v>
      </c>
    </row>
    <row r="6" spans="1:15">
      <c r="A6" t="s">
        <v>24</v>
      </c>
      <c r="B6" t="s">
        <v>1</v>
      </c>
      <c r="C6" t="s">
        <v>1701</v>
      </c>
      <c r="D6" t="s">
        <v>1702</v>
      </c>
      <c r="E6" t="s">
        <v>1703</v>
      </c>
      <c r="F6" t="s">
        <v>1746</v>
      </c>
      <c r="H6" t="str">
        <f>INDEX('Vensim Variables'!$B:$B,MATCH(EPS!$B6,'Vensim Variables'!$A:$A,0))</f>
        <v>g pollutant</v>
      </c>
      <c r="I6" t="str">
        <f t="shared" si="0"/>
        <v>CO2</v>
      </c>
      <c r="J6">
        <f>INDEX(NoSettings!$C:$C,MATCH(EPS!$A6,NoSettings!$A:$A,0))</f>
        <v>29110800000000</v>
      </c>
      <c r="K6" s="109">
        <f>INDEX(GWP!$C$2:$C$13,MATCH(EPS!I6,GWP!$B$2:$B$13,0))</f>
        <v>1</v>
      </c>
      <c r="L6" s="5">
        <f t="shared" si="1"/>
        <v>29.110800000000001</v>
      </c>
    </row>
    <row r="7" spans="1:15">
      <c r="A7" t="s">
        <v>25</v>
      </c>
      <c r="B7" t="s">
        <v>1</v>
      </c>
      <c r="C7" t="s">
        <v>1701</v>
      </c>
      <c r="D7" t="s">
        <v>1702</v>
      </c>
      <c r="E7" t="s">
        <v>1703</v>
      </c>
      <c r="F7" t="s">
        <v>1747</v>
      </c>
      <c r="H7" t="str">
        <f>INDEX('Vensim Variables'!$B:$B,MATCH(EPS!$B7,'Vensim Variables'!$A:$A,0))</f>
        <v>g pollutant</v>
      </c>
      <c r="I7" t="str">
        <f t="shared" si="0"/>
        <v>CO2</v>
      </c>
      <c r="J7">
        <f>INDEX(NoSettings!$C:$C,MATCH(EPS!$A7,NoSettings!$A:$A,0))</f>
        <v>70587000000</v>
      </c>
      <c r="K7" s="109">
        <f>INDEX(GWP!$C$2:$C$13,MATCH(EPS!I7,GWP!$B$2:$B$13,0))</f>
        <v>1</v>
      </c>
      <c r="L7" s="5">
        <f t="shared" si="1"/>
        <v>7.0586999999999997E-2</v>
      </c>
    </row>
    <row r="8" spans="1:15">
      <c r="A8" t="s">
        <v>26</v>
      </c>
      <c r="B8" t="s">
        <v>1</v>
      </c>
      <c r="C8" t="s">
        <v>1701</v>
      </c>
      <c r="D8" t="s">
        <v>1702</v>
      </c>
      <c r="E8" t="s">
        <v>1703</v>
      </c>
      <c r="F8" t="s">
        <v>1748</v>
      </c>
      <c r="H8" t="str">
        <f>INDEX('Vensim Variables'!$B:$B,MATCH(EPS!$B8,'Vensim Variables'!$A:$A,0))</f>
        <v>g pollutant</v>
      </c>
      <c r="I8" t="str">
        <f t="shared" si="0"/>
        <v>CO2</v>
      </c>
      <c r="J8">
        <f>INDEX(NoSettings!$C:$C,MATCH(EPS!$A8,NoSettings!$A:$A,0))</f>
        <v>0</v>
      </c>
      <c r="K8" s="109">
        <f>INDEX(GWP!$C$2:$C$13,MATCH(EPS!I8,GWP!$B$2:$B$13,0))</f>
        <v>1</v>
      </c>
      <c r="L8" s="5">
        <f t="shared" si="1"/>
        <v>0</v>
      </c>
    </row>
    <row r="9" spans="1:15">
      <c r="A9" t="s">
        <v>27</v>
      </c>
      <c r="B9" t="s">
        <v>1</v>
      </c>
      <c r="C9" t="s">
        <v>1701</v>
      </c>
      <c r="D9" t="s">
        <v>1702</v>
      </c>
      <c r="E9" t="s">
        <v>1703</v>
      </c>
      <c r="F9" t="s">
        <v>1749</v>
      </c>
      <c r="H9" t="str">
        <f>INDEX('Vensim Variables'!$B:$B,MATCH(EPS!$B9,'Vensim Variables'!$A:$A,0))</f>
        <v>g pollutant</v>
      </c>
      <c r="I9" t="str">
        <f t="shared" si="0"/>
        <v>CO2</v>
      </c>
      <c r="J9">
        <f>INDEX(NoSettings!$C:$C,MATCH(EPS!$A9,NoSettings!$A:$A,0))</f>
        <v>0</v>
      </c>
      <c r="K9" s="109">
        <f>INDEX(GWP!$C$2:$C$13,MATCH(EPS!I9,GWP!$B$2:$B$13,0))</f>
        <v>1</v>
      </c>
      <c r="L9" s="5">
        <f t="shared" si="1"/>
        <v>0</v>
      </c>
    </row>
    <row r="10" spans="1:15">
      <c r="A10" t="s">
        <v>28</v>
      </c>
      <c r="B10" t="s">
        <v>1</v>
      </c>
      <c r="C10" t="s">
        <v>1701</v>
      </c>
      <c r="D10" t="s">
        <v>1702</v>
      </c>
      <c r="E10" t="s">
        <v>1703</v>
      </c>
      <c r="F10" t="s">
        <v>1750</v>
      </c>
      <c r="H10" t="str">
        <f>INDEX('Vensim Variables'!$B:$B,MATCH(EPS!$B10,'Vensim Variables'!$A:$A,0))</f>
        <v>g pollutant</v>
      </c>
      <c r="I10" t="str">
        <f t="shared" si="0"/>
        <v>CO2</v>
      </c>
      <c r="J10">
        <f>INDEX(NoSettings!$C:$C,MATCH(EPS!$A10,NoSettings!$A:$A,0))</f>
        <v>421174000000</v>
      </c>
      <c r="K10" s="109">
        <f>INDEX(GWP!$C$2:$C$13,MATCH(EPS!I10,GWP!$B$2:$B$13,0))</f>
        <v>1</v>
      </c>
      <c r="L10" s="5">
        <f t="shared" si="1"/>
        <v>0.42117399999999999</v>
      </c>
    </row>
    <row r="11" spans="1:15">
      <c r="A11" t="s">
        <v>29</v>
      </c>
      <c r="B11" t="s">
        <v>1</v>
      </c>
      <c r="C11" t="s">
        <v>1701</v>
      </c>
      <c r="D11" t="s">
        <v>1702</v>
      </c>
      <c r="E11" t="s">
        <v>1703</v>
      </c>
      <c r="F11" t="s">
        <v>1751</v>
      </c>
      <c r="H11" t="str">
        <f>INDEX('Vensim Variables'!$B:$B,MATCH(EPS!$B11,'Vensim Variables'!$A:$A,0))</f>
        <v>g pollutant</v>
      </c>
      <c r="I11" t="str">
        <f t="shared" si="0"/>
        <v>CO2</v>
      </c>
      <c r="J11">
        <f>INDEX(NoSettings!$C:$C,MATCH(EPS!$A11,NoSettings!$A:$A,0))</f>
        <v>0</v>
      </c>
      <c r="K11" s="109">
        <f>INDEX(GWP!$C$2:$C$13,MATCH(EPS!I11,GWP!$B$2:$B$13,0))</f>
        <v>1</v>
      </c>
      <c r="L11" s="5">
        <f t="shared" si="1"/>
        <v>0</v>
      </c>
    </row>
    <row r="12" spans="1:15">
      <c r="A12" t="s">
        <v>30</v>
      </c>
      <c r="B12" t="s">
        <v>1</v>
      </c>
      <c r="C12" t="s">
        <v>1701</v>
      </c>
      <c r="D12" t="s">
        <v>1702</v>
      </c>
      <c r="E12" t="s">
        <v>1704</v>
      </c>
      <c r="F12" t="s">
        <v>1742</v>
      </c>
      <c r="H12" t="str">
        <f>INDEX('Vensim Variables'!$B:$B,MATCH(EPS!$B12,'Vensim Variables'!$A:$A,0))</f>
        <v>g pollutant</v>
      </c>
      <c r="I12" t="str">
        <f t="shared" si="0"/>
        <v>CO2</v>
      </c>
      <c r="J12">
        <f>INDEX(NoSettings!$C:$C,MATCH(EPS!$A12,NoSettings!$A:$A,0))</f>
        <v>0</v>
      </c>
      <c r="K12" s="109">
        <f>INDEX(GWP!$C$2:$C$13,MATCH(EPS!I12,GWP!$B$2:$B$13,0))</f>
        <v>1</v>
      </c>
      <c r="L12" s="5">
        <f t="shared" si="1"/>
        <v>0</v>
      </c>
    </row>
    <row r="13" spans="1:15">
      <c r="A13" t="s">
        <v>31</v>
      </c>
      <c r="B13" t="s">
        <v>1</v>
      </c>
      <c r="C13" t="s">
        <v>1701</v>
      </c>
      <c r="D13" t="s">
        <v>1702</v>
      </c>
      <c r="E13" t="s">
        <v>1704</v>
      </c>
      <c r="F13" t="s">
        <v>1743</v>
      </c>
      <c r="H13" t="str">
        <f>INDEX('Vensim Variables'!$B:$B,MATCH(EPS!$B13,'Vensim Variables'!$A:$A,0))</f>
        <v>g pollutant</v>
      </c>
      <c r="I13" t="str">
        <f t="shared" si="0"/>
        <v>CO2</v>
      </c>
      <c r="J13">
        <f>INDEX(NoSettings!$C:$C,MATCH(EPS!$A13,NoSettings!$A:$A,0))</f>
        <v>49736000000</v>
      </c>
      <c r="K13" s="109">
        <f>INDEX(GWP!$C$2:$C$13,MATCH(EPS!I13,GWP!$B$2:$B$13,0))</f>
        <v>1</v>
      </c>
      <c r="L13" s="5">
        <f t="shared" si="1"/>
        <v>4.9736000000000002E-2</v>
      </c>
    </row>
    <row r="14" spans="1:15">
      <c r="A14" t="s">
        <v>32</v>
      </c>
      <c r="B14" t="s">
        <v>1</v>
      </c>
      <c r="C14" t="s">
        <v>1701</v>
      </c>
      <c r="D14" t="s">
        <v>1702</v>
      </c>
      <c r="E14" t="s">
        <v>1704</v>
      </c>
      <c r="F14" t="s">
        <v>1744</v>
      </c>
      <c r="H14" t="str">
        <f>INDEX('Vensim Variables'!$B:$B,MATCH(EPS!$B14,'Vensim Variables'!$A:$A,0))</f>
        <v>g pollutant</v>
      </c>
      <c r="I14" t="str">
        <f t="shared" si="0"/>
        <v>CO2</v>
      </c>
      <c r="J14">
        <f>INDEX(NoSettings!$C:$C,MATCH(EPS!$A14,NoSettings!$A:$A,0))</f>
        <v>68447900000000</v>
      </c>
      <c r="K14" s="109">
        <f>INDEX(GWP!$C$2:$C$13,MATCH(EPS!I14,GWP!$B$2:$B$13,0))</f>
        <v>1</v>
      </c>
      <c r="L14" s="5">
        <f t="shared" si="1"/>
        <v>68.447900000000004</v>
      </c>
    </row>
    <row r="15" spans="1:15">
      <c r="A15" t="s">
        <v>33</v>
      </c>
      <c r="B15" t="s">
        <v>1</v>
      </c>
      <c r="C15" t="s">
        <v>1701</v>
      </c>
      <c r="D15" t="s">
        <v>1702</v>
      </c>
      <c r="E15" t="s">
        <v>1704</v>
      </c>
      <c r="F15" t="s">
        <v>1745</v>
      </c>
      <c r="H15" t="str">
        <f>INDEX('Vensim Variables'!$B:$B,MATCH(EPS!$B15,'Vensim Variables'!$A:$A,0))</f>
        <v>g pollutant</v>
      </c>
      <c r="I15" t="str">
        <f t="shared" si="0"/>
        <v>CO2</v>
      </c>
      <c r="J15">
        <f>INDEX(NoSettings!$C:$C,MATCH(EPS!$A15,NoSettings!$A:$A,0))</f>
        <v>0</v>
      </c>
      <c r="K15" s="109">
        <f>INDEX(GWP!$C$2:$C$13,MATCH(EPS!I15,GWP!$B$2:$B$13,0))</f>
        <v>1</v>
      </c>
      <c r="L15" s="5">
        <f t="shared" si="1"/>
        <v>0</v>
      </c>
    </row>
    <row r="16" spans="1:15">
      <c r="A16" t="s">
        <v>34</v>
      </c>
      <c r="B16" t="s">
        <v>1</v>
      </c>
      <c r="C16" t="s">
        <v>1701</v>
      </c>
      <c r="D16" t="s">
        <v>1702</v>
      </c>
      <c r="E16" t="s">
        <v>1704</v>
      </c>
      <c r="F16" t="s">
        <v>1746</v>
      </c>
      <c r="H16" t="str">
        <f>INDEX('Vensim Variables'!$B:$B,MATCH(EPS!$B16,'Vensim Variables'!$A:$A,0))</f>
        <v>g pollutant</v>
      </c>
      <c r="I16" t="str">
        <f t="shared" si="0"/>
        <v>CO2</v>
      </c>
      <c r="J16">
        <f>INDEX(NoSettings!$C:$C,MATCH(EPS!$A16,NoSettings!$A:$A,0))</f>
        <v>2409170000000</v>
      </c>
      <c r="K16" s="109">
        <f>INDEX(GWP!$C$2:$C$13,MATCH(EPS!I16,GWP!$B$2:$B$13,0))</f>
        <v>1</v>
      </c>
      <c r="L16" s="5">
        <f t="shared" si="1"/>
        <v>2.40917</v>
      </c>
    </row>
    <row r="17" spans="1:12">
      <c r="A17" t="s">
        <v>35</v>
      </c>
      <c r="B17" t="s">
        <v>1</v>
      </c>
      <c r="C17" t="s">
        <v>1701</v>
      </c>
      <c r="D17" t="s">
        <v>1702</v>
      </c>
      <c r="E17" t="s">
        <v>1704</v>
      </c>
      <c r="F17" t="s">
        <v>1747</v>
      </c>
      <c r="H17" t="str">
        <f>INDEX('Vensim Variables'!$B:$B,MATCH(EPS!$B17,'Vensim Variables'!$A:$A,0))</f>
        <v>g pollutant</v>
      </c>
      <c r="I17" t="str">
        <f t="shared" si="0"/>
        <v>CO2</v>
      </c>
      <c r="J17">
        <f>INDEX(NoSettings!$C:$C,MATCH(EPS!$A17,NoSettings!$A:$A,0))</f>
        <v>0</v>
      </c>
      <c r="K17" s="109">
        <f>INDEX(GWP!$C$2:$C$13,MATCH(EPS!I17,GWP!$B$2:$B$13,0))</f>
        <v>1</v>
      </c>
      <c r="L17" s="5">
        <f t="shared" si="1"/>
        <v>0</v>
      </c>
    </row>
    <row r="18" spans="1:12">
      <c r="A18" t="s">
        <v>36</v>
      </c>
      <c r="B18" t="s">
        <v>1</v>
      </c>
      <c r="C18" t="s">
        <v>1701</v>
      </c>
      <c r="D18" t="s">
        <v>1702</v>
      </c>
      <c r="E18" t="s">
        <v>1704</v>
      </c>
      <c r="F18" t="s">
        <v>1748</v>
      </c>
      <c r="H18" t="str">
        <f>INDEX('Vensim Variables'!$B:$B,MATCH(EPS!$B18,'Vensim Variables'!$A:$A,0))</f>
        <v>g pollutant</v>
      </c>
      <c r="I18" t="str">
        <f t="shared" si="0"/>
        <v>CO2</v>
      </c>
      <c r="J18">
        <f>INDEX(NoSettings!$C:$C,MATCH(EPS!$A18,NoSettings!$A:$A,0))</f>
        <v>0</v>
      </c>
      <c r="K18" s="109">
        <f>INDEX(GWP!$C$2:$C$13,MATCH(EPS!I18,GWP!$B$2:$B$13,0))</f>
        <v>1</v>
      </c>
      <c r="L18" s="5">
        <f t="shared" si="1"/>
        <v>0</v>
      </c>
    </row>
    <row r="19" spans="1:12">
      <c r="A19" t="s">
        <v>37</v>
      </c>
      <c r="B19" t="s">
        <v>1</v>
      </c>
      <c r="C19" t="s">
        <v>1701</v>
      </c>
      <c r="D19" t="s">
        <v>1702</v>
      </c>
      <c r="E19" t="s">
        <v>1704</v>
      </c>
      <c r="F19" t="s">
        <v>1749</v>
      </c>
      <c r="H19" t="str">
        <f>INDEX('Vensim Variables'!$B:$B,MATCH(EPS!$B19,'Vensim Variables'!$A:$A,0))</f>
        <v>g pollutant</v>
      </c>
      <c r="I19" t="str">
        <f t="shared" si="0"/>
        <v>CO2</v>
      </c>
      <c r="J19">
        <f>INDEX(NoSettings!$C:$C,MATCH(EPS!$A19,NoSettings!$A:$A,0))</f>
        <v>0</v>
      </c>
      <c r="K19" s="109">
        <f>INDEX(GWP!$C$2:$C$13,MATCH(EPS!I19,GWP!$B$2:$B$13,0))</f>
        <v>1</v>
      </c>
      <c r="L19" s="5">
        <f t="shared" si="1"/>
        <v>0</v>
      </c>
    </row>
    <row r="20" spans="1:12">
      <c r="A20" t="s">
        <v>38</v>
      </c>
      <c r="B20" t="s">
        <v>1</v>
      </c>
      <c r="C20" t="s">
        <v>1701</v>
      </c>
      <c r="D20" t="s">
        <v>1702</v>
      </c>
      <c r="E20" t="s">
        <v>1704</v>
      </c>
      <c r="F20" t="s">
        <v>1750</v>
      </c>
      <c r="H20" t="str">
        <f>INDEX('Vensim Variables'!$B:$B,MATCH(EPS!$B20,'Vensim Variables'!$A:$A,0))</f>
        <v>g pollutant</v>
      </c>
      <c r="I20" t="str">
        <f t="shared" si="0"/>
        <v>CO2</v>
      </c>
      <c r="J20">
        <f>INDEX(NoSettings!$C:$C,MATCH(EPS!$A20,NoSettings!$A:$A,0))</f>
        <v>10289400000</v>
      </c>
      <c r="K20" s="109">
        <f>INDEX(GWP!$C$2:$C$13,MATCH(EPS!I20,GWP!$B$2:$B$13,0))</f>
        <v>1</v>
      </c>
      <c r="L20" s="5">
        <f t="shared" si="1"/>
        <v>1.0289400000000001E-2</v>
      </c>
    </row>
    <row r="21" spans="1:12">
      <c r="A21" t="s">
        <v>39</v>
      </c>
      <c r="B21" t="s">
        <v>1</v>
      </c>
      <c r="C21" t="s">
        <v>1701</v>
      </c>
      <c r="D21" t="s">
        <v>1702</v>
      </c>
      <c r="E21" t="s">
        <v>1704</v>
      </c>
      <c r="F21" t="s">
        <v>1751</v>
      </c>
      <c r="H21" t="str">
        <f>INDEX('Vensim Variables'!$B:$B,MATCH(EPS!$B21,'Vensim Variables'!$A:$A,0))</f>
        <v>g pollutant</v>
      </c>
      <c r="I21" t="str">
        <f t="shared" si="0"/>
        <v>CO2</v>
      </c>
      <c r="J21">
        <f>INDEX(NoSettings!$C:$C,MATCH(EPS!$A21,NoSettings!$A:$A,0))</f>
        <v>0</v>
      </c>
      <c r="K21" s="109">
        <f>INDEX(GWP!$C$2:$C$13,MATCH(EPS!I21,GWP!$B$2:$B$13,0))</f>
        <v>1</v>
      </c>
      <c r="L21" s="5">
        <f t="shared" si="1"/>
        <v>0</v>
      </c>
    </row>
    <row r="22" spans="1:12">
      <c r="A22" t="s">
        <v>40</v>
      </c>
      <c r="B22" t="s">
        <v>1</v>
      </c>
      <c r="C22" t="s">
        <v>1701</v>
      </c>
      <c r="D22" t="s">
        <v>1705</v>
      </c>
      <c r="E22" t="s">
        <v>1703</v>
      </c>
      <c r="F22" t="s">
        <v>1742</v>
      </c>
      <c r="H22" t="str">
        <f>INDEX('Vensim Variables'!$B:$B,MATCH(EPS!$B22,'Vensim Variables'!$A:$A,0))</f>
        <v>g pollutant</v>
      </c>
      <c r="I22" t="str">
        <f t="shared" si="0"/>
        <v>VOC</v>
      </c>
      <c r="J22">
        <f>INDEX(NoSettings!$C:$C,MATCH(EPS!$A22,NoSettings!$A:$A,0))</f>
        <v>0</v>
      </c>
      <c r="K22" s="109">
        <f>INDEX(GWP!$C$2:$C$13,MATCH(EPS!I22,GWP!$B$2:$B$13,0))</f>
        <v>5</v>
      </c>
      <c r="L22" s="5">
        <f t="shared" si="1"/>
        <v>0</v>
      </c>
    </row>
    <row r="23" spans="1:12">
      <c r="A23" t="s">
        <v>41</v>
      </c>
      <c r="B23" t="s">
        <v>1</v>
      </c>
      <c r="C23" t="s">
        <v>1701</v>
      </c>
      <c r="D23" t="s">
        <v>1705</v>
      </c>
      <c r="E23" t="s">
        <v>1703</v>
      </c>
      <c r="F23" t="s">
        <v>1743</v>
      </c>
      <c r="H23" t="str">
        <f>INDEX('Vensim Variables'!$B:$B,MATCH(EPS!$B23,'Vensim Variables'!$A:$A,0))</f>
        <v>g pollutant</v>
      </c>
      <c r="I23" t="str">
        <f t="shared" si="0"/>
        <v>VOC</v>
      </c>
      <c r="J23">
        <f>INDEX(NoSettings!$C:$C,MATCH(EPS!$A23,NoSettings!$A:$A,0))</f>
        <v>213997000</v>
      </c>
      <c r="K23" s="109">
        <f>INDEX(GWP!$C$2:$C$13,MATCH(EPS!I23,GWP!$B$2:$B$13,0))</f>
        <v>5</v>
      </c>
      <c r="L23" s="5">
        <f t="shared" si="1"/>
        <v>1.0699850000000001E-3</v>
      </c>
    </row>
    <row r="24" spans="1:12">
      <c r="A24" t="s">
        <v>42</v>
      </c>
      <c r="B24" t="s">
        <v>1</v>
      </c>
      <c r="C24" t="s">
        <v>1701</v>
      </c>
      <c r="D24" t="s">
        <v>1705</v>
      </c>
      <c r="E24" t="s">
        <v>1703</v>
      </c>
      <c r="F24" t="s">
        <v>1744</v>
      </c>
      <c r="H24" t="str">
        <f>INDEX('Vensim Variables'!$B:$B,MATCH(EPS!$B24,'Vensim Variables'!$A:$A,0))</f>
        <v>g pollutant</v>
      </c>
      <c r="I24" t="str">
        <f t="shared" si="0"/>
        <v>VOC</v>
      </c>
      <c r="J24">
        <f>INDEX(NoSettings!$C:$C,MATCH(EPS!$A24,NoSettings!$A:$A,0))</f>
        <v>1091020000000</v>
      </c>
      <c r="K24" s="109">
        <f>INDEX(GWP!$C$2:$C$13,MATCH(EPS!I24,GWP!$B$2:$B$13,0))</f>
        <v>5</v>
      </c>
      <c r="L24" s="5">
        <f t="shared" si="1"/>
        <v>5.4550999999999998</v>
      </c>
    </row>
    <row r="25" spans="1:12">
      <c r="A25" t="s">
        <v>43</v>
      </c>
      <c r="B25" t="s">
        <v>1</v>
      </c>
      <c r="C25" t="s">
        <v>1701</v>
      </c>
      <c r="D25" t="s">
        <v>1705</v>
      </c>
      <c r="E25" t="s">
        <v>1703</v>
      </c>
      <c r="F25" t="s">
        <v>1745</v>
      </c>
      <c r="H25" t="str">
        <f>INDEX('Vensim Variables'!$B:$B,MATCH(EPS!$B25,'Vensim Variables'!$A:$A,0))</f>
        <v>g pollutant</v>
      </c>
      <c r="I25" t="str">
        <f t="shared" si="0"/>
        <v>VOC</v>
      </c>
      <c r="J25">
        <f>INDEX(NoSettings!$C:$C,MATCH(EPS!$A25,NoSettings!$A:$A,0))</f>
        <v>6472460000</v>
      </c>
      <c r="K25" s="109">
        <f>INDEX(GWP!$C$2:$C$13,MATCH(EPS!I25,GWP!$B$2:$B$13,0))</f>
        <v>5</v>
      </c>
      <c r="L25" s="5">
        <f t="shared" si="1"/>
        <v>3.2362299999999997E-2</v>
      </c>
    </row>
    <row r="26" spans="1:12">
      <c r="A26" t="s">
        <v>44</v>
      </c>
      <c r="B26" t="s">
        <v>1</v>
      </c>
      <c r="C26" t="s">
        <v>1701</v>
      </c>
      <c r="D26" t="s">
        <v>1705</v>
      </c>
      <c r="E26" t="s">
        <v>1703</v>
      </c>
      <c r="F26" t="s">
        <v>1746</v>
      </c>
      <c r="H26" t="str">
        <f>INDEX('Vensim Variables'!$B:$B,MATCH(EPS!$B26,'Vensim Variables'!$A:$A,0))</f>
        <v>g pollutant</v>
      </c>
      <c r="I26" t="str">
        <f t="shared" si="0"/>
        <v>VOC</v>
      </c>
      <c r="J26">
        <f>INDEX(NoSettings!$C:$C,MATCH(EPS!$A26,NoSettings!$A:$A,0))</f>
        <v>60997800000</v>
      </c>
      <c r="K26" s="109">
        <f>INDEX(GWP!$C$2:$C$13,MATCH(EPS!I26,GWP!$B$2:$B$13,0))</f>
        <v>5</v>
      </c>
      <c r="L26" s="5">
        <f t="shared" si="1"/>
        <v>0.30498900000000001</v>
      </c>
    </row>
    <row r="27" spans="1:12">
      <c r="A27" t="s">
        <v>45</v>
      </c>
      <c r="B27" t="s">
        <v>1</v>
      </c>
      <c r="C27" t="s">
        <v>1701</v>
      </c>
      <c r="D27" t="s">
        <v>1705</v>
      </c>
      <c r="E27" t="s">
        <v>1703</v>
      </c>
      <c r="F27" t="s">
        <v>1747</v>
      </c>
      <c r="H27" t="str">
        <f>INDEX('Vensim Variables'!$B:$B,MATCH(EPS!$B27,'Vensim Variables'!$A:$A,0))</f>
        <v>g pollutant</v>
      </c>
      <c r="I27" t="str">
        <f t="shared" si="0"/>
        <v>VOC</v>
      </c>
      <c r="J27">
        <f>INDEX(NoSettings!$C:$C,MATCH(EPS!$A27,NoSettings!$A:$A,0))</f>
        <v>526844000</v>
      </c>
      <c r="K27" s="109">
        <f>INDEX(GWP!$C$2:$C$13,MATCH(EPS!I27,GWP!$B$2:$B$13,0))</f>
        <v>5</v>
      </c>
      <c r="L27" s="5">
        <f t="shared" si="1"/>
        <v>2.6342200000000001E-3</v>
      </c>
    </row>
    <row r="28" spans="1:12">
      <c r="A28" t="s">
        <v>46</v>
      </c>
      <c r="B28" t="s">
        <v>1</v>
      </c>
      <c r="C28" t="s">
        <v>1701</v>
      </c>
      <c r="D28" t="s">
        <v>1705</v>
      </c>
      <c r="E28" t="s">
        <v>1703</v>
      </c>
      <c r="F28" t="s">
        <v>1748</v>
      </c>
      <c r="H28" t="str">
        <f>INDEX('Vensim Variables'!$B:$B,MATCH(EPS!$B28,'Vensim Variables'!$A:$A,0))</f>
        <v>g pollutant</v>
      </c>
      <c r="I28" t="str">
        <f t="shared" si="0"/>
        <v>VOC</v>
      </c>
      <c r="J28">
        <f>INDEX(NoSettings!$C:$C,MATCH(EPS!$A28,NoSettings!$A:$A,0))</f>
        <v>0</v>
      </c>
      <c r="K28" s="109">
        <f>INDEX(GWP!$C$2:$C$13,MATCH(EPS!I28,GWP!$B$2:$B$13,0))</f>
        <v>5</v>
      </c>
      <c r="L28" s="5">
        <f t="shared" si="1"/>
        <v>0</v>
      </c>
    </row>
    <row r="29" spans="1:12">
      <c r="A29" t="s">
        <v>47</v>
      </c>
      <c r="B29" t="s">
        <v>1</v>
      </c>
      <c r="C29" t="s">
        <v>1701</v>
      </c>
      <c r="D29" t="s">
        <v>1705</v>
      </c>
      <c r="E29" t="s">
        <v>1703</v>
      </c>
      <c r="F29" t="s">
        <v>1749</v>
      </c>
      <c r="H29" t="str">
        <f>INDEX('Vensim Variables'!$B:$B,MATCH(EPS!$B29,'Vensim Variables'!$A:$A,0))</f>
        <v>g pollutant</v>
      </c>
      <c r="I29" t="str">
        <f t="shared" si="0"/>
        <v>VOC</v>
      </c>
      <c r="J29">
        <f>INDEX(NoSettings!$C:$C,MATCH(EPS!$A29,NoSettings!$A:$A,0))</f>
        <v>0</v>
      </c>
      <c r="K29" s="109">
        <f>INDEX(GWP!$C$2:$C$13,MATCH(EPS!I29,GWP!$B$2:$B$13,0))</f>
        <v>5</v>
      </c>
      <c r="L29" s="5">
        <f t="shared" si="1"/>
        <v>0</v>
      </c>
    </row>
    <row r="30" spans="1:12">
      <c r="A30" t="s">
        <v>48</v>
      </c>
      <c r="B30" t="s">
        <v>1</v>
      </c>
      <c r="C30" t="s">
        <v>1701</v>
      </c>
      <c r="D30" t="s">
        <v>1705</v>
      </c>
      <c r="E30" t="s">
        <v>1703</v>
      </c>
      <c r="F30" t="s">
        <v>1750</v>
      </c>
      <c r="H30" t="str">
        <f>INDEX('Vensim Variables'!$B:$B,MATCH(EPS!$B30,'Vensim Variables'!$A:$A,0))</f>
        <v>g pollutant</v>
      </c>
      <c r="I30" t="str">
        <f t="shared" si="0"/>
        <v>VOC</v>
      </c>
      <c r="J30">
        <f>INDEX(NoSettings!$C:$C,MATCH(EPS!$A30,NoSettings!$A:$A,0))</f>
        <v>277687000</v>
      </c>
      <c r="K30" s="109">
        <f>INDEX(GWP!$C$2:$C$13,MATCH(EPS!I30,GWP!$B$2:$B$13,0))</f>
        <v>5</v>
      </c>
      <c r="L30" s="5">
        <f t="shared" si="1"/>
        <v>1.3884349999999999E-3</v>
      </c>
    </row>
    <row r="31" spans="1:12">
      <c r="A31" t="s">
        <v>49</v>
      </c>
      <c r="B31" t="s">
        <v>1</v>
      </c>
      <c r="C31" t="s">
        <v>1701</v>
      </c>
      <c r="D31" t="s">
        <v>1705</v>
      </c>
      <c r="E31" t="s">
        <v>1703</v>
      </c>
      <c r="F31" t="s">
        <v>1751</v>
      </c>
      <c r="H31" t="str">
        <f>INDEX('Vensim Variables'!$B:$B,MATCH(EPS!$B31,'Vensim Variables'!$A:$A,0))</f>
        <v>g pollutant</v>
      </c>
      <c r="I31" t="str">
        <f t="shared" si="0"/>
        <v>VOC</v>
      </c>
      <c r="J31">
        <f>INDEX(NoSettings!$C:$C,MATCH(EPS!$A31,NoSettings!$A:$A,0))</f>
        <v>0</v>
      </c>
      <c r="K31" s="109">
        <f>INDEX(GWP!$C$2:$C$13,MATCH(EPS!I31,GWP!$B$2:$B$13,0))</f>
        <v>5</v>
      </c>
      <c r="L31" s="5">
        <f t="shared" si="1"/>
        <v>0</v>
      </c>
    </row>
    <row r="32" spans="1:12">
      <c r="A32" t="s">
        <v>50</v>
      </c>
      <c r="B32" t="s">
        <v>1</v>
      </c>
      <c r="C32" t="s">
        <v>1701</v>
      </c>
      <c r="D32" t="s">
        <v>1705</v>
      </c>
      <c r="E32" t="s">
        <v>1704</v>
      </c>
      <c r="F32" t="s">
        <v>1742</v>
      </c>
      <c r="H32" t="str">
        <f>INDEX('Vensim Variables'!$B:$B,MATCH(EPS!$B32,'Vensim Variables'!$A:$A,0))</f>
        <v>g pollutant</v>
      </c>
      <c r="I32" t="str">
        <f t="shared" si="0"/>
        <v>VOC</v>
      </c>
      <c r="J32">
        <f>INDEX(NoSettings!$C:$C,MATCH(EPS!$A32,NoSettings!$A:$A,0))</f>
        <v>0</v>
      </c>
      <c r="K32" s="109">
        <f>INDEX(GWP!$C$2:$C$13,MATCH(EPS!I32,GWP!$B$2:$B$13,0))</f>
        <v>5</v>
      </c>
      <c r="L32" s="5">
        <f t="shared" si="1"/>
        <v>0</v>
      </c>
    </row>
    <row r="33" spans="1:12">
      <c r="A33" t="s">
        <v>51</v>
      </c>
      <c r="B33" t="s">
        <v>1</v>
      </c>
      <c r="C33" t="s">
        <v>1701</v>
      </c>
      <c r="D33" t="s">
        <v>1705</v>
      </c>
      <c r="E33" t="s">
        <v>1704</v>
      </c>
      <c r="F33" t="s">
        <v>1743</v>
      </c>
      <c r="H33" t="str">
        <f>INDEX('Vensim Variables'!$B:$B,MATCH(EPS!$B33,'Vensim Variables'!$A:$A,0))</f>
        <v>g pollutant</v>
      </c>
      <c r="I33" t="str">
        <f t="shared" si="0"/>
        <v>VOC</v>
      </c>
      <c r="J33">
        <f>INDEX(NoSettings!$C:$C,MATCH(EPS!$A33,NoSettings!$A:$A,0))</f>
        <v>32568100</v>
      </c>
      <c r="K33" s="109">
        <f>INDEX(GWP!$C$2:$C$13,MATCH(EPS!I33,GWP!$B$2:$B$13,0))</f>
        <v>5</v>
      </c>
      <c r="L33" s="5">
        <f t="shared" si="1"/>
        <v>1.6284049999999999E-4</v>
      </c>
    </row>
    <row r="34" spans="1:12">
      <c r="A34" t="s">
        <v>52</v>
      </c>
      <c r="B34" t="s">
        <v>1</v>
      </c>
      <c r="C34" t="s">
        <v>1701</v>
      </c>
      <c r="D34" t="s">
        <v>1705</v>
      </c>
      <c r="E34" t="s">
        <v>1704</v>
      </c>
      <c r="F34" t="s">
        <v>1744</v>
      </c>
      <c r="H34" t="str">
        <f>INDEX('Vensim Variables'!$B:$B,MATCH(EPS!$B34,'Vensim Variables'!$A:$A,0))</f>
        <v>g pollutant</v>
      </c>
      <c r="I34" t="str">
        <f t="shared" si="0"/>
        <v>VOC</v>
      </c>
      <c r="J34">
        <f>INDEX(NoSettings!$C:$C,MATCH(EPS!$A34,NoSettings!$A:$A,0))</f>
        <v>80493100000</v>
      </c>
      <c r="K34" s="109">
        <f>INDEX(GWP!$C$2:$C$13,MATCH(EPS!I34,GWP!$B$2:$B$13,0))</f>
        <v>5</v>
      </c>
      <c r="L34" s="5">
        <f t="shared" si="1"/>
        <v>0.40246549999999998</v>
      </c>
    </row>
    <row r="35" spans="1:12">
      <c r="A35" t="s">
        <v>53</v>
      </c>
      <c r="B35" t="s">
        <v>1</v>
      </c>
      <c r="C35" t="s">
        <v>1701</v>
      </c>
      <c r="D35" t="s">
        <v>1705</v>
      </c>
      <c r="E35" t="s">
        <v>1704</v>
      </c>
      <c r="F35" t="s">
        <v>1745</v>
      </c>
      <c r="H35" t="str">
        <f>INDEX('Vensim Variables'!$B:$B,MATCH(EPS!$B35,'Vensim Variables'!$A:$A,0))</f>
        <v>g pollutant</v>
      </c>
      <c r="I35" t="str">
        <f t="shared" si="0"/>
        <v>VOC</v>
      </c>
      <c r="J35">
        <f>INDEX(NoSettings!$C:$C,MATCH(EPS!$A35,NoSettings!$A:$A,0))</f>
        <v>0</v>
      </c>
      <c r="K35" s="109">
        <f>INDEX(GWP!$C$2:$C$13,MATCH(EPS!I35,GWP!$B$2:$B$13,0))</f>
        <v>5</v>
      </c>
      <c r="L35" s="5">
        <f t="shared" si="1"/>
        <v>0</v>
      </c>
    </row>
    <row r="36" spans="1:12">
      <c r="A36" t="s">
        <v>54</v>
      </c>
      <c r="B36" t="s">
        <v>1</v>
      </c>
      <c r="C36" t="s">
        <v>1701</v>
      </c>
      <c r="D36" t="s">
        <v>1705</v>
      </c>
      <c r="E36" t="s">
        <v>1704</v>
      </c>
      <c r="F36" t="s">
        <v>1746</v>
      </c>
      <c r="H36" t="str">
        <f>INDEX('Vensim Variables'!$B:$B,MATCH(EPS!$B36,'Vensim Variables'!$A:$A,0))</f>
        <v>g pollutant</v>
      </c>
      <c r="I36" t="str">
        <f t="shared" si="0"/>
        <v>VOC</v>
      </c>
      <c r="J36">
        <f>INDEX(NoSettings!$C:$C,MATCH(EPS!$A36,NoSettings!$A:$A,0))</f>
        <v>5048100000</v>
      </c>
      <c r="K36" s="109">
        <f>INDEX(GWP!$C$2:$C$13,MATCH(EPS!I36,GWP!$B$2:$B$13,0))</f>
        <v>5</v>
      </c>
      <c r="L36" s="5">
        <f t="shared" si="1"/>
        <v>2.5240499999999999E-2</v>
      </c>
    </row>
    <row r="37" spans="1:12">
      <c r="A37" t="s">
        <v>55</v>
      </c>
      <c r="B37" t="s">
        <v>1</v>
      </c>
      <c r="C37" t="s">
        <v>1701</v>
      </c>
      <c r="D37" t="s">
        <v>1705</v>
      </c>
      <c r="E37" t="s">
        <v>1704</v>
      </c>
      <c r="F37" t="s">
        <v>1747</v>
      </c>
      <c r="H37" t="str">
        <f>INDEX('Vensim Variables'!$B:$B,MATCH(EPS!$B37,'Vensim Variables'!$A:$A,0))</f>
        <v>g pollutant</v>
      </c>
      <c r="I37" t="str">
        <f t="shared" si="0"/>
        <v>VOC</v>
      </c>
      <c r="J37">
        <f>INDEX(NoSettings!$C:$C,MATCH(EPS!$A37,NoSettings!$A:$A,0))</f>
        <v>0</v>
      </c>
      <c r="K37" s="109">
        <f>INDEX(GWP!$C$2:$C$13,MATCH(EPS!I37,GWP!$B$2:$B$13,0))</f>
        <v>5</v>
      </c>
      <c r="L37" s="5">
        <f t="shared" si="1"/>
        <v>0</v>
      </c>
    </row>
    <row r="38" spans="1:12">
      <c r="A38" t="s">
        <v>56</v>
      </c>
      <c r="B38" t="s">
        <v>1</v>
      </c>
      <c r="C38" t="s">
        <v>1701</v>
      </c>
      <c r="D38" t="s">
        <v>1705</v>
      </c>
      <c r="E38" t="s">
        <v>1704</v>
      </c>
      <c r="F38" t="s">
        <v>1748</v>
      </c>
      <c r="H38" t="str">
        <f>INDEX('Vensim Variables'!$B:$B,MATCH(EPS!$B38,'Vensim Variables'!$A:$A,0))</f>
        <v>g pollutant</v>
      </c>
      <c r="I38" t="str">
        <f t="shared" si="0"/>
        <v>VOC</v>
      </c>
      <c r="J38">
        <f>INDEX(NoSettings!$C:$C,MATCH(EPS!$A38,NoSettings!$A:$A,0))</f>
        <v>0</v>
      </c>
      <c r="K38" s="109">
        <f>INDEX(GWP!$C$2:$C$13,MATCH(EPS!I38,GWP!$B$2:$B$13,0))</f>
        <v>5</v>
      </c>
      <c r="L38" s="5">
        <f t="shared" si="1"/>
        <v>0</v>
      </c>
    </row>
    <row r="39" spans="1:12">
      <c r="A39" t="s">
        <v>57</v>
      </c>
      <c r="B39" t="s">
        <v>1</v>
      </c>
      <c r="C39" t="s">
        <v>1701</v>
      </c>
      <c r="D39" t="s">
        <v>1705</v>
      </c>
      <c r="E39" t="s">
        <v>1704</v>
      </c>
      <c r="F39" t="s">
        <v>1749</v>
      </c>
      <c r="H39" t="str">
        <f>INDEX('Vensim Variables'!$B:$B,MATCH(EPS!$B39,'Vensim Variables'!$A:$A,0))</f>
        <v>g pollutant</v>
      </c>
      <c r="I39" t="str">
        <f t="shared" si="0"/>
        <v>VOC</v>
      </c>
      <c r="J39">
        <f>INDEX(NoSettings!$C:$C,MATCH(EPS!$A39,NoSettings!$A:$A,0))</f>
        <v>0</v>
      </c>
      <c r="K39" s="109">
        <f>INDEX(GWP!$C$2:$C$13,MATCH(EPS!I39,GWP!$B$2:$B$13,0))</f>
        <v>5</v>
      </c>
      <c r="L39" s="5">
        <f t="shared" si="1"/>
        <v>0</v>
      </c>
    </row>
    <row r="40" spans="1:12">
      <c r="A40" t="s">
        <v>58</v>
      </c>
      <c r="B40" t="s">
        <v>1</v>
      </c>
      <c r="C40" t="s">
        <v>1701</v>
      </c>
      <c r="D40" t="s">
        <v>1705</v>
      </c>
      <c r="E40" t="s">
        <v>1704</v>
      </c>
      <c r="F40" t="s">
        <v>1750</v>
      </c>
      <c r="H40" t="str">
        <f>INDEX('Vensim Variables'!$B:$B,MATCH(EPS!$B40,'Vensim Variables'!$A:$A,0))</f>
        <v>g pollutant</v>
      </c>
      <c r="I40" t="str">
        <f t="shared" si="0"/>
        <v>VOC</v>
      </c>
      <c r="J40">
        <f>INDEX(NoSettings!$C:$C,MATCH(EPS!$A40,NoSettings!$A:$A,0))</f>
        <v>6783960</v>
      </c>
      <c r="K40" s="109">
        <f>INDEX(GWP!$C$2:$C$13,MATCH(EPS!I40,GWP!$B$2:$B$13,0))</f>
        <v>5</v>
      </c>
      <c r="L40" s="5">
        <f t="shared" si="1"/>
        <v>3.39198E-5</v>
      </c>
    </row>
    <row r="41" spans="1:12">
      <c r="A41" t="s">
        <v>59</v>
      </c>
      <c r="B41" t="s">
        <v>1</v>
      </c>
      <c r="C41" t="s">
        <v>1701</v>
      </c>
      <c r="D41" t="s">
        <v>1705</v>
      </c>
      <c r="E41" t="s">
        <v>1704</v>
      </c>
      <c r="F41" t="s">
        <v>1751</v>
      </c>
      <c r="H41" t="str">
        <f>INDEX('Vensim Variables'!$B:$B,MATCH(EPS!$B41,'Vensim Variables'!$A:$A,0))</f>
        <v>g pollutant</v>
      </c>
      <c r="I41" t="str">
        <f t="shared" si="0"/>
        <v>VOC</v>
      </c>
      <c r="J41">
        <f>INDEX(NoSettings!$C:$C,MATCH(EPS!$A41,NoSettings!$A:$A,0))</f>
        <v>0</v>
      </c>
      <c r="K41" s="109">
        <f>INDEX(GWP!$C$2:$C$13,MATCH(EPS!I41,GWP!$B$2:$B$13,0))</f>
        <v>5</v>
      </c>
      <c r="L41" s="5">
        <f t="shared" si="1"/>
        <v>0</v>
      </c>
    </row>
    <row r="42" spans="1:12">
      <c r="A42" t="s">
        <v>60</v>
      </c>
      <c r="B42" t="s">
        <v>1</v>
      </c>
      <c r="C42" t="s">
        <v>1701</v>
      </c>
      <c r="D42" t="s">
        <v>1706</v>
      </c>
      <c r="E42" t="s">
        <v>1703</v>
      </c>
      <c r="F42" t="s">
        <v>1742</v>
      </c>
      <c r="H42" t="str">
        <f>INDEX('Vensim Variables'!$B:$B,MATCH(EPS!$B42,'Vensim Variables'!$A:$A,0))</f>
        <v>g pollutant</v>
      </c>
      <c r="I42" t="str">
        <f t="shared" si="0"/>
        <v>CO</v>
      </c>
      <c r="J42">
        <f>INDEX(NoSettings!$C:$C,MATCH(EPS!$A42,NoSettings!$A:$A,0))</f>
        <v>0</v>
      </c>
      <c r="K42" s="109">
        <f>INDEX(GWP!$C$2:$C$13,MATCH(EPS!I42,GWP!$B$2:$B$13,0))</f>
        <v>1.8</v>
      </c>
      <c r="L42" s="5">
        <f t="shared" si="1"/>
        <v>0</v>
      </c>
    </row>
    <row r="43" spans="1:12">
      <c r="A43" t="s">
        <v>61</v>
      </c>
      <c r="B43" t="s">
        <v>1</v>
      </c>
      <c r="C43" t="s">
        <v>1701</v>
      </c>
      <c r="D43" t="s">
        <v>1706</v>
      </c>
      <c r="E43" t="s">
        <v>1703</v>
      </c>
      <c r="F43" t="s">
        <v>1743</v>
      </c>
      <c r="H43" t="str">
        <f>INDEX('Vensim Variables'!$B:$B,MATCH(EPS!$B43,'Vensim Variables'!$A:$A,0))</f>
        <v>g pollutant</v>
      </c>
      <c r="I43" t="str">
        <f t="shared" si="0"/>
        <v>CO</v>
      </c>
      <c r="J43">
        <f>INDEX(NoSettings!$C:$C,MATCH(EPS!$A43,NoSettings!$A:$A,0))</f>
        <v>3338580000</v>
      </c>
      <c r="K43" s="109">
        <f>INDEX(GWP!$C$2:$C$13,MATCH(EPS!I43,GWP!$B$2:$B$13,0))</f>
        <v>1.8</v>
      </c>
      <c r="L43" s="5">
        <f t="shared" si="1"/>
        <v>6.0094440000000001E-3</v>
      </c>
    </row>
    <row r="44" spans="1:12">
      <c r="A44" t="s">
        <v>62</v>
      </c>
      <c r="B44" t="s">
        <v>1</v>
      </c>
      <c r="C44" t="s">
        <v>1701</v>
      </c>
      <c r="D44" t="s">
        <v>1706</v>
      </c>
      <c r="E44" t="s">
        <v>1703</v>
      </c>
      <c r="F44" t="s">
        <v>1744</v>
      </c>
      <c r="H44" t="str">
        <f>INDEX('Vensim Variables'!$B:$B,MATCH(EPS!$B44,'Vensim Variables'!$A:$A,0))</f>
        <v>g pollutant</v>
      </c>
      <c r="I44" t="str">
        <f t="shared" si="0"/>
        <v>CO</v>
      </c>
      <c r="J44">
        <f>INDEX(NoSettings!$C:$C,MATCH(EPS!$A44,NoSettings!$A:$A,0))</f>
        <v>13088800000000</v>
      </c>
      <c r="K44" s="109">
        <f>INDEX(GWP!$C$2:$C$13,MATCH(EPS!I44,GWP!$B$2:$B$13,0))</f>
        <v>1.8</v>
      </c>
      <c r="L44" s="5">
        <f t="shared" si="1"/>
        <v>23.559840000000001</v>
      </c>
    </row>
    <row r="45" spans="1:12">
      <c r="A45" t="s">
        <v>63</v>
      </c>
      <c r="B45" t="s">
        <v>1</v>
      </c>
      <c r="C45" t="s">
        <v>1701</v>
      </c>
      <c r="D45" t="s">
        <v>1706</v>
      </c>
      <c r="E45" t="s">
        <v>1703</v>
      </c>
      <c r="F45" t="s">
        <v>1745</v>
      </c>
      <c r="H45" t="str">
        <f>INDEX('Vensim Variables'!$B:$B,MATCH(EPS!$B45,'Vensim Variables'!$A:$A,0))</f>
        <v>g pollutant</v>
      </c>
      <c r="I45" t="str">
        <f t="shared" si="0"/>
        <v>CO</v>
      </c>
      <c r="J45">
        <f>INDEX(NoSettings!$C:$C,MATCH(EPS!$A45,NoSettings!$A:$A,0))</f>
        <v>59913300000</v>
      </c>
      <c r="K45" s="109">
        <f>INDEX(GWP!$C$2:$C$13,MATCH(EPS!I45,GWP!$B$2:$B$13,0))</f>
        <v>1.8</v>
      </c>
      <c r="L45" s="5">
        <f t="shared" si="1"/>
        <v>0.10784394</v>
      </c>
    </row>
    <row r="46" spans="1:12">
      <c r="A46" t="s">
        <v>64</v>
      </c>
      <c r="B46" t="s">
        <v>1</v>
      </c>
      <c r="C46" t="s">
        <v>1701</v>
      </c>
      <c r="D46" t="s">
        <v>1706</v>
      </c>
      <c r="E46" t="s">
        <v>1703</v>
      </c>
      <c r="F46" t="s">
        <v>1746</v>
      </c>
      <c r="H46" t="str">
        <f>INDEX('Vensim Variables'!$B:$B,MATCH(EPS!$B46,'Vensim Variables'!$A:$A,0))</f>
        <v>g pollutant</v>
      </c>
      <c r="I46" t="str">
        <f t="shared" si="0"/>
        <v>CO</v>
      </c>
      <c r="J46">
        <f>INDEX(NoSettings!$C:$C,MATCH(EPS!$A46,NoSettings!$A:$A,0))</f>
        <v>731784000000</v>
      </c>
      <c r="K46" s="109">
        <f>INDEX(GWP!$C$2:$C$13,MATCH(EPS!I46,GWP!$B$2:$B$13,0))</f>
        <v>1.8</v>
      </c>
      <c r="L46" s="5">
        <f t="shared" si="1"/>
        <v>1.3172112</v>
      </c>
    </row>
    <row r="47" spans="1:12">
      <c r="A47" t="s">
        <v>65</v>
      </c>
      <c r="B47" t="s">
        <v>1</v>
      </c>
      <c r="C47" t="s">
        <v>1701</v>
      </c>
      <c r="D47" t="s">
        <v>1706</v>
      </c>
      <c r="E47" t="s">
        <v>1703</v>
      </c>
      <c r="F47" t="s">
        <v>1747</v>
      </c>
      <c r="H47" t="str">
        <f>INDEX('Vensim Variables'!$B:$B,MATCH(EPS!$B47,'Vensim Variables'!$A:$A,0))</f>
        <v>g pollutant</v>
      </c>
      <c r="I47" t="str">
        <f t="shared" si="0"/>
        <v>CO</v>
      </c>
      <c r="J47">
        <f>INDEX(NoSettings!$C:$C,MATCH(EPS!$A47,NoSettings!$A:$A,0))</f>
        <v>4876810000</v>
      </c>
      <c r="K47" s="109">
        <f>INDEX(GWP!$C$2:$C$13,MATCH(EPS!I47,GWP!$B$2:$B$13,0))</f>
        <v>1.8</v>
      </c>
      <c r="L47" s="5">
        <f t="shared" si="1"/>
        <v>8.7782580000000006E-3</v>
      </c>
    </row>
    <row r="48" spans="1:12">
      <c r="A48" t="s">
        <v>66</v>
      </c>
      <c r="B48" t="s">
        <v>1</v>
      </c>
      <c r="C48" t="s">
        <v>1701</v>
      </c>
      <c r="D48" t="s">
        <v>1706</v>
      </c>
      <c r="E48" t="s">
        <v>1703</v>
      </c>
      <c r="F48" t="s">
        <v>1748</v>
      </c>
      <c r="H48" t="str">
        <f>INDEX('Vensim Variables'!$B:$B,MATCH(EPS!$B48,'Vensim Variables'!$A:$A,0))</f>
        <v>g pollutant</v>
      </c>
      <c r="I48" t="str">
        <f t="shared" si="0"/>
        <v>CO</v>
      </c>
      <c r="J48">
        <f>INDEX(NoSettings!$C:$C,MATCH(EPS!$A48,NoSettings!$A:$A,0))</f>
        <v>0</v>
      </c>
      <c r="K48" s="109">
        <f>INDEX(GWP!$C$2:$C$13,MATCH(EPS!I48,GWP!$B$2:$B$13,0))</f>
        <v>1.8</v>
      </c>
      <c r="L48" s="5">
        <f t="shared" si="1"/>
        <v>0</v>
      </c>
    </row>
    <row r="49" spans="1:12">
      <c r="A49" t="s">
        <v>67</v>
      </c>
      <c r="B49" t="s">
        <v>1</v>
      </c>
      <c r="C49" t="s">
        <v>1701</v>
      </c>
      <c r="D49" t="s">
        <v>1706</v>
      </c>
      <c r="E49" t="s">
        <v>1703</v>
      </c>
      <c r="F49" t="s">
        <v>1749</v>
      </c>
      <c r="H49" t="str">
        <f>INDEX('Vensim Variables'!$B:$B,MATCH(EPS!$B49,'Vensim Variables'!$A:$A,0))</f>
        <v>g pollutant</v>
      </c>
      <c r="I49" t="str">
        <f t="shared" si="0"/>
        <v>CO</v>
      </c>
      <c r="J49">
        <f>INDEX(NoSettings!$C:$C,MATCH(EPS!$A49,NoSettings!$A:$A,0))</f>
        <v>0</v>
      </c>
      <c r="K49" s="109">
        <f>INDEX(GWP!$C$2:$C$13,MATCH(EPS!I49,GWP!$B$2:$B$13,0))</f>
        <v>1.8</v>
      </c>
      <c r="L49" s="5">
        <f t="shared" si="1"/>
        <v>0</v>
      </c>
    </row>
    <row r="50" spans="1:12">
      <c r="A50" t="s">
        <v>68</v>
      </c>
      <c r="B50" t="s">
        <v>1</v>
      </c>
      <c r="C50" t="s">
        <v>1701</v>
      </c>
      <c r="D50" t="s">
        <v>1706</v>
      </c>
      <c r="E50" t="s">
        <v>1703</v>
      </c>
      <c r="F50" t="s">
        <v>1750</v>
      </c>
      <c r="H50" t="str">
        <f>INDEX('Vensim Variables'!$B:$B,MATCH(EPS!$B50,'Vensim Variables'!$A:$A,0))</f>
        <v>g pollutant</v>
      </c>
      <c r="I50" t="str">
        <f t="shared" si="0"/>
        <v>CO</v>
      </c>
      <c r="J50">
        <f>INDEX(NoSettings!$C:$C,MATCH(EPS!$A50,NoSettings!$A:$A,0))</f>
        <v>3669660000</v>
      </c>
      <c r="K50" s="109">
        <f>INDEX(GWP!$C$2:$C$13,MATCH(EPS!I50,GWP!$B$2:$B$13,0))</f>
        <v>1.8</v>
      </c>
      <c r="L50" s="5">
        <f t="shared" si="1"/>
        <v>6.6053880000000002E-3</v>
      </c>
    </row>
    <row r="51" spans="1:12">
      <c r="A51" t="s">
        <v>69</v>
      </c>
      <c r="B51" t="s">
        <v>1</v>
      </c>
      <c r="C51" t="s">
        <v>1701</v>
      </c>
      <c r="D51" t="s">
        <v>1706</v>
      </c>
      <c r="E51" t="s">
        <v>1703</v>
      </c>
      <c r="F51" t="s">
        <v>1751</v>
      </c>
      <c r="H51" t="str">
        <f>INDEX('Vensim Variables'!$B:$B,MATCH(EPS!$B51,'Vensim Variables'!$A:$A,0))</f>
        <v>g pollutant</v>
      </c>
      <c r="I51" t="str">
        <f t="shared" si="0"/>
        <v>CO</v>
      </c>
      <c r="J51">
        <f>INDEX(NoSettings!$C:$C,MATCH(EPS!$A51,NoSettings!$A:$A,0))</f>
        <v>0</v>
      </c>
      <c r="K51" s="109">
        <f>INDEX(GWP!$C$2:$C$13,MATCH(EPS!I51,GWP!$B$2:$B$13,0))</f>
        <v>1.8</v>
      </c>
      <c r="L51" s="5">
        <f t="shared" si="1"/>
        <v>0</v>
      </c>
    </row>
    <row r="52" spans="1:12">
      <c r="A52" t="s">
        <v>70</v>
      </c>
      <c r="B52" t="s">
        <v>1</v>
      </c>
      <c r="C52" t="s">
        <v>1701</v>
      </c>
      <c r="D52" t="s">
        <v>1706</v>
      </c>
      <c r="E52" t="s">
        <v>1704</v>
      </c>
      <c r="F52" t="s">
        <v>1742</v>
      </c>
      <c r="H52" t="str">
        <f>INDEX('Vensim Variables'!$B:$B,MATCH(EPS!$B52,'Vensim Variables'!$A:$A,0))</f>
        <v>g pollutant</v>
      </c>
      <c r="I52" t="str">
        <f t="shared" si="0"/>
        <v>CO</v>
      </c>
      <c r="J52">
        <f>INDEX(NoSettings!$C:$C,MATCH(EPS!$A52,NoSettings!$A:$A,0))</f>
        <v>0</v>
      </c>
      <c r="K52" s="109">
        <f>INDEX(GWP!$C$2:$C$13,MATCH(EPS!I52,GWP!$B$2:$B$13,0))</f>
        <v>1.8</v>
      </c>
      <c r="L52" s="5">
        <f t="shared" si="1"/>
        <v>0</v>
      </c>
    </row>
    <row r="53" spans="1:12">
      <c r="A53" t="s">
        <v>71</v>
      </c>
      <c r="B53" t="s">
        <v>1</v>
      </c>
      <c r="C53" t="s">
        <v>1701</v>
      </c>
      <c r="D53" t="s">
        <v>1706</v>
      </c>
      <c r="E53" t="s">
        <v>1704</v>
      </c>
      <c r="F53" t="s">
        <v>1743</v>
      </c>
      <c r="H53" t="str">
        <f>INDEX('Vensim Variables'!$B:$B,MATCH(EPS!$B53,'Vensim Variables'!$A:$A,0))</f>
        <v>g pollutant</v>
      </c>
      <c r="I53" t="str">
        <f t="shared" si="0"/>
        <v>CO</v>
      </c>
      <c r="J53">
        <f>INDEX(NoSettings!$C:$C,MATCH(EPS!$A53,NoSettings!$A:$A,0))</f>
        <v>508096000</v>
      </c>
      <c r="K53" s="109">
        <f>INDEX(GWP!$C$2:$C$13,MATCH(EPS!I53,GWP!$B$2:$B$13,0))</f>
        <v>1.8</v>
      </c>
      <c r="L53" s="5">
        <f t="shared" si="1"/>
        <v>9.1457280000000005E-4</v>
      </c>
    </row>
    <row r="54" spans="1:12">
      <c r="A54" t="s">
        <v>72</v>
      </c>
      <c r="B54" t="s">
        <v>1</v>
      </c>
      <c r="C54" t="s">
        <v>1701</v>
      </c>
      <c r="D54" t="s">
        <v>1706</v>
      </c>
      <c r="E54" t="s">
        <v>1704</v>
      </c>
      <c r="F54" t="s">
        <v>1744</v>
      </c>
      <c r="H54" t="str">
        <f>INDEX('Vensim Variables'!$B:$B,MATCH(EPS!$B54,'Vensim Variables'!$A:$A,0))</f>
        <v>g pollutant</v>
      </c>
      <c r="I54" t="str">
        <f t="shared" si="0"/>
        <v>CO</v>
      </c>
      <c r="J54">
        <f>INDEX(NoSettings!$C:$C,MATCH(EPS!$A54,NoSettings!$A:$A,0))</f>
        <v>965667000000</v>
      </c>
      <c r="K54" s="109">
        <f>INDEX(GWP!$C$2:$C$13,MATCH(EPS!I54,GWP!$B$2:$B$13,0))</f>
        <v>1.8</v>
      </c>
      <c r="L54" s="5">
        <f t="shared" si="1"/>
        <v>1.7382006000000001</v>
      </c>
    </row>
    <row r="55" spans="1:12">
      <c r="A55" t="s">
        <v>73</v>
      </c>
      <c r="B55" t="s">
        <v>1</v>
      </c>
      <c r="C55" t="s">
        <v>1701</v>
      </c>
      <c r="D55" t="s">
        <v>1706</v>
      </c>
      <c r="E55" t="s">
        <v>1704</v>
      </c>
      <c r="F55" t="s">
        <v>1745</v>
      </c>
      <c r="H55" t="str">
        <f>INDEX('Vensim Variables'!$B:$B,MATCH(EPS!$B55,'Vensim Variables'!$A:$A,0))</f>
        <v>g pollutant</v>
      </c>
      <c r="I55" t="str">
        <f t="shared" si="0"/>
        <v>CO</v>
      </c>
      <c r="J55">
        <f>INDEX(NoSettings!$C:$C,MATCH(EPS!$A55,NoSettings!$A:$A,0))</f>
        <v>0</v>
      </c>
      <c r="K55" s="109">
        <f>INDEX(GWP!$C$2:$C$13,MATCH(EPS!I55,GWP!$B$2:$B$13,0))</f>
        <v>1.8</v>
      </c>
      <c r="L55" s="5">
        <f t="shared" si="1"/>
        <v>0</v>
      </c>
    </row>
    <row r="56" spans="1:12">
      <c r="A56" t="s">
        <v>74</v>
      </c>
      <c r="B56" t="s">
        <v>1</v>
      </c>
      <c r="C56" t="s">
        <v>1701</v>
      </c>
      <c r="D56" t="s">
        <v>1706</v>
      </c>
      <c r="E56" t="s">
        <v>1704</v>
      </c>
      <c r="F56" t="s">
        <v>1746</v>
      </c>
      <c r="H56" t="str">
        <f>INDEX('Vensim Variables'!$B:$B,MATCH(EPS!$B56,'Vensim Variables'!$A:$A,0))</f>
        <v>g pollutant</v>
      </c>
      <c r="I56" t="str">
        <f t="shared" si="0"/>
        <v>CO</v>
      </c>
      <c r="J56">
        <f>INDEX(NoSettings!$C:$C,MATCH(EPS!$A56,NoSettings!$A:$A,0))</f>
        <v>60561500000</v>
      </c>
      <c r="K56" s="109">
        <f>INDEX(GWP!$C$2:$C$13,MATCH(EPS!I56,GWP!$B$2:$B$13,0))</f>
        <v>1.8</v>
      </c>
      <c r="L56" s="5">
        <f t="shared" si="1"/>
        <v>0.1090107</v>
      </c>
    </row>
    <row r="57" spans="1:12">
      <c r="A57" t="s">
        <v>75</v>
      </c>
      <c r="B57" t="s">
        <v>1</v>
      </c>
      <c r="C57" t="s">
        <v>1701</v>
      </c>
      <c r="D57" t="s">
        <v>1706</v>
      </c>
      <c r="E57" t="s">
        <v>1704</v>
      </c>
      <c r="F57" t="s">
        <v>1747</v>
      </c>
      <c r="H57" t="str">
        <f>INDEX('Vensim Variables'!$B:$B,MATCH(EPS!$B57,'Vensim Variables'!$A:$A,0))</f>
        <v>g pollutant</v>
      </c>
      <c r="I57" t="str">
        <f t="shared" si="0"/>
        <v>CO</v>
      </c>
      <c r="J57">
        <f>INDEX(NoSettings!$C:$C,MATCH(EPS!$A57,NoSettings!$A:$A,0))</f>
        <v>0</v>
      </c>
      <c r="K57" s="109">
        <f>INDEX(GWP!$C$2:$C$13,MATCH(EPS!I57,GWP!$B$2:$B$13,0))</f>
        <v>1.8</v>
      </c>
      <c r="L57" s="5">
        <f t="shared" si="1"/>
        <v>0</v>
      </c>
    </row>
    <row r="58" spans="1:12">
      <c r="A58" t="s">
        <v>76</v>
      </c>
      <c r="B58" t="s">
        <v>1</v>
      </c>
      <c r="C58" t="s">
        <v>1701</v>
      </c>
      <c r="D58" t="s">
        <v>1706</v>
      </c>
      <c r="E58" t="s">
        <v>1704</v>
      </c>
      <c r="F58" t="s">
        <v>1748</v>
      </c>
      <c r="H58" t="str">
        <f>INDEX('Vensim Variables'!$B:$B,MATCH(EPS!$B58,'Vensim Variables'!$A:$A,0))</f>
        <v>g pollutant</v>
      </c>
      <c r="I58" t="str">
        <f t="shared" si="0"/>
        <v>CO</v>
      </c>
      <c r="J58">
        <f>INDEX(NoSettings!$C:$C,MATCH(EPS!$A58,NoSettings!$A:$A,0))</f>
        <v>0</v>
      </c>
      <c r="K58" s="109">
        <f>INDEX(GWP!$C$2:$C$13,MATCH(EPS!I58,GWP!$B$2:$B$13,0))</f>
        <v>1.8</v>
      </c>
      <c r="L58" s="5">
        <f t="shared" si="1"/>
        <v>0</v>
      </c>
    </row>
    <row r="59" spans="1:12">
      <c r="A59" t="s">
        <v>77</v>
      </c>
      <c r="B59" t="s">
        <v>1</v>
      </c>
      <c r="C59" t="s">
        <v>1701</v>
      </c>
      <c r="D59" t="s">
        <v>1706</v>
      </c>
      <c r="E59" t="s">
        <v>1704</v>
      </c>
      <c r="F59" t="s">
        <v>1749</v>
      </c>
      <c r="H59" t="str">
        <f>INDEX('Vensim Variables'!$B:$B,MATCH(EPS!$B59,'Vensim Variables'!$A:$A,0))</f>
        <v>g pollutant</v>
      </c>
      <c r="I59" t="str">
        <f t="shared" si="0"/>
        <v>CO</v>
      </c>
      <c r="J59">
        <f>INDEX(NoSettings!$C:$C,MATCH(EPS!$A59,NoSettings!$A:$A,0))</f>
        <v>0</v>
      </c>
      <c r="K59" s="109">
        <f>INDEX(GWP!$C$2:$C$13,MATCH(EPS!I59,GWP!$B$2:$B$13,0))</f>
        <v>1.8</v>
      </c>
      <c r="L59" s="5">
        <f t="shared" si="1"/>
        <v>0</v>
      </c>
    </row>
    <row r="60" spans="1:12">
      <c r="A60" t="s">
        <v>78</v>
      </c>
      <c r="B60" t="s">
        <v>1</v>
      </c>
      <c r="C60" t="s">
        <v>1701</v>
      </c>
      <c r="D60" t="s">
        <v>1706</v>
      </c>
      <c r="E60" t="s">
        <v>1704</v>
      </c>
      <c r="F60" t="s">
        <v>1750</v>
      </c>
      <c r="H60" t="str">
        <f>INDEX('Vensim Variables'!$B:$B,MATCH(EPS!$B60,'Vensim Variables'!$A:$A,0))</f>
        <v>g pollutant</v>
      </c>
      <c r="I60" t="str">
        <f t="shared" si="0"/>
        <v>CO</v>
      </c>
      <c r="J60">
        <f>INDEX(NoSettings!$C:$C,MATCH(EPS!$A60,NoSettings!$A:$A,0))</f>
        <v>89650700</v>
      </c>
      <c r="K60" s="109">
        <f>INDEX(GWP!$C$2:$C$13,MATCH(EPS!I60,GWP!$B$2:$B$13,0))</f>
        <v>1.8</v>
      </c>
      <c r="L60" s="5">
        <f t="shared" si="1"/>
        <v>1.6137125999999999E-4</v>
      </c>
    </row>
    <row r="61" spans="1:12">
      <c r="A61" t="s">
        <v>79</v>
      </c>
      <c r="B61" t="s">
        <v>1</v>
      </c>
      <c r="C61" t="s">
        <v>1701</v>
      </c>
      <c r="D61" t="s">
        <v>1706</v>
      </c>
      <c r="E61" t="s">
        <v>1704</v>
      </c>
      <c r="F61" t="s">
        <v>1751</v>
      </c>
      <c r="H61" t="str">
        <f>INDEX('Vensim Variables'!$B:$B,MATCH(EPS!$B61,'Vensim Variables'!$A:$A,0))</f>
        <v>g pollutant</v>
      </c>
      <c r="I61" t="str">
        <f t="shared" si="0"/>
        <v>CO</v>
      </c>
      <c r="J61">
        <f>INDEX(NoSettings!$C:$C,MATCH(EPS!$A61,NoSettings!$A:$A,0))</f>
        <v>0</v>
      </c>
      <c r="K61" s="109">
        <f>INDEX(GWP!$C$2:$C$13,MATCH(EPS!I61,GWP!$B$2:$B$13,0))</f>
        <v>1.8</v>
      </c>
      <c r="L61" s="5">
        <f t="shared" si="1"/>
        <v>0</v>
      </c>
    </row>
    <row r="62" spans="1:12">
      <c r="A62" t="s">
        <v>80</v>
      </c>
      <c r="B62" t="s">
        <v>1</v>
      </c>
      <c r="C62" t="s">
        <v>1701</v>
      </c>
      <c r="D62" t="s">
        <v>1707</v>
      </c>
      <c r="E62" t="s">
        <v>1703</v>
      </c>
      <c r="F62" t="s">
        <v>1742</v>
      </c>
      <c r="H62" t="str">
        <f>INDEX('Vensim Variables'!$B:$B,MATCH(EPS!$B62,'Vensim Variables'!$A:$A,0))</f>
        <v>g pollutant</v>
      </c>
      <c r="I62" t="str">
        <f t="shared" si="0"/>
        <v>NOx</v>
      </c>
      <c r="J62">
        <f>INDEX(NoSettings!$C:$C,MATCH(EPS!$A62,NoSettings!$A:$A,0))</f>
        <v>0</v>
      </c>
      <c r="K62" s="109">
        <f>INDEX(GWP!$C$2:$C$13,MATCH(EPS!I62,GWP!$B$2:$B$13,0))</f>
        <v>-8.1999999999999993</v>
      </c>
      <c r="L62" s="5">
        <f t="shared" si="1"/>
        <v>0</v>
      </c>
    </row>
    <row r="63" spans="1:12">
      <c r="A63" t="s">
        <v>81</v>
      </c>
      <c r="B63" t="s">
        <v>1</v>
      </c>
      <c r="C63" t="s">
        <v>1701</v>
      </c>
      <c r="D63" t="s">
        <v>1707</v>
      </c>
      <c r="E63" t="s">
        <v>1703</v>
      </c>
      <c r="F63" t="s">
        <v>1743</v>
      </c>
      <c r="H63" t="str">
        <f>INDEX('Vensim Variables'!$B:$B,MATCH(EPS!$B63,'Vensim Variables'!$A:$A,0))</f>
        <v>g pollutant</v>
      </c>
      <c r="I63" t="str">
        <f t="shared" si="0"/>
        <v>NOx</v>
      </c>
      <c r="J63">
        <f>INDEX(NoSettings!$C:$C,MATCH(EPS!$A63,NoSettings!$A:$A,0))</f>
        <v>148236000</v>
      </c>
      <c r="K63" s="109">
        <f>INDEX(GWP!$C$2:$C$13,MATCH(EPS!I63,GWP!$B$2:$B$13,0))</f>
        <v>-8.1999999999999993</v>
      </c>
      <c r="L63" s="5">
        <f t="shared" si="1"/>
        <v>-1.2155352000000001E-3</v>
      </c>
    </row>
    <row r="64" spans="1:12">
      <c r="A64" t="s">
        <v>82</v>
      </c>
      <c r="B64" t="s">
        <v>1</v>
      </c>
      <c r="C64" t="s">
        <v>1701</v>
      </c>
      <c r="D64" t="s">
        <v>1707</v>
      </c>
      <c r="E64" t="s">
        <v>1703</v>
      </c>
      <c r="F64" t="s">
        <v>1744</v>
      </c>
      <c r="H64" t="str">
        <f>INDEX('Vensim Variables'!$B:$B,MATCH(EPS!$B64,'Vensim Variables'!$A:$A,0))</f>
        <v>g pollutant</v>
      </c>
      <c r="I64" t="str">
        <f t="shared" si="0"/>
        <v>NOx</v>
      </c>
      <c r="J64">
        <f>INDEX(NoSettings!$C:$C,MATCH(EPS!$A64,NoSettings!$A:$A,0))</f>
        <v>1365930000000</v>
      </c>
      <c r="K64" s="109">
        <f>INDEX(GWP!$C$2:$C$13,MATCH(EPS!I64,GWP!$B$2:$B$13,0))</f>
        <v>-8.1999999999999993</v>
      </c>
      <c r="L64" s="5">
        <f t="shared" si="1"/>
        <v>-11.200626</v>
      </c>
    </row>
    <row r="65" spans="1:12">
      <c r="A65" t="s">
        <v>83</v>
      </c>
      <c r="B65" t="s">
        <v>1</v>
      </c>
      <c r="C65" t="s">
        <v>1701</v>
      </c>
      <c r="D65" t="s">
        <v>1707</v>
      </c>
      <c r="E65" t="s">
        <v>1703</v>
      </c>
      <c r="F65" t="s">
        <v>1745</v>
      </c>
      <c r="H65" t="str">
        <f>INDEX('Vensim Variables'!$B:$B,MATCH(EPS!$B65,'Vensim Variables'!$A:$A,0))</f>
        <v>g pollutant</v>
      </c>
      <c r="I65" t="str">
        <f t="shared" si="0"/>
        <v>NOx</v>
      </c>
      <c r="J65">
        <f>INDEX(NoSettings!$C:$C,MATCH(EPS!$A65,NoSettings!$A:$A,0))</f>
        <v>24491500000</v>
      </c>
      <c r="K65" s="109">
        <f>INDEX(GWP!$C$2:$C$13,MATCH(EPS!I65,GWP!$B$2:$B$13,0))</f>
        <v>-8.1999999999999993</v>
      </c>
      <c r="L65" s="5">
        <f t="shared" si="1"/>
        <v>-0.20083029999999996</v>
      </c>
    </row>
    <row r="66" spans="1:12">
      <c r="A66" t="s">
        <v>84</v>
      </c>
      <c r="B66" t="s">
        <v>1</v>
      </c>
      <c r="C66" t="s">
        <v>1701</v>
      </c>
      <c r="D66" t="s">
        <v>1707</v>
      </c>
      <c r="E66" t="s">
        <v>1703</v>
      </c>
      <c r="F66" t="s">
        <v>1746</v>
      </c>
      <c r="H66" t="str">
        <f>INDEX('Vensim Variables'!$B:$B,MATCH(EPS!$B66,'Vensim Variables'!$A:$A,0))</f>
        <v>g pollutant</v>
      </c>
      <c r="I66" t="str">
        <f t="shared" si="0"/>
        <v>NOx</v>
      </c>
      <c r="J66">
        <f>INDEX(NoSettings!$C:$C,MATCH(EPS!$A66,NoSettings!$A:$A,0))</f>
        <v>76368000000</v>
      </c>
      <c r="K66" s="109">
        <f>INDEX(GWP!$C$2:$C$13,MATCH(EPS!I66,GWP!$B$2:$B$13,0))</f>
        <v>-8.1999999999999993</v>
      </c>
      <c r="L66" s="5">
        <f t="shared" si="1"/>
        <v>-0.62621760000000004</v>
      </c>
    </row>
    <row r="67" spans="1:12">
      <c r="A67" t="s">
        <v>85</v>
      </c>
      <c r="B67" t="s">
        <v>1</v>
      </c>
      <c r="C67" t="s">
        <v>1701</v>
      </c>
      <c r="D67" t="s">
        <v>1707</v>
      </c>
      <c r="E67" t="s">
        <v>1703</v>
      </c>
      <c r="F67" t="s">
        <v>1747</v>
      </c>
      <c r="H67" t="str">
        <f>INDEX('Vensim Variables'!$B:$B,MATCH(EPS!$B67,'Vensim Variables'!$A:$A,0))</f>
        <v>g pollutant</v>
      </c>
      <c r="I67" t="str">
        <f t="shared" ref="I67:I130" si="2">IF(OR(C67="CO2",C67="CH4",C67="N2O",C67="F gases",C67="VOC",C67="CO",C67="NOx",C67="PM10",C67="PM25",C67="SOx",C67="BC",C67="OC"),C67,IF(OR(D67="CO2",D67="CH4",D67="N2O",D67="F gases",D67="VOC",D67="CO",D67="NOx",D67="PM10",D67="PM25",D67="SOx",D67="BC",D67="OC"),D67,IF(OR(E67="CO2",E67="CH4",E67="N2O",E67="F gases",E67="VOC",E67="CO",E67="NOx",E67="PM10",E67="PM25",E67="SOx",E67="BC",E67="OC"),E67,"NA")))</f>
        <v>NOx</v>
      </c>
      <c r="J67">
        <f>INDEX(NoSettings!$C:$C,MATCH(EPS!$A67,NoSettings!$A:$A,0))</f>
        <v>1993560000</v>
      </c>
      <c r="K67" s="109">
        <f>INDEX(GWP!$C$2:$C$13,MATCH(EPS!I67,GWP!$B$2:$B$13,0))</f>
        <v>-8.1999999999999993</v>
      </c>
      <c r="L67" s="5">
        <f t="shared" ref="L67:L130" si="3">IF(H67="g pollutant",K67*J67/10^12,IF(H67="MMTCO2e",J67,IF(H67="MWh",J67,0)))</f>
        <v>-1.6347191999999997E-2</v>
      </c>
    </row>
    <row r="68" spans="1:12">
      <c r="A68" t="s">
        <v>86</v>
      </c>
      <c r="B68" t="s">
        <v>1</v>
      </c>
      <c r="C68" t="s">
        <v>1701</v>
      </c>
      <c r="D68" t="s">
        <v>1707</v>
      </c>
      <c r="E68" t="s">
        <v>1703</v>
      </c>
      <c r="F68" t="s">
        <v>1748</v>
      </c>
      <c r="H68" t="str">
        <f>INDEX('Vensim Variables'!$B:$B,MATCH(EPS!$B68,'Vensim Variables'!$A:$A,0))</f>
        <v>g pollutant</v>
      </c>
      <c r="I68" t="str">
        <f t="shared" si="2"/>
        <v>NOx</v>
      </c>
      <c r="J68">
        <f>INDEX(NoSettings!$C:$C,MATCH(EPS!$A68,NoSettings!$A:$A,0))</f>
        <v>0</v>
      </c>
      <c r="K68" s="109">
        <f>INDEX(GWP!$C$2:$C$13,MATCH(EPS!I68,GWP!$B$2:$B$13,0))</f>
        <v>-8.1999999999999993</v>
      </c>
      <c r="L68" s="5">
        <f t="shared" si="3"/>
        <v>0</v>
      </c>
    </row>
    <row r="69" spans="1:12">
      <c r="A69" t="s">
        <v>87</v>
      </c>
      <c r="B69" t="s">
        <v>1</v>
      </c>
      <c r="C69" t="s">
        <v>1701</v>
      </c>
      <c r="D69" t="s">
        <v>1707</v>
      </c>
      <c r="E69" t="s">
        <v>1703</v>
      </c>
      <c r="F69" t="s">
        <v>1749</v>
      </c>
      <c r="H69" t="str">
        <f>INDEX('Vensim Variables'!$B:$B,MATCH(EPS!$B69,'Vensim Variables'!$A:$A,0))</f>
        <v>g pollutant</v>
      </c>
      <c r="I69" t="str">
        <f t="shared" si="2"/>
        <v>NOx</v>
      </c>
      <c r="J69">
        <f>INDEX(NoSettings!$C:$C,MATCH(EPS!$A69,NoSettings!$A:$A,0))</f>
        <v>0</v>
      </c>
      <c r="K69" s="109">
        <f>INDEX(GWP!$C$2:$C$13,MATCH(EPS!I69,GWP!$B$2:$B$13,0))</f>
        <v>-8.1999999999999993</v>
      </c>
      <c r="L69" s="5">
        <f t="shared" si="3"/>
        <v>0</v>
      </c>
    </row>
    <row r="70" spans="1:12">
      <c r="A70" t="s">
        <v>88</v>
      </c>
      <c r="B70" t="s">
        <v>1</v>
      </c>
      <c r="C70" t="s">
        <v>1701</v>
      </c>
      <c r="D70" t="s">
        <v>1707</v>
      </c>
      <c r="E70" t="s">
        <v>1703</v>
      </c>
      <c r="F70" t="s">
        <v>1750</v>
      </c>
      <c r="H70" t="str">
        <f>INDEX('Vensim Variables'!$B:$B,MATCH(EPS!$B70,'Vensim Variables'!$A:$A,0))</f>
        <v>g pollutant</v>
      </c>
      <c r="I70" t="str">
        <f t="shared" si="2"/>
        <v>NOx</v>
      </c>
      <c r="J70">
        <f>INDEX(NoSettings!$C:$C,MATCH(EPS!$A70,NoSettings!$A:$A,0))</f>
        <v>162940000</v>
      </c>
      <c r="K70" s="109">
        <f>INDEX(GWP!$C$2:$C$13,MATCH(EPS!I70,GWP!$B$2:$B$13,0))</f>
        <v>-8.1999999999999993</v>
      </c>
      <c r="L70" s="5">
        <f t="shared" si="3"/>
        <v>-1.3361079999999999E-3</v>
      </c>
    </row>
    <row r="71" spans="1:12">
      <c r="A71" t="s">
        <v>89</v>
      </c>
      <c r="B71" t="s">
        <v>1</v>
      </c>
      <c r="C71" t="s">
        <v>1701</v>
      </c>
      <c r="D71" t="s">
        <v>1707</v>
      </c>
      <c r="E71" t="s">
        <v>1703</v>
      </c>
      <c r="F71" t="s">
        <v>1751</v>
      </c>
      <c r="H71" t="str">
        <f>INDEX('Vensim Variables'!$B:$B,MATCH(EPS!$B71,'Vensim Variables'!$A:$A,0))</f>
        <v>g pollutant</v>
      </c>
      <c r="I71" t="str">
        <f t="shared" si="2"/>
        <v>NOx</v>
      </c>
      <c r="J71">
        <f>INDEX(NoSettings!$C:$C,MATCH(EPS!$A71,NoSettings!$A:$A,0))</f>
        <v>0</v>
      </c>
      <c r="K71" s="109">
        <f>INDEX(GWP!$C$2:$C$13,MATCH(EPS!I71,GWP!$B$2:$B$13,0))</f>
        <v>-8.1999999999999993</v>
      </c>
      <c r="L71" s="5">
        <f t="shared" si="3"/>
        <v>0</v>
      </c>
    </row>
    <row r="72" spans="1:12">
      <c r="A72" t="s">
        <v>90</v>
      </c>
      <c r="B72" t="s">
        <v>1</v>
      </c>
      <c r="C72" t="s">
        <v>1701</v>
      </c>
      <c r="D72" t="s">
        <v>1707</v>
      </c>
      <c r="E72" t="s">
        <v>1704</v>
      </c>
      <c r="F72" t="s">
        <v>1742</v>
      </c>
      <c r="H72" t="str">
        <f>INDEX('Vensim Variables'!$B:$B,MATCH(EPS!$B72,'Vensim Variables'!$A:$A,0))</f>
        <v>g pollutant</v>
      </c>
      <c r="I72" t="str">
        <f t="shared" si="2"/>
        <v>NOx</v>
      </c>
      <c r="J72">
        <f>INDEX(NoSettings!$C:$C,MATCH(EPS!$A72,NoSettings!$A:$A,0))</f>
        <v>0</v>
      </c>
      <c r="K72" s="109">
        <f>INDEX(GWP!$C$2:$C$13,MATCH(EPS!I72,GWP!$B$2:$B$13,0))</f>
        <v>-8.1999999999999993</v>
      </c>
      <c r="L72" s="5">
        <f t="shared" si="3"/>
        <v>0</v>
      </c>
    </row>
    <row r="73" spans="1:12">
      <c r="A73" t="s">
        <v>91</v>
      </c>
      <c r="B73" t="s">
        <v>1</v>
      </c>
      <c r="C73" t="s">
        <v>1701</v>
      </c>
      <c r="D73" t="s">
        <v>1707</v>
      </c>
      <c r="E73" t="s">
        <v>1704</v>
      </c>
      <c r="F73" t="s">
        <v>1743</v>
      </c>
      <c r="H73" t="str">
        <f>INDEX('Vensim Variables'!$B:$B,MATCH(EPS!$B73,'Vensim Variables'!$A:$A,0))</f>
        <v>g pollutant</v>
      </c>
      <c r="I73" t="str">
        <f t="shared" si="2"/>
        <v>NOx</v>
      </c>
      <c r="J73">
        <f>INDEX(NoSettings!$C:$C,MATCH(EPS!$A73,NoSettings!$A:$A,0))</f>
        <v>22560000</v>
      </c>
      <c r="K73" s="109">
        <f>INDEX(GWP!$C$2:$C$13,MATCH(EPS!I73,GWP!$B$2:$B$13,0))</f>
        <v>-8.1999999999999993</v>
      </c>
      <c r="L73" s="5">
        <f t="shared" si="3"/>
        <v>-1.8499199999999998E-4</v>
      </c>
    </row>
    <row r="74" spans="1:12">
      <c r="A74" t="s">
        <v>92</v>
      </c>
      <c r="B74" t="s">
        <v>1</v>
      </c>
      <c r="C74" t="s">
        <v>1701</v>
      </c>
      <c r="D74" t="s">
        <v>1707</v>
      </c>
      <c r="E74" t="s">
        <v>1704</v>
      </c>
      <c r="F74" t="s">
        <v>1744</v>
      </c>
      <c r="H74" t="str">
        <f>INDEX('Vensim Variables'!$B:$B,MATCH(EPS!$B74,'Vensim Variables'!$A:$A,0))</f>
        <v>g pollutant</v>
      </c>
      <c r="I74" t="str">
        <f t="shared" si="2"/>
        <v>NOx</v>
      </c>
      <c r="J74">
        <f>INDEX(NoSettings!$C:$C,MATCH(EPS!$A74,NoSettings!$A:$A,0))</f>
        <v>100776000000</v>
      </c>
      <c r="K74" s="109">
        <f>INDEX(GWP!$C$2:$C$13,MATCH(EPS!I74,GWP!$B$2:$B$13,0))</f>
        <v>-8.1999999999999993</v>
      </c>
      <c r="L74" s="5">
        <f t="shared" si="3"/>
        <v>-0.82636319999999985</v>
      </c>
    </row>
    <row r="75" spans="1:12">
      <c r="A75" t="s">
        <v>93</v>
      </c>
      <c r="B75" t="s">
        <v>1</v>
      </c>
      <c r="C75" t="s">
        <v>1701</v>
      </c>
      <c r="D75" t="s">
        <v>1707</v>
      </c>
      <c r="E75" t="s">
        <v>1704</v>
      </c>
      <c r="F75" t="s">
        <v>1745</v>
      </c>
      <c r="H75" t="str">
        <f>INDEX('Vensim Variables'!$B:$B,MATCH(EPS!$B75,'Vensim Variables'!$A:$A,0))</f>
        <v>g pollutant</v>
      </c>
      <c r="I75" t="str">
        <f t="shared" si="2"/>
        <v>NOx</v>
      </c>
      <c r="J75">
        <f>INDEX(NoSettings!$C:$C,MATCH(EPS!$A75,NoSettings!$A:$A,0))</f>
        <v>0</v>
      </c>
      <c r="K75" s="109">
        <f>INDEX(GWP!$C$2:$C$13,MATCH(EPS!I75,GWP!$B$2:$B$13,0))</f>
        <v>-8.1999999999999993</v>
      </c>
      <c r="L75" s="5">
        <f t="shared" si="3"/>
        <v>0</v>
      </c>
    </row>
    <row r="76" spans="1:12">
      <c r="A76" t="s">
        <v>94</v>
      </c>
      <c r="B76" t="s">
        <v>1</v>
      </c>
      <c r="C76" t="s">
        <v>1701</v>
      </c>
      <c r="D76" t="s">
        <v>1707</v>
      </c>
      <c r="E76" t="s">
        <v>1704</v>
      </c>
      <c r="F76" t="s">
        <v>1746</v>
      </c>
      <c r="H76" t="str">
        <f>INDEX('Vensim Variables'!$B:$B,MATCH(EPS!$B76,'Vensim Variables'!$A:$A,0))</f>
        <v>g pollutant</v>
      </c>
      <c r="I76" t="str">
        <f t="shared" si="2"/>
        <v>NOx</v>
      </c>
      <c r="J76">
        <f>INDEX(NoSettings!$C:$C,MATCH(EPS!$A76,NoSettings!$A:$A,0))</f>
        <v>6320120000</v>
      </c>
      <c r="K76" s="109">
        <f>INDEX(GWP!$C$2:$C$13,MATCH(EPS!I76,GWP!$B$2:$B$13,0))</f>
        <v>-8.1999999999999993</v>
      </c>
      <c r="L76" s="5">
        <f t="shared" si="3"/>
        <v>-5.1824983999999991E-2</v>
      </c>
    </row>
    <row r="77" spans="1:12">
      <c r="A77" t="s">
        <v>95</v>
      </c>
      <c r="B77" t="s">
        <v>1</v>
      </c>
      <c r="C77" t="s">
        <v>1701</v>
      </c>
      <c r="D77" t="s">
        <v>1707</v>
      </c>
      <c r="E77" t="s">
        <v>1704</v>
      </c>
      <c r="F77" t="s">
        <v>1747</v>
      </c>
      <c r="H77" t="str">
        <f>INDEX('Vensim Variables'!$B:$B,MATCH(EPS!$B77,'Vensim Variables'!$A:$A,0))</f>
        <v>g pollutant</v>
      </c>
      <c r="I77" t="str">
        <f t="shared" si="2"/>
        <v>NOx</v>
      </c>
      <c r="J77">
        <f>INDEX(NoSettings!$C:$C,MATCH(EPS!$A77,NoSettings!$A:$A,0))</f>
        <v>0</v>
      </c>
      <c r="K77" s="109">
        <f>INDEX(GWP!$C$2:$C$13,MATCH(EPS!I77,GWP!$B$2:$B$13,0))</f>
        <v>-8.1999999999999993</v>
      </c>
      <c r="L77" s="5">
        <f t="shared" si="3"/>
        <v>0</v>
      </c>
    </row>
    <row r="78" spans="1:12">
      <c r="A78" t="s">
        <v>96</v>
      </c>
      <c r="B78" t="s">
        <v>1</v>
      </c>
      <c r="C78" t="s">
        <v>1701</v>
      </c>
      <c r="D78" t="s">
        <v>1707</v>
      </c>
      <c r="E78" t="s">
        <v>1704</v>
      </c>
      <c r="F78" t="s">
        <v>1748</v>
      </c>
      <c r="H78" t="str">
        <f>INDEX('Vensim Variables'!$B:$B,MATCH(EPS!$B78,'Vensim Variables'!$A:$A,0))</f>
        <v>g pollutant</v>
      </c>
      <c r="I78" t="str">
        <f t="shared" si="2"/>
        <v>NOx</v>
      </c>
      <c r="J78">
        <f>INDEX(NoSettings!$C:$C,MATCH(EPS!$A78,NoSettings!$A:$A,0))</f>
        <v>0</v>
      </c>
      <c r="K78" s="109">
        <f>INDEX(GWP!$C$2:$C$13,MATCH(EPS!I78,GWP!$B$2:$B$13,0))</f>
        <v>-8.1999999999999993</v>
      </c>
      <c r="L78" s="5">
        <f t="shared" si="3"/>
        <v>0</v>
      </c>
    </row>
    <row r="79" spans="1:12">
      <c r="A79" t="s">
        <v>97</v>
      </c>
      <c r="B79" t="s">
        <v>1</v>
      </c>
      <c r="C79" t="s">
        <v>1701</v>
      </c>
      <c r="D79" t="s">
        <v>1707</v>
      </c>
      <c r="E79" t="s">
        <v>1704</v>
      </c>
      <c r="F79" t="s">
        <v>1749</v>
      </c>
      <c r="H79" t="str">
        <f>INDEX('Vensim Variables'!$B:$B,MATCH(EPS!$B79,'Vensim Variables'!$A:$A,0))</f>
        <v>g pollutant</v>
      </c>
      <c r="I79" t="str">
        <f t="shared" si="2"/>
        <v>NOx</v>
      </c>
      <c r="J79">
        <f>INDEX(NoSettings!$C:$C,MATCH(EPS!$A79,NoSettings!$A:$A,0))</f>
        <v>0</v>
      </c>
      <c r="K79" s="109">
        <f>INDEX(GWP!$C$2:$C$13,MATCH(EPS!I79,GWP!$B$2:$B$13,0))</f>
        <v>-8.1999999999999993</v>
      </c>
      <c r="L79" s="5">
        <f t="shared" si="3"/>
        <v>0</v>
      </c>
    </row>
    <row r="80" spans="1:12">
      <c r="A80" t="s">
        <v>98</v>
      </c>
      <c r="B80" t="s">
        <v>1</v>
      </c>
      <c r="C80" t="s">
        <v>1701</v>
      </c>
      <c r="D80" t="s">
        <v>1707</v>
      </c>
      <c r="E80" t="s">
        <v>1704</v>
      </c>
      <c r="F80" t="s">
        <v>1750</v>
      </c>
      <c r="H80" t="str">
        <f>INDEX('Vensim Variables'!$B:$B,MATCH(EPS!$B80,'Vensim Variables'!$A:$A,0))</f>
        <v>g pollutant</v>
      </c>
      <c r="I80" t="str">
        <f t="shared" si="2"/>
        <v>NOx</v>
      </c>
      <c r="J80">
        <f>INDEX(NoSettings!$C:$C,MATCH(EPS!$A80,NoSettings!$A:$A,0))</f>
        <v>3980670</v>
      </c>
      <c r="K80" s="109">
        <f>INDEX(GWP!$C$2:$C$13,MATCH(EPS!I80,GWP!$B$2:$B$13,0))</f>
        <v>-8.1999999999999993</v>
      </c>
      <c r="L80" s="5">
        <f t="shared" si="3"/>
        <v>-3.2641493999999999E-5</v>
      </c>
    </row>
    <row r="81" spans="1:12">
      <c r="A81" t="s">
        <v>99</v>
      </c>
      <c r="B81" t="s">
        <v>1</v>
      </c>
      <c r="C81" t="s">
        <v>1701</v>
      </c>
      <c r="D81" t="s">
        <v>1707</v>
      </c>
      <c r="E81" t="s">
        <v>1704</v>
      </c>
      <c r="F81" t="s">
        <v>1751</v>
      </c>
      <c r="H81" t="str">
        <f>INDEX('Vensim Variables'!$B:$B,MATCH(EPS!$B81,'Vensim Variables'!$A:$A,0))</f>
        <v>g pollutant</v>
      </c>
      <c r="I81" t="str">
        <f t="shared" si="2"/>
        <v>NOx</v>
      </c>
      <c r="J81">
        <f>INDEX(NoSettings!$C:$C,MATCH(EPS!$A81,NoSettings!$A:$A,0))</f>
        <v>0</v>
      </c>
      <c r="K81" s="109">
        <f>INDEX(GWP!$C$2:$C$13,MATCH(EPS!I81,GWP!$B$2:$B$13,0))</f>
        <v>-8.1999999999999993</v>
      </c>
      <c r="L81" s="5">
        <f t="shared" si="3"/>
        <v>0</v>
      </c>
    </row>
    <row r="82" spans="1:12">
      <c r="A82" t="s">
        <v>100</v>
      </c>
      <c r="B82" t="s">
        <v>1</v>
      </c>
      <c r="C82" t="s">
        <v>1701</v>
      </c>
      <c r="D82" t="s">
        <v>1708</v>
      </c>
      <c r="E82" t="s">
        <v>1703</v>
      </c>
      <c r="F82" t="s">
        <v>1742</v>
      </c>
      <c r="H82" t="str">
        <f>INDEX('Vensim Variables'!$B:$B,MATCH(EPS!$B82,'Vensim Variables'!$A:$A,0))</f>
        <v>g pollutant</v>
      </c>
      <c r="I82" t="str">
        <f t="shared" si="2"/>
        <v>PM10</v>
      </c>
      <c r="J82">
        <f>INDEX(NoSettings!$C:$C,MATCH(EPS!$A82,NoSettings!$A:$A,0))</f>
        <v>0</v>
      </c>
      <c r="K82" s="109">
        <f>INDEX(GWP!$C$2:$C$13,MATCH(EPS!I82,GWP!$B$2:$B$13,0))</f>
        <v>0</v>
      </c>
      <c r="L82" s="5">
        <f t="shared" si="3"/>
        <v>0</v>
      </c>
    </row>
    <row r="83" spans="1:12">
      <c r="A83" t="s">
        <v>101</v>
      </c>
      <c r="B83" t="s">
        <v>1</v>
      </c>
      <c r="C83" t="s">
        <v>1701</v>
      </c>
      <c r="D83" t="s">
        <v>1708</v>
      </c>
      <c r="E83" t="s">
        <v>1703</v>
      </c>
      <c r="F83" t="s">
        <v>1743</v>
      </c>
      <c r="H83" t="str">
        <f>INDEX('Vensim Variables'!$B:$B,MATCH(EPS!$B83,'Vensim Variables'!$A:$A,0))</f>
        <v>g pollutant</v>
      </c>
      <c r="I83" t="str">
        <f t="shared" si="2"/>
        <v>PM10</v>
      </c>
      <c r="J83">
        <f>INDEX(NoSettings!$C:$C,MATCH(EPS!$A83,NoSettings!$A:$A,0))</f>
        <v>28906400</v>
      </c>
      <c r="K83" s="109">
        <f>INDEX(GWP!$C$2:$C$13,MATCH(EPS!I83,GWP!$B$2:$B$13,0))</f>
        <v>0</v>
      </c>
      <c r="L83" s="5">
        <f t="shared" si="3"/>
        <v>0</v>
      </c>
    </row>
    <row r="84" spans="1:12">
      <c r="A84" t="s">
        <v>102</v>
      </c>
      <c r="B84" t="s">
        <v>1</v>
      </c>
      <c r="C84" t="s">
        <v>1701</v>
      </c>
      <c r="D84" t="s">
        <v>1708</v>
      </c>
      <c r="E84" t="s">
        <v>1703</v>
      </c>
      <c r="F84" t="s">
        <v>1744</v>
      </c>
      <c r="H84" t="str">
        <f>INDEX('Vensim Variables'!$B:$B,MATCH(EPS!$B84,'Vensim Variables'!$A:$A,0))</f>
        <v>g pollutant</v>
      </c>
      <c r="I84" t="str">
        <f t="shared" si="2"/>
        <v>PM10</v>
      </c>
      <c r="J84">
        <f>INDEX(NoSettings!$C:$C,MATCH(EPS!$A84,NoSettings!$A:$A,0))</f>
        <v>99606900000</v>
      </c>
      <c r="K84" s="109">
        <f>INDEX(GWP!$C$2:$C$13,MATCH(EPS!I84,GWP!$B$2:$B$13,0))</f>
        <v>0</v>
      </c>
      <c r="L84" s="5">
        <f t="shared" si="3"/>
        <v>0</v>
      </c>
    </row>
    <row r="85" spans="1:12">
      <c r="A85" t="s">
        <v>103</v>
      </c>
      <c r="B85" t="s">
        <v>1</v>
      </c>
      <c r="C85" t="s">
        <v>1701</v>
      </c>
      <c r="D85" t="s">
        <v>1708</v>
      </c>
      <c r="E85" t="s">
        <v>1703</v>
      </c>
      <c r="F85" t="s">
        <v>1745</v>
      </c>
      <c r="H85" t="str">
        <f>INDEX('Vensim Variables'!$B:$B,MATCH(EPS!$B85,'Vensim Variables'!$A:$A,0))</f>
        <v>g pollutant</v>
      </c>
      <c r="I85" t="str">
        <f t="shared" si="2"/>
        <v>PM10</v>
      </c>
      <c r="J85">
        <f>INDEX(NoSettings!$C:$C,MATCH(EPS!$A85,NoSettings!$A:$A,0))</f>
        <v>1387360000</v>
      </c>
      <c r="K85" s="109">
        <f>INDEX(GWP!$C$2:$C$13,MATCH(EPS!I85,GWP!$B$2:$B$13,0))</f>
        <v>0</v>
      </c>
      <c r="L85" s="5">
        <f t="shared" si="3"/>
        <v>0</v>
      </c>
    </row>
    <row r="86" spans="1:12">
      <c r="A86" t="s">
        <v>104</v>
      </c>
      <c r="B86" t="s">
        <v>1</v>
      </c>
      <c r="C86" t="s">
        <v>1701</v>
      </c>
      <c r="D86" t="s">
        <v>1708</v>
      </c>
      <c r="E86" t="s">
        <v>1703</v>
      </c>
      <c r="F86" t="s">
        <v>1746</v>
      </c>
      <c r="H86" t="str">
        <f>INDEX('Vensim Variables'!$B:$B,MATCH(EPS!$B86,'Vensim Variables'!$A:$A,0))</f>
        <v>g pollutant</v>
      </c>
      <c r="I86" t="str">
        <f t="shared" si="2"/>
        <v>PM10</v>
      </c>
      <c r="J86">
        <f>INDEX(NoSettings!$C:$C,MATCH(EPS!$A86,NoSettings!$A:$A,0))</f>
        <v>5568920000</v>
      </c>
      <c r="K86" s="109">
        <f>INDEX(GWP!$C$2:$C$13,MATCH(EPS!I86,GWP!$B$2:$B$13,0))</f>
        <v>0</v>
      </c>
      <c r="L86" s="5">
        <f t="shared" si="3"/>
        <v>0</v>
      </c>
    </row>
    <row r="87" spans="1:12">
      <c r="A87" t="s">
        <v>105</v>
      </c>
      <c r="B87" t="s">
        <v>1</v>
      </c>
      <c r="C87" t="s">
        <v>1701</v>
      </c>
      <c r="D87" t="s">
        <v>1708</v>
      </c>
      <c r="E87" t="s">
        <v>1703</v>
      </c>
      <c r="F87" t="s">
        <v>1747</v>
      </c>
      <c r="H87" t="str">
        <f>INDEX('Vensim Variables'!$B:$B,MATCH(EPS!$B87,'Vensim Variables'!$A:$A,0))</f>
        <v>g pollutant</v>
      </c>
      <c r="I87" t="str">
        <f t="shared" si="2"/>
        <v>PM10</v>
      </c>
      <c r="J87">
        <f>INDEX(NoSettings!$C:$C,MATCH(EPS!$A87,NoSettings!$A:$A,0))</f>
        <v>112928000</v>
      </c>
      <c r="K87" s="109">
        <f>INDEX(GWP!$C$2:$C$13,MATCH(EPS!I87,GWP!$B$2:$B$13,0))</f>
        <v>0</v>
      </c>
      <c r="L87" s="5">
        <f t="shared" si="3"/>
        <v>0</v>
      </c>
    </row>
    <row r="88" spans="1:12">
      <c r="A88" t="s">
        <v>106</v>
      </c>
      <c r="B88" t="s">
        <v>1</v>
      </c>
      <c r="C88" t="s">
        <v>1701</v>
      </c>
      <c r="D88" t="s">
        <v>1708</v>
      </c>
      <c r="E88" t="s">
        <v>1703</v>
      </c>
      <c r="F88" t="s">
        <v>1748</v>
      </c>
      <c r="H88" t="str">
        <f>INDEX('Vensim Variables'!$B:$B,MATCH(EPS!$B88,'Vensim Variables'!$A:$A,0))</f>
        <v>g pollutant</v>
      </c>
      <c r="I88" t="str">
        <f t="shared" si="2"/>
        <v>PM10</v>
      </c>
      <c r="J88">
        <f>INDEX(NoSettings!$C:$C,MATCH(EPS!$A88,NoSettings!$A:$A,0))</f>
        <v>0</v>
      </c>
      <c r="K88" s="109">
        <f>INDEX(GWP!$C$2:$C$13,MATCH(EPS!I88,GWP!$B$2:$B$13,0))</f>
        <v>0</v>
      </c>
      <c r="L88" s="5">
        <f t="shared" si="3"/>
        <v>0</v>
      </c>
    </row>
    <row r="89" spans="1:12">
      <c r="A89" t="s">
        <v>107</v>
      </c>
      <c r="B89" t="s">
        <v>1</v>
      </c>
      <c r="C89" t="s">
        <v>1701</v>
      </c>
      <c r="D89" t="s">
        <v>1708</v>
      </c>
      <c r="E89" t="s">
        <v>1703</v>
      </c>
      <c r="F89" t="s">
        <v>1749</v>
      </c>
      <c r="H89" t="str">
        <f>INDEX('Vensim Variables'!$B:$B,MATCH(EPS!$B89,'Vensim Variables'!$A:$A,0))</f>
        <v>g pollutant</v>
      </c>
      <c r="I89" t="str">
        <f t="shared" si="2"/>
        <v>PM10</v>
      </c>
      <c r="J89">
        <f>INDEX(NoSettings!$C:$C,MATCH(EPS!$A89,NoSettings!$A:$A,0))</f>
        <v>0</v>
      </c>
      <c r="K89" s="109">
        <f>INDEX(GWP!$C$2:$C$13,MATCH(EPS!I89,GWP!$B$2:$B$13,0))</f>
        <v>0</v>
      </c>
      <c r="L89" s="5">
        <f t="shared" si="3"/>
        <v>0</v>
      </c>
    </row>
    <row r="90" spans="1:12">
      <c r="A90" t="s">
        <v>108</v>
      </c>
      <c r="B90" t="s">
        <v>1</v>
      </c>
      <c r="C90" t="s">
        <v>1701</v>
      </c>
      <c r="D90" t="s">
        <v>1708</v>
      </c>
      <c r="E90" t="s">
        <v>1703</v>
      </c>
      <c r="F90" t="s">
        <v>1750</v>
      </c>
      <c r="H90" t="str">
        <f>INDEX('Vensim Variables'!$B:$B,MATCH(EPS!$B90,'Vensim Variables'!$A:$A,0))</f>
        <v>g pollutant</v>
      </c>
      <c r="I90" t="str">
        <f t="shared" si="2"/>
        <v>PM10</v>
      </c>
      <c r="J90">
        <f>INDEX(NoSettings!$C:$C,MATCH(EPS!$A90,NoSettings!$A:$A,0))</f>
        <v>31768600</v>
      </c>
      <c r="K90" s="109">
        <f>INDEX(GWP!$C$2:$C$13,MATCH(EPS!I90,GWP!$B$2:$B$13,0))</f>
        <v>0</v>
      </c>
      <c r="L90" s="5">
        <f t="shared" si="3"/>
        <v>0</v>
      </c>
    </row>
    <row r="91" spans="1:12">
      <c r="A91" t="s">
        <v>109</v>
      </c>
      <c r="B91" t="s">
        <v>1</v>
      </c>
      <c r="C91" t="s">
        <v>1701</v>
      </c>
      <c r="D91" t="s">
        <v>1708</v>
      </c>
      <c r="E91" t="s">
        <v>1703</v>
      </c>
      <c r="F91" t="s">
        <v>1751</v>
      </c>
      <c r="H91" t="str">
        <f>INDEX('Vensim Variables'!$B:$B,MATCH(EPS!$B91,'Vensim Variables'!$A:$A,0))</f>
        <v>g pollutant</v>
      </c>
      <c r="I91" t="str">
        <f t="shared" si="2"/>
        <v>PM10</v>
      </c>
      <c r="J91">
        <f>INDEX(NoSettings!$C:$C,MATCH(EPS!$A91,NoSettings!$A:$A,0))</f>
        <v>0</v>
      </c>
      <c r="K91" s="109">
        <f>INDEX(GWP!$C$2:$C$13,MATCH(EPS!I91,GWP!$B$2:$B$13,0))</f>
        <v>0</v>
      </c>
      <c r="L91" s="5">
        <f t="shared" si="3"/>
        <v>0</v>
      </c>
    </row>
    <row r="92" spans="1:12">
      <c r="A92" t="s">
        <v>110</v>
      </c>
      <c r="B92" t="s">
        <v>1</v>
      </c>
      <c r="C92" t="s">
        <v>1701</v>
      </c>
      <c r="D92" t="s">
        <v>1708</v>
      </c>
      <c r="E92" t="s">
        <v>1704</v>
      </c>
      <c r="F92" t="s">
        <v>1742</v>
      </c>
      <c r="H92" t="str">
        <f>INDEX('Vensim Variables'!$B:$B,MATCH(EPS!$B92,'Vensim Variables'!$A:$A,0))</f>
        <v>g pollutant</v>
      </c>
      <c r="I92" t="str">
        <f t="shared" si="2"/>
        <v>PM10</v>
      </c>
      <c r="J92">
        <f>INDEX(NoSettings!$C:$C,MATCH(EPS!$A92,NoSettings!$A:$A,0))</f>
        <v>0</v>
      </c>
      <c r="K92" s="109">
        <f>INDEX(GWP!$C$2:$C$13,MATCH(EPS!I92,GWP!$B$2:$B$13,0))</f>
        <v>0</v>
      </c>
      <c r="L92" s="5">
        <f t="shared" si="3"/>
        <v>0</v>
      </c>
    </row>
    <row r="93" spans="1:12">
      <c r="A93" t="s">
        <v>111</v>
      </c>
      <c r="B93" t="s">
        <v>1</v>
      </c>
      <c r="C93" t="s">
        <v>1701</v>
      </c>
      <c r="D93" t="s">
        <v>1708</v>
      </c>
      <c r="E93" t="s">
        <v>1704</v>
      </c>
      <c r="F93" t="s">
        <v>1743</v>
      </c>
      <c r="H93" t="str">
        <f>INDEX('Vensim Variables'!$B:$B,MATCH(EPS!$B93,'Vensim Variables'!$A:$A,0))</f>
        <v>g pollutant</v>
      </c>
      <c r="I93" t="str">
        <f t="shared" si="2"/>
        <v>PM10</v>
      </c>
      <c r="J93">
        <f>INDEX(NoSettings!$C:$C,MATCH(EPS!$A93,NoSettings!$A:$A,0))</f>
        <v>4399240</v>
      </c>
      <c r="K93" s="109">
        <f>INDEX(GWP!$C$2:$C$13,MATCH(EPS!I93,GWP!$B$2:$B$13,0))</f>
        <v>0</v>
      </c>
      <c r="L93" s="5">
        <f t="shared" si="3"/>
        <v>0</v>
      </c>
    </row>
    <row r="94" spans="1:12">
      <c r="A94" t="s">
        <v>112</v>
      </c>
      <c r="B94" t="s">
        <v>1</v>
      </c>
      <c r="C94" t="s">
        <v>1701</v>
      </c>
      <c r="D94" t="s">
        <v>1708</v>
      </c>
      <c r="E94" t="s">
        <v>1704</v>
      </c>
      <c r="F94" t="s">
        <v>1744</v>
      </c>
      <c r="H94" t="str">
        <f>INDEX('Vensim Variables'!$B:$B,MATCH(EPS!$B94,'Vensim Variables'!$A:$A,0))</f>
        <v>g pollutant</v>
      </c>
      <c r="I94" t="str">
        <f t="shared" si="2"/>
        <v>PM10</v>
      </c>
      <c r="J94">
        <f>INDEX(NoSettings!$C:$C,MATCH(EPS!$A94,NoSettings!$A:$A,0))</f>
        <v>7348790000</v>
      </c>
      <c r="K94" s="109">
        <f>INDEX(GWP!$C$2:$C$13,MATCH(EPS!I94,GWP!$B$2:$B$13,0))</f>
        <v>0</v>
      </c>
      <c r="L94" s="5">
        <f t="shared" si="3"/>
        <v>0</v>
      </c>
    </row>
    <row r="95" spans="1:12">
      <c r="A95" t="s">
        <v>113</v>
      </c>
      <c r="B95" t="s">
        <v>1</v>
      </c>
      <c r="C95" t="s">
        <v>1701</v>
      </c>
      <c r="D95" t="s">
        <v>1708</v>
      </c>
      <c r="E95" t="s">
        <v>1704</v>
      </c>
      <c r="F95" t="s">
        <v>1745</v>
      </c>
      <c r="H95" t="str">
        <f>INDEX('Vensim Variables'!$B:$B,MATCH(EPS!$B95,'Vensim Variables'!$A:$A,0))</f>
        <v>g pollutant</v>
      </c>
      <c r="I95" t="str">
        <f t="shared" si="2"/>
        <v>PM10</v>
      </c>
      <c r="J95">
        <f>INDEX(NoSettings!$C:$C,MATCH(EPS!$A95,NoSettings!$A:$A,0))</f>
        <v>0</v>
      </c>
      <c r="K95" s="109">
        <f>INDEX(GWP!$C$2:$C$13,MATCH(EPS!I95,GWP!$B$2:$B$13,0))</f>
        <v>0</v>
      </c>
      <c r="L95" s="5">
        <f t="shared" si="3"/>
        <v>0</v>
      </c>
    </row>
    <row r="96" spans="1:12">
      <c r="A96" t="s">
        <v>114</v>
      </c>
      <c r="B96" t="s">
        <v>1</v>
      </c>
      <c r="C96" t="s">
        <v>1701</v>
      </c>
      <c r="D96" t="s">
        <v>1708</v>
      </c>
      <c r="E96" t="s">
        <v>1704</v>
      </c>
      <c r="F96" t="s">
        <v>1746</v>
      </c>
      <c r="H96" t="str">
        <f>INDEX('Vensim Variables'!$B:$B,MATCH(EPS!$B96,'Vensim Variables'!$A:$A,0))</f>
        <v>g pollutant</v>
      </c>
      <c r="I96" t="str">
        <f t="shared" si="2"/>
        <v>PM10</v>
      </c>
      <c r="J96">
        <f>INDEX(NoSettings!$C:$C,MATCH(EPS!$A96,NoSettings!$A:$A,0))</f>
        <v>460877000</v>
      </c>
      <c r="K96" s="109">
        <f>INDEX(GWP!$C$2:$C$13,MATCH(EPS!I96,GWP!$B$2:$B$13,0))</f>
        <v>0</v>
      </c>
      <c r="L96" s="5">
        <f t="shared" si="3"/>
        <v>0</v>
      </c>
    </row>
    <row r="97" spans="1:12">
      <c r="A97" t="s">
        <v>115</v>
      </c>
      <c r="B97" t="s">
        <v>1</v>
      </c>
      <c r="C97" t="s">
        <v>1701</v>
      </c>
      <c r="D97" t="s">
        <v>1708</v>
      </c>
      <c r="E97" t="s">
        <v>1704</v>
      </c>
      <c r="F97" t="s">
        <v>1747</v>
      </c>
      <c r="H97" t="str">
        <f>INDEX('Vensim Variables'!$B:$B,MATCH(EPS!$B97,'Vensim Variables'!$A:$A,0))</f>
        <v>g pollutant</v>
      </c>
      <c r="I97" t="str">
        <f t="shared" si="2"/>
        <v>PM10</v>
      </c>
      <c r="J97">
        <f>INDEX(NoSettings!$C:$C,MATCH(EPS!$A97,NoSettings!$A:$A,0))</f>
        <v>0</v>
      </c>
      <c r="K97" s="109">
        <f>INDEX(GWP!$C$2:$C$13,MATCH(EPS!I97,GWP!$B$2:$B$13,0))</f>
        <v>0</v>
      </c>
      <c r="L97" s="5">
        <f t="shared" si="3"/>
        <v>0</v>
      </c>
    </row>
    <row r="98" spans="1:12">
      <c r="A98" t="s">
        <v>116</v>
      </c>
      <c r="B98" t="s">
        <v>1</v>
      </c>
      <c r="C98" t="s">
        <v>1701</v>
      </c>
      <c r="D98" t="s">
        <v>1708</v>
      </c>
      <c r="E98" t="s">
        <v>1704</v>
      </c>
      <c r="F98" t="s">
        <v>1748</v>
      </c>
      <c r="H98" t="str">
        <f>INDEX('Vensim Variables'!$B:$B,MATCH(EPS!$B98,'Vensim Variables'!$A:$A,0))</f>
        <v>g pollutant</v>
      </c>
      <c r="I98" t="str">
        <f t="shared" si="2"/>
        <v>PM10</v>
      </c>
      <c r="J98">
        <f>INDEX(NoSettings!$C:$C,MATCH(EPS!$A98,NoSettings!$A:$A,0))</f>
        <v>0</v>
      </c>
      <c r="K98" s="109">
        <f>INDEX(GWP!$C$2:$C$13,MATCH(EPS!I98,GWP!$B$2:$B$13,0))</f>
        <v>0</v>
      </c>
      <c r="L98" s="5">
        <f t="shared" si="3"/>
        <v>0</v>
      </c>
    </row>
    <row r="99" spans="1:12">
      <c r="A99" t="s">
        <v>117</v>
      </c>
      <c r="B99" t="s">
        <v>1</v>
      </c>
      <c r="C99" t="s">
        <v>1701</v>
      </c>
      <c r="D99" t="s">
        <v>1708</v>
      </c>
      <c r="E99" t="s">
        <v>1704</v>
      </c>
      <c r="F99" t="s">
        <v>1749</v>
      </c>
      <c r="H99" t="str">
        <f>INDEX('Vensim Variables'!$B:$B,MATCH(EPS!$B99,'Vensim Variables'!$A:$A,0))</f>
        <v>g pollutant</v>
      </c>
      <c r="I99" t="str">
        <f t="shared" si="2"/>
        <v>PM10</v>
      </c>
      <c r="J99">
        <f>INDEX(NoSettings!$C:$C,MATCH(EPS!$A99,NoSettings!$A:$A,0))</f>
        <v>0</v>
      </c>
      <c r="K99" s="109">
        <f>INDEX(GWP!$C$2:$C$13,MATCH(EPS!I99,GWP!$B$2:$B$13,0))</f>
        <v>0</v>
      </c>
      <c r="L99" s="5">
        <f t="shared" si="3"/>
        <v>0</v>
      </c>
    </row>
    <row r="100" spans="1:12">
      <c r="A100" t="s">
        <v>118</v>
      </c>
      <c r="B100" t="s">
        <v>1</v>
      </c>
      <c r="C100" t="s">
        <v>1701</v>
      </c>
      <c r="D100" t="s">
        <v>1708</v>
      </c>
      <c r="E100" t="s">
        <v>1704</v>
      </c>
      <c r="F100" t="s">
        <v>1750</v>
      </c>
      <c r="H100" t="str">
        <f>INDEX('Vensim Variables'!$B:$B,MATCH(EPS!$B100,'Vensim Variables'!$A:$A,0))</f>
        <v>g pollutant</v>
      </c>
      <c r="I100" t="str">
        <f t="shared" si="2"/>
        <v>PM10</v>
      </c>
      <c r="J100">
        <f>INDEX(NoSettings!$C:$C,MATCH(EPS!$A100,NoSettings!$A:$A,0))</f>
        <v>776117</v>
      </c>
      <c r="K100" s="109">
        <f>INDEX(GWP!$C$2:$C$13,MATCH(EPS!I100,GWP!$B$2:$B$13,0))</f>
        <v>0</v>
      </c>
      <c r="L100" s="5">
        <f t="shared" si="3"/>
        <v>0</v>
      </c>
    </row>
    <row r="101" spans="1:12">
      <c r="A101" t="s">
        <v>119</v>
      </c>
      <c r="B101" t="s">
        <v>1</v>
      </c>
      <c r="C101" t="s">
        <v>1701</v>
      </c>
      <c r="D101" t="s">
        <v>1708</v>
      </c>
      <c r="E101" t="s">
        <v>1704</v>
      </c>
      <c r="F101" t="s">
        <v>1751</v>
      </c>
      <c r="H101" t="str">
        <f>INDEX('Vensim Variables'!$B:$B,MATCH(EPS!$B101,'Vensim Variables'!$A:$A,0))</f>
        <v>g pollutant</v>
      </c>
      <c r="I101" t="str">
        <f t="shared" si="2"/>
        <v>PM10</v>
      </c>
      <c r="J101">
        <f>INDEX(NoSettings!$C:$C,MATCH(EPS!$A101,NoSettings!$A:$A,0))</f>
        <v>0</v>
      </c>
      <c r="K101" s="109">
        <f>INDEX(GWP!$C$2:$C$13,MATCH(EPS!I101,GWP!$B$2:$B$13,0))</f>
        <v>0</v>
      </c>
      <c r="L101" s="5">
        <f t="shared" si="3"/>
        <v>0</v>
      </c>
    </row>
    <row r="102" spans="1:12">
      <c r="A102" t="s">
        <v>120</v>
      </c>
      <c r="B102" t="s">
        <v>1</v>
      </c>
      <c r="C102" t="s">
        <v>1701</v>
      </c>
      <c r="D102" t="s">
        <v>1709</v>
      </c>
      <c r="E102" t="s">
        <v>1703</v>
      </c>
      <c r="F102" t="s">
        <v>1742</v>
      </c>
      <c r="H102" t="str">
        <f>INDEX('Vensim Variables'!$B:$B,MATCH(EPS!$B102,'Vensim Variables'!$A:$A,0))</f>
        <v>g pollutant</v>
      </c>
      <c r="I102" t="str">
        <f t="shared" si="2"/>
        <v>PM25</v>
      </c>
      <c r="J102">
        <f>INDEX(NoSettings!$C:$C,MATCH(EPS!$A102,NoSettings!$A:$A,0))</f>
        <v>0</v>
      </c>
      <c r="K102" s="109">
        <f>INDEX(GWP!$C$2:$C$13,MATCH(EPS!I102,GWP!$B$2:$B$13,0))</f>
        <v>0</v>
      </c>
      <c r="L102" s="5">
        <f t="shared" si="3"/>
        <v>0</v>
      </c>
    </row>
    <row r="103" spans="1:12">
      <c r="A103" t="s">
        <v>121</v>
      </c>
      <c r="B103" t="s">
        <v>1</v>
      </c>
      <c r="C103" t="s">
        <v>1701</v>
      </c>
      <c r="D103" t="s">
        <v>1709</v>
      </c>
      <c r="E103" t="s">
        <v>1703</v>
      </c>
      <c r="F103" t="s">
        <v>1743</v>
      </c>
      <c r="H103" t="str">
        <f>INDEX('Vensim Variables'!$B:$B,MATCH(EPS!$B103,'Vensim Variables'!$A:$A,0))</f>
        <v>g pollutant</v>
      </c>
      <c r="I103" t="str">
        <f t="shared" si="2"/>
        <v>PM25</v>
      </c>
      <c r="J103">
        <f>INDEX(NoSettings!$C:$C,MATCH(EPS!$A103,NoSettings!$A:$A,0))</f>
        <v>11584800</v>
      </c>
      <c r="K103" s="109">
        <f>INDEX(GWP!$C$2:$C$13,MATCH(EPS!I103,GWP!$B$2:$B$13,0))</f>
        <v>0</v>
      </c>
      <c r="L103" s="5">
        <f t="shared" si="3"/>
        <v>0</v>
      </c>
    </row>
    <row r="104" spans="1:12">
      <c r="A104" t="s">
        <v>122</v>
      </c>
      <c r="B104" t="s">
        <v>1</v>
      </c>
      <c r="C104" t="s">
        <v>1701</v>
      </c>
      <c r="D104" t="s">
        <v>1709</v>
      </c>
      <c r="E104" t="s">
        <v>1703</v>
      </c>
      <c r="F104" t="s">
        <v>1744</v>
      </c>
      <c r="H104" t="str">
        <f>INDEX('Vensim Variables'!$B:$B,MATCH(EPS!$B104,'Vensim Variables'!$A:$A,0))</f>
        <v>g pollutant</v>
      </c>
      <c r="I104" t="str">
        <f t="shared" si="2"/>
        <v>PM25</v>
      </c>
      <c r="J104">
        <f>INDEX(NoSettings!$C:$C,MATCH(EPS!$A104,NoSettings!$A:$A,0))</f>
        <v>35992900000</v>
      </c>
      <c r="K104" s="109">
        <f>INDEX(GWP!$C$2:$C$13,MATCH(EPS!I104,GWP!$B$2:$B$13,0))</f>
        <v>0</v>
      </c>
      <c r="L104" s="5">
        <f t="shared" si="3"/>
        <v>0</v>
      </c>
    </row>
    <row r="105" spans="1:12">
      <c r="A105" t="s">
        <v>123</v>
      </c>
      <c r="B105" t="s">
        <v>1</v>
      </c>
      <c r="C105" t="s">
        <v>1701</v>
      </c>
      <c r="D105" t="s">
        <v>1709</v>
      </c>
      <c r="E105" t="s">
        <v>1703</v>
      </c>
      <c r="F105" t="s">
        <v>1745</v>
      </c>
      <c r="H105" t="str">
        <f>INDEX('Vensim Variables'!$B:$B,MATCH(EPS!$B105,'Vensim Variables'!$A:$A,0))</f>
        <v>g pollutant</v>
      </c>
      <c r="I105" t="str">
        <f t="shared" si="2"/>
        <v>PM25</v>
      </c>
      <c r="J105">
        <f>INDEX(NoSettings!$C:$C,MATCH(EPS!$A105,NoSettings!$A:$A,0))</f>
        <v>953909000</v>
      </c>
      <c r="K105" s="109">
        <f>INDEX(GWP!$C$2:$C$13,MATCH(EPS!I105,GWP!$B$2:$B$13,0))</f>
        <v>0</v>
      </c>
      <c r="L105" s="5">
        <f t="shared" si="3"/>
        <v>0</v>
      </c>
    </row>
    <row r="106" spans="1:12">
      <c r="A106" t="s">
        <v>124</v>
      </c>
      <c r="B106" t="s">
        <v>1</v>
      </c>
      <c r="C106" t="s">
        <v>1701</v>
      </c>
      <c r="D106" t="s">
        <v>1709</v>
      </c>
      <c r="E106" t="s">
        <v>1703</v>
      </c>
      <c r="F106" t="s">
        <v>1746</v>
      </c>
      <c r="H106" t="str">
        <f>INDEX('Vensim Variables'!$B:$B,MATCH(EPS!$B106,'Vensim Variables'!$A:$A,0))</f>
        <v>g pollutant</v>
      </c>
      <c r="I106" t="str">
        <f t="shared" si="2"/>
        <v>PM25</v>
      </c>
      <c r="J106">
        <f>INDEX(NoSettings!$C:$C,MATCH(EPS!$A106,NoSettings!$A:$A,0))</f>
        <v>2012320000</v>
      </c>
      <c r="K106" s="109">
        <f>INDEX(GWP!$C$2:$C$13,MATCH(EPS!I106,GWP!$B$2:$B$13,0))</f>
        <v>0</v>
      </c>
      <c r="L106" s="5">
        <f t="shared" si="3"/>
        <v>0</v>
      </c>
    </row>
    <row r="107" spans="1:12">
      <c r="A107" t="s">
        <v>125</v>
      </c>
      <c r="B107" t="s">
        <v>1</v>
      </c>
      <c r="C107" t="s">
        <v>1701</v>
      </c>
      <c r="D107" t="s">
        <v>1709</v>
      </c>
      <c r="E107" t="s">
        <v>1703</v>
      </c>
      <c r="F107" t="s">
        <v>1747</v>
      </c>
      <c r="H107" t="str">
        <f>INDEX('Vensim Variables'!$B:$B,MATCH(EPS!$B107,'Vensim Variables'!$A:$A,0))</f>
        <v>g pollutant</v>
      </c>
      <c r="I107" t="str">
        <f t="shared" si="2"/>
        <v>PM25</v>
      </c>
      <c r="J107">
        <f>INDEX(NoSettings!$C:$C,MATCH(EPS!$A107,NoSettings!$A:$A,0))</f>
        <v>77646100</v>
      </c>
      <c r="K107" s="109">
        <f>INDEX(GWP!$C$2:$C$13,MATCH(EPS!I107,GWP!$B$2:$B$13,0))</f>
        <v>0</v>
      </c>
      <c r="L107" s="5">
        <f t="shared" si="3"/>
        <v>0</v>
      </c>
    </row>
    <row r="108" spans="1:12">
      <c r="A108" t="s">
        <v>126</v>
      </c>
      <c r="B108" t="s">
        <v>1</v>
      </c>
      <c r="C108" t="s">
        <v>1701</v>
      </c>
      <c r="D108" t="s">
        <v>1709</v>
      </c>
      <c r="E108" t="s">
        <v>1703</v>
      </c>
      <c r="F108" t="s">
        <v>1748</v>
      </c>
      <c r="H108" t="str">
        <f>INDEX('Vensim Variables'!$B:$B,MATCH(EPS!$B108,'Vensim Variables'!$A:$A,0))</f>
        <v>g pollutant</v>
      </c>
      <c r="I108" t="str">
        <f t="shared" si="2"/>
        <v>PM25</v>
      </c>
      <c r="J108">
        <f>INDEX(NoSettings!$C:$C,MATCH(EPS!$A108,NoSettings!$A:$A,0))</f>
        <v>0</v>
      </c>
      <c r="K108" s="109">
        <f>INDEX(GWP!$C$2:$C$13,MATCH(EPS!I108,GWP!$B$2:$B$13,0))</f>
        <v>0</v>
      </c>
      <c r="L108" s="5">
        <f t="shared" si="3"/>
        <v>0</v>
      </c>
    </row>
    <row r="109" spans="1:12">
      <c r="A109" t="s">
        <v>127</v>
      </c>
      <c r="B109" t="s">
        <v>1</v>
      </c>
      <c r="C109" t="s">
        <v>1701</v>
      </c>
      <c r="D109" t="s">
        <v>1709</v>
      </c>
      <c r="E109" t="s">
        <v>1703</v>
      </c>
      <c r="F109" t="s">
        <v>1749</v>
      </c>
      <c r="H109" t="str">
        <f>INDEX('Vensim Variables'!$B:$B,MATCH(EPS!$B109,'Vensim Variables'!$A:$A,0))</f>
        <v>g pollutant</v>
      </c>
      <c r="I109" t="str">
        <f t="shared" si="2"/>
        <v>PM25</v>
      </c>
      <c r="J109">
        <f>INDEX(NoSettings!$C:$C,MATCH(EPS!$A109,NoSettings!$A:$A,0))</f>
        <v>0</v>
      </c>
      <c r="K109" s="109">
        <f>INDEX(GWP!$C$2:$C$13,MATCH(EPS!I109,GWP!$B$2:$B$13,0))</f>
        <v>0</v>
      </c>
      <c r="L109" s="5">
        <f t="shared" si="3"/>
        <v>0</v>
      </c>
    </row>
    <row r="110" spans="1:12">
      <c r="A110" t="s">
        <v>128</v>
      </c>
      <c r="B110" t="s">
        <v>1</v>
      </c>
      <c r="C110" t="s">
        <v>1701</v>
      </c>
      <c r="D110" t="s">
        <v>1709</v>
      </c>
      <c r="E110" t="s">
        <v>1703</v>
      </c>
      <c r="F110" t="s">
        <v>1750</v>
      </c>
      <c r="H110" t="str">
        <f>INDEX('Vensim Variables'!$B:$B,MATCH(EPS!$B110,'Vensim Variables'!$A:$A,0))</f>
        <v>g pollutant</v>
      </c>
      <c r="I110" t="str">
        <f t="shared" si="2"/>
        <v>PM25</v>
      </c>
      <c r="J110">
        <f>INDEX(NoSettings!$C:$C,MATCH(EPS!$A110,NoSettings!$A:$A,0))</f>
        <v>12736400</v>
      </c>
      <c r="K110" s="109">
        <f>INDEX(GWP!$C$2:$C$13,MATCH(EPS!I110,GWP!$B$2:$B$13,0))</f>
        <v>0</v>
      </c>
      <c r="L110" s="5">
        <f t="shared" si="3"/>
        <v>0</v>
      </c>
    </row>
    <row r="111" spans="1:12">
      <c r="A111" t="s">
        <v>129</v>
      </c>
      <c r="B111" t="s">
        <v>1</v>
      </c>
      <c r="C111" t="s">
        <v>1701</v>
      </c>
      <c r="D111" t="s">
        <v>1709</v>
      </c>
      <c r="E111" t="s">
        <v>1703</v>
      </c>
      <c r="F111" t="s">
        <v>1751</v>
      </c>
      <c r="H111" t="str">
        <f>INDEX('Vensim Variables'!$B:$B,MATCH(EPS!$B111,'Vensim Variables'!$A:$A,0))</f>
        <v>g pollutant</v>
      </c>
      <c r="I111" t="str">
        <f t="shared" si="2"/>
        <v>PM25</v>
      </c>
      <c r="J111">
        <f>INDEX(NoSettings!$C:$C,MATCH(EPS!$A111,NoSettings!$A:$A,0))</f>
        <v>0</v>
      </c>
      <c r="K111" s="109">
        <f>INDEX(GWP!$C$2:$C$13,MATCH(EPS!I111,GWP!$B$2:$B$13,0))</f>
        <v>0</v>
      </c>
      <c r="L111" s="5">
        <f t="shared" si="3"/>
        <v>0</v>
      </c>
    </row>
    <row r="112" spans="1:12">
      <c r="A112" t="s">
        <v>130</v>
      </c>
      <c r="B112" t="s">
        <v>1</v>
      </c>
      <c r="C112" t="s">
        <v>1701</v>
      </c>
      <c r="D112" t="s">
        <v>1709</v>
      </c>
      <c r="E112" t="s">
        <v>1704</v>
      </c>
      <c r="F112" t="s">
        <v>1742</v>
      </c>
      <c r="H112" t="str">
        <f>INDEX('Vensim Variables'!$B:$B,MATCH(EPS!$B112,'Vensim Variables'!$A:$A,0))</f>
        <v>g pollutant</v>
      </c>
      <c r="I112" t="str">
        <f t="shared" si="2"/>
        <v>PM25</v>
      </c>
      <c r="J112">
        <f>INDEX(NoSettings!$C:$C,MATCH(EPS!$A112,NoSettings!$A:$A,0))</f>
        <v>0</v>
      </c>
      <c r="K112" s="109">
        <f>INDEX(GWP!$C$2:$C$13,MATCH(EPS!I112,GWP!$B$2:$B$13,0))</f>
        <v>0</v>
      </c>
      <c r="L112" s="5">
        <f t="shared" si="3"/>
        <v>0</v>
      </c>
    </row>
    <row r="113" spans="1:12">
      <c r="A113" t="s">
        <v>131</v>
      </c>
      <c r="B113" t="s">
        <v>1</v>
      </c>
      <c r="C113" t="s">
        <v>1701</v>
      </c>
      <c r="D113" t="s">
        <v>1709</v>
      </c>
      <c r="E113" t="s">
        <v>1704</v>
      </c>
      <c r="F113" t="s">
        <v>1743</v>
      </c>
      <c r="H113" t="str">
        <f>INDEX('Vensim Variables'!$B:$B,MATCH(EPS!$B113,'Vensim Variables'!$A:$A,0))</f>
        <v>g pollutant</v>
      </c>
      <c r="I113" t="str">
        <f t="shared" si="2"/>
        <v>PM25</v>
      </c>
      <c r="J113">
        <f>INDEX(NoSettings!$C:$C,MATCH(EPS!$A113,NoSettings!$A:$A,0))</f>
        <v>1763090</v>
      </c>
      <c r="K113" s="109">
        <f>INDEX(GWP!$C$2:$C$13,MATCH(EPS!I113,GWP!$B$2:$B$13,0))</f>
        <v>0</v>
      </c>
      <c r="L113" s="5">
        <f t="shared" si="3"/>
        <v>0</v>
      </c>
    </row>
    <row r="114" spans="1:12">
      <c r="A114" t="s">
        <v>132</v>
      </c>
      <c r="B114" t="s">
        <v>1</v>
      </c>
      <c r="C114" t="s">
        <v>1701</v>
      </c>
      <c r="D114" t="s">
        <v>1709</v>
      </c>
      <c r="E114" t="s">
        <v>1704</v>
      </c>
      <c r="F114" t="s">
        <v>1744</v>
      </c>
      <c r="H114" t="str">
        <f>INDEX('Vensim Variables'!$B:$B,MATCH(EPS!$B114,'Vensim Variables'!$A:$A,0))</f>
        <v>g pollutant</v>
      </c>
      <c r="I114" t="str">
        <f t="shared" si="2"/>
        <v>PM25</v>
      </c>
      <c r="J114">
        <f>INDEX(NoSettings!$C:$C,MATCH(EPS!$A114,NoSettings!$A:$A,0))</f>
        <v>2655480000</v>
      </c>
      <c r="K114" s="109">
        <f>INDEX(GWP!$C$2:$C$13,MATCH(EPS!I114,GWP!$B$2:$B$13,0))</f>
        <v>0</v>
      </c>
      <c r="L114" s="5">
        <f t="shared" si="3"/>
        <v>0</v>
      </c>
    </row>
    <row r="115" spans="1:12">
      <c r="A115" t="s">
        <v>133</v>
      </c>
      <c r="B115" t="s">
        <v>1</v>
      </c>
      <c r="C115" t="s">
        <v>1701</v>
      </c>
      <c r="D115" t="s">
        <v>1709</v>
      </c>
      <c r="E115" t="s">
        <v>1704</v>
      </c>
      <c r="F115" t="s">
        <v>1745</v>
      </c>
      <c r="H115" t="str">
        <f>INDEX('Vensim Variables'!$B:$B,MATCH(EPS!$B115,'Vensim Variables'!$A:$A,0))</f>
        <v>g pollutant</v>
      </c>
      <c r="I115" t="str">
        <f t="shared" si="2"/>
        <v>PM25</v>
      </c>
      <c r="J115">
        <f>INDEX(NoSettings!$C:$C,MATCH(EPS!$A115,NoSettings!$A:$A,0))</f>
        <v>0</v>
      </c>
      <c r="K115" s="109">
        <f>INDEX(GWP!$C$2:$C$13,MATCH(EPS!I115,GWP!$B$2:$B$13,0))</f>
        <v>0</v>
      </c>
      <c r="L115" s="5">
        <f t="shared" si="3"/>
        <v>0</v>
      </c>
    </row>
    <row r="116" spans="1:12">
      <c r="A116" t="s">
        <v>134</v>
      </c>
      <c r="B116" t="s">
        <v>1</v>
      </c>
      <c r="C116" t="s">
        <v>1701</v>
      </c>
      <c r="D116" t="s">
        <v>1709</v>
      </c>
      <c r="E116" t="s">
        <v>1704</v>
      </c>
      <c r="F116" t="s">
        <v>1746</v>
      </c>
      <c r="H116" t="str">
        <f>INDEX('Vensim Variables'!$B:$B,MATCH(EPS!$B116,'Vensim Variables'!$A:$A,0))</f>
        <v>g pollutant</v>
      </c>
      <c r="I116" t="str">
        <f t="shared" si="2"/>
        <v>PM25</v>
      </c>
      <c r="J116">
        <f>INDEX(NoSettings!$C:$C,MATCH(EPS!$A116,NoSettings!$A:$A,0))</f>
        <v>166537000</v>
      </c>
      <c r="K116" s="109">
        <f>INDEX(GWP!$C$2:$C$13,MATCH(EPS!I116,GWP!$B$2:$B$13,0))</f>
        <v>0</v>
      </c>
      <c r="L116" s="5">
        <f t="shared" si="3"/>
        <v>0</v>
      </c>
    </row>
    <row r="117" spans="1:12">
      <c r="A117" t="s">
        <v>135</v>
      </c>
      <c r="B117" t="s">
        <v>1</v>
      </c>
      <c r="C117" t="s">
        <v>1701</v>
      </c>
      <c r="D117" t="s">
        <v>1709</v>
      </c>
      <c r="E117" t="s">
        <v>1704</v>
      </c>
      <c r="F117" t="s">
        <v>1747</v>
      </c>
      <c r="H117" t="str">
        <f>INDEX('Vensim Variables'!$B:$B,MATCH(EPS!$B117,'Vensim Variables'!$A:$A,0))</f>
        <v>g pollutant</v>
      </c>
      <c r="I117" t="str">
        <f t="shared" si="2"/>
        <v>PM25</v>
      </c>
      <c r="J117">
        <f>INDEX(NoSettings!$C:$C,MATCH(EPS!$A117,NoSettings!$A:$A,0))</f>
        <v>0</v>
      </c>
      <c r="K117" s="109">
        <f>INDEX(GWP!$C$2:$C$13,MATCH(EPS!I117,GWP!$B$2:$B$13,0))</f>
        <v>0</v>
      </c>
      <c r="L117" s="5">
        <f t="shared" si="3"/>
        <v>0</v>
      </c>
    </row>
    <row r="118" spans="1:12">
      <c r="A118" t="s">
        <v>136</v>
      </c>
      <c r="B118" t="s">
        <v>1</v>
      </c>
      <c r="C118" t="s">
        <v>1701</v>
      </c>
      <c r="D118" t="s">
        <v>1709</v>
      </c>
      <c r="E118" t="s">
        <v>1704</v>
      </c>
      <c r="F118" t="s">
        <v>1748</v>
      </c>
      <c r="H118" t="str">
        <f>INDEX('Vensim Variables'!$B:$B,MATCH(EPS!$B118,'Vensim Variables'!$A:$A,0))</f>
        <v>g pollutant</v>
      </c>
      <c r="I118" t="str">
        <f t="shared" si="2"/>
        <v>PM25</v>
      </c>
      <c r="J118">
        <f>INDEX(NoSettings!$C:$C,MATCH(EPS!$A118,NoSettings!$A:$A,0))</f>
        <v>0</v>
      </c>
      <c r="K118" s="109">
        <f>INDEX(GWP!$C$2:$C$13,MATCH(EPS!I118,GWP!$B$2:$B$13,0))</f>
        <v>0</v>
      </c>
      <c r="L118" s="5">
        <f t="shared" si="3"/>
        <v>0</v>
      </c>
    </row>
    <row r="119" spans="1:12">
      <c r="A119" t="s">
        <v>137</v>
      </c>
      <c r="B119" t="s">
        <v>1</v>
      </c>
      <c r="C119" t="s">
        <v>1701</v>
      </c>
      <c r="D119" t="s">
        <v>1709</v>
      </c>
      <c r="E119" t="s">
        <v>1704</v>
      </c>
      <c r="F119" t="s">
        <v>1749</v>
      </c>
      <c r="H119" t="str">
        <f>INDEX('Vensim Variables'!$B:$B,MATCH(EPS!$B119,'Vensim Variables'!$A:$A,0))</f>
        <v>g pollutant</v>
      </c>
      <c r="I119" t="str">
        <f t="shared" si="2"/>
        <v>PM25</v>
      </c>
      <c r="J119">
        <f>INDEX(NoSettings!$C:$C,MATCH(EPS!$A119,NoSettings!$A:$A,0))</f>
        <v>0</v>
      </c>
      <c r="K119" s="109">
        <f>INDEX(GWP!$C$2:$C$13,MATCH(EPS!I119,GWP!$B$2:$B$13,0))</f>
        <v>0</v>
      </c>
      <c r="L119" s="5">
        <f t="shared" si="3"/>
        <v>0</v>
      </c>
    </row>
    <row r="120" spans="1:12">
      <c r="A120" t="s">
        <v>138</v>
      </c>
      <c r="B120" t="s">
        <v>1</v>
      </c>
      <c r="C120" t="s">
        <v>1701</v>
      </c>
      <c r="D120" t="s">
        <v>1709</v>
      </c>
      <c r="E120" t="s">
        <v>1704</v>
      </c>
      <c r="F120" t="s">
        <v>1750</v>
      </c>
      <c r="H120" t="str">
        <f>INDEX('Vensim Variables'!$B:$B,MATCH(EPS!$B120,'Vensim Variables'!$A:$A,0))</f>
        <v>g pollutant</v>
      </c>
      <c r="I120" t="str">
        <f t="shared" si="2"/>
        <v>PM25</v>
      </c>
      <c r="J120">
        <f>INDEX(NoSettings!$C:$C,MATCH(EPS!$A120,NoSettings!$A:$A,0))</f>
        <v>311153</v>
      </c>
      <c r="K120" s="109">
        <f>INDEX(GWP!$C$2:$C$13,MATCH(EPS!I120,GWP!$B$2:$B$13,0))</f>
        <v>0</v>
      </c>
      <c r="L120" s="5">
        <f t="shared" si="3"/>
        <v>0</v>
      </c>
    </row>
    <row r="121" spans="1:12">
      <c r="A121" t="s">
        <v>139</v>
      </c>
      <c r="B121" t="s">
        <v>1</v>
      </c>
      <c r="C121" t="s">
        <v>1701</v>
      </c>
      <c r="D121" t="s">
        <v>1709</v>
      </c>
      <c r="E121" t="s">
        <v>1704</v>
      </c>
      <c r="F121" t="s">
        <v>1751</v>
      </c>
      <c r="H121" t="str">
        <f>INDEX('Vensim Variables'!$B:$B,MATCH(EPS!$B121,'Vensim Variables'!$A:$A,0))</f>
        <v>g pollutant</v>
      </c>
      <c r="I121" t="str">
        <f t="shared" si="2"/>
        <v>PM25</v>
      </c>
      <c r="J121">
        <f>INDEX(NoSettings!$C:$C,MATCH(EPS!$A121,NoSettings!$A:$A,0))</f>
        <v>0</v>
      </c>
      <c r="K121" s="109">
        <f>INDEX(GWP!$C$2:$C$13,MATCH(EPS!I121,GWP!$B$2:$B$13,0))</f>
        <v>0</v>
      </c>
      <c r="L121" s="5">
        <f t="shared" si="3"/>
        <v>0</v>
      </c>
    </row>
    <row r="122" spans="1:12">
      <c r="A122" t="s">
        <v>140</v>
      </c>
      <c r="B122" t="s">
        <v>1</v>
      </c>
      <c r="C122" t="s">
        <v>1701</v>
      </c>
      <c r="D122" t="s">
        <v>1710</v>
      </c>
      <c r="E122" t="s">
        <v>1703</v>
      </c>
      <c r="F122" t="s">
        <v>1742</v>
      </c>
      <c r="H122" t="str">
        <f>INDEX('Vensim Variables'!$B:$B,MATCH(EPS!$B122,'Vensim Variables'!$A:$A,0))</f>
        <v>g pollutant</v>
      </c>
      <c r="I122" t="str">
        <f t="shared" si="2"/>
        <v>SOx</v>
      </c>
      <c r="J122">
        <f>INDEX(NoSettings!$C:$C,MATCH(EPS!$A122,NoSettings!$A:$A,0))</f>
        <v>0</v>
      </c>
      <c r="K122" s="109">
        <f>INDEX(GWP!$C$2:$C$13,MATCH(EPS!I122,GWP!$B$2:$B$13,0))</f>
        <v>0</v>
      </c>
      <c r="L122" s="5">
        <f t="shared" si="3"/>
        <v>0</v>
      </c>
    </row>
    <row r="123" spans="1:12">
      <c r="A123" t="s">
        <v>141</v>
      </c>
      <c r="B123" t="s">
        <v>1</v>
      </c>
      <c r="C123" t="s">
        <v>1701</v>
      </c>
      <c r="D123" t="s">
        <v>1710</v>
      </c>
      <c r="E123" t="s">
        <v>1703</v>
      </c>
      <c r="F123" t="s">
        <v>1743</v>
      </c>
      <c r="H123" t="str">
        <f>INDEX('Vensim Variables'!$B:$B,MATCH(EPS!$B123,'Vensim Variables'!$A:$A,0))</f>
        <v>g pollutant</v>
      </c>
      <c r="I123" t="str">
        <f t="shared" si="2"/>
        <v>SOx</v>
      </c>
      <c r="J123">
        <f>INDEX(NoSettings!$C:$C,MATCH(EPS!$A123,NoSettings!$A:$A,0))</f>
        <v>1499220</v>
      </c>
      <c r="K123" s="109">
        <f>INDEX(GWP!$C$2:$C$13,MATCH(EPS!I123,GWP!$B$2:$B$13,0))</f>
        <v>0</v>
      </c>
      <c r="L123" s="5">
        <f t="shared" si="3"/>
        <v>0</v>
      </c>
    </row>
    <row r="124" spans="1:12">
      <c r="A124" t="s">
        <v>142</v>
      </c>
      <c r="B124" t="s">
        <v>1</v>
      </c>
      <c r="C124" t="s">
        <v>1701</v>
      </c>
      <c r="D124" t="s">
        <v>1710</v>
      </c>
      <c r="E124" t="s">
        <v>1703</v>
      </c>
      <c r="F124" t="s">
        <v>1744</v>
      </c>
      <c r="H124" t="str">
        <f>INDEX('Vensim Variables'!$B:$B,MATCH(EPS!$B124,'Vensim Variables'!$A:$A,0))</f>
        <v>g pollutant</v>
      </c>
      <c r="I124" t="str">
        <f t="shared" si="2"/>
        <v>SOx</v>
      </c>
      <c r="J124">
        <f>INDEX(NoSettings!$C:$C,MATCH(EPS!$A124,NoSettings!$A:$A,0))</f>
        <v>15038400000</v>
      </c>
      <c r="K124" s="109">
        <f>INDEX(GWP!$C$2:$C$13,MATCH(EPS!I124,GWP!$B$2:$B$13,0))</f>
        <v>0</v>
      </c>
      <c r="L124" s="5">
        <f t="shared" si="3"/>
        <v>0</v>
      </c>
    </row>
    <row r="125" spans="1:12">
      <c r="A125" t="s">
        <v>143</v>
      </c>
      <c r="B125" t="s">
        <v>1</v>
      </c>
      <c r="C125" t="s">
        <v>1701</v>
      </c>
      <c r="D125" t="s">
        <v>1710</v>
      </c>
      <c r="E125" t="s">
        <v>1703</v>
      </c>
      <c r="F125" t="s">
        <v>1745</v>
      </c>
      <c r="H125" t="str">
        <f>INDEX('Vensim Variables'!$B:$B,MATCH(EPS!$B125,'Vensim Variables'!$A:$A,0))</f>
        <v>g pollutant</v>
      </c>
      <c r="I125" t="str">
        <f t="shared" si="2"/>
        <v>SOx</v>
      </c>
      <c r="J125">
        <f>INDEX(NoSettings!$C:$C,MATCH(EPS!$A125,NoSettings!$A:$A,0))</f>
        <v>66286900</v>
      </c>
      <c r="K125" s="109">
        <f>INDEX(GWP!$C$2:$C$13,MATCH(EPS!I125,GWP!$B$2:$B$13,0))</f>
        <v>0</v>
      </c>
      <c r="L125" s="5">
        <f t="shared" si="3"/>
        <v>0</v>
      </c>
    </row>
    <row r="126" spans="1:12">
      <c r="A126" t="s">
        <v>144</v>
      </c>
      <c r="B126" t="s">
        <v>1</v>
      </c>
      <c r="C126" t="s">
        <v>1701</v>
      </c>
      <c r="D126" t="s">
        <v>1710</v>
      </c>
      <c r="E126" t="s">
        <v>1703</v>
      </c>
      <c r="F126" t="s">
        <v>1746</v>
      </c>
      <c r="H126" t="str">
        <f>INDEX('Vensim Variables'!$B:$B,MATCH(EPS!$B126,'Vensim Variables'!$A:$A,0))</f>
        <v>g pollutant</v>
      </c>
      <c r="I126" t="str">
        <f t="shared" si="2"/>
        <v>SOx</v>
      </c>
      <c r="J126">
        <f>INDEX(NoSettings!$C:$C,MATCH(EPS!$A126,NoSettings!$A:$A,0))</f>
        <v>840780000</v>
      </c>
      <c r="K126" s="109">
        <f>INDEX(GWP!$C$2:$C$13,MATCH(EPS!I126,GWP!$B$2:$B$13,0))</f>
        <v>0</v>
      </c>
      <c r="L126" s="5">
        <f t="shared" si="3"/>
        <v>0</v>
      </c>
    </row>
    <row r="127" spans="1:12">
      <c r="A127" t="s">
        <v>145</v>
      </c>
      <c r="B127" t="s">
        <v>1</v>
      </c>
      <c r="C127" t="s">
        <v>1701</v>
      </c>
      <c r="D127" t="s">
        <v>1710</v>
      </c>
      <c r="E127" t="s">
        <v>1703</v>
      </c>
      <c r="F127" t="s">
        <v>1747</v>
      </c>
      <c r="H127" t="str">
        <f>INDEX('Vensim Variables'!$B:$B,MATCH(EPS!$B127,'Vensim Variables'!$A:$A,0))</f>
        <v>g pollutant</v>
      </c>
      <c r="I127" t="str">
        <f t="shared" si="2"/>
        <v>SOx</v>
      </c>
      <c r="J127">
        <f>INDEX(NoSettings!$C:$C,MATCH(EPS!$A127,NoSettings!$A:$A,0))</f>
        <v>5395610</v>
      </c>
      <c r="K127" s="109">
        <f>INDEX(GWP!$C$2:$C$13,MATCH(EPS!I127,GWP!$B$2:$B$13,0))</f>
        <v>0</v>
      </c>
      <c r="L127" s="5">
        <f t="shared" si="3"/>
        <v>0</v>
      </c>
    </row>
    <row r="128" spans="1:12">
      <c r="A128" t="s">
        <v>146</v>
      </c>
      <c r="B128" t="s">
        <v>1</v>
      </c>
      <c r="C128" t="s">
        <v>1701</v>
      </c>
      <c r="D128" t="s">
        <v>1710</v>
      </c>
      <c r="E128" t="s">
        <v>1703</v>
      </c>
      <c r="F128" t="s">
        <v>1748</v>
      </c>
      <c r="H128" t="str">
        <f>INDEX('Vensim Variables'!$B:$B,MATCH(EPS!$B128,'Vensim Variables'!$A:$A,0))</f>
        <v>g pollutant</v>
      </c>
      <c r="I128" t="str">
        <f t="shared" si="2"/>
        <v>SOx</v>
      </c>
      <c r="J128">
        <f>INDEX(NoSettings!$C:$C,MATCH(EPS!$A128,NoSettings!$A:$A,0))</f>
        <v>0</v>
      </c>
      <c r="K128" s="109">
        <f>INDEX(GWP!$C$2:$C$13,MATCH(EPS!I128,GWP!$B$2:$B$13,0))</f>
        <v>0</v>
      </c>
      <c r="L128" s="5">
        <f t="shared" si="3"/>
        <v>0</v>
      </c>
    </row>
    <row r="129" spans="1:12">
      <c r="A129" t="s">
        <v>147</v>
      </c>
      <c r="B129" t="s">
        <v>1</v>
      </c>
      <c r="C129" t="s">
        <v>1701</v>
      </c>
      <c r="D129" t="s">
        <v>1710</v>
      </c>
      <c r="E129" t="s">
        <v>1703</v>
      </c>
      <c r="F129" t="s">
        <v>1749</v>
      </c>
      <c r="H129" t="str">
        <f>INDEX('Vensim Variables'!$B:$B,MATCH(EPS!$B129,'Vensim Variables'!$A:$A,0))</f>
        <v>g pollutant</v>
      </c>
      <c r="I129" t="str">
        <f t="shared" si="2"/>
        <v>SOx</v>
      </c>
      <c r="J129">
        <f>INDEX(NoSettings!$C:$C,MATCH(EPS!$A129,NoSettings!$A:$A,0))</f>
        <v>0</v>
      </c>
      <c r="K129" s="109">
        <f>INDEX(GWP!$C$2:$C$13,MATCH(EPS!I129,GWP!$B$2:$B$13,0))</f>
        <v>0</v>
      </c>
      <c r="L129" s="5">
        <f t="shared" si="3"/>
        <v>0</v>
      </c>
    </row>
    <row r="130" spans="1:12">
      <c r="A130" t="s">
        <v>148</v>
      </c>
      <c r="B130" t="s">
        <v>1</v>
      </c>
      <c r="C130" t="s">
        <v>1701</v>
      </c>
      <c r="D130" t="s">
        <v>1710</v>
      </c>
      <c r="E130" t="s">
        <v>1703</v>
      </c>
      <c r="F130" t="s">
        <v>1750</v>
      </c>
      <c r="H130" t="str">
        <f>INDEX('Vensim Variables'!$B:$B,MATCH(EPS!$B130,'Vensim Variables'!$A:$A,0))</f>
        <v>g pollutant</v>
      </c>
      <c r="I130" t="str">
        <f t="shared" si="2"/>
        <v>SOx</v>
      </c>
      <c r="J130">
        <f>INDEX(NoSettings!$C:$C,MATCH(EPS!$A130,NoSettings!$A:$A,0))</f>
        <v>0</v>
      </c>
      <c r="K130" s="109">
        <f>INDEX(GWP!$C$2:$C$13,MATCH(EPS!I130,GWP!$B$2:$B$13,0))</f>
        <v>0</v>
      </c>
      <c r="L130" s="5">
        <f t="shared" si="3"/>
        <v>0</v>
      </c>
    </row>
    <row r="131" spans="1:12">
      <c r="A131" t="s">
        <v>149</v>
      </c>
      <c r="B131" t="s">
        <v>1</v>
      </c>
      <c r="C131" t="s">
        <v>1701</v>
      </c>
      <c r="D131" t="s">
        <v>1710</v>
      </c>
      <c r="E131" t="s">
        <v>1703</v>
      </c>
      <c r="F131" t="s">
        <v>1751</v>
      </c>
      <c r="H131" t="str">
        <f>INDEX('Vensim Variables'!$B:$B,MATCH(EPS!$B131,'Vensim Variables'!$A:$A,0))</f>
        <v>g pollutant</v>
      </c>
      <c r="I131" t="str">
        <f t="shared" ref="I131:I194" si="4">IF(OR(C131="CO2",C131="CH4",C131="N2O",C131="F gases",C131="VOC",C131="CO",C131="NOx",C131="PM10",C131="PM25",C131="SOx",C131="BC",C131="OC"),C131,IF(OR(D131="CO2",D131="CH4",D131="N2O",D131="F gases",D131="VOC",D131="CO",D131="NOx",D131="PM10",D131="PM25",D131="SOx",D131="BC",D131="OC"),D131,IF(OR(E131="CO2",E131="CH4",E131="N2O",E131="F gases",E131="VOC",E131="CO",E131="NOx",E131="PM10",E131="PM25",E131="SOx",E131="BC",E131="OC"),E131,"NA")))</f>
        <v>SOx</v>
      </c>
      <c r="J131">
        <f>INDEX(NoSettings!$C:$C,MATCH(EPS!$A131,NoSettings!$A:$A,0))</f>
        <v>0</v>
      </c>
      <c r="K131" s="109">
        <f>INDEX(GWP!$C$2:$C$13,MATCH(EPS!I131,GWP!$B$2:$B$13,0))</f>
        <v>0</v>
      </c>
      <c r="L131" s="5">
        <f t="shared" ref="L131:L194" si="5">IF(H131="g pollutant",K131*J131/10^12,IF(H131="MMTCO2e",J131,IF(H131="MWh",J131,0)))</f>
        <v>0</v>
      </c>
    </row>
    <row r="132" spans="1:12">
      <c r="A132" t="s">
        <v>150</v>
      </c>
      <c r="B132" t="s">
        <v>1</v>
      </c>
      <c r="C132" t="s">
        <v>1701</v>
      </c>
      <c r="D132" t="s">
        <v>1710</v>
      </c>
      <c r="E132" t="s">
        <v>1704</v>
      </c>
      <c r="F132" t="s">
        <v>1742</v>
      </c>
      <c r="H132" t="str">
        <f>INDEX('Vensim Variables'!$B:$B,MATCH(EPS!$B132,'Vensim Variables'!$A:$A,0))</f>
        <v>g pollutant</v>
      </c>
      <c r="I132" t="str">
        <f t="shared" si="4"/>
        <v>SOx</v>
      </c>
      <c r="J132">
        <f>INDEX(NoSettings!$C:$C,MATCH(EPS!$A132,NoSettings!$A:$A,0))</f>
        <v>0</v>
      </c>
      <c r="K132" s="109">
        <f>INDEX(GWP!$C$2:$C$13,MATCH(EPS!I132,GWP!$B$2:$B$13,0))</f>
        <v>0</v>
      </c>
      <c r="L132" s="5">
        <f t="shared" si="5"/>
        <v>0</v>
      </c>
    </row>
    <row r="133" spans="1:12">
      <c r="A133" t="s">
        <v>151</v>
      </c>
      <c r="B133" t="s">
        <v>1</v>
      </c>
      <c r="C133" t="s">
        <v>1701</v>
      </c>
      <c r="D133" t="s">
        <v>1710</v>
      </c>
      <c r="E133" t="s">
        <v>1704</v>
      </c>
      <c r="F133" t="s">
        <v>1743</v>
      </c>
      <c r="H133" t="str">
        <f>INDEX('Vensim Variables'!$B:$B,MATCH(EPS!$B133,'Vensim Variables'!$A:$A,0))</f>
        <v>g pollutant</v>
      </c>
      <c r="I133" t="str">
        <f t="shared" si="4"/>
        <v>SOx</v>
      </c>
      <c r="J133">
        <f>INDEX(NoSettings!$C:$C,MATCH(EPS!$A133,NoSettings!$A:$A,0))</f>
        <v>228165</v>
      </c>
      <c r="K133" s="109">
        <f>INDEX(GWP!$C$2:$C$13,MATCH(EPS!I133,GWP!$B$2:$B$13,0))</f>
        <v>0</v>
      </c>
      <c r="L133" s="5">
        <f t="shared" si="5"/>
        <v>0</v>
      </c>
    </row>
    <row r="134" spans="1:12">
      <c r="A134" t="s">
        <v>152</v>
      </c>
      <c r="B134" t="s">
        <v>1</v>
      </c>
      <c r="C134" t="s">
        <v>1701</v>
      </c>
      <c r="D134" t="s">
        <v>1710</v>
      </c>
      <c r="E134" t="s">
        <v>1704</v>
      </c>
      <c r="F134" t="s">
        <v>1744</v>
      </c>
      <c r="H134" t="str">
        <f>INDEX('Vensim Variables'!$B:$B,MATCH(EPS!$B134,'Vensim Variables'!$A:$A,0))</f>
        <v>g pollutant</v>
      </c>
      <c r="I134" t="str">
        <f t="shared" si="4"/>
        <v>SOx</v>
      </c>
      <c r="J134">
        <f>INDEX(NoSettings!$C:$C,MATCH(EPS!$A134,NoSettings!$A:$A,0))</f>
        <v>1109500000</v>
      </c>
      <c r="K134" s="109">
        <f>INDEX(GWP!$C$2:$C$13,MATCH(EPS!I134,GWP!$B$2:$B$13,0))</f>
        <v>0</v>
      </c>
      <c r="L134" s="5">
        <f t="shared" si="5"/>
        <v>0</v>
      </c>
    </row>
    <row r="135" spans="1:12">
      <c r="A135" t="s">
        <v>153</v>
      </c>
      <c r="B135" t="s">
        <v>1</v>
      </c>
      <c r="C135" t="s">
        <v>1701</v>
      </c>
      <c r="D135" t="s">
        <v>1710</v>
      </c>
      <c r="E135" t="s">
        <v>1704</v>
      </c>
      <c r="F135" t="s">
        <v>1745</v>
      </c>
      <c r="H135" t="str">
        <f>INDEX('Vensim Variables'!$B:$B,MATCH(EPS!$B135,'Vensim Variables'!$A:$A,0))</f>
        <v>g pollutant</v>
      </c>
      <c r="I135" t="str">
        <f t="shared" si="4"/>
        <v>SOx</v>
      </c>
      <c r="J135">
        <f>INDEX(NoSettings!$C:$C,MATCH(EPS!$A135,NoSettings!$A:$A,0))</f>
        <v>0</v>
      </c>
      <c r="K135" s="109">
        <f>INDEX(GWP!$C$2:$C$13,MATCH(EPS!I135,GWP!$B$2:$B$13,0))</f>
        <v>0</v>
      </c>
      <c r="L135" s="5">
        <f t="shared" si="5"/>
        <v>0</v>
      </c>
    </row>
    <row r="136" spans="1:12">
      <c r="A136" t="s">
        <v>154</v>
      </c>
      <c r="B136" t="s">
        <v>1</v>
      </c>
      <c r="C136" t="s">
        <v>1701</v>
      </c>
      <c r="D136" t="s">
        <v>1710</v>
      </c>
      <c r="E136" t="s">
        <v>1704</v>
      </c>
      <c r="F136" t="s">
        <v>1746</v>
      </c>
      <c r="H136" t="str">
        <f>INDEX('Vensim Variables'!$B:$B,MATCH(EPS!$B136,'Vensim Variables'!$A:$A,0))</f>
        <v>g pollutant</v>
      </c>
      <c r="I136" t="str">
        <f t="shared" si="4"/>
        <v>SOx</v>
      </c>
      <c r="J136">
        <f>INDEX(NoSettings!$C:$C,MATCH(EPS!$A136,NoSettings!$A:$A,0))</f>
        <v>69581900</v>
      </c>
      <c r="K136" s="109">
        <f>INDEX(GWP!$C$2:$C$13,MATCH(EPS!I136,GWP!$B$2:$B$13,0))</f>
        <v>0</v>
      </c>
      <c r="L136" s="5">
        <f t="shared" si="5"/>
        <v>0</v>
      </c>
    </row>
    <row r="137" spans="1:12">
      <c r="A137" t="s">
        <v>155</v>
      </c>
      <c r="B137" t="s">
        <v>1</v>
      </c>
      <c r="C137" t="s">
        <v>1701</v>
      </c>
      <c r="D137" t="s">
        <v>1710</v>
      </c>
      <c r="E137" t="s">
        <v>1704</v>
      </c>
      <c r="F137" t="s">
        <v>1747</v>
      </c>
      <c r="H137" t="str">
        <f>INDEX('Vensim Variables'!$B:$B,MATCH(EPS!$B137,'Vensim Variables'!$A:$A,0))</f>
        <v>g pollutant</v>
      </c>
      <c r="I137" t="str">
        <f t="shared" si="4"/>
        <v>SOx</v>
      </c>
      <c r="J137">
        <f>INDEX(NoSettings!$C:$C,MATCH(EPS!$A137,NoSettings!$A:$A,0))</f>
        <v>0</v>
      </c>
      <c r="K137" s="109">
        <f>INDEX(GWP!$C$2:$C$13,MATCH(EPS!I137,GWP!$B$2:$B$13,0))</f>
        <v>0</v>
      </c>
      <c r="L137" s="5">
        <f t="shared" si="5"/>
        <v>0</v>
      </c>
    </row>
    <row r="138" spans="1:12">
      <c r="A138" t="s">
        <v>156</v>
      </c>
      <c r="B138" t="s">
        <v>1</v>
      </c>
      <c r="C138" t="s">
        <v>1701</v>
      </c>
      <c r="D138" t="s">
        <v>1710</v>
      </c>
      <c r="E138" t="s">
        <v>1704</v>
      </c>
      <c r="F138" t="s">
        <v>1748</v>
      </c>
      <c r="H138" t="str">
        <f>INDEX('Vensim Variables'!$B:$B,MATCH(EPS!$B138,'Vensim Variables'!$A:$A,0))</f>
        <v>g pollutant</v>
      </c>
      <c r="I138" t="str">
        <f t="shared" si="4"/>
        <v>SOx</v>
      </c>
      <c r="J138">
        <f>INDEX(NoSettings!$C:$C,MATCH(EPS!$A138,NoSettings!$A:$A,0))</f>
        <v>0</v>
      </c>
      <c r="K138" s="109">
        <f>INDEX(GWP!$C$2:$C$13,MATCH(EPS!I138,GWP!$B$2:$B$13,0))</f>
        <v>0</v>
      </c>
      <c r="L138" s="5">
        <f t="shared" si="5"/>
        <v>0</v>
      </c>
    </row>
    <row r="139" spans="1:12">
      <c r="A139" t="s">
        <v>157</v>
      </c>
      <c r="B139" t="s">
        <v>1</v>
      </c>
      <c r="C139" t="s">
        <v>1701</v>
      </c>
      <c r="D139" t="s">
        <v>1710</v>
      </c>
      <c r="E139" t="s">
        <v>1704</v>
      </c>
      <c r="F139" t="s">
        <v>1749</v>
      </c>
      <c r="H139" t="str">
        <f>INDEX('Vensim Variables'!$B:$B,MATCH(EPS!$B139,'Vensim Variables'!$A:$A,0))</f>
        <v>g pollutant</v>
      </c>
      <c r="I139" t="str">
        <f t="shared" si="4"/>
        <v>SOx</v>
      </c>
      <c r="J139">
        <f>INDEX(NoSettings!$C:$C,MATCH(EPS!$A139,NoSettings!$A:$A,0))</f>
        <v>0</v>
      </c>
      <c r="K139" s="109">
        <f>INDEX(GWP!$C$2:$C$13,MATCH(EPS!I139,GWP!$B$2:$B$13,0))</f>
        <v>0</v>
      </c>
      <c r="L139" s="5">
        <f t="shared" si="5"/>
        <v>0</v>
      </c>
    </row>
    <row r="140" spans="1:12">
      <c r="A140" t="s">
        <v>158</v>
      </c>
      <c r="B140" t="s">
        <v>1</v>
      </c>
      <c r="C140" t="s">
        <v>1701</v>
      </c>
      <c r="D140" t="s">
        <v>1710</v>
      </c>
      <c r="E140" t="s">
        <v>1704</v>
      </c>
      <c r="F140" t="s">
        <v>1750</v>
      </c>
      <c r="H140" t="str">
        <f>INDEX('Vensim Variables'!$B:$B,MATCH(EPS!$B140,'Vensim Variables'!$A:$A,0))</f>
        <v>g pollutant</v>
      </c>
      <c r="I140" t="str">
        <f t="shared" si="4"/>
        <v>SOx</v>
      </c>
      <c r="J140">
        <f>INDEX(NoSettings!$C:$C,MATCH(EPS!$A140,NoSettings!$A:$A,0))</f>
        <v>0</v>
      </c>
      <c r="K140" s="109">
        <f>INDEX(GWP!$C$2:$C$13,MATCH(EPS!I140,GWP!$B$2:$B$13,0))</f>
        <v>0</v>
      </c>
      <c r="L140" s="5">
        <f t="shared" si="5"/>
        <v>0</v>
      </c>
    </row>
    <row r="141" spans="1:12">
      <c r="A141" t="s">
        <v>159</v>
      </c>
      <c r="B141" t="s">
        <v>1</v>
      </c>
      <c r="C141" t="s">
        <v>1701</v>
      </c>
      <c r="D141" t="s">
        <v>1710</v>
      </c>
      <c r="E141" t="s">
        <v>1704</v>
      </c>
      <c r="F141" t="s">
        <v>1751</v>
      </c>
      <c r="H141" t="str">
        <f>INDEX('Vensim Variables'!$B:$B,MATCH(EPS!$B141,'Vensim Variables'!$A:$A,0))</f>
        <v>g pollutant</v>
      </c>
      <c r="I141" t="str">
        <f t="shared" si="4"/>
        <v>SOx</v>
      </c>
      <c r="J141">
        <f>INDEX(NoSettings!$C:$C,MATCH(EPS!$A141,NoSettings!$A:$A,0))</f>
        <v>0</v>
      </c>
      <c r="K141" s="109">
        <f>INDEX(GWP!$C$2:$C$13,MATCH(EPS!I141,GWP!$B$2:$B$13,0))</f>
        <v>0</v>
      </c>
      <c r="L141" s="5">
        <f t="shared" si="5"/>
        <v>0</v>
      </c>
    </row>
    <row r="142" spans="1:12">
      <c r="A142" t="s">
        <v>160</v>
      </c>
      <c r="B142" t="s">
        <v>1</v>
      </c>
      <c r="C142" t="s">
        <v>1701</v>
      </c>
      <c r="D142" t="s">
        <v>1711</v>
      </c>
      <c r="E142" t="s">
        <v>1703</v>
      </c>
      <c r="F142" t="s">
        <v>1742</v>
      </c>
      <c r="H142" t="str">
        <f>INDEX('Vensim Variables'!$B:$B,MATCH(EPS!$B142,'Vensim Variables'!$A:$A,0))</f>
        <v>g pollutant</v>
      </c>
      <c r="I142" t="str">
        <f t="shared" si="4"/>
        <v>BC</v>
      </c>
      <c r="J142">
        <f>INDEX(NoSettings!$C:$C,MATCH(EPS!$A142,NoSettings!$A:$A,0))</f>
        <v>0</v>
      </c>
      <c r="K142" s="109">
        <f>INDEX(GWP!$C$2:$C$13,MATCH(EPS!I142,GWP!$B$2:$B$13,0))</f>
        <v>345</v>
      </c>
      <c r="L142" s="5">
        <f t="shared" si="5"/>
        <v>0</v>
      </c>
    </row>
    <row r="143" spans="1:12">
      <c r="A143" t="s">
        <v>161</v>
      </c>
      <c r="B143" t="s">
        <v>1</v>
      </c>
      <c r="C143" t="s">
        <v>1701</v>
      </c>
      <c r="D143" t="s">
        <v>1711</v>
      </c>
      <c r="E143" t="s">
        <v>1703</v>
      </c>
      <c r="F143" t="s">
        <v>1743</v>
      </c>
      <c r="H143" t="str">
        <f>INDEX('Vensim Variables'!$B:$B,MATCH(EPS!$B143,'Vensim Variables'!$A:$A,0))</f>
        <v>g pollutant</v>
      </c>
      <c r="I143" t="str">
        <f t="shared" si="4"/>
        <v>BC</v>
      </c>
      <c r="J143">
        <f>INDEX(NoSettings!$C:$C,MATCH(EPS!$A143,NoSettings!$A:$A,0))</f>
        <v>2149700</v>
      </c>
      <c r="K143" s="109">
        <f>INDEX(GWP!$C$2:$C$13,MATCH(EPS!I143,GWP!$B$2:$B$13,0))</f>
        <v>345</v>
      </c>
      <c r="L143" s="5">
        <f t="shared" si="5"/>
        <v>7.4164649999999995E-4</v>
      </c>
    </row>
    <row r="144" spans="1:12">
      <c r="A144" t="s">
        <v>162</v>
      </c>
      <c r="B144" t="s">
        <v>1</v>
      </c>
      <c r="C144" t="s">
        <v>1701</v>
      </c>
      <c r="D144" t="s">
        <v>1711</v>
      </c>
      <c r="E144" t="s">
        <v>1703</v>
      </c>
      <c r="F144" t="s">
        <v>1744</v>
      </c>
      <c r="H144" t="str">
        <f>INDEX('Vensim Variables'!$B:$B,MATCH(EPS!$B144,'Vensim Variables'!$A:$A,0))</f>
        <v>g pollutant</v>
      </c>
      <c r="I144" t="str">
        <f t="shared" si="4"/>
        <v>BC</v>
      </c>
      <c r="J144">
        <f>INDEX(NoSettings!$C:$C,MATCH(EPS!$A144,NoSettings!$A:$A,0))</f>
        <v>6781260000</v>
      </c>
      <c r="K144" s="109">
        <f>INDEX(GWP!$C$2:$C$13,MATCH(EPS!I144,GWP!$B$2:$B$13,0))</f>
        <v>345</v>
      </c>
      <c r="L144" s="5">
        <f t="shared" si="5"/>
        <v>2.3395347000000002</v>
      </c>
    </row>
    <row r="145" spans="1:12">
      <c r="A145" t="s">
        <v>163</v>
      </c>
      <c r="B145" t="s">
        <v>1</v>
      </c>
      <c r="C145" t="s">
        <v>1701</v>
      </c>
      <c r="D145" t="s">
        <v>1711</v>
      </c>
      <c r="E145" t="s">
        <v>1703</v>
      </c>
      <c r="F145" t="s">
        <v>1745</v>
      </c>
      <c r="H145" t="str">
        <f>INDEX('Vensim Variables'!$B:$B,MATCH(EPS!$B145,'Vensim Variables'!$A:$A,0))</f>
        <v>g pollutant</v>
      </c>
      <c r="I145" t="str">
        <f t="shared" si="4"/>
        <v>BC</v>
      </c>
      <c r="J145">
        <f>INDEX(NoSettings!$C:$C,MATCH(EPS!$A145,NoSettings!$A:$A,0))</f>
        <v>615130000</v>
      </c>
      <c r="K145" s="109">
        <f>INDEX(GWP!$C$2:$C$13,MATCH(EPS!I145,GWP!$B$2:$B$13,0))</f>
        <v>345</v>
      </c>
      <c r="L145" s="5">
        <f t="shared" si="5"/>
        <v>0.21221984999999999</v>
      </c>
    </row>
    <row r="146" spans="1:12">
      <c r="A146" t="s">
        <v>164</v>
      </c>
      <c r="B146" t="s">
        <v>1</v>
      </c>
      <c r="C146" t="s">
        <v>1701</v>
      </c>
      <c r="D146" t="s">
        <v>1711</v>
      </c>
      <c r="E146" t="s">
        <v>1703</v>
      </c>
      <c r="F146" t="s">
        <v>1746</v>
      </c>
      <c r="H146" t="str">
        <f>INDEX('Vensim Variables'!$B:$B,MATCH(EPS!$B146,'Vensim Variables'!$A:$A,0))</f>
        <v>g pollutant</v>
      </c>
      <c r="I146" t="str">
        <f t="shared" si="4"/>
        <v>BC</v>
      </c>
      <c r="J146">
        <f>INDEX(NoSettings!$C:$C,MATCH(EPS!$A146,NoSettings!$A:$A,0))</f>
        <v>379133000</v>
      </c>
      <c r="K146" s="109">
        <f>INDEX(GWP!$C$2:$C$13,MATCH(EPS!I146,GWP!$B$2:$B$13,0))</f>
        <v>345</v>
      </c>
      <c r="L146" s="5">
        <f t="shared" si="5"/>
        <v>0.13080088500000001</v>
      </c>
    </row>
    <row r="147" spans="1:12">
      <c r="A147" t="s">
        <v>165</v>
      </c>
      <c r="B147" t="s">
        <v>1</v>
      </c>
      <c r="C147" t="s">
        <v>1701</v>
      </c>
      <c r="D147" t="s">
        <v>1711</v>
      </c>
      <c r="E147" t="s">
        <v>1703</v>
      </c>
      <c r="F147" t="s">
        <v>1747</v>
      </c>
      <c r="H147" t="str">
        <f>INDEX('Vensim Variables'!$B:$B,MATCH(EPS!$B147,'Vensim Variables'!$A:$A,0))</f>
        <v>g pollutant</v>
      </c>
      <c r="I147" t="str">
        <f t="shared" si="4"/>
        <v>BC</v>
      </c>
      <c r="J147">
        <f>INDEX(NoSettings!$C:$C,MATCH(EPS!$A147,NoSettings!$A:$A,0))</f>
        <v>50070200</v>
      </c>
      <c r="K147" s="109">
        <f>INDEX(GWP!$C$2:$C$13,MATCH(EPS!I147,GWP!$B$2:$B$13,0))</f>
        <v>345</v>
      </c>
      <c r="L147" s="5">
        <f t="shared" si="5"/>
        <v>1.7274219E-2</v>
      </c>
    </row>
    <row r="148" spans="1:12">
      <c r="A148" t="s">
        <v>166</v>
      </c>
      <c r="B148" t="s">
        <v>1</v>
      </c>
      <c r="C148" t="s">
        <v>1701</v>
      </c>
      <c r="D148" t="s">
        <v>1711</v>
      </c>
      <c r="E148" t="s">
        <v>1703</v>
      </c>
      <c r="F148" t="s">
        <v>1748</v>
      </c>
      <c r="H148" t="str">
        <f>INDEX('Vensim Variables'!$B:$B,MATCH(EPS!$B148,'Vensim Variables'!$A:$A,0))</f>
        <v>g pollutant</v>
      </c>
      <c r="I148" t="str">
        <f t="shared" si="4"/>
        <v>BC</v>
      </c>
      <c r="J148">
        <f>INDEX(NoSettings!$C:$C,MATCH(EPS!$A148,NoSettings!$A:$A,0))</f>
        <v>0</v>
      </c>
      <c r="K148" s="109">
        <f>INDEX(GWP!$C$2:$C$13,MATCH(EPS!I148,GWP!$B$2:$B$13,0))</f>
        <v>345</v>
      </c>
      <c r="L148" s="5">
        <f t="shared" si="5"/>
        <v>0</v>
      </c>
    </row>
    <row r="149" spans="1:12">
      <c r="A149" t="s">
        <v>167</v>
      </c>
      <c r="B149" t="s">
        <v>1</v>
      </c>
      <c r="C149" t="s">
        <v>1701</v>
      </c>
      <c r="D149" t="s">
        <v>1711</v>
      </c>
      <c r="E149" t="s">
        <v>1703</v>
      </c>
      <c r="F149" t="s">
        <v>1749</v>
      </c>
      <c r="H149" t="str">
        <f>INDEX('Vensim Variables'!$B:$B,MATCH(EPS!$B149,'Vensim Variables'!$A:$A,0))</f>
        <v>g pollutant</v>
      </c>
      <c r="I149" t="str">
        <f t="shared" si="4"/>
        <v>BC</v>
      </c>
      <c r="J149">
        <f>INDEX(NoSettings!$C:$C,MATCH(EPS!$A149,NoSettings!$A:$A,0))</f>
        <v>0</v>
      </c>
      <c r="K149" s="109">
        <f>INDEX(GWP!$C$2:$C$13,MATCH(EPS!I149,GWP!$B$2:$B$13,0))</f>
        <v>345</v>
      </c>
      <c r="L149" s="5">
        <f t="shared" si="5"/>
        <v>0</v>
      </c>
    </row>
    <row r="150" spans="1:12">
      <c r="A150" t="s">
        <v>168</v>
      </c>
      <c r="B150" t="s">
        <v>1</v>
      </c>
      <c r="C150" t="s">
        <v>1701</v>
      </c>
      <c r="D150" t="s">
        <v>1711</v>
      </c>
      <c r="E150" t="s">
        <v>1703</v>
      </c>
      <c r="F150" t="s">
        <v>1750</v>
      </c>
      <c r="H150" t="str">
        <f>INDEX('Vensim Variables'!$B:$B,MATCH(EPS!$B150,'Vensim Variables'!$A:$A,0))</f>
        <v>g pollutant</v>
      </c>
      <c r="I150" t="str">
        <f t="shared" si="4"/>
        <v>BC</v>
      </c>
      <c r="J150">
        <f>INDEX(NoSettings!$C:$C,MATCH(EPS!$A150,NoSettings!$A:$A,0))</f>
        <v>2362540</v>
      </c>
      <c r="K150" s="109">
        <f>INDEX(GWP!$C$2:$C$13,MATCH(EPS!I150,GWP!$B$2:$B$13,0))</f>
        <v>345</v>
      </c>
      <c r="L150" s="5">
        <f t="shared" si="5"/>
        <v>8.1507629999999997E-4</v>
      </c>
    </row>
    <row r="151" spans="1:12">
      <c r="A151" t="s">
        <v>169</v>
      </c>
      <c r="B151" t="s">
        <v>1</v>
      </c>
      <c r="C151" t="s">
        <v>1701</v>
      </c>
      <c r="D151" t="s">
        <v>1711</v>
      </c>
      <c r="E151" t="s">
        <v>1703</v>
      </c>
      <c r="F151" t="s">
        <v>1751</v>
      </c>
      <c r="H151" t="str">
        <f>INDEX('Vensim Variables'!$B:$B,MATCH(EPS!$B151,'Vensim Variables'!$A:$A,0))</f>
        <v>g pollutant</v>
      </c>
      <c r="I151" t="str">
        <f t="shared" si="4"/>
        <v>BC</v>
      </c>
      <c r="J151">
        <f>INDEX(NoSettings!$C:$C,MATCH(EPS!$A151,NoSettings!$A:$A,0))</f>
        <v>0</v>
      </c>
      <c r="K151" s="109">
        <f>INDEX(GWP!$C$2:$C$13,MATCH(EPS!I151,GWP!$B$2:$B$13,0))</f>
        <v>345</v>
      </c>
      <c r="L151" s="5">
        <f t="shared" si="5"/>
        <v>0</v>
      </c>
    </row>
    <row r="152" spans="1:12">
      <c r="A152" t="s">
        <v>170</v>
      </c>
      <c r="B152" t="s">
        <v>1</v>
      </c>
      <c r="C152" t="s">
        <v>1701</v>
      </c>
      <c r="D152" t="s">
        <v>1711</v>
      </c>
      <c r="E152" t="s">
        <v>1704</v>
      </c>
      <c r="F152" t="s">
        <v>1742</v>
      </c>
      <c r="H152" t="str">
        <f>INDEX('Vensim Variables'!$B:$B,MATCH(EPS!$B152,'Vensim Variables'!$A:$A,0))</f>
        <v>g pollutant</v>
      </c>
      <c r="I152" t="str">
        <f t="shared" si="4"/>
        <v>BC</v>
      </c>
      <c r="J152">
        <f>INDEX(NoSettings!$C:$C,MATCH(EPS!$A152,NoSettings!$A:$A,0))</f>
        <v>0</v>
      </c>
      <c r="K152" s="109">
        <f>INDEX(GWP!$C$2:$C$13,MATCH(EPS!I152,GWP!$B$2:$B$13,0))</f>
        <v>345</v>
      </c>
      <c r="L152" s="5">
        <f t="shared" si="5"/>
        <v>0</v>
      </c>
    </row>
    <row r="153" spans="1:12">
      <c r="A153" t="s">
        <v>171</v>
      </c>
      <c r="B153" t="s">
        <v>1</v>
      </c>
      <c r="C153" t="s">
        <v>1701</v>
      </c>
      <c r="D153" t="s">
        <v>1711</v>
      </c>
      <c r="E153" t="s">
        <v>1704</v>
      </c>
      <c r="F153" t="s">
        <v>1743</v>
      </c>
      <c r="H153" t="str">
        <f>INDEX('Vensim Variables'!$B:$B,MATCH(EPS!$B153,'Vensim Variables'!$A:$A,0))</f>
        <v>g pollutant</v>
      </c>
      <c r="I153" t="str">
        <f t="shared" si="4"/>
        <v>BC</v>
      </c>
      <c r="J153">
        <f>INDEX(NoSettings!$C:$C,MATCH(EPS!$A153,NoSettings!$A:$A,0))</f>
        <v>327162</v>
      </c>
      <c r="K153" s="109">
        <f>INDEX(GWP!$C$2:$C$13,MATCH(EPS!I153,GWP!$B$2:$B$13,0))</f>
        <v>345</v>
      </c>
      <c r="L153" s="5">
        <f t="shared" si="5"/>
        <v>1.1287089E-4</v>
      </c>
    </row>
    <row r="154" spans="1:12">
      <c r="A154" t="s">
        <v>172</v>
      </c>
      <c r="B154" t="s">
        <v>1</v>
      </c>
      <c r="C154" t="s">
        <v>1701</v>
      </c>
      <c r="D154" t="s">
        <v>1711</v>
      </c>
      <c r="E154" t="s">
        <v>1704</v>
      </c>
      <c r="F154" t="s">
        <v>1744</v>
      </c>
      <c r="H154" t="str">
        <f>INDEX('Vensim Variables'!$B:$B,MATCH(EPS!$B154,'Vensim Variables'!$A:$A,0))</f>
        <v>g pollutant</v>
      </c>
      <c r="I154" t="str">
        <f t="shared" si="4"/>
        <v>BC</v>
      </c>
      <c r="J154">
        <f>INDEX(NoSettings!$C:$C,MATCH(EPS!$A154,NoSettings!$A:$A,0))</f>
        <v>500307000</v>
      </c>
      <c r="K154" s="109">
        <f>INDEX(GWP!$C$2:$C$13,MATCH(EPS!I154,GWP!$B$2:$B$13,0))</f>
        <v>345</v>
      </c>
      <c r="L154" s="5">
        <f t="shared" si="5"/>
        <v>0.172605915</v>
      </c>
    </row>
    <row r="155" spans="1:12">
      <c r="A155" t="s">
        <v>173</v>
      </c>
      <c r="B155" t="s">
        <v>1</v>
      </c>
      <c r="C155" t="s">
        <v>1701</v>
      </c>
      <c r="D155" t="s">
        <v>1711</v>
      </c>
      <c r="E155" t="s">
        <v>1704</v>
      </c>
      <c r="F155" t="s">
        <v>1745</v>
      </c>
      <c r="H155" t="str">
        <f>INDEX('Vensim Variables'!$B:$B,MATCH(EPS!$B155,'Vensim Variables'!$A:$A,0))</f>
        <v>g pollutant</v>
      </c>
      <c r="I155" t="str">
        <f t="shared" si="4"/>
        <v>BC</v>
      </c>
      <c r="J155">
        <f>INDEX(NoSettings!$C:$C,MATCH(EPS!$A155,NoSettings!$A:$A,0))</f>
        <v>0</v>
      </c>
      <c r="K155" s="109">
        <f>INDEX(GWP!$C$2:$C$13,MATCH(EPS!I155,GWP!$B$2:$B$13,0))</f>
        <v>345</v>
      </c>
      <c r="L155" s="5">
        <f t="shared" si="5"/>
        <v>0</v>
      </c>
    </row>
    <row r="156" spans="1:12">
      <c r="A156" t="s">
        <v>174</v>
      </c>
      <c r="B156" t="s">
        <v>1</v>
      </c>
      <c r="C156" t="s">
        <v>1701</v>
      </c>
      <c r="D156" t="s">
        <v>1711</v>
      </c>
      <c r="E156" t="s">
        <v>1704</v>
      </c>
      <c r="F156" t="s">
        <v>1746</v>
      </c>
      <c r="H156" t="str">
        <f>INDEX('Vensim Variables'!$B:$B,MATCH(EPS!$B156,'Vensim Variables'!$A:$A,0))</f>
        <v>g pollutant</v>
      </c>
      <c r="I156" t="str">
        <f t="shared" si="4"/>
        <v>BC</v>
      </c>
      <c r="J156">
        <f>INDEX(NoSettings!$C:$C,MATCH(EPS!$A156,NoSettings!$A:$A,0))</f>
        <v>31376600</v>
      </c>
      <c r="K156" s="109">
        <f>INDEX(GWP!$C$2:$C$13,MATCH(EPS!I156,GWP!$B$2:$B$13,0))</f>
        <v>345</v>
      </c>
      <c r="L156" s="5">
        <f t="shared" si="5"/>
        <v>1.0824927E-2</v>
      </c>
    </row>
    <row r="157" spans="1:12">
      <c r="A157" t="s">
        <v>175</v>
      </c>
      <c r="B157" t="s">
        <v>1</v>
      </c>
      <c r="C157" t="s">
        <v>1701</v>
      </c>
      <c r="D157" t="s">
        <v>1711</v>
      </c>
      <c r="E157" t="s">
        <v>1704</v>
      </c>
      <c r="F157" t="s">
        <v>1747</v>
      </c>
      <c r="H157" t="str">
        <f>INDEX('Vensim Variables'!$B:$B,MATCH(EPS!$B157,'Vensim Variables'!$A:$A,0))</f>
        <v>g pollutant</v>
      </c>
      <c r="I157" t="str">
        <f t="shared" si="4"/>
        <v>BC</v>
      </c>
      <c r="J157">
        <f>INDEX(NoSettings!$C:$C,MATCH(EPS!$A157,NoSettings!$A:$A,0))</f>
        <v>0</v>
      </c>
      <c r="K157" s="109">
        <f>INDEX(GWP!$C$2:$C$13,MATCH(EPS!I157,GWP!$B$2:$B$13,0))</f>
        <v>345</v>
      </c>
      <c r="L157" s="5">
        <f t="shared" si="5"/>
        <v>0</v>
      </c>
    </row>
    <row r="158" spans="1:12">
      <c r="A158" t="s">
        <v>176</v>
      </c>
      <c r="B158" t="s">
        <v>1</v>
      </c>
      <c r="C158" t="s">
        <v>1701</v>
      </c>
      <c r="D158" t="s">
        <v>1711</v>
      </c>
      <c r="E158" t="s">
        <v>1704</v>
      </c>
      <c r="F158" t="s">
        <v>1748</v>
      </c>
      <c r="H158" t="str">
        <f>INDEX('Vensim Variables'!$B:$B,MATCH(EPS!$B158,'Vensim Variables'!$A:$A,0))</f>
        <v>g pollutant</v>
      </c>
      <c r="I158" t="str">
        <f t="shared" si="4"/>
        <v>BC</v>
      </c>
      <c r="J158">
        <f>INDEX(NoSettings!$C:$C,MATCH(EPS!$A158,NoSettings!$A:$A,0))</f>
        <v>0</v>
      </c>
      <c r="K158" s="109">
        <f>INDEX(GWP!$C$2:$C$13,MATCH(EPS!I158,GWP!$B$2:$B$13,0))</f>
        <v>345</v>
      </c>
      <c r="L158" s="5">
        <f t="shared" si="5"/>
        <v>0</v>
      </c>
    </row>
    <row r="159" spans="1:12">
      <c r="A159" t="s">
        <v>177</v>
      </c>
      <c r="B159" t="s">
        <v>1</v>
      </c>
      <c r="C159" t="s">
        <v>1701</v>
      </c>
      <c r="D159" t="s">
        <v>1711</v>
      </c>
      <c r="E159" t="s">
        <v>1704</v>
      </c>
      <c r="F159" t="s">
        <v>1749</v>
      </c>
      <c r="H159" t="str">
        <f>INDEX('Vensim Variables'!$B:$B,MATCH(EPS!$B159,'Vensim Variables'!$A:$A,0))</f>
        <v>g pollutant</v>
      </c>
      <c r="I159" t="str">
        <f t="shared" si="4"/>
        <v>BC</v>
      </c>
      <c r="J159">
        <f>INDEX(NoSettings!$C:$C,MATCH(EPS!$A159,NoSettings!$A:$A,0))</f>
        <v>0</v>
      </c>
      <c r="K159" s="109">
        <f>INDEX(GWP!$C$2:$C$13,MATCH(EPS!I159,GWP!$B$2:$B$13,0))</f>
        <v>345</v>
      </c>
      <c r="L159" s="5">
        <f t="shared" si="5"/>
        <v>0</v>
      </c>
    </row>
    <row r="160" spans="1:12">
      <c r="A160" t="s">
        <v>178</v>
      </c>
      <c r="B160" t="s">
        <v>1</v>
      </c>
      <c r="C160" t="s">
        <v>1701</v>
      </c>
      <c r="D160" t="s">
        <v>1711</v>
      </c>
      <c r="E160" t="s">
        <v>1704</v>
      </c>
      <c r="F160" t="s">
        <v>1750</v>
      </c>
      <c r="H160" t="str">
        <f>INDEX('Vensim Variables'!$B:$B,MATCH(EPS!$B160,'Vensim Variables'!$A:$A,0))</f>
        <v>g pollutant</v>
      </c>
      <c r="I160" t="str">
        <f t="shared" si="4"/>
        <v>BC</v>
      </c>
      <c r="J160">
        <f>INDEX(NoSettings!$C:$C,MATCH(EPS!$A160,NoSettings!$A:$A,0))</f>
        <v>57717.599999999999</v>
      </c>
      <c r="K160" s="109">
        <f>INDEX(GWP!$C$2:$C$13,MATCH(EPS!I160,GWP!$B$2:$B$13,0))</f>
        <v>345</v>
      </c>
      <c r="L160" s="5">
        <f t="shared" si="5"/>
        <v>1.9912572E-5</v>
      </c>
    </row>
    <row r="161" spans="1:12">
      <c r="A161" t="s">
        <v>179</v>
      </c>
      <c r="B161" t="s">
        <v>1</v>
      </c>
      <c r="C161" t="s">
        <v>1701</v>
      </c>
      <c r="D161" t="s">
        <v>1711</v>
      </c>
      <c r="E161" t="s">
        <v>1704</v>
      </c>
      <c r="F161" t="s">
        <v>1751</v>
      </c>
      <c r="H161" t="str">
        <f>INDEX('Vensim Variables'!$B:$B,MATCH(EPS!$B161,'Vensim Variables'!$A:$A,0))</f>
        <v>g pollutant</v>
      </c>
      <c r="I161" t="str">
        <f t="shared" si="4"/>
        <v>BC</v>
      </c>
      <c r="J161">
        <f>INDEX(NoSettings!$C:$C,MATCH(EPS!$A161,NoSettings!$A:$A,0))</f>
        <v>0</v>
      </c>
      <c r="K161" s="109">
        <f>INDEX(GWP!$C$2:$C$13,MATCH(EPS!I161,GWP!$B$2:$B$13,0))</f>
        <v>345</v>
      </c>
      <c r="L161" s="5">
        <f t="shared" si="5"/>
        <v>0</v>
      </c>
    </row>
    <row r="162" spans="1:12">
      <c r="A162" t="s">
        <v>180</v>
      </c>
      <c r="B162" t="s">
        <v>1</v>
      </c>
      <c r="C162" t="s">
        <v>1701</v>
      </c>
      <c r="D162" t="s">
        <v>1712</v>
      </c>
      <c r="E162" t="s">
        <v>1703</v>
      </c>
      <c r="F162" t="s">
        <v>1742</v>
      </c>
      <c r="H162" t="str">
        <f>INDEX('Vensim Variables'!$B:$B,MATCH(EPS!$B162,'Vensim Variables'!$A:$A,0))</f>
        <v>g pollutant</v>
      </c>
      <c r="I162" t="str">
        <f t="shared" si="4"/>
        <v>OC</v>
      </c>
      <c r="J162">
        <f>INDEX(NoSettings!$C:$C,MATCH(EPS!$A162,NoSettings!$A:$A,0))</f>
        <v>0</v>
      </c>
      <c r="K162" s="109">
        <f>INDEX(GWP!$C$2:$C$13,MATCH(EPS!I162,GWP!$B$2:$B$13,0))</f>
        <v>-46</v>
      </c>
      <c r="L162" s="5">
        <f t="shared" si="5"/>
        <v>0</v>
      </c>
    </row>
    <row r="163" spans="1:12">
      <c r="A163" t="s">
        <v>181</v>
      </c>
      <c r="B163" t="s">
        <v>1</v>
      </c>
      <c r="C163" t="s">
        <v>1701</v>
      </c>
      <c r="D163" t="s">
        <v>1712</v>
      </c>
      <c r="E163" t="s">
        <v>1703</v>
      </c>
      <c r="F163" t="s">
        <v>1743</v>
      </c>
      <c r="H163" t="str">
        <f>INDEX('Vensim Variables'!$B:$B,MATCH(EPS!$B163,'Vensim Variables'!$A:$A,0))</f>
        <v>g pollutant</v>
      </c>
      <c r="I163" t="str">
        <f t="shared" si="4"/>
        <v>OC</v>
      </c>
      <c r="J163">
        <f>INDEX(NoSettings!$C:$C,MATCH(EPS!$A163,NoSettings!$A:$A,0))</f>
        <v>4057790</v>
      </c>
      <c r="K163" s="109">
        <f>INDEX(GWP!$C$2:$C$13,MATCH(EPS!I163,GWP!$B$2:$B$13,0))</f>
        <v>-46</v>
      </c>
      <c r="L163" s="5">
        <f t="shared" si="5"/>
        <v>-1.8665834E-4</v>
      </c>
    </row>
    <row r="164" spans="1:12">
      <c r="A164" t="s">
        <v>182</v>
      </c>
      <c r="B164" t="s">
        <v>1</v>
      </c>
      <c r="C164" t="s">
        <v>1701</v>
      </c>
      <c r="D164" t="s">
        <v>1712</v>
      </c>
      <c r="E164" t="s">
        <v>1703</v>
      </c>
      <c r="F164" t="s">
        <v>1744</v>
      </c>
      <c r="H164" t="str">
        <f>INDEX('Vensim Variables'!$B:$B,MATCH(EPS!$B164,'Vensim Variables'!$A:$A,0))</f>
        <v>g pollutant</v>
      </c>
      <c r="I164" t="str">
        <f t="shared" si="4"/>
        <v>OC</v>
      </c>
      <c r="J164">
        <f>INDEX(NoSettings!$C:$C,MATCH(EPS!$A164,NoSettings!$A:$A,0))</f>
        <v>15229200000</v>
      </c>
      <c r="K164" s="109">
        <f>INDEX(GWP!$C$2:$C$13,MATCH(EPS!I164,GWP!$B$2:$B$13,0))</f>
        <v>-46</v>
      </c>
      <c r="L164" s="5">
        <f t="shared" si="5"/>
        <v>-0.70054320000000003</v>
      </c>
    </row>
    <row r="165" spans="1:12">
      <c r="A165" t="s">
        <v>183</v>
      </c>
      <c r="B165" t="s">
        <v>1</v>
      </c>
      <c r="C165" t="s">
        <v>1701</v>
      </c>
      <c r="D165" t="s">
        <v>1712</v>
      </c>
      <c r="E165" t="s">
        <v>1703</v>
      </c>
      <c r="F165" t="s">
        <v>1745</v>
      </c>
      <c r="H165" t="str">
        <f>INDEX('Vensim Variables'!$B:$B,MATCH(EPS!$B165,'Vensim Variables'!$A:$A,0))</f>
        <v>g pollutant</v>
      </c>
      <c r="I165" t="str">
        <f t="shared" si="4"/>
        <v>OC</v>
      </c>
      <c r="J165">
        <f>INDEX(NoSettings!$C:$C,MATCH(EPS!$A165,NoSettings!$A:$A,0))</f>
        <v>179504000</v>
      </c>
      <c r="K165" s="109">
        <f>INDEX(GWP!$C$2:$C$13,MATCH(EPS!I165,GWP!$B$2:$B$13,0))</f>
        <v>-46</v>
      </c>
      <c r="L165" s="5">
        <f t="shared" si="5"/>
        <v>-8.2571840000000007E-3</v>
      </c>
    </row>
    <row r="166" spans="1:12">
      <c r="A166" t="s">
        <v>184</v>
      </c>
      <c r="B166" t="s">
        <v>1</v>
      </c>
      <c r="C166" t="s">
        <v>1701</v>
      </c>
      <c r="D166" t="s">
        <v>1712</v>
      </c>
      <c r="E166" t="s">
        <v>1703</v>
      </c>
      <c r="F166" t="s">
        <v>1746</v>
      </c>
      <c r="H166" t="str">
        <f>INDEX('Vensim Variables'!$B:$B,MATCH(EPS!$B166,'Vensim Variables'!$A:$A,0))</f>
        <v>g pollutant</v>
      </c>
      <c r="I166" t="str">
        <f t="shared" si="4"/>
        <v>OC</v>
      </c>
      <c r="J166">
        <f>INDEX(NoSettings!$C:$C,MATCH(EPS!$A166,NoSettings!$A:$A,0))</f>
        <v>851450000</v>
      </c>
      <c r="K166" s="109">
        <f>INDEX(GWP!$C$2:$C$13,MATCH(EPS!I166,GWP!$B$2:$B$13,0))</f>
        <v>-46</v>
      </c>
      <c r="L166" s="5">
        <f t="shared" si="5"/>
        <v>-3.9166699999999999E-2</v>
      </c>
    </row>
    <row r="167" spans="1:12">
      <c r="A167" t="s">
        <v>185</v>
      </c>
      <c r="B167" t="s">
        <v>1</v>
      </c>
      <c r="C167" t="s">
        <v>1701</v>
      </c>
      <c r="D167" t="s">
        <v>1712</v>
      </c>
      <c r="E167" t="s">
        <v>1703</v>
      </c>
      <c r="F167" t="s">
        <v>1747</v>
      </c>
      <c r="H167" t="str">
        <f>INDEX('Vensim Variables'!$B:$B,MATCH(EPS!$B167,'Vensim Variables'!$A:$A,0))</f>
        <v>g pollutant</v>
      </c>
      <c r="I167" t="str">
        <f t="shared" si="4"/>
        <v>OC</v>
      </c>
      <c r="J167">
        <f>INDEX(NoSettings!$C:$C,MATCH(EPS!$A167,NoSettings!$A:$A,0))</f>
        <v>14611200</v>
      </c>
      <c r="K167" s="109">
        <f>INDEX(GWP!$C$2:$C$13,MATCH(EPS!I167,GWP!$B$2:$B$13,0))</f>
        <v>-46</v>
      </c>
      <c r="L167" s="5">
        <f t="shared" si="5"/>
        <v>-6.721152E-4</v>
      </c>
    </row>
    <row r="168" spans="1:12">
      <c r="A168" t="s">
        <v>186</v>
      </c>
      <c r="B168" t="s">
        <v>1</v>
      </c>
      <c r="C168" t="s">
        <v>1701</v>
      </c>
      <c r="D168" t="s">
        <v>1712</v>
      </c>
      <c r="E168" t="s">
        <v>1703</v>
      </c>
      <c r="F168" t="s">
        <v>1748</v>
      </c>
      <c r="H168" t="str">
        <f>INDEX('Vensim Variables'!$B:$B,MATCH(EPS!$B168,'Vensim Variables'!$A:$A,0))</f>
        <v>g pollutant</v>
      </c>
      <c r="I168" t="str">
        <f t="shared" si="4"/>
        <v>OC</v>
      </c>
      <c r="J168">
        <f>INDEX(NoSettings!$C:$C,MATCH(EPS!$A168,NoSettings!$A:$A,0))</f>
        <v>0</v>
      </c>
      <c r="K168" s="109">
        <f>INDEX(GWP!$C$2:$C$13,MATCH(EPS!I168,GWP!$B$2:$B$13,0))</f>
        <v>-46</v>
      </c>
      <c r="L168" s="5">
        <f t="shared" si="5"/>
        <v>0</v>
      </c>
    </row>
    <row r="169" spans="1:12">
      <c r="A169" t="s">
        <v>187</v>
      </c>
      <c r="B169" t="s">
        <v>1</v>
      </c>
      <c r="C169" t="s">
        <v>1701</v>
      </c>
      <c r="D169" t="s">
        <v>1712</v>
      </c>
      <c r="E169" t="s">
        <v>1703</v>
      </c>
      <c r="F169" t="s">
        <v>1749</v>
      </c>
      <c r="H169" t="str">
        <f>INDEX('Vensim Variables'!$B:$B,MATCH(EPS!$B169,'Vensim Variables'!$A:$A,0))</f>
        <v>g pollutant</v>
      </c>
      <c r="I169" t="str">
        <f t="shared" si="4"/>
        <v>OC</v>
      </c>
      <c r="J169">
        <f>INDEX(NoSettings!$C:$C,MATCH(EPS!$A169,NoSettings!$A:$A,0))</f>
        <v>0</v>
      </c>
      <c r="K169" s="109">
        <f>INDEX(GWP!$C$2:$C$13,MATCH(EPS!I169,GWP!$B$2:$B$13,0))</f>
        <v>-46</v>
      </c>
      <c r="L169" s="5">
        <f t="shared" si="5"/>
        <v>0</v>
      </c>
    </row>
    <row r="170" spans="1:12">
      <c r="A170" t="s">
        <v>188</v>
      </c>
      <c r="B170" t="s">
        <v>1</v>
      </c>
      <c r="C170" t="s">
        <v>1701</v>
      </c>
      <c r="D170" t="s">
        <v>1712</v>
      </c>
      <c r="E170" t="s">
        <v>1703</v>
      </c>
      <c r="F170" t="s">
        <v>1750</v>
      </c>
      <c r="H170" t="str">
        <f>INDEX('Vensim Variables'!$B:$B,MATCH(EPS!$B170,'Vensim Variables'!$A:$A,0))</f>
        <v>g pollutant</v>
      </c>
      <c r="I170" t="str">
        <f t="shared" si="4"/>
        <v>OC</v>
      </c>
      <c r="J170">
        <f>INDEX(NoSettings!$C:$C,MATCH(EPS!$A170,NoSettings!$A:$A,0))</f>
        <v>4461180</v>
      </c>
      <c r="K170" s="109">
        <f>INDEX(GWP!$C$2:$C$13,MATCH(EPS!I170,GWP!$B$2:$B$13,0))</f>
        <v>-46</v>
      </c>
      <c r="L170" s="5">
        <f t="shared" si="5"/>
        <v>-2.0521428E-4</v>
      </c>
    </row>
    <row r="171" spans="1:12">
      <c r="A171" t="s">
        <v>189</v>
      </c>
      <c r="B171" t="s">
        <v>1</v>
      </c>
      <c r="C171" t="s">
        <v>1701</v>
      </c>
      <c r="D171" t="s">
        <v>1712</v>
      </c>
      <c r="E171" t="s">
        <v>1703</v>
      </c>
      <c r="F171" t="s">
        <v>1751</v>
      </c>
      <c r="H171" t="str">
        <f>INDEX('Vensim Variables'!$B:$B,MATCH(EPS!$B171,'Vensim Variables'!$A:$A,0))</f>
        <v>g pollutant</v>
      </c>
      <c r="I171" t="str">
        <f t="shared" si="4"/>
        <v>OC</v>
      </c>
      <c r="J171">
        <f>INDEX(NoSettings!$C:$C,MATCH(EPS!$A171,NoSettings!$A:$A,0))</f>
        <v>0</v>
      </c>
      <c r="K171" s="109">
        <f>INDEX(GWP!$C$2:$C$13,MATCH(EPS!I171,GWP!$B$2:$B$13,0))</f>
        <v>-46</v>
      </c>
      <c r="L171" s="5">
        <f t="shared" si="5"/>
        <v>0</v>
      </c>
    </row>
    <row r="172" spans="1:12">
      <c r="A172" t="s">
        <v>190</v>
      </c>
      <c r="B172" t="s">
        <v>1</v>
      </c>
      <c r="C172" t="s">
        <v>1701</v>
      </c>
      <c r="D172" t="s">
        <v>1712</v>
      </c>
      <c r="E172" t="s">
        <v>1704</v>
      </c>
      <c r="F172" t="s">
        <v>1742</v>
      </c>
      <c r="H172" t="str">
        <f>INDEX('Vensim Variables'!$B:$B,MATCH(EPS!$B172,'Vensim Variables'!$A:$A,0))</f>
        <v>g pollutant</v>
      </c>
      <c r="I172" t="str">
        <f t="shared" si="4"/>
        <v>OC</v>
      </c>
      <c r="J172">
        <f>INDEX(NoSettings!$C:$C,MATCH(EPS!$A172,NoSettings!$A:$A,0))</f>
        <v>0</v>
      </c>
      <c r="K172" s="109">
        <f>INDEX(GWP!$C$2:$C$13,MATCH(EPS!I172,GWP!$B$2:$B$13,0))</f>
        <v>-46</v>
      </c>
      <c r="L172" s="5">
        <f t="shared" si="5"/>
        <v>0</v>
      </c>
    </row>
    <row r="173" spans="1:12">
      <c r="A173" t="s">
        <v>191</v>
      </c>
      <c r="B173" t="s">
        <v>1</v>
      </c>
      <c r="C173" t="s">
        <v>1701</v>
      </c>
      <c r="D173" t="s">
        <v>1712</v>
      </c>
      <c r="E173" t="s">
        <v>1704</v>
      </c>
      <c r="F173" t="s">
        <v>1743</v>
      </c>
      <c r="H173" t="str">
        <f>INDEX('Vensim Variables'!$B:$B,MATCH(EPS!$B173,'Vensim Variables'!$A:$A,0))</f>
        <v>g pollutant</v>
      </c>
      <c r="I173" t="str">
        <f t="shared" si="4"/>
        <v>OC</v>
      </c>
      <c r="J173">
        <f>INDEX(NoSettings!$C:$C,MATCH(EPS!$A173,NoSettings!$A:$A,0))</f>
        <v>617553</v>
      </c>
      <c r="K173" s="109">
        <f>INDEX(GWP!$C$2:$C$13,MATCH(EPS!I173,GWP!$B$2:$B$13,0))</f>
        <v>-46</v>
      </c>
      <c r="L173" s="5">
        <f t="shared" si="5"/>
        <v>-2.8407437999999999E-5</v>
      </c>
    </row>
    <row r="174" spans="1:12">
      <c r="A174" t="s">
        <v>192</v>
      </c>
      <c r="B174" t="s">
        <v>1</v>
      </c>
      <c r="C174" t="s">
        <v>1701</v>
      </c>
      <c r="D174" t="s">
        <v>1712</v>
      </c>
      <c r="E174" t="s">
        <v>1704</v>
      </c>
      <c r="F174" t="s">
        <v>1744</v>
      </c>
      <c r="H174" t="str">
        <f>INDEX('Vensim Variables'!$B:$B,MATCH(EPS!$B174,'Vensim Variables'!$A:$A,0))</f>
        <v>g pollutant</v>
      </c>
      <c r="I174" t="str">
        <f t="shared" si="4"/>
        <v>OC</v>
      </c>
      <c r="J174">
        <f>INDEX(NoSettings!$C:$C,MATCH(EPS!$A174,NoSettings!$A:$A,0))</f>
        <v>1123580000</v>
      </c>
      <c r="K174" s="109">
        <f>INDEX(GWP!$C$2:$C$13,MATCH(EPS!I174,GWP!$B$2:$B$13,0))</f>
        <v>-46</v>
      </c>
      <c r="L174" s="5">
        <f t="shared" si="5"/>
        <v>-5.1684679999999997E-2</v>
      </c>
    </row>
    <row r="175" spans="1:12">
      <c r="A175" t="s">
        <v>193</v>
      </c>
      <c r="B175" t="s">
        <v>1</v>
      </c>
      <c r="C175" t="s">
        <v>1701</v>
      </c>
      <c r="D175" t="s">
        <v>1712</v>
      </c>
      <c r="E175" t="s">
        <v>1704</v>
      </c>
      <c r="F175" t="s">
        <v>1745</v>
      </c>
      <c r="H175" t="str">
        <f>INDEX('Vensim Variables'!$B:$B,MATCH(EPS!$B175,'Vensim Variables'!$A:$A,0))</f>
        <v>g pollutant</v>
      </c>
      <c r="I175" t="str">
        <f t="shared" si="4"/>
        <v>OC</v>
      </c>
      <c r="J175">
        <f>INDEX(NoSettings!$C:$C,MATCH(EPS!$A175,NoSettings!$A:$A,0))</f>
        <v>0</v>
      </c>
      <c r="K175" s="109">
        <f>INDEX(GWP!$C$2:$C$13,MATCH(EPS!I175,GWP!$B$2:$B$13,0))</f>
        <v>-46</v>
      </c>
      <c r="L175" s="5">
        <f t="shared" si="5"/>
        <v>0</v>
      </c>
    </row>
    <row r="176" spans="1:12">
      <c r="A176" t="s">
        <v>194</v>
      </c>
      <c r="B176" t="s">
        <v>1</v>
      </c>
      <c r="C176" t="s">
        <v>1701</v>
      </c>
      <c r="D176" t="s">
        <v>1712</v>
      </c>
      <c r="E176" t="s">
        <v>1704</v>
      </c>
      <c r="F176" t="s">
        <v>1746</v>
      </c>
      <c r="H176" t="str">
        <f>INDEX('Vensim Variables'!$B:$B,MATCH(EPS!$B176,'Vensim Variables'!$A:$A,0))</f>
        <v>g pollutant</v>
      </c>
      <c r="I176" t="str">
        <f t="shared" si="4"/>
        <v>OC</v>
      </c>
      <c r="J176">
        <f>INDEX(NoSettings!$C:$C,MATCH(EPS!$A176,NoSettings!$A:$A,0))</f>
        <v>70464900</v>
      </c>
      <c r="K176" s="109">
        <f>INDEX(GWP!$C$2:$C$13,MATCH(EPS!I176,GWP!$B$2:$B$13,0))</f>
        <v>-46</v>
      </c>
      <c r="L176" s="5">
        <f t="shared" si="5"/>
        <v>-3.2413854E-3</v>
      </c>
    </row>
    <row r="177" spans="1:12">
      <c r="A177" t="s">
        <v>195</v>
      </c>
      <c r="B177" t="s">
        <v>1</v>
      </c>
      <c r="C177" t="s">
        <v>1701</v>
      </c>
      <c r="D177" t="s">
        <v>1712</v>
      </c>
      <c r="E177" t="s">
        <v>1704</v>
      </c>
      <c r="F177" t="s">
        <v>1747</v>
      </c>
      <c r="H177" t="str">
        <f>INDEX('Vensim Variables'!$B:$B,MATCH(EPS!$B177,'Vensim Variables'!$A:$A,0))</f>
        <v>g pollutant</v>
      </c>
      <c r="I177" t="str">
        <f t="shared" si="4"/>
        <v>OC</v>
      </c>
      <c r="J177">
        <f>INDEX(NoSettings!$C:$C,MATCH(EPS!$A177,NoSettings!$A:$A,0))</f>
        <v>0</v>
      </c>
      <c r="K177" s="109">
        <f>INDEX(GWP!$C$2:$C$13,MATCH(EPS!I177,GWP!$B$2:$B$13,0))</f>
        <v>-46</v>
      </c>
      <c r="L177" s="5">
        <f t="shared" si="5"/>
        <v>0</v>
      </c>
    </row>
    <row r="178" spans="1:12">
      <c r="A178" t="s">
        <v>196</v>
      </c>
      <c r="B178" t="s">
        <v>1</v>
      </c>
      <c r="C178" t="s">
        <v>1701</v>
      </c>
      <c r="D178" t="s">
        <v>1712</v>
      </c>
      <c r="E178" t="s">
        <v>1704</v>
      </c>
      <c r="F178" t="s">
        <v>1748</v>
      </c>
      <c r="H178" t="str">
        <f>INDEX('Vensim Variables'!$B:$B,MATCH(EPS!$B178,'Vensim Variables'!$A:$A,0))</f>
        <v>g pollutant</v>
      </c>
      <c r="I178" t="str">
        <f t="shared" si="4"/>
        <v>OC</v>
      </c>
      <c r="J178">
        <f>INDEX(NoSettings!$C:$C,MATCH(EPS!$A178,NoSettings!$A:$A,0))</f>
        <v>0</v>
      </c>
      <c r="K178" s="109">
        <f>INDEX(GWP!$C$2:$C$13,MATCH(EPS!I178,GWP!$B$2:$B$13,0))</f>
        <v>-46</v>
      </c>
      <c r="L178" s="5">
        <f t="shared" si="5"/>
        <v>0</v>
      </c>
    </row>
    <row r="179" spans="1:12">
      <c r="A179" t="s">
        <v>197</v>
      </c>
      <c r="B179" t="s">
        <v>1</v>
      </c>
      <c r="C179" t="s">
        <v>1701</v>
      </c>
      <c r="D179" t="s">
        <v>1712</v>
      </c>
      <c r="E179" t="s">
        <v>1704</v>
      </c>
      <c r="F179" t="s">
        <v>1749</v>
      </c>
      <c r="H179" t="str">
        <f>INDEX('Vensim Variables'!$B:$B,MATCH(EPS!$B179,'Vensim Variables'!$A:$A,0))</f>
        <v>g pollutant</v>
      </c>
      <c r="I179" t="str">
        <f t="shared" si="4"/>
        <v>OC</v>
      </c>
      <c r="J179">
        <f>INDEX(NoSettings!$C:$C,MATCH(EPS!$A179,NoSettings!$A:$A,0))</f>
        <v>0</v>
      </c>
      <c r="K179" s="109">
        <f>INDEX(GWP!$C$2:$C$13,MATCH(EPS!I179,GWP!$B$2:$B$13,0))</f>
        <v>-46</v>
      </c>
      <c r="L179" s="5">
        <f t="shared" si="5"/>
        <v>0</v>
      </c>
    </row>
    <row r="180" spans="1:12">
      <c r="A180" t="s">
        <v>198</v>
      </c>
      <c r="B180" t="s">
        <v>1</v>
      </c>
      <c r="C180" t="s">
        <v>1701</v>
      </c>
      <c r="D180" t="s">
        <v>1712</v>
      </c>
      <c r="E180" t="s">
        <v>1704</v>
      </c>
      <c r="F180" t="s">
        <v>1750</v>
      </c>
      <c r="H180" t="str">
        <f>INDEX('Vensim Variables'!$B:$B,MATCH(EPS!$B180,'Vensim Variables'!$A:$A,0))</f>
        <v>g pollutant</v>
      </c>
      <c r="I180" t="str">
        <f t="shared" si="4"/>
        <v>OC</v>
      </c>
      <c r="J180">
        <f>INDEX(NoSettings!$C:$C,MATCH(EPS!$A180,NoSettings!$A:$A,0))</f>
        <v>108988</v>
      </c>
      <c r="K180" s="109">
        <f>INDEX(GWP!$C$2:$C$13,MATCH(EPS!I180,GWP!$B$2:$B$13,0))</f>
        <v>-46</v>
      </c>
      <c r="L180" s="5">
        <f t="shared" si="5"/>
        <v>-5.0134479999999998E-6</v>
      </c>
    </row>
    <row r="181" spans="1:12">
      <c r="A181" t="s">
        <v>199</v>
      </c>
      <c r="B181" t="s">
        <v>1</v>
      </c>
      <c r="C181" t="s">
        <v>1701</v>
      </c>
      <c r="D181" t="s">
        <v>1712</v>
      </c>
      <c r="E181" t="s">
        <v>1704</v>
      </c>
      <c r="F181" t="s">
        <v>1751</v>
      </c>
      <c r="H181" t="str">
        <f>INDEX('Vensim Variables'!$B:$B,MATCH(EPS!$B181,'Vensim Variables'!$A:$A,0))</f>
        <v>g pollutant</v>
      </c>
      <c r="I181" t="str">
        <f t="shared" si="4"/>
        <v>OC</v>
      </c>
      <c r="J181">
        <f>INDEX(NoSettings!$C:$C,MATCH(EPS!$A181,NoSettings!$A:$A,0))</f>
        <v>0</v>
      </c>
      <c r="K181" s="109">
        <f>INDEX(GWP!$C$2:$C$13,MATCH(EPS!I181,GWP!$B$2:$B$13,0))</f>
        <v>-46</v>
      </c>
      <c r="L181" s="5">
        <f t="shared" si="5"/>
        <v>0</v>
      </c>
    </row>
    <row r="182" spans="1:12">
      <c r="A182" t="s">
        <v>200</v>
      </c>
      <c r="B182" t="s">
        <v>1</v>
      </c>
      <c r="C182" t="s">
        <v>1701</v>
      </c>
      <c r="D182" t="s">
        <v>1713</v>
      </c>
      <c r="E182" t="s">
        <v>1703</v>
      </c>
      <c r="F182" t="s">
        <v>1742</v>
      </c>
      <c r="H182" t="str">
        <f>INDEX('Vensim Variables'!$B:$B,MATCH(EPS!$B182,'Vensim Variables'!$A:$A,0))</f>
        <v>g pollutant</v>
      </c>
      <c r="I182" t="str">
        <f t="shared" si="4"/>
        <v>CH4</v>
      </c>
      <c r="J182">
        <f>INDEX(NoSettings!$C:$C,MATCH(EPS!$A182,NoSettings!$A:$A,0))</f>
        <v>0</v>
      </c>
      <c r="K182" s="109">
        <f>INDEX(GWP!$C$2:$C$13,MATCH(EPS!I182,GWP!$B$2:$B$13,0))</f>
        <v>28</v>
      </c>
      <c r="L182" s="5">
        <f t="shared" si="5"/>
        <v>0</v>
      </c>
    </row>
    <row r="183" spans="1:12">
      <c r="A183" t="s">
        <v>201</v>
      </c>
      <c r="B183" t="s">
        <v>1</v>
      </c>
      <c r="C183" t="s">
        <v>1701</v>
      </c>
      <c r="D183" t="s">
        <v>1713</v>
      </c>
      <c r="E183" t="s">
        <v>1703</v>
      </c>
      <c r="F183" t="s">
        <v>1743</v>
      </c>
      <c r="H183" t="str">
        <f>INDEX('Vensim Variables'!$B:$B,MATCH(EPS!$B183,'Vensim Variables'!$A:$A,0))</f>
        <v>g pollutant</v>
      </c>
      <c r="I183" t="str">
        <f t="shared" si="4"/>
        <v>CH4</v>
      </c>
      <c r="J183">
        <f>INDEX(NoSettings!$C:$C,MATCH(EPS!$A183,NoSettings!$A:$A,0))</f>
        <v>6195100</v>
      </c>
      <c r="K183" s="109">
        <f>INDEX(GWP!$C$2:$C$13,MATCH(EPS!I183,GWP!$B$2:$B$13,0))</f>
        <v>28</v>
      </c>
      <c r="L183" s="5">
        <f t="shared" si="5"/>
        <v>1.7346279999999999E-4</v>
      </c>
    </row>
    <row r="184" spans="1:12">
      <c r="A184" t="s">
        <v>202</v>
      </c>
      <c r="B184" t="s">
        <v>1</v>
      </c>
      <c r="C184" t="s">
        <v>1701</v>
      </c>
      <c r="D184" t="s">
        <v>1713</v>
      </c>
      <c r="E184" t="s">
        <v>1703</v>
      </c>
      <c r="F184" t="s">
        <v>1744</v>
      </c>
      <c r="H184" t="str">
        <f>INDEX('Vensim Variables'!$B:$B,MATCH(EPS!$B184,'Vensim Variables'!$A:$A,0))</f>
        <v>g pollutant</v>
      </c>
      <c r="I184" t="str">
        <f t="shared" si="4"/>
        <v>CH4</v>
      </c>
      <c r="J184">
        <f>INDEX(NoSettings!$C:$C,MATCH(EPS!$A184,NoSettings!$A:$A,0))</f>
        <v>38168500000</v>
      </c>
      <c r="K184" s="109">
        <f>INDEX(GWP!$C$2:$C$13,MATCH(EPS!I184,GWP!$B$2:$B$13,0))</f>
        <v>28</v>
      </c>
      <c r="L184" s="5">
        <f t="shared" si="5"/>
        <v>1.0687180000000001</v>
      </c>
    </row>
    <row r="185" spans="1:12">
      <c r="A185" t="s">
        <v>203</v>
      </c>
      <c r="B185" t="s">
        <v>1</v>
      </c>
      <c r="C185" t="s">
        <v>1701</v>
      </c>
      <c r="D185" t="s">
        <v>1713</v>
      </c>
      <c r="E185" t="s">
        <v>1703</v>
      </c>
      <c r="F185" t="s">
        <v>1745</v>
      </c>
      <c r="H185" t="str">
        <f>INDEX('Vensim Variables'!$B:$B,MATCH(EPS!$B185,'Vensim Variables'!$A:$A,0))</f>
        <v>g pollutant</v>
      </c>
      <c r="I185" t="str">
        <f t="shared" si="4"/>
        <v>CH4</v>
      </c>
      <c r="J185">
        <f>INDEX(NoSettings!$C:$C,MATCH(EPS!$A185,NoSettings!$A:$A,0))</f>
        <v>186724000</v>
      </c>
      <c r="K185" s="109">
        <f>INDEX(GWP!$C$2:$C$13,MATCH(EPS!I185,GWP!$B$2:$B$13,0))</f>
        <v>28</v>
      </c>
      <c r="L185" s="5">
        <f t="shared" si="5"/>
        <v>5.228272E-3</v>
      </c>
    </row>
    <row r="186" spans="1:12">
      <c r="A186" t="s">
        <v>204</v>
      </c>
      <c r="B186" t="s">
        <v>1</v>
      </c>
      <c r="C186" t="s">
        <v>1701</v>
      </c>
      <c r="D186" t="s">
        <v>1713</v>
      </c>
      <c r="E186" t="s">
        <v>1703</v>
      </c>
      <c r="F186" t="s">
        <v>1746</v>
      </c>
      <c r="H186" t="str">
        <f>INDEX('Vensim Variables'!$B:$B,MATCH(EPS!$B186,'Vensim Variables'!$A:$A,0))</f>
        <v>g pollutant</v>
      </c>
      <c r="I186" t="str">
        <f t="shared" si="4"/>
        <v>CH4</v>
      </c>
      <c r="J186">
        <f>INDEX(NoSettings!$C:$C,MATCH(EPS!$A186,NoSettings!$A:$A,0))</f>
        <v>0</v>
      </c>
      <c r="K186" s="109">
        <f>INDEX(GWP!$C$2:$C$13,MATCH(EPS!I186,GWP!$B$2:$B$13,0))</f>
        <v>28</v>
      </c>
      <c r="L186" s="5">
        <f t="shared" si="5"/>
        <v>0</v>
      </c>
    </row>
    <row r="187" spans="1:12">
      <c r="A187" t="s">
        <v>205</v>
      </c>
      <c r="B187" t="s">
        <v>1</v>
      </c>
      <c r="C187" t="s">
        <v>1701</v>
      </c>
      <c r="D187" t="s">
        <v>1713</v>
      </c>
      <c r="E187" t="s">
        <v>1703</v>
      </c>
      <c r="F187" t="s">
        <v>1747</v>
      </c>
      <c r="H187" t="str">
        <f>INDEX('Vensim Variables'!$B:$B,MATCH(EPS!$B187,'Vensim Variables'!$A:$A,0))</f>
        <v>g pollutant</v>
      </c>
      <c r="I187" t="str">
        <f t="shared" si="4"/>
        <v>CH4</v>
      </c>
      <c r="J187">
        <f>INDEX(NoSettings!$C:$C,MATCH(EPS!$A187,NoSettings!$A:$A,0))</f>
        <v>0</v>
      </c>
      <c r="K187" s="109">
        <f>INDEX(GWP!$C$2:$C$13,MATCH(EPS!I187,GWP!$B$2:$B$13,0))</f>
        <v>28</v>
      </c>
      <c r="L187" s="5">
        <f t="shared" si="5"/>
        <v>0</v>
      </c>
    </row>
    <row r="188" spans="1:12">
      <c r="A188" t="s">
        <v>206</v>
      </c>
      <c r="B188" t="s">
        <v>1</v>
      </c>
      <c r="C188" t="s">
        <v>1701</v>
      </c>
      <c r="D188" t="s">
        <v>1713</v>
      </c>
      <c r="E188" t="s">
        <v>1703</v>
      </c>
      <c r="F188" t="s">
        <v>1748</v>
      </c>
      <c r="H188" t="str">
        <f>INDEX('Vensim Variables'!$B:$B,MATCH(EPS!$B188,'Vensim Variables'!$A:$A,0))</f>
        <v>g pollutant</v>
      </c>
      <c r="I188" t="str">
        <f t="shared" si="4"/>
        <v>CH4</v>
      </c>
      <c r="J188">
        <f>INDEX(NoSettings!$C:$C,MATCH(EPS!$A188,NoSettings!$A:$A,0))</f>
        <v>0</v>
      </c>
      <c r="K188" s="109">
        <f>INDEX(GWP!$C$2:$C$13,MATCH(EPS!I188,GWP!$B$2:$B$13,0))</f>
        <v>28</v>
      </c>
      <c r="L188" s="5">
        <f t="shared" si="5"/>
        <v>0</v>
      </c>
    </row>
    <row r="189" spans="1:12">
      <c r="A189" t="s">
        <v>207</v>
      </c>
      <c r="B189" t="s">
        <v>1</v>
      </c>
      <c r="C189" t="s">
        <v>1701</v>
      </c>
      <c r="D189" t="s">
        <v>1713</v>
      </c>
      <c r="E189" t="s">
        <v>1703</v>
      </c>
      <c r="F189" t="s">
        <v>1749</v>
      </c>
      <c r="H189" t="str">
        <f>INDEX('Vensim Variables'!$B:$B,MATCH(EPS!$B189,'Vensim Variables'!$A:$A,0))</f>
        <v>g pollutant</v>
      </c>
      <c r="I189" t="str">
        <f t="shared" si="4"/>
        <v>CH4</v>
      </c>
      <c r="J189">
        <f>INDEX(NoSettings!$C:$C,MATCH(EPS!$A189,NoSettings!$A:$A,0))</f>
        <v>0</v>
      </c>
      <c r="K189" s="109">
        <f>INDEX(GWP!$C$2:$C$13,MATCH(EPS!I189,GWP!$B$2:$B$13,0))</f>
        <v>28</v>
      </c>
      <c r="L189" s="5">
        <f t="shared" si="5"/>
        <v>0</v>
      </c>
    </row>
    <row r="190" spans="1:12">
      <c r="A190" t="s">
        <v>208</v>
      </c>
      <c r="B190" t="s">
        <v>1</v>
      </c>
      <c r="C190" t="s">
        <v>1701</v>
      </c>
      <c r="D190" t="s">
        <v>1713</v>
      </c>
      <c r="E190" t="s">
        <v>1703</v>
      </c>
      <c r="F190" t="s">
        <v>1750</v>
      </c>
      <c r="H190" t="str">
        <f>INDEX('Vensim Variables'!$B:$B,MATCH(EPS!$B190,'Vensim Variables'!$A:$A,0))</f>
        <v>g pollutant</v>
      </c>
      <c r="I190" t="str">
        <f t="shared" si="4"/>
        <v>CH4</v>
      </c>
      <c r="J190">
        <f>INDEX(NoSettings!$C:$C,MATCH(EPS!$A190,NoSettings!$A:$A,0))</f>
        <v>18850100</v>
      </c>
      <c r="K190" s="109">
        <f>INDEX(GWP!$C$2:$C$13,MATCH(EPS!I190,GWP!$B$2:$B$13,0))</f>
        <v>28</v>
      </c>
      <c r="L190" s="5">
        <f t="shared" si="5"/>
        <v>5.2780280000000001E-4</v>
      </c>
    </row>
    <row r="191" spans="1:12">
      <c r="A191" t="s">
        <v>209</v>
      </c>
      <c r="B191" t="s">
        <v>1</v>
      </c>
      <c r="C191" t="s">
        <v>1701</v>
      </c>
      <c r="D191" t="s">
        <v>1713</v>
      </c>
      <c r="E191" t="s">
        <v>1703</v>
      </c>
      <c r="F191" t="s">
        <v>1751</v>
      </c>
      <c r="H191" t="str">
        <f>INDEX('Vensim Variables'!$B:$B,MATCH(EPS!$B191,'Vensim Variables'!$A:$A,0))</f>
        <v>g pollutant</v>
      </c>
      <c r="I191" t="str">
        <f t="shared" si="4"/>
        <v>CH4</v>
      </c>
      <c r="J191">
        <f>INDEX(NoSettings!$C:$C,MATCH(EPS!$A191,NoSettings!$A:$A,0))</f>
        <v>0</v>
      </c>
      <c r="K191" s="109">
        <f>INDEX(GWP!$C$2:$C$13,MATCH(EPS!I191,GWP!$B$2:$B$13,0))</f>
        <v>28</v>
      </c>
      <c r="L191" s="5">
        <f t="shared" si="5"/>
        <v>0</v>
      </c>
    </row>
    <row r="192" spans="1:12">
      <c r="A192" t="s">
        <v>210</v>
      </c>
      <c r="B192" t="s">
        <v>1</v>
      </c>
      <c r="C192" t="s">
        <v>1701</v>
      </c>
      <c r="D192" t="s">
        <v>1713</v>
      </c>
      <c r="E192" t="s">
        <v>1704</v>
      </c>
      <c r="F192" t="s">
        <v>1742</v>
      </c>
      <c r="H192" t="str">
        <f>INDEX('Vensim Variables'!$B:$B,MATCH(EPS!$B192,'Vensim Variables'!$A:$A,0))</f>
        <v>g pollutant</v>
      </c>
      <c r="I192" t="str">
        <f t="shared" si="4"/>
        <v>CH4</v>
      </c>
      <c r="J192">
        <f>INDEX(NoSettings!$C:$C,MATCH(EPS!$A192,NoSettings!$A:$A,0))</f>
        <v>0</v>
      </c>
      <c r="K192" s="109">
        <f>INDEX(GWP!$C$2:$C$13,MATCH(EPS!I192,GWP!$B$2:$B$13,0))</f>
        <v>28</v>
      </c>
      <c r="L192" s="5">
        <f t="shared" si="5"/>
        <v>0</v>
      </c>
    </row>
    <row r="193" spans="1:12">
      <c r="A193" t="s">
        <v>211</v>
      </c>
      <c r="B193" t="s">
        <v>1</v>
      </c>
      <c r="C193" t="s">
        <v>1701</v>
      </c>
      <c r="D193" t="s">
        <v>1713</v>
      </c>
      <c r="E193" t="s">
        <v>1704</v>
      </c>
      <c r="F193" t="s">
        <v>1743</v>
      </c>
      <c r="H193" t="str">
        <f>INDEX('Vensim Variables'!$B:$B,MATCH(EPS!$B193,'Vensim Variables'!$A:$A,0))</f>
        <v>g pollutant</v>
      </c>
      <c r="I193" t="str">
        <f t="shared" si="4"/>
        <v>CH4</v>
      </c>
      <c r="J193">
        <f>INDEX(NoSettings!$C:$C,MATCH(EPS!$A193,NoSettings!$A:$A,0))</f>
        <v>942829</v>
      </c>
      <c r="K193" s="109">
        <f>INDEX(GWP!$C$2:$C$13,MATCH(EPS!I193,GWP!$B$2:$B$13,0))</f>
        <v>28</v>
      </c>
      <c r="L193" s="5">
        <f t="shared" si="5"/>
        <v>2.6399211999999999E-5</v>
      </c>
    </row>
    <row r="194" spans="1:12">
      <c r="A194" t="s">
        <v>212</v>
      </c>
      <c r="B194" t="s">
        <v>1</v>
      </c>
      <c r="C194" t="s">
        <v>1701</v>
      </c>
      <c r="D194" t="s">
        <v>1713</v>
      </c>
      <c r="E194" t="s">
        <v>1704</v>
      </c>
      <c r="F194" t="s">
        <v>1744</v>
      </c>
      <c r="H194" t="str">
        <f>INDEX('Vensim Variables'!$B:$B,MATCH(EPS!$B194,'Vensim Variables'!$A:$A,0))</f>
        <v>g pollutant</v>
      </c>
      <c r="I194" t="str">
        <f t="shared" si="4"/>
        <v>CH4</v>
      </c>
      <c r="J194">
        <f>INDEX(NoSettings!$C:$C,MATCH(EPS!$A194,NoSettings!$A:$A,0))</f>
        <v>2815990000</v>
      </c>
      <c r="K194" s="109">
        <f>INDEX(GWP!$C$2:$C$13,MATCH(EPS!I194,GWP!$B$2:$B$13,0))</f>
        <v>28</v>
      </c>
      <c r="L194" s="5">
        <f t="shared" si="5"/>
        <v>7.8847719999999996E-2</v>
      </c>
    </row>
    <row r="195" spans="1:12">
      <c r="A195" t="s">
        <v>213</v>
      </c>
      <c r="B195" t="s">
        <v>1</v>
      </c>
      <c r="C195" t="s">
        <v>1701</v>
      </c>
      <c r="D195" t="s">
        <v>1713</v>
      </c>
      <c r="E195" t="s">
        <v>1704</v>
      </c>
      <c r="F195" t="s">
        <v>1745</v>
      </c>
      <c r="H195" t="str">
        <f>INDEX('Vensim Variables'!$B:$B,MATCH(EPS!$B195,'Vensim Variables'!$A:$A,0))</f>
        <v>g pollutant</v>
      </c>
      <c r="I195" t="str">
        <f t="shared" ref="I195:I258" si="6">IF(OR(C195="CO2",C195="CH4",C195="N2O",C195="F gases",C195="VOC",C195="CO",C195="NOx",C195="PM10",C195="PM25",C195="SOx",C195="BC",C195="OC"),C195,IF(OR(D195="CO2",D195="CH4",D195="N2O",D195="F gases",D195="VOC",D195="CO",D195="NOx",D195="PM10",D195="PM25",D195="SOx",D195="BC",D195="OC"),D195,IF(OR(E195="CO2",E195="CH4",E195="N2O",E195="F gases",E195="VOC",E195="CO",E195="NOx",E195="PM10",E195="PM25",E195="SOx",E195="BC",E195="OC"),E195,"NA")))</f>
        <v>CH4</v>
      </c>
      <c r="J195">
        <f>INDEX(NoSettings!$C:$C,MATCH(EPS!$A195,NoSettings!$A:$A,0))</f>
        <v>0</v>
      </c>
      <c r="K195" s="109">
        <f>INDEX(GWP!$C$2:$C$13,MATCH(EPS!I195,GWP!$B$2:$B$13,0))</f>
        <v>28</v>
      </c>
      <c r="L195" s="5">
        <f t="shared" ref="L195:L258" si="7">IF(H195="g pollutant",K195*J195/10^12,IF(H195="MMTCO2e",J195,IF(H195="MWh",J195,0)))</f>
        <v>0</v>
      </c>
    </row>
    <row r="196" spans="1:12">
      <c r="A196" t="s">
        <v>214</v>
      </c>
      <c r="B196" t="s">
        <v>1</v>
      </c>
      <c r="C196" t="s">
        <v>1701</v>
      </c>
      <c r="D196" t="s">
        <v>1713</v>
      </c>
      <c r="E196" t="s">
        <v>1704</v>
      </c>
      <c r="F196" t="s">
        <v>1746</v>
      </c>
      <c r="H196" t="str">
        <f>INDEX('Vensim Variables'!$B:$B,MATCH(EPS!$B196,'Vensim Variables'!$A:$A,0))</f>
        <v>g pollutant</v>
      </c>
      <c r="I196" t="str">
        <f t="shared" si="6"/>
        <v>CH4</v>
      </c>
      <c r="J196">
        <f>INDEX(NoSettings!$C:$C,MATCH(EPS!$A196,NoSettings!$A:$A,0))</f>
        <v>0</v>
      </c>
      <c r="K196" s="109">
        <f>INDEX(GWP!$C$2:$C$13,MATCH(EPS!I196,GWP!$B$2:$B$13,0))</f>
        <v>28</v>
      </c>
      <c r="L196" s="5">
        <f t="shared" si="7"/>
        <v>0</v>
      </c>
    </row>
    <row r="197" spans="1:12">
      <c r="A197" t="s">
        <v>215</v>
      </c>
      <c r="B197" t="s">
        <v>1</v>
      </c>
      <c r="C197" t="s">
        <v>1701</v>
      </c>
      <c r="D197" t="s">
        <v>1713</v>
      </c>
      <c r="E197" t="s">
        <v>1704</v>
      </c>
      <c r="F197" t="s">
        <v>1747</v>
      </c>
      <c r="H197" t="str">
        <f>INDEX('Vensim Variables'!$B:$B,MATCH(EPS!$B197,'Vensim Variables'!$A:$A,0))</f>
        <v>g pollutant</v>
      </c>
      <c r="I197" t="str">
        <f t="shared" si="6"/>
        <v>CH4</v>
      </c>
      <c r="J197">
        <f>INDEX(NoSettings!$C:$C,MATCH(EPS!$A197,NoSettings!$A:$A,0))</f>
        <v>0</v>
      </c>
      <c r="K197" s="109">
        <f>INDEX(GWP!$C$2:$C$13,MATCH(EPS!I197,GWP!$B$2:$B$13,0))</f>
        <v>28</v>
      </c>
      <c r="L197" s="5">
        <f t="shared" si="7"/>
        <v>0</v>
      </c>
    </row>
    <row r="198" spans="1:12">
      <c r="A198" t="s">
        <v>216</v>
      </c>
      <c r="B198" t="s">
        <v>1</v>
      </c>
      <c r="C198" t="s">
        <v>1701</v>
      </c>
      <c r="D198" t="s">
        <v>1713</v>
      </c>
      <c r="E198" t="s">
        <v>1704</v>
      </c>
      <c r="F198" t="s">
        <v>1748</v>
      </c>
      <c r="H198" t="str">
        <f>INDEX('Vensim Variables'!$B:$B,MATCH(EPS!$B198,'Vensim Variables'!$A:$A,0))</f>
        <v>g pollutant</v>
      </c>
      <c r="I198" t="str">
        <f t="shared" si="6"/>
        <v>CH4</v>
      </c>
      <c r="J198">
        <f>INDEX(NoSettings!$C:$C,MATCH(EPS!$A198,NoSettings!$A:$A,0))</f>
        <v>0</v>
      </c>
      <c r="K198" s="109">
        <f>INDEX(GWP!$C$2:$C$13,MATCH(EPS!I198,GWP!$B$2:$B$13,0))</f>
        <v>28</v>
      </c>
      <c r="L198" s="5">
        <f t="shared" si="7"/>
        <v>0</v>
      </c>
    </row>
    <row r="199" spans="1:12">
      <c r="A199" t="s">
        <v>217</v>
      </c>
      <c r="B199" t="s">
        <v>1</v>
      </c>
      <c r="C199" t="s">
        <v>1701</v>
      </c>
      <c r="D199" t="s">
        <v>1713</v>
      </c>
      <c r="E199" t="s">
        <v>1704</v>
      </c>
      <c r="F199" t="s">
        <v>1749</v>
      </c>
      <c r="H199" t="str">
        <f>INDEX('Vensim Variables'!$B:$B,MATCH(EPS!$B199,'Vensim Variables'!$A:$A,0))</f>
        <v>g pollutant</v>
      </c>
      <c r="I199" t="str">
        <f t="shared" si="6"/>
        <v>CH4</v>
      </c>
      <c r="J199">
        <f>INDEX(NoSettings!$C:$C,MATCH(EPS!$A199,NoSettings!$A:$A,0))</f>
        <v>0</v>
      </c>
      <c r="K199" s="109">
        <f>INDEX(GWP!$C$2:$C$13,MATCH(EPS!I199,GWP!$B$2:$B$13,0))</f>
        <v>28</v>
      </c>
      <c r="L199" s="5">
        <f t="shared" si="7"/>
        <v>0</v>
      </c>
    </row>
    <row r="200" spans="1:12">
      <c r="A200" t="s">
        <v>218</v>
      </c>
      <c r="B200" t="s">
        <v>1</v>
      </c>
      <c r="C200" t="s">
        <v>1701</v>
      </c>
      <c r="D200" t="s">
        <v>1713</v>
      </c>
      <c r="E200" t="s">
        <v>1704</v>
      </c>
      <c r="F200" t="s">
        <v>1750</v>
      </c>
      <c r="H200" t="str">
        <f>INDEX('Vensim Variables'!$B:$B,MATCH(EPS!$B200,'Vensim Variables'!$A:$A,0))</f>
        <v>g pollutant</v>
      </c>
      <c r="I200" t="str">
        <f t="shared" si="6"/>
        <v>CH4</v>
      </c>
      <c r="J200">
        <f>INDEX(NoSettings!$C:$C,MATCH(EPS!$A200,NoSettings!$A:$A,0))</f>
        <v>460512</v>
      </c>
      <c r="K200" s="109">
        <f>INDEX(GWP!$C$2:$C$13,MATCH(EPS!I200,GWP!$B$2:$B$13,0))</f>
        <v>28</v>
      </c>
      <c r="L200" s="5">
        <f t="shared" si="7"/>
        <v>1.2894336E-5</v>
      </c>
    </row>
    <row r="201" spans="1:12">
      <c r="A201" t="s">
        <v>219</v>
      </c>
      <c r="B201" t="s">
        <v>1</v>
      </c>
      <c r="C201" t="s">
        <v>1701</v>
      </c>
      <c r="D201" t="s">
        <v>1713</v>
      </c>
      <c r="E201" t="s">
        <v>1704</v>
      </c>
      <c r="F201" t="s">
        <v>1751</v>
      </c>
      <c r="H201" t="str">
        <f>INDEX('Vensim Variables'!$B:$B,MATCH(EPS!$B201,'Vensim Variables'!$A:$A,0))</f>
        <v>g pollutant</v>
      </c>
      <c r="I201" t="str">
        <f t="shared" si="6"/>
        <v>CH4</v>
      </c>
      <c r="J201">
        <f>INDEX(NoSettings!$C:$C,MATCH(EPS!$A201,NoSettings!$A:$A,0))</f>
        <v>0</v>
      </c>
      <c r="K201" s="109">
        <f>INDEX(GWP!$C$2:$C$13,MATCH(EPS!I201,GWP!$B$2:$B$13,0))</f>
        <v>28</v>
      </c>
      <c r="L201" s="5">
        <f t="shared" si="7"/>
        <v>0</v>
      </c>
    </row>
    <row r="202" spans="1:12">
      <c r="A202" t="s">
        <v>220</v>
      </c>
      <c r="B202" t="s">
        <v>1</v>
      </c>
      <c r="C202" t="s">
        <v>1701</v>
      </c>
      <c r="D202" t="s">
        <v>1714</v>
      </c>
      <c r="E202" t="s">
        <v>1703</v>
      </c>
      <c r="F202" t="s">
        <v>1742</v>
      </c>
      <c r="H202" t="str">
        <f>INDEX('Vensim Variables'!$B:$B,MATCH(EPS!$B202,'Vensim Variables'!$A:$A,0))</f>
        <v>g pollutant</v>
      </c>
      <c r="I202" t="str">
        <f t="shared" si="6"/>
        <v>N2O</v>
      </c>
      <c r="J202">
        <f>INDEX(NoSettings!$C:$C,MATCH(EPS!$A202,NoSettings!$A:$A,0))</f>
        <v>0</v>
      </c>
      <c r="K202" s="109">
        <f>INDEX(GWP!$C$2:$C$13,MATCH(EPS!I202,GWP!$B$2:$B$13,0))</f>
        <v>265</v>
      </c>
      <c r="L202" s="5">
        <f t="shared" si="7"/>
        <v>0</v>
      </c>
    </row>
    <row r="203" spans="1:12">
      <c r="A203" t="s">
        <v>221</v>
      </c>
      <c r="B203" t="s">
        <v>1</v>
      </c>
      <c r="C203" t="s">
        <v>1701</v>
      </c>
      <c r="D203" t="s">
        <v>1714</v>
      </c>
      <c r="E203" t="s">
        <v>1703</v>
      </c>
      <c r="F203" t="s">
        <v>1743</v>
      </c>
      <c r="H203" t="str">
        <f>INDEX('Vensim Variables'!$B:$B,MATCH(EPS!$B203,'Vensim Variables'!$A:$A,0))</f>
        <v>g pollutant</v>
      </c>
      <c r="I203" t="str">
        <f t="shared" si="6"/>
        <v>N2O</v>
      </c>
      <c r="J203">
        <f>INDEX(NoSettings!$C:$C,MATCH(EPS!$A203,NoSettings!$A:$A,0))</f>
        <v>619510</v>
      </c>
      <c r="K203" s="109">
        <f>INDEX(GWP!$C$2:$C$13,MATCH(EPS!I203,GWP!$B$2:$B$13,0))</f>
        <v>265</v>
      </c>
      <c r="L203" s="5">
        <f t="shared" si="7"/>
        <v>1.6417014999999999E-4</v>
      </c>
    </row>
    <row r="204" spans="1:12">
      <c r="A204" t="s">
        <v>222</v>
      </c>
      <c r="B204" t="s">
        <v>1</v>
      </c>
      <c r="C204" t="s">
        <v>1701</v>
      </c>
      <c r="D204" t="s">
        <v>1714</v>
      </c>
      <c r="E204" t="s">
        <v>1703</v>
      </c>
      <c r="F204" t="s">
        <v>1744</v>
      </c>
      <c r="H204" t="str">
        <f>INDEX('Vensim Variables'!$B:$B,MATCH(EPS!$B204,'Vensim Variables'!$A:$A,0))</f>
        <v>g pollutant</v>
      </c>
      <c r="I204" t="str">
        <f t="shared" si="6"/>
        <v>N2O</v>
      </c>
      <c r="J204">
        <f>INDEX(NoSettings!$C:$C,MATCH(EPS!$A204,NoSettings!$A:$A,0))</f>
        <v>7633690000</v>
      </c>
      <c r="K204" s="109">
        <f>INDEX(GWP!$C$2:$C$13,MATCH(EPS!I204,GWP!$B$2:$B$13,0))</f>
        <v>265</v>
      </c>
      <c r="L204" s="5">
        <f t="shared" si="7"/>
        <v>2.0229278499999999</v>
      </c>
    </row>
    <row r="205" spans="1:12">
      <c r="A205" t="s">
        <v>223</v>
      </c>
      <c r="B205" t="s">
        <v>1</v>
      </c>
      <c r="C205" t="s">
        <v>1701</v>
      </c>
      <c r="D205" t="s">
        <v>1714</v>
      </c>
      <c r="E205" t="s">
        <v>1703</v>
      </c>
      <c r="F205" t="s">
        <v>1745</v>
      </c>
      <c r="H205" t="str">
        <f>INDEX('Vensim Variables'!$B:$B,MATCH(EPS!$B205,'Vensim Variables'!$A:$A,0))</f>
        <v>g pollutant</v>
      </c>
      <c r="I205" t="str">
        <f t="shared" si="6"/>
        <v>N2O</v>
      </c>
      <c r="J205">
        <f>INDEX(NoSettings!$C:$C,MATCH(EPS!$A205,NoSettings!$A:$A,0))</f>
        <v>37344700</v>
      </c>
      <c r="K205" s="109">
        <f>INDEX(GWP!$C$2:$C$13,MATCH(EPS!I205,GWP!$B$2:$B$13,0))</f>
        <v>265</v>
      </c>
      <c r="L205" s="5">
        <f t="shared" si="7"/>
        <v>9.8963455000000006E-3</v>
      </c>
    </row>
    <row r="206" spans="1:12">
      <c r="A206" t="s">
        <v>224</v>
      </c>
      <c r="B206" t="s">
        <v>1</v>
      </c>
      <c r="C206" t="s">
        <v>1701</v>
      </c>
      <c r="D206" t="s">
        <v>1714</v>
      </c>
      <c r="E206" t="s">
        <v>1703</v>
      </c>
      <c r="F206" t="s">
        <v>1746</v>
      </c>
      <c r="H206" t="str">
        <f>INDEX('Vensim Variables'!$B:$B,MATCH(EPS!$B206,'Vensim Variables'!$A:$A,0))</f>
        <v>g pollutant</v>
      </c>
      <c r="I206" t="str">
        <f t="shared" si="6"/>
        <v>N2O</v>
      </c>
      <c r="J206">
        <f>INDEX(NoSettings!$C:$C,MATCH(EPS!$A206,NoSettings!$A:$A,0))</f>
        <v>0</v>
      </c>
      <c r="K206" s="109">
        <f>INDEX(GWP!$C$2:$C$13,MATCH(EPS!I206,GWP!$B$2:$B$13,0))</f>
        <v>265</v>
      </c>
      <c r="L206" s="5">
        <f t="shared" si="7"/>
        <v>0</v>
      </c>
    </row>
    <row r="207" spans="1:12">
      <c r="A207" t="s">
        <v>225</v>
      </c>
      <c r="B207" t="s">
        <v>1</v>
      </c>
      <c r="C207" t="s">
        <v>1701</v>
      </c>
      <c r="D207" t="s">
        <v>1714</v>
      </c>
      <c r="E207" t="s">
        <v>1703</v>
      </c>
      <c r="F207" t="s">
        <v>1747</v>
      </c>
      <c r="H207" t="str">
        <f>INDEX('Vensim Variables'!$B:$B,MATCH(EPS!$B207,'Vensim Variables'!$A:$A,0))</f>
        <v>g pollutant</v>
      </c>
      <c r="I207" t="str">
        <f t="shared" si="6"/>
        <v>N2O</v>
      </c>
      <c r="J207">
        <f>INDEX(NoSettings!$C:$C,MATCH(EPS!$A207,NoSettings!$A:$A,0))</f>
        <v>0</v>
      </c>
      <c r="K207" s="109">
        <f>INDEX(GWP!$C$2:$C$13,MATCH(EPS!I207,GWP!$B$2:$B$13,0))</f>
        <v>265</v>
      </c>
      <c r="L207" s="5">
        <f t="shared" si="7"/>
        <v>0</v>
      </c>
    </row>
    <row r="208" spans="1:12">
      <c r="A208" t="s">
        <v>226</v>
      </c>
      <c r="B208" t="s">
        <v>1</v>
      </c>
      <c r="C208" t="s">
        <v>1701</v>
      </c>
      <c r="D208" t="s">
        <v>1714</v>
      </c>
      <c r="E208" t="s">
        <v>1703</v>
      </c>
      <c r="F208" t="s">
        <v>1748</v>
      </c>
      <c r="H208" t="str">
        <f>INDEX('Vensim Variables'!$B:$B,MATCH(EPS!$B208,'Vensim Variables'!$A:$A,0))</f>
        <v>g pollutant</v>
      </c>
      <c r="I208" t="str">
        <f t="shared" si="6"/>
        <v>N2O</v>
      </c>
      <c r="J208">
        <f>INDEX(NoSettings!$C:$C,MATCH(EPS!$A208,NoSettings!$A:$A,0))</f>
        <v>0</v>
      </c>
      <c r="K208" s="109">
        <f>INDEX(GWP!$C$2:$C$13,MATCH(EPS!I208,GWP!$B$2:$B$13,0))</f>
        <v>265</v>
      </c>
      <c r="L208" s="5">
        <f t="shared" si="7"/>
        <v>0</v>
      </c>
    </row>
    <row r="209" spans="1:12">
      <c r="A209" t="s">
        <v>227</v>
      </c>
      <c r="B209" t="s">
        <v>1</v>
      </c>
      <c r="C209" t="s">
        <v>1701</v>
      </c>
      <c r="D209" t="s">
        <v>1714</v>
      </c>
      <c r="E209" t="s">
        <v>1703</v>
      </c>
      <c r="F209" t="s">
        <v>1749</v>
      </c>
      <c r="H209" t="str">
        <f>INDEX('Vensim Variables'!$B:$B,MATCH(EPS!$B209,'Vensim Variables'!$A:$A,0))</f>
        <v>g pollutant</v>
      </c>
      <c r="I209" t="str">
        <f t="shared" si="6"/>
        <v>N2O</v>
      </c>
      <c r="J209">
        <f>INDEX(NoSettings!$C:$C,MATCH(EPS!$A209,NoSettings!$A:$A,0))</f>
        <v>0</v>
      </c>
      <c r="K209" s="109">
        <f>INDEX(GWP!$C$2:$C$13,MATCH(EPS!I209,GWP!$B$2:$B$13,0))</f>
        <v>265</v>
      </c>
      <c r="L209" s="5">
        <f t="shared" si="7"/>
        <v>0</v>
      </c>
    </row>
    <row r="210" spans="1:12">
      <c r="A210" t="s">
        <v>228</v>
      </c>
      <c r="B210" t="s">
        <v>1</v>
      </c>
      <c r="C210" t="s">
        <v>1701</v>
      </c>
      <c r="D210" t="s">
        <v>1714</v>
      </c>
      <c r="E210" t="s">
        <v>1703</v>
      </c>
      <c r="F210" t="s">
        <v>1750</v>
      </c>
      <c r="H210" t="str">
        <f>INDEX('Vensim Variables'!$B:$B,MATCH(EPS!$B210,'Vensim Variables'!$A:$A,0))</f>
        <v>g pollutant</v>
      </c>
      <c r="I210" t="str">
        <f t="shared" si="6"/>
        <v>N2O</v>
      </c>
      <c r="J210">
        <f>INDEX(NoSettings!$C:$C,MATCH(EPS!$A210,NoSettings!$A:$A,0))</f>
        <v>3770010</v>
      </c>
      <c r="K210" s="109">
        <f>INDEX(GWP!$C$2:$C$13,MATCH(EPS!I210,GWP!$B$2:$B$13,0))</f>
        <v>265</v>
      </c>
      <c r="L210" s="5">
        <f t="shared" si="7"/>
        <v>9.9905265000000006E-4</v>
      </c>
    </row>
    <row r="211" spans="1:12">
      <c r="A211" t="s">
        <v>229</v>
      </c>
      <c r="B211" t="s">
        <v>1</v>
      </c>
      <c r="C211" t="s">
        <v>1701</v>
      </c>
      <c r="D211" t="s">
        <v>1714</v>
      </c>
      <c r="E211" t="s">
        <v>1703</v>
      </c>
      <c r="F211" t="s">
        <v>1751</v>
      </c>
      <c r="H211" t="str">
        <f>INDEX('Vensim Variables'!$B:$B,MATCH(EPS!$B211,'Vensim Variables'!$A:$A,0))</f>
        <v>g pollutant</v>
      </c>
      <c r="I211" t="str">
        <f t="shared" si="6"/>
        <v>N2O</v>
      </c>
      <c r="J211">
        <f>INDEX(NoSettings!$C:$C,MATCH(EPS!$A211,NoSettings!$A:$A,0))</f>
        <v>0</v>
      </c>
      <c r="K211" s="109">
        <f>INDEX(GWP!$C$2:$C$13,MATCH(EPS!I211,GWP!$B$2:$B$13,0))</f>
        <v>265</v>
      </c>
      <c r="L211" s="5">
        <f t="shared" si="7"/>
        <v>0</v>
      </c>
    </row>
    <row r="212" spans="1:12">
      <c r="A212" t="s">
        <v>230</v>
      </c>
      <c r="B212" t="s">
        <v>1</v>
      </c>
      <c r="C212" t="s">
        <v>1701</v>
      </c>
      <c r="D212" t="s">
        <v>1714</v>
      </c>
      <c r="E212" t="s">
        <v>1704</v>
      </c>
      <c r="F212" t="s">
        <v>1742</v>
      </c>
      <c r="H212" t="str">
        <f>INDEX('Vensim Variables'!$B:$B,MATCH(EPS!$B212,'Vensim Variables'!$A:$A,0))</f>
        <v>g pollutant</v>
      </c>
      <c r="I212" t="str">
        <f t="shared" si="6"/>
        <v>N2O</v>
      </c>
      <c r="J212">
        <f>INDEX(NoSettings!$C:$C,MATCH(EPS!$A212,NoSettings!$A:$A,0))</f>
        <v>0</v>
      </c>
      <c r="K212" s="109">
        <f>INDEX(GWP!$C$2:$C$13,MATCH(EPS!I212,GWP!$B$2:$B$13,0))</f>
        <v>265</v>
      </c>
      <c r="L212" s="5">
        <f t="shared" si="7"/>
        <v>0</v>
      </c>
    </row>
    <row r="213" spans="1:12">
      <c r="A213" t="s">
        <v>231</v>
      </c>
      <c r="B213" t="s">
        <v>1</v>
      </c>
      <c r="C213" t="s">
        <v>1701</v>
      </c>
      <c r="D213" t="s">
        <v>1714</v>
      </c>
      <c r="E213" t="s">
        <v>1704</v>
      </c>
      <c r="F213" t="s">
        <v>1743</v>
      </c>
      <c r="H213" t="str">
        <f>INDEX('Vensim Variables'!$B:$B,MATCH(EPS!$B213,'Vensim Variables'!$A:$A,0))</f>
        <v>g pollutant</v>
      </c>
      <c r="I213" t="str">
        <f t="shared" si="6"/>
        <v>N2O</v>
      </c>
      <c r="J213">
        <f>INDEX(NoSettings!$C:$C,MATCH(EPS!$A213,NoSettings!$A:$A,0))</f>
        <v>94282.9</v>
      </c>
      <c r="K213" s="109">
        <f>INDEX(GWP!$C$2:$C$13,MATCH(EPS!I213,GWP!$B$2:$B$13,0))</f>
        <v>265</v>
      </c>
      <c r="L213" s="5">
        <f t="shared" si="7"/>
        <v>2.4984968499999999E-5</v>
      </c>
    </row>
    <row r="214" spans="1:12">
      <c r="A214" t="s">
        <v>232</v>
      </c>
      <c r="B214" t="s">
        <v>1</v>
      </c>
      <c r="C214" t="s">
        <v>1701</v>
      </c>
      <c r="D214" t="s">
        <v>1714</v>
      </c>
      <c r="E214" t="s">
        <v>1704</v>
      </c>
      <c r="F214" t="s">
        <v>1744</v>
      </c>
      <c r="H214" t="str">
        <f>INDEX('Vensim Variables'!$B:$B,MATCH(EPS!$B214,'Vensim Variables'!$A:$A,0))</f>
        <v>g pollutant</v>
      </c>
      <c r="I214" t="str">
        <f t="shared" si="6"/>
        <v>N2O</v>
      </c>
      <c r="J214">
        <f>INDEX(NoSettings!$C:$C,MATCH(EPS!$A214,NoSettings!$A:$A,0))</f>
        <v>563197000</v>
      </c>
      <c r="K214" s="109">
        <f>INDEX(GWP!$C$2:$C$13,MATCH(EPS!I214,GWP!$B$2:$B$13,0))</f>
        <v>265</v>
      </c>
      <c r="L214" s="5">
        <f t="shared" si="7"/>
        <v>0.14924720499999999</v>
      </c>
    </row>
    <row r="215" spans="1:12">
      <c r="A215" t="s">
        <v>233</v>
      </c>
      <c r="B215" t="s">
        <v>1</v>
      </c>
      <c r="C215" t="s">
        <v>1701</v>
      </c>
      <c r="D215" t="s">
        <v>1714</v>
      </c>
      <c r="E215" t="s">
        <v>1704</v>
      </c>
      <c r="F215" t="s">
        <v>1745</v>
      </c>
      <c r="H215" t="str">
        <f>INDEX('Vensim Variables'!$B:$B,MATCH(EPS!$B215,'Vensim Variables'!$A:$A,0))</f>
        <v>g pollutant</v>
      </c>
      <c r="I215" t="str">
        <f t="shared" si="6"/>
        <v>N2O</v>
      </c>
      <c r="J215">
        <f>INDEX(NoSettings!$C:$C,MATCH(EPS!$A215,NoSettings!$A:$A,0))</f>
        <v>0</v>
      </c>
      <c r="K215" s="109">
        <f>INDEX(GWP!$C$2:$C$13,MATCH(EPS!I215,GWP!$B$2:$B$13,0))</f>
        <v>265</v>
      </c>
      <c r="L215" s="5">
        <f t="shared" si="7"/>
        <v>0</v>
      </c>
    </row>
    <row r="216" spans="1:12">
      <c r="A216" t="s">
        <v>234</v>
      </c>
      <c r="B216" t="s">
        <v>1</v>
      </c>
      <c r="C216" t="s">
        <v>1701</v>
      </c>
      <c r="D216" t="s">
        <v>1714</v>
      </c>
      <c r="E216" t="s">
        <v>1704</v>
      </c>
      <c r="F216" t="s">
        <v>1746</v>
      </c>
      <c r="H216" t="str">
        <f>INDEX('Vensim Variables'!$B:$B,MATCH(EPS!$B216,'Vensim Variables'!$A:$A,0))</f>
        <v>g pollutant</v>
      </c>
      <c r="I216" t="str">
        <f t="shared" si="6"/>
        <v>N2O</v>
      </c>
      <c r="J216">
        <f>INDEX(NoSettings!$C:$C,MATCH(EPS!$A216,NoSettings!$A:$A,0))</f>
        <v>0</v>
      </c>
      <c r="K216" s="109">
        <f>INDEX(GWP!$C$2:$C$13,MATCH(EPS!I216,GWP!$B$2:$B$13,0))</f>
        <v>265</v>
      </c>
      <c r="L216" s="5">
        <f t="shared" si="7"/>
        <v>0</v>
      </c>
    </row>
    <row r="217" spans="1:12">
      <c r="A217" t="s">
        <v>235</v>
      </c>
      <c r="B217" t="s">
        <v>1</v>
      </c>
      <c r="C217" t="s">
        <v>1701</v>
      </c>
      <c r="D217" t="s">
        <v>1714</v>
      </c>
      <c r="E217" t="s">
        <v>1704</v>
      </c>
      <c r="F217" t="s">
        <v>1747</v>
      </c>
      <c r="H217" t="str">
        <f>INDEX('Vensim Variables'!$B:$B,MATCH(EPS!$B217,'Vensim Variables'!$A:$A,0))</f>
        <v>g pollutant</v>
      </c>
      <c r="I217" t="str">
        <f t="shared" si="6"/>
        <v>N2O</v>
      </c>
      <c r="J217">
        <f>INDEX(NoSettings!$C:$C,MATCH(EPS!$A217,NoSettings!$A:$A,0))</f>
        <v>0</v>
      </c>
      <c r="K217" s="109">
        <f>INDEX(GWP!$C$2:$C$13,MATCH(EPS!I217,GWP!$B$2:$B$13,0))</f>
        <v>265</v>
      </c>
      <c r="L217" s="5">
        <f t="shared" si="7"/>
        <v>0</v>
      </c>
    </row>
    <row r="218" spans="1:12">
      <c r="A218" t="s">
        <v>236</v>
      </c>
      <c r="B218" t="s">
        <v>1</v>
      </c>
      <c r="C218" t="s">
        <v>1701</v>
      </c>
      <c r="D218" t="s">
        <v>1714</v>
      </c>
      <c r="E218" t="s">
        <v>1704</v>
      </c>
      <c r="F218" t="s">
        <v>1748</v>
      </c>
      <c r="H218" t="str">
        <f>INDEX('Vensim Variables'!$B:$B,MATCH(EPS!$B218,'Vensim Variables'!$A:$A,0))</f>
        <v>g pollutant</v>
      </c>
      <c r="I218" t="str">
        <f t="shared" si="6"/>
        <v>N2O</v>
      </c>
      <c r="J218">
        <f>INDEX(NoSettings!$C:$C,MATCH(EPS!$A218,NoSettings!$A:$A,0))</f>
        <v>0</v>
      </c>
      <c r="K218" s="109">
        <f>INDEX(GWP!$C$2:$C$13,MATCH(EPS!I218,GWP!$B$2:$B$13,0))</f>
        <v>265</v>
      </c>
      <c r="L218" s="5">
        <f t="shared" si="7"/>
        <v>0</v>
      </c>
    </row>
    <row r="219" spans="1:12">
      <c r="A219" t="s">
        <v>237</v>
      </c>
      <c r="B219" t="s">
        <v>1</v>
      </c>
      <c r="C219" t="s">
        <v>1701</v>
      </c>
      <c r="D219" t="s">
        <v>1714</v>
      </c>
      <c r="E219" t="s">
        <v>1704</v>
      </c>
      <c r="F219" t="s">
        <v>1749</v>
      </c>
      <c r="H219" t="str">
        <f>INDEX('Vensim Variables'!$B:$B,MATCH(EPS!$B219,'Vensim Variables'!$A:$A,0))</f>
        <v>g pollutant</v>
      </c>
      <c r="I219" t="str">
        <f t="shared" si="6"/>
        <v>N2O</v>
      </c>
      <c r="J219">
        <f>INDEX(NoSettings!$C:$C,MATCH(EPS!$A219,NoSettings!$A:$A,0))</f>
        <v>0</v>
      </c>
      <c r="K219" s="109">
        <f>INDEX(GWP!$C$2:$C$13,MATCH(EPS!I219,GWP!$B$2:$B$13,0))</f>
        <v>265</v>
      </c>
      <c r="L219" s="5">
        <f t="shared" si="7"/>
        <v>0</v>
      </c>
    </row>
    <row r="220" spans="1:12">
      <c r="A220" t="s">
        <v>238</v>
      </c>
      <c r="B220" t="s">
        <v>1</v>
      </c>
      <c r="C220" t="s">
        <v>1701</v>
      </c>
      <c r="D220" t="s">
        <v>1714</v>
      </c>
      <c r="E220" t="s">
        <v>1704</v>
      </c>
      <c r="F220" t="s">
        <v>1750</v>
      </c>
      <c r="H220" t="str">
        <f>INDEX('Vensim Variables'!$B:$B,MATCH(EPS!$B220,'Vensim Variables'!$A:$A,0))</f>
        <v>g pollutant</v>
      </c>
      <c r="I220" t="str">
        <f t="shared" si="6"/>
        <v>N2O</v>
      </c>
      <c r="J220">
        <f>INDEX(NoSettings!$C:$C,MATCH(EPS!$A220,NoSettings!$A:$A,0))</f>
        <v>92102.5</v>
      </c>
      <c r="K220" s="109">
        <f>INDEX(GWP!$C$2:$C$13,MATCH(EPS!I220,GWP!$B$2:$B$13,0))</f>
        <v>265</v>
      </c>
      <c r="L220" s="5">
        <f t="shared" si="7"/>
        <v>2.44071625E-5</v>
      </c>
    </row>
    <row r="221" spans="1:12">
      <c r="A221" t="s">
        <v>239</v>
      </c>
      <c r="B221" t="s">
        <v>1</v>
      </c>
      <c r="C221" t="s">
        <v>1701</v>
      </c>
      <c r="D221" t="s">
        <v>1714</v>
      </c>
      <c r="E221" t="s">
        <v>1704</v>
      </c>
      <c r="F221" t="s">
        <v>1751</v>
      </c>
      <c r="H221" t="str">
        <f>INDEX('Vensim Variables'!$B:$B,MATCH(EPS!$B221,'Vensim Variables'!$A:$A,0))</f>
        <v>g pollutant</v>
      </c>
      <c r="I221" t="str">
        <f t="shared" si="6"/>
        <v>N2O</v>
      </c>
      <c r="J221">
        <f>INDEX(NoSettings!$C:$C,MATCH(EPS!$A221,NoSettings!$A:$A,0))</f>
        <v>0</v>
      </c>
      <c r="K221" s="109">
        <f>INDEX(GWP!$C$2:$C$13,MATCH(EPS!I221,GWP!$B$2:$B$13,0))</f>
        <v>265</v>
      </c>
      <c r="L221" s="5">
        <f t="shared" si="7"/>
        <v>0</v>
      </c>
    </row>
    <row r="222" spans="1:12">
      <c r="A222" t="s">
        <v>240</v>
      </c>
      <c r="B222" t="s">
        <v>1</v>
      </c>
      <c r="C222" t="s">
        <v>1701</v>
      </c>
      <c r="D222" t="s">
        <v>1715</v>
      </c>
      <c r="E222" t="s">
        <v>1703</v>
      </c>
      <c r="F222" t="s">
        <v>1742</v>
      </c>
      <c r="H222" t="str">
        <f>INDEX('Vensim Variables'!$B:$B,MATCH(EPS!$B222,'Vensim Variables'!$A:$A,0))</f>
        <v>g pollutant</v>
      </c>
      <c r="I222" t="str">
        <f t="shared" si="6"/>
        <v>F gases</v>
      </c>
      <c r="J222">
        <f>INDEX(NoSettings!$C:$C,MATCH(EPS!$A222,NoSettings!$A:$A,0))</f>
        <v>0</v>
      </c>
      <c r="K222" s="109">
        <f>INDEX(GWP!$C$2:$C$13,MATCH(EPS!I222,GWP!$B$2:$B$13,0))</f>
        <v>1</v>
      </c>
      <c r="L222" s="5">
        <f t="shared" si="7"/>
        <v>0</v>
      </c>
    </row>
    <row r="223" spans="1:12">
      <c r="A223" t="s">
        <v>241</v>
      </c>
      <c r="B223" t="s">
        <v>1</v>
      </c>
      <c r="C223" t="s">
        <v>1701</v>
      </c>
      <c r="D223" t="s">
        <v>1715</v>
      </c>
      <c r="E223" t="s">
        <v>1703</v>
      </c>
      <c r="F223" t="s">
        <v>1743</v>
      </c>
      <c r="H223" t="str">
        <f>INDEX('Vensim Variables'!$B:$B,MATCH(EPS!$B223,'Vensim Variables'!$A:$A,0))</f>
        <v>g pollutant</v>
      </c>
      <c r="I223" t="str">
        <f t="shared" si="6"/>
        <v>F gases</v>
      </c>
      <c r="J223">
        <f>INDEX(NoSettings!$C:$C,MATCH(EPS!$A223,NoSettings!$A:$A,0))</f>
        <v>0</v>
      </c>
      <c r="K223" s="109">
        <f>INDEX(GWP!$C$2:$C$13,MATCH(EPS!I223,GWP!$B$2:$B$13,0))</f>
        <v>1</v>
      </c>
      <c r="L223" s="5">
        <f t="shared" si="7"/>
        <v>0</v>
      </c>
    </row>
    <row r="224" spans="1:12">
      <c r="A224" t="s">
        <v>242</v>
      </c>
      <c r="B224" t="s">
        <v>1</v>
      </c>
      <c r="C224" t="s">
        <v>1701</v>
      </c>
      <c r="D224" t="s">
        <v>1715</v>
      </c>
      <c r="E224" t="s">
        <v>1703</v>
      </c>
      <c r="F224" t="s">
        <v>1744</v>
      </c>
      <c r="H224" t="str">
        <f>INDEX('Vensim Variables'!$B:$B,MATCH(EPS!$B224,'Vensim Variables'!$A:$A,0))</f>
        <v>g pollutant</v>
      </c>
      <c r="I224" t="str">
        <f t="shared" si="6"/>
        <v>F gases</v>
      </c>
      <c r="J224">
        <f>INDEX(NoSettings!$C:$C,MATCH(EPS!$A224,NoSettings!$A:$A,0))</f>
        <v>0</v>
      </c>
      <c r="K224" s="109">
        <f>INDEX(GWP!$C$2:$C$13,MATCH(EPS!I224,GWP!$B$2:$B$13,0))</f>
        <v>1</v>
      </c>
      <c r="L224" s="5">
        <f t="shared" si="7"/>
        <v>0</v>
      </c>
    </row>
    <row r="225" spans="1:12">
      <c r="A225" t="s">
        <v>243</v>
      </c>
      <c r="B225" t="s">
        <v>1</v>
      </c>
      <c r="C225" t="s">
        <v>1701</v>
      </c>
      <c r="D225" t="s">
        <v>1715</v>
      </c>
      <c r="E225" t="s">
        <v>1703</v>
      </c>
      <c r="F225" t="s">
        <v>1745</v>
      </c>
      <c r="H225" t="str">
        <f>INDEX('Vensim Variables'!$B:$B,MATCH(EPS!$B225,'Vensim Variables'!$A:$A,0))</f>
        <v>g pollutant</v>
      </c>
      <c r="I225" t="str">
        <f t="shared" si="6"/>
        <v>F gases</v>
      </c>
      <c r="J225">
        <f>INDEX(NoSettings!$C:$C,MATCH(EPS!$A225,NoSettings!$A:$A,0))</f>
        <v>0</v>
      </c>
      <c r="K225" s="109">
        <f>INDEX(GWP!$C$2:$C$13,MATCH(EPS!I225,GWP!$B$2:$B$13,0))</f>
        <v>1</v>
      </c>
      <c r="L225" s="5">
        <f t="shared" si="7"/>
        <v>0</v>
      </c>
    </row>
    <row r="226" spans="1:12">
      <c r="A226" t="s">
        <v>244</v>
      </c>
      <c r="B226" t="s">
        <v>1</v>
      </c>
      <c r="C226" t="s">
        <v>1701</v>
      </c>
      <c r="D226" t="s">
        <v>1715</v>
      </c>
      <c r="E226" t="s">
        <v>1703</v>
      </c>
      <c r="F226" t="s">
        <v>1746</v>
      </c>
      <c r="H226" t="str">
        <f>INDEX('Vensim Variables'!$B:$B,MATCH(EPS!$B226,'Vensim Variables'!$A:$A,0))</f>
        <v>g pollutant</v>
      </c>
      <c r="I226" t="str">
        <f t="shared" si="6"/>
        <v>F gases</v>
      </c>
      <c r="J226">
        <f>INDEX(NoSettings!$C:$C,MATCH(EPS!$A226,NoSettings!$A:$A,0))</f>
        <v>0</v>
      </c>
      <c r="K226" s="109">
        <f>INDEX(GWP!$C$2:$C$13,MATCH(EPS!I226,GWP!$B$2:$B$13,0))</f>
        <v>1</v>
      </c>
      <c r="L226" s="5">
        <f t="shared" si="7"/>
        <v>0</v>
      </c>
    </row>
    <row r="227" spans="1:12">
      <c r="A227" t="s">
        <v>245</v>
      </c>
      <c r="B227" t="s">
        <v>1</v>
      </c>
      <c r="C227" t="s">
        <v>1701</v>
      </c>
      <c r="D227" t="s">
        <v>1715</v>
      </c>
      <c r="E227" t="s">
        <v>1703</v>
      </c>
      <c r="F227" t="s">
        <v>1747</v>
      </c>
      <c r="H227" t="str">
        <f>INDEX('Vensim Variables'!$B:$B,MATCH(EPS!$B227,'Vensim Variables'!$A:$A,0))</f>
        <v>g pollutant</v>
      </c>
      <c r="I227" t="str">
        <f t="shared" si="6"/>
        <v>F gases</v>
      </c>
      <c r="J227">
        <f>INDEX(NoSettings!$C:$C,MATCH(EPS!$A227,NoSettings!$A:$A,0))</f>
        <v>0</v>
      </c>
      <c r="K227" s="109">
        <f>INDEX(GWP!$C$2:$C$13,MATCH(EPS!I227,GWP!$B$2:$B$13,0))</f>
        <v>1</v>
      </c>
      <c r="L227" s="5">
        <f t="shared" si="7"/>
        <v>0</v>
      </c>
    </row>
    <row r="228" spans="1:12">
      <c r="A228" t="s">
        <v>246</v>
      </c>
      <c r="B228" t="s">
        <v>1</v>
      </c>
      <c r="C228" t="s">
        <v>1701</v>
      </c>
      <c r="D228" t="s">
        <v>1715</v>
      </c>
      <c r="E228" t="s">
        <v>1703</v>
      </c>
      <c r="F228" t="s">
        <v>1748</v>
      </c>
      <c r="H228" t="str">
        <f>INDEX('Vensim Variables'!$B:$B,MATCH(EPS!$B228,'Vensim Variables'!$A:$A,0))</f>
        <v>g pollutant</v>
      </c>
      <c r="I228" t="str">
        <f t="shared" si="6"/>
        <v>F gases</v>
      </c>
      <c r="J228">
        <f>INDEX(NoSettings!$C:$C,MATCH(EPS!$A228,NoSettings!$A:$A,0))</f>
        <v>0</v>
      </c>
      <c r="K228" s="109">
        <f>INDEX(GWP!$C$2:$C$13,MATCH(EPS!I228,GWP!$B$2:$B$13,0))</f>
        <v>1</v>
      </c>
      <c r="L228" s="5">
        <f t="shared" si="7"/>
        <v>0</v>
      </c>
    </row>
    <row r="229" spans="1:12">
      <c r="A229" t="s">
        <v>247</v>
      </c>
      <c r="B229" t="s">
        <v>1</v>
      </c>
      <c r="C229" t="s">
        <v>1701</v>
      </c>
      <c r="D229" t="s">
        <v>1715</v>
      </c>
      <c r="E229" t="s">
        <v>1703</v>
      </c>
      <c r="F229" t="s">
        <v>1749</v>
      </c>
      <c r="H229" t="str">
        <f>INDEX('Vensim Variables'!$B:$B,MATCH(EPS!$B229,'Vensim Variables'!$A:$A,0))</f>
        <v>g pollutant</v>
      </c>
      <c r="I229" t="str">
        <f t="shared" si="6"/>
        <v>F gases</v>
      </c>
      <c r="J229">
        <f>INDEX(NoSettings!$C:$C,MATCH(EPS!$A229,NoSettings!$A:$A,0))</f>
        <v>0</v>
      </c>
      <c r="K229" s="109">
        <f>INDEX(GWP!$C$2:$C$13,MATCH(EPS!I229,GWP!$B$2:$B$13,0))</f>
        <v>1</v>
      </c>
      <c r="L229" s="5">
        <f t="shared" si="7"/>
        <v>0</v>
      </c>
    </row>
    <row r="230" spans="1:12">
      <c r="A230" t="s">
        <v>248</v>
      </c>
      <c r="B230" t="s">
        <v>1</v>
      </c>
      <c r="C230" t="s">
        <v>1701</v>
      </c>
      <c r="D230" t="s">
        <v>1715</v>
      </c>
      <c r="E230" t="s">
        <v>1703</v>
      </c>
      <c r="F230" t="s">
        <v>1750</v>
      </c>
      <c r="H230" t="str">
        <f>INDEX('Vensim Variables'!$B:$B,MATCH(EPS!$B230,'Vensim Variables'!$A:$A,0))</f>
        <v>g pollutant</v>
      </c>
      <c r="I230" t="str">
        <f t="shared" si="6"/>
        <v>F gases</v>
      </c>
      <c r="J230">
        <f>INDEX(NoSettings!$C:$C,MATCH(EPS!$A230,NoSettings!$A:$A,0))</f>
        <v>0</v>
      </c>
      <c r="K230" s="109">
        <f>INDEX(GWP!$C$2:$C$13,MATCH(EPS!I230,GWP!$B$2:$B$13,0))</f>
        <v>1</v>
      </c>
      <c r="L230" s="5">
        <f t="shared" si="7"/>
        <v>0</v>
      </c>
    </row>
    <row r="231" spans="1:12">
      <c r="A231" t="s">
        <v>249</v>
      </c>
      <c r="B231" t="s">
        <v>1</v>
      </c>
      <c r="C231" t="s">
        <v>1701</v>
      </c>
      <c r="D231" t="s">
        <v>1715</v>
      </c>
      <c r="E231" t="s">
        <v>1703</v>
      </c>
      <c r="F231" t="s">
        <v>1751</v>
      </c>
      <c r="H231" t="str">
        <f>INDEX('Vensim Variables'!$B:$B,MATCH(EPS!$B231,'Vensim Variables'!$A:$A,0))</f>
        <v>g pollutant</v>
      </c>
      <c r="I231" t="str">
        <f t="shared" si="6"/>
        <v>F gases</v>
      </c>
      <c r="J231">
        <f>INDEX(NoSettings!$C:$C,MATCH(EPS!$A231,NoSettings!$A:$A,0))</f>
        <v>0</v>
      </c>
      <c r="K231" s="109">
        <f>INDEX(GWP!$C$2:$C$13,MATCH(EPS!I231,GWP!$B$2:$B$13,0))</f>
        <v>1</v>
      </c>
      <c r="L231" s="5">
        <f t="shared" si="7"/>
        <v>0</v>
      </c>
    </row>
    <row r="232" spans="1:12">
      <c r="A232" t="s">
        <v>250</v>
      </c>
      <c r="B232" t="s">
        <v>1</v>
      </c>
      <c r="C232" t="s">
        <v>1701</v>
      </c>
      <c r="D232" t="s">
        <v>1715</v>
      </c>
      <c r="E232" t="s">
        <v>1704</v>
      </c>
      <c r="F232" t="s">
        <v>1742</v>
      </c>
      <c r="H232" t="str">
        <f>INDEX('Vensim Variables'!$B:$B,MATCH(EPS!$B232,'Vensim Variables'!$A:$A,0))</f>
        <v>g pollutant</v>
      </c>
      <c r="I232" t="str">
        <f t="shared" si="6"/>
        <v>F gases</v>
      </c>
      <c r="J232">
        <f>INDEX(NoSettings!$C:$C,MATCH(EPS!$A232,NoSettings!$A:$A,0))</f>
        <v>0</v>
      </c>
      <c r="K232" s="109">
        <f>INDEX(GWP!$C$2:$C$13,MATCH(EPS!I232,GWP!$B$2:$B$13,0))</f>
        <v>1</v>
      </c>
      <c r="L232" s="5">
        <f t="shared" si="7"/>
        <v>0</v>
      </c>
    </row>
    <row r="233" spans="1:12">
      <c r="A233" t="s">
        <v>251</v>
      </c>
      <c r="B233" t="s">
        <v>1</v>
      </c>
      <c r="C233" t="s">
        <v>1701</v>
      </c>
      <c r="D233" t="s">
        <v>1715</v>
      </c>
      <c r="E233" t="s">
        <v>1704</v>
      </c>
      <c r="F233" t="s">
        <v>1743</v>
      </c>
      <c r="H233" t="str">
        <f>INDEX('Vensim Variables'!$B:$B,MATCH(EPS!$B233,'Vensim Variables'!$A:$A,0))</f>
        <v>g pollutant</v>
      </c>
      <c r="I233" t="str">
        <f t="shared" si="6"/>
        <v>F gases</v>
      </c>
      <c r="J233">
        <f>INDEX(NoSettings!$C:$C,MATCH(EPS!$A233,NoSettings!$A:$A,0))</f>
        <v>0</v>
      </c>
      <c r="K233" s="109">
        <f>INDEX(GWP!$C$2:$C$13,MATCH(EPS!I233,GWP!$B$2:$B$13,0))</f>
        <v>1</v>
      </c>
      <c r="L233" s="5">
        <f t="shared" si="7"/>
        <v>0</v>
      </c>
    </row>
    <row r="234" spans="1:12">
      <c r="A234" t="s">
        <v>252</v>
      </c>
      <c r="B234" t="s">
        <v>1</v>
      </c>
      <c r="C234" t="s">
        <v>1701</v>
      </c>
      <c r="D234" t="s">
        <v>1715</v>
      </c>
      <c r="E234" t="s">
        <v>1704</v>
      </c>
      <c r="F234" t="s">
        <v>1744</v>
      </c>
      <c r="H234" t="str">
        <f>INDEX('Vensim Variables'!$B:$B,MATCH(EPS!$B234,'Vensim Variables'!$A:$A,0))</f>
        <v>g pollutant</v>
      </c>
      <c r="I234" t="str">
        <f t="shared" si="6"/>
        <v>F gases</v>
      </c>
      <c r="J234">
        <f>INDEX(NoSettings!$C:$C,MATCH(EPS!$A234,NoSettings!$A:$A,0))</f>
        <v>0</v>
      </c>
      <c r="K234" s="109">
        <f>INDEX(GWP!$C$2:$C$13,MATCH(EPS!I234,GWP!$B$2:$B$13,0))</f>
        <v>1</v>
      </c>
      <c r="L234" s="5">
        <f t="shared" si="7"/>
        <v>0</v>
      </c>
    </row>
    <row r="235" spans="1:12">
      <c r="A235" t="s">
        <v>253</v>
      </c>
      <c r="B235" t="s">
        <v>1</v>
      </c>
      <c r="C235" t="s">
        <v>1701</v>
      </c>
      <c r="D235" t="s">
        <v>1715</v>
      </c>
      <c r="E235" t="s">
        <v>1704</v>
      </c>
      <c r="F235" t="s">
        <v>1745</v>
      </c>
      <c r="H235" t="str">
        <f>INDEX('Vensim Variables'!$B:$B,MATCH(EPS!$B235,'Vensim Variables'!$A:$A,0))</f>
        <v>g pollutant</v>
      </c>
      <c r="I235" t="str">
        <f t="shared" si="6"/>
        <v>F gases</v>
      </c>
      <c r="J235">
        <f>INDEX(NoSettings!$C:$C,MATCH(EPS!$A235,NoSettings!$A:$A,0))</f>
        <v>0</v>
      </c>
      <c r="K235" s="109">
        <f>INDEX(GWP!$C$2:$C$13,MATCH(EPS!I235,GWP!$B$2:$B$13,0))</f>
        <v>1</v>
      </c>
      <c r="L235" s="5">
        <f t="shared" si="7"/>
        <v>0</v>
      </c>
    </row>
    <row r="236" spans="1:12">
      <c r="A236" t="s">
        <v>254</v>
      </c>
      <c r="B236" t="s">
        <v>1</v>
      </c>
      <c r="C236" t="s">
        <v>1701</v>
      </c>
      <c r="D236" t="s">
        <v>1715</v>
      </c>
      <c r="E236" t="s">
        <v>1704</v>
      </c>
      <c r="F236" t="s">
        <v>1746</v>
      </c>
      <c r="H236" t="str">
        <f>INDEX('Vensim Variables'!$B:$B,MATCH(EPS!$B236,'Vensim Variables'!$A:$A,0))</f>
        <v>g pollutant</v>
      </c>
      <c r="I236" t="str">
        <f t="shared" si="6"/>
        <v>F gases</v>
      </c>
      <c r="J236">
        <f>INDEX(NoSettings!$C:$C,MATCH(EPS!$A236,NoSettings!$A:$A,0))</f>
        <v>0</v>
      </c>
      <c r="K236" s="109">
        <f>INDEX(GWP!$C$2:$C$13,MATCH(EPS!I236,GWP!$B$2:$B$13,0))</f>
        <v>1</v>
      </c>
      <c r="L236" s="5">
        <f t="shared" si="7"/>
        <v>0</v>
      </c>
    </row>
    <row r="237" spans="1:12">
      <c r="A237" t="s">
        <v>255</v>
      </c>
      <c r="B237" t="s">
        <v>1</v>
      </c>
      <c r="C237" t="s">
        <v>1701</v>
      </c>
      <c r="D237" t="s">
        <v>1715</v>
      </c>
      <c r="E237" t="s">
        <v>1704</v>
      </c>
      <c r="F237" t="s">
        <v>1747</v>
      </c>
      <c r="H237" t="str">
        <f>INDEX('Vensim Variables'!$B:$B,MATCH(EPS!$B237,'Vensim Variables'!$A:$A,0))</f>
        <v>g pollutant</v>
      </c>
      <c r="I237" t="str">
        <f t="shared" si="6"/>
        <v>F gases</v>
      </c>
      <c r="J237">
        <f>INDEX(NoSettings!$C:$C,MATCH(EPS!$A237,NoSettings!$A:$A,0))</f>
        <v>0</v>
      </c>
      <c r="K237" s="109">
        <f>INDEX(GWP!$C$2:$C$13,MATCH(EPS!I237,GWP!$B$2:$B$13,0))</f>
        <v>1</v>
      </c>
      <c r="L237" s="5">
        <f t="shared" si="7"/>
        <v>0</v>
      </c>
    </row>
    <row r="238" spans="1:12">
      <c r="A238" t="s">
        <v>256</v>
      </c>
      <c r="B238" t="s">
        <v>1</v>
      </c>
      <c r="C238" t="s">
        <v>1701</v>
      </c>
      <c r="D238" t="s">
        <v>1715</v>
      </c>
      <c r="E238" t="s">
        <v>1704</v>
      </c>
      <c r="F238" t="s">
        <v>1748</v>
      </c>
      <c r="H238" t="str">
        <f>INDEX('Vensim Variables'!$B:$B,MATCH(EPS!$B238,'Vensim Variables'!$A:$A,0))</f>
        <v>g pollutant</v>
      </c>
      <c r="I238" t="str">
        <f t="shared" si="6"/>
        <v>F gases</v>
      </c>
      <c r="J238">
        <f>INDEX(NoSettings!$C:$C,MATCH(EPS!$A238,NoSettings!$A:$A,0))</f>
        <v>0</v>
      </c>
      <c r="K238" s="109">
        <f>INDEX(GWP!$C$2:$C$13,MATCH(EPS!I238,GWP!$B$2:$B$13,0))</f>
        <v>1</v>
      </c>
      <c r="L238" s="5">
        <f t="shared" si="7"/>
        <v>0</v>
      </c>
    </row>
    <row r="239" spans="1:12">
      <c r="A239" t="s">
        <v>257</v>
      </c>
      <c r="B239" t="s">
        <v>1</v>
      </c>
      <c r="C239" t="s">
        <v>1701</v>
      </c>
      <c r="D239" t="s">
        <v>1715</v>
      </c>
      <c r="E239" t="s">
        <v>1704</v>
      </c>
      <c r="F239" t="s">
        <v>1749</v>
      </c>
      <c r="H239" t="str">
        <f>INDEX('Vensim Variables'!$B:$B,MATCH(EPS!$B239,'Vensim Variables'!$A:$A,0))</f>
        <v>g pollutant</v>
      </c>
      <c r="I239" t="str">
        <f t="shared" si="6"/>
        <v>F gases</v>
      </c>
      <c r="J239">
        <f>INDEX(NoSettings!$C:$C,MATCH(EPS!$A239,NoSettings!$A:$A,0))</f>
        <v>0</v>
      </c>
      <c r="K239" s="109">
        <f>INDEX(GWP!$C$2:$C$13,MATCH(EPS!I239,GWP!$B$2:$B$13,0))</f>
        <v>1</v>
      </c>
      <c r="L239" s="5">
        <f t="shared" si="7"/>
        <v>0</v>
      </c>
    </row>
    <row r="240" spans="1:12">
      <c r="A240" t="s">
        <v>258</v>
      </c>
      <c r="B240" t="s">
        <v>1</v>
      </c>
      <c r="C240" t="s">
        <v>1701</v>
      </c>
      <c r="D240" t="s">
        <v>1715</v>
      </c>
      <c r="E240" t="s">
        <v>1704</v>
      </c>
      <c r="F240" t="s">
        <v>1750</v>
      </c>
      <c r="H240" t="str">
        <f>INDEX('Vensim Variables'!$B:$B,MATCH(EPS!$B240,'Vensim Variables'!$A:$A,0))</f>
        <v>g pollutant</v>
      </c>
      <c r="I240" t="str">
        <f t="shared" si="6"/>
        <v>F gases</v>
      </c>
      <c r="J240">
        <f>INDEX(NoSettings!$C:$C,MATCH(EPS!$A240,NoSettings!$A:$A,0))</f>
        <v>0</v>
      </c>
      <c r="K240" s="109">
        <f>INDEX(GWP!$C$2:$C$13,MATCH(EPS!I240,GWP!$B$2:$B$13,0))</f>
        <v>1</v>
      </c>
      <c r="L240" s="5">
        <f t="shared" si="7"/>
        <v>0</v>
      </c>
    </row>
    <row r="241" spans="1:12">
      <c r="A241" t="s">
        <v>259</v>
      </c>
      <c r="B241" t="s">
        <v>1</v>
      </c>
      <c r="C241" t="s">
        <v>1701</v>
      </c>
      <c r="D241" t="s">
        <v>1715</v>
      </c>
      <c r="E241" t="s">
        <v>1704</v>
      </c>
      <c r="F241" t="s">
        <v>1751</v>
      </c>
      <c r="H241" t="str">
        <f>INDEX('Vensim Variables'!$B:$B,MATCH(EPS!$B241,'Vensim Variables'!$A:$A,0))</f>
        <v>g pollutant</v>
      </c>
      <c r="I241" t="str">
        <f t="shared" si="6"/>
        <v>F gases</v>
      </c>
      <c r="J241">
        <f>INDEX(NoSettings!$C:$C,MATCH(EPS!$A241,NoSettings!$A:$A,0))</f>
        <v>0</v>
      </c>
      <c r="K241" s="109">
        <f>INDEX(GWP!$C$2:$C$13,MATCH(EPS!I241,GWP!$B$2:$B$13,0))</f>
        <v>1</v>
      </c>
      <c r="L241" s="5">
        <f t="shared" si="7"/>
        <v>0</v>
      </c>
    </row>
    <row r="242" spans="1:12">
      <c r="A242" t="s">
        <v>260</v>
      </c>
      <c r="B242" t="s">
        <v>1</v>
      </c>
      <c r="C242" t="s">
        <v>1716</v>
      </c>
      <c r="D242" t="s">
        <v>1702</v>
      </c>
      <c r="E242" t="s">
        <v>1703</v>
      </c>
      <c r="F242" t="s">
        <v>1742</v>
      </c>
      <c r="H242" t="str">
        <f>INDEX('Vensim Variables'!$B:$B,MATCH(EPS!$B242,'Vensim Variables'!$A:$A,0))</f>
        <v>g pollutant</v>
      </c>
      <c r="I242" t="str">
        <f t="shared" si="6"/>
        <v>CO2</v>
      </c>
      <c r="J242">
        <f>INDEX(NoSettings!$C:$C,MATCH(EPS!$A242,NoSettings!$A:$A,0))</f>
        <v>0</v>
      </c>
      <c r="K242" s="109">
        <f>INDEX(GWP!$C$2:$C$13,MATCH(EPS!I242,GWP!$B$2:$B$13,0))</f>
        <v>1</v>
      </c>
      <c r="L242" s="5">
        <f t="shared" si="7"/>
        <v>0</v>
      </c>
    </row>
    <row r="243" spans="1:12">
      <c r="A243" t="s">
        <v>261</v>
      </c>
      <c r="B243" t="s">
        <v>1</v>
      </c>
      <c r="C243" t="s">
        <v>1716</v>
      </c>
      <c r="D243" t="s">
        <v>1702</v>
      </c>
      <c r="E243" t="s">
        <v>1703</v>
      </c>
      <c r="F243" t="s">
        <v>1743</v>
      </c>
      <c r="H243" t="str">
        <f>INDEX('Vensim Variables'!$B:$B,MATCH(EPS!$B243,'Vensim Variables'!$A:$A,0))</f>
        <v>g pollutant</v>
      </c>
      <c r="I243" t="str">
        <f t="shared" si="6"/>
        <v>CO2</v>
      </c>
      <c r="J243">
        <f>INDEX(NoSettings!$C:$C,MATCH(EPS!$A243,NoSettings!$A:$A,0))</f>
        <v>603581000000</v>
      </c>
      <c r="K243" s="109">
        <f>INDEX(GWP!$C$2:$C$13,MATCH(EPS!I243,GWP!$B$2:$B$13,0))</f>
        <v>1</v>
      </c>
      <c r="L243" s="5">
        <f t="shared" si="7"/>
        <v>0.60358100000000003</v>
      </c>
    </row>
    <row r="244" spans="1:12">
      <c r="A244" t="s">
        <v>262</v>
      </c>
      <c r="B244" t="s">
        <v>1</v>
      </c>
      <c r="C244" t="s">
        <v>1716</v>
      </c>
      <c r="D244" t="s">
        <v>1702</v>
      </c>
      <c r="E244" t="s">
        <v>1703</v>
      </c>
      <c r="F244" t="s">
        <v>1744</v>
      </c>
      <c r="H244" t="str">
        <f>INDEX('Vensim Variables'!$B:$B,MATCH(EPS!$B244,'Vensim Variables'!$A:$A,0))</f>
        <v>g pollutant</v>
      </c>
      <c r="I244" t="str">
        <f t="shared" si="6"/>
        <v>CO2</v>
      </c>
      <c r="J244">
        <f>INDEX(NoSettings!$C:$C,MATCH(EPS!$A244,NoSettings!$A:$A,0))</f>
        <v>838166000000</v>
      </c>
      <c r="K244" s="109">
        <f>INDEX(GWP!$C$2:$C$13,MATCH(EPS!I244,GWP!$B$2:$B$13,0))</f>
        <v>1</v>
      </c>
      <c r="L244" s="5">
        <f t="shared" si="7"/>
        <v>0.83816599999999997</v>
      </c>
    </row>
    <row r="245" spans="1:12">
      <c r="A245" t="s">
        <v>263</v>
      </c>
      <c r="B245" t="s">
        <v>1</v>
      </c>
      <c r="C245" t="s">
        <v>1716</v>
      </c>
      <c r="D245" t="s">
        <v>1702</v>
      </c>
      <c r="E245" t="s">
        <v>1703</v>
      </c>
      <c r="F245" t="s">
        <v>1745</v>
      </c>
      <c r="H245" t="str">
        <f>INDEX('Vensim Variables'!$B:$B,MATCH(EPS!$B245,'Vensim Variables'!$A:$A,0))</f>
        <v>g pollutant</v>
      </c>
      <c r="I245" t="str">
        <f t="shared" si="6"/>
        <v>CO2</v>
      </c>
      <c r="J245">
        <f>INDEX(NoSettings!$C:$C,MATCH(EPS!$A245,NoSettings!$A:$A,0))</f>
        <v>6707820000000</v>
      </c>
      <c r="K245" s="109">
        <f>INDEX(GWP!$C$2:$C$13,MATCH(EPS!I245,GWP!$B$2:$B$13,0))</f>
        <v>1</v>
      </c>
      <c r="L245" s="5">
        <f t="shared" si="7"/>
        <v>6.7078199999999999</v>
      </c>
    </row>
    <row r="246" spans="1:12">
      <c r="A246" t="s">
        <v>264</v>
      </c>
      <c r="B246" t="s">
        <v>1</v>
      </c>
      <c r="C246" t="s">
        <v>1716</v>
      </c>
      <c r="D246" t="s">
        <v>1702</v>
      </c>
      <c r="E246" t="s">
        <v>1703</v>
      </c>
      <c r="F246" t="s">
        <v>1746</v>
      </c>
      <c r="H246" t="str">
        <f>INDEX('Vensim Variables'!$B:$B,MATCH(EPS!$B246,'Vensim Variables'!$A:$A,0))</f>
        <v>g pollutant</v>
      </c>
      <c r="I246" t="str">
        <f t="shared" si="6"/>
        <v>CO2</v>
      </c>
      <c r="J246">
        <f>INDEX(NoSettings!$C:$C,MATCH(EPS!$A246,NoSettings!$A:$A,0))</f>
        <v>25197300000</v>
      </c>
      <c r="K246" s="109">
        <f>INDEX(GWP!$C$2:$C$13,MATCH(EPS!I246,GWP!$B$2:$B$13,0))</f>
        <v>1</v>
      </c>
      <c r="L246" s="5">
        <f t="shared" si="7"/>
        <v>2.5197299999999999E-2</v>
      </c>
    </row>
    <row r="247" spans="1:12">
      <c r="A247" t="s">
        <v>265</v>
      </c>
      <c r="B247" t="s">
        <v>1</v>
      </c>
      <c r="C247" t="s">
        <v>1716</v>
      </c>
      <c r="D247" t="s">
        <v>1702</v>
      </c>
      <c r="E247" t="s">
        <v>1703</v>
      </c>
      <c r="F247" t="s">
        <v>1747</v>
      </c>
      <c r="H247" t="str">
        <f>INDEX('Vensim Variables'!$B:$B,MATCH(EPS!$B247,'Vensim Variables'!$A:$A,0))</f>
        <v>g pollutant</v>
      </c>
      <c r="I247" t="str">
        <f t="shared" si="6"/>
        <v>CO2</v>
      </c>
      <c r="J247">
        <f>INDEX(NoSettings!$C:$C,MATCH(EPS!$A247,NoSettings!$A:$A,0))</f>
        <v>124779000000</v>
      </c>
      <c r="K247" s="109">
        <f>INDEX(GWP!$C$2:$C$13,MATCH(EPS!I247,GWP!$B$2:$B$13,0))</f>
        <v>1</v>
      </c>
      <c r="L247" s="5">
        <f t="shared" si="7"/>
        <v>0.124779</v>
      </c>
    </row>
    <row r="248" spans="1:12">
      <c r="A248" t="s">
        <v>266</v>
      </c>
      <c r="B248" t="s">
        <v>1</v>
      </c>
      <c r="C248" t="s">
        <v>1716</v>
      </c>
      <c r="D248" t="s">
        <v>1702</v>
      </c>
      <c r="E248" t="s">
        <v>1703</v>
      </c>
      <c r="F248" t="s">
        <v>1748</v>
      </c>
      <c r="H248" t="str">
        <f>INDEX('Vensim Variables'!$B:$B,MATCH(EPS!$B248,'Vensim Variables'!$A:$A,0))</f>
        <v>g pollutant</v>
      </c>
      <c r="I248" t="str">
        <f t="shared" si="6"/>
        <v>CO2</v>
      </c>
      <c r="J248">
        <f>INDEX(NoSettings!$C:$C,MATCH(EPS!$A248,NoSettings!$A:$A,0))</f>
        <v>0</v>
      </c>
      <c r="K248" s="109">
        <f>INDEX(GWP!$C$2:$C$13,MATCH(EPS!I248,GWP!$B$2:$B$13,0))</f>
        <v>1</v>
      </c>
      <c r="L248" s="5">
        <f t="shared" si="7"/>
        <v>0</v>
      </c>
    </row>
    <row r="249" spans="1:12">
      <c r="A249" t="s">
        <v>267</v>
      </c>
      <c r="B249" t="s">
        <v>1</v>
      </c>
      <c r="C249" t="s">
        <v>1716</v>
      </c>
      <c r="D249" t="s">
        <v>1702</v>
      </c>
      <c r="E249" t="s">
        <v>1703</v>
      </c>
      <c r="F249" t="s">
        <v>1749</v>
      </c>
      <c r="H249" t="str">
        <f>INDEX('Vensim Variables'!$B:$B,MATCH(EPS!$B249,'Vensim Variables'!$A:$A,0))</f>
        <v>g pollutant</v>
      </c>
      <c r="I249" t="str">
        <f t="shared" si="6"/>
        <v>CO2</v>
      </c>
      <c r="J249">
        <f>INDEX(NoSettings!$C:$C,MATCH(EPS!$A249,NoSettings!$A:$A,0))</f>
        <v>0</v>
      </c>
      <c r="K249" s="109">
        <f>INDEX(GWP!$C$2:$C$13,MATCH(EPS!I249,GWP!$B$2:$B$13,0))</f>
        <v>1</v>
      </c>
      <c r="L249" s="5">
        <f t="shared" si="7"/>
        <v>0</v>
      </c>
    </row>
    <row r="250" spans="1:12">
      <c r="A250" t="s">
        <v>268</v>
      </c>
      <c r="B250" t="s">
        <v>1</v>
      </c>
      <c r="C250" t="s">
        <v>1716</v>
      </c>
      <c r="D250" t="s">
        <v>1702</v>
      </c>
      <c r="E250" t="s">
        <v>1703</v>
      </c>
      <c r="F250" t="s">
        <v>1750</v>
      </c>
      <c r="H250" t="str">
        <f>INDEX('Vensim Variables'!$B:$B,MATCH(EPS!$B250,'Vensim Variables'!$A:$A,0))</f>
        <v>g pollutant</v>
      </c>
      <c r="I250" t="str">
        <f t="shared" si="6"/>
        <v>CO2</v>
      </c>
      <c r="J250">
        <f>INDEX(NoSettings!$C:$C,MATCH(EPS!$A250,NoSettings!$A:$A,0))</f>
        <v>76366700000</v>
      </c>
      <c r="K250" s="109">
        <f>INDEX(GWP!$C$2:$C$13,MATCH(EPS!I250,GWP!$B$2:$B$13,0))</f>
        <v>1</v>
      </c>
      <c r="L250" s="5">
        <f t="shared" si="7"/>
        <v>7.6366699999999996E-2</v>
      </c>
    </row>
    <row r="251" spans="1:12">
      <c r="A251" t="s">
        <v>269</v>
      </c>
      <c r="B251" t="s">
        <v>1</v>
      </c>
      <c r="C251" t="s">
        <v>1716</v>
      </c>
      <c r="D251" t="s">
        <v>1702</v>
      </c>
      <c r="E251" t="s">
        <v>1703</v>
      </c>
      <c r="F251" t="s">
        <v>1751</v>
      </c>
      <c r="H251" t="str">
        <f>INDEX('Vensim Variables'!$B:$B,MATCH(EPS!$B251,'Vensim Variables'!$A:$A,0))</f>
        <v>g pollutant</v>
      </c>
      <c r="I251" t="str">
        <f t="shared" si="6"/>
        <v>CO2</v>
      </c>
      <c r="J251">
        <f>INDEX(NoSettings!$C:$C,MATCH(EPS!$A251,NoSettings!$A:$A,0))</f>
        <v>0</v>
      </c>
      <c r="K251" s="109">
        <f>INDEX(GWP!$C$2:$C$13,MATCH(EPS!I251,GWP!$B$2:$B$13,0))</f>
        <v>1</v>
      </c>
      <c r="L251" s="5">
        <f t="shared" si="7"/>
        <v>0</v>
      </c>
    </row>
    <row r="252" spans="1:12">
      <c r="A252" t="s">
        <v>270</v>
      </c>
      <c r="B252" t="s">
        <v>1</v>
      </c>
      <c r="C252" t="s">
        <v>1716</v>
      </c>
      <c r="D252" t="s">
        <v>1702</v>
      </c>
      <c r="E252" t="s">
        <v>1704</v>
      </c>
      <c r="F252" t="s">
        <v>1742</v>
      </c>
      <c r="H252" t="str">
        <f>INDEX('Vensim Variables'!$B:$B,MATCH(EPS!$B252,'Vensim Variables'!$A:$A,0))</f>
        <v>g pollutant</v>
      </c>
      <c r="I252" t="str">
        <f t="shared" si="6"/>
        <v>CO2</v>
      </c>
      <c r="J252">
        <f>INDEX(NoSettings!$C:$C,MATCH(EPS!$A252,NoSettings!$A:$A,0))</f>
        <v>0</v>
      </c>
      <c r="K252" s="109">
        <f>INDEX(GWP!$C$2:$C$13,MATCH(EPS!I252,GWP!$B$2:$B$13,0))</f>
        <v>1</v>
      </c>
      <c r="L252" s="5">
        <f t="shared" si="7"/>
        <v>0</v>
      </c>
    </row>
    <row r="253" spans="1:12">
      <c r="A253" t="s">
        <v>271</v>
      </c>
      <c r="B253" t="s">
        <v>1</v>
      </c>
      <c r="C253" t="s">
        <v>1716</v>
      </c>
      <c r="D253" t="s">
        <v>1702</v>
      </c>
      <c r="E253" t="s">
        <v>1704</v>
      </c>
      <c r="F253" t="s">
        <v>1743</v>
      </c>
      <c r="H253" t="str">
        <f>INDEX('Vensim Variables'!$B:$B,MATCH(EPS!$B253,'Vensim Variables'!$A:$A,0))</f>
        <v>g pollutant</v>
      </c>
      <c r="I253" t="str">
        <f t="shared" si="6"/>
        <v>CO2</v>
      </c>
      <c r="J253">
        <f>INDEX(NoSettings!$C:$C,MATCH(EPS!$A253,NoSettings!$A:$A,0))</f>
        <v>928927000000</v>
      </c>
      <c r="K253" s="109">
        <f>INDEX(GWP!$C$2:$C$13,MATCH(EPS!I253,GWP!$B$2:$B$13,0))</f>
        <v>1</v>
      </c>
      <c r="L253" s="5">
        <f t="shared" si="7"/>
        <v>0.92892699999999995</v>
      </c>
    </row>
    <row r="254" spans="1:12">
      <c r="A254" t="s">
        <v>272</v>
      </c>
      <c r="B254" t="s">
        <v>1</v>
      </c>
      <c r="C254" t="s">
        <v>1716</v>
      </c>
      <c r="D254" t="s">
        <v>1702</v>
      </c>
      <c r="E254" t="s">
        <v>1704</v>
      </c>
      <c r="F254" t="s">
        <v>1744</v>
      </c>
      <c r="H254" t="str">
        <f>INDEX('Vensim Variables'!$B:$B,MATCH(EPS!$B254,'Vensim Variables'!$A:$A,0))</f>
        <v>g pollutant</v>
      </c>
      <c r="I254" t="str">
        <f t="shared" si="6"/>
        <v>CO2</v>
      </c>
      <c r="J254">
        <f>INDEX(NoSettings!$C:$C,MATCH(EPS!$A254,NoSettings!$A:$A,0))</f>
        <v>0</v>
      </c>
      <c r="K254" s="109">
        <f>INDEX(GWP!$C$2:$C$13,MATCH(EPS!I254,GWP!$B$2:$B$13,0))</f>
        <v>1</v>
      </c>
      <c r="L254" s="5">
        <f t="shared" si="7"/>
        <v>0</v>
      </c>
    </row>
    <row r="255" spans="1:12">
      <c r="A255" t="s">
        <v>273</v>
      </c>
      <c r="B255" t="s">
        <v>1</v>
      </c>
      <c r="C255" t="s">
        <v>1716</v>
      </c>
      <c r="D255" t="s">
        <v>1702</v>
      </c>
      <c r="E255" t="s">
        <v>1704</v>
      </c>
      <c r="F255" t="s">
        <v>1745</v>
      </c>
      <c r="H255" t="str">
        <f>INDEX('Vensim Variables'!$B:$B,MATCH(EPS!$B255,'Vensim Variables'!$A:$A,0))</f>
        <v>g pollutant</v>
      </c>
      <c r="I255" t="str">
        <f t="shared" si="6"/>
        <v>CO2</v>
      </c>
      <c r="J255">
        <f>INDEX(NoSettings!$C:$C,MATCH(EPS!$A255,NoSettings!$A:$A,0))</f>
        <v>372357000000000</v>
      </c>
      <c r="K255" s="109">
        <f>INDEX(GWP!$C$2:$C$13,MATCH(EPS!I255,GWP!$B$2:$B$13,0))</f>
        <v>1</v>
      </c>
      <c r="L255" s="5">
        <f t="shared" si="7"/>
        <v>372.35700000000003</v>
      </c>
    </row>
    <row r="256" spans="1:12">
      <c r="A256" t="s">
        <v>274</v>
      </c>
      <c r="B256" t="s">
        <v>1</v>
      </c>
      <c r="C256" t="s">
        <v>1716</v>
      </c>
      <c r="D256" t="s">
        <v>1702</v>
      </c>
      <c r="E256" t="s">
        <v>1704</v>
      </c>
      <c r="F256" t="s">
        <v>1746</v>
      </c>
      <c r="H256" t="str">
        <f>INDEX('Vensim Variables'!$B:$B,MATCH(EPS!$B256,'Vensim Variables'!$A:$A,0))</f>
        <v>g pollutant</v>
      </c>
      <c r="I256" t="str">
        <f t="shared" si="6"/>
        <v>CO2</v>
      </c>
      <c r="J256">
        <f>INDEX(NoSettings!$C:$C,MATCH(EPS!$A256,NoSettings!$A:$A,0))</f>
        <v>0</v>
      </c>
      <c r="K256" s="109">
        <f>INDEX(GWP!$C$2:$C$13,MATCH(EPS!I256,GWP!$B$2:$B$13,0))</f>
        <v>1</v>
      </c>
      <c r="L256" s="5">
        <f t="shared" si="7"/>
        <v>0</v>
      </c>
    </row>
    <row r="257" spans="1:12">
      <c r="A257" t="s">
        <v>275</v>
      </c>
      <c r="B257" t="s">
        <v>1</v>
      </c>
      <c r="C257" t="s">
        <v>1716</v>
      </c>
      <c r="D257" t="s">
        <v>1702</v>
      </c>
      <c r="E257" t="s">
        <v>1704</v>
      </c>
      <c r="F257" t="s">
        <v>1747</v>
      </c>
      <c r="H257" t="str">
        <f>INDEX('Vensim Variables'!$B:$B,MATCH(EPS!$B257,'Vensim Variables'!$A:$A,0))</f>
        <v>g pollutant</v>
      </c>
      <c r="I257" t="str">
        <f t="shared" si="6"/>
        <v>CO2</v>
      </c>
      <c r="J257">
        <f>INDEX(NoSettings!$C:$C,MATCH(EPS!$A257,NoSettings!$A:$A,0))</f>
        <v>6926520000000</v>
      </c>
      <c r="K257" s="109">
        <f>INDEX(GWP!$C$2:$C$13,MATCH(EPS!I257,GWP!$B$2:$B$13,0))</f>
        <v>1</v>
      </c>
      <c r="L257" s="5">
        <f t="shared" si="7"/>
        <v>6.92652</v>
      </c>
    </row>
    <row r="258" spans="1:12">
      <c r="A258" t="s">
        <v>276</v>
      </c>
      <c r="B258" t="s">
        <v>1</v>
      </c>
      <c r="C258" t="s">
        <v>1716</v>
      </c>
      <c r="D258" t="s">
        <v>1702</v>
      </c>
      <c r="E258" t="s">
        <v>1704</v>
      </c>
      <c r="F258" t="s">
        <v>1748</v>
      </c>
      <c r="H258" t="str">
        <f>INDEX('Vensim Variables'!$B:$B,MATCH(EPS!$B258,'Vensim Variables'!$A:$A,0))</f>
        <v>g pollutant</v>
      </c>
      <c r="I258" t="str">
        <f t="shared" si="6"/>
        <v>CO2</v>
      </c>
      <c r="J258">
        <f>INDEX(NoSettings!$C:$C,MATCH(EPS!$A258,NoSettings!$A:$A,0))</f>
        <v>0</v>
      </c>
      <c r="K258" s="109">
        <f>INDEX(GWP!$C$2:$C$13,MATCH(EPS!I258,GWP!$B$2:$B$13,0))</f>
        <v>1</v>
      </c>
      <c r="L258" s="5">
        <f t="shared" si="7"/>
        <v>0</v>
      </c>
    </row>
    <row r="259" spans="1:12">
      <c r="A259" t="s">
        <v>277</v>
      </c>
      <c r="B259" t="s">
        <v>1</v>
      </c>
      <c r="C259" t="s">
        <v>1716</v>
      </c>
      <c r="D259" t="s">
        <v>1702</v>
      </c>
      <c r="E259" t="s">
        <v>1704</v>
      </c>
      <c r="F259" t="s">
        <v>1749</v>
      </c>
      <c r="H259" t="str">
        <f>INDEX('Vensim Variables'!$B:$B,MATCH(EPS!$B259,'Vensim Variables'!$A:$A,0))</f>
        <v>g pollutant</v>
      </c>
      <c r="I259" t="str">
        <f t="shared" ref="I259:I322" si="8">IF(OR(C259="CO2",C259="CH4",C259="N2O",C259="F gases",C259="VOC",C259="CO",C259="NOx",C259="PM10",C259="PM25",C259="SOx",C259="BC",C259="OC"),C259,IF(OR(D259="CO2",D259="CH4",D259="N2O",D259="F gases",D259="VOC",D259="CO",D259="NOx",D259="PM10",D259="PM25",D259="SOx",D259="BC",D259="OC"),D259,IF(OR(E259="CO2",E259="CH4",E259="N2O",E259="F gases",E259="VOC",E259="CO",E259="NOx",E259="PM10",E259="PM25",E259="SOx",E259="BC",E259="OC"),E259,"NA")))</f>
        <v>CO2</v>
      </c>
      <c r="J259">
        <f>INDEX(NoSettings!$C:$C,MATCH(EPS!$A259,NoSettings!$A:$A,0))</f>
        <v>0</v>
      </c>
      <c r="K259" s="109">
        <f>INDEX(GWP!$C$2:$C$13,MATCH(EPS!I259,GWP!$B$2:$B$13,0))</f>
        <v>1</v>
      </c>
      <c r="L259" s="5">
        <f t="shared" ref="L259:L322" si="9">IF(H259="g pollutant",K259*J259/10^12,IF(H259="MMTCO2e",J259,IF(H259="MWh",J259,0)))</f>
        <v>0</v>
      </c>
    </row>
    <row r="260" spans="1:12">
      <c r="A260" t="s">
        <v>278</v>
      </c>
      <c r="B260" t="s">
        <v>1</v>
      </c>
      <c r="C260" t="s">
        <v>1716</v>
      </c>
      <c r="D260" t="s">
        <v>1702</v>
      </c>
      <c r="E260" t="s">
        <v>1704</v>
      </c>
      <c r="F260" t="s">
        <v>1750</v>
      </c>
      <c r="H260" t="str">
        <f>INDEX('Vensim Variables'!$B:$B,MATCH(EPS!$B260,'Vensim Variables'!$A:$A,0))</f>
        <v>g pollutant</v>
      </c>
      <c r="I260" t="str">
        <f t="shared" si="8"/>
        <v>CO2</v>
      </c>
      <c r="J260">
        <f>INDEX(NoSettings!$C:$C,MATCH(EPS!$A260,NoSettings!$A:$A,0))</f>
        <v>252436000000</v>
      </c>
      <c r="K260" s="109">
        <f>INDEX(GWP!$C$2:$C$13,MATCH(EPS!I260,GWP!$B$2:$B$13,0))</f>
        <v>1</v>
      </c>
      <c r="L260" s="5">
        <f t="shared" si="9"/>
        <v>0.25243599999999999</v>
      </c>
    </row>
    <row r="261" spans="1:12">
      <c r="A261" t="s">
        <v>279</v>
      </c>
      <c r="B261" t="s">
        <v>1</v>
      </c>
      <c r="C261" t="s">
        <v>1716</v>
      </c>
      <c r="D261" t="s">
        <v>1702</v>
      </c>
      <c r="E261" t="s">
        <v>1704</v>
      </c>
      <c r="F261" t="s">
        <v>1751</v>
      </c>
      <c r="H261" t="str">
        <f>INDEX('Vensim Variables'!$B:$B,MATCH(EPS!$B261,'Vensim Variables'!$A:$A,0))</f>
        <v>g pollutant</v>
      </c>
      <c r="I261" t="str">
        <f t="shared" si="8"/>
        <v>CO2</v>
      </c>
      <c r="J261">
        <f>INDEX(NoSettings!$C:$C,MATCH(EPS!$A261,NoSettings!$A:$A,0))</f>
        <v>0</v>
      </c>
      <c r="K261" s="109">
        <f>INDEX(GWP!$C$2:$C$13,MATCH(EPS!I261,GWP!$B$2:$B$13,0))</f>
        <v>1</v>
      </c>
      <c r="L261" s="5">
        <f t="shared" si="9"/>
        <v>0</v>
      </c>
    </row>
    <row r="262" spans="1:12">
      <c r="A262" t="s">
        <v>280</v>
      </c>
      <c r="B262" t="s">
        <v>1</v>
      </c>
      <c r="C262" t="s">
        <v>1716</v>
      </c>
      <c r="D262" t="s">
        <v>1705</v>
      </c>
      <c r="E262" t="s">
        <v>1703</v>
      </c>
      <c r="F262" t="s">
        <v>1742</v>
      </c>
      <c r="H262" t="str">
        <f>INDEX('Vensim Variables'!$B:$B,MATCH(EPS!$B262,'Vensim Variables'!$A:$A,0))</f>
        <v>g pollutant</v>
      </c>
      <c r="I262" t="str">
        <f t="shared" si="8"/>
        <v>VOC</v>
      </c>
      <c r="J262">
        <f>INDEX(NoSettings!$C:$C,MATCH(EPS!$A262,NoSettings!$A:$A,0))</f>
        <v>0</v>
      </c>
      <c r="K262" s="109">
        <f>INDEX(GWP!$C$2:$C$13,MATCH(EPS!I262,GWP!$B$2:$B$13,0))</f>
        <v>5</v>
      </c>
      <c r="L262" s="5">
        <f t="shared" si="9"/>
        <v>0</v>
      </c>
    </row>
    <row r="263" spans="1:12">
      <c r="A263" t="s">
        <v>281</v>
      </c>
      <c r="B263" t="s">
        <v>1</v>
      </c>
      <c r="C263" t="s">
        <v>1716</v>
      </c>
      <c r="D263" t="s">
        <v>1705</v>
      </c>
      <c r="E263" t="s">
        <v>1703</v>
      </c>
      <c r="F263" t="s">
        <v>1743</v>
      </c>
      <c r="H263" t="str">
        <f>INDEX('Vensim Variables'!$B:$B,MATCH(EPS!$B263,'Vensim Variables'!$A:$A,0))</f>
        <v>g pollutant</v>
      </c>
      <c r="I263" t="str">
        <f t="shared" si="8"/>
        <v>VOC</v>
      </c>
      <c r="J263">
        <f>INDEX(NoSettings!$C:$C,MATCH(EPS!$A263,NoSettings!$A:$A,0))</f>
        <v>230176000</v>
      </c>
      <c r="K263" s="109">
        <f>INDEX(GWP!$C$2:$C$13,MATCH(EPS!I263,GWP!$B$2:$B$13,0))</f>
        <v>5</v>
      </c>
      <c r="L263" s="5">
        <f t="shared" si="9"/>
        <v>1.15088E-3</v>
      </c>
    </row>
    <row r="264" spans="1:12">
      <c r="A264" t="s">
        <v>282</v>
      </c>
      <c r="B264" t="s">
        <v>1</v>
      </c>
      <c r="C264" t="s">
        <v>1716</v>
      </c>
      <c r="D264" t="s">
        <v>1705</v>
      </c>
      <c r="E264" t="s">
        <v>1703</v>
      </c>
      <c r="F264" t="s">
        <v>1744</v>
      </c>
      <c r="H264" t="str">
        <f>INDEX('Vensim Variables'!$B:$B,MATCH(EPS!$B264,'Vensim Variables'!$A:$A,0))</f>
        <v>g pollutant</v>
      </c>
      <c r="I264" t="str">
        <f t="shared" si="8"/>
        <v>VOC</v>
      </c>
      <c r="J264">
        <f>INDEX(NoSettings!$C:$C,MATCH(EPS!$A264,NoSettings!$A:$A,0))</f>
        <v>569481000</v>
      </c>
      <c r="K264" s="109">
        <f>INDEX(GWP!$C$2:$C$13,MATCH(EPS!I264,GWP!$B$2:$B$13,0))</f>
        <v>5</v>
      </c>
      <c r="L264" s="5">
        <f t="shared" si="9"/>
        <v>2.8474049999999999E-3</v>
      </c>
    </row>
    <row r="265" spans="1:12">
      <c r="A265" t="s">
        <v>283</v>
      </c>
      <c r="B265" t="s">
        <v>1</v>
      </c>
      <c r="C265" t="s">
        <v>1716</v>
      </c>
      <c r="D265" t="s">
        <v>1705</v>
      </c>
      <c r="E265" t="s">
        <v>1703</v>
      </c>
      <c r="F265" t="s">
        <v>1745</v>
      </c>
      <c r="H265" t="str">
        <f>INDEX('Vensim Variables'!$B:$B,MATCH(EPS!$B265,'Vensim Variables'!$A:$A,0))</f>
        <v>g pollutant</v>
      </c>
      <c r="I265" t="str">
        <f t="shared" si="8"/>
        <v>VOC</v>
      </c>
      <c r="J265">
        <f>INDEX(NoSettings!$C:$C,MATCH(EPS!$A265,NoSettings!$A:$A,0))</f>
        <v>1548070000</v>
      </c>
      <c r="K265" s="109">
        <f>INDEX(GWP!$C$2:$C$13,MATCH(EPS!I265,GWP!$B$2:$B$13,0))</f>
        <v>5</v>
      </c>
      <c r="L265" s="5">
        <f t="shared" si="9"/>
        <v>7.74035E-3</v>
      </c>
    </row>
    <row r="266" spans="1:12">
      <c r="A266" t="s">
        <v>284</v>
      </c>
      <c r="B266" t="s">
        <v>1</v>
      </c>
      <c r="C266" t="s">
        <v>1716</v>
      </c>
      <c r="D266" t="s">
        <v>1705</v>
      </c>
      <c r="E266" t="s">
        <v>1703</v>
      </c>
      <c r="F266" t="s">
        <v>1746</v>
      </c>
      <c r="H266" t="str">
        <f>INDEX('Vensim Variables'!$B:$B,MATCH(EPS!$B266,'Vensim Variables'!$A:$A,0))</f>
        <v>g pollutant</v>
      </c>
      <c r="I266" t="str">
        <f t="shared" si="8"/>
        <v>VOC</v>
      </c>
      <c r="J266">
        <f>INDEX(NoSettings!$C:$C,MATCH(EPS!$A266,NoSettings!$A:$A,0))</f>
        <v>30797800</v>
      </c>
      <c r="K266" s="109">
        <f>INDEX(GWP!$C$2:$C$13,MATCH(EPS!I266,GWP!$B$2:$B$13,0))</f>
        <v>5</v>
      </c>
      <c r="L266" s="5">
        <f t="shared" si="9"/>
        <v>1.5398899999999999E-4</v>
      </c>
    </row>
    <row r="267" spans="1:12">
      <c r="A267" t="s">
        <v>285</v>
      </c>
      <c r="B267" t="s">
        <v>1</v>
      </c>
      <c r="C267" t="s">
        <v>1716</v>
      </c>
      <c r="D267" t="s">
        <v>1705</v>
      </c>
      <c r="E267" t="s">
        <v>1703</v>
      </c>
      <c r="F267" t="s">
        <v>1747</v>
      </c>
      <c r="H267" t="str">
        <f>INDEX('Vensim Variables'!$B:$B,MATCH(EPS!$B267,'Vensim Variables'!$A:$A,0))</f>
        <v>g pollutant</v>
      </c>
      <c r="I267" t="str">
        <f t="shared" si="8"/>
        <v>VOC</v>
      </c>
      <c r="J267">
        <f>INDEX(NoSettings!$C:$C,MATCH(EPS!$A267,NoSettings!$A:$A,0))</f>
        <v>126009000</v>
      </c>
      <c r="K267" s="109">
        <f>INDEX(GWP!$C$2:$C$13,MATCH(EPS!I267,GWP!$B$2:$B$13,0))</f>
        <v>5</v>
      </c>
      <c r="L267" s="5">
        <f t="shared" si="9"/>
        <v>6.3004499999999998E-4</v>
      </c>
    </row>
    <row r="268" spans="1:12">
      <c r="A268" t="s">
        <v>286</v>
      </c>
      <c r="B268" t="s">
        <v>1</v>
      </c>
      <c r="C268" t="s">
        <v>1716</v>
      </c>
      <c r="D268" t="s">
        <v>1705</v>
      </c>
      <c r="E268" t="s">
        <v>1703</v>
      </c>
      <c r="F268" t="s">
        <v>1748</v>
      </c>
      <c r="H268" t="str">
        <f>INDEX('Vensim Variables'!$B:$B,MATCH(EPS!$B268,'Vensim Variables'!$A:$A,0))</f>
        <v>g pollutant</v>
      </c>
      <c r="I268" t="str">
        <f t="shared" si="8"/>
        <v>VOC</v>
      </c>
      <c r="J268">
        <f>INDEX(NoSettings!$C:$C,MATCH(EPS!$A268,NoSettings!$A:$A,0))</f>
        <v>0</v>
      </c>
      <c r="K268" s="109">
        <f>INDEX(GWP!$C$2:$C$13,MATCH(EPS!I268,GWP!$B$2:$B$13,0))</f>
        <v>5</v>
      </c>
      <c r="L268" s="5">
        <f t="shared" si="9"/>
        <v>0</v>
      </c>
    </row>
    <row r="269" spans="1:12">
      <c r="A269" t="s">
        <v>287</v>
      </c>
      <c r="B269" t="s">
        <v>1</v>
      </c>
      <c r="C269" t="s">
        <v>1716</v>
      </c>
      <c r="D269" t="s">
        <v>1705</v>
      </c>
      <c r="E269" t="s">
        <v>1703</v>
      </c>
      <c r="F269" t="s">
        <v>1749</v>
      </c>
      <c r="H269" t="str">
        <f>INDEX('Vensim Variables'!$B:$B,MATCH(EPS!$B269,'Vensim Variables'!$A:$A,0))</f>
        <v>g pollutant</v>
      </c>
      <c r="I269" t="str">
        <f t="shared" si="8"/>
        <v>VOC</v>
      </c>
      <c r="J269">
        <f>INDEX(NoSettings!$C:$C,MATCH(EPS!$A269,NoSettings!$A:$A,0))</f>
        <v>0</v>
      </c>
      <c r="K269" s="109">
        <f>INDEX(GWP!$C$2:$C$13,MATCH(EPS!I269,GWP!$B$2:$B$13,0))</f>
        <v>5</v>
      </c>
      <c r="L269" s="5">
        <f t="shared" si="9"/>
        <v>0</v>
      </c>
    </row>
    <row r="270" spans="1:12">
      <c r="A270" t="s">
        <v>288</v>
      </c>
      <c r="B270" t="s">
        <v>1</v>
      </c>
      <c r="C270" t="s">
        <v>1716</v>
      </c>
      <c r="D270" t="s">
        <v>1705</v>
      </c>
      <c r="E270" t="s">
        <v>1703</v>
      </c>
      <c r="F270" t="s">
        <v>1750</v>
      </c>
      <c r="H270" t="str">
        <f>INDEX('Vensim Variables'!$B:$B,MATCH(EPS!$B270,'Vensim Variables'!$A:$A,0))</f>
        <v>g pollutant</v>
      </c>
      <c r="I270" t="str">
        <f t="shared" si="8"/>
        <v>VOC</v>
      </c>
      <c r="J270">
        <f>INDEX(NoSettings!$C:$C,MATCH(EPS!$A270,NoSettings!$A:$A,0))</f>
        <v>21277400</v>
      </c>
      <c r="K270" s="109">
        <f>INDEX(GWP!$C$2:$C$13,MATCH(EPS!I270,GWP!$B$2:$B$13,0))</f>
        <v>5</v>
      </c>
      <c r="L270" s="5">
        <f t="shared" si="9"/>
        <v>1.06387E-4</v>
      </c>
    </row>
    <row r="271" spans="1:12">
      <c r="A271" t="s">
        <v>289</v>
      </c>
      <c r="B271" t="s">
        <v>1</v>
      </c>
      <c r="C271" t="s">
        <v>1716</v>
      </c>
      <c r="D271" t="s">
        <v>1705</v>
      </c>
      <c r="E271" t="s">
        <v>1703</v>
      </c>
      <c r="F271" t="s">
        <v>1751</v>
      </c>
      <c r="H271" t="str">
        <f>INDEX('Vensim Variables'!$B:$B,MATCH(EPS!$B271,'Vensim Variables'!$A:$A,0))</f>
        <v>g pollutant</v>
      </c>
      <c r="I271" t="str">
        <f t="shared" si="8"/>
        <v>VOC</v>
      </c>
      <c r="J271">
        <f>INDEX(NoSettings!$C:$C,MATCH(EPS!$A271,NoSettings!$A:$A,0))</f>
        <v>0</v>
      </c>
      <c r="K271" s="109">
        <f>INDEX(GWP!$C$2:$C$13,MATCH(EPS!I271,GWP!$B$2:$B$13,0))</f>
        <v>5</v>
      </c>
      <c r="L271" s="5">
        <f t="shared" si="9"/>
        <v>0</v>
      </c>
    </row>
    <row r="272" spans="1:12">
      <c r="A272" t="s">
        <v>290</v>
      </c>
      <c r="B272" t="s">
        <v>1</v>
      </c>
      <c r="C272" t="s">
        <v>1716</v>
      </c>
      <c r="D272" t="s">
        <v>1705</v>
      </c>
      <c r="E272" t="s">
        <v>1704</v>
      </c>
      <c r="F272" t="s">
        <v>1742</v>
      </c>
      <c r="H272" t="str">
        <f>INDEX('Vensim Variables'!$B:$B,MATCH(EPS!$B272,'Vensim Variables'!$A:$A,0))</f>
        <v>g pollutant</v>
      </c>
      <c r="I272" t="str">
        <f t="shared" si="8"/>
        <v>VOC</v>
      </c>
      <c r="J272">
        <f>INDEX(NoSettings!$C:$C,MATCH(EPS!$A272,NoSettings!$A:$A,0))</f>
        <v>0</v>
      </c>
      <c r="K272" s="109">
        <f>INDEX(GWP!$C$2:$C$13,MATCH(EPS!I272,GWP!$B$2:$B$13,0))</f>
        <v>5</v>
      </c>
      <c r="L272" s="5">
        <f t="shared" si="9"/>
        <v>0</v>
      </c>
    </row>
    <row r="273" spans="1:12">
      <c r="A273" t="s">
        <v>291</v>
      </c>
      <c r="B273" t="s">
        <v>1</v>
      </c>
      <c r="C273" t="s">
        <v>1716</v>
      </c>
      <c r="D273" t="s">
        <v>1705</v>
      </c>
      <c r="E273" t="s">
        <v>1704</v>
      </c>
      <c r="F273" t="s">
        <v>1743</v>
      </c>
      <c r="H273" t="str">
        <f>INDEX('Vensim Variables'!$B:$B,MATCH(EPS!$B273,'Vensim Variables'!$A:$A,0))</f>
        <v>g pollutant</v>
      </c>
      <c r="I273" t="str">
        <f t="shared" si="8"/>
        <v>VOC</v>
      </c>
      <c r="J273">
        <f>INDEX(NoSettings!$C:$C,MATCH(EPS!$A273,NoSettings!$A:$A,0))</f>
        <v>354247000</v>
      </c>
      <c r="K273" s="109">
        <f>INDEX(GWP!$C$2:$C$13,MATCH(EPS!I273,GWP!$B$2:$B$13,0))</f>
        <v>5</v>
      </c>
      <c r="L273" s="5">
        <f t="shared" si="9"/>
        <v>1.7712349999999999E-3</v>
      </c>
    </row>
    <row r="274" spans="1:12">
      <c r="A274" t="s">
        <v>292</v>
      </c>
      <c r="B274" t="s">
        <v>1</v>
      </c>
      <c r="C274" t="s">
        <v>1716</v>
      </c>
      <c r="D274" t="s">
        <v>1705</v>
      </c>
      <c r="E274" t="s">
        <v>1704</v>
      </c>
      <c r="F274" t="s">
        <v>1744</v>
      </c>
      <c r="H274" t="str">
        <f>INDEX('Vensim Variables'!$B:$B,MATCH(EPS!$B274,'Vensim Variables'!$A:$A,0))</f>
        <v>g pollutant</v>
      </c>
      <c r="I274" t="str">
        <f t="shared" si="8"/>
        <v>VOC</v>
      </c>
      <c r="J274">
        <f>INDEX(NoSettings!$C:$C,MATCH(EPS!$A274,NoSettings!$A:$A,0))</f>
        <v>0</v>
      </c>
      <c r="K274" s="109">
        <f>INDEX(GWP!$C$2:$C$13,MATCH(EPS!I274,GWP!$B$2:$B$13,0))</f>
        <v>5</v>
      </c>
      <c r="L274" s="5">
        <f t="shared" si="9"/>
        <v>0</v>
      </c>
    </row>
    <row r="275" spans="1:12">
      <c r="A275" t="s">
        <v>293</v>
      </c>
      <c r="B275" t="s">
        <v>1</v>
      </c>
      <c r="C275" t="s">
        <v>1716</v>
      </c>
      <c r="D275" t="s">
        <v>1705</v>
      </c>
      <c r="E275" t="s">
        <v>1704</v>
      </c>
      <c r="F275" t="s">
        <v>1745</v>
      </c>
      <c r="H275" t="str">
        <f>INDEX('Vensim Variables'!$B:$B,MATCH(EPS!$B275,'Vensim Variables'!$A:$A,0))</f>
        <v>g pollutant</v>
      </c>
      <c r="I275" t="str">
        <f t="shared" si="8"/>
        <v>VOC</v>
      </c>
      <c r="J275">
        <f>INDEX(NoSettings!$C:$C,MATCH(EPS!$A275,NoSettings!$A:$A,0))</f>
        <v>85934700000</v>
      </c>
      <c r="K275" s="109">
        <f>INDEX(GWP!$C$2:$C$13,MATCH(EPS!I275,GWP!$B$2:$B$13,0))</f>
        <v>5</v>
      </c>
      <c r="L275" s="5">
        <f t="shared" si="9"/>
        <v>0.42967349999999999</v>
      </c>
    </row>
    <row r="276" spans="1:12">
      <c r="A276" t="s">
        <v>294</v>
      </c>
      <c r="B276" t="s">
        <v>1</v>
      </c>
      <c r="C276" t="s">
        <v>1716</v>
      </c>
      <c r="D276" t="s">
        <v>1705</v>
      </c>
      <c r="E276" t="s">
        <v>1704</v>
      </c>
      <c r="F276" t="s">
        <v>1746</v>
      </c>
      <c r="H276" t="str">
        <f>INDEX('Vensim Variables'!$B:$B,MATCH(EPS!$B276,'Vensim Variables'!$A:$A,0))</f>
        <v>g pollutant</v>
      </c>
      <c r="I276" t="str">
        <f t="shared" si="8"/>
        <v>VOC</v>
      </c>
      <c r="J276">
        <f>INDEX(NoSettings!$C:$C,MATCH(EPS!$A276,NoSettings!$A:$A,0))</f>
        <v>0</v>
      </c>
      <c r="K276" s="109">
        <f>INDEX(GWP!$C$2:$C$13,MATCH(EPS!I276,GWP!$B$2:$B$13,0))</f>
        <v>5</v>
      </c>
      <c r="L276" s="5">
        <f t="shared" si="9"/>
        <v>0</v>
      </c>
    </row>
    <row r="277" spans="1:12">
      <c r="A277" t="s">
        <v>295</v>
      </c>
      <c r="B277" t="s">
        <v>1</v>
      </c>
      <c r="C277" t="s">
        <v>1716</v>
      </c>
      <c r="D277" t="s">
        <v>1705</v>
      </c>
      <c r="E277" t="s">
        <v>1704</v>
      </c>
      <c r="F277" t="s">
        <v>1747</v>
      </c>
      <c r="H277" t="str">
        <f>INDEX('Vensim Variables'!$B:$B,MATCH(EPS!$B277,'Vensim Variables'!$A:$A,0))</f>
        <v>g pollutant</v>
      </c>
      <c r="I277" t="str">
        <f t="shared" si="8"/>
        <v>VOC</v>
      </c>
      <c r="J277">
        <f>INDEX(NoSettings!$C:$C,MATCH(EPS!$A277,NoSettings!$A:$A,0))</f>
        <v>6994840000</v>
      </c>
      <c r="K277" s="109">
        <f>INDEX(GWP!$C$2:$C$13,MATCH(EPS!I277,GWP!$B$2:$B$13,0))</f>
        <v>5</v>
      </c>
      <c r="L277" s="5">
        <f t="shared" si="9"/>
        <v>3.4974199999999997E-2</v>
      </c>
    </row>
    <row r="278" spans="1:12">
      <c r="A278" t="s">
        <v>296</v>
      </c>
      <c r="B278" t="s">
        <v>1</v>
      </c>
      <c r="C278" t="s">
        <v>1716</v>
      </c>
      <c r="D278" t="s">
        <v>1705</v>
      </c>
      <c r="E278" t="s">
        <v>1704</v>
      </c>
      <c r="F278" t="s">
        <v>1748</v>
      </c>
      <c r="H278" t="str">
        <f>INDEX('Vensim Variables'!$B:$B,MATCH(EPS!$B278,'Vensim Variables'!$A:$A,0))</f>
        <v>g pollutant</v>
      </c>
      <c r="I278" t="str">
        <f t="shared" si="8"/>
        <v>VOC</v>
      </c>
      <c r="J278">
        <f>INDEX(NoSettings!$C:$C,MATCH(EPS!$A278,NoSettings!$A:$A,0))</f>
        <v>0</v>
      </c>
      <c r="K278" s="109">
        <f>INDEX(GWP!$C$2:$C$13,MATCH(EPS!I278,GWP!$B$2:$B$13,0))</f>
        <v>5</v>
      </c>
      <c r="L278" s="5">
        <f t="shared" si="9"/>
        <v>0</v>
      </c>
    </row>
    <row r="279" spans="1:12">
      <c r="A279" t="s">
        <v>297</v>
      </c>
      <c r="B279" t="s">
        <v>1</v>
      </c>
      <c r="C279" t="s">
        <v>1716</v>
      </c>
      <c r="D279" t="s">
        <v>1705</v>
      </c>
      <c r="E279" t="s">
        <v>1704</v>
      </c>
      <c r="F279" t="s">
        <v>1749</v>
      </c>
      <c r="H279" t="str">
        <f>INDEX('Vensim Variables'!$B:$B,MATCH(EPS!$B279,'Vensim Variables'!$A:$A,0))</f>
        <v>g pollutant</v>
      </c>
      <c r="I279" t="str">
        <f t="shared" si="8"/>
        <v>VOC</v>
      </c>
      <c r="J279">
        <f>INDEX(NoSettings!$C:$C,MATCH(EPS!$A279,NoSettings!$A:$A,0))</f>
        <v>0</v>
      </c>
      <c r="K279" s="109">
        <f>INDEX(GWP!$C$2:$C$13,MATCH(EPS!I279,GWP!$B$2:$B$13,0))</f>
        <v>5</v>
      </c>
      <c r="L279" s="5">
        <f t="shared" si="9"/>
        <v>0</v>
      </c>
    </row>
    <row r="280" spans="1:12">
      <c r="A280" t="s">
        <v>298</v>
      </c>
      <c r="B280" t="s">
        <v>1</v>
      </c>
      <c r="C280" t="s">
        <v>1716</v>
      </c>
      <c r="D280" t="s">
        <v>1705</v>
      </c>
      <c r="E280" t="s">
        <v>1704</v>
      </c>
      <c r="F280" t="s">
        <v>1750</v>
      </c>
      <c r="H280" t="str">
        <f>INDEX('Vensim Variables'!$B:$B,MATCH(EPS!$B280,'Vensim Variables'!$A:$A,0))</f>
        <v>g pollutant</v>
      </c>
      <c r="I280" t="str">
        <f t="shared" si="8"/>
        <v>VOC</v>
      </c>
      <c r="J280">
        <f>INDEX(NoSettings!$C:$C,MATCH(EPS!$A280,NoSettings!$A:$A,0))</f>
        <v>70334000</v>
      </c>
      <c r="K280" s="109">
        <f>INDEX(GWP!$C$2:$C$13,MATCH(EPS!I280,GWP!$B$2:$B$13,0))</f>
        <v>5</v>
      </c>
      <c r="L280" s="5">
        <f t="shared" si="9"/>
        <v>3.5167E-4</v>
      </c>
    </row>
    <row r="281" spans="1:12">
      <c r="A281" t="s">
        <v>299</v>
      </c>
      <c r="B281" t="s">
        <v>1</v>
      </c>
      <c r="C281" t="s">
        <v>1716</v>
      </c>
      <c r="D281" t="s">
        <v>1705</v>
      </c>
      <c r="E281" t="s">
        <v>1704</v>
      </c>
      <c r="F281" t="s">
        <v>1751</v>
      </c>
      <c r="H281" t="str">
        <f>INDEX('Vensim Variables'!$B:$B,MATCH(EPS!$B281,'Vensim Variables'!$A:$A,0))</f>
        <v>g pollutant</v>
      </c>
      <c r="I281" t="str">
        <f t="shared" si="8"/>
        <v>VOC</v>
      </c>
      <c r="J281">
        <f>INDEX(NoSettings!$C:$C,MATCH(EPS!$A281,NoSettings!$A:$A,0))</f>
        <v>0</v>
      </c>
      <c r="K281" s="109">
        <f>INDEX(GWP!$C$2:$C$13,MATCH(EPS!I281,GWP!$B$2:$B$13,0))</f>
        <v>5</v>
      </c>
      <c r="L281" s="5">
        <f t="shared" si="9"/>
        <v>0</v>
      </c>
    </row>
    <row r="282" spans="1:12">
      <c r="A282" t="s">
        <v>300</v>
      </c>
      <c r="B282" t="s">
        <v>1</v>
      </c>
      <c r="C282" t="s">
        <v>1716</v>
      </c>
      <c r="D282" t="s">
        <v>1706</v>
      </c>
      <c r="E282" t="s">
        <v>1703</v>
      </c>
      <c r="F282" t="s">
        <v>1742</v>
      </c>
      <c r="H282" t="str">
        <f>INDEX('Vensim Variables'!$B:$B,MATCH(EPS!$B282,'Vensim Variables'!$A:$A,0))</f>
        <v>g pollutant</v>
      </c>
      <c r="I282" t="str">
        <f t="shared" si="8"/>
        <v>CO</v>
      </c>
      <c r="J282">
        <f>INDEX(NoSettings!$C:$C,MATCH(EPS!$A282,NoSettings!$A:$A,0))</f>
        <v>0</v>
      </c>
      <c r="K282" s="109">
        <f>INDEX(GWP!$C$2:$C$13,MATCH(EPS!I282,GWP!$B$2:$B$13,0))</f>
        <v>1.8</v>
      </c>
      <c r="L282" s="5">
        <f t="shared" si="9"/>
        <v>0</v>
      </c>
    </row>
    <row r="283" spans="1:12">
      <c r="A283" t="s">
        <v>301</v>
      </c>
      <c r="B283" t="s">
        <v>1</v>
      </c>
      <c r="C283" t="s">
        <v>1716</v>
      </c>
      <c r="D283" t="s">
        <v>1706</v>
      </c>
      <c r="E283" t="s">
        <v>1703</v>
      </c>
      <c r="F283" t="s">
        <v>1743</v>
      </c>
      <c r="H283" t="str">
        <f>INDEX('Vensim Variables'!$B:$B,MATCH(EPS!$B283,'Vensim Variables'!$A:$A,0))</f>
        <v>g pollutant</v>
      </c>
      <c r="I283" t="str">
        <f t="shared" si="8"/>
        <v>CO</v>
      </c>
      <c r="J283">
        <f>INDEX(NoSettings!$C:$C,MATCH(EPS!$A283,NoSettings!$A:$A,0))</f>
        <v>12747100000</v>
      </c>
      <c r="K283" s="109">
        <f>INDEX(GWP!$C$2:$C$13,MATCH(EPS!I283,GWP!$B$2:$B$13,0))</f>
        <v>1.8</v>
      </c>
      <c r="L283" s="5">
        <f t="shared" si="9"/>
        <v>2.2944780000000001E-2</v>
      </c>
    </row>
    <row r="284" spans="1:12">
      <c r="A284" t="s">
        <v>302</v>
      </c>
      <c r="B284" t="s">
        <v>1</v>
      </c>
      <c r="C284" t="s">
        <v>1716</v>
      </c>
      <c r="D284" t="s">
        <v>1706</v>
      </c>
      <c r="E284" t="s">
        <v>1703</v>
      </c>
      <c r="F284" t="s">
        <v>1744</v>
      </c>
      <c r="H284" t="str">
        <f>INDEX('Vensim Variables'!$B:$B,MATCH(EPS!$B284,'Vensim Variables'!$A:$A,0))</f>
        <v>g pollutant</v>
      </c>
      <c r="I284" t="str">
        <f t="shared" si="8"/>
        <v>CO</v>
      </c>
      <c r="J284">
        <f>INDEX(NoSettings!$C:$C,MATCH(EPS!$A284,NoSettings!$A:$A,0))</f>
        <v>11817700000</v>
      </c>
      <c r="K284" s="109">
        <f>INDEX(GWP!$C$2:$C$13,MATCH(EPS!I284,GWP!$B$2:$B$13,0))</f>
        <v>1.8</v>
      </c>
      <c r="L284" s="5">
        <f t="shared" si="9"/>
        <v>2.127186E-2</v>
      </c>
    </row>
    <row r="285" spans="1:12">
      <c r="A285" t="s">
        <v>303</v>
      </c>
      <c r="B285" t="s">
        <v>1</v>
      </c>
      <c r="C285" t="s">
        <v>1716</v>
      </c>
      <c r="D285" t="s">
        <v>1706</v>
      </c>
      <c r="E285" t="s">
        <v>1703</v>
      </c>
      <c r="F285" t="s">
        <v>1745</v>
      </c>
      <c r="H285" t="str">
        <f>INDEX('Vensim Variables'!$B:$B,MATCH(EPS!$B285,'Vensim Variables'!$A:$A,0))</f>
        <v>g pollutant</v>
      </c>
      <c r="I285" t="str">
        <f t="shared" si="8"/>
        <v>CO</v>
      </c>
      <c r="J285">
        <f>INDEX(NoSettings!$C:$C,MATCH(EPS!$A285,NoSettings!$A:$A,0))</f>
        <v>7069440000</v>
      </c>
      <c r="K285" s="109">
        <f>INDEX(GWP!$C$2:$C$13,MATCH(EPS!I285,GWP!$B$2:$B$13,0))</f>
        <v>1.8</v>
      </c>
      <c r="L285" s="5">
        <f t="shared" si="9"/>
        <v>1.2724991999999999E-2</v>
      </c>
    </row>
    <row r="286" spans="1:12">
      <c r="A286" t="s">
        <v>304</v>
      </c>
      <c r="B286" t="s">
        <v>1</v>
      </c>
      <c r="C286" t="s">
        <v>1716</v>
      </c>
      <c r="D286" t="s">
        <v>1706</v>
      </c>
      <c r="E286" t="s">
        <v>1703</v>
      </c>
      <c r="F286" t="s">
        <v>1746</v>
      </c>
      <c r="H286" t="str">
        <f>INDEX('Vensim Variables'!$B:$B,MATCH(EPS!$B286,'Vensim Variables'!$A:$A,0))</f>
        <v>g pollutant</v>
      </c>
      <c r="I286" t="str">
        <f t="shared" si="8"/>
        <v>CO</v>
      </c>
      <c r="J286">
        <f>INDEX(NoSettings!$C:$C,MATCH(EPS!$A286,NoSettings!$A:$A,0))</f>
        <v>639106000</v>
      </c>
      <c r="K286" s="109">
        <f>INDEX(GWP!$C$2:$C$13,MATCH(EPS!I286,GWP!$B$2:$B$13,0))</f>
        <v>1.8</v>
      </c>
      <c r="L286" s="5">
        <f t="shared" si="9"/>
        <v>1.1503908000000001E-3</v>
      </c>
    </row>
    <row r="287" spans="1:12">
      <c r="A287" t="s">
        <v>305</v>
      </c>
      <c r="B287" t="s">
        <v>1</v>
      </c>
      <c r="C287" t="s">
        <v>1716</v>
      </c>
      <c r="D287" t="s">
        <v>1706</v>
      </c>
      <c r="E287" t="s">
        <v>1703</v>
      </c>
      <c r="F287" t="s">
        <v>1747</v>
      </c>
      <c r="H287" t="str">
        <f>INDEX('Vensim Variables'!$B:$B,MATCH(EPS!$B287,'Vensim Variables'!$A:$A,0))</f>
        <v>g pollutant</v>
      </c>
      <c r="I287" t="str">
        <f t="shared" si="8"/>
        <v>CO</v>
      </c>
      <c r="J287">
        <f>INDEX(NoSettings!$C:$C,MATCH(EPS!$A287,NoSettings!$A:$A,0))</f>
        <v>575437000</v>
      </c>
      <c r="K287" s="109">
        <f>INDEX(GWP!$C$2:$C$13,MATCH(EPS!I287,GWP!$B$2:$B$13,0))</f>
        <v>1.8</v>
      </c>
      <c r="L287" s="5">
        <f t="shared" si="9"/>
        <v>1.0357865999999999E-3</v>
      </c>
    </row>
    <row r="288" spans="1:12">
      <c r="A288" t="s">
        <v>306</v>
      </c>
      <c r="B288" t="s">
        <v>1</v>
      </c>
      <c r="C288" t="s">
        <v>1716</v>
      </c>
      <c r="D288" t="s">
        <v>1706</v>
      </c>
      <c r="E288" t="s">
        <v>1703</v>
      </c>
      <c r="F288" t="s">
        <v>1748</v>
      </c>
      <c r="H288" t="str">
        <f>INDEX('Vensim Variables'!$B:$B,MATCH(EPS!$B288,'Vensim Variables'!$A:$A,0))</f>
        <v>g pollutant</v>
      </c>
      <c r="I288" t="str">
        <f t="shared" si="8"/>
        <v>CO</v>
      </c>
      <c r="J288">
        <f>INDEX(NoSettings!$C:$C,MATCH(EPS!$A288,NoSettings!$A:$A,0))</f>
        <v>0</v>
      </c>
      <c r="K288" s="109">
        <f>INDEX(GWP!$C$2:$C$13,MATCH(EPS!I288,GWP!$B$2:$B$13,0))</f>
        <v>1.8</v>
      </c>
      <c r="L288" s="5">
        <f t="shared" si="9"/>
        <v>0</v>
      </c>
    </row>
    <row r="289" spans="1:12">
      <c r="A289" t="s">
        <v>307</v>
      </c>
      <c r="B289" t="s">
        <v>1</v>
      </c>
      <c r="C289" t="s">
        <v>1716</v>
      </c>
      <c r="D289" t="s">
        <v>1706</v>
      </c>
      <c r="E289" t="s">
        <v>1703</v>
      </c>
      <c r="F289" t="s">
        <v>1749</v>
      </c>
      <c r="H289" t="str">
        <f>INDEX('Vensim Variables'!$B:$B,MATCH(EPS!$B289,'Vensim Variables'!$A:$A,0))</f>
        <v>g pollutant</v>
      </c>
      <c r="I289" t="str">
        <f t="shared" si="8"/>
        <v>CO</v>
      </c>
      <c r="J289">
        <f>INDEX(NoSettings!$C:$C,MATCH(EPS!$A289,NoSettings!$A:$A,0))</f>
        <v>0</v>
      </c>
      <c r="K289" s="109">
        <f>INDEX(GWP!$C$2:$C$13,MATCH(EPS!I289,GWP!$B$2:$B$13,0))</f>
        <v>1.8</v>
      </c>
      <c r="L289" s="5">
        <f t="shared" si="9"/>
        <v>0</v>
      </c>
    </row>
    <row r="290" spans="1:12">
      <c r="A290" t="s">
        <v>308</v>
      </c>
      <c r="B290" t="s">
        <v>1</v>
      </c>
      <c r="C290" t="s">
        <v>1716</v>
      </c>
      <c r="D290" t="s">
        <v>1706</v>
      </c>
      <c r="E290" t="s">
        <v>1703</v>
      </c>
      <c r="F290" t="s">
        <v>1750</v>
      </c>
      <c r="H290" t="str">
        <f>INDEX('Vensim Variables'!$B:$B,MATCH(EPS!$B290,'Vensim Variables'!$A:$A,0))</f>
        <v>g pollutant</v>
      </c>
      <c r="I290" t="str">
        <f t="shared" si="8"/>
        <v>CO</v>
      </c>
      <c r="J290">
        <f>INDEX(NoSettings!$C:$C,MATCH(EPS!$A290,NoSettings!$A:$A,0))</f>
        <v>36529100</v>
      </c>
      <c r="K290" s="109">
        <f>INDEX(GWP!$C$2:$C$13,MATCH(EPS!I290,GWP!$B$2:$B$13,0))</f>
        <v>1.8</v>
      </c>
      <c r="L290" s="5">
        <f t="shared" si="9"/>
        <v>6.5752380000000003E-5</v>
      </c>
    </row>
    <row r="291" spans="1:12">
      <c r="A291" t="s">
        <v>309</v>
      </c>
      <c r="B291" t="s">
        <v>1</v>
      </c>
      <c r="C291" t="s">
        <v>1716</v>
      </c>
      <c r="D291" t="s">
        <v>1706</v>
      </c>
      <c r="E291" t="s">
        <v>1703</v>
      </c>
      <c r="F291" t="s">
        <v>1751</v>
      </c>
      <c r="H291" t="str">
        <f>INDEX('Vensim Variables'!$B:$B,MATCH(EPS!$B291,'Vensim Variables'!$A:$A,0))</f>
        <v>g pollutant</v>
      </c>
      <c r="I291" t="str">
        <f t="shared" si="8"/>
        <v>CO</v>
      </c>
      <c r="J291">
        <f>INDEX(NoSettings!$C:$C,MATCH(EPS!$A291,NoSettings!$A:$A,0))</f>
        <v>0</v>
      </c>
      <c r="K291" s="109">
        <f>INDEX(GWP!$C$2:$C$13,MATCH(EPS!I291,GWP!$B$2:$B$13,0))</f>
        <v>1.8</v>
      </c>
      <c r="L291" s="5">
        <f t="shared" si="9"/>
        <v>0</v>
      </c>
    </row>
    <row r="292" spans="1:12">
      <c r="A292" t="s">
        <v>310</v>
      </c>
      <c r="B292" t="s">
        <v>1</v>
      </c>
      <c r="C292" t="s">
        <v>1716</v>
      </c>
      <c r="D292" t="s">
        <v>1706</v>
      </c>
      <c r="E292" t="s">
        <v>1704</v>
      </c>
      <c r="F292" t="s">
        <v>1742</v>
      </c>
      <c r="H292" t="str">
        <f>INDEX('Vensim Variables'!$B:$B,MATCH(EPS!$B292,'Vensim Variables'!$A:$A,0))</f>
        <v>g pollutant</v>
      </c>
      <c r="I292" t="str">
        <f t="shared" si="8"/>
        <v>CO</v>
      </c>
      <c r="J292">
        <f>INDEX(NoSettings!$C:$C,MATCH(EPS!$A292,NoSettings!$A:$A,0))</f>
        <v>0</v>
      </c>
      <c r="K292" s="109">
        <f>INDEX(GWP!$C$2:$C$13,MATCH(EPS!I292,GWP!$B$2:$B$13,0))</f>
        <v>1.8</v>
      </c>
      <c r="L292" s="5">
        <f t="shared" si="9"/>
        <v>0</v>
      </c>
    </row>
    <row r="293" spans="1:12">
      <c r="A293" t="s">
        <v>311</v>
      </c>
      <c r="B293" t="s">
        <v>1</v>
      </c>
      <c r="C293" t="s">
        <v>1716</v>
      </c>
      <c r="D293" t="s">
        <v>1706</v>
      </c>
      <c r="E293" t="s">
        <v>1704</v>
      </c>
      <c r="F293" t="s">
        <v>1743</v>
      </c>
      <c r="H293" t="str">
        <f>INDEX('Vensim Variables'!$B:$B,MATCH(EPS!$B293,'Vensim Variables'!$A:$A,0))</f>
        <v>g pollutant</v>
      </c>
      <c r="I293" t="str">
        <f t="shared" si="8"/>
        <v>CO</v>
      </c>
      <c r="J293">
        <f>INDEX(NoSettings!$C:$C,MATCH(EPS!$A293,NoSettings!$A:$A,0))</f>
        <v>19618000000</v>
      </c>
      <c r="K293" s="109">
        <f>INDEX(GWP!$C$2:$C$13,MATCH(EPS!I293,GWP!$B$2:$B$13,0))</f>
        <v>1.8</v>
      </c>
      <c r="L293" s="5">
        <f t="shared" si="9"/>
        <v>3.5312400000000001E-2</v>
      </c>
    </row>
    <row r="294" spans="1:12">
      <c r="A294" t="s">
        <v>312</v>
      </c>
      <c r="B294" t="s">
        <v>1</v>
      </c>
      <c r="C294" t="s">
        <v>1716</v>
      </c>
      <c r="D294" t="s">
        <v>1706</v>
      </c>
      <c r="E294" t="s">
        <v>1704</v>
      </c>
      <c r="F294" t="s">
        <v>1744</v>
      </c>
      <c r="H294" t="str">
        <f>INDEX('Vensim Variables'!$B:$B,MATCH(EPS!$B294,'Vensim Variables'!$A:$A,0))</f>
        <v>g pollutant</v>
      </c>
      <c r="I294" t="str">
        <f t="shared" si="8"/>
        <v>CO</v>
      </c>
      <c r="J294">
        <f>INDEX(NoSettings!$C:$C,MATCH(EPS!$A294,NoSettings!$A:$A,0))</f>
        <v>0</v>
      </c>
      <c r="K294" s="109">
        <f>INDEX(GWP!$C$2:$C$13,MATCH(EPS!I294,GWP!$B$2:$B$13,0))</f>
        <v>1.8</v>
      </c>
      <c r="L294" s="5">
        <f t="shared" si="9"/>
        <v>0</v>
      </c>
    </row>
    <row r="295" spans="1:12">
      <c r="A295" t="s">
        <v>313</v>
      </c>
      <c r="B295" t="s">
        <v>1</v>
      </c>
      <c r="C295" t="s">
        <v>1716</v>
      </c>
      <c r="D295" t="s">
        <v>1706</v>
      </c>
      <c r="E295" t="s">
        <v>1704</v>
      </c>
      <c r="F295" t="s">
        <v>1745</v>
      </c>
      <c r="H295" t="str">
        <f>INDEX('Vensim Variables'!$B:$B,MATCH(EPS!$B295,'Vensim Variables'!$A:$A,0))</f>
        <v>g pollutant</v>
      </c>
      <c r="I295" t="str">
        <f t="shared" si="8"/>
        <v>CO</v>
      </c>
      <c r="J295">
        <f>INDEX(NoSettings!$C:$C,MATCH(EPS!$A295,NoSettings!$A:$A,0))</f>
        <v>392431000000</v>
      </c>
      <c r="K295" s="109">
        <f>INDEX(GWP!$C$2:$C$13,MATCH(EPS!I295,GWP!$B$2:$B$13,0))</f>
        <v>1.8</v>
      </c>
      <c r="L295" s="5">
        <f t="shared" si="9"/>
        <v>0.7063758</v>
      </c>
    </row>
    <row r="296" spans="1:12">
      <c r="A296" t="s">
        <v>314</v>
      </c>
      <c r="B296" t="s">
        <v>1</v>
      </c>
      <c r="C296" t="s">
        <v>1716</v>
      </c>
      <c r="D296" t="s">
        <v>1706</v>
      </c>
      <c r="E296" t="s">
        <v>1704</v>
      </c>
      <c r="F296" t="s">
        <v>1746</v>
      </c>
      <c r="H296" t="str">
        <f>INDEX('Vensim Variables'!$B:$B,MATCH(EPS!$B296,'Vensim Variables'!$A:$A,0))</f>
        <v>g pollutant</v>
      </c>
      <c r="I296" t="str">
        <f t="shared" si="8"/>
        <v>CO</v>
      </c>
      <c r="J296">
        <f>INDEX(NoSettings!$C:$C,MATCH(EPS!$A296,NoSettings!$A:$A,0))</f>
        <v>0</v>
      </c>
      <c r="K296" s="109">
        <f>INDEX(GWP!$C$2:$C$13,MATCH(EPS!I296,GWP!$B$2:$B$13,0))</f>
        <v>1.8</v>
      </c>
      <c r="L296" s="5">
        <f t="shared" si="9"/>
        <v>0</v>
      </c>
    </row>
    <row r="297" spans="1:12">
      <c r="A297" t="s">
        <v>315</v>
      </c>
      <c r="B297" t="s">
        <v>1</v>
      </c>
      <c r="C297" t="s">
        <v>1716</v>
      </c>
      <c r="D297" t="s">
        <v>1706</v>
      </c>
      <c r="E297" t="s">
        <v>1704</v>
      </c>
      <c r="F297" t="s">
        <v>1747</v>
      </c>
      <c r="H297" t="str">
        <f>INDEX('Vensim Variables'!$B:$B,MATCH(EPS!$B297,'Vensim Variables'!$A:$A,0))</f>
        <v>g pollutant</v>
      </c>
      <c r="I297" t="str">
        <f t="shared" si="8"/>
        <v>CO</v>
      </c>
      <c r="J297">
        <f>INDEX(NoSettings!$C:$C,MATCH(EPS!$A297,NoSettings!$A:$A,0))</f>
        <v>31942800000</v>
      </c>
      <c r="K297" s="109">
        <f>INDEX(GWP!$C$2:$C$13,MATCH(EPS!I297,GWP!$B$2:$B$13,0))</f>
        <v>1.8</v>
      </c>
      <c r="L297" s="5">
        <f t="shared" si="9"/>
        <v>5.7497039999999999E-2</v>
      </c>
    </row>
    <row r="298" spans="1:12">
      <c r="A298" t="s">
        <v>316</v>
      </c>
      <c r="B298" t="s">
        <v>1</v>
      </c>
      <c r="C298" t="s">
        <v>1716</v>
      </c>
      <c r="D298" t="s">
        <v>1706</v>
      </c>
      <c r="E298" t="s">
        <v>1704</v>
      </c>
      <c r="F298" t="s">
        <v>1748</v>
      </c>
      <c r="H298" t="str">
        <f>INDEX('Vensim Variables'!$B:$B,MATCH(EPS!$B298,'Vensim Variables'!$A:$A,0))</f>
        <v>g pollutant</v>
      </c>
      <c r="I298" t="str">
        <f t="shared" si="8"/>
        <v>CO</v>
      </c>
      <c r="J298">
        <f>INDEX(NoSettings!$C:$C,MATCH(EPS!$A298,NoSettings!$A:$A,0))</f>
        <v>0</v>
      </c>
      <c r="K298" s="109">
        <f>INDEX(GWP!$C$2:$C$13,MATCH(EPS!I298,GWP!$B$2:$B$13,0))</f>
        <v>1.8</v>
      </c>
      <c r="L298" s="5">
        <f t="shared" si="9"/>
        <v>0</v>
      </c>
    </row>
    <row r="299" spans="1:12">
      <c r="A299" t="s">
        <v>317</v>
      </c>
      <c r="B299" t="s">
        <v>1</v>
      </c>
      <c r="C299" t="s">
        <v>1716</v>
      </c>
      <c r="D299" t="s">
        <v>1706</v>
      </c>
      <c r="E299" t="s">
        <v>1704</v>
      </c>
      <c r="F299" t="s">
        <v>1749</v>
      </c>
      <c r="H299" t="str">
        <f>INDEX('Vensim Variables'!$B:$B,MATCH(EPS!$B299,'Vensim Variables'!$A:$A,0))</f>
        <v>g pollutant</v>
      </c>
      <c r="I299" t="str">
        <f t="shared" si="8"/>
        <v>CO</v>
      </c>
      <c r="J299">
        <f>INDEX(NoSettings!$C:$C,MATCH(EPS!$A299,NoSettings!$A:$A,0))</f>
        <v>0</v>
      </c>
      <c r="K299" s="109">
        <f>INDEX(GWP!$C$2:$C$13,MATCH(EPS!I299,GWP!$B$2:$B$13,0))</f>
        <v>1.8</v>
      </c>
      <c r="L299" s="5">
        <f t="shared" si="9"/>
        <v>0</v>
      </c>
    </row>
    <row r="300" spans="1:12">
      <c r="A300" t="s">
        <v>318</v>
      </c>
      <c r="B300" t="s">
        <v>1</v>
      </c>
      <c r="C300" t="s">
        <v>1716</v>
      </c>
      <c r="D300" t="s">
        <v>1706</v>
      </c>
      <c r="E300" t="s">
        <v>1704</v>
      </c>
      <c r="F300" t="s">
        <v>1750</v>
      </c>
      <c r="H300" t="str">
        <f>INDEX('Vensim Variables'!$B:$B,MATCH(EPS!$B300,'Vensim Variables'!$A:$A,0))</f>
        <v>g pollutant</v>
      </c>
      <c r="I300" t="str">
        <f t="shared" si="8"/>
        <v>CO</v>
      </c>
      <c r="J300">
        <f>INDEX(NoSettings!$C:$C,MATCH(EPS!$A300,NoSettings!$A:$A,0))</f>
        <v>120750000</v>
      </c>
      <c r="K300" s="109">
        <f>INDEX(GWP!$C$2:$C$13,MATCH(EPS!I300,GWP!$B$2:$B$13,0))</f>
        <v>1.8</v>
      </c>
      <c r="L300" s="5">
        <f t="shared" si="9"/>
        <v>2.1735E-4</v>
      </c>
    </row>
    <row r="301" spans="1:12">
      <c r="A301" t="s">
        <v>319</v>
      </c>
      <c r="B301" t="s">
        <v>1</v>
      </c>
      <c r="C301" t="s">
        <v>1716</v>
      </c>
      <c r="D301" t="s">
        <v>1706</v>
      </c>
      <c r="E301" t="s">
        <v>1704</v>
      </c>
      <c r="F301" t="s">
        <v>1751</v>
      </c>
      <c r="H301" t="str">
        <f>INDEX('Vensim Variables'!$B:$B,MATCH(EPS!$B301,'Vensim Variables'!$A:$A,0))</f>
        <v>g pollutant</v>
      </c>
      <c r="I301" t="str">
        <f t="shared" si="8"/>
        <v>CO</v>
      </c>
      <c r="J301">
        <f>INDEX(NoSettings!$C:$C,MATCH(EPS!$A301,NoSettings!$A:$A,0))</f>
        <v>0</v>
      </c>
      <c r="K301" s="109">
        <f>INDEX(GWP!$C$2:$C$13,MATCH(EPS!I301,GWP!$B$2:$B$13,0))</f>
        <v>1.8</v>
      </c>
      <c r="L301" s="5">
        <f t="shared" si="9"/>
        <v>0</v>
      </c>
    </row>
    <row r="302" spans="1:12">
      <c r="A302" t="s">
        <v>320</v>
      </c>
      <c r="B302" t="s">
        <v>1</v>
      </c>
      <c r="C302" t="s">
        <v>1716</v>
      </c>
      <c r="D302" t="s">
        <v>1707</v>
      </c>
      <c r="E302" t="s">
        <v>1703</v>
      </c>
      <c r="F302" t="s">
        <v>1742</v>
      </c>
      <c r="H302" t="str">
        <f>INDEX('Vensim Variables'!$B:$B,MATCH(EPS!$B302,'Vensim Variables'!$A:$A,0))</f>
        <v>g pollutant</v>
      </c>
      <c r="I302" t="str">
        <f t="shared" si="8"/>
        <v>NOx</v>
      </c>
      <c r="J302">
        <f>INDEX(NoSettings!$C:$C,MATCH(EPS!$A302,NoSettings!$A:$A,0))</f>
        <v>0</v>
      </c>
      <c r="K302" s="109">
        <f>INDEX(GWP!$C$2:$C$13,MATCH(EPS!I302,GWP!$B$2:$B$13,0))</f>
        <v>-8.1999999999999993</v>
      </c>
      <c r="L302" s="5">
        <f t="shared" si="9"/>
        <v>0</v>
      </c>
    </row>
    <row r="303" spans="1:12">
      <c r="A303" t="s">
        <v>321</v>
      </c>
      <c r="B303" t="s">
        <v>1</v>
      </c>
      <c r="C303" t="s">
        <v>1716</v>
      </c>
      <c r="D303" t="s">
        <v>1707</v>
      </c>
      <c r="E303" t="s">
        <v>1703</v>
      </c>
      <c r="F303" t="s">
        <v>1743</v>
      </c>
      <c r="H303" t="str">
        <f>INDEX('Vensim Variables'!$B:$B,MATCH(EPS!$B303,'Vensim Variables'!$A:$A,0))</f>
        <v>g pollutant</v>
      </c>
      <c r="I303" t="str">
        <f t="shared" si="8"/>
        <v>NOx</v>
      </c>
      <c r="J303">
        <f>INDEX(NoSettings!$C:$C,MATCH(EPS!$A303,NoSettings!$A:$A,0))</f>
        <v>721959000</v>
      </c>
      <c r="K303" s="109">
        <f>INDEX(GWP!$C$2:$C$13,MATCH(EPS!I303,GWP!$B$2:$B$13,0))</f>
        <v>-8.1999999999999993</v>
      </c>
      <c r="L303" s="5">
        <f t="shared" si="9"/>
        <v>-5.9200637999999991E-3</v>
      </c>
    </row>
    <row r="304" spans="1:12">
      <c r="A304" t="s">
        <v>322</v>
      </c>
      <c r="B304" t="s">
        <v>1</v>
      </c>
      <c r="C304" t="s">
        <v>1716</v>
      </c>
      <c r="D304" t="s">
        <v>1707</v>
      </c>
      <c r="E304" t="s">
        <v>1703</v>
      </c>
      <c r="F304" t="s">
        <v>1744</v>
      </c>
      <c r="H304" t="str">
        <f>INDEX('Vensim Variables'!$B:$B,MATCH(EPS!$B304,'Vensim Variables'!$A:$A,0))</f>
        <v>g pollutant</v>
      </c>
      <c r="I304" t="str">
        <f t="shared" si="8"/>
        <v>NOx</v>
      </c>
      <c r="J304">
        <f>INDEX(NoSettings!$C:$C,MATCH(EPS!$A304,NoSettings!$A:$A,0))</f>
        <v>1181330000</v>
      </c>
      <c r="K304" s="109">
        <f>INDEX(GWP!$C$2:$C$13,MATCH(EPS!I304,GWP!$B$2:$B$13,0))</f>
        <v>-8.1999999999999993</v>
      </c>
      <c r="L304" s="5">
        <f t="shared" si="9"/>
        <v>-9.6869060000000003E-3</v>
      </c>
    </row>
    <row r="305" spans="1:12">
      <c r="A305" t="s">
        <v>323</v>
      </c>
      <c r="B305" t="s">
        <v>1</v>
      </c>
      <c r="C305" t="s">
        <v>1716</v>
      </c>
      <c r="D305" t="s">
        <v>1707</v>
      </c>
      <c r="E305" t="s">
        <v>1703</v>
      </c>
      <c r="F305" t="s">
        <v>1745</v>
      </c>
      <c r="H305" t="str">
        <f>INDEX('Vensim Variables'!$B:$B,MATCH(EPS!$B305,'Vensim Variables'!$A:$A,0))</f>
        <v>g pollutant</v>
      </c>
      <c r="I305" t="str">
        <f t="shared" si="8"/>
        <v>NOx</v>
      </c>
      <c r="J305">
        <f>INDEX(NoSettings!$C:$C,MATCH(EPS!$A305,NoSettings!$A:$A,0))</f>
        <v>21757200000</v>
      </c>
      <c r="K305" s="109">
        <f>INDEX(GWP!$C$2:$C$13,MATCH(EPS!I305,GWP!$B$2:$B$13,0))</f>
        <v>-8.1999999999999993</v>
      </c>
      <c r="L305" s="5">
        <f t="shared" si="9"/>
        <v>-0.17840903999999996</v>
      </c>
    </row>
    <row r="306" spans="1:12">
      <c r="A306" t="s">
        <v>324</v>
      </c>
      <c r="B306" t="s">
        <v>1</v>
      </c>
      <c r="C306" t="s">
        <v>1716</v>
      </c>
      <c r="D306" t="s">
        <v>1707</v>
      </c>
      <c r="E306" t="s">
        <v>1703</v>
      </c>
      <c r="F306" t="s">
        <v>1746</v>
      </c>
      <c r="H306" t="str">
        <f>INDEX('Vensim Variables'!$B:$B,MATCH(EPS!$B306,'Vensim Variables'!$A:$A,0))</f>
        <v>g pollutant</v>
      </c>
      <c r="I306" t="str">
        <f t="shared" si="8"/>
        <v>NOx</v>
      </c>
      <c r="J306">
        <f>INDEX(NoSettings!$C:$C,MATCH(EPS!$A306,NoSettings!$A:$A,0))</f>
        <v>63886800</v>
      </c>
      <c r="K306" s="109">
        <f>INDEX(GWP!$C$2:$C$13,MATCH(EPS!I306,GWP!$B$2:$B$13,0))</f>
        <v>-8.1999999999999993</v>
      </c>
      <c r="L306" s="5">
        <f t="shared" si="9"/>
        <v>-5.2387175999999997E-4</v>
      </c>
    </row>
    <row r="307" spans="1:12">
      <c r="A307" t="s">
        <v>325</v>
      </c>
      <c r="B307" t="s">
        <v>1</v>
      </c>
      <c r="C307" t="s">
        <v>1716</v>
      </c>
      <c r="D307" t="s">
        <v>1707</v>
      </c>
      <c r="E307" t="s">
        <v>1703</v>
      </c>
      <c r="F307" t="s">
        <v>1747</v>
      </c>
      <c r="H307" t="str">
        <f>INDEX('Vensim Variables'!$B:$B,MATCH(EPS!$B307,'Vensim Variables'!$A:$A,0))</f>
        <v>g pollutant</v>
      </c>
      <c r="I307" t="str">
        <f t="shared" si="8"/>
        <v>NOx</v>
      </c>
      <c r="J307">
        <f>INDEX(NoSettings!$C:$C,MATCH(EPS!$A307,NoSettings!$A:$A,0))</f>
        <v>1770990000</v>
      </c>
      <c r="K307" s="109">
        <f>INDEX(GWP!$C$2:$C$13,MATCH(EPS!I307,GWP!$B$2:$B$13,0))</f>
        <v>-8.1999999999999993</v>
      </c>
      <c r="L307" s="5">
        <f t="shared" si="9"/>
        <v>-1.4522117999999999E-2</v>
      </c>
    </row>
    <row r="308" spans="1:12">
      <c r="A308" t="s">
        <v>326</v>
      </c>
      <c r="B308" t="s">
        <v>1</v>
      </c>
      <c r="C308" t="s">
        <v>1716</v>
      </c>
      <c r="D308" t="s">
        <v>1707</v>
      </c>
      <c r="E308" t="s">
        <v>1703</v>
      </c>
      <c r="F308" t="s">
        <v>1748</v>
      </c>
      <c r="H308" t="str">
        <f>INDEX('Vensim Variables'!$B:$B,MATCH(EPS!$B308,'Vensim Variables'!$A:$A,0))</f>
        <v>g pollutant</v>
      </c>
      <c r="I308" t="str">
        <f t="shared" si="8"/>
        <v>NOx</v>
      </c>
      <c r="J308">
        <f>INDEX(NoSettings!$C:$C,MATCH(EPS!$A308,NoSettings!$A:$A,0))</f>
        <v>0</v>
      </c>
      <c r="K308" s="109">
        <f>INDEX(GWP!$C$2:$C$13,MATCH(EPS!I308,GWP!$B$2:$B$13,0))</f>
        <v>-8.1999999999999993</v>
      </c>
      <c r="L308" s="5">
        <f t="shared" si="9"/>
        <v>0</v>
      </c>
    </row>
    <row r="309" spans="1:12">
      <c r="A309" t="s">
        <v>327</v>
      </c>
      <c r="B309" t="s">
        <v>1</v>
      </c>
      <c r="C309" t="s">
        <v>1716</v>
      </c>
      <c r="D309" t="s">
        <v>1707</v>
      </c>
      <c r="E309" t="s">
        <v>1703</v>
      </c>
      <c r="F309" t="s">
        <v>1749</v>
      </c>
      <c r="H309" t="str">
        <f>INDEX('Vensim Variables'!$B:$B,MATCH(EPS!$B309,'Vensim Variables'!$A:$A,0))</f>
        <v>g pollutant</v>
      </c>
      <c r="I309" t="str">
        <f t="shared" si="8"/>
        <v>NOx</v>
      </c>
      <c r="J309">
        <f>INDEX(NoSettings!$C:$C,MATCH(EPS!$A309,NoSettings!$A:$A,0))</f>
        <v>0</v>
      </c>
      <c r="K309" s="109">
        <f>INDEX(GWP!$C$2:$C$13,MATCH(EPS!I309,GWP!$B$2:$B$13,0))</f>
        <v>-8.1999999999999993</v>
      </c>
      <c r="L309" s="5">
        <f t="shared" si="9"/>
        <v>0</v>
      </c>
    </row>
    <row r="310" spans="1:12">
      <c r="A310" t="s">
        <v>328</v>
      </c>
      <c r="B310" t="s">
        <v>1</v>
      </c>
      <c r="C310" t="s">
        <v>1716</v>
      </c>
      <c r="D310" t="s">
        <v>1707</v>
      </c>
      <c r="E310" t="s">
        <v>1703</v>
      </c>
      <c r="F310" t="s">
        <v>1750</v>
      </c>
      <c r="H310" t="str">
        <f>INDEX('Vensim Variables'!$B:$B,MATCH(EPS!$B310,'Vensim Variables'!$A:$A,0))</f>
        <v>g pollutant</v>
      </c>
      <c r="I310" t="str">
        <f t="shared" si="8"/>
        <v>NOx</v>
      </c>
      <c r="J310">
        <f>INDEX(NoSettings!$C:$C,MATCH(EPS!$A310,NoSettings!$A:$A,0))</f>
        <v>178912000</v>
      </c>
      <c r="K310" s="109">
        <f>INDEX(GWP!$C$2:$C$13,MATCH(EPS!I310,GWP!$B$2:$B$13,0))</f>
        <v>-8.1999999999999993</v>
      </c>
      <c r="L310" s="5">
        <f t="shared" si="9"/>
        <v>-1.4670783999999998E-3</v>
      </c>
    </row>
    <row r="311" spans="1:12">
      <c r="A311" t="s">
        <v>329</v>
      </c>
      <c r="B311" t="s">
        <v>1</v>
      </c>
      <c r="C311" t="s">
        <v>1716</v>
      </c>
      <c r="D311" t="s">
        <v>1707</v>
      </c>
      <c r="E311" t="s">
        <v>1703</v>
      </c>
      <c r="F311" t="s">
        <v>1751</v>
      </c>
      <c r="H311" t="str">
        <f>INDEX('Vensim Variables'!$B:$B,MATCH(EPS!$B311,'Vensim Variables'!$A:$A,0))</f>
        <v>g pollutant</v>
      </c>
      <c r="I311" t="str">
        <f t="shared" si="8"/>
        <v>NOx</v>
      </c>
      <c r="J311">
        <f>INDEX(NoSettings!$C:$C,MATCH(EPS!$A311,NoSettings!$A:$A,0))</f>
        <v>0</v>
      </c>
      <c r="K311" s="109">
        <f>INDEX(GWP!$C$2:$C$13,MATCH(EPS!I311,GWP!$B$2:$B$13,0))</f>
        <v>-8.1999999999999993</v>
      </c>
      <c r="L311" s="5">
        <f t="shared" si="9"/>
        <v>0</v>
      </c>
    </row>
    <row r="312" spans="1:12">
      <c r="A312" t="s">
        <v>330</v>
      </c>
      <c r="B312" t="s">
        <v>1</v>
      </c>
      <c r="C312" t="s">
        <v>1716</v>
      </c>
      <c r="D312" t="s">
        <v>1707</v>
      </c>
      <c r="E312" t="s">
        <v>1704</v>
      </c>
      <c r="F312" t="s">
        <v>1742</v>
      </c>
      <c r="H312" t="str">
        <f>INDEX('Vensim Variables'!$B:$B,MATCH(EPS!$B312,'Vensim Variables'!$A:$A,0))</f>
        <v>g pollutant</v>
      </c>
      <c r="I312" t="str">
        <f t="shared" si="8"/>
        <v>NOx</v>
      </c>
      <c r="J312">
        <f>INDEX(NoSettings!$C:$C,MATCH(EPS!$A312,NoSettings!$A:$A,0))</f>
        <v>0</v>
      </c>
      <c r="K312" s="109">
        <f>INDEX(GWP!$C$2:$C$13,MATCH(EPS!I312,GWP!$B$2:$B$13,0))</f>
        <v>-8.1999999999999993</v>
      </c>
      <c r="L312" s="5">
        <f t="shared" si="9"/>
        <v>0</v>
      </c>
    </row>
    <row r="313" spans="1:12">
      <c r="A313" t="s">
        <v>331</v>
      </c>
      <c r="B313" t="s">
        <v>1</v>
      </c>
      <c r="C313" t="s">
        <v>1716</v>
      </c>
      <c r="D313" t="s">
        <v>1707</v>
      </c>
      <c r="E313" t="s">
        <v>1704</v>
      </c>
      <c r="F313" t="s">
        <v>1743</v>
      </c>
      <c r="H313" t="str">
        <f>INDEX('Vensim Variables'!$B:$B,MATCH(EPS!$B313,'Vensim Variables'!$A:$A,0))</f>
        <v>g pollutant</v>
      </c>
      <c r="I313" t="str">
        <f t="shared" si="8"/>
        <v>NOx</v>
      </c>
      <c r="J313">
        <f>INDEX(NoSettings!$C:$C,MATCH(EPS!$A313,NoSettings!$A:$A,0))</f>
        <v>1111110000</v>
      </c>
      <c r="K313" s="109">
        <f>INDEX(GWP!$C$2:$C$13,MATCH(EPS!I313,GWP!$B$2:$B$13,0))</f>
        <v>-8.1999999999999993</v>
      </c>
      <c r="L313" s="5">
        <f t="shared" si="9"/>
        <v>-9.1111019999999994E-3</v>
      </c>
    </row>
    <row r="314" spans="1:12">
      <c r="A314" t="s">
        <v>332</v>
      </c>
      <c r="B314" t="s">
        <v>1</v>
      </c>
      <c r="C314" t="s">
        <v>1716</v>
      </c>
      <c r="D314" t="s">
        <v>1707</v>
      </c>
      <c r="E314" t="s">
        <v>1704</v>
      </c>
      <c r="F314" t="s">
        <v>1744</v>
      </c>
      <c r="H314" t="str">
        <f>INDEX('Vensim Variables'!$B:$B,MATCH(EPS!$B314,'Vensim Variables'!$A:$A,0))</f>
        <v>g pollutant</v>
      </c>
      <c r="I314" t="str">
        <f t="shared" si="8"/>
        <v>NOx</v>
      </c>
      <c r="J314">
        <f>INDEX(NoSettings!$C:$C,MATCH(EPS!$A314,NoSettings!$A:$A,0))</f>
        <v>0</v>
      </c>
      <c r="K314" s="109">
        <f>INDEX(GWP!$C$2:$C$13,MATCH(EPS!I314,GWP!$B$2:$B$13,0))</f>
        <v>-8.1999999999999993</v>
      </c>
      <c r="L314" s="5">
        <f t="shared" si="9"/>
        <v>0</v>
      </c>
    </row>
    <row r="315" spans="1:12">
      <c r="A315" t="s">
        <v>333</v>
      </c>
      <c r="B315" t="s">
        <v>1</v>
      </c>
      <c r="C315" t="s">
        <v>1716</v>
      </c>
      <c r="D315" t="s">
        <v>1707</v>
      </c>
      <c r="E315" t="s">
        <v>1704</v>
      </c>
      <c r="F315" t="s">
        <v>1745</v>
      </c>
      <c r="H315" t="str">
        <f>INDEX('Vensim Variables'!$B:$B,MATCH(EPS!$B315,'Vensim Variables'!$A:$A,0))</f>
        <v>g pollutant</v>
      </c>
      <c r="I315" t="str">
        <f t="shared" si="8"/>
        <v>NOx</v>
      </c>
      <c r="J315">
        <f>INDEX(NoSettings!$C:$C,MATCH(EPS!$A315,NoSettings!$A:$A,0))</f>
        <v>1207760000000</v>
      </c>
      <c r="K315" s="109">
        <f>INDEX(GWP!$C$2:$C$13,MATCH(EPS!I315,GWP!$B$2:$B$13,0))</f>
        <v>-8.1999999999999993</v>
      </c>
      <c r="L315" s="5">
        <f t="shared" si="9"/>
        <v>-9.903632</v>
      </c>
    </row>
    <row r="316" spans="1:12">
      <c r="A316" t="s">
        <v>334</v>
      </c>
      <c r="B316" t="s">
        <v>1</v>
      </c>
      <c r="C316" t="s">
        <v>1716</v>
      </c>
      <c r="D316" t="s">
        <v>1707</v>
      </c>
      <c r="E316" t="s">
        <v>1704</v>
      </c>
      <c r="F316" t="s">
        <v>1746</v>
      </c>
      <c r="H316" t="str">
        <f>INDEX('Vensim Variables'!$B:$B,MATCH(EPS!$B316,'Vensim Variables'!$A:$A,0))</f>
        <v>g pollutant</v>
      </c>
      <c r="I316" t="str">
        <f t="shared" si="8"/>
        <v>NOx</v>
      </c>
      <c r="J316">
        <f>INDEX(NoSettings!$C:$C,MATCH(EPS!$A316,NoSettings!$A:$A,0))</f>
        <v>0</v>
      </c>
      <c r="K316" s="109">
        <f>INDEX(GWP!$C$2:$C$13,MATCH(EPS!I316,GWP!$B$2:$B$13,0))</f>
        <v>-8.1999999999999993</v>
      </c>
      <c r="L316" s="5">
        <f t="shared" si="9"/>
        <v>0</v>
      </c>
    </row>
    <row r="317" spans="1:12">
      <c r="A317" t="s">
        <v>335</v>
      </c>
      <c r="B317" t="s">
        <v>1</v>
      </c>
      <c r="C317" t="s">
        <v>1716</v>
      </c>
      <c r="D317" t="s">
        <v>1707</v>
      </c>
      <c r="E317" t="s">
        <v>1704</v>
      </c>
      <c r="F317" t="s">
        <v>1747</v>
      </c>
      <c r="H317" t="str">
        <f>INDEX('Vensim Variables'!$B:$B,MATCH(EPS!$B317,'Vensim Variables'!$A:$A,0))</f>
        <v>g pollutant</v>
      </c>
      <c r="I317" t="str">
        <f t="shared" si="8"/>
        <v>NOx</v>
      </c>
      <c r="J317">
        <f>INDEX(NoSettings!$C:$C,MATCH(EPS!$A317,NoSettings!$A:$A,0))</f>
        <v>98308400000</v>
      </c>
      <c r="K317" s="109">
        <f>INDEX(GWP!$C$2:$C$13,MATCH(EPS!I317,GWP!$B$2:$B$13,0))</f>
        <v>-8.1999999999999993</v>
      </c>
      <c r="L317" s="5">
        <f t="shared" si="9"/>
        <v>-0.80612887999999983</v>
      </c>
    </row>
    <row r="318" spans="1:12">
      <c r="A318" t="s">
        <v>336</v>
      </c>
      <c r="B318" t="s">
        <v>1</v>
      </c>
      <c r="C318" t="s">
        <v>1716</v>
      </c>
      <c r="D318" t="s">
        <v>1707</v>
      </c>
      <c r="E318" t="s">
        <v>1704</v>
      </c>
      <c r="F318" t="s">
        <v>1748</v>
      </c>
      <c r="H318" t="str">
        <f>INDEX('Vensim Variables'!$B:$B,MATCH(EPS!$B318,'Vensim Variables'!$A:$A,0))</f>
        <v>g pollutant</v>
      </c>
      <c r="I318" t="str">
        <f t="shared" si="8"/>
        <v>NOx</v>
      </c>
      <c r="J318">
        <f>INDEX(NoSettings!$C:$C,MATCH(EPS!$A318,NoSettings!$A:$A,0))</f>
        <v>0</v>
      </c>
      <c r="K318" s="109">
        <f>INDEX(GWP!$C$2:$C$13,MATCH(EPS!I318,GWP!$B$2:$B$13,0))</f>
        <v>-8.1999999999999993</v>
      </c>
      <c r="L318" s="5">
        <f t="shared" si="9"/>
        <v>0</v>
      </c>
    </row>
    <row r="319" spans="1:12">
      <c r="A319" t="s">
        <v>337</v>
      </c>
      <c r="B319" t="s">
        <v>1</v>
      </c>
      <c r="C319" t="s">
        <v>1716</v>
      </c>
      <c r="D319" t="s">
        <v>1707</v>
      </c>
      <c r="E319" t="s">
        <v>1704</v>
      </c>
      <c r="F319" t="s">
        <v>1749</v>
      </c>
      <c r="H319" t="str">
        <f>INDEX('Vensim Variables'!$B:$B,MATCH(EPS!$B319,'Vensim Variables'!$A:$A,0))</f>
        <v>g pollutant</v>
      </c>
      <c r="I319" t="str">
        <f t="shared" si="8"/>
        <v>NOx</v>
      </c>
      <c r="J319">
        <f>INDEX(NoSettings!$C:$C,MATCH(EPS!$A319,NoSettings!$A:$A,0))</f>
        <v>0</v>
      </c>
      <c r="K319" s="109">
        <f>INDEX(GWP!$C$2:$C$13,MATCH(EPS!I319,GWP!$B$2:$B$13,0))</f>
        <v>-8.1999999999999993</v>
      </c>
      <c r="L319" s="5">
        <f t="shared" si="9"/>
        <v>0</v>
      </c>
    </row>
    <row r="320" spans="1:12">
      <c r="A320" t="s">
        <v>338</v>
      </c>
      <c r="B320" t="s">
        <v>1</v>
      </c>
      <c r="C320" t="s">
        <v>1716</v>
      </c>
      <c r="D320" t="s">
        <v>1707</v>
      </c>
      <c r="E320" t="s">
        <v>1704</v>
      </c>
      <c r="F320" t="s">
        <v>1750</v>
      </c>
      <c r="H320" t="str">
        <f>INDEX('Vensim Variables'!$B:$B,MATCH(EPS!$B320,'Vensim Variables'!$A:$A,0))</f>
        <v>g pollutant</v>
      </c>
      <c r="I320" t="str">
        <f t="shared" si="8"/>
        <v>NOx</v>
      </c>
      <c r="J320">
        <f>INDEX(NoSettings!$C:$C,MATCH(EPS!$A320,NoSettings!$A:$A,0))</f>
        <v>591406000</v>
      </c>
      <c r="K320" s="109">
        <f>INDEX(GWP!$C$2:$C$13,MATCH(EPS!I320,GWP!$B$2:$B$13,0))</f>
        <v>-8.1999999999999993</v>
      </c>
      <c r="L320" s="5">
        <f t="shared" si="9"/>
        <v>-4.8495292000000001E-3</v>
      </c>
    </row>
    <row r="321" spans="1:12">
      <c r="A321" t="s">
        <v>339</v>
      </c>
      <c r="B321" t="s">
        <v>1</v>
      </c>
      <c r="C321" t="s">
        <v>1716</v>
      </c>
      <c r="D321" t="s">
        <v>1707</v>
      </c>
      <c r="E321" t="s">
        <v>1704</v>
      </c>
      <c r="F321" t="s">
        <v>1751</v>
      </c>
      <c r="H321" t="str">
        <f>INDEX('Vensim Variables'!$B:$B,MATCH(EPS!$B321,'Vensim Variables'!$A:$A,0))</f>
        <v>g pollutant</v>
      </c>
      <c r="I321" t="str">
        <f t="shared" si="8"/>
        <v>NOx</v>
      </c>
      <c r="J321">
        <f>INDEX(NoSettings!$C:$C,MATCH(EPS!$A321,NoSettings!$A:$A,0))</f>
        <v>0</v>
      </c>
      <c r="K321" s="109">
        <f>INDEX(GWP!$C$2:$C$13,MATCH(EPS!I321,GWP!$B$2:$B$13,0))</f>
        <v>-8.1999999999999993</v>
      </c>
      <c r="L321" s="5">
        <f t="shared" si="9"/>
        <v>0</v>
      </c>
    </row>
    <row r="322" spans="1:12">
      <c r="A322" t="s">
        <v>340</v>
      </c>
      <c r="B322" t="s">
        <v>1</v>
      </c>
      <c r="C322" t="s">
        <v>1716</v>
      </c>
      <c r="D322" t="s">
        <v>1708</v>
      </c>
      <c r="E322" t="s">
        <v>1703</v>
      </c>
      <c r="F322" t="s">
        <v>1742</v>
      </c>
      <c r="H322" t="str">
        <f>INDEX('Vensim Variables'!$B:$B,MATCH(EPS!$B322,'Vensim Variables'!$A:$A,0))</f>
        <v>g pollutant</v>
      </c>
      <c r="I322" t="str">
        <f t="shared" si="8"/>
        <v>PM10</v>
      </c>
      <c r="J322">
        <f>INDEX(NoSettings!$C:$C,MATCH(EPS!$A322,NoSettings!$A:$A,0))</f>
        <v>0</v>
      </c>
      <c r="K322" s="109">
        <f>INDEX(GWP!$C$2:$C$13,MATCH(EPS!I322,GWP!$B$2:$B$13,0))</f>
        <v>0</v>
      </c>
      <c r="L322" s="5">
        <f t="shared" si="9"/>
        <v>0</v>
      </c>
    </row>
    <row r="323" spans="1:12">
      <c r="A323" t="s">
        <v>341</v>
      </c>
      <c r="B323" t="s">
        <v>1</v>
      </c>
      <c r="C323" t="s">
        <v>1716</v>
      </c>
      <c r="D323" t="s">
        <v>1708</v>
      </c>
      <c r="E323" t="s">
        <v>1703</v>
      </c>
      <c r="F323" t="s">
        <v>1743</v>
      </c>
      <c r="H323" t="str">
        <f>INDEX('Vensim Variables'!$B:$B,MATCH(EPS!$B323,'Vensim Variables'!$A:$A,0))</f>
        <v>g pollutant</v>
      </c>
      <c r="I323" t="str">
        <f t="shared" ref="I323:I386" si="10">IF(OR(C323="CO2",C323="CH4",C323="N2O",C323="F gases",C323="VOC",C323="CO",C323="NOx",C323="PM10",C323="PM25",C323="SOx",C323="BC",C323="OC"),C323,IF(OR(D323="CO2",D323="CH4",D323="N2O",D323="F gases",D323="VOC",D323="CO",D323="NOx",D323="PM10",D323="PM25",D323="SOx",D323="BC",D323="OC"),D323,IF(OR(E323="CO2",E323="CH4",E323="N2O",E323="F gases",E323="VOC",E323="CO",E323="NOx",E323="PM10",E323="PM25",E323="SOx",E323="BC",E323="OC"),E323,"NA")))</f>
        <v>PM10</v>
      </c>
      <c r="J323">
        <f>INDEX(NoSettings!$C:$C,MATCH(EPS!$A323,NoSettings!$A:$A,0))</f>
        <v>65081400</v>
      </c>
      <c r="K323" s="109">
        <f>INDEX(GWP!$C$2:$C$13,MATCH(EPS!I323,GWP!$B$2:$B$13,0))</f>
        <v>0</v>
      </c>
      <c r="L323" s="5">
        <f t="shared" ref="L323:L386" si="11">IF(H323="g pollutant",K323*J323/10^12,IF(H323="MMTCO2e",J323,IF(H323="MWh",J323,0)))</f>
        <v>0</v>
      </c>
    </row>
    <row r="324" spans="1:12">
      <c r="A324" t="s">
        <v>342</v>
      </c>
      <c r="B324" t="s">
        <v>1</v>
      </c>
      <c r="C324" t="s">
        <v>1716</v>
      </c>
      <c r="D324" t="s">
        <v>1708</v>
      </c>
      <c r="E324" t="s">
        <v>1703</v>
      </c>
      <c r="F324" t="s">
        <v>1744</v>
      </c>
      <c r="H324" t="str">
        <f>INDEX('Vensim Variables'!$B:$B,MATCH(EPS!$B324,'Vensim Variables'!$A:$A,0))</f>
        <v>g pollutant</v>
      </c>
      <c r="I324" t="str">
        <f t="shared" si="10"/>
        <v>PM10</v>
      </c>
      <c r="J324">
        <f>INDEX(NoSettings!$C:$C,MATCH(EPS!$A324,NoSettings!$A:$A,0))</f>
        <v>70666400</v>
      </c>
      <c r="K324" s="109">
        <f>INDEX(GWP!$C$2:$C$13,MATCH(EPS!I324,GWP!$B$2:$B$13,0))</f>
        <v>0</v>
      </c>
      <c r="L324" s="5">
        <f t="shared" si="11"/>
        <v>0</v>
      </c>
    </row>
    <row r="325" spans="1:12">
      <c r="A325" t="s">
        <v>343</v>
      </c>
      <c r="B325" t="s">
        <v>1</v>
      </c>
      <c r="C325" t="s">
        <v>1716</v>
      </c>
      <c r="D325" t="s">
        <v>1708</v>
      </c>
      <c r="E325" t="s">
        <v>1703</v>
      </c>
      <c r="F325" t="s">
        <v>1745</v>
      </c>
      <c r="H325" t="str">
        <f>INDEX('Vensim Variables'!$B:$B,MATCH(EPS!$B325,'Vensim Variables'!$A:$A,0))</f>
        <v>g pollutant</v>
      </c>
      <c r="I325" t="str">
        <f t="shared" si="10"/>
        <v>PM10</v>
      </c>
      <c r="J325">
        <f>INDEX(NoSettings!$C:$C,MATCH(EPS!$A325,NoSettings!$A:$A,0))</f>
        <v>1399210000</v>
      </c>
      <c r="K325" s="109">
        <f>INDEX(GWP!$C$2:$C$13,MATCH(EPS!I325,GWP!$B$2:$B$13,0))</f>
        <v>0</v>
      </c>
      <c r="L325" s="5">
        <f t="shared" si="11"/>
        <v>0</v>
      </c>
    </row>
    <row r="326" spans="1:12">
      <c r="A326" t="s">
        <v>344</v>
      </c>
      <c r="B326" t="s">
        <v>1</v>
      </c>
      <c r="C326" t="s">
        <v>1716</v>
      </c>
      <c r="D326" t="s">
        <v>1708</v>
      </c>
      <c r="E326" t="s">
        <v>1703</v>
      </c>
      <c r="F326" t="s">
        <v>1746</v>
      </c>
      <c r="H326" t="str">
        <f>INDEX('Vensim Variables'!$B:$B,MATCH(EPS!$B326,'Vensim Variables'!$A:$A,0))</f>
        <v>g pollutant</v>
      </c>
      <c r="I326" t="str">
        <f t="shared" si="10"/>
        <v>PM10</v>
      </c>
      <c r="J326">
        <f>INDEX(NoSettings!$C:$C,MATCH(EPS!$A326,NoSettings!$A:$A,0))</f>
        <v>3821670</v>
      </c>
      <c r="K326" s="109">
        <f>INDEX(GWP!$C$2:$C$13,MATCH(EPS!I326,GWP!$B$2:$B$13,0))</f>
        <v>0</v>
      </c>
      <c r="L326" s="5">
        <f t="shared" si="11"/>
        <v>0</v>
      </c>
    </row>
    <row r="327" spans="1:12">
      <c r="A327" t="s">
        <v>345</v>
      </c>
      <c r="B327" t="s">
        <v>1</v>
      </c>
      <c r="C327" t="s">
        <v>1716</v>
      </c>
      <c r="D327" t="s">
        <v>1708</v>
      </c>
      <c r="E327" t="s">
        <v>1703</v>
      </c>
      <c r="F327" t="s">
        <v>1747</v>
      </c>
      <c r="H327" t="str">
        <f>INDEX('Vensim Variables'!$B:$B,MATCH(EPS!$B327,'Vensim Variables'!$A:$A,0))</f>
        <v>g pollutant</v>
      </c>
      <c r="I327" t="str">
        <f t="shared" si="10"/>
        <v>PM10</v>
      </c>
      <c r="J327">
        <f>INDEX(NoSettings!$C:$C,MATCH(EPS!$A327,NoSettings!$A:$A,0))</f>
        <v>113893000</v>
      </c>
      <c r="K327" s="109">
        <f>INDEX(GWP!$C$2:$C$13,MATCH(EPS!I327,GWP!$B$2:$B$13,0))</f>
        <v>0</v>
      </c>
      <c r="L327" s="5">
        <f t="shared" si="11"/>
        <v>0</v>
      </c>
    </row>
    <row r="328" spans="1:12">
      <c r="A328" t="s">
        <v>346</v>
      </c>
      <c r="B328" t="s">
        <v>1</v>
      </c>
      <c r="C328" t="s">
        <v>1716</v>
      </c>
      <c r="D328" t="s">
        <v>1708</v>
      </c>
      <c r="E328" t="s">
        <v>1703</v>
      </c>
      <c r="F328" t="s">
        <v>1748</v>
      </c>
      <c r="H328" t="str">
        <f>INDEX('Vensim Variables'!$B:$B,MATCH(EPS!$B328,'Vensim Variables'!$A:$A,0))</f>
        <v>g pollutant</v>
      </c>
      <c r="I328" t="str">
        <f t="shared" si="10"/>
        <v>PM10</v>
      </c>
      <c r="J328">
        <f>INDEX(NoSettings!$C:$C,MATCH(EPS!$A328,NoSettings!$A:$A,0))</f>
        <v>0</v>
      </c>
      <c r="K328" s="109">
        <f>INDEX(GWP!$C$2:$C$13,MATCH(EPS!I328,GWP!$B$2:$B$13,0))</f>
        <v>0</v>
      </c>
      <c r="L328" s="5">
        <f t="shared" si="11"/>
        <v>0</v>
      </c>
    </row>
    <row r="329" spans="1:12">
      <c r="A329" t="s">
        <v>347</v>
      </c>
      <c r="B329" t="s">
        <v>1</v>
      </c>
      <c r="C329" t="s">
        <v>1716</v>
      </c>
      <c r="D329" t="s">
        <v>1708</v>
      </c>
      <c r="E329" t="s">
        <v>1703</v>
      </c>
      <c r="F329" t="s">
        <v>1749</v>
      </c>
      <c r="H329" t="str">
        <f>INDEX('Vensim Variables'!$B:$B,MATCH(EPS!$B329,'Vensim Variables'!$A:$A,0))</f>
        <v>g pollutant</v>
      </c>
      <c r="I329" t="str">
        <f t="shared" si="10"/>
        <v>PM10</v>
      </c>
      <c r="J329">
        <f>INDEX(NoSettings!$C:$C,MATCH(EPS!$A329,NoSettings!$A:$A,0))</f>
        <v>0</v>
      </c>
      <c r="K329" s="109">
        <f>INDEX(GWP!$C$2:$C$13,MATCH(EPS!I329,GWP!$B$2:$B$13,0))</f>
        <v>0</v>
      </c>
      <c r="L329" s="5">
        <f t="shared" si="11"/>
        <v>0</v>
      </c>
    </row>
    <row r="330" spans="1:12">
      <c r="A330" t="s">
        <v>348</v>
      </c>
      <c r="B330" t="s">
        <v>1</v>
      </c>
      <c r="C330" t="s">
        <v>1716</v>
      </c>
      <c r="D330" t="s">
        <v>1708</v>
      </c>
      <c r="E330" t="s">
        <v>1703</v>
      </c>
      <c r="F330" t="s">
        <v>1750</v>
      </c>
      <c r="H330" t="str">
        <f>INDEX('Vensim Variables'!$B:$B,MATCH(EPS!$B330,'Vensim Variables'!$A:$A,0))</f>
        <v>g pollutant</v>
      </c>
      <c r="I330" t="str">
        <f t="shared" si="10"/>
        <v>PM10</v>
      </c>
      <c r="J330">
        <f>INDEX(NoSettings!$C:$C,MATCH(EPS!$A330,NoSettings!$A:$A,0))</f>
        <v>601545</v>
      </c>
      <c r="K330" s="109">
        <f>INDEX(GWP!$C$2:$C$13,MATCH(EPS!I330,GWP!$B$2:$B$13,0))</f>
        <v>0</v>
      </c>
      <c r="L330" s="5">
        <f t="shared" si="11"/>
        <v>0</v>
      </c>
    </row>
    <row r="331" spans="1:12">
      <c r="A331" t="s">
        <v>349</v>
      </c>
      <c r="B331" t="s">
        <v>1</v>
      </c>
      <c r="C331" t="s">
        <v>1716</v>
      </c>
      <c r="D331" t="s">
        <v>1708</v>
      </c>
      <c r="E331" t="s">
        <v>1703</v>
      </c>
      <c r="F331" t="s">
        <v>1751</v>
      </c>
      <c r="H331" t="str">
        <f>INDEX('Vensim Variables'!$B:$B,MATCH(EPS!$B331,'Vensim Variables'!$A:$A,0))</f>
        <v>g pollutant</v>
      </c>
      <c r="I331" t="str">
        <f t="shared" si="10"/>
        <v>PM10</v>
      </c>
      <c r="J331">
        <f>INDEX(NoSettings!$C:$C,MATCH(EPS!$A331,NoSettings!$A:$A,0))</f>
        <v>0</v>
      </c>
      <c r="K331" s="109">
        <f>INDEX(GWP!$C$2:$C$13,MATCH(EPS!I331,GWP!$B$2:$B$13,0))</f>
        <v>0</v>
      </c>
      <c r="L331" s="5">
        <f t="shared" si="11"/>
        <v>0</v>
      </c>
    </row>
    <row r="332" spans="1:12">
      <c r="A332" t="s">
        <v>350</v>
      </c>
      <c r="B332" t="s">
        <v>1</v>
      </c>
      <c r="C332" t="s">
        <v>1716</v>
      </c>
      <c r="D332" t="s">
        <v>1708</v>
      </c>
      <c r="E332" t="s">
        <v>1704</v>
      </c>
      <c r="F332" t="s">
        <v>1742</v>
      </c>
      <c r="H332" t="str">
        <f>INDEX('Vensim Variables'!$B:$B,MATCH(EPS!$B332,'Vensim Variables'!$A:$A,0))</f>
        <v>g pollutant</v>
      </c>
      <c r="I332" t="str">
        <f t="shared" si="10"/>
        <v>PM10</v>
      </c>
      <c r="J332">
        <f>INDEX(NoSettings!$C:$C,MATCH(EPS!$A332,NoSettings!$A:$A,0))</f>
        <v>0</v>
      </c>
      <c r="K332" s="109">
        <f>INDEX(GWP!$C$2:$C$13,MATCH(EPS!I332,GWP!$B$2:$B$13,0))</f>
        <v>0</v>
      </c>
      <c r="L332" s="5">
        <f t="shared" si="11"/>
        <v>0</v>
      </c>
    </row>
    <row r="333" spans="1:12">
      <c r="A333" t="s">
        <v>351</v>
      </c>
      <c r="B333" t="s">
        <v>1</v>
      </c>
      <c r="C333" t="s">
        <v>1716</v>
      </c>
      <c r="D333" t="s">
        <v>1708</v>
      </c>
      <c r="E333" t="s">
        <v>1704</v>
      </c>
      <c r="F333" t="s">
        <v>1743</v>
      </c>
      <c r="H333" t="str">
        <f>INDEX('Vensim Variables'!$B:$B,MATCH(EPS!$B333,'Vensim Variables'!$A:$A,0))</f>
        <v>g pollutant</v>
      </c>
      <c r="I333" t="str">
        <f t="shared" si="10"/>
        <v>PM10</v>
      </c>
      <c r="J333">
        <f>INDEX(NoSettings!$C:$C,MATCH(EPS!$A333,NoSettings!$A:$A,0))</f>
        <v>100162000</v>
      </c>
      <c r="K333" s="109">
        <f>INDEX(GWP!$C$2:$C$13,MATCH(EPS!I333,GWP!$B$2:$B$13,0))</f>
        <v>0</v>
      </c>
      <c r="L333" s="5">
        <f t="shared" si="11"/>
        <v>0</v>
      </c>
    </row>
    <row r="334" spans="1:12">
      <c r="A334" t="s">
        <v>352</v>
      </c>
      <c r="B334" t="s">
        <v>1</v>
      </c>
      <c r="C334" t="s">
        <v>1716</v>
      </c>
      <c r="D334" t="s">
        <v>1708</v>
      </c>
      <c r="E334" t="s">
        <v>1704</v>
      </c>
      <c r="F334" t="s">
        <v>1744</v>
      </c>
      <c r="H334" t="str">
        <f>INDEX('Vensim Variables'!$B:$B,MATCH(EPS!$B334,'Vensim Variables'!$A:$A,0))</f>
        <v>g pollutant</v>
      </c>
      <c r="I334" t="str">
        <f t="shared" si="10"/>
        <v>PM10</v>
      </c>
      <c r="J334">
        <f>INDEX(NoSettings!$C:$C,MATCH(EPS!$A334,NoSettings!$A:$A,0))</f>
        <v>0</v>
      </c>
      <c r="K334" s="109">
        <f>INDEX(GWP!$C$2:$C$13,MATCH(EPS!I334,GWP!$B$2:$B$13,0))</f>
        <v>0</v>
      </c>
      <c r="L334" s="5">
        <f t="shared" si="11"/>
        <v>0</v>
      </c>
    </row>
    <row r="335" spans="1:12">
      <c r="A335" t="s">
        <v>353</v>
      </c>
      <c r="B335" t="s">
        <v>1</v>
      </c>
      <c r="C335" t="s">
        <v>1716</v>
      </c>
      <c r="D335" t="s">
        <v>1708</v>
      </c>
      <c r="E335" t="s">
        <v>1704</v>
      </c>
      <c r="F335" t="s">
        <v>1745</v>
      </c>
      <c r="H335" t="str">
        <f>INDEX('Vensim Variables'!$B:$B,MATCH(EPS!$B335,'Vensim Variables'!$A:$A,0))</f>
        <v>g pollutant</v>
      </c>
      <c r="I335" t="str">
        <f t="shared" si="10"/>
        <v>PM10</v>
      </c>
      <c r="J335">
        <f>INDEX(NoSettings!$C:$C,MATCH(EPS!$A335,NoSettings!$A:$A,0))</f>
        <v>77671300000</v>
      </c>
      <c r="K335" s="109">
        <f>INDEX(GWP!$C$2:$C$13,MATCH(EPS!I335,GWP!$B$2:$B$13,0))</f>
        <v>0</v>
      </c>
      <c r="L335" s="5">
        <f t="shared" si="11"/>
        <v>0</v>
      </c>
    </row>
    <row r="336" spans="1:12">
      <c r="A336" t="s">
        <v>354</v>
      </c>
      <c r="B336" t="s">
        <v>1</v>
      </c>
      <c r="C336" t="s">
        <v>1716</v>
      </c>
      <c r="D336" t="s">
        <v>1708</v>
      </c>
      <c r="E336" t="s">
        <v>1704</v>
      </c>
      <c r="F336" t="s">
        <v>1746</v>
      </c>
      <c r="H336" t="str">
        <f>INDEX('Vensim Variables'!$B:$B,MATCH(EPS!$B336,'Vensim Variables'!$A:$A,0))</f>
        <v>g pollutant</v>
      </c>
      <c r="I336" t="str">
        <f t="shared" si="10"/>
        <v>PM10</v>
      </c>
      <c r="J336">
        <f>INDEX(NoSettings!$C:$C,MATCH(EPS!$A336,NoSettings!$A:$A,0))</f>
        <v>0</v>
      </c>
      <c r="K336" s="109">
        <f>INDEX(GWP!$C$2:$C$13,MATCH(EPS!I336,GWP!$B$2:$B$13,0))</f>
        <v>0</v>
      </c>
      <c r="L336" s="5">
        <f t="shared" si="11"/>
        <v>0</v>
      </c>
    </row>
    <row r="337" spans="1:12">
      <c r="A337" t="s">
        <v>355</v>
      </c>
      <c r="B337" t="s">
        <v>1</v>
      </c>
      <c r="C337" t="s">
        <v>1716</v>
      </c>
      <c r="D337" t="s">
        <v>1708</v>
      </c>
      <c r="E337" t="s">
        <v>1704</v>
      </c>
      <c r="F337" t="s">
        <v>1747</v>
      </c>
      <c r="H337" t="str">
        <f>INDEX('Vensim Variables'!$B:$B,MATCH(EPS!$B337,'Vensim Variables'!$A:$A,0))</f>
        <v>g pollutant</v>
      </c>
      <c r="I337" t="str">
        <f t="shared" si="10"/>
        <v>PM10</v>
      </c>
      <c r="J337">
        <f>INDEX(NoSettings!$C:$C,MATCH(EPS!$A337,NoSettings!$A:$A,0))</f>
        <v>6322230000</v>
      </c>
      <c r="K337" s="109">
        <f>INDEX(GWP!$C$2:$C$13,MATCH(EPS!I337,GWP!$B$2:$B$13,0))</f>
        <v>0</v>
      </c>
      <c r="L337" s="5">
        <f t="shared" si="11"/>
        <v>0</v>
      </c>
    </row>
    <row r="338" spans="1:12">
      <c r="A338" t="s">
        <v>356</v>
      </c>
      <c r="B338" t="s">
        <v>1</v>
      </c>
      <c r="C338" t="s">
        <v>1716</v>
      </c>
      <c r="D338" t="s">
        <v>1708</v>
      </c>
      <c r="E338" t="s">
        <v>1704</v>
      </c>
      <c r="F338" t="s">
        <v>1748</v>
      </c>
      <c r="H338" t="str">
        <f>INDEX('Vensim Variables'!$B:$B,MATCH(EPS!$B338,'Vensim Variables'!$A:$A,0))</f>
        <v>g pollutant</v>
      </c>
      <c r="I338" t="str">
        <f t="shared" si="10"/>
        <v>PM10</v>
      </c>
      <c r="J338">
        <f>INDEX(NoSettings!$C:$C,MATCH(EPS!$A338,NoSettings!$A:$A,0))</f>
        <v>0</v>
      </c>
      <c r="K338" s="109">
        <f>INDEX(GWP!$C$2:$C$13,MATCH(EPS!I338,GWP!$B$2:$B$13,0))</f>
        <v>0</v>
      </c>
      <c r="L338" s="5">
        <f t="shared" si="11"/>
        <v>0</v>
      </c>
    </row>
    <row r="339" spans="1:12">
      <c r="A339" t="s">
        <v>357</v>
      </c>
      <c r="B339" t="s">
        <v>1</v>
      </c>
      <c r="C339" t="s">
        <v>1716</v>
      </c>
      <c r="D339" t="s">
        <v>1708</v>
      </c>
      <c r="E339" t="s">
        <v>1704</v>
      </c>
      <c r="F339" t="s">
        <v>1749</v>
      </c>
      <c r="H339" t="str">
        <f>INDEX('Vensim Variables'!$B:$B,MATCH(EPS!$B339,'Vensim Variables'!$A:$A,0))</f>
        <v>g pollutant</v>
      </c>
      <c r="I339" t="str">
        <f t="shared" si="10"/>
        <v>PM10</v>
      </c>
      <c r="J339">
        <f>INDEX(NoSettings!$C:$C,MATCH(EPS!$A339,NoSettings!$A:$A,0))</f>
        <v>0</v>
      </c>
      <c r="K339" s="109">
        <f>INDEX(GWP!$C$2:$C$13,MATCH(EPS!I339,GWP!$B$2:$B$13,0))</f>
        <v>0</v>
      </c>
      <c r="L339" s="5">
        <f t="shared" si="11"/>
        <v>0</v>
      </c>
    </row>
    <row r="340" spans="1:12">
      <c r="A340" t="s">
        <v>358</v>
      </c>
      <c r="B340" t="s">
        <v>1</v>
      </c>
      <c r="C340" t="s">
        <v>1716</v>
      </c>
      <c r="D340" t="s">
        <v>1708</v>
      </c>
      <c r="E340" t="s">
        <v>1704</v>
      </c>
      <c r="F340" t="s">
        <v>1750</v>
      </c>
      <c r="H340" t="str">
        <f>INDEX('Vensim Variables'!$B:$B,MATCH(EPS!$B340,'Vensim Variables'!$A:$A,0))</f>
        <v>g pollutant</v>
      </c>
      <c r="I340" t="str">
        <f t="shared" si="10"/>
        <v>PM10</v>
      </c>
      <c r="J340">
        <f>INDEX(NoSettings!$C:$C,MATCH(EPS!$A340,NoSettings!$A:$A,0))</f>
        <v>1988450</v>
      </c>
      <c r="K340" s="109">
        <f>INDEX(GWP!$C$2:$C$13,MATCH(EPS!I340,GWP!$B$2:$B$13,0))</f>
        <v>0</v>
      </c>
      <c r="L340" s="5">
        <f t="shared" si="11"/>
        <v>0</v>
      </c>
    </row>
    <row r="341" spans="1:12">
      <c r="A341" t="s">
        <v>359</v>
      </c>
      <c r="B341" t="s">
        <v>1</v>
      </c>
      <c r="C341" t="s">
        <v>1716</v>
      </c>
      <c r="D341" t="s">
        <v>1708</v>
      </c>
      <c r="E341" t="s">
        <v>1704</v>
      </c>
      <c r="F341" t="s">
        <v>1751</v>
      </c>
      <c r="H341" t="str">
        <f>INDEX('Vensim Variables'!$B:$B,MATCH(EPS!$B341,'Vensim Variables'!$A:$A,0))</f>
        <v>g pollutant</v>
      </c>
      <c r="I341" t="str">
        <f t="shared" si="10"/>
        <v>PM10</v>
      </c>
      <c r="J341">
        <f>INDEX(NoSettings!$C:$C,MATCH(EPS!$A341,NoSettings!$A:$A,0))</f>
        <v>0</v>
      </c>
      <c r="K341" s="109">
        <f>INDEX(GWP!$C$2:$C$13,MATCH(EPS!I341,GWP!$B$2:$B$13,0))</f>
        <v>0</v>
      </c>
      <c r="L341" s="5">
        <f t="shared" si="11"/>
        <v>0</v>
      </c>
    </row>
    <row r="342" spans="1:12">
      <c r="A342" t="s">
        <v>360</v>
      </c>
      <c r="B342" t="s">
        <v>1</v>
      </c>
      <c r="C342" t="s">
        <v>1716</v>
      </c>
      <c r="D342" t="s">
        <v>1709</v>
      </c>
      <c r="E342" t="s">
        <v>1703</v>
      </c>
      <c r="F342" t="s">
        <v>1742</v>
      </c>
      <c r="H342" t="str">
        <f>INDEX('Vensim Variables'!$B:$B,MATCH(EPS!$B342,'Vensim Variables'!$A:$A,0))</f>
        <v>g pollutant</v>
      </c>
      <c r="I342" t="str">
        <f t="shared" si="10"/>
        <v>PM25</v>
      </c>
      <c r="J342">
        <f>INDEX(NoSettings!$C:$C,MATCH(EPS!$A342,NoSettings!$A:$A,0))</f>
        <v>0</v>
      </c>
      <c r="K342" s="109">
        <f>INDEX(GWP!$C$2:$C$13,MATCH(EPS!I342,GWP!$B$2:$B$13,0))</f>
        <v>0</v>
      </c>
      <c r="L342" s="5">
        <f t="shared" si="11"/>
        <v>0</v>
      </c>
    </row>
    <row r="343" spans="1:12">
      <c r="A343" t="s">
        <v>361</v>
      </c>
      <c r="B343" t="s">
        <v>1</v>
      </c>
      <c r="C343" t="s">
        <v>1716</v>
      </c>
      <c r="D343" t="s">
        <v>1709</v>
      </c>
      <c r="E343" t="s">
        <v>1703</v>
      </c>
      <c r="F343" t="s">
        <v>1743</v>
      </c>
      <c r="H343" t="str">
        <f>INDEX('Vensim Variables'!$B:$B,MATCH(EPS!$B343,'Vensim Variables'!$A:$A,0))</f>
        <v>g pollutant</v>
      </c>
      <c r="I343" t="str">
        <f t="shared" si="10"/>
        <v>PM25</v>
      </c>
      <c r="J343">
        <f>INDEX(NoSettings!$C:$C,MATCH(EPS!$A343,NoSettings!$A:$A,0))</f>
        <v>31739800</v>
      </c>
      <c r="K343" s="109">
        <f>INDEX(GWP!$C$2:$C$13,MATCH(EPS!I343,GWP!$B$2:$B$13,0))</f>
        <v>0</v>
      </c>
      <c r="L343" s="5">
        <f t="shared" si="11"/>
        <v>0</v>
      </c>
    </row>
    <row r="344" spans="1:12">
      <c r="A344" t="s">
        <v>362</v>
      </c>
      <c r="B344" t="s">
        <v>1</v>
      </c>
      <c r="C344" t="s">
        <v>1716</v>
      </c>
      <c r="D344" t="s">
        <v>1709</v>
      </c>
      <c r="E344" t="s">
        <v>1703</v>
      </c>
      <c r="F344" t="s">
        <v>1744</v>
      </c>
      <c r="H344" t="str">
        <f>INDEX('Vensim Variables'!$B:$B,MATCH(EPS!$B344,'Vensim Variables'!$A:$A,0))</f>
        <v>g pollutant</v>
      </c>
      <c r="I344" t="str">
        <f t="shared" si="10"/>
        <v>PM25</v>
      </c>
      <c r="J344">
        <f>INDEX(NoSettings!$C:$C,MATCH(EPS!$A344,NoSettings!$A:$A,0))</f>
        <v>26137800</v>
      </c>
      <c r="K344" s="109">
        <f>INDEX(GWP!$C$2:$C$13,MATCH(EPS!I344,GWP!$B$2:$B$13,0))</f>
        <v>0</v>
      </c>
      <c r="L344" s="5">
        <f t="shared" si="11"/>
        <v>0</v>
      </c>
    </row>
    <row r="345" spans="1:12">
      <c r="A345" t="s">
        <v>363</v>
      </c>
      <c r="B345" t="s">
        <v>1</v>
      </c>
      <c r="C345" t="s">
        <v>1716</v>
      </c>
      <c r="D345" t="s">
        <v>1709</v>
      </c>
      <c r="E345" t="s">
        <v>1703</v>
      </c>
      <c r="F345" t="s">
        <v>1745</v>
      </c>
      <c r="H345" t="str">
        <f>INDEX('Vensim Variables'!$B:$B,MATCH(EPS!$B345,'Vensim Variables'!$A:$A,0))</f>
        <v>g pollutant</v>
      </c>
      <c r="I345" t="str">
        <f t="shared" si="10"/>
        <v>PM25</v>
      </c>
      <c r="J345">
        <f>INDEX(NoSettings!$C:$C,MATCH(EPS!$A345,NoSettings!$A:$A,0))</f>
        <v>890357000</v>
      </c>
      <c r="K345" s="109">
        <f>INDEX(GWP!$C$2:$C$13,MATCH(EPS!I345,GWP!$B$2:$B$13,0))</f>
        <v>0</v>
      </c>
      <c r="L345" s="5">
        <f t="shared" si="11"/>
        <v>0</v>
      </c>
    </row>
    <row r="346" spans="1:12">
      <c r="A346" t="s">
        <v>364</v>
      </c>
      <c r="B346" t="s">
        <v>1</v>
      </c>
      <c r="C346" t="s">
        <v>1716</v>
      </c>
      <c r="D346" t="s">
        <v>1709</v>
      </c>
      <c r="E346" t="s">
        <v>1703</v>
      </c>
      <c r="F346" t="s">
        <v>1746</v>
      </c>
      <c r="H346" t="str">
        <f>INDEX('Vensim Variables'!$B:$B,MATCH(EPS!$B346,'Vensim Variables'!$A:$A,0))</f>
        <v>g pollutant</v>
      </c>
      <c r="I346" t="str">
        <f t="shared" si="10"/>
        <v>PM25</v>
      </c>
      <c r="J346">
        <f>INDEX(NoSettings!$C:$C,MATCH(EPS!$A346,NoSettings!$A:$A,0))</f>
        <v>1413550</v>
      </c>
      <c r="K346" s="109">
        <f>INDEX(GWP!$C$2:$C$13,MATCH(EPS!I346,GWP!$B$2:$B$13,0))</f>
        <v>0</v>
      </c>
      <c r="L346" s="5">
        <f t="shared" si="11"/>
        <v>0</v>
      </c>
    </row>
    <row r="347" spans="1:12">
      <c r="A347" t="s">
        <v>365</v>
      </c>
      <c r="B347" t="s">
        <v>1</v>
      </c>
      <c r="C347" t="s">
        <v>1716</v>
      </c>
      <c r="D347" t="s">
        <v>1709</v>
      </c>
      <c r="E347" t="s">
        <v>1703</v>
      </c>
      <c r="F347" t="s">
        <v>1747</v>
      </c>
      <c r="H347" t="str">
        <f>INDEX('Vensim Variables'!$B:$B,MATCH(EPS!$B347,'Vensim Variables'!$A:$A,0))</f>
        <v>g pollutant</v>
      </c>
      <c r="I347" t="str">
        <f t="shared" si="10"/>
        <v>PM25</v>
      </c>
      <c r="J347">
        <f>INDEX(NoSettings!$C:$C,MATCH(EPS!$A347,NoSettings!$A:$A,0))</f>
        <v>72473100</v>
      </c>
      <c r="K347" s="109">
        <f>INDEX(GWP!$C$2:$C$13,MATCH(EPS!I347,GWP!$B$2:$B$13,0))</f>
        <v>0</v>
      </c>
      <c r="L347" s="5">
        <f t="shared" si="11"/>
        <v>0</v>
      </c>
    </row>
    <row r="348" spans="1:12">
      <c r="A348" t="s">
        <v>366</v>
      </c>
      <c r="B348" t="s">
        <v>1</v>
      </c>
      <c r="C348" t="s">
        <v>1716</v>
      </c>
      <c r="D348" t="s">
        <v>1709</v>
      </c>
      <c r="E348" t="s">
        <v>1703</v>
      </c>
      <c r="F348" t="s">
        <v>1748</v>
      </c>
      <c r="H348" t="str">
        <f>INDEX('Vensim Variables'!$B:$B,MATCH(EPS!$B348,'Vensim Variables'!$A:$A,0))</f>
        <v>g pollutant</v>
      </c>
      <c r="I348" t="str">
        <f t="shared" si="10"/>
        <v>PM25</v>
      </c>
      <c r="J348">
        <f>INDEX(NoSettings!$C:$C,MATCH(EPS!$A348,NoSettings!$A:$A,0))</f>
        <v>0</v>
      </c>
      <c r="K348" s="109">
        <f>INDEX(GWP!$C$2:$C$13,MATCH(EPS!I348,GWP!$B$2:$B$13,0))</f>
        <v>0</v>
      </c>
      <c r="L348" s="5">
        <f t="shared" si="11"/>
        <v>0</v>
      </c>
    </row>
    <row r="349" spans="1:12">
      <c r="A349" t="s">
        <v>367</v>
      </c>
      <c r="B349" t="s">
        <v>1</v>
      </c>
      <c r="C349" t="s">
        <v>1716</v>
      </c>
      <c r="D349" t="s">
        <v>1709</v>
      </c>
      <c r="E349" t="s">
        <v>1703</v>
      </c>
      <c r="F349" t="s">
        <v>1749</v>
      </c>
      <c r="H349" t="str">
        <f>INDEX('Vensim Variables'!$B:$B,MATCH(EPS!$B349,'Vensim Variables'!$A:$A,0))</f>
        <v>g pollutant</v>
      </c>
      <c r="I349" t="str">
        <f t="shared" si="10"/>
        <v>PM25</v>
      </c>
      <c r="J349">
        <f>INDEX(NoSettings!$C:$C,MATCH(EPS!$A349,NoSettings!$A:$A,0))</f>
        <v>0</v>
      </c>
      <c r="K349" s="109">
        <f>INDEX(GWP!$C$2:$C$13,MATCH(EPS!I349,GWP!$B$2:$B$13,0))</f>
        <v>0</v>
      </c>
      <c r="L349" s="5">
        <f t="shared" si="11"/>
        <v>0</v>
      </c>
    </row>
    <row r="350" spans="1:12">
      <c r="A350" t="s">
        <v>368</v>
      </c>
      <c r="B350" t="s">
        <v>1</v>
      </c>
      <c r="C350" t="s">
        <v>1716</v>
      </c>
      <c r="D350" t="s">
        <v>1709</v>
      </c>
      <c r="E350" t="s">
        <v>1703</v>
      </c>
      <c r="F350" t="s">
        <v>1750</v>
      </c>
      <c r="H350" t="str">
        <f>INDEX('Vensim Variables'!$B:$B,MATCH(EPS!$B350,'Vensim Variables'!$A:$A,0))</f>
        <v>g pollutant</v>
      </c>
      <c r="I350" t="str">
        <f t="shared" si="10"/>
        <v>PM25</v>
      </c>
      <c r="J350">
        <f>INDEX(NoSettings!$C:$C,MATCH(EPS!$A350,NoSettings!$A:$A,0))</f>
        <v>293937</v>
      </c>
      <c r="K350" s="109">
        <f>INDEX(GWP!$C$2:$C$13,MATCH(EPS!I350,GWP!$B$2:$B$13,0))</f>
        <v>0</v>
      </c>
      <c r="L350" s="5">
        <f t="shared" si="11"/>
        <v>0</v>
      </c>
    </row>
    <row r="351" spans="1:12">
      <c r="A351" t="s">
        <v>369</v>
      </c>
      <c r="B351" t="s">
        <v>1</v>
      </c>
      <c r="C351" t="s">
        <v>1716</v>
      </c>
      <c r="D351" t="s">
        <v>1709</v>
      </c>
      <c r="E351" t="s">
        <v>1703</v>
      </c>
      <c r="F351" t="s">
        <v>1751</v>
      </c>
      <c r="H351" t="str">
        <f>INDEX('Vensim Variables'!$B:$B,MATCH(EPS!$B351,'Vensim Variables'!$A:$A,0))</f>
        <v>g pollutant</v>
      </c>
      <c r="I351" t="str">
        <f t="shared" si="10"/>
        <v>PM25</v>
      </c>
      <c r="J351">
        <f>INDEX(NoSettings!$C:$C,MATCH(EPS!$A351,NoSettings!$A:$A,0))</f>
        <v>0</v>
      </c>
      <c r="K351" s="109">
        <f>INDEX(GWP!$C$2:$C$13,MATCH(EPS!I351,GWP!$B$2:$B$13,0))</f>
        <v>0</v>
      </c>
      <c r="L351" s="5">
        <f t="shared" si="11"/>
        <v>0</v>
      </c>
    </row>
    <row r="352" spans="1:12">
      <c r="A352" t="s">
        <v>370</v>
      </c>
      <c r="B352" t="s">
        <v>1</v>
      </c>
      <c r="C352" t="s">
        <v>1716</v>
      </c>
      <c r="D352" t="s">
        <v>1709</v>
      </c>
      <c r="E352" t="s">
        <v>1704</v>
      </c>
      <c r="F352" t="s">
        <v>1742</v>
      </c>
      <c r="H352" t="str">
        <f>INDEX('Vensim Variables'!$B:$B,MATCH(EPS!$B352,'Vensim Variables'!$A:$A,0))</f>
        <v>g pollutant</v>
      </c>
      <c r="I352" t="str">
        <f t="shared" si="10"/>
        <v>PM25</v>
      </c>
      <c r="J352">
        <f>INDEX(NoSettings!$C:$C,MATCH(EPS!$A352,NoSettings!$A:$A,0))</f>
        <v>0</v>
      </c>
      <c r="K352" s="109">
        <f>INDEX(GWP!$C$2:$C$13,MATCH(EPS!I352,GWP!$B$2:$B$13,0))</f>
        <v>0</v>
      </c>
      <c r="L352" s="5">
        <f t="shared" si="11"/>
        <v>0</v>
      </c>
    </row>
    <row r="353" spans="1:12">
      <c r="A353" t="s">
        <v>371</v>
      </c>
      <c r="B353" t="s">
        <v>1</v>
      </c>
      <c r="C353" t="s">
        <v>1716</v>
      </c>
      <c r="D353" t="s">
        <v>1709</v>
      </c>
      <c r="E353" t="s">
        <v>1704</v>
      </c>
      <c r="F353" t="s">
        <v>1743</v>
      </c>
      <c r="H353" t="str">
        <f>INDEX('Vensim Variables'!$B:$B,MATCH(EPS!$B353,'Vensim Variables'!$A:$A,0))</f>
        <v>g pollutant</v>
      </c>
      <c r="I353" t="str">
        <f t="shared" si="10"/>
        <v>PM25</v>
      </c>
      <c r="J353">
        <f>INDEX(NoSettings!$C:$C,MATCH(EPS!$A353,NoSettings!$A:$A,0))</f>
        <v>48848300</v>
      </c>
      <c r="K353" s="109">
        <f>INDEX(GWP!$C$2:$C$13,MATCH(EPS!I353,GWP!$B$2:$B$13,0))</f>
        <v>0</v>
      </c>
      <c r="L353" s="5">
        <f t="shared" si="11"/>
        <v>0</v>
      </c>
    </row>
    <row r="354" spans="1:12">
      <c r="A354" t="s">
        <v>372</v>
      </c>
      <c r="B354" t="s">
        <v>1</v>
      </c>
      <c r="C354" t="s">
        <v>1716</v>
      </c>
      <c r="D354" t="s">
        <v>1709</v>
      </c>
      <c r="E354" t="s">
        <v>1704</v>
      </c>
      <c r="F354" t="s">
        <v>1744</v>
      </c>
      <c r="H354" t="str">
        <f>INDEX('Vensim Variables'!$B:$B,MATCH(EPS!$B354,'Vensim Variables'!$A:$A,0))</f>
        <v>g pollutant</v>
      </c>
      <c r="I354" t="str">
        <f t="shared" si="10"/>
        <v>PM25</v>
      </c>
      <c r="J354">
        <f>INDEX(NoSettings!$C:$C,MATCH(EPS!$A354,NoSettings!$A:$A,0))</f>
        <v>0</v>
      </c>
      <c r="K354" s="109">
        <f>INDEX(GWP!$C$2:$C$13,MATCH(EPS!I354,GWP!$B$2:$B$13,0))</f>
        <v>0</v>
      </c>
      <c r="L354" s="5">
        <f t="shared" si="11"/>
        <v>0</v>
      </c>
    </row>
    <row r="355" spans="1:12">
      <c r="A355" t="s">
        <v>373</v>
      </c>
      <c r="B355" t="s">
        <v>1</v>
      </c>
      <c r="C355" t="s">
        <v>1716</v>
      </c>
      <c r="D355" t="s">
        <v>1709</v>
      </c>
      <c r="E355" t="s">
        <v>1704</v>
      </c>
      <c r="F355" t="s">
        <v>1745</v>
      </c>
      <c r="H355" t="str">
        <f>INDEX('Vensim Variables'!$B:$B,MATCH(EPS!$B355,'Vensim Variables'!$A:$A,0))</f>
        <v>g pollutant</v>
      </c>
      <c r="I355" t="str">
        <f t="shared" si="10"/>
        <v>PM25</v>
      </c>
      <c r="J355">
        <f>INDEX(NoSettings!$C:$C,MATCH(EPS!$A355,NoSettings!$A:$A,0))</f>
        <v>49424500000</v>
      </c>
      <c r="K355" s="109">
        <f>INDEX(GWP!$C$2:$C$13,MATCH(EPS!I355,GWP!$B$2:$B$13,0))</f>
        <v>0</v>
      </c>
      <c r="L355" s="5">
        <f t="shared" si="11"/>
        <v>0</v>
      </c>
    </row>
    <row r="356" spans="1:12">
      <c r="A356" t="s">
        <v>374</v>
      </c>
      <c r="B356" t="s">
        <v>1</v>
      </c>
      <c r="C356" t="s">
        <v>1716</v>
      </c>
      <c r="D356" t="s">
        <v>1709</v>
      </c>
      <c r="E356" t="s">
        <v>1704</v>
      </c>
      <c r="F356" t="s">
        <v>1746</v>
      </c>
      <c r="H356" t="str">
        <f>INDEX('Vensim Variables'!$B:$B,MATCH(EPS!$B356,'Vensim Variables'!$A:$A,0))</f>
        <v>g pollutant</v>
      </c>
      <c r="I356" t="str">
        <f t="shared" si="10"/>
        <v>PM25</v>
      </c>
      <c r="J356">
        <f>INDEX(NoSettings!$C:$C,MATCH(EPS!$A356,NoSettings!$A:$A,0))</f>
        <v>0</v>
      </c>
      <c r="K356" s="109">
        <f>INDEX(GWP!$C$2:$C$13,MATCH(EPS!I356,GWP!$B$2:$B$13,0))</f>
        <v>0</v>
      </c>
      <c r="L356" s="5">
        <f t="shared" si="11"/>
        <v>0</v>
      </c>
    </row>
    <row r="357" spans="1:12">
      <c r="A357" t="s">
        <v>375</v>
      </c>
      <c r="B357" t="s">
        <v>1</v>
      </c>
      <c r="C357" t="s">
        <v>1716</v>
      </c>
      <c r="D357" t="s">
        <v>1709</v>
      </c>
      <c r="E357" t="s">
        <v>1704</v>
      </c>
      <c r="F357" t="s">
        <v>1747</v>
      </c>
      <c r="H357" t="str">
        <f>INDEX('Vensim Variables'!$B:$B,MATCH(EPS!$B357,'Vensim Variables'!$A:$A,0))</f>
        <v>g pollutant</v>
      </c>
      <c r="I357" t="str">
        <f t="shared" si="10"/>
        <v>PM25</v>
      </c>
      <c r="J357">
        <f>INDEX(NoSettings!$C:$C,MATCH(EPS!$A357,NoSettings!$A:$A,0))</f>
        <v>4023010000</v>
      </c>
      <c r="K357" s="109">
        <f>INDEX(GWP!$C$2:$C$13,MATCH(EPS!I357,GWP!$B$2:$B$13,0))</f>
        <v>0</v>
      </c>
      <c r="L357" s="5">
        <f t="shared" si="11"/>
        <v>0</v>
      </c>
    </row>
    <row r="358" spans="1:12">
      <c r="A358" t="s">
        <v>376</v>
      </c>
      <c r="B358" t="s">
        <v>1</v>
      </c>
      <c r="C358" t="s">
        <v>1716</v>
      </c>
      <c r="D358" t="s">
        <v>1709</v>
      </c>
      <c r="E358" t="s">
        <v>1704</v>
      </c>
      <c r="F358" t="s">
        <v>1748</v>
      </c>
      <c r="H358" t="str">
        <f>INDEX('Vensim Variables'!$B:$B,MATCH(EPS!$B358,'Vensim Variables'!$A:$A,0))</f>
        <v>g pollutant</v>
      </c>
      <c r="I358" t="str">
        <f t="shared" si="10"/>
        <v>PM25</v>
      </c>
      <c r="J358">
        <f>INDEX(NoSettings!$C:$C,MATCH(EPS!$A358,NoSettings!$A:$A,0))</f>
        <v>0</v>
      </c>
      <c r="K358" s="109">
        <f>INDEX(GWP!$C$2:$C$13,MATCH(EPS!I358,GWP!$B$2:$B$13,0))</f>
        <v>0</v>
      </c>
      <c r="L358" s="5">
        <f t="shared" si="11"/>
        <v>0</v>
      </c>
    </row>
    <row r="359" spans="1:12">
      <c r="A359" t="s">
        <v>377</v>
      </c>
      <c r="B359" t="s">
        <v>1</v>
      </c>
      <c r="C359" t="s">
        <v>1716</v>
      </c>
      <c r="D359" t="s">
        <v>1709</v>
      </c>
      <c r="E359" t="s">
        <v>1704</v>
      </c>
      <c r="F359" t="s">
        <v>1749</v>
      </c>
      <c r="H359" t="str">
        <f>INDEX('Vensim Variables'!$B:$B,MATCH(EPS!$B359,'Vensim Variables'!$A:$A,0))</f>
        <v>g pollutant</v>
      </c>
      <c r="I359" t="str">
        <f t="shared" si="10"/>
        <v>PM25</v>
      </c>
      <c r="J359">
        <f>INDEX(NoSettings!$C:$C,MATCH(EPS!$A359,NoSettings!$A:$A,0))</f>
        <v>0</v>
      </c>
      <c r="K359" s="109">
        <f>INDEX(GWP!$C$2:$C$13,MATCH(EPS!I359,GWP!$B$2:$B$13,0))</f>
        <v>0</v>
      </c>
      <c r="L359" s="5">
        <f t="shared" si="11"/>
        <v>0</v>
      </c>
    </row>
    <row r="360" spans="1:12">
      <c r="A360" t="s">
        <v>378</v>
      </c>
      <c r="B360" t="s">
        <v>1</v>
      </c>
      <c r="C360" t="s">
        <v>1716</v>
      </c>
      <c r="D360" t="s">
        <v>1709</v>
      </c>
      <c r="E360" t="s">
        <v>1704</v>
      </c>
      <c r="F360" t="s">
        <v>1750</v>
      </c>
      <c r="H360" t="str">
        <f>INDEX('Vensim Variables'!$B:$B,MATCH(EPS!$B360,'Vensim Variables'!$A:$A,0))</f>
        <v>g pollutant</v>
      </c>
      <c r="I360" t="str">
        <f t="shared" si="10"/>
        <v>PM25</v>
      </c>
      <c r="J360">
        <f>INDEX(NoSettings!$C:$C,MATCH(EPS!$A360,NoSettings!$A:$A,0))</f>
        <v>971630</v>
      </c>
      <c r="K360" s="109">
        <f>INDEX(GWP!$C$2:$C$13,MATCH(EPS!I360,GWP!$B$2:$B$13,0))</f>
        <v>0</v>
      </c>
      <c r="L360" s="5">
        <f t="shared" si="11"/>
        <v>0</v>
      </c>
    </row>
    <row r="361" spans="1:12">
      <c r="A361" t="s">
        <v>379</v>
      </c>
      <c r="B361" t="s">
        <v>1</v>
      </c>
      <c r="C361" t="s">
        <v>1716</v>
      </c>
      <c r="D361" t="s">
        <v>1709</v>
      </c>
      <c r="E361" t="s">
        <v>1704</v>
      </c>
      <c r="F361" t="s">
        <v>1751</v>
      </c>
      <c r="H361" t="str">
        <f>INDEX('Vensim Variables'!$B:$B,MATCH(EPS!$B361,'Vensim Variables'!$A:$A,0))</f>
        <v>g pollutant</v>
      </c>
      <c r="I361" t="str">
        <f t="shared" si="10"/>
        <v>PM25</v>
      </c>
      <c r="J361">
        <f>INDEX(NoSettings!$C:$C,MATCH(EPS!$A361,NoSettings!$A:$A,0))</f>
        <v>0</v>
      </c>
      <c r="K361" s="109">
        <f>INDEX(GWP!$C$2:$C$13,MATCH(EPS!I361,GWP!$B$2:$B$13,0))</f>
        <v>0</v>
      </c>
      <c r="L361" s="5">
        <f t="shared" si="11"/>
        <v>0</v>
      </c>
    </row>
    <row r="362" spans="1:12">
      <c r="A362" t="s">
        <v>380</v>
      </c>
      <c r="B362" t="s">
        <v>1</v>
      </c>
      <c r="C362" t="s">
        <v>1716</v>
      </c>
      <c r="D362" t="s">
        <v>1710</v>
      </c>
      <c r="E362" t="s">
        <v>1703</v>
      </c>
      <c r="F362" t="s">
        <v>1742</v>
      </c>
      <c r="H362" t="str">
        <f>INDEX('Vensim Variables'!$B:$B,MATCH(EPS!$B362,'Vensim Variables'!$A:$A,0))</f>
        <v>g pollutant</v>
      </c>
      <c r="I362" t="str">
        <f t="shared" si="10"/>
        <v>SOx</v>
      </c>
      <c r="J362">
        <f>INDEX(NoSettings!$C:$C,MATCH(EPS!$A362,NoSettings!$A:$A,0))</f>
        <v>0</v>
      </c>
      <c r="K362" s="109">
        <f>INDEX(GWP!$C$2:$C$13,MATCH(EPS!I362,GWP!$B$2:$B$13,0))</f>
        <v>0</v>
      </c>
      <c r="L362" s="5">
        <f t="shared" si="11"/>
        <v>0</v>
      </c>
    </row>
    <row r="363" spans="1:12">
      <c r="A363" t="s">
        <v>381</v>
      </c>
      <c r="B363" t="s">
        <v>1</v>
      </c>
      <c r="C363" t="s">
        <v>1716</v>
      </c>
      <c r="D363" t="s">
        <v>1710</v>
      </c>
      <c r="E363" t="s">
        <v>1703</v>
      </c>
      <c r="F363" t="s">
        <v>1743</v>
      </c>
      <c r="H363" t="str">
        <f>INDEX('Vensim Variables'!$B:$B,MATCH(EPS!$B363,'Vensim Variables'!$A:$A,0))</f>
        <v>g pollutant</v>
      </c>
      <c r="I363" t="str">
        <f t="shared" si="10"/>
        <v>SOx</v>
      </c>
      <c r="J363">
        <f>INDEX(NoSettings!$C:$C,MATCH(EPS!$A363,NoSettings!$A:$A,0))</f>
        <v>0</v>
      </c>
      <c r="K363" s="109">
        <f>INDEX(GWP!$C$2:$C$13,MATCH(EPS!I363,GWP!$B$2:$B$13,0))</f>
        <v>0</v>
      </c>
      <c r="L363" s="5">
        <f t="shared" si="11"/>
        <v>0</v>
      </c>
    </row>
    <row r="364" spans="1:12">
      <c r="A364" t="s">
        <v>382</v>
      </c>
      <c r="B364" t="s">
        <v>1</v>
      </c>
      <c r="C364" t="s">
        <v>1716</v>
      </c>
      <c r="D364" t="s">
        <v>1710</v>
      </c>
      <c r="E364" t="s">
        <v>1703</v>
      </c>
      <c r="F364" t="s">
        <v>1744</v>
      </c>
      <c r="H364" t="str">
        <f>INDEX('Vensim Variables'!$B:$B,MATCH(EPS!$B364,'Vensim Variables'!$A:$A,0))</f>
        <v>g pollutant</v>
      </c>
      <c r="I364" t="str">
        <f t="shared" si="10"/>
        <v>SOx</v>
      </c>
      <c r="J364">
        <f>INDEX(NoSettings!$C:$C,MATCH(EPS!$A364,NoSettings!$A:$A,0))</f>
        <v>8885030</v>
      </c>
      <c r="K364" s="109">
        <f>INDEX(GWP!$C$2:$C$13,MATCH(EPS!I364,GWP!$B$2:$B$13,0))</f>
        <v>0</v>
      </c>
      <c r="L364" s="5">
        <f t="shared" si="11"/>
        <v>0</v>
      </c>
    </row>
    <row r="365" spans="1:12">
      <c r="A365" t="s">
        <v>383</v>
      </c>
      <c r="B365" t="s">
        <v>1</v>
      </c>
      <c r="C365" t="s">
        <v>1716</v>
      </c>
      <c r="D365" t="s">
        <v>1710</v>
      </c>
      <c r="E365" t="s">
        <v>1703</v>
      </c>
      <c r="F365" t="s">
        <v>1745</v>
      </c>
      <c r="H365" t="str">
        <f>INDEX('Vensim Variables'!$B:$B,MATCH(EPS!$B365,'Vensim Variables'!$A:$A,0))</f>
        <v>g pollutant</v>
      </c>
      <c r="I365" t="str">
        <f t="shared" si="10"/>
        <v>SOx</v>
      </c>
      <c r="J365">
        <f>INDEX(NoSettings!$C:$C,MATCH(EPS!$A365,NoSettings!$A:$A,0))</f>
        <v>60194700</v>
      </c>
      <c r="K365" s="109">
        <f>INDEX(GWP!$C$2:$C$13,MATCH(EPS!I365,GWP!$B$2:$B$13,0))</f>
        <v>0</v>
      </c>
      <c r="L365" s="5">
        <f t="shared" si="11"/>
        <v>0</v>
      </c>
    </row>
    <row r="366" spans="1:12">
      <c r="A366" t="s">
        <v>384</v>
      </c>
      <c r="B366" t="s">
        <v>1</v>
      </c>
      <c r="C366" t="s">
        <v>1716</v>
      </c>
      <c r="D366" t="s">
        <v>1710</v>
      </c>
      <c r="E366" t="s">
        <v>1703</v>
      </c>
      <c r="F366" t="s">
        <v>1746</v>
      </c>
      <c r="H366" t="str">
        <f>INDEX('Vensim Variables'!$B:$B,MATCH(EPS!$B366,'Vensim Variables'!$A:$A,0))</f>
        <v>g pollutant</v>
      </c>
      <c r="I366" t="str">
        <f t="shared" si="10"/>
        <v>SOx</v>
      </c>
      <c r="J366">
        <f>INDEX(NoSettings!$C:$C,MATCH(EPS!$A366,NoSettings!$A:$A,0))</f>
        <v>480506</v>
      </c>
      <c r="K366" s="109">
        <f>INDEX(GWP!$C$2:$C$13,MATCH(EPS!I366,GWP!$B$2:$B$13,0))</f>
        <v>0</v>
      </c>
      <c r="L366" s="5">
        <f t="shared" si="11"/>
        <v>0</v>
      </c>
    </row>
    <row r="367" spans="1:12">
      <c r="A367" t="s">
        <v>385</v>
      </c>
      <c r="B367" t="s">
        <v>1</v>
      </c>
      <c r="C367" t="s">
        <v>1716</v>
      </c>
      <c r="D367" t="s">
        <v>1710</v>
      </c>
      <c r="E367" t="s">
        <v>1703</v>
      </c>
      <c r="F367" t="s">
        <v>1747</v>
      </c>
      <c r="H367" t="str">
        <f>INDEX('Vensim Variables'!$B:$B,MATCH(EPS!$B367,'Vensim Variables'!$A:$A,0))</f>
        <v>g pollutant</v>
      </c>
      <c r="I367" t="str">
        <f t="shared" si="10"/>
        <v>SOx</v>
      </c>
      <c r="J367">
        <f>INDEX(NoSettings!$C:$C,MATCH(EPS!$A367,NoSettings!$A:$A,0))</f>
        <v>4899710</v>
      </c>
      <c r="K367" s="109">
        <f>INDEX(GWP!$C$2:$C$13,MATCH(EPS!I367,GWP!$B$2:$B$13,0))</f>
        <v>0</v>
      </c>
      <c r="L367" s="5">
        <f t="shared" si="11"/>
        <v>0</v>
      </c>
    </row>
    <row r="368" spans="1:12">
      <c r="A368" t="s">
        <v>386</v>
      </c>
      <c r="B368" t="s">
        <v>1</v>
      </c>
      <c r="C368" t="s">
        <v>1716</v>
      </c>
      <c r="D368" t="s">
        <v>1710</v>
      </c>
      <c r="E368" t="s">
        <v>1703</v>
      </c>
      <c r="F368" t="s">
        <v>1748</v>
      </c>
      <c r="H368" t="str">
        <f>INDEX('Vensim Variables'!$B:$B,MATCH(EPS!$B368,'Vensim Variables'!$A:$A,0))</f>
        <v>g pollutant</v>
      </c>
      <c r="I368" t="str">
        <f t="shared" si="10"/>
        <v>SOx</v>
      </c>
      <c r="J368">
        <f>INDEX(NoSettings!$C:$C,MATCH(EPS!$A368,NoSettings!$A:$A,0))</f>
        <v>0</v>
      </c>
      <c r="K368" s="109">
        <f>INDEX(GWP!$C$2:$C$13,MATCH(EPS!I368,GWP!$B$2:$B$13,0))</f>
        <v>0</v>
      </c>
      <c r="L368" s="5">
        <f t="shared" si="11"/>
        <v>0</v>
      </c>
    </row>
    <row r="369" spans="1:12">
      <c r="A369" t="s">
        <v>387</v>
      </c>
      <c r="B369" t="s">
        <v>1</v>
      </c>
      <c r="C369" t="s">
        <v>1716</v>
      </c>
      <c r="D369" t="s">
        <v>1710</v>
      </c>
      <c r="E369" t="s">
        <v>1703</v>
      </c>
      <c r="F369" t="s">
        <v>1749</v>
      </c>
      <c r="H369" t="str">
        <f>INDEX('Vensim Variables'!$B:$B,MATCH(EPS!$B369,'Vensim Variables'!$A:$A,0))</f>
        <v>g pollutant</v>
      </c>
      <c r="I369" t="str">
        <f t="shared" si="10"/>
        <v>SOx</v>
      </c>
      <c r="J369">
        <f>INDEX(NoSettings!$C:$C,MATCH(EPS!$A369,NoSettings!$A:$A,0))</f>
        <v>0</v>
      </c>
      <c r="K369" s="109">
        <f>INDEX(GWP!$C$2:$C$13,MATCH(EPS!I369,GWP!$B$2:$B$13,0))</f>
        <v>0</v>
      </c>
      <c r="L369" s="5">
        <f t="shared" si="11"/>
        <v>0</v>
      </c>
    </row>
    <row r="370" spans="1:12">
      <c r="A370" t="s">
        <v>388</v>
      </c>
      <c r="B370" t="s">
        <v>1</v>
      </c>
      <c r="C370" t="s">
        <v>1716</v>
      </c>
      <c r="D370" t="s">
        <v>1710</v>
      </c>
      <c r="E370" t="s">
        <v>1703</v>
      </c>
      <c r="F370" t="s">
        <v>1750</v>
      </c>
      <c r="H370" t="str">
        <f>INDEX('Vensim Variables'!$B:$B,MATCH(EPS!$B370,'Vensim Variables'!$A:$A,0))</f>
        <v>g pollutant</v>
      </c>
      <c r="I370" t="str">
        <f t="shared" si="10"/>
        <v>SOx</v>
      </c>
      <c r="J370">
        <f>INDEX(NoSettings!$C:$C,MATCH(EPS!$A370,NoSettings!$A:$A,0))</f>
        <v>0</v>
      </c>
      <c r="K370" s="109">
        <f>INDEX(GWP!$C$2:$C$13,MATCH(EPS!I370,GWP!$B$2:$B$13,0))</f>
        <v>0</v>
      </c>
      <c r="L370" s="5">
        <f t="shared" si="11"/>
        <v>0</v>
      </c>
    </row>
    <row r="371" spans="1:12">
      <c r="A371" t="s">
        <v>389</v>
      </c>
      <c r="B371" t="s">
        <v>1</v>
      </c>
      <c r="C371" t="s">
        <v>1716</v>
      </c>
      <c r="D371" t="s">
        <v>1710</v>
      </c>
      <c r="E371" t="s">
        <v>1703</v>
      </c>
      <c r="F371" t="s">
        <v>1751</v>
      </c>
      <c r="H371" t="str">
        <f>INDEX('Vensim Variables'!$B:$B,MATCH(EPS!$B371,'Vensim Variables'!$A:$A,0))</f>
        <v>g pollutant</v>
      </c>
      <c r="I371" t="str">
        <f t="shared" si="10"/>
        <v>SOx</v>
      </c>
      <c r="J371">
        <f>INDEX(NoSettings!$C:$C,MATCH(EPS!$A371,NoSettings!$A:$A,0))</f>
        <v>0</v>
      </c>
      <c r="K371" s="109">
        <f>INDEX(GWP!$C$2:$C$13,MATCH(EPS!I371,GWP!$B$2:$B$13,0))</f>
        <v>0</v>
      </c>
      <c r="L371" s="5">
        <f t="shared" si="11"/>
        <v>0</v>
      </c>
    </row>
    <row r="372" spans="1:12">
      <c r="A372" t="s">
        <v>390</v>
      </c>
      <c r="B372" t="s">
        <v>1</v>
      </c>
      <c r="C372" t="s">
        <v>1716</v>
      </c>
      <c r="D372" t="s">
        <v>1710</v>
      </c>
      <c r="E372" t="s">
        <v>1704</v>
      </c>
      <c r="F372" t="s">
        <v>1742</v>
      </c>
      <c r="H372" t="str">
        <f>INDEX('Vensim Variables'!$B:$B,MATCH(EPS!$B372,'Vensim Variables'!$A:$A,0))</f>
        <v>g pollutant</v>
      </c>
      <c r="I372" t="str">
        <f t="shared" si="10"/>
        <v>SOx</v>
      </c>
      <c r="J372">
        <f>INDEX(NoSettings!$C:$C,MATCH(EPS!$A372,NoSettings!$A:$A,0))</f>
        <v>0</v>
      </c>
      <c r="K372" s="109">
        <f>INDEX(GWP!$C$2:$C$13,MATCH(EPS!I372,GWP!$B$2:$B$13,0))</f>
        <v>0</v>
      </c>
      <c r="L372" s="5">
        <f t="shared" si="11"/>
        <v>0</v>
      </c>
    </row>
    <row r="373" spans="1:12">
      <c r="A373" t="s">
        <v>391</v>
      </c>
      <c r="B373" t="s">
        <v>1</v>
      </c>
      <c r="C373" t="s">
        <v>1716</v>
      </c>
      <c r="D373" t="s">
        <v>1710</v>
      </c>
      <c r="E373" t="s">
        <v>1704</v>
      </c>
      <c r="F373" t="s">
        <v>1743</v>
      </c>
      <c r="H373" t="str">
        <f>INDEX('Vensim Variables'!$B:$B,MATCH(EPS!$B373,'Vensim Variables'!$A:$A,0))</f>
        <v>g pollutant</v>
      </c>
      <c r="I373" t="str">
        <f t="shared" si="10"/>
        <v>SOx</v>
      </c>
      <c r="J373">
        <f>INDEX(NoSettings!$C:$C,MATCH(EPS!$A373,NoSettings!$A:$A,0))</f>
        <v>0</v>
      </c>
      <c r="K373" s="109">
        <f>INDEX(GWP!$C$2:$C$13,MATCH(EPS!I373,GWP!$B$2:$B$13,0))</f>
        <v>0</v>
      </c>
      <c r="L373" s="5">
        <f t="shared" si="11"/>
        <v>0</v>
      </c>
    </row>
    <row r="374" spans="1:12">
      <c r="A374" t="s">
        <v>392</v>
      </c>
      <c r="B374" t="s">
        <v>1</v>
      </c>
      <c r="C374" t="s">
        <v>1716</v>
      </c>
      <c r="D374" t="s">
        <v>1710</v>
      </c>
      <c r="E374" t="s">
        <v>1704</v>
      </c>
      <c r="F374" t="s">
        <v>1744</v>
      </c>
      <c r="H374" t="str">
        <f>INDEX('Vensim Variables'!$B:$B,MATCH(EPS!$B374,'Vensim Variables'!$A:$A,0))</f>
        <v>g pollutant</v>
      </c>
      <c r="I374" t="str">
        <f t="shared" si="10"/>
        <v>SOx</v>
      </c>
      <c r="J374">
        <f>INDEX(NoSettings!$C:$C,MATCH(EPS!$A374,NoSettings!$A:$A,0))</f>
        <v>0</v>
      </c>
      <c r="K374" s="109">
        <f>INDEX(GWP!$C$2:$C$13,MATCH(EPS!I374,GWP!$B$2:$B$13,0))</f>
        <v>0</v>
      </c>
      <c r="L374" s="5">
        <f t="shared" si="11"/>
        <v>0</v>
      </c>
    </row>
    <row r="375" spans="1:12">
      <c r="A375" t="s">
        <v>393</v>
      </c>
      <c r="B375" t="s">
        <v>1</v>
      </c>
      <c r="C375" t="s">
        <v>1716</v>
      </c>
      <c r="D375" t="s">
        <v>1710</v>
      </c>
      <c r="E375" t="s">
        <v>1704</v>
      </c>
      <c r="F375" t="s">
        <v>1745</v>
      </c>
      <c r="H375" t="str">
        <f>INDEX('Vensim Variables'!$B:$B,MATCH(EPS!$B375,'Vensim Variables'!$A:$A,0))</f>
        <v>g pollutant</v>
      </c>
      <c r="I375" t="str">
        <f t="shared" si="10"/>
        <v>SOx</v>
      </c>
      <c r="J375">
        <f>INDEX(NoSettings!$C:$C,MATCH(EPS!$A375,NoSettings!$A:$A,0))</f>
        <v>3341460000</v>
      </c>
      <c r="K375" s="109">
        <f>INDEX(GWP!$C$2:$C$13,MATCH(EPS!I375,GWP!$B$2:$B$13,0))</f>
        <v>0</v>
      </c>
      <c r="L375" s="5">
        <f t="shared" si="11"/>
        <v>0</v>
      </c>
    </row>
    <row r="376" spans="1:12">
      <c r="A376" t="s">
        <v>394</v>
      </c>
      <c r="B376" t="s">
        <v>1</v>
      </c>
      <c r="C376" t="s">
        <v>1716</v>
      </c>
      <c r="D376" t="s">
        <v>1710</v>
      </c>
      <c r="E376" t="s">
        <v>1704</v>
      </c>
      <c r="F376" t="s">
        <v>1746</v>
      </c>
      <c r="H376" t="str">
        <f>INDEX('Vensim Variables'!$B:$B,MATCH(EPS!$B376,'Vensim Variables'!$A:$A,0))</f>
        <v>g pollutant</v>
      </c>
      <c r="I376" t="str">
        <f t="shared" si="10"/>
        <v>SOx</v>
      </c>
      <c r="J376">
        <f>INDEX(NoSettings!$C:$C,MATCH(EPS!$A376,NoSettings!$A:$A,0))</f>
        <v>0</v>
      </c>
      <c r="K376" s="109">
        <f>INDEX(GWP!$C$2:$C$13,MATCH(EPS!I376,GWP!$B$2:$B$13,0))</f>
        <v>0</v>
      </c>
      <c r="L376" s="5">
        <f t="shared" si="11"/>
        <v>0</v>
      </c>
    </row>
    <row r="377" spans="1:12">
      <c r="A377" t="s">
        <v>395</v>
      </c>
      <c r="B377" t="s">
        <v>1</v>
      </c>
      <c r="C377" t="s">
        <v>1716</v>
      </c>
      <c r="D377" t="s">
        <v>1710</v>
      </c>
      <c r="E377" t="s">
        <v>1704</v>
      </c>
      <c r="F377" t="s">
        <v>1747</v>
      </c>
      <c r="H377" t="str">
        <f>INDEX('Vensim Variables'!$B:$B,MATCH(EPS!$B377,'Vensim Variables'!$A:$A,0))</f>
        <v>g pollutant</v>
      </c>
      <c r="I377" t="str">
        <f t="shared" si="10"/>
        <v>SOx</v>
      </c>
      <c r="J377">
        <f>INDEX(NoSettings!$C:$C,MATCH(EPS!$A377,NoSettings!$A:$A,0))</f>
        <v>271985000</v>
      </c>
      <c r="K377" s="109">
        <f>INDEX(GWP!$C$2:$C$13,MATCH(EPS!I377,GWP!$B$2:$B$13,0))</f>
        <v>0</v>
      </c>
      <c r="L377" s="5">
        <f t="shared" si="11"/>
        <v>0</v>
      </c>
    </row>
    <row r="378" spans="1:12">
      <c r="A378" t="s">
        <v>396</v>
      </c>
      <c r="B378" t="s">
        <v>1</v>
      </c>
      <c r="C378" t="s">
        <v>1716</v>
      </c>
      <c r="D378" t="s">
        <v>1710</v>
      </c>
      <c r="E378" t="s">
        <v>1704</v>
      </c>
      <c r="F378" t="s">
        <v>1748</v>
      </c>
      <c r="H378" t="str">
        <f>INDEX('Vensim Variables'!$B:$B,MATCH(EPS!$B378,'Vensim Variables'!$A:$A,0))</f>
        <v>g pollutant</v>
      </c>
      <c r="I378" t="str">
        <f t="shared" si="10"/>
        <v>SOx</v>
      </c>
      <c r="J378">
        <f>INDEX(NoSettings!$C:$C,MATCH(EPS!$A378,NoSettings!$A:$A,0))</f>
        <v>0</v>
      </c>
      <c r="K378" s="109">
        <f>INDEX(GWP!$C$2:$C$13,MATCH(EPS!I378,GWP!$B$2:$B$13,0))</f>
        <v>0</v>
      </c>
      <c r="L378" s="5">
        <f t="shared" si="11"/>
        <v>0</v>
      </c>
    </row>
    <row r="379" spans="1:12">
      <c r="A379" t="s">
        <v>397</v>
      </c>
      <c r="B379" t="s">
        <v>1</v>
      </c>
      <c r="C379" t="s">
        <v>1716</v>
      </c>
      <c r="D379" t="s">
        <v>1710</v>
      </c>
      <c r="E379" t="s">
        <v>1704</v>
      </c>
      <c r="F379" t="s">
        <v>1749</v>
      </c>
      <c r="H379" t="str">
        <f>INDEX('Vensim Variables'!$B:$B,MATCH(EPS!$B379,'Vensim Variables'!$A:$A,0))</f>
        <v>g pollutant</v>
      </c>
      <c r="I379" t="str">
        <f t="shared" si="10"/>
        <v>SOx</v>
      </c>
      <c r="J379">
        <f>INDEX(NoSettings!$C:$C,MATCH(EPS!$A379,NoSettings!$A:$A,0))</f>
        <v>0</v>
      </c>
      <c r="K379" s="109">
        <f>INDEX(GWP!$C$2:$C$13,MATCH(EPS!I379,GWP!$B$2:$B$13,0))</f>
        <v>0</v>
      </c>
      <c r="L379" s="5">
        <f t="shared" si="11"/>
        <v>0</v>
      </c>
    </row>
    <row r="380" spans="1:12">
      <c r="A380" t="s">
        <v>398</v>
      </c>
      <c r="B380" t="s">
        <v>1</v>
      </c>
      <c r="C380" t="s">
        <v>1716</v>
      </c>
      <c r="D380" t="s">
        <v>1710</v>
      </c>
      <c r="E380" t="s">
        <v>1704</v>
      </c>
      <c r="F380" t="s">
        <v>1750</v>
      </c>
      <c r="H380" t="str">
        <f>INDEX('Vensim Variables'!$B:$B,MATCH(EPS!$B380,'Vensim Variables'!$A:$A,0))</f>
        <v>g pollutant</v>
      </c>
      <c r="I380" t="str">
        <f t="shared" si="10"/>
        <v>SOx</v>
      </c>
      <c r="J380">
        <f>INDEX(NoSettings!$C:$C,MATCH(EPS!$A380,NoSettings!$A:$A,0))</f>
        <v>0</v>
      </c>
      <c r="K380" s="109">
        <f>INDEX(GWP!$C$2:$C$13,MATCH(EPS!I380,GWP!$B$2:$B$13,0))</f>
        <v>0</v>
      </c>
      <c r="L380" s="5">
        <f t="shared" si="11"/>
        <v>0</v>
      </c>
    </row>
    <row r="381" spans="1:12">
      <c r="A381" t="s">
        <v>399</v>
      </c>
      <c r="B381" t="s">
        <v>1</v>
      </c>
      <c r="C381" t="s">
        <v>1716</v>
      </c>
      <c r="D381" t="s">
        <v>1710</v>
      </c>
      <c r="E381" t="s">
        <v>1704</v>
      </c>
      <c r="F381" t="s">
        <v>1751</v>
      </c>
      <c r="H381" t="str">
        <f>INDEX('Vensim Variables'!$B:$B,MATCH(EPS!$B381,'Vensim Variables'!$A:$A,0))</f>
        <v>g pollutant</v>
      </c>
      <c r="I381" t="str">
        <f t="shared" si="10"/>
        <v>SOx</v>
      </c>
      <c r="J381">
        <f>INDEX(NoSettings!$C:$C,MATCH(EPS!$A381,NoSettings!$A:$A,0))</f>
        <v>0</v>
      </c>
      <c r="K381" s="109">
        <f>INDEX(GWP!$C$2:$C$13,MATCH(EPS!I381,GWP!$B$2:$B$13,0))</f>
        <v>0</v>
      </c>
      <c r="L381" s="5">
        <f t="shared" si="11"/>
        <v>0</v>
      </c>
    </row>
    <row r="382" spans="1:12">
      <c r="A382" t="s">
        <v>400</v>
      </c>
      <c r="B382" t="s">
        <v>1</v>
      </c>
      <c r="C382" t="s">
        <v>1716</v>
      </c>
      <c r="D382" t="s">
        <v>1711</v>
      </c>
      <c r="E382" t="s">
        <v>1703</v>
      </c>
      <c r="F382" t="s">
        <v>1742</v>
      </c>
      <c r="H382" t="str">
        <f>INDEX('Vensim Variables'!$B:$B,MATCH(EPS!$B382,'Vensim Variables'!$A:$A,0))</f>
        <v>g pollutant</v>
      </c>
      <c r="I382" t="str">
        <f t="shared" si="10"/>
        <v>BC</v>
      </c>
      <c r="J382">
        <f>INDEX(NoSettings!$C:$C,MATCH(EPS!$A382,NoSettings!$A:$A,0))</f>
        <v>0</v>
      </c>
      <c r="K382" s="109">
        <f>INDEX(GWP!$C$2:$C$13,MATCH(EPS!I382,GWP!$B$2:$B$13,0))</f>
        <v>345</v>
      </c>
      <c r="L382" s="5">
        <f t="shared" si="11"/>
        <v>0</v>
      </c>
    </row>
    <row r="383" spans="1:12">
      <c r="A383" t="s">
        <v>401</v>
      </c>
      <c r="B383" t="s">
        <v>1</v>
      </c>
      <c r="C383" t="s">
        <v>1716</v>
      </c>
      <c r="D383" t="s">
        <v>1711</v>
      </c>
      <c r="E383" t="s">
        <v>1703</v>
      </c>
      <c r="F383" t="s">
        <v>1743</v>
      </c>
      <c r="H383" t="str">
        <f>INDEX('Vensim Variables'!$B:$B,MATCH(EPS!$B383,'Vensim Variables'!$A:$A,0))</f>
        <v>g pollutant</v>
      </c>
      <c r="I383" t="str">
        <f t="shared" si="10"/>
        <v>BC</v>
      </c>
      <c r="J383">
        <f>INDEX(NoSettings!$C:$C,MATCH(EPS!$A383,NoSettings!$A:$A,0))</f>
        <v>2517210</v>
      </c>
      <c r="K383" s="109">
        <f>INDEX(GWP!$C$2:$C$13,MATCH(EPS!I383,GWP!$B$2:$B$13,0))</f>
        <v>345</v>
      </c>
      <c r="L383" s="5">
        <f t="shared" si="11"/>
        <v>8.6843745000000005E-4</v>
      </c>
    </row>
    <row r="384" spans="1:12">
      <c r="A384" t="s">
        <v>402</v>
      </c>
      <c r="B384" t="s">
        <v>1</v>
      </c>
      <c r="C384" t="s">
        <v>1716</v>
      </c>
      <c r="D384" t="s">
        <v>1711</v>
      </c>
      <c r="E384" t="s">
        <v>1703</v>
      </c>
      <c r="F384" t="s">
        <v>1744</v>
      </c>
      <c r="H384" t="str">
        <f>INDEX('Vensim Variables'!$B:$B,MATCH(EPS!$B384,'Vensim Variables'!$A:$A,0))</f>
        <v>g pollutant</v>
      </c>
      <c r="I384" t="str">
        <f t="shared" si="10"/>
        <v>BC</v>
      </c>
      <c r="J384">
        <f>INDEX(NoSettings!$C:$C,MATCH(EPS!$A384,NoSettings!$A:$A,0))</f>
        <v>4080450</v>
      </c>
      <c r="K384" s="109">
        <f>INDEX(GWP!$C$2:$C$13,MATCH(EPS!I384,GWP!$B$2:$B$13,0))</f>
        <v>345</v>
      </c>
      <c r="L384" s="5">
        <f t="shared" si="11"/>
        <v>1.40775525E-3</v>
      </c>
    </row>
    <row r="385" spans="1:12">
      <c r="A385" t="s">
        <v>403</v>
      </c>
      <c r="B385" t="s">
        <v>1</v>
      </c>
      <c r="C385" t="s">
        <v>1716</v>
      </c>
      <c r="D385" t="s">
        <v>1711</v>
      </c>
      <c r="E385" t="s">
        <v>1703</v>
      </c>
      <c r="F385" t="s">
        <v>1745</v>
      </c>
      <c r="H385" t="str">
        <f>INDEX('Vensim Variables'!$B:$B,MATCH(EPS!$B385,'Vensim Variables'!$A:$A,0))</f>
        <v>g pollutant</v>
      </c>
      <c r="I385" t="str">
        <f t="shared" si="10"/>
        <v>BC</v>
      </c>
      <c r="J385">
        <f>INDEX(NoSettings!$C:$C,MATCH(EPS!$A385,NoSettings!$A:$A,0))</f>
        <v>446127000</v>
      </c>
      <c r="K385" s="109">
        <f>INDEX(GWP!$C$2:$C$13,MATCH(EPS!I385,GWP!$B$2:$B$13,0))</f>
        <v>345</v>
      </c>
      <c r="L385" s="5">
        <f t="shared" si="11"/>
        <v>0.15391381500000001</v>
      </c>
    </row>
    <row r="386" spans="1:12">
      <c r="A386" t="s">
        <v>404</v>
      </c>
      <c r="B386" t="s">
        <v>1</v>
      </c>
      <c r="C386" t="s">
        <v>1716</v>
      </c>
      <c r="D386" t="s">
        <v>1711</v>
      </c>
      <c r="E386" t="s">
        <v>1703</v>
      </c>
      <c r="F386" t="s">
        <v>1746</v>
      </c>
      <c r="H386" t="str">
        <f>INDEX('Vensim Variables'!$B:$B,MATCH(EPS!$B386,'Vensim Variables'!$A:$A,0))</f>
        <v>g pollutant</v>
      </c>
      <c r="I386" t="str">
        <f t="shared" si="10"/>
        <v>BC</v>
      </c>
      <c r="J386">
        <f>INDEX(NoSettings!$C:$C,MATCH(EPS!$A386,NoSettings!$A:$A,0))</f>
        <v>220672</v>
      </c>
      <c r="K386" s="109">
        <f>INDEX(GWP!$C$2:$C$13,MATCH(EPS!I386,GWP!$B$2:$B$13,0))</f>
        <v>345</v>
      </c>
      <c r="L386" s="5">
        <f t="shared" si="11"/>
        <v>7.6131839999999998E-5</v>
      </c>
    </row>
    <row r="387" spans="1:12">
      <c r="A387" t="s">
        <v>405</v>
      </c>
      <c r="B387" t="s">
        <v>1</v>
      </c>
      <c r="C387" t="s">
        <v>1716</v>
      </c>
      <c r="D387" t="s">
        <v>1711</v>
      </c>
      <c r="E387" t="s">
        <v>1703</v>
      </c>
      <c r="F387" t="s">
        <v>1747</v>
      </c>
      <c r="H387" t="str">
        <f>INDEX('Vensim Variables'!$B:$B,MATCH(EPS!$B387,'Vensim Variables'!$A:$A,0))</f>
        <v>g pollutant</v>
      </c>
      <c r="I387" t="str">
        <f t="shared" ref="I387:I450" si="12">IF(OR(C387="CO2",C387="CH4",C387="N2O",C387="F gases",C387="VOC",C387="CO",C387="NOx",C387="PM10",C387="PM25",C387="SOx",C387="BC",C387="OC"),C387,IF(OR(D387="CO2",D387="CH4",D387="N2O",D387="F gases",D387="VOC",D387="CO",D387="NOx",D387="PM10",D387="PM25",D387="SOx",D387="BC",D387="OC"),D387,IF(OR(E387="CO2",E387="CH4",E387="N2O",E387="F gases",E387="VOC",E387="CO",E387="NOx",E387="PM10",E387="PM25",E387="SOx",E387="BC",E387="OC"),E387,"NA")))</f>
        <v>BC</v>
      </c>
      <c r="J387">
        <f>INDEX(NoSettings!$C:$C,MATCH(EPS!$A387,NoSettings!$A:$A,0))</f>
        <v>36313800</v>
      </c>
      <c r="K387" s="109">
        <f>INDEX(GWP!$C$2:$C$13,MATCH(EPS!I387,GWP!$B$2:$B$13,0))</f>
        <v>345</v>
      </c>
      <c r="L387" s="5">
        <f t="shared" ref="L387:L450" si="13">IF(H387="g pollutant",K387*J387/10^12,IF(H387="MMTCO2e",J387,IF(H387="MWh",J387,0)))</f>
        <v>1.2528261000000001E-2</v>
      </c>
    </row>
    <row r="388" spans="1:12">
      <c r="A388" t="s">
        <v>406</v>
      </c>
      <c r="B388" t="s">
        <v>1</v>
      </c>
      <c r="C388" t="s">
        <v>1716</v>
      </c>
      <c r="D388" t="s">
        <v>1711</v>
      </c>
      <c r="E388" t="s">
        <v>1703</v>
      </c>
      <c r="F388" t="s">
        <v>1748</v>
      </c>
      <c r="H388" t="str">
        <f>INDEX('Vensim Variables'!$B:$B,MATCH(EPS!$B388,'Vensim Variables'!$A:$A,0))</f>
        <v>g pollutant</v>
      </c>
      <c r="I388" t="str">
        <f t="shared" si="12"/>
        <v>BC</v>
      </c>
      <c r="J388">
        <f>INDEX(NoSettings!$C:$C,MATCH(EPS!$A388,NoSettings!$A:$A,0))</f>
        <v>0</v>
      </c>
      <c r="K388" s="109">
        <f>INDEX(GWP!$C$2:$C$13,MATCH(EPS!I388,GWP!$B$2:$B$13,0))</f>
        <v>345</v>
      </c>
      <c r="L388" s="5">
        <f t="shared" si="13"/>
        <v>0</v>
      </c>
    </row>
    <row r="389" spans="1:12">
      <c r="A389" t="s">
        <v>407</v>
      </c>
      <c r="B389" t="s">
        <v>1</v>
      </c>
      <c r="C389" t="s">
        <v>1716</v>
      </c>
      <c r="D389" t="s">
        <v>1711</v>
      </c>
      <c r="E389" t="s">
        <v>1703</v>
      </c>
      <c r="F389" t="s">
        <v>1749</v>
      </c>
      <c r="H389" t="str">
        <f>INDEX('Vensim Variables'!$B:$B,MATCH(EPS!$B389,'Vensim Variables'!$A:$A,0))</f>
        <v>g pollutant</v>
      </c>
      <c r="I389" t="str">
        <f t="shared" si="12"/>
        <v>BC</v>
      </c>
      <c r="J389">
        <f>INDEX(NoSettings!$C:$C,MATCH(EPS!$A389,NoSettings!$A:$A,0))</f>
        <v>0</v>
      </c>
      <c r="K389" s="109">
        <f>INDEX(GWP!$C$2:$C$13,MATCH(EPS!I389,GWP!$B$2:$B$13,0))</f>
        <v>345</v>
      </c>
      <c r="L389" s="5">
        <f t="shared" si="13"/>
        <v>0</v>
      </c>
    </row>
    <row r="390" spans="1:12">
      <c r="A390" t="s">
        <v>408</v>
      </c>
      <c r="B390" t="s">
        <v>1</v>
      </c>
      <c r="C390" t="s">
        <v>1716</v>
      </c>
      <c r="D390" t="s">
        <v>1711</v>
      </c>
      <c r="E390" t="s">
        <v>1703</v>
      </c>
      <c r="F390" t="s">
        <v>1750</v>
      </c>
      <c r="H390" t="str">
        <f>INDEX('Vensim Variables'!$B:$B,MATCH(EPS!$B390,'Vensim Variables'!$A:$A,0))</f>
        <v>g pollutant</v>
      </c>
      <c r="I390" t="str">
        <f t="shared" si="12"/>
        <v>BC</v>
      </c>
      <c r="J390">
        <f>INDEX(NoSettings!$C:$C,MATCH(EPS!$A390,NoSettings!$A:$A,0))</f>
        <v>22785.8</v>
      </c>
      <c r="K390" s="109">
        <f>INDEX(GWP!$C$2:$C$13,MATCH(EPS!I390,GWP!$B$2:$B$13,0))</f>
        <v>345</v>
      </c>
      <c r="L390" s="5">
        <f t="shared" si="13"/>
        <v>7.8611009999999994E-6</v>
      </c>
    </row>
    <row r="391" spans="1:12">
      <c r="A391" t="s">
        <v>409</v>
      </c>
      <c r="B391" t="s">
        <v>1</v>
      </c>
      <c r="C391" t="s">
        <v>1716</v>
      </c>
      <c r="D391" t="s">
        <v>1711</v>
      </c>
      <c r="E391" t="s">
        <v>1703</v>
      </c>
      <c r="F391" t="s">
        <v>1751</v>
      </c>
      <c r="H391" t="str">
        <f>INDEX('Vensim Variables'!$B:$B,MATCH(EPS!$B391,'Vensim Variables'!$A:$A,0))</f>
        <v>g pollutant</v>
      </c>
      <c r="I391" t="str">
        <f t="shared" si="12"/>
        <v>BC</v>
      </c>
      <c r="J391">
        <f>INDEX(NoSettings!$C:$C,MATCH(EPS!$A391,NoSettings!$A:$A,0))</f>
        <v>0</v>
      </c>
      <c r="K391" s="109">
        <f>INDEX(GWP!$C$2:$C$13,MATCH(EPS!I391,GWP!$B$2:$B$13,0))</f>
        <v>345</v>
      </c>
      <c r="L391" s="5">
        <f t="shared" si="13"/>
        <v>0</v>
      </c>
    </row>
    <row r="392" spans="1:12">
      <c r="A392" t="s">
        <v>410</v>
      </c>
      <c r="B392" t="s">
        <v>1</v>
      </c>
      <c r="C392" t="s">
        <v>1716</v>
      </c>
      <c r="D392" t="s">
        <v>1711</v>
      </c>
      <c r="E392" t="s">
        <v>1704</v>
      </c>
      <c r="F392" t="s">
        <v>1742</v>
      </c>
      <c r="H392" t="str">
        <f>INDEX('Vensim Variables'!$B:$B,MATCH(EPS!$B392,'Vensim Variables'!$A:$A,0))</f>
        <v>g pollutant</v>
      </c>
      <c r="I392" t="str">
        <f t="shared" si="12"/>
        <v>BC</v>
      </c>
      <c r="J392">
        <f>INDEX(NoSettings!$C:$C,MATCH(EPS!$A392,NoSettings!$A:$A,0))</f>
        <v>0</v>
      </c>
      <c r="K392" s="109">
        <f>INDEX(GWP!$C$2:$C$13,MATCH(EPS!I392,GWP!$B$2:$B$13,0))</f>
        <v>345</v>
      </c>
      <c r="L392" s="5">
        <f t="shared" si="13"/>
        <v>0</v>
      </c>
    </row>
    <row r="393" spans="1:12">
      <c r="A393" t="s">
        <v>411</v>
      </c>
      <c r="B393" t="s">
        <v>1</v>
      </c>
      <c r="C393" t="s">
        <v>1716</v>
      </c>
      <c r="D393" t="s">
        <v>1711</v>
      </c>
      <c r="E393" t="s">
        <v>1704</v>
      </c>
      <c r="F393" t="s">
        <v>1743</v>
      </c>
      <c r="H393" t="str">
        <f>INDEX('Vensim Variables'!$B:$B,MATCH(EPS!$B393,'Vensim Variables'!$A:$A,0))</f>
        <v>g pollutant</v>
      </c>
      <c r="I393" t="str">
        <f t="shared" si="12"/>
        <v>BC</v>
      </c>
      <c r="J393">
        <f>INDEX(NoSettings!$C:$C,MATCH(EPS!$A393,NoSettings!$A:$A,0))</f>
        <v>3874050</v>
      </c>
      <c r="K393" s="109">
        <f>INDEX(GWP!$C$2:$C$13,MATCH(EPS!I393,GWP!$B$2:$B$13,0))</f>
        <v>345</v>
      </c>
      <c r="L393" s="5">
        <f t="shared" si="13"/>
        <v>1.3365472500000001E-3</v>
      </c>
    </row>
    <row r="394" spans="1:12">
      <c r="A394" t="s">
        <v>412</v>
      </c>
      <c r="B394" t="s">
        <v>1</v>
      </c>
      <c r="C394" t="s">
        <v>1716</v>
      </c>
      <c r="D394" t="s">
        <v>1711</v>
      </c>
      <c r="E394" t="s">
        <v>1704</v>
      </c>
      <c r="F394" t="s">
        <v>1744</v>
      </c>
      <c r="H394" t="str">
        <f>INDEX('Vensim Variables'!$B:$B,MATCH(EPS!$B394,'Vensim Variables'!$A:$A,0))</f>
        <v>g pollutant</v>
      </c>
      <c r="I394" t="str">
        <f t="shared" si="12"/>
        <v>BC</v>
      </c>
      <c r="J394">
        <f>INDEX(NoSettings!$C:$C,MATCH(EPS!$A394,NoSettings!$A:$A,0))</f>
        <v>0</v>
      </c>
      <c r="K394" s="109">
        <f>INDEX(GWP!$C$2:$C$13,MATCH(EPS!I394,GWP!$B$2:$B$13,0))</f>
        <v>345</v>
      </c>
      <c r="L394" s="5">
        <f t="shared" si="13"/>
        <v>0</v>
      </c>
    </row>
    <row r="395" spans="1:12">
      <c r="A395" t="s">
        <v>413</v>
      </c>
      <c r="B395" t="s">
        <v>1</v>
      </c>
      <c r="C395" t="s">
        <v>1716</v>
      </c>
      <c r="D395" t="s">
        <v>1711</v>
      </c>
      <c r="E395" t="s">
        <v>1704</v>
      </c>
      <c r="F395" t="s">
        <v>1745</v>
      </c>
      <c r="H395" t="str">
        <f>INDEX('Vensim Variables'!$B:$B,MATCH(EPS!$B395,'Vensim Variables'!$A:$A,0))</f>
        <v>g pollutant</v>
      </c>
      <c r="I395" t="str">
        <f t="shared" si="12"/>
        <v>BC</v>
      </c>
      <c r="J395">
        <f>INDEX(NoSettings!$C:$C,MATCH(EPS!$A395,NoSettings!$A:$A,0))</f>
        <v>24764900000</v>
      </c>
      <c r="K395" s="109">
        <f>INDEX(GWP!$C$2:$C$13,MATCH(EPS!I395,GWP!$B$2:$B$13,0))</f>
        <v>345</v>
      </c>
      <c r="L395" s="5">
        <f t="shared" si="13"/>
        <v>8.5438904999999998</v>
      </c>
    </row>
    <row r="396" spans="1:12">
      <c r="A396" t="s">
        <v>414</v>
      </c>
      <c r="B396" t="s">
        <v>1</v>
      </c>
      <c r="C396" t="s">
        <v>1716</v>
      </c>
      <c r="D396" t="s">
        <v>1711</v>
      </c>
      <c r="E396" t="s">
        <v>1704</v>
      </c>
      <c r="F396" t="s">
        <v>1746</v>
      </c>
      <c r="H396" t="str">
        <f>INDEX('Vensim Variables'!$B:$B,MATCH(EPS!$B396,'Vensim Variables'!$A:$A,0))</f>
        <v>g pollutant</v>
      </c>
      <c r="I396" t="str">
        <f t="shared" si="12"/>
        <v>BC</v>
      </c>
      <c r="J396">
        <f>INDEX(NoSettings!$C:$C,MATCH(EPS!$A396,NoSettings!$A:$A,0))</f>
        <v>0</v>
      </c>
      <c r="K396" s="109">
        <f>INDEX(GWP!$C$2:$C$13,MATCH(EPS!I396,GWP!$B$2:$B$13,0))</f>
        <v>345</v>
      </c>
      <c r="L396" s="5">
        <f t="shared" si="13"/>
        <v>0</v>
      </c>
    </row>
    <row r="397" spans="1:12">
      <c r="A397" t="s">
        <v>415</v>
      </c>
      <c r="B397" t="s">
        <v>1</v>
      </c>
      <c r="C397" t="s">
        <v>1716</v>
      </c>
      <c r="D397" t="s">
        <v>1711</v>
      </c>
      <c r="E397" t="s">
        <v>1704</v>
      </c>
      <c r="F397" t="s">
        <v>1747</v>
      </c>
      <c r="H397" t="str">
        <f>INDEX('Vensim Variables'!$B:$B,MATCH(EPS!$B397,'Vensim Variables'!$A:$A,0))</f>
        <v>g pollutant</v>
      </c>
      <c r="I397" t="str">
        <f t="shared" si="12"/>
        <v>BC</v>
      </c>
      <c r="J397">
        <f>INDEX(NoSettings!$C:$C,MATCH(EPS!$A397,NoSettings!$A:$A,0))</f>
        <v>2015800000</v>
      </c>
      <c r="K397" s="109">
        <f>INDEX(GWP!$C$2:$C$13,MATCH(EPS!I397,GWP!$B$2:$B$13,0))</f>
        <v>345</v>
      </c>
      <c r="L397" s="5">
        <f t="shared" si="13"/>
        <v>0.69545100000000004</v>
      </c>
    </row>
    <row r="398" spans="1:12">
      <c r="A398" t="s">
        <v>416</v>
      </c>
      <c r="B398" t="s">
        <v>1</v>
      </c>
      <c r="C398" t="s">
        <v>1716</v>
      </c>
      <c r="D398" t="s">
        <v>1711</v>
      </c>
      <c r="E398" t="s">
        <v>1704</v>
      </c>
      <c r="F398" t="s">
        <v>1748</v>
      </c>
      <c r="H398" t="str">
        <f>INDEX('Vensim Variables'!$B:$B,MATCH(EPS!$B398,'Vensim Variables'!$A:$A,0))</f>
        <v>g pollutant</v>
      </c>
      <c r="I398" t="str">
        <f t="shared" si="12"/>
        <v>BC</v>
      </c>
      <c r="J398">
        <f>INDEX(NoSettings!$C:$C,MATCH(EPS!$A398,NoSettings!$A:$A,0))</f>
        <v>0</v>
      </c>
      <c r="K398" s="109">
        <f>INDEX(GWP!$C$2:$C$13,MATCH(EPS!I398,GWP!$B$2:$B$13,0))</f>
        <v>345</v>
      </c>
      <c r="L398" s="5">
        <f t="shared" si="13"/>
        <v>0</v>
      </c>
    </row>
    <row r="399" spans="1:12">
      <c r="A399" t="s">
        <v>417</v>
      </c>
      <c r="B399" t="s">
        <v>1</v>
      </c>
      <c r="C399" t="s">
        <v>1716</v>
      </c>
      <c r="D399" t="s">
        <v>1711</v>
      </c>
      <c r="E399" t="s">
        <v>1704</v>
      </c>
      <c r="F399" t="s">
        <v>1749</v>
      </c>
      <c r="H399" t="str">
        <f>INDEX('Vensim Variables'!$B:$B,MATCH(EPS!$B399,'Vensim Variables'!$A:$A,0))</f>
        <v>g pollutant</v>
      </c>
      <c r="I399" t="str">
        <f t="shared" si="12"/>
        <v>BC</v>
      </c>
      <c r="J399">
        <f>INDEX(NoSettings!$C:$C,MATCH(EPS!$A399,NoSettings!$A:$A,0))</f>
        <v>0</v>
      </c>
      <c r="K399" s="109">
        <f>INDEX(GWP!$C$2:$C$13,MATCH(EPS!I399,GWP!$B$2:$B$13,0))</f>
        <v>345</v>
      </c>
      <c r="L399" s="5">
        <f t="shared" si="13"/>
        <v>0</v>
      </c>
    </row>
    <row r="400" spans="1:12">
      <c r="A400" t="s">
        <v>418</v>
      </c>
      <c r="B400" t="s">
        <v>1</v>
      </c>
      <c r="C400" t="s">
        <v>1716</v>
      </c>
      <c r="D400" t="s">
        <v>1711</v>
      </c>
      <c r="E400" t="s">
        <v>1704</v>
      </c>
      <c r="F400" t="s">
        <v>1750</v>
      </c>
      <c r="H400" t="str">
        <f>INDEX('Vensim Variables'!$B:$B,MATCH(EPS!$B400,'Vensim Variables'!$A:$A,0))</f>
        <v>g pollutant</v>
      </c>
      <c r="I400" t="str">
        <f t="shared" si="12"/>
        <v>BC</v>
      </c>
      <c r="J400">
        <f>INDEX(NoSettings!$C:$C,MATCH(EPS!$A400,NoSettings!$A:$A,0))</f>
        <v>75320.2</v>
      </c>
      <c r="K400" s="109">
        <f>INDEX(GWP!$C$2:$C$13,MATCH(EPS!I400,GWP!$B$2:$B$13,0))</f>
        <v>345</v>
      </c>
      <c r="L400" s="5">
        <f t="shared" si="13"/>
        <v>2.5985468999999999E-5</v>
      </c>
    </row>
    <row r="401" spans="1:12">
      <c r="A401" t="s">
        <v>419</v>
      </c>
      <c r="B401" t="s">
        <v>1</v>
      </c>
      <c r="C401" t="s">
        <v>1716</v>
      </c>
      <c r="D401" t="s">
        <v>1711</v>
      </c>
      <c r="E401" t="s">
        <v>1704</v>
      </c>
      <c r="F401" t="s">
        <v>1751</v>
      </c>
      <c r="H401" t="str">
        <f>INDEX('Vensim Variables'!$B:$B,MATCH(EPS!$B401,'Vensim Variables'!$A:$A,0))</f>
        <v>g pollutant</v>
      </c>
      <c r="I401" t="str">
        <f t="shared" si="12"/>
        <v>BC</v>
      </c>
      <c r="J401">
        <f>INDEX(NoSettings!$C:$C,MATCH(EPS!$A401,NoSettings!$A:$A,0))</f>
        <v>0</v>
      </c>
      <c r="K401" s="109">
        <f>INDEX(GWP!$C$2:$C$13,MATCH(EPS!I401,GWP!$B$2:$B$13,0))</f>
        <v>345</v>
      </c>
      <c r="L401" s="5">
        <f t="shared" si="13"/>
        <v>0</v>
      </c>
    </row>
    <row r="402" spans="1:12">
      <c r="A402" t="s">
        <v>420</v>
      </c>
      <c r="B402" t="s">
        <v>1</v>
      </c>
      <c r="C402" t="s">
        <v>1716</v>
      </c>
      <c r="D402" t="s">
        <v>1712</v>
      </c>
      <c r="E402" t="s">
        <v>1703</v>
      </c>
      <c r="F402" t="s">
        <v>1742</v>
      </c>
      <c r="H402" t="str">
        <f>INDEX('Vensim Variables'!$B:$B,MATCH(EPS!$B402,'Vensim Variables'!$A:$A,0))</f>
        <v>g pollutant</v>
      </c>
      <c r="I402" t="str">
        <f t="shared" si="12"/>
        <v>OC</v>
      </c>
      <c r="J402">
        <f>INDEX(NoSettings!$C:$C,MATCH(EPS!$A402,NoSettings!$A:$A,0))</f>
        <v>0</v>
      </c>
      <c r="K402" s="109">
        <f>INDEX(GWP!$C$2:$C$13,MATCH(EPS!I402,GWP!$B$2:$B$13,0))</f>
        <v>-46</v>
      </c>
      <c r="L402" s="5">
        <f t="shared" si="13"/>
        <v>0</v>
      </c>
    </row>
    <row r="403" spans="1:12">
      <c r="A403" t="s">
        <v>421</v>
      </c>
      <c r="B403" t="s">
        <v>1</v>
      </c>
      <c r="C403" t="s">
        <v>1716</v>
      </c>
      <c r="D403" t="s">
        <v>1712</v>
      </c>
      <c r="E403" t="s">
        <v>1703</v>
      </c>
      <c r="F403" t="s">
        <v>1743</v>
      </c>
      <c r="H403" t="str">
        <f>INDEX('Vensim Variables'!$B:$B,MATCH(EPS!$B403,'Vensim Variables'!$A:$A,0))</f>
        <v>g pollutant</v>
      </c>
      <c r="I403" t="str">
        <f t="shared" si="12"/>
        <v>OC</v>
      </c>
      <c r="J403">
        <f>INDEX(NoSettings!$C:$C,MATCH(EPS!$A403,NoSettings!$A:$A,0))</f>
        <v>4576750</v>
      </c>
      <c r="K403" s="109">
        <f>INDEX(GWP!$C$2:$C$13,MATCH(EPS!I403,GWP!$B$2:$B$13,0))</f>
        <v>-46</v>
      </c>
      <c r="L403" s="5">
        <f t="shared" si="13"/>
        <v>-2.1053050000000001E-4</v>
      </c>
    </row>
    <row r="404" spans="1:12">
      <c r="A404" t="s">
        <v>422</v>
      </c>
      <c r="B404" t="s">
        <v>1</v>
      </c>
      <c r="C404" t="s">
        <v>1716</v>
      </c>
      <c r="D404" t="s">
        <v>1712</v>
      </c>
      <c r="E404" t="s">
        <v>1703</v>
      </c>
      <c r="F404" t="s">
        <v>1744</v>
      </c>
      <c r="H404" t="str">
        <f>INDEX('Vensim Variables'!$B:$B,MATCH(EPS!$B404,'Vensim Variables'!$A:$A,0))</f>
        <v>g pollutant</v>
      </c>
      <c r="I404" t="str">
        <f t="shared" si="12"/>
        <v>OC</v>
      </c>
      <c r="J404">
        <f>INDEX(NoSettings!$C:$C,MATCH(EPS!$A404,NoSettings!$A:$A,0))</f>
        <v>11505700</v>
      </c>
      <c r="K404" s="109">
        <f>INDEX(GWP!$C$2:$C$13,MATCH(EPS!I404,GWP!$B$2:$B$13,0))</f>
        <v>-46</v>
      </c>
      <c r="L404" s="5">
        <f t="shared" si="13"/>
        <v>-5.2926220000000003E-4</v>
      </c>
    </row>
    <row r="405" spans="1:12">
      <c r="A405" t="s">
        <v>423</v>
      </c>
      <c r="B405" t="s">
        <v>1</v>
      </c>
      <c r="C405" t="s">
        <v>1716</v>
      </c>
      <c r="D405" t="s">
        <v>1712</v>
      </c>
      <c r="E405" t="s">
        <v>1703</v>
      </c>
      <c r="F405" t="s">
        <v>1745</v>
      </c>
      <c r="H405" t="str">
        <f>INDEX('Vensim Variables'!$B:$B,MATCH(EPS!$B405,'Vensim Variables'!$A:$A,0))</f>
        <v>g pollutant</v>
      </c>
      <c r="I405" t="str">
        <f t="shared" si="12"/>
        <v>OC</v>
      </c>
      <c r="J405">
        <f>INDEX(NoSettings!$C:$C,MATCH(EPS!$A405,NoSettings!$A:$A,0))</f>
        <v>243038000</v>
      </c>
      <c r="K405" s="109">
        <f>INDEX(GWP!$C$2:$C$13,MATCH(EPS!I405,GWP!$B$2:$B$13,0))</f>
        <v>-46</v>
      </c>
      <c r="L405" s="5">
        <f t="shared" si="13"/>
        <v>-1.1179748E-2</v>
      </c>
    </row>
    <row r="406" spans="1:12">
      <c r="A406" t="s">
        <v>424</v>
      </c>
      <c r="B406" t="s">
        <v>1</v>
      </c>
      <c r="C406" t="s">
        <v>1716</v>
      </c>
      <c r="D406" t="s">
        <v>1712</v>
      </c>
      <c r="E406" t="s">
        <v>1703</v>
      </c>
      <c r="F406" t="s">
        <v>1746</v>
      </c>
      <c r="H406" t="str">
        <f>INDEX('Vensim Variables'!$B:$B,MATCH(EPS!$B406,'Vensim Variables'!$A:$A,0))</f>
        <v>g pollutant</v>
      </c>
      <c r="I406" t="str">
        <f t="shared" si="12"/>
        <v>OC</v>
      </c>
      <c r="J406">
        <f>INDEX(NoSettings!$C:$C,MATCH(EPS!$A406,NoSettings!$A:$A,0))</f>
        <v>622234</v>
      </c>
      <c r="K406" s="109">
        <f>INDEX(GWP!$C$2:$C$13,MATCH(EPS!I406,GWP!$B$2:$B$13,0))</f>
        <v>-46</v>
      </c>
      <c r="L406" s="5">
        <f t="shared" si="13"/>
        <v>-2.8622764000000001E-5</v>
      </c>
    </row>
    <row r="407" spans="1:12">
      <c r="A407" t="s">
        <v>425</v>
      </c>
      <c r="B407" t="s">
        <v>1</v>
      </c>
      <c r="C407" t="s">
        <v>1716</v>
      </c>
      <c r="D407" t="s">
        <v>1712</v>
      </c>
      <c r="E407" t="s">
        <v>1703</v>
      </c>
      <c r="F407" t="s">
        <v>1747</v>
      </c>
      <c r="H407" t="str">
        <f>INDEX('Vensim Variables'!$B:$B,MATCH(EPS!$B407,'Vensim Variables'!$A:$A,0))</f>
        <v>g pollutant</v>
      </c>
      <c r="I407" t="str">
        <f t="shared" si="12"/>
        <v>OC</v>
      </c>
      <c r="J407">
        <f>INDEX(NoSettings!$C:$C,MATCH(EPS!$A407,NoSettings!$A:$A,0))</f>
        <v>19782800</v>
      </c>
      <c r="K407" s="109">
        <f>INDEX(GWP!$C$2:$C$13,MATCH(EPS!I407,GWP!$B$2:$B$13,0))</f>
        <v>-46</v>
      </c>
      <c r="L407" s="5">
        <f t="shared" si="13"/>
        <v>-9.1000879999999997E-4</v>
      </c>
    </row>
    <row r="408" spans="1:12">
      <c r="A408" t="s">
        <v>426</v>
      </c>
      <c r="B408" t="s">
        <v>1</v>
      </c>
      <c r="C408" t="s">
        <v>1716</v>
      </c>
      <c r="D408" t="s">
        <v>1712</v>
      </c>
      <c r="E408" t="s">
        <v>1703</v>
      </c>
      <c r="F408" t="s">
        <v>1748</v>
      </c>
      <c r="H408" t="str">
        <f>INDEX('Vensim Variables'!$B:$B,MATCH(EPS!$B408,'Vensim Variables'!$A:$A,0))</f>
        <v>g pollutant</v>
      </c>
      <c r="I408" t="str">
        <f t="shared" si="12"/>
        <v>OC</v>
      </c>
      <c r="J408">
        <f>INDEX(NoSettings!$C:$C,MATCH(EPS!$A408,NoSettings!$A:$A,0))</f>
        <v>0</v>
      </c>
      <c r="K408" s="109">
        <f>INDEX(GWP!$C$2:$C$13,MATCH(EPS!I408,GWP!$B$2:$B$13,0))</f>
        <v>-46</v>
      </c>
      <c r="L408" s="5">
        <f t="shared" si="13"/>
        <v>0</v>
      </c>
    </row>
    <row r="409" spans="1:12">
      <c r="A409" t="s">
        <v>427</v>
      </c>
      <c r="B409" t="s">
        <v>1</v>
      </c>
      <c r="C409" t="s">
        <v>1716</v>
      </c>
      <c r="D409" t="s">
        <v>1712</v>
      </c>
      <c r="E409" t="s">
        <v>1703</v>
      </c>
      <c r="F409" t="s">
        <v>1749</v>
      </c>
      <c r="H409" t="str">
        <f>INDEX('Vensim Variables'!$B:$B,MATCH(EPS!$B409,'Vensim Variables'!$A:$A,0))</f>
        <v>g pollutant</v>
      </c>
      <c r="I409" t="str">
        <f t="shared" si="12"/>
        <v>OC</v>
      </c>
      <c r="J409">
        <f>INDEX(NoSettings!$C:$C,MATCH(EPS!$A409,NoSettings!$A:$A,0))</f>
        <v>0</v>
      </c>
      <c r="K409" s="109">
        <f>INDEX(GWP!$C$2:$C$13,MATCH(EPS!I409,GWP!$B$2:$B$13,0))</f>
        <v>-46</v>
      </c>
      <c r="L409" s="5">
        <f t="shared" si="13"/>
        <v>0</v>
      </c>
    </row>
    <row r="410" spans="1:12">
      <c r="A410" t="s">
        <v>428</v>
      </c>
      <c r="B410" t="s">
        <v>1</v>
      </c>
      <c r="C410" t="s">
        <v>1716</v>
      </c>
      <c r="D410" t="s">
        <v>1712</v>
      </c>
      <c r="E410" t="s">
        <v>1703</v>
      </c>
      <c r="F410" t="s">
        <v>1750</v>
      </c>
      <c r="H410" t="str">
        <f>INDEX('Vensim Variables'!$B:$B,MATCH(EPS!$B410,'Vensim Variables'!$A:$A,0))</f>
        <v>g pollutant</v>
      </c>
      <c r="I410" t="str">
        <f t="shared" si="12"/>
        <v>OC</v>
      </c>
      <c r="J410">
        <f>INDEX(NoSettings!$C:$C,MATCH(EPS!$A410,NoSettings!$A:$A,0))</f>
        <v>42153.7</v>
      </c>
      <c r="K410" s="109">
        <f>INDEX(GWP!$C$2:$C$13,MATCH(EPS!I410,GWP!$B$2:$B$13,0))</f>
        <v>-46</v>
      </c>
      <c r="L410" s="5">
        <f t="shared" si="13"/>
        <v>-1.9390702000000001E-6</v>
      </c>
    </row>
    <row r="411" spans="1:12">
      <c r="A411" t="s">
        <v>429</v>
      </c>
      <c r="B411" t="s">
        <v>1</v>
      </c>
      <c r="C411" t="s">
        <v>1716</v>
      </c>
      <c r="D411" t="s">
        <v>1712</v>
      </c>
      <c r="E411" t="s">
        <v>1703</v>
      </c>
      <c r="F411" t="s">
        <v>1751</v>
      </c>
      <c r="H411" t="str">
        <f>INDEX('Vensim Variables'!$B:$B,MATCH(EPS!$B411,'Vensim Variables'!$A:$A,0))</f>
        <v>g pollutant</v>
      </c>
      <c r="I411" t="str">
        <f t="shared" si="12"/>
        <v>OC</v>
      </c>
      <c r="J411">
        <f>INDEX(NoSettings!$C:$C,MATCH(EPS!$A411,NoSettings!$A:$A,0))</f>
        <v>0</v>
      </c>
      <c r="K411" s="109">
        <f>INDEX(GWP!$C$2:$C$13,MATCH(EPS!I411,GWP!$B$2:$B$13,0))</f>
        <v>-46</v>
      </c>
      <c r="L411" s="5">
        <f t="shared" si="13"/>
        <v>0</v>
      </c>
    </row>
    <row r="412" spans="1:12">
      <c r="A412" t="s">
        <v>430</v>
      </c>
      <c r="B412" t="s">
        <v>1</v>
      </c>
      <c r="C412" t="s">
        <v>1716</v>
      </c>
      <c r="D412" t="s">
        <v>1712</v>
      </c>
      <c r="E412" t="s">
        <v>1704</v>
      </c>
      <c r="F412" t="s">
        <v>1742</v>
      </c>
      <c r="H412" t="str">
        <f>INDEX('Vensim Variables'!$B:$B,MATCH(EPS!$B412,'Vensim Variables'!$A:$A,0))</f>
        <v>g pollutant</v>
      </c>
      <c r="I412" t="str">
        <f t="shared" si="12"/>
        <v>OC</v>
      </c>
      <c r="J412">
        <f>INDEX(NoSettings!$C:$C,MATCH(EPS!$A412,NoSettings!$A:$A,0))</f>
        <v>0</v>
      </c>
      <c r="K412" s="109">
        <f>INDEX(GWP!$C$2:$C$13,MATCH(EPS!I412,GWP!$B$2:$B$13,0))</f>
        <v>-46</v>
      </c>
      <c r="L412" s="5">
        <f t="shared" si="13"/>
        <v>0</v>
      </c>
    </row>
    <row r="413" spans="1:12">
      <c r="A413" t="s">
        <v>431</v>
      </c>
      <c r="B413" t="s">
        <v>1</v>
      </c>
      <c r="C413" t="s">
        <v>1716</v>
      </c>
      <c r="D413" t="s">
        <v>1712</v>
      </c>
      <c r="E413" t="s">
        <v>1704</v>
      </c>
      <c r="F413" t="s">
        <v>1743</v>
      </c>
      <c r="H413" t="str">
        <f>INDEX('Vensim Variables'!$B:$B,MATCH(EPS!$B413,'Vensim Variables'!$A:$A,0))</f>
        <v>g pollutant</v>
      </c>
      <c r="I413" t="str">
        <f t="shared" si="12"/>
        <v>OC</v>
      </c>
      <c r="J413">
        <f>INDEX(NoSettings!$C:$C,MATCH(EPS!$A413,NoSettings!$A:$A,0))</f>
        <v>7043730</v>
      </c>
      <c r="K413" s="109">
        <f>INDEX(GWP!$C$2:$C$13,MATCH(EPS!I413,GWP!$B$2:$B$13,0))</f>
        <v>-46</v>
      </c>
      <c r="L413" s="5">
        <f t="shared" si="13"/>
        <v>-3.2401157999999998E-4</v>
      </c>
    </row>
    <row r="414" spans="1:12">
      <c r="A414" t="s">
        <v>432</v>
      </c>
      <c r="B414" t="s">
        <v>1</v>
      </c>
      <c r="C414" t="s">
        <v>1716</v>
      </c>
      <c r="D414" t="s">
        <v>1712</v>
      </c>
      <c r="E414" t="s">
        <v>1704</v>
      </c>
      <c r="F414" t="s">
        <v>1744</v>
      </c>
      <c r="H414" t="str">
        <f>INDEX('Vensim Variables'!$B:$B,MATCH(EPS!$B414,'Vensim Variables'!$A:$A,0))</f>
        <v>g pollutant</v>
      </c>
      <c r="I414" t="str">
        <f t="shared" si="12"/>
        <v>OC</v>
      </c>
      <c r="J414">
        <f>INDEX(NoSettings!$C:$C,MATCH(EPS!$A414,NoSettings!$A:$A,0))</f>
        <v>0</v>
      </c>
      <c r="K414" s="109">
        <f>INDEX(GWP!$C$2:$C$13,MATCH(EPS!I414,GWP!$B$2:$B$13,0))</f>
        <v>-46</v>
      </c>
      <c r="L414" s="5">
        <f t="shared" si="13"/>
        <v>0</v>
      </c>
    </row>
    <row r="415" spans="1:12">
      <c r="A415" t="s">
        <v>433</v>
      </c>
      <c r="B415" t="s">
        <v>1</v>
      </c>
      <c r="C415" t="s">
        <v>1716</v>
      </c>
      <c r="D415" t="s">
        <v>1712</v>
      </c>
      <c r="E415" t="s">
        <v>1704</v>
      </c>
      <c r="F415" t="s">
        <v>1745</v>
      </c>
      <c r="H415" t="str">
        <f>INDEX('Vensim Variables'!$B:$B,MATCH(EPS!$B415,'Vensim Variables'!$A:$A,0))</f>
        <v>g pollutant</v>
      </c>
      <c r="I415" t="str">
        <f t="shared" si="12"/>
        <v>OC</v>
      </c>
      <c r="J415">
        <f>INDEX(NoSettings!$C:$C,MATCH(EPS!$A415,NoSettings!$A:$A,0))</f>
        <v>13491300000</v>
      </c>
      <c r="K415" s="109">
        <f>INDEX(GWP!$C$2:$C$13,MATCH(EPS!I415,GWP!$B$2:$B$13,0))</f>
        <v>-46</v>
      </c>
      <c r="L415" s="5">
        <f t="shared" si="13"/>
        <v>-0.62059980000000003</v>
      </c>
    </row>
    <row r="416" spans="1:12">
      <c r="A416" t="s">
        <v>434</v>
      </c>
      <c r="B416" t="s">
        <v>1</v>
      </c>
      <c r="C416" t="s">
        <v>1716</v>
      </c>
      <c r="D416" t="s">
        <v>1712</v>
      </c>
      <c r="E416" t="s">
        <v>1704</v>
      </c>
      <c r="F416" t="s">
        <v>1746</v>
      </c>
      <c r="H416" t="str">
        <f>INDEX('Vensim Variables'!$B:$B,MATCH(EPS!$B416,'Vensim Variables'!$A:$A,0))</f>
        <v>g pollutant</v>
      </c>
      <c r="I416" t="str">
        <f t="shared" si="12"/>
        <v>OC</v>
      </c>
      <c r="J416">
        <f>INDEX(NoSettings!$C:$C,MATCH(EPS!$A416,NoSettings!$A:$A,0))</f>
        <v>0</v>
      </c>
      <c r="K416" s="109">
        <f>INDEX(GWP!$C$2:$C$13,MATCH(EPS!I416,GWP!$B$2:$B$13,0))</f>
        <v>-46</v>
      </c>
      <c r="L416" s="5">
        <f t="shared" si="13"/>
        <v>0</v>
      </c>
    </row>
    <row r="417" spans="1:12">
      <c r="A417" t="s">
        <v>435</v>
      </c>
      <c r="B417" t="s">
        <v>1</v>
      </c>
      <c r="C417" t="s">
        <v>1716</v>
      </c>
      <c r="D417" t="s">
        <v>1712</v>
      </c>
      <c r="E417" t="s">
        <v>1704</v>
      </c>
      <c r="F417" t="s">
        <v>1747</v>
      </c>
      <c r="H417" t="str">
        <f>INDEX('Vensim Variables'!$B:$B,MATCH(EPS!$B417,'Vensim Variables'!$A:$A,0))</f>
        <v>g pollutant</v>
      </c>
      <c r="I417" t="str">
        <f t="shared" si="12"/>
        <v>OC</v>
      </c>
      <c r="J417">
        <f>INDEX(NoSettings!$C:$C,MATCH(EPS!$A417,NoSettings!$A:$A,0))</f>
        <v>1098150000</v>
      </c>
      <c r="K417" s="109">
        <f>INDEX(GWP!$C$2:$C$13,MATCH(EPS!I417,GWP!$B$2:$B$13,0))</f>
        <v>-46</v>
      </c>
      <c r="L417" s="5">
        <f t="shared" si="13"/>
        <v>-5.0514900000000001E-2</v>
      </c>
    </row>
    <row r="418" spans="1:12">
      <c r="A418" t="s">
        <v>436</v>
      </c>
      <c r="B418" t="s">
        <v>1</v>
      </c>
      <c r="C418" t="s">
        <v>1716</v>
      </c>
      <c r="D418" t="s">
        <v>1712</v>
      </c>
      <c r="E418" t="s">
        <v>1704</v>
      </c>
      <c r="F418" t="s">
        <v>1748</v>
      </c>
      <c r="H418" t="str">
        <f>INDEX('Vensim Variables'!$B:$B,MATCH(EPS!$B418,'Vensim Variables'!$A:$A,0))</f>
        <v>g pollutant</v>
      </c>
      <c r="I418" t="str">
        <f t="shared" si="12"/>
        <v>OC</v>
      </c>
      <c r="J418">
        <f>INDEX(NoSettings!$C:$C,MATCH(EPS!$A418,NoSettings!$A:$A,0))</f>
        <v>0</v>
      </c>
      <c r="K418" s="109">
        <f>INDEX(GWP!$C$2:$C$13,MATCH(EPS!I418,GWP!$B$2:$B$13,0))</f>
        <v>-46</v>
      </c>
      <c r="L418" s="5">
        <f t="shared" si="13"/>
        <v>0</v>
      </c>
    </row>
    <row r="419" spans="1:12">
      <c r="A419" t="s">
        <v>437</v>
      </c>
      <c r="B419" t="s">
        <v>1</v>
      </c>
      <c r="C419" t="s">
        <v>1716</v>
      </c>
      <c r="D419" t="s">
        <v>1712</v>
      </c>
      <c r="E419" t="s">
        <v>1704</v>
      </c>
      <c r="F419" t="s">
        <v>1749</v>
      </c>
      <c r="H419" t="str">
        <f>INDEX('Vensim Variables'!$B:$B,MATCH(EPS!$B419,'Vensim Variables'!$A:$A,0))</f>
        <v>g pollutant</v>
      </c>
      <c r="I419" t="str">
        <f t="shared" si="12"/>
        <v>OC</v>
      </c>
      <c r="J419">
        <f>INDEX(NoSettings!$C:$C,MATCH(EPS!$A419,NoSettings!$A:$A,0))</f>
        <v>0</v>
      </c>
      <c r="K419" s="109">
        <f>INDEX(GWP!$C$2:$C$13,MATCH(EPS!I419,GWP!$B$2:$B$13,0))</f>
        <v>-46</v>
      </c>
      <c r="L419" s="5">
        <f t="shared" si="13"/>
        <v>0</v>
      </c>
    </row>
    <row r="420" spans="1:12">
      <c r="A420" t="s">
        <v>438</v>
      </c>
      <c r="B420" t="s">
        <v>1</v>
      </c>
      <c r="C420" t="s">
        <v>1716</v>
      </c>
      <c r="D420" t="s">
        <v>1712</v>
      </c>
      <c r="E420" t="s">
        <v>1704</v>
      </c>
      <c r="F420" t="s">
        <v>1750</v>
      </c>
      <c r="H420" t="str">
        <f>INDEX('Vensim Variables'!$B:$B,MATCH(EPS!$B420,'Vensim Variables'!$A:$A,0))</f>
        <v>g pollutant</v>
      </c>
      <c r="I420" t="str">
        <f t="shared" si="12"/>
        <v>OC</v>
      </c>
      <c r="J420">
        <f>INDEX(NoSettings!$C:$C,MATCH(EPS!$A420,NoSettings!$A:$A,0))</f>
        <v>139342</v>
      </c>
      <c r="K420" s="109">
        <f>INDEX(GWP!$C$2:$C$13,MATCH(EPS!I420,GWP!$B$2:$B$13,0))</f>
        <v>-46</v>
      </c>
      <c r="L420" s="5">
        <f t="shared" si="13"/>
        <v>-6.4097319999999998E-6</v>
      </c>
    </row>
    <row r="421" spans="1:12">
      <c r="A421" t="s">
        <v>439</v>
      </c>
      <c r="B421" t="s">
        <v>1</v>
      </c>
      <c r="C421" t="s">
        <v>1716</v>
      </c>
      <c r="D421" t="s">
        <v>1712</v>
      </c>
      <c r="E421" t="s">
        <v>1704</v>
      </c>
      <c r="F421" t="s">
        <v>1751</v>
      </c>
      <c r="H421" t="str">
        <f>INDEX('Vensim Variables'!$B:$B,MATCH(EPS!$B421,'Vensim Variables'!$A:$A,0))</f>
        <v>g pollutant</v>
      </c>
      <c r="I421" t="str">
        <f t="shared" si="12"/>
        <v>OC</v>
      </c>
      <c r="J421">
        <f>INDEX(NoSettings!$C:$C,MATCH(EPS!$A421,NoSettings!$A:$A,0))</f>
        <v>0</v>
      </c>
      <c r="K421" s="109">
        <f>INDEX(GWP!$C$2:$C$13,MATCH(EPS!I421,GWP!$B$2:$B$13,0))</f>
        <v>-46</v>
      </c>
      <c r="L421" s="5">
        <f t="shared" si="13"/>
        <v>0</v>
      </c>
    </row>
    <row r="422" spans="1:12">
      <c r="A422" t="s">
        <v>440</v>
      </c>
      <c r="B422" t="s">
        <v>1</v>
      </c>
      <c r="C422" t="s">
        <v>1716</v>
      </c>
      <c r="D422" t="s">
        <v>1713</v>
      </c>
      <c r="E422" t="s">
        <v>1703</v>
      </c>
      <c r="F422" t="s">
        <v>1742</v>
      </c>
      <c r="H422" t="str">
        <f>INDEX('Vensim Variables'!$B:$B,MATCH(EPS!$B422,'Vensim Variables'!$A:$A,0))</f>
        <v>g pollutant</v>
      </c>
      <c r="I422" t="str">
        <f t="shared" si="12"/>
        <v>CH4</v>
      </c>
      <c r="J422">
        <f>INDEX(NoSettings!$C:$C,MATCH(EPS!$A422,NoSettings!$A:$A,0))</f>
        <v>0</v>
      </c>
      <c r="K422" s="109">
        <f>INDEX(GWP!$C$2:$C$13,MATCH(EPS!I422,GWP!$B$2:$B$13,0))</f>
        <v>28</v>
      </c>
      <c r="L422" s="5">
        <f t="shared" si="13"/>
        <v>0</v>
      </c>
    </row>
    <row r="423" spans="1:12">
      <c r="A423" t="s">
        <v>441</v>
      </c>
      <c r="B423" t="s">
        <v>1</v>
      </c>
      <c r="C423" t="s">
        <v>1716</v>
      </c>
      <c r="D423" t="s">
        <v>1713</v>
      </c>
      <c r="E423" t="s">
        <v>1703</v>
      </c>
      <c r="F423" t="s">
        <v>1743</v>
      </c>
      <c r="H423" t="str">
        <f>INDEX('Vensim Variables'!$B:$B,MATCH(EPS!$B423,'Vensim Variables'!$A:$A,0))</f>
        <v>g pollutant</v>
      </c>
      <c r="I423" t="str">
        <f t="shared" si="12"/>
        <v>CH4</v>
      </c>
      <c r="J423">
        <f>INDEX(NoSettings!$C:$C,MATCH(EPS!$A423,NoSettings!$A:$A,0))</f>
        <v>11441900</v>
      </c>
      <c r="K423" s="109">
        <f>INDEX(GWP!$C$2:$C$13,MATCH(EPS!I423,GWP!$B$2:$B$13,0))</f>
        <v>28</v>
      </c>
      <c r="L423" s="5">
        <f t="shared" si="13"/>
        <v>3.203732E-4</v>
      </c>
    </row>
    <row r="424" spans="1:12">
      <c r="A424" t="s">
        <v>442</v>
      </c>
      <c r="B424" t="s">
        <v>1</v>
      </c>
      <c r="C424" t="s">
        <v>1716</v>
      </c>
      <c r="D424" t="s">
        <v>1713</v>
      </c>
      <c r="E424" t="s">
        <v>1703</v>
      </c>
      <c r="F424" t="s">
        <v>1744</v>
      </c>
      <c r="H424" t="str">
        <f>INDEX('Vensim Variables'!$B:$B,MATCH(EPS!$B424,'Vensim Variables'!$A:$A,0))</f>
        <v>g pollutant</v>
      </c>
      <c r="I424" t="str">
        <f t="shared" si="12"/>
        <v>CH4</v>
      </c>
      <c r="J424">
        <f>INDEX(NoSettings!$C:$C,MATCH(EPS!$A424,NoSettings!$A:$A,0))</f>
        <v>34482600</v>
      </c>
      <c r="K424" s="109">
        <f>INDEX(GWP!$C$2:$C$13,MATCH(EPS!I424,GWP!$B$2:$B$13,0))</f>
        <v>28</v>
      </c>
      <c r="L424" s="5">
        <f t="shared" si="13"/>
        <v>9.6551280000000002E-4</v>
      </c>
    </row>
    <row r="425" spans="1:12">
      <c r="A425" t="s">
        <v>443</v>
      </c>
      <c r="B425" t="s">
        <v>1</v>
      </c>
      <c r="C425" t="s">
        <v>1716</v>
      </c>
      <c r="D425" t="s">
        <v>1713</v>
      </c>
      <c r="E425" t="s">
        <v>1703</v>
      </c>
      <c r="F425" t="s">
        <v>1745</v>
      </c>
      <c r="H425" t="str">
        <f>INDEX('Vensim Variables'!$B:$B,MATCH(EPS!$B425,'Vensim Variables'!$A:$A,0))</f>
        <v>g pollutant</v>
      </c>
      <c r="I425" t="str">
        <f t="shared" si="12"/>
        <v>CH4</v>
      </c>
      <c r="J425">
        <f>INDEX(NoSettings!$C:$C,MATCH(EPS!$A425,NoSettings!$A:$A,0))</f>
        <v>271147000</v>
      </c>
      <c r="K425" s="109">
        <f>INDEX(GWP!$C$2:$C$13,MATCH(EPS!I425,GWP!$B$2:$B$13,0))</f>
        <v>28</v>
      </c>
      <c r="L425" s="5">
        <f t="shared" si="13"/>
        <v>7.5921160000000003E-3</v>
      </c>
    </row>
    <row r="426" spans="1:12">
      <c r="A426" t="s">
        <v>444</v>
      </c>
      <c r="B426" t="s">
        <v>1</v>
      </c>
      <c r="C426" t="s">
        <v>1716</v>
      </c>
      <c r="D426" t="s">
        <v>1713</v>
      </c>
      <c r="E426" t="s">
        <v>1703</v>
      </c>
      <c r="F426" t="s">
        <v>1746</v>
      </c>
      <c r="H426" t="str">
        <f>INDEX('Vensim Variables'!$B:$B,MATCH(EPS!$B426,'Vensim Variables'!$A:$A,0))</f>
        <v>g pollutant</v>
      </c>
      <c r="I426" t="str">
        <f t="shared" si="12"/>
        <v>CH4</v>
      </c>
      <c r="J426">
        <f>INDEX(NoSettings!$C:$C,MATCH(EPS!$A426,NoSettings!$A:$A,0))</f>
        <v>0</v>
      </c>
      <c r="K426" s="109">
        <f>INDEX(GWP!$C$2:$C$13,MATCH(EPS!I426,GWP!$B$2:$B$13,0))</f>
        <v>28</v>
      </c>
      <c r="L426" s="5">
        <f t="shared" si="13"/>
        <v>0</v>
      </c>
    </row>
    <row r="427" spans="1:12">
      <c r="A427" t="s">
        <v>445</v>
      </c>
      <c r="B427" t="s">
        <v>1</v>
      </c>
      <c r="C427" t="s">
        <v>1716</v>
      </c>
      <c r="D427" t="s">
        <v>1713</v>
      </c>
      <c r="E427" t="s">
        <v>1703</v>
      </c>
      <c r="F427" t="s">
        <v>1747</v>
      </c>
      <c r="H427" t="str">
        <f>INDEX('Vensim Variables'!$B:$B,MATCH(EPS!$B427,'Vensim Variables'!$A:$A,0))</f>
        <v>g pollutant</v>
      </c>
      <c r="I427" t="str">
        <f t="shared" si="12"/>
        <v>CH4</v>
      </c>
      <c r="J427">
        <f>INDEX(NoSettings!$C:$C,MATCH(EPS!$A427,NoSettings!$A:$A,0))</f>
        <v>0</v>
      </c>
      <c r="K427" s="109">
        <f>INDEX(GWP!$C$2:$C$13,MATCH(EPS!I427,GWP!$B$2:$B$13,0))</f>
        <v>28</v>
      </c>
      <c r="L427" s="5">
        <f t="shared" si="13"/>
        <v>0</v>
      </c>
    </row>
    <row r="428" spans="1:12">
      <c r="A428" t="s">
        <v>446</v>
      </c>
      <c r="B428" t="s">
        <v>1</v>
      </c>
      <c r="C428" t="s">
        <v>1716</v>
      </c>
      <c r="D428" t="s">
        <v>1713</v>
      </c>
      <c r="E428" t="s">
        <v>1703</v>
      </c>
      <c r="F428" t="s">
        <v>1748</v>
      </c>
      <c r="H428" t="str">
        <f>INDEX('Vensim Variables'!$B:$B,MATCH(EPS!$B428,'Vensim Variables'!$A:$A,0))</f>
        <v>g pollutant</v>
      </c>
      <c r="I428" t="str">
        <f t="shared" si="12"/>
        <v>CH4</v>
      </c>
      <c r="J428">
        <f>INDEX(NoSettings!$C:$C,MATCH(EPS!$A428,NoSettings!$A:$A,0))</f>
        <v>0</v>
      </c>
      <c r="K428" s="109">
        <f>INDEX(GWP!$C$2:$C$13,MATCH(EPS!I428,GWP!$B$2:$B$13,0))</f>
        <v>28</v>
      </c>
      <c r="L428" s="5">
        <f t="shared" si="13"/>
        <v>0</v>
      </c>
    </row>
    <row r="429" spans="1:12">
      <c r="A429" t="s">
        <v>447</v>
      </c>
      <c r="B429" t="s">
        <v>1</v>
      </c>
      <c r="C429" t="s">
        <v>1716</v>
      </c>
      <c r="D429" t="s">
        <v>1713</v>
      </c>
      <c r="E429" t="s">
        <v>1703</v>
      </c>
      <c r="F429" t="s">
        <v>1749</v>
      </c>
      <c r="H429" t="str">
        <f>INDEX('Vensim Variables'!$B:$B,MATCH(EPS!$B429,'Vensim Variables'!$A:$A,0))</f>
        <v>g pollutant</v>
      </c>
      <c r="I429" t="str">
        <f t="shared" si="12"/>
        <v>CH4</v>
      </c>
      <c r="J429">
        <f>INDEX(NoSettings!$C:$C,MATCH(EPS!$A429,NoSettings!$A:$A,0))</f>
        <v>0</v>
      </c>
      <c r="K429" s="109">
        <f>INDEX(GWP!$C$2:$C$13,MATCH(EPS!I429,GWP!$B$2:$B$13,0))</f>
        <v>28</v>
      </c>
      <c r="L429" s="5">
        <f t="shared" si="13"/>
        <v>0</v>
      </c>
    </row>
    <row r="430" spans="1:12">
      <c r="A430" t="s">
        <v>448</v>
      </c>
      <c r="B430" t="s">
        <v>1</v>
      </c>
      <c r="C430" t="s">
        <v>1716</v>
      </c>
      <c r="D430" t="s">
        <v>1713</v>
      </c>
      <c r="E430" t="s">
        <v>1703</v>
      </c>
      <c r="F430" t="s">
        <v>1750</v>
      </c>
      <c r="H430" t="str">
        <f>INDEX('Vensim Variables'!$B:$B,MATCH(EPS!$B430,'Vensim Variables'!$A:$A,0))</f>
        <v>g pollutant</v>
      </c>
      <c r="I430" t="str">
        <f t="shared" si="12"/>
        <v>CH4</v>
      </c>
      <c r="J430">
        <f>INDEX(NoSettings!$C:$C,MATCH(EPS!$A430,NoSettings!$A:$A,0))</f>
        <v>3417870</v>
      </c>
      <c r="K430" s="109">
        <f>INDEX(GWP!$C$2:$C$13,MATCH(EPS!I430,GWP!$B$2:$B$13,0))</f>
        <v>28</v>
      </c>
      <c r="L430" s="5">
        <f t="shared" si="13"/>
        <v>9.5700360000000007E-5</v>
      </c>
    </row>
    <row r="431" spans="1:12">
      <c r="A431" t="s">
        <v>449</v>
      </c>
      <c r="B431" t="s">
        <v>1</v>
      </c>
      <c r="C431" t="s">
        <v>1716</v>
      </c>
      <c r="D431" t="s">
        <v>1713</v>
      </c>
      <c r="E431" t="s">
        <v>1703</v>
      </c>
      <c r="F431" t="s">
        <v>1751</v>
      </c>
      <c r="H431" t="str">
        <f>INDEX('Vensim Variables'!$B:$B,MATCH(EPS!$B431,'Vensim Variables'!$A:$A,0))</f>
        <v>g pollutant</v>
      </c>
      <c r="I431" t="str">
        <f t="shared" si="12"/>
        <v>CH4</v>
      </c>
      <c r="J431">
        <f>INDEX(NoSettings!$C:$C,MATCH(EPS!$A431,NoSettings!$A:$A,0))</f>
        <v>0</v>
      </c>
      <c r="K431" s="109">
        <f>INDEX(GWP!$C$2:$C$13,MATCH(EPS!I431,GWP!$B$2:$B$13,0))</f>
        <v>28</v>
      </c>
      <c r="L431" s="5">
        <f t="shared" si="13"/>
        <v>0</v>
      </c>
    </row>
    <row r="432" spans="1:12">
      <c r="A432" t="s">
        <v>450</v>
      </c>
      <c r="B432" t="s">
        <v>1</v>
      </c>
      <c r="C432" t="s">
        <v>1716</v>
      </c>
      <c r="D432" t="s">
        <v>1713</v>
      </c>
      <c r="E432" t="s">
        <v>1704</v>
      </c>
      <c r="F432" t="s">
        <v>1742</v>
      </c>
      <c r="H432" t="str">
        <f>INDEX('Vensim Variables'!$B:$B,MATCH(EPS!$B432,'Vensim Variables'!$A:$A,0))</f>
        <v>g pollutant</v>
      </c>
      <c r="I432" t="str">
        <f t="shared" si="12"/>
        <v>CH4</v>
      </c>
      <c r="J432">
        <f>INDEX(NoSettings!$C:$C,MATCH(EPS!$A432,NoSettings!$A:$A,0))</f>
        <v>0</v>
      </c>
      <c r="K432" s="109">
        <f>INDEX(GWP!$C$2:$C$13,MATCH(EPS!I432,GWP!$B$2:$B$13,0))</f>
        <v>28</v>
      </c>
      <c r="L432" s="5">
        <f t="shared" si="13"/>
        <v>0</v>
      </c>
    </row>
    <row r="433" spans="1:12">
      <c r="A433" t="s">
        <v>451</v>
      </c>
      <c r="B433" t="s">
        <v>1</v>
      </c>
      <c r="C433" t="s">
        <v>1716</v>
      </c>
      <c r="D433" t="s">
        <v>1713</v>
      </c>
      <c r="E433" t="s">
        <v>1704</v>
      </c>
      <c r="F433" t="s">
        <v>1743</v>
      </c>
      <c r="H433" t="str">
        <f>INDEX('Vensim Variables'!$B:$B,MATCH(EPS!$B433,'Vensim Variables'!$A:$A,0))</f>
        <v>g pollutant</v>
      </c>
      <c r="I433" t="str">
        <f t="shared" si="12"/>
        <v>CH4</v>
      </c>
      <c r="J433">
        <f>INDEX(NoSettings!$C:$C,MATCH(EPS!$A433,NoSettings!$A:$A,0))</f>
        <v>17609300</v>
      </c>
      <c r="K433" s="109">
        <f>INDEX(GWP!$C$2:$C$13,MATCH(EPS!I433,GWP!$B$2:$B$13,0))</f>
        <v>28</v>
      </c>
      <c r="L433" s="5">
        <f t="shared" si="13"/>
        <v>4.9306040000000005E-4</v>
      </c>
    </row>
    <row r="434" spans="1:12">
      <c r="A434" t="s">
        <v>452</v>
      </c>
      <c r="B434" t="s">
        <v>1</v>
      </c>
      <c r="C434" t="s">
        <v>1716</v>
      </c>
      <c r="D434" t="s">
        <v>1713</v>
      </c>
      <c r="E434" t="s">
        <v>1704</v>
      </c>
      <c r="F434" t="s">
        <v>1744</v>
      </c>
      <c r="H434" t="str">
        <f>INDEX('Vensim Variables'!$B:$B,MATCH(EPS!$B434,'Vensim Variables'!$A:$A,0))</f>
        <v>g pollutant</v>
      </c>
      <c r="I434" t="str">
        <f t="shared" si="12"/>
        <v>CH4</v>
      </c>
      <c r="J434">
        <f>INDEX(NoSettings!$C:$C,MATCH(EPS!$A434,NoSettings!$A:$A,0))</f>
        <v>0</v>
      </c>
      <c r="K434" s="109">
        <f>INDEX(GWP!$C$2:$C$13,MATCH(EPS!I434,GWP!$B$2:$B$13,0))</f>
        <v>28</v>
      </c>
      <c r="L434" s="5">
        <f t="shared" si="13"/>
        <v>0</v>
      </c>
    </row>
    <row r="435" spans="1:12">
      <c r="A435" t="s">
        <v>453</v>
      </c>
      <c r="B435" t="s">
        <v>1</v>
      </c>
      <c r="C435" t="s">
        <v>1716</v>
      </c>
      <c r="D435" t="s">
        <v>1713</v>
      </c>
      <c r="E435" t="s">
        <v>1704</v>
      </c>
      <c r="F435" t="s">
        <v>1745</v>
      </c>
      <c r="H435" t="str">
        <f>INDEX('Vensim Variables'!$B:$B,MATCH(EPS!$B435,'Vensim Variables'!$A:$A,0))</f>
        <v>g pollutant</v>
      </c>
      <c r="I435" t="str">
        <f t="shared" si="12"/>
        <v>CH4</v>
      </c>
      <c r="J435">
        <f>INDEX(NoSettings!$C:$C,MATCH(EPS!$A435,NoSettings!$A:$A,0))</f>
        <v>15051600000</v>
      </c>
      <c r="K435" s="109">
        <f>INDEX(GWP!$C$2:$C$13,MATCH(EPS!I435,GWP!$B$2:$B$13,0))</f>
        <v>28</v>
      </c>
      <c r="L435" s="5">
        <f t="shared" si="13"/>
        <v>0.42144480000000001</v>
      </c>
    </row>
    <row r="436" spans="1:12">
      <c r="A436" t="s">
        <v>454</v>
      </c>
      <c r="B436" t="s">
        <v>1</v>
      </c>
      <c r="C436" t="s">
        <v>1716</v>
      </c>
      <c r="D436" t="s">
        <v>1713</v>
      </c>
      <c r="E436" t="s">
        <v>1704</v>
      </c>
      <c r="F436" t="s">
        <v>1746</v>
      </c>
      <c r="H436" t="str">
        <f>INDEX('Vensim Variables'!$B:$B,MATCH(EPS!$B436,'Vensim Variables'!$A:$A,0))</f>
        <v>g pollutant</v>
      </c>
      <c r="I436" t="str">
        <f t="shared" si="12"/>
        <v>CH4</v>
      </c>
      <c r="J436">
        <f>INDEX(NoSettings!$C:$C,MATCH(EPS!$A436,NoSettings!$A:$A,0))</f>
        <v>0</v>
      </c>
      <c r="K436" s="109">
        <f>INDEX(GWP!$C$2:$C$13,MATCH(EPS!I436,GWP!$B$2:$B$13,0))</f>
        <v>28</v>
      </c>
      <c r="L436" s="5">
        <f t="shared" si="13"/>
        <v>0</v>
      </c>
    </row>
    <row r="437" spans="1:12">
      <c r="A437" t="s">
        <v>455</v>
      </c>
      <c r="B437" t="s">
        <v>1</v>
      </c>
      <c r="C437" t="s">
        <v>1716</v>
      </c>
      <c r="D437" t="s">
        <v>1713</v>
      </c>
      <c r="E437" t="s">
        <v>1704</v>
      </c>
      <c r="F437" t="s">
        <v>1747</v>
      </c>
      <c r="H437" t="str">
        <f>INDEX('Vensim Variables'!$B:$B,MATCH(EPS!$B437,'Vensim Variables'!$A:$A,0))</f>
        <v>g pollutant</v>
      </c>
      <c r="I437" t="str">
        <f t="shared" si="12"/>
        <v>CH4</v>
      </c>
      <c r="J437">
        <f>INDEX(NoSettings!$C:$C,MATCH(EPS!$A437,NoSettings!$A:$A,0))</f>
        <v>0</v>
      </c>
      <c r="K437" s="109">
        <f>INDEX(GWP!$C$2:$C$13,MATCH(EPS!I437,GWP!$B$2:$B$13,0))</f>
        <v>28</v>
      </c>
      <c r="L437" s="5">
        <f t="shared" si="13"/>
        <v>0</v>
      </c>
    </row>
    <row r="438" spans="1:12">
      <c r="A438" t="s">
        <v>456</v>
      </c>
      <c r="B438" t="s">
        <v>1</v>
      </c>
      <c r="C438" t="s">
        <v>1716</v>
      </c>
      <c r="D438" t="s">
        <v>1713</v>
      </c>
      <c r="E438" t="s">
        <v>1704</v>
      </c>
      <c r="F438" t="s">
        <v>1748</v>
      </c>
      <c r="H438" t="str">
        <f>INDEX('Vensim Variables'!$B:$B,MATCH(EPS!$B438,'Vensim Variables'!$A:$A,0))</f>
        <v>g pollutant</v>
      </c>
      <c r="I438" t="str">
        <f t="shared" si="12"/>
        <v>CH4</v>
      </c>
      <c r="J438">
        <f>INDEX(NoSettings!$C:$C,MATCH(EPS!$A438,NoSettings!$A:$A,0))</f>
        <v>0</v>
      </c>
      <c r="K438" s="109">
        <f>INDEX(GWP!$C$2:$C$13,MATCH(EPS!I438,GWP!$B$2:$B$13,0))</f>
        <v>28</v>
      </c>
      <c r="L438" s="5">
        <f t="shared" si="13"/>
        <v>0</v>
      </c>
    </row>
    <row r="439" spans="1:12">
      <c r="A439" t="s">
        <v>457</v>
      </c>
      <c r="B439" t="s">
        <v>1</v>
      </c>
      <c r="C439" t="s">
        <v>1716</v>
      </c>
      <c r="D439" t="s">
        <v>1713</v>
      </c>
      <c r="E439" t="s">
        <v>1704</v>
      </c>
      <c r="F439" t="s">
        <v>1749</v>
      </c>
      <c r="H439" t="str">
        <f>INDEX('Vensim Variables'!$B:$B,MATCH(EPS!$B439,'Vensim Variables'!$A:$A,0))</f>
        <v>g pollutant</v>
      </c>
      <c r="I439" t="str">
        <f t="shared" si="12"/>
        <v>CH4</v>
      </c>
      <c r="J439">
        <f>INDEX(NoSettings!$C:$C,MATCH(EPS!$A439,NoSettings!$A:$A,0))</f>
        <v>0</v>
      </c>
      <c r="K439" s="109">
        <f>INDEX(GWP!$C$2:$C$13,MATCH(EPS!I439,GWP!$B$2:$B$13,0))</f>
        <v>28</v>
      </c>
      <c r="L439" s="5">
        <f t="shared" si="13"/>
        <v>0</v>
      </c>
    </row>
    <row r="440" spans="1:12">
      <c r="A440" t="s">
        <v>458</v>
      </c>
      <c r="B440" t="s">
        <v>1</v>
      </c>
      <c r="C440" t="s">
        <v>1716</v>
      </c>
      <c r="D440" t="s">
        <v>1713</v>
      </c>
      <c r="E440" t="s">
        <v>1704</v>
      </c>
      <c r="F440" t="s">
        <v>1750</v>
      </c>
      <c r="H440" t="str">
        <f>INDEX('Vensim Variables'!$B:$B,MATCH(EPS!$B440,'Vensim Variables'!$A:$A,0))</f>
        <v>g pollutant</v>
      </c>
      <c r="I440" t="str">
        <f t="shared" si="12"/>
        <v>CH4</v>
      </c>
      <c r="J440">
        <f>INDEX(NoSettings!$C:$C,MATCH(EPS!$A440,NoSettings!$A:$A,0))</f>
        <v>11298000</v>
      </c>
      <c r="K440" s="109">
        <f>INDEX(GWP!$C$2:$C$13,MATCH(EPS!I440,GWP!$B$2:$B$13,0))</f>
        <v>28</v>
      </c>
      <c r="L440" s="5">
        <f t="shared" si="13"/>
        <v>3.1634399999999998E-4</v>
      </c>
    </row>
    <row r="441" spans="1:12">
      <c r="A441" t="s">
        <v>459</v>
      </c>
      <c r="B441" t="s">
        <v>1</v>
      </c>
      <c r="C441" t="s">
        <v>1716</v>
      </c>
      <c r="D441" t="s">
        <v>1713</v>
      </c>
      <c r="E441" t="s">
        <v>1704</v>
      </c>
      <c r="F441" t="s">
        <v>1751</v>
      </c>
      <c r="H441" t="str">
        <f>INDEX('Vensim Variables'!$B:$B,MATCH(EPS!$B441,'Vensim Variables'!$A:$A,0))</f>
        <v>g pollutant</v>
      </c>
      <c r="I441" t="str">
        <f t="shared" si="12"/>
        <v>CH4</v>
      </c>
      <c r="J441">
        <f>INDEX(NoSettings!$C:$C,MATCH(EPS!$A441,NoSettings!$A:$A,0))</f>
        <v>0</v>
      </c>
      <c r="K441" s="109">
        <f>INDEX(GWP!$C$2:$C$13,MATCH(EPS!I441,GWP!$B$2:$B$13,0))</f>
        <v>28</v>
      </c>
      <c r="L441" s="5">
        <f t="shared" si="13"/>
        <v>0</v>
      </c>
    </row>
    <row r="442" spans="1:12">
      <c r="A442" t="s">
        <v>460</v>
      </c>
      <c r="B442" t="s">
        <v>1</v>
      </c>
      <c r="C442" t="s">
        <v>1716</v>
      </c>
      <c r="D442" t="s">
        <v>1714</v>
      </c>
      <c r="E442" t="s">
        <v>1703</v>
      </c>
      <c r="F442" t="s">
        <v>1742</v>
      </c>
      <c r="H442" t="str">
        <f>INDEX('Vensim Variables'!$B:$B,MATCH(EPS!$B442,'Vensim Variables'!$A:$A,0))</f>
        <v>g pollutant</v>
      </c>
      <c r="I442" t="str">
        <f t="shared" si="12"/>
        <v>N2O</v>
      </c>
      <c r="J442">
        <f>INDEX(NoSettings!$C:$C,MATCH(EPS!$A442,NoSettings!$A:$A,0))</f>
        <v>0</v>
      </c>
      <c r="K442" s="109">
        <f>INDEX(GWP!$C$2:$C$13,MATCH(EPS!I442,GWP!$B$2:$B$13,0))</f>
        <v>265</v>
      </c>
      <c r="L442" s="5">
        <f t="shared" si="13"/>
        <v>0</v>
      </c>
    </row>
    <row r="443" spans="1:12">
      <c r="A443" t="s">
        <v>461</v>
      </c>
      <c r="B443" t="s">
        <v>1</v>
      </c>
      <c r="C443" t="s">
        <v>1716</v>
      </c>
      <c r="D443" t="s">
        <v>1714</v>
      </c>
      <c r="E443" t="s">
        <v>1703</v>
      </c>
      <c r="F443" t="s">
        <v>1743</v>
      </c>
      <c r="H443" t="str">
        <f>INDEX('Vensim Variables'!$B:$B,MATCH(EPS!$B443,'Vensim Variables'!$A:$A,0))</f>
        <v>g pollutant</v>
      </c>
      <c r="I443" t="str">
        <f t="shared" si="12"/>
        <v>N2O</v>
      </c>
      <c r="J443">
        <f>INDEX(NoSettings!$C:$C,MATCH(EPS!$A443,NoSettings!$A:$A,0))</f>
        <v>1144190</v>
      </c>
      <c r="K443" s="109">
        <f>INDEX(GWP!$C$2:$C$13,MATCH(EPS!I443,GWP!$B$2:$B$13,0))</f>
        <v>265</v>
      </c>
      <c r="L443" s="5">
        <f t="shared" si="13"/>
        <v>3.0321035E-4</v>
      </c>
    </row>
    <row r="444" spans="1:12">
      <c r="A444" t="s">
        <v>462</v>
      </c>
      <c r="B444" t="s">
        <v>1</v>
      </c>
      <c r="C444" t="s">
        <v>1716</v>
      </c>
      <c r="D444" t="s">
        <v>1714</v>
      </c>
      <c r="E444" t="s">
        <v>1703</v>
      </c>
      <c r="F444" t="s">
        <v>1744</v>
      </c>
      <c r="H444" t="str">
        <f>INDEX('Vensim Variables'!$B:$B,MATCH(EPS!$B444,'Vensim Variables'!$A:$A,0))</f>
        <v>g pollutant</v>
      </c>
      <c r="I444" t="str">
        <f t="shared" si="12"/>
        <v>N2O</v>
      </c>
      <c r="J444">
        <f>INDEX(NoSettings!$C:$C,MATCH(EPS!$A444,NoSettings!$A:$A,0))</f>
        <v>6896530</v>
      </c>
      <c r="K444" s="109">
        <f>INDEX(GWP!$C$2:$C$13,MATCH(EPS!I444,GWP!$B$2:$B$13,0))</f>
        <v>265</v>
      </c>
      <c r="L444" s="5">
        <f t="shared" si="13"/>
        <v>1.82758045E-3</v>
      </c>
    </row>
    <row r="445" spans="1:12">
      <c r="A445" t="s">
        <v>463</v>
      </c>
      <c r="B445" t="s">
        <v>1</v>
      </c>
      <c r="C445" t="s">
        <v>1716</v>
      </c>
      <c r="D445" t="s">
        <v>1714</v>
      </c>
      <c r="E445" t="s">
        <v>1703</v>
      </c>
      <c r="F445" t="s">
        <v>1745</v>
      </c>
      <c r="H445" t="str">
        <f>INDEX('Vensim Variables'!$B:$B,MATCH(EPS!$B445,'Vensim Variables'!$A:$A,0))</f>
        <v>g pollutant</v>
      </c>
      <c r="I445" t="str">
        <f t="shared" si="12"/>
        <v>N2O</v>
      </c>
      <c r="J445">
        <f>INDEX(NoSettings!$C:$C,MATCH(EPS!$A445,NoSettings!$A:$A,0))</f>
        <v>54229400</v>
      </c>
      <c r="K445" s="109">
        <f>INDEX(GWP!$C$2:$C$13,MATCH(EPS!I445,GWP!$B$2:$B$13,0))</f>
        <v>265</v>
      </c>
      <c r="L445" s="5">
        <f t="shared" si="13"/>
        <v>1.4370791000000001E-2</v>
      </c>
    </row>
    <row r="446" spans="1:12">
      <c r="A446" t="s">
        <v>464</v>
      </c>
      <c r="B446" t="s">
        <v>1</v>
      </c>
      <c r="C446" t="s">
        <v>1716</v>
      </c>
      <c r="D446" t="s">
        <v>1714</v>
      </c>
      <c r="E446" t="s">
        <v>1703</v>
      </c>
      <c r="F446" t="s">
        <v>1746</v>
      </c>
      <c r="H446" t="str">
        <f>INDEX('Vensim Variables'!$B:$B,MATCH(EPS!$B446,'Vensim Variables'!$A:$A,0))</f>
        <v>g pollutant</v>
      </c>
      <c r="I446" t="str">
        <f t="shared" si="12"/>
        <v>N2O</v>
      </c>
      <c r="J446">
        <f>INDEX(NoSettings!$C:$C,MATCH(EPS!$A446,NoSettings!$A:$A,0))</f>
        <v>0</v>
      </c>
      <c r="K446" s="109">
        <f>INDEX(GWP!$C$2:$C$13,MATCH(EPS!I446,GWP!$B$2:$B$13,0))</f>
        <v>265</v>
      </c>
      <c r="L446" s="5">
        <f t="shared" si="13"/>
        <v>0</v>
      </c>
    </row>
    <row r="447" spans="1:12">
      <c r="A447" t="s">
        <v>465</v>
      </c>
      <c r="B447" t="s">
        <v>1</v>
      </c>
      <c r="C447" t="s">
        <v>1716</v>
      </c>
      <c r="D447" t="s">
        <v>1714</v>
      </c>
      <c r="E447" t="s">
        <v>1703</v>
      </c>
      <c r="F447" t="s">
        <v>1747</v>
      </c>
      <c r="H447" t="str">
        <f>INDEX('Vensim Variables'!$B:$B,MATCH(EPS!$B447,'Vensim Variables'!$A:$A,0))</f>
        <v>g pollutant</v>
      </c>
      <c r="I447" t="str">
        <f t="shared" si="12"/>
        <v>N2O</v>
      </c>
      <c r="J447">
        <f>INDEX(NoSettings!$C:$C,MATCH(EPS!$A447,NoSettings!$A:$A,0))</f>
        <v>0</v>
      </c>
      <c r="K447" s="109">
        <f>INDEX(GWP!$C$2:$C$13,MATCH(EPS!I447,GWP!$B$2:$B$13,0))</f>
        <v>265</v>
      </c>
      <c r="L447" s="5">
        <f t="shared" si="13"/>
        <v>0</v>
      </c>
    </row>
    <row r="448" spans="1:12">
      <c r="A448" t="s">
        <v>466</v>
      </c>
      <c r="B448" t="s">
        <v>1</v>
      </c>
      <c r="C448" t="s">
        <v>1716</v>
      </c>
      <c r="D448" t="s">
        <v>1714</v>
      </c>
      <c r="E448" t="s">
        <v>1703</v>
      </c>
      <c r="F448" t="s">
        <v>1748</v>
      </c>
      <c r="H448" t="str">
        <f>INDEX('Vensim Variables'!$B:$B,MATCH(EPS!$B448,'Vensim Variables'!$A:$A,0))</f>
        <v>g pollutant</v>
      </c>
      <c r="I448" t="str">
        <f t="shared" si="12"/>
        <v>N2O</v>
      </c>
      <c r="J448">
        <f>INDEX(NoSettings!$C:$C,MATCH(EPS!$A448,NoSettings!$A:$A,0))</f>
        <v>0</v>
      </c>
      <c r="K448" s="109">
        <f>INDEX(GWP!$C$2:$C$13,MATCH(EPS!I448,GWP!$B$2:$B$13,0))</f>
        <v>265</v>
      </c>
      <c r="L448" s="5">
        <f t="shared" si="13"/>
        <v>0</v>
      </c>
    </row>
    <row r="449" spans="1:12">
      <c r="A449" t="s">
        <v>467</v>
      </c>
      <c r="B449" t="s">
        <v>1</v>
      </c>
      <c r="C449" t="s">
        <v>1716</v>
      </c>
      <c r="D449" t="s">
        <v>1714</v>
      </c>
      <c r="E449" t="s">
        <v>1703</v>
      </c>
      <c r="F449" t="s">
        <v>1749</v>
      </c>
      <c r="H449" t="str">
        <f>INDEX('Vensim Variables'!$B:$B,MATCH(EPS!$B449,'Vensim Variables'!$A:$A,0))</f>
        <v>g pollutant</v>
      </c>
      <c r="I449" t="str">
        <f t="shared" si="12"/>
        <v>N2O</v>
      </c>
      <c r="J449">
        <f>INDEX(NoSettings!$C:$C,MATCH(EPS!$A449,NoSettings!$A:$A,0))</f>
        <v>0</v>
      </c>
      <c r="K449" s="109">
        <f>INDEX(GWP!$C$2:$C$13,MATCH(EPS!I449,GWP!$B$2:$B$13,0))</f>
        <v>265</v>
      </c>
      <c r="L449" s="5">
        <f t="shared" si="13"/>
        <v>0</v>
      </c>
    </row>
    <row r="450" spans="1:12">
      <c r="A450" t="s">
        <v>468</v>
      </c>
      <c r="B450" t="s">
        <v>1</v>
      </c>
      <c r="C450" t="s">
        <v>1716</v>
      </c>
      <c r="D450" t="s">
        <v>1714</v>
      </c>
      <c r="E450" t="s">
        <v>1703</v>
      </c>
      <c r="F450" t="s">
        <v>1750</v>
      </c>
      <c r="H450" t="str">
        <f>INDEX('Vensim Variables'!$B:$B,MATCH(EPS!$B450,'Vensim Variables'!$A:$A,0))</f>
        <v>g pollutant</v>
      </c>
      <c r="I450" t="str">
        <f t="shared" si="12"/>
        <v>N2O</v>
      </c>
      <c r="J450">
        <f>INDEX(NoSettings!$C:$C,MATCH(EPS!$A450,NoSettings!$A:$A,0))</f>
        <v>683574</v>
      </c>
      <c r="K450" s="109">
        <f>INDEX(GWP!$C$2:$C$13,MATCH(EPS!I450,GWP!$B$2:$B$13,0))</f>
        <v>265</v>
      </c>
      <c r="L450" s="5">
        <f t="shared" si="13"/>
        <v>1.8114711000000001E-4</v>
      </c>
    </row>
    <row r="451" spans="1:12">
      <c r="A451" t="s">
        <v>469</v>
      </c>
      <c r="B451" t="s">
        <v>1</v>
      </c>
      <c r="C451" t="s">
        <v>1716</v>
      </c>
      <c r="D451" t="s">
        <v>1714</v>
      </c>
      <c r="E451" t="s">
        <v>1703</v>
      </c>
      <c r="F451" t="s">
        <v>1751</v>
      </c>
      <c r="H451" t="str">
        <f>INDEX('Vensim Variables'!$B:$B,MATCH(EPS!$B451,'Vensim Variables'!$A:$A,0))</f>
        <v>g pollutant</v>
      </c>
      <c r="I451" t="str">
        <f t="shared" ref="I451:I514" si="14">IF(OR(C451="CO2",C451="CH4",C451="N2O",C451="F gases",C451="VOC",C451="CO",C451="NOx",C451="PM10",C451="PM25",C451="SOx",C451="BC",C451="OC"),C451,IF(OR(D451="CO2",D451="CH4",D451="N2O",D451="F gases",D451="VOC",D451="CO",D451="NOx",D451="PM10",D451="PM25",D451="SOx",D451="BC",D451="OC"),D451,IF(OR(E451="CO2",E451="CH4",E451="N2O",E451="F gases",E451="VOC",E451="CO",E451="NOx",E451="PM10",E451="PM25",E451="SOx",E451="BC",E451="OC"),E451,"NA")))</f>
        <v>N2O</v>
      </c>
      <c r="J451">
        <f>INDEX(NoSettings!$C:$C,MATCH(EPS!$A451,NoSettings!$A:$A,0))</f>
        <v>0</v>
      </c>
      <c r="K451" s="109">
        <f>INDEX(GWP!$C$2:$C$13,MATCH(EPS!I451,GWP!$B$2:$B$13,0))</f>
        <v>265</v>
      </c>
      <c r="L451" s="5">
        <f t="shared" ref="L451:L514" si="15">IF(H451="g pollutant",K451*J451/10^12,IF(H451="MMTCO2e",J451,IF(H451="MWh",J451,0)))</f>
        <v>0</v>
      </c>
    </row>
    <row r="452" spans="1:12">
      <c r="A452" t="s">
        <v>470</v>
      </c>
      <c r="B452" t="s">
        <v>1</v>
      </c>
      <c r="C452" t="s">
        <v>1716</v>
      </c>
      <c r="D452" t="s">
        <v>1714</v>
      </c>
      <c r="E452" t="s">
        <v>1704</v>
      </c>
      <c r="F452" t="s">
        <v>1742</v>
      </c>
      <c r="H452" t="str">
        <f>INDEX('Vensim Variables'!$B:$B,MATCH(EPS!$B452,'Vensim Variables'!$A:$A,0))</f>
        <v>g pollutant</v>
      </c>
      <c r="I452" t="str">
        <f t="shared" si="14"/>
        <v>N2O</v>
      </c>
      <c r="J452">
        <f>INDEX(NoSettings!$C:$C,MATCH(EPS!$A452,NoSettings!$A:$A,0))</f>
        <v>0</v>
      </c>
      <c r="K452" s="109">
        <f>INDEX(GWP!$C$2:$C$13,MATCH(EPS!I452,GWP!$B$2:$B$13,0))</f>
        <v>265</v>
      </c>
      <c r="L452" s="5">
        <f t="shared" si="15"/>
        <v>0</v>
      </c>
    </row>
    <row r="453" spans="1:12">
      <c r="A453" t="s">
        <v>471</v>
      </c>
      <c r="B453" t="s">
        <v>1</v>
      </c>
      <c r="C453" t="s">
        <v>1716</v>
      </c>
      <c r="D453" t="s">
        <v>1714</v>
      </c>
      <c r="E453" t="s">
        <v>1704</v>
      </c>
      <c r="F453" t="s">
        <v>1743</v>
      </c>
      <c r="H453" t="str">
        <f>INDEX('Vensim Variables'!$B:$B,MATCH(EPS!$B453,'Vensim Variables'!$A:$A,0))</f>
        <v>g pollutant</v>
      </c>
      <c r="I453" t="str">
        <f t="shared" si="14"/>
        <v>N2O</v>
      </c>
      <c r="J453">
        <f>INDEX(NoSettings!$C:$C,MATCH(EPS!$A453,NoSettings!$A:$A,0))</f>
        <v>1760930</v>
      </c>
      <c r="K453" s="109">
        <f>INDEX(GWP!$C$2:$C$13,MATCH(EPS!I453,GWP!$B$2:$B$13,0))</f>
        <v>265</v>
      </c>
      <c r="L453" s="5">
        <f t="shared" si="15"/>
        <v>4.6664645000000002E-4</v>
      </c>
    </row>
    <row r="454" spans="1:12">
      <c r="A454" t="s">
        <v>472</v>
      </c>
      <c r="B454" t="s">
        <v>1</v>
      </c>
      <c r="C454" t="s">
        <v>1716</v>
      </c>
      <c r="D454" t="s">
        <v>1714</v>
      </c>
      <c r="E454" t="s">
        <v>1704</v>
      </c>
      <c r="F454" t="s">
        <v>1744</v>
      </c>
      <c r="H454" t="str">
        <f>INDEX('Vensim Variables'!$B:$B,MATCH(EPS!$B454,'Vensim Variables'!$A:$A,0))</f>
        <v>g pollutant</v>
      </c>
      <c r="I454" t="str">
        <f t="shared" si="14"/>
        <v>N2O</v>
      </c>
      <c r="J454">
        <f>INDEX(NoSettings!$C:$C,MATCH(EPS!$A454,NoSettings!$A:$A,0))</f>
        <v>0</v>
      </c>
      <c r="K454" s="109">
        <f>INDEX(GWP!$C$2:$C$13,MATCH(EPS!I454,GWP!$B$2:$B$13,0))</f>
        <v>265</v>
      </c>
      <c r="L454" s="5">
        <f t="shared" si="15"/>
        <v>0</v>
      </c>
    </row>
    <row r="455" spans="1:12">
      <c r="A455" t="s">
        <v>473</v>
      </c>
      <c r="B455" t="s">
        <v>1</v>
      </c>
      <c r="C455" t="s">
        <v>1716</v>
      </c>
      <c r="D455" t="s">
        <v>1714</v>
      </c>
      <c r="E455" t="s">
        <v>1704</v>
      </c>
      <c r="F455" t="s">
        <v>1745</v>
      </c>
      <c r="H455" t="str">
        <f>INDEX('Vensim Variables'!$B:$B,MATCH(EPS!$B455,'Vensim Variables'!$A:$A,0))</f>
        <v>g pollutant</v>
      </c>
      <c r="I455" t="str">
        <f t="shared" si="14"/>
        <v>N2O</v>
      </c>
      <c r="J455">
        <f>INDEX(NoSettings!$C:$C,MATCH(EPS!$A455,NoSettings!$A:$A,0))</f>
        <v>3010320000</v>
      </c>
      <c r="K455" s="109">
        <f>INDEX(GWP!$C$2:$C$13,MATCH(EPS!I455,GWP!$B$2:$B$13,0))</f>
        <v>265</v>
      </c>
      <c r="L455" s="5">
        <f t="shared" si="15"/>
        <v>0.79773479999999997</v>
      </c>
    </row>
    <row r="456" spans="1:12">
      <c r="A456" t="s">
        <v>474</v>
      </c>
      <c r="B456" t="s">
        <v>1</v>
      </c>
      <c r="C456" t="s">
        <v>1716</v>
      </c>
      <c r="D456" t="s">
        <v>1714</v>
      </c>
      <c r="E456" t="s">
        <v>1704</v>
      </c>
      <c r="F456" t="s">
        <v>1746</v>
      </c>
      <c r="H456" t="str">
        <f>INDEX('Vensim Variables'!$B:$B,MATCH(EPS!$B456,'Vensim Variables'!$A:$A,0))</f>
        <v>g pollutant</v>
      </c>
      <c r="I456" t="str">
        <f t="shared" si="14"/>
        <v>N2O</v>
      </c>
      <c r="J456">
        <f>INDEX(NoSettings!$C:$C,MATCH(EPS!$A456,NoSettings!$A:$A,0))</f>
        <v>0</v>
      </c>
      <c r="K456" s="109">
        <f>INDEX(GWP!$C$2:$C$13,MATCH(EPS!I456,GWP!$B$2:$B$13,0))</f>
        <v>265</v>
      </c>
      <c r="L456" s="5">
        <f t="shared" si="15"/>
        <v>0</v>
      </c>
    </row>
    <row r="457" spans="1:12">
      <c r="A457" t="s">
        <v>475</v>
      </c>
      <c r="B457" t="s">
        <v>1</v>
      </c>
      <c r="C457" t="s">
        <v>1716</v>
      </c>
      <c r="D457" t="s">
        <v>1714</v>
      </c>
      <c r="E457" t="s">
        <v>1704</v>
      </c>
      <c r="F457" t="s">
        <v>1747</v>
      </c>
      <c r="H457" t="str">
        <f>INDEX('Vensim Variables'!$B:$B,MATCH(EPS!$B457,'Vensim Variables'!$A:$A,0))</f>
        <v>g pollutant</v>
      </c>
      <c r="I457" t="str">
        <f t="shared" si="14"/>
        <v>N2O</v>
      </c>
      <c r="J457">
        <f>INDEX(NoSettings!$C:$C,MATCH(EPS!$A457,NoSettings!$A:$A,0))</f>
        <v>0</v>
      </c>
      <c r="K457" s="109">
        <f>INDEX(GWP!$C$2:$C$13,MATCH(EPS!I457,GWP!$B$2:$B$13,0))</f>
        <v>265</v>
      </c>
      <c r="L457" s="5">
        <f t="shared" si="15"/>
        <v>0</v>
      </c>
    </row>
    <row r="458" spans="1:12">
      <c r="A458" t="s">
        <v>476</v>
      </c>
      <c r="B458" t="s">
        <v>1</v>
      </c>
      <c r="C458" t="s">
        <v>1716</v>
      </c>
      <c r="D458" t="s">
        <v>1714</v>
      </c>
      <c r="E458" t="s">
        <v>1704</v>
      </c>
      <c r="F458" t="s">
        <v>1748</v>
      </c>
      <c r="H458" t="str">
        <f>INDEX('Vensim Variables'!$B:$B,MATCH(EPS!$B458,'Vensim Variables'!$A:$A,0))</f>
        <v>g pollutant</v>
      </c>
      <c r="I458" t="str">
        <f t="shared" si="14"/>
        <v>N2O</v>
      </c>
      <c r="J458">
        <f>INDEX(NoSettings!$C:$C,MATCH(EPS!$A458,NoSettings!$A:$A,0))</f>
        <v>0</v>
      </c>
      <c r="K458" s="109">
        <f>INDEX(GWP!$C$2:$C$13,MATCH(EPS!I458,GWP!$B$2:$B$13,0))</f>
        <v>265</v>
      </c>
      <c r="L458" s="5">
        <f t="shared" si="15"/>
        <v>0</v>
      </c>
    </row>
    <row r="459" spans="1:12">
      <c r="A459" t="s">
        <v>477</v>
      </c>
      <c r="B459" t="s">
        <v>1</v>
      </c>
      <c r="C459" t="s">
        <v>1716</v>
      </c>
      <c r="D459" t="s">
        <v>1714</v>
      </c>
      <c r="E459" t="s">
        <v>1704</v>
      </c>
      <c r="F459" t="s">
        <v>1749</v>
      </c>
      <c r="H459" t="str">
        <f>INDEX('Vensim Variables'!$B:$B,MATCH(EPS!$B459,'Vensim Variables'!$A:$A,0))</f>
        <v>g pollutant</v>
      </c>
      <c r="I459" t="str">
        <f t="shared" si="14"/>
        <v>N2O</v>
      </c>
      <c r="J459">
        <f>INDEX(NoSettings!$C:$C,MATCH(EPS!$A459,NoSettings!$A:$A,0))</f>
        <v>0</v>
      </c>
      <c r="K459" s="109">
        <f>INDEX(GWP!$C$2:$C$13,MATCH(EPS!I459,GWP!$B$2:$B$13,0))</f>
        <v>265</v>
      </c>
      <c r="L459" s="5">
        <f t="shared" si="15"/>
        <v>0</v>
      </c>
    </row>
    <row r="460" spans="1:12">
      <c r="A460" t="s">
        <v>478</v>
      </c>
      <c r="B460" t="s">
        <v>1</v>
      </c>
      <c r="C460" t="s">
        <v>1716</v>
      </c>
      <c r="D460" t="s">
        <v>1714</v>
      </c>
      <c r="E460" t="s">
        <v>1704</v>
      </c>
      <c r="F460" t="s">
        <v>1750</v>
      </c>
      <c r="H460" t="str">
        <f>INDEX('Vensim Variables'!$B:$B,MATCH(EPS!$B460,'Vensim Variables'!$A:$A,0))</f>
        <v>g pollutant</v>
      </c>
      <c r="I460" t="str">
        <f t="shared" si="14"/>
        <v>N2O</v>
      </c>
      <c r="J460">
        <f>INDEX(NoSettings!$C:$C,MATCH(EPS!$A460,NoSettings!$A:$A,0))</f>
        <v>2259600</v>
      </c>
      <c r="K460" s="109">
        <f>INDEX(GWP!$C$2:$C$13,MATCH(EPS!I460,GWP!$B$2:$B$13,0))</f>
        <v>265</v>
      </c>
      <c r="L460" s="5">
        <f t="shared" si="15"/>
        <v>5.9879400000000004E-4</v>
      </c>
    </row>
    <row r="461" spans="1:12">
      <c r="A461" t="s">
        <v>479</v>
      </c>
      <c r="B461" t="s">
        <v>1</v>
      </c>
      <c r="C461" t="s">
        <v>1716</v>
      </c>
      <c r="D461" t="s">
        <v>1714</v>
      </c>
      <c r="E461" t="s">
        <v>1704</v>
      </c>
      <c r="F461" t="s">
        <v>1751</v>
      </c>
      <c r="H461" t="str">
        <f>INDEX('Vensim Variables'!$B:$B,MATCH(EPS!$B461,'Vensim Variables'!$A:$A,0))</f>
        <v>g pollutant</v>
      </c>
      <c r="I461" t="str">
        <f t="shared" si="14"/>
        <v>N2O</v>
      </c>
      <c r="J461">
        <f>INDEX(NoSettings!$C:$C,MATCH(EPS!$A461,NoSettings!$A:$A,0))</f>
        <v>0</v>
      </c>
      <c r="K461" s="109">
        <f>INDEX(GWP!$C$2:$C$13,MATCH(EPS!I461,GWP!$B$2:$B$13,0))</f>
        <v>265</v>
      </c>
      <c r="L461" s="5">
        <f t="shared" si="15"/>
        <v>0</v>
      </c>
    </row>
    <row r="462" spans="1:12">
      <c r="A462" t="s">
        <v>480</v>
      </c>
      <c r="B462" t="s">
        <v>1</v>
      </c>
      <c r="C462" t="s">
        <v>1716</v>
      </c>
      <c r="D462" t="s">
        <v>1715</v>
      </c>
      <c r="E462" t="s">
        <v>1703</v>
      </c>
      <c r="F462" t="s">
        <v>1742</v>
      </c>
      <c r="H462" t="str">
        <f>INDEX('Vensim Variables'!$B:$B,MATCH(EPS!$B462,'Vensim Variables'!$A:$A,0))</f>
        <v>g pollutant</v>
      </c>
      <c r="I462" t="str">
        <f t="shared" si="14"/>
        <v>F gases</v>
      </c>
      <c r="J462">
        <f>INDEX(NoSettings!$C:$C,MATCH(EPS!$A462,NoSettings!$A:$A,0))</f>
        <v>0</v>
      </c>
      <c r="K462" s="109">
        <f>INDEX(GWP!$C$2:$C$13,MATCH(EPS!I462,GWP!$B$2:$B$13,0))</f>
        <v>1</v>
      </c>
      <c r="L462" s="5">
        <f t="shared" si="15"/>
        <v>0</v>
      </c>
    </row>
    <row r="463" spans="1:12">
      <c r="A463" t="s">
        <v>481</v>
      </c>
      <c r="B463" t="s">
        <v>1</v>
      </c>
      <c r="C463" t="s">
        <v>1716</v>
      </c>
      <c r="D463" t="s">
        <v>1715</v>
      </c>
      <c r="E463" t="s">
        <v>1703</v>
      </c>
      <c r="F463" t="s">
        <v>1743</v>
      </c>
      <c r="H463" t="str">
        <f>INDEX('Vensim Variables'!$B:$B,MATCH(EPS!$B463,'Vensim Variables'!$A:$A,0))</f>
        <v>g pollutant</v>
      </c>
      <c r="I463" t="str">
        <f t="shared" si="14"/>
        <v>F gases</v>
      </c>
      <c r="J463">
        <f>INDEX(NoSettings!$C:$C,MATCH(EPS!$A463,NoSettings!$A:$A,0))</f>
        <v>0</v>
      </c>
      <c r="K463" s="109">
        <f>INDEX(GWP!$C$2:$C$13,MATCH(EPS!I463,GWP!$B$2:$B$13,0))</f>
        <v>1</v>
      </c>
      <c r="L463" s="5">
        <f t="shared" si="15"/>
        <v>0</v>
      </c>
    </row>
    <row r="464" spans="1:12">
      <c r="A464" t="s">
        <v>482</v>
      </c>
      <c r="B464" t="s">
        <v>1</v>
      </c>
      <c r="C464" t="s">
        <v>1716</v>
      </c>
      <c r="D464" t="s">
        <v>1715</v>
      </c>
      <c r="E464" t="s">
        <v>1703</v>
      </c>
      <c r="F464" t="s">
        <v>1744</v>
      </c>
      <c r="H464" t="str">
        <f>INDEX('Vensim Variables'!$B:$B,MATCH(EPS!$B464,'Vensim Variables'!$A:$A,0))</f>
        <v>g pollutant</v>
      </c>
      <c r="I464" t="str">
        <f t="shared" si="14"/>
        <v>F gases</v>
      </c>
      <c r="J464">
        <f>INDEX(NoSettings!$C:$C,MATCH(EPS!$A464,NoSettings!$A:$A,0))</f>
        <v>0</v>
      </c>
      <c r="K464" s="109">
        <f>INDEX(GWP!$C$2:$C$13,MATCH(EPS!I464,GWP!$B$2:$B$13,0))</f>
        <v>1</v>
      </c>
      <c r="L464" s="5">
        <f t="shared" si="15"/>
        <v>0</v>
      </c>
    </row>
    <row r="465" spans="1:12">
      <c r="A465" t="s">
        <v>483</v>
      </c>
      <c r="B465" t="s">
        <v>1</v>
      </c>
      <c r="C465" t="s">
        <v>1716</v>
      </c>
      <c r="D465" t="s">
        <v>1715</v>
      </c>
      <c r="E465" t="s">
        <v>1703</v>
      </c>
      <c r="F465" t="s">
        <v>1745</v>
      </c>
      <c r="H465" t="str">
        <f>INDEX('Vensim Variables'!$B:$B,MATCH(EPS!$B465,'Vensim Variables'!$A:$A,0))</f>
        <v>g pollutant</v>
      </c>
      <c r="I465" t="str">
        <f t="shared" si="14"/>
        <v>F gases</v>
      </c>
      <c r="J465">
        <f>INDEX(NoSettings!$C:$C,MATCH(EPS!$A465,NoSettings!$A:$A,0))</f>
        <v>0</v>
      </c>
      <c r="K465" s="109">
        <f>INDEX(GWP!$C$2:$C$13,MATCH(EPS!I465,GWP!$B$2:$B$13,0))</f>
        <v>1</v>
      </c>
      <c r="L465" s="5">
        <f t="shared" si="15"/>
        <v>0</v>
      </c>
    </row>
    <row r="466" spans="1:12">
      <c r="A466" t="s">
        <v>484</v>
      </c>
      <c r="B466" t="s">
        <v>1</v>
      </c>
      <c r="C466" t="s">
        <v>1716</v>
      </c>
      <c r="D466" t="s">
        <v>1715</v>
      </c>
      <c r="E466" t="s">
        <v>1703</v>
      </c>
      <c r="F466" t="s">
        <v>1746</v>
      </c>
      <c r="H466" t="str">
        <f>INDEX('Vensim Variables'!$B:$B,MATCH(EPS!$B466,'Vensim Variables'!$A:$A,0))</f>
        <v>g pollutant</v>
      </c>
      <c r="I466" t="str">
        <f t="shared" si="14"/>
        <v>F gases</v>
      </c>
      <c r="J466">
        <f>INDEX(NoSettings!$C:$C,MATCH(EPS!$A466,NoSettings!$A:$A,0))</f>
        <v>0</v>
      </c>
      <c r="K466" s="109">
        <f>INDEX(GWP!$C$2:$C$13,MATCH(EPS!I466,GWP!$B$2:$B$13,0))</f>
        <v>1</v>
      </c>
      <c r="L466" s="5">
        <f t="shared" si="15"/>
        <v>0</v>
      </c>
    </row>
    <row r="467" spans="1:12">
      <c r="A467" t="s">
        <v>485</v>
      </c>
      <c r="B467" t="s">
        <v>1</v>
      </c>
      <c r="C467" t="s">
        <v>1716</v>
      </c>
      <c r="D467" t="s">
        <v>1715</v>
      </c>
      <c r="E467" t="s">
        <v>1703</v>
      </c>
      <c r="F467" t="s">
        <v>1747</v>
      </c>
      <c r="H467" t="str">
        <f>INDEX('Vensim Variables'!$B:$B,MATCH(EPS!$B467,'Vensim Variables'!$A:$A,0))</f>
        <v>g pollutant</v>
      </c>
      <c r="I467" t="str">
        <f t="shared" si="14"/>
        <v>F gases</v>
      </c>
      <c r="J467">
        <f>INDEX(NoSettings!$C:$C,MATCH(EPS!$A467,NoSettings!$A:$A,0))</f>
        <v>0</v>
      </c>
      <c r="K467" s="109">
        <f>INDEX(GWP!$C$2:$C$13,MATCH(EPS!I467,GWP!$B$2:$B$13,0))</f>
        <v>1</v>
      </c>
      <c r="L467" s="5">
        <f t="shared" si="15"/>
        <v>0</v>
      </c>
    </row>
    <row r="468" spans="1:12">
      <c r="A468" t="s">
        <v>486</v>
      </c>
      <c r="B468" t="s">
        <v>1</v>
      </c>
      <c r="C468" t="s">
        <v>1716</v>
      </c>
      <c r="D468" t="s">
        <v>1715</v>
      </c>
      <c r="E468" t="s">
        <v>1703</v>
      </c>
      <c r="F468" t="s">
        <v>1748</v>
      </c>
      <c r="H468" t="str">
        <f>INDEX('Vensim Variables'!$B:$B,MATCH(EPS!$B468,'Vensim Variables'!$A:$A,0))</f>
        <v>g pollutant</v>
      </c>
      <c r="I468" t="str">
        <f t="shared" si="14"/>
        <v>F gases</v>
      </c>
      <c r="J468">
        <f>INDEX(NoSettings!$C:$C,MATCH(EPS!$A468,NoSettings!$A:$A,0))</f>
        <v>0</v>
      </c>
      <c r="K468" s="109">
        <f>INDEX(GWP!$C$2:$C$13,MATCH(EPS!I468,GWP!$B$2:$B$13,0))</f>
        <v>1</v>
      </c>
      <c r="L468" s="5">
        <f t="shared" si="15"/>
        <v>0</v>
      </c>
    </row>
    <row r="469" spans="1:12">
      <c r="A469" t="s">
        <v>487</v>
      </c>
      <c r="B469" t="s">
        <v>1</v>
      </c>
      <c r="C469" t="s">
        <v>1716</v>
      </c>
      <c r="D469" t="s">
        <v>1715</v>
      </c>
      <c r="E469" t="s">
        <v>1703</v>
      </c>
      <c r="F469" t="s">
        <v>1749</v>
      </c>
      <c r="H469" t="str">
        <f>INDEX('Vensim Variables'!$B:$B,MATCH(EPS!$B469,'Vensim Variables'!$A:$A,0))</f>
        <v>g pollutant</v>
      </c>
      <c r="I469" t="str">
        <f t="shared" si="14"/>
        <v>F gases</v>
      </c>
      <c r="J469">
        <f>INDEX(NoSettings!$C:$C,MATCH(EPS!$A469,NoSettings!$A:$A,0))</f>
        <v>0</v>
      </c>
      <c r="K469" s="109">
        <f>INDEX(GWP!$C$2:$C$13,MATCH(EPS!I469,GWP!$B$2:$B$13,0))</f>
        <v>1</v>
      </c>
      <c r="L469" s="5">
        <f t="shared" si="15"/>
        <v>0</v>
      </c>
    </row>
    <row r="470" spans="1:12">
      <c r="A470" t="s">
        <v>488</v>
      </c>
      <c r="B470" t="s">
        <v>1</v>
      </c>
      <c r="C470" t="s">
        <v>1716</v>
      </c>
      <c r="D470" t="s">
        <v>1715</v>
      </c>
      <c r="E470" t="s">
        <v>1703</v>
      </c>
      <c r="F470" t="s">
        <v>1750</v>
      </c>
      <c r="H470" t="str">
        <f>INDEX('Vensim Variables'!$B:$B,MATCH(EPS!$B470,'Vensim Variables'!$A:$A,0))</f>
        <v>g pollutant</v>
      </c>
      <c r="I470" t="str">
        <f t="shared" si="14"/>
        <v>F gases</v>
      </c>
      <c r="J470">
        <f>INDEX(NoSettings!$C:$C,MATCH(EPS!$A470,NoSettings!$A:$A,0))</f>
        <v>0</v>
      </c>
      <c r="K470" s="109">
        <f>INDEX(GWP!$C$2:$C$13,MATCH(EPS!I470,GWP!$B$2:$B$13,0))</f>
        <v>1</v>
      </c>
      <c r="L470" s="5">
        <f t="shared" si="15"/>
        <v>0</v>
      </c>
    </row>
    <row r="471" spans="1:12">
      <c r="A471" t="s">
        <v>489</v>
      </c>
      <c r="B471" t="s">
        <v>1</v>
      </c>
      <c r="C471" t="s">
        <v>1716</v>
      </c>
      <c r="D471" t="s">
        <v>1715</v>
      </c>
      <c r="E471" t="s">
        <v>1703</v>
      </c>
      <c r="F471" t="s">
        <v>1751</v>
      </c>
      <c r="H471" t="str">
        <f>INDEX('Vensim Variables'!$B:$B,MATCH(EPS!$B471,'Vensim Variables'!$A:$A,0))</f>
        <v>g pollutant</v>
      </c>
      <c r="I471" t="str">
        <f t="shared" si="14"/>
        <v>F gases</v>
      </c>
      <c r="J471">
        <f>INDEX(NoSettings!$C:$C,MATCH(EPS!$A471,NoSettings!$A:$A,0))</f>
        <v>0</v>
      </c>
      <c r="K471" s="109">
        <f>INDEX(GWP!$C$2:$C$13,MATCH(EPS!I471,GWP!$B$2:$B$13,0))</f>
        <v>1</v>
      </c>
      <c r="L471" s="5">
        <f t="shared" si="15"/>
        <v>0</v>
      </c>
    </row>
    <row r="472" spans="1:12">
      <c r="A472" t="s">
        <v>490</v>
      </c>
      <c r="B472" t="s">
        <v>1</v>
      </c>
      <c r="C472" t="s">
        <v>1716</v>
      </c>
      <c r="D472" t="s">
        <v>1715</v>
      </c>
      <c r="E472" t="s">
        <v>1704</v>
      </c>
      <c r="F472" t="s">
        <v>1742</v>
      </c>
      <c r="H472" t="str">
        <f>INDEX('Vensim Variables'!$B:$B,MATCH(EPS!$B472,'Vensim Variables'!$A:$A,0))</f>
        <v>g pollutant</v>
      </c>
      <c r="I472" t="str">
        <f t="shared" si="14"/>
        <v>F gases</v>
      </c>
      <c r="J472">
        <f>INDEX(NoSettings!$C:$C,MATCH(EPS!$A472,NoSettings!$A:$A,0))</f>
        <v>0</v>
      </c>
      <c r="K472" s="109">
        <f>INDEX(GWP!$C$2:$C$13,MATCH(EPS!I472,GWP!$B$2:$B$13,0))</f>
        <v>1</v>
      </c>
      <c r="L472" s="5">
        <f t="shared" si="15"/>
        <v>0</v>
      </c>
    </row>
    <row r="473" spans="1:12">
      <c r="A473" t="s">
        <v>491</v>
      </c>
      <c r="B473" t="s">
        <v>1</v>
      </c>
      <c r="C473" t="s">
        <v>1716</v>
      </c>
      <c r="D473" t="s">
        <v>1715</v>
      </c>
      <c r="E473" t="s">
        <v>1704</v>
      </c>
      <c r="F473" t="s">
        <v>1743</v>
      </c>
      <c r="H473" t="str">
        <f>INDEX('Vensim Variables'!$B:$B,MATCH(EPS!$B473,'Vensim Variables'!$A:$A,0))</f>
        <v>g pollutant</v>
      </c>
      <c r="I473" t="str">
        <f t="shared" si="14"/>
        <v>F gases</v>
      </c>
      <c r="J473">
        <f>INDEX(NoSettings!$C:$C,MATCH(EPS!$A473,NoSettings!$A:$A,0))</f>
        <v>0</v>
      </c>
      <c r="K473" s="109">
        <f>INDEX(GWP!$C$2:$C$13,MATCH(EPS!I473,GWP!$B$2:$B$13,0))</f>
        <v>1</v>
      </c>
      <c r="L473" s="5">
        <f t="shared" si="15"/>
        <v>0</v>
      </c>
    </row>
    <row r="474" spans="1:12">
      <c r="A474" t="s">
        <v>492</v>
      </c>
      <c r="B474" t="s">
        <v>1</v>
      </c>
      <c r="C474" t="s">
        <v>1716</v>
      </c>
      <c r="D474" t="s">
        <v>1715</v>
      </c>
      <c r="E474" t="s">
        <v>1704</v>
      </c>
      <c r="F474" t="s">
        <v>1744</v>
      </c>
      <c r="H474" t="str">
        <f>INDEX('Vensim Variables'!$B:$B,MATCH(EPS!$B474,'Vensim Variables'!$A:$A,0))</f>
        <v>g pollutant</v>
      </c>
      <c r="I474" t="str">
        <f t="shared" si="14"/>
        <v>F gases</v>
      </c>
      <c r="J474">
        <f>INDEX(NoSettings!$C:$C,MATCH(EPS!$A474,NoSettings!$A:$A,0))</f>
        <v>0</v>
      </c>
      <c r="K474" s="109">
        <f>INDEX(GWP!$C$2:$C$13,MATCH(EPS!I474,GWP!$B$2:$B$13,0))</f>
        <v>1</v>
      </c>
      <c r="L474" s="5">
        <f t="shared" si="15"/>
        <v>0</v>
      </c>
    </row>
    <row r="475" spans="1:12">
      <c r="A475" t="s">
        <v>493</v>
      </c>
      <c r="B475" t="s">
        <v>1</v>
      </c>
      <c r="C475" t="s">
        <v>1716</v>
      </c>
      <c r="D475" t="s">
        <v>1715</v>
      </c>
      <c r="E475" t="s">
        <v>1704</v>
      </c>
      <c r="F475" t="s">
        <v>1745</v>
      </c>
      <c r="H475" t="str">
        <f>INDEX('Vensim Variables'!$B:$B,MATCH(EPS!$B475,'Vensim Variables'!$A:$A,0))</f>
        <v>g pollutant</v>
      </c>
      <c r="I475" t="str">
        <f t="shared" si="14"/>
        <v>F gases</v>
      </c>
      <c r="J475">
        <f>INDEX(NoSettings!$C:$C,MATCH(EPS!$A475,NoSettings!$A:$A,0))</f>
        <v>0</v>
      </c>
      <c r="K475" s="109">
        <f>INDEX(GWP!$C$2:$C$13,MATCH(EPS!I475,GWP!$B$2:$B$13,0))</f>
        <v>1</v>
      </c>
      <c r="L475" s="5">
        <f t="shared" si="15"/>
        <v>0</v>
      </c>
    </row>
    <row r="476" spans="1:12">
      <c r="A476" t="s">
        <v>494</v>
      </c>
      <c r="B476" t="s">
        <v>1</v>
      </c>
      <c r="C476" t="s">
        <v>1716</v>
      </c>
      <c r="D476" t="s">
        <v>1715</v>
      </c>
      <c r="E476" t="s">
        <v>1704</v>
      </c>
      <c r="F476" t="s">
        <v>1746</v>
      </c>
      <c r="H476" t="str">
        <f>INDEX('Vensim Variables'!$B:$B,MATCH(EPS!$B476,'Vensim Variables'!$A:$A,0))</f>
        <v>g pollutant</v>
      </c>
      <c r="I476" t="str">
        <f t="shared" si="14"/>
        <v>F gases</v>
      </c>
      <c r="J476">
        <f>INDEX(NoSettings!$C:$C,MATCH(EPS!$A476,NoSettings!$A:$A,0))</f>
        <v>0</v>
      </c>
      <c r="K476" s="109">
        <f>INDEX(GWP!$C$2:$C$13,MATCH(EPS!I476,GWP!$B$2:$B$13,0))</f>
        <v>1</v>
      </c>
      <c r="L476" s="5">
        <f t="shared" si="15"/>
        <v>0</v>
      </c>
    </row>
    <row r="477" spans="1:12">
      <c r="A477" t="s">
        <v>495</v>
      </c>
      <c r="B477" t="s">
        <v>1</v>
      </c>
      <c r="C477" t="s">
        <v>1716</v>
      </c>
      <c r="D477" t="s">
        <v>1715</v>
      </c>
      <c r="E477" t="s">
        <v>1704</v>
      </c>
      <c r="F477" t="s">
        <v>1747</v>
      </c>
      <c r="H477" t="str">
        <f>INDEX('Vensim Variables'!$B:$B,MATCH(EPS!$B477,'Vensim Variables'!$A:$A,0))</f>
        <v>g pollutant</v>
      </c>
      <c r="I477" t="str">
        <f t="shared" si="14"/>
        <v>F gases</v>
      </c>
      <c r="J477">
        <f>INDEX(NoSettings!$C:$C,MATCH(EPS!$A477,NoSettings!$A:$A,0))</f>
        <v>0</v>
      </c>
      <c r="K477" s="109">
        <f>INDEX(GWP!$C$2:$C$13,MATCH(EPS!I477,GWP!$B$2:$B$13,0))</f>
        <v>1</v>
      </c>
      <c r="L477" s="5">
        <f t="shared" si="15"/>
        <v>0</v>
      </c>
    </row>
    <row r="478" spans="1:12">
      <c r="A478" t="s">
        <v>496</v>
      </c>
      <c r="B478" t="s">
        <v>1</v>
      </c>
      <c r="C478" t="s">
        <v>1716</v>
      </c>
      <c r="D478" t="s">
        <v>1715</v>
      </c>
      <c r="E478" t="s">
        <v>1704</v>
      </c>
      <c r="F478" t="s">
        <v>1748</v>
      </c>
      <c r="H478" t="str">
        <f>INDEX('Vensim Variables'!$B:$B,MATCH(EPS!$B478,'Vensim Variables'!$A:$A,0))</f>
        <v>g pollutant</v>
      </c>
      <c r="I478" t="str">
        <f t="shared" si="14"/>
        <v>F gases</v>
      </c>
      <c r="J478">
        <f>INDEX(NoSettings!$C:$C,MATCH(EPS!$A478,NoSettings!$A:$A,0))</f>
        <v>0</v>
      </c>
      <c r="K478" s="109">
        <f>INDEX(GWP!$C$2:$C$13,MATCH(EPS!I478,GWP!$B$2:$B$13,0))</f>
        <v>1</v>
      </c>
      <c r="L478" s="5">
        <f t="shared" si="15"/>
        <v>0</v>
      </c>
    </row>
    <row r="479" spans="1:12">
      <c r="A479" t="s">
        <v>497</v>
      </c>
      <c r="B479" t="s">
        <v>1</v>
      </c>
      <c r="C479" t="s">
        <v>1716</v>
      </c>
      <c r="D479" t="s">
        <v>1715</v>
      </c>
      <c r="E479" t="s">
        <v>1704</v>
      </c>
      <c r="F479" t="s">
        <v>1749</v>
      </c>
      <c r="H479" t="str">
        <f>INDEX('Vensim Variables'!$B:$B,MATCH(EPS!$B479,'Vensim Variables'!$A:$A,0))</f>
        <v>g pollutant</v>
      </c>
      <c r="I479" t="str">
        <f t="shared" si="14"/>
        <v>F gases</v>
      </c>
      <c r="J479">
        <f>INDEX(NoSettings!$C:$C,MATCH(EPS!$A479,NoSettings!$A:$A,0))</f>
        <v>0</v>
      </c>
      <c r="K479" s="109">
        <f>INDEX(GWP!$C$2:$C$13,MATCH(EPS!I479,GWP!$B$2:$B$13,0))</f>
        <v>1</v>
      </c>
      <c r="L479" s="5">
        <f t="shared" si="15"/>
        <v>0</v>
      </c>
    </row>
    <row r="480" spans="1:12">
      <c r="A480" t="s">
        <v>498</v>
      </c>
      <c r="B480" t="s">
        <v>1</v>
      </c>
      <c r="C480" t="s">
        <v>1716</v>
      </c>
      <c r="D480" t="s">
        <v>1715</v>
      </c>
      <c r="E480" t="s">
        <v>1704</v>
      </c>
      <c r="F480" t="s">
        <v>1750</v>
      </c>
      <c r="H480" t="str">
        <f>INDEX('Vensim Variables'!$B:$B,MATCH(EPS!$B480,'Vensim Variables'!$A:$A,0))</f>
        <v>g pollutant</v>
      </c>
      <c r="I480" t="str">
        <f t="shared" si="14"/>
        <v>F gases</v>
      </c>
      <c r="J480">
        <f>INDEX(NoSettings!$C:$C,MATCH(EPS!$A480,NoSettings!$A:$A,0))</f>
        <v>0</v>
      </c>
      <c r="K480" s="109">
        <f>INDEX(GWP!$C$2:$C$13,MATCH(EPS!I480,GWP!$B$2:$B$13,0))</f>
        <v>1</v>
      </c>
      <c r="L480" s="5">
        <f t="shared" si="15"/>
        <v>0</v>
      </c>
    </row>
    <row r="481" spans="1:12">
      <c r="A481" t="s">
        <v>499</v>
      </c>
      <c r="B481" t="s">
        <v>1</v>
      </c>
      <c r="C481" t="s">
        <v>1716</v>
      </c>
      <c r="D481" t="s">
        <v>1715</v>
      </c>
      <c r="E481" t="s">
        <v>1704</v>
      </c>
      <c r="F481" t="s">
        <v>1751</v>
      </c>
      <c r="H481" t="str">
        <f>INDEX('Vensim Variables'!$B:$B,MATCH(EPS!$B481,'Vensim Variables'!$A:$A,0))</f>
        <v>g pollutant</v>
      </c>
      <c r="I481" t="str">
        <f t="shared" si="14"/>
        <v>F gases</v>
      </c>
      <c r="J481">
        <f>INDEX(NoSettings!$C:$C,MATCH(EPS!$A481,NoSettings!$A:$A,0))</f>
        <v>0</v>
      </c>
      <c r="K481" s="109">
        <f>INDEX(GWP!$C$2:$C$13,MATCH(EPS!I481,GWP!$B$2:$B$13,0))</f>
        <v>1</v>
      </c>
      <c r="L481" s="5">
        <f t="shared" si="15"/>
        <v>0</v>
      </c>
    </row>
    <row r="482" spans="1:12">
      <c r="A482" t="s">
        <v>500</v>
      </c>
      <c r="B482" t="s">
        <v>1</v>
      </c>
      <c r="C482" t="s">
        <v>1717</v>
      </c>
      <c r="D482" t="s">
        <v>1702</v>
      </c>
      <c r="E482" t="s">
        <v>1703</v>
      </c>
      <c r="F482" t="s">
        <v>1742</v>
      </c>
      <c r="H482" t="str">
        <f>INDEX('Vensim Variables'!$B:$B,MATCH(EPS!$B482,'Vensim Variables'!$A:$A,0))</f>
        <v>g pollutant</v>
      </c>
      <c r="I482" t="str">
        <f t="shared" si="14"/>
        <v>CO2</v>
      </c>
      <c r="J482">
        <f>INDEX(NoSettings!$C:$C,MATCH(EPS!$A482,NoSettings!$A:$A,0))</f>
        <v>0</v>
      </c>
      <c r="K482" s="109">
        <f>INDEX(GWP!$C$2:$C$13,MATCH(EPS!I482,GWP!$B$2:$B$13,0))</f>
        <v>1</v>
      </c>
      <c r="L482" s="5">
        <f t="shared" si="15"/>
        <v>0</v>
      </c>
    </row>
    <row r="483" spans="1:12">
      <c r="A483" t="s">
        <v>501</v>
      </c>
      <c r="B483" t="s">
        <v>1</v>
      </c>
      <c r="C483" t="s">
        <v>1717</v>
      </c>
      <c r="D483" t="s">
        <v>1702</v>
      </c>
      <c r="E483" t="s">
        <v>1703</v>
      </c>
      <c r="F483" t="s">
        <v>1743</v>
      </c>
      <c r="H483" t="str">
        <f>INDEX('Vensim Variables'!$B:$B,MATCH(EPS!$B483,'Vensim Variables'!$A:$A,0))</f>
        <v>g pollutant</v>
      </c>
      <c r="I483" t="str">
        <f t="shared" si="14"/>
        <v>CO2</v>
      </c>
      <c r="J483">
        <f>INDEX(NoSettings!$C:$C,MATCH(EPS!$A483,NoSettings!$A:$A,0))</f>
        <v>0</v>
      </c>
      <c r="K483" s="109">
        <f>INDEX(GWP!$C$2:$C$13,MATCH(EPS!I483,GWP!$B$2:$B$13,0))</f>
        <v>1</v>
      </c>
      <c r="L483" s="5">
        <f t="shared" si="15"/>
        <v>0</v>
      </c>
    </row>
    <row r="484" spans="1:12">
      <c r="A484" t="s">
        <v>502</v>
      </c>
      <c r="B484" t="s">
        <v>1</v>
      </c>
      <c r="C484" t="s">
        <v>1717</v>
      </c>
      <c r="D484" t="s">
        <v>1702</v>
      </c>
      <c r="E484" t="s">
        <v>1703</v>
      </c>
      <c r="F484" t="s">
        <v>1744</v>
      </c>
      <c r="H484" t="str">
        <f>INDEX('Vensim Variables'!$B:$B,MATCH(EPS!$B484,'Vensim Variables'!$A:$A,0))</f>
        <v>g pollutant</v>
      </c>
      <c r="I484" t="str">
        <f t="shared" si="14"/>
        <v>CO2</v>
      </c>
      <c r="J484">
        <f>INDEX(NoSettings!$C:$C,MATCH(EPS!$A484,NoSettings!$A:$A,0))</f>
        <v>0</v>
      </c>
      <c r="K484" s="109">
        <f>INDEX(GWP!$C$2:$C$13,MATCH(EPS!I484,GWP!$B$2:$B$13,0))</f>
        <v>1</v>
      </c>
      <c r="L484" s="5">
        <f t="shared" si="15"/>
        <v>0</v>
      </c>
    </row>
    <row r="485" spans="1:12">
      <c r="A485" t="s">
        <v>503</v>
      </c>
      <c r="B485" t="s">
        <v>1</v>
      </c>
      <c r="C485" t="s">
        <v>1717</v>
      </c>
      <c r="D485" t="s">
        <v>1702</v>
      </c>
      <c r="E485" t="s">
        <v>1703</v>
      </c>
      <c r="F485" t="s">
        <v>1745</v>
      </c>
      <c r="H485" t="str">
        <f>INDEX('Vensim Variables'!$B:$B,MATCH(EPS!$B485,'Vensim Variables'!$A:$A,0))</f>
        <v>g pollutant</v>
      </c>
      <c r="I485" t="str">
        <f t="shared" si="14"/>
        <v>CO2</v>
      </c>
      <c r="J485">
        <f>INDEX(NoSettings!$C:$C,MATCH(EPS!$A485,NoSettings!$A:$A,0))</f>
        <v>0</v>
      </c>
      <c r="K485" s="109">
        <f>INDEX(GWP!$C$2:$C$13,MATCH(EPS!I485,GWP!$B$2:$B$13,0))</f>
        <v>1</v>
      </c>
      <c r="L485" s="5">
        <f t="shared" si="15"/>
        <v>0</v>
      </c>
    </row>
    <row r="486" spans="1:12">
      <c r="A486" t="s">
        <v>504</v>
      </c>
      <c r="B486" t="s">
        <v>1</v>
      </c>
      <c r="C486" t="s">
        <v>1717</v>
      </c>
      <c r="D486" t="s">
        <v>1702</v>
      </c>
      <c r="E486" t="s">
        <v>1703</v>
      </c>
      <c r="F486" t="s">
        <v>1746</v>
      </c>
      <c r="H486" t="str">
        <f>INDEX('Vensim Variables'!$B:$B,MATCH(EPS!$B486,'Vensim Variables'!$A:$A,0))</f>
        <v>g pollutant</v>
      </c>
      <c r="I486" t="str">
        <f t="shared" si="14"/>
        <v>CO2</v>
      </c>
      <c r="J486">
        <f>INDEX(NoSettings!$C:$C,MATCH(EPS!$A486,NoSettings!$A:$A,0))</f>
        <v>0</v>
      </c>
      <c r="K486" s="109">
        <f>INDEX(GWP!$C$2:$C$13,MATCH(EPS!I486,GWP!$B$2:$B$13,0))</f>
        <v>1</v>
      </c>
      <c r="L486" s="5">
        <f t="shared" si="15"/>
        <v>0</v>
      </c>
    </row>
    <row r="487" spans="1:12">
      <c r="A487" t="s">
        <v>505</v>
      </c>
      <c r="B487" t="s">
        <v>1</v>
      </c>
      <c r="C487" t="s">
        <v>1717</v>
      </c>
      <c r="D487" t="s">
        <v>1702</v>
      </c>
      <c r="E487" t="s">
        <v>1703</v>
      </c>
      <c r="F487" t="s">
        <v>1747</v>
      </c>
      <c r="H487" t="str">
        <f>INDEX('Vensim Variables'!$B:$B,MATCH(EPS!$B487,'Vensim Variables'!$A:$A,0))</f>
        <v>g pollutant</v>
      </c>
      <c r="I487" t="str">
        <f t="shared" si="14"/>
        <v>CO2</v>
      </c>
      <c r="J487">
        <f>INDEX(NoSettings!$C:$C,MATCH(EPS!$A487,NoSettings!$A:$A,0))</f>
        <v>0</v>
      </c>
      <c r="K487" s="109">
        <f>INDEX(GWP!$C$2:$C$13,MATCH(EPS!I487,GWP!$B$2:$B$13,0))</f>
        <v>1</v>
      </c>
      <c r="L487" s="5">
        <f t="shared" si="15"/>
        <v>0</v>
      </c>
    </row>
    <row r="488" spans="1:12">
      <c r="A488" t="s">
        <v>506</v>
      </c>
      <c r="B488" t="s">
        <v>1</v>
      </c>
      <c r="C488" t="s">
        <v>1717</v>
      </c>
      <c r="D488" t="s">
        <v>1702</v>
      </c>
      <c r="E488" t="s">
        <v>1703</v>
      </c>
      <c r="F488" t="s">
        <v>1748</v>
      </c>
      <c r="H488" t="str">
        <f>INDEX('Vensim Variables'!$B:$B,MATCH(EPS!$B488,'Vensim Variables'!$A:$A,0))</f>
        <v>g pollutant</v>
      </c>
      <c r="I488" t="str">
        <f t="shared" si="14"/>
        <v>CO2</v>
      </c>
      <c r="J488">
        <f>INDEX(NoSettings!$C:$C,MATCH(EPS!$A488,NoSettings!$A:$A,0))</f>
        <v>69765000000000</v>
      </c>
      <c r="K488" s="109">
        <f>INDEX(GWP!$C$2:$C$13,MATCH(EPS!I488,GWP!$B$2:$B$13,0))</f>
        <v>1</v>
      </c>
      <c r="L488" s="5">
        <f t="shared" si="15"/>
        <v>69.765000000000001</v>
      </c>
    </row>
    <row r="489" spans="1:12">
      <c r="A489" t="s">
        <v>507</v>
      </c>
      <c r="B489" t="s">
        <v>1</v>
      </c>
      <c r="C489" t="s">
        <v>1717</v>
      </c>
      <c r="D489" t="s">
        <v>1702</v>
      </c>
      <c r="E489" t="s">
        <v>1703</v>
      </c>
      <c r="F489" t="s">
        <v>1749</v>
      </c>
      <c r="H489" t="str">
        <f>INDEX('Vensim Variables'!$B:$B,MATCH(EPS!$B489,'Vensim Variables'!$A:$A,0))</f>
        <v>g pollutant</v>
      </c>
      <c r="I489" t="str">
        <f t="shared" si="14"/>
        <v>CO2</v>
      </c>
      <c r="J489">
        <f>INDEX(NoSettings!$C:$C,MATCH(EPS!$A489,NoSettings!$A:$A,0))</f>
        <v>0</v>
      </c>
      <c r="K489" s="109">
        <f>INDEX(GWP!$C$2:$C$13,MATCH(EPS!I489,GWP!$B$2:$B$13,0))</f>
        <v>1</v>
      </c>
      <c r="L489" s="5">
        <f t="shared" si="15"/>
        <v>0</v>
      </c>
    </row>
    <row r="490" spans="1:12">
      <c r="A490" t="s">
        <v>508</v>
      </c>
      <c r="B490" t="s">
        <v>1</v>
      </c>
      <c r="C490" t="s">
        <v>1717</v>
      </c>
      <c r="D490" t="s">
        <v>1702</v>
      </c>
      <c r="E490" t="s">
        <v>1703</v>
      </c>
      <c r="F490" t="s">
        <v>1750</v>
      </c>
      <c r="H490" t="str">
        <f>INDEX('Vensim Variables'!$B:$B,MATCH(EPS!$B490,'Vensim Variables'!$A:$A,0))</f>
        <v>g pollutant</v>
      </c>
      <c r="I490" t="str">
        <f t="shared" si="14"/>
        <v>CO2</v>
      </c>
      <c r="J490">
        <f>INDEX(NoSettings!$C:$C,MATCH(EPS!$A490,NoSettings!$A:$A,0))</f>
        <v>0</v>
      </c>
      <c r="K490" s="109">
        <f>INDEX(GWP!$C$2:$C$13,MATCH(EPS!I490,GWP!$B$2:$B$13,0))</f>
        <v>1</v>
      </c>
      <c r="L490" s="5">
        <f t="shared" si="15"/>
        <v>0</v>
      </c>
    </row>
    <row r="491" spans="1:12">
      <c r="A491" t="s">
        <v>509</v>
      </c>
      <c r="B491" t="s">
        <v>1</v>
      </c>
      <c r="C491" t="s">
        <v>1717</v>
      </c>
      <c r="D491" t="s">
        <v>1702</v>
      </c>
      <c r="E491" t="s">
        <v>1703</v>
      </c>
      <c r="F491" t="s">
        <v>1751</v>
      </c>
      <c r="H491" t="str">
        <f>INDEX('Vensim Variables'!$B:$B,MATCH(EPS!$B491,'Vensim Variables'!$A:$A,0))</f>
        <v>g pollutant</v>
      </c>
      <c r="I491" t="str">
        <f t="shared" si="14"/>
        <v>CO2</v>
      </c>
      <c r="J491">
        <f>INDEX(NoSettings!$C:$C,MATCH(EPS!$A491,NoSettings!$A:$A,0))</f>
        <v>0</v>
      </c>
      <c r="K491" s="109">
        <f>INDEX(GWP!$C$2:$C$13,MATCH(EPS!I491,GWP!$B$2:$B$13,0))</f>
        <v>1</v>
      </c>
      <c r="L491" s="5">
        <f t="shared" si="15"/>
        <v>0</v>
      </c>
    </row>
    <row r="492" spans="1:12">
      <c r="A492" t="s">
        <v>510</v>
      </c>
      <c r="B492" t="s">
        <v>1</v>
      </c>
      <c r="C492" t="s">
        <v>1717</v>
      </c>
      <c r="D492" t="s">
        <v>1702</v>
      </c>
      <c r="E492" t="s">
        <v>1704</v>
      </c>
      <c r="F492" t="s">
        <v>1742</v>
      </c>
      <c r="H492" t="str">
        <f>INDEX('Vensim Variables'!$B:$B,MATCH(EPS!$B492,'Vensim Variables'!$A:$A,0))</f>
        <v>g pollutant</v>
      </c>
      <c r="I492" t="str">
        <f t="shared" si="14"/>
        <v>CO2</v>
      </c>
      <c r="J492">
        <f>INDEX(NoSettings!$C:$C,MATCH(EPS!$A492,NoSettings!$A:$A,0))</f>
        <v>0</v>
      </c>
      <c r="K492" s="109">
        <f>INDEX(GWP!$C$2:$C$13,MATCH(EPS!I492,GWP!$B$2:$B$13,0))</f>
        <v>1</v>
      </c>
      <c r="L492" s="5">
        <f t="shared" si="15"/>
        <v>0</v>
      </c>
    </row>
    <row r="493" spans="1:12">
      <c r="A493" t="s">
        <v>511</v>
      </c>
      <c r="B493" t="s">
        <v>1</v>
      </c>
      <c r="C493" t="s">
        <v>1717</v>
      </c>
      <c r="D493" t="s">
        <v>1702</v>
      </c>
      <c r="E493" t="s">
        <v>1704</v>
      </c>
      <c r="F493" t="s">
        <v>1743</v>
      </c>
      <c r="H493" t="str">
        <f>INDEX('Vensim Variables'!$B:$B,MATCH(EPS!$B493,'Vensim Variables'!$A:$A,0))</f>
        <v>g pollutant</v>
      </c>
      <c r="I493" t="str">
        <f t="shared" si="14"/>
        <v>CO2</v>
      </c>
      <c r="J493">
        <f>INDEX(NoSettings!$C:$C,MATCH(EPS!$A493,NoSettings!$A:$A,0))</f>
        <v>0</v>
      </c>
      <c r="K493" s="109">
        <f>INDEX(GWP!$C$2:$C$13,MATCH(EPS!I493,GWP!$B$2:$B$13,0))</f>
        <v>1</v>
      </c>
      <c r="L493" s="5">
        <f t="shared" si="15"/>
        <v>0</v>
      </c>
    </row>
    <row r="494" spans="1:12">
      <c r="A494" t="s">
        <v>512</v>
      </c>
      <c r="B494" t="s">
        <v>1</v>
      </c>
      <c r="C494" t="s">
        <v>1717</v>
      </c>
      <c r="D494" t="s">
        <v>1702</v>
      </c>
      <c r="E494" t="s">
        <v>1704</v>
      </c>
      <c r="F494" t="s">
        <v>1744</v>
      </c>
      <c r="H494" t="str">
        <f>INDEX('Vensim Variables'!$B:$B,MATCH(EPS!$B494,'Vensim Variables'!$A:$A,0))</f>
        <v>g pollutant</v>
      </c>
      <c r="I494" t="str">
        <f t="shared" si="14"/>
        <v>CO2</v>
      </c>
      <c r="J494">
        <f>INDEX(NoSettings!$C:$C,MATCH(EPS!$A494,NoSettings!$A:$A,0))</f>
        <v>0</v>
      </c>
      <c r="K494" s="109">
        <f>INDEX(GWP!$C$2:$C$13,MATCH(EPS!I494,GWP!$B$2:$B$13,0))</f>
        <v>1</v>
      </c>
      <c r="L494" s="5">
        <f t="shared" si="15"/>
        <v>0</v>
      </c>
    </row>
    <row r="495" spans="1:12">
      <c r="A495" t="s">
        <v>513</v>
      </c>
      <c r="B495" t="s">
        <v>1</v>
      </c>
      <c r="C495" t="s">
        <v>1717</v>
      </c>
      <c r="D495" t="s">
        <v>1702</v>
      </c>
      <c r="E495" t="s">
        <v>1704</v>
      </c>
      <c r="F495" t="s">
        <v>1745</v>
      </c>
      <c r="H495" t="str">
        <f>INDEX('Vensim Variables'!$B:$B,MATCH(EPS!$B495,'Vensim Variables'!$A:$A,0))</f>
        <v>g pollutant</v>
      </c>
      <c r="I495" t="str">
        <f t="shared" si="14"/>
        <v>CO2</v>
      </c>
      <c r="J495">
        <f>INDEX(NoSettings!$C:$C,MATCH(EPS!$A495,NoSettings!$A:$A,0))</f>
        <v>0</v>
      </c>
      <c r="K495" s="109">
        <f>INDEX(GWP!$C$2:$C$13,MATCH(EPS!I495,GWP!$B$2:$B$13,0))</f>
        <v>1</v>
      </c>
      <c r="L495" s="5">
        <f t="shared" si="15"/>
        <v>0</v>
      </c>
    </row>
    <row r="496" spans="1:12">
      <c r="A496" t="s">
        <v>514</v>
      </c>
      <c r="B496" t="s">
        <v>1</v>
      </c>
      <c r="C496" t="s">
        <v>1717</v>
      </c>
      <c r="D496" t="s">
        <v>1702</v>
      </c>
      <c r="E496" t="s">
        <v>1704</v>
      </c>
      <c r="F496" t="s">
        <v>1746</v>
      </c>
      <c r="H496" t="str">
        <f>INDEX('Vensim Variables'!$B:$B,MATCH(EPS!$B496,'Vensim Variables'!$A:$A,0))</f>
        <v>g pollutant</v>
      </c>
      <c r="I496" t="str">
        <f t="shared" si="14"/>
        <v>CO2</v>
      </c>
      <c r="J496">
        <f>INDEX(NoSettings!$C:$C,MATCH(EPS!$A496,NoSettings!$A:$A,0))</f>
        <v>0</v>
      </c>
      <c r="K496" s="109">
        <f>INDEX(GWP!$C$2:$C$13,MATCH(EPS!I496,GWP!$B$2:$B$13,0))</f>
        <v>1</v>
      </c>
      <c r="L496" s="5">
        <f t="shared" si="15"/>
        <v>0</v>
      </c>
    </row>
    <row r="497" spans="1:12">
      <c r="A497" t="s">
        <v>515</v>
      </c>
      <c r="B497" t="s">
        <v>1</v>
      </c>
      <c r="C497" t="s">
        <v>1717</v>
      </c>
      <c r="D497" t="s">
        <v>1702</v>
      </c>
      <c r="E497" t="s">
        <v>1704</v>
      </c>
      <c r="F497" t="s">
        <v>1747</v>
      </c>
      <c r="H497" t="str">
        <f>INDEX('Vensim Variables'!$B:$B,MATCH(EPS!$B497,'Vensim Variables'!$A:$A,0))</f>
        <v>g pollutant</v>
      </c>
      <c r="I497" t="str">
        <f t="shared" si="14"/>
        <v>CO2</v>
      </c>
      <c r="J497">
        <f>INDEX(NoSettings!$C:$C,MATCH(EPS!$A497,NoSettings!$A:$A,0))</f>
        <v>0</v>
      </c>
      <c r="K497" s="109">
        <f>INDEX(GWP!$C$2:$C$13,MATCH(EPS!I497,GWP!$B$2:$B$13,0))</f>
        <v>1</v>
      </c>
      <c r="L497" s="5">
        <f t="shared" si="15"/>
        <v>0</v>
      </c>
    </row>
    <row r="498" spans="1:12">
      <c r="A498" t="s">
        <v>516</v>
      </c>
      <c r="B498" t="s">
        <v>1</v>
      </c>
      <c r="C498" t="s">
        <v>1717</v>
      </c>
      <c r="D498" t="s">
        <v>1702</v>
      </c>
      <c r="E498" t="s">
        <v>1704</v>
      </c>
      <c r="F498" t="s">
        <v>1748</v>
      </c>
      <c r="H498" t="str">
        <f>INDEX('Vensim Variables'!$B:$B,MATCH(EPS!$B498,'Vensim Variables'!$A:$A,0))</f>
        <v>g pollutant</v>
      </c>
      <c r="I498" t="str">
        <f t="shared" si="14"/>
        <v>CO2</v>
      </c>
      <c r="J498">
        <f>INDEX(NoSettings!$C:$C,MATCH(EPS!$A498,NoSettings!$A:$A,0))</f>
        <v>27645700000000</v>
      </c>
      <c r="K498" s="109">
        <f>INDEX(GWP!$C$2:$C$13,MATCH(EPS!I498,GWP!$B$2:$B$13,0))</f>
        <v>1</v>
      </c>
      <c r="L498" s="5">
        <f t="shared" si="15"/>
        <v>27.645700000000001</v>
      </c>
    </row>
    <row r="499" spans="1:12">
      <c r="A499" t="s">
        <v>517</v>
      </c>
      <c r="B499" t="s">
        <v>1</v>
      </c>
      <c r="C499" t="s">
        <v>1717</v>
      </c>
      <c r="D499" t="s">
        <v>1702</v>
      </c>
      <c r="E499" t="s">
        <v>1704</v>
      </c>
      <c r="F499" t="s">
        <v>1749</v>
      </c>
      <c r="H499" t="str">
        <f>INDEX('Vensim Variables'!$B:$B,MATCH(EPS!$B499,'Vensim Variables'!$A:$A,0))</f>
        <v>g pollutant</v>
      </c>
      <c r="I499" t="str">
        <f t="shared" si="14"/>
        <v>CO2</v>
      </c>
      <c r="J499">
        <f>INDEX(NoSettings!$C:$C,MATCH(EPS!$A499,NoSettings!$A:$A,0))</f>
        <v>0</v>
      </c>
      <c r="K499" s="109">
        <f>INDEX(GWP!$C$2:$C$13,MATCH(EPS!I499,GWP!$B$2:$B$13,0))</f>
        <v>1</v>
      </c>
      <c r="L499" s="5">
        <f t="shared" si="15"/>
        <v>0</v>
      </c>
    </row>
    <row r="500" spans="1:12">
      <c r="A500" t="s">
        <v>518</v>
      </c>
      <c r="B500" t="s">
        <v>1</v>
      </c>
      <c r="C500" t="s">
        <v>1717</v>
      </c>
      <c r="D500" t="s">
        <v>1702</v>
      </c>
      <c r="E500" t="s">
        <v>1704</v>
      </c>
      <c r="F500" t="s">
        <v>1750</v>
      </c>
      <c r="H500" t="str">
        <f>INDEX('Vensim Variables'!$B:$B,MATCH(EPS!$B500,'Vensim Variables'!$A:$A,0))</f>
        <v>g pollutant</v>
      </c>
      <c r="I500" t="str">
        <f t="shared" si="14"/>
        <v>CO2</v>
      </c>
      <c r="J500">
        <f>INDEX(NoSettings!$C:$C,MATCH(EPS!$A500,NoSettings!$A:$A,0))</f>
        <v>0</v>
      </c>
      <c r="K500" s="109">
        <f>INDEX(GWP!$C$2:$C$13,MATCH(EPS!I500,GWP!$B$2:$B$13,0))</f>
        <v>1</v>
      </c>
      <c r="L500" s="5">
        <f t="shared" si="15"/>
        <v>0</v>
      </c>
    </row>
    <row r="501" spans="1:12">
      <c r="A501" t="s">
        <v>519</v>
      </c>
      <c r="B501" t="s">
        <v>1</v>
      </c>
      <c r="C501" t="s">
        <v>1717</v>
      </c>
      <c r="D501" t="s">
        <v>1702</v>
      </c>
      <c r="E501" t="s">
        <v>1704</v>
      </c>
      <c r="F501" t="s">
        <v>1751</v>
      </c>
      <c r="H501" t="str">
        <f>INDEX('Vensim Variables'!$B:$B,MATCH(EPS!$B501,'Vensim Variables'!$A:$A,0))</f>
        <v>g pollutant</v>
      </c>
      <c r="I501" t="str">
        <f t="shared" si="14"/>
        <v>CO2</v>
      </c>
      <c r="J501">
        <f>INDEX(NoSettings!$C:$C,MATCH(EPS!$A501,NoSettings!$A:$A,0))</f>
        <v>0</v>
      </c>
      <c r="K501" s="109">
        <f>INDEX(GWP!$C$2:$C$13,MATCH(EPS!I501,GWP!$B$2:$B$13,0))</f>
        <v>1</v>
      </c>
      <c r="L501" s="5">
        <f t="shared" si="15"/>
        <v>0</v>
      </c>
    </row>
    <row r="502" spans="1:12">
      <c r="A502" t="s">
        <v>520</v>
      </c>
      <c r="B502" t="s">
        <v>1</v>
      </c>
      <c r="C502" t="s">
        <v>1717</v>
      </c>
      <c r="D502" t="s">
        <v>1705</v>
      </c>
      <c r="E502" t="s">
        <v>1703</v>
      </c>
      <c r="F502" t="s">
        <v>1742</v>
      </c>
      <c r="H502" t="str">
        <f>INDEX('Vensim Variables'!$B:$B,MATCH(EPS!$B502,'Vensim Variables'!$A:$A,0))</f>
        <v>g pollutant</v>
      </c>
      <c r="I502" t="str">
        <f t="shared" si="14"/>
        <v>VOC</v>
      </c>
      <c r="J502">
        <f>INDEX(NoSettings!$C:$C,MATCH(EPS!$A502,NoSettings!$A:$A,0))</f>
        <v>0</v>
      </c>
      <c r="K502" s="109">
        <f>INDEX(GWP!$C$2:$C$13,MATCH(EPS!I502,GWP!$B$2:$B$13,0))</f>
        <v>5</v>
      </c>
      <c r="L502" s="5">
        <f t="shared" si="15"/>
        <v>0</v>
      </c>
    </row>
    <row r="503" spans="1:12">
      <c r="A503" t="s">
        <v>521</v>
      </c>
      <c r="B503" t="s">
        <v>1</v>
      </c>
      <c r="C503" t="s">
        <v>1717</v>
      </c>
      <c r="D503" t="s">
        <v>1705</v>
      </c>
      <c r="E503" t="s">
        <v>1703</v>
      </c>
      <c r="F503" t="s">
        <v>1743</v>
      </c>
      <c r="H503" t="str">
        <f>INDEX('Vensim Variables'!$B:$B,MATCH(EPS!$B503,'Vensim Variables'!$A:$A,0))</f>
        <v>g pollutant</v>
      </c>
      <c r="I503" t="str">
        <f t="shared" si="14"/>
        <v>VOC</v>
      </c>
      <c r="J503">
        <f>INDEX(NoSettings!$C:$C,MATCH(EPS!$A503,NoSettings!$A:$A,0))</f>
        <v>0</v>
      </c>
      <c r="K503" s="109">
        <f>INDEX(GWP!$C$2:$C$13,MATCH(EPS!I503,GWP!$B$2:$B$13,0))</f>
        <v>5</v>
      </c>
      <c r="L503" s="5">
        <f t="shared" si="15"/>
        <v>0</v>
      </c>
    </row>
    <row r="504" spans="1:12">
      <c r="A504" t="s">
        <v>522</v>
      </c>
      <c r="B504" t="s">
        <v>1</v>
      </c>
      <c r="C504" t="s">
        <v>1717</v>
      </c>
      <c r="D504" t="s">
        <v>1705</v>
      </c>
      <c r="E504" t="s">
        <v>1703</v>
      </c>
      <c r="F504" t="s">
        <v>1744</v>
      </c>
      <c r="H504" t="str">
        <f>INDEX('Vensim Variables'!$B:$B,MATCH(EPS!$B504,'Vensim Variables'!$A:$A,0))</f>
        <v>g pollutant</v>
      </c>
      <c r="I504" t="str">
        <f t="shared" si="14"/>
        <v>VOC</v>
      </c>
      <c r="J504">
        <f>INDEX(NoSettings!$C:$C,MATCH(EPS!$A504,NoSettings!$A:$A,0))</f>
        <v>0</v>
      </c>
      <c r="K504" s="109">
        <f>INDEX(GWP!$C$2:$C$13,MATCH(EPS!I504,GWP!$B$2:$B$13,0))</f>
        <v>5</v>
      </c>
      <c r="L504" s="5">
        <f t="shared" si="15"/>
        <v>0</v>
      </c>
    </row>
    <row r="505" spans="1:12">
      <c r="A505" t="s">
        <v>523</v>
      </c>
      <c r="B505" t="s">
        <v>1</v>
      </c>
      <c r="C505" t="s">
        <v>1717</v>
      </c>
      <c r="D505" t="s">
        <v>1705</v>
      </c>
      <c r="E505" t="s">
        <v>1703</v>
      </c>
      <c r="F505" t="s">
        <v>1745</v>
      </c>
      <c r="H505" t="str">
        <f>INDEX('Vensim Variables'!$B:$B,MATCH(EPS!$B505,'Vensim Variables'!$A:$A,0))</f>
        <v>g pollutant</v>
      </c>
      <c r="I505" t="str">
        <f t="shared" si="14"/>
        <v>VOC</v>
      </c>
      <c r="J505">
        <f>INDEX(NoSettings!$C:$C,MATCH(EPS!$A505,NoSettings!$A:$A,0))</f>
        <v>0</v>
      </c>
      <c r="K505" s="109">
        <f>INDEX(GWP!$C$2:$C$13,MATCH(EPS!I505,GWP!$B$2:$B$13,0))</f>
        <v>5</v>
      </c>
      <c r="L505" s="5">
        <f t="shared" si="15"/>
        <v>0</v>
      </c>
    </row>
    <row r="506" spans="1:12">
      <c r="A506" t="s">
        <v>524</v>
      </c>
      <c r="B506" t="s">
        <v>1</v>
      </c>
      <c r="C506" t="s">
        <v>1717</v>
      </c>
      <c r="D506" t="s">
        <v>1705</v>
      </c>
      <c r="E506" t="s">
        <v>1703</v>
      </c>
      <c r="F506" t="s">
        <v>1746</v>
      </c>
      <c r="H506" t="str">
        <f>INDEX('Vensim Variables'!$B:$B,MATCH(EPS!$B506,'Vensim Variables'!$A:$A,0))</f>
        <v>g pollutant</v>
      </c>
      <c r="I506" t="str">
        <f t="shared" si="14"/>
        <v>VOC</v>
      </c>
      <c r="J506">
        <f>INDEX(NoSettings!$C:$C,MATCH(EPS!$A506,NoSettings!$A:$A,0))</f>
        <v>0</v>
      </c>
      <c r="K506" s="109">
        <f>INDEX(GWP!$C$2:$C$13,MATCH(EPS!I506,GWP!$B$2:$B$13,0))</f>
        <v>5</v>
      </c>
      <c r="L506" s="5">
        <f t="shared" si="15"/>
        <v>0</v>
      </c>
    </row>
    <row r="507" spans="1:12">
      <c r="A507" t="s">
        <v>525</v>
      </c>
      <c r="B507" t="s">
        <v>1</v>
      </c>
      <c r="C507" t="s">
        <v>1717</v>
      </c>
      <c r="D507" t="s">
        <v>1705</v>
      </c>
      <c r="E507" t="s">
        <v>1703</v>
      </c>
      <c r="F507" t="s">
        <v>1747</v>
      </c>
      <c r="H507" t="str">
        <f>INDEX('Vensim Variables'!$B:$B,MATCH(EPS!$B507,'Vensim Variables'!$A:$A,0))</f>
        <v>g pollutant</v>
      </c>
      <c r="I507" t="str">
        <f t="shared" si="14"/>
        <v>VOC</v>
      </c>
      <c r="J507">
        <f>INDEX(NoSettings!$C:$C,MATCH(EPS!$A507,NoSettings!$A:$A,0))</f>
        <v>0</v>
      </c>
      <c r="K507" s="109">
        <f>INDEX(GWP!$C$2:$C$13,MATCH(EPS!I507,GWP!$B$2:$B$13,0))</f>
        <v>5</v>
      </c>
      <c r="L507" s="5">
        <f t="shared" si="15"/>
        <v>0</v>
      </c>
    </row>
    <row r="508" spans="1:12">
      <c r="A508" t="s">
        <v>526</v>
      </c>
      <c r="B508" t="s">
        <v>1</v>
      </c>
      <c r="C508" t="s">
        <v>1717</v>
      </c>
      <c r="D508" t="s">
        <v>1705</v>
      </c>
      <c r="E508" t="s">
        <v>1703</v>
      </c>
      <c r="F508" t="s">
        <v>1748</v>
      </c>
      <c r="H508" t="str">
        <f>INDEX('Vensim Variables'!$B:$B,MATCH(EPS!$B508,'Vensim Variables'!$A:$A,0))</f>
        <v>g pollutant</v>
      </c>
      <c r="I508" t="str">
        <f t="shared" si="14"/>
        <v>VOC</v>
      </c>
      <c r="J508">
        <f>INDEX(NoSettings!$C:$C,MATCH(EPS!$A508,NoSettings!$A:$A,0))</f>
        <v>30278500000</v>
      </c>
      <c r="K508" s="109">
        <f>INDEX(GWP!$C$2:$C$13,MATCH(EPS!I508,GWP!$B$2:$B$13,0))</f>
        <v>5</v>
      </c>
      <c r="L508" s="5">
        <f t="shared" si="15"/>
        <v>0.15139250000000001</v>
      </c>
    </row>
    <row r="509" spans="1:12">
      <c r="A509" t="s">
        <v>527</v>
      </c>
      <c r="B509" t="s">
        <v>1</v>
      </c>
      <c r="C509" t="s">
        <v>1717</v>
      </c>
      <c r="D509" t="s">
        <v>1705</v>
      </c>
      <c r="E509" t="s">
        <v>1703</v>
      </c>
      <c r="F509" t="s">
        <v>1749</v>
      </c>
      <c r="H509" t="str">
        <f>INDEX('Vensim Variables'!$B:$B,MATCH(EPS!$B509,'Vensim Variables'!$A:$A,0))</f>
        <v>g pollutant</v>
      </c>
      <c r="I509" t="str">
        <f t="shared" si="14"/>
        <v>VOC</v>
      </c>
      <c r="J509">
        <f>INDEX(NoSettings!$C:$C,MATCH(EPS!$A509,NoSettings!$A:$A,0))</f>
        <v>0</v>
      </c>
      <c r="K509" s="109">
        <f>INDEX(GWP!$C$2:$C$13,MATCH(EPS!I509,GWP!$B$2:$B$13,0))</f>
        <v>5</v>
      </c>
      <c r="L509" s="5">
        <f t="shared" si="15"/>
        <v>0</v>
      </c>
    </row>
    <row r="510" spans="1:12">
      <c r="A510" t="s">
        <v>528</v>
      </c>
      <c r="B510" t="s">
        <v>1</v>
      </c>
      <c r="C510" t="s">
        <v>1717</v>
      </c>
      <c r="D510" t="s">
        <v>1705</v>
      </c>
      <c r="E510" t="s">
        <v>1703</v>
      </c>
      <c r="F510" t="s">
        <v>1750</v>
      </c>
      <c r="H510" t="str">
        <f>INDEX('Vensim Variables'!$B:$B,MATCH(EPS!$B510,'Vensim Variables'!$A:$A,0))</f>
        <v>g pollutant</v>
      </c>
      <c r="I510" t="str">
        <f t="shared" si="14"/>
        <v>VOC</v>
      </c>
      <c r="J510">
        <f>INDEX(NoSettings!$C:$C,MATCH(EPS!$A510,NoSettings!$A:$A,0))</f>
        <v>0</v>
      </c>
      <c r="K510" s="109">
        <f>INDEX(GWP!$C$2:$C$13,MATCH(EPS!I510,GWP!$B$2:$B$13,0))</f>
        <v>5</v>
      </c>
      <c r="L510" s="5">
        <f t="shared" si="15"/>
        <v>0</v>
      </c>
    </row>
    <row r="511" spans="1:12">
      <c r="A511" t="s">
        <v>529</v>
      </c>
      <c r="B511" t="s">
        <v>1</v>
      </c>
      <c r="C511" t="s">
        <v>1717</v>
      </c>
      <c r="D511" t="s">
        <v>1705</v>
      </c>
      <c r="E511" t="s">
        <v>1703</v>
      </c>
      <c r="F511" t="s">
        <v>1751</v>
      </c>
      <c r="H511" t="str">
        <f>INDEX('Vensim Variables'!$B:$B,MATCH(EPS!$B511,'Vensim Variables'!$A:$A,0))</f>
        <v>g pollutant</v>
      </c>
      <c r="I511" t="str">
        <f t="shared" si="14"/>
        <v>VOC</v>
      </c>
      <c r="J511">
        <f>INDEX(NoSettings!$C:$C,MATCH(EPS!$A511,NoSettings!$A:$A,0))</f>
        <v>0</v>
      </c>
      <c r="K511" s="109">
        <f>INDEX(GWP!$C$2:$C$13,MATCH(EPS!I511,GWP!$B$2:$B$13,0))</f>
        <v>5</v>
      </c>
      <c r="L511" s="5">
        <f t="shared" si="15"/>
        <v>0</v>
      </c>
    </row>
    <row r="512" spans="1:12">
      <c r="A512" t="s">
        <v>530</v>
      </c>
      <c r="B512" t="s">
        <v>1</v>
      </c>
      <c r="C512" t="s">
        <v>1717</v>
      </c>
      <c r="D512" t="s">
        <v>1705</v>
      </c>
      <c r="E512" t="s">
        <v>1704</v>
      </c>
      <c r="F512" t="s">
        <v>1742</v>
      </c>
      <c r="H512" t="str">
        <f>INDEX('Vensim Variables'!$B:$B,MATCH(EPS!$B512,'Vensim Variables'!$A:$A,0))</f>
        <v>g pollutant</v>
      </c>
      <c r="I512" t="str">
        <f t="shared" si="14"/>
        <v>VOC</v>
      </c>
      <c r="J512">
        <f>INDEX(NoSettings!$C:$C,MATCH(EPS!$A512,NoSettings!$A:$A,0))</f>
        <v>0</v>
      </c>
      <c r="K512" s="109">
        <f>INDEX(GWP!$C$2:$C$13,MATCH(EPS!I512,GWP!$B$2:$B$13,0))</f>
        <v>5</v>
      </c>
      <c r="L512" s="5">
        <f t="shared" si="15"/>
        <v>0</v>
      </c>
    </row>
    <row r="513" spans="1:12">
      <c r="A513" t="s">
        <v>531</v>
      </c>
      <c r="B513" t="s">
        <v>1</v>
      </c>
      <c r="C513" t="s">
        <v>1717</v>
      </c>
      <c r="D513" t="s">
        <v>1705</v>
      </c>
      <c r="E513" t="s">
        <v>1704</v>
      </c>
      <c r="F513" t="s">
        <v>1743</v>
      </c>
      <c r="H513" t="str">
        <f>INDEX('Vensim Variables'!$B:$B,MATCH(EPS!$B513,'Vensim Variables'!$A:$A,0))</f>
        <v>g pollutant</v>
      </c>
      <c r="I513" t="str">
        <f t="shared" si="14"/>
        <v>VOC</v>
      </c>
      <c r="J513">
        <f>INDEX(NoSettings!$C:$C,MATCH(EPS!$A513,NoSettings!$A:$A,0))</f>
        <v>0</v>
      </c>
      <c r="K513" s="109">
        <f>INDEX(GWP!$C$2:$C$13,MATCH(EPS!I513,GWP!$B$2:$B$13,0))</f>
        <v>5</v>
      </c>
      <c r="L513" s="5">
        <f t="shared" si="15"/>
        <v>0</v>
      </c>
    </row>
    <row r="514" spans="1:12">
      <c r="A514" t="s">
        <v>532</v>
      </c>
      <c r="B514" t="s">
        <v>1</v>
      </c>
      <c r="C514" t="s">
        <v>1717</v>
      </c>
      <c r="D514" t="s">
        <v>1705</v>
      </c>
      <c r="E514" t="s">
        <v>1704</v>
      </c>
      <c r="F514" t="s">
        <v>1744</v>
      </c>
      <c r="H514" t="str">
        <f>INDEX('Vensim Variables'!$B:$B,MATCH(EPS!$B514,'Vensim Variables'!$A:$A,0))</f>
        <v>g pollutant</v>
      </c>
      <c r="I514" t="str">
        <f t="shared" si="14"/>
        <v>VOC</v>
      </c>
      <c r="J514">
        <f>INDEX(NoSettings!$C:$C,MATCH(EPS!$A514,NoSettings!$A:$A,0))</f>
        <v>0</v>
      </c>
      <c r="K514" s="109">
        <f>INDEX(GWP!$C$2:$C$13,MATCH(EPS!I514,GWP!$B$2:$B$13,0))</f>
        <v>5</v>
      </c>
      <c r="L514" s="5">
        <f t="shared" si="15"/>
        <v>0</v>
      </c>
    </row>
    <row r="515" spans="1:12">
      <c r="A515" t="s">
        <v>533</v>
      </c>
      <c r="B515" t="s">
        <v>1</v>
      </c>
      <c r="C515" t="s">
        <v>1717</v>
      </c>
      <c r="D515" t="s">
        <v>1705</v>
      </c>
      <c r="E515" t="s">
        <v>1704</v>
      </c>
      <c r="F515" t="s">
        <v>1745</v>
      </c>
      <c r="H515" t="str">
        <f>INDEX('Vensim Variables'!$B:$B,MATCH(EPS!$B515,'Vensim Variables'!$A:$A,0))</f>
        <v>g pollutant</v>
      </c>
      <c r="I515" t="str">
        <f t="shared" ref="I515:I578" si="16">IF(OR(C515="CO2",C515="CH4",C515="N2O",C515="F gases",C515="VOC",C515="CO",C515="NOx",C515="PM10",C515="PM25",C515="SOx",C515="BC",C515="OC"),C515,IF(OR(D515="CO2",D515="CH4",D515="N2O",D515="F gases",D515="VOC",D515="CO",D515="NOx",D515="PM10",D515="PM25",D515="SOx",D515="BC",D515="OC"),D515,IF(OR(E515="CO2",E515="CH4",E515="N2O",E515="F gases",E515="VOC",E515="CO",E515="NOx",E515="PM10",E515="PM25",E515="SOx",E515="BC",E515="OC"),E515,"NA")))</f>
        <v>VOC</v>
      </c>
      <c r="J515">
        <f>INDEX(NoSettings!$C:$C,MATCH(EPS!$A515,NoSettings!$A:$A,0))</f>
        <v>0</v>
      </c>
      <c r="K515" s="109">
        <f>INDEX(GWP!$C$2:$C$13,MATCH(EPS!I515,GWP!$B$2:$B$13,0))</f>
        <v>5</v>
      </c>
      <c r="L515" s="5">
        <f t="shared" ref="L515:L578" si="17">IF(H515="g pollutant",K515*J515/10^12,IF(H515="MMTCO2e",J515,IF(H515="MWh",J515,0)))</f>
        <v>0</v>
      </c>
    </row>
    <row r="516" spans="1:12">
      <c r="A516" t="s">
        <v>534</v>
      </c>
      <c r="B516" t="s">
        <v>1</v>
      </c>
      <c r="C516" t="s">
        <v>1717</v>
      </c>
      <c r="D516" t="s">
        <v>1705</v>
      </c>
      <c r="E516" t="s">
        <v>1704</v>
      </c>
      <c r="F516" t="s">
        <v>1746</v>
      </c>
      <c r="H516" t="str">
        <f>INDEX('Vensim Variables'!$B:$B,MATCH(EPS!$B516,'Vensim Variables'!$A:$A,0))</f>
        <v>g pollutant</v>
      </c>
      <c r="I516" t="str">
        <f t="shared" si="16"/>
        <v>VOC</v>
      </c>
      <c r="J516">
        <f>INDEX(NoSettings!$C:$C,MATCH(EPS!$A516,NoSettings!$A:$A,0))</f>
        <v>0</v>
      </c>
      <c r="K516" s="109">
        <f>INDEX(GWP!$C$2:$C$13,MATCH(EPS!I516,GWP!$B$2:$B$13,0))</f>
        <v>5</v>
      </c>
      <c r="L516" s="5">
        <f t="shared" si="17"/>
        <v>0</v>
      </c>
    </row>
    <row r="517" spans="1:12">
      <c r="A517" t="s">
        <v>535</v>
      </c>
      <c r="B517" t="s">
        <v>1</v>
      </c>
      <c r="C517" t="s">
        <v>1717</v>
      </c>
      <c r="D517" t="s">
        <v>1705</v>
      </c>
      <c r="E517" t="s">
        <v>1704</v>
      </c>
      <c r="F517" t="s">
        <v>1747</v>
      </c>
      <c r="H517" t="str">
        <f>INDEX('Vensim Variables'!$B:$B,MATCH(EPS!$B517,'Vensim Variables'!$A:$A,0))</f>
        <v>g pollutant</v>
      </c>
      <c r="I517" t="str">
        <f t="shared" si="16"/>
        <v>VOC</v>
      </c>
      <c r="J517">
        <f>INDEX(NoSettings!$C:$C,MATCH(EPS!$A517,NoSettings!$A:$A,0))</f>
        <v>0</v>
      </c>
      <c r="K517" s="109">
        <f>INDEX(GWP!$C$2:$C$13,MATCH(EPS!I517,GWP!$B$2:$B$13,0))</f>
        <v>5</v>
      </c>
      <c r="L517" s="5">
        <f t="shared" si="17"/>
        <v>0</v>
      </c>
    </row>
    <row r="518" spans="1:12">
      <c r="A518" t="s">
        <v>536</v>
      </c>
      <c r="B518" t="s">
        <v>1</v>
      </c>
      <c r="C518" t="s">
        <v>1717</v>
      </c>
      <c r="D518" t="s">
        <v>1705</v>
      </c>
      <c r="E518" t="s">
        <v>1704</v>
      </c>
      <c r="F518" t="s">
        <v>1748</v>
      </c>
      <c r="H518" t="str">
        <f>INDEX('Vensim Variables'!$B:$B,MATCH(EPS!$B518,'Vensim Variables'!$A:$A,0))</f>
        <v>g pollutant</v>
      </c>
      <c r="I518" t="str">
        <f t="shared" si="16"/>
        <v>VOC</v>
      </c>
      <c r="J518">
        <f>INDEX(NoSettings!$C:$C,MATCH(EPS!$A518,NoSettings!$A:$A,0))</f>
        <v>11998500000</v>
      </c>
      <c r="K518" s="109">
        <f>INDEX(GWP!$C$2:$C$13,MATCH(EPS!I518,GWP!$B$2:$B$13,0))</f>
        <v>5</v>
      </c>
      <c r="L518" s="5">
        <f t="shared" si="17"/>
        <v>5.9992499999999997E-2</v>
      </c>
    </row>
    <row r="519" spans="1:12">
      <c r="A519" t="s">
        <v>537</v>
      </c>
      <c r="B519" t="s">
        <v>1</v>
      </c>
      <c r="C519" t="s">
        <v>1717</v>
      </c>
      <c r="D519" t="s">
        <v>1705</v>
      </c>
      <c r="E519" t="s">
        <v>1704</v>
      </c>
      <c r="F519" t="s">
        <v>1749</v>
      </c>
      <c r="H519" t="str">
        <f>INDEX('Vensim Variables'!$B:$B,MATCH(EPS!$B519,'Vensim Variables'!$A:$A,0))</f>
        <v>g pollutant</v>
      </c>
      <c r="I519" t="str">
        <f t="shared" si="16"/>
        <v>VOC</v>
      </c>
      <c r="J519">
        <f>INDEX(NoSettings!$C:$C,MATCH(EPS!$A519,NoSettings!$A:$A,0))</f>
        <v>0</v>
      </c>
      <c r="K519" s="109">
        <f>INDEX(GWP!$C$2:$C$13,MATCH(EPS!I519,GWP!$B$2:$B$13,0))</f>
        <v>5</v>
      </c>
      <c r="L519" s="5">
        <f t="shared" si="17"/>
        <v>0</v>
      </c>
    </row>
    <row r="520" spans="1:12">
      <c r="A520" t="s">
        <v>538</v>
      </c>
      <c r="B520" t="s">
        <v>1</v>
      </c>
      <c r="C520" t="s">
        <v>1717</v>
      </c>
      <c r="D520" t="s">
        <v>1705</v>
      </c>
      <c r="E520" t="s">
        <v>1704</v>
      </c>
      <c r="F520" t="s">
        <v>1750</v>
      </c>
      <c r="H520" t="str">
        <f>INDEX('Vensim Variables'!$B:$B,MATCH(EPS!$B520,'Vensim Variables'!$A:$A,0))</f>
        <v>g pollutant</v>
      </c>
      <c r="I520" t="str">
        <f t="shared" si="16"/>
        <v>VOC</v>
      </c>
      <c r="J520">
        <f>INDEX(NoSettings!$C:$C,MATCH(EPS!$A520,NoSettings!$A:$A,0))</f>
        <v>0</v>
      </c>
      <c r="K520" s="109">
        <f>INDEX(GWP!$C$2:$C$13,MATCH(EPS!I520,GWP!$B$2:$B$13,0))</f>
        <v>5</v>
      </c>
      <c r="L520" s="5">
        <f t="shared" si="17"/>
        <v>0</v>
      </c>
    </row>
    <row r="521" spans="1:12">
      <c r="A521" t="s">
        <v>539</v>
      </c>
      <c r="B521" t="s">
        <v>1</v>
      </c>
      <c r="C521" t="s">
        <v>1717</v>
      </c>
      <c r="D521" t="s">
        <v>1705</v>
      </c>
      <c r="E521" t="s">
        <v>1704</v>
      </c>
      <c r="F521" t="s">
        <v>1751</v>
      </c>
      <c r="H521" t="str">
        <f>INDEX('Vensim Variables'!$B:$B,MATCH(EPS!$B521,'Vensim Variables'!$A:$A,0))</f>
        <v>g pollutant</v>
      </c>
      <c r="I521" t="str">
        <f t="shared" si="16"/>
        <v>VOC</v>
      </c>
      <c r="J521">
        <f>INDEX(NoSettings!$C:$C,MATCH(EPS!$A521,NoSettings!$A:$A,0))</f>
        <v>0</v>
      </c>
      <c r="K521" s="109">
        <f>INDEX(GWP!$C$2:$C$13,MATCH(EPS!I521,GWP!$B$2:$B$13,0))</f>
        <v>5</v>
      </c>
      <c r="L521" s="5">
        <f t="shared" si="17"/>
        <v>0</v>
      </c>
    </row>
    <row r="522" spans="1:12">
      <c r="A522" t="s">
        <v>540</v>
      </c>
      <c r="B522" t="s">
        <v>1</v>
      </c>
      <c r="C522" t="s">
        <v>1717</v>
      </c>
      <c r="D522" t="s">
        <v>1706</v>
      </c>
      <c r="E522" t="s">
        <v>1703</v>
      </c>
      <c r="F522" t="s">
        <v>1742</v>
      </c>
      <c r="H522" t="str">
        <f>INDEX('Vensim Variables'!$B:$B,MATCH(EPS!$B522,'Vensim Variables'!$A:$A,0))</f>
        <v>g pollutant</v>
      </c>
      <c r="I522" t="str">
        <f t="shared" si="16"/>
        <v>CO</v>
      </c>
      <c r="J522">
        <f>INDEX(NoSettings!$C:$C,MATCH(EPS!$A522,NoSettings!$A:$A,0))</f>
        <v>0</v>
      </c>
      <c r="K522" s="109">
        <f>INDEX(GWP!$C$2:$C$13,MATCH(EPS!I522,GWP!$B$2:$B$13,0))</f>
        <v>1.8</v>
      </c>
      <c r="L522" s="5">
        <f t="shared" si="17"/>
        <v>0</v>
      </c>
    </row>
    <row r="523" spans="1:12">
      <c r="A523" t="s">
        <v>541</v>
      </c>
      <c r="B523" t="s">
        <v>1</v>
      </c>
      <c r="C523" t="s">
        <v>1717</v>
      </c>
      <c r="D523" t="s">
        <v>1706</v>
      </c>
      <c r="E523" t="s">
        <v>1703</v>
      </c>
      <c r="F523" t="s">
        <v>1743</v>
      </c>
      <c r="H523" t="str">
        <f>INDEX('Vensim Variables'!$B:$B,MATCH(EPS!$B523,'Vensim Variables'!$A:$A,0))</f>
        <v>g pollutant</v>
      </c>
      <c r="I523" t="str">
        <f t="shared" si="16"/>
        <v>CO</v>
      </c>
      <c r="J523">
        <f>INDEX(NoSettings!$C:$C,MATCH(EPS!$A523,NoSettings!$A:$A,0))</f>
        <v>0</v>
      </c>
      <c r="K523" s="109">
        <f>INDEX(GWP!$C$2:$C$13,MATCH(EPS!I523,GWP!$B$2:$B$13,0))</f>
        <v>1.8</v>
      </c>
      <c r="L523" s="5">
        <f t="shared" si="17"/>
        <v>0</v>
      </c>
    </row>
    <row r="524" spans="1:12">
      <c r="A524" t="s">
        <v>542</v>
      </c>
      <c r="B524" t="s">
        <v>1</v>
      </c>
      <c r="C524" t="s">
        <v>1717</v>
      </c>
      <c r="D524" t="s">
        <v>1706</v>
      </c>
      <c r="E524" t="s">
        <v>1703</v>
      </c>
      <c r="F524" t="s">
        <v>1744</v>
      </c>
      <c r="H524" t="str">
        <f>INDEX('Vensim Variables'!$B:$B,MATCH(EPS!$B524,'Vensim Variables'!$A:$A,0))</f>
        <v>g pollutant</v>
      </c>
      <c r="I524" t="str">
        <f t="shared" si="16"/>
        <v>CO</v>
      </c>
      <c r="J524">
        <f>INDEX(NoSettings!$C:$C,MATCH(EPS!$A524,NoSettings!$A:$A,0))</f>
        <v>0</v>
      </c>
      <c r="K524" s="109">
        <f>INDEX(GWP!$C$2:$C$13,MATCH(EPS!I524,GWP!$B$2:$B$13,0))</f>
        <v>1.8</v>
      </c>
      <c r="L524" s="5">
        <f t="shared" si="17"/>
        <v>0</v>
      </c>
    </row>
    <row r="525" spans="1:12">
      <c r="A525" t="s">
        <v>543</v>
      </c>
      <c r="B525" t="s">
        <v>1</v>
      </c>
      <c r="C525" t="s">
        <v>1717</v>
      </c>
      <c r="D525" t="s">
        <v>1706</v>
      </c>
      <c r="E525" t="s">
        <v>1703</v>
      </c>
      <c r="F525" t="s">
        <v>1745</v>
      </c>
      <c r="H525" t="str">
        <f>INDEX('Vensim Variables'!$B:$B,MATCH(EPS!$B525,'Vensim Variables'!$A:$A,0))</f>
        <v>g pollutant</v>
      </c>
      <c r="I525" t="str">
        <f t="shared" si="16"/>
        <v>CO</v>
      </c>
      <c r="J525">
        <f>INDEX(NoSettings!$C:$C,MATCH(EPS!$A525,NoSettings!$A:$A,0))</f>
        <v>0</v>
      </c>
      <c r="K525" s="109">
        <f>INDEX(GWP!$C$2:$C$13,MATCH(EPS!I525,GWP!$B$2:$B$13,0))</f>
        <v>1.8</v>
      </c>
      <c r="L525" s="5">
        <f t="shared" si="17"/>
        <v>0</v>
      </c>
    </row>
    <row r="526" spans="1:12">
      <c r="A526" t="s">
        <v>544</v>
      </c>
      <c r="B526" t="s">
        <v>1</v>
      </c>
      <c r="C526" t="s">
        <v>1717</v>
      </c>
      <c r="D526" t="s">
        <v>1706</v>
      </c>
      <c r="E526" t="s">
        <v>1703</v>
      </c>
      <c r="F526" t="s">
        <v>1746</v>
      </c>
      <c r="H526" t="str">
        <f>INDEX('Vensim Variables'!$B:$B,MATCH(EPS!$B526,'Vensim Variables'!$A:$A,0))</f>
        <v>g pollutant</v>
      </c>
      <c r="I526" t="str">
        <f t="shared" si="16"/>
        <v>CO</v>
      </c>
      <c r="J526">
        <f>INDEX(NoSettings!$C:$C,MATCH(EPS!$A526,NoSettings!$A:$A,0))</f>
        <v>0</v>
      </c>
      <c r="K526" s="109">
        <f>INDEX(GWP!$C$2:$C$13,MATCH(EPS!I526,GWP!$B$2:$B$13,0))</f>
        <v>1.8</v>
      </c>
      <c r="L526" s="5">
        <f t="shared" si="17"/>
        <v>0</v>
      </c>
    </row>
    <row r="527" spans="1:12">
      <c r="A527" t="s">
        <v>545</v>
      </c>
      <c r="B527" t="s">
        <v>1</v>
      </c>
      <c r="C527" t="s">
        <v>1717</v>
      </c>
      <c r="D527" t="s">
        <v>1706</v>
      </c>
      <c r="E527" t="s">
        <v>1703</v>
      </c>
      <c r="F527" t="s">
        <v>1747</v>
      </c>
      <c r="H527" t="str">
        <f>INDEX('Vensim Variables'!$B:$B,MATCH(EPS!$B527,'Vensim Variables'!$A:$A,0))</f>
        <v>g pollutant</v>
      </c>
      <c r="I527" t="str">
        <f t="shared" si="16"/>
        <v>CO</v>
      </c>
      <c r="J527">
        <f>INDEX(NoSettings!$C:$C,MATCH(EPS!$A527,NoSettings!$A:$A,0))</f>
        <v>0</v>
      </c>
      <c r="K527" s="109">
        <f>INDEX(GWP!$C$2:$C$13,MATCH(EPS!I527,GWP!$B$2:$B$13,0))</f>
        <v>1.8</v>
      </c>
      <c r="L527" s="5">
        <f t="shared" si="17"/>
        <v>0</v>
      </c>
    </row>
    <row r="528" spans="1:12">
      <c r="A528" t="s">
        <v>546</v>
      </c>
      <c r="B528" t="s">
        <v>1</v>
      </c>
      <c r="C528" t="s">
        <v>1717</v>
      </c>
      <c r="D528" t="s">
        <v>1706</v>
      </c>
      <c r="E528" t="s">
        <v>1703</v>
      </c>
      <c r="F528" t="s">
        <v>1748</v>
      </c>
      <c r="H528" t="str">
        <f>INDEX('Vensim Variables'!$B:$B,MATCH(EPS!$B528,'Vensim Variables'!$A:$A,0))</f>
        <v>g pollutant</v>
      </c>
      <c r="I528" t="str">
        <f t="shared" si="16"/>
        <v>CO</v>
      </c>
      <c r="J528">
        <f>INDEX(NoSettings!$C:$C,MATCH(EPS!$A528,NoSettings!$A:$A,0))</f>
        <v>223523000000</v>
      </c>
      <c r="K528" s="109">
        <f>INDEX(GWP!$C$2:$C$13,MATCH(EPS!I528,GWP!$B$2:$B$13,0))</f>
        <v>1.8</v>
      </c>
      <c r="L528" s="5">
        <f t="shared" si="17"/>
        <v>0.40234140000000002</v>
      </c>
    </row>
    <row r="529" spans="1:12">
      <c r="A529" t="s">
        <v>547</v>
      </c>
      <c r="B529" t="s">
        <v>1</v>
      </c>
      <c r="C529" t="s">
        <v>1717</v>
      </c>
      <c r="D529" t="s">
        <v>1706</v>
      </c>
      <c r="E529" t="s">
        <v>1703</v>
      </c>
      <c r="F529" t="s">
        <v>1749</v>
      </c>
      <c r="H529" t="str">
        <f>INDEX('Vensim Variables'!$B:$B,MATCH(EPS!$B529,'Vensim Variables'!$A:$A,0))</f>
        <v>g pollutant</v>
      </c>
      <c r="I529" t="str">
        <f t="shared" si="16"/>
        <v>CO</v>
      </c>
      <c r="J529">
        <f>INDEX(NoSettings!$C:$C,MATCH(EPS!$A529,NoSettings!$A:$A,0))</f>
        <v>0</v>
      </c>
      <c r="K529" s="109">
        <f>INDEX(GWP!$C$2:$C$13,MATCH(EPS!I529,GWP!$B$2:$B$13,0))</f>
        <v>1.8</v>
      </c>
      <c r="L529" s="5">
        <f t="shared" si="17"/>
        <v>0</v>
      </c>
    </row>
    <row r="530" spans="1:12">
      <c r="A530" t="s">
        <v>548</v>
      </c>
      <c r="B530" t="s">
        <v>1</v>
      </c>
      <c r="C530" t="s">
        <v>1717</v>
      </c>
      <c r="D530" t="s">
        <v>1706</v>
      </c>
      <c r="E530" t="s">
        <v>1703</v>
      </c>
      <c r="F530" t="s">
        <v>1750</v>
      </c>
      <c r="H530" t="str">
        <f>INDEX('Vensim Variables'!$B:$B,MATCH(EPS!$B530,'Vensim Variables'!$A:$A,0))</f>
        <v>g pollutant</v>
      </c>
      <c r="I530" t="str">
        <f t="shared" si="16"/>
        <v>CO</v>
      </c>
      <c r="J530">
        <f>INDEX(NoSettings!$C:$C,MATCH(EPS!$A530,NoSettings!$A:$A,0))</f>
        <v>0</v>
      </c>
      <c r="K530" s="109">
        <f>INDEX(GWP!$C$2:$C$13,MATCH(EPS!I530,GWP!$B$2:$B$13,0))</f>
        <v>1.8</v>
      </c>
      <c r="L530" s="5">
        <f t="shared" si="17"/>
        <v>0</v>
      </c>
    </row>
    <row r="531" spans="1:12">
      <c r="A531" t="s">
        <v>549</v>
      </c>
      <c r="B531" t="s">
        <v>1</v>
      </c>
      <c r="C531" t="s">
        <v>1717</v>
      </c>
      <c r="D531" t="s">
        <v>1706</v>
      </c>
      <c r="E531" t="s">
        <v>1703</v>
      </c>
      <c r="F531" t="s">
        <v>1751</v>
      </c>
      <c r="H531" t="str">
        <f>INDEX('Vensim Variables'!$B:$B,MATCH(EPS!$B531,'Vensim Variables'!$A:$A,0))</f>
        <v>g pollutant</v>
      </c>
      <c r="I531" t="str">
        <f t="shared" si="16"/>
        <v>CO</v>
      </c>
      <c r="J531">
        <f>INDEX(NoSettings!$C:$C,MATCH(EPS!$A531,NoSettings!$A:$A,0))</f>
        <v>0</v>
      </c>
      <c r="K531" s="109">
        <f>INDEX(GWP!$C$2:$C$13,MATCH(EPS!I531,GWP!$B$2:$B$13,0))</f>
        <v>1.8</v>
      </c>
      <c r="L531" s="5">
        <f t="shared" si="17"/>
        <v>0</v>
      </c>
    </row>
    <row r="532" spans="1:12">
      <c r="A532" t="s">
        <v>550</v>
      </c>
      <c r="B532" t="s">
        <v>1</v>
      </c>
      <c r="C532" t="s">
        <v>1717</v>
      </c>
      <c r="D532" t="s">
        <v>1706</v>
      </c>
      <c r="E532" t="s">
        <v>1704</v>
      </c>
      <c r="F532" t="s">
        <v>1742</v>
      </c>
      <c r="H532" t="str">
        <f>INDEX('Vensim Variables'!$B:$B,MATCH(EPS!$B532,'Vensim Variables'!$A:$A,0))</f>
        <v>g pollutant</v>
      </c>
      <c r="I532" t="str">
        <f t="shared" si="16"/>
        <v>CO</v>
      </c>
      <c r="J532">
        <f>INDEX(NoSettings!$C:$C,MATCH(EPS!$A532,NoSettings!$A:$A,0))</f>
        <v>0</v>
      </c>
      <c r="K532" s="109">
        <f>INDEX(GWP!$C$2:$C$13,MATCH(EPS!I532,GWP!$B$2:$B$13,0))</f>
        <v>1.8</v>
      </c>
      <c r="L532" s="5">
        <f t="shared" si="17"/>
        <v>0</v>
      </c>
    </row>
    <row r="533" spans="1:12">
      <c r="A533" t="s">
        <v>551</v>
      </c>
      <c r="B533" t="s">
        <v>1</v>
      </c>
      <c r="C533" t="s">
        <v>1717</v>
      </c>
      <c r="D533" t="s">
        <v>1706</v>
      </c>
      <c r="E533" t="s">
        <v>1704</v>
      </c>
      <c r="F533" t="s">
        <v>1743</v>
      </c>
      <c r="H533" t="str">
        <f>INDEX('Vensim Variables'!$B:$B,MATCH(EPS!$B533,'Vensim Variables'!$A:$A,0))</f>
        <v>g pollutant</v>
      </c>
      <c r="I533" t="str">
        <f t="shared" si="16"/>
        <v>CO</v>
      </c>
      <c r="J533">
        <f>INDEX(NoSettings!$C:$C,MATCH(EPS!$A533,NoSettings!$A:$A,0))</f>
        <v>0</v>
      </c>
      <c r="K533" s="109">
        <f>INDEX(GWP!$C$2:$C$13,MATCH(EPS!I533,GWP!$B$2:$B$13,0))</f>
        <v>1.8</v>
      </c>
      <c r="L533" s="5">
        <f t="shared" si="17"/>
        <v>0</v>
      </c>
    </row>
    <row r="534" spans="1:12">
      <c r="A534" t="s">
        <v>552</v>
      </c>
      <c r="B534" t="s">
        <v>1</v>
      </c>
      <c r="C534" t="s">
        <v>1717</v>
      </c>
      <c r="D534" t="s">
        <v>1706</v>
      </c>
      <c r="E534" t="s">
        <v>1704</v>
      </c>
      <c r="F534" t="s">
        <v>1744</v>
      </c>
      <c r="H534" t="str">
        <f>INDEX('Vensim Variables'!$B:$B,MATCH(EPS!$B534,'Vensim Variables'!$A:$A,0))</f>
        <v>g pollutant</v>
      </c>
      <c r="I534" t="str">
        <f t="shared" si="16"/>
        <v>CO</v>
      </c>
      <c r="J534">
        <f>INDEX(NoSettings!$C:$C,MATCH(EPS!$A534,NoSettings!$A:$A,0))</f>
        <v>0</v>
      </c>
      <c r="K534" s="109">
        <f>INDEX(GWP!$C$2:$C$13,MATCH(EPS!I534,GWP!$B$2:$B$13,0))</f>
        <v>1.8</v>
      </c>
      <c r="L534" s="5">
        <f t="shared" si="17"/>
        <v>0</v>
      </c>
    </row>
    <row r="535" spans="1:12">
      <c r="A535" t="s">
        <v>553</v>
      </c>
      <c r="B535" t="s">
        <v>1</v>
      </c>
      <c r="C535" t="s">
        <v>1717</v>
      </c>
      <c r="D535" t="s">
        <v>1706</v>
      </c>
      <c r="E535" t="s">
        <v>1704</v>
      </c>
      <c r="F535" t="s">
        <v>1745</v>
      </c>
      <c r="H535" t="str">
        <f>INDEX('Vensim Variables'!$B:$B,MATCH(EPS!$B535,'Vensim Variables'!$A:$A,0))</f>
        <v>g pollutant</v>
      </c>
      <c r="I535" t="str">
        <f t="shared" si="16"/>
        <v>CO</v>
      </c>
      <c r="J535">
        <f>INDEX(NoSettings!$C:$C,MATCH(EPS!$A535,NoSettings!$A:$A,0))</f>
        <v>0</v>
      </c>
      <c r="K535" s="109">
        <f>INDEX(GWP!$C$2:$C$13,MATCH(EPS!I535,GWP!$B$2:$B$13,0))</f>
        <v>1.8</v>
      </c>
      <c r="L535" s="5">
        <f t="shared" si="17"/>
        <v>0</v>
      </c>
    </row>
    <row r="536" spans="1:12">
      <c r="A536" t="s">
        <v>554</v>
      </c>
      <c r="B536" t="s">
        <v>1</v>
      </c>
      <c r="C536" t="s">
        <v>1717</v>
      </c>
      <c r="D536" t="s">
        <v>1706</v>
      </c>
      <c r="E536" t="s">
        <v>1704</v>
      </c>
      <c r="F536" t="s">
        <v>1746</v>
      </c>
      <c r="H536" t="str">
        <f>INDEX('Vensim Variables'!$B:$B,MATCH(EPS!$B536,'Vensim Variables'!$A:$A,0))</f>
        <v>g pollutant</v>
      </c>
      <c r="I536" t="str">
        <f t="shared" si="16"/>
        <v>CO</v>
      </c>
      <c r="J536">
        <f>INDEX(NoSettings!$C:$C,MATCH(EPS!$A536,NoSettings!$A:$A,0))</f>
        <v>0</v>
      </c>
      <c r="K536" s="109">
        <f>INDEX(GWP!$C$2:$C$13,MATCH(EPS!I536,GWP!$B$2:$B$13,0))</f>
        <v>1.8</v>
      </c>
      <c r="L536" s="5">
        <f t="shared" si="17"/>
        <v>0</v>
      </c>
    </row>
    <row r="537" spans="1:12">
      <c r="A537" t="s">
        <v>555</v>
      </c>
      <c r="B537" t="s">
        <v>1</v>
      </c>
      <c r="C537" t="s">
        <v>1717</v>
      </c>
      <c r="D537" t="s">
        <v>1706</v>
      </c>
      <c r="E537" t="s">
        <v>1704</v>
      </c>
      <c r="F537" t="s">
        <v>1747</v>
      </c>
      <c r="H537" t="str">
        <f>INDEX('Vensim Variables'!$B:$B,MATCH(EPS!$B537,'Vensim Variables'!$A:$A,0))</f>
        <v>g pollutant</v>
      </c>
      <c r="I537" t="str">
        <f t="shared" si="16"/>
        <v>CO</v>
      </c>
      <c r="J537">
        <f>INDEX(NoSettings!$C:$C,MATCH(EPS!$A537,NoSettings!$A:$A,0))</f>
        <v>0</v>
      </c>
      <c r="K537" s="109">
        <f>INDEX(GWP!$C$2:$C$13,MATCH(EPS!I537,GWP!$B$2:$B$13,0))</f>
        <v>1.8</v>
      </c>
      <c r="L537" s="5">
        <f t="shared" si="17"/>
        <v>0</v>
      </c>
    </row>
    <row r="538" spans="1:12">
      <c r="A538" t="s">
        <v>556</v>
      </c>
      <c r="B538" t="s">
        <v>1</v>
      </c>
      <c r="C538" t="s">
        <v>1717</v>
      </c>
      <c r="D538" t="s">
        <v>1706</v>
      </c>
      <c r="E538" t="s">
        <v>1704</v>
      </c>
      <c r="F538" t="s">
        <v>1748</v>
      </c>
      <c r="H538" t="str">
        <f>INDEX('Vensim Variables'!$B:$B,MATCH(EPS!$B538,'Vensim Variables'!$A:$A,0))</f>
        <v>g pollutant</v>
      </c>
      <c r="I538" t="str">
        <f t="shared" si="16"/>
        <v>CO</v>
      </c>
      <c r="J538">
        <f>INDEX(NoSettings!$C:$C,MATCH(EPS!$A538,NoSettings!$A:$A,0))</f>
        <v>88575400000</v>
      </c>
      <c r="K538" s="109">
        <f>INDEX(GWP!$C$2:$C$13,MATCH(EPS!I538,GWP!$B$2:$B$13,0))</f>
        <v>1.8</v>
      </c>
      <c r="L538" s="5">
        <f t="shared" si="17"/>
        <v>0.15943572</v>
      </c>
    </row>
    <row r="539" spans="1:12">
      <c r="A539" t="s">
        <v>557</v>
      </c>
      <c r="B539" t="s">
        <v>1</v>
      </c>
      <c r="C539" t="s">
        <v>1717</v>
      </c>
      <c r="D539" t="s">
        <v>1706</v>
      </c>
      <c r="E539" t="s">
        <v>1704</v>
      </c>
      <c r="F539" t="s">
        <v>1749</v>
      </c>
      <c r="H539" t="str">
        <f>INDEX('Vensim Variables'!$B:$B,MATCH(EPS!$B539,'Vensim Variables'!$A:$A,0))</f>
        <v>g pollutant</v>
      </c>
      <c r="I539" t="str">
        <f t="shared" si="16"/>
        <v>CO</v>
      </c>
      <c r="J539">
        <f>INDEX(NoSettings!$C:$C,MATCH(EPS!$A539,NoSettings!$A:$A,0))</f>
        <v>0</v>
      </c>
      <c r="K539" s="109">
        <f>INDEX(GWP!$C$2:$C$13,MATCH(EPS!I539,GWP!$B$2:$B$13,0))</f>
        <v>1.8</v>
      </c>
      <c r="L539" s="5">
        <f t="shared" si="17"/>
        <v>0</v>
      </c>
    </row>
    <row r="540" spans="1:12">
      <c r="A540" t="s">
        <v>558</v>
      </c>
      <c r="B540" t="s">
        <v>1</v>
      </c>
      <c r="C540" t="s">
        <v>1717</v>
      </c>
      <c r="D540" t="s">
        <v>1706</v>
      </c>
      <c r="E540" t="s">
        <v>1704</v>
      </c>
      <c r="F540" t="s">
        <v>1750</v>
      </c>
      <c r="H540" t="str">
        <f>INDEX('Vensim Variables'!$B:$B,MATCH(EPS!$B540,'Vensim Variables'!$A:$A,0))</f>
        <v>g pollutant</v>
      </c>
      <c r="I540" t="str">
        <f t="shared" si="16"/>
        <v>CO</v>
      </c>
      <c r="J540">
        <f>INDEX(NoSettings!$C:$C,MATCH(EPS!$A540,NoSettings!$A:$A,0))</f>
        <v>0</v>
      </c>
      <c r="K540" s="109">
        <f>INDEX(GWP!$C$2:$C$13,MATCH(EPS!I540,GWP!$B$2:$B$13,0))</f>
        <v>1.8</v>
      </c>
      <c r="L540" s="5">
        <f t="shared" si="17"/>
        <v>0</v>
      </c>
    </row>
    <row r="541" spans="1:12">
      <c r="A541" t="s">
        <v>559</v>
      </c>
      <c r="B541" t="s">
        <v>1</v>
      </c>
      <c r="C541" t="s">
        <v>1717</v>
      </c>
      <c r="D541" t="s">
        <v>1706</v>
      </c>
      <c r="E541" t="s">
        <v>1704</v>
      </c>
      <c r="F541" t="s">
        <v>1751</v>
      </c>
      <c r="H541" t="str">
        <f>INDEX('Vensim Variables'!$B:$B,MATCH(EPS!$B541,'Vensim Variables'!$A:$A,0))</f>
        <v>g pollutant</v>
      </c>
      <c r="I541" t="str">
        <f t="shared" si="16"/>
        <v>CO</v>
      </c>
      <c r="J541">
        <f>INDEX(NoSettings!$C:$C,MATCH(EPS!$A541,NoSettings!$A:$A,0))</f>
        <v>0</v>
      </c>
      <c r="K541" s="109">
        <f>INDEX(GWP!$C$2:$C$13,MATCH(EPS!I541,GWP!$B$2:$B$13,0))</f>
        <v>1.8</v>
      </c>
      <c r="L541" s="5">
        <f t="shared" si="17"/>
        <v>0</v>
      </c>
    </row>
    <row r="542" spans="1:12">
      <c r="A542" t="s">
        <v>560</v>
      </c>
      <c r="B542" t="s">
        <v>1</v>
      </c>
      <c r="C542" t="s">
        <v>1717</v>
      </c>
      <c r="D542" t="s">
        <v>1707</v>
      </c>
      <c r="E542" t="s">
        <v>1703</v>
      </c>
      <c r="F542" t="s">
        <v>1742</v>
      </c>
      <c r="H542" t="str">
        <f>INDEX('Vensim Variables'!$B:$B,MATCH(EPS!$B542,'Vensim Variables'!$A:$A,0))</f>
        <v>g pollutant</v>
      </c>
      <c r="I542" t="str">
        <f t="shared" si="16"/>
        <v>NOx</v>
      </c>
      <c r="J542">
        <f>INDEX(NoSettings!$C:$C,MATCH(EPS!$A542,NoSettings!$A:$A,0))</f>
        <v>0</v>
      </c>
      <c r="K542" s="109">
        <f>INDEX(GWP!$C$2:$C$13,MATCH(EPS!I542,GWP!$B$2:$B$13,0))</f>
        <v>-8.1999999999999993</v>
      </c>
      <c r="L542" s="5">
        <f t="shared" si="17"/>
        <v>0</v>
      </c>
    </row>
    <row r="543" spans="1:12">
      <c r="A543" t="s">
        <v>561</v>
      </c>
      <c r="B543" t="s">
        <v>1</v>
      </c>
      <c r="C543" t="s">
        <v>1717</v>
      </c>
      <c r="D543" t="s">
        <v>1707</v>
      </c>
      <c r="E543" t="s">
        <v>1703</v>
      </c>
      <c r="F543" t="s">
        <v>1743</v>
      </c>
      <c r="H543" t="str">
        <f>INDEX('Vensim Variables'!$B:$B,MATCH(EPS!$B543,'Vensim Variables'!$A:$A,0))</f>
        <v>g pollutant</v>
      </c>
      <c r="I543" t="str">
        <f t="shared" si="16"/>
        <v>NOx</v>
      </c>
      <c r="J543">
        <f>INDEX(NoSettings!$C:$C,MATCH(EPS!$A543,NoSettings!$A:$A,0))</f>
        <v>0</v>
      </c>
      <c r="K543" s="109">
        <f>INDEX(GWP!$C$2:$C$13,MATCH(EPS!I543,GWP!$B$2:$B$13,0))</f>
        <v>-8.1999999999999993</v>
      </c>
      <c r="L543" s="5">
        <f t="shared" si="17"/>
        <v>0</v>
      </c>
    </row>
    <row r="544" spans="1:12">
      <c r="A544" t="s">
        <v>562</v>
      </c>
      <c r="B544" t="s">
        <v>1</v>
      </c>
      <c r="C544" t="s">
        <v>1717</v>
      </c>
      <c r="D544" t="s">
        <v>1707</v>
      </c>
      <c r="E544" t="s">
        <v>1703</v>
      </c>
      <c r="F544" t="s">
        <v>1744</v>
      </c>
      <c r="H544" t="str">
        <f>INDEX('Vensim Variables'!$B:$B,MATCH(EPS!$B544,'Vensim Variables'!$A:$A,0))</f>
        <v>g pollutant</v>
      </c>
      <c r="I544" t="str">
        <f t="shared" si="16"/>
        <v>NOx</v>
      </c>
      <c r="J544">
        <f>INDEX(NoSettings!$C:$C,MATCH(EPS!$A544,NoSettings!$A:$A,0))</f>
        <v>0</v>
      </c>
      <c r="K544" s="109">
        <f>INDEX(GWP!$C$2:$C$13,MATCH(EPS!I544,GWP!$B$2:$B$13,0))</f>
        <v>-8.1999999999999993</v>
      </c>
      <c r="L544" s="5">
        <f t="shared" si="17"/>
        <v>0</v>
      </c>
    </row>
    <row r="545" spans="1:12">
      <c r="A545" t="s">
        <v>563</v>
      </c>
      <c r="B545" t="s">
        <v>1</v>
      </c>
      <c r="C545" t="s">
        <v>1717</v>
      </c>
      <c r="D545" t="s">
        <v>1707</v>
      </c>
      <c r="E545" t="s">
        <v>1703</v>
      </c>
      <c r="F545" t="s">
        <v>1745</v>
      </c>
      <c r="H545" t="str">
        <f>INDEX('Vensim Variables'!$B:$B,MATCH(EPS!$B545,'Vensim Variables'!$A:$A,0))</f>
        <v>g pollutant</v>
      </c>
      <c r="I545" t="str">
        <f t="shared" si="16"/>
        <v>NOx</v>
      </c>
      <c r="J545">
        <f>INDEX(NoSettings!$C:$C,MATCH(EPS!$A545,NoSettings!$A:$A,0))</f>
        <v>0</v>
      </c>
      <c r="K545" s="109">
        <f>INDEX(GWP!$C$2:$C$13,MATCH(EPS!I545,GWP!$B$2:$B$13,0))</f>
        <v>-8.1999999999999993</v>
      </c>
      <c r="L545" s="5">
        <f t="shared" si="17"/>
        <v>0</v>
      </c>
    </row>
    <row r="546" spans="1:12">
      <c r="A546" t="s">
        <v>564</v>
      </c>
      <c r="B546" t="s">
        <v>1</v>
      </c>
      <c r="C546" t="s">
        <v>1717</v>
      </c>
      <c r="D546" t="s">
        <v>1707</v>
      </c>
      <c r="E546" t="s">
        <v>1703</v>
      </c>
      <c r="F546" t="s">
        <v>1746</v>
      </c>
      <c r="H546" t="str">
        <f>INDEX('Vensim Variables'!$B:$B,MATCH(EPS!$B546,'Vensim Variables'!$A:$A,0))</f>
        <v>g pollutant</v>
      </c>
      <c r="I546" t="str">
        <f t="shared" si="16"/>
        <v>NOx</v>
      </c>
      <c r="J546">
        <f>INDEX(NoSettings!$C:$C,MATCH(EPS!$A546,NoSettings!$A:$A,0))</f>
        <v>0</v>
      </c>
      <c r="K546" s="109">
        <f>INDEX(GWP!$C$2:$C$13,MATCH(EPS!I546,GWP!$B$2:$B$13,0))</f>
        <v>-8.1999999999999993</v>
      </c>
      <c r="L546" s="5">
        <f t="shared" si="17"/>
        <v>0</v>
      </c>
    </row>
    <row r="547" spans="1:12">
      <c r="A547" t="s">
        <v>565</v>
      </c>
      <c r="B547" t="s">
        <v>1</v>
      </c>
      <c r="C547" t="s">
        <v>1717</v>
      </c>
      <c r="D547" t="s">
        <v>1707</v>
      </c>
      <c r="E547" t="s">
        <v>1703</v>
      </c>
      <c r="F547" t="s">
        <v>1747</v>
      </c>
      <c r="H547" t="str">
        <f>INDEX('Vensim Variables'!$B:$B,MATCH(EPS!$B547,'Vensim Variables'!$A:$A,0))</f>
        <v>g pollutant</v>
      </c>
      <c r="I547" t="str">
        <f t="shared" si="16"/>
        <v>NOx</v>
      </c>
      <c r="J547">
        <f>INDEX(NoSettings!$C:$C,MATCH(EPS!$A547,NoSettings!$A:$A,0))</f>
        <v>0</v>
      </c>
      <c r="K547" s="109">
        <f>INDEX(GWP!$C$2:$C$13,MATCH(EPS!I547,GWP!$B$2:$B$13,0))</f>
        <v>-8.1999999999999993</v>
      </c>
      <c r="L547" s="5">
        <f t="shared" si="17"/>
        <v>0</v>
      </c>
    </row>
    <row r="548" spans="1:12">
      <c r="A548" t="s">
        <v>566</v>
      </c>
      <c r="B548" t="s">
        <v>1</v>
      </c>
      <c r="C548" t="s">
        <v>1717</v>
      </c>
      <c r="D548" t="s">
        <v>1707</v>
      </c>
      <c r="E548" t="s">
        <v>1703</v>
      </c>
      <c r="F548" t="s">
        <v>1748</v>
      </c>
      <c r="H548" t="str">
        <f>INDEX('Vensim Variables'!$B:$B,MATCH(EPS!$B548,'Vensim Variables'!$A:$A,0))</f>
        <v>g pollutant</v>
      </c>
      <c r="I548" t="str">
        <f t="shared" si="16"/>
        <v>NOx</v>
      </c>
      <c r="J548">
        <f>INDEX(NoSettings!$C:$C,MATCH(EPS!$A548,NoSettings!$A:$A,0))</f>
        <v>66507500000</v>
      </c>
      <c r="K548" s="109">
        <f>INDEX(GWP!$C$2:$C$13,MATCH(EPS!I548,GWP!$B$2:$B$13,0))</f>
        <v>-8.1999999999999993</v>
      </c>
      <c r="L548" s="5">
        <f t="shared" si="17"/>
        <v>-0.54536149999999994</v>
      </c>
    </row>
    <row r="549" spans="1:12">
      <c r="A549" t="s">
        <v>567</v>
      </c>
      <c r="B549" t="s">
        <v>1</v>
      </c>
      <c r="C549" t="s">
        <v>1717</v>
      </c>
      <c r="D549" t="s">
        <v>1707</v>
      </c>
      <c r="E549" t="s">
        <v>1703</v>
      </c>
      <c r="F549" t="s">
        <v>1749</v>
      </c>
      <c r="H549" t="str">
        <f>INDEX('Vensim Variables'!$B:$B,MATCH(EPS!$B549,'Vensim Variables'!$A:$A,0))</f>
        <v>g pollutant</v>
      </c>
      <c r="I549" t="str">
        <f t="shared" si="16"/>
        <v>NOx</v>
      </c>
      <c r="J549">
        <f>INDEX(NoSettings!$C:$C,MATCH(EPS!$A549,NoSettings!$A:$A,0))</f>
        <v>0</v>
      </c>
      <c r="K549" s="109">
        <f>INDEX(GWP!$C$2:$C$13,MATCH(EPS!I549,GWP!$B$2:$B$13,0))</f>
        <v>-8.1999999999999993</v>
      </c>
      <c r="L549" s="5">
        <f t="shared" si="17"/>
        <v>0</v>
      </c>
    </row>
    <row r="550" spans="1:12">
      <c r="A550" t="s">
        <v>568</v>
      </c>
      <c r="B550" t="s">
        <v>1</v>
      </c>
      <c r="C550" t="s">
        <v>1717</v>
      </c>
      <c r="D550" t="s">
        <v>1707</v>
      </c>
      <c r="E550" t="s">
        <v>1703</v>
      </c>
      <c r="F550" t="s">
        <v>1750</v>
      </c>
      <c r="H550" t="str">
        <f>INDEX('Vensim Variables'!$B:$B,MATCH(EPS!$B550,'Vensim Variables'!$A:$A,0))</f>
        <v>g pollutant</v>
      </c>
      <c r="I550" t="str">
        <f t="shared" si="16"/>
        <v>NOx</v>
      </c>
      <c r="J550">
        <f>INDEX(NoSettings!$C:$C,MATCH(EPS!$A550,NoSettings!$A:$A,0))</f>
        <v>0</v>
      </c>
      <c r="K550" s="109">
        <f>INDEX(GWP!$C$2:$C$13,MATCH(EPS!I550,GWP!$B$2:$B$13,0))</f>
        <v>-8.1999999999999993</v>
      </c>
      <c r="L550" s="5">
        <f t="shared" si="17"/>
        <v>0</v>
      </c>
    </row>
    <row r="551" spans="1:12">
      <c r="A551" t="s">
        <v>569</v>
      </c>
      <c r="B551" t="s">
        <v>1</v>
      </c>
      <c r="C551" t="s">
        <v>1717</v>
      </c>
      <c r="D551" t="s">
        <v>1707</v>
      </c>
      <c r="E551" t="s">
        <v>1703</v>
      </c>
      <c r="F551" t="s">
        <v>1751</v>
      </c>
      <c r="H551" t="str">
        <f>INDEX('Vensim Variables'!$B:$B,MATCH(EPS!$B551,'Vensim Variables'!$A:$A,0))</f>
        <v>g pollutant</v>
      </c>
      <c r="I551" t="str">
        <f t="shared" si="16"/>
        <v>NOx</v>
      </c>
      <c r="J551">
        <f>INDEX(NoSettings!$C:$C,MATCH(EPS!$A551,NoSettings!$A:$A,0))</f>
        <v>0</v>
      </c>
      <c r="K551" s="109">
        <f>INDEX(GWP!$C$2:$C$13,MATCH(EPS!I551,GWP!$B$2:$B$13,0))</f>
        <v>-8.1999999999999993</v>
      </c>
      <c r="L551" s="5">
        <f t="shared" si="17"/>
        <v>0</v>
      </c>
    </row>
    <row r="552" spans="1:12">
      <c r="A552" t="s">
        <v>570</v>
      </c>
      <c r="B552" t="s">
        <v>1</v>
      </c>
      <c r="C552" t="s">
        <v>1717</v>
      </c>
      <c r="D552" t="s">
        <v>1707</v>
      </c>
      <c r="E552" t="s">
        <v>1704</v>
      </c>
      <c r="F552" t="s">
        <v>1742</v>
      </c>
      <c r="H552" t="str">
        <f>INDEX('Vensim Variables'!$B:$B,MATCH(EPS!$B552,'Vensim Variables'!$A:$A,0))</f>
        <v>g pollutant</v>
      </c>
      <c r="I552" t="str">
        <f t="shared" si="16"/>
        <v>NOx</v>
      </c>
      <c r="J552">
        <f>INDEX(NoSettings!$C:$C,MATCH(EPS!$A552,NoSettings!$A:$A,0))</f>
        <v>0</v>
      </c>
      <c r="K552" s="109">
        <f>INDEX(GWP!$C$2:$C$13,MATCH(EPS!I552,GWP!$B$2:$B$13,0))</f>
        <v>-8.1999999999999993</v>
      </c>
      <c r="L552" s="5">
        <f t="shared" si="17"/>
        <v>0</v>
      </c>
    </row>
    <row r="553" spans="1:12">
      <c r="A553" t="s">
        <v>571</v>
      </c>
      <c r="B553" t="s">
        <v>1</v>
      </c>
      <c r="C553" t="s">
        <v>1717</v>
      </c>
      <c r="D553" t="s">
        <v>1707</v>
      </c>
      <c r="E553" t="s">
        <v>1704</v>
      </c>
      <c r="F553" t="s">
        <v>1743</v>
      </c>
      <c r="H553" t="str">
        <f>INDEX('Vensim Variables'!$B:$B,MATCH(EPS!$B553,'Vensim Variables'!$A:$A,0))</f>
        <v>g pollutant</v>
      </c>
      <c r="I553" t="str">
        <f t="shared" si="16"/>
        <v>NOx</v>
      </c>
      <c r="J553">
        <f>INDEX(NoSettings!$C:$C,MATCH(EPS!$A553,NoSettings!$A:$A,0))</f>
        <v>0</v>
      </c>
      <c r="K553" s="109">
        <f>INDEX(GWP!$C$2:$C$13,MATCH(EPS!I553,GWP!$B$2:$B$13,0))</f>
        <v>-8.1999999999999993</v>
      </c>
      <c r="L553" s="5">
        <f t="shared" si="17"/>
        <v>0</v>
      </c>
    </row>
    <row r="554" spans="1:12">
      <c r="A554" t="s">
        <v>572</v>
      </c>
      <c r="B554" t="s">
        <v>1</v>
      </c>
      <c r="C554" t="s">
        <v>1717</v>
      </c>
      <c r="D554" t="s">
        <v>1707</v>
      </c>
      <c r="E554" t="s">
        <v>1704</v>
      </c>
      <c r="F554" t="s">
        <v>1744</v>
      </c>
      <c r="H554" t="str">
        <f>INDEX('Vensim Variables'!$B:$B,MATCH(EPS!$B554,'Vensim Variables'!$A:$A,0))</f>
        <v>g pollutant</v>
      </c>
      <c r="I554" t="str">
        <f t="shared" si="16"/>
        <v>NOx</v>
      </c>
      <c r="J554">
        <f>INDEX(NoSettings!$C:$C,MATCH(EPS!$A554,NoSettings!$A:$A,0))</f>
        <v>0</v>
      </c>
      <c r="K554" s="109">
        <f>INDEX(GWP!$C$2:$C$13,MATCH(EPS!I554,GWP!$B$2:$B$13,0))</f>
        <v>-8.1999999999999993</v>
      </c>
      <c r="L554" s="5">
        <f t="shared" si="17"/>
        <v>0</v>
      </c>
    </row>
    <row r="555" spans="1:12">
      <c r="A555" t="s">
        <v>573</v>
      </c>
      <c r="B555" t="s">
        <v>1</v>
      </c>
      <c r="C555" t="s">
        <v>1717</v>
      </c>
      <c r="D555" t="s">
        <v>1707</v>
      </c>
      <c r="E555" t="s">
        <v>1704</v>
      </c>
      <c r="F555" t="s">
        <v>1745</v>
      </c>
      <c r="H555" t="str">
        <f>INDEX('Vensim Variables'!$B:$B,MATCH(EPS!$B555,'Vensim Variables'!$A:$A,0))</f>
        <v>g pollutant</v>
      </c>
      <c r="I555" t="str">
        <f t="shared" si="16"/>
        <v>NOx</v>
      </c>
      <c r="J555">
        <f>INDEX(NoSettings!$C:$C,MATCH(EPS!$A555,NoSettings!$A:$A,0))</f>
        <v>0</v>
      </c>
      <c r="K555" s="109">
        <f>INDEX(GWP!$C$2:$C$13,MATCH(EPS!I555,GWP!$B$2:$B$13,0))</f>
        <v>-8.1999999999999993</v>
      </c>
      <c r="L555" s="5">
        <f t="shared" si="17"/>
        <v>0</v>
      </c>
    </row>
    <row r="556" spans="1:12">
      <c r="A556" t="s">
        <v>574</v>
      </c>
      <c r="B556" t="s">
        <v>1</v>
      </c>
      <c r="C556" t="s">
        <v>1717</v>
      </c>
      <c r="D556" t="s">
        <v>1707</v>
      </c>
      <c r="E556" t="s">
        <v>1704</v>
      </c>
      <c r="F556" t="s">
        <v>1746</v>
      </c>
      <c r="H556" t="str">
        <f>INDEX('Vensim Variables'!$B:$B,MATCH(EPS!$B556,'Vensim Variables'!$A:$A,0))</f>
        <v>g pollutant</v>
      </c>
      <c r="I556" t="str">
        <f t="shared" si="16"/>
        <v>NOx</v>
      </c>
      <c r="J556">
        <f>INDEX(NoSettings!$C:$C,MATCH(EPS!$A556,NoSettings!$A:$A,0))</f>
        <v>0</v>
      </c>
      <c r="K556" s="109">
        <f>INDEX(GWP!$C$2:$C$13,MATCH(EPS!I556,GWP!$B$2:$B$13,0))</f>
        <v>-8.1999999999999993</v>
      </c>
      <c r="L556" s="5">
        <f t="shared" si="17"/>
        <v>0</v>
      </c>
    </row>
    <row r="557" spans="1:12">
      <c r="A557" t="s">
        <v>575</v>
      </c>
      <c r="B557" t="s">
        <v>1</v>
      </c>
      <c r="C557" t="s">
        <v>1717</v>
      </c>
      <c r="D557" t="s">
        <v>1707</v>
      </c>
      <c r="E557" t="s">
        <v>1704</v>
      </c>
      <c r="F557" t="s">
        <v>1747</v>
      </c>
      <c r="H557" t="str">
        <f>INDEX('Vensim Variables'!$B:$B,MATCH(EPS!$B557,'Vensim Variables'!$A:$A,0))</f>
        <v>g pollutant</v>
      </c>
      <c r="I557" t="str">
        <f t="shared" si="16"/>
        <v>NOx</v>
      </c>
      <c r="J557">
        <f>INDEX(NoSettings!$C:$C,MATCH(EPS!$A557,NoSettings!$A:$A,0))</f>
        <v>0</v>
      </c>
      <c r="K557" s="109">
        <f>INDEX(GWP!$C$2:$C$13,MATCH(EPS!I557,GWP!$B$2:$B$13,0))</f>
        <v>-8.1999999999999993</v>
      </c>
      <c r="L557" s="5">
        <f t="shared" si="17"/>
        <v>0</v>
      </c>
    </row>
    <row r="558" spans="1:12">
      <c r="A558" t="s">
        <v>576</v>
      </c>
      <c r="B558" t="s">
        <v>1</v>
      </c>
      <c r="C558" t="s">
        <v>1717</v>
      </c>
      <c r="D558" t="s">
        <v>1707</v>
      </c>
      <c r="E558" t="s">
        <v>1704</v>
      </c>
      <c r="F558" t="s">
        <v>1748</v>
      </c>
      <c r="H558" t="str">
        <f>INDEX('Vensim Variables'!$B:$B,MATCH(EPS!$B558,'Vensim Variables'!$A:$A,0))</f>
        <v>g pollutant</v>
      </c>
      <c r="I558" t="str">
        <f t="shared" si="16"/>
        <v>NOx</v>
      </c>
      <c r="J558">
        <f>INDEX(NoSettings!$C:$C,MATCH(EPS!$A558,NoSettings!$A:$A,0))</f>
        <v>26354900000</v>
      </c>
      <c r="K558" s="109">
        <f>INDEX(GWP!$C$2:$C$13,MATCH(EPS!I558,GWP!$B$2:$B$13,0))</f>
        <v>-8.1999999999999993</v>
      </c>
      <c r="L558" s="5">
        <f t="shared" si="17"/>
        <v>-0.21611017999999996</v>
      </c>
    </row>
    <row r="559" spans="1:12">
      <c r="A559" t="s">
        <v>577</v>
      </c>
      <c r="B559" t="s">
        <v>1</v>
      </c>
      <c r="C559" t="s">
        <v>1717</v>
      </c>
      <c r="D559" t="s">
        <v>1707</v>
      </c>
      <c r="E559" t="s">
        <v>1704</v>
      </c>
      <c r="F559" t="s">
        <v>1749</v>
      </c>
      <c r="H559" t="str">
        <f>INDEX('Vensim Variables'!$B:$B,MATCH(EPS!$B559,'Vensim Variables'!$A:$A,0))</f>
        <v>g pollutant</v>
      </c>
      <c r="I559" t="str">
        <f t="shared" si="16"/>
        <v>NOx</v>
      </c>
      <c r="J559">
        <f>INDEX(NoSettings!$C:$C,MATCH(EPS!$A559,NoSettings!$A:$A,0))</f>
        <v>0</v>
      </c>
      <c r="K559" s="109">
        <f>INDEX(GWP!$C$2:$C$13,MATCH(EPS!I559,GWP!$B$2:$B$13,0))</f>
        <v>-8.1999999999999993</v>
      </c>
      <c r="L559" s="5">
        <f t="shared" si="17"/>
        <v>0</v>
      </c>
    </row>
    <row r="560" spans="1:12">
      <c r="A560" t="s">
        <v>578</v>
      </c>
      <c r="B560" t="s">
        <v>1</v>
      </c>
      <c r="C560" t="s">
        <v>1717</v>
      </c>
      <c r="D560" t="s">
        <v>1707</v>
      </c>
      <c r="E560" t="s">
        <v>1704</v>
      </c>
      <c r="F560" t="s">
        <v>1750</v>
      </c>
      <c r="H560" t="str">
        <f>INDEX('Vensim Variables'!$B:$B,MATCH(EPS!$B560,'Vensim Variables'!$A:$A,0))</f>
        <v>g pollutant</v>
      </c>
      <c r="I560" t="str">
        <f t="shared" si="16"/>
        <v>NOx</v>
      </c>
      <c r="J560">
        <f>INDEX(NoSettings!$C:$C,MATCH(EPS!$A560,NoSettings!$A:$A,0))</f>
        <v>0</v>
      </c>
      <c r="K560" s="109">
        <f>INDEX(GWP!$C$2:$C$13,MATCH(EPS!I560,GWP!$B$2:$B$13,0))</f>
        <v>-8.1999999999999993</v>
      </c>
      <c r="L560" s="5">
        <f t="shared" si="17"/>
        <v>0</v>
      </c>
    </row>
    <row r="561" spans="1:12">
      <c r="A561" t="s">
        <v>579</v>
      </c>
      <c r="B561" t="s">
        <v>1</v>
      </c>
      <c r="C561" t="s">
        <v>1717</v>
      </c>
      <c r="D561" t="s">
        <v>1707</v>
      </c>
      <c r="E561" t="s">
        <v>1704</v>
      </c>
      <c r="F561" t="s">
        <v>1751</v>
      </c>
      <c r="H561" t="str">
        <f>INDEX('Vensim Variables'!$B:$B,MATCH(EPS!$B561,'Vensim Variables'!$A:$A,0))</f>
        <v>g pollutant</v>
      </c>
      <c r="I561" t="str">
        <f t="shared" si="16"/>
        <v>NOx</v>
      </c>
      <c r="J561">
        <f>INDEX(NoSettings!$C:$C,MATCH(EPS!$A561,NoSettings!$A:$A,0))</f>
        <v>0</v>
      </c>
      <c r="K561" s="109">
        <f>INDEX(GWP!$C$2:$C$13,MATCH(EPS!I561,GWP!$B$2:$B$13,0))</f>
        <v>-8.1999999999999993</v>
      </c>
      <c r="L561" s="5">
        <f t="shared" si="17"/>
        <v>0</v>
      </c>
    </row>
    <row r="562" spans="1:12">
      <c r="A562" t="s">
        <v>580</v>
      </c>
      <c r="B562" t="s">
        <v>1</v>
      </c>
      <c r="C562" t="s">
        <v>1717</v>
      </c>
      <c r="D562" t="s">
        <v>1708</v>
      </c>
      <c r="E562" t="s">
        <v>1703</v>
      </c>
      <c r="F562" t="s">
        <v>1742</v>
      </c>
      <c r="H562" t="str">
        <f>INDEX('Vensim Variables'!$B:$B,MATCH(EPS!$B562,'Vensim Variables'!$A:$A,0))</f>
        <v>g pollutant</v>
      </c>
      <c r="I562" t="str">
        <f t="shared" si="16"/>
        <v>PM10</v>
      </c>
      <c r="J562">
        <f>INDEX(NoSettings!$C:$C,MATCH(EPS!$A562,NoSettings!$A:$A,0))</f>
        <v>0</v>
      </c>
      <c r="K562" s="109">
        <f>INDEX(GWP!$C$2:$C$13,MATCH(EPS!I562,GWP!$B$2:$B$13,0))</f>
        <v>0</v>
      </c>
      <c r="L562" s="5">
        <f t="shared" si="17"/>
        <v>0</v>
      </c>
    </row>
    <row r="563" spans="1:12">
      <c r="A563" t="s">
        <v>581</v>
      </c>
      <c r="B563" t="s">
        <v>1</v>
      </c>
      <c r="C563" t="s">
        <v>1717</v>
      </c>
      <c r="D563" t="s">
        <v>1708</v>
      </c>
      <c r="E563" t="s">
        <v>1703</v>
      </c>
      <c r="F563" t="s">
        <v>1743</v>
      </c>
      <c r="H563" t="str">
        <f>INDEX('Vensim Variables'!$B:$B,MATCH(EPS!$B563,'Vensim Variables'!$A:$A,0))</f>
        <v>g pollutant</v>
      </c>
      <c r="I563" t="str">
        <f t="shared" si="16"/>
        <v>PM10</v>
      </c>
      <c r="J563">
        <f>INDEX(NoSettings!$C:$C,MATCH(EPS!$A563,NoSettings!$A:$A,0))</f>
        <v>0</v>
      </c>
      <c r="K563" s="109">
        <f>INDEX(GWP!$C$2:$C$13,MATCH(EPS!I563,GWP!$B$2:$B$13,0))</f>
        <v>0</v>
      </c>
      <c r="L563" s="5">
        <f t="shared" si="17"/>
        <v>0</v>
      </c>
    </row>
    <row r="564" spans="1:12">
      <c r="A564" t="s">
        <v>582</v>
      </c>
      <c r="B564" t="s">
        <v>1</v>
      </c>
      <c r="C564" t="s">
        <v>1717</v>
      </c>
      <c r="D564" t="s">
        <v>1708</v>
      </c>
      <c r="E564" t="s">
        <v>1703</v>
      </c>
      <c r="F564" t="s">
        <v>1744</v>
      </c>
      <c r="H564" t="str">
        <f>INDEX('Vensim Variables'!$B:$B,MATCH(EPS!$B564,'Vensim Variables'!$A:$A,0))</f>
        <v>g pollutant</v>
      </c>
      <c r="I564" t="str">
        <f t="shared" si="16"/>
        <v>PM10</v>
      </c>
      <c r="J564">
        <f>INDEX(NoSettings!$C:$C,MATCH(EPS!$A564,NoSettings!$A:$A,0))</f>
        <v>0</v>
      </c>
      <c r="K564" s="109">
        <f>INDEX(GWP!$C$2:$C$13,MATCH(EPS!I564,GWP!$B$2:$B$13,0))</f>
        <v>0</v>
      </c>
      <c r="L564" s="5">
        <f t="shared" si="17"/>
        <v>0</v>
      </c>
    </row>
    <row r="565" spans="1:12">
      <c r="A565" t="s">
        <v>583</v>
      </c>
      <c r="B565" t="s">
        <v>1</v>
      </c>
      <c r="C565" t="s">
        <v>1717</v>
      </c>
      <c r="D565" t="s">
        <v>1708</v>
      </c>
      <c r="E565" t="s">
        <v>1703</v>
      </c>
      <c r="F565" t="s">
        <v>1745</v>
      </c>
      <c r="H565" t="str">
        <f>INDEX('Vensim Variables'!$B:$B,MATCH(EPS!$B565,'Vensim Variables'!$A:$A,0))</f>
        <v>g pollutant</v>
      </c>
      <c r="I565" t="str">
        <f t="shared" si="16"/>
        <v>PM10</v>
      </c>
      <c r="J565">
        <f>INDEX(NoSettings!$C:$C,MATCH(EPS!$A565,NoSettings!$A:$A,0))</f>
        <v>0</v>
      </c>
      <c r="K565" s="109">
        <f>INDEX(GWP!$C$2:$C$13,MATCH(EPS!I565,GWP!$B$2:$B$13,0))</f>
        <v>0</v>
      </c>
      <c r="L565" s="5">
        <f t="shared" si="17"/>
        <v>0</v>
      </c>
    </row>
    <row r="566" spans="1:12">
      <c r="A566" t="s">
        <v>584</v>
      </c>
      <c r="B566" t="s">
        <v>1</v>
      </c>
      <c r="C566" t="s">
        <v>1717</v>
      </c>
      <c r="D566" t="s">
        <v>1708</v>
      </c>
      <c r="E566" t="s">
        <v>1703</v>
      </c>
      <c r="F566" t="s">
        <v>1746</v>
      </c>
      <c r="H566" t="str">
        <f>INDEX('Vensim Variables'!$B:$B,MATCH(EPS!$B566,'Vensim Variables'!$A:$A,0))</f>
        <v>g pollutant</v>
      </c>
      <c r="I566" t="str">
        <f t="shared" si="16"/>
        <v>PM10</v>
      </c>
      <c r="J566">
        <f>INDEX(NoSettings!$C:$C,MATCH(EPS!$A566,NoSettings!$A:$A,0))</f>
        <v>0</v>
      </c>
      <c r="K566" s="109">
        <f>INDEX(GWP!$C$2:$C$13,MATCH(EPS!I566,GWP!$B$2:$B$13,0))</f>
        <v>0</v>
      </c>
      <c r="L566" s="5">
        <f t="shared" si="17"/>
        <v>0</v>
      </c>
    </row>
    <row r="567" spans="1:12">
      <c r="A567" t="s">
        <v>585</v>
      </c>
      <c r="B567" t="s">
        <v>1</v>
      </c>
      <c r="C567" t="s">
        <v>1717</v>
      </c>
      <c r="D567" t="s">
        <v>1708</v>
      </c>
      <c r="E567" t="s">
        <v>1703</v>
      </c>
      <c r="F567" t="s">
        <v>1747</v>
      </c>
      <c r="H567" t="str">
        <f>INDEX('Vensim Variables'!$B:$B,MATCH(EPS!$B567,'Vensim Variables'!$A:$A,0))</f>
        <v>g pollutant</v>
      </c>
      <c r="I567" t="str">
        <f t="shared" si="16"/>
        <v>PM10</v>
      </c>
      <c r="J567">
        <f>INDEX(NoSettings!$C:$C,MATCH(EPS!$A567,NoSettings!$A:$A,0))</f>
        <v>0</v>
      </c>
      <c r="K567" s="109">
        <f>INDEX(GWP!$C$2:$C$13,MATCH(EPS!I567,GWP!$B$2:$B$13,0))</f>
        <v>0</v>
      </c>
      <c r="L567" s="5">
        <f t="shared" si="17"/>
        <v>0</v>
      </c>
    </row>
    <row r="568" spans="1:12">
      <c r="A568" t="s">
        <v>586</v>
      </c>
      <c r="B568" t="s">
        <v>1</v>
      </c>
      <c r="C568" t="s">
        <v>1717</v>
      </c>
      <c r="D568" t="s">
        <v>1708</v>
      </c>
      <c r="E568" t="s">
        <v>1703</v>
      </c>
      <c r="F568" t="s">
        <v>1748</v>
      </c>
      <c r="H568" t="str">
        <f>INDEX('Vensim Variables'!$B:$B,MATCH(EPS!$B568,'Vensim Variables'!$A:$A,0))</f>
        <v>g pollutant</v>
      </c>
      <c r="I568" t="str">
        <f t="shared" si="16"/>
        <v>PM10</v>
      </c>
      <c r="J568">
        <f>INDEX(NoSettings!$C:$C,MATCH(EPS!$A568,NoSettings!$A:$A,0))</f>
        <v>3601160000</v>
      </c>
      <c r="K568" s="109">
        <f>INDEX(GWP!$C$2:$C$13,MATCH(EPS!I568,GWP!$B$2:$B$13,0))</f>
        <v>0</v>
      </c>
      <c r="L568" s="5">
        <f t="shared" si="17"/>
        <v>0</v>
      </c>
    </row>
    <row r="569" spans="1:12">
      <c r="A569" t="s">
        <v>587</v>
      </c>
      <c r="B569" t="s">
        <v>1</v>
      </c>
      <c r="C569" t="s">
        <v>1717</v>
      </c>
      <c r="D569" t="s">
        <v>1708</v>
      </c>
      <c r="E569" t="s">
        <v>1703</v>
      </c>
      <c r="F569" t="s">
        <v>1749</v>
      </c>
      <c r="H569" t="str">
        <f>INDEX('Vensim Variables'!$B:$B,MATCH(EPS!$B569,'Vensim Variables'!$A:$A,0))</f>
        <v>g pollutant</v>
      </c>
      <c r="I569" t="str">
        <f t="shared" si="16"/>
        <v>PM10</v>
      </c>
      <c r="J569">
        <f>INDEX(NoSettings!$C:$C,MATCH(EPS!$A569,NoSettings!$A:$A,0))</f>
        <v>0</v>
      </c>
      <c r="K569" s="109">
        <f>INDEX(GWP!$C$2:$C$13,MATCH(EPS!I569,GWP!$B$2:$B$13,0))</f>
        <v>0</v>
      </c>
      <c r="L569" s="5">
        <f t="shared" si="17"/>
        <v>0</v>
      </c>
    </row>
    <row r="570" spans="1:12">
      <c r="A570" t="s">
        <v>588</v>
      </c>
      <c r="B570" t="s">
        <v>1</v>
      </c>
      <c r="C570" t="s">
        <v>1717</v>
      </c>
      <c r="D570" t="s">
        <v>1708</v>
      </c>
      <c r="E570" t="s">
        <v>1703</v>
      </c>
      <c r="F570" t="s">
        <v>1750</v>
      </c>
      <c r="H570" t="str">
        <f>INDEX('Vensim Variables'!$B:$B,MATCH(EPS!$B570,'Vensim Variables'!$A:$A,0))</f>
        <v>g pollutant</v>
      </c>
      <c r="I570" t="str">
        <f t="shared" si="16"/>
        <v>PM10</v>
      </c>
      <c r="J570">
        <f>INDEX(NoSettings!$C:$C,MATCH(EPS!$A570,NoSettings!$A:$A,0))</f>
        <v>0</v>
      </c>
      <c r="K570" s="109">
        <f>INDEX(GWP!$C$2:$C$13,MATCH(EPS!I570,GWP!$B$2:$B$13,0))</f>
        <v>0</v>
      </c>
      <c r="L570" s="5">
        <f t="shared" si="17"/>
        <v>0</v>
      </c>
    </row>
    <row r="571" spans="1:12">
      <c r="A571" t="s">
        <v>589</v>
      </c>
      <c r="B571" t="s">
        <v>1</v>
      </c>
      <c r="C571" t="s">
        <v>1717</v>
      </c>
      <c r="D571" t="s">
        <v>1708</v>
      </c>
      <c r="E571" t="s">
        <v>1703</v>
      </c>
      <c r="F571" t="s">
        <v>1751</v>
      </c>
      <c r="H571" t="str">
        <f>INDEX('Vensim Variables'!$B:$B,MATCH(EPS!$B571,'Vensim Variables'!$A:$A,0))</f>
        <v>g pollutant</v>
      </c>
      <c r="I571" t="str">
        <f t="shared" si="16"/>
        <v>PM10</v>
      </c>
      <c r="J571">
        <f>INDEX(NoSettings!$C:$C,MATCH(EPS!$A571,NoSettings!$A:$A,0))</f>
        <v>0</v>
      </c>
      <c r="K571" s="109">
        <f>INDEX(GWP!$C$2:$C$13,MATCH(EPS!I571,GWP!$B$2:$B$13,0))</f>
        <v>0</v>
      </c>
      <c r="L571" s="5">
        <f t="shared" si="17"/>
        <v>0</v>
      </c>
    </row>
    <row r="572" spans="1:12">
      <c r="A572" t="s">
        <v>590</v>
      </c>
      <c r="B572" t="s">
        <v>1</v>
      </c>
      <c r="C572" t="s">
        <v>1717</v>
      </c>
      <c r="D572" t="s">
        <v>1708</v>
      </c>
      <c r="E572" t="s">
        <v>1704</v>
      </c>
      <c r="F572" t="s">
        <v>1742</v>
      </c>
      <c r="H572" t="str">
        <f>INDEX('Vensim Variables'!$B:$B,MATCH(EPS!$B572,'Vensim Variables'!$A:$A,0))</f>
        <v>g pollutant</v>
      </c>
      <c r="I572" t="str">
        <f t="shared" si="16"/>
        <v>PM10</v>
      </c>
      <c r="J572">
        <f>INDEX(NoSettings!$C:$C,MATCH(EPS!$A572,NoSettings!$A:$A,0))</f>
        <v>0</v>
      </c>
      <c r="K572" s="109">
        <f>INDEX(GWP!$C$2:$C$13,MATCH(EPS!I572,GWP!$B$2:$B$13,0))</f>
        <v>0</v>
      </c>
      <c r="L572" s="5">
        <f t="shared" si="17"/>
        <v>0</v>
      </c>
    </row>
    <row r="573" spans="1:12">
      <c r="A573" t="s">
        <v>591</v>
      </c>
      <c r="B573" t="s">
        <v>1</v>
      </c>
      <c r="C573" t="s">
        <v>1717</v>
      </c>
      <c r="D573" t="s">
        <v>1708</v>
      </c>
      <c r="E573" t="s">
        <v>1704</v>
      </c>
      <c r="F573" t="s">
        <v>1743</v>
      </c>
      <c r="H573" t="str">
        <f>INDEX('Vensim Variables'!$B:$B,MATCH(EPS!$B573,'Vensim Variables'!$A:$A,0))</f>
        <v>g pollutant</v>
      </c>
      <c r="I573" t="str">
        <f t="shared" si="16"/>
        <v>PM10</v>
      </c>
      <c r="J573">
        <f>INDEX(NoSettings!$C:$C,MATCH(EPS!$A573,NoSettings!$A:$A,0))</f>
        <v>0</v>
      </c>
      <c r="K573" s="109">
        <f>INDEX(GWP!$C$2:$C$13,MATCH(EPS!I573,GWP!$B$2:$B$13,0))</f>
        <v>0</v>
      </c>
      <c r="L573" s="5">
        <f t="shared" si="17"/>
        <v>0</v>
      </c>
    </row>
    <row r="574" spans="1:12">
      <c r="A574" t="s">
        <v>592</v>
      </c>
      <c r="B574" t="s">
        <v>1</v>
      </c>
      <c r="C574" t="s">
        <v>1717</v>
      </c>
      <c r="D574" t="s">
        <v>1708</v>
      </c>
      <c r="E574" t="s">
        <v>1704</v>
      </c>
      <c r="F574" t="s">
        <v>1744</v>
      </c>
      <c r="H574" t="str">
        <f>INDEX('Vensim Variables'!$B:$B,MATCH(EPS!$B574,'Vensim Variables'!$A:$A,0))</f>
        <v>g pollutant</v>
      </c>
      <c r="I574" t="str">
        <f t="shared" si="16"/>
        <v>PM10</v>
      </c>
      <c r="J574">
        <f>INDEX(NoSettings!$C:$C,MATCH(EPS!$A574,NoSettings!$A:$A,0))</f>
        <v>0</v>
      </c>
      <c r="K574" s="109">
        <f>INDEX(GWP!$C$2:$C$13,MATCH(EPS!I574,GWP!$B$2:$B$13,0))</f>
        <v>0</v>
      </c>
      <c r="L574" s="5">
        <f t="shared" si="17"/>
        <v>0</v>
      </c>
    </row>
    <row r="575" spans="1:12">
      <c r="A575" t="s">
        <v>593</v>
      </c>
      <c r="B575" t="s">
        <v>1</v>
      </c>
      <c r="C575" t="s">
        <v>1717</v>
      </c>
      <c r="D575" t="s">
        <v>1708</v>
      </c>
      <c r="E575" t="s">
        <v>1704</v>
      </c>
      <c r="F575" t="s">
        <v>1745</v>
      </c>
      <c r="H575" t="str">
        <f>INDEX('Vensim Variables'!$B:$B,MATCH(EPS!$B575,'Vensim Variables'!$A:$A,0))</f>
        <v>g pollutant</v>
      </c>
      <c r="I575" t="str">
        <f t="shared" si="16"/>
        <v>PM10</v>
      </c>
      <c r="J575">
        <f>INDEX(NoSettings!$C:$C,MATCH(EPS!$A575,NoSettings!$A:$A,0))</f>
        <v>0</v>
      </c>
      <c r="K575" s="109">
        <f>INDEX(GWP!$C$2:$C$13,MATCH(EPS!I575,GWP!$B$2:$B$13,0))</f>
        <v>0</v>
      </c>
      <c r="L575" s="5">
        <f t="shared" si="17"/>
        <v>0</v>
      </c>
    </row>
    <row r="576" spans="1:12">
      <c r="A576" t="s">
        <v>594</v>
      </c>
      <c r="B576" t="s">
        <v>1</v>
      </c>
      <c r="C576" t="s">
        <v>1717</v>
      </c>
      <c r="D576" t="s">
        <v>1708</v>
      </c>
      <c r="E576" t="s">
        <v>1704</v>
      </c>
      <c r="F576" t="s">
        <v>1746</v>
      </c>
      <c r="H576" t="str">
        <f>INDEX('Vensim Variables'!$B:$B,MATCH(EPS!$B576,'Vensim Variables'!$A:$A,0))</f>
        <v>g pollutant</v>
      </c>
      <c r="I576" t="str">
        <f t="shared" si="16"/>
        <v>PM10</v>
      </c>
      <c r="J576">
        <f>INDEX(NoSettings!$C:$C,MATCH(EPS!$A576,NoSettings!$A:$A,0))</f>
        <v>0</v>
      </c>
      <c r="K576" s="109">
        <f>INDEX(GWP!$C$2:$C$13,MATCH(EPS!I576,GWP!$B$2:$B$13,0))</f>
        <v>0</v>
      </c>
      <c r="L576" s="5">
        <f t="shared" si="17"/>
        <v>0</v>
      </c>
    </row>
    <row r="577" spans="1:12">
      <c r="A577" t="s">
        <v>595</v>
      </c>
      <c r="B577" t="s">
        <v>1</v>
      </c>
      <c r="C577" t="s">
        <v>1717</v>
      </c>
      <c r="D577" t="s">
        <v>1708</v>
      </c>
      <c r="E577" t="s">
        <v>1704</v>
      </c>
      <c r="F577" t="s">
        <v>1747</v>
      </c>
      <c r="H577" t="str">
        <f>INDEX('Vensim Variables'!$B:$B,MATCH(EPS!$B577,'Vensim Variables'!$A:$A,0))</f>
        <v>g pollutant</v>
      </c>
      <c r="I577" t="str">
        <f t="shared" si="16"/>
        <v>PM10</v>
      </c>
      <c r="J577">
        <f>INDEX(NoSettings!$C:$C,MATCH(EPS!$A577,NoSettings!$A:$A,0))</f>
        <v>0</v>
      </c>
      <c r="K577" s="109">
        <f>INDEX(GWP!$C$2:$C$13,MATCH(EPS!I577,GWP!$B$2:$B$13,0))</f>
        <v>0</v>
      </c>
      <c r="L577" s="5">
        <f t="shared" si="17"/>
        <v>0</v>
      </c>
    </row>
    <row r="578" spans="1:12">
      <c r="A578" t="s">
        <v>596</v>
      </c>
      <c r="B578" t="s">
        <v>1</v>
      </c>
      <c r="C578" t="s">
        <v>1717</v>
      </c>
      <c r="D578" t="s">
        <v>1708</v>
      </c>
      <c r="E578" t="s">
        <v>1704</v>
      </c>
      <c r="F578" t="s">
        <v>1748</v>
      </c>
      <c r="H578" t="str">
        <f>INDEX('Vensim Variables'!$B:$B,MATCH(EPS!$B578,'Vensim Variables'!$A:$A,0))</f>
        <v>g pollutant</v>
      </c>
      <c r="I578" t="str">
        <f t="shared" si="16"/>
        <v>PM10</v>
      </c>
      <c r="J578">
        <f>INDEX(NoSettings!$C:$C,MATCH(EPS!$A578,NoSettings!$A:$A,0))</f>
        <v>1427030000</v>
      </c>
      <c r="K578" s="109">
        <f>INDEX(GWP!$C$2:$C$13,MATCH(EPS!I578,GWP!$B$2:$B$13,0))</f>
        <v>0</v>
      </c>
      <c r="L578" s="5">
        <f t="shared" si="17"/>
        <v>0</v>
      </c>
    </row>
    <row r="579" spans="1:12">
      <c r="A579" t="s">
        <v>597</v>
      </c>
      <c r="B579" t="s">
        <v>1</v>
      </c>
      <c r="C579" t="s">
        <v>1717</v>
      </c>
      <c r="D579" t="s">
        <v>1708</v>
      </c>
      <c r="E579" t="s">
        <v>1704</v>
      </c>
      <c r="F579" t="s">
        <v>1749</v>
      </c>
      <c r="H579" t="str">
        <f>INDEX('Vensim Variables'!$B:$B,MATCH(EPS!$B579,'Vensim Variables'!$A:$A,0))</f>
        <v>g pollutant</v>
      </c>
      <c r="I579" t="str">
        <f t="shared" ref="I579:I642" si="18">IF(OR(C579="CO2",C579="CH4",C579="N2O",C579="F gases",C579="VOC",C579="CO",C579="NOx",C579="PM10",C579="PM25",C579="SOx",C579="BC",C579="OC"),C579,IF(OR(D579="CO2",D579="CH4",D579="N2O",D579="F gases",D579="VOC",D579="CO",D579="NOx",D579="PM10",D579="PM25",D579="SOx",D579="BC",D579="OC"),D579,IF(OR(E579="CO2",E579="CH4",E579="N2O",E579="F gases",E579="VOC",E579="CO",E579="NOx",E579="PM10",E579="PM25",E579="SOx",E579="BC",E579="OC"),E579,"NA")))</f>
        <v>PM10</v>
      </c>
      <c r="J579">
        <f>INDEX(NoSettings!$C:$C,MATCH(EPS!$A579,NoSettings!$A:$A,0))</f>
        <v>0</v>
      </c>
      <c r="K579" s="109">
        <f>INDEX(GWP!$C$2:$C$13,MATCH(EPS!I579,GWP!$B$2:$B$13,0))</f>
        <v>0</v>
      </c>
      <c r="L579" s="5">
        <f t="shared" ref="L579:L642" si="19">IF(H579="g pollutant",K579*J579/10^12,IF(H579="MMTCO2e",J579,IF(H579="MWh",J579,0)))</f>
        <v>0</v>
      </c>
    </row>
    <row r="580" spans="1:12">
      <c r="A580" t="s">
        <v>598</v>
      </c>
      <c r="B580" t="s">
        <v>1</v>
      </c>
      <c r="C580" t="s">
        <v>1717</v>
      </c>
      <c r="D580" t="s">
        <v>1708</v>
      </c>
      <c r="E580" t="s">
        <v>1704</v>
      </c>
      <c r="F580" t="s">
        <v>1750</v>
      </c>
      <c r="H580" t="str">
        <f>INDEX('Vensim Variables'!$B:$B,MATCH(EPS!$B580,'Vensim Variables'!$A:$A,0))</f>
        <v>g pollutant</v>
      </c>
      <c r="I580" t="str">
        <f t="shared" si="18"/>
        <v>PM10</v>
      </c>
      <c r="J580">
        <f>INDEX(NoSettings!$C:$C,MATCH(EPS!$A580,NoSettings!$A:$A,0))</f>
        <v>0</v>
      </c>
      <c r="K580" s="109">
        <f>INDEX(GWP!$C$2:$C$13,MATCH(EPS!I580,GWP!$B$2:$B$13,0))</f>
        <v>0</v>
      </c>
      <c r="L580" s="5">
        <f t="shared" si="19"/>
        <v>0</v>
      </c>
    </row>
    <row r="581" spans="1:12">
      <c r="A581" t="s">
        <v>599</v>
      </c>
      <c r="B581" t="s">
        <v>1</v>
      </c>
      <c r="C581" t="s">
        <v>1717</v>
      </c>
      <c r="D581" t="s">
        <v>1708</v>
      </c>
      <c r="E581" t="s">
        <v>1704</v>
      </c>
      <c r="F581" t="s">
        <v>1751</v>
      </c>
      <c r="H581" t="str">
        <f>INDEX('Vensim Variables'!$B:$B,MATCH(EPS!$B581,'Vensim Variables'!$A:$A,0))</f>
        <v>g pollutant</v>
      </c>
      <c r="I581" t="str">
        <f t="shared" si="18"/>
        <v>PM10</v>
      </c>
      <c r="J581">
        <f>INDEX(NoSettings!$C:$C,MATCH(EPS!$A581,NoSettings!$A:$A,0))</f>
        <v>0</v>
      </c>
      <c r="K581" s="109">
        <f>INDEX(GWP!$C$2:$C$13,MATCH(EPS!I581,GWP!$B$2:$B$13,0))</f>
        <v>0</v>
      </c>
      <c r="L581" s="5">
        <f t="shared" si="19"/>
        <v>0</v>
      </c>
    </row>
    <row r="582" spans="1:12">
      <c r="A582" t="s">
        <v>600</v>
      </c>
      <c r="B582" t="s">
        <v>1</v>
      </c>
      <c r="C582" t="s">
        <v>1717</v>
      </c>
      <c r="D582" t="s">
        <v>1709</v>
      </c>
      <c r="E582" t="s">
        <v>1703</v>
      </c>
      <c r="F582" t="s">
        <v>1742</v>
      </c>
      <c r="H582" t="str">
        <f>INDEX('Vensim Variables'!$B:$B,MATCH(EPS!$B582,'Vensim Variables'!$A:$A,0))</f>
        <v>g pollutant</v>
      </c>
      <c r="I582" t="str">
        <f t="shared" si="18"/>
        <v>PM25</v>
      </c>
      <c r="J582">
        <f>INDEX(NoSettings!$C:$C,MATCH(EPS!$A582,NoSettings!$A:$A,0))</f>
        <v>0</v>
      </c>
      <c r="K582" s="109">
        <f>INDEX(GWP!$C$2:$C$13,MATCH(EPS!I582,GWP!$B$2:$B$13,0))</f>
        <v>0</v>
      </c>
      <c r="L582" s="5">
        <f t="shared" si="19"/>
        <v>0</v>
      </c>
    </row>
    <row r="583" spans="1:12">
      <c r="A583" t="s">
        <v>601</v>
      </c>
      <c r="B583" t="s">
        <v>1</v>
      </c>
      <c r="C583" t="s">
        <v>1717</v>
      </c>
      <c r="D583" t="s">
        <v>1709</v>
      </c>
      <c r="E583" t="s">
        <v>1703</v>
      </c>
      <c r="F583" t="s">
        <v>1743</v>
      </c>
      <c r="H583" t="str">
        <f>INDEX('Vensim Variables'!$B:$B,MATCH(EPS!$B583,'Vensim Variables'!$A:$A,0))</f>
        <v>g pollutant</v>
      </c>
      <c r="I583" t="str">
        <f t="shared" si="18"/>
        <v>PM25</v>
      </c>
      <c r="J583">
        <f>INDEX(NoSettings!$C:$C,MATCH(EPS!$A583,NoSettings!$A:$A,0))</f>
        <v>0</v>
      </c>
      <c r="K583" s="109">
        <f>INDEX(GWP!$C$2:$C$13,MATCH(EPS!I583,GWP!$B$2:$B$13,0))</f>
        <v>0</v>
      </c>
      <c r="L583" s="5">
        <f t="shared" si="19"/>
        <v>0</v>
      </c>
    </row>
    <row r="584" spans="1:12">
      <c r="A584" t="s">
        <v>602</v>
      </c>
      <c r="B584" t="s">
        <v>1</v>
      </c>
      <c r="C584" t="s">
        <v>1717</v>
      </c>
      <c r="D584" t="s">
        <v>1709</v>
      </c>
      <c r="E584" t="s">
        <v>1703</v>
      </c>
      <c r="F584" t="s">
        <v>1744</v>
      </c>
      <c r="H584" t="str">
        <f>INDEX('Vensim Variables'!$B:$B,MATCH(EPS!$B584,'Vensim Variables'!$A:$A,0))</f>
        <v>g pollutant</v>
      </c>
      <c r="I584" t="str">
        <f t="shared" si="18"/>
        <v>PM25</v>
      </c>
      <c r="J584">
        <f>INDEX(NoSettings!$C:$C,MATCH(EPS!$A584,NoSettings!$A:$A,0))</f>
        <v>0</v>
      </c>
      <c r="K584" s="109">
        <f>INDEX(GWP!$C$2:$C$13,MATCH(EPS!I584,GWP!$B$2:$B$13,0))</f>
        <v>0</v>
      </c>
      <c r="L584" s="5">
        <f t="shared" si="19"/>
        <v>0</v>
      </c>
    </row>
    <row r="585" spans="1:12">
      <c r="A585" t="s">
        <v>603</v>
      </c>
      <c r="B585" t="s">
        <v>1</v>
      </c>
      <c r="C585" t="s">
        <v>1717</v>
      </c>
      <c r="D585" t="s">
        <v>1709</v>
      </c>
      <c r="E585" t="s">
        <v>1703</v>
      </c>
      <c r="F585" t="s">
        <v>1745</v>
      </c>
      <c r="H585" t="str">
        <f>INDEX('Vensim Variables'!$B:$B,MATCH(EPS!$B585,'Vensim Variables'!$A:$A,0))</f>
        <v>g pollutant</v>
      </c>
      <c r="I585" t="str">
        <f t="shared" si="18"/>
        <v>PM25</v>
      </c>
      <c r="J585">
        <f>INDEX(NoSettings!$C:$C,MATCH(EPS!$A585,NoSettings!$A:$A,0))</f>
        <v>0</v>
      </c>
      <c r="K585" s="109">
        <f>INDEX(GWP!$C$2:$C$13,MATCH(EPS!I585,GWP!$B$2:$B$13,0))</f>
        <v>0</v>
      </c>
      <c r="L585" s="5">
        <f t="shared" si="19"/>
        <v>0</v>
      </c>
    </row>
    <row r="586" spans="1:12">
      <c r="A586" t="s">
        <v>604</v>
      </c>
      <c r="B586" t="s">
        <v>1</v>
      </c>
      <c r="C586" t="s">
        <v>1717</v>
      </c>
      <c r="D586" t="s">
        <v>1709</v>
      </c>
      <c r="E586" t="s">
        <v>1703</v>
      </c>
      <c r="F586" t="s">
        <v>1746</v>
      </c>
      <c r="H586" t="str">
        <f>INDEX('Vensim Variables'!$B:$B,MATCH(EPS!$B586,'Vensim Variables'!$A:$A,0))</f>
        <v>g pollutant</v>
      </c>
      <c r="I586" t="str">
        <f t="shared" si="18"/>
        <v>PM25</v>
      </c>
      <c r="J586">
        <f>INDEX(NoSettings!$C:$C,MATCH(EPS!$A586,NoSettings!$A:$A,0))</f>
        <v>0</v>
      </c>
      <c r="K586" s="109">
        <f>INDEX(GWP!$C$2:$C$13,MATCH(EPS!I586,GWP!$B$2:$B$13,0))</f>
        <v>0</v>
      </c>
      <c r="L586" s="5">
        <f t="shared" si="19"/>
        <v>0</v>
      </c>
    </row>
    <row r="587" spans="1:12">
      <c r="A587" t="s">
        <v>605</v>
      </c>
      <c r="B587" t="s">
        <v>1</v>
      </c>
      <c r="C587" t="s">
        <v>1717</v>
      </c>
      <c r="D587" t="s">
        <v>1709</v>
      </c>
      <c r="E587" t="s">
        <v>1703</v>
      </c>
      <c r="F587" t="s">
        <v>1747</v>
      </c>
      <c r="H587" t="str">
        <f>INDEX('Vensim Variables'!$B:$B,MATCH(EPS!$B587,'Vensim Variables'!$A:$A,0))</f>
        <v>g pollutant</v>
      </c>
      <c r="I587" t="str">
        <f t="shared" si="18"/>
        <v>PM25</v>
      </c>
      <c r="J587">
        <f>INDEX(NoSettings!$C:$C,MATCH(EPS!$A587,NoSettings!$A:$A,0))</f>
        <v>0</v>
      </c>
      <c r="K587" s="109">
        <f>INDEX(GWP!$C$2:$C$13,MATCH(EPS!I587,GWP!$B$2:$B$13,0))</f>
        <v>0</v>
      </c>
      <c r="L587" s="5">
        <f t="shared" si="19"/>
        <v>0</v>
      </c>
    </row>
    <row r="588" spans="1:12">
      <c r="A588" t="s">
        <v>606</v>
      </c>
      <c r="B588" t="s">
        <v>1</v>
      </c>
      <c r="C588" t="s">
        <v>1717</v>
      </c>
      <c r="D588" t="s">
        <v>1709</v>
      </c>
      <c r="E588" t="s">
        <v>1703</v>
      </c>
      <c r="F588" t="s">
        <v>1748</v>
      </c>
      <c r="H588" t="str">
        <f>INDEX('Vensim Variables'!$B:$B,MATCH(EPS!$B588,'Vensim Variables'!$A:$A,0))</f>
        <v>g pollutant</v>
      </c>
      <c r="I588" t="str">
        <f t="shared" si="18"/>
        <v>PM25</v>
      </c>
      <c r="J588">
        <f>INDEX(NoSettings!$C:$C,MATCH(EPS!$A588,NoSettings!$A:$A,0))</f>
        <v>3162610000</v>
      </c>
      <c r="K588" s="109">
        <f>INDEX(GWP!$C$2:$C$13,MATCH(EPS!I588,GWP!$B$2:$B$13,0))</f>
        <v>0</v>
      </c>
      <c r="L588" s="5">
        <f t="shared" si="19"/>
        <v>0</v>
      </c>
    </row>
    <row r="589" spans="1:12">
      <c r="A589" t="s">
        <v>607</v>
      </c>
      <c r="B589" t="s">
        <v>1</v>
      </c>
      <c r="C589" t="s">
        <v>1717</v>
      </c>
      <c r="D589" t="s">
        <v>1709</v>
      </c>
      <c r="E589" t="s">
        <v>1703</v>
      </c>
      <c r="F589" t="s">
        <v>1749</v>
      </c>
      <c r="H589" t="str">
        <f>INDEX('Vensim Variables'!$B:$B,MATCH(EPS!$B589,'Vensim Variables'!$A:$A,0))</f>
        <v>g pollutant</v>
      </c>
      <c r="I589" t="str">
        <f t="shared" si="18"/>
        <v>PM25</v>
      </c>
      <c r="J589">
        <f>INDEX(NoSettings!$C:$C,MATCH(EPS!$A589,NoSettings!$A:$A,0))</f>
        <v>0</v>
      </c>
      <c r="K589" s="109">
        <f>INDEX(GWP!$C$2:$C$13,MATCH(EPS!I589,GWP!$B$2:$B$13,0))</f>
        <v>0</v>
      </c>
      <c r="L589" s="5">
        <f t="shared" si="19"/>
        <v>0</v>
      </c>
    </row>
    <row r="590" spans="1:12">
      <c r="A590" t="s">
        <v>608</v>
      </c>
      <c r="B590" t="s">
        <v>1</v>
      </c>
      <c r="C590" t="s">
        <v>1717</v>
      </c>
      <c r="D590" t="s">
        <v>1709</v>
      </c>
      <c r="E590" t="s">
        <v>1703</v>
      </c>
      <c r="F590" t="s">
        <v>1750</v>
      </c>
      <c r="H590" t="str">
        <f>INDEX('Vensim Variables'!$B:$B,MATCH(EPS!$B590,'Vensim Variables'!$A:$A,0))</f>
        <v>g pollutant</v>
      </c>
      <c r="I590" t="str">
        <f t="shared" si="18"/>
        <v>PM25</v>
      </c>
      <c r="J590">
        <f>INDEX(NoSettings!$C:$C,MATCH(EPS!$A590,NoSettings!$A:$A,0))</f>
        <v>0</v>
      </c>
      <c r="K590" s="109">
        <f>INDEX(GWP!$C$2:$C$13,MATCH(EPS!I590,GWP!$B$2:$B$13,0))</f>
        <v>0</v>
      </c>
      <c r="L590" s="5">
        <f t="shared" si="19"/>
        <v>0</v>
      </c>
    </row>
    <row r="591" spans="1:12">
      <c r="A591" t="s">
        <v>609</v>
      </c>
      <c r="B591" t="s">
        <v>1</v>
      </c>
      <c r="C591" t="s">
        <v>1717</v>
      </c>
      <c r="D591" t="s">
        <v>1709</v>
      </c>
      <c r="E591" t="s">
        <v>1703</v>
      </c>
      <c r="F591" t="s">
        <v>1751</v>
      </c>
      <c r="H591" t="str">
        <f>INDEX('Vensim Variables'!$B:$B,MATCH(EPS!$B591,'Vensim Variables'!$A:$A,0))</f>
        <v>g pollutant</v>
      </c>
      <c r="I591" t="str">
        <f t="shared" si="18"/>
        <v>PM25</v>
      </c>
      <c r="J591">
        <f>INDEX(NoSettings!$C:$C,MATCH(EPS!$A591,NoSettings!$A:$A,0))</f>
        <v>0</v>
      </c>
      <c r="K591" s="109">
        <f>INDEX(GWP!$C$2:$C$13,MATCH(EPS!I591,GWP!$B$2:$B$13,0))</f>
        <v>0</v>
      </c>
      <c r="L591" s="5">
        <f t="shared" si="19"/>
        <v>0</v>
      </c>
    </row>
    <row r="592" spans="1:12">
      <c r="A592" t="s">
        <v>610</v>
      </c>
      <c r="B592" t="s">
        <v>1</v>
      </c>
      <c r="C592" t="s">
        <v>1717</v>
      </c>
      <c r="D592" t="s">
        <v>1709</v>
      </c>
      <c r="E592" t="s">
        <v>1704</v>
      </c>
      <c r="F592" t="s">
        <v>1742</v>
      </c>
      <c r="H592" t="str">
        <f>INDEX('Vensim Variables'!$B:$B,MATCH(EPS!$B592,'Vensim Variables'!$A:$A,0))</f>
        <v>g pollutant</v>
      </c>
      <c r="I592" t="str">
        <f t="shared" si="18"/>
        <v>PM25</v>
      </c>
      <c r="J592">
        <f>INDEX(NoSettings!$C:$C,MATCH(EPS!$A592,NoSettings!$A:$A,0))</f>
        <v>0</v>
      </c>
      <c r="K592" s="109">
        <f>INDEX(GWP!$C$2:$C$13,MATCH(EPS!I592,GWP!$B$2:$B$13,0))</f>
        <v>0</v>
      </c>
      <c r="L592" s="5">
        <f t="shared" si="19"/>
        <v>0</v>
      </c>
    </row>
    <row r="593" spans="1:12">
      <c r="A593" t="s">
        <v>611</v>
      </c>
      <c r="B593" t="s">
        <v>1</v>
      </c>
      <c r="C593" t="s">
        <v>1717</v>
      </c>
      <c r="D593" t="s">
        <v>1709</v>
      </c>
      <c r="E593" t="s">
        <v>1704</v>
      </c>
      <c r="F593" t="s">
        <v>1743</v>
      </c>
      <c r="H593" t="str">
        <f>INDEX('Vensim Variables'!$B:$B,MATCH(EPS!$B593,'Vensim Variables'!$A:$A,0))</f>
        <v>g pollutant</v>
      </c>
      <c r="I593" t="str">
        <f t="shared" si="18"/>
        <v>PM25</v>
      </c>
      <c r="J593">
        <f>INDEX(NoSettings!$C:$C,MATCH(EPS!$A593,NoSettings!$A:$A,0))</f>
        <v>0</v>
      </c>
      <c r="K593" s="109">
        <f>INDEX(GWP!$C$2:$C$13,MATCH(EPS!I593,GWP!$B$2:$B$13,0))</f>
        <v>0</v>
      </c>
      <c r="L593" s="5">
        <f t="shared" si="19"/>
        <v>0</v>
      </c>
    </row>
    <row r="594" spans="1:12">
      <c r="A594" t="s">
        <v>612</v>
      </c>
      <c r="B594" t="s">
        <v>1</v>
      </c>
      <c r="C594" t="s">
        <v>1717</v>
      </c>
      <c r="D594" t="s">
        <v>1709</v>
      </c>
      <c r="E594" t="s">
        <v>1704</v>
      </c>
      <c r="F594" t="s">
        <v>1744</v>
      </c>
      <c r="H594" t="str">
        <f>INDEX('Vensim Variables'!$B:$B,MATCH(EPS!$B594,'Vensim Variables'!$A:$A,0))</f>
        <v>g pollutant</v>
      </c>
      <c r="I594" t="str">
        <f t="shared" si="18"/>
        <v>PM25</v>
      </c>
      <c r="J594">
        <f>INDEX(NoSettings!$C:$C,MATCH(EPS!$A594,NoSettings!$A:$A,0))</f>
        <v>0</v>
      </c>
      <c r="K594" s="109">
        <f>INDEX(GWP!$C$2:$C$13,MATCH(EPS!I594,GWP!$B$2:$B$13,0))</f>
        <v>0</v>
      </c>
      <c r="L594" s="5">
        <f t="shared" si="19"/>
        <v>0</v>
      </c>
    </row>
    <row r="595" spans="1:12">
      <c r="A595" t="s">
        <v>613</v>
      </c>
      <c r="B595" t="s">
        <v>1</v>
      </c>
      <c r="C595" t="s">
        <v>1717</v>
      </c>
      <c r="D595" t="s">
        <v>1709</v>
      </c>
      <c r="E595" t="s">
        <v>1704</v>
      </c>
      <c r="F595" t="s">
        <v>1745</v>
      </c>
      <c r="H595" t="str">
        <f>INDEX('Vensim Variables'!$B:$B,MATCH(EPS!$B595,'Vensim Variables'!$A:$A,0))</f>
        <v>g pollutant</v>
      </c>
      <c r="I595" t="str">
        <f t="shared" si="18"/>
        <v>PM25</v>
      </c>
      <c r="J595">
        <f>INDEX(NoSettings!$C:$C,MATCH(EPS!$A595,NoSettings!$A:$A,0))</f>
        <v>0</v>
      </c>
      <c r="K595" s="109">
        <f>INDEX(GWP!$C$2:$C$13,MATCH(EPS!I595,GWP!$B$2:$B$13,0))</f>
        <v>0</v>
      </c>
      <c r="L595" s="5">
        <f t="shared" si="19"/>
        <v>0</v>
      </c>
    </row>
    <row r="596" spans="1:12">
      <c r="A596" t="s">
        <v>614</v>
      </c>
      <c r="B596" t="s">
        <v>1</v>
      </c>
      <c r="C596" t="s">
        <v>1717</v>
      </c>
      <c r="D596" t="s">
        <v>1709</v>
      </c>
      <c r="E596" t="s">
        <v>1704</v>
      </c>
      <c r="F596" t="s">
        <v>1746</v>
      </c>
      <c r="H596" t="str">
        <f>INDEX('Vensim Variables'!$B:$B,MATCH(EPS!$B596,'Vensim Variables'!$A:$A,0))</f>
        <v>g pollutant</v>
      </c>
      <c r="I596" t="str">
        <f t="shared" si="18"/>
        <v>PM25</v>
      </c>
      <c r="J596">
        <f>INDEX(NoSettings!$C:$C,MATCH(EPS!$A596,NoSettings!$A:$A,0))</f>
        <v>0</v>
      </c>
      <c r="K596" s="109">
        <f>INDEX(GWP!$C$2:$C$13,MATCH(EPS!I596,GWP!$B$2:$B$13,0))</f>
        <v>0</v>
      </c>
      <c r="L596" s="5">
        <f t="shared" si="19"/>
        <v>0</v>
      </c>
    </row>
    <row r="597" spans="1:12">
      <c r="A597" t="s">
        <v>615</v>
      </c>
      <c r="B597" t="s">
        <v>1</v>
      </c>
      <c r="C597" t="s">
        <v>1717</v>
      </c>
      <c r="D597" t="s">
        <v>1709</v>
      </c>
      <c r="E597" t="s">
        <v>1704</v>
      </c>
      <c r="F597" t="s">
        <v>1747</v>
      </c>
      <c r="H597" t="str">
        <f>INDEX('Vensim Variables'!$B:$B,MATCH(EPS!$B597,'Vensim Variables'!$A:$A,0))</f>
        <v>g pollutant</v>
      </c>
      <c r="I597" t="str">
        <f t="shared" si="18"/>
        <v>PM25</v>
      </c>
      <c r="J597">
        <f>INDEX(NoSettings!$C:$C,MATCH(EPS!$A597,NoSettings!$A:$A,0))</f>
        <v>0</v>
      </c>
      <c r="K597" s="109">
        <f>INDEX(GWP!$C$2:$C$13,MATCH(EPS!I597,GWP!$B$2:$B$13,0))</f>
        <v>0</v>
      </c>
      <c r="L597" s="5">
        <f t="shared" si="19"/>
        <v>0</v>
      </c>
    </row>
    <row r="598" spans="1:12">
      <c r="A598" t="s">
        <v>616</v>
      </c>
      <c r="B598" t="s">
        <v>1</v>
      </c>
      <c r="C598" t="s">
        <v>1717</v>
      </c>
      <c r="D598" t="s">
        <v>1709</v>
      </c>
      <c r="E598" t="s">
        <v>1704</v>
      </c>
      <c r="F598" t="s">
        <v>1748</v>
      </c>
      <c r="H598" t="str">
        <f>INDEX('Vensim Variables'!$B:$B,MATCH(EPS!$B598,'Vensim Variables'!$A:$A,0))</f>
        <v>g pollutant</v>
      </c>
      <c r="I598" t="str">
        <f t="shared" si="18"/>
        <v>PM25</v>
      </c>
      <c r="J598">
        <f>INDEX(NoSettings!$C:$C,MATCH(EPS!$A598,NoSettings!$A:$A,0))</f>
        <v>1253250000</v>
      </c>
      <c r="K598" s="109">
        <f>INDEX(GWP!$C$2:$C$13,MATCH(EPS!I598,GWP!$B$2:$B$13,0))</f>
        <v>0</v>
      </c>
      <c r="L598" s="5">
        <f t="shared" si="19"/>
        <v>0</v>
      </c>
    </row>
    <row r="599" spans="1:12">
      <c r="A599" t="s">
        <v>617</v>
      </c>
      <c r="B599" t="s">
        <v>1</v>
      </c>
      <c r="C599" t="s">
        <v>1717</v>
      </c>
      <c r="D599" t="s">
        <v>1709</v>
      </c>
      <c r="E599" t="s">
        <v>1704</v>
      </c>
      <c r="F599" t="s">
        <v>1749</v>
      </c>
      <c r="H599" t="str">
        <f>INDEX('Vensim Variables'!$B:$B,MATCH(EPS!$B599,'Vensim Variables'!$A:$A,0))</f>
        <v>g pollutant</v>
      </c>
      <c r="I599" t="str">
        <f t="shared" si="18"/>
        <v>PM25</v>
      </c>
      <c r="J599">
        <f>INDEX(NoSettings!$C:$C,MATCH(EPS!$A599,NoSettings!$A:$A,0))</f>
        <v>0</v>
      </c>
      <c r="K599" s="109">
        <f>INDEX(GWP!$C$2:$C$13,MATCH(EPS!I599,GWP!$B$2:$B$13,0))</f>
        <v>0</v>
      </c>
      <c r="L599" s="5">
        <f t="shared" si="19"/>
        <v>0</v>
      </c>
    </row>
    <row r="600" spans="1:12">
      <c r="A600" t="s">
        <v>618</v>
      </c>
      <c r="B600" t="s">
        <v>1</v>
      </c>
      <c r="C600" t="s">
        <v>1717</v>
      </c>
      <c r="D600" t="s">
        <v>1709</v>
      </c>
      <c r="E600" t="s">
        <v>1704</v>
      </c>
      <c r="F600" t="s">
        <v>1750</v>
      </c>
      <c r="H600" t="str">
        <f>INDEX('Vensim Variables'!$B:$B,MATCH(EPS!$B600,'Vensim Variables'!$A:$A,0))</f>
        <v>g pollutant</v>
      </c>
      <c r="I600" t="str">
        <f t="shared" si="18"/>
        <v>PM25</v>
      </c>
      <c r="J600">
        <f>INDEX(NoSettings!$C:$C,MATCH(EPS!$A600,NoSettings!$A:$A,0))</f>
        <v>0</v>
      </c>
      <c r="K600" s="109">
        <f>INDEX(GWP!$C$2:$C$13,MATCH(EPS!I600,GWP!$B$2:$B$13,0))</f>
        <v>0</v>
      </c>
      <c r="L600" s="5">
        <f t="shared" si="19"/>
        <v>0</v>
      </c>
    </row>
    <row r="601" spans="1:12">
      <c r="A601" t="s">
        <v>619</v>
      </c>
      <c r="B601" t="s">
        <v>1</v>
      </c>
      <c r="C601" t="s">
        <v>1717</v>
      </c>
      <c r="D601" t="s">
        <v>1709</v>
      </c>
      <c r="E601" t="s">
        <v>1704</v>
      </c>
      <c r="F601" t="s">
        <v>1751</v>
      </c>
      <c r="H601" t="str">
        <f>INDEX('Vensim Variables'!$B:$B,MATCH(EPS!$B601,'Vensim Variables'!$A:$A,0))</f>
        <v>g pollutant</v>
      </c>
      <c r="I601" t="str">
        <f t="shared" si="18"/>
        <v>PM25</v>
      </c>
      <c r="J601">
        <f>INDEX(NoSettings!$C:$C,MATCH(EPS!$A601,NoSettings!$A:$A,0))</f>
        <v>0</v>
      </c>
      <c r="K601" s="109">
        <f>INDEX(GWP!$C$2:$C$13,MATCH(EPS!I601,GWP!$B$2:$B$13,0))</f>
        <v>0</v>
      </c>
      <c r="L601" s="5">
        <f t="shared" si="19"/>
        <v>0</v>
      </c>
    </row>
    <row r="602" spans="1:12">
      <c r="A602" t="s">
        <v>620</v>
      </c>
      <c r="B602" t="s">
        <v>1</v>
      </c>
      <c r="C602" t="s">
        <v>1717</v>
      </c>
      <c r="D602" t="s">
        <v>1710</v>
      </c>
      <c r="E602" t="s">
        <v>1703</v>
      </c>
      <c r="F602" t="s">
        <v>1742</v>
      </c>
      <c r="H602" t="str">
        <f>INDEX('Vensim Variables'!$B:$B,MATCH(EPS!$B602,'Vensim Variables'!$A:$A,0))</f>
        <v>g pollutant</v>
      </c>
      <c r="I602" t="str">
        <f t="shared" si="18"/>
        <v>SOx</v>
      </c>
      <c r="J602">
        <f>INDEX(NoSettings!$C:$C,MATCH(EPS!$A602,NoSettings!$A:$A,0))</f>
        <v>0</v>
      </c>
      <c r="K602" s="109">
        <f>INDEX(GWP!$C$2:$C$13,MATCH(EPS!I602,GWP!$B$2:$B$13,0))</f>
        <v>0</v>
      </c>
      <c r="L602" s="5">
        <f t="shared" si="19"/>
        <v>0</v>
      </c>
    </row>
    <row r="603" spans="1:12">
      <c r="A603" t="s">
        <v>621</v>
      </c>
      <c r="B603" t="s">
        <v>1</v>
      </c>
      <c r="C603" t="s">
        <v>1717</v>
      </c>
      <c r="D603" t="s">
        <v>1710</v>
      </c>
      <c r="E603" t="s">
        <v>1703</v>
      </c>
      <c r="F603" t="s">
        <v>1743</v>
      </c>
      <c r="H603" t="str">
        <f>INDEX('Vensim Variables'!$B:$B,MATCH(EPS!$B603,'Vensim Variables'!$A:$A,0))</f>
        <v>g pollutant</v>
      </c>
      <c r="I603" t="str">
        <f t="shared" si="18"/>
        <v>SOx</v>
      </c>
      <c r="J603">
        <f>INDEX(NoSettings!$C:$C,MATCH(EPS!$A603,NoSettings!$A:$A,0))</f>
        <v>0</v>
      </c>
      <c r="K603" s="109">
        <f>INDEX(GWP!$C$2:$C$13,MATCH(EPS!I603,GWP!$B$2:$B$13,0))</f>
        <v>0</v>
      </c>
      <c r="L603" s="5">
        <f t="shared" si="19"/>
        <v>0</v>
      </c>
    </row>
    <row r="604" spans="1:12">
      <c r="A604" t="s">
        <v>622</v>
      </c>
      <c r="B604" t="s">
        <v>1</v>
      </c>
      <c r="C604" t="s">
        <v>1717</v>
      </c>
      <c r="D604" t="s">
        <v>1710</v>
      </c>
      <c r="E604" t="s">
        <v>1703</v>
      </c>
      <c r="F604" t="s">
        <v>1744</v>
      </c>
      <c r="H604" t="str">
        <f>INDEX('Vensim Variables'!$B:$B,MATCH(EPS!$B604,'Vensim Variables'!$A:$A,0))</f>
        <v>g pollutant</v>
      </c>
      <c r="I604" t="str">
        <f t="shared" si="18"/>
        <v>SOx</v>
      </c>
      <c r="J604">
        <f>INDEX(NoSettings!$C:$C,MATCH(EPS!$A604,NoSettings!$A:$A,0))</f>
        <v>0</v>
      </c>
      <c r="K604" s="109">
        <f>INDEX(GWP!$C$2:$C$13,MATCH(EPS!I604,GWP!$B$2:$B$13,0))</f>
        <v>0</v>
      </c>
      <c r="L604" s="5">
        <f t="shared" si="19"/>
        <v>0</v>
      </c>
    </row>
    <row r="605" spans="1:12">
      <c r="A605" t="s">
        <v>623</v>
      </c>
      <c r="B605" t="s">
        <v>1</v>
      </c>
      <c r="C605" t="s">
        <v>1717</v>
      </c>
      <c r="D605" t="s">
        <v>1710</v>
      </c>
      <c r="E605" t="s">
        <v>1703</v>
      </c>
      <c r="F605" t="s">
        <v>1745</v>
      </c>
      <c r="H605" t="str">
        <f>INDEX('Vensim Variables'!$B:$B,MATCH(EPS!$B605,'Vensim Variables'!$A:$A,0))</f>
        <v>g pollutant</v>
      </c>
      <c r="I605" t="str">
        <f t="shared" si="18"/>
        <v>SOx</v>
      </c>
      <c r="J605">
        <f>INDEX(NoSettings!$C:$C,MATCH(EPS!$A605,NoSettings!$A:$A,0))</f>
        <v>0</v>
      </c>
      <c r="K605" s="109">
        <f>INDEX(GWP!$C$2:$C$13,MATCH(EPS!I605,GWP!$B$2:$B$13,0))</f>
        <v>0</v>
      </c>
      <c r="L605" s="5">
        <f t="shared" si="19"/>
        <v>0</v>
      </c>
    </row>
    <row r="606" spans="1:12">
      <c r="A606" t="s">
        <v>624</v>
      </c>
      <c r="B606" t="s">
        <v>1</v>
      </c>
      <c r="C606" t="s">
        <v>1717</v>
      </c>
      <c r="D606" t="s">
        <v>1710</v>
      </c>
      <c r="E606" t="s">
        <v>1703</v>
      </c>
      <c r="F606" t="s">
        <v>1746</v>
      </c>
      <c r="H606" t="str">
        <f>INDEX('Vensim Variables'!$B:$B,MATCH(EPS!$B606,'Vensim Variables'!$A:$A,0))</f>
        <v>g pollutant</v>
      </c>
      <c r="I606" t="str">
        <f t="shared" si="18"/>
        <v>SOx</v>
      </c>
      <c r="J606">
        <f>INDEX(NoSettings!$C:$C,MATCH(EPS!$A606,NoSettings!$A:$A,0))</f>
        <v>0</v>
      </c>
      <c r="K606" s="109">
        <f>INDEX(GWP!$C$2:$C$13,MATCH(EPS!I606,GWP!$B$2:$B$13,0))</f>
        <v>0</v>
      </c>
      <c r="L606" s="5">
        <f t="shared" si="19"/>
        <v>0</v>
      </c>
    </row>
    <row r="607" spans="1:12">
      <c r="A607" t="s">
        <v>625</v>
      </c>
      <c r="B607" t="s">
        <v>1</v>
      </c>
      <c r="C607" t="s">
        <v>1717</v>
      </c>
      <c r="D607" t="s">
        <v>1710</v>
      </c>
      <c r="E607" t="s">
        <v>1703</v>
      </c>
      <c r="F607" t="s">
        <v>1747</v>
      </c>
      <c r="H607" t="str">
        <f>INDEX('Vensim Variables'!$B:$B,MATCH(EPS!$B607,'Vensim Variables'!$A:$A,0))</f>
        <v>g pollutant</v>
      </c>
      <c r="I607" t="str">
        <f t="shared" si="18"/>
        <v>SOx</v>
      </c>
      <c r="J607">
        <f>INDEX(NoSettings!$C:$C,MATCH(EPS!$A607,NoSettings!$A:$A,0))</f>
        <v>0</v>
      </c>
      <c r="K607" s="109">
        <f>INDEX(GWP!$C$2:$C$13,MATCH(EPS!I607,GWP!$B$2:$B$13,0))</f>
        <v>0</v>
      </c>
      <c r="L607" s="5">
        <f t="shared" si="19"/>
        <v>0</v>
      </c>
    </row>
    <row r="608" spans="1:12">
      <c r="A608" t="s">
        <v>626</v>
      </c>
      <c r="B608" t="s">
        <v>1</v>
      </c>
      <c r="C608" t="s">
        <v>1717</v>
      </c>
      <c r="D608" t="s">
        <v>1710</v>
      </c>
      <c r="E608" t="s">
        <v>1703</v>
      </c>
      <c r="F608" t="s">
        <v>1748</v>
      </c>
      <c r="H608" t="str">
        <f>INDEX('Vensim Variables'!$B:$B,MATCH(EPS!$B608,'Vensim Variables'!$A:$A,0))</f>
        <v>g pollutant</v>
      </c>
      <c r="I608" t="str">
        <f t="shared" si="18"/>
        <v>SOx</v>
      </c>
      <c r="J608">
        <f>INDEX(NoSettings!$C:$C,MATCH(EPS!$A608,NoSettings!$A:$A,0))</f>
        <v>9102400000</v>
      </c>
      <c r="K608" s="109">
        <f>INDEX(GWP!$C$2:$C$13,MATCH(EPS!I608,GWP!$B$2:$B$13,0))</f>
        <v>0</v>
      </c>
      <c r="L608" s="5">
        <f t="shared" si="19"/>
        <v>0</v>
      </c>
    </row>
    <row r="609" spans="1:12">
      <c r="A609" t="s">
        <v>627</v>
      </c>
      <c r="B609" t="s">
        <v>1</v>
      </c>
      <c r="C609" t="s">
        <v>1717</v>
      </c>
      <c r="D609" t="s">
        <v>1710</v>
      </c>
      <c r="E609" t="s">
        <v>1703</v>
      </c>
      <c r="F609" t="s">
        <v>1749</v>
      </c>
      <c r="H609" t="str">
        <f>INDEX('Vensim Variables'!$B:$B,MATCH(EPS!$B609,'Vensim Variables'!$A:$A,0))</f>
        <v>g pollutant</v>
      </c>
      <c r="I609" t="str">
        <f t="shared" si="18"/>
        <v>SOx</v>
      </c>
      <c r="J609">
        <f>INDEX(NoSettings!$C:$C,MATCH(EPS!$A609,NoSettings!$A:$A,0))</f>
        <v>0</v>
      </c>
      <c r="K609" s="109">
        <f>INDEX(GWP!$C$2:$C$13,MATCH(EPS!I609,GWP!$B$2:$B$13,0))</f>
        <v>0</v>
      </c>
      <c r="L609" s="5">
        <f t="shared" si="19"/>
        <v>0</v>
      </c>
    </row>
    <row r="610" spans="1:12">
      <c r="A610" t="s">
        <v>628</v>
      </c>
      <c r="B610" t="s">
        <v>1</v>
      </c>
      <c r="C610" t="s">
        <v>1717</v>
      </c>
      <c r="D610" t="s">
        <v>1710</v>
      </c>
      <c r="E610" t="s">
        <v>1703</v>
      </c>
      <c r="F610" t="s">
        <v>1750</v>
      </c>
      <c r="H610" t="str">
        <f>INDEX('Vensim Variables'!$B:$B,MATCH(EPS!$B610,'Vensim Variables'!$A:$A,0))</f>
        <v>g pollutant</v>
      </c>
      <c r="I610" t="str">
        <f t="shared" si="18"/>
        <v>SOx</v>
      </c>
      <c r="J610">
        <f>INDEX(NoSettings!$C:$C,MATCH(EPS!$A610,NoSettings!$A:$A,0))</f>
        <v>0</v>
      </c>
      <c r="K610" s="109">
        <f>INDEX(GWP!$C$2:$C$13,MATCH(EPS!I610,GWP!$B$2:$B$13,0))</f>
        <v>0</v>
      </c>
      <c r="L610" s="5">
        <f t="shared" si="19"/>
        <v>0</v>
      </c>
    </row>
    <row r="611" spans="1:12">
      <c r="A611" t="s">
        <v>629</v>
      </c>
      <c r="B611" t="s">
        <v>1</v>
      </c>
      <c r="C611" t="s">
        <v>1717</v>
      </c>
      <c r="D611" t="s">
        <v>1710</v>
      </c>
      <c r="E611" t="s">
        <v>1703</v>
      </c>
      <c r="F611" t="s">
        <v>1751</v>
      </c>
      <c r="H611" t="str">
        <f>INDEX('Vensim Variables'!$B:$B,MATCH(EPS!$B611,'Vensim Variables'!$A:$A,0))</f>
        <v>g pollutant</v>
      </c>
      <c r="I611" t="str">
        <f t="shared" si="18"/>
        <v>SOx</v>
      </c>
      <c r="J611">
        <f>INDEX(NoSettings!$C:$C,MATCH(EPS!$A611,NoSettings!$A:$A,0))</f>
        <v>0</v>
      </c>
      <c r="K611" s="109">
        <f>INDEX(GWP!$C$2:$C$13,MATCH(EPS!I611,GWP!$B$2:$B$13,0))</f>
        <v>0</v>
      </c>
      <c r="L611" s="5">
        <f t="shared" si="19"/>
        <v>0</v>
      </c>
    </row>
    <row r="612" spans="1:12">
      <c r="A612" t="s">
        <v>630</v>
      </c>
      <c r="B612" t="s">
        <v>1</v>
      </c>
      <c r="C612" t="s">
        <v>1717</v>
      </c>
      <c r="D612" t="s">
        <v>1710</v>
      </c>
      <c r="E612" t="s">
        <v>1704</v>
      </c>
      <c r="F612" t="s">
        <v>1742</v>
      </c>
      <c r="H612" t="str">
        <f>INDEX('Vensim Variables'!$B:$B,MATCH(EPS!$B612,'Vensim Variables'!$A:$A,0))</f>
        <v>g pollutant</v>
      </c>
      <c r="I612" t="str">
        <f t="shared" si="18"/>
        <v>SOx</v>
      </c>
      <c r="J612">
        <f>INDEX(NoSettings!$C:$C,MATCH(EPS!$A612,NoSettings!$A:$A,0))</f>
        <v>0</v>
      </c>
      <c r="K612" s="109">
        <f>INDEX(GWP!$C$2:$C$13,MATCH(EPS!I612,GWP!$B$2:$B$13,0))</f>
        <v>0</v>
      </c>
      <c r="L612" s="5">
        <f t="shared" si="19"/>
        <v>0</v>
      </c>
    </row>
    <row r="613" spans="1:12">
      <c r="A613" t="s">
        <v>631</v>
      </c>
      <c r="B613" t="s">
        <v>1</v>
      </c>
      <c r="C613" t="s">
        <v>1717</v>
      </c>
      <c r="D613" t="s">
        <v>1710</v>
      </c>
      <c r="E613" t="s">
        <v>1704</v>
      </c>
      <c r="F613" t="s">
        <v>1743</v>
      </c>
      <c r="H613" t="str">
        <f>INDEX('Vensim Variables'!$B:$B,MATCH(EPS!$B613,'Vensim Variables'!$A:$A,0))</f>
        <v>g pollutant</v>
      </c>
      <c r="I613" t="str">
        <f t="shared" si="18"/>
        <v>SOx</v>
      </c>
      <c r="J613">
        <f>INDEX(NoSettings!$C:$C,MATCH(EPS!$A613,NoSettings!$A:$A,0))</f>
        <v>0</v>
      </c>
      <c r="K613" s="109">
        <f>INDEX(GWP!$C$2:$C$13,MATCH(EPS!I613,GWP!$B$2:$B$13,0))</f>
        <v>0</v>
      </c>
      <c r="L613" s="5">
        <f t="shared" si="19"/>
        <v>0</v>
      </c>
    </row>
    <row r="614" spans="1:12">
      <c r="A614" t="s">
        <v>632</v>
      </c>
      <c r="B614" t="s">
        <v>1</v>
      </c>
      <c r="C614" t="s">
        <v>1717</v>
      </c>
      <c r="D614" t="s">
        <v>1710</v>
      </c>
      <c r="E614" t="s">
        <v>1704</v>
      </c>
      <c r="F614" t="s">
        <v>1744</v>
      </c>
      <c r="H614" t="str">
        <f>INDEX('Vensim Variables'!$B:$B,MATCH(EPS!$B614,'Vensim Variables'!$A:$A,0))</f>
        <v>g pollutant</v>
      </c>
      <c r="I614" t="str">
        <f t="shared" si="18"/>
        <v>SOx</v>
      </c>
      <c r="J614">
        <f>INDEX(NoSettings!$C:$C,MATCH(EPS!$A614,NoSettings!$A:$A,0))</f>
        <v>0</v>
      </c>
      <c r="K614" s="109">
        <f>INDEX(GWP!$C$2:$C$13,MATCH(EPS!I614,GWP!$B$2:$B$13,0))</f>
        <v>0</v>
      </c>
      <c r="L614" s="5">
        <f t="shared" si="19"/>
        <v>0</v>
      </c>
    </row>
    <row r="615" spans="1:12">
      <c r="A615" t="s">
        <v>633</v>
      </c>
      <c r="B615" t="s">
        <v>1</v>
      </c>
      <c r="C615" t="s">
        <v>1717</v>
      </c>
      <c r="D615" t="s">
        <v>1710</v>
      </c>
      <c r="E615" t="s">
        <v>1704</v>
      </c>
      <c r="F615" t="s">
        <v>1745</v>
      </c>
      <c r="H615" t="str">
        <f>INDEX('Vensim Variables'!$B:$B,MATCH(EPS!$B615,'Vensim Variables'!$A:$A,0))</f>
        <v>g pollutant</v>
      </c>
      <c r="I615" t="str">
        <f t="shared" si="18"/>
        <v>SOx</v>
      </c>
      <c r="J615">
        <f>INDEX(NoSettings!$C:$C,MATCH(EPS!$A615,NoSettings!$A:$A,0))</f>
        <v>0</v>
      </c>
      <c r="K615" s="109">
        <f>INDEX(GWP!$C$2:$C$13,MATCH(EPS!I615,GWP!$B$2:$B$13,0))</f>
        <v>0</v>
      </c>
      <c r="L615" s="5">
        <f t="shared" si="19"/>
        <v>0</v>
      </c>
    </row>
    <row r="616" spans="1:12">
      <c r="A616" t="s">
        <v>634</v>
      </c>
      <c r="B616" t="s">
        <v>1</v>
      </c>
      <c r="C616" t="s">
        <v>1717</v>
      </c>
      <c r="D616" t="s">
        <v>1710</v>
      </c>
      <c r="E616" t="s">
        <v>1704</v>
      </c>
      <c r="F616" t="s">
        <v>1746</v>
      </c>
      <c r="H616" t="str">
        <f>INDEX('Vensim Variables'!$B:$B,MATCH(EPS!$B616,'Vensim Variables'!$A:$A,0))</f>
        <v>g pollutant</v>
      </c>
      <c r="I616" t="str">
        <f t="shared" si="18"/>
        <v>SOx</v>
      </c>
      <c r="J616">
        <f>INDEX(NoSettings!$C:$C,MATCH(EPS!$A616,NoSettings!$A:$A,0))</f>
        <v>0</v>
      </c>
      <c r="K616" s="109">
        <f>INDEX(GWP!$C$2:$C$13,MATCH(EPS!I616,GWP!$B$2:$B$13,0))</f>
        <v>0</v>
      </c>
      <c r="L616" s="5">
        <f t="shared" si="19"/>
        <v>0</v>
      </c>
    </row>
    <row r="617" spans="1:12">
      <c r="A617" t="s">
        <v>635</v>
      </c>
      <c r="B617" t="s">
        <v>1</v>
      </c>
      <c r="C617" t="s">
        <v>1717</v>
      </c>
      <c r="D617" t="s">
        <v>1710</v>
      </c>
      <c r="E617" t="s">
        <v>1704</v>
      </c>
      <c r="F617" t="s">
        <v>1747</v>
      </c>
      <c r="H617" t="str">
        <f>INDEX('Vensim Variables'!$B:$B,MATCH(EPS!$B617,'Vensim Variables'!$A:$A,0))</f>
        <v>g pollutant</v>
      </c>
      <c r="I617" t="str">
        <f t="shared" si="18"/>
        <v>SOx</v>
      </c>
      <c r="J617">
        <f>INDEX(NoSettings!$C:$C,MATCH(EPS!$A617,NoSettings!$A:$A,0))</f>
        <v>0</v>
      </c>
      <c r="K617" s="109">
        <f>INDEX(GWP!$C$2:$C$13,MATCH(EPS!I617,GWP!$B$2:$B$13,0))</f>
        <v>0</v>
      </c>
      <c r="L617" s="5">
        <f t="shared" si="19"/>
        <v>0</v>
      </c>
    </row>
    <row r="618" spans="1:12">
      <c r="A618" t="s">
        <v>636</v>
      </c>
      <c r="B618" t="s">
        <v>1</v>
      </c>
      <c r="C618" t="s">
        <v>1717</v>
      </c>
      <c r="D618" t="s">
        <v>1710</v>
      </c>
      <c r="E618" t="s">
        <v>1704</v>
      </c>
      <c r="F618" t="s">
        <v>1748</v>
      </c>
      <c r="H618" t="str">
        <f>INDEX('Vensim Variables'!$B:$B,MATCH(EPS!$B618,'Vensim Variables'!$A:$A,0))</f>
        <v>g pollutant</v>
      </c>
      <c r="I618" t="str">
        <f t="shared" si="18"/>
        <v>SOx</v>
      </c>
      <c r="J618">
        <f>INDEX(NoSettings!$C:$C,MATCH(EPS!$A618,NoSettings!$A:$A,0))</f>
        <v>3607000000</v>
      </c>
      <c r="K618" s="109">
        <f>INDEX(GWP!$C$2:$C$13,MATCH(EPS!I618,GWP!$B$2:$B$13,0))</f>
        <v>0</v>
      </c>
      <c r="L618" s="5">
        <f t="shared" si="19"/>
        <v>0</v>
      </c>
    </row>
    <row r="619" spans="1:12">
      <c r="A619" t="s">
        <v>637</v>
      </c>
      <c r="B619" t="s">
        <v>1</v>
      </c>
      <c r="C619" t="s">
        <v>1717</v>
      </c>
      <c r="D619" t="s">
        <v>1710</v>
      </c>
      <c r="E619" t="s">
        <v>1704</v>
      </c>
      <c r="F619" t="s">
        <v>1749</v>
      </c>
      <c r="H619" t="str">
        <f>INDEX('Vensim Variables'!$B:$B,MATCH(EPS!$B619,'Vensim Variables'!$A:$A,0))</f>
        <v>g pollutant</v>
      </c>
      <c r="I619" t="str">
        <f t="shared" si="18"/>
        <v>SOx</v>
      </c>
      <c r="J619">
        <f>INDEX(NoSettings!$C:$C,MATCH(EPS!$A619,NoSettings!$A:$A,0))</f>
        <v>0</v>
      </c>
      <c r="K619" s="109">
        <f>INDEX(GWP!$C$2:$C$13,MATCH(EPS!I619,GWP!$B$2:$B$13,0))</f>
        <v>0</v>
      </c>
      <c r="L619" s="5">
        <f t="shared" si="19"/>
        <v>0</v>
      </c>
    </row>
    <row r="620" spans="1:12">
      <c r="A620" t="s">
        <v>638</v>
      </c>
      <c r="B620" t="s">
        <v>1</v>
      </c>
      <c r="C620" t="s">
        <v>1717</v>
      </c>
      <c r="D620" t="s">
        <v>1710</v>
      </c>
      <c r="E620" t="s">
        <v>1704</v>
      </c>
      <c r="F620" t="s">
        <v>1750</v>
      </c>
      <c r="H620" t="str">
        <f>INDEX('Vensim Variables'!$B:$B,MATCH(EPS!$B620,'Vensim Variables'!$A:$A,0))</f>
        <v>g pollutant</v>
      </c>
      <c r="I620" t="str">
        <f t="shared" si="18"/>
        <v>SOx</v>
      </c>
      <c r="J620">
        <f>INDEX(NoSettings!$C:$C,MATCH(EPS!$A620,NoSettings!$A:$A,0))</f>
        <v>0</v>
      </c>
      <c r="K620" s="109">
        <f>INDEX(GWP!$C$2:$C$13,MATCH(EPS!I620,GWP!$B$2:$B$13,0))</f>
        <v>0</v>
      </c>
      <c r="L620" s="5">
        <f t="shared" si="19"/>
        <v>0</v>
      </c>
    </row>
    <row r="621" spans="1:12">
      <c r="A621" t="s">
        <v>639</v>
      </c>
      <c r="B621" t="s">
        <v>1</v>
      </c>
      <c r="C621" t="s">
        <v>1717</v>
      </c>
      <c r="D621" t="s">
        <v>1710</v>
      </c>
      <c r="E621" t="s">
        <v>1704</v>
      </c>
      <c r="F621" t="s">
        <v>1751</v>
      </c>
      <c r="H621" t="str">
        <f>INDEX('Vensim Variables'!$B:$B,MATCH(EPS!$B621,'Vensim Variables'!$A:$A,0))</f>
        <v>g pollutant</v>
      </c>
      <c r="I621" t="str">
        <f t="shared" si="18"/>
        <v>SOx</v>
      </c>
      <c r="J621">
        <f>INDEX(NoSettings!$C:$C,MATCH(EPS!$A621,NoSettings!$A:$A,0))</f>
        <v>0</v>
      </c>
      <c r="K621" s="109">
        <f>INDEX(GWP!$C$2:$C$13,MATCH(EPS!I621,GWP!$B$2:$B$13,0))</f>
        <v>0</v>
      </c>
      <c r="L621" s="5">
        <f t="shared" si="19"/>
        <v>0</v>
      </c>
    </row>
    <row r="622" spans="1:12">
      <c r="A622" t="s">
        <v>640</v>
      </c>
      <c r="B622" t="s">
        <v>1</v>
      </c>
      <c r="C622" t="s">
        <v>1717</v>
      </c>
      <c r="D622" t="s">
        <v>1711</v>
      </c>
      <c r="E622" t="s">
        <v>1703</v>
      </c>
      <c r="F622" t="s">
        <v>1742</v>
      </c>
      <c r="H622" t="str">
        <f>INDEX('Vensim Variables'!$B:$B,MATCH(EPS!$B622,'Vensim Variables'!$A:$A,0))</f>
        <v>g pollutant</v>
      </c>
      <c r="I622" t="str">
        <f t="shared" si="18"/>
        <v>BC</v>
      </c>
      <c r="J622">
        <f>INDEX(NoSettings!$C:$C,MATCH(EPS!$A622,NoSettings!$A:$A,0))</f>
        <v>0</v>
      </c>
      <c r="K622" s="109">
        <f>INDEX(GWP!$C$2:$C$13,MATCH(EPS!I622,GWP!$B$2:$B$13,0))</f>
        <v>345</v>
      </c>
      <c r="L622" s="5">
        <f t="shared" si="19"/>
        <v>0</v>
      </c>
    </row>
    <row r="623" spans="1:12">
      <c r="A623" t="s">
        <v>641</v>
      </c>
      <c r="B623" t="s">
        <v>1</v>
      </c>
      <c r="C623" t="s">
        <v>1717</v>
      </c>
      <c r="D623" t="s">
        <v>1711</v>
      </c>
      <c r="E623" t="s">
        <v>1703</v>
      </c>
      <c r="F623" t="s">
        <v>1743</v>
      </c>
      <c r="H623" t="str">
        <f>INDEX('Vensim Variables'!$B:$B,MATCH(EPS!$B623,'Vensim Variables'!$A:$A,0))</f>
        <v>g pollutant</v>
      </c>
      <c r="I623" t="str">
        <f t="shared" si="18"/>
        <v>BC</v>
      </c>
      <c r="J623">
        <f>INDEX(NoSettings!$C:$C,MATCH(EPS!$A623,NoSettings!$A:$A,0))</f>
        <v>0</v>
      </c>
      <c r="K623" s="109">
        <f>INDEX(GWP!$C$2:$C$13,MATCH(EPS!I623,GWP!$B$2:$B$13,0))</f>
        <v>345</v>
      </c>
      <c r="L623" s="5">
        <f t="shared" si="19"/>
        <v>0</v>
      </c>
    </row>
    <row r="624" spans="1:12">
      <c r="A624" t="s">
        <v>642</v>
      </c>
      <c r="B624" t="s">
        <v>1</v>
      </c>
      <c r="C624" t="s">
        <v>1717</v>
      </c>
      <c r="D624" t="s">
        <v>1711</v>
      </c>
      <c r="E624" t="s">
        <v>1703</v>
      </c>
      <c r="F624" t="s">
        <v>1744</v>
      </c>
      <c r="H624" t="str">
        <f>INDEX('Vensim Variables'!$B:$B,MATCH(EPS!$B624,'Vensim Variables'!$A:$A,0))</f>
        <v>g pollutant</v>
      </c>
      <c r="I624" t="str">
        <f t="shared" si="18"/>
        <v>BC</v>
      </c>
      <c r="J624">
        <f>INDEX(NoSettings!$C:$C,MATCH(EPS!$A624,NoSettings!$A:$A,0))</f>
        <v>0</v>
      </c>
      <c r="K624" s="109">
        <f>INDEX(GWP!$C$2:$C$13,MATCH(EPS!I624,GWP!$B$2:$B$13,0))</f>
        <v>345</v>
      </c>
      <c r="L624" s="5">
        <f t="shared" si="19"/>
        <v>0</v>
      </c>
    </row>
    <row r="625" spans="1:12">
      <c r="A625" t="s">
        <v>643</v>
      </c>
      <c r="B625" t="s">
        <v>1</v>
      </c>
      <c r="C625" t="s">
        <v>1717</v>
      </c>
      <c r="D625" t="s">
        <v>1711</v>
      </c>
      <c r="E625" t="s">
        <v>1703</v>
      </c>
      <c r="F625" t="s">
        <v>1745</v>
      </c>
      <c r="H625" t="str">
        <f>INDEX('Vensim Variables'!$B:$B,MATCH(EPS!$B625,'Vensim Variables'!$A:$A,0))</f>
        <v>g pollutant</v>
      </c>
      <c r="I625" t="str">
        <f t="shared" si="18"/>
        <v>BC</v>
      </c>
      <c r="J625">
        <f>INDEX(NoSettings!$C:$C,MATCH(EPS!$A625,NoSettings!$A:$A,0))</f>
        <v>0</v>
      </c>
      <c r="K625" s="109">
        <f>INDEX(GWP!$C$2:$C$13,MATCH(EPS!I625,GWP!$B$2:$B$13,0))</f>
        <v>345</v>
      </c>
      <c r="L625" s="5">
        <f t="shared" si="19"/>
        <v>0</v>
      </c>
    </row>
    <row r="626" spans="1:12">
      <c r="A626" t="s">
        <v>644</v>
      </c>
      <c r="B626" t="s">
        <v>1</v>
      </c>
      <c r="C626" t="s">
        <v>1717</v>
      </c>
      <c r="D626" t="s">
        <v>1711</v>
      </c>
      <c r="E626" t="s">
        <v>1703</v>
      </c>
      <c r="F626" t="s">
        <v>1746</v>
      </c>
      <c r="H626" t="str">
        <f>INDEX('Vensim Variables'!$B:$B,MATCH(EPS!$B626,'Vensim Variables'!$A:$A,0))</f>
        <v>g pollutant</v>
      </c>
      <c r="I626" t="str">
        <f t="shared" si="18"/>
        <v>BC</v>
      </c>
      <c r="J626">
        <f>INDEX(NoSettings!$C:$C,MATCH(EPS!$A626,NoSettings!$A:$A,0))</f>
        <v>0</v>
      </c>
      <c r="K626" s="109">
        <f>INDEX(GWP!$C$2:$C$13,MATCH(EPS!I626,GWP!$B$2:$B$13,0))</f>
        <v>345</v>
      </c>
      <c r="L626" s="5">
        <f t="shared" si="19"/>
        <v>0</v>
      </c>
    </row>
    <row r="627" spans="1:12">
      <c r="A627" t="s">
        <v>645</v>
      </c>
      <c r="B627" t="s">
        <v>1</v>
      </c>
      <c r="C627" t="s">
        <v>1717</v>
      </c>
      <c r="D627" t="s">
        <v>1711</v>
      </c>
      <c r="E627" t="s">
        <v>1703</v>
      </c>
      <c r="F627" t="s">
        <v>1747</v>
      </c>
      <c r="H627" t="str">
        <f>INDEX('Vensim Variables'!$B:$B,MATCH(EPS!$B627,'Vensim Variables'!$A:$A,0))</f>
        <v>g pollutant</v>
      </c>
      <c r="I627" t="str">
        <f t="shared" si="18"/>
        <v>BC</v>
      </c>
      <c r="J627">
        <f>INDEX(NoSettings!$C:$C,MATCH(EPS!$A627,NoSettings!$A:$A,0))</f>
        <v>0</v>
      </c>
      <c r="K627" s="109">
        <f>INDEX(GWP!$C$2:$C$13,MATCH(EPS!I627,GWP!$B$2:$B$13,0))</f>
        <v>345</v>
      </c>
      <c r="L627" s="5">
        <f t="shared" si="19"/>
        <v>0</v>
      </c>
    </row>
    <row r="628" spans="1:12">
      <c r="A628" t="s">
        <v>646</v>
      </c>
      <c r="B628" t="s">
        <v>1</v>
      </c>
      <c r="C628" t="s">
        <v>1717</v>
      </c>
      <c r="D628" t="s">
        <v>1711</v>
      </c>
      <c r="E628" t="s">
        <v>1703</v>
      </c>
      <c r="F628" t="s">
        <v>1748</v>
      </c>
      <c r="H628" t="str">
        <f>INDEX('Vensim Variables'!$B:$B,MATCH(EPS!$B628,'Vensim Variables'!$A:$A,0))</f>
        <v>g pollutant</v>
      </c>
      <c r="I628" t="str">
        <f t="shared" si="18"/>
        <v>BC</v>
      </c>
      <c r="J628">
        <f>INDEX(NoSettings!$C:$C,MATCH(EPS!$A628,NoSettings!$A:$A,0))</f>
        <v>1089620000</v>
      </c>
      <c r="K628" s="109">
        <f>INDEX(GWP!$C$2:$C$13,MATCH(EPS!I628,GWP!$B$2:$B$13,0))</f>
        <v>345</v>
      </c>
      <c r="L628" s="5">
        <f t="shared" si="19"/>
        <v>0.3759189</v>
      </c>
    </row>
    <row r="629" spans="1:12">
      <c r="A629" t="s">
        <v>647</v>
      </c>
      <c r="B629" t="s">
        <v>1</v>
      </c>
      <c r="C629" t="s">
        <v>1717</v>
      </c>
      <c r="D629" t="s">
        <v>1711</v>
      </c>
      <c r="E629" t="s">
        <v>1703</v>
      </c>
      <c r="F629" t="s">
        <v>1749</v>
      </c>
      <c r="H629" t="str">
        <f>INDEX('Vensim Variables'!$B:$B,MATCH(EPS!$B629,'Vensim Variables'!$A:$A,0))</f>
        <v>g pollutant</v>
      </c>
      <c r="I629" t="str">
        <f t="shared" si="18"/>
        <v>BC</v>
      </c>
      <c r="J629">
        <f>INDEX(NoSettings!$C:$C,MATCH(EPS!$A629,NoSettings!$A:$A,0))</f>
        <v>0</v>
      </c>
      <c r="K629" s="109">
        <f>INDEX(GWP!$C$2:$C$13,MATCH(EPS!I629,GWP!$B$2:$B$13,0))</f>
        <v>345</v>
      </c>
      <c r="L629" s="5">
        <f t="shared" si="19"/>
        <v>0</v>
      </c>
    </row>
    <row r="630" spans="1:12">
      <c r="A630" t="s">
        <v>648</v>
      </c>
      <c r="B630" t="s">
        <v>1</v>
      </c>
      <c r="C630" t="s">
        <v>1717</v>
      </c>
      <c r="D630" t="s">
        <v>1711</v>
      </c>
      <c r="E630" t="s">
        <v>1703</v>
      </c>
      <c r="F630" t="s">
        <v>1750</v>
      </c>
      <c r="H630" t="str">
        <f>INDEX('Vensim Variables'!$B:$B,MATCH(EPS!$B630,'Vensim Variables'!$A:$A,0))</f>
        <v>g pollutant</v>
      </c>
      <c r="I630" t="str">
        <f t="shared" si="18"/>
        <v>BC</v>
      </c>
      <c r="J630">
        <f>INDEX(NoSettings!$C:$C,MATCH(EPS!$A630,NoSettings!$A:$A,0))</f>
        <v>0</v>
      </c>
      <c r="K630" s="109">
        <f>INDEX(GWP!$C$2:$C$13,MATCH(EPS!I630,GWP!$B$2:$B$13,0))</f>
        <v>345</v>
      </c>
      <c r="L630" s="5">
        <f t="shared" si="19"/>
        <v>0</v>
      </c>
    </row>
    <row r="631" spans="1:12">
      <c r="A631" t="s">
        <v>649</v>
      </c>
      <c r="B631" t="s">
        <v>1</v>
      </c>
      <c r="C631" t="s">
        <v>1717</v>
      </c>
      <c r="D631" t="s">
        <v>1711</v>
      </c>
      <c r="E631" t="s">
        <v>1703</v>
      </c>
      <c r="F631" t="s">
        <v>1751</v>
      </c>
      <c r="H631" t="str">
        <f>INDEX('Vensim Variables'!$B:$B,MATCH(EPS!$B631,'Vensim Variables'!$A:$A,0))</f>
        <v>g pollutant</v>
      </c>
      <c r="I631" t="str">
        <f t="shared" si="18"/>
        <v>BC</v>
      </c>
      <c r="J631">
        <f>INDEX(NoSettings!$C:$C,MATCH(EPS!$A631,NoSettings!$A:$A,0))</f>
        <v>0</v>
      </c>
      <c r="K631" s="109">
        <f>INDEX(GWP!$C$2:$C$13,MATCH(EPS!I631,GWP!$B$2:$B$13,0))</f>
        <v>345</v>
      </c>
      <c r="L631" s="5">
        <f t="shared" si="19"/>
        <v>0</v>
      </c>
    </row>
    <row r="632" spans="1:12">
      <c r="A632" t="s">
        <v>650</v>
      </c>
      <c r="B632" t="s">
        <v>1</v>
      </c>
      <c r="C632" t="s">
        <v>1717</v>
      </c>
      <c r="D632" t="s">
        <v>1711</v>
      </c>
      <c r="E632" t="s">
        <v>1704</v>
      </c>
      <c r="F632" t="s">
        <v>1742</v>
      </c>
      <c r="H632" t="str">
        <f>INDEX('Vensim Variables'!$B:$B,MATCH(EPS!$B632,'Vensim Variables'!$A:$A,0))</f>
        <v>g pollutant</v>
      </c>
      <c r="I632" t="str">
        <f t="shared" si="18"/>
        <v>BC</v>
      </c>
      <c r="J632">
        <f>INDEX(NoSettings!$C:$C,MATCH(EPS!$A632,NoSettings!$A:$A,0))</f>
        <v>0</v>
      </c>
      <c r="K632" s="109">
        <f>INDEX(GWP!$C$2:$C$13,MATCH(EPS!I632,GWP!$B$2:$B$13,0))</f>
        <v>345</v>
      </c>
      <c r="L632" s="5">
        <f t="shared" si="19"/>
        <v>0</v>
      </c>
    </row>
    <row r="633" spans="1:12">
      <c r="A633" t="s">
        <v>651</v>
      </c>
      <c r="B633" t="s">
        <v>1</v>
      </c>
      <c r="C633" t="s">
        <v>1717</v>
      </c>
      <c r="D633" t="s">
        <v>1711</v>
      </c>
      <c r="E633" t="s">
        <v>1704</v>
      </c>
      <c r="F633" t="s">
        <v>1743</v>
      </c>
      <c r="H633" t="str">
        <f>INDEX('Vensim Variables'!$B:$B,MATCH(EPS!$B633,'Vensim Variables'!$A:$A,0))</f>
        <v>g pollutant</v>
      </c>
      <c r="I633" t="str">
        <f t="shared" si="18"/>
        <v>BC</v>
      </c>
      <c r="J633">
        <f>INDEX(NoSettings!$C:$C,MATCH(EPS!$A633,NoSettings!$A:$A,0))</f>
        <v>0</v>
      </c>
      <c r="K633" s="109">
        <f>INDEX(GWP!$C$2:$C$13,MATCH(EPS!I633,GWP!$B$2:$B$13,0))</f>
        <v>345</v>
      </c>
      <c r="L633" s="5">
        <f t="shared" si="19"/>
        <v>0</v>
      </c>
    </row>
    <row r="634" spans="1:12">
      <c r="A634" t="s">
        <v>652</v>
      </c>
      <c r="B634" t="s">
        <v>1</v>
      </c>
      <c r="C634" t="s">
        <v>1717</v>
      </c>
      <c r="D634" t="s">
        <v>1711</v>
      </c>
      <c r="E634" t="s">
        <v>1704</v>
      </c>
      <c r="F634" t="s">
        <v>1744</v>
      </c>
      <c r="H634" t="str">
        <f>INDEX('Vensim Variables'!$B:$B,MATCH(EPS!$B634,'Vensim Variables'!$A:$A,0))</f>
        <v>g pollutant</v>
      </c>
      <c r="I634" t="str">
        <f t="shared" si="18"/>
        <v>BC</v>
      </c>
      <c r="J634">
        <f>INDEX(NoSettings!$C:$C,MATCH(EPS!$A634,NoSettings!$A:$A,0))</f>
        <v>0</v>
      </c>
      <c r="K634" s="109">
        <f>INDEX(GWP!$C$2:$C$13,MATCH(EPS!I634,GWP!$B$2:$B$13,0))</f>
        <v>345</v>
      </c>
      <c r="L634" s="5">
        <f t="shared" si="19"/>
        <v>0</v>
      </c>
    </row>
    <row r="635" spans="1:12">
      <c r="A635" t="s">
        <v>653</v>
      </c>
      <c r="B635" t="s">
        <v>1</v>
      </c>
      <c r="C635" t="s">
        <v>1717</v>
      </c>
      <c r="D635" t="s">
        <v>1711</v>
      </c>
      <c r="E635" t="s">
        <v>1704</v>
      </c>
      <c r="F635" t="s">
        <v>1745</v>
      </c>
      <c r="H635" t="str">
        <f>INDEX('Vensim Variables'!$B:$B,MATCH(EPS!$B635,'Vensim Variables'!$A:$A,0))</f>
        <v>g pollutant</v>
      </c>
      <c r="I635" t="str">
        <f t="shared" si="18"/>
        <v>BC</v>
      </c>
      <c r="J635">
        <f>INDEX(NoSettings!$C:$C,MATCH(EPS!$A635,NoSettings!$A:$A,0))</f>
        <v>0</v>
      </c>
      <c r="K635" s="109">
        <f>INDEX(GWP!$C$2:$C$13,MATCH(EPS!I635,GWP!$B$2:$B$13,0))</f>
        <v>345</v>
      </c>
      <c r="L635" s="5">
        <f t="shared" si="19"/>
        <v>0</v>
      </c>
    </row>
    <row r="636" spans="1:12">
      <c r="A636" t="s">
        <v>654</v>
      </c>
      <c r="B636" t="s">
        <v>1</v>
      </c>
      <c r="C636" t="s">
        <v>1717</v>
      </c>
      <c r="D636" t="s">
        <v>1711</v>
      </c>
      <c r="E636" t="s">
        <v>1704</v>
      </c>
      <c r="F636" t="s">
        <v>1746</v>
      </c>
      <c r="H636" t="str">
        <f>INDEX('Vensim Variables'!$B:$B,MATCH(EPS!$B636,'Vensim Variables'!$A:$A,0))</f>
        <v>g pollutant</v>
      </c>
      <c r="I636" t="str">
        <f t="shared" si="18"/>
        <v>BC</v>
      </c>
      <c r="J636">
        <f>INDEX(NoSettings!$C:$C,MATCH(EPS!$A636,NoSettings!$A:$A,0))</f>
        <v>0</v>
      </c>
      <c r="K636" s="109">
        <f>INDEX(GWP!$C$2:$C$13,MATCH(EPS!I636,GWP!$B$2:$B$13,0))</f>
        <v>345</v>
      </c>
      <c r="L636" s="5">
        <f t="shared" si="19"/>
        <v>0</v>
      </c>
    </row>
    <row r="637" spans="1:12">
      <c r="A637" t="s">
        <v>655</v>
      </c>
      <c r="B637" t="s">
        <v>1</v>
      </c>
      <c r="C637" t="s">
        <v>1717</v>
      </c>
      <c r="D637" t="s">
        <v>1711</v>
      </c>
      <c r="E637" t="s">
        <v>1704</v>
      </c>
      <c r="F637" t="s">
        <v>1747</v>
      </c>
      <c r="H637" t="str">
        <f>INDEX('Vensim Variables'!$B:$B,MATCH(EPS!$B637,'Vensim Variables'!$A:$A,0))</f>
        <v>g pollutant</v>
      </c>
      <c r="I637" t="str">
        <f t="shared" si="18"/>
        <v>BC</v>
      </c>
      <c r="J637">
        <f>INDEX(NoSettings!$C:$C,MATCH(EPS!$A637,NoSettings!$A:$A,0))</f>
        <v>0</v>
      </c>
      <c r="K637" s="109">
        <f>INDEX(GWP!$C$2:$C$13,MATCH(EPS!I637,GWP!$B$2:$B$13,0))</f>
        <v>345</v>
      </c>
      <c r="L637" s="5">
        <f t="shared" si="19"/>
        <v>0</v>
      </c>
    </row>
    <row r="638" spans="1:12">
      <c r="A638" t="s">
        <v>656</v>
      </c>
      <c r="B638" t="s">
        <v>1</v>
      </c>
      <c r="C638" t="s">
        <v>1717</v>
      </c>
      <c r="D638" t="s">
        <v>1711</v>
      </c>
      <c r="E638" t="s">
        <v>1704</v>
      </c>
      <c r="F638" t="s">
        <v>1748</v>
      </c>
      <c r="H638" t="str">
        <f>INDEX('Vensim Variables'!$B:$B,MATCH(EPS!$B638,'Vensim Variables'!$A:$A,0))</f>
        <v>g pollutant</v>
      </c>
      <c r="I638" t="str">
        <f t="shared" si="18"/>
        <v>BC</v>
      </c>
      <c r="J638">
        <f>INDEX(NoSettings!$C:$C,MATCH(EPS!$A638,NoSettings!$A:$A,0))</f>
        <v>431784000</v>
      </c>
      <c r="K638" s="109">
        <f>INDEX(GWP!$C$2:$C$13,MATCH(EPS!I638,GWP!$B$2:$B$13,0))</f>
        <v>345</v>
      </c>
      <c r="L638" s="5">
        <f t="shared" si="19"/>
        <v>0.14896548000000001</v>
      </c>
    </row>
    <row r="639" spans="1:12">
      <c r="A639" t="s">
        <v>657</v>
      </c>
      <c r="B639" t="s">
        <v>1</v>
      </c>
      <c r="C639" t="s">
        <v>1717</v>
      </c>
      <c r="D639" t="s">
        <v>1711</v>
      </c>
      <c r="E639" t="s">
        <v>1704</v>
      </c>
      <c r="F639" t="s">
        <v>1749</v>
      </c>
      <c r="H639" t="str">
        <f>INDEX('Vensim Variables'!$B:$B,MATCH(EPS!$B639,'Vensim Variables'!$A:$A,0))</f>
        <v>g pollutant</v>
      </c>
      <c r="I639" t="str">
        <f t="shared" si="18"/>
        <v>BC</v>
      </c>
      <c r="J639">
        <f>INDEX(NoSettings!$C:$C,MATCH(EPS!$A639,NoSettings!$A:$A,0))</f>
        <v>0</v>
      </c>
      <c r="K639" s="109">
        <f>INDEX(GWP!$C$2:$C$13,MATCH(EPS!I639,GWP!$B$2:$B$13,0))</f>
        <v>345</v>
      </c>
      <c r="L639" s="5">
        <f t="shared" si="19"/>
        <v>0</v>
      </c>
    </row>
    <row r="640" spans="1:12">
      <c r="A640" t="s">
        <v>658</v>
      </c>
      <c r="B640" t="s">
        <v>1</v>
      </c>
      <c r="C640" t="s">
        <v>1717</v>
      </c>
      <c r="D640" t="s">
        <v>1711</v>
      </c>
      <c r="E640" t="s">
        <v>1704</v>
      </c>
      <c r="F640" t="s">
        <v>1750</v>
      </c>
      <c r="H640" t="str">
        <f>INDEX('Vensim Variables'!$B:$B,MATCH(EPS!$B640,'Vensim Variables'!$A:$A,0))</f>
        <v>g pollutant</v>
      </c>
      <c r="I640" t="str">
        <f t="shared" si="18"/>
        <v>BC</v>
      </c>
      <c r="J640">
        <f>INDEX(NoSettings!$C:$C,MATCH(EPS!$A640,NoSettings!$A:$A,0))</f>
        <v>0</v>
      </c>
      <c r="K640" s="109">
        <f>INDEX(GWP!$C$2:$C$13,MATCH(EPS!I640,GWP!$B$2:$B$13,0))</f>
        <v>345</v>
      </c>
      <c r="L640" s="5">
        <f t="shared" si="19"/>
        <v>0</v>
      </c>
    </row>
    <row r="641" spans="1:12">
      <c r="A641" t="s">
        <v>659</v>
      </c>
      <c r="B641" t="s">
        <v>1</v>
      </c>
      <c r="C641" t="s">
        <v>1717</v>
      </c>
      <c r="D641" t="s">
        <v>1711</v>
      </c>
      <c r="E641" t="s">
        <v>1704</v>
      </c>
      <c r="F641" t="s">
        <v>1751</v>
      </c>
      <c r="H641" t="str">
        <f>INDEX('Vensim Variables'!$B:$B,MATCH(EPS!$B641,'Vensim Variables'!$A:$A,0))</f>
        <v>g pollutant</v>
      </c>
      <c r="I641" t="str">
        <f t="shared" si="18"/>
        <v>BC</v>
      </c>
      <c r="J641">
        <f>INDEX(NoSettings!$C:$C,MATCH(EPS!$A641,NoSettings!$A:$A,0))</f>
        <v>0</v>
      </c>
      <c r="K641" s="109">
        <f>INDEX(GWP!$C$2:$C$13,MATCH(EPS!I641,GWP!$B$2:$B$13,0))</f>
        <v>345</v>
      </c>
      <c r="L641" s="5">
        <f t="shared" si="19"/>
        <v>0</v>
      </c>
    </row>
    <row r="642" spans="1:12">
      <c r="A642" t="s">
        <v>660</v>
      </c>
      <c r="B642" t="s">
        <v>1</v>
      </c>
      <c r="C642" t="s">
        <v>1717</v>
      </c>
      <c r="D642" t="s">
        <v>1712</v>
      </c>
      <c r="E642" t="s">
        <v>1703</v>
      </c>
      <c r="F642" t="s">
        <v>1742</v>
      </c>
      <c r="H642" t="str">
        <f>INDEX('Vensim Variables'!$B:$B,MATCH(EPS!$B642,'Vensim Variables'!$A:$A,0))</f>
        <v>g pollutant</v>
      </c>
      <c r="I642" t="str">
        <f t="shared" si="18"/>
        <v>OC</v>
      </c>
      <c r="J642">
        <f>INDEX(NoSettings!$C:$C,MATCH(EPS!$A642,NoSettings!$A:$A,0))</f>
        <v>0</v>
      </c>
      <c r="K642" s="109">
        <f>INDEX(GWP!$C$2:$C$13,MATCH(EPS!I642,GWP!$B$2:$B$13,0))</f>
        <v>-46</v>
      </c>
      <c r="L642" s="5">
        <f t="shared" si="19"/>
        <v>0</v>
      </c>
    </row>
    <row r="643" spans="1:12">
      <c r="A643" t="s">
        <v>661</v>
      </c>
      <c r="B643" t="s">
        <v>1</v>
      </c>
      <c r="C643" t="s">
        <v>1717</v>
      </c>
      <c r="D643" t="s">
        <v>1712</v>
      </c>
      <c r="E643" t="s">
        <v>1703</v>
      </c>
      <c r="F643" t="s">
        <v>1743</v>
      </c>
      <c r="H643" t="str">
        <f>INDEX('Vensim Variables'!$B:$B,MATCH(EPS!$B643,'Vensim Variables'!$A:$A,0))</f>
        <v>g pollutant</v>
      </c>
      <c r="I643" t="str">
        <f t="shared" ref="I643:I706" si="20">IF(OR(C643="CO2",C643="CH4",C643="N2O",C643="F gases",C643="VOC",C643="CO",C643="NOx",C643="PM10",C643="PM25",C643="SOx",C643="BC",C643="OC"),C643,IF(OR(D643="CO2",D643="CH4",D643="N2O",D643="F gases",D643="VOC",D643="CO",D643="NOx",D643="PM10",D643="PM25",D643="SOx",D643="BC",D643="OC"),D643,IF(OR(E643="CO2",E643="CH4",E643="N2O",E643="F gases",E643="VOC",E643="CO",E643="NOx",E643="PM10",E643="PM25",E643="SOx",E643="BC",E643="OC"),E643,"NA")))</f>
        <v>OC</v>
      </c>
      <c r="J643">
        <f>INDEX(NoSettings!$C:$C,MATCH(EPS!$A643,NoSettings!$A:$A,0))</f>
        <v>0</v>
      </c>
      <c r="K643" s="109">
        <f>INDEX(GWP!$C$2:$C$13,MATCH(EPS!I643,GWP!$B$2:$B$13,0))</f>
        <v>-46</v>
      </c>
      <c r="L643" s="5">
        <f t="shared" ref="L643:L706" si="21">IF(H643="g pollutant",K643*J643/10^12,IF(H643="MMTCO2e",J643,IF(H643="MWh",J643,0)))</f>
        <v>0</v>
      </c>
    </row>
    <row r="644" spans="1:12">
      <c r="A644" t="s">
        <v>662</v>
      </c>
      <c r="B644" t="s">
        <v>1</v>
      </c>
      <c r="C644" t="s">
        <v>1717</v>
      </c>
      <c r="D644" t="s">
        <v>1712</v>
      </c>
      <c r="E644" t="s">
        <v>1703</v>
      </c>
      <c r="F644" t="s">
        <v>1744</v>
      </c>
      <c r="H644" t="str">
        <f>INDEX('Vensim Variables'!$B:$B,MATCH(EPS!$B644,'Vensim Variables'!$A:$A,0))</f>
        <v>g pollutant</v>
      </c>
      <c r="I644" t="str">
        <f t="shared" si="20"/>
        <v>OC</v>
      </c>
      <c r="J644">
        <f>INDEX(NoSettings!$C:$C,MATCH(EPS!$A644,NoSettings!$A:$A,0))</f>
        <v>0</v>
      </c>
      <c r="K644" s="109">
        <f>INDEX(GWP!$C$2:$C$13,MATCH(EPS!I644,GWP!$B$2:$B$13,0))</f>
        <v>-46</v>
      </c>
      <c r="L644" s="5">
        <f t="shared" si="21"/>
        <v>0</v>
      </c>
    </row>
    <row r="645" spans="1:12">
      <c r="A645" t="s">
        <v>663</v>
      </c>
      <c r="B645" t="s">
        <v>1</v>
      </c>
      <c r="C645" t="s">
        <v>1717</v>
      </c>
      <c r="D645" t="s">
        <v>1712</v>
      </c>
      <c r="E645" t="s">
        <v>1703</v>
      </c>
      <c r="F645" t="s">
        <v>1745</v>
      </c>
      <c r="H645" t="str">
        <f>INDEX('Vensim Variables'!$B:$B,MATCH(EPS!$B645,'Vensim Variables'!$A:$A,0))</f>
        <v>g pollutant</v>
      </c>
      <c r="I645" t="str">
        <f t="shared" si="20"/>
        <v>OC</v>
      </c>
      <c r="J645">
        <f>INDEX(NoSettings!$C:$C,MATCH(EPS!$A645,NoSettings!$A:$A,0))</f>
        <v>0</v>
      </c>
      <c r="K645" s="109">
        <f>INDEX(GWP!$C$2:$C$13,MATCH(EPS!I645,GWP!$B$2:$B$13,0))</f>
        <v>-46</v>
      </c>
      <c r="L645" s="5">
        <f t="shared" si="21"/>
        <v>0</v>
      </c>
    </row>
    <row r="646" spans="1:12">
      <c r="A646" t="s">
        <v>664</v>
      </c>
      <c r="B646" t="s">
        <v>1</v>
      </c>
      <c r="C646" t="s">
        <v>1717</v>
      </c>
      <c r="D646" t="s">
        <v>1712</v>
      </c>
      <c r="E646" t="s">
        <v>1703</v>
      </c>
      <c r="F646" t="s">
        <v>1746</v>
      </c>
      <c r="H646" t="str">
        <f>INDEX('Vensim Variables'!$B:$B,MATCH(EPS!$B646,'Vensim Variables'!$A:$A,0))</f>
        <v>g pollutant</v>
      </c>
      <c r="I646" t="str">
        <f t="shared" si="20"/>
        <v>OC</v>
      </c>
      <c r="J646">
        <f>INDEX(NoSettings!$C:$C,MATCH(EPS!$A646,NoSettings!$A:$A,0))</f>
        <v>0</v>
      </c>
      <c r="K646" s="109">
        <f>INDEX(GWP!$C$2:$C$13,MATCH(EPS!I646,GWP!$B$2:$B$13,0))</f>
        <v>-46</v>
      </c>
      <c r="L646" s="5">
        <f t="shared" si="21"/>
        <v>0</v>
      </c>
    </row>
    <row r="647" spans="1:12">
      <c r="A647" t="s">
        <v>665</v>
      </c>
      <c r="B647" t="s">
        <v>1</v>
      </c>
      <c r="C647" t="s">
        <v>1717</v>
      </c>
      <c r="D647" t="s">
        <v>1712</v>
      </c>
      <c r="E647" t="s">
        <v>1703</v>
      </c>
      <c r="F647" t="s">
        <v>1747</v>
      </c>
      <c r="H647" t="str">
        <f>INDEX('Vensim Variables'!$B:$B,MATCH(EPS!$B647,'Vensim Variables'!$A:$A,0))</f>
        <v>g pollutant</v>
      </c>
      <c r="I647" t="str">
        <f t="shared" si="20"/>
        <v>OC</v>
      </c>
      <c r="J647">
        <f>INDEX(NoSettings!$C:$C,MATCH(EPS!$A647,NoSettings!$A:$A,0))</f>
        <v>0</v>
      </c>
      <c r="K647" s="109">
        <f>INDEX(GWP!$C$2:$C$13,MATCH(EPS!I647,GWP!$B$2:$B$13,0))</f>
        <v>-46</v>
      </c>
      <c r="L647" s="5">
        <f t="shared" si="21"/>
        <v>0</v>
      </c>
    </row>
    <row r="648" spans="1:12">
      <c r="A648" t="s">
        <v>666</v>
      </c>
      <c r="B648" t="s">
        <v>1</v>
      </c>
      <c r="C648" t="s">
        <v>1717</v>
      </c>
      <c r="D648" t="s">
        <v>1712</v>
      </c>
      <c r="E648" t="s">
        <v>1703</v>
      </c>
      <c r="F648" t="s">
        <v>1748</v>
      </c>
      <c r="H648" t="str">
        <f>INDEX('Vensim Variables'!$B:$B,MATCH(EPS!$B648,'Vensim Variables'!$A:$A,0))</f>
        <v>g pollutant</v>
      </c>
      <c r="I648" t="str">
        <f t="shared" si="20"/>
        <v>OC</v>
      </c>
      <c r="J648">
        <f>INDEX(NoSettings!$C:$C,MATCH(EPS!$A648,NoSettings!$A:$A,0))</f>
        <v>596974000</v>
      </c>
      <c r="K648" s="109">
        <f>INDEX(GWP!$C$2:$C$13,MATCH(EPS!I648,GWP!$B$2:$B$13,0))</f>
        <v>-46</v>
      </c>
      <c r="L648" s="5">
        <f t="shared" si="21"/>
        <v>-2.7460803999999998E-2</v>
      </c>
    </row>
    <row r="649" spans="1:12">
      <c r="A649" t="s">
        <v>667</v>
      </c>
      <c r="B649" t="s">
        <v>1</v>
      </c>
      <c r="C649" t="s">
        <v>1717</v>
      </c>
      <c r="D649" t="s">
        <v>1712</v>
      </c>
      <c r="E649" t="s">
        <v>1703</v>
      </c>
      <c r="F649" t="s">
        <v>1749</v>
      </c>
      <c r="H649" t="str">
        <f>INDEX('Vensim Variables'!$B:$B,MATCH(EPS!$B649,'Vensim Variables'!$A:$A,0))</f>
        <v>g pollutant</v>
      </c>
      <c r="I649" t="str">
        <f t="shared" si="20"/>
        <v>OC</v>
      </c>
      <c r="J649">
        <f>INDEX(NoSettings!$C:$C,MATCH(EPS!$A649,NoSettings!$A:$A,0))</f>
        <v>0</v>
      </c>
      <c r="K649" s="109">
        <f>INDEX(GWP!$C$2:$C$13,MATCH(EPS!I649,GWP!$B$2:$B$13,0))</f>
        <v>-46</v>
      </c>
      <c r="L649" s="5">
        <f t="shared" si="21"/>
        <v>0</v>
      </c>
    </row>
    <row r="650" spans="1:12">
      <c r="A650" t="s">
        <v>668</v>
      </c>
      <c r="B650" t="s">
        <v>1</v>
      </c>
      <c r="C650" t="s">
        <v>1717</v>
      </c>
      <c r="D650" t="s">
        <v>1712</v>
      </c>
      <c r="E650" t="s">
        <v>1703</v>
      </c>
      <c r="F650" t="s">
        <v>1750</v>
      </c>
      <c r="H650" t="str">
        <f>INDEX('Vensim Variables'!$B:$B,MATCH(EPS!$B650,'Vensim Variables'!$A:$A,0))</f>
        <v>g pollutant</v>
      </c>
      <c r="I650" t="str">
        <f t="shared" si="20"/>
        <v>OC</v>
      </c>
      <c r="J650">
        <f>INDEX(NoSettings!$C:$C,MATCH(EPS!$A650,NoSettings!$A:$A,0))</f>
        <v>0</v>
      </c>
      <c r="K650" s="109">
        <f>INDEX(GWP!$C$2:$C$13,MATCH(EPS!I650,GWP!$B$2:$B$13,0))</f>
        <v>-46</v>
      </c>
      <c r="L650" s="5">
        <f t="shared" si="21"/>
        <v>0</v>
      </c>
    </row>
    <row r="651" spans="1:12">
      <c r="A651" t="s">
        <v>669</v>
      </c>
      <c r="B651" t="s">
        <v>1</v>
      </c>
      <c r="C651" t="s">
        <v>1717</v>
      </c>
      <c r="D651" t="s">
        <v>1712</v>
      </c>
      <c r="E651" t="s">
        <v>1703</v>
      </c>
      <c r="F651" t="s">
        <v>1751</v>
      </c>
      <c r="H651" t="str">
        <f>INDEX('Vensim Variables'!$B:$B,MATCH(EPS!$B651,'Vensim Variables'!$A:$A,0))</f>
        <v>g pollutant</v>
      </c>
      <c r="I651" t="str">
        <f t="shared" si="20"/>
        <v>OC</v>
      </c>
      <c r="J651">
        <f>INDEX(NoSettings!$C:$C,MATCH(EPS!$A651,NoSettings!$A:$A,0))</f>
        <v>0</v>
      </c>
      <c r="K651" s="109">
        <f>INDEX(GWP!$C$2:$C$13,MATCH(EPS!I651,GWP!$B$2:$B$13,0))</f>
        <v>-46</v>
      </c>
      <c r="L651" s="5">
        <f t="shared" si="21"/>
        <v>0</v>
      </c>
    </row>
    <row r="652" spans="1:12">
      <c r="A652" t="s">
        <v>670</v>
      </c>
      <c r="B652" t="s">
        <v>1</v>
      </c>
      <c r="C652" t="s">
        <v>1717</v>
      </c>
      <c r="D652" t="s">
        <v>1712</v>
      </c>
      <c r="E652" t="s">
        <v>1704</v>
      </c>
      <c r="F652" t="s">
        <v>1742</v>
      </c>
      <c r="H652" t="str">
        <f>INDEX('Vensim Variables'!$B:$B,MATCH(EPS!$B652,'Vensim Variables'!$A:$A,0))</f>
        <v>g pollutant</v>
      </c>
      <c r="I652" t="str">
        <f t="shared" si="20"/>
        <v>OC</v>
      </c>
      <c r="J652">
        <f>INDEX(NoSettings!$C:$C,MATCH(EPS!$A652,NoSettings!$A:$A,0))</f>
        <v>0</v>
      </c>
      <c r="K652" s="109">
        <f>INDEX(GWP!$C$2:$C$13,MATCH(EPS!I652,GWP!$B$2:$B$13,0))</f>
        <v>-46</v>
      </c>
      <c r="L652" s="5">
        <f t="shared" si="21"/>
        <v>0</v>
      </c>
    </row>
    <row r="653" spans="1:12">
      <c r="A653" t="s">
        <v>671</v>
      </c>
      <c r="B653" t="s">
        <v>1</v>
      </c>
      <c r="C653" t="s">
        <v>1717</v>
      </c>
      <c r="D653" t="s">
        <v>1712</v>
      </c>
      <c r="E653" t="s">
        <v>1704</v>
      </c>
      <c r="F653" t="s">
        <v>1743</v>
      </c>
      <c r="H653" t="str">
        <f>INDEX('Vensim Variables'!$B:$B,MATCH(EPS!$B653,'Vensim Variables'!$A:$A,0))</f>
        <v>g pollutant</v>
      </c>
      <c r="I653" t="str">
        <f t="shared" si="20"/>
        <v>OC</v>
      </c>
      <c r="J653">
        <f>INDEX(NoSettings!$C:$C,MATCH(EPS!$A653,NoSettings!$A:$A,0))</f>
        <v>0</v>
      </c>
      <c r="K653" s="109">
        <f>INDEX(GWP!$C$2:$C$13,MATCH(EPS!I653,GWP!$B$2:$B$13,0))</f>
        <v>-46</v>
      </c>
      <c r="L653" s="5">
        <f t="shared" si="21"/>
        <v>0</v>
      </c>
    </row>
    <row r="654" spans="1:12">
      <c r="A654" t="s">
        <v>672</v>
      </c>
      <c r="B654" t="s">
        <v>1</v>
      </c>
      <c r="C654" t="s">
        <v>1717</v>
      </c>
      <c r="D654" t="s">
        <v>1712</v>
      </c>
      <c r="E654" t="s">
        <v>1704</v>
      </c>
      <c r="F654" t="s">
        <v>1744</v>
      </c>
      <c r="H654" t="str">
        <f>INDEX('Vensim Variables'!$B:$B,MATCH(EPS!$B654,'Vensim Variables'!$A:$A,0))</f>
        <v>g pollutant</v>
      </c>
      <c r="I654" t="str">
        <f t="shared" si="20"/>
        <v>OC</v>
      </c>
      <c r="J654">
        <f>INDEX(NoSettings!$C:$C,MATCH(EPS!$A654,NoSettings!$A:$A,0))</f>
        <v>0</v>
      </c>
      <c r="K654" s="109">
        <f>INDEX(GWP!$C$2:$C$13,MATCH(EPS!I654,GWP!$B$2:$B$13,0))</f>
        <v>-46</v>
      </c>
      <c r="L654" s="5">
        <f t="shared" si="21"/>
        <v>0</v>
      </c>
    </row>
    <row r="655" spans="1:12">
      <c r="A655" t="s">
        <v>673</v>
      </c>
      <c r="B655" t="s">
        <v>1</v>
      </c>
      <c r="C655" t="s">
        <v>1717</v>
      </c>
      <c r="D655" t="s">
        <v>1712</v>
      </c>
      <c r="E655" t="s">
        <v>1704</v>
      </c>
      <c r="F655" t="s">
        <v>1745</v>
      </c>
      <c r="H655" t="str">
        <f>INDEX('Vensim Variables'!$B:$B,MATCH(EPS!$B655,'Vensim Variables'!$A:$A,0))</f>
        <v>g pollutant</v>
      </c>
      <c r="I655" t="str">
        <f t="shared" si="20"/>
        <v>OC</v>
      </c>
      <c r="J655">
        <f>INDEX(NoSettings!$C:$C,MATCH(EPS!$A655,NoSettings!$A:$A,0))</f>
        <v>0</v>
      </c>
      <c r="K655" s="109">
        <f>INDEX(GWP!$C$2:$C$13,MATCH(EPS!I655,GWP!$B$2:$B$13,0))</f>
        <v>-46</v>
      </c>
      <c r="L655" s="5">
        <f t="shared" si="21"/>
        <v>0</v>
      </c>
    </row>
    <row r="656" spans="1:12">
      <c r="A656" t="s">
        <v>674</v>
      </c>
      <c r="B656" t="s">
        <v>1</v>
      </c>
      <c r="C656" t="s">
        <v>1717</v>
      </c>
      <c r="D656" t="s">
        <v>1712</v>
      </c>
      <c r="E656" t="s">
        <v>1704</v>
      </c>
      <c r="F656" t="s">
        <v>1746</v>
      </c>
      <c r="H656" t="str">
        <f>INDEX('Vensim Variables'!$B:$B,MATCH(EPS!$B656,'Vensim Variables'!$A:$A,0))</f>
        <v>g pollutant</v>
      </c>
      <c r="I656" t="str">
        <f t="shared" si="20"/>
        <v>OC</v>
      </c>
      <c r="J656">
        <f>INDEX(NoSettings!$C:$C,MATCH(EPS!$A656,NoSettings!$A:$A,0))</f>
        <v>0</v>
      </c>
      <c r="K656" s="109">
        <f>INDEX(GWP!$C$2:$C$13,MATCH(EPS!I656,GWP!$B$2:$B$13,0))</f>
        <v>-46</v>
      </c>
      <c r="L656" s="5">
        <f t="shared" si="21"/>
        <v>0</v>
      </c>
    </row>
    <row r="657" spans="1:12">
      <c r="A657" t="s">
        <v>675</v>
      </c>
      <c r="B657" t="s">
        <v>1</v>
      </c>
      <c r="C657" t="s">
        <v>1717</v>
      </c>
      <c r="D657" t="s">
        <v>1712</v>
      </c>
      <c r="E657" t="s">
        <v>1704</v>
      </c>
      <c r="F657" t="s">
        <v>1747</v>
      </c>
      <c r="H657" t="str">
        <f>INDEX('Vensim Variables'!$B:$B,MATCH(EPS!$B657,'Vensim Variables'!$A:$A,0))</f>
        <v>g pollutant</v>
      </c>
      <c r="I657" t="str">
        <f t="shared" si="20"/>
        <v>OC</v>
      </c>
      <c r="J657">
        <f>INDEX(NoSettings!$C:$C,MATCH(EPS!$A657,NoSettings!$A:$A,0))</f>
        <v>0</v>
      </c>
      <c r="K657" s="109">
        <f>INDEX(GWP!$C$2:$C$13,MATCH(EPS!I657,GWP!$B$2:$B$13,0))</f>
        <v>-46</v>
      </c>
      <c r="L657" s="5">
        <f t="shared" si="21"/>
        <v>0</v>
      </c>
    </row>
    <row r="658" spans="1:12">
      <c r="A658" t="s">
        <v>676</v>
      </c>
      <c r="B658" t="s">
        <v>1</v>
      </c>
      <c r="C658" t="s">
        <v>1717</v>
      </c>
      <c r="D658" t="s">
        <v>1712</v>
      </c>
      <c r="E658" t="s">
        <v>1704</v>
      </c>
      <c r="F658" t="s">
        <v>1748</v>
      </c>
      <c r="H658" t="str">
        <f>INDEX('Vensim Variables'!$B:$B,MATCH(EPS!$B658,'Vensim Variables'!$A:$A,0))</f>
        <v>g pollutant</v>
      </c>
      <c r="I658" t="str">
        <f t="shared" si="20"/>
        <v>OC</v>
      </c>
      <c r="J658">
        <f>INDEX(NoSettings!$C:$C,MATCH(EPS!$A658,NoSettings!$A:$A,0))</f>
        <v>236563000</v>
      </c>
      <c r="K658" s="109">
        <f>INDEX(GWP!$C$2:$C$13,MATCH(EPS!I658,GWP!$B$2:$B$13,0))</f>
        <v>-46</v>
      </c>
      <c r="L658" s="5">
        <f t="shared" si="21"/>
        <v>-1.0881897999999999E-2</v>
      </c>
    </row>
    <row r="659" spans="1:12">
      <c r="A659" t="s">
        <v>677</v>
      </c>
      <c r="B659" t="s">
        <v>1</v>
      </c>
      <c r="C659" t="s">
        <v>1717</v>
      </c>
      <c r="D659" t="s">
        <v>1712</v>
      </c>
      <c r="E659" t="s">
        <v>1704</v>
      </c>
      <c r="F659" t="s">
        <v>1749</v>
      </c>
      <c r="H659" t="str">
        <f>INDEX('Vensim Variables'!$B:$B,MATCH(EPS!$B659,'Vensim Variables'!$A:$A,0))</f>
        <v>g pollutant</v>
      </c>
      <c r="I659" t="str">
        <f t="shared" si="20"/>
        <v>OC</v>
      </c>
      <c r="J659">
        <f>INDEX(NoSettings!$C:$C,MATCH(EPS!$A659,NoSettings!$A:$A,0))</f>
        <v>0</v>
      </c>
      <c r="K659" s="109">
        <f>INDEX(GWP!$C$2:$C$13,MATCH(EPS!I659,GWP!$B$2:$B$13,0))</f>
        <v>-46</v>
      </c>
      <c r="L659" s="5">
        <f t="shared" si="21"/>
        <v>0</v>
      </c>
    </row>
    <row r="660" spans="1:12">
      <c r="A660" t="s">
        <v>678</v>
      </c>
      <c r="B660" t="s">
        <v>1</v>
      </c>
      <c r="C660" t="s">
        <v>1717</v>
      </c>
      <c r="D660" t="s">
        <v>1712</v>
      </c>
      <c r="E660" t="s">
        <v>1704</v>
      </c>
      <c r="F660" t="s">
        <v>1750</v>
      </c>
      <c r="H660" t="str">
        <f>INDEX('Vensim Variables'!$B:$B,MATCH(EPS!$B660,'Vensim Variables'!$A:$A,0))</f>
        <v>g pollutant</v>
      </c>
      <c r="I660" t="str">
        <f t="shared" si="20"/>
        <v>OC</v>
      </c>
      <c r="J660">
        <f>INDEX(NoSettings!$C:$C,MATCH(EPS!$A660,NoSettings!$A:$A,0))</f>
        <v>0</v>
      </c>
      <c r="K660" s="109">
        <f>INDEX(GWP!$C$2:$C$13,MATCH(EPS!I660,GWP!$B$2:$B$13,0))</f>
        <v>-46</v>
      </c>
      <c r="L660" s="5">
        <f t="shared" si="21"/>
        <v>0</v>
      </c>
    </row>
    <row r="661" spans="1:12">
      <c r="A661" t="s">
        <v>679</v>
      </c>
      <c r="B661" t="s">
        <v>1</v>
      </c>
      <c r="C661" t="s">
        <v>1717</v>
      </c>
      <c r="D661" t="s">
        <v>1712</v>
      </c>
      <c r="E661" t="s">
        <v>1704</v>
      </c>
      <c r="F661" t="s">
        <v>1751</v>
      </c>
      <c r="H661" t="str">
        <f>INDEX('Vensim Variables'!$B:$B,MATCH(EPS!$B661,'Vensim Variables'!$A:$A,0))</f>
        <v>g pollutant</v>
      </c>
      <c r="I661" t="str">
        <f t="shared" si="20"/>
        <v>OC</v>
      </c>
      <c r="J661">
        <f>INDEX(NoSettings!$C:$C,MATCH(EPS!$A661,NoSettings!$A:$A,0))</f>
        <v>0</v>
      </c>
      <c r="K661" s="109">
        <f>INDEX(GWP!$C$2:$C$13,MATCH(EPS!I661,GWP!$B$2:$B$13,0))</f>
        <v>-46</v>
      </c>
      <c r="L661" s="5">
        <f t="shared" si="21"/>
        <v>0</v>
      </c>
    </row>
    <row r="662" spans="1:12">
      <c r="A662" t="s">
        <v>680</v>
      </c>
      <c r="B662" t="s">
        <v>1</v>
      </c>
      <c r="C662" t="s">
        <v>1717</v>
      </c>
      <c r="D662" t="s">
        <v>1713</v>
      </c>
      <c r="E662" t="s">
        <v>1703</v>
      </c>
      <c r="F662" t="s">
        <v>1742</v>
      </c>
      <c r="H662" t="str">
        <f>INDEX('Vensim Variables'!$B:$B,MATCH(EPS!$B662,'Vensim Variables'!$A:$A,0))</f>
        <v>g pollutant</v>
      </c>
      <c r="I662" t="str">
        <f t="shared" si="20"/>
        <v>CH4</v>
      </c>
      <c r="J662">
        <f>INDEX(NoSettings!$C:$C,MATCH(EPS!$A662,NoSettings!$A:$A,0))</f>
        <v>0</v>
      </c>
      <c r="K662" s="109">
        <f>INDEX(GWP!$C$2:$C$13,MATCH(EPS!I662,GWP!$B$2:$B$13,0))</f>
        <v>28</v>
      </c>
      <c r="L662" s="5">
        <f t="shared" si="21"/>
        <v>0</v>
      </c>
    </row>
    <row r="663" spans="1:12">
      <c r="A663" t="s">
        <v>681</v>
      </c>
      <c r="B663" t="s">
        <v>1</v>
      </c>
      <c r="C663" t="s">
        <v>1717</v>
      </c>
      <c r="D663" t="s">
        <v>1713</v>
      </c>
      <c r="E663" t="s">
        <v>1703</v>
      </c>
      <c r="F663" t="s">
        <v>1743</v>
      </c>
      <c r="H663" t="str">
        <f>INDEX('Vensim Variables'!$B:$B,MATCH(EPS!$B663,'Vensim Variables'!$A:$A,0))</f>
        <v>g pollutant</v>
      </c>
      <c r="I663" t="str">
        <f t="shared" si="20"/>
        <v>CH4</v>
      </c>
      <c r="J663">
        <f>INDEX(NoSettings!$C:$C,MATCH(EPS!$A663,NoSettings!$A:$A,0))</f>
        <v>0</v>
      </c>
      <c r="K663" s="109">
        <f>INDEX(GWP!$C$2:$C$13,MATCH(EPS!I663,GWP!$B$2:$B$13,0))</f>
        <v>28</v>
      </c>
      <c r="L663" s="5">
        <f t="shared" si="21"/>
        <v>0</v>
      </c>
    </row>
    <row r="664" spans="1:12">
      <c r="A664" t="s">
        <v>682</v>
      </c>
      <c r="B664" t="s">
        <v>1</v>
      </c>
      <c r="C664" t="s">
        <v>1717</v>
      </c>
      <c r="D664" t="s">
        <v>1713</v>
      </c>
      <c r="E664" t="s">
        <v>1703</v>
      </c>
      <c r="F664" t="s">
        <v>1744</v>
      </c>
      <c r="H664" t="str">
        <f>INDEX('Vensim Variables'!$B:$B,MATCH(EPS!$B664,'Vensim Variables'!$A:$A,0))</f>
        <v>g pollutant</v>
      </c>
      <c r="I664" t="str">
        <f t="shared" si="20"/>
        <v>CH4</v>
      </c>
      <c r="J664">
        <f>INDEX(NoSettings!$C:$C,MATCH(EPS!$A664,NoSettings!$A:$A,0))</f>
        <v>0</v>
      </c>
      <c r="K664" s="109">
        <f>INDEX(GWP!$C$2:$C$13,MATCH(EPS!I664,GWP!$B$2:$B$13,0))</f>
        <v>28</v>
      </c>
      <c r="L664" s="5">
        <f t="shared" si="21"/>
        <v>0</v>
      </c>
    </row>
    <row r="665" spans="1:12">
      <c r="A665" t="s">
        <v>683</v>
      </c>
      <c r="B665" t="s">
        <v>1</v>
      </c>
      <c r="C665" t="s">
        <v>1717</v>
      </c>
      <c r="D665" t="s">
        <v>1713</v>
      </c>
      <c r="E665" t="s">
        <v>1703</v>
      </c>
      <c r="F665" t="s">
        <v>1745</v>
      </c>
      <c r="H665" t="str">
        <f>INDEX('Vensim Variables'!$B:$B,MATCH(EPS!$B665,'Vensim Variables'!$A:$A,0))</f>
        <v>g pollutant</v>
      </c>
      <c r="I665" t="str">
        <f t="shared" si="20"/>
        <v>CH4</v>
      </c>
      <c r="J665">
        <f>INDEX(NoSettings!$C:$C,MATCH(EPS!$A665,NoSettings!$A:$A,0))</f>
        <v>0</v>
      </c>
      <c r="K665" s="109">
        <f>INDEX(GWP!$C$2:$C$13,MATCH(EPS!I665,GWP!$B$2:$B$13,0))</f>
        <v>28</v>
      </c>
      <c r="L665" s="5">
        <f t="shared" si="21"/>
        <v>0</v>
      </c>
    </row>
    <row r="666" spans="1:12">
      <c r="A666" t="s">
        <v>684</v>
      </c>
      <c r="B666" t="s">
        <v>1</v>
      </c>
      <c r="C666" t="s">
        <v>1717</v>
      </c>
      <c r="D666" t="s">
        <v>1713</v>
      </c>
      <c r="E666" t="s">
        <v>1703</v>
      </c>
      <c r="F666" t="s">
        <v>1746</v>
      </c>
      <c r="H666" t="str">
        <f>INDEX('Vensim Variables'!$B:$B,MATCH(EPS!$B666,'Vensim Variables'!$A:$A,0))</f>
        <v>g pollutant</v>
      </c>
      <c r="I666" t="str">
        <f t="shared" si="20"/>
        <v>CH4</v>
      </c>
      <c r="J666">
        <f>INDEX(NoSettings!$C:$C,MATCH(EPS!$A666,NoSettings!$A:$A,0))</f>
        <v>0</v>
      </c>
      <c r="K666" s="109">
        <f>INDEX(GWP!$C$2:$C$13,MATCH(EPS!I666,GWP!$B$2:$B$13,0))</f>
        <v>28</v>
      </c>
      <c r="L666" s="5">
        <f t="shared" si="21"/>
        <v>0</v>
      </c>
    </row>
    <row r="667" spans="1:12">
      <c r="A667" t="s">
        <v>685</v>
      </c>
      <c r="B667" t="s">
        <v>1</v>
      </c>
      <c r="C667" t="s">
        <v>1717</v>
      </c>
      <c r="D667" t="s">
        <v>1713</v>
      </c>
      <c r="E667" t="s">
        <v>1703</v>
      </c>
      <c r="F667" t="s">
        <v>1747</v>
      </c>
      <c r="H667" t="str">
        <f>INDEX('Vensim Variables'!$B:$B,MATCH(EPS!$B667,'Vensim Variables'!$A:$A,0))</f>
        <v>g pollutant</v>
      </c>
      <c r="I667" t="str">
        <f t="shared" si="20"/>
        <v>CH4</v>
      </c>
      <c r="J667">
        <f>INDEX(NoSettings!$C:$C,MATCH(EPS!$A667,NoSettings!$A:$A,0))</f>
        <v>0</v>
      </c>
      <c r="K667" s="109">
        <f>INDEX(GWP!$C$2:$C$13,MATCH(EPS!I667,GWP!$B$2:$B$13,0))</f>
        <v>28</v>
      </c>
      <c r="L667" s="5">
        <f t="shared" si="21"/>
        <v>0</v>
      </c>
    </row>
    <row r="668" spans="1:12">
      <c r="A668" t="s">
        <v>686</v>
      </c>
      <c r="B668" t="s">
        <v>1</v>
      </c>
      <c r="C668" t="s">
        <v>1717</v>
      </c>
      <c r="D668" t="s">
        <v>1713</v>
      </c>
      <c r="E668" t="s">
        <v>1703</v>
      </c>
      <c r="F668" t="s">
        <v>1748</v>
      </c>
      <c r="H668" t="str">
        <f>INDEX('Vensim Variables'!$B:$B,MATCH(EPS!$B668,'Vensim Variables'!$A:$A,0))</f>
        <v>g pollutant</v>
      </c>
      <c r="I668" t="str">
        <f t="shared" si="20"/>
        <v>CH4</v>
      </c>
      <c r="J668">
        <f>INDEX(NoSettings!$C:$C,MATCH(EPS!$A668,NoSettings!$A:$A,0))</f>
        <v>2897930000</v>
      </c>
      <c r="K668" s="109">
        <f>INDEX(GWP!$C$2:$C$13,MATCH(EPS!I668,GWP!$B$2:$B$13,0))</f>
        <v>28</v>
      </c>
      <c r="L668" s="5">
        <f t="shared" si="21"/>
        <v>8.1142039999999999E-2</v>
      </c>
    </row>
    <row r="669" spans="1:12">
      <c r="A669" t="s">
        <v>687</v>
      </c>
      <c r="B669" t="s">
        <v>1</v>
      </c>
      <c r="C669" t="s">
        <v>1717</v>
      </c>
      <c r="D669" t="s">
        <v>1713</v>
      </c>
      <c r="E669" t="s">
        <v>1703</v>
      </c>
      <c r="F669" t="s">
        <v>1749</v>
      </c>
      <c r="H669" t="str">
        <f>INDEX('Vensim Variables'!$B:$B,MATCH(EPS!$B669,'Vensim Variables'!$A:$A,0))</f>
        <v>g pollutant</v>
      </c>
      <c r="I669" t="str">
        <f t="shared" si="20"/>
        <v>CH4</v>
      </c>
      <c r="J669">
        <f>INDEX(NoSettings!$C:$C,MATCH(EPS!$A669,NoSettings!$A:$A,0))</f>
        <v>0</v>
      </c>
      <c r="K669" s="109">
        <f>INDEX(GWP!$C$2:$C$13,MATCH(EPS!I669,GWP!$B$2:$B$13,0))</f>
        <v>28</v>
      </c>
      <c r="L669" s="5">
        <f t="shared" si="21"/>
        <v>0</v>
      </c>
    </row>
    <row r="670" spans="1:12">
      <c r="A670" t="s">
        <v>688</v>
      </c>
      <c r="B670" t="s">
        <v>1</v>
      </c>
      <c r="C670" t="s">
        <v>1717</v>
      </c>
      <c r="D670" t="s">
        <v>1713</v>
      </c>
      <c r="E670" t="s">
        <v>1703</v>
      </c>
      <c r="F670" t="s">
        <v>1750</v>
      </c>
      <c r="H670" t="str">
        <f>INDEX('Vensim Variables'!$B:$B,MATCH(EPS!$B670,'Vensim Variables'!$A:$A,0))</f>
        <v>g pollutant</v>
      </c>
      <c r="I670" t="str">
        <f t="shared" si="20"/>
        <v>CH4</v>
      </c>
      <c r="J670">
        <f>INDEX(NoSettings!$C:$C,MATCH(EPS!$A670,NoSettings!$A:$A,0))</f>
        <v>0</v>
      </c>
      <c r="K670" s="109">
        <f>INDEX(GWP!$C$2:$C$13,MATCH(EPS!I670,GWP!$B$2:$B$13,0))</f>
        <v>28</v>
      </c>
      <c r="L670" s="5">
        <f t="shared" si="21"/>
        <v>0</v>
      </c>
    </row>
    <row r="671" spans="1:12">
      <c r="A671" t="s">
        <v>689</v>
      </c>
      <c r="B671" t="s">
        <v>1</v>
      </c>
      <c r="C671" t="s">
        <v>1717</v>
      </c>
      <c r="D671" t="s">
        <v>1713</v>
      </c>
      <c r="E671" t="s">
        <v>1703</v>
      </c>
      <c r="F671" t="s">
        <v>1751</v>
      </c>
      <c r="H671" t="str">
        <f>INDEX('Vensim Variables'!$B:$B,MATCH(EPS!$B671,'Vensim Variables'!$A:$A,0))</f>
        <v>g pollutant</v>
      </c>
      <c r="I671" t="str">
        <f t="shared" si="20"/>
        <v>CH4</v>
      </c>
      <c r="J671">
        <f>INDEX(NoSettings!$C:$C,MATCH(EPS!$A671,NoSettings!$A:$A,0))</f>
        <v>0</v>
      </c>
      <c r="K671" s="109">
        <f>INDEX(GWP!$C$2:$C$13,MATCH(EPS!I671,GWP!$B$2:$B$13,0))</f>
        <v>28</v>
      </c>
      <c r="L671" s="5">
        <f t="shared" si="21"/>
        <v>0</v>
      </c>
    </row>
    <row r="672" spans="1:12">
      <c r="A672" t="s">
        <v>690</v>
      </c>
      <c r="B672" t="s">
        <v>1</v>
      </c>
      <c r="C672" t="s">
        <v>1717</v>
      </c>
      <c r="D672" t="s">
        <v>1713</v>
      </c>
      <c r="E672" t="s">
        <v>1704</v>
      </c>
      <c r="F672" t="s">
        <v>1742</v>
      </c>
      <c r="H672" t="str">
        <f>INDEX('Vensim Variables'!$B:$B,MATCH(EPS!$B672,'Vensim Variables'!$A:$A,0))</f>
        <v>g pollutant</v>
      </c>
      <c r="I672" t="str">
        <f t="shared" si="20"/>
        <v>CH4</v>
      </c>
      <c r="J672">
        <f>INDEX(NoSettings!$C:$C,MATCH(EPS!$A672,NoSettings!$A:$A,0))</f>
        <v>0</v>
      </c>
      <c r="K672" s="109">
        <f>INDEX(GWP!$C$2:$C$13,MATCH(EPS!I672,GWP!$B$2:$B$13,0))</f>
        <v>28</v>
      </c>
      <c r="L672" s="5">
        <f t="shared" si="21"/>
        <v>0</v>
      </c>
    </row>
    <row r="673" spans="1:12">
      <c r="A673" t="s">
        <v>691</v>
      </c>
      <c r="B673" t="s">
        <v>1</v>
      </c>
      <c r="C673" t="s">
        <v>1717</v>
      </c>
      <c r="D673" t="s">
        <v>1713</v>
      </c>
      <c r="E673" t="s">
        <v>1704</v>
      </c>
      <c r="F673" t="s">
        <v>1743</v>
      </c>
      <c r="H673" t="str">
        <f>INDEX('Vensim Variables'!$B:$B,MATCH(EPS!$B673,'Vensim Variables'!$A:$A,0))</f>
        <v>g pollutant</v>
      </c>
      <c r="I673" t="str">
        <f t="shared" si="20"/>
        <v>CH4</v>
      </c>
      <c r="J673">
        <f>INDEX(NoSettings!$C:$C,MATCH(EPS!$A673,NoSettings!$A:$A,0))</f>
        <v>0</v>
      </c>
      <c r="K673" s="109">
        <f>INDEX(GWP!$C$2:$C$13,MATCH(EPS!I673,GWP!$B$2:$B$13,0))</f>
        <v>28</v>
      </c>
      <c r="L673" s="5">
        <f t="shared" si="21"/>
        <v>0</v>
      </c>
    </row>
    <row r="674" spans="1:12">
      <c r="A674" t="s">
        <v>692</v>
      </c>
      <c r="B674" t="s">
        <v>1</v>
      </c>
      <c r="C674" t="s">
        <v>1717</v>
      </c>
      <c r="D674" t="s">
        <v>1713</v>
      </c>
      <c r="E674" t="s">
        <v>1704</v>
      </c>
      <c r="F674" t="s">
        <v>1744</v>
      </c>
      <c r="H674" t="str">
        <f>INDEX('Vensim Variables'!$B:$B,MATCH(EPS!$B674,'Vensim Variables'!$A:$A,0))</f>
        <v>g pollutant</v>
      </c>
      <c r="I674" t="str">
        <f t="shared" si="20"/>
        <v>CH4</v>
      </c>
      <c r="J674">
        <f>INDEX(NoSettings!$C:$C,MATCH(EPS!$A674,NoSettings!$A:$A,0))</f>
        <v>0</v>
      </c>
      <c r="K674" s="109">
        <f>INDEX(GWP!$C$2:$C$13,MATCH(EPS!I674,GWP!$B$2:$B$13,0))</f>
        <v>28</v>
      </c>
      <c r="L674" s="5">
        <f t="shared" si="21"/>
        <v>0</v>
      </c>
    </row>
    <row r="675" spans="1:12">
      <c r="A675" t="s">
        <v>693</v>
      </c>
      <c r="B675" t="s">
        <v>1</v>
      </c>
      <c r="C675" t="s">
        <v>1717</v>
      </c>
      <c r="D675" t="s">
        <v>1713</v>
      </c>
      <c r="E675" t="s">
        <v>1704</v>
      </c>
      <c r="F675" t="s">
        <v>1745</v>
      </c>
      <c r="H675" t="str">
        <f>INDEX('Vensim Variables'!$B:$B,MATCH(EPS!$B675,'Vensim Variables'!$A:$A,0))</f>
        <v>g pollutant</v>
      </c>
      <c r="I675" t="str">
        <f t="shared" si="20"/>
        <v>CH4</v>
      </c>
      <c r="J675">
        <f>INDEX(NoSettings!$C:$C,MATCH(EPS!$A675,NoSettings!$A:$A,0))</f>
        <v>0</v>
      </c>
      <c r="K675" s="109">
        <f>INDEX(GWP!$C$2:$C$13,MATCH(EPS!I675,GWP!$B$2:$B$13,0))</f>
        <v>28</v>
      </c>
      <c r="L675" s="5">
        <f t="shared" si="21"/>
        <v>0</v>
      </c>
    </row>
    <row r="676" spans="1:12">
      <c r="A676" t="s">
        <v>694</v>
      </c>
      <c r="B676" t="s">
        <v>1</v>
      </c>
      <c r="C676" t="s">
        <v>1717</v>
      </c>
      <c r="D676" t="s">
        <v>1713</v>
      </c>
      <c r="E676" t="s">
        <v>1704</v>
      </c>
      <c r="F676" t="s">
        <v>1746</v>
      </c>
      <c r="H676" t="str">
        <f>INDEX('Vensim Variables'!$B:$B,MATCH(EPS!$B676,'Vensim Variables'!$A:$A,0))</f>
        <v>g pollutant</v>
      </c>
      <c r="I676" t="str">
        <f t="shared" si="20"/>
        <v>CH4</v>
      </c>
      <c r="J676">
        <f>INDEX(NoSettings!$C:$C,MATCH(EPS!$A676,NoSettings!$A:$A,0))</f>
        <v>0</v>
      </c>
      <c r="K676" s="109">
        <f>INDEX(GWP!$C$2:$C$13,MATCH(EPS!I676,GWP!$B$2:$B$13,0))</f>
        <v>28</v>
      </c>
      <c r="L676" s="5">
        <f t="shared" si="21"/>
        <v>0</v>
      </c>
    </row>
    <row r="677" spans="1:12">
      <c r="A677" t="s">
        <v>695</v>
      </c>
      <c r="B677" t="s">
        <v>1</v>
      </c>
      <c r="C677" t="s">
        <v>1717</v>
      </c>
      <c r="D677" t="s">
        <v>1713</v>
      </c>
      <c r="E677" t="s">
        <v>1704</v>
      </c>
      <c r="F677" t="s">
        <v>1747</v>
      </c>
      <c r="H677" t="str">
        <f>INDEX('Vensim Variables'!$B:$B,MATCH(EPS!$B677,'Vensim Variables'!$A:$A,0))</f>
        <v>g pollutant</v>
      </c>
      <c r="I677" t="str">
        <f t="shared" si="20"/>
        <v>CH4</v>
      </c>
      <c r="J677">
        <f>INDEX(NoSettings!$C:$C,MATCH(EPS!$A677,NoSettings!$A:$A,0))</f>
        <v>0</v>
      </c>
      <c r="K677" s="109">
        <f>INDEX(GWP!$C$2:$C$13,MATCH(EPS!I677,GWP!$B$2:$B$13,0))</f>
        <v>28</v>
      </c>
      <c r="L677" s="5">
        <f t="shared" si="21"/>
        <v>0</v>
      </c>
    </row>
    <row r="678" spans="1:12">
      <c r="A678" t="s">
        <v>696</v>
      </c>
      <c r="B678" t="s">
        <v>1</v>
      </c>
      <c r="C678" t="s">
        <v>1717</v>
      </c>
      <c r="D678" t="s">
        <v>1713</v>
      </c>
      <c r="E678" t="s">
        <v>1704</v>
      </c>
      <c r="F678" t="s">
        <v>1748</v>
      </c>
      <c r="H678" t="str">
        <f>INDEX('Vensim Variables'!$B:$B,MATCH(EPS!$B678,'Vensim Variables'!$A:$A,0))</f>
        <v>g pollutant</v>
      </c>
      <c r="I678" t="str">
        <f t="shared" si="20"/>
        <v>CH4</v>
      </c>
      <c r="J678">
        <f>INDEX(NoSettings!$C:$C,MATCH(EPS!$A678,NoSettings!$A:$A,0))</f>
        <v>1148360000</v>
      </c>
      <c r="K678" s="109">
        <f>INDEX(GWP!$C$2:$C$13,MATCH(EPS!I678,GWP!$B$2:$B$13,0))</f>
        <v>28</v>
      </c>
      <c r="L678" s="5">
        <f t="shared" si="21"/>
        <v>3.2154080000000002E-2</v>
      </c>
    </row>
    <row r="679" spans="1:12">
      <c r="A679" t="s">
        <v>697</v>
      </c>
      <c r="B679" t="s">
        <v>1</v>
      </c>
      <c r="C679" t="s">
        <v>1717</v>
      </c>
      <c r="D679" t="s">
        <v>1713</v>
      </c>
      <c r="E679" t="s">
        <v>1704</v>
      </c>
      <c r="F679" t="s">
        <v>1749</v>
      </c>
      <c r="H679" t="str">
        <f>INDEX('Vensim Variables'!$B:$B,MATCH(EPS!$B679,'Vensim Variables'!$A:$A,0))</f>
        <v>g pollutant</v>
      </c>
      <c r="I679" t="str">
        <f t="shared" si="20"/>
        <v>CH4</v>
      </c>
      <c r="J679">
        <f>INDEX(NoSettings!$C:$C,MATCH(EPS!$A679,NoSettings!$A:$A,0))</f>
        <v>0</v>
      </c>
      <c r="K679" s="109">
        <f>INDEX(GWP!$C$2:$C$13,MATCH(EPS!I679,GWP!$B$2:$B$13,0))</f>
        <v>28</v>
      </c>
      <c r="L679" s="5">
        <f t="shared" si="21"/>
        <v>0</v>
      </c>
    </row>
    <row r="680" spans="1:12">
      <c r="A680" t="s">
        <v>698</v>
      </c>
      <c r="B680" t="s">
        <v>1</v>
      </c>
      <c r="C680" t="s">
        <v>1717</v>
      </c>
      <c r="D680" t="s">
        <v>1713</v>
      </c>
      <c r="E680" t="s">
        <v>1704</v>
      </c>
      <c r="F680" t="s">
        <v>1750</v>
      </c>
      <c r="H680" t="str">
        <f>INDEX('Vensim Variables'!$B:$B,MATCH(EPS!$B680,'Vensim Variables'!$A:$A,0))</f>
        <v>g pollutant</v>
      </c>
      <c r="I680" t="str">
        <f t="shared" si="20"/>
        <v>CH4</v>
      </c>
      <c r="J680">
        <f>INDEX(NoSettings!$C:$C,MATCH(EPS!$A680,NoSettings!$A:$A,0))</f>
        <v>0</v>
      </c>
      <c r="K680" s="109">
        <f>INDEX(GWP!$C$2:$C$13,MATCH(EPS!I680,GWP!$B$2:$B$13,0))</f>
        <v>28</v>
      </c>
      <c r="L680" s="5">
        <f t="shared" si="21"/>
        <v>0</v>
      </c>
    </row>
    <row r="681" spans="1:12">
      <c r="A681" t="s">
        <v>699</v>
      </c>
      <c r="B681" t="s">
        <v>1</v>
      </c>
      <c r="C681" t="s">
        <v>1717</v>
      </c>
      <c r="D681" t="s">
        <v>1713</v>
      </c>
      <c r="E681" t="s">
        <v>1704</v>
      </c>
      <c r="F681" t="s">
        <v>1751</v>
      </c>
      <c r="H681" t="str">
        <f>INDEX('Vensim Variables'!$B:$B,MATCH(EPS!$B681,'Vensim Variables'!$A:$A,0))</f>
        <v>g pollutant</v>
      </c>
      <c r="I681" t="str">
        <f t="shared" si="20"/>
        <v>CH4</v>
      </c>
      <c r="J681">
        <f>INDEX(NoSettings!$C:$C,MATCH(EPS!$A681,NoSettings!$A:$A,0))</f>
        <v>0</v>
      </c>
      <c r="K681" s="109">
        <f>INDEX(GWP!$C$2:$C$13,MATCH(EPS!I681,GWP!$B$2:$B$13,0))</f>
        <v>28</v>
      </c>
      <c r="L681" s="5">
        <f t="shared" si="21"/>
        <v>0</v>
      </c>
    </row>
    <row r="682" spans="1:12">
      <c r="A682" t="s">
        <v>700</v>
      </c>
      <c r="B682" t="s">
        <v>1</v>
      </c>
      <c r="C682" t="s">
        <v>1717</v>
      </c>
      <c r="D682" t="s">
        <v>1714</v>
      </c>
      <c r="E682" t="s">
        <v>1703</v>
      </c>
      <c r="F682" t="s">
        <v>1742</v>
      </c>
      <c r="H682" t="str">
        <f>INDEX('Vensim Variables'!$B:$B,MATCH(EPS!$B682,'Vensim Variables'!$A:$A,0))</f>
        <v>g pollutant</v>
      </c>
      <c r="I682" t="str">
        <f t="shared" si="20"/>
        <v>N2O</v>
      </c>
      <c r="J682">
        <f>INDEX(NoSettings!$C:$C,MATCH(EPS!$A682,NoSettings!$A:$A,0))</f>
        <v>0</v>
      </c>
      <c r="K682" s="109">
        <f>INDEX(GWP!$C$2:$C$13,MATCH(EPS!I682,GWP!$B$2:$B$13,0))</f>
        <v>265</v>
      </c>
      <c r="L682" s="5">
        <f t="shared" si="21"/>
        <v>0</v>
      </c>
    </row>
    <row r="683" spans="1:12">
      <c r="A683" t="s">
        <v>701</v>
      </c>
      <c r="B683" t="s">
        <v>1</v>
      </c>
      <c r="C683" t="s">
        <v>1717</v>
      </c>
      <c r="D683" t="s">
        <v>1714</v>
      </c>
      <c r="E683" t="s">
        <v>1703</v>
      </c>
      <c r="F683" t="s">
        <v>1743</v>
      </c>
      <c r="H683" t="str">
        <f>INDEX('Vensim Variables'!$B:$B,MATCH(EPS!$B683,'Vensim Variables'!$A:$A,0))</f>
        <v>g pollutant</v>
      </c>
      <c r="I683" t="str">
        <f t="shared" si="20"/>
        <v>N2O</v>
      </c>
      <c r="J683">
        <f>INDEX(NoSettings!$C:$C,MATCH(EPS!$A683,NoSettings!$A:$A,0))</f>
        <v>0</v>
      </c>
      <c r="K683" s="109">
        <f>INDEX(GWP!$C$2:$C$13,MATCH(EPS!I683,GWP!$B$2:$B$13,0))</f>
        <v>265</v>
      </c>
      <c r="L683" s="5">
        <f t="shared" si="21"/>
        <v>0</v>
      </c>
    </row>
    <row r="684" spans="1:12">
      <c r="A684" t="s">
        <v>702</v>
      </c>
      <c r="B684" t="s">
        <v>1</v>
      </c>
      <c r="C684" t="s">
        <v>1717</v>
      </c>
      <c r="D684" t="s">
        <v>1714</v>
      </c>
      <c r="E684" t="s">
        <v>1703</v>
      </c>
      <c r="F684" t="s">
        <v>1744</v>
      </c>
      <c r="H684" t="str">
        <f>INDEX('Vensim Variables'!$B:$B,MATCH(EPS!$B684,'Vensim Variables'!$A:$A,0))</f>
        <v>g pollutant</v>
      </c>
      <c r="I684" t="str">
        <f t="shared" si="20"/>
        <v>N2O</v>
      </c>
      <c r="J684">
        <f>INDEX(NoSettings!$C:$C,MATCH(EPS!$A684,NoSettings!$A:$A,0))</f>
        <v>0</v>
      </c>
      <c r="K684" s="109">
        <f>INDEX(GWP!$C$2:$C$13,MATCH(EPS!I684,GWP!$B$2:$B$13,0))</f>
        <v>265</v>
      </c>
      <c r="L684" s="5">
        <f t="shared" si="21"/>
        <v>0</v>
      </c>
    </row>
    <row r="685" spans="1:12">
      <c r="A685" t="s">
        <v>703</v>
      </c>
      <c r="B685" t="s">
        <v>1</v>
      </c>
      <c r="C685" t="s">
        <v>1717</v>
      </c>
      <c r="D685" t="s">
        <v>1714</v>
      </c>
      <c r="E685" t="s">
        <v>1703</v>
      </c>
      <c r="F685" t="s">
        <v>1745</v>
      </c>
      <c r="H685" t="str">
        <f>INDEX('Vensim Variables'!$B:$B,MATCH(EPS!$B685,'Vensim Variables'!$A:$A,0))</f>
        <v>g pollutant</v>
      </c>
      <c r="I685" t="str">
        <f t="shared" si="20"/>
        <v>N2O</v>
      </c>
      <c r="J685">
        <f>INDEX(NoSettings!$C:$C,MATCH(EPS!$A685,NoSettings!$A:$A,0))</f>
        <v>0</v>
      </c>
      <c r="K685" s="109">
        <f>INDEX(GWP!$C$2:$C$13,MATCH(EPS!I685,GWP!$B$2:$B$13,0))</f>
        <v>265</v>
      </c>
      <c r="L685" s="5">
        <f t="shared" si="21"/>
        <v>0</v>
      </c>
    </row>
    <row r="686" spans="1:12">
      <c r="A686" t="s">
        <v>704</v>
      </c>
      <c r="B686" t="s">
        <v>1</v>
      </c>
      <c r="C686" t="s">
        <v>1717</v>
      </c>
      <c r="D686" t="s">
        <v>1714</v>
      </c>
      <c r="E686" t="s">
        <v>1703</v>
      </c>
      <c r="F686" t="s">
        <v>1746</v>
      </c>
      <c r="H686" t="str">
        <f>INDEX('Vensim Variables'!$B:$B,MATCH(EPS!$B686,'Vensim Variables'!$A:$A,0))</f>
        <v>g pollutant</v>
      </c>
      <c r="I686" t="str">
        <f t="shared" si="20"/>
        <v>N2O</v>
      </c>
      <c r="J686">
        <f>INDEX(NoSettings!$C:$C,MATCH(EPS!$A686,NoSettings!$A:$A,0))</f>
        <v>0</v>
      </c>
      <c r="K686" s="109">
        <f>INDEX(GWP!$C$2:$C$13,MATCH(EPS!I686,GWP!$B$2:$B$13,0))</f>
        <v>265</v>
      </c>
      <c r="L686" s="5">
        <f t="shared" si="21"/>
        <v>0</v>
      </c>
    </row>
    <row r="687" spans="1:12">
      <c r="A687" t="s">
        <v>705</v>
      </c>
      <c r="B687" t="s">
        <v>1</v>
      </c>
      <c r="C687" t="s">
        <v>1717</v>
      </c>
      <c r="D687" t="s">
        <v>1714</v>
      </c>
      <c r="E687" t="s">
        <v>1703</v>
      </c>
      <c r="F687" t="s">
        <v>1747</v>
      </c>
      <c r="H687" t="str">
        <f>INDEX('Vensim Variables'!$B:$B,MATCH(EPS!$B687,'Vensim Variables'!$A:$A,0))</f>
        <v>g pollutant</v>
      </c>
      <c r="I687" t="str">
        <f t="shared" si="20"/>
        <v>N2O</v>
      </c>
      <c r="J687">
        <f>INDEX(NoSettings!$C:$C,MATCH(EPS!$A687,NoSettings!$A:$A,0))</f>
        <v>0</v>
      </c>
      <c r="K687" s="109">
        <f>INDEX(GWP!$C$2:$C$13,MATCH(EPS!I687,GWP!$B$2:$B$13,0))</f>
        <v>265</v>
      </c>
      <c r="L687" s="5">
        <f t="shared" si="21"/>
        <v>0</v>
      </c>
    </row>
    <row r="688" spans="1:12">
      <c r="A688" t="s">
        <v>706</v>
      </c>
      <c r="B688" t="s">
        <v>1</v>
      </c>
      <c r="C688" t="s">
        <v>1717</v>
      </c>
      <c r="D688" t="s">
        <v>1714</v>
      </c>
      <c r="E688" t="s">
        <v>1703</v>
      </c>
      <c r="F688" t="s">
        <v>1748</v>
      </c>
      <c r="H688" t="str">
        <f>INDEX('Vensim Variables'!$B:$B,MATCH(EPS!$B688,'Vensim Variables'!$A:$A,0))</f>
        <v>g pollutant</v>
      </c>
      <c r="I688" t="str">
        <f t="shared" si="20"/>
        <v>N2O</v>
      </c>
      <c r="J688">
        <f>INDEX(NoSettings!$C:$C,MATCH(EPS!$A688,NoSettings!$A:$A,0))</f>
        <v>579586000</v>
      </c>
      <c r="K688" s="109">
        <f>INDEX(GWP!$C$2:$C$13,MATCH(EPS!I688,GWP!$B$2:$B$13,0))</f>
        <v>265</v>
      </c>
      <c r="L688" s="5">
        <f t="shared" si="21"/>
        <v>0.15359028999999999</v>
      </c>
    </row>
    <row r="689" spans="1:12">
      <c r="A689" t="s">
        <v>707</v>
      </c>
      <c r="B689" t="s">
        <v>1</v>
      </c>
      <c r="C689" t="s">
        <v>1717</v>
      </c>
      <c r="D689" t="s">
        <v>1714</v>
      </c>
      <c r="E689" t="s">
        <v>1703</v>
      </c>
      <c r="F689" t="s">
        <v>1749</v>
      </c>
      <c r="H689" t="str">
        <f>INDEX('Vensim Variables'!$B:$B,MATCH(EPS!$B689,'Vensim Variables'!$A:$A,0))</f>
        <v>g pollutant</v>
      </c>
      <c r="I689" t="str">
        <f t="shared" si="20"/>
        <v>N2O</v>
      </c>
      <c r="J689">
        <f>INDEX(NoSettings!$C:$C,MATCH(EPS!$A689,NoSettings!$A:$A,0))</f>
        <v>0</v>
      </c>
      <c r="K689" s="109">
        <f>INDEX(GWP!$C$2:$C$13,MATCH(EPS!I689,GWP!$B$2:$B$13,0))</f>
        <v>265</v>
      </c>
      <c r="L689" s="5">
        <f t="shared" si="21"/>
        <v>0</v>
      </c>
    </row>
    <row r="690" spans="1:12">
      <c r="A690" t="s">
        <v>708</v>
      </c>
      <c r="B690" t="s">
        <v>1</v>
      </c>
      <c r="C690" t="s">
        <v>1717</v>
      </c>
      <c r="D690" t="s">
        <v>1714</v>
      </c>
      <c r="E690" t="s">
        <v>1703</v>
      </c>
      <c r="F690" t="s">
        <v>1750</v>
      </c>
      <c r="H690" t="str">
        <f>INDEX('Vensim Variables'!$B:$B,MATCH(EPS!$B690,'Vensim Variables'!$A:$A,0))</f>
        <v>g pollutant</v>
      </c>
      <c r="I690" t="str">
        <f t="shared" si="20"/>
        <v>N2O</v>
      </c>
      <c r="J690">
        <f>INDEX(NoSettings!$C:$C,MATCH(EPS!$A690,NoSettings!$A:$A,0))</f>
        <v>0</v>
      </c>
      <c r="K690" s="109">
        <f>INDEX(GWP!$C$2:$C$13,MATCH(EPS!I690,GWP!$B$2:$B$13,0))</f>
        <v>265</v>
      </c>
      <c r="L690" s="5">
        <f t="shared" si="21"/>
        <v>0</v>
      </c>
    </row>
    <row r="691" spans="1:12">
      <c r="A691" t="s">
        <v>709</v>
      </c>
      <c r="B691" t="s">
        <v>1</v>
      </c>
      <c r="C691" t="s">
        <v>1717</v>
      </c>
      <c r="D691" t="s">
        <v>1714</v>
      </c>
      <c r="E691" t="s">
        <v>1703</v>
      </c>
      <c r="F691" t="s">
        <v>1751</v>
      </c>
      <c r="H691" t="str">
        <f>INDEX('Vensim Variables'!$B:$B,MATCH(EPS!$B691,'Vensim Variables'!$A:$A,0))</f>
        <v>g pollutant</v>
      </c>
      <c r="I691" t="str">
        <f t="shared" si="20"/>
        <v>N2O</v>
      </c>
      <c r="J691">
        <f>INDEX(NoSettings!$C:$C,MATCH(EPS!$A691,NoSettings!$A:$A,0))</f>
        <v>0</v>
      </c>
      <c r="K691" s="109">
        <f>INDEX(GWP!$C$2:$C$13,MATCH(EPS!I691,GWP!$B$2:$B$13,0))</f>
        <v>265</v>
      </c>
      <c r="L691" s="5">
        <f t="shared" si="21"/>
        <v>0</v>
      </c>
    </row>
    <row r="692" spans="1:12">
      <c r="A692" t="s">
        <v>710</v>
      </c>
      <c r="B692" t="s">
        <v>1</v>
      </c>
      <c r="C692" t="s">
        <v>1717</v>
      </c>
      <c r="D692" t="s">
        <v>1714</v>
      </c>
      <c r="E692" t="s">
        <v>1704</v>
      </c>
      <c r="F692" t="s">
        <v>1742</v>
      </c>
      <c r="H692" t="str">
        <f>INDEX('Vensim Variables'!$B:$B,MATCH(EPS!$B692,'Vensim Variables'!$A:$A,0))</f>
        <v>g pollutant</v>
      </c>
      <c r="I692" t="str">
        <f t="shared" si="20"/>
        <v>N2O</v>
      </c>
      <c r="J692">
        <f>INDEX(NoSettings!$C:$C,MATCH(EPS!$A692,NoSettings!$A:$A,0))</f>
        <v>0</v>
      </c>
      <c r="K692" s="109">
        <f>INDEX(GWP!$C$2:$C$13,MATCH(EPS!I692,GWP!$B$2:$B$13,0))</f>
        <v>265</v>
      </c>
      <c r="L692" s="5">
        <f t="shared" si="21"/>
        <v>0</v>
      </c>
    </row>
    <row r="693" spans="1:12">
      <c r="A693" t="s">
        <v>711</v>
      </c>
      <c r="B693" t="s">
        <v>1</v>
      </c>
      <c r="C693" t="s">
        <v>1717</v>
      </c>
      <c r="D693" t="s">
        <v>1714</v>
      </c>
      <c r="E693" t="s">
        <v>1704</v>
      </c>
      <c r="F693" t="s">
        <v>1743</v>
      </c>
      <c r="H693" t="str">
        <f>INDEX('Vensim Variables'!$B:$B,MATCH(EPS!$B693,'Vensim Variables'!$A:$A,0))</f>
        <v>g pollutant</v>
      </c>
      <c r="I693" t="str">
        <f t="shared" si="20"/>
        <v>N2O</v>
      </c>
      <c r="J693">
        <f>INDEX(NoSettings!$C:$C,MATCH(EPS!$A693,NoSettings!$A:$A,0))</f>
        <v>0</v>
      </c>
      <c r="K693" s="109">
        <f>INDEX(GWP!$C$2:$C$13,MATCH(EPS!I693,GWP!$B$2:$B$13,0))</f>
        <v>265</v>
      </c>
      <c r="L693" s="5">
        <f t="shared" si="21"/>
        <v>0</v>
      </c>
    </row>
    <row r="694" spans="1:12">
      <c r="A694" t="s">
        <v>712</v>
      </c>
      <c r="B694" t="s">
        <v>1</v>
      </c>
      <c r="C694" t="s">
        <v>1717</v>
      </c>
      <c r="D694" t="s">
        <v>1714</v>
      </c>
      <c r="E694" t="s">
        <v>1704</v>
      </c>
      <c r="F694" t="s">
        <v>1744</v>
      </c>
      <c r="H694" t="str">
        <f>INDEX('Vensim Variables'!$B:$B,MATCH(EPS!$B694,'Vensim Variables'!$A:$A,0))</f>
        <v>g pollutant</v>
      </c>
      <c r="I694" t="str">
        <f t="shared" si="20"/>
        <v>N2O</v>
      </c>
      <c r="J694">
        <f>INDEX(NoSettings!$C:$C,MATCH(EPS!$A694,NoSettings!$A:$A,0))</f>
        <v>0</v>
      </c>
      <c r="K694" s="109">
        <f>INDEX(GWP!$C$2:$C$13,MATCH(EPS!I694,GWP!$B$2:$B$13,0))</f>
        <v>265</v>
      </c>
      <c r="L694" s="5">
        <f t="shared" si="21"/>
        <v>0</v>
      </c>
    </row>
    <row r="695" spans="1:12">
      <c r="A695" t="s">
        <v>713</v>
      </c>
      <c r="B695" t="s">
        <v>1</v>
      </c>
      <c r="C695" t="s">
        <v>1717</v>
      </c>
      <c r="D695" t="s">
        <v>1714</v>
      </c>
      <c r="E695" t="s">
        <v>1704</v>
      </c>
      <c r="F695" t="s">
        <v>1745</v>
      </c>
      <c r="H695" t="str">
        <f>INDEX('Vensim Variables'!$B:$B,MATCH(EPS!$B695,'Vensim Variables'!$A:$A,0))</f>
        <v>g pollutant</v>
      </c>
      <c r="I695" t="str">
        <f t="shared" si="20"/>
        <v>N2O</v>
      </c>
      <c r="J695">
        <f>INDEX(NoSettings!$C:$C,MATCH(EPS!$A695,NoSettings!$A:$A,0))</f>
        <v>0</v>
      </c>
      <c r="K695" s="109">
        <f>INDEX(GWP!$C$2:$C$13,MATCH(EPS!I695,GWP!$B$2:$B$13,0))</f>
        <v>265</v>
      </c>
      <c r="L695" s="5">
        <f t="shared" si="21"/>
        <v>0</v>
      </c>
    </row>
    <row r="696" spans="1:12">
      <c r="A696" t="s">
        <v>714</v>
      </c>
      <c r="B696" t="s">
        <v>1</v>
      </c>
      <c r="C696" t="s">
        <v>1717</v>
      </c>
      <c r="D696" t="s">
        <v>1714</v>
      </c>
      <c r="E696" t="s">
        <v>1704</v>
      </c>
      <c r="F696" t="s">
        <v>1746</v>
      </c>
      <c r="H696" t="str">
        <f>INDEX('Vensim Variables'!$B:$B,MATCH(EPS!$B696,'Vensim Variables'!$A:$A,0))</f>
        <v>g pollutant</v>
      </c>
      <c r="I696" t="str">
        <f t="shared" si="20"/>
        <v>N2O</v>
      </c>
      <c r="J696">
        <f>INDEX(NoSettings!$C:$C,MATCH(EPS!$A696,NoSettings!$A:$A,0))</f>
        <v>0</v>
      </c>
      <c r="K696" s="109">
        <f>INDEX(GWP!$C$2:$C$13,MATCH(EPS!I696,GWP!$B$2:$B$13,0))</f>
        <v>265</v>
      </c>
      <c r="L696" s="5">
        <f t="shared" si="21"/>
        <v>0</v>
      </c>
    </row>
    <row r="697" spans="1:12">
      <c r="A697" t="s">
        <v>715</v>
      </c>
      <c r="B697" t="s">
        <v>1</v>
      </c>
      <c r="C697" t="s">
        <v>1717</v>
      </c>
      <c r="D697" t="s">
        <v>1714</v>
      </c>
      <c r="E697" t="s">
        <v>1704</v>
      </c>
      <c r="F697" t="s">
        <v>1747</v>
      </c>
      <c r="H697" t="str">
        <f>INDEX('Vensim Variables'!$B:$B,MATCH(EPS!$B697,'Vensim Variables'!$A:$A,0))</f>
        <v>g pollutant</v>
      </c>
      <c r="I697" t="str">
        <f t="shared" si="20"/>
        <v>N2O</v>
      </c>
      <c r="J697">
        <f>INDEX(NoSettings!$C:$C,MATCH(EPS!$A697,NoSettings!$A:$A,0))</f>
        <v>0</v>
      </c>
      <c r="K697" s="109">
        <f>INDEX(GWP!$C$2:$C$13,MATCH(EPS!I697,GWP!$B$2:$B$13,0))</f>
        <v>265</v>
      </c>
      <c r="L697" s="5">
        <f t="shared" si="21"/>
        <v>0</v>
      </c>
    </row>
    <row r="698" spans="1:12">
      <c r="A698" t="s">
        <v>716</v>
      </c>
      <c r="B698" t="s">
        <v>1</v>
      </c>
      <c r="C698" t="s">
        <v>1717</v>
      </c>
      <c r="D698" t="s">
        <v>1714</v>
      </c>
      <c r="E698" t="s">
        <v>1704</v>
      </c>
      <c r="F698" t="s">
        <v>1748</v>
      </c>
      <c r="H698" t="str">
        <f>INDEX('Vensim Variables'!$B:$B,MATCH(EPS!$B698,'Vensim Variables'!$A:$A,0))</f>
        <v>g pollutant</v>
      </c>
      <c r="I698" t="str">
        <f t="shared" si="20"/>
        <v>N2O</v>
      </c>
      <c r="J698">
        <f>INDEX(NoSettings!$C:$C,MATCH(EPS!$A698,NoSettings!$A:$A,0))</f>
        <v>229672000</v>
      </c>
      <c r="K698" s="109">
        <f>INDEX(GWP!$C$2:$C$13,MATCH(EPS!I698,GWP!$B$2:$B$13,0))</f>
        <v>265</v>
      </c>
      <c r="L698" s="5">
        <f t="shared" si="21"/>
        <v>6.086308E-2</v>
      </c>
    </row>
    <row r="699" spans="1:12">
      <c r="A699" t="s">
        <v>717</v>
      </c>
      <c r="B699" t="s">
        <v>1</v>
      </c>
      <c r="C699" t="s">
        <v>1717</v>
      </c>
      <c r="D699" t="s">
        <v>1714</v>
      </c>
      <c r="E699" t="s">
        <v>1704</v>
      </c>
      <c r="F699" t="s">
        <v>1749</v>
      </c>
      <c r="H699" t="str">
        <f>INDEX('Vensim Variables'!$B:$B,MATCH(EPS!$B699,'Vensim Variables'!$A:$A,0))</f>
        <v>g pollutant</v>
      </c>
      <c r="I699" t="str">
        <f t="shared" si="20"/>
        <v>N2O</v>
      </c>
      <c r="J699">
        <f>INDEX(NoSettings!$C:$C,MATCH(EPS!$A699,NoSettings!$A:$A,0))</f>
        <v>0</v>
      </c>
      <c r="K699" s="109">
        <f>INDEX(GWP!$C$2:$C$13,MATCH(EPS!I699,GWP!$B$2:$B$13,0))</f>
        <v>265</v>
      </c>
      <c r="L699" s="5">
        <f t="shared" si="21"/>
        <v>0</v>
      </c>
    </row>
    <row r="700" spans="1:12">
      <c r="A700" t="s">
        <v>718</v>
      </c>
      <c r="B700" t="s">
        <v>1</v>
      </c>
      <c r="C700" t="s">
        <v>1717</v>
      </c>
      <c r="D700" t="s">
        <v>1714</v>
      </c>
      <c r="E700" t="s">
        <v>1704</v>
      </c>
      <c r="F700" t="s">
        <v>1750</v>
      </c>
      <c r="H700" t="str">
        <f>INDEX('Vensim Variables'!$B:$B,MATCH(EPS!$B700,'Vensim Variables'!$A:$A,0))</f>
        <v>g pollutant</v>
      </c>
      <c r="I700" t="str">
        <f t="shared" si="20"/>
        <v>N2O</v>
      </c>
      <c r="J700">
        <f>INDEX(NoSettings!$C:$C,MATCH(EPS!$A700,NoSettings!$A:$A,0))</f>
        <v>0</v>
      </c>
      <c r="K700" s="109">
        <f>INDEX(GWP!$C$2:$C$13,MATCH(EPS!I700,GWP!$B$2:$B$13,0))</f>
        <v>265</v>
      </c>
      <c r="L700" s="5">
        <f t="shared" si="21"/>
        <v>0</v>
      </c>
    </row>
    <row r="701" spans="1:12">
      <c r="A701" t="s">
        <v>719</v>
      </c>
      <c r="B701" t="s">
        <v>1</v>
      </c>
      <c r="C701" t="s">
        <v>1717</v>
      </c>
      <c r="D701" t="s">
        <v>1714</v>
      </c>
      <c r="E701" t="s">
        <v>1704</v>
      </c>
      <c r="F701" t="s">
        <v>1751</v>
      </c>
      <c r="H701" t="str">
        <f>INDEX('Vensim Variables'!$B:$B,MATCH(EPS!$B701,'Vensim Variables'!$A:$A,0))</f>
        <v>g pollutant</v>
      </c>
      <c r="I701" t="str">
        <f t="shared" si="20"/>
        <v>N2O</v>
      </c>
      <c r="J701">
        <f>INDEX(NoSettings!$C:$C,MATCH(EPS!$A701,NoSettings!$A:$A,0))</f>
        <v>0</v>
      </c>
      <c r="K701" s="109">
        <f>INDEX(GWP!$C$2:$C$13,MATCH(EPS!I701,GWP!$B$2:$B$13,0))</f>
        <v>265</v>
      </c>
      <c r="L701" s="5">
        <f t="shared" si="21"/>
        <v>0</v>
      </c>
    </row>
    <row r="702" spans="1:12">
      <c r="A702" t="s">
        <v>720</v>
      </c>
      <c r="B702" t="s">
        <v>1</v>
      </c>
      <c r="C702" t="s">
        <v>1717</v>
      </c>
      <c r="D702" t="s">
        <v>1715</v>
      </c>
      <c r="E702" t="s">
        <v>1703</v>
      </c>
      <c r="F702" t="s">
        <v>1742</v>
      </c>
      <c r="H702" t="str">
        <f>INDEX('Vensim Variables'!$B:$B,MATCH(EPS!$B702,'Vensim Variables'!$A:$A,0))</f>
        <v>g pollutant</v>
      </c>
      <c r="I702" t="str">
        <f t="shared" si="20"/>
        <v>F gases</v>
      </c>
      <c r="J702">
        <f>INDEX(NoSettings!$C:$C,MATCH(EPS!$A702,NoSettings!$A:$A,0))</f>
        <v>0</v>
      </c>
      <c r="K702" s="109">
        <f>INDEX(GWP!$C$2:$C$13,MATCH(EPS!I702,GWP!$B$2:$B$13,0))</f>
        <v>1</v>
      </c>
      <c r="L702" s="5">
        <f t="shared" si="21"/>
        <v>0</v>
      </c>
    </row>
    <row r="703" spans="1:12">
      <c r="A703" t="s">
        <v>721</v>
      </c>
      <c r="B703" t="s">
        <v>1</v>
      </c>
      <c r="C703" t="s">
        <v>1717</v>
      </c>
      <c r="D703" t="s">
        <v>1715</v>
      </c>
      <c r="E703" t="s">
        <v>1703</v>
      </c>
      <c r="F703" t="s">
        <v>1743</v>
      </c>
      <c r="H703" t="str">
        <f>INDEX('Vensim Variables'!$B:$B,MATCH(EPS!$B703,'Vensim Variables'!$A:$A,0))</f>
        <v>g pollutant</v>
      </c>
      <c r="I703" t="str">
        <f t="shared" si="20"/>
        <v>F gases</v>
      </c>
      <c r="J703">
        <f>INDEX(NoSettings!$C:$C,MATCH(EPS!$A703,NoSettings!$A:$A,0))</f>
        <v>0</v>
      </c>
      <c r="K703" s="109">
        <f>INDEX(GWP!$C$2:$C$13,MATCH(EPS!I703,GWP!$B$2:$B$13,0))</f>
        <v>1</v>
      </c>
      <c r="L703" s="5">
        <f t="shared" si="21"/>
        <v>0</v>
      </c>
    </row>
    <row r="704" spans="1:12">
      <c r="A704" t="s">
        <v>722</v>
      </c>
      <c r="B704" t="s">
        <v>1</v>
      </c>
      <c r="C704" t="s">
        <v>1717</v>
      </c>
      <c r="D704" t="s">
        <v>1715</v>
      </c>
      <c r="E704" t="s">
        <v>1703</v>
      </c>
      <c r="F704" t="s">
        <v>1744</v>
      </c>
      <c r="H704" t="str">
        <f>INDEX('Vensim Variables'!$B:$B,MATCH(EPS!$B704,'Vensim Variables'!$A:$A,0))</f>
        <v>g pollutant</v>
      </c>
      <c r="I704" t="str">
        <f t="shared" si="20"/>
        <v>F gases</v>
      </c>
      <c r="J704">
        <f>INDEX(NoSettings!$C:$C,MATCH(EPS!$A704,NoSettings!$A:$A,0))</f>
        <v>0</v>
      </c>
      <c r="K704" s="109">
        <f>INDEX(GWP!$C$2:$C$13,MATCH(EPS!I704,GWP!$B$2:$B$13,0))</f>
        <v>1</v>
      </c>
      <c r="L704" s="5">
        <f t="shared" si="21"/>
        <v>0</v>
      </c>
    </row>
    <row r="705" spans="1:12">
      <c r="A705" t="s">
        <v>723</v>
      </c>
      <c r="B705" t="s">
        <v>1</v>
      </c>
      <c r="C705" t="s">
        <v>1717</v>
      </c>
      <c r="D705" t="s">
        <v>1715</v>
      </c>
      <c r="E705" t="s">
        <v>1703</v>
      </c>
      <c r="F705" t="s">
        <v>1745</v>
      </c>
      <c r="H705" t="str">
        <f>INDEX('Vensim Variables'!$B:$B,MATCH(EPS!$B705,'Vensim Variables'!$A:$A,0))</f>
        <v>g pollutant</v>
      </c>
      <c r="I705" t="str">
        <f t="shared" si="20"/>
        <v>F gases</v>
      </c>
      <c r="J705">
        <f>INDEX(NoSettings!$C:$C,MATCH(EPS!$A705,NoSettings!$A:$A,0))</f>
        <v>0</v>
      </c>
      <c r="K705" s="109">
        <f>INDEX(GWP!$C$2:$C$13,MATCH(EPS!I705,GWP!$B$2:$B$13,0))</f>
        <v>1</v>
      </c>
      <c r="L705" s="5">
        <f t="shared" si="21"/>
        <v>0</v>
      </c>
    </row>
    <row r="706" spans="1:12">
      <c r="A706" t="s">
        <v>724</v>
      </c>
      <c r="B706" t="s">
        <v>1</v>
      </c>
      <c r="C706" t="s">
        <v>1717</v>
      </c>
      <c r="D706" t="s">
        <v>1715</v>
      </c>
      <c r="E706" t="s">
        <v>1703</v>
      </c>
      <c r="F706" t="s">
        <v>1746</v>
      </c>
      <c r="H706" t="str">
        <f>INDEX('Vensim Variables'!$B:$B,MATCH(EPS!$B706,'Vensim Variables'!$A:$A,0))</f>
        <v>g pollutant</v>
      </c>
      <c r="I706" t="str">
        <f t="shared" si="20"/>
        <v>F gases</v>
      </c>
      <c r="J706">
        <f>INDEX(NoSettings!$C:$C,MATCH(EPS!$A706,NoSettings!$A:$A,0))</f>
        <v>0</v>
      </c>
      <c r="K706" s="109">
        <f>INDEX(GWP!$C$2:$C$13,MATCH(EPS!I706,GWP!$B$2:$B$13,0))</f>
        <v>1</v>
      </c>
      <c r="L706" s="5">
        <f t="shared" si="21"/>
        <v>0</v>
      </c>
    </row>
    <row r="707" spans="1:12">
      <c r="A707" t="s">
        <v>725</v>
      </c>
      <c r="B707" t="s">
        <v>1</v>
      </c>
      <c r="C707" t="s">
        <v>1717</v>
      </c>
      <c r="D707" t="s">
        <v>1715</v>
      </c>
      <c r="E707" t="s">
        <v>1703</v>
      </c>
      <c r="F707" t="s">
        <v>1747</v>
      </c>
      <c r="H707" t="str">
        <f>INDEX('Vensim Variables'!$B:$B,MATCH(EPS!$B707,'Vensim Variables'!$A:$A,0))</f>
        <v>g pollutant</v>
      </c>
      <c r="I707" t="str">
        <f t="shared" ref="I707:I770" si="22">IF(OR(C707="CO2",C707="CH4",C707="N2O",C707="F gases",C707="VOC",C707="CO",C707="NOx",C707="PM10",C707="PM25",C707="SOx",C707="BC",C707="OC"),C707,IF(OR(D707="CO2",D707="CH4",D707="N2O",D707="F gases",D707="VOC",D707="CO",D707="NOx",D707="PM10",D707="PM25",D707="SOx",D707="BC",D707="OC"),D707,IF(OR(E707="CO2",E707="CH4",E707="N2O",E707="F gases",E707="VOC",E707="CO",E707="NOx",E707="PM10",E707="PM25",E707="SOx",E707="BC",E707="OC"),E707,"NA")))</f>
        <v>F gases</v>
      </c>
      <c r="J707">
        <f>INDEX(NoSettings!$C:$C,MATCH(EPS!$A707,NoSettings!$A:$A,0))</f>
        <v>0</v>
      </c>
      <c r="K707" s="109">
        <f>INDEX(GWP!$C$2:$C$13,MATCH(EPS!I707,GWP!$B$2:$B$13,0))</f>
        <v>1</v>
      </c>
      <c r="L707" s="5">
        <f t="shared" ref="L707:L770" si="23">IF(H707="g pollutant",K707*J707/10^12,IF(H707="MMTCO2e",J707,IF(H707="MWh",J707,0)))</f>
        <v>0</v>
      </c>
    </row>
    <row r="708" spans="1:12">
      <c r="A708" t="s">
        <v>726</v>
      </c>
      <c r="B708" t="s">
        <v>1</v>
      </c>
      <c r="C708" t="s">
        <v>1717</v>
      </c>
      <c r="D708" t="s">
        <v>1715</v>
      </c>
      <c r="E708" t="s">
        <v>1703</v>
      </c>
      <c r="F708" t="s">
        <v>1748</v>
      </c>
      <c r="H708" t="str">
        <f>INDEX('Vensim Variables'!$B:$B,MATCH(EPS!$B708,'Vensim Variables'!$A:$A,0))</f>
        <v>g pollutant</v>
      </c>
      <c r="I708" t="str">
        <f t="shared" si="22"/>
        <v>F gases</v>
      </c>
      <c r="J708">
        <f>INDEX(NoSettings!$C:$C,MATCH(EPS!$A708,NoSettings!$A:$A,0))</f>
        <v>0</v>
      </c>
      <c r="K708" s="109">
        <f>INDEX(GWP!$C$2:$C$13,MATCH(EPS!I708,GWP!$B$2:$B$13,0))</f>
        <v>1</v>
      </c>
      <c r="L708" s="5">
        <f t="shared" si="23"/>
        <v>0</v>
      </c>
    </row>
    <row r="709" spans="1:12">
      <c r="A709" t="s">
        <v>727</v>
      </c>
      <c r="B709" t="s">
        <v>1</v>
      </c>
      <c r="C709" t="s">
        <v>1717</v>
      </c>
      <c r="D709" t="s">
        <v>1715</v>
      </c>
      <c r="E709" t="s">
        <v>1703</v>
      </c>
      <c r="F709" t="s">
        <v>1749</v>
      </c>
      <c r="H709" t="str">
        <f>INDEX('Vensim Variables'!$B:$B,MATCH(EPS!$B709,'Vensim Variables'!$A:$A,0))</f>
        <v>g pollutant</v>
      </c>
      <c r="I709" t="str">
        <f t="shared" si="22"/>
        <v>F gases</v>
      </c>
      <c r="J709">
        <f>INDEX(NoSettings!$C:$C,MATCH(EPS!$A709,NoSettings!$A:$A,0))</f>
        <v>0</v>
      </c>
      <c r="K709" s="109">
        <f>INDEX(GWP!$C$2:$C$13,MATCH(EPS!I709,GWP!$B$2:$B$13,0))</f>
        <v>1</v>
      </c>
      <c r="L709" s="5">
        <f t="shared" si="23"/>
        <v>0</v>
      </c>
    </row>
    <row r="710" spans="1:12">
      <c r="A710" t="s">
        <v>728</v>
      </c>
      <c r="B710" t="s">
        <v>1</v>
      </c>
      <c r="C710" t="s">
        <v>1717</v>
      </c>
      <c r="D710" t="s">
        <v>1715</v>
      </c>
      <c r="E710" t="s">
        <v>1703</v>
      </c>
      <c r="F710" t="s">
        <v>1750</v>
      </c>
      <c r="H710" t="str">
        <f>INDEX('Vensim Variables'!$B:$B,MATCH(EPS!$B710,'Vensim Variables'!$A:$A,0))</f>
        <v>g pollutant</v>
      </c>
      <c r="I710" t="str">
        <f t="shared" si="22"/>
        <v>F gases</v>
      </c>
      <c r="J710">
        <f>INDEX(NoSettings!$C:$C,MATCH(EPS!$A710,NoSettings!$A:$A,0))</f>
        <v>0</v>
      </c>
      <c r="K710" s="109">
        <f>INDEX(GWP!$C$2:$C$13,MATCH(EPS!I710,GWP!$B$2:$B$13,0))</f>
        <v>1</v>
      </c>
      <c r="L710" s="5">
        <f t="shared" si="23"/>
        <v>0</v>
      </c>
    </row>
    <row r="711" spans="1:12">
      <c r="A711" t="s">
        <v>729</v>
      </c>
      <c r="B711" t="s">
        <v>1</v>
      </c>
      <c r="C711" t="s">
        <v>1717</v>
      </c>
      <c r="D711" t="s">
        <v>1715</v>
      </c>
      <c r="E711" t="s">
        <v>1703</v>
      </c>
      <c r="F711" t="s">
        <v>1751</v>
      </c>
      <c r="H711" t="str">
        <f>INDEX('Vensim Variables'!$B:$B,MATCH(EPS!$B711,'Vensim Variables'!$A:$A,0))</f>
        <v>g pollutant</v>
      </c>
      <c r="I711" t="str">
        <f t="shared" si="22"/>
        <v>F gases</v>
      </c>
      <c r="J711">
        <f>INDEX(NoSettings!$C:$C,MATCH(EPS!$A711,NoSettings!$A:$A,0))</f>
        <v>0</v>
      </c>
      <c r="K711" s="109">
        <f>INDEX(GWP!$C$2:$C$13,MATCH(EPS!I711,GWP!$B$2:$B$13,0))</f>
        <v>1</v>
      </c>
      <c r="L711" s="5">
        <f t="shared" si="23"/>
        <v>0</v>
      </c>
    </row>
    <row r="712" spans="1:12">
      <c r="A712" t="s">
        <v>730</v>
      </c>
      <c r="B712" t="s">
        <v>1</v>
      </c>
      <c r="C712" t="s">
        <v>1717</v>
      </c>
      <c r="D712" t="s">
        <v>1715</v>
      </c>
      <c r="E712" t="s">
        <v>1704</v>
      </c>
      <c r="F712" t="s">
        <v>1742</v>
      </c>
      <c r="H712" t="str">
        <f>INDEX('Vensim Variables'!$B:$B,MATCH(EPS!$B712,'Vensim Variables'!$A:$A,0))</f>
        <v>g pollutant</v>
      </c>
      <c r="I712" t="str">
        <f t="shared" si="22"/>
        <v>F gases</v>
      </c>
      <c r="J712">
        <f>INDEX(NoSettings!$C:$C,MATCH(EPS!$A712,NoSettings!$A:$A,0))</f>
        <v>0</v>
      </c>
      <c r="K712" s="109">
        <f>INDEX(GWP!$C$2:$C$13,MATCH(EPS!I712,GWP!$B$2:$B$13,0))</f>
        <v>1</v>
      </c>
      <c r="L712" s="5">
        <f t="shared" si="23"/>
        <v>0</v>
      </c>
    </row>
    <row r="713" spans="1:12">
      <c r="A713" t="s">
        <v>731</v>
      </c>
      <c r="B713" t="s">
        <v>1</v>
      </c>
      <c r="C713" t="s">
        <v>1717</v>
      </c>
      <c r="D713" t="s">
        <v>1715</v>
      </c>
      <c r="E713" t="s">
        <v>1704</v>
      </c>
      <c r="F713" t="s">
        <v>1743</v>
      </c>
      <c r="H713" t="str">
        <f>INDEX('Vensim Variables'!$B:$B,MATCH(EPS!$B713,'Vensim Variables'!$A:$A,0))</f>
        <v>g pollutant</v>
      </c>
      <c r="I713" t="str">
        <f t="shared" si="22"/>
        <v>F gases</v>
      </c>
      <c r="J713">
        <f>INDEX(NoSettings!$C:$C,MATCH(EPS!$A713,NoSettings!$A:$A,0))</f>
        <v>0</v>
      </c>
      <c r="K713" s="109">
        <f>INDEX(GWP!$C$2:$C$13,MATCH(EPS!I713,GWP!$B$2:$B$13,0))</f>
        <v>1</v>
      </c>
      <c r="L713" s="5">
        <f t="shared" si="23"/>
        <v>0</v>
      </c>
    </row>
    <row r="714" spans="1:12">
      <c r="A714" t="s">
        <v>732</v>
      </c>
      <c r="B714" t="s">
        <v>1</v>
      </c>
      <c r="C714" t="s">
        <v>1717</v>
      </c>
      <c r="D714" t="s">
        <v>1715</v>
      </c>
      <c r="E714" t="s">
        <v>1704</v>
      </c>
      <c r="F714" t="s">
        <v>1744</v>
      </c>
      <c r="H714" t="str">
        <f>INDEX('Vensim Variables'!$B:$B,MATCH(EPS!$B714,'Vensim Variables'!$A:$A,0))</f>
        <v>g pollutant</v>
      </c>
      <c r="I714" t="str">
        <f t="shared" si="22"/>
        <v>F gases</v>
      </c>
      <c r="J714">
        <f>INDEX(NoSettings!$C:$C,MATCH(EPS!$A714,NoSettings!$A:$A,0))</f>
        <v>0</v>
      </c>
      <c r="K714" s="109">
        <f>INDEX(GWP!$C$2:$C$13,MATCH(EPS!I714,GWP!$B$2:$B$13,0))</f>
        <v>1</v>
      </c>
      <c r="L714" s="5">
        <f t="shared" si="23"/>
        <v>0</v>
      </c>
    </row>
    <row r="715" spans="1:12">
      <c r="A715" t="s">
        <v>733</v>
      </c>
      <c r="B715" t="s">
        <v>1</v>
      </c>
      <c r="C715" t="s">
        <v>1717</v>
      </c>
      <c r="D715" t="s">
        <v>1715</v>
      </c>
      <c r="E715" t="s">
        <v>1704</v>
      </c>
      <c r="F715" t="s">
        <v>1745</v>
      </c>
      <c r="H715" t="str">
        <f>INDEX('Vensim Variables'!$B:$B,MATCH(EPS!$B715,'Vensim Variables'!$A:$A,0))</f>
        <v>g pollutant</v>
      </c>
      <c r="I715" t="str">
        <f t="shared" si="22"/>
        <v>F gases</v>
      </c>
      <c r="J715">
        <f>INDEX(NoSettings!$C:$C,MATCH(EPS!$A715,NoSettings!$A:$A,0))</f>
        <v>0</v>
      </c>
      <c r="K715" s="109">
        <f>INDEX(GWP!$C$2:$C$13,MATCH(EPS!I715,GWP!$B$2:$B$13,0))</f>
        <v>1</v>
      </c>
      <c r="L715" s="5">
        <f t="shared" si="23"/>
        <v>0</v>
      </c>
    </row>
    <row r="716" spans="1:12">
      <c r="A716" t="s">
        <v>734</v>
      </c>
      <c r="B716" t="s">
        <v>1</v>
      </c>
      <c r="C716" t="s">
        <v>1717</v>
      </c>
      <c r="D716" t="s">
        <v>1715</v>
      </c>
      <c r="E716" t="s">
        <v>1704</v>
      </c>
      <c r="F716" t="s">
        <v>1746</v>
      </c>
      <c r="H716" t="str">
        <f>INDEX('Vensim Variables'!$B:$B,MATCH(EPS!$B716,'Vensim Variables'!$A:$A,0))</f>
        <v>g pollutant</v>
      </c>
      <c r="I716" t="str">
        <f t="shared" si="22"/>
        <v>F gases</v>
      </c>
      <c r="J716">
        <f>INDEX(NoSettings!$C:$C,MATCH(EPS!$A716,NoSettings!$A:$A,0))</f>
        <v>0</v>
      </c>
      <c r="K716" s="109">
        <f>INDEX(GWP!$C$2:$C$13,MATCH(EPS!I716,GWP!$B$2:$B$13,0))</f>
        <v>1</v>
      </c>
      <c r="L716" s="5">
        <f t="shared" si="23"/>
        <v>0</v>
      </c>
    </row>
    <row r="717" spans="1:12">
      <c r="A717" t="s">
        <v>735</v>
      </c>
      <c r="B717" t="s">
        <v>1</v>
      </c>
      <c r="C717" t="s">
        <v>1717</v>
      </c>
      <c r="D717" t="s">
        <v>1715</v>
      </c>
      <c r="E717" t="s">
        <v>1704</v>
      </c>
      <c r="F717" t="s">
        <v>1747</v>
      </c>
      <c r="H717" t="str">
        <f>INDEX('Vensim Variables'!$B:$B,MATCH(EPS!$B717,'Vensim Variables'!$A:$A,0))</f>
        <v>g pollutant</v>
      </c>
      <c r="I717" t="str">
        <f t="shared" si="22"/>
        <v>F gases</v>
      </c>
      <c r="J717">
        <f>INDEX(NoSettings!$C:$C,MATCH(EPS!$A717,NoSettings!$A:$A,0))</f>
        <v>0</v>
      </c>
      <c r="K717" s="109">
        <f>INDEX(GWP!$C$2:$C$13,MATCH(EPS!I717,GWP!$B$2:$B$13,0))</f>
        <v>1</v>
      </c>
      <c r="L717" s="5">
        <f t="shared" si="23"/>
        <v>0</v>
      </c>
    </row>
    <row r="718" spans="1:12">
      <c r="A718" t="s">
        <v>736</v>
      </c>
      <c r="B718" t="s">
        <v>1</v>
      </c>
      <c r="C718" t="s">
        <v>1717</v>
      </c>
      <c r="D718" t="s">
        <v>1715</v>
      </c>
      <c r="E718" t="s">
        <v>1704</v>
      </c>
      <c r="F718" t="s">
        <v>1748</v>
      </c>
      <c r="H718" t="str">
        <f>INDEX('Vensim Variables'!$B:$B,MATCH(EPS!$B718,'Vensim Variables'!$A:$A,0))</f>
        <v>g pollutant</v>
      </c>
      <c r="I718" t="str">
        <f t="shared" si="22"/>
        <v>F gases</v>
      </c>
      <c r="J718">
        <f>INDEX(NoSettings!$C:$C,MATCH(EPS!$A718,NoSettings!$A:$A,0))</f>
        <v>0</v>
      </c>
      <c r="K718" s="109">
        <f>INDEX(GWP!$C$2:$C$13,MATCH(EPS!I718,GWP!$B$2:$B$13,0))</f>
        <v>1</v>
      </c>
      <c r="L718" s="5">
        <f t="shared" si="23"/>
        <v>0</v>
      </c>
    </row>
    <row r="719" spans="1:12">
      <c r="A719" t="s">
        <v>737</v>
      </c>
      <c r="B719" t="s">
        <v>1</v>
      </c>
      <c r="C719" t="s">
        <v>1717</v>
      </c>
      <c r="D719" t="s">
        <v>1715</v>
      </c>
      <c r="E719" t="s">
        <v>1704</v>
      </c>
      <c r="F719" t="s">
        <v>1749</v>
      </c>
      <c r="H719" t="str">
        <f>INDEX('Vensim Variables'!$B:$B,MATCH(EPS!$B719,'Vensim Variables'!$A:$A,0))</f>
        <v>g pollutant</v>
      </c>
      <c r="I719" t="str">
        <f t="shared" si="22"/>
        <v>F gases</v>
      </c>
      <c r="J719">
        <f>INDEX(NoSettings!$C:$C,MATCH(EPS!$A719,NoSettings!$A:$A,0))</f>
        <v>0</v>
      </c>
      <c r="K719" s="109">
        <f>INDEX(GWP!$C$2:$C$13,MATCH(EPS!I719,GWP!$B$2:$B$13,0))</f>
        <v>1</v>
      </c>
      <c r="L719" s="5">
        <f t="shared" si="23"/>
        <v>0</v>
      </c>
    </row>
    <row r="720" spans="1:12">
      <c r="A720" t="s">
        <v>738</v>
      </c>
      <c r="B720" t="s">
        <v>1</v>
      </c>
      <c r="C720" t="s">
        <v>1717</v>
      </c>
      <c r="D720" t="s">
        <v>1715</v>
      </c>
      <c r="E720" t="s">
        <v>1704</v>
      </c>
      <c r="F720" t="s">
        <v>1750</v>
      </c>
      <c r="H720" t="str">
        <f>INDEX('Vensim Variables'!$B:$B,MATCH(EPS!$B720,'Vensim Variables'!$A:$A,0))</f>
        <v>g pollutant</v>
      </c>
      <c r="I720" t="str">
        <f t="shared" si="22"/>
        <v>F gases</v>
      </c>
      <c r="J720">
        <f>INDEX(NoSettings!$C:$C,MATCH(EPS!$A720,NoSettings!$A:$A,0))</f>
        <v>0</v>
      </c>
      <c r="K720" s="109">
        <f>INDEX(GWP!$C$2:$C$13,MATCH(EPS!I720,GWP!$B$2:$B$13,0))</f>
        <v>1</v>
      </c>
      <c r="L720" s="5">
        <f t="shared" si="23"/>
        <v>0</v>
      </c>
    </row>
    <row r="721" spans="1:12">
      <c r="A721" t="s">
        <v>739</v>
      </c>
      <c r="B721" t="s">
        <v>1</v>
      </c>
      <c r="C721" t="s">
        <v>1717</v>
      </c>
      <c r="D721" t="s">
        <v>1715</v>
      </c>
      <c r="E721" t="s">
        <v>1704</v>
      </c>
      <c r="F721" t="s">
        <v>1751</v>
      </c>
      <c r="H721" t="str">
        <f>INDEX('Vensim Variables'!$B:$B,MATCH(EPS!$B721,'Vensim Variables'!$A:$A,0))</f>
        <v>g pollutant</v>
      </c>
      <c r="I721" t="str">
        <f t="shared" si="22"/>
        <v>F gases</v>
      </c>
      <c r="J721">
        <f>INDEX(NoSettings!$C:$C,MATCH(EPS!$A721,NoSettings!$A:$A,0))</f>
        <v>0</v>
      </c>
      <c r="K721" s="109">
        <f>INDEX(GWP!$C$2:$C$13,MATCH(EPS!I721,GWP!$B$2:$B$13,0))</f>
        <v>1</v>
      </c>
      <c r="L721" s="5">
        <f t="shared" si="23"/>
        <v>0</v>
      </c>
    </row>
    <row r="722" spans="1:12">
      <c r="A722" t="s">
        <v>740</v>
      </c>
      <c r="B722" t="s">
        <v>1</v>
      </c>
      <c r="C722" t="s">
        <v>1718</v>
      </c>
      <c r="D722" t="s">
        <v>1702</v>
      </c>
      <c r="E722" t="s">
        <v>1703</v>
      </c>
      <c r="F722" t="s">
        <v>1742</v>
      </c>
      <c r="H722" t="str">
        <f>INDEX('Vensim Variables'!$B:$B,MATCH(EPS!$B722,'Vensim Variables'!$A:$A,0))</f>
        <v>g pollutant</v>
      </c>
      <c r="I722" t="str">
        <f t="shared" si="22"/>
        <v>CO2</v>
      </c>
      <c r="J722">
        <f>INDEX(NoSettings!$C:$C,MATCH(EPS!$A722,NoSettings!$A:$A,0))</f>
        <v>0</v>
      </c>
      <c r="K722" s="109">
        <f>INDEX(GWP!$C$2:$C$13,MATCH(EPS!I722,GWP!$B$2:$B$13,0))</f>
        <v>1</v>
      </c>
      <c r="L722" s="5">
        <f t="shared" si="23"/>
        <v>0</v>
      </c>
    </row>
    <row r="723" spans="1:12">
      <c r="A723" t="s">
        <v>741</v>
      </c>
      <c r="B723" t="s">
        <v>1</v>
      </c>
      <c r="C723" t="s">
        <v>1718</v>
      </c>
      <c r="D723" t="s">
        <v>1702</v>
      </c>
      <c r="E723" t="s">
        <v>1703</v>
      </c>
      <c r="F723" t="s">
        <v>1743</v>
      </c>
      <c r="H723" t="str">
        <f>INDEX('Vensim Variables'!$B:$B,MATCH(EPS!$B723,'Vensim Variables'!$A:$A,0))</f>
        <v>g pollutant</v>
      </c>
      <c r="I723" t="str">
        <f t="shared" si="22"/>
        <v>CO2</v>
      </c>
      <c r="J723">
        <f>INDEX(NoSettings!$C:$C,MATCH(EPS!$A723,NoSettings!$A:$A,0))</f>
        <v>0</v>
      </c>
      <c r="K723" s="109">
        <f>INDEX(GWP!$C$2:$C$13,MATCH(EPS!I723,GWP!$B$2:$B$13,0))</f>
        <v>1</v>
      </c>
      <c r="L723" s="5">
        <f t="shared" si="23"/>
        <v>0</v>
      </c>
    </row>
    <row r="724" spans="1:12">
      <c r="A724" t="s">
        <v>742</v>
      </c>
      <c r="B724" t="s">
        <v>1</v>
      </c>
      <c r="C724" t="s">
        <v>1718</v>
      </c>
      <c r="D724" t="s">
        <v>1702</v>
      </c>
      <c r="E724" t="s">
        <v>1703</v>
      </c>
      <c r="F724" t="s">
        <v>1744</v>
      </c>
      <c r="H724" t="str">
        <f>INDEX('Vensim Variables'!$B:$B,MATCH(EPS!$B724,'Vensim Variables'!$A:$A,0))</f>
        <v>g pollutant</v>
      </c>
      <c r="I724" t="str">
        <f t="shared" si="22"/>
        <v>CO2</v>
      </c>
      <c r="J724">
        <f>INDEX(NoSettings!$C:$C,MATCH(EPS!$A724,NoSettings!$A:$A,0))</f>
        <v>0</v>
      </c>
      <c r="K724" s="109">
        <f>INDEX(GWP!$C$2:$C$13,MATCH(EPS!I724,GWP!$B$2:$B$13,0))</f>
        <v>1</v>
      </c>
      <c r="L724" s="5">
        <f t="shared" si="23"/>
        <v>0</v>
      </c>
    </row>
    <row r="725" spans="1:12">
      <c r="A725" t="s">
        <v>743</v>
      </c>
      <c r="B725" t="s">
        <v>1</v>
      </c>
      <c r="C725" t="s">
        <v>1718</v>
      </c>
      <c r="D725" t="s">
        <v>1702</v>
      </c>
      <c r="E725" t="s">
        <v>1703</v>
      </c>
      <c r="F725" t="s">
        <v>1745</v>
      </c>
      <c r="H725" t="str">
        <f>INDEX('Vensim Variables'!$B:$B,MATCH(EPS!$B725,'Vensim Variables'!$A:$A,0))</f>
        <v>g pollutant</v>
      </c>
      <c r="I725" t="str">
        <f t="shared" si="22"/>
        <v>CO2</v>
      </c>
      <c r="J725">
        <f>INDEX(NoSettings!$C:$C,MATCH(EPS!$A725,NoSettings!$A:$A,0))</f>
        <v>1074730000000</v>
      </c>
      <c r="K725" s="109">
        <f>INDEX(GWP!$C$2:$C$13,MATCH(EPS!I725,GWP!$B$2:$B$13,0))</f>
        <v>1</v>
      </c>
      <c r="L725" s="5">
        <f t="shared" si="23"/>
        <v>1.07473</v>
      </c>
    </row>
    <row r="726" spans="1:12">
      <c r="A726" t="s">
        <v>744</v>
      </c>
      <c r="B726" t="s">
        <v>1</v>
      </c>
      <c r="C726" t="s">
        <v>1718</v>
      </c>
      <c r="D726" t="s">
        <v>1702</v>
      </c>
      <c r="E726" t="s">
        <v>1703</v>
      </c>
      <c r="F726" t="s">
        <v>1746</v>
      </c>
      <c r="H726" t="str">
        <f>INDEX('Vensim Variables'!$B:$B,MATCH(EPS!$B726,'Vensim Variables'!$A:$A,0))</f>
        <v>g pollutant</v>
      </c>
      <c r="I726" t="str">
        <f t="shared" si="22"/>
        <v>CO2</v>
      </c>
      <c r="J726">
        <f>INDEX(NoSettings!$C:$C,MATCH(EPS!$A726,NoSettings!$A:$A,0))</f>
        <v>0</v>
      </c>
      <c r="K726" s="109">
        <f>INDEX(GWP!$C$2:$C$13,MATCH(EPS!I726,GWP!$B$2:$B$13,0))</f>
        <v>1</v>
      </c>
      <c r="L726" s="5">
        <f t="shared" si="23"/>
        <v>0</v>
      </c>
    </row>
    <row r="727" spans="1:12">
      <c r="A727" t="s">
        <v>745</v>
      </c>
      <c r="B727" t="s">
        <v>1</v>
      </c>
      <c r="C727" t="s">
        <v>1718</v>
      </c>
      <c r="D727" t="s">
        <v>1702</v>
      </c>
      <c r="E727" t="s">
        <v>1703</v>
      </c>
      <c r="F727" t="s">
        <v>1747</v>
      </c>
      <c r="H727" t="str">
        <f>INDEX('Vensim Variables'!$B:$B,MATCH(EPS!$B727,'Vensim Variables'!$A:$A,0))</f>
        <v>g pollutant</v>
      </c>
      <c r="I727" t="str">
        <f t="shared" si="22"/>
        <v>CO2</v>
      </c>
      <c r="J727">
        <f>INDEX(NoSettings!$C:$C,MATCH(EPS!$A727,NoSettings!$A:$A,0))</f>
        <v>0</v>
      </c>
      <c r="K727" s="109">
        <f>INDEX(GWP!$C$2:$C$13,MATCH(EPS!I727,GWP!$B$2:$B$13,0))</f>
        <v>1</v>
      </c>
      <c r="L727" s="5">
        <f t="shared" si="23"/>
        <v>0</v>
      </c>
    </row>
    <row r="728" spans="1:12">
      <c r="A728" t="s">
        <v>746</v>
      </c>
      <c r="B728" t="s">
        <v>1</v>
      </c>
      <c r="C728" t="s">
        <v>1718</v>
      </c>
      <c r="D728" t="s">
        <v>1702</v>
      </c>
      <c r="E728" t="s">
        <v>1703</v>
      </c>
      <c r="F728" t="s">
        <v>1748</v>
      </c>
      <c r="H728" t="str">
        <f>INDEX('Vensim Variables'!$B:$B,MATCH(EPS!$B728,'Vensim Variables'!$A:$A,0))</f>
        <v>g pollutant</v>
      </c>
      <c r="I728" t="str">
        <f t="shared" si="22"/>
        <v>CO2</v>
      </c>
      <c r="J728">
        <f>INDEX(NoSettings!$C:$C,MATCH(EPS!$A728,NoSettings!$A:$A,0))</f>
        <v>0</v>
      </c>
      <c r="K728" s="109">
        <f>INDEX(GWP!$C$2:$C$13,MATCH(EPS!I728,GWP!$B$2:$B$13,0))</f>
        <v>1</v>
      </c>
      <c r="L728" s="5">
        <f t="shared" si="23"/>
        <v>0</v>
      </c>
    </row>
    <row r="729" spans="1:12">
      <c r="A729" t="s">
        <v>747</v>
      </c>
      <c r="B729" t="s">
        <v>1</v>
      </c>
      <c r="C729" t="s">
        <v>1718</v>
      </c>
      <c r="D729" t="s">
        <v>1702</v>
      </c>
      <c r="E729" t="s">
        <v>1703</v>
      </c>
      <c r="F729" t="s">
        <v>1749</v>
      </c>
      <c r="H729" t="str">
        <f>INDEX('Vensim Variables'!$B:$B,MATCH(EPS!$B729,'Vensim Variables'!$A:$A,0))</f>
        <v>g pollutant</v>
      </c>
      <c r="I729" t="str">
        <f t="shared" si="22"/>
        <v>CO2</v>
      </c>
      <c r="J729">
        <f>INDEX(NoSettings!$C:$C,MATCH(EPS!$A729,NoSettings!$A:$A,0))</f>
        <v>0</v>
      </c>
      <c r="K729" s="109">
        <f>INDEX(GWP!$C$2:$C$13,MATCH(EPS!I729,GWP!$B$2:$B$13,0))</f>
        <v>1</v>
      </c>
      <c r="L729" s="5">
        <f t="shared" si="23"/>
        <v>0</v>
      </c>
    </row>
    <row r="730" spans="1:12">
      <c r="A730" t="s">
        <v>748</v>
      </c>
      <c r="B730" t="s">
        <v>1</v>
      </c>
      <c r="C730" t="s">
        <v>1718</v>
      </c>
      <c r="D730" t="s">
        <v>1702</v>
      </c>
      <c r="E730" t="s">
        <v>1703</v>
      </c>
      <c r="F730" t="s">
        <v>1750</v>
      </c>
      <c r="H730" t="str">
        <f>INDEX('Vensim Variables'!$B:$B,MATCH(EPS!$B730,'Vensim Variables'!$A:$A,0))</f>
        <v>g pollutant</v>
      </c>
      <c r="I730" t="str">
        <f t="shared" si="22"/>
        <v>CO2</v>
      </c>
      <c r="J730">
        <f>INDEX(NoSettings!$C:$C,MATCH(EPS!$A730,NoSettings!$A:$A,0))</f>
        <v>0</v>
      </c>
      <c r="K730" s="109">
        <f>INDEX(GWP!$C$2:$C$13,MATCH(EPS!I730,GWP!$B$2:$B$13,0))</f>
        <v>1</v>
      </c>
      <c r="L730" s="5">
        <f t="shared" si="23"/>
        <v>0</v>
      </c>
    </row>
    <row r="731" spans="1:12">
      <c r="A731" t="s">
        <v>749</v>
      </c>
      <c r="B731" t="s">
        <v>1</v>
      </c>
      <c r="C731" t="s">
        <v>1718</v>
      </c>
      <c r="D731" t="s">
        <v>1702</v>
      </c>
      <c r="E731" t="s">
        <v>1703</v>
      </c>
      <c r="F731" t="s">
        <v>1751</v>
      </c>
      <c r="H731" t="str">
        <f>INDEX('Vensim Variables'!$B:$B,MATCH(EPS!$B731,'Vensim Variables'!$A:$A,0))</f>
        <v>g pollutant</v>
      </c>
      <c r="I731" t="str">
        <f t="shared" si="22"/>
        <v>CO2</v>
      </c>
      <c r="J731">
        <f>INDEX(NoSettings!$C:$C,MATCH(EPS!$A731,NoSettings!$A:$A,0))</f>
        <v>0</v>
      </c>
      <c r="K731" s="109">
        <f>INDEX(GWP!$C$2:$C$13,MATCH(EPS!I731,GWP!$B$2:$B$13,0))</f>
        <v>1</v>
      </c>
      <c r="L731" s="5">
        <f t="shared" si="23"/>
        <v>0</v>
      </c>
    </row>
    <row r="732" spans="1:12">
      <c r="A732" t="s">
        <v>750</v>
      </c>
      <c r="B732" t="s">
        <v>1</v>
      </c>
      <c r="C732" t="s">
        <v>1718</v>
      </c>
      <c r="D732" t="s">
        <v>1702</v>
      </c>
      <c r="E732" t="s">
        <v>1704</v>
      </c>
      <c r="F732" t="s">
        <v>1742</v>
      </c>
      <c r="H732" t="str">
        <f>INDEX('Vensim Variables'!$B:$B,MATCH(EPS!$B732,'Vensim Variables'!$A:$A,0))</f>
        <v>g pollutant</v>
      </c>
      <c r="I732" t="str">
        <f t="shared" si="22"/>
        <v>CO2</v>
      </c>
      <c r="J732">
        <f>INDEX(NoSettings!$C:$C,MATCH(EPS!$A732,NoSettings!$A:$A,0))</f>
        <v>0</v>
      </c>
      <c r="K732" s="109">
        <f>INDEX(GWP!$C$2:$C$13,MATCH(EPS!I732,GWP!$B$2:$B$13,0))</f>
        <v>1</v>
      </c>
      <c r="L732" s="5">
        <f t="shared" si="23"/>
        <v>0</v>
      </c>
    </row>
    <row r="733" spans="1:12">
      <c r="A733" t="s">
        <v>751</v>
      </c>
      <c r="B733" t="s">
        <v>1</v>
      </c>
      <c r="C733" t="s">
        <v>1718</v>
      </c>
      <c r="D733" t="s">
        <v>1702</v>
      </c>
      <c r="E733" t="s">
        <v>1704</v>
      </c>
      <c r="F733" t="s">
        <v>1743</v>
      </c>
      <c r="H733" t="str">
        <f>INDEX('Vensim Variables'!$B:$B,MATCH(EPS!$B733,'Vensim Variables'!$A:$A,0))</f>
        <v>g pollutant</v>
      </c>
      <c r="I733" t="str">
        <f t="shared" si="22"/>
        <v>CO2</v>
      </c>
      <c r="J733">
        <f>INDEX(NoSettings!$C:$C,MATCH(EPS!$A733,NoSettings!$A:$A,0))</f>
        <v>0</v>
      </c>
      <c r="K733" s="109">
        <f>INDEX(GWP!$C$2:$C$13,MATCH(EPS!I733,GWP!$B$2:$B$13,0))</f>
        <v>1</v>
      </c>
      <c r="L733" s="5">
        <f t="shared" si="23"/>
        <v>0</v>
      </c>
    </row>
    <row r="734" spans="1:12">
      <c r="A734" t="s">
        <v>752</v>
      </c>
      <c r="B734" t="s">
        <v>1</v>
      </c>
      <c r="C734" t="s">
        <v>1718</v>
      </c>
      <c r="D734" t="s">
        <v>1702</v>
      </c>
      <c r="E734" t="s">
        <v>1704</v>
      </c>
      <c r="F734" t="s">
        <v>1744</v>
      </c>
      <c r="H734" t="str">
        <f>INDEX('Vensim Variables'!$B:$B,MATCH(EPS!$B734,'Vensim Variables'!$A:$A,0))</f>
        <v>g pollutant</v>
      </c>
      <c r="I734" t="str">
        <f t="shared" si="22"/>
        <v>CO2</v>
      </c>
      <c r="J734">
        <f>INDEX(NoSettings!$C:$C,MATCH(EPS!$A734,NoSettings!$A:$A,0))</f>
        <v>0</v>
      </c>
      <c r="K734" s="109">
        <f>INDEX(GWP!$C$2:$C$13,MATCH(EPS!I734,GWP!$B$2:$B$13,0))</f>
        <v>1</v>
      </c>
      <c r="L734" s="5">
        <f t="shared" si="23"/>
        <v>0</v>
      </c>
    </row>
    <row r="735" spans="1:12">
      <c r="A735" t="s">
        <v>753</v>
      </c>
      <c r="B735" t="s">
        <v>1</v>
      </c>
      <c r="C735" t="s">
        <v>1718</v>
      </c>
      <c r="D735" t="s">
        <v>1702</v>
      </c>
      <c r="E735" t="s">
        <v>1704</v>
      </c>
      <c r="F735" t="s">
        <v>1745</v>
      </c>
      <c r="H735" t="str">
        <f>INDEX('Vensim Variables'!$B:$B,MATCH(EPS!$B735,'Vensim Variables'!$A:$A,0))</f>
        <v>g pollutant</v>
      </c>
      <c r="I735" t="str">
        <f t="shared" si="22"/>
        <v>CO2</v>
      </c>
      <c r="J735">
        <f>INDEX(NoSettings!$C:$C,MATCH(EPS!$A735,NoSettings!$A:$A,0))</f>
        <v>32054800000000</v>
      </c>
      <c r="K735" s="109">
        <f>INDEX(GWP!$C$2:$C$13,MATCH(EPS!I735,GWP!$B$2:$B$13,0))</f>
        <v>1</v>
      </c>
      <c r="L735" s="5">
        <f t="shared" si="23"/>
        <v>32.0548</v>
      </c>
    </row>
    <row r="736" spans="1:12">
      <c r="A736" t="s">
        <v>754</v>
      </c>
      <c r="B736" t="s">
        <v>1</v>
      </c>
      <c r="C736" t="s">
        <v>1718</v>
      </c>
      <c r="D736" t="s">
        <v>1702</v>
      </c>
      <c r="E736" t="s">
        <v>1704</v>
      </c>
      <c r="F736" t="s">
        <v>1746</v>
      </c>
      <c r="H736" t="str">
        <f>INDEX('Vensim Variables'!$B:$B,MATCH(EPS!$B736,'Vensim Variables'!$A:$A,0))</f>
        <v>g pollutant</v>
      </c>
      <c r="I736" t="str">
        <f t="shared" si="22"/>
        <v>CO2</v>
      </c>
      <c r="J736">
        <f>INDEX(NoSettings!$C:$C,MATCH(EPS!$A736,NoSettings!$A:$A,0))</f>
        <v>0</v>
      </c>
      <c r="K736" s="109">
        <f>INDEX(GWP!$C$2:$C$13,MATCH(EPS!I736,GWP!$B$2:$B$13,0))</f>
        <v>1</v>
      </c>
      <c r="L736" s="5">
        <f t="shared" si="23"/>
        <v>0</v>
      </c>
    </row>
    <row r="737" spans="1:12">
      <c r="A737" t="s">
        <v>755</v>
      </c>
      <c r="B737" t="s">
        <v>1</v>
      </c>
      <c r="C737" t="s">
        <v>1718</v>
      </c>
      <c r="D737" t="s">
        <v>1702</v>
      </c>
      <c r="E737" t="s">
        <v>1704</v>
      </c>
      <c r="F737" t="s">
        <v>1747</v>
      </c>
      <c r="H737" t="str">
        <f>INDEX('Vensim Variables'!$B:$B,MATCH(EPS!$B737,'Vensim Variables'!$A:$A,0))</f>
        <v>g pollutant</v>
      </c>
      <c r="I737" t="str">
        <f t="shared" si="22"/>
        <v>CO2</v>
      </c>
      <c r="J737">
        <f>INDEX(NoSettings!$C:$C,MATCH(EPS!$A737,NoSettings!$A:$A,0))</f>
        <v>0</v>
      </c>
      <c r="K737" s="109">
        <f>INDEX(GWP!$C$2:$C$13,MATCH(EPS!I737,GWP!$B$2:$B$13,0))</f>
        <v>1</v>
      </c>
      <c r="L737" s="5">
        <f t="shared" si="23"/>
        <v>0</v>
      </c>
    </row>
    <row r="738" spans="1:12">
      <c r="A738" t="s">
        <v>756</v>
      </c>
      <c r="B738" t="s">
        <v>1</v>
      </c>
      <c r="C738" t="s">
        <v>1718</v>
      </c>
      <c r="D738" t="s">
        <v>1702</v>
      </c>
      <c r="E738" t="s">
        <v>1704</v>
      </c>
      <c r="F738" t="s">
        <v>1748</v>
      </c>
      <c r="H738" t="str">
        <f>INDEX('Vensim Variables'!$B:$B,MATCH(EPS!$B738,'Vensim Variables'!$A:$A,0))</f>
        <v>g pollutant</v>
      </c>
      <c r="I738" t="str">
        <f t="shared" si="22"/>
        <v>CO2</v>
      </c>
      <c r="J738">
        <f>INDEX(NoSettings!$C:$C,MATCH(EPS!$A738,NoSettings!$A:$A,0))</f>
        <v>0</v>
      </c>
      <c r="K738" s="109">
        <f>INDEX(GWP!$C$2:$C$13,MATCH(EPS!I738,GWP!$B$2:$B$13,0))</f>
        <v>1</v>
      </c>
      <c r="L738" s="5">
        <f t="shared" si="23"/>
        <v>0</v>
      </c>
    </row>
    <row r="739" spans="1:12">
      <c r="A739" t="s">
        <v>757</v>
      </c>
      <c r="B739" t="s">
        <v>1</v>
      </c>
      <c r="C739" t="s">
        <v>1718</v>
      </c>
      <c r="D739" t="s">
        <v>1702</v>
      </c>
      <c r="E739" t="s">
        <v>1704</v>
      </c>
      <c r="F739" t="s">
        <v>1749</v>
      </c>
      <c r="H739" t="str">
        <f>INDEX('Vensim Variables'!$B:$B,MATCH(EPS!$B739,'Vensim Variables'!$A:$A,0))</f>
        <v>g pollutant</v>
      </c>
      <c r="I739" t="str">
        <f t="shared" si="22"/>
        <v>CO2</v>
      </c>
      <c r="J739">
        <f>INDEX(NoSettings!$C:$C,MATCH(EPS!$A739,NoSettings!$A:$A,0))</f>
        <v>0</v>
      </c>
      <c r="K739" s="109">
        <f>INDEX(GWP!$C$2:$C$13,MATCH(EPS!I739,GWP!$B$2:$B$13,0))</f>
        <v>1</v>
      </c>
      <c r="L739" s="5">
        <f t="shared" si="23"/>
        <v>0</v>
      </c>
    </row>
    <row r="740" spans="1:12">
      <c r="A740" t="s">
        <v>758</v>
      </c>
      <c r="B740" t="s">
        <v>1</v>
      </c>
      <c r="C740" t="s">
        <v>1718</v>
      </c>
      <c r="D740" t="s">
        <v>1702</v>
      </c>
      <c r="E740" t="s">
        <v>1704</v>
      </c>
      <c r="F740" t="s">
        <v>1750</v>
      </c>
      <c r="H740" t="str">
        <f>INDEX('Vensim Variables'!$B:$B,MATCH(EPS!$B740,'Vensim Variables'!$A:$A,0))</f>
        <v>g pollutant</v>
      </c>
      <c r="I740" t="str">
        <f t="shared" si="22"/>
        <v>CO2</v>
      </c>
      <c r="J740">
        <f>INDEX(NoSettings!$C:$C,MATCH(EPS!$A740,NoSettings!$A:$A,0))</f>
        <v>0</v>
      </c>
      <c r="K740" s="109">
        <f>INDEX(GWP!$C$2:$C$13,MATCH(EPS!I740,GWP!$B$2:$B$13,0))</f>
        <v>1</v>
      </c>
      <c r="L740" s="5">
        <f t="shared" si="23"/>
        <v>0</v>
      </c>
    </row>
    <row r="741" spans="1:12">
      <c r="A741" t="s">
        <v>759</v>
      </c>
      <c r="B741" t="s">
        <v>1</v>
      </c>
      <c r="C741" t="s">
        <v>1718</v>
      </c>
      <c r="D741" t="s">
        <v>1702</v>
      </c>
      <c r="E741" t="s">
        <v>1704</v>
      </c>
      <c r="F741" t="s">
        <v>1751</v>
      </c>
      <c r="H741" t="str">
        <f>INDEX('Vensim Variables'!$B:$B,MATCH(EPS!$B741,'Vensim Variables'!$A:$A,0))</f>
        <v>g pollutant</v>
      </c>
      <c r="I741" t="str">
        <f t="shared" si="22"/>
        <v>CO2</v>
      </c>
      <c r="J741">
        <f>INDEX(NoSettings!$C:$C,MATCH(EPS!$A741,NoSettings!$A:$A,0))</f>
        <v>0</v>
      </c>
      <c r="K741" s="109">
        <f>INDEX(GWP!$C$2:$C$13,MATCH(EPS!I741,GWP!$B$2:$B$13,0))</f>
        <v>1</v>
      </c>
      <c r="L741" s="5">
        <f t="shared" si="23"/>
        <v>0</v>
      </c>
    </row>
    <row r="742" spans="1:12">
      <c r="A742" t="s">
        <v>760</v>
      </c>
      <c r="B742" t="s">
        <v>1</v>
      </c>
      <c r="C742" t="s">
        <v>1718</v>
      </c>
      <c r="D742" t="s">
        <v>1705</v>
      </c>
      <c r="E742" t="s">
        <v>1703</v>
      </c>
      <c r="F742" t="s">
        <v>1742</v>
      </c>
      <c r="H742" t="str">
        <f>INDEX('Vensim Variables'!$B:$B,MATCH(EPS!$B742,'Vensim Variables'!$A:$A,0))</f>
        <v>g pollutant</v>
      </c>
      <c r="I742" t="str">
        <f t="shared" si="22"/>
        <v>VOC</v>
      </c>
      <c r="J742">
        <f>INDEX(NoSettings!$C:$C,MATCH(EPS!$A742,NoSettings!$A:$A,0))</f>
        <v>0</v>
      </c>
      <c r="K742" s="109">
        <f>INDEX(GWP!$C$2:$C$13,MATCH(EPS!I742,GWP!$B$2:$B$13,0))</f>
        <v>5</v>
      </c>
      <c r="L742" s="5">
        <f t="shared" si="23"/>
        <v>0</v>
      </c>
    </row>
    <row r="743" spans="1:12">
      <c r="A743" t="s">
        <v>761</v>
      </c>
      <c r="B743" t="s">
        <v>1</v>
      </c>
      <c r="C743" t="s">
        <v>1718</v>
      </c>
      <c r="D743" t="s">
        <v>1705</v>
      </c>
      <c r="E743" t="s">
        <v>1703</v>
      </c>
      <c r="F743" t="s">
        <v>1743</v>
      </c>
      <c r="H743" t="str">
        <f>INDEX('Vensim Variables'!$B:$B,MATCH(EPS!$B743,'Vensim Variables'!$A:$A,0))</f>
        <v>g pollutant</v>
      </c>
      <c r="I743" t="str">
        <f t="shared" si="22"/>
        <v>VOC</v>
      </c>
      <c r="J743">
        <f>INDEX(NoSettings!$C:$C,MATCH(EPS!$A743,NoSettings!$A:$A,0))</f>
        <v>0</v>
      </c>
      <c r="K743" s="109">
        <f>INDEX(GWP!$C$2:$C$13,MATCH(EPS!I743,GWP!$B$2:$B$13,0))</f>
        <v>5</v>
      </c>
      <c r="L743" s="5">
        <f t="shared" si="23"/>
        <v>0</v>
      </c>
    </row>
    <row r="744" spans="1:12">
      <c r="A744" t="s">
        <v>762</v>
      </c>
      <c r="B744" t="s">
        <v>1</v>
      </c>
      <c r="C744" t="s">
        <v>1718</v>
      </c>
      <c r="D744" t="s">
        <v>1705</v>
      </c>
      <c r="E744" t="s">
        <v>1703</v>
      </c>
      <c r="F744" t="s">
        <v>1744</v>
      </c>
      <c r="H744" t="str">
        <f>INDEX('Vensim Variables'!$B:$B,MATCH(EPS!$B744,'Vensim Variables'!$A:$A,0))</f>
        <v>g pollutant</v>
      </c>
      <c r="I744" t="str">
        <f t="shared" si="22"/>
        <v>VOC</v>
      </c>
      <c r="J744">
        <f>INDEX(NoSettings!$C:$C,MATCH(EPS!$A744,NoSettings!$A:$A,0))</f>
        <v>0</v>
      </c>
      <c r="K744" s="109">
        <f>INDEX(GWP!$C$2:$C$13,MATCH(EPS!I744,GWP!$B$2:$B$13,0))</f>
        <v>5</v>
      </c>
      <c r="L744" s="5">
        <f t="shared" si="23"/>
        <v>0</v>
      </c>
    </row>
    <row r="745" spans="1:12">
      <c r="A745" t="s">
        <v>763</v>
      </c>
      <c r="B745" t="s">
        <v>1</v>
      </c>
      <c r="C745" t="s">
        <v>1718</v>
      </c>
      <c r="D745" t="s">
        <v>1705</v>
      </c>
      <c r="E745" t="s">
        <v>1703</v>
      </c>
      <c r="F745" t="s">
        <v>1745</v>
      </c>
      <c r="H745" t="str">
        <f>INDEX('Vensim Variables'!$B:$B,MATCH(EPS!$B745,'Vensim Variables'!$A:$A,0))</f>
        <v>g pollutant</v>
      </c>
      <c r="I745" t="str">
        <f t="shared" si="22"/>
        <v>VOC</v>
      </c>
      <c r="J745">
        <f>INDEX(NoSettings!$C:$C,MATCH(EPS!$A745,NoSettings!$A:$A,0))</f>
        <v>686044000</v>
      </c>
      <c r="K745" s="109">
        <f>INDEX(GWP!$C$2:$C$13,MATCH(EPS!I745,GWP!$B$2:$B$13,0))</f>
        <v>5</v>
      </c>
      <c r="L745" s="5">
        <f t="shared" si="23"/>
        <v>3.4302199999999999E-3</v>
      </c>
    </row>
    <row r="746" spans="1:12">
      <c r="A746" t="s">
        <v>764</v>
      </c>
      <c r="B746" t="s">
        <v>1</v>
      </c>
      <c r="C746" t="s">
        <v>1718</v>
      </c>
      <c r="D746" t="s">
        <v>1705</v>
      </c>
      <c r="E746" t="s">
        <v>1703</v>
      </c>
      <c r="F746" t="s">
        <v>1746</v>
      </c>
      <c r="H746" t="str">
        <f>INDEX('Vensim Variables'!$B:$B,MATCH(EPS!$B746,'Vensim Variables'!$A:$A,0))</f>
        <v>g pollutant</v>
      </c>
      <c r="I746" t="str">
        <f t="shared" si="22"/>
        <v>VOC</v>
      </c>
      <c r="J746">
        <f>INDEX(NoSettings!$C:$C,MATCH(EPS!$A746,NoSettings!$A:$A,0))</f>
        <v>0</v>
      </c>
      <c r="K746" s="109">
        <f>INDEX(GWP!$C$2:$C$13,MATCH(EPS!I746,GWP!$B$2:$B$13,0))</f>
        <v>5</v>
      </c>
      <c r="L746" s="5">
        <f t="shared" si="23"/>
        <v>0</v>
      </c>
    </row>
    <row r="747" spans="1:12">
      <c r="A747" t="s">
        <v>765</v>
      </c>
      <c r="B747" t="s">
        <v>1</v>
      </c>
      <c r="C747" t="s">
        <v>1718</v>
      </c>
      <c r="D747" t="s">
        <v>1705</v>
      </c>
      <c r="E747" t="s">
        <v>1703</v>
      </c>
      <c r="F747" t="s">
        <v>1747</v>
      </c>
      <c r="H747" t="str">
        <f>INDEX('Vensim Variables'!$B:$B,MATCH(EPS!$B747,'Vensim Variables'!$A:$A,0))</f>
        <v>g pollutant</v>
      </c>
      <c r="I747" t="str">
        <f t="shared" si="22"/>
        <v>VOC</v>
      </c>
      <c r="J747">
        <f>INDEX(NoSettings!$C:$C,MATCH(EPS!$A747,NoSettings!$A:$A,0))</f>
        <v>0</v>
      </c>
      <c r="K747" s="109">
        <f>INDEX(GWP!$C$2:$C$13,MATCH(EPS!I747,GWP!$B$2:$B$13,0))</f>
        <v>5</v>
      </c>
      <c r="L747" s="5">
        <f t="shared" si="23"/>
        <v>0</v>
      </c>
    </row>
    <row r="748" spans="1:12">
      <c r="A748" t="s">
        <v>766</v>
      </c>
      <c r="B748" t="s">
        <v>1</v>
      </c>
      <c r="C748" t="s">
        <v>1718</v>
      </c>
      <c r="D748" t="s">
        <v>1705</v>
      </c>
      <c r="E748" t="s">
        <v>1703</v>
      </c>
      <c r="F748" t="s">
        <v>1748</v>
      </c>
      <c r="H748" t="str">
        <f>INDEX('Vensim Variables'!$B:$B,MATCH(EPS!$B748,'Vensim Variables'!$A:$A,0))</f>
        <v>g pollutant</v>
      </c>
      <c r="I748" t="str">
        <f t="shared" si="22"/>
        <v>VOC</v>
      </c>
      <c r="J748">
        <f>INDEX(NoSettings!$C:$C,MATCH(EPS!$A748,NoSettings!$A:$A,0))</f>
        <v>0</v>
      </c>
      <c r="K748" s="109">
        <f>INDEX(GWP!$C$2:$C$13,MATCH(EPS!I748,GWP!$B$2:$B$13,0))</f>
        <v>5</v>
      </c>
      <c r="L748" s="5">
        <f t="shared" si="23"/>
        <v>0</v>
      </c>
    </row>
    <row r="749" spans="1:12">
      <c r="A749" t="s">
        <v>767</v>
      </c>
      <c r="B749" t="s">
        <v>1</v>
      </c>
      <c r="C749" t="s">
        <v>1718</v>
      </c>
      <c r="D749" t="s">
        <v>1705</v>
      </c>
      <c r="E749" t="s">
        <v>1703</v>
      </c>
      <c r="F749" t="s">
        <v>1749</v>
      </c>
      <c r="H749" t="str">
        <f>INDEX('Vensim Variables'!$B:$B,MATCH(EPS!$B749,'Vensim Variables'!$A:$A,0))</f>
        <v>g pollutant</v>
      </c>
      <c r="I749" t="str">
        <f t="shared" si="22"/>
        <v>VOC</v>
      </c>
      <c r="J749">
        <f>INDEX(NoSettings!$C:$C,MATCH(EPS!$A749,NoSettings!$A:$A,0))</f>
        <v>0</v>
      </c>
      <c r="K749" s="109">
        <f>INDEX(GWP!$C$2:$C$13,MATCH(EPS!I749,GWP!$B$2:$B$13,0))</f>
        <v>5</v>
      </c>
      <c r="L749" s="5">
        <f t="shared" si="23"/>
        <v>0</v>
      </c>
    </row>
    <row r="750" spans="1:12">
      <c r="A750" t="s">
        <v>768</v>
      </c>
      <c r="B750" t="s">
        <v>1</v>
      </c>
      <c r="C750" t="s">
        <v>1718</v>
      </c>
      <c r="D750" t="s">
        <v>1705</v>
      </c>
      <c r="E750" t="s">
        <v>1703</v>
      </c>
      <c r="F750" t="s">
        <v>1750</v>
      </c>
      <c r="H750" t="str">
        <f>INDEX('Vensim Variables'!$B:$B,MATCH(EPS!$B750,'Vensim Variables'!$A:$A,0))</f>
        <v>g pollutant</v>
      </c>
      <c r="I750" t="str">
        <f t="shared" si="22"/>
        <v>VOC</v>
      </c>
      <c r="J750">
        <f>INDEX(NoSettings!$C:$C,MATCH(EPS!$A750,NoSettings!$A:$A,0))</f>
        <v>0</v>
      </c>
      <c r="K750" s="109">
        <f>INDEX(GWP!$C$2:$C$13,MATCH(EPS!I750,GWP!$B$2:$B$13,0))</f>
        <v>5</v>
      </c>
      <c r="L750" s="5">
        <f t="shared" si="23"/>
        <v>0</v>
      </c>
    </row>
    <row r="751" spans="1:12">
      <c r="A751" t="s">
        <v>769</v>
      </c>
      <c r="B751" t="s">
        <v>1</v>
      </c>
      <c r="C751" t="s">
        <v>1718</v>
      </c>
      <c r="D751" t="s">
        <v>1705</v>
      </c>
      <c r="E751" t="s">
        <v>1703</v>
      </c>
      <c r="F751" t="s">
        <v>1751</v>
      </c>
      <c r="H751" t="str">
        <f>INDEX('Vensim Variables'!$B:$B,MATCH(EPS!$B751,'Vensim Variables'!$A:$A,0))</f>
        <v>g pollutant</v>
      </c>
      <c r="I751" t="str">
        <f t="shared" si="22"/>
        <v>VOC</v>
      </c>
      <c r="J751">
        <f>INDEX(NoSettings!$C:$C,MATCH(EPS!$A751,NoSettings!$A:$A,0))</f>
        <v>0</v>
      </c>
      <c r="K751" s="109">
        <f>INDEX(GWP!$C$2:$C$13,MATCH(EPS!I751,GWP!$B$2:$B$13,0))</f>
        <v>5</v>
      </c>
      <c r="L751" s="5">
        <f t="shared" si="23"/>
        <v>0</v>
      </c>
    </row>
    <row r="752" spans="1:12">
      <c r="A752" t="s">
        <v>770</v>
      </c>
      <c r="B752" t="s">
        <v>1</v>
      </c>
      <c r="C752" t="s">
        <v>1718</v>
      </c>
      <c r="D752" t="s">
        <v>1705</v>
      </c>
      <c r="E752" t="s">
        <v>1704</v>
      </c>
      <c r="F752" t="s">
        <v>1742</v>
      </c>
      <c r="H752" t="str">
        <f>INDEX('Vensim Variables'!$B:$B,MATCH(EPS!$B752,'Vensim Variables'!$A:$A,0))</f>
        <v>g pollutant</v>
      </c>
      <c r="I752" t="str">
        <f t="shared" si="22"/>
        <v>VOC</v>
      </c>
      <c r="J752">
        <f>INDEX(NoSettings!$C:$C,MATCH(EPS!$A752,NoSettings!$A:$A,0))</f>
        <v>0</v>
      </c>
      <c r="K752" s="109">
        <f>INDEX(GWP!$C$2:$C$13,MATCH(EPS!I752,GWP!$B$2:$B$13,0))</f>
        <v>5</v>
      </c>
      <c r="L752" s="5">
        <f t="shared" si="23"/>
        <v>0</v>
      </c>
    </row>
    <row r="753" spans="1:12">
      <c r="A753" t="s">
        <v>771</v>
      </c>
      <c r="B753" t="s">
        <v>1</v>
      </c>
      <c r="C753" t="s">
        <v>1718</v>
      </c>
      <c r="D753" t="s">
        <v>1705</v>
      </c>
      <c r="E753" t="s">
        <v>1704</v>
      </c>
      <c r="F753" t="s">
        <v>1743</v>
      </c>
      <c r="H753" t="str">
        <f>INDEX('Vensim Variables'!$B:$B,MATCH(EPS!$B753,'Vensim Variables'!$A:$A,0))</f>
        <v>g pollutant</v>
      </c>
      <c r="I753" t="str">
        <f t="shared" si="22"/>
        <v>VOC</v>
      </c>
      <c r="J753">
        <f>INDEX(NoSettings!$C:$C,MATCH(EPS!$A753,NoSettings!$A:$A,0))</f>
        <v>0</v>
      </c>
      <c r="K753" s="109">
        <f>INDEX(GWP!$C$2:$C$13,MATCH(EPS!I753,GWP!$B$2:$B$13,0))</f>
        <v>5</v>
      </c>
      <c r="L753" s="5">
        <f t="shared" si="23"/>
        <v>0</v>
      </c>
    </row>
    <row r="754" spans="1:12">
      <c r="A754" t="s">
        <v>772</v>
      </c>
      <c r="B754" t="s">
        <v>1</v>
      </c>
      <c r="C754" t="s">
        <v>1718</v>
      </c>
      <c r="D754" t="s">
        <v>1705</v>
      </c>
      <c r="E754" t="s">
        <v>1704</v>
      </c>
      <c r="F754" t="s">
        <v>1744</v>
      </c>
      <c r="H754" t="str">
        <f>INDEX('Vensim Variables'!$B:$B,MATCH(EPS!$B754,'Vensim Variables'!$A:$A,0))</f>
        <v>g pollutant</v>
      </c>
      <c r="I754" t="str">
        <f t="shared" si="22"/>
        <v>VOC</v>
      </c>
      <c r="J754">
        <f>INDEX(NoSettings!$C:$C,MATCH(EPS!$A754,NoSettings!$A:$A,0))</f>
        <v>0</v>
      </c>
      <c r="K754" s="109">
        <f>INDEX(GWP!$C$2:$C$13,MATCH(EPS!I754,GWP!$B$2:$B$13,0))</f>
        <v>5</v>
      </c>
      <c r="L754" s="5">
        <f t="shared" si="23"/>
        <v>0</v>
      </c>
    </row>
    <row r="755" spans="1:12">
      <c r="A755" t="s">
        <v>773</v>
      </c>
      <c r="B755" t="s">
        <v>1</v>
      </c>
      <c r="C755" t="s">
        <v>1718</v>
      </c>
      <c r="D755" t="s">
        <v>1705</v>
      </c>
      <c r="E755" t="s">
        <v>1704</v>
      </c>
      <c r="F755" t="s">
        <v>1745</v>
      </c>
      <c r="H755" t="str">
        <f>INDEX('Vensim Variables'!$B:$B,MATCH(EPS!$B755,'Vensim Variables'!$A:$A,0))</f>
        <v>g pollutant</v>
      </c>
      <c r="I755" t="str">
        <f t="shared" si="22"/>
        <v>VOC</v>
      </c>
      <c r="J755">
        <f>INDEX(NoSettings!$C:$C,MATCH(EPS!$A755,NoSettings!$A:$A,0))</f>
        <v>20461800000</v>
      </c>
      <c r="K755" s="109">
        <f>INDEX(GWP!$C$2:$C$13,MATCH(EPS!I755,GWP!$B$2:$B$13,0))</f>
        <v>5</v>
      </c>
      <c r="L755" s="5">
        <f t="shared" si="23"/>
        <v>0.102309</v>
      </c>
    </row>
    <row r="756" spans="1:12">
      <c r="A756" t="s">
        <v>774</v>
      </c>
      <c r="B756" t="s">
        <v>1</v>
      </c>
      <c r="C756" t="s">
        <v>1718</v>
      </c>
      <c r="D756" t="s">
        <v>1705</v>
      </c>
      <c r="E756" t="s">
        <v>1704</v>
      </c>
      <c r="F756" t="s">
        <v>1746</v>
      </c>
      <c r="H756" t="str">
        <f>INDEX('Vensim Variables'!$B:$B,MATCH(EPS!$B756,'Vensim Variables'!$A:$A,0))</f>
        <v>g pollutant</v>
      </c>
      <c r="I756" t="str">
        <f t="shared" si="22"/>
        <v>VOC</v>
      </c>
      <c r="J756">
        <f>INDEX(NoSettings!$C:$C,MATCH(EPS!$A756,NoSettings!$A:$A,0))</f>
        <v>0</v>
      </c>
      <c r="K756" s="109">
        <f>INDEX(GWP!$C$2:$C$13,MATCH(EPS!I756,GWP!$B$2:$B$13,0))</f>
        <v>5</v>
      </c>
      <c r="L756" s="5">
        <f t="shared" si="23"/>
        <v>0</v>
      </c>
    </row>
    <row r="757" spans="1:12">
      <c r="A757" t="s">
        <v>775</v>
      </c>
      <c r="B757" t="s">
        <v>1</v>
      </c>
      <c r="C757" t="s">
        <v>1718</v>
      </c>
      <c r="D757" t="s">
        <v>1705</v>
      </c>
      <c r="E757" t="s">
        <v>1704</v>
      </c>
      <c r="F757" t="s">
        <v>1747</v>
      </c>
      <c r="H757" t="str">
        <f>INDEX('Vensim Variables'!$B:$B,MATCH(EPS!$B757,'Vensim Variables'!$A:$A,0))</f>
        <v>g pollutant</v>
      </c>
      <c r="I757" t="str">
        <f t="shared" si="22"/>
        <v>VOC</v>
      </c>
      <c r="J757">
        <f>INDEX(NoSettings!$C:$C,MATCH(EPS!$A757,NoSettings!$A:$A,0))</f>
        <v>0</v>
      </c>
      <c r="K757" s="109">
        <f>INDEX(GWP!$C$2:$C$13,MATCH(EPS!I757,GWP!$B$2:$B$13,0))</f>
        <v>5</v>
      </c>
      <c r="L757" s="5">
        <f t="shared" si="23"/>
        <v>0</v>
      </c>
    </row>
    <row r="758" spans="1:12">
      <c r="A758" t="s">
        <v>776</v>
      </c>
      <c r="B758" t="s">
        <v>1</v>
      </c>
      <c r="C758" t="s">
        <v>1718</v>
      </c>
      <c r="D758" t="s">
        <v>1705</v>
      </c>
      <c r="E758" t="s">
        <v>1704</v>
      </c>
      <c r="F758" t="s">
        <v>1748</v>
      </c>
      <c r="H758" t="str">
        <f>INDEX('Vensim Variables'!$B:$B,MATCH(EPS!$B758,'Vensim Variables'!$A:$A,0))</f>
        <v>g pollutant</v>
      </c>
      <c r="I758" t="str">
        <f t="shared" si="22"/>
        <v>VOC</v>
      </c>
      <c r="J758">
        <f>INDEX(NoSettings!$C:$C,MATCH(EPS!$A758,NoSettings!$A:$A,0))</f>
        <v>0</v>
      </c>
      <c r="K758" s="109">
        <f>INDEX(GWP!$C$2:$C$13,MATCH(EPS!I758,GWP!$B$2:$B$13,0))</f>
        <v>5</v>
      </c>
      <c r="L758" s="5">
        <f t="shared" si="23"/>
        <v>0</v>
      </c>
    </row>
    <row r="759" spans="1:12">
      <c r="A759" t="s">
        <v>777</v>
      </c>
      <c r="B759" t="s">
        <v>1</v>
      </c>
      <c r="C759" t="s">
        <v>1718</v>
      </c>
      <c r="D759" t="s">
        <v>1705</v>
      </c>
      <c r="E759" t="s">
        <v>1704</v>
      </c>
      <c r="F759" t="s">
        <v>1749</v>
      </c>
      <c r="H759" t="str">
        <f>INDEX('Vensim Variables'!$B:$B,MATCH(EPS!$B759,'Vensim Variables'!$A:$A,0))</f>
        <v>g pollutant</v>
      </c>
      <c r="I759" t="str">
        <f t="shared" si="22"/>
        <v>VOC</v>
      </c>
      <c r="J759">
        <f>INDEX(NoSettings!$C:$C,MATCH(EPS!$A759,NoSettings!$A:$A,0))</f>
        <v>0</v>
      </c>
      <c r="K759" s="109">
        <f>INDEX(GWP!$C$2:$C$13,MATCH(EPS!I759,GWP!$B$2:$B$13,0))</f>
        <v>5</v>
      </c>
      <c r="L759" s="5">
        <f t="shared" si="23"/>
        <v>0</v>
      </c>
    </row>
    <row r="760" spans="1:12">
      <c r="A760" t="s">
        <v>778</v>
      </c>
      <c r="B760" t="s">
        <v>1</v>
      </c>
      <c r="C760" t="s">
        <v>1718</v>
      </c>
      <c r="D760" t="s">
        <v>1705</v>
      </c>
      <c r="E760" t="s">
        <v>1704</v>
      </c>
      <c r="F760" t="s">
        <v>1750</v>
      </c>
      <c r="H760" t="str">
        <f>INDEX('Vensim Variables'!$B:$B,MATCH(EPS!$B760,'Vensim Variables'!$A:$A,0))</f>
        <v>g pollutant</v>
      </c>
      <c r="I760" t="str">
        <f t="shared" si="22"/>
        <v>VOC</v>
      </c>
      <c r="J760">
        <f>INDEX(NoSettings!$C:$C,MATCH(EPS!$A760,NoSettings!$A:$A,0))</f>
        <v>0</v>
      </c>
      <c r="K760" s="109">
        <f>INDEX(GWP!$C$2:$C$13,MATCH(EPS!I760,GWP!$B$2:$B$13,0))</f>
        <v>5</v>
      </c>
      <c r="L760" s="5">
        <f t="shared" si="23"/>
        <v>0</v>
      </c>
    </row>
    <row r="761" spans="1:12">
      <c r="A761" t="s">
        <v>779</v>
      </c>
      <c r="B761" t="s">
        <v>1</v>
      </c>
      <c r="C761" t="s">
        <v>1718</v>
      </c>
      <c r="D761" t="s">
        <v>1705</v>
      </c>
      <c r="E761" t="s">
        <v>1704</v>
      </c>
      <c r="F761" t="s">
        <v>1751</v>
      </c>
      <c r="H761" t="str">
        <f>INDEX('Vensim Variables'!$B:$B,MATCH(EPS!$B761,'Vensim Variables'!$A:$A,0))</f>
        <v>g pollutant</v>
      </c>
      <c r="I761" t="str">
        <f t="shared" si="22"/>
        <v>VOC</v>
      </c>
      <c r="J761">
        <f>INDEX(NoSettings!$C:$C,MATCH(EPS!$A761,NoSettings!$A:$A,0))</f>
        <v>0</v>
      </c>
      <c r="K761" s="109">
        <f>INDEX(GWP!$C$2:$C$13,MATCH(EPS!I761,GWP!$B$2:$B$13,0))</f>
        <v>5</v>
      </c>
      <c r="L761" s="5">
        <f t="shared" si="23"/>
        <v>0</v>
      </c>
    </row>
    <row r="762" spans="1:12">
      <c r="A762" t="s">
        <v>780</v>
      </c>
      <c r="B762" t="s">
        <v>1</v>
      </c>
      <c r="C762" t="s">
        <v>1718</v>
      </c>
      <c r="D762" t="s">
        <v>1706</v>
      </c>
      <c r="E762" t="s">
        <v>1703</v>
      </c>
      <c r="F762" t="s">
        <v>1742</v>
      </c>
      <c r="H762" t="str">
        <f>INDEX('Vensim Variables'!$B:$B,MATCH(EPS!$B762,'Vensim Variables'!$A:$A,0))</f>
        <v>g pollutant</v>
      </c>
      <c r="I762" t="str">
        <f t="shared" si="22"/>
        <v>CO</v>
      </c>
      <c r="J762">
        <f>INDEX(NoSettings!$C:$C,MATCH(EPS!$A762,NoSettings!$A:$A,0))</f>
        <v>0</v>
      </c>
      <c r="K762" s="109">
        <f>INDEX(GWP!$C$2:$C$13,MATCH(EPS!I762,GWP!$B$2:$B$13,0))</f>
        <v>1.8</v>
      </c>
      <c r="L762" s="5">
        <f t="shared" si="23"/>
        <v>0</v>
      </c>
    </row>
    <row r="763" spans="1:12">
      <c r="A763" t="s">
        <v>781</v>
      </c>
      <c r="B763" t="s">
        <v>1</v>
      </c>
      <c r="C763" t="s">
        <v>1718</v>
      </c>
      <c r="D763" t="s">
        <v>1706</v>
      </c>
      <c r="E763" t="s">
        <v>1703</v>
      </c>
      <c r="F763" t="s">
        <v>1743</v>
      </c>
      <c r="H763" t="str">
        <f>INDEX('Vensim Variables'!$B:$B,MATCH(EPS!$B763,'Vensim Variables'!$A:$A,0))</f>
        <v>g pollutant</v>
      </c>
      <c r="I763" t="str">
        <f t="shared" si="22"/>
        <v>CO</v>
      </c>
      <c r="J763">
        <f>INDEX(NoSettings!$C:$C,MATCH(EPS!$A763,NoSettings!$A:$A,0))</f>
        <v>0</v>
      </c>
      <c r="K763" s="109">
        <f>INDEX(GWP!$C$2:$C$13,MATCH(EPS!I763,GWP!$B$2:$B$13,0))</f>
        <v>1.8</v>
      </c>
      <c r="L763" s="5">
        <f t="shared" si="23"/>
        <v>0</v>
      </c>
    </row>
    <row r="764" spans="1:12">
      <c r="A764" t="s">
        <v>782</v>
      </c>
      <c r="B764" t="s">
        <v>1</v>
      </c>
      <c r="C764" t="s">
        <v>1718</v>
      </c>
      <c r="D764" t="s">
        <v>1706</v>
      </c>
      <c r="E764" t="s">
        <v>1703</v>
      </c>
      <c r="F764" t="s">
        <v>1744</v>
      </c>
      <c r="H764" t="str">
        <f>INDEX('Vensim Variables'!$B:$B,MATCH(EPS!$B764,'Vensim Variables'!$A:$A,0))</f>
        <v>g pollutant</v>
      </c>
      <c r="I764" t="str">
        <f t="shared" si="22"/>
        <v>CO</v>
      </c>
      <c r="J764">
        <f>INDEX(NoSettings!$C:$C,MATCH(EPS!$A764,NoSettings!$A:$A,0))</f>
        <v>0</v>
      </c>
      <c r="K764" s="109">
        <f>INDEX(GWP!$C$2:$C$13,MATCH(EPS!I764,GWP!$B$2:$B$13,0))</f>
        <v>1.8</v>
      </c>
      <c r="L764" s="5">
        <f t="shared" si="23"/>
        <v>0</v>
      </c>
    </row>
    <row r="765" spans="1:12">
      <c r="A765" t="s">
        <v>783</v>
      </c>
      <c r="B765" t="s">
        <v>1</v>
      </c>
      <c r="C765" t="s">
        <v>1718</v>
      </c>
      <c r="D765" t="s">
        <v>1706</v>
      </c>
      <c r="E765" t="s">
        <v>1703</v>
      </c>
      <c r="F765" t="s">
        <v>1745</v>
      </c>
      <c r="H765" t="str">
        <f>INDEX('Vensim Variables'!$B:$B,MATCH(EPS!$B765,'Vensim Variables'!$A:$A,0))</f>
        <v>g pollutant</v>
      </c>
      <c r="I765" t="str">
        <f t="shared" si="22"/>
        <v>CO</v>
      </c>
      <c r="J765">
        <f>INDEX(NoSettings!$C:$C,MATCH(EPS!$A765,NoSettings!$A:$A,0))</f>
        <v>2804270000</v>
      </c>
      <c r="K765" s="109">
        <f>INDEX(GWP!$C$2:$C$13,MATCH(EPS!I765,GWP!$B$2:$B$13,0))</f>
        <v>1.8</v>
      </c>
      <c r="L765" s="5">
        <f t="shared" si="23"/>
        <v>5.047686E-3</v>
      </c>
    </row>
    <row r="766" spans="1:12">
      <c r="A766" t="s">
        <v>784</v>
      </c>
      <c r="B766" t="s">
        <v>1</v>
      </c>
      <c r="C766" t="s">
        <v>1718</v>
      </c>
      <c r="D766" t="s">
        <v>1706</v>
      </c>
      <c r="E766" t="s">
        <v>1703</v>
      </c>
      <c r="F766" t="s">
        <v>1746</v>
      </c>
      <c r="H766" t="str">
        <f>INDEX('Vensim Variables'!$B:$B,MATCH(EPS!$B766,'Vensim Variables'!$A:$A,0))</f>
        <v>g pollutant</v>
      </c>
      <c r="I766" t="str">
        <f t="shared" si="22"/>
        <v>CO</v>
      </c>
      <c r="J766">
        <f>INDEX(NoSettings!$C:$C,MATCH(EPS!$A766,NoSettings!$A:$A,0))</f>
        <v>0</v>
      </c>
      <c r="K766" s="109">
        <f>INDEX(GWP!$C$2:$C$13,MATCH(EPS!I766,GWP!$B$2:$B$13,0))</f>
        <v>1.8</v>
      </c>
      <c r="L766" s="5">
        <f t="shared" si="23"/>
        <v>0</v>
      </c>
    </row>
    <row r="767" spans="1:12">
      <c r="A767" t="s">
        <v>785</v>
      </c>
      <c r="B767" t="s">
        <v>1</v>
      </c>
      <c r="C767" t="s">
        <v>1718</v>
      </c>
      <c r="D767" t="s">
        <v>1706</v>
      </c>
      <c r="E767" t="s">
        <v>1703</v>
      </c>
      <c r="F767" t="s">
        <v>1747</v>
      </c>
      <c r="H767" t="str">
        <f>INDEX('Vensim Variables'!$B:$B,MATCH(EPS!$B767,'Vensim Variables'!$A:$A,0))</f>
        <v>g pollutant</v>
      </c>
      <c r="I767" t="str">
        <f t="shared" si="22"/>
        <v>CO</v>
      </c>
      <c r="J767">
        <f>INDEX(NoSettings!$C:$C,MATCH(EPS!$A767,NoSettings!$A:$A,0))</f>
        <v>0</v>
      </c>
      <c r="K767" s="109">
        <f>INDEX(GWP!$C$2:$C$13,MATCH(EPS!I767,GWP!$B$2:$B$13,0))</f>
        <v>1.8</v>
      </c>
      <c r="L767" s="5">
        <f t="shared" si="23"/>
        <v>0</v>
      </c>
    </row>
    <row r="768" spans="1:12">
      <c r="A768" t="s">
        <v>786</v>
      </c>
      <c r="B768" t="s">
        <v>1</v>
      </c>
      <c r="C768" t="s">
        <v>1718</v>
      </c>
      <c r="D768" t="s">
        <v>1706</v>
      </c>
      <c r="E768" t="s">
        <v>1703</v>
      </c>
      <c r="F768" t="s">
        <v>1748</v>
      </c>
      <c r="H768" t="str">
        <f>INDEX('Vensim Variables'!$B:$B,MATCH(EPS!$B768,'Vensim Variables'!$A:$A,0))</f>
        <v>g pollutant</v>
      </c>
      <c r="I768" t="str">
        <f t="shared" si="22"/>
        <v>CO</v>
      </c>
      <c r="J768">
        <f>INDEX(NoSettings!$C:$C,MATCH(EPS!$A768,NoSettings!$A:$A,0))</f>
        <v>0</v>
      </c>
      <c r="K768" s="109">
        <f>INDEX(GWP!$C$2:$C$13,MATCH(EPS!I768,GWP!$B$2:$B$13,0))</f>
        <v>1.8</v>
      </c>
      <c r="L768" s="5">
        <f t="shared" si="23"/>
        <v>0</v>
      </c>
    </row>
    <row r="769" spans="1:12">
      <c r="A769" t="s">
        <v>787</v>
      </c>
      <c r="B769" t="s">
        <v>1</v>
      </c>
      <c r="C769" t="s">
        <v>1718</v>
      </c>
      <c r="D769" t="s">
        <v>1706</v>
      </c>
      <c r="E769" t="s">
        <v>1703</v>
      </c>
      <c r="F769" t="s">
        <v>1749</v>
      </c>
      <c r="H769" t="str">
        <f>INDEX('Vensim Variables'!$B:$B,MATCH(EPS!$B769,'Vensim Variables'!$A:$A,0))</f>
        <v>g pollutant</v>
      </c>
      <c r="I769" t="str">
        <f t="shared" si="22"/>
        <v>CO</v>
      </c>
      <c r="J769">
        <f>INDEX(NoSettings!$C:$C,MATCH(EPS!$A769,NoSettings!$A:$A,0))</f>
        <v>0</v>
      </c>
      <c r="K769" s="109">
        <f>INDEX(GWP!$C$2:$C$13,MATCH(EPS!I769,GWP!$B$2:$B$13,0))</f>
        <v>1.8</v>
      </c>
      <c r="L769" s="5">
        <f t="shared" si="23"/>
        <v>0</v>
      </c>
    </row>
    <row r="770" spans="1:12">
      <c r="A770" t="s">
        <v>788</v>
      </c>
      <c r="B770" t="s">
        <v>1</v>
      </c>
      <c r="C770" t="s">
        <v>1718</v>
      </c>
      <c r="D770" t="s">
        <v>1706</v>
      </c>
      <c r="E770" t="s">
        <v>1703</v>
      </c>
      <c r="F770" t="s">
        <v>1750</v>
      </c>
      <c r="H770" t="str">
        <f>INDEX('Vensim Variables'!$B:$B,MATCH(EPS!$B770,'Vensim Variables'!$A:$A,0))</f>
        <v>g pollutant</v>
      </c>
      <c r="I770" t="str">
        <f t="shared" si="22"/>
        <v>CO</v>
      </c>
      <c r="J770">
        <f>INDEX(NoSettings!$C:$C,MATCH(EPS!$A770,NoSettings!$A:$A,0))</f>
        <v>0</v>
      </c>
      <c r="K770" s="109">
        <f>INDEX(GWP!$C$2:$C$13,MATCH(EPS!I770,GWP!$B$2:$B$13,0))</f>
        <v>1.8</v>
      </c>
      <c r="L770" s="5">
        <f t="shared" si="23"/>
        <v>0</v>
      </c>
    </row>
    <row r="771" spans="1:12">
      <c r="A771" t="s">
        <v>789</v>
      </c>
      <c r="B771" t="s">
        <v>1</v>
      </c>
      <c r="C771" t="s">
        <v>1718</v>
      </c>
      <c r="D771" t="s">
        <v>1706</v>
      </c>
      <c r="E771" t="s">
        <v>1703</v>
      </c>
      <c r="F771" t="s">
        <v>1751</v>
      </c>
      <c r="H771" t="str">
        <f>INDEX('Vensim Variables'!$B:$B,MATCH(EPS!$B771,'Vensim Variables'!$A:$A,0))</f>
        <v>g pollutant</v>
      </c>
      <c r="I771" t="str">
        <f t="shared" ref="I771:I834" si="24">IF(OR(C771="CO2",C771="CH4",C771="N2O",C771="F gases",C771="VOC",C771="CO",C771="NOx",C771="PM10",C771="PM25",C771="SOx",C771="BC",C771="OC"),C771,IF(OR(D771="CO2",D771="CH4",D771="N2O",D771="F gases",D771="VOC",D771="CO",D771="NOx",D771="PM10",D771="PM25",D771="SOx",D771="BC",D771="OC"),D771,IF(OR(E771="CO2",E771="CH4",E771="N2O",E771="F gases",E771="VOC",E771="CO",E771="NOx",E771="PM10",E771="PM25",E771="SOx",E771="BC",E771="OC"),E771,"NA")))</f>
        <v>CO</v>
      </c>
      <c r="J771">
        <f>INDEX(NoSettings!$C:$C,MATCH(EPS!$A771,NoSettings!$A:$A,0))</f>
        <v>0</v>
      </c>
      <c r="K771" s="109">
        <f>INDEX(GWP!$C$2:$C$13,MATCH(EPS!I771,GWP!$B$2:$B$13,0))</f>
        <v>1.8</v>
      </c>
      <c r="L771" s="5">
        <f t="shared" ref="L771:L834" si="25">IF(H771="g pollutant",K771*J771/10^12,IF(H771="MMTCO2e",J771,IF(H771="MWh",J771,0)))</f>
        <v>0</v>
      </c>
    </row>
    <row r="772" spans="1:12">
      <c r="A772" t="s">
        <v>790</v>
      </c>
      <c r="B772" t="s">
        <v>1</v>
      </c>
      <c r="C772" t="s">
        <v>1718</v>
      </c>
      <c r="D772" t="s">
        <v>1706</v>
      </c>
      <c r="E772" t="s">
        <v>1704</v>
      </c>
      <c r="F772" t="s">
        <v>1742</v>
      </c>
      <c r="H772" t="str">
        <f>INDEX('Vensim Variables'!$B:$B,MATCH(EPS!$B772,'Vensim Variables'!$A:$A,0))</f>
        <v>g pollutant</v>
      </c>
      <c r="I772" t="str">
        <f t="shared" si="24"/>
        <v>CO</v>
      </c>
      <c r="J772">
        <f>INDEX(NoSettings!$C:$C,MATCH(EPS!$A772,NoSettings!$A:$A,0))</f>
        <v>0</v>
      </c>
      <c r="K772" s="109">
        <f>INDEX(GWP!$C$2:$C$13,MATCH(EPS!I772,GWP!$B$2:$B$13,0))</f>
        <v>1.8</v>
      </c>
      <c r="L772" s="5">
        <f t="shared" si="25"/>
        <v>0</v>
      </c>
    </row>
    <row r="773" spans="1:12">
      <c r="A773" t="s">
        <v>791</v>
      </c>
      <c r="B773" t="s">
        <v>1</v>
      </c>
      <c r="C773" t="s">
        <v>1718</v>
      </c>
      <c r="D773" t="s">
        <v>1706</v>
      </c>
      <c r="E773" t="s">
        <v>1704</v>
      </c>
      <c r="F773" t="s">
        <v>1743</v>
      </c>
      <c r="H773" t="str">
        <f>INDEX('Vensim Variables'!$B:$B,MATCH(EPS!$B773,'Vensim Variables'!$A:$A,0))</f>
        <v>g pollutant</v>
      </c>
      <c r="I773" t="str">
        <f t="shared" si="24"/>
        <v>CO</v>
      </c>
      <c r="J773">
        <f>INDEX(NoSettings!$C:$C,MATCH(EPS!$A773,NoSettings!$A:$A,0))</f>
        <v>0</v>
      </c>
      <c r="K773" s="109">
        <f>INDEX(GWP!$C$2:$C$13,MATCH(EPS!I773,GWP!$B$2:$B$13,0))</f>
        <v>1.8</v>
      </c>
      <c r="L773" s="5">
        <f t="shared" si="25"/>
        <v>0</v>
      </c>
    </row>
    <row r="774" spans="1:12">
      <c r="A774" t="s">
        <v>792</v>
      </c>
      <c r="B774" t="s">
        <v>1</v>
      </c>
      <c r="C774" t="s">
        <v>1718</v>
      </c>
      <c r="D774" t="s">
        <v>1706</v>
      </c>
      <c r="E774" t="s">
        <v>1704</v>
      </c>
      <c r="F774" t="s">
        <v>1744</v>
      </c>
      <c r="H774" t="str">
        <f>INDEX('Vensim Variables'!$B:$B,MATCH(EPS!$B774,'Vensim Variables'!$A:$A,0))</f>
        <v>g pollutant</v>
      </c>
      <c r="I774" t="str">
        <f t="shared" si="24"/>
        <v>CO</v>
      </c>
      <c r="J774">
        <f>INDEX(NoSettings!$C:$C,MATCH(EPS!$A774,NoSettings!$A:$A,0))</f>
        <v>0</v>
      </c>
      <c r="K774" s="109">
        <f>INDEX(GWP!$C$2:$C$13,MATCH(EPS!I774,GWP!$B$2:$B$13,0))</f>
        <v>1.8</v>
      </c>
      <c r="L774" s="5">
        <f t="shared" si="25"/>
        <v>0</v>
      </c>
    </row>
    <row r="775" spans="1:12">
      <c r="A775" t="s">
        <v>793</v>
      </c>
      <c r="B775" t="s">
        <v>1</v>
      </c>
      <c r="C775" t="s">
        <v>1718</v>
      </c>
      <c r="D775" t="s">
        <v>1706</v>
      </c>
      <c r="E775" t="s">
        <v>1704</v>
      </c>
      <c r="F775" t="s">
        <v>1745</v>
      </c>
      <c r="H775" t="str">
        <f>INDEX('Vensim Variables'!$B:$B,MATCH(EPS!$B775,'Vensim Variables'!$A:$A,0))</f>
        <v>g pollutant</v>
      </c>
      <c r="I775" t="str">
        <f t="shared" si="24"/>
        <v>CO</v>
      </c>
      <c r="J775">
        <f>INDEX(NoSettings!$C:$C,MATCH(EPS!$A775,NoSettings!$A:$A,0))</f>
        <v>83639800000</v>
      </c>
      <c r="K775" s="109">
        <f>INDEX(GWP!$C$2:$C$13,MATCH(EPS!I775,GWP!$B$2:$B$13,0))</f>
        <v>1.8</v>
      </c>
      <c r="L775" s="5">
        <f t="shared" si="25"/>
        <v>0.15055163999999999</v>
      </c>
    </row>
    <row r="776" spans="1:12">
      <c r="A776" t="s">
        <v>794</v>
      </c>
      <c r="B776" t="s">
        <v>1</v>
      </c>
      <c r="C776" t="s">
        <v>1718</v>
      </c>
      <c r="D776" t="s">
        <v>1706</v>
      </c>
      <c r="E776" t="s">
        <v>1704</v>
      </c>
      <c r="F776" t="s">
        <v>1746</v>
      </c>
      <c r="H776" t="str">
        <f>INDEX('Vensim Variables'!$B:$B,MATCH(EPS!$B776,'Vensim Variables'!$A:$A,0))</f>
        <v>g pollutant</v>
      </c>
      <c r="I776" t="str">
        <f t="shared" si="24"/>
        <v>CO</v>
      </c>
      <c r="J776">
        <f>INDEX(NoSettings!$C:$C,MATCH(EPS!$A776,NoSettings!$A:$A,0))</f>
        <v>0</v>
      </c>
      <c r="K776" s="109">
        <f>INDEX(GWP!$C$2:$C$13,MATCH(EPS!I776,GWP!$B$2:$B$13,0))</f>
        <v>1.8</v>
      </c>
      <c r="L776" s="5">
        <f t="shared" si="25"/>
        <v>0</v>
      </c>
    </row>
    <row r="777" spans="1:12">
      <c r="A777" t="s">
        <v>795</v>
      </c>
      <c r="B777" t="s">
        <v>1</v>
      </c>
      <c r="C777" t="s">
        <v>1718</v>
      </c>
      <c r="D777" t="s">
        <v>1706</v>
      </c>
      <c r="E777" t="s">
        <v>1704</v>
      </c>
      <c r="F777" t="s">
        <v>1747</v>
      </c>
      <c r="H777" t="str">
        <f>INDEX('Vensim Variables'!$B:$B,MATCH(EPS!$B777,'Vensim Variables'!$A:$A,0))</f>
        <v>g pollutant</v>
      </c>
      <c r="I777" t="str">
        <f t="shared" si="24"/>
        <v>CO</v>
      </c>
      <c r="J777">
        <f>INDEX(NoSettings!$C:$C,MATCH(EPS!$A777,NoSettings!$A:$A,0))</f>
        <v>0</v>
      </c>
      <c r="K777" s="109">
        <f>INDEX(GWP!$C$2:$C$13,MATCH(EPS!I777,GWP!$B$2:$B$13,0))</f>
        <v>1.8</v>
      </c>
      <c r="L777" s="5">
        <f t="shared" si="25"/>
        <v>0</v>
      </c>
    </row>
    <row r="778" spans="1:12">
      <c r="A778" t="s">
        <v>796</v>
      </c>
      <c r="B778" t="s">
        <v>1</v>
      </c>
      <c r="C778" t="s">
        <v>1718</v>
      </c>
      <c r="D778" t="s">
        <v>1706</v>
      </c>
      <c r="E778" t="s">
        <v>1704</v>
      </c>
      <c r="F778" t="s">
        <v>1748</v>
      </c>
      <c r="H778" t="str">
        <f>INDEX('Vensim Variables'!$B:$B,MATCH(EPS!$B778,'Vensim Variables'!$A:$A,0))</f>
        <v>g pollutant</v>
      </c>
      <c r="I778" t="str">
        <f t="shared" si="24"/>
        <v>CO</v>
      </c>
      <c r="J778">
        <f>INDEX(NoSettings!$C:$C,MATCH(EPS!$A778,NoSettings!$A:$A,0))</f>
        <v>0</v>
      </c>
      <c r="K778" s="109">
        <f>INDEX(GWP!$C$2:$C$13,MATCH(EPS!I778,GWP!$B$2:$B$13,0))</f>
        <v>1.8</v>
      </c>
      <c r="L778" s="5">
        <f t="shared" si="25"/>
        <v>0</v>
      </c>
    </row>
    <row r="779" spans="1:12">
      <c r="A779" t="s">
        <v>797</v>
      </c>
      <c r="B779" t="s">
        <v>1</v>
      </c>
      <c r="C779" t="s">
        <v>1718</v>
      </c>
      <c r="D779" t="s">
        <v>1706</v>
      </c>
      <c r="E779" t="s">
        <v>1704</v>
      </c>
      <c r="F779" t="s">
        <v>1749</v>
      </c>
      <c r="H779" t="str">
        <f>INDEX('Vensim Variables'!$B:$B,MATCH(EPS!$B779,'Vensim Variables'!$A:$A,0))</f>
        <v>g pollutant</v>
      </c>
      <c r="I779" t="str">
        <f t="shared" si="24"/>
        <v>CO</v>
      </c>
      <c r="J779">
        <f>INDEX(NoSettings!$C:$C,MATCH(EPS!$A779,NoSettings!$A:$A,0))</f>
        <v>0</v>
      </c>
      <c r="K779" s="109">
        <f>INDEX(GWP!$C$2:$C$13,MATCH(EPS!I779,GWP!$B$2:$B$13,0))</f>
        <v>1.8</v>
      </c>
      <c r="L779" s="5">
        <f t="shared" si="25"/>
        <v>0</v>
      </c>
    </row>
    <row r="780" spans="1:12">
      <c r="A780" t="s">
        <v>798</v>
      </c>
      <c r="B780" t="s">
        <v>1</v>
      </c>
      <c r="C780" t="s">
        <v>1718</v>
      </c>
      <c r="D780" t="s">
        <v>1706</v>
      </c>
      <c r="E780" t="s">
        <v>1704</v>
      </c>
      <c r="F780" t="s">
        <v>1750</v>
      </c>
      <c r="H780" t="str">
        <f>INDEX('Vensim Variables'!$B:$B,MATCH(EPS!$B780,'Vensim Variables'!$A:$A,0))</f>
        <v>g pollutant</v>
      </c>
      <c r="I780" t="str">
        <f t="shared" si="24"/>
        <v>CO</v>
      </c>
      <c r="J780">
        <f>INDEX(NoSettings!$C:$C,MATCH(EPS!$A780,NoSettings!$A:$A,0))</f>
        <v>0</v>
      </c>
      <c r="K780" s="109">
        <f>INDEX(GWP!$C$2:$C$13,MATCH(EPS!I780,GWP!$B$2:$B$13,0))</f>
        <v>1.8</v>
      </c>
      <c r="L780" s="5">
        <f t="shared" si="25"/>
        <v>0</v>
      </c>
    </row>
    <row r="781" spans="1:12">
      <c r="A781" t="s">
        <v>799</v>
      </c>
      <c r="B781" t="s">
        <v>1</v>
      </c>
      <c r="C781" t="s">
        <v>1718</v>
      </c>
      <c r="D781" t="s">
        <v>1706</v>
      </c>
      <c r="E781" t="s">
        <v>1704</v>
      </c>
      <c r="F781" t="s">
        <v>1751</v>
      </c>
      <c r="H781" t="str">
        <f>INDEX('Vensim Variables'!$B:$B,MATCH(EPS!$B781,'Vensim Variables'!$A:$A,0))</f>
        <v>g pollutant</v>
      </c>
      <c r="I781" t="str">
        <f t="shared" si="24"/>
        <v>CO</v>
      </c>
      <c r="J781">
        <f>INDEX(NoSettings!$C:$C,MATCH(EPS!$A781,NoSettings!$A:$A,0))</f>
        <v>0</v>
      </c>
      <c r="K781" s="109">
        <f>INDEX(GWP!$C$2:$C$13,MATCH(EPS!I781,GWP!$B$2:$B$13,0))</f>
        <v>1.8</v>
      </c>
      <c r="L781" s="5">
        <f t="shared" si="25"/>
        <v>0</v>
      </c>
    </row>
    <row r="782" spans="1:12">
      <c r="A782" t="s">
        <v>800</v>
      </c>
      <c r="B782" t="s">
        <v>1</v>
      </c>
      <c r="C782" t="s">
        <v>1718</v>
      </c>
      <c r="D782" t="s">
        <v>1707</v>
      </c>
      <c r="E782" t="s">
        <v>1703</v>
      </c>
      <c r="F782" t="s">
        <v>1742</v>
      </c>
      <c r="H782" t="str">
        <f>INDEX('Vensim Variables'!$B:$B,MATCH(EPS!$B782,'Vensim Variables'!$A:$A,0))</f>
        <v>g pollutant</v>
      </c>
      <c r="I782" t="str">
        <f t="shared" si="24"/>
        <v>NOx</v>
      </c>
      <c r="J782">
        <f>INDEX(NoSettings!$C:$C,MATCH(EPS!$A782,NoSettings!$A:$A,0))</f>
        <v>0</v>
      </c>
      <c r="K782" s="109">
        <f>INDEX(GWP!$C$2:$C$13,MATCH(EPS!I782,GWP!$B$2:$B$13,0))</f>
        <v>-8.1999999999999993</v>
      </c>
      <c r="L782" s="5">
        <f t="shared" si="25"/>
        <v>0</v>
      </c>
    </row>
    <row r="783" spans="1:12">
      <c r="A783" t="s">
        <v>801</v>
      </c>
      <c r="B783" t="s">
        <v>1</v>
      </c>
      <c r="C783" t="s">
        <v>1718</v>
      </c>
      <c r="D783" t="s">
        <v>1707</v>
      </c>
      <c r="E783" t="s">
        <v>1703</v>
      </c>
      <c r="F783" t="s">
        <v>1743</v>
      </c>
      <c r="H783" t="str">
        <f>INDEX('Vensim Variables'!$B:$B,MATCH(EPS!$B783,'Vensim Variables'!$A:$A,0))</f>
        <v>g pollutant</v>
      </c>
      <c r="I783" t="str">
        <f t="shared" si="24"/>
        <v>NOx</v>
      </c>
      <c r="J783">
        <f>INDEX(NoSettings!$C:$C,MATCH(EPS!$A783,NoSettings!$A:$A,0))</f>
        <v>0</v>
      </c>
      <c r="K783" s="109">
        <f>INDEX(GWP!$C$2:$C$13,MATCH(EPS!I783,GWP!$B$2:$B$13,0))</f>
        <v>-8.1999999999999993</v>
      </c>
      <c r="L783" s="5">
        <f t="shared" si="25"/>
        <v>0</v>
      </c>
    </row>
    <row r="784" spans="1:12">
      <c r="A784" t="s">
        <v>802</v>
      </c>
      <c r="B784" t="s">
        <v>1</v>
      </c>
      <c r="C784" t="s">
        <v>1718</v>
      </c>
      <c r="D784" t="s">
        <v>1707</v>
      </c>
      <c r="E784" t="s">
        <v>1703</v>
      </c>
      <c r="F784" t="s">
        <v>1744</v>
      </c>
      <c r="H784" t="str">
        <f>INDEX('Vensim Variables'!$B:$B,MATCH(EPS!$B784,'Vensim Variables'!$A:$A,0))</f>
        <v>g pollutant</v>
      </c>
      <c r="I784" t="str">
        <f t="shared" si="24"/>
        <v>NOx</v>
      </c>
      <c r="J784">
        <f>INDEX(NoSettings!$C:$C,MATCH(EPS!$A784,NoSettings!$A:$A,0))</f>
        <v>0</v>
      </c>
      <c r="K784" s="109">
        <f>INDEX(GWP!$C$2:$C$13,MATCH(EPS!I784,GWP!$B$2:$B$13,0))</f>
        <v>-8.1999999999999993</v>
      </c>
      <c r="L784" s="5">
        <f t="shared" si="25"/>
        <v>0</v>
      </c>
    </row>
    <row r="785" spans="1:12">
      <c r="A785" t="s">
        <v>803</v>
      </c>
      <c r="B785" t="s">
        <v>1</v>
      </c>
      <c r="C785" t="s">
        <v>1718</v>
      </c>
      <c r="D785" t="s">
        <v>1707</v>
      </c>
      <c r="E785" t="s">
        <v>1703</v>
      </c>
      <c r="F785" t="s">
        <v>1745</v>
      </c>
      <c r="H785" t="str">
        <f>INDEX('Vensim Variables'!$B:$B,MATCH(EPS!$B785,'Vensim Variables'!$A:$A,0))</f>
        <v>g pollutant</v>
      </c>
      <c r="I785" t="str">
        <f t="shared" si="24"/>
        <v>NOx</v>
      </c>
      <c r="J785">
        <f>INDEX(NoSettings!$C:$C,MATCH(EPS!$A785,NoSettings!$A:$A,0))</f>
        <v>14460000000</v>
      </c>
      <c r="K785" s="109">
        <f>INDEX(GWP!$C$2:$C$13,MATCH(EPS!I785,GWP!$B$2:$B$13,0))</f>
        <v>-8.1999999999999993</v>
      </c>
      <c r="L785" s="5">
        <f t="shared" si="25"/>
        <v>-0.11857199999999998</v>
      </c>
    </row>
    <row r="786" spans="1:12">
      <c r="A786" t="s">
        <v>804</v>
      </c>
      <c r="B786" t="s">
        <v>1</v>
      </c>
      <c r="C786" t="s">
        <v>1718</v>
      </c>
      <c r="D786" t="s">
        <v>1707</v>
      </c>
      <c r="E786" t="s">
        <v>1703</v>
      </c>
      <c r="F786" t="s">
        <v>1746</v>
      </c>
      <c r="H786" t="str">
        <f>INDEX('Vensim Variables'!$B:$B,MATCH(EPS!$B786,'Vensim Variables'!$A:$A,0))</f>
        <v>g pollutant</v>
      </c>
      <c r="I786" t="str">
        <f t="shared" si="24"/>
        <v>NOx</v>
      </c>
      <c r="J786">
        <f>INDEX(NoSettings!$C:$C,MATCH(EPS!$A786,NoSettings!$A:$A,0))</f>
        <v>0</v>
      </c>
      <c r="K786" s="109">
        <f>INDEX(GWP!$C$2:$C$13,MATCH(EPS!I786,GWP!$B$2:$B$13,0))</f>
        <v>-8.1999999999999993</v>
      </c>
      <c r="L786" s="5">
        <f t="shared" si="25"/>
        <v>0</v>
      </c>
    </row>
    <row r="787" spans="1:12">
      <c r="A787" t="s">
        <v>805</v>
      </c>
      <c r="B787" t="s">
        <v>1</v>
      </c>
      <c r="C787" t="s">
        <v>1718</v>
      </c>
      <c r="D787" t="s">
        <v>1707</v>
      </c>
      <c r="E787" t="s">
        <v>1703</v>
      </c>
      <c r="F787" t="s">
        <v>1747</v>
      </c>
      <c r="H787" t="str">
        <f>INDEX('Vensim Variables'!$B:$B,MATCH(EPS!$B787,'Vensim Variables'!$A:$A,0))</f>
        <v>g pollutant</v>
      </c>
      <c r="I787" t="str">
        <f t="shared" si="24"/>
        <v>NOx</v>
      </c>
      <c r="J787">
        <f>INDEX(NoSettings!$C:$C,MATCH(EPS!$A787,NoSettings!$A:$A,0))</f>
        <v>0</v>
      </c>
      <c r="K787" s="109">
        <f>INDEX(GWP!$C$2:$C$13,MATCH(EPS!I787,GWP!$B$2:$B$13,0))</f>
        <v>-8.1999999999999993</v>
      </c>
      <c r="L787" s="5">
        <f t="shared" si="25"/>
        <v>0</v>
      </c>
    </row>
    <row r="788" spans="1:12">
      <c r="A788" t="s">
        <v>806</v>
      </c>
      <c r="B788" t="s">
        <v>1</v>
      </c>
      <c r="C788" t="s">
        <v>1718</v>
      </c>
      <c r="D788" t="s">
        <v>1707</v>
      </c>
      <c r="E788" t="s">
        <v>1703</v>
      </c>
      <c r="F788" t="s">
        <v>1748</v>
      </c>
      <c r="H788" t="str">
        <f>INDEX('Vensim Variables'!$B:$B,MATCH(EPS!$B788,'Vensim Variables'!$A:$A,0))</f>
        <v>g pollutant</v>
      </c>
      <c r="I788" t="str">
        <f t="shared" si="24"/>
        <v>NOx</v>
      </c>
      <c r="J788">
        <f>INDEX(NoSettings!$C:$C,MATCH(EPS!$A788,NoSettings!$A:$A,0))</f>
        <v>0</v>
      </c>
      <c r="K788" s="109">
        <f>INDEX(GWP!$C$2:$C$13,MATCH(EPS!I788,GWP!$B$2:$B$13,0))</f>
        <v>-8.1999999999999993</v>
      </c>
      <c r="L788" s="5">
        <f t="shared" si="25"/>
        <v>0</v>
      </c>
    </row>
    <row r="789" spans="1:12">
      <c r="A789" t="s">
        <v>807</v>
      </c>
      <c r="B789" t="s">
        <v>1</v>
      </c>
      <c r="C789" t="s">
        <v>1718</v>
      </c>
      <c r="D789" t="s">
        <v>1707</v>
      </c>
      <c r="E789" t="s">
        <v>1703</v>
      </c>
      <c r="F789" t="s">
        <v>1749</v>
      </c>
      <c r="H789" t="str">
        <f>INDEX('Vensim Variables'!$B:$B,MATCH(EPS!$B789,'Vensim Variables'!$A:$A,0))</f>
        <v>g pollutant</v>
      </c>
      <c r="I789" t="str">
        <f t="shared" si="24"/>
        <v>NOx</v>
      </c>
      <c r="J789">
        <f>INDEX(NoSettings!$C:$C,MATCH(EPS!$A789,NoSettings!$A:$A,0))</f>
        <v>0</v>
      </c>
      <c r="K789" s="109">
        <f>INDEX(GWP!$C$2:$C$13,MATCH(EPS!I789,GWP!$B$2:$B$13,0))</f>
        <v>-8.1999999999999993</v>
      </c>
      <c r="L789" s="5">
        <f t="shared" si="25"/>
        <v>0</v>
      </c>
    </row>
    <row r="790" spans="1:12">
      <c r="A790" t="s">
        <v>808</v>
      </c>
      <c r="B790" t="s">
        <v>1</v>
      </c>
      <c r="C790" t="s">
        <v>1718</v>
      </c>
      <c r="D790" t="s">
        <v>1707</v>
      </c>
      <c r="E790" t="s">
        <v>1703</v>
      </c>
      <c r="F790" t="s">
        <v>1750</v>
      </c>
      <c r="H790" t="str">
        <f>INDEX('Vensim Variables'!$B:$B,MATCH(EPS!$B790,'Vensim Variables'!$A:$A,0))</f>
        <v>g pollutant</v>
      </c>
      <c r="I790" t="str">
        <f t="shared" si="24"/>
        <v>NOx</v>
      </c>
      <c r="J790">
        <f>INDEX(NoSettings!$C:$C,MATCH(EPS!$A790,NoSettings!$A:$A,0))</f>
        <v>0</v>
      </c>
      <c r="K790" s="109">
        <f>INDEX(GWP!$C$2:$C$13,MATCH(EPS!I790,GWP!$B$2:$B$13,0))</f>
        <v>-8.1999999999999993</v>
      </c>
      <c r="L790" s="5">
        <f t="shared" si="25"/>
        <v>0</v>
      </c>
    </row>
    <row r="791" spans="1:12">
      <c r="A791" t="s">
        <v>809</v>
      </c>
      <c r="B791" t="s">
        <v>1</v>
      </c>
      <c r="C791" t="s">
        <v>1718</v>
      </c>
      <c r="D791" t="s">
        <v>1707</v>
      </c>
      <c r="E791" t="s">
        <v>1703</v>
      </c>
      <c r="F791" t="s">
        <v>1751</v>
      </c>
      <c r="H791" t="str">
        <f>INDEX('Vensim Variables'!$B:$B,MATCH(EPS!$B791,'Vensim Variables'!$A:$A,0))</f>
        <v>g pollutant</v>
      </c>
      <c r="I791" t="str">
        <f t="shared" si="24"/>
        <v>NOx</v>
      </c>
      <c r="J791">
        <f>INDEX(NoSettings!$C:$C,MATCH(EPS!$A791,NoSettings!$A:$A,0))</f>
        <v>0</v>
      </c>
      <c r="K791" s="109">
        <f>INDEX(GWP!$C$2:$C$13,MATCH(EPS!I791,GWP!$B$2:$B$13,0))</f>
        <v>-8.1999999999999993</v>
      </c>
      <c r="L791" s="5">
        <f t="shared" si="25"/>
        <v>0</v>
      </c>
    </row>
    <row r="792" spans="1:12">
      <c r="A792" t="s">
        <v>810</v>
      </c>
      <c r="B792" t="s">
        <v>1</v>
      </c>
      <c r="C792" t="s">
        <v>1718</v>
      </c>
      <c r="D792" t="s">
        <v>1707</v>
      </c>
      <c r="E792" t="s">
        <v>1704</v>
      </c>
      <c r="F792" t="s">
        <v>1742</v>
      </c>
      <c r="H792" t="str">
        <f>INDEX('Vensim Variables'!$B:$B,MATCH(EPS!$B792,'Vensim Variables'!$A:$A,0))</f>
        <v>g pollutant</v>
      </c>
      <c r="I792" t="str">
        <f t="shared" si="24"/>
        <v>NOx</v>
      </c>
      <c r="J792">
        <f>INDEX(NoSettings!$C:$C,MATCH(EPS!$A792,NoSettings!$A:$A,0))</f>
        <v>0</v>
      </c>
      <c r="K792" s="109">
        <f>INDEX(GWP!$C$2:$C$13,MATCH(EPS!I792,GWP!$B$2:$B$13,0))</f>
        <v>-8.1999999999999993</v>
      </c>
      <c r="L792" s="5">
        <f t="shared" si="25"/>
        <v>0</v>
      </c>
    </row>
    <row r="793" spans="1:12">
      <c r="A793" t="s">
        <v>811</v>
      </c>
      <c r="B793" t="s">
        <v>1</v>
      </c>
      <c r="C793" t="s">
        <v>1718</v>
      </c>
      <c r="D793" t="s">
        <v>1707</v>
      </c>
      <c r="E793" t="s">
        <v>1704</v>
      </c>
      <c r="F793" t="s">
        <v>1743</v>
      </c>
      <c r="H793" t="str">
        <f>INDEX('Vensim Variables'!$B:$B,MATCH(EPS!$B793,'Vensim Variables'!$A:$A,0))</f>
        <v>g pollutant</v>
      </c>
      <c r="I793" t="str">
        <f t="shared" si="24"/>
        <v>NOx</v>
      </c>
      <c r="J793">
        <f>INDEX(NoSettings!$C:$C,MATCH(EPS!$A793,NoSettings!$A:$A,0))</f>
        <v>0</v>
      </c>
      <c r="K793" s="109">
        <f>INDEX(GWP!$C$2:$C$13,MATCH(EPS!I793,GWP!$B$2:$B$13,0))</f>
        <v>-8.1999999999999993</v>
      </c>
      <c r="L793" s="5">
        <f t="shared" si="25"/>
        <v>0</v>
      </c>
    </row>
    <row r="794" spans="1:12">
      <c r="A794" t="s">
        <v>812</v>
      </c>
      <c r="B794" t="s">
        <v>1</v>
      </c>
      <c r="C794" t="s">
        <v>1718</v>
      </c>
      <c r="D794" t="s">
        <v>1707</v>
      </c>
      <c r="E794" t="s">
        <v>1704</v>
      </c>
      <c r="F794" t="s">
        <v>1744</v>
      </c>
      <c r="H794" t="str">
        <f>INDEX('Vensim Variables'!$B:$B,MATCH(EPS!$B794,'Vensim Variables'!$A:$A,0))</f>
        <v>g pollutant</v>
      </c>
      <c r="I794" t="str">
        <f t="shared" si="24"/>
        <v>NOx</v>
      </c>
      <c r="J794">
        <f>INDEX(NoSettings!$C:$C,MATCH(EPS!$A794,NoSettings!$A:$A,0))</f>
        <v>0</v>
      </c>
      <c r="K794" s="109">
        <f>INDEX(GWP!$C$2:$C$13,MATCH(EPS!I794,GWP!$B$2:$B$13,0))</f>
        <v>-8.1999999999999993</v>
      </c>
      <c r="L794" s="5">
        <f t="shared" si="25"/>
        <v>0</v>
      </c>
    </row>
    <row r="795" spans="1:12">
      <c r="A795" t="s">
        <v>813</v>
      </c>
      <c r="B795" t="s">
        <v>1</v>
      </c>
      <c r="C795" t="s">
        <v>1718</v>
      </c>
      <c r="D795" t="s">
        <v>1707</v>
      </c>
      <c r="E795" t="s">
        <v>1704</v>
      </c>
      <c r="F795" t="s">
        <v>1745</v>
      </c>
      <c r="H795" t="str">
        <f>INDEX('Vensim Variables'!$B:$B,MATCH(EPS!$B795,'Vensim Variables'!$A:$A,0))</f>
        <v>g pollutant</v>
      </c>
      <c r="I795" t="str">
        <f t="shared" si="24"/>
        <v>NOx</v>
      </c>
      <c r="J795">
        <f>INDEX(NoSettings!$C:$C,MATCH(EPS!$A795,NoSettings!$A:$A,0))</f>
        <v>431281000000</v>
      </c>
      <c r="K795" s="109">
        <f>INDEX(GWP!$C$2:$C$13,MATCH(EPS!I795,GWP!$B$2:$B$13,0))</f>
        <v>-8.1999999999999993</v>
      </c>
      <c r="L795" s="5">
        <f t="shared" si="25"/>
        <v>-3.5365041999999995</v>
      </c>
    </row>
    <row r="796" spans="1:12">
      <c r="A796" t="s">
        <v>814</v>
      </c>
      <c r="B796" t="s">
        <v>1</v>
      </c>
      <c r="C796" t="s">
        <v>1718</v>
      </c>
      <c r="D796" t="s">
        <v>1707</v>
      </c>
      <c r="E796" t="s">
        <v>1704</v>
      </c>
      <c r="F796" t="s">
        <v>1746</v>
      </c>
      <c r="H796" t="str">
        <f>INDEX('Vensim Variables'!$B:$B,MATCH(EPS!$B796,'Vensim Variables'!$A:$A,0))</f>
        <v>g pollutant</v>
      </c>
      <c r="I796" t="str">
        <f t="shared" si="24"/>
        <v>NOx</v>
      </c>
      <c r="J796">
        <f>INDEX(NoSettings!$C:$C,MATCH(EPS!$A796,NoSettings!$A:$A,0))</f>
        <v>0</v>
      </c>
      <c r="K796" s="109">
        <f>INDEX(GWP!$C$2:$C$13,MATCH(EPS!I796,GWP!$B$2:$B$13,0))</f>
        <v>-8.1999999999999993</v>
      </c>
      <c r="L796" s="5">
        <f t="shared" si="25"/>
        <v>0</v>
      </c>
    </row>
    <row r="797" spans="1:12">
      <c r="A797" t="s">
        <v>815</v>
      </c>
      <c r="B797" t="s">
        <v>1</v>
      </c>
      <c r="C797" t="s">
        <v>1718</v>
      </c>
      <c r="D797" t="s">
        <v>1707</v>
      </c>
      <c r="E797" t="s">
        <v>1704</v>
      </c>
      <c r="F797" t="s">
        <v>1747</v>
      </c>
      <c r="H797" t="str">
        <f>INDEX('Vensim Variables'!$B:$B,MATCH(EPS!$B797,'Vensim Variables'!$A:$A,0))</f>
        <v>g pollutant</v>
      </c>
      <c r="I797" t="str">
        <f t="shared" si="24"/>
        <v>NOx</v>
      </c>
      <c r="J797">
        <f>INDEX(NoSettings!$C:$C,MATCH(EPS!$A797,NoSettings!$A:$A,0))</f>
        <v>0</v>
      </c>
      <c r="K797" s="109">
        <f>INDEX(GWP!$C$2:$C$13,MATCH(EPS!I797,GWP!$B$2:$B$13,0))</f>
        <v>-8.1999999999999993</v>
      </c>
      <c r="L797" s="5">
        <f t="shared" si="25"/>
        <v>0</v>
      </c>
    </row>
    <row r="798" spans="1:12">
      <c r="A798" t="s">
        <v>816</v>
      </c>
      <c r="B798" t="s">
        <v>1</v>
      </c>
      <c r="C798" t="s">
        <v>1718</v>
      </c>
      <c r="D798" t="s">
        <v>1707</v>
      </c>
      <c r="E798" t="s">
        <v>1704</v>
      </c>
      <c r="F798" t="s">
        <v>1748</v>
      </c>
      <c r="H798" t="str">
        <f>INDEX('Vensim Variables'!$B:$B,MATCH(EPS!$B798,'Vensim Variables'!$A:$A,0))</f>
        <v>g pollutant</v>
      </c>
      <c r="I798" t="str">
        <f t="shared" si="24"/>
        <v>NOx</v>
      </c>
      <c r="J798">
        <f>INDEX(NoSettings!$C:$C,MATCH(EPS!$A798,NoSettings!$A:$A,0))</f>
        <v>0</v>
      </c>
      <c r="K798" s="109">
        <f>INDEX(GWP!$C$2:$C$13,MATCH(EPS!I798,GWP!$B$2:$B$13,0))</f>
        <v>-8.1999999999999993</v>
      </c>
      <c r="L798" s="5">
        <f t="shared" si="25"/>
        <v>0</v>
      </c>
    </row>
    <row r="799" spans="1:12">
      <c r="A799" t="s">
        <v>817</v>
      </c>
      <c r="B799" t="s">
        <v>1</v>
      </c>
      <c r="C799" t="s">
        <v>1718</v>
      </c>
      <c r="D799" t="s">
        <v>1707</v>
      </c>
      <c r="E799" t="s">
        <v>1704</v>
      </c>
      <c r="F799" t="s">
        <v>1749</v>
      </c>
      <c r="H799" t="str">
        <f>INDEX('Vensim Variables'!$B:$B,MATCH(EPS!$B799,'Vensim Variables'!$A:$A,0))</f>
        <v>g pollutant</v>
      </c>
      <c r="I799" t="str">
        <f t="shared" si="24"/>
        <v>NOx</v>
      </c>
      <c r="J799">
        <f>INDEX(NoSettings!$C:$C,MATCH(EPS!$A799,NoSettings!$A:$A,0))</f>
        <v>0</v>
      </c>
      <c r="K799" s="109">
        <f>INDEX(GWP!$C$2:$C$13,MATCH(EPS!I799,GWP!$B$2:$B$13,0))</f>
        <v>-8.1999999999999993</v>
      </c>
      <c r="L799" s="5">
        <f t="shared" si="25"/>
        <v>0</v>
      </c>
    </row>
    <row r="800" spans="1:12">
      <c r="A800" t="s">
        <v>818</v>
      </c>
      <c r="B800" t="s">
        <v>1</v>
      </c>
      <c r="C800" t="s">
        <v>1718</v>
      </c>
      <c r="D800" t="s">
        <v>1707</v>
      </c>
      <c r="E800" t="s">
        <v>1704</v>
      </c>
      <c r="F800" t="s">
        <v>1750</v>
      </c>
      <c r="H800" t="str">
        <f>INDEX('Vensim Variables'!$B:$B,MATCH(EPS!$B800,'Vensim Variables'!$A:$A,0))</f>
        <v>g pollutant</v>
      </c>
      <c r="I800" t="str">
        <f t="shared" si="24"/>
        <v>NOx</v>
      </c>
      <c r="J800">
        <f>INDEX(NoSettings!$C:$C,MATCH(EPS!$A800,NoSettings!$A:$A,0))</f>
        <v>0</v>
      </c>
      <c r="K800" s="109">
        <f>INDEX(GWP!$C$2:$C$13,MATCH(EPS!I800,GWP!$B$2:$B$13,0))</f>
        <v>-8.1999999999999993</v>
      </c>
      <c r="L800" s="5">
        <f t="shared" si="25"/>
        <v>0</v>
      </c>
    </row>
    <row r="801" spans="1:12">
      <c r="A801" t="s">
        <v>819</v>
      </c>
      <c r="B801" t="s">
        <v>1</v>
      </c>
      <c r="C801" t="s">
        <v>1718</v>
      </c>
      <c r="D801" t="s">
        <v>1707</v>
      </c>
      <c r="E801" t="s">
        <v>1704</v>
      </c>
      <c r="F801" t="s">
        <v>1751</v>
      </c>
      <c r="H801" t="str">
        <f>INDEX('Vensim Variables'!$B:$B,MATCH(EPS!$B801,'Vensim Variables'!$A:$A,0))</f>
        <v>g pollutant</v>
      </c>
      <c r="I801" t="str">
        <f t="shared" si="24"/>
        <v>NOx</v>
      </c>
      <c r="J801">
        <f>INDEX(NoSettings!$C:$C,MATCH(EPS!$A801,NoSettings!$A:$A,0))</f>
        <v>0</v>
      </c>
      <c r="K801" s="109">
        <f>INDEX(GWP!$C$2:$C$13,MATCH(EPS!I801,GWP!$B$2:$B$13,0))</f>
        <v>-8.1999999999999993</v>
      </c>
      <c r="L801" s="5">
        <f t="shared" si="25"/>
        <v>0</v>
      </c>
    </row>
    <row r="802" spans="1:12">
      <c r="A802" t="s">
        <v>820</v>
      </c>
      <c r="B802" t="s">
        <v>1</v>
      </c>
      <c r="C802" t="s">
        <v>1718</v>
      </c>
      <c r="D802" t="s">
        <v>1708</v>
      </c>
      <c r="E802" t="s">
        <v>1703</v>
      </c>
      <c r="F802" t="s">
        <v>1742</v>
      </c>
      <c r="H802" t="str">
        <f>INDEX('Vensim Variables'!$B:$B,MATCH(EPS!$B802,'Vensim Variables'!$A:$A,0))</f>
        <v>g pollutant</v>
      </c>
      <c r="I802" t="str">
        <f t="shared" si="24"/>
        <v>PM10</v>
      </c>
      <c r="J802">
        <f>INDEX(NoSettings!$C:$C,MATCH(EPS!$A802,NoSettings!$A:$A,0))</f>
        <v>0</v>
      </c>
      <c r="K802" s="109">
        <f>INDEX(GWP!$C$2:$C$13,MATCH(EPS!I802,GWP!$B$2:$B$13,0))</f>
        <v>0</v>
      </c>
      <c r="L802" s="5">
        <f t="shared" si="25"/>
        <v>0</v>
      </c>
    </row>
    <row r="803" spans="1:12">
      <c r="A803" t="s">
        <v>821</v>
      </c>
      <c r="B803" t="s">
        <v>1</v>
      </c>
      <c r="C803" t="s">
        <v>1718</v>
      </c>
      <c r="D803" t="s">
        <v>1708</v>
      </c>
      <c r="E803" t="s">
        <v>1703</v>
      </c>
      <c r="F803" t="s">
        <v>1743</v>
      </c>
      <c r="H803" t="str">
        <f>INDEX('Vensim Variables'!$B:$B,MATCH(EPS!$B803,'Vensim Variables'!$A:$A,0))</f>
        <v>g pollutant</v>
      </c>
      <c r="I803" t="str">
        <f t="shared" si="24"/>
        <v>PM10</v>
      </c>
      <c r="J803">
        <f>INDEX(NoSettings!$C:$C,MATCH(EPS!$A803,NoSettings!$A:$A,0))</f>
        <v>0</v>
      </c>
      <c r="K803" s="109">
        <f>INDEX(GWP!$C$2:$C$13,MATCH(EPS!I803,GWP!$B$2:$B$13,0))</f>
        <v>0</v>
      </c>
      <c r="L803" s="5">
        <f t="shared" si="25"/>
        <v>0</v>
      </c>
    </row>
    <row r="804" spans="1:12">
      <c r="A804" t="s">
        <v>822</v>
      </c>
      <c r="B804" t="s">
        <v>1</v>
      </c>
      <c r="C804" t="s">
        <v>1718</v>
      </c>
      <c r="D804" t="s">
        <v>1708</v>
      </c>
      <c r="E804" t="s">
        <v>1703</v>
      </c>
      <c r="F804" t="s">
        <v>1744</v>
      </c>
      <c r="H804" t="str">
        <f>INDEX('Vensim Variables'!$B:$B,MATCH(EPS!$B804,'Vensim Variables'!$A:$A,0))</f>
        <v>g pollutant</v>
      </c>
      <c r="I804" t="str">
        <f t="shared" si="24"/>
        <v>PM10</v>
      </c>
      <c r="J804">
        <f>INDEX(NoSettings!$C:$C,MATCH(EPS!$A804,NoSettings!$A:$A,0))</f>
        <v>0</v>
      </c>
      <c r="K804" s="109">
        <f>INDEX(GWP!$C$2:$C$13,MATCH(EPS!I804,GWP!$B$2:$B$13,0))</f>
        <v>0</v>
      </c>
      <c r="L804" s="5">
        <f t="shared" si="25"/>
        <v>0</v>
      </c>
    </row>
    <row r="805" spans="1:12">
      <c r="A805" t="s">
        <v>823</v>
      </c>
      <c r="B805" t="s">
        <v>1</v>
      </c>
      <c r="C805" t="s">
        <v>1718</v>
      </c>
      <c r="D805" t="s">
        <v>1708</v>
      </c>
      <c r="E805" t="s">
        <v>1703</v>
      </c>
      <c r="F805" t="s">
        <v>1745</v>
      </c>
      <c r="H805" t="str">
        <f>INDEX('Vensim Variables'!$B:$B,MATCH(EPS!$B805,'Vensim Variables'!$A:$A,0))</f>
        <v>g pollutant</v>
      </c>
      <c r="I805" t="str">
        <f t="shared" si="24"/>
        <v>PM10</v>
      </c>
      <c r="J805">
        <f>INDEX(NoSettings!$C:$C,MATCH(EPS!$A805,NoSettings!$A:$A,0))</f>
        <v>412915000</v>
      </c>
      <c r="K805" s="109">
        <f>INDEX(GWP!$C$2:$C$13,MATCH(EPS!I805,GWP!$B$2:$B$13,0))</f>
        <v>0</v>
      </c>
      <c r="L805" s="5">
        <f t="shared" si="25"/>
        <v>0</v>
      </c>
    </row>
    <row r="806" spans="1:12">
      <c r="A806" t="s">
        <v>824</v>
      </c>
      <c r="B806" t="s">
        <v>1</v>
      </c>
      <c r="C806" t="s">
        <v>1718</v>
      </c>
      <c r="D806" t="s">
        <v>1708</v>
      </c>
      <c r="E806" t="s">
        <v>1703</v>
      </c>
      <c r="F806" t="s">
        <v>1746</v>
      </c>
      <c r="H806" t="str">
        <f>INDEX('Vensim Variables'!$B:$B,MATCH(EPS!$B806,'Vensim Variables'!$A:$A,0))</f>
        <v>g pollutant</v>
      </c>
      <c r="I806" t="str">
        <f t="shared" si="24"/>
        <v>PM10</v>
      </c>
      <c r="J806">
        <f>INDEX(NoSettings!$C:$C,MATCH(EPS!$A806,NoSettings!$A:$A,0))</f>
        <v>0</v>
      </c>
      <c r="K806" s="109">
        <f>INDEX(GWP!$C$2:$C$13,MATCH(EPS!I806,GWP!$B$2:$B$13,0))</f>
        <v>0</v>
      </c>
      <c r="L806" s="5">
        <f t="shared" si="25"/>
        <v>0</v>
      </c>
    </row>
    <row r="807" spans="1:12">
      <c r="A807" t="s">
        <v>825</v>
      </c>
      <c r="B807" t="s">
        <v>1</v>
      </c>
      <c r="C807" t="s">
        <v>1718</v>
      </c>
      <c r="D807" t="s">
        <v>1708</v>
      </c>
      <c r="E807" t="s">
        <v>1703</v>
      </c>
      <c r="F807" t="s">
        <v>1747</v>
      </c>
      <c r="H807" t="str">
        <f>INDEX('Vensim Variables'!$B:$B,MATCH(EPS!$B807,'Vensim Variables'!$A:$A,0))</f>
        <v>g pollutant</v>
      </c>
      <c r="I807" t="str">
        <f t="shared" si="24"/>
        <v>PM10</v>
      </c>
      <c r="J807">
        <f>INDEX(NoSettings!$C:$C,MATCH(EPS!$A807,NoSettings!$A:$A,0))</f>
        <v>0</v>
      </c>
      <c r="K807" s="109">
        <f>INDEX(GWP!$C$2:$C$13,MATCH(EPS!I807,GWP!$B$2:$B$13,0))</f>
        <v>0</v>
      </c>
      <c r="L807" s="5">
        <f t="shared" si="25"/>
        <v>0</v>
      </c>
    </row>
    <row r="808" spans="1:12">
      <c r="A808" t="s">
        <v>826</v>
      </c>
      <c r="B808" t="s">
        <v>1</v>
      </c>
      <c r="C808" t="s">
        <v>1718</v>
      </c>
      <c r="D808" t="s">
        <v>1708</v>
      </c>
      <c r="E808" t="s">
        <v>1703</v>
      </c>
      <c r="F808" t="s">
        <v>1748</v>
      </c>
      <c r="H808" t="str">
        <f>INDEX('Vensim Variables'!$B:$B,MATCH(EPS!$B808,'Vensim Variables'!$A:$A,0))</f>
        <v>g pollutant</v>
      </c>
      <c r="I808" t="str">
        <f t="shared" si="24"/>
        <v>PM10</v>
      </c>
      <c r="J808">
        <f>INDEX(NoSettings!$C:$C,MATCH(EPS!$A808,NoSettings!$A:$A,0))</f>
        <v>0</v>
      </c>
      <c r="K808" s="109">
        <f>INDEX(GWP!$C$2:$C$13,MATCH(EPS!I808,GWP!$B$2:$B$13,0))</f>
        <v>0</v>
      </c>
      <c r="L808" s="5">
        <f t="shared" si="25"/>
        <v>0</v>
      </c>
    </row>
    <row r="809" spans="1:12">
      <c r="A809" t="s">
        <v>827</v>
      </c>
      <c r="B809" t="s">
        <v>1</v>
      </c>
      <c r="C809" t="s">
        <v>1718</v>
      </c>
      <c r="D809" t="s">
        <v>1708</v>
      </c>
      <c r="E809" t="s">
        <v>1703</v>
      </c>
      <c r="F809" t="s">
        <v>1749</v>
      </c>
      <c r="H809" t="str">
        <f>INDEX('Vensim Variables'!$B:$B,MATCH(EPS!$B809,'Vensim Variables'!$A:$A,0))</f>
        <v>g pollutant</v>
      </c>
      <c r="I809" t="str">
        <f t="shared" si="24"/>
        <v>PM10</v>
      </c>
      <c r="J809">
        <f>INDEX(NoSettings!$C:$C,MATCH(EPS!$A809,NoSettings!$A:$A,0))</f>
        <v>0</v>
      </c>
      <c r="K809" s="109">
        <f>INDEX(GWP!$C$2:$C$13,MATCH(EPS!I809,GWP!$B$2:$B$13,0))</f>
        <v>0</v>
      </c>
      <c r="L809" s="5">
        <f t="shared" si="25"/>
        <v>0</v>
      </c>
    </row>
    <row r="810" spans="1:12">
      <c r="A810" t="s">
        <v>828</v>
      </c>
      <c r="B810" t="s">
        <v>1</v>
      </c>
      <c r="C810" t="s">
        <v>1718</v>
      </c>
      <c r="D810" t="s">
        <v>1708</v>
      </c>
      <c r="E810" t="s">
        <v>1703</v>
      </c>
      <c r="F810" t="s">
        <v>1750</v>
      </c>
      <c r="H810" t="str">
        <f>INDEX('Vensim Variables'!$B:$B,MATCH(EPS!$B810,'Vensim Variables'!$A:$A,0))</f>
        <v>g pollutant</v>
      </c>
      <c r="I810" t="str">
        <f t="shared" si="24"/>
        <v>PM10</v>
      </c>
      <c r="J810">
        <f>INDEX(NoSettings!$C:$C,MATCH(EPS!$A810,NoSettings!$A:$A,0))</f>
        <v>0</v>
      </c>
      <c r="K810" s="109">
        <f>INDEX(GWP!$C$2:$C$13,MATCH(EPS!I810,GWP!$B$2:$B$13,0))</f>
        <v>0</v>
      </c>
      <c r="L810" s="5">
        <f t="shared" si="25"/>
        <v>0</v>
      </c>
    </row>
    <row r="811" spans="1:12">
      <c r="A811" t="s">
        <v>829</v>
      </c>
      <c r="B811" t="s">
        <v>1</v>
      </c>
      <c r="C811" t="s">
        <v>1718</v>
      </c>
      <c r="D811" t="s">
        <v>1708</v>
      </c>
      <c r="E811" t="s">
        <v>1703</v>
      </c>
      <c r="F811" t="s">
        <v>1751</v>
      </c>
      <c r="H811" t="str">
        <f>INDEX('Vensim Variables'!$B:$B,MATCH(EPS!$B811,'Vensim Variables'!$A:$A,0))</f>
        <v>g pollutant</v>
      </c>
      <c r="I811" t="str">
        <f t="shared" si="24"/>
        <v>PM10</v>
      </c>
      <c r="J811">
        <f>INDEX(NoSettings!$C:$C,MATCH(EPS!$A811,NoSettings!$A:$A,0))</f>
        <v>0</v>
      </c>
      <c r="K811" s="109">
        <f>INDEX(GWP!$C$2:$C$13,MATCH(EPS!I811,GWP!$B$2:$B$13,0))</f>
        <v>0</v>
      </c>
      <c r="L811" s="5">
        <f t="shared" si="25"/>
        <v>0</v>
      </c>
    </row>
    <row r="812" spans="1:12">
      <c r="A812" t="s">
        <v>830</v>
      </c>
      <c r="B812" t="s">
        <v>1</v>
      </c>
      <c r="C812" t="s">
        <v>1718</v>
      </c>
      <c r="D812" t="s">
        <v>1708</v>
      </c>
      <c r="E812" t="s">
        <v>1704</v>
      </c>
      <c r="F812" t="s">
        <v>1742</v>
      </c>
      <c r="H812" t="str">
        <f>INDEX('Vensim Variables'!$B:$B,MATCH(EPS!$B812,'Vensim Variables'!$A:$A,0))</f>
        <v>g pollutant</v>
      </c>
      <c r="I812" t="str">
        <f t="shared" si="24"/>
        <v>PM10</v>
      </c>
      <c r="J812">
        <f>INDEX(NoSettings!$C:$C,MATCH(EPS!$A812,NoSettings!$A:$A,0))</f>
        <v>0</v>
      </c>
      <c r="K812" s="109">
        <f>INDEX(GWP!$C$2:$C$13,MATCH(EPS!I812,GWP!$B$2:$B$13,0))</f>
        <v>0</v>
      </c>
      <c r="L812" s="5">
        <f t="shared" si="25"/>
        <v>0</v>
      </c>
    </row>
    <row r="813" spans="1:12">
      <c r="A813" t="s">
        <v>831</v>
      </c>
      <c r="B813" t="s">
        <v>1</v>
      </c>
      <c r="C813" t="s">
        <v>1718</v>
      </c>
      <c r="D813" t="s">
        <v>1708</v>
      </c>
      <c r="E813" t="s">
        <v>1704</v>
      </c>
      <c r="F813" t="s">
        <v>1743</v>
      </c>
      <c r="H813" t="str">
        <f>INDEX('Vensim Variables'!$B:$B,MATCH(EPS!$B813,'Vensim Variables'!$A:$A,0))</f>
        <v>g pollutant</v>
      </c>
      <c r="I813" t="str">
        <f t="shared" si="24"/>
        <v>PM10</v>
      </c>
      <c r="J813">
        <f>INDEX(NoSettings!$C:$C,MATCH(EPS!$A813,NoSettings!$A:$A,0))</f>
        <v>0</v>
      </c>
      <c r="K813" s="109">
        <f>INDEX(GWP!$C$2:$C$13,MATCH(EPS!I813,GWP!$B$2:$B$13,0))</f>
        <v>0</v>
      </c>
      <c r="L813" s="5">
        <f t="shared" si="25"/>
        <v>0</v>
      </c>
    </row>
    <row r="814" spans="1:12">
      <c r="A814" t="s">
        <v>832</v>
      </c>
      <c r="B814" t="s">
        <v>1</v>
      </c>
      <c r="C814" t="s">
        <v>1718</v>
      </c>
      <c r="D814" t="s">
        <v>1708</v>
      </c>
      <c r="E814" t="s">
        <v>1704</v>
      </c>
      <c r="F814" t="s">
        <v>1744</v>
      </c>
      <c r="H814" t="str">
        <f>INDEX('Vensim Variables'!$B:$B,MATCH(EPS!$B814,'Vensim Variables'!$A:$A,0))</f>
        <v>g pollutant</v>
      </c>
      <c r="I814" t="str">
        <f t="shared" si="24"/>
        <v>PM10</v>
      </c>
      <c r="J814">
        <f>INDEX(NoSettings!$C:$C,MATCH(EPS!$A814,NoSettings!$A:$A,0))</f>
        <v>0</v>
      </c>
      <c r="K814" s="109">
        <f>INDEX(GWP!$C$2:$C$13,MATCH(EPS!I814,GWP!$B$2:$B$13,0))</f>
        <v>0</v>
      </c>
      <c r="L814" s="5">
        <f t="shared" si="25"/>
        <v>0</v>
      </c>
    </row>
    <row r="815" spans="1:12">
      <c r="A815" t="s">
        <v>833</v>
      </c>
      <c r="B815" t="s">
        <v>1</v>
      </c>
      <c r="C815" t="s">
        <v>1718</v>
      </c>
      <c r="D815" t="s">
        <v>1708</v>
      </c>
      <c r="E815" t="s">
        <v>1704</v>
      </c>
      <c r="F815" t="s">
        <v>1745</v>
      </c>
      <c r="H815" t="str">
        <f>INDEX('Vensim Variables'!$B:$B,MATCH(EPS!$B815,'Vensim Variables'!$A:$A,0))</f>
        <v>g pollutant</v>
      </c>
      <c r="I815" t="str">
        <f t="shared" si="24"/>
        <v>PM10</v>
      </c>
      <c r="J815">
        <f>INDEX(NoSettings!$C:$C,MATCH(EPS!$A815,NoSettings!$A:$A,0))</f>
        <v>12315500000</v>
      </c>
      <c r="K815" s="109">
        <f>INDEX(GWP!$C$2:$C$13,MATCH(EPS!I815,GWP!$B$2:$B$13,0))</f>
        <v>0</v>
      </c>
      <c r="L815" s="5">
        <f t="shared" si="25"/>
        <v>0</v>
      </c>
    </row>
    <row r="816" spans="1:12">
      <c r="A816" t="s">
        <v>834</v>
      </c>
      <c r="B816" t="s">
        <v>1</v>
      </c>
      <c r="C816" t="s">
        <v>1718</v>
      </c>
      <c r="D816" t="s">
        <v>1708</v>
      </c>
      <c r="E816" t="s">
        <v>1704</v>
      </c>
      <c r="F816" t="s">
        <v>1746</v>
      </c>
      <c r="H816" t="str">
        <f>INDEX('Vensim Variables'!$B:$B,MATCH(EPS!$B816,'Vensim Variables'!$A:$A,0))</f>
        <v>g pollutant</v>
      </c>
      <c r="I816" t="str">
        <f t="shared" si="24"/>
        <v>PM10</v>
      </c>
      <c r="J816">
        <f>INDEX(NoSettings!$C:$C,MATCH(EPS!$A816,NoSettings!$A:$A,0))</f>
        <v>0</v>
      </c>
      <c r="K816" s="109">
        <f>INDEX(GWP!$C$2:$C$13,MATCH(EPS!I816,GWP!$B$2:$B$13,0))</f>
        <v>0</v>
      </c>
      <c r="L816" s="5">
        <f t="shared" si="25"/>
        <v>0</v>
      </c>
    </row>
    <row r="817" spans="1:12">
      <c r="A817" t="s">
        <v>835</v>
      </c>
      <c r="B817" t="s">
        <v>1</v>
      </c>
      <c r="C817" t="s">
        <v>1718</v>
      </c>
      <c r="D817" t="s">
        <v>1708</v>
      </c>
      <c r="E817" t="s">
        <v>1704</v>
      </c>
      <c r="F817" t="s">
        <v>1747</v>
      </c>
      <c r="H817" t="str">
        <f>INDEX('Vensim Variables'!$B:$B,MATCH(EPS!$B817,'Vensim Variables'!$A:$A,0))</f>
        <v>g pollutant</v>
      </c>
      <c r="I817" t="str">
        <f t="shared" si="24"/>
        <v>PM10</v>
      </c>
      <c r="J817">
        <f>INDEX(NoSettings!$C:$C,MATCH(EPS!$A817,NoSettings!$A:$A,0))</f>
        <v>0</v>
      </c>
      <c r="K817" s="109">
        <f>INDEX(GWP!$C$2:$C$13,MATCH(EPS!I817,GWP!$B$2:$B$13,0))</f>
        <v>0</v>
      </c>
      <c r="L817" s="5">
        <f t="shared" si="25"/>
        <v>0</v>
      </c>
    </row>
    <row r="818" spans="1:12">
      <c r="A818" t="s">
        <v>836</v>
      </c>
      <c r="B818" t="s">
        <v>1</v>
      </c>
      <c r="C818" t="s">
        <v>1718</v>
      </c>
      <c r="D818" t="s">
        <v>1708</v>
      </c>
      <c r="E818" t="s">
        <v>1704</v>
      </c>
      <c r="F818" t="s">
        <v>1748</v>
      </c>
      <c r="H818" t="str">
        <f>INDEX('Vensim Variables'!$B:$B,MATCH(EPS!$B818,'Vensim Variables'!$A:$A,0))</f>
        <v>g pollutant</v>
      </c>
      <c r="I818" t="str">
        <f t="shared" si="24"/>
        <v>PM10</v>
      </c>
      <c r="J818">
        <f>INDEX(NoSettings!$C:$C,MATCH(EPS!$A818,NoSettings!$A:$A,0))</f>
        <v>0</v>
      </c>
      <c r="K818" s="109">
        <f>INDEX(GWP!$C$2:$C$13,MATCH(EPS!I818,GWP!$B$2:$B$13,0))</f>
        <v>0</v>
      </c>
      <c r="L818" s="5">
        <f t="shared" si="25"/>
        <v>0</v>
      </c>
    </row>
    <row r="819" spans="1:12">
      <c r="A819" t="s">
        <v>837</v>
      </c>
      <c r="B819" t="s">
        <v>1</v>
      </c>
      <c r="C819" t="s">
        <v>1718</v>
      </c>
      <c r="D819" t="s">
        <v>1708</v>
      </c>
      <c r="E819" t="s">
        <v>1704</v>
      </c>
      <c r="F819" t="s">
        <v>1749</v>
      </c>
      <c r="H819" t="str">
        <f>INDEX('Vensim Variables'!$B:$B,MATCH(EPS!$B819,'Vensim Variables'!$A:$A,0))</f>
        <v>g pollutant</v>
      </c>
      <c r="I819" t="str">
        <f t="shared" si="24"/>
        <v>PM10</v>
      </c>
      <c r="J819">
        <f>INDEX(NoSettings!$C:$C,MATCH(EPS!$A819,NoSettings!$A:$A,0))</f>
        <v>0</v>
      </c>
      <c r="K819" s="109">
        <f>INDEX(GWP!$C$2:$C$13,MATCH(EPS!I819,GWP!$B$2:$B$13,0))</f>
        <v>0</v>
      </c>
      <c r="L819" s="5">
        <f t="shared" si="25"/>
        <v>0</v>
      </c>
    </row>
    <row r="820" spans="1:12">
      <c r="A820" t="s">
        <v>838</v>
      </c>
      <c r="B820" t="s">
        <v>1</v>
      </c>
      <c r="C820" t="s">
        <v>1718</v>
      </c>
      <c r="D820" t="s">
        <v>1708</v>
      </c>
      <c r="E820" t="s">
        <v>1704</v>
      </c>
      <c r="F820" t="s">
        <v>1750</v>
      </c>
      <c r="H820" t="str">
        <f>INDEX('Vensim Variables'!$B:$B,MATCH(EPS!$B820,'Vensim Variables'!$A:$A,0))</f>
        <v>g pollutant</v>
      </c>
      <c r="I820" t="str">
        <f t="shared" si="24"/>
        <v>PM10</v>
      </c>
      <c r="J820">
        <f>INDEX(NoSettings!$C:$C,MATCH(EPS!$A820,NoSettings!$A:$A,0))</f>
        <v>0</v>
      </c>
      <c r="K820" s="109">
        <f>INDEX(GWP!$C$2:$C$13,MATCH(EPS!I820,GWP!$B$2:$B$13,0))</f>
        <v>0</v>
      </c>
      <c r="L820" s="5">
        <f t="shared" si="25"/>
        <v>0</v>
      </c>
    </row>
    <row r="821" spans="1:12">
      <c r="A821" t="s">
        <v>839</v>
      </c>
      <c r="B821" t="s">
        <v>1</v>
      </c>
      <c r="C821" t="s">
        <v>1718</v>
      </c>
      <c r="D821" t="s">
        <v>1708</v>
      </c>
      <c r="E821" t="s">
        <v>1704</v>
      </c>
      <c r="F821" t="s">
        <v>1751</v>
      </c>
      <c r="H821" t="str">
        <f>INDEX('Vensim Variables'!$B:$B,MATCH(EPS!$B821,'Vensim Variables'!$A:$A,0))</f>
        <v>g pollutant</v>
      </c>
      <c r="I821" t="str">
        <f t="shared" si="24"/>
        <v>PM10</v>
      </c>
      <c r="J821">
        <f>INDEX(NoSettings!$C:$C,MATCH(EPS!$A821,NoSettings!$A:$A,0))</f>
        <v>0</v>
      </c>
      <c r="K821" s="109">
        <f>INDEX(GWP!$C$2:$C$13,MATCH(EPS!I821,GWP!$B$2:$B$13,0))</f>
        <v>0</v>
      </c>
      <c r="L821" s="5">
        <f t="shared" si="25"/>
        <v>0</v>
      </c>
    </row>
    <row r="822" spans="1:12">
      <c r="A822" t="s">
        <v>840</v>
      </c>
      <c r="B822" t="s">
        <v>1</v>
      </c>
      <c r="C822" t="s">
        <v>1718</v>
      </c>
      <c r="D822" t="s">
        <v>1709</v>
      </c>
      <c r="E822" t="s">
        <v>1703</v>
      </c>
      <c r="F822" t="s">
        <v>1742</v>
      </c>
      <c r="H822" t="str">
        <f>INDEX('Vensim Variables'!$B:$B,MATCH(EPS!$B822,'Vensim Variables'!$A:$A,0))</f>
        <v>g pollutant</v>
      </c>
      <c r="I822" t="str">
        <f t="shared" si="24"/>
        <v>PM25</v>
      </c>
      <c r="J822">
        <f>INDEX(NoSettings!$C:$C,MATCH(EPS!$A822,NoSettings!$A:$A,0))</f>
        <v>0</v>
      </c>
      <c r="K822" s="109">
        <f>INDEX(GWP!$C$2:$C$13,MATCH(EPS!I822,GWP!$B$2:$B$13,0))</f>
        <v>0</v>
      </c>
      <c r="L822" s="5">
        <f t="shared" si="25"/>
        <v>0</v>
      </c>
    </row>
    <row r="823" spans="1:12">
      <c r="A823" t="s">
        <v>841</v>
      </c>
      <c r="B823" t="s">
        <v>1</v>
      </c>
      <c r="C823" t="s">
        <v>1718</v>
      </c>
      <c r="D823" t="s">
        <v>1709</v>
      </c>
      <c r="E823" t="s">
        <v>1703</v>
      </c>
      <c r="F823" t="s">
        <v>1743</v>
      </c>
      <c r="H823" t="str">
        <f>INDEX('Vensim Variables'!$B:$B,MATCH(EPS!$B823,'Vensim Variables'!$A:$A,0))</f>
        <v>g pollutant</v>
      </c>
      <c r="I823" t="str">
        <f t="shared" si="24"/>
        <v>PM25</v>
      </c>
      <c r="J823">
        <f>INDEX(NoSettings!$C:$C,MATCH(EPS!$A823,NoSettings!$A:$A,0))</f>
        <v>0</v>
      </c>
      <c r="K823" s="109">
        <f>INDEX(GWP!$C$2:$C$13,MATCH(EPS!I823,GWP!$B$2:$B$13,0))</f>
        <v>0</v>
      </c>
      <c r="L823" s="5">
        <f t="shared" si="25"/>
        <v>0</v>
      </c>
    </row>
    <row r="824" spans="1:12">
      <c r="A824" t="s">
        <v>842</v>
      </c>
      <c r="B824" t="s">
        <v>1</v>
      </c>
      <c r="C824" t="s">
        <v>1718</v>
      </c>
      <c r="D824" t="s">
        <v>1709</v>
      </c>
      <c r="E824" t="s">
        <v>1703</v>
      </c>
      <c r="F824" t="s">
        <v>1744</v>
      </c>
      <c r="H824" t="str">
        <f>INDEX('Vensim Variables'!$B:$B,MATCH(EPS!$B824,'Vensim Variables'!$A:$A,0))</f>
        <v>g pollutant</v>
      </c>
      <c r="I824" t="str">
        <f t="shared" si="24"/>
        <v>PM25</v>
      </c>
      <c r="J824">
        <f>INDEX(NoSettings!$C:$C,MATCH(EPS!$A824,NoSettings!$A:$A,0))</f>
        <v>0</v>
      </c>
      <c r="K824" s="109">
        <f>INDEX(GWP!$C$2:$C$13,MATCH(EPS!I824,GWP!$B$2:$B$13,0))</f>
        <v>0</v>
      </c>
      <c r="L824" s="5">
        <f t="shared" si="25"/>
        <v>0</v>
      </c>
    </row>
    <row r="825" spans="1:12">
      <c r="A825" t="s">
        <v>843</v>
      </c>
      <c r="B825" t="s">
        <v>1</v>
      </c>
      <c r="C825" t="s">
        <v>1718</v>
      </c>
      <c r="D825" t="s">
        <v>1709</v>
      </c>
      <c r="E825" t="s">
        <v>1703</v>
      </c>
      <c r="F825" t="s">
        <v>1745</v>
      </c>
      <c r="H825" t="str">
        <f>INDEX('Vensim Variables'!$B:$B,MATCH(EPS!$B825,'Vensim Variables'!$A:$A,0))</f>
        <v>g pollutant</v>
      </c>
      <c r="I825" t="str">
        <f t="shared" si="24"/>
        <v>PM25</v>
      </c>
      <c r="J825">
        <f>INDEX(NoSettings!$C:$C,MATCH(EPS!$A825,NoSettings!$A:$A,0))</f>
        <v>398536000</v>
      </c>
      <c r="K825" s="109">
        <f>INDEX(GWP!$C$2:$C$13,MATCH(EPS!I825,GWP!$B$2:$B$13,0))</f>
        <v>0</v>
      </c>
      <c r="L825" s="5">
        <f t="shared" si="25"/>
        <v>0</v>
      </c>
    </row>
    <row r="826" spans="1:12">
      <c r="A826" t="s">
        <v>844</v>
      </c>
      <c r="B826" t="s">
        <v>1</v>
      </c>
      <c r="C826" t="s">
        <v>1718</v>
      </c>
      <c r="D826" t="s">
        <v>1709</v>
      </c>
      <c r="E826" t="s">
        <v>1703</v>
      </c>
      <c r="F826" t="s">
        <v>1746</v>
      </c>
      <c r="H826" t="str">
        <f>INDEX('Vensim Variables'!$B:$B,MATCH(EPS!$B826,'Vensim Variables'!$A:$A,0))</f>
        <v>g pollutant</v>
      </c>
      <c r="I826" t="str">
        <f t="shared" si="24"/>
        <v>PM25</v>
      </c>
      <c r="J826">
        <f>INDEX(NoSettings!$C:$C,MATCH(EPS!$A826,NoSettings!$A:$A,0))</f>
        <v>0</v>
      </c>
      <c r="K826" s="109">
        <f>INDEX(GWP!$C$2:$C$13,MATCH(EPS!I826,GWP!$B$2:$B$13,0))</f>
        <v>0</v>
      </c>
      <c r="L826" s="5">
        <f t="shared" si="25"/>
        <v>0</v>
      </c>
    </row>
    <row r="827" spans="1:12">
      <c r="A827" t="s">
        <v>845</v>
      </c>
      <c r="B827" t="s">
        <v>1</v>
      </c>
      <c r="C827" t="s">
        <v>1718</v>
      </c>
      <c r="D827" t="s">
        <v>1709</v>
      </c>
      <c r="E827" t="s">
        <v>1703</v>
      </c>
      <c r="F827" t="s">
        <v>1747</v>
      </c>
      <c r="H827" t="str">
        <f>INDEX('Vensim Variables'!$B:$B,MATCH(EPS!$B827,'Vensim Variables'!$A:$A,0))</f>
        <v>g pollutant</v>
      </c>
      <c r="I827" t="str">
        <f t="shared" si="24"/>
        <v>PM25</v>
      </c>
      <c r="J827">
        <f>INDEX(NoSettings!$C:$C,MATCH(EPS!$A827,NoSettings!$A:$A,0))</f>
        <v>0</v>
      </c>
      <c r="K827" s="109">
        <f>INDEX(GWP!$C$2:$C$13,MATCH(EPS!I827,GWP!$B$2:$B$13,0))</f>
        <v>0</v>
      </c>
      <c r="L827" s="5">
        <f t="shared" si="25"/>
        <v>0</v>
      </c>
    </row>
    <row r="828" spans="1:12">
      <c r="A828" t="s">
        <v>846</v>
      </c>
      <c r="B828" t="s">
        <v>1</v>
      </c>
      <c r="C828" t="s">
        <v>1718</v>
      </c>
      <c r="D828" t="s">
        <v>1709</v>
      </c>
      <c r="E828" t="s">
        <v>1703</v>
      </c>
      <c r="F828" t="s">
        <v>1748</v>
      </c>
      <c r="H828" t="str">
        <f>INDEX('Vensim Variables'!$B:$B,MATCH(EPS!$B828,'Vensim Variables'!$A:$A,0))</f>
        <v>g pollutant</v>
      </c>
      <c r="I828" t="str">
        <f t="shared" si="24"/>
        <v>PM25</v>
      </c>
      <c r="J828">
        <f>INDEX(NoSettings!$C:$C,MATCH(EPS!$A828,NoSettings!$A:$A,0))</f>
        <v>0</v>
      </c>
      <c r="K828" s="109">
        <f>INDEX(GWP!$C$2:$C$13,MATCH(EPS!I828,GWP!$B$2:$B$13,0))</f>
        <v>0</v>
      </c>
      <c r="L828" s="5">
        <f t="shared" si="25"/>
        <v>0</v>
      </c>
    </row>
    <row r="829" spans="1:12">
      <c r="A829" t="s">
        <v>847</v>
      </c>
      <c r="B829" t="s">
        <v>1</v>
      </c>
      <c r="C829" t="s">
        <v>1718</v>
      </c>
      <c r="D829" t="s">
        <v>1709</v>
      </c>
      <c r="E829" t="s">
        <v>1703</v>
      </c>
      <c r="F829" t="s">
        <v>1749</v>
      </c>
      <c r="H829" t="str">
        <f>INDEX('Vensim Variables'!$B:$B,MATCH(EPS!$B829,'Vensim Variables'!$A:$A,0))</f>
        <v>g pollutant</v>
      </c>
      <c r="I829" t="str">
        <f t="shared" si="24"/>
        <v>PM25</v>
      </c>
      <c r="J829">
        <f>INDEX(NoSettings!$C:$C,MATCH(EPS!$A829,NoSettings!$A:$A,0))</f>
        <v>0</v>
      </c>
      <c r="K829" s="109">
        <f>INDEX(GWP!$C$2:$C$13,MATCH(EPS!I829,GWP!$B$2:$B$13,0))</f>
        <v>0</v>
      </c>
      <c r="L829" s="5">
        <f t="shared" si="25"/>
        <v>0</v>
      </c>
    </row>
    <row r="830" spans="1:12">
      <c r="A830" t="s">
        <v>848</v>
      </c>
      <c r="B830" t="s">
        <v>1</v>
      </c>
      <c r="C830" t="s">
        <v>1718</v>
      </c>
      <c r="D830" t="s">
        <v>1709</v>
      </c>
      <c r="E830" t="s">
        <v>1703</v>
      </c>
      <c r="F830" t="s">
        <v>1750</v>
      </c>
      <c r="H830" t="str">
        <f>INDEX('Vensim Variables'!$B:$B,MATCH(EPS!$B830,'Vensim Variables'!$A:$A,0))</f>
        <v>g pollutant</v>
      </c>
      <c r="I830" t="str">
        <f t="shared" si="24"/>
        <v>PM25</v>
      </c>
      <c r="J830">
        <f>INDEX(NoSettings!$C:$C,MATCH(EPS!$A830,NoSettings!$A:$A,0))</f>
        <v>0</v>
      </c>
      <c r="K830" s="109">
        <f>INDEX(GWP!$C$2:$C$13,MATCH(EPS!I830,GWP!$B$2:$B$13,0))</f>
        <v>0</v>
      </c>
      <c r="L830" s="5">
        <f t="shared" si="25"/>
        <v>0</v>
      </c>
    </row>
    <row r="831" spans="1:12">
      <c r="A831" t="s">
        <v>849</v>
      </c>
      <c r="B831" t="s">
        <v>1</v>
      </c>
      <c r="C831" t="s">
        <v>1718</v>
      </c>
      <c r="D831" t="s">
        <v>1709</v>
      </c>
      <c r="E831" t="s">
        <v>1703</v>
      </c>
      <c r="F831" t="s">
        <v>1751</v>
      </c>
      <c r="H831" t="str">
        <f>INDEX('Vensim Variables'!$B:$B,MATCH(EPS!$B831,'Vensim Variables'!$A:$A,0))</f>
        <v>g pollutant</v>
      </c>
      <c r="I831" t="str">
        <f t="shared" si="24"/>
        <v>PM25</v>
      </c>
      <c r="J831">
        <f>INDEX(NoSettings!$C:$C,MATCH(EPS!$A831,NoSettings!$A:$A,0))</f>
        <v>0</v>
      </c>
      <c r="K831" s="109">
        <f>INDEX(GWP!$C$2:$C$13,MATCH(EPS!I831,GWP!$B$2:$B$13,0))</f>
        <v>0</v>
      </c>
      <c r="L831" s="5">
        <f t="shared" si="25"/>
        <v>0</v>
      </c>
    </row>
    <row r="832" spans="1:12">
      <c r="A832" t="s">
        <v>850</v>
      </c>
      <c r="B832" t="s">
        <v>1</v>
      </c>
      <c r="C832" t="s">
        <v>1718</v>
      </c>
      <c r="D832" t="s">
        <v>1709</v>
      </c>
      <c r="E832" t="s">
        <v>1704</v>
      </c>
      <c r="F832" t="s">
        <v>1742</v>
      </c>
      <c r="H832" t="str">
        <f>INDEX('Vensim Variables'!$B:$B,MATCH(EPS!$B832,'Vensim Variables'!$A:$A,0))</f>
        <v>g pollutant</v>
      </c>
      <c r="I832" t="str">
        <f t="shared" si="24"/>
        <v>PM25</v>
      </c>
      <c r="J832">
        <f>INDEX(NoSettings!$C:$C,MATCH(EPS!$A832,NoSettings!$A:$A,0))</f>
        <v>0</v>
      </c>
      <c r="K832" s="109">
        <f>INDEX(GWP!$C$2:$C$13,MATCH(EPS!I832,GWP!$B$2:$B$13,0))</f>
        <v>0</v>
      </c>
      <c r="L832" s="5">
        <f t="shared" si="25"/>
        <v>0</v>
      </c>
    </row>
    <row r="833" spans="1:12">
      <c r="A833" t="s">
        <v>851</v>
      </c>
      <c r="B833" t="s">
        <v>1</v>
      </c>
      <c r="C833" t="s">
        <v>1718</v>
      </c>
      <c r="D833" t="s">
        <v>1709</v>
      </c>
      <c r="E833" t="s">
        <v>1704</v>
      </c>
      <c r="F833" t="s">
        <v>1743</v>
      </c>
      <c r="H833" t="str">
        <f>INDEX('Vensim Variables'!$B:$B,MATCH(EPS!$B833,'Vensim Variables'!$A:$A,0))</f>
        <v>g pollutant</v>
      </c>
      <c r="I833" t="str">
        <f t="shared" si="24"/>
        <v>PM25</v>
      </c>
      <c r="J833">
        <f>INDEX(NoSettings!$C:$C,MATCH(EPS!$A833,NoSettings!$A:$A,0))</f>
        <v>0</v>
      </c>
      <c r="K833" s="109">
        <f>INDEX(GWP!$C$2:$C$13,MATCH(EPS!I833,GWP!$B$2:$B$13,0))</f>
        <v>0</v>
      </c>
      <c r="L833" s="5">
        <f t="shared" si="25"/>
        <v>0</v>
      </c>
    </row>
    <row r="834" spans="1:12">
      <c r="A834" t="s">
        <v>852</v>
      </c>
      <c r="B834" t="s">
        <v>1</v>
      </c>
      <c r="C834" t="s">
        <v>1718</v>
      </c>
      <c r="D834" t="s">
        <v>1709</v>
      </c>
      <c r="E834" t="s">
        <v>1704</v>
      </c>
      <c r="F834" t="s">
        <v>1744</v>
      </c>
      <c r="H834" t="str">
        <f>INDEX('Vensim Variables'!$B:$B,MATCH(EPS!$B834,'Vensim Variables'!$A:$A,0))</f>
        <v>g pollutant</v>
      </c>
      <c r="I834" t="str">
        <f t="shared" si="24"/>
        <v>PM25</v>
      </c>
      <c r="J834">
        <f>INDEX(NoSettings!$C:$C,MATCH(EPS!$A834,NoSettings!$A:$A,0))</f>
        <v>0</v>
      </c>
      <c r="K834" s="109">
        <f>INDEX(GWP!$C$2:$C$13,MATCH(EPS!I834,GWP!$B$2:$B$13,0))</f>
        <v>0</v>
      </c>
      <c r="L834" s="5">
        <f t="shared" si="25"/>
        <v>0</v>
      </c>
    </row>
    <row r="835" spans="1:12">
      <c r="A835" t="s">
        <v>853</v>
      </c>
      <c r="B835" t="s">
        <v>1</v>
      </c>
      <c r="C835" t="s">
        <v>1718</v>
      </c>
      <c r="D835" t="s">
        <v>1709</v>
      </c>
      <c r="E835" t="s">
        <v>1704</v>
      </c>
      <c r="F835" t="s">
        <v>1745</v>
      </c>
      <c r="H835" t="str">
        <f>INDEX('Vensim Variables'!$B:$B,MATCH(EPS!$B835,'Vensim Variables'!$A:$A,0))</f>
        <v>g pollutant</v>
      </c>
      <c r="I835" t="str">
        <f t="shared" ref="I835:I898" si="26">IF(OR(C835="CO2",C835="CH4",C835="N2O",C835="F gases",C835="VOC",C835="CO",C835="NOx",C835="PM10",C835="PM25",C835="SOx",C835="BC",C835="OC"),C835,IF(OR(D835="CO2",D835="CH4",D835="N2O",D835="F gases",D835="VOC",D835="CO",D835="NOx",D835="PM10",D835="PM25",D835="SOx",D835="BC",D835="OC"),D835,IF(OR(E835="CO2",E835="CH4",E835="N2O",E835="F gases",E835="VOC",E835="CO",E835="NOx",E835="PM10",E835="PM25",E835="SOx",E835="BC",E835="OC"),E835,"NA")))</f>
        <v>PM25</v>
      </c>
      <c r="J835">
        <f>INDEX(NoSettings!$C:$C,MATCH(EPS!$A835,NoSettings!$A:$A,0))</f>
        <v>11886700000</v>
      </c>
      <c r="K835" s="109">
        <f>INDEX(GWP!$C$2:$C$13,MATCH(EPS!I835,GWP!$B$2:$B$13,0))</f>
        <v>0</v>
      </c>
      <c r="L835" s="5">
        <f t="shared" ref="L835:L898" si="27">IF(H835="g pollutant",K835*J835/10^12,IF(H835="MMTCO2e",J835,IF(H835="MWh",J835,0)))</f>
        <v>0</v>
      </c>
    </row>
    <row r="836" spans="1:12">
      <c r="A836" t="s">
        <v>854</v>
      </c>
      <c r="B836" t="s">
        <v>1</v>
      </c>
      <c r="C836" t="s">
        <v>1718</v>
      </c>
      <c r="D836" t="s">
        <v>1709</v>
      </c>
      <c r="E836" t="s">
        <v>1704</v>
      </c>
      <c r="F836" t="s">
        <v>1746</v>
      </c>
      <c r="H836" t="str">
        <f>INDEX('Vensim Variables'!$B:$B,MATCH(EPS!$B836,'Vensim Variables'!$A:$A,0))</f>
        <v>g pollutant</v>
      </c>
      <c r="I836" t="str">
        <f t="shared" si="26"/>
        <v>PM25</v>
      </c>
      <c r="J836">
        <f>INDEX(NoSettings!$C:$C,MATCH(EPS!$A836,NoSettings!$A:$A,0))</f>
        <v>0</v>
      </c>
      <c r="K836" s="109">
        <f>INDEX(GWP!$C$2:$C$13,MATCH(EPS!I836,GWP!$B$2:$B$13,0))</f>
        <v>0</v>
      </c>
      <c r="L836" s="5">
        <f t="shared" si="27"/>
        <v>0</v>
      </c>
    </row>
    <row r="837" spans="1:12">
      <c r="A837" t="s">
        <v>855</v>
      </c>
      <c r="B837" t="s">
        <v>1</v>
      </c>
      <c r="C837" t="s">
        <v>1718</v>
      </c>
      <c r="D837" t="s">
        <v>1709</v>
      </c>
      <c r="E837" t="s">
        <v>1704</v>
      </c>
      <c r="F837" t="s">
        <v>1747</v>
      </c>
      <c r="H837" t="str">
        <f>INDEX('Vensim Variables'!$B:$B,MATCH(EPS!$B837,'Vensim Variables'!$A:$A,0))</f>
        <v>g pollutant</v>
      </c>
      <c r="I837" t="str">
        <f t="shared" si="26"/>
        <v>PM25</v>
      </c>
      <c r="J837">
        <f>INDEX(NoSettings!$C:$C,MATCH(EPS!$A837,NoSettings!$A:$A,0))</f>
        <v>0</v>
      </c>
      <c r="K837" s="109">
        <f>INDEX(GWP!$C$2:$C$13,MATCH(EPS!I837,GWP!$B$2:$B$13,0))</f>
        <v>0</v>
      </c>
      <c r="L837" s="5">
        <f t="shared" si="27"/>
        <v>0</v>
      </c>
    </row>
    <row r="838" spans="1:12">
      <c r="A838" t="s">
        <v>856</v>
      </c>
      <c r="B838" t="s">
        <v>1</v>
      </c>
      <c r="C838" t="s">
        <v>1718</v>
      </c>
      <c r="D838" t="s">
        <v>1709</v>
      </c>
      <c r="E838" t="s">
        <v>1704</v>
      </c>
      <c r="F838" t="s">
        <v>1748</v>
      </c>
      <c r="H838" t="str">
        <f>INDEX('Vensim Variables'!$B:$B,MATCH(EPS!$B838,'Vensim Variables'!$A:$A,0))</f>
        <v>g pollutant</v>
      </c>
      <c r="I838" t="str">
        <f t="shared" si="26"/>
        <v>PM25</v>
      </c>
      <c r="J838">
        <f>INDEX(NoSettings!$C:$C,MATCH(EPS!$A838,NoSettings!$A:$A,0))</f>
        <v>0</v>
      </c>
      <c r="K838" s="109">
        <f>INDEX(GWP!$C$2:$C$13,MATCH(EPS!I838,GWP!$B$2:$B$13,0))</f>
        <v>0</v>
      </c>
      <c r="L838" s="5">
        <f t="shared" si="27"/>
        <v>0</v>
      </c>
    </row>
    <row r="839" spans="1:12">
      <c r="A839" t="s">
        <v>857</v>
      </c>
      <c r="B839" t="s">
        <v>1</v>
      </c>
      <c r="C839" t="s">
        <v>1718</v>
      </c>
      <c r="D839" t="s">
        <v>1709</v>
      </c>
      <c r="E839" t="s">
        <v>1704</v>
      </c>
      <c r="F839" t="s">
        <v>1749</v>
      </c>
      <c r="H839" t="str">
        <f>INDEX('Vensim Variables'!$B:$B,MATCH(EPS!$B839,'Vensim Variables'!$A:$A,0))</f>
        <v>g pollutant</v>
      </c>
      <c r="I839" t="str">
        <f t="shared" si="26"/>
        <v>PM25</v>
      </c>
      <c r="J839">
        <f>INDEX(NoSettings!$C:$C,MATCH(EPS!$A839,NoSettings!$A:$A,0))</f>
        <v>0</v>
      </c>
      <c r="K839" s="109">
        <f>INDEX(GWP!$C$2:$C$13,MATCH(EPS!I839,GWP!$B$2:$B$13,0))</f>
        <v>0</v>
      </c>
      <c r="L839" s="5">
        <f t="shared" si="27"/>
        <v>0</v>
      </c>
    </row>
    <row r="840" spans="1:12">
      <c r="A840" t="s">
        <v>858</v>
      </c>
      <c r="B840" t="s">
        <v>1</v>
      </c>
      <c r="C840" t="s">
        <v>1718</v>
      </c>
      <c r="D840" t="s">
        <v>1709</v>
      </c>
      <c r="E840" t="s">
        <v>1704</v>
      </c>
      <c r="F840" t="s">
        <v>1750</v>
      </c>
      <c r="H840" t="str">
        <f>INDEX('Vensim Variables'!$B:$B,MATCH(EPS!$B840,'Vensim Variables'!$A:$A,0))</f>
        <v>g pollutant</v>
      </c>
      <c r="I840" t="str">
        <f t="shared" si="26"/>
        <v>PM25</v>
      </c>
      <c r="J840">
        <f>INDEX(NoSettings!$C:$C,MATCH(EPS!$A840,NoSettings!$A:$A,0))</f>
        <v>0</v>
      </c>
      <c r="K840" s="109">
        <f>INDEX(GWP!$C$2:$C$13,MATCH(EPS!I840,GWP!$B$2:$B$13,0))</f>
        <v>0</v>
      </c>
      <c r="L840" s="5">
        <f t="shared" si="27"/>
        <v>0</v>
      </c>
    </row>
    <row r="841" spans="1:12">
      <c r="A841" t="s">
        <v>859</v>
      </c>
      <c r="B841" t="s">
        <v>1</v>
      </c>
      <c r="C841" t="s">
        <v>1718</v>
      </c>
      <c r="D841" t="s">
        <v>1709</v>
      </c>
      <c r="E841" t="s">
        <v>1704</v>
      </c>
      <c r="F841" t="s">
        <v>1751</v>
      </c>
      <c r="H841" t="str">
        <f>INDEX('Vensim Variables'!$B:$B,MATCH(EPS!$B841,'Vensim Variables'!$A:$A,0))</f>
        <v>g pollutant</v>
      </c>
      <c r="I841" t="str">
        <f t="shared" si="26"/>
        <v>PM25</v>
      </c>
      <c r="J841">
        <f>INDEX(NoSettings!$C:$C,MATCH(EPS!$A841,NoSettings!$A:$A,0))</f>
        <v>0</v>
      </c>
      <c r="K841" s="109">
        <f>INDEX(GWP!$C$2:$C$13,MATCH(EPS!I841,GWP!$B$2:$B$13,0))</f>
        <v>0</v>
      </c>
      <c r="L841" s="5">
        <f t="shared" si="27"/>
        <v>0</v>
      </c>
    </row>
    <row r="842" spans="1:12">
      <c r="A842" t="s">
        <v>860</v>
      </c>
      <c r="B842" t="s">
        <v>1</v>
      </c>
      <c r="C842" t="s">
        <v>1718</v>
      </c>
      <c r="D842" t="s">
        <v>1710</v>
      </c>
      <c r="E842" t="s">
        <v>1703</v>
      </c>
      <c r="F842" t="s">
        <v>1742</v>
      </c>
      <c r="H842" t="str">
        <f>INDEX('Vensim Variables'!$B:$B,MATCH(EPS!$B842,'Vensim Variables'!$A:$A,0))</f>
        <v>g pollutant</v>
      </c>
      <c r="I842" t="str">
        <f t="shared" si="26"/>
        <v>SOx</v>
      </c>
      <c r="J842">
        <f>INDEX(NoSettings!$C:$C,MATCH(EPS!$A842,NoSettings!$A:$A,0))</f>
        <v>0</v>
      </c>
      <c r="K842" s="109">
        <f>INDEX(GWP!$C$2:$C$13,MATCH(EPS!I842,GWP!$B$2:$B$13,0))</f>
        <v>0</v>
      </c>
      <c r="L842" s="5">
        <f t="shared" si="27"/>
        <v>0</v>
      </c>
    </row>
    <row r="843" spans="1:12">
      <c r="A843" t="s">
        <v>861</v>
      </c>
      <c r="B843" t="s">
        <v>1</v>
      </c>
      <c r="C843" t="s">
        <v>1718</v>
      </c>
      <c r="D843" t="s">
        <v>1710</v>
      </c>
      <c r="E843" t="s">
        <v>1703</v>
      </c>
      <c r="F843" t="s">
        <v>1743</v>
      </c>
      <c r="H843" t="str">
        <f>INDEX('Vensim Variables'!$B:$B,MATCH(EPS!$B843,'Vensim Variables'!$A:$A,0))</f>
        <v>g pollutant</v>
      </c>
      <c r="I843" t="str">
        <f t="shared" si="26"/>
        <v>SOx</v>
      </c>
      <c r="J843">
        <f>INDEX(NoSettings!$C:$C,MATCH(EPS!$A843,NoSettings!$A:$A,0))</f>
        <v>0</v>
      </c>
      <c r="K843" s="109">
        <f>INDEX(GWP!$C$2:$C$13,MATCH(EPS!I843,GWP!$B$2:$B$13,0))</f>
        <v>0</v>
      </c>
      <c r="L843" s="5">
        <f t="shared" si="27"/>
        <v>0</v>
      </c>
    </row>
    <row r="844" spans="1:12">
      <c r="A844" t="s">
        <v>862</v>
      </c>
      <c r="B844" t="s">
        <v>1</v>
      </c>
      <c r="C844" t="s">
        <v>1718</v>
      </c>
      <c r="D844" t="s">
        <v>1710</v>
      </c>
      <c r="E844" t="s">
        <v>1703</v>
      </c>
      <c r="F844" t="s">
        <v>1744</v>
      </c>
      <c r="H844" t="str">
        <f>INDEX('Vensim Variables'!$B:$B,MATCH(EPS!$B844,'Vensim Variables'!$A:$A,0))</f>
        <v>g pollutant</v>
      </c>
      <c r="I844" t="str">
        <f t="shared" si="26"/>
        <v>SOx</v>
      </c>
      <c r="J844">
        <f>INDEX(NoSettings!$C:$C,MATCH(EPS!$A844,NoSettings!$A:$A,0))</f>
        <v>0</v>
      </c>
      <c r="K844" s="109">
        <f>INDEX(GWP!$C$2:$C$13,MATCH(EPS!I844,GWP!$B$2:$B$13,0))</f>
        <v>0</v>
      </c>
      <c r="L844" s="5">
        <f t="shared" si="27"/>
        <v>0</v>
      </c>
    </row>
    <row r="845" spans="1:12">
      <c r="A845" t="s">
        <v>863</v>
      </c>
      <c r="B845" t="s">
        <v>1</v>
      </c>
      <c r="C845" t="s">
        <v>1718</v>
      </c>
      <c r="D845" t="s">
        <v>1710</v>
      </c>
      <c r="E845" t="s">
        <v>1703</v>
      </c>
      <c r="F845" t="s">
        <v>1745</v>
      </c>
      <c r="H845" t="str">
        <f>INDEX('Vensim Variables'!$B:$B,MATCH(EPS!$B845,'Vensim Variables'!$A:$A,0))</f>
        <v>g pollutant</v>
      </c>
      <c r="I845" t="str">
        <f t="shared" si="26"/>
        <v>SOx</v>
      </c>
      <c r="J845">
        <f>INDEX(NoSettings!$C:$C,MATCH(EPS!$A845,NoSettings!$A:$A,0))</f>
        <v>17160200</v>
      </c>
      <c r="K845" s="109">
        <f>INDEX(GWP!$C$2:$C$13,MATCH(EPS!I845,GWP!$B$2:$B$13,0))</f>
        <v>0</v>
      </c>
      <c r="L845" s="5">
        <f t="shared" si="27"/>
        <v>0</v>
      </c>
    </row>
    <row r="846" spans="1:12">
      <c r="A846" t="s">
        <v>864</v>
      </c>
      <c r="B846" t="s">
        <v>1</v>
      </c>
      <c r="C846" t="s">
        <v>1718</v>
      </c>
      <c r="D846" t="s">
        <v>1710</v>
      </c>
      <c r="E846" t="s">
        <v>1703</v>
      </c>
      <c r="F846" t="s">
        <v>1746</v>
      </c>
      <c r="H846" t="str">
        <f>INDEX('Vensim Variables'!$B:$B,MATCH(EPS!$B846,'Vensim Variables'!$A:$A,0))</f>
        <v>g pollutant</v>
      </c>
      <c r="I846" t="str">
        <f t="shared" si="26"/>
        <v>SOx</v>
      </c>
      <c r="J846">
        <f>INDEX(NoSettings!$C:$C,MATCH(EPS!$A846,NoSettings!$A:$A,0))</f>
        <v>0</v>
      </c>
      <c r="K846" s="109">
        <f>INDEX(GWP!$C$2:$C$13,MATCH(EPS!I846,GWP!$B$2:$B$13,0))</f>
        <v>0</v>
      </c>
      <c r="L846" s="5">
        <f t="shared" si="27"/>
        <v>0</v>
      </c>
    </row>
    <row r="847" spans="1:12">
      <c r="A847" t="s">
        <v>865</v>
      </c>
      <c r="B847" t="s">
        <v>1</v>
      </c>
      <c r="C847" t="s">
        <v>1718</v>
      </c>
      <c r="D847" t="s">
        <v>1710</v>
      </c>
      <c r="E847" t="s">
        <v>1703</v>
      </c>
      <c r="F847" t="s">
        <v>1747</v>
      </c>
      <c r="H847" t="str">
        <f>INDEX('Vensim Variables'!$B:$B,MATCH(EPS!$B847,'Vensim Variables'!$A:$A,0))</f>
        <v>g pollutant</v>
      </c>
      <c r="I847" t="str">
        <f t="shared" si="26"/>
        <v>SOx</v>
      </c>
      <c r="J847">
        <f>INDEX(NoSettings!$C:$C,MATCH(EPS!$A847,NoSettings!$A:$A,0))</f>
        <v>0</v>
      </c>
      <c r="K847" s="109">
        <f>INDEX(GWP!$C$2:$C$13,MATCH(EPS!I847,GWP!$B$2:$B$13,0))</f>
        <v>0</v>
      </c>
      <c r="L847" s="5">
        <f t="shared" si="27"/>
        <v>0</v>
      </c>
    </row>
    <row r="848" spans="1:12">
      <c r="A848" t="s">
        <v>866</v>
      </c>
      <c r="B848" t="s">
        <v>1</v>
      </c>
      <c r="C848" t="s">
        <v>1718</v>
      </c>
      <c r="D848" t="s">
        <v>1710</v>
      </c>
      <c r="E848" t="s">
        <v>1703</v>
      </c>
      <c r="F848" t="s">
        <v>1748</v>
      </c>
      <c r="H848" t="str">
        <f>INDEX('Vensim Variables'!$B:$B,MATCH(EPS!$B848,'Vensim Variables'!$A:$A,0))</f>
        <v>g pollutant</v>
      </c>
      <c r="I848" t="str">
        <f t="shared" si="26"/>
        <v>SOx</v>
      </c>
      <c r="J848">
        <f>INDEX(NoSettings!$C:$C,MATCH(EPS!$A848,NoSettings!$A:$A,0))</f>
        <v>0</v>
      </c>
      <c r="K848" s="109">
        <f>INDEX(GWP!$C$2:$C$13,MATCH(EPS!I848,GWP!$B$2:$B$13,0))</f>
        <v>0</v>
      </c>
      <c r="L848" s="5">
        <f t="shared" si="27"/>
        <v>0</v>
      </c>
    </row>
    <row r="849" spans="1:12">
      <c r="A849" t="s">
        <v>867</v>
      </c>
      <c r="B849" t="s">
        <v>1</v>
      </c>
      <c r="C849" t="s">
        <v>1718</v>
      </c>
      <c r="D849" t="s">
        <v>1710</v>
      </c>
      <c r="E849" t="s">
        <v>1703</v>
      </c>
      <c r="F849" t="s">
        <v>1749</v>
      </c>
      <c r="H849" t="str">
        <f>INDEX('Vensim Variables'!$B:$B,MATCH(EPS!$B849,'Vensim Variables'!$A:$A,0))</f>
        <v>g pollutant</v>
      </c>
      <c r="I849" t="str">
        <f t="shared" si="26"/>
        <v>SOx</v>
      </c>
      <c r="J849">
        <f>INDEX(NoSettings!$C:$C,MATCH(EPS!$A849,NoSettings!$A:$A,0))</f>
        <v>0</v>
      </c>
      <c r="K849" s="109">
        <f>INDEX(GWP!$C$2:$C$13,MATCH(EPS!I849,GWP!$B$2:$B$13,0))</f>
        <v>0</v>
      </c>
      <c r="L849" s="5">
        <f t="shared" si="27"/>
        <v>0</v>
      </c>
    </row>
    <row r="850" spans="1:12">
      <c r="A850" t="s">
        <v>868</v>
      </c>
      <c r="B850" t="s">
        <v>1</v>
      </c>
      <c r="C850" t="s">
        <v>1718</v>
      </c>
      <c r="D850" t="s">
        <v>1710</v>
      </c>
      <c r="E850" t="s">
        <v>1703</v>
      </c>
      <c r="F850" t="s">
        <v>1750</v>
      </c>
      <c r="H850" t="str">
        <f>INDEX('Vensim Variables'!$B:$B,MATCH(EPS!$B850,'Vensim Variables'!$A:$A,0))</f>
        <v>g pollutant</v>
      </c>
      <c r="I850" t="str">
        <f t="shared" si="26"/>
        <v>SOx</v>
      </c>
      <c r="J850">
        <f>INDEX(NoSettings!$C:$C,MATCH(EPS!$A850,NoSettings!$A:$A,0))</f>
        <v>0</v>
      </c>
      <c r="K850" s="109">
        <f>INDEX(GWP!$C$2:$C$13,MATCH(EPS!I850,GWP!$B$2:$B$13,0))</f>
        <v>0</v>
      </c>
      <c r="L850" s="5">
        <f t="shared" si="27"/>
        <v>0</v>
      </c>
    </row>
    <row r="851" spans="1:12">
      <c r="A851" t="s">
        <v>869</v>
      </c>
      <c r="B851" t="s">
        <v>1</v>
      </c>
      <c r="C851" t="s">
        <v>1718</v>
      </c>
      <c r="D851" t="s">
        <v>1710</v>
      </c>
      <c r="E851" t="s">
        <v>1703</v>
      </c>
      <c r="F851" t="s">
        <v>1751</v>
      </c>
      <c r="H851" t="str">
        <f>INDEX('Vensim Variables'!$B:$B,MATCH(EPS!$B851,'Vensim Variables'!$A:$A,0))</f>
        <v>g pollutant</v>
      </c>
      <c r="I851" t="str">
        <f t="shared" si="26"/>
        <v>SOx</v>
      </c>
      <c r="J851">
        <f>INDEX(NoSettings!$C:$C,MATCH(EPS!$A851,NoSettings!$A:$A,0))</f>
        <v>0</v>
      </c>
      <c r="K851" s="109">
        <f>INDEX(GWP!$C$2:$C$13,MATCH(EPS!I851,GWP!$B$2:$B$13,0))</f>
        <v>0</v>
      </c>
      <c r="L851" s="5">
        <f t="shared" si="27"/>
        <v>0</v>
      </c>
    </row>
    <row r="852" spans="1:12">
      <c r="A852" t="s">
        <v>870</v>
      </c>
      <c r="B852" t="s">
        <v>1</v>
      </c>
      <c r="C852" t="s">
        <v>1718</v>
      </c>
      <c r="D852" t="s">
        <v>1710</v>
      </c>
      <c r="E852" t="s">
        <v>1704</v>
      </c>
      <c r="F852" t="s">
        <v>1742</v>
      </c>
      <c r="H852" t="str">
        <f>INDEX('Vensim Variables'!$B:$B,MATCH(EPS!$B852,'Vensim Variables'!$A:$A,0))</f>
        <v>g pollutant</v>
      </c>
      <c r="I852" t="str">
        <f t="shared" si="26"/>
        <v>SOx</v>
      </c>
      <c r="J852">
        <f>INDEX(NoSettings!$C:$C,MATCH(EPS!$A852,NoSettings!$A:$A,0))</f>
        <v>0</v>
      </c>
      <c r="K852" s="109">
        <f>INDEX(GWP!$C$2:$C$13,MATCH(EPS!I852,GWP!$B$2:$B$13,0))</f>
        <v>0</v>
      </c>
      <c r="L852" s="5">
        <f t="shared" si="27"/>
        <v>0</v>
      </c>
    </row>
    <row r="853" spans="1:12">
      <c r="A853" t="s">
        <v>871</v>
      </c>
      <c r="B853" t="s">
        <v>1</v>
      </c>
      <c r="C853" t="s">
        <v>1718</v>
      </c>
      <c r="D853" t="s">
        <v>1710</v>
      </c>
      <c r="E853" t="s">
        <v>1704</v>
      </c>
      <c r="F853" t="s">
        <v>1743</v>
      </c>
      <c r="H853" t="str">
        <f>INDEX('Vensim Variables'!$B:$B,MATCH(EPS!$B853,'Vensim Variables'!$A:$A,0))</f>
        <v>g pollutant</v>
      </c>
      <c r="I853" t="str">
        <f t="shared" si="26"/>
        <v>SOx</v>
      </c>
      <c r="J853">
        <f>INDEX(NoSettings!$C:$C,MATCH(EPS!$A853,NoSettings!$A:$A,0))</f>
        <v>0</v>
      </c>
      <c r="K853" s="109">
        <f>INDEX(GWP!$C$2:$C$13,MATCH(EPS!I853,GWP!$B$2:$B$13,0))</f>
        <v>0</v>
      </c>
      <c r="L853" s="5">
        <f t="shared" si="27"/>
        <v>0</v>
      </c>
    </row>
    <row r="854" spans="1:12">
      <c r="A854" t="s">
        <v>872</v>
      </c>
      <c r="B854" t="s">
        <v>1</v>
      </c>
      <c r="C854" t="s">
        <v>1718</v>
      </c>
      <c r="D854" t="s">
        <v>1710</v>
      </c>
      <c r="E854" t="s">
        <v>1704</v>
      </c>
      <c r="F854" t="s">
        <v>1744</v>
      </c>
      <c r="H854" t="str">
        <f>INDEX('Vensim Variables'!$B:$B,MATCH(EPS!$B854,'Vensim Variables'!$A:$A,0))</f>
        <v>g pollutant</v>
      </c>
      <c r="I854" t="str">
        <f t="shared" si="26"/>
        <v>SOx</v>
      </c>
      <c r="J854">
        <f>INDEX(NoSettings!$C:$C,MATCH(EPS!$A854,NoSettings!$A:$A,0))</f>
        <v>0</v>
      </c>
      <c r="K854" s="109">
        <f>INDEX(GWP!$C$2:$C$13,MATCH(EPS!I854,GWP!$B$2:$B$13,0))</f>
        <v>0</v>
      </c>
      <c r="L854" s="5">
        <f t="shared" si="27"/>
        <v>0</v>
      </c>
    </row>
    <row r="855" spans="1:12">
      <c r="A855" t="s">
        <v>873</v>
      </c>
      <c r="B855" t="s">
        <v>1</v>
      </c>
      <c r="C855" t="s">
        <v>1718</v>
      </c>
      <c r="D855" t="s">
        <v>1710</v>
      </c>
      <c r="E855" t="s">
        <v>1704</v>
      </c>
      <c r="F855" t="s">
        <v>1745</v>
      </c>
      <c r="H855" t="str">
        <f>INDEX('Vensim Variables'!$B:$B,MATCH(EPS!$B855,'Vensim Variables'!$A:$A,0))</f>
        <v>g pollutant</v>
      </c>
      <c r="I855" t="str">
        <f t="shared" si="26"/>
        <v>SOx</v>
      </c>
      <c r="J855">
        <f>INDEX(NoSettings!$C:$C,MATCH(EPS!$A855,NoSettings!$A:$A,0))</f>
        <v>511816000</v>
      </c>
      <c r="K855" s="109">
        <f>INDEX(GWP!$C$2:$C$13,MATCH(EPS!I855,GWP!$B$2:$B$13,0))</f>
        <v>0</v>
      </c>
      <c r="L855" s="5">
        <f t="shared" si="27"/>
        <v>0</v>
      </c>
    </row>
    <row r="856" spans="1:12">
      <c r="A856" t="s">
        <v>874</v>
      </c>
      <c r="B856" t="s">
        <v>1</v>
      </c>
      <c r="C856" t="s">
        <v>1718</v>
      </c>
      <c r="D856" t="s">
        <v>1710</v>
      </c>
      <c r="E856" t="s">
        <v>1704</v>
      </c>
      <c r="F856" t="s">
        <v>1746</v>
      </c>
      <c r="H856" t="str">
        <f>INDEX('Vensim Variables'!$B:$B,MATCH(EPS!$B856,'Vensim Variables'!$A:$A,0))</f>
        <v>g pollutant</v>
      </c>
      <c r="I856" t="str">
        <f t="shared" si="26"/>
        <v>SOx</v>
      </c>
      <c r="J856">
        <f>INDEX(NoSettings!$C:$C,MATCH(EPS!$A856,NoSettings!$A:$A,0))</f>
        <v>0</v>
      </c>
      <c r="K856" s="109">
        <f>INDEX(GWP!$C$2:$C$13,MATCH(EPS!I856,GWP!$B$2:$B$13,0))</f>
        <v>0</v>
      </c>
      <c r="L856" s="5">
        <f t="shared" si="27"/>
        <v>0</v>
      </c>
    </row>
    <row r="857" spans="1:12">
      <c r="A857" t="s">
        <v>875</v>
      </c>
      <c r="B857" t="s">
        <v>1</v>
      </c>
      <c r="C857" t="s">
        <v>1718</v>
      </c>
      <c r="D857" t="s">
        <v>1710</v>
      </c>
      <c r="E857" t="s">
        <v>1704</v>
      </c>
      <c r="F857" t="s">
        <v>1747</v>
      </c>
      <c r="H857" t="str">
        <f>INDEX('Vensim Variables'!$B:$B,MATCH(EPS!$B857,'Vensim Variables'!$A:$A,0))</f>
        <v>g pollutant</v>
      </c>
      <c r="I857" t="str">
        <f t="shared" si="26"/>
        <v>SOx</v>
      </c>
      <c r="J857">
        <f>INDEX(NoSettings!$C:$C,MATCH(EPS!$A857,NoSettings!$A:$A,0))</f>
        <v>0</v>
      </c>
      <c r="K857" s="109">
        <f>INDEX(GWP!$C$2:$C$13,MATCH(EPS!I857,GWP!$B$2:$B$13,0))</f>
        <v>0</v>
      </c>
      <c r="L857" s="5">
        <f t="shared" si="27"/>
        <v>0</v>
      </c>
    </row>
    <row r="858" spans="1:12">
      <c r="A858" t="s">
        <v>876</v>
      </c>
      <c r="B858" t="s">
        <v>1</v>
      </c>
      <c r="C858" t="s">
        <v>1718</v>
      </c>
      <c r="D858" t="s">
        <v>1710</v>
      </c>
      <c r="E858" t="s">
        <v>1704</v>
      </c>
      <c r="F858" t="s">
        <v>1748</v>
      </c>
      <c r="H858" t="str">
        <f>INDEX('Vensim Variables'!$B:$B,MATCH(EPS!$B858,'Vensim Variables'!$A:$A,0))</f>
        <v>g pollutant</v>
      </c>
      <c r="I858" t="str">
        <f t="shared" si="26"/>
        <v>SOx</v>
      </c>
      <c r="J858">
        <f>INDEX(NoSettings!$C:$C,MATCH(EPS!$A858,NoSettings!$A:$A,0))</f>
        <v>0</v>
      </c>
      <c r="K858" s="109">
        <f>INDEX(GWP!$C$2:$C$13,MATCH(EPS!I858,GWP!$B$2:$B$13,0))</f>
        <v>0</v>
      </c>
      <c r="L858" s="5">
        <f t="shared" si="27"/>
        <v>0</v>
      </c>
    </row>
    <row r="859" spans="1:12">
      <c r="A859" t="s">
        <v>877</v>
      </c>
      <c r="B859" t="s">
        <v>1</v>
      </c>
      <c r="C859" t="s">
        <v>1718</v>
      </c>
      <c r="D859" t="s">
        <v>1710</v>
      </c>
      <c r="E859" t="s">
        <v>1704</v>
      </c>
      <c r="F859" t="s">
        <v>1749</v>
      </c>
      <c r="H859" t="str">
        <f>INDEX('Vensim Variables'!$B:$B,MATCH(EPS!$B859,'Vensim Variables'!$A:$A,0))</f>
        <v>g pollutant</v>
      </c>
      <c r="I859" t="str">
        <f t="shared" si="26"/>
        <v>SOx</v>
      </c>
      <c r="J859">
        <f>INDEX(NoSettings!$C:$C,MATCH(EPS!$A859,NoSettings!$A:$A,0))</f>
        <v>0</v>
      </c>
      <c r="K859" s="109">
        <f>INDEX(GWP!$C$2:$C$13,MATCH(EPS!I859,GWP!$B$2:$B$13,0))</f>
        <v>0</v>
      </c>
      <c r="L859" s="5">
        <f t="shared" si="27"/>
        <v>0</v>
      </c>
    </row>
    <row r="860" spans="1:12">
      <c r="A860" t="s">
        <v>878</v>
      </c>
      <c r="B860" t="s">
        <v>1</v>
      </c>
      <c r="C860" t="s">
        <v>1718</v>
      </c>
      <c r="D860" t="s">
        <v>1710</v>
      </c>
      <c r="E860" t="s">
        <v>1704</v>
      </c>
      <c r="F860" t="s">
        <v>1750</v>
      </c>
      <c r="H860" t="str">
        <f>INDEX('Vensim Variables'!$B:$B,MATCH(EPS!$B860,'Vensim Variables'!$A:$A,0))</f>
        <v>g pollutant</v>
      </c>
      <c r="I860" t="str">
        <f t="shared" si="26"/>
        <v>SOx</v>
      </c>
      <c r="J860">
        <f>INDEX(NoSettings!$C:$C,MATCH(EPS!$A860,NoSettings!$A:$A,0))</f>
        <v>0</v>
      </c>
      <c r="K860" s="109">
        <f>INDEX(GWP!$C$2:$C$13,MATCH(EPS!I860,GWP!$B$2:$B$13,0))</f>
        <v>0</v>
      </c>
      <c r="L860" s="5">
        <f t="shared" si="27"/>
        <v>0</v>
      </c>
    </row>
    <row r="861" spans="1:12">
      <c r="A861" t="s">
        <v>879</v>
      </c>
      <c r="B861" t="s">
        <v>1</v>
      </c>
      <c r="C861" t="s">
        <v>1718</v>
      </c>
      <c r="D861" t="s">
        <v>1710</v>
      </c>
      <c r="E861" t="s">
        <v>1704</v>
      </c>
      <c r="F861" t="s">
        <v>1751</v>
      </c>
      <c r="H861" t="str">
        <f>INDEX('Vensim Variables'!$B:$B,MATCH(EPS!$B861,'Vensim Variables'!$A:$A,0))</f>
        <v>g pollutant</v>
      </c>
      <c r="I861" t="str">
        <f t="shared" si="26"/>
        <v>SOx</v>
      </c>
      <c r="J861">
        <f>INDEX(NoSettings!$C:$C,MATCH(EPS!$A861,NoSettings!$A:$A,0))</f>
        <v>0</v>
      </c>
      <c r="K861" s="109">
        <f>INDEX(GWP!$C$2:$C$13,MATCH(EPS!I861,GWP!$B$2:$B$13,0))</f>
        <v>0</v>
      </c>
      <c r="L861" s="5">
        <f t="shared" si="27"/>
        <v>0</v>
      </c>
    </row>
    <row r="862" spans="1:12">
      <c r="A862" t="s">
        <v>880</v>
      </c>
      <c r="B862" t="s">
        <v>1</v>
      </c>
      <c r="C862" t="s">
        <v>1718</v>
      </c>
      <c r="D862" t="s">
        <v>1711</v>
      </c>
      <c r="E862" t="s">
        <v>1703</v>
      </c>
      <c r="F862" t="s">
        <v>1742</v>
      </c>
      <c r="H862" t="str">
        <f>INDEX('Vensim Variables'!$B:$B,MATCH(EPS!$B862,'Vensim Variables'!$A:$A,0))</f>
        <v>g pollutant</v>
      </c>
      <c r="I862" t="str">
        <f t="shared" si="26"/>
        <v>BC</v>
      </c>
      <c r="J862">
        <f>INDEX(NoSettings!$C:$C,MATCH(EPS!$A862,NoSettings!$A:$A,0))</f>
        <v>0</v>
      </c>
      <c r="K862" s="109">
        <f>INDEX(GWP!$C$2:$C$13,MATCH(EPS!I862,GWP!$B$2:$B$13,0))</f>
        <v>345</v>
      </c>
      <c r="L862" s="5">
        <f t="shared" si="27"/>
        <v>0</v>
      </c>
    </row>
    <row r="863" spans="1:12">
      <c r="A863" t="s">
        <v>881</v>
      </c>
      <c r="B863" t="s">
        <v>1</v>
      </c>
      <c r="C863" t="s">
        <v>1718</v>
      </c>
      <c r="D863" t="s">
        <v>1711</v>
      </c>
      <c r="E863" t="s">
        <v>1703</v>
      </c>
      <c r="F863" t="s">
        <v>1743</v>
      </c>
      <c r="H863" t="str">
        <f>INDEX('Vensim Variables'!$B:$B,MATCH(EPS!$B863,'Vensim Variables'!$A:$A,0))</f>
        <v>g pollutant</v>
      </c>
      <c r="I863" t="str">
        <f t="shared" si="26"/>
        <v>BC</v>
      </c>
      <c r="J863">
        <f>INDEX(NoSettings!$C:$C,MATCH(EPS!$A863,NoSettings!$A:$A,0))</f>
        <v>0</v>
      </c>
      <c r="K863" s="109">
        <f>INDEX(GWP!$C$2:$C$13,MATCH(EPS!I863,GWP!$B$2:$B$13,0))</f>
        <v>345</v>
      </c>
      <c r="L863" s="5">
        <f t="shared" si="27"/>
        <v>0</v>
      </c>
    </row>
    <row r="864" spans="1:12">
      <c r="A864" t="s">
        <v>882</v>
      </c>
      <c r="B864" t="s">
        <v>1</v>
      </c>
      <c r="C864" t="s">
        <v>1718</v>
      </c>
      <c r="D864" t="s">
        <v>1711</v>
      </c>
      <c r="E864" t="s">
        <v>1703</v>
      </c>
      <c r="F864" t="s">
        <v>1744</v>
      </c>
      <c r="H864" t="str">
        <f>INDEX('Vensim Variables'!$B:$B,MATCH(EPS!$B864,'Vensim Variables'!$A:$A,0))</f>
        <v>g pollutant</v>
      </c>
      <c r="I864" t="str">
        <f t="shared" si="26"/>
        <v>BC</v>
      </c>
      <c r="J864">
        <f>INDEX(NoSettings!$C:$C,MATCH(EPS!$A864,NoSettings!$A:$A,0))</f>
        <v>0</v>
      </c>
      <c r="K864" s="109">
        <f>INDEX(GWP!$C$2:$C$13,MATCH(EPS!I864,GWP!$B$2:$B$13,0))</f>
        <v>345</v>
      </c>
      <c r="L864" s="5">
        <f t="shared" si="27"/>
        <v>0</v>
      </c>
    </row>
    <row r="865" spans="1:12">
      <c r="A865" t="s">
        <v>883</v>
      </c>
      <c r="B865" t="s">
        <v>1</v>
      </c>
      <c r="C865" t="s">
        <v>1718</v>
      </c>
      <c r="D865" t="s">
        <v>1711</v>
      </c>
      <c r="E865" t="s">
        <v>1703</v>
      </c>
      <c r="F865" t="s">
        <v>1745</v>
      </c>
      <c r="H865" t="str">
        <f>INDEX('Vensim Variables'!$B:$B,MATCH(EPS!$B865,'Vensim Variables'!$A:$A,0))</f>
        <v>g pollutant</v>
      </c>
      <c r="I865" t="str">
        <f t="shared" si="26"/>
        <v>BC</v>
      </c>
      <c r="J865">
        <f>INDEX(NoSettings!$C:$C,MATCH(EPS!$A865,NoSettings!$A:$A,0))</f>
        <v>307348000</v>
      </c>
      <c r="K865" s="109">
        <f>INDEX(GWP!$C$2:$C$13,MATCH(EPS!I865,GWP!$B$2:$B$13,0))</f>
        <v>345</v>
      </c>
      <c r="L865" s="5">
        <f t="shared" si="27"/>
        <v>0.10603506</v>
      </c>
    </row>
    <row r="866" spans="1:12">
      <c r="A866" t="s">
        <v>884</v>
      </c>
      <c r="B866" t="s">
        <v>1</v>
      </c>
      <c r="C866" t="s">
        <v>1718</v>
      </c>
      <c r="D866" t="s">
        <v>1711</v>
      </c>
      <c r="E866" t="s">
        <v>1703</v>
      </c>
      <c r="F866" t="s">
        <v>1746</v>
      </c>
      <c r="H866" t="str">
        <f>INDEX('Vensim Variables'!$B:$B,MATCH(EPS!$B866,'Vensim Variables'!$A:$A,0))</f>
        <v>g pollutant</v>
      </c>
      <c r="I866" t="str">
        <f t="shared" si="26"/>
        <v>BC</v>
      </c>
      <c r="J866">
        <f>INDEX(NoSettings!$C:$C,MATCH(EPS!$A866,NoSettings!$A:$A,0))</f>
        <v>0</v>
      </c>
      <c r="K866" s="109">
        <f>INDEX(GWP!$C$2:$C$13,MATCH(EPS!I866,GWP!$B$2:$B$13,0))</f>
        <v>345</v>
      </c>
      <c r="L866" s="5">
        <f t="shared" si="27"/>
        <v>0</v>
      </c>
    </row>
    <row r="867" spans="1:12">
      <c r="A867" t="s">
        <v>885</v>
      </c>
      <c r="B867" t="s">
        <v>1</v>
      </c>
      <c r="C867" t="s">
        <v>1718</v>
      </c>
      <c r="D867" t="s">
        <v>1711</v>
      </c>
      <c r="E867" t="s">
        <v>1703</v>
      </c>
      <c r="F867" t="s">
        <v>1747</v>
      </c>
      <c r="H867" t="str">
        <f>INDEX('Vensim Variables'!$B:$B,MATCH(EPS!$B867,'Vensim Variables'!$A:$A,0))</f>
        <v>g pollutant</v>
      </c>
      <c r="I867" t="str">
        <f t="shared" si="26"/>
        <v>BC</v>
      </c>
      <c r="J867">
        <f>INDEX(NoSettings!$C:$C,MATCH(EPS!$A867,NoSettings!$A:$A,0))</f>
        <v>0</v>
      </c>
      <c r="K867" s="109">
        <f>INDEX(GWP!$C$2:$C$13,MATCH(EPS!I867,GWP!$B$2:$B$13,0))</f>
        <v>345</v>
      </c>
      <c r="L867" s="5">
        <f t="shared" si="27"/>
        <v>0</v>
      </c>
    </row>
    <row r="868" spans="1:12">
      <c r="A868" t="s">
        <v>886</v>
      </c>
      <c r="B868" t="s">
        <v>1</v>
      </c>
      <c r="C868" t="s">
        <v>1718</v>
      </c>
      <c r="D868" t="s">
        <v>1711</v>
      </c>
      <c r="E868" t="s">
        <v>1703</v>
      </c>
      <c r="F868" t="s">
        <v>1748</v>
      </c>
      <c r="H868" t="str">
        <f>INDEX('Vensim Variables'!$B:$B,MATCH(EPS!$B868,'Vensim Variables'!$A:$A,0))</f>
        <v>g pollutant</v>
      </c>
      <c r="I868" t="str">
        <f t="shared" si="26"/>
        <v>BC</v>
      </c>
      <c r="J868">
        <f>INDEX(NoSettings!$C:$C,MATCH(EPS!$A868,NoSettings!$A:$A,0))</f>
        <v>0</v>
      </c>
      <c r="K868" s="109">
        <f>INDEX(GWP!$C$2:$C$13,MATCH(EPS!I868,GWP!$B$2:$B$13,0))</f>
        <v>345</v>
      </c>
      <c r="L868" s="5">
        <f t="shared" si="27"/>
        <v>0</v>
      </c>
    </row>
    <row r="869" spans="1:12">
      <c r="A869" t="s">
        <v>887</v>
      </c>
      <c r="B869" t="s">
        <v>1</v>
      </c>
      <c r="C869" t="s">
        <v>1718</v>
      </c>
      <c r="D869" t="s">
        <v>1711</v>
      </c>
      <c r="E869" t="s">
        <v>1703</v>
      </c>
      <c r="F869" t="s">
        <v>1749</v>
      </c>
      <c r="H869" t="str">
        <f>INDEX('Vensim Variables'!$B:$B,MATCH(EPS!$B869,'Vensim Variables'!$A:$A,0))</f>
        <v>g pollutant</v>
      </c>
      <c r="I869" t="str">
        <f t="shared" si="26"/>
        <v>BC</v>
      </c>
      <c r="J869">
        <f>INDEX(NoSettings!$C:$C,MATCH(EPS!$A869,NoSettings!$A:$A,0))</f>
        <v>0</v>
      </c>
      <c r="K869" s="109">
        <f>INDEX(GWP!$C$2:$C$13,MATCH(EPS!I869,GWP!$B$2:$B$13,0))</f>
        <v>345</v>
      </c>
      <c r="L869" s="5">
        <f t="shared" si="27"/>
        <v>0</v>
      </c>
    </row>
    <row r="870" spans="1:12">
      <c r="A870" t="s">
        <v>888</v>
      </c>
      <c r="B870" t="s">
        <v>1</v>
      </c>
      <c r="C870" t="s">
        <v>1718</v>
      </c>
      <c r="D870" t="s">
        <v>1711</v>
      </c>
      <c r="E870" t="s">
        <v>1703</v>
      </c>
      <c r="F870" t="s">
        <v>1750</v>
      </c>
      <c r="H870" t="str">
        <f>INDEX('Vensim Variables'!$B:$B,MATCH(EPS!$B870,'Vensim Variables'!$A:$A,0))</f>
        <v>g pollutant</v>
      </c>
      <c r="I870" t="str">
        <f t="shared" si="26"/>
        <v>BC</v>
      </c>
      <c r="J870">
        <f>INDEX(NoSettings!$C:$C,MATCH(EPS!$A870,NoSettings!$A:$A,0))</f>
        <v>0</v>
      </c>
      <c r="K870" s="109">
        <f>INDEX(GWP!$C$2:$C$13,MATCH(EPS!I870,GWP!$B$2:$B$13,0))</f>
        <v>345</v>
      </c>
      <c r="L870" s="5">
        <f t="shared" si="27"/>
        <v>0</v>
      </c>
    </row>
    <row r="871" spans="1:12">
      <c r="A871" t="s">
        <v>889</v>
      </c>
      <c r="B871" t="s">
        <v>1</v>
      </c>
      <c r="C871" t="s">
        <v>1718</v>
      </c>
      <c r="D871" t="s">
        <v>1711</v>
      </c>
      <c r="E871" t="s">
        <v>1703</v>
      </c>
      <c r="F871" t="s">
        <v>1751</v>
      </c>
      <c r="H871" t="str">
        <f>INDEX('Vensim Variables'!$B:$B,MATCH(EPS!$B871,'Vensim Variables'!$A:$A,0))</f>
        <v>g pollutant</v>
      </c>
      <c r="I871" t="str">
        <f t="shared" si="26"/>
        <v>BC</v>
      </c>
      <c r="J871">
        <f>INDEX(NoSettings!$C:$C,MATCH(EPS!$A871,NoSettings!$A:$A,0))</f>
        <v>0</v>
      </c>
      <c r="K871" s="109">
        <f>INDEX(GWP!$C$2:$C$13,MATCH(EPS!I871,GWP!$B$2:$B$13,0))</f>
        <v>345</v>
      </c>
      <c r="L871" s="5">
        <f t="shared" si="27"/>
        <v>0</v>
      </c>
    </row>
    <row r="872" spans="1:12">
      <c r="A872" t="s">
        <v>890</v>
      </c>
      <c r="B872" t="s">
        <v>1</v>
      </c>
      <c r="C872" t="s">
        <v>1718</v>
      </c>
      <c r="D872" t="s">
        <v>1711</v>
      </c>
      <c r="E872" t="s">
        <v>1704</v>
      </c>
      <c r="F872" t="s">
        <v>1742</v>
      </c>
      <c r="H872" t="str">
        <f>INDEX('Vensim Variables'!$B:$B,MATCH(EPS!$B872,'Vensim Variables'!$A:$A,0))</f>
        <v>g pollutant</v>
      </c>
      <c r="I872" t="str">
        <f t="shared" si="26"/>
        <v>BC</v>
      </c>
      <c r="J872">
        <f>INDEX(NoSettings!$C:$C,MATCH(EPS!$A872,NoSettings!$A:$A,0))</f>
        <v>0</v>
      </c>
      <c r="K872" s="109">
        <f>INDEX(GWP!$C$2:$C$13,MATCH(EPS!I872,GWP!$B$2:$B$13,0))</f>
        <v>345</v>
      </c>
      <c r="L872" s="5">
        <f t="shared" si="27"/>
        <v>0</v>
      </c>
    </row>
    <row r="873" spans="1:12">
      <c r="A873" t="s">
        <v>891</v>
      </c>
      <c r="B873" t="s">
        <v>1</v>
      </c>
      <c r="C873" t="s">
        <v>1718</v>
      </c>
      <c r="D873" t="s">
        <v>1711</v>
      </c>
      <c r="E873" t="s">
        <v>1704</v>
      </c>
      <c r="F873" t="s">
        <v>1743</v>
      </c>
      <c r="H873" t="str">
        <f>INDEX('Vensim Variables'!$B:$B,MATCH(EPS!$B873,'Vensim Variables'!$A:$A,0))</f>
        <v>g pollutant</v>
      </c>
      <c r="I873" t="str">
        <f t="shared" si="26"/>
        <v>BC</v>
      </c>
      <c r="J873">
        <f>INDEX(NoSettings!$C:$C,MATCH(EPS!$A873,NoSettings!$A:$A,0))</f>
        <v>0</v>
      </c>
      <c r="K873" s="109">
        <f>INDEX(GWP!$C$2:$C$13,MATCH(EPS!I873,GWP!$B$2:$B$13,0))</f>
        <v>345</v>
      </c>
      <c r="L873" s="5">
        <f t="shared" si="27"/>
        <v>0</v>
      </c>
    </row>
    <row r="874" spans="1:12">
      <c r="A874" t="s">
        <v>892</v>
      </c>
      <c r="B874" t="s">
        <v>1</v>
      </c>
      <c r="C874" t="s">
        <v>1718</v>
      </c>
      <c r="D874" t="s">
        <v>1711</v>
      </c>
      <c r="E874" t="s">
        <v>1704</v>
      </c>
      <c r="F874" t="s">
        <v>1744</v>
      </c>
      <c r="H874" t="str">
        <f>INDEX('Vensim Variables'!$B:$B,MATCH(EPS!$B874,'Vensim Variables'!$A:$A,0))</f>
        <v>g pollutant</v>
      </c>
      <c r="I874" t="str">
        <f t="shared" si="26"/>
        <v>BC</v>
      </c>
      <c r="J874">
        <f>INDEX(NoSettings!$C:$C,MATCH(EPS!$A874,NoSettings!$A:$A,0))</f>
        <v>0</v>
      </c>
      <c r="K874" s="109">
        <f>INDEX(GWP!$C$2:$C$13,MATCH(EPS!I874,GWP!$B$2:$B$13,0))</f>
        <v>345</v>
      </c>
      <c r="L874" s="5">
        <f t="shared" si="27"/>
        <v>0</v>
      </c>
    </row>
    <row r="875" spans="1:12">
      <c r="A875" t="s">
        <v>893</v>
      </c>
      <c r="B875" t="s">
        <v>1</v>
      </c>
      <c r="C875" t="s">
        <v>1718</v>
      </c>
      <c r="D875" t="s">
        <v>1711</v>
      </c>
      <c r="E875" t="s">
        <v>1704</v>
      </c>
      <c r="F875" t="s">
        <v>1745</v>
      </c>
      <c r="H875" t="str">
        <f>INDEX('Vensim Variables'!$B:$B,MATCH(EPS!$B875,'Vensim Variables'!$A:$A,0))</f>
        <v>g pollutant</v>
      </c>
      <c r="I875" t="str">
        <f t="shared" si="26"/>
        <v>BC</v>
      </c>
      <c r="J875">
        <f>INDEX(NoSettings!$C:$C,MATCH(EPS!$A875,NoSettings!$A:$A,0))</f>
        <v>9166900000</v>
      </c>
      <c r="K875" s="109">
        <f>INDEX(GWP!$C$2:$C$13,MATCH(EPS!I875,GWP!$B$2:$B$13,0))</f>
        <v>345</v>
      </c>
      <c r="L875" s="5">
        <f t="shared" si="27"/>
        <v>3.1625804999999998</v>
      </c>
    </row>
    <row r="876" spans="1:12">
      <c r="A876" t="s">
        <v>894</v>
      </c>
      <c r="B876" t="s">
        <v>1</v>
      </c>
      <c r="C876" t="s">
        <v>1718</v>
      </c>
      <c r="D876" t="s">
        <v>1711</v>
      </c>
      <c r="E876" t="s">
        <v>1704</v>
      </c>
      <c r="F876" t="s">
        <v>1746</v>
      </c>
      <c r="H876" t="str">
        <f>INDEX('Vensim Variables'!$B:$B,MATCH(EPS!$B876,'Vensim Variables'!$A:$A,0))</f>
        <v>g pollutant</v>
      </c>
      <c r="I876" t="str">
        <f t="shared" si="26"/>
        <v>BC</v>
      </c>
      <c r="J876">
        <f>INDEX(NoSettings!$C:$C,MATCH(EPS!$A876,NoSettings!$A:$A,0))</f>
        <v>0</v>
      </c>
      <c r="K876" s="109">
        <f>INDEX(GWP!$C$2:$C$13,MATCH(EPS!I876,GWP!$B$2:$B$13,0))</f>
        <v>345</v>
      </c>
      <c r="L876" s="5">
        <f t="shared" si="27"/>
        <v>0</v>
      </c>
    </row>
    <row r="877" spans="1:12">
      <c r="A877" t="s">
        <v>895</v>
      </c>
      <c r="B877" t="s">
        <v>1</v>
      </c>
      <c r="C877" t="s">
        <v>1718</v>
      </c>
      <c r="D877" t="s">
        <v>1711</v>
      </c>
      <c r="E877" t="s">
        <v>1704</v>
      </c>
      <c r="F877" t="s">
        <v>1747</v>
      </c>
      <c r="H877" t="str">
        <f>INDEX('Vensim Variables'!$B:$B,MATCH(EPS!$B877,'Vensim Variables'!$A:$A,0))</f>
        <v>g pollutant</v>
      </c>
      <c r="I877" t="str">
        <f t="shared" si="26"/>
        <v>BC</v>
      </c>
      <c r="J877">
        <f>INDEX(NoSettings!$C:$C,MATCH(EPS!$A877,NoSettings!$A:$A,0))</f>
        <v>0</v>
      </c>
      <c r="K877" s="109">
        <f>INDEX(GWP!$C$2:$C$13,MATCH(EPS!I877,GWP!$B$2:$B$13,0))</f>
        <v>345</v>
      </c>
      <c r="L877" s="5">
        <f t="shared" si="27"/>
        <v>0</v>
      </c>
    </row>
    <row r="878" spans="1:12">
      <c r="A878" t="s">
        <v>896</v>
      </c>
      <c r="B878" t="s">
        <v>1</v>
      </c>
      <c r="C878" t="s">
        <v>1718</v>
      </c>
      <c r="D878" t="s">
        <v>1711</v>
      </c>
      <c r="E878" t="s">
        <v>1704</v>
      </c>
      <c r="F878" t="s">
        <v>1748</v>
      </c>
      <c r="H878" t="str">
        <f>INDEX('Vensim Variables'!$B:$B,MATCH(EPS!$B878,'Vensim Variables'!$A:$A,0))</f>
        <v>g pollutant</v>
      </c>
      <c r="I878" t="str">
        <f t="shared" si="26"/>
        <v>BC</v>
      </c>
      <c r="J878">
        <f>INDEX(NoSettings!$C:$C,MATCH(EPS!$A878,NoSettings!$A:$A,0))</f>
        <v>0</v>
      </c>
      <c r="K878" s="109">
        <f>INDEX(GWP!$C$2:$C$13,MATCH(EPS!I878,GWP!$B$2:$B$13,0))</f>
        <v>345</v>
      </c>
      <c r="L878" s="5">
        <f t="shared" si="27"/>
        <v>0</v>
      </c>
    </row>
    <row r="879" spans="1:12">
      <c r="A879" t="s">
        <v>897</v>
      </c>
      <c r="B879" t="s">
        <v>1</v>
      </c>
      <c r="C879" t="s">
        <v>1718</v>
      </c>
      <c r="D879" t="s">
        <v>1711</v>
      </c>
      <c r="E879" t="s">
        <v>1704</v>
      </c>
      <c r="F879" t="s">
        <v>1749</v>
      </c>
      <c r="H879" t="str">
        <f>INDEX('Vensim Variables'!$B:$B,MATCH(EPS!$B879,'Vensim Variables'!$A:$A,0))</f>
        <v>g pollutant</v>
      </c>
      <c r="I879" t="str">
        <f t="shared" si="26"/>
        <v>BC</v>
      </c>
      <c r="J879">
        <f>INDEX(NoSettings!$C:$C,MATCH(EPS!$A879,NoSettings!$A:$A,0))</f>
        <v>0</v>
      </c>
      <c r="K879" s="109">
        <f>INDEX(GWP!$C$2:$C$13,MATCH(EPS!I879,GWP!$B$2:$B$13,0))</f>
        <v>345</v>
      </c>
      <c r="L879" s="5">
        <f t="shared" si="27"/>
        <v>0</v>
      </c>
    </row>
    <row r="880" spans="1:12">
      <c r="A880" t="s">
        <v>898</v>
      </c>
      <c r="B880" t="s">
        <v>1</v>
      </c>
      <c r="C880" t="s">
        <v>1718</v>
      </c>
      <c r="D880" t="s">
        <v>1711</v>
      </c>
      <c r="E880" t="s">
        <v>1704</v>
      </c>
      <c r="F880" t="s">
        <v>1750</v>
      </c>
      <c r="H880" t="str">
        <f>INDEX('Vensim Variables'!$B:$B,MATCH(EPS!$B880,'Vensim Variables'!$A:$A,0))</f>
        <v>g pollutant</v>
      </c>
      <c r="I880" t="str">
        <f t="shared" si="26"/>
        <v>BC</v>
      </c>
      <c r="J880">
        <f>INDEX(NoSettings!$C:$C,MATCH(EPS!$A880,NoSettings!$A:$A,0))</f>
        <v>0</v>
      </c>
      <c r="K880" s="109">
        <f>INDEX(GWP!$C$2:$C$13,MATCH(EPS!I880,GWP!$B$2:$B$13,0))</f>
        <v>345</v>
      </c>
      <c r="L880" s="5">
        <f t="shared" si="27"/>
        <v>0</v>
      </c>
    </row>
    <row r="881" spans="1:12">
      <c r="A881" t="s">
        <v>899</v>
      </c>
      <c r="B881" t="s">
        <v>1</v>
      </c>
      <c r="C881" t="s">
        <v>1718</v>
      </c>
      <c r="D881" t="s">
        <v>1711</v>
      </c>
      <c r="E881" t="s">
        <v>1704</v>
      </c>
      <c r="F881" t="s">
        <v>1751</v>
      </c>
      <c r="H881" t="str">
        <f>INDEX('Vensim Variables'!$B:$B,MATCH(EPS!$B881,'Vensim Variables'!$A:$A,0))</f>
        <v>g pollutant</v>
      </c>
      <c r="I881" t="str">
        <f t="shared" si="26"/>
        <v>BC</v>
      </c>
      <c r="J881">
        <f>INDEX(NoSettings!$C:$C,MATCH(EPS!$A881,NoSettings!$A:$A,0))</f>
        <v>0</v>
      </c>
      <c r="K881" s="109">
        <f>INDEX(GWP!$C$2:$C$13,MATCH(EPS!I881,GWP!$B$2:$B$13,0))</f>
        <v>345</v>
      </c>
      <c r="L881" s="5">
        <f t="shared" si="27"/>
        <v>0</v>
      </c>
    </row>
    <row r="882" spans="1:12">
      <c r="A882" t="s">
        <v>900</v>
      </c>
      <c r="B882" t="s">
        <v>1</v>
      </c>
      <c r="C882" t="s">
        <v>1718</v>
      </c>
      <c r="D882" t="s">
        <v>1712</v>
      </c>
      <c r="E882" t="s">
        <v>1703</v>
      </c>
      <c r="F882" t="s">
        <v>1742</v>
      </c>
      <c r="H882" t="str">
        <f>INDEX('Vensim Variables'!$B:$B,MATCH(EPS!$B882,'Vensim Variables'!$A:$A,0))</f>
        <v>g pollutant</v>
      </c>
      <c r="I882" t="str">
        <f t="shared" si="26"/>
        <v>OC</v>
      </c>
      <c r="J882">
        <f>INDEX(NoSettings!$C:$C,MATCH(EPS!$A882,NoSettings!$A:$A,0))</f>
        <v>0</v>
      </c>
      <c r="K882" s="109">
        <f>INDEX(GWP!$C$2:$C$13,MATCH(EPS!I882,GWP!$B$2:$B$13,0))</f>
        <v>-46</v>
      </c>
      <c r="L882" s="5">
        <f t="shared" si="27"/>
        <v>0</v>
      </c>
    </row>
    <row r="883" spans="1:12">
      <c r="A883" t="s">
        <v>901</v>
      </c>
      <c r="B883" t="s">
        <v>1</v>
      </c>
      <c r="C883" t="s">
        <v>1718</v>
      </c>
      <c r="D883" t="s">
        <v>1712</v>
      </c>
      <c r="E883" t="s">
        <v>1703</v>
      </c>
      <c r="F883" t="s">
        <v>1743</v>
      </c>
      <c r="H883" t="str">
        <f>INDEX('Vensim Variables'!$B:$B,MATCH(EPS!$B883,'Vensim Variables'!$A:$A,0))</f>
        <v>g pollutant</v>
      </c>
      <c r="I883" t="str">
        <f t="shared" si="26"/>
        <v>OC</v>
      </c>
      <c r="J883">
        <f>INDEX(NoSettings!$C:$C,MATCH(EPS!$A883,NoSettings!$A:$A,0))</f>
        <v>0</v>
      </c>
      <c r="K883" s="109">
        <f>INDEX(GWP!$C$2:$C$13,MATCH(EPS!I883,GWP!$B$2:$B$13,0))</f>
        <v>-46</v>
      </c>
      <c r="L883" s="5">
        <f t="shared" si="27"/>
        <v>0</v>
      </c>
    </row>
    <row r="884" spans="1:12">
      <c r="A884" t="s">
        <v>902</v>
      </c>
      <c r="B884" t="s">
        <v>1</v>
      </c>
      <c r="C884" t="s">
        <v>1718</v>
      </c>
      <c r="D884" t="s">
        <v>1712</v>
      </c>
      <c r="E884" t="s">
        <v>1703</v>
      </c>
      <c r="F884" t="s">
        <v>1744</v>
      </c>
      <c r="H884" t="str">
        <f>INDEX('Vensim Variables'!$B:$B,MATCH(EPS!$B884,'Vensim Variables'!$A:$A,0))</f>
        <v>g pollutant</v>
      </c>
      <c r="I884" t="str">
        <f t="shared" si="26"/>
        <v>OC</v>
      </c>
      <c r="J884">
        <f>INDEX(NoSettings!$C:$C,MATCH(EPS!$A884,NoSettings!$A:$A,0))</f>
        <v>0</v>
      </c>
      <c r="K884" s="109">
        <f>INDEX(GWP!$C$2:$C$13,MATCH(EPS!I884,GWP!$B$2:$B$13,0))</f>
        <v>-46</v>
      </c>
      <c r="L884" s="5">
        <f t="shared" si="27"/>
        <v>0</v>
      </c>
    </row>
    <row r="885" spans="1:12">
      <c r="A885" t="s">
        <v>903</v>
      </c>
      <c r="B885" t="s">
        <v>1</v>
      </c>
      <c r="C885" t="s">
        <v>1718</v>
      </c>
      <c r="D885" t="s">
        <v>1712</v>
      </c>
      <c r="E885" t="s">
        <v>1703</v>
      </c>
      <c r="F885" t="s">
        <v>1745</v>
      </c>
      <c r="H885" t="str">
        <f>INDEX('Vensim Variables'!$B:$B,MATCH(EPS!$B885,'Vensim Variables'!$A:$A,0))</f>
        <v>g pollutant</v>
      </c>
      <c r="I885" t="str">
        <f t="shared" si="26"/>
        <v>OC</v>
      </c>
      <c r="J885">
        <f>INDEX(NoSettings!$C:$C,MATCH(EPS!$A885,NoSettings!$A:$A,0))</f>
        <v>69987400</v>
      </c>
      <c r="K885" s="109">
        <f>INDEX(GWP!$C$2:$C$13,MATCH(EPS!I885,GWP!$B$2:$B$13,0))</f>
        <v>-46</v>
      </c>
      <c r="L885" s="5">
        <f t="shared" si="27"/>
        <v>-3.2194203999999999E-3</v>
      </c>
    </row>
    <row r="886" spans="1:12">
      <c r="A886" t="s">
        <v>904</v>
      </c>
      <c r="B886" t="s">
        <v>1</v>
      </c>
      <c r="C886" t="s">
        <v>1718</v>
      </c>
      <c r="D886" t="s">
        <v>1712</v>
      </c>
      <c r="E886" t="s">
        <v>1703</v>
      </c>
      <c r="F886" t="s">
        <v>1746</v>
      </c>
      <c r="H886" t="str">
        <f>INDEX('Vensim Variables'!$B:$B,MATCH(EPS!$B886,'Vensim Variables'!$A:$A,0))</f>
        <v>g pollutant</v>
      </c>
      <c r="I886" t="str">
        <f t="shared" si="26"/>
        <v>OC</v>
      </c>
      <c r="J886">
        <f>INDEX(NoSettings!$C:$C,MATCH(EPS!$A886,NoSettings!$A:$A,0))</f>
        <v>0</v>
      </c>
      <c r="K886" s="109">
        <f>INDEX(GWP!$C$2:$C$13,MATCH(EPS!I886,GWP!$B$2:$B$13,0))</f>
        <v>-46</v>
      </c>
      <c r="L886" s="5">
        <f t="shared" si="27"/>
        <v>0</v>
      </c>
    </row>
    <row r="887" spans="1:12">
      <c r="A887" t="s">
        <v>905</v>
      </c>
      <c r="B887" t="s">
        <v>1</v>
      </c>
      <c r="C887" t="s">
        <v>1718</v>
      </c>
      <c r="D887" t="s">
        <v>1712</v>
      </c>
      <c r="E887" t="s">
        <v>1703</v>
      </c>
      <c r="F887" t="s">
        <v>1747</v>
      </c>
      <c r="H887" t="str">
        <f>INDEX('Vensim Variables'!$B:$B,MATCH(EPS!$B887,'Vensim Variables'!$A:$A,0))</f>
        <v>g pollutant</v>
      </c>
      <c r="I887" t="str">
        <f t="shared" si="26"/>
        <v>OC</v>
      </c>
      <c r="J887">
        <f>INDEX(NoSettings!$C:$C,MATCH(EPS!$A887,NoSettings!$A:$A,0))</f>
        <v>0</v>
      </c>
      <c r="K887" s="109">
        <f>INDEX(GWP!$C$2:$C$13,MATCH(EPS!I887,GWP!$B$2:$B$13,0))</f>
        <v>-46</v>
      </c>
      <c r="L887" s="5">
        <f t="shared" si="27"/>
        <v>0</v>
      </c>
    </row>
    <row r="888" spans="1:12">
      <c r="A888" t="s">
        <v>906</v>
      </c>
      <c r="B888" t="s">
        <v>1</v>
      </c>
      <c r="C888" t="s">
        <v>1718</v>
      </c>
      <c r="D888" t="s">
        <v>1712</v>
      </c>
      <c r="E888" t="s">
        <v>1703</v>
      </c>
      <c r="F888" t="s">
        <v>1748</v>
      </c>
      <c r="H888" t="str">
        <f>INDEX('Vensim Variables'!$B:$B,MATCH(EPS!$B888,'Vensim Variables'!$A:$A,0))</f>
        <v>g pollutant</v>
      </c>
      <c r="I888" t="str">
        <f t="shared" si="26"/>
        <v>OC</v>
      </c>
      <c r="J888">
        <f>INDEX(NoSettings!$C:$C,MATCH(EPS!$A888,NoSettings!$A:$A,0))</f>
        <v>0</v>
      </c>
      <c r="K888" s="109">
        <f>INDEX(GWP!$C$2:$C$13,MATCH(EPS!I888,GWP!$B$2:$B$13,0))</f>
        <v>-46</v>
      </c>
      <c r="L888" s="5">
        <f t="shared" si="27"/>
        <v>0</v>
      </c>
    </row>
    <row r="889" spans="1:12">
      <c r="A889" t="s">
        <v>907</v>
      </c>
      <c r="B889" t="s">
        <v>1</v>
      </c>
      <c r="C889" t="s">
        <v>1718</v>
      </c>
      <c r="D889" t="s">
        <v>1712</v>
      </c>
      <c r="E889" t="s">
        <v>1703</v>
      </c>
      <c r="F889" t="s">
        <v>1749</v>
      </c>
      <c r="H889" t="str">
        <f>INDEX('Vensim Variables'!$B:$B,MATCH(EPS!$B889,'Vensim Variables'!$A:$A,0))</f>
        <v>g pollutant</v>
      </c>
      <c r="I889" t="str">
        <f t="shared" si="26"/>
        <v>OC</v>
      </c>
      <c r="J889">
        <f>INDEX(NoSettings!$C:$C,MATCH(EPS!$A889,NoSettings!$A:$A,0))</f>
        <v>0</v>
      </c>
      <c r="K889" s="109">
        <f>INDEX(GWP!$C$2:$C$13,MATCH(EPS!I889,GWP!$B$2:$B$13,0))</f>
        <v>-46</v>
      </c>
      <c r="L889" s="5">
        <f t="shared" si="27"/>
        <v>0</v>
      </c>
    </row>
    <row r="890" spans="1:12">
      <c r="A890" t="s">
        <v>908</v>
      </c>
      <c r="B890" t="s">
        <v>1</v>
      </c>
      <c r="C890" t="s">
        <v>1718</v>
      </c>
      <c r="D890" t="s">
        <v>1712</v>
      </c>
      <c r="E890" t="s">
        <v>1703</v>
      </c>
      <c r="F890" t="s">
        <v>1750</v>
      </c>
      <c r="H890" t="str">
        <f>INDEX('Vensim Variables'!$B:$B,MATCH(EPS!$B890,'Vensim Variables'!$A:$A,0))</f>
        <v>g pollutant</v>
      </c>
      <c r="I890" t="str">
        <f t="shared" si="26"/>
        <v>OC</v>
      </c>
      <c r="J890">
        <f>INDEX(NoSettings!$C:$C,MATCH(EPS!$A890,NoSettings!$A:$A,0))</f>
        <v>0</v>
      </c>
      <c r="K890" s="109">
        <f>INDEX(GWP!$C$2:$C$13,MATCH(EPS!I890,GWP!$B$2:$B$13,0))</f>
        <v>-46</v>
      </c>
      <c r="L890" s="5">
        <f t="shared" si="27"/>
        <v>0</v>
      </c>
    </row>
    <row r="891" spans="1:12">
      <c r="A891" t="s">
        <v>909</v>
      </c>
      <c r="B891" t="s">
        <v>1</v>
      </c>
      <c r="C891" t="s">
        <v>1718</v>
      </c>
      <c r="D891" t="s">
        <v>1712</v>
      </c>
      <c r="E891" t="s">
        <v>1703</v>
      </c>
      <c r="F891" t="s">
        <v>1751</v>
      </c>
      <c r="H891" t="str">
        <f>INDEX('Vensim Variables'!$B:$B,MATCH(EPS!$B891,'Vensim Variables'!$A:$A,0))</f>
        <v>g pollutant</v>
      </c>
      <c r="I891" t="str">
        <f t="shared" si="26"/>
        <v>OC</v>
      </c>
      <c r="J891">
        <f>INDEX(NoSettings!$C:$C,MATCH(EPS!$A891,NoSettings!$A:$A,0))</f>
        <v>0</v>
      </c>
      <c r="K891" s="109">
        <f>INDEX(GWP!$C$2:$C$13,MATCH(EPS!I891,GWP!$B$2:$B$13,0))</f>
        <v>-46</v>
      </c>
      <c r="L891" s="5">
        <f t="shared" si="27"/>
        <v>0</v>
      </c>
    </row>
    <row r="892" spans="1:12">
      <c r="A892" t="s">
        <v>910</v>
      </c>
      <c r="B892" t="s">
        <v>1</v>
      </c>
      <c r="C892" t="s">
        <v>1718</v>
      </c>
      <c r="D892" t="s">
        <v>1712</v>
      </c>
      <c r="E892" t="s">
        <v>1704</v>
      </c>
      <c r="F892" t="s">
        <v>1742</v>
      </c>
      <c r="H892" t="str">
        <f>INDEX('Vensim Variables'!$B:$B,MATCH(EPS!$B892,'Vensim Variables'!$A:$A,0))</f>
        <v>g pollutant</v>
      </c>
      <c r="I892" t="str">
        <f t="shared" si="26"/>
        <v>OC</v>
      </c>
      <c r="J892">
        <f>INDEX(NoSettings!$C:$C,MATCH(EPS!$A892,NoSettings!$A:$A,0))</f>
        <v>0</v>
      </c>
      <c r="K892" s="109">
        <f>INDEX(GWP!$C$2:$C$13,MATCH(EPS!I892,GWP!$B$2:$B$13,0))</f>
        <v>-46</v>
      </c>
      <c r="L892" s="5">
        <f t="shared" si="27"/>
        <v>0</v>
      </c>
    </row>
    <row r="893" spans="1:12">
      <c r="A893" t="s">
        <v>911</v>
      </c>
      <c r="B893" t="s">
        <v>1</v>
      </c>
      <c r="C893" t="s">
        <v>1718</v>
      </c>
      <c r="D893" t="s">
        <v>1712</v>
      </c>
      <c r="E893" t="s">
        <v>1704</v>
      </c>
      <c r="F893" t="s">
        <v>1743</v>
      </c>
      <c r="H893" t="str">
        <f>INDEX('Vensim Variables'!$B:$B,MATCH(EPS!$B893,'Vensim Variables'!$A:$A,0))</f>
        <v>g pollutant</v>
      </c>
      <c r="I893" t="str">
        <f t="shared" si="26"/>
        <v>OC</v>
      </c>
      <c r="J893">
        <f>INDEX(NoSettings!$C:$C,MATCH(EPS!$A893,NoSettings!$A:$A,0))</f>
        <v>0</v>
      </c>
      <c r="K893" s="109">
        <f>INDEX(GWP!$C$2:$C$13,MATCH(EPS!I893,GWP!$B$2:$B$13,0))</f>
        <v>-46</v>
      </c>
      <c r="L893" s="5">
        <f t="shared" si="27"/>
        <v>0</v>
      </c>
    </row>
    <row r="894" spans="1:12">
      <c r="A894" t="s">
        <v>912</v>
      </c>
      <c r="B894" t="s">
        <v>1</v>
      </c>
      <c r="C894" t="s">
        <v>1718</v>
      </c>
      <c r="D894" t="s">
        <v>1712</v>
      </c>
      <c r="E894" t="s">
        <v>1704</v>
      </c>
      <c r="F894" t="s">
        <v>1744</v>
      </c>
      <c r="H894" t="str">
        <f>INDEX('Vensim Variables'!$B:$B,MATCH(EPS!$B894,'Vensim Variables'!$A:$A,0))</f>
        <v>g pollutant</v>
      </c>
      <c r="I894" t="str">
        <f t="shared" si="26"/>
        <v>OC</v>
      </c>
      <c r="J894">
        <f>INDEX(NoSettings!$C:$C,MATCH(EPS!$A894,NoSettings!$A:$A,0))</f>
        <v>0</v>
      </c>
      <c r="K894" s="109">
        <f>INDEX(GWP!$C$2:$C$13,MATCH(EPS!I894,GWP!$B$2:$B$13,0))</f>
        <v>-46</v>
      </c>
      <c r="L894" s="5">
        <f t="shared" si="27"/>
        <v>0</v>
      </c>
    </row>
    <row r="895" spans="1:12">
      <c r="A895" t="s">
        <v>913</v>
      </c>
      <c r="B895" t="s">
        <v>1</v>
      </c>
      <c r="C895" t="s">
        <v>1718</v>
      </c>
      <c r="D895" t="s">
        <v>1712</v>
      </c>
      <c r="E895" t="s">
        <v>1704</v>
      </c>
      <c r="F895" t="s">
        <v>1745</v>
      </c>
      <c r="H895" t="str">
        <f>INDEX('Vensim Variables'!$B:$B,MATCH(EPS!$B895,'Vensim Variables'!$A:$A,0))</f>
        <v>g pollutant</v>
      </c>
      <c r="I895" t="str">
        <f t="shared" si="26"/>
        <v>OC</v>
      </c>
      <c r="J895">
        <f>INDEX(NoSettings!$C:$C,MATCH(EPS!$A895,NoSettings!$A:$A,0))</f>
        <v>2087430000</v>
      </c>
      <c r="K895" s="109">
        <f>INDEX(GWP!$C$2:$C$13,MATCH(EPS!I895,GWP!$B$2:$B$13,0))</f>
        <v>-46</v>
      </c>
      <c r="L895" s="5">
        <f t="shared" si="27"/>
        <v>-9.6021780000000001E-2</v>
      </c>
    </row>
    <row r="896" spans="1:12">
      <c r="A896" t="s">
        <v>914</v>
      </c>
      <c r="B896" t="s">
        <v>1</v>
      </c>
      <c r="C896" t="s">
        <v>1718</v>
      </c>
      <c r="D896" t="s">
        <v>1712</v>
      </c>
      <c r="E896" t="s">
        <v>1704</v>
      </c>
      <c r="F896" t="s">
        <v>1746</v>
      </c>
      <c r="H896" t="str">
        <f>INDEX('Vensim Variables'!$B:$B,MATCH(EPS!$B896,'Vensim Variables'!$A:$A,0))</f>
        <v>g pollutant</v>
      </c>
      <c r="I896" t="str">
        <f t="shared" si="26"/>
        <v>OC</v>
      </c>
      <c r="J896">
        <f>INDEX(NoSettings!$C:$C,MATCH(EPS!$A896,NoSettings!$A:$A,0))</f>
        <v>0</v>
      </c>
      <c r="K896" s="109">
        <f>INDEX(GWP!$C$2:$C$13,MATCH(EPS!I896,GWP!$B$2:$B$13,0))</f>
        <v>-46</v>
      </c>
      <c r="L896" s="5">
        <f t="shared" si="27"/>
        <v>0</v>
      </c>
    </row>
    <row r="897" spans="1:12">
      <c r="A897" t="s">
        <v>915</v>
      </c>
      <c r="B897" t="s">
        <v>1</v>
      </c>
      <c r="C897" t="s">
        <v>1718</v>
      </c>
      <c r="D897" t="s">
        <v>1712</v>
      </c>
      <c r="E897" t="s">
        <v>1704</v>
      </c>
      <c r="F897" t="s">
        <v>1747</v>
      </c>
      <c r="H897" t="str">
        <f>INDEX('Vensim Variables'!$B:$B,MATCH(EPS!$B897,'Vensim Variables'!$A:$A,0))</f>
        <v>g pollutant</v>
      </c>
      <c r="I897" t="str">
        <f t="shared" si="26"/>
        <v>OC</v>
      </c>
      <c r="J897">
        <f>INDEX(NoSettings!$C:$C,MATCH(EPS!$A897,NoSettings!$A:$A,0))</f>
        <v>0</v>
      </c>
      <c r="K897" s="109">
        <f>INDEX(GWP!$C$2:$C$13,MATCH(EPS!I897,GWP!$B$2:$B$13,0))</f>
        <v>-46</v>
      </c>
      <c r="L897" s="5">
        <f t="shared" si="27"/>
        <v>0</v>
      </c>
    </row>
    <row r="898" spans="1:12">
      <c r="A898" t="s">
        <v>916</v>
      </c>
      <c r="B898" t="s">
        <v>1</v>
      </c>
      <c r="C898" t="s">
        <v>1718</v>
      </c>
      <c r="D898" t="s">
        <v>1712</v>
      </c>
      <c r="E898" t="s">
        <v>1704</v>
      </c>
      <c r="F898" t="s">
        <v>1748</v>
      </c>
      <c r="H898" t="str">
        <f>INDEX('Vensim Variables'!$B:$B,MATCH(EPS!$B898,'Vensim Variables'!$A:$A,0))</f>
        <v>g pollutant</v>
      </c>
      <c r="I898" t="str">
        <f t="shared" si="26"/>
        <v>OC</v>
      </c>
      <c r="J898">
        <f>INDEX(NoSettings!$C:$C,MATCH(EPS!$A898,NoSettings!$A:$A,0))</f>
        <v>0</v>
      </c>
      <c r="K898" s="109">
        <f>INDEX(GWP!$C$2:$C$13,MATCH(EPS!I898,GWP!$B$2:$B$13,0))</f>
        <v>-46</v>
      </c>
      <c r="L898" s="5">
        <f t="shared" si="27"/>
        <v>0</v>
      </c>
    </row>
    <row r="899" spans="1:12">
      <c r="A899" t="s">
        <v>917</v>
      </c>
      <c r="B899" t="s">
        <v>1</v>
      </c>
      <c r="C899" t="s">
        <v>1718</v>
      </c>
      <c r="D899" t="s">
        <v>1712</v>
      </c>
      <c r="E899" t="s">
        <v>1704</v>
      </c>
      <c r="F899" t="s">
        <v>1749</v>
      </c>
      <c r="H899" t="str">
        <f>INDEX('Vensim Variables'!$B:$B,MATCH(EPS!$B899,'Vensim Variables'!$A:$A,0))</f>
        <v>g pollutant</v>
      </c>
      <c r="I899" t="str">
        <f t="shared" ref="I899:I962" si="28">IF(OR(C899="CO2",C899="CH4",C899="N2O",C899="F gases",C899="VOC",C899="CO",C899="NOx",C899="PM10",C899="PM25",C899="SOx",C899="BC",C899="OC"),C899,IF(OR(D899="CO2",D899="CH4",D899="N2O",D899="F gases",D899="VOC",D899="CO",D899="NOx",D899="PM10",D899="PM25",D899="SOx",D899="BC",D899="OC"),D899,IF(OR(E899="CO2",E899="CH4",E899="N2O",E899="F gases",E899="VOC",E899="CO",E899="NOx",E899="PM10",E899="PM25",E899="SOx",E899="BC",E899="OC"),E899,"NA")))</f>
        <v>OC</v>
      </c>
      <c r="J899">
        <f>INDEX(NoSettings!$C:$C,MATCH(EPS!$A899,NoSettings!$A:$A,0))</f>
        <v>0</v>
      </c>
      <c r="K899" s="109">
        <f>INDEX(GWP!$C$2:$C$13,MATCH(EPS!I899,GWP!$B$2:$B$13,0))</f>
        <v>-46</v>
      </c>
      <c r="L899" s="5">
        <f t="shared" ref="L899:L962" si="29">IF(H899="g pollutant",K899*J899/10^12,IF(H899="MMTCO2e",J899,IF(H899="MWh",J899,0)))</f>
        <v>0</v>
      </c>
    </row>
    <row r="900" spans="1:12">
      <c r="A900" t="s">
        <v>918</v>
      </c>
      <c r="B900" t="s">
        <v>1</v>
      </c>
      <c r="C900" t="s">
        <v>1718</v>
      </c>
      <c r="D900" t="s">
        <v>1712</v>
      </c>
      <c r="E900" t="s">
        <v>1704</v>
      </c>
      <c r="F900" t="s">
        <v>1750</v>
      </c>
      <c r="H900" t="str">
        <f>INDEX('Vensim Variables'!$B:$B,MATCH(EPS!$B900,'Vensim Variables'!$A:$A,0))</f>
        <v>g pollutant</v>
      </c>
      <c r="I900" t="str">
        <f t="shared" si="28"/>
        <v>OC</v>
      </c>
      <c r="J900">
        <f>INDEX(NoSettings!$C:$C,MATCH(EPS!$A900,NoSettings!$A:$A,0))</f>
        <v>0</v>
      </c>
      <c r="K900" s="109">
        <f>INDEX(GWP!$C$2:$C$13,MATCH(EPS!I900,GWP!$B$2:$B$13,0))</f>
        <v>-46</v>
      </c>
      <c r="L900" s="5">
        <f t="shared" si="29"/>
        <v>0</v>
      </c>
    </row>
    <row r="901" spans="1:12">
      <c r="A901" t="s">
        <v>919</v>
      </c>
      <c r="B901" t="s">
        <v>1</v>
      </c>
      <c r="C901" t="s">
        <v>1718</v>
      </c>
      <c r="D901" t="s">
        <v>1712</v>
      </c>
      <c r="E901" t="s">
        <v>1704</v>
      </c>
      <c r="F901" t="s">
        <v>1751</v>
      </c>
      <c r="H901" t="str">
        <f>INDEX('Vensim Variables'!$B:$B,MATCH(EPS!$B901,'Vensim Variables'!$A:$A,0))</f>
        <v>g pollutant</v>
      </c>
      <c r="I901" t="str">
        <f t="shared" si="28"/>
        <v>OC</v>
      </c>
      <c r="J901">
        <f>INDEX(NoSettings!$C:$C,MATCH(EPS!$A901,NoSettings!$A:$A,0))</f>
        <v>0</v>
      </c>
      <c r="K901" s="109">
        <f>INDEX(GWP!$C$2:$C$13,MATCH(EPS!I901,GWP!$B$2:$B$13,0))</f>
        <v>-46</v>
      </c>
      <c r="L901" s="5">
        <f t="shared" si="29"/>
        <v>0</v>
      </c>
    </row>
    <row r="902" spans="1:12">
      <c r="A902" t="s">
        <v>920</v>
      </c>
      <c r="B902" t="s">
        <v>1</v>
      </c>
      <c r="C902" t="s">
        <v>1718</v>
      </c>
      <c r="D902" t="s">
        <v>1713</v>
      </c>
      <c r="E902" t="s">
        <v>1703</v>
      </c>
      <c r="F902" t="s">
        <v>1742</v>
      </c>
      <c r="H902" t="str">
        <f>INDEX('Vensim Variables'!$B:$B,MATCH(EPS!$B902,'Vensim Variables'!$A:$A,0))</f>
        <v>g pollutant</v>
      </c>
      <c r="I902" t="str">
        <f t="shared" si="28"/>
        <v>CH4</v>
      </c>
      <c r="J902">
        <f>INDEX(NoSettings!$C:$C,MATCH(EPS!$A902,NoSettings!$A:$A,0))</f>
        <v>0</v>
      </c>
      <c r="K902" s="109">
        <f>INDEX(GWP!$C$2:$C$13,MATCH(EPS!I902,GWP!$B$2:$B$13,0))</f>
        <v>28</v>
      </c>
      <c r="L902" s="5">
        <f t="shared" si="29"/>
        <v>0</v>
      </c>
    </row>
    <row r="903" spans="1:12">
      <c r="A903" t="s">
        <v>921</v>
      </c>
      <c r="B903" t="s">
        <v>1</v>
      </c>
      <c r="C903" t="s">
        <v>1718</v>
      </c>
      <c r="D903" t="s">
        <v>1713</v>
      </c>
      <c r="E903" t="s">
        <v>1703</v>
      </c>
      <c r="F903" t="s">
        <v>1743</v>
      </c>
      <c r="H903" t="str">
        <f>INDEX('Vensim Variables'!$B:$B,MATCH(EPS!$B903,'Vensim Variables'!$A:$A,0))</f>
        <v>g pollutant</v>
      </c>
      <c r="I903" t="str">
        <f t="shared" si="28"/>
        <v>CH4</v>
      </c>
      <c r="J903">
        <f>INDEX(NoSettings!$C:$C,MATCH(EPS!$A903,NoSettings!$A:$A,0))</f>
        <v>0</v>
      </c>
      <c r="K903" s="109">
        <f>INDEX(GWP!$C$2:$C$13,MATCH(EPS!I903,GWP!$B$2:$B$13,0))</f>
        <v>28</v>
      </c>
      <c r="L903" s="5">
        <f t="shared" si="29"/>
        <v>0</v>
      </c>
    </row>
    <row r="904" spans="1:12">
      <c r="A904" t="s">
        <v>922</v>
      </c>
      <c r="B904" t="s">
        <v>1</v>
      </c>
      <c r="C904" t="s">
        <v>1718</v>
      </c>
      <c r="D904" t="s">
        <v>1713</v>
      </c>
      <c r="E904" t="s">
        <v>1703</v>
      </c>
      <c r="F904" t="s">
        <v>1744</v>
      </c>
      <c r="H904" t="str">
        <f>INDEX('Vensim Variables'!$B:$B,MATCH(EPS!$B904,'Vensim Variables'!$A:$A,0))</f>
        <v>g pollutant</v>
      </c>
      <c r="I904" t="str">
        <f t="shared" si="28"/>
        <v>CH4</v>
      </c>
      <c r="J904">
        <f>INDEX(NoSettings!$C:$C,MATCH(EPS!$A904,NoSettings!$A:$A,0))</f>
        <v>0</v>
      </c>
      <c r="K904" s="109">
        <f>INDEX(GWP!$C$2:$C$13,MATCH(EPS!I904,GWP!$B$2:$B$13,0))</f>
        <v>28</v>
      </c>
      <c r="L904" s="5">
        <f t="shared" si="29"/>
        <v>0</v>
      </c>
    </row>
    <row r="905" spans="1:12">
      <c r="A905" t="s">
        <v>923</v>
      </c>
      <c r="B905" t="s">
        <v>1</v>
      </c>
      <c r="C905" t="s">
        <v>1718</v>
      </c>
      <c r="D905" t="s">
        <v>1713</v>
      </c>
      <c r="E905" t="s">
        <v>1703</v>
      </c>
      <c r="F905" t="s">
        <v>1745</v>
      </c>
      <c r="H905" t="str">
        <f>INDEX('Vensim Variables'!$B:$B,MATCH(EPS!$B905,'Vensim Variables'!$A:$A,0))</f>
        <v>g pollutant</v>
      </c>
      <c r="I905" t="str">
        <f t="shared" si="28"/>
        <v>CH4</v>
      </c>
      <c r="J905">
        <f>INDEX(NoSettings!$C:$C,MATCH(EPS!$A905,NoSettings!$A:$A,0))</f>
        <v>43443400</v>
      </c>
      <c r="K905" s="109">
        <f>INDEX(GWP!$C$2:$C$13,MATCH(EPS!I905,GWP!$B$2:$B$13,0))</f>
        <v>28</v>
      </c>
      <c r="L905" s="5">
        <f t="shared" si="29"/>
        <v>1.2164152000000001E-3</v>
      </c>
    </row>
    <row r="906" spans="1:12">
      <c r="A906" t="s">
        <v>924</v>
      </c>
      <c r="B906" t="s">
        <v>1</v>
      </c>
      <c r="C906" t="s">
        <v>1718</v>
      </c>
      <c r="D906" t="s">
        <v>1713</v>
      </c>
      <c r="E906" t="s">
        <v>1703</v>
      </c>
      <c r="F906" t="s">
        <v>1746</v>
      </c>
      <c r="H906" t="str">
        <f>INDEX('Vensim Variables'!$B:$B,MATCH(EPS!$B906,'Vensim Variables'!$A:$A,0))</f>
        <v>g pollutant</v>
      </c>
      <c r="I906" t="str">
        <f t="shared" si="28"/>
        <v>CH4</v>
      </c>
      <c r="J906">
        <f>INDEX(NoSettings!$C:$C,MATCH(EPS!$A906,NoSettings!$A:$A,0))</f>
        <v>0</v>
      </c>
      <c r="K906" s="109">
        <f>INDEX(GWP!$C$2:$C$13,MATCH(EPS!I906,GWP!$B$2:$B$13,0))</f>
        <v>28</v>
      </c>
      <c r="L906" s="5">
        <f t="shared" si="29"/>
        <v>0</v>
      </c>
    </row>
    <row r="907" spans="1:12">
      <c r="A907" t="s">
        <v>925</v>
      </c>
      <c r="B907" t="s">
        <v>1</v>
      </c>
      <c r="C907" t="s">
        <v>1718</v>
      </c>
      <c r="D907" t="s">
        <v>1713</v>
      </c>
      <c r="E907" t="s">
        <v>1703</v>
      </c>
      <c r="F907" t="s">
        <v>1747</v>
      </c>
      <c r="H907" t="str">
        <f>INDEX('Vensim Variables'!$B:$B,MATCH(EPS!$B907,'Vensim Variables'!$A:$A,0))</f>
        <v>g pollutant</v>
      </c>
      <c r="I907" t="str">
        <f t="shared" si="28"/>
        <v>CH4</v>
      </c>
      <c r="J907">
        <f>INDEX(NoSettings!$C:$C,MATCH(EPS!$A907,NoSettings!$A:$A,0))</f>
        <v>0</v>
      </c>
      <c r="K907" s="109">
        <f>INDEX(GWP!$C$2:$C$13,MATCH(EPS!I907,GWP!$B$2:$B$13,0))</f>
        <v>28</v>
      </c>
      <c r="L907" s="5">
        <f t="shared" si="29"/>
        <v>0</v>
      </c>
    </row>
    <row r="908" spans="1:12">
      <c r="A908" t="s">
        <v>926</v>
      </c>
      <c r="B908" t="s">
        <v>1</v>
      </c>
      <c r="C908" t="s">
        <v>1718</v>
      </c>
      <c r="D908" t="s">
        <v>1713</v>
      </c>
      <c r="E908" t="s">
        <v>1703</v>
      </c>
      <c r="F908" t="s">
        <v>1748</v>
      </c>
      <c r="H908" t="str">
        <f>INDEX('Vensim Variables'!$B:$B,MATCH(EPS!$B908,'Vensim Variables'!$A:$A,0))</f>
        <v>g pollutant</v>
      </c>
      <c r="I908" t="str">
        <f t="shared" si="28"/>
        <v>CH4</v>
      </c>
      <c r="J908">
        <f>INDEX(NoSettings!$C:$C,MATCH(EPS!$A908,NoSettings!$A:$A,0))</f>
        <v>0</v>
      </c>
      <c r="K908" s="109">
        <f>INDEX(GWP!$C$2:$C$13,MATCH(EPS!I908,GWP!$B$2:$B$13,0))</f>
        <v>28</v>
      </c>
      <c r="L908" s="5">
        <f t="shared" si="29"/>
        <v>0</v>
      </c>
    </row>
    <row r="909" spans="1:12">
      <c r="A909" t="s">
        <v>927</v>
      </c>
      <c r="B909" t="s">
        <v>1</v>
      </c>
      <c r="C909" t="s">
        <v>1718</v>
      </c>
      <c r="D909" t="s">
        <v>1713</v>
      </c>
      <c r="E909" t="s">
        <v>1703</v>
      </c>
      <c r="F909" t="s">
        <v>1749</v>
      </c>
      <c r="H909" t="str">
        <f>INDEX('Vensim Variables'!$B:$B,MATCH(EPS!$B909,'Vensim Variables'!$A:$A,0))</f>
        <v>g pollutant</v>
      </c>
      <c r="I909" t="str">
        <f t="shared" si="28"/>
        <v>CH4</v>
      </c>
      <c r="J909">
        <f>INDEX(NoSettings!$C:$C,MATCH(EPS!$A909,NoSettings!$A:$A,0))</f>
        <v>0</v>
      </c>
      <c r="K909" s="109">
        <f>INDEX(GWP!$C$2:$C$13,MATCH(EPS!I909,GWP!$B$2:$B$13,0))</f>
        <v>28</v>
      </c>
      <c r="L909" s="5">
        <f t="shared" si="29"/>
        <v>0</v>
      </c>
    </row>
    <row r="910" spans="1:12">
      <c r="A910" t="s">
        <v>928</v>
      </c>
      <c r="B910" t="s">
        <v>1</v>
      </c>
      <c r="C910" t="s">
        <v>1718</v>
      </c>
      <c r="D910" t="s">
        <v>1713</v>
      </c>
      <c r="E910" t="s">
        <v>1703</v>
      </c>
      <c r="F910" t="s">
        <v>1750</v>
      </c>
      <c r="H910" t="str">
        <f>INDEX('Vensim Variables'!$B:$B,MATCH(EPS!$B910,'Vensim Variables'!$A:$A,0))</f>
        <v>g pollutant</v>
      </c>
      <c r="I910" t="str">
        <f t="shared" si="28"/>
        <v>CH4</v>
      </c>
      <c r="J910">
        <f>INDEX(NoSettings!$C:$C,MATCH(EPS!$A910,NoSettings!$A:$A,0))</f>
        <v>0</v>
      </c>
      <c r="K910" s="109">
        <f>INDEX(GWP!$C$2:$C$13,MATCH(EPS!I910,GWP!$B$2:$B$13,0))</f>
        <v>28</v>
      </c>
      <c r="L910" s="5">
        <f t="shared" si="29"/>
        <v>0</v>
      </c>
    </row>
    <row r="911" spans="1:12">
      <c r="A911" t="s">
        <v>929</v>
      </c>
      <c r="B911" t="s">
        <v>1</v>
      </c>
      <c r="C911" t="s">
        <v>1718</v>
      </c>
      <c r="D911" t="s">
        <v>1713</v>
      </c>
      <c r="E911" t="s">
        <v>1703</v>
      </c>
      <c r="F911" t="s">
        <v>1751</v>
      </c>
      <c r="H911" t="str">
        <f>INDEX('Vensim Variables'!$B:$B,MATCH(EPS!$B911,'Vensim Variables'!$A:$A,0))</f>
        <v>g pollutant</v>
      </c>
      <c r="I911" t="str">
        <f t="shared" si="28"/>
        <v>CH4</v>
      </c>
      <c r="J911">
        <f>INDEX(NoSettings!$C:$C,MATCH(EPS!$A911,NoSettings!$A:$A,0))</f>
        <v>0</v>
      </c>
      <c r="K911" s="109">
        <f>INDEX(GWP!$C$2:$C$13,MATCH(EPS!I911,GWP!$B$2:$B$13,0))</f>
        <v>28</v>
      </c>
      <c r="L911" s="5">
        <f t="shared" si="29"/>
        <v>0</v>
      </c>
    </row>
    <row r="912" spans="1:12">
      <c r="A912" t="s">
        <v>930</v>
      </c>
      <c r="B912" t="s">
        <v>1</v>
      </c>
      <c r="C912" t="s">
        <v>1718</v>
      </c>
      <c r="D912" t="s">
        <v>1713</v>
      </c>
      <c r="E912" t="s">
        <v>1704</v>
      </c>
      <c r="F912" t="s">
        <v>1742</v>
      </c>
      <c r="H912" t="str">
        <f>INDEX('Vensim Variables'!$B:$B,MATCH(EPS!$B912,'Vensim Variables'!$A:$A,0))</f>
        <v>g pollutant</v>
      </c>
      <c r="I912" t="str">
        <f t="shared" si="28"/>
        <v>CH4</v>
      </c>
      <c r="J912">
        <f>INDEX(NoSettings!$C:$C,MATCH(EPS!$A912,NoSettings!$A:$A,0))</f>
        <v>0</v>
      </c>
      <c r="K912" s="109">
        <f>INDEX(GWP!$C$2:$C$13,MATCH(EPS!I912,GWP!$B$2:$B$13,0))</f>
        <v>28</v>
      </c>
      <c r="L912" s="5">
        <f t="shared" si="29"/>
        <v>0</v>
      </c>
    </row>
    <row r="913" spans="1:12">
      <c r="A913" t="s">
        <v>931</v>
      </c>
      <c r="B913" t="s">
        <v>1</v>
      </c>
      <c r="C913" t="s">
        <v>1718</v>
      </c>
      <c r="D913" t="s">
        <v>1713</v>
      </c>
      <c r="E913" t="s">
        <v>1704</v>
      </c>
      <c r="F913" t="s">
        <v>1743</v>
      </c>
      <c r="H913" t="str">
        <f>INDEX('Vensim Variables'!$B:$B,MATCH(EPS!$B913,'Vensim Variables'!$A:$A,0))</f>
        <v>g pollutant</v>
      </c>
      <c r="I913" t="str">
        <f t="shared" si="28"/>
        <v>CH4</v>
      </c>
      <c r="J913">
        <f>INDEX(NoSettings!$C:$C,MATCH(EPS!$A913,NoSettings!$A:$A,0))</f>
        <v>0</v>
      </c>
      <c r="K913" s="109">
        <f>INDEX(GWP!$C$2:$C$13,MATCH(EPS!I913,GWP!$B$2:$B$13,0))</f>
        <v>28</v>
      </c>
      <c r="L913" s="5">
        <f t="shared" si="29"/>
        <v>0</v>
      </c>
    </row>
    <row r="914" spans="1:12">
      <c r="A914" t="s">
        <v>932</v>
      </c>
      <c r="B914" t="s">
        <v>1</v>
      </c>
      <c r="C914" t="s">
        <v>1718</v>
      </c>
      <c r="D914" t="s">
        <v>1713</v>
      </c>
      <c r="E914" t="s">
        <v>1704</v>
      </c>
      <c r="F914" t="s">
        <v>1744</v>
      </c>
      <c r="H914" t="str">
        <f>INDEX('Vensim Variables'!$B:$B,MATCH(EPS!$B914,'Vensim Variables'!$A:$A,0))</f>
        <v>g pollutant</v>
      </c>
      <c r="I914" t="str">
        <f t="shared" si="28"/>
        <v>CH4</v>
      </c>
      <c r="J914">
        <f>INDEX(NoSettings!$C:$C,MATCH(EPS!$A914,NoSettings!$A:$A,0))</f>
        <v>0</v>
      </c>
      <c r="K914" s="109">
        <f>INDEX(GWP!$C$2:$C$13,MATCH(EPS!I914,GWP!$B$2:$B$13,0))</f>
        <v>28</v>
      </c>
      <c r="L914" s="5">
        <f t="shared" si="29"/>
        <v>0</v>
      </c>
    </row>
    <row r="915" spans="1:12">
      <c r="A915" t="s">
        <v>933</v>
      </c>
      <c r="B915" t="s">
        <v>1</v>
      </c>
      <c r="C915" t="s">
        <v>1718</v>
      </c>
      <c r="D915" t="s">
        <v>1713</v>
      </c>
      <c r="E915" t="s">
        <v>1704</v>
      </c>
      <c r="F915" t="s">
        <v>1745</v>
      </c>
      <c r="H915" t="str">
        <f>INDEX('Vensim Variables'!$B:$B,MATCH(EPS!$B915,'Vensim Variables'!$A:$A,0))</f>
        <v>g pollutant</v>
      </c>
      <c r="I915" t="str">
        <f t="shared" si="28"/>
        <v>CH4</v>
      </c>
      <c r="J915">
        <f>INDEX(NoSettings!$C:$C,MATCH(EPS!$A915,NoSettings!$A:$A,0))</f>
        <v>1295740000</v>
      </c>
      <c r="K915" s="109">
        <f>INDEX(GWP!$C$2:$C$13,MATCH(EPS!I915,GWP!$B$2:$B$13,0))</f>
        <v>28</v>
      </c>
      <c r="L915" s="5">
        <f t="shared" si="29"/>
        <v>3.6280720000000002E-2</v>
      </c>
    </row>
    <row r="916" spans="1:12">
      <c r="A916" t="s">
        <v>934</v>
      </c>
      <c r="B916" t="s">
        <v>1</v>
      </c>
      <c r="C916" t="s">
        <v>1718</v>
      </c>
      <c r="D916" t="s">
        <v>1713</v>
      </c>
      <c r="E916" t="s">
        <v>1704</v>
      </c>
      <c r="F916" t="s">
        <v>1746</v>
      </c>
      <c r="H916" t="str">
        <f>INDEX('Vensim Variables'!$B:$B,MATCH(EPS!$B916,'Vensim Variables'!$A:$A,0))</f>
        <v>g pollutant</v>
      </c>
      <c r="I916" t="str">
        <f t="shared" si="28"/>
        <v>CH4</v>
      </c>
      <c r="J916">
        <f>INDEX(NoSettings!$C:$C,MATCH(EPS!$A916,NoSettings!$A:$A,0))</f>
        <v>0</v>
      </c>
      <c r="K916" s="109">
        <f>INDEX(GWP!$C$2:$C$13,MATCH(EPS!I916,GWP!$B$2:$B$13,0))</f>
        <v>28</v>
      </c>
      <c r="L916" s="5">
        <f t="shared" si="29"/>
        <v>0</v>
      </c>
    </row>
    <row r="917" spans="1:12">
      <c r="A917" t="s">
        <v>935</v>
      </c>
      <c r="B917" t="s">
        <v>1</v>
      </c>
      <c r="C917" t="s">
        <v>1718</v>
      </c>
      <c r="D917" t="s">
        <v>1713</v>
      </c>
      <c r="E917" t="s">
        <v>1704</v>
      </c>
      <c r="F917" t="s">
        <v>1747</v>
      </c>
      <c r="H917" t="str">
        <f>INDEX('Vensim Variables'!$B:$B,MATCH(EPS!$B917,'Vensim Variables'!$A:$A,0))</f>
        <v>g pollutant</v>
      </c>
      <c r="I917" t="str">
        <f t="shared" si="28"/>
        <v>CH4</v>
      </c>
      <c r="J917">
        <f>INDEX(NoSettings!$C:$C,MATCH(EPS!$A917,NoSettings!$A:$A,0))</f>
        <v>0</v>
      </c>
      <c r="K917" s="109">
        <f>INDEX(GWP!$C$2:$C$13,MATCH(EPS!I917,GWP!$B$2:$B$13,0))</f>
        <v>28</v>
      </c>
      <c r="L917" s="5">
        <f t="shared" si="29"/>
        <v>0</v>
      </c>
    </row>
    <row r="918" spans="1:12">
      <c r="A918" t="s">
        <v>936</v>
      </c>
      <c r="B918" t="s">
        <v>1</v>
      </c>
      <c r="C918" t="s">
        <v>1718</v>
      </c>
      <c r="D918" t="s">
        <v>1713</v>
      </c>
      <c r="E918" t="s">
        <v>1704</v>
      </c>
      <c r="F918" t="s">
        <v>1748</v>
      </c>
      <c r="H918" t="str">
        <f>INDEX('Vensim Variables'!$B:$B,MATCH(EPS!$B918,'Vensim Variables'!$A:$A,0))</f>
        <v>g pollutant</v>
      </c>
      <c r="I918" t="str">
        <f t="shared" si="28"/>
        <v>CH4</v>
      </c>
      <c r="J918">
        <f>INDEX(NoSettings!$C:$C,MATCH(EPS!$A918,NoSettings!$A:$A,0))</f>
        <v>0</v>
      </c>
      <c r="K918" s="109">
        <f>INDEX(GWP!$C$2:$C$13,MATCH(EPS!I918,GWP!$B$2:$B$13,0))</f>
        <v>28</v>
      </c>
      <c r="L918" s="5">
        <f t="shared" si="29"/>
        <v>0</v>
      </c>
    </row>
    <row r="919" spans="1:12">
      <c r="A919" t="s">
        <v>937</v>
      </c>
      <c r="B919" t="s">
        <v>1</v>
      </c>
      <c r="C919" t="s">
        <v>1718</v>
      </c>
      <c r="D919" t="s">
        <v>1713</v>
      </c>
      <c r="E919" t="s">
        <v>1704</v>
      </c>
      <c r="F919" t="s">
        <v>1749</v>
      </c>
      <c r="H919" t="str">
        <f>INDEX('Vensim Variables'!$B:$B,MATCH(EPS!$B919,'Vensim Variables'!$A:$A,0))</f>
        <v>g pollutant</v>
      </c>
      <c r="I919" t="str">
        <f t="shared" si="28"/>
        <v>CH4</v>
      </c>
      <c r="J919">
        <f>INDEX(NoSettings!$C:$C,MATCH(EPS!$A919,NoSettings!$A:$A,0))</f>
        <v>0</v>
      </c>
      <c r="K919" s="109">
        <f>INDEX(GWP!$C$2:$C$13,MATCH(EPS!I919,GWP!$B$2:$B$13,0))</f>
        <v>28</v>
      </c>
      <c r="L919" s="5">
        <f t="shared" si="29"/>
        <v>0</v>
      </c>
    </row>
    <row r="920" spans="1:12">
      <c r="A920" t="s">
        <v>938</v>
      </c>
      <c r="B920" t="s">
        <v>1</v>
      </c>
      <c r="C920" t="s">
        <v>1718</v>
      </c>
      <c r="D920" t="s">
        <v>1713</v>
      </c>
      <c r="E920" t="s">
        <v>1704</v>
      </c>
      <c r="F920" t="s">
        <v>1750</v>
      </c>
      <c r="H920" t="str">
        <f>INDEX('Vensim Variables'!$B:$B,MATCH(EPS!$B920,'Vensim Variables'!$A:$A,0))</f>
        <v>g pollutant</v>
      </c>
      <c r="I920" t="str">
        <f t="shared" si="28"/>
        <v>CH4</v>
      </c>
      <c r="J920">
        <f>INDEX(NoSettings!$C:$C,MATCH(EPS!$A920,NoSettings!$A:$A,0))</f>
        <v>0</v>
      </c>
      <c r="K920" s="109">
        <f>INDEX(GWP!$C$2:$C$13,MATCH(EPS!I920,GWP!$B$2:$B$13,0))</f>
        <v>28</v>
      </c>
      <c r="L920" s="5">
        <f t="shared" si="29"/>
        <v>0</v>
      </c>
    </row>
    <row r="921" spans="1:12">
      <c r="A921" t="s">
        <v>939</v>
      </c>
      <c r="B921" t="s">
        <v>1</v>
      </c>
      <c r="C921" t="s">
        <v>1718</v>
      </c>
      <c r="D921" t="s">
        <v>1713</v>
      </c>
      <c r="E921" t="s">
        <v>1704</v>
      </c>
      <c r="F921" t="s">
        <v>1751</v>
      </c>
      <c r="H921" t="str">
        <f>INDEX('Vensim Variables'!$B:$B,MATCH(EPS!$B921,'Vensim Variables'!$A:$A,0))</f>
        <v>g pollutant</v>
      </c>
      <c r="I921" t="str">
        <f t="shared" si="28"/>
        <v>CH4</v>
      </c>
      <c r="J921">
        <f>INDEX(NoSettings!$C:$C,MATCH(EPS!$A921,NoSettings!$A:$A,0))</f>
        <v>0</v>
      </c>
      <c r="K921" s="109">
        <f>INDEX(GWP!$C$2:$C$13,MATCH(EPS!I921,GWP!$B$2:$B$13,0))</f>
        <v>28</v>
      </c>
      <c r="L921" s="5">
        <f t="shared" si="29"/>
        <v>0</v>
      </c>
    </row>
    <row r="922" spans="1:12">
      <c r="A922" t="s">
        <v>940</v>
      </c>
      <c r="B922" t="s">
        <v>1</v>
      </c>
      <c r="C922" t="s">
        <v>1718</v>
      </c>
      <c r="D922" t="s">
        <v>1714</v>
      </c>
      <c r="E922" t="s">
        <v>1703</v>
      </c>
      <c r="F922" t="s">
        <v>1742</v>
      </c>
      <c r="H922" t="str">
        <f>INDEX('Vensim Variables'!$B:$B,MATCH(EPS!$B922,'Vensim Variables'!$A:$A,0))</f>
        <v>g pollutant</v>
      </c>
      <c r="I922" t="str">
        <f t="shared" si="28"/>
        <v>N2O</v>
      </c>
      <c r="J922">
        <f>INDEX(NoSettings!$C:$C,MATCH(EPS!$A922,NoSettings!$A:$A,0))</f>
        <v>0</v>
      </c>
      <c r="K922" s="109">
        <f>INDEX(GWP!$C$2:$C$13,MATCH(EPS!I922,GWP!$B$2:$B$13,0))</f>
        <v>265</v>
      </c>
      <c r="L922" s="5">
        <f t="shared" si="29"/>
        <v>0</v>
      </c>
    </row>
    <row r="923" spans="1:12">
      <c r="A923" t="s">
        <v>941</v>
      </c>
      <c r="B923" t="s">
        <v>1</v>
      </c>
      <c r="C923" t="s">
        <v>1718</v>
      </c>
      <c r="D923" t="s">
        <v>1714</v>
      </c>
      <c r="E923" t="s">
        <v>1703</v>
      </c>
      <c r="F923" t="s">
        <v>1743</v>
      </c>
      <c r="H923" t="str">
        <f>INDEX('Vensim Variables'!$B:$B,MATCH(EPS!$B923,'Vensim Variables'!$A:$A,0))</f>
        <v>g pollutant</v>
      </c>
      <c r="I923" t="str">
        <f t="shared" si="28"/>
        <v>N2O</v>
      </c>
      <c r="J923">
        <f>INDEX(NoSettings!$C:$C,MATCH(EPS!$A923,NoSettings!$A:$A,0))</f>
        <v>0</v>
      </c>
      <c r="K923" s="109">
        <f>INDEX(GWP!$C$2:$C$13,MATCH(EPS!I923,GWP!$B$2:$B$13,0))</f>
        <v>265</v>
      </c>
      <c r="L923" s="5">
        <f t="shared" si="29"/>
        <v>0</v>
      </c>
    </row>
    <row r="924" spans="1:12">
      <c r="A924" t="s">
        <v>942</v>
      </c>
      <c r="B924" t="s">
        <v>1</v>
      </c>
      <c r="C924" t="s">
        <v>1718</v>
      </c>
      <c r="D924" t="s">
        <v>1714</v>
      </c>
      <c r="E924" t="s">
        <v>1703</v>
      </c>
      <c r="F924" t="s">
        <v>1744</v>
      </c>
      <c r="H924" t="str">
        <f>INDEX('Vensim Variables'!$B:$B,MATCH(EPS!$B924,'Vensim Variables'!$A:$A,0))</f>
        <v>g pollutant</v>
      </c>
      <c r="I924" t="str">
        <f t="shared" si="28"/>
        <v>N2O</v>
      </c>
      <c r="J924">
        <f>INDEX(NoSettings!$C:$C,MATCH(EPS!$A924,NoSettings!$A:$A,0))</f>
        <v>0</v>
      </c>
      <c r="K924" s="109">
        <f>INDEX(GWP!$C$2:$C$13,MATCH(EPS!I924,GWP!$B$2:$B$13,0))</f>
        <v>265</v>
      </c>
      <c r="L924" s="5">
        <f t="shared" si="29"/>
        <v>0</v>
      </c>
    </row>
    <row r="925" spans="1:12">
      <c r="A925" t="s">
        <v>943</v>
      </c>
      <c r="B925" t="s">
        <v>1</v>
      </c>
      <c r="C925" t="s">
        <v>1718</v>
      </c>
      <c r="D925" t="s">
        <v>1714</v>
      </c>
      <c r="E925" t="s">
        <v>1703</v>
      </c>
      <c r="F925" t="s">
        <v>1745</v>
      </c>
      <c r="H925" t="str">
        <f>INDEX('Vensim Variables'!$B:$B,MATCH(EPS!$B925,'Vensim Variables'!$A:$A,0))</f>
        <v>g pollutant</v>
      </c>
      <c r="I925" t="str">
        <f t="shared" si="28"/>
        <v>N2O</v>
      </c>
      <c r="J925">
        <f>INDEX(NoSettings!$C:$C,MATCH(EPS!$A925,NoSettings!$A:$A,0))</f>
        <v>8688690</v>
      </c>
      <c r="K925" s="109">
        <f>INDEX(GWP!$C$2:$C$13,MATCH(EPS!I925,GWP!$B$2:$B$13,0))</f>
        <v>265</v>
      </c>
      <c r="L925" s="5">
        <f t="shared" si="29"/>
        <v>2.3025028500000002E-3</v>
      </c>
    </row>
    <row r="926" spans="1:12">
      <c r="A926" t="s">
        <v>944</v>
      </c>
      <c r="B926" t="s">
        <v>1</v>
      </c>
      <c r="C926" t="s">
        <v>1718</v>
      </c>
      <c r="D926" t="s">
        <v>1714</v>
      </c>
      <c r="E926" t="s">
        <v>1703</v>
      </c>
      <c r="F926" t="s">
        <v>1746</v>
      </c>
      <c r="H926" t="str">
        <f>INDEX('Vensim Variables'!$B:$B,MATCH(EPS!$B926,'Vensim Variables'!$A:$A,0))</f>
        <v>g pollutant</v>
      </c>
      <c r="I926" t="str">
        <f t="shared" si="28"/>
        <v>N2O</v>
      </c>
      <c r="J926">
        <f>INDEX(NoSettings!$C:$C,MATCH(EPS!$A926,NoSettings!$A:$A,0))</f>
        <v>0</v>
      </c>
      <c r="K926" s="109">
        <f>INDEX(GWP!$C$2:$C$13,MATCH(EPS!I926,GWP!$B$2:$B$13,0))</f>
        <v>265</v>
      </c>
      <c r="L926" s="5">
        <f t="shared" si="29"/>
        <v>0</v>
      </c>
    </row>
    <row r="927" spans="1:12">
      <c r="A927" t="s">
        <v>945</v>
      </c>
      <c r="B927" t="s">
        <v>1</v>
      </c>
      <c r="C927" t="s">
        <v>1718</v>
      </c>
      <c r="D927" t="s">
        <v>1714</v>
      </c>
      <c r="E927" t="s">
        <v>1703</v>
      </c>
      <c r="F927" t="s">
        <v>1747</v>
      </c>
      <c r="H927" t="str">
        <f>INDEX('Vensim Variables'!$B:$B,MATCH(EPS!$B927,'Vensim Variables'!$A:$A,0))</f>
        <v>g pollutant</v>
      </c>
      <c r="I927" t="str">
        <f t="shared" si="28"/>
        <v>N2O</v>
      </c>
      <c r="J927">
        <f>INDEX(NoSettings!$C:$C,MATCH(EPS!$A927,NoSettings!$A:$A,0))</f>
        <v>0</v>
      </c>
      <c r="K927" s="109">
        <f>INDEX(GWP!$C$2:$C$13,MATCH(EPS!I927,GWP!$B$2:$B$13,0))</f>
        <v>265</v>
      </c>
      <c r="L927" s="5">
        <f t="shared" si="29"/>
        <v>0</v>
      </c>
    </row>
    <row r="928" spans="1:12">
      <c r="A928" t="s">
        <v>946</v>
      </c>
      <c r="B928" t="s">
        <v>1</v>
      </c>
      <c r="C928" t="s">
        <v>1718</v>
      </c>
      <c r="D928" t="s">
        <v>1714</v>
      </c>
      <c r="E928" t="s">
        <v>1703</v>
      </c>
      <c r="F928" t="s">
        <v>1748</v>
      </c>
      <c r="H928" t="str">
        <f>INDEX('Vensim Variables'!$B:$B,MATCH(EPS!$B928,'Vensim Variables'!$A:$A,0))</f>
        <v>g pollutant</v>
      </c>
      <c r="I928" t="str">
        <f t="shared" si="28"/>
        <v>N2O</v>
      </c>
      <c r="J928">
        <f>INDEX(NoSettings!$C:$C,MATCH(EPS!$A928,NoSettings!$A:$A,0))</f>
        <v>0</v>
      </c>
      <c r="K928" s="109">
        <f>INDEX(GWP!$C$2:$C$13,MATCH(EPS!I928,GWP!$B$2:$B$13,0))</f>
        <v>265</v>
      </c>
      <c r="L928" s="5">
        <f t="shared" si="29"/>
        <v>0</v>
      </c>
    </row>
    <row r="929" spans="1:12">
      <c r="A929" t="s">
        <v>947</v>
      </c>
      <c r="B929" t="s">
        <v>1</v>
      </c>
      <c r="C929" t="s">
        <v>1718</v>
      </c>
      <c r="D929" t="s">
        <v>1714</v>
      </c>
      <c r="E929" t="s">
        <v>1703</v>
      </c>
      <c r="F929" t="s">
        <v>1749</v>
      </c>
      <c r="H929" t="str">
        <f>INDEX('Vensim Variables'!$B:$B,MATCH(EPS!$B929,'Vensim Variables'!$A:$A,0))</f>
        <v>g pollutant</v>
      </c>
      <c r="I929" t="str">
        <f t="shared" si="28"/>
        <v>N2O</v>
      </c>
      <c r="J929">
        <f>INDEX(NoSettings!$C:$C,MATCH(EPS!$A929,NoSettings!$A:$A,0))</f>
        <v>0</v>
      </c>
      <c r="K929" s="109">
        <f>INDEX(GWP!$C$2:$C$13,MATCH(EPS!I929,GWP!$B$2:$B$13,0))</f>
        <v>265</v>
      </c>
      <c r="L929" s="5">
        <f t="shared" si="29"/>
        <v>0</v>
      </c>
    </row>
    <row r="930" spans="1:12">
      <c r="A930" t="s">
        <v>948</v>
      </c>
      <c r="B930" t="s">
        <v>1</v>
      </c>
      <c r="C930" t="s">
        <v>1718</v>
      </c>
      <c r="D930" t="s">
        <v>1714</v>
      </c>
      <c r="E930" t="s">
        <v>1703</v>
      </c>
      <c r="F930" t="s">
        <v>1750</v>
      </c>
      <c r="H930" t="str">
        <f>INDEX('Vensim Variables'!$B:$B,MATCH(EPS!$B930,'Vensim Variables'!$A:$A,0))</f>
        <v>g pollutant</v>
      </c>
      <c r="I930" t="str">
        <f t="shared" si="28"/>
        <v>N2O</v>
      </c>
      <c r="J930">
        <f>INDEX(NoSettings!$C:$C,MATCH(EPS!$A930,NoSettings!$A:$A,0))</f>
        <v>0</v>
      </c>
      <c r="K930" s="109">
        <f>INDEX(GWP!$C$2:$C$13,MATCH(EPS!I930,GWP!$B$2:$B$13,0))</f>
        <v>265</v>
      </c>
      <c r="L930" s="5">
        <f t="shared" si="29"/>
        <v>0</v>
      </c>
    </row>
    <row r="931" spans="1:12">
      <c r="A931" t="s">
        <v>949</v>
      </c>
      <c r="B931" t="s">
        <v>1</v>
      </c>
      <c r="C931" t="s">
        <v>1718</v>
      </c>
      <c r="D931" t="s">
        <v>1714</v>
      </c>
      <c r="E931" t="s">
        <v>1703</v>
      </c>
      <c r="F931" t="s">
        <v>1751</v>
      </c>
      <c r="H931" t="str">
        <f>INDEX('Vensim Variables'!$B:$B,MATCH(EPS!$B931,'Vensim Variables'!$A:$A,0))</f>
        <v>g pollutant</v>
      </c>
      <c r="I931" t="str">
        <f t="shared" si="28"/>
        <v>N2O</v>
      </c>
      <c r="J931">
        <f>INDEX(NoSettings!$C:$C,MATCH(EPS!$A931,NoSettings!$A:$A,0))</f>
        <v>0</v>
      </c>
      <c r="K931" s="109">
        <f>INDEX(GWP!$C$2:$C$13,MATCH(EPS!I931,GWP!$B$2:$B$13,0))</f>
        <v>265</v>
      </c>
      <c r="L931" s="5">
        <f t="shared" si="29"/>
        <v>0</v>
      </c>
    </row>
    <row r="932" spans="1:12">
      <c r="A932" t="s">
        <v>950</v>
      </c>
      <c r="B932" t="s">
        <v>1</v>
      </c>
      <c r="C932" t="s">
        <v>1718</v>
      </c>
      <c r="D932" t="s">
        <v>1714</v>
      </c>
      <c r="E932" t="s">
        <v>1704</v>
      </c>
      <c r="F932" t="s">
        <v>1742</v>
      </c>
      <c r="H932" t="str">
        <f>INDEX('Vensim Variables'!$B:$B,MATCH(EPS!$B932,'Vensim Variables'!$A:$A,0))</f>
        <v>g pollutant</v>
      </c>
      <c r="I932" t="str">
        <f t="shared" si="28"/>
        <v>N2O</v>
      </c>
      <c r="J932">
        <f>INDEX(NoSettings!$C:$C,MATCH(EPS!$A932,NoSettings!$A:$A,0))</f>
        <v>0</v>
      </c>
      <c r="K932" s="109">
        <f>INDEX(GWP!$C$2:$C$13,MATCH(EPS!I932,GWP!$B$2:$B$13,0))</f>
        <v>265</v>
      </c>
      <c r="L932" s="5">
        <f t="shared" si="29"/>
        <v>0</v>
      </c>
    </row>
    <row r="933" spans="1:12">
      <c r="A933" t="s">
        <v>951</v>
      </c>
      <c r="B933" t="s">
        <v>1</v>
      </c>
      <c r="C933" t="s">
        <v>1718</v>
      </c>
      <c r="D933" t="s">
        <v>1714</v>
      </c>
      <c r="E933" t="s">
        <v>1704</v>
      </c>
      <c r="F933" t="s">
        <v>1743</v>
      </c>
      <c r="H933" t="str">
        <f>INDEX('Vensim Variables'!$B:$B,MATCH(EPS!$B933,'Vensim Variables'!$A:$A,0))</f>
        <v>g pollutant</v>
      </c>
      <c r="I933" t="str">
        <f t="shared" si="28"/>
        <v>N2O</v>
      </c>
      <c r="J933">
        <f>INDEX(NoSettings!$C:$C,MATCH(EPS!$A933,NoSettings!$A:$A,0))</f>
        <v>0</v>
      </c>
      <c r="K933" s="109">
        <f>INDEX(GWP!$C$2:$C$13,MATCH(EPS!I933,GWP!$B$2:$B$13,0))</f>
        <v>265</v>
      </c>
      <c r="L933" s="5">
        <f t="shared" si="29"/>
        <v>0</v>
      </c>
    </row>
    <row r="934" spans="1:12">
      <c r="A934" t="s">
        <v>952</v>
      </c>
      <c r="B934" t="s">
        <v>1</v>
      </c>
      <c r="C934" t="s">
        <v>1718</v>
      </c>
      <c r="D934" t="s">
        <v>1714</v>
      </c>
      <c r="E934" t="s">
        <v>1704</v>
      </c>
      <c r="F934" t="s">
        <v>1744</v>
      </c>
      <c r="H934" t="str">
        <f>INDEX('Vensim Variables'!$B:$B,MATCH(EPS!$B934,'Vensim Variables'!$A:$A,0))</f>
        <v>g pollutant</v>
      </c>
      <c r="I934" t="str">
        <f t="shared" si="28"/>
        <v>N2O</v>
      </c>
      <c r="J934">
        <f>INDEX(NoSettings!$C:$C,MATCH(EPS!$A934,NoSettings!$A:$A,0))</f>
        <v>0</v>
      </c>
      <c r="K934" s="109">
        <f>INDEX(GWP!$C$2:$C$13,MATCH(EPS!I934,GWP!$B$2:$B$13,0))</f>
        <v>265</v>
      </c>
      <c r="L934" s="5">
        <f t="shared" si="29"/>
        <v>0</v>
      </c>
    </row>
    <row r="935" spans="1:12">
      <c r="A935" t="s">
        <v>953</v>
      </c>
      <c r="B935" t="s">
        <v>1</v>
      </c>
      <c r="C935" t="s">
        <v>1718</v>
      </c>
      <c r="D935" t="s">
        <v>1714</v>
      </c>
      <c r="E935" t="s">
        <v>1704</v>
      </c>
      <c r="F935" t="s">
        <v>1745</v>
      </c>
      <c r="H935" t="str">
        <f>INDEX('Vensim Variables'!$B:$B,MATCH(EPS!$B935,'Vensim Variables'!$A:$A,0))</f>
        <v>g pollutant</v>
      </c>
      <c r="I935" t="str">
        <f t="shared" si="28"/>
        <v>N2O</v>
      </c>
      <c r="J935">
        <f>INDEX(NoSettings!$C:$C,MATCH(EPS!$A935,NoSettings!$A:$A,0))</f>
        <v>259147000</v>
      </c>
      <c r="K935" s="109">
        <f>INDEX(GWP!$C$2:$C$13,MATCH(EPS!I935,GWP!$B$2:$B$13,0))</f>
        <v>265</v>
      </c>
      <c r="L935" s="5">
        <f t="shared" si="29"/>
        <v>6.8673954999999995E-2</v>
      </c>
    </row>
    <row r="936" spans="1:12">
      <c r="A936" t="s">
        <v>954</v>
      </c>
      <c r="B936" t="s">
        <v>1</v>
      </c>
      <c r="C936" t="s">
        <v>1718</v>
      </c>
      <c r="D936" t="s">
        <v>1714</v>
      </c>
      <c r="E936" t="s">
        <v>1704</v>
      </c>
      <c r="F936" t="s">
        <v>1746</v>
      </c>
      <c r="H936" t="str">
        <f>INDEX('Vensim Variables'!$B:$B,MATCH(EPS!$B936,'Vensim Variables'!$A:$A,0))</f>
        <v>g pollutant</v>
      </c>
      <c r="I936" t="str">
        <f t="shared" si="28"/>
        <v>N2O</v>
      </c>
      <c r="J936">
        <f>INDEX(NoSettings!$C:$C,MATCH(EPS!$A936,NoSettings!$A:$A,0))</f>
        <v>0</v>
      </c>
      <c r="K936" s="109">
        <f>INDEX(GWP!$C$2:$C$13,MATCH(EPS!I936,GWP!$B$2:$B$13,0))</f>
        <v>265</v>
      </c>
      <c r="L936" s="5">
        <f t="shared" si="29"/>
        <v>0</v>
      </c>
    </row>
    <row r="937" spans="1:12">
      <c r="A937" t="s">
        <v>955</v>
      </c>
      <c r="B937" t="s">
        <v>1</v>
      </c>
      <c r="C937" t="s">
        <v>1718</v>
      </c>
      <c r="D937" t="s">
        <v>1714</v>
      </c>
      <c r="E937" t="s">
        <v>1704</v>
      </c>
      <c r="F937" t="s">
        <v>1747</v>
      </c>
      <c r="H937" t="str">
        <f>INDEX('Vensim Variables'!$B:$B,MATCH(EPS!$B937,'Vensim Variables'!$A:$A,0))</f>
        <v>g pollutant</v>
      </c>
      <c r="I937" t="str">
        <f t="shared" si="28"/>
        <v>N2O</v>
      </c>
      <c r="J937">
        <f>INDEX(NoSettings!$C:$C,MATCH(EPS!$A937,NoSettings!$A:$A,0))</f>
        <v>0</v>
      </c>
      <c r="K937" s="109">
        <f>INDEX(GWP!$C$2:$C$13,MATCH(EPS!I937,GWP!$B$2:$B$13,0))</f>
        <v>265</v>
      </c>
      <c r="L937" s="5">
        <f t="shared" si="29"/>
        <v>0</v>
      </c>
    </row>
    <row r="938" spans="1:12">
      <c r="A938" t="s">
        <v>956</v>
      </c>
      <c r="B938" t="s">
        <v>1</v>
      </c>
      <c r="C938" t="s">
        <v>1718</v>
      </c>
      <c r="D938" t="s">
        <v>1714</v>
      </c>
      <c r="E938" t="s">
        <v>1704</v>
      </c>
      <c r="F938" t="s">
        <v>1748</v>
      </c>
      <c r="H938" t="str">
        <f>INDEX('Vensim Variables'!$B:$B,MATCH(EPS!$B938,'Vensim Variables'!$A:$A,0))</f>
        <v>g pollutant</v>
      </c>
      <c r="I938" t="str">
        <f t="shared" si="28"/>
        <v>N2O</v>
      </c>
      <c r="J938">
        <f>INDEX(NoSettings!$C:$C,MATCH(EPS!$A938,NoSettings!$A:$A,0))</f>
        <v>0</v>
      </c>
      <c r="K938" s="109">
        <f>INDEX(GWP!$C$2:$C$13,MATCH(EPS!I938,GWP!$B$2:$B$13,0))</f>
        <v>265</v>
      </c>
      <c r="L938" s="5">
        <f t="shared" si="29"/>
        <v>0</v>
      </c>
    </row>
    <row r="939" spans="1:12">
      <c r="A939" t="s">
        <v>957</v>
      </c>
      <c r="B939" t="s">
        <v>1</v>
      </c>
      <c r="C939" t="s">
        <v>1718</v>
      </c>
      <c r="D939" t="s">
        <v>1714</v>
      </c>
      <c r="E939" t="s">
        <v>1704</v>
      </c>
      <c r="F939" t="s">
        <v>1749</v>
      </c>
      <c r="H939" t="str">
        <f>INDEX('Vensim Variables'!$B:$B,MATCH(EPS!$B939,'Vensim Variables'!$A:$A,0))</f>
        <v>g pollutant</v>
      </c>
      <c r="I939" t="str">
        <f t="shared" si="28"/>
        <v>N2O</v>
      </c>
      <c r="J939">
        <f>INDEX(NoSettings!$C:$C,MATCH(EPS!$A939,NoSettings!$A:$A,0))</f>
        <v>0</v>
      </c>
      <c r="K939" s="109">
        <f>INDEX(GWP!$C$2:$C$13,MATCH(EPS!I939,GWP!$B$2:$B$13,0))</f>
        <v>265</v>
      </c>
      <c r="L939" s="5">
        <f t="shared" si="29"/>
        <v>0</v>
      </c>
    </row>
    <row r="940" spans="1:12">
      <c r="A940" t="s">
        <v>958</v>
      </c>
      <c r="B940" t="s">
        <v>1</v>
      </c>
      <c r="C940" t="s">
        <v>1718</v>
      </c>
      <c r="D940" t="s">
        <v>1714</v>
      </c>
      <c r="E940" t="s">
        <v>1704</v>
      </c>
      <c r="F940" t="s">
        <v>1750</v>
      </c>
      <c r="H940" t="str">
        <f>INDEX('Vensim Variables'!$B:$B,MATCH(EPS!$B940,'Vensim Variables'!$A:$A,0))</f>
        <v>g pollutant</v>
      </c>
      <c r="I940" t="str">
        <f t="shared" si="28"/>
        <v>N2O</v>
      </c>
      <c r="J940">
        <f>INDEX(NoSettings!$C:$C,MATCH(EPS!$A940,NoSettings!$A:$A,0))</f>
        <v>0</v>
      </c>
      <c r="K940" s="109">
        <f>INDEX(GWP!$C$2:$C$13,MATCH(EPS!I940,GWP!$B$2:$B$13,0))</f>
        <v>265</v>
      </c>
      <c r="L940" s="5">
        <f t="shared" si="29"/>
        <v>0</v>
      </c>
    </row>
    <row r="941" spans="1:12">
      <c r="A941" t="s">
        <v>959</v>
      </c>
      <c r="B941" t="s">
        <v>1</v>
      </c>
      <c r="C941" t="s">
        <v>1718</v>
      </c>
      <c r="D941" t="s">
        <v>1714</v>
      </c>
      <c r="E941" t="s">
        <v>1704</v>
      </c>
      <c r="F941" t="s">
        <v>1751</v>
      </c>
      <c r="H941" t="str">
        <f>INDEX('Vensim Variables'!$B:$B,MATCH(EPS!$B941,'Vensim Variables'!$A:$A,0))</f>
        <v>g pollutant</v>
      </c>
      <c r="I941" t="str">
        <f t="shared" si="28"/>
        <v>N2O</v>
      </c>
      <c r="J941">
        <f>INDEX(NoSettings!$C:$C,MATCH(EPS!$A941,NoSettings!$A:$A,0))</f>
        <v>0</v>
      </c>
      <c r="K941" s="109">
        <f>INDEX(GWP!$C$2:$C$13,MATCH(EPS!I941,GWP!$B$2:$B$13,0))</f>
        <v>265</v>
      </c>
      <c r="L941" s="5">
        <f t="shared" si="29"/>
        <v>0</v>
      </c>
    </row>
    <row r="942" spans="1:12">
      <c r="A942" t="s">
        <v>960</v>
      </c>
      <c r="B942" t="s">
        <v>1</v>
      </c>
      <c r="C942" t="s">
        <v>1718</v>
      </c>
      <c r="D942" t="s">
        <v>1715</v>
      </c>
      <c r="E942" t="s">
        <v>1703</v>
      </c>
      <c r="F942" t="s">
        <v>1742</v>
      </c>
      <c r="H942" t="str">
        <f>INDEX('Vensim Variables'!$B:$B,MATCH(EPS!$B942,'Vensim Variables'!$A:$A,0))</f>
        <v>g pollutant</v>
      </c>
      <c r="I942" t="str">
        <f t="shared" si="28"/>
        <v>F gases</v>
      </c>
      <c r="J942">
        <f>INDEX(NoSettings!$C:$C,MATCH(EPS!$A942,NoSettings!$A:$A,0))</f>
        <v>0</v>
      </c>
      <c r="K942" s="109">
        <f>INDEX(GWP!$C$2:$C$13,MATCH(EPS!I942,GWP!$B$2:$B$13,0))</f>
        <v>1</v>
      </c>
      <c r="L942" s="5">
        <f t="shared" si="29"/>
        <v>0</v>
      </c>
    </row>
    <row r="943" spans="1:12">
      <c r="A943" t="s">
        <v>961</v>
      </c>
      <c r="B943" t="s">
        <v>1</v>
      </c>
      <c r="C943" t="s">
        <v>1718</v>
      </c>
      <c r="D943" t="s">
        <v>1715</v>
      </c>
      <c r="E943" t="s">
        <v>1703</v>
      </c>
      <c r="F943" t="s">
        <v>1743</v>
      </c>
      <c r="H943" t="str">
        <f>INDEX('Vensim Variables'!$B:$B,MATCH(EPS!$B943,'Vensim Variables'!$A:$A,0))</f>
        <v>g pollutant</v>
      </c>
      <c r="I943" t="str">
        <f t="shared" si="28"/>
        <v>F gases</v>
      </c>
      <c r="J943">
        <f>INDEX(NoSettings!$C:$C,MATCH(EPS!$A943,NoSettings!$A:$A,0))</f>
        <v>0</v>
      </c>
      <c r="K943" s="109">
        <f>INDEX(GWP!$C$2:$C$13,MATCH(EPS!I943,GWP!$B$2:$B$13,0))</f>
        <v>1</v>
      </c>
      <c r="L943" s="5">
        <f t="shared" si="29"/>
        <v>0</v>
      </c>
    </row>
    <row r="944" spans="1:12">
      <c r="A944" t="s">
        <v>962</v>
      </c>
      <c r="B944" t="s">
        <v>1</v>
      </c>
      <c r="C944" t="s">
        <v>1718</v>
      </c>
      <c r="D944" t="s">
        <v>1715</v>
      </c>
      <c r="E944" t="s">
        <v>1703</v>
      </c>
      <c r="F944" t="s">
        <v>1744</v>
      </c>
      <c r="H944" t="str">
        <f>INDEX('Vensim Variables'!$B:$B,MATCH(EPS!$B944,'Vensim Variables'!$A:$A,0))</f>
        <v>g pollutant</v>
      </c>
      <c r="I944" t="str">
        <f t="shared" si="28"/>
        <v>F gases</v>
      </c>
      <c r="J944">
        <f>INDEX(NoSettings!$C:$C,MATCH(EPS!$A944,NoSettings!$A:$A,0))</f>
        <v>0</v>
      </c>
      <c r="K944" s="109">
        <f>INDEX(GWP!$C$2:$C$13,MATCH(EPS!I944,GWP!$B$2:$B$13,0))</f>
        <v>1</v>
      </c>
      <c r="L944" s="5">
        <f t="shared" si="29"/>
        <v>0</v>
      </c>
    </row>
    <row r="945" spans="1:12">
      <c r="A945" t="s">
        <v>963</v>
      </c>
      <c r="B945" t="s">
        <v>1</v>
      </c>
      <c r="C945" t="s">
        <v>1718</v>
      </c>
      <c r="D945" t="s">
        <v>1715</v>
      </c>
      <c r="E945" t="s">
        <v>1703</v>
      </c>
      <c r="F945" t="s">
        <v>1745</v>
      </c>
      <c r="H945" t="str">
        <f>INDEX('Vensim Variables'!$B:$B,MATCH(EPS!$B945,'Vensim Variables'!$A:$A,0))</f>
        <v>g pollutant</v>
      </c>
      <c r="I945" t="str">
        <f t="shared" si="28"/>
        <v>F gases</v>
      </c>
      <c r="J945">
        <f>INDEX(NoSettings!$C:$C,MATCH(EPS!$A945,NoSettings!$A:$A,0))</f>
        <v>0</v>
      </c>
      <c r="K945" s="109">
        <f>INDEX(GWP!$C$2:$C$13,MATCH(EPS!I945,GWP!$B$2:$B$13,0))</f>
        <v>1</v>
      </c>
      <c r="L945" s="5">
        <f t="shared" si="29"/>
        <v>0</v>
      </c>
    </row>
    <row r="946" spans="1:12">
      <c r="A946" t="s">
        <v>964</v>
      </c>
      <c r="B946" t="s">
        <v>1</v>
      </c>
      <c r="C946" t="s">
        <v>1718</v>
      </c>
      <c r="D946" t="s">
        <v>1715</v>
      </c>
      <c r="E946" t="s">
        <v>1703</v>
      </c>
      <c r="F946" t="s">
        <v>1746</v>
      </c>
      <c r="H946" t="str">
        <f>INDEX('Vensim Variables'!$B:$B,MATCH(EPS!$B946,'Vensim Variables'!$A:$A,0))</f>
        <v>g pollutant</v>
      </c>
      <c r="I946" t="str">
        <f t="shared" si="28"/>
        <v>F gases</v>
      </c>
      <c r="J946">
        <f>INDEX(NoSettings!$C:$C,MATCH(EPS!$A946,NoSettings!$A:$A,0))</f>
        <v>0</v>
      </c>
      <c r="K946" s="109">
        <f>INDEX(GWP!$C$2:$C$13,MATCH(EPS!I946,GWP!$B$2:$B$13,0))</f>
        <v>1</v>
      </c>
      <c r="L946" s="5">
        <f t="shared" si="29"/>
        <v>0</v>
      </c>
    </row>
    <row r="947" spans="1:12">
      <c r="A947" t="s">
        <v>965</v>
      </c>
      <c r="B947" t="s">
        <v>1</v>
      </c>
      <c r="C947" t="s">
        <v>1718</v>
      </c>
      <c r="D947" t="s">
        <v>1715</v>
      </c>
      <c r="E947" t="s">
        <v>1703</v>
      </c>
      <c r="F947" t="s">
        <v>1747</v>
      </c>
      <c r="H947" t="str">
        <f>INDEX('Vensim Variables'!$B:$B,MATCH(EPS!$B947,'Vensim Variables'!$A:$A,0))</f>
        <v>g pollutant</v>
      </c>
      <c r="I947" t="str">
        <f t="shared" si="28"/>
        <v>F gases</v>
      </c>
      <c r="J947">
        <f>INDEX(NoSettings!$C:$C,MATCH(EPS!$A947,NoSettings!$A:$A,0))</f>
        <v>0</v>
      </c>
      <c r="K947" s="109">
        <f>INDEX(GWP!$C$2:$C$13,MATCH(EPS!I947,GWP!$B$2:$B$13,0))</f>
        <v>1</v>
      </c>
      <c r="L947" s="5">
        <f t="shared" si="29"/>
        <v>0</v>
      </c>
    </row>
    <row r="948" spans="1:12">
      <c r="A948" t="s">
        <v>966</v>
      </c>
      <c r="B948" t="s">
        <v>1</v>
      </c>
      <c r="C948" t="s">
        <v>1718</v>
      </c>
      <c r="D948" t="s">
        <v>1715</v>
      </c>
      <c r="E948" t="s">
        <v>1703</v>
      </c>
      <c r="F948" t="s">
        <v>1748</v>
      </c>
      <c r="H948" t="str">
        <f>INDEX('Vensim Variables'!$B:$B,MATCH(EPS!$B948,'Vensim Variables'!$A:$A,0))</f>
        <v>g pollutant</v>
      </c>
      <c r="I948" t="str">
        <f t="shared" si="28"/>
        <v>F gases</v>
      </c>
      <c r="J948">
        <f>INDEX(NoSettings!$C:$C,MATCH(EPS!$A948,NoSettings!$A:$A,0))</f>
        <v>0</v>
      </c>
      <c r="K948" s="109">
        <f>INDEX(GWP!$C$2:$C$13,MATCH(EPS!I948,GWP!$B$2:$B$13,0))</f>
        <v>1</v>
      </c>
      <c r="L948" s="5">
        <f t="shared" si="29"/>
        <v>0</v>
      </c>
    </row>
    <row r="949" spans="1:12">
      <c r="A949" t="s">
        <v>967</v>
      </c>
      <c r="B949" t="s">
        <v>1</v>
      </c>
      <c r="C949" t="s">
        <v>1718</v>
      </c>
      <c r="D949" t="s">
        <v>1715</v>
      </c>
      <c r="E949" t="s">
        <v>1703</v>
      </c>
      <c r="F949" t="s">
        <v>1749</v>
      </c>
      <c r="H949" t="str">
        <f>INDEX('Vensim Variables'!$B:$B,MATCH(EPS!$B949,'Vensim Variables'!$A:$A,0))</f>
        <v>g pollutant</v>
      </c>
      <c r="I949" t="str">
        <f t="shared" si="28"/>
        <v>F gases</v>
      </c>
      <c r="J949">
        <f>INDEX(NoSettings!$C:$C,MATCH(EPS!$A949,NoSettings!$A:$A,0))</f>
        <v>0</v>
      </c>
      <c r="K949" s="109">
        <f>INDEX(GWP!$C$2:$C$13,MATCH(EPS!I949,GWP!$B$2:$B$13,0))</f>
        <v>1</v>
      </c>
      <c r="L949" s="5">
        <f t="shared" si="29"/>
        <v>0</v>
      </c>
    </row>
    <row r="950" spans="1:12">
      <c r="A950" t="s">
        <v>968</v>
      </c>
      <c r="B950" t="s">
        <v>1</v>
      </c>
      <c r="C950" t="s">
        <v>1718</v>
      </c>
      <c r="D950" t="s">
        <v>1715</v>
      </c>
      <c r="E950" t="s">
        <v>1703</v>
      </c>
      <c r="F950" t="s">
        <v>1750</v>
      </c>
      <c r="H950" t="str">
        <f>INDEX('Vensim Variables'!$B:$B,MATCH(EPS!$B950,'Vensim Variables'!$A:$A,0))</f>
        <v>g pollutant</v>
      </c>
      <c r="I950" t="str">
        <f t="shared" si="28"/>
        <v>F gases</v>
      </c>
      <c r="J950">
        <f>INDEX(NoSettings!$C:$C,MATCH(EPS!$A950,NoSettings!$A:$A,0))</f>
        <v>0</v>
      </c>
      <c r="K950" s="109">
        <f>INDEX(GWP!$C$2:$C$13,MATCH(EPS!I950,GWP!$B$2:$B$13,0))</f>
        <v>1</v>
      </c>
      <c r="L950" s="5">
        <f t="shared" si="29"/>
        <v>0</v>
      </c>
    </row>
    <row r="951" spans="1:12">
      <c r="A951" t="s">
        <v>969</v>
      </c>
      <c r="B951" t="s">
        <v>1</v>
      </c>
      <c r="C951" t="s">
        <v>1718</v>
      </c>
      <c r="D951" t="s">
        <v>1715</v>
      </c>
      <c r="E951" t="s">
        <v>1703</v>
      </c>
      <c r="F951" t="s">
        <v>1751</v>
      </c>
      <c r="H951" t="str">
        <f>INDEX('Vensim Variables'!$B:$B,MATCH(EPS!$B951,'Vensim Variables'!$A:$A,0))</f>
        <v>g pollutant</v>
      </c>
      <c r="I951" t="str">
        <f t="shared" si="28"/>
        <v>F gases</v>
      </c>
      <c r="J951">
        <f>INDEX(NoSettings!$C:$C,MATCH(EPS!$A951,NoSettings!$A:$A,0))</f>
        <v>0</v>
      </c>
      <c r="K951" s="109">
        <f>INDEX(GWP!$C$2:$C$13,MATCH(EPS!I951,GWP!$B$2:$B$13,0))</f>
        <v>1</v>
      </c>
      <c r="L951" s="5">
        <f t="shared" si="29"/>
        <v>0</v>
      </c>
    </row>
    <row r="952" spans="1:12">
      <c r="A952" t="s">
        <v>970</v>
      </c>
      <c r="B952" t="s">
        <v>1</v>
      </c>
      <c r="C952" t="s">
        <v>1718</v>
      </c>
      <c r="D952" t="s">
        <v>1715</v>
      </c>
      <c r="E952" t="s">
        <v>1704</v>
      </c>
      <c r="F952" t="s">
        <v>1742</v>
      </c>
      <c r="H952" t="str">
        <f>INDEX('Vensim Variables'!$B:$B,MATCH(EPS!$B952,'Vensim Variables'!$A:$A,0))</f>
        <v>g pollutant</v>
      </c>
      <c r="I952" t="str">
        <f t="shared" si="28"/>
        <v>F gases</v>
      </c>
      <c r="J952">
        <f>INDEX(NoSettings!$C:$C,MATCH(EPS!$A952,NoSettings!$A:$A,0))</f>
        <v>0</v>
      </c>
      <c r="K952" s="109">
        <f>INDEX(GWP!$C$2:$C$13,MATCH(EPS!I952,GWP!$B$2:$B$13,0))</f>
        <v>1</v>
      </c>
      <c r="L952" s="5">
        <f t="shared" si="29"/>
        <v>0</v>
      </c>
    </row>
    <row r="953" spans="1:12">
      <c r="A953" t="s">
        <v>971</v>
      </c>
      <c r="B953" t="s">
        <v>1</v>
      </c>
      <c r="C953" t="s">
        <v>1718</v>
      </c>
      <c r="D953" t="s">
        <v>1715</v>
      </c>
      <c r="E953" t="s">
        <v>1704</v>
      </c>
      <c r="F953" t="s">
        <v>1743</v>
      </c>
      <c r="H953" t="str">
        <f>INDEX('Vensim Variables'!$B:$B,MATCH(EPS!$B953,'Vensim Variables'!$A:$A,0))</f>
        <v>g pollutant</v>
      </c>
      <c r="I953" t="str">
        <f t="shared" si="28"/>
        <v>F gases</v>
      </c>
      <c r="J953">
        <f>INDEX(NoSettings!$C:$C,MATCH(EPS!$A953,NoSettings!$A:$A,0))</f>
        <v>0</v>
      </c>
      <c r="K953" s="109">
        <f>INDEX(GWP!$C$2:$C$13,MATCH(EPS!I953,GWP!$B$2:$B$13,0))</f>
        <v>1</v>
      </c>
      <c r="L953" s="5">
        <f t="shared" si="29"/>
        <v>0</v>
      </c>
    </row>
    <row r="954" spans="1:12">
      <c r="A954" t="s">
        <v>972</v>
      </c>
      <c r="B954" t="s">
        <v>1</v>
      </c>
      <c r="C954" t="s">
        <v>1718</v>
      </c>
      <c r="D954" t="s">
        <v>1715</v>
      </c>
      <c r="E954" t="s">
        <v>1704</v>
      </c>
      <c r="F954" t="s">
        <v>1744</v>
      </c>
      <c r="H954" t="str">
        <f>INDEX('Vensim Variables'!$B:$B,MATCH(EPS!$B954,'Vensim Variables'!$A:$A,0))</f>
        <v>g pollutant</v>
      </c>
      <c r="I954" t="str">
        <f t="shared" si="28"/>
        <v>F gases</v>
      </c>
      <c r="J954">
        <f>INDEX(NoSettings!$C:$C,MATCH(EPS!$A954,NoSettings!$A:$A,0))</f>
        <v>0</v>
      </c>
      <c r="K954" s="109">
        <f>INDEX(GWP!$C$2:$C$13,MATCH(EPS!I954,GWP!$B$2:$B$13,0))</f>
        <v>1</v>
      </c>
      <c r="L954" s="5">
        <f t="shared" si="29"/>
        <v>0</v>
      </c>
    </row>
    <row r="955" spans="1:12">
      <c r="A955" t="s">
        <v>973</v>
      </c>
      <c r="B955" t="s">
        <v>1</v>
      </c>
      <c r="C955" t="s">
        <v>1718</v>
      </c>
      <c r="D955" t="s">
        <v>1715</v>
      </c>
      <c r="E955" t="s">
        <v>1704</v>
      </c>
      <c r="F955" t="s">
        <v>1745</v>
      </c>
      <c r="H955" t="str">
        <f>INDEX('Vensim Variables'!$B:$B,MATCH(EPS!$B955,'Vensim Variables'!$A:$A,0))</f>
        <v>g pollutant</v>
      </c>
      <c r="I955" t="str">
        <f t="shared" si="28"/>
        <v>F gases</v>
      </c>
      <c r="J955">
        <f>INDEX(NoSettings!$C:$C,MATCH(EPS!$A955,NoSettings!$A:$A,0))</f>
        <v>0</v>
      </c>
      <c r="K955" s="109">
        <f>INDEX(GWP!$C$2:$C$13,MATCH(EPS!I955,GWP!$B$2:$B$13,0))</f>
        <v>1</v>
      </c>
      <c r="L955" s="5">
        <f t="shared" si="29"/>
        <v>0</v>
      </c>
    </row>
    <row r="956" spans="1:12">
      <c r="A956" t="s">
        <v>974</v>
      </c>
      <c r="B956" t="s">
        <v>1</v>
      </c>
      <c r="C956" t="s">
        <v>1718</v>
      </c>
      <c r="D956" t="s">
        <v>1715</v>
      </c>
      <c r="E956" t="s">
        <v>1704</v>
      </c>
      <c r="F956" t="s">
        <v>1746</v>
      </c>
      <c r="H956" t="str">
        <f>INDEX('Vensim Variables'!$B:$B,MATCH(EPS!$B956,'Vensim Variables'!$A:$A,0))</f>
        <v>g pollutant</v>
      </c>
      <c r="I956" t="str">
        <f t="shared" si="28"/>
        <v>F gases</v>
      </c>
      <c r="J956">
        <f>INDEX(NoSettings!$C:$C,MATCH(EPS!$A956,NoSettings!$A:$A,0))</f>
        <v>0</v>
      </c>
      <c r="K956" s="109">
        <f>INDEX(GWP!$C$2:$C$13,MATCH(EPS!I956,GWP!$B$2:$B$13,0))</f>
        <v>1</v>
      </c>
      <c r="L956" s="5">
        <f t="shared" si="29"/>
        <v>0</v>
      </c>
    </row>
    <row r="957" spans="1:12">
      <c r="A957" t="s">
        <v>975</v>
      </c>
      <c r="B957" t="s">
        <v>1</v>
      </c>
      <c r="C957" t="s">
        <v>1718</v>
      </c>
      <c r="D957" t="s">
        <v>1715</v>
      </c>
      <c r="E957" t="s">
        <v>1704</v>
      </c>
      <c r="F957" t="s">
        <v>1747</v>
      </c>
      <c r="H957" t="str">
        <f>INDEX('Vensim Variables'!$B:$B,MATCH(EPS!$B957,'Vensim Variables'!$A:$A,0))</f>
        <v>g pollutant</v>
      </c>
      <c r="I957" t="str">
        <f t="shared" si="28"/>
        <v>F gases</v>
      </c>
      <c r="J957">
        <f>INDEX(NoSettings!$C:$C,MATCH(EPS!$A957,NoSettings!$A:$A,0))</f>
        <v>0</v>
      </c>
      <c r="K957" s="109">
        <f>INDEX(GWP!$C$2:$C$13,MATCH(EPS!I957,GWP!$B$2:$B$13,0))</f>
        <v>1</v>
      </c>
      <c r="L957" s="5">
        <f t="shared" si="29"/>
        <v>0</v>
      </c>
    </row>
    <row r="958" spans="1:12">
      <c r="A958" t="s">
        <v>976</v>
      </c>
      <c r="B958" t="s">
        <v>1</v>
      </c>
      <c r="C958" t="s">
        <v>1718</v>
      </c>
      <c r="D958" t="s">
        <v>1715</v>
      </c>
      <c r="E958" t="s">
        <v>1704</v>
      </c>
      <c r="F958" t="s">
        <v>1748</v>
      </c>
      <c r="H958" t="str">
        <f>INDEX('Vensim Variables'!$B:$B,MATCH(EPS!$B958,'Vensim Variables'!$A:$A,0))</f>
        <v>g pollutant</v>
      </c>
      <c r="I958" t="str">
        <f t="shared" si="28"/>
        <v>F gases</v>
      </c>
      <c r="J958">
        <f>INDEX(NoSettings!$C:$C,MATCH(EPS!$A958,NoSettings!$A:$A,0))</f>
        <v>0</v>
      </c>
      <c r="K958" s="109">
        <f>INDEX(GWP!$C$2:$C$13,MATCH(EPS!I958,GWP!$B$2:$B$13,0))</f>
        <v>1</v>
      </c>
      <c r="L958" s="5">
        <f t="shared" si="29"/>
        <v>0</v>
      </c>
    </row>
    <row r="959" spans="1:12">
      <c r="A959" t="s">
        <v>977</v>
      </c>
      <c r="B959" t="s">
        <v>1</v>
      </c>
      <c r="C959" t="s">
        <v>1718</v>
      </c>
      <c r="D959" t="s">
        <v>1715</v>
      </c>
      <c r="E959" t="s">
        <v>1704</v>
      </c>
      <c r="F959" t="s">
        <v>1749</v>
      </c>
      <c r="H959" t="str">
        <f>INDEX('Vensim Variables'!$B:$B,MATCH(EPS!$B959,'Vensim Variables'!$A:$A,0))</f>
        <v>g pollutant</v>
      </c>
      <c r="I959" t="str">
        <f t="shared" si="28"/>
        <v>F gases</v>
      </c>
      <c r="J959">
        <f>INDEX(NoSettings!$C:$C,MATCH(EPS!$A959,NoSettings!$A:$A,0))</f>
        <v>0</v>
      </c>
      <c r="K959" s="109">
        <f>INDEX(GWP!$C$2:$C$13,MATCH(EPS!I959,GWP!$B$2:$B$13,0))</f>
        <v>1</v>
      </c>
      <c r="L959" s="5">
        <f t="shared" si="29"/>
        <v>0</v>
      </c>
    </row>
    <row r="960" spans="1:12">
      <c r="A960" t="s">
        <v>978</v>
      </c>
      <c r="B960" t="s">
        <v>1</v>
      </c>
      <c r="C960" t="s">
        <v>1718</v>
      </c>
      <c r="D960" t="s">
        <v>1715</v>
      </c>
      <c r="E960" t="s">
        <v>1704</v>
      </c>
      <c r="F960" t="s">
        <v>1750</v>
      </c>
      <c r="H960" t="str">
        <f>INDEX('Vensim Variables'!$B:$B,MATCH(EPS!$B960,'Vensim Variables'!$A:$A,0))</f>
        <v>g pollutant</v>
      </c>
      <c r="I960" t="str">
        <f t="shared" si="28"/>
        <v>F gases</v>
      </c>
      <c r="J960">
        <f>INDEX(NoSettings!$C:$C,MATCH(EPS!$A960,NoSettings!$A:$A,0))</f>
        <v>0</v>
      </c>
      <c r="K960" s="109">
        <f>INDEX(GWP!$C$2:$C$13,MATCH(EPS!I960,GWP!$B$2:$B$13,0))</f>
        <v>1</v>
      </c>
      <c r="L960" s="5">
        <f t="shared" si="29"/>
        <v>0</v>
      </c>
    </row>
    <row r="961" spans="1:12">
      <c r="A961" t="s">
        <v>979</v>
      </c>
      <c r="B961" t="s">
        <v>1</v>
      </c>
      <c r="C961" t="s">
        <v>1718</v>
      </c>
      <c r="D961" t="s">
        <v>1715</v>
      </c>
      <c r="E961" t="s">
        <v>1704</v>
      </c>
      <c r="F961" t="s">
        <v>1751</v>
      </c>
      <c r="H961" t="str">
        <f>INDEX('Vensim Variables'!$B:$B,MATCH(EPS!$B961,'Vensim Variables'!$A:$A,0))</f>
        <v>g pollutant</v>
      </c>
      <c r="I961" t="str">
        <f t="shared" si="28"/>
        <v>F gases</v>
      </c>
      <c r="J961">
        <f>INDEX(NoSettings!$C:$C,MATCH(EPS!$A961,NoSettings!$A:$A,0))</f>
        <v>0</v>
      </c>
      <c r="K961" s="109">
        <f>INDEX(GWP!$C$2:$C$13,MATCH(EPS!I961,GWP!$B$2:$B$13,0))</f>
        <v>1</v>
      </c>
      <c r="L961" s="5">
        <f t="shared" si="29"/>
        <v>0</v>
      </c>
    </row>
    <row r="962" spans="1:12">
      <c r="A962" t="s">
        <v>980</v>
      </c>
      <c r="B962" t="s">
        <v>1</v>
      </c>
      <c r="C962" t="s">
        <v>1719</v>
      </c>
      <c r="D962" t="s">
        <v>1702</v>
      </c>
      <c r="E962" t="s">
        <v>1703</v>
      </c>
      <c r="F962" t="s">
        <v>1742</v>
      </c>
      <c r="H962" t="str">
        <f>INDEX('Vensim Variables'!$B:$B,MATCH(EPS!$B962,'Vensim Variables'!$A:$A,0))</f>
        <v>g pollutant</v>
      </c>
      <c r="I962" t="str">
        <f t="shared" si="28"/>
        <v>CO2</v>
      </c>
      <c r="J962">
        <f>INDEX(NoSettings!$C:$C,MATCH(EPS!$A962,NoSettings!$A:$A,0))</f>
        <v>0</v>
      </c>
      <c r="K962" s="109">
        <f>INDEX(GWP!$C$2:$C$13,MATCH(EPS!I962,GWP!$B$2:$B$13,0))</f>
        <v>1</v>
      </c>
      <c r="L962" s="5">
        <f t="shared" si="29"/>
        <v>0</v>
      </c>
    </row>
    <row r="963" spans="1:12">
      <c r="A963" t="s">
        <v>981</v>
      </c>
      <c r="B963" t="s">
        <v>1</v>
      </c>
      <c r="C963" t="s">
        <v>1719</v>
      </c>
      <c r="D963" t="s">
        <v>1702</v>
      </c>
      <c r="E963" t="s">
        <v>1703</v>
      </c>
      <c r="F963" t="s">
        <v>1743</v>
      </c>
      <c r="H963" t="str">
        <f>INDEX('Vensim Variables'!$B:$B,MATCH(EPS!$B963,'Vensim Variables'!$A:$A,0))</f>
        <v>g pollutant</v>
      </c>
      <c r="I963" t="str">
        <f t="shared" ref="I963:I1026" si="30">IF(OR(C963="CO2",C963="CH4",C963="N2O",C963="F gases",C963="VOC",C963="CO",C963="NOx",C963="PM10",C963="PM25",C963="SOx",C963="BC",C963="OC"),C963,IF(OR(D963="CO2",D963="CH4",D963="N2O",D963="F gases",D963="VOC",D963="CO",D963="NOx",D963="PM10",D963="PM25",D963="SOx",D963="BC",D963="OC"),D963,IF(OR(E963="CO2",E963="CH4",E963="N2O",E963="F gases",E963="VOC",E963="CO",E963="NOx",E963="PM10",E963="PM25",E963="SOx",E963="BC",E963="OC"),E963,"NA")))</f>
        <v>CO2</v>
      </c>
      <c r="J963">
        <f>INDEX(NoSettings!$C:$C,MATCH(EPS!$A963,NoSettings!$A:$A,0))</f>
        <v>0</v>
      </c>
      <c r="K963" s="109">
        <f>INDEX(GWP!$C$2:$C$13,MATCH(EPS!I963,GWP!$B$2:$B$13,0))</f>
        <v>1</v>
      </c>
      <c r="L963" s="5">
        <f t="shared" ref="L963:L1026" si="31">IF(H963="g pollutant",K963*J963/10^12,IF(H963="MMTCO2e",J963,IF(H963="MWh",J963,0)))</f>
        <v>0</v>
      </c>
    </row>
    <row r="964" spans="1:12">
      <c r="A964" t="s">
        <v>982</v>
      </c>
      <c r="B964" t="s">
        <v>1</v>
      </c>
      <c r="C964" t="s">
        <v>1719</v>
      </c>
      <c r="D964" t="s">
        <v>1702</v>
      </c>
      <c r="E964" t="s">
        <v>1703</v>
      </c>
      <c r="F964" t="s">
        <v>1744</v>
      </c>
      <c r="H964" t="str">
        <f>INDEX('Vensim Variables'!$B:$B,MATCH(EPS!$B964,'Vensim Variables'!$A:$A,0))</f>
        <v>g pollutant</v>
      </c>
      <c r="I964" t="str">
        <f t="shared" si="30"/>
        <v>CO2</v>
      </c>
      <c r="J964">
        <f>INDEX(NoSettings!$C:$C,MATCH(EPS!$A964,NoSettings!$A:$A,0))</f>
        <v>10996300000000</v>
      </c>
      <c r="K964" s="109">
        <f>INDEX(GWP!$C$2:$C$13,MATCH(EPS!I964,GWP!$B$2:$B$13,0))</f>
        <v>1</v>
      </c>
      <c r="L964" s="5">
        <f t="shared" si="31"/>
        <v>10.9963</v>
      </c>
    </row>
    <row r="965" spans="1:12">
      <c r="A965" t="s">
        <v>983</v>
      </c>
      <c r="B965" t="s">
        <v>1</v>
      </c>
      <c r="C965" t="s">
        <v>1719</v>
      </c>
      <c r="D965" t="s">
        <v>1702</v>
      </c>
      <c r="E965" t="s">
        <v>1703</v>
      </c>
      <c r="F965" t="s">
        <v>1745</v>
      </c>
      <c r="H965" t="str">
        <f>INDEX('Vensim Variables'!$B:$B,MATCH(EPS!$B965,'Vensim Variables'!$A:$A,0))</f>
        <v>g pollutant</v>
      </c>
      <c r="I965" t="str">
        <f t="shared" si="30"/>
        <v>CO2</v>
      </c>
      <c r="J965">
        <f>INDEX(NoSettings!$C:$C,MATCH(EPS!$A965,NoSettings!$A:$A,0))</f>
        <v>3238700000000</v>
      </c>
      <c r="K965" s="109">
        <f>INDEX(GWP!$C$2:$C$13,MATCH(EPS!I965,GWP!$B$2:$B$13,0))</f>
        <v>1</v>
      </c>
      <c r="L965" s="5">
        <f t="shared" si="31"/>
        <v>3.2387000000000001</v>
      </c>
    </row>
    <row r="966" spans="1:12">
      <c r="A966" t="s">
        <v>984</v>
      </c>
      <c r="B966" t="s">
        <v>1</v>
      </c>
      <c r="C966" t="s">
        <v>1719</v>
      </c>
      <c r="D966" t="s">
        <v>1702</v>
      </c>
      <c r="E966" t="s">
        <v>1703</v>
      </c>
      <c r="F966" t="s">
        <v>1746</v>
      </c>
      <c r="H966" t="str">
        <f>INDEX('Vensim Variables'!$B:$B,MATCH(EPS!$B966,'Vensim Variables'!$A:$A,0))</f>
        <v>g pollutant</v>
      </c>
      <c r="I966" t="str">
        <f t="shared" si="30"/>
        <v>CO2</v>
      </c>
      <c r="J966">
        <f>INDEX(NoSettings!$C:$C,MATCH(EPS!$A966,NoSettings!$A:$A,0))</f>
        <v>0</v>
      </c>
      <c r="K966" s="109">
        <f>INDEX(GWP!$C$2:$C$13,MATCH(EPS!I966,GWP!$B$2:$B$13,0))</f>
        <v>1</v>
      </c>
      <c r="L966" s="5">
        <f t="shared" si="31"/>
        <v>0</v>
      </c>
    </row>
    <row r="967" spans="1:12">
      <c r="A967" t="s">
        <v>985</v>
      </c>
      <c r="B967" t="s">
        <v>1</v>
      </c>
      <c r="C967" t="s">
        <v>1719</v>
      </c>
      <c r="D967" t="s">
        <v>1702</v>
      </c>
      <c r="E967" t="s">
        <v>1703</v>
      </c>
      <c r="F967" t="s">
        <v>1747</v>
      </c>
      <c r="H967" t="str">
        <f>INDEX('Vensim Variables'!$B:$B,MATCH(EPS!$B967,'Vensim Variables'!$A:$A,0))</f>
        <v>g pollutant</v>
      </c>
      <c r="I967" t="str">
        <f t="shared" si="30"/>
        <v>CO2</v>
      </c>
      <c r="J967">
        <f>INDEX(NoSettings!$C:$C,MATCH(EPS!$A967,NoSettings!$A:$A,0))</f>
        <v>0</v>
      </c>
      <c r="K967" s="109">
        <f>INDEX(GWP!$C$2:$C$13,MATCH(EPS!I967,GWP!$B$2:$B$13,0))</f>
        <v>1</v>
      </c>
      <c r="L967" s="5">
        <f t="shared" si="31"/>
        <v>0</v>
      </c>
    </row>
    <row r="968" spans="1:12">
      <c r="A968" t="s">
        <v>986</v>
      </c>
      <c r="B968" t="s">
        <v>1</v>
      </c>
      <c r="C968" t="s">
        <v>1719</v>
      </c>
      <c r="D968" t="s">
        <v>1702</v>
      </c>
      <c r="E968" t="s">
        <v>1703</v>
      </c>
      <c r="F968" t="s">
        <v>1748</v>
      </c>
      <c r="H968" t="str">
        <f>INDEX('Vensim Variables'!$B:$B,MATCH(EPS!$B968,'Vensim Variables'!$A:$A,0))</f>
        <v>g pollutant</v>
      </c>
      <c r="I968" t="str">
        <f t="shared" si="30"/>
        <v>CO2</v>
      </c>
      <c r="J968">
        <f>INDEX(NoSettings!$C:$C,MATCH(EPS!$A968,NoSettings!$A:$A,0))</f>
        <v>0</v>
      </c>
      <c r="K968" s="109">
        <f>INDEX(GWP!$C$2:$C$13,MATCH(EPS!I968,GWP!$B$2:$B$13,0))</f>
        <v>1</v>
      </c>
      <c r="L968" s="5">
        <f t="shared" si="31"/>
        <v>0</v>
      </c>
    </row>
    <row r="969" spans="1:12">
      <c r="A969" t="s">
        <v>987</v>
      </c>
      <c r="B969" t="s">
        <v>1</v>
      </c>
      <c r="C969" t="s">
        <v>1719</v>
      </c>
      <c r="D969" t="s">
        <v>1702</v>
      </c>
      <c r="E969" t="s">
        <v>1703</v>
      </c>
      <c r="F969" t="s">
        <v>1749</v>
      </c>
      <c r="H969" t="str">
        <f>INDEX('Vensim Variables'!$B:$B,MATCH(EPS!$B969,'Vensim Variables'!$A:$A,0))</f>
        <v>g pollutant</v>
      </c>
      <c r="I969" t="str">
        <f t="shared" si="30"/>
        <v>CO2</v>
      </c>
      <c r="J969">
        <f>INDEX(NoSettings!$C:$C,MATCH(EPS!$A969,NoSettings!$A:$A,0))</f>
        <v>0</v>
      </c>
      <c r="K969" s="109">
        <f>INDEX(GWP!$C$2:$C$13,MATCH(EPS!I969,GWP!$B$2:$B$13,0))</f>
        <v>1</v>
      </c>
      <c r="L969" s="5">
        <f t="shared" si="31"/>
        <v>0</v>
      </c>
    </row>
    <row r="970" spans="1:12">
      <c r="A970" t="s">
        <v>988</v>
      </c>
      <c r="B970" t="s">
        <v>1</v>
      </c>
      <c r="C970" t="s">
        <v>1719</v>
      </c>
      <c r="D970" t="s">
        <v>1702</v>
      </c>
      <c r="E970" t="s">
        <v>1703</v>
      </c>
      <c r="F970" t="s">
        <v>1750</v>
      </c>
      <c r="H970" t="str">
        <f>INDEX('Vensim Variables'!$B:$B,MATCH(EPS!$B970,'Vensim Variables'!$A:$A,0))</f>
        <v>g pollutant</v>
      </c>
      <c r="I970" t="str">
        <f t="shared" si="30"/>
        <v>CO2</v>
      </c>
      <c r="J970">
        <f>INDEX(NoSettings!$C:$C,MATCH(EPS!$A970,NoSettings!$A:$A,0))</f>
        <v>0</v>
      </c>
      <c r="K970" s="109">
        <f>INDEX(GWP!$C$2:$C$13,MATCH(EPS!I970,GWP!$B$2:$B$13,0))</f>
        <v>1</v>
      </c>
      <c r="L970" s="5">
        <f t="shared" si="31"/>
        <v>0</v>
      </c>
    </row>
    <row r="971" spans="1:12">
      <c r="A971" t="s">
        <v>989</v>
      </c>
      <c r="B971" t="s">
        <v>1</v>
      </c>
      <c r="C971" t="s">
        <v>1719</v>
      </c>
      <c r="D971" t="s">
        <v>1702</v>
      </c>
      <c r="E971" t="s">
        <v>1703</v>
      </c>
      <c r="F971" t="s">
        <v>1751</v>
      </c>
      <c r="H971" t="str">
        <f>INDEX('Vensim Variables'!$B:$B,MATCH(EPS!$B971,'Vensim Variables'!$A:$A,0))</f>
        <v>g pollutant</v>
      </c>
      <c r="I971" t="str">
        <f t="shared" si="30"/>
        <v>CO2</v>
      </c>
      <c r="J971">
        <f>INDEX(NoSettings!$C:$C,MATCH(EPS!$A971,NoSettings!$A:$A,0))</f>
        <v>0</v>
      </c>
      <c r="K971" s="109">
        <f>INDEX(GWP!$C$2:$C$13,MATCH(EPS!I971,GWP!$B$2:$B$13,0))</f>
        <v>1</v>
      </c>
      <c r="L971" s="5">
        <f t="shared" si="31"/>
        <v>0</v>
      </c>
    </row>
    <row r="972" spans="1:12">
      <c r="A972" t="s">
        <v>990</v>
      </c>
      <c r="B972" t="s">
        <v>1</v>
      </c>
      <c r="C972" t="s">
        <v>1719</v>
      </c>
      <c r="D972" t="s">
        <v>1702</v>
      </c>
      <c r="E972" t="s">
        <v>1704</v>
      </c>
      <c r="F972" t="s">
        <v>1742</v>
      </c>
      <c r="H972" t="str">
        <f>INDEX('Vensim Variables'!$B:$B,MATCH(EPS!$B972,'Vensim Variables'!$A:$A,0))</f>
        <v>g pollutant</v>
      </c>
      <c r="I972" t="str">
        <f t="shared" si="30"/>
        <v>CO2</v>
      </c>
      <c r="J972">
        <f>INDEX(NoSettings!$C:$C,MATCH(EPS!$A972,NoSettings!$A:$A,0))</f>
        <v>0</v>
      </c>
      <c r="K972" s="109">
        <f>INDEX(GWP!$C$2:$C$13,MATCH(EPS!I972,GWP!$B$2:$B$13,0))</f>
        <v>1</v>
      </c>
      <c r="L972" s="5">
        <f t="shared" si="31"/>
        <v>0</v>
      </c>
    </row>
    <row r="973" spans="1:12">
      <c r="A973" t="s">
        <v>991</v>
      </c>
      <c r="B973" t="s">
        <v>1</v>
      </c>
      <c r="C973" t="s">
        <v>1719</v>
      </c>
      <c r="D973" t="s">
        <v>1702</v>
      </c>
      <c r="E973" t="s">
        <v>1704</v>
      </c>
      <c r="F973" t="s">
        <v>1743</v>
      </c>
      <c r="H973" t="str">
        <f>INDEX('Vensim Variables'!$B:$B,MATCH(EPS!$B973,'Vensim Variables'!$A:$A,0))</f>
        <v>g pollutant</v>
      </c>
      <c r="I973" t="str">
        <f t="shared" si="30"/>
        <v>CO2</v>
      </c>
      <c r="J973">
        <f>INDEX(NoSettings!$C:$C,MATCH(EPS!$A973,NoSettings!$A:$A,0))</f>
        <v>0</v>
      </c>
      <c r="K973" s="109">
        <f>INDEX(GWP!$C$2:$C$13,MATCH(EPS!I973,GWP!$B$2:$B$13,0))</f>
        <v>1</v>
      </c>
      <c r="L973" s="5">
        <f t="shared" si="31"/>
        <v>0</v>
      </c>
    </row>
    <row r="974" spans="1:12">
      <c r="A974" t="s">
        <v>992</v>
      </c>
      <c r="B974" t="s">
        <v>1</v>
      </c>
      <c r="C974" t="s">
        <v>1719</v>
      </c>
      <c r="D974" t="s">
        <v>1702</v>
      </c>
      <c r="E974" t="s">
        <v>1704</v>
      </c>
      <c r="F974" t="s">
        <v>1744</v>
      </c>
      <c r="H974" t="str">
        <f>INDEX('Vensim Variables'!$B:$B,MATCH(EPS!$B974,'Vensim Variables'!$A:$A,0))</f>
        <v>g pollutant</v>
      </c>
      <c r="I974" t="str">
        <f t="shared" si="30"/>
        <v>CO2</v>
      </c>
      <c r="J974">
        <f>INDEX(NoSettings!$C:$C,MATCH(EPS!$A974,NoSettings!$A:$A,0))</f>
        <v>0</v>
      </c>
      <c r="K974" s="109">
        <f>INDEX(GWP!$C$2:$C$13,MATCH(EPS!I974,GWP!$B$2:$B$13,0))</f>
        <v>1</v>
      </c>
      <c r="L974" s="5">
        <f t="shared" si="31"/>
        <v>0</v>
      </c>
    </row>
    <row r="975" spans="1:12">
      <c r="A975" t="s">
        <v>993</v>
      </c>
      <c r="B975" t="s">
        <v>1</v>
      </c>
      <c r="C975" t="s">
        <v>1719</v>
      </c>
      <c r="D975" t="s">
        <v>1702</v>
      </c>
      <c r="E975" t="s">
        <v>1704</v>
      </c>
      <c r="F975" t="s">
        <v>1745</v>
      </c>
      <c r="H975" t="str">
        <f>INDEX('Vensim Variables'!$B:$B,MATCH(EPS!$B975,'Vensim Variables'!$A:$A,0))</f>
        <v>g pollutant</v>
      </c>
      <c r="I975" t="str">
        <f t="shared" si="30"/>
        <v>CO2</v>
      </c>
      <c r="J975">
        <f>INDEX(NoSettings!$C:$C,MATCH(EPS!$A975,NoSettings!$A:$A,0))</f>
        <v>39892300000000</v>
      </c>
      <c r="K975" s="109">
        <f>INDEX(GWP!$C$2:$C$13,MATCH(EPS!I975,GWP!$B$2:$B$13,0))</f>
        <v>1</v>
      </c>
      <c r="L975" s="5">
        <f t="shared" si="31"/>
        <v>39.892299999999999</v>
      </c>
    </row>
    <row r="976" spans="1:12">
      <c r="A976" t="s">
        <v>994</v>
      </c>
      <c r="B976" t="s">
        <v>1</v>
      </c>
      <c r="C976" t="s">
        <v>1719</v>
      </c>
      <c r="D976" t="s">
        <v>1702</v>
      </c>
      <c r="E976" t="s">
        <v>1704</v>
      </c>
      <c r="F976" t="s">
        <v>1746</v>
      </c>
      <c r="H976" t="str">
        <f>INDEX('Vensim Variables'!$B:$B,MATCH(EPS!$B976,'Vensim Variables'!$A:$A,0))</f>
        <v>g pollutant</v>
      </c>
      <c r="I976" t="str">
        <f t="shared" si="30"/>
        <v>CO2</v>
      </c>
      <c r="J976">
        <f>INDEX(NoSettings!$C:$C,MATCH(EPS!$A976,NoSettings!$A:$A,0))</f>
        <v>0</v>
      </c>
      <c r="K976" s="109">
        <f>INDEX(GWP!$C$2:$C$13,MATCH(EPS!I976,GWP!$B$2:$B$13,0))</f>
        <v>1</v>
      </c>
      <c r="L976" s="5">
        <f t="shared" si="31"/>
        <v>0</v>
      </c>
    </row>
    <row r="977" spans="1:12">
      <c r="A977" t="s">
        <v>995</v>
      </c>
      <c r="B977" t="s">
        <v>1</v>
      </c>
      <c r="C977" t="s">
        <v>1719</v>
      </c>
      <c r="D977" t="s">
        <v>1702</v>
      </c>
      <c r="E977" t="s">
        <v>1704</v>
      </c>
      <c r="F977" t="s">
        <v>1747</v>
      </c>
      <c r="H977" t="str">
        <f>INDEX('Vensim Variables'!$B:$B,MATCH(EPS!$B977,'Vensim Variables'!$A:$A,0))</f>
        <v>g pollutant</v>
      </c>
      <c r="I977" t="str">
        <f t="shared" si="30"/>
        <v>CO2</v>
      </c>
      <c r="J977">
        <f>INDEX(NoSettings!$C:$C,MATCH(EPS!$A977,NoSettings!$A:$A,0))</f>
        <v>0</v>
      </c>
      <c r="K977" s="109">
        <f>INDEX(GWP!$C$2:$C$13,MATCH(EPS!I977,GWP!$B$2:$B$13,0))</f>
        <v>1</v>
      </c>
      <c r="L977" s="5">
        <f t="shared" si="31"/>
        <v>0</v>
      </c>
    </row>
    <row r="978" spans="1:12">
      <c r="A978" t="s">
        <v>996</v>
      </c>
      <c r="B978" t="s">
        <v>1</v>
      </c>
      <c r="C978" t="s">
        <v>1719</v>
      </c>
      <c r="D978" t="s">
        <v>1702</v>
      </c>
      <c r="E978" t="s">
        <v>1704</v>
      </c>
      <c r="F978" t="s">
        <v>1748</v>
      </c>
      <c r="H978" t="str">
        <f>INDEX('Vensim Variables'!$B:$B,MATCH(EPS!$B978,'Vensim Variables'!$A:$A,0))</f>
        <v>g pollutant</v>
      </c>
      <c r="I978" t="str">
        <f t="shared" si="30"/>
        <v>CO2</v>
      </c>
      <c r="J978">
        <f>INDEX(NoSettings!$C:$C,MATCH(EPS!$A978,NoSettings!$A:$A,0))</f>
        <v>0</v>
      </c>
      <c r="K978" s="109">
        <f>INDEX(GWP!$C$2:$C$13,MATCH(EPS!I978,GWP!$B$2:$B$13,0))</f>
        <v>1</v>
      </c>
      <c r="L978" s="5">
        <f t="shared" si="31"/>
        <v>0</v>
      </c>
    </row>
    <row r="979" spans="1:12">
      <c r="A979" t="s">
        <v>997</v>
      </c>
      <c r="B979" t="s">
        <v>1</v>
      </c>
      <c r="C979" t="s">
        <v>1719</v>
      </c>
      <c r="D979" t="s">
        <v>1702</v>
      </c>
      <c r="E979" t="s">
        <v>1704</v>
      </c>
      <c r="F979" t="s">
        <v>1749</v>
      </c>
      <c r="H979" t="str">
        <f>INDEX('Vensim Variables'!$B:$B,MATCH(EPS!$B979,'Vensim Variables'!$A:$A,0))</f>
        <v>g pollutant</v>
      </c>
      <c r="I979" t="str">
        <f t="shared" si="30"/>
        <v>CO2</v>
      </c>
      <c r="J979">
        <f>INDEX(NoSettings!$C:$C,MATCH(EPS!$A979,NoSettings!$A:$A,0))</f>
        <v>33596600000000</v>
      </c>
      <c r="K979" s="109">
        <f>INDEX(GWP!$C$2:$C$13,MATCH(EPS!I979,GWP!$B$2:$B$13,0))</f>
        <v>1</v>
      </c>
      <c r="L979" s="5">
        <f t="shared" si="31"/>
        <v>33.596600000000002</v>
      </c>
    </row>
    <row r="980" spans="1:12">
      <c r="A980" t="s">
        <v>998</v>
      </c>
      <c r="B980" t="s">
        <v>1</v>
      </c>
      <c r="C980" t="s">
        <v>1719</v>
      </c>
      <c r="D980" t="s">
        <v>1702</v>
      </c>
      <c r="E980" t="s">
        <v>1704</v>
      </c>
      <c r="F980" t="s">
        <v>1750</v>
      </c>
      <c r="H980" t="str">
        <f>INDEX('Vensim Variables'!$B:$B,MATCH(EPS!$B980,'Vensim Variables'!$A:$A,0))</f>
        <v>g pollutant</v>
      </c>
      <c r="I980" t="str">
        <f t="shared" si="30"/>
        <v>CO2</v>
      </c>
      <c r="J980">
        <f>INDEX(NoSettings!$C:$C,MATCH(EPS!$A980,NoSettings!$A:$A,0))</f>
        <v>0</v>
      </c>
      <c r="K980" s="109">
        <f>INDEX(GWP!$C$2:$C$13,MATCH(EPS!I980,GWP!$B$2:$B$13,0))</f>
        <v>1</v>
      </c>
      <c r="L980" s="5">
        <f t="shared" si="31"/>
        <v>0</v>
      </c>
    </row>
    <row r="981" spans="1:12">
      <c r="A981" t="s">
        <v>999</v>
      </c>
      <c r="B981" t="s">
        <v>1</v>
      </c>
      <c r="C981" t="s">
        <v>1719</v>
      </c>
      <c r="D981" t="s">
        <v>1702</v>
      </c>
      <c r="E981" t="s">
        <v>1704</v>
      </c>
      <c r="F981" t="s">
        <v>1751</v>
      </c>
      <c r="H981" t="str">
        <f>INDEX('Vensim Variables'!$B:$B,MATCH(EPS!$B981,'Vensim Variables'!$A:$A,0))</f>
        <v>g pollutant</v>
      </c>
      <c r="I981" t="str">
        <f t="shared" si="30"/>
        <v>CO2</v>
      </c>
      <c r="J981">
        <f>INDEX(NoSettings!$C:$C,MATCH(EPS!$A981,NoSettings!$A:$A,0))</f>
        <v>0</v>
      </c>
      <c r="K981" s="109">
        <f>INDEX(GWP!$C$2:$C$13,MATCH(EPS!I981,GWP!$B$2:$B$13,0))</f>
        <v>1</v>
      </c>
      <c r="L981" s="5">
        <f t="shared" si="31"/>
        <v>0</v>
      </c>
    </row>
    <row r="982" spans="1:12">
      <c r="A982" t="s">
        <v>1000</v>
      </c>
      <c r="B982" t="s">
        <v>1</v>
      </c>
      <c r="C982" t="s">
        <v>1719</v>
      </c>
      <c r="D982" t="s">
        <v>1705</v>
      </c>
      <c r="E982" t="s">
        <v>1703</v>
      </c>
      <c r="F982" t="s">
        <v>1742</v>
      </c>
      <c r="H982" t="str">
        <f>INDEX('Vensim Variables'!$B:$B,MATCH(EPS!$B982,'Vensim Variables'!$A:$A,0))</f>
        <v>g pollutant</v>
      </c>
      <c r="I982" t="str">
        <f t="shared" si="30"/>
        <v>VOC</v>
      </c>
      <c r="J982">
        <f>INDEX(NoSettings!$C:$C,MATCH(EPS!$A982,NoSettings!$A:$A,0))</f>
        <v>0</v>
      </c>
      <c r="K982" s="109">
        <f>INDEX(GWP!$C$2:$C$13,MATCH(EPS!I982,GWP!$B$2:$B$13,0))</f>
        <v>5</v>
      </c>
      <c r="L982" s="5">
        <f t="shared" si="31"/>
        <v>0</v>
      </c>
    </row>
    <row r="983" spans="1:12">
      <c r="A983" t="s">
        <v>1001</v>
      </c>
      <c r="B983" t="s">
        <v>1</v>
      </c>
      <c r="C983" t="s">
        <v>1719</v>
      </c>
      <c r="D983" t="s">
        <v>1705</v>
      </c>
      <c r="E983" t="s">
        <v>1703</v>
      </c>
      <c r="F983" t="s">
        <v>1743</v>
      </c>
      <c r="H983" t="str">
        <f>INDEX('Vensim Variables'!$B:$B,MATCH(EPS!$B983,'Vensim Variables'!$A:$A,0))</f>
        <v>g pollutant</v>
      </c>
      <c r="I983" t="str">
        <f t="shared" si="30"/>
        <v>VOC</v>
      </c>
      <c r="J983">
        <f>INDEX(NoSettings!$C:$C,MATCH(EPS!$A983,NoSettings!$A:$A,0))</f>
        <v>0</v>
      </c>
      <c r="K983" s="109">
        <f>INDEX(GWP!$C$2:$C$13,MATCH(EPS!I983,GWP!$B$2:$B$13,0))</f>
        <v>5</v>
      </c>
      <c r="L983" s="5">
        <f t="shared" si="31"/>
        <v>0</v>
      </c>
    </row>
    <row r="984" spans="1:12">
      <c r="A984" t="s">
        <v>1002</v>
      </c>
      <c r="B984" t="s">
        <v>1</v>
      </c>
      <c r="C984" t="s">
        <v>1719</v>
      </c>
      <c r="D984" t="s">
        <v>1705</v>
      </c>
      <c r="E984" t="s">
        <v>1703</v>
      </c>
      <c r="F984" t="s">
        <v>1744</v>
      </c>
      <c r="H984" t="str">
        <f>INDEX('Vensim Variables'!$B:$B,MATCH(EPS!$B984,'Vensim Variables'!$A:$A,0))</f>
        <v>g pollutant</v>
      </c>
      <c r="I984" t="str">
        <f t="shared" si="30"/>
        <v>VOC</v>
      </c>
      <c r="J984">
        <f>INDEX(NoSettings!$C:$C,MATCH(EPS!$A984,NoSettings!$A:$A,0))</f>
        <v>7800750000</v>
      </c>
      <c r="K984" s="109">
        <f>INDEX(GWP!$C$2:$C$13,MATCH(EPS!I984,GWP!$B$2:$B$13,0))</f>
        <v>5</v>
      </c>
      <c r="L984" s="5">
        <f t="shared" si="31"/>
        <v>3.9003749999999997E-2</v>
      </c>
    </row>
    <row r="985" spans="1:12">
      <c r="A985" t="s">
        <v>1003</v>
      </c>
      <c r="B985" t="s">
        <v>1</v>
      </c>
      <c r="C985" t="s">
        <v>1719</v>
      </c>
      <c r="D985" t="s">
        <v>1705</v>
      </c>
      <c r="E985" t="s">
        <v>1703</v>
      </c>
      <c r="F985" t="s">
        <v>1745</v>
      </c>
      <c r="H985" t="str">
        <f>INDEX('Vensim Variables'!$B:$B,MATCH(EPS!$B985,'Vensim Variables'!$A:$A,0))</f>
        <v>g pollutant</v>
      </c>
      <c r="I985" t="str">
        <f t="shared" si="30"/>
        <v>VOC</v>
      </c>
      <c r="J985">
        <f>INDEX(NoSettings!$C:$C,MATCH(EPS!$A985,NoSettings!$A:$A,0))</f>
        <v>1548000000</v>
      </c>
      <c r="K985" s="109">
        <f>INDEX(GWP!$C$2:$C$13,MATCH(EPS!I985,GWP!$B$2:$B$13,0))</f>
        <v>5</v>
      </c>
      <c r="L985" s="5">
        <f t="shared" si="31"/>
        <v>7.7400000000000004E-3</v>
      </c>
    </row>
    <row r="986" spans="1:12">
      <c r="A986" t="s">
        <v>1004</v>
      </c>
      <c r="B986" t="s">
        <v>1</v>
      </c>
      <c r="C986" t="s">
        <v>1719</v>
      </c>
      <c r="D986" t="s">
        <v>1705</v>
      </c>
      <c r="E986" t="s">
        <v>1703</v>
      </c>
      <c r="F986" t="s">
        <v>1746</v>
      </c>
      <c r="H986" t="str">
        <f>INDEX('Vensim Variables'!$B:$B,MATCH(EPS!$B986,'Vensim Variables'!$A:$A,0))</f>
        <v>g pollutant</v>
      </c>
      <c r="I986" t="str">
        <f t="shared" si="30"/>
        <v>VOC</v>
      </c>
      <c r="J986">
        <f>INDEX(NoSettings!$C:$C,MATCH(EPS!$A986,NoSettings!$A:$A,0))</f>
        <v>0</v>
      </c>
      <c r="K986" s="109">
        <f>INDEX(GWP!$C$2:$C$13,MATCH(EPS!I986,GWP!$B$2:$B$13,0))</f>
        <v>5</v>
      </c>
      <c r="L986" s="5">
        <f t="shared" si="31"/>
        <v>0</v>
      </c>
    </row>
    <row r="987" spans="1:12">
      <c r="A987" t="s">
        <v>1005</v>
      </c>
      <c r="B987" t="s">
        <v>1</v>
      </c>
      <c r="C987" t="s">
        <v>1719</v>
      </c>
      <c r="D987" t="s">
        <v>1705</v>
      </c>
      <c r="E987" t="s">
        <v>1703</v>
      </c>
      <c r="F987" t="s">
        <v>1747</v>
      </c>
      <c r="H987" t="str">
        <f>INDEX('Vensim Variables'!$B:$B,MATCH(EPS!$B987,'Vensim Variables'!$A:$A,0))</f>
        <v>g pollutant</v>
      </c>
      <c r="I987" t="str">
        <f t="shared" si="30"/>
        <v>VOC</v>
      </c>
      <c r="J987">
        <f>INDEX(NoSettings!$C:$C,MATCH(EPS!$A987,NoSettings!$A:$A,0))</f>
        <v>0</v>
      </c>
      <c r="K987" s="109">
        <f>INDEX(GWP!$C$2:$C$13,MATCH(EPS!I987,GWP!$B$2:$B$13,0))</f>
        <v>5</v>
      </c>
      <c r="L987" s="5">
        <f t="shared" si="31"/>
        <v>0</v>
      </c>
    </row>
    <row r="988" spans="1:12">
      <c r="A988" t="s">
        <v>1006</v>
      </c>
      <c r="B988" t="s">
        <v>1</v>
      </c>
      <c r="C988" t="s">
        <v>1719</v>
      </c>
      <c r="D988" t="s">
        <v>1705</v>
      </c>
      <c r="E988" t="s">
        <v>1703</v>
      </c>
      <c r="F988" t="s">
        <v>1748</v>
      </c>
      <c r="H988" t="str">
        <f>INDEX('Vensim Variables'!$B:$B,MATCH(EPS!$B988,'Vensim Variables'!$A:$A,0))</f>
        <v>g pollutant</v>
      </c>
      <c r="I988" t="str">
        <f t="shared" si="30"/>
        <v>VOC</v>
      </c>
      <c r="J988">
        <f>INDEX(NoSettings!$C:$C,MATCH(EPS!$A988,NoSettings!$A:$A,0))</f>
        <v>0</v>
      </c>
      <c r="K988" s="109">
        <f>INDEX(GWP!$C$2:$C$13,MATCH(EPS!I988,GWP!$B$2:$B$13,0))</f>
        <v>5</v>
      </c>
      <c r="L988" s="5">
        <f t="shared" si="31"/>
        <v>0</v>
      </c>
    </row>
    <row r="989" spans="1:12">
      <c r="A989" t="s">
        <v>1007</v>
      </c>
      <c r="B989" t="s">
        <v>1</v>
      </c>
      <c r="C989" t="s">
        <v>1719</v>
      </c>
      <c r="D989" t="s">
        <v>1705</v>
      </c>
      <c r="E989" t="s">
        <v>1703</v>
      </c>
      <c r="F989" t="s">
        <v>1749</v>
      </c>
      <c r="H989" t="str">
        <f>INDEX('Vensim Variables'!$B:$B,MATCH(EPS!$B989,'Vensim Variables'!$A:$A,0))</f>
        <v>g pollutant</v>
      </c>
      <c r="I989" t="str">
        <f t="shared" si="30"/>
        <v>VOC</v>
      </c>
      <c r="J989">
        <f>INDEX(NoSettings!$C:$C,MATCH(EPS!$A989,NoSettings!$A:$A,0))</f>
        <v>0</v>
      </c>
      <c r="K989" s="109">
        <f>INDEX(GWP!$C$2:$C$13,MATCH(EPS!I989,GWP!$B$2:$B$13,0))</f>
        <v>5</v>
      </c>
      <c r="L989" s="5">
        <f t="shared" si="31"/>
        <v>0</v>
      </c>
    </row>
    <row r="990" spans="1:12">
      <c r="A990" t="s">
        <v>1008</v>
      </c>
      <c r="B990" t="s">
        <v>1</v>
      </c>
      <c r="C990" t="s">
        <v>1719</v>
      </c>
      <c r="D990" t="s">
        <v>1705</v>
      </c>
      <c r="E990" t="s">
        <v>1703</v>
      </c>
      <c r="F990" t="s">
        <v>1750</v>
      </c>
      <c r="H990" t="str">
        <f>INDEX('Vensim Variables'!$B:$B,MATCH(EPS!$B990,'Vensim Variables'!$A:$A,0))</f>
        <v>g pollutant</v>
      </c>
      <c r="I990" t="str">
        <f t="shared" si="30"/>
        <v>VOC</v>
      </c>
      <c r="J990">
        <f>INDEX(NoSettings!$C:$C,MATCH(EPS!$A990,NoSettings!$A:$A,0))</f>
        <v>0</v>
      </c>
      <c r="K990" s="109">
        <f>INDEX(GWP!$C$2:$C$13,MATCH(EPS!I990,GWP!$B$2:$B$13,0))</f>
        <v>5</v>
      </c>
      <c r="L990" s="5">
        <f t="shared" si="31"/>
        <v>0</v>
      </c>
    </row>
    <row r="991" spans="1:12">
      <c r="A991" t="s">
        <v>1009</v>
      </c>
      <c r="B991" t="s">
        <v>1</v>
      </c>
      <c r="C991" t="s">
        <v>1719</v>
      </c>
      <c r="D991" t="s">
        <v>1705</v>
      </c>
      <c r="E991" t="s">
        <v>1703</v>
      </c>
      <c r="F991" t="s">
        <v>1751</v>
      </c>
      <c r="H991" t="str">
        <f>INDEX('Vensim Variables'!$B:$B,MATCH(EPS!$B991,'Vensim Variables'!$A:$A,0))</f>
        <v>g pollutant</v>
      </c>
      <c r="I991" t="str">
        <f t="shared" si="30"/>
        <v>VOC</v>
      </c>
      <c r="J991">
        <f>INDEX(NoSettings!$C:$C,MATCH(EPS!$A991,NoSettings!$A:$A,0))</f>
        <v>0</v>
      </c>
      <c r="K991" s="109">
        <f>INDEX(GWP!$C$2:$C$13,MATCH(EPS!I991,GWP!$B$2:$B$13,0))</f>
        <v>5</v>
      </c>
      <c r="L991" s="5">
        <f t="shared" si="31"/>
        <v>0</v>
      </c>
    </row>
    <row r="992" spans="1:12">
      <c r="A992" t="s">
        <v>1010</v>
      </c>
      <c r="B992" t="s">
        <v>1</v>
      </c>
      <c r="C992" t="s">
        <v>1719</v>
      </c>
      <c r="D992" t="s">
        <v>1705</v>
      </c>
      <c r="E992" t="s">
        <v>1704</v>
      </c>
      <c r="F992" t="s">
        <v>1742</v>
      </c>
      <c r="H992" t="str">
        <f>INDEX('Vensim Variables'!$B:$B,MATCH(EPS!$B992,'Vensim Variables'!$A:$A,0))</f>
        <v>g pollutant</v>
      </c>
      <c r="I992" t="str">
        <f t="shared" si="30"/>
        <v>VOC</v>
      </c>
      <c r="J992">
        <f>INDEX(NoSettings!$C:$C,MATCH(EPS!$A992,NoSettings!$A:$A,0))</f>
        <v>0</v>
      </c>
      <c r="K992" s="109">
        <f>INDEX(GWP!$C$2:$C$13,MATCH(EPS!I992,GWP!$B$2:$B$13,0))</f>
        <v>5</v>
      </c>
      <c r="L992" s="5">
        <f t="shared" si="31"/>
        <v>0</v>
      </c>
    </row>
    <row r="993" spans="1:12">
      <c r="A993" t="s">
        <v>1011</v>
      </c>
      <c r="B993" t="s">
        <v>1</v>
      </c>
      <c r="C993" t="s">
        <v>1719</v>
      </c>
      <c r="D993" t="s">
        <v>1705</v>
      </c>
      <c r="E993" t="s">
        <v>1704</v>
      </c>
      <c r="F993" t="s">
        <v>1743</v>
      </c>
      <c r="H993" t="str">
        <f>INDEX('Vensim Variables'!$B:$B,MATCH(EPS!$B993,'Vensim Variables'!$A:$A,0))</f>
        <v>g pollutant</v>
      </c>
      <c r="I993" t="str">
        <f t="shared" si="30"/>
        <v>VOC</v>
      </c>
      <c r="J993">
        <f>INDEX(NoSettings!$C:$C,MATCH(EPS!$A993,NoSettings!$A:$A,0))</f>
        <v>0</v>
      </c>
      <c r="K993" s="109">
        <f>INDEX(GWP!$C$2:$C$13,MATCH(EPS!I993,GWP!$B$2:$B$13,0))</f>
        <v>5</v>
      </c>
      <c r="L993" s="5">
        <f t="shared" si="31"/>
        <v>0</v>
      </c>
    </row>
    <row r="994" spans="1:12">
      <c r="A994" t="s">
        <v>1012</v>
      </c>
      <c r="B994" t="s">
        <v>1</v>
      </c>
      <c r="C994" t="s">
        <v>1719</v>
      </c>
      <c r="D994" t="s">
        <v>1705</v>
      </c>
      <c r="E994" t="s">
        <v>1704</v>
      </c>
      <c r="F994" t="s">
        <v>1744</v>
      </c>
      <c r="H994" t="str">
        <f>INDEX('Vensim Variables'!$B:$B,MATCH(EPS!$B994,'Vensim Variables'!$A:$A,0))</f>
        <v>g pollutant</v>
      </c>
      <c r="I994" t="str">
        <f t="shared" si="30"/>
        <v>VOC</v>
      </c>
      <c r="J994">
        <f>INDEX(NoSettings!$C:$C,MATCH(EPS!$A994,NoSettings!$A:$A,0))</f>
        <v>0</v>
      </c>
      <c r="K994" s="109">
        <f>INDEX(GWP!$C$2:$C$13,MATCH(EPS!I994,GWP!$B$2:$B$13,0))</f>
        <v>5</v>
      </c>
      <c r="L994" s="5">
        <f t="shared" si="31"/>
        <v>0</v>
      </c>
    </row>
    <row r="995" spans="1:12">
      <c r="A995" t="s">
        <v>1013</v>
      </c>
      <c r="B995" t="s">
        <v>1</v>
      </c>
      <c r="C995" t="s">
        <v>1719</v>
      </c>
      <c r="D995" t="s">
        <v>1705</v>
      </c>
      <c r="E995" t="s">
        <v>1704</v>
      </c>
      <c r="F995" t="s">
        <v>1745</v>
      </c>
      <c r="H995" t="str">
        <f>INDEX('Vensim Variables'!$B:$B,MATCH(EPS!$B995,'Vensim Variables'!$A:$A,0))</f>
        <v>g pollutant</v>
      </c>
      <c r="I995" t="str">
        <f t="shared" si="30"/>
        <v>VOC</v>
      </c>
      <c r="J995">
        <f>INDEX(NoSettings!$C:$C,MATCH(EPS!$A995,NoSettings!$A:$A,0))</f>
        <v>19067300000</v>
      </c>
      <c r="K995" s="109">
        <f>INDEX(GWP!$C$2:$C$13,MATCH(EPS!I995,GWP!$B$2:$B$13,0))</f>
        <v>5</v>
      </c>
      <c r="L995" s="5">
        <f t="shared" si="31"/>
        <v>9.5336500000000005E-2</v>
      </c>
    </row>
    <row r="996" spans="1:12">
      <c r="A996" t="s">
        <v>1014</v>
      </c>
      <c r="B996" t="s">
        <v>1</v>
      </c>
      <c r="C996" t="s">
        <v>1719</v>
      </c>
      <c r="D996" t="s">
        <v>1705</v>
      </c>
      <c r="E996" t="s">
        <v>1704</v>
      </c>
      <c r="F996" t="s">
        <v>1746</v>
      </c>
      <c r="H996" t="str">
        <f>INDEX('Vensim Variables'!$B:$B,MATCH(EPS!$B996,'Vensim Variables'!$A:$A,0))</f>
        <v>g pollutant</v>
      </c>
      <c r="I996" t="str">
        <f t="shared" si="30"/>
        <v>VOC</v>
      </c>
      <c r="J996">
        <f>INDEX(NoSettings!$C:$C,MATCH(EPS!$A996,NoSettings!$A:$A,0))</f>
        <v>0</v>
      </c>
      <c r="K996" s="109">
        <f>INDEX(GWP!$C$2:$C$13,MATCH(EPS!I996,GWP!$B$2:$B$13,0))</f>
        <v>5</v>
      </c>
      <c r="L996" s="5">
        <f t="shared" si="31"/>
        <v>0</v>
      </c>
    </row>
    <row r="997" spans="1:12">
      <c r="A997" t="s">
        <v>1015</v>
      </c>
      <c r="B997" t="s">
        <v>1</v>
      </c>
      <c r="C997" t="s">
        <v>1719</v>
      </c>
      <c r="D997" t="s">
        <v>1705</v>
      </c>
      <c r="E997" t="s">
        <v>1704</v>
      </c>
      <c r="F997" t="s">
        <v>1747</v>
      </c>
      <c r="H997" t="str">
        <f>INDEX('Vensim Variables'!$B:$B,MATCH(EPS!$B997,'Vensim Variables'!$A:$A,0))</f>
        <v>g pollutant</v>
      </c>
      <c r="I997" t="str">
        <f t="shared" si="30"/>
        <v>VOC</v>
      </c>
      <c r="J997">
        <f>INDEX(NoSettings!$C:$C,MATCH(EPS!$A997,NoSettings!$A:$A,0))</f>
        <v>0</v>
      </c>
      <c r="K997" s="109">
        <f>INDEX(GWP!$C$2:$C$13,MATCH(EPS!I997,GWP!$B$2:$B$13,0))</f>
        <v>5</v>
      </c>
      <c r="L997" s="5">
        <f t="shared" si="31"/>
        <v>0</v>
      </c>
    </row>
    <row r="998" spans="1:12">
      <c r="A998" t="s">
        <v>1016</v>
      </c>
      <c r="B998" t="s">
        <v>1</v>
      </c>
      <c r="C998" t="s">
        <v>1719</v>
      </c>
      <c r="D998" t="s">
        <v>1705</v>
      </c>
      <c r="E998" t="s">
        <v>1704</v>
      </c>
      <c r="F998" t="s">
        <v>1748</v>
      </c>
      <c r="H998" t="str">
        <f>INDEX('Vensim Variables'!$B:$B,MATCH(EPS!$B998,'Vensim Variables'!$A:$A,0))</f>
        <v>g pollutant</v>
      </c>
      <c r="I998" t="str">
        <f t="shared" si="30"/>
        <v>VOC</v>
      </c>
      <c r="J998">
        <f>INDEX(NoSettings!$C:$C,MATCH(EPS!$A998,NoSettings!$A:$A,0))</f>
        <v>0</v>
      </c>
      <c r="K998" s="109">
        <f>INDEX(GWP!$C$2:$C$13,MATCH(EPS!I998,GWP!$B$2:$B$13,0))</f>
        <v>5</v>
      </c>
      <c r="L998" s="5">
        <f t="shared" si="31"/>
        <v>0</v>
      </c>
    </row>
    <row r="999" spans="1:12">
      <c r="A999" t="s">
        <v>1017</v>
      </c>
      <c r="B999" t="s">
        <v>1</v>
      </c>
      <c r="C999" t="s">
        <v>1719</v>
      </c>
      <c r="D999" t="s">
        <v>1705</v>
      </c>
      <c r="E999" t="s">
        <v>1704</v>
      </c>
      <c r="F999" t="s">
        <v>1749</v>
      </c>
      <c r="H999" t="str">
        <f>INDEX('Vensim Variables'!$B:$B,MATCH(EPS!$B999,'Vensim Variables'!$A:$A,0))</f>
        <v>g pollutant</v>
      </c>
      <c r="I999" t="str">
        <f t="shared" si="30"/>
        <v>VOC</v>
      </c>
      <c r="J999">
        <f>INDEX(NoSettings!$C:$C,MATCH(EPS!$A999,NoSettings!$A:$A,0))</f>
        <v>15829400000</v>
      </c>
      <c r="K999" s="109">
        <f>INDEX(GWP!$C$2:$C$13,MATCH(EPS!I999,GWP!$B$2:$B$13,0))</f>
        <v>5</v>
      </c>
      <c r="L999" s="5">
        <f t="shared" si="31"/>
        <v>7.9146999999999995E-2</v>
      </c>
    </row>
    <row r="1000" spans="1:12">
      <c r="A1000" t="s">
        <v>1018</v>
      </c>
      <c r="B1000" t="s">
        <v>1</v>
      </c>
      <c r="C1000" t="s">
        <v>1719</v>
      </c>
      <c r="D1000" t="s">
        <v>1705</v>
      </c>
      <c r="E1000" t="s">
        <v>1704</v>
      </c>
      <c r="F1000" t="s">
        <v>1750</v>
      </c>
      <c r="H1000" t="str">
        <f>INDEX('Vensim Variables'!$B:$B,MATCH(EPS!$B1000,'Vensim Variables'!$A:$A,0))</f>
        <v>g pollutant</v>
      </c>
      <c r="I1000" t="str">
        <f t="shared" si="30"/>
        <v>VOC</v>
      </c>
      <c r="J1000">
        <f>INDEX(NoSettings!$C:$C,MATCH(EPS!$A1000,NoSettings!$A:$A,0))</f>
        <v>0</v>
      </c>
      <c r="K1000" s="109">
        <f>INDEX(GWP!$C$2:$C$13,MATCH(EPS!I1000,GWP!$B$2:$B$13,0))</f>
        <v>5</v>
      </c>
      <c r="L1000" s="5">
        <f t="shared" si="31"/>
        <v>0</v>
      </c>
    </row>
    <row r="1001" spans="1:12">
      <c r="A1001" t="s">
        <v>1019</v>
      </c>
      <c r="B1001" t="s">
        <v>1</v>
      </c>
      <c r="C1001" t="s">
        <v>1719</v>
      </c>
      <c r="D1001" t="s">
        <v>1705</v>
      </c>
      <c r="E1001" t="s">
        <v>1704</v>
      </c>
      <c r="F1001" t="s">
        <v>1751</v>
      </c>
      <c r="H1001" t="str">
        <f>INDEX('Vensim Variables'!$B:$B,MATCH(EPS!$B1001,'Vensim Variables'!$A:$A,0))</f>
        <v>g pollutant</v>
      </c>
      <c r="I1001" t="str">
        <f t="shared" si="30"/>
        <v>VOC</v>
      </c>
      <c r="J1001">
        <f>INDEX(NoSettings!$C:$C,MATCH(EPS!$A1001,NoSettings!$A:$A,0))</f>
        <v>0</v>
      </c>
      <c r="K1001" s="109">
        <f>INDEX(GWP!$C$2:$C$13,MATCH(EPS!I1001,GWP!$B$2:$B$13,0))</f>
        <v>5</v>
      </c>
      <c r="L1001" s="5">
        <f t="shared" si="31"/>
        <v>0</v>
      </c>
    </row>
    <row r="1002" spans="1:12">
      <c r="A1002" t="s">
        <v>1020</v>
      </c>
      <c r="B1002" t="s">
        <v>1</v>
      </c>
      <c r="C1002" t="s">
        <v>1719</v>
      </c>
      <c r="D1002" t="s">
        <v>1706</v>
      </c>
      <c r="E1002" t="s">
        <v>1703</v>
      </c>
      <c r="F1002" t="s">
        <v>1742</v>
      </c>
      <c r="H1002" t="str">
        <f>INDEX('Vensim Variables'!$B:$B,MATCH(EPS!$B1002,'Vensim Variables'!$A:$A,0))</f>
        <v>g pollutant</v>
      </c>
      <c r="I1002" t="str">
        <f t="shared" si="30"/>
        <v>CO</v>
      </c>
      <c r="J1002">
        <f>INDEX(NoSettings!$C:$C,MATCH(EPS!$A1002,NoSettings!$A:$A,0))</f>
        <v>0</v>
      </c>
      <c r="K1002" s="109">
        <f>INDEX(GWP!$C$2:$C$13,MATCH(EPS!I1002,GWP!$B$2:$B$13,0))</f>
        <v>1.8</v>
      </c>
      <c r="L1002" s="5">
        <f t="shared" si="31"/>
        <v>0</v>
      </c>
    </row>
    <row r="1003" spans="1:12">
      <c r="A1003" t="s">
        <v>1021</v>
      </c>
      <c r="B1003" t="s">
        <v>1</v>
      </c>
      <c r="C1003" t="s">
        <v>1719</v>
      </c>
      <c r="D1003" t="s">
        <v>1706</v>
      </c>
      <c r="E1003" t="s">
        <v>1703</v>
      </c>
      <c r="F1003" t="s">
        <v>1743</v>
      </c>
      <c r="H1003" t="str">
        <f>INDEX('Vensim Variables'!$B:$B,MATCH(EPS!$B1003,'Vensim Variables'!$A:$A,0))</f>
        <v>g pollutant</v>
      </c>
      <c r="I1003" t="str">
        <f t="shared" si="30"/>
        <v>CO</v>
      </c>
      <c r="J1003">
        <f>INDEX(NoSettings!$C:$C,MATCH(EPS!$A1003,NoSettings!$A:$A,0))</f>
        <v>0</v>
      </c>
      <c r="K1003" s="109">
        <f>INDEX(GWP!$C$2:$C$13,MATCH(EPS!I1003,GWP!$B$2:$B$13,0))</f>
        <v>1.8</v>
      </c>
      <c r="L1003" s="5">
        <f t="shared" si="31"/>
        <v>0</v>
      </c>
    </row>
    <row r="1004" spans="1:12">
      <c r="A1004" t="s">
        <v>1022</v>
      </c>
      <c r="B1004" t="s">
        <v>1</v>
      </c>
      <c r="C1004" t="s">
        <v>1719</v>
      </c>
      <c r="D1004" t="s">
        <v>1706</v>
      </c>
      <c r="E1004" t="s">
        <v>1703</v>
      </c>
      <c r="F1004" t="s">
        <v>1744</v>
      </c>
      <c r="H1004" t="str">
        <f>INDEX('Vensim Variables'!$B:$B,MATCH(EPS!$B1004,'Vensim Variables'!$A:$A,0))</f>
        <v>g pollutant</v>
      </c>
      <c r="I1004" t="str">
        <f t="shared" si="30"/>
        <v>CO</v>
      </c>
      <c r="J1004">
        <f>INDEX(NoSettings!$C:$C,MATCH(EPS!$A1004,NoSettings!$A:$A,0))</f>
        <v>88279600000</v>
      </c>
      <c r="K1004" s="109">
        <f>INDEX(GWP!$C$2:$C$13,MATCH(EPS!I1004,GWP!$B$2:$B$13,0))</f>
        <v>1.8</v>
      </c>
      <c r="L1004" s="5">
        <f t="shared" si="31"/>
        <v>0.15890328000000001</v>
      </c>
    </row>
    <row r="1005" spans="1:12">
      <c r="A1005" t="s">
        <v>1023</v>
      </c>
      <c r="B1005" t="s">
        <v>1</v>
      </c>
      <c r="C1005" t="s">
        <v>1719</v>
      </c>
      <c r="D1005" t="s">
        <v>1706</v>
      </c>
      <c r="E1005" t="s">
        <v>1703</v>
      </c>
      <c r="F1005" t="s">
        <v>1745</v>
      </c>
      <c r="H1005" t="str">
        <f>INDEX('Vensim Variables'!$B:$B,MATCH(EPS!$B1005,'Vensim Variables'!$A:$A,0))</f>
        <v>g pollutant</v>
      </c>
      <c r="I1005" t="str">
        <f t="shared" si="30"/>
        <v>CO</v>
      </c>
      <c r="J1005">
        <f>INDEX(NoSettings!$C:$C,MATCH(EPS!$A1005,NoSettings!$A:$A,0))</f>
        <v>3486650000</v>
      </c>
      <c r="K1005" s="109">
        <f>INDEX(GWP!$C$2:$C$13,MATCH(EPS!I1005,GWP!$B$2:$B$13,0))</f>
        <v>1.8</v>
      </c>
      <c r="L1005" s="5">
        <f t="shared" si="31"/>
        <v>6.2759699999999996E-3</v>
      </c>
    </row>
    <row r="1006" spans="1:12">
      <c r="A1006" t="s">
        <v>1024</v>
      </c>
      <c r="B1006" t="s">
        <v>1</v>
      </c>
      <c r="C1006" t="s">
        <v>1719</v>
      </c>
      <c r="D1006" t="s">
        <v>1706</v>
      </c>
      <c r="E1006" t="s">
        <v>1703</v>
      </c>
      <c r="F1006" t="s">
        <v>1746</v>
      </c>
      <c r="H1006" t="str">
        <f>INDEX('Vensim Variables'!$B:$B,MATCH(EPS!$B1006,'Vensim Variables'!$A:$A,0))</f>
        <v>g pollutant</v>
      </c>
      <c r="I1006" t="str">
        <f t="shared" si="30"/>
        <v>CO</v>
      </c>
      <c r="J1006">
        <f>INDEX(NoSettings!$C:$C,MATCH(EPS!$A1006,NoSettings!$A:$A,0))</f>
        <v>0</v>
      </c>
      <c r="K1006" s="109">
        <f>INDEX(GWP!$C$2:$C$13,MATCH(EPS!I1006,GWP!$B$2:$B$13,0))</f>
        <v>1.8</v>
      </c>
      <c r="L1006" s="5">
        <f t="shared" si="31"/>
        <v>0</v>
      </c>
    </row>
    <row r="1007" spans="1:12">
      <c r="A1007" t="s">
        <v>1025</v>
      </c>
      <c r="B1007" t="s">
        <v>1</v>
      </c>
      <c r="C1007" t="s">
        <v>1719</v>
      </c>
      <c r="D1007" t="s">
        <v>1706</v>
      </c>
      <c r="E1007" t="s">
        <v>1703</v>
      </c>
      <c r="F1007" t="s">
        <v>1747</v>
      </c>
      <c r="H1007" t="str">
        <f>INDEX('Vensim Variables'!$B:$B,MATCH(EPS!$B1007,'Vensim Variables'!$A:$A,0))</f>
        <v>g pollutant</v>
      </c>
      <c r="I1007" t="str">
        <f t="shared" si="30"/>
        <v>CO</v>
      </c>
      <c r="J1007">
        <f>INDEX(NoSettings!$C:$C,MATCH(EPS!$A1007,NoSettings!$A:$A,0))</f>
        <v>0</v>
      </c>
      <c r="K1007" s="109">
        <f>INDEX(GWP!$C$2:$C$13,MATCH(EPS!I1007,GWP!$B$2:$B$13,0))</f>
        <v>1.8</v>
      </c>
      <c r="L1007" s="5">
        <f t="shared" si="31"/>
        <v>0</v>
      </c>
    </row>
    <row r="1008" spans="1:12">
      <c r="A1008" t="s">
        <v>1026</v>
      </c>
      <c r="B1008" t="s">
        <v>1</v>
      </c>
      <c r="C1008" t="s">
        <v>1719</v>
      </c>
      <c r="D1008" t="s">
        <v>1706</v>
      </c>
      <c r="E1008" t="s">
        <v>1703</v>
      </c>
      <c r="F1008" t="s">
        <v>1748</v>
      </c>
      <c r="H1008" t="str">
        <f>INDEX('Vensim Variables'!$B:$B,MATCH(EPS!$B1008,'Vensim Variables'!$A:$A,0))</f>
        <v>g pollutant</v>
      </c>
      <c r="I1008" t="str">
        <f t="shared" si="30"/>
        <v>CO</v>
      </c>
      <c r="J1008">
        <f>INDEX(NoSettings!$C:$C,MATCH(EPS!$A1008,NoSettings!$A:$A,0))</f>
        <v>0</v>
      </c>
      <c r="K1008" s="109">
        <f>INDEX(GWP!$C$2:$C$13,MATCH(EPS!I1008,GWP!$B$2:$B$13,0))</f>
        <v>1.8</v>
      </c>
      <c r="L1008" s="5">
        <f t="shared" si="31"/>
        <v>0</v>
      </c>
    </row>
    <row r="1009" spans="1:12">
      <c r="A1009" t="s">
        <v>1027</v>
      </c>
      <c r="B1009" t="s">
        <v>1</v>
      </c>
      <c r="C1009" t="s">
        <v>1719</v>
      </c>
      <c r="D1009" t="s">
        <v>1706</v>
      </c>
      <c r="E1009" t="s">
        <v>1703</v>
      </c>
      <c r="F1009" t="s">
        <v>1749</v>
      </c>
      <c r="H1009" t="str">
        <f>INDEX('Vensim Variables'!$B:$B,MATCH(EPS!$B1009,'Vensim Variables'!$A:$A,0))</f>
        <v>g pollutant</v>
      </c>
      <c r="I1009" t="str">
        <f t="shared" si="30"/>
        <v>CO</v>
      </c>
      <c r="J1009">
        <f>INDEX(NoSettings!$C:$C,MATCH(EPS!$A1009,NoSettings!$A:$A,0))</f>
        <v>0</v>
      </c>
      <c r="K1009" s="109">
        <f>INDEX(GWP!$C$2:$C$13,MATCH(EPS!I1009,GWP!$B$2:$B$13,0))</f>
        <v>1.8</v>
      </c>
      <c r="L1009" s="5">
        <f t="shared" si="31"/>
        <v>0</v>
      </c>
    </row>
    <row r="1010" spans="1:12">
      <c r="A1010" t="s">
        <v>1028</v>
      </c>
      <c r="B1010" t="s">
        <v>1</v>
      </c>
      <c r="C1010" t="s">
        <v>1719</v>
      </c>
      <c r="D1010" t="s">
        <v>1706</v>
      </c>
      <c r="E1010" t="s">
        <v>1703</v>
      </c>
      <c r="F1010" t="s">
        <v>1750</v>
      </c>
      <c r="H1010" t="str">
        <f>INDEX('Vensim Variables'!$B:$B,MATCH(EPS!$B1010,'Vensim Variables'!$A:$A,0))</f>
        <v>g pollutant</v>
      </c>
      <c r="I1010" t="str">
        <f t="shared" si="30"/>
        <v>CO</v>
      </c>
      <c r="J1010">
        <f>INDEX(NoSettings!$C:$C,MATCH(EPS!$A1010,NoSettings!$A:$A,0))</f>
        <v>0</v>
      </c>
      <c r="K1010" s="109">
        <f>INDEX(GWP!$C$2:$C$13,MATCH(EPS!I1010,GWP!$B$2:$B$13,0))</f>
        <v>1.8</v>
      </c>
      <c r="L1010" s="5">
        <f t="shared" si="31"/>
        <v>0</v>
      </c>
    </row>
    <row r="1011" spans="1:12">
      <c r="A1011" t="s">
        <v>1029</v>
      </c>
      <c r="B1011" t="s">
        <v>1</v>
      </c>
      <c r="C1011" t="s">
        <v>1719</v>
      </c>
      <c r="D1011" t="s">
        <v>1706</v>
      </c>
      <c r="E1011" t="s">
        <v>1703</v>
      </c>
      <c r="F1011" t="s">
        <v>1751</v>
      </c>
      <c r="H1011" t="str">
        <f>INDEX('Vensim Variables'!$B:$B,MATCH(EPS!$B1011,'Vensim Variables'!$A:$A,0))</f>
        <v>g pollutant</v>
      </c>
      <c r="I1011" t="str">
        <f t="shared" si="30"/>
        <v>CO</v>
      </c>
      <c r="J1011">
        <f>INDEX(NoSettings!$C:$C,MATCH(EPS!$A1011,NoSettings!$A:$A,0))</f>
        <v>0</v>
      </c>
      <c r="K1011" s="109">
        <f>INDEX(GWP!$C$2:$C$13,MATCH(EPS!I1011,GWP!$B$2:$B$13,0))</f>
        <v>1.8</v>
      </c>
      <c r="L1011" s="5">
        <f t="shared" si="31"/>
        <v>0</v>
      </c>
    </row>
    <row r="1012" spans="1:12">
      <c r="A1012" t="s">
        <v>1030</v>
      </c>
      <c r="B1012" t="s">
        <v>1</v>
      </c>
      <c r="C1012" t="s">
        <v>1719</v>
      </c>
      <c r="D1012" t="s">
        <v>1706</v>
      </c>
      <c r="E1012" t="s">
        <v>1704</v>
      </c>
      <c r="F1012" t="s">
        <v>1742</v>
      </c>
      <c r="H1012" t="str">
        <f>INDEX('Vensim Variables'!$B:$B,MATCH(EPS!$B1012,'Vensim Variables'!$A:$A,0))</f>
        <v>g pollutant</v>
      </c>
      <c r="I1012" t="str">
        <f t="shared" si="30"/>
        <v>CO</v>
      </c>
      <c r="J1012">
        <f>INDEX(NoSettings!$C:$C,MATCH(EPS!$A1012,NoSettings!$A:$A,0))</f>
        <v>0</v>
      </c>
      <c r="K1012" s="109">
        <f>INDEX(GWP!$C$2:$C$13,MATCH(EPS!I1012,GWP!$B$2:$B$13,0))</f>
        <v>1.8</v>
      </c>
      <c r="L1012" s="5">
        <f t="shared" si="31"/>
        <v>0</v>
      </c>
    </row>
    <row r="1013" spans="1:12">
      <c r="A1013" t="s">
        <v>1031</v>
      </c>
      <c r="B1013" t="s">
        <v>1</v>
      </c>
      <c r="C1013" t="s">
        <v>1719</v>
      </c>
      <c r="D1013" t="s">
        <v>1706</v>
      </c>
      <c r="E1013" t="s">
        <v>1704</v>
      </c>
      <c r="F1013" t="s">
        <v>1743</v>
      </c>
      <c r="H1013" t="str">
        <f>INDEX('Vensim Variables'!$B:$B,MATCH(EPS!$B1013,'Vensim Variables'!$A:$A,0))</f>
        <v>g pollutant</v>
      </c>
      <c r="I1013" t="str">
        <f t="shared" si="30"/>
        <v>CO</v>
      </c>
      <c r="J1013">
        <f>INDEX(NoSettings!$C:$C,MATCH(EPS!$A1013,NoSettings!$A:$A,0))</f>
        <v>0</v>
      </c>
      <c r="K1013" s="109">
        <f>INDEX(GWP!$C$2:$C$13,MATCH(EPS!I1013,GWP!$B$2:$B$13,0))</f>
        <v>1.8</v>
      </c>
      <c r="L1013" s="5">
        <f t="shared" si="31"/>
        <v>0</v>
      </c>
    </row>
    <row r="1014" spans="1:12">
      <c r="A1014" t="s">
        <v>1032</v>
      </c>
      <c r="B1014" t="s">
        <v>1</v>
      </c>
      <c r="C1014" t="s">
        <v>1719</v>
      </c>
      <c r="D1014" t="s">
        <v>1706</v>
      </c>
      <c r="E1014" t="s">
        <v>1704</v>
      </c>
      <c r="F1014" t="s">
        <v>1744</v>
      </c>
      <c r="H1014" t="str">
        <f>INDEX('Vensim Variables'!$B:$B,MATCH(EPS!$B1014,'Vensim Variables'!$A:$A,0))</f>
        <v>g pollutant</v>
      </c>
      <c r="I1014" t="str">
        <f t="shared" si="30"/>
        <v>CO</v>
      </c>
      <c r="J1014">
        <f>INDEX(NoSettings!$C:$C,MATCH(EPS!$A1014,NoSettings!$A:$A,0))</f>
        <v>0</v>
      </c>
      <c r="K1014" s="109">
        <f>INDEX(GWP!$C$2:$C$13,MATCH(EPS!I1014,GWP!$B$2:$B$13,0))</f>
        <v>1.8</v>
      </c>
      <c r="L1014" s="5">
        <f t="shared" si="31"/>
        <v>0</v>
      </c>
    </row>
    <row r="1015" spans="1:12">
      <c r="A1015" t="s">
        <v>1033</v>
      </c>
      <c r="B1015" t="s">
        <v>1</v>
      </c>
      <c r="C1015" t="s">
        <v>1719</v>
      </c>
      <c r="D1015" t="s">
        <v>1706</v>
      </c>
      <c r="E1015" t="s">
        <v>1704</v>
      </c>
      <c r="F1015" t="s">
        <v>1745</v>
      </c>
      <c r="H1015" t="str">
        <f>INDEX('Vensim Variables'!$B:$B,MATCH(EPS!$B1015,'Vensim Variables'!$A:$A,0))</f>
        <v>g pollutant</v>
      </c>
      <c r="I1015" t="str">
        <f t="shared" si="30"/>
        <v>CO</v>
      </c>
      <c r="J1015">
        <f>INDEX(NoSettings!$C:$C,MATCH(EPS!$A1015,NoSettings!$A:$A,0))</f>
        <v>42946400000</v>
      </c>
      <c r="K1015" s="109">
        <f>INDEX(GWP!$C$2:$C$13,MATCH(EPS!I1015,GWP!$B$2:$B$13,0))</f>
        <v>1.8</v>
      </c>
      <c r="L1015" s="5">
        <f t="shared" si="31"/>
        <v>7.7303520000000001E-2</v>
      </c>
    </row>
    <row r="1016" spans="1:12">
      <c r="A1016" t="s">
        <v>1034</v>
      </c>
      <c r="B1016" t="s">
        <v>1</v>
      </c>
      <c r="C1016" t="s">
        <v>1719</v>
      </c>
      <c r="D1016" t="s">
        <v>1706</v>
      </c>
      <c r="E1016" t="s">
        <v>1704</v>
      </c>
      <c r="F1016" t="s">
        <v>1746</v>
      </c>
      <c r="H1016" t="str">
        <f>INDEX('Vensim Variables'!$B:$B,MATCH(EPS!$B1016,'Vensim Variables'!$A:$A,0))</f>
        <v>g pollutant</v>
      </c>
      <c r="I1016" t="str">
        <f t="shared" si="30"/>
        <v>CO</v>
      </c>
      <c r="J1016">
        <f>INDEX(NoSettings!$C:$C,MATCH(EPS!$A1016,NoSettings!$A:$A,0))</f>
        <v>0</v>
      </c>
      <c r="K1016" s="109">
        <f>INDEX(GWP!$C$2:$C$13,MATCH(EPS!I1016,GWP!$B$2:$B$13,0))</f>
        <v>1.8</v>
      </c>
      <c r="L1016" s="5">
        <f t="shared" si="31"/>
        <v>0</v>
      </c>
    </row>
    <row r="1017" spans="1:12">
      <c r="A1017" t="s">
        <v>1035</v>
      </c>
      <c r="B1017" t="s">
        <v>1</v>
      </c>
      <c r="C1017" t="s">
        <v>1719</v>
      </c>
      <c r="D1017" t="s">
        <v>1706</v>
      </c>
      <c r="E1017" t="s">
        <v>1704</v>
      </c>
      <c r="F1017" t="s">
        <v>1747</v>
      </c>
      <c r="H1017" t="str">
        <f>INDEX('Vensim Variables'!$B:$B,MATCH(EPS!$B1017,'Vensim Variables'!$A:$A,0))</f>
        <v>g pollutant</v>
      </c>
      <c r="I1017" t="str">
        <f t="shared" si="30"/>
        <v>CO</v>
      </c>
      <c r="J1017">
        <f>INDEX(NoSettings!$C:$C,MATCH(EPS!$A1017,NoSettings!$A:$A,0))</f>
        <v>0</v>
      </c>
      <c r="K1017" s="109">
        <f>INDEX(GWP!$C$2:$C$13,MATCH(EPS!I1017,GWP!$B$2:$B$13,0))</f>
        <v>1.8</v>
      </c>
      <c r="L1017" s="5">
        <f t="shared" si="31"/>
        <v>0</v>
      </c>
    </row>
    <row r="1018" spans="1:12">
      <c r="A1018" t="s">
        <v>1036</v>
      </c>
      <c r="B1018" t="s">
        <v>1</v>
      </c>
      <c r="C1018" t="s">
        <v>1719</v>
      </c>
      <c r="D1018" t="s">
        <v>1706</v>
      </c>
      <c r="E1018" t="s">
        <v>1704</v>
      </c>
      <c r="F1018" t="s">
        <v>1748</v>
      </c>
      <c r="H1018" t="str">
        <f>INDEX('Vensim Variables'!$B:$B,MATCH(EPS!$B1018,'Vensim Variables'!$A:$A,0))</f>
        <v>g pollutant</v>
      </c>
      <c r="I1018" t="str">
        <f t="shared" si="30"/>
        <v>CO</v>
      </c>
      <c r="J1018">
        <f>INDEX(NoSettings!$C:$C,MATCH(EPS!$A1018,NoSettings!$A:$A,0))</f>
        <v>0</v>
      </c>
      <c r="K1018" s="109">
        <f>INDEX(GWP!$C$2:$C$13,MATCH(EPS!I1018,GWP!$B$2:$B$13,0))</f>
        <v>1.8</v>
      </c>
      <c r="L1018" s="5">
        <f t="shared" si="31"/>
        <v>0</v>
      </c>
    </row>
    <row r="1019" spans="1:12">
      <c r="A1019" t="s">
        <v>1037</v>
      </c>
      <c r="B1019" t="s">
        <v>1</v>
      </c>
      <c r="C1019" t="s">
        <v>1719</v>
      </c>
      <c r="D1019" t="s">
        <v>1706</v>
      </c>
      <c r="E1019" t="s">
        <v>1704</v>
      </c>
      <c r="F1019" t="s">
        <v>1749</v>
      </c>
      <c r="H1019" t="str">
        <f>INDEX('Vensim Variables'!$B:$B,MATCH(EPS!$B1019,'Vensim Variables'!$A:$A,0))</f>
        <v>g pollutant</v>
      </c>
      <c r="I1019" t="str">
        <f t="shared" si="30"/>
        <v>CO</v>
      </c>
      <c r="J1019">
        <f>INDEX(NoSettings!$C:$C,MATCH(EPS!$A1019,NoSettings!$A:$A,0))</f>
        <v>35653400000</v>
      </c>
      <c r="K1019" s="109">
        <f>INDEX(GWP!$C$2:$C$13,MATCH(EPS!I1019,GWP!$B$2:$B$13,0))</f>
        <v>1.8</v>
      </c>
      <c r="L1019" s="5">
        <f t="shared" si="31"/>
        <v>6.4176120000000003E-2</v>
      </c>
    </row>
    <row r="1020" spans="1:12">
      <c r="A1020" t="s">
        <v>1038</v>
      </c>
      <c r="B1020" t="s">
        <v>1</v>
      </c>
      <c r="C1020" t="s">
        <v>1719</v>
      </c>
      <c r="D1020" t="s">
        <v>1706</v>
      </c>
      <c r="E1020" t="s">
        <v>1704</v>
      </c>
      <c r="F1020" t="s">
        <v>1750</v>
      </c>
      <c r="H1020" t="str">
        <f>INDEX('Vensim Variables'!$B:$B,MATCH(EPS!$B1020,'Vensim Variables'!$A:$A,0))</f>
        <v>g pollutant</v>
      </c>
      <c r="I1020" t="str">
        <f t="shared" si="30"/>
        <v>CO</v>
      </c>
      <c r="J1020">
        <f>INDEX(NoSettings!$C:$C,MATCH(EPS!$A1020,NoSettings!$A:$A,0))</f>
        <v>0</v>
      </c>
      <c r="K1020" s="109">
        <f>INDEX(GWP!$C$2:$C$13,MATCH(EPS!I1020,GWP!$B$2:$B$13,0))</f>
        <v>1.8</v>
      </c>
      <c r="L1020" s="5">
        <f t="shared" si="31"/>
        <v>0</v>
      </c>
    </row>
    <row r="1021" spans="1:12">
      <c r="A1021" t="s">
        <v>1039</v>
      </c>
      <c r="B1021" t="s">
        <v>1</v>
      </c>
      <c r="C1021" t="s">
        <v>1719</v>
      </c>
      <c r="D1021" t="s">
        <v>1706</v>
      </c>
      <c r="E1021" t="s">
        <v>1704</v>
      </c>
      <c r="F1021" t="s">
        <v>1751</v>
      </c>
      <c r="H1021" t="str">
        <f>INDEX('Vensim Variables'!$B:$B,MATCH(EPS!$B1021,'Vensim Variables'!$A:$A,0))</f>
        <v>g pollutant</v>
      </c>
      <c r="I1021" t="str">
        <f t="shared" si="30"/>
        <v>CO</v>
      </c>
      <c r="J1021">
        <f>INDEX(NoSettings!$C:$C,MATCH(EPS!$A1021,NoSettings!$A:$A,0))</f>
        <v>0</v>
      </c>
      <c r="K1021" s="109">
        <f>INDEX(GWP!$C$2:$C$13,MATCH(EPS!I1021,GWP!$B$2:$B$13,0))</f>
        <v>1.8</v>
      </c>
      <c r="L1021" s="5">
        <f t="shared" si="31"/>
        <v>0</v>
      </c>
    </row>
    <row r="1022" spans="1:12">
      <c r="A1022" t="s">
        <v>1040</v>
      </c>
      <c r="B1022" t="s">
        <v>1</v>
      </c>
      <c r="C1022" t="s">
        <v>1719</v>
      </c>
      <c r="D1022" t="s">
        <v>1707</v>
      </c>
      <c r="E1022" t="s">
        <v>1703</v>
      </c>
      <c r="F1022" t="s">
        <v>1742</v>
      </c>
      <c r="H1022" t="str">
        <f>INDEX('Vensim Variables'!$B:$B,MATCH(EPS!$B1022,'Vensim Variables'!$A:$A,0))</f>
        <v>g pollutant</v>
      </c>
      <c r="I1022" t="str">
        <f t="shared" si="30"/>
        <v>NOx</v>
      </c>
      <c r="J1022">
        <f>INDEX(NoSettings!$C:$C,MATCH(EPS!$A1022,NoSettings!$A:$A,0))</f>
        <v>0</v>
      </c>
      <c r="K1022" s="109">
        <f>INDEX(GWP!$C$2:$C$13,MATCH(EPS!I1022,GWP!$B$2:$B$13,0))</f>
        <v>-8.1999999999999993</v>
      </c>
      <c r="L1022" s="5">
        <f t="shared" si="31"/>
        <v>0</v>
      </c>
    </row>
    <row r="1023" spans="1:12">
      <c r="A1023" t="s">
        <v>1041</v>
      </c>
      <c r="B1023" t="s">
        <v>1</v>
      </c>
      <c r="C1023" t="s">
        <v>1719</v>
      </c>
      <c r="D1023" t="s">
        <v>1707</v>
      </c>
      <c r="E1023" t="s">
        <v>1703</v>
      </c>
      <c r="F1023" t="s">
        <v>1743</v>
      </c>
      <c r="H1023" t="str">
        <f>INDEX('Vensim Variables'!$B:$B,MATCH(EPS!$B1023,'Vensim Variables'!$A:$A,0))</f>
        <v>g pollutant</v>
      </c>
      <c r="I1023" t="str">
        <f t="shared" si="30"/>
        <v>NOx</v>
      </c>
      <c r="J1023">
        <f>INDEX(NoSettings!$C:$C,MATCH(EPS!$A1023,NoSettings!$A:$A,0))</f>
        <v>0</v>
      </c>
      <c r="K1023" s="109">
        <f>INDEX(GWP!$C$2:$C$13,MATCH(EPS!I1023,GWP!$B$2:$B$13,0))</f>
        <v>-8.1999999999999993</v>
      </c>
      <c r="L1023" s="5">
        <f t="shared" si="31"/>
        <v>0</v>
      </c>
    </row>
    <row r="1024" spans="1:12">
      <c r="A1024" t="s">
        <v>1042</v>
      </c>
      <c r="B1024" t="s">
        <v>1</v>
      </c>
      <c r="C1024" t="s">
        <v>1719</v>
      </c>
      <c r="D1024" t="s">
        <v>1707</v>
      </c>
      <c r="E1024" t="s">
        <v>1703</v>
      </c>
      <c r="F1024" t="s">
        <v>1744</v>
      </c>
      <c r="H1024" t="str">
        <f>INDEX('Vensim Variables'!$B:$B,MATCH(EPS!$B1024,'Vensim Variables'!$A:$A,0))</f>
        <v>g pollutant</v>
      </c>
      <c r="I1024" t="str">
        <f t="shared" si="30"/>
        <v>NOx</v>
      </c>
      <c r="J1024">
        <f>INDEX(NoSettings!$C:$C,MATCH(EPS!$A1024,NoSettings!$A:$A,0))</f>
        <v>3919680000</v>
      </c>
      <c r="K1024" s="109">
        <f>INDEX(GWP!$C$2:$C$13,MATCH(EPS!I1024,GWP!$B$2:$B$13,0))</f>
        <v>-8.1999999999999993</v>
      </c>
      <c r="L1024" s="5">
        <f t="shared" si="31"/>
        <v>-3.2141375999999999E-2</v>
      </c>
    </row>
    <row r="1025" spans="1:12">
      <c r="A1025" t="s">
        <v>1043</v>
      </c>
      <c r="B1025" t="s">
        <v>1</v>
      </c>
      <c r="C1025" t="s">
        <v>1719</v>
      </c>
      <c r="D1025" t="s">
        <v>1707</v>
      </c>
      <c r="E1025" t="s">
        <v>1703</v>
      </c>
      <c r="F1025" t="s">
        <v>1745</v>
      </c>
      <c r="H1025" t="str">
        <f>INDEX('Vensim Variables'!$B:$B,MATCH(EPS!$B1025,'Vensim Variables'!$A:$A,0))</f>
        <v>g pollutant</v>
      </c>
      <c r="I1025" t="str">
        <f t="shared" si="30"/>
        <v>NOx</v>
      </c>
      <c r="J1025">
        <f>INDEX(NoSettings!$C:$C,MATCH(EPS!$A1025,NoSettings!$A:$A,0))</f>
        <v>30228000000</v>
      </c>
      <c r="K1025" s="109">
        <f>INDEX(GWP!$C$2:$C$13,MATCH(EPS!I1025,GWP!$B$2:$B$13,0))</f>
        <v>-8.1999999999999993</v>
      </c>
      <c r="L1025" s="5">
        <f t="shared" si="31"/>
        <v>-0.24786959999999997</v>
      </c>
    </row>
    <row r="1026" spans="1:12">
      <c r="A1026" t="s">
        <v>1044</v>
      </c>
      <c r="B1026" t="s">
        <v>1</v>
      </c>
      <c r="C1026" t="s">
        <v>1719</v>
      </c>
      <c r="D1026" t="s">
        <v>1707</v>
      </c>
      <c r="E1026" t="s">
        <v>1703</v>
      </c>
      <c r="F1026" t="s">
        <v>1746</v>
      </c>
      <c r="H1026" t="str">
        <f>INDEX('Vensim Variables'!$B:$B,MATCH(EPS!$B1026,'Vensim Variables'!$A:$A,0))</f>
        <v>g pollutant</v>
      </c>
      <c r="I1026" t="str">
        <f t="shared" si="30"/>
        <v>NOx</v>
      </c>
      <c r="J1026">
        <f>INDEX(NoSettings!$C:$C,MATCH(EPS!$A1026,NoSettings!$A:$A,0))</f>
        <v>0</v>
      </c>
      <c r="K1026" s="109">
        <f>INDEX(GWP!$C$2:$C$13,MATCH(EPS!I1026,GWP!$B$2:$B$13,0))</f>
        <v>-8.1999999999999993</v>
      </c>
      <c r="L1026" s="5">
        <f t="shared" si="31"/>
        <v>0</v>
      </c>
    </row>
    <row r="1027" spans="1:12">
      <c r="A1027" t="s">
        <v>1045</v>
      </c>
      <c r="B1027" t="s">
        <v>1</v>
      </c>
      <c r="C1027" t="s">
        <v>1719</v>
      </c>
      <c r="D1027" t="s">
        <v>1707</v>
      </c>
      <c r="E1027" t="s">
        <v>1703</v>
      </c>
      <c r="F1027" t="s">
        <v>1747</v>
      </c>
      <c r="H1027" t="str">
        <f>INDEX('Vensim Variables'!$B:$B,MATCH(EPS!$B1027,'Vensim Variables'!$A:$A,0))</f>
        <v>g pollutant</v>
      </c>
      <c r="I1027" t="str">
        <f t="shared" ref="I1027:I1090" si="32">IF(OR(C1027="CO2",C1027="CH4",C1027="N2O",C1027="F gases",C1027="VOC",C1027="CO",C1027="NOx",C1027="PM10",C1027="PM25",C1027="SOx",C1027="BC",C1027="OC"),C1027,IF(OR(D1027="CO2",D1027="CH4",D1027="N2O",D1027="F gases",D1027="VOC",D1027="CO",D1027="NOx",D1027="PM10",D1027="PM25",D1027="SOx",D1027="BC",D1027="OC"),D1027,IF(OR(E1027="CO2",E1027="CH4",E1027="N2O",E1027="F gases",E1027="VOC",E1027="CO",E1027="NOx",E1027="PM10",E1027="PM25",E1027="SOx",E1027="BC",E1027="OC"),E1027,"NA")))</f>
        <v>NOx</v>
      </c>
      <c r="J1027">
        <f>INDEX(NoSettings!$C:$C,MATCH(EPS!$A1027,NoSettings!$A:$A,0))</f>
        <v>0</v>
      </c>
      <c r="K1027" s="109">
        <f>INDEX(GWP!$C$2:$C$13,MATCH(EPS!I1027,GWP!$B$2:$B$13,0))</f>
        <v>-8.1999999999999993</v>
      </c>
      <c r="L1027" s="5">
        <f t="shared" ref="L1027:L1090" si="33">IF(H1027="g pollutant",K1027*J1027/10^12,IF(H1027="MMTCO2e",J1027,IF(H1027="MWh",J1027,0)))</f>
        <v>0</v>
      </c>
    </row>
    <row r="1028" spans="1:12">
      <c r="A1028" t="s">
        <v>1046</v>
      </c>
      <c r="B1028" t="s">
        <v>1</v>
      </c>
      <c r="C1028" t="s">
        <v>1719</v>
      </c>
      <c r="D1028" t="s">
        <v>1707</v>
      </c>
      <c r="E1028" t="s">
        <v>1703</v>
      </c>
      <c r="F1028" t="s">
        <v>1748</v>
      </c>
      <c r="H1028" t="str">
        <f>INDEX('Vensim Variables'!$B:$B,MATCH(EPS!$B1028,'Vensim Variables'!$A:$A,0))</f>
        <v>g pollutant</v>
      </c>
      <c r="I1028" t="str">
        <f t="shared" si="32"/>
        <v>NOx</v>
      </c>
      <c r="J1028">
        <f>INDEX(NoSettings!$C:$C,MATCH(EPS!$A1028,NoSettings!$A:$A,0))</f>
        <v>0</v>
      </c>
      <c r="K1028" s="109">
        <f>INDEX(GWP!$C$2:$C$13,MATCH(EPS!I1028,GWP!$B$2:$B$13,0))</f>
        <v>-8.1999999999999993</v>
      </c>
      <c r="L1028" s="5">
        <f t="shared" si="33"/>
        <v>0</v>
      </c>
    </row>
    <row r="1029" spans="1:12">
      <c r="A1029" t="s">
        <v>1047</v>
      </c>
      <c r="B1029" t="s">
        <v>1</v>
      </c>
      <c r="C1029" t="s">
        <v>1719</v>
      </c>
      <c r="D1029" t="s">
        <v>1707</v>
      </c>
      <c r="E1029" t="s">
        <v>1703</v>
      </c>
      <c r="F1029" t="s">
        <v>1749</v>
      </c>
      <c r="H1029" t="str">
        <f>INDEX('Vensim Variables'!$B:$B,MATCH(EPS!$B1029,'Vensim Variables'!$A:$A,0))</f>
        <v>g pollutant</v>
      </c>
      <c r="I1029" t="str">
        <f t="shared" si="32"/>
        <v>NOx</v>
      </c>
      <c r="J1029">
        <f>INDEX(NoSettings!$C:$C,MATCH(EPS!$A1029,NoSettings!$A:$A,0))</f>
        <v>0</v>
      </c>
      <c r="K1029" s="109">
        <f>INDEX(GWP!$C$2:$C$13,MATCH(EPS!I1029,GWP!$B$2:$B$13,0))</f>
        <v>-8.1999999999999993</v>
      </c>
      <c r="L1029" s="5">
        <f t="shared" si="33"/>
        <v>0</v>
      </c>
    </row>
    <row r="1030" spans="1:12">
      <c r="A1030" t="s">
        <v>1048</v>
      </c>
      <c r="B1030" t="s">
        <v>1</v>
      </c>
      <c r="C1030" t="s">
        <v>1719</v>
      </c>
      <c r="D1030" t="s">
        <v>1707</v>
      </c>
      <c r="E1030" t="s">
        <v>1703</v>
      </c>
      <c r="F1030" t="s">
        <v>1750</v>
      </c>
      <c r="H1030" t="str">
        <f>INDEX('Vensim Variables'!$B:$B,MATCH(EPS!$B1030,'Vensim Variables'!$A:$A,0))</f>
        <v>g pollutant</v>
      </c>
      <c r="I1030" t="str">
        <f t="shared" si="32"/>
        <v>NOx</v>
      </c>
      <c r="J1030">
        <f>INDEX(NoSettings!$C:$C,MATCH(EPS!$A1030,NoSettings!$A:$A,0))</f>
        <v>0</v>
      </c>
      <c r="K1030" s="109">
        <f>INDEX(GWP!$C$2:$C$13,MATCH(EPS!I1030,GWP!$B$2:$B$13,0))</f>
        <v>-8.1999999999999993</v>
      </c>
      <c r="L1030" s="5">
        <f t="shared" si="33"/>
        <v>0</v>
      </c>
    </row>
    <row r="1031" spans="1:12">
      <c r="A1031" t="s">
        <v>1049</v>
      </c>
      <c r="B1031" t="s">
        <v>1</v>
      </c>
      <c r="C1031" t="s">
        <v>1719</v>
      </c>
      <c r="D1031" t="s">
        <v>1707</v>
      </c>
      <c r="E1031" t="s">
        <v>1703</v>
      </c>
      <c r="F1031" t="s">
        <v>1751</v>
      </c>
      <c r="H1031" t="str">
        <f>INDEX('Vensim Variables'!$B:$B,MATCH(EPS!$B1031,'Vensim Variables'!$A:$A,0))</f>
        <v>g pollutant</v>
      </c>
      <c r="I1031" t="str">
        <f t="shared" si="32"/>
        <v>NOx</v>
      </c>
      <c r="J1031">
        <f>INDEX(NoSettings!$C:$C,MATCH(EPS!$A1031,NoSettings!$A:$A,0))</f>
        <v>0</v>
      </c>
      <c r="K1031" s="109">
        <f>INDEX(GWP!$C$2:$C$13,MATCH(EPS!I1031,GWP!$B$2:$B$13,0))</f>
        <v>-8.1999999999999993</v>
      </c>
      <c r="L1031" s="5">
        <f t="shared" si="33"/>
        <v>0</v>
      </c>
    </row>
    <row r="1032" spans="1:12">
      <c r="A1032" t="s">
        <v>1050</v>
      </c>
      <c r="B1032" t="s">
        <v>1</v>
      </c>
      <c r="C1032" t="s">
        <v>1719</v>
      </c>
      <c r="D1032" t="s">
        <v>1707</v>
      </c>
      <c r="E1032" t="s">
        <v>1704</v>
      </c>
      <c r="F1032" t="s">
        <v>1742</v>
      </c>
      <c r="H1032" t="str">
        <f>INDEX('Vensim Variables'!$B:$B,MATCH(EPS!$B1032,'Vensim Variables'!$A:$A,0))</f>
        <v>g pollutant</v>
      </c>
      <c r="I1032" t="str">
        <f t="shared" si="32"/>
        <v>NOx</v>
      </c>
      <c r="J1032">
        <f>INDEX(NoSettings!$C:$C,MATCH(EPS!$A1032,NoSettings!$A:$A,0))</f>
        <v>0</v>
      </c>
      <c r="K1032" s="109">
        <f>INDEX(GWP!$C$2:$C$13,MATCH(EPS!I1032,GWP!$B$2:$B$13,0))</f>
        <v>-8.1999999999999993</v>
      </c>
      <c r="L1032" s="5">
        <f t="shared" si="33"/>
        <v>0</v>
      </c>
    </row>
    <row r="1033" spans="1:12">
      <c r="A1033" t="s">
        <v>1051</v>
      </c>
      <c r="B1033" t="s">
        <v>1</v>
      </c>
      <c r="C1033" t="s">
        <v>1719</v>
      </c>
      <c r="D1033" t="s">
        <v>1707</v>
      </c>
      <c r="E1033" t="s">
        <v>1704</v>
      </c>
      <c r="F1033" t="s">
        <v>1743</v>
      </c>
      <c r="H1033" t="str">
        <f>INDEX('Vensim Variables'!$B:$B,MATCH(EPS!$B1033,'Vensim Variables'!$A:$A,0))</f>
        <v>g pollutant</v>
      </c>
      <c r="I1033" t="str">
        <f t="shared" si="32"/>
        <v>NOx</v>
      </c>
      <c r="J1033">
        <f>INDEX(NoSettings!$C:$C,MATCH(EPS!$A1033,NoSettings!$A:$A,0))</f>
        <v>0</v>
      </c>
      <c r="K1033" s="109">
        <f>INDEX(GWP!$C$2:$C$13,MATCH(EPS!I1033,GWP!$B$2:$B$13,0))</f>
        <v>-8.1999999999999993</v>
      </c>
      <c r="L1033" s="5">
        <f t="shared" si="33"/>
        <v>0</v>
      </c>
    </row>
    <row r="1034" spans="1:12">
      <c r="A1034" t="s">
        <v>1052</v>
      </c>
      <c r="B1034" t="s">
        <v>1</v>
      </c>
      <c r="C1034" t="s">
        <v>1719</v>
      </c>
      <c r="D1034" t="s">
        <v>1707</v>
      </c>
      <c r="E1034" t="s">
        <v>1704</v>
      </c>
      <c r="F1034" t="s">
        <v>1744</v>
      </c>
      <c r="H1034" t="str">
        <f>INDEX('Vensim Variables'!$B:$B,MATCH(EPS!$B1034,'Vensim Variables'!$A:$A,0))</f>
        <v>g pollutant</v>
      </c>
      <c r="I1034" t="str">
        <f t="shared" si="32"/>
        <v>NOx</v>
      </c>
      <c r="J1034">
        <f>INDEX(NoSettings!$C:$C,MATCH(EPS!$A1034,NoSettings!$A:$A,0))</f>
        <v>0</v>
      </c>
      <c r="K1034" s="109">
        <f>INDEX(GWP!$C$2:$C$13,MATCH(EPS!I1034,GWP!$B$2:$B$13,0))</f>
        <v>-8.1999999999999993</v>
      </c>
      <c r="L1034" s="5">
        <f t="shared" si="33"/>
        <v>0</v>
      </c>
    </row>
    <row r="1035" spans="1:12">
      <c r="A1035" t="s">
        <v>1053</v>
      </c>
      <c r="B1035" t="s">
        <v>1</v>
      </c>
      <c r="C1035" t="s">
        <v>1719</v>
      </c>
      <c r="D1035" t="s">
        <v>1707</v>
      </c>
      <c r="E1035" t="s">
        <v>1704</v>
      </c>
      <c r="F1035" t="s">
        <v>1745</v>
      </c>
      <c r="H1035" t="str">
        <f>INDEX('Vensim Variables'!$B:$B,MATCH(EPS!$B1035,'Vensim Variables'!$A:$A,0))</f>
        <v>g pollutant</v>
      </c>
      <c r="I1035" t="str">
        <f t="shared" si="32"/>
        <v>NOx</v>
      </c>
      <c r="J1035">
        <f>INDEX(NoSettings!$C:$C,MATCH(EPS!$A1035,NoSettings!$A:$A,0))</f>
        <v>372330000000</v>
      </c>
      <c r="K1035" s="109">
        <f>INDEX(GWP!$C$2:$C$13,MATCH(EPS!I1035,GWP!$B$2:$B$13,0))</f>
        <v>-8.1999999999999993</v>
      </c>
      <c r="L1035" s="5">
        <f t="shared" si="33"/>
        <v>-3.0531059999999997</v>
      </c>
    </row>
    <row r="1036" spans="1:12">
      <c r="A1036" t="s">
        <v>1054</v>
      </c>
      <c r="B1036" t="s">
        <v>1</v>
      </c>
      <c r="C1036" t="s">
        <v>1719</v>
      </c>
      <c r="D1036" t="s">
        <v>1707</v>
      </c>
      <c r="E1036" t="s">
        <v>1704</v>
      </c>
      <c r="F1036" t="s">
        <v>1746</v>
      </c>
      <c r="H1036" t="str">
        <f>INDEX('Vensim Variables'!$B:$B,MATCH(EPS!$B1036,'Vensim Variables'!$A:$A,0))</f>
        <v>g pollutant</v>
      </c>
      <c r="I1036" t="str">
        <f t="shared" si="32"/>
        <v>NOx</v>
      </c>
      <c r="J1036">
        <f>INDEX(NoSettings!$C:$C,MATCH(EPS!$A1036,NoSettings!$A:$A,0))</f>
        <v>0</v>
      </c>
      <c r="K1036" s="109">
        <f>INDEX(GWP!$C$2:$C$13,MATCH(EPS!I1036,GWP!$B$2:$B$13,0))</f>
        <v>-8.1999999999999993</v>
      </c>
      <c r="L1036" s="5">
        <f t="shared" si="33"/>
        <v>0</v>
      </c>
    </row>
    <row r="1037" spans="1:12">
      <c r="A1037" t="s">
        <v>1055</v>
      </c>
      <c r="B1037" t="s">
        <v>1</v>
      </c>
      <c r="C1037" t="s">
        <v>1719</v>
      </c>
      <c r="D1037" t="s">
        <v>1707</v>
      </c>
      <c r="E1037" t="s">
        <v>1704</v>
      </c>
      <c r="F1037" t="s">
        <v>1747</v>
      </c>
      <c r="H1037" t="str">
        <f>INDEX('Vensim Variables'!$B:$B,MATCH(EPS!$B1037,'Vensim Variables'!$A:$A,0))</f>
        <v>g pollutant</v>
      </c>
      <c r="I1037" t="str">
        <f t="shared" si="32"/>
        <v>NOx</v>
      </c>
      <c r="J1037">
        <f>INDEX(NoSettings!$C:$C,MATCH(EPS!$A1037,NoSettings!$A:$A,0))</f>
        <v>0</v>
      </c>
      <c r="K1037" s="109">
        <f>INDEX(GWP!$C$2:$C$13,MATCH(EPS!I1037,GWP!$B$2:$B$13,0))</f>
        <v>-8.1999999999999993</v>
      </c>
      <c r="L1037" s="5">
        <f t="shared" si="33"/>
        <v>0</v>
      </c>
    </row>
    <row r="1038" spans="1:12">
      <c r="A1038" t="s">
        <v>1056</v>
      </c>
      <c r="B1038" t="s">
        <v>1</v>
      </c>
      <c r="C1038" t="s">
        <v>1719</v>
      </c>
      <c r="D1038" t="s">
        <v>1707</v>
      </c>
      <c r="E1038" t="s">
        <v>1704</v>
      </c>
      <c r="F1038" t="s">
        <v>1748</v>
      </c>
      <c r="H1038" t="str">
        <f>INDEX('Vensim Variables'!$B:$B,MATCH(EPS!$B1038,'Vensim Variables'!$A:$A,0))</f>
        <v>g pollutant</v>
      </c>
      <c r="I1038" t="str">
        <f t="shared" si="32"/>
        <v>NOx</v>
      </c>
      <c r="J1038">
        <f>INDEX(NoSettings!$C:$C,MATCH(EPS!$A1038,NoSettings!$A:$A,0))</f>
        <v>0</v>
      </c>
      <c r="K1038" s="109">
        <f>INDEX(GWP!$C$2:$C$13,MATCH(EPS!I1038,GWP!$B$2:$B$13,0))</f>
        <v>-8.1999999999999993</v>
      </c>
      <c r="L1038" s="5">
        <f t="shared" si="33"/>
        <v>0</v>
      </c>
    </row>
    <row r="1039" spans="1:12">
      <c r="A1039" t="s">
        <v>1057</v>
      </c>
      <c r="B1039" t="s">
        <v>1</v>
      </c>
      <c r="C1039" t="s">
        <v>1719</v>
      </c>
      <c r="D1039" t="s">
        <v>1707</v>
      </c>
      <c r="E1039" t="s">
        <v>1704</v>
      </c>
      <c r="F1039" t="s">
        <v>1749</v>
      </c>
      <c r="H1039" t="str">
        <f>INDEX('Vensim Variables'!$B:$B,MATCH(EPS!$B1039,'Vensim Variables'!$A:$A,0))</f>
        <v>g pollutant</v>
      </c>
      <c r="I1039" t="str">
        <f t="shared" si="32"/>
        <v>NOx</v>
      </c>
      <c r="J1039">
        <f>INDEX(NoSettings!$C:$C,MATCH(EPS!$A1039,NoSettings!$A:$A,0))</f>
        <v>309103000000</v>
      </c>
      <c r="K1039" s="109">
        <f>INDEX(GWP!$C$2:$C$13,MATCH(EPS!I1039,GWP!$B$2:$B$13,0))</f>
        <v>-8.1999999999999993</v>
      </c>
      <c r="L1039" s="5">
        <f t="shared" si="33"/>
        <v>-2.5346446</v>
      </c>
    </row>
    <row r="1040" spans="1:12">
      <c r="A1040" t="s">
        <v>1058</v>
      </c>
      <c r="B1040" t="s">
        <v>1</v>
      </c>
      <c r="C1040" t="s">
        <v>1719</v>
      </c>
      <c r="D1040" t="s">
        <v>1707</v>
      </c>
      <c r="E1040" t="s">
        <v>1704</v>
      </c>
      <c r="F1040" t="s">
        <v>1750</v>
      </c>
      <c r="H1040" t="str">
        <f>INDEX('Vensim Variables'!$B:$B,MATCH(EPS!$B1040,'Vensim Variables'!$A:$A,0))</f>
        <v>g pollutant</v>
      </c>
      <c r="I1040" t="str">
        <f t="shared" si="32"/>
        <v>NOx</v>
      </c>
      <c r="J1040">
        <f>INDEX(NoSettings!$C:$C,MATCH(EPS!$A1040,NoSettings!$A:$A,0))</f>
        <v>0</v>
      </c>
      <c r="K1040" s="109">
        <f>INDEX(GWP!$C$2:$C$13,MATCH(EPS!I1040,GWP!$B$2:$B$13,0))</f>
        <v>-8.1999999999999993</v>
      </c>
      <c r="L1040" s="5">
        <f t="shared" si="33"/>
        <v>0</v>
      </c>
    </row>
    <row r="1041" spans="1:12">
      <c r="A1041" t="s">
        <v>1059</v>
      </c>
      <c r="B1041" t="s">
        <v>1</v>
      </c>
      <c r="C1041" t="s">
        <v>1719</v>
      </c>
      <c r="D1041" t="s">
        <v>1707</v>
      </c>
      <c r="E1041" t="s">
        <v>1704</v>
      </c>
      <c r="F1041" t="s">
        <v>1751</v>
      </c>
      <c r="H1041" t="str">
        <f>INDEX('Vensim Variables'!$B:$B,MATCH(EPS!$B1041,'Vensim Variables'!$A:$A,0))</f>
        <v>g pollutant</v>
      </c>
      <c r="I1041" t="str">
        <f t="shared" si="32"/>
        <v>NOx</v>
      </c>
      <c r="J1041">
        <f>INDEX(NoSettings!$C:$C,MATCH(EPS!$A1041,NoSettings!$A:$A,0))</f>
        <v>0</v>
      </c>
      <c r="K1041" s="109">
        <f>INDEX(GWP!$C$2:$C$13,MATCH(EPS!I1041,GWP!$B$2:$B$13,0))</f>
        <v>-8.1999999999999993</v>
      </c>
      <c r="L1041" s="5">
        <f t="shared" si="33"/>
        <v>0</v>
      </c>
    </row>
    <row r="1042" spans="1:12">
      <c r="A1042" t="s">
        <v>1060</v>
      </c>
      <c r="B1042" t="s">
        <v>1</v>
      </c>
      <c r="C1042" t="s">
        <v>1719</v>
      </c>
      <c r="D1042" t="s">
        <v>1708</v>
      </c>
      <c r="E1042" t="s">
        <v>1703</v>
      </c>
      <c r="F1042" t="s">
        <v>1742</v>
      </c>
      <c r="H1042" t="str">
        <f>INDEX('Vensim Variables'!$B:$B,MATCH(EPS!$B1042,'Vensim Variables'!$A:$A,0))</f>
        <v>g pollutant</v>
      </c>
      <c r="I1042" t="str">
        <f t="shared" si="32"/>
        <v>PM10</v>
      </c>
      <c r="J1042">
        <f>INDEX(NoSettings!$C:$C,MATCH(EPS!$A1042,NoSettings!$A:$A,0))</f>
        <v>0</v>
      </c>
      <c r="K1042" s="109">
        <f>INDEX(GWP!$C$2:$C$13,MATCH(EPS!I1042,GWP!$B$2:$B$13,0))</f>
        <v>0</v>
      </c>
      <c r="L1042" s="5">
        <f t="shared" si="33"/>
        <v>0</v>
      </c>
    </row>
    <row r="1043" spans="1:12">
      <c r="A1043" t="s">
        <v>1061</v>
      </c>
      <c r="B1043" t="s">
        <v>1</v>
      </c>
      <c r="C1043" t="s">
        <v>1719</v>
      </c>
      <c r="D1043" t="s">
        <v>1708</v>
      </c>
      <c r="E1043" t="s">
        <v>1703</v>
      </c>
      <c r="F1043" t="s">
        <v>1743</v>
      </c>
      <c r="H1043" t="str">
        <f>INDEX('Vensim Variables'!$B:$B,MATCH(EPS!$B1043,'Vensim Variables'!$A:$A,0))</f>
        <v>g pollutant</v>
      </c>
      <c r="I1043" t="str">
        <f t="shared" si="32"/>
        <v>PM10</v>
      </c>
      <c r="J1043">
        <f>INDEX(NoSettings!$C:$C,MATCH(EPS!$A1043,NoSettings!$A:$A,0))</f>
        <v>0</v>
      </c>
      <c r="K1043" s="109">
        <f>INDEX(GWP!$C$2:$C$13,MATCH(EPS!I1043,GWP!$B$2:$B$13,0))</f>
        <v>0</v>
      </c>
      <c r="L1043" s="5">
        <f t="shared" si="33"/>
        <v>0</v>
      </c>
    </row>
    <row r="1044" spans="1:12">
      <c r="A1044" t="s">
        <v>1062</v>
      </c>
      <c r="B1044" t="s">
        <v>1</v>
      </c>
      <c r="C1044" t="s">
        <v>1719</v>
      </c>
      <c r="D1044" t="s">
        <v>1708</v>
      </c>
      <c r="E1044" t="s">
        <v>1703</v>
      </c>
      <c r="F1044" t="s">
        <v>1744</v>
      </c>
      <c r="H1044" t="str">
        <f>INDEX('Vensim Variables'!$B:$B,MATCH(EPS!$B1044,'Vensim Variables'!$A:$A,0))</f>
        <v>g pollutant</v>
      </c>
      <c r="I1044" t="str">
        <f t="shared" si="32"/>
        <v>PM10</v>
      </c>
      <c r="J1044">
        <f>INDEX(NoSettings!$C:$C,MATCH(EPS!$A1044,NoSettings!$A:$A,0))</f>
        <v>764242000</v>
      </c>
      <c r="K1044" s="109">
        <f>INDEX(GWP!$C$2:$C$13,MATCH(EPS!I1044,GWP!$B$2:$B$13,0))</f>
        <v>0</v>
      </c>
      <c r="L1044" s="5">
        <f t="shared" si="33"/>
        <v>0</v>
      </c>
    </row>
    <row r="1045" spans="1:12">
      <c r="A1045" t="s">
        <v>1063</v>
      </c>
      <c r="B1045" t="s">
        <v>1</v>
      </c>
      <c r="C1045" t="s">
        <v>1719</v>
      </c>
      <c r="D1045" t="s">
        <v>1708</v>
      </c>
      <c r="E1045" t="s">
        <v>1703</v>
      </c>
      <c r="F1045" t="s">
        <v>1745</v>
      </c>
      <c r="H1045" t="str">
        <f>INDEX('Vensim Variables'!$B:$B,MATCH(EPS!$B1045,'Vensim Variables'!$A:$A,0))</f>
        <v>g pollutant</v>
      </c>
      <c r="I1045" t="str">
        <f t="shared" si="32"/>
        <v>PM10</v>
      </c>
      <c r="J1045">
        <f>INDEX(NoSettings!$C:$C,MATCH(EPS!$A1045,NoSettings!$A:$A,0))</f>
        <v>1254000000</v>
      </c>
      <c r="K1045" s="109">
        <f>INDEX(GWP!$C$2:$C$13,MATCH(EPS!I1045,GWP!$B$2:$B$13,0))</f>
        <v>0</v>
      </c>
      <c r="L1045" s="5">
        <f t="shared" si="33"/>
        <v>0</v>
      </c>
    </row>
    <row r="1046" spans="1:12">
      <c r="A1046" t="s">
        <v>1064</v>
      </c>
      <c r="B1046" t="s">
        <v>1</v>
      </c>
      <c r="C1046" t="s">
        <v>1719</v>
      </c>
      <c r="D1046" t="s">
        <v>1708</v>
      </c>
      <c r="E1046" t="s">
        <v>1703</v>
      </c>
      <c r="F1046" t="s">
        <v>1746</v>
      </c>
      <c r="H1046" t="str">
        <f>INDEX('Vensim Variables'!$B:$B,MATCH(EPS!$B1046,'Vensim Variables'!$A:$A,0))</f>
        <v>g pollutant</v>
      </c>
      <c r="I1046" t="str">
        <f t="shared" si="32"/>
        <v>PM10</v>
      </c>
      <c r="J1046">
        <f>INDEX(NoSettings!$C:$C,MATCH(EPS!$A1046,NoSettings!$A:$A,0))</f>
        <v>0</v>
      </c>
      <c r="K1046" s="109">
        <f>INDEX(GWP!$C$2:$C$13,MATCH(EPS!I1046,GWP!$B$2:$B$13,0))</f>
        <v>0</v>
      </c>
      <c r="L1046" s="5">
        <f t="shared" si="33"/>
        <v>0</v>
      </c>
    </row>
    <row r="1047" spans="1:12">
      <c r="A1047" t="s">
        <v>1065</v>
      </c>
      <c r="B1047" t="s">
        <v>1</v>
      </c>
      <c r="C1047" t="s">
        <v>1719</v>
      </c>
      <c r="D1047" t="s">
        <v>1708</v>
      </c>
      <c r="E1047" t="s">
        <v>1703</v>
      </c>
      <c r="F1047" t="s">
        <v>1747</v>
      </c>
      <c r="H1047" t="str">
        <f>INDEX('Vensim Variables'!$B:$B,MATCH(EPS!$B1047,'Vensim Variables'!$A:$A,0))</f>
        <v>g pollutant</v>
      </c>
      <c r="I1047" t="str">
        <f t="shared" si="32"/>
        <v>PM10</v>
      </c>
      <c r="J1047">
        <f>INDEX(NoSettings!$C:$C,MATCH(EPS!$A1047,NoSettings!$A:$A,0))</f>
        <v>0</v>
      </c>
      <c r="K1047" s="109">
        <f>INDEX(GWP!$C$2:$C$13,MATCH(EPS!I1047,GWP!$B$2:$B$13,0))</f>
        <v>0</v>
      </c>
      <c r="L1047" s="5">
        <f t="shared" si="33"/>
        <v>0</v>
      </c>
    </row>
    <row r="1048" spans="1:12">
      <c r="A1048" t="s">
        <v>1066</v>
      </c>
      <c r="B1048" t="s">
        <v>1</v>
      </c>
      <c r="C1048" t="s">
        <v>1719</v>
      </c>
      <c r="D1048" t="s">
        <v>1708</v>
      </c>
      <c r="E1048" t="s">
        <v>1703</v>
      </c>
      <c r="F1048" t="s">
        <v>1748</v>
      </c>
      <c r="H1048" t="str">
        <f>INDEX('Vensim Variables'!$B:$B,MATCH(EPS!$B1048,'Vensim Variables'!$A:$A,0))</f>
        <v>g pollutant</v>
      </c>
      <c r="I1048" t="str">
        <f t="shared" si="32"/>
        <v>PM10</v>
      </c>
      <c r="J1048">
        <f>INDEX(NoSettings!$C:$C,MATCH(EPS!$A1048,NoSettings!$A:$A,0))</f>
        <v>0</v>
      </c>
      <c r="K1048" s="109">
        <f>INDEX(GWP!$C$2:$C$13,MATCH(EPS!I1048,GWP!$B$2:$B$13,0))</f>
        <v>0</v>
      </c>
      <c r="L1048" s="5">
        <f t="shared" si="33"/>
        <v>0</v>
      </c>
    </row>
    <row r="1049" spans="1:12">
      <c r="A1049" t="s">
        <v>1067</v>
      </c>
      <c r="B1049" t="s">
        <v>1</v>
      </c>
      <c r="C1049" t="s">
        <v>1719</v>
      </c>
      <c r="D1049" t="s">
        <v>1708</v>
      </c>
      <c r="E1049" t="s">
        <v>1703</v>
      </c>
      <c r="F1049" t="s">
        <v>1749</v>
      </c>
      <c r="H1049" t="str">
        <f>INDEX('Vensim Variables'!$B:$B,MATCH(EPS!$B1049,'Vensim Variables'!$A:$A,0))</f>
        <v>g pollutant</v>
      </c>
      <c r="I1049" t="str">
        <f t="shared" si="32"/>
        <v>PM10</v>
      </c>
      <c r="J1049">
        <f>INDEX(NoSettings!$C:$C,MATCH(EPS!$A1049,NoSettings!$A:$A,0))</f>
        <v>0</v>
      </c>
      <c r="K1049" s="109">
        <f>INDEX(GWP!$C$2:$C$13,MATCH(EPS!I1049,GWP!$B$2:$B$13,0))</f>
        <v>0</v>
      </c>
      <c r="L1049" s="5">
        <f t="shared" si="33"/>
        <v>0</v>
      </c>
    </row>
    <row r="1050" spans="1:12">
      <c r="A1050" t="s">
        <v>1068</v>
      </c>
      <c r="B1050" t="s">
        <v>1</v>
      </c>
      <c r="C1050" t="s">
        <v>1719</v>
      </c>
      <c r="D1050" t="s">
        <v>1708</v>
      </c>
      <c r="E1050" t="s">
        <v>1703</v>
      </c>
      <c r="F1050" t="s">
        <v>1750</v>
      </c>
      <c r="H1050" t="str">
        <f>INDEX('Vensim Variables'!$B:$B,MATCH(EPS!$B1050,'Vensim Variables'!$A:$A,0))</f>
        <v>g pollutant</v>
      </c>
      <c r="I1050" t="str">
        <f t="shared" si="32"/>
        <v>PM10</v>
      </c>
      <c r="J1050">
        <f>INDEX(NoSettings!$C:$C,MATCH(EPS!$A1050,NoSettings!$A:$A,0))</f>
        <v>0</v>
      </c>
      <c r="K1050" s="109">
        <f>INDEX(GWP!$C$2:$C$13,MATCH(EPS!I1050,GWP!$B$2:$B$13,0))</f>
        <v>0</v>
      </c>
      <c r="L1050" s="5">
        <f t="shared" si="33"/>
        <v>0</v>
      </c>
    </row>
    <row r="1051" spans="1:12">
      <c r="A1051" t="s">
        <v>1069</v>
      </c>
      <c r="B1051" t="s">
        <v>1</v>
      </c>
      <c r="C1051" t="s">
        <v>1719</v>
      </c>
      <c r="D1051" t="s">
        <v>1708</v>
      </c>
      <c r="E1051" t="s">
        <v>1703</v>
      </c>
      <c r="F1051" t="s">
        <v>1751</v>
      </c>
      <c r="H1051" t="str">
        <f>INDEX('Vensim Variables'!$B:$B,MATCH(EPS!$B1051,'Vensim Variables'!$A:$A,0))</f>
        <v>g pollutant</v>
      </c>
      <c r="I1051" t="str">
        <f t="shared" si="32"/>
        <v>PM10</v>
      </c>
      <c r="J1051">
        <f>INDEX(NoSettings!$C:$C,MATCH(EPS!$A1051,NoSettings!$A:$A,0))</f>
        <v>0</v>
      </c>
      <c r="K1051" s="109">
        <f>INDEX(GWP!$C$2:$C$13,MATCH(EPS!I1051,GWP!$B$2:$B$13,0))</f>
        <v>0</v>
      </c>
      <c r="L1051" s="5">
        <f t="shared" si="33"/>
        <v>0</v>
      </c>
    </row>
    <row r="1052" spans="1:12">
      <c r="A1052" t="s">
        <v>1070</v>
      </c>
      <c r="B1052" t="s">
        <v>1</v>
      </c>
      <c r="C1052" t="s">
        <v>1719</v>
      </c>
      <c r="D1052" t="s">
        <v>1708</v>
      </c>
      <c r="E1052" t="s">
        <v>1704</v>
      </c>
      <c r="F1052" t="s">
        <v>1742</v>
      </c>
      <c r="H1052" t="str">
        <f>INDEX('Vensim Variables'!$B:$B,MATCH(EPS!$B1052,'Vensim Variables'!$A:$A,0))</f>
        <v>g pollutant</v>
      </c>
      <c r="I1052" t="str">
        <f t="shared" si="32"/>
        <v>PM10</v>
      </c>
      <c r="J1052">
        <f>INDEX(NoSettings!$C:$C,MATCH(EPS!$A1052,NoSettings!$A:$A,0))</f>
        <v>0</v>
      </c>
      <c r="K1052" s="109">
        <f>INDEX(GWP!$C$2:$C$13,MATCH(EPS!I1052,GWP!$B$2:$B$13,0))</f>
        <v>0</v>
      </c>
      <c r="L1052" s="5">
        <f t="shared" si="33"/>
        <v>0</v>
      </c>
    </row>
    <row r="1053" spans="1:12">
      <c r="A1053" t="s">
        <v>1071</v>
      </c>
      <c r="B1053" t="s">
        <v>1</v>
      </c>
      <c r="C1053" t="s">
        <v>1719</v>
      </c>
      <c r="D1053" t="s">
        <v>1708</v>
      </c>
      <c r="E1053" t="s">
        <v>1704</v>
      </c>
      <c r="F1053" t="s">
        <v>1743</v>
      </c>
      <c r="H1053" t="str">
        <f>INDEX('Vensim Variables'!$B:$B,MATCH(EPS!$B1053,'Vensim Variables'!$A:$A,0))</f>
        <v>g pollutant</v>
      </c>
      <c r="I1053" t="str">
        <f t="shared" si="32"/>
        <v>PM10</v>
      </c>
      <c r="J1053">
        <f>INDEX(NoSettings!$C:$C,MATCH(EPS!$A1053,NoSettings!$A:$A,0))</f>
        <v>0</v>
      </c>
      <c r="K1053" s="109">
        <f>INDEX(GWP!$C$2:$C$13,MATCH(EPS!I1053,GWP!$B$2:$B$13,0))</f>
        <v>0</v>
      </c>
      <c r="L1053" s="5">
        <f t="shared" si="33"/>
        <v>0</v>
      </c>
    </row>
    <row r="1054" spans="1:12">
      <c r="A1054" t="s">
        <v>1072</v>
      </c>
      <c r="B1054" t="s">
        <v>1</v>
      </c>
      <c r="C1054" t="s">
        <v>1719</v>
      </c>
      <c r="D1054" t="s">
        <v>1708</v>
      </c>
      <c r="E1054" t="s">
        <v>1704</v>
      </c>
      <c r="F1054" t="s">
        <v>1744</v>
      </c>
      <c r="H1054" t="str">
        <f>INDEX('Vensim Variables'!$B:$B,MATCH(EPS!$B1054,'Vensim Variables'!$A:$A,0))</f>
        <v>g pollutant</v>
      </c>
      <c r="I1054" t="str">
        <f t="shared" si="32"/>
        <v>PM10</v>
      </c>
      <c r="J1054">
        <f>INDEX(NoSettings!$C:$C,MATCH(EPS!$A1054,NoSettings!$A:$A,0))</f>
        <v>0</v>
      </c>
      <c r="K1054" s="109">
        <f>INDEX(GWP!$C$2:$C$13,MATCH(EPS!I1054,GWP!$B$2:$B$13,0))</f>
        <v>0</v>
      </c>
      <c r="L1054" s="5">
        <f t="shared" si="33"/>
        <v>0</v>
      </c>
    </row>
    <row r="1055" spans="1:12">
      <c r="A1055" t="s">
        <v>1073</v>
      </c>
      <c r="B1055" t="s">
        <v>1</v>
      </c>
      <c r="C1055" t="s">
        <v>1719</v>
      </c>
      <c r="D1055" t="s">
        <v>1708</v>
      </c>
      <c r="E1055" t="s">
        <v>1704</v>
      </c>
      <c r="F1055" t="s">
        <v>1745</v>
      </c>
      <c r="H1055" t="str">
        <f>INDEX('Vensim Variables'!$B:$B,MATCH(EPS!$B1055,'Vensim Variables'!$A:$A,0))</f>
        <v>g pollutant</v>
      </c>
      <c r="I1055" t="str">
        <f t="shared" si="32"/>
        <v>PM10</v>
      </c>
      <c r="J1055">
        <f>INDEX(NoSettings!$C:$C,MATCH(EPS!$A1055,NoSettings!$A:$A,0))</f>
        <v>15446000000</v>
      </c>
      <c r="K1055" s="109">
        <f>INDEX(GWP!$C$2:$C$13,MATCH(EPS!I1055,GWP!$B$2:$B$13,0))</f>
        <v>0</v>
      </c>
      <c r="L1055" s="5">
        <f t="shared" si="33"/>
        <v>0</v>
      </c>
    </row>
    <row r="1056" spans="1:12">
      <c r="A1056" t="s">
        <v>1074</v>
      </c>
      <c r="B1056" t="s">
        <v>1</v>
      </c>
      <c r="C1056" t="s">
        <v>1719</v>
      </c>
      <c r="D1056" t="s">
        <v>1708</v>
      </c>
      <c r="E1056" t="s">
        <v>1704</v>
      </c>
      <c r="F1056" t="s">
        <v>1746</v>
      </c>
      <c r="H1056" t="str">
        <f>INDEX('Vensim Variables'!$B:$B,MATCH(EPS!$B1056,'Vensim Variables'!$A:$A,0))</f>
        <v>g pollutant</v>
      </c>
      <c r="I1056" t="str">
        <f t="shared" si="32"/>
        <v>PM10</v>
      </c>
      <c r="J1056">
        <f>INDEX(NoSettings!$C:$C,MATCH(EPS!$A1056,NoSettings!$A:$A,0))</f>
        <v>0</v>
      </c>
      <c r="K1056" s="109">
        <f>INDEX(GWP!$C$2:$C$13,MATCH(EPS!I1056,GWP!$B$2:$B$13,0))</f>
        <v>0</v>
      </c>
      <c r="L1056" s="5">
        <f t="shared" si="33"/>
        <v>0</v>
      </c>
    </row>
    <row r="1057" spans="1:12">
      <c r="A1057" t="s">
        <v>1075</v>
      </c>
      <c r="B1057" t="s">
        <v>1</v>
      </c>
      <c r="C1057" t="s">
        <v>1719</v>
      </c>
      <c r="D1057" t="s">
        <v>1708</v>
      </c>
      <c r="E1057" t="s">
        <v>1704</v>
      </c>
      <c r="F1057" t="s">
        <v>1747</v>
      </c>
      <c r="H1057" t="str">
        <f>INDEX('Vensim Variables'!$B:$B,MATCH(EPS!$B1057,'Vensim Variables'!$A:$A,0))</f>
        <v>g pollutant</v>
      </c>
      <c r="I1057" t="str">
        <f t="shared" si="32"/>
        <v>PM10</v>
      </c>
      <c r="J1057">
        <f>INDEX(NoSettings!$C:$C,MATCH(EPS!$A1057,NoSettings!$A:$A,0))</f>
        <v>0</v>
      </c>
      <c r="K1057" s="109">
        <f>INDEX(GWP!$C$2:$C$13,MATCH(EPS!I1057,GWP!$B$2:$B$13,0))</f>
        <v>0</v>
      </c>
      <c r="L1057" s="5">
        <f t="shared" si="33"/>
        <v>0</v>
      </c>
    </row>
    <row r="1058" spans="1:12">
      <c r="A1058" t="s">
        <v>1076</v>
      </c>
      <c r="B1058" t="s">
        <v>1</v>
      </c>
      <c r="C1058" t="s">
        <v>1719</v>
      </c>
      <c r="D1058" t="s">
        <v>1708</v>
      </c>
      <c r="E1058" t="s">
        <v>1704</v>
      </c>
      <c r="F1058" t="s">
        <v>1748</v>
      </c>
      <c r="H1058" t="str">
        <f>INDEX('Vensim Variables'!$B:$B,MATCH(EPS!$B1058,'Vensim Variables'!$A:$A,0))</f>
        <v>g pollutant</v>
      </c>
      <c r="I1058" t="str">
        <f t="shared" si="32"/>
        <v>PM10</v>
      </c>
      <c r="J1058">
        <f>INDEX(NoSettings!$C:$C,MATCH(EPS!$A1058,NoSettings!$A:$A,0))</f>
        <v>0</v>
      </c>
      <c r="K1058" s="109">
        <f>INDEX(GWP!$C$2:$C$13,MATCH(EPS!I1058,GWP!$B$2:$B$13,0))</f>
        <v>0</v>
      </c>
      <c r="L1058" s="5">
        <f t="shared" si="33"/>
        <v>0</v>
      </c>
    </row>
    <row r="1059" spans="1:12">
      <c r="A1059" t="s">
        <v>1077</v>
      </c>
      <c r="B1059" t="s">
        <v>1</v>
      </c>
      <c r="C1059" t="s">
        <v>1719</v>
      </c>
      <c r="D1059" t="s">
        <v>1708</v>
      </c>
      <c r="E1059" t="s">
        <v>1704</v>
      </c>
      <c r="F1059" t="s">
        <v>1749</v>
      </c>
      <c r="H1059" t="str">
        <f>INDEX('Vensim Variables'!$B:$B,MATCH(EPS!$B1059,'Vensim Variables'!$A:$A,0))</f>
        <v>g pollutant</v>
      </c>
      <c r="I1059" t="str">
        <f t="shared" si="32"/>
        <v>PM10</v>
      </c>
      <c r="J1059">
        <f>INDEX(NoSettings!$C:$C,MATCH(EPS!$A1059,NoSettings!$A:$A,0))</f>
        <v>12823100000</v>
      </c>
      <c r="K1059" s="109">
        <f>INDEX(GWP!$C$2:$C$13,MATCH(EPS!I1059,GWP!$B$2:$B$13,0))</f>
        <v>0</v>
      </c>
      <c r="L1059" s="5">
        <f t="shared" si="33"/>
        <v>0</v>
      </c>
    </row>
    <row r="1060" spans="1:12">
      <c r="A1060" t="s">
        <v>1078</v>
      </c>
      <c r="B1060" t="s">
        <v>1</v>
      </c>
      <c r="C1060" t="s">
        <v>1719</v>
      </c>
      <c r="D1060" t="s">
        <v>1708</v>
      </c>
      <c r="E1060" t="s">
        <v>1704</v>
      </c>
      <c r="F1060" t="s">
        <v>1750</v>
      </c>
      <c r="H1060" t="str">
        <f>INDEX('Vensim Variables'!$B:$B,MATCH(EPS!$B1060,'Vensim Variables'!$A:$A,0))</f>
        <v>g pollutant</v>
      </c>
      <c r="I1060" t="str">
        <f t="shared" si="32"/>
        <v>PM10</v>
      </c>
      <c r="J1060">
        <f>INDEX(NoSettings!$C:$C,MATCH(EPS!$A1060,NoSettings!$A:$A,0))</f>
        <v>0</v>
      </c>
      <c r="K1060" s="109">
        <f>INDEX(GWP!$C$2:$C$13,MATCH(EPS!I1060,GWP!$B$2:$B$13,0))</f>
        <v>0</v>
      </c>
      <c r="L1060" s="5">
        <f t="shared" si="33"/>
        <v>0</v>
      </c>
    </row>
    <row r="1061" spans="1:12">
      <c r="A1061" t="s">
        <v>1079</v>
      </c>
      <c r="B1061" t="s">
        <v>1</v>
      </c>
      <c r="C1061" t="s">
        <v>1719</v>
      </c>
      <c r="D1061" t="s">
        <v>1708</v>
      </c>
      <c r="E1061" t="s">
        <v>1704</v>
      </c>
      <c r="F1061" t="s">
        <v>1751</v>
      </c>
      <c r="H1061" t="str">
        <f>INDEX('Vensim Variables'!$B:$B,MATCH(EPS!$B1061,'Vensim Variables'!$A:$A,0))</f>
        <v>g pollutant</v>
      </c>
      <c r="I1061" t="str">
        <f t="shared" si="32"/>
        <v>PM10</v>
      </c>
      <c r="J1061">
        <f>INDEX(NoSettings!$C:$C,MATCH(EPS!$A1061,NoSettings!$A:$A,0))</f>
        <v>0</v>
      </c>
      <c r="K1061" s="109">
        <f>INDEX(GWP!$C$2:$C$13,MATCH(EPS!I1061,GWP!$B$2:$B$13,0))</f>
        <v>0</v>
      </c>
      <c r="L1061" s="5">
        <f t="shared" si="33"/>
        <v>0</v>
      </c>
    </row>
    <row r="1062" spans="1:12">
      <c r="A1062" t="s">
        <v>1080</v>
      </c>
      <c r="B1062" t="s">
        <v>1</v>
      </c>
      <c r="C1062" t="s">
        <v>1719</v>
      </c>
      <c r="D1062" t="s">
        <v>1709</v>
      </c>
      <c r="E1062" t="s">
        <v>1703</v>
      </c>
      <c r="F1062" t="s">
        <v>1742</v>
      </c>
      <c r="H1062" t="str">
        <f>INDEX('Vensim Variables'!$B:$B,MATCH(EPS!$B1062,'Vensim Variables'!$A:$A,0))</f>
        <v>g pollutant</v>
      </c>
      <c r="I1062" t="str">
        <f t="shared" si="32"/>
        <v>PM25</v>
      </c>
      <c r="J1062">
        <f>INDEX(NoSettings!$C:$C,MATCH(EPS!$A1062,NoSettings!$A:$A,0))</f>
        <v>0</v>
      </c>
      <c r="K1062" s="109">
        <f>INDEX(GWP!$C$2:$C$13,MATCH(EPS!I1062,GWP!$B$2:$B$13,0))</f>
        <v>0</v>
      </c>
      <c r="L1062" s="5">
        <f t="shared" si="33"/>
        <v>0</v>
      </c>
    </row>
    <row r="1063" spans="1:12">
      <c r="A1063" t="s">
        <v>1081</v>
      </c>
      <c r="B1063" t="s">
        <v>1</v>
      </c>
      <c r="C1063" t="s">
        <v>1719</v>
      </c>
      <c r="D1063" t="s">
        <v>1709</v>
      </c>
      <c r="E1063" t="s">
        <v>1703</v>
      </c>
      <c r="F1063" t="s">
        <v>1743</v>
      </c>
      <c r="H1063" t="str">
        <f>INDEX('Vensim Variables'!$B:$B,MATCH(EPS!$B1063,'Vensim Variables'!$A:$A,0))</f>
        <v>g pollutant</v>
      </c>
      <c r="I1063" t="str">
        <f t="shared" si="32"/>
        <v>PM25</v>
      </c>
      <c r="J1063">
        <f>INDEX(NoSettings!$C:$C,MATCH(EPS!$A1063,NoSettings!$A:$A,0))</f>
        <v>0</v>
      </c>
      <c r="K1063" s="109">
        <f>INDEX(GWP!$C$2:$C$13,MATCH(EPS!I1063,GWP!$B$2:$B$13,0))</f>
        <v>0</v>
      </c>
      <c r="L1063" s="5">
        <f t="shared" si="33"/>
        <v>0</v>
      </c>
    </row>
    <row r="1064" spans="1:12">
      <c r="A1064" t="s">
        <v>1082</v>
      </c>
      <c r="B1064" t="s">
        <v>1</v>
      </c>
      <c r="C1064" t="s">
        <v>1719</v>
      </c>
      <c r="D1064" t="s">
        <v>1709</v>
      </c>
      <c r="E1064" t="s">
        <v>1703</v>
      </c>
      <c r="F1064" t="s">
        <v>1744</v>
      </c>
      <c r="H1064" t="str">
        <f>INDEX('Vensim Variables'!$B:$B,MATCH(EPS!$B1064,'Vensim Variables'!$A:$A,0))</f>
        <v>g pollutant</v>
      </c>
      <c r="I1064" t="str">
        <f t="shared" si="32"/>
        <v>PM25</v>
      </c>
      <c r="J1064">
        <f>INDEX(NoSettings!$C:$C,MATCH(EPS!$A1064,NoSettings!$A:$A,0))</f>
        <v>306421000</v>
      </c>
      <c r="K1064" s="109">
        <f>INDEX(GWP!$C$2:$C$13,MATCH(EPS!I1064,GWP!$B$2:$B$13,0))</f>
        <v>0</v>
      </c>
      <c r="L1064" s="5">
        <f t="shared" si="33"/>
        <v>0</v>
      </c>
    </row>
    <row r="1065" spans="1:12">
      <c r="A1065" t="s">
        <v>1083</v>
      </c>
      <c r="B1065" t="s">
        <v>1</v>
      </c>
      <c r="C1065" t="s">
        <v>1719</v>
      </c>
      <c r="D1065" t="s">
        <v>1709</v>
      </c>
      <c r="E1065" t="s">
        <v>1703</v>
      </c>
      <c r="F1065" t="s">
        <v>1745</v>
      </c>
      <c r="H1065" t="str">
        <f>INDEX('Vensim Variables'!$B:$B,MATCH(EPS!$B1065,'Vensim Variables'!$A:$A,0))</f>
        <v>g pollutant</v>
      </c>
      <c r="I1065" t="str">
        <f t="shared" si="32"/>
        <v>PM25</v>
      </c>
      <c r="J1065">
        <f>INDEX(NoSettings!$C:$C,MATCH(EPS!$A1065,NoSettings!$A:$A,0))</f>
        <v>1163930000</v>
      </c>
      <c r="K1065" s="109">
        <f>INDEX(GWP!$C$2:$C$13,MATCH(EPS!I1065,GWP!$B$2:$B$13,0))</f>
        <v>0</v>
      </c>
      <c r="L1065" s="5">
        <f t="shared" si="33"/>
        <v>0</v>
      </c>
    </row>
    <row r="1066" spans="1:12">
      <c r="A1066" t="s">
        <v>1084</v>
      </c>
      <c r="B1066" t="s">
        <v>1</v>
      </c>
      <c r="C1066" t="s">
        <v>1719</v>
      </c>
      <c r="D1066" t="s">
        <v>1709</v>
      </c>
      <c r="E1066" t="s">
        <v>1703</v>
      </c>
      <c r="F1066" t="s">
        <v>1746</v>
      </c>
      <c r="H1066" t="str">
        <f>INDEX('Vensim Variables'!$B:$B,MATCH(EPS!$B1066,'Vensim Variables'!$A:$A,0))</f>
        <v>g pollutant</v>
      </c>
      <c r="I1066" t="str">
        <f t="shared" si="32"/>
        <v>PM25</v>
      </c>
      <c r="J1066">
        <f>INDEX(NoSettings!$C:$C,MATCH(EPS!$A1066,NoSettings!$A:$A,0))</f>
        <v>0</v>
      </c>
      <c r="K1066" s="109">
        <f>INDEX(GWP!$C$2:$C$13,MATCH(EPS!I1066,GWP!$B$2:$B$13,0))</f>
        <v>0</v>
      </c>
      <c r="L1066" s="5">
        <f t="shared" si="33"/>
        <v>0</v>
      </c>
    </row>
    <row r="1067" spans="1:12">
      <c r="A1067" t="s">
        <v>1085</v>
      </c>
      <c r="B1067" t="s">
        <v>1</v>
      </c>
      <c r="C1067" t="s">
        <v>1719</v>
      </c>
      <c r="D1067" t="s">
        <v>1709</v>
      </c>
      <c r="E1067" t="s">
        <v>1703</v>
      </c>
      <c r="F1067" t="s">
        <v>1747</v>
      </c>
      <c r="H1067" t="str">
        <f>INDEX('Vensim Variables'!$B:$B,MATCH(EPS!$B1067,'Vensim Variables'!$A:$A,0))</f>
        <v>g pollutant</v>
      </c>
      <c r="I1067" t="str">
        <f t="shared" si="32"/>
        <v>PM25</v>
      </c>
      <c r="J1067">
        <f>INDEX(NoSettings!$C:$C,MATCH(EPS!$A1067,NoSettings!$A:$A,0))</f>
        <v>0</v>
      </c>
      <c r="K1067" s="109">
        <f>INDEX(GWP!$C$2:$C$13,MATCH(EPS!I1067,GWP!$B$2:$B$13,0))</f>
        <v>0</v>
      </c>
      <c r="L1067" s="5">
        <f t="shared" si="33"/>
        <v>0</v>
      </c>
    </row>
    <row r="1068" spans="1:12">
      <c r="A1068" t="s">
        <v>1086</v>
      </c>
      <c r="B1068" t="s">
        <v>1</v>
      </c>
      <c r="C1068" t="s">
        <v>1719</v>
      </c>
      <c r="D1068" t="s">
        <v>1709</v>
      </c>
      <c r="E1068" t="s">
        <v>1703</v>
      </c>
      <c r="F1068" t="s">
        <v>1748</v>
      </c>
      <c r="H1068" t="str">
        <f>INDEX('Vensim Variables'!$B:$B,MATCH(EPS!$B1068,'Vensim Variables'!$A:$A,0))</f>
        <v>g pollutant</v>
      </c>
      <c r="I1068" t="str">
        <f t="shared" si="32"/>
        <v>PM25</v>
      </c>
      <c r="J1068">
        <f>INDEX(NoSettings!$C:$C,MATCH(EPS!$A1068,NoSettings!$A:$A,0))</f>
        <v>0</v>
      </c>
      <c r="K1068" s="109">
        <f>INDEX(GWP!$C$2:$C$13,MATCH(EPS!I1068,GWP!$B$2:$B$13,0))</f>
        <v>0</v>
      </c>
      <c r="L1068" s="5">
        <f t="shared" si="33"/>
        <v>0</v>
      </c>
    </row>
    <row r="1069" spans="1:12">
      <c r="A1069" t="s">
        <v>1087</v>
      </c>
      <c r="B1069" t="s">
        <v>1</v>
      </c>
      <c r="C1069" t="s">
        <v>1719</v>
      </c>
      <c r="D1069" t="s">
        <v>1709</v>
      </c>
      <c r="E1069" t="s">
        <v>1703</v>
      </c>
      <c r="F1069" t="s">
        <v>1749</v>
      </c>
      <c r="H1069" t="str">
        <f>INDEX('Vensim Variables'!$B:$B,MATCH(EPS!$B1069,'Vensim Variables'!$A:$A,0))</f>
        <v>g pollutant</v>
      </c>
      <c r="I1069" t="str">
        <f t="shared" si="32"/>
        <v>PM25</v>
      </c>
      <c r="J1069">
        <f>INDEX(NoSettings!$C:$C,MATCH(EPS!$A1069,NoSettings!$A:$A,0))</f>
        <v>0</v>
      </c>
      <c r="K1069" s="109">
        <f>INDEX(GWP!$C$2:$C$13,MATCH(EPS!I1069,GWP!$B$2:$B$13,0))</f>
        <v>0</v>
      </c>
      <c r="L1069" s="5">
        <f t="shared" si="33"/>
        <v>0</v>
      </c>
    </row>
    <row r="1070" spans="1:12">
      <c r="A1070" t="s">
        <v>1088</v>
      </c>
      <c r="B1070" t="s">
        <v>1</v>
      </c>
      <c r="C1070" t="s">
        <v>1719</v>
      </c>
      <c r="D1070" t="s">
        <v>1709</v>
      </c>
      <c r="E1070" t="s">
        <v>1703</v>
      </c>
      <c r="F1070" t="s">
        <v>1750</v>
      </c>
      <c r="H1070" t="str">
        <f>INDEX('Vensim Variables'!$B:$B,MATCH(EPS!$B1070,'Vensim Variables'!$A:$A,0))</f>
        <v>g pollutant</v>
      </c>
      <c r="I1070" t="str">
        <f t="shared" si="32"/>
        <v>PM25</v>
      </c>
      <c r="J1070">
        <f>INDEX(NoSettings!$C:$C,MATCH(EPS!$A1070,NoSettings!$A:$A,0))</f>
        <v>0</v>
      </c>
      <c r="K1070" s="109">
        <f>INDEX(GWP!$C$2:$C$13,MATCH(EPS!I1070,GWP!$B$2:$B$13,0))</f>
        <v>0</v>
      </c>
      <c r="L1070" s="5">
        <f t="shared" si="33"/>
        <v>0</v>
      </c>
    </row>
    <row r="1071" spans="1:12">
      <c r="A1071" t="s">
        <v>1089</v>
      </c>
      <c r="B1071" t="s">
        <v>1</v>
      </c>
      <c r="C1071" t="s">
        <v>1719</v>
      </c>
      <c r="D1071" t="s">
        <v>1709</v>
      </c>
      <c r="E1071" t="s">
        <v>1703</v>
      </c>
      <c r="F1071" t="s">
        <v>1751</v>
      </c>
      <c r="H1071" t="str">
        <f>INDEX('Vensim Variables'!$B:$B,MATCH(EPS!$B1071,'Vensim Variables'!$A:$A,0))</f>
        <v>g pollutant</v>
      </c>
      <c r="I1071" t="str">
        <f t="shared" si="32"/>
        <v>PM25</v>
      </c>
      <c r="J1071">
        <f>INDEX(NoSettings!$C:$C,MATCH(EPS!$A1071,NoSettings!$A:$A,0))</f>
        <v>0</v>
      </c>
      <c r="K1071" s="109">
        <f>INDEX(GWP!$C$2:$C$13,MATCH(EPS!I1071,GWP!$B$2:$B$13,0))</f>
        <v>0</v>
      </c>
      <c r="L1071" s="5">
        <f t="shared" si="33"/>
        <v>0</v>
      </c>
    </row>
    <row r="1072" spans="1:12">
      <c r="A1072" t="s">
        <v>1090</v>
      </c>
      <c r="B1072" t="s">
        <v>1</v>
      </c>
      <c r="C1072" t="s">
        <v>1719</v>
      </c>
      <c r="D1072" t="s">
        <v>1709</v>
      </c>
      <c r="E1072" t="s">
        <v>1704</v>
      </c>
      <c r="F1072" t="s">
        <v>1742</v>
      </c>
      <c r="H1072" t="str">
        <f>INDEX('Vensim Variables'!$B:$B,MATCH(EPS!$B1072,'Vensim Variables'!$A:$A,0))</f>
        <v>g pollutant</v>
      </c>
      <c r="I1072" t="str">
        <f t="shared" si="32"/>
        <v>PM25</v>
      </c>
      <c r="J1072">
        <f>INDEX(NoSettings!$C:$C,MATCH(EPS!$A1072,NoSettings!$A:$A,0))</f>
        <v>0</v>
      </c>
      <c r="K1072" s="109">
        <f>INDEX(GWP!$C$2:$C$13,MATCH(EPS!I1072,GWP!$B$2:$B$13,0))</f>
        <v>0</v>
      </c>
      <c r="L1072" s="5">
        <f t="shared" si="33"/>
        <v>0</v>
      </c>
    </row>
    <row r="1073" spans="1:12">
      <c r="A1073" t="s">
        <v>1091</v>
      </c>
      <c r="B1073" t="s">
        <v>1</v>
      </c>
      <c r="C1073" t="s">
        <v>1719</v>
      </c>
      <c r="D1073" t="s">
        <v>1709</v>
      </c>
      <c r="E1073" t="s">
        <v>1704</v>
      </c>
      <c r="F1073" t="s">
        <v>1743</v>
      </c>
      <c r="H1073" t="str">
        <f>INDEX('Vensim Variables'!$B:$B,MATCH(EPS!$B1073,'Vensim Variables'!$A:$A,0))</f>
        <v>g pollutant</v>
      </c>
      <c r="I1073" t="str">
        <f t="shared" si="32"/>
        <v>PM25</v>
      </c>
      <c r="J1073">
        <f>INDEX(NoSettings!$C:$C,MATCH(EPS!$A1073,NoSettings!$A:$A,0))</f>
        <v>0</v>
      </c>
      <c r="K1073" s="109">
        <f>INDEX(GWP!$C$2:$C$13,MATCH(EPS!I1073,GWP!$B$2:$B$13,0))</f>
        <v>0</v>
      </c>
      <c r="L1073" s="5">
        <f t="shared" si="33"/>
        <v>0</v>
      </c>
    </row>
    <row r="1074" spans="1:12">
      <c r="A1074" t="s">
        <v>1092</v>
      </c>
      <c r="B1074" t="s">
        <v>1</v>
      </c>
      <c r="C1074" t="s">
        <v>1719</v>
      </c>
      <c r="D1074" t="s">
        <v>1709</v>
      </c>
      <c r="E1074" t="s">
        <v>1704</v>
      </c>
      <c r="F1074" t="s">
        <v>1744</v>
      </c>
      <c r="H1074" t="str">
        <f>INDEX('Vensim Variables'!$B:$B,MATCH(EPS!$B1074,'Vensim Variables'!$A:$A,0))</f>
        <v>g pollutant</v>
      </c>
      <c r="I1074" t="str">
        <f t="shared" si="32"/>
        <v>PM25</v>
      </c>
      <c r="J1074">
        <f>INDEX(NoSettings!$C:$C,MATCH(EPS!$A1074,NoSettings!$A:$A,0))</f>
        <v>0</v>
      </c>
      <c r="K1074" s="109">
        <f>INDEX(GWP!$C$2:$C$13,MATCH(EPS!I1074,GWP!$B$2:$B$13,0))</f>
        <v>0</v>
      </c>
      <c r="L1074" s="5">
        <f t="shared" si="33"/>
        <v>0</v>
      </c>
    </row>
    <row r="1075" spans="1:12">
      <c r="A1075" t="s">
        <v>1093</v>
      </c>
      <c r="B1075" t="s">
        <v>1</v>
      </c>
      <c r="C1075" t="s">
        <v>1719</v>
      </c>
      <c r="D1075" t="s">
        <v>1709</v>
      </c>
      <c r="E1075" t="s">
        <v>1704</v>
      </c>
      <c r="F1075" t="s">
        <v>1745</v>
      </c>
      <c r="H1075" t="str">
        <f>INDEX('Vensim Variables'!$B:$B,MATCH(EPS!$B1075,'Vensim Variables'!$A:$A,0))</f>
        <v>g pollutant</v>
      </c>
      <c r="I1075" t="str">
        <f t="shared" si="32"/>
        <v>PM25</v>
      </c>
      <c r="J1075">
        <f>INDEX(NoSettings!$C:$C,MATCH(EPS!$A1075,NoSettings!$A:$A,0))</f>
        <v>14336600000</v>
      </c>
      <c r="K1075" s="109">
        <f>INDEX(GWP!$C$2:$C$13,MATCH(EPS!I1075,GWP!$B$2:$B$13,0))</f>
        <v>0</v>
      </c>
      <c r="L1075" s="5">
        <f t="shared" si="33"/>
        <v>0</v>
      </c>
    </row>
    <row r="1076" spans="1:12">
      <c r="A1076" t="s">
        <v>1094</v>
      </c>
      <c r="B1076" t="s">
        <v>1</v>
      </c>
      <c r="C1076" t="s">
        <v>1719</v>
      </c>
      <c r="D1076" t="s">
        <v>1709</v>
      </c>
      <c r="E1076" t="s">
        <v>1704</v>
      </c>
      <c r="F1076" t="s">
        <v>1746</v>
      </c>
      <c r="H1076" t="str">
        <f>INDEX('Vensim Variables'!$B:$B,MATCH(EPS!$B1076,'Vensim Variables'!$A:$A,0))</f>
        <v>g pollutant</v>
      </c>
      <c r="I1076" t="str">
        <f t="shared" si="32"/>
        <v>PM25</v>
      </c>
      <c r="J1076">
        <f>INDEX(NoSettings!$C:$C,MATCH(EPS!$A1076,NoSettings!$A:$A,0))</f>
        <v>0</v>
      </c>
      <c r="K1076" s="109">
        <f>INDEX(GWP!$C$2:$C$13,MATCH(EPS!I1076,GWP!$B$2:$B$13,0))</f>
        <v>0</v>
      </c>
      <c r="L1076" s="5">
        <f t="shared" si="33"/>
        <v>0</v>
      </c>
    </row>
    <row r="1077" spans="1:12">
      <c r="A1077" t="s">
        <v>1095</v>
      </c>
      <c r="B1077" t="s">
        <v>1</v>
      </c>
      <c r="C1077" t="s">
        <v>1719</v>
      </c>
      <c r="D1077" t="s">
        <v>1709</v>
      </c>
      <c r="E1077" t="s">
        <v>1704</v>
      </c>
      <c r="F1077" t="s">
        <v>1747</v>
      </c>
      <c r="H1077" t="str">
        <f>INDEX('Vensim Variables'!$B:$B,MATCH(EPS!$B1077,'Vensim Variables'!$A:$A,0))</f>
        <v>g pollutant</v>
      </c>
      <c r="I1077" t="str">
        <f t="shared" si="32"/>
        <v>PM25</v>
      </c>
      <c r="J1077">
        <f>INDEX(NoSettings!$C:$C,MATCH(EPS!$A1077,NoSettings!$A:$A,0))</f>
        <v>0</v>
      </c>
      <c r="K1077" s="109">
        <f>INDEX(GWP!$C$2:$C$13,MATCH(EPS!I1077,GWP!$B$2:$B$13,0))</f>
        <v>0</v>
      </c>
      <c r="L1077" s="5">
        <f t="shared" si="33"/>
        <v>0</v>
      </c>
    </row>
    <row r="1078" spans="1:12">
      <c r="A1078" t="s">
        <v>1096</v>
      </c>
      <c r="B1078" t="s">
        <v>1</v>
      </c>
      <c r="C1078" t="s">
        <v>1719</v>
      </c>
      <c r="D1078" t="s">
        <v>1709</v>
      </c>
      <c r="E1078" t="s">
        <v>1704</v>
      </c>
      <c r="F1078" t="s">
        <v>1748</v>
      </c>
      <c r="H1078" t="str">
        <f>INDEX('Vensim Variables'!$B:$B,MATCH(EPS!$B1078,'Vensim Variables'!$A:$A,0))</f>
        <v>g pollutant</v>
      </c>
      <c r="I1078" t="str">
        <f t="shared" si="32"/>
        <v>PM25</v>
      </c>
      <c r="J1078">
        <f>INDEX(NoSettings!$C:$C,MATCH(EPS!$A1078,NoSettings!$A:$A,0))</f>
        <v>0</v>
      </c>
      <c r="K1078" s="109">
        <f>INDEX(GWP!$C$2:$C$13,MATCH(EPS!I1078,GWP!$B$2:$B$13,0))</f>
        <v>0</v>
      </c>
      <c r="L1078" s="5">
        <f t="shared" si="33"/>
        <v>0</v>
      </c>
    </row>
    <row r="1079" spans="1:12">
      <c r="A1079" t="s">
        <v>1097</v>
      </c>
      <c r="B1079" t="s">
        <v>1</v>
      </c>
      <c r="C1079" t="s">
        <v>1719</v>
      </c>
      <c r="D1079" t="s">
        <v>1709</v>
      </c>
      <c r="E1079" t="s">
        <v>1704</v>
      </c>
      <c r="F1079" t="s">
        <v>1749</v>
      </c>
      <c r="H1079" t="str">
        <f>INDEX('Vensim Variables'!$B:$B,MATCH(EPS!$B1079,'Vensim Variables'!$A:$A,0))</f>
        <v>g pollutant</v>
      </c>
      <c r="I1079" t="str">
        <f t="shared" si="32"/>
        <v>PM25</v>
      </c>
      <c r="J1079">
        <f>INDEX(NoSettings!$C:$C,MATCH(EPS!$A1079,NoSettings!$A:$A,0))</f>
        <v>11902000000</v>
      </c>
      <c r="K1079" s="109">
        <f>INDEX(GWP!$C$2:$C$13,MATCH(EPS!I1079,GWP!$B$2:$B$13,0))</f>
        <v>0</v>
      </c>
      <c r="L1079" s="5">
        <f t="shared" si="33"/>
        <v>0</v>
      </c>
    </row>
    <row r="1080" spans="1:12">
      <c r="A1080" t="s">
        <v>1098</v>
      </c>
      <c r="B1080" t="s">
        <v>1</v>
      </c>
      <c r="C1080" t="s">
        <v>1719</v>
      </c>
      <c r="D1080" t="s">
        <v>1709</v>
      </c>
      <c r="E1080" t="s">
        <v>1704</v>
      </c>
      <c r="F1080" t="s">
        <v>1750</v>
      </c>
      <c r="H1080" t="str">
        <f>INDEX('Vensim Variables'!$B:$B,MATCH(EPS!$B1080,'Vensim Variables'!$A:$A,0))</f>
        <v>g pollutant</v>
      </c>
      <c r="I1080" t="str">
        <f t="shared" si="32"/>
        <v>PM25</v>
      </c>
      <c r="J1080">
        <f>INDEX(NoSettings!$C:$C,MATCH(EPS!$A1080,NoSettings!$A:$A,0))</f>
        <v>0</v>
      </c>
      <c r="K1080" s="109">
        <f>INDEX(GWP!$C$2:$C$13,MATCH(EPS!I1080,GWP!$B$2:$B$13,0))</f>
        <v>0</v>
      </c>
      <c r="L1080" s="5">
        <f t="shared" si="33"/>
        <v>0</v>
      </c>
    </row>
    <row r="1081" spans="1:12">
      <c r="A1081" t="s">
        <v>1099</v>
      </c>
      <c r="B1081" t="s">
        <v>1</v>
      </c>
      <c r="C1081" t="s">
        <v>1719</v>
      </c>
      <c r="D1081" t="s">
        <v>1709</v>
      </c>
      <c r="E1081" t="s">
        <v>1704</v>
      </c>
      <c r="F1081" t="s">
        <v>1751</v>
      </c>
      <c r="H1081" t="str">
        <f>INDEX('Vensim Variables'!$B:$B,MATCH(EPS!$B1081,'Vensim Variables'!$A:$A,0))</f>
        <v>g pollutant</v>
      </c>
      <c r="I1081" t="str">
        <f t="shared" si="32"/>
        <v>PM25</v>
      </c>
      <c r="J1081">
        <f>INDEX(NoSettings!$C:$C,MATCH(EPS!$A1081,NoSettings!$A:$A,0))</f>
        <v>0</v>
      </c>
      <c r="K1081" s="109">
        <f>INDEX(GWP!$C$2:$C$13,MATCH(EPS!I1081,GWP!$B$2:$B$13,0))</f>
        <v>0</v>
      </c>
      <c r="L1081" s="5">
        <f t="shared" si="33"/>
        <v>0</v>
      </c>
    </row>
    <row r="1082" spans="1:12">
      <c r="A1082" t="s">
        <v>1100</v>
      </c>
      <c r="B1082" t="s">
        <v>1</v>
      </c>
      <c r="C1082" t="s">
        <v>1719</v>
      </c>
      <c r="D1082" t="s">
        <v>1710</v>
      </c>
      <c r="E1082" t="s">
        <v>1703</v>
      </c>
      <c r="F1082" t="s">
        <v>1742</v>
      </c>
      <c r="H1082" t="str">
        <f>INDEX('Vensim Variables'!$B:$B,MATCH(EPS!$B1082,'Vensim Variables'!$A:$A,0))</f>
        <v>g pollutant</v>
      </c>
      <c r="I1082" t="str">
        <f t="shared" si="32"/>
        <v>SOx</v>
      </c>
      <c r="J1082">
        <f>INDEX(NoSettings!$C:$C,MATCH(EPS!$A1082,NoSettings!$A:$A,0))</f>
        <v>0</v>
      </c>
      <c r="K1082" s="109">
        <f>INDEX(GWP!$C$2:$C$13,MATCH(EPS!I1082,GWP!$B$2:$B$13,0))</f>
        <v>0</v>
      </c>
      <c r="L1082" s="5">
        <f t="shared" si="33"/>
        <v>0</v>
      </c>
    </row>
    <row r="1083" spans="1:12">
      <c r="A1083" t="s">
        <v>1101</v>
      </c>
      <c r="B1083" t="s">
        <v>1</v>
      </c>
      <c r="C1083" t="s">
        <v>1719</v>
      </c>
      <c r="D1083" t="s">
        <v>1710</v>
      </c>
      <c r="E1083" t="s">
        <v>1703</v>
      </c>
      <c r="F1083" t="s">
        <v>1743</v>
      </c>
      <c r="H1083" t="str">
        <f>INDEX('Vensim Variables'!$B:$B,MATCH(EPS!$B1083,'Vensim Variables'!$A:$A,0))</f>
        <v>g pollutant</v>
      </c>
      <c r="I1083" t="str">
        <f t="shared" si="32"/>
        <v>SOx</v>
      </c>
      <c r="J1083">
        <f>INDEX(NoSettings!$C:$C,MATCH(EPS!$A1083,NoSettings!$A:$A,0))</f>
        <v>0</v>
      </c>
      <c r="K1083" s="109">
        <f>INDEX(GWP!$C$2:$C$13,MATCH(EPS!I1083,GWP!$B$2:$B$13,0))</f>
        <v>0</v>
      </c>
      <c r="L1083" s="5">
        <f t="shared" si="33"/>
        <v>0</v>
      </c>
    </row>
    <row r="1084" spans="1:12">
      <c r="A1084" t="s">
        <v>1102</v>
      </c>
      <c r="B1084" t="s">
        <v>1</v>
      </c>
      <c r="C1084" t="s">
        <v>1719</v>
      </c>
      <c r="D1084" t="s">
        <v>1710</v>
      </c>
      <c r="E1084" t="s">
        <v>1703</v>
      </c>
      <c r="F1084" t="s">
        <v>1744</v>
      </c>
      <c r="H1084" t="str">
        <f>INDEX('Vensim Variables'!$B:$B,MATCH(EPS!$B1084,'Vensim Variables'!$A:$A,0))</f>
        <v>g pollutant</v>
      </c>
      <c r="I1084" t="str">
        <f t="shared" si="32"/>
        <v>SOx</v>
      </c>
      <c r="J1084">
        <f>INDEX(NoSettings!$C:$C,MATCH(EPS!$A1084,NoSettings!$A:$A,0))</f>
        <v>64088900</v>
      </c>
      <c r="K1084" s="109">
        <f>INDEX(GWP!$C$2:$C$13,MATCH(EPS!I1084,GWP!$B$2:$B$13,0))</f>
        <v>0</v>
      </c>
      <c r="L1084" s="5">
        <f t="shared" si="33"/>
        <v>0</v>
      </c>
    </row>
    <row r="1085" spans="1:12">
      <c r="A1085" t="s">
        <v>1103</v>
      </c>
      <c r="B1085" t="s">
        <v>1</v>
      </c>
      <c r="C1085" t="s">
        <v>1719</v>
      </c>
      <c r="D1085" t="s">
        <v>1710</v>
      </c>
      <c r="E1085" t="s">
        <v>1703</v>
      </c>
      <c r="F1085" t="s">
        <v>1745</v>
      </c>
      <c r="H1085" t="str">
        <f>INDEX('Vensim Variables'!$B:$B,MATCH(EPS!$B1085,'Vensim Variables'!$A:$A,0))</f>
        <v>g pollutant</v>
      </c>
      <c r="I1085" t="str">
        <f t="shared" si="32"/>
        <v>SOx</v>
      </c>
      <c r="J1085">
        <f>INDEX(NoSettings!$C:$C,MATCH(EPS!$A1085,NoSettings!$A:$A,0))</f>
        <v>6538790000</v>
      </c>
      <c r="K1085" s="109">
        <f>INDEX(GWP!$C$2:$C$13,MATCH(EPS!I1085,GWP!$B$2:$B$13,0))</f>
        <v>0</v>
      </c>
      <c r="L1085" s="5">
        <f t="shared" si="33"/>
        <v>0</v>
      </c>
    </row>
    <row r="1086" spans="1:12">
      <c r="A1086" t="s">
        <v>1104</v>
      </c>
      <c r="B1086" t="s">
        <v>1</v>
      </c>
      <c r="C1086" t="s">
        <v>1719</v>
      </c>
      <c r="D1086" t="s">
        <v>1710</v>
      </c>
      <c r="E1086" t="s">
        <v>1703</v>
      </c>
      <c r="F1086" t="s">
        <v>1746</v>
      </c>
      <c r="H1086" t="str">
        <f>INDEX('Vensim Variables'!$B:$B,MATCH(EPS!$B1086,'Vensim Variables'!$A:$A,0))</f>
        <v>g pollutant</v>
      </c>
      <c r="I1086" t="str">
        <f t="shared" si="32"/>
        <v>SOx</v>
      </c>
      <c r="J1086">
        <f>INDEX(NoSettings!$C:$C,MATCH(EPS!$A1086,NoSettings!$A:$A,0))</f>
        <v>0</v>
      </c>
      <c r="K1086" s="109">
        <f>INDEX(GWP!$C$2:$C$13,MATCH(EPS!I1086,GWP!$B$2:$B$13,0))</f>
        <v>0</v>
      </c>
      <c r="L1086" s="5">
        <f t="shared" si="33"/>
        <v>0</v>
      </c>
    </row>
    <row r="1087" spans="1:12">
      <c r="A1087" t="s">
        <v>1105</v>
      </c>
      <c r="B1087" t="s">
        <v>1</v>
      </c>
      <c r="C1087" t="s">
        <v>1719</v>
      </c>
      <c r="D1087" t="s">
        <v>1710</v>
      </c>
      <c r="E1087" t="s">
        <v>1703</v>
      </c>
      <c r="F1087" t="s">
        <v>1747</v>
      </c>
      <c r="H1087" t="str">
        <f>INDEX('Vensim Variables'!$B:$B,MATCH(EPS!$B1087,'Vensim Variables'!$A:$A,0))</f>
        <v>g pollutant</v>
      </c>
      <c r="I1087" t="str">
        <f t="shared" si="32"/>
        <v>SOx</v>
      </c>
      <c r="J1087">
        <f>INDEX(NoSettings!$C:$C,MATCH(EPS!$A1087,NoSettings!$A:$A,0))</f>
        <v>0</v>
      </c>
      <c r="K1087" s="109">
        <f>INDEX(GWP!$C$2:$C$13,MATCH(EPS!I1087,GWP!$B$2:$B$13,0))</f>
        <v>0</v>
      </c>
      <c r="L1087" s="5">
        <f t="shared" si="33"/>
        <v>0</v>
      </c>
    </row>
    <row r="1088" spans="1:12">
      <c r="A1088" t="s">
        <v>1106</v>
      </c>
      <c r="B1088" t="s">
        <v>1</v>
      </c>
      <c r="C1088" t="s">
        <v>1719</v>
      </c>
      <c r="D1088" t="s">
        <v>1710</v>
      </c>
      <c r="E1088" t="s">
        <v>1703</v>
      </c>
      <c r="F1088" t="s">
        <v>1748</v>
      </c>
      <c r="H1088" t="str">
        <f>INDEX('Vensim Variables'!$B:$B,MATCH(EPS!$B1088,'Vensim Variables'!$A:$A,0))</f>
        <v>g pollutant</v>
      </c>
      <c r="I1088" t="str">
        <f t="shared" si="32"/>
        <v>SOx</v>
      </c>
      <c r="J1088">
        <f>INDEX(NoSettings!$C:$C,MATCH(EPS!$A1088,NoSettings!$A:$A,0))</f>
        <v>0</v>
      </c>
      <c r="K1088" s="109">
        <f>INDEX(GWP!$C$2:$C$13,MATCH(EPS!I1088,GWP!$B$2:$B$13,0))</f>
        <v>0</v>
      </c>
      <c r="L1088" s="5">
        <f t="shared" si="33"/>
        <v>0</v>
      </c>
    </row>
    <row r="1089" spans="1:12">
      <c r="A1089" t="s">
        <v>1107</v>
      </c>
      <c r="B1089" t="s">
        <v>1</v>
      </c>
      <c r="C1089" t="s">
        <v>1719</v>
      </c>
      <c r="D1089" t="s">
        <v>1710</v>
      </c>
      <c r="E1089" t="s">
        <v>1703</v>
      </c>
      <c r="F1089" t="s">
        <v>1749</v>
      </c>
      <c r="H1089" t="str">
        <f>INDEX('Vensim Variables'!$B:$B,MATCH(EPS!$B1089,'Vensim Variables'!$A:$A,0))</f>
        <v>g pollutant</v>
      </c>
      <c r="I1089" t="str">
        <f t="shared" si="32"/>
        <v>SOx</v>
      </c>
      <c r="J1089">
        <f>INDEX(NoSettings!$C:$C,MATCH(EPS!$A1089,NoSettings!$A:$A,0))</f>
        <v>0</v>
      </c>
      <c r="K1089" s="109">
        <f>INDEX(GWP!$C$2:$C$13,MATCH(EPS!I1089,GWP!$B$2:$B$13,0))</f>
        <v>0</v>
      </c>
      <c r="L1089" s="5">
        <f t="shared" si="33"/>
        <v>0</v>
      </c>
    </row>
    <row r="1090" spans="1:12">
      <c r="A1090" t="s">
        <v>1108</v>
      </c>
      <c r="B1090" t="s">
        <v>1</v>
      </c>
      <c r="C1090" t="s">
        <v>1719</v>
      </c>
      <c r="D1090" t="s">
        <v>1710</v>
      </c>
      <c r="E1090" t="s">
        <v>1703</v>
      </c>
      <c r="F1090" t="s">
        <v>1750</v>
      </c>
      <c r="H1090" t="str">
        <f>INDEX('Vensim Variables'!$B:$B,MATCH(EPS!$B1090,'Vensim Variables'!$A:$A,0))</f>
        <v>g pollutant</v>
      </c>
      <c r="I1090" t="str">
        <f t="shared" si="32"/>
        <v>SOx</v>
      </c>
      <c r="J1090">
        <f>INDEX(NoSettings!$C:$C,MATCH(EPS!$A1090,NoSettings!$A:$A,0))</f>
        <v>0</v>
      </c>
      <c r="K1090" s="109">
        <f>INDEX(GWP!$C$2:$C$13,MATCH(EPS!I1090,GWP!$B$2:$B$13,0))</f>
        <v>0</v>
      </c>
      <c r="L1090" s="5">
        <f t="shared" si="33"/>
        <v>0</v>
      </c>
    </row>
    <row r="1091" spans="1:12">
      <c r="A1091" t="s">
        <v>1109</v>
      </c>
      <c r="B1091" t="s">
        <v>1</v>
      </c>
      <c r="C1091" t="s">
        <v>1719</v>
      </c>
      <c r="D1091" t="s">
        <v>1710</v>
      </c>
      <c r="E1091" t="s">
        <v>1703</v>
      </c>
      <c r="F1091" t="s">
        <v>1751</v>
      </c>
      <c r="H1091" t="str">
        <f>INDEX('Vensim Variables'!$B:$B,MATCH(EPS!$B1091,'Vensim Variables'!$A:$A,0))</f>
        <v>g pollutant</v>
      </c>
      <c r="I1091" t="str">
        <f t="shared" ref="I1091:I1154" si="34">IF(OR(C1091="CO2",C1091="CH4",C1091="N2O",C1091="F gases",C1091="VOC",C1091="CO",C1091="NOx",C1091="PM10",C1091="PM25",C1091="SOx",C1091="BC",C1091="OC"),C1091,IF(OR(D1091="CO2",D1091="CH4",D1091="N2O",D1091="F gases",D1091="VOC",D1091="CO",D1091="NOx",D1091="PM10",D1091="PM25",D1091="SOx",D1091="BC",D1091="OC"),D1091,IF(OR(E1091="CO2",E1091="CH4",E1091="N2O",E1091="F gases",E1091="VOC",E1091="CO",E1091="NOx",E1091="PM10",E1091="PM25",E1091="SOx",E1091="BC",E1091="OC"),E1091,"NA")))</f>
        <v>SOx</v>
      </c>
      <c r="J1091">
        <f>INDEX(NoSettings!$C:$C,MATCH(EPS!$A1091,NoSettings!$A:$A,0))</f>
        <v>0</v>
      </c>
      <c r="K1091" s="109">
        <f>INDEX(GWP!$C$2:$C$13,MATCH(EPS!I1091,GWP!$B$2:$B$13,0))</f>
        <v>0</v>
      </c>
      <c r="L1091" s="5">
        <f t="shared" ref="L1091:L1154" si="35">IF(H1091="g pollutant",K1091*J1091/10^12,IF(H1091="MMTCO2e",J1091,IF(H1091="MWh",J1091,0)))</f>
        <v>0</v>
      </c>
    </row>
    <row r="1092" spans="1:12">
      <c r="A1092" t="s">
        <v>1110</v>
      </c>
      <c r="B1092" t="s">
        <v>1</v>
      </c>
      <c r="C1092" t="s">
        <v>1719</v>
      </c>
      <c r="D1092" t="s">
        <v>1710</v>
      </c>
      <c r="E1092" t="s">
        <v>1704</v>
      </c>
      <c r="F1092" t="s">
        <v>1742</v>
      </c>
      <c r="H1092" t="str">
        <f>INDEX('Vensim Variables'!$B:$B,MATCH(EPS!$B1092,'Vensim Variables'!$A:$A,0))</f>
        <v>g pollutant</v>
      </c>
      <c r="I1092" t="str">
        <f t="shared" si="34"/>
        <v>SOx</v>
      </c>
      <c r="J1092">
        <f>INDEX(NoSettings!$C:$C,MATCH(EPS!$A1092,NoSettings!$A:$A,0))</f>
        <v>0</v>
      </c>
      <c r="K1092" s="109">
        <f>INDEX(GWP!$C$2:$C$13,MATCH(EPS!I1092,GWP!$B$2:$B$13,0))</f>
        <v>0</v>
      </c>
      <c r="L1092" s="5">
        <f t="shared" si="35"/>
        <v>0</v>
      </c>
    </row>
    <row r="1093" spans="1:12">
      <c r="A1093" t="s">
        <v>1111</v>
      </c>
      <c r="B1093" t="s">
        <v>1</v>
      </c>
      <c r="C1093" t="s">
        <v>1719</v>
      </c>
      <c r="D1093" t="s">
        <v>1710</v>
      </c>
      <c r="E1093" t="s">
        <v>1704</v>
      </c>
      <c r="F1093" t="s">
        <v>1743</v>
      </c>
      <c r="H1093" t="str">
        <f>INDEX('Vensim Variables'!$B:$B,MATCH(EPS!$B1093,'Vensim Variables'!$A:$A,0))</f>
        <v>g pollutant</v>
      </c>
      <c r="I1093" t="str">
        <f t="shared" si="34"/>
        <v>SOx</v>
      </c>
      <c r="J1093">
        <f>INDEX(NoSettings!$C:$C,MATCH(EPS!$A1093,NoSettings!$A:$A,0))</f>
        <v>0</v>
      </c>
      <c r="K1093" s="109">
        <f>INDEX(GWP!$C$2:$C$13,MATCH(EPS!I1093,GWP!$B$2:$B$13,0))</f>
        <v>0</v>
      </c>
      <c r="L1093" s="5">
        <f t="shared" si="35"/>
        <v>0</v>
      </c>
    </row>
    <row r="1094" spans="1:12">
      <c r="A1094" t="s">
        <v>1112</v>
      </c>
      <c r="B1094" t="s">
        <v>1</v>
      </c>
      <c r="C1094" t="s">
        <v>1719</v>
      </c>
      <c r="D1094" t="s">
        <v>1710</v>
      </c>
      <c r="E1094" t="s">
        <v>1704</v>
      </c>
      <c r="F1094" t="s">
        <v>1744</v>
      </c>
      <c r="H1094" t="str">
        <f>INDEX('Vensim Variables'!$B:$B,MATCH(EPS!$B1094,'Vensim Variables'!$A:$A,0))</f>
        <v>g pollutant</v>
      </c>
      <c r="I1094" t="str">
        <f t="shared" si="34"/>
        <v>SOx</v>
      </c>
      <c r="J1094">
        <f>INDEX(NoSettings!$C:$C,MATCH(EPS!$A1094,NoSettings!$A:$A,0))</f>
        <v>0</v>
      </c>
      <c r="K1094" s="109">
        <f>INDEX(GWP!$C$2:$C$13,MATCH(EPS!I1094,GWP!$B$2:$B$13,0))</f>
        <v>0</v>
      </c>
      <c r="L1094" s="5">
        <f t="shared" si="35"/>
        <v>0</v>
      </c>
    </row>
    <row r="1095" spans="1:12">
      <c r="A1095" t="s">
        <v>1113</v>
      </c>
      <c r="B1095" t="s">
        <v>1</v>
      </c>
      <c r="C1095" t="s">
        <v>1719</v>
      </c>
      <c r="D1095" t="s">
        <v>1710</v>
      </c>
      <c r="E1095" t="s">
        <v>1704</v>
      </c>
      <c r="F1095" t="s">
        <v>1745</v>
      </c>
      <c r="H1095" t="str">
        <f>INDEX('Vensim Variables'!$B:$B,MATCH(EPS!$B1095,'Vensim Variables'!$A:$A,0))</f>
        <v>g pollutant</v>
      </c>
      <c r="I1095" t="str">
        <f t="shared" si="34"/>
        <v>SOx</v>
      </c>
      <c r="J1095">
        <f>INDEX(NoSettings!$C:$C,MATCH(EPS!$A1095,NoSettings!$A:$A,0))</f>
        <v>80540800000</v>
      </c>
      <c r="K1095" s="109">
        <f>INDEX(GWP!$C$2:$C$13,MATCH(EPS!I1095,GWP!$B$2:$B$13,0))</f>
        <v>0</v>
      </c>
      <c r="L1095" s="5">
        <f t="shared" si="35"/>
        <v>0</v>
      </c>
    </row>
    <row r="1096" spans="1:12">
      <c r="A1096" t="s">
        <v>1114</v>
      </c>
      <c r="B1096" t="s">
        <v>1</v>
      </c>
      <c r="C1096" t="s">
        <v>1719</v>
      </c>
      <c r="D1096" t="s">
        <v>1710</v>
      </c>
      <c r="E1096" t="s">
        <v>1704</v>
      </c>
      <c r="F1096" t="s">
        <v>1746</v>
      </c>
      <c r="H1096" t="str">
        <f>INDEX('Vensim Variables'!$B:$B,MATCH(EPS!$B1096,'Vensim Variables'!$A:$A,0))</f>
        <v>g pollutant</v>
      </c>
      <c r="I1096" t="str">
        <f t="shared" si="34"/>
        <v>SOx</v>
      </c>
      <c r="J1096">
        <f>INDEX(NoSettings!$C:$C,MATCH(EPS!$A1096,NoSettings!$A:$A,0))</f>
        <v>0</v>
      </c>
      <c r="K1096" s="109">
        <f>INDEX(GWP!$C$2:$C$13,MATCH(EPS!I1096,GWP!$B$2:$B$13,0))</f>
        <v>0</v>
      </c>
      <c r="L1096" s="5">
        <f t="shared" si="35"/>
        <v>0</v>
      </c>
    </row>
    <row r="1097" spans="1:12">
      <c r="A1097" t="s">
        <v>1115</v>
      </c>
      <c r="B1097" t="s">
        <v>1</v>
      </c>
      <c r="C1097" t="s">
        <v>1719</v>
      </c>
      <c r="D1097" t="s">
        <v>1710</v>
      </c>
      <c r="E1097" t="s">
        <v>1704</v>
      </c>
      <c r="F1097" t="s">
        <v>1747</v>
      </c>
      <c r="H1097" t="str">
        <f>INDEX('Vensim Variables'!$B:$B,MATCH(EPS!$B1097,'Vensim Variables'!$A:$A,0))</f>
        <v>g pollutant</v>
      </c>
      <c r="I1097" t="str">
        <f t="shared" si="34"/>
        <v>SOx</v>
      </c>
      <c r="J1097">
        <f>INDEX(NoSettings!$C:$C,MATCH(EPS!$A1097,NoSettings!$A:$A,0))</f>
        <v>0</v>
      </c>
      <c r="K1097" s="109">
        <f>INDEX(GWP!$C$2:$C$13,MATCH(EPS!I1097,GWP!$B$2:$B$13,0))</f>
        <v>0</v>
      </c>
      <c r="L1097" s="5">
        <f t="shared" si="35"/>
        <v>0</v>
      </c>
    </row>
    <row r="1098" spans="1:12">
      <c r="A1098" t="s">
        <v>1116</v>
      </c>
      <c r="B1098" t="s">
        <v>1</v>
      </c>
      <c r="C1098" t="s">
        <v>1719</v>
      </c>
      <c r="D1098" t="s">
        <v>1710</v>
      </c>
      <c r="E1098" t="s">
        <v>1704</v>
      </c>
      <c r="F1098" t="s">
        <v>1748</v>
      </c>
      <c r="H1098" t="str">
        <f>INDEX('Vensim Variables'!$B:$B,MATCH(EPS!$B1098,'Vensim Variables'!$A:$A,0))</f>
        <v>g pollutant</v>
      </c>
      <c r="I1098" t="str">
        <f t="shared" si="34"/>
        <v>SOx</v>
      </c>
      <c r="J1098">
        <f>INDEX(NoSettings!$C:$C,MATCH(EPS!$A1098,NoSettings!$A:$A,0))</f>
        <v>0</v>
      </c>
      <c r="K1098" s="109">
        <f>INDEX(GWP!$C$2:$C$13,MATCH(EPS!I1098,GWP!$B$2:$B$13,0))</f>
        <v>0</v>
      </c>
      <c r="L1098" s="5">
        <f t="shared" si="35"/>
        <v>0</v>
      </c>
    </row>
    <row r="1099" spans="1:12">
      <c r="A1099" t="s">
        <v>1117</v>
      </c>
      <c r="B1099" t="s">
        <v>1</v>
      </c>
      <c r="C1099" t="s">
        <v>1719</v>
      </c>
      <c r="D1099" t="s">
        <v>1710</v>
      </c>
      <c r="E1099" t="s">
        <v>1704</v>
      </c>
      <c r="F1099" t="s">
        <v>1749</v>
      </c>
      <c r="H1099" t="str">
        <f>INDEX('Vensim Variables'!$B:$B,MATCH(EPS!$B1099,'Vensim Variables'!$A:$A,0))</f>
        <v>g pollutant</v>
      </c>
      <c r="I1099" t="str">
        <f t="shared" si="34"/>
        <v>SOx</v>
      </c>
      <c r="J1099">
        <f>INDEX(NoSettings!$C:$C,MATCH(EPS!$A1099,NoSettings!$A:$A,0))</f>
        <v>66863700000</v>
      </c>
      <c r="K1099" s="109">
        <f>INDEX(GWP!$C$2:$C$13,MATCH(EPS!I1099,GWP!$B$2:$B$13,0))</f>
        <v>0</v>
      </c>
      <c r="L1099" s="5">
        <f t="shared" si="35"/>
        <v>0</v>
      </c>
    </row>
    <row r="1100" spans="1:12">
      <c r="A1100" t="s">
        <v>1118</v>
      </c>
      <c r="B1100" t="s">
        <v>1</v>
      </c>
      <c r="C1100" t="s">
        <v>1719</v>
      </c>
      <c r="D1100" t="s">
        <v>1710</v>
      </c>
      <c r="E1100" t="s">
        <v>1704</v>
      </c>
      <c r="F1100" t="s">
        <v>1750</v>
      </c>
      <c r="H1100" t="str">
        <f>INDEX('Vensim Variables'!$B:$B,MATCH(EPS!$B1100,'Vensim Variables'!$A:$A,0))</f>
        <v>g pollutant</v>
      </c>
      <c r="I1100" t="str">
        <f t="shared" si="34"/>
        <v>SOx</v>
      </c>
      <c r="J1100">
        <f>INDEX(NoSettings!$C:$C,MATCH(EPS!$A1100,NoSettings!$A:$A,0))</f>
        <v>0</v>
      </c>
      <c r="K1100" s="109">
        <f>INDEX(GWP!$C$2:$C$13,MATCH(EPS!I1100,GWP!$B$2:$B$13,0))</f>
        <v>0</v>
      </c>
      <c r="L1100" s="5">
        <f t="shared" si="35"/>
        <v>0</v>
      </c>
    </row>
    <row r="1101" spans="1:12">
      <c r="A1101" t="s">
        <v>1119</v>
      </c>
      <c r="B1101" t="s">
        <v>1</v>
      </c>
      <c r="C1101" t="s">
        <v>1719</v>
      </c>
      <c r="D1101" t="s">
        <v>1710</v>
      </c>
      <c r="E1101" t="s">
        <v>1704</v>
      </c>
      <c r="F1101" t="s">
        <v>1751</v>
      </c>
      <c r="H1101" t="str">
        <f>INDEX('Vensim Variables'!$B:$B,MATCH(EPS!$B1101,'Vensim Variables'!$A:$A,0))</f>
        <v>g pollutant</v>
      </c>
      <c r="I1101" t="str">
        <f t="shared" si="34"/>
        <v>SOx</v>
      </c>
      <c r="J1101">
        <f>INDEX(NoSettings!$C:$C,MATCH(EPS!$A1101,NoSettings!$A:$A,0))</f>
        <v>0</v>
      </c>
      <c r="K1101" s="109">
        <f>INDEX(GWP!$C$2:$C$13,MATCH(EPS!I1101,GWP!$B$2:$B$13,0))</f>
        <v>0</v>
      </c>
      <c r="L1101" s="5">
        <f t="shared" si="35"/>
        <v>0</v>
      </c>
    </row>
    <row r="1102" spans="1:12">
      <c r="A1102" t="s">
        <v>1120</v>
      </c>
      <c r="B1102" t="s">
        <v>1</v>
      </c>
      <c r="C1102" t="s">
        <v>1719</v>
      </c>
      <c r="D1102" t="s">
        <v>1711</v>
      </c>
      <c r="E1102" t="s">
        <v>1703</v>
      </c>
      <c r="F1102" t="s">
        <v>1742</v>
      </c>
      <c r="H1102" t="str">
        <f>INDEX('Vensim Variables'!$B:$B,MATCH(EPS!$B1102,'Vensim Variables'!$A:$A,0))</f>
        <v>g pollutant</v>
      </c>
      <c r="I1102" t="str">
        <f t="shared" si="34"/>
        <v>BC</v>
      </c>
      <c r="J1102">
        <f>INDEX(NoSettings!$C:$C,MATCH(EPS!$A1102,NoSettings!$A:$A,0))</f>
        <v>0</v>
      </c>
      <c r="K1102" s="109">
        <f>INDEX(GWP!$C$2:$C$13,MATCH(EPS!I1102,GWP!$B$2:$B$13,0))</f>
        <v>345</v>
      </c>
      <c r="L1102" s="5">
        <f t="shared" si="35"/>
        <v>0</v>
      </c>
    </row>
    <row r="1103" spans="1:12">
      <c r="A1103" t="s">
        <v>1121</v>
      </c>
      <c r="B1103" t="s">
        <v>1</v>
      </c>
      <c r="C1103" t="s">
        <v>1719</v>
      </c>
      <c r="D1103" t="s">
        <v>1711</v>
      </c>
      <c r="E1103" t="s">
        <v>1703</v>
      </c>
      <c r="F1103" t="s">
        <v>1743</v>
      </c>
      <c r="H1103" t="str">
        <f>INDEX('Vensim Variables'!$B:$B,MATCH(EPS!$B1103,'Vensim Variables'!$A:$A,0))</f>
        <v>g pollutant</v>
      </c>
      <c r="I1103" t="str">
        <f t="shared" si="34"/>
        <v>BC</v>
      </c>
      <c r="J1103">
        <f>INDEX(NoSettings!$C:$C,MATCH(EPS!$A1103,NoSettings!$A:$A,0))</f>
        <v>0</v>
      </c>
      <c r="K1103" s="109">
        <f>INDEX(GWP!$C$2:$C$13,MATCH(EPS!I1103,GWP!$B$2:$B$13,0))</f>
        <v>345</v>
      </c>
      <c r="L1103" s="5">
        <f t="shared" si="35"/>
        <v>0</v>
      </c>
    </row>
    <row r="1104" spans="1:12">
      <c r="A1104" t="s">
        <v>1122</v>
      </c>
      <c r="B1104" t="s">
        <v>1</v>
      </c>
      <c r="C1104" t="s">
        <v>1719</v>
      </c>
      <c r="D1104" t="s">
        <v>1711</v>
      </c>
      <c r="E1104" t="s">
        <v>1703</v>
      </c>
      <c r="F1104" t="s">
        <v>1744</v>
      </c>
      <c r="H1104" t="str">
        <f>INDEX('Vensim Variables'!$B:$B,MATCH(EPS!$B1104,'Vensim Variables'!$A:$A,0))</f>
        <v>g pollutant</v>
      </c>
      <c r="I1104" t="str">
        <f t="shared" si="34"/>
        <v>BC</v>
      </c>
      <c r="J1104">
        <f>INDEX(NoSettings!$C:$C,MATCH(EPS!$A1104,NoSettings!$A:$A,0))</f>
        <v>56699900</v>
      </c>
      <c r="K1104" s="109">
        <f>INDEX(GWP!$C$2:$C$13,MATCH(EPS!I1104,GWP!$B$2:$B$13,0))</f>
        <v>345</v>
      </c>
      <c r="L1104" s="5">
        <f t="shared" si="35"/>
        <v>1.95614655E-2</v>
      </c>
    </row>
    <row r="1105" spans="1:12">
      <c r="A1105" t="s">
        <v>1123</v>
      </c>
      <c r="B1105" t="s">
        <v>1</v>
      </c>
      <c r="C1105" t="s">
        <v>1719</v>
      </c>
      <c r="D1105" t="s">
        <v>1711</v>
      </c>
      <c r="E1105" t="s">
        <v>1703</v>
      </c>
      <c r="F1105" t="s">
        <v>1745</v>
      </c>
      <c r="H1105" t="str">
        <f>INDEX('Vensim Variables'!$B:$B,MATCH(EPS!$B1105,'Vensim Variables'!$A:$A,0))</f>
        <v>g pollutant</v>
      </c>
      <c r="I1105" t="str">
        <f t="shared" si="34"/>
        <v>BC</v>
      </c>
      <c r="J1105">
        <f>INDEX(NoSettings!$C:$C,MATCH(EPS!$A1105,NoSettings!$A:$A,0))</f>
        <v>370973000</v>
      </c>
      <c r="K1105" s="109">
        <f>INDEX(GWP!$C$2:$C$13,MATCH(EPS!I1105,GWP!$B$2:$B$13,0))</f>
        <v>345</v>
      </c>
      <c r="L1105" s="5">
        <f t="shared" si="35"/>
        <v>0.12798568499999999</v>
      </c>
    </row>
    <row r="1106" spans="1:12">
      <c r="A1106" t="s">
        <v>1124</v>
      </c>
      <c r="B1106" t="s">
        <v>1</v>
      </c>
      <c r="C1106" t="s">
        <v>1719</v>
      </c>
      <c r="D1106" t="s">
        <v>1711</v>
      </c>
      <c r="E1106" t="s">
        <v>1703</v>
      </c>
      <c r="F1106" t="s">
        <v>1746</v>
      </c>
      <c r="H1106" t="str">
        <f>INDEX('Vensim Variables'!$B:$B,MATCH(EPS!$B1106,'Vensim Variables'!$A:$A,0))</f>
        <v>g pollutant</v>
      </c>
      <c r="I1106" t="str">
        <f t="shared" si="34"/>
        <v>BC</v>
      </c>
      <c r="J1106">
        <f>INDEX(NoSettings!$C:$C,MATCH(EPS!$A1106,NoSettings!$A:$A,0))</f>
        <v>0</v>
      </c>
      <c r="K1106" s="109">
        <f>INDEX(GWP!$C$2:$C$13,MATCH(EPS!I1106,GWP!$B$2:$B$13,0))</f>
        <v>345</v>
      </c>
      <c r="L1106" s="5">
        <f t="shared" si="35"/>
        <v>0</v>
      </c>
    </row>
    <row r="1107" spans="1:12">
      <c r="A1107" t="s">
        <v>1125</v>
      </c>
      <c r="B1107" t="s">
        <v>1</v>
      </c>
      <c r="C1107" t="s">
        <v>1719</v>
      </c>
      <c r="D1107" t="s">
        <v>1711</v>
      </c>
      <c r="E1107" t="s">
        <v>1703</v>
      </c>
      <c r="F1107" t="s">
        <v>1747</v>
      </c>
      <c r="H1107" t="str">
        <f>INDEX('Vensim Variables'!$B:$B,MATCH(EPS!$B1107,'Vensim Variables'!$A:$A,0))</f>
        <v>g pollutant</v>
      </c>
      <c r="I1107" t="str">
        <f t="shared" si="34"/>
        <v>BC</v>
      </c>
      <c r="J1107">
        <f>INDEX(NoSettings!$C:$C,MATCH(EPS!$A1107,NoSettings!$A:$A,0))</f>
        <v>0</v>
      </c>
      <c r="K1107" s="109">
        <f>INDEX(GWP!$C$2:$C$13,MATCH(EPS!I1107,GWP!$B$2:$B$13,0))</f>
        <v>345</v>
      </c>
      <c r="L1107" s="5">
        <f t="shared" si="35"/>
        <v>0</v>
      </c>
    </row>
    <row r="1108" spans="1:12">
      <c r="A1108" t="s">
        <v>1126</v>
      </c>
      <c r="B1108" t="s">
        <v>1</v>
      </c>
      <c r="C1108" t="s">
        <v>1719</v>
      </c>
      <c r="D1108" t="s">
        <v>1711</v>
      </c>
      <c r="E1108" t="s">
        <v>1703</v>
      </c>
      <c r="F1108" t="s">
        <v>1748</v>
      </c>
      <c r="H1108" t="str">
        <f>INDEX('Vensim Variables'!$B:$B,MATCH(EPS!$B1108,'Vensim Variables'!$A:$A,0))</f>
        <v>g pollutant</v>
      </c>
      <c r="I1108" t="str">
        <f t="shared" si="34"/>
        <v>BC</v>
      </c>
      <c r="J1108">
        <f>INDEX(NoSettings!$C:$C,MATCH(EPS!$A1108,NoSettings!$A:$A,0))</f>
        <v>0</v>
      </c>
      <c r="K1108" s="109">
        <f>INDEX(GWP!$C$2:$C$13,MATCH(EPS!I1108,GWP!$B$2:$B$13,0))</f>
        <v>345</v>
      </c>
      <c r="L1108" s="5">
        <f t="shared" si="35"/>
        <v>0</v>
      </c>
    </row>
    <row r="1109" spans="1:12">
      <c r="A1109" t="s">
        <v>1127</v>
      </c>
      <c r="B1109" t="s">
        <v>1</v>
      </c>
      <c r="C1109" t="s">
        <v>1719</v>
      </c>
      <c r="D1109" t="s">
        <v>1711</v>
      </c>
      <c r="E1109" t="s">
        <v>1703</v>
      </c>
      <c r="F1109" t="s">
        <v>1749</v>
      </c>
      <c r="H1109" t="str">
        <f>INDEX('Vensim Variables'!$B:$B,MATCH(EPS!$B1109,'Vensim Variables'!$A:$A,0))</f>
        <v>g pollutant</v>
      </c>
      <c r="I1109" t="str">
        <f t="shared" si="34"/>
        <v>BC</v>
      </c>
      <c r="J1109">
        <f>INDEX(NoSettings!$C:$C,MATCH(EPS!$A1109,NoSettings!$A:$A,0))</f>
        <v>0</v>
      </c>
      <c r="K1109" s="109">
        <f>INDEX(GWP!$C$2:$C$13,MATCH(EPS!I1109,GWP!$B$2:$B$13,0))</f>
        <v>345</v>
      </c>
      <c r="L1109" s="5">
        <f t="shared" si="35"/>
        <v>0</v>
      </c>
    </row>
    <row r="1110" spans="1:12">
      <c r="A1110" t="s">
        <v>1128</v>
      </c>
      <c r="B1110" t="s">
        <v>1</v>
      </c>
      <c r="C1110" t="s">
        <v>1719</v>
      </c>
      <c r="D1110" t="s">
        <v>1711</v>
      </c>
      <c r="E1110" t="s">
        <v>1703</v>
      </c>
      <c r="F1110" t="s">
        <v>1750</v>
      </c>
      <c r="H1110" t="str">
        <f>INDEX('Vensim Variables'!$B:$B,MATCH(EPS!$B1110,'Vensim Variables'!$A:$A,0))</f>
        <v>g pollutant</v>
      </c>
      <c r="I1110" t="str">
        <f t="shared" si="34"/>
        <v>BC</v>
      </c>
      <c r="J1110">
        <f>INDEX(NoSettings!$C:$C,MATCH(EPS!$A1110,NoSettings!$A:$A,0))</f>
        <v>0</v>
      </c>
      <c r="K1110" s="109">
        <f>INDEX(GWP!$C$2:$C$13,MATCH(EPS!I1110,GWP!$B$2:$B$13,0))</f>
        <v>345</v>
      </c>
      <c r="L1110" s="5">
        <f t="shared" si="35"/>
        <v>0</v>
      </c>
    </row>
    <row r="1111" spans="1:12">
      <c r="A1111" t="s">
        <v>1129</v>
      </c>
      <c r="B1111" t="s">
        <v>1</v>
      </c>
      <c r="C1111" t="s">
        <v>1719</v>
      </c>
      <c r="D1111" t="s">
        <v>1711</v>
      </c>
      <c r="E1111" t="s">
        <v>1703</v>
      </c>
      <c r="F1111" t="s">
        <v>1751</v>
      </c>
      <c r="H1111" t="str">
        <f>INDEX('Vensim Variables'!$B:$B,MATCH(EPS!$B1111,'Vensim Variables'!$A:$A,0))</f>
        <v>g pollutant</v>
      </c>
      <c r="I1111" t="str">
        <f t="shared" si="34"/>
        <v>BC</v>
      </c>
      <c r="J1111">
        <f>INDEX(NoSettings!$C:$C,MATCH(EPS!$A1111,NoSettings!$A:$A,0))</f>
        <v>0</v>
      </c>
      <c r="K1111" s="109">
        <f>INDEX(GWP!$C$2:$C$13,MATCH(EPS!I1111,GWP!$B$2:$B$13,0))</f>
        <v>345</v>
      </c>
      <c r="L1111" s="5">
        <f t="shared" si="35"/>
        <v>0</v>
      </c>
    </row>
    <row r="1112" spans="1:12">
      <c r="A1112" t="s">
        <v>1130</v>
      </c>
      <c r="B1112" t="s">
        <v>1</v>
      </c>
      <c r="C1112" t="s">
        <v>1719</v>
      </c>
      <c r="D1112" t="s">
        <v>1711</v>
      </c>
      <c r="E1112" t="s">
        <v>1704</v>
      </c>
      <c r="F1112" t="s">
        <v>1742</v>
      </c>
      <c r="H1112" t="str">
        <f>INDEX('Vensim Variables'!$B:$B,MATCH(EPS!$B1112,'Vensim Variables'!$A:$A,0))</f>
        <v>g pollutant</v>
      </c>
      <c r="I1112" t="str">
        <f t="shared" si="34"/>
        <v>BC</v>
      </c>
      <c r="J1112">
        <f>INDEX(NoSettings!$C:$C,MATCH(EPS!$A1112,NoSettings!$A:$A,0))</f>
        <v>0</v>
      </c>
      <c r="K1112" s="109">
        <f>INDEX(GWP!$C$2:$C$13,MATCH(EPS!I1112,GWP!$B$2:$B$13,0))</f>
        <v>345</v>
      </c>
      <c r="L1112" s="5">
        <f t="shared" si="35"/>
        <v>0</v>
      </c>
    </row>
    <row r="1113" spans="1:12">
      <c r="A1113" t="s">
        <v>1131</v>
      </c>
      <c r="B1113" t="s">
        <v>1</v>
      </c>
      <c r="C1113" t="s">
        <v>1719</v>
      </c>
      <c r="D1113" t="s">
        <v>1711</v>
      </c>
      <c r="E1113" t="s">
        <v>1704</v>
      </c>
      <c r="F1113" t="s">
        <v>1743</v>
      </c>
      <c r="H1113" t="str">
        <f>INDEX('Vensim Variables'!$B:$B,MATCH(EPS!$B1113,'Vensim Variables'!$A:$A,0))</f>
        <v>g pollutant</v>
      </c>
      <c r="I1113" t="str">
        <f t="shared" si="34"/>
        <v>BC</v>
      </c>
      <c r="J1113">
        <f>INDEX(NoSettings!$C:$C,MATCH(EPS!$A1113,NoSettings!$A:$A,0))</f>
        <v>0</v>
      </c>
      <c r="K1113" s="109">
        <f>INDEX(GWP!$C$2:$C$13,MATCH(EPS!I1113,GWP!$B$2:$B$13,0))</f>
        <v>345</v>
      </c>
      <c r="L1113" s="5">
        <f t="shared" si="35"/>
        <v>0</v>
      </c>
    </row>
    <row r="1114" spans="1:12">
      <c r="A1114" t="s">
        <v>1132</v>
      </c>
      <c r="B1114" t="s">
        <v>1</v>
      </c>
      <c r="C1114" t="s">
        <v>1719</v>
      </c>
      <c r="D1114" t="s">
        <v>1711</v>
      </c>
      <c r="E1114" t="s">
        <v>1704</v>
      </c>
      <c r="F1114" t="s">
        <v>1744</v>
      </c>
      <c r="H1114" t="str">
        <f>INDEX('Vensim Variables'!$B:$B,MATCH(EPS!$B1114,'Vensim Variables'!$A:$A,0))</f>
        <v>g pollutant</v>
      </c>
      <c r="I1114" t="str">
        <f t="shared" si="34"/>
        <v>BC</v>
      </c>
      <c r="J1114">
        <f>INDEX(NoSettings!$C:$C,MATCH(EPS!$A1114,NoSettings!$A:$A,0))</f>
        <v>0</v>
      </c>
      <c r="K1114" s="109">
        <f>INDEX(GWP!$C$2:$C$13,MATCH(EPS!I1114,GWP!$B$2:$B$13,0))</f>
        <v>345</v>
      </c>
      <c r="L1114" s="5">
        <f t="shared" si="35"/>
        <v>0</v>
      </c>
    </row>
    <row r="1115" spans="1:12">
      <c r="A1115" t="s">
        <v>1133</v>
      </c>
      <c r="B1115" t="s">
        <v>1</v>
      </c>
      <c r="C1115" t="s">
        <v>1719</v>
      </c>
      <c r="D1115" t="s">
        <v>1711</v>
      </c>
      <c r="E1115" t="s">
        <v>1704</v>
      </c>
      <c r="F1115" t="s">
        <v>1745</v>
      </c>
      <c r="H1115" t="str">
        <f>INDEX('Vensim Variables'!$B:$B,MATCH(EPS!$B1115,'Vensim Variables'!$A:$A,0))</f>
        <v>g pollutant</v>
      </c>
      <c r="I1115" t="str">
        <f t="shared" si="34"/>
        <v>BC</v>
      </c>
      <c r="J1115">
        <f>INDEX(NoSettings!$C:$C,MATCH(EPS!$A1115,NoSettings!$A:$A,0))</f>
        <v>4569420000</v>
      </c>
      <c r="K1115" s="109">
        <f>INDEX(GWP!$C$2:$C$13,MATCH(EPS!I1115,GWP!$B$2:$B$13,0))</f>
        <v>345</v>
      </c>
      <c r="L1115" s="5">
        <f t="shared" si="35"/>
        <v>1.5764499000000001</v>
      </c>
    </row>
    <row r="1116" spans="1:12">
      <c r="A1116" t="s">
        <v>1134</v>
      </c>
      <c r="B1116" t="s">
        <v>1</v>
      </c>
      <c r="C1116" t="s">
        <v>1719</v>
      </c>
      <c r="D1116" t="s">
        <v>1711</v>
      </c>
      <c r="E1116" t="s">
        <v>1704</v>
      </c>
      <c r="F1116" t="s">
        <v>1746</v>
      </c>
      <c r="H1116" t="str">
        <f>INDEX('Vensim Variables'!$B:$B,MATCH(EPS!$B1116,'Vensim Variables'!$A:$A,0))</f>
        <v>g pollutant</v>
      </c>
      <c r="I1116" t="str">
        <f t="shared" si="34"/>
        <v>BC</v>
      </c>
      <c r="J1116">
        <f>INDEX(NoSettings!$C:$C,MATCH(EPS!$A1116,NoSettings!$A:$A,0))</f>
        <v>0</v>
      </c>
      <c r="K1116" s="109">
        <f>INDEX(GWP!$C$2:$C$13,MATCH(EPS!I1116,GWP!$B$2:$B$13,0))</f>
        <v>345</v>
      </c>
      <c r="L1116" s="5">
        <f t="shared" si="35"/>
        <v>0</v>
      </c>
    </row>
    <row r="1117" spans="1:12">
      <c r="A1117" t="s">
        <v>1135</v>
      </c>
      <c r="B1117" t="s">
        <v>1</v>
      </c>
      <c r="C1117" t="s">
        <v>1719</v>
      </c>
      <c r="D1117" t="s">
        <v>1711</v>
      </c>
      <c r="E1117" t="s">
        <v>1704</v>
      </c>
      <c r="F1117" t="s">
        <v>1747</v>
      </c>
      <c r="H1117" t="str">
        <f>INDEX('Vensim Variables'!$B:$B,MATCH(EPS!$B1117,'Vensim Variables'!$A:$A,0))</f>
        <v>g pollutant</v>
      </c>
      <c r="I1117" t="str">
        <f t="shared" si="34"/>
        <v>BC</v>
      </c>
      <c r="J1117">
        <f>INDEX(NoSettings!$C:$C,MATCH(EPS!$A1117,NoSettings!$A:$A,0))</f>
        <v>0</v>
      </c>
      <c r="K1117" s="109">
        <f>INDEX(GWP!$C$2:$C$13,MATCH(EPS!I1117,GWP!$B$2:$B$13,0))</f>
        <v>345</v>
      </c>
      <c r="L1117" s="5">
        <f t="shared" si="35"/>
        <v>0</v>
      </c>
    </row>
    <row r="1118" spans="1:12">
      <c r="A1118" t="s">
        <v>1136</v>
      </c>
      <c r="B1118" t="s">
        <v>1</v>
      </c>
      <c r="C1118" t="s">
        <v>1719</v>
      </c>
      <c r="D1118" t="s">
        <v>1711</v>
      </c>
      <c r="E1118" t="s">
        <v>1704</v>
      </c>
      <c r="F1118" t="s">
        <v>1748</v>
      </c>
      <c r="H1118" t="str">
        <f>INDEX('Vensim Variables'!$B:$B,MATCH(EPS!$B1118,'Vensim Variables'!$A:$A,0))</f>
        <v>g pollutant</v>
      </c>
      <c r="I1118" t="str">
        <f t="shared" si="34"/>
        <v>BC</v>
      </c>
      <c r="J1118">
        <f>INDEX(NoSettings!$C:$C,MATCH(EPS!$A1118,NoSettings!$A:$A,0))</f>
        <v>0</v>
      </c>
      <c r="K1118" s="109">
        <f>INDEX(GWP!$C$2:$C$13,MATCH(EPS!I1118,GWP!$B$2:$B$13,0))</f>
        <v>345</v>
      </c>
      <c r="L1118" s="5">
        <f t="shared" si="35"/>
        <v>0</v>
      </c>
    </row>
    <row r="1119" spans="1:12">
      <c r="A1119" t="s">
        <v>1137</v>
      </c>
      <c r="B1119" t="s">
        <v>1</v>
      </c>
      <c r="C1119" t="s">
        <v>1719</v>
      </c>
      <c r="D1119" t="s">
        <v>1711</v>
      </c>
      <c r="E1119" t="s">
        <v>1704</v>
      </c>
      <c r="F1119" t="s">
        <v>1749</v>
      </c>
      <c r="H1119" t="str">
        <f>INDEX('Vensim Variables'!$B:$B,MATCH(EPS!$B1119,'Vensim Variables'!$A:$A,0))</f>
        <v>g pollutant</v>
      </c>
      <c r="I1119" t="str">
        <f t="shared" si="34"/>
        <v>BC</v>
      </c>
      <c r="J1119">
        <f>INDEX(NoSettings!$C:$C,MATCH(EPS!$A1119,NoSettings!$A:$A,0))</f>
        <v>3793460000</v>
      </c>
      <c r="K1119" s="109">
        <f>INDEX(GWP!$C$2:$C$13,MATCH(EPS!I1119,GWP!$B$2:$B$13,0))</f>
        <v>345</v>
      </c>
      <c r="L1119" s="5">
        <f t="shared" si="35"/>
        <v>1.3087437</v>
      </c>
    </row>
    <row r="1120" spans="1:12">
      <c r="A1120" t="s">
        <v>1138</v>
      </c>
      <c r="B1120" t="s">
        <v>1</v>
      </c>
      <c r="C1120" t="s">
        <v>1719</v>
      </c>
      <c r="D1120" t="s">
        <v>1711</v>
      </c>
      <c r="E1120" t="s">
        <v>1704</v>
      </c>
      <c r="F1120" t="s">
        <v>1750</v>
      </c>
      <c r="H1120" t="str">
        <f>INDEX('Vensim Variables'!$B:$B,MATCH(EPS!$B1120,'Vensim Variables'!$A:$A,0))</f>
        <v>g pollutant</v>
      </c>
      <c r="I1120" t="str">
        <f t="shared" si="34"/>
        <v>BC</v>
      </c>
      <c r="J1120">
        <f>INDEX(NoSettings!$C:$C,MATCH(EPS!$A1120,NoSettings!$A:$A,0))</f>
        <v>0</v>
      </c>
      <c r="K1120" s="109">
        <f>INDEX(GWP!$C$2:$C$13,MATCH(EPS!I1120,GWP!$B$2:$B$13,0))</f>
        <v>345</v>
      </c>
      <c r="L1120" s="5">
        <f t="shared" si="35"/>
        <v>0</v>
      </c>
    </row>
    <row r="1121" spans="1:12">
      <c r="A1121" t="s">
        <v>1139</v>
      </c>
      <c r="B1121" t="s">
        <v>1</v>
      </c>
      <c r="C1121" t="s">
        <v>1719</v>
      </c>
      <c r="D1121" t="s">
        <v>1711</v>
      </c>
      <c r="E1121" t="s">
        <v>1704</v>
      </c>
      <c r="F1121" t="s">
        <v>1751</v>
      </c>
      <c r="H1121" t="str">
        <f>INDEX('Vensim Variables'!$B:$B,MATCH(EPS!$B1121,'Vensim Variables'!$A:$A,0))</f>
        <v>g pollutant</v>
      </c>
      <c r="I1121" t="str">
        <f t="shared" si="34"/>
        <v>BC</v>
      </c>
      <c r="J1121">
        <f>INDEX(NoSettings!$C:$C,MATCH(EPS!$A1121,NoSettings!$A:$A,0))</f>
        <v>0</v>
      </c>
      <c r="K1121" s="109">
        <f>INDEX(GWP!$C$2:$C$13,MATCH(EPS!I1121,GWP!$B$2:$B$13,0))</f>
        <v>345</v>
      </c>
      <c r="L1121" s="5">
        <f t="shared" si="35"/>
        <v>0</v>
      </c>
    </row>
    <row r="1122" spans="1:12">
      <c r="A1122" t="s">
        <v>1140</v>
      </c>
      <c r="B1122" t="s">
        <v>1</v>
      </c>
      <c r="C1122" t="s">
        <v>1719</v>
      </c>
      <c r="D1122" t="s">
        <v>1712</v>
      </c>
      <c r="E1122" t="s">
        <v>1703</v>
      </c>
      <c r="F1122" t="s">
        <v>1742</v>
      </c>
      <c r="H1122" t="str">
        <f>INDEX('Vensim Variables'!$B:$B,MATCH(EPS!$B1122,'Vensim Variables'!$A:$A,0))</f>
        <v>g pollutant</v>
      </c>
      <c r="I1122" t="str">
        <f t="shared" si="34"/>
        <v>OC</v>
      </c>
      <c r="J1122">
        <f>INDEX(NoSettings!$C:$C,MATCH(EPS!$A1122,NoSettings!$A:$A,0))</f>
        <v>0</v>
      </c>
      <c r="K1122" s="109">
        <f>INDEX(GWP!$C$2:$C$13,MATCH(EPS!I1122,GWP!$B$2:$B$13,0))</f>
        <v>-46</v>
      </c>
      <c r="L1122" s="5">
        <f t="shared" si="35"/>
        <v>0</v>
      </c>
    </row>
    <row r="1123" spans="1:12">
      <c r="A1123" t="s">
        <v>1141</v>
      </c>
      <c r="B1123" t="s">
        <v>1</v>
      </c>
      <c r="C1123" t="s">
        <v>1719</v>
      </c>
      <c r="D1123" t="s">
        <v>1712</v>
      </c>
      <c r="E1123" t="s">
        <v>1703</v>
      </c>
      <c r="F1123" t="s">
        <v>1743</v>
      </c>
      <c r="H1123" t="str">
        <f>INDEX('Vensim Variables'!$B:$B,MATCH(EPS!$B1123,'Vensim Variables'!$A:$A,0))</f>
        <v>g pollutant</v>
      </c>
      <c r="I1123" t="str">
        <f t="shared" si="34"/>
        <v>OC</v>
      </c>
      <c r="J1123">
        <f>INDEX(NoSettings!$C:$C,MATCH(EPS!$A1123,NoSettings!$A:$A,0))</f>
        <v>0</v>
      </c>
      <c r="K1123" s="109">
        <f>INDEX(GWP!$C$2:$C$13,MATCH(EPS!I1123,GWP!$B$2:$B$13,0))</f>
        <v>-46</v>
      </c>
      <c r="L1123" s="5">
        <f t="shared" si="35"/>
        <v>0</v>
      </c>
    </row>
    <row r="1124" spans="1:12">
      <c r="A1124" t="s">
        <v>1142</v>
      </c>
      <c r="B1124" t="s">
        <v>1</v>
      </c>
      <c r="C1124" t="s">
        <v>1719</v>
      </c>
      <c r="D1124" t="s">
        <v>1712</v>
      </c>
      <c r="E1124" t="s">
        <v>1703</v>
      </c>
      <c r="F1124" t="s">
        <v>1744</v>
      </c>
      <c r="H1124" t="str">
        <f>INDEX('Vensim Variables'!$B:$B,MATCH(EPS!$B1124,'Vensim Variables'!$A:$A,0))</f>
        <v>g pollutant</v>
      </c>
      <c r="I1124" t="str">
        <f t="shared" si="34"/>
        <v>OC</v>
      </c>
      <c r="J1124">
        <f>INDEX(NoSettings!$C:$C,MATCH(EPS!$A1124,NoSettings!$A:$A,0))</f>
        <v>107368000</v>
      </c>
      <c r="K1124" s="109">
        <f>INDEX(GWP!$C$2:$C$13,MATCH(EPS!I1124,GWP!$B$2:$B$13,0))</f>
        <v>-46</v>
      </c>
      <c r="L1124" s="5">
        <f t="shared" si="35"/>
        <v>-4.9389280000000004E-3</v>
      </c>
    </row>
    <row r="1125" spans="1:12">
      <c r="A1125" t="s">
        <v>1143</v>
      </c>
      <c r="B1125" t="s">
        <v>1</v>
      </c>
      <c r="C1125" t="s">
        <v>1719</v>
      </c>
      <c r="D1125" t="s">
        <v>1712</v>
      </c>
      <c r="E1125" t="s">
        <v>1703</v>
      </c>
      <c r="F1125" t="s">
        <v>1745</v>
      </c>
      <c r="H1125" t="str">
        <f>INDEX('Vensim Variables'!$B:$B,MATCH(EPS!$B1125,'Vensim Variables'!$A:$A,0))</f>
        <v>g pollutant</v>
      </c>
      <c r="I1125" t="str">
        <f t="shared" si="34"/>
        <v>OC</v>
      </c>
      <c r="J1125">
        <f>INDEX(NoSettings!$C:$C,MATCH(EPS!$A1125,NoSettings!$A:$A,0))</f>
        <v>392356000</v>
      </c>
      <c r="K1125" s="109">
        <f>INDEX(GWP!$C$2:$C$13,MATCH(EPS!I1125,GWP!$B$2:$B$13,0))</f>
        <v>-46</v>
      </c>
      <c r="L1125" s="5">
        <f t="shared" si="35"/>
        <v>-1.8048376000000001E-2</v>
      </c>
    </row>
    <row r="1126" spans="1:12">
      <c r="A1126" t="s">
        <v>1144</v>
      </c>
      <c r="B1126" t="s">
        <v>1</v>
      </c>
      <c r="C1126" t="s">
        <v>1719</v>
      </c>
      <c r="D1126" t="s">
        <v>1712</v>
      </c>
      <c r="E1126" t="s">
        <v>1703</v>
      </c>
      <c r="F1126" t="s">
        <v>1746</v>
      </c>
      <c r="H1126" t="str">
        <f>INDEX('Vensim Variables'!$B:$B,MATCH(EPS!$B1126,'Vensim Variables'!$A:$A,0))</f>
        <v>g pollutant</v>
      </c>
      <c r="I1126" t="str">
        <f t="shared" si="34"/>
        <v>OC</v>
      </c>
      <c r="J1126">
        <f>INDEX(NoSettings!$C:$C,MATCH(EPS!$A1126,NoSettings!$A:$A,0))</f>
        <v>0</v>
      </c>
      <c r="K1126" s="109">
        <f>INDEX(GWP!$C$2:$C$13,MATCH(EPS!I1126,GWP!$B$2:$B$13,0))</f>
        <v>-46</v>
      </c>
      <c r="L1126" s="5">
        <f t="shared" si="35"/>
        <v>0</v>
      </c>
    </row>
    <row r="1127" spans="1:12">
      <c r="A1127" t="s">
        <v>1145</v>
      </c>
      <c r="B1127" t="s">
        <v>1</v>
      </c>
      <c r="C1127" t="s">
        <v>1719</v>
      </c>
      <c r="D1127" t="s">
        <v>1712</v>
      </c>
      <c r="E1127" t="s">
        <v>1703</v>
      </c>
      <c r="F1127" t="s">
        <v>1747</v>
      </c>
      <c r="H1127" t="str">
        <f>INDEX('Vensim Variables'!$B:$B,MATCH(EPS!$B1127,'Vensim Variables'!$A:$A,0))</f>
        <v>g pollutant</v>
      </c>
      <c r="I1127" t="str">
        <f t="shared" si="34"/>
        <v>OC</v>
      </c>
      <c r="J1127">
        <f>INDEX(NoSettings!$C:$C,MATCH(EPS!$A1127,NoSettings!$A:$A,0))</f>
        <v>0</v>
      </c>
      <c r="K1127" s="109">
        <f>INDEX(GWP!$C$2:$C$13,MATCH(EPS!I1127,GWP!$B$2:$B$13,0))</f>
        <v>-46</v>
      </c>
      <c r="L1127" s="5">
        <f t="shared" si="35"/>
        <v>0</v>
      </c>
    </row>
    <row r="1128" spans="1:12">
      <c r="A1128" t="s">
        <v>1146</v>
      </c>
      <c r="B1128" t="s">
        <v>1</v>
      </c>
      <c r="C1128" t="s">
        <v>1719</v>
      </c>
      <c r="D1128" t="s">
        <v>1712</v>
      </c>
      <c r="E1128" t="s">
        <v>1703</v>
      </c>
      <c r="F1128" t="s">
        <v>1748</v>
      </c>
      <c r="H1128" t="str">
        <f>INDEX('Vensim Variables'!$B:$B,MATCH(EPS!$B1128,'Vensim Variables'!$A:$A,0))</f>
        <v>g pollutant</v>
      </c>
      <c r="I1128" t="str">
        <f t="shared" si="34"/>
        <v>OC</v>
      </c>
      <c r="J1128">
        <f>INDEX(NoSettings!$C:$C,MATCH(EPS!$A1128,NoSettings!$A:$A,0))</f>
        <v>0</v>
      </c>
      <c r="K1128" s="109">
        <f>INDEX(GWP!$C$2:$C$13,MATCH(EPS!I1128,GWP!$B$2:$B$13,0))</f>
        <v>-46</v>
      </c>
      <c r="L1128" s="5">
        <f t="shared" si="35"/>
        <v>0</v>
      </c>
    </row>
    <row r="1129" spans="1:12">
      <c r="A1129" t="s">
        <v>1147</v>
      </c>
      <c r="B1129" t="s">
        <v>1</v>
      </c>
      <c r="C1129" t="s">
        <v>1719</v>
      </c>
      <c r="D1129" t="s">
        <v>1712</v>
      </c>
      <c r="E1129" t="s">
        <v>1703</v>
      </c>
      <c r="F1129" t="s">
        <v>1749</v>
      </c>
      <c r="H1129" t="str">
        <f>INDEX('Vensim Variables'!$B:$B,MATCH(EPS!$B1129,'Vensim Variables'!$A:$A,0))</f>
        <v>g pollutant</v>
      </c>
      <c r="I1129" t="str">
        <f t="shared" si="34"/>
        <v>OC</v>
      </c>
      <c r="J1129">
        <f>INDEX(NoSettings!$C:$C,MATCH(EPS!$A1129,NoSettings!$A:$A,0))</f>
        <v>0</v>
      </c>
      <c r="K1129" s="109">
        <f>INDEX(GWP!$C$2:$C$13,MATCH(EPS!I1129,GWP!$B$2:$B$13,0))</f>
        <v>-46</v>
      </c>
      <c r="L1129" s="5">
        <f t="shared" si="35"/>
        <v>0</v>
      </c>
    </row>
    <row r="1130" spans="1:12">
      <c r="A1130" t="s">
        <v>1148</v>
      </c>
      <c r="B1130" t="s">
        <v>1</v>
      </c>
      <c r="C1130" t="s">
        <v>1719</v>
      </c>
      <c r="D1130" t="s">
        <v>1712</v>
      </c>
      <c r="E1130" t="s">
        <v>1703</v>
      </c>
      <c r="F1130" t="s">
        <v>1750</v>
      </c>
      <c r="H1130" t="str">
        <f>INDEX('Vensim Variables'!$B:$B,MATCH(EPS!$B1130,'Vensim Variables'!$A:$A,0))</f>
        <v>g pollutant</v>
      </c>
      <c r="I1130" t="str">
        <f t="shared" si="34"/>
        <v>OC</v>
      </c>
      <c r="J1130">
        <f>INDEX(NoSettings!$C:$C,MATCH(EPS!$A1130,NoSettings!$A:$A,0))</f>
        <v>0</v>
      </c>
      <c r="K1130" s="109">
        <f>INDEX(GWP!$C$2:$C$13,MATCH(EPS!I1130,GWP!$B$2:$B$13,0))</f>
        <v>-46</v>
      </c>
      <c r="L1130" s="5">
        <f t="shared" si="35"/>
        <v>0</v>
      </c>
    </row>
    <row r="1131" spans="1:12">
      <c r="A1131" t="s">
        <v>1149</v>
      </c>
      <c r="B1131" t="s">
        <v>1</v>
      </c>
      <c r="C1131" t="s">
        <v>1719</v>
      </c>
      <c r="D1131" t="s">
        <v>1712</v>
      </c>
      <c r="E1131" t="s">
        <v>1703</v>
      </c>
      <c r="F1131" t="s">
        <v>1751</v>
      </c>
      <c r="H1131" t="str">
        <f>INDEX('Vensim Variables'!$B:$B,MATCH(EPS!$B1131,'Vensim Variables'!$A:$A,0))</f>
        <v>g pollutant</v>
      </c>
      <c r="I1131" t="str">
        <f t="shared" si="34"/>
        <v>OC</v>
      </c>
      <c r="J1131">
        <f>INDEX(NoSettings!$C:$C,MATCH(EPS!$A1131,NoSettings!$A:$A,0))</f>
        <v>0</v>
      </c>
      <c r="K1131" s="109">
        <f>INDEX(GWP!$C$2:$C$13,MATCH(EPS!I1131,GWP!$B$2:$B$13,0))</f>
        <v>-46</v>
      </c>
      <c r="L1131" s="5">
        <f t="shared" si="35"/>
        <v>0</v>
      </c>
    </row>
    <row r="1132" spans="1:12">
      <c r="A1132" t="s">
        <v>1150</v>
      </c>
      <c r="B1132" t="s">
        <v>1</v>
      </c>
      <c r="C1132" t="s">
        <v>1719</v>
      </c>
      <c r="D1132" t="s">
        <v>1712</v>
      </c>
      <c r="E1132" t="s">
        <v>1704</v>
      </c>
      <c r="F1132" t="s">
        <v>1742</v>
      </c>
      <c r="H1132" t="str">
        <f>INDEX('Vensim Variables'!$B:$B,MATCH(EPS!$B1132,'Vensim Variables'!$A:$A,0))</f>
        <v>g pollutant</v>
      </c>
      <c r="I1132" t="str">
        <f t="shared" si="34"/>
        <v>OC</v>
      </c>
      <c r="J1132">
        <f>INDEX(NoSettings!$C:$C,MATCH(EPS!$A1132,NoSettings!$A:$A,0))</f>
        <v>0</v>
      </c>
      <c r="K1132" s="109">
        <f>INDEX(GWP!$C$2:$C$13,MATCH(EPS!I1132,GWP!$B$2:$B$13,0))</f>
        <v>-46</v>
      </c>
      <c r="L1132" s="5">
        <f t="shared" si="35"/>
        <v>0</v>
      </c>
    </row>
    <row r="1133" spans="1:12">
      <c r="A1133" t="s">
        <v>1151</v>
      </c>
      <c r="B1133" t="s">
        <v>1</v>
      </c>
      <c r="C1133" t="s">
        <v>1719</v>
      </c>
      <c r="D1133" t="s">
        <v>1712</v>
      </c>
      <c r="E1133" t="s">
        <v>1704</v>
      </c>
      <c r="F1133" t="s">
        <v>1743</v>
      </c>
      <c r="H1133" t="str">
        <f>INDEX('Vensim Variables'!$B:$B,MATCH(EPS!$B1133,'Vensim Variables'!$A:$A,0))</f>
        <v>g pollutant</v>
      </c>
      <c r="I1133" t="str">
        <f t="shared" si="34"/>
        <v>OC</v>
      </c>
      <c r="J1133">
        <f>INDEX(NoSettings!$C:$C,MATCH(EPS!$A1133,NoSettings!$A:$A,0))</f>
        <v>0</v>
      </c>
      <c r="K1133" s="109">
        <f>INDEX(GWP!$C$2:$C$13,MATCH(EPS!I1133,GWP!$B$2:$B$13,0))</f>
        <v>-46</v>
      </c>
      <c r="L1133" s="5">
        <f t="shared" si="35"/>
        <v>0</v>
      </c>
    </row>
    <row r="1134" spans="1:12">
      <c r="A1134" t="s">
        <v>1152</v>
      </c>
      <c r="B1134" t="s">
        <v>1</v>
      </c>
      <c r="C1134" t="s">
        <v>1719</v>
      </c>
      <c r="D1134" t="s">
        <v>1712</v>
      </c>
      <c r="E1134" t="s">
        <v>1704</v>
      </c>
      <c r="F1134" t="s">
        <v>1744</v>
      </c>
      <c r="H1134" t="str">
        <f>INDEX('Vensim Variables'!$B:$B,MATCH(EPS!$B1134,'Vensim Variables'!$A:$A,0))</f>
        <v>g pollutant</v>
      </c>
      <c r="I1134" t="str">
        <f t="shared" si="34"/>
        <v>OC</v>
      </c>
      <c r="J1134">
        <f>INDEX(NoSettings!$C:$C,MATCH(EPS!$A1134,NoSettings!$A:$A,0))</f>
        <v>0</v>
      </c>
      <c r="K1134" s="109">
        <f>INDEX(GWP!$C$2:$C$13,MATCH(EPS!I1134,GWP!$B$2:$B$13,0))</f>
        <v>-46</v>
      </c>
      <c r="L1134" s="5">
        <f t="shared" si="35"/>
        <v>0</v>
      </c>
    </row>
    <row r="1135" spans="1:12">
      <c r="A1135" t="s">
        <v>1153</v>
      </c>
      <c r="B1135" t="s">
        <v>1</v>
      </c>
      <c r="C1135" t="s">
        <v>1719</v>
      </c>
      <c r="D1135" t="s">
        <v>1712</v>
      </c>
      <c r="E1135" t="s">
        <v>1704</v>
      </c>
      <c r="F1135" t="s">
        <v>1745</v>
      </c>
      <c r="H1135" t="str">
        <f>INDEX('Vensim Variables'!$B:$B,MATCH(EPS!$B1135,'Vensim Variables'!$A:$A,0))</f>
        <v>g pollutant</v>
      </c>
      <c r="I1135" t="str">
        <f t="shared" si="34"/>
        <v>OC</v>
      </c>
      <c r="J1135">
        <f>INDEX(NoSettings!$C:$C,MATCH(EPS!$A1135,NoSettings!$A:$A,0))</f>
        <v>4832800000</v>
      </c>
      <c r="K1135" s="109">
        <f>INDEX(GWP!$C$2:$C$13,MATCH(EPS!I1135,GWP!$B$2:$B$13,0))</f>
        <v>-46</v>
      </c>
      <c r="L1135" s="5">
        <f t="shared" si="35"/>
        <v>-0.2223088</v>
      </c>
    </row>
    <row r="1136" spans="1:12">
      <c r="A1136" t="s">
        <v>1154</v>
      </c>
      <c r="B1136" t="s">
        <v>1</v>
      </c>
      <c r="C1136" t="s">
        <v>1719</v>
      </c>
      <c r="D1136" t="s">
        <v>1712</v>
      </c>
      <c r="E1136" t="s">
        <v>1704</v>
      </c>
      <c r="F1136" t="s">
        <v>1746</v>
      </c>
      <c r="H1136" t="str">
        <f>INDEX('Vensim Variables'!$B:$B,MATCH(EPS!$B1136,'Vensim Variables'!$A:$A,0))</f>
        <v>g pollutant</v>
      </c>
      <c r="I1136" t="str">
        <f t="shared" si="34"/>
        <v>OC</v>
      </c>
      <c r="J1136">
        <f>INDEX(NoSettings!$C:$C,MATCH(EPS!$A1136,NoSettings!$A:$A,0))</f>
        <v>0</v>
      </c>
      <c r="K1136" s="109">
        <f>INDEX(GWP!$C$2:$C$13,MATCH(EPS!I1136,GWP!$B$2:$B$13,0))</f>
        <v>-46</v>
      </c>
      <c r="L1136" s="5">
        <f t="shared" si="35"/>
        <v>0</v>
      </c>
    </row>
    <row r="1137" spans="1:12">
      <c r="A1137" t="s">
        <v>1155</v>
      </c>
      <c r="B1137" t="s">
        <v>1</v>
      </c>
      <c r="C1137" t="s">
        <v>1719</v>
      </c>
      <c r="D1137" t="s">
        <v>1712</v>
      </c>
      <c r="E1137" t="s">
        <v>1704</v>
      </c>
      <c r="F1137" t="s">
        <v>1747</v>
      </c>
      <c r="H1137" t="str">
        <f>INDEX('Vensim Variables'!$B:$B,MATCH(EPS!$B1137,'Vensim Variables'!$A:$A,0))</f>
        <v>g pollutant</v>
      </c>
      <c r="I1137" t="str">
        <f t="shared" si="34"/>
        <v>OC</v>
      </c>
      <c r="J1137">
        <f>INDEX(NoSettings!$C:$C,MATCH(EPS!$A1137,NoSettings!$A:$A,0))</f>
        <v>0</v>
      </c>
      <c r="K1137" s="109">
        <f>INDEX(GWP!$C$2:$C$13,MATCH(EPS!I1137,GWP!$B$2:$B$13,0))</f>
        <v>-46</v>
      </c>
      <c r="L1137" s="5">
        <f t="shared" si="35"/>
        <v>0</v>
      </c>
    </row>
    <row r="1138" spans="1:12">
      <c r="A1138" t="s">
        <v>1156</v>
      </c>
      <c r="B1138" t="s">
        <v>1</v>
      </c>
      <c r="C1138" t="s">
        <v>1719</v>
      </c>
      <c r="D1138" t="s">
        <v>1712</v>
      </c>
      <c r="E1138" t="s">
        <v>1704</v>
      </c>
      <c r="F1138" t="s">
        <v>1748</v>
      </c>
      <c r="H1138" t="str">
        <f>INDEX('Vensim Variables'!$B:$B,MATCH(EPS!$B1138,'Vensim Variables'!$A:$A,0))</f>
        <v>g pollutant</v>
      </c>
      <c r="I1138" t="str">
        <f t="shared" si="34"/>
        <v>OC</v>
      </c>
      <c r="J1138">
        <f>INDEX(NoSettings!$C:$C,MATCH(EPS!$A1138,NoSettings!$A:$A,0))</f>
        <v>0</v>
      </c>
      <c r="K1138" s="109">
        <f>INDEX(GWP!$C$2:$C$13,MATCH(EPS!I1138,GWP!$B$2:$B$13,0))</f>
        <v>-46</v>
      </c>
      <c r="L1138" s="5">
        <f t="shared" si="35"/>
        <v>0</v>
      </c>
    </row>
    <row r="1139" spans="1:12">
      <c r="A1139" t="s">
        <v>1157</v>
      </c>
      <c r="B1139" t="s">
        <v>1</v>
      </c>
      <c r="C1139" t="s">
        <v>1719</v>
      </c>
      <c r="D1139" t="s">
        <v>1712</v>
      </c>
      <c r="E1139" t="s">
        <v>1704</v>
      </c>
      <c r="F1139" t="s">
        <v>1749</v>
      </c>
      <c r="H1139" t="str">
        <f>INDEX('Vensim Variables'!$B:$B,MATCH(EPS!$B1139,'Vensim Variables'!$A:$A,0))</f>
        <v>g pollutant</v>
      </c>
      <c r="I1139" t="str">
        <f t="shared" si="34"/>
        <v>OC</v>
      </c>
      <c r="J1139">
        <f>INDEX(NoSettings!$C:$C,MATCH(EPS!$A1139,NoSettings!$A:$A,0))</f>
        <v>4012120000</v>
      </c>
      <c r="K1139" s="109">
        <f>INDEX(GWP!$C$2:$C$13,MATCH(EPS!I1139,GWP!$B$2:$B$13,0))</f>
        <v>-46</v>
      </c>
      <c r="L1139" s="5">
        <f t="shared" si="35"/>
        <v>-0.18455752</v>
      </c>
    </row>
    <row r="1140" spans="1:12">
      <c r="A1140" t="s">
        <v>1158</v>
      </c>
      <c r="B1140" t="s">
        <v>1</v>
      </c>
      <c r="C1140" t="s">
        <v>1719</v>
      </c>
      <c r="D1140" t="s">
        <v>1712</v>
      </c>
      <c r="E1140" t="s">
        <v>1704</v>
      </c>
      <c r="F1140" t="s">
        <v>1750</v>
      </c>
      <c r="H1140" t="str">
        <f>INDEX('Vensim Variables'!$B:$B,MATCH(EPS!$B1140,'Vensim Variables'!$A:$A,0))</f>
        <v>g pollutant</v>
      </c>
      <c r="I1140" t="str">
        <f t="shared" si="34"/>
        <v>OC</v>
      </c>
      <c r="J1140">
        <f>INDEX(NoSettings!$C:$C,MATCH(EPS!$A1140,NoSettings!$A:$A,0))</f>
        <v>0</v>
      </c>
      <c r="K1140" s="109">
        <f>INDEX(GWP!$C$2:$C$13,MATCH(EPS!I1140,GWP!$B$2:$B$13,0))</f>
        <v>-46</v>
      </c>
      <c r="L1140" s="5">
        <f t="shared" si="35"/>
        <v>0</v>
      </c>
    </row>
    <row r="1141" spans="1:12">
      <c r="A1141" t="s">
        <v>1159</v>
      </c>
      <c r="B1141" t="s">
        <v>1</v>
      </c>
      <c r="C1141" t="s">
        <v>1719</v>
      </c>
      <c r="D1141" t="s">
        <v>1712</v>
      </c>
      <c r="E1141" t="s">
        <v>1704</v>
      </c>
      <c r="F1141" t="s">
        <v>1751</v>
      </c>
      <c r="H1141" t="str">
        <f>INDEX('Vensim Variables'!$B:$B,MATCH(EPS!$B1141,'Vensim Variables'!$A:$A,0))</f>
        <v>g pollutant</v>
      </c>
      <c r="I1141" t="str">
        <f t="shared" si="34"/>
        <v>OC</v>
      </c>
      <c r="J1141">
        <f>INDEX(NoSettings!$C:$C,MATCH(EPS!$A1141,NoSettings!$A:$A,0))</f>
        <v>0</v>
      </c>
      <c r="K1141" s="109">
        <f>INDEX(GWP!$C$2:$C$13,MATCH(EPS!I1141,GWP!$B$2:$B$13,0))</f>
        <v>-46</v>
      </c>
      <c r="L1141" s="5">
        <f t="shared" si="35"/>
        <v>0</v>
      </c>
    </row>
    <row r="1142" spans="1:12">
      <c r="A1142" t="s">
        <v>1160</v>
      </c>
      <c r="B1142" t="s">
        <v>1</v>
      </c>
      <c r="C1142" t="s">
        <v>1719</v>
      </c>
      <c r="D1142" t="s">
        <v>1713</v>
      </c>
      <c r="E1142" t="s">
        <v>1703</v>
      </c>
      <c r="F1142" t="s">
        <v>1742</v>
      </c>
      <c r="H1142" t="str">
        <f>INDEX('Vensim Variables'!$B:$B,MATCH(EPS!$B1142,'Vensim Variables'!$A:$A,0))</f>
        <v>g pollutant</v>
      </c>
      <c r="I1142" t="str">
        <f t="shared" si="34"/>
        <v>CH4</v>
      </c>
      <c r="J1142">
        <f>INDEX(NoSettings!$C:$C,MATCH(EPS!$A1142,NoSettings!$A:$A,0))</f>
        <v>0</v>
      </c>
      <c r="K1142" s="109">
        <f>INDEX(GWP!$C$2:$C$13,MATCH(EPS!I1142,GWP!$B$2:$B$13,0))</f>
        <v>28</v>
      </c>
      <c r="L1142" s="5">
        <f t="shared" si="35"/>
        <v>0</v>
      </c>
    </row>
    <row r="1143" spans="1:12">
      <c r="A1143" t="s">
        <v>1161</v>
      </c>
      <c r="B1143" t="s">
        <v>1</v>
      </c>
      <c r="C1143" t="s">
        <v>1719</v>
      </c>
      <c r="D1143" t="s">
        <v>1713</v>
      </c>
      <c r="E1143" t="s">
        <v>1703</v>
      </c>
      <c r="F1143" t="s">
        <v>1743</v>
      </c>
      <c r="H1143" t="str">
        <f>INDEX('Vensim Variables'!$B:$B,MATCH(EPS!$B1143,'Vensim Variables'!$A:$A,0))</f>
        <v>g pollutant</v>
      </c>
      <c r="I1143" t="str">
        <f t="shared" si="34"/>
        <v>CH4</v>
      </c>
      <c r="J1143">
        <f>INDEX(NoSettings!$C:$C,MATCH(EPS!$A1143,NoSettings!$A:$A,0))</f>
        <v>0</v>
      </c>
      <c r="K1143" s="109">
        <f>INDEX(GWP!$C$2:$C$13,MATCH(EPS!I1143,GWP!$B$2:$B$13,0))</f>
        <v>28</v>
      </c>
      <c r="L1143" s="5">
        <f t="shared" si="35"/>
        <v>0</v>
      </c>
    </row>
    <row r="1144" spans="1:12">
      <c r="A1144" t="s">
        <v>1162</v>
      </c>
      <c r="B1144" t="s">
        <v>1</v>
      </c>
      <c r="C1144" t="s">
        <v>1719</v>
      </c>
      <c r="D1144" t="s">
        <v>1713</v>
      </c>
      <c r="E1144" t="s">
        <v>1703</v>
      </c>
      <c r="F1144" t="s">
        <v>1744</v>
      </c>
      <c r="H1144" t="str">
        <f>INDEX('Vensim Variables'!$B:$B,MATCH(EPS!$B1144,'Vensim Variables'!$A:$A,0))</f>
        <v>g pollutant</v>
      </c>
      <c r="I1144" t="str">
        <f t="shared" si="34"/>
        <v>CH4</v>
      </c>
      <c r="J1144">
        <f>INDEX(NoSettings!$C:$C,MATCH(EPS!$A1144,NoSettings!$A:$A,0))</f>
        <v>452392000</v>
      </c>
      <c r="K1144" s="109">
        <f>INDEX(GWP!$C$2:$C$13,MATCH(EPS!I1144,GWP!$B$2:$B$13,0))</f>
        <v>28</v>
      </c>
      <c r="L1144" s="5">
        <f t="shared" si="35"/>
        <v>1.2666976E-2</v>
      </c>
    </row>
    <row r="1145" spans="1:12">
      <c r="A1145" t="s">
        <v>1163</v>
      </c>
      <c r="B1145" t="s">
        <v>1</v>
      </c>
      <c r="C1145" t="s">
        <v>1719</v>
      </c>
      <c r="D1145" t="s">
        <v>1713</v>
      </c>
      <c r="E1145" t="s">
        <v>1703</v>
      </c>
      <c r="F1145" t="s">
        <v>1745</v>
      </c>
      <c r="H1145" t="str">
        <f>INDEX('Vensim Variables'!$B:$B,MATCH(EPS!$B1145,'Vensim Variables'!$A:$A,0))</f>
        <v>g pollutant</v>
      </c>
      <c r="I1145" t="str">
        <f t="shared" si="34"/>
        <v>CH4</v>
      </c>
      <c r="J1145">
        <f>INDEX(NoSettings!$C:$C,MATCH(EPS!$A1145,NoSettings!$A:$A,0))</f>
        <v>130916000</v>
      </c>
      <c r="K1145" s="109">
        <f>INDEX(GWP!$C$2:$C$13,MATCH(EPS!I1145,GWP!$B$2:$B$13,0))</f>
        <v>28</v>
      </c>
      <c r="L1145" s="5">
        <f t="shared" si="35"/>
        <v>3.6656480000000001E-3</v>
      </c>
    </row>
    <row r="1146" spans="1:12">
      <c r="A1146" t="s">
        <v>1164</v>
      </c>
      <c r="B1146" t="s">
        <v>1</v>
      </c>
      <c r="C1146" t="s">
        <v>1719</v>
      </c>
      <c r="D1146" t="s">
        <v>1713</v>
      </c>
      <c r="E1146" t="s">
        <v>1703</v>
      </c>
      <c r="F1146" t="s">
        <v>1746</v>
      </c>
      <c r="H1146" t="str">
        <f>INDEX('Vensim Variables'!$B:$B,MATCH(EPS!$B1146,'Vensim Variables'!$A:$A,0))</f>
        <v>g pollutant</v>
      </c>
      <c r="I1146" t="str">
        <f t="shared" si="34"/>
        <v>CH4</v>
      </c>
      <c r="J1146">
        <f>INDEX(NoSettings!$C:$C,MATCH(EPS!$A1146,NoSettings!$A:$A,0))</f>
        <v>0</v>
      </c>
      <c r="K1146" s="109">
        <f>INDEX(GWP!$C$2:$C$13,MATCH(EPS!I1146,GWP!$B$2:$B$13,0))</f>
        <v>28</v>
      </c>
      <c r="L1146" s="5">
        <f t="shared" si="35"/>
        <v>0</v>
      </c>
    </row>
    <row r="1147" spans="1:12">
      <c r="A1147" t="s">
        <v>1165</v>
      </c>
      <c r="B1147" t="s">
        <v>1</v>
      </c>
      <c r="C1147" t="s">
        <v>1719</v>
      </c>
      <c r="D1147" t="s">
        <v>1713</v>
      </c>
      <c r="E1147" t="s">
        <v>1703</v>
      </c>
      <c r="F1147" t="s">
        <v>1747</v>
      </c>
      <c r="H1147" t="str">
        <f>INDEX('Vensim Variables'!$B:$B,MATCH(EPS!$B1147,'Vensim Variables'!$A:$A,0))</f>
        <v>g pollutant</v>
      </c>
      <c r="I1147" t="str">
        <f t="shared" si="34"/>
        <v>CH4</v>
      </c>
      <c r="J1147">
        <f>INDEX(NoSettings!$C:$C,MATCH(EPS!$A1147,NoSettings!$A:$A,0))</f>
        <v>0</v>
      </c>
      <c r="K1147" s="109">
        <f>INDEX(GWP!$C$2:$C$13,MATCH(EPS!I1147,GWP!$B$2:$B$13,0))</f>
        <v>28</v>
      </c>
      <c r="L1147" s="5">
        <f t="shared" si="35"/>
        <v>0</v>
      </c>
    </row>
    <row r="1148" spans="1:12">
      <c r="A1148" t="s">
        <v>1166</v>
      </c>
      <c r="B1148" t="s">
        <v>1</v>
      </c>
      <c r="C1148" t="s">
        <v>1719</v>
      </c>
      <c r="D1148" t="s">
        <v>1713</v>
      </c>
      <c r="E1148" t="s">
        <v>1703</v>
      </c>
      <c r="F1148" t="s">
        <v>1748</v>
      </c>
      <c r="H1148" t="str">
        <f>INDEX('Vensim Variables'!$B:$B,MATCH(EPS!$B1148,'Vensim Variables'!$A:$A,0))</f>
        <v>g pollutant</v>
      </c>
      <c r="I1148" t="str">
        <f t="shared" si="34"/>
        <v>CH4</v>
      </c>
      <c r="J1148">
        <f>INDEX(NoSettings!$C:$C,MATCH(EPS!$A1148,NoSettings!$A:$A,0))</f>
        <v>0</v>
      </c>
      <c r="K1148" s="109">
        <f>INDEX(GWP!$C$2:$C$13,MATCH(EPS!I1148,GWP!$B$2:$B$13,0))</f>
        <v>28</v>
      </c>
      <c r="L1148" s="5">
        <f t="shared" si="35"/>
        <v>0</v>
      </c>
    </row>
    <row r="1149" spans="1:12">
      <c r="A1149" t="s">
        <v>1167</v>
      </c>
      <c r="B1149" t="s">
        <v>1</v>
      </c>
      <c r="C1149" t="s">
        <v>1719</v>
      </c>
      <c r="D1149" t="s">
        <v>1713</v>
      </c>
      <c r="E1149" t="s">
        <v>1703</v>
      </c>
      <c r="F1149" t="s">
        <v>1749</v>
      </c>
      <c r="H1149" t="str">
        <f>INDEX('Vensim Variables'!$B:$B,MATCH(EPS!$B1149,'Vensim Variables'!$A:$A,0))</f>
        <v>g pollutant</v>
      </c>
      <c r="I1149" t="str">
        <f t="shared" si="34"/>
        <v>CH4</v>
      </c>
      <c r="J1149">
        <f>INDEX(NoSettings!$C:$C,MATCH(EPS!$A1149,NoSettings!$A:$A,0))</f>
        <v>0</v>
      </c>
      <c r="K1149" s="109">
        <f>INDEX(GWP!$C$2:$C$13,MATCH(EPS!I1149,GWP!$B$2:$B$13,0))</f>
        <v>28</v>
      </c>
      <c r="L1149" s="5">
        <f t="shared" si="35"/>
        <v>0</v>
      </c>
    </row>
    <row r="1150" spans="1:12">
      <c r="A1150" t="s">
        <v>1168</v>
      </c>
      <c r="B1150" t="s">
        <v>1</v>
      </c>
      <c r="C1150" t="s">
        <v>1719</v>
      </c>
      <c r="D1150" t="s">
        <v>1713</v>
      </c>
      <c r="E1150" t="s">
        <v>1703</v>
      </c>
      <c r="F1150" t="s">
        <v>1750</v>
      </c>
      <c r="H1150" t="str">
        <f>INDEX('Vensim Variables'!$B:$B,MATCH(EPS!$B1150,'Vensim Variables'!$A:$A,0))</f>
        <v>g pollutant</v>
      </c>
      <c r="I1150" t="str">
        <f t="shared" si="34"/>
        <v>CH4</v>
      </c>
      <c r="J1150">
        <f>INDEX(NoSettings!$C:$C,MATCH(EPS!$A1150,NoSettings!$A:$A,0))</f>
        <v>0</v>
      </c>
      <c r="K1150" s="109">
        <f>INDEX(GWP!$C$2:$C$13,MATCH(EPS!I1150,GWP!$B$2:$B$13,0))</f>
        <v>28</v>
      </c>
      <c r="L1150" s="5">
        <f t="shared" si="35"/>
        <v>0</v>
      </c>
    </row>
    <row r="1151" spans="1:12">
      <c r="A1151" t="s">
        <v>1169</v>
      </c>
      <c r="B1151" t="s">
        <v>1</v>
      </c>
      <c r="C1151" t="s">
        <v>1719</v>
      </c>
      <c r="D1151" t="s">
        <v>1713</v>
      </c>
      <c r="E1151" t="s">
        <v>1703</v>
      </c>
      <c r="F1151" t="s">
        <v>1751</v>
      </c>
      <c r="H1151" t="str">
        <f>INDEX('Vensim Variables'!$B:$B,MATCH(EPS!$B1151,'Vensim Variables'!$A:$A,0))</f>
        <v>g pollutant</v>
      </c>
      <c r="I1151" t="str">
        <f t="shared" si="34"/>
        <v>CH4</v>
      </c>
      <c r="J1151">
        <f>INDEX(NoSettings!$C:$C,MATCH(EPS!$A1151,NoSettings!$A:$A,0))</f>
        <v>0</v>
      </c>
      <c r="K1151" s="109">
        <f>INDEX(GWP!$C$2:$C$13,MATCH(EPS!I1151,GWP!$B$2:$B$13,0))</f>
        <v>28</v>
      </c>
      <c r="L1151" s="5">
        <f t="shared" si="35"/>
        <v>0</v>
      </c>
    </row>
    <row r="1152" spans="1:12">
      <c r="A1152" t="s">
        <v>1170</v>
      </c>
      <c r="B1152" t="s">
        <v>1</v>
      </c>
      <c r="C1152" t="s">
        <v>1719</v>
      </c>
      <c r="D1152" t="s">
        <v>1713</v>
      </c>
      <c r="E1152" t="s">
        <v>1704</v>
      </c>
      <c r="F1152" t="s">
        <v>1742</v>
      </c>
      <c r="H1152" t="str">
        <f>INDEX('Vensim Variables'!$B:$B,MATCH(EPS!$B1152,'Vensim Variables'!$A:$A,0))</f>
        <v>g pollutant</v>
      </c>
      <c r="I1152" t="str">
        <f t="shared" si="34"/>
        <v>CH4</v>
      </c>
      <c r="J1152">
        <f>INDEX(NoSettings!$C:$C,MATCH(EPS!$A1152,NoSettings!$A:$A,0))</f>
        <v>0</v>
      </c>
      <c r="K1152" s="109">
        <f>INDEX(GWP!$C$2:$C$13,MATCH(EPS!I1152,GWP!$B$2:$B$13,0))</f>
        <v>28</v>
      </c>
      <c r="L1152" s="5">
        <f t="shared" si="35"/>
        <v>0</v>
      </c>
    </row>
    <row r="1153" spans="1:12">
      <c r="A1153" t="s">
        <v>1171</v>
      </c>
      <c r="B1153" t="s">
        <v>1</v>
      </c>
      <c r="C1153" t="s">
        <v>1719</v>
      </c>
      <c r="D1153" t="s">
        <v>1713</v>
      </c>
      <c r="E1153" t="s">
        <v>1704</v>
      </c>
      <c r="F1153" t="s">
        <v>1743</v>
      </c>
      <c r="H1153" t="str">
        <f>INDEX('Vensim Variables'!$B:$B,MATCH(EPS!$B1153,'Vensim Variables'!$A:$A,0))</f>
        <v>g pollutant</v>
      </c>
      <c r="I1153" t="str">
        <f t="shared" si="34"/>
        <v>CH4</v>
      </c>
      <c r="J1153">
        <f>INDEX(NoSettings!$C:$C,MATCH(EPS!$A1153,NoSettings!$A:$A,0))</f>
        <v>0</v>
      </c>
      <c r="K1153" s="109">
        <f>INDEX(GWP!$C$2:$C$13,MATCH(EPS!I1153,GWP!$B$2:$B$13,0))</f>
        <v>28</v>
      </c>
      <c r="L1153" s="5">
        <f t="shared" si="35"/>
        <v>0</v>
      </c>
    </row>
    <row r="1154" spans="1:12">
      <c r="A1154" t="s">
        <v>1172</v>
      </c>
      <c r="B1154" t="s">
        <v>1</v>
      </c>
      <c r="C1154" t="s">
        <v>1719</v>
      </c>
      <c r="D1154" t="s">
        <v>1713</v>
      </c>
      <c r="E1154" t="s">
        <v>1704</v>
      </c>
      <c r="F1154" t="s">
        <v>1744</v>
      </c>
      <c r="H1154" t="str">
        <f>INDEX('Vensim Variables'!$B:$B,MATCH(EPS!$B1154,'Vensim Variables'!$A:$A,0))</f>
        <v>g pollutant</v>
      </c>
      <c r="I1154" t="str">
        <f t="shared" si="34"/>
        <v>CH4</v>
      </c>
      <c r="J1154">
        <f>INDEX(NoSettings!$C:$C,MATCH(EPS!$A1154,NoSettings!$A:$A,0))</f>
        <v>0</v>
      </c>
      <c r="K1154" s="109">
        <f>INDEX(GWP!$C$2:$C$13,MATCH(EPS!I1154,GWP!$B$2:$B$13,0))</f>
        <v>28</v>
      </c>
      <c r="L1154" s="5">
        <f t="shared" si="35"/>
        <v>0</v>
      </c>
    </row>
    <row r="1155" spans="1:12">
      <c r="A1155" t="s">
        <v>1173</v>
      </c>
      <c r="B1155" t="s">
        <v>1</v>
      </c>
      <c r="C1155" t="s">
        <v>1719</v>
      </c>
      <c r="D1155" t="s">
        <v>1713</v>
      </c>
      <c r="E1155" t="s">
        <v>1704</v>
      </c>
      <c r="F1155" t="s">
        <v>1745</v>
      </c>
      <c r="H1155" t="str">
        <f>INDEX('Vensim Variables'!$B:$B,MATCH(EPS!$B1155,'Vensim Variables'!$A:$A,0))</f>
        <v>g pollutant</v>
      </c>
      <c r="I1155" t="str">
        <f t="shared" ref="I1155:I1218" si="36">IF(OR(C1155="CO2",C1155="CH4",C1155="N2O",C1155="F gases",C1155="VOC",C1155="CO",C1155="NOx",C1155="PM10",C1155="PM25",C1155="SOx",C1155="BC",C1155="OC"),C1155,IF(OR(D1155="CO2",D1155="CH4",D1155="N2O",D1155="F gases",D1155="VOC",D1155="CO",D1155="NOx",D1155="PM10",D1155="PM25",D1155="SOx",D1155="BC",D1155="OC"),D1155,IF(OR(E1155="CO2",E1155="CH4",E1155="N2O",E1155="F gases",E1155="VOC",E1155="CO",E1155="NOx",E1155="PM10",E1155="PM25",E1155="SOx",E1155="BC",E1155="OC"),E1155,"NA")))</f>
        <v>CH4</v>
      </c>
      <c r="J1155">
        <f>INDEX(NoSettings!$C:$C,MATCH(EPS!$A1155,NoSettings!$A:$A,0))</f>
        <v>1612550000</v>
      </c>
      <c r="K1155" s="109">
        <f>INDEX(GWP!$C$2:$C$13,MATCH(EPS!I1155,GWP!$B$2:$B$13,0))</f>
        <v>28</v>
      </c>
      <c r="L1155" s="5">
        <f t="shared" ref="L1155:L1218" si="37">IF(H1155="g pollutant",K1155*J1155/10^12,IF(H1155="MMTCO2e",J1155,IF(H1155="MWh",J1155,0)))</f>
        <v>4.5151400000000001E-2</v>
      </c>
    </row>
    <row r="1156" spans="1:12">
      <c r="A1156" t="s">
        <v>1174</v>
      </c>
      <c r="B1156" t="s">
        <v>1</v>
      </c>
      <c r="C1156" t="s">
        <v>1719</v>
      </c>
      <c r="D1156" t="s">
        <v>1713</v>
      </c>
      <c r="E1156" t="s">
        <v>1704</v>
      </c>
      <c r="F1156" t="s">
        <v>1746</v>
      </c>
      <c r="H1156" t="str">
        <f>INDEX('Vensim Variables'!$B:$B,MATCH(EPS!$B1156,'Vensim Variables'!$A:$A,0))</f>
        <v>g pollutant</v>
      </c>
      <c r="I1156" t="str">
        <f t="shared" si="36"/>
        <v>CH4</v>
      </c>
      <c r="J1156">
        <f>INDEX(NoSettings!$C:$C,MATCH(EPS!$A1156,NoSettings!$A:$A,0))</f>
        <v>0</v>
      </c>
      <c r="K1156" s="109">
        <f>INDEX(GWP!$C$2:$C$13,MATCH(EPS!I1156,GWP!$B$2:$B$13,0))</f>
        <v>28</v>
      </c>
      <c r="L1156" s="5">
        <f t="shared" si="37"/>
        <v>0</v>
      </c>
    </row>
    <row r="1157" spans="1:12">
      <c r="A1157" t="s">
        <v>1175</v>
      </c>
      <c r="B1157" t="s">
        <v>1</v>
      </c>
      <c r="C1157" t="s">
        <v>1719</v>
      </c>
      <c r="D1157" t="s">
        <v>1713</v>
      </c>
      <c r="E1157" t="s">
        <v>1704</v>
      </c>
      <c r="F1157" t="s">
        <v>1747</v>
      </c>
      <c r="H1157" t="str">
        <f>INDEX('Vensim Variables'!$B:$B,MATCH(EPS!$B1157,'Vensim Variables'!$A:$A,0))</f>
        <v>g pollutant</v>
      </c>
      <c r="I1157" t="str">
        <f t="shared" si="36"/>
        <v>CH4</v>
      </c>
      <c r="J1157">
        <f>INDEX(NoSettings!$C:$C,MATCH(EPS!$A1157,NoSettings!$A:$A,0))</f>
        <v>0</v>
      </c>
      <c r="K1157" s="109">
        <f>INDEX(GWP!$C$2:$C$13,MATCH(EPS!I1157,GWP!$B$2:$B$13,0))</f>
        <v>28</v>
      </c>
      <c r="L1157" s="5">
        <f t="shared" si="37"/>
        <v>0</v>
      </c>
    </row>
    <row r="1158" spans="1:12">
      <c r="A1158" t="s">
        <v>1176</v>
      </c>
      <c r="B1158" t="s">
        <v>1</v>
      </c>
      <c r="C1158" t="s">
        <v>1719</v>
      </c>
      <c r="D1158" t="s">
        <v>1713</v>
      </c>
      <c r="E1158" t="s">
        <v>1704</v>
      </c>
      <c r="F1158" t="s">
        <v>1748</v>
      </c>
      <c r="H1158" t="str">
        <f>INDEX('Vensim Variables'!$B:$B,MATCH(EPS!$B1158,'Vensim Variables'!$A:$A,0))</f>
        <v>g pollutant</v>
      </c>
      <c r="I1158" t="str">
        <f t="shared" si="36"/>
        <v>CH4</v>
      </c>
      <c r="J1158">
        <f>INDEX(NoSettings!$C:$C,MATCH(EPS!$A1158,NoSettings!$A:$A,0))</f>
        <v>0</v>
      </c>
      <c r="K1158" s="109">
        <f>INDEX(GWP!$C$2:$C$13,MATCH(EPS!I1158,GWP!$B$2:$B$13,0))</f>
        <v>28</v>
      </c>
      <c r="L1158" s="5">
        <f t="shared" si="37"/>
        <v>0</v>
      </c>
    </row>
    <row r="1159" spans="1:12">
      <c r="A1159" t="s">
        <v>1177</v>
      </c>
      <c r="B1159" t="s">
        <v>1</v>
      </c>
      <c r="C1159" t="s">
        <v>1719</v>
      </c>
      <c r="D1159" t="s">
        <v>1713</v>
      </c>
      <c r="E1159" t="s">
        <v>1704</v>
      </c>
      <c r="F1159" t="s">
        <v>1749</v>
      </c>
      <c r="H1159" t="str">
        <f>INDEX('Vensim Variables'!$B:$B,MATCH(EPS!$B1159,'Vensim Variables'!$A:$A,0))</f>
        <v>g pollutant</v>
      </c>
      <c r="I1159" t="str">
        <f t="shared" si="36"/>
        <v>CH4</v>
      </c>
      <c r="J1159">
        <f>INDEX(NoSettings!$C:$C,MATCH(EPS!$A1159,NoSettings!$A:$A,0))</f>
        <v>1338710000</v>
      </c>
      <c r="K1159" s="109">
        <f>INDEX(GWP!$C$2:$C$13,MATCH(EPS!I1159,GWP!$B$2:$B$13,0))</f>
        <v>28</v>
      </c>
      <c r="L1159" s="5">
        <f t="shared" si="37"/>
        <v>3.7483879999999997E-2</v>
      </c>
    </row>
    <row r="1160" spans="1:12">
      <c r="A1160" t="s">
        <v>1178</v>
      </c>
      <c r="B1160" t="s">
        <v>1</v>
      </c>
      <c r="C1160" t="s">
        <v>1719</v>
      </c>
      <c r="D1160" t="s">
        <v>1713</v>
      </c>
      <c r="E1160" t="s">
        <v>1704</v>
      </c>
      <c r="F1160" t="s">
        <v>1750</v>
      </c>
      <c r="H1160" t="str">
        <f>INDEX('Vensim Variables'!$B:$B,MATCH(EPS!$B1160,'Vensim Variables'!$A:$A,0))</f>
        <v>g pollutant</v>
      </c>
      <c r="I1160" t="str">
        <f t="shared" si="36"/>
        <v>CH4</v>
      </c>
      <c r="J1160">
        <f>INDEX(NoSettings!$C:$C,MATCH(EPS!$A1160,NoSettings!$A:$A,0))</f>
        <v>0</v>
      </c>
      <c r="K1160" s="109">
        <f>INDEX(GWP!$C$2:$C$13,MATCH(EPS!I1160,GWP!$B$2:$B$13,0))</f>
        <v>28</v>
      </c>
      <c r="L1160" s="5">
        <f t="shared" si="37"/>
        <v>0</v>
      </c>
    </row>
    <row r="1161" spans="1:12">
      <c r="A1161" t="s">
        <v>1179</v>
      </c>
      <c r="B1161" t="s">
        <v>1</v>
      </c>
      <c r="C1161" t="s">
        <v>1719</v>
      </c>
      <c r="D1161" t="s">
        <v>1713</v>
      </c>
      <c r="E1161" t="s">
        <v>1704</v>
      </c>
      <c r="F1161" t="s">
        <v>1751</v>
      </c>
      <c r="H1161" t="str">
        <f>INDEX('Vensim Variables'!$B:$B,MATCH(EPS!$B1161,'Vensim Variables'!$A:$A,0))</f>
        <v>g pollutant</v>
      </c>
      <c r="I1161" t="str">
        <f t="shared" si="36"/>
        <v>CH4</v>
      </c>
      <c r="J1161">
        <f>INDEX(NoSettings!$C:$C,MATCH(EPS!$A1161,NoSettings!$A:$A,0))</f>
        <v>0</v>
      </c>
      <c r="K1161" s="109">
        <f>INDEX(GWP!$C$2:$C$13,MATCH(EPS!I1161,GWP!$B$2:$B$13,0))</f>
        <v>28</v>
      </c>
      <c r="L1161" s="5">
        <f t="shared" si="37"/>
        <v>0</v>
      </c>
    </row>
    <row r="1162" spans="1:12">
      <c r="A1162" t="s">
        <v>1180</v>
      </c>
      <c r="B1162" t="s">
        <v>1</v>
      </c>
      <c r="C1162" t="s">
        <v>1719</v>
      </c>
      <c r="D1162" t="s">
        <v>1714</v>
      </c>
      <c r="E1162" t="s">
        <v>1703</v>
      </c>
      <c r="F1162" t="s">
        <v>1742</v>
      </c>
      <c r="H1162" t="str">
        <f>INDEX('Vensim Variables'!$B:$B,MATCH(EPS!$B1162,'Vensim Variables'!$A:$A,0))</f>
        <v>g pollutant</v>
      </c>
      <c r="I1162" t="str">
        <f t="shared" si="36"/>
        <v>N2O</v>
      </c>
      <c r="J1162">
        <f>INDEX(NoSettings!$C:$C,MATCH(EPS!$A1162,NoSettings!$A:$A,0))</f>
        <v>0</v>
      </c>
      <c r="K1162" s="109">
        <f>INDEX(GWP!$C$2:$C$13,MATCH(EPS!I1162,GWP!$B$2:$B$13,0))</f>
        <v>265</v>
      </c>
      <c r="L1162" s="5">
        <f t="shared" si="37"/>
        <v>0</v>
      </c>
    </row>
    <row r="1163" spans="1:12">
      <c r="A1163" t="s">
        <v>1181</v>
      </c>
      <c r="B1163" t="s">
        <v>1</v>
      </c>
      <c r="C1163" t="s">
        <v>1719</v>
      </c>
      <c r="D1163" t="s">
        <v>1714</v>
      </c>
      <c r="E1163" t="s">
        <v>1703</v>
      </c>
      <c r="F1163" t="s">
        <v>1743</v>
      </c>
      <c r="H1163" t="str">
        <f>INDEX('Vensim Variables'!$B:$B,MATCH(EPS!$B1163,'Vensim Variables'!$A:$A,0))</f>
        <v>g pollutant</v>
      </c>
      <c r="I1163" t="str">
        <f t="shared" si="36"/>
        <v>N2O</v>
      </c>
      <c r="J1163">
        <f>INDEX(NoSettings!$C:$C,MATCH(EPS!$A1163,NoSettings!$A:$A,0))</f>
        <v>0</v>
      </c>
      <c r="K1163" s="109">
        <f>INDEX(GWP!$C$2:$C$13,MATCH(EPS!I1163,GWP!$B$2:$B$13,0))</f>
        <v>265</v>
      </c>
      <c r="L1163" s="5">
        <f t="shared" si="37"/>
        <v>0</v>
      </c>
    </row>
    <row r="1164" spans="1:12">
      <c r="A1164" t="s">
        <v>1182</v>
      </c>
      <c r="B1164" t="s">
        <v>1</v>
      </c>
      <c r="C1164" t="s">
        <v>1719</v>
      </c>
      <c r="D1164" t="s">
        <v>1714</v>
      </c>
      <c r="E1164" t="s">
        <v>1703</v>
      </c>
      <c r="F1164" t="s">
        <v>1744</v>
      </c>
      <c r="H1164" t="str">
        <f>INDEX('Vensim Variables'!$B:$B,MATCH(EPS!$B1164,'Vensim Variables'!$A:$A,0))</f>
        <v>g pollutant</v>
      </c>
      <c r="I1164" t="str">
        <f t="shared" si="36"/>
        <v>N2O</v>
      </c>
      <c r="J1164">
        <f>INDEX(NoSettings!$C:$C,MATCH(EPS!$A1164,NoSettings!$A:$A,0))</f>
        <v>90478500</v>
      </c>
      <c r="K1164" s="109">
        <f>INDEX(GWP!$C$2:$C$13,MATCH(EPS!I1164,GWP!$B$2:$B$13,0))</f>
        <v>265</v>
      </c>
      <c r="L1164" s="5">
        <f t="shared" si="37"/>
        <v>2.3976802500000002E-2</v>
      </c>
    </row>
    <row r="1165" spans="1:12">
      <c r="A1165" t="s">
        <v>1183</v>
      </c>
      <c r="B1165" t="s">
        <v>1</v>
      </c>
      <c r="C1165" t="s">
        <v>1719</v>
      </c>
      <c r="D1165" t="s">
        <v>1714</v>
      </c>
      <c r="E1165" t="s">
        <v>1703</v>
      </c>
      <c r="F1165" t="s">
        <v>1745</v>
      </c>
      <c r="H1165" t="str">
        <f>INDEX('Vensim Variables'!$B:$B,MATCH(EPS!$B1165,'Vensim Variables'!$A:$A,0))</f>
        <v>g pollutant</v>
      </c>
      <c r="I1165" t="str">
        <f t="shared" si="36"/>
        <v>N2O</v>
      </c>
      <c r="J1165">
        <f>INDEX(NoSettings!$C:$C,MATCH(EPS!$A1165,NoSettings!$A:$A,0))</f>
        <v>26183300</v>
      </c>
      <c r="K1165" s="109">
        <f>INDEX(GWP!$C$2:$C$13,MATCH(EPS!I1165,GWP!$B$2:$B$13,0))</f>
        <v>265</v>
      </c>
      <c r="L1165" s="5">
        <f t="shared" si="37"/>
        <v>6.9385745E-3</v>
      </c>
    </row>
    <row r="1166" spans="1:12">
      <c r="A1166" t="s">
        <v>1184</v>
      </c>
      <c r="B1166" t="s">
        <v>1</v>
      </c>
      <c r="C1166" t="s">
        <v>1719</v>
      </c>
      <c r="D1166" t="s">
        <v>1714</v>
      </c>
      <c r="E1166" t="s">
        <v>1703</v>
      </c>
      <c r="F1166" t="s">
        <v>1746</v>
      </c>
      <c r="H1166" t="str">
        <f>INDEX('Vensim Variables'!$B:$B,MATCH(EPS!$B1166,'Vensim Variables'!$A:$A,0))</f>
        <v>g pollutant</v>
      </c>
      <c r="I1166" t="str">
        <f t="shared" si="36"/>
        <v>N2O</v>
      </c>
      <c r="J1166">
        <f>INDEX(NoSettings!$C:$C,MATCH(EPS!$A1166,NoSettings!$A:$A,0))</f>
        <v>0</v>
      </c>
      <c r="K1166" s="109">
        <f>INDEX(GWP!$C$2:$C$13,MATCH(EPS!I1166,GWP!$B$2:$B$13,0))</f>
        <v>265</v>
      </c>
      <c r="L1166" s="5">
        <f t="shared" si="37"/>
        <v>0</v>
      </c>
    </row>
    <row r="1167" spans="1:12">
      <c r="A1167" t="s">
        <v>1185</v>
      </c>
      <c r="B1167" t="s">
        <v>1</v>
      </c>
      <c r="C1167" t="s">
        <v>1719</v>
      </c>
      <c r="D1167" t="s">
        <v>1714</v>
      </c>
      <c r="E1167" t="s">
        <v>1703</v>
      </c>
      <c r="F1167" t="s">
        <v>1747</v>
      </c>
      <c r="H1167" t="str">
        <f>INDEX('Vensim Variables'!$B:$B,MATCH(EPS!$B1167,'Vensim Variables'!$A:$A,0))</f>
        <v>g pollutant</v>
      </c>
      <c r="I1167" t="str">
        <f t="shared" si="36"/>
        <v>N2O</v>
      </c>
      <c r="J1167">
        <f>INDEX(NoSettings!$C:$C,MATCH(EPS!$A1167,NoSettings!$A:$A,0))</f>
        <v>0</v>
      </c>
      <c r="K1167" s="109">
        <f>INDEX(GWP!$C$2:$C$13,MATCH(EPS!I1167,GWP!$B$2:$B$13,0))</f>
        <v>265</v>
      </c>
      <c r="L1167" s="5">
        <f t="shared" si="37"/>
        <v>0</v>
      </c>
    </row>
    <row r="1168" spans="1:12">
      <c r="A1168" t="s">
        <v>1186</v>
      </c>
      <c r="B1168" t="s">
        <v>1</v>
      </c>
      <c r="C1168" t="s">
        <v>1719</v>
      </c>
      <c r="D1168" t="s">
        <v>1714</v>
      </c>
      <c r="E1168" t="s">
        <v>1703</v>
      </c>
      <c r="F1168" t="s">
        <v>1748</v>
      </c>
      <c r="H1168" t="str">
        <f>INDEX('Vensim Variables'!$B:$B,MATCH(EPS!$B1168,'Vensim Variables'!$A:$A,0))</f>
        <v>g pollutant</v>
      </c>
      <c r="I1168" t="str">
        <f t="shared" si="36"/>
        <v>N2O</v>
      </c>
      <c r="J1168">
        <f>INDEX(NoSettings!$C:$C,MATCH(EPS!$A1168,NoSettings!$A:$A,0))</f>
        <v>0</v>
      </c>
      <c r="K1168" s="109">
        <f>INDEX(GWP!$C$2:$C$13,MATCH(EPS!I1168,GWP!$B$2:$B$13,0))</f>
        <v>265</v>
      </c>
      <c r="L1168" s="5">
        <f t="shared" si="37"/>
        <v>0</v>
      </c>
    </row>
    <row r="1169" spans="1:12">
      <c r="A1169" t="s">
        <v>1187</v>
      </c>
      <c r="B1169" t="s">
        <v>1</v>
      </c>
      <c r="C1169" t="s">
        <v>1719</v>
      </c>
      <c r="D1169" t="s">
        <v>1714</v>
      </c>
      <c r="E1169" t="s">
        <v>1703</v>
      </c>
      <c r="F1169" t="s">
        <v>1749</v>
      </c>
      <c r="H1169" t="str">
        <f>INDEX('Vensim Variables'!$B:$B,MATCH(EPS!$B1169,'Vensim Variables'!$A:$A,0))</f>
        <v>g pollutant</v>
      </c>
      <c r="I1169" t="str">
        <f t="shared" si="36"/>
        <v>N2O</v>
      </c>
      <c r="J1169">
        <f>INDEX(NoSettings!$C:$C,MATCH(EPS!$A1169,NoSettings!$A:$A,0))</f>
        <v>0</v>
      </c>
      <c r="K1169" s="109">
        <f>INDEX(GWP!$C$2:$C$13,MATCH(EPS!I1169,GWP!$B$2:$B$13,0))</f>
        <v>265</v>
      </c>
      <c r="L1169" s="5">
        <f t="shared" si="37"/>
        <v>0</v>
      </c>
    </row>
    <row r="1170" spans="1:12">
      <c r="A1170" t="s">
        <v>1188</v>
      </c>
      <c r="B1170" t="s">
        <v>1</v>
      </c>
      <c r="C1170" t="s">
        <v>1719</v>
      </c>
      <c r="D1170" t="s">
        <v>1714</v>
      </c>
      <c r="E1170" t="s">
        <v>1703</v>
      </c>
      <c r="F1170" t="s">
        <v>1750</v>
      </c>
      <c r="H1170" t="str">
        <f>INDEX('Vensim Variables'!$B:$B,MATCH(EPS!$B1170,'Vensim Variables'!$A:$A,0))</f>
        <v>g pollutant</v>
      </c>
      <c r="I1170" t="str">
        <f t="shared" si="36"/>
        <v>N2O</v>
      </c>
      <c r="J1170">
        <f>INDEX(NoSettings!$C:$C,MATCH(EPS!$A1170,NoSettings!$A:$A,0))</f>
        <v>0</v>
      </c>
      <c r="K1170" s="109">
        <f>INDEX(GWP!$C$2:$C$13,MATCH(EPS!I1170,GWP!$B$2:$B$13,0))</f>
        <v>265</v>
      </c>
      <c r="L1170" s="5">
        <f t="shared" si="37"/>
        <v>0</v>
      </c>
    </row>
    <row r="1171" spans="1:12">
      <c r="A1171" t="s">
        <v>1189</v>
      </c>
      <c r="B1171" t="s">
        <v>1</v>
      </c>
      <c r="C1171" t="s">
        <v>1719</v>
      </c>
      <c r="D1171" t="s">
        <v>1714</v>
      </c>
      <c r="E1171" t="s">
        <v>1703</v>
      </c>
      <c r="F1171" t="s">
        <v>1751</v>
      </c>
      <c r="H1171" t="str">
        <f>INDEX('Vensim Variables'!$B:$B,MATCH(EPS!$B1171,'Vensim Variables'!$A:$A,0))</f>
        <v>g pollutant</v>
      </c>
      <c r="I1171" t="str">
        <f t="shared" si="36"/>
        <v>N2O</v>
      </c>
      <c r="J1171">
        <f>INDEX(NoSettings!$C:$C,MATCH(EPS!$A1171,NoSettings!$A:$A,0))</f>
        <v>0</v>
      </c>
      <c r="K1171" s="109">
        <f>INDEX(GWP!$C$2:$C$13,MATCH(EPS!I1171,GWP!$B$2:$B$13,0))</f>
        <v>265</v>
      </c>
      <c r="L1171" s="5">
        <f t="shared" si="37"/>
        <v>0</v>
      </c>
    </row>
    <row r="1172" spans="1:12">
      <c r="A1172" t="s">
        <v>1190</v>
      </c>
      <c r="B1172" t="s">
        <v>1</v>
      </c>
      <c r="C1172" t="s">
        <v>1719</v>
      </c>
      <c r="D1172" t="s">
        <v>1714</v>
      </c>
      <c r="E1172" t="s">
        <v>1704</v>
      </c>
      <c r="F1172" t="s">
        <v>1742</v>
      </c>
      <c r="H1172" t="str">
        <f>INDEX('Vensim Variables'!$B:$B,MATCH(EPS!$B1172,'Vensim Variables'!$A:$A,0))</f>
        <v>g pollutant</v>
      </c>
      <c r="I1172" t="str">
        <f t="shared" si="36"/>
        <v>N2O</v>
      </c>
      <c r="J1172">
        <f>INDEX(NoSettings!$C:$C,MATCH(EPS!$A1172,NoSettings!$A:$A,0))</f>
        <v>0</v>
      </c>
      <c r="K1172" s="109">
        <f>INDEX(GWP!$C$2:$C$13,MATCH(EPS!I1172,GWP!$B$2:$B$13,0))</f>
        <v>265</v>
      </c>
      <c r="L1172" s="5">
        <f t="shared" si="37"/>
        <v>0</v>
      </c>
    </row>
    <row r="1173" spans="1:12">
      <c r="A1173" t="s">
        <v>1191</v>
      </c>
      <c r="B1173" t="s">
        <v>1</v>
      </c>
      <c r="C1173" t="s">
        <v>1719</v>
      </c>
      <c r="D1173" t="s">
        <v>1714</v>
      </c>
      <c r="E1173" t="s">
        <v>1704</v>
      </c>
      <c r="F1173" t="s">
        <v>1743</v>
      </c>
      <c r="H1173" t="str">
        <f>INDEX('Vensim Variables'!$B:$B,MATCH(EPS!$B1173,'Vensim Variables'!$A:$A,0))</f>
        <v>g pollutant</v>
      </c>
      <c r="I1173" t="str">
        <f t="shared" si="36"/>
        <v>N2O</v>
      </c>
      <c r="J1173">
        <f>INDEX(NoSettings!$C:$C,MATCH(EPS!$A1173,NoSettings!$A:$A,0))</f>
        <v>0</v>
      </c>
      <c r="K1173" s="109">
        <f>INDEX(GWP!$C$2:$C$13,MATCH(EPS!I1173,GWP!$B$2:$B$13,0))</f>
        <v>265</v>
      </c>
      <c r="L1173" s="5">
        <f t="shared" si="37"/>
        <v>0</v>
      </c>
    </row>
    <row r="1174" spans="1:12">
      <c r="A1174" t="s">
        <v>1192</v>
      </c>
      <c r="B1174" t="s">
        <v>1</v>
      </c>
      <c r="C1174" t="s">
        <v>1719</v>
      </c>
      <c r="D1174" t="s">
        <v>1714</v>
      </c>
      <c r="E1174" t="s">
        <v>1704</v>
      </c>
      <c r="F1174" t="s">
        <v>1744</v>
      </c>
      <c r="H1174" t="str">
        <f>INDEX('Vensim Variables'!$B:$B,MATCH(EPS!$B1174,'Vensim Variables'!$A:$A,0))</f>
        <v>g pollutant</v>
      </c>
      <c r="I1174" t="str">
        <f t="shared" si="36"/>
        <v>N2O</v>
      </c>
      <c r="J1174">
        <f>INDEX(NoSettings!$C:$C,MATCH(EPS!$A1174,NoSettings!$A:$A,0))</f>
        <v>0</v>
      </c>
      <c r="K1174" s="109">
        <f>INDEX(GWP!$C$2:$C$13,MATCH(EPS!I1174,GWP!$B$2:$B$13,0))</f>
        <v>265</v>
      </c>
      <c r="L1174" s="5">
        <f t="shared" si="37"/>
        <v>0</v>
      </c>
    </row>
    <row r="1175" spans="1:12">
      <c r="A1175" t="s">
        <v>1193</v>
      </c>
      <c r="B1175" t="s">
        <v>1</v>
      </c>
      <c r="C1175" t="s">
        <v>1719</v>
      </c>
      <c r="D1175" t="s">
        <v>1714</v>
      </c>
      <c r="E1175" t="s">
        <v>1704</v>
      </c>
      <c r="F1175" t="s">
        <v>1745</v>
      </c>
      <c r="H1175" t="str">
        <f>INDEX('Vensim Variables'!$B:$B,MATCH(EPS!$B1175,'Vensim Variables'!$A:$A,0))</f>
        <v>g pollutant</v>
      </c>
      <c r="I1175" t="str">
        <f t="shared" si="36"/>
        <v>N2O</v>
      </c>
      <c r="J1175">
        <f>INDEX(NoSettings!$C:$C,MATCH(EPS!$A1175,NoSettings!$A:$A,0))</f>
        <v>322509000</v>
      </c>
      <c r="K1175" s="109">
        <f>INDEX(GWP!$C$2:$C$13,MATCH(EPS!I1175,GWP!$B$2:$B$13,0))</f>
        <v>265</v>
      </c>
      <c r="L1175" s="5">
        <f t="shared" si="37"/>
        <v>8.5464885000000004E-2</v>
      </c>
    </row>
    <row r="1176" spans="1:12">
      <c r="A1176" t="s">
        <v>1194</v>
      </c>
      <c r="B1176" t="s">
        <v>1</v>
      </c>
      <c r="C1176" t="s">
        <v>1719</v>
      </c>
      <c r="D1176" t="s">
        <v>1714</v>
      </c>
      <c r="E1176" t="s">
        <v>1704</v>
      </c>
      <c r="F1176" t="s">
        <v>1746</v>
      </c>
      <c r="H1176" t="str">
        <f>INDEX('Vensim Variables'!$B:$B,MATCH(EPS!$B1176,'Vensim Variables'!$A:$A,0))</f>
        <v>g pollutant</v>
      </c>
      <c r="I1176" t="str">
        <f t="shared" si="36"/>
        <v>N2O</v>
      </c>
      <c r="J1176">
        <f>INDEX(NoSettings!$C:$C,MATCH(EPS!$A1176,NoSettings!$A:$A,0))</f>
        <v>0</v>
      </c>
      <c r="K1176" s="109">
        <f>INDEX(GWP!$C$2:$C$13,MATCH(EPS!I1176,GWP!$B$2:$B$13,0))</f>
        <v>265</v>
      </c>
      <c r="L1176" s="5">
        <f t="shared" si="37"/>
        <v>0</v>
      </c>
    </row>
    <row r="1177" spans="1:12">
      <c r="A1177" t="s">
        <v>1195</v>
      </c>
      <c r="B1177" t="s">
        <v>1</v>
      </c>
      <c r="C1177" t="s">
        <v>1719</v>
      </c>
      <c r="D1177" t="s">
        <v>1714</v>
      </c>
      <c r="E1177" t="s">
        <v>1704</v>
      </c>
      <c r="F1177" t="s">
        <v>1747</v>
      </c>
      <c r="H1177" t="str">
        <f>INDEX('Vensim Variables'!$B:$B,MATCH(EPS!$B1177,'Vensim Variables'!$A:$A,0))</f>
        <v>g pollutant</v>
      </c>
      <c r="I1177" t="str">
        <f t="shared" si="36"/>
        <v>N2O</v>
      </c>
      <c r="J1177">
        <f>INDEX(NoSettings!$C:$C,MATCH(EPS!$A1177,NoSettings!$A:$A,0))</f>
        <v>0</v>
      </c>
      <c r="K1177" s="109">
        <f>INDEX(GWP!$C$2:$C$13,MATCH(EPS!I1177,GWP!$B$2:$B$13,0))</f>
        <v>265</v>
      </c>
      <c r="L1177" s="5">
        <f t="shared" si="37"/>
        <v>0</v>
      </c>
    </row>
    <row r="1178" spans="1:12">
      <c r="A1178" t="s">
        <v>1196</v>
      </c>
      <c r="B1178" t="s">
        <v>1</v>
      </c>
      <c r="C1178" t="s">
        <v>1719</v>
      </c>
      <c r="D1178" t="s">
        <v>1714</v>
      </c>
      <c r="E1178" t="s">
        <v>1704</v>
      </c>
      <c r="F1178" t="s">
        <v>1748</v>
      </c>
      <c r="H1178" t="str">
        <f>INDEX('Vensim Variables'!$B:$B,MATCH(EPS!$B1178,'Vensim Variables'!$A:$A,0))</f>
        <v>g pollutant</v>
      </c>
      <c r="I1178" t="str">
        <f t="shared" si="36"/>
        <v>N2O</v>
      </c>
      <c r="J1178">
        <f>INDEX(NoSettings!$C:$C,MATCH(EPS!$A1178,NoSettings!$A:$A,0))</f>
        <v>0</v>
      </c>
      <c r="K1178" s="109">
        <f>INDEX(GWP!$C$2:$C$13,MATCH(EPS!I1178,GWP!$B$2:$B$13,0))</f>
        <v>265</v>
      </c>
      <c r="L1178" s="5">
        <f t="shared" si="37"/>
        <v>0</v>
      </c>
    </row>
    <row r="1179" spans="1:12">
      <c r="A1179" t="s">
        <v>1197</v>
      </c>
      <c r="B1179" t="s">
        <v>1</v>
      </c>
      <c r="C1179" t="s">
        <v>1719</v>
      </c>
      <c r="D1179" t="s">
        <v>1714</v>
      </c>
      <c r="E1179" t="s">
        <v>1704</v>
      </c>
      <c r="F1179" t="s">
        <v>1749</v>
      </c>
      <c r="H1179" t="str">
        <f>INDEX('Vensim Variables'!$B:$B,MATCH(EPS!$B1179,'Vensim Variables'!$A:$A,0))</f>
        <v>g pollutant</v>
      </c>
      <c r="I1179" t="str">
        <f t="shared" si="36"/>
        <v>N2O</v>
      </c>
      <c r="J1179">
        <f>INDEX(NoSettings!$C:$C,MATCH(EPS!$A1179,NoSettings!$A:$A,0))</f>
        <v>267742000</v>
      </c>
      <c r="K1179" s="109">
        <f>INDEX(GWP!$C$2:$C$13,MATCH(EPS!I1179,GWP!$B$2:$B$13,0))</f>
        <v>265</v>
      </c>
      <c r="L1179" s="5">
        <f t="shared" si="37"/>
        <v>7.0951630000000002E-2</v>
      </c>
    </row>
    <row r="1180" spans="1:12">
      <c r="A1180" t="s">
        <v>1198</v>
      </c>
      <c r="B1180" t="s">
        <v>1</v>
      </c>
      <c r="C1180" t="s">
        <v>1719</v>
      </c>
      <c r="D1180" t="s">
        <v>1714</v>
      </c>
      <c r="E1180" t="s">
        <v>1704</v>
      </c>
      <c r="F1180" t="s">
        <v>1750</v>
      </c>
      <c r="H1180" t="str">
        <f>INDEX('Vensim Variables'!$B:$B,MATCH(EPS!$B1180,'Vensim Variables'!$A:$A,0))</f>
        <v>g pollutant</v>
      </c>
      <c r="I1180" t="str">
        <f t="shared" si="36"/>
        <v>N2O</v>
      </c>
      <c r="J1180">
        <f>INDEX(NoSettings!$C:$C,MATCH(EPS!$A1180,NoSettings!$A:$A,0))</f>
        <v>0</v>
      </c>
      <c r="K1180" s="109">
        <f>INDEX(GWP!$C$2:$C$13,MATCH(EPS!I1180,GWP!$B$2:$B$13,0))</f>
        <v>265</v>
      </c>
      <c r="L1180" s="5">
        <f t="shared" si="37"/>
        <v>0</v>
      </c>
    </row>
    <row r="1181" spans="1:12">
      <c r="A1181" t="s">
        <v>1199</v>
      </c>
      <c r="B1181" t="s">
        <v>1</v>
      </c>
      <c r="C1181" t="s">
        <v>1719</v>
      </c>
      <c r="D1181" t="s">
        <v>1714</v>
      </c>
      <c r="E1181" t="s">
        <v>1704</v>
      </c>
      <c r="F1181" t="s">
        <v>1751</v>
      </c>
      <c r="H1181" t="str">
        <f>INDEX('Vensim Variables'!$B:$B,MATCH(EPS!$B1181,'Vensim Variables'!$A:$A,0))</f>
        <v>g pollutant</v>
      </c>
      <c r="I1181" t="str">
        <f t="shared" si="36"/>
        <v>N2O</v>
      </c>
      <c r="J1181">
        <f>INDEX(NoSettings!$C:$C,MATCH(EPS!$A1181,NoSettings!$A:$A,0))</f>
        <v>0</v>
      </c>
      <c r="K1181" s="109">
        <f>INDEX(GWP!$C$2:$C$13,MATCH(EPS!I1181,GWP!$B$2:$B$13,0))</f>
        <v>265</v>
      </c>
      <c r="L1181" s="5">
        <f t="shared" si="37"/>
        <v>0</v>
      </c>
    </row>
    <row r="1182" spans="1:12">
      <c r="A1182" t="s">
        <v>1200</v>
      </c>
      <c r="B1182" t="s">
        <v>1</v>
      </c>
      <c r="C1182" t="s">
        <v>1719</v>
      </c>
      <c r="D1182" t="s">
        <v>1715</v>
      </c>
      <c r="E1182" t="s">
        <v>1703</v>
      </c>
      <c r="F1182" t="s">
        <v>1742</v>
      </c>
      <c r="H1182" t="str">
        <f>INDEX('Vensim Variables'!$B:$B,MATCH(EPS!$B1182,'Vensim Variables'!$A:$A,0))</f>
        <v>g pollutant</v>
      </c>
      <c r="I1182" t="str">
        <f t="shared" si="36"/>
        <v>F gases</v>
      </c>
      <c r="J1182">
        <f>INDEX(NoSettings!$C:$C,MATCH(EPS!$A1182,NoSettings!$A:$A,0))</f>
        <v>0</v>
      </c>
      <c r="K1182" s="109">
        <f>INDEX(GWP!$C$2:$C$13,MATCH(EPS!I1182,GWP!$B$2:$B$13,0))</f>
        <v>1</v>
      </c>
      <c r="L1182" s="5">
        <f t="shared" si="37"/>
        <v>0</v>
      </c>
    </row>
    <row r="1183" spans="1:12">
      <c r="A1183" t="s">
        <v>1201</v>
      </c>
      <c r="B1183" t="s">
        <v>1</v>
      </c>
      <c r="C1183" t="s">
        <v>1719</v>
      </c>
      <c r="D1183" t="s">
        <v>1715</v>
      </c>
      <c r="E1183" t="s">
        <v>1703</v>
      </c>
      <c r="F1183" t="s">
        <v>1743</v>
      </c>
      <c r="H1183" t="str">
        <f>INDEX('Vensim Variables'!$B:$B,MATCH(EPS!$B1183,'Vensim Variables'!$A:$A,0))</f>
        <v>g pollutant</v>
      </c>
      <c r="I1183" t="str">
        <f t="shared" si="36"/>
        <v>F gases</v>
      </c>
      <c r="J1183">
        <f>INDEX(NoSettings!$C:$C,MATCH(EPS!$A1183,NoSettings!$A:$A,0))</f>
        <v>0</v>
      </c>
      <c r="K1183" s="109">
        <f>INDEX(GWP!$C$2:$C$13,MATCH(EPS!I1183,GWP!$B$2:$B$13,0))</f>
        <v>1</v>
      </c>
      <c r="L1183" s="5">
        <f t="shared" si="37"/>
        <v>0</v>
      </c>
    </row>
    <row r="1184" spans="1:12">
      <c r="A1184" t="s">
        <v>1202</v>
      </c>
      <c r="B1184" t="s">
        <v>1</v>
      </c>
      <c r="C1184" t="s">
        <v>1719</v>
      </c>
      <c r="D1184" t="s">
        <v>1715</v>
      </c>
      <c r="E1184" t="s">
        <v>1703</v>
      </c>
      <c r="F1184" t="s">
        <v>1744</v>
      </c>
      <c r="H1184" t="str">
        <f>INDEX('Vensim Variables'!$B:$B,MATCH(EPS!$B1184,'Vensim Variables'!$A:$A,0))</f>
        <v>g pollutant</v>
      </c>
      <c r="I1184" t="str">
        <f t="shared" si="36"/>
        <v>F gases</v>
      </c>
      <c r="J1184">
        <f>INDEX(NoSettings!$C:$C,MATCH(EPS!$A1184,NoSettings!$A:$A,0))</f>
        <v>0</v>
      </c>
      <c r="K1184" s="109">
        <f>INDEX(GWP!$C$2:$C$13,MATCH(EPS!I1184,GWP!$B$2:$B$13,0))</f>
        <v>1</v>
      </c>
      <c r="L1184" s="5">
        <f t="shared" si="37"/>
        <v>0</v>
      </c>
    </row>
    <row r="1185" spans="1:12">
      <c r="A1185" t="s">
        <v>1203</v>
      </c>
      <c r="B1185" t="s">
        <v>1</v>
      </c>
      <c r="C1185" t="s">
        <v>1719</v>
      </c>
      <c r="D1185" t="s">
        <v>1715</v>
      </c>
      <c r="E1185" t="s">
        <v>1703</v>
      </c>
      <c r="F1185" t="s">
        <v>1745</v>
      </c>
      <c r="H1185" t="str">
        <f>INDEX('Vensim Variables'!$B:$B,MATCH(EPS!$B1185,'Vensim Variables'!$A:$A,0))</f>
        <v>g pollutant</v>
      </c>
      <c r="I1185" t="str">
        <f t="shared" si="36"/>
        <v>F gases</v>
      </c>
      <c r="J1185">
        <f>INDEX(NoSettings!$C:$C,MATCH(EPS!$A1185,NoSettings!$A:$A,0))</f>
        <v>0</v>
      </c>
      <c r="K1185" s="109">
        <f>INDEX(GWP!$C$2:$C$13,MATCH(EPS!I1185,GWP!$B$2:$B$13,0))</f>
        <v>1</v>
      </c>
      <c r="L1185" s="5">
        <f t="shared" si="37"/>
        <v>0</v>
      </c>
    </row>
    <row r="1186" spans="1:12">
      <c r="A1186" t="s">
        <v>1204</v>
      </c>
      <c r="B1186" t="s">
        <v>1</v>
      </c>
      <c r="C1186" t="s">
        <v>1719</v>
      </c>
      <c r="D1186" t="s">
        <v>1715</v>
      </c>
      <c r="E1186" t="s">
        <v>1703</v>
      </c>
      <c r="F1186" t="s">
        <v>1746</v>
      </c>
      <c r="H1186" t="str">
        <f>INDEX('Vensim Variables'!$B:$B,MATCH(EPS!$B1186,'Vensim Variables'!$A:$A,0))</f>
        <v>g pollutant</v>
      </c>
      <c r="I1186" t="str">
        <f t="shared" si="36"/>
        <v>F gases</v>
      </c>
      <c r="J1186">
        <f>INDEX(NoSettings!$C:$C,MATCH(EPS!$A1186,NoSettings!$A:$A,0))</f>
        <v>0</v>
      </c>
      <c r="K1186" s="109">
        <f>INDEX(GWP!$C$2:$C$13,MATCH(EPS!I1186,GWP!$B$2:$B$13,0))</f>
        <v>1</v>
      </c>
      <c r="L1186" s="5">
        <f t="shared" si="37"/>
        <v>0</v>
      </c>
    </row>
    <row r="1187" spans="1:12">
      <c r="A1187" t="s">
        <v>1205</v>
      </c>
      <c r="B1187" t="s">
        <v>1</v>
      </c>
      <c r="C1187" t="s">
        <v>1719</v>
      </c>
      <c r="D1187" t="s">
        <v>1715</v>
      </c>
      <c r="E1187" t="s">
        <v>1703</v>
      </c>
      <c r="F1187" t="s">
        <v>1747</v>
      </c>
      <c r="H1187" t="str">
        <f>INDEX('Vensim Variables'!$B:$B,MATCH(EPS!$B1187,'Vensim Variables'!$A:$A,0))</f>
        <v>g pollutant</v>
      </c>
      <c r="I1187" t="str">
        <f t="shared" si="36"/>
        <v>F gases</v>
      </c>
      <c r="J1187">
        <f>INDEX(NoSettings!$C:$C,MATCH(EPS!$A1187,NoSettings!$A:$A,0))</f>
        <v>0</v>
      </c>
      <c r="K1187" s="109">
        <f>INDEX(GWP!$C$2:$C$13,MATCH(EPS!I1187,GWP!$B$2:$B$13,0))</f>
        <v>1</v>
      </c>
      <c r="L1187" s="5">
        <f t="shared" si="37"/>
        <v>0</v>
      </c>
    </row>
    <row r="1188" spans="1:12">
      <c r="A1188" t="s">
        <v>1206</v>
      </c>
      <c r="B1188" t="s">
        <v>1</v>
      </c>
      <c r="C1188" t="s">
        <v>1719</v>
      </c>
      <c r="D1188" t="s">
        <v>1715</v>
      </c>
      <c r="E1188" t="s">
        <v>1703</v>
      </c>
      <c r="F1188" t="s">
        <v>1748</v>
      </c>
      <c r="H1188" t="str">
        <f>INDEX('Vensim Variables'!$B:$B,MATCH(EPS!$B1188,'Vensim Variables'!$A:$A,0))</f>
        <v>g pollutant</v>
      </c>
      <c r="I1188" t="str">
        <f t="shared" si="36"/>
        <v>F gases</v>
      </c>
      <c r="J1188">
        <f>INDEX(NoSettings!$C:$C,MATCH(EPS!$A1188,NoSettings!$A:$A,0))</f>
        <v>0</v>
      </c>
      <c r="K1188" s="109">
        <f>INDEX(GWP!$C$2:$C$13,MATCH(EPS!I1188,GWP!$B$2:$B$13,0))</f>
        <v>1</v>
      </c>
      <c r="L1188" s="5">
        <f t="shared" si="37"/>
        <v>0</v>
      </c>
    </row>
    <row r="1189" spans="1:12">
      <c r="A1189" t="s">
        <v>1207</v>
      </c>
      <c r="B1189" t="s">
        <v>1</v>
      </c>
      <c r="C1189" t="s">
        <v>1719</v>
      </c>
      <c r="D1189" t="s">
        <v>1715</v>
      </c>
      <c r="E1189" t="s">
        <v>1703</v>
      </c>
      <c r="F1189" t="s">
        <v>1749</v>
      </c>
      <c r="H1189" t="str">
        <f>INDEX('Vensim Variables'!$B:$B,MATCH(EPS!$B1189,'Vensim Variables'!$A:$A,0))</f>
        <v>g pollutant</v>
      </c>
      <c r="I1189" t="str">
        <f t="shared" si="36"/>
        <v>F gases</v>
      </c>
      <c r="J1189">
        <f>INDEX(NoSettings!$C:$C,MATCH(EPS!$A1189,NoSettings!$A:$A,0))</f>
        <v>0</v>
      </c>
      <c r="K1189" s="109">
        <f>INDEX(GWP!$C$2:$C$13,MATCH(EPS!I1189,GWP!$B$2:$B$13,0))</f>
        <v>1</v>
      </c>
      <c r="L1189" s="5">
        <f t="shared" si="37"/>
        <v>0</v>
      </c>
    </row>
    <row r="1190" spans="1:12">
      <c r="A1190" t="s">
        <v>1208</v>
      </c>
      <c r="B1190" t="s">
        <v>1</v>
      </c>
      <c r="C1190" t="s">
        <v>1719</v>
      </c>
      <c r="D1190" t="s">
        <v>1715</v>
      </c>
      <c r="E1190" t="s">
        <v>1703</v>
      </c>
      <c r="F1190" t="s">
        <v>1750</v>
      </c>
      <c r="H1190" t="str">
        <f>INDEX('Vensim Variables'!$B:$B,MATCH(EPS!$B1190,'Vensim Variables'!$A:$A,0))</f>
        <v>g pollutant</v>
      </c>
      <c r="I1190" t="str">
        <f t="shared" si="36"/>
        <v>F gases</v>
      </c>
      <c r="J1190">
        <f>INDEX(NoSettings!$C:$C,MATCH(EPS!$A1190,NoSettings!$A:$A,0))</f>
        <v>0</v>
      </c>
      <c r="K1190" s="109">
        <f>INDEX(GWP!$C$2:$C$13,MATCH(EPS!I1190,GWP!$B$2:$B$13,0))</f>
        <v>1</v>
      </c>
      <c r="L1190" s="5">
        <f t="shared" si="37"/>
        <v>0</v>
      </c>
    </row>
    <row r="1191" spans="1:12">
      <c r="A1191" t="s">
        <v>1209</v>
      </c>
      <c r="B1191" t="s">
        <v>1</v>
      </c>
      <c r="C1191" t="s">
        <v>1719</v>
      </c>
      <c r="D1191" t="s">
        <v>1715</v>
      </c>
      <c r="E1191" t="s">
        <v>1703</v>
      </c>
      <c r="F1191" t="s">
        <v>1751</v>
      </c>
      <c r="H1191" t="str">
        <f>INDEX('Vensim Variables'!$B:$B,MATCH(EPS!$B1191,'Vensim Variables'!$A:$A,0))</f>
        <v>g pollutant</v>
      </c>
      <c r="I1191" t="str">
        <f t="shared" si="36"/>
        <v>F gases</v>
      </c>
      <c r="J1191">
        <f>INDEX(NoSettings!$C:$C,MATCH(EPS!$A1191,NoSettings!$A:$A,0))</f>
        <v>0</v>
      </c>
      <c r="K1191" s="109">
        <f>INDEX(GWP!$C$2:$C$13,MATCH(EPS!I1191,GWP!$B$2:$B$13,0))</f>
        <v>1</v>
      </c>
      <c r="L1191" s="5">
        <f t="shared" si="37"/>
        <v>0</v>
      </c>
    </row>
    <row r="1192" spans="1:12">
      <c r="A1192" t="s">
        <v>1210</v>
      </c>
      <c r="B1192" t="s">
        <v>1</v>
      </c>
      <c r="C1192" t="s">
        <v>1719</v>
      </c>
      <c r="D1192" t="s">
        <v>1715</v>
      </c>
      <c r="E1192" t="s">
        <v>1704</v>
      </c>
      <c r="F1192" t="s">
        <v>1742</v>
      </c>
      <c r="H1192" t="str">
        <f>INDEX('Vensim Variables'!$B:$B,MATCH(EPS!$B1192,'Vensim Variables'!$A:$A,0))</f>
        <v>g pollutant</v>
      </c>
      <c r="I1192" t="str">
        <f t="shared" si="36"/>
        <v>F gases</v>
      </c>
      <c r="J1192">
        <f>INDEX(NoSettings!$C:$C,MATCH(EPS!$A1192,NoSettings!$A:$A,0))</f>
        <v>0</v>
      </c>
      <c r="K1192" s="109">
        <f>INDEX(GWP!$C$2:$C$13,MATCH(EPS!I1192,GWP!$B$2:$B$13,0))</f>
        <v>1</v>
      </c>
      <c r="L1192" s="5">
        <f t="shared" si="37"/>
        <v>0</v>
      </c>
    </row>
    <row r="1193" spans="1:12">
      <c r="A1193" t="s">
        <v>1211</v>
      </c>
      <c r="B1193" t="s">
        <v>1</v>
      </c>
      <c r="C1193" t="s">
        <v>1719</v>
      </c>
      <c r="D1193" t="s">
        <v>1715</v>
      </c>
      <c r="E1193" t="s">
        <v>1704</v>
      </c>
      <c r="F1193" t="s">
        <v>1743</v>
      </c>
      <c r="H1193" t="str">
        <f>INDEX('Vensim Variables'!$B:$B,MATCH(EPS!$B1193,'Vensim Variables'!$A:$A,0))</f>
        <v>g pollutant</v>
      </c>
      <c r="I1193" t="str">
        <f t="shared" si="36"/>
        <v>F gases</v>
      </c>
      <c r="J1193">
        <f>INDEX(NoSettings!$C:$C,MATCH(EPS!$A1193,NoSettings!$A:$A,0))</f>
        <v>0</v>
      </c>
      <c r="K1193" s="109">
        <f>INDEX(GWP!$C$2:$C$13,MATCH(EPS!I1193,GWP!$B$2:$B$13,0))</f>
        <v>1</v>
      </c>
      <c r="L1193" s="5">
        <f t="shared" si="37"/>
        <v>0</v>
      </c>
    </row>
    <row r="1194" spans="1:12">
      <c r="A1194" t="s">
        <v>1212</v>
      </c>
      <c r="B1194" t="s">
        <v>1</v>
      </c>
      <c r="C1194" t="s">
        <v>1719</v>
      </c>
      <c r="D1194" t="s">
        <v>1715</v>
      </c>
      <c r="E1194" t="s">
        <v>1704</v>
      </c>
      <c r="F1194" t="s">
        <v>1744</v>
      </c>
      <c r="H1194" t="str">
        <f>INDEX('Vensim Variables'!$B:$B,MATCH(EPS!$B1194,'Vensim Variables'!$A:$A,0))</f>
        <v>g pollutant</v>
      </c>
      <c r="I1194" t="str">
        <f t="shared" si="36"/>
        <v>F gases</v>
      </c>
      <c r="J1194">
        <f>INDEX(NoSettings!$C:$C,MATCH(EPS!$A1194,NoSettings!$A:$A,0))</f>
        <v>0</v>
      </c>
      <c r="K1194" s="109">
        <f>INDEX(GWP!$C$2:$C$13,MATCH(EPS!I1194,GWP!$B$2:$B$13,0))</f>
        <v>1</v>
      </c>
      <c r="L1194" s="5">
        <f t="shared" si="37"/>
        <v>0</v>
      </c>
    </row>
    <row r="1195" spans="1:12">
      <c r="A1195" t="s">
        <v>1213</v>
      </c>
      <c r="B1195" t="s">
        <v>1</v>
      </c>
      <c r="C1195" t="s">
        <v>1719</v>
      </c>
      <c r="D1195" t="s">
        <v>1715</v>
      </c>
      <c r="E1195" t="s">
        <v>1704</v>
      </c>
      <c r="F1195" t="s">
        <v>1745</v>
      </c>
      <c r="H1195" t="str">
        <f>INDEX('Vensim Variables'!$B:$B,MATCH(EPS!$B1195,'Vensim Variables'!$A:$A,0))</f>
        <v>g pollutant</v>
      </c>
      <c r="I1195" t="str">
        <f t="shared" si="36"/>
        <v>F gases</v>
      </c>
      <c r="J1195">
        <f>INDEX(NoSettings!$C:$C,MATCH(EPS!$A1195,NoSettings!$A:$A,0))</f>
        <v>0</v>
      </c>
      <c r="K1195" s="109">
        <f>INDEX(GWP!$C$2:$C$13,MATCH(EPS!I1195,GWP!$B$2:$B$13,0))</f>
        <v>1</v>
      </c>
      <c r="L1195" s="5">
        <f t="shared" si="37"/>
        <v>0</v>
      </c>
    </row>
    <row r="1196" spans="1:12">
      <c r="A1196" t="s">
        <v>1214</v>
      </c>
      <c r="B1196" t="s">
        <v>1</v>
      </c>
      <c r="C1196" t="s">
        <v>1719</v>
      </c>
      <c r="D1196" t="s">
        <v>1715</v>
      </c>
      <c r="E1196" t="s">
        <v>1704</v>
      </c>
      <c r="F1196" t="s">
        <v>1746</v>
      </c>
      <c r="H1196" t="str">
        <f>INDEX('Vensim Variables'!$B:$B,MATCH(EPS!$B1196,'Vensim Variables'!$A:$A,0))</f>
        <v>g pollutant</v>
      </c>
      <c r="I1196" t="str">
        <f t="shared" si="36"/>
        <v>F gases</v>
      </c>
      <c r="J1196">
        <f>INDEX(NoSettings!$C:$C,MATCH(EPS!$A1196,NoSettings!$A:$A,0))</f>
        <v>0</v>
      </c>
      <c r="K1196" s="109">
        <f>INDEX(GWP!$C$2:$C$13,MATCH(EPS!I1196,GWP!$B$2:$B$13,0))</f>
        <v>1</v>
      </c>
      <c r="L1196" s="5">
        <f t="shared" si="37"/>
        <v>0</v>
      </c>
    </row>
    <row r="1197" spans="1:12">
      <c r="A1197" t="s">
        <v>1215</v>
      </c>
      <c r="B1197" t="s">
        <v>1</v>
      </c>
      <c r="C1197" t="s">
        <v>1719</v>
      </c>
      <c r="D1197" t="s">
        <v>1715</v>
      </c>
      <c r="E1197" t="s">
        <v>1704</v>
      </c>
      <c r="F1197" t="s">
        <v>1747</v>
      </c>
      <c r="H1197" t="str">
        <f>INDEX('Vensim Variables'!$B:$B,MATCH(EPS!$B1197,'Vensim Variables'!$A:$A,0))</f>
        <v>g pollutant</v>
      </c>
      <c r="I1197" t="str">
        <f t="shared" si="36"/>
        <v>F gases</v>
      </c>
      <c r="J1197">
        <f>INDEX(NoSettings!$C:$C,MATCH(EPS!$A1197,NoSettings!$A:$A,0))</f>
        <v>0</v>
      </c>
      <c r="K1197" s="109">
        <f>INDEX(GWP!$C$2:$C$13,MATCH(EPS!I1197,GWP!$B$2:$B$13,0))</f>
        <v>1</v>
      </c>
      <c r="L1197" s="5">
        <f t="shared" si="37"/>
        <v>0</v>
      </c>
    </row>
    <row r="1198" spans="1:12">
      <c r="A1198" t="s">
        <v>1216</v>
      </c>
      <c r="B1198" t="s">
        <v>1</v>
      </c>
      <c r="C1198" t="s">
        <v>1719</v>
      </c>
      <c r="D1198" t="s">
        <v>1715</v>
      </c>
      <c r="E1198" t="s">
        <v>1704</v>
      </c>
      <c r="F1198" t="s">
        <v>1748</v>
      </c>
      <c r="H1198" t="str">
        <f>INDEX('Vensim Variables'!$B:$B,MATCH(EPS!$B1198,'Vensim Variables'!$A:$A,0))</f>
        <v>g pollutant</v>
      </c>
      <c r="I1198" t="str">
        <f t="shared" si="36"/>
        <v>F gases</v>
      </c>
      <c r="J1198">
        <f>INDEX(NoSettings!$C:$C,MATCH(EPS!$A1198,NoSettings!$A:$A,0))</f>
        <v>0</v>
      </c>
      <c r="K1198" s="109">
        <f>INDEX(GWP!$C$2:$C$13,MATCH(EPS!I1198,GWP!$B$2:$B$13,0))</f>
        <v>1</v>
      </c>
      <c r="L1198" s="5">
        <f t="shared" si="37"/>
        <v>0</v>
      </c>
    </row>
    <row r="1199" spans="1:12">
      <c r="A1199" t="s">
        <v>1217</v>
      </c>
      <c r="B1199" t="s">
        <v>1</v>
      </c>
      <c r="C1199" t="s">
        <v>1719</v>
      </c>
      <c r="D1199" t="s">
        <v>1715</v>
      </c>
      <c r="E1199" t="s">
        <v>1704</v>
      </c>
      <c r="F1199" t="s">
        <v>1749</v>
      </c>
      <c r="H1199" t="str">
        <f>INDEX('Vensim Variables'!$B:$B,MATCH(EPS!$B1199,'Vensim Variables'!$A:$A,0))</f>
        <v>g pollutant</v>
      </c>
      <c r="I1199" t="str">
        <f t="shared" si="36"/>
        <v>F gases</v>
      </c>
      <c r="J1199">
        <f>INDEX(NoSettings!$C:$C,MATCH(EPS!$A1199,NoSettings!$A:$A,0))</f>
        <v>0</v>
      </c>
      <c r="K1199" s="109">
        <f>INDEX(GWP!$C$2:$C$13,MATCH(EPS!I1199,GWP!$B$2:$B$13,0))</f>
        <v>1</v>
      </c>
      <c r="L1199" s="5">
        <f t="shared" si="37"/>
        <v>0</v>
      </c>
    </row>
    <row r="1200" spans="1:12">
      <c r="A1200" t="s">
        <v>1218</v>
      </c>
      <c r="B1200" t="s">
        <v>1</v>
      </c>
      <c r="C1200" t="s">
        <v>1719</v>
      </c>
      <c r="D1200" t="s">
        <v>1715</v>
      </c>
      <c r="E1200" t="s">
        <v>1704</v>
      </c>
      <c r="F1200" t="s">
        <v>1750</v>
      </c>
      <c r="H1200" t="str">
        <f>INDEX('Vensim Variables'!$B:$B,MATCH(EPS!$B1200,'Vensim Variables'!$A:$A,0))</f>
        <v>g pollutant</v>
      </c>
      <c r="I1200" t="str">
        <f t="shared" si="36"/>
        <v>F gases</v>
      </c>
      <c r="J1200">
        <f>INDEX(NoSettings!$C:$C,MATCH(EPS!$A1200,NoSettings!$A:$A,0))</f>
        <v>0</v>
      </c>
      <c r="K1200" s="109">
        <f>INDEX(GWP!$C$2:$C$13,MATCH(EPS!I1200,GWP!$B$2:$B$13,0))</f>
        <v>1</v>
      </c>
      <c r="L1200" s="5">
        <f t="shared" si="37"/>
        <v>0</v>
      </c>
    </row>
    <row r="1201" spans="1:12">
      <c r="A1201" t="s">
        <v>1219</v>
      </c>
      <c r="B1201" t="s">
        <v>1</v>
      </c>
      <c r="C1201" t="s">
        <v>1719</v>
      </c>
      <c r="D1201" t="s">
        <v>1715</v>
      </c>
      <c r="E1201" t="s">
        <v>1704</v>
      </c>
      <c r="F1201" t="s">
        <v>1751</v>
      </c>
      <c r="H1201" t="str">
        <f>INDEX('Vensim Variables'!$B:$B,MATCH(EPS!$B1201,'Vensim Variables'!$A:$A,0))</f>
        <v>g pollutant</v>
      </c>
      <c r="I1201" t="str">
        <f t="shared" si="36"/>
        <v>F gases</v>
      </c>
      <c r="J1201">
        <f>INDEX(NoSettings!$C:$C,MATCH(EPS!$A1201,NoSettings!$A:$A,0))</f>
        <v>0</v>
      </c>
      <c r="K1201" s="109">
        <f>INDEX(GWP!$C$2:$C$13,MATCH(EPS!I1201,GWP!$B$2:$B$13,0))</f>
        <v>1</v>
      </c>
      <c r="L1201" s="5">
        <f t="shared" si="37"/>
        <v>0</v>
      </c>
    </row>
    <row r="1202" spans="1:12">
      <c r="A1202" t="s">
        <v>1220</v>
      </c>
      <c r="B1202" t="s">
        <v>1</v>
      </c>
      <c r="C1202" t="s">
        <v>1720</v>
      </c>
      <c r="D1202" t="s">
        <v>1702</v>
      </c>
      <c r="E1202" t="s">
        <v>1703</v>
      </c>
      <c r="F1202" t="s">
        <v>1742</v>
      </c>
      <c r="H1202" t="str">
        <f>INDEX('Vensim Variables'!$B:$B,MATCH(EPS!$B1202,'Vensim Variables'!$A:$A,0))</f>
        <v>g pollutant</v>
      </c>
      <c r="I1202" t="str">
        <f t="shared" si="36"/>
        <v>CO2</v>
      </c>
      <c r="J1202">
        <f>INDEX(NoSettings!$C:$C,MATCH(EPS!$A1202,NoSettings!$A:$A,0))</f>
        <v>0</v>
      </c>
      <c r="K1202" s="109">
        <f>INDEX(GWP!$C$2:$C$13,MATCH(EPS!I1202,GWP!$B$2:$B$13,0))</f>
        <v>1</v>
      </c>
      <c r="L1202" s="5">
        <f t="shared" si="37"/>
        <v>0</v>
      </c>
    </row>
    <row r="1203" spans="1:12">
      <c r="A1203" t="s">
        <v>1221</v>
      </c>
      <c r="B1203" t="s">
        <v>1</v>
      </c>
      <c r="C1203" t="s">
        <v>1720</v>
      </c>
      <c r="D1203" t="s">
        <v>1702</v>
      </c>
      <c r="E1203" t="s">
        <v>1703</v>
      </c>
      <c r="F1203" t="s">
        <v>1743</v>
      </c>
      <c r="H1203" t="str">
        <f>INDEX('Vensim Variables'!$B:$B,MATCH(EPS!$B1203,'Vensim Variables'!$A:$A,0))</f>
        <v>g pollutant</v>
      </c>
      <c r="I1203" t="str">
        <f t="shared" si="36"/>
        <v>CO2</v>
      </c>
      <c r="J1203">
        <f>INDEX(NoSettings!$C:$C,MATCH(EPS!$A1203,NoSettings!$A:$A,0))</f>
        <v>0</v>
      </c>
      <c r="K1203" s="109">
        <f>INDEX(GWP!$C$2:$C$13,MATCH(EPS!I1203,GWP!$B$2:$B$13,0))</f>
        <v>1</v>
      </c>
      <c r="L1203" s="5">
        <f t="shared" si="37"/>
        <v>0</v>
      </c>
    </row>
    <row r="1204" spans="1:12">
      <c r="A1204" t="s">
        <v>1222</v>
      </c>
      <c r="B1204" t="s">
        <v>1</v>
      </c>
      <c r="C1204" t="s">
        <v>1720</v>
      </c>
      <c r="D1204" t="s">
        <v>1702</v>
      </c>
      <c r="E1204" t="s">
        <v>1703</v>
      </c>
      <c r="F1204" t="s">
        <v>1744</v>
      </c>
      <c r="H1204" t="str">
        <f>INDEX('Vensim Variables'!$B:$B,MATCH(EPS!$B1204,'Vensim Variables'!$A:$A,0))</f>
        <v>g pollutant</v>
      </c>
      <c r="I1204" t="str">
        <f t="shared" si="36"/>
        <v>CO2</v>
      </c>
      <c r="J1204">
        <f>INDEX(NoSettings!$C:$C,MATCH(EPS!$A1204,NoSettings!$A:$A,0))</f>
        <v>1029910000000</v>
      </c>
      <c r="K1204" s="109">
        <f>INDEX(GWP!$C$2:$C$13,MATCH(EPS!I1204,GWP!$B$2:$B$13,0))</f>
        <v>1</v>
      </c>
      <c r="L1204" s="5">
        <f t="shared" si="37"/>
        <v>1.0299100000000001</v>
      </c>
    </row>
    <row r="1205" spans="1:12">
      <c r="A1205" t="s">
        <v>1223</v>
      </c>
      <c r="B1205" t="s">
        <v>1</v>
      </c>
      <c r="C1205" t="s">
        <v>1720</v>
      </c>
      <c r="D1205" t="s">
        <v>1702</v>
      </c>
      <c r="E1205" t="s">
        <v>1703</v>
      </c>
      <c r="F1205" t="s">
        <v>1745</v>
      </c>
      <c r="H1205" t="str">
        <f>INDEX('Vensim Variables'!$B:$B,MATCH(EPS!$B1205,'Vensim Variables'!$A:$A,0))</f>
        <v>g pollutant</v>
      </c>
      <c r="I1205" t="str">
        <f t="shared" si="36"/>
        <v>CO2</v>
      </c>
      <c r="J1205">
        <f>INDEX(NoSettings!$C:$C,MATCH(EPS!$A1205,NoSettings!$A:$A,0))</f>
        <v>0</v>
      </c>
      <c r="K1205" s="109">
        <f>INDEX(GWP!$C$2:$C$13,MATCH(EPS!I1205,GWP!$B$2:$B$13,0))</f>
        <v>1</v>
      </c>
      <c r="L1205" s="5">
        <f t="shared" si="37"/>
        <v>0</v>
      </c>
    </row>
    <row r="1206" spans="1:12">
      <c r="A1206" t="s">
        <v>1224</v>
      </c>
      <c r="B1206" t="s">
        <v>1</v>
      </c>
      <c r="C1206" t="s">
        <v>1720</v>
      </c>
      <c r="D1206" t="s">
        <v>1702</v>
      </c>
      <c r="E1206" t="s">
        <v>1703</v>
      </c>
      <c r="F1206" t="s">
        <v>1746</v>
      </c>
      <c r="H1206" t="str">
        <f>INDEX('Vensim Variables'!$B:$B,MATCH(EPS!$B1206,'Vensim Variables'!$A:$A,0))</f>
        <v>g pollutant</v>
      </c>
      <c r="I1206" t="str">
        <f t="shared" si="36"/>
        <v>CO2</v>
      </c>
      <c r="J1206">
        <f>INDEX(NoSettings!$C:$C,MATCH(EPS!$A1206,NoSettings!$A:$A,0))</f>
        <v>32332900000</v>
      </c>
      <c r="K1206" s="109">
        <f>INDEX(GWP!$C$2:$C$13,MATCH(EPS!I1206,GWP!$B$2:$B$13,0))</f>
        <v>1</v>
      </c>
      <c r="L1206" s="5">
        <f t="shared" si="37"/>
        <v>3.2332899999999998E-2</v>
      </c>
    </row>
    <row r="1207" spans="1:12">
      <c r="A1207" t="s">
        <v>1225</v>
      </c>
      <c r="B1207" t="s">
        <v>1</v>
      </c>
      <c r="C1207" t="s">
        <v>1720</v>
      </c>
      <c r="D1207" t="s">
        <v>1702</v>
      </c>
      <c r="E1207" t="s">
        <v>1703</v>
      </c>
      <c r="F1207" t="s">
        <v>1747</v>
      </c>
      <c r="H1207" t="str">
        <f>INDEX('Vensim Variables'!$B:$B,MATCH(EPS!$B1207,'Vensim Variables'!$A:$A,0))</f>
        <v>g pollutant</v>
      </c>
      <c r="I1207" t="str">
        <f t="shared" si="36"/>
        <v>CO2</v>
      </c>
      <c r="J1207">
        <f>INDEX(NoSettings!$C:$C,MATCH(EPS!$A1207,NoSettings!$A:$A,0))</f>
        <v>0</v>
      </c>
      <c r="K1207" s="109">
        <f>INDEX(GWP!$C$2:$C$13,MATCH(EPS!I1207,GWP!$B$2:$B$13,0))</f>
        <v>1</v>
      </c>
      <c r="L1207" s="5">
        <f t="shared" si="37"/>
        <v>0</v>
      </c>
    </row>
    <row r="1208" spans="1:12">
      <c r="A1208" t="s">
        <v>1226</v>
      </c>
      <c r="B1208" t="s">
        <v>1</v>
      </c>
      <c r="C1208" t="s">
        <v>1720</v>
      </c>
      <c r="D1208" t="s">
        <v>1702</v>
      </c>
      <c r="E1208" t="s">
        <v>1703</v>
      </c>
      <c r="F1208" t="s">
        <v>1748</v>
      </c>
      <c r="H1208" t="str">
        <f>INDEX('Vensim Variables'!$B:$B,MATCH(EPS!$B1208,'Vensim Variables'!$A:$A,0))</f>
        <v>g pollutant</v>
      </c>
      <c r="I1208" t="str">
        <f t="shared" si="36"/>
        <v>CO2</v>
      </c>
      <c r="J1208">
        <f>INDEX(NoSettings!$C:$C,MATCH(EPS!$A1208,NoSettings!$A:$A,0))</f>
        <v>0</v>
      </c>
      <c r="K1208" s="109">
        <f>INDEX(GWP!$C$2:$C$13,MATCH(EPS!I1208,GWP!$B$2:$B$13,0))</f>
        <v>1</v>
      </c>
      <c r="L1208" s="5">
        <f t="shared" si="37"/>
        <v>0</v>
      </c>
    </row>
    <row r="1209" spans="1:12">
      <c r="A1209" t="s">
        <v>1227</v>
      </c>
      <c r="B1209" t="s">
        <v>1</v>
      </c>
      <c r="C1209" t="s">
        <v>1720</v>
      </c>
      <c r="D1209" t="s">
        <v>1702</v>
      </c>
      <c r="E1209" t="s">
        <v>1703</v>
      </c>
      <c r="F1209" t="s">
        <v>1749</v>
      </c>
      <c r="H1209" t="str">
        <f>INDEX('Vensim Variables'!$B:$B,MATCH(EPS!$B1209,'Vensim Variables'!$A:$A,0))</f>
        <v>g pollutant</v>
      </c>
      <c r="I1209" t="str">
        <f t="shared" si="36"/>
        <v>CO2</v>
      </c>
      <c r="J1209">
        <f>INDEX(NoSettings!$C:$C,MATCH(EPS!$A1209,NoSettings!$A:$A,0))</f>
        <v>0</v>
      </c>
      <c r="K1209" s="109">
        <f>INDEX(GWP!$C$2:$C$13,MATCH(EPS!I1209,GWP!$B$2:$B$13,0))</f>
        <v>1</v>
      </c>
      <c r="L1209" s="5">
        <f t="shared" si="37"/>
        <v>0</v>
      </c>
    </row>
    <row r="1210" spans="1:12">
      <c r="A1210" t="s">
        <v>1228</v>
      </c>
      <c r="B1210" t="s">
        <v>1</v>
      </c>
      <c r="C1210" t="s">
        <v>1720</v>
      </c>
      <c r="D1210" t="s">
        <v>1702</v>
      </c>
      <c r="E1210" t="s">
        <v>1703</v>
      </c>
      <c r="F1210" t="s">
        <v>1750</v>
      </c>
      <c r="H1210" t="str">
        <f>INDEX('Vensim Variables'!$B:$B,MATCH(EPS!$B1210,'Vensim Variables'!$A:$A,0))</f>
        <v>g pollutant</v>
      </c>
      <c r="I1210" t="str">
        <f t="shared" si="36"/>
        <v>CO2</v>
      </c>
      <c r="J1210">
        <f>INDEX(NoSettings!$C:$C,MATCH(EPS!$A1210,NoSettings!$A:$A,0))</f>
        <v>0</v>
      </c>
      <c r="K1210" s="109">
        <f>INDEX(GWP!$C$2:$C$13,MATCH(EPS!I1210,GWP!$B$2:$B$13,0))</f>
        <v>1</v>
      </c>
      <c r="L1210" s="5">
        <f t="shared" si="37"/>
        <v>0</v>
      </c>
    </row>
    <row r="1211" spans="1:12">
      <c r="A1211" t="s">
        <v>1229</v>
      </c>
      <c r="B1211" t="s">
        <v>1</v>
      </c>
      <c r="C1211" t="s">
        <v>1720</v>
      </c>
      <c r="D1211" t="s">
        <v>1702</v>
      </c>
      <c r="E1211" t="s">
        <v>1703</v>
      </c>
      <c r="F1211" t="s">
        <v>1751</v>
      </c>
      <c r="H1211" t="str">
        <f>INDEX('Vensim Variables'!$B:$B,MATCH(EPS!$B1211,'Vensim Variables'!$A:$A,0))</f>
        <v>g pollutant</v>
      </c>
      <c r="I1211" t="str">
        <f t="shared" si="36"/>
        <v>CO2</v>
      </c>
      <c r="J1211">
        <f>INDEX(NoSettings!$C:$C,MATCH(EPS!$A1211,NoSettings!$A:$A,0))</f>
        <v>0</v>
      </c>
      <c r="K1211" s="109">
        <f>INDEX(GWP!$C$2:$C$13,MATCH(EPS!I1211,GWP!$B$2:$B$13,0))</f>
        <v>1</v>
      </c>
      <c r="L1211" s="5">
        <f t="shared" si="37"/>
        <v>0</v>
      </c>
    </row>
    <row r="1212" spans="1:12">
      <c r="A1212" t="s">
        <v>1230</v>
      </c>
      <c r="B1212" t="s">
        <v>1</v>
      </c>
      <c r="C1212" t="s">
        <v>1720</v>
      </c>
      <c r="D1212" t="s">
        <v>1702</v>
      </c>
      <c r="E1212" t="s">
        <v>1704</v>
      </c>
      <c r="F1212" t="s">
        <v>1742</v>
      </c>
      <c r="H1212" t="str">
        <f>INDEX('Vensim Variables'!$B:$B,MATCH(EPS!$B1212,'Vensim Variables'!$A:$A,0))</f>
        <v>g pollutant</v>
      </c>
      <c r="I1212" t="str">
        <f t="shared" si="36"/>
        <v>CO2</v>
      </c>
      <c r="J1212">
        <f>INDEX(NoSettings!$C:$C,MATCH(EPS!$A1212,NoSettings!$A:$A,0))</f>
        <v>0</v>
      </c>
      <c r="K1212" s="109">
        <f>INDEX(GWP!$C$2:$C$13,MATCH(EPS!I1212,GWP!$B$2:$B$13,0))</f>
        <v>1</v>
      </c>
      <c r="L1212" s="5">
        <f t="shared" si="37"/>
        <v>0</v>
      </c>
    </row>
    <row r="1213" spans="1:12">
      <c r="A1213" t="s">
        <v>1231</v>
      </c>
      <c r="B1213" t="s">
        <v>1</v>
      </c>
      <c r="C1213" t="s">
        <v>1720</v>
      </c>
      <c r="D1213" t="s">
        <v>1702</v>
      </c>
      <c r="E1213" t="s">
        <v>1704</v>
      </c>
      <c r="F1213" t="s">
        <v>1743</v>
      </c>
      <c r="H1213" t="str">
        <f>INDEX('Vensim Variables'!$B:$B,MATCH(EPS!$B1213,'Vensim Variables'!$A:$A,0))</f>
        <v>g pollutant</v>
      </c>
      <c r="I1213" t="str">
        <f t="shared" si="36"/>
        <v>CO2</v>
      </c>
      <c r="J1213">
        <f>INDEX(NoSettings!$C:$C,MATCH(EPS!$A1213,NoSettings!$A:$A,0))</f>
        <v>0</v>
      </c>
      <c r="K1213" s="109">
        <f>INDEX(GWP!$C$2:$C$13,MATCH(EPS!I1213,GWP!$B$2:$B$13,0))</f>
        <v>1</v>
      </c>
      <c r="L1213" s="5">
        <f t="shared" si="37"/>
        <v>0</v>
      </c>
    </row>
    <row r="1214" spans="1:12">
      <c r="A1214" t="s">
        <v>1232</v>
      </c>
      <c r="B1214" t="s">
        <v>1</v>
      </c>
      <c r="C1214" t="s">
        <v>1720</v>
      </c>
      <c r="D1214" t="s">
        <v>1702</v>
      </c>
      <c r="E1214" t="s">
        <v>1704</v>
      </c>
      <c r="F1214" t="s">
        <v>1744</v>
      </c>
      <c r="H1214" t="str">
        <f>INDEX('Vensim Variables'!$B:$B,MATCH(EPS!$B1214,'Vensim Variables'!$A:$A,0))</f>
        <v>g pollutant</v>
      </c>
      <c r="I1214" t="str">
        <f t="shared" si="36"/>
        <v>CO2</v>
      </c>
      <c r="J1214">
        <f>INDEX(NoSettings!$C:$C,MATCH(EPS!$A1214,NoSettings!$A:$A,0))</f>
        <v>0</v>
      </c>
      <c r="K1214" s="109">
        <f>INDEX(GWP!$C$2:$C$13,MATCH(EPS!I1214,GWP!$B$2:$B$13,0))</f>
        <v>1</v>
      </c>
      <c r="L1214" s="5">
        <f t="shared" si="37"/>
        <v>0</v>
      </c>
    </row>
    <row r="1215" spans="1:12">
      <c r="A1215" t="s">
        <v>1233</v>
      </c>
      <c r="B1215" t="s">
        <v>1</v>
      </c>
      <c r="C1215" t="s">
        <v>1720</v>
      </c>
      <c r="D1215" t="s">
        <v>1702</v>
      </c>
      <c r="E1215" t="s">
        <v>1704</v>
      </c>
      <c r="F1215" t="s">
        <v>1745</v>
      </c>
      <c r="H1215" t="str">
        <f>INDEX('Vensim Variables'!$B:$B,MATCH(EPS!$B1215,'Vensim Variables'!$A:$A,0))</f>
        <v>g pollutant</v>
      </c>
      <c r="I1215" t="str">
        <f t="shared" si="36"/>
        <v>CO2</v>
      </c>
      <c r="J1215">
        <f>INDEX(NoSettings!$C:$C,MATCH(EPS!$A1215,NoSettings!$A:$A,0))</f>
        <v>0</v>
      </c>
      <c r="K1215" s="109">
        <f>INDEX(GWP!$C$2:$C$13,MATCH(EPS!I1215,GWP!$B$2:$B$13,0))</f>
        <v>1</v>
      </c>
      <c r="L1215" s="5">
        <f t="shared" si="37"/>
        <v>0</v>
      </c>
    </row>
    <row r="1216" spans="1:12">
      <c r="A1216" t="s">
        <v>1234</v>
      </c>
      <c r="B1216" t="s">
        <v>1</v>
      </c>
      <c r="C1216" t="s">
        <v>1720</v>
      </c>
      <c r="D1216" t="s">
        <v>1702</v>
      </c>
      <c r="E1216" t="s">
        <v>1704</v>
      </c>
      <c r="F1216" t="s">
        <v>1746</v>
      </c>
      <c r="H1216" t="str">
        <f>INDEX('Vensim Variables'!$B:$B,MATCH(EPS!$B1216,'Vensim Variables'!$A:$A,0))</f>
        <v>g pollutant</v>
      </c>
      <c r="I1216" t="str">
        <f t="shared" si="36"/>
        <v>CO2</v>
      </c>
      <c r="J1216">
        <f>INDEX(NoSettings!$C:$C,MATCH(EPS!$A1216,NoSettings!$A:$A,0))</f>
        <v>0</v>
      </c>
      <c r="K1216" s="109">
        <f>INDEX(GWP!$C$2:$C$13,MATCH(EPS!I1216,GWP!$B$2:$B$13,0))</f>
        <v>1</v>
      </c>
      <c r="L1216" s="5">
        <f t="shared" si="37"/>
        <v>0</v>
      </c>
    </row>
    <row r="1217" spans="1:12">
      <c r="A1217" t="s">
        <v>1235</v>
      </c>
      <c r="B1217" t="s">
        <v>1</v>
      </c>
      <c r="C1217" t="s">
        <v>1720</v>
      </c>
      <c r="D1217" t="s">
        <v>1702</v>
      </c>
      <c r="E1217" t="s">
        <v>1704</v>
      </c>
      <c r="F1217" t="s">
        <v>1747</v>
      </c>
      <c r="H1217" t="str">
        <f>INDEX('Vensim Variables'!$B:$B,MATCH(EPS!$B1217,'Vensim Variables'!$A:$A,0))</f>
        <v>g pollutant</v>
      </c>
      <c r="I1217" t="str">
        <f t="shared" si="36"/>
        <v>CO2</v>
      </c>
      <c r="J1217">
        <f>INDEX(NoSettings!$C:$C,MATCH(EPS!$A1217,NoSettings!$A:$A,0))</f>
        <v>0</v>
      </c>
      <c r="K1217" s="109">
        <f>INDEX(GWP!$C$2:$C$13,MATCH(EPS!I1217,GWP!$B$2:$B$13,0))</f>
        <v>1</v>
      </c>
      <c r="L1217" s="5">
        <f t="shared" si="37"/>
        <v>0</v>
      </c>
    </row>
    <row r="1218" spans="1:12">
      <c r="A1218" t="s">
        <v>1236</v>
      </c>
      <c r="B1218" t="s">
        <v>1</v>
      </c>
      <c r="C1218" t="s">
        <v>1720</v>
      </c>
      <c r="D1218" t="s">
        <v>1702</v>
      </c>
      <c r="E1218" t="s">
        <v>1704</v>
      </c>
      <c r="F1218" t="s">
        <v>1748</v>
      </c>
      <c r="H1218" t="str">
        <f>INDEX('Vensim Variables'!$B:$B,MATCH(EPS!$B1218,'Vensim Variables'!$A:$A,0))</f>
        <v>g pollutant</v>
      </c>
      <c r="I1218" t="str">
        <f t="shared" si="36"/>
        <v>CO2</v>
      </c>
      <c r="J1218">
        <f>INDEX(NoSettings!$C:$C,MATCH(EPS!$A1218,NoSettings!$A:$A,0))</f>
        <v>0</v>
      </c>
      <c r="K1218" s="109">
        <f>INDEX(GWP!$C$2:$C$13,MATCH(EPS!I1218,GWP!$B$2:$B$13,0))</f>
        <v>1</v>
      </c>
      <c r="L1218" s="5">
        <f t="shared" si="37"/>
        <v>0</v>
      </c>
    </row>
    <row r="1219" spans="1:12">
      <c r="A1219" t="s">
        <v>1237</v>
      </c>
      <c r="B1219" t="s">
        <v>1</v>
      </c>
      <c r="C1219" t="s">
        <v>1720</v>
      </c>
      <c r="D1219" t="s">
        <v>1702</v>
      </c>
      <c r="E1219" t="s">
        <v>1704</v>
      </c>
      <c r="F1219" t="s">
        <v>1749</v>
      </c>
      <c r="H1219" t="str">
        <f>INDEX('Vensim Variables'!$B:$B,MATCH(EPS!$B1219,'Vensim Variables'!$A:$A,0))</f>
        <v>g pollutant</v>
      </c>
      <c r="I1219" t="str">
        <f t="shared" ref="I1219:I1282" si="38">IF(OR(C1219="CO2",C1219="CH4",C1219="N2O",C1219="F gases",C1219="VOC",C1219="CO",C1219="NOx",C1219="PM10",C1219="PM25",C1219="SOx",C1219="BC",C1219="OC"),C1219,IF(OR(D1219="CO2",D1219="CH4",D1219="N2O",D1219="F gases",D1219="VOC",D1219="CO",D1219="NOx",D1219="PM10",D1219="PM25",D1219="SOx",D1219="BC",D1219="OC"),D1219,IF(OR(E1219="CO2",E1219="CH4",E1219="N2O",E1219="F gases",E1219="VOC",E1219="CO",E1219="NOx",E1219="PM10",E1219="PM25",E1219="SOx",E1219="BC",E1219="OC"),E1219,"NA")))</f>
        <v>CO2</v>
      </c>
      <c r="J1219">
        <f>INDEX(NoSettings!$C:$C,MATCH(EPS!$A1219,NoSettings!$A:$A,0))</f>
        <v>0</v>
      </c>
      <c r="K1219" s="109">
        <f>INDEX(GWP!$C$2:$C$13,MATCH(EPS!I1219,GWP!$B$2:$B$13,0))</f>
        <v>1</v>
      </c>
      <c r="L1219" s="5">
        <f t="shared" ref="L1219:L1282" si="39">IF(H1219="g pollutant",K1219*J1219/10^12,IF(H1219="MMTCO2e",J1219,IF(H1219="MWh",J1219,0)))</f>
        <v>0</v>
      </c>
    </row>
    <row r="1220" spans="1:12">
      <c r="A1220" t="s">
        <v>1238</v>
      </c>
      <c r="B1220" t="s">
        <v>1</v>
      </c>
      <c r="C1220" t="s">
        <v>1720</v>
      </c>
      <c r="D1220" t="s">
        <v>1702</v>
      </c>
      <c r="E1220" t="s">
        <v>1704</v>
      </c>
      <c r="F1220" t="s">
        <v>1750</v>
      </c>
      <c r="H1220" t="str">
        <f>INDEX('Vensim Variables'!$B:$B,MATCH(EPS!$B1220,'Vensim Variables'!$A:$A,0))</f>
        <v>g pollutant</v>
      </c>
      <c r="I1220" t="str">
        <f t="shared" si="38"/>
        <v>CO2</v>
      </c>
      <c r="J1220">
        <f>INDEX(NoSettings!$C:$C,MATCH(EPS!$A1220,NoSettings!$A:$A,0))</f>
        <v>0</v>
      </c>
      <c r="K1220" s="109">
        <f>INDEX(GWP!$C$2:$C$13,MATCH(EPS!I1220,GWP!$B$2:$B$13,0))</f>
        <v>1</v>
      </c>
      <c r="L1220" s="5">
        <f t="shared" si="39"/>
        <v>0</v>
      </c>
    </row>
    <row r="1221" spans="1:12">
      <c r="A1221" t="s">
        <v>1239</v>
      </c>
      <c r="B1221" t="s">
        <v>1</v>
      </c>
      <c r="C1221" t="s">
        <v>1720</v>
      </c>
      <c r="D1221" t="s">
        <v>1702</v>
      </c>
      <c r="E1221" t="s">
        <v>1704</v>
      </c>
      <c r="F1221" t="s">
        <v>1751</v>
      </c>
      <c r="H1221" t="str">
        <f>INDEX('Vensim Variables'!$B:$B,MATCH(EPS!$B1221,'Vensim Variables'!$A:$A,0))</f>
        <v>g pollutant</v>
      </c>
      <c r="I1221" t="str">
        <f t="shared" si="38"/>
        <v>CO2</v>
      </c>
      <c r="J1221">
        <f>INDEX(NoSettings!$C:$C,MATCH(EPS!$A1221,NoSettings!$A:$A,0))</f>
        <v>0</v>
      </c>
      <c r="K1221" s="109">
        <f>INDEX(GWP!$C$2:$C$13,MATCH(EPS!I1221,GWP!$B$2:$B$13,0))</f>
        <v>1</v>
      </c>
      <c r="L1221" s="5">
        <f t="shared" si="39"/>
        <v>0</v>
      </c>
    </row>
    <row r="1222" spans="1:12">
      <c r="A1222" t="s">
        <v>1240</v>
      </c>
      <c r="B1222" t="s">
        <v>1</v>
      </c>
      <c r="C1222" t="s">
        <v>1720</v>
      </c>
      <c r="D1222" t="s">
        <v>1705</v>
      </c>
      <c r="E1222" t="s">
        <v>1703</v>
      </c>
      <c r="F1222" t="s">
        <v>1742</v>
      </c>
      <c r="H1222" t="str">
        <f>INDEX('Vensim Variables'!$B:$B,MATCH(EPS!$B1222,'Vensim Variables'!$A:$A,0))</f>
        <v>g pollutant</v>
      </c>
      <c r="I1222" t="str">
        <f t="shared" si="38"/>
        <v>VOC</v>
      </c>
      <c r="J1222">
        <f>INDEX(NoSettings!$C:$C,MATCH(EPS!$A1222,NoSettings!$A:$A,0))</f>
        <v>0</v>
      </c>
      <c r="K1222" s="109">
        <f>INDEX(GWP!$C$2:$C$13,MATCH(EPS!I1222,GWP!$B$2:$B$13,0))</f>
        <v>5</v>
      </c>
      <c r="L1222" s="5">
        <f t="shared" si="39"/>
        <v>0</v>
      </c>
    </row>
    <row r="1223" spans="1:12">
      <c r="A1223" t="s">
        <v>1241</v>
      </c>
      <c r="B1223" t="s">
        <v>1</v>
      </c>
      <c r="C1223" t="s">
        <v>1720</v>
      </c>
      <c r="D1223" t="s">
        <v>1705</v>
      </c>
      <c r="E1223" t="s">
        <v>1703</v>
      </c>
      <c r="F1223" t="s">
        <v>1743</v>
      </c>
      <c r="H1223" t="str">
        <f>INDEX('Vensim Variables'!$B:$B,MATCH(EPS!$B1223,'Vensim Variables'!$A:$A,0))</f>
        <v>g pollutant</v>
      </c>
      <c r="I1223" t="str">
        <f t="shared" si="38"/>
        <v>VOC</v>
      </c>
      <c r="J1223">
        <f>INDEX(NoSettings!$C:$C,MATCH(EPS!$A1223,NoSettings!$A:$A,0))</f>
        <v>0</v>
      </c>
      <c r="K1223" s="109">
        <f>INDEX(GWP!$C$2:$C$13,MATCH(EPS!I1223,GWP!$B$2:$B$13,0))</f>
        <v>5</v>
      </c>
      <c r="L1223" s="5">
        <f t="shared" si="39"/>
        <v>0</v>
      </c>
    </row>
    <row r="1224" spans="1:12">
      <c r="A1224" t="s">
        <v>1242</v>
      </c>
      <c r="B1224" t="s">
        <v>1</v>
      </c>
      <c r="C1224" t="s">
        <v>1720</v>
      </c>
      <c r="D1224" t="s">
        <v>1705</v>
      </c>
      <c r="E1224" t="s">
        <v>1703</v>
      </c>
      <c r="F1224" t="s">
        <v>1744</v>
      </c>
      <c r="H1224" t="str">
        <f>INDEX('Vensim Variables'!$B:$B,MATCH(EPS!$B1224,'Vensim Variables'!$A:$A,0))</f>
        <v>g pollutant</v>
      </c>
      <c r="I1224" t="str">
        <f t="shared" si="38"/>
        <v>VOC</v>
      </c>
      <c r="J1224">
        <f>INDEX(NoSettings!$C:$C,MATCH(EPS!$A1224,NoSettings!$A:$A,0))</f>
        <v>730617000</v>
      </c>
      <c r="K1224" s="109">
        <f>INDEX(GWP!$C$2:$C$13,MATCH(EPS!I1224,GWP!$B$2:$B$13,0))</f>
        <v>5</v>
      </c>
      <c r="L1224" s="5">
        <f t="shared" si="39"/>
        <v>3.6530849999999999E-3</v>
      </c>
    </row>
    <row r="1225" spans="1:12">
      <c r="A1225" t="s">
        <v>1243</v>
      </c>
      <c r="B1225" t="s">
        <v>1</v>
      </c>
      <c r="C1225" t="s">
        <v>1720</v>
      </c>
      <c r="D1225" t="s">
        <v>1705</v>
      </c>
      <c r="E1225" t="s">
        <v>1703</v>
      </c>
      <c r="F1225" t="s">
        <v>1745</v>
      </c>
      <c r="H1225" t="str">
        <f>INDEX('Vensim Variables'!$B:$B,MATCH(EPS!$B1225,'Vensim Variables'!$A:$A,0))</f>
        <v>g pollutant</v>
      </c>
      <c r="I1225" t="str">
        <f t="shared" si="38"/>
        <v>VOC</v>
      </c>
      <c r="J1225">
        <f>INDEX(NoSettings!$C:$C,MATCH(EPS!$A1225,NoSettings!$A:$A,0))</f>
        <v>0</v>
      </c>
      <c r="K1225" s="109">
        <f>INDEX(GWP!$C$2:$C$13,MATCH(EPS!I1225,GWP!$B$2:$B$13,0))</f>
        <v>5</v>
      </c>
      <c r="L1225" s="5">
        <f t="shared" si="39"/>
        <v>0</v>
      </c>
    </row>
    <row r="1226" spans="1:12">
      <c r="A1226" t="s">
        <v>1244</v>
      </c>
      <c r="B1226" t="s">
        <v>1</v>
      </c>
      <c r="C1226" t="s">
        <v>1720</v>
      </c>
      <c r="D1226" t="s">
        <v>1705</v>
      </c>
      <c r="E1226" t="s">
        <v>1703</v>
      </c>
      <c r="F1226" t="s">
        <v>1746</v>
      </c>
      <c r="H1226" t="str">
        <f>INDEX('Vensim Variables'!$B:$B,MATCH(EPS!$B1226,'Vensim Variables'!$A:$A,0))</f>
        <v>g pollutant</v>
      </c>
      <c r="I1226" t="str">
        <f t="shared" si="38"/>
        <v>VOC</v>
      </c>
      <c r="J1226">
        <f>INDEX(NoSettings!$C:$C,MATCH(EPS!$A1226,NoSettings!$A:$A,0))</f>
        <v>37022600</v>
      </c>
      <c r="K1226" s="109">
        <f>INDEX(GWP!$C$2:$C$13,MATCH(EPS!I1226,GWP!$B$2:$B$13,0))</f>
        <v>5</v>
      </c>
      <c r="L1226" s="5">
        <f t="shared" si="39"/>
        <v>1.8511299999999999E-4</v>
      </c>
    </row>
    <row r="1227" spans="1:12">
      <c r="A1227" t="s">
        <v>1245</v>
      </c>
      <c r="B1227" t="s">
        <v>1</v>
      </c>
      <c r="C1227" t="s">
        <v>1720</v>
      </c>
      <c r="D1227" t="s">
        <v>1705</v>
      </c>
      <c r="E1227" t="s">
        <v>1703</v>
      </c>
      <c r="F1227" t="s">
        <v>1747</v>
      </c>
      <c r="H1227" t="str">
        <f>INDEX('Vensim Variables'!$B:$B,MATCH(EPS!$B1227,'Vensim Variables'!$A:$A,0))</f>
        <v>g pollutant</v>
      </c>
      <c r="I1227" t="str">
        <f t="shared" si="38"/>
        <v>VOC</v>
      </c>
      <c r="J1227">
        <f>INDEX(NoSettings!$C:$C,MATCH(EPS!$A1227,NoSettings!$A:$A,0))</f>
        <v>0</v>
      </c>
      <c r="K1227" s="109">
        <f>INDEX(GWP!$C$2:$C$13,MATCH(EPS!I1227,GWP!$B$2:$B$13,0))</f>
        <v>5</v>
      </c>
      <c r="L1227" s="5">
        <f t="shared" si="39"/>
        <v>0</v>
      </c>
    </row>
    <row r="1228" spans="1:12">
      <c r="A1228" t="s">
        <v>1246</v>
      </c>
      <c r="B1228" t="s">
        <v>1</v>
      </c>
      <c r="C1228" t="s">
        <v>1720</v>
      </c>
      <c r="D1228" t="s">
        <v>1705</v>
      </c>
      <c r="E1228" t="s">
        <v>1703</v>
      </c>
      <c r="F1228" t="s">
        <v>1748</v>
      </c>
      <c r="H1228" t="str">
        <f>INDEX('Vensim Variables'!$B:$B,MATCH(EPS!$B1228,'Vensim Variables'!$A:$A,0))</f>
        <v>g pollutant</v>
      </c>
      <c r="I1228" t="str">
        <f t="shared" si="38"/>
        <v>VOC</v>
      </c>
      <c r="J1228">
        <f>INDEX(NoSettings!$C:$C,MATCH(EPS!$A1228,NoSettings!$A:$A,0))</f>
        <v>0</v>
      </c>
      <c r="K1228" s="109">
        <f>INDEX(GWP!$C$2:$C$13,MATCH(EPS!I1228,GWP!$B$2:$B$13,0))</f>
        <v>5</v>
      </c>
      <c r="L1228" s="5">
        <f t="shared" si="39"/>
        <v>0</v>
      </c>
    </row>
    <row r="1229" spans="1:12">
      <c r="A1229" t="s">
        <v>1247</v>
      </c>
      <c r="B1229" t="s">
        <v>1</v>
      </c>
      <c r="C1229" t="s">
        <v>1720</v>
      </c>
      <c r="D1229" t="s">
        <v>1705</v>
      </c>
      <c r="E1229" t="s">
        <v>1703</v>
      </c>
      <c r="F1229" t="s">
        <v>1749</v>
      </c>
      <c r="H1229" t="str">
        <f>INDEX('Vensim Variables'!$B:$B,MATCH(EPS!$B1229,'Vensim Variables'!$A:$A,0))</f>
        <v>g pollutant</v>
      </c>
      <c r="I1229" t="str">
        <f t="shared" si="38"/>
        <v>VOC</v>
      </c>
      <c r="J1229">
        <f>INDEX(NoSettings!$C:$C,MATCH(EPS!$A1229,NoSettings!$A:$A,0))</f>
        <v>0</v>
      </c>
      <c r="K1229" s="109">
        <f>INDEX(GWP!$C$2:$C$13,MATCH(EPS!I1229,GWP!$B$2:$B$13,0))</f>
        <v>5</v>
      </c>
      <c r="L1229" s="5">
        <f t="shared" si="39"/>
        <v>0</v>
      </c>
    </row>
    <row r="1230" spans="1:12">
      <c r="A1230" t="s">
        <v>1248</v>
      </c>
      <c r="B1230" t="s">
        <v>1</v>
      </c>
      <c r="C1230" t="s">
        <v>1720</v>
      </c>
      <c r="D1230" t="s">
        <v>1705</v>
      </c>
      <c r="E1230" t="s">
        <v>1703</v>
      </c>
      <c r="F1230" t="s">
        <v>1750</v>
      </c>
      <c r="H1230" t="str">
        <f>INDEX('Vensim Variables'!$B:$B,MATCH(EPS!$B1230,'Vensim Variables'!$A:$A,0))</f>
        <v>g pollutant</v>
      </c>
      <c r="I1230" t="str">
        <f t="shared" si="38"/>
        <v>VOC</v>
      </c>
      <c r="J1230">
        <f>INDEX(NoSettings!$C:$C,MATCH(EPS!$A1230,NoSettings!$A:$A,0))</f>
        <v>0</v>
      </c>
      <c r="K1230" s="109">
        <f>INDEX(GWP!$C$2:$C$13,MATCH(EPS!I1230,GWP!$B$2:$B$13,0))</f>
        <v>5</v>
      </c>
      <c r="L1230" s="5">
        <f t="shared" si="39"/>
        <v>0</v>
      </c>
    </row>
    <row r="1231" spans="1:12">
      <c r="A1231" t="s">
        <v>1249</v>
      </c>
      <c r="B1231" t="s">
        <v>1</v>
      </c>
      <c r="C1231" t="s">
        <v>1720</v>
      </c>
      <c r="D1231" t="s">
        <v>1705</v>
      </c>
      <c r="E1231" t="s">
        <v>1703</v>
      </c>
      <c r="F1231" t="s">
        <v>1751</v>
      </c>
      <c r="H1231" t="str">
        <f>INDEX('Vensim Variables'!$B:$B,MATCH(EPS!$B1231,'Vensim Variables'!$A:$A,0))</f>
        <v>g pollutant</v>
      </c>
      <c r="I1231" t="str">
        <f t="shared" si="38"/>
        <v>VOC</v>
      </c>
      <c r="J1231">
        <f>INDEX(NoSettings!$C:$C,MATCH(EPS!$A1231,NoSettings!$A:$A,0))</f>
        <v>0</v>
      </c>
      <c r="K1231" s="109">
        <f>INDEX(GWP!$C$2:$C$13,MATCH(EPS!I1231,GWP!$B$2:$B$13,0))</f>
        <v>5</v>
      </c>
      <c r="L1231" s="5">
        <f t="shared" si="39"/>
        <v>0</v>
      </c>
    </row>
    <row r="1232" spans="1:12">
      <c r="A1232" t="s">
        <v>1250</v>
      </c>
      <c r="B1232" t="s">
        <v>1</v>
      </c>
      <c r="C1232" t="s">
        <v>1720</v>
      </c>
      <c r="D1232" t="s">
        <v>1705</v>
      </c>
      <c r="E1232" t="s">
        <v>1704</v>
      </c>
      <c r="F1232" t="s">
        <v>1742</v>
      </c>
      <c r="H1232" t="str">
        <f>INDEX('Vensim Variables'!$B:$B,MATCH(EPS!$B1232,'Vensim Variables'!$A:$A,0))</f>
        <v>g pollutant</v>
      </c>
      <c r="I1232" t="str">
        <f t="shared" si="38"/>
        <v>VOC</v>
      </c>
      <c r="J1232">
        <f>INDEX(NoSettings!$C:$C,MATCH(EPS!$A1232,NoSettings!$A:$A,0))</f>
        <v>0</v>
      </c>
      <c r="K1232" s="109">
        <f>INDEX(GWP!$C$2:$C$13,MATCH(EPS!I1232,GWP!$B$2:$B$13,0))</f>
        <v>5</v>
      </c>
      <c r="L1232" s="5">
        <f t="shared" si="39"/>
        <v>0</v>
      </c>
    </row>
    <row r="1233" spans="1:12">
      <c r="A1233" t="s">
        <v>1251</v>
      </c>
      <c r="B1233" t="s">
        <v>1</v>
      </c>
      <c r="C1233" t="s">
        <v>1720</v>
      </c>
      <c r="D1233" t="s">
        <v>1705</v>
      </c>
      <c r="E1233" t="s">
        <v>1704</v>
      </c>
      <c r="F1233" t="s">
        <v>1743</v>
      </c>
      <c r="H1233" t="str">
        <f>INDEX('Vensim Variables'!$B:$B,MATCH(EPS!$B1233,'Vensim Variables'!$A:$A,0))</f>
        <v>g pollutant</v>
      </c>
      <c r="I1233" t="str">
        <f t="shared" si="38"/>
        <v>VOC</v>
      </c>
      <c r="J1233">
        <f>INDEX(NoSettings!$C:$C,MATCH(EPS!$A1233,NoSettings!$A:$A,0))</f>
        <v>0</v>
      </c>
      <c r="K1233" s="109">
        <f>INDEX(GWP!$C$2:$C$13,MATCH(EPS!I1233,GWP!$B$2:$B$13,0))</f>
        <v>5</v>
      </c>
      <c r="L1233" s="5">
        <f t="shared" si="39"/>
        <v>0</v>
      </c>
    </row>
    <row r="1234" spans="1:12">
      <c r="A1234" t="s">
        <v>1252</v>
      </c>
      <c r="B1234" t="s">
        <v>1</v>
      </c>
      <c r="C1234" t="s">
        <v>1720</v>
      </c>
      <c r="D1234" t="s">
        <v>1705</v>
      </c>
      <c r="E1234" t="s">
        <v>1704</v>
      </c>
      <c r="F1234" t="s">
        <v>1744</v>
      </c>
      <c r="H1234" t="str">
        <f>INDEX('Vensim Variables'!$B:$B,MATCH(EPS!$B1234,'Vensim Variables'!$A:$A,0))</f>
        <v>g pollutant</v>
      </c>
      <c r="I1234" t="str">
        <f t="shared" si="38"/>
        <v>VOC</v>
      </c>
      <c r="J1234">
        <f>INDEX(NoSettings!$C:$C,MATCH(EPS!$A1234,NoSettings!$A:$A,0))</f>
        <v>0</v>
      </c>
      <c r="K1234" s="109">
        <f>INDEX(GWP!$C$2:$C$13,MATCH(EPS!I1234,GWP!$B$2:$B$13,0))</f>
        <v>5</v>
      </c>
      <c r="L1234" s="5">
        <f t="shared" si="39"/>
        <v>0</v>
      </c>
    </row>
    <row r="1235" spans="1:12">
      <c r="A1235" t="s">
        <v>1253</v>
      </c>
      <c r="B1235" t="s">
        <v>1</v>
      </c>
      <c r="C1235" t="s">
        <v>1720</v>
      </c>
      <c r="D1235" t="s">
        <v>1705</v>
      </c>
      <c r="E1235" t="s">
        <v>1704</v>
      </c>
      <c r="F1235" t="s">
        <v>1745</v>
      </c>
      <c r="H1235" t="str">
        <f>INDEX('Vensim Variables'!$B:$B,MATCH(EPS!$B1235,'Vensim Variables'!$A:$A,0))</f>
        <v>g pollutant</v>
      </c>
      <c r="I1235" t="str">
        <f t="shared" si="38"/>
        <v>VOC</v>
      </c>
      <c r="J1235">
        <f>INDEX(NoSettings!$C:$C,MATCH(EPS!$A1235,NoSettings!$A:$A,0))</f>
        <v>0</v>
      </c>
      <c r="K1235" s="109">
        <f>INDEX(GWP!$C$2:$C$13,MATCH(EPS!I1235,GWP!$B$2:$B$13,0))</f>
        <v>5</v>
      </c>
      <c r="L1235" s="5">
        <f t="shared" si="39"/>
        <v>0</v>
      </c>
    </row>
    <row r="1236" spans="1:12">
      <c r="A1236" t="s">
        <v>1254</v>
      </c>
      <c r="B1236" t="s">
        <v>1</v>
      </c>
      <c r="C1236" t="s">
        <v>1720</v>
      </c>
      <c r="D1236" t="s">
        <v>1705</v>
      </c>
      <c r="E1236" t="s">
        <v>1704</v>
      </c>
      <c r="F1236" t="s">
        <v>1746</v>
      </c>
      <c r="H1236" t="str">
        <f>INDEX('Vensim Variables'!$B:$B,MATCH(EPS!$B1236,'Vensim Variables'!$A:$A,0))</f>
        <v>g pollutant</v>
      </c>
      <c r="I1236" t="str">
        <f t="shared" si="38"/>
        <v>VOC</v>
      </c>
      <c r="J1236">
        <f>INDEX(NoSettings!$C:$C,MATCH(EPS!$A1236,NoSettings!$A:$A,0))</f>
        <v>0</v>
      </c>
      <c r="K1236" s="109">
        <f>INDEX(GWP!$C$2:$C$13,MATCH(EPS!I1236,GWP!$B$2:$B$13,0))</f>
        <v>5</v>
      </c>
      <c r="L1236" s="5">
        <f t="shared" si="39"/>
        <v>0</v>
      </c>
    </row>
    <row r="1237" spans="1:12">
      <c r="A1237" t="s">
        <v>1255</v>
      </c>
      <c r="B1237" t="s">
        <v>1</v>
      </c>
      <c r="C1237" t="s">
        <v>1720</v>
      </c>
      <c r="D1237" t="s">
        <v>1705</v>
      </c>
      <c r="E1237" t="s">
        <v>1704</v>
      </c>
      <c r="F1237" t="s">
        <v>1747</v>
      </c>
      <c r="H1237" t="str">
        <f>INDEX('Vensim Variables'!$B:$B,MATCH(EPS!$B1237,'Vensim Variables'!$A:$A,0))</f>
        <v>g pollutant</v>
      </c>
      <c r="I1237" t="str">
        <f t="shared" si="38"/>
        <v>VOC</v>
      </c>
      <c r="J1237">
        <f>INDEX(NoSettings!$C:$C,MATCH(EPS!$A1237,NoSettings!$A:$A,0))</f>
        <v>0</v>
      </c>
      <c r="K1237" s="109">
        <f>INDEX(GWP!$C$2:$C$13,MATCH(EPS!I1237,GWP!$B$2:$B$13,0))</f>
        <v>5</v>
      </c>
      <c r="L1237" s="5">
        <f t="shared" si="39"/>
        <v>0</v>
      </c>
    </row>
    <row r="1238" spans="1:12">
      <c r="A1238" t="s">
        <v>1256</v>
      </c>
      <c r="B1238" t="s">
        <v>1</v>
      </c>
      <c r="C1238" t="s">
        <v>1720</v>
      </c>
      <c r="D1238" t="s">
        <v>1705</v>
      </c>
      <c r="E1238" t="s">
        <v>1704</v>
      </c>
      <c r="F1238" t="s">
        <v>1748</v>
      </c>
      <c r="H1238" t="str">
        <f>INDEX('Vensim Variables'!$B:$B,MATCH(EPS!$B1238,'Vensim Variables'!$A:$A,0))</f>
        <v>g pollutant</v>
      </c>
      <c r="I1238" t="str">
        <f t="shared" si="38"/>
        <v>VOC</v>
      </c>
      <c r="J1238">
        <f>INDEX(NoSettings!$C:$C,MATCH(EPS!$A1238,NoSettings!$A:$A,0))</f>
        <v>0</v>
      </c>
      <c r="K1238" s="109">
        <f>INDEX(GWP!$C$2:$C$13,MATCH(EPS!I1238,GWP!$B$2:$B$13,0))</f>
        <v>5</v>
      </c>
      <c r="L1238" s="5">
        <f t="shared" si="39"/>
        <v>0</v>
      </c>
    </row>
    <row r="1239" spans="1:12">
      <c r="A1239" t="s">
        <v>1257</v>
      </c>
      <c r="B1239" t="s">
        <v>1</v>
      </c>
      <c r="C1239" t="s">
        <v>1720</v>
      </c>
      <c r="D1239" t="s">
        <v>1705</v>
      </c>
      <c r="E1239" t="s">
        <v>1704</v>
      </c>
      <c r="F1239" t="s">
        <v>1749</v>
      </c>
      <c r="H1239" t="str">
        <f>INDEX('Vensim Variables'!$B:$B,MATCH(EPS!$B1239,'Vensim Variables'!$A:$A,0))</f>
        <v>g pollutant</v>
      </c>
      <c r="I1239" t="str">
        <f t="shared" si="38"/>
        <v>VOC</v>
      </c>
      <c r="J1239">
        <f>INDEX(NoSettings!$C:$C,MATCH(EPS!$A1239,NoSettings!$A:$A,0))</f>
        <v>0</v>
      </c>
      <c r="K1239" s="109">
        <f>INDEX(GWP!$C$2:$C$13,MATCH(EPS!I1239,GWP!$B$2:$B$13,0))</f>
        <v>5</v>
      </c>
      <c r="L1239" s="5">
        <f t="shared" si="39"/>
        <v>0</v>
      </c>
    </row>
    <row r="1240" spans="1:12">
      <c r="A1240" t="s">
        <v>1258</v>
      </c>
      <c r="B1240" t="s">
        <v>1</v>
      </c>
      <c r="C1240" t="s">
        <v>1720</v>
      </c>
      <c r="D1240" t="s">
        <v>1705</v>
      </c>
      <c r="E1240" t="s">
        <v>1704</v>
      </c>
      <c r="F1240" t="s">
        <v>1750</v>
      </c>
      <c r="H1240" t="str">
        <f>INDEX('Vensim Variables'!$B:$B,MATCH(EPS!$B1240,'Vensim Variables'!$A:$A,0))</f>
        <v>g pollutant</v>
      </c>
      <c r="I1240" t="str">
        <f t="shared" si="38"/>
        <v>VOC</v>
      </c>
      <c r="J1240">
        <f>INDEX(NoSettings!$C:$C,MATCH(EPS!$A1240,NoSettings!$A:$A,0))</f>
        <v>0</v>
      </c>
      <c r="K1240" s="109">
        <f>INDEX(GWP!$C$2:$C$13,MATCH(EPS!I1240,GWP!$B$2:$B$13,0))</f>
        <v>5</v>
      </c>
      <c r="L1240" s="5">
        <f t="shared" si="39"/>
        <v>0</v>
      </c>
    </row>
    <row r="1241" spans="1:12">
      <c r="A1241" t="s">
        <v>1259</v>
      </c>
      <c r="B1241" t="s">
        <v>1</v>
      </c>
      <c r="C1241" t="s">
        <v>1720</v>
      </c>
      <c r="D1241" t="s">
        <v>1705</v>
      </c>
      <c r="E1241" t="s">
        <v>1704</v>
      </c>
      <c r="F1241" t="s">
        <v>1751</v>
      </c>
      <c r="H1241" t="str">
        <f>INDEX('Vensim Variables'!$B:$B,MATCH(EPS!$B1241,'Vensim Variables'!$A:$A,0))</f>
        <v>g pollutant</v>
      </c>
      <c r="I1241" t="str">
        <f t="shared" si="38"/>
        <v>VOC</v>
      </c>
      <c r="J1241">
        <f>INDEX(NoSettings!$C:$C,MATCH(EPS!$A1241,NoSettings!$A:$A,0))</f>
        <v>0</v>
      </c>
      <c r="K1241" s="109">
        <f>INDEX(GWP!$C$2:$C$13,MATCH(EPS!I1241,GWP!$B$2:$B$13,0))</f>
        <v>5</v>
      </c>
      <c r="L1241" s="5">
        <f t="shared" si="39"/>
        <v>0</v>
      </c>
    </row>
    <row r="1242" spans="1:12">
      <c r="A1242" t="s">
        <v>1260</v>
      </c>
      <c r="B1242" t="s">
        <v>1</v>
      </c>
      <c r="C1242" t="s">
        <v>1720</v>
      </c>
      <c r="D1242" t="s">
        <v>1706</v>
      </c>
      <c r="E1242" t="s">
        <v>1703</v>
      </c>
      <c r="F1242" t="s">
        <v>1742</v>
      </c>
      <c r="H1242" t="str">
        <f>INDEX('Vensim Variables'!$B:$B,MATCH(EPS!$B1242,'Vensim Variables'!$A:$A,0))</f>
        <v>g pollutant</v>
      </c>
      <c r="I1242" t="str">
        <f t="shared" si="38"/>
        <v>CO</v>
      </c>
      <c r="J1242">
        <f>INDEX(NoSettings!$C:$C,MATCH(EPS!$A1242,NoSettings!$A:$A,0))</f>
        <v>0</v>
      </c>
      <c r="K1242" s="109">
        <f>INDEX(GWP!$C$2:$C$13,MATCH(EPS!I1242,GWP!$B$2:$B$13,0))</f>
        <v>1.8</v>
      </c>
      <c r="L1242" s="5">
        <f t="shared" si="39"/>
        <v>0</v>
      </c>
    </row>
    <row r="1243" spans="1:12">
      <c r="A1243" t="s">
        <v>1261</v>
      </c>
      <c r="B1243" t="s">
        <v>1</v>
      </c>
      <c r="C1243" t="s">
        <v>1720</v>
      </c>
      <c r="D1243" t="s">
        <v>1706</v>
      </c>
      <c r="E1243" t="s">
        <v>1703</v>
      </c>
      <c r="F1243" t="s">
        <v>1743</v>
      </c>
      <c r="H1243" t="str">
        <f>INDEX('Vensim Variables'!$B:$B,MATCH(EPS!$B1243,'Vensim Variables'!$A:$A,0))</f>
        <v>g pollutant</v>
      </c>
      <c r="I1243" t="str">
        <f t="shared" si="38"/>
        <v>CO</v>
      </c>
      <c r="J1243">
        <f>INDEX(NoSettings!$C:$C,MATCH(EPS!$A1243,NoSettings!$A:$A,0))</f>
        <v>0</v>
      </c>
      <c r="K1243" s="109">
        <f>INDEX(GWP!$C$2:$C$13,MATCH(EPS!I1243,GWP!$B$2:$B$13,0))</f>
        <v>1.8</v>
      </c>
      <c r="L1243" s="5">
        <f t="shared" si="39"/>
        <v>0</v>
      </c>
    </row>
    <row r="1244" spans="1:12">
      <c r="A1244" t="s">
        <v>1262</v>
      </c>
      <c r="B1244" t="s">
        <v>1</v>
      </c>
      <c r="C1244" t="s">
        <v>1720</v>
      </c>
      <c r="D1244" t="s">
        <v>1706</v>
      </c>
      <c r="E1244" t="s">
        <v>1703</v>
      </c>
      <c r="F1244" t="s">
        <v>1744</v>
      </c>
      <c r="H1244" t="str">
        <f>INDEX('Vensim Variables'!$B:$B,MATCH(EPS!$B1244,'Vensim Variables'!$A:$A,0))</f>
        <v>g pollutant</v>
      </c>
      <c r="I1244" t="str">
        <f t="shared" si="38"/>
        <v>CO</v>
      </c>
      <c r="J1244">
        <f>INDEX(NoSettings!$C:$C,MATCH(EPS!$A1244,NoSettings!$A:$A,0))</f>
        <v>8268240000</v>
      </c>
      <c r="K1244" s="109">
        <f>INDEX(GWP!$C$2:$C$13,MATCH(EPS!I1244,GWP!$B$2:$B$13,0))</f>
        <v>1.8</v>
      </c>
      <c r="L1244" s="5">
        <f t="shared" si="39"/>
        <v>1.4882832E-2</v>
      </c>
    </row>
    <row r="1245" spans="1:12">
      <c r="A1245" t="s">
        <v>1263</v>
      </c>
      <c r="B1245" t="s">
        <v>1</v>
      </c>
      <c r="C1245" t="s">
        <v>1720</v>
      </c>
      <c r="D1245" t="s">
        <v>1706</v>
      </c>
      <c r="E1245" t="s">
        <v>1703</v>
      </c>
      <c r="F1245" t="s">
        <v>1745</v>
      </c>
      <c r="H1245" t="str">
        <f>INDEX('Vensim Variables'!$B:$B,MATCH(EPS!$B1245,'Vensim Variables'!$A:$A,0))</f>
        <v>g pollutant</v>
      </c>
      <c r="I1245" t="str">
        <f t="shared" si="38"/>
        <v>CO</v>
      </c>
      <c r="J1245">
        <f>INDEX(NoSettings!$C:$C,MATCH(EPS!$A1245,NoSettings!$A:$A,0))</f>
        <v>0</v>
      </c>
      <c r="K1245" s="109">
        <f>INDEX(GWP!$C$2:$C$13,MATCH(EPS!I1245,GWP!$B$2:$B$13,0))</f>
        <v>1.8</v>
      </c>
      <c r="L1245" s="5">
        <f t="shared" si="39"/>
        <v>0</v>
      </c>
    </row>
    <row r="1246" spans="1:12">
      <c r="A1246" t="s">
        <v>1264</v>
      </c>
      <c r="B1246" t="s">
        <v>1</v>
      </c>
      <c r="C1246" t="s">
        <v>1720</v>
      </c>
      <c r="D1246" t="s">
        <v>1706</v>
      </c>
      <c r="E1246" t="s">
        <v>1703</v>
      </c>
      <c r="F1246" t="s">
        <v>1746</v>
      </c>
      <c r="H1246" t="str">
        <f>INDEX('Vensim Variables'!$B:$B,MATCH(EPS!$B1246,'Vensim Variables'!$A:$A,0))</f>
        <v>g pollutant</v>
      </c>
      <c r="I1246" t="str">
        <f t="shared" si="38"/>
        <v>CO</v>
      </c>
      <c r="J1246">
        <f>INDEX(NoSettings!$C:$C,MATCH(EPS!$A1246,NoSettings!$A:$A,0))</f>
        <v>448336000</v>
      </c>
      <c r="K1246" s="109">
        <f>INDEX(GWP!$C$2:$C$13,MATCH(EPS!I1246,GWP!$B$2:$B$13,0))</f>
        <v>1.8</v>
      </c>
      <c r="L1246" s="5">
        <f t="shared" si="39"/>
        <v>8.070048E-4</v>
      </c>
    </row>
    <row r="1247" spans="1:12">
      <c r="A1247" t="s">
        <v>1265</v>
      </c>
      <c r="B1247" t="s">
        <v>1</v>
      </c>
      <c r="C1247" t="s">
        <v>1720</v>
      </c>
      <c r="D1247" t="s">
        <v>1706</v>
      </c>
      <c r="E1247" t="s">
        <v>1703</v>
      </c>
      <c r="F1247" t="s">
        <v>1747</v>
      </c>
      <c r="H1247" t="str">
        <f>INDEX('Vensim Variables'!$B:$B,MATCH(EPS!$B1247,'Vensim Variables'!$A:$A,0))</f>
        <v>g pollutant</v>
      </c>
      <c r="I1247" t="str">
        <f t="shared" si="38"/>
        <v>CO</v>
      </c>
      <c r="J1247">
        <f>INDEX(NoSettings!$C:$C,MATCH(EPS!$A1247,NoSettings!$A:$A,0))</f>
        <v>0</v>
      </c>
      <c r="K1247" s="109">
        <f>INDEX(GWP!$C$2:$C$13,MATCH(EPS!I1247,GWP!$B$2:$B$13,0))</f>
        <v>1.8</v>
      </c>
      <c r="L1247" s="5">
        <f t="shared" si="39"/>
        <v>0</v>
      </c>
    </row>
    <row r="1248" spans="1:12">
      <c r="A1248" t="s">
        <v>1266</v>
      </c>
      <c r="B1248" t="s">
        <v>1</v>
      </c>
      <c r="C1248" t="s">
        <v>1720</v>
      </c>
      <c r="D1248" t="s">
        <v>1706</v>
      </c>
      <c r="E1248" t="s">
        <v>1703</v>
      </c>
      <c r="F1248" t="s">
        <v>1748</v>
      </c>
      <c r="H1248" t="str">
        <f>INDEX('Vensim Variables'!$B:$B,MATCH(EPS!$B1248,'Vensim Variables'!$A:$A,0))</f>
        <v>g pollutant</v>
      </c>
      <c r="I1248" t="str">
        <f t="shared" si="38"/>
        <v>CO</v>
      </c>
      <c r="J1248">
        <f>INDEX(NoSettings!$C:$C,MATCH(EPS!$A1248,NoSettings!$A:$A,0))</f>
        <v>0</v>
      </c>
      <c r="K1248" s="109">
        <f>INDEX(GWP!$C$2:$C$13,MATCH(EPS!I1248,GWP!$B$2:$B$13,0))</f>
        <v>1.8</v>
      </c>
      <c r="L1248" s="5">
        <f t="shared" si="39"/>
        <v>0</v>
      </c>
    </row>
    <row r="1249" spans="1:12">
      <c r="A1249" t="s">
        <v>1267</v>
      </c>
      <c r="B1249" t="s">
        <v>1</v>
      </c>
      <c r="C1249" t="s">
        <v>1720</v>
      </c>
      <c r="D1249" t="s">
        <v>1706</v>
      </c>
      <c r="E1249" t="s">
        <v>1703</v>
      </c>
      <c r="F1249" t="s">
        <v>1749</v>
      </c>
      <c r="H1249" t="str">
        <f>INDEX('Vensim Variables'!$B:$B,MATCH(EPS!$B1249,'Vensim Variables'!$A:$A,0))</f>
        <v>g pollutant</v>
      </c>
      <c r="I1249" t="str">
        <f t="shared" si="38"/>
        <v>CO</v>
      </c>
      <c r="J1249">
        <f>INDEX(NoSettings!$C:$C,MATCH(EPS!$A1249,NoSettings!$A:$A,0))</f>
        <v>0</v>
      </c>
      <c r="K1249" s="109">
        <f>INDEX(GWP!$C$2:$C$13,MATCH(EPS!I1249,GWP!$B$2:$B$13,0))</f>
        <v>1.8</v>
      </c>
      <c r="L1249" s="5">
        <f t="shared" si="39"/>
        <v>0</v>
      </c>
    </row>
    <row r="1250" spans="1:12">
      <c r="A1250" t="s">
        <v>1268</v>
      </c>
      <c r="B1250" t="s">
        <v>1</v>
      </c>
      <c r="C1250" t="s">
        <v>1720</v>
      </c>
      <c r="D1250" t="s">
        <v>1706</v>
      </c>
      <c r="E1250" t="s">
        <v>1703</v>
      </c>
      <c r="F1250" t="s">
        <v>1750</v>
      </c>
      <c r="H1250" t="str">
        <f>INDEX('Vensim Variables'!$B:$B,MATCH(EPS!$B1250,'Vensim Variables'!$A:$A,0))</f>
        <v>g pollutant</v>
      </c>
      <c r="I1250" t="str">
        <f t="shared" si="38"/>
        <v>CO</v>
      </c>
      <c r="J1250">
        <f>INDEX(NoSettings!$C:$C,MATCH(EPS!$A1250,NoSettings!$A:$A,0))</f>
        <v>0</v>
      </c>
      <c r="K1250" s="109">
        <f>INDEX(GWP!$C$2:$C$13,MATCH(EPS!I1250,GWP!$B$2:$B$13,0))</f>
        <v>1.8</v>
      </c>
      <c r="L1250" s="5">
        <f t="shared" si="39"/>
        <v>0</v>
      </c>
    </row>
    <row r="1251" spans="1:12">
      <c r="A1251" t="s">
        <v>1269</v>
      </c>
      <c r="B1251" t="s">
        <v>1</v>
      </c>
      <c r="C1251" t="s">
        <v>1720</v>
      </c>
      <c r="D1251" t="s">
        <v>1706</v>
      </c>
      <c r="E1251" t="s">
        <v>1703</v>
      </c>
      <c r="F1251" t="s">
        <v>1751</v>
      </c>
      <c r="H1251" t="str">
        <f>INDEX('Vensim Variables'!$B:$B,MATCH(EPS!$B1251,'Vensim Variables'!$A:$A,0))</f>
        <v>g pollutant</v>
      </c>
      <c r="I1251" t="str">
        <f t="shared" si="38"/>
        <v>CO</v>
      </c>
      <c r="J1251">
        <f>INDEX(NoSettings!$C:$C,MATCH(EPS!$A1251,NoSettings!$A:$A,0))</f>
        <v>0</v>
      </c>
      <c r="K1251" s="109">
        <f>INDEX(GWP!$C$2:$C$13,MATCH(EPS!I1251,GWP!$B$2:$B$13,0))</f>
        <v>1.8</v>
      </c>
      <c r="L1251" s="5">
        <f t="shared" si="39"/>
        <v>0</v>
      </c>
    </row>
    <row r="1252" spans="1:12">
      <c r="A1252" t="s">
        <v>1270</v>
      </c>
      <c r="B1252" t="s">
        <v>1</v>
      </c>
      <c r="C1252" t="s">
        <v>1720</v>
      </c>
      <c r="D1252" t="s">
        <v>1706</v>
      </c>
      <c r="E1252" t="s">
        <v>1704</v>
      </c>
      <c r="F1252" t="s">
        <v>1742</v>
      </c>
      <c r="H1252" t="str">
        <f>INDEX('Vensim Variables'!$B:$B,MATCH(EPS!$B1252,'Vensim Variables'!$A:$A,0))</f>
        <v>g pollutant</v>
      </c>
      <c r="I1252" t="str">
        <f t="shared" si="38"/>
        <v>CO</v>
      </c>
      <c r="J1252">
        <f>INDEX(NoSettings!$C:$C,MATCH(EPS!$A1252,NoSettings!$A:$A,0))</f>
        <v>0</v>
      </c>
      <c r="K1252" s="109">
        <f>INDEX(GWP!$C$2:$C$13,MATCH(EPS!I1252,GWP!$B$2:$B$13,0))</f>
        <v>1.8</v>
      </c>
      <c r="L1252" s="5">
        <f t="shared" si="39"/>
        <v>0</v>
      </c>
    </row>
    <row r="1253" spans="1:12">
      <c r="A1253" t="s">
        <v>1271</v>
      </c>
      <c r="B1253" t="s">
        <v>1</v>
      </c>
      <c r="C1253" t="s">
        <v>1720</v>
      </c>
      <c r="D1253" t="s">
        <v>1706</v>
      </c>
      <c r="E1253" t="s">
        <v>1704</v>
      </c>
      <c r="F1253" t="s">
        <v>1743</v>
      </c>
      <c r="H1253" t="str">
        <f>INDEX('Vensim Variables'!$B:$B,MATCH(EPS!$B1253,'Vensim Variables'!$A:$A,0))</f>
        <v>g pollutant</v>
      </c>
      <c r="I1253" t="str">
        <f t="shared" si="38"/>
        <v>CO</v>
      </c>
      <c r="J1253">
        <f>INDEX(NoSettings!$C:$C,MATCH(EPS!$A1253,NoSettings!$A:$A,0))</f>
        <v>0</v>
      </c>
      <c r="K1253" s="109">
        <f>INDEX(GWP!$C$2:$C$13,MATCH(EPS!I1253,GWP!$B$2:$B$13,0))</f>
        <v>1.8</v>
      </c>
      <c r="L1253" s="5">
        <f t="shared" si="39"/>
        <v>0</v>
      </c>
    </row>
    <row r="1254" spans="1:12">
      <c r="A1254" t="s">
        <v>1272</v>
      </c>
      <c r="B1254" t="s">
        <v>1</v>
      </c>
      <c r="C1254" t="s">
        <v>1720</v>
      </c>
      <c r="D1254" t="s">
        <v>1706</v>
      </c>
      <c r="E1254" t="s">
        <v>1704</v>
      </c>
      <c r="F1254" t="s">
        <v>1744</v>
      </c>
      <c r="H1254" t="str">
        <f>INDEX('Vensim Variables'!$B:$B,MATCH(EPS!$B1254,'Vensim Variables'!$A:$A,0))</f>
        <v>g pollutant</v>
      </c>
      <c r="I1254" t="str">
        <f t="shared" si="38"/>
        <v>CO</v>
      </c>
      <c r="J1254">
        <f>INDEX(NoSettings!$C:$C,MATCH(EPS!$A1254,NoSettings!$A:$A,0))</f>
        <v>0</v>
      </c>
      <c r="K1254" s="109">
        <f>INDEX(GWP!$C$2:$C$13,MATCH(EPS!I1254,GWP!$B$2:$B$13,0))</f>
        <v>1.8</v>
      </c>
      <c r="L1254" s="5">
        <f t="shared" si="39"/>
        <v>0</v>
      </c>
    </row>
    <row r="1255" spans="1:12">
      <c r="A1255" t="s">
        <v>1273</v>
      </c>
      <c r="B1255" t="s">
        <v>1</v>
      </c>
      <c r="C1255" t="s">
        <v>1720</v>
      </c>
      <c r="D1255" t="s">
        <v>1706</v>
      </c>
      <c r="E1255" t="s">
        <v>1704</v>
      </c>
      <c r="F1255" t="s">
        <v>1745</v>
      </c>
      <c r="H1255" t="str">
        <f>INDEX('Vensim Variables'!$B:$B,MATCH(EPS!$B1255,'Vensim Variables'!$A:$A,0))</f>
        <v>g pollutant</v>
      </c>
      <c r="I1255" t="str">
        <f t="shared" si="38"/>
        <v>CO</v>
      </c>
      <c r="J1255">
        <f>INDEX(NoSettings!$C:$C,MATCH(EPS!$A1255,NoSettings!$A:$A,0))</f>
        <v>0</v>
      </c>
      <c r="K1255" s="109">
        <f>INDEX(GWP!$C$2:$C$13,MATCH(EPS!I1255,GWP!$B$2:$B$13,0))</f>
        <v>1.8</v>
      </c>
      <c r="L1255" s="5">
        <f t="shared" si="39"/>
        <v>0</v>
      </c>
    </row>
    <row r="1256" spans="1:12">
      <c r="A1256" t="s">
        <v>1274</v>
      </c>
      <c r="B1256" t="s">
        <v>1</v>
      </c>
      <c r="C1256" t="s">
        <v>1720</v>
      </c>
      <c r="D1256" t="s">
        <v>1706</v>
      </c>
      <c r="E1256" t="s">
        <v>1704</v>
      </c>
      <c r="F1256" t="s">
        <v>1746</v>
      </c>
      <c r="H1256" t="str">
        <f>INDEX('Vensim Variables'!$B:$B,MATCH(EPS!$B1256,'Vensim Variables'!$A:$A,0))</f>
        <v>g pollutant</v>
      </c>
      <c r="I1256" t="str">
        <f t="shared" si="38"/>
        <v>CO</v>
      </c>
      <c r="J1256">
        <f>INDEX(NoSettings!$C:$C,MATCH(EPS!$A1256,NoSettings!$A:$A,0))</f>
        <v>0</v>
      </c>
      <c r="K1256" s="109">
        <f>INDEX(GWP!$C$2:$C$13,MATCH(EPS!I1256,GWP!$B$2:$B$13,0))</f>
        <v>1.8</v>
      </c>
      <c r="L1256" s="5">
        <f t="shared" si="39"/>
        <v>0</v>
      </c>
    </row>
    <row r="1257" spans="1:12">
      <c r="A1257" t="s">
        <v>1275</v>
      </c>
      <c r="B1257" t="s">
        <v>1</v>
      </c>
      <c r="C1257" t="s">
        <v>1720</v>
      </c>
      <c r="D1257" t="s">
        <v>1706</v>
      </c>
      <c r="E1257" t="s">
        <v>1704</v>
      </c>
      <c r="F1257" t="s">
        <v>1747</v>
      </c>
      <c r="H1257" t="str">
        <f>INDEX('Vensim Variables'!$B:$B,MATCH(EPS!$B1257,'Vensim Variables'!$A:$A,0))</f>
        <v>g pollutant</v>
      </c>
      <c r="I1257" t="str">
        <f t="shared" si="38"/>
        <v>CO</v>
      </c>
      <c r="J1257">
        <f>INDEX(NoSettings!$C:$C,MATCH(EPS!$A1257,NoSettings!$A:$A,0))</f>
        <v>0</v>
      </c>
      <c r="K1257" s="109">
        <f>INDEX(GWP!$C$2:$C$13,MATCH(EPS!I1257,GWP!$B$2:$B$13,0))</f>
        <v>1.8</v>
      </c>
      <c r="L1257" s="5">
        <f t="shared" si="39"/>
        <v>0</v>
      </c>
    </row>
    <row r="1258" spans="1:12">
      <c r="A1258" t="s">
        <v>1276</v>
      </c>
      <c r="B1258" t="s">
        <v>1</v>
      </c>
      <c r="C1258" t="s">
        <v>1720</v>
      </c>
      <c r="D1258" t="s">
        <v>1706</v>
      </c>
      <c r="E1258" t="s">
        <v>1704</v>
      </c>
      <c r="F1258" t="s">
        <v>1748</v>
      </c>
      <c r="H1258" t="str">
        <f>INDEX('Vensim Variables'!$B:$B,MATCH(EPS!$B1258,'Vensim Variables'!$A:$A,0))</f>
        <v>g pollutant</v>
      </c>
      <c r="I1258" t="str">
        <f t="shared" si="38"/>
        <v>CO</v>
      </c>
      <c r="J1258">
        <f>INDEX(NoSettings!$C:$C,MATCH(EPS!$A1258,NoSettings!$A:$A,0))</f>
        <v>0</v>
      </c>
      <c r="K1258" s="109">
        <f>INDEX(GWP!$C$2:$C$13,MATCH(EPS!I1258,GWP!$B$2:$B$13,0))</f>
        <v>1.8</v>
      </c>
      <c r="L1258" s="5">
        <f t="shared" si="39"/>
        <v>0</v>
      </c>
    </row>
    <row r="1259" spans="1:12">
      <c r="A1259" t="s">
        <v>1277</v>
      </c>
      <c r="B1259" t="s">
        <v>1</v>
      </c>
      <c r="C1259" t="s">
        <v>1720</v>
      </c>
      <c r="D1259" t="s">
        <v>1706</v>
      </c>
      <c r="E1259" t="s">
        <v>1704</v>
      </c>
      <c r="F1259" t="s">
        <v>1749</v>
      </c>
      <c r="H1259" t="str">
        <f>INDEX('Vensim Variables'!$B:$B,MATCH(EPS!$B1259,'Vensim Variables'!$A:$A,0))</f>
        <v>g pollutant</v>
      </c>
      <c r="I1259" t="str">
        <f t="shared" si="38"/>
        <v>CO</v>
      </c>
      <c r="J1259">
        <f>INDEX(NoSettings!$C:$C,MATCH(EPS!$A1259,NoSettings!$A:$A,0))</f>
        <v>0</v>
      </c>
      <c r="K1259" s="109">
        <f>INDEX(GWP!$C$2:$C$13,MATCH(EPS!I1259,GWP!$B$2:$B$13,0))</f>
        <v>1.8</v>
      </c>
      <c r="L1259" s="5">
        <f t="shared" si="39"/>
        <v>0</v>
      </c>
    </row>
    <row r="1260" spans="1:12">
      <c r="A1260" t="s">
        <v>1278</v>
      </c>
      <c r="B1260" t="s">
        <v>1</v>
      </c>
      <c r="C1260" t="s">
        <v>1720</v>
      </c>
      <c r="D1260" t="s">
        <v>1706</v>
      </c>
      <c r="E1260" t="s">
        <v>1704</v>
      </c>
      <c r="F1260" t="s">
        <v>1750</v>
      </c>
      <c r="H1260" t="str">
        <f>INDEX('Vensim Variables'!$B:$B,MATCH(EPS!$B1260,'Vensim Variables'!$A:$A,0))</f>
        <v>g pollutant</v>
      </c>
      <c r="I1260" t="str">
        <f t="shared" si="38"/>
        <v>CO</v>
      </c>
      <c r="J1260">
        <f>INDEX(NoSettings!$C:$C,MATCH(EPS!$A1260,NoSettings!$A:$A,0))</f>
        <v>0</v>
      </c>
      <c r="K1260" s="109">
        <f>INDEX(GWP!$C$2:$C$13,MATCH(EPS!I1260,GWP!$B$2:$B$13,0))</f>
        <v>1.8</v>
      </c>
      <c r="L1260" s="5">
        <f t="shared" si="39"/>
        <v>0</v>
      </c>
    </row>
    <row r="1261" spans="1:12">
      <c r="A1261" t="s">
        <v>1279</v>
      </c>
      <c r="B1261" t="s">
        <v>1</v>
      </c>
      <c r="C1261" t="s">
        <v>1720</v>
      </c>
      <c r="D1261" t="s">
        <v>1706</v>
      </c>
      <c r="E1261" t="s">
        <v>1704</v>
      </c>
      <c r="F1261" t="s">
        <v>1751</v>
      </c>
      <c r="H1261" t="str">
        <f>INDEX('Vensim Variables'!$B:$B,MATCH(EPS!$B1261,'Vensim Variables'!$A:$A,0))</f>
        <v>g pollutant</v>
      </c>
      <c r="I1261" t="str">
        <f t="shared" si="38"/>
        <v>CO</v>
      </c>
      <c r="J1261">
        <f>INDEX(NoSettings!$C:$C,MATCH(EPS!$A1261,NoSettings!$A:$A,0))</f>
        <v>0</v>
      </c>
      <c r="K1261" s="109">
        <f>INDEX(GWP!$C$2:$C$13,MATCH(EPS!I1261,GWP!$B$2:$B$13,0))</f>
        <v>1.8</v>
      </c>
      <c r="L1261" s="5">
        <f t="shared" si="39"/>
        <v>0</v>
      </c>
    </row>
    <row r="1262" spans="1:12">
      <c r="A1262" t="s">
        <v>1280</v>
      </c>
      <c r="B1262" t="s">
        <v>1</v>
      </c>
      <c r="C1262" t="s">
        <v>1720</v>
      </c>
      <c r="D1262" t="s">
        <v>1707</v>
      </c>
      <c r="E1262" t="s">
        <v>1703</v>
      </c>
      <c r="F1262" t="s">
        <v>1742</v>
      </c>
      <c r="H1262" t="str">
        <f>INDEX('Vensim Variables'!$B:$B,MATCH(EPS!$B1262,'Vensim Variables'!$A:$A,0))</f>
        <v>g pollutant</v>
      </c>
      <c r="I1262" t="str">
        <f t="shared" si="38"/>
        <v>NOx</v>
      </c>
      <c r="J1262">
        <f>INDEX(NoSettings!$C:$C,MATCH(EPS!$A1262,NoSettings!$A:$A,0))</f>
        <v>0</v>
      </c>
      <c r="K1262" s="109">
        <f>INDEX(GWP!$C$2:$C$13,MATCH(EPS!I1262,GWP!$B$2:$B$13,0))</f>
        <v>-8.1999999999999993</v>
      </c>
      <c r="L1262" s="5">
        <f t="shared" si="39"/>
        <v>0</v>
      </c>
    </row>
    <row r="1263" spans="1:12">
      <c r="A1263" t="s">
        <v>1281</v>
      </c>
      <c r="B1263" t="s">
        <v>1</v>
      </c>
      <c r="C1263" t="s">
        <v>1720</v>
      </c>
      <c r="D1263" t="s">
        <v>1707</v>
      </c>
      <c r="E1263" t="s">
        <v>1703</v>
      </c>
      <c r="F1263" t="s">
        <v>1743</v>
      </c>
      <c r="H1263" t="str">
        <f>INDEX('Vensim Variables'!$B:$B,MATCH(EPS!$B1263,'Vensim Variables'!$A:$A,0))</f>
        <v>g pollutant</v>
      </c>
      <c r="I1263" t="str">
        <f t="shared" si="38"/>
        <v>NOx</v>
      </c>
      <c r="J1263">
        <f>INDEX(NoSettings!$C:$C,MATCH(EPS!$A1263,NoSettings!$A:$A,0))</f>
        <v>0</v>
      </c>
      <c r="K1263" s="109">
        <f>INDEX(GWP!$C$2:$C$13,MATCH(EPS!I1263,GWP!$B$2:$B$13,0))</f>
        <v>-8.1999999999999993</v>
      </c>
      <c r="L1263" s="5">
        <f t="shared" si="39"/>
        <v>0</v>
      </c>
    </row>
    <row r="1264" spans="1:12">
      <c r="A1264" t="s">
        <v>1282</v>
      </c>
      <c r="B1264" t="s">
        <v>1</v>
      </c>
      <c r="C1264" t="s">
        <v>1720</v>
      </c>
      <c r="D1264" t="s">
        <v>1707</v>
      </c>
      <c r="E1264" t="s">
        <v>1703</v>
      </c>
      <c r="F1264" t="s">
        <v>1744</v>
      </c>
      <c r="H1264" t="str">
        <f>INDEX('Vensim Variables'!$B:$B,MATCH(EPS!$B1264,'Vensim Variables'!$A:$A,0))</f>
        <v>g pollutant</v>
      </c>
      <c r="I1264" t="str">
        <f t="shared" si="38"/>
        <v>NOx</v>
      </c>
      <c r="J1264">
        <f>INDEX(NoSettings!$C:$C,MATCH(EPS!$A1264,NoSettings!$A:$A,0))</f>
        <v>367116000</v>
      </c>
      <c r="K1264" s="109">
        <f>INDEX(GWP!$C$2:$C$13,MATCH(EPS!I1264,GWP!$B$2:$B$13,0))</f>
        <v>-8.1999999999999993</v>
      </c>
      <c r="L1264" s="5">
        <f t="shared" si="39"/>
        <v>-3.0103511999999997E-3</v>
      </c>
    </row>
    <row r="1265" spans="1:12">
      <c r="A1265" t="s">
        <v>1283</v>
      </c>
      <c r="B1265" t="s">
        <v>1</v>
      </c>
      <c r="C1265" t="s">
        <v>1720</v>
      </c>
      <c r="D1265" t="s">
        <v>1707</v>
      </c>
      <c r="E1265" t="s">
        <v>1703</v>
      </c>
      <c r="F1265" t="s">
        <v>1745</v>
      </c>
      <c r="H1265" t="str">
        <f>INDEX('Vensim Variables'!$B:$B,MATCH(EPS!$B1265,'Vensim Variables'!$A:$A,0))</f>
        <v>g pollutant</v>
      </c>
      <c r="I1265" t="str">
        <f t="shared" si="38"/>
        <v>NOx</v>
      </c>
      <c r="J1265">
        <f>INDEX(NoSettings!$C:$C,MATCH(EPS!$A1265,NoSettings!$A:$A,0))</f>
        <v>0</v>
      </c>
      <c r="K1265" s="109">
        <f>INDEX(GWP!$C$2:$C$13,MATCH(EPS!I1265,GWP!$B$2:$B$13,0))</f>
        <v>-8.1999999999999993</v>
      </c>
      <c r="L1265" s="5">
        <f t="shared" si="39"/>
        <v>0</v>
      </c>
    </row>
    <row r="1266" spans="1:12">
      <c r="A1266" t="s">
        <v>1284</v>
      </c>
      <c r="B1266" t="s">
        <v>1</v>
      </c>
      <c r="C1266" t="s">
        <v>1720</v>
      </c>
      <c r="D1266" t="s">
        <v>1707</v>
      </c>
      <c r="E1266" t="s">
        <v>1703</v>
      </c>
      <c r="F1266" t="s">
        <v>1746</v>
      </c>
      <c r="H1266" t="str">
        <f>INDEX('Vensim Variables'!$B:$B,MATCH(EPS!$B1266,'Vensim Variables'!$A:$A,0))</f>
        <v>g pollutant</v>
      </c>
      <c r="I1266" t="str">
        <f t="shared" si="38"/>
        <v>NOx</v>
      </c>
      <c r="J1266">
        <f>INDEX(NoSettings!$C:$C,MATCH(EPS!$A1266,NoSettings!$A:$A,0))</f>
        <v>19906900</v>
      </c>
      <c r="K1266" s="109">
        <f>INDEX(GWP!$C$2:$C$13,MATCH(EPS!I1266,GWP!$B$2:$B$13,0))</f>
        <v>-8.1999999999999993</v>
      </c>
      <c r="L1266" s="5">
        <f t="shared" si="39"/>
        <v>-1.6323657999999999E-4</v>
      </c>
    </row>
    <row r="1267" spans="1:12">
      <c r="A1267" t="s">
        <v>1285</v>
      </c>
      <c r="B1267" t="s">
        <v>1</v>
      </c>
      <c r="C1267" t="s">
        <v>1720</v>
      </c>
      <c r="D1267" t="s">
        <v>1707</v>
      </c>
      <c r="E1267" t="s">
        <v>1703</v>
      </c>
      <c r="F1267" t="s">
        <v>1747</v>
      </c>
      <c r="H1267" t="str">
        <f>INDEX('Vensim Variables'!$B:$B,MATCH(EPS!$B1267,'Vensim Variables'!$A:$A,0))</f>
        <v>g pollutant</v>
      </c>
      <c r="I1267" t="str">
        <f t="shared" si="38"/>
        <v>NOx</v>
      </c>
      <c r="J1267">
        <f>INDEX(NoSettings!$C:$C,MATCH(EPS!$A1267,NoSettings!$A:$A,0))</f>
        <v>0</v>
      </c>
      <c r="K1267" s="109">
        <f>INDEX(GWP!$C$2:$C$13,MATCH(EPS!I1267,GWP!$B$2:$B$13,0))</f>
        <v>-8.1999999999999993</v>
      </c>
      <c r="L1267" s="5">
        <f t="shared" si="39"/>
        <v>0</v>
      </c>
    </row>
    <row r="1268" spans="1:12">
      <c r="A1268" t="s">
        <v>1286</v>
      </c>
      <c r="B1268" t="s">
        <v>1</v>
      </c>
      <c r="C1268" t="s">
        <v>1720</v>
      </c>
      <c r="D1268" t="s">
        <v>1707</v>
      </c>
      <c r="E1268" t="s">
        <v>1703</v>
      </c>
      <c r="F1268" t="s">
        <v>1748</v>
      </c>
      <c r="H1268" t="str">
        <f>INDEX('Vensim Variables'!$B:$B,MATCH(EPS!$B1268,'Vensim Variables'!$A:$A,0))</f>
        <v>g pollutant</v>
      </c>
      <c r="I1268" t="str">
        <f t="shared" si="38"/>
        <v>NOx</v>
      </c>
      <c r="J1268">
        <f>INDEX(NoSettings!$C:$C,MATCH(EPS!$A1268,NoSettings!$A:$A,0))</f>
        <v>0</v>
      </c>
      <c r="K1268" s="109">
        <f>INDEX(GWP!$C$2:$C$13,MATCH(EPS!I1268,GWP!$B$2:$B$13,0))</f>
        <v>-8.1999999999999993</v>
      </c>
      <c r="L1268" s="5">
        <f t="shared" si="39"/>
        <v>0</v>
      </c>
    </row>
    <row r="1269" spans="1:12">
      <c r="A1269" t="s">
        <v>1287</v>
      </c>
      <c r="B1269" t="s">
        <v>1</v>
      </c>
      <c r="C1269" t="s">
        <v>1720</v>
      </c>
      <c r="D1269" t="s">
        <v>1707</v>
      </c>
      <c r="E1269" t="s">
        <v>1703</v>
      </c>
      <c r="F1269" t="s">
        <v>1749</v>
      </c>
      <c r="H1269" t="str">
        <f>INDEX('Vensim Variables'!$B:$B,MATCH(EPS!$B1269,'Vensim Variables'!$A:$A,0))</f>
        <v>g pollutant</v>
      </c>
      <c r="I1269" t="str">
        <f t="shared" si="38"/>
        <v>NOx</v>
      </c>
      <c r="J1269">
        <f>INDEX(NoSettings!$C:$C,MATCH(EPS!$A1269,NoSettings!$A:$A,0))</f>
        <v>0</v>
      </c>
      <c r="K1269" s="109">
        <f>INDEX(GWP!$C$2:$C$13,MATCH(EPS!I1269,GWP!$B$2:$B$13,0))</f>
        <v>-8.1999999999999993</v>
      </c>
      <c r="L1269" s="5">
        <f t="shared" si="39"/>
        <v>0</v>
      </c>
    </row>
    <row r="1270" spans="1:12">
      <c r="A1270" t="s">
        <v>1288</v>
      </c>
      <c r="B1270" t="s">
        <v>1</v>
      </c>
      <c r="C1270" t="s">
        <v>1720</v>
      </c>
      <c r="D1270" t="s">
        <v>1707</v>
      </c>
      <c r="E1270" t="s">
        <v>1703</v>
      </c>
      <c r="F1270" t="s">
        <v>1750</v>
      </c>
      <c r="H1270" t="str">
        <f>INDEX('Vensim Variables'!$B:$B,MATCH(EPS!$B1270,'Vensim Variables'!$A:$A,0))</f>
        <v>g pollutant</v>
      </c>
      <c r="I1270" t="str">
        <f t="shared" si="38"/>
        <v>NOx</v>
      </c>
      <c r="J1270">
        <f>INDEX(NoSettings!$C:$C,MATCH(EPS!$A1270,NoSettings!$A:$A,0))</f>
        <v>0</v>
      </c>
      <c r="K1270" s="109">
        <f>INDEX(GWP!$C$2:$C$13,MATCH(EPS!I1270,GWP!$B$2:$B$13,0))</f>
        <v>-8.1999999999999993</v>
      </c>
      <c r="L1270" s="5">
        <f t="shared" si="39"/>
        <v>0</v>
      </c>
    </row>
    <row r="1271" spans="1:12">
      <c r="A1271" t="s">
        <v>1289</v>
      </c>
      <c r="B1271" t="s">
        <v>1</v>
      </c>
      <c r="C1271" t="s">
        <v>1720</v>
      </c>
      <c r="D1271" t="s">
        <v>1707</v>
      </c>
      <c r="E1271" t="s">
        <v>1703</v>
      </c>
      <c r="F1271" t="s">
        <v>1751</v>
      </c>
      <c r="H1271" t="str">
        <f>INDEX('Vensim Variables'!$B:$B,MATCH(EPS!$B1271,'Vensim Variables'!$A:$A,0))</f>
        <v>g pollutant</v>
      </c>
      <c r="I1271" t="str">
        <f t="shared" si="38"/>
        <v>NOx</v>
      </c>
      <c r="J1271">
        <f>INDEX(NoSettings!$C:$C,MATCH(EPS!$A1271,NoSettings!$A:$A,0))</f>
        <v>0</v>
      </c>
      <c r="K1271" s="109">
        <f>INDEX(GWP!$C$2:$C$13,MATCH(EPS!I1271,GWP!$B$2:$B$13,0))</f>
        <v>-8.1999999999999993</v>
      </c>
      <c r="L1271" s="5">
        <f t="shared" si="39"/>
        <v>0</v>
      </c>
    </row>
    <row r="1272" spans="1:12">
      <c r="A1272" t="s">
        <v>1290</v>
      </c>
      <c r="B1272" t="s">
        <v>1</v>
      </c>
      <c r="C1272" t="s">
        <v>1720</v>
      </c>
      <c r="D1272" t="s">
        <v>1707</v>
      </c>
      <c r="E1272" t="s">
        <v>1704</v>
      </c>
      <c r="F1272" t="s">
        <v>1742</v>
      </c>
      <c r="H1272" t="str">
        <f>INDEX('Vensim Variables'!$B:$B,MATCH(EPS!$B1272,'Vensim Variables'!$A:$A,0))</f>
        <v>g pollutant</v>
      </c>
      <c r="I1272" t="str">
        <f t="shared" si="38"/>
        <v>NOx</v>
      </c>
      <c r="J1272">
        <f>INDEX(NoSettings!$C:$C,MATCH(EPS!$A1272,NoSettings!$A:$A,0))</f>
        <v>0</v>
      </c>
      <c r="K1272" s="109">
        <f>INDEX(GWP!$C$2:$C$13,MATCH(EPS!I1272,GWP!$B$2:$B$13,0))</f>
        <v>-8.1999999999999993</v>
      </c>
      <c r="L1272" s="5">
        <f t="shared" si="39"/>
        <v>0</v>
      </c>
    </row>
    <row r="1273" spans="1:12">
      <c r="A1273" t="s">
        <v>1291</v>
      </c>
      <c r="B1273" t="s">
        <v>1</v>
      </c>
      <c r="C1273" t="s">
        <v>1720</v>
      </c>
      <c r="D1273" t="s">
        <v>1707</v>
      </c>
      <c r="E1273" t="s">
        <v>1704</v>
      </c>
      <c r="F1273" t="s">
        <v>1743</v>
      </c>
      <c r="H1273" t="str">
        <f>INDEX('Vensim Variables'!$B:$B,MATCH(EPS!$B1273,'Vensim Variables'!$A:$A,0))</f>
        <v>g pollutant</v>
      </c>
      <c r="I1273" t="str">
        <f t="shared" si="38"/>
        <v>NOx</v>
      </c>
      <c r="J1273">
        <f>INDEX(NoSettings!$C:$C,MATCH(EPS!$A1273,NoSettings!$A:$A,0))</f>
        <v>0</v>
      </c>
      <c r="K1273" s="109">
        <f>INDEX(GWP!$C$2:$C$13,MATCH(EPS!I1273,GWP!$B$2:$B$13,0))</f>
        <v>-8.1999999999999993</v>
      </c>
      <c r="L1273" s="5">
        <f t="shared" si="39"/>
        <v>0</v>
      </c>
    </row>
    <row r="1274" spans="1:12">
      <c r="A1274" t="s">
        <v>1292</v>
      </c>
      <c r="B1274" t="s">
        <v>1</v>
      </c>
      <c r="C1274" t="s">
        <v>1720</v>
      </c>
      <c r="D1274" t="s">
        <v>1707</v>
      </c>
      <c r="E1274" t="s">
        <v>1704</v>
      </c>
      <c r="F1274" t="s">
        <v>1744</v>
      </c>
      <c r="H1274" t="str">
        <f>INDEX('Vensim Variables'!$B:$B,MATCH(EPS!$B1274,'Vensim Variables'!$A:$A,0))</f>
        <v>g pollutant</v>
      </c>
      <c r="I1274" t="str">
        <f t="shared" si="38"/>
        <v>NOx</v>
      </c>
      <c r="J1274">
        <f>INDEX(NoSettings!$C:$C,MATCH(EPS!$A1274,NoSettings!$A:$A,0))</f>
        <v>0</v>
      </c>
      <c r="K1274" s="109">
        <f>INDEX(GWP!$C$2:$C$13,MATCH(EPS!I1274,GWP!$B$2:$B$13,0))</f>
        <v>-8.1999999999999993</v>
      </c>
      <c r="L1274" s="5">
        <f t="shared" si="39"/>
        <v>0</v>
      </c>
    </row>
    <row r="1275" spans="1:12">
      <c r="A1275" t="s">
        <v>1293</v>
      </c>
      <c r="B1275" t="s">
        <v>1</v>
      </c>
      <c r="C1275" t="s">
        <v>1720</v>
      </c>
      <c r="D1275" t="s">
        <v>1707</v>
      </c>
      <c r="E1275" t="s">
        <v>1704</v>
      </c>
      <c r="F1275" t="s">
        <v>1745</v>
      </c>
      <c r="H1275" t="str">
        <f>INDEX('Vensim Variables'!$B:$B,MATCH(EPS!$B1275,'Vensim Variables'!$A:$A,0))</f>
        <v>g pollutant</v>
      </c>
      <c r="I1275" t="str">
        <f t="shared" si="38"/>
        <v>NOx</v>
      </c>
      <c r="J1275">
        <f>INDEX(NoSettings!$C:$C,MATCH(EPS!$A1275,NoSettings!$A:$A,0))</f>
        <v>0</v>
      </c>
      <c r="K1275" s="109">
        <f>INDEX(GWP!$C$2:$C$13,MATCH(EPS!I1275,GWP!$B$2:$B$13,0))</f>
        <v>-8.1999999999999993</v>
      </c>
      <c r="L1275" s="5">
        <f t="shared" si="39"/>
        <v>0</v>
      </c>
    </row>
    <row r="1276" spans="1:12">
      <c r="A1276" t="s">
        <v>1294</v>
      </c>
      <c r="B1276" t="s">
        <v>1</v>
      </c>
      <c r="C1276" t="s">
        <v>1720</v>
      </c>
      <c r="D1276" t="s">
        <v>1707</v>
      </c>
      <c r="E1276" t="s">
        <v>1704</v>
      </c>
      <c r="F1276" t="s">
        <v>1746</v>
      </c>
      <c r="H1276" t="str">
        <f>INDEX('Vensim Variables'!$B:$B,MATCH(EPS!$B1276,'Vensim Variables'!$A:$A,0))</f>
        <v>g pollutant</v>
      </c>
      <c r="I1276" t="str">
        <f t="shared" si="38"/>
        <v>NOx</v>
      </c>
      <c r="J1276">
        <f>INDEX(NoSettings!$C:$C,MATCH(EPS!$A1276,NoSettings!$A:$A,0))</f>
        <v>0</v>
      </c>
      <c r="K1276" s="109">
        <f>INDEX(GWP!$C$2:$C$13,MATCH(EPS!I1276,GWP!$B$2:$B$13,0))</f>
        <v>-8.1999999999999993</v>
      </c>
      <c r="L1276" s="5">
        <f t="shared" si="39"/>
        <v>0</v>
      </c>
    </row>
    <row r="1277" spans="1:12">
      <c r="A1277" t="s">
        <v>1295</v>
      </c>
      <c r="B1277" t="s">
        <v>1</v>
      </c>
      <c r="C1277" t="s">
        <v>1720</v>
      </c>
      <c r="D1277" t="s">
        <v>1707</v>
      </c>
      <c r="E1277" t="s">
        <v>1704</v>
      </c>
      <c r="F1277" t="s">
        <v>1747</v>
      </c>
      <c r="H1277" t="str">
        <f>INDEX('Vensim Variables'!$B:$B,MATCH(EPS!$B1277,'Vensim Variables'!$A:$A,0))</f>
        <v>g pollutant</v>
      </c>
      <c r="I1277" t="str">
        <f t="shared" si="38"/>
        <v>NOx</v>
      </c>
      <c r="J1277">
        <f>INDEX(NoSettings!$C:$C,MATCH(EPS!$A1277,NoSettings!$A:$A,0))</f>
        <v>0</v>
      </c>
      <c r="K1277" s="109">
        <f>INDEX(GWP!$C$2:$C$13,MATCH(EPS!I1277,GWP!$B$2:$B$13,0))</f>
        <v>-8.1999999999999993</v>
      </c>
      <c r="L1277" s="5">
        <f t="shared" si="39"/>
        <v>0</v>
      </c>
    </row>
    <row r="1278" spans="1:12">
      <c r="A1278" t="s">
        <v>1296</v>
      </c>
      <c r="B1278" t="s">
        <v>1</v>
      </c>
      <c r="C1278" t="s">
        <v>1720</v>
      </c>
      <c r="D1278" t="s">
        <v>1707</v>
      </c>
      <c r="E1278" t="s">
        <v>1704</v>
      </c>
      <c r="F1278" t="s">
        <v>1748</v>
      </c>
      <c r="H1278" t="str">
        <f>INDEX('Vensim Variables'!$B:$B,MATCH(EPS!$B1278,'Vensim Variables'!$A:$A,0))</f>
        <v>g pollutant</v>
      </c>
      <c r="I1278" t="str">
        <f t="shared" si="38"/>
        <v>NOx</v>
      </c>
      <c r="J1278">
        <f>INDEX(NoSettings!$C:$C,MATCH(EPS!$A1278,NoSettings!$A:$A,0))</f>
        <v>0</v>
      </c>
      <c r="K1278" s="109">
        <f>INDEX(GWP!$C$2:$C$13,MATCH(EPS!I1278,GWP!$B$2:$B$13,0))</f>
        <v>-8.1999999999999993</v>
      </c>
      <c r="L1278" s="5">
        <f t="shared" si="39"/>
        <v>0</v>
      </c>
    </row>
    <row r="1279" spans="1:12">
      <c r="A1279" t="s">
        <v>1297</v>
      </c>
      <c r="B1279" t="s">
        <v>1</v>
      </c>
      <c r="C1279" t="s">
        <v>1720</v>
      </c>
      <c r="D1279" t="s">
        <v>1707</v>
      </c>
      <c r="E1279" t="s">
        <v>1704</v>
      </c>
      <c r="F1279" t="s">
        <v>1749</v>
      </c>
      <c r="H1279" t="str">
        <f>INDEX('Vensim Variables'!$B:$B,MATCH(EPS!$B1279,'Vensim Variables'!$A:$A,0))</f>
        <v>g pollutant</v>
      </c>
      <c r="I1279" t="str">
        <f t="shared" si="38"/>
        <v>NOx</v>
      </c>
      <c r="J1279">
        <f>INDEX(NoSettings!$C:$C,MATCH(EPS!$A1279,NoSettings!$A:$A,0))</f>
        <v>0</v>
      </c>
      <c r="K1279" s="109">
        <f>INDEX(GWP!$C$2:$C$13,MATCH(EPS!I1279,GWP!$B$2:$B$13,0))</f>
        <v>-8.1999999999999993</v>
      </c>
      <c r="L1279" s="5">
        <f t="shared" si="39"/>
        <v>0</v>
      </c>
    </row>
    <row r="1280" spans="1:12">
      <c r="A1280" t="s">
        <v>1298</v>
      </c>
      <c r="B1280" t="s">
        <v>1</v>
      </c>
      <c r="C1280" t="s">
        <v>1720</v>
      </c>
      <c r="D1280" t="s">
        <v>1707</v>
      </c>
      <c r="E1280" t="s">
        <v>1704</v>
      </c>
      <c r="F1280" t="s">
        <v>1750</v>
      </c>
      <c r="H1280" t="str">
        <f>INDEX('Vensim Variables'!$B:$B,MATCH(EPS!$B1280,'Vensim Variables'!$A:$A,0))</f>
        <v>g pollutant</v>
      </c>
      <c r="I1280" t="str">
        <f t="shared" si="38"/>
        <v>NOx</v>
      </c>
      <c r="J1280">
        <f>INDEX(NoSettings!$C:$C,MATCH(EPS!$A1280,NoSettings!$A:$A,0))</f>
        <v>0</v>
      </c>
      <c r="K1280" s="109">
        <f>INDEX(GWP!$C$2:$C$13,MATCH(EPS!I1280,GWP!$B$2:$B$13,0))</f>
        <v>-8.1999999999999993</v>
      </c>
      <c r="L1280" s="5">
        <f t="shared" si="39"/>
        <v>0</v>
      </c>
    </row>
    <row r="1281" spans="1:12">
      <c r="A1281" t="s">
        <v>1299</v>
      </c>
      <c r="B1281" t="s">
        <v>1</v>
      </c>
      <c r="C1281" t="s">
        <v>1720</v>
      </c>
      <c r="D1281" t="s">
        <v>1707</v>
      </c>
      <c r="E1281" t="s">
        <v>1704</v>
      </c>
      <c r="F1281" t="s">
        <v>1751</v>
      </c>
      <c r="H1281" t="str">
        <f>INDEX('Vensim Variables'!$B:$B,MATCH(EPS!$B1281,'Vensim Variables'!$A:$A,0))</f>
        <v>g pollutant</v>
      </c>
      <c r="I1281" t="str">
        <f t="shared" si="38"/>
        <v>NOx</v>
      </c>
      <c r="J1281">
        <f>INDEX(NoSettings!$C:$C,MATCH(EPS!$A1281,NoSettings!$A:$A,0))</f>
        <v>0</v>
      </c>
      <c r="K1281" s="109">
        <f>INDEX(GWP!$C$2:$C$13,MATCH(EPS!I1281,GWP!$B$2:$B$13,0))</f>
        <v>-8.1999999999999993</v>
      </c>
      <c r="L1281" s="5">
        <f t="shared" si="39"/>
        <v>0</v>
      </c>
    </row>
    <row r="1282" spans="1:12">
      <c r="A1282" t="s">
        <v>1300</v>
      </c>
      <c r="B1282" t="s">
        <v>1</v>
      </c>
      <c r="C1282" t="s">
        <v>1720</v>
      </c>
      <c r="D1282" t="s">
        <v>1708</v>
      </c>
      <c r="E1282" t="s">
        <v>1703</v>
      </c>
      <c r="F1282" t="s">
        <v>1742</v>
      </c>
      <c r="H1282" t="str">
        <f>INDEX('Vensim Variables'!$B:$B,MATCH(EPS!$B1282,'Vensim Variables'!$A:$A,0))</f>
        <v>g pollutant</v>
      </c>
      <c r="I1282" t="str">
        <f t="shared" si="38"/>
        <v>PM10</v>
      </c>
      <c r="J1282">
        <f>INDEX(NoSettings!$C:$C,MATCH(EPS!$A1282,NoSettings!$A:$A,0))</f>
        <v>0</v>
      </c>
      <c r="K1282" s="109">
        <f>INDEX(GWP!$C$2:$C$13,MATCH(EPS!I1282,GWP!$B$2:$B$13,0))</f>
        <v>0</v>
      </c>
      <c r="L1282" s="5">
        <f t="shared" si="39"/>
        <v>0</v>
      </c>
    </row>
    <row r="1283" spans="1:12">
      <c r="A1283" t="s">
        <v>1301</v>
      </c>
      <c r="B1283" t="s">
        <v>1</v>
      </c>
      <c r="C1283" t="s">
        <v>1720</v>
      </c>
      <c r="D1283" t="s">
        <v>1708</v>
      </c>
      <c r="E1283" t="s">
        <v>1703</v>
      </c>
      <c r="F1283" t="s">
        <v>1743</v>
      </c>
      <c r="H1283" t="str">
        <f>INDEX('Vensim Variables'!$B:$B,MATCH(EPS!$B1283,'Vensim Variables'!$A:$A,0))</f>
        <v>g pollutant</v>
      </c>
      <c r="I1283" t="str">
        <f t="shared" ref="I1283:I1346" si="40">IF(OR(C1283="CO2",C1283="CH4",C1283="N2O",C1283="F gases",C1283="VOC",C1283="CO",C1283="NOx",C1283="PM10",C1283="PM25",C1283="SOx",C1283="BC",C1283="OC"),C1283,IF(OR(D1283="CO2",D1283="CH4",D1283="N2O",D1283="F gases",D1283="VOC",D1283="CO",D1283="NOx",D1283="PM10",D1283="PM25",D1283="SOx",D1283="BC",D1283="OC"),D1283,IF(OR(E1283="CO2",E1283="CH4",E1283="N2O",E1283="F gases",E1283="VOC",E1283="CO",E1283="NOx",E1283="PM10",E1283="PM25",E1283="SOx",E1283="BC",E1283="OC"),E1283,"NA")))</f>
        <v>PM10</v>
      </c>
      <c r="J1283">
        <f>INDEX(NoSettings!$C:$C,MATCH(EPS!$A1283,NoSettings!$A:$A,0))</f>
        <v>0</v>
      </c>
      <c r="K1283" s="109">
        <f>INDEX(GWP!$C$2:$C$13,MATCH(EPS!I1283,GWP!$B$2:$B$13,0))</f>
        <v>0</v>
      </c>
      <c r="L1283" s="5">
        <f t="shared" ref="L1283:L1346" si="41">IF(H1283="g pollutant",K1283*J1283/10^12,IF(H1283="MMTCO2e",J1283,IF(H1283="MWh",J1283,0)))</f>
        <v>0</v>
      </c>
    </row>
    <row r="1284" spans="1:12">
      <c r="A1284" t="s">
        <v>1302</v>
      </c>
      <c r="B1284" t="s">
        <v>1</v>
      </c>
      <c r="C1284" t="s">
        <v>1720</v>
      </c>
      <c r="D1284" t="s">
        <v>1708</v>
      </c>
      <c r="E1284" t="s">
        <v>1703</v>
      </c>
      <c r="F1284" t="s">
        <v>1744</v>
      </c>
      <c r="H1284" t="str">
        <f>INDEX('Vensim Variables'!$B:$B,MATCH(EPS!$B1284,'Vensim Variables'!$A:$A,0))</f>
        <v>g pollutant</v>
      </c>
      <c r="I1284" t="str">
        <f t="shared" si="40"/>
        <v>PM10</v>
      </c>
      <c r="J1284">
        <f>INDEX(NoSettings!$C:$C,MATCH(EPS!$A1284,NoSettings!$A:$A,0))</f>
        <v>71578700</v>
      </c>
      <c r="K1284" s="109">
        <f>INDEX(GWP!$C$2:$C$13,MATCH(EPS!I1284,GWP!$B$2:$B$13,0))</f>
        <v>0</v>
      </c>
      <c r="L1284" s="5">
        <f t="shared" si="41"/>
        <v>0</v>
      </c>
    </row>
    <row r="1285" spans="1:12">
      <c r="A1285" t="s">
        <v>1303</v>
      </c>
      <c r="B1285" t="s">
        <v>1</v>
      </c>
      <c r="C1285" t="s">
        <v>1720</v>
      </c>
      <c r="D1285" t="s">
        <v>1708</v>
      </c>
      <c r="E1285" t="s">
        <v>1703</v>
      </c>
      <c r="F1285" t="s">
        <v>1745</v>
      </c>
      <c r="H1285" t="str">
        <f>INDEX('Vensim Variables'!$B:$B,MATCH(EPS!$B1285,'Vensim Variables'!$A:$A,0))</f>
        <v>g pollutant</v>
      </c>
      <c r="I1285" t="str">
        <f t="shared" si="40"/>
        <v>PM10</v>
      </c>
      <c r="J1285">
        <f>INDEX(NoSettings!$C:$C,MATCH(EPS!$A1285,NoSettings!$A:$A,0))</f>
        <v>0</v>
      </c>
      <c r="K1285" s="109">
        <f>INDEX(GWP!$C$2:$C$13,MATCH(EPS!I1285,GWP!$B$2:$B$13,0))</f>
        <v>0</v>
      </c>
      <c r="L1285" s="5">
        <f t="shared" si="41"/>
        <v>0</v>
      </c>
    </row>
    <row r="1286" spans="1:12">
      <c r="A1286" t="s">
        <v>1304</v>
      </c>
      <c r="B1286" t="s">
        <v>1</v>
      </c>
      <c r="C1286" t="s">
        <v>1720</v>
      </c>
      <c r="D1286" t="s">
        <v>1708</v>
      </c>
      <c r="E1286" t="s">
        <v>1703</v>
      </c>
      <c r="F1286" t="s">
        <v>1746</v>
      </c>
      <c r="H1286" t="str">
        <f>INDEX('Vensim Variables'!$B:$B,MATCH(EPS!$B1286,'Vensim Variables'!$A:$A,0))</f>
        <v>g pollutant</v>
      </c>
      <c r="I1286" t="str">
        <f t="shared" si="40"/>
        <v>PM10</v>
      </c>
      <c r="J1286">
        <f>INDEX(NoSettings!$C:$C,MATCH(EPS!$A1286,NoSettings!$A:$A,0))</f>
        <v>3881520</v>
      </c>
      <c r="K1286" s="109">
        <f>INDEX(GWP!$C$2:$C$13,MATCH(EPS!I1286,GWP!$B$2:$B$13,0))</f>
        <v>0</v>
      </c>
      <c r="L1286" s="5">
        <f t="shared" si="41"/>
        <v>0</v>
      </c>
    </row>
    <row r="1287" spans="1:12">
      <c r="A1287" t="s">
        <v>1305</v>
      </c>
      <c r="B1287" t="s">
        <v>1</v>
      </c>
      <c r="C1287" t="s">
        <v>1720</v>
      </c>
      <c r="D1287" t="s">
        <v>1708</v>
      </c>
      <c r="E1287" t="s">
        <v>1703</v>
      </c>
      <c r="F1287" t="s">
        <v>1747</v>
      </c>
      <c r="H1287" t="str">
        <f>INDEX('Vensim Variables'!$B:$B,MATCH(EPS!$B1287,'Vensim Variables'!$A:$A,0))</f>
        <v>g pollutant</v>
      </c>
      <c r="I1287" t="str">
        <f t="shared" si="40"/>
        <v>PM10</v>
      </c>
      <c r="J1287">
        <f>INDEX(NoSettings!$C:$C,MATCH(EPS!$A1287,NoSettings!$A:$A,0))</f>
        <v>0</v>
      </c>
      <c r="K1287" s="109">
        <f>INDEX(GWP!$C$2:$C$13,MATCH(EPS!I1287,GWP!$B$2:$B$13,0))</f>
        <v>0</v>
      </c>
      <c r="L1287" s="5">
        <f t="shared" si="41"/>
        <v>0</v>
      </c>
    </row>
    <row r="1288" spans="1:12">
      <c r="A1288" t="s">
        <v>1306</v>
      </c>
      <c r="B1288" t="s">
        <v>1</v>
      </c>
      <c r="C1288" t="s">
        <v>1720</v>
      </c>
      <c r="D1288" t="s">
        <v>1708</v>
      </c>
      <c r="E1288" t="s">
        <v>1703</v>
      </c>
      <c r="F1288" t="s">
        <v>1748</v>
      </c>
      <c r="H1288" t="str">
        <f>INDEX('Vensim Variables'!$B:$B,MATCH(EPS!$B1288,'Vensim Variables'!$A:$A,0))</f>
        <v>g pollutant</v>
      </c>
      <c r="I1288" t="str">
        <f t="shared" si="40"/>
        <v>PM10</v>
      </c>
      <c r="J1288">
        <f>INDEX(NoSettings!$C:$C,MATCH(EPS!$A1288,NoSettings!$A:$A,0))</f>
        <v>0</v>
      </c>
      <c r="K1288" s="109">
        <f>INDEX(GWP!$C$2:$C$13,MATCH(EPS!I1288,GWP!$B$2:$B$13,0))</f>
        <v>0</v>
      </c>
      <c r="L1288" s="5">
        <f t="shared" si="41"/>
        <v>0</v>
      </c>
    </row>
    <row r="1289" spans="1:12">
      <c r="A1289" t="s">
        <v>1307</v>
      </c>
      <c r="B1289" t="s">
        <v>1</v>
      </c>
      <c r="C1289" t="s">
        <v>1720</v>
      </c>
      <c r="D1289" t="s">
        <v>1708</v>
      </c>
      <c r="E1289" t="s">
        <v>1703</v>
      </c>
      <c r="F1289" t="s">
        <v>1749</v>
      </c>
      <c r="H1289" t="str">
        <f>INDEX('Vensim Variables'!$B:$B,MATCH(EPS!$B1289,'Vensim Variables'!$A:$A,0))</f>
        <v>g pollutant</v>
      </c>
      <c r="I1289" t="str">
        <f t="shared" si="40"/>
        <v>PM10</v>
      </c>
      <c r="J1289">
        <f>INDEX(NoSettings!$C:$C,MATCH(EPS!$A1289,NoSettings!$A:$A,0))</f>
        <v>0</v>
      </c>
      <c r="K1289" s="109">
        <f>INDEX(GWP!$C$2:$C$13,MATCH(EPS!I1289,GWP!$B$2:$B$13,0))</f>
        <v>0</v>
      </c>
      <c r="L1289" s="5">
        <f t="shared" si="41"/>
        <v>0</v>
      </c>
    </row>
    <row r="1290" spans="1:12">
      <c r="A1290" t="s">
        <v>1308</v>
      </c>
      <c r="B1290" t="s">
        <v>1</v>
      </c>
      <c r="C1290" t="s">
        <v>1720</v>
      </c>
      <c r="D1290" t="s">
        <v>1708</v>
      </c>
      <c r="E1290" t="s">
        <v>1703</v>
      </c>
      <c r="F1290" t="s">
        <v>1750</v>
      </c>
      <c r="H1290" t="str">
        <f>INDEX('Vensim Variables'!$B:$B,MATCH(EPS!$B1290,'Vensim Variables'!$A:$A,0))</f>
        <v>g pollutant</v>
      </c>
      <c r="I1290" t="str">
        <f t="shared" si="40"/>
        <v>PM10</v>
      </c>
      <c r="J1290">
        <f>INDEX(NoSettings!$C:$C,MATCH(EPS!$A1290,NoSettings!$A:$A,0))</f>
        <v>0</v>
      </c>
      <c r="K1290" s="109">
        <f>INDEX(GWP!$C$2:$C$13,MATCH(EPS!I1290,GWP!$B$2:$B$13,0))</f>
        <v>0</v>
      </c>
      <c r="L1290" s="5">
        <f t="shared" si="41"/>
        <v>0</v>
      </c>
    </row>
    <row r="1291" spans="1:12">
      <c r="A1291" t="s">
        <v>1309</v>
      </c>
      <c r="B1291" t="s">
        <v>1</v>
      </c>
      <c r="C1291" t="s">
        <v>1720</v>
      </c>
      <c r="D1291" t="s">
        <v>1708</v>
      </c>
      <c r="E1291" t="s">
        <v>1703</v>
      </c>
      <c r="F1291" t="s">
        <v>1751</v>
      </c>
      <c r="H1291" t="str">
        <f>INDEX('Vensim Variables'!$B:$B,MATCH(EPS!$B1291,'Vensim Variables'!$A:$A,0))</f>
        <v>g pollutant</v>
      </c>
      <c r="I1291" t="str">
        <f t="shared" si="40"/>
        <v>PM10</v>
      </c>
      <c r="J1291">
        <f>INDEX(NoSettings!$C:$C,MATCH(EPS!$A1291,NoSettings!$A:$A,0))</f>
        <v>0</v>
      </c>
      <c r="K1291" s="109">
        <f>INDEX(GWP!$C$2:$C$13,MATCH(EPS!I1291,GWP!$B$2:$B$13,0))</f>
        <v>0</v>
      </c>
      <c r="L1291" s="5">
        <f t="shared" si="41"/>
        <v>0</v>
      </c>
    </row>
    <row r="1292" spans="1:12">
      <c r="A1292" t="s">
        <v>1310</v>
      </c>
      <c r="B1292" t="s">
        <v>1</v>
      </c>
      <c r="C1292" t="s">
        <v>1720</v>
      </c>
      <c r="D1292" t="s">
        <v>1708</v>
      </c>
      <c r="E1292" t="s">
        <v>1704</v>
      </c>
      <c r="F1292" t="s">
        <v>1742</v>
      </c>
      <c r="H1292" t="str">
        <f>INDEX('Vensim Variables'!$B:$B,MATCH(EPS!$B1292,'Vensim Variables'!$A:$A,0))</f>
        <v>g pollutant</v>
      </c>
      <c r="I1292" t="str">
        <f t="shared" si="40"/>
        <v>PM10</v>
      </c>
      <c r="J1292">
        <f>INDEX(NoSettings!$C:$C,MATCH(EPS!$A1292,NoSettings!$A:$A,0))</f>
        <v>0</v>
      </c>
      <c r="K1292" s="109">
        <f>INDEX(GWP!$C$2:$C$13,MATCH(EPS!I1292,GWP!$B$2:$B$13,0))</f>
        <v>0</v>
      </c>
      <c r="L1292" s="5">
        <f t="shared" si="41"/>
        <v>0</v>
      </c>
    </row>
    <row r="1293" spans="1:12">
      <c r="A1293" t="s">
        <v>1311</v>
      </c>
      <c r="B1293" t="s">
        <v>1</v>
      </c>
      <c r="C1293" t="s">
        <v>1720</v>
      </c>
      <c r="D1293" t="s">
        <v>1708</v>
      </c>
      <c r="E1293" t="s">
        <v>1704</v>
      </c>
      <c r="F1293" t="s">
        <v>1743</v>
      </c>
      <c r="H1293" t="str">
        <f>INDEX('Vensim Variables'!$B:$B,MATCH(EPS!$B1293,'Vensim Variables'!$A:$A,0))</f>
        <v>g pollutant</v>
      </c>
      <c r="I1293" t="str">
        <f t="shared" si="40"/>
        <v>PM10</v>
      </c>
      <c r="J1293">
        <f>INDEX(NoSettings!$C:$C,MATCH(EPS!$A1293,NoSettings!$A:$A,0))</f>
        <v>0</v>
      </c>
      <c r="K1293" s="109">
        <f>INDEX(GWP!$C$2:$C$13,MATCH(EPS!I1293,GWP!$B$2:$B$13,0))</f>
        <v>0</v>
      </c>
      <c r="L1293" s="5">
        <f t="shared" si="41"/>
        <v>0</v>
      </c>
    </row>
    <row r="1294" spans="1:12">
      <c r="A1294" t="s">
        <v>1312</v>
      </c>
      <c r="B1294" t="s">
        <v>1</v>
      </c>
      <c r="C1294" t="s">
        <v>1720</v>
      </c>
      <c r="D1294" t="s">
        <v>1708</v>
      </c>
      <c r="E1294" t="s">
        <v>1704</v>
      </c>
      <c r="F1294" t="s">
        <v>1744</v>
      </c>
      <c r="H1294" t="str">
        <f>INDEX('Vensim Variables'!$B:$B,MATCH(EPS!$B1294,'Vensim Variables'!$A:$A,0))</f>
        <v>g pollutant</v>
      </c>
      <c r="I1294" t="str">
        <f t="shared" si="40"/>
        <v>PM10</v>
      </c>
      <c r="J1294">
        <f>INDEX(NoSettings!$C:$C,MATCH(EPS!$A1294,NoSettings!$A:$A,0))</f>
        <v>0</v>
      </c>
      <c r="K1294" s="109">
        <f>INDEX(GWP!$C$2:$C$13,MATCH(EPS!I1294,GWP!$B$2:$B$13,0))</f>
        <v>0</v>
      </c>
      <c r="L1294" s="5">
        <f t="shared" si="41"/>
        <v>0</v>
      </c>
    </row>
    <row r="1295" spans="1:12">
      <c r="A1295" t="s">
        <v>1313</v>
      </c>
      <c r="B1295" t="s">
        <v>1</v>
      </c>
      <c r="C1295" t="s">
        <v>1720</v>
      </c>
      <c r="D1295" t="s">
        <v>1708</v>
      </c>
      <c r="E1295" t="s">
        <v>1704</v>
      </c>
      <c r="F1295" t="s">
        <v>1745</v>
      </c>
      <c r="H1295" t="str">
        <f>INDEX('Vensim Variables'!$B:$B,MATCH(EPS!$B1295,'Vensim Variables'!$A:$A,0))</f>
        <v>g pollutant</v>
      </c>
      <c r="I1295" t="str">
        <f t="shared" si="40"/>
        <v>PM10</v>
      </c>
      <c r="J1295">
        <f>INDEX(NoSettings!$C:$C,MATCH(EPS!$A1295,NoSettings!$A:$A,0))</f>
        <v>0</v>
      </c>
      <c r="K1295" s="109">
        <f>INDEX(GWP!$C$2:$C$13,MATCH(EPS!I1295,GWP!$B$2:$B$13,0))</f>
        <v>0</v>
      </c>
      <c r="L1295" s="5">
        <f t="shared" si="41"/>
        <v>0</v>
      </c>
    </row>
    <row r="1296" spans="1:12">
      <c r="A1296" t="s">
        <v>1314</v>
      </c>
      <c r="B1296" t="s">
        <v>1</v>
      </c>
      <c r="C1296" t="s">
        <v>1720</v>
      </c>
      <c r="D1296" t="s">
        <v>1708</v>
      </c>
      <c r="E1296" t="s">
        <v>1704</v>
      </c>
      <c r="F1296" t="s">
        <v>1746</v>
      </c>
      <c r="H1296" t="str">
        <f>INDEX('Vensim Variables'!$B:$B,MATCH(EPS!$B1296,'Vensim Variables'!$A:$A,0))</f>
        <v>g pollutant</v>
      </c>
      <c r="I1296" t="str">
        <f t="shared" si="40"/>
        <v>PM10</v>
      </c>
      <c r="J1296">
        <f>INDEX(NoSettings!$C:$C,MATCH(EPS!$A1296,NoSettings!$A:$A,0))</f>
        <v>0</v>
      </c>
      <c r="K1296" s="109">
        <f>INDEX(GWP!$C$2:$C$13,MATCH(EPS!I1296,GWP!$B$2:$B$13,0))</f>
        <v>0</v>
      </c>
      <c r="L1296" s="5">
        <f t="shared" si="41"/>
        <v>0</v>
      </c>
    </row>
    <row r="1297" spans="1:12">
      <c r="A1297" t="s">
        <v>1315</v>
      </c>
      <c r="B1297" t="s">
        <v>1</v>
      </c>
      <c r="C1297" t="s">
        <v>1720</v>
      </c>
      <c r="D1297" t="s">
        <v>1708</v>
      </c>
      <c r="E1297" t="s">
        <v>1704</v>
      </c>
      <c r="F1297" t="s">
        <v>1747</v>
      </c>
      <c r="H1297" t="str">
        <f>INDEX('Vensim Variables'!$B:$B,MATCH(EPS!$B1297,'Vensim Variables'!$A:$A,0))</f>
        <v>g pollutant</v>
      </c>
      <c r="I1297" t="str">
        <f t="shared" si="40"/>
        <v>PM10</v>
      </c>
      <c r="J1297">
        <f>INDEX(NoSettings!$C:$C,MATCH(EPS!$A1297,NoSettings!$A:$A,0))</f>
        <v>0</v>
      </c>
      <c r="K1297" s="109">
        <f>INDEX(GWP!$C$2:$C$13,MATCH(EPS!I1297,GWP!$B$2:$B$13,0))</f>
        <v>0</v>
      </c>
      <c r="L1297" s="5">
        <f t="shared" si="41"/>
        <v>0</v>
      </c>
    </row>
    <row r="1298" spans="1:12">
      <c r="A1298" t="s">
        <v>1316</v>
      </c>
      <c r="B1298" t="s">
        <v>1</v>
      </c>
      <c r="C1298" t="s">
        <v>1720</v>
      </c>
      <c r="D1298" t="s">
        <v>1708</v>
      </c>
      <c r="E1298" t="s">
        <v>1704</v>
      </c>
      <c r="F1298" t="s">
        <v>1748</v>
      </c>
      <c r="H1298" t="str">
        <f>INDEX('Vensim Variables'!$B:$B,MATCH(EPS!$B1298,'Vensim Variables'!$A:$A,0))</f>
        <v>g pollutant</v>
      </c>
      <c r="I1298" t="str">
        <f t="shared" si="40"/>
        <v>PM10</v>
      </c>
      <c r="J1298">
        <f>INDEX(NoSettings!$C:$C,MATCH(EPS!$A1298,NoSettings!$A:$A,0))</f>
        <v>0</v>
      </c>
      <c r="K1298" s="109">
        <f>INDEX(GWP!$C$2:$C$13,MATCH(EPS!I1298,GWP!$B$2:$B$13,0))</f>
        <v>0</v>
      </c>
      <c r="L1298" s="5">
        <f t="shared" si="41"/>
        <v>0</v>
      </c>
    </row>
    <row r="1299" spans="1:12">
      <c r="A1299" t="s">
        <v>1317</v>
      </c>
      <c r="B1299" t="s">
        <v>1</v>
      </c>
      <c r="C1299" t="s">
        <v>1720</v>
      </c>
      <c r="D1299" t="s">
        <v>1708</v>
      </c>
      <c r="E1299" t="s">
        <v>1704</v>
      </c>
      <c r="F1299" t="s">
        <v>1749</v>
      </c>
      <c r="H1299" t="str">
        <f>INDEX('Vensim Variables'!$B:$B,MATCH(EPS!$B1299,'Vensim Variables'!$A:$A,0))</f>
        <v>g pollutant</v>
      </c>
      <c r="I1299" t="str">
        <f t="shared" si="40"/>
        <v>PM10</v>
      </c>
      <c r="J1299">
        <f>INDEX(NoSettings!$C:$C,MATCH(EPS!$A1299,NoSettings!$A:$A,0))</f>
        <v>0</v>
      </c>
      <c r="K1299" s="109">
        <f>INDEX(GWP!$C$2:$C$13,MATCH(EPS!I1299,GWP!$B$2:$B$13,0))</f>
        <v>0</v>
      </c>
      <c r="L1299" s="5">
        <f t="shared" si="41"/>
        <v>0</v>
      </c>
    </row>
    <row r="1300" spans="1:12">
      <c r="A1300" t="s">
        <v>1318</v>
      </c>
      <c r="B1300" t="s">
        <v>1</v>
      </c>
      <c r="C1300" t="s">
        <v>1720</v>
      </c>
      <c r="D1300" t="s">
        <v>1708</v>
      </c>
      <c r="E1300" t="s">
        <v>1704</v>
      </c>
      <c r="F1300" t="s">
        <v>1750</v>
      </c>
      <c r="H1300" t="str">
        <f>INDEX('Vensim Variables'!$B:$B,MATCH(EPS!$B1300,'Vensim Variables'!$A:$A,0))</f>
        <v>g pollutant</v>
      </c>
      <c r="I1300" t="str">
        <f t="shared" si="40"/>
        <v>PM10</v>
      </c>
      <c r="J1300">
        <f>INDEX(NoSettings!$C:$C,MATCH(EPS!$A1300,NoSettings!$A:$A,0))</f>
        <v>0</v>
      </c>
      <c r="K1300" s="109">
        <f>INDEX(GWP!$C$2:$C$13,MATCH(EPS!I1300,GWP!$B$2:$B$13,0))</f>
        <v>0</v>
      </c>
      <c r="L1300" s="5">
        <f t="shared" si="41"/>
        <v>0</v>
      </c>
    </row>
    <row r="1301" spans="1:12">
      <c r="A1301" t="s">
        <v>1319</v>
      </c>
      <c r="B1301" t="s">
        <v>1</v>
      </c>
      <c r="C1301" t="s">
        <v>1720</v>
      </c>
      <c r="D1301" t="s">
        <v>1708</v>
      </c>
      <c r="E1301" t="s">
        <v>1704</v>
      </c>
      <c r="F1301" t="s">
        <v>1751</v>
      </c>
      <c r="H1301" t="str">
        <f>INDEX('Vensim Variables'!$B:$B,MATCH(EPS!$B1301,'Vensim Variables'!$A:$A,0))</f>
        <v>g pollutant</v>
      </c>
      <c r="I1301" t="str">
        <f t="shared" si="40"/>
        <v>PM10</v>
      </c>
      <c r="J1301">
        <f>INDEX(NoSettings!$C:$C,MATCH(EPS!$A1301,NoSettings!$A:$A,0))</f>
        <v>0</v>
      </c>
      <c r="K1301" s="109">
        <f>INDEX(GWP!$C$2:$C$13,MATCH(EPS!I1301,GWP!$B$2:$B$13,0))</f>
        <v>0</v>
      </c>
      <c r="L1301" s="5">
        <f t="shared" si="41"/>
        <v>0</v>
      </c>
    </row>
    <row r="1302" spans="1:12">
      <c r="A1302" t="s">
        <v>1320</v>
      </c>
      <c r="B1302" t="s">
        <v>1</v>
      </c>
      <c r="C1302" t="s">
        <v>1720</v>
      </c>
      <c r="D1302" t="s">
        <v>1709</v>
      </c>
      <c r="E1302" t="s">
        <v>1703</v>
      </c>
      <c r="F1302" t="s">
        <v>1742</v>
      </c>
      <c r="H1302" t="str">
        <f>INDEX('Vensim Variables'!$B:$B,MATCH(EPS!$B1302,'Vensim Variables'!$A:$A,0))</f>
        <v>g pollutant</v>
      </c>
      <c r="I1302" t="str">
        <f t="shared" si="40"/>
        <v>PM25</v>
      </c>
      <c r="J1302">
        <f>INDEX(NoSettings!$C:$C,MATCH(EPS!$A1302,NoSettings!$A:$A,0))</f>
        <v>0</v>
      </c>
      <c r="K1302" s="109">
        <f>INDEX(GWP!$C$2:$C$13,MATCH(EPS!I1302,GWP!$B$2:$B$13,0))</f>
        <v>0</v>
      </c>
      <c r="L1302" s="5">
        <f t="shared" si="41"/>
        <v>0</v>
      </c>
    </row>
    <row r="1303" spans="1:12">
      <c r="A1303" t="s">
        <v>1321</v>
      </c>
      <c r="B1303" t="s">
        <v>1</v>
      </c>
      <c r="C1303" t="s">
        <v>1720</v>
      </c>
      <c r="D1303" t="s">
        <v>1709</v>
      </c>
      <c r="E1303" t="s">
        <v>1703</v>
      </c>
      <c r="F1303" t="s">
        <v>1743</v>
      </c>
      <c r="H1303" t="str">
        <f>INDEX('Vensim Variables'!$B:$B,MATCH(EPS!$B1303,'Vensim Variables'!$A:$A,0))</f>
        <v>g pollutant</v>
      </c>
      <c r="I1303" t="str">
        <f t="shared" si="40"/>
        <v>PM25</v>
      </c>
      <c r="J1303">
        <f>INDEX(NoSettings!$C:$C,MATCH(EPS!$A1303,NoSettings!$A:$A,0))</f>
        <v>0</v>
      </c>
      <c r="K1303" s="109">
        <f>INDEX(GWP!$C$2:$C$13,MATCH(EPS!I1303,GWP!$B$2:$B$13,0))</f>
        <v>0</v>
      </c>
      <c r="L1303" s="5">
        <f t="shared" si="41"/>
        <v>0</v>
      </c>
    </row>
    <row r="1304" spans="1:12">
      <c r="A1304" t="s">
        <v>1322</v>
      </c>
      <c r="B1304" t="s">
        <v>1</v>
      </c>
      <c r="C1304" t="s">
        <v>1720</v>
      </c>
      <c r="D1304" t="s">
        <v>1709</v>
      </c>
      <c r="E1304" t="s">
        <v>1703</v>
      </c>
      <c r="F1304" t="s">
        <v>1744</v>
      </c>
      <c r="H1304" t="str">
        <f>INDEX('Vensim Variables'!$B:$B,MATCH(EPS!$B1304,'Vensim Variables'!$A:$A,0))</f>
        <v>g pollutant</v>
      </c>
      <c r="I1304" t="str">
        <f t="shared" si="40"/>
        <v>PM25</v>
      </c>
      <c r="J1304">
        <f>INDEX(NoSettings!$C:$C,MATCH(EPS!$A1304,NoSettings!$A:$A,0))</f>
        <v>28699300</v>
      </c>
      <c r="K1304" s="109">
        <f>INDEX(GWP!$C$2:$C$13,MATCH(EPS!I1304,GWP!$B$2:$B$13,0))</f>
        <v>0</v>
      </c>
      <c r="L1304" s="5">
        <f t="shared" si="41"/>
        <v>0</v>
      </c>
    </row>
    <row r="1305" spans="1:12">
      <c r="A1305" t="s">
        <v>1323</v>
      </c>
      <c r="B1305" t="s">
        <v>1</v>
      </c>
      <c r="C1305" t="s">
        <v>1720</v>
      </c>
      <c r="D1305" t="s">
        <v>1709</v>
      </c>
      <c r="E1305" t="s">
        <v>1703</v>
      </c>
      <c r="F1305" t="s">
        <v>1745</v>
      </c>
      <c r="H1305" t="str">
        <f>INDEX('Vensim Variables'!$B:$B,MATCH(EPS!$B1305,'Vensim Variables'!$A:$A,0))</f>
        <v>g pollutant</v>
      </c>
      <c r="I1305" t="str">
        <f t="shared" si="40"/>
        <v>PM25</v>
      </c>
      <c r="J1305">
        <f>INDEX(NoSettings!$C:$C,MATCH(EPS!$A1305,NoSettings!$A:$A,0))</f>
        <v>0</v>
      </c>
      <c r="K1305" s="109">
        <f>INDEX(GWP!$C$2:$C$13,MATCH(EPS!I1305,GWP!$B$2:$B$13,0))</f>
        <v>0</v>
      </c>
      <c r="L1305" s="5">
        <f t="shared" si="41"/>
        <v>0</v>
      </c>
    </row>
    <row r="1306" spans="1:12">
      <c r="A1306" t="s">
        <v>1324</v>
      </c>
      <c r="B1306" t="s">
        <v>1</v>
      </c>
      <c r="C1306" t="s">
        <v>1720</v>
      </c>
      <c r="D1306" t="s">
        <v>1709</v>
      </c>
      <c r="E1306" t="s">
        <v>1703</v>
      </c>
      <c r="F1306" t="s">
        <v>1746</v>
      </c>
      <c r="H1306" t="str">
        <f>INDEX('Vensim Variables'!$B:$B,MATCH(EPS!$B1306,'Vensim Variables'!$A:$A,0))</f>
        <v>g pollutant</v>
      </c>
      <c r="I1306" t="str">
        <f t="shared" si="40"/>
        <v>PM25</v>
      </c>
      <c r="J1306">
        <f>INDEX(NoSettings!$C:$C,MATCH(EPS!$A1306,NoSettings!$A:$A,0))</f>
        <v>1555610</v>
      </c>
      <c r="K1306" s="109">
        <f>INDEX(GWP!$C$2:$C$13,MATCH(EPS!I1306,GWP!$B$2:$B$13,0))</f>
        <v>0</v>
      </c>
      <c r="L1306" s="5">
        <f t="shared" si="41"/>
        <v>0</v>
      </c>
    </row>
    <row r="1307" spans="1:12">
      <c r="A1307" t="s">
        <v>1325</v>
      </c>
      <c r="B1307" t="s">
        <v>1</v>
      </c>
      <c r="C1307" t="s">
        <v>1720</v>
      </c>
      <c r="D1307" t="s">
        <v>1709</v>
      </c>
      <c r="E1307" t="s">
        <v>1703</v>
      </c>
      <c r="F1307" t="s">
        <v>1747</v>
      </c>
      <c r="H1307" t="str">
        <f>INDEX('Vensim Variables'!$B:$B,MATCH(EPS!$B1307,'Vensim Variables'!$A:$A,0))</f>
        <v>g pollutant</v>
      </c>
      <c r="I1307" t="str">
        <f t="shared" si="40"/>
        <v>PM25</v>
      </c>
      <c r="J1307">
        <f>INDEX(NoSettings!$C:$C,MATCH(EPS!$A1307,NoSettings!$A:$A,0))</f>
        <v>0</v>
      </c>
      <c r="K1307" s="109">
        <f>INDEX(GWP!$C$2:$C$13,MATCH(EPS!I1307,GWP!$B$2:$B$13,0))</f>
        <v>0</v>
      </c>
      <c r="L1307" s="5">
        <f t="shared" si="41"/>
        <v>0</v>
      </c>
    </row>
    <row r="1308" spans="1:12">
      <c r="A1308" t="s">
        <v>1326</v>
      </c>
      <c r="B1308" t="s">
        <v>1</v>
      </c>
      <c r="C1308" t="s">
        <v>1720</v>
      </c>
      <c r="D1308" t="s">
        <v>1709</v>
      </c>
      <c r="E1308" t="s">
        <v>1703</v>
      </c>
      <c r="F1308" t="s">
        <v>1748</v>
      </c>
      <c r="H1308" t="str">
        <f>INDEX('Vensim Variables'!$B:$B,MATCH(EPS!$B1308,'Vensim Variables'!$A:$A,0))</f>
        <v>g pollutant</v>
      </c>
      <c r="I1308" t="str">
        <f t="shared" si="40"/>
        <v>PM25</v>
      </c>
      <c r="J1308">
        <f>INDEX(NoSettings!$C:$C,MATCH(EPS!$A1308,NoSettings!$A:$A,0))</f>
        <v>0</v>
      </c>
      <c r="K1308" s="109">
        <f>INDEX(GWP!$C$2:$C$13,MATCH(EPS!I1308,GWP!$B$2:$B$13,0))</f>
        <v>0</v>
      </c>
      <c r="L1308" s="5">
        <f t="shared" si="41"/>
        <v>0</v>
      </c>
    </row>
    <row r="1309" spans="1:12">
      <c r="A1309" t="s">
        <v>1327</v>
      </c>
      <c r="B1309" t="s">
        <v>1</v>
      </c>
      <c r="C1309" t="s">
        <v>1720</v>
      </c>
      <c r="D1309" t="s">
        <v>1709</v>
      </c>
      <c r="E1309" t="s">
        <v>1703</v>
      </c>
      <c r="F1309" t="s">
        <v>1749</v>
      </c>
      <c r="H1309" t="str">
        <f>INDEX('Vensim Variables'!$B:$B,MATCH(EPS!$B1309,'Vensim Variables'!$A:$A,0))</f>
        <v>g pollutant</v>
      </c>
      <c r="I1309" t="str">
        <f t="shared" si="40"/>
        <v>PM25</v>
      </c>
      <c r="J1309">
        <f>INDEX(NoSettings!$C:$C,MATCH(EPS!$A1309,NoSettings!$A:$A,0))</f>
        <v>0</v>
      </c>
      <c r="K1309" s="109">
        <f>INDEX(GWP!$C$2:$C$13,MATCH(EPS!I1309,GWP!$B$2:$B$13,0))</f>
        <v>0</v>
      </c>
      <c r="L1309" s="5">
        <f t="shared" si="41"/>
        <v>0</v>
      </c>
    </row>
    <row r="1310" spans="1:12">
      <c r="A1310" t="s">
        <v>1328</v>
      </c>
      <c r="B1310" t="s">
        <v>1</v>
      </c>
      <c r="C1310" t="s">
        <v>1720</v>
      </c>
      <c r="D1310" t="s">
        <v>1709</v>
      </c>
      <c r="E1310" t="s">
        <v>1703</v>
      </c>
      <c r="F1310" t="s">
        <v>1750</v>
      </c>
      <c r="H1310" t="str">
        <f>INDEX('Vensim Variables'!$B:$B,MATCH(EPS!$B1310,'Vensim Variables'!$A:$A,0))</f>
        <v>g pollutant</v>
      </c>
      <c r="I1310" t="str">
        <f t="shared" si="40"/>
        <v>PM25</v>
      </c>
      <c r="J1310">
        <f>INDEX(NoSettings!$C:$C,MATCH(EPS!$A1310,NoSettings!$A:$A,0))</f>
        <v>0</v>
      </c>
      <c r="K1310" s="109">
        <f>INDEX(GWP!$C$2:$C$13,MATCH(EPS!I1310,GWP!$B$2:$B$13,0))</f>
        <v>0</v>
      </c>
      <c r="L1310" s="5">
        <f t="shared" si="41"/>
        <v>0</v>
      </c>
    </row>
    <row r="1311" spans="1:12">
      <c r="A1311" t="s">
        <v>1329</v>
      </c>
      <c r="B1311" t="s">
        <v>1</v>
      </c>
      <c r="C1311" t="s">
        <v>1720</v>
      </c>
      <c r="D1311" t="s">
        <v>1709</v>
      </c>
      <c r="E1311" t="s">
        <v>1703</v>
      </c>
      <c r="F1311" t="s">
        <v>1751</v>
      </c>
      <c r="H1311" t="str">
        <f>INDEX('Vensim Variables'!$B:$B,MATCH(EPS!$B1311,'Vensim Variables'!$A:$A,0))</f>
        <v>g pollutant</v>
      </c>
      <c r="I1311" t="str">
        <f t="shared" si="40"/>
        <v>PM25</v>
      </c>
      <c r="J1311">
        <f>INDEX(NoSettings!$C:$C,MATCH(EPS!$A1311,NoSettings!$A:$A,0))</f>
        <v>0</v>
      </c>
      <c r="K1311" s="109">
        <f>INDEX(GWP!$C$2:$C$13,MATCH(EPS!I1311,GWP!$B$2:$B$13,0))</f>
        <v>0</v>
      </c>
      <c r="L1311" s="5">
        <f t="shared" si="41"/>
        <v>0</v>
      </c>
    </row>
    <row r="1312" spans="1:12">
      <c r="A1312" t="s">
        <v>1330</v>
      </c>
      <c r="B1312" t="s">
        <v>1</v>
      </c>
      <c r="C1312" t="s">
        <v>1720</v>
      </c>
      <c r="D1312" t="s">
        <v>1709</v>
      </c>
      <c r="E1312" t="s">
        <v>1704</v>
      </c>
      <c r="F1312" t="s">
        <v>1742</v>
      </c>
      <c r="H1312" t="str">
        <f>INDEX('Vensim Variables'!$B:$B,MATCH(EPS!$B1312,'Vensim Variables'!$A:$A,0))</f>
        <v>g pollutant</v>
      </c>
      <c r="I1312" t="str">
        <f t="shared" si="40"/>
        <v>PM25</v>
      </c>
      <c r="J1312">
        <f>INDEX(NoSettings!$C:$C,MATCH(EPS!$A1312,NoSettings!$A:$A,0))</f>
        <v>0</v>
      </c>
      <c r="K1312" s="109">
        <f>INDEX(GWP!$C$2:$C$13,MATCH(EPS!I1312,GWP!$B$2:$B$13,0))</f>
        <v>0</v>
      </c>
      <c r="L1312" s="5">
        <f t="shared" si="41"/>
        <v>0</v>
      </c>
    </row>
    <row r="1313" spans="1:12">
      <c r="A1313" t="s">
        <v>1331</v>
      </c>
      <c r="B1313" t="s">
        <v>1</v>
      </c>
      <c r="C1313" t="s">
        <v>1720</v>
      </c>
      <c r="D1313" t="s">
        <v>1709</v>
      </c>
      <c r="E1313" t="s">
        <v>1704</v>
      </c>
      <c r="F1313" t="s">
        <v>1743</v>
      </c>
      <c r="H1313" t="str">
        <f>INDEX('Vensim Variables'!$B:$B,MATCH(EPS!$B1313,'Vensim Variables'!$A:$A,0))</f>
        <v>g pollutant</v>
      </c>
      <c r="I1313" t="str">
        <f t="shared" si="40"/>
        <v>PM25</v>
      </c>
      <c r="J1313">
        <f>INDEX(NoSettings!$C:$C,MATCH(EPS!$A1313,NoSettings!$A:$A,0))</f>
        <v>0</v>
      </c>
      <c r="K1313" s="109">
        <f>INDEX(GWP!$C$2:$C$13,MATCH(EPS!I1313,GWP!$B$2:$B$13,0))</f>
        <v>0</v>
      </c>
      <c r="L1313" s="5">
        <f t="shared" si="41"/>
        <v>0</v>
      </c>
    </row>
    <row r="1314" spans="1:12">
      <c r="A1314" t="s">
        <v>1332</v>
      </c>
      <c r="B1314" t="s">
        <v>1</v>
      </c>
      <c r="C1314" t="s">
        <v>1720</v>
      </c>
      <c r="D1314" t="s">
        <v>1709</v>
      </c>
      <c r="E1314" t="s">
        <v>1704</v>
      </c>
      <c r="F1314" t="s">
        <v>1744</v>
      </c>
      <c r="H1314" t="str">
        <f>INDEX('Vensim Variables'!$B:$B,MATCH(EPS!$B1314,'Vensim Variables'!$A:$A,0))</f>
        <v>g pollutant</v>
      </c>
      <c r="I1314" t="str">
        <f t="shared" si="40"/>
        <v>PM25</v>
      </c>
      <c r="J1314">
        <f>INDEX(NoSettings!$C:$C,MATCH(EPS!$A1314,NoSettings!$A:$A,0))</f>
        <v>0</v>
      </c>
      <c r="K1314" s="109">
        <f>INDEX(GWP!$C$2:$C$13,MATCH(EPS!I1314,GWP!$B$2:$B$13,0))</f>
        <v>0</v>
      </c>
      <c r="L1314" s="5">
        <f t="shared" si="41"/>
        <v>0</v>
      </c>
    </row>
    <row r="1315" spans="1:12">
      <c r="A1315" t="s">
        <v>1333</v>
      </c>
      <c r="B1315" t="s">
        <v>1</v>
      </c>
      <c r="C1315" t="s">
        <v>1720</v>
      </c>
      <c r="D1315" t="s">
        <v>1709</v>
      </c>
      <c r="E1315" t="s">
        <v>1704</v>
      </c>
      <c r="F1315" t="s">
        <v>1745</v>
      </c>
      <c r="H1315" t="str">
        <f>INDEX('Vensim Variables'!$B:$B,MATCH(EPS!$B1315,'Vensim Variables'!$A:$A,0))</f>
        <v>g pollutant</v>
      </c>
      <c r="I1315" t="str">
        <f t="shared" si="40"/>
        <v>PM25</v>
      </c>
      <c r="J1315">
        <f>INDEX(NoSettings!$C:$C,MATCH(EPS!$A1315,NoSettings!$A:$A,0))</f>
        <v>0</v>
      </c>
      <c r="K1315" s="109">
        <f>INDEX(GWP!$C$2:$C$13,MATCH(EPS!I1315,GWP!$B$2:$B$13,0))</f>
        <v>0</v>
      </c>
      <c r="L1315" s="5">
        <f t="shared" si="41"/>
        <v>0</v>
      </c>
    </row>
    <row r="1316" spans="1:12">
      <c r="A1316" t="s">
        <v>1334</v>
      </c>
      <c r="B1316" t="s">
        <v>1</v>
      </c>
      <c r="C1316" t="s">
        <v>1720</v>
      </c>
      <c r="D1316" t="s">
        <v>1709</v>
      </c>
      <c r="E1316" t="s">
        <v>1704</v>
      </c>
      <c r="F1316" t="s">
        <v>1746</v>
      </c>
      <c r="H1316" t="str">
        <f>INDEX('Vensim Variables'!$B:$B,MATCH(EPS!$B1316,'Vensim Variables'!$A:$A,0))</f>
        <v>g pollutant</v>
      </c>
      <c r="I1316" t="str">
        <f t="shared" si="40"/>
        <v>PM25</v>
      </c>
      <c r="J1316">
        <f>INDEX(NoSettings!$C:$C,MATCH(EPS!$A1316,NoSettings!$A:$A,0))</f>
        <v>0</v>
      </c>
      <c r="K1316" s="109">
        <f>INDEX(GWP!$C$2:$C$13,MATCH(EPS!I1316,GWP!$B$2:$B$13,0))</f>
        <v>0</v>
      </c>
      <c r="L1316" s="5">
        <f t="shared" si="41"/>
        <v>0</v>
      </c>
    </row>
    <row r="1317" spans="1:12">
      <c r="A1317" t="s">
        <v>1335</v>
      </c>
      <c r="B1317" t="s">
        <v>1</v>
      </c>
      <c r="C1317" t="s">
        <v>1720</v>
      </c>
      <c r="D1317" t="s">
        <v>1709</v>
      </c>
      <c r="E1317" t="s">
        <v>1704</v>
      </c>
      <c r="F1317" t="s">
        <v>1747</v>
      </c>
      <c r="H1317" t="str">
        <f>INDEX('Vensim Variables'!$B:$B,MATCH(EPS!$B1317,'Vensim Variables'!$A:$A,0))</f>
        <v>g pollutant</v>
      </c>
      <c r="I1317" t="str">
        <f t="shared" si="40"/>
        <v>PM25</v>
      </c>
      <c r="J1317">
        <f>INDEX(NoSettings!$C:$C,MATCH(EPS!$A1317,NoSettings!$A:$A,0))</f>
        <v>0</v>
      </c>
      <c r="K1317" s="109">
        <f>INDEX(GWP!$C$2:$C$13,MATCH(EPS!I1317,GWP!$B$2:$B$13,0))</f>
        <v>0</v>
      </c>
      <c r="L1317" s="5">
        <f t="shared" si="41"/>
        <v>0</v>
      </c>
    </row>
    <row r="1318" spans="1:12">
      <c r="A1318" t="s">
        <v>1336</v>
      </c>
      <c r="B1318" t="s">
        <v>1</v>
      </c>
      <c r="C1318" t="s">
        <v>1720</v>
      </c>
      <c r="D1318" t="s">
        <v>1709</v>
      </c>
      <c r="E1318" t="s">
        <v>1704</v>
      </c>
      <c r="F1318" t="s">
        <v>1748</v>
      </c>
      <c r="H1318" t="str">
        <f>INDEX('Vensim Variables'!$B:$B,MATCH(EPS!$B1318,'Vensim Variables'!$A:$A,0))</f>
        <v>g pollutant</v>
      </c>
      <c r="I1318" t="str">
        <f t="shared" si="40"/>
        <v>PM25</v>
      </c>
      <c r="J1318">
        <f>INDEX(NoSettings!$C:$C,MATCH(EPS!$A1318,NoSettings!$A:$A,0))</f>
        <v>0</v>
      </c>
      <c r="K1318" s="109">
        <f>INDEX(GWP!$C$2:$C$13,MATCH(EPS!I1318,GWP!$B$2:$B$13,0))</f>
        <v>0</v>
      </c>
      <c r="L1318" s="5">
        <f t="shared" si="41"/>
        <v>0</v>
      </c>
    </row>
    <row r="1319" spans="1:12">
      <c r="A1319" t="s">
        <v>1337</v>
      </c>
      <c r="B1319" t="s">
        <v>1</v>
      </c>
      <c r="C1319" t="s">
        <v>1720</v>
      </c>
      <c r="D1319" t="s">
        <v>1709</v>
      </c>
      <c r="E1319" t="s">
        <v>1704</v>
      </c>
      <c r="F1319" t="s">
        <v>1749</v>
      </c>
      <c r="H1319" t="str">
        <f>INDEX('Vensim Variables'!$B:$B,MATCH(EPS!$B1319,'Vensim Variables'!$A:$A,0))</f>
        <v>g pollutant</v>
      </c>
      <c r="I1319" t="str">
        <f t="shared" si="40"/>
        <v>PM25</v>
      </c>
      <c r="J1319">
        <f>INDEX(NoSettings!$C:$C,MATCH(EPS!$A1319,NoSettings!$A:$A,0))</f>
        <v>0</v>
      </c>
      <c r="K1319" s="109">
        <f>INDEX(GWP!$C$2:$C$13,MATCH(EPS!I1319,GWP!$B$2:$B$13,0))</f>
        <v>0</v>
      </c>
      <c r="L1319" s="5">
        <f t="shared" si="41"/>
        <v>0</v>
      </c>
    </row>
    <row r="1320" spans="1:12">
      <c r="A1320" t="s">
        <v>1338</v>
      </c>
      <c r="B1320" t="s">
        <v>1</v>
      </c>
      <c r="C1320" t="s">
        <v>1720</v>
      </c>
      <c r="D1320" t="s">
        <v>1709</v>
      </c>
      <c r="E1320" t="s">
        <v>1704</v>
      </c>
      <c r="F1320" t="s">
        <v>1750</v>
      </c>
      <c r="H1320" t="str">
        <f>INDEX('Vensim Variables'!$B:$B,MATCH(EPS!$B1320,'Vensim Variables'!$A:$A,0))</f>
        <v>g pollutant</v>
      </c>
      <c r="I1320" t="str">
        <f t="shared" si="40"/>
        <v>PM25</v>
      </c>
      <c r="J1320">
        <f>INDEX(NoSettings!$C:$C,MATCH(EPS!$A1320,NoSettings!$A:$A,0))</f>
        <v>0</v>
      </c>
      <c r="K1320" s="109">
        <f>INDEX(GWP!$C$2:$C$13,MATCH(EPS!I1320,GWP!$B$2:$B$13,0))</f>
        <v>0</v>
      </c>
      <c r="L1320" s="5">
        <f t="shared" si="41"/>
        <v>0</v>
      </c>
    </row>
    <row r="1321" spans="1:12">
      <c r="A1321" t="s">
        <v>1339</v>
      </c>
      <c r="B1321" t="s">
        <v>1</v>
      </c>
      <c r="C1321" t="s">
        <v>1720</v>
      </c>
      <c r="D1321" t="s">
        <v>1709</v>
      </c>
      <c r="E1321" t="s">
        <v>1704</v>
      </c>
      <c r="F1321" t="s">
        <v>1751</v>
      </c>
      <c r="H1321" t="str">
        <f>INDEX('Vensim Variables'!$B:$B,MATCH(EPS!$B1321,'Vensim Variables'!$A:$A,0))</f>
        <v>g pollutant</v>
      </c>
      <c r="I1321" t="str">
        <f t="shared" si="40"/>
        <v>PM25</v>
      </c>
      <c r="J1321">
        <f>INDEX(NoSettings!$C:$C,MATCH(EPS!$A1321,NoSettings!$A:$A,0))</f>
        <v>0</v>
      </c>
      <c r="K1321" s="109">
        <f>INDEX(GWP!$C$2:$C$13,MATCH(EPS!I1321,GWP!$B$2:$B$13,0))</f>
        <v>0</v>
      </c>
      <c r="L1321" s="5">
        <f t="shared" si="41"/>
        <v>0</v>
      </c>
    </row>
    <row r="1322" spans="1:12">
      <c r="A1322" t="s">
        <v>1340</v>
      </c>
      <c r="B1322" t="s">
        <v>1</v>
      </c>
      <c r="C1322" t="s">
        <v>1720</v>
      </c>
      <c r="D1322" t="s">
        <v>1710</v>
      </c>
      <c r="E1322" t="s">
        <v>1703</v>
      </c>
      <c r="F1322" t="s">
        <v>1742</v>
      </c>
      <c r="H1322" t="str">
        <f>INDEX('Vensim Variables'!$B:$B,MATCH(EPS!$B1322,'Vensim Variables'!$A:$A,0))</f>
        <v>g pollutant</v>
      </c>
      <c r="I1322" t="str">
        <f t="shared" si="40"/>
        <v>SOx</v>
      </c>
      <c r="J1322">
        <f>INDEX(NoSettings!$C:$C,MATCH(EPS!$A1322,NoSettings!$A:$A,0))</f>
        <v>0</v>
      </c>
      <c r="K1322" s="109">
        <f>INDEX(GWP!$C$2:$C$13,MATCH(EPS!I1322,GWP!$B$2:$B$13,0))</f>
        <v>0</v>
      </c>
      <c r="L1322" s="5">
        <f t="shared" si="41"/>
        <v>0</v>
      </c>
    </row>
    <row r="1323" spans="1:12">
      <c r="A1323" t="s">
        <v>1341</v>
      </c>
      <c r="B1323" t="s">
        <v>1</v>
      </c>
      <c r="C1323" t="s">
        <v>1720</v>
      </c>
      <c r="D1323" t="s">
        <v>1710</v>
      </c>
      <c r="E1323" t="s">
        <v>1703</v>
      </c>
      <c r="F1323" t="s">
        <v>1743</v>
      </c>
      <c r="H1323" t="str">
        <f>INDEX('Vensim Variables'!$B:$B,MATCH(EPS!$B1323,'Vensim Variables'!$A:$A,0))</f>
        <v>g pollutant</v>
      </c>
      <c r="I1323" t="str">
        <f t="shared" si="40"/>
        <v>SOx</v>
      </c>
      <c r="J1323">
        <f>INDEX(NoSettings!$C:$C,MATCH(EPS!$A1323,NoSettings!$A:$A,0))</f>
        <v>0</v>
      </c>
      <c r="K1323" s="109">
        <f>INDEX(GWP!$C$2:$C$13,MATCH(EPS!I1323,GWP!$B$2:$B$13,0))</f>
        <v>0</v>
      </c>
      <c r="L1323" s="5">
        <f t="shared" si="41"/>
        <v>0</v>
      </c>
    </row>
    <row r="1324" spans="1:12">
      <c r="A1324" t="s">
        <v>1342</v>
      </c>
      <c r="B1324" t="s">
        <v>1</v>
      </c>
      <c r="C1324" t="s">
        <v>1720</v>
      </c>
      <c r="D1324" t="s">
        <v>1710</v>
      </c>
      <c r="E1324" t="s">
        <v>1703</v>
      </c>
      <c r="F1324" t="s">
        <v>1744</v>
      </c>
      <c r="H1324" t="str">
        <f>INDEX('Vensim Variables'!$B:$B,MATCH(EPS!$B1324,'Vensim Variables'!$A:$A,0))</f>
        <v>g pollutant</v>
      </c>
      <c r="I1324" t="str">
        <f t="shared" si="40"/>
        <v>SOx</v>
      </c>
      <c r="J1324">
        <f>INDEX(NoSettings!$C:$C,MATCH(EPS!$A1324,NoSettings!$A:$A,0))</f>
        <v>6002550</v>
      </c>
      <c r="K1324" s="109">
        <f>INDEX(GWP!$C$2:$C$13,MATCH(EPS!I1324,GWP!$B$2:$B$13,0))</f>
        <v>0</v>
      </c>
      <c r="L1324" s="5">
        <f t="shared" si="41"/>
        <v>0</v>
      </c>
    </row>
    <row r="1325" spans="1:12">
      <c r="A1325" t="s">
        <v>1343</v>
      </c>
      <c r="B1325" t="s">
        <v>1</v>
      </c>
      <c r="C1325" t="s">
        <v>1720</v>
      </c>
      <c r="D1325" t="s">
        <v>1710</v>
      </c>
      <c r="E1325" t="s">
        <v>1703</v>
      </c>
      <c r="F1325" t="s">
        <v>1745</v>
      </c>
      <c r="H1325" t="str">
        <f>INDEX('Vensim Variables'!$B:$B,MATCH(EPS!$B1325,'Vensim Variables'!$A:$A,0))</f>
        <v>g pollutant</v>
      </c>
      <c r="I1325" t="str">
        <f t="shared" si="40"/>
        <v>SOx</v>
      </c>
      <c r="J1325">
        <f>INDEX(NoSettings!$C:$C,MATCH(EPS!$A1325,NoSettings!$A:$A,0))</f>
        <v>0</v>
      </c>
      <c r="K1325" s="109">
        <f>INDEX(GWP!$C$2:$C$13,MATCH(EPS!I1325,GWP!$B$2:$B$13,0))</f>
        <v>0</v>
      </c>
      <c r="L1325" s="5">
        <f t="shared" si="41"/>
        <v>0</v>
      </c>
    </row>
    <row r="1326" spans="1:12">
      <c r="A1326" t="s">
        <v>1344</v>
      </c>
      <c r="B1326" t="s">
        <v>1</v>
      </c>
      <c r="C1326" t="s">
        <v>1720</v>
      </c>
      <c r="D1326" t="s">
        <v>1710</v>
      </c>
      <c r="E1326" t="s">
        <v>1703</v>
      </c>
      <c r="F1326" t="s">
        <v>1746</v>
      </c>
      <c r="H1326" t="str">
        <f>INDEX('Vensim Variables'!$B:$B,MATCH(EPS!$B1326,'Vensim Variables'!$A:$A,0))</f>
        <v>g pollutant</v>
      </c>
      <c r="I1326" t="str">
        <f t="shared" si="40"/>
        <v>SOx</v>
      </c>
      <c r="J1326">
        <f>INDEX(NoSettings!$C:$C,MATCH(EPS!$A1326,NoSettings!$A:$A,0))</f>
        <v>105077</v>
      </c>
      <c r="K1326" s="109">
        <f>INDEX(GWP!$C$2:$C$13,MATCH(EPS!I1326,GWP!$B$2:$B$13,0))</f>
        <v>0</v>
      </c>
      <c r="L1326" s="5">
        <f t="shared" si="41"/>
        <v>0</v>
      </c>
    </row>
    <row r="1327" spans="1:12">
      <c r="A1327" t="s">
        <v>1345</v>
      </c>
      <c r="B1327" t="s">
        <v>1</v>
      </c>
      <c r="C1327" t="s">
        <v>1720</v>
      </c>
      <c r="D1327" t="s">
        <v>1710</v>
      </c>
      <c r="E1327" t="s">
        <v>1703</v>
      </c>
      <c r="F1327" t="s">
        <v>1747</v>
      </c>
      <c r="H1327" t="str">
        <f>INDEX('Vensim Variables'!$B:$B,MATCH(EPS!$B1327,'Vensim Variables'!$A:$A,0))</f>
        <v>g pollutant</v>
      </c>
      <c r="I1327" t="str">
        <f t="shared" si="40"/>
        <v>SOx</v>
      </c>
      <c r="J1327">
        <f>INDEX(NoSettings!$C:$C,MATCH(EPS!$A1327,NoSettings!$A:$A,0))</f>
        <v>0</v>
      </c>
      <c r="K1327" s="109">
        <f>INDEX(GWP!$C$2:$C$13,MATCH(EPS!I1327,GWP!$B$2:$B$13,0))</f>
        <v>0</v>
      </c>
      <c r="L1327" s="5">
        <f t="shared" si="41"/>
        <v>0</v>
      </c>
    </row>
    <row r="1328" spans="1:12">
      <c r="A1328" t="s">
        <v>1346</v>
      </c>
      <c r="B1328" t="s">
        <v>1</v>
      </c>
      <c r="C1328" t="s">
        <v>1720</v>
      </c>
      <c r="D1328" t="s">
        <v>1710</v>
      </c>
      <c r="E1328" t="s">
        <v>1703</v>
      </c>
      <c r="F1328" t="s">
        <v>1748</v>
      </c>
      <c r="H1328" t="str">
        <f>INDEX('Vensim Variables'!$B:$B,MATCH(EPS!$B1328,'Vensim Variables'!$A:$A,0))</f>
        <v>g pollutant</v>
      </c>
      <c r="I1328" t="str">
        <f t="shared" si="40"/>
        <v>SOx</v>
      </c>
      <c r="J1328">
        <f>INDEX(NoSettings!$C:$C,MATCH(EPS!$A1328,NoSettings!$A:$A,0))</f>
        <v>0</v>
      </c>
      <c r="K1328" s="109">
        <f>INDEX(GWP!$C$2:$C$13,MATCH(EPS!I1328,GWP!$B$2:$B$13,0))</f>
        <v>0</v>
      </c>
      <c r="L1328" s="5">
        <f t="shared" si="41"/>
        <v>0</v>
      </c>
    </row>
    <row r="1329" spans="1:12">
      <c r="A1329" t="s">
        <v>1347</v>
      </c>
      <c r="B1329" t="s">
        <v>1</v>
      </c>
      <c r="C1329" t="s">
        <v>1720</v>
      </c>
      <c r="D1329" t="s">
        <v>1710</v>
      </c>
      <c r="E1329" t="s">
        <v>1703</v>
      </c>
      <c r="F1329" t="s">
        <v>1749</v>
      </c>
      <c r="H1329" t="str">
        <f>INDEX('Vensim Variables'!$B:$B,MATCH(EPS!$B1329,'Vensim Variables'!$A:$A,0))</f>
        <v>g pollutant</v>
      </c>
      <c r="I1329" t="str">
        <f t="shared" si="40"/>
        <v>SOx</v>
      </c>
      <c r="J1329">
        <f>INDEX(NoSettings!$C:$C,MATCH(EPS!$A1329,NoSettings!$A:$A,0))</f>
        <v>0</v>
      </c>
      <c r="K1329" s="109">
        <f>INDEX(GWP!$C$2:$C$13,MATCH(EPS!I1329,GWP!$B$2:$B$13,0))</f>
        <v>0</v>
      </c>
      <c r="L1329" s="5">
        <f t="shared" si="41"/>
        <v>0</v>
      </c>
    </row>
    <row r="1330" spans="1:12">
      <c r="A1330" t="s">
        <v>1348</v>
      </c>
      <c r="B1330" t="s">
        <v>1</v>
      </c>
      <c r="C1330" t="s">
        <v>1720</v>
      </c>
      <c r="D1330" t="s">
        <v>1710</v>
      </c>
      <c r="E1330" t="s">
        <v>1703</v>
      </c>
      <c r="F1330" t="s">
        <v>1750</v>
      </c>
      <c r="H1330" t="str">
        <f>INDEX('Vensim Variables'!$B:$B,MATCH(EPS!$B1330,'Vensim Variables'!$A:$A,0))</f>
        <v>g pollutant</v>
      </c>
      <c r="I1330" t="str">
        <f t="shared" si="40"/>
        <v>SOx</v>
      </c>
      <c r="J1330">
        <f>INDEX(NoSettings!$C:$C,MATCH(EPS!$A1330,NoSettings!$A:$A,0))</f>
        <v>0</v>
      </c>
      <c r="K1330" s="109">
        <f>INDEX(GWP!$C$2:$C$13,MATCH(EPS!I1330,GWP!$B$2:$B$13,0))</f>
        <v>0</v>
      </c>
      <c r="L1330" s="5">
        <f t="shared" si="41"/>
        <v>0</v>
      </c>
    </row>
    <row r="1331" spans="1:12">
      <c r="A1331" t="s">
        <v>1349</v>
      </c>
      <c r="B1331" t="s">
        <v>1</v>
      </c>
      <c r="C1331" t="s">
        <v>1720</v>
      </c>
      <c r="D1331" t="s">
        <v>1710</v>
      </c>
      <c r="E1331" t="s">
        <v>1703</v>
      </c>
      <c r="F1331" t="s">
        <v>1751</v>
      </c>
      <c r="H1331" t="str">
        <f>INDEX('Vensim Variables'!$B:$B,MATCH(EPS!$B1331,'Vensim Variables'!$A:$A,0))</f>
        <v>g pollutant</v>
      </c>
      <c r="I1331" t="str">
        <f t="shared" si="40"/>
        <v>SOx</v>
      </c>
      <c r="J1331">
        <f>INDEX(NoSettings!$C:$C,MATCH(EPS!$A1331,NoSettings!$A:$A,0))</f>
        <v>0</v>
      </c>
      <c r="K1331" s="109">
        <f>INDEX(GWP!$C$2:$C$13,MATCH(EPS!I1331,GWP!$B$2:$B$13,0))</f>
        <v>0</v>
      </c>
      <c r="L1331" s="5">
        <f t="shared" si="41"/>
        <v>0</v>
      </c>
    </row>
    <row r="1332" spans="1:12">
      <c r="A1332" t="s">
        <v>1350</v>
      </c>
      <c r="B1332" t="s">
        <v>1</v>
      </c>
      <c r="C1332" t="s">
        <v>1720</v>
      </c>
      <c r="D1332" t="s">
        <v>1710</v>
      </c>
      <c r="E1332" t="s">
        <v>1704</v>
      </c>
      <c r="F1332" t="s">
        <v>1742</v>
      </c>
      <c r="H1332" t="str">
        <f>INDEX('Vensim Variables'!$B:$B,MATCH(EPS!$B1332,'Vensim Variables'!$A:$A,0))</f>
        <v>g pollutant</v>
      </c>
      <c r="I1332" t="str">
        <f t="shared" si="40"/>
        <v>SOx</v>
      </c>
      <c r="J1332">
        <f>INDEX(NoSettings!$C:$C,MATCH(EPS!$A1332,NoSettings!$A:$A,0))</f>
        <v>0</v>
      </c>
      <c r="K1332" s="109">
        <f>INDEX(GWP!$C$2:$C$13,MATCH(EPS!I1332,GWP!$B$2:$B$13,0))</f>
        <v>0</v>
      </c>
      <c r="L1332" s="5">
        <f t="shared" si="41"/>
        <v>0</v>
      </c>
    </row>
    <row r="1333" spans="1:12">
      <c r="A1333" t="s">
        <v>1351</v>
      </c>
      <c r="B1333" t="s">
        <v>1</v>
      </c>
      <c r="C1333" t="s">
        <v>1720</v>
      </c>
      <c r="D1333" t="s">
        <v>1710</v>
      </c>
      <c r="E1333" t="s">
        <v>1704</v>
      </c>
      <c r="F1333" t="s">
        <v>1743</v>
      </c>
      <c r="H1333" t="str">
        <f>INDEX('Vensim Variables'!$B:$B,MATCH(EPS!$B1333,'Vensim Variables'!$A:$A,0))</f>
        <v>g pollutant</v>
      </c>
      <c r="I1333" t="str">
        <f t="shared" si="40"/>
        <v>SOx</v>
      </c>
      <c r="J1333">
        <f>INDEX(NoSettings!$C:$C,MATCH(EPS!$A1333,NoSettings!$A:$A,0))</f>
        <v>0</v>
      </c>
      <c r="K1333" s="109">
        <f>INDEX(GWP!$C$2:$C$13,MATCH(EPS!I1333,GWP!$B$2:$B$13,0))</f>
        <v>0</v>
      </c>
      <c r="L1333" s="5">
        <f t="shared" si="41"/>
        <v>0</v>
      </c>
    </row>
    <row r="1334" spans="1:12">
      <c r="A1334" t="s">
        <v>1352</v>
      </c>
      <c r="B1334" t="s">
        <v>1</v>
      </c>
      <c r="C1334" t="s">
        <v>1720</v>
      </c>
      <c r="D1334" t="s">
        <v>1710</v>
      </c>
      <c r="E1334" t="s">
        <v>1704</v>
      </c>
      <c r="F1334" t="s">
        <v>1744</v>
      </c>
      <c r="H1334" t="str">
        <f>INDEX('Vensim Variables'!$B:$B,MATCH(EPS!$B1334,'Vensim Variables'!$A:$A,0))</f>
        <v>g pollutant</v>
      </c>
      <c r="I1334" t="str">
        <f t="shared" si="40"/>
        <v>SOx</v>
      </c>
      <c r="J1334">
        <f>INDEX(NoSettings!$C:$C,MATCH(EPS!$A1334,NoSettings!$A:$A,0))</f>
        <v>0</v>
      </c>
      <c r="K1334" s="109">
        <f>INDEX(GWP!$C$2:$C$13,MATCH(EPS!I1334,GWP!$B$2:$B$13,0))</f>
        <v>0</v>
      </c>
      <c r="L1334" s="5">
        <f t="shared" si="41"/>
        <v>0</v>
      </c>
    </row>
    <row r="1335" spans="1:12">
      <c r="A1335" t="s">
        <v>1353</v>
      </c>
      <c r="B1335" t="s">
        <v>1</v>
      </c>
      <c r="C1335" t="s">
        <v>1720</v>
      </c>
      <c r="D1335" t="s">
        <v>1710</v>
      </c>
      <c r="E1335" t="s">
        <v>1704</v>
      </c>
      <c r="F1335" t="s">
        <v>1745</v>
      </c>
      <c r="H1335" t="str">
        <f>INDEX('Vensim Variables'!$B:$B,MATCH(EPS!$B1335,'Vensim Variables'!$A:$A,0))</f>
        <v>g pollutant</v>
      </c>
      <c r="I1335" t="str">
        <f t="shared" si="40"/>
        <v>SOx</v>
      </c>
      <c r="J1335">
        <f>INDEX(NoSettings!$C:$C,MATCH(EPS!$A1335,NoSettings!$A:$A,0))</f>
        <v>0</v>
      </c>
      <c r="K1335" s="109">
        <f>INDEX(GWP!$C$2:$C$13,MATCH(EPS!I1335,GWP!$B$2:$B$13,0))</f>
        <v>0</v>
      </c>
      <c r="L1335" s="5">
        <f t="shared" si="41"/>
        <v>0</v>
      </c>
    </row>
    <row r="1336" spans="1:12">
      <c r="A1336" t="s">
        <v>1354</v>
      </c>
      <c r="B1336" t="s">
        <v>1</v>
      </c>
      <c r="C1336" t="s">
        <v>1720</v>
      </c>
      <c r="D1336" t="s">
        <v>1710</v>
      </c>
      <c r="E1336" t="s">
        <v>1704</v>
      </c>
      <c r="F1336" t="s">
        <v>1746</v>
      </c>
      <c r="H1336" t="str">
        <f>INDEX('Vensim Variables'!$B:$B,MATCH(EPS!$B1336,'Vensim Variables'!$A:$A,0))</f>
        <v>g pollutant</v>
      </c>
      <c r="I1336" t="str">
        <f t="shared" si="40"/>
        <v>SOx</v>
      </c>
      <c r="J1336">
        <f>INDEX(NoSettings!$C:$C,MATCH(EPS!$A1336,NoSettings!$A:$A,0))</f>
        <v>0</v>
      </c>
      <c r="K1336" s="109">
        <f>INDEX(GWP!$C$2:$C$13,MATCH(EPS!I1336,GWP!$B$2:$B$13,0))</f>
        <v>0</v>
      </c>
      <c r="L1336" s="5">
        <f t="shared" si="41"/>
        <v>0</v>
      </c>
    </row>
    <row r="1337" spans="1:12">
      <c r="A1337" t="s">
        <v>1355</v>
      </c>
      <c r="B1337" t="s">
        <v>1</v>
      </c>
      <c r="C1337" t="s">
        <v>1720</v>
      </c>
      <c r="D1337" t="s">
        <v>1710</v>
      </c>
      <c r="E1337" t="s">
        <v>1704</v>
      </c>
      <c r="F1337" t="s">
        <v>1747</v>
      </c>
      <c r="H1337" t="str">
        <f>INDEX('Vensim Variables'!$B:$B,MATCH(EPS!$B1337,'Vensim Variables'!$A:$A,0))</f>
        <v>g pollutant</v>
      </c>
      <c r="I1337" t="str">
        <f t="shared" si="40"/>
        <v>SOx</v>
      </c>
      <c r="J1337">
        <f>INDEX(NoSettings!$C:$C,MATCH(EPS!$A1337,NoSettings!$A:$A,0))</f>
        <v>0</v>
      </c>
      <c r="K1337" s="109">
        <f>INDEX(GWP!$C$2:$C$13,MATCH(EPS!I1337,GWP!$B$2:$B$13,0))</f>
        <v>0</v>
      </c>
      <c r="L1337" s="5">
        <f t="shared" si="41"/>
        <v>0</v>
      </c>
    </row>
    <row r="1338" spans="1:12">
      <c r="A1338" t="s">
        <v>1356</v>
      </c>
      <c r="B1338" t="s">
        <v>1</v>
      </c>
      <c r="C1338" t="s">
        <v>1720</v>
      </c>
      <c r="D1338" t="s">
        <v>1710</v>
      </c>
      <c r="E1338" t="s">
        <v>1704</v>
      </c>
      <c r="F1338" t="s">
        <v>1748</v>
      </c>
      <c r="H1338" t="str">
        <f>INDEX('Vensim Variables'!$B:$B,MATCH(EPS!$B1338,'Vensim Variables'!$A:$A,0))</f>
        <v>g pollutant</v>
      </c>
      <c r="I1338" t="str">
        <f t="shared" si="40"/>
        <v>SOx</v>
      </c>
      <c r="J1338">
        <f>INDEX(NoSettings!$C:$C,MATCH(EPS!$A1338,NoSettings!$A:$A,0))</f>
        <v>0</v>
      </c>
      <c r="K1338" s="109">
        <f>INDEX(GWP!$C$2:$C$13,MATCH(EPS!I1338,GWP!$B$2:$B$13,0))</f>
        <v>0</v>
      </c>
      <c r="L1338" s="5">
        <f t="shared" si="41"/>
        <v>0</v>
      </c>
    </row>
    <row r="1339" spans="1:12">
      <c r="A1339" t="s">
        <v>1357</v>
      </c>
      <c r="B1339" t="s">
        <v>1</v>
      </c>
      <c r="C1339" t="s">
        <v>1720</v>
      </c>
      <c r="D1339" t="s">
        <v>1710</v>
      </c>
      <c r="E1339" t="s">
        <v>1704</v>
      </c>
      <c r="F1339" t="s">
        <v>1749</v>
      </c>
      <c r="H1339" t="str">
        <f>INDEX('Vensim Variables'!$B:$B,MATCH(EPS!$B1339,'Vensim Variables'!$A:$A,0))</f>
        <v>g pollutant</v>
      </c>
      <c r="I1339" t="str">
        <f t="shared" si="40"/>
        <v>SOx</v>
      </c>
      <c r="J1339">
        <f>INDEX(NoSettings!$C:$C,MATCH(EPS!$A1339,NoSettings!$A:$A,0))</f>
        <v>0</v>
      </c>
      <c r="K1339" s="109">
        <f>INDEX(GWP!$C$2:$C$13,MATCH(EPS!I1339,GWP!$B$2:$B$13,0))</f>
        <v>0</v>
      </c>
      <c r="L1339" s="5">
        <f t="shared" si="41"/>
        <v>0</v>
      </c>
    </row>
    <row r="1340" spans="1:12">
      <c r="A1340" t="s">
        <v>1358</v>
      </c>
      <c r="B1340" t="s">
        <v>1</v>
      </c>
      <c r="C1340" t="s">
        <v>1720</v>
      </c>
      <c r="D1340" t="s">
        <v>1710</v>
      </c>
      <c r="E1340" t="s">
        <v>1704</v>
      </c>
      <c r="F1340" t="s">
        <v>1750</v>
      </c>
      <c r="H1340" t="str">
        <f>INDEX('Vensim Variables'!$B:$B,MATCH(EPS!$B1340,'Vensim Variables'!$A:$A,0))</f>
        <v>g pollutant</v>
      </c>
      <c r="I1340" t="str">
        <f t="shared" si="40"/>
        <v>SOx</v>
      </c>
      <c r="J1340">
        <f>INDEX(NoSettings!$C:$C,MATCH(EPS!$A1340,NoSettings!$A:$A,0))</f>
        <v>0</v>
      </c>
      <c r="K1340" s="109">
        <f>INDEX(GWP!$C$2:$C$13,MATCH(EPS!I1340,GWP!$B$2:$B$13,0))</f>
        <v>0</v>
      </c>
      <c r="L1340" s="5">
        <f t="shared" si="41"/>
        <v>0</v>
      </c>
    </row>
    <row r="1341" spans="1:12">
      <c r="A1341" t="s">
        <v>1359</v>
      </c>
      <c r="B1341" t="s">
        <v>1</v>
      </c>
      <c r="C1341" t="s">
        <v>1720</v>
      </c>
      <c r="D1341" t="s">
        <v>1710</v>
      </c>
      <c r="E1341" t="s">
        <v>1704</v>
      </c>
      <c r="F1341" t="s">
        <v>1751</v>
      </c>
      <c r="H1341" t="str">
        <f>INDEX('Vensim Variables'!$B:$B,MATCH(EPS!$B1341,'Vensim Variables'!$A:$A,0))</f>
        <v>g pollutant</v>
      </c>
      <c r="I1341" t="str">
        <f t="shared" si="40"/>
        <v>SOx</v>
      </c>
      <c r="J1341">
        <f>INDEX(NoSettings!$C:$C,MATCH(EPS!$A1341,NoSettings!$A:$A,0))</f>
        <v>0</v>
      </c>
      <c r="K1341" s="109">
        <f>INDEX(GWP!$C$2:$C$13,MATCH(EPS!I1341,GWP!$B$2:$B$13,0))</f>
        <v>0</v>
      </c>
      <c r="L1341" s="5">
        <f t="shared" si="41"/>
        <v>0</v>
      </c>
    </row>
    <row r="1342" spans="1:12">
      <c r="A1342" t="s">
        <v>1360</v>
      </c>
      <c r="B1342" t="s">
        <v>1</v>
      </c>
      <c r="C1342" t="s">
        <v>1720</v>
      </c>
      <c r="D1342" t="s">
        <v>1711</v>
      </c>
      <c r="E1342" t="s">
        <v>1703</v>
      </c>
      <c r="F1342" t="s">
        <v>1742</v>
      </c>
      <c r="H1342" t="str">
        <f>INDEX('Vensim Variables'!$B:$B,MATCH(EPS!$B1342,'Vensim Variables'!$A:$A,0))</f>
        <v>g pollutant</v>
      </c>
      <c r="I1342" t="str">
        <f t="shared" si="40"/>
        <v>BC</v>
      </c>
      <c r="J1342">
        <f>INDEX(NoSettings!$C:$C,MATCH(EPS!$A1342,NoSettings!$A:$A,0))</f>
        <v>0</v>
      </c>
      <c r="K1342" s="109">
        <f>INDEX(GWP!$C$2:$C$13,MATCH(EPS!I1342,GWP!$B$2:$B$13,0))</f>
        <v>345</v>
      </c>
      <c r="L1342" s="5">
        <f t="shared" si="41"/>
        <v>0</v>
      </c>
    </row>
    <row r="1343" spans="1:12">
      <c r="A1343" t="s">
        <v>1361</v>
      </c>
      <c r="B1343" t="s">
        <v>1</v>
      </c>
      <c r="C1343" t="s">
        <v>1720</v>
      </c>
      <c r="D1343" t="s">
        <v>1711</v>
      </c>
      <c r="E1343" t="s">
        <v>1703</v>
      </c>
      <c r="F1343" t="s">
        <v>1743</v>
      </c>
      <c r="H1343" t="str">
        <f>INDEX('Vensim Variables'!$B:$B,MATCH(EPS!$B1343,'Vensim Variables'!$A:$A,0))</f>
        <v>g pollutant</v>
      </c>
      <c r="I1343" t="str">
        <f t="shared" si="40"/>
        <v>BC</v>
      </c>
      <c r="J1343">
        <f>INDEX(NoSettings!$C:$C,MATCH(EPS!$A1343,NoSettings!$A:$A,0))</f>
        <v>0</v>
      </c>
      <c r="K1343" s="109">
        <f>INDEX(GWP!$C$2:$C$13,MATCH(EPS!I1343,GWP!$B$2:$B$13,0))</f>
        <v>345</v>
      </c>
      <c r="L1343" s="5">
        <f t="shared" si="41"/>
        <v>0</v>
      </c>
    </row>
    <row r="1344" spans="1:12">
      <c r="A1344" t="s">
        <v>1362</v>
      </c>
      <c r="B1344" t="s">
        <v>1</v>
      </c>
      <c r="C1344" t="s">
        <v>1720</v>
      </c>
      <c r="D1344" t="s">
        <v>1711</v>
      </c>
      <c r="E1344" t="s">
        <v>1703</v>
      </c>
      <c r="F1344" t="s">
        <v>1744</v>
      </c>
      <c r="H1344" t="str">
        <f>INDEX('Vensim Variables'!$B:$B,MATCH(EPS!$B1344,'Vensim Variables'!$A:$A,0))</f>
        <v>g pollutant</v>
      </c>
      <c r="I1344" t="str">
        <f t="shared" si="40"/>
        <v>BC</v>
      </c>
      <c r="J1344">
        <f>INDEX(NoSettings!$C:$C,MATCH(EPS!$A1344,NoSettings!$A:$A,0))</f>
        <v>5310500</v>
      </c>
      <c r="K1344" s="109">
        <f>INDEX(GWP!$C$2:$C$13,MATCH(EPS!I1344,GWP!$B$2:$B$13,0))</f>
        <v>345</v>
      </c>
      <c r="L1344" s="5">
        <f t="shared" si="41"/>
        <v>1.8321225E-3</v>
      </c>
    </row>
    <row r="1345" spans="1:12">
      <c r="A1345" t="s">
        <v>1363</v>
      </c>
      <c r="B1345" t="s">
        <v>1</v>
      </c>
      <c r="C1345" t="s">
        <v>1720</v>
      </c>
      <c r="D1345" t="s">
        <v>1711</v>
      </c>
      <c r="E1345" t="s">
        <v>1703</v>
      </c>
      <c r="F1345" t="s">
        <v>1745</v>
      </c>
      <c r="H1345" t="str">
        <f>INDEX('Vensim Variables'!$B:$B,MATCH(EPS!$B1345,'Vensim Variables'!$A:$A,0))</f>
        <v>g pollutant</v>
      </c>
      <c r="I1345" t="str">
        <f t="shared" si="40"/>
        <v>BC</v>
      </c>
      <c r="J1345">
        <f>INDEX(NoSettings!$C:$C,MATCH(EPS!$A1345,NoSettings!$A:$A,0))</f>
        <v>0</v>
      </c>
      <c r="K1345" s="109">
        <f>INDEX(GWP!$C$2:$C$13,MATCH(EPS!I1345,GWP!$B$2:$B$13,0))</f>
        <v>345</v>
      </c>
      <c r="L1345" s="5">
        <f t="shared" si="41"/>
        <v>0</v>
      </c>
    </row>
    <row r="1346" spans="1:12">
      <c r="A1346" t="s">
        <v>1364</v>
      </c>
      <c r="B1346" t="s">
        <v>1</v>
      </c>
      <c r="C1346" t="s">
        <v>1720</v>
      </c>
      <c r="D1346" t="s">
        <v>1711</v>
      </c>
      <c r="E1346" t="s">
        <v>1703</v>
      </c>
      <c r="F1346" t="s">
        <v>1746</v>
      </c>
      <c r="H1346" t="str">
        <f>INDEX('Vensim Variables'!$B:$B,MATCH(EPS!$B1346,'Vensim Variables'!$A:$A,0))</f>
        <v>g pollutant</v>
      </c>
      <c r="I1346" t="str">
        <f t="shared" si="40"/>
        <v>BC</v>
      </c>
      <c r="J1346">
        <f>INDEX(NoSettings!$C:$C,MATCH(EPS!$A1346,NoSettings!$A:$A,0))</f>
        <v>288369</v>
      </c>
      <c r="K1346" s="109">
        <f>INDEX(GWP!$C$2:$C$13,MATCH(EPS!I1346,GWP!$B$2:$B$13,0))</f>
        <v>345</v>
      </c>
      <c r="L1346" s="5">
        <f t="shared" si="41"/>
        <v>9.9487305000000006E-5</v>
      </c>
    </row>
    <row r="1347" spans="1:12">
      <c r="A1347" t="s">
        <v>1365</v>
      </c>
      <c r="B1347" t="s">
        <v>1</v>
      </c>
      <c r="C1347" t="s">
        <v>1720</v>
      </c>
      <c r="D1347" t="s">
        <v>1711</v>
      </c>
      <c r="E1347" t="s">
        <v>1703</v>
      </c>
      <c r="F1347" t="s">
        <v>1747</v>
      </c>
      <c r="H1347" t="str">
        <f>INDEX('Vensim Variables'!$B:$B,MATCH(EPS!$B1347,'Vensim Variables'!$A:$A,0))</f>
        <v>g pollutant</v>
      </c>
      <c r="I1347" t="str">
        <f t="shared" ref="I1347:I1410" si="42">IF(OR(C1347="CO2",C1347="CH4",C1347="N2O",C1347="F gases",C1347="VOC",C1347="CO",C1347="NOx",C1347="PM10",C1347="PM25",C1347="SOx",C1347="BC",C1347="OC"),C1347,IF(OR(D1347="CO2",D1347="CH4",D1347="N2O",D1347="F gases",D1347="VOC",D1347="CO",D1347="NOx",D1347="PM10",D1347="PM25",D1347="SOx",D1347="BC",D1347="OC"),D1347,IF(OR(E1347="CO2",E1347="CH4",E1347="N2O",E1347="F gases",E1347="VOC",E1347="CO",E1347="NOx",E1347="PM10",E1347="PM25",E1347="SOx",E1347="BC",E1347="OC"),E1347,"NA")))</f>
        <v>BC</v>
      </c>
      <c r="J1347">
        <f>INDEX(NoSettings!$C:$C,MATCH(EPS!$A1347,NoSettings!$A:$A,0))</f>
        <v>0</v>
      </c>
      <c r="K1347" s="109">
        <f>INDEX(GWP!$C$2:$C$13,MATCH(EPS!I1347,GWP!$B$2:$B$13,0))</f>
        <v>345</v>
      </c>
      <c r="L1347" s="5">
        <f t="shared" ref="L1347:L1410" si="43">IF(H1347="g pollutant",K1347*J1347/10^12,IF(H1347="MMTCO2e",J1347,IF(H1347="MWh",J1347,0)))</f>
        <v>0</v>
      </c>
    </row>
    <row r="1348" spans="1:12">
      <c r="A1348" t="s">
        <v>1366</v>
      </c>
      <c r="B1348" t="s">
        <v>1</v>
      </c>
      <c r="C1348" t="s">
        <v>1720</v>
      </c>
      <c r="D1348" t="s">
        <v>1711</v>
      </c>
      <c r="E1348" t="s">
        <v>1703</v>
      </c>
      <c r="F1348" t="s">
        <v>1748</v>
      </c>
      <c r="H1348" t="str">
        <f>INDEX('Vensim Variables'!$B:$B,MATCH(EPS!$B1348,'Vensim Variables'!$A:$A,0))</f>
        <v>g pollutant</v>
      </c>
      <c r="I1348" t="str">
        <f t="shared" si="42"/>
        <v>BC</v>
      </c>
      <c r="J1348">
        <f>INDEX(NoSettings!$C:$C,MATCH(EPS!$A1348,NoSettings!$A:$A,0))</f>
        <v>0</v>
      </c>
      <c r="K1348" s="109">
        <f>INDEX(GWP!$C$2:$C$13,MATCH(EPS!I1348,GWP!$B$2:$B$13,0))</f>
        <v>345</v>
      </c>
      <c r="L1348" s="5">
        <f t="shared" si="43"/>
        <v>0</v>
      </c>
    </row>
    <row r="1349" spans="1:12">
      <c r="A1349" t="s">
        <v>1367</v>
      </c>
      <c r="B1349" t="s">
        <v>1</v>
      </c>
      <c r="C1349" t="s">
        <v>1720</v>
      </c>
      <c r="D1349" t="s">
        <v>1711</v>
      </c>
      <c r="E1349" t="s">
        <v>1703</v>
      </c>
      <c r="F1349" t="s">
        <v>1749</v>
      </c>
      <c r="H1349" t="str">
        <f>INDEX('Vensim Variables'!$B:$B,MATCH(EPS!$B1349,'Vensim Variables'!$A:$A,0))</f>
        <v>g pollutant</v>
      </c>
      <c r="I1349" t="str">
        <f t="shared" si="42"/>
        <v>BC</v>
      </c>
      <c r="J1349">
        <f>INDEX(NoSettings!$C:$C,MATCH(EPS!$A1349,NoSettings!$A:$A,0))</f>
        <v>0</v>
      </c>
      <c r="K1349" s="109">
        <f>INDEX(GWP!$C$2:$C$13,MATCH(EPS!I1349,GWP!$B$2:$B$13,0))</f>
        <v>345</v>
      </c>
      <c r="L1349" s="5">
        <f t="shared" si="43"/>
        <v>0</v>
      </c>
    </row>
    <row r="1350" spans="1:12">
      <c r="A1350" t="s">
        <v>1368</v>
      </c>
      <c r="B1350" t="s">
        <v>1</v>
      </c>
      <c r="C1350" t="s">
        <v>1720</v>
      </c>
      <c r="D1350" t="s">
        <v>1711</v>
      </c>
      <c r="E1350" t="s">
        <v>1703</v>
      </c>
      <c r="F1350" t="s">
        <v>1750</v>
      </c>
      <c r="H1350" t="str">
        <f>INDEX('Vensim Variables'!$B:$B,MATCH(EPS!$B1350,'Vensim Variables'!$A:$A,0))</f>
        <v>g pollutant</v>
      </c>
      <c r="I1350" t="str">
        <f t="shared" si="42"/>
        <v>BC</v>
      </c>
      <c r="J1350">
        <f>INDEX(NoSettings!$C:$C,MATCH(EPS!$A1350,NoSettings!$A:$A,0))</f>
        <v>0</v>
      </c>
      <c r="K1350" s="109">
        <f>INDEX(GWP!$C$2:$C$13,MATCH(EPS!I1350,GWP!$B$2:$B$13,0))</f>
        <v>345</v>
      </c>
      <c r="L1350" s="5">
        <f t="shared" si="43"/>
        <v>0</v>
      </c>
    </row>
    <row r="1351" spans="1:12">
      <c r="A1351" t="s">
        <v>1369</v>
      </c>
      <c r="B1351" t="s">
        <v>1</v>
      </c>
      <c r="C1351" t="s">
        <v>1720</v>
      </c>
      <c r="D1351" t="s">
        <v>1711</v>
      </c>
      <c r="E1351" t="s">
        <v>1703</v>
      </c>
      <c r="F1351" t="s">
        <v>1751</v>
      </c>
      <c r="H1351" t="str">
        <f>INDEX('Vensim Variables'!$B:$B,MATCH(EPS!$B1351,'Vensim Variables'!$A:$A,0))</f>
        <v>g pollutant</v>
      </c>
      <c r="I1351" t="str">
        <f t="shared" si="42"/>
        <v>BC</v>
      </c>
      <c r="J1351">
        <f>INDEX(NoSettings!$C:$C,MATCH(EPS!$A1351,NoSettings!$A:$A,0))</f>
        <v>0</v>
      </c>
      <c r="K1351" s="109">
        <f>INDEX(GWP!$C$2:$C$13,MATCH(EPS!I1351,GWP!$B$2:$B$13,0))</f>
        <v>345</v>
      </c>
      <c r="L1351" s="5">
        <f t="shared" si="43"/>
        <v>0</v>
      </c>
    </row>
    <row r="1352" spans="1:12">
      <c r="A1352" t="s">
        <v>1370</v>
      </c>
      <c r="B1352" t="s">
        <v>1</v>
      </c>
      <c r="C1352" t="s">
        <v>1720</v>
      </c>
      <c r="D1352" t="s">
        <v>1711</v>
      </c>
      <c r="E1352" t="s">
        <v>1704</v>
      </c>
      <c r="F1352" t="s">
        <v>1742</v>
      </c>
      <c r="H1352" t="str">
        <f>INDEX('Vensim Variables'!$B:$B,MATCH(EPS!$B1352,'Vensim Variables'!$A:$A,0))</f>
        <v>g pollutant</v>
      </c>
      <c r="I1352" t="str">
        <f t="shared" si="42"/>
        <v>BC</v>
      </c>
      <c r="J1352">
        <f>INDEX(NoSettings!$C:$C,MATCH(EPS!$A1352,NoSettings!$A:$A,0))</f>
        <v>0</v>
      </c>
      <c r="K1352" s="109">
        <f>INDEX(GWP!$C$2:$C$13,MATCH(EPS!I1352,GWP!$B$2:$B$13,0))</f>
        <v>345</v>
      </c>
      <c r="L1352" s="5">
        <f t="shared" si="43"/>
        <v>0</v>
      </c>
    </row>
    <row r="1353" spans="1:12">
      <c r="A1353" t="s">
        <v>1371</v>
      </c>
      <c r="B1353" t="s">
        <v>1</v>
      </c>
      <c r="C1353" t="s">
        <v>1720</v>
      </c>
      <c r="D1353" t="s">
        <v>1711</v>
      </c>
      <c r="E1353" t="s">
        <v>1704</v>
      </c>
      <c r="F1353" t="s">
        <v>1743</v>
      </c>
      <c r="H1353" t="str">
        <f>INDEX('Vensim Variables'!$B:$B,MATCH(EPS!$B1353,'Vensim Variables'!$A:$A,0))</f>
        <v>g pollutant</v>
      </c>
      <c r="I1353" t="str">
        <f t="shared" si="42"/>
        <v>BC</v>
      </c>
      <c r="J1353">
        <f>INDEX(NoSettings!$C:$C,MATCH(EPS!$A1353,NoSettings!$A:$A,0))</f>
        <v>0</v>
      </c>
      <c r="K1353" s="109">
        <f>INDEX(GWP!$C$2:$C$13,MATCH(EPS!I1353,GWP!$B$2:$B$13,0))</f>
        <v>345</v>
      </c>
      <c r="L1353" s="5">
        <f t="shared" si="43"/>
        <v>0</v>
      </c>
    </row>
    <row r="1354" spans="1:12">
      <c r="A1354" t="s">
        <v>1372</v>
      </c>
      <c r="B1354" t="s">
        <v>1</v>
      </c>
      <c r="C1354" t="s">
        <v>1720</v>
      </c>
      <c r="D1354" t="s">
        <v>1711</v>
      </c>
      <c r="E1354" t="s">
        <v>1704</v>
      </c>
      <c r="F1354" t="s">
        <v>1744</v>
      </c>
      <c r="H1354" t="str">
        <f>INDEX('Vensim Variables'!$B:$B,MATCH(EPS!$B1354,'Vensim Variables'!$A:$A,0))</f>
        <v>g pollutant</v>
      </c>
      <c r="I1354" t="str">
        <f t="shared" si="42"/>
        <v>BC</v>
      </c>
      <c r="J1354">
        <f>INDEX(NoSettings!$C:$C,MATCH(EPS!$A1354,NoSettings!$A:$A,0))</f>
        <v>0</v>
      </c>
      <c r="K1354" s="109">
        <f>INDEX(GWP!$C$2:$C$13,MATCH(EPS!I1354,GWP!$B$2:$B$13,0))</f>
        <v>345</v>
      </c>
      <c r="L1354" s="5">
        <f t="shared" si="43"/>
        <v>0</v>
      </c>
    </row>
    <row r="1355" spans="1:12">
      <c r="A1355" t="s">
        <v>1373</v>
      </c>
      <c r="B1355" t="s">
        <v>1</v>
      </c>
      <c r="C1355" t="s">
        <v>1720</v>
      </c>
      <c r="D1355" t="s">
        <v>1711</v>
      </c>
      <c r="E1355" t="s">
        <v>1704</v>
      </c>
      <c r="F1355" t="s">
        <v>1745</v>
      </c>
      <c r="H1355" t="str">
        <f>INDEX('Vensim Variables'!$B:$B,MATCH(EPS!$B1355,'Vensim Variables'!$A:$A,0))</f>
        <v>g pollutant</v>
      </c>
      <c r="I1355" t="str">
        <f t="shared" si="42"/>
        <v>BC</v>
      </c>
      <c r="J1355">
        <f>INDEX(NoSettings!$C:$C,MATCH(EPS!$A1355,NoSettings!$A:$A,0))</f>
        <v>0</v>
      </c>
      <c r="K1355" s="109">
        <f>INDEX(GWP!$C$2:$C$13,MATCH(EPS!I1355,GWP!$B$2:$B$13,0))</f>
        <v>345</v>
      </c>
      <c r="L1355" s="5">
        <f t="shared" si="43"/>
        <v>0</v>
      </c>
    </row>
    <row r="1356" spans="1:12">
      <c r="A1356" t="s">
        <v>1374</v>
      </c>
      <c r="B1356" t="s">
        <v>1</v>
      </c>
      <c r="C1356" t="s">
        <v>1720</v>
      </c>
      <c r="D1356" t="s">
        <v>1711</v>
      </c>
      <c r="E1356" t="s">
        <v>1704</v>
      </c>
      <c r="F1356" t="s">
        <v>1746</v>
      </c>
      <c r="H1356" t="str">
        <f>INDEX('Vensim Variables'!$B:$B,MATCH(EPS!$B1356,'Vensim Variables'!$A:$A,0))</f>
        <v>g pollutant</v>
      </c>
      <c r="I1356" t="str">
        <f t="shared" si="42"/>
        <v>BC</v>
      </c>
      <c r="J1356">
        <f>INDEX(NoSettings!$C:$C,MATCH(EPS!$A1356,NoSettings!$A:$A,0))</f>
        <v>0</v>
      </c>
      <c r="K1356" s="109">
        <f>INDEX(GWP!$C$2:$C$13,MATCH(EPS!I1356,GWP!$B$2:$B$13,0))</f>
        <v>345</v>
      </c>
      <c r="L1356" s="5">
        <f t="shared" si="43"/>
        <v>0</v>
      </c>
    </row>
    <row r="1357" spans="1:12">
      <c r="A1357" t="s">
        <v>1375</v>
      </c>
      <c r="B1357" t="s">
        <v>1</v>
      </c>
      <c r="C1357" t="s">
        <v>1720</v>
      </c>
      <c r="D1357" t="s">
        <v>1711</v>
      </c>
      <c r="E1357" t="s">
        <v>1704</v>
      </c>
      <c r="F1357" t="s">
        <v>1747</v>
      </c>
      <c r="H1357" t="str">
        <f>INDEX('Vensim Variables'!$B:$B,MATCH(EPS!$B1357,'Vensim Variables'!$A:$A,0))</f>
        <v>g pollutant</v>
      </c>
      <c r="I1357" t="str">
        <f t="shared" si="42"/>
        <v>BC</v>
      </c>
      <c r="J1357">
        <f>INDEX(NoSettings!$C:$C,MATCH(EPS!$A1357,NoSettings!$A:$A,0))</f>
        <v>0</v>
      </c>
      <c r="K1357" s="109">
        <f>INDEX(GWP!$C$2:$C$13,MATCH(EPS!I1357,GWP!$B$2:$B$13,0))</f>
        <v>345</v>
      </c>
      <c r="L1357" s="5">
        <f t="shared" si="43"/>
        <v>0</v>
      </c>
    </row>
    <row r="1358" spans="1:12">
      <c r="A1358" t="s">
        <v>1376</v>
      </c>
      <c r="B1358" t="s">
        <v>1</v>
      </c>
      <c r="C1358" t="s">
        <v>1720</v>
      </c>
      <c r="D1358" t="s">
        <v>1711</v>
      </c>
      <c r="E1358" t="s">
        <v>1704</v>
      </c>
      <c r="F1358" t="s">
        <v>1748</v>
      </c>
      <c r="H1358" t="str">
        <f>INDEX('Vensim Variables'!$B:$B,MATCH(EPS!$B1358,'Vensim Variables'!$A:$A,0))</f>
        <v>g pollutant</v>
      </c>
      <c r="I1358" t="str">
        <f t="shared" si="42"/>
        <v>BC</v>
      </c>
      <c r="J1358">
        <f>INDEX(NoSettings!$C:$C,MATCH(EPS!$A1358,NoSettings!$A:$A,0))</f>
        <v>0</v>
      </c>
      <c r="K1358" s="109">
        <f>INDEX(GWP!$C$2:$C$13,MATCH(EPS!I1358,GWP!$B$2:$B$13,0))</f>
        <v>345</v>
      </c>
      <c r="L1358" s="5">
        <f t="shared" si="43"/>
        <v>0</v>
      </c>
    </row>
    <row r="1359" spans="1:12">
      <c r="A1359" t="s">
        <v>1377</v>
      </c>
      <c r="B1359" t="s">
        <v>1</v>
      </c>
      <c r="C1359" t="s">
        <v>1720</v>
      </c>
      <c r="D1359" t="s">
        <v>1711</v>
      </c>
      <c r="E1359" t="s">
        <v>1704</v>
      </c>
      <c r="F1359" t="s">
        <v>1749</v>
      </c>
      <c r="H1359" t="str">
        <f>INDEX('Vensim Variables'!$B:$B,MATCH(EPS!$B1359,'Vensim Variables'!$A:$A,0))</f>
        <v>g pollutant</v>
      </c>
      <c r="I1359" t="str">
        <f t="shared" si="42"/>
        <v>BC</v>
      </c>
      <c r="J1359">
        <f>INDEX(NoSettings!$C:$C,MATCH(EPS!$A1359,NoSettings!$A:$A,0))</f>
        <v>0</v>
      </c>
      <c r="K1359" s="109">
        <f>INDEX(GWP!$C$2:$C$13,MATCH(EPS!I1359,GWP!$B$2:$B$13,0))</f>
        <v>345</v>
      </c>
      <c r="L1359" s="5">
        <f t="shared" si="43"/>
        <v>0</v>
      </c>
    </row>
    <row r="1360" spans="1:12">
      <c r="A1360" t="s">
        <v>1378</v>
      </c>
      <c r="B1360" t="s">
        <v>1</v>
      </c>
      <c r="C1360" t="s">
        <v>1720</v>
      </c>
      <c r="D1360" t="s">
        <v>1711</v>
      </c>
      <c r="E1360" t="s">
        <v>1704</v>
      </c>
      <c r="F1360" t="s">
        <v>1750</v>
      </c>
      <c r="H1360" t="str">
        <f>INDEX('Vensim Variables'!$B:$B,MATCH(EPS!$B1360,'Vensim Variables'!$A:$A,0))</f>
        <v>g pollutant</v>
      </c>
      <c r="I1360" t="str">
        <f t="shared" si="42"/>
        <v>BC</v>
      </c>
      <c r="J1360">
        <f>INDEX(NoSettings!$C:$C,MATCH(EPS!$A1360,NoSettings!$A:$A,0))</f>
        <v>0</v>
      </c>
      <c r="K1360" s="109">
        <f>INDEX(GWP!$C$2:$C$13,MATCH(EPS!I1360,GWP!$B$2:$B$13,0))</f>
        <v>345</v>
      </c>
      <c r="L1360" s="5">
        <f t="shared" si="43"/>
        <v>0</v>
      </c>
    </row>
    <row r="1361" spans="1:12">
      <c r="A1361" t="s">
        <v>1379</v>
      </c>
      <c r="B1361" t="s">
        <v>1</v>
      </c>
      <c r="C1361" t="s">
        <v>1720</v>
      </c>
      <c r="D1361" t="s">
        <v>1711</v>
      </c>
      <c r="E1361" t="s">
        <v>1704</v>
      </c>
      <c r="F1361" t="s">
        <v>1751</v>
      </c>
      <c r="H1361" t="str">
        <f>INDEX('Vensim Variables'!$B:$B,MATCH(EPS!$B1361,'Vensim Variables'!$A:$A,0))</f>
        <v>g pollutant</v>
      </c>
      <c r="I1361" t="str">
        <f t="shared" si="42"/>
        <v>BC</v>
      </c>
      <c r="J1361">
        <f>INDEX(NoSettings!$C:$C,MATCH(EPS!$A1361,NoSettings!$A:$A,0))</f>
        <v>0</v>
      </c>
      <c r="K1361" s="109">
        <f>INDEX(GWP!$C$2:$C$13,MATCH(EPS!I1361,GWP!$B$2:$B$13,0))</f>
        <v>345</v>
      </c>
      <c r="L1361" s="5">
        <f t="shared" si="43"/>
        <v>0</v>
      </c>
    </row>
    <row r="1362" spans="1:12">
      <c r="A1362" t="s">
        <v>1380</v>
      </c>
      <c r="B1362" t="s">
        <v>1</v>
      </c>
      <c r="C1362" t="s">
        <v>1720</v>
      </c>
      <c r="D1362" t="s">
        <v>1712</v>
      </c>
      <c r="E1362" t="s">
        <v>1703</v>
      </c>
      <c r="F1362" t="s">
        <v>1742</v>
      </c>
      <c r="H1362" t="str">
        <f>INDEX('Vensim Variables'!$B:$B,MATCH(EPS!$B1362,'Vensim Variables'!$A:$A,0))</f>
        <v>g pollutant</v>
      </c>
      <c r="I1362" t="str">
        <f t="shared" si="42"/>
        <v>OC</v>
      </c>
      <c r="J1362">
        <f>INDEX(NoSettings!$C:$C,MATCH(EPS!$A1362,NoSettings!$A:$A,0))</f>
        <v>0</v>
      </c>
      <c r="K1362" s="109">
        <f>INDEX(GWP!$C$2:$C$13,MATCH(EPS!I1362,GWP!$B$2:$B$13,0))</f>
        <v>-46</v>
      </c>
      <c r="L1362" s="5">
        <f t="shared" si="43"/>
        <v>0</v>
      </c>
    </row>
    <row r="1363" spans="1:12">
      <c r="A1363" t="s">
        <v>1381</v>
      </c>
      <c r="B1363" t="s">
        <v>1</v>
      </c>
      <c r="C1363" t="s">
        <v>1720</v>
      </c>
      <c r="D1363" t="s">
        <v>1712</v>
      </c>
      <c r="E1363" t="s">
        <v>1703</v>
      </c>
      <c r="F1363" t="s">
        <v>1743</v>
      </c>
      <c r="H1363" t="str">
        <f>INDEX('Vensim Variables'!$B:$B,MATCH(EPS!$B1363,'Vensim Variables'!$A:$A,0))</f>
        <v>g pollutant</v>
      </c>
      <c r="I1363" t="str">
        <f t="shared" si="42"/>
        <v>OC</v>
      </c>
      <c r="J1363">
        <f>INDEX(NoSettings!$C:$C,MATCH(EPS!$A1363,NoSettings!$A:$A,0))</f>
        <v>0</v>
      </c>
      <c r="K1363" s="109">
        <f>INDEX(GWP!$C$2:$C$13,MATCH(EPS!I1363,GWP!$B$2:$B$13,0))</f>
        <v>-46</v>
      </c>
      <c r="L1363" s="5">
        <f t="shared" si="43"/>
        <v>0</v>
      </c>
    </row>
    <row r="1364" spans="1:12">
      <c r="A1364" t="s">
        <v>1382</v>
      </c>
      <c r="B1364" t="s">
        <v>1</v>
      </c>
      <c r="C1364" t="s">
        <v>1720</v>
      </c>
      <c r="D1364" t="s">
        <v>1712</v>
      </c>
      <c r="E1364" t="s">
        <v>1703</v>
      </c>
      <c r="F1364" t="s">
        <v>1744</v>
      </c>
      <c r="H1364" t="str">
        <f>INDEX('Vensim Variables'!$B:$B,MATCH(EPS!$B1364,'Vensim Variables'!$A:$A,0))</f>
        <v>g pollutant</v>
      </c>
      <c r="I1364" t="str">
        <f t="shared" si="42"/>
        <v>OC</v>
      </c>
      <c r="J1364">
        <f>INDEX(NoSettings!$C:$C,MATCH(EPS!$A1364,NoSettings!$A:$A,0))</f>
        <v>10056000</v>
      </c>
      <c r="K1364" s="109">
        <f>INDEX(GWP!$C$2:$C$13,MATCH(EPS!I1364,GWP!$B$2:$B$13,0))</f>
        <v>-46</v>
      </c>
      <c r="L1364" s="5">
        <f t="shared" si="43"/>
        <v>-4.6257600000000002E-4</v>
      </c>
    </row>
    <row r="1365" spans="1:12">
      <c r="A1365" t="s">
        <v>1383</v>
      </c>
      <c r="B1365" t="s">
        <v>1</v>
      </c>
      <c r="C1365" t="s">
        <v>1720</v>
      </c>
      <c r="D1365" t="s">
        <v>1712</v>
      </c>
      <c r="E1365" t="s">
        <v>1703</v>
      </c>
      <c r="F1365" t="s">
        <v>1745</v>
      </c>
      <c r="H1365" t="str">
        <f>INDEX('Vensim Variables'!$B:$B,MATCH(EPS!$B1365,'Vensim Variables'!$A:$A,0))</f>
        <v>g pollutant</v>
      </c>
      <c r="I1365" t="str">
        <f t="shared" si="42"/>
        <v>OC</v>
      </c>
      <c r="J1365">
        <f>INDEX(NoSettings!$C:$C,MATCH(EPS!$A1365,NoSettings!$A:$A,0))</f>
        <v>0</v>
      </c>
      <c r="K1365" s="109">
        <f>INDEX(GWP!$C$2:$C$13,MATCH(EPS!I1365,GWP!$B$2:$B$13,0))</f>
        <v>-46</v>
      </c>
      <c r="L1365" s="5">
        <f t="shared" si="43"/>
        <v>0</v>
      </c>
    </row>
    <row r="1366" spans="1:12">
      <c r="A1366" t="s">
        <v>1384</v>
      </c>
      <c r="B1366" t="s">
        <v>1</v>
      </c>
      <c r="C1366" t="s">
        <v>1720</v>
      </c>
      <c r="D1366" t="s">
        <v>1712</v>
      </c>
      <c r="E1366" t="s">
        <v>1703</v>
      </c>
      <c r="F1366" t="s">
        <v>1746</v>
      </c>
      <c r="H1366" t="str">
        <f>INDEX('Vensim Variables'!$B:$B,MATCH(EPS!$B1366,'Vensim Variables'!$A:$A,0))</f>
        <v>g pollutant</v>
      </c>
      <c r="I1366" t="str">
        <f t="shared" si="42"/>
        <v>OC</v>
      </c>
      <c r="J1366">
        <f>INDEX(NoSettings!$C:$C,MATCH(EPS!$A1366,NoSettings!$A:$A,0))</f>
        <v>545135</v>
      </c>
      <c r="K1366" s="109">
        <f>INDEX(GWP!$C$2:$C$13,MATCH(EPS!I1366,GWP!$B$2:$B$13,0))</f>
        <v>-46</v>
      </c>
      <c r="L1366" s="5">
        <f t="shared" si="43"/>
        <v>-2.507621E-5</v>
      </c>
    </row>
    <row r="1367" spans="1:12">
      <c r="A1367" t="s">
        <v>1385</v>
      </c>
      <c r="B1367" t="s">
        <v>1</v>
      </c>
      <c r="C1367" t="s">
        <v>1720</v>
      </c>
      <c r="D1367" t="s">
        <v>1712</v>
      </c>
      <c r="E1367" t="s">
        <v>1703</v>
      </c>
      <c r="F1367" t="s">
        <v>1747</v>
      </c>
      <c r="H1367" t="str">
        <f>INDEX('Vensim Variables'!$B:$B,MATCH(EPS!$B1367,'Vensim Variables'!$A:$A,0))</f>
        <v>g pollutant</v>
      </c>
      <c r="I1367" t="str">
        <f t="shared" si="42"/>
        <v>OC</v>
      </c>
      <c r="J1367">
        <f>INDEX(NoSettings!$C:$C,MATCH(EPS!$A1367,NoSettings!$A:$A,0))</f>
        <v>0</v>
      </c>
      <c r="K1367" s="109">
        <f>INDEX(GWP!$C$2:$C$13,MATCH(EPS!I1367,GWP!$B$2:$B$13,0))</f>
        <v>-46</v>
      </c>
      <c r="L1367" s="5">
        <f t="shared" si="43"/>
        <v>0</v>
      </c>
    </row>
    <row r="1368" spans="1:12">
      <c r="A1368" t="s">
        <v>1386</v>
      </c>
      <c r="B1368" t="s">
        <v>1</v>
      </c>
      <c r="C1368" t="s">
        <v>1720</v>
      </c>
      <c r="D1368" t="s">
        <v>1712</v>
      </c>
      <c r="E1368" t="s">
        <v>1703</v>
      </c>
      <c r="F1368" t="s">
        <v>1748</v>
      </c>
      <c r="H1368" t="str">
        <f>INDEX('Vensim Variables'!$B:$B,MATCH(EPS!$B1368,'Vensim Variables'!$A:$A,0))</f>
        <v>g pollutant</v>
      </c>
      <c r="I1368" t="str">
        <f t="shared" si="42"/>
        <v>OC</v>
      </c>
      <c r="J1368">
        <f>INDEX(NoSettings!$C:$C,MATCH(EPS!$A1368,NoSettings!$A:$A,0))</f>
        <v>0</v>
      </c>
      <c r="K1368" s="109">
        <f>INDEX(GWP!$C$2:$C$13,MATCH(EPS!I1368,GWP!$B$2:$B$13,0))</f>
        <v>-46</v>
      </c>
      <c r="L1368" s="5">
        <f t="shared" si="43"/>
        <v>0</v>
      </c>
    </row>
    <row r="1369" spans="1:12">
      <c r="A1369" t="s">
        <v>1387</v>
      </c>
      <c r="B1369" t="s">
        <v>1</v>
      </c>
      <c r="C1369" t="s">
        <v>1720</v>
      </c>
      <c r="D1369" t="s">
        <v>1712</v>
      </c>
      <c r="E1369" t="s">
        <v>1703</v>
      </c>
      <c r="F1369" t="s">
        <v>1749</v>
      </c>
      <c r="H1369" t="str">
        <f>INDEX('Vensim Variables'!$B:$B,MATCH(EPS!$B1369,'Vensim Variables'!$A:$A,0))</f>
        <v>g pollutant</v>
      </c>
      <c r="I1369" t="str">
        <f t="shared" si="42"/>
        <v>OC</v>
      </c>
      <c r="J1369">
        <f>INDEX(NoSettings!$C:$C,MATCH(EPS!$A1369,NoSettings!$A:$A,0))</f>
        <v>0</v>
      </c>
      <c r="K1369" s="109">
        <f>INDEX(GWP!$C$2:$C$13,MATCH(EPS!I1369,GWP!$B$2:$B$13,0))</f>
        <v>-46</v>
      </c>
      <c r="L1369" s="5">
        <f t="shared" si="43"/>
        <v>0</v>
      </c>
    </row>
    <row r="1370" spans="1:12">
      <c r="A1370" t="s">
        <v>1388</v>
      </c>
      <c r="B1370" t="s">
        <v>1</v>
      </c>
      <c r="C1370" t="s">
        <v>1720</v>
      </c>
      <c r="D1370" t="s">
        <v>1712</v>
      </c>
      <c r="E1370" t="s">
        <v>1703</v>
      </c>
      <c r="F1370" t="s">
        <v>1750</v>
      </c>
      <c r="H1370" t="str">
        <f>INDEX('Vensim Variables'!$B:$B,MATCH(EPS!$B1370,'Vensim Variables'!$A:$A,0))</f>
        <v>g pollutant</v>
      </c>
      <c r="I1370" t="str">
        <f t="shared" si="42"/>
        <v>OC</v>
      </c>
      <c r="J1370">
        <f>INDEX(NoSettings!$C:$C,MATCH(EPS!$A1370,NoSettings!$A:$A,0))</f>
        <v>0</v>
      </c>
      <c r="K1370" s="109">
        <f>INDEX(GWP!$C$2:$C$13,MATCH(EPS!I1370,GWP!$B$2:$B$13,0))</f>
        <v>-46</v>
      </c>
      <c r="L1370" s="5">
        <f t="shared" si="43"/>
        <v>0</v>
      </c>
    </row>
    <row r="1371" spans="1:12">
      <c r="A1371" t="s">
        <v>1389</v>
      </c>
      <c r="B1371" t="s">
        <v>1</v>
      </c>
      <c r="C1371" t="s">
        <v>1720</v>
      </c>
      <c r="D1371" t="s">
        <v>1712</v>
      </c>
      <c r="E1371" t="s">
        <v>1703</v>
      </c>
      <c r="F1371" t="s">
        <v>1751</v>
      </c>
      <c r="H1371" t="str">
        <f>INDEX('Vensim Variables'!$B:$B,MATCH(EPS!$B1371,'Vensim Variables'!$A:$A,0))</f>
        <v>g pollutant</v>
      </c>
      <c r="I1371" t="str">
        <f t="shared" si="42"/>
        <v>OC</v>
      </c>
      <c r="J1371">
        <f>INDEX(NoSettings!$C:$C,MATCH(EPS!$A1371,NoSettings!$A:$A,0))</f>
        <v>0</v>
      </c>
      <c r="K1371" s="109">
        <f>INDEX(GWP!$C$2:$C$13,MATCH(EPS!I1371,GWP!$B$2:$B$13,0))</f>
        <v>-46</v>
      </c>
      <c r="L1371" s="5">
        <f t="shared" si="43"/>
        <v>0</v>
      </c>
    </row>
    <row r="1372" spans="1:12">
      <c r="A1372" t="s">
        <v>1390</v>
      </c>
      <c r="B1372" t="s">
        <v>1</v>
      </c>
      <c r="C1372" t="s">
        <v>1720</v>
      </c>
      <c r="D1372" t="s">
        <v>1712</v>
      </c>
      <c r="E1372" t="s">
        <v>1704</v>
      </c>
      <c r="F1372" t="s">
        <v>1742</v>
      </c>
      <c r="H1372" t="str">
        <f>INDEX('Vensim Variables'!$B:$B,MATCH(EPS!$B1372,'Vensim Variables'!$A:$A,0))</f>
        <v>g pollutant</v>
      </c>
      <c r="I1372" t="str">
        <f t="shared" si="42"/>
        <v>OC</v>
      </c>
      <c r="J1372">
        <f>INDEX(NoSettings!$C:$C,MATCH(EPS!$A1372,NoSettings!$A:$A,0))</f>
        <v>0</v>
      </c>
      <c r="K1372" s="109">
        <f>INDEX(GWP!$C$2:$C$13,MATCH(EPS!I1372,GWP!$B$2:$B$13,0))</f>
        <v>-46</v>
      </c>
      <c r="L1372" s="5">
        <f t="shared" si="43"/>
        <v>0</v>
      </c>
    </row>
    <row r="1373" spans="1:12">
      <c r="A1373" t="s">
        <v>1391</v>
      </c>
      <c r="B1373" t="s">
        <v>1</v>
      </c>
      <c r="C1373" t="s">
        <v>1720</v>
      </c>
      <c r="D1373" t="s">
        <v>1712</v>
      </c>
      <c r="E1373" t="s">
        <v>1704</v>
      </c>
      <c r="F1373" t="s">
        <v>1743</v>
      </c>
      <c r="H1373" t="str">
        <f>INDEX('Vensim Variables'!$B:$B,MATCH(EPS!$B1373,'Vensim Variables'!$A:$A,0))</f>
        <v>g pollutant</v>
      </c>
      <c r="I1373" t="str">
        <f t="shared" si="42"/>
        <v>OC</v>
      </c>
      <c r="J1373">
        <f>INDEX(NoSettings!$C:$C,MATCH(EPS!$A1373,NoSettings!$A:$A,0))</f>
        <v>0</v>
      </c>
      <c r="K1373" s="109">
        <f>INDEX(GWP!$C$2:$C$13,MATCH(EPS!I1373,GWP!$B$2:$B$13,0))</f>
        <v>-46</v>
      </c>
      <c r="L1373" s="5">
        <f t="shared" si="43"/>
        <v>0</v>
      </c>
    </row>
    <row r="1374" spans="1:12">
      <c r="A1374" t="s">
        <v>1392</v>
      </c>
      <c r="B1374" t="s">
        <v>1</v>
      </c>
      <c r="C1374" t="s">
        <v>1720</v>
      </c>
      <c r="D1374" t="s">
        <v>1712</v>
      </c>
      <c r="E1374" t="s">
        <v>1704</v>
      </c>
      <c r="F1374" t="s">
        <v>1744</v>
      </c>
      <c r="H1374" t="str">
        <f>INDEX('Vensim Variables'!$B:$B,MATCH(EPS!$B1374,'Vensim Variables'!$A:$A,0))</f>
        <v>g pollutant</v>
      </c>
      <c r="I1374" t="str">
        <f t="shared" si="42"/>
        <v>OC</v>
      </c>
      <c r="J1374">
        <f>INDEX(NoSettings!$C:$C,MATCH(EPS!$A1374,NoSettings!$A:$A,0))</f>
        <v>0</v>
      </c>
      <c r="K1374" s="109">
        <f>INDEX(GWP!$C$2:$C$13,MATCH(EPS!I1374,GWP!$B$2:$B$13,0))</f>
        <v>-46</v>
      </c>
      <c r="L1374" s="5">
        <f t="shared" si="43"/>
        <v>0</v>
      </c>
    </row>
    <row r="1375" spans="1:12">
      <c r="A1375" t="s">
        <v>1393</v>
      </c>
      <c r="B1375" t="s">
        <v>1</v>
      </c>
      <c r="C1375" t="s">
        <v>1720</v>
      </c>
      <c r="D1375" t="s">
        <v>1712</v>
      </c>
      <c r="E1375" t="s">
        <v>1704</v>
      </c>
      <c r="F1375" t="s">
        <v>1745</v>
      </c>
      <c r="H1375" t="str">
        <f>INDEX('Vensim Variables'!$B:$B,MATCH(EPS!$B1375,'Vensim Variables'!$A:$A,0))</f>
        <v>g pollutant</v>
      </c>
      <c r="I1375" t="str">
        <f t="shared" si="42"/>
        <v>OC</v>
      </c>
      <c r="J1375">
        <f>INDEX(NoSettings!$C:$C,MATCH(EPS!$A1375,NoSettings!$A:$A,0))</f>
        <v>0</v>
      </c>
      <c r="K1375" s="109">
        <f>INDEX(GWP!$C$2:$C$13,MATCH(EPS!I1375,GWP!$B$2:$B$13,0))</f>
        <v>-46</v>
      </c>
      <c r="L1375" s="5">
        <f t="shared" si="43"/>
        <v>0</v>
      </c>
    </row>
    <row r="1376" spans="1:12">
      <c r="A1376" t="s">
        <v>1394</v>
      </c>
      <c r="B1376" t="s">
        <v>1</v>
      </c>
      <c r="C1376" t="s">
        <v>1720</v>
      </c>
      <c r="D1376" t="s">
        <v>1712</v>
      </c>
      <c r="E1376" t="s">
        <v>1704</v>
      </c>
      <c r="F1376" t="s">
        <v>1746</v>
      </c>
      <c r="H1376" t="str">
        <f>INDEX('Vensim Variables'!$B:$B,MATCH(EPS!$B1376,'Vensim Variables'!$A:$A,0))</f>
        <v>g pollutant</v>
      </c>
      <c r="I1376" t="str">
        <f t="shared" si="42"/>
        <v>OC</v>
      </c>
      <c r="J1376">
        <f>INDEX(NoSettings!$C:$C,MATCH(EPS!$A1376,NoSettings!$A:$A,0))</f>
        <v>0</v>
      </c>
      <c r="K1376" s="109">
        <f>INDEX(GWP!$C$2:$C$13,MATCH(EPS!I1376,GWP!$B$2:$B$13,0))</f>
        <v>-46</v>
      </c>
      <c r="L1376" s="5">
        <f t="shared" si="43"/>
        <v>0</v>
      </c>
    </row>
    <row r="1377" spans="1:12">
      <c r="A1377" t="s">
        <v>1395</v>
      </c>
      <c r="B1377" t="s">
        <v>1</v>
      </c>
      <c r="C1377" t="s">
        <v>1720</v>
      </c>
      <c r="D1377" t="s">
        <v>1712</v>
      </c>
      <c r="E1377" t="s">
        <v>1704</v>
      </c>
      <c r="F1377" t="s">
        <v>1747</v>
      </c>
      <c r="H1377" t="str">
        <f>INDEX('Vensim Variables'!$B:$B,MATCH(EPS!$B1377,'Vensim Variables'!$A:$A,0))</f>
        <v>g pollutant</v>
      </c>
      <c r="I1377" t="str">
        <f t="shared" si="42"/>
        <v>OC</v>
      </c>
      <c r="J1377">
        <f>INDEX(NoSettings!$C:$C,MATCH(EPS!$A1377,NoSettings!$A:$A,0))</f>
        <v>0</v>
      </c>
      <c r="K1377" s="109">
        <f>INDEX(GWP!$C$2:$C$13,MATCH(EPS!I1377,GWP!$B$2:$B$13,0))</f>
        <v>-46</v>
      </c>
      <c r="L1377" s="5">
        <f t="shared" si="43"/>
        <v>0</v>
      </c>
    </row>
    <row r="1378" spans="1:12">
      <c r="A1378" t="s">
        <v>1396</v>
      </c>
      <c r="B1378" t="s">
        <v>1</v>
      </c>
      <c r="C1378" t="s">
        <v>1720</v>
      </c>
      <c r="D1378" t="s">
        <v>1712</v>
      </c>
      <c r="E1378" t="s">
        <v>1704</v>
      </c>
      <c r="F1378" t="s">
        <v>1748</v>
      </c>
      <c r="H1378" t="str">
        <f>INDEX('Vensim Variables'!$B:$B,MATCH(EPS!$B1378,'Vensim Variables'!$A:$A,0))</f>
        <v>g pollutant</v>
      </c>
      <c r="I1378" t="str">
        <f t="shared" si="42"/>
        <v>OC</v>
      </c>
      <c r="J1378">
        <f>INDEX(NoSettings!$C:$C,MATCH(EPS!$A1378,NoSettings!$A:$A,0))</f>
        <v>0</v>
      </c>
      <c r="K1378" s="109">
        <f>INDEX(GWP!$C$2:$C$13,MATCH(EPS!I1378,GWP!$B$2:$B$13,0))</f>
        <v>-46</v>
      </c>
      <c r="L1378" s="5">
        <f t="shared" si="43"/>
        <v>0</v>
      </c>
    </row>
    <row r="1379" spans="1:12">
      <c r="A1379" t="s">
        <v>1397</v>
      </c>
      <c r="B1379" t="s">
        <v>1</v>
      </c>
      <c r="C1379" t="s">
        <v>1720</v>
      </c>
      <c r="D1379" t="s">
        <v>1712</v>
      </c>
      <c r="E1379" t="s">
        <v>1704</v>
      </c>
      <c r="F1379" t="s">
        <v>1749</v>
      </c>
      <c r="H1379" t="str">
        <f>INDEX('Vensim Variables'!$B:$B,MATCH(EPS!$B1379,'Vensim Variables'!$A:$A,0))</f>
        <v>g pollutant</v>
      </c>
      <c r="I1379" t="str">
        <f t="shared" si="42"/>
        <v>OC</v>
      </c>
      <c r="J1379">
        <f>INDEX(NoSettings!$C:$C,MATCH(EPS!$A1379,NoSettings!$A:$A,0))</f>
        <v>0</v>
      </c>
      <c r="K1379" s="109">
        <f>INDEX(GWP!$C$2:$C$13,MATCH(EPS!I1379,GWP!$B$2:$B$13,0))</f>
        <v>-46</v>
      </c>
      <c r="L1379" s="5">
        <f t="shared" si="43"/>
        <v>0</v>
      </c>
    </row>
    <row r="1380" spans="1:12">
      <c r="A1380" t="s">
        <v>1398</v>
      </c>
      <c r="B1380" t="s">
        <v>1</v>
      </c>
      <c r="C1380" t="s">
        <v>1720</v>
      </c>
      <c r="D1380" t="s">
        <v>1712</v>
      </c>
      <c r="E1380" t="s">
        <v>1704</v>
      </c>
      <c r="F1380" t="s">
        <v>1750</v>
      </c>
      <c r="H1380" t="str">
        <f>INDEX('Vensim Variables'!$B:$B,MATCH(EPS!$B1380,'Vensim Variables'!$A:$A,0))</f>
        <v>g pollutant</v>
      </c>
      <c r="I1380" t="str">
        <f t="shared" si="42"/>
        <v>OC</v>
      </c>
      <c r="J1380">
        <f>INDEX(NoSettings!$C:$C,MATCH(EPS!$A1380,NoSettings!$A:$A,0))</f>
        <v>0</v>
      </c>
      <c r="K1380" s="109">
        <f>INDEX(GWP!$C$2:$C$13,MATCH(EPS!I1380,GWP!$B$2:$B$13,0))</f>
        <v>-46</v>
      </c>
      <c r="L1380" s="5">
        <f t="shared" si="43"/>
        <v>0</v>
      </c>
    </row>
    <row r="1381" spans="1:12">
      <c r="A1381" t="s">
        <v>1399</v>
      </c>
      <c r="B1381" t="s">
        <v>1</v>
      </c>
      <c r="C1381" t="s">
        <v>1720</v>
      </c>
      <c r="D1381" t="s">
        <v>1712</v>
      </c>
      <c r="E1381" t="s">
        <v>1704</v>
      </c>
      <c r="F1381" t="s">
        <v>1751</v>
      </c>
      <c r="H1381" t="str">
        <f>INDEX('Vensim Variables'!$B:$B,MATCH(EPS!$B1381,'Vensim Variables'!$A:$A,0))</f>
        <v>g pollutant</v>
      </c>
      <c r="I1381" t="str">
        <f t="shared" si="42"/>
        <v>OC</v>
      </c>
      <c r="J1381">
        <f>INDEX(NoSettings!$C:$C,MATCH(EPS!$A1381,NoSettings!$A:$A,0))</f>
        <v>0</v>
      </c>
      <c r="K1381" s="109">
        <f>INDEX(GWP!$C$2:$C$13,MATCH(EPS!I1381,GWP!$B$2:$B$13,0))</f>
        <v>-46</v>
      </c>
      <c r="L1381" s="5">
        <f t="shared" si="43"/>
        <v>0</v>
      </c>
    </row>
    <row r="1382" spans="1:12">
      <c r="A1382" t="s">
        <v>1400</v>
      </c>
      <c r="B1382" t="s">
        <v>1</v>
      </c>
      <c r="C1382" t="s">
        <v>1720</v>
      </c>
      <c r="D1382" t="s">
        <v>1713</v>
      </c>
      <c r="E1382" t="s">
        <v>1703</v>
      </c>
      <c r="F1382" t="s">
        <v>1742</v>
      </c>
      <c r="H1382" t="str">
        <f>INDEX('Vensim Variables'!$B:$B,MATCH(EPS!$B1382,'Vensim Variables'!$A:$A,0))</f>
        <v>g pollutant</v>
      </c>
      <c r="I1382" t="str">
        <f t="shared" si="42"/>
        <v>CH4</v>
      </c>
      <c r="J1382">
        <f>INDEX(NoSettings!$C:$C,MATCH(EPS!$A1382,NoSettings!$A:$A,0))</f>
        <v>0</v>
      </c>
      <c r="K1382" s="109">
        <f>INDEX(GWP!$C$2:$C$13,MATCH(EPS!I1382,GWP!$B$2:$B$13,0))</f>
        <v>28</v>
      </c>
      <c r="L1382" s="5">
        <f t="shared" si="43"/>
        <v>0</v>
      </c>
    </row>
    <row r="1383" spans="1:12">
      <c r="A1383" t="s">
        <v>1401</v>
      </c>
      <c r="B1383" t="s">
        <v>1</v>
      </c>
      <c r="C1383" t="s">
        <v>1720</v>
      </c>
      <c r="D1383" t="s">
        <v>1713</v>
      </c>
      <c r="E1383" t="s">
        <v>1703</v>
      </c>
      <c r="F1383" t="s">
        <v>1743</v>
      </c>
      <c r="H1383" t="str">
        <f>INDEX('Vensim Variables'!$B:$B,MATCH(EPS!$B1383,'Vensim Variables'!$A:$A,0))</f>
        <v>g pollutant</v>
      </c>
      <c r="I1383" t="str">
        <f t="shared" si="42"/>
        <v>CH4</v>
      </c>
      <c r="J1383">
        <f>INDEX(NoSettings!$C:$C,MATCH(EPS!$A1383,NoSettings!$A:$A,0))</f>
        <v>0</v>
      </c>
      <c r="K1383" s="109">
        <f>INDEX(GWP!$C$2:$C$13,MATCH(EPS!I1383,GWP!$B$2:$B$13,0))</f>
        <v>28</v>
      </c>
      <c r="L1383" s="5">
        <f t="shared" si="43"/>
        <v>0</v>
      </c>
    </row>
    <row r="1384" spans="1:12">
      <c r="A1384" t="s">
        <v>1402</v>
      </c>
      <c r="B1384" t="s">
        <v>1</v>
      </c>
      <c r="C1384" t="s">
        <v>1720</v>
      </c>
      <c r="D1384" t="s">
        <v>1713</v>
      </c>
      <c r="E1384" t="s">
        <v>1703</v>
      </c>
      <c r="F1384" t="s">
        <v>1744</v>
      </c>
      <c r="H1384" t="str">
        <f>INDEX('Vensim Variables'!$B:$B,MATCH(EPS!$B1384,'Vensim Variables'!$A:$A,0))</f>
        <v>g pollutant</v>
      </c>
      <c r="I1384" t="str">
        <f t="shared" si="42"/>
        <v>CH4</v>
      </c>
      <c r="J1384">
        <f>INDEX(NoSettings!$C:$C,MATCH(EPS!$A1384,NoSettings!$A:$A,0))</f>
        <v>42371000</v>
      </c>
      <c r="K1384" s="109">
        <f>INDEX(GWP!$C$2:$C$13,MATCH(EPS!I1384,GWP!$B$2:$B$13,0))</f>
        <v>28</v>
      </c>
      <c r="L1384" s="5">
        <f t="shared" si="43"/>
        <v>1.186388E-3</v>
      </c>
    </row>
    <row r="1385" spans="1:12">
      <c r="A1385" t="s">
        <v>1403</v>
      </c>
      <c r="B1385" t="s">
        <v>1</v>
      </c>
      <c r="C1385" t="s">
        <v>1720</v>
      </c>
      <c r="D1385" t="s">
        <v>1713</v>
      </c>
      <c r="E1385" t="s">
        <v>1703</v>
      </c>
      <c r="F1385" t="s">
        <v>1745</v>
      </c>
      <c r="H1385" t="str">
        <f>INDEX('Vensim Variables'!$B:$B,MATCH(EPS!$B1385,'Vensim Variables'!$A:$A,0))</f>
        <v>g pollutant</v>
      </c>
      <c r="I1385" t="str">
        <f t="shared" si="42"/>
        <v>CH4</v>
      </c>
      <c r="J1385">
        <f>INDEX(NoSettings!$C:$C,MATCH(EPS!$A1385,NoSettings!$A:$A,0))</f>
        <v>0</v>
      </c>
      <c r="K1385" s="109">
        <f>INDEX(GWP!$C$2:$C$13,MATCH(EPS!I1385,GWP!$B$2:$B$13,0))</f>
        <v>28</v>
      </c>
      <c r="L1385" s="5">
        <f t="shared" si="43"/>
        <v>0</v>
      </c>
    </row>
    <row r="1386" spans="1:12">
      <c r="A1386" t="s">
        <v>1404</v>
      </c>
      <c r="B1386" t="s">
        <v>1</v>
      </c>
      <c r="C1386" t="s">
        <v>1720</v>
      </c>
      <c r="D1386" t="s">
        <v>1713</v>
      </c>
      <c r="E1386" t="s">
        <v>1703</v>
      </c>
      <c r="F1386" t="s">
        <v>1746</v>
      </c>
      <c r="H1386" t="str">
        <f>INDEX('Vensim Variables'!$B:$B,MATCH(EPS!$B1386,'Vensim Variables'!$A:$A,0))</f>
        <v>g pollutant</v>
      </c>
      <c r="I1386" t="str">
        <f t="shared" si="42"/>
        <v>CH4</v>
      </c>
      <c r="J1386">
        <f>INDEX(NoSettings!$C:$C,MATCH(EPS!$A1386,NoSettings!$A:$A,0))</f>
        <v>0</v>
      </c>
      <c r="K1386" s="109">
        <f>INDEX(GWP!$C$2:$C$13,MATCH(EPS!I1386,GWP!$B$2:$B$13,0))</f>
        <v>28</v>
      </c>
      <c r="L1386" s="5">
        <f t="shared" si="43"/>
        <v>0</v>
      </c>
    </row>
    <row r="1387" spans="1:12">
      <c r="A1387" t="s">
        <v>1405</v>
      </c>
      <c r="B1387" t="s">
        <v>1</v>
      </c>
      <c r="C1387" t="s">
        <v>1720</v>
      </c>
      <c r="D1387" t="s">
        <v>1713</v>
      </c>
      <c r="E1387" t="s">
        <v>1703</v>
      </c>
      <c r="F1387" t="s">
        <v>1747</v>
      </c>
      <c r="H1387" t="str">
        <f>INDEX('Vensim Variables'!$B:$B,MATCH(EPS!$B1387,'Vensim Variables'!$A:$A,0))</f>
        <v>g pollutant</v>
      </c>
      <c r="I1387" t="str">
        <f t="shared" si="42"/>
        <v>CH4</v>
      </c>
      <c r="J1387">
        <f>INDEX(NoSettings!$C:$C,MATCH(EPS!$A1387,NoSettings!$A:$A,0))</f>
        <v>0</v>
      </c>
      <c r="K1387" s="109">
        <f>INDEX(GWP!$C$2:$C$13,MATCH(EPS!I1387,GWP!$B$2:$B$13,0))</f>
        <v>28</v>
      </c>
      <c r="L1387" s="5">
        <f t="shared" si="43"/>
        <v>0</v>
      </c>
    </row>
    <row r="1388" spans="1:12">
      <c r="A1388" t="s">
        <v>1406</v>
      </c>
      <c r="B1388" t="s">
        <v>1</v>
      </c>
      <c r="C1388" t="s">
        <v>1720</v>
      </c>
      <c r="D1388" t="s">
        <v>1713</v>
      </c>
      <c r="E1388" t="s">
        <v>1703</v>
      </c>
      <c r="F1388" t="s">
        <v>1748</v>
      </c>
      <c r="H1388" t="str">
        <f>INDEX('Vensim Variables'!$B:$B,MATCH(EPS!$B1388,'Vensim Variables'!$A:$A,0))</f>
        <v>g pollutant</v>
      </c>
      <c r="I1388" t="str">
        <f t="shared" si="42"/>
        <v>CH4</v>
      </c>
      <c r="J1388">
        <f>INDEX(NoSettings!$C:$C,MATCH(EPS!$A1388,NoSettings!$A:$A,0))</f>
        <v>0</v>
      </c>
      <c r="K1388" s="109">
        <f>INDEX(GWP!$C$2:$C$13,MATCH(EPS!I1388,GWP!$B$2:$B$13,0))</f>
        <v>28</v>
      </c>
      <c r="L1388" s="5">
        <f t="shared" si="43"/>
        <v>0</v>
      </c>
    </row>
    <row r="1389" spans="1:12">
      <c r="A1389" t="s">
        <v>1407</v>
      </c>
      <c r="B1389" t="s">
        <v>1</v>
      </c>
      <c r="C1389" t="s">
        <v>1720</v>
      </c>
      <c r="D1389" t="s">
        <v>1713</v>
      </c>
      <c r="E1389" t="s">
        <v>1703</v>
      </c>
      <c r="F1389" t="s">
        <v>1749</v>
      </c>
      <c r="H1389" t="str">
        <f>INDEX('Vensim Variables'!$B:$B,MATCH(EPS!$B1389,'Vensim Variables'!$A:$A,0))</f>
        <v>g pollutant</v>
      </c>
      <c r="I1389" t="str">
        <f t="shared" si="42"/>
        <v>CH4</v>
      </c>
      <c r="J1389">
        <f>INDEX(NoSettings!$C:$C,MATCH(EPS!$A1389,NoSettings!$A:$A,0))</f>
        <v>0</v>
      </c>
      <c r="K1389" s="109">
        <f>INDEX(GWP!$C$2:$C$13,MATCH(EPS!I1389,GWP!$B$2:$B$13,0))</f>
        <v>28</v>
      </c>
      <c r="L1389" s="5">
        <f t="shared" si="43"/>
        <v>0</v>
      </c>
    </row>
    <row r="1390" spans="1:12">
      <c r="A1390" t="s">
        <v>1408</v>
      </c>
      <c r="B1390" t="s">
        <v>1</v>
      </c>
      <c r="C1390" t="s">
        <v>1720</v>
      </c>
      <c r="D1390" t="s">
        <v>1713</v>
      </c>
      <c r="E1390" t="s">
        <v>1703</v>
      </c>
      <c r="F1390" t="s">
        <v>1750</v>
      </c>
      <c r="H1390" t="str">
        <f>INDEX('Vensim Variables'!$B:$B,MATCH(EPS!$B1390,'Vensim Variables'!$A:$A,0))</f>
        <v>g pollutant</v>
      </c>
      <c r="I1390" t="str">
        <f t="shared" si="42"/>
        <v>CH4</v>
      </c>
      <c r="J1390">
        <f>INDEX(NoSettings!$C:$C,MATCH(EPS!$A1390,NoSettings!$A:$A,0))</f>
        <v>0</v>
      </c>
      <c r="K1390" s="109">
        <f>INDEX(GWP!$C$2:$C$13,MATCH(EPS!I1390,GWP!$B$2:$B$13,0))</f>
        <v>28</v>
      </c>
      <c r="L1390" s="5">
        <f t="shared" si="43"/>
        <v>0</v>
      </c>
    </row>
    <row r="1391" spans="1:12">
      <c r="A1391" t="s">
        <v>1409</v>
      </c>
      <c r="B1391" t="s">
        <v>1</v>
      </c>
      <c r="C1391" t="s">
        <v>1720</v>
      </c>
      <c r="D1391" t="s">
        <v>1713</v>
      </c>
      <c r="E1391" t="s">
        <v>1703</v>
      </c>
      <c r="F1391" t="s">
        <v>1751</v>
      </c>
      <c r="H1391" t="str">
        <f>INDEX('Vensim Variables'!$B:$B,MATCH(EPS!$B1391,'Vensim Variables'!$A:$A,0))</f>
        <v>g pollutant</v>
      </c>
      <c r="I1391" t="str">
        <f t="shared" si="42"/>
        <v>CH4</v>
      </c>
      <c r="J1391">
        <f>INDEX(NoSettings!$C:$C,MATCH(EPS!$A1391,NoSettings!$A:$A,0))</f>
        <v>0</v>
      </c>
      <c r="K1391" s="109">
        <f>INDEX(GWP!$C$2:$C$13,MATCH(EPS!I1391,GWP!$B$2:$B$13,0))</f>
        <v>28</v>
      </c>
      <c r="L1391" s="5">
        <f t="shared" si="43"/>
        <v>0</v>
      </c>
    </row>
    <row r="1392" spans="1:12">
      <c r="A1392" t="s">
        <v>1410</v>
      </c>
      <c r="B1392" t="s">
        <v>1</v>
      </c>
      <c r="C1392" t="s">
        <v>1720</v>
      </c>
      <c r="D1392" t="s">
        <v>1713</v>
      </c>
      <c r="E1392" t="s">
        <v>1704</v>
      </c>
      <c r="F1392" t="s">
        <v>1742</v>
      </c>
      <c r="H1392" t="str">
        <f>INDEX('Vensim Variables'!$B:$B,MATCH(EPS!$B1392,'Vensim Variables'!$A:$A,0))</f>
        <v>g pollutant</v>
      </c>
      <c r="I1392" t="str">
        <f t="shared" si="42"/>
        <v>CH4</v>
      </c>
      <c r="J1392">
        <f>INDEX(NoSettings!$C:$C,MATCH(EPS!$A1392,NoSettings!$A:$A,0))</f>
        <v>0</v>
      </c>
      <c r="K1392" s="109">
        <f>INDEX(GWP!$C$2:$C$13,MATCH(EPS!I1392,GWP!$B$2:$B$13,0))</f>
        <v>28</v>
      </c>
      <c r="L1392" s="5">
        <f t="shared" si="43"/>
        <v>0</v>
      </c>
    </row>
    <row r="1393" spans="1:12">
      <c r="A1393" t="s">
        <v>1411</v>
      </c>
      <c r="B1393" t="s">
        <v>1</v>
      </c>
      <c r="C1393" t="s">
        <v>1720</v>
      </c>
      <c r="D1393" t="s">
        <v>1713</v>
      </c>
      <c r="E1393" t="s">
        <v>1704</v>
      </c>
      <c r="F1393" t="s">
        <v>1743</v>
      </c>
      <c r="H1393" t="str">
        <f>INDEX('Vensim Variables'!$B:$B,MATCH(EPS!$B1393,'Vensim Variables'!$A:$A,0))</f>
        <v>g pollutant</v>
      </c>
      <c r="I1393" t="str">
        <f t="shared" si="42"/>
        <v>CH4</v>
      </c>
      <c r="J1393">
        <f>INDEX(NoSettings!$C:$C,MATCH(EPS!$A1393,NoSettings!$A:$A,0))</f>
        <v>0</v>
      </c>
      <c r="K1393" s="109">
        <f>INDEX(GWP!$C$2:$C$13,MATCH(EPS!I1393,GWP!$B$2:$B$13,0))</f>
        <v>28</v>
      </c>
      <c r="L1393" s="5">
        <f t="shared" si="43"/>
        <v>0</v>
      </c>
    </row>
    <row r="1394" spans="1:12">
      <c r="A1394" t="s">
        <v>1412</v>
      </c>
      <c r="B1394" t="s">
        <v>1</v>
      </c>
      <c r="C1394" t="s">
        <v>1720</v>
      </c>
      <c r="D1394" t="s">
        <v>1713</v>
      </c>
      <c r="E1394" t="s">
        <v>1704</v>
      </c>
      <c r="F1394" t="s">
        <v>1744</v>
      </c>
      <c r="H1394" t="str">
        <f>INDEX('Vensim Variables'!$B:$B,MATCH(EPS!$B1394,'Vensim Variables'!$A:$A,0))</f>
        <v>g pollutant</v>
      </c>
      <c r="I1394" t="str">
        <f t="shared" si="42"/>
        <v>CH4</v>
      </c>
      <c r="J1394">
        <f>INDEX(NoSettings!$C:$C,MATCH(EPS!$A1394,NoSettings!$A:$A,0))</f>
        <v>0</v>
      </c>
      <c r="K1394" s="109">
        <f>INDEX(GWP!$C$2:$C$13,MATCH(EPS!I1394,GWP!$B$2:$B$13,0))</f>
        <v>28</v>
      </c>
      <c r="L1394" s="5">
        <f t="shared" si="43"/>
        <v>0</v>
      </c>
    </row>
    <row r="1395" spans="1:12">
      <c r="A1395" t="s">
        <v>1413</v>
      </c>
      <c r="B1395" t="s">
        <v>1</v>
      </c>
      <c r="C1395" t="s">
        <v>1720</v>
      </c>
      <c r="D1395" t="s">
        <v>1713</v>
      </c>
      <c r="E1395" t="s">
        <v>1704</v>
      </c>
      <c r="F1395" t="s">
        <v>1745</v>
      </c>
      <c r="H1395" t="str">
        <f>INDEX('Vensim Variables'!$B:$B,MATCH(EPS!$B1395,'Vensim Variables'!$A:$A,0))</f>
        <v>g pollutant</v>
      </c>
      <c r="I1395" t="str">
        <f t="shared" si="42"/>
        <v>CH4</v>
      </c>
      <c r="J1395">
        <f>INDEX(NoSettings!$C:$C,MATCH(EPS!$A1395,NoSettings!$A:$A,0))</f>
        <v>0</v>
      </c>
      <c r="K1395" s="109">
        <f>INDEX(GWP!$C$2:$C$13,MATCH(EPS!I1395,GWP!$B$2:$B$13,0))</f>
        <v>28</v>
      </c>
      <c r="L1395" s="5">
        <f t="shared" si="43"/>
        <v>0</v>
      </c>
    </row>
    <row r="1396" spans="1:12">
      <c r="A1396" t="s">
        <v>1414</v>
      </c>
      <c r="B1396" t="s">
        <v>1</v>
      </c>
      <c r="C1396" t="s">
        <v>1720</v>
      </c>
      <c r="D1396" t="s">
        <v>1713</v>
      </c>
      <c r="E1396" t="s">
        <v>1704</v>
      </c>
      <c r="F1396" t="s">
        <v>1746</v>
      </c>
      <c r="H1396" t="str">
        <f>INDEX('Vensim Variables'!$B:$B,MATCH(EPS!$B1396,'Vensim Variables'!$A:$A,0))</f>
        <v>g pollutant</v>
      </c>
      <c r="I1396" t="str">
        <f t="shared" si="42"/>
        <v>CH4</v>
      </c>
      <c r="J1396">
        <f>INDEX(NoSettings!$C:$C,MATCH(EPS!$A1396,NoSettings!$A:$A,0))</f>
        <v>0</v>
      </c>
      <c r="K1396" s="109">
        <f>INDEX(GWP!$C$2:$C$13,MATCH(EPS!I1396,GWP!$B$2:$B$13,0))</f>
        <v>28</v>
      </c>
      <c r="L1396" s="5">
        <f t="shared" si="43"/>
        <v>0</v>
      </c>
    </row>
    <row r="1397" spans="1:12">
      <c r="A1397" t="s">
        <v>1415</v>
      </c>
      <c r="B1397" t="s">
        <v>1</v>
      </c>
      <c r="C1397" t="s">
        <v>1720</v>
      </c>
      <c r="D1397" t="s">
        <v>1713</v>
      </c>
      <c r="E1397" t="s">
        <v>1704</v>
      </c>
      <c r="F1397" t="s">
        <v>1747</v>
      </c>
      <c r="H1397" t="str">
        <f>INDEX('Vensim Variables'!$B:$B,MATCH(EPS!$B1397,'Vensim Variables'!$A:$A,0))</f>
        <v>g pollutant</v>
      </c>
      <c r="I1397" t="str">
        <f t="shared" si="42"/>
        <v>CH4</v>
      </c>
      <c r="J1397">
        <f>INDEX(NoSettings!$C:$C,MATCH(EPS!$A1397,NoSettings!$A:$A,0))</f>
        <v>0</v>
      </c>
      <c r="K1397" s="109">
        <f>INDEX(GWP!$C$2:$C$13,MATCH(EPS!I1397,GWP!$B$2:$B$13,0))</f>
        <v>28</v>
      </c>
      <c r="L1397" s="5">
        <f t="shared" si="43"/>
        <v>0</v>
      </c>
    </row>
    <row r="1398" spans="1:12">
      <c r="A1398" t="s">
        <v>1416</v>
      </c>
      <c r="B1398" t="s">
        <v>1</v>
      </c>
      <c r="C1398" t="s">
        <v>1720</v>
      </c>
      <c r="D1398" t="s">
        <v>1713</v>
      </c>
      <c r="E1398" t="s">
        <v>1704</v>
      </c>
      <c r="F1398" t="s">
        <v>1748</v>
      </c>
      <c r="H1398" t="str">
        <f>INDEX('Vensim Variables'!$B:$B,MATCH(EPS!$B1398,'Vensim Variables'!$A:$A,0))</f>
        <v>g pollutant</v>
      </c>
      <c r="I1398" t="str">
        <f t="shared" si="42"/>
        <v>CH4</v>
      </c>
      <c r="J1398">
        <f>INDEX(NoSettings!$C:$C,MATCH(EPS!$A1398,NoSettings!$A:$A,0))</f>
        <v>0</v>
      </c>
      <c r="K1398" s="109">
        <f>INDEX(GWP!$C$2:$C$13,MATCH(EPS!I1398,GWP!$B$2:$B$13,0))</f>
        <v>28</v>
      </c>
      <c r="L1398" s="5">
        <f t="shared" si="43"/>
        <v>0</v>
      </c>
    </row>
    <row r="1399" spans="1:12">
      <c r="A1399" t="s">
        <v>1417</v>
      </c>
      <c r="B1399" t="s">
        <v>1</v>
      </c>
      <c r="C1399" t="s">
        <v>1720</v>
      </c>
      <c r="D1399" t="s">
        <v>1713</v>
      </c>
      <c r="E1399" t="s">
        <v>1704</v>
      </c>
      <c r="F1399" t="s">
        <v>1749</v>
      </c>
      <c r="H1399" t="str">
        <f>INDEX('Vensim Variables'!$B:$B,MATCH(EPS!$B1399,'Vensim Variables'!$A:$A,0))</f>
        <v>g pollutant</v>
      </c>
      <c r="I1399" t="str">
        <f t="shared" si="42"/>
        <v>CH4</v>
      </c>
      <c r="J1399">
        <f>INDEX(NoSettings!$C:$C,MATCH(EPS!$A1399,NoSettings!$A:$A,0))</f>
        <v>0</v>
      </c>
      <c r="K1399" s="109">
        <f>INDEX(GWP!$C$2:$C$13,MATCH(EPS!I1399,GWP!$B$2:$B$13,0))</f>
        <v>28</v>
      </c>
      <c r="L1399" s="5">
        <f t="shared" si="43"/>
        <v>0</v>
      </c>
    </row>
    <row r="1400" spans="1:12">
      <c r="A1400" t="s">
        <v>1418</v>
      </c>
      <c r="B1400" t="s">
        <v>1</v>
      </c>
      <c r="C1400" t="s">
        <v>1720</v>
      </c>
      <c r="D1400" t="s">
        <v>1713</v>
      </c>
      <c r="E1400" t="s">
        <v>1704</v>
      </c>
      <c r="F1400" t="s">
        <v>1750</v>
      </c>
      <c r="H1400" t="str">
        <f>INDEX('Vensim Variables'!$B:$B,MATCH(EPS!$B1400,'Vensim Variables'!$A:$A,0))</f>
        <v>g pollutant</v>
      </c>
      <c r="I1400" t="str">
        <f t="shared" si="42"/>
        <v>CH4</v>
      </c>
      <c r="J1400">
        <f>INDEX(NoSettings!$C:$C,MATCH(EPS!$A1400,NoSettings!$A:$A,0))</f>
        <v>0</v>
      </c>
      <c r="K1400" s="109">
        <f>INDEX(GWP!$C$2:$C$13,MATCH(EPS!I1400,GWP!$B$2:$B$13,0))</f>
        <v>28</v>
      </c>
      <c r="L1400" s="5">
        <f t="shared" si="43"/>
        <v>0</v>
      </c>
    </row>
    <row r="1401" spans="1:12">
      <c r="A1401" t="s">
        <v>1419</v>
      </c>
      <c r="B1401" t="s">
        <v>1</v>
      </c>
      <c r="C1401" t="s">
        <v>1720</v>
      </c>
      <c r="D1401" t="s">
        <v>1713</v>
      </c>
      <c r="E1401" t="s">
        <v>1704</v>
      </c>
      <c r="F1401" t="s">
        <v>1751</v>
      </c>
      <c r="H1401" t="str">
        <f>INDEX('Vensim Variables'!$B:$B,MATCH(EPS!$B1401,'Vensim Variables'!$A:$A,0))</f>
        <v>g pollutant</v>
      </c>
      <c r="I1401" t="str">
        <f t="shared" si="42"/>
        <v>CH4</v>
      </c>
      <c r="J1401">
        <f>INDEX(NoSettings!$C:$C,MATCH(EPS!$A1401,NoSettings!$A:$A,0))</f>
        <v>0</v>
      </c>
      <c r="K1401" s="109">
        <f>INDEX(GWP!$C$2:$C$13,MATCH(EPS!I1401,GWP!$B$2:$B$13,0))</f>
        <v>28</v>
      </c>
      <c r="L1401" s="5">
        <f t="shared" si="43"/>
        <v>0</v>
      </c>
    </row>
    <row r="1402" spans="1:12">
      <c r="A1402" t="s">
        <v>1420</v>
      </c>
      <c r="B1402" t="s">
        <v>1</v>
      </c>
      <c r="C1402" t="s">
        <v>1720</v>
      </c>
      <c r="D1402" t="s">
        <v>1714</v>
      </c>
      <c r="E1402" t="s">
        <v>1703</v>
      </c>
      <c r="F1402" t="s">
        <v>1742</v>
      </c>
      <c r="H1402" t="str">
        <f>INDEX('Vensim Variables'!$B:$B,MATCH(EPS!$B1402,'Vensim Variables'!$A:$A,0))</f>
        <v>g pollutant</v>
      </c>
      <c r="I1402" t="str">
        <f t="shared" si="42"/>
        <v>N2O</v>
      </c>
      <c r="J1402">
        <f>INDEX(NoSettings!$C:$C,MATCH(EPS!$A1402,NoSettings!$A:$A,0))</f>
        <v>0</v>
      </c>
      <c r="K1402" s="109">
        <f>INDEX(GWP!$C$2:$C$13,MATCH(EPS!I1402,GWP!$B$2:$B$13,0))</f>
        <v>265</v>
      </c>
      <c r="L1402" s="5">
        <f t="shared" si="43"/>
        <v>0</v>
      </c>
    </row>
    <row r="1403" spans="1:12">
      <c r="A1403" t="s">
        <v>1421</v>
      </c>
      <c r="B1403" t="s">
        <v>1</v>
      </c>
      <c r="C1403" t="s">
        <v>1720</v>
      </c>
      <c r="D1403" t="s">
        <v>1714</v>
      </c>
      <c r="E1403" t="s">
        <v>1703</v>
      </c>
      <c r="F1403" t="s">
        <v>1743</v>
      </c>
      <c r="H1403" t="str">
        <f>INDEX('Vensim Variables'!$B:$B,MATCH(EPS!$B1403,'Vensim Variables'!$A:$A,0))</f>
        <v>g pollutant</v>
      </c>
      <c r="I1403" t="str">
        <f t="shared" si="42"/>
        <v>N2O</v>
      </c>
      <c r="J1403">
        <f>INDEX(NoSettings!$C:$C,MATCH(EPS!$A1403,NoSettings!$A:$A,0))</f>
        <v>0</v>
      </c>
      <c r="K1403" s="109">
        <f>INDEX(GWP!$C$2:$C$13,MATCH(EPS!I1403,GWP!$B$2:$B$13,0))</f>
        <v>265</v>
      </c>
      <c r="L1403" s="5">
        <f t="shared" si="43"/>
        <v>0</v>
      </c>
    </row>
    <row r="1404" spans="1:12">
      <c r="A1404" t="s">
        <v>1422</v>
      </c>
      <c r="B1404" t="s">
        <v>1</v>
      </c>
      <c r="C1404" t="s">
        <v>1720</v>
      </c>
      <c r="D1404" t="s">
        <v>1714</v>
      </c>
      <c r="E1404" t="s">
        <v>1703</v>
      </c>
      <c r="F1404" t="s">
        <v>1744</v>
      </c>
      <c r="H1404" t="str">
        <f>INDEX('Vensim Variables'!$B:$B,MATCH(EPS!$B1404,'Vensim Variables'!$A:$A,0))</f>
        <v>g pollutant</v>
      </c>
      <c r="I1404" t="str">
        <f t="shared" si="42"/>
        <v>N2O</v>
      </c>
      <c r="J1404">
        <f>INDEX(NoSettings!$C:$C,MATCH(EPS!$A1404,NoSettings!$A:$A,0))</f>
        <v>8474190</v>
      </c>
      <c r="K1404" s="109">
        <f>INDEX(GWP!$C$2:$C$13,MATCH(EPS!I1404,GWP!$B$2:$B$13,0))</f>
        <v>265</v>
      </c>
      <c r="L1404" s="5">
        <f t="shared" si="43"/>
        <v>2.2456603499999999E-3</v>
      </c>
    </row>
    <row r="1405" spans="1:12">
      <c r="A1405" t="s">
        <v>1423</v>
      </c>
      <c r="B1405" t="s">
        <v>1</v>
      </c>
      <c r="C1405" t="s">
        <v>1720</v>
      </c>
      <c r="D1405" t="s">
        <v>1714</v>
      </c>
      <c r="E1405" t="s">
        <v>1703</v>
      </c>
      <c r="F1405" t="s">
        <v>1745</v>
      </c>
      <c r="H1405" t="str">
        <f>INDEX('Vensim Variables'!$B:$B,MATCH(EPS!$B1405,'Vensim Variables'!$A:$A,0))</f>
        <v>g pollutant</v>
      </c>
      <c r="I1405" t="str">
        <f t="shared" si="42"/>
        <v>N2O</v>
      </c>
      <c r="J1405">
        <f>INDEX(NoSettings!$C:$C,MATCH(EPS!$A1405,NoSettings!$A:$A,0))</f>
        <v>0</v>
      </c>
      <c r="K1405" s="109">
        <f>INDEX(GWP!$C$2:$C$13,MATCH(EPS!I1405,GWP!$B$2:$B$13,0))</f>
        <v>265</v>
      </c>
      <c r="L1405" s="5">
        <f t="shared" si="43"/>
        <v>0</v>
      </c>
    </row>
    <row r="1406" spans="1:12">
      <c r="A1406" t="s">
        <v>1424</v>
      </c>
      <c r="B1406" t="s">
        <v>1</v>
      </c>
      <c r="C1406" t="s">
        <v>1720</v>
      </c>
      <c r="D1406" t="s">
        <v>1714</v>
      </c>
      <c r="E1406" t="s">
        <v>1703</v>
      </c>
      <c r="F1406" t="s">
        <v>1746</v>
      </c>
      <c r="H1406" t="str">
        <f>INDEX('Vensim Variables'!$B:$B,MATCH(EPS!$B1406,'Vensim Variables'!$A:$A,0))</f>
        <v>g pollutant</v>
      </c>
      <c r="I1406" t="str">
        <f t="shared" si="42"/>
        <v>N2O</v>
      </c>
      <c r="J1406">
        <f>INDEX(NoSettings!$C:$C,MATCH(EPS!$A1406,NoSettings!$A:$A,0))</f>
        <v>0</v>
      </c>
      <c r="K1406" s="109">
        <f>INDEX(GWP!$C$2:$C$13,MATCH(EPS!I1406,GWP!$B$2:$B$13,0))</f>
        <v>265</v>
      </c>
      <c r="L1406" s="5">
        <f t="shared" si="43"/>
        <v>0</v>
      </c>
    </row>
    <row r="1407" spans="1:12">
      <c r="A1407" t="s">
        <v>1425</v>
      </c>
      <c r="B1407" t="s">
        <v>1</v>
      </c>
      <c r="C1407" t="s">
        <v>1720</v>
      </c>
      <c r="D1407" t="s">
        <v>1714</v>
      </c>
      <c r="E1407" t="s">
        <v>1703</v>
      </c>
      <c r="F1407" t="s">
        <v>1747</v>
      </c>
      <c r="H1407" t="str">
        <f>INDEX('Vensim Variables'!$B:$B,MATCH(EPS!$B1407,'Vensim Variables'!$A:$A,0))</f>
        <v>g pollutant</v>
      </c>
      <c r="I1407" t="str">
        <f t="shared" si="42"/>
        <v>N2O</v>
      </c>
      <c r="J1407">
        <f>INDEX(NoSettings!$C:$C,MATCH(EPS!$A1407,NoSettings!$A:$A,0))</f>
        <v>0</v>
      </c>
      <c r="K1407" s="109">
        <f>INDEX(GWP!$C$2:$C$13,MATCH(EPS!I1407,GWP!$B$2:$B$13,0))</f>
        <v>265</v>
      </c>
      <c r="L1407" s="5">
        <f t="shared" si="43"/>
        <v>0</v>
      </c>
    </row>
    <row r="1408" spans="1:12">
      <c r="A1408" t="s">
        <v>1426</v>
      </c>
      <c r="B1408" t="s">
        <v>1</v>
      </c>
      <c r="C1408" t="s">
        <v>1720</v>
      </c>
      <c r="D1408" t="s">
        <v>1714</v>
      </c>
      <c r="E1408" t="s">
        <v>1703</v>
      </c>
      <c r="F1408" t="s">
        <v>1748</v>
      </c>
      <c r="H1408" t="str">
        <f>INDEX('Vensim Variables'!$B:$B,MATCH(EPS!$B1408,'Vensim Variables'!$A:$A,0))</f>
        <v>g pollutant</v>
      </c>
      <c r="I1408" t="str">
        <f t="shared" si="42"/>
        <v>N2O</v>
      </c>
      <c r="J1408">
        <f>INDEX(NoSettings!$C:$C,MATCH(EPS!$A1408,NoSettings!$A:$A,0))</f>
        <v>0</v>
      </c>
      <c r="K1408" s="109">
        <f>INDEX(GWP!$C$2:$C$13,MATCH(EPS!I1408,GWP!$B$2:$B$13,0))</f>
        <v>265</v>
      </c>
      <c r="L1408" s="5">
        <f t="shared" si="43"/>
        <v>0</v>
      </c>
    </row>
    <row r="1409" spans="1:12">
      <c r="A1409" t="s">
        <v>1427</v>
      </c>
      <c r="B1409" t="s">
        <v>1</v>
      </c>
      <c r="C1409" t="s">
        <v>1720</v>
      </c>
      <c r="D1409" t="s">
        <v>1714</v>
      </c>
      <c r="E1409" t="s">
        <v>1703</v>
      </c>
      <c r="F1409" t="s">
        <v>1749</v>
      </c>
      <c r="H1409" t="str">
        <f>INDEX('Vensim Variables'!$B:$B,MATCH(EPS!$B1409,'Vensim Variables'!$A:$A,0))</f>
        <v>g pollutant</v>
      </c>
      <c r="I1409" t="str">
        <f t="shared" si="42"/>
        <v>N2O</v>
      </c>
      <c r="J1409">
        <f>INDEX(NoSettings!$C:$C,MATCH(EPS!$A1409,NoSettings!$A:$A,0))</f>
        <v>0</v>
      </c>
      <c r="K1409" s="109">
        <f>INDEX(GWP!$C$2:$C$13,MATCH(EPS!I1409,GWP!$B$2:$B$13,0))</f>
        <v>265</v>
      </c>
      <c r="L1409" s="5">
        <f t="shared" si="43"/>
        <v>0</v>
      </c>
    </row>
    <row r="1410" spans="1:12">
      <c r="A1410" t="s">
        <v>1428</v>
      </c>
      <c r="B1410" t="s">
        <v>1</v>
      </c>
      <c r="C1410" t="s">
        <v>1720</v>
      </c>
      <c r="D1410" t="s">
        <v>1714</v>
      </c>
      <c r="E1410" t="s">
        <v>1703</v>
      </c>
      <c r="F1410" t="s">
        <v>1750</v>
      </c>
      <c r="H1410" t="str">
        <f>INDEX('Vensim Variables'!$B:$B,MATCH(EPS!$B1410,'Vensim Variables'!$A:$A,0))</f>
        <v>g pollutant</v>
      </c>
      <c r="I1410" t="str">
        <f t="shared" si="42"/>
        <v>N2O</v>
      </c>
      <c r="J1410">
        <f>INDEX(NoSettings!$C:$C,MATCH(EPS!$A1410,NoSettings!$A:$A,0))</f>
        <v>0</v>
      </c>
      <c r="K1410" s="109">
        <f>INDEX(GWP!$C$2:$C$13,MATCH(EPS!I1410,GWP!$B$2:$B$13,0))</f>
        <v>265</v>
      </c>
      <c r="L1410" s="5">
        <f t="shared" si="43"/>
        <v>0</v>
      </c>
    </row>
    <row r="1411" spans="1:12">
      <c r="A1411" t="s">
        <v>1429</v>
      </c>
      <c r="B1411" t="s">
        <v>1</v>
      </c>
      <c r="C1411" t="s">
        <v>1720</v>
      </c>
      <c r="D1411" t="s">
        <v>1714</v>
      </c>
      <c r="E1411" t="s">
        <v>1703</v>
      </c>
      <c r="F1411" t="s">
        <v>1751</v>
      </c>
      <c r="H1411" t="str">
        <f>INDEX('Vensim Variables'!$B:$B,MATCH(EPS!$B1411,'Vensim Variables'!$A:$A,0))</f>
        <v>g pollutant</v>
      </c>
      <c r="I1411" t="str">
        <f t="shared" ref="I1411:I1474" si="44">IF(OR(C1411="CO2",C1411="CH4",C1411="N2O",C1411="F gases",C1411="VOC",C1411="CO",C1411="NOx",C1411="PM10",C1411="PM25",C1411="SOx",C1411="BC",C1411="OC"),C1411,IF(OR(D1411="CO2",D1411="CH4",D1411="N2O",D1411="F gases",D1411="VOC",D1411="CO",D1411="NOx",D1411="PM10",D1411="PM25",D1411="SOx",D1411="BC",D1411="OC"),D1411,IF(OR(E1411="CO2",E1411="CH4",E1411="N2O",E1411="F gases",E1411="VOC",E1411="CO",E1411="NOx",E1411="PM10",E1411="PM25",E1411="SOx",E1411="BC",E1411="OC"),E1411,"NA")))</f>
        <v>N2O</v>
      </c>
      <c r="J1411">
        <f>INDEX(NoSettings!$C:$C,MATCH(EPS!$A1411,NoSettings!$A:$A,0))</f>
        <v>0</v>
      </c>
      <c r="K1411" s="109">
        <f>INDEX(GWP!$C$2:$C$13,MATCH(EPS!I1411,GWP!$B$2:$B$13,0))</f>
        <v>265</v>
      </c>
      <c r="L1411" s="5">
        <f t="shared" ref="L1411:L1474" si="45">IF(H1411="g pollutant",K1411*J1411/10^12,IF(H1411="MMTCO2e",J1411,IF(H1411="MWh",J1411,0)))</f>
        <v>0</v>
      </c>
    </row>
    <row r="1412" spans="1:12">
      <c r="A1412" t="s">
        <v>1430</v>
      </c>
      <c r="B1412" t="s">
        <v>1</v>
      </c>
      <c r="C1412" t="s">
        <v>1720</v>
      </c>
      <c r="D1412" t="s">
        <v>1714</v>
      </c>
      <c r="E1412" t="s">
        <v>1704</v>
      </c>
      <c r="F1412" t="s">
        <v>1742</v>
      </c>
      <c r="H1412" t="str">
        <f>INDEX('Vensim Variables'!$B:$B,MATCH(EPS!$B1412,'Vensim Variables'!$A:$A,0))</f>
        <v>g pollutant</v>
      </c>
      <c r="I1412" t="str">
        <f t="shared" si="44"/>
        <v>N2O</v>
      </c>
      <c r="J1412">
        <f>INDEX(NoSettings!$C:$C,MATCH(EPS!$A1412,NoSettings!$A:$A,0))</f>
        <v>0</v>
      </c>
      <c r="K1412" s="109">
        <f>INDEX(GWP!$C$2:$C$13,MATCH(EPS!I1412,GWP!$B$2:$B$13,0))</f>
        <v>265</v>
      </c>
      <c r="L1412" s="5">
        <f t="shared" si="45"/>
        <v>0</v>
      </c>
    </row>
    <row r="1413" spans="1:12">
      <c r="A1413" t="s">
        <v>1431</v>
      </c>
      <c r="B1413" t="s">
        <v>1</v>
      </c>
      <c r="C1413" t="s">
        <v>1720</v>
      </c>
      <c r="D1413" t="s">
        <v>1714</v>
      </c>
      <c r="E1413" t="s">
        <v>1704</v>
      </c>
      <c r="F1413" t="s">
        <v>1743</v>
      </c>
      <c r="H1413" t="str">
        <f>INDEX('Vensim Variables'!$B:$B,MATCH(EPS!$B1413,'Vensim Variables'!$A:$A,0))</f>
        <v>g pollutant</v>
      </c>
      <c r="I1413" t="str">
        <f t="shared" si="44"/>
        <v>N2O</v>
      </c>
      <c r="J1413">
        <f>INDEX(NoSettings!$C:$C,MATCH(EPS!$A1413,NoSettings!$A:$A,0))</f>
        <v>0</v>
      </c>
      <c r="K1413" s="109">
        <f>INDEX(GWP!$C$2:$C$13,MATCH(EPS!I1413,GWP!$B$2:$B$13,0))</f>
        <v>265</v>
      </c>
      <c r="L1413" s="5">
        <f t="shared" si="45"/>
        <v>0</v>
      </c>
    </row>
    <row r="1414" spans="1:12">
      <c r="A1414" t="s">
        <v>1432</v>
      </c>
      <c r="B1414" t="s">
        <v>1</v>
      </c>
      <c r="C1414" t="s">
        <v>1720</v>
      </c>
      <c r="D1414" t="s">
        <v>1714</v>
      </c>
      <c r="E1414" t="s">
        <v>1704</v>
      </c>
      <c r="F1414" t="s">
        <v>1744</v>
      </c>
      <c r="H1414" t="str">
        <f>INDEX('Vensim Variables'!$B:$B,MATCH(EPS!$B1414,'Vensim Variables'!$A:$A,0))</f>
        <v>g pollutant</v>
      </c>
      <c r="I1414" t="str">
        <f t="shared" si="44"/>
        <v>N2O</v>
      </c>
      <c r="J1414">
        <f>INDEX(NoSettings!$C:$C,MATCH(EPS!$A1414,NoSettings!$A:$A,0))</f>
        <v>0</v>
      </c>
      <c r="K1414" s="109">
        <f>INDEX(GWP!$C$2:$C$13,MATCH(EPS!I1414,GWP!$B$2:$B$13,0))</f>
        <v>265</v>
      </c>
      <c r="L1414" s="5">
        <f t="shared" si="45"/>
        <v>0</v>
      </c>
    </row>
    <row r="1415" spans="1:12">
      <c r="A1415" t="s">
        <v>1433</v>
      </c>
      <c r="B1415" t="s">
        <v>1</v>
      </c>
      <c r="C1415" t="s">
        <v>1720</v>
      </c>
      <c r="D1415" t="s">
        <v>1714</v>
      </c>
      <c r="E1415" t="s">
        <v>1704</v>
      </c>
      <c r="F1415" t="s">
        <v>1745</v>
      </c>
      <c r="H1415" t="str">
        <f>INDEX('Vensim Variables'!$B:$B,MATCH(EPS!$B1415,'Vensim Variables'!$A:$A,0))</f>
        <v>g pollutant</v>
      </c>
      <c r="I1415" t="str">
        <f t="shared" si="44"/>
        <v>N2O</v>
      </c>
      <c r="J1415">
        <f>INDEX(NoSettings!$C:$C,MATCH(EPS!$A1415,NoSettings!$A:$A,0))</f>
        <v>0</v>
      </c>
      <c r="K1415" s="109">
        <f>INDEX(GWP!$C$2:$C$13,MATCH(EPS!I1415,GWP!$B$2:$B$13,0))</f>
        <v>265</v>
      </c>
      <c r="L1415" s="5">
        <f t="shared" si="45"/>
        <v>0</v>
      </c>
    </row>
    <row r="1416" spans="1:12">
      <c r="A1416" t="s">
        <v>1434</v>
      </c>
      <c r="B1416" t="s">
        <v>1</v>
      </c>
      <c r="C1416" t="s">
        <v>1720</v>
      </c>
      <c r="D1416" t="s">
        <v>1714</v>
      </c>
      <c r="E1416" t="s">
        <v>1704</v>
      </c>
      <c r="F1416" t="s">
        <v>1746</v>
      </c>
      <c r="H1416" t="str">
        <f>INDEX('Vensim Variables'!$B:$B,MATCH(EPS!$B1416,'Vensim Variables'!$A:$A,0))</f>
        <v>g pollutant</v>
      </c>
      <c r="I1416" t="str">
        <f t="shared" si="44"/>
        <v>N2O</v>
      </c>
      <c r="J1416">
        <f>INDEX(NoSettings!$C:$C,MATCH(EPS!$A1416,NoSettings!$A:$A,0))</f>
        <v>0</v>
      </c>
      <c r="K1416" s="109">
        <f>INDEX(GWP!$C$2:$C$13,MATCH(EPS!I1416,GWP!$B$2:$B$13,0))</f>
        <v>265</v>
      </c>
      <c r="L1416" s="5">
        <f t="shared" si="45"/>
        <v>0</v>
      </c>
    </row>
    <row r="1417" spans="1:12">
      <c r="A1417" t="s">
        <v>1435</v>
      </c>
      <c r="B1417" t="s">
        <v>1</v>
      </c>
      <c r="C1417" t="s">
        <v>1720</v>
      </c>
      <c r="D1417" t="s">
        <v>1714</v>
      </c>
      <c r="E1417" t="s">
        <v>1704</v>
      </c>
      <c r="F1417" t="s">
        <v>1747</v>
      </c>
      <c r="H1417" t="str">
        <f>INDEX('Vensim Variables'!$B:$B,MATCH(EPS!$B1417,'Vensim Variables'!$A:$A,0))</f>
        <v>g pollutant</v>
      </c>
      <c r="I1417" t="str">
        <f t="shared" si="44"/>
        <v>N2O</v>
      </c>
      <c r="J1417">
        <f>INDEX(NoSettings!$C:$C,MATCH(EPS!$A1417,NoSettings!$A:$A,0))</f>
        <v>0</v>
      </c>
      <c r="K1417" s="109">
        <f>INDEX(GWP!$C$2:$C$13,MATCH(EPS!I1417,GWP!$B$2:$B$13,0))</f>
        <v>265</v>
      </c>
      <c r="L1417" s="5">
        <f t="shared" si="45"/>
        <v>0</v>
      </c>
    </row>
    <row r="1418" spans="1:12">
      <c r="A1418" t="s">
        <v>1436</v>
      </c>
      <c r="B1418" t="s">
        <v>1</v>
      </c>
      <c r="C1418" t="s">
        <v>1720</v>
      </c>
      <c r="D1418" t="s">
        <v>1714</v>
      </c>
      <c r="E1418" t="s">
        <v>1704</v>
      </c>
      <c r="F1418" t="s">
        <v>1748</v>
      </c>
      <c r="H1418" t="str">
        <f>INDEX('Vensim Variables'!$B:$B,MATCH(EPS!$B1418,'Vensim Variables'!$A:$A,0))</f>
        <v>g pollutant</v>
      </c>
      <c r="I1418" t="str">
        <f t="shared" si="44"/>
        <v>N2O</v>
      </c>
      <c r="J1418">
        <f>INDEX(NoSettings!$C:$C,MATCH(EPS!$A1418,NoSettings!$A:$A,0))</f>
        <v>0</v>
      </c>
      <c r="K1418" s="109">
        <f>INDEX(GWP!$C$2:$C$13,MATCH(EPS!I1418,GWP!$B$2:$B$13,0))</f>
        <v>265</v>
      </c>
      <c r="L1418" s="5">
        <f t="shared" si="45"/>
        <v>0</v>
      </c>
    </row>
    <row r="1419" spans="1:12">
      <c r="A1419" t="s">
        <v>1437</v>
      </c>
      <c r="B1419" t="s">
        <v>1</v>
      </c>
      <c r="C1419" t="s">
        <v>1720</v>
      </c>
      <c r="D1419" t="s">
        <v>1714</v>
      </c>
      <c r="E1419" t="s">
        <v>1704</v>
      </c>
      <c r="F1419" t="s">
        <v>1749</v>
      </c>
      <c r="H1419" t="str">
        <f>INDEX('Vensim Variables'!$B:$B,MATCH(EPS!$B1419,'Vensim Variables'!$A:$A,0))</f>
        <v>g pollutant</v>
      </c>
      <c r="I1419" t="str">
        <f t="shared" si="44"/>
        <v>N2O</v>
      </c>
      <c r="J1419">
        <f>INDEX(NoSettings!$C:$C,MATCH(EPS!$A1419,NoSettings!$A:$A,0))</f>
        <v>0</v>
      </c>
      <c r="K1419" s="109">
        <f>INDEX(GWP!$C$2:$C$13,MATCH(EPS!I1419,GWP!$B$2:$B$13,0))</f>
        <v>265</v>
      </c>
      <c r="L1419" s="5">
        <f t="shared" si="45"/>
        <v>0</v>
      </c>
    </row>
    <row r="1420" spans="1:12">
      <c r="A1420" t="s">
        <v>1438</v>
      </c>
      <c r="B1420" t="s">
        <v>1</v>
      </c>
      <c r="C1420" t="s">
        <v>1720</v>
      </c>
      <c r="D1420" t="s">
        <v>1714</v>
      </c>
      <c r="E1420" t="s">
        <v>1704</v>
      </c>
      <c r="F1420" t="s">
        <v>1750</v>
      </c>
      <c r="H1420" t="str">
        <f>INDEX('Vensim Variables'!$B:$B,MATCH(EPS!$B1420,'Vensim Variables'!$A:$A,0))</f>
        <v>g pollutant</v>
      </c>
      <c r="I1420" t="str">
        <f t="shared" si="44"/>
        <v>N2O</v>
      </c>
      <c r="J1420">
        <f>INDEX(NoSettings!$C:$C,MATCH(EPS!$A1420,NoSettings!$A:$A,0))</f>
        <v>0</v>
      </c>
      <c r="K1420" s="109">
        <f>INDEX(GWP!$C$2:$C$13,MATCH(EPS!I1420,GWP!$B$2:$B$13,0))</f>
        <v>265</v>
      </c>
      <c r="L1420" s="5">
        <f t="shared" si="45"/>
        <v>0</v>
      </c>
    </row>
    <row r="1421" spans="1:12">
      <c r="A1421" t="s">
        <v>1439</v>
      </c>
      <c r="B1421" t="s">
        <v>1</v>
      </c>
      <c r="C1421" t="s">
        <v>1720</v>
      </c>
      <c r="D1421" t="s">
        <v>1714</v>
      </c>
      <c r="E1421" t="s">
        <v>1704</v>
      </c>
      <c r="F1421" t="s">
        <v>1751</v>
      </c>
      <c r="H1421" t="str">
        <f>INDEX('Vensim Variables'!$B:$B,MATCH(EPS!$B1421,'Vensim Variables'!$A:$A,0))</f>
        <v>g pollutant</v>
      </c>
      <c r="I1421" t="str">
        <f t="shared" si="44"/>
        <v>N2O</v>
      </c>
      <c r="J1421">
        <f>INDEX(NoSettings!$C:$C,MATCH(EPS!$A1421,NoSettings!$A:$A,0))</f>
        <v>0</v>
      </c>
      <c r="K1421" s="109">
        <f>INDEX(GWP!$C$2:$C$13,MATCH(EPS!I1421,GWP!$B$2:$B$13,0))</f>
        <v>265</v>
      </c>
      <c r="L1421" s="5">
        <f t="shared" si="45"/>
        <v>0</v>
      </c>
    </row>
    <row r="1422" spans="1:12">
      <c r="A1422" t="s">
        <v>1440</v>
      </c>
      <c r="B1422" t="s">
        <v>1</v>
      </c>
      <c r="C1422" t="s">
        <v>1720</v>
      </c>
      <c r="D1422" t="s">
        <v>1715</v>
      </c>
      <c r="E1422" t="s">
        <v>1703</v>
      </c>
      <c r="F1422" t="s">
        <v>1742</v>
      </c>
      <c r="H1422" t="str">
        <f>INDEX('Vensim Variables'!$B:$B,MATCH(EPS!$B1422,'Vensim Variables'!$A:$A,0))</f>
        <v>g pollutant</v>
      </c>
      <c r="I1422" t="str">
        <f t="shared" si="44"/>
        <v>F gases</v>
      </c>
      <c r="J1422">
        <f>INDEX(NoSettings!$C:$C,MATCH(EPS!$A1422,NoSettings!$A:$A,0))</f>
        <v>0</v>
      </c>
      <c r="K1422" s="109">
        <f>INDEX(GWP!$C$2:$C$13,MATCH(EPS!I1422,GWP!$B$2:$B$13,0))</f>
        <v>1</v>
      </c>
      <c r="L1422" s="5">
        <f t="shared" si="45"/>
        <v>0</v>
      </c>
    </row>
    <row r="1423" spans="1:12">
      <c r="A1423" t="s">
        <v>1441</v>
      </c>
      <c r="B1423" t="s">
        <v>1</v>
      </c>
      <c r="C1423" t="s">
        <v>1720</v>
      </c>
      <c r="D1423" t="s">
        <v>1715</v>
      </c>
      <c r="E1423" t="s">
        <v>1703</v>
      </c>
      <c r="F1423" t="s">
        <v>1743</v>
      </c>
      <c r="H1423" t="str">
        <f>INDEX('Vensim Variables'!$B:$B,MATCH(EPS!$B1423,'Vensim Variables'!$A:$A,0))</f>
        <v>g pollutant</v>
      </c>
      <c r="I1423" t="str">
        <f t="shared" si="44"/>
        <v>F gases</v>
      </c>
      <c r="J1423">
        <f>INDEX(NoSettings!$C:$C,MATCH(EPS!$A1423,NoSettings!$A:$A,0))</f>
        <v>0</v>
      </c>
      <c r="K1423" s="109">
        <f>INDEX(GWP!$C$2:$C$13,MATCH(EPS!I1423,GWP!$B$2:$B$13,0))</f>
        <v>1</v>
      </c>
      <c r="L1423" s="5">
        <f t="shared" si="45"/>
        <v>0</v>
      </c>
    </row>
    <row r="1424" spans="1:12">
      <c r="A1424" t="s">
        <v>1442</v>
      </c>
      <c r="B1424" t="s">
        <v>1</v>
      </c>
      <c r="C1424" t="s">
        <v>1720</v>
      </c>
      <c r="D1424" t="s">
        <v>1715</v>
      </c>
      <c r="E1424" t="s">
        <v>1703</v>
      </c>
      <c r="F1424" t="s">
        <v>1744</v>
      </c>
      <c r="H1424" t="str">
        <f>INDEX('Vensim Variables'!$B:$B,MATCH(EPS!$B1424,'Vensim Variables'!$A:$A,0))</f>
        <v>g pollutant</v>
      </c>
      <c r="I1424" t="str">
        <f t="shared" si="44"/>
        <v>F gases</v>
      </c>
      <c r="J1424">
        <f>INDEX(NoSettings!$C:$C,MATCH(EPS!$A1424,NoSettings!$A:$A,0))</f>
        <v>0</v>
      </c>
      <c r="K1424" s="109">
        <f>INDEX(GWP!$C$2:$C$13,MATCH(EPS!I1424,GWP!$B$2:$B$13,0))</f>
        <v>1</v>
      </c>
      <c r="L1424" s="5">
        <f t="shared" si="45"/>
        <v>0</v>
      </c>
    </row>
    <row r="1425" spans="1:12">
      <c r="A1425" t="s">
        <v>1443</v>
      </c>
      <c r="B1425" t="s">
        <v>1</v>
      </c>
      <c r="C1425" t="s">
        <v>1720</v>
      </c>
      <c r="D1425" t="s">
        <v>1715</v>
      </c>
      <c r="E1425" t="s">
        <v>1703</v>
      </c>
      <c r="F1425" t="s">
        <v>1745</v>
      </c>
      <c r="H1425" t="str">
        <f>INDEX('Vensim Variables'!$B:$B,MATCH(EPS!$B1425,'Vensim Variables'!$A:$A,0))</f>
        <v>g pollutant</v>
      </c>
      <c r="I1425" t="str">
        <f t="shared" si="44"/>
        <v>F gases</v>
      </c>
      <c r="J1425">
        <f>INDEX(NoSettings!$C:$C,MATCH(EPS!$A1425,NoSettings!$A:$A,0))</f>
        <v>0</v>
      </c>
      <c r="K1425" s="109">
        <f>INDEX(GWP!$C$2:$C$13,MATCH(EPS!I1425,GWP!$B$2:$B$13,0))</f>
        <v>1</v>
      </c>
      <c r="L1425" s="5">
        <f t="shared" si="45"/>
        <v>0</v>
      </c>
    </row>
    <row r="1426" spans="1:12">
      <c r="A1426" t="s">
        <v>1444</v>
      </c>
      <c r="B1426" t="s">
        <v>1</v>
      </c>
      <c r="C1426" t="s">
        <v>1720</v>
      </c>
      <c r="D1426" t="s">
        <v>1715</v>
      </c>
      <c r="E1426" t="s">
        <v>1703</v>
      </c>
      <c r="F1426" t="s">
        <v>1746</v>
      </c>
      <c r="H1426" t="str">
        <f>INDEX('Vensim Variables'!$B:$B,MATCH(EPS!$B1426,'Vensim Variables'!$A:$A,0))</f>
        <v>g pollutant</v>
      </c>
      <c r="I1426" t="str">
        <f t="shared" si="44"/>
        <v>F gases</v>
      </c>
      <c r="J1426">
        <f>INDEX(NoSettings!$C:$C,MATCH(EPS!$A1426,NoSettings!$A:$A,0))</f>
        <v>0</v>
      </c>
      <c r="K1426" s="109">
        <f>INDEX(GWP!$C$2:$C$13,MATCH(EPS!I1426,GWP!$B$2:$B$13,0))</f>
        <v>1</v>
      </c>
      <c r="L1426" s="5">
        <f t="shared" si="45"/>
        <v>0</v>
      </c>
    </row>
    <row r="1427" spans="1:12">
      <c r="A1427" t="s">
        <v>1445</v>
      </c>
      <c r="B1427" t="s">
        <v>1</v>
      </c>
      <c r="C1427" t="s">
        <v>1720</v>
      </c>
      <c r="D1427" t="s">
        <v>1715</v>
      </c>
      <c r="E1427" t="s">
        <v>1703</v>
      </c>
      <c r="F1427" t="s">
        <v>1747</v>
      </c>
      <c r="H1427" t="str">
        <f>INDEX('Vensim Variables'!$B:$B,MATCH(EPS!$B1427,'Vensim Variables'!$A:$A,0))</f>
        <v>g pollutant</v>
      </c>
      <c r="I1427" t="str">
        <f t="shared" si="44"/>
        <v>F gases</v>
      </c>
      <c r="J1427">
        <f>INDEX(NoSettings!$C:$C,MATCH(EPS!$A1427,NoSettings!$A:$A,0))</f>
        <v>0</v>
      </c>
      <c r="K1427" s="109">
        <f>INDEX(GWP!$C$2:$C$13,MATCH(EPS!I1427,GWP!$B$2:$B$13,0))</f>
        <v>1</v>
      </c>
      <c r="L1427" s="5">
        <f t="shared" si="45"/>
        <v>0</v>
      </c>
    </row>
    <row r="1428" spans="1:12">
      <c r="A1428" t="s">
        <v>1446</v>
      </c>
      <c r="B1428" t="s">
        <v>1</v>
      </c>
      <c r="C1428" t="s">
        <v>1720</v>
      </c>
      <c r="D1428" t="s">
        <v>1715</v>
      </c>
      <c r="E1428" t="s">
        <v>1703</v>
      </c>
      <c r="F1428" t="s">
        <v>1748</v>
      </c>
      <c r="H1428" t="str">
        <f>INDEX('Vensim Variables'!$B:$B,MATCH(EPS!$B1428,'Vensim Variables'!$A:$A,0))</f>
        <v>g pollutant</v>
      </c>
      <c r="I1428" t="str">
        <f t="shared" si="44"/>
        <v>F gases</v>
      </c>
      <c r="J1428">
        <f>INDEX(NoSettings!$C:$C,MATCH(EPS!$A1428,NoSettings!$A:$A,0))</f>
        <v>0</v>
      </c>
      <c r="K1428" s="109">
        <f>INDEX(GWP!$C$2:$C$13,MATCH(EPS!I1428,GWP!$B$2:$B$13,0))</f>
        <v>1</v>
      </c>
      <c r="L1428" s="5">
        <f t="shared" si="45"/>
        <v>0</v>
      </c>
    </row>
    <row r="1429" spans="1:12">
      <c r="A1429" t="s">
        <v>1447</v>
      </c>
      <c r="B1429" t="s">
        <v>1</v>
      </c>
      <c r="C1429" t="s">
        <v>1720</v>
      </c>
      <c r="D1429" t="s">
        <v>1715</v>
      </c>
      <c r="E1429" t="s">
        <v>1703</v>
      </c>
      <c r="F1429" t="s">
        <v>1749</v>
      </c>
      <c r="H1429" t="str">
        <f>INDEX('Vensim Variables'!$B:$B,MATCH(EPS!$B1429,'Vensim Variables'!$A:$A,0))</f>
        <v>g pollutant</v>
      </c>
      <c r="I1429" t="str">
        <f t="shared" si="44"/>
        <v>F gases</v>
      </c>
      <c r="J1429">
        <f>INDEX(NoSettings!$C:$C,MATCH(EPS!$A1429,NoSettings!$A:$A,0))</f>
        <v>0</v>
      </c>
      <c r="K1429" s="109">
        <f>INDEX(GWP!$C$2:$C$13,MATCH(EPS!I1429,GWP!$B$2:$B$13,0))</f>
        <v>1</v>
      </c>
      <c r="L1429" s="5">
        <f t="shared" si="45"/>
        <v>0</v>
      </c>
    </row>
    <row r="1430" spans="1:12">
      <c r="A1430" t="s">
        <v>1448</v>
      </c>
      <c r="B1430" t="s">
        <v>1</v>
      </c>
      <c r="C1430" t="s">
        <v>1720</v>
      </c>
      <c r="D1430" t="s">
        <v>1715</v>
      </c>
      <c r="E1430" t="s">
        <v>1703</v>
      </c>
      <c r="F1430" t="s">
        <v>1750</v>
      </c>
      <c r="H1430" t="str">
        <f>INDEX('Vensim Variables'!$B:$B,MATCH(EPS!$B1430,'Vensim Variables'!$A:$A,0))</f>
        <v>g pollutant</v>
      </c>
      <c r="I1430" t="str">
        <f t="shared" si="44"/>
        <v>F gases</v>
      </c>
      <c r="J1430">
        <f>INDEX(NoSettings!$C:$C,MATCH(EPS!$A1430,NoSettings!$A:$A,0))</f>
        <v>0</v>
      </c>
      <c r="K1430" s="109">
        <f>INDEX(GWP!$C$2:$C$13,MATCH(EPS!I1430,GWP!$B$2:$B$13,0))</f>
        <v>1</v>
      </c>
      <c r="L1430" s="5">
        <f t="shared" si="45"/>
        <v>0</v>
      </c>
    </row>
    <row r="1431" spans="1:12">
      <c r="A1431" t="s">
        <v>1449</v>
      </c>
      <c r="B1431" t="s">
        <v>1</v>
      </c>
      <c r="C1431" t="s">
        <v>1720</v>
      </c>
      <c r="D1431" t="s">
        <v>1715</v>
      </c>
      <c r="E1431" t="s">
        <v>1703</v>
      </c>
      <c r="F1431" t="s">
        <v>1751</v>
      </c>
      <c r="H1431" t="str">
        <f>INDEX('Vensim Variables'!$B:$B,MATCH(EPS!$B1431,'Vensim Variables'!$A:$A,0))</f>
        <v>g pollutant</v>
      </c>
      <c r="I1431" t="str">
        <f t="shared" si="44"/>
        <v>F gases</v>
      </c>
      <c r="J1431">
        <f>INDEX(NoSettings!$C:$C,MATCH(EPS!$A1431,NoSettings!$A:$A,0))</f>
        <v>0</v>
      </c>
      <c r="K1431" s="109">
        <f>INDEX(GWP!$C$2:$C$13,MATCH(EPS!I1431,GWP!$B$2:$B$13,0))</f>
        <v>1</v>
      </c>
      <c r="L1431" s="5">
        <f t="shared" si="45"/>
        <v>0</v>
      </c>
    </row>
    <row r="1432" spans="1:12">
      <c r="A1432" t="s">
        <v>1450</v>
      </c>
      <c r="B1432" t="s">
        <v>1</v>
      </c>
      <c r="C1432" t="s">
        <v>1720</v>
      </c>
      <c r="D1432" t="s">
        <v>1715</v>
      </c>
      <c r="E1432" t="s">
        <v>1704</v>
      </c>
      <c r="F1432" t="s">
        <v>1742</v>
      </c>
      <c r="H1432" t="str">
        <f>INDEX('Vensim Variables'!$B:$B,MATCH(EPS!$B1432,'Vensim Variables'!$A:$A,0))</f>
        <v>g pollutant</v>
      </c>
      <c r="I1432" t="str">
        <f t="shared" si="44"/>
        <v>F gases</v>
      </c>
      <c r="J1432">
        <f>INDEX(NoSettings!$C:$C,MATCH(EPS!$A1432,NoSettings!$A:$A,0))</f>
        <v>0</v>
      </c>
      <c r="K1432" s="109">
        <f>INDEX(GWP!$C$2:$C$13,MATCH(EPS!I1432,GWP!$B$2:$B$13,0))</f>
        <v>1</v>
      </c>
      <c r="L1432" s="5">
        <f t="shared" si="45"/>
        <v>0</v>
      </c>
    </row>
    <row r="1433" spans="1:12">
      <c r="A1433" t="s">
        <v>1451</v>
      </c>
      <c r="B1433" t="s">
        <v>1</v>
      </c>
      <c r="C1433" t="s">
        <v>1720</v>
      </c>
      <c r="D1433" t="s">
        <v>1715</v>
      </c>
      <c r="E1433" t="s">
        <v>1704</v>
      </c>
      <c r="F1433" t="s">
        <v>1743</v>
      </c>
      <c r="H1433" t="str">
        <f>INDEX('Vensim Variables'!$B:$B,MATCH(EPS!$B1433,'Vensim Variables'!$A:$A,0))</f>
        <v>g pollutant</v>
      </c>
      <c r="I1433" t="str">
        <f t="shared" si="44"/>
        <v>F gases</v>
      </c>
      <c r="J1433">
        <f>INDEX(NoSettings!$C:$C,MATCH(EPS!$A1433,NoSettings!$A:$A,0))</f>
        <v>0</v>
      </c>
      <c r="K1433" s="109">
        <f>INDEX(GWP!$C$2:$C$13,MATCH(EPS!I1433,GWP!$B$2:$B$13,0))</f>
        <v>1</v>
      </c>
      <c r="L1433" s="5">
        <f t="shared" si="45"/>
        <v>0</v>
      </c>
    </row>
    <row r="1434" spans="1:12">
      <c r="A1434" t="s">
        <v>1452</v>
      </c>
      <c r="B1434" t="s">
        <v>1</v>
      </c>
      <c r="C1434" t="s">
        <v>1720</v>
      </c>
      <c r="D1434" t="s">
        <v>1715</v>
      </c>
      <c r="E1434" t="s">
        <v>1704</v>
      </c>
      <c r="F1434" t="s">
        <v>1744</v>
      </c>
      <c r="H1434" t="str">
        <f>INDEX('Vensim Variables'!$B:$B,MATCH(EPS!$B1434,'Vensim Variables'!$A:$A,0))</f>
        <v>g pollutant</v>
      </c>
      <c r="I1434" t="str">
        <f t="shared" si="44"/>
        <v>F gases</v>
      </c>
      <c r="J1434">
        <f>INDEX(NoSettings!$C:$C,MATCH(EPS!$A1434,NoSettings!$A:$A,0))</f>
        <v>0</v>
      </c>
      <c r="K1434" s="109">
        <f>INDEX(GWP!$C$2:$C$13,MATCH(EPS!I1434,GWP!$B$2:$B$13,0))</f>
        <v>1</v>
      </c>
      <c r="L1434" s="5">
        <f t="shared" si="45"/>
        <v>0</v>
      </c>
    </row>
    <row r="1435" spans="1:12">
      <c r="A1435" t="s">
        <v>1453</v>
      </c>
      <c r="B1435" t="s">
        <v>1</v>
      </c>
      <c r="C1435" t="s">
        <v>1720</v>
      </c>
      <c r="D1435" t="s">
        <v>1715</v>
      </c>
      <c r="E1435" t="s">
        <v>1704</v>
      </c>
      <c r="F1435" t="s">
        <v>1745</v>
      </c>
      <c r="H1435" t="str">
        <f>INDEX('Vensim Variables'!$B:$B,MATCH(EPS!$B1435,'Vensim Variables'!$A:$A,0))</f>
        <v>g pollutant</v>
      </c>
      <c r="I1435" t="str">
        <f t="shared" si="44"/>
        <v>F gases</v>
      </c>
      <c r="J1435">
        <f>INDEX(NoSettings!$C:$C,MATCH(EPS!$A1435,NoSettings!$A:$A,0))</f>
        <v>0</v>
      </c>
      <c r="K1435" s="109">
        <f>INDEX(GWP!$C$2:$C$13,MATCH(EPS!I1435,GWP!$B$2:$B$13,0))</f>
        <v>1</v>
      </c>
      <c r="L1435" s="5">
        <f t="shared" si="45"/>
        <v>0</v>
      </c>
    </row>
    <row r="1436" spans="1:12">
      <c r="A1436" t="s">
        <v>1454</v>
      </c>
      <c r="B1436" t="s">
        <v>1</v>
      </c>
      <c r="C1436" t="s">
        <v>1720</v>
      </c>
      <c r="D1436" t="s">
        <v>1715</v>
      </c>
      <c r="E1436" t="s">
        <v>1704</v>
      </c>
      <c r="F1436" t="s">
        <v>1746</v>
      </c>
      <c r="H1436" t="str">
        <f>INDEX('Vensim Variables'!$B:$B,MATCH(EPS!$B1436,'Vensim Variables'!$A:$A,0))</f>
        <v>g pollutant</v>
      </c>
      <c r="I1436" t="str">
        <f t="shared" si="44"/>
        <v>F gases</v>
      </c>
      <c r="J1436">
        <f>INDEX(NoSettings!$C:$C,MATCH(EPS!$A1436,NoSettings!$A:$A,0))</f>
        <v>0</v>
      </c>
      <c r="K1436" s="109">
        <f>INDEX(GWP!$C$2:$C$13,MATCH(EPS!I1436,GWP!$B$2:$B$13,0))</f>
        <v>1</v>
      </c>
      <c r="L1436" s="5">
        <f t="shared" si="45"/>
        <v>0</v>
      </c>
    </row>
    <row r="1437" spans="1:12">
      <c r="A1437" t="s">
        <v>1455</v>
      </c>
      <c r="B1437" t="s">
        <v>1</v>
      </c>
      <c r="C1437" t="s">
        <v>1720</v>
      </c>
      <c r="D1437" t="s">
        <v>1715</v>
      </c>
      <c r="E1437" t="s">
        <v>1704</v>
      </c>
      <c r="F1437" t="s">
        <v>1747</v>
      </c>
      <c r="H1437" t="str">
        <f>INDEX('Vensim Variables'!$B:$B,MATCH(EPS!$B1437,'Vensim Variables'!$A:$A,0))</f>
        <v>g pollutant</v>
      </c>
      <c r="I1437" t="str">
        <f t="shared" si="44"/>
        <v>F gases</v>
      </c>
      <c r="J1437">
        <f>INDEX(NoSettings!$C:$C,MATCH(EPS!$A1437,NoSettings!$A:$A,0))</f>
        <v>0</v>
      </c>
      <c r="K1437" s="109">
        <f>INDEX(GWP!$C$2:$C$13,MATCH(EPS!I1437,GWP!$B$2:$B$13,0))</f>
        <v>1</v>
      </c>
      <c r="L1437" s="5">
        <f t="shared" si="45"/>
        <v>0</v>
      </c>
    </row>
    <row r="1438" spans="1:12">
      <c r="A1438" t="s">
        <v>1456</v>
      </c>
      <c r="B1438" t="s">
        <v>1</v>
      </c>
      <c r="C1438" t="s">
        <v>1720</v>
      </c>
      <c r="D1438" t="s">
        <v>1715</v>
      </c>
      <c r="E1438" t="s">
        <v>1704</v>
      </c>
      <c r="F1438" t="s">
        <v>1748</v>
      </c>
      <c r="H1438" t="str">
        <f>INDEX('Vensim Variables'!$B:$B,MATCH(EPS!$B1438,'Vensim Variables'!$A:$A,0))</f>
        <v>g pollutant</v>
      </c>
      <c r="I1438" t="str">
        <f t="shared" si="44"/>
        <v>F gases</v>
      </c>
      <c r="J1438">
        <f>INDEX(NoSettings!$C:$C,MATCH(EPS!$A1438,NoSettings!$A:$A,0))</f>
        <v>0</v>
      </c>
      <c r="K1438" s="109">
        <f>INDEX(GWP!$C$2:$C$13,MATCH(EPS!I1438,GWP!$B$2:$B$13,0))</f>
        <v>1</v>
      </c>
      <c r="L1438" s="5">
        <f t="shared" si="45"/>
        <v>0</v>
      </c>
    </row>
    <row r="1439" spans="1:12">
      <c r="A1439" t="s">
        <v>1457</v>
      </c>
      <c r="B1439" t="s">
        <v>1</v>
      </c>
      <c r="C1439" t="s">
        <v>1720</v>
      </c>
      <c r="D1439" t="s">
        <v>1715</v>
      </c>
      <c r="E1439" t="s">
        <v>1704</v>
      </c>
      <c r="F1439" t="s">
        <v>1749</v>
      </c>
      <c r="H1439" t="str">
        <f>INDEX('Vensim Variables'!$B:$B,MATCH(EPS!$B1439,'Vensim Variables'!$A:$A,0))</f>
        <v>g pollutant</v>
      </c>
      <c r="I1439" t="str">
        <f t="shared" si="44"/>
        <v>F gases</v>
      </c>
      <c r="J1439">
        <f>INDEX(NoSettings!$C:$C,MATCH(EPS!$A1439,NoSettings!$A:$A,0))</f>
        <v>0</v>
      </c>
      <c r="K1439" s="109">
        <f>INDEX(GWP!$C$2:$C$13,MATCH(EPS!I1439,GWP!$B$2:$B$13,0))</f>
        <v>1</v>
      </c>
      <c r="L1439" s="5">
        <f t="shared" si="45"/>
        <v>0</v>
      </c>
    </row>
    <row r="1440" spans="1:12">
      <c r="A1440" t="s">
        <v>1458</v>
      </c>
      <c r="B1440" t="s">
        <v>1</v>
      </c>
      <c r="C1440" t="s">
        <v>1720</v>
      </c>
      <c r="D1440" t="s">
        <v>1715</v>
      </c>
      <c r="E1440" t="s">
        <v>1704</v>
      </c>
      <c r="F1440" t="s">
        <v>1750</v>
      </c>
      <c r="H1440" t="str">
        <f>INDEX('Vensim Variables'!$B:$B,MATCH(EPS!$B1440,'Vensim Variables'!$A:$A,0))</f>
        <v>g pollutant</v>
      </c>
      <c r="I1440" t="str">
        <f t="shared" si="44"/>
        <v>F gases</v>
      </c>
      <c r="J1440">
        <f>INDEX(NoSettings!$C:$C,MATCH(EPS!$A1440,NoSettings!$A:$A,0))</f>
        <v>0</v>
      </c>
      <c r="K1440" s="109">
        <f>INDEX(GWP!$C$2:$C$13,MATCH(EPS!I1440,GWP!$B$2:$B$13,0))</f>
        <v>1</v>
      </c>
      <c r="L1440" s="5">
        <f t="shared" si="45"/>
        <v>0</v>
      </c>
    </row>
    <row r="1441" spans="1:12">
      <c r="A1441" t="s">
        <v>1459</v>
      </c>
      <c r="B1441" t="s">
        <v>1</v>
      </c>
      <c r="C1441" t="s">
        <v>1720</v>
      </c>
      <c r="D1441" t="s">
        <v>1715</v>
      </c>
      <c r="E1441" t="s">
        <v>1704</v>
      </c>
      <c r="F1441" t="s">
        <v>1751</v>
      </c>
      <c r="H1441" t="str">
        <f>INDEX('Vensim Variables'!$B:$B,MATCH(EPS!$B1441,'Vensim Variables'!$A:$A,0))</f>
        <v>g pollutant</v>
      </c>
      <c r="I1441" t="str">
        <f t="shared" si="44"/>
        <v>F gases</v>
      </c>
      <c r="J1441">
        <f>INDEX(NoSettings!$C:$C,MATCH(EPS!$A1441,NoSettings!$A:$A,0))</f>
        <v>0</v>
      </c>
      <c r="K1441" s="109">
        <f>INDEX(GWP!$C$2:$C$13,MATCH(EPS!I1441,GWP!$B$2:$B$13,0))</f>
        <v>1</v>
      </c>
      <c r="L1441" s="5">
        <f t="shared" si="45"/>
        <v>0</v>
      </c>
    </row>
    <row r="1442" spans="1:12">
      <c r="A1442" t="s">
        <v>1460</v>
      </c>
      <c r="B1442" t="s">
        <v>2</v>
      </c>
      <c r="C1442" t="s">
        <v>1702</v>
      </c>
      <c r="H1442" t="str">
        <f>INDEX('Vensim Variables'!$B:$B,MATCH(EPS!$B1442,'Vensim Variables'!$A:$A,0))</f>
        <v>g pollutant</v>
      </c>
      <c r="I1442" t="str">
        <f t="shared" si="44"/>
        <v>CO2</v>
      </c>
      <c r="J1442">
        <f>INDEX(NoSettings!$C:$C,MATCH(EPS!$A1442,NoSettings!$A:$A,0))</f>
        <v>1641390000000000</v>
      </c>
      <c r="K1442" s="109">
        <f>INDEX(GWP!$C$2:$C$13,MATCH(EPS!I1442,GWP!$B$2:$B$13,0))</f>
        <v>1</v>
      </c>
      <c r="L1442" s="5">
        <f t="shared" si="45"/>
        <v>1641.39</v>
      </c>
    </row>
    <row r="1443" spans="1:12">
      <c r="A1443" t="s">
        <v>1461</v>
      </c>
      <c r="B1443" t="s">
        <v>2</v>
      </c>
      <c r="C1443" t="s">
        <v>1705</v>
      </c>
      <c r="H1443" t="str">
        <f>INDEX('Vensim Variables'!$B:$B,MATCH(EPS!$B1443,'Vensim Variables'!$A:$A,0))</f>
        <v>g pollutant</v>
      </c>
      <c r="I1443" t="str">
        <f t="shared" si="44"/>
        <v>VOC</v>
      </c>
      <c r="J1443">
        <f>INDEX(NoSettings!$C:$C,MATCH(EPS!$A1443,NoSettings!$A:$A,0))</f>
        <v>1449410000000</v>
      </c>
      <c r="K1443" s="109">
        <f>INDEX(GWP!$C$2:$C$13,MATCH(EPS!I1443,GWP!$B$2:$B$13,0))</f>
        <v>5</v>
      </c>
      <c r="L1443" s="5">
        <f t="shared" si="45"/>
        <v>7.2470499999999998</v>
      </c>
    </row>
    <row r="1444" spans="1:12">
      <c r="A1444" t="s">
        <v>1462</v>
      </c>
      <c r="B1444" t="s">
        <v>2</v>
      </c>
      <c r="C1444" t="s">
        <v>1706</v>
      </c>
      <c r="H1444" t="str">
        <f>INDEX('Vensim Variables'!$B:$B,MATCH(EPS!$B1444,'Vensim Variables'!$A:$A,0))</f>
        <v>g pollutant</v>
      </c>
      <c r="I1444" t="str">
        <f t="shared" si="44"/>
        <v>CO</v>
      </c>
      <c r="J1444">
        <f>INDEX(NoSettings!$C:$C,MATCH(EPS!$A1444,NoSettings!$A:$A,0))</f>
        <v>15973900000000</v>
      </c>
      <c r="K1444" s="109">
        <f>INDEX(GWP!$C$2:$C$13,MATCH(EPS!I1444,GWP!$B$2:$B$13,0))</f>
        <v>1.8</v>
      </c>
      <c r="L1444" s="5">
        <f t="shared" si="45"/>
        <v>28.753019999999999</v>
      </c>
    </row>
    <row r="1445" spans="1:12">
      <c r="A1445" t="s">
        <v>1463</v>
      </c>
      <c r="B1445" t="s">
        <v>2</v>
      </c>
      <c r="C1445" t="s">
        <v>1707</v>
      </c>
      <c r="H1445" t="str">
        <f>INDEX('Vensim Variables'!$B:$B,MATCH(EPS!$B1445,'Vensim Variables'!$A:$A,0))</f>
        <v>g pollutant</v>
      </c>
      <c r="I1445" t="str">
        <f t="shared" si="44"/>
        <v>NOx</v>
      </c>
      <c r="J1445">
        <f>INDEX(NoSettings!$C:$C,MATCH(EPS!$A1445,NoSettings!$A:$A,0))</f>
        <v>4164240000000</v>
      </c>
      <c r="K1445" s="109">
        <f>INDEX(GWP!$C$2:$C$13,MATCH(EPS!I1445,GWP!$B$2:$B$13,0))</f>
        <v>-8.1999999999999993</v>
      </c>
      <c r="L1445" s="5">
        <f t="shared" si="45"/>
        <v>-34.146767999999994</v>
      </c>
    </row>
    <row r="1446" spans="1:12">
      <c r="A1446" t="s">
        <v>1464</v>
      </c>
      <c r="B1446" t="s">
        <v>2</v>
      </c>
      <c r="C1446" t="s">
        <v>1708</v>
      </c>
      <c r="H1446" t="str">
        <f>INDEX('Vensim Variables'!$B:$B,MATCH(EPS!$B1446,'Vensim Variables'!$A:$A,0))</f>
        <v>g pollutant</v>
      </c>
      <c r="I1446" t="str">
        <f t="shared" si="44"/>
        <v>PM10</v>
      </c>
      <c r="J1446">
        <f>INDEX(NoSettings!$C:$C,MATCH(EPS!$A1446,NoSettings!$A:$A,0))</f>
        <v>248420000000</v>
      </c>
      <c r="K1446" s="109">
        <f>INDEX(GWP!$C$2:$C$13,MATCH(EPS!I1446,GWP!$B$2:$B$13,0))</f>
        <v>0</v>
      </c>
      <c r="L1446" s="5">
        <f t="shared" si="45"/>
        <v>0</v>
      </c>
    </row>
    <row r="1447" spans="1:12">
      <c r="A1447" t="s">
        <v>1465</v>
      </c>
      <c r="B1447" t="s">
        <v>2</v>
      </c>
      <c r="C1447" t="s">
        <v>1709</v>
      </c>
      <c r="H1447" t="str">
        <f>INDEX('Vensim Variables'!$B:$B,MATCH(EPS!$B1447,'Vensim Variables'!$A:$A,0))</f>
        <v>g pollutant</v>
      </c>
      <c r="I1447" t="str">
        <f t="shared" si="44"/>
        <v>PM25</v>
      </c>
      <c r="J1447">
        <f>INDEX(NoSettings!$C:$C,MATCH(EPS!$A1447,NoSettings!$A:$A,0))</f>
        <v>140845000000</v>
      </c>
      <c r="K1447" s="109">
        <f>INDEX(GWP!$C$2:$C$13,MATCH(EPS!I1447,GWP!$B$2:$B$13,0))</f>
        <v>0</v>
      </c>
      <c r="L1447" s="5">
        <f t="shared" si="45"/>
        <v>0</v>
      </c>
    </row>
    <row r="1448" spans="1:12">
      <c r="A1448" t="s">
        <v>1466</v>
      </c>
      <c r="B1448" t="s">
        <v>2</v>
      </c>
      <c r="C1448" t="s">
        <v>1710</v>
      </c>
      <c r="H1448" t="str">
        <f>INDEX('Vensim Variables'!$B:$B,MATCH(EPS!$B1448,'Vensim Variables'!$A:$A,0))</f>
        <v>g pollutant</v>
      </c>
      <c r="I1448" t="str">
        <f t="shared" si="44"/>
        <v>SOx</v>
      </c>
      <c r="J1448">
        <f>INDEX(NoSettings!$C:$C,MATCH(EPS!$A1448,NoSettings!$A:$A,0))</f>
        <v>188071000000</v>
      </c>
      <c r="K1448" s="109">
        <f>INDEX(GWP!$C$2:$C$13,MATCH(EPS!I1448,GWP!$B$2:$B$13,0))</f>
        <v>0</v>
      </c>
      <c r="L1448" s="5">
        <f t="shared" si="45"/>
        <v>0</v>
      </c>
    </row>
    <row r="1449" spans="1:12">
      <c r="A1449" t="s">
        <v>1467</v>
      </c>
      <c r="B1449" t="s">
        <v>2</v>
      </c>
      <c r="C1449" t="s">
        <v>1711</v>
      </c>
      <c r="H1449" t="str">
        <f>INDEX('Vensim Variables'!$B:$B,MATCH(EPS!$B1449,'Vensim Variables'!$A:$A,0))</f>
        <v>g pollutant</v>
      </c>
      <c r="I1449" t="str">
        <f t="shared" si="44"/>
        <v>BC</v>
      </c>
      <c r="J1449">
        <f>INDEX(NoSettings!$C:$C,MATCH(EPS!$A1449,NoSettings!$A:$A,0))</f>
        <v>55427900000</v>
      </c>
      <c r="K1449" s="109">
        <f>INDEX(GWP!$C$2:$C$13,MATCH(EPS!I1449,GWP!$B$2:$B$13,0))</f>
        <v>345</v>
      </c>
      <c r="L1449" s="5">
        <f t="shared" si="45"/>
        <v>19.122625500000002</v>
      </c>
    </row>
    <row r="1450" spans="1:12">
      <c r="A1450" t="s">
        <v>1468</v>
      </c>
      <c r="B1450" t="s">
        <v>2</v>
      </c>
      <c r="C1450" t="s">
        <v>1712</v>
      </c>
      <c r="H1450" t="str">
        <f>INDEX('Vensim Variables'!$B:$B,MATCH(EPS!$B1450,'Vensim Variables'!$A:$A,0))</f>
        <v>g pollutant</v>
      </c>
      <c r="I1450" t="str">
        <f t="shared" si="44"/>
        <v>OC</v>
      </c>
      <c r="J1450">
        <f>INDEX(NoSettings!$C:$C,MATCH(EPS!$A1450,NoSettings!$A:$A,0))</f>
        <v>44700400000</v>
      </c>
      <c r="K1450" s="109">
        <f>INDEX(GWP!$C$2:$C$13,MATCH(EPS!I1450,GWP!$B$2:$B$13,0))</f>
        <v>-46</v>
      </c>
      <c r="L1450" s="5">
        <f t="shared" si="45"/>
        <v>-2.0562184000000001</v>
      </c>
    </row>
    <row r="1451" spans="1:12">
      <c r="A1451" t="s">
        <v>1469</v>
      </c>
      <c r="B1451" t="s">
        <v>2</v>
      </c>
      <c r="C1451" t="s">
        <v>1713</v>
      </c>
      <c r="H1451" t="str">
        <f>INDEX('Vensim Variables'!$B:$B,MATCH(EPS!$B1451,'Vensim Variables'!$A:$A,0))</f>
        <v>g pollutant</v>
      </c>
      <c r="I1451" t="str">
        <f t="shared" si="44"/>
        <v>CH4</v>
      </c>
      <c r="J1451">
        <f>INDEX(NoSettings!$C:$C,MATCH(EPS!$A1451,NoSettings!$A:$A,0))</f>
        <v>65561000000</v>
      </c>
      <c r="K1451" s="109">
        <f>INDEX(GWP!$C$2:$C$13,MATCH(EPS!I1451,GWP!$B$2:$B$13,0))</f>
        <v>28</v>
      </c>
      <c r="L1451" s="5">
        <f t="shared" si="45"/>
        <v>1.8357079999999999</v>
      </c>
    </row>
    <row r="1452" spans="1:12">
      <c r="A1452" t="s">
        <v>1470</v>
      </c>
      <c r="B1452" t="s">
        <v>2</v>
      </c>
      <c r="C1452" t="s">
        <v>1714</v>
      </c>
      <c r="H1452" t="str">
        <f>INDEX('Vensim Variables'!$B:$B,MATCH(EPS!$B1452,'Vensim Variables'!$A:$A,0))</f>
        <v>g pollutant</v>
      </c>
      <c r="I1452" t="str">
        <f t="shared" si="44"/>
        <v>N2O</v>
      </c>
      <c r="J1452">
        <f>INDEX(NoSettings!$C:$C,MATCH(EPS!$A1452,NoSettings!$A:$A,0))</f>
        <v>13108600000</v>
      </c>
      <c r="K1452" s="109">
        <f>INDEX(GWP!$C$2:$C$13,MATCH(EPS!I1452,GWP!$B$2:$B$13,0))</f>
        <v>265</v>
      </c>
      <c r="L1452" s="5">
        <f t="shared" si="45"/>
        <v>3.473779</v>
      </c>
    </row>
    <row r="1453" spans="1:12">
      <c r="A1453" t="s">
        <v>1471</v>
      </c>
      <c r="B1453" t="s">
        <v>2</v>
      </c>
      <c r="C1453" t="s">
        <v>1715</v>
      </c>
      <c r="H1453" t="str">
        <f>INDEX('Vensim Variables'!$B:$B,MATCH(EPS!$B1453,'Vensim Variables'!$A:$A,0))</f>
        <v>g pollutant</v>
      </c>
      <c r="I1453" t="str">
        <f t="shared" si="44"/>
        <v>F gases</v>
      </c>
      <c r="J1453">
        <f>INDEX(NoSettings!$C:$C,MATCH(EPS!$A1453,NoSettings!$A:$A,0))</f>
        <v>0</v>
      </c>
      <c r="K1453" s="109">
        <f>INDEX(GWP!$C$2:$C$13,MATCH(EPS!I1453,GWP!$B$2:$B$13,0))</f>
        <v>1</v>
      </c>
      <c r="L1453" s="5">
        <f t="shared" si="45"/>
        <v>0</v>
      </c>
    </row>
    <row r="1454" spans="1:12">
      <c r="A1454" t="s">
        <v>1472</v>
      </c>
      <c r="B1454" t="s">
        <v>3</v>
      </c>
      <c r="C1454" t="s">
        <v>1702</v>
      </c>
      <c r="D1454" t="s">
        <v>1752</v>
      </c>
      <c r="H1454" t="str">
        <f>INDEX('Vensim Variables'!$B:$B,MATCH(EPS!$B1454,'Vensim Variables'!$A:$A,0))</f>
        <v>g pollutant</v>
      </c>
      <c r="I1454" t="str">
        <f t="shared" si="44"/>
        <v>CO2</v>
      </c>
      <c r="J1454">
        <f>INDEX(NoSettings!$C:$C,MATCH(EPS!$A1454,NoSettings!$A:$A,0))</f>
        <v>676386000000000</v>
      </c>
      <c r="K1454" s="109">
        <f>INDEX(GWP!$C$2:$C$13,MATCH(EPS!I1454,GWP!$B$2:$B$13,0))</f>
        <v>1</v>
      </c>
      <c r="L1454" s="5">
        <f t="shared" si="45"/>
        <v>676.38599999999997</v>
      </c>
    </row>
    <row r="1455" spans="1:12">
      <c r="A1455" t="s">
        <v>1473</v>
      </c>
      <c r="B1455" t="s">
        <v>3</v>
      </c>
      <c r="C1455" t="s">
        <v>1702</v>
      </c>
      <c r="D1455" t="s">
        <v>1753</v>
      </c>
      <c r="H1455" t="str">
        <f>INDEX('Vensim Variables'!$B:$B,MATCH(EPS!$B1455,'Vensim Variables'!$A:$A,0))</f>
        <v>g pollutant</v>
      </c>
      <c r="I1455" t="str">
        <f t="shared" si="44"/>
        <v>CO2</v>
      </c>
      <c r="J1455">
        <f>INDEX(NoSettings!$C:$C,MATCH(EPS!$A1455,NoSettings!$A:$A,0))</f>
        <v>523752000000000</v>
      </c>
      <c r="K1455" s="109">
        <f>INDEX(GWP!$C$2:$C$13,MATCH(EPS!I1455,GWP!$B$2:$B$13,0))</f>
        <v>1</v>
      </c>
      <c r="L1455" s="5">
        <f t="shared" si="45"/>
        <v>523.75199999999995</v>
      </c>
    </row>
    <row r="1456" spans="1:12">
      <c r="A1456" t="s">
        <v>1474</v>
      </c>
      <c r="B1456" t="s">
        <v>3</v>
      </c>
      <c r="C1456" t="s">
        <v>1702</v>
      </c>
      <c r="D1456" t="s">
        <v>1754</v>
      </c>
      <c r="H1456" t="str">
        <f>INDEX('Vensim Variables'!$B:$B,MATCH(EPS!$B1456,'Vensim Variables'!$A:$A,0))</f>
        <v>g pollutant</v>
      </c>
      <c r="I1456" t="str">
        <f t="shared" si="44"/>
        <v>CO2</v>
      </c>
      <c r="J1456">
        <f>INDEX(NoSettings!$C:$C,MATCH(EPS!$A1456,NoSettings!$A:$A,0))</f>
        <v>0</v>
      </c>
      <c r="K1456" s="109">
        <f>INDEX(GWP!$C$2:$C$13,MATCH(EPS!I1456,GWP!$B$2:$B$13,0))</f>
        <v>1</v>
      </c>
      <c r="L1456" s="5">
        <f t="shared" si="45"/>
        <v>0</v>
      </c>
    </row>
    <row r="1457" spans="1:12">
      <c r="A1457" t="s">
        <v>1475</v>
      </c>
      <c r="B1457" t="s">
        <v>3</v>
      </c>
      <c r="C1457" t="s">
        <v>1702</v>
      </c>
      <c r="D1457" t="s">
        <v>1755</v>
      </c>
      <c r="H1457" t="str">
        <f>INDEX('Vensim Variables'!$B:$B,MATCH(EPS!$B1457,'Vensim Variables'!$A:$A,0))</f>
        <v>g pollutant</v>
      </c>
      <c r="I1457" t="str">
        <f t="shared" si="44"/>
        <v>CO2</v>
      </c>
      <c r="J1457">
        <f>INDEX(NoSettings!$C:$C,MATCH(EPS!$A1457,NoSettings!$A:$A,0))</f>
        <v>0</v>
      </c>
      <c r="K1457" s="109">
        <f>INDEX(GWP!$C$2:$C$13,MATCH(EPS!I1457,GWP!$B$2:$B$13,0))</f>
        <v>1</v>
      </c>
      <c r="L1457" s="5">
        <f t="shared" si="45"/>
        <v>0</v>
      </c>
    </row>
    <row r="1458" spans="1:12">
      <c r="A1458" t="s">
        <v>1476</v>
      </c>
      <c r="B1458" t="s">
        <v>3</v>
      </c>
      <c r="C1458" t="s">
        <v>1702</v>
      </c>
      <c r="D1458" t="s">
        <v>1756</v>
      </c>
      <c r="H1458" t="str">
        <f>INDEX('Vensim Variables'!$B:$B,MATCH(EPS!$B1458,'Vensim Variables'!$A:$A,0))</f>
        <v>g pollutant</v>
      </c>
      <c r="I1458" t="str">
        <f t="shared" si="44"/>
        <v>CO2</v>
      </c>
      <c r="J1458">
        <f>INDEX(NoSettings!$C:$C,MATCH(EPS!$A1458,NoSettings!$A:$A,0))</f>
        <v>0</v>
      </c>
      <c r="K1458" s="109">
        <f>INDEX(GWP!$C$2:$C$13,MATCH(EPS!I1458,GWP!$B$2:$B$13,0))</f>
        <v>1</v>
      </c>
      <c r="L1458" s="5">
        <f t="shared" si="45"/>
        <v>0</v>
      </c>
    </row>
    <row r="1459" spans="1:12">
      <c r="A1459" t="s">
        <v>1477</v>
      </c>
      <c r="B1459" t="s">
        <v>3</v>
      </c>
      <c r="C1459" t="s">
        <v>1702</v>
      </c>
      <c r="D1459" t="s">
        <v>1757</v>
      </c>
      <c r="H1459" t="str">
        <f>INDEX('Vensim Variables'!$B:$B,MATCH(EPS!$B1459,'Vensim Variables'!$A:$A,0))</f>
        <v>g pollutant</v>
      </c>
      <c r="I1459" t="str">
        <f t="shared" si="44"/>
        <v>CO2</v>
      </c>
      <c r="J1459">
        <f>INDEX(NoSettings!$C:$C,MATCH(EPS!$A1459,NoSettings!$A:$A,0))</f>
        <v>0</v>
      </c>
      <c r="K1459" s="109">
        <f>INDEX(GWP!$C$2:$C$13,MATCH(EPS!I1459,GWP!$B$2:$B$13,0))</f>
        <v>1</v>
      </c>
      <c r="L1459" s="5">
        <f t="shared" si="45"/>
        <v>0</v>
      </c>
    </row>
    <row r="1460" spans="1:12">
      <c r="A1460" t="s">
        <v>1478</v>
      </c>
      <c r="B1460" t="s">
        <v>3</v>
      </c>
      <c r="C1460" t="s">
        <v>1702</v>
      </c>
      <c r="D1460" t="s">
        <v>1758</v>
      </c>
      <c r="H1460" t="str">
        <f>INDEX('Vensim Variables'!$B:$B,MATCH(EPS!$B1460,'Vensim Variables'!$A:$A,0))</f>
        <v>g pollutant</v>
      </c>
      <c r="I1460" t="str">
        <f t="shared" si="44"/>
        <v>CO2</v>
      </c>
      <c r="J1460">
        <f>INDEX(NoSettings!$C:$C,MATCH(EPS!$A1460,NoSettings!$A:$A,0))</f>
        <v>0</v>
      </c>
      <c r="K1460" s="109">
        <f>INDEX(GWP!$C$2:$C$13,MATCH(EPS!I1460,GWP!$B$2:$B$13,0))</f>
        <v>1</v>
      </c>
      <c r="L1460" s="5">
        <f t="shared" si="45"/>
        <v>0</v>
      </c>
    </row>
    <row r="1461" spans="1:12">
      <c r="A1461" t="s">
        <v>1479</v>
      </c>
      <c r="B1461" t="s">
        <v>3</v>
      </c>
      <c r="C1461" t="s">
        <v>1702</v>
      </c>
      <c r="D1461" t="s">
        <v>1759</v>
      </c>
      <c r="H1461" t="str">
        <f>INDEX('Vensim Variables'!$B:$B,MATCH(EPS!$B1461,'Vensim Variables'!$A:$A,0))</f>
        <v>g pollutant</v>
      </c>
      <c r="I1461" t="str">
        <f t="shared" si="44"/>
        <v>CO2</v>
      </c>
      <c r="J1461">
        <f>INDEX(NoSettings!$C:$C,MATCH(EPS!$A1461,NoSettings!$A:$A,0))</f>
        <v>0</v>
      </c>
      <c r="K1461" s="109">
        <f>INDEX(GWP!$C$2:$C$13,MATCH(EPS!I1461,GWP!$B$2:$B$13,0))</f>
        <v>1</v>
      </c>
      <c r="L1461" s="5">
        <f t="shared" si="45"/>
        <v>0</v>
      </c>
    </row>
    <row r="1462" spans="1:12">
      <c r="A1462" t="s">
        <v>1480</v>
      </c>
      <c r="B1462" t="s">
        <v>3</v>
      </c>
      <c r="C1462" t="s">
        <v>1702</v>
      </c>
      <c r="D1462" t="s">
        <v>1760</v>
      </c>
      <c r="H1462" t="str">
        <f>INDEX('Vensim Variables'!$B:$B,MATCH(EPS!$B1462,'Vensim Variables'!$A:$A,0))</f>
        <v>g pollutant</v>
      </c>
      <c r="I1462" t="str">
        <f t="shared" si="44"/>
        <v>CO2</v>
      </c>
      <c r="J1462">
        <f>INDEX(NoSettings!$C:$C,MATCH(EPS!$A1462,NoSettings!$A:$A,0))</f>
        <v>0</v>
      </c>
      <c r="K1462" s="109">
        <f>INDEX(GWP!$C$2:$C$13,MATCH(EPS!I1462,GWP!$B$2:$B$13,0))</f>
        <v>1</v>
      </c>
      <c r="L1462" s="5">
        <f t="shared" si="45"/>
        <v>0</v>
      </c>
    </row>
    <row r="1463" spans="1:12">
      <c r="A1463" t="s">
        <v>1481</v>
      </c>
      <c r="B1463" t="s">
        <v>3</v>
      </c>
      <c r="C1463" t="s">
        <v>1702</v>
      </c>
      <c r="D1463" t="s">
        <v>1761</v>
      </c>
      <c r="H1463" t="str">
        <f>INDEX('Vensim Variables'!$B:$B,MATCH(EPS!$B1463,'Vensim Variables'!$A:$A,0))</f>
        <v>g pollutant</v>
      </c>
      <c r="I1463" t="str">
        <f t="shared" si="44"/>
        <v>CO2</v>
      </c>
      <c r="J1463">
        <f>INDEX(NoSettings!$C:$C,MATCH(EPS!$A1463,NoSettings!$A:$A,0))</f>
        <v>11321600000000</v>
      </c>
      <c r="K1463" s="109">
        <f>INDEX(GWP!$C$2:$C$13,MATCH(EPS!I1463,GWP!$B$2:$B$13,0))</f>
        <v>1</v>
      </c>
      <c r="L1463" s="5">
        <f t="shared" si="45"/>
        <v>11.3216</v>
      </c>
    </row>
    <row r="1464" spans="1:12">
      <c r="A1464" t="s">
        <v>1482</v>
      </c>
      <c r="B1464" t="s">
        <v>3</v>
      </c>
      <c r="C1464" t="s">
        <v>1702</v>
      </c>
      <c r="D1464" t="s">
        <v>1762</v>
      </c>
      <c r="H1464" t="str">
        <f>INDEX('Vensim Variables'!$B:$B,MATCH(EPS!$B1464,'Vensim Variables'!$A:$A,0))</f>
        <v>g pollutant</v>
      </c>
      <c r="I1464" t="str">
        <f t="shared" si="44"/>
        <v>CO2</v>
      </c>
      <c r="J1464">
        <f>INDEX(NoSettings!$C:$C,MATCH(EPS!$A1464,NoSettings!$A:$A,0))</f>
        <v>113191000000000</v>
      </c>
      <c r="K1464" s="109">
        <f>INDEX(GWP!$C$2:$C$13,MATCH(EPS!I1464,GWP!$B$2:$B$13,0))</f>
        <v>1</v>
      </c>
      <c r="L1464" s="5">
        <f t="shared" si="45"/>
        <v>113.191</v>
      </c>
    </row>
    <row r="1465" spans="1:12">
      <c r="A1465" t="s">
        <v>1483</v>
      </c>
      <c r="B1465" t="s">
        <v>3</v>
      </c>
      <c r="C1465" t="s">
        <v>1702</v>
      </c>
      <c r="D1465" t="s">
        <v>1763</v>
      </c>
      <c r="H1465" t="str">
        <f>INDEX('Vensim Variables'!$B:$B,MATCH(EPS!$B1465,'Vensim Variables'!$A:$A,0))</f>
        <v>g pollutant</v>
      </c>
      <c r="I1465" t="str">
        <f t="shared" si="44"/>
        <v>CO2</v>
      </c>
      <c r="J1465">
        <f>INDEX(NoSettings!$C:$C,MATCH(EPS!$A1465,NoSettings!$A:$A,0))</f>
        <v>19182500000000</v>
      </c>
      <c r="K1465" s="109">
        <f>INDEX(GWP!$C$2:$C$13,MATCH(EPS!I1465,GWP!$B$2:$B$13,0))</f>
        <v>1</v>
      </c>
      <c r="L1465" s="5">
        <f t="shared" si="45"/>
        <v>19.182500000000001</v>
      </c>
    </row>
    <row r="1466" spans="1:12">
      <c r="A1466" t="s">
        <v>1484</v>
      </c>
      <c r="B1466" t="s">
        <v>3</v>
      </c>
      <c r="C1466" t="s">
        <v>1702</v>
      </c>
      <c r="D1466" t="s">
        <v>1764</v>
      </c>
      <c r="H1466" t="str">
        <f>INDEX('Vensim Variables'!$B:$B,MATCH(EPS!$B1466,'Vensim Variables'!$A:$A,0))</f>
        <v>g pollutant</v>
      </c>
      <c r="I1466" t="str">
        <f t="shared" si="44"/>
        <v>CO2</v>
      </c>
      <c r="J1466">
        <f>INDEX(NoSettings!$C:$C,MATCH(EPS!$A1466,NoSettings!$A:$A,0))</f>
        <v>0</v>
      </c>
      <c r="K1466" s="109">
        <f>INDEX(GWP!$C$2:$C$13,MATCH(EPS!I1466,GWP!$B$2:$B$13,0))</f>
        <v>1</v>
      </c>
      <c r="L1466" s="5">
        <f t="shared" si="45"/>
        <v>0</v>
      </c>
    </row>
    <row r="1467" spans="1:12">
      <c r="A1467" t="s">
        <v>1485</v>
      </c>
      <c r="B1467" t="s">
        <v>3</v>
      </c>
      <c r="C1467" t="s">
        <v>1702</v>
      </c>
      <c r="D1467" t="s">
        <v>1765</v>
      </c>
      <c r="H1467" t="str">
        <f>INDEX('Vensim Variables'!$B:$B,MATCH(EPS!$B1467,'Vensim Variables'!$A:$A,0))</f>
        <v>g pollutant</v>
      </c>
      <c r="I1467" t="str">
        <f t="shared" si="44"/>
        <v>CO2</v>
      </c>
      <c r="J1467">
        <f>INDEX(NoSettings!$C:$C,MATCH(EPS!$A1467,NoSettings!$A:$A,0))</f>
        <v>0</v>
      </c>
      <c r="K1467" s="109">
        <f>INDEX(GWP!$C$2:$C$13,MATCH(EPS!I1467,GWP!$B$2:$B$13,0))</f>
        <v>1</v>
      </c>
      <c r="L1467" s="5">
        <f t="shared" si="45"/>
        <v>0</v>
      </c>
    </row>
    <row r="1468" spans="1:12">
      <c r="A1468" t="s">
        <v>1486</v>
      </c>
      <c r="B1468" t="s">
        <v>3</v>
      </c>
      <c r="C1468" t="s">
        <v>1702</v>
      </c>
      <c r="D1468" t="s">
        <v>1766</v>
      </c>
      <c r="H1468" t="str">
        <f>INDEX('Vensim Variables'!$B:$B,MATCH(EPS!$B1468,'Vensim Variables'!$A:$A,0))</f>
        <v>g pollutant</v>
      </c>
      <c r="I1468" t="str">
        <f t="shared" si="44"/>
        <v>CO2</v>
      </c>
      <c r="J1468">
        <f>INDEX(NoSettings!$C:$C,MATCH(EPS!$A1468,NoSettings!$A:$A,0))</f>
        <v>0</v>
      </c>
      <c r="K1468" s="109">
        <f>INDEX(GWP!$C$2:$C$13,MATCH(EPS!I1468,GWP!$B$2:$B$13,0))</f>
        <v>1</v>
      </c>
      <c r="L1468" s="5">
        <f t="shared" si="45"/>
        <v>0</v>
      </c>
    </row>
    <row r="1469" spans="1:12">
      <c r="A1469" t="s">
        <v>1487</v>
      </c>
      <c r="B1469" t="s">
        <v>3</v>
      </c>
      <c r="C1469" t="s">
        <v>1702</v>
      </c>
      <c r="D1469" t="s">
        <v>1767</v>
      </c>
      <c r="H1469" t="str">
        <f>INDEX('Vensim Variables'!$B:$B,MATCH(EPS!$B1469,'Vensim Variables'!$A:$A,0))</f>
        <v>g pollutant</v>
      </c>
      <c r="I1469" t="str">
        <f t="shared" si="44"/>
        <v>CO2</v>
      </c>
      <c r="J1469">
        <f>INDEX(NoSettings!$C:$C,MATCH(EPS!$A1469,NoSettings!$A:$A,0))</f>
        <v>23779100000000</v>
      </c>
      <c r="K1469" s="109">
        <f>INDEX(GWP!$C$2:$C$13,MATCH(EPS!I1469,GWP!$B$2:$B$13,0))</f>
        <v>1</v>
      </c>
      <c r="L1469" s="5">
        <f t="shared" si="45"/>
        <v>23.7791</v>
      </c>
    </row>
    <row r="1470" spans="1:12">
      <c r="A1470" t="s">
        <v>1488</v>
      </c>
      <c r="B1470" t="s">
        <v>3</v>
      </c>
      <c r="C1470" t="s">
        <v>1705</v>
      </c>
      <c r="D1470" t="s">
        <v>1752</v>
      </c>
      <c r="H1470" t="str">
        <f>INDEX('Vensim Variables'!$B:$B,MATCH(EPS!$B1470,'Vensim Variables'!$A:$A,0))</f>
        <v>g pollutant</v>
      </c>
      <c r="I1470" t="str">
        <f t="shared" si="44"/>
        <v>VOC</v>
      </c>
      <c r="J1470">
        <f>INDEX(NoSettings!$C:$C,MATCH(EPS!$A1470,NoSettings!$A:$A,0))</f>
        <v>8495160000</v>
      </c>
      <c r="K1470" s="109">
        <f>INDEX(GWP!$C$2:$C$13,MATCH(EPS!I1470,GWP!$B$2:$B$13,0))</f>
        <v>5</v>
      </c>
      <c r="L1470" s="5">
        <f t="shared" si="45"/>
        <v>4.2475800000000001E-2</v>
      </c>
    </row>
    <row r="1471" spans="1:12">
      <c r="A1471" t="s">
        <v>1489</v>
      </c>
      <c r="B1471" t="s">
        <v>3</v>
      </c>
      <c r="C1471" t="s">
        <v>1705</v>
      </c>
      <c r="D1471" t="s">
        <v>1753</v>
      </c>
      <c r="H1471" t="str">
        <f>INDEX('Vensim Variables'!$B:$B,MATCH(EPS!$B1471,'Vensim Variables'!$A:$A,0))</f>
        <v>g pollutant</v>
      </c>
      <c r="I1471" t="str">
        <f t="shared" si="44"/>
        <v>VOC</v>
      </c>
      <c r="J1471">
        <f>INDEX(NoSettings!$C:$C,MATCH(EPS!$A1471,NoSettings!$A:$A,0))</f>
        <v>8949780000</v>
      </c>
      <c r="K1471" s="109">
        <f>INDEX(GWP!$C$2:$C$13,MATCH(EPS!I1471,GWP!$B$2:$B$13,0))</f>
        <v>5</v>
      </c>
      <c r="L1471" s="5">
        <f t="shared" si="45"/>
        <v>4.4748900000000001E-2</v>
      </c>
    </row>
    <row r="1472" spans="1:12">
      <c r="A1472" t="s">
        <v>1490</v>
      </c>
      <c r="B1472" t="s">
        <v>3</v>
      </c>
      <c r="C1472" t="s">
        <v>1705</v>
      </c>
      <c r="D1472" t="s">
        <v>1754</v>
      </c>
      <c r="H1472" t="str">
        <f>INDEX('Vensim Variables'!$B:$B,MATCH(EPS!$B1472,'Vensim Variables'!$A:$A,0))</f>
        <v>g pollutant</v>
      </c>
      <c r="I1472" t="str">
        <f t="shared" si="44"/>
        <v>VOC</v>
      </c>
      <c r="J1472">
        <f>INDEX(NoSettings!$C:$C,MATCH(EPS!$A1472,NoSettings!$A:$A,0))</f>
        <v>0</v>
      </c>
      <c r="K1472" s="109">
        <f>INDEX(GWP!$C$2:$C$13,MATCH(EPS!I1472,GWP!$B$2:$B$13,0))</f>
        <v>5</v>
      </c>
      <c r="L1472" s="5">
        <f t="shared" si="45"/>
        <v>0</v>
      </c>
    </row>
    <row r="1473" spans="1:12">
      <c r="A1473" t="s">
        <v>1491</v>
      </c>
      <c r="B1473" t="s">
        <v>3</v>
      </c>
      <c r="C1473" t="s">
        <v>1705</v>
      </c>
      <c r="D1473" t="s">
        <v>1755</v>
      </c>
      <c r="H1473" t="str">
        <f>INDEX('Vensim Variables'!$B:$B,MATCH(EPS!$B1473,'Vensim Variables'!$A:$A,0))</f>
        <v>g pollutant</v>
      </c>
      <c r="I1473" t="str">
        <f t="shared" si="44"/>
        <v>VOC</v>
      </c>
      <c r="J1473">
        <f>INDEX(NoSettings!$C:$C,MATCH(EPS!$A1473,NoSettings!$A:$A,0))</f>
        <v>0</v>
      </c>
      <c r="K1473" s="109">
        <f>INDEX(GWP!$C$2:$C$13,MATCH(EPS!I1473,GWP!$B$2:$B$13,0))</f>
        <v>5</v>
      </c>
      <c r="L1473" s="5">
        <f t="shared" si="45"/>
        <v>0</v>
      </c>
    </row>
    <row r="1474" spans="1:12">
      <c r="A1474" t="s">
        <v>1492</v>
      </c>
      <c r="B1474" t="s">
        <v>3</v>
      </c>
      <c r="C1474" t="s">
        <v>1705</v>
      </c>
      <c r="D1474" t="s">
        <v>1756</v>
      </c>
      <c r="H1474" t="str">
        <f>INDEX('Vensim Variables'!$B:$B,MATCH(EPS!$B1474,'Vensim Variables'!$A:$A,0))</f>
        <v>g pollutant</v>
      </c>
      <c r="I1474" t="str">
        <f t="shared" si="44"/>
        <v>VOC</v>
      </c>
      <c r="J1474">
        <f>INDEX(NoSettings!$C:$C,MATCH(EPS!$A1474,NoSettings!$A:$A,0))</f>
        <v>0</v>
      </c>
      <c r="K1474" s="109">
        <f>INDEX(GWP!$C$2:$C$13,MATCH(EPS!I1474,GWP!$B$2:$B$13,0))</f>
        <v>5</v>
      </c>
      <c r="L1474" s="5">
        <f t="shared" si="45"/>
        <v>0</v>
      </c>
    </row>
    <row r="1475" spans="1:12">
      <c r="A1475" t="s">
        <v>1493</v>
      </c>
      <c r="B1475" t="s">
        <v>3</v>
      </c>
      <c r="C1475" t="s">
        <v>1705</v>
      </c>
      <c r="D1475" t="s">
        <v>1757</v>
      </c>
      <c r="H1475" t="str">
        <f>INDEX('Vensim Variables'!$B:$B,MATCH(EPS!$B1475,'Vensim Variables'!$A:$A,0))</f>
        <v>g pollutant</v>
      </c>
      <c r="I1475" t="str">
        <f t="shared" ref="I1475:I1538" si="46">IF(OR(C1475="CO2",C1475="CH4",C1475="N2O",C1475="F gases",C1475="VOC",C1475="CO",C1475="NOx",C1475="PM10",C1475="PM25",C1475="SOx",C1475="BC",C1475="OC"),C1475,IF(OR(D1475="CO2",D1475="CH4",D1475="N2O",D1475="F gases",D1475="VOC",D1475="CO",D1475="NOx",D1475="PM10",D1475="PM25",D1475="SOx",D1475="BC",D1475="OC"),D1475,IF(OR(E1475="CO2",E1475="CH4",E1475="N2O",E1475="F gases",E1475="VOC",E1475="CO",E1475="NOx",E1475="PM10",E1475="PM25",E1475="SOx",E1475="BC",E1475="OC"),E1475,"NA")))</f>
        <v>VOC</v>
      </c>
      <c r="J1475">
        <f>INDEX(NoSettings!$C:$C,MATCH(EPS!$A1475,NoSettings!$A:$A,0))</f>
        <v>0</v>
      </c>
      <c r="K1475" s="109">
        <f>INDEX(GWP!$C$2:$C$13,MATCH(EPS!I1475,GWP!$B$2:$B$13,0))</f>
        <v>5</v>
      </c>
      <c r="L1475" s="5">
        <f t="shared" ref="L1475:L1538" si="47">IF(H1475="g pollutant",K1475*J1475/10^12,IF(H1475="MMTCO2e",J1475,IF(H1475="MWh",J1475,0)))</f>
        <v>0</v>
      </c>
    </row>
    <row r="1476" spans="1:12">
      <c r="A1476" t="s">
        <v>1494</v>
      </c>
      <c r="B1476" t="s">
        <v>3</v>
      </c>
      <c r="C1476" t="s">
        <v>1705</v>
      </c>
      <c r="D1476" t="s">
        <v>1758</v>
      </c>
      <c r="H1476" t="str">
        <f>INDEX('Vensim Variables'!$B:$B,MATCH(EPS!$B1476,'Vensim Variables'!$A:$A,0))</f>
        <v>g pollutant</v>
      </c>
      <c r="I1476" t="str">
        <f t="shared" si="46"/>
        <v>VOC</v>
      </c>
      <c r="J1476">
        <f>INDEX(NoSettings!$C:$C,MATCH(EPS!$A1476,NoSettings!$A:$A,0))</f>
        <v>0</v>
      </c>
      <c r="K1476" s="109">
        <f>INDEX(GWP!$C$2:$C$13,MATCH(EPS!I1476,GWP!$B$2:$B$13,0))</f>
        <v>5</v>
      </c>
      <c r="L1476" s="5">
        <f t="shared" si="47"/>
        <v>0</v>
      </c>
    </row>
    <row r="1477" spans="1:12">
      <c r="A1477" t="s">
        <v>1495</v>
      </c>
      <c r="B1477" t="s">
        <v>3</v>
      </c>
      <c r="C1477" t="s">
        <v>1705</v>
      </c>
      <c r="D1477" t="s">
        <v>1759</v>
      </c>
      <c r="H1477" t="str">
        <f>INDEX('Vensim Variables'!$B:$B,MATCH(EPS!$B1477,'Vensim Variables'!$A:$A,0))</f>
        <v>g pollutant</v>
      </c>
      <c r="I1477" t="str">
        <f t="shared" si="46"/>
        <v>VOC</v>
      </c>
      <c r="J1477">
        <f>INDEX(NoSettings!$C:$C,MATCH(EPS!$A1477,NoSettings!$A:$A,0))</f>
        <v>142270000</v>
      </c>
      <c r="K1477" s="109">
        <f>INDEX(GWP!$C$2:$C$13,MATCH(EPS!I1477,GWP!$B$2:$B$13,0))</f>
        <v>5</v>
      </c>
      <c r="L1477" s="5">
        <f t="shared" si="47"/>
        <v>7.1135000000000002E-4</v>
      </c>
    </row>
    <row r="1478" spans="1:12">
      <c r="A1478" t="s">
        <v>1496</v>
      </c>
      <c r="B1478" t="s">
        <v>3</v>
      </c>
      <c r="C1478" t="s">
        <v>1705</v>
      </c>
      <c r="D1478" t="s">
        <v>1760</v>
      </c>
      <c r="H1478" t="str">
        <f>INDEX('Vensim Variables'!$B:$B,MATCH(EPS!$B1478,'Vensim Variables'!$A:$A,0))</f>
        <v>g pollutant</v>
      </c>
      <c r="I1478" t="str">
        <f t="shared" si="46"/>
        <v>VOC</v>
      </c>
      <c r="J1478">
        <f>INDEX(NoSettings!$C:$C,MATCH(EPS!$A1478,NoSettings!$A:$A,0))</f>
        <v>0</v>
      </c>
      <c r="K1478" s="109">
        <f>INDEX(GWP!$C$2:$C$13,MATCH(EPS!I1478,GWP!$B$2:$B$13,0))</f>
        <v>5</v>
      </c>
      <c r="L1478" s="5">
        <f t="shared" si="47"/>
        <v>0</v>
      </c>
    </row>
    <row r="1479" spans="1:12">
      <c r="A1479" t="s">
        <v>1497</v>
      </c>
      <c r="B1479" t="s">
        <v>3</v>
      </c>
      <c r="C1479" t="s">
        <v>1705</v>
      </c>
      <c r="D1479" t="s">
        <v>1761</v>
      </c>
      <c r="H1479" t="str">
        <f>INDEX('Vensim Variables'!$B:$B,MATCH(EPS!$B1479,'Vensim Variables'!$A:$A,0))</f>
        <v>g pollutant</v>
      </c>
      <c r="I1479" t="str">
        <f t="shared" si="46"/>
        <v>VOC</v>
      </c>
      <c r="J1479">
        <f>INDEX(NoSettings!$C:$C,MATCH(EPS!$A1479,NoSettings!$A:$A,0))</f>
        <v>1000550000</v>
      </c>
      <c r="K1479" s="109">
        <f>INDEX(GWP!$C$2:$C$13,MATCH(EPS!I1479,GWP!$B$2:$B$13,0))</f>
        <v>5</v>
      </c>
      <c r="L1479" s="5">
        <f t="shared" si="47"/>
        <v>5.0027500000000003E-3</v>
      </c>
    </row>
    <row r="1480" spans="1:12">
      <c r="A1480" t="s">
        <v>1498</v>
      </c>
      <c r="B1480" t="s">
        <v>3</v>
      </c>
      <c r="C1480" t="s">
        <v>1705</v>
      </c>
      <c r="D1480" t="s">
        <v>1762</v>
      </c>
      <c r="H1480" t="str">
        <f>INDEX('Vensim Variables'!$B:$B,MATCH(EPS!$B1480,'Vensim Variables'!$A:$A,0))</f>
        <v>g pollutant</v>
      </c>
      <c r="I1480" t="str">
        <f t="shared" si="46"/>
        <v>VOC</v>
      </c>
      <c r="J1480">
        <f>INDEX(NoSettings!$C:$C,MATCH(EPS!$A1480,NoSettings!$A:$A,0))</f>
        <v>1928470000</v>
      </c>
      <c r="K1480" s="109">
        <f>INDEX(GWP!$C$2:$C$13,MATCH(EPS!I1480,GWP!$B$2:$B$13,0))</f>
        <v>5</v>
      </c>
      <c r="L1480" s="5">
        <f t="shared" si="47"/>
        <v>9.6423499999999992E-3</v>
      </c>
    </row>
    <row r="1481" spans="1:12">
      <c r="A1481" t="s">
        <v>1499</v>
      </c>
      <c r="B1481" t="s">
        <v>3</v>
      </c>
      <c r="C1481" t="s">
        <v>1705</v>
      </c>
      <c r="D1481" t="s">
        <v>1763</v>
      </c>
      <c r="H1481" t="str">
        <f>INDEX('Vensim Variables'!$B:$B,MATCH(EPS!$B1481,'Vensim Variables'!$A:$A,0))</f>
        <v>g pollutant</v>
      </c>
      <c r="I1481" t="str">
        <f t="shared" si="46"/>
        <v>VOC</v>
      </c>
      <c r="J1481">
        <f>INDEX(NoSettings!$C:$C,MATCH(EPS!$A1481,NoSettings!$A:$A,0))</f>
        <v>235365000</v>
      </c>
      <c r="K1481" s="109">
        <f>INDEX(GWP!$C$2:$C$13,MATCH(EPS!I1481,GWP!$B$2:$B$13,0))</f>
        <v>5</v>
      </c>
      <c r="L1481" s="5">
        <f t="shared" si="47"/>
        <v>1.176825E-3</v>
      </c>
    </row>
    <row r="1482" spans="1:12">
      <c r="A1482" t="s">
        <v>1500</v>
      </c>
      <c r="B1482" t="s">
        <v>3</v>
      </c>
      <c r="C1482" t="s">
        <v>1705</v>
      </c>
      <c r="D1482" t="s">
        <v>1764</v>
      </c>
      <c r="H1482" t="str">
        <f>INDEX('Vensim Variables'!$B:$B,MATCH(EPS!$B1482,'Vensim Variables'!$A:$A,0))</f>
        <v>g pollutant</v>
      </c>
      <c r="I1482" t="str">
        <f t="shared" si="46"/>
        <v>VOC</v>
      </c>
      <c r="J1482">
        <f>INDEX(NoSettings!$C:$C,MATCH(EPS!$A1482,NoSettings!$A:$A,0))</f>
        <v>0</v>
      </c>
      <c r="K1482" s="109">
        <f>INDEX(GWP!$C$2:$C$13,MATCH(EPS!I1482,GWP!$B$2:$B$13,0))</f>
        <v>5</v>
      </c>
      <c r="L1482" s="5">
        <f t="shared" si="47"/>
        <v>0</v>
      </c>
    </row>
    <row r="1483" spans="1:12">
      <c r="A1483" t="s">
        <v>1501</v>
      </c>
      <c r="B1483" t="s">
        <v>3</v>
      </c>
      <c r="C1483" t="s">
        <v>1705</v>
      </c>
      <c r="D1483" t="s">
        <v>1765</v>
      </c>
      <c r="H1483" t="str">
        <f>INDEX('Vensim Variables'!$B:$B,MATCH(EPS!$B1483,'Vensim Variables'!$A:$A,0))</f>
        <v>g pollutant</v>
      </c>
      <c r="I1483" t="str">
        <f t="shared" si="46"/>
        <v>VOC</v>
      </c>
      <c r="J1483">
        <f>INDEX(NoSettings!$C:$C,MATCH(EPS!$A1483,NoSettings!$A:$A,0))</f>
        <v>0</v>
      </c>
      <c r="K1483" s="109">
        <f>INDEX(GWP!$C$2:$C$13,MATCH(EPS!I1483,GWP!$B$2:$B$13,0))</f>
        <v>5</v>
      </c>
      <c r="L1483" s="5">
        <f t="shared" si="47"/>
        <v>0</v>
      </c>
    </row>
    <row r="1484" spans="1:12">
      <c r="A1484" t="s">
        <v>1502</v>
      </c>
      <c r="B1484" t="s">
        <v>3</v>
      </c>
      <c r="C1484" t="s">
        <v>1705</v>
      </c>
      <c r="D1484" t="s">
        <v>1766</v>
      </c>
      <c r="H1484" t="str">
        <f>INDEX('Vensim Variables'!$B:$B,MATCH(EPS!$B1484,'Vensim Variables'!$A:$A,0))</f>
        <v>g pollutant</v>
      </c>
      <c r="I1484" t="str">
        <f t="shared" si="46"/>
        <v>VOC</v>
      </c>
      <c r="J1484">
        <f>INDEX(NoSettings!$C:$C,MATCH(EPS!$A1484,NoSettings!$A:$A,0))</f>
        <v>0</v>
      </c>
      <c r="K1484" s="109">
        <f>INDEX(GWP!$C$2:$C$13,MATCH(EPS!I1484,GWP!$B$2:$B$13,0))</f>
        <v>5</v>
      </c>
      <c r="L1484" s="5">
        <f t="shared" si="47"/>
        <v>0</v>
      </c>
    </row>
    <row r="1485" spans="1:12">
      <c r="A1485" t="s">
        <v>1503</v>
      </c>
      <c r="B1485" t="s">
        <v>3</v>
      </c>
      <c r="C1485" t="s">
        <v>1705</v>
      </c>
      <c r="D1485" t="s">
        <v>1767</v>
      </c>
      <c r="H1485" t="str">
        <f>INDEX('Vensim Variables'!$B:$B,MATCH(EPS!$B1485,'Vensim Variables'!$A:$A,0))</f>
        <v>g pollutant</v>
      </c>
      <c r="I1485" t="str">
        <f t="shared" si="46"/>
        <v>VOC</v>
      </c>
      <c r="J1485">
        <f>INDEX(NoSettings!$C:$C,MATCH(EPS!$A1485,NoSettings!$A:$A,0))</f>
        <v>6140350000</v>
      </c>
      <c r="K1485" s="109">
        <f>INDEX(GWP!$C$2:$C$13,MATCH(EPS!I1485,GWP!$B$2:$B$13,0))</f>
        <v>5</v>
      </c>
      <c r="L1485" s="5">
        <f t="shared" si="47"/>
        <v>3.070175E-2</v>
      </c>
    </row>
    <row r="1486" spans="1:12">
      <c r="A1486" t="s">
        <v>1504</v>
      </c>
      <c r="B1486" t="s">
        <v>3</v>
      </c>
      <c r="C1486" t="s">
        <v>1706</v>
      </c>
      <c r="D1486" t="s">
        <v>1752</v>
      </c>
      <c r="H1486" t="str">
        <f>INDEX('Vensim Variables'!$B:$B,MATCH(EPS!$B1486,'Vensim Variables'!$A:$A,0))</f>
        <v>g pollutant</v>
      </c>
      <c r="I1486" t="str">
        <f t="shared" si="46"/>
        <v>CO</v>
      </c>
      <c r="J1486">
        <f>INDEX(NoSettings!$C:$C,MATCH(EPS!$A1486,NoSettings!$A:$A,0))</f>
        <v>230701000000</v>
      </c>
      <c r="K1486" s="109">
        <f>INDEX(GWP!$C$2:$C$13,MATCH(EPS!I1486,GWP!$B$2:$B$13,0))</f>
        <v>1.8</v>
      </c>
      <c r="L1486" s="5">
        <f t="shared" si="47"/>
        <v>0.41526180000000001</v>
      </c>
    </row>
    <row r="1487" spans="1:12">
      <c r="A1487" t="s">
        <v>1505</v>
      </c>
      <c r="B1487" t="s">
        <v>3</v>
      </c>
      <c r="C1487" t="s">
        <v>1706</v>
      </c>
      <c r="D1487" t="s">
        <v>1753</v>
      </c>
      <c r="H1487" t="str">
        <f>INDEX('Vensim Variables'!$B:$B,MATCH(EPS!$B1487,'Vensim Variables'!$A:$A,0))</f>
        <v>g pollutant</v>
      </c>
      <c r="I1487" t="str">
        <f t="shared" si="46"/>
        <v>CO</v>
      </c>
      <c r="J1487">
        <f>INDEX(NoSettings!$C:$C,MATCH(EPS!$A1487,NoSettings!$A:$A,0))</f>
        <v>73637700000</v>
      </c>
      <c r="K1487" s="109">
        <f>INDEX(GWP!$C$2:$C$13,MATCH(EPS!I1487,GWP!$B$2:$B$13,0))</f>
        <v>1.8</v>
      </c>
      <c r="L1487" s="5">
        <f t="shared" si="47"/>
        <v>0.13254785999999999</v>
      </c>
    </row>
    <row r="1488" spans="1:12">
      <c r="A1488" t="s">
        <v>1506</v>
      </c>
      <c r="B1488" t="s">
        <v>3</v>
      </c>
      <c r="C1488" t="s">
        <v>1706</v>
      </c>
      <c r="D1488" t="s">
        <v>1754</v>
      </c>
      <c r="H1488" t="str">
        <f>INDEX('Vensim Variables'!$B:$B,MATCH(EPS!$B1488,'Vensim Variables'!$A:$A,0))</f>
        <v>g pollutant</v>
      </c>
      <c r="I1488" t="str">
        <f t="shared" si="46"/>
        <v>CO</v>
      </c>
      <c r="J1488">
        <f>INDEX(NoSettings!$C:$C,MATCH(EPS!$A1488,NoSettings!$A:$A,0))</f>
        <v>0</v>
      </c>
      <c r="K1488" s="109">
        <f>INDEX(GWP!$C$2:$C$13,MATCH(EPS!I1488,GWP!$B$2:$B$13,0))</f>
        <v>1.8</v>
      </c>
      <c r="L1488" s="5">
        <f t="shared" si="47"/>
        <v>0</v>
      </c>
    </row>
    <row r="1489" spans="1:13">
      <c r="A1489" t="s">
        <v>1507</v>
      </c>
      <c r="B1489" t="s">
        <v>3</v>
      </c>
      <c r="C1489" t="s">
        <v>1706</v>
      </c>
      <c r="D1489" t="s">
        <v>1755</v>
      </c>
      <c r="H1489" t="str">
        <f>INDEX('Vensim Variables'!$B:$B,MATCH(EPS!$B1489,'Vensim Variables'!$A:$A,0))</f>
        <v>g pollutant</v>
      </c>
      <c r="I1489" t="str">
        <f t="shared" si="46"/>
        <v>CO</v>
      </c>
      <c r="J1489">
        <f>INDEX(NoSettings!$C:$C,MATCH(EPS!$A1489,NoSettings!$A:$A,0))</f>
        <v>0</v>
      </c>
      <c r="K1489" s="109">
        <f>INDEX(GWP!$C$2:$C$13,MATCH(EPS!I1489,GWP!$B$2:$B$13,0))</f>
        <v>1.8</v>
      </c>
      <c r="L1489" s="5">
        <f t="shared" si="47"/>
        <v>0</v>
      </c>
    </row>
    <row r="1490" spans="1:13">
      <c r="A1490" t="s">
        <v>1508</v>
      </c>
      <c r="B1490" t="s">
        <v>3</v>
      </c>
      <c r="C1490" t="s">
        <v>1706</v>
      </c>
      <c r="D1490" t="s">
        <v>1756</v>
      </c>
      <c r="H1490" t="str">
        <f>INDEX('Vensim Variables'!$B:$B,MATCH(EPS!$B1490,'Vensim Variables'!$A:$A,0))</f>
        <v>g pollutant</v>
      </c>
      <c r="I1490" t="str">
        <f t="shared" si="46"/>
        <v>CO</v>
      </c>
      <c r="J1490">
        <f>INDEX(NoSettings!$C:$C,MATCH(EPS!$A1490,NoSettings!$A:$A,0))</f>
        <v>0</v>
      </c>
      <c r="K1490" s="109">
        <f>INDEX(GWP!$C$2:$C$13,MATCH(EPS!I1490,GWP!$B$2:$B$13,0))</f>
        <v>1.8</v>
      </c>
      <c r="L1490" s="5">
        <f t="shared" si="47"/>
        <v>0</v>
      </c>
    </row>
    <row r="1491" spans="1:13">
      <c r="A1491" t="s">
        <v>1509</v>
      </c>
      <c r="B1491" t="s">
        <v>3</v>
      </c>
      <c r="C1491" t="s">
        <v>1706</v>
      </c>
      <c r="D1491" t="s">
        <v>1757</v>
      </c>
      <c r="H1491" t="str">
        <f>INDEX('Vensim Variables'!$B:$B,MATCH(EPS!$B1491,'Vensim Variables'!$A:$A,0))</f>
        <v>g pollutant</v>
      </c>
      <c r="I1491" t="str">
        <f t="shared" si="46"/>
        <v>CO</v>
      </c>
      <c r="J1491">
        <f>INDEX(NoSettings!$C:$C,MATCH(EPS!$A1491,NoSettings!$A:$A,0))</f>
        <v>0</v>
      </c>
      <c r="K1491" s="109">
        <f>INDEX(GWP!$C$2:$C$13,MATCH(EPS!I1491,GWP!$B$2:$B$13,0))</f>
        <v>1.8</v>
      </c>
      <c r="L1491" s="5">
        <f t="shared" si="47"/>
        <v>0</v>
      </c>
    </row>
    <row r="1492" spans="1:13">
      <c r="A1492" t="s">
        <v>1510</v>
      </c>
      <c r="B1492" t="s">
        <v>3</v>
      </c>
      <c r="C1492" t="s">
        <v>1706</v>
      </c>
      <c r="D1492" t="s">
        <v>1758</v>
      </c>
      <c r="H1492" t="str">
        <f>INDEX('Vensim Variables'!$B:$B,MATCH(EPS!$B1492,'Vensim Variables'!$A:$A,0))</f>
        <v>g pollutant</v>
      </c>
      <c r="I1492" t="str">
        <f t="shared" si="46"/>
        <v>CO</v>
      </c>
      <c r="J1492">
        <f>INDEX(NoSettings!$C:$C,MATCH(EPS!$A1492,NoSettings!$A:$A,0))</f>
        <v>0</v>
      </c>
      <c r="K1492" s="109">
        <f>INDEX(GWP!$C$2:$C$13,MATCH(EPS!I1492,GWP!$B$2:$B$13,0))</f>
        <v>1.8</v>
      </c>
      <c r="L1492" s="5">
        <f t="shared" si="47"/>
        <v>0</v>
      </c>
    </row>
    <row r="1493" spans="1:13">
      <c r="A1493" t="s">
        <v>1511</v>
      </c>
      <c r="B1493" t="s">
        <v>3</v>
      </c>
      <c r="C1493" t="s">
        <v>1706</v>
      </c>
      <c r="D1493" t="s">
        <v>1759</v>
      </c>
      <c r="H1493" t="str">
        <f>INDEX('Vensim Variables'!$B:$B,MATCH(EPS!$B1493,'Vensim Variables'!$A:$A,0))</f>
        <v>g pollutant</v>
      </c>
      <c r="I1493" t="str">
        <f t="shared" si="46"/>
        <v>CO</v>
      </c>
      <c r="J1493">
        <f>INDEX(NoSettings!$C:$C,MATCH(EPS!$A1493,NoSettings!$A:$A,0))</f>
        <v>2979920000</v>
      </c>
      <c r="K1493" s="109">
        <f>INDEX(GWP!$C$2:$C$13,MATCH(EPS!I1493,GWP!$B$2:$B$13,0))</f>
        <v>1.8</v>
      </c>
      <c r="L1493" s="5">
        <f t="shared" si="47"/>
        <v>5.3638560000000002E-3</v>
      </c>
    </row>
    <row r="1494" spans="1:13">
      <c r="A1494" t="s">
        <v>1512</v>
      </c>
      <c r="B1494" t="s">
        <v>3</v>
      </c>
      <c r="C1494" t="s">
        <v>1706</v>
      </c>
      <c r="D1494" t="s">
        <v>1760</v>
      </c>
      <c r="H1494" t="str">
        <f>INDEX('Vensim Variables'!$B:$B,MATCH(EPS!$B1494,'Vensim Variables'!$A:$A,0))</f>
        <v>g pollutant</v>
      </c>
      <c r="I1494" t="str">
        <f t="shared" si="46"/>
        <v>CO</v>
      </c>
      <c r="J1494">
        <f>INDEX(NoSettings!$C:$C,MATCH(EPS!$A1494,NoSettings!$A:$A,0))</f>
        <v>0</v>
      </c>
      <c r="K1494" s="109">
        <f>INDEX(GWP!$C$2:$C$13,MATCH(EPS!I1494,GWP!$B$2:$B$13,0))</f>
        <v>1.8</v>
      </c>
      <c r="L1494" s="5">
        <f t="shared" si="47"/>
        <v>0</v>
      </c>
    </row>
    <row r="1495" spans="1:13">
      <c r="A1495" t="s">
        <v>1513</v>
      </c>
      <c r="B1495" t="s">
        <v>3</v>
      </c>
      <c r="C1495" t="s">
        <v>1706</v>
      </c>
      <c r="D1495" t="s">
        <v>1761</v>
      </c>
      <c r="H1495" t="str">
        <f>INDEX('Vensim Variables'!$B:$B,MATCH(EPS!$B1495,'Vensim Variables'!$A:$A,0))</f>
        <v>g pollutant</v>
      </c>
      <c r="I1495" t="str">
        <f t="shared" si="46"/>
        <v>CO</v>
      </c>
      <c r="J1495">
        <f>INDEX(NoSettings!$C:$C,MATCH(EPS!$A1495,NoSettings!$A:$A,0))</f>
        <v>4884250000</v>
      </c>
      <c r="K1495" s="109">
        <f>INDEX(GWP!$C$2:$C$13,MATCH(EPS!I1495,GWP!$B$2:$B$13,0))</f>
        <v>1.8</v>
      </c>
      <c r="L1495" s="5">
        <f t="shared" si="47"/>
        <v>8.7916499999999998E-3</v>
      </c>
    </row>
    <row r="1496" spans="1:13">
      <c r="A1496" t="s">
        <v>1514</v>
      </c>
      <c r="B1496" t="s">
        <v>3</v>
      </c>
      <c r="C1496" t="s">
        <v>1706</v>
      </c>
      <c r="D1496" t="s">
        <v>1762</v>
      </c>
      <c r="H1496" t="str">
        <f>INDEX('Vensim Variables'!$B:$B,MATCH(EPS!$B1496,'Vensim Variables'!$A:$A,0))</f>
        <v>g pollutant</v>
      </c>
      <c r="I1496" t="str">
        <f t="shared" si="46"/>
        <v>CO</v>
      </c>
      <c r="J1496">
        <f>INDEX(NoSettings!$C:$C,MATCH(EPS!$A1496,NoSettings!$A:$A,0))</f>
        <v>15867200000</v>
      </c>
      <c r="K1496" s="109">
        <f>INDEX(GWP!$C$2:$C$13,MATCH(EPS!I1496,GWP!$B$2:$B$13,0))</f>
        <v>1.8</v>
      </c>
      <c r="L1496" s="5">
        <f t="shared" si="47"/>
        <v>2.856096E-2</v>
      </c>
    </row>
    <row r="1497" spans="1:13">
      <c r="A1497" t="s">
        <v>1515</v>
      </c>
      <c r="B1497" t="s">
        <v>3</v>
      </c>
      <c r="C1497" t="s">
        <v>1706</v>
      </c>
      <c r="D1497" t="s">
        <v>1763</v>
      </c>
      <c r="H1497" t="str">
        <f>INDEX('Vensim Variables'!$B:$B,MATCH(EPS!$B1497,'Vensim Variables'!$A:$A,0))</f>
        <v>g pollutant</v>
      </c>
      <c r="I1497" t="str">
        <f t="shared" si="46"/>
        <v>CO</v>
      </c>
      <c r="J1497">
        <f>INDEX(NoSettings!$C:$C,MATCH(EPS!$A1497,NoSettings!$A:$A,0))</f>
        <v>6391750000</v>
      </c>
      <c r="K1497" s="109">
        <f>INDEX(GWP!$C$2:$C$13,MATCH(EPS!I1497,GWP!$B$2:$B$13,0))</f>
        <v>1.8</v>
      </c>
      <c r="L1497" s="5">
        <f t="shared" si="47"/>
        <v>1.150515E-2</v>
      </c>
    </row>
    <row r="1498" spans="1:13">
      <c r="A1498" t="s">
        <v>1516</v>
      </c>
      <c r="B1498" t="s">
        <v>3</v>
      </c>
      <c r="C1498" t="s">
        <v>1706</v>
      </c>
      <c r="D1498" t="s">
        <v>1764</v>
      </c>
      <c r="H1498" t="str">
        <f>INDEX('Vensim Variables'!$B:$B,MATCH(EPS!$B1498,'Vensim Variables'!$A:$A,0))</f>
        <v>g pollutant</v>
      </c>
      <c r="I1498" t="str">
        <f t="shared" si="46"/>
        <v>CO</v>
      </c>
      <c r="J1498">
        <f>INDEX(NoSettings!$C:$C,MATCH(EPS!$A1498,NoSettings!$A:$A,0))</f>
        <v>0</v>
      </c>
      <c r="K1498" s="109">
        <f>INDEX(GWP!$C$2:$C$13,MATCH(EPS!I1498,GWP!$B$2:$B$13,0))</f>
        <v>1.8</v>
      </c>
      <c r="L1498" s="5">
        <f t="shared" si="47"/>
        <v>0</v>
      </c>
    </row>
    <row r="1499" spans="1:13">
      <c r="A1499" t="s">
        <v>1517</v>
      </c>
      <c r="B1499" t="s">
        <v>3</v>
      </c>
      <c r="C1499" t="s">
        <v>1706</v>
      </c>
      <c r="D1499" t="s">
        <v>1765</v>
      </c>
      <c r="H1499" t="str">
        <f>INDEX('Vensim Variables'!$B:$B,MATCH(EPS!$B1499,'Vensim Variables'!$A:$A,0))</f>
        <v>g pollutant</v>
      </c>
      <c r="I1499" t="str">
        <f t="shared" si="46"/>
        <v>CO</v>
      </c>
      <c r="J1499">
        <f>INDEX(NoSettings!$C:$C,MATCH(EPS!$A1499,NoSettings!$A:$A,0))</f>
        <v>0</v>
      </c>
      <c r="K1499" s="109">
        <f>INDEX(GWP!$C$2:$C$13,MATCH(EPS!I1499,GWP!$B$2:$B$13,0))</f>
        <v>1.8</v>
      </c>
      <c r="L1499" s="5">
        <f t="shared" si="47"/>
        <v>0</v>
      </c>
    </row>
    <row r="1500" spans="1:13">
      <c r="A1500" t="s">
        <v>1518</v>
      </c>
      <c r="B1500" t="s">
        <v>3</v>
      </c>
      <c r="C1500" t="s">
        <v>1706</v>
      </c>
      <c r="D1500" t="s">
        <v>1766</v>
      </c>
      <c r="H1500" t="str">
        <f>INDEX('Vensim Variables'!$B:$B,MATCH(EPS!$B1500,'Vensim Variables'!$A:$A,0))</f>
        <v>g pollutant</v>
      </c>
      <c r="I1500" t="str">
        <f t="shared" si="46"/>
        <v>CO</v>
      </c>
      <c r="J1500">
        <f>INDEX(NoSettings!$C:$C,MATCH(EPS!$A1500,NoSettings!$A:$A,0))</f>
        <v>0</v>
      </c>
      <c r="K1500" s="109">
        <f>INDEX(GWP!$C$2:$C$13,MATCH(EPS!I1500,GWP!$B$2:$B$13,0))</f>
        <v>1.8</v>
      </c>
      <c r="L1500" s="5">
        <f t="shared" si="47"/>
        <v>0</v>
      </c>
    </row>
    <row r="1501" spans="1:13">
      <c r="A1501" t="s">
        <v>1519</v>
      </c>
      <c r="B1501" t="s">
        <v>3</v>
      </c>
      <c r="C1501" t="s">
        <v>1706</v>
      </c>
      <c r="D1501" t="s">
        <v>1767</v>
      </c>
      <c r="H1501" t="str">
        <f>INDEX('Vensim Variables'!$B:$B,MATCH(EPS!$B1501,'Vensim Variables'!$A:$A,0))</f>
        <v>g pollutant</v>
      </c>
      <c r="I1501" t="str">
        <f t="shared" si="46"/>
        <v>CO</v>
      </c>
      <c r="J1501">
        <f>INDEX(NoSettings!$C:$C,MATCH(EPS!$A1501,NoSettings!$A:$A,0))</f>
        <v>56815500000</v>
      </c>
      <c r="K1501" s="109">
        <f>INDEX(GWP!$C$2:$C$13,MATCH(EPS!I1501,GWP!$B$2:$B$13,0))</f>
        <v>1.8</v>
      </c>
      <c r="L1501" s="5">
        <f t="shared" si="47"/>
        <v>0.10226789999999999</v>
      </c>
    </row>
    <row r="1502" spans="1:13">
      <c r="A1502" t="s">
        <v>1520</v>
      </c>
      <c r="B1502" t="s">
        <v>3</v>
      </c>
      <c r="C1502" t="s">
        <v>1707</v>
      </c>
      <c r="D1502" t="s">
        <v>1752</v>
      </c>
      <c r="H1502" t="str">
        <f>INDEX('Vensim Variables'!$B:$B,MATCH(EPS!$B1502,'Vensim Variables'!$A:$A,0))</f>
        <v>g pollutant</v>
      </c>
      <c r="I1502" t="str">
        <f t="shared" si="46"/>
        <v>NOx</v>
      </c>
      <c r="J1502">
        <f>INDEX(NoSettings!$C:$C,MATCH(EPS!$A1502,NoSettings!$A:$A,0))</f>
        <v>470358000000</v>
      </c>
      <c r="K1502" s="109">
        <f>INDEX(GWP!$C$2:$C$13,MATCH(EPS!I1502,GWP!$B$2:$B$13,0))</f>
        <v>-8.1999999999999993</v>
      </c>
      <c r="L1502" s="5">
        <f t="shared" si="47"/>
        <v>-3.8569355999999995</v>
      </c>
      <c r="M1502" s="93"/>
    </row>
    <row r="1503" spans="1:13">
      <c r="A1503" t="s">
        <v>1521</v>
      </c>
      <c r="B1503" t="s">
        <v>3</v>
      </c>
      <c r="C1503" t="s">
        <v>1707</v>
      </c>
      <c r="D1503" t="s">
        <v>1753</v>
      </c>
      <c r="H1503" t="str">
        <f>INDEX('Vensim Variables'!$B:$B,MATCH(EPS!$B1503,'Vensim Variables'!$A:$A,0))</f>
        <v>g pollutant</v>
      </c>
      <c r="I1503" t="str">
        <f t="shared" si="46"/>
        <v>NOx</v>
      </c>
      <c r="J1503">
        <f>INDEX(NoSettings!$C:$C,MATCH(EPS!$A1503,NoSettings!$A:$A,0))</f>
        <v>136633000000</v>
      </c>
      <c r="K1503" s="109">
        <f>INDEX(GWP!$C$2:$C$13,MATCH(EPS!I1503,GWP!$B$2:$B$13,0))</f>
        <v>-8.1999999999999993</v>
      </c>
      <c r="L1503" s="5">
        <f t="shared" si="47"/>
        <v>-1.1203905999999999</v>
      </c>
    </row>
    <row r="1504" spans="1:13">
      <c r="A1504" t="s">
        <v>1522</v>
      </c>
      <c r="B1504" t="s">
        <v>3</v>
      </c>
      <c r="C1504" t="s">
        <v>1707</v>
      </c>
      <c r="D1504" t="s">
        <v>1754</v>
      </c>
      <c r="H1504" t="str">
        <f>INDEX('Vensim Variables'!$B:$B,MATCH(EPS!$B1504,'Vensim Variables'!$A:$A,0))</f>
        <v>g pollutant</v>
      </c>
      <c r="I1504" t="str">
        <f t="shared" si="46"/>
        <v>NOx</v>
      </c>
      <c r="J1504">
        <f>INDEX(NoSettings!$C:$C,MATCH(EPS!$A1504,NoSettings!$A:$A,0))</f>
        <v>0</v>
      </c>
      <c r="K1504" s="109">
        <f>INDEX(GWP!$C$2:$C$13,MATCH(EPS!I1504,GWP!$B$2:$B$13,0))</f>
        <v>-8.1999999999999993</v>
      </c>
      <c r="L1504" s="5">
        <f t="shared" si="47"/>
        <v>0</v>
      </c>
    </row>
    <row r="1505" spans="1:12">
      <c r="A1505" t="s">
        <v>1523</v>
      </c>
      <c r="B1505" t="s">
        <v>3</v>
      </c>
      <c r="C1505" t="s">
        <v>1707</v>
      </c>
      <c r="D1505" t="s">
        <v>1755</v>
      </c>
      <c r="H1505" t="str">
        <f>INDEX('Vensim Variables'!$B:$B,MATCH(EPS!$B1505,'Vensim Variables'!$A:$A,0))</f>
        <v>g pollutant</v>
      </c>
      <c r="I1505" t="str">
        <f t="shared" si="46"/>
        <v>NOx</v>
      </c>
      <c r="J1505">
        <f>INDEX(NoSettings!$C:$C,MATCH(EPS!$A1505,NoSettings!$A:$A,0))</f>
        <v>0</v>
      </c>
      <c r="K1505" s="109">
        <f>INDEX(GWP!$C$2:$C$13,MATCH(EPS!I1505,GWP!$B$2:$B$13,0))</f>
        <v>-8.1999999999999993</v>
      </c>
      <c r="L1505" s="5">
        <f t="shared" si="47"/>
        <v>0</v>
      </c>
    </row>
    <row r="1506" spans="1:12">
      <c r="A1506" t="s">
        <v>1524</v>
      </c>
      <c r="B1506" t="s">
        <v>3</v>
      </c>
      <c r="C1506" t="s">
        <v>1707</v>
      </c>
      <c r="D1506" t="s">
        <v>1756</v>
      </c>
      <c r="H1506" t="str">
        <f>INDEX('Vensim Variables'!$B:$B,MATCH(EPS!$B1506,'Vensim Variables'!$A:$A,0))</f>
        <v>g pollutant</v>
      </c>
      <c r="I1506" t="str">
        <f t="shared" si="46"/>
        <v>NOx</v>
      </c>
      <c r="J1506">
        <f>INDEX(NoSettings!$C:$C,MATCH(EPS!$A1506,NoSettings!$A:$A,0))</f>
        <v>0</v>
      </c>
      <c r="K1506" s="109">
        <f>INDEX(GWP!$C$2:$C$13,MATCH(EPS!I1506,GWP!$B$2:$B$13,0))</f>
        <v>-8.1999999999999993</v>
      </c>
      <c r="L1506" s="5">
        <f t="shared" si="47"/>
        <v>0</v>
      </c>
    </row>
    <row r="1507" spans="1:12">
      <c r="A1507" t="s">
        <v>1525</v>
      </c>
      <c r="B1507" t="s">
        <v>3</v>
      </c>
      <c r="C1507" t="s">
        <v>1707</v>
      </c>
      <c r="D1507" t="s">
        <v>1757</v>
      </c>
      <c r="H1507" t="str">
        <f>INDEX('Vensim Variables'!$B:$B,MATCH(EPS!$B1507,'Vensim Variables'!$A:$A,0))</f>
        <v>g pollutant</v>
      </c>
      <c r="I1507" t="str">
        <f t="shared" si="46"/>
        <v>NOx</v>
      </c>
      <c r="J1507">
        <f>INDEX(NoSettings!$C:$C,MATCH(EPS!$A1507,NoSettings!$A:$A,0))</f>
        <v>0</v>
      </c>
      <c r="K1507" s="109">
        <f>INDEX(GWP!$C$2:$C$13,MATCH(EPS!I1507,GWP!$B$2:$B$13,0))</f>
        <v>-8.1999999999999993</v>
      </c>
      <c r="L1507" s="5">
        <f t="shared" si="47"/>
        <v>0</v>
      </c>
    </row>
    <row r="1508" spans="1:12">
      <c r="A1508" t="s">
        <v>1526</v>
      </c>
      <c r="B1508" t="s">
        <v>3</v>
      </c>
      <c r="C1508" t="s">
        <v>1707</v>
      </c>
      <c r="D1508" t="s">
        <v>1758</v>
      </c>
      <c r="H1508" t="str">
        <f>INDEX('Vensim Variables'!$B:$B,MATCH(EPS!$B1508,'Vensim Variables'!$A:$A,0))</f>
        <v>g pollutant</v>
      </c>
      <c r="I1508" t="str">
        <f t="shared" si="46"/>
        <v>NOx</v>
      </c>
      <c r="J1508">
        <f>INDEX(NoSettings!$C:$C,MATCH(EPS!$A1508,NoSettings!$A:$A,0))</f>
        <v>0</v>
      </c>
      <c r="K1508" s="109">
        <f>INDEX(GWP!$C$2:$C$13,MATCH(EPS!I1508,GWP!$B$2:$B$13,0))</f>
        <v>-8.1999999999999993</v>
      </c>
      <c r="L1508" s="5">
        <f t="shared" si="47"/>
        <v>0</v>
      </c>
    </row>
    <row r="1509" spans="1:12">
      <c r="A1509" t="s">
        <v>1527</v>
      </c>
      <c r="B1509" t="s">
        <v>3</v>
      </c>
      <c r="C1509" t="s">
        <v>1707</v>
      </c>
      <c r="D1509" t="s">
        <v>1759</v>
      </c>
      <c r="H1509" t="str">
        <f>INDEX('Vensim Variables'!$B:$B,MATCH(EPS!$B1509,'Vensim Variables'!$A:$A,0))</f>
        <v>g pollutant</v>
      </c>
      <c r="I1509" t="str">
        <f t="shared" si="46"/>
        <v>NOx</v>
      </c>
      <c r="J1509">
        <f>INDEX(NoSettings!$C:$C,MATCH(EPS!$A1509,NoSettings!$A:$A,0))</f>
        <v>1745770000</v>
      </c>
      <c r="K1509" s="109">
        <f>INDEX(GWP!$C$2:$C$13,MATCH(EPS!I1509,GWP!$B$2:$B$13,0))</f>
        <v>-8.1999999999999993</v>
      </c>
      <c r="L1509" s="5">
        <f t="shared" si="47"/>
        <v>-1.4315313999999997E-2</v>
      </c>
    </row>
    <row r="1510" spans="1:12">
      <c r="A1510" t="s">
        <v>1528</v>
      </c>
      <c r="B1510" t="s">
        <v>3</v>
      </c>
      <c r="C1510" t="s">
        <v>1707</v>
      </c>
      <c r="D1510" t="s">
        <v>1760</v>
      </c>
      <c r="H1510" t="str">
        <f>INDEX('Vensim Variables'!$B:$B,MATCH(EPS!$B1510,'Vensim Variables'!$A:$A,0))</f>
        <v>g pollutant</v>
      </c>
      <c r="I1510" t="str">
        <f t="shared" si="46"/>
        <v>NOx</v>
      </c>
      <c r="J1510">
        <f>INDEX(NoSettings!$C:$C,MATCH(EPS!$A1510,NoSettings!$A:$A,0))</f>
        <v>0</v>
      </c>
      <c r="K1510" s="109">
        <f>INDEX(GWP!$C$2:$C$13,MATCH(EPS!I1510,GWP!$B$2:$B$13,0))</f>
        <v>-8.1999999999999993</v>
      </c>
      <c r="L1510" s="5">
        <f t="shared" si="47"/>
        <v>0</v>
      </c>
    </row>
    <row r="1511" spans="1:12">
      <c r="A1511" t="s">
        <v>1529</v>
      </c>
      <c r="B1511" t="s">
        <v>3</v>
      </c>
      <c r="C1511" t="s">
        <v>1707</v>
      </c>
      <c r="D1511" t="s">
        <v>1761</v>
      </c>
      <c r="H1511" t="str">
        <f>INDEX('Vensim Variables'!$B:$B,MATCH(EPS!$B1511,'Vensim Variables'!$A:$A,0))</f>
        <v>g pollutant</v>
      </c>
      <c r="I1511" t="str">
        <f t="shared" si="46"/>
        <v>NOx</v>
      </c>
      <c r="J1511">
        <f>INDEX(NoSettings!$C:$C,MATCH(EPS!$A1511,NoSettings!$A:$A,0))</f>
        <v>34493200000</v>
      </c>
      <c r="K1511" s="109">
        <f>INDEX(GWP!$C$2:$C$13,MATCH(EPS!I1511,GWP!$B$2:$B$13,0))</f>
        <v>-8.1999999999999993</v>
      </c>
      <c r="L1511" s="5">
        <f t="shared" si="47"/>
        <v>-0.28284424000000002</v>
      </c>
    </row>
    <row r="1512" spans="1:12">
      <c r="A1512" t="s">
        <v>1530</v>
      </c>
      <c r="B1512" t="s">
        <v>3</v>
      </c>
      <c r="C1512" t="s">
        <v>1707</v>
      </c>
      <c r="D1512" t="s">
        <v>1762</v>
      </c>
      <c r="H1512" t="str">
        <f>INDEX('Vensim Variables'!$B:$B,MATCH(EPS!$B1512,'Vensim Variables'!$A:$A,0))</f>
        <v>g pollutant</v>
      </c>
      <c r="I1512" t="str">
        <f t="shared" si="46"/>
        <v>NOx</v>
      </c>
      <c r="J1512">
        <f>INDEX(NoSettings!$C:$C,MATCH(EPS!$A1512,NoSettings!$A:$A,0))</f>
        <v>29441100000</v>
      </c>
      <c r="K1512" s="109">
        <f>INDEX(GWP!$C$2:$C$13,MATCH(EPS!I1512,GWP!$B$2:$B$13,0))</f>
        <v>-8.1999999999999993</v>
      </c>
      <c r="L1512" s="5">
        <f t="shared" si="47"/>
        <v>-0.24141701999999998</v>
      </c>
    </row>
    <row r="1513" spans="1:12">
      <c r="A1513" t="s">
        <v>1531</v>
      </c>
      <c r="B1513" t="s">
        <v>3</v>
      </c>
      <c r="C1513" t="s">
        <v>1707</v>
      </c>
      <c r="D1513" t="s">
        <v>1763</v>
      </c>
      <c r="H1513" t="str">
        <f>INDEX('Vensim Variables'!$B:$B,MATCH(EPS!$B1513,'Vensim Variables'!$A:$A,0))</f>
        <v>g pollutant</v>
      </c>
      <c r="I1513" t="str">
        <f t="shared" si="46"/>
        <v>NOx</v>
      </c>
      <c r="J1513">
        <f>INDEX(NoSettings!$C:$C,MATCH(EPS!$A1513,NoSettings!$A:$A,0))</f>
        <v>13031600000</v>
      </c>
      <c r="K1513" s="109">
        <f>INDEX(GWP!$C$2:$C$13,MATCH(EPS!I1513,GWP!$B$2:$B$13,0))</f>
        <v>-8.1999999999999993</v>
      </c>
      <c r="L1513" s="5">
        <f t="shared" si="47"/>
        <v>-0.10685911999999999</v>
      </c>
    </row>
    <row r="1514" spans="1:12">
      <c r="A1514" t="s">
        <v>1532</v>
      </c>
      <c r="B1514" t="s">
        <v>3</v>
      </c>
      <c r="C1514" t="s">
        <v>1707</v>
      </c>
      <c r="D1514" t="s">
        <v>1764</v>
      </c>
      <c r="H1514" t="str">
        <f>INDEX('Vensim Variables'!$B:$B,MATCH(EPS!$B1514,'Vensim Variables'!$A:$A,0))</f>
        <v>g pollutant</v>
      </c>
      <c r="I1514" t="str">
        <f t="shared" si="46"/>
        <v>NOx</v>
      </c>
      <c r="J1514">
        <f>INDEX(NoSettings!$C:$C,MATCH(EPS!$A1514,NoSettings!$A:$A,0))</f>
        <v>0</v>
      </c>
      <c r="K1514" s="109">
        <f>INDEX(GWP!$C$2:$C$13,MATCH(EPS!I1514,GWP!$B$2:$B$13,0))</f>
        <v>-8.1999999999999993</v>
      </c>
      <c r="L1514" s="5">
        <f t="shared" si="47"/>
        <v>0</v>
      </c>
    </row>
    <row r="1515" spans="1:12">
      <c r="A1515" t="s">
        <v>1533</v>
      </c>
      <c r="B1515" t="s">
        <v>3</v>
      </c>
      <c r="C1515" t="s">
        <v>1707</v>
      </c>
      <c r="D1515" t="s">
        <v>1765</v>
      </c>
      <c r="H1515" t="str">
        <f>INDEX('Vensim Variables'!$B:$B,MATCH(EPS!$B1515,'Vensim Variables'!$A:$A,0))</f>
        <v>g pollutant</v>
      </c>
      <c r="I1515" t="str">
        <f t="shared" si="46"/>
        <v>NOx</v>
      </c>
      <c r="J1515">
        <f>INDEX(NoSettings!$C:$C,MATCH(EPS!$A1515,NoSettings!$A:$A,0))</f>
        <v>0</v>
      </c>
      <c r="K1515" s="109">
        <f>INDEX(GWP!$C$2:$C$13,MATCH(EPS!I1515,GWP!$B$2:$B$13,0))</f>
        <v>-8.1999999999999993</v>
      </c>
      <c r="L1515" s="5">
        <f t="shared" si="47"/>
        <v>0</v>
      </c>
    </row>
    <row r="1516" spans="1:12">
      <c r="A1516" t="s">
        <v>1534</v>
      </c>
      <c r="B1516" t="s">
        <v>3</v>
      </c>
      <c r="C1516" t="s">
        <v>1707</v>
      </c>
      <c r="D1516" t="s">
        <v>1766</v>
      </c>
      <c r="H1516" t="str">
        <f>INDEX('Vensim Variables'!$B:$B,MATCH(EPS!$B1516,'Vensim Variables'!$A:$A,0))</f>
        <v>g pollutant</v>
      </c>
      <c r="I1516" t="str">
        <f t="shared" si="46"/>
        <v>NOx</v>
      </c>
      <c r="J1516">
        <f>INDEX(NoSettings!$C:$C,MATCH(EPS!$A1516,NoSettings!$A:$A,0))</f>
        <v>0</v>
      </c>
      <c r="K1516" s="109">
        <f>INDEX(GWP!$C$2:$C$13,MATCH(EPS!I1516,GWP!$B$2:$B$13,0))</f>
        <v>-8.1999999999999993</v>
      </c>
      <c r="L1516" s="5">
        <f t="shared" si="47"/>
        <v>0</v>
      </c>
    </row>
    <row r="1517" spans="1:12">
      <c r="A1517" t="s">
        <v>1535</v>
      </c>
      <c r="B1517" t="s">
        <v>3</v>
      </c>
      <c r="C1517" t="s">
        <v>1707</v>
      </c>
      <c r="D1517" t="s">
        <v>1767</v>
      </c>
      <c r="H1517" t="str">
        <f>INDEX('Vensim Variables'!$B:$B,MATCH(EPS!$B1517,'Vensim Variables'!$A:$A,0))</f>
        <v>g pollutant</v>
      </c>
      <c r="I1517" t="str">
        <f t="shared" si="46"/>
        <v>NOx</v>
      </c>
      <c r="J1517">
        <f>INDEX(NoSettings!$C:$C,MATCH(EPS!$A1517,NoSettings!$A:$A,0))</f>
        <v>45279900000</v>
      </c>
      <c r="K1517" s="109">
        <f>INDEX(GWP!$C$2:$C$13,MATCH(EPS!I1517,GWP!$B$2:$B$13,0))</f>
        <v>-8.1999999999999993</v>
      </c>
      <c r="L1517" s="5">
        <f t="shared" si="47"/>
        <v>-0.37129517999999995</v>
      </c>
    </row>
    <row r="1518" spans="1:12">
      <c r="A1518" t="s">
        <v>1536</v>
      </c>
      <c r="B1518" t="s">
        <v>3</v>
      </c>
      <c r="C1518" t="s">
        <v>1708</v>
      </c>
      <c r="D1518" t="s">
        <v>1752</v>
      </c>
      <c r="H1518" t="str">
        <f>INDEX('Vensim Variables'!$B:$B,MATCH(EPS!$B1518,'Vensim Variables'!$A:$A,0))</f>
        <v>g pollutant</v>
      </c>
      <c r="I1518" t="str">
        <f t="shared" si="46"/>
        <v>PM10</v>
      </c>
      <c r="J1518">
        <f>INDEX(NoSettings!$C:$C,MATCH(EPS!$A1518,NoSettings!$A:$A,0))</f>
        <v>49298800000</v>
      </c>
      <c r="K1518" s="109">
        <f>INDEX(GWP!$C$2:$C$13,MATCH(EPS!I1518,GWP!$B$2:$B$13,0))</f>
        <v>0</v>
      </c>
      <c r="L1518" s="5">
        <f t="shared" si="47"/>
        <v>0</v>
      </c>
    </row>
    <row r="1519" spans="1:12">
      <c r="A1519" t="s">
        <v>1537</v>
      </c>
      <c r="B1519" t="s">
        <v>3</v>
      </c>
      <c r="C1519" t="s">
        <v>1708</v>
      </c>
      <c r="D1519" t="s">
        <v>1753</v>
      </c>
      <c r="H1519" t="str">
        <f>INDEX('Vensim Variables'!$B:$B,MATCH(EPS!$B1519,'Vensim Variables'!$A:$A,0))</f>
        <v>g pollutant</v>
      </c>
      <c r="I1519" t="str">
        <f t="shared" si="46"/>
        <v>PM10</v>
      </c>
      <c r="J1519">
        <f>INDEX(NoSettings!$C:$C,MATCH(EPS!$A1519,NoSettings!$A:$A,0))</f>
        <v>23414000000</v>
      </c>
      <c r="K1519" s="109">
        <f>INDEX(GWP!$C$2:$C$13,MATCH(EPS!I1519,GWP!$B$2:$B$13,0))</f>
        <v>0</v>
      </c>
      <c r="L1519" s="5">
        <f t="shared" si="47"/>
        <v>0</v>
      </c>
    </row>
    <row r="1520" spans="1:12">
      <c r="A1520" t="s">
        <v>1538</v>
      </c>
      <c r="B1520" t="s">
        <v>3</v>
      </c>
      <c r="C1520" t="s">
        <v>1708</v>
      </c>
      <c r="D1520" t="s">
        <v>1754</v>
      </c>
      <c r="H1520" t="str">
        <f>INDEX('Vensim Variables'!$B:$B,MATCH(EPS!$B1520,'Vensim Variables'!$A:$A,0))</f>
        <v>g pollutant</v>
      </c>
      <c r="I1520" t="str">
        <f t="shared" si="46"/>
        <v>PM10</v>
      </c>
      <c r="J1520">
        <f>INDEX(NoSettings!$C:$C,MATCH(EPS!$A1520,NoSettings!$A:$A,0))</f>
        <v>0</v>
      </c>
      <c r="K1520" s="109">
        <f>INDEX(GWP!$C$2:$C$13,MATCH(EPS!I1520,GWP!$B$2:$B$13,0))</f>
        <v>0</v>
      </c>
      <c r="L1520" s="5">
        <f t="shared" si="47"/>
        <v>0</v>
      </c>
    </row>
    <row r="1521" spans="1:12">
      <c r="A1521" t="s">
        <v>1539</v>
      </c>
      <c r="B1521" t="s">
        <v>3</v>
      </c>
      <c r="C1521" t="s">
        <v>1708</v>
      </c>
      <c r="D1521" t="s">
        <v>1755</v>
      </c>
      <c r="H1521" t="str">
        <f>INDEX('Vensim Variables'!$B:$B,MATCH(EPS!$B1521,'Vensim Variables'!$A:$A,0))</f>
        <v>g pollutant</v>
      </c>
      <c r="I1521" t="str">
        <f t="shared" si="46"/>
        <v>PM10</v>
      </c>
      <c r="J1521">
        <f>INDEX(NoSettings!$C:$C,MATCH(EPS!$A1521,NoSettings!$A:$A,0))</f>
        <v>0</v>
      </c>
      <c r="K1521" s="109">
        <f>INDEX(GWP!$C$2:$C$13,MATCH(EPS!I1521,GWP!$B$2:$B$13,0))</f>
        <v>0</v>
      </c>
      <c r="L1521" s="5">
        <f t="shared" si="47"/>
        <v>0</v>
      </c>
    </row>
    <row r="1522" spans="1:12">
      <c r="A1522" t="s">
        <v>1540</v>
      </c>
      <c r="B1522" t="s">
        <v>3</v>
      </c>
      <c r="C1522" t="s">
        <v>1708</v>
      </c>
      <c r="D1522" t="s">
        <v>1756</v>
      </c>
      <c r="H1522" t="str">
        <f>INDEX('Vensim Variables'!$B:$B,MATCH(EPS!$B1522,'Vensim Variables'!$A:$A,0))</f>
        <v>g pollutant</v>
      </c>
      <c r="I1522" t="str">
        <f t="shared" si="46"/>
        <v>PM10</v>
      </c>
      <c r="J1522">
        <f>INDEX(NoSettings!$C:$C,MATCH(EPS!$A1522,NoSettings!$A:$A,0))</f>
        <v>0</v>
      </c>
      <c r="K1522" s="109">
        <f>INDEX(GWP!$C$2:$C$13,MATCH(EPS!I1522,GWP!$B$2:$B$13,0))</f>
        <v>0</v>
      </c>
      <c r="L1522" s="5">
        <f t="shared" si="47"/>
        <v>0</v>
      </c>
    </row>
    <row r="1523" spans="1:12">
      <c r="A1523" t="s">
        <v>1541</v>
      </c>
      <c r="B1523" t="s">
        <v>3</v>
      </c>
      <c r="C1523" t="s">
        <v>1708</v>
      </c>
      <c r="D1523" t="s">
        <v>1757</v>
      </c>
      <c r="H1523" t="str">
        <f>INDEX('Vensim Variables'!$B:$B,MATCH(EPS!$B1523,'Vensim Variables'!$A:$A,0))</f>
        <v>g pollutant</v>
      </c>
      <c r="I1523" t="str">
        <f t="shared" si="46"/>
        <v>PM10</v>
      </c>
      <c r="J1523">
        <f>INDEX(NoSettings!$C:$C,MATCH(EPS!$A1523,NoSettings!$A:$A,0))</f>
        <v>0</v>
      </c>
      <c r="K1523" s="109">
        <f>INDEX(GWP!$C$2:$C$13,MATCH(EPS!I1523,GWP!$B$2:$B$13,0))</f>
        <v>0</v>
      </c>
      <c r="L1523" s="5">
        <f t="shared" si="47"/>
        <v>0</v>
      </c>
    </row>
    <row r="1524" spans="1:12">
      <c r="A1524" t="s">
        <v>1542</v>
      </c>
      <c r="B1524" t="s">
        <v>3</v>
      </c>
      <c r="C1524" t="s">
        <v>1708</v>
      </c>
      <c r="D1524" t="s">
        <v>1758</v>
      </c>
      <c r="H1524" t="str">
        <f>INDEX('Vensim Variables'!$B:$B,MATCH(EPS!$B1524,'Vensim Variables'!$A:$A,0))</f>
        <v>g pollutant</v>
      </c>
      <c r="I1524" t="str">
        <f t="shared" si="46"/>
        <v>PM10</v>
      </c>
      <c r="J1524">
        <f>INDEX(NoSettings!$C:$C,MATCH(EPS!$A1524,NoSettings!$A:$A,0))</f>
        <v>0</v>
      </c>
      <c r="K1524" s="109">
        <f>INDEX(GWP!$C$2:$C$13,MATCH(EPS!I1524,GWP!$B$2:$B$13,0))</f>
        <v>0</v>
      </c>
      <c r="L1524" s="5">
        <f t="shared" si="47"/>
        <v>0</v>
      </c>
    </row>
    <row r="1525" spans="1:12">
      <c r="A1525" t="s">
        <v>1543</v>
      </c>
      <c r="B1525" t="s">
        <v>3</v>
      </c>
      <c r="C1525" t="s">
        <v>1708</v>
      </c>
      <c r="D1525" t="s">
        <v>1759</v>
      </c>
      <c r="H1525" t="str">
        <f>INDEX('Vensim Variables'!$B:$B,MATCH(EPS!$B1525,'Vensim Variables'!$A:$A,0))</f>
        <v>g pollutant</v>
      </c>
      <c r="I1525" t="str">
        <f t="shared" si="46"/>
        <v>PM10</v>
      </c>
      <c r="J1525">
        <f>INDEX(NoSettings!$C:$C,MATCH(EPS!$A1525,NoSettings!$A:$A,0))</f>
        <v>297489000</v>
      </c>
      <c r="K1525" s="109">
        <f>INDEX(GWP!$C$2:$C$13,MATCH(EPS!I1525,GWP!$B$2:$B$13,0))</f>
        <v>0</v>
      </c>
      <c r="L1525" s="5">
        <f t="shared" si="47"/>
        <v>0</v>
      </c>
    </row>
    <row r="1526" spans="1:12">
      <c r="A1526" t="s">
        <v>1544</v>
      </c>
      <c r="B1526" t="s">
        <v>3</v>
      </c>
      <c r="C1526" t="s">
        <v>1708</v>
      </c>
      <c r="D1526" t="s">
        <v>1760</v>
      </c>
      <c r="H1526" t="str">
        <f>INDEX('Vensim Variables'!$B:$B,MATCH(EPS!$B1526,'Vensim Variables'!$A:$A,0))</f>
        <v>g pollutant</v>
      </c>
      <c r="I1526" t="str">
        <f t="shared" si="46"/>
        <v>PM10</v>
      </c>
      <c r="J1526">
        <f>INDEX(NoSettings!$C:$C,MATCH(EPS!$A1526,NoSettings!$A:$A,0))</f>
        <v>0</v>
      </c>
      <c r="K1526" s="109">
        <f>INDEX(GWP!$C$2:$C$13,MATCH(EPS!I1526,GWP!$B$2:$B$13,0))</f>
        <v>0</v>
      </c>
      <c r="L1526" s="5">
        <f t="shared" si="47"/>
        <v>0</v>
      </c>
    </row>
    <row r="1527" spans="1:12">
      <c r="A1527" t="s">
        <v>1545</v>
      </c>
      <c r="B1527" t="s">
        <v>3</v>
      </c>
      <c r="C1527" t="s">
        <v>1708</v>
      </c>
      <c r="D1527" t="s">
        <v>1761</v>
      </c>
      <c r="H1527" t="str">
        <f>INDEX('Vensim Variables'!$B:$B,MATCH(EPS!$B1527,'Vensim Variables'!$A:$A,0))</f>
        <v>g pollutant</v>
      </c>
      <c r="I1527" t="str">
        <f t="shared" si="46"/>
        <v>PM10</v>
      </c>
      <c r="J1527">
        <f>INDEX(NoSettings!$C:$C,MATCH(EPS!$A1527,NoSettings!$A:$A,0))</f>
        <v>3310090000</v>
      </c>
      <c r="K1527" s="109">
        <f>INDEX(GWP!$C$2:$C$13,MATCH(EPS!I1527,GWP!$B$2:$B$13,0))</f>
        <v>0</v>
      </c>
      <c r="L1527" s="5">
        <f t="shared" si="47"/>
        <v>0</v>
      </c>
    </row>
    <row r="1528" spans="1:12">
      <c r="A1528" t="s">
        <v>1546</v>
      </c>
      <c r="B1528" t="s">
        <v>3</v>
      </c>
      <c r="C1528" t="s">
        <v>1708</v>
      </c>
      <c r="D1528" t="s">
        <v>1762</v>
      </c>
      <c r="H1528" t="str">
        <f>INDEX('Vensim Variables'!$B:$B,MATCH(EPS!$B1528,'Vensim Variables'!$A:$A,0))</f>
        <v>g pollutant</v>
      </c>
      <c r="I1528" t="str">
        <f t="shared" si="46"/>
        <v>PM10</v>
      </c>
      <c r="J1528">
        <f>INDEX(NoSettings!$C:$C,MATCH(EPS!$A1528,NoSettings!$A:$A,0))</f>
        <v>5045160000</v>
      </c>
      <c r="K1528" s="109">
        <f>INDEX(GWP!$C$2:$C$13,MATCH(EPS!I1528,GWP!$B$2:$B$13,0))</f>
        <v>0</v>
      </c>
      <c r="L1528" s="5">
        <f t="shared" si="47"/>
        <v>0</v>
      </c>
    </row>
    <row r="1529" spans="1:12">
      <c r="A1529" t="s">
        <v>1547</v>
      </c>
      <c r="B1529" t="s">
        <v>3</v>
      </c>
      <c r="C1529" t="s">
        <v>1708</v>
      </c>
      <c r="D1529" t="s">
        <v>1763</v>
      </c>
      <c r="H1529" t="str">
        <f>INDEX('Vensim Variables'!$B:$B,MATCH(EPS!$B1529,'Vensim Variables'!$A:$A,0))</f>
        <v>g pollutant</v>
      </c>
      <c r="I1529" t="str">
        <f t="shared" si="46"/>
        <v>PM10</v>
      </c>
      <c r="J1529">
        <f>INDEX(NoSettings!$C:$C,MATCH(EPS!$A1529,NoSettings!$A:$A,0))</f>
        <v>1365860000</v>
      </c>
      <c r="K1529" s="109">
        <f>INDEX(GWP!$C$2:$C$13,MATCH(EPS!I1529,GWP!$B$2:$B$13,0))</f>
        <v>0</v>
      </c>
      <c r="L1529" s="5">
        <f t="shared" si="47"/>
        <v>0</v>
      </c>
    </row>
    <row r="1530" spans="1:12">
      <c r="A1530" t="s">
        <v>1548</v>
      </c>
      <c r="B1530" t="s">
        <v>3</v>
      </c>
      <c r="C1530" t="s">
        <v>1708</v>
      </c>
      <c r="D1530" t="s">
        <v>1764</v>
      </c>
      <c r="H1530" t="str">
        <f>INDEX('Vensim Variables'!$B:$B,MATCH(EPS!$B1530,'Vensim Variables'!$A:$A,0))</f>
        <v>g pollutant</v>
      </c>
      <c r="I1530" t="str">
        <f t="shared" si="46"/>
        <v>PM10</v>
      </c>
      <c r="J1530">
        <f>INDEX(NoSettings!$C:$C,MATCH(EPS!$A1530,NoSettings!$A:$A,0))</f>
        <v>0</v>
      </c>
      <c r="K1530" s="109">
        <f>INDEX(GWP!$C$2:$C$13,MATCH(EPS!I1530,GWP!$B$2:$B$13,0))</f>
        <v>0</v>
      </c>
      <c r="L1530" s="5">
        <f t="shared" si="47"/>
        <v>0</v>
      </c>
    </row>
    <row r="1531" spans="1:12">
      <c r="A1531" t="s">
        <v>1549</v>
      </c>
      <c r="B1531" t="s">
        <v>3</v>
      </c>
      <c r="C1531" t="s">
        <v>1708</v>
      </c>
      <c r="D1531" t="s">
        <v>1765</v>
      </c>
      <c r="H1531" t="str">
        <f>INDEX('Vensim Variables'!$B:$B,MATCH(EPS!$B1531,'Vensim Variables'!$A:$A,0))</f>
        <v>g pollutant</v>
      </c>
      <c r="I1531" t="str">
        <f t="shared" si="46"/>
        <v>PM10</v>
      </c>
      <c r="J1531">
        <f>INDEX(NoSettings!$C:$C,MATCH(EPS!$A1531,NoSettings!$A:$A,0))</f>
        <v>0</v>
      </c>
      <c r="K1531" s="109">
        <f>INDEX(GWP!$C$2:$C$13,MATCH(EPS!I1531,GWP!$B$2:$B$13,0))</f>
        <v>0</v>
      </c>
      <c r="L1531" s="5">
        <f t="shared" si="47"/>
        <v>0</v>
      </c>
    </row>
    <row r="1532" spans="1:12">
      <c r="A1532" t="s">
        <v>1550</v>
      </c>
      <c r="B1532" t="s">
        <v>3</v>
      </c>
      <c r="C1532" t="s">
        <v>1708</v>
      </c>
      <c r="D1532" t="s">
        <v>1766</v>
      </c>
      <c r="H1532" t="str">
        <f>INDEX('Vensim Variables'!$B:$B,MATCH(EPS!$B1532,'Vensim Variables'!$A:$A,0))</f>
        <v>g pollutant</v>
      </c>
      <c r="I1532" t="str">
        <f t="shared" si="46"/>
        <v>PM10</v>
      </c>
      <c r="J1532">
        <f>INDEX(NoSettings!$C:$C,MATCH(EPS!$A1532,NoSettings!$A:$A,0))</f>
        <v>0</v>
      </c>
      <c r="K1532" s="109">
        <f>INDEX(GWP!$C$2:$C$13,MATCH(EPS!I1532,GWP!$B$2:$B$13,0))</f>
        <v>0</v>
      </c>
      <c r="L1532" s="5">
        <f t="shared" si="47"/>
        <v>0</v>
      </c>
    </row>
    <row r="1533" spans="1:12">
      <c r="A1533" t="s">
        <v>1551</v>
      </c>
      <c r="B1533" t="s">
        <v>3</v>
      </c>
      <c r="C1533" t="s">
        <v>1708</v>
      </c>
      <c r="D1533" t="s">
        <v>1767</v>
      </c>
      <c r="H1533" t="str">
        <f>INDEX('Vensim Variables'!$B:$B,MATCH(EPS!$B1533,'Vensim Variables'!$A:$A,0))</f>
        <v>g pollutant</v>
      </c>
      <c r="I1533" t="str">
        <f t="shared" si="46"/>
        <v>PM10</v>
      </c>
      <c r="J1533">
        <f>INDEX(NoSettings!$C:$C,MATCH(EPS!$A1533,NoSettings!$A:$A,0))</f>
        <v>5878440000</v>
      </c>
      <c r="K1533" s="109">
        <f>INDEX(GWP!$C$2:$C$13,MATCH(EPS!I1533,GWP!$B$2:$B$13,0))</f>
        <v>0</v>
      </c>
      <c r="L1533" s="5">
        <f t="shared" si="47"/>
        <v>0</v>
      </c>
    </row>
    <row r="1534" spans="1:12">
      <c r="A1534" t="s">
        <v>1552</v>
      </c>
      <c r="B1534" t="s">
        <v>3</v>
      </c>
      <c r="C1534" t="s">
        <v>1709</v>
      </c>
      <c r="D1534" t="s">
        <v>1752</v>
      </c>
      <c r="H1534" t="str">
        <f>INDEX('Vensim Variables'!$B:$B,MATCH(EPS!$B1534,'Vensim Variables'!$A:$A,0))</f>
        <v>g pollutant</v>
      </c>
      <c r="I1534" t="str">
        <f t="shared" si="46"/>
        <v>PM25</v>
      </c>
      <c r="J1534">
        <f>INDEX(NoSettings!$C:$C,MATCH(EPS!$A1534,NoSettings!$A:$A,0))</f>
        <v>37757000000</v>
      </c>
      <c r="K1534" s="109">
        <f>INDEX(GWP!$C$2:$C$13,MATCH(EPS!I1534,GWP!$B$2:$B$13,0))</f>
        <v>0</v>
      </c>
      <c r="L1534" s="5">
        <f t="shared" si="47"/>
        <v>0</v>
      </c>
    </row>
    <row r="1535" spans="1:12">
      <c r="A1535" t="s">
        <v>1553</v>
      </c>
      <c r="B1535" t="s">
        <v>3</v>
      </c>
      <c r="C1535" t="s">
        <v>1709</v>
      </c>
      <c r="D1535" t="s">
        <v>1753</v>
      </c>
      <c r="H1535" t="str">
        <f>INDEX('Vensim Variables'!$B:$B,MATCH(EPS!$B1535,'Vensim Variables'!$A:$A,0))</f>
        <v>g pollutant</v>
      </c>
      <c r="I1535" t="str">
        <f t="shared" si="46"/>
        <v>PM25</v>
      </c>
      <c r="J1535">
        <f>INDEX(NoSettings!$C:$C,MATCH(EPS!$A1535,NoSettings!$A:$A,0))</f>
        <v>22839800000</v>
      </c>
      <c r="K1535" s="109">
        <f>INDEX(GWP!$C$2:$C$13,MATCH(EPS!I1535,GWP!$B$2:$B$13,0))</f>
        <v>0</v>
      </c>
      <c r="L1535" s="5">
        <f t="shared" si="47"/>
        <v>0</v>
      </c>
    </row>
    <row r="1536" spans="1:12">
      <c r="A1536" t="s">
        <v>1554</v>
      </c>
      <c r="B1536" t="s">
        <v>3</v>
      </c>
      <c r="C1536" t="s">
        <v>1709</v>
      </c>
      <c r="D1536" t="s">
        <v>1754</v>
      </c>
      <c r="H1536" t="str">
        <f>INDEX('Vensim Variables'!$B:$B,MATCH(EPS!$B1536,'Vensim Variables'!$A:$A,0))</f>
        <v>g pollutant</v>
      </c>
      <c r="I1536" t="str">
        <f t="shared" si="46"/>
        <v>PM25</v>
      </c>
      <c r="J1536">
        <f>INDEX(NoSettings!$C:$C,MATCH(EPS!$A1536,NoSettings!$A:$A,0))</f>
        <v>0</v>
      </c>
      <c r="K1536" s="109">
        <f>INDEX(GWP!$C$2:$C$13,MATCH(EPS!I1536,GWP!$B$2:$B$13,0))</f>
        <v>0</v>
      </c>
      <c r="L1536" s="5">
        <f t="shared" si="47"/>
        <v>0</v>
      </c>
    </row>
    <row r="1537" spans="1:12">
      <c r="A1537" t="s">
        <v>1555</v>
      </c>
      <c r="B1537" t="s">
        <v>3</v>
      </c>
      <c r="C1537" t="s">
        <v>1709</v>
      </c>
      <c r="D1537" t="s">
        <v>1755</v>
      </c>
      <c r="H1537" t="str">
        <f>INDEX('Vensim Variables'!$B:$B,MATCH(EPS!$B1537,'Vensim Variables'!$A:$A,0))</f>
        <v>g pollutant</v>
      </c>
      <c r="I1537" t="str">
        <f t="shared" si="46"/>
        <v>PM25</v>
      </c>
      <c r="J1537">
        <f>INDEX(NoSettings!$C:$C,MATCH(EPS!$A1537,NoSettings!$A:$A,0))</f>
        <v>0</v>
      </c>
      <c r="K1537" s="109">
        <f>INDEX(GWP!$C$2:$C$13,MATCH(EPS!I1537,GWP!$B$2:$B$13,0))</f>
        <v>0</v>
      </c>
      <c r="L1537" s="5">
        <f t="shared" si="47"/>
        <v>0</v>
      </c>
    </row>
    <row r="1538" spans="1:12">
      <c r="A1538" t="s">
        <v>1556</v>
      </c>
      <c r="B1538" t="s">
        <v>3</v>
      </c>
      <c r="C1538" t="s">
        <v>1709</v>
      </c>
      <c r="D1538" t="s">
        <v>1756</v>
      </c>
      <c r="H1538" t="str">
        <f>INDEX('Vensim Variables'!$B:$B,MATCH(EPS!$B1538,'Vensim Variables'!$A:$A,0))</f>
        <v>g pollutant</v>
      </c>
      <c r="I1538" t="str">
        <f t="shared" si="46"/>
        <v>PM25</v>
      </c>
      <c r="J1538">
        <f>INDEX(NoSettings!$C:$C,MATCH(EPS!$A1538,NoSettings!$A:$A,0))</f>
        <v>0</v>
      </c>
      <c r="K1538" s="109">
        <f>INDEX(GWP!$C$2:$C$13,MATCH(EPS!I1538,GWP!$B$2:$B$13,0))</f>
        <v>0</v>
      </c>
      <c r="L1538" s="5">
        <f t="shared" si="47"/>
        <v>0</v>
      </c>
    </row>
    <row r="1539" spans="1:12">
      <c r="A1539" t="s">
        <v>1557</v>
      </c>
      <c r="B1539" t="s">
        <v>3</v>
      </c>
      <c r="C1539" t="s">
        <v>1709</v>
      </c>
      <c r="D1539" t="s">
        <v>1757</v>
      </c>
      <c r="H1539" t="str">
        <f>INDEX('Vensim Variables'!$B:$B,MATCH(EPS!$B1539,'Vensim Variables'!$A:$A,0))</f>
        <v>g pollutant</v>
      </c>
      <c r="I1539" t="str">
        <f t="shared" ref="I1539:I1602" si="48">IF(OR(C1539="CO2",C1539="CH4",C1539="N2O",C1539="F gases",C1539="VOC",C1539="CO",C1539="NOx",C1539="PM10",C1539="PM25",C1539="SOx",C1539="BC",C1539="OC"),C1539,IF(OR(D1539="CO2",D1539="CH4",D1539="N2O",D1539="F gases",D1539="VOC",D1539="CO",D1539="NOx",D1539="PM10",D1539="PM25",D1539="SOx",D1539="BC",D1539="OC"),D1539,IF(OR(E1539="CO2",E1539="CH4",E1539="N2O",E1539="F gases",E1539="VOC",E1539="CO",E1539="NOx",E1539="PM10",E1539="PM25",E1539="SOx",E1539="BC",E1539="OC"),E1539,"NA")))</f>
        <v>PM25</v>
      </c>
      <c r="J1539">
        <f>INDEX(NoSettings!$C:$C,MATCH(EPS!$A1539,NoSettings!$A:$A,0))</f>
        <v>0</v>
      </c>
      <c r="K1539" s="109">
        <f>INDEX(GWP!$C$2:$C$13,MATCH(EPS!I1539,GWP!$B$2:$B$13,0))</f>
        <v>0</v>
      </c>
      <c r="L1539" s="5">
        <f t="shared" ref="L1539:L1602" si="49">IF(H1539="g pollutant",K1539*J1539/10^12,IF(H1539="MMTCO2e",J1539,IF(H1539="MWh",J1539,0)))</f>
        <v>0</v>
      </c>
    </row>
    <row r="1540" spans="1:12">
      <c r="A1540" t="s">
        <v>1558</v>
      </c>
      <c r="B1540" t="s">
        <v>3</v>
      </c>
      <c r="C1540" t="s">
        <v>1709</v>
      </c>
      <c r="D1540" t="s">
        <v>1758</v>
      </c>
      <c r="H1540" t="str">
        <f>INDEX('Vensim Variables'!$B:$B,MATCH(EPS!$B1540,'Vensim Variables'!$A:$A,0))</f>
        <v>g pollutant</v>
      </c>
      <c r="I1540" t="str">
        <f t="shared" si="48"/>
        <v>PM25</v>
      </c>
      <c r="J1540">
        <f>INDEX(NoSettings!$C:$C,MATCH(EPS!$A1540,NoSettings!$A:$A,0))</f>
        <v>0</v>
      </c>
      <c r="K1540" s="109">
        <f>INDEX(GWP!$C$2:$C$13,MATCH(EPS!I1540,GWP!$B$2:$B$13,0))</f>
        <v>0</v>
      </c>
      <c r="L1540" s="5">
        <f t="shared" si="49"/>
        <v>0</v>
      </c>
    </row>
    <row r="1541" spans="1:12">
      <c r="A1541" t="s">
        <v>1559</v>
      </c>
      <c r="B1541" t="s">
        <v>3</v>
      </c>
      <c r="C1541" t="s">
        <v>1709</v>
      </c>
      <c r="D1541" t="s">
        <v>1759</v>
      </c>
      <c r="H1541" t="str">
        <f>INDEX('Vensim Variables'!$B:$B,MATCH(EPS!$B1541,'Vensim Variables'!$A:$A,0))</f>
        <v>g pollutant</v>
      </c>
      <c r="I1541" t="str">
        <f t="shared" si="48"/>
        <v>PM25</v>
      </c>
      <c r="J1541">
        <f>INDEX(NoSettings!$C:$C,MATCH(EPS!$A1541,NoSettings!$A:$A,0))</f>
        <v>255041000</v>
      </c>
      <c r="K1541" s="109">
        <f>INDEX(GWP!$C$2:$C$13,MATCH(EPS!I1541,GWP!$B$2:$B$13,0))</f>
        <v>0</v>
      </c>
      <c r="L1541" s="5">
        <f t="shared" si="49"/>
        <v>0</v>
      </c>
    </row>
    <row r="1542" spans="1:12">
      <c r="A1542" t="s">
        <v>1560</v>
      </c>
      <c r="B1542" t="s">
        <v>3</v>
      </c>
      <c r="C1542" t="s">
        <v>1709</v>
      </c>
      <c r="D1542" t="s">
        <v>1760</v>
      </c>
      <c r="H1542" t="str">
        <f>INDEX('Vensim Variables'!$B:$B,MATCH(EPS!$B1542,'Vensim Variables'!$A:$A,0))</f>
        <v>g pollutant</v>
      </c>
      <c r="I1542" t="str">
        <f t="shared" si="48"/>
        <v>PM25</v>
      </c>
      <c r="J1542">
        <f>INDEX(NoSettings!$C:$C,MATCH(EPS!$A1542,NoSettings!$A:$A,0))</f>
        <v>0</v>
      </c>
      <c r="K1542" s="109">
        <f>INDEX(GWP!$C$2:$C$13,MATCH(EPS!I1542,GWP!$B$2:$B$13,0))</f>
        <v>0</v>
      </c>
      <c r="L1542" s="5">
        <f t="shared" si="49"/>
        <v>0</v>
      </c>
    </row>
    <row r="1543" spans="1:12">
      <c r="A1543" t="s">
        <v>1561</v>
      </c>
      <c r="B1543" t="s">
        <v>3</v>
      </c>
      <c r="C1543" t="s">
        <v>1709</v>
      </c>
      <c r="D1543" t="s">
        <v>1761</v>
      </c>
      <c r="H1543" t="str">
        <f>INDEX('Vensim Variables'!$B:$B,MATCH(EPS!$B1543,'Vensim Variables'!$A:$A,0))</f>
        <v>g pollutant</v>
      </c>
      <c r="I1543" t="str">
        <f t="shared" si="48"/>
        <v>PM25</v>
      </c>
      <c r="J1543">
        <f>INDEX(NoSettings!$C:$C,MATCH(EPS!$A1543,NoSettings!$A:$A,0))</f>
        <v>2724710000</v>
      </c>
      <c r="K1543" s="109">
        <f>INDEX(GWP!$C$2:$C$13,MATCH(EPS!I1543,GWP!$B$2:$B$13,0))</f>
        <v>0</v>
      </c>
      <c r="L1543" s="5">
        <f t="shared" si="49"/>
        <v>0</v>
      </c>
    </row>
    <row r="1544" spans="1:12">
      <c r="A1544" t="s">
        <v>1562</v>
      </c>
      <c r="B1544" t="s">
        <v>3</v>
      </c>
      <c r="C1544" t="s">
        <v>1709</v>
      </c>
      <c r="D1544" t="s">
        <v>1762</v>
      </c>
      <c r="H1544" t="str">
        <f>INDEX('Vensim Variables'!$B:$B,MATCH(EPS!$B1544,'Vensim Variables'!$A:$A,0))</f>
        <v>g pollutant</v>
      </c>
      <c r="I1544" t="str">
        <f t="shared" si="48"/>
        <v>PM25</v>
      </c>
      <c r="J1544">
        <f>INDEX(NoSettings!$C:$C,MATCH(EPS!$A1544,NoSettings!$A:$A,0))</f>
        <v>4921430000</v>
      </c>
      <c r="K1544" s="109">
        <f>INDEX(GWP!$C$2:$C$13,MATCH(EPS!I1544,GWP!$B$2:$B$13,0))</f>
        <v>0</v>
      </c>
      <c r="L1544" s="5">
        <f t="shared" si="49"/>
        <v>0</v>
      </c>
    </row>
    <row r="1545" spans="1:12">
      <c r="A1545" t="s">
        <v>1563</v>
      </c>
      <c r="B1545" t="s">
        <v>3</v>
      </c>
      <c r="C1545" t="s">
        <v>1709</v>
      </c>
      <c r="D1545" t="s">
        <v>1763</v>
      </c>
      <c r="H1545" t="str">
        <f>INDEX('Vensim Variables'!$B:$B,MATCH(EPS!$B1545,'Vensim Variables'!$A:$A,0))</f>
        <v>g pollutant</v>
      </c>
      <c r="I1545" t="str">
        <f t="shared" si="48"/>
        <v>PM25</v>
      </c>
      <c r="J1545">
        <f>INDEX(NoSettings!$C:$C,MATCH(EPS!$A1545,NoSettings!$A:$A,0))</f>
        <v>1046090000</v>
      </c>
      <c r="K1545" s="109">
        <f>INDEX(GWP!$C$2:$C$13,MATCH(EPS!I1545,GWP!$B$2:$B$13,0))</f>
        <v>0</v>
      </c>
      <c r="L1545" s="5">
        <f t="shared" si="49"/>
        <v>0</v>
      </c>
    </row>
    <row r="1546" spans="1:12">
      <c r="A1546" t="s">
        <v>1564</v>
      </c>
      <c r="B1546" t="s">
        <v>3</v>
      </c>
      <c r="C1546" t="s">
        <v>1709</v>
      </c>
      <c r="D1546" t="s">
        <v>1764</v>
      </c>
      <c r="H1546" t="str">
        <f>INDEX('Vensim Variables'!$B:$B,MATCH(EPS!$B1546,'Vensim Variables'!$A:$A,0))</f>
        <v>g pollutant</v>
      </c>
      <c r="I1546" t="str">
        <f t="shared" si="48"/>
        <v>PM25</v>
      </c>
      <c r="J1546">
        <f>INDEX(NoSettings!$C:$C,MATCH(EPS!$A1546,NoSettings!$A:$A,0))</f>
        <v>0</v>
      </c>
      <c r="K1546" s="109">
        <f>INDEX(GWP!$C$2:$C$13,MATCH(EPS!I1546,GWP!$B$2:$B$13,0))</f>
        <v>0</v>
      </c>
      <c r="L1546" s="5">
        <f t="shared" si="49"/>
        <v>0</v>
      </c>
    </row>
    <row r="1547" spans="1:12">
      <c r="A1547" t="s">
        <v>1565</v>
      </c>
      <c r="B1547" t="s">
        <v>3</v>
      </c>
      <c r="C1547" t="s">
        <v>1709</v>
      </c>
      <c r="D1547" t="s">
        <v>1765</v>
      </c>
      <c r="H1547" t="str">
        <f>INDEX('Vensim Variables'!$B:$B,MATCH(EPS!$B1547,'Vensim Variables'!$A:$A,0))</f>
        <v>g pollutant</v>
      </c>
      <c r="I1547" t="str">
        <f t="shared" si="48"/>
        <v>PM25</v>
      </c>
      <c r="J1547">
        <f>INDEX(NoSettings!$C:$C,MATCH(EPS!$A1547,NoSettings!$A:$A,0))</f>
        <v>0</v>
      </c>
      <c r="K1547" s="109">
        <f>INDEX(GWP!$C$2:$C$13,MATCH(EPS!I1547,GWP!$B$2:$B$13,0))</f>
        <v>0</v>
      </c>
      <c r="L1547" s="5">
        <f t="shared" si="49"/>
        <v>0</v>
      </c>
    </row>
    <row r="1548" spans="1:12">
      <c r="A1548" t="s">
        <v>1566</v>
      </c>
      <c r="B1548" t="s">
        <v>3</v>
      </c>
      <c r="C1548" t="s">
        <v>1709</v>
      </c>
      <c r="D1548" t="s">
        <v>1766</v>
      </c>
      <c r="H1548" t="str">
        <f>INDEX('Vensim Variables'!$B:$B,MATCH(EPS!$B1548,'Vensim Variables'!$A:$A,0))</f>
        <v>g pollutant</v>
      </c>
      <c r="I1548" t="str">
        <f t="shared" si="48"/>
        <v>PM25</v>
      </c>
      <c r="J1548">
        <f>INDEX(NoSettings!$C:$C,MATCH(EPS!$A1548,NoSettings!$A:$A,0))</f>
        <v>0</v>
      </c>
      <c r="K1548" s="109">
        <f>INDEX(GWP!$C$2:$C$13,MATCH(EPS!I1548,GWP!$B$2:$B$13,0))</f>
        <v>0</v>
      </c>
      <c r="L1548" s="5">
        <f t="shared" si="49"/>
        <v>0</v>
      </c>
    </row>
    <row r="1549" spans="1:12">
      <c r="A1549" t="s">
        <v>1567</v>
      </c>
      <c r="B1549" t="s">
        <v>3</v>
      </c>
      <c r="C1549" t="s">
        <v>1709</v>
      </c>
      <c r="D1549" t="s">
        <v>1767</v>
      </c>
      <c r="H1549" t="str">
        <f>INDEX('Vensim Variables'!$B:$B,MATCH(EPS!$B1549,'Vensim Variables'!$A:$A,0))</f>
        <v>g pollutant</v>
      </c>
      <c r="I1549" t="str">
        <f t="shared" si="48"/>
        <v>PM25</v>
      </c>
      <c r="J1549">
        <f>INDEX(NoSettings!$C:$C,MATCH(EPS!$A1549,NoSettings!$A:$A,0))</f>
        <v>5618370000</v>
      </c>
      <c r="K1549" s="109">
        <f>INDEX(GWP!$C$2:$C$13,MATCH(EPS!I1549,GWP!$B$2:$B$13,0))</f>
        <v>0</v>
      </c>
      <c r="L1549" s="5">
        <f t="shared" si="49"/>
        <v>0</v>
      </c>
    </row>
    <row r="1550" spans="1:12">
      <c r="A1550" t="s">
        <v>1568</v>
      </c>
      <c r="B1550" t="s">
        <v>3</v>
      </c>
      <c r="C1550" t="s">
        <v>1710</v>
      </c>
      <c r="D1550" t="s">
        <v>1752</v>
      </c>
      <c r="H1550" t="str">
        <f>INDEX('Vensim Variables'!$B:$B,MATCH(EPS!$B1550,'Vensim Variables'!$A:$A,0))</f>
        <v>g pollutant</v>
      </c>
      <c r="I1550" t="str">
        <f t="shared" si="48"/>
        <v>SOx</v>
      </c>
      <c r="J1550">
        <f>INDEX(NoSettings!$C:$C,MATCH(EPS!$A1550,NoSettings!$A:$A,0))</f>
        <v>671535000000</v>
      </c>
      <c r="K1550" s="109">
        <f>INDEX(GWP!$C$2:$C$13,MATCH(EPS!I1550,GWP!$B$2:$B$13,0))</f>
        <v>0</v>
      </c>
      <c r="L1550" s="5">
        <f t="shared" si="49"/>
        <v>0</v>
      </c>
    </row>
    <row r="1551" spans="1:12">
      <c r="A1551" t="s">
        <v>1569</v>
      </c>
      <c r="B1551" t="s">
        <v>3</v>
      </c>
      <c r="C1551" t="s">
        <v>1710</v>
      </c>
      <c r="D1551" t="s">
        <v>1753</v>
      </c>
      <c r="H1551" t="str">
        <f>INDEX('Vensim Variables'!$B:$B,MATCH(EPS!$B1551,'Vensim Variables'!$A:$A,0))</f>
        <v>g pollutant</v>
      </c>
      <c r="I1551" t="str">
        <f t="shared" si="48"/>
        <v>SOx</v>
      </c>
      <c r="J1551">
        <f>INDEX(NoSettings!$C:$C,MATCH(EPS!$A1551,NoSettings!$A:$A,0))</f>
        <v>6880640000</v>
      </c>
      <c r="K1551" s="109">
        <f>INDEX(GWP!$C$2:$C$13,MATCH(EPS!I1551,GWP!$B$2:$B$13,0))</f>
        <v>0</v>
      </c>
      <c r="L1551" s="5">
        <f t="shared" si="49"/>
        <v>0</v>
      </c>
    </row>
    <row r="1552" spans="1:12">
      <c r="A1552" t="s">
        <v>1570</v>
      </c>
      <c r="B1552" t="s">
        <v>3</v>
      </c>
      <c r="C1552" t="s">
        <v>1710</v>
      </c>
      <c r="D1552" t="s">
        <v>1754</v>
      </c>
      <c r="H1552" t="str">
        <f>INDEX('Vensim Variables'!$B:$B,MATCH(EPS!$B1552,'Vensim Variables'!$A:$A,0))</f>
        <v>g pollutant</v>
      </c>
      <c r="I1552" t="str">
        <f t="shared" si="48"/>
        <v>SOx</v>
      </c>
      <c r="J1552">
        <f>INDEX(NoSettings!$C:$C,MATCH(EPS!$A1552,NoSettings!$A:$A,0))</f>
        <v>0</v>
      </c>
      <c r="K1552" s="109">
        <f>INDEX(GWP!$C$2:$C$13,MATCH(EPS!I1552,GWP!$B$2:$B$13,0))</f>
        <v>0</v>
      </c>
      <c r="L1552" s="5">
        <f t="shared" si="49"/>
        <v>0</v>
      </c>
    </row>
    <row r="1553" spans="1:12">
      <c r="A1553" t="s">
        <v>1571</v>
      </c>
      <c r="B1553" t="s">
        <v>3</v>
      </c>
      <c r="C1553" t="s">
        <v>1710</v>
      </c>
      <c r="D1553" t="s">
        <v>1755</v>
      </c>
      <c r="H1553" t="str">
        <f>INDEX('Vensim Variables'!$B:$B,MATCH(EPS!$B1553,'Vensim Variables'!$A:$A,0))</f>
        <v>g pollutant</v>
      </c>
      <c r="I1553" t="str">
        <f t="shared" si="48"/>
        <v>SOx</v>
      </c>
      <c r="J1553">
        <f>INDEX(NoSettings!$C:$C,MATCH(EPS!$A1553,NoSettings!$A:$A,0))</f>
        <v>0</v>
      </c>
      <c r="K1553" s="109">
        <f>INDEX(GWP!$C$2:$C$13,MATCH(EPS!I1553,GWP!$B$2:$B$13,0))</f>
        <v>0</v>
      </c>
      <c r="L1553" s="5">
        <f t="shared" si="49"/>
        <v>0</v>
      </c>
    </row>
    <row r="1554" spans="1:12">
      <c r="A1554" t="s">
        <v>1572</v>
      </c>
      <c r="B1554" t="s">
        <v>3</v>
      </c>
      <c r="C1554" t="s">
        <v>1710</v>
      </c>
      <c r="D1554" t="s">
        <v>1756</v>
      </c>
      <c r="H1554" t="str">
        <f>INDEX('Vensim Variables'!$B:$B,MATCH(EPS!$B1554,'Vensim Variables'!$A:$A,0))</f>
        <v>g pollutant</v>
      </c>
      <c r="I1554" t="str">
        <f t="shared" si="48"/>
        <v>SOx</v>
      </c>
      <c r="J1554">
        <f>INDEX(NoSettings!$C:$C,MATCH(EPS!$A1554,NoSettings!$A:$A,0))</f>
        <v>0</v>
      </c>
      <c r="K1554" s="109">
        <f>INDEX(GWP!$C$2:$C$13,MATCH(EPS!I1554,GWP!$B$2:$B$13,0))</f>
        <v>0</v>
      </c>
      <c r="L1554" s="5">
        <f t="shared" si="49"/>
        <v>0</v>
      </c>
    </row>
    <row r="1555" spans="1:12">
      <c r="A1555" t="s">
        <v>1573</v>
      </c>
      <c r="B1555" t="s">
        <v>3</v>
      </c>
      <c r="C1555" t="s">
        <v>1710</v>
      </c>
      <c r="D1555" t="s">
        <v>1757</v>
      </c>
      <c r="H1555" t="str">
        <f>INDEX('Vensim Variables'!$B:$B,MATCH(EPS!$B1555,'Vensim Variables'!$A:$A,0))</f>
        <v>g pollutant</v>
      </c>
      <c r="I1555" t="str">
        <f t="shared" si="48"/>
        <v>SOx</v>
      </c>
      <c r="J1555">
        <f>INDEX(NoSettings!$C:$C,MATCH(EPS!$A1555,NoSettings!$A:$A,0))</f>
        <v>0</v>
      </c>
      <c r="K1555" s="109">
        <f>INDEX(GWP!$C$2:$C$13,MATCH(EPS!I1555,GWP!$B$2:$B$13,0))</f>
        <v>0</v>
      </c>
      <c r="L1555" s="5">
        <f t="shared" si="49"/>
        <v>0</v>
      </c>
    </row>
    <row r="1556" spans="1:12">
      <c r="A1556" t="s">
        <v>1574</v>
      </c>
      <c r="B1556" t="s">
        <v>3</v>
      </c>
      <c r="C1556" t="s">
        <v>1710</v>
      </c>
      <c r="D1556" t="s">
        <v>1758</v>
      </c>
      <c r="H1556" t="str">
        <f>INDEX('Vensim Variables'!$B:$B,MATCH(EPS!$B1556,'Vensim Variables'!$A:$A,0))</f>
        <v>g pollutant</v>
      </c>
      <c r="I1556" t="str">
        <f t="shared" si="48"/>
        <v>SOx</v>
      </c>
      <c r="J1556">
        <f>INDEX(NoSettings!$C:$C,MATCH(EPS!$A1556,NoSettings!$A:$A,0))</f>
        <v>0</v>
      </c>
      <c r="K1556" s="109">
        <f>INDEX(GWP!$C$2:$C$13,MATCH(EPS!I1556,GWP!$B$2:$B$13,0))</f>
        <v>0</v>
      </c>
      <c r="L1556" s="5">
        <f t="shared" si="49"/>
        <v>0</v>
      </c>
    </row>
    <row r="1557" spans="1:12">
      <c r="A1557" t="s">
        <v>1575</v>
      </c>
      <c r="B1557" t="s">
        <v>3</v>
      </c>
      <c r="C1557" t="s">
        <v>1710</v>
      </c>
      <c r="D1557" t="s">
        <v>1759</v>
      </c>
      <c r="H1557" t="str">
        <f>INDEX('Vensim Variables'!$B:$B,MATCH(EPS!$B1557,'Vensim Variables'!$A:$A,0))</f>
        <v>g pollutant</v>
      </c>
      <c r="I1557" t="str">
        <f t="shared" si="48"/>
        <v>SOx</v>
      </c>
      <c r="J1557">
        <f>INDEX(NoSettings!$C:$C,MATCH(EPS!$A1557,NoSettings!$A:$A,0))</f>
        <v>228947000</v>
      </c>
      <c r="K1557" s="109">
        <f>INDEX(GWP!$C$2:$C$13,MATCH(EPS!I1557,GWP!$B$2:$B$13,0))</f>
        <v>0</v>
      </c>
      <c r="L1557" s="5">
        <f t="shared" si="49"/>
        <v>0</v>
      </c>
    </row>
    <row r="1558" spans="1:12">
      <c r="A1558" t="s">
        <v>1576</v>
      </c>
      <c r="B1558" t="s">
        <v>3</v>
      </c>
      <c r="C1558" t="s">
        <v>1710</v>
      </c>
      <c r="D1558" t="s">
        <v>1760</v>
      </c>
      <c r="H1558" t="str">
        <f>INDEX('Vensim Variables'!$B:$B,MATCH(EPS!$B1558,'Vensim Variables'!$A:$A,0))</f>
        <v>g pollutant</v>
      </c>
      <c r="I1558" t="str">
        <f t="shared" si="48"/>
        <v>SOx</v>
      </c>
      <c r="J1558">
        <f>INDEX(NoSettings!$C:$C,MATCH(EPS!$A1558,NoSettings!$A:$A,0))</f>
        <v>0</v>
      </c>
      <c r="K1558" s="109">
        <f>INDEX(GWP!$C$2:$C$13,MATCH(EPS!I1558,GWP!$B$2:$B$13,0))</f>
        <v>0</v>
      </c>
      <c r="L1558" s="5">
        <f t="shared" si="49"/>
        <v>0</v>
      </c>
    </row>
    <row r="1559" spans="1:12">
      <c r="A1559" t="s">
        <v>1577</v>
      </c>
      <c r="B1559" t="s">
        <v>3</v>
      </c>
      <c r="C1559" t="s">
        <v>1710</v>
      </c>
      <c r="D1559" t="s">
        <v>1761</v>
      </c>
      <c r="H1559" t="str">
        <f>INDEX('Vensim Variables'!$B:$B,MATCH(EPS!$B1559,'Vensim Variables'!$A:$A,0))</f>
        <v>g pollutant</v>
      </c>
      <c r="I1559" t="str">
        <f t="shared" si="48"/>
        <v>SOx</v>
      </c>
      <c r="J1559">
        <f>INDEX(NoSettings!$C:$C,MATCH(EPS!$A1559,NoSettings!$A:$A,0))</f>
        <v>25005700000</v>
      </c>
      <c r="K1559" s="109">
        <f>INDEX(GWP!$C$2:$C$13,MATCH(EPS!I1559,GWP!$B$2:$B$13,0))</f>
        <v>0</v>
      </c>
      <c r="L1559" s="5">
        <f t="shared" si="49"/>
        <v>0</v>
      </c>
    </row>
    <row r="1560" spans="1:12">
      <c r="A1560" t="s">
        <v>1578</v>
      </c>
      <c r="B1560" t="s">
        <v>3</v>
      </c>
      <c r="C1560" t="s">
        <v>1710</v>
      </c>
      <c r="D1560" t="s">
        <v>1762</v>
      </c>
      <c r="H1560" t="str">
        <f>INDEX('Vensim Variables'!$B:$B,MATCH(EPS!$B1560,'Vensim Variables'!$A:$A,0))</f>
        <v>g pollutant</v>
      </c>
      <c r="I1560" t="str">
        <f t="shared" si="48"/>
        <v>SOx</v>
      </c>
      <c r="J1560">
        <f>INDEX(NoSettings!$C:$C,MATCH(EPS!$A1560,NoSettings!$A:$A,0))</f>
        <v>1482610000</v>
      </c>
      <c r="K1560" s="109">
        <f>INDEX(GWP!$C$2:$C$13,MATCH(EPS!I1560,GWP!$B$2:$B$13,0))</f>
        <v>0</v>
      </c>
      <c r="L1560" s="5">
        <f t="shared" si="49"/>
        <v>0</v>
      </c>
    </row>
    <row r="1561" spans="1:12">
      <c r="A1561" t="s">
        <v>1579</v>
      </c>
      <c r="B1561" t="s">
        <v>3</v>
      </c>
      <c r="C1561" t="s">
        <v>1710</v>
      </c>
      <c r="D1561" t="s">
        <v>1763</v>
      </c>
      <c r="H1561" t="str">
        <f>INDEX('Vensim Variables'!$B:$B,MATCH(EPS!$B1561,'Vensim Variables'!$A:$A,0))</f>
        <v>g pollutant</v>
      </c>
      <c r="I1561" t="str">
        <f t="shared" si="48"/>
        <v>SOx</v>
      </c>
      <c r="J1561">
        <f>INDEX(NoSettings!$C:$C,MATCH(EPS!$A1561,NoSettings!$A:$A,0))</f>
        <v>18605400000</v>
      </c>
      <c r="K1561" s="109">
        <f>INDEX(GWP!$C$2:$C$13,MATCH(EPS!I1561,GWP!$B$2:$B$13,0))</f>
        <v>0</v>
      </c>
      <c r="L1561" s="5">
        <f t="shared" si="49"/>
        <v>0</v>
      </c>
    </row>
    <row r="1562" spans="1:12">
      <c r="A1562" t="s">
        <v>1580</v>
      </c>
      <c r="B1562" t="s">
        <v>3</v>
      </c>
      <c r="C1562" t="s">
        <v>1710</v>
      </c>
      <c r="D1562" t="s">
        <v>1764</v>
      </c>
      <c r="H1562" t="str">
        <f>INDEX('Vensim Variables'!$B:$B,MATCH(EPS!$B1562,'Vensim Variables'!$A:$A,0))</f>
        <v>g pollutant</v>
      </c>
      <c r="I1562" t="str">
        <f t="shared" si="48"/>
        <v>SOx</v>
      </c>
      <c r="J1562">
        <f>INDEX(NoSettings!$C:$C,MATCH(EPS!$A1562,NoSettings!$A:$A,0))</f>
        <v>0</v>
      </c>
      <c r="K1562" s="109">
        <f>INDEX(GWP!$C$2:$C$13,MATCH(EPS!I1562,GWP!$B$2:$B$13,0))</f>
        <v>0</v>
      </c>
      <c r="L1562" s="5">
        <f t="shared" si="49"/>
        <v>0</v>
      </c>
    </row>
    <row r="1563" spans="1:12">
      <c r="A1563" t="s">
        <v>1581</v>
      </c>
      <c r="B1563" t="s">
        <v>3</v>
      </c>
      <c r="C1563" t="s">
        <v>1710</v>
      </c>
      <c r="D1563" t="s">
        <v>1765</v>
      </c>
      <c r="H1563" t="str">
        <f>INDEX('Vensim Variables'!$B:$B,MATCH(EPS!$B1563,'Vensim Variables'!$A:$A,0))</f>
        <v>g pollutant</v>
      </c>
      <c r="I1563" t="str">
        <f t="shared" si="48"/>
        <v>SOx</v>
      </c>
      <c r="J1563">
        <f>INDEX(NoSettings!$C:$C,MATCH(EPS!$A1563,NoSettings!$A:$A,0))</f>
        <v>0</v>
      </c>
      <c r="K1563" s="109">
        <f>INDEX(GWP!$C$2:$C$13,MATCH(EPS!I1563,GWP!$B$2:$B$13,0))</f>
        <v>0</v>
      </c>
      <c r="L1563" s="5">
        <f t="shared" si="49"/>
        <v>0</v>
      </c>
    </row>
    <row r="1564" spans="1:12">
      <c r="A1564" t="s">
        <v>1582</v>
      </c>
      <c r="B1564" t="s">
        <v>3</v>
      </c>
      <c r="C1564" t="s">
        <v>1710</v>
      </c>
      <c r="D1564" t="s">
        <v>1766</v>
      </c>
      <c r="H1564" t="str">
        <f>INDEX('Vensim Variables'!$B:$B,MATCH(EPS!$B1564,'Vensim Variables'!$A:$A,0))</f>
        <v>g pollutant</v>
      </c>
      <c r="I1564" t="str">
        <f t="shared" si="48"/>
        <v>SOx</v>
      </c>
      <c r="J1564">
        <f>INDEX(NoSettings!$C:$C,MATCH(EPS!$A1564,NoSettings!$A:$A,0))</f>
        <v>0</v>
      </c>
      <c r="K1564" s="109">
        <f>INDEX(GWP!$C$2:$C$13,MATCH(EPS!I1564,GWP!$B$2:$B$13,0))</f>
        <v>0</v>
      </c>
      <c r="L1564" s="5">
        <f t="shared" si="49"/>
        <v>0</v>
      </c>
    </row>
    <row r="1565" spans="1:12">
      <c r="A1565" t="s">
        <v>1583</v>
      </c>
      <c r="B1565" t="s">
        <v>3</v>
      </c>
      <c r="C1565" t="s">
        <v>1710</v>
      </c>
      <c r="D1565" t="s">
        <v>1767</v>
      </c>
      <c r="H1565" t="str">
        <f>INDEX('Vensim Variables'!$B:$B,MATCH(EPS!$B1565,'Vensim Variables'!$A:$A,0))</f>
        <v>g pollutant</v>
      </c>
      <c r="I1565" t="str">
        <f t="shared" si="48"/>
        <v>SOx</v>
      </c>
      <c r="J1565">
        <f>INDEX(NoSettings!$C:$C,MATCH(EPS!$A1565,NoSettings!$A:$A,0))</f>
        <v>34049500000</v>
      </c>
      <c r="K1565" s="109">
        <f>INDEX(GWP!$C$2:$C$13,MATCH(EPS!I1565,GWP!$B$2:$B$13,0))</f>
        <v>0</v>
      </c>
      <c r="L1565" s="5">
        <f t="shared" si="49"/>
        <v>0</v>
      </c>
    </row>
    <row r="1566" spans="1:12">
      <c r="A1566" t="s">
        <v>1584</v>
      </c>
      <c r="B1566" t="s">
        <v>3</v>
      </c>
      <c r="C1566" t="s">
        <v>1711</v>
      </c>
      <c r="D1566" t="s">
        <v>1752</v>
      </c>
      <c r="H1566" t="str">
        <f>INDEX('Vensim Variables'!$B:$B,MATCH(EPS!$B1566,'Vensim Variables'!$A:$A,0))</f>
        <v>g pollutant</v>
      </c>
      <c r="I1566" t="str">
        <f t="shared" si="48"/>
        <v>BC</v>
      </c>
      <c r="J1566">
        <f>INDEX(NoSettings!$C:$C,MATCH(EPS!$A1566,NoSettings!$A:$A,0))</f>
        <v>1487890000</v>
      </c>
      <c r="K1566" s="109">
        <f>INDEX(GWP!$C$2:$C$13,MATCH(EPS!I1566,GWP!$B$2:$B$13,0))</f>
        <v>345</v>
      </c>
      <c r="L1566" s="5">
        <f t="shared" si="49"/>
        <v>0.51332204999999997</v>
      </c>
    </row>
    <row r="1567" spans="1:12">
      <c r="A1567" t="s">
        <v>1585</v>
      </c>
      <c r="B1567" t="s">
        <v>3</v>
      </c>
      <c r="C1567" t="s">
        <v>1711</v>
      </c>
      <c r="D1567" t="s">
        <v>1753</v>
      </c>
      <c r="H1567" t="str">
        <f>INDEX('Vensim Variables'!$B:$B,MATCH(EPS!$B1567,'Vensim Variables'!$A:$A,0))</f>
        <v>g pollutant</v>
      </c>
      <c r="I1567" t="str">
        <f t="shared" si="48"/>
        <v>BC</v>
      </c>
      <c r="J1567">
        <f>INDEX(NoSettings!$C:$C,MATCH(EPS!$A1567,NoSettings!$A:$A,0))</f>
        <v>1524630000</v>
      </c>
      <c r="K1567" s="109">
        <f>INDEX(GWP!$C$2:$C$13,MATCH(EPS!I1567,GWP!$B$2:$B$13,0))</f>
        <v>345</v>
      </c>
      <c r="L1567" s="5">
        <f t="shared" si="49"/>
        <v>0.52599735000000003</v>
      </c>
    </row>
    <row r="1568" spans="1:12">
      <c r="A1568" t="s">
        <v>1586</v>
      </c>
      <c r="B1568" t="s">
        <v>3</v>
      </c>
      <c r="C1568" t="s">
        <v>1711</v>
      </c>
      <c r="D1568" t="s">
        <v>1754</v>
      </c>
      <c r="H1568" t="str">
        <f>INDEX('Vensim Variables'!$B:$B,MATCH(EPS!$B1568,'Vensim Variables'!$A:$A,0))</f>
        <v>g pollutant</v>
      </c>
      <c r="I1568" t="str">
        <f t="shared" si="48"/>
        <v>BC</v>
      </c>
      <c r="J1568">
        <f>INDEX(NoSettings!$C:$C,MATCH(EPS!$A1568,NoSettings!$A:$A,0))</f>
        <v>0</v>
      </c>
      <c r="K1568" s="109">
        <f>INDEX(GWP!$C$2:$C$13,MATCH(EPS!I1568,GWP!$B$2:$B$13,0))</f>
        <v>345</v>
      </c>
      <c r="L1568" s="5">
        <f t="shared" si="49"/>
        <v>0</v>
      </c>
    </row>
    <row r="1569" spans="1:12">
      <c r="A1569" t="s">
        <v>1587</v>
      </c>
      <c r="B1569" t="s">
        <v>3</v>
      </c>
      <c r="C1569" t="s">
        <v>1711</v>
      </c>
      <c r="D1569" t="s">
        <v>1755</v>
      </c>
      <c r="H1569" t="str">
        <f>INDEX('Vensim Variables'!$B:$B,MATCH(EPS!$B1569,'Vensim Variables'!$A:$A,0))</f>
        <v>g pollutant</v>
      </c>
      <c r="I1569" t="str">
        <f t="shared" si="48"/>
        <v>BC</v>
      </c>
      <c r="J1569">
        <f>INDEX(NoSettings!$C:$C,MATCH(EPS!$A1569,NoSettings!$A:$A,0))</f>
        <v>0</v>
      </c>
      <c r="K1569" s="109">
        <f>INDEX(GWP!$C$2:$C$13,MATCH(EPS!I1569,GWP!$B$2:$B$13,0))</f>
        <v>345</v>
      </c>
      <c r="L1569" s="5">
        <f t="shared" si="49"/>
        <v>0</v>
      </c>
    </row>
    <row r="1570" spans="1:12">
      <c r="A1570" t="s">
        <v>1588</v>
      </c>
      <c r="B1570" t="s">
        <v>3</v>
      </c>
      <c r="C1570" t="s">
        <v>1711</v>
      </c>
      <c r="D1570" t="s">
        <v>1756</v>
      </c>
      <c r="H1570" t="str">
        <f>INDEX('Vensim Variables'!$B:$B,MATCH(EPS!$B1570,'Vensim Variables'!$A:$A,0))</f>
        <v>g pollutant</v>
      </c>
      <c r="I1570" t="str">
        <f t="shared" si="48"/>
        <v>BC</v>
      </c>
      <c r="J1570">
        <f>INDEX(NoSettings!$C:$C,MATCH(EPS!$A1570,NoSettings!$A:$A,0))</f>
        <v>0</v>
      </c>
      <c r="K1570" s="109">
        <f>INDEX(GWP!$C$2:$C$13,MATCH(EPS!I1570,GWP!$B$2:$B$13,0))</f>
        <v>345</v>
      </c>
      <c r="L1570" s="5">
        <f t="shared" si="49"/>
        <v>0</v>
      </c>
    </row>
    <row r="1571" spans="1:12">
      <c r="A1571" t="s">
        <v>1589</v>
      </c>
      <c r="B1571" t="s">
        <v>3</v>
      </c>
      <c r="C1571" t="s">
        <v>1711</v>
      </c>
      <c r="D1571" t="s">
        <v>1757</v>
      </c>
      <c r="H1571" t="str">
        <f>INDEX('Vensim Variables'!$B:$B,MATCH(EPS!$B1571,'Vensim Variables'!$A:$A,0))</f>
        <v>g pollutant</v>
      </c>
      <c r="I1571" t="str">
        <f t="shared" si="48"/>
        <v>BC</v>
      </c>
      <c r="J1571">
        <f>INDEX(NoSettings!$C:$C,MATCH(EPS!$A1571,NoSettings!$A:$A,0))</f>
        <v>0</v>
      </c>
      <c r="K1571" s="109">
        <f>INDEX(GWP!$C$2:$C$13,MATCH(EPS!I1571,GWP!$B$2:$B$13,0))</f>
        <v>345</v>
      </c>
      <c r="L1571" s="5">
        <f t="shared" si="49"/>
        <v>0</v>
      </c>
    </row>
    <row r="1572" spans="1:12">
      <c r="A1572" t="s">
        <v>1590</v>
      </c>
      <c r="B1572" t="s">
        <v>3</v>
      </c>
      <c r="C1572" t="s">
        <v>1711</v>
      </c>
      <c r="D1572" t="s">
        <v>1758</v>
      </c>
      <c r="H1572" t="str">
        <f>INDEX('Vensim Variables'!$B:$B,MATCH(EPS!$B1572,'Vensim Variables'!$A:$A,0))</f>
        <v>g pollutant</v>
      </c>
      <c r="I1572" t="str">
        <f t="shared" si="48"/>
        <v>BC</v>
      </c>
      <c r="J1572">
        <f>INDEX(NoSettings!$C:$C,MATCH(EPS!$A1572,NoSettings!$A:$A,0))</f>
        <v>0</v>
      </c>
      <c r="K1572" s="109">
        <f>INDEX(GWP!$C$2:$C$13,MATCH(EPS!I1572,GWP!$B$2:$B$13,0))</f>
        <v>345</v>
      </c>
      <c r="L1572" s="5">
        <f t="shared" si="49"/>
        <v>0</v>
      </c>
    </row>
    <row r="1573" spans="1:12">
      <c r="A1573" t="s">
        <v>1591</v>
      </c>
      <c r="B1573" t="s">
        <v>3</v>
      </c>
      <c r="C1573" t="s">
        <v>1711</v>
      </c>
      <c r="D1573" t="s">
        <v>1759</v>
      </c>
      <c r="H1573" t="str">
        <f>INDEX('Vensim Variables'!$B:$B,MATCH(EPS!$B1573,'Vensim Variables'!$A:$A,0))</f>
        <v>g pollutant</v>
      </c>
      <c r="I1573" t="str">
        <f t="shared" si="48"/>
        <v>BC</v>
      </c>
      <c r="J1573">
        <f>INDEX(NoSettings!$C:$C,MATCH(EPS!$A1573,NoSettings!$A:$A,0))</f>
        <v>9740750</v>
      </c>
      <c r="K1573" s="109">
        <f>INDEX(GWP!$C$2:$C$13,MATCH(EPS!I1573,GWP!$B$2:$B$13,0))</f>
        <v>345</v>
      </c>
      <c r="L1573" s="5">
        <f t="shared" si="49"/>
        <v>3.3605587500000001E-3</v>
      </c>
    </row>
    <row r="1574" spans="1:12">
      <c r="A1574" t="s">
        <v>1592</v>
      </c>
      <c r="B1574" t="s">
        <v>3</v>
      </c>
      <c r="C1574" t="s">
        <v>1711</v>
      </c>
      <c r="D1574" t="s">
        <v>1760</v>
      </c>
      <c r="H1574" t="str">
        <f>INDEX('Vensim Variables'!$B:$B,MATCH(EPS!$B1574,'Vensim Variables'!$A:$A,0))</f>
        <v>g pollutant</v>
      </c>
      <c r="I1574" t="str">
        <f t="shared" si="48"/>
        <v>BC</v>
      </c>
      <c r="J1574">
        <f>INDEX(NoSettings!$C:$C,MATCH(EPS!$A1574,NoSettings!$A:$A,0))</f>
        <v>0</v>
      </c>
      <c r="K1574" s="109">
        <f>INDEX(GWP!$C$2:$C$13,MATCH(EPS!I1574,GWP!$B$2:$B$13,0))</f>
        <v>345</v>
      </c>
      <c r="L1574" s="5">
        <f t="shared" si="49"/>
        <v>0</v>
      </c>
    </row>
    <row r="1575" spans="1:12">
      <c r="A1575" t="s">
        <v>1593</v>
      </c>
      <c r="B1575" t="s">
        <v>3</v>
      </c>
      <c r="C1575" t="s">
        <v>1711</v>
      </c>
      <c r="D1575" t="s">
        <v>1761</v>
      </c>
      <c r="H1575" t="str">
        <f>INDEX('Vensim Variables'!$B:$B,MATCH(EPS!$B1575,'Vensim Variables'!$A:$A,0))</f>
        <v>g pollutant</v>
      </c>
      <c r="I1575" t="str">
        <f t="shared" si="48"/>
        <v>BC</v>
      </c>
      <c r="J1575">
        <f>INDEX(NoSettings!$C:$C,MATCH(EPS!$A1575,NoSettings!$A:$A,0))</f>
        <v>825072000</v>
      </c>
      <c r="K1575" s="109">
        <f>INDEX(GWP!$C$2:$C$13,MATCH(EPS!I1575,GWP!$B$2:$B$13,0))</f>
        <v>345</v>
      </c>
      <c r="L1575" s="5">
        <f t="shared" si="49"/>
        <v>0.28464983999999999</v>
      </c>
    </row>
    <row r="1576" spans="1:12">
      <c r="A1576" t="s">
        <v>1594</v>
      </c>
      <c r="B1576" t="s">
        <v>3</v>
      </c>
      <c r="C1576" t="s">
        <v>1711</v>
      </c>
      <c r="D1576" t="s">
        <v>1762</v>
      </c>
      <c r="H1576" t="str">
        <f>INDEX('Vensim Variables'!$B:$B,MATCH(EPS!$B1576,'Vensim Variables'!$A:$A,0))</f>
        <v>g pollutant</v>
      </c>
      <c r="I1576" t="str">
        <f t="shared" si="48"/>
        <v>BC</v>
      </c>
      <c r="J1576">
        <f>INDEX(NoSettings!$C:$C,MATCH(EPS!$A1576,NoSettings!$A:$A,0))</f>
        <v>328522000</v>
      </c>
      <c r="K1576" s="109">
        <f>INDEX(GWP!$C$2:$C$13,MATCH(EPS!I1576,GWP!$B$2:$B$13,0))</f>
        <v>345</v>
      </c>
      <c r="L1576" s="5">
        <f t="shared" si="49"/>
        <v>0.11334009</v>
      </c>
    </row>
    <row r="1577" spans="1:12">
      <c r="A1577" t="s">
        <v>1595</v>
      </c>
      <c r="B1577" t="s">
        <v>3</v>
      </c>
      <c r="C1577" t="s">
        <v>1711</v>
      </c>
      <c r="D1577" t="s">
        <v>1763</v>
      </c>
      <c r="H1577" t="str">
        <f>INDEX('Vensim Variables'!$B:$B,MATCH(EPS!$B1577,'Vensim Variables'!$A:$A,0))</f>
        <v>g pollutant</v>
      </c>
      <c r="I1577" t="str">
        <f t="shared" si="48"/>
        <v>BC</v>
      </c>
      <c r="J1577">
        <f>INDEX(NoSettings!$C:$C,MATCH(EPS!$A1577,NoSettings!$A:$A,0))</f>
        <v>41223200</v>
      </c>
      <c r="K1577" s="109">
        <f>INDEX(GWP!$C$2:$C$13,MATCH(EPS!I1577,GWP!$B$2:$B$13,0))</f>
        <v>345</v>
      </c>
      <c r="L1577" s="5">
        <f t="shared" si="49"/>
        <v>1.4222004E-2</v>
      </c>
    </row>
    <row r="1578" spans="1:12">
      <c r="A1578" t="s">
        <v>1596</v>
      </c>
      <c r="B1578" t="s">
        <v>3</v>
      </c>
      <c r="C1578" t="s">
        <v>1711</v>
      </c>
      <c r="D1578" t="s">
        <v>1764</v>
      </c>
      <c r="H1578" t="str">
        <f>INDEX('Vensim Variables'!$B:$B,MATCH(EPS!$B1578,'Vensim Variables'!$A:$A,0))</f>
        <v>g pollutant</v>
      </c>
      <c r="I1578" t="str">
        <f t="shared" si="48"/>
        <v>BC</v>
      </c>
      <c r="J1578">
        <f>INDEX(NoSettings!$C:$C,MATCH(EPS!$A1578,NoSettings!$A:$A,0))</f>
        <v>0</v>
      </c>
      <c r="K1578" s="109">
        <f>INDEX(GWP!$C$2:$C$13,MATCH(EPS!I1578,GWP!$B$2:$B$13,0))</f>
        <v>345</v>
      </c>
      <c r="L1578" s="5">
        <f t="shared" si="49"/>
        <v>0</v>
      </c>
    </row>
    <row r="1579" spans="1:12">
      <c r="A1579" t="s">
        <v>1597</v>
      </c>
      <c r="B1579" t="s">
        <v>3</v>
      </c>
      <c r="C1579" t="s">
        <v>1711</v>
      </c>
      <c r="D1579" t="s">
        <v>1765</v>
      </c>
      <c r="H1579" t="str">
        <f>INDEX('Vensim Variables'!$B:$B,MATCH(EPS!$B1579,'Vensim Variables'!$A:$A,0))</f>
        <v>g pollutant</v>
      </c>
      <c r="I1579" t="str">
        <f t="shared" si="48"/>
        <v>BC</v>
      </c>
      <c r="J1579">
        <f>INDEX(NoSettings!$C:$C,MATCH(EPS!$A1579,NoSettings!$A:$A,0))</f>
        <v>0</v>
      </c>
      <c r="K1579" s="109">
        <f>INDEX(GWP!$C$2:$C$13,MATCH(EPS!I1579,GWP!$B$2:$B$13,0))</f>
        <v>345</v>
      </c>
      <c r="L1579" s="5">
        <f t="shared" si="49"/>
        <v>0</v>
      </c>
    </row>
    <row r="1580" spans="1:12">
      <c r="A1580" t="s">
        <v>1598</v>
      </c>
      <c r="B1580" t="s">
        <v>3</v>
      </c>
      <c r="C1580" t="s">
        <v>1711</v>
      </c>
      <c r="D1580" t="s">
        <v>1766</v>
      </c>
      <c r="H1580" t="str">
        <f>INDEX('Vensim Variables'!$B:$B,MATCH(EPS!$B1580,'Vensim Variables'!$A:$A,0))</f>
        <v>g pollutant</v>
      </c>
      <c r="I1580" t="str">
        <f t="shared" si="48"/>
        <v>BC</v>
      </c>
      <c r="J1580">
        <f>INDEX(NoSettings!$C:$C,MATCH(EPS!$A1580,NoSettings!$A:$A,0))</f>
        <v>0</v>
      </c>
      <c r="K1580" s="109">
        <f>INDEX(GWP!$C$2:$C$13,MATCH(EPS!I1580,GWP!$B$2:$B$13,0))</f>
        <v>345</v>
      </c>
      <c r="L1580" s="5">
        <f t="shared" si="49"/>
        <v>0</v>
      </c>
    </row>
    <row r="1581" spans="1:12">
      <c r="A1581" t="s">
        <v>1599</v>
      </c>
      <c r="B1581" t="s">
        <v>3</v>
      </c>
      <c r="C1581" t="s">
        <v>1711</v>
      </c>
      <c r="D1581" t="s">
        <v>1767</v>
      </c>
      <c r="H1581" t="str">
        <f>INDEX('Vensim Variables'!$B:$B,MATCH(EPS!$B1581,'Vensim Variables'!$A:$A,0))</f>
        <v>g pollutant</v>
      </c>
      <c r="I1581" t="str">
        <f t="shared" si="48"/>
        <v>BC</v>
      </c>
      <c r="J1581">
        <f>INDEX(NoSettings!$C:$C,MATCH(EPS!$A1581,NoSettings!$A:$A,0))</f>
        <v>306480000</v>
      </c>
      <c r="K1581" s="109">
        <f>INDEX(GWP!$C$2:$C$13,MATCH(EPS!I1581,GWP!$B$2:$B$13,0))</f>
        <v>345</v>
      </c>
      <c r="L1581" s="5">
        <f t="shared" si="49"/>
        <v>0.1057356</v>
      </c>
    </row>
    <row r="1582" spans="1:12">
      <c r="A1582" t="s">
        <v>1600</v>
      </c>
      <c r="B1582" t="s">
        <v>3</v>
      </c>
      <c r="C1582" t="s">
        <v>1712</v>
      </c>
      <c r="D1582" t="s">
        <v>1752</v>
      </c>
      <c r="H1582" t="str">
        <f>INDEX('Vensim Variables'!$B:$B,MATCH(EPS!$B1582,'Vensim Variables'!$A:$A,0))</f>
        <v>g pollutant</v>
      </c>
      <c r="I1582" t="str">
        <f t="shared" si="48"/>
        <v>OC</v>
      </c>
      <c r="J1582">
        <f>INDEX(NoSettings!$C:$C,MATCH(EPS!$A1582,NoSettings!$A:$A,0))</f>
        <v>2352290000</v>
      </c>
      <c r="K1582" s="109">
        <f>INDEX(GWP!$C$2:$C$13,MATCH(EPS!I1582,GWP!$B$2:$B$13,0))</f>
        <v>-46</v>
      </c>
      <c r="L1582" s="5">
        <f t="shared" si="49"/>
        <v>-0.10820534</v>
      </c>
    </row>
    <row r="1583" spans="1:12">
      <c r="A1583" t="s">
        <v>1601</v>
      </c>
      <c r="B1583" t="s">
        <v>3</v>
      </c>
      <c r="C1583" t="s">
        <v>1712</v>
      </c>
      <c r="D1583" t="s">
        <v>1753</v>
      </c>
      <c r="H1583" t="str">
        <f>INDEX('Vensim Variables'!$B:$B,MATCH(EPS!$B1583,'Vensim Variables'!$A:$A,0))</f>
        <v>g pollutant</v>
      </c>
      <c r="I1583" t="str">
        <f t="shared" si="48"/>
        <v>OC</v>
      </c>
      <c r="J1583">
        <f>INDEX(NoSettings!$C:$C,MATCH(EPS!$A1583,NoSettings!$A:$A,0))</f>
        <v>10197200000</v>
      </c>
      <c r="K1583" s="109">
        <f>INDEX(GWP!$C$2:$C$13,MATCH(EPS!I1583,GWP!$B$2:$B$13,0))</f>
        <v>-46</v>
      </c>
      <c r="L1583" s="5">
        <f t="shared" si="49"/>
        <v>-0.46907120000000002</v>
      </c>
    </row>
    <row r="1584" spans="1:12">
      <c r="A1584" t="s">
        <v>1602</v>
      </c>
      <c r="B1584" t="s">
        <v>3</v>
      </c>
      <c r="C1584" t="s">
        <v>1712</v>
      </c>
      <c r="D1584" t="s">
        <v>1754</v>
      </c>
      <c r="H1584" t="str">
        <f>INDEX('Vensim Variables'!$B:$B,MATCH(EPS!$B1584,'Vensim Variables'!$A:$A,0))</f>
        <v>g pollutant</v>
      </c>
      <c r="I1584" t="str">
        <f t="shared" si="48"/>
        <v>OC</v>
      </c>
      <c r="J1584">
        <f>INDEX(NoSettings!$C:$C,MATCH(EPS!$A1584,NoSettings!$A:$A,0))</f>
        <v>0</v>
      </c>
      <c r="K1584" s="109">
        <f>INDEX(GWP!$C$2:$C$13,MATCH(EPS!I1584,GWP!$B$2:$B$13,0))</f>
        <v>-46</v>
      </c>
      <c r="L1584" s="5">
        <f t="shared" si="49"/>
        <v>0</v>
      </c>
    </row>
    <row r="1585" spans="1:12">
      <c r="A1585" t="s">
        <v>1603</v>
      </c>
      <c r="B1585" t="s">
        <v>3</v>
      </c>
      <c r="C1585" t="s">
        <v>1712</v>
      </c>
      <c r="D1585" t="s">
        <v>1755</v>
      </c>
      <c r="H1585" t="str">
        <f>INDEX('Vensim Variables'!$B:$B,MATCH(EPS!$B1585,'Vensim Variables'!$A:$A,0))</f>
        <v>g pollutant</v>
      </c>
      <c r="I1585" t="str">
        <f t="shared" si="48"/>
        <v>OC</v>
      </c>
      <c r="J1585">
        <f>INDEX(NoSettings!$C:$C,MATCH(EPS!$A1585,NoSettings!$A:$A,0))</f>
        <v>0</v>
      </c>
      <c r="K1585" s="109">
        <f>INDEX(GWP!$C$2:$C$13,MATCH(EPS!I1585,GWP!$B$2:$B$13,0))</f>
        <v>-46</v>
      </c>
      <c r="L1585" s="5">
        <f t="shared" si="49"/>
        <v>0</v>
      </c>
    </row>
    <row r="1586" spans="1:12">
      <c r="A1586" t="s">
        <v>1604</v>
      </c>
      <c r="B1586" t="s">
        <v>3</v>
      </c>
      <c r="C1586" t="s">
        <v>1712</v>
      </c>
      <c r="D1586" t="s">
        <v>1756</v>
      </c>
      <c r="H1586" t="str">
        <f>INDEX('Vensim Variables'!$B:$B,MATCH(EPS!$B1586,'Vensim Variables'!$A:$A,0))</f>
        <v>g pollutant</v>
      </c>
      <c r="I1586" t="str">
        <f t="shared" si="48"/>
        <v>OC</v>
      </c>
      <c r="J1586">
        <f>INDEX(NoSettings!$C:$C,MATCH(EPS!$A1586,NoSettings!$A:$A,0))</f>
        <v>0</v>
      </c>
      <c r="K1586" s="109">
        <f>INDEX(GWP!$C$2:$C$13,MATCH(EPS!I1586,GWP!$B$2:$B$13,0))</f>
        <v>-46</v>
      </c>
      <c r="L1586" s="5">
        <f t="shared" si="49"/>
        <v>0</v>
      </c>
    </row>
    <row r="1587" spans="1:12">
      <c r="A1587" t="s">
        <v>1605</v>
      </c>
      <c r="B1587" t="s">
        <v>3</v>
      </c>
      <c r="C1587" t="s">
        <v>1712</v>
      </c>
      <c r="D1587" t="s">
        <v>1757</v>
      </c>
      <c r="H1587" t="str">
        <f>INDEX('Vensim Variables'!$B:$B,MATCH(EPS!$B1587,'Vensim Variables'!$A:$A,0))</f>
        <v>g pollutant</v>
      </c>
      <c r="I1587" t="str">
        <f t="shared" si="48"/>
        <v>OC</v>
      </c>
      <c r="J1587">
        <f>INDEX(NoSettings!$C:$C,MATCH(EPS!$A1587,NoSettings!$A:$A,0))</f>
        <v>0</v>
      </c>
      <c r="K1587" s="109">
        <f>INDEX(GWP!$C$2:$C$13,MATCH(EPS!I1587,GWP!$B$2:$B$13,0))</f>
        <v>-46</v>
      </c>
      <c r="L1587" s="5">
        <f t="shared" si="49"/>
        <v>0</v>
      </c>
    </row>
    <row r="1588" spans="1:12">
      <c r="A1588" t="s">
        <v>1606</v>
      </c>
      <c r="B1588" t="s">
        <v>3</v>
      </c>
      <c r="C1588" t="s">
        <v>1712</v>
      </c>
      <c r="D1588" t="s">
        <v>1758</v>
      </c>
      <c r="H1588" t="str">
        <f>INDEX('Vensim Variables'!$B:$B,MATCH(EPS!$B1588,'Vensim Variables'!$A:$A,0))</f>
        <v>g pollutant</v>
      </c>
      <c r="I1588" t="str">
        <f t="shared" si="48"/>
        <v>OC</v>
      </c>
      <c r="J1588">
        <f>INDEX(NoSettings!$C:$C,MATCH(EPS!$A1588,NoSettings!$A:$A,0))</f>
        <v>0</v>
      </c>
      <c r="K1588" s="109">
        <f>INDEX(GWP!$C$2:$C$13,MATCH(EPS!I1588,GWP!$B$2:$B$13,0))</f>
        <v>-46</v>
      </c>
      <c r="L1588" s="5">
        <f t="shared" si="49"/>
        <v>0</v>
      </c>
    </row>
    <row r="1589" spans="1:12">
      <c r="A1589" t="s">
        <v>1607</v>
      </c>
      <c r="B1589" t="s">
        <v>3</v>
      </c>
      <c r="C1589" t="s">
        <v>1712</v>
      </c>
      <c r="D1589" t="s">
        <v>1759</v>
      </c>
      <c r="H1589" t="str">
        <f>INDEX('Vensim Variables'!$B:$B,MATCH(EPS!$B1589,'Vensim Variables'!$A:$A,0))</f>
        <v>g pollutant</v>
      </c>
      <c r="I1589" t="str">
        <f t="shared" si="48"/>
        <v>OC</v>
      </c>
      <c r="J1589">
        <f>INDEX(NoSettings!$C:$C,MATCH(EPS!$A1589,NoSettings!$A:$A,0))</f>
        <v>78599100</v>
      </c>
      <c r="K1589" s="109">
        <f>INDEX(GWP!$C$2:$C$13,MATCH(EPS!I1589,GWP!$B$2:$B$13,0))</f>
        <v>-46</v>
      </c>
      <c r="L1589" s="5">
        <f t="shared" si="49"/>
        <v>-3.6155585999999998E-3</v>
      </c>
    </row>
    <row r="1590" spans="1:12">
      <c r="A1590" t="s">
        <v>1608</v>
      </c>
      <c r="B1590" t="s">
        <v>3</v>
      </c>
      <c r="C1590" t="s">
        <v>1712</v>
      </c>
      <c r="D1590" t="s">
        <v>1760</v>
      </c>
      <c r="H1590" t="str">
        <f>INDEX('Vensim Variables'!$B:$B,MATCH(EPS!$B1590,'Vensim Variables'!$A:$A,0))</f>
        <v>g pollutant</v>
      </c>
      <c r="I1590" t="str">
        <f t="shared" si="48"/>
        <v>OC</v>
      </c>
      <c r="J1590">
        <f>INDEX(NoSettings!$C:$C,MATCH(EPS!$A1590,NoSettings!$A:$A,0))</f>
        <v>0</v>
      </c>
      <c r="K1590" s="109">
        <f>INDEX(GWP!$C$2:$C$13,MATCH(EPS!I1590,GWP!$B$2:$B$13,0))</f>
        <v>-46</v>
      </c>
      <c r="L1590" s="5">
        <f t="shared" si="49"/>
        <v>0</v>
      </c>
    </row>
    <row r="1591" spans="1:12">
      <c r="A1591" t="s">
        <v>1609</v>
      </c>
      <c r="B1591" t="s">
        <v>3</v>
      </c>
      <c r="C1591" t="s">
        <v>1712</v>
      </c>
      <c r="D1591" t="s">
        <v>1761</v>
      </c>
      <c r="H1591" t="str">
        <f>INDEX('Vensim Variables'!$B:$B,MATCH(EPS!$B1591,'Vensim Variables'!$A:$A,0))</f>
        <v>g pollutant</v>
      </c>
      <c r="I1591" t="str">
        <f t="shared" si="48"/>
        <v>OC</v>
      </c>
      <c r="J1591">
        <f>INDEX(NoSettings!$C:$C,MATCH(EPS!$A1591,NoSettings!$A:$A,0))</f>
        <v>332109000</v>
      </c>
      <c r="K1591" s="109">
        <f>INDEX(GWP!$C$2:$C$13,MATCH(EPS!I1591,GWP!$B$2:$B$13,0))</f>
        <v>-46</v>
      </c>
      <c r="L1591" s="5">
        <f t="shared" si="49"/>
        <v>-1.5277014E-2</v>
      </c>
    </row>
    <row r="1592" spans="1:12">
      <c r="A1592" t="s">
        <v>1610</v>
      </c>
      <c r="B1592" t="s">
        <v>3</v>
      </c>
      <c r="C1592" t="s">
        <v>1712</v>
      </c>
      <c r="D1592" t="s">
        <v>1762</v>
      </c>
      <c r="H1592" t="str">
        <f>INDEX('Vensim Variables'!$B:$B,MATCH(EPS!$B1592,'Vensim Variables'!$A:$A,0))</f>
        <v>g pollutant</v>
      </c>
      <c r="I1592" t="str">
        <f t="shared" si="48"/>
        <v>OC</v>
      </c>
      <c r="J1592">
        <f>INDEX(NoSettings!$C:$C,MATCH(EPS!$A1592,NoSettings!$A:$A,0))</f>
        <v>2197260000</v>
      </c>
      <c r="K1592" s="109">
        <f>INDEX(GWP!$C$2:$C$13,MATCH(EPS!I1592,GWP!$B$2:$B$13,0))</f>
        <v>-46</v>
      </c>
      <c r="L1592" s="5">
        <f t="shared" si="49"/>
        <v>-0.10107396</v>
      </c>
    </row>
    <row r="1593" spans="1:12">
      <c r="A1593" t="s">
        <v>1611</v>
      </c>
      <c r="B1593" t="s">
        <v>3</v>
      </c>
      <c r="C1593" t="s">
        <v>1712</v>
      </c>
      <c r="D1593" t="s">
        <v>1763</v>
      </c>
      <c r="H1593" t="str">
        <f>INDEX('Vensim Variables'!$B:$B,MATCH(EPS!$B1593,'Vensim Variables'!$A:$A,0))</f>
        <v>g pollutant</v>
      </c>
      <c r="I1593" t="str">
        <f t="shared" si="48"/>
        <v>OC</v>
      </c>
      <c r="J1593">
        <f>INDEX(NoSettings!$C:$C,MATCH(EPS!$A1593,NoSettings!$A:$A,0))</f>
        <v>65171900</v>
      </c>
      <c r="K1593" s="109">
        <f>INDEX(GWP!$C$2:$C$13,MATCH(EPS!I1593,GWP!$B$2:$B$13,0))</f>
        <v>-46</v>
      </c>
      <c r="L1593" s="5">
        <f t="shared" si="49"/>
        <v>-2.9979073999999999E-3</v>
      </c>
    </row>
    <row r="1594" spans="1:12">
      <c r="A1594" t="s">
        <v>1612</v>
      </c>
      <c r="B1594" t="s">
        <v>3</v>
      </c>
      <c r="C1594" t="s">
        <v>1712</v>
      </c>
      <c r="D1594" t="s">
        <v>1764</v>
      </c>
      <c r="H1594" t="str">
        <f>INDEX('Vensim Variables'!$B:$B,MATCH(EPS!$B1594,'Vensim Variables'!$A:$A,0))</f>
        <v>g pollutant</v>
      </c>
      <c r="I1594" t="str">
        <f t="shared" si="48"/>
        <v>OC</v>
      </c>
      <c r="J1594">
        <f>INDEX(NoSettings!$C:$C,MATCH(EPS!$A1594,NoSettings!$A:$A,0))</f>
        <v>0</v>
      </c>
      <c r="K1594" s="109">
        <f>INDEX(GWP!$C$2:$C$13,MATCH(EPS!I1594,GWP!$B$2:$B$13,0))</f>
        <v>-46</v>
      </c>
      <c r="L1594" s="5">
        <f t="shared" si="49"/>
        <v>0</v>
      </c>
    </row>
    <row r="1595" spans="1:12">
      <c r="A1595" t="s">
        <v>1613</v>
      </c>
      <c r="B1595" t="s">
        <v>3</v>
      </c>
      <c r="C1595" t="s">
        <v>1712</v>
      </c>
      <c r="D1595" t="s">
        <v>1765</v>
      </c>
      <c r="H1595" t="str">
        <f>INDEX('Vensim Variables'!$B:$B,MATCH(EPS!$B1595,'Vensim Variables'!$A:$A,0))</f>
        <v>g pollutant</v>
      </c>
      <c r="I1595" t="str">
        <f t="shared" si="48"/>
        <v>OC</v>
      </c>
      <c r="J1595">
        <f>INDEX(NoSettings!$C:$C,MATCH(EPS!$A1595,NoSettings!$A:$A,0))</f>
        <v>0</v>
      </c>
      <c r="K1595" s="109">
        <f>INDEX(GWP!$C$2:$C$13,MATCH(EPS!I1595,GWP!$B$2:$B$13,0))</f>
        <v>-46</v>
      </c>
      <c r="L1595" s="5">
        <f t="shared" si="49"/>
        <v>0</v>
      </c>
    </row>
    <row r="1596" spans="1:12">
      <c r="A1596" t="s">
        <v>1614</v>
      </c>
      <c r="B1596" t="s">
        <v>3</v>
      </c>
      <c r="C1596" t="s">
        <v>1712</v>
      </c>
      <c r="D1596" t="s">
        <v>1766</v>
      </c>
      <c r="H1596" t="str">
        <f>INDEX('Vensim Variables'!$B:$B,MATCH(EPS!$B1596,'Vensim Variables'!$A:$A,0))</f>
        <v>g pollutant</v>
      </c>
      <c r="I1596" t="str">
        <f t="shared" si="48"/>
        <v>OC</v>
      </c>
      <c r="J1596">
        <f>INDEX(NoSettings!$C:$C,MATCH(EPS!$A1596,NoSettings!$A:$A,0))</f>
        <v>0</v>
      </c>
      <c r="K1596" s="109">
        <f>INDEX(GWP!$C$2:$C$13,MATCH(EPS!I1596,GWP!$B$2:$B$13,0))</f>
        <v>-46</v>
      </c>
      <c r="L1596" s="5">
        <f t="shared" si="49"/>
        <v>0</v>
      </c>
    </row>
    <row r="1597" spans="1:12">
      <c r="A1597" t="s">
        <v>1615</v>
      </c>
      <c r="B1597" t="s">
        <v>3</v>
      </c>
      <c r="C1597" t="s">
        <v>1712</v>
      </c>
      <c r="D1597" t="s">
        <v>1767</v>
      </c>
      <c r="H1597" t="str">
        <f>INDEX('Vensim Variables'!$B:$B,MATCH(EPS!$B1597,'Vensim Variables'!$A:$A,0))</f>
        <v>g pollutant</v>
      </c>
      <c r="I1597" t="str">
        <f t="shared" si="48"/>
        <v>OC</v>
      </c>
      <c r="J1597">
        <f>INDEX(NoSettings!$C:$C,MATCH(EPS!$A1597,NoSettings!$A:$A,0))</f>
        <v>1723790000</v>
      </c>
      <c r="K1597" s="109">
        <f>INDEX(GWP!$C$2:$C$13,MATCH(EPS!I1597,GWP!$B$2:$B$13,0))</f>
        <v>-46</v>
      </c>
      <c r="L1597" s="5">
        <f t="shared" si="49"/>
        <v>-7.9294340000000005E-2</v>
      </c>
    </row>
    <row r="1598" spans="1:12">
      <c r="A1598" t="s">
        <v>1616</v>
      </c>
      <c r="B1598" t="s">
        <v>3</v>
      </c>
      <c r="C1598" t="s">
        <v>1713</v>
      </c>
      <c r="D1598" t="s">
        <v>1752</v>
      </c>
      <c r="H1598" t="str">
        <f>INDEX('Vensim Variables'!$B:$B,MATCH(EPS!$B1598,'Vensim Variables'!$A:$A,0))</f>
        <v>g pollutant</v>
      </c>
      <c r="I1598" t="str">
        <f t="shared" si="48"/>
        <v>CH4</v>
      </c>
      <c r="J1598">
        <f>INDEX(NoSettings!$C:$C,MATCH(EPS!$A1598,NoSettings!$A:$A,0))</f>
        <v>77937200000</v>
      </c>
      <c r="K1598" s="109">
        <f>INDEX(GWP!$C$2:$C$13,MATCH(EPS!I1598,GWP!$B$2:$B$13,0))</f>
        <v>28</v>
      </c>
      <c r="L1598" s="5">
        <f t="shared" si="49"/>
        <v>2.1822415999999998</v>
      </c>
    </row>
    <row r="1599" spans="1:12">
      <c r="A1599" t="s">
        <v>1617</v>
      </c>
      <c r="B1599" t="s">
        <v>3</v>
      </c>
      <c r="C1599" t="s">
        <v>1713</v>
      </c>
      <c r="D1599" t="s">
        <v>1753</v>
      </c>
      <c r="H1599" t="str">
        <f>INDEX('Vensim Variables'!$B:$B,MATCH(EPS!$B1599,'Vensim Variables'!$A:$A,0))</f>
        <v>g pollutant</v>
      </c>
      <c r="I1599" t="str">
        <f t="shared" si="48"/>
        <v>CH4</v>
      </c>
      <c r="J1599">
        <f>INDEX(NoSettings!$C:$C,MATCH(EPS!$A1599,NoSettings!$A:$A,0))</f>
        <v>9900200000</v>
      </c>
      <c r="K1599" s="109">
        <f>INDEX(GWP!$C$2:$C$13,MATCH(EPS!I1599,GWP!$B$2:$B$13,0))</f>
        <v>28</v>
      </c>
      <c r="L1599" s="5">
        <f t="shared" si="49"/>
        <v>0.2772056</v>
      </c>
    </row>
    <row r="1600" spans="1:12">
      <c r="A1600" t="s">
        <v>1618</v>
      </c>
      <c r="B1600" t="s">
        <v>3</v>
      </c>
      <c r="C1600" t="s">
        <v>1713</v>
      </c>
      <c r="D1600" t="s">
        <v>1754</v>
      </c>
      <c r="H1600" t="str">
        <f>INDEX('Vensim Variables'!$B:$B,MATCH(EPS!$B1600,'Vensim Variables'!$A:$A,0))</f>
        <v>g pollutant</v>
      </c>
      <c r="I1600" t="str">
        <f t="shared" si="48"/>
        <v>CH4</v>
      </c>
      <c r="J1600">
        <f>INDEX(NoSettings!$C:$C,MATCH(EPS!$A1600,NoSettings!$A:$A,0))</f>
        <v>0</v>
      </c>
      <c r="K1600" s="109">
        <f>INDEX(GWP!$C$2:$C$13,MATCH(EPS!I1600,GWP!$B$2:$B$13,0))</f>
        <v>28</v>
      </c>
      <c r="L1600" s="5">
        <f t="shared" si="49"/>
        <v>0</v>
      </c>
    </row>
    <row r="1601" spans="1:12">
      <c r="A1601" t="s">
        <v>1619</v>
      </c>
      <c r="B1601" t="s">
        <v>3</v>
      </c>
      <c r="C1601" t="s">
        <v>1713</v>
      </c>
      <c r="D1601" t="s">
        <v>1755</v>
      </c>
      <c r="H1601" t="str">
        <f>INDEX('Vensim Variables'!$B:$B,MATCH(EPS!$B1601,'Vensim Variables'!$A:$A,0))</f>
        <v>g pollutant</v>
      </c>
      <c r="I1601" t="str">
        <f t="shared" si="48"/>
        <v>CH4</v>
      </c>
      <c r="J1601">
        <f>INDEX(NoSettings!$C:$C,MATCH(EPS!$A1601,NoSettings!$A:$A,0))</f>
        <v>0</v>
      </c>
      <c r="K1601" s="109">
        <f>INDEX(GWP!$C$2:$C$13,MATCH(EPS!I1601,GWP!$B$2:$B$13,0))</f>
        <v>28</v>
      </c>
      <c r="L1601" s="5">
        <f t="shared" si="49"/>
        <v>0</v>
      </c>
    </row>
    <row r="1602" spans="1:12">
      <c r="A1602" t="s">
        <v>1620</v>
      </c>
      <c r="B1602" t="s">
        <v>3</v>
      </c>
      <c r="C1602" t="s">
        <v>1713</v>
      </c>
      <c r="D1602" t="s">
        <v>1756</v>
      </c>
      <c r="H1602" t="str">
        <f>INDEX('Vensim Variables'!$B:$B,MATCH(EPS!$B1602,'Vensim Variables'!$A:$A,0))</f>
        <v>g pollutant</v>
      </c>
      <c r="I1602" t="str">
        <f t="shared" si="48"/>
        <v>CH4</v>
      </c>
      <c r="J1602">
        <f>INDEX(NoSettings!$C:$C,MATCH(EPS!$A1602,NoSettings!$A:$A,0))</f>
        <v>0</v>
      </c>
      <c r="K1602" s="109">
        <f>INDEX(GWP!$C$2:$C$13,MATCH(EPS!I1602,GWP!$B$2:$B$13,0))</f>
        <v>28</v>
      </c>
      <c r="L1602" s="5">
        <f t="shared" si="49"/>
        <v>0</v>
      </c>
    </row>
    <row r="1603" spans="1:12">
      <c r="A1603" t="s">
        <v>1621</v>
      </c>
      <c r="B1603" t="s">
        <v>3</v>
      </c>
      <c r="C1603" t="s">
        <v>1713</v>
      </c>
      <c r="D1603" t="s">
        <v>1757</v>
      </c>
      <c r="H1603" t="str">
        <f>INDEX('Vensim Variables'!$B:$B,MATCH(EPS!$B1603,'Vensim Variables'!$A:$A,0))</f>
        <v>g pollutant</v>
      </c>
      <c r="I1603" t="str">
        <f t="shared" ref="I1603:I1666" si="50">IF(OR(C1603="CO2",C1603="CH4",C1603="N2O",C1603="F gases",C1603="VOC",C1603="CO",C1603="NOx",C1603="PM10",C1603="PM25",C1603="SOx",C1603="BC",C1603="OC"),C1603,IF(OR(D1603="CO2",D1603="CH4",D1603="N2O",D1603="F gases",D1603="VOC",D1603="CO",D1603="NOx",D1603="PM10",D1603="PM25",D1603="SOx",D1603="BC",D1603="OC"),D1603,IF(OR(E1603="CO2",E1603="CH4",E1603="N2O",E1603="F gases",E1603="VOC",E1603="CO",E1603="NOx",E1603="PM10",E1603="PM25",E1603="SOx",E1603="BC",E1603="OC"),E1603,"NA")))</f>
        <v>CH4</v>
      </c>
      <c r="J1603">
        <f>INDEX(NoSettings!$C:$C,MATCH(EPS!$A1603,NoSettings!$A:$A,0))</f>
        <v>0</v>
      </c>
      <c r="K1603" s="109">
        <f>INDEX(GWP!$C$2:$C$13,MATCH(EPS!I1603,GWP!$B$2:$B$13,0))</f>
        <v>28</v>
      </c>
      <c r="L1603" s="5">
        <f t="shared" ref="L1603:L1666" si="51">IF(H1603="g pollutant",K1603*J1603/10^12,IF(H1603="MMTCO2e",J1603,IF(H1603="MWh",J1603,0)))</f>
        <v>0</v>
      </c>
    </row>
    <row r="1604" spans="1:12">
      <c r="A1604" t="s">
        <v>1622</v>
      </c>
      <c r="B1604" t="s">
        <v>3</v>
      </c>
      <c r="C1604" t="s">
        <v>1713</v>
      </c>
      <c r="D1604" t="s">
        <v>1758</v>
      </c>
      <c r="H1604" t="str">
        <f>INDEX('Vensim Variables'!$B:$B,MATCH(EPS!$B1604,'Vensim Variables'!$A:$A,0))</f>
        <v>g pollutant</v>
      </c>
      <c r="I1604" t="str">
        <f t="shared" si="50"/>
        <v>CH4</v>
      </c>
      <c r="J1604">
        <f>INDEX(NoSettings!$C:$C,MATCH(EPS!$A1604,NoSettings!$A:$A,0))</f>
        <v>0</v>
      </c>
      <c r="K1604" s="109">
        <f>INDEX(GWP!$C$2:$C$13,MATCH(EPS!I1604,GWP!$B$2:$B$13,0))</f>
        <v>28</v>
      </c>
      <c r="L1604" s="5">
        <f t="shared" si="51"/>
        <v>0</v>
      </c>
    </row>
    <row r="1605" spans="1:12">
      <c r="A1605" t="s">
        <v>1623</v>
      </c>
      <c r="B1605" t="s">
        <v>3</v>
      </c>
      <c r="C1605" t="s">
        <v>1713</v>
      </c>
      <c r="D1605" t="s">
        <v>1759</v>
      </c>
      <c r="H1605" t="str">
        <f>INDEX('Vensim Variables'!$B:$B,MATCH(EPS!$B1605,'Vensim Variables'!$A:$A,0))</f>
        <v>g pollutant</v>
      </c>
      <c r="I1605" t="str">
        <f t="shared" si="50"/>
        <v>CH4</v>
      </c>
      <c r="J1605">
        <f>INDEX(NoSettings!$C:$C,MATCH(EPS!$A1605,NoSettings!$A:$A,0))</f>
        <v>0</v>
      </c>
      <c r="K1605" s="109">
        <f>INDEX(GWP!$C$2:$C$13,MATCH(EPS!I1605,GWP!$B$2:$B$13,0))</f>
        <v>28</v>
      </c>
      <c r="L1605" s="5">
        <f t="shared" si="51"/>
        <v>0</v>
      </c>
    </row>
    <row r="1606" spans="1:12">
      <c r="A1606" t="s">
        <v>1624</v>
      </c>
      <c r="B1606" t="s">
        <v>3</v>
      </c>
      <c r="C1606" t="s">
        <v>1713</v>
      </c>
      <c r="D1606" t="s">
        <v>1760</v>
      </c>
      <c r="H1606" t="str">
        <f>INDEX('Vensim Variables'!$B:$B,MATCH(EPS!$B1606,'Vensim Variables'!$A:$A,0))</f>
        <v>g pollutant</v>
      </c>
      <c r="I1606" t="str">
        <f t="shared" si="50"/>
        <v>CH4</v>
      </c>
      <c r="J1606">
        <f>INDEX(NoSettings!$C:$C,MATCH(EPS!$A1606,NoSettings!$A:$A,0))</f>
        <v>0</v>
      </c>
      <c r="K1606" s="109">
        <f>INDEX(GWP!$C$2:$C$13,MATCH(EPS!I1606,GWP!$B$2:$B$13,0))</f>
        <v>28</v>
      </c>
      <c r="L1606" s="5">
        <f t="shared" si="51"/>
        <v>0</v>
      </c>
    </row>
    <row r="1607" spans="1:12">
      <c r="A1607" t="s">
        <v>1625</v>
      </c>
      <c r="B1607" t="s">
        <v>3</v>
      </c>
      <c r="C1607" t="s">
        <v>1713</v>
      </c>
      <c r="D1607" t="s">
        <v>1761</v>
      </c>
      <c r="H1607" t="str">
        <f>INDEX('Vensim Variables'!$B:$B,MATCH(EPS!$B1607,'Vensim Variables'!$A:$A,0))</f>
        <v>g pollutant</v>
      </c>
      <c r="I1607" t="str">
        <f t="shared" si="50"/>
        <v>CH4</v>
      </c>
      <c r="J1607">
        <f>INDEX(NoSettings!$C:$C,MATCH(EPS!$A1607,NoSettings!$A:$A,0))</f>
        <v>452259000</v>
      </c>
      <c r="K1607" s="109">
        <f>INDEX(GWP!$C$2:$C$13,MATCH(EPS!I1607,GWP!$B$2:$B$13,0))</f>
        <v>28</v>
      </c>
      <c r="L1607" s="5">
        <f t="shared" si="51"/>
        <v>1.2663252E-2</v>
      </c>
    </row>
    <row r="1608" spans="1:12">
      <c r="A1608" t="s">
        <v>1626</v>
      </c>
      <c r="B1608" t="s">
        <v>3</v>
      </c>
      <c r="C1608" t="s">
        <v>1713</v>
      </c>
      <c r="D1608" t="s">
        <v>1762</v>
      </c>
      <c r="H1608" t="str">
        <f>INDEX('Vensim Variables'!$B:$B,MATCH(EPS!$B1608,'Vensim Variables'!$A:$A,0))</f>
        <v>g pollutant</v>
      </c>
      <c r="I1608" t="str">
        <f t="shared" si="50"/>
        <v>CH4</v>
      </c>
      <c r="J1608">
        <f>INDEX(NoSettings!$C:$C,MATCH(EPS!$A1608,NoSettings!$A:$A,0))</f>
        <v>2133260000</v>
      </c>
      <c r="K1608" s="109">
        <f>INDEX(GWP!$C$2:$C$13,MATCH(EPS!I1608,GWP!$B$2:$B$13,0))</f>
        <v>28</v>
      </c>
      <c r="L1608" s="5">
        <f t="shared" si="51"/>
        <v>5.9731279999999998E-2</v>
      </c>
    </row>
    <row r="1609" spans="1:12">
      <c r="A1609" t="s">
        <v>1627</v>
      </c>
      <c r="B1609" t="s">
        <v>3</v>
      </c>
      <c r="C1609" t="s">
        <v>1713</v>
      </c>
      <c r="D1609" t="s">
        <v>1763</v>
      </c>
      <c r="H1609" t="str">
        <f>INDEX('Vensim Variables'!$B:$B,MATCH(EPS!$B1609,'Vensim Variables'!$A:$A,0))</f>
        <v>g pollutant</v>
      </c>
      <c r="I1609" t="str">
        <f t="shared" si="50"/>
        <v>CH4</v>
      </c>
      <c r="J1609">
        <f>INDEX(NoSettings!$C:$C,MATCH(EPS!$A1609,NoSettings!$A:$A,0))</f>
        <v>2159310000</v>
      </c>
      <c r="K1609" s="109">
        <f>INDEX(GWP!$C$2:$C$13,MATCH(EPS!I1609,GWP!$B$2:$B$13,0))</f>
        <v>28</v>
      </c>
      <c r="L1609" s="5">
        <f t="shared" si="51"/>
        <v>6.0460680000000003E-2</v>
      </c>
    </row>
    <row r="1610" spans="1:12">
      <c r="A1610" t="s">
        <v>1628</v>
      </c>
      <c r="B1610" t="s">
        <v>3</v>
      </c>
      <c r="C1610" t="s">
        <v>1713</v>
      </c>
      <c r="D1610" t="s">
        <v>1764</v>
      </c>
      <c r="H1610" t="str">
        <f>INDEX('Vensim Variables'!$B:$B,MATCH(EPS!$B1610,'Vensim Variables'!$A:$A,0))</f>
        <v>g pollutant</v>
      </c>
      <c r="I1610" t="str">
        <f t="shared" si="50"/>
        <v>CH4</v>
      </c>
      <c r="J1610">
        <f>INDEX(NoSettings!$C:$C,MATCH(EPS!$A1610,NoSettings!$A:$A,0))</f>
        <v>0</v>
      </c>
      <c r="K1610" s="109">
        <f>INDEX(GWP!$C$2:$C$13,MATCH(EPS!I1610,GWP!$B$2:$B$13,0))</f>
        <v>28</v>
      </c>
      <c r="L1610" s="5">
        <f t="shared" si="51"/>
        <v>0</v>
      </c>
    </row>
    <row r="1611" spans="1:12">
      <c r="A1611" t="s">
        <v>1629</v>
      </c>
      <c r="B1611" t="s">
        <v>3</v>
      </c>
      <c r="C1611" t="s">
        <v>1713</v>
      </c>
      <c r="D1611" t="s">
        <v>1765</v>
      </c>
      <c r="H1611" t="str">
        <f>INDEX('Vensim Variables'!$B:$B,MATCH(EPS!$B1611,'Vensim Variables'!$A:$A,0))</f>
        <v>g pollutant</v>
      </c>
      <c r="I1611" t="str">
        <f t="shared" si="50"/>
        <v>CH4</v>
      </c>
      <c r="J1611">
        <f>INDEX(NoSettings!$C:$C,MATCH(EPS!$A1611,NoSettings!$A:$A,0))</f>
        <v>0</v>
      </c>
      <c r="K1611" s="109">
        <f>INDEX(GWP!$C$2:$C$13,MATCH(EPS!I1611,GWP!$B$2:$B$13,0))</f>
        <v>28</v>
      </c>
      <c r="L1611" s="5">
        <f t="shared" si="51"/>
        <v>0</v>
      </c>
    </row>
    <row r="1612" spans="1:12">
      <c r="A1612" t="s">
        <v>1630</v>
      </c>
      <c r="B1612" t="s">
        <v>3</v>
      </c>
      <c r="C1612" t="s">
        <v>1713</v>
      </c>
      <c r="D1612" t="s">
        <v>1766</v>
      </c>
      <c r="H1612" t="str">
        <f>INDEX('Vensim Variables'!$B:$B,MATCH(EPS!$B1612,'Vensim Variables'!$A:$A,0))</f>
        <v>g pollutant</v>
      </c>
      <c r="I1612" t="str">
        <f t="shared" si="50"/>
        <v>CH4</v>
      </c>
      <c r="J1612">
        <f>INDEX(NoSettings!$C:$C,MATCH(EPS!$A1612,NoSettings!$A:$A,0))</f>
        <v>0</v>
      </c>
      <c r="K1612" s="109">
        <f>INDEX(GWP!$C$2:$C$13,MATCH(EPS!I1612,GWP!$B$2:$B$13,0))</f>
        <v>28</v>
      </c>
      <c r="L1612" s="5">
        <f t="shared" si="51"/>
        <v>0</v>
      </c>
    </row>
    <row r="1613" spans="1:12">
      <c r="A1613" t="s">
        <v>1631</v>
      </c>
      <c r="B1613" t="s">
        <v>3</v>
      </c>
      <c r="C1613" t="s">
        <v>1713</v>
      </c>
      <c r="D1613" t="s">
        <v>1767</v>
      </c>
      <c r="H1613" t="str">
        <f>INDEX('Vensim Variables'!$B:$B,MATCH(EPS!$B1613,'Vensim Variables'!$A:$A,0))</f>
        <v>g pollutant</v>
      </c>
      <c r="I1613" t="str">
        <f t="shared" si="50"/>
        <v>CH4</v>
      </c>
      <c r="J1613">
        <f>INDEX(NoSettings!$C:$C,MATCH(EPS!$A1613,NoSettings!$A:$A,0))</f>
        <v>8389540000</v>
      </c>
      <c r="K1613" s="109">
        <f>INDEX(GWP!$C$2:$C$13,MATCH(EPS!I1613,GWP!$B$2:$B$13,0))</f>
        <v>28</v>
      </c>
      <c r="L1613" s="5">
        <f t="shared" si="51"/>
        <v>0.23490712</v>
      </c>
    </row>
    <row r="1614" spans="1:12">
      <c r="A1614" t="s">
        <v>1632</v>
      </c>
      <c r="B1614" t="s">
        <v>3</v>
      </c>
      <c r="C1614" t="s">
        <v>1714</v>
      </c>
      <c r="D1614" t="s">
        <v>1752</v>
      </c>
      <c r="H1614" t="str">
        <f>INDEX('Vensim Variables'!$B:$B,MATCH(EPS!$B1614,'Vensim Variables'!$A:$A,0))</f>
        <v>g pollutant</v>
      </c>
      <c r="I1614" t="str">
        <f t="shared" si="50"/>
        <v>N2O</v>
      </c>
      <c r="J1614">
        <f>INDEX(NoSettings!$C:$C,MATCH(EPS!$A1614,NoSettings!$A:$A,0))</f>
        <v>11336300000</v>
      </c>
      <c r="K1614" s="109">
        <f>INDEX(GWP!$C$2:$C$13,MATCH(EPS!I1614,GWP!$B$2:$B$13,0))</f>
        <v>265</v>
      </c>
      <c r="L1614" s="5">
        <f t="shared" si="51"/>
        <v>3.0041194999999998</v>
      </c>
    </row>
    <row r="1615" spans="1:12">
      <c r="A1615" t="s">
        <v>1633</v>
      </c>
      <c r="B1615" t="s">
        <v>3</v>
      </c>
      <c r="C1615" t="s">
        <v>1714</v>
      </c>
      <c r="D1615" t="s">
        <v>1753</v>
      </c>
      <c r="H1615" t="str">
        <f>INDEX('Vensim Variables'!$B:$B,MATCH(EPS!$B1615,'Vensim Variables'!$A:$A,0))</f>
        <v>g pollutant</v>
      </c>
      <c r="I1615" t="str">
        <f t="shared" si="50"/>
        <v>N2O</v>
      </c>
      <c r="J1615">
        <f>INDEX(NoSettings!$C:$C,MATCH(EPS!$A1615,NoSettings!$A:$A,0))</f>
        <v>990020000</v>
      </c>
      <c r="K1615" s="109">
        <f>INDEX(GWP!$C$2:$C$13,MATCH(EPS!I1615,GWP!$B$2:$B$13,0))</f>
        <v>265</v>
      </c>
      <c r="L1615" s="5">
        <f t="shared" si="51"/>
        <v>0.26235530000000001</v>
      </c>
    </row>
    <row r="1616" spans="1:12">
      <c r="A1616" t="s">
        <v>1634</v>
      </c>
      <c r="B1616" t="s">
        <v>3</v>
      </c>
      <c r="C1616" t="s">
        <v>1714</v>
      </c>
      <c r="D1616" t="s">
        <v>1754</v>
      </c>
      <c r="H1616" t="str">
        <f>INDEX('Vensim Variables'!$B:$B,MATCH(EPS!$B1616,'Vensim Variables'!$A:$A,0))</f>
        <v>g pollutant</v>
      </c>
      <c r="I1616" t="str">
        <f t="shared" si="50"/>
        <v>N2O</v>
      </c>
      <c r="J1616">
        <f>INDEX(NoSettings!$C:$C,MATCH(EPS!$A1616,NoSettings!$A:$A,0))</f>
        <v>0</v>
      </c>
      <c r="K1616" s="109">
        <f>INDEX(GWP!$C$2:$C$13,MATCH(EPS!I1616,GWP!$B$2:$B$13,0))</f>
        <v>265</v>
      </c>
      <c r="L1616" s="5">
        <f t="shared" si="51"/>
        <v>0</v>
      </c>
    </row>
    <row r="1617" spans="1:12">
      <c r="A1617" t="s">
        <v>1635</v>
      </c>
      <c r="B1617" t="s">
        <v>3</v>
      </c>
      <c r="C1617" t="s">
        <v>1714</v>
      </c>
      <c r="D1617" t="s">
        <v>1755</v>
      </c>
      <c r="H1617" t="str">
        <f>INDEX('Vensim Variables'!$B:$B,MATCH(EPS!$B1617,'Vensim Variables'!$A:$A,0))</f>
        <v>g pollutant</v>
      </c>
      <c r="I1617" t="str">
        <f t="shared" si="50"/>
        <v>N2O</v>
      </c>
      <c r="J1617">
        <f>INDEX(NoSettings!$C:$C,MATCH(EPS!$A1617,NoSettings!$A:$A,0))</f>
        <v>0</v>
      </c>
      <c r="K1617" s="109">
        <f>INDEX(GWP!$C$2:$C$13,MATCH(EPS!I1617,GWP!$B$2:$B$13,0))</f>
        <v>265</v>
      </c>
      <c r="L1617" s="5">
        <f t="shared" si="51"/>
        <v>0</v>
      </c>
    </row>
    <row r="1618" spans="1:12">
      <c r="A1618" t="s">
        <v>1636</v>
      </c>
      <c r="B1618" t="s">
        <v>3</v>
      </c>
      <c r="C1618" t="s">
        <v>1714</v>
      </c>
      <c r="D1618" t="s">
        <v>1756</v>
      </c>
      <c r="H1618" t="str">
        <f>INDEX('Vensim Variables'!$B:$B,MATCH(EPS!$B1618,'Vensim Variables'!$A:$A,0))</f>
        <v>g pollutant</v>
      </c>
      <c r="I1618" t="str">
        <f t="shared" si="50"/>
        <v>N2O</v>
      </c>
      <c r="J1618">
        <f>INDEX(NoSettings!$C:$C,MATCH(EPS!$A1618,NoSettings!$A:$A,0))</f>
        <v>0</v>
      </c>
      <c r="K1618" s="109">
        <f>INDEX(GWP!$C$2:$C$13,MATCH(EPS!I1618,GWP!$B$2:$B$13,0))</f>
        <v>265</v>
      </c>
      <c r="L1618" s="5">
        <f t="shared" si="51"/>
        <v>0</v>
      </c>
    </row>
    <row r="1619" spans="1:12">
      <c r="A1619" t="s">
        <v>1637</v>
      </c>
      <c r="B1619" t="s">
        <v>3</v>
      </c>
      <c r="C1619" t="s">
        <v>1714</v>
      </c>
      <c r="D1619" t="s">
        <v>1757</v>
      </c>
      <c r="H1619" t="str">
        <f>INDEX('Vensim Variables'!$B:$B,MATCH(EPS!$B1619,'Vensim Variables'!$A:$A,0))</f>
        <v>g pollutant</v>
      </c>
      <c r="I1619" t="str">
        <f t="shared" si="50"/>
        <v>N2O</v>
      </c>
      <c r="J1619">
        <f>INDEX(NoSettings!$C:$C,MATCH(EPS!$A1619,NoSettings!$A:$A,0))</f>
        <v>0</v>
      </c>
      <c r="K1619" s="109">
        <f>INDEX(GWP!$C$2:$C$13,MATCH(EPS!I1619,GWP!$B$2:$B$13,0))</f>
        <v>265</v>
      </c>
      <c r="L1619" s="5">
        <f t="shared" si="51"/>
        <v>0</v>
      </c>
    </row>
    <row r="1620" spans="1:12">
      <c r="A1620" t="s">
        <v>1638</v>
      </c>
      <c r="B1620" t="s">
        <v>3</v>
      </c>
      <c r="C1620" t="s">
        <v>1714</v>
      </c>
      <c r="D1620" t="s">
        <v>1758</v>
      </c>
      <c r="H1620" t="str">
        <f>INDEX('Vensim Variables'!$B:$B,MATCH(EPS!$B1620,'Vensim Variables'!$A:$A,0))</f>
        <v>g pollutant</v>
      </c>
      <c r="I1620" t="str">
        <f t="shared" si="50"/>
        <v>N2O</v>
      </c>
      <c r="J1620">
        <f>INDEX(NoSettings!$C:$C,MATCH(EPS!$A1620,NoSettings!$A:$A,0))</f>
        <v>0</v>
      </c>
      <c r="K1620" s="109">
        <f>INDEX(GWP!$C$2:$C$13,MATCH(EPS!I1620,GWP!$B$2:$B$13,0))</f>
        <v>265</v>
      </c>
      <c r="L1620" s="5">
        <f t="shared" si="51"/>
        <v>0</v>
      </c>
    </row>
    <row r="1621" spans="1:12">
      <c r="A1621" t="s">
        <v>1639</v>
      </c>
      <c r="B1621" t="s">
        <v>3</v>
      </c>
      <c r="C1621" t="s">
        <v>1714</v>
      </c>
      <c r="D1621" t="s">
        <v>1759</v>
      </c>
      <c r="H1621" t="str">
        <f>INDEX('Vensim Variables'!$B:$B,MATCH(EPS!$B1621,'Vensim Variables'!$A:$A,0))</f>
        <v>g pollutant</v>
      </c>
      <c r="I1621" t="str">
        <f t="shared" si="50"/>
        <v>N2O</v>
      </c>
      <c r="J1621">
        <f>INDEX(NoSettings!$C:$C,MATCH(EPS!$A1621,NoSettings!$A:$A,0))</f>
        <v>0</v>
      </c>
      <c r="K1621" s="109">
        <f>INDEX(GWP!$C$2:$C$13,MATCH(EPS!I1621,GWP!$B$2:$B$13,0))</f>
        <v>265</v>
      </c>
      <c r="L1621" s="5">
        <f t="shared" si="51"/>
        <v>0</v>
      </c>
    </row>
    <row r="1622" spans="1:12">
      <c r="A1622" t="s">
        <v>1640</v>
      </c>
      <c r="B1622" t="s">
        <v>3</v>
      </c>
      <c r="C1622" t="s">
        <v>1714</v>
      </c>
      <c r="D1622" t="s">
        <v>1760</v>
      </c>
      <c r="H1622" t="str">
        <f>INDEX('Vensim Variables'!$B:$B,MATCH(EPS!$B1622,'Vensim Variables'!$A:$A,0))</f>
        <v>g pollutant</v>
      </c>
      <c r="I1622" t="str">
        <f t="shared" si="50"/>
        <v>N2O</v>
      </c>
      <c r="J1622">
        <f>INDEX(NoSettings!$C:$C,MATCH(EPS!$A1622,NoSettings!$A:$A,0))</f>
        <v>0</v>
      </c>
      <c r="K1622" s="109">
        <f>INDEX(GWP!$C$2:$C$13,MATCH(EPS!I1622,GWP!$B$2:$B$13,0))</f>
        <v>265</v>
      </c>
      <c r="L1622" s="5">
        <f t="shared" si="51"/>
        <v>0</v>
      </c>
    </row>
    <row r="1623" spans="1:12">
      <c r="A1623" t="s">
        <v>1641</v>
      </c>
      <c r="B1623" t="s">
        <v>3</v>
      </c>
      <c r="C1623" t="s">
        <v>1714</v>
      </c>
      <c r="D1623" t="s">
        <v>1761</v>
      </c>
      <c r="H1623" t="str">
        <f>INDEX('Vensim Variables'!$B:$B,MATCH(EPS!$B1623,'Vensim Variables'!$A:$A,0))</f>
        <v>g pollutant</v>
      </c>
      <c r="I1623" t="str">
        <f t="shared" si="50"/>
        <v>N2O</v>
      </c>
      <c r="J1623">
        <f>INDEX(NoSettings!$C:$C,MATCH(EPS!$A1623,NoSettings!$A:$A,0))</f>
        <v>90451900</v>
      </c>
      <c r="K1623" s="109">
        <f>INDEX(GWP!$C$2:$C$13,MATCH(EPS!I1623,GWP!$B$2:$B$13,0))</f>
        <v>265</v>
      </c>
      <c r="L1623" s="5">
        <f t="shared" si="51"/>
        <v>2.39697535E-2</v>
      </c>
    </row>
    <row r="1624" spans="1:12">
      <c r="A1624" t="s">
        <v>1642</v>
      </c>
      <c r="B1624" t="s">
        <v>3</v>
      </c>
      <c r="C1624" t="s">
        <v>1714</v>
      </c>
      <c r="D1624" t="s">
        <v>1762</v>
      </c>
      <c r="H1624" t="str">
        <f>INDEX('Vensim Variables'!$B:$B,MATCH(EPS!$B1624,'Vensim Variables'!$A:$A,0))</f>
        <v>g pollutant</v>
      </c>
      <c r="I1624" t="str">
        <f t="shared" si="50"/>
        <v>N2O</v>
      </c>
      <c r="J1624">
        <f>INDEX(NoSettings!$C:$C,MATCH(EPS!$A1624,NoSettings!$A:$A,0))</f>
        <v>213326000</v>
      </c>
      <c r="K1624" s="109">
        <f>INDEX(GWP!$C$2:$C$13,MATCH(EPS!I1624,GWP!$B$2:$B$13,0))</f>
        <v>265</v>
      </c>
      <c r="L1624" s="5">
        <f t="shared" si="51"/>
        <v>5.6531390000000001E-2</v>
      </c>
    </row>
    <row r="1625" spans="1:12">
      <c r="A1625" t="s">
        <v>1643</v>
      </c>
      <c r="B1625" t="s">
        <v>3</v>
      </c>
      <c r="C1625" t="s">
        <v>1714</v>
      </c>
      <c r="D1625" t="s">
        <v>1763</v>
      </c>
      <c r="H1625" t="str">
        <f>INDEX('Vensim Variables'!$B:$B,MATCH(EPS!$B1625,'Vensim Variables'!$A:$A,0))</f>
        <v>g pollutant</v>
      </c>
      <c r="I1625" t="str">
        <f t="shared" si="50"/>
        <v>N2O</v>
      </c>
      <c r="J1625">
        <f>INDEX(NoSettings!$C:$C,MATCH(EPS!$A1625,NoSettings!$A:$A,0))</f>
        <v>314081000</v>
      </c>
      <c r="K1625" s="109">
        <f>INDEX(GWP!$C$2:$C$13,MATCH(EPS!I1625,GWP!$B$2:$B$13,0))</f>
        <v>265</v>
      </c>
      <c r="L1625" s="5">
        <f t="shared" si="51"/>
        <v>8.3231465000000004E-2</v>
      </c>
    </row>
    <row r="1626" spans="1:12">
      <c r="A1626" t="s">
        <v>1644</v>
      </c>
      <c r="B1626" t="s">
        <v>3</v>
      </c>
      <c r="C1626" t="s">
        <v>1714</v>
      </c>
      <c r="D1626" t="s">
        <v>1764</v>
      </c>
      <c r="H1626" t="str">
        <f>INDEX('Vensim Variables'!$B:$B,MATCH(EPS!$B1626,'Vensim Variables'!$A:$A,0))</f>
        <v>g pollutant</v>
      </c>
      <c r="I1626" t="str">
        <f t="shared" si="50"/>
        <v>N2O</v>
      </c>
      <c r="J1626">
        <f>INDEX(NoSettings!$C:$C,MATCH(EPS!$A1626,NoSettings!$A:$A,0))</f>
        <v>0</v>
      </c>
      <c r="K1626" s="109">
        <f>INDEX(GWP!$C$2:$C$13,MATCH(EPS!I1626,GWP!$B$2:$B$13,0))</f>
        <v>265</v>
      </c>
      <c r="L1626" s="5">
        <f t="shared" si="51"/>
        <v>0</v>
      </c>
    </row>
    <row r="1627" spans="1:12">
      <c r="A1627" t="s">
        <v>1645</v>
      </c>
      <c r="B1627" t="s">
        <v>3</v>
      </c>
      <c r="C1627" t="s">
        <v>1714</v>
      </c>
      <c r="D1627" t="s">
        <v>1765</v>
      </c>
      <c r="H1627" t="str">
        <f>INDEX('Vensim Variables'!$B:$B,MATCH(EPS!$B1627,'Vensim Variables'!$A:$A,0))</f>
        <v>g pollutant</v>
      </c>
      <c r="I1627" t="str">
        <f t="shared" si="50"/>
        <v>N2O</v>
      </c>
      <c r="J1627">
        <f>INDEX(NoSettings!$C:$C,MATCH(EPS!$A1627,NoSettings!$A:$A,0))</f>
        <v>0</v>
      </c>
      <c r="K1627" s="109">
        <f>INDEX(GWP!$C$2:$C$13,MATCH(EPS!I1627,GWP!$B$2:$B$13,0))</f>
        <v>265</v>
      </c>
      <c r="L1627" s="5">
        <f t="shared" si="51"/>
        <v>0</v>
      </c>
    </row>
    <row r="1628" spans="1:12">
      <c r="A1628" t="s">
        <v>1646</v>
      </c>
      <c r="B1628" t="s">
        <v>3</v>
      </c>
      <c r="C1628" t="s">
        <v>1714</v>
      </c>
      <c r="D1628" t="s">
        <v>1766</v>
      </c>
      <c r="H1628" t="str">
        <f>INDEX('Vensim Variables'!$B:$B,MATCH(EPS!$B1628,'Vensim Variables'!$A:$A,0))</f>
        <v>g pollutant</v>
      </c>
      <c r="I1628" t="str">
        <f t="shared" si="50"/>
        <v>N2O</v>
      </c>
      <c r="J1628">
        <f>INDEX(NoSettings!$C:$C,MATCH(EPS!$A1628,NoSettings!$A:$A,0))</f>
        <v>0</v>
      </c>
      <c r="K1628" s="109">
        <f>INDEX(GWP!$C$2:$C$13,MATCH(EPS!I1628,GWP!$B$2:$B$13,0))</f>
        <v>265</v>
      </c>
      <c r="L1628" s="5">
        <f t="shared" si="51"/>
        <v>0</v>
      </c>
    </row>
    <row r="1629" spans="1:12">
      <c r="A1629" t="s">
        <v>1647</v>
      </c>
      <c r="B1629" t="s">
        <v>3</v>
      </c>
      <c r="C1629" t="s">
        <v>1714</v>
      </c>
      <c r="D1629" t="s">
        <v>1767</v>
      </c>
      <c r="H1629" t="str">
        <f>INDEX('Vensim Variables'!$B:$B,MATCH(EPS!$B1629,'Vensim Variables'!$A:$A,0))</f>
        <v>g pollutant</v>
      </c>
      <c r="I1629" t="str">
        <f t="shared" si="50"/>
        <v>N2O</v>
      </c>
      <c r="J1629">
        <f>INDEX(NoSettings!$C:$C,MATCH(EPS!$A1629,NoSettings!$A:$A,0))</f>
        <v>1101130000</v>
      </c>
      <c r="K1629" s="109">
        <f>INDEX(GWP!$C$2:$C$13,MATCH(EPS!I1629,GWP!$B$2:$B$13,0))</f>
        <v>265</v>
      </c>
      <c r="L1629" s="5">
        <f t="shared" si="51"/>
        <v>0.29179945000000002</v>
      </c>
    </row>
    <row r="1630" spans="1:12">
      <c r="A1630" t="s">
        <v>1648</v>
      </c>
      <c r="B1630" t="s">
        <v>3</v>
      </c>
      <c r="C1630" t="s">
        <v>1715</v>
      </c>
      <c r="D1630" t="s">
        <v>1752</v>
      </c>
      <c r="H1630" t="str">
        <f>INDEX('Vensim Variables'!$B:$B,MATCH(EPS!$B1630,'Vensim Variables'!$A:$A,0))</f>
        <v>g pollutant</v>
      </c>
      <c r="I1630" t="str">
        <f t="shared" si="50"/>
        <v>F gases</v>
      </c>
      <c r="J1630">
        <f>INDEX(NoSettings!$C:$C,MATCH(EPS!$A1630,NoSettings!$A:$A,0))</f>
        <v>0</v>
      </c>
      <c r="K1630" s="109">
        <f>INDEX(GWP!$C$2:$C$13,MATCH(EPS!I1630,GWP!$B$2:$B$13,0))</f>
        <v>1</v>
      </c>
      <c r="L1630" s="5">
        <f t="shared" si="51"/>
        <v>0</v>
      </c>
    </row>
    <row r="1631" spans="1:12">
      <c r="A1631" t="s">
        <v>1649</v>
      </c>
      <c r="B1631" t="s">
        <v>3</v>
      </c>
      <c r="C1631" t="s">
        <v>1715</v>
      </c>
      <c r="D1631" t="s">
        <v>1753</v>
      </c>
      <c r="H1631" t="str">
        <f>INDEX('Vensim Variables'!$B:$B,MATCH(EPS!$B1631,'Vensim Variables'!$A:$A,0))</f>
        <v>g pollutant</v>
      </c>
      <c r="I1631" t="str">
        <f t="shared" si="50"/>
        <v>F gases</v>
      </c>
      <c r="J1631">
        <f>INDEX(NoSettings!$C:$C,MATCH(EPS!$A1631,NoSettings!$A:$A,0))</f>
        <v>0</v>
      </c>
      <c r="K1631" s="109">
        <f>INDEX(GWP!$C$2:$C$13,MATCH(EPS!I1631,GWP!$B$2:$B$13,0))</f>
        <v>1</v>
      </c>
      <c r="L1631" s="5">
        <f t="shared" si="51"/>
        <v>0</v>
      </c>
    </row>
    <row r="1632" spans="1:12">
      <c r="A1632" t="s">
        <v>1650</v>
      </c>
      <c r="B1632" t="s">
        <v>3</v>
      </c>
      <c r="C1632" t="s">
        <v>1715</v>
      </c>
      <c r="D1632" t="s">
        <v>1754</v>
      </c>
      <c r="H1632" t="str">
        <f>INDEX('Vensim Variables'!$B:$B,MATCH(EPS!$B1632,'Vensim Variables'!$A:$A,0))</f>
        <v>g pollutant</v>
      </c>
      <c r="I1632" t="str">
        <f t="shared" si="50"/>
        <v>F gases</v>
      </c>
      <c r="J1632">
        <f>INDEX(NoSettings!$C:$C,MATCH(EPS!$A1632,NoSettings!$A:$A,0))</f>
        <v>0</v>
      </c>
      <c r="K1632" s="109">
        <f>INDEX(GWP!$C$2:$C$13,MATCH(EPS!I1632,GWP!$B$2:$B$13,0))</f>
        <v>1</v>
      </c>
      <c r="L1632" s="5">
        <f t="shared" si="51"/>
        <v>0</v>
      </c>
    </row>
    <row r="1633" spans="1:12">
      <c r="A1633" t="s">
        <v>1651</v>
      </c>
      <c r="B1633" t="s">
        <v>3</v>
      </c>
      <c r="C1633" t="s">
        <v>1715</v>
      </c>
      <c r="D1633" t="s">
        <v>1755</v>
      </c>
      <c r="H1633" t="str">
        <f>INDEX('Vensim Variables'!$B:$B,MATCH(EPS!$B1633,'Vensim Variables'!$A:$A,0))</f>
        <v>g pollutant</v>
      </c>
      <c r="I1633" t="str">
        <f t="shared" si="50"/>
        <v>F gases</v>
      </c>
      <c r="J1633">
        <f>INDEX(NoSettings!$C:$C,MATCH(EPS!$A1633,NoSettings!$A:$A,0))</f>
        <v>0</v>
      </c>
      <c r="K1633" s="109">
        <f>INDEX(GWP!$C$2:$C$13,MATCH(EPS!I1633,GWP!$B$2:$B$13,0))</f>
        <v>1</v>
      </c>
      <c r="L1633" s="5">
        <f t="shared" si="51"/>
        <v>0</v>
      </c>
    </row>
    <row r="1634" spans="1:12">
      <c r="A1634" t="s">
        <v>1652</v>
      </c>
      <c r="B1634" t="s">
        <v>3</v>
      </c>
      <c r="C1634" t="s">
        <v>1715</v>
      </c>
      <c r="D1634" t="s">
        <v>1756</v>
      </c>
      <c r="H1634" t="str">
        <f>INDEX('Vensim Variables'!$B:$B,MATCH(EPS!$B1634,'Vensim Variables'!$A:$A,0))</f>
        <v>g pollutant</v>
      </c>
      <c r="I1634" t="str">
        <f t="shared" si="50"/>
        <v>F gases</v>
      </c>
      <c r="J1634">
        <f>INDEX(NoSettings!$C:$C,MATCH(EPS!$A1634,NoSettings!$A:$A,0))</f>
        <v>0</v>
      </c>
      <c r="K1634" s="109">
        <f>INDEX(GWP!$C$2:$C$13,MATCH(EPS!I1634,GWP!$B$2:$B$13,0))</f>
        <v>1</v>
      </c>
      <c r="L1634" s="5">
        <f t="shared" si="51"/>
        <v>0</v>
      </c>
    </row>
    <row r="1635" spans="1:12">
      <c r="A1635" t="s">
        <v>1653</v>
      </c>
      <c r="B1635" t="s">
        <v>3</v>
      </c>
      <c r="C1635" t="s">
        <v>1715</v>
      </c>
      <c r="D1635" t="s">
        <v>1757</v>
      </c>
      <c r="H1635" t="str">
        <f>INDEX('Vensim Variables'!$B:$B,MATCH(EPS!$B1635,'Vensim Variables'!$A:$A,0))</f>
        <v>g pollutant</v>
      </c>
      <c r="I1635" t="str">
        <f t="shared" si="50"/>
        <v>F gases</v>
      </c>
      <c r="J1635">
        <f>INDEX(NoSettings!$C:$C,MATCH(EPS!$A1635,NoSettings!$A:$A,0))</f>
        <v>0</v>
      </c>
      <c r="K1635" s="109">
        <f>INDEX(GWP!$C$2:$C$13,MATCH(EPS!I1635,GWP!$B$2:$B$13,0))</f>
        <v>1</v>
      </c>
      <c r="L1635" s="5">
        <f t="shared" si="51"/>
        <v>0</v>
      </c>
    </row>
    <row r="1636" spans="1:12">
      <c r="A1636" t="s">
        <v>1654</v>
      </c>
      <c r="B1636" t="s">
        <v>3</v>
      </c>
      <c r="C1636" t="s">
        <v>1715</v>
      </c>
      <c r="D1636" t="s">
        <v>1758</v>
      </c>
      <c r="H1636" t="str">
        <f>INDEX('Vensim Variables'!$B:$B,MATCH(EPS!$B1636,'Vensim Variables'!$A:$A,0))</f>
        <v>g pollutant</v>
      </c>
      <c r="I1636" t="str">
        <f t="shared" si="50"/>
        <v>F gases</v>
      </c>
      <c r="J1636">
        <f>INDEX(NoSettings!$C:$C,MATCH(EPS!$A1636,NoSettings!$A:$A,0))</f>
        <v>0</v>
      </c>
      <c r="K1636" s="109">
        <f>INDEX(GWP!$C$2:$C$13,MATCH(EPS!I1636,GWP!$B$2:$B$13,0))</f>
        <v>1</v>
      </c>
      <c r="L1636" s="5">
        <f t="shared" si="51"/>
        <v>0</v>
      </c>
    </row>
    <row r="1637" spans="1:12">
      <c r="A1637" t="s">
        <v>1655</v>
      </c>
      <c r="B1637" t="s">
        <v>3</v>
      </c>
      <c r="C1637" t="s">
        <v>1715</v>
      </c>
      <c r="D1637" t="s">
        <v>1759</v>
      </c>
      <c r="H1637" t="str">
        <f>INDEX('Vensim Variables'!$B:$B,MATCH(EPS!$B1637,'Vensim Variables'!$A:$A,0))</f>
        <v>g pollutant</v>
      </c>
      <c r="I1637" t="str">
        <f t="shared" si="50"/>
        <v>F gases</v>
      </c>
      <c r="J1637">
        <f>INDEX(NoSettings!$C:$C,MATCH(EPS!$A1637,NoSettings!$A:$A,0))</f>
        <v>0</v>
      </c>
      <c r="K1637" s="109">
        <f>INDEX(GWP!$C$2:$C$13,MATCH(EPS!I1637,GWP!$B$2:$B$13,0))</f>
        <v>1</v>
      </c>
      <c r="L1637" s="5">
        <f t="shared" si="51"/>
        <v>0</v>
      </c>
    </row>
    <row r="1638" spans="1:12">
      <c r="A1638" t="s">
        <v>1656</v>
      </c>
      <c r="B1638" t="s">
        <v>3</v>
      </c>
      <c r="C1638" t="s">
        <v>1715</v>
      </c>
      <c r="D1638" t="s">
        <v>1760</v>
      </c>
      <c r="H1638" t="str">
        <f>INDEX('Vensim Variables'!$B:$B,MATCH(EPS!$B1638,'Vensim Variables'!$A:$A,0))</f>
        <v>g pollutant</v>
      </c>
      <c r="I1638" t="str">
        <f t="shared" si="50"/>
        <v>F gases</v>
      </c>
      <c r="J1638">
        <f>INDEX(NoSettings!$C:$C,MATCH(EPS!$A1638,NoSettings!$A:$A,0))</f>
        <v>0</v>
      </c>
      <c r="K1638" s="109">
        <f>INDEX(GWP!$C$2:$C$13,MATCH(EPS!I1638,GWP!$B$2:$B$13,0))</f>
        <v>1</v>
      </c>
      <c r="L1638" s="5">
        <f t="shared" si="51"/>
        <v>0</v>
      </c>
    </row>
    <row r="1639" spans="1:12">
      <c r="A1639" t="s">
        <v>1657</v>
      </c>
      <c r="B1639" t="s">
        <v>3</v>
      </c>
      <c r="C1639" t="s">
        <v>1715</v>
      </c>
      <c r="D1639" t="s">
        <v>1761</v>
      </c>
      <c r="H1639" t="str">
        <f>INDEX('Vensim Variables'!$B:$B,MATCH(EPS!$B1639,'Vensim Variables'!$A:$A,0))</f>
        <v>g pollutant</v>
      </c>
      <c r="I1639" t="str">
        <f t="shared" si="50"/>
        <v>F gases</v>
      </c>
      <c r="J1639">
        <f>INDEX(NoSettings!$C:$C,MATCH(EPS!$A1639,NoSettings!$A:$A,0))</f>
        <v>0</v>
      </c>
      <c r="K1639" s="109">
        <f>INDEX(GWP!$C$2:$C$13,MATCH(EPS!I1639,GWP!$B$2:$B$13,0))</f>
        <v>1</v>
      </c>
      <c r="L1639" s="5">
        <f t="shared" si="51"/>
        <v>0</v>
      </c>
    </row>
    <row r="1640" spans="1:12">
      <c r="A1640" t="s">
        <v>1658</v>
      </c>
      <c r="B1640" t="s">
        <v>3</v>
      </c>
      <c r="C1640" t="s">
        <v>1715</v>
      </c>
      <c r="D1640" t="s">
        <v>1762</v>
      </c>
      <c r="H1640" t="str">
        <f>INDEX('Vensim Variables'!$B:$B,MATCH(EPS!$B1640,'Vensim Variables'!$A:$A,0))</f>
        <v>g pollutant</v>
      </c>
      <c r="I1640" t="str">
        <f t="shared" si="50"/>
        <v>F gases</v>
      </c>
      <c r="J1640">
        <f>INDEX(NoSettings!$C:$C,MATCH(EPS!$A1640,NoSettings!$A:$A,0))</f>
        <v>0</v>
      </c>
      <c r="K1640" s="109">
        <f>INDEX(GWP!$C$2:$C$13,MATCH(EPS!I1640,GWP!$B$2:$B$13,0))</f>
        <v>1</v>
      </c>
      <c r="L1640" s="5">
        <f t="shared" si="51"/>
        <v>0</v>
      </c>
    </row>
    <row r="1641" spans="1:12">
      <c r="A1641" t="s">
        <v>1659</v>
      </c>
      <c r="B1641" t="s">
        <v>3</v>
      </c>
      <c r="C1641" t="s">
        <v>1715</v>
      </c>
      <c r="D1641" t="s">
        <v>1763</v>
      </c>
      <c r="H1641" t="str">
        <f>INDEX('Vensim Variables'!$B:$B,MATCH(EPS!$B1641,'Vensim Variables'!$A:$A,0))</f>
        <v>g pollutant</v>
      </c>
      <c r="I1641" t="str">
        <f t="shared" si="50"/>
        <v>F gases</v>
      </c>
      <c r="J1641">
        <f>INDEX(NoSettings!$C:$C,MATCH(EPS!$A1641,NoSettings!$A:$A,0))</f>
        <v>0</v>
      </c>
      <c r="K1641" s="109">
        <f>INDEX(GWP!$C$2:$C$13,MATCH(EPS!I1641,GWP!$B$2:$B$13,0))</f>
        <v>1</v>
      </c>
      <c r="L1641" s="5">
        <f t="shared" si="51"/>
        <v>0</v>
      </c>
    </row>
    <row r="1642" spans="1:12">
      <c r="A1642" t="s">
        <v>1660</v>
      </c>
      <c r="B1642" t="s">
        <v>3</v>
      </c>
      <c r="C1642" t="s">
        <v>1715</v>
      </c>
      <c r="D1642" t="s">
        <v>1764</v>
      </c>
      <c r="H1642" t="str">
        <f>INDEX('Vensim Variables'!$B:$B,MATCH(EPS!$B1642,'Vensim Variables'!$A:$A,0))</f>
        <v>g pollutant</v>
      </c>
      <c r="I1642" t="str">
        <f t="shared" si="50"/>
        <v>F gases</v>
      </c>
      <c r="J1642">
        <f>INDEX(NoSettings!$C:$C,MATCH(EPS!$A1642,NoSettings!$A:$A,0))</f>
        <v>0</v>
      </c>
      <c r="K1642" s="109">
        <f>INDEX(GWP!$C$2:$C$13,MATCH(EPS!I1642,GWP!$B$2:$B$13,0))</f>
        <v>1</v>
      </c>
      <c r="L1642" s="5">
        <f t="shared" si="51"/>
        <v>0</v>
      </c>
    </row>
    <row r="1643" spans="1:12">
      <c r="A1643" t="s">
        <v>1661</v>
      </c>
      <c r="B1643" t="s">
        <v>3</v>
      </c>
      <c r="C1643" t="s">
        <v>1715</v>
      </c>
      <c r="D1643" t="s">
        <v>1765</v>
      </c>
      <c r="H1643" t="str">
        <f>INDEX('Vensim Variables'!$B:$B,MATCH(EPS!$B1643,'Vensim Variables'!$A:$A,0))</f>
        <v>g pollutant</v>
      </c>
      <c r="I1643" t="str">
        <f t="shared" si="50"/>
        <v>F gases</v>
      </c>
      <c r="J1643">
        <f>INDEX(NoSettings!$C:$C,MATCH(EPS!$A1643,NoSettings!$A:$A,0))</f>
        <v>0</v>
      </c>
      <c r="K1643" s="109">
        <f>INDEX(GWP!$C$2:$C$13,MATCH(EPS!I1643,GWP!$B$2:$B$13,0))</f>
        <v>1</v>
      </c>
      <c r="L1643" s="5">
        <f t="shared" si="51"/>
        <v>0</v>
      </c>
    </row>
    <row r="1644" spans="1:12">
      <c r="A1644" t="s">
        <v>1662</v>
      </c>
      <c r="B1644" t="s">
        <v>3</v>
      </c>
      <c r="C1644" t="s">
        <v>1715</v>
      </c>
      <c r="D1644" t="s">
        <v>1766</v>
      </c>
      <c r="H1644" t="str">
        <f>INDEX('Vensim Variables'!$B:$B,MATCH(EPS!$B1644,'Vensim Variables'!$A:$A,0))</f>
        <v>g pollutant</v>
      </c>
      <c r="I1644" t="str">
        <f t="shared" si="50"/>
        <v>F gases</v>
      </c>
      <c r="J1644">
        <f>INDEX(NoSettings!$C:$C,MATCH(EPS!$A1644,NoSettings!$A:$A,0))</f>
        <v>0</v>
      </c>
      <c r="K1644" s="109">
        <f>INDEX(GWP!$C$2:$C$13,MATCH(EPS!I1644,GWP!$B$2:$B$13,0))</f>
        <v>1</v>
      </c>
      <c r="L1644" s="5">
        <f t="shared" si="51"/>
        <v>0</v>
      </c>
    </row>
    <row r="1645" spans="1:12">
      <c r="A1645" t="s">
        <v>1663</v>
      </c>
      <c r="B1645" t="s">
        <v>3</v>
      </c>
      <c r="C1645" t="s">
        <v>1715</v>
      </c>
      <c r="D1645" t="s">
        <v>1767</v>
      </c>
      <c r="H1645" t="str">
        <f>INDEX('Vensim Variables'!$B:$B,MATCH(EPS!$B1645,'Vensim Variables'!$A:$A,0))</f>
        <v>g pollutant</v>
      </c>
      <c r="I1645" t="str">
        <f t="shared" si="50"/>
        <v>F gases</v>
      </c>
      <c r="J1645">
        <f>INDEX(NoSettings!$C:$C,MATCH(EPS!$A1645,NoSettings!$A:$A,0))</f>
        <v>0</v>
      </c>
      <c r="K1645" s="109">
        <f>INDEX(GWP!$C$2:$C$13,MATCH(EPS!I1645,GWP!$B$2:$B$13,0))</f>
        <v>1</v>
      </c>
      <c r="L1645" s="5">
        <f t="shared" si="51"/>
        <v>0</v>
      </c>
    </row>
    <row r="1646" spans="1:12">
      <c r="A1646" t="s">
        <v>1664</v>
      </c>
      <c r="B1646" t="s">
        <v>17</v>
      </c>
      <c r="C1646" t="s">
        <v>1721</v>
      </c>
      <c r="D1646" t="s">
        <v>1702</v>
      </c>
      <c r="H1646" t="str">
        <f>INDEX('Vensim Variables'!$B:$B,MATCH(EPS!$B1646,'Vensim Variables'!$A:$A,0))</f>
        <v>g pollutant</v>
      </c>
      <c r="I1646" t="str">
        <f t="shared" si="50"/>
        <v>CO2</v>
      </c>
      <c r="J1646">
        <f>INDEX(NoSettings!$C:$C,MATCH(EPS!$A1646,NoSettings!$A:$A,0))</f>
        <v>259107000000000</v>
      </c>
      <c r="K1646" s="109">
        <f>INDEX(GWP!$C$2:$C$13,MATCH(EPS!I1646,GWP!$B$2:$B$13,0))</f>
        <v>1</v>
      </c>
      <c r="L1646" s="5">
        <f t="shared" si="51"/>
        <v>259.10700000000003</v>
      </c>
    </row>
    <row r="1647" spans="1:12">
      <c r="A1647" t="s">
        <v>1665</v>
      </c>
      <c r="B1647" t="s">
        <v>17</v>
      </c>
      <c r="C1647" t="s">
        <v>1721</v>
      </c>
      <c r="D1647" t="s">
        <v>1705</v>
      </c>
      <c r="H1647" t="str">
        <f>INDEX('Vensim Variables'!$B:$B,MATCH(EPS!$B1647,'Vensim Variables'!$A:$A,0))</f>
        <v>g pollutant</v>
      </c>
      <c r="I1647" t="str">
        <f t="shared" si="50"/>
        <v>VOC</v>
      </c>
      <c r="J1647">
        <f>INDEX(NoSettings!$C:$C,MATCH(EPS!$A1647,NoSettings!$A:$A,0))</f>
        <v>239424000000</v>
      </c>
      <c r="K1647" s="109">
        <f>INDEX(GWP!$C$2:$C$13,MATCH(EPS!I1647,GWP!$B$2:$B$13,0))</f>
        <v>5</v>
      </c>
      <c r="L1647" s="5">
        <f t="shared" si="51"/>
        <v>1.19712</v>
      </c>
    </row>
    <row r="1648" spans="1:12">
      <c r="A1648" t="s">
        <v>1666</v>
      </c>
      <c r="B1648" t="s">
        <v>17</v>
      </c>
      <c r="C1648" t="s">
        <v>1721</v>
      </c>
      <c r="D1648" t="s">
        <v>1706</v>
      </c>
      <c r="H1648" t="str">
        <f>INDEX('Vensim Variables'!$B:$B,MATCH(EPS!$B1648,'Vensim Variables'!$A:$A,0))</f>
        <v>g pollutant</v>
      </c>
      <c r="I1648" t="str">
        <f t="shared" si="50"/>
        <v>CO</v>
      </c>
      <c r="J1648">
        <f>INDEX(NoSettings!$C:$C,MATCH(EPS!$A1648,NoSettings!$A:$A,0))</f>
        <v>1712470000000</v>
      </c>
      <c r="K1648" s="109">
        <f>INDEX(GWP!$C$2:$C$13,MATCH(EPS!I1648,GWP!$B$2:$B$13,0))</f>
        <v>1.8</v>
      </c>
      <c r="L1648" s="5">
        <f t="shared" si="51"/>
        <v>3.082446</v>
      </c>
    </row>
    <row r="1649" spans="1:12">
      <c r="A1649" t="s">
        <v>1667</v>
      </c>
      <c r="B1649" t="s">
        <v>17</v>
      </c>
      <c r="C1649" t="s">
        <v>1721</v>
      </c>
      <c r="D1649" t="s">
        <v>1707</v>
      </c>
      <c r="H1649" t="str">
        <f>INDEX('Vensim Variables'!$B:$B,MATCH(EPS!$B1649,'Vensim Variables'!$A:$A,0))</f>
        <v>g pollutant</v>
      </c>
      <c r="I1649" t="str">
        <f t="shared" si="50"/>
        <v>NOx</v>
      </c>
      <c r="J1649">
        <f>INDEX(NoSettings!$C:$C,MATCH(EPS!$A1649,NoSettings!$A:$A,0))</f>
        <v>233937000000</v>
      </c>
      <c r="K1649" s="109">
        <f>INDEX(GWP!$C$2:$C$13,MATCH(EPS!I1649,GWP!$B$2:$B$13,0))</f>
        <v>-8.1999999999999993</v>
      </c>
      <c r="L1649" s="5">
        <f t="shared" si="51"/>
        <v>-1.9182833999999997</v>
      </c>
    </row>
    <row r="1650" spans="1:12">
      <c r="A1650" t="s">
        <v>1668</v>
      </c>
      <c r="B1650" t="s">
        <v>17</v>
      </c>
      <c r="C1650" t="s">
        <v>1721</v>
      </c>
      <c r="D1650" t="s">
        <v>1708</v>
      </c>
      <c r="H1650" t="str">
        <f>INDEX('Vensim Variables'!$B:$B,MATCH(EPS!$B1650,'Vensim Variables'!$A:$A,0))</f>
        <v>g pollutant</v>
      </c>
      <c r="I1650" t="str">
        <f t="shared" si="50"/>
        <v>PM10</v>
      </c>
      <c r="J1650">
        <f>INDEX(NoSettings!$C:$C,MATCH(EPS!$A1650,NoSettings!$A:$A,0))</f>
        <v>296546000000</v>
      </c>
      <c r="K1650" s="109">
        <f>INDEX(GWP!$C$2:$C$13,MATCH(EPS!I1650,GWP!$B$2:$B$13,0))</f>
        <v>0</v>
      </c>
      <c r="L1650" s="5">
        <f t="shared" si="51"/>
        <v>0</v>
      </c>
    </row>
    <row r="1651" spans="1:12">
      <c r="A1651" t="s">
        <v>1669</v>
      </c>
      <c r="B1651" t="s">
        <v>17</v>
      </c>
      <c r="C1651" t="s">
        <v>1721</v>
      </c>
      <c r="D1651" t="s">
        <v>1709</v>
      </c>
      <c r="H1651" t="str">
        <f>INDEX('Vensim Variables'!$B:$B,MATCH(EPS!$B1651,'Vensim Variables'!$A:$A,0))</f>
        <v>g pollutant</v>
      </c>
      <c r="I1651" t="str">
        <f t="shared" si="50"/>
        <v>PM25</v>
      </c>
      <c r="J1651">
        <f>INDEX(NoSettings!$C:$C,MATCH(EPS!$A1651,NoSettings!$A:$A,0))</f>
        <v>289729000000</v>
      </c>
      <c r="K1651" s="109">
        <f>INDEX(GWP!$C$2:$C$13,MATCH(EPS!I1651,GWP!$B$2:$B$13,0))</f>
        <v>0</v>
      </c>
      <c r="L1651" s="5">
        <f t="shared" si="51"/>
        <v>0</v>
      </c>
    </row>
    <row r="1652" spans="1:12">
      <c r="A1652" t="s">
        <v>1670</v>
      </c>
      <c r="B1652" t="s">
        <v>17</v>
      </c>
      <c r="C1652" t="s">
        <v>1721</v>
      </c>
      <c r="D1652" t="s">
        <v>1710</v>
      </c>
      <c r="H1652" t="str">
        <f>INDEX('Vensim Variables'!$B:$B,MATCH(EPS!$B1652,'Vensim Variables'!$A:$A,0))</f>
        <v>g pollutant</v>
      </c>
      <c r="I1652" t="str">
        <f t="shared" si="50"/>
        <v>SOx</v>
      </c>
      <c r="J1652">
        <f>INDEX(NoSettings!$C:$C,MATCH(EPS!$A1652,NoSettings!$A:$A,0))</f>
        <v>19230900000</v>
      </c>
      <c r="K1652" s="109">
        <f>INDEX(GWP!$C$2:$C$13,MATCH(EPS!I1652,GWP!$B$2:$B$13,0))</f>
        <v>0</v>
      </c>
      <c r="L1652" s="5">
        <f t="shared" si="51"/>
        <v>0</v>
      </c>
    </row>
    <row r="1653" spans="1:12">
      <c r="A1653" t="s">
        <v>1671</v>
      </c>
      <c r="B1653" t="s">
        <v>17</v>
      </c>
      <c r="C1653" t="s">
        <v>1721</v>
      </c>
      <c r="D1653" t="s">
        <v>1711</v>
      </c>
      <c r="H1653" t="str">
        <f>INDEX('Vensim Variables'!$B:$B,MATCH(EPS!$B1653,'Vensim Variables'!$A:$A,0))</f>
        <v>g pollutant</v>
      </c>
      <c r="I1653" t="str">
        <f t="shared" si="50"/>
        <v>BC</v>
      </c>
      <c r="J1653">
        <f>INDEX(NoSettings!$C:$C,MATCH(EPS!$A1653,NoSettings!$A:$A,0))</f>
        <v>15066700000</v>
      </c>
      <c r="K1653" s="109">
        <f>INDEX(GWP!$C$2:$C$13,MATCH(EPS!I1653,GWP!$B$2:$B$13,0))</f>
        <v>345</v>
      </c>
      <c r="L1653" s="5">
        <f t="shared" si="51"/>
        <v>5.1980114999999998</v>
      </c>
    </row>
    <row r="1654" spans="1:12">
      <c r="A1654" t="s">
        <v>1672</v>
      </c>
      <c r="B1654" t="s">
        <v>17</v>
      </c>
      <c r="C1654" t="s">
        <v>1721</v>
      </c>
      <c r="D1654" t="s">
        <v>1712</v>
      </c>
      <c r="H1654" t="str">
        <f>INDEX('Vensim Variables'!$B:$B,MATCH(EPS!$B1654,'Vensim Variables'!$A:$A,0))</f>
        <v>g pollutant</v>
      </c>
      <c r="I1654" t="str">
        <f t="shared" si="50"/>
        <v>OC</v>
      </c>
      <c r="J1654">
        <f>INDEX(NoSettings!$C:$C,MATCH(EPS!$A1654,NoSettings!$A:$A,0))</f>
        <v>157448000000</v>
      </c>
      <c r="K1654" s="109">
        <f>INDEX(GWP!$C$2:$C$13,MATCH(EPS!I1654,GWP!$B$2:$B$13,0))</f>
        <v>-46</v>
      </c>
      <c r="L1654" s="5">
        <f t="shared" si="51"/>
        <v>-7.2426079999999997</v>
      </c>
    </row>
    <row r="1655" spans="1:12">
      <c r="A1655" t="s">
        <v>1673</v>
      </c>
      <c r="B1655" t="s">
        <v>17</v>
      </c>
      <c r="C1655" t="s">
        <v>1721</v>
      </c>
      <c r="D1655" t="s">
        <v>1713</v>
      </c>
      <c r="H1655" t="str">
        <f>INDEX('Vensim Variables'!$B:$B,MATCH(EPS!$B1655,'Vensim Variables'!$A:$A,0))</f>
        <v>g pollutant</v>
      </c>
      <c r="I1655" t="str">
        <f t="shared" si="50"/>
        <v>CH4</v>
      </c>
      <c r="J1655">
        <f>INDEX(NoSettings!$C:$C,MATCH(EPS!$A1655,NoSettings!$A:$A,0))</f>
        <v>6107320000</v>
      </c>
      <c r="K1655" s="109">
        <f>INDEX(GWP!$C$2:$C$13,MATCH(EPS!I1655,GWP!$B$2:$B$13,0))</f>
        <v>28</v>
      </c>
      <c r="L1655" s="5">
        <f t="shared" si="51"/>
        <v>0.17100496000000001</v>
      </c>
    </row>
    <row r="1656" spans="1:12">
      <c r="A1656" t="s">
        <v>1674</v>
      </c>
      <c r="B1656" t="s">
        <v>17</v>
      </c>
      <c r="C1656" t="s">
        <v>1721</v>
      </c>
      <c r="D1656" t="s">
        <v>1714</v>
      </c>
      <c r="H1656" t="str">
        <f>INDEX('Vensim Variables'!$B:$B,MATCH(EPS!$B1656,'Vensim Variables'!$A:$A,0))</f>
        <v>g pollutant</v>
      </c>
      <c r="I1656" t="str">
        <f t="shared" si="50"/>
        <v>N2O</v>
      </c>
      <c r="J1656">
        <f>INDEX(NoSettings!$C:$C,MATCH(EPS!$A1656,NoSettings!$A:$A,0))</f>
        <v>823318000</v>
      </c>
      <c r="K1656" s="109">
        <f>INDEX(GWP!$C$2:$C$13,MATCH(EPS!I1656,GWP!$B$2:$B$13,0))</f>
        <v>265</v>
      </c>
      <c r="L1656" s="5">
        <f t="shared" si="51"/>
        <v>0.21817927000000001</v>
      </c>
    </row>
    <row r="1657" spans="1:12">
      <c r="A1657" t="s">
        <v>1675</v>
      </c>
      <c r="B1657" t="s">
        <v>17</v>
      </c>
      <c r="C1657" t="s">
        <v>1721</v>
      </c>
      <c r="D1657" t="s">
        <v>1715</v>
      </c>
      <c r="H1657" t="str">
        <f>INDEX('Vensim Variables'!$B:$B,MATCH(EPS!$B1657,'Vensim Variables'!$A:$A,0))</f>
        <v>g pollutant</v>
      </c>
      <c r="I1657" t="str">
        <f t="shared" si="50"/>
        <v>F gases</v>
      </c>
      <c r="J1657">
        <f>INDEX(NoSettings!$C:$C,MATCH(EPS!$A1657,NoSettings!$A:$A,0))</f>
        <v>0</v>
      </c>
      <c r="K1657" s="109">
        <f>INDEX(GWP!$C$2:$C$13,MATCH(EPS!I1657,GWP!$B$2:$B$13,0))</f>
        <v>1</v>
      </c>
      <c r="L1657" s="5">
        <f t="shared" si="51"/>
        <v>0</v>
      </c>
    </row>
    <row r="1658" spans="1:12">
      <c r="A1658" t="s">
        <v>1676</v>
      </c>
      <c r="B1658" t="s">
        <v>17</v>
      </c>
      <c r="C1658" t="s">
        <v>1722</v>
      </c>
      <c r="D1658" t="s">
        <v>1702</v>
      </c>
      <c r="H1658" t="str">
        <f>INDEX('Vensim Variables'!$B:$B,MATCH(EPS!$B1658,'Vensim Variables'!$A:$A,0))</f>
        <v>g pollutant</v>
      </c>
      <c r="I1658" t="str">
        <f t="shared" si="50"/>
        <v>CO2</v>
      </c>
      <c r="J1658">
        <f>INDEX(NoSettings!$C:$C,MATCH(EPS!$A1658,NoSettings!$A:$A,0))</f>
        <v>64299600000000</v>
      </c>
      <c r="K1658" s="109">
        <f>INDEX(GWP!$C$2:$C$13,MATCH(EPS!I1658,GWP!$B$2:$B$13,0))</f>
        <v>1</v>
      </c>
      <c r="L1658" s="5">
        <f t="shared" si="51"/>
        <v>64.299599999999998</v>
      </c>
    </row>
    <row r="1659" spans="1:12">
      <c r="A1659" t="s">
        <v>1677</v>
      </c>
      <c r="B1659" t="s">
        <v>17</v>
      </c>
      <c r="C1659" t="s">
        <v>1722</v>
      </c>
      <c r="D1659" t="s">
        <v>1705</v>
      </c>
      <c r="H1659" t="str">
        <f>INDEX('Vensim Variables'!$B:$B,MATCH(EPS!$B1659,'Vensim Variables'!$A:$A,0))</f>
        <v>g pollutant</v>
      </c>
      <c r="I1659" t="str">
        <f t="shared" si="50"/>
        <v>VOC</v>
      </c>
      <c r="J1659">
        <f>INDEX(NoSettings!$C:$C,MATCH(EPS!$A1659,NoSettings!$A:$A,0))</f>
        <v>59406200000</v>
      </c>
      <c r="K1659" s="109">
        <f>INDEX(GWP!$C$2:$C$13,MATCH(EPS!I1659,GWP!$B$2:$B$13,0))</f>
        <v>5</v>
      </c>
      <c r="L1659" s="5">
        <f t="shared" si="51"/>
        <v>0.29703099999999999</v>
      </c>
    </row>
    <row r="1660" spans="1:12">
      <c r="A1660" t="s">
        <v>1678</v>
      </c>
      <c r="B1660" t="s">
        <v>17</v>
      </c>
      <c r="C1660" t="s">
        <v>1722</v>
      </c>
      <c r="D1660" t="s">
        <v>1706</v>
      </c>
      <c r="H1660" t="str">
        <f>INDEX('Vensim Variables'!$B:$B,MATCH(EPS!$B1660,'Vensim Variables'!$A:$A,0))</f>
        <v>g pollutant</v>
      </c>
      <c r="I1660" t="str">
        <f t="shared" si="50"/>
        <v>CO</v>
      </c>
      <c r="J1660">
        <f>INDEX(NoSettings!$C:$C,MATCH(EPS!$A1660,NoSettings!$A:$A,0))</f>
        <v>424900000000</v>
      </c>
      <c r="K1660" s="109">
        <f>INDEX(GWP!$C$2:$C$13,MATCH(EPS!I1660,GWP!$B$2:$B$13,0))</f>
        <v>1.8</v>
      </c>
      <c r="L1660" s="5">
        <f t="shared" si="51"/>
        <v>0.76482000000000006</v>
      </c>
    </row>
    <row r="1661" spans="1:12">
      <c r="A1661" t="s">
        <v>1679</v>
      </c>
      <c r="B1661" t="s">
        <v>17</v>
      </c>
      <c r="C1661" t="s">
        <v>1722</v>
      </c>
      <c r="D1661" t="s">
        <v>1707</v>
      </c>
      <c r="H1661" t="str">
        <f>INDEX('Vensim Variables'!$B:$B,MATCH(EPS!$B1661,'Vensim Variables'!$A:$A,0))</f>
        <v>g pollutant</v>
      </c>
      <c r="I1661" t="str">
        <f t="shared" si="50"/>
        <v>NOx</v>
      </c>
      <c r="J1661">
        <f>INDEX(NoSettings!$C:$C,MATCH(EPS!$A1661,NoSettings!$A:$A,0))</f>
        <v>58051800000</v>
      </c>
      <c r="K1661" s="109">
        <f>INDEX(GWP!$C$2:$C$13,MATCH(EPS!I1661,GWP!$B$2:$B$13,0))</f>
        <v>-8.1999999999999993</v>
      </c>
      <c r="L1661" s="5">
        <f t="shared" si="51"/>
        <v>-0.47602475999999994</v>
      </c>
    </row>
    <row r="1662" spans="1:12">
      <c r="A1662" t="s">
        <v>1680</v>
      </c>
      <c r="B1662" t="s">
        <v>17</v>
      </c>
      <c r="C1662" t="s">
        <v>1722</v>
      </c>
      <c r="D1662" t="s">
        <v>1708</v>
      </c>
      <c r="H1662" t="str">
        <f>INDEX('Vensim Variables'!$B:$B,MATCH(EPS!$B1662,'Vensim Variables'!$A:$A,0))</f>
        <v>g pollutant</v>
      </c>
      <c r="I1662" t="str">
        <f t="shared" si="50"/>
        <v>PM10</v>
      </c>
      <c r="J1662">
        <f>INDEX(NoSettings!$C:$C,MATCH(EPS!$A1662,NoSettings!$A:$A,0))</f>
        <v>73581200000</v>
      </c>
      <c r="K1662" s="109">
        <f>INDEX(GWP!$C$2:$C$13,MATCH(EPS!I1662,GWP!$B$2:$B$13,0))</f>
        <v>0</v>
      </c>
      <c r="L1662" s="5">
        <f t="shared" si="51"/>
        <v>0</v>
      </c>
    </row>
    <row r="1663" spans="1:12">
      <c r="A1663" t="s">
        <v>1681</v>
      </c>
      <c r="B1663" t="s">
        <v>17</v>
      </c>
      <c r="C1663" t="s">
        <v>1722</v>
      </c>
      <c r="D1663" t="s">
        <v>1709</v>
      </c>
      <c r="H1663" t="str">
        <f>INDEX('Vensim Variables'!$B:$B,MATCH(EPS!$B1663,'Vensim Variables'!$A:$A,0))</f>
        <v>g pollutant</v>
      </c>
      <c r="I1663" t="str">
        <f t="shared" si="50"/>
        <v>PM25</v>
      </c>
      <c r="J1663">
        <f>INDEX(NoSettings!$C:$C,MATCH(EPS!$A1663,NoSettings!$A:$A,0))</f>
        <v>71889600000</v>
      </c>
      <c r="K1663" s="109">
        <f>INDEX(GWP!$C$2:$C$13,MATCH(EPS!I1663,GWP!$B$2:$B$13,0))</f>
        <v>0</v>
      </c>
      <c r="L1663" s="5">
        <f t="shared" si="51"/>
        <v>0</v>
      </c>
    </row>
    <row r="1664" spans="1:12">
      <c r="A1664" t="s">
        <v>1682</v>
      </c>
      <c r="B1664" t="s">
        <v>17</v>
      </c>
      <c r="C1664" t="s">
        <v>1722</v>
      </c>
      <c r="D1664" t="s">
        <v>1710</v>
      </c>
      <c r="H1664" t="str">
        <f>INDEX('Vensim Variables'!$B:$B,MATCH(EPS!$B1664,'Vensim Variables'!$A:$A,0))</f>
        <v>g pollutant</v>
      </c>
      <c r="I1664" t="str">
        <f t="shared" si="50"/>
        <v>SOx</v>
      </c>
      <c r="J1664">
        <f>INDEX(NoSettings!$C:$C,MATCH(EPS!$A1664,NoSettings!$A:$A,0))</f>
        <v>4771810000</v>
      </c>
      <c r="K1664" s="109">
        <f>INDEX(GWP!$C$2:$C$13,MATCH(EPS!I1664,GWP!$B$2:$B$13,0))</f>
        <v>0</v>
      </c>
      <c r="L1664" s="5">
        <f t="shared" si="51"/>
        <v>0</v>
      </c>
    </row>
    <row r="1665" spans="1:12">
      <c r="A1665" t="s">
        <v>1683</v>
      </c>
      <c r="B1665" t="s">
        <v>17</v>
      </c>
      <c r="C1665" t="s">
        <v>1722</v>
      </c>
      <c r="D1665" t="s">
        <v>1711</v>
      </c>
      <c r="H1665" t="str">
        <f>INDEX('Vensim Variables'!$B:$B,MATCH(EPS!$B1665,'Vensim Variables'!$A:$A,0))</f>
        <v>g pollutant</v>
      </c>
      <c r="I1665" t="str">
        <f t="shared" si="50"/>
        <v>BC</v>
      </c>
      <c r="J1665">
        <f>INDEX(NoSettings!$C:$C,MATCH(EPS!$A1665,NoSettings!$A:$A,0))</f>
        <v>3738420000</v>
      </c>
      <c r="K1665" s="109">
        <f>INDEX(GWP!$C$2:$C$13,MATCH(EPS!I1665,GWP!$B$2:$B$13,0))</f>
        <v>345</v>
      </c>
      <c r="L1665" s="5">
        <f t="shared" si="51"/>
        <v>1.2897548999999999</v>
      </c>
    </row>
    <row r="1666" spans="1:12">
      <c r="A1666" t="s">
        <v>1684</v>
      </c>
      <c r="B1666" t="s">
        <v>17</v>
      </c>
      <c r="C1666" t="s">
        <v>1722</v>
      </c>
      <c r="D1666" t="s">
        <v>1712</v>
      </c>
      <c r="H1666" t="str">
        <f>INDEX('Vensim Variables'!$B:$B,MATCH(EPS!$B1666,'Vensim Variables'!$A:$A,0))</f>
        <v>g pollutant</v>
      </c>
      <c r="I1666" t="str">
        <f t="shared" si="50"/>
        <v>OC</v>
      </c>
      <c r="J1666">
        <f>INDEX(NoSettings!$C:$C,MATCH(EPS!$A1666,NoSettings!$A:$A,0))</f>
        <v>39067300000</v>
      </c>
      <c r="K1666" s="109">
        <f>INDEX(GWP!$C$2:$C$13,MATCH(EPS!I1666,GWP!$B$2:$B$13,0))</f>
        <v>-46</v>
      </c>
      <c r="L1666" s="5">
        <f t="shared" si="51"/>
        <v>-1.7970957999999999</v>
      </c>
    </row>
    <row r="1667" spans="1:12">
      <c r="A1667" t="s">
        <v>1685</v>
      </c>
      <c r="B1667" t="s">
        <v>17</v>
      </c>
      <c r="C1667" t="s">
        <v>1722</v>
      </c>
      <c r="D1667" t="s">
        <v>1713</v>
      </c>
      <c r="H1667" t="str">
        <f>INDEX('Vensim Variables'!$B:$B,MATCH(EPS!$B1667,'Vensim Variables'!$A:$A,0))</f>
        <v>g pollutant</v>
      </c>
      <c r="I1667" t="str">
        <f t="shared" ref="I1667:I1730" si="52">IF(OR(C1667="CO2",C1667="CH4",C1667="N2O",C1667="F gases",C1667="VOC",C1667="CO",C1667="NOx",C1667="PM10",C1667="PM25",C1667="SOx",C1667="BC",C1667="OC"),C1667,IF(OR(D1667="CO2",D1667="CH4",D1667="N2O",D1667="F gases",D1667="VOC",D1667="CO",D1667="NOx",D1667="PM10",D1667="PM25",D1667="SOx",D1667="BC",D1667="OC"),D1667,IF(OR(E1667="CO2",E1667="CH4",E1667="N2O",E1667="F gases",E1667="VOC",E1667="CO",E1667="NOx",E1667="PM10",E1667="PM25",E1667="SOx",E1667="BC",E1667="OC"),E1667,"NA")))</f>
        <v>CH4</v>
      </c>
      <c r="J1667">
        <f>INDEX(NoSettings!$C:$C,MATCH(EPS!$A1667,NoSettings!$A:$A,0))</f>
        <v>1515560000</v>
      </c>
      <c r="K1667" s="109">
        <f>INDEX(GWP!$C$2:$C$13,MATCH(EPS!I1667,GWP!$B$2:$B$13,0))</f>
        <v>28</v>
      </c>
      <c r="L1667" s="5">
        <f t="shared" ref="L1667:L1730" si="53">IF(H1667="g pollutant",K1667*J1667/10^12,IF(H1667="MMTCO2e",J1667,IF(H1667="MWh",J1667,0)))</f>
        <v>4.2435680000000003E-2</v>
      </c>
    </row>
    <row r="1668" spans="1:12">
      <c r="A1668" t="s">
        <v>1686</v>
      </c>
      <c r="B1668" t="s">
        <v>17</v>
      </c>
      <c r="C1668" t="s">
        <v>1722</v>
      </c>
      <c r="D1668" t="s">
        <v>1714</v>
      </c>
      <c r="H1668" t="str">
        <f>INDEX('Vensim Variables'!$B:$B,MATCH(EPS!$B1668,'Vensim Variables'!$A:$A,0))</f>
        <v>g pollutant</v>
      </c>
      <c r="I1668" t="str">
        <f t="shared" si="52"/>
        <v>N2O</v>
      </c>
      <c r="J1668">
        <f>INDEX(NoSettings!$C:$C,MATCH(EPS!$A1668,NoSettings!$A:$A,0))</f>
        <v>204306000</v>
      </c>
      <c r="K1668" s="109">
        <f>INDEX(GWP!$C$2:$C$13,MATCH(EPS!I1668,GWP!$B$2:$B$13,0))</f>
        <v>265</v>
      </c>
      <c r="L1668" s="5">
        <f t="shared" si="53"/>
        <v>5.4141090000000003E-2</v>
      </c>
    </row>
    <row r="1669" spans="1:12">
      <c r="A1669" t="s">
        <v>1687</v>
      </c>
      <c r="B1669" t="s">
        <v>17</v>
      </c>
      <c r="C1669" t="s">
        <v>1722</v>
      </c>
      <c r="D1669" t="s">
        <v>1715</v>
      </c>
      <c r="H1669" t="str">
        <f>INDEX('Vensim Variables'!$B:$B,MATCH(EPS!$B1669,'Vensim Variables'!$A:$A,0))</f>
        <v>g pollutant</v>
      </c>
      <c r="I1669" t="str">
        <f t="shared" si="52"/>
        <v>F gases</v>
      </c>
      <c r="J1669">
        <f>INDEX(NoSettings!$C:$C,MATCH(EPS!$A1669,NoSettings!$A:$A,0))</f>
        <v>0</v>
      </c>
      <c r="K1669" s="109">
        <f>INDEX(GWP!$C$2:$C$13,MATCH(EPS!I1669,GWP!$B$2:$B$13,0))</f>
        <v>1</v>
      </c>
      <c r="L1669" s="5">
        <f t="shared" si="53"/>
        <v>0</v>
      </c>
    </row>
    <row r="1670" spans="1:12">
      <c r="A1670" t="s">
        <v>1688</v>
      </c>
      <c r="B1670" t="s">
        <v>17</v>
      </c>
      <c r="C1670" t="s">
        <v>1723</v>
      </c>
      <c r="D1670" t="s">
        <v>1702</v>
      </c>
      <c r="H1670" t="str">
        <f>INDEX('Vensim Variables'!$B:$B,MATCH(EPS!$B1670,'Vensim Variables'!$A:$A,0))</f>
        <v>g pollutant</v>
      </c>
      <c r="I1670" t="str">
        <f t="shared" si="52"/>
        <v>CO2</v>
      </c>
      <c r="J1670">
        <f>INDEX(NoSettings!$C:$C,MATCH(EPS!$A1670,NoSettings!$A:$A,0))</f>
        <v>230919000000000</v>
      </c>
      <c r="K1670" s="109">
        <f>INDEX(GWP!$C$2:$C$13,MATCH(EPS!I1670,GWP!$B$2:$B$13,0))</f>
        <v>1</v>
      </c>
      <c r="L1670" s="5">
        <f t="shared" si="53"/>
        <v>230.91900000000001</v>
      </c>
    </row>
    <row r="1671" spans="1:12">
      <c r="A1671" t="s">
        <v>1689</v>
      </c>
      <c r="B1671" t="s">
        <v>17</v>
      </c>
      <c r="C1671" t="s">
        <v>1723</v>
      </c>
      <c r="D1671" t="s">
        <v>1705</v>
      </c>
      <c r="H1671" t="str">
        <f>INDEX('Vensim Variables'!$B:$B,MATCH(EPS!$B1671,'Vensim Variables'!$A:$A,0))</f>
        <v>g pollutant</v>
      </c>
      <c r="I1671" t="str">
        <f t="shared" si="52"/>
        <v>VOC</v>
      </c>
      <c r="J1671">
        <f>INDEX(NoSettings!$C:$C,MATCH(EPS!$A1671,NoSettings!$A:$A,0))</f>
        <v>18211500000</v>
      </c>
      <c r="K1671" s="109">
        <f>INDEX(GWP!$C$2:$C$13,MATCH(EPS!I1671,GWP!$B$2:$B$13,0))</f>
        <v>5</v>
      </c>
      <c r="L1671" s="5">
        <f t="shared" si="53"/>
        <v>9.10575E-2</v>
      </c>
    </row>
    <row r="1672" spans="1:12">
      <c r="A1672" t="s">
        <v>1690</v>
      </c>
      <c r="B1672" t="s">
        <v>17</v>
      </c>
      <c r="C1672" t="s">
        <v>1723</v>
      </c>
      <c r="D1672" t="s">
        <v>1706</v>
      </c>
      <c r="H1672" t="str">
        <f>INDEX('Vensim Variables'!$B:$B,MATCH(EPS!$B1672,'Vensim Variables'!$A:$A,0))</f>
        <v>g pollutant</v>
      </c>
      <c r="I1672" t="str">
        <f t="shared" si="52"/>
        <v>CO</v>
      </c>
      <c r="J1672">
        <f>INDEX(NoSettings!$C:$C,MATCH(EPS!$A1672,NoSettings!$A:$A,0))</f>
        <v>114465000000</v>
      </c>
      <c r="K1672" s="109">
        <f>INDEX(GWP!$C$2:$C$13,MATCH(EPS!I1672,GWP!$B$2:$B$13,0))</f>
        <v>1.8</v>
      </c>
      <c r="L1672" s="5">
        <f t="shared" si="53"/>
        <v>0.206037</v>
      </c>
    </row>
    <row r="1673" spans="1:12">
      <c r="A1673" t="s">
        <v>1691</v>
      </c>
      <c r="B1673" t="s">
        <v>17</v>
      </c>
      <c r="C1673" t="s">
        <v>1723</v>
      </c>
      <c r="D1673" t="s">
        <v>1707</v>
      </c>
      <c r="H1673" t="str">
        <f>INDEX('Vensim Variables'!$B:$B,MATCH(EPS!$B1673,'Vensim Variables'!$A:$A,0))</f>
        <v>g pollutant</v>
      </c>
      <c r="I1673" t="str">
        <f t="shared" si="52"/>
        <v>NOx</v>
      </c>
      <c r="J1673">
        <f>INDEX(NoSettings!$C:$C,MATCH(EPS!$A1673,NoSettings!$A:$A,0))</f>
        <v>178998000000</v>
      </c>
      <c r="K1673" s="109">
        <f>INDEX(GWP!$C$2:$C$13,MATCH(EPS!I1673,GWP!$B$2:$B$13,0))</f>
        <v>-8.1999999999999993</v>
      </c>
      <c r="L1673" s="5">
        <f t="shared" si="53"/>
        <v>-1.4677835999999997</v>
      </c>
    </row>
    <row r="1674" spans="1:12">
      <c r="A1674" t="s">
        <v>1692</v>
      </c>
      <c r="B1674" t="s">
        <v>17</v>
      </c>
      <c r="C1674" t="s">
        <v>1723</v>
      </c>
      <c r="D1674" t="s">
        <v>1708</v>
      </c>
      <c r="H1674" t="str">
        <f>INDEX('Vensim Variables'!$B:$B,MATCH(EPS!$B1674,'Vensim Variables'!$A:$A,0))</f>
        <v>g pollutant</v>
      </c>
      <c r="I1674" t="str">
        <f t="shared" si="52"/>
        <v>PM10</v>
      </c>
      <c r="J1674">
        <f>INDEX(NoSettings!$C:$C,MATCH(EPS!$A1674,NoSettings!$A:$A,0))</f>
        <v>54920400000</v>
      </c>
      <c r="K1674" s="109">
        <f>INDEX(GWP!$C$2:$C$13,MATCH(EPS!I1674,GWP!$B$2:$B$13,0))</f>
        <v>0</v>
      </c>
      <c r="L1674" s="5">
        <f t="shared" si="53"/>
        <v>0</v>
      </c>
    </row>
    <row r="1675" spans="1:12">
      <c r="A1675" t="s">
        <v>1693</v>
      </c>
      <c r="B1675" t="s">
        <v>17</v>
      </c>
      <c r="C1675" t="s">
        <v>1723</v>
      </c>
      <c r="D1675" t="s">
        <v>1709</v>
      </c>
      <c r="H1675" t="str">
        <f>INDEX('Vensim Variables'!$B:$B,MATCH(EPS!$B1675,'Vensim Variables'!$A:$A,0))</f>
        <v>g pollutant</v>
      </c>
      <c r="I1675" t="str">
        <f t="shared" si="52"/>
        <v>PM25</v>
      </c>
      <c r="J1675">
        <f>INDEX(NoSettings!$C:$C,MATCH(EPS!$A1675,NoSettings!$A:$A,0))</f>
        <v>51088900000</v>
      </c>
      <c r="K1675" s="109">
        <f>INDEX(GWP!$C$2:$C$13,MATCH(EPS!I1675,GWP!$B$2:$B$13,0))</f>
        <v>0</v>
      </c>
      <c r="L1675" s="5">
        <f t="shared" si="53"/>
        <v>0</v>
      </c>
    </row>
    <row r="1676" spans="1:12">
      <c r="A1676" t="s">
        <v>1694</v>
      </c>
      <c r="B1676" t="s">
        <v>17</v>
      </c>
      <c r="C1676" t="s">
        <v>1723</v>
      </c>
      <c r="D1676" t="s">
        <v>1710</v>
      </c>
      <c r="H1676" t="str">
        <f>INDEX('Vensim Variables'!$B:$B,MATCH(EPS!$B1676,'Vensim Variables'!$A:$A,0))</f>
        <v>g pollutant</v>
      </c>
      <c r="I1676" t="str">
        <f t="shared" si="52"/>
        <v>SOx</v>
      </c>
      <c r="J1676">
        <f>INDEX(NoSettings!$C:$C,MATCH(EPS!$A1676,NoSettings!$A:$A,0))</f>
        <v>13998700000</v>
      </c>
      <c r="K1676" s="109">
        <f>INDEX(GWP!$C$2:$C$13,MATCH(EPS!I1676,GWP!$B$2:$B$13,0))</f>
        <v>0</v>
      </c>
      <c r="L1676" s="5">
        <f t="shared" si="53"/>
        <v>0</v>
      </c>
    </row>
    <row r="1677" spans="1:12">
      <c r="A1677" t="s">
        <v>1695</v>
      </c>
      <c r="B1677" t="s">
        <v>17</v>
      </c>
      <c r="C1677" t="s">
        <v>1723</v>
      </c>
      <c r="D1677" t="s">
        <v>1711</v>
      </c>
      <c r="H1677" t="str">
        <f>INDEX('Vensim Variables'!$B:$B,MATCH(EPS!$B1677,'Vensim Variables'!$A:$A,0))</f>
        <v>g pollutant</v>
      </c>
      <c r="I1677" t="str">
        <f t="shared" si="52"/>
        <v>BC</v>
      </c>
      <c r="J1677">
        <f>INDEX(NoSettings!$C:$C,MATCH(EPS!$A1677,NoSettings!$A:$A,0))</f>
        <v>2077420000</v>
      </c>
      <c r="K1677" s="109">
        <f>INDEX(GWP!$C$2:$C$13,MATCH(EPS!I1677,GWP!$B$2:$B$13,0))</f>
        <v>345</v>
      </c>
      <c r="L1677" s="5">
        <f t="shared" si="53"/>
        <v>0.71670990000000001</v>
      </c>
    </row>
    <row r="1678" spans="1:12">
      <c r="A1678" t="s">
        <v>1696</v>
      </c>
      <c r="B1678" t="s">
        <v>17</v>
      </c>
      <c r="C1678" t="s">
        <v>1723</v>
      </c>
      <c r="D1678" t="s">
        <v>1712</v>
      </c>
      <c r="H1678" t="str">
        <f>INDEX('Vensim Variables'!$B:$B,MATCH(EPS!$B1678,'Vensim Variables'!$A:$A,0))</f>
        <v>g pollutant</v>
      </c>
      <c r="I1678" t="str">
        <f t="shared" si="52"/>
        <v>OC</v>
      </c>
      <c r="J1678">
        <f>INDEX(NoSettings!$C:$C,MATCH(EPS!$A1678,NoSettings!$A:$A,0))</f>
        <v>31801300000</v>
      </c>
      <c r="K1678" s="109">
        <f>INDEX(GWP!$C$2:$C$13,MATCH(EPS!I1678,GWP!$B$2:$B$13,0))</f>
        <v>-46</v>
      </c>
      <c r="L1678" s="5">
        <f t="shared" si="53"/>
        <v>-1.4628597999999999</v>
      </c>
    </row>
    <row r="1679" spans="1:12">
      <c r="A1679" t="s">
        <v>1697</v>
      </c>
      <c r="B1679" t="s">
        <v>17</v>
      </c>
      <c r="C1679" t="s">
        <v>1723</v>
      </c>
      <c r="D1679" t="s">
        <v>1713</v>
      </c>
      <c r="H1679" t="str">
        <f>INDEX('Vensim Variables'!$B:$B,MATCH(EPS!$B1679,'Vensim Variables'!$A:$A,0))</f>
        <v>g pollutant</v>
      </c>
      <c r="I1679" t="str">
        <f t="shared" si="52"/>
        <v>CH4</v>
      </c>
      <c r="J1679">
        <f>INDEX(NoSettings!$C:$C,MATCH(EPS!$A1679,NoSettings!$A:$A,0))</f>
        <v>5946430000</v>
      </c>
      <c r="K1679" s="109">
        <f>INDEX(GWP!$C$2:$C$13,MATCH(EPS!I1679,GWP!$B$2:$B$13,0))</f>
        <v>28</v>
      </c>
      <c r="L1679" s="5">
        <f t="shared" si="53"/>
        <v>0.16650003999999999</v>
      </c>
    </row>
    <row r="1680" spans="1:12">
      <c r="A1680" t="s">
        <v>1698</v>
      </c>
      <c r="B1680" t="s">
        <v>17</v>
      </c>
      <c r="C1680" t="s">
        <v>1723</v>
      </c>
      <c r="D1680" t="s">
        <v>1714</v>
      </c>
      <c r="H1680" t="str">
        <f>INDEX('Vensim Variables'!$B:$B,MATCH(EPS!$B1680,'Vensim Variables'!$A:$A,0))</f>
        <v>g pollutant</v>
      </c>
      <c r="I1680" t="str">
        <f t="shared" si="52"/>
        <v>N2O</v>
      </c>
      <c r="J1680">
        <f>INDEX(NoSettings!$C:$C,MATCH(EPS!$A1680,NoSettings!$A:$A,0))</f>
        <v>845640000</v>
      </c>
      <c r="K1680" s="109">
        <f>INDEX(GWP!$C$2:$C$13,MATCH(EPS!I1680,GWP!$B$2:$B$13,0))</f>
        <v>265</v>
      </c>
      <c r="L1680" s="5">
        <f t="shared" si="53"/>
        <v>0.2240946</v>
      </c>
    </row>
    <row r="1681" spans="1:12">
      <c r="A1681" t="s">
        <v>1699</v>
      </c>
      <c r="B1681" t="s">
        <v>17</v>
      </c>
      <c r="C1681" t="s">
        <v>1723</v>
      </c>
      <c r="D1681" t="s">
        <v>1715</v>
      </c>
      <c r="H1681" t="str">
        <f>INDEX('Vensim Variables'!$B:$B,MATCH(EPS!$B1681,'Vensim Variables'!$A:$A,0))</f>
        <v>g pollutant</v>
      </c>
      <c r="I1681" t="str">
        <f t="shared" si="52"/>
        <v>F gases</v>
      </c>
      <c r="J1681">
        <f>INDEX(NoSettings!$C:$C,MATCH(EPS!$A1681,NoSettings!$A:$A,0))</f>
        <v>0</v>
      </c>
      <c r="K1681" s="109">
        <f>INDEX(GWP!$C$2:$C$13,MATCH(EPS!I1681,GWP!$B$2:$B$13,0))</f>
        <v>1</v>
      </c>
      <c r="L1681" s="5">
        <f t="shared" si="53"/>
        <v>0</v>
      </c>
    </row>
    <row r="1682" spans="1:12">
      <c r="A1682" t="s">
        <v>3401</v>
      </c>
      <c r="B1682" t="s">
        <v>4</v>
      </c>
      <c r="C1682" t="s">
        <v>7001</v>
      </c>
      <c r="D1682" t="s">
        <v>1702</v>
      </c>
      <c r="H1682" t="str">
        <f>INDEX('Vensim Variables'!$B:$B,MATCH(EPS!$B1682,'Vensim Variables'!$A:$A,0))</f>
        <v>g pollutant</v>
      </c>
      <c r="I1682" t="str">
        <f t="shared" si="52"/>
        <v>CO2</v>
      </c>
      <c r="J1682">
        <f>INDEX(NoSettings!$C:$C,MATCH(EPS!$A1682,NoSettings!$A:$A,0))</f>
        <v>9243000000000</v>
      </c>
      <c r="K1682" s="109">
        <f>INDEX(GWP!$C$2:$C$13,MATCH(EPS!I1682,GWP!$B$2:$B$13,0))</f>
        <v>1</v>
      </c>
      <c r="L1682" s="5">
        <f t="shared" si="53"/>
        <v>9.2430000000000003</v>
      </c>
    </row>
    <row r="1683" spans="1:12">
      <c r="A1683" t="s">
        <v>3402</v>
      </c>
      <c r="B1683" t="s">
        <v>4</v>
      </c>
      <c r="C1683" t="s">
        <v>7001</v>
      </c>
      <c r="D1683" t="s">
        <v>1705</v>
      </c>
      <c r="H1683" t="str">
        <f>INDEX('Vensim Variables'!$B:$B,MATCH(EPS!$B1683,'Vensim Variables'!$A:$A,0))</f>
        <v>g pollutant</v>
      </c>
      <c r="I1683" t="str">
        <f t="shared" si="52"/>
        <v>VOC</v>
      </c>
      <c r="J1683">
        <f>INDEX(NoSettings!$C:$C,MATCH(EPS!$A1683,NoSettings!$A:$A,0))</f>
        <v>509400000000</v>
      </c>
      <c r="K1683" s="109">
        <f>INDEX(GWP!$C$2:$C$13,MATCH(EPS!I1683,GWP!$B$2:$B$13,0))</f>
        <v>5</v>
      </c>
      <c r="L1683" s="5">
        <f t="shared" si="53"/>
        <v>2.5470000000000002</v>
      </c>
    </row>
    <row r="1684" spans="1:12">
      <c r="A1684" t="s">
        <v>3403</v>
      </c>
      <c r="B1684" t="s">
        <v>4</v>
      </c>
      <c r="C1684" t="s">
        <v>7001</v>
      </c>
      <c r="D1684" t="s">
        <v>1706</v>
      </c>
      <c r="H1684" t="str">
        <f>INDEX('Vensim Variables'!$B:$B,MATCH(EPS!$B1684,'Vensim Variables'!$A:$A,0))</f>
        <v>g pollutant</v>
      </c>
      <c r="I1684" t="str">
        <f t="shared" si="52"/>
        <v>CO</v>
      </c>
      <c r="J1684">
        <f>INDEX(NoSettings!$C:$C,MATCH(EPS!$A1684,NoSettings!$A:$A,0))</f>
        <v>2132000000000</v>
      </c>
      <c r="K1684" s="109">
        <f>INDEX(GWP!$C$2:$C$13,MATCH(EPS!I1684,GWP!$B$2:$B$13,0))</f>
        <v>1.8</v>
      </c>
      <c r="L1684" s="5">
        <f t="shared" si="53"/>
        <v>3.8376000000000001</v>
      </c>
    </row>
    <row r="1685" spans="1:12">
      <c r="A1685" t="s">
        <v>3404</v>
      </c>
      <c r="B1685" t="s">
        <v>4</v>
      </c>
      <c r="C1685" t="s">
        <v>7001</v>
      </c>
      <c r="D1685" t="s">
        <v>1707</v>
      </c>
      <c r="H1685" t="str">
        <f>INDEX('Vensim Variables'!$B:$B,MATCH(EPS!$B1685,'Vensim Variables'!$A:$A,0))</f>
        <v>g pollutant</v>
      </c>
      <c r="I1685" t="str">
        <f t="shared" si="52"/>
        <v>NOx</v>
      </c>
      <c r="J1685">
        <f>INDEX(NoSettings!$C:$C,MATCH(EPS!$A1685,NoSettings!$A:$A,0))</f>
        <v>0</v>
      </c>
      <c r="K1685" s="109">
        <f>INDEX(GWP!$C$2:$C$13,MATCH(EPS!I1685,GWP!$B$2:$B$13,0))</f>
        <v>-8.1999999999999993</v>
      </c>
      <c r="L1685" s="5">
        <f t="shared" si="53"/>
        <v>0</v>
      </c>
    </row>
    <row r="1686" spans="1:12">
      <c r="A1686" t="s">
        <v>3405</v>
      </c>
      <c r="B1686" t="s">
        <v>4</v>
      </c>
      <c r="C1686" t="s">
        <v>7001</v>
      </c>
      <c r="D1686" t="s">
        <v>1708</v>
      </c>
      <c r="H1686" t="str">
        <f>INDEX('Vensim Variables'!$B:$B,MATCH(EPS!$B1686,'Vensim Variables'!$A:$A,0))</f>
        <v>g pollutant</v>
      </c>
      <c r="I1686" t="str">
        <f t="shared" si="52"/>
        <v>PM10</v>
      </c>
      <c r="J1686">
        <f>INDEX(NoSettings!$C:$C,MATCH(EPS!$A1686,NoSettings!$A:$A,0))</f>
        <v>21080000000</v>
      </c>
      <c r="K1686" s="109">
        <f>INDEX(GWP!$C$2:$C$13,MATCH(EPS!I1686,GWP!$B$2:$B$13,0))</f>
        <v>0</v>
      </c>
      <c r="L1686" s="5">
        <f t="shared" si="53"/>
        <v>0</v>
      </c>
    </row>
    <row r="1687" spans="1:12">
      <c r="A1687" t="s">
        <v>3406</v>
      </c>
      <c r="B1687" t="s">
        <v>4</v>
      </c>
      <c r="C1687" t="s">
        <v>7001</v>
      </c>
      <c r="D1687" t="s">
        <v>1709</v>
      </c>
      <c r="H1687" t="str">
        <f>INDEX('Vensim Variables'!$B:$B,MATCH(EPS!$B1687,'Vensim Variables'!$A:$A,0))</f>
        <v>g pollutant</v>
      </c>
      <c r="I1687" t="str">
        <f t="shared" si="52"/>
        <v>PM25</v>
      </c>
      <c r="J1687">
        <f>INDEX(NoSettings!$C:$C,MATCH(EPS!$A1687,NoSettings!$A:$A,0))</f>
        <v>19830000000</v>
      </c>
      <c r="K1687" s="109">
        <f>INDEX(GWP!$C$2:$C$13,MATCH(EPS!I1687,GWP!$B$2:$B$13,0))</f>
        <v>0</v>
      </c>
      <c r="L1687" s="5">
        <f t="shared" si="53"/>
        <v>0</v>
      </c>
    </row>
    <row r="1688" spans="1:12">
      <c r="A1688" t="s">
        <v>3407</v>
      </c>
      <c r="B1688" t="s">
        <v>4</v>
      </c>
      <c r="C1688" t="s">
        <v>7001</v>
      </c>
      <c r="D1688" t="s">
        <v>1710</v>
      </c>
      <c r="H1688" t="str">
        <f>INDEX('Vensim Variables'!$B:$B,MATCH(EPS!$B1688,'Vensim Variables'!$A:$A,0))</f>
        <v>g pollutant</v>
      </c>
      <c r="I1688" t="str">
        <f t="shared" si="52"/>
        <v>SOx</v>
      </c>
      <c r="J1688">
        <f>INDEX(NoSettings!$C:$C,MATCH(EPS!$A1688,NoSettings!$A:$A,0))</f>
        <v>659300000</v>
      </c>
      <c r="K1688" s="109">
        <f>INDEX(GWP!$C$2:$C$13,MATCH(EPS!I1688,GWP!$B$2:$B$13,0))</f>
        <v>0</v>
      </c>
      <c r="L1688" s="5">
        <f t="shared" si="53"/>
        <v>0</v>
      </c>
    </row>
    <row r="1689" spans="1:12">
      <c r="A1689" t="s">
        <v>3408</v>
      </c>
      <c r="B1689" t="s">
        <v>4</v>
      </c>
      <c r="C1689" t="s">
        <v>7001</v>
      </c>
      <c r="D1689" t="s">
        <v>1711</v>
      </c>
      <c r="H1689" t="str">
        <f>INDEX('Vensim Variables'!$B:$B,MATCH(EPS!$B1689,'Vensim Variables'!$A:$A,0))</f>
        <v>g pollutant</v>
      </c>
      <c r="I1689" t="str">
        <f t="shared" si="52"/>
        <v>BC</v>
      </c>
      <c r="J1689">
        <f>INDEX(NoSettings!$C:$C,MATCH(EPS!$A1689,NoSettings!$A:$A,0))</f>
        <v>10290000000</v>
      </c>
      <c r="K1689" s="109">
        <f>INDEX(GWP!$C$2:$C$13,MATCH(EPS!I1689,GWP!$B$2:$B$13,0))</f>
        <v>345</v>
      </c>
      <c r="L1689" s="5">
        <f t="shared" si="53"/>
        <v>3.5500500000000001</v>
      </c>
    </row>
    <row r="1690" spans="1:12">
      <c r="A1690" t="s">
        <v>3409</v>
      </c>
      <c r="B1690" t="s">
        <v>4</v>
      </c>
      <c r="C1690" t="s">
        <v>7001</v>
      </c>
      <c r="D1690" t="s">
        <v>1712</v>
      </c>
      <c r="H1690" t="str">
        <f>INDEX('Vensim Variables'!$B:$B,MATCH(EPS!$B1690,'Vensim Variables'!$A:$A,0))</f>
        <v>g pollutant</v>
      </c>
      <c r="I1690" t="str">
        <f t="shared" si="52"/>
        <v>OC</v>
      </c>
      <c r="J1690">
        <f>INDEX(NoSettings!$C:$C,MATCH(EPS!$A1690,NoSettings!$A:$A,0))</f>
        <v>0</v>
      </c>
      <c r="K1690" s="109">
        <f>INDEX(GWP!$C$2:$C$13,MATCH(EPS!I1690,GWP!$B$2:$B$13,0))</f>
        <v>-46</v>
      </c>
      <c r="L1690" s="5">
        <f t="shared" si="53"/>
        <v>0</v>
      </c>
    </row>
    <row r="1691" spans="1:12">
      <c r="A1691" t="s">
        <v>3410</v>
      </c>
      <c r="B1691" t="s">
        <v>4</v>
      </c>
      <c r="C1691" t="s">
        <v>7001</v>
      </c>
      <c r="D1691" t="s">
        <v>1713</v>
      </c>
      <c r="H1691" t="str">
        <f>INDEX('Vensim Variables'!$B:$B,MATCH(EPS!$B1691,'Vensim Variables'!$A:$A,0))</f>
        <v>g pollutant</v>
      </c>
      <c r="I1691" t="str">
        <f t="shared" si="52"/>
        <v>CH4</v>
      </c>
      <c r="J1691">
        <f>INDEX(NoSettings!$C:$C,MATCH(EPS!$A1691,NoSettings!$A:$A,0))</f>
        <v>10670000000000</v>
      </c>
      <c r="K1691" s="109">
        <f>INDEX(GWP!$C$2:$C$13,MATCH(EPS!I1691,GWP!$B$2:$B$13,0))</f>
        <v>28</v>
      </c>
      <c r="L1691" s="5">
        <f t="shared" si="53"/>
        <v>298.76</v>
      </c>
    </row>
    <row r="1692" spans="1:12">
      <c r="A1692" t="s">
        <v>3411</v>
      </c>
      <c r="B1692" t="s">
        <v>4</v>
      </c>
      <c r="C1692" t="s">
        <v>7001</v>
      </c>
      <c r="D1692" t="s">
        <v>1714</v>
      </c>
      <c r="H1692" t="str">
        <f>INDEX('Vensim Variables'!$B:$B,MATCH(EPS!$B1692,'Vensim Variables'!$A:$A,0))</f>
        <v>g pollutant</v>
      </c>
      <c r="I1692" t="str">
        <f t="shared" si="52"/>
        <v>N2O</v>
      </c>
      <c r="J1692">
        <f>INDEX(NoSettings!$C:$C,MATCH(EPS!$A1692,NoSettings!$A:$A,0))</f>
        <v>1072000000000</v>
      </c>
      <c r="K1692" s="109">
        <f>INDEX(GWP!$C$2:$C$13,MATCH(EPS!I1692,GWP!$B$2:$B$13,0))</f>
        <v>265</v>
      </c>
      <c r="L1692" s="5">
        <f t="shared" si="53"/>
        <v>284.08</v>
      </c>
    </row>
    <row r="1693" spans="1:12">
      <c r="A1693" t="s">
        <v>3412</v>
      </c>
      <c r="B1693" t="s">
        <v>4</v>
      </c>
      <c r="C1693" t="s">
        <v>7001</v>
      </c>
      <c r="D1693" t="s">
        <v>1715</v>
      </c>
      <c r="H1693" t="str">
        <f>INDEX('Vensim Variables'!$B:$B,MATCH(EPS!$B1693,'Vensim Variables'!$A:$A,0))</f>
        <v>g pollutant</v>
      </c>
      <c r="I1693" t="str">
        <f t="shared" si="52"/>
        <v>F gases</v>
      </c>
      <c r="J1693">
        <f>INDEX(NoSettings!$C:$C,MATCH(EPS!$A1693,NoSettings!$A:$A,0))</f>
        <v>0</v>
      </c>
      <c r="K1693" s="109">
        <f>INDEX(GWP!$C$2:$C$13,MATCH(EPS!I1693,GWP!$B$2:$B$13,0))</f>
        <v>1</v>
      </c>
      <c r="L1693" s="5">
        <f t="shared" si="53"/>
        <v>0</v>
      </c>
    </row>
    <row r="1694" spans="1:12">
      <c r="A1694" t="s">
        <v>3413</v>
      </c>
      <c r="B1694" t="s">
        <v>4</v>
      </c>
      <c r="C1694" t="s">
        <v>7002</v>
      </c>
      <c r="D1694" t="s">
        <v>1702</v>
      </c>
      <c r="H1694" t="str">
        <f>INDEX('Vensim Variables'!$B:$B,MATCH(EPS!$B1694,'Vensim Variables'!$A:$A,0))</f>
        <v>g pollutant</v>
      </c>
      <c r="I1694" t="str">
        <f t="shared" si="52"/>
        <v>CO2</v>
      </c>
      <c r="J1694">
        <f>INDEX(NoSettings!$C:$C,MATCH(EPS!$A1694,NoSettings!$A:$A,0))</f>
        <v>9649000000000</v>
      </c>
      <c r="K1694" s="109">
        <f>INDEX(GWP!$C$2:$C$13,MATCH(EPS!I1694,GWP!$B$2:$B$13,0))</f>
        <v>1</v>
      </c>
      <c r="L1694" s="5">
        <f t="shared" si="53"/>
        <v>9.6489999999999991</v>
      </c>
    </row>
    <row r="1695" spans="1:12">
      <c r="A1695" t="s">
        <v>3414</v>
      </c>
      <c r="B1695" t="s">
        <v>4</v>
      </c>
      <c r="C1695" t="s">
        <v>7002</v>
      </c>
      <c r="D1695" t="s">
        <v>1705</v>
      </c>
      <c r="H1695" t="str">
        <f>INDEX('Vensim Variables'!$B:$B,MATCH(EPS!$B1695,'Vensim Variables'!$A:$A,0))</f>
        <v>g pollutant</v>
      </c>
      <c r="I1695" t="str">
        <f t="shared" si="52"/>
        <v>VOC</v>
      </c>
      <c r="J1695">
        <f>INDEX(NoSettings!$C:$C,MATCH(EPS!$A1695,NoSettings!$A:$A,0))</f>
        <v>22090000000</v>
      </c>
      <c r="K1695" s="109">
        <f>INDEX(GWP!$C$2:$C$13,MATCH(EPS!I1695,GWP!$B$2:$B$13,0))</f>
        <v>5</v>
      </c>
      <c r="L1695" s="5">
        <f t="shared" si="53"/>
        <v>0.11045000000000001</v>
      </c>
    </row>
    <row r="1696" spans="1:12">
      <c r="A1696" t="s">
        <v>3415</v>
      </c>
      <c r="B1696" t="s">
        <v>4</v>
      </c>
      <c r="C1696" t="s">
        <v>7002</v>
      </c>
      <c r="D1696" t="s">
        <v>1706</v>
      </c>
      <c r="H1696" t="str">
        <f>INDEX('Vensim Variables'!$B:$B,MATCH(EPS!$B1696,'Vensim Variables'!$A:$A,0))</f>
        <v>g pollutant</v>
      </c>
      <c r="I1696" t="str">
        <f t="shared" si="52"/>
        <v>CO</v>
      </c>
      <c r="J1696">
        <f>INDEX(NoSettings!$C:$C,MATCH(EPS!$A1696,NoSettings!$A:$A,0))</f>
        <v>225100000000</v>
      </c>
      <c r="K1696" s="109">
        <f>INDEX(GWP!$C$2:$C$13,MATCH(EPS!I1696,GWP!$B$2:$B$13,0))</f>
        <v>1.8</v>
      </c>
      <c r="L1696" s="5">
        <f t="shared" si="53"/>
        <v>0.40517999999999998</v>
      </c>
    </row>
    <row r="1697" spans="1:12">
      <c r="A1697" t="s">
        <v>3416</v>
      </c>
      <c r="B1697" t="s">
        <v>4</v>
      </c>
      <c r="C1697" t="s">
        <v>7002</v>
      </c>
      <c r="D1697" t="s">
        <v>1707</v>
      </c>
      <c r="H1697" t="str">
        <f>INDEX('Vensim Variables'!$B:$B,MATCH(EPS!$B1697,'Vensim Variables'!$A:$A,0))</f>
        <v>g pollutant</v>
      </c>
      <c r="I1697" t="str">
        <f t="shared" si="52"/>
        <v>NOx</v>
      </c>
      <c r="J1697">
        <f>INDEX(NoSettings!$C:$C,MATCH(EPS!$A1697,NoSettings!$A:$A,0))</f>
        <v>47550000000</v>
      </c>
      <c r="K1697" s="109">
        <f>INDEX(GWP!$C$2:$C$13,MATCH(EPS!I1697,GWP!$B$2:$B$13,0))</f>
        <v>-8.1999999999999993</v>
      </c>
      <c r="L1697" s="5">
        <f t="shared" si="53"/>
        <v>-0.38990999999999992</v>
      </c>
    </row>
    <row r="1698" spans="1:12">
      <c r="A1698" t="s">
        <v>3417</v>
      </c>
      <c r="B1698" t="s">
        <v>4</v>
      </c>
      <c r="C1698" t="s">
        <v>7002</v>
      </c>
      <c r="D1698" t="s">
        <v>1708</v>
      </c>
      <c r="H1698" t="str">
        <f>INDEX('Vensim Variables'!$B:$B,MATCH(EPS!$B1698,'Vensim Variables'!$A:$A,0))</f>
        <v>g pollutant</v>
      </c>
      <c r="I1698" t="str">
        <f t="shared" si="52"/>
        <v>PM10</v>
      </c>
      <c r="J1698">
        <f>INDEX(NoSettings!$C:$C,MATCH(EPS!$A1698,NoSettings!$A:$A,0))</f>
        <v>633000000000</v>
      </c>
      <c r="K1698" s="109">
        <f>INDEX(GWP!$C$2:$C$13,MATCH(EPS!I1698,GWP!$B$2:$B$13,0))</f>
        <v>0</v>
      </c>
      <c r="L1698" s="5">
        <f t="shared" si="53"/>
        <v>0</v>
      </c>
    </row>
    <row r="1699" spans="1:12">
      <c r="A1699" t="s">
        <v>3418</v>
      </c>
      <c r="B1699" t="s">
        <v>4</v>
      </c>
      <c r="C1699" t="s">
        <v>7002</v>
      </c>
      <c r="D1699" t="s">
        <v>1709</v>
      </c>
      <c r="H1699" t="str">
        <f>INDEX('Vensim Variables'!$B:$B,MATCH(EPS!$B1699,'Vensim Variables'!$A:$A,0))</f>
        <v>g pollutant</v>
      </c>
      <c r="I1699" t="str">
        <f t="shared" si="52"/>
        <v>PM25</v>
      </c>
      <c r="J1699">
        <f>INDEX(NoSettings!$C:$C,MATCH(EPS!$A1699,NoSettings!$A:$A,0))</f>
        <v>85750000000</v>
      </c>
      <c r="K1699" s="109">
        <f>INDEX(GWP!$C$2:$C$13,MATCH(EPS!I1699,GWP!$B$2:$B$13,0))</f>
        <v>0</v>
      </c>
      <c r="L1699" s="5">
        <f t="shared" si="53"/>
        <v>0</v>
      </c>
    </row>
    <row r="1700" spans="1:12">
      <c r="A1700" t="s">
        <v>3419</v>
      </c>
      <c r="B1700" t="s">
        <v>4</v>
      </c>
      <c r="C1700" t="s">
        <v>7002</v>
      </c>
      <c r="D1700" t="s">
        <v>1710</v>
      </c>
      <c r="H1700" t="str">
        <f>INDEX('Vensim Variables'!$B:$B,MATCH(EPS!$B1700,'Vensim Variables'!$A:$A,0))</f>
        <v>g pollutant</v>
      </c>
      <c r="I1700" t="str">
        <f t="shared" si="52"/>
        <v>SOx</v>
      </c>
      <c r="J1700">
        <f>INDEX(NoSettings!$C:$C,MATCH(EPS!$A1700,NoSettings!$A:$A,0))</f>
        <v>1373000000</v>
      </c>
      <c r="K1700" s="109">
        <f>INDEX(GWP!$C$2:$C$13,MATCH(EPS!I1700,GWP!$B$2:$B$13,0))</f>
        <v>0</v>
      </c>
      <c r="L1700" s="5">
        <f t="shared" si="53"/>
        <v>0</v>
      </c>
    </row>
    <row r="1701" spans="1:12">
      <c r="A1701" t="s">
        <v>3420</v>
      </c>
      <c r="B1701" t="s">
        <v>4</v>
      </c>
      <c r="C1701" t="s">
        <v>7002</v>
      </c>
      <c r="D1701" t="s">
        <v>1711</v>
      </c>
      <c r="H1701" t="str">
        <f>INDEX('Vensim Variables'!$B:$B,MATCH(EPS!$B1701,'Vensim Variables'!$A:$A,0))</f>
        <v>g pollutant</v>
      </c>
      <c r="I1701" t="str">
        <f t="shared" si="52"/>
        <v>BC</v>
      </c>
      <c r="J1701">
        <f>INDEX(NoSettings!$C:$C,MATCH(EPS!$A1701,NoSettings!$A:$A,0))</f>
        <v>1032000000</v>
      </c>
      <c r="K1701" s="109">
        <f>INDEX(GWP!$C$2:$C$13,MATCH(EPS!I1701,GWP!$B$2:$B$13,0))</f>
        <v>345</v>
      </c>
      <c r="L1701" s="5">
        <f t="shared" si="53"/>
        <v>0.35604000000000002</v>
      </c>
    </row>
    <row r="1702" spans="1:12">
      <c r="A1702" t="s">
        <v>3421</v>
      </c>
      <c r="B1702" t="s">
        <v>4</v>
      </c>
      <c r="C1702" t="s">
        <v>7002</v>
      </c>
      <c r="D1702" t="s">
        <v>1712</v>
      </c>
      <c r="H1702" t="str">
        <f>INDEX('Vensim Variables'!$B:$B,MATCH(EPS!$B1702,'Vensim Variables'!$A:$A,0))</f>
        <v>g pollutant</v>
      </c>
      <c r="I1702" t="str">
        <f t="shared" si="52"/>
        <v>OC</v>
      </c>
      <c r="J1702">
        <f>INDEX(NoSettings!$C:$C,MATCH(EPS!$A1702,NoSettings!$A:$A,0))</f>
        <v>1013000000</v>
      </c>
      <c r="K1702" s="109">
        <f>INDEX(GWP!$C$2:$C$13,MATCH(EPS!I1702,GWP!$B$2:$B$13,0))</f>
        <v>-46</v>
      </c>
      <c r="L1702" s="5">
        <f t="shared" si="53"/>
        <v>-4.6598000000000001E-2</v>
      </c>
    </row>
    <row r="1703" spans="1:12">
      <c r="A1703" t="s">
        <v>3422</v>
      </c>
      <c r="B1703" t="s">
        <v>4</v>
      </c>
      <c r="C1703" t="s">
        <v>7002</v>
      </c>
      <c r="D1703" t="s">
        <v>1713</v>
      </c>
      <c r="H1703" t="str">
        <f>INDEX('Vensim Variables'!$B:$B,MATCH(EPS!$B1703,'Vensim Variables'!$A:$A,0))</f>
        <v>g pollutant</v>
      </c>
      <c r="I1703" t="str">
        <f t="shared" si="52"/>
        <v>CH4</v>
      </c>
      <c r="J1703">
        <f>INDEX(NoSettings!$C:$C,MATCH(EPS!$A1703,NoSettings!$A:$A,0))</f>
        <v>2471000000000</v>
      </c>
      <c r="K1703" s="109">
        <f>INDEX(GWP!$C$2:$C$13,MATCH(EPS!I1703,GWP!$B$2:$B$13,0))</f>
        <v>28</v>
      </c>
      <c r="L1703" s="5">
        <f t="shared" si="53"/>
        <v>69.188000000000002</v>
      </c>
    </row>
    <row r="1704" spans="1:12">
      <c r="A1704" t="s">
        <v>3423</v>
      </c>
      <c r="B1704" t="s">
        <v>4</v>
      </c>
      <c r="C1704" t="s">
        <v>7002</v>
      </c>
      <c r="D1704" t="s">
        <v>1714</v>
      </c>
      <c r="H1704" t="str">
        <f>INDEX('Vensim Variables'!$B:$B,MATCH(EPS!$B1704,'Vensim Variables'!$A:$A,0))</f>
        <v>g pollutant</v>
      </c>
      <c r="I1704" t="str">
        <f t="shared" si="52"/>
        <v>N2O</v>
      </c>
      <c r="J1704">
        <f>INDEX(NoSettings!$C:$C,MATCH(EPS!$A1704,NoSettings!$A:$A,0))</f>
        <v>0</v>
      </c>
      <c r="K1704" s="109">
        <f>INDEX(GWP!$C$2:$C$13,MATCH(EPS!I1704,GWP!$B$2:$B$13,0))</f>
        <v>265</v>
      </c>
      <c r="L1704" s="5">
        <f t="shared" si="53"/>
        <v>0</v>
      </c>
    </row>
    <row r="1705" spans="1:12">
      <c r="A1705" t="s">
        <v>3424</v>
      </c>
      <c r="B1705" t="s">
        <v>4</v>
      </c>
      <c r="C1705" t="s">
        <v>7002</v>
      </c>
      <c r="D1705" t="s">
        <v>1715</v>
      </c>
      <c r="H1705" t="str">
        <f>INDEX('Vensim Variables'!$B:$B,MATCH(EPS!$B1705,'Vensim Variables'!$A:$A,0))</f>
        <v>g pollutant</v>
      </c>
      <c r="I1705" t="str">
        <f t="shared" si="52"/>
        <v>F gases</v>
      </c>
      <c r="J1705">
        <f>INDEX(NoSettings!$C:$C,MATCH(EPS!$A1705,NoSettings!$A:$A,0))</f>
        <v>0</v>
      </c>
      <c r="K1705" s="109">
        <f>INDEX(GWP!$C$2:$C$13,MATCH(EPS!I1705,GWP!$B$2:$B$13,0))</f>
        <v>1</v>
      </c>
      <c r="L1705" s="5">
        <f t="shared" si="53"/>
        <v>0</v>
      </c>
    </row>
    <row r="1706" spans="1:12">
      <c r="A1706" t="s">
        <v>3425</v>
      </c>
      <c r="B1706" t="s">
        <v>4</v>
      </c>
      <c r="C1706" t="s">
        <v>7003</v>
      </c>
      <c r="D1706" t="s">
        <v>1702</v>
      </c>
      <c r="H1706" t="str">
        <f>INDEX('Vensim Variables'!$B:$B,MATCH(EPS!$B1706,'Vensim Variables'!$A:$A,0))</f>
        <v>g pollutant</v>
      </c>
      <c r="I1706" t="str">
        <f t="shared" si="52"/>
        <v>CO2</v>
      </c>
      <c r="J1706">
        <f>INDEX(NoSettings!$C:$C,MATCH(EPS!$A1706,NoSettings!$A:$A,0))</f>
        <v>52260000000000</v>
      </c>
      <c r="K1706" s="109">
        <f>INDEX(GWP!$C$2:$C$13,MATCH(EPS!I1706,GWP!$B$2:$B$13,0))</f>
        <v>1</v>
      </c>
      <c r="L1706" s="5">
        <f t="shared" si="53"/>
        <v>52.26</v>
      </c>
    </row>
    <row r="1707" spans="1:12">
      <c r="A1707" t="s">
        <v>3426</v>
      </c>
      <c r="B1707" t="s">
        <v>4</v>
      </c>
      <c r="C1707" t="s">
        <v>7003</v>
      </c>
      <c r="D1707" t="s">
        <v>1705</v>
      </c>
      <c r="H1707" t="str">
        <f>INDEX('Vensim Variables'!$B:$B,MATCH(EPS!$B1707,'Vensim Variables'!$A:$A,0))</f>
        <v>g pollutant</v>
      </c>
      <c r="I1707" t="str">
        <f t="shared" si="52"/>
        <v>VOC</v>
      </c>
      <c r="J1707">
        <f>INDEX(NoSettings!$C:$C,MATCH(EPS!$A1707,NoSettings!$A:$A,0))</f>
        <v>3550000000000</v>
      </c>
      <c r="K1707" s="109">
        <f>INDEX(GWP!$C$2:$C$13,MATCH(EPS!I1707,GWP!$B$2:$B$13,0))</f>
        <v>5</v>
      </c>
      <c r="L1707" s="5">
        <f t="shared" si="53"/>
        <v>17.75</v>
      </c>
    </row>
    <row r="1708" spans="1:12">
      <c r="A1708" t="s">
        <v>3427</v>
      </c>
      <c r="B1708" t="s">
        <v>4</v>
      </c>
      <c r="C1708" t="s">
        <v>7003</v>
      </c>
      <c r="D1708" t="s">
        <v>1706</v>
      </c>
      <c r="H1708" t="str">
        <f>INDEX('Vensim Variables'!$B:$B,MATCH(EPS!$B1708,'Vensim Variables'!$A:$A,0))</f>
        <v>g pollutant</v>
      </c>
      <c r="I1708" t="str">
        <f t="shared" si="52"/>
        <v>CO</v>
      </c>
      <c r="J1708">
        <f>INDEX(NoSettings!$C:$C,MATCH(EPS!$A1708,NoSettings!$A:$A,0))</f>
        <v>1141000000000</v>
      </c>
      <c r="K1708" s="109">
        <f>INDEX(GWP!$C$2:$C$13,MATCH(EPS!I1708,GWP!$B$2:$B$13,0))</f>
        <v>1.8</v>
      </c>
      <c r="L1708" s="5">
        <f t="shared" si="53"/>
        <v>2.0537999999999998</v>
      </c>
    </row>
    <row r="1709" spans="1:12">
      <c r="A1709" t="s">
        <v>3428</v>
      </c>
      <c r="B1709" t="s">
        <v>4</v>
      </c>
      <c r="C1709" t="s">
        <v>7003</v>
      </c>
      <c r="D1709" t="s">
        <v>1707</v>
      </c>
      <c r="H1709" t="str">
        <f>INDEX('Vensim Variables'!$B:$B,MATCH(EPS!$B1709,'Vensim Variables'!$A:$A,0))</f>
        <v>g pollutant</v>
      </c>
      <c r="I1709" t="str">
        <f t="shared" si="52"/>
        <v>NOx</v>
      </c>
      <c r="J1709">
        <f>INDEX(NoSettings!$C:$C,MATCH(EPS!$A1709,NoSettings!$A:$A,0))</f>
        <v>898200000000</v>
      </c>
      <c r="K1709" s="109">
        <f>INDEX(GWP!$C$2:$C$13,MATCH(EPS!I1709,GWP!$B$2:$B$13,0))</f>
        <v>-8.1999999999999993</v>
      </c>
      <c r="L1709" s="5">
        <f t="shared" si="53"/>
        <v>-7.3652399999999991</v>
      </c>
    </row>
    <row r="1710" spans="1:12">
      <c r="A1710" t="s">
        <v>3429</v>
      </c>
      <c r="B1710" t="s">
        <v>4</v>
      </c>
      <c r="C1710" t="s">
        <v>7003</v>
      </c>
      <c r="D1710" t="s">
        <v>1708</v>
      </c>
      <c r="H1710" t="str">
        <f>INDEX('Vensim Variables'!$B:$B,MATCH(EPS!$B1710,'Vensim Variables'!$A:$A,0))</f>
        <v>g pollutant</v>
      </c>
      <c r="I1710" t="str">
        <f t="shared" si="52"/>
        <v>PM10</v>
      </c>
      <c r="J1710">
        <f>INDEX(NoSettings!$C:$C,MATCH(EPS!$A1710,NoSettings!$A:$A,0))</f>
        <v>20220000000</v>
      </c>
      <c r="K1710" s="109">
        <f>INDEX(GWP!$C$2:$C$13,MATCH(EPS!I1710,GWP!$B$2:$B$13,0))</f>
        <v>0</v>
      </c>
      <c r="L1710" s="5">
        <f t="shared" si="53"/>
        <v>0</v>
      </c>
    </row>
    <row r="1711" spans="1:12">
      <c r="A1711" t="s">
        <v>3430</v>
      </c>
      <c r="B1711" t="s">
        <v>4</v>
      </c>
      <c r="C1711" t="s">
        <v>7003</v>
      </c>
      <c r="D1711" t="s">
        <v>1709</v>
      </c>
      <c r="H1711" t="str">
        <f>INDEX('Vensim Variables'!$B:$B,MATCH(EPS!$B1711,'Vensim Variables'!$A:$A,0))</f>
        <v>g pollutant</v>
      </c>
      <c r="I1711" t="str">
        <f t="shared" si="52"/>
        <v>PM25</v>
      </c>
      <c r="J1711">
        <f>INDEX(NoSettings!$C:$C,MATCH(EPS!$A1711,NoSettings!$A:$A,0))</f>
        <v>19600000000</v>
      </c>
      <c r="K1711" s="109">
        <f>INDEX(GWP!$C$2:$C$13,MATCH(EPS!I1711,GWP!$B$2:$B$13,0))</f>
        <v>0</v>
      </c>
      <c r="L1711" s="5">
        <f t="shared" si="53"/>
        <v>0</v>
      </c>
    </row>
    <row r="1712" spans="1:12">
      <c r="A1712" t="s">
        <v>3431</v>
      </c>
      <c r="B1712" t="s">
        <v>4</v>
      </c>
      <c r="C1712" t="s">
        <v>7003</v>
      </c>
      <c r="D1712" t="s">
        <v>1710</v>
      </c>
      <c r="H1712" t="str">
        <f>INDEX('Vensim Variables'!$B:$B,MATCH(EPS!$B1712,'Vensim Variables'!$A:$A,0))</f>
        <v>g pollutant</v>
      </c>
      <c r="I1712" t="str">
        <f t="shared" si="52"/>
        <v>SOx</v>
      </c>
      <c r="J1712">
        <f>INDEX(NoSettings!$C:$C,MATCH(EPS!$A1712,NoSettings!$A:$A,0))</f>
        <v>90370000000</v>
      </c>
      <c r="K1712" s="109">
        <f>INDEX(GWP!$C$2:$C$13,MATCH(EPS!I1712,GWP!$B$2:$B$13,0))</f>
        <v>0</v>
      </c>
      <c r="L1712" s="5">
        <f t="shared" si="53"/>
        <v>0</v>
      </c>
    </row>
    <row r="1713" spans="1:12">
      <c r="A1713" t="s">
        <v>3432</v>
      </c>
      <c r="B1713" t="s">
        <v>4</v>
      </c>
      <c r="C1713" t="s">
        <v>7003</v>
      </c>
      <c r="D1713" t="s">
        <v>1711</v>
      </c>
      <c r="H1713" t="str">
        <f>INDEX('Vensim Variables'!$B:$B,MATCH(EPS!$B1713,'Vensim Variables'!$A:$A,0))</f>
        <v>g pollutant</v>
      </c>
      <c r="I1713" t="str">
        <f t="shared" si="52"/>
        <v>BC</v>
      </c>
      <c r="J1713">
        <f>INDEX(NoSettings!$C:$C,MATCH(EPS!$A1713,NoSettings!$A:$A,0))</f>
        <v>2010000000</v>
      </c>
      <c r="K1713" s="109">
        <f>INDEX(GWP!$C$2:$C$13,MATCH(EPS!I1713,GWP!$B$2:$B$13,0))</f>
        <v>345</v>
      </c>
      <c r="L1713" s="5">
        <f t="shared" si="53"/>
        <v>0.69345000000000001</v>
      </c>
    </row>
    <row r="1714" spans="1:12">
      <c r="A1714" t="s">
        <v>3433</v>
      </c>
      <c r="B1714" t="s">
        <v>4</v>
      </c>
      <c r="C1714" t="s">
        <v>7003</v>
      </c>
      <c r="D1714" t="s">
        <v>1712</v>
      </c>
      <c r="H1714" t="str">
        <f>INDEX('Vensim Variables'!$B:$B,MATCH(EPS!$B1714,'Vensim Variables'!$A:$A,0))</f>
        <v>g pollutant</v>
      </c>
      <c r="I1714" t="str">
        <f t="shared" si="52"/>
        <v>OC</v>
      </c>
      <c r="J1714">
        <f>INDEX(NoSettings!$C:$C,MATCH(EPS!$A1714,NoSettings!$A:$A,0))</f>
        <v>6337000000</v>
      </c>
      <c r="K1714" s="109">
        <f>INDEX(GWP!$C$2:$C$13,MATCH(EPS!I1714,GWP!$B$2:$B$13,0))</f>
        <v>-46</v>
      </c>
      <c r="L1714" s="5">
        <f t="shared" si="53"/>
        <v>-0.29150199999999998</v>
      </c>
    </row>
    <row r="1715" spans="1:12">
      <c r="A1715" t="s">
        <v>3434</v>
      </c>
      <c r="B1715" t="s">
        <v>4</v>
      </c>
      <c r="C1715" t="s">
        <v>7003</v>
      </c>
      <c r="D1715" t="s">
        <v>1713</v>
      </c>
      <c r="H1715" t="str">
        <f>INDEX('Vensim Variables'!$B:$B,MATCH(EPS!$B1715,'Vensim Variables'!$A:$A,0))</f>
        <v>g pollutant</v>
      </c>
      <c r="I1715" t="str">
        <f t="shared" si="52"/>
        <v>CH4</v>
      </c>
      <c r="J1715">
        <f>INDEX(NoSettings!$C:$C,MATCH(EPS!$A1715,NoSettings!$A:$A,0))</f>
        <v>9706000000000</v>
      </c>
      <c r="K1715" s="109">
        <f>INDEX(GWP!$C$2:$C$13,MATCH(EPS!I1715,GWP!$B$2:$B$13,0))</f>
        <v>28</v>
      </c>
      <c r="L1715" s="5">
        <f t="shared" si="53"/>
        <v>271.76799999999997</v>
      </c>
    </row>
    <row r="1716" spans="1:12">
      <c r="A1716" t="s">
        <v>3435</v>
      </c>
      <c r="B1716" t="s">
        <v>4</v>
      </c>
      <c r="C1716" t="s">
        <v>7003</v>
      </c>
      <c r="D1716" t="s">
        <v>1714</v>
      </c>
      <c r="H1716" t="str">
        <f>INDEX('Vensim Variables'!$B:$B,MATCH(EPS!$B1716,'Vensim Variables'!$A:$A,0))</f>
        <v>g pollutant</v>
      </c>
      <c r="I1716" t="str">
        <f t="shared" si="52"/>
        <v>N2O</v>
      </c>
      <c r="J1716">
        <f>INDEX(NoSettings!$C:$C,MATCH(EPS!$A1716,NoSettings!$A:$A,0))</f>
        <v>0</v>
      </c>
      <c r="K1716" s="109">
        <f>INDEX(GWP!$C$2:$C$13,MATCH(EPS!I1716,GWP!$B$2:$B$13,0))</f>
        <v>265</v>
      </c>
      <c r="L1716" s="5">
        <f t="shared" si="53"/>
        <v>0</v>
      </c>
    </row>
    <row r="1717" spans="1:12">
      <c r="A1717" t="s">
        <v>3436</v>
      </c>
      <c r="B1717" t="s">
        <v>4</v>
      </c>
      <c r="C1717" t="s">
        <v>7003</v>
      </c>
      <c r="D1717" t="s">
        <v>1715</v>
      </c>
      <c r="H1717" t="str">
        <f>INDEX('Vensim Variables'!$B:$B,MATCH(EPS!$B1717,'Vensim Variables'!$A:$A,0))</f>
        <v>g pollutant</v>
      </c>
      <c r="I1717" t="str">
        <f t="shared" si="52"/>
        <v>F gases</v>
      </c>
      <c r="J1717">
        <f>INDEX(NoSettings!$C:$C,MATCH(EPS!$A1717,NoSettings!$A:$A,0))</f>
        <v>0</v>
      </c>
      <c r="K1717" s="109">
        <f>INDEX(GWP!$C$2:$C$13,MATCH(EPS!I1717,GWP!$B$2:$B$13,0))</f>
        <v>1</v>
      </c>
      <c r="L1717" s="5">
        <f t="shared" si="53"/>
        <v>0</v>
      </c>
    </row>
    <row r="1718" spans="1:12">
      <c r="A1718" t="s">
        <v>3437</v>
      </c>
      <c r="B1718" t="s">
        <v>4</v>
      </c>
      <c r="C1718" t="s">
        <v>7004</v>
      </c>
      <c r="D1718" t="s">
        <v>1702</v>
      </c>
      <c r="H1718" t="str">
        <f>INDEX('Vensim Variables'!$B:$B,MATCH(EPS!$B1718,'Vensim Variables'!$A:$A,0))</f>
        <v>g pollutant</v>
      </c>
      <c r="I1718" t="str">
        <f t="shared" si="52"/>
        <v>CO2</v>
      </c>
      <c r="J1718">
        <f>INDEX(NoSettings!$C:$C,MATCH(EPS!$A1718,NoSettings!$A:$A,0))</f>
        <v>0</v>
      </c>
      <c r="K1718" s="109">
        <f>INDEX(GWP!$C$2:$C$13,MATCH(EPS!I1718,GWP!$B$2:$B$13,0))</f>
        <v>1</v>
      </c>
      <c r="L1718" s="5">
        <f t="shared" si="53"/>
        <v>0</v>
      </c>
    </row>
    <row r="1719" spans="1:12">
      <c r="A1719" t="s">
        <v>3438</v>
      </c>
      <c r="B1719" t="s">
        <v>4</v>
      </c>
      <c r="C1719" t="s">
        <v>7004</v>
      </c>
      <c r="D1719" t="s">
        <v>1705</v>
      </c>
      <c r="H1719" t="str">
        <f>INDEX('Vensim Variables'!$B:$B,MATCH(EPS!$B1719,'Vensim Variables'!$A:$A,0))</f>
        <v>g pollutant</v>
      </c>
      <c r="I1719" t="str">
        <f t="shared" si="52"/>
        <v>VOC</v>
      </c>
      <c r="J1719">
        <f>INDEX(NoSettings!$C:$C,MATCH(EPS!$A1719,NoSettings!$A:$A,0))</f>
        <v>35460000000</v>
      </c>
      <c r="K1719" s="109">
        <f>INDEX(GWP!$C$2:$C$13,MATCH(EPS!I1719,GWP!$B$2:$B$13,0))</f>
        <v>5</v>
      </c>
      <c r="L1719" s="5">
        <f t="shared" si="53"/>
        <v>0.17730000000000001</v>
      </c>
    </row>
    <row r="1720" spans="1:12">
      <c r="A1720" t="s">
        <v>3439</v>
      </c>
      <c r="B1720" t="s">
        <v>4</v>
      </c>
      <c r="C1720" t="s">
        <v>7004</v>
      </c>
      <c r="D1720" t="s">
        <v>1706</v>
      </c>
      <c r="H1720" t="str">
        <f>INDEX('Vensim Variables'!$B:$B,MATCH(EPS!$B1720,'Vensim Variables'!$A:$A,0))</f>
        <v>g pollutant</v>
      </c>
      <c r="I1720" t="str">
        <f t="shared" si="52"/>
        <v>CO</v>
      </c>
      <c r="J1720">
        <f>INDEX(NoSettings!$C:$C,MATCH(EPS!$A1720,NoSettings!$A:$A,0))</f>
        <v>348700000000</v>
      </c>
      <c r="K1720" s="109">
        <f>INDEX(GWP!$C$2:$C$13,MATCH(EPS!I1720,GWP!$B$2:$B$13,0))</f>
        <v>1.8</v>
      </c>
      <c r="L1720" s="5">
        <f t="shared" si="53"/>
        <v>0.62766</v>
      </c>
    </row>
    <row r="1721" spans="1:12">
      <c r="A1721" t="s">
        <v>3440</v>
      </c>
      <c r="B1721" t="s">
        <v>4</v>
      </c>
      <c r="C1721" t="s">
        <v>7004</v>
      </c>
      <c r="D1721" t="s">
        <v>1707</v>
      </c>
      <c r="H1721" t="str">
        <f>INDEX('Vensim Variables'!$B:$B,MATCH(EPS!$B1721,'Vensim Variables'!$A:$A,0))</f>
        <v>g pollutant</v>
      </c>
      <c r="I1721" t="str">
        <f t="shared" si="52"/>
        <v>NOx</v>
      </c>
      <c r="J1721">
        <f>INDEX(NoSettings!$C:$C,MATCH(EPS!$A1721,NoSettings!$A:$A,0))</f>
        <v>34880000000</v>
      </c>
      <c r="K1721" s="109">
        <f>INDEX(GWP!$C$2:$C$13,MATCH(EPS!I1721,GWP!$B$2:$B$13,0))</f>
        <v>-8.1999999999999993</v>
      </c>
      <c r="L1721" s="5">
        <f t="shared" si="53"/>
        <v>-0.28601599999999999</v>
      </c>
    </row>
    <row r="1722" spans="1:12">
      <c r="A1722" t="s">
        <v>3441</v>
      </c>
      <c r="B1722" t="s">
        <v>4</v>
      </c>
      <c r="C1722" t="s">
        <v>7004</v>
      </c>
      <c r="D1722" t="s">
        <v>1708</v>
      </c>
      <c r="H1722" t="str">
        <f>INDEX('Vensim Variables'!$B:$B,MATCH(EPS!$B1722,'Vensim Variables'!$A:$A,0))</f>
        <v>g pollutant</v>
      </c>
      <c r="I1722" t="str">
        <f t="shared" si="52"/>
        <v>PM10</v>
      </c>
      <c r="J1722">
        <f>INDEX(NoSettings!$C:$C,MATCH(EPS!$A1722,NoSettings!$A:$A,0))</f>
        <v>3423000000</v>
      </c>
      <c r="K1722" s="109">
        <f>INDEX(GWP!$C$2:$C$13,MATCH(EPS!I1722,GWP!$B$2:$B$13,0))</f>
        <v>0</v>
      </c>
      <c r="L1722" s="5">
        <f t="shared" si="53"/>
        <v>0</v>
      </c>
    </row>
    <row r="1723" spans="1:12">
      <c r="A1723" t="s">
        <v>3442</v>
      </c>
      <c r="B1723" t="s">
        <v>4</v>
      </c>
      <c r="C1723" t="s">
        <v>7004</v>
      </c>
      <c r="D1723" t="s">
        <v>1709</v>
      </c>
      <c r="H1723" t="str">
        <f>INDEX('Vensim Variables'!$B:$B,MATCH(EPS!$B1723,'Vensim Variables'!$A:$A,0))</f>
        <v>g pollutant</v>
      </c>
      <c r="I1723" t="str">
        <f t="shared" si="52"/>
        <v>PM25</v>
      </c>
      <c r="J1723">
        <f>INDEX(NoSettings!$C:$C,MATCH(EPS!$A1723,NoSettings!$A:$A,0))</f>
        <v>3234000000</v>
      </c>
      <c r="K1723" s="109">
        <f>INDEX(GWP!$C$2:$C$13,MATCH(EPS!I1723,GWP!$B$2:$B$13,0))</f>
        <v>0</v>
      </c>
      <c r="L1723" s="5">
        <f t="shared" si="53"/>
        <v>0</v>
      </c>
    </row>
    <row r="1724" spans="1:12">
      <c r="A1724" t="s">
        <v>3443</v>
      </c>
      <c r="B1724" t="s">
        <v>4</v>
      </c>
      <c r="C1724" t="s">
        <v>7004</v>
      </c>
      <c r="D1724" t="s">
        <v>1710</v>
      </c>
      <c r="H1724" t="str">
        <f>INDEX('Vensim Variables'!$B:$B,MATCH(EPS!$B1724,'Vensim Variables'!$A:$A,0))</f>
        <v>g pollutant</v>
      </c>
      <c r="I1724" t="str">
        <f t="shared" si="52"/>
        <v>SOx</v>
      </c>
      <c r="J1724">
        <f>INDEX(NoSettings!$C:$C,MATCH(EPS!$A1724,NoSettings!$A:$A,0))</f>
        <v>107800000</v>
      </c>
      <c r="K1724" s="109">
        <f>INDEX(GWP!$C$2:$C$13,MATCH(EPS!I1724,GWP!$B$2:$B$13,0))</f>
        <v>0</v>
      </c>
      <c r="L1724" s="5">
        <f t="shared" si="53"/>
        <v>0</v>
      </c>
    </row>
    <row r="1725" spans="1:12">
      <c r="A1725" t="s">
        <v>3444</v>
      </c>
      <c r="B1725" t="s">
        <v>4</v>
      </c>
      <c r="C1725" t="s">
        <v>7004</v>
      </c>
      <c r="D1725" t="s">
        <v>1711</v>
      </c>
      <c r="H1725" t="str">
        <f>INDEX('Vensim Variables'!$B:$B,MATCH(EPS!$B1725,'Vensim Variables'!$A:$A,0))</f>
        <v>g pollutant</v>
      </c>
      <c r="I1725" t="str">
        <f t="shared" si="52"/>
        <v>BC</v>
      </c>
      <c r="J1725">
        <f>INDEX(NoSettings!$C:$C,MATCH(EPS!$A1725,NoSettings!$A:$A,0))</f>
        <v>1683000000</v>
      </c>
      <c r="K1725" s="109">
        <f>INDEX(GWP!$C$2:$C$13,MATCH(EPS!I1725,GWP!$B$2:$B$13,0))</f>
        <v>345</v>
      </c>
      <c r="L1725" s="5">
        <f t="shared" si="53"/>
        <v>0.58063500000000001</v>
      </c>
    </row>
    <row r="1726" spans="1:12">
      <c r="A1726" t="s">
        <v>3445</v>
      </c>
      <c r="B1726" t="s">
        <v>4</v>
      </c>
      <c r="C1726" t="s">
        <v>7004</v>
      </c>
      <c r="D1726" t="s">
        <v>1712</v>
      </c>
      <c r="H1726" t="str">
        <f>INDEX('Vensim Variables'!$B:$B,MATCH(EPS!$B1726,'Vensim Variables'!$A:$A,0))</f>
        <v>g pollutant</v>
      </c>
      <c r="I1726" t="str">
        <f t="shared" si="52"/>
        <v>OC</v>
      </c>
      <c r="J1726">
        <f>INDEX(NoSettings!$C:$C,MATCH(EPS!$A1726,NoSettings!$A:$A,0))</f>
        <v>920600000</v>
      </c>
      <c r="K1726" s="109">
        <f>INDEX(GWP!$C$2:$C$13,MATCH(EPS!I1726,GWP!$B$2:$B$13,0))</f>
        <v>-46</v>
      </c>
      <c r="L1726" s="5">
        <f t="shared" si="53"/>
        <v>-4.2347599999999999E-2</v>
      </c>
    </row>
    <row r="1727" spans="1:12">
      <c r="A1727" t="s">
        <v>3446</v>
      </c>
      <c r="B1727" t="s">
        <v>4</v>
      </c>
      <c r="C1727" t="s">
        <v>7004</v>
      </c>
      <c r="D1727" t="s">
        <v>1713</v>
      </c>
      <c r="H1727" t="str">
        <f>INDEX('Vensim Variables'!$B:$B,MATCH(EPS!$B1727,'Vensim Variables'!$A:$A,0))</f>
        <v>g pollutant</v>
      </c>
      <c r="I1727" t="str">
        <f t="shared" si="52"/>
        <v>CH4</v>
      </c>
      <c r="J1727">
        <f>INDEX(NoSettings!$C:$C,MATCH(EPS!$A1727,NoSettings!$A:$A,0))</f>
        <v>0</v>
      </c>
      <c r="K1727" s="109">
        <f>INDEX(GWP!$C$2:$C$13,MATCH(EPS!I1727,GWP!$B$2:$B$13,0))</f>
        <v>28</v>
      </c>
      <c r="L1727" s="5">
        <f t="shared" si="53"/>
        <v>0</v>
      </c>
    </row>
    <row r="1728" spans="1:12">
      <c r="A1728" t="s">
        <v>3447</v>
      </c>
      <c r="B1728" t="s">
        <v>4</v>
      </c>
      <c r="C1728" t="s">
        <v>7004</v>
      </c>
      <c r="D1728" t="s">
        <v>1714</v>
      </c>
      <c r="H1728" t="str">
        <f>INDEX('Vensim Variables'!$B:$B,MATCH(EPS!$B1728,'Vensim Variables'!$A:$A,0))</f>
        <v>g pollutant</v>
      </c>
      <c r="I1728" t="str">
        <f t="shared" si="52"/>
        <v>N2O</v>
      </c>
      <c r="J1728">
        <f>INDEX(NoSettings!$C:$C,MATCH(EPS!$A1728,NoSettings!$A:$A,0))</f>
        <v>0</v>
      </c>
      <c r="K1728" s="109">
        <f>INDEX(GWP!$C$2:$C$13,MATCH(EPS!I1728,GWP!$B$2:$B$13,0))</f>
        <v>265</v>
      </c>
      <c r="L1728" s="5">
        <f t="shared" si="53"/>
        <v>0</v>
      </c>
    </row>
    <row r="1729" spans="1:12">
      <c r="A1729" t="s">
        <v>3448</v>
      </c>
      <c r="B1729" t="s">
        <v>4</v>
      </c>
      <c r="C1729" t="s">
        <v>7004</v>
      </c>
      <c r="D1729" t="s">
        <v>1715</v>
      </c>
      <c r="H1729" t="str">
        <f>INDEX('Vensim Variables'!$B:$B,MATCH(EPS!$B1729,'Vensim Variables'!$A:$A,0))</f>
        <v>g pollutant</v>
      </c>
      <c r="I1729" t="str">
        <f t="shared" si="52"/>
        <v>F gases</v>
      </c>
      <c r="J1729">
        <f>INDEX(NoSettings!$C:$C,MATCH(EPS!$A1729,NoSettings!$A:$A,0))</f>
        <v>0</v>
      </c>
      <c r="K1729" s="109">
        <f>INDEX(GWP!$C$2:$C$13,MATCH(EPS!I1729,GWP!$B$2:$B$13,0))</f>
        <v>1</v>
      </c>
      <c r="L1729" s="5">
        <f t="shared" si="53"/>
        <v>0</v>
      </c>
    </row>
    <row r="1730" spans="1:12">
      <c r="A1730" t="s">
        <v>3449</v>
      </c>
      <c r="B1730" t="s">
        <v>4</v>
      </c>
      <c r="C1730" t="s">
        <v>7005</v>
      </c>
      <c r="D1730" t="s">
        <v>1702</v>
      </c>
      <c r="H1730" t="str">
        <f>INDEX('Vensim Variables'!$B:$B,MATCH(EPS!$B1730,'Vensim Variables'!$A:$A,0))</f>
        <v>g pollutant</v>
      </c>
      <c r="I1730" t="str">
        <f t="shared" si="52"/>
        <v>CO2</v>
      </c>
      <c r="J1730">
        <f>INDEX(NoSettings!$C:$C,MATCH(EPS!$A1730,NoSettings!$A:$A,0))</f>
        <v>0</v>
      </c>
      <c r="K1730" s="109">
        <f>INDEX(GWP!$C$2:$C$13,MATCH(EPS!I1730,GWP!$B$2:$B$13,0))</f>
        <v>1</v>
      </c>
      <c r="L1730" s="5">
        <f t="shared" si="53"/>
        <v>0</v>
      </c>
    </row>
    <row r="1731" spans="1:12">
      <c r="A1731" t="s">
        <v>3450</v>
      </c>
      <c r="B1731" t="s">
        <v>4</v>
      </c>
      <c r="C1731" t="s">
        <v>7005</v>
      </c>
      <c r="D1731" t="s">
        <v>1705</v>
      </c>
      <c r="H1731" t="str">
        <f>INDEX('Vensim Variables'!$B:$B,MATCH(EPS!$B1731,'Vensim Variables'!$A:$A,0))</f>
        <v>g pollutant</v>
      </c>
      <c r="I1731" t="str">
        <f t="shared" ref="I1731:I1794" si="54">IF(OR(C1731="CO2",C1731="CH4",C1731="N2O",C1731="F gases",C1731="VOC",C1731="CO",C1731="NOx",C1731="PM10",C1731="PM25",C1731="SOx",C1731="BC",C1731="OC"),C1731,IF(OR(D1731="CO2",D1731="CH4",D1731="N2O",D1731="F gases",D1731="VOC",D1731="CO",D1731="NOx",D1731="PM10",D1731="PM25",D1731="SOx",D1731="BC",D1731="OC"),D1731,IF(OR(E1731="CO2",E1731="CH4",E1731="N2O",E1731="F gases",E1731="VOC",E1731="CO",E1731="NOx",E1731="PM10",E1731="PM25",E1731="SOx",E1731="BC",E1731="OC"),E1731,"NA")))</f>
        <v>VOC</v>
      </c>
      <c r="J1731">
        <f>INDEX(NoSettings!$C:$C,MATCH(EPS!$A1731,NoSettings!$A:$A,0))</f>
        <v>10720000000</v>
      </c>
      <c r="K1731" s="109">
        <f>INDEX(GWP!$C$2:$C$13,MATCH(EPS!I1731,GWP!$B$2:$B$13,0))</f>
        <v>5</v>
      </c>
      <c r="L1731" s="5">
        <f t="shared" ref="L1731:L1794" si="55">IF(H1731="g pollutant",K1731*J1731/10^12,IF(H1731="MMTCO2e",J1731,IF(H1731="MWh",J1731,0)))</f>
        <v>5.3600000000000002E-2</v>
      </c>
    </row>
    <row r="1732" spans="1:12">
      <c r="A1732" t="s">
        <v>3451</v>
      </c>
      <c r="B1732" t="s">
        <v>4</v>
      </c>
      <c r="C1732" t="s">
        <v>7005</v>
      </c>
      <c r="D1732" t="s">
        <v>1706</v>
      </c>
      <c r="H1732" t="str">
        <f>INDEX('Vensim Variables'!$B:$B,MATCH(EPS!$B1732,'Vensim Variables'!$A:$A,0))</f>
        <v>g pollutant</v>
      </c>
      <c r="I1732" t="str">
        <f t="shared" si="54"/>
        <v>CO</v>
      </c>
      <c r="J1732">
        <f>INDEX(NoSettings!$C:$C,MATCH(EPS!$A1732,NoSettings!$A:$A,0))</f>
        <v>105400000000</v>
      </c>
      <c r="K1732" s="109">
        <f>INDEX(GWP!$C$2:$C$13,MATCH(EPS!I1732,GWP!$B$2:$B$13,0))</f>
        <v>1.8</v>
      </c>
      <c r="L1732" s="5">
        <f t="shared" si="55"/>
        <v>0.18972</v>
      </c>
    </row>
    <row r="1733" spans="1:12">
      <c r="A1733" t="s">
        <v>3452</v>
      </c>
      <c r="B1733" t="s">
        <v>4</v>
      </c>
      <c r="C1733" t="s">
        <v>7005</v>
      </c>
      <c r="D1733" t="s">
        <v>1707</v>
      </c>
      <c r="H1733" t="str">
        <f>INDEX('Vensim Variables'!$B:$B,MATCH(EPS!$B1733,'Vensim Variables'!$A:$A,0))</f>
        <v>g pollutant</v>
      </c>
      <c r="I1733" t="str">
        <f t="shared" si="54"/>
        <v>NOx</v>
      </c>
      <c r="J1733">
        <f>INDEX(NoSettings!$C:$C,MATCH(EPS!$A1733,NoSettings!$A:$A,0))</f>
        <v>10540000000</v>
      </c>
      <c r="K1733" s="109">
        <f>INDEX(GWP!$C$2:$C$13,MATCH(EPS!I1733,GWP!$B$2:$B$13,0))</f>
        <v>-8.1999999999999993</v>
      </c>
      <c r="L1733" s="5">
        <f t="shared" si="55"/>
        <v>-8.6428000000000005E-2</v>
      </c>
    </row>
    <row r="1734" spans="1:12">
      <c r="A1734" t="s">
        <v>3453</v>
      </c>
      <c r="B1734" t="s">
        <v>4</v>
      </c>
      <c r="C1734" t="s">
        <v>7005</v>
      </c>
      <c r="D1734" t="s">
        <v>1708</v>
      </c>
      <c r="H1734" t="str">
        <f>INDEX('Vensim Variables'!$B:$B,MATCH(EPS!$B1734,'Vensim Variables'!$A:$A,0))</f>
        <v>g pollutant</v>
      </c>
      <c r="I1734" t="str">
        <f t="shared" si="54"/>
        <v>PM10</v>
      </c>
      <c r="J1734">
        <f>INDEX(NoSettings!$C:$C,MATCH(EPS!$A1734,NoSettings!$A:$A,0))</f>
        <v>1035000000</v>
      </c>
      <c r="K1734" s="109">
        <f>INDEX(GWP!$C$2:$C$13,MATCH(EPS!I1734,GWP!$B$2:$B$13,0))</f>
        <v>0</v>
      </c>
      <c r="L1734" s="5">
        <f t="shared" si="55"/>
        <v>0</v>
      </c>
    </row>
    <row r="1735" spans="1:12">
      <c r="A1735" t="s">
        <v>3454</v>
      </c>
      <c r="B1735" t="s">
        <v>4</v>
      </c>
      <c r="C1735" t="s">
        <v>7005</v>
      </c>
      <c r="D1735" t="s">
        <v>1709</v>
      </c>
      <c r="H1735" t="str">
        <f>INDEX('Vensim Variables'!$B:$B,MATCH(EPS!$B1735,'Vensim Variables'!$A:$A,0))</f>
        <v>g pollutant</v>
      </c>
      <c r="I1735" t="str">
        <f t="shared" si="54"/>
        <v>PM25</v>
      </c>
      <c r="J1735">
        <f>INDEX(NoSettings!$C:$C,MATCH(EPS!$A1735,NoSettings!$A:$A,0))</f>
        <v>977400000</v>
      </c>
      <c r="K1735" s="109">
        <f>INDEX(GWP!$C$2:$C$13,MATCH(EPS!I1735,GWP!$B$2:$B$13,0))</f>
        <v>0</v>
      </c>
      <c r="L1735" s="5">
        <f t="shared" si="55"/>
        <v>0</v>
      </c>
    </row>
    <row r="1736" spans="1:12">
      <c r="A1736" t="s">
        <v>3455</v>
      </c>
      <c r="B1736" t="s">
        <v>4</v>
      </c>
      <c r="C1736" t="s">
        <v>7005</v>
      </c>
      <c r="D1736" t="s">
        <v>1710</v>
      </c>
      <c r="H1736" t="str">
        <f>INDEX('Vensim Variables'!$B:$B,MATCH(EPS!$B1736,'Vensim Variables'!$A:$A,0))</f>
        <v>g pollutant</v>
      </c>
      <c r="I1736" t="str">
        <f t="shared" si="54"/>
        <v>SOx</v>
      </c>
      <c r="J1736">
        <f>INDEX(NoSettings!$C:$C,MATCH(EPS!$A1736,NoSettings!$A:$A,0))</f>
        <v>32600000</v>
      </c>
      <c r="K1736" s="109">
        <f>INDEX(GWP!$C$2:$C$13,MATCH(EPS!I1736,GWP!$B$2:$B$13,0))</f>
        <v>0</v>
      </c>
      <c r="L1736" s="5">
        <f t="shared" si="55"/>
        <v>0</v>
      </c>
    </row>
    <row r="1737" spans="1:12">
      <c r="A1737" t="s">
        <v>3456</v>
      </c>
      <c r="B1737" t="s">
        <v>4</v>
      </c>
      <c r="C1737" t="s">
        <v>7005</v>
      </c>
      <c r="D1737" t="s">
        <v>1711</v>
      </c>
      <c r="H1737" t="str">
        <f>INDEX('Vensim Variables'!$B:$B,MATCH(EPS!$B1737,'Vensim Variables'!$A:$A,0))</f>
        <v>g pollutant</v>
      </c>
      <c r="I1737" t="str">
        <f t="shared" si="54"/>
        <v>BC</v>
      </c>
      <c r="J1737">
        <f>INDEX(NoSettings!$C:$C,MATCH(EPS!$A1737,NoSettings!$A:$A,0))</f>
        <v>508600000</v>
      </c>
      <c r="K1737" s="109">
        <f>INDEX(GWP!$C$2:$C$13,MATCH(EPS!I1737,GWP!$B$2:$B$13,0))</f>
        <v>345</v>
      </c>
      <c r="L1737" s="5">
        <f t="shared" si="55"/>
        <v>0.17546700000000001</v>
      </c>
    </row>
    <row r="1738" spans="1:12">
      <c r="A1738" t="s">
        <v>3457</v>
      </c>
      <c r="B1738" t="s">
        <v>4</v>
      </c>
      <c r="C1738" t="s">
        <v>7005</v>
      </c>
      <c r="D1738" t="s">
        <v>1712</v>
      </c>
      <c r="H1738" t="str">
        <f>INDEX('Vensim Variables'!$B:$B,MATCH(EPS!$B1738,'Vensim Variables'!$A:$A,0))</f>
        <v>g pollutant</v>
      </c>
      <c r="I1738" t="str">
        <f t="shared" si="54"/>
        <v>OC</v>
      </c>
      <c r="J1738">
        <f>INDEX(NoSettings!$C:$C,MATCH(EPS!$A1738,NoSettings!$A:$A,0))</f>
        <v>278300000</v>
      </c>
      <c r="K1738" s="109">
        <f>INDEX(GWP!$C$2:$C$13,MATCH(EPS!I1738,GWP!$B$2:$B$13,0))</f>
        <v>-46</v>
      </c>
      <c r="L1738" s="5">
        <f t="shared" si="55"/>
        <v>-1.28018E-2</v>
      </c>
    </row>
    <row r="1739" spans="1:12">
      <c r="A1739" t="s">
        <v>3458</v>
      </c>
      <c r="B1739" t="s">
        <v>4</v>
      </c>
      <c r="C1739" t="s">
        <v>7005</v>
      </c>
      <c r="D1739" t="s">
        <v>1713</v>
      </c>
      <c r="H1739" t="str">
        <f>INDEX('Vensim Variables'!$B:$B,MATCH(EPS!$B1739,'Vensim Variables'!$A:$A,0))</f>
        <v>g pollutant</v>
      </c>
      <c r="I1739" t="str">
        <f t="shared" si="54"/>
        <v>CH4</v>
      </c>
      <c r="J1739">
        <f>INDEX(NoSettings!$C:$C,MATCH(EPS!$A1739,NoSettings!$A:$A,0))</f>
        <v>0</v>
      </c>
      <c r="K1739" s="109">
        <f>INDEX(GWP!$C$2:$C$13,MATCH(EPS!I1739,GWP!$B$2:$B$13,0))</f>
        <v>28</v>
      </c>
      <c r="L1739" s="5">
        <f t="shared" si="55"/>
        <v>0</v>
      </c>
    </row>
    <row r="1740" spans="1:12">
      <c r="A1740" t="s">
        <v>3459</v>
      </c>
      <c r="B1740" t="s">
        <v>4</v>
      </c>
      <c r="C1740" t="s">
        <v>7005</v>
      </c>
      <c r="D1740" t="s">
        <v>1714</v>
      </c>
      <c r="H1740" t="str">
        <f>INDEX('Vensim Variables'!$B:$B,MATCH(EPS!$B1740,'Vensim Variables'!$A:$A,0))</f>
        <v>g pollutant</v>
      </c>
      <c r="I1740" t="str">
        <f t="shared" si="54"/>
        <v>N2O</v>
      </c>
      <c r="J1740">
        <f>INDEX(NoSettings!$C:$C,MATCH(EPS!$A1740,NoSettings!$A:$A,0))</f>
        <v>0</v>
      </c>
      <c r="K1740" s="109">
        <f>INDEX(GWP!$C$2:$C$13,MATCH(EPS!I1740,GWP!$B$2:$B$13,0))</f>
        <v>265</v>
      </c>
      <c r="L1740" s="5">
        <f t="shared" si="55"/>
        <v>0</v>
      </c>
    </row>
    <row r="1741" spans="1:12">
      <c r="A1741" t="s">
        <v>3460</v>
      </c>
      <c r="B1741" t="s">
        <v>4</v>
      </c>
      <c r="C1741" t="s">
        <v>7005</v>
      </c>
      <c r="D1741" t="s">
        <v>1715</v>
      </c>
      <c r="H1741" t="str">
        <f>INDEX('Vensim Variables'!$B:$B,MATCH(EPS!$B1741,'Vensim Variables'!$A:$A,0))</f>
        <v>g pollutant</v>
      </c>
      <c r="I1741" t="str">
        <f t="shared" si="54"/>
        <v>F gases</v>
      </c>
      <c r="J1741">
        <f>INDEX(NoSettings!$C:$C,MATCH(EPS!$A1741,NoSettings!$A:$A,0))</f>
        <v>0</v>
      </c>
      <c r="K1741" s="109">
        <f>INDEX(GWP!$C$2:$C$13,MATCH(EPS!I1741,GWP!$B$2:$B$13,0))</f>
        <v>1</v>
      </c>
      <c r="L1741" s="5">
        <f t="shared" si="55"/>
        <v>0</v>
      </c>
    </row>
    <row r="1742" spans="1:12">
      <c r="A1742" t="s">
        <v>3461</v>
      </c>
      <c r="B1742" t="s">
        <v>4</v>
      </c>
      <c r="C1742" t="s">
        <v>7006</v>
      </c>
      <c r="D1742" t="s">
        <v>1702</v>
      </c>
      <c r="H1742" t="str">
        <f>INDEX('Vensim Variables'!$B:$B,MATCH(EPS!$B1742,'Vensim Variables'!$A:$A,0))</f>
        <v>g pollutant</v>
      </c>
      <c r="I1742" t="str">
        <f t="shared" si="54"/>
        <v>CO2</v>
      </c>
      <c r="J1742">
        <f>INDEX(NoSettings!$C:$C,MATCH(EPS!$A1742,NoSettings!$A:$A,0))</f>
        <v>0</v>
      </c>
      <c r="K1742" s="109">
        <f>INDEX(GWP!$C$2:$C$13,MATCH(EPS!I1742,GWP!$B$2:$B$13,0))</f>
        <v>1</v>
      </c>
      <c r="L1742" s="5">
        <f t="shared" si="55"/>
        <v>0</v>
      </c>
    </row>
    <row r="1743" spans="1:12">
      <c r="A1743" t="s">
        <v>3462</v>
      </c>
      <c r="B1743" t="s">
        <v>4</v>
      </c>
      <c r="C1743" t="s">
        <v>7006</v>
      </c>
      <c r="D1743" t="s">
        <v>1705</v>
      </c>
      <c r="H1743" t="str">
        <f>INDEX('Vensim Variables'!$B:$B,MATCH(EPS!$B1743,'Vensim Variables'!$A:$A,0))</f>
        <v>g pollutant</v>
      </c>
      <c r="I1743" t="str">
        <f t="shared" si="54"/>
        <v>VOC</v>
      </c>
      <c r="J1743">
        <f>INDEX(NoSettings!$C:$C,MATCH(EPS!$A1743,NoSettings!$A:$A,0))</f>
        <v>1730000000</v>
      </c>
      <c r="K1743" s="109">
        <f>INDEX(GWP!$C$2:$C$13,MATCH(EPS!I1743,GWP!$B$2:$B$13,0))</f>
        <v>5</v>
      </c>
      <c r="L1743" s="5">
        <f t="shared" si="55"/>
        <v>8.6499999999999997E-3</v>
      </c>
    </row>
    <row r="1744" spans="1:12">
      <c r="A1744" t="s">
        <v>3463</v>
      </c>
      <c r="B1744" t="s">
        <v>4</v>
      </c>
      <c r="C1744" t="s">
        <v>7006</v>
      </c>
      <c r="D1744" t="s">
        <v>1706</v>
      </c>
      <c r="H1744" t="str">
        <f>INDEX('Vensim Variables'!$B:$B,MATCH(EPS!$B1744,'Vensim Variables'!$A:$A,0))</f>
        <v>g pollutant</v>
      </c>
      <c r="I1744" t="str">
        <f t="shared" si="54"/>
        <v>CO</v>
      </c>
      <c r="J1744">
        <f>INDEX(NoSettings!$C:$C,MATCH(EPS!$A1744,NoSettings!$A:$A,0))</f>
        <v>17020000000</v>
      </c>
      <c r="K1744" s="109">
        <f>INDEX(GWP!$C$2:$C$13,MATCH(EPS!I1744,GWP!$B$2:$B$13,0))</f>
        <v>1.8</v>
      </c>
      <c r="L1744" s="5">
        <f t="shared" si="55"/>
        <v>3.0636E-2</v>
      </c>
    </row>
    <row r="1745" spans="1:12">
      <c r="A1745" t="s">
        <v>3464</v>
      </c>
      <c r="B1745" t="s">
        <v>4</v>
      </c>
      <c r="C1745" t="s">
        <v>7006</v>
      </c>
      <c r="D1745" t="s">
        <v>1707</v>
      </c>
      <c r="H1745" t="str">
        <f>INDEX('Vensim Variables'!$B:$B,MATCH(EPS!$B1745,'Vensim Variables'!$A:$A,0))</f>
        <v>g pollutant</v>
      </c>
      <c r="I1745" t="str">
        <f t="shared" si="54"/>
        <v>NOx</v>
      </c>
      <c r="J1745">
        <f>INDEX(NoSettings!$C:$C,MATCH(EPS!$A1745,NoSettings!$A:$A,0))</f>
        <v>1702000000</v>
      </c>
      <c r="K1745" s="109">
        <f>INDEX(GWP!$C$2:$C$13,MATCH(EPS!I1745,GWP!$B$2:$B$13,0))</f>
        <v>-8.1999999999999993</v>
      </c>
      <c r="L1745" s="5">
        <f t="shared" si="55"/>
        <v>-1.3956399999999997E-2</v>
      </c>
    </row>
    <row r="1746" spans="1:12">
      <c r="A1746" t="s">
        <v>3465</v>
      </c>
      <c r="B1746" t="s">
        <v>4</v>
      </c>
      <c r="C1746" t="s">
        <v>7006</v>
      </c>
      <c r="D1746" t="s">
        <v>1708</v>
      </c>
      <c r="H1746" t="str">
        <f>INDEX('Vensim Variables'!$B:$B,MATCH(EPS!$B1746,'Vensim Variables'!$A:$A,0))</f>
        <v>g pollutant</v>
      </c>
      <c r="I1746" t="str">
        <f t="shared" si="54"/>
        <v>PM10</v>
      </c>
      <c r="J1746">
        <f>INDEX(NoSettings!$C:$C,MATCH(EPS!$A1746,NoSettings!$A:$A,0))</f>
        <v>167000000</v>
      </c>
      <c r="K1746" s="109">
        <f>INDEX(GWP!$C$2:$C$13,MATCH(EPS!I1746,GWP!$B$2:$B$13,0))</f>
        <v>0</v>
      </c>
      <c r="L1746" s="5">
        <f t="shared" si="55"/>
        <v>0</v>
      </c>
    </row>
    <row r="1747" spans="1:12">
      <c r="A1747" t="s">
        <v>3466</v>
      </c>
      <c r="B1747" t="s">
        <v>4</v>
      </c>
      <c r="C1747" t="s">
        <v>7006</v>
      </c>
      <c r="D1747" t="s">
        <v>1709</v>
      </c>
      <c r="H1747" t="str">
        <f>INDEX('Vensim Variables'!$B:$B,MATCH(EPS!$B1747,'Vensim Variables'!$A:$A,0))</f>
        <v>g pollutant</v>
      </c>
      <c r="I1747" t="str">
        <f t="shared" si="54"/>
        <v>PM25</v>
      </c>
      <c r="J1747">
        <f>INDEX(NoSettings!$C:$C,MATCH(EPS!$A1747,NoSettings!$A:$A,0))</f>
        <v>157800000</v>
      </c>
      <c r="K1747" s="109">
        <f>INDEX(GWP!$C$2:$C$13,MATCH(EPS!I1747,GWP!$B$2:$B$13,0))</f>
        <v>0</v>
      </c>
      <c r="L1747" s="5">
        <f t="shared" si="55"/>
        <v>0</v>
      </c>
    </row>
    <row r="1748" spans="1:12">
      <c r="A1748" t="s">
        <v>3467</v>
      </c>
      <c r="B1748" t="s">
        <v>4</v>
      </c>
      <c r="C1748" t="s">
        <v>7006</v>
      </c>
      <c r="D1748" t="s">
        <v>1710</v>
      </c>
      <c r="H1748" t="str">
        <f>INDEX('Vensim Variables'!$B:$B,MATCH(EPS!$B1748,'Vensim Variables'!$A:$A,0))</f>
        <v>g pollutant</v>
      </c>
      <c r="I1748" t="str">
        <f t="shared" si="54"/>
        <v>SOx</v>
      </c>
      <c r="J1748">
        <f>INDEX(NoSettings!$C:$C,MATCH(EPS!$A1748,NoSettings!$A:$A,0))</f>
        <v>5262000</v>
      </c>
      <c r="K1748" s="109">
        <f>INDEX(GWP!$C$2:$C$13,MATCH(EPS!I1748,GWP!$B$2:$B$13,0))</f>
        <v>0</v>
      </c>
      <c r="L1748" s="5">
        <f t="shared" si="55"/>
        <v>0</v>
      </c>
    </row>
    <row r="1749" spans="1:12">
      <c r="A1749" t="s">
        <v>3468</v>
      </c>
      <c r="B1749" t="s">
        <v>4</v>
      </c>
      <c r="C1749" t="s">
        <v>7006</v>
      </c>
      <c r="D1749" t="s">
        <v>1711</v>
      </c>
      <c r="H1749" t="str">
        <f>INDEX('Vensim Variables'!$B:$B,MATCH(EPS!$B1749,'Vensim Variables'!$A:$A,0))</f>
        <v>g pollutant</v>
      </c>
      <c r="I1749" t="str">
        <f t="shared" si="54"/>
        <v>BC</v>
      </c>
      <c r="J1749">
        <f>INDEX(NoSettings!$C:$C,MATCH(EPS!$A1749,NoSettings!$A:$A,0))</f>
        <v>82100000</v>
      </c>
      <c r="K1749" s="109">
        <f>INDEX(GWP!$C$2:$C$13,MATCH(EPS!I1749,GWP!$B$2:$B$13,0))</f>
        <v>345</v>
      </c>
      <c r="L1749" s="5">
        <f t="shared" si="55"/>
        <v>2.8324499999999999E-2</v>
      </c>
    </row>
    <row r="1750" spans="1:12">
      <c r="A1750" t="s">
        <v>3469</v>
      </c>
      <c r="B1750" t="s">
        <v>4</v>
      </c>
      <c r="C1750" t="s">
        <v>7006</v>
      </c>
      <c r="D1750" t="s">
        <v>1712</v>
      </c>
      <c r="H1750" t="str">
        <f>INDEX('Vensim Variables'!$B:$B,MATCH(EPS!$B1750,'Vensim Variables'!$A:$A,0))</f>
        <v>g pollutant</v>
      </c>
      <c r="I1750" t="str">
        <f t="shared" si="54"/>
        <v>OC</v>
      </c>
      <c r="J1750">
        <f>INDEX(NoSettings!$C:$C,MATCH(EPS!$A1750,NoSettings!$A:$A,0))</f>
        <v>44920000</v>
      </c>
      <c r="K1750" s="109">
        <f>INDEX(GWP!$C$2:$C$13,MATCH(EPS!I1750,GWP!$B$2:$B$13,0))</f>
        <v>-46</v>
      </c>
      <c r="L1750" s="5">
        <f t="shared" si="55"/>
        <v>-2.06632E-3</v>
      </c>
    </row>
    <row r="1751" spans="1:12">
      <c r="A1751" t="s">
        <v>3470</v>
      </c>
      <c r="B1751" t="s">
        <v>4</v>
      </c>
      <c r="C1751" t="s">
        <v>7006</v>
      </c>
      <c r="D1751" t="s">
        <v>1713</v>
      </c>
      <c r="H1751" t="str">
        <f>INDEX('Vensim Variables'!$B:$B,MATCH(EPS!$B1751,'Vensim Variables'!$A:$A,0))</f>
        <v>g pollutant</v>
      </c>
      <c r="I1751" t="str">
        <f t="shared" si="54"/>
        <v>CH4</v>
      </c>
      <c r="J1751">
        <f>INDEX(NoSettings!$C:$C,MATCH(EPS!$A1751,NoSettings!$A:$A,0))</f>
        <v>0</v>
      </c>
      <c r="K1751" s="109">
        <f>INDEX(GWP!$C$2:$C$13,MATCH(EPS!I1751,GWP!$B$2:$B$13,0))</f>
        <v>28</v>
      </c>
      <c r="L1751" s="5">
        <f t="shared" si="55"/>
        <v>0</v>
      </c>
    </row>
    <row r="1752" spans="1:12">
      <c r="A1752" t="s">
        <v>3471</v>
      </c>
      <c r="B1752" t="s">
        <v>4</v>
      </c>
      <c r="C1752" t="s">
        <v>7006</v>
      </c>
      <c r="D1752" t="s">
        <v>1714</v>
      </c>
      <c r="H1752" t="str">
        <f>INDEX('Vensim Variables'!$B:$B,MATCH(EPS!$B1752,'Vensim Variables'!$A:$A,0))</f>
        <v>g pollutant</v>
      </c>
      <c r="I1752" t="str">
        <f t="shared" si="54"/>
        <v>N2O</v>
      </c>
      <c r="J1752">
        <f>INDEX(NoSettings!$C:$C,MATCH(EPS!$A1752,NoSettings!$A:$A,0))</f>
        <v>0</v>
      </c>
      <c r="K1752" s="109">
        <f>INDEX(GWP!$C$2:$C$13,MATCH(EPS!I1752,GWP!$B$2:$B$13,0))</f>
        <v>265</v>
      </c>
      <c r="L1752" s="5">
        <f t="shared" si="55"/>
        <v>0</v>
      </c>
    </row>
    <row r="1753" spans="1:12">
      <c r="A1753" t="s">
        <v>3472</v>
      </c>
      <c r="B1753" t="s">
        <v>4</v>
      </c>
      <c r="C1753" t="s">
        <v>7006</v>
      </c>
      <c r="D1753" t="s">
        <v>1715</v>
      </c>
      <c r="H1753" t="str">
        <f>INDEX('Vensim Variables'!$B:$B,MATCH(EPS!$B1753,'Vensim Variables'!$A:$A,0))</f>
        <v>g pollutant</v>
      </c>
      <c r="I1753" t="str">
        <f t="shared" si="54"/>
        <v>F gases</v>
      </c>
      <c r="J1753">
        <f>INDEX(NoSettings!$C:$C,MATCH(EPS!$A1753,NoSettings!$A:$A,0))</f>
        <v>0</v>
      </c>
      <c r="K1753" s="109">
        <f>INDEX(GWP!$C$2:$C$13,MATCH(EPS!I1753,GWP!$B$2:$B$13,0))</f>
        <v>1</v>
      </c>
      <c r="L1753" s="5">
        <f t="shared" si="55"/>
        <v>0</v>
      </c>
    </row>
    <row r="1754" spans="1:12">
      <c r="A1754" t="s">
        <v>3473</v>
      </c>
      <c r="B1754" t="s">
        <v>4</v>
      </c>
      <c r="C1754" t="s">
        <v>7007</v>
      </c>
      <c r="D1754" t="s">
        <v>1702</v>
      </c>
      <c r="H1754" t="str">
        <f>INDEX('Vensim Variables'!$B:$B,MATCH(EPS!$B1754,'Vensim Variables'!$A:$A,0))</f>
        <v>g pollutant</v>
      </c>
      <c r="I1754" t="str">
        <f t="shared" si="54"/>
        <v>CO2</v>
      </c>
      <c r="J1754">
        <f>INDEX(NoSettings!$C:$C,MATCH(EPS!$A1754,NoSettings!$A:$A,0))</f>
        <v>0</v>
      </c>
      <c r="K1754" s="109">
        <f>INDEX(GWP!$C$2:$C$13,MATCH(EPS!I1754,GWP!$B$2:$B$13,0))</f>
        <v>1</v>
      </c>
      <c r="L1754" s="5">
        <f t="shared" si="55"/>
        <v>0</v>
      </c>
    </row>
    <row r="1755" spans="1:12">
      <c r="A1755" t="s">
        <v>3474</v>
      </c>
      <c r="B1755" t="s">
        <v>4</v>
      </c>
      <c r="C1755" t="s">
        <v>7007</v>
      </c>
      <c r="D1755" t="s">
        <v>1705</v>
      </c>
      <c r="H1755" t="str">
        <f>INDEX('Vensim Variables'!$B:$B,MATCH(EPS!$B1755,'Vensim Variables'!$A:$A,0))</f>
        <v>g pollutant</v>
      </c>
      <c r="I1755" t="str">
        <f t="shared" si="54"/>
        <v>VOC</v>
      </c>
      <c r="J1755">
        <f>INDEX(NoSettings!$C:$C,MATCH(EPS!$A1755,NoSettings!$A:$A,0))</f>
        <v>4388000000</v>
      </c>
      <c r="K1755" s="109">
        <f>INDEX(GWP!$C$2:$C$13,MATCH(EPS!I1755,GWP!$B$2:$B$13,0))</f>
        <v>5</v>
      </c>
      <c r="L1755" s="5">
        <f t="shared" si="55"/>
        <v>2.1940000000000001E-2</v>
      </c>
    </row>
    <row r="1756" spans="1:12">
      <c r="A1756" t="s">
        <v>3475</v>
      </c>
      <c r="B1756" t="s">
        <v>4</v>
      </c>
      <c r="C1756" t="s">
        <v>7007</v>
      </c>
      <c r="D1756" t="s">
        <v>1706</v>
      </c>
      <c r="H1756" t="str">
        <f>INDEX('Vensim Variables'!$B:$B,MATCH(EPS!$B1756,'Vensim Variables'!$A:$A,0))</f>
        <v>g pollutant</v>
      </c>
      <c r="I1756" t="str">
        <f t="shared" si="54"/>
        <v>CO</v>
      </c>
      <c r="J1756">
        <f>INDEX(NoSettings!$C:$C,MATCH(EPS!$A1756,NoSettings!$A:$A,0))</f>
        <v>43160000000</v>
      </c>
      <c r="K1756" s="109">
        <f>INDEX(GWP!$C$2:$C$13,MATCH(EPS!I1756,GWP!$B$2:$B$13,0))</f>
        <v>1.8</v>
      </c>
      <c r="L1756" s="5">
        <f t="shared" si="55"/>
        <v>7.7687999999999993E-2</v>
      </c>
    </row>
    <row r="1757" spans="1:12">
      <c r="A1757" t="s">
        <v>3476</v>
      </c>
      <c r="B1757" t="s">
        <v>4</v>
      </c>
      <c r="C1757" t="s">
        <v>7007</v>
      </c>
      <c r="D1757" t="s">
        <v>1707</v>
      </c>
      <c r="H1757" t="str">
        <f>INDEX('Vensim Variables'!$B:$B,MATCH(EPS!$B1757,'Vensim Variables'!$A:$A,0))</f>
        <v>g pollutant</v>
      </c>
      <c r="I1757" t="str">
        <f t="shared" si="54"/>
        <v>NOx</v>
      </c>
      <c r="J1757">
        <f>INDEX(NoSettings!$C:$C,MATCH(EPS!$A1757,NoSettings!$A:$A,0))</f>
        <v>4317000000</v>
      </c>
      <c r="K1757" s="109">
        <f>INDEX(GWP!$C$2:$C$13,MATCH(EPS!I1757,GWP!$B$2:$B$13,0))</f>
        <v>-8.1999999999999993</v>
      </c>
      <c r="L1757" s="5">
        <f t="shared" si="55"/>
        <v>-3.5399399999999998E-2</v>
      </c>
    </row>
    <row r="1758" spans="1:12">
      <c r="A1758" t="s">
        <v>3477</v>
      </c>
      <c r="B1758" t="s">
        <v>4</v>
      </c>
      <c r="C1758" t="s">
        <v>7007</v>
      </c>
      <c r="D1758" t="s">
        <v>1708</v>
      </c>
      <c r="H1758" t="str">
        <f>INDEX('Vensim Variables'!$B:$B,MATCH(EPS!$B1758,'Vensim Variables'!$A:$A,0))</f>
        <v>g pollutant</v>
      </c>
      <c r="I1758" t="str">
        <f t="shared" si="54"/>
        <v>PM10</v>
      </c>
      <c r="J1758">
        <f>INDEX(NoSettings!$C:$C,MATCH(EPS!$A1758,NoSettings!$A:$A,0))</f>
        <v>423700000</v>
      </c>
      <c r="K1758" s="109">
        <f>INDEX(GWP!$C$2:$C$13,MATCH(EPS!I1758,GWP!$B$2:$B$13,0))</f>
        <v>0</v>
      </c>
      <c r="L1758" s="5">
        <f t="shared" si="55"/>
        <v>0</v>
      </c>
    </row>
    <row r="1759" spans="1:12">
      <c r="A1759" t="s">
        <v>3478</v>
      </c>
      <c r="B1759" t="s">
        <v>4</v>
      </c>
      <c r="C1759" t="s">
        <v>7007</v>
      </c>
      <c r="D1759" t="s">
        <v>1709</v>
      </c>
      <c r="H1759" t="str">
        <f>INDEX('Vensim Variables'!$B:$B,MATCH(EPS!$B1759,'Vensim Variables'!$A:$A,0))</f>
        <v>g pollutant</v>
      </c>
      <c r="I1759" t="str">
        <f t="shared" si="54"/>
        <v>PM25</v>
      </c>
      <c r="J1759">
        <f>INDEX(NoSettings!$C:$C,MATCH(EPS!$A1759,NoSettings!$A:$A,0))</f>
        <v>400200000</v>
      </c>
      <c r="K1759" s="109">
        <f>INDEX(GWP!$C$2:$C$13,MATCH(EPS!I1759,GWP!$B$2:$B$13,0))</f>
        <v>0</v>
      </c>
      <c r="L1759" s="5">
        <f t="shared" si="55"/>
        <v>0</v>
      </c>
    </row>
    <row r="1760" spans="1:12">
      <c r="A1760" t="s">
        <v>3479</v>
      </c>
      <c r="B1760" t="s">
        <v>4</v>
      </c>
      <c r="C1760" t="s">
        <v>7007</v>
      </c>
      <c r="D1760" t="s">
        <v>1710</v>
      </c>
      <c r="H1760" t="str">
        <f>INDEX('Vensim Variables'!$B:$B,MATCH(EPS!$B1760,'Vensim Variables'!$A:$A,0))</f>
        <v>g pollutant</v>
      </c>
      <c r="I1760" t="str">
        <f t="shared" si="54"/>
        <v>SOx</v>
      </c>
      <c r="J1760">
        <f>INDEX(NoSettings!$C:$C,MATCH(EPS!$A1760,NoSettings!$A:$A,0))</f>
        <v>13350000</v>
      </c>
      <c r="K1760" s="109">
        <f>INDEX(GWP!$C$2:$C$13,MATCH(EPS!I1760,GWP!$B$2:$B$13,0))</f>
        <v>0</v>
      </c>
      <c r="L1760" s="5">
        <f t="shared" si="55"/>
        <v>0</v>
      </c>
    </row>
    <row r="1761" spans="1:12">
      <c r="A1761" t="s">
        <v>3480</v>
      </c>
      <c r="B1761" t="s">
        <v>4</v>
      </c>
      <c r="C1761" t="s">
        <v>7007</v>
      </c>
      <c r="D1761" t="s">
        <v>1711</v>
      </c>
      <c r="H1761" t="str">
        <f>INDEX('Vensim Variables'!$B:$B,MATCH(EPS!$B1761,'Vensim Variables'!$A:$A,0))</f>
        <v>g pollutant</v>
      </c>
      <c r="I1761" t="str">
        <f t="shared" si="54"/>
        <v>BC</v>
      </c>
      <c r="J1761">
        <f>INDEX(NoSettings!$C:$C,MATCH(EPS!$A1761,NoSettings!$A:$A,0))</f>
        <v>208200000</v>
      </c>
      <c r="K1761" s="109">
        <f>INDEX(GWP!$C$2:$C$13,MATCH(EPS!I1761,GWP!$B$2:$B$13,0))</f>
        <v>345</v>
      </c>
      <c r="L1761" s="5">
        <f t="shared" si="55"/>
        <v>7.1829000000000004E-2</v>
      </c>
    </row>
    <row r="1762" spans="1:12">
      <c r="A1762" t="s">
        <v>3481</v>
      </c>
      <c r="B1762" t="s">
        <v>4</v>
      </c>
      <c r="C1762" t="s">
        <v>7007</v>
      </c>
      <c r="D1762" t="s">
        <v>1712</v>
      </c>
      <c r="H1762" t="str">
        <f>INDEX('Vensim Variables'!$B:$B,MATCH(EPS!$B1762,'Vensim Variables'!$A:$A,0))</f>
        <v>g pollutant</v>
      </c>
      <c r="I1762" t="str">
        <f t="shared" si="54"/>
        <v>OC</v>
      </c>
      <c r="J1762">
        <f>INDEX(NoSettings!$C:$C,MATCH(EPS!$A1762,NoSettings!$A:$A,0))</f>
        <v>113900000</v>
      </c>
      <c r="K1762" s="109">
        <f>INDEX(GWP!$C$2:$C$13,MATCH(EPS!I1762,GWP!$B$2:$B$13,0))</f>
        <v>-46</v>
      </c>
      <c r="L1762" s="5">
        <f t="shared" si="55"/>
        <v>-5.2394E-3</v>
      </c>
    </row>
    <row r="1763" spans="1:12">
      <c r="A1763" t="s">
        <v>3482</v>
      </c>
      <c r="B1763" t="s">
        <v>4</v>
      </c>
      <c r="C1763" t="s">
        <v>7007</v>
      </c>
      <c r="D1763" t="s">
        <v>1713</v>
      </c>
      <c r="H1763" t="str">
        <f>INDEX('Vensim Variables'!$B:$B,MATCH(EPS!$B1763,'Vensim Variables'!$A:$A,0))</f>
        <v>g pollutant</v>
      </c>
      <c r="I1763" t="str">
        <f t="shared" si="54"/>
        <v>CH4</v>
      </c>
      <c r="J1763">
        <f>INDEX(NoSettings!$C:$C,MATCH(EPS!$A1763,NoSettings!$A:$A,0))</f>
        <v>0</v>
      </c>
      <c r="K1763" s="109">
        <f>INDEX(GWP!$C$2:$C$13,MATCH(EPS!I1763,GWP!$B$2:$B$13,0))</f>
        <v>28</v>
      </c>
      <c r="L1763" s="5">
        <f t="shared" si="55"/>
        <v>0</v>
      </c>
    </row>
    <row r="1764" spans="1:12">
      <c r="A1764" t="s">
        <v>3483</v>
      </c>
      <c r="B1764" t="s">
        <v>4</v>
      </c>
      <c r="C1764" t="s">
        <v>7007</v>
      </c>
      <c r="D1764" t="s">
        <v>1714</v>
      </c>
      <c r="H1764" t="str">
        <f>INDEX('Vensim Variables'!$B:$B,MATCH(EPS!$B1764,'Vensim Variables'!$A:$A,0))</f>
        <v>g pollutant</v>
      </c>
      <c r="I1764" t="str">
        <f t="shared" si="54"/>
        <v>N2O</v>
      </c>
      <c r="J1764">
        <f>INDEX(NoSettings!$C:$C,MATCH(EPS!$A1764,NoSettings!$A:$A,0))</f>
        <v>0</v>
      </c>
      <c r="K1764" s="109">
        <f>INDEX(GWP!$C$2:$C$13,MATCH(EPS!I1764,GWP!$B$2:$B$13,0))</f>
        <v>265</v>
      </c>
      <c r="L1764" s="5">
        <f t="shared" si="55"/>
        <v>0</v>
      </c>
    </row>
    <row r="1765" spans="1:12">
      <c r="A1765" t="s">
        <v>3484</v>
      </c>
      <c r="B1765" t="s">
        <v>4</v>
      </c>
      <c r="C1765" t="s">
        <v>7007</v>
      </c>
      <c r="D1765" t="s">
        <v>1715</v>
      </c>
      <c r="H1765" t="str">
        <f>INDEX('Vensim Variables'!$B:$B,MATCH(EPS!$B1765,'Vensim Variables'!$A:$A,0))</f>
        <v>g pollutant</v>
      </c>
      <c r="I1765" t="str">
        <f t="shared" si="54"/>
        <v>F gases</v>
      </c>
      <c r="J1765">
        <f>INDEX(NoSettings!$C:$C,MATCH(EPS!$A1765,NoSettings!$A:$A,0))</f>
        <v>0</v>
      </c>
      <c r="K1765" s="109">
        <f>INDEX(GWP!$C$2:$C$13,MATCH(EPS!I1765,GWP!$B$2:$B$13,0))</f>
        <v>1</v>
      </c>
      <c r="L1765" s="5">
        <f t="shared" si="55"/>
        <v>0</v>
      </c>
    </row>
    <row r="1766" spans="1:12">
      <c r="A1766" t="s">
        <v>3485</v>
      </c>
      <c r="B1766" t="s">
        <v>4</v>
      </c>
      <c r="C1766" t="s">
        <v>7008</v>
      </c>
      <c r="D1766" t="s">
        <v>1702</v>
      </c>
      <c r="H1766" t="str">
        <f>INDEX('Vensim Variables'!$B:$B,MATCH(EPS!$B1766,'Vensim Variables'!$A:$A,0))</f>
        <v>g pollutant</v>
      </c>
      <c r="I1766" t="str">
        <f t="shared" si="54"/>
        <v>CO2</v>
      </c>
      <c r="J1766">
        <f>INDEX(NoSettings!$C:$C,MATCH(EPS!$A1766,NoSettings!$A:$A,0))</f>
        <v>0</v>
      </c>
      <c r="K1766" s="109">
        <f>INDEX(GWP!$C$2:$C$13,MATCH(EPS!I1766,GWP!$B$2:$B$13,0))</f>
        <v>1</v>
      </c>
      <c r="L1766" s="5">
        <f t="shared" si="55"/>
        <v>0</v>
      </c>
    </row>
    <row r="1767" spans="1:12">
      <c r="A1767" t="s">
        <v>3486</v>
      </c>
      <c r="B1767" t="s">
        <v>4</v>
      </c>
      <c r="C1767" t="s">
        <v>7008</v>
      </c>
      <c r="D1767" t="s">
        <v>1705</v>
      </c>
      <c r="H1767" t="str">
        <f>INDEX('Vensim Variables'!$B:$B,MATCH(EPS!$B1767,'Vensim Variables'!$A:$A,0))</f>
        <v>g pollutant</v>
      </c>
      <c r="I1767" t="str">
        <f t="shared" si="54"/>
        <v>VOC</v>
      </c>
      <c r="J1767">
        <f>INDEX(NoSettings!$C:$C,MATCH(EPS!$A1767,NoSettings!$A:$A,0))</f>
        <v>117700000000</v>
      </c>
      <c r="K1767" s="109">
        <f>INDEX(GWP!$C$2:$C$13,MATCH(EPS!I1767,GWP!$B$2:$B$13,0))</f>
        <v>5</v>
      </c>
      <c r="L1767" s="5">
        <f t="shared" si="55"/>
        <v>0.58850000000000002</v>
      </c>
    </row>
    <row r="1768" spans="1:12">
      <c r="A1768" t="s">
        <v>3487</v>
      </c>
      <c r="B1768" t="s">
        <v>4</v>
      </c>
      <c r="C1768" t="s">
        <v>7008</v>
      </c>
      <c r="D1768" t="s">
        <v>1706</v>
      </c>
      <c r="H1768" t="str">
        <f>INDEX('Vensim Variables'!$B:$B,MATCH(EPS!$B1768,'Vensim Variables'!$A:$A,0))</f>
        <v>g pollutant</v>
      </c>
      <c r="I1768" t="str">
        <f t="shared" si="54"/>
        <v>CO</v>
      </c>
      <c r="J1768">
        <f>INDEX(NoSettings!$C:$C,MATCH(EPS!$A1768,NoSettings!$A:$A,0))</f>
        <v>98210000000</v>
      </c>
      <c r="K1768" s="109">
        <f>INDEX(GWP!$C$2:$C$13,MATCH(EPS!I1768,GWP!$B$2:$B$13,0))</f>
        <v>1.8</v>
      </c>
      <c r="L1768" s="5">
        <f t="shared" si="55"/>
        <v>0.17677799999999999</v>
      </c>
    </row>
    <row r="1769" spans="1:12">
      <c r="A1769" t="s">
        <v>3488</v>
      </c>
      <c r="B1769" t="s">
        <v>4</v>
      </c>
      <c r="C1769" t="s">
        <v>7008</v>
      </c>
      <c r="D1769" t="s">
        <v>1707</v>
      </c>
      <c r="H1769" t="str">
        <f>INDEX('Vensim Variables'!$B:$B,MATCH(EPS!$B1769,'Vensim Variables'!$A:$A,0))</f>
        <v>g pollutant</v>
      </c>
      <c r="I1769" t="str">
        <f t="shared" si="54"/>
        <v>NOx</v>
      </c>
      <c r="J1769">
        <f>INDEX(NoSettings!$C:$C,MATCH(EPS!$A1769,NoSettings!$A:$A,0))</f>
        <v>71300000000</v>
      </c>
      <c r="K1769" s="109">
        <f>INDEX(GWP!$C$2:$C$13,MATCH(EPS!I1769,GWP!$B$2:$B$13,0))</f>
        <v>-8.1999999999999993</v>
      </c>
      <c r="L1769" s="5">
        <f t="shared" si="55"/>
        <v>-0.58465999999999996</v>
      </c>
    </row>
    <row r="1770" spans="1:12">
      <c r="A1770" t="s">
        <v>3489</v>
      </c>
      <c r="B1770" t="s">
        <v>4</v>
      </c>
      <c r="C1770" t="s">
        <v>7008</v>
      </c>
      <c r="D1770" t="s">
        <v>1708</v>
      </c>
      <c r="H1770" t="str">
        <f>INDEX('Vensim Variables'!$B:$B,MATCH(EPS!$B1770,'Vensim Variables'!$A:$A,0))</f>
        <v>g pollutant</v>
      </c>
      <c r="I1770" t="str">
        <f t="shared" si="54"/>
        <v>PM10</v>
      </c>
      <c r="J1770">
        <f>INDEX(NoSettings!$C:$C,MATCH(EPS!$A1770,NoSettings!$A:$A,0))</f>
        <v>37360000000</v>
      </c>
      <c r="K1770" s="109">
        <f>INDEX(GWP!$C$2:$C$13,MATCH(EPS!I1770,GWP!$B$2:$B$13,0))</f>
        <v>0</v>
      </c>
      <c r="L1770" s="5">
        <f t="shared" si="55"/>
        <v>0</v>
      </c>
    </row>
    <row r="1771" spans="1:12">
      <c r="A1771" t="s">
        <v>3490</v>
      </c>
      <c r="B1771" t="s">
        <v>4</v>
      </c>
      <c r="C1771" t="s">
        <v>7008</v>
      </c>
      <c r="D1771" t="s">
        <v>1709</v>
      </c>
      <c r="H1771" t="str">
        <f>INDEX('Vensim Variables'!$B:$B,MATCH(EPS!$B1771,'Vensim Variables'!$A:$A,0))</f>
        <v>g pollutant</v>
      </c>
      <c r="I1771" t="str">
        <f t="shared" si="54"/>
        <v>PM25</v>
      </c>
      <c r="J1771">
        <f>INDEX(NoSettings!$C:$C,MATCH(EPS!$A1771,NoSettings!$A:$A,0))</f>
        <v>29600000000</v>
      </c>
      <c r="K1771" s="109">
        <f>INDEX(GWP!$C$2:$C$13,MATCH(EPS!I1771,GWP!$B$2:$B$13,0))</f>
        <v>0</v>
      </c>
      <c r="L1771" s="5">
        <f t="shared" si="55"/>
        <v>0</v>
      </c>
    </row>
    <row r="1772" spans="1:12">
      <c r="A1772" t="s">
        <v>3491</v>
      </c>
      <c r="B1772" t="s">
        <v>4</v>
      </c>
      <c r="C1772" t="s">
        <v>7008</v>
      </c>
      <c r="D1772" t="s">
        <v>1710</v>
      </c>
      <c r="H1772" t="str">
        <f>INDEX('Vensim Variables'!$B:$B,MATCH(EPS!$B1772,'Vensim Variables'!$A:$A,0))</f>
        <v>g pollutant</v>
      </c>
      <c r="I1772" t="str">
        <f t="shared" si="54"/>
        <v>SOx</v>
      </c>
      <c r="J1772">
        <f>INDEX(NoSettings!$C:$C,MATCH(EPS!$A1772,NoSettings!$A:$A,0))</f>
        <v>22990000000</v>
      </c>
      <c r="K1772" s="109">
        <f>INDEX(GWP!$C$2:$C$13,MATCH(EPS!I1772,GWP!$B$2:$B$13,0))</f>
        <v>0</v>
      </c>
      <c r="L1772" s="5">
        <f t="shared" si="55"/>
        <v>0</v>
      </c>
    </row>
    <row r="1773" spans="1:12">
      <c r="A1773" t="s">
        <v>3492</v>
      </c>
      <c r="B1773" t="s">
        <v>4</v>
      </c>
      <c r="C1773" t="s">
        <v>7008</v>
      </c>
      <c r="D1773" t="s">
        <v>1711</v>
      </c>
      <c r="H1773" t="str">
        <f>INDEX('Vensim Variables'!$B:$B,MATCH(EPS!$B1773,'Vensim Variables'!$A:$A,0))</f>
        <v>g pollutant</v>
      </c>
      <c r="I1773" t="str">
        <f t="shared" si="54"/>
        <v>BC</v>
      </c>
      <c r="J1773">
        <f>INDEX(NoSettings!$C:$C,MATCH(EPS!$A1773,NoSettings!$A:$A,0))</f>
        <v>939000000</v>
      </c>
      <c r="K1773" s="109">
        <f>INDEX(GWP!$C$2:$C$13,MATCH(EPS!I1773,GWP!$B$2:$B$13,0))</f>
        <v>345</v>
      </c>
      <c r="L1773" s="5">
        <f t="shared" si="55"/>
        <v>0.32395499999999999</v>
      </c>
    </row>
    <row r="1774" spans="1:12">
      <c r="A1774" t="s">
        <v>3493</v>
      </c>
      <c r="B1774" t="s">
        <v>4</v>
      </c>
      <c r="C1774" t="s">
        <v>7008</v>
      </c>
      <c r="D1774" t="s">
        <v>1712</v>
      </c>
      <c r="H1774" t="str">
        <f>INDEX('Vensim Variables'!$B:$B,MATCH(EPS!$B1774,'Vensim Variables'!$A:$A,0))</f>
        <v>g pollutant</v>
      </c>
      <c r="I1774" t="str">
        <f t="shared" si="54"/>
        <v>OC</v>
      </c>
      <c r="J1774">
        <f>INDEX(NoSettings!$C:$C,MATCH(EPS!$A1774,NoSettings!$A:$A,0))</f>
        <v>6286000000</v>
      </c>
      <c r="K1774" s="109">
        <f>INDEX(GWP!$C$2:$C$13,MATCH(EPS!I1774,GWP!$B$2:$B$13,0))</f>
        <v>-46</v>
      </c>
      <c r="L1774" s="5">
        <f t="shared" si="55"/>
        <v>-0.28915600000000002</v>
      </c>
    </row>
    <row r="1775" spans="1:12">
      <c r="A1775" t="s">
        <v>3494</v>
      </c>
      <c r="B1775" t="s">
        <v>4</v>
      </c>
      <c r="C1775" t="s">
        <v>7008</v>
      </c>
      <c r="D1775" t="s">
        <v>1713</v>
      </c>
      <c r="H1775" t="str">
        <f>INDEX('Vensim Variables'!$B:$B,MATCH(EPS!$B1775,'Vensim Variables'!$A:$A,0))</f>
        <v>g pollutant</v>
      </c>
      <c r="I1775" t="str">
        <f t="shared" si="54"/>
        <v>CH4</v>
      </c>
      <c r="J1775">
        <f>INDEX(NoSettings!$C:$C,MATCH(EPS!$A1775,NoSettings!$A:$A,0))</f>
        <v>0</v>
      </c>
      <c r="K1775" s="109">
        <f>INDEX(GWP!$C$2:$C$13,MATCH(EPS!I1775,GWP!$B$2:$B$13,0))</f>
        <v>28</v>
      </c>
      <c r="L1775" s="5">
        <f t="shared" si="55"/>
        <v>0</v>
      </c>
    </row>
    <row r="1776" spans="1:12">
      <c r="A1776" t="s">
        <v>3495</v>
      </c>
      <c r="B1776" t="s">
        <v>4</v>
      </c>
      <c r="C1776" t="s">
        <v>7008</v>
      </c>
      <c r="D1776" t="s">
        <v>1714</v>
      </c>
      <c r="H1776" t="str">
        <f>INDEX('Vensim Variables'!$B:$B,MATCH(EPS!$B1776,'Vensim Variables'!$A:$A,0))</f>
        <v>g pollutant</v>
      </c>
      <c r="I1776" t="str">
        <f t="shared" si="54"/>
        <v>N2O</v>
      </c>
      <c r="J1776">
        <f>INDEX(NoSettings!$C:$C,MATCH(EPS!$A1776,NoSettings!$A:$A,0))</f>
        <v>0</v>
      </c>
      <c r="K1776" s="109">
        <f>INDEX(GWP!$C$2:$C$13,MATCH(EPS!I1776,GWP!$B$2:$B$13,0))</f>
        <v>265</v>
      </c>
      <c r="L1776" s="5">
        <f t="shared" si="55"/>
        <v>0</v>
      </c>
    </row>
    <row r="1777" spans="1:12">
      <c r="A1777" t="s">
        <v>3496</v>
      </c>
      <c r="B1777" t="s">
        <v>4</v>
      </c>
      <c r="C1777" t="s">
        <v>7008</v>
      </c>
      <c r="D1777" t="s">
        <v>1715</v>
      </c>
      <c r="H1777" t="str">
        <f>INDEX('Vensim Variables'!$B:$B,MATCH(EPS!$B1777,'Vensim Variables'!$A:$A,0))</f>
        <v>g pollutant</v>
      </c>
      <c r="I1777" t="str">
        <f t="shared" si="54"/>
        <v>F gases</v>
      </c>
      <c r="J1777">
        <f>INDEX(NoSettings!$C:$C,MATCH(EPS!$A1777,NoSettings!$A:$A,0))</f>
        <v>0</v>
      </c>
      <c r="K1777" s="109">
        <f>INDEX(GWP!$C$2:$C$13,MATCH(EPS!I1777,GWP!$B$2:$B$13,0))</f>
        <v>1</v>
      </c>
      <c r="L1777" s="5">
        <f t="shared" si="55"/>
        <v>0</v>
      </c>
    </row>
    <row r="1778" spans="1:12">
      <c r="A1778" t="s">
        <v>3497</v>
      </c>
      <c r="B1778" t="s">
        <v>4</v>
      </c>
      <c r="C1778" t="s">
        <v>7009</v>
      </c>
      <c r="D1778" t="s">
        <v>1702</v>
      </c>
      <c r="H1778" t="str">
        <f>INDEX('Vensim Variables'!$B:$B,MATCH(EPS!$B1778,'Vensim Variables'!$A:$A,0))</f>
        <v>g pollutant</v>
      </c>
      <c r="I1778" t="str">
        <f t="shared" si="54"/>
        <v>CO2</v>
      </c>
      <c r="J1778">
        <f>INDEX(NoSettings!$C:$C,MATCH(EPS!$A1778,NoSettings!$A:$A,0))</f>
        <v>0</v>
      </c>
      <c r="K1778" s="109">
        <f>INDEX(GWP!$C$2:$C$13,MATCH(EPS!I1778,GWP!$B$2:$B$13,0))</f>
        <v>1</v>
      </c>
      <c r="L1778" s="5">
        <f t="shared" si="55"/>
        <v>0</v>
      </c>
    </row>
    <row r="1779" spans="1:12">
      <c r="A1779" t="s">
        <v>3498</v>
      </c>
      <c r="B1779" t="s">
        <v>4</v>
      </c>
      <c r="C1779" t="s">
        <v>7009</v>
      </c>
      <c r="D1779" t="s">
        <v>1705</v>
      </c>
      <c r="H1779" t="str">
        <f>INDEX('Vensim Variables'!$B:$B,MATCH(EPS!$B1779,'Vensim Variables'!$A:$A,0))</f>
        <v>g pollutant</v>
      </c>
      <c r="I1779" t="str">
        <f t="shared" si="54"/>
        <v>VOC</v>
      </c>
      <c r="J1779">
        <f>INDEX(NoSettings!$C:$C,MATCH(EPS!$A1779,NoSettings!$A:$A,0))</f>
        <v>263800000000</v>
      </c>
      <c r="K1779" s="109">
        <f>INDEX(GWP!$C$2:$C$13,MATCH(EPS!I1779,GWP!$B$2:$B$13,0))</f>
        <v>5</v>
      </c>
      <c r="L1779" s="5">
        <f t="shared" si="55"/>
        <v>1.319</v>
      </c>
    </row>
    <row r="1780" spans="1:12">
      <c r="A1780" t="s">
        <v>3499</v>
      </c>
      <c r="B1780" t="s">
        <v>4</v>
      </c>
      <c r="C1780" t="s">
        <v>7009</v>
      </c>
      <c r="D1780" t="s">
        <v>1706</v>
      </c>
      <c r="H1780" t="str">
        <f>INDEX('Vensim Variables'!$B:$B,MATCH(EPS!$B1780,'Vensim Variables'!$A:$A,0))</f>
        <v>g pollutant</v>
      </c>
      <c r="I1780" t="str">
        <f t="shared" si="54"/>
        <v>CO</v>
      </c>
      <c r="J1780">
        <f>INDEX(NoSettings!$C:$C,MATCH(EPS!$A1780,NoSettings!$A:$A,0))</f>
        <v>84250000000</v>
      </c>
      <c r="K1780" s="109">
        <f>INDEX(GWP!$C$2:$C$13,MATCH(EPS!I1780,GWP!$B$2:$B$13,0))</f>
        <v>1.8</v>
      </c>
      <c r="L1780" s="5">
        <f t="shared" si="55"/>
        <v>0.15165000000000001</v>
      </c>
    </row>
    <row r="1781" spans="1:12">
      <c r="A1781" t="s">
        <v>3500</v>
      </c>
      <c r="B1781" t="s">
        <v>4</v>
      </c>
      <c r="C1781" t="s">
        <v>7009</v>
      </c>
      <c r="D1781" t="s">
        <v>1707</v>
      </c>
      <c r="H1781" t="str">
        <f>INDEX('Vensim Variables'!$B:$B,MATCH(EPS!$B1781,'Vensim Variables'!$A:$A,0))</f>
        <v>g pollutant</v>
      </c>
      <c r="I1781" t="str">
        <f t="shared" si="54"/>
        <v>NOx</v>
      </c>
      <c r="J1781">
        <f>INDEX(NoSettings!$C:$C,MATCH(EPS!$A1781,NoSettings!$A:$A,0))</f>
        <v>98520000000</v>
      </c>
      <c r="K1781" s="109">
        <f>INDEX(GWP!$C$2:$C$13,MATCH(EPS!I1781,GWP!$B$2:$B$13,0))</f>
        <v>-8.1999999999999993</v>
      </c>
      <c r="L1781" s="5">
        <f t="shared" si="55"/>
        <v>-0.80786399999999992</v>
      </c>
    </row>
    <row r="1782" spans="1:12">
      <c r="A1782" t="s">
        <v>3501</v>
      </c>
      <c r="B1782" t="s">
        <v>4</v>
      </c>
      <c r="C1782" t="s">
        <v>7009</v>
      </c>
      <c r="D1782" t="s">
        <v>1708</v>
      </c>
      <c r="H1782" t="str">
        <f>INDEX('Vensim Variables'!$B:$B,MATCH(EPS!$B1782,'Vensim Variables'!$A:$A,0))</f>
        <v>g pollutant</v>
      </c>
      <c r="I1782" t="str">
        <f t="shared" si="54"/>
        <v>PM10</v>
      </c>
      <c r="J1782">
        <f>INDEX(NoSettings!$C:$C,MATCH(EPS!$A1782,NoSettings!$A:$A,0))</f>
        <v>29130000000</v>
      </c>
      <c r="K1782" s="109">
        <f>INDEX(GWP!$C$2:$C$13,MATCH(EPS!I1782,GWP!$B$2:$B$13,0))</f>
        <v>0</v>
      </c>
      <c r="L1782" s="5">
        <f t="shared" si="55"/>
        <v>0</v>
      </c>
    </row>
    <row r="1783" spans="1:12">
      <c r="A1783" t="s">
        <v>3502</v>
      </c>
      <c r="B1783" t="s">
        <v>4</v>
      </c>
      <c r="C1783" t="s">
        <v>7009</v>
      </c>
      <c r="D1783" t="s">
        <v>1709</v>
      </c>
      <c r="H1783" t="str">
        <f>INDEX('Vensim Variables'!$B:$B,MATCH(EPS!$B1783,'Vensim Variables'!$A:$A,0))</f>
        <v>g pollutant</v>
      </c>
      <c r="I1783" t="str">
        <f t="shared" si="54"/>
        <v>PM25</v>
      </c>
      <c r="J1783">
        <f>INDEX(NoSettings!$C:$C,MATCH(EPS!$A1783,NoSettings!$A:$A,0))</f>
        <v>23940000000</v>
      </c>
      <c r="K1783" s="109">
        <f>INDEX(GWP!$C$2:$C$13,MATCH(EPS!I1783,GWP!$B$2:$B$13,0))</f>
        <v>0</v>
      </c>
      <c r="L1783" s="5">
        <f t="shared" si="55"/>
        <v>0</v>
      </c>
    </row>
    <row r="1784" spans="1:12">
      <c r="A1784" t="s">
        <v>3503</v>
      </c>
      <c r="B1784" t="s">
        <v>4</v>
      </c>
      <c r="C1784" t="s">
        <v>7009</v>
      </c>
      <c r="D1784" t="s">
        <v>1710</v>
      </c>
      <c r="H1784" t="str">
        <f>INDEX('Vensim Variables'!$B:$B,MATCH(EPS!$B1784,'Vensim Variables'!$A:$A,0))</f>
        <v>g pollutant</v>
      </c>
      <c r="I1784" t="str">
        <f t="shared" si="54"/>
        <v>SOx</v>
      </c>
      <c r="J1784">
        <f>INDEX(NoSettings!$C:$C,MATCH(EPS!$A1784,NoSettings!$A:$A,0))</f>
        <v>86660000000</v>
      </c>
      <c r="K1784" s="109">
        <f>INDEX(GWP!$C$2:$C$13,MATCH(EPS!I1784,GWP!$B$2:$B$13,0))</f>
        <v>0</v>
      </c>
      <c r="L1784" s="5">
        <f t="shared" si="55"/>
        <v>0</v>
      </c>
    </row>
    <row r="1785" spans="1:12">
      <c r="A1785" t="s">
        <v>3504</v>
      </c>
      <c r="B1785" t="s">
        <v>4</v>
      </c>
      <c r="C1785" t="s">
        <v>7009</v>
      </c>
      <c r="D1785" t="s">
        <v>1711</v>
      </c>
      <c r="H1785" t="str">
        <f>INDEX('Vensim Variables'!$B:$B,MATCH(EPS!$B1785,'Vensim Variables'!$A:$A,0))</f>
        <v>g pollutant</v>
      </c>
      <c r="I1785" t="str">
        <f t="shared" si="54"/>
        <v>BC</v>
      </c>
      <c r="J1785">
        <f>INDEX(NoSettings!$C:$C,MATCH(EPS!$A1785,NoSettings!$A:$A,0))</f>
        <v>1372000000</v>
      </c>
      <c r="K1785" s="109">
        <f>INDEX(GWP!$C$2:$C$13,MATCH(EPS!I1785,GWP!$B$2:$B$13,0))</f>
        <v>345</v>
      </c>
      <c r="L1785" s="5">
        <f t="shared" si="55"/>
        <v>0.47333999999999998</v>
      </c>
    </row>
    <row r="1786" spans="1:12">
      <c r="A1786" t="s">
        <v>3505</v>
      </c>
      <c r="B1786" t="s">
        <v>4</v>
      </c>
      <c r="C1786" t="s">
        <v>7009</v>
      </c>
      <c r="D1786" t="s">
        <v>1712</v>
      </c>
      <c r="H1786" t="str">
        <f>INDEX('Vensim Variables'!$B:$B,MATCH(EPS!$B1786,'Vensim Variables'!$A:$A,0))</f>
        <v>g pollutant</v>
      </c>
      <c r="I1786" t="str">
        <f t="shared" si="54"/>
        <v>OC</v>
      </c>
      <c r="J1786">
        <f>INDEX(NoSettings!$C:$C,MATCH(EPS!$A1786,NoSettings!$A:$A,0))</f>
        <v>3261000000</v>
      </c>
      <c r="K1786" s="109">
        <f>INDEX(GWP!$C$2:$C$13,MATCH(EPS!I1786,GWP!$B$2:$B$13,0))</f>
        <v>-46</v>
      </c>
      <c r="L1786" s="5">
        <f t="shared" si="55"/>
        <v>-0.150006</v>
      </c>
    </row>
    <row r="1787" spans="1:12">
      <c r="A1787" t="s">
        <v>3506</v>
      </c>
      <c r="B1787" t="s">
        <v>4</v>
      </c>
      <c r="C1787" t="s">
        <v>7009</v>
      </c>
      <c r="D1787" t="s">
        <v>1713</v>
      </c>
      <c r="H1787" t="str">
        <f>INDEX('Vensim Variables'!$B:$B,MATCH(EPS!$B1787,'Vensim Variables'!$A:$A,0))</f>
        <v>g pollutant</v>
      </c>
      <c r="I1787" t="str">
        <f t="shared" si="54"/>
        <v>CH4</v>
      </c>
      <c r="J1787">
        <f>INDEX(NoSettings!$C:$C,MATCH(EPS!$A1787,NoSettings!$A:$A,0))</f>
        <v>0</v>
      </c>
      <c r="K1787" s="109">
        <f>INDEX(GWP!$C$2:$C$13,MATCH(EPS!I1787,GWP!$B$2:$B$13,0))</f>
        <v>28</v>
      </c>
      <c r="L1787" s="5">
        <f t="shared" si="55"/>
        <v>0</v>
      </c>
    </row>
    <row r="1788" spans="1:12">
      <c r="A1788" t="s">
        <v>3507</v>
      </c>
      <c r="B1788" t="s">
        <v>4</v>
      </c>
      <c r="C1788" t="s">
        <v>7009</v>
      </c>
      <c r="D1788" t="s">
        <v>1714</v>
      </c>
      <c r="H1788" t="str">
        <f>INDEX('Vensim Variables'!$B:$B,MATCH(EPS!$B1788,'Vensim Variables'!$A:$A,0))</f>
        <v>g pollutant</v>
      </c>
      <c r="I1788" t="str">
        <f t="shared" si="54"/>
        <v>N2O</v>
      </c>
      <c r="J1788">
        <f>INDEX(NoSettings!$C:$C,MATCH(EPS!$A1788,NoSettings!$A:$A,0))</f>
        <v>0</v>
      </c>
      <c r="K1788" s="109">
        <f>INDEX(GWP!$C$2:$C$13,MATCH(EPS!I1788,GWP!$B$2:$B$13,0))</f>
        <v>265</v>
      </c>
      <c r="L1788" s="5">
        <f t="shared" si="55"/>
        <v>0</v>
      </c>
    </row>
    <row r="1789" spans="1:12">
      <c r="A1789" t="s">
        <v>3508</v>
      </c>
      <c r="B1789" t="s">
        <v>4</v>
      </c>
      <c r="C1789" t="s">
        <v>7009</v>
      </c>
      <c r="D1789" t="s">
        <v>1715</v>
      </c>
      <c r="H1789" t="str">
        <f>INDEX('Vensim Variables'!$B:$B,MATCH(EPS!$B1789,'Vensim Variables'!$A:$A,0))</f>
        <v>g pollutant</v>
      </c>
      <c r="I1789" t="str">
        <f t="shared" si="54"/>
        <v>F gases</v>
      </c>
      <c r="J1789">
        <f>INDEX(NoSettings!$C:$C,MATCH(EPS!$A1789,NoSettings!$A:$A,0))</f>
        <v>0</v>
      </c>
      <c r="K1789" s="109">
        <f>INDEX(GWP!$C$2:$C$13,MATCH(EPS!I1789,GWP!$B$2:$B$13,0))</f>
        <v>1</v>
      </c>
      <c r="L1789" s="5">
        <f t="shared" si="55"/>
        <v>0</v>
      </c>
    </row>
    <row r="1790" spans="1:12">
      <c r="A1790" t="s">
        <v>3509</v>
      </c>
      <c r="B1790" t="s">
        <v>4</v>
      </c>
      <c r="C1790" t="s">
        <v>7010</v>
      </c>
      <c r="D1790" t="s">
        <v>1702</v>
      </c>
      <c r="H1790" t="str">
        <f>INDEX('Vensim Variables'!$B:$B,MATCH(EPS!$B1790,'Vensim Variables'!$A:$A,0))</f>
        <v>g pollutant</v>
      </c>
      <c r="I1790" t="str">
        <f t="shared" si="54"/>
        <v>CO2</v>
      </c>
      <c r="J1790">
        <f>INDEX(NoSettings!$C:$C,MATCH(EPS!$A1790,NoSettings!$A:$A,0))</f>
        <v>59120000000000</v>
      </c>
      <c r="K1790" s="109">
        <f>INDEX(GWP!$C$2:$C$13,MATCH(EPS!I1790,GWP!$B$2:$B$13,0))</f>
        <v>1</v>
      </c>
      <c r="L1790" s="5">
        <f t="shared" si="55"/>
        <v>59.12</v>
      </c>
    </row>
    <row r="1791" spans="1:12">
      <c r="A1791" t="s">
        <v>3510</v>
      </c>
      <c r="B1791" t="s">
        <v>4</v>
      </c>
      <c r="C1791" t="s">
        <v>7010</v>
      </c>
      <c r="D1791" t="s">
        <v>1705</v>
      </c>
      <c r="H1791" t="str">
        <f>INDEX('Vensim Variables'!$B:$B,MATCH(EPS!$B1791,'Vensim Variables'!$A:$A,0))</f>
        <v>g pollutant</v>
      </c>
      <c r="I1791" t="str">
        <f t="shared" si="54"/>
        <v>VOC</v>
      </c>
      <c r="J1791">
        <f>INDEX(NoSettings!$C:$C,MATCH(EPS!$A1791,NoSettings!$A:$A,0))</f>
        <v>828200000000</v>
      </c>
      <c r="K1791" s="109">
        <f>INDEX(GWP!$C$2:$C$13,MATCH(EPS!I1791,GWP!$B$2:$B$13,0))</f>
        <v>5</v>
      </c>
      <c r="L1791" s="5">
        <f t="shared" si="55"/>
        <v>4.141</v>
      </c>
    </row>
    <row r="1792" spans="1:12">
      <c r="A1792" t="s">
        <v>3511</v>
      </c>
      <c r="B1792" t="s">
        <v>4</v>
      </c>
      <c r="C1792" t="s">
        <v>7010</v>
      </c>
      <c r="D1792" t="s">
        <v>1706</v>
      </c>
      <c r="H1792" t="str">
        <f>INDEX('Vensim Variables'!$B:$B,MATCH(EPS!$B1792,'Vensim Variables'!$A:$A,0))</f>
        <v>g pollutant</v>
      </c>
      <c r="I1792" t="str">
        <f t="shared" si="54"/>
        <v>CO</v>
      </c>
      <c r="J1792">
        <f>INDEX(NoSettings!$C:$C,MATCH(EPS!$A1792,NoSettings!$A:$A,0))</f>
        <v>434100000000</v>
      </c>
      <c r="K1792" s="109">
        <f>INDEX(GWP!$C$2:$C$13,MATCH(EPS!I1792,GWP!$B$2:$B$13,0))</f>
        <v>1.8</v>
      </c>
      <c r="L1792" s="5">
        <f t="shared" si="55"/>
        <v>0.78137999999999996</v>
      </c>
    </row>
    <row r="1793" spans="1:12">
      <c r="A1793" t="s">
        <v>3512</v>
      </c>
      <c r="B1793" t="s">
        <v>4</v>
      </c>
      <c r="C1793" t="s">
        <v>7010</v>
      </c>
      <c r="D1793" t="s">
        <v>1707</v>
      </c>
      <c r="H1793" t="str">
        <f>INDEX('Vensim Variables'!$B:$B,MATCH(EPS!$B1793,'Vensim Variables'!$A:$A,0))</f>
        <v>g pollutant</v>
      </c>
      <c r="I1793" t="str">
        <f t="shared" si="54"/>
        <v>NOx</v>
      </c>
      <c r="J1793">
        <f>INDEX(NoSettings!$C:$C,MATCH(EPS!$A1793,NoSettings!$A:$A,0))</f>
        <v>99760000000</v>
      </c>
      <c r="K1793" s="109">
        <f>INDEX(GWP!$C$2:$C$13,MATCH(EPS!I1793,GWP!$B$2:$B$13,0))</f>
        <v>-8.1999999999999993</v>
      </c>
      <c r="L1793" s="5">
        <f t="shared" si="55"/>
        <v>-0.81803199999999987</v>
      </c>
    </row>
    <row r="1794" spans="1:12">
      <c r="A1794" t="s">
        <v>3513</v>
      </c>
      <c r="B1794" t="s">
        <v>4</v>
      </c>
      <c r="C1794" t="s">
        <v>7010</v>
      </c>
      <c r="D1794" t="s">
        <v>1708</v>
      </c>
      <c r="H1794" t="str">
        <f>INDEX('Vensim Variables'!$B:$B,MATCH(EPS!$B1794,'Vensim Variables'!$A:$A,0))</f>
        <v>g pollutant</v>
      </c>
      <c r="I1794" t="str">
        <f t="shared" si="54"/>
        <v>PM10</v>
      </c>
      <c r="J1794">
        <f>INDEX(NoSettings!$C:$C,MATCH(EPS!$A1794,NoSettings!$A:$A,0))</f>
        <v>30730000000</v>
      </c>
      <c r="K1794" s="109">
        <f>INDEX(GWP!$C$2:$C$13,MATCH(EPS!I1794,GWP!$B$2:$B$13,0))</f>
        <v>0</v>
      </c>
      <c r="L1794" s="5">
        <f t="shared" si="55"/>
        <v>0</v>
      </c>
    </row>
    <row r="1795" spans="1:12">
      <c r="A1795" t="s">
        <v>3514</v>
      </c>
      <c r="B1795" t="s">
        <v>4</v>
      </c>
      <c r="C1795" t="s">
        <v>7010</v>
      </c>
      <c r="D1795" t="s">
        <v>1709</v>
      </c>
      <c r="H1795" t="str">
        <f>INDEX('Vensim Variables'!$B:$B,MATCH(EPS!$B1795,'Vensim Variables'!$A:$A,0))</f>
        <v>g pollutant</v>
      </c>
      <c r="I1795" t="str">
        <f t="shared" ref="I1795:I1858" si="56">IF(OR(C1795="CO2",C1795="CH4",C1795="N2O",C1795="F gases",C1795="VOC",C1795="CO",C1795="NOx",C1795="PM10",C1795="PM25",C1795="SOx",C1795="BC",C1795="OC"),C1795,IF(OR(D1795="CO2",D1795="CH4",D1795="N2O",D1795="F gases",D1795="VOC",D1795="CO",D1795="NOx",D1795="PM10",D1795="PM25",D1795="SOx",D1795="BC",D1795="OC"),D1795,IF(OR(E1795="CO2",E1795="CH4",E1795="N2O",E1795="F gases",E1795="VOC",E1795="CO",E1795="NOx",E1795="PM10",E1795="PM25",E1795="SOx",E1795="BC",E1795="OC"),E1795,"NA")))</f>
        <v>PM25</v>
      </c>
      <c r="J1795">
        <f>INDEX(NoSettings!$C:$C,MATCH(EPS!$A1795,NoSettings!$A:$A,0))</f>
        <v>24940000000</v>
      </c>
      <c r="K1795" s="109">
        <f>INDEX(GWP!$C$2:$C$13,MATCH(EPS!I1795,GWP!$B$2:$B$13,0))</f>
        <v>0</v>
      </c>
      <c r="L1795" s="5">
        <f t="shared" ref="L1795:L1858" si="57">IF(H1795="g pollutant",K1795*J1795/10^12,IF(H1795="MMTCO2e",J1795,IF(H1795="MWh",J1795,0)))</f>
        <v>0</v>
      </c>
    </row>
    <row r="1796" spans="1:12">
      <c r="A1796" t="s">
        <v>3515</v>
      </c>
      <c r="B1796" t="s">
        <v>4</v>
      </c>
      <c r="C1796" t="s">
        <v>7010</v>
      </c>
      <c r="D1796" t="s">
        <v>1710</v>
      </c>
      <c r="H1796" t="str">
        <f>INDEX('Vensim Variables'!$B:$B,MATCH(EPS!$B1796,'Vensim Variables'!$A:$A,0))</f>
        <v>g pollutant</v>
      </c>
      <c r="I1796" t="str">
        <f t="shared" si="56"/>
        <v>SOx</v>
      </c>
      <c r="J1796">
        <f>INDEX(NoSettings!$C:$C,MATCH(EPS!$A1796,NoSettings!$A:$A,0))</f>
        <v>128200000000</v>
      </c>
      <c r="K1796" s="109">
        <f>INDEX(GWP!$C$2:$C$13,MATCH(EPS!I1796,GWP!$B$2:$B$13,0))</f>
        <v>0</v>
      </c>
      <c r="L1796" s="5">
        <f t="shared" si="57"/>
        <v>0</v>
      </c>
    </row>
    <row r="1797" spans="1:12">
      <c r="A1797" t="s">
        <v>3516</v>
      </c>
      <c r="B1797" t="s">
        <v>4</v>
      </c>
      <c r="C1797" t="s">
        <v>7010</v>
      </c>
      <c r="D1797" t="s">
        <v>1711</v>
      </c>
      <c r="H1797" t="str">
        <f>INDEX('Vensim Variables'!$B:$B,MATCH(EPS!$B1797,'Vensim Variables'!$A:$A,0))</f>
        <v>g pollutant</v>
      </c>
      <c r="I1797" t="str">
        <f t="shared" si="56"/>
        <v>BC</v>
      </c>
      <c r="J1797">
        <f>INDEX(NoSettings!$C:$C,MATCH(EPS!$A1797,NoSettings!$A:$A,0))</f>
        <v>1850000000</v>
      </c>
      <c r="K1797" s="109">
        <f>INDEX(GWP!$C$2:$C$13,MATCH(EPS!I1797,GWP!$B$2:$B$13,0))</f>
        <v>345</v>
      </c>
      <c r="L1797" s="5">
        <f t="shared" si="57"/>
        <v>0.63824999999999998</v>
      </c>
    </row>
    <row r="1798" spans="1:12">
      <c r="A1798" t="s">
        <v>3517</v>
      </c>
      <c r="B1798" t="s">
        <v>4</v>
      </c>
      <c r="C1798" t="s">
        <v>7010</v>
      </c>
      <c r="D1798" t="s">
        <v>1712</v>
      </c>
      <c r="H1798" t="str">
        <f>INDEX('Vensim Variables'!$B:$B,MATCH(EPS!$B1798,'Vensim Variables'!$A:$A,0))</f>
        <v>g pollutant</v>
      </c>
      <c r="I1798" t="str">
        <f t="shared" si="56"/>
        <v>OC</v>
      </c>
      <c r="J1798">
        <f>INDEX(NoSettings!$C:$C,MATCH(EPS!$A1798,NoSettings!$A:$A,0))</f>
        <v>3489000000</v>
      </c>
      <c r="K1798" s="109">
        <f>INDEX(GWP!$C$2:$C$13,MATCH(EPS!I1798,GWP!$B$2:$B$13,0))</f>
        <v>-46</v>
      </c>
      <c r="L1798" s="5">
        <f t="shared" si="57"/>
        <v>-0.160494</v>
      </c>
    </row>
    <row r="1799" spans="1:12">
      <c r="A1799" t="s">
        <v>3518</v>
      </c>
      <c r="B1799" t="s">
        <v>4</v>
      </c>
      <c r="C1799" t="s">
        <v>7010</v>
      </c>
      <c r="D1799" t="s">
        <v>1713</v>
      </c>
      <c r="H1799" t="str">
        <f>INDEX('Vensim Variables'!$B:$B,MATCH(EPS!$B1799,'Vensim Variables'!$A:$A,0))</f>
        <v>g pollutant</v>
      </c>
      <c r="I1799" t="str">
        <f t="shared" si="56"/>
        <v>CH4</v>
      </c>
      <c r="J1799">
        <f>INDEX(NoSettings!$C:$C,MATCH(EPS!$A1799,NoSettings!$A:$A,0))</f>
        <v>11620000000</v>
      </c>
      <c r="K1799" s="109">
        <f>INDEX(GWP!$C$2:$C$13,MATCH(EPS!I1799,GWP!$B$2:$B$13,0))</f>
        <v>28</v>
      </c>
      <c r="L1799" s="5">
        <f t="shared" si="57"/>
        <v>0.32535999999999998</v>
      </c>
    </row>
    <row r="1800" spans="1:12">
      <c r="A1800" t="s">
        <v>3519</v>
      </c>
      <c r="B1800" t="s">
        <v>4</v>
      </c>
      <c r="C1800" t="s">
        <v>7010</v>
      </c>
      <c r="D1800" t="s">
        <v>1714</v>
      </c>
      <c r="H1800" t="str">
        <f>INDEX('Vensim Variables'!$B:$B,MATCH(EPS!$B1800,'Vensim Variables'!$A:$A,0))</f>
        <v>g pollutant</v>
      </c>
      <c r="I1800" t="str">
        <f t="shared" si="56"/>
        <v>N2O</v>
      </c>
      <c r="J1800">
        <f>INDEX(NoSettings!$C:$C,MATCH(EPS!$A1800,NoSettings!$A:$A,0))</f>
        <v>81020000000</v>
      </c>
      <c r="K1800" s="109">
        <f>INDEX(GWP!$C$2:$C$13,MATCH(EPS!I1800,GWP!$B$2:$B$13,0))</f>
        <v>265</v>
      </c>
      <c r="L1800" s="5">
        <f t="shared" si="57"/>
        <v>21.470300000000002</v>
      </c>
    </row>
    <row r="1801" spans="1:12">
      <c r="A1801" t="s">
        <v>3520</v>
      </c>
      <c r="B1801" t="s">
        <v>4</v>
      </c>
      <c r="C1801" t="s">
        <v>7010</v>
      </c>
      <c r="D1801" t="s">
        <v>1715</v>
      </c>
      <c r="H1801" t="str">
        <f>INDEX('Vensim Variables'!$B:$B,MATCH(EPS!$B1801,'Vensim Variables'!$A:$A,0))</f>
        <v>g pollutant</v>
      </c>
      <c r="I1801" t="str">
        <f t="shared" si="56"/>
        <v>F gases</v>
      </c>
      <c r="J1801">
        <f>INDEX(NoSettings!$C:$C,MATCH(EPS!$A1801,NoSettings!$A:$A,0))</f>
        <v>220100000000000</v>
      </c>
      <c r="K1801" s="109">
        <f>INDEX(GWP!$C$2:$C$13,MATCH(EPS!I1801,GWP!$B$2:$B$13,0))</f>
        <v>1</v>
      </c>
      <c r="L1801" s="5">
        <f t="shared" si="57"/>
        <v>220.1</v>
      </c>
    </row>
    <row r="1802" spans="1:12">
      <c r="A1802" t="s">
        <v>3521</v>
      </c>
      <c r="B1802" t="s">
        <v>4</v>
      </c>
      <c r="C1802" t="s">
        <v>7011</v>
      </c>
      <c r="D1802" t="s">
        <v>1702</v>
      </c>
      <c r="H1802" t="str">
        <f>INDEX('Vensim Variables'!$B:$B,MATCH(EPS!$B1802,'Vensim Variables'!$A:$A,0))</f>
        <v>g pollutant</v>
      </c>
      <c r="I1802" t="str">
        <f t="shared" si="56"/>
        <v>CO2</v>
      </c>
      <c r="J1802">
        <f>INDEX(NoSettings!$C:$C,MATCH(EPS!$A1802,NoSettings!$A:$A,0))</f>
        <v>0</v>
      </c>
      <c r="K1802" s="109">
        <f>INDEX(GWP!$C$2:$C$13,MATCH(EPS!I1802,GWP!$B$2:$B$13,0))</f>
        <v>1</v>
      </c>
      <c r="L1802" s="5">
        <f t="shared" si="57"/>
        <v>0</v>
      </c>
    </row>
    <row r="1803" spans="1:12">
      <c r="A1803" t="s">
        <v>3522</v>
      </c>
      <c r="B1803" t="s">
        <v>4</v>
      </c>
      <c r="C1803" t="s">
        <v>7011</v>
      </c>
      <c r="D1803" t="s">
        <v>1705</v>
      </c>
      <c r="H1803" t="str">
        <f>INDEX('Vensim Variables'!$B:$B,MATCH(EPS!$B1803,'Vensim Variables'!$A:$A,0))</f>
        <v>g pollutant</v>
      </c>
      <c r="I1803" t="str">
        <f t="shared" si="56"/>
        <v>VOC</v>
      </c>
      <c r="J1803">
        <f>INDEX(NoSettings!$C:$C,MATCH(EPS!$A1803,NoSettings!$A:$A,0))</f>
        <v>1308000000</v>
      </c>
      <c r="K1803" s="109">
        <f>INDEX(GWP!$C$2:$C$13,MATCH(EPS!I1803,GWP!$B$2:$B$13,0))</f>
        <v>5</v>
      </c>
      <c r="L1803" s="5">
        <f t="shared" si="57"/>
        <v>6.5399999999999998E-3</v>
      </c>
    </row>
    <row r="1804" spans="1:12">
      <c r="A1804" t="s">
        <v>3523</v>
      </c>
      <c r="B1804" t="s">
        <v>4</v>
      </c>
      <c r="C1804" t="s">
        <v>7011</v>
      </c>
      <c r="D1804" t="s">
        <v>1706</v>
      </c>
      <c r="H1804" t="str">
        <f>INDEX('Vensim Variables'!$B:$B,MATCH(EPS!$B1804,'Vensim Variables'!$A:$A,0))</f>
        <v>g pollutant</v>
      </c>
      <c r="I1804" t="str">
        <f t="shared" si="56"/>
        <v>CO</v>
      </c>
      <c r="J1804">
        <f>INDEX(NoSettings!$C:$C,MATCH(EPS!$A1804,NoSettings!$A:$A,0))</f>
        <v>12860000000</v>
      </c>
      <c r="K1804" s="109">
        <f>INDEX(GWP!$C$2:$C$13,MATCH(EPS!I1804,GWP!$B$2:$B$13,0))</f>
        <v>1.8</v>
      </c>
      <c r="L1804" s="5">
        <f t="shared" si="57"/>
        <v>2.3147999999999998E-2</v>
      </c>
    </row>
    <row r="1805" spans="1:12">
      <c r="A1805" t="s">
        <v>3524</v>
      </c>
      <c r="B1805" t="s">
        <v>4</v>
      </c>
      <c r="C1805" t="s">
        <v>7011</v>
      </c>
      <c r="D1805" t="s">
        <v>1707</v>
      </c>
      <c r="H1805" t="str">
        <f>INDEX('Vensim Variables'!$B:$B,MATCH(EPS!$B1805,'Vensim Variables'!$A:$A,0))</f>
        <v>g pollutant</v>
      </c>
      <c r="I1805" t="str">
        <f t="shared" si="56"/>
        <v>NOx</v>
      </c>
      <c r="J1805">
        <f>INDEX(NoSettings!$C:$C,MATCH(EPS!$A1805,NoSettings!$A:$A,0))</f>
        <v>1286000000</v>
      </c>
      <c r="K1805" s="109">
        <f>INDEX(GWP!$C$2:$C$13,MATCH(EPS!I1805,GWP!$B$2:$B$13,0))</f>
        <v>-8.1999999999999993</v>
      </c>
      <c r="L1805" s="5">
        <f t="shared" si="57"/>
        <v>-1.0545199999999999E-2</v>
      </c>
    </row>
    <row r="1806" spans="1:12">
      <c r="A1806" t="s">
        <v>3525</v>
      </c>
      <c r="B1806" t="s">
        <v>4</v>
      </c>
      <c r="C1806" t="s">
        <v>7011</v>
      </c>
      <c r="D1806" t="s">
        <v>1708</v>
      </c>
      <c r="H1806" t="str">
        <f>INDEX('Vensim Variables'!$B:$B,MATCH(EPS!$B1806,'Vensim Variables'!$A:$A,0))</f>
        <v>g pollutant</v>
      </c>
      <c r="I1806" t="str">
        <f t="shared" si="56"/>
        <v>PM10</v>
      </c>
      <c r="J1806">
        <f>INDEX(NoSettings!$C:$C,MATCH(EPS!$A1806,NoSettings!$A:$A,0))</f>
        <v>126200000</v>
      </c>
      <c r="K1806" s="109">
        <f>INDEX(GWP!$C$2:$C$13,MATCH(EPS!I1806,GWP!$B$2:$B$13,0))</f>
        <v>0</v>
      </c>
      <c r="L1806" s="5">
        <f t="shared" si="57"/>
        <v>0</v>
      </c>
    </row>
    <row r="1807" spans="1:12">
      <c r="A1807" t="s">
        <v>3526</v>
      </c>
      <c r="B1807" t="s">
        <v>4</v>
      </c>
      <c r="C1807" t="s">
        <v>7011</v>
      </c>
      <c r="D1807" t="s">
        <v>1709</v>
      </c>
      <c r="H1807" t="str">
        <f>INDEX('Vensim Variables'!$B:$B,MATCH(EPS!$B1807,'Vensim Variables'!$A:$A,0))</f>
        <v>g pollutant</v>
      </c>
      <c r="I1807" t="str">
        <f t="shared" si="56"/>
        <v>PM25</v>
      </c>
      <c r="J1807">
        <f>INDEX(NoSettings!$C:$C,MATCH(EPS!$A1807,NoSettings!$A:$A,0))</f>
        <v>119200000</v>
      </c>
      <c r="K1807" s="109">
        <f>INDEX(GWP!$C$2:$C$13,MATCH(EPS!I1807,GWP!$B$2:$B$13,0))</f>
        <v>0</v>
      </c>
      <c r="L1807" s="5">
        <f t="shared" si="57"/>
        <v>0</v>
      </c>
    </row>
    <row r="1808" spans="1:12">
      <c r="A1808" t="s">
        <v>3527</v>
      </c>
      <c r="B1808" t="s">
        <v>4</v>
      </c>
      <c r="C1808" t="s">
        <v>7011</v>
      </c>
      <c r="D1808" t="s">
        <v>1710</v>
      </c>
      <c r="H1808" t="str">
        <f>INDEX('Vensim Variables'!$B:$B,MATCH(EPS!$B1808,'Vensim Variables'!$A:$A,0))</f>
        <v>g pollutant</v>
      </c>
      <c r="I1808" t="str">
        <f t="shared" si="56"/>
        <v>SOx</v>
      </c>
      <c r="J1808">
        <f>INDEX(NoSettings!$C:$C,MATCH(EPS!$A1808,NoSettings!$A:$A,0))</f>
        <v>3977000</v>
      </c>
      <c r="K1808" s="109">
        <f>INDEX(GWP!$C$2:$C$13,MATCH(EPS!I1808,GWP!$B$2:$B$13,0))</f>
        <v>0</v>
      </c>
      <c r="L1808" s="5">
        <f t="shared" si="57"/>
        <v>0</v>
      </c>
    </row>
    <row r="1809" spans="1:12">
      <c r="A1809" t="s">
        <v>3528</v>
      </c>
      <c r="B1809" t="s">
        <v>4</v>
      </c>
      <c r="C1809" t="s">
        <v>7011</v>
      </c>
      <c r="D1809" t="s">
        <v>1711</v>
      </c>
      <c r="H1809" t="str">
        <f>INDEX('Vensim Variables'!$B:$B,MATCH(EPS!$B1809,'Vensim Variables'!$A:$A,0))</f>
        <v>g pollutant</v>
      </c>
      <c r="I1809" t="str">
        <f t="shared" si="56"/>
        <v>BC</v>
      </c>
      <c r="J1809">
        <f>INDEX(NoSettings!$C:$C,MATCH(EPS!$A1809,NoSettings!$A:$A,0))</f>
        <v>62050000</v>
      </c>
      <c r="K1809" s="109">
        <f>INDEX(GWP!$C$2:$C$13,MATCH(EPS!I1809,GWP!$B$2:$B$13,0))</f>
        <v>345</v>
      </c>
      <c r="L1809" s="5">
        <f t="shared" si="57"/>
        <v>2.1407249999999999E-2</v>
      </c>
    </row>
    <row r="1810" spans="1:12">
      <c r="A1810" t="s">
        <v>3529</v>
      </c>
      <c r="B1810" t="s">
        <v>4</v>
      </c>
      <c r="C1810" t="s">
        <v>7011</v>
      </c>
      <c r="D1810" t="s">
        <v>1712</v>
      </c>
      <c r="H1810" t="str">
        <f>INDEX('Vensim Variables'!$B:$B,MATCH(EPS!$B1810,'Vensim Variables'!$A:$A,0))</f>
        <v>g pollutant</v>
      </c>
      <c r="I1810" t="str">
        <f t="shared" si="56"/>
        <v>OC</v>
      </c>
      <c r="J1810">
        <f>INDEX(NoSettings!$C:$C,MATCH(EPS!$A1810,NoSettings!$A:$A,0))</f>
        <v>33950000</v>
      </c>
      <c r="K1810" s="109">
        <f>INDEX(GWP!$C$2:$C$13,MATCH(EPS!I1810,GWP!$B$2:$B$13,0))</f>
        <v>-46</v>
      </c>
      <c r="L1810" s="5">
        <f t="shared" si="57"/>
        <v>-1.5617000000000001E-3</v>
      </c>
    </row>
    <row r="1811" spans="1:12">
      <c r="A1811" t="s">
        <v>3530</v>
      </c>
      <c r="B1811" t="s">
        <v>4</v>
      </c>
      <c r="C1811" t="s">
        <v>7011</v>
      </c>
      <c r="D1811" t="s">
        <v>1713</v>
      </c>
      <c r="H1811" t="str">
        <f>INDEX('Vensim Variables'!$B:$B,MATCH(EPS!$B1811,'Vensim Variables'!$A:$A,0))</f>
        <v>g pollutant</v>
      </c>
      <c r="I1811" t="str">
        <f t="shared" si="56"/>
        <v>CH4</v>
      </c>
      <c r="J1811">
        <f>INDEX(NoSettings!$C:$C,MATCH(EPS!$A1811,NoSettings!$A:$A,0))</f>
        <v>0</v>
      </c>
      <c r="K1811" s="109">
        <f>INDEX(GWP!$C$2:$C$13,MATCH(EPS!I1811,GWP!$B$2:$B$13,0))</f>
        <v>28</v>
      </c>
      <c r="L1811" s="5">
        <f t="shared" si="57"/>
        <v>0</v>
      </c>
    </row>
    <row r="1812" spans="1:12">
      <c r="A1812" t="s">
        <v>3531</v>
      </c>
      <c r="B1812" t="s">
        <v>4</v>
      </c>
      <c r="C1812" t="s">
        <v>7011</v>
      </c>
      <c r="D1812" t="s">
        <v>1714</v>
      </c>
      <c r="H1812" t="str">
        <f>INDEX('Vensim Variables'!$B:$B,MATCH(EPS!$B1812,'Vensim Variables'!$A:$A,0))</f>
        <v>g pollutant</v>
      </c>
      <c r="I1812" t="str">
        <f t="shared" si="56"/>
        <v>N2O</v>
      </c>
      <c r="J1812">
        <f>INDEX(NoSettings!$C:$C,MATCH(EPS!$A1812,NoSettings!$A:$A,0))</f>
        <v>0</v>
      </c>
      <c r="K1812" s="109">
        <f>INDEX(GWP!$C$2:$C$13,MATCH(EPS!I1812,GWP!$B$2:$B$13,0))</f>
        <v>265</v>
      </c>
      <c r="L1812" s="5">
        <f t="shared" si="57"/>
        <v>0</v>
      </c>
    </row>
    <row r="1813" spans="1:12">
      <c r="A1813" t="s">
        <v>3532</v>
      </c>
      <c r="B1813" t="s">
        <v>4</v>
      </c>
      <c r="C1813" t="s">
        <v>7011</v>
      </c>
      <c r="D1813" t="s">
        <v>1715</v>
      </c>
      <c r="H1813" t="str">
        <f>INDEX('Vensim Variables'!$B:$B,MATCH(EPS!$B1813,'Vensim Variables'!$A:$A,0))</f>
        <v>g pollutant</v>
      </c>
      <c r="I1813" t="str">
        <f t="shared" si="56"/>
        <v>F gases</v>
      </c>
      <c r="J1813">
        <f>INDEX(NoSettings!$C:$C,MATCH(EPS!$A1813,NoSettings!$A:$A,0))</f>
        <v>0</v>
      </c>
      <c r="K1813" s="109">
        <f>INDEX(GWP!$C$2:$C$13,MATCH(EPS!I1813,GWP!$B$2:$B$13,0))</f>
        <v>1</v>
      </c>
      <c r="L1813" s="5">
        <f t="shared" si="57"/>
        <v>0</v>
      </c>
    </row>
    <row r="1814" spans="1:12">
      <c r="A1814" t="s">
        <v>3533</v>
      </c>
      <c r="B1814" t="s">
        <v>4</v>
      </c>
      <c r="C1814" t="s">
        <v>7012</v>
      </c>
      <c r="D1814" t="s">
        <v>1702</v>
      </c>
      <c r="H1814" t="str">
        <f>INDEX('Vensim Variables'!$B:$B,MATCH(EPS!$B1814,'Vensim Variables'!$A:$A,0))</f>
        <v>g pollutant</v>
      </c>
      <c r="I1814" t="str">
        <f t="shared" si="56"/>
        <v>CO2</v>
      </c>
      <c r="J1814">
        <f>INDEX(NoSettings!$C:$C,MATCH(EPS!$A1814,NoSettings!$A:$A,0))</f>
        <v>0</v>
      </c>
      <c r="K1814" s="109">
        <f>INDEX(GWP!$C$2:$C$13,MATCH(EPS!I1814,GWP!$B$2:$B$13,0))</f>
        <v>1</v>
      </c>
      <c r="L1814" s="5">
        <f t="shared" si="57"/>
        <v>0</v>
      </c>
    </row>
    <row r="1815" spans="1:12">
      <c r="A1815" t="s">
        <v>3534</v>
      </c>
      <c r="B1815" t="s">
        <v>4</v>
      </c>
      <c r="C1815" t="s">
        <v>7012</v>
      </c>
      <c r="D1815" t="s">
        <v>1705</v>
      </c>
      <c r="H1815" t="str">
        <f>INDEX('Vensim Variables'!$B:$B,MATCH(EPS!$B1815,'Vensim Variables'!$A:$A,0))</f>
        <v>g pollutant</v>
      </c>
      <c r="I1815" t="str">
        <f t="shared" si="56"/>
        <v>VOC</v>
      </c>
      <c r="J1815">
        <f>INDEX(NoSettings!$C:$C,MATCH(EPS!$A1815,NoSettings!$A:$A,0))</f>
        <v>0</v>
      </c>
      <c r="K1815" s="109">
        <f>INDEX(GWP!$C$2:$C$13,MATCH(EPS!I1815,GWP!$B$2:$B$13,0))</f>
        <v>5</v>
      </c>
      <c r="L1815" s="5">
        <f t="shared" si="57"/>
        <v>0</v>
      </c>
    </row>
    <row r="1816" spans="1:12">
      <c r="A1816" t="s">
        <v>3535</v>
      </c>
      <c r="B1816" t="s">
        <v>4</v>
      </c>
      <c r="C1816" t="s">
        <v>7012</v>
      </c>
      <c r="D1816" t="s">
        <v>1706</v>
      </c>
      <c r="H1816" t="str">
        <f>INDEX('Vensim Variables'!$B:$B,MATCH(EPS!$B1816,'Vensim Variables'!$A:$A,0))</f>
        <v>g pollutant</v>
      </c>
      <c r="I1816" t="str">
        <f t="shared" si="56"/>
        <v>CO</v>
      </c>
      <c r="J1816">
        <f>INDEX(NoSettings!$C:$C,MATCH(EPS!$A1816,NoSettings!$A:$A,0))</f>
        <v>0</v>
      </c>
      <c r="K1816" s="109">
        <f>INDEX(GWP!$C$2:$C$13,MATCH(EPS!I1816,GWP!$B$2:$B$13,0))</f>
        <v>1.8</v>
      </c>
      <c r="L1816" s="5">
        <f t="shared" si="57"/>
        <v>0</v>
      </c>
    </row>
    <row r="1817" spans="1:12">
      <c r="A1817" t="s">
        <v>3536</v>
      </c>
      <c r="B1817" t="s">
        <v>4</v>
      </c>
      <c r="C1817" t="s">
        <v>7012</v>
      </c>
      <c r="D1817" t="s">
        <v>1707</v>
      </c>
      <c r="H1817" t="str">
        <f>INDEX('Vensim Variables'!$B:$B,MATCH(EPS!$B1817,'Vensim Variables'!$A:$A,0))</f>
        <v>g pollutant</v>
      </c>
      <c r="I1817" t="str">
        <f t="shared" si="56"/>
        <v>NOx</v>
      </c>
      <c r="J1817">
        <f>INDEX(NoSettings!$C:$C,MATCH(EPS!$A1817,NoSettings!$A:$A,0))</f>
        <v>0</v>
      </c>
      <c r="K1817" s="109">
        <f>INDEX(GWP!$C$2:$C$13,MATCH(EPS!I1817,GWP!$B$2:$B$13,0))</f>
        <v>-8.1999999999999993</v>
      </c>
      <c r="L1817" s="5">
        <f t="shared" si="57"/>
        <v>0</v>
      </c>
    </row>
    <row r="1818" spans="1:12">
      <c r="A1818" t="s">
        <v>3537</v>
      </c>
      <c r="B1818" t="s">
        <v>4</v>
      </c>
      <c r="C1818" t="s">
        <v>7012</v>
      </c>
      <c r="D1818" t="s">
        <v>1708</v>
      </c>
      <c r="H1818" t="str">
        <f>INDEX('Vensim Variables'!$B:$B,MATCH(EPS!$B1818,'Vensim Variables'!$A:$A,0))</f>
        <v>g pollutant</v>
      </c>
      <c r="I1818" t="str">
        <f t="shared" si="56"/>
        <v>PM10</v>
      </c>
      <c r="J1818">
        <f>INDEX(NoSettings!$C:$C,MATCH(EPS!$A1818,NoSettings!$A:$A,0))</f>
        <v>0</v>
      </c>
      <c r="K1818" s="109">
        <f>INDEX(GWP!$C$2:$C$13,MATCH(EPS!I1818,GWP!$B$2:$B$13,0))</f>
        <v>0</v>
      </c>
      <c r="L1818" s="5">
        <f t="shared" si="57"/>
        <v>0</v>
      </c>
    </row>
    <row r="1819" spans="1:12">
      <c r="A1819" t="s">
        <v>3538</v>
      </c>
      <c r="B1819" t="s">
        <v>4</v>
      </c>
      <c r="C1819" t="s">
        <v>7012</v>
      </c>
      <c r="D1819" t="s">
        <v>1709</v>
      </c>
      <c r="H1819" t="str">
        <f>INDEX('Vensim Variables'!$B:$B,MATCH(EPS!$B1819,'Vensim Variables'!$A:$A,0))</f>
        <v>g pollutant</v>
      </c>
      <c r="I1819" t="str">
        <f t="shared" si="56"/>
        <v>PM25</v>
      </c>
      <c r="J1819">
        <f>INDEX(NoSettings!$C:$C,MATCH(EPS!$A1819,NoSettings!$A:$A,0))</f>
        <v>0</v>
      </c>
      <c r="K1819" s="109">
        <f>INDEX(GWP!$C$2:$C$13,MATCH(EPS!I1819,GWP!$B$2:$B$13,0))</f>
        <v>0</v>
      </c>
      <c r="L1819" s="5">
        <f t="shared" si="57"/>
        <v>0</v>
      </c>
    </row>
    <row r="1820" spans="1:12">
      <c r="A1820" t="s">
        <v>3539</v>
      </c>
      <c r="B1820" t="s">
        <v>4</v>
      </c>
      <c r="C1820" t="s">
        <v>7012</v>
      </c>
      <c r="D1820" t="s">
        <v>1710</v>
      </c>
      <c r="H1820" t="str">
        <f>INDEX('Vensim Variables'!$B:$B,MATCH(EPS!$B1820,'Vensim Variables'!$A:$A,0))</f>
        <v>g pollutant</v>
      </c>
      <c r="I1820" t="str">
        <f t="shared" si="56"/>
        <v>SOx</v>
      </c>
      <c r="J1820">
        <f>INDEX(NoSettings!$C:$C,MATCH(EPS!$A1820,NoSettings!$A:$A,0))</f>
        <v>0</v>
      </c>
      <c r="K1820" s="109">
        <f>INDEX(GWP!$C$2:$C$13,MATCH(EPS!I1820,GWP!$B$2:$B$13,0))</f>
        <v>0</v>
      </c>
      <c r="L1820" s="5">
        <f t="shared" si="57"/>
        <v>0</v>
      </c>
    </row>
    <row r="1821" spans="1:12">
      <c r="A1821" t="s">
        <v>3540</v>
      </c>
      <c r="B1821" t="s">
        <v>4</v>
      </c>
      <c r="C1821" t="s">
        <v>7012</v>
      </c>
      <c r="D1821" t="s">
        <v>1711</v>
      </c>
      <c r="H1821" t="str">
        <f>INDEX('Vensim Variables'!$B:$B,MATCH(EPS!$B1821,'Vensim Variables'!$A:$A,0))</f>
        <v>g pollutant</v>
      </c>
      <c r="I1821" t="str">
        <f t="shared" si="56"/>
        <v>BC</v>
      </c>
      <c r="J1821">
        <f>INDEX(NoSettings!$C:$C,MATCH(EPS!$A1821,NoSettings!$A:$A,0))</f>
        <v>0</v>
      </c>
      <c r="K1821" s="109">
        <f>INDEX(GWP!$C$2:$C$13,MATCH(EPS!I1821,GWP!$B$2:$B$13,0))</f>
        <v>345</v>
      </c>
      <c r="L1821" s="5">
        <f t="shared" si="57"/>
        <v>0</v>
      </c>
    </row>
    <row r="1822" spans="1:12">
      <c r="A1822" t="s">
        <v>3541</v>
      </c>
      <c r="B1822" t="s">
        <v>4</v>
      </c>
      <c r="C1822" t="s">
        <v>7012</v>
      </c>
      <c r="D1822" t="s">
        <v>1712</v>
      </c>
      <c r="H1822" t="str">
        <f>INDEX('Vensim Variables'!$B:$B,MATCH(EPS!$B1822,'Vensim Variables'!$A:$A,0))</f>
        <v>g pollutant</v>
      </c>
      <c r="I1822" t="str">
        <f t="shared" si="56"/>
        <v>OC</v>
      </c>
      <c r="J1822">
        <f>INDEX(NoSettings!$C:$C,MATCH(EPS!$A1822,NoSettings!$A:$A,0))</f>
        <v>0</v>
      </c>
      <c r="K1822" s="109">
        <f>INDEX(GWP!$C$2:$C$13,MATCH(EPS!I1822,GWP!$B$2:$B$13,0))</f>
        <v>-46</v>
      </c>
      <c r="L1822" s="5">
        <f t="shared" si="57"/>
        <v>0</v>
      </c>
    </row>
    <row r="1823" spans="1:12">
      <c r="A1823" t="s">
        <v>3542</v>
      </c>
      <c r="B1823" t="s">
        <v>4</v>
      </c>
      <c r="C1823" t="s">
        <v>7012</v>
      </c>
      <c r="D1823" t="s">
        <v>1713</v>
      </c>
      <c r="H1823" t="str">
        <f>INDEX('Vensim Variables'!$B:$B,MATCH(EPS!$B1823,'Vensim Variables'!$A:$A,0))</f>
        <v>g pollutant</v>
      </c>
      <c r="I1823" t="str">
        <f t="shared" si="56"/>
        <v>CH4</v>
      </c>
      <c r="J1823">
        <f>INDEX(NoSettings!$C:$C,MATCH(EPS!$A1823,NoSettings!$A:$A,0))</f>
        <v>0</v>
      </c>
      <c r="K1823" s="109">
        <f>INDEX(GWP!$C$2:$C$13,MATCH(EPS!I1823,GWP!$B$2:$B$13,0))</f>
        <v>28</v>
      </c>
      <c r="L1823" s="5">
        <f t="shared" si="57"/>
        <v>0</v>
      </c>
    </row>
    <row r="1824" spans="1:12">
      <c r="A1824" t="s">
        <v>3543</v>
      </c>
      <c r="B1824" t="s">
        <v>4</v>
      </c>
      <c r="C1824" t="s">
        <v>7012</v>
      </c>
      <c r="D1824" t="s">
        <v>1714</v>
      </c>
      <c r="H1824" t="str">
        <f>INDEX('Vensim Variables'!$B:$B,MATCH(EPS!$B1824,'Vensim Variables'!$A:$A,0))</f>
        <v>g pollutant</v>
      </c>
      <c r="I1824" t="str">
        <f t="shared" si="56"/>
        <v>N2O</v>
      </c>
      <c r="J1824">
        <f>INDEX(NoSettings!$C:$C,MATCH(EPS!$A1824,NoSettings!$A:$A,0))</f>
        <v>0</v>
      </c>
      <c r="K1824" s="109">
        <f>INDEX(GWP!$C$2:$C$13,MATCH(EPS!I1824,GWP!$B$2:$B$13,0))</f>
        <v>265</v>
      </c>
      <c r="L1824" s="5">
        <f t="shared" si="57"/>
        <v>0</v>
      </c>
    </row>
    <row r="1825" spans="1:12">
      <c r="A1825" t="s">
        <v>3544</v>
      </c>
      <c r="B1825" t="s">
        <v>4</v>
      </c>
      <c r="C1825" t="s">
        <v>7012</v>
      </c>
      <c r="D1825" t="s">
        <v>1715</v>
      </c>
      <c r="H1825" t="str">
        <f>INDEX('Vensim Variables'!$B:$B,MATCH(EPS!$B1825,'Vensim Variables'!$A:$A,0))</f>
        <v>g pollutant</v>
      </c>
      <c r="I1825" t="str">
        <f t="shared" si="56"/>
        <v>F gases</v>
      </c>
      <c r="J1825">
        <f>INDEX(NoSettings!$C:$C,MATCH(EPS!$A1825,NoSettings!$A:$A,0))</f>
        <v>0</v>
      </c>
      <c r="K1825" s="109">
        <f>INDEX(GWP!$C$2:$C$13,MATCH(EPS!I1825,GWP!$B$2:$B$13,0))</f>
        <v>1</v>
      </c>
      <c r="L1825" s="5">
        <f t="shared" si="57"/>
        <v>0</v>
      </c>
    </row>
    <row r="1826" spans="1:12">
      <c r="A1826" t="s">
        <v>3545</v>
      </c>
      <c r="B1826" t="s">
        <v>4</v>
      </c>
      <c r="C1826" t="s">
        <v>7013</v>
      </c>
      <c r="D1826" t="s">
        <v>1702</v>
      </c>
      <c r="H1826" t="str">
        <f>INDEX('Vensim Variables'!$B:$B,MATCH(EPS!$B1826,'Vensim Variables'!$A:$A,0))</f>
        <v>g pollutant</v>
      </c>
      <c r="I1826" t="str">
        <f t="shared" si="56"/>
        <v>CO2</v>
      </c>
      <c r="J1826">
        <f>INDEX(NoSettings!$C:$C,MATCH(EPS!$A1826,NoSettings!$A:$A,0))</f>
        <v>70170000000000</v>
      </c>
      <c r="K1826" s="109">
        <f>INDEX(GWP!$C$2:$C$13,MATCH(EPS!I1826,GWP!$B$2:$B$13,0))</f>
        <v>1</v>
      </c>
      <c r="L1826" s="5">
        <f t="shared" si="57"/>
        <v>70.17</v>
      </c>
    </row>
    <row r="1827" spans="1:12">
      <c r="A1827" t="s">
        <v>3546</v>
      </c>
      <c r="B1827" t="s">
        <v>4</v>
      </c>
      <c r="C1827" t="s">
        <v>7013</v>
      </c>
      <c r="D1827" t="s">
        <v>1705</v>
      </c>
      <c r="H1827" t="str">
        <f>INDEX('Vensim Variables'!$B:$B,MATCH(EPS!$B1827,'Vensim Variables'!$A:$A,0))</f>
        <v>g pollutant</v>
      </c>
      <c r="I1827" t="str">
        <f t="shared" si="56"/>
        <v>VOC</v>
      </c>
      <c r="J1827">
        <f>INDEX(NoSettings!$C:$C,MATCH(EPS!$A1827,NoSettings!$A:$A,0))</f>
        <v>8477000000</v>
      </c>
      <c r="K1827" s="109">
        <f>INDEX(GWP!$C$2:$C$13,MATCH(EPS!I1827,GWP!$B$2:$B$13,0))</f>
        <v>5</v>
      </c>
      <c r="L1827" s="5">
        <f t="shared" si="57"/>
        <v>4.2384999999999999E-2</v>
      </c>
    </row>
    <row r="1828" spans="1:12">
      <c r="A1828" t="s">
        <v>3547</v>
      </c>
      <c r="B1828" t="s">
        <v>4</v>
      </c>
      <c r="C1828" t="s">
        <v>7013</v>
      </c>
      <c r="D1828" t="s">
        <v>1706</v>
      </c>
      <c r="H1828" t="str">
        <f>INDEX('Vensim Variables'!$B:$B,MATCH(EPS!$B1828,'Vensim Variables'!$A:$A,0))</f>
        <v>g pollutant</v>
      </c>
      <c r="I1828" t="str">
        <f t="shared" si="56"/>
        <v>CO</v>
      </c>
      <c r="J1828">
        <f>INDEX(NoSettings!$C:$C,MATCH(EPS!$A1828,NoSettings!$A:$A,0))</f>
        <v>129300000000</v>
      </c>
      <c r="K1828" s="109">
        <f>INDEX(GWP!$C$2:$C$13,MATCH(EPS!I1828,GWP!$B$2:$B$13,0))</f>
        <v>1.8</v>
      </c>
      <c r="L1828" s="5">
        <f t="shared" si="57"/>
        <v>0.23274</v>
      </c>
    </row>
    <row r="1829" spans="1:12">
      <c r="A1829" t="s">
        <v>3548</v>
      </c>
      <c r="B1829" t="s">
        <v>4</v>
      </c>
      <c r="C1829" t="s">
        <v>7013</v>
      </c>
      <c r="D1829" t="s">
        <v>1707</v>
      </c>
      <c r="H1829" t="str">
        <f>INDEX('Vensim Variables'!$B:$B,MATCH(EPS!$B1829,'Vensim Variables'!$A:$A,0))</f>
        <v>g pollutant</v>
      </c>
      <c r="I1829" t="str">
        <f t="shared" si="56"/>
        <v>NOx</v>
      </c>
      <c r="J1829">
        <f>INDEX(NoSettings!$C:$C,MATCH(EPS!$A1829,NoSettings!$A:$A,0))</f>
        <v>100900000000</v>
      </c>
      <c r="K1829" s="109">
        <f>INDEX(GWP!$C$2:$C$13,MATCH(EPS!I1829,GWP!$B$2:$B$13,0))</f>
        <v>-8.1999999999999993</v>
      </c>
      <c r="L1829" s="5">
        <f t="shared" si="57"/>
        <v>-0.82737999999999989</v>
      </c>
    </row>
    <row r="1830" spans="1:12">
      <c r="A1830" t="s">
        <v>3549</v>
      </c>
      <c r="B1830" t="s">
        <v>4</v>
      </c>
      <c r="C1830" t="s">
        <v>7013</v>
      </c>
      <c r="D1830" t="s">
        <v>1708</v>
      </c>
      <c r="H1830" t="str">
        <f>INDEX('Vensim Variables'!$B:$B,MATCH(EPS!$B1830,'Vensim Variables'!$A:$A,0))</f>
        <v>g pollutant</v>
      </c>
      <c r="I1830" t="str">
        <f t="shared" si="56"/>
        <v>PM10</v>
      </c>
      <c r="J1830">
        <f>INDEX(NoSettings!$C:$C,MATCH(EPS!$A1830,NoSettings!$A:$A,0))</f>
        <v>10830000000</v>
      </c>
      <c r="K1830" s="109">
        <f>INDEX(GWP!$C$2:$C$13,MATCH(EPS!I1830,GWP!$B$2:$B$13,0))</f>
        <v>0</v>
      </c>
      <c r="L1830" s="5">
        <f t="shared" si="57"/>
        <v>0</v>
      </c>
    </row>
    <row r="1831" spans="1:12">
      <c r="A1831" t="s">
        <v>3550</v>
      </c>
      <c r="B1831" t="s">
        <v>4</v>
      </c>
      <c r="C1831" t="s">
        <v>7013</v>
      </c>
      <c r="D1831" t="s">
        <v>1709</v>
      </c>
      <c r="H1831" t="str">
        <f>INDEX('Vensim Variables'!$B:$B,MATCH(EPS!$B1831,'Vensim Variables'!$A:$A,0))</f>
        <v>g pollutant</v>
      </c>
      <c r="I1831" t="str">
        <f t="shared" si="56"/>
        <v>PM25</v>
      </c>
      <c r="J1831">
        <f>INDEX(NoSettings!$C:$C,MATCH(EPS!$A1831,NoSettings!$A:$A,0))</f>
        <v>6517000000</v>
      </c>
      <c r="K1831" s="109">
        <f>INDEX(GWP!$C$2:$C$13,MATCH(EPS!I1831,GWP!$B$2:$B$13,0))</f>
        <v>0</v>
      </c>
      <c r="L1831" s="5">
        <f t="shared" si="57"/>
        <v>0</v>
      </c>
    </row>
    <row r="1832" spans="1:12">
      <c r="A1832" t="s">
        <v>3551</v>
      </c>
      <c r="B1832" t="s">
        <v>4</v>
      </c>
      <c r="C1832" t="s">
        <v>7013</v>
      </c>
      <c r="D1832" t="s">
        <v>1710</v>
      </c>
      <c r="H1832" t="str">
        <f>INDEX('Vensim Variables'!$B:$B,MATCH(EPS!$B1832,'Vensim Variables'!$A:$A,0))</f>
        <v>g pollutant</v>
      </c>
      <c r="I1832" t="str">
        <f t="shared" si="56"/>
        <v>SOx</v>
      </c>
      <c r="J1832">
        <f>INDEX(NoSettings!$C:$C,MATCH(EPS!$A1832,NoSettings!$A:$A,0))</f>
        <v>24050000000</v>
      </c>
      <c r="K1832" s="109">
        <f>INDEX(GWP!$C$2:$C$13,MATCH(EPS!I1832,GWP!$B$2:$B$13,0))</f>
        <v>0</v>
      </c>
      <c r="L1832" s="5">
        <f t="shared" si="57"/>
        <v>0</v>
      </c>
    </row>
    <row r="1833" spans="1:12">
      <c r="A1833" t="s">
        <v>3552</v>
      </c>
      <c r="B1833" t="s">
        <v>4</v>
      </c>
      <c r="C1833" t="s">
        <v>7013</v>
      </c>
      <c r="D1833" t="s">
        <v>1711</v>
      </c>
      <c r="H1833" t="str">
        <f>INDEX('Vensim Variables'!$B:$B,MATCH(EPS!$B1833,'Vensim Variables'!$A:$A,0))</f>
        <v>g pollutant</v>
      </c>
      <c r="I1833" t="str">
        <f t="shared" si="56"/>
        <v>BC</v>
      </c>
      <c r="J1833">
        <f>INDEX(NoSettings!$C:$C,MATCH(EPS!$A1833,NoSettings!$A:$A,0))</f>
        <v>350800000</v>
      </c>
      <c r="K1833" s="109">
        <f>INDEX(GWP!$C$2:$C$13,MATCH(EPS!I1833,GWP!$B$2:$B$13,0))</f>
        <v>345</v>
      </c>
      <c r="L1833" s="5">
        <f t="shared" si="57"/>
        <v>0.12102599999999999</v>
      </c>
    </row>
    <row r="1834" spans="1:12">
      <c r="A1834" t="s">
        <v>3553</v>
      </c>
      <c r="B1834" t="s">
        <v>4</v>
      </c>
      <c r="C1834" t="s">
        <v>7013</v>
      </c>
      <c r="D1834" t="s">
        <v>1712</v>
      </c>
      <c r="H1834" t="str">
        <f>INDEX('Vensim Variables'!$B:$B,MATCH(EPS!$B1834,'Vensim Variables'!$A:$A,0))</f>
        <v>g pollutant</v>
      </c>
      <c r="I1834" t="str">
        <f t="shared" si="56"/>
        <v>OC</v>
      </c>
      <c r="J1834">
        <f>INDEX(NoSettings!$C:$C,MATCH(EPS!$A1834,NoSettings!$A:$A,0))</f>
        <v>877700000</v>
      </c>
      <c r="K1834" s="109">
        <f>INDEX(GWP!$C$2:$C$13,MATCH(EPS!I1834,GWP!$B$2:$B$13,0))</f>
        <v>-46</v>
      </c>
      <c r="L1834" s="5">
        <f t="shared" si="57"/>
        <v>-4.0374199999999999E-2</v>
      </c>
    </row>
    <row r="1835" spans="1:12">
      <c r="A1835" t="s">
        <v>3554</v>
      </c>
      <c r="B1835" t="s">
        <v>4</v>
      </c>
      <c r="C1835" t="s">
        <v>7013</v>
      </c>
      <c r="D1835" t="s">
        <v>1713</v>
      </c>
      <c r="H1835" t="str">
        <f>INDEX('Vensim Variables'!$B:$B,MATCH(EPS!$B1835,'Vensim Variables'!$A:$A,0))</f>
        <v>g pollutant</v>
      </c>
      <c r="I1835" t="str">
        <f t="shared" si="56"/>
        <v>CH4</v>
      </c>
      <c r="J1835">
        <f>INDEX(NoSettings!$C:$C,MATCH(EPS!$A1835,NoSettings!$A:$A,0))</f>
        <v>0</v>
      </c>
      <c r="K1835" s="109">
        <f>INDEX(GWP!$C$2:$C$13,MATCH(EPS!I1835,GWP!$B$2:$B$13,0))</f>
        <v>28</v>
      </c>
      <c r="L1835" s="5">
        <f t="shared" si="57"/>
        <v>0</v>
      </c>
    </row>
    <row r="1836" spans="1:12">
      <c r="A1836" t="s">
        <v>3555</v>
      </c>
      <c r="B1836" t="s">
        <v>4</v>
      </c>
      <c r="C1836" t="s">
        <v>7013</v>
      </c>
      <c r="D1836" t="s">
        <v>1714</v>
      </c>
      <c r="H1836" t="str">
        <f>INDEX('Vensim Variables'!$B:$B,MATCH(EPS!$B1836,'Vensim Variables'!$A:$A,0))</f>
        <v>g pollutant</v>
      </c>
      <c r="I1836" t="str">
        <f t="shared" si="56"/>
        <v>N2O</v>
      </c>
      <c r="J1836">
        <f>INDEX(NoSettings!$C:$C,MATCH(EPS!$A1836,NoSettings!$A:$A,0))</f>
        <v>0</v>
      </c>
      <c r="K1836" s="109">
        <f>INDEX(GWP!$C$2:$C$13,MATCH(EPS!I1836,GWP!$B$2:$B$13,0))</f>
        <v>265</v>
      </c>
      <c r="L1836" s="5">
        <f t="shared" si="57"/>
        <v>0</v>
      </c>
    </row>
    <row r="1837" spans="1:12">
      <c r="A1837" t="s">
        <v>3556</v>
      </c>
      <c r="B1837" t="s">
        <v>4</v>
      </c>
      <c r="C1837" t="s">
        <v>7013</v>
      </c>
      <c r="D1837" t="s">
        <v>1715</v>
      </c>
      <c r="H1837" t="str">
        <f>INDEX('Vensim Variables'!$B:$B,MATCH(EPS!$B1837,'Vensim Variables'!$A:$A,0))</f>
        <v>g pollutant</v>
      </c>
      <c r="I1837" t="str">
        <f t="shared" si="56"/>
        <v>F gases</v>
      </c>
      <c r="J1837">
        <f>INDEX(NoSettings!$C:$C,MATCH(EPS!$A1837,NoSettings!$A:$A,0))</f>
        <v>0</v>
      </c>
      <c r="K1837" s="109">
        <f>INDEX(GWP!$C$2:$C$13,MATCH(EPS!I1837,GWP!$B$2:$B$13,0))</f>
        <v>1</v>
      </c>
      <c r="L1837" s="5">
        <f t="shared" si="57"/>
        <v>0</v>
      </c>
    </row>
    <row r="1838" spans="1:12">
      <c r="A1838" t="s">
        <v>3557</v>
      </c>
      <c r="B1838" t="s">
        <v>4</v>
      </c>
      <c r="C1838" t="s">
        <v>7014</v>
      </c>
      <c r="D1838" t="s">
        <v>1702</v>
      </c>
      <c r="H1838" t="str">
        <f>INDEX('Vensim Variables'!$B:$B,MATCH(EPS!$B1838,'Vensim Variables'!$A:$A,0))</f>
        <v>g pollutant</v>
      </c>
      <c r="I1838" t="str">
        <f t="shared" si="56"/>
        <v>CO2</v>
      </c>
      <c r="J1838">
        <f>INDEX(NoSettings!$C:$C,MATCH(EPS!$A1838,NoSettings!$A:$A,0))</f>
        <v>49780000000000</v>
      </c>
      <c r="K1838" s="109">
        <f>INDEX(GWP!$C$2:$C$13,MATCH(EPS!I1838,GWP!$B$2:$B$13,0))</f>
        <v>1</v>
      </c>
      <c r="L1838" s="5">
        <f t="shared" si="57"/>
        <v>49.78</v>
      </c>
    </row>
    <row r="1839" spans="1:12">
      <c r="A1839" t="s">
        <v>3558</v>
      </c>
      <c r="B1839" t="s">
        <v>4</v>
      </c>
      <c r="C1839" t="s">
        <v>7014</v>
      </c>
      <c r="D1839" t="s">
        <v>1705</v>
      </c>
      <c r="H1839" t="str">
        <f>INDEX('Vensim Variables'!$B:$B,MATCH(EPS!$B1839,'Vensim Variables'!$A:$A,0))</f>
        <v>g pollutant</v>
      </c>
      <c r="I1839" t="str">
        <f t="shared" si="56"/>
        <v>VOC</v>
      </c>
      <c r="J1839">
        <f>INDEX(NoSettings!$C:$C,MATCH(EPS!$A1839,NoSettings!$A:$A,0))</f>
        <v>12690000000</v>
      </c>
      <c r="K1839" s="109">
        <f>INDEX(GWP!$C$2:$C$13,MATCH(EPS!I1839,GWP!$B$2:$B$13,0))</f>
        <v>5</v>
      </c>
      <c r="L1839" s="5">
        <f t="shared" si="57"/>
        <v>6.3450000000000006E-2</v>
      </c>
    </row>
    <row r="1840" spans="1:12">
      <c r="A1840" t="s">
        <v>3559</v>
      </c>
      <c r="B1840" t="s">
        <v>4</v>
      </c>
      <c r="C1840" t="s">
        <v>7014</v>
      </c>
      <c r="D1840" t="s">
        <v>1706</v>
      </c>
      <c r="H1840" t="str">
        <f>INDEX('Vensim Variables'!$B:$B,MATCH(EPS!$B1840,'Vensim Variables'!$A:$A,0))</f>
        <v>g pollutant</v>
      </c>
      <c r="I1840" t="str">
        <f t="shared" si="56"/>
        <v>CO</v>
      </c>
      <c r="J1840">
        <f>INDEX(NoSettings!$C:$C,MATCH(EPS!$A1840,NoSettings!$A:$A,0))</f>
        <v>341500000000</v>
      </c>
      <c r="K1840" s="109">
        <f>INDEX(GWP!$C$2:$C$13,MATCH(EPS!I1840,GWP!$B$2:$B$13,0))</f>
        <v>1.8</v>
      </c>
      <c r="L1840" s="5">
        <f t="shared" si="57"/>
        <v>0.61470000000000002</v>
      </c>
    </row>
    <row r="1841" spans="1:12">
      <c r="A1841" t="s">
        <v>3560</v>
      </c>
      <c r="B1841" t="s">
        <v>4</v>
      </c>
      <c r="C1841" t="s">
        <v>7014</v>
      </c>
      <c r="D1841" t="s">
        <v>1707</v>
      </c>
      <c r="H1841" t="str">
        <f>INDEX('Vensim Variables'!$B:$B,MATCH(EPS!$B1841,'Vensim Variables'!$A:$A,0))</f>
        <v>g pollutant</v>
      </c>
      <c r="I1841" t="str">
        <f t="shared" si="56"/>
        <v>NOx</v>
      </c>
      <c r="J1841">
        <f>INDEX(NoSettings!$C:$C,MATCH(EPS!$A1841,NoSettings!$A:$A,0))</f>
        <v>59890000000</v>
      </c>
      <c r="K1841" s="109">
        <f>INDEX(GWP!$C$2:$C$13,MATCH(EPS!I1841,GWP!$B$2:$B$13,0))</f>
        <v>-8.1999999999999993</v>
      </c>
      <c r="L1841" s="5">
        <f t="shared" si="57"/>
        <v>-0.49109799999999992</v>
      </c>
    </row>
    <row r="1842" spans="1:12">
      <c r="A1842" t="s">
        <v>3561</v>
      </c>
      <c r="B1842" t="s">
        <v>4</v>
      </c>
      <c r="C1842" t="s">
        <v>7014</v>
      </c>
      <c r="D1842" t="s">
        <v>1708</v>
      </c>
      <c r="H1842" t="str">
        <f>INDEX('Vensim Variables'!$B:$B,MATCH(EPS!$B1842,'Vensim Variables'!$A:$A,0))</f>
        <v>g pollutant</v>
      </c>
      <c r="I1842" t="str">
        <f t="shared" si="56"/>
        <v>PM10</v>
      </c>
      <c r="J1842">
        <f>INDEX(NoSettings!$C:$C,MATCH(EPS!$A1842,NoSettings!$A:$A,0))</f>
        <v>33040000000</v>
      </c>
      <c r="K1842" s="109">
        <f>INDEX(GWP!$C$2:$C$13,MATCH(EPS!I1842,GWP!$B$2:$B$13,0))</f>
        <v>0</v>
      </c>
      <c r="L1842" s="5">
        <f t="shared" si="57"/>
        <v>0</v>
      </c>
    </row>
    <row r="1843" spans="1:12">
      <c r="A1843" t="s">
        <v>3562</v>
      </c>
      <c r="B1843" t="s">
        <v>4</v>
      </c>
      <c r="C1843" t="s">
        <v>7014</v>
      </c>
      <c r="D1843" t="s">
        <v>1709</v>
      </c>
      <c r="H1843" t="str">
        <f>INDEX('Vensim Variables'!$B:$B,MATCH(EPS!$B1843,'Vensim Variables'!$A:$A,0))</f>
        <v>g pollutant</v>
      </c>
      <c r="I1843" t="str">
        <f t="shared" si="56"/>
        <v>PM25</v>
      </c>
      <c r="J1843">
        <f>INDEX(NoSettings!$C:$C,MATCH(EPS!$A1843,NoSettings!$A:$A,0))</f>
        <v>23570000000</v>
      </c>
      <c r="K1843" s="109">
        <f>INDEX(GWP!$C$2:$C$13,MATCH(EPS!I1843,GWP!$B$2:$B$13,0))</f>
        <v>0</v>
      </c>
      <c r="L1843" s="5">
        <f t="shared" si="57"/>
        <v>0</v>
      </c>
    </row>
    <row r="1844" spans="1:12">
      <c r="A1844" t="s">
        <v>3563</v>
      </c>
      <c r="B1844" t="s">
        <v>4</v>
      </c>
      <c r="C1844" t="s">
        <v>7014</v>
      </c>
      <c r="D1844" t="s">
        <v>1710</v>
      </c>
      <c r="H1844" t="str">
        <f>INDEX('Vensim Variables'!$B:$B,MATCH(EPS!$B1844,'Vensim Variables'!$A:$A,0))</f>
        <v>g pollutant</v>
      </c>
      <c r="I1844" t="str">
        <f t="shared" si="56"/>
        <v>SOx</v>
      </c>
      <c r="J1844">
        <f>INDEX(NoSettings!$C:$C,MATCH(EPS!$A1844,NoSettings!$A:$A,0))</f>
        <v>22100000000</v>
      </c>
      <c r="K1844" s="109">
        <f>INDEX(GWP!$C$2:$C$13,MATCH(EPS!I1844,GWP!$B$2:$B$13,0))</f>
        <v>0</v>
      </c>
      <c r="L1844" s="5">
        <f t="shared" si="57"/>
        <v>0</v>
      </c>
    </row>
    <row r="1845" spans="1:12">
      <c r="A1845" t="s">
        <v>3564</v>
      </c>
      <c r="B1845" t="s">
        <v>4</v>
      </c>
      <c r="C1845" t="s">
        <v>7014</v>
      </c>
      <c r="D1845" t="s">
        <v>1711</v>
      </c>
      <c r="H1845" t="str">
        <f>INDEX('Vensim Variables'!$B:$B,MATCH(EPS!$B1845,'Vensim Variables'!$A:$A,0))</f>
        <v>g pollutant</v>
      </c>
      <c r="I1845" t="str">
        <f t="shared" si="56"/>
        <v>BC</v>
      </c>
      <c r="J1845">
        <f>INDEX(NoSettings!$C:$C,MATCH(EPS!$A1845,NoSettings!$A:$A,0))</f>
        <v>558000000</v>
      </c>
      <c r="K1845" s="109">
        <f>INDEX(GWP!$C$2:$C$13,MATCH(EPS!I1845,GWP!$B$2:$B$13,0))</f>
        <v>345</v>
      </c>
      <c r="L1845" s="5">
        <f t="shared" si="57"/>
        <v>0.19250999999999999</v>
      </c>
    </row>
    <row r="1846" spans="1:12">
      <c r="A1846" t="s">
        <v>3565</v>
      </c>
      <c r="B1846" t="s">
        <v>4</v>
      </c>
      <c r="C1846" t="s">
        <v>7014</v>
      </c>
      <c r="D1846" t="s">
        <v>1712</v>
      </c>
      <c r="H1846" t="str">
        <f>INDEX('Vensim Variables'!$B:$B,MATCH(EPS!$B1846,'Vensim Variables'!$A:$A,0))</f>
        <v>g pollutant</v>
      </c>
      <c r="I1846" t="str">
        <f t="shared" si="56"/>
        <v>OC</v>
      </c>
      <c r="J1846">
        <f>INDEX(NoSettings!$C:$C,MATCH(EPS!$A1846,NoSettings!$A:$A,0))</f>
        <v>2355000000</v>
      </c>
      <c r="K1846" s="109">
        <f>INDEX(GWP!$C$2:$C$13,MATCH(EPS!I1846,GWP!$B$2:$B$13,0))</f>
        <v>-46</v>
      </c>
      <c r="L1846" s="5">
        <f t="shared" si="57"/>
        <v>-0.10833</v>
      </c>
    </row>
    <row r="1847" spans="1:12">
      <c r="A1847" t="s">
        <v>3566</v>
      </c>
      <c r="B1847" t="s">
        <v>4</v>
      </c>
      <c r="C1847" t="s">
        <v>7014</v>
      </c>
      <c r="D1847" t="s">
        <v>1713</v>
      </c>
      <c r="H1847" t="str">
        <f>INDEX('Vensim Variables'!$B:$B,MATCH(EPS!$B1847,'Vensim Variables'!$A:$A,0))</f>
        <v>g pollutant</v>
      </c>
      <c r="I1847" t="str">
        <f t="shared" si="56"/>
        <v>CH4</v>
      </c>
      <c r="J1847">
        <f>INDEX(NoSettings!$C:$C,MATCH(EPS!$A1847,NoSettings!$A:$A,0))</f>
        <v>0</v>
      </c>
      <c r="K1847" s="109">
        <f>INDEX(GWP!$C$2:$C$13,MATCH(EPS!I1847,GWP!$B$2:$B$13,0))</f>
        <v>28</v>
      </c>
      <c r="L1847" s="5">
        <f t="shared" si="57"/>
        <v>0</v>
      </c>
    </row>
    <row r="1848" spans="1:12">
      <c r="A1848" t="s">
        <v>3567</v>
      </c>
      <c r="B1848" t="s">
        <v>4</v>
      </c>
      <c r="C1848" t="s">
        <v>7014</v>
      </c>
      <c r="D1848" t="s">
        <v>1714</v>
      </c>
      <c r="H1848" t="str">
        <f>INDEX('Vensim Variables'!$B:$B,MATCH(EPS!$B1848,'Vensim Variables'!$A:$A,0))</f>
        <v>g pollutant</v>
      </c>
      <c r="I1848" t="str">
        <f t="shared" si="56"/>
        <v>N2O</v>
      </c>
      <c r="J1848">
        <f>INDEX(NoSettings!$C:$C,MATCH(EPS!$A1848,NoSettings!$A:$A,0))</f>
        <v>0</v>
      </c>
      <c r="K1848" s="109">
        <f>INDEX(GWP!$C$2:$C$13,MATCH(EPS!I1848,GWP!$B$2:$B$13,0))</f>
        <v>265</v>
      </c>
      <c r="L1848" s="5">
        <f t="shared" si="57"/>
        <v>0</v>
      </c>
    </row>
    <row r="1849" spans="1:12">
      <c r="A1849" t="s">
        <v>3568</v>
      </c>
      <c r="B1849" t="s">
        <v>4</v>
      </c>
      <c r="C1849" t="s">
        <v>7014</v>
      </c>
      <c r="D1849" t="s">
        <v>1715</v>
      </c>
      <c r="H1849" t="str">
        <f>INDEX('Vensim Variables'!$B:$B,MATCH(EPS!$B1849,'Vensim Variables'!$A:$A,0))</f>
        <v>g pollutant</v>
      </c>
      <c r="I1849" t="str">
        <f t="shared" si="56"/>
        <v>F gases</v>
      </c>
      <c r="J1849">
        <f>INDEX(NoSettings!$C:$C,MATCH(EPS!$A1849,NoSettings!$A:$A,0))</f>
        <v>0</v>
      </c>
      <c r="K1849" s="109">
        <f>INDEX(GWP!$C$2:$C$13,MATCH(EPS!I1849,GWP!$B$2:$B$13,0))</f>
        <v>1</v>
      </c>
      <c r="L1849" s="5">
        <f t="shared" si="57"/>
        <v>0</v>
      </c>
    </row>
    <row r="1850" spans="1:12">
      <c r="A1850" t="s">
        <v>3569</v>
      </c>
      <c r="B1850" t="s">
        <v>4</v>
      </c>
      <c r="C1850" t="s">
        <v>7015</v>
      </c>
      <c r="D1850" t="s">
        <v>1702</v>
      </c>
      <c r="H1850" t="str">
        <f>INDEX('Vensim Variables'!$B:$B,MATCH(EPS!$B1850,'Vensim Variables'!$A:$A,0))</f>
        <v>g pollutant</v>
      </c>
      <c r="I1850" t="str">
        <f t="shared" si="56"/>
        <v>CO2</v>
      </c>
      <c r="J1850">
        <f>INDEX(NoSettings!$C:$C,MATCH(EPS!$A1850,NoSettings!$A:$A,0))</f>
        <v>0</v>
      </c>
      <c r="K1850" s="109">
        <f>INDEX(GWP!$C$2:$C$13,MATCH(EPS!I1850,GWP!$B$2:$B$13,0))</f>
        <v>1</v>
      </c>
      <c r="L1850" s="5">
        <f t="shared" si="57"/>
        <v>0</v>
      </c>
    </row>
    <row r="1851" spans="1:12">
      <c r="A1851" t="s">
        <v>3570</v>
      </c>
      <c r="B1851" t="s">
        <v>4</v>
      </c>
      <c r="C1851" t="s">
        <v>7015</v>
      </c>
      <c r="D1851" t="s">
        <v>1705</v>
      </c>
      <c r="H1851" t="str">
        <f>INDEX('Vensim Variables'!$B:$B,MATCH(EPS!$B1851,'Vensim Variables'!$A:$A,0))</f>
        <v>g pollutant</v>
      </c>
      <c r="I1851" t="str">
        <f t="shared" si="56"/>
        <v>VOC</v>
      </c>
      <c r="J1851" s="2">
        <f>INDEX(NoSettings!$C:$C,MATCH(EPS!$A1851,NoSettings!$A:$A,0))</f>
        <v>13300000000</v>
      </c>
      <c r="K1851" s="109">
        <f>INDEX(GWP!$C$2:$C$13,MATCH(EPS!I1851,GWP!$B$2:$B$13,0))</f>
        <v>5</v>
      </c>
      <c r="L1851" s="5">
        <f t="shared" si="57"/>
        <v>6.6500000000000004E-2</v>
      </c>
    </row>
    <row r="1852" spans="1:12">
      <c r="A1852" t="s">
        <v>3571</v>
      </c>
      <c r="B1852" t="s">
        <v>4</v>
      </c>
      <c r="C1852" t="s">
        <v>7015</v>
      </c>
      <c r="D1852" t="s">
        <v>1706</v>
      </c>
      <c r="H1852" t="str">
        <f>INDEX('Vensim Variables'!$B:$B,MATCH(EPS!$B1852,'Vensim Variables'!$A:$A,0))</f>
        <v>g pollutant</v>
      </c>
      <c r="I1852" t="str">
        <f t="shared" si="56"/>
        <v>CO</v>
      </c>
      <c r="J1852">
        <f>INDEX(NoSettings!$C:$C,MATCH(EPS!$A1852,NoSettings!$A:$A,0))</f>
        <v>170600000000</v>
      </c>
      <c r="K1852" s="109">
        <f>INDEX(GWP!$C$2:$C$13,MATCH(EPS!I1852,GWP!$B$2:$B$13,0))</f>
        <v>1.8</v>
      </c>
      <c r="L1852" s="5">
        <f t="shared" si="57"/>
        <v>0.30708000000000002</v>
      </c>
    </row>
    <row r="1853" spans="1:12">
      <c r="A1853" t="s">
        <v>3572</v>
      </c>
      <c r="B1853" t="s">
        <v>4</v>
      </c>
      <c r="C1853" t="s">
        <v>7015</v>
      </c>
      <c r="D1853" t="s">
        <v>1707</v>
      </c>
      <c r="H1853" t="str">
        <f>INDEX('Vensim Variables'!$B:$B,MATCH(EPS!$B1853,'Vensim Variables'!$A:$A,0))</f>
        <v>g pollutant</v>
      </c>
      <c r="I1853" t="str">
        <f t="shared" si="56"/>
        <v>NOx</v>
      </c>
      <c r="J1853">
        <f>INDEX(NoSettings!$C:$C,MATCH(EPS!$A1853,NoSettings!$A:$A,0))</f>
        <v>16230000000</v>
      </c>
      <c r="K1853" s="109">
        <f>INDEX(GWP!$C$2:$C$13,MATCH(EPS!I1853,GWP!$B$2:$B$13,0))</f>
        <v>-8.1999999999999993</v>
      </c>
      <c r="L1853" s="5">
        <f t="shared" si="57"/>
        <v>-0.13308599999999998</v>
      </c>
    </row>
    <row r="1854" spans="1:12">
      <c r="A1854" t="s">
        <v>3573</v>
      </c>
      <c r="B1854" t="s">
        <v>4</v>
      </c>
      <c r="C1854" t="s">
        <v>7015</v>
      </c>
      <c r="D1854" t="s">
        <v>1708</v>
      </c>
      <c r="H1854" t="str">
        <f>INDEX('Vensim Variables'!$B:$B,MATCH(EPS!$B1854,'Vensim Variables'!$A:$A,0))</f>
        <v>g pollutant</v>
      </c>
      <c r="I1854" t="str">
        <f t="shared" si="56"/>
        <v>PM10</v>
      </c>
      <c r="J1854">
        <f>INDEX(NoSettings!$C:$C,MATCH(EPS!$A1854,NoSettings!$A:$A,0))</f>
        <v>12850000000</v>
      </c>
      <c r="K1854" s="109">
        <f>INDEX(GWP!$C$2:$C$13,MATCH(EPS!I1854,GWP!$B$2:$B$13,0))</f>
        <v>0</v>
      </c>
      <c r="L1854" s="5">
        <f t="shared" si="57"/>
        <v>0</v>
      </c>
    </row>
    <row r="1855" spans="1:12">
      <c r="A1855" t="s">
        <v>3574</v>
      </c>
      <c r="B1855" t="s">
        <v>4</v>
      </c>
      <c r="C1855" t="s">
        <v>7015</v>
      </c>
      <c r="D1855" t="s">
        <v>1709</v>
      </c>
      <c r="H1855" t="str">
        <f>INDEX('Vensim Variables'!$B:$B,MATCH(EPS!$B1855,'Vensim Variables'!$A:$A,0))</f>
        <v>g pollutant</v>
      </c>
      <c r="I1855" t="str">
        <f t="shared" si="56"/>
        <v>PM25</v>
      </c>
      <c r="J1855">
        <f>INDEX(NoSettings!$C:$C,MATCH(EPS!$A1855,NoSettings!$A:$A,0))</f>
        <v>9929000000</v>
      </c>
      <c r="K1855" s="109">
        <f>INDEX(GWP!$C$2:$C$13,MATCH(EPS!I1855,GWP!$B$2:$B$13,0))</f>
        <v>0</v>
      </c>
      <c r="L1855" s="5">
        <f t="shared" si="57"/>
        <v>0</v>
      </c>
    </row>
    <row r="1856" spans="1:12">
      <c r="A1856" t="s">
        <v>3575</v>
      </c>
      <c r="B1856" t="s">
        <v>4</v>
      </c>
      <c r="C1856" t="s">
        <v>7015</v>
      </c>
      <c r="D1856" t="s">
        <v>1710</v>
      </c>
      <c r="H1856" t="str">
        <f>INDEX('Vensim Variables'!$B:$B,MATCH(EPS!$B1856,'Vensim Variables'!$A:$A,0))</f>
        <v>g pollutant</v>
      </c>
      <c r="I1856" t="str">
        <f t="shared" si="56"/>
        <v>SOx</v>
      </c>
      <c r="J1856">
        <f>INDEX(NoSettings!$C:$C,MATCH(EPS!$A1856,NoSettings!$A:$A,0))</f>
        <v>49970000000</v>
      </c>
      <c r="K1856" s="109">
        <f>INDEX(GWP!$C$2:$C$13,MATCH(EPS!I1856,GWP!$B$2:$B$13,0))</f>
        <v>0</v>
      </c>
      <c r="L1856" s="5">
        <f t="shared" si="57"/>
        <v>0</v>
      </c>
    </row>
    <row r="1857" spans="1:12">
      <c r="A1857" t="s">
        <v>3576</v>
      </c>
      <c r="B1857" t="s">
        <v>4</v>
      </c>
      <c r="C1857" t="s">
        <v>7015</v>
      </c>
      <c r="D1857" t="s">
        <v>1711</v>
      </c>
      <c r="H1857" t="str">
        <f>INDEX('Vensim Variables'!$B:$B,MATCH(EPS!$B1857,'Vensim Variables'!$A:$A,0))</f>
        <v>g pollutant</v>
      </c>
      <c r="I1857" t="str">
        <f t="shared" si="56"/>
        <v>BC</v>
      </c>
      <c r="J1857">
        <f>INDEX(NoSettings!$C:$C,MATCH(EPS!$A1857,NoSettings!$A:$A,0))</f>
        <v>308000000</v>
      </c>
      <c r="K1857" s="109">
        <f>INDEX(GWP!$C$2:$C$13,MATCH(EPS!I1857,GWP!$B$2:$B$13,0))</f>
        <v>345</v>
      </c>
      <c r="L1857" s="5">
        <f t="shared" si="57"/>
        <v>0.10625999999999999</v>
      </c>
    </row>
    <row r="1858" spans="1:12">
      <c r="A1858" t="s">
        <v>3577</v>
      </c>
      <c r="B1858" t="s">
        <v>4</v>
      </c>
      <c r="C1858" t="s">
        <v>7015</v>
      </c>
      <c r="D1858" t="s">
        <v>1712</v>
      </c>
      <c r="H1858" t="str">
        <f>INDEX('Vensim Variables'!$B:$B,MATCH(EPS!$B1858,'Vensim Variables'!$A:$A,0))</f>
        <v>g pollutant</v>
      </c>
      <c r="I1858" t="str">
        <f t="shared" si="56"/>
        <v>OC</v>
      </c>
      <c r="J1858">
        <f>INDEX(NoSettings!$C:$C,MATCH(EPS!$A1858,NoSettings!$A:$A,0))</f>
        <v>952100000</v>
      </c>
      <c r="K1858" s="109">
        <f>INDEX(GWP!$C$2:$C$13,MATCH(EPS!I1858,GWP!$B$2:$B$13,0))</f>
        <v>-46</v>
      </c>
      <c r="L1858" s="5">
        <f t="shared" si="57"/>
        <v>-4.3796599999999998E-2</v>
      </c>
    </row>
    <row r="1859" spans="1:12">
      <c r="A1859" t="s">
        <v>3578</v>
      </c>
      <c r="B1859" t="s">
        <v>4</v>
      </c>
      <c r="C1859" t="s">
        <v>7015</v>
      </c>
      <c r="D1859" t="s">
        <v>1713</v>
      </c>
      <c r="H1859" t="str">
        <f>INDEX('Vensim Variables'!$B:$B,MATCH(EPS!$B1859,'Vensim Variables'!$A:$A,0))</f>
        <v>g pollutant</v>
      </c>
      <c r="I1859" t="str">
        <f t="shared" ref="I1859:I1922" si="58">IF(OR(C1859="CO2",C1859="CH4",C1859="N2O",C1859="F gases",C1859="VOC",C1859="CO",C1859="NOx",C1859="PM10",C1859="PM25",C1859="SOx",C1859="BC",C1859="OC"),C1859,IF(OR(D1859="CO2",D1859="CH4",D1859="N2O",D1859="F gases",D1859="VOC",D1859="CO",D1859="NOx",D1859="PM10",D1859="PM25",D1859="SOx",D1859="BC",D1859="OC"),D1859,IF(OR(E1859="CO2",E1859="CH4",E1859="N2O",E1859="F gases",E1859="VOC",E1859="CO",E1859="NOx",E1859="PM10",E1859="PM25",E1859="SOx",E1859="BC",E1859="OC"),E1859,"NA")))</f>
        <v>CH4</v>
      </c>
      <c r="J1859">
        <f>INDEX(NoSettings!$C:$C,MATCH(EPS!$A1859,NoSettings!$A:$A,0))</f>
        <v>0</v>
      </c>
      <c r="K1859" s="109">
        <f>INDEX(GWP!$C$2:$C$13,MATCH(EPS!I1859,GWP!$B$2:$B$13,0))</f>
        <v>28</v>
      </c>
      <c r="L1859" s="5">
        <f t="shared" ref="L1859:L1922" si="59">IF(H1859="g pollutant",K1859*J1859/10^12,IF(H1859="MMTCO2e",J1859,IF(H1859="MWh",J1859,0)))</f>
        <v>0</v>
      </c>
    </row>
    <row r="1860" spans="1:12">
      <c r="A1860" t="s">
        <v>3579</v>
      </c>
      <c r="B1860" t="s">
        <v>4</v>
      </c>
      <c r="C1860" t="s">
        <v>7015</v>
      </c>
      <c r="D1860" t="s">
        <v>1714</v>
      </c>
      <c r="H1860" t="str">
        <f>INDEX('Vensim Variables'!$B:$B,MATCH(EPS!$B1860,'Vensim Variables'!$A:$A,0))</f>
        <v>g pollutant</v>
      </c>
      <c r="I1860" t="str">
        <f t="shared" si="58"/>
        <v>N2O</v>
      </c>
      <c r="J1860">
        <f>INDEX(NoSettings!$C:$C,MATCH(EPS!$A1860,NoSettings!$A:$A,0))</f>
        <v>0</v>
      </c>
      <c r="K1860" s="109">
        <f>INDEX(GWP!$C$2:$C$13,MATCH(EPS!I1860,GWP!$B$2:$B$13,0))</f>
        <v>265</v>
      </c>
      <c r="L1860" s="5">
        <f t="shared" si="59"/>
        <v>0</v>
      </c>
    </row>
    <row r="1861" spans="1:12">
      <c r="A1861" t="s">
        <v>3580</v>
      </c>
      <c r="B1861" t="s">
        <v>4</v>
      </c>
      <c r="C1861" t="s">
        <v>7015</v>
      </c>
      <c r="D1861" t="s">
        <v>1715</v>
      </c>
      <c r="H1861" t="str">
        <f>INDEX('Vensim Variables'!$B:$B,MATCH(EPS!$B1861,'Vensim Variables'!$A:$A,0))</f>
        <v>g pollutant</v>
      </c>
      <c r="I1861" t="str">
        <f t="shared" si="58"/>
        <v>F gases</v>
      </c>
      <c r="J1861">
        <f>INDEX(NoSettings!$C:$C,MATCH(EPS!$A1861,NoSettings!$A:$A,0))</f>
        <v>0</v>
      </c>
      <c r="K1861" s="109">
        <f>INDEX(GWP!$C$2:$C$13,MATCH(EPS!I1861,GWP!$B$2:$B$13,0))</f>
        <v>1</v>
      </c>
      <c r="L1861" s="5">
        <f t="shared" si="59"/>
        <v>0</v>
      </c>
    </row>
    <row r="1862" spans="1:12">
      <c r="A1862" t="s">
        <v>3581</v>
      </c>
      <c r="B1862" t="s">
        <v>4</v>
      </c>
      <c r="C1862" t="s">
        <v>7016</v>
      </c>
      <c r="D1862" t="s">
        <v>1702</v>
      </c>
      <c r="H1862" t="str">
        <f>INDEX('Vensim Variables'!$B:$B,MATCH(EPS!$B1862,'Vensim Variables'!$A:$A,0))</f>
        <v>g pollutant</v>
      </c>
      <c r="I1862" t="str">
        <f t="shared" si="58"/>
        <v>CO2</v>
      </c>
      <c r="J1862">
        <f>INDEX(NoSettings!$C:$C,MATCH(EPS!$A1862,NoSettings!$A:$A,0))</f>
        <v>0</v>
      </c>
      <c r="K1862" s="109">
        <f>INDEX(GWP!$C$2:$C$13,MATCH(EPS!I1862,GWP!$B$2:$B$13,0))</f>
        <v>1</v>
      </c>
      <c r="L1862" s="5">
        <f t="shared" si="59"/>
        <v>0</v>
      </c>
    </row>
    <row r="1863" spans="1:12">
      <c r="A1863" t="s">
        <v>3582</v>
      </c>
      <c r="B1863" t="s">
        <v>4</v>
      </c>
      <c r="C1863" t="s">
        <v>7016</v>
      </c>
      <c r="D1863" t="s">
        <v>1705</v>
      </c>
      <c r="H1863" t="str">
        <f>INDEX('Vensim Variables'!$B:$B,MATCH(EPS!$B1863,'Vensim Variables'!$A:$A,0))</f>
        <v>g pollutant</v>
      </c>
      <c r="I1863" t="str">
        <f t="shared" si="58"/>
        <v>VOC</v>
      </c>
      <c r="J1863">
        <f>INDEX(NoSettings!$C:$C,MATCH(EPS!$A1863,NoSettings!$A:$A,0))</f>
        <v>908600000</v>
      </c>
      <c r="K1863" s="109">
        <f>INDEX(GWP!$C$2:$C$13,MATCH(EPS!I1863,GWP!$B$2:$B$13,0))</f>
        <v>5</v>
      </c>
      <c r="L1863" s="5">
        <f t="shared" si="59"/>
        <v>4.5430000000000002E-3</v>
      </c>
    </row>
    <row r="1864" spans="1:12">
      <c r="A1864" t="s">
        <v>3583</v>
      </c>
      <c r="B1864" t="s">
        <v>4</v>
      </c>
      <c r="C1864" t="s">
        <v>7016</v>
      </c>
      <c r="D1864" t="s">
        <v>1706</v>
      </c>
      <c r="H1864" t="str">
        <f>INDEX('Vensim Variables'!$B:$B,MATCH(EPS!$B1864,'Vensim Variables'!$A:$A,0))</f>
        <v>g pollutant</v>
      </c>
      <c r="I1864" t="str">
        <f t="shared" si="58"/>
        <v>CO</v>
      </c>
      <c r="J1864">
        <f>INDEX(NoSettings!$C:$C,MATCH(EPS!$A1864,NoSettings!$A:$A,0))</f>
        <v>8936000000</v>
      </c>
      <c r="K1864" s="109">
        <f>INDEX(GWP!$C$2:$C$13,MATCH(EPS!I1864,GWP!$B$2:$B$13,0))</f>
        <v>1.8</v>
      </c>
      <c r="L1864" s="5">
        <f t="shared" si="59"/>
        <v>1.60848E-2</v>
      </c>
    </row>
    <row r="1865" spans="1:12">
      <c r="A1865" t="s">
        <v>3584</v>
      </c>
      <c r="B1865" t="s">
        <v>4</v>
      </c>
      <c r="C1865" t="s">
        <v>7016</v>
      </c>
      <c r="D1865" t="s">
        <v>1707</v>
      </c>
      <c r="H1865" t="str">
        <f>INDEX('Vensim Variables'!$B:$B,MATCH(EPS!$B1865,'Vensim Variables'!$A:$A,0))</f>
        <v>g pollutant</v>
      </c>
      <c r="I1865" t="str">
        <f t="shared" si="58"/>
        <v>NOx</v>
      </c>
      <c r="J1865">
        <f>INDEX(NoSettings!$C:$C,MATCH(EPS!$A1865,NoSettings!$A:$A,0))</f>
        <v>893700000</v>
      </c>
      <c r="K1865" s="109">
        <f>INDEX(GWP!$C$2:$C$13,MATCH(EPS!I1865,GWP!$B$2:$B$13,0))</f>
        <v>-8.1999999999999993</v>
      </c>
      <c r="L1865" s="5">
        <f t="shared" si="59"/>
        <v>-7.3283399999999992E-3</v>
      </c>
    </row>
    <row r="1866" spans="1:12">
      <c r="A1866" t="s">
        <v>3585</v>
      </c>
      <c r="B1866" t="s">
        <v>4</v>
      </c>
      <c r="C1866" t="s">
        <v>7016</v>
      </c>
      <c r="D1866" t="s">
        <v>1708</v>
      </c>
      <c r="H1866" t="str">
        <f>INDEX('Vensim Variables'!$B:$B,MATCH(EPS!$B1866,'Vensim Variables'!$A:$A,0))</f>
        <v>g pollutant</v>
      </c>
      <c r="I1866" t="str">
        <f t="shared" si="58"/>
        <v>PM10</v>
      </c>
      <c r="J1866">
        <f>INDEX(NoSettings!$C:$C,MATCH(EPS!$A1866,NoSettings!$A:$A,0))</f>
        <v>87720000</v>
      </c>
      <c r="K1866" s="109">
        <f>INDEX(GWP!$C$2:$C$13,MATCH(EPS!I1866,GWP!$B$2:$B$13,0))</f>
        <v>0</v>
      </c>
      <c r="L1866" s="5">
        <f t="shared" si="59"/>
        <v>0</v>
      </c>
    </row>
    <row r="1867" spans="1:12">
      <c r="A1867" t="s">
        <v>3586</v>
      </c>
      <c r="B1867" t="s">
        <v>4</v>
      </c>
      <c r="C1867" t="s">
        <v>7016</v>
      </c>
      <c r="D1867" t="s">
        <v>1709</v>
      </c>
      <c r="H1867" t="str">
        <f>INDEX('Vensim Variables'!$B:$B,MATCH(EPS!$B1867,'Vensim Variables'!$A:$A,0))</f>
        <v>g pollutant</v>
      </c>
      <c r="I1867" t="str">
        <f t="shared" si="58"/>
        <v>PM25</v>
      </c>
      <c r="J1867">
        <f>INDEX(NoSettings!$C:$C,MATCH(EPS!$A1867,NoSettings!$A:$A,0))</f>
        <v>82860000</v>
      </c>
      <c r="K1867" s="109">
        <f>INDEX(GWP!$C$2:$C$13,MATCH(EPS!I1867,GWP!$B$2:$B$13,0))</f>
        <v>0</v>
      </c>
      <c r="L1867" s="5">
        <f t="shared" si="59"/>
        <v>0</v>
      </c>
    </row>
    <row r="1868" spans="1:12">
      <c r="A1868" t="s">
        <v>3587</v>
      </c>
      <c r="B1868" t="s">
        <v>4</v>
      </c>
      <c r="C1868" t="s">
        <v>7016</v>
      </c>
      <c r="D1868" t="s">
        <v>1710</v>
      </c>
      <c r="H1868" t="str">
        <f>INDEX('Vensim Variables'!$B:$B,MATCH(EPS!$B1868,'Vensim Variables'!$A:$A,0))</f>
        <v>g pollutant</v>
      </c>
      <c r="I1868" t="str">
        <f t="shared" si="58"/>
        <v>SOx</v>
      </c>
      <c r="J1868">
        <f>INDEX(NoSettings!$C:$C,MATCH(EPS!$A1868,NoSettings!$A:$A,0))</f>
        <v>2763000</v>
      </c>
      <c r="K1868" s="109">
        <f>INDEX(GWP!$C$2:$C$13,MATCH(EPS!I1868,GWP!$B$2:$B$13,0))</f>
        <v>0</v>
      </c>
      <c r="L1868" s="5">
        <f t="shared" si="59"/>
        <v>0</v>
      </c>
    </row>
    <row r="1869" spans="1:12">
      <c r="A1869" t="s">
        <v>3588</v>
      </c>
      <c r="B1869" t="s">
        <v>4</v>
      </c>
      <c r="C1869" t="s">
        <v>7016</v>
      </c>
      <c r="D1869" t="s">
        <v>1711</v>
      </c>
      <c r="H1869" t="str">
        <f>INDEX('Vensim Variables'!$B:$B,MATCH(EPS!$B1869,'Vensim Variables'!$A:$A,0))</f>
        <v>g pollutant</v>
      </c>
      <c r="I1869" t="str">
        <f t="shared" si="58"/>
        <v>BC</v>
      </c>
      <c r="J1869">
        <f>INDEX(NoSettings!$C:$C,MATCH(EPS!$A1869,NoSettings!$A:$A,0))</f>
        <v>43120000</v>
      </c>
      <c r="K1869" s="109">
        <f>INDEX(GWP!$C$2:$C$13,MATCH(EPS!I1869,GWP!$B$2:$B$13,0))</f>
        <v>345</v>
      </c>
      <c r="L1869" s="5">
        <f t="shared" si="59"/>
        <v>1.48764E-2</v>
      </c>
    </row>
    <row r="1870" spans="1:12">
      <c r="A1870" t="s">
        <v>3589</v>
      </c>
      <c r="B1870" t="s">
        <v>4</v>
      </c>
      <c r="C1870" t="s">
        <v>7016</v>
      </c>
      <c r="D1870" t="s">
        <v>1712</v>
      </c>
      <c r="H1870" t="str">
        <f>INDEX('Vensim Variables'!$B:$B,MATCH(EPS!$B1870,'Vensim Variables'!$A:$A,0))</f>
        <v>g pollutant</v>
      </c>
      <c r="I1870" t="str">
        <f t="shared" si="58"/>
        <v>OC</v>
      </c>
      <c r="J1870">
        <f>INDEX(NoSettings!$C:$C,MATCH(EPS!$A1870,NoSettings!$A:$A,0))</f>
        <v>23590000</v>
      </c>
      <c r="K1870" s="109">
        <f>INDEX(GWP!$C$2:$C$13,MATCH(EPS!I1870,GWP!$B$2:$B$13,0))</f>
        <v>-46</v>
      </c>
      <c r="L1870" s="5">
        <f t="shared" si="59"/>
        <v>-1.0851400000000001E-3</v>
      </c>
    </row>
    <row r="1871" spans="1:12">
      <c r="A1871" t="s">
        <v>3590</v>
      </c>
      <c r="B1871" t="s">
        <v>4</v>
      </c>
      <c r="C1871" t="s">
        <v>7016</v>
      </c>
      <c r="D1871" t="s">
        <v>1713</v>
      </c>
      <c r="H1871" t="str">
        <f>INDEX('Vensim Variables'!$B:$B,MATCH(EPS!$B1871,'Vensim Variables'!$A:$A,0))</f>
        <v>g pollutant</v>
      </c>
      <c r="I1871" t="str">
        <f t="shared" si="58"/>
        <v>CH4</v>
      </c>
      <c r="J1871">
        <f>INDEX(NoSettings!$C:$C,MATCH(EPS!$A1871,NoSettings!$A:$A,0))</f>
        <v>0</v>
      </c>
      <c r="K1871" s="109">
        <f>INDEX(GWP!$C$2:$C$13,MATCH(EPS!I1871,GWP!$B$2:$B$13,0))</f>
        <v>28</v>
      </c>
      <c r="L1871" s="5">
        <f t="shared" si="59"/>
        <v>0</v>
      </c>
    </row>
    <row r="1872" spans="1:12">
      <c r="A1872" t="s">
        <v>3591</v>
      </c>
      <c r="B1872" t="s">
        <v>4</v>
      </c>
      <c r="C1872" t="s">
        <v>7016</v>
      </c>
      <c r="D1872" t="s">
        <v>1714</v>
      </c>
      <c r="H1872" t="str">
        <f>INDEX('Vensim Variables'!$B:$B,MATCH(EPS!$B1872,'Vensim Variables'!$A:$A,0))</f>
        <v>g pollutant</v>
      </c>
      <c r="I1872" t="str">
        <f t="shared" si="58"/>
        <v>N2O</v>
      </c>
      <c r="J1872">
        <f>INDEX(NoSettings!$C:$C,MATCH(EPS!$A1872,NoSettings!$A:$A,0))</f>
        <v>0</v>
      </c>
      <c r="K1872" s="109">
        <f>INDEX(GWP!$C$2:$C$13,MATCH(EPS!I1872,GWP!$B$2:$B$13,0))</f>
        <v>265</v>
      </c>
      <c r="L1872" s="5">
        <f t="shared" si="59"/>
        <v>0</v>
      </c>
    </row>
    <row r="1873" spans="1:12">
      <c r="A1873" t="s">
        <v>3592</v>
      </c>
      <c r="B1873" t="s">
        <v>4</v>
      </c>
      <c r="C1873" t="s">
        <v>7016</v>
      </c>
      <c r="D1873" t="s">
        <v>1715</v>
      </c>
      <c r="H1873" t="str">
        <f>INDEX('Vensim Variables'!$B:$B,MATCH(EPS!$B1873,'Vensim Variables'!$A:$A,0))</f>
        <v>g pollutant</v>
      </c>
      <c r="I1873" t="str">
        <f t="shared" si="58"/>
        <v>F gases</v>
      </c>
      <c r="J1873">
        <f>INDEX(NoSettings!$C:$C,MATCH(EPS!$A1873,NoSettings!$A:$A,0))</f>
        <v>0</v>
      </c>
      <c r="K1873" s="109">
        <f>INDEX(GWP!$C$2:$C$13,MATCH(EPS!I1873,GWP!$B$2:$B$13,0))</f>
        <v>1</v>
      </c>
      <c r="L1873" s="5">
        <f t="shared" si="59"/>
        <v>0</v>
      </c>
    </row>
    <row r="1874" spans="1:12">
      <c r="A1874" t="s">
        <v>3593</v>
      </c>
      <c r="B1874" t="s">
        <v>4</v>
      </c>
      <c r="C1874" t="s">
        <v>7017</v>
      </c>
      <c r="D1874" t="s">
        <v>1702</v>
      </c>
      <c r="H1874" t="str">
        <f>INDEX('Vensim Variables'!$B:$B,MATCH(EPS!$B1874,'Vensim Variables'!$A:$A,0))</f>
        <v>g pollutant</v>
      </c>
      <c r="I1874" t="str">
        <f t="shared" si="58"/>
        <v>CO2</v>
      </c>
      <c r="J1874">
        <f>INDEX(NoSettings!$C:$C,MATCH(EPS!$A1874,NoSettings!$A:$A,0))</f>
        <v>0</v>
      </c>
      <c r="K1874" s="109">
        <f>INDEX(GWP!$C$2:$C$13,MATCH(EPS!I1874,GWP!$B$2:$B$13,0))</f>
        <v>1</v>
      </c>
      <c r="L1874" s="5">
        <f t="shared" si="59"/>
        <v>0</v>
      </c>
    </row>
    <row r="1875" spans="1:12">
      <c r="A1875" t="s">
        <v>3594</v>
      </c>
      <c r="B1875" t="s">
        <v>4</v>
      </c>
      <c r="C1875" t="s">
        <v>7017</v>
      </c>
      <c r="D1875" t="s">
        <v>1705</v>
      </c>
      <c r="H1875" t="str">
        <f>INDEX('Vensim Variables'!$B:$B,MATCH(EPS!$B1875,'Vensim Variables'!$A:$A,0))</f>
        <v>g pollutant</v>
      </c>
      <c r="I1875" t="str">
        <f t="shared" si="58"/>
        <v>VOC</v>
      </c>
      <c r="J1875">
        <f>INDEX(NoSettings!$C:$C,MATCH(EPS!$A1875,NoSettings!$A:$A,0))</f>
        <v>271000000</v>
      </c>
      <c r="K1875" s="109">
        <f>INDEX(GWP!$C$2:$C$13,MATCH(EPS!I1875,GWP!$B$2:$B$13,0))</f>
        <v>5</v>
      </c>
      <c r="L1875" s="5">
        <f t="shared" si="59"/>
        <v>1.3550000000000001E-3</v>
      </c>
    </row>
    <row r="1876" spans="1:12">
      <c r="A1876" t="s">
        <v>3595</v>
      </c>
      <c r="B1876" t="s">
        <v>4</v>
      </c>
      <c r="C1876" t="s">
        <v>7017</v>
      </c>
      <c r="D1876" t="s">
        <v>1706</v>
      </c>
      <c r="H1876" t="str">
        <f>INDEX('Vensim Variables'!$B:$B,MATCH(EPS!$B1876,'Vensim Variables'!$A:$A,0))</f>
        <v>g pollutant</v>
      </c>
      <c r="I1876" t="str">
        <f t="shared" si="58"/>
        <v>CO</v>
      </c>
      <c r="J1876">
        <f>INDEX(NoSettings!$C:$C,MATCH(EPS!$A1876,NoSettings!$A:$A,0))</f>
        <v>2666000000</v>
      </c>
      <c r="K1876" s="109">
        <f>INDEX(GWP!$C$2:$C$13,MATCH(EPS!I1876,GWP!$B$2:$B$13,0))</f>
        <v>1.8</v>
      </c>
      <c r="L1876" s="5">
        <f t="shared" si="59"/>
        <v>4.7987999999999998E-3</v>
      </c>
    </row>
    <row r="1877" spans="1:12">
      <c r="A1877" t="s">
        <v>3596</v>
      </c>
      <c r="B1877" t="s">
        <v>4</v>
      </c>
      <c r="C1877" t="s">
        <v>7017</v>
      </c>
      <c r="D1877" t="s">
        <v>1707</v>
      </c>
      <c r="H1877" t="str">
        <f>INDEX('Vensim Variables'!$B:$B,MATCH(EPS!$B1877,'Vensim Variables'!$A:$A,0))</f>
        <v>g pollutant</v>
      </c>
      <c r="I1877" t="str">
        <f t="shared" si="58"/>
        <v>NOx</v>
      </c>
      <c r="J1877">
        <f>INDEX(NoSettings!$C:$C,MATCH(EPS!$A1877,NoSettings!$A:$A,0))</f>
        <v>266600000</v>
      </c>
      <c r="K1877" s="109">
        <f>INDEX(GWP!$C$2:$C$13,MATCH(EPS!I1877,GWP!$B$2:$B$13,0))</f>
        <v>-8.1999999999999993</v>
      </c>
      <c r="L1877" s="5">
        <f t="shared" si="59"/>
        <v>-2.1861200000000002E-3</v>
      </c>
    </row>
    <row r="1878" spans="1:12">
      <c r="A1878" t="s">
        <v>3597</v>
      </c>
      <c r="B1878" t="s">
        <v>4</v>
      </c>
      <c r="C1878" t="s">
        <v>7017</v>
      </c>
      <c r="D1878" t="s">
        <v>1708</v>
      </c>
      <c r="H1878" t="str">
        <f>INDEX('Vensim Variables'!$B:$B,MATCH(EPS!$B1878,'Vensim Variables'!$A:$A,0))</f>
        <v>g pollutant</v>
      </c>
      <c r="I1878" t="str">
        <f t="shared" si="58"/>
        <v>PM10</v>
      </c>
      <c r="J1878">
        <f>INDEX(NoSettings!$C:$C,MATCH(EPS!$A1878,NoSettings!$A:$A,0))</f>
        <v>26170000</v>
      </c>
      <c r="K1878" s="109">
        <f>INDEX(GWP!$C$2:$C$13,MATCH(EPS!I1878,GWP!$B$2:$B$13,0))</f>
        <v>0</v>
      </c>
      <c r="L1878" s="5">
        <f t="shared" si="59"/>
        <v>0</v>
      </c>
    </row>
    <row r="1879" spans="1:12">
      <c r="A1879" t="s">
        <v>3598</v>
      </c>
      <c r="B1879" t="s">
        <v>4</v>
      </c>
      <c r="C1879" t="s">
        <v>7017</v>
      </c>
      <c r="D1879" t="s">
        <v>1709</v>
      </c>
      <c r="H1879" t="str">
        <f>INDEX('Vensim Variables'!$B:$B,MATCH(EPS!$B1879,'Vensim Variables'!$A:$A,0))</f>
        <v>g pollutant</v>
      </c>
      <c r="I1879" t="str">
        <f t="shared" si="58"/>
        <v>PM25</v>
      </c>
      <c r="J1879">
        <f>INDEX(NoSettings!$C:$C,MATCH(EPS!$A1879,NoSettings!$A:$A,0))</f>
        <v>24720000</v>
      </c>
      <c r="K1879" s="109">
        <f>INDEX(GWP!$C$2:$C$13,MATCH(EPS!I1879,GWP!$B$2:$B$13,0))</f>
        <v>0</v>
      </c>
      <c r="L1879" s="5">
        <f t="shared" si="59"/>
        <v>0</v>
      </c>
    </row>
    <row r="1880" spans="1:12">
      <c r="A1880" t="s">
        <v>3599</v>
      </c>
      <c r="B1880" t="s">
        <v>4</v>
      </c>
      <c r="C1880" t="s">
        <v>7017</v>
      </c>
      <c r="D1880" t="s">
        <v>1710</v>
      </c>
      <c r="H1880" t="str">
        <f>INDEX('Vensim Variables'!$B:$B,MATCH(EPS!$B1880,'Vensim Variables'!$A:$A,0))</f>
        <v>g pollutant</v>
      </c>
      <c r="I1880" t="str">
        <f t="shared" si="58"/>
        <v>SOx</v>
      </c>
      <c r="J1880">
        <f>INDEX(NoSettings!$C:$C,MATCH(EPS!$A1880,NoSettings!$A:$A,0))</f>
        <v>824300</v>
      </c>
      <c r="K1880" s="109">
        <f>INDEX(GWP!$C$2:$C$13,MATCH(EPS!I1880,GWP!$B$2:$B$13,0))</f>
        <v>0</v>
      </c>
      <c r="L1880" s="5">
        <f t="shared" si="59"/>
        <v>0</v>
      </c>
    </row>
    <row r="1881" spans="1:12">
      <c r="A1881" t="s">
        <v>3600</v>
      </c>
      <c r="B1881" t="s">
        <v>4</v>
      </c>
      <c r="C1881" t="s">
        <v>7017</v>
      </c>
      <c r="D1881" t="s">
        <v>1711</v>
      </c>
      <c r="H1881" t="str">
        <f>INDEX('Vensim Variables'!$B:$B,MATCH(EPS!$B1881,'Vensim Variables'!$A:$A,0))</f>
        <v>g pollutant</v>
      </c>
      <c r="I1881" t="str">
        <f t="shared" si="58"/>
        <v>BC</v>
      </c>
      <c r="J1881">
        <f>INDEX(NoSettings!$C:$C,MATCH(EPS!$A1881,NoSettings!$A:$A,0))</f>
        <v>12860000</v>
      </c>
      <c r="K1881" s="109">
        <f>INDEX(GWP!$C$2:$C$13,MATCH(EPS!I1881,GWP!$B$2:$B$13,0))</f>
        <v>345</v>
      </c>
      <c r="L1881" s="5">
        <f t="shared" si="59"/>
        <v>4.4367E-3</v>
      </c>
    </row>
    <row r="1882" spans="1:12">
      <c r="A1882" t="s">
        <v>3601</v>
      </c>
      <c r="B1882" t="s">
        <v>4</v>
      </c>
      <c r="C1882" t="s">
        <v>7017</v>
      </c>
      <c r="D1882" t="s">
        <v>1712</v>
      </c>
      <c r="H1882" t="str">
        <f>INDEX('Vensim Variables'!$B:$B,MATCH(EPS!$B1882,'Vensim Variables'!$A:$A,0))</f>
        <v>g pollutant</v>
      </c>
      <c r="I1882" t="str">
        <f t="shared" si="58"/>
        <v>OC</v>
      </c>
      <c r="J1882">
        <f>INDEX(NoSettings!$C:$C,MATCH(EPS!$A1882,NoSettings!$A:$A,0))</f>
        <v>7037000</v>
      </c>
      <c r="K1882" s="109">
        <f>INDEX(GWP!$C$2:$C$13,MATCH(EPS!I1882,GWP!$B$2:$B$13,0))</f>
        <v>-46</v>
      </c>
      <c r="L1882" s="5">
        <f t="shared" si="59"/>
        <v>-3.2370199999999998E-4</v>
      </c>
    </row>
    <row r="1883" spans="1:12">
      <c r="A1883" t="s">
        <v>3602</v>
      </c>
      <c r="B1883" t="s">
        <v>4</v>
      </c>
      <c r="C1883" t="s">
        <v>7017</v>
      </c>
      <c r="D1883" t="s">
        <v>1713</v>
      </c>
      <c r="H1883" t="str">
        <f>INDEX('Vensim Variables'!$B:$B,MATCH(EPS!$B1883,'Vensim Variables'!$A:$A,0))</f>
        <v>g pollutant</v>
      </c>
      <c r="I1883" t="str">
        <f t="shared" si="58"/>
        <v>CH4</v>
      </c>
      <c r="J1883">
        <f>INDEX(NoSettings!$C:$C,MATCH(EPS!$A1883,NoSettings!$A:$A,0))</f>
        <v>0</v>
      </c>
      <c r="K1883" s="109">
        <f>INDEX(GWP!$C$2:$C$13,MATCH(EPS!I1883,GWP!$B$2:$B$13,0))</f>
        <v>28</v>
      </c>
      <c r="L1883" s="5">
        <f t="shared" si="59"/>
        <v>0</v>
      </c>
    </row>
    <row r="1884" spans="1:12">
      <c r="A1884" t="s">
        <v>3603</v>
      </c>
      <c r="B1884" t="s">
        <v>4</v>
      </c>
      <c r="C1884" t="s">
        <v>7017</v>
      </c>
      <c r="D1884" t="s">
        <v>1714</v>
      </c>
      <c r="H1884" t="str">
        <f>INDEX('Vensim Variables'!$B:$B,MATCH(EPS!$B1884,'Vensim Variables'!$A:$A,0))</f>
        <v>g pollutant</v>
      </c>
      <c r="I1884" t="str">
        <f t="shared" si="58"/>
        <v>N2O</v>
      </c>
      <c r="J1884">
        <f>INDEX(NoSettings!$C:$C,MATCH(EPS!$A1884,NoSettings!$A:$A,0))</f>
        <v>0</v>
      </c>
      <c r="K1884" s="109">
        <f>INDEX(GWP!$C$2:$C$13,MATCH(EPS!I1884,GWP!$B$2:$B$13,0))</f>
        <v>265</v>
      </c>
      <c r="L1884" s="5">
        <f t="shared" si="59"/>
        <v>0</v>
      </c>
    </row>
    <row r="1885" spans="1:12">
      <c r="A1885" t="s">
        <v>3604</v>
      </c>
      <c r="B1885" t="s">
        <v>4</v>
      </c>
      <c r="C1885" t="s">
        <v>7017</v>
      </c>
      <c r="D1885" t="s">
        <v>1715</v>
      </c>
      <c r="H1885" t="str">
        <f>INDEX('Vensim Variables'!$B:$B,MATCH(EPS!$B1885,'Vensim Variables'!$A:$A,0))</f>
        <v>g pollutant</v>
      </c>
      <c r="I1885" t="str">
        <f t="shared" si="58"/>
        <v>F gases</v>
      </c>
      <c r="J1885">
        <f>INDEX(NoSettings!$C:$C,MATCH(EPS!$A1885,NoSettings!$A:$A,0))</f>
        <v>0</v>
      </c>
      <c r="K1885" s="109">
        <f>INDEX(GWP!$C$2:$C$13,MATCH(EPS!I1885,GWP!$B$2:$B$13,0))</f>
        <v>1</v>
      </c>
      <c r="L1885" s="5">
        <f t="shared" si="59"/>
        <v>0</v>
      </c>
    </row>
    <row r="1886" spans="1:12">
      <c r="A1886" t="s">
        <v>3605</v>
      </c>
      <c r="B1886" t="s">
        <v>4</v>
      </c>
      <c r="C1886" t="s">
        <v>7018</v>
      </c>
      <c r="D1886" t="s">
        <v>1702</v>
      </c>
      <c r="H1886" t="str">
        <f>INDEX('Vensim Variables'!$B:$B,MATCH(EPS!$B1886,'Vensim Variables'!$A:$A,0))</f>
        <v>g pollutant</v>
      </c>
      <c r="I1886" t="str">
        <f t="shared" si="58"/>
        <v>CO2</v>
      </c>
      <c r="J1886">
        <f>INDEX(NoSettings!$C:$C,MATCH(EPS!$A1886,NoSettings!$A:$A,0))</f>
        <v>0</v>
      </c>
      <c r="K1886" s="109">
        <f>INDEX(GWP!$C$2:$C$13,MATCH(EPS!I1886,GWP!$B$2:$B$13,0))</f>
        <v>1</v>
      </c>
      <c r="L1886" s="5">
        <f t="shared" si="59"/>
        <v>0</v>
      </c>
    </row>
    <row r="1887" spans="1:12">
      <c r="A1887" t="s">
        <v>3606</v>
      </c>
      <c r="B1887" t="s">
        <v>4</v>
      </c>
      <c r="C1887" t="s">
        <v>7018</v>
      </c>
      <c r="D1887" t="s">
        <v>1705</v>
      </c>
      <c r="H1887" t="str">
        <f>INDEX('Vensim Variables'!$B:$B,MATCH(EPS!$B1887,'Vensim Variables'!$A:$A,0))</f>
        <v>g pollutant</v>
      </c>
      <c r="I1887" t="str">
        <f t="shared" si="58"/>
        <v>VOC</v>
      </c>
      <c r="J1887">
        <f>INDEX(NoSettings!$C:$C,MATCH(EPS!$A1887,NoSettings!$A:$A,0))</f>
        <v>2146000000</v>
      </c>
      <c r="K1887" s="109">
        <f>INDEX(GWP!$C$2:$C$13,MATCH(EPS!I1887,GWP!$B$2:$B$13,0))</f>
        <v>5</v>
      </c>
      <c r="L1887" s="5">
        <f t="shared" si="59"/>
        <v>1.073E-2</v>
      </c>
    </row>
    <row r="1888" spans="1:12">
      <c r="A1888" t="s">
        <v>3607</v>
      </c>
      <c r="B1888" t="s">
        <v>4</v>
      </c>
      <c r="C1888" t="s">
        <v>7018</v>
      </c>
      <c r="D1888" t="s">
        <v>1706</v>
      </c>
      <c r="H1888" t="str">
        <f>INDEX('Vensim Variables'!$B:$B,MATCH(EPS!$B1888,'Vensim Variables'!$A:$A,0))</f>
        <v>g pollutant</v>
      </c>
      <c r="I1888" t="str">
        <f t="shared" si="58"/>
        <v>CO</v>
      </c>
      <c r="J1888">
        <f>INDEX(NoSettings!$C:$C,MATCH(EPS!$A1888,NoSettings!$A:$A,0))</f>
        <v>21110000000</v>
      </c>
      <c r="K1888" s="109">
        <f>INDEX(GWP!$C$2:$C$13,MATCH(EPS!I1888,GWP!$B$2:$B$13,0))</f>
        <v>1.8</v>
      </c>
      <c r="L1888" s="5">
        <f t="shared" si="59"/>
        <v>3.7997999999999997E-2</v>
      </c>
    </row>
    <row r="1889" spans="1:12">
      <c r="A1889" t="s">
        <v>3608</v>
      </c>
      <c r="B1889" t="s">
        <v>4</v>
      </c>
      <c r="C1889" t="s">
        <v>7018</v>
      </c>
      <c r="D1889" t="s">
        <v>1707</v>
      </c>
      <c r="H1889" t="str">
        <f>INDEX('Vensim Variables'!$B:$B,MATCH(EPS!$B1889,'Vensim Variables'!$A:$A,0))</f>
        <v>g pollutant</v>
      </c>
      <c r="I1889" t="str">
        <f t="shared" si="58"/>
        <v>NOx</v>
      </c>
      <c r="J1889">
        <f>INDEX(NoSettings!$C:$C,MATCH(EPS!$A1889,NoSettings!$A:$A,0))</f>
        <v>2111000000</v>
      </c>
      <c r="K1889" s="109">
        <f>INDEX(GWP!$C$2:$C$13,MATCH(EPS!I1889,GWP!$B$2:$B$13,0))</f>
        <v>-8.1999999999999993</v>
      </c>
      <c r="L1889" s="5">
        <f t="shared" si="59"/>
        <v>-1.7310200000000001E-2</v>
      </c>
    </row>
    <row r="1890" spans="1:12">
      <c r="A1890" t="s">
        <v>3609</v>
      </c>
      <c r="B1890" t="s">
        <v>4</v>
      </c>
      <c r="C1890" t="s">
        <v>7018</v>
      </c>
      <c r="D1890" t="s">
        <v>1708</v>
      </c>
      <c r="H1890" t="str">
        <f>INDEX('Vensim Variables'!$B:$B,MATCH(EPS!$B1890,'Vensim Variables'!$A:$A,0))</f>
        <v>g pollutant</v>
      </c>
      <c r="I1890" t="str">
        <f t="shared" si="58"/>
        <v>PM10</v>
      </c>
      <c r="J1890">
        <f>INDEX(NoSettings!$C:$C,MATCH(EPS!$A1890,NoSettings!$A:$A,0))</f>
        <v>207200000</v>
      </c>
      <c r="K1890" s="109">
        <f>INDEX(GWP!$C$2:$C$13,MATCH(EPS!I1890,GWP!$B$2:$B$13,0))</f>
        <v>0</v>
      </c>
      <c r="L1890" s="5">
        <f t="shared" si="59"/>
        <v>0</v>
      </c>
    </row>
    <row r="1891" spans="1:12">
      <c r="A1891" t="s">
        <v>3610</v>
      </c>
      <c r="B1891" t="s">
        <v>4</v>
      </c>
      <c r="C1891" t="s">
        <v>7018</v>
      </c>
      <c r="D1891" t="s">
        <v>1709</v>
      </c>
      <c r="H1891" t="str">
        <f>INDEX('Vensim Variables'!$B:$B,MATCH(EPS!$B1891,'Vensim Variables'!$A:$A,0))</f>
        <v>g pollutant</v>
      </c>
      <c r="I1891" t="str">
        <f t="shared" si="58"/>
        <v>PM25</v>
      </c>
      <c r="J1891">
        <f>INDEX(NoSettings!$C:$C,MATCH(EPS!$A1891,NoSettings!$A:$A,0))</f>
        <v>195700000</v>
      </c>
      <c r="K1891" s="109">
        <f>INDEX(GWP!$C$2:$C$13,MATCH(EPS!I1891,GWP!$B$2:$B$13,0))</f>
        <v>0</v>
      </c>
      <c r="L1891" s="5">
        <f t="shared" si="59"/>
        <v>0</v>
      </c>
    </row>
    <row r="1892" spans="1:12">
      <c r="A1892" t="s">
        <v>3611</v>
      </c>
      <c r="B1892" t="s">
        <v>4</v>
      </c>
      <c r="C1892" t="s">
        <v>7018</v>
      </c>
      <c r="D1892" t="s">
        <v>1710</v>
      </c>
      <c r="H1892" t="str">
        <f>INDEX('Vensim Variables'!$B:$B,MATCH(EPS!$B1892,'Vensim Variables'!$A:$A,0))</f>
        <v>g pollutant</v>
      </c>
      <c r="I1892" t="str">
        <f t="shared" si="58"/>
        <v>SOx</v>
      </c>
      <c r="J1892">
        <f>INDEX(NoSettings!$C:$C,MATCH(EPS!$A1892,NoSettings!$A:$A,0))</f>
        <v>6528000</v>
      </c>
      <c r="K1892" s="109">
        <f>INDEX(GWP!$C$2:$C$13,MATCH(EPS!I1892,GWP!$B$2:$B$13,0))</f>
        <v>0</v>
      </c>
      <c r="L1892" s="5">
        <f t="shared" si="59"/>
        <v>0</v>
      </c>
    </row>
    <row r="1893" spans="1:12">
      <c r="A1893" t="s">
        <v>3612</v>
      </c>
      <c r="B1893" t="s">
        <v>4</v>
      </c>
      <c r="C1893" t="s">
        <v>7018</v>
      </c>
      <c r="D1893" t="s">
        <v>1711</v>
      </c>
      <c r="H1893" t="str">
        <f>INDEX('Vensim Variables'!$B:$B,MATCH(EPS!$B1893,'Vensim Variables'!$A:$A,0))</f>
        <v>g pollutant</v>
      </c>
      <c r="I1893" t="str">
        <f t="shared" si="58"/>
        <v>BC</v>
      </c>
      <c r="J1893">
        <f>INDEX(NoSettings!$C:$C,MATCH(EPS!$A1893,NoSettings!$A:$A,0))</f>
        <v>101800000</v>
      </c>
      <c r="K1893" s="109">
        <f>INDEX(GWP!$C$2:$C$13,MATCH(EPS!I1893,GWP!$B$2:$B$13,0))</f>
        <v>345</v>
      </c>
      <c r="L1893" s="5">
        <f t="shared" si="59"/>
        <v>3.5120999999999999E-2</v>
      </c>
    </row>
    <row r="1894" spans="1:12">
      <c r="A1894" t="s">
        <v>3613</v>
      </c>
      <c r="B1894" t="s">
        <v>4</v>
      </c>
      <c r="C1894" t="s">
        <v>7018</v>
      </c>
      <c r="D1894" t="s">
        <v>1712</v>
      </c>
      <c r="H1894" t="str">
        <f>INDEX('Vensim Variables'!$B:$B,MATCH(EPS!$B1894,'Vensim Variables'!$A:$A,0))</f>
        <v>g pollutant</v>
      </c>
      <c r="I1894" t="str">
        <f t="shared" si="58"/>
        <v>OC</v>
      </c>
      <c r="J1894">
        <f>INDEX(NoSettings!$C:$C,MATCH(EPS!$A1894,NoSettings!$A:$A,0))</f>
        <v>55720000</v>
      </c>
      <c r="K1894" s="109">
        <f>INDEX(GWP!$C$2:$C$13,MATCH(EPS!I1894,GWP!$B$2:$B$13,0))</f>
        <v>-46</v>
      </c>
      <c r="L1894" s="5">
        <f t="shared" si="59"/>
        <v>-2.5631199999999999E-3</v>
      </c>
    </row>
    <row r="1895" spans="1:12">
      <c r="A1895" t="s">
        <v>3614</v>
      </c>
      <c r="B1895" t="s">
        <v>4</v>
      </c>
      <c r="C1895" t="s">
        <v>7018</v>
      </c>
      <c r="D1895" t="s">
        <v>1713</v>
      </c>
      <c r="H1895" t="str">
        <f>INDEX('Vensim Variables'!$B:$B,MATCH(EPS!$B1895,'Vensim Variables'!$A:$A,0))</f>
        <v>g pollutant</v>
      </c>
      <c r="I1895" t="str">
        <f t="shared" si="58"/>
        <v>CH4</v>
      </c>
      <c r="J1895">
        <f>INDEX(NoSettings!$C:$C,MATCH(EPS!$A1895,NoSettings!$A:$A,0))</f>
        <v>0</v>
      </c>
      <c r="K1895" s="109">
        <f>INDEX(GWP!$C$2:$C$13,MATCH(EPS!I1895,GWP!$B$2:$B$13,0))</f>
        <v>28</v>
      </c>
      <c r="L1895" s="5">
        <f t="shared" si="59"/>
        <v>0</v>
      </c>
    </row>
    <row r="1896" spans="1:12">
      <c r="A1896" t="s">
        <v>3615</v>
      </c>
      <c r="B1896" t="s">
        <v>4</v>
      </c>
      <c r="C1896" t="s">
        <v>7018</v>
      </c>
      <c r="D1896" t="s">
        <v>1714</v>
      </c>
      <c r="H1896" t="str">
        <f>INDEX('Vensim Variables'!$B:$B,MATCH(EPS!$B1896,'Vensim Variables'!$A:$A,0))</f>
        <v>g pollutant</v>
      </c>
      <c r="I1896" t="str">
        <f t="shared" si="58"/>
        <v>N2O</v>
      </c>
      <c r="J1896">
        <f>INDEX(NoSettings!$C:$C,MATCH(EPS!$A1896,NoSettings!$A:$A,0))</f>
        <v>0</v>
      </c>
      <c r="K1896" s="109">
        <f>INDEX(GWP!$C$2:$C$13,MATCH(EPS!I1896,GWP!$B$2:$B$13,0))</f>
        <v>265</v>
      </c>
      <c r="L1896" s="5">
        <f t="shared" si="59"/>
        <v>0</v>
      </c>
    </row>
    <row r="1897" spans="1:12">
      <c r="A1897" t="s">
        <v>3616</v>
      </c>
      <c r="B1897" t="s">
        <v>4</v>
      </c>
      <c r="C1897" t="s">
        <v>7018</v>
      </c>
      <c r="D1897" t="s">
        <v>1715</v>
      </c>
      <c r="H1897" t="str">
        <f>INDEX('Vensim Variables'!$B:$B,MATCH(EPS!$B1897,'Vensim Variables'!$A:$A,0))</f>
        <v>g pollutant</v>
      </c>
      <c r="I1897" t="str">
        <f t="shared" si="58"/>
        <v>F gases</v>
      </c>
      <c r="J1897">
        <f>INDEX(NoSettings!$C:$C,MATCH(EPS!$A1897,NoSettings!$A:$A,0))</f>
        <v>0</v>
      </c>
      <c r="K1897" s="109">
        <f>INDEX(GWP!$C$2:$C$13,MATCH(EPS!I1897,GWP!$B$2:$B$13,0))</f>
        <v>1</v>
      </c>
      <c r="L1897" s="5">
        <f t="shared" si="59"/>
        <v>0</v>
      </c>
    </row>
    <row r="1898" spans="1:12">
      <c r="A1898" t="s">
        <v>3617</v>
      </c>
      <c r="B1898" t="s">
        <v>4</v>
      </c>
      <c r="C1898" t="s">
        <v>7019</v>
      </c>
      <c r="D1898" t="s">
        <v>1702</v>
      </c>
      <c r="H1898" t="str">
        <f>INDEX('Vensim Variables'!$B:$B,MATCH(EPS!$B1898,'Vensim Variables'!$A:$A,0))</f>
        <v>g pollutant</v>
      </c>
      <c r="I1898" t="str">
        <f t="shared" si="58"/>
        <v>CO2</v>
      </c>
      <c r="J1898">
        <f>INDEX(NoSettings!$C:$C,MATCH(EPS!$A1898,NoSettings!$A:$A,0))</f>
        <v>0</v>
      </c>
      <c r="K1898" s="109">
        <f>INDEX(GWP!$C$2:$C$13,MATCH(EPS!I1898,GWP!$B$2:$B$13,0))</f>
        <v>1</v>
      </c>
      <c r="L1898" s="5">
        <f t="shared" si="59"/>
        <v>0</v>
      </c>
    </row>
    <row r="1899" spans="1:12">
      <c r="A1899" t="s">
        <v>3618</v>
      </c>
      <c r="B1899" t="s">
        <v>4</v>
      </c>
      <c r="C1899" t="s">
        <v>7019</v>
      </c>
      <c r="D1899" t="s">
        <v>1705</v>
      </c>
      <c r="H1899" t="str">
        <f>INDEX('Vensim Variables'!$B:$B,MATCH(EPS!$B1899,'Vensim Variables'!$A:$A,0))</f>
        <v>g pollutant</v>
      </c>
      <c r="I1899" t="str">
        <f t="shared" si="58"/>
        <v>VOC</v>
      </c>
      <c r="J1899">
        <f>INDEX(NoSettings!$C:$C,MATCH(EPS!$A1899,NoSettings!$A:$A,0))</f>
        <v>1299000000</v>
      </c>
      <c r="K1899" s="109">
        <f>INDEX(GWP!$C$2:$C$13,MATCH(EPS!I1899,GWP!$B$2:$B$13,0))</f>
        <v>5</v>
      </c>
      <c r="L1899" s="5">
        <f t="shared" si="59"/>
        <v>6.4949999999999999E-3</v>
      </c>
    </row>
    <row r="1900" spans="1:12">
      <c r="A1900" t="s">
        <v>3619</v>
      </c>
      <c r="B1900" t="s">
        <v>4</v>
      </c>
      <c r="C1900" t="s">
        <v>7019</v>
      </c>
      <c r="D1900" t="s">
        <v>1706</v>
      </c>
      <c r="H1900" t="str">
        <f>INDEX('Vensim Variables'!$B:$B,MATCH(EPS!$B1900,'Vensim Variables'!$A:$A,0))</f>
        <v>g pollutant</v>
      </c>
      <c r="I1900" t="str">
        <f t="shared" si="58"/>
        <v>CO</v>
      </c>
      <c r="J1900">
        <f>INDEX(NoSettings!$C:$C,MATCH(EPS!$A1900,NoSettings!$A:$A,0))</f>
        <v>12770000000</v>
      </c>
      <c r="K1900" s="109">
        <f>INDEX(GWP!$C$2:$C$13,MATCH(EPS!I1900,GWP!$B$2:$B$13,0))</f>
        <v>1.8</v>
      </c>
      <c r="L1900" s="5">
        <f t="shared" si="59"/>
        <v>2.2985999999999999E-2</v>
      </c>
    </row>
    <row r="1901" spans="1:12">
      <c r="A1901" t="s">
        <v>3620</v>
      </c>
      <c r="B1901" t="s">
        <v>4</v>
      </c>
      <c r="C1901" t="s">
        <v>7019</v>
      </c>
      <c r="D1901" t="s">
        <v>1707</v>
      </c>
      <c r="H1901" t="str">
        <f>INDEX('Vensim Variables'!$B:$B,MATCH(EPS!$B1901,'Vensim Variables'!$A:$A,0))</f>
        <v>g pollutant</v>
      </c>
      <c r="I1901" t="str">
        <f t="shared" si="58"/>
        <v>NOx</v>
      </c>
      <c r="J1901">
        <f>INDEX(NoSettings!$C:$C,MATCH(EPS!$A1901,NoSettings!$A:$A,0))</f>
        <v>1277000000</v>
      </c>
      <c r="K1901" s="109">
        <f>INDEX(GWP!$C$2:$C$13,MATCH(EPS!I1901,GWP!$B$2:$B$13,0))</f>
        <v>-8.1999999999999993</v>
      </c>
      <c r="L1901" s="5">
        <f t="shared" si="59"/>
        <v>-1.04714E-2</v>
      </c>
    </row>
    <row r="1902" spans="1:12">
      <c r="A1902" t="s">
        <v>3621</v>
      </c>
      <c r="B1902" t="s">
        <v>4</v>
      </c>
      <c r="C1902" t="s">
        <v>7019</v>
      </c>
      <c r="D1902" t="s">
        <v>1708</v>
      </c>
      <c r="H1902" t="str">
        <f>INDEX('Vensim Variables'!$B:$B,MATCH(EPS!$B1902,'Vensim Variables'!$A:$A,0))</f>
        <v>g pollutant</v>
      </c>
      <c r="I1902" t="str">
        <f t="shared" si="58"/>
        <v>PM10</v>
      </c>
      <c r="J1902">
        <f>INDEX(NoSettings!$C:$C,MATCH(EPS!$A1902,NoSettings!$A:$A,0))</f>
        <v>125400000</v>
      </c>
      <c r="K1902" s="109">
        <f>INDEX(GWP!$C$2:$C$13,MATCH(EPS!I1902,GWP!$B$2:$B$13,0))</f>
        <v>0</v>
      </c>
      <c r="L1902" s="5">
        <f t="shared" si="59"/>
        <v>0</v>
      </c>
    </row>
    <row r="1903" spans="1:12">
      <c r="A1903" t="s">
        <v>3622</v>
      </c>
      <c r="B1903" t="s">
        <v>4</v>
      </c>
      <c r="C1903" t="s">
        <v>7019</v>
      </c>
      <c r="D1903" t="s">
        <v>1709</v>
      </c>
      <c r="H1903" t="str">
        <f>INDEX('Vensim Variables'!$B:$B,MATCH(EPS!$B1903,'Vensim Variables'!$A:$A,0))</f>
        <v>g pollutant</v>
      </c>
      <c r="I1903" t="str">
        <f t="shared" si="58"/>
        <v>PM25</v>
      </c>
      <c r="J1903">
        <f>INDEX(NoSettings!$C:$C,MATCH(EPS!$A1903,NoSettings!$A:$A,0))</f>
        <v>118400000</v>
      </c>
      <c r="K1903" s="109">
        <f>INDEX(GWP!$C$2:$C$13,MATCH(EPS!I1903,GWP!$B$2:$B$13,0))</f>
        <v>0</v>
      </c>
      <c r="L1903" s="5">
        <f t="shared" si="59"/>
        <v>0</v>
      </c>
    </row>
    <row r="1904" spans="1:12">
      <c r="A1904" t="s">
        <v>3623</v>
      </c>
      <c r="B1904" t="s">
        <v>4</v>
      </c>
      <c r="C1904" t="s">
        <v>7019</v>
      </c>
      <c r="D1904" t="s">
        <v>1710</v>
      </c>
      <c r="H1904" t="str">
        <f>INDEX('Vensim Variables'!$B:$B,MATCH(EPS!$B1904,'Vensim Variables'!$A:$A,0))</f>
        <v>g pollutant</v>
      </c>
      <c r="I1904" t="str">
        <f t="shared" si="58"/>
        <v>SOx</v>
      </c>
      <c r="J1904">
        <f>INDEX(NoSettings!$C:$C,MATCH(EPS!$A1904,NoSettings!$A:$A,0))</f>
        <v>3949000</v>
      </c>
      <c r="K1904" s="109">
        <f>INDEX(GWP!$C$2:$C$13,MATCH(EPS!I1904,GWP!$B$2:$B$13,0))</f>
        <v>0</v>
      </c>
      <c r="L1904" s="5">
        <f t="shared" si="59"/>
        <v>0</v>
      </c>
    </row>
    <row r="1905" spans="1:12">
      <c r="A1905" t="s">
        <v>3624</v>
      </c>
      <c r="B1905" t="s">
        <v>4</v>
      </c>
      <c r="C1905" t="s">
        <v>7019</v>
      </c>
      <c r="D1905" t="s">
        <v>1711</v>
      </c>
      <c r="H1905" t="str">
        <f>INDEX('Vensim Variables'!$B:$B,MATCH(EPS!$B1905,'Vensim Variables'!$A:$A,0))</f>
        <v>g pollutant</v>
      </c>
      <c r="I1905" t="str">
        <f t="shared" si="58"/>
        <v>BC</v>
      </c>
      <c r="J1905">
        <f>INDEX(NoSettings!$C:$C,MATCH(EPS!$A1905,NoSettings!$A:$A,0))</f>
        <v>61620000</v>
      </c>
      <c r="K1905" s="109">
        <f>INDEX(GWP!$C$2:$C$13,MATCH(EPS!I1905,GWP!$B$2:$B$13,0))</f>
        <v>345</v>
      </c>
      <c r="L1905" s="5">
        <f t="shared" si="59"/>
        <v>2.1258900000000001E-2</v>
      </c>
    </row>
    <row r="1906" spans="1:12">
      <c r="A1906" t="s">
        <v>3625</v>
      </c>
      <c r="B1906" t="s">
        <v>4</v>
      </c>
      <c r="C1906" t="s">
        <v>7019</v>
      </c>
      <c r="D1906" t="s">
        <v>1712</v>
      </c>
      <c r="H1906" t="str">
        <f>INDEX('Vensim Variables'!$B:$B,MATCH(EPS!$B1906,'Vensim Variables'!$A:$A,0))</f>
        <v>g pollutant</v>
      </c>
      <c r="I1906" t="str">
        <f t="shared" si="58"/>
        <v>OC</v>
      </c>
      <c r="J1906">
        <f>INDEX(NoSettings!$C:$C,MATCH(EPS!$A1906,NoSettings!$A:$A,0))</f>
        <v>33710000</v>
      </c>
      <c r="K1906" s="109">
        <f>INDEX(GWP!$C$2:$C$13,MATCH(EPS!I1906,GWP!$B$2:$B$13,0))</f>
        <v>-46</v>
      </c>
      <c r="L1906" s="5">
        <f t="shared" si="59"/>
        <v>-1.5506599999999999E-3</v>
      </c>
    </row>
    <row r="1907" spans="1:12">
      <c r="A1907" t="s">
        <v>3626</v>
      </c>
      <c r="B1907" t="s">
        <v>4</v>
      </c>
      <c r="C1907" t="s">
        <v>7019</v>
      </c>
      <c r="D1907" t="s">
        <v>1713</v>
      </c>
      <c r="H1907" t="str">
        <f>INDEX('Vensim Variables'!$B:$B,MATCH(EPS!$B1907,'Vensim Variables'!$A:$A,0))</f>
        <v>g pollutant</v>
      </c>
      <c r="I1907" t="str">
        <f t="shared" si="58"/>
        <v>CH4</v>
      </c>
      <c r="J1907">
        <f>INDEX(NoSettings!$C:$C,MATCH(EPS!$A1907,NoSettings!$A:$A,0))</f>
        <v>0</v>
      </c>
      <c r="K1907" s="109">
        <f>INDEX(GWP!$C$2:$C$13,MATCH(EPS!I1907,GWP!$B$2:$B$13,0))</f>
        <v>28</v>
      </c>
      <c r="L1907" s="5">
        <f t="shared" si="59"/>
        <v>0</v>
      </c>
    </row>
    <row r="1908" spans="1:12">
      <c r="A1908" t="s">
        <v>3627</v>
      </c>
      <c r="B1908" t="s">
        <v>4</v>
      </c>
      <c r="C1908" t="s">
        <v>7019</v>
      </c>
      <c r="D1908" t="s">
        <v>1714</v>
      </c>
      <c r="H1908" t="str">
        <f>INDEX('Vensim Variables'!$B:$B,MATCH(EPS!$B1908,'Vensim Variables'!$A:$A,0))</f>
        <v>g pollutant</v>
      </c>
      <c r="I1908" t="str">
        <f t="shared" si="58"/>
        <v>N2O</v>
      </c>
      <c r="J1908">
        <f>INDEX(NoSettings!$C:$C,MATCH(EPS!$A1908,NoSettings!$A:$A,0))</f>
        <v>0</v>
      </c>
      <c r="K1908" s="109">
        <f>INDEX(GWP!$C$2:$C$13,MATCH(EPS!I1908,GWP!$B$2:$B$13,0))</f>
        <v>265</v>
      </c>
      <c r="L1908" s="5">
        <f t="shared" si="59"/>
        <v>0</v>
      </c>
    </row>
    <row r="1909" spans="1:12">
      <c r="A1909" t="s">
        <v>3628</v>
      </c>
      <c r="B1909" t="s">
        <v>4</v>
      </c>
      <c r="C1909" t="s">
        <v>7019</v>
      </c>
      <c r="D1909" t="s">
        <v>1715</v>
      </c>
      <c r="H1909" t="str">
        <f>INDEX('Vensim Variables'!$B:$B,MATCH(EPS!$B1909,'Vensim Variables'!$A:$A,0))</f>
        <v>g pollutant</v>
      </c>
      <c r="I1909" t="str">
        <f t="shared" si="58"/>
        <v>F gases</v>
      </c>
      <c r="J1909">
        <f>INDEX(NoSettings!$C:$C,MATCH(EPS!$A1909,NoSettings!$A:$A,0))</f>
        <v>0</v>
      </c>
      <c r="K1909" s="109">
        <f>INDEX(GWP!$C$2:$C$13,MATCH(EPS!I1909,GWP!$B$2:$B$13,0))</f>
        <v>1</v>
      </c>
      <c r="L1909" s="5">
        <f t="shared" si="59"/>
        <v>0</v>
      </c>
    </row>
    <row r="1910" spans="1:12">
      <c r="A1910" t="s">
        <v>3629</v>
      </c>
      <c r="B1910" t="s">
        <v>4</v>
      </c>
      <c r="C1910" t="s">
        <v>7020</v>
      </c>
      <c r="D1910" t="s">
        <v>1702</v>
      </c>
      <c r="H1910" t="str">
        <f>INDEX('Vensim Variables'!$B:$B,MATCH(EPS!$B1910,'Vensim Variables'!$A:$A,0))</f>
        <v>g pollutant</v>
      </c>
      <c r="I1910" t="str">
        <f t="shared" si="58"/>
        <v>CO2</v>
      </c>
      <c r="J1910">
        <f>INDEX(NoSettings!$C:$C,MATCH(EPS!$A1910,NoSettings!$A:$A,0))</f>
        <v>0</v>
      </c>
      <c r="K1910" s="109">
        <f>INDEX(GWP!$C$2:$C$13,MATCH(EPS!I1910,GWP!$B$2:$B$13,0))</f>
        <v>1</v>
      </c>
      <c r="L1910" s="5">
        <f t="shared" si="59"/>
        <v>0</v>
      </c>
    </row>
    <row r="1911" spans="1:12">
      <c r="A1911" t="s">
        <v>3630</v>
      </c>
      <c r="B1911" t="s">
        <v>4</v>
      </c>
      <c r="C1911" t="s">
        <v>7020</v>
      </c>
      <c r="D1911" t="s">
        <v>1705</v>
      </c>
      <c r="H1911" t="str">
        <f>INDEX('Vensim Variables'!$B:$B,MATCH(EPS!$B1911,'Vensim Variables'!$A:$A,0))</f>
        <v>g pollutant</v>
      </c>
      <c r="I1911" t="str">
        <f t="shared" si="58"/>
        <v>VOC</v>
      </c>
      <c r="J1911">
        <f>INDEX(NoSettings!$C:$C,MATCH(EPS!$A1911,NoSettings!$A:$A,0))</f>
        <v>680300000</v>
      </c>
      <c r="K1911" s="109">
        <f>INDEX(GWP!$C$2:$C$13,MATCH(EPS!I1911,GWP!$B$2:$B$13,0))</f>
        <v>5</v>
      </c>
      <c r="L1911" s="5">
        <f t="shared" si="59"/>
        <v>3.4015E-3</v>
      </c>
    </row>
    <row r="1912" spans="1:12">
      <c r="A1912" t="s">
        <v>3631</v>
      </c>
      <c r="B1912" t="s">
        <v>4</v>
      </c>
      <c r="C1912" t="s">
        <v>7020</v>
      </c>
      <c r="D1912" t="s">
        <v>1706</v>
      </c>
      <c r="H1912" t="str">
        <f>INDEX('Vensim Variables'!$B:$B,MATCH(EPS!$B1912,'Vensim Variables'!$A:$A,0))</f>
        <v>g pollutant</v>
      </c>
      <c r="I1912" t="str">
        <f t="shared" si="58"/>
        <v>CO</v>
      </c>
      <c r="J1912">
        <f>INDEX(NoSettings!$C:$C,MATCH(EPS!$A1912,NoSettings!$A:$A,0))</f>
        <v>6691000000</v>
      </c>
      <c r="K1912" s="109">
        <f>INDEX(GWP!$C$2:$C$13,MATCH(EPS!I1912,GWP!$B$2:$B$13,0))</f>
        <v>1.8</v>
      </c>
      <c r="L1912" s="5">
        <f t="shared" si="59"/>
        <v>1.20438E-2</v>
      </c>
    </row>
    <row r="1913" spans="1:12">
      <c r="A1913" t="s">
        <v>3632</v>
      </c>
      <c r="B1913" t="s">
        <v>4</v>
      </c>
      <c r="C1913" t="s">
        <v>7020</v>
      </c>
      <c r="D1913" t="s">
        <v>1707</v>
      </c>
      <c r="H1913" t="str">
        <f>INDEX('Vensim Variables'!$B:$B,MATCH(EPS!$B1913,'Vensim Variables'!$A:$A,0))</f>
        <v>g pollutant</v>
      </c>
      <c r="I1913" t="str">
        <f t="shared" si="58"/>
        <v>NOx</v>
      </c>
      <c r="J1913">
        <f>INDEX(NoSettings!$C:$C,MATCH(EPS!$A1913,NoSettings!$A:$A,0))</f>
        <v>669200000</v>
      </c>
      <c r="K1913" s="109">
        <f>INDEX(GWP!$C$2:$C$13,MATCH(EPS!I1913,GWP!$B$2:$B$13,0))</f>
        <v>-8.1999999999999993</v>
      </c>
      <c r="L1913" s="5">
        <f t="shared" si="59"/>
        <v>-5.4874399999999997E-3</v>
      </c>
    </row>
    <row r="1914" spans="1:12">
      <c r="A1914" t="s">
        <v>3633</v>
      </c>
      <c r="B1914" t="s">
        <v>4</v>
      </c>
      <c r="C1914" t="s">
        <v>7020</v>
      </c>
      <c r="D1914" t="s">
        <v>1708</v>
      </c>
      <c r="H1914" t="str">
        <f>INDEX('Vensim Variables'!$B:$B,MATCH(EPS!$B1914,'Vensim Variables'!$A:$A,0))</f>
        <v>g pollutant</v>
      </c>
      <c r="I1914" t="str">
        <f t="shared" si="58"/>
        <v>PM10</v>
      </c>
      <c r="J1914">
        <f>INDEX(NoSettings!$C:$C,MATCH(EPS!$A1914,NoSettings!$A:$A,0))</f>
        <v>65690000</v>
      </c>
      <c r="K1914" s="109">
        <f>INDEX(GWP!$C$2:$C$13,MATCH(EPS!I1914,GWP!$B$2:$B$13,0))</f>
        <v>0</v>
      </c>
      <c r="L1914" s="5">
        <f t="shared" si="59"/>
        <v>0</v>
      </c>
    </row>
    <row r="1915" spans="1:12">
      <c r="A1915" t="s">
        <v>3634</v>
      </c>
      <c r="B1915" t="s">
        <v>4</v>
      </c>
      <c r="C1915" t="s">
        <v>7020</v>
      </c>
      <c r="D1915" t="s">
        <v>1709</v>
      </c>
      <c r="H1915" t="str">
        <f>INDEX('Vensim Variables'!$B:$B,MATCH(EPS!$B1915,'Vensim Variables'!$A:$A,0))</f>
        <v>g pollutant</v>
      </c>
      <c r="I1915" t="str">
        <f t="shared" si="58"/>
        <v>PM25</v>
      </c>
      <c r="J1915">
        <f>INDEX(NoSettings!$C:$C,MATCH(EPS!$A1915,NoSettings!$A:$A,0))</f>
        <v>62040000</v>
      </c>
      <c r="K1915" s="109">
        <f>INDEX(GWP!$C$2:$C$13,MATCH(EPS!I1915,GWP!$B$2:$B$13,0))</f>
        <v>0</v>
      </c>
      <c r="L1915" s="5">
        <f t="shared" si="59"/>
        <v>0</v>
      </c>
    </row>
    <row r="1916" spans="1:12">
      <c r="A1916" t="s">
        <v>3635</v>
      </c>
      <c r="B1916" t="s">
        <v>4</v>
      </c>
      <c r="C1916" t="s">
        <v>7020</v>
      </c>
      <c r="D1916" t="s">
        <v>1710</v>
      </c>
      <c r="H1916" t="str">
        <f>INDEX('Vensim Variables'!$B:$B,MATCH(EPS!$B1916,'Vensim Variables'!$A:$A,0))</f>
        <v>g pollutant</v>
      </c>
      <c r="I1916" t="str">
        <f t="shared" si="58"/>
        <v>SOx</v>
      </c>
      <c r="J1916">
        <f>INDEX(NoSettings!$C:$C,MATCH(EPS!$A1916,NoSettings!$A:$A,0))</f>
        <v>2069000</v>
      </c>
      <c r="K1916" s="109">
        <f>INDEX(GWP!$C$2:$C$13,MATCH(EPS!I1916,GWP!$B$2:$B$13,0))</f>
        <v>0</v>
      </c>
      <c r="L1916" s="5">
        <f t="shared" si="59"/>
        <v>0</v>
      </c>
    </row>
    <row r="1917" spans="1:12">
      <c r="A1917" t="s">
        <v>3636</v>
      </c>
      <c r="B1917" t="s">
        <v>4</v>
      </c>
      <c r="C1917" t="s">
        <v>7020</v>
      </c>
      <c r="D1917" t="s">
        <v>1711</v>
      </c>
      <c r="H1917" t="str">
        <f>INDEX('Vensim Variables'!$B:$B,MATCH(EPS!$B1917,'Vensim Variables'!$A:$A,0))</f>
        <v>g pollutant</v>
      </c>
      <c r="I1917" t="str">
        <f t="shared" si="58"/>
        <v>BC</v>
      </c>
      <c r="J1917">
        <f>INDEX(NoSettings!$C:$C,MATCH(EPS!$A1917,NoSettings!$A:$A,0))</f>
        <v>32280000</v>
      </c>
      <c r="K1917" s="109">
        <f>INDEX(GWP!$C$2:$C$13,MATCH(EPS!I1917,GWP!$B$2:$B$13,0))</f>
        <v>345</v>
      </c>
      <c r="L1917" s="5">
        <f t="shared" si="59"/>
        <v>1.11366E-2</v>
      </c>
    </row>
    <row r="1918" spans="1:12">
      <c r="A1918" t="s">
        <v>3637</v>
      </c>
      <c r="B1918" t="s">
        <v>4</v>
      </c>
      <c r="C1918" t="s">
        <v>7020</v>
      </c>
      <c r="D1918" t="s">
        <v>1712</v>
      </c>
      <c r="H1918" t="str">
        <f>INDEX('Vensim Variables'!$B:$B,MATCH(EPS!$B1918,'Vensim Variables'!$A:$A,0))</f>
        <v>g pollutant</v>
      </c>
      <c r="I1918" t="str">
        <f t="shared" si="58"/>
        <v>OC</v>
      </c>
      <c r="J1918">
        <f>INDEX(NoSettings!$C:$C,MATCH(EPS!$A1918,NoSettings!$A:$A,0))</f>
        <v>17660000</v>
      </c>
      <c r="K1918" s="109">
        <f>INDEX(GWP!$C$2:$C$13,MATCH(EPS!I1918,GWP!$B$2:$B$13,0))</f>
        <v>-46</v>
      </c>
      <c r="L1918" s="5">
        <f t="shared" si="59"/>
        <v>-8.1236000000000004E-4</v>
      </c>
    </row>
    <row r="1919" spans="1:12">
      <c r="A1919" t="s">
        <v>3638</v>
      </c>
      <c r="B1919" t="s">
        <v>4</v>
      </c>
      <c r="C1919" t="s">
        <v>7020</v>
      </c>
      <c r="D1919" t="s">
        <v>1713</v>
      </c>
      <c r="H1919" t="str">
        <f>INDEX('Vensim Variables'!$B:$B,MATCH(EPS!$B1919,'Vensim Variables'!$A:$A,0))</f>
        <v>g pollutant</v>
      </c>
      <c r="I1919" t="str">
        <f t="shared" si="58"/>
        <v>CH4</v>
      </c>
      <c r="J1919">
        <f>INDEX(NoSettings!$C:$C,MATCH(EPS!$A1919,NoSettings!$A:$A,0))</f>
        <v>0</v>
      </c>
      <c r="K1919" s="109">
        <f>INDEX(GWP!$C$2:$C$13,MATCH(EPS!I1919,GWP!$B$2:$B$13,0))</f>
        <v>28</v>
      </c>
      <c r="L1919" s="5">
        <f t="shared" si="59"/>
        <v>0</v>
      </c>
    </row>
    <row r="1920" spans="1:12">
      <c r="A1920" t="s">
        <v>3639</v>
      </c>
      <c r="B1920" t="s">
        <v>4</v>
      </c>
      <c r="C1920" t="s">
        <v>7020</v>
      </c>
      <c r="D1920" t="s">
        <v>1714</v>
      </c>
      <c r="H1920" t="str">
        <f>INDEX('Vensim Variables'!$B:$B,MATCH(EPS!$B1920,'Vensim Variables'!$A:$A,0))</f>
        <v>g pollutant</v>
      </c>
      <c r="I1920" t="str">
        <f t="shared" si="58"/>
        <v>N2O</v>
      </c>
      <c r="J1920">
        <f>INDEX(NoSettings!$C:$C,MATCH(EPS!$A1920,NoSettings!$A:$A,0))</f>
        <v>0</v>
      </c>
      <c r="K1920" s="109">
        <f>INDEX(GWP!$C$2:$C$13,MATCH(EPS!I1920,GWP!$B$2:$B$13,0))</f>
        <v>265</v>
      </c>
      <c r="L1920" s="5">
        <f t="shared" si="59"/>
        <v>0</v>
      </c>
    </row>
    <row r="1921" spans="1:12">
      <c r="A1921" t="s">
        <v>3640</v>
      </c>
      <c r="B1921" t="s">
        <v>4</v>
      </c>
      <c r="C1921" t="s">
        <v>7020</v>
      </c>
      <c r="D1921" t="s">
        <v>1715</v>
      </c>
      <c r="H1921" t="str">
        <f>INDEX('Vensim Variables'!$B:$B,MATCH(EPS!$B1921,'Vensim Variables'!$A:$A,0))</f>
        <v>g pollutant</v>
      </c>
      <c r="I1921" t="str">
        <f t="shared" si="58"/>
        <v>F gases</v>
      </c>
      <c r="J1921">
        <f>INDEX(NoSettings!$C:$C,MATCH(EPS!$A1921,NoSettings!$A:$A,0))</f>
        <v>0</v>
      </c>
      <c r="K1921" s="109">
        <f>INDEX(GWP!$C$2:$C$13,MATCH(EPS!I1921,GWP!$B$2:$B$13,0))</f>
        <v>1</v>
      </c>
      <c r="L1921" s="5">
        <f t="shared" si="59"/>
        <v>0</v>
      </c>
    </row>
    <row r="1922" spans="1:12">
      <c r="A1922" t="s">
        <v>3641</v>
      </c>
      <c r="B1922" t="s">
        <v>4</v>
      </c>
      <c r="C1922" t="s">
        <v>7021</v>
      </c>
      <c r="D1922" t="s">
        <v>1702</v>
      </c>
      <c r="H1922" t="str">
        <f>INDEX('Vensim Variables'!$B:$B,MATCH(EPS!$B1922,'Vensim Variables'!$A:$A,0))</f>
        <v>g pollutant</v>
      </c>
      <c r="I1922" t="str">
        <f t="shared" si="58"/>
        <v>CO2</v>
      </c>
      <c r="J1922">
        <f>INDEX(NoSettings!$C:$C,MATCH(EPS!$A1922,NoSettings!$A:$A,0))</f>
        <v>0</v>
      </c>
      <c r="K1922" s="109">
        <f>INDEX(GWP!$C$2:$C$13,MATCH(EPS!I1922,GWP!$B$2:$B$13,0))</f>
        <v>1</v>
      </c>
      <c r="L1922" s="5">
        <f t="shared" si="59"/>
        <v>0</v>
      </c>
    </row>
    <row r="1923" spans="1:12">
      <c r="A1923" t="s">
        <v>3642</v>
      </c>
      <c r="B1923" t="s">
        <v>4</v>
      </c>
      <c r="C1923" t="s">
        <v>7021</v>
      </c>
      <c r="D1923" t="s">
        <v>1705</v>
      </c>
      <c r="H1923" t="str">
        <f>INDEX('Vensim Variables'!$B:$B,MATCH(EPS!$B1923,'Vensim Variables'!$A:$A,0))</f>
        <v>g pollutant</v>
      </c>
      <c r="I1923" t="str">
        <f t="shared" ref="I1923:I1986" si="60">IF(OR(C1923="CO2",C1923="CH4",C1923="N2O",C1923="F gases",C1923="VOC",C1923="CO",C1923="NOx",C1923="PM10",C1923="PM25",C1923="SOx",C1923="BC",C1923="OC"),C1923,IF(OR(D1923="CO2",D1923="CH4",D1923="N2O",D1923="F gases",D1923="VOC",D1923="CO",D1923="NOx",D1923="PM10",D1923="PM25",D1923="SOx",D1923="BC",D1923="OC"),D1923,IF(OR(E1923="CO2",E1923="CH4",E1923="N2O",E1923="F gases",E1923="VOC",E1923="CO",E1923="NOx",E1923="PM10",E1923="PM25",E1923="SOx",E1923="BC",E1923="OC"),E1923,"NA")))</f>
        <v>VOC</v>
      </c>
      <c r="J1923">
        <f>INDEX(NoSettings!$C:$C,MATCH(EPS!$A1923,NoSettings!$A:$A,0))</f>
        <v>385100000</v>
      </c>
      <c r="K1923" s="109">
        <f>INDEX(GWP!$C$2:$C$13,MATCH(EPS!I1923,GWP!$B$2:$B$13,0))</f>
        <v>5</v>
      </c>
      <c r="L1923" s="5">
        <f t="shared" ref="L1923:L1986" si="61">IF(H1923="g pollutant",K1923*J1923/10^12,IF(H1923="MMTCO2e",J1923,IF(H1923="MWh",J1923,0)))</f>
        <v>1.9254999999999999E-3</v>
      </c>
    </row>
    <row r="1924" spans="1:12">
      <c r="A1924" t="s">
        <v>3643</v>
      </c>
      <c r="B1924" t="s">
        <v>4</v>
      </c>
      <c r="C1924" t="s">
        <v>7021</v>
      </c>
      <c r="D1924" t="s">
        <v>1706</v>
      </c>
      <c r="H1924" t="str">
        <f>INDEX('Vensim Variables'!$B:$B,MATCH(EPS!$B1924,'Vensim Variables'!$A:$A,0))</f>
        <v>g pollutant</v>
      </c>
      <c r="I1924" t="str">
        <f t="shared" si="60"/>
        <v>CO</v>
      </c>
      <c r="J1924">
        <f>INDEX(NoSettings!$C:$C,MATCH(EPS!$A1924,NoSettings!$A:$A,0))</f>
        <v>3788000000</v>
      </c>
      <c r="K1924" s="109">
        <f>INDEX(GWP!$C$2:$C$13,MATCH(EPS!I1924,GWP!$B$2:$B$13,0))</f>
        <v>1.8</v>
      </c>
      <c r="L1924" s="5">
        <f t="shared" si="61"/>
        <v>6.8183999999999996E-3</v>
      </c>
    </row>
    <row r="1925" spans="1:12">
      <c r="A1925" t="s">
        <v>3644</v>
      </c>
      <c r="B1925" t="s">
        <v>4</v>
      </c>
      <c r="C1925" t="s">
        <v>7021</v>
      </c>
      <c r="D1925" t="s">
        <v>1707</v>
      </c>
      <c r="H1925" t="str">
        <f>INDEX('Vensim Variables'!$B:$B,MATCH(EPS!$B1925,'Vensim Variables'!$A:$A,0))</f>
        <v>g pollutant</v>
      </c>
      <c r="I1925" t="str">
        <f t="shared" si="60"/>
        <v>NOx</v>
      </c>
      <c r="J1925">
        <f>INDEX(NoSettings!$C:$C,MATCH(EPS!$A1925,NoSettings!$A:$A,0))</f>
        <v>378800000</v>
      </c>
      <c r="K1925" s="109">
        <f>INDEX(GWP!$C$2:$C$13,MATCH(EPS!I1925,GWP!$B$2:$B$13,0))</f>
        <v>-8.1999999999999993</v>
      </c>
      <c r="L1925" s="5">
        <f t="shared" si="61"/>
        <v>-3.1061599999999997E-3</v>
      </c>
    </row>
    <row r="1926" spans="1:12">
      <c r="A1926" t="s">
        <v>3645</v>
      </c>
      <c r="B1926" t="s">
        <v>4</v>
      </c>
      <c r="C1926" t="s">
        <v>7021</v>
      </c>
      <c r="D1926" t="s">
        <v>1708</v>
      </c>
      <c r="H1926" t="str">
        <f>INDEX('Vensim Variables'!$B:$B,MATCH(EPS!$B1926,'Vensim Variables'!$A:$A,0))</f>
        <v>g pollutant</v>
      </c>
      <c r="I1926" t="str">
        <f t="shared" si="60"/>
        <v>PM10</v>
      </c>
      <c r="J1926">
        <f>INDEX(NoSettings!$C:$C,MATCH(EPS!$A1926,NoSettings!$A:$A,0))</f>
        <v>37190000</v>
      </c>
      <c r="K1926" s="109">
        <f>INDEX(GWP!$C$2:$C$13,MATCH(EPS!I1926,GWP!$B$2:$B$13,0))</f>
        <v>0</v>
      </c>
      <c r="L1926" s="5">
        <f t="shared" si="61"/>
        <v>0</v>
      </c>
    </row>
    <row r="1927" spans="1:12">
      <c r="A1927" t="s">
        <v>3646</v>
      </c>
      <c r="B1927" t="s">
        <v>4</v>
      </c>
      <c r="C1927" t="s">
        <v>7021</v>
      </c>
      <c r="D1927" t="s">
        <v>1709</v>
      </c>
      <c r="H1927" t="str">
        <f>INDEX('Vensim Variables'!$B:$B,MATCH(EPS!$B1927,'Vensim Variables'!$A:$A,0))</f>
        <v>g pollutant</v>
      </c>
      <c r="I1927" t="str">
        <f t="shared" si="60"/>
        <v>PM25</v>
      </c>
      <c r="J1927">
        <f>INDEX(NoSettings!$C:$C,MATCH(EPS!$A1927,NoSettings!$A:$A,0))</f>
        <v>35120000</v>
      </c>
      <c r="K1927" s="109">
        <f>INDEX(GWP!$C$2:$C$13,MATCH(EPS!I1927,GWP!$B$2:$B$13,0))</f>
        <v>0</v>
      </c>
      <c r="L1927" s="5">
        <f t="shared" si="61"/>
        <v>0</v>
      </c>
    </row>
    <row r="1928" spans="1:12">
      <c r="A1928" t="s">
        <v>3647</v>
      </c>
      <c r="B1928" t="s">
        <v>4</v>
      </c>
      <c r="C1928" t="s">
        <v>7021</v>
      </c>
      <c r="D1928" t="s">
        <v>1710</v>
      </c>
      <c r="H1928" t="str">
        <f>INDEX('Vensim Variables'!$B:$B,MATCH(EPS!$B1928,'Vensim Variables'!$A:$A,0))</f>
        <v>g pollutant</v>
      </c>
      <c r="I1928" t="str">
        <f t="shared" si="60"/>
        <v>SOx</v>
      </c>
      <c r="J1928">
        <f>INDEX(NoSettings!$C:$C,MATCH(EPS!$A1928,NoSettings!$A:$A,0))</f>
        <v>1171000</v>
      </c>
      <c r="K1928" s="109">
        <f>INDEX(GWP!$C$2:$C$13,MATCH(EPS!I1928,GWP!$B$2:$B$13,0))</f>
        <v>0</v>
      </c>
      <c r="L1928" s="5">
        <f t="shared" si="61"/>
        <v>0</v>
      </c>
    </row>
    <row r="1929" spans="1:12">
      <c r="A1929" t="s">
        <v>3648</v>
      </c>
      <c r="B1929" t="s">
        <v>4</v>
      </c>
      <c r="C1929" t="s">
        <v>7021</v>
      </c>
      <c r="D1929" t="s">
        <v>1711</v>
      </c>
      <c r="H1929" t="str">
        <f>INDEX('Vensim Variables'!$B:$B,MATCH(EPS!$B1929,'Vensim Variables'!$A:$A,0))</f>
        <v>g pollutant</v>
      </c>
      <c r="I1929" t="str">
        <f t="shared" si="60"/>
        <v>BC</v>
      </c>
      <c r="J1929">
        <f>INDEX(NoSettings!$C:$C,MATCH(EPS!$A1929,NoSettings!$A:$A,0))</f>
        <v>18280000</v>
      </c>
      <c r="K1929" s="109">
        <f>INDEX(GWP!$C$2:$C$13,MATCH(EPS!I1929,GWP!$B$2:$B$13,0))</f>
        <v>345</v>
      </c>
      <c r="L1929" s="5">
        <f t="shared" si="61"/>
        <v>6.3065999999999999E-3</v>
      </c>
    </row>
    <row r="1930" spans="1:12">
      <c r="A1930" t="s">
        <v>3649</v>
      </c>
      <c r="B1930" t="s">
        <v>4</v>
      </c>
      <c r="C1930" t="s">
        <v>7021</v>
      </c>
      <c r="D1930" t="s">
        <v>1712</v>
      </c>
      <c r="H1930" t="str">
        <f>INDEX('Vensim Variables'!$B:$B,MATCH(EPS!$B1930,'Vensim Variables'!$A:$A,0))</f>
        <v>g pollutant</v>
      </c>
      <c r="I1930" t="str">
        <f t="shared" si="60"/>
        <v>OC</v>
      </c>
      <c r="J1930">
        <f>INDEX(NoSettings!$C:$C,MATCH(EPS!$A1930,NoSettings!$A:$A,0))</f>
        <v>10000000</v>
      </c>
      <c r="K1930" s="109">
        <f>INDEX(GWP!$C$2:$C$13,MATCH(EPS!I1930,GWP!$B$2:$B$13,0))</f>
        <v>-46</v>
      </c>
      <c r="L1930" s="5">
        <f t="shared" si="61"/>
        <v>-4.6000000000000001E-4</v>
      </c>
    </row>
    <row r="1931" spans="1:12">
      <c r="A1931" t="s">
        <v>3650</v>
      </c>
      <c r="B1931" t="s">
        <v>4</v>
      </c>
      <c r="C1931" t="s">
        <v>7021</v>
      </c>
      <c r="D1931" t="s">
        <v>1713</v>
      </c>
      <c r="H1931" t="str">
        <f>INDEX('Vensim Variables'!$B:$B,MATCH(EPS!$B1931,'Vensim Variables'!$A:$A,0))</f>
        <v>g pollutant</v>
      </c>
      <c r="I1931" t="str">
        <f t="shared" si="60"/>
        <v>CH4</v>
      </c>
      <c r="J1931">
        <f>INDEX(NoSettings!$C:$C,MATCH(EPS!$A1931,NoSettings!$A:$A,0))</f>
        <v>0</v>
      </c>
      <c r="K1931" s="109">
        <f>INDEX(GWP!$C$2:$C$13,MATCH(EPS!I1931,GWP!$B$2:$B$13,0))</f>
        <v>28</v>
      </c>
      <c r="L1931" s="5">
        <f t="shared" si="61"/>
        <v>0</v>
      </c>
    </row>
    <row r="1932" spans="1:12">
      <c r="A1932" t="s">
        <v>3651</v>
      </c>
      <c r="B1932" t="s">
        <v>4</v>
      </c>
      <c r="C1932" t="s">
        <v>7021</v>
      </c>
      <c r="D1932" t="s">
        <v>1714</v>
      </c>
      <c r="H1932" t="str">
        <f>INDEX('Vensim Variables'!$B:$B,MATCH(EPS!$B1932,'Vensim Variables'!$A:$A,0))</f>
        <v>g pollutant</v>
      </c>
      <c r="I1932" t="str">
        <f t="shared" si="60"/>
        <v>N2O</v>
      </c>
      <c r="J1932">
        <f>INDEX(NoSettings!$C:$C,MATCH(EPS!$A1932,NoSettings!$A:$A,0))</f>
        <v>0</v>
      </c>
      <c r="K1932" s="109">
        <f>INDEX(GWP!$C$2:$C$13,MATCH(EPS!I1932,GWP!$B$2:$B$13,0))</f>
        <v>265</v>
      </c>
      <c r="L1932" s="5">
        <f t="shared" si="61"/>
        <v>0</v>
      </c>
    </row>
    <row r="1933" spans="1:12">
      <c r="A1933" t="s">
        <v>3652</v>
      </c>
      <c r="B1933" t="s">
        <v>4</v>
      </c>
      <c r="C1933" t="s">
        <v>7021</v>
      </c>
      <c r="D1933" t="s">
        <v>1715</v>
      </c>
      <c r="H1933" t="str">
        <f>INDEX('Vensim Variables'!$B:$B,MATCH(EPS!$B1933,'Vensim Variables'!$A:$A,0))</f>
        <v>g pollutant</v>
      </c>
      <c r="I1933" t="str">
        <f t="shared" si="60"/>
        <v>F gases</v>
      </c>
      <c r="J1933">
        <f>INDEX(NoSettings!$C:$C,MATCH(EPS!$A1933,NoSettings!$A:$A,0))</f>
        <v>0</v>
      </c>
      <c r="K1933" s="109">
        <f>INDEX(GWP!$C$2:$C$13,MATCH(EPS!I1933,GWP!$B$2:$B$13,0))</f>
        <v>1</v>
      </c>
      <c r="L1933" s="5">
        <f t="shared" si="61"/>
        <v>0</v>
      </c>
    </row>
    <row r="1934" spans="1:12">
      <c r="A1934" t="s">
        <v>3653</v>
      </c>
      <c r="B1934" t="s">
        <v>4</v>
      </c>
      <c r="C1934" t="s">
        <v>7022</v>
      </c>
      <c r="D1934" t="s">
        <v>1702</v>
      </c>
      <c r="H1934" t="str">
        <f>INDEX('Vensim Variables'!$B:$B,MATCH(EPS!$B1934,'Vensim Variables'!$A:$A,0))</f>
        <v>g pollutant</v>
      </c>
      <c r="I1934" t="str">
        <f t="shared" si="60"/>
        <v>CO2</v>
      </c>
      <c r="J1934">
        <f>INDEX(NoSettings!$C:$C,MATCH(EPS!$A1934,NoSettings!$A:$A,0))</f>
        <v>0</v>
      </c>
      <c r="K1934" s="109">
        <f>INDEX(GWP!$C$2:$C$13,MATCH(EPS!I1934,GWP!$B$2:$B$13,0))</f>
        <v>1</v>
      </c>
      <c r="L1934" s="5">
        <f t="shared" si="61"/>
        <v>0</v>
      </c>
    </row>
    <row r="1935" spans="1:12">
      <c r="A1935" t="s">
        <v>3654</v>
      </c>
      <c r="B1935" t="s">
        <v>4</v>
      </c>
      <c r="C1935" t="s">
        <v>7022</v>
      </c>
      <c r="D1935" t="s">
        <v>1705</v>
      </c>
      <c r="H1935" t="str">
        <f>INDEX('Vensim Variables'!$B:$B,MATCH(EPS!$B1935,'Vensim Variables'!$A:$A,0))</f>
        <v>g pollutant</v>
      </c>
      <c r="I1935" t="str">
        <f t="shared" si="60"/>
        <v>VOC</v>
      </c>
      <c r="J1935">
        <f>INDEX(NoSettings!$C:$C,MATCH(EPS!$A1935,NoSettings!$A:$A,0))</f>
        <v>175500000000</v>
      </c>
      <c r="K1935" s="109">
        <f>INDEX(GWP!$C$2:$C$13,MATCH(EPS!I1935,GWP!$B$2:$B$13,0))</f>
        <v>5</v>
      </c>
      <c r="L1935" s="5">
        <f t="shared" si="61"/>
        <v>0.87749999999999995</v>
      </c>
    </row>
    <row r="1936" spans="1:12">
      <c r="A1936" t="s">
        <v>3655</v>
      </c>
      <c r="B1936" t="s">
        <v>4</v>
      </c>
      <c r="C1936" t="s">
        <v>7022</v>
      </c>
      <c r="D1936" t="s">
        <v>1706</v>
      </c>
      <c r="H1936" t="str">
        <f>INDEX('Vensim Variables'!$B:$B,MATCH(EPS!$B1936,'Vensim Variables'!$A:$A,0))</f>
        <v>g pollutant</v>
      </c>
      <c r="I1936" t="str">
        <f t="shared" si="60"/>
        <v>CO</v>
      </c>
      <c r="J1936">
        <f>INDEX(NoSettings!$C:$C,MATCH(EPS!$A1936,NoSettings!$A:$A,0))</f>
        <v>204100000000</v>
      </c>
      <c r="K1936" s="109">
        <f>INDEX(GWP!$C$2:$C$13,MATCH(EPS!I1936,GWP!$B$2:$B$13,0))</f>
        <v>1.8</v>
      </c>
      <c r="L1936" s="5">
        <f t="shared" si="61"/>
        <v>0.36737999999999998</v>
      </c>
    </row>
    <row r="1937" spans="1:12">
      <c r="A1937" t="s">
        <v>3656</v>
      </c>
      <c r="B1937" t="s">
        <v>4</v>
      </c>
      <c r="C1937" t="s">
        <v>7022</v>
      </c>
      <c r="D1937" t="s">
        <v>1707</v>
      </c>
      <c r="H1937" t="str">
        <f>INDEX('Vensim Variables'!$B:$B,MATCH(EPS!$B1937,'Vensim Variables'!$A:$A,0))</f>
        <v>g pollutant</v>
      </c>
      <c r="I1937" t="str">
        <f t="shared" si="60"/>
        <v>NOx</v>
      </c>
      <c r="J1937">
        <f>INDEX(NoSettings!$C:$C,MATCH(EPS!$A1937,NoSettings!$A:$A,0))</f>
        <v>151900000000</v>
      </c>
      <c r="K1937" s="109">
        <f>INDEX(GWP!$C$2:$C$13,MATCH(EPS!I1937,GWP!$B$2:$B$13,0))</f>
        <v>-8.1999999999999993</v>
      </c>
      <c r="L1937" s="5">
        <f t="shared" si="61"/>
        <v>-1.2455799999999999</v>
      </c>
    </row>
    <row r="1938" spans="1:12">
      <c r="A1938" t="s">
        <v>3657</v>
      </c>
      <c r="B1938" t="s">
        <v>4</v>
      </c>
      <c r="C1938" t="s">
        <v>7022</v>
      </c>
      <c r="D1938" t="s">
        <v>1708</v>
      </c>
      <c r="H1938" t="str">
        <f>INDEX('Vensim Variables'!$B:$B,MATCH(EPS!$B1938,'Vensim Variables'!$A:$A,0))</f>
        <v>g pollutant</v>
      </c>
      <c r="I1938" t="str">
        <f t="shared" si="60"/>
        <v>PM10</v>
      </c>
      <c r="J1938">
        <f>INDEX(NoSettings!$C:$C,MATCH(EPS!$A1938,NoSettings!$A:$A,0))</f>
        <v>123500000000</v>
      </c>
      <c r="K1938" s="109">
        <f>INDEX(GWP!$C$2:$C$13,MATCH(EPS!I1938,GWP!$B$2:$B$13,0))</f>
        <v>0</v>
      </c>
      <c r="L1938" s="5">
        <f t="shared" si="61"/>
        <v>0</v>
      </c>
    </row>
    <row r="1939" spans="1:12">
      <c r="A1939" t="s">
        <v>3658</v>
      </c>
      <c r="B1939" t="s">
        <v>4</v>
      </c>
      <c r="C1939" t="s">
        <v>7022</v>
      </c>
      <c r="D1939" t="s">
        <v>1709</v>
      </c>
      <c r="H1939" t="str">
        <f>INDEX('Vensim Variables'!$B:$B,MATCH(EPS!$B1939,'Vensim Variables'!$A:$A,0))</f>
        <v>g pollutant</v>
      </c>
      <c r="I1939" t="str">
        <f t="shared" si="60"/>
        <v>PM25</v>
      </c>
      <c r="J1939">
        <f>INDEX(NoSettings!$C:$C,MATCH(EPS!$A1939,NoSettings!$A:$A,0))</f>
        <v>72600000000</v>
      </c>
      <c r="K1939" s="109">
        <f>INDEX(GWP!$C$2:$C$13,MATCH(EPS!I1939,GWP!$B$2:$B$13,0))</f>
        <v>0</v>
      </c>
      <c r="L1939" s="5">
        <f t="shared" si="61"/>
        <v>0</v>
      </c>
    </row>
    <row r="1940" spans="1:12">
      <c r="A1940" t="s">
        <v>3659</v>
      </c>
      <c r="B1940" t="s">
        <v>4</v>
      </c>
      <c r="C1940" t="s">
        <v>7022</v>
      </c>
      <c r="D1940" t="s">
        <v>1710</v>
      </c>
      <c r="H1940" t="str">
        <f>INDEX('Vensim Variables'!$B:$B,MATCH(EPS!$B1940,'Vensim Variables'!$A:$A,0))</f>
        <v>g pollutant</v>
      </c>
      <c r="I1940" t="str">
        <f t="shared" si="60"/>
        <v>SOx</v>
      </c>
      <c r="J1940">
        <f>INDEX(NoSettings!$C:$C,MATCH(EPS!$A1940,NoSettings!$A:$A,0))</f>
        <v>128300000000</v>
      </c>
      <c r="K1940" s="109">
        <f>INDEX(GWP!$C$2:$C$13,MATCH(EPS!I1940,GWP!$B$2:$B$13,0))</f>
        <v>0</v>
      </c>
      <c r="L1940" s="5">
        <f t="shared" si="61"/>
        <v>0</v>
      </c>
    </row>
    <row r="1941" spans="1:12">
      <c r="A1941" t="s">
        <v>3660</v>
      </c>
      <c r="B1941" t="s">
        <v>4</v>
      </c>
      <c r="C1941" t="s">
        <v>7022</v>
      </c>
      <c r="D1941" t="s">
        <v>1711</v>
      </c>
      <c r="H1941" t="str">
        <f>INDEX('Vensim Variables'!$B:$B,MATCH(EPS!$B1941,'Vensim Variables'!$A:$A,0))</f>
        <v>g pollutant</v>
      </c>
      <c r="I1941" t="str">
        <f t="shared" si="60"/>
        <v>BC</v>
      </c>
      <c r="J1941">
        <f>INDEX(NoSettings!$C:$C,MATCH(EPS!$A1941,NoSettings!$A:$A,0))</f>
        <v>1503000000</v>
      </c>
      <c r="K1941" s="109">
        <f>INDEX(GWP!$C$2:$C$13,MATCH(EPS!I1941,GWP!$B$2:$B$13,0))</f>
        <v>345</v>
      </c>
      <c r="L1941" s="5">
        <f t="shared" si="61"/>
        <v>0.51853499999999997</v>
      </c>
    </row>
    <row r="1942" spans="1:12">
      <c r="A1942" t="s">
        <v>3661</v>
      </c>
      <c r="B1942" t="s">
        <v>4</v>
      </c>
      <c r="C1942" t="s">
        <v>7022</v>
      </c>
      <c r="D1942" t="s">
        <v>1712</v>
      </c>
      <c r="H1942" t="str">
        <f>INDEX('Vensim Variables'!$B:$B,MATCH(EPS!$B1942,'Vensim Variables'!$A:$A,0))</f>
        <v>g pollutant</v>
      </c>
      <c r="I1942" t="str">
        <f t="shared" si="60"/>
        <v>OC</v>
      </c>
      <c r="J1942">
        <f>INDEX(NoSettings!$C:$C,MATCH(EPS!$A1942,NoSettings!$A:$A,0))</f>
        <v>7946000000</v>
      </c>
      <c r="K1942" s="109">
        <f>INDEX(GWP!$C$2:$C$13,MATCH(EPS!I1942,GWP!$B$2:$B$13,0))</f>
        <v>-46</v>
      </c>
      <c r="L1942" s="5">
        <f t="shared" si="61"/>
        <v>-0.36551600000000001</v>
      </c>
    </row>
    <row r="1943" spans="1:12">
      <c r="A1943" t="s">
        <v>3662</v>
      </c>
      <c r="B1943" t="s">
        <v>4</v>
      </c>
      <c r="C1943" t="s">
        <v>7022</v>
      </c>
      <c r="D1943" t="s">
        <v>1713</v>
      </c>
      <c r="H1943" t="str">
        <f>INDEX('Vensim Variables'!$B:$B,MATCH(EPS!$B1943,'Vensim Variables'!$A:$A,0))</f>
        <v>g pollutant</v>
      </c>
      <c r="I1943" t="str">
        <f t="shared" si="60"/>
        <v>CH4</v>
      </c>
      <c r="J1943">
        <f>INDEX(NoSettings!$C:$C,MATCH(EPS!$A1943,NoSettings!$A:$A,0))</f>
        <v>0</v>
      </c>
      <c r="K1943" s="109">
        <f>INDEX(GWP!$C$2:$C$13,MATCH(EPS!I1943,GWP!$B$2:$B$13,0))</f>
        <v>28</v>
      </c>
      <c r="L1943" s="5">
        <f t="shared" si="61"/>
        <v>0</v>
      </c>
    </row>
    <row r="1944" spans="1:12">
      <c r="A1944" t="s">
        <v>3663</v>
      </c>
      <c r="B1944" t="s">
        <v>4</v>
      </c>
      <c r="C1944" t="s">
        <v>7022</v>
      </c>
      <c r="D1944" t="s">
        <v>1714</v>
      </c>
      <c r="H1944" t="str">
        <f>INDEX('Vensim Variables'!$B:$B,MATCH(EPS!$B1944,'Vensim Variables'!$A:$A,0))</f>
        <v>g pollutant</v>
      </c>
      <c r="I1944" t="str">
        <f t="shared" si="60"/>
        <v>N2O</v>
      </c>
      <c r="J1944">
        <f>INDEX(NoSettings!$C:$C,MATCH(EPS!$A1944,NoSettings!$A:$A,0))</f>
        <v>0</v>
      </c>
      <c r="K1944" s="109">
        <f>INDEX(GWP!$C$2:$C$13,MATCH(EPS!I1944,GWP!$B$2:$B$13,0))</f>
        <v>265</v>
      </c>
      <c r="L1944" s="5">
        <f t="shared" si="61"/>
        <v>0</v>
      </c>
    </row>
    <row r="1945" spans="1:12">
      <c r="A1945" t="s">
        <v>3664</v>
      </c>
      <c r="B1945" t="s">
        <v>4</v>
      </c>
      <c r="C1945" t="s">
        <v>7022</v>
      </c>
      <c r="D1945" t="s">
        <v>1715</v>
      </c>
      <c r="H1945" t="str">
        <f>INDEX('Vensim Variables'!$B:$B,MATCH(EPS!$B1945,'Vensim Variables'!$A:$A,0))</f>
        <v>g pollutant</v>
      </c>
      <c r="I1945" t="str">
        <f t="shared" si="60"/>
        <v>F gases</v>
      </c>
      <c r="J1945">
        <f>INDEX(NoSettings!$C:$C,MATCH(EPS!$A1945,NoSettings!$A:$A,0))</f>
        <v>0</v>
      </c>
      <c r="K1945" s="109">
        <f>INDEX(GWP!$C$2:$C$13,MATCH(EPS!I1945,GWP!$B$2:$B$13,0))</f>
        <v>1</v>
      </c>
      <c r="L1945" s="5">
        <f t="shared" si="61"/>
        <v>0</v>
      </c>
    </row>
    <row r="1946" spans="1:12">
      <c r="A1946" t="s">
        <v>3665</v>
      </c>
      <c r="B1946" t="s">
        <v>4</v>
      </c>
      <c r="C1946" t="s">
        <v>7023</v>
      </c>
      <c r="D1946" t="s">
        <v>1702</v>
      </c>
      <c r="H1946" t="str">
        <f>INDEX('Vensim Variables'!$B:$B,MATCH(EPS!$B1946,'Vensim Variables'!$A:$A,0))</f>
        <v>g pollutant</v>
      </c>
      <c r="I1946" t="str">
        <f t="shared" si="60"/>
        <v>CO2</v>
      </c>
      <c r="J1946">
        <f>INDEX(NoSettings!$C:$C,MATCH(EPS!$A1946,NoSettings!$A:$A,0))</f>
        <v>0</v>
      </c>
      <c r="K1946" s="109">
        <f>INDEX(GWP!$C$2:$C$13,MATCH(EPS!I1946,GWP!$B$2:$B$13,0))</f>
        <v>1</v>
      </c>
      <c r="L1946" s="5">
        <f t="shared" si="61"/>
        <v>0</v>
      </c>
    </row>
    <row r="1947" spans="1:12">
      <c r="A1947" t="s">
        <v>3666</v>
      </c>
      <c r="B1947" t="s">
        <v>4</v>
      </c>
      <c r="C1947" t="s">
        <v>7023</v>
      </c>
      <c r="D1947" t="s">
        <v>1705</v>
      </c>
      <c r="H1947" t="str">
        <f>INDEX('Vensim Variables'!$B:$B,MATCH(EPS!$B1947,'Vensim Variables'!$A:$A,0))</f>
        <v>g pollutant</v>
      </c>
      <c r="I1947" t="str">
        <f t="shared" si="60"/>
        <v>VOC</v>
      </c>
      <c r="J1947" s="2">
        <f>INDEX(NoSettings!$C:$C,MATCH(EPS!$A1947,NoSettings!$A:$A,0))</f>
        <v>282300000000</v>
      </c>
      <c r="K1947" s="109">
        <f>INDEX(GWP!$C$2:$C$13,MATCH(EPS!I1947,GWP!$B$2:$B$13,0))</f>
        <v>5</v>
      </c>
      <c r="L1947" s="5">
        <f t="shared" si="61"/>
        <v>1.4115</v>
      </c>
    </row>
    <row r="1948" spans="1:12">
      <c r="A1948" t="s">
        <v>3667</v>
      </c>
      <c r="B1948" t="s">
        <v>4</v>
      </c>
      <c r="C1948" t="s">
        <v>7023</v>
      </c>
      <c r="D1948" t="s">
        <v>1706</v>
      </c>
      <c r="H1948" t="str">
        <f>INDEX('Vensim Variables'!$B:$B,MATCH(EPS!$B1948,'Vensim Variables'!$A:$A,0))</f>
        <v>g pollutant</v>
      </c>
      <c r="I1948" t="str">
        <f t="shared" si="60"/>
        <v>CO</v>
      </c>
      <c r="J1948">
        <f>INDEX(NoSettings!$C:$C,MATCH(EPS!$A1948,NoSettings!$A:$A,0))</f>
        <v>9050000000</v>
      </c>
      <c r="K1948" s="109">
        <f>INDEX(GWP!$C$2:$C$13,MATCH(EPS!I1948,GWP!$B$2:$B$13,0))</f>
        <v>1.8</v>
      </c>
      <c r="L1948" s="5">
        <f t="shared" si="61"/>
        <v>1.6289999999999999E-2</v>
      </c>
    </row>
    <row r="1949" spans="1:12">
      <c r="A1949" t="s">
        <v>3668</v>
      </c>
      <c r="B1949" t="s">
        <v>4</v>
      </c>
      <c r="C1949" t="s">
        <v>7023</v>
      </c>
      <c r="D1949" t="s">
        <v>1707</v>
      </c>
      <c r="H1949" t="str">
        <f>INDEX('Vensim Variables'!$B:$B,MATCH(EPS!$B1949,'Vensim Variables'!$A:$A,0))</f>
        <v>g pollutant</v>
      </c>
      <c r="I1949" t="str">
        <f t="shared" si="60"/>
        <v>NOx</v>
      </c>
      <c r="J1949">
        <f>INDEX(NoSettings!$C:$C,MATCH(EPS!$A1949,NoSettings!$A:$A,0))</f>
        <v>3845000000</v>
      </c>
      <c r="K1949" s="109">
        <f>INDEX(GWP!$C$2:$C$13,MATCH(EPS!I1949,GWP!$B$2:$B$13,0))</f>
        <v>-8.1999999999999993</v>
      </c>
      <c r="L1949" s="5">
        <f t="shared" si="61"/>
        <v>-3.1528999999999995E-2</v>
      </c>
    </row>
    <row r="1950" spans="1:12">
      <c r="A1950" t="s">
        <v>3669</v>
      </c>
      <c r="B1950" t="s">
        <v>4</v>
      </c>
      <c r="C1950" t="s">
        <v>7023</v>
      </c>
      <c r="D1950" t="s">
        <v>1708</v>
      </c>
      <c r="H1950" t="str">
        <f>INDEX('Vensim Variables'!$B:$B,MATCH(EPS!$B1950,'Vensim Variables'!$A:$A,0))</f>
        <v>g pollutant</v>
      </c>
      <c r="I1950" t="str">
        <f t="shared" si="60"/>
        <v>PM10</v>
      </c>
      <c r="J1950">
        <f>INDEX(NoSettings!$C:$C,MATCH(EPS!$A1950,NoSettings!$A:$A,0))</f>
        <v>50920000000</v>
      </c>
      <c r="K1950" s="109">
        <f>INDEX(GWP!$C$2:$C$13,MATCH(EPS!I1950,GWP!$B$2:$B$13,0))</f>
        <v>0</v>
      </c>
      <c r="L1950" s="5">
        <f t="shared" si="61"/>
        <v>0</v>
      </c>
    </row>
    <row r="1951" spans="1:12">
      <c r="A1951" t="s">
        <v>3670</v>
      </c>
      <c r="B1951" t="s">
        <v>4</v>
      </c>
      <c r="C1951" t="s">
        <v>7023</v>
      </c>
      <c r="D1951" t="s">
        <v>1709</v>
      </c>
      <c r="H1951" t="str">
        <f>INDEX('Vensim Variables'!$B:$B,MATCH(EPS!$B1951,'Vensim Variables'!$A:$A,0))</f>
        <v>g pollutant</v>
      </c>
      <c r="I1951" t="str">
        <f t="shared" si="60"/>
        <v>PM25</v>
      </c>
      <c r="J1951">
        <f>INDEX(NoSettings!$C:$C,MATCH(EPS!$A1951,NoSettings!$A:$A,0))</f>
        <v>18510000000</v>
      </c>
      <c r="K1951" s="109">
        <f>INDEX(GWP!$C$2:$C$13,MATCH(EPS!I1951,GWP!$B$2:$B$13,0))</f>
        <v>0</v>
      </c>
      <c r="L1951" s="5">
        <f t="shared" si="61"/>
        <v>0</v>
      </c>
    </row>
    <row r="1952" spans="1:12">
      <c r="A1952" t="s">
        <v>3671</v>
      </c>
      <c r="B1952" t="s">
        <v>4</v>
      </c>
      <c r="C1952" t="s">
        <v>7023</v>
      </c>
      <c r="D1952" t="s">
        <v>1710</v>
      </c>
      <c r="H1952" t="str">
        <f>INDEX('Vensim Variables'!$B:$B,MATCH(EPS!$B1952,'Vensim Variables'!$A:$A,0))</f>
        <v>g pollutant</v>
      </c>
      <c r="I1952" t="str">
        <f t="shared" si="60"/>
        <v>SOx</v>
      </c>
      <c r="J1952">
        <f>INDEX(NoSettings!$C:$C,MATCH(EPS!$A1952,NoSettings!$A:$A,0))</f>
        <v>1556000000</v>
      </c>
      <c r="K1952" s="109">
        <f>INDEX(GWP!$C$2:$C$13,MATCH(EPS!I1952,GWP!$B$2:$B$13,0))</f>
        <v>0</v>
      </c>
      <c r="L1952" s="5">
        <f t="shared" si="61"/>
        <v>0</v>
      </c>
    </row>
    <row r="1953" spans="1:12">
      <c r="A1953" t="s">
        <v>3672</v>
      </c>
      <c r="B1953" t="s">
        <v>4</v>
      </c>
      <c r="C1953" t="s">
        <v>7023</v>
      </c>
      <c r="D1953" t="s">
        <v>1711</v>
      </c>
      <c r="H1953" t="str">
        <f>INDEX('Vensim Variables'!$B:$B,MATCH(EPS!$B1953,'Vensim Variables'!$A:$A,0))</f>
        <v>g pollutant</v>
      </c>
      <c r="I1953" t="str">
        <f t="shared" si="60"/>
        <v>BC</v>
      </c>
      <c r="J1953">
        <f>INDEX(NoSettings!$C:$C,MATCH(EPS!$A1953,NoSettings!$A:$A,0))</f>
        <v>300100000</v>
      </c>
      <c r="K1953" s="109">
        <f>INDEX(GWP!$C$2:$C$13,MATCH(EPS!I1953,GWP!$B$2:$B$13,0))</f>
        <v>345</v>
      </c>
      <c r="L1953" s="5">
        <f t="shared" si="61"/>
        <v>0.1035345</v>
      </c>
    </row>
    <row r="1954" spans="1:12">
      <c r="A1954" t="s">
        <v>3673</v>
      </c>
      <c r="B1954" t="s">
        <v>4</v>
      </c>
      <c r="C1954" t="s">
        <v>7023</v>
      </c>
      <c r="D1954" t="s">
        <v>1712</v>
      </c>
      <c r="H1954" t="str">
        <f>INDEX('Vensim Variables'!$B:$B,MATCH(EPS!$B1954,'Vensim Variables'!$A:$A,0))</f>
        <v>g pollutant</v>
      </c>
      <c r="I1954" t="str">
        <f t="shared" si="60"/>
        <v>OC</v>
      </c>
      <c r="J1954">
        <f>INDEX(NoSettings!$C:$C,MATCH(EPS!$A1954,NoSettings!$A:$A,0))</f>
        <v>1701000000</v>
      </c>
      <c r="K1954" s="109">
        <f>INDEX(GWP!$C$2:$C$13,MATCH(EPS!I1954,GWP!$B$2:$B$13,0))</f>
        <v>-46</v>
      </c>
      <c r="L1954" s="5">
        <f t="shared" si="61"/>
        <v>-7.8245999999999996E-2</v>
      </c>
    </row>
    <row r="1955" spans="1:12">
      <c r="A1955" t="s">
        <v>3674</v>
      </c>
      <c r="B1955" t="s">
        <v>4</v>
      </c>
      <c r="C1955" t="s">
        <v>7023</v>
      </c>
      <c r="D1955" t="s">
        <v>1713</v>
      </c>
      <c r="H1955" t="str">
        <f>INDEX('Vensim Variables'!$B:$B,MATCH(EPS!$B1955,'Vensim Variables'!$A:$A,0))</f>
        <v>g pollutant</v>
      </c>
      <c r="I1955" t="str">
        <f t="shared" si="60"/>
        <v>CH4</v>
      </c>
      <c r="J1955">
        <f>INDEX(NoSettings!$C:$C,MATCH(EPS!$A1955,NoSettings!$A:$A,0))</f>
        <v>2274000000000</v>
      </c>
      <c r="K1955" s="109">
        <f>INDEX(GWP!$C$2:$C$13,MATCH(EPS!I1955,GWP!$B$2:$B$13,0))</f>
        <v>28</v>
      </c>
      <c r="L1955" s="5">
        <f t="shared" si="61"/>
        <v>63.671999999999997</v>
      </c>
    </row>
    <row r="1956" spans="1:12">
      <c r="A1956" t="s">
        <v>3675</v>
      </c>
      <c r="B1956" t="s">
        <v>4</v>
      </c>
      <c r="C1956" t="s">
        <v>7023</v>
      </c>
      <c r="D1956" t="s">
        <v>1714</v>
      </c>
      <c r="H1956" t="str">
        <f>INDEX('Vensim Variables'!$B:$B,MATCH(EPS!$B1956,'Vensim Variables'!$A:$A,0))</f>
        <v>g pollutant</v>
      </c>
      <c r="I1956" t="str">
        <f t="shared" si="60"/>
        <v>N2O</v>
      </c>
      <c r="J1956">
        <f>INDEX(NoSettings!$C:$C,MATCH(EPS!$A1956,NoSettings!$A:$A,0))</f>
        <v>0</v>
      </c>
      <c r="K1956" s="109">
        <f>INDEX(GWP!$C$2:$C$13,MATCH(EPS!I1956,GWP!$B$2:$B$13,0))</f>
        <v>265</v>
      </c>
      <c r="L1956" s="5">
        <f t="shared" si="61"/>
        <v>0</v>
      </c>
    </row>
    <row r="1957" spans="1:12">
      <c r="A1957" t="s">
        <v>3676</v>
      </c>
      <c r="B1957" t="s">
        <v>4</v>
      </c>
      <c r="C1957" t="s">
        <v>7023</v>
      </c>
      <c r="D1957" t="s">
        <v>1715</v>
      </c>
      <c r="H1957" t="str">
        <f>INDEX('Vensim Variables'!$B:$B,MATCH(EPS!$B1957,'Vensim Variables'!$A:$A,0))</f>
        <v>g pollutant</v>
      </c>
      <c r="I1957" t="str">
        <f t="shared" si="60"/>
        <v>F gases</v>
      </c>
      <c r="J1957">
        <f>INDEX(NoSettings!$C:$C,MATCH(EPS!$A1957,NoSettings!$A:$A,0))</f>
        <v>0</v>
      </c>
      <c r="K1957" s="109">
        <f>INDEX(GWP!$C$2:$C$13,MATCH(EPS!I1957,GWP!$B$2:$B$13,0))</f>
        <v>1</v>
      </c>
      <c r="L1957" s="5">
        <f t="shared" si="61"/>
        <v>0</v>
      </c>
    </row>
    <row r="1958" spans="1:12">
      <c r="A1958" t="s">
        <v>3677</v>
      </c>
      <c r="B1958" t="s">
        <v>4</v>
      </c>
      <c r="C1958" t="s">
        <v>7024</v>
      </c>
      <c r="D1958" t="s">
        <v>1702</v>
      </c>
      <c r="H1958" t="str">
        <f>INDEX('Vensim Variables'!$B:$B,MATCH(EPS!$B1958,'Vensim Variables'!$A:$A,0))</f>
        <v>g pollutant</v>
      </c>
      <c r="I1958" t="str">
        <f t="shared" si="60"/>
        <v>CO2</v>
      </c>
      <c r="J1958">
        <f>INDEX(NoSettings!$C:$C,MATCH(EPS!$A1958,NoSettings!$A:$A,0))</f>
        <v>0</v>
      </c>
      <c r="K1958" s="109">
        <f>INDEX(GWP!$C$2:$C$13,MATCH(EPS!I1958,GWP!$B$2:$B$13,0))</f>
        <v>1</v>
      </c>
      <c r="L1958" s="5">
        <f t="shared" si="61"/>
        <v>0</v>
      </c>
    </row>
    <row r="1959" spans="1:12">
      <c r="A1959" t="s">
        <v>3678</v>
      </c>
      <c r="B1959" t="s">
        <v>4</v>
      </c>
      <c r="C1959" t="s">
        <v>7024</v>
      </c>
      <c r="D1959" t="s">
        <v>1705</v>
      </c>
      <c r="H1959" t="str">
        <f>INDEX('Vensim Variables'!$B:$B,MATCH(EPS!$B1959,'Vensim Variables'!$A:$A,0))</f>
        <v>g pollutant</v>
      </c>
      <c r="I1959" t="str">
        <f t="shared" si="60"/>
        <v>VOC</v>
      </c>
      <c r="J1959">
        <f>INDEX(NoSettings!$C:$C,MATCH(EPS!$A1959,NoSettings!$A:$A,0))</f>
        <v>173400000000</v>
      </c>
      <c r="K1959" s="109">
        <f>INDEX(GWP!$C$2:$C$13,MATCH(EPS!I1959,GWP!$B$2:$B$13,0))</f>
        <v>5</v>
      </c>
      <c r="L1959" s="5">
        <f t="shared" si="61"/>
        <v>0.86699999999999999</v>
      </c>
    </row>
    <row r="1960" spans="1:12">
      <c r="A1960" t="s">
        <v>3679</v>
      </c>
      <c r="B1960" t="s">
        <v>4</v>
      </c>
      <c r="C1960" t="s">
        <v>7024</v>
      </c>
      <c r="D1960" t="s">
        <v>1706</v>
      </c>
      <c r="H1960" t="str">
        <f>INDEX('Vensim Variables'!$B:$B,MATCH(EPS!$B1960,'Vensim Variables'!$A:$A,0))</f>
        <v>g pollutant</v>
      </c>
      <c r="I1960" t="str">
        <f t="shared" si="60"/>
        <v>CO</v>
      </c>
      <c r="J1960">
        <f>INDEX(NoSettings!$C:$C,MATCH(EPS!$A1960,NoSettings!$A:$A,0))</f>
        <v>1310000000000</v>
      </c>
      <c r="K1960" s="109">
        <f>INDEX(GWP!$C$2:$C$13,MATCH(EPS!I1960,GWP!$B$2:$B$13,0))</f>
        <v>1.8</v>
      </c>
      <c r="L1960" s="5">
        <f t="shared" si="61"/>
        <v>2.3580000000000001</v>
      </c>
    </row>
    <row r="1961" spans="1:12">
      <c r="A1961" t="s">
        <v>3680</v>
      </c>
      <c r="B1961" t="s">
        <v>4</v>
      </c>
      <c r="C1961" t="s">
        <v>7024</v>
      </c>
      <c r="D1961" t="s">
        <v>1707</v>
      </c>
      <c r="H1961" t="str">
        <f>INDEX('Vensim Variables'!$B:$B,MATCH(EPS!$B1961,'Vensim Variables'!$A:$A,0))</f>
        <v>g pollutant</v>
      </c>
      <c r="I1961" t="str">
        <f t="shared" si="60"/>
        <v>NOx</v>
      </c>
      <c r="J1961">
        <f>INDEX(NoSettings!$C:$C,MATCH(EPS!$A1961,NoSettings!$A:$A,0))</f>
        <v>81660000000</v>
      </c>
      <c r="K1961" s="109">
        <f>INDEX(GWP!$C$2:$C$13,MATCH(EPS!I1961,GWP!$B$2:$B$13,0))</f>
        <v>-8.1999999999999993</v>
      </c>
      <c r="L1961" s="5">
        <f t="shared" si="61"/>
        <v>-0.66961199999999999</v>
      </c>
    </row>
    <row r="1962" spans="1:12">
      <c r="A1962" t="s">
        <v>3681</v>
      </c>
      <c r="B1962" t="s">
        <v>4</v>
      </c>
      <c r="C1962" t="s">
        <v>7024</v>
      </c>
      <c r="D1962" t="s">
        <v>1708</v>
      </c>
      <c r="H1962" t="str">
        <f>INDEX('Vensim Variables'!$B:$B,MATCH(EPS!$B1962,'Vensim Variables'!$A:$A,0))</f>
        <v>g pollutant</v>
      </c>
      <c r="I1962" t="str">
        <f t="shared" si="60"/>
        <v>PM10</v>
      </c>
      <c r="J1962">
        <f>INDEX(NoSettings!$C:$C,MATCH(EPS!$A1962,NoSettings!$A:$A,0))</f>
        <v>228700000000</v>
      </c>
      <c r="K1962" s="109">
        <f>INDEX(GWP!$C$2:$C$13,MATCH(EPS!I1962,GWP!$B$2:$B$13,0))</f>
        <v>0</v>
      </c>
      <c r="L1962" s="5">
        <f t="shared" si="61"/>
        <v>0</v>
      </c>
    </row>
    <row r="1963" spans="1:12">
      <c r="A1963" t="s">
        <v>3682</v>
      </c>
      <c r="B1963" t="s">
        <v>4</v>
      </c>
      <c r="C1963" t="s">
        <v>7024</v>
      </c>
      <c r="D1963" t="s">
        <v>1709</v>
      </c>
      <c r="H1963" t="str">
        <f>INDEX('Vensim Variables'!$B:$B,MATCH(EPS!$B1963,'Vensim Variables'!$A:$A,0))</f>
        <v>g pollutant</v>
      </c>
      <c r="I1963" t="str">
        <f t="shared" si="60"/>
        <v>PM25</v>
      </c>
      <c r="J1963">
        <f>INDEX(NoSettings!$C:$C,MATCH(EPS!$A1963,NoSettings!$A:$A,0))</f>
        <v>204100000000</v>
      </c>
      <c r="K1963" s="109">
        <f>INDEX(GWP!$C$2:$C$13,MATCH(EPS!I1963,GWP!$B$2:$B$13,0))</f>
        <v>0</v>
      </c>
      <c r="L1963" s="5">
        <f t="shared" si="61"/>
        <v>0</v>
      </c>
    </row>
    <row r="1964" spans="1:12">
      <c r="A1964" t="s">
        <v>3683</v>
      </c>
      <c r="B1964" t="s">
        <v>4</v>
      </c>
      <c r="C1964" t="s">
        <v>7024</v>
      </c>
      <c r="D1964" t="s">
        <v>1710</v>
      </c>
      <c r="H1964" t="str">
        <f>INDEX('Vensim Variables'!$B:$B,MATCH(EPS!$B1964,'Vensim Variables'!$A:$A,0))</f>
        <v>g pollutant</v>
      </c>
      <c r="I1964" t="str">
        <f t="shared" si="60"/>
        <v>SOx</v>
      </c>
      <c r="J1964">
        <f>INDEX(NoSettings!$C:$C,MATCH(EPS!$A1964,NoSettings!$A:$A,0))</f>
        <v>25380000000</v>
      </c>
      <c r="K1964" s="109">
        <f>INDEX(GWP!$C$2:$C$13,MATCH(EPS!I1964,GWP!$B$2:$B$13,0))</f>
        <v>0</v>
      </c>
      <c r="L1964" s="5">
        <f t="shared" si="61"/>
        <v>0</v>
      </c>
    </row>
    <row r="1965" spans="1:12">
      <c r="A1965" t="s">
        <v>3684</v>
      </c>
      <c r="B1965" t="s">
        <v>4</v>
      </c>
      <c r="C1965" t="s">
        <v>7024</v>
      </c>
      <c r="D1965" t="s">
        <v>1711</v>
      </c>
      <c r="H1965" t="str">
        <f>INDEX('Vensim Variables'!$B:$B,MATCH(EPS!$B1965,'Vensim Variables'!$A:$A,0))</f>
        <v>g pollutant</v>
      </c>
      <c r="I1965" t="str">
        <f t="shared" si="60"/>
        <v>BC</v>
      </c>
      <c r="J1965">
        <f>INDEX(NoSettings!$C:$C,MATCH(EPS!$A1965,NoSettings!$A:$A,0))</f>
        <v>21500000000</v>
      </c>
      <c r="K1965" s="109">
        <f>INDEX(GWP!$C$2:$C$13,MATCH(EPS!I1965,GWP!$B$2:$B$13,0))</f>
        <v>345</v>
      </c>
      <c r="L1965" s="5">
        <f t="shared" si="61"/>
        <v>7.4175000000000004</v>
      </c>
    </row>
    <row r="1966" spans="1:12">
      <c r="A1966" t="s">
        <v>3685</v>
      </c>
      <c r="B1966" t="s">
        <v>4</v>
      </c>
      <c r="C1966" t="s">
        <v>7024</v>
      </c>
      <c r="D1966" t="s">
        <v>1712</v>
      </c>
      <c r="H1966" t="str">
        <f>INDEX('Vensim Variables'!$B:$B,MATCH(EPS!$B1966,'Vensim Variables'!$A:$A,0))</f>
        <v>g pollutant</v>
      </c>
      <c r="I1966" t="str">
        <f t="shared" si="60"/>
        <v>OC</v>
      </c>
      <c r="J1966">
        <f>INDEX(NoSettings!$C:$C,MATCH(EPS!$A1966,NoSettings!$A:$A,0))</f>
        <v>77090000000</v>
      </c>
      <c r="K1966" s="109">
        <f>INDEX(GWP!$C$2:$C$13,MATCH(EPS!I1966,GWP!$B$2:$B$13,0))</f>
        <v>-46</v>
      </c>
      <c r="L1966" s="5">
        <f t="shared" si="61"/>
        <v>-3.5461399999999998</v>
      </c>
    </row>
    <row r="1967" spans="1:12">
      <c r="A1967" t="s">
        <v>3686</v>
      </c>
      <c r="B1967" t="s">
        <v>4</v>
      </c>
      <c r="C1967" t="s">
        <v>7024</v>
      </c>
      <c r="D1967" t="s">
        <v>1713</v>
      </c>
      <c r="H1967" t="str">
        <f>INDEX('Vensim Variables'!$B:$B,MATCH(EPS!$B1967,'Vensim Variables'!$A:$A,0))</f>
        <v>g pollutant</v>
      </c>
      <c r="I1967" t="str">
        <f t="shared" si="60"/>
        <v>CH4</v>
      </c>
      <c r="J1967">
        <f>INDEX(NoSettings!$C:$C,MATCH(EPS!$A1967,NoSettings!$A:$A,0))</f>
        <v>5361000000000</v>
      </c>
      <c r="K1967" s="109">
        <f>INDEX(GWP!$C$2:$C$13,MATCH(EPS!I1967,GWP!$B$2:$B$13,0))</f>
        <v>28</v>
      </c>
      <c r="L1967" s="5">
        <f t="shared" si="61"/>
        <v>150.108</v>
      </c>
    </row>
    <row r="1968" spans="1:12">
      <c r="A1968" t="s">
        <v>3687</v>
      </c>
      <c r="B1968" t="s">
        <v>4</v>
      </c>
      <c r="C1968" t="s">
        <v>7024</v>
      </c>
      <c r="D1968" t="s">
        <v>1714</v>
      </c>
      <c r="H1968" t="str">
        <f>INDEX('Vensim Variables'!$B:$B,MATCH(EPS!$B1968,'Vensim Variables'!$A:$A,0))</f>
        <v>g pollutant</v>
      </c>
      <c r="I1968" t="str">
        <f t="shared" si="60"/>
        <v>N2O</v>
      </c>
      <c r="J1968">
        <f>INDEX(NoSettings!$C:$C,MATCH(EPS!$A1968,NoSettings!$A:$A,0))</f>
        <v>22790000000</v>
      </c>
      <c r="K1968" s="109">
        <f>INDEX(GWP!$C$2:$C$13,MATCH(EPS!I1968,GWP!$B$2:$B$13,0))</f>
        <v>265</v>
      </c>
      <c r="L1968" s="5">
        <f t="shared" si="61"/>
        <v>6.0393499999999998</v>
      </c>
    </row>
    <row r="1969" spans="1:12">
      <c r="A1969" t="s">
        <v>3688</v>
      </c>
      <c r="B1969" t="s">
        <v>4</v>
      </c>
      <c r="C1969" t="s">
        <v>7024</v>
      </c>
      <c r="D1969" t="s">
        <v>1715</v>
      </c>
      <c r="H1969" t="str">
        <f>INDEX('Vensim Variables'!$B:$B,MATCH(EPS!$B1969,'Vensim Variables'!$A:$A,0))</f>
        <v>g pollutant</v>
      </c>
      <c r="I1969" t="str">
        <f t="shared" si="60"/>
        <v>F gases</v>
      </c>
      <c r="J1969">
        <f>INDEX(NoSettings!$C:$C,MATCH(EPS!$A1969,NoSettings!$A:$A,0))</f>
        <v>0</v>
      </c>
      <c r="K1969" s="109">
        <f>INDEX(GWP!$C$2:$C$13,MATCH(EPS!I1969,GWP!$B$2:$B$13,0))</f>
        <v>1</v>
      </c>
      <c r="L1969" s="5">
        <f t="shared" si="61"/>
        <v>0</v>
      </c>
    </row>
    <row r="1970" spans="1:12">
      <c r="A1970" t="s">
        <v>3689</v>
      </c>
      <c r="B1970" t="s">
        <v>4</v>
      </c>
      <c r="C1970" t="s">
        <v>7025</v>
      </c>
      <c r="D1970" t="s">
        <v>1702</v>
      </c>
      <c r="H1970" t="str">
        <f>INDEX('Vensim Variables'!$B:$B,MATCH(EPS!$B1970,'Vensim Variables'!$A:$A,0))</f>
        <v>g pollutant</v>
      </c>
      <c r="I1970" t="str">
        <f t="shared" si="60"/>
        <v>CO2</v>
      </c>
      <c r="J1970">
        <f>INDEX(NoSettings!$C:$C,MATCH(EPS!$A1970,NoSettings!$A:$A,0))</f>
        <v>0</v>
      </c>
      <c r="K1970" s="109">
        <f>INDEX(GWP!$C$2:$C$13,MATCH(EPS!I1970,GWP!$B$2:$B$13,0))</f>
        <v>1</v>
      </c>
      <c r="L1970" s="5">
        <f t="shared" si="61"/>
        <v>0</v>
      </c>
    </row>
    <row r="1971" spans="1:12">
      <c r="A1971" t="s">
        <v>3690</v>
      </c>
      <c r="B1971" t="s">
        <v>4</v>
      </c>
      <c r="C1971" t="s">
        <v>7025</v>
      </c>
      <c r="D1971" t="s">
        <v>1705</v>
      </c>
      <c r="H1971" t="str">
        <f>INDEX('Vensim Variables'!$B:$B,MATCH(EPS!$B1971,'Vensim Variables'!$A:$A,0))</f>
        <v>g pollutant</v>
      </c>
      <c r="I1971" t="str">
        <f t="shared" si="60"/>
        <v>VOC</v>
      </c>
      <c r="J1971">
        <f>INDEX(NoSettings!$C:$C,MATCH(EPS!$A1971,NoSettings!$A:$A,0))</f>
        <v>679100000000</v>
      </c>
      <c r="K1971" s="109">
        <f>INDEX(GWP!$C$2:$C$13,MATCH(EPS!I1971,GWP!$B$2:$B$13,0))</f>
        <v>5</v>
      </c>
      <c r="L1971" s="5">
        <f t="shared" si="61"/>
        <v>3.3955000000000002</v>
      </c>
    </row>
    <row r="1972" spans="1:12">
      <c r="A1972" t="s">
        <v>3691</v>
      </c>
      <c r="B1972" t="s">
        <v>4</v>
      </c>
      <c r="C1972" t="s">
        <v>7025</v>
      </c>
      <c r="D1972" t="s">
        <v>1706</v>
      </c>
      <c r="H1972" t="str">
        <f>INDEX('Vensim Variables'!$B:$B,MATCH(EPS!$B1972,'Vensim Variables'!$A:$A,0))</f>
        <v>g pollutant</v>
      </c>
      <c r="I1972" t="str">
        <f t="shared" si="60"/>
        <v>CO</v>
      </c>
      <c r="J1972">
        <f>INDEX(NoSettings!$C:$C,MATCH(EPS!$A1972,NoSettings!$A:$A,0))</f>
        <v>6679000000000</v>
      </c>
      <c r="K1972" s="109">
        <f>INDEX(GWP!$C$2:$C$13,MATCH(EPS!I1972,GWP!$B$2:$B$13,0))</f>
        <v>1.8</v>
      </c>
      <c r="L1972" s="5">
        <f t="shared" si="61"/>
        <v>12.0222</v>
      </c>
    </row>
    <row r="1973" spans="1:12">
      <c r="A1973" t="s">
        <v>3692</v>
      </c>
      <c r="B1973" t="s">
        <v>4</v>
      </c>
      <c r="C1973" t="s">
        <v>7025</v>
      </c>
      <c r="D1973" t="s">
        <v>1707</v>
      </c>
      <c r="H1973" t="str">
        <f>INDEX('Vensim Variables'!$B:$B,MATCH(EPS!$B1973,'Vensim Variables'!$A:$A,0))</f>
        <v>g pollutant</v>
      </c>
      <c r="I1973" t="str">
        <f t="shared" si="60"/>
        <v>NOx</v>
      </c>
      <c r="J1973">
        <f>INDEX(NoSettings!$C:$C,MATCH(EPS!$A1973,NoSettings!$A:$A,0))</f>
        <v>668000000000</v>
      </c>
      <c r="K1973" s="109">
        <f>INDEX(GWP!$C$2:$C$13,MATCH(EPS!I1973,GWP!$B$2:$B$13,0))</f>
        <v>-8.1999999999999993</v>
      </c>
      <c r="L1973" s="5">
        <f t="shared" si="61"/>
        <v>-5.4775999999999998</v>
      </c>
    </row>
    <row r="1974" spans="1:12">
      <c r="A1974" t="s">
        <v>3693</v>
      </c>
      <c r="B1974" t="s">
        <v>4</v>
      </c>
      <c r="C1974" t="s">
        <v>7025</v>
      </c>
      <c r="D1974" t="s">
        <v>1708</v>
      </c>
      <c r="H1974" t="str">
        <f>INDEX('Vensim Variables'!$B:$B,MATCH(EPS!$B1974,'Vensim Variables'!$A:$A,0))</f>
        <v>g pollutant</v>
      </c>
      <c r="I1974" t="str">
        <f t="shared" si="60"/>
        <v>PM10</v>
      </c>
      <c r="J1974">
        <f>INDEX(NoSettings!$C:$C,MATCH(EPS!$A1974,NoSettings!$A:$A,0))</f>
        <v>65560000000</v>
      </c>
      <c r="K1974" s="109">
        <f>INDEX(GWP!$C$2:$C$13,MATCH(EPS!I1974,GWP!$B$2:$B$13,0))</f>
        <v>0</v>
      </c>
      <c r="L1974" s="5">
        <f t="shared" si="61"/>
        <v>0</v>
      </c>
    </row>
    <row r="1975" spans="1:12">
      <c r="A1975" t="s">
        <v>3694</v>
      </c>
      <c r="B1975" t="s">
        <v>4</v>
      </c>
      <c r="C1975" t="s">
        <v>7025</v>
      </c>
      <c r="D1975" t="s">
        <v>1709</v>
      </c>
      <c r="H1975" t="str">
        <f>INDEX('Vensim Variables'!$B:$B,MATCH(EPS!$B1975,'Vensim Variables'!$A:$A,0))</f>
        <v>g pollutant</v>
      </c>
      <c r="I1975" t="str">
        <f t="shared" si="60"/>
        <v>PM25</v>
      </c>
      <c r="J1975">
        <f>INDEX(NoSettings!$C:$C,MATCH(EPS!$A1975,NoSettings!$A:$A,0))</f>
        <v>61930000000</v>
      </c>
      <c r="K1975" s="109">
        <f>INDEX(GWP!$C$2:$C$13,MATCH(EPS!I1975,GWP!$B$2:$B$13,0))</f>
        <v>0</v>
      </c>
      <c r="L1975" s="5">
        <f t="shared" si="61"/>
        <v>0</v>
      </c>
    </row>
    <row r="1976" spans="1:12">
      <c r="A1976" t="s">
        <v>3695</v>
      </c>
      <c r="B1976" t="s">
        <v>4</v>
      </c>
      <c r="C1976" t="s">
        <v>7025</v>
      </c>
      <c r="D1976" t="s">
        <v>1710</v>
      </c>
      <c r="H1976" t="str">
        <f>INDEX('Vensim Variables'!$B:$B,MATCH(EPS!$B1976,'Vensim Variables'!$A:$A,0))</f>
        <v>g pollutant</v>
      </c>
      <c r="I1976" t="str">
        <f t="shared" si="60"/>
        <v>SOx</v>
      </c>
      <c r="J1976">
        <f>INDEX(NoSettings!$C:$C,MATCH(EPS!$A1976,NoSettings!$A:$A,0))</f>
        <v>2065000000</v>
      </c>
      <c r="K1976" s="109">
        <f>INDEX(GWP!$C$2:$C$13,MATCH(EPS!I1976,GWP!$B$2:$B$13,0))</f>
        <v>0</v>
      </c>
      <c r="L1976" s="5">
        <f t="shared" si="61"/>
        <v>0</v>
      </c>
    </row>
    <row r="1977" spans="1:12">
      <c r="A1977" t="s">
        <v>3696</v>
      </c>
      <c r="B1977" t="s">
        <v>4</v>
      </c>
      <c r="C1977" t="s">
        <v>7025</v>
      </c>
      <c r="D1977" t="s">
        <v>1711</v>
      </c>
      <c r="H1977" t="str">
        <f>INDEX('Vensim Variables'!$B:$B,MATCH(EPS!$B1977,'Vensim Variables'!$A:$A,0))</f>
        <v>g pollutant</v>
      </c>
      <c r="I1977" t="str">
        <f t="shared" si="60"/>
        <v>BC</v>
      </c>
      <c r="J1977">
        <f>INDEX(NoSettings!$C:$C,MATCH(EPS!$A1977,NoSettings!$A:$A,0))</f>
        <v>32220000000</v>
      </c>
      <c r="K1977" s="109">
        <f>INDEX(GWP!$C$2:$C$13,MATCH(EPS!I1977,GWP!$B$2:$B$13,0))</f>
        <v>345</v>
      </c>
      <c r="L1977" s="5">
        <f t="shared" si="61"/>
        <v>11.1159</v>
      </c>
    </row>
    <row r="1978" spans="1:12">
      <c r="A1978" t="s">
        <v>3697</v>
      </c>
      <c r="B1978" t="s">
        <v>4</v>
      </c>
      <c r="C1978" t="s">
        <v>7025</v>
      </c>
      <c r="D1978" t="s">
        <v>1712</v>
      </c>
      <c r="H1978" t="str">
        <f>INDEX('Vensim Variables'!$B:$B,MATCH(EPS!$B1978,'Vensim Variables'!$A:$A,0))</f>
        <v>g pollutant</v>
      </c>
      <c r="I1978" t="str">
        <f t="shared" si="60"/>
        <v>OC</v>
      </c>
      <c r="J1978">
        <f>INDEX(NoSettings!$C:$C,MATCH(EPS!$A1978,NoSettings!$A:$A,0))</f>
        <v>17630000000</v>
      </c>
      <c r="K1978" s="109">
        <f>INDEX(GWP!$C$2:$C$13,MATCH(EPS!I1978,GWP!$B$2:$B$13,0))</f>
        <v>-46</v>
      </c>
      <c r="L1978" s="5">
        <f t="shared" si="61"/>
        <v>-0.81098000000000003</v>
      </c>
    </row>
    <row r="1979" spans="1:12">
      <c r="A1979" t="s">
        <v>3698</v>
      </c>
      <c r="B1979" t="s">
        <v>4</v>
      </c>
      <c r="C1979" t="s">
        <v>7025</v>
      </c>
      <c r="D1979" t="s">
        <v>1713</v>
      </c>
      <c r="H1979" t="str">
        <f>INDEX('Vensim Variables'!$B:$B,MATCH(EPS!$B1979,'Vensim Variables'!$A:$A,0))</f>
        <v>g pollutant</v>
      </c>
      <c r="I1979" t="str">
        <f t="shared" si="60"/>
        <v>CH4</v>
      </c>
      <c r="J1979">
        <f>INDEX(NoSettings!$C:$C,MATCH(EPS!$A1979,NoSettings!$A:$A,0))</f>
        <v>0</v>
      </c>
      <c r="K1979" s="109">
        <f>INDEX(GWP!$C$2:$C$13,MATCH(EPS!I1979,GWP!$B$2:$B$13,0))</f>
        <v>28</v>
      </c>
      <c r="L1979" s="5">
        <f t="shared" si="61"/>
        <v>0</v>
      </c>
    </row>
    <row r="1980" spans="1:12">
      <c r="A1980" t="s">
        <v>3699</v>
      </c>
      <c r="B1980" t="s">
        <v>4</v>
      </c>
      <c r="C1980" t="s">
        <v>7025</v>
      </c>
      <c r="D1980" t="s">
        <v>1714</v>
      </c>
      <c r="H1980" t="str">
        <f>INDEX('Vensim Variables'!$B:$B,MATCH(EPS!$B1980,'Vensim Variables'!$A:$A,0))</f>
        <v>g pollutant</v>
      </c>
      <c r="I1980" t="str">
        <f t="shared" si="60"/>
        <v>N2O</v>
      </c>
      <c r="J1980">
        <f>INDEX(NoSettings!$C:$C,MATCH(EPS!$A1980,NoSettings!$A:$A,0))</f>
        <v>0</v>
      </c>
      <c r="K1980" s="109">
        <f>INDEX(GWP!$C$2:$C$13,MATCH(EPS!I1980,GWP!$B$2:$B$13,0))</f>
        <v>265</v>
      </c>
      <c r="L1980" s="5">
        <f t="shared" si="61"/>
        <v>0</v>
      </c>
    </row>
    <row r="1981" spans="1:12">
      <c r="A1981" t="s">
        <v>3700</v>
      </c>
      <c r="B1981" t="s">
        <v>4</v>
      </c>
      <c r="C1981" t="s">
        <v>7025</v>
      </c>
      <c r="D1981" t="s">
        <v>1715</v>
      </c>
      <c r="H1981" t="str">
        <f>INDEX('Vensim Variables'!$B:$B,MATCH(EPS!$B1981,'Vensim Variables'!$A:$A,0))</f>
        <v>g pollutant</v>
      </c>
      <c r="I1981" t="str">
        <f t="shared" si="60"/>
        <v>F gases</v>
      </c>
      <c r="J1981">
        <f>INDEX(NoSettings!$C:$C,MATCH(EPS!$A1981,NoSettings!$A:$A,0))</f>
        <v>0</v>
      </c>
      <c r="K1981" s="109">
        <f>INDEX(GWP!$C$2:$C$13,MATCH(EPS!I1981,GWP!$B$2:$B$13,0))</f>
        <v>1</v>
      </c>
      <c r="L1981" s="5">
        <f t="shared" si="61"/>
        <v>0</v>
      </c>
    </row>
    <row r="1982" spans="1:12">
      <c r="A1982" t="s">
        <v>3701</v>
      </c>
      <c r="B1982" t="s">
        <v>5</v>
      </c>
      <c r="C1982" t="s">
        <v>1732</v>
      </c>
      <c r="D1982" t="s">
        <v>7001</v>
      </c>
      <c r="E1982" t="s">
        <v>1702</v>
      </c>
      <c r="H1982" t="str">
        <f>INDEX('Vensim Variables'!$B:$B,MATCH(EPS!$B1982,'Vensim Variables'!$A:$A,0))</f>
        <v>g pollutant</v>
      </c>
      <c r="I1982" t="str">
        <f t="shared" si="60"/>
        <v>CO2</v>
      </c>
      <c r="J1982">
        <f>INDEX(NoSettings!$C:$C,MATCH(EPS!$A1982,NoSettings!$A:$A,0))</f>
        <v>0</v>
      </c>
      <c r="K1982" s="109">
        <f>INDEX(GWP!$C$2:$C$13,MATCH(EPS!I1982,GWP!$B$2:$B$13,0))</f>
        <v>1</v>
      </c>
      <c r="L1982" s="5">
        <f t="shared" si="61"/>
        <v>0</v>
      </c>
    </row>
    <row r="1983" spans="1:12">
      <c r="A1983" t="s">
        <v>3702</v>
      </c>
      <c r="B1983" t="s">
        <v>5</v>
      </c>
      <c r="C1983" t="s">
        <v>1732</v>
      </c>
      <c r="D1983" t="s">
        <v>7001</v>
      </c>
      <c r="E1983" t="s">
        <v>1705</v>
      </c>
      <c r="H1983" t="str">
        <f>INDEX('Vensim Variables'!$B:$B,MATCH(EPS!$B1983,'Vensim Variables'!$A:$A,0))</f>
        <v>g pollutant</v>
      </c>
      <c r="I1983" t="str">
        <f t="shared" si="60"/>
        <v>VOC</v>
      </c>
      <c r="J1983">
        <f>INDEX(NoSettings!$C:$C,MATCH(EPS!$A1983,NoSettings!$A:$A,0))</f>
        <v>0</v>
      </c>
      <c r="K1983" s="109">
        <f>INDEX(GWP!$C$2:$C$13,MATCH(EPS!I1983,GWP!$B$2:$B$13,0))</f>
        <v>5</v>
      </c>
      <c r="L1983" s="5">
        <f t="shared" si="61"/>
        <v>0</v>
      </c>
    </row>
    <row r="1984" spans="1:12">
      <c r="A1984" t="s">
        <v>3703</v>
      </c>
      <c r="B1984" t="s">
        <v>5</v>
      </c>
      <c r="C1984" t="s">
        <v>1732</v>
      </c>
      <c r="D1984" t="s">
        <v>7001</v>
      </c>
      <c r="E1984" t="s">
        <v>1706</v>
      </c>
      <c r="H1984" t="str">
        <f>INDEX('Vensim Variables'!$B:$B,MATCH(EPS!$B1984,'Vensim Variables'!$A:$A,0))</f>
        <v>g pollutant</v>
      </c>
      <c r="I1984" t="str">
        <f t="shared" si="60"/>
        <v>CO</v>
      </c>
      <c r="J1984">
        <f>INDEX(NoSettings!$C:$C,MATCH(EPS!$A1984,NoSettings!$A:$A,0))</f>
        <v>0</v>
      </c>
      <c r="K1984" s="109">
        <f>INDEX(GWP!$C$2:$C$13,MATCH(EPS!I1984,GWP!$B$2:$B$13,0))</f>
        <v>1.8</v>
      </c>
      <c r="L1984" s="5">
        <f t="shared" si="61"/>
        <v>0</v>
      </c>
    </row>
    <row r="1985" spans="1:12">
      <c r="A1985" t="s">
        <v>3704</v>
      </c>
      <c r="B1985" t="s">
        <v>5</v>
      </c>
      <c r="C1985" t="s">
        <v>1732</v>
      </c>
      <c r="D1985" t="s">
        <v>7001</v>
      </c>
      <c r="E1985" t="s">
        <v>1707</v>
      </c>
      <c r="H1985" t="str">
        <f>INDEX('Vensim Variables'!$B:$B,MATCH(EPS!$B1985,'Vensim Variables'!$A:$A,0))</f>
        <v>g pollutant</v>
      </c>
      <c r="I1985" t="str">
        <f t="shared" si="60"/>
        <v>NOx</v>
      </c>
      <c r="J1985">
        <f>INDEX(NoSettings!$C:$C,MATCH(EPS!$A1985,NoSettings!$A:$A,0))</f>
        <v>0</v>
      </c>
      <c r="K1985" s="109">
        <f>INDEX(GWP!$C$2:$C$13,MATCH(EPS!I1985,GWP!$B$2:$B$13,0))</f>
        <v>-8.1999999999999993</v>
      </c>
      <c r="L1985" s="5">
        <f t="shared" si="61"/>
        <v>0</v>
      </c>
    </row>
    <row r="1986" spans="1:12">
      <c r="A1986" t="s">
        <v>3705</v>
      </c>
      <c r="B1986" t="s">
        <v>5</v>
      </c>
      <c r="C1986" t="s">
        <v>1732</v>
      </c>
      <c r="D1986" t="s">
        <v>7001</v>
      </c>
      <c r="E1986" t="s">
        <v>1708</v>
      </c>
      <c r="H1986" t="str">
        <f>INDEX('Vensim Variables'!$B:$B,MATCH(EPS!$B1986,'Vensim Variables'!$A:$A,0))</f>
        <v>g pollutant</v>
      </c>
      <c r="I1986" t="str">
        <f t="shared" si="60"/>
        <v>PM10</v>
      </c>
      <c r="J1986">
        <f>INDEX(NoSettings!$C:$C,MATCH(EPS!$A1986,NoSettings!$A:$A,0))</f>
        <v>0</v>
      </c>
      <c r="K1986" s="109">
        <f>INDEX(GWP!$C$2:$C$13,MATCH(EPS!I1986,GWP!$B$2:$B$13,0))</f>
        <v>0</v>
      </c>
      <c r="L1986" s="5">
        <f t="shared" si="61"/>
        <v>0</v>
      </c>
    </row>
    <row r="1987" spans="1:12">
      <c r="A1987" t="s">
        <v>3706</v>
      </c>
      <c r="B1987" t="s">
        <v>5</v>
      </c>
      <c r="C1987" t="s">
        <v>1732</v>
      </c>
      <c r="D1987" t="s">
        <v>7001</v>
      </c>
      <c r="E1987" t="s">
        <v>1709</v>
      </c>
      <c r="H1987" t="str">
        <f>INDEX('Vensim Variables'!$B:$B,MATCH(EPS!$B1987,'Vensim Variables'!$A:$A,0))</f>
        <v>g pollutant</v>
      </c>
      <c r="I1987" t="str">
        <f t="shared" ref="I1987:I2050" si="62">IF(OR(C1987="CO2",C1987="CH4",C1987="N2O",C1987="F gases",C1987="VOC",C1987="CO",C1987="NOx",C1987="PM10",C1987="PM25",C1987="SOx",C1987="BC",C1987="OC"),C1987,IF(OR(D1987="CO2",D1987="CH4",D1987="N2O",D1987="F gases",D1987="VOC",D1987="CO",D1987="NOx",D1987="PM10",D1987="PM25",D1987="SOx",D1987="BC",D1987="OC"),D1987,IF(OR(E1987="CO2",E1987="CH4",E1987="N2O",E1987="F gases",E1987="VOC",E1987="CO",E1987="NOx",E1987="PM10",E1987="PM25",E1987="SOx",E1987="BC",E1987="OC"),E1987,"NA")))</f>
        <v>PM25</v>
      </c>
      <c r="J1987">
        <f>INDEX(NoSettings!$C:$C,MATCH(EPS!$A1987,NoSettings!$A:$A,0))</f>
        <v>0</v>
      </c>
      <c r="K1987" s="109">
        <f>INDEX(GWP!$C$2:$C$13,MATCH(EPS!I1987,GWP!$B$2:$B$13,0))</f>
        <v>0</v>
      </c>
      <c r="L1987" s="5">
        <f t="shared" ref="L1987:L2050" si="63">IF(H1987="g pollutant",K1987*J1987/10^12,IF(H1987="MMTCO2e",J1987,IF(H1987="MWh",J1987,0)))</f>
        <v>0</v>
      </c>
    </row>
    <row r="1988" spans="1:12">
      <c r="A1988" t="s">
        <v>3707</v>
      </c>
      <c r="B1988" t="s">
        <v>5</v>
      </c>
      <c r="C1988" t="s">
        <v>1732</v>
      </c>
      <c r="D1988" t="s">
        <v>7001</v>
      </c>
      <c r="E1988" t="s">
        <v>1710</v>
      </c>
      <c r="H1988" t="str">
        <f>INDEX('Vensim Variables'!$B:$B,MATCH(EPS!$B1988,'Vensim Variables'!$A:$A,0))</f>
        <v>g pollutant</v>
      </c>
      <c r="I1988" t="str">
        <f t="shared" si="62"/>
        <v>SOx</v>
      </c>
      <c r="J1988">
        <f>INDEX(NoSettings!$C:$C,MATCH(EPS!$A1988,NoSettings!$A:$A,0))</f>
        <v>0</v>
      </c>
      <c r="K1988" s="109">
        <f>INDEX(GWP!$C$2:$C$13,MATCH(EPS!I1988,GWP!$B$2:$B$13,0))</f>
        <v>0</v>
      </c>
      <c r="L1988" s="5">
        <f t="shared" si="63"/>
        <v>0</v>
      </c>
    </row>
    <row r="1989" spans="1:12">
      <c r="A1989" t="s">
        <v>3708</v>
      </c>
      <c r="B1989" t="s">
        <v>5</v>
      </c>
      <c r="C1989" t="s">
        <v>1732</v>
      </c>
      <c r="D1989" t="s">
        <v>7001</v>
      </c>
      <c r="E1989" t="s">
        <v>1711</v>
      </c>
      <c r="H1989" t="str">
        <f>INDEX('Vensim Variables'!$B:$B,MATCH(EPS!$B1989,'Vensim Variables'!$A:$A,0))</f>
        <v>g pollutant</v>
      </c>
      <c r="I1989" t="str">
        <f t="shared" si="62"/>
        <v>BC</v>
      </c>
      <c r="J1989">
        <f>INDEX(NoSettings!$C:$C,MATCH(EPS!$A1989,NoSettings!$A:$A,0))</f>
        <v>0</v>
      </c>
      <c r="K1989" s="109">
        <f>INDEX(GWP!$C$2:$C$13,MATCH(EPS!I1989,GWP!$B$2:$B$13,0))</f>
        <v>345</v>
      </c>
      <c r="L1989" s="5">
        <f t="shared" si="63"/>
        <v>0</v>
      </c>
    </row>
    <row r="1990" spans="1:12">
      <c r="A1990" t="s">
        <v>3709</v>
      </c>
      <c r="B1990" t="s">
        <v>5</v>
      </c>
      <c r="C1990" t="s">
        <v>1732</v>
      </c>
      <c r="D1990" t="s">
        <v>7001</v>
      </c>
      <c r="E1990" t="s">
        <v>1712</v>
      </c>
      <c r="H1990" t="str">
        <f>INDEX('Vensim Variables'!$B:$B,MATCH(EPS!$B1990,'Vensim Variables'!$A:$A,0))</f>
        <v>g pollutant</v>
      </c>
      <c r="I1990" t="str">
        <f t="shared" si="62"/>
        <v>OC</v>
      </c>
      <c r="J1990">
        <f>INDEX(NoSettings!$C:$C,MATCH(EPS!$A1990,NoSettings!$A:$A,0))</f>
        <v>0</v>
      </c>
      <c r="K1990" s="109">
        <f>INDEX(GWP!$C$2:$C$13,MATCH(EPS!I1990,GWP!$B$2:$B$13,0))</f>
        <v>-46</v>
      </c>
      <c r="L1990" s="5">
        <f t="shared" si="63"/>
        <v>0</v>
      </c>
    </row>
    <row r="1991" spans="1:12">
      <c r="A1991" t="s">
        <v>3710</v>
      </c>
      <c r="B1991" t="s">
        <v>5</v>
      </c>
      <c r="C1991" t="s">
        <v>1732</v>
      </c>
      <c r="D1991" t="s">
        <v>7001</v>
      </c>
      <c r="E1991" t="s">
        <v>1713</v>
      </c>
      <c r="H1991" t="str">
        <f>INDEX('Vensim Variables'!$B:$B,MATCH(EPS!$B1991,'Vensim Variables'!$A:$A,0))</f>
        <v>g pollutant</v>
      </c>
      <c r="I1991" t="str">
        <f t="shared" si="62"/>
        <v>CH4</v>
      </c>
      <c r="J1991">
        <f>INDEX(NoSettings!$C:$C,MATCH(EPS!$A1991,NoSettings!$A:$A,0))</f>
        <v>0</v>
      </c>
      <c r="K1991" s="109">
        <f>INDEX(GWP!$C$2:$C$13,MATCH(EPS!I1991,GWP!$B$2:$B$13,0))</f>
        <v>28</v>
      </c>
      <c r="L1991" s="5">
        <f t="shared" si="63"/>
        <v>0</v>
      </c>
    </row>
    <row r="1992" spans="1:12">
      <c r="A1992" t="s">
        <v>3711</v>
      </c>
      <c r="B1992" t="s">
        <v>5</v>
      </c>
      <c r="C1992" t="s">
        <v>1732</v>
      </c>
      <c r="D1992" t="s">
        <v>7001</v>
      </c>
      <c r="E1992" t="s">
        <v>1714</v>
      </c>
      <c r="H1992" t="str">
        <f>INDEX('Vensim Variables'!$B:$B,MATCH(EPS!$B1992,'Vensim Variables'!$A:$A,0))</f>
        <v>g pollutant</v>
      </c>
      <c r="I1992" t="str">
        <f t="shared" si="62"/>
        <v>N2O</v>
      </c>
      <c r="J1992">
        <f>INDEX(NoSettings!$C:$C,MATCH(EPS!$A1992,NoSettings!$A:$A,0))</f>
        <v>0</v>
      </c>
      <c r="K1992" s="109">
        <f>INDEX(GWP!$C$2:$C$13,MATCH(EPS!I1992,GWP!$B$2:$B$13,0))</f>
        <v>265</v>
      </c>
      <c r="L1992" s="5">
        <f t="shared" si="63"/>
        <v>0</v>
      </c>
    </row>
    <row r="1993" spans="1:12">
      <c r="A1993" t="s">
        <v>3712</v>
      </c>
      <c r="B1993" t="s">
        <v>5</v>
      </c>
      <c r="C1993" t="s">
        <v>1732</v>
      </c>
      <c r="D1993" t="s">
        <v>7001</v>
      </c>
      <c r="E1993" t="s">
        <v>1715</v>
      </c>
      <c r="H1993" t="str">
        <f>INDEX('Vensim Variables'!$B:$B,MATCH(EPS!$B1993,'Vensim Variables'!$A:$A,0))</f>
        <v>g pollutant</v>
      </c>
      <c r="I1993" t="str">
        <f t="shared" si="62"/>
        <v>F gases</v>
      </c>
      <c r="J1993">
        <f>INDEX(NoSettings!$C:$C,MATCH(EPS!$A1993,NoSettings!$A:$A,0))</f>
        <v>0</v>
      </c>
      <c r="K1993" s="109">
        <f>INDEX(GWP!$C$2:$C$13,MATCH(EPS!I1993,GWP!$B$2:$B$13,0))</f>
        <v>1</v>
      </c>
      <c r="L1993" s="5">
        <f t="shared" si="63"/>
        <v>0</v>
      </c>
    </row>
    <row r="1994" spans="1:12">
      <c r="A1994" t="s">
        <v>3713</v>
      </c>
      <c r="B1994" t="s">
        <v>5</v>
      </c>
      <c r="C1994" t="s">
        <v>1732</v>
      </c>
      <c r="D1994" t="s">
        <v>7002</v>
      </c>
      <c r="E1994" t="s">
        <v>1702</v>
      </c>
      <c r="H1994" t="str">
        <f>INDEX('Vensim Variables'!$B:$B,MATCH(EPS!$B1994,'Vensim Variables'!$A:$A,0))</f>
        <v>g pollutant</v>
      </c>
      <c r="I1994" t="str">
        <f t="shared" si="62"/>
        <v>CO2</v>
      </c>
      <c r="J1994">
        <f>INDEX(NoSettings!$C:$C,MATCH(EPS!$A1994,NoSettings!$A:$A,0))</f>
        <v>0</v>
      </c>
      <c r="K1994" s="109">
        <f>INDEX(GWP!$C$2:$C$13,MATCH(EPS!I1994,GWP!$B$2:$B$13,0))</f>
        <v>1</v>
      </c>
      <c r="L1994" s="5">
        <f t="shared" si="63"/>
        <v>0</v>
      </c>
    </row>
    <row r="1995" spans="1:12">
      <c r="A1995" t="s">
        <v>3714</v>
      </c>
      <c r="B1995" t="s">
        <v>5</v>
      </c>
      <c r="C1995" t="s">
        <v>1732</v>
      </c>
      <c r="D1995" t="s">
        <v>7002</v>
      </c>
      <c r="E1995" t="s">
        <v>1705</v>
      </c>
      <c r="H1995" t="str">
        <f>INDEX('Vensim Variables'!$B:$B,MATCH(EPS!$B1995,'Vensim Variables'!$A:$A,0))</f>
        <v>g pollutant</v>
      </c>
      <c r="I1995" t="str">
        <f t="shared" si="62"/>
        <v>VOC</v>
      </c>
      <c r="J1995">
        <f>INDEX(NoSettings!$C:$C,MATCH(EPS!$A1995,NoSettings!$A:$A,0))</f>
        <v>0</v>
      </c>
      <c r="K1995" s="109">
        <f>INDEX(GWP!$C$2:$C$13,MATCH(EPS!I1995,GWP!$B$2:$B$13,0))</f>
        <v>5</v>
      </c>
      <c r="L1995" s="5">
        <f t="shared" si="63"/>
        <v>0</v>
      </c>
    </row>
    <row r="1996" spans="1:12">
      <c r="A1996" t="s">
        <v>3715</v>
      </c>
      <c r="B1996" t="s">
        <v>5</v>
      </c>
      <c r="C1996" t="s">
        <v>1732</v>
      </c>
      <c r="D1996" t="s">
        <v>7002</v>
      </c>
      <c r="E1996" t="s">
        <v>1706</v>
      </c>
      <c r="H1996" t="str">
        <f>INDEX('Vensim Variables'!$B:$B,MATCH(EPS!$B1996,'Vensim Variables'!$A:$A,0))</f>
        <v>g pollutant</v>
      </c>
      <c r="I1996" t="str">
        <f t="shared" si="62"/>
        <v>CO</v>
      </c>
      <c r="J1996">
        <f>INDEX(NoSettings!$C:$C,MATCH(EPS!$A1996,NoSettings!$A:$A,0))</f>
        <v>0</v>
      </c>
      <c r="K1996" s="109">
        <f>INDEX(GWP!$C$2:$C$13,MATCH(EPS!I1996,GWP!$B$2:$B$13,0))</f>
        <v>1.8</v>
      </c>
      <c r="L1996" s="5">
        <f t="shared" si="63"/>
        <v>0</v>
      </c>
    </row>
    <row r="1997" spans="1:12">
      <c r="A1997" t="s">
        <v>3716</v>
      </c>
      <c r="B1997" t="s">
        <v>5</v>
      </c>
      <c r="C1997" t="s">
        <v>1732</v>
      </c>
      <c r="D1997" t="s">
        <v>7002</v>
      </c>
      <c r="E1997" t="s">
        <v>1707</v>
      </c>
      <c r="H1997" t="str">
        <f>INDEX('Vensim Variables'!$B:$B,MATCH(EPS!$B1997,'Vensim Variables'!$A:$A,0))</f>
        <v>g pollutant</v>
      </c>
      <c r="I1997" t="str">
        <f t="shared" si="62"/>
        <v>NOx</v>
      </c>
      <c r="J1997">
        <f>INDEX(NoSettings!$C:$C,MATCH(EPS!$A1997,NoSettings!$A:$A,0))</f>
        <v>0</v>
      </c>
      <c r="K1997" s="109">
        <f>INDEX(GWP!$C$2:$C$13,MATCH(EPS!I1997,GWP!$B$2:$B$13,0))</f>
        <v>-8.1999999999999993</v>
      </c>
      <c r="L1997" s="5">
        <f t="shared" si="63"/>
        <v>0</v>
      </c>
    </row>
    <row r="1998" spans="1:12">
      <c r="A1998" t="s">
        <v>3717</v>
      </c>
      <c r="B1998" t="s">
        <v>5</v>
      </c>
      <c r="C1998" t="s">
        <v>1732</v>
      </c>
      <c r="D1998" t="s">
        <v>7002</v>
      </c>
      <c r="E1998" t="s">
        <v>1708</v>
      </c>
      <c r="H1998" t="str">
        <f>INDEX('Vensim Variables'!$B:$B,MATCH(EPS!$B1998,'Vensim Variables'!$A:$A,0))</f>
        <v>g pollutant</v>
      </c>
      <c r="I1998" t="str">
        <f t="shared" si="62"/>
        <v>PM10</v>
      </c>
      <c r="J1998">
        <f>INDEX(NoSettings!$C:$C,MATCH(EPS!$A1998,NoSettings!$A:$A,0))</f>
        <v>0</v>
      </c>
      <c r="K1998" s="109">
        <f>INDEX(GWP!$C$2:$C$13,MATCH(EPS!I1998,GWP!$B$2:$B$13,0))</f>
        <v>0</v>
      </c>
      <c r="L1998" s="5">
        <f t="shared" si="63"/>
        <v>0</v>
      </c>
    </row>
    <row r="1999" spans="1:12">
      <c r="A1999" t="s">
        <v>3718</v>
      </c>
      <c r="B1999" t="s">
        <v>5</v>
      </c>
      <c r="C1999" t="s">
        <v>1732</v>
      </c>
      <c r="D1999" t="s">
        <v>7002</v>
      </c>
      <c r="E1999" t="s">
        <v>1709</v>
      </c>
      <c r="H1999" t="str">
        <f>INDEX('Vensim Variables'!$B:$B,MATCH(EPS!$B1999,'Vensim Variables'!$A:$A,0))</f>
        <v>g pollutant</v>
      </c>
      <c r="I1999" t="str">
        <f t="shared" si="62"/>
        <v>PM25</v>
      </c>
      <c r="J1999">
        <f>INDEX(NoSettings!$C:$C,MATCH(EPS!$A1999,NoSettings!$A:$A,0))</f>
        <v>0</v>
      </c>
      <c r="K1999" s="109">
        <f>INDEX(GWP!$C$2:$C$13,MATCH(EPS!I1999,GWP!$B$2:$B$13,0))</f>
        <v>0</v>
      </c>
      <c r="L1999" s="5">
        <f t="shared" si="63"/>
        <v>0</v>
      </c>
    </row>
    <row r="2000" spans="1:12">
      <c r="A2000" t="s">
        <v>3719</v>
      </c>
      <c r="B2000" t="s">
        <v>5</v>
      </c>
      <c r="C2000" t="s">
        <v>1732</v>
      </c>
      <c r="D2000" t="s">
        <v>7002</v>
      </c>
      <c r="E2000" t="s">
        <v>1710</v>
      </c>
      <c r="H2000" t="str">
        <f>INDEX('Vensim Variables'!$B:$B,MATCH(EPS!$B2000,'Vensim Variables'!$A:$A,0))</f>
        <v>g pollutant</v>
      </c>
      <c r="I2000" t="str">
        <f t="shared" si="62"/>
        <v>SOx</v>
      </c>
      <c r="J2000">
        <f>INDEX(NoSettings!$C:$C,MATCH(EPS!$A2000,NoSettings!$A:$A,0))</f>
        <v>0</v>
      </c>
      <c r="K2000" s="109">
        <f>INDEX(GWP!$C$2:$C$13,MATCH(EPS!I2000,GWP!$B$2:$B$13,0))</f>
        <v>0</v>
      </c>
      <c r="L2000" s="5">
        <f t="shared" si="63"/>
        <v>0</v>
      </c>
    </row>
    <row r="2001" spans="1:12">
      <c r="A2001" t="s">
        <v>3720</v>
      </c>
      <c r="B2001" t="s">
        <v>5</v>
      </c>
      <c r="C2001" t="s">
        <v>1732</v>
      </c>
      <c r="D2001" t="s">
        <v>7002</v>
      </c>
      <c r="E2001" t="s">
        <v>1711</v>
      </c>
      <c r="H2001" t="str">
        <f>INDEX('Vensim Variables'!$B:$B,MATCH(EPS!$B2001,'Vensim Variables'!$A:$A,0))</f>
        <v>g pollutant</v>
      </c>
      <c r="I2001" t="str">
        <f t="shared" si="62"/>
        <v>BC</v>
      </c>
      <c r="J2001">
        <f>INDEX(NoSettings!$C:$C,MATCH(EPS!$A2001,NoSettings!$A:$A,0))</f>
        <v>0</v>
      </c>
      <c r="K2001" s="109">
        <f>INDEX(GWP!$C$2:$C$13,MATCH(EPS!I2001,GWP!$B$2:$B$13,0))</f>
        <v>345</v>
      </c>
      <c r="L2001" s="5">
        <f t="shared" si="63"/>
        <v>0</v>
      </c>
    </row>
    <row r="2002" spans="1:12">
      <c r="A2002" t="s">
        <v>3721</v>
      </c>
      <c r="B2002" t="s">
        <v>5</v>
      </c>
      <c r="C2002" t="s">
        <v>1732</v>
      </c>
      <c r="D2002" t="s">
        <v>7002</v>
      </c>
      <c r="E2002" t="s">
        <v>1712</v>
      </c>
      <c r="H2002" t="str">
        <f>INDEX('Vensim Variables'!$B:$B,MATCH(EPS!$B2002,'Vensim Variables'!$A:$A,0))</f>
        <v>g pollutant</v>
      </c>
      <c r="I2002" t="str">
        <f t="shared" si="62"/>
        <v>OC</v>
      </c>
      <c r="J2002">
        <f>INDEX(NoSettings!$C:$C,MATCH(EPS!$A2002,NoSettings!$A:$A,0))</f>
        <v>0</v>
      </c>
      <c r="K2002" s="109">
        <f>INDEX(GWP!$C$2:$C$13,MATCH(EPS!I2002,GWP!$B$2:$B$13,0))</f>
        <v>-46</v>
      </c>
      <c r="L2002" s="5">
        <f t="shared" si="63"/>
        <v>0</v>
      </c>
    </row>
    <row r="2003" spans="1:12">
      <c r="A2003" t="s">
        <v>3722</v>
      </c>
      <c r="B2003" t="s">
        <v>5</v>
      </c>
      <c r="C2003" t="s">
        <v>1732</v>
      </c>
      <c r="D2003" t="s">
        <v>7002</v>
      </c>
      <c r="E2003" t="s">
        <v>1713</v>
      </c>
      <c r="H2003" t="str">
        <f>INDEX('Vensim Variables'!$B:$B,MATCH(EPS!$B2003,'Vensim Variables'!$A:$A,0))</f>
        <v>g pollutant</v>
      </c>
      <c r="I2003" t="str">
        <f t="shared" si="62"/>
        <v>CH4</v>
      </c>
      <c r="J2003">
        <f>INDEX(NoSettings!$C:$C,MATCH(EPS!$A2003,NoSettings!$A:$A,0))</f>
        <v>0</v>
      </c>
      <c r="K2003" s="109">
        <f>INDEX(GWP!$C$2:$C$13,MATCH(EPS!I2003,GWP!$B$2:$B$13,0))</f>
        <v>28</v>
      </c>
      <c r="L2003" s="5">
        <f t="shared" si="63"/>
        <v>0</v>
      </c>
    </row>
    <row r="2004" spans="1:12">
      <c r="A2004" t="s">
        <v>3723</v>
      </c>
      <c r="B2004" t="s">
        <v>5</v>
      </c>
      <c r="C2004" t="s">
        <v>1732</v>
      </c>
      <c r="D2004" t="s">
        <v>7002</v>
      </c>
      <c r="E2004" t="s">
        <v>1714</v>
      </c>
      <c r="H2004" t="str">
        <f>INDEX('Vensim Variables'!$B:$B,MATCH(EPS!$B2004,'Vensim Variables'!$A:$A,0))</f>
        <v>g pollutant</v>
      </c>
      <c r="I2004" t="str">
        <f t="shared" si="62"/>
        <v>N2O</v>
      </c>
      <c r="J2004">
        <f>INDEX(NoSettings!$C:$C,MATCH(EPS!$A2004,NoSettings!$A:$A,0))</f>
        <v>0</v>
      </c>
      <c r="K2004" s="109">
        <f>INDEX(GWP!$C$2:$C$13,MATCH(EPS!I2004,GWP!$B$2:$B$13,0))</f>
        <v>265</v>
      </c>
      <c r="L2004" s="5">
        <f t="shared" si="63"/>
        <v>0</v>
      </c>
    </row>
    <row r="2005" spans="1:12">
      <c r="A2005" t="s">
        <v>3724</v>
      </c>
      <c r="B2005" t="s">
        <v>5</v>
      </c>
      <c r="C2005" t="s">
        <v>1732</v>
      </c>
      <c r="D2005" t="s">
        <v>7002</v>
      </c>
      <c r="E2005" t="s">
        <v>1715</v>
      </c>
      <c r="H2005" t="str">
        <f>INDEX('Vensim Variables'!$B:$B,MATCH(EPS!$B2005,'Vensim Variables'!$A:$A,0))</f>
        <v>g pollutant</v>
      </c>
      <c r="I2005" t="str">
        <f t="shared" si="62"/>
        <v>F gases</v>
      </c>
      <c r="J2005">
        <f>INDEX(NoSettings!$C:$C,MATCH(EPS!$A2005,NoSettings!$A:$A,0))</f>
        <v>0</v>
      </c>
      <c r="K2005" s="109">
        <f>INDEX(GWP!$C$2:$C$13,MATCH(EPS!I2005,GWP!$B$2:$B$13,0))</f>
        <v>1</v>
      </c>
      <c r="L2005" s="5">
        <f t="shared" si="63"/>
        <v>0</v>
      </c>
    </row>
    <row r="2006" spans="1:12">
      <c r="A2006" t="s">
        <v>3725</v>
      </c>
      <c r="B2006" t="s">
        <v>5</v>
      </c>
      <c r="C2006" t="s">
        <v>1732</v>
      </c>
      <c r="D2006" t="s">
        <v>7003</v>
      </c>
      <c r="E2006" t="s">
        <v>1702</v>
      </c>
      <c r="H2006" t="str">
        <f>INDEX('Vensim Variables'!$B:$B,MATCH(EPS!$B2006,'Vensim Variables'!$A:$A,0))</f>
        <v>g pollutant</v>
      </c>
      <c r="I2006" t="str">
        <f t="shared" si="62"/>
        <v>CO2</v>
      </c>
      <c r="J2006">
        <f>INDEX(NoSettings!$C:$C,MATCH(EPS!$A2006,NoSettings!$A:$A,0))</f>
        <v>0</v>
      </c>
      <c r="K2006" s="109">
        <f>INDEX(GWP!$C$2:$C$13,MATCH(EPS!I2006,GWP!$B$2:$B$13,0))</f>
        <v>1</v>
      </c>
      <c r="L2006" s="5">
        <f t="shared" si="63"/>
        <v>0</v>
      </c>
    </row>
    <row r="2007" spans="1:12">
      <c r="A2007" t="s">
        <v>3726</v>
      </c>
      <c r="B2007" t="s">
        <v>5</v>
      </c>
      <c r="C2007" t="s">
        <v>1732</v>
      </c>
      <c r="D2007" t="s">
        <v>7003</v>
      </c>
      <c r="E2007" t="s">
        <v>1705</v>
      </c>
      <c r="H2007" t="str">
        <f>INDEX('Vensim Variables'!$B:$B,MATCH(EPS!$B2007,'Vensim Variables'!$A:$A,0))</f>
        <v>g pollutant</v>
      </c>
      <c r="I2007" t="str">
        <f t="shared" si="62"/>
        <v>VOC</v>
      </c>
      <c r="J2007">
        <f>INDEX(NoSettings!$C:$C,MATCH(EPS!$A2007,NoSettings!$A:$A,0))</f>
        <v>0</v>
      </c>
      <c r="K2007" s="109">
        <f>INDEX(GWP!$C$2:$C$13,MATCH(EPS!I2007,GWP!$B$2:$B$13,0))</f>
        <v>5</v>
      </c>
      <c r="L2007" s="5">
        <f t="shared" si="63"/>
        <v>0</v>
      </c>
    </row>
    <row r="2008" spans="1:12">
      <c r="A2008" t="s">
        <v>3727</v>
      </c>
      <c r="B2008" t="s">
        <v>5</v>
      </c>
      <c r="C2008" t="s">
        <v>1732</v>
      </c>
      <c r="D2008" t="s">
        <v>7003</v>
      </c>
      <c r="E2008" t="s">
        <v>1706</v>
      </c>
      <c r="H2008" t="str">
        <f>INDEX('Vensim Variables'!$B:$B,MATCH(EPS!$B2008,'Vensim Variables'!$A:$A,0))</f>
        <v>g pollutant</v>
      </c>
      <c r="I2008" t="str">
        <f t="shared" si="62"/>
        <v>CO</v>
      </c>
      <c r="J2008">
        <f>INDEX(NoSettings!$C:$C,MATCH(EPS!$A2008,NoSettings!$A:$A,0))</f>
        <v>0</v>
      </c>
      <c r="K2008" s="109">
        <f>INDEX(GWP!$C$2:$C$13,MATCH(EPS!I2008,GWP!$B$2:$B$13,0))</f>
        <v>1.8</v>
      </c>
      <c r="L2008" s="5">
        <f t="shared" si="63"/>
        <v>0</v>
      </c>
    </row>
    <row r="2009" spans="1:12">
      <c r="A2009" t="s">
        <v>3728</v>
      </c>
      <c r="B2009" t="s">
        <v>5</v>
      </c>
      <c r="C2009" t="s">
        <v>1732</v>
      </c>
      <c r="D2009" t="s">
        <v>7003</v>
      </c>
      <c r="E2009" t="s">
        <v>1707</v>
      </c>
      <c r="H2009" t="str">
        <f>INDEX('Vensim Variables'!$B:$B,MATCH(EPS!$B2009,'Vensim Variables'!$A:$A,0))</f>
        <v>g pollutant</v>
      </c>
      <c r="I2009" t="str">
        <f t="shared" si="62"/>
        <v>NOx</v>
      </c>
      <c r="J2009">
        <f>INDEX(NoSettings!$C:$C,MATCH(EPS!$A2009,NoSettings!$A:$A,0))</f>
        <v>0</v>
      </c>
      <c r="K2009" s="109">
        <f>INDEX(GWP!$C$2:$C$13,MATCH(EPS!I2009,GWP!$B$2:$B$13,0))</f>
        <v>-8.1999999999999993</v>
      </c>
      <c r="L2009" s="5">
        <f t="shared" si="63"/>
        <v>0</v>
      </c>
    </row>
    <row r="2010" spans="1:12">
      <c r="A2010" t="s">
        <v>3729</v>
      </c>
      <c r="B2010" t="s">
        <v>5</v>
      </c>
      <c r="C2010" t="s">
        <v>1732</v>
      </c>
      <c r="D2010" t="s">
        <v>7003</v>
      </c>
      <c r="E2010" t="s">
        <v>1708</v>
      </c>
      <c r="H2010" t="str">
        <f>INDEX('Vensim Variables'!$B:$B,MATCH(EPS!$B2010,'Vensim Variables'!$A:$A,0))</f>
        <v>g pollutant</v>
      </c>
      <c r="I2010" t="str">
        <f t="shared" si="62"/>
        <v>PM10</v>
      </c>
      <c r="J2010">
        <f>INDEX(NoSettings!$C:$C,MATCH(EPS!$A2010,NoSettings!$A:$A,0))</f>
        <v>0</v>
      </c>
      <c r="K2010" s="109">
        <f>INDEX(GWP!$C$2:$C$13,MATCH(EPS!I2010,GWP!$B$2:$B$13,0))</f>
        <v>0</v>
      </c>
      <c r="L2010" s="5">
        <f t="shared" si="63"/>
        <v>0</v>
      </c>
    </row>
    <row r="2011" spans="1:12">
      <c r="A2011" t="s">
        <v>3730</v>
      </c>
      <c r="B2011" t="s">
        <v>5</v>
      </c>
      <c r="C2011" t="s">
        <v>1732</v>
      </c>
      <c r="D2011" t="s">
        <v>7003</v>
      </c>
      <c r="E2011" t="s">
        <v>1709</v>
      </c>
      <c r="H2011" t="str">
        <f>INDEX('Vensim Variables'!$B:$B,MATCH(EPS!$B2011,'Vensim Variables'!$A:$A,0))</f>
        <v>g pollutant</v>
      </c>
      <c r="I2011" t="str">
        <f t="shared" si="62"/>
        <v>PM25</v>
      </c>
      <c r="J2011">
        <f>INDEX(NoSettings!$C:$C,MATCH(EPS!$A2011,NoSettings!$A:$A,0))</f>
        <v>0</v>
      </c>
      <c r="K2011" s="109">
        <f>INDEX(GWP!$C$2:$C$13,MATCH(EPS!I2011,GWP!$B$2:$B$13,0))</f>
        <v>0</v>
      </c>
      <c r="L2011" s="5">
        <f t="shared" si="63"/>
        <v>0</v>
      </c>
    </row>
    <row r="2012" spans="1:12">
      <c r="A2012" t="s">
        <v>3731</v>
      </c>
      <c r="B2012" t="s">
        <v>5</v>
      </c>
      <c r="C2012" t="s">
        <v>1732</v>
      </c>
      <c r="D2012" t="s">
        <v>7003</v>
      </c>
      <c r="E2012" t="s">
        <v>1710</v>
      </c>
      <c r="H2012" t="str">
        <f>INDEX('Vensim Variables'!$B:$B,MATCH(EPS!$B2012,'Vensim Variables'!$A:$A,0))</f>
        <v>g pollutant</v>
      </c>
      <c r="I2012" t="str">
        <f t="shared" si="62"/>
        <v>SOx</v>
      </c>
      <c r="J2012">
        <f>INDEX(NoSettings!$C:$C,MATCH(EPS!$A2012,NoSettings!$A:$A,0))</f>
        <v>0</v>
      </c>
      <c r="K2012" s="109">
        <f>INDEX(GWP!$C$2:$C$13,MATCH(EPS!I2012,GWP!$B$2:$B$13,0))</f>
        <v>0</v>
      </c>
      <c r="L2012" s="5">
        <f t="shared" si="63"/>
        <v>0</v>
      </c>
    </row>
    <row r="2013" spans="1:12">
      <c r="A2013" t="s">
        <v>3732</v>
      </c>
      <c r="B2013" t="s">
        <v>5</v>
      </c>
      <c r="C2013" t="s">
        <v>1732</v>
      </c>
      <c r="D2013" t="s">
        <v>7003</v>
      </c>
      <c r="E2013" t="s">
        <v>1711</v>
      </c>
      <c r="H2013" t="str">
        <f>INDEX('Vensim Variables'!$B:$B,MATCH(EPS!$B2013,'Vensim Variables'!$A:$A,0))</f>
        <v>g pollutant</v>
      </c>
      <c r="I2013" t="str">
        <f t="shared" si="62"/>
        <v>BC</v>
      </c>
      <c r="J2013">
        <f>INDEX(NoSettings!$C:$C,MATCH(EPS!$A2013,NoSettings!$A:$A,0))</f>
        <v>0</v>
      </c>
      <c r="K2013" s="109">
        <f>INDEX(GWP!$C$2:$C$13,MATCH(EPS!I2013,GWP!$B$2:$B$13,0))</f>
        <v>345</v>
      </c>
      <c r="L2013" s="5">
        <f t="shared" si="63"/>
        <v>0</v>
      </c>
    </row>
    <row r="2014" spans="1:12">
      <c r="A2014" t="s">
        <v>3733</v>
      </c>
      <c r="B2014" t="s">
        <v>5</v>
      </c>
      <c r="C2014" t="s">
        <v>1732</v>
      </c>
      <c r="D2014" t="s">
        <v>7003</v>
      </c>
      <c r="E2014" t="s">
        <v>1712</v>
      </c>
      <c r="H2014" t="str">
        <f>INDEX('Vensim Variables'!$B:$B,MATCH(EPS!$B2014,'Vensim Variables'!$A:$A,0))</f>
        <v>g pollutant</v>
      </c>
      <c r="I2014" t="str">
        <f t="shared" si="62"/>
        <v>OC</v>
      </c>
      <c r="J2014">
        <f>INDEX(NoSettings!$C:$C,MATCH(EPS!$A2014,NoSettings!$A:$A,0))</f>
        <v>0</v>
      </c>
      <c r="K2014" s="109">
        <f>INDEX(GWP!$C$2:$C$13,MATCH(EPS!I2014,GWP!$B$2:$B$13,0))</f>
        <v>-46</v>
      </c>
      <c r="L2014" s="5">
        <f t="shared" si="63"/>
        <v>0</v>
      </c>
    </row>
    <row r="2015" spans="1:12">
      <c r="A2015" t="s">
        <v>3734</v>
      </c>
      <c r="B2015" t="s">
        <v>5</v>
      </c>
      <c r="C2015" t="s">
        <v>1732</v>
      </c>
      <c r="D2015" t="s">
        <v>7003</v>
      </c>
      <c r="E2015" t="s">
        <v>1713</v>
      </c>
      <c r="H2015" t="str">
        <f>INDEX('Vensim Variables'!$B:$B,MATCH(EPS!$B2015,'Vensim Variables'!$A:$A,0))</f>
        <v>g pollutant</v>
      </c>
      <c r="I2015" t="str">
        <f t="shared" si="62"/>
        <v>CH4</v>
      </c>
      <c r="J2015">
        <f>INDEX(NoSettings!$C:$C,MATCH(EPS!$A2015,NoSettings!$A:$A,0))</f>
        <v>0</v>
      </c>
      <c r="K2015" s="109">
        <f>INDEX(GWP!$C$2:$C$13,MATCH(EPS!I2015,GWP!$B$2:$B$13,0))</f>
        <v>28</v>
      </c>
      <c r="L2015" s="5">
        <f t="shared" si="63"/>
        <v>0</v>
      </c>
    </row>
    <row r="2016" spans="1:12">
      <c r="A2016" t="s">
        <v>3735</v>
      </c>
      <c r="B2016" t="s">
        <v>5</v>
      </c>
      <c r="C2016" t="s">
        <v>1732</v>
      </c>
      <c r="D2016" t="s">
        <v>7003</v>
      </c>
      <c r="E2016" t="s">
        <v>1714</v>
      </c>
      <c r="H2016" t="str">
        <f>INDEX('Vensim Variables'!$B:$B,MATCH(EPS!$B2016,'Vensim Variables'!$A:$A,0))</f>
        <v>g pollutant</v>
      </c>
      <c r="I2016" t="str">
        <f t="shared" si="62"/>
        <v>N2O</v>
      </c>
      <c r="J2016">
        <f>INDEX(NoSettings!$C:$C,MATCH(EPS!$A2016,NoSettings!$A:$A,0))</f>
        <v>0</v>
      </c>
      <c r="K2016" s="109">
        <f>INDEX(GWP!$C$2:$C$13,MATCH(EPS!I2016,GWP!$B$2:$B$13,0))</f>
        <v>265</v>
      </c>
      <c r="L2016" s="5">
        <f t="shared" si="63"/>
        <v>0</v>
      </c>
    </row>
    <row r="2017" spans="1:12">
      <c r="A2017" t="s">
        <v>3736</v>
      </c>
      <c r="B2017" t="s">
        <v>5</v>
      </c>
      <c r="C2017" t="s">
        <v>1732</v>
      </c>
      <c r="D2017" t="s">
        <v>7003</v>
      </c>
      <c r="E2017" t="s">
        <v>1715</v>
      </c>
      <c r="H2017" t="str">
        <f>INDEX('Vensim Variables'!$B:$B,MATCH(EPS!$B2017,'Vensim Variables'!$A:$A,0))</f>
        <v>g pollutant</v>
      </c>
      <c r="I2017" t="str">
        <f t="shared" si="62"/>
        <v>F gases</v>
      </c>
      <c r="J2017">
        <f>INDEX(NoSettings!$C:$C,MATCH(EPS!$A2017,NoSettings!$A:$A,0))</f>
        <v>0</v>
      </c>
      <c r="K2017" s="109">
        <f>INDEX(GWP!$C$2:$C$13,MATCH(EPS!I2017,GWP!$B$2:$B$13,0))</f>
        <v>1</v>
      </c>
      <c r="L2017" s="5">
        <f t="shared" si="63"/>
        <v>0</v>
      </c>
    </row>
    <row r="2018" spans="1:12">
      <c r="A2018" t="s">
        <v>3737</v>
      </c>
      <c r="B2018" t="s">
        <v>5</v>
      </c>
      <c r="C2018" t="s">
        <v>1732</v>
      </c>
      <c r="D2018" t="s">
        <v>7004</v>
      </c>
      <c r="E2018" t="s">
        <v>1702</v>
      </c>
      <c r="H2018" t="str">
        <f>INDEX('Vensim Variables'!$B:$B,MATCH(EPS!$B2018,'Vensim Variables'!$A:$A,0))</f>
        <v>g pollutant</v>
      </c>
      <c r="I2018" t="str">
        <f t="shared" si="62"/>
        <v>CO2</v>
      </c>
      <c r="J2018">
        <f>INDEX(NoSettings!$C:$C,MATCH(EPS!$A2018,NoSettings!$A:$A,0))</f>
        <v>0</v>
      </c>
      <c r="K2018" s="109">
        <f>INDEX(GWP!$C$2:$C$13,MATCH(EPS!I2018,GWP!$B$2:$B$13,0))</f>
        <v>1</v>
      </c>
      <c r="L2018" s="5">
        <f t="shared" si="63"/>
        <v>0</v>
      </c>
    </row>
    <row r="2019" spans="1:12">
      <c r="A2019" t="s">
        <v>3738</v>
      </c>
      <c r="B2019" t="s">
        <v>5</v>
      </c>
      <c r="C2019" t="s">
        <v>1732</v>
      </c>
      <c r="D2019" t="s">
        <v>7004</v>
      </c>
      <c r="E2019" t="s">
        <v>1705</v>
      </c>
      <c r="H2019" t="str">
        <f>INDEX('Vensim Variables'!$B:$B,MATCH(EPS!$B2019,'Vensim Variables'!$A:$A,0))</f>
        <v>g pollutant</v>
      </c>
      <c r="I2019" t="str">
        <f t="shared" si="62"/>
        <v>VOC</v>
      </c>
      <c r="J2019">
        <f>INDEX(NoSettings!$C:$C,MATCH(EPS!$A2019,NoSettings!$A:$A,0))</f>
        <v>0</v>
      </c>
      <c r="K2019" s="109">
        <f>INDEX(GWP!$C$2:$C$13,MATCH(EPS!I2019,GWP!$B$2:$B$13,0))</f>
        <v>5</v>
      </c>
      <c r="L2019" s="5">
        <f t="shared" si="63"/>
        <v>0</v>
      </c>
    </row>
    <row r="2020" spans="1:12">
      <c r="A2020" t="s">
        <v>3739</v>
      </c>
      <c r="B2020" t="s">
        <v>5</v>
      </c>
      <c r="C2020" t="s">
        <v>1732</v>
      </c>
      <c r="D2020" t="s">
        <v>7004</v>
      </c>
      <c r="E2020" t="s">
        <v>1706</v>
      </c>
      <c r="H2020" t="str">
        <f>INDEX('Vensim Variables'!$B:$B,MATCH(EPS!$B2020,'Vensim Variables'!$A:$A,0))</f>
        <v>g pollutant</v>
      </c>
      <c r="I2020" t="str">
        <f t="shared" si="62"/>
        <v>CO</v>
      </c>
      <c r="J2020">
        <f>INDEX(NoSettings!$C:$C,MATCH(EPS!$A2020,NoSettings!$A:$A,0))</f>
        <v>0</v>
      </c>
      <c r="K2020" s="109">
        <f>INDEX(GWP!$C$2:$C$13,MATCH(EPS!I2020,GWP!$B$2:$B$13,0))</f>
        <v>1.8</v>
      </c>
      <c r="L2020" s="5">
        <f t="shared" si="63"/>
        <v>0</v>
      </c>
    </row>
    <row r="2021" spans="1:12">
      <c r="A2021" t="s">
        <v>3740</v>
      </c>
      <c r="B2021" t="s">
        <v>5</v>
      </c>
      <c r="C2021" t="s">
        <v>1732</v>
      </c>
      <c r="D2021" t="s">
        <v>7004</v>
      </c>
      <c r="E2021" t="s">
        <v>1707</v>
      </c>
      <c r="H2021" t="str">
        <f>INDEX('Vensim Variables'!$B:$B,MATCH(EPS!$B2021,'Vensim Variables'!$A:$A,0))</f>
        <v>g pollutant</v>
      </c>
      <c r="I2021" t="str">
        <f t="shared" si="62"/>
        <v>NOx</v>
      </c>
      <c r="J2021">
        <f>INDEX(NoSettings!$C:$C,MATCH(EPS!$A2021,NoSettings!$A:$A,0))</f>
        <v>0</v>
      </c>
      <c r="K2021" s="109">
        <f>INDEX(GWP!$C$2:$C$13,MATCH(EPS!I2021,GWP!$B$2:$B$13,0))</f>
        <v>-8.1999999999999993</v>
      </c>
      <c r="L2021" s="5">
        <f t="shared" si="63"/>
        <v>0</v>
      </c>
    </row>
    <row r="2022" spans="1:12">
      <c r="A2022" t="s">
        <v>3741</v>
      </c>
      <c r="B2022" t="s">
        <v>5</v>
      </c>
      <c r="C2022" t="s">
        <v>1732</v>
      </c>
      <c r="D2022" t="s">
        <v>7004</v>
      </c>
      <c r="E2022" t="s">
        <v>1708</v>
      </c>
      <c r="H2022" t="str">
        <f>INDEX('Vensim Variables'!$B:$B,MATCH(EPS!$B2022,'Vensim Variables'!$A:$A,0))</f>
        <v>g pollutant</v>
      </c>
      <c r="I2022" t="str">
        <f t="shared" si="62"/>
        <v>PM10</v>
      </c>
      <c r="J2022">
        <f>INDEX(NoSettings!$C:$C,MATCH(EPS!$A2022,NoSettings!$A:$A,0))</f>
        <v>0</v>
      </c>
      <c r="K2022" s="109">
        <f>INDEX(GWP!$C$2:$C$13,MATCH(EPS!I2022,GWP!$B$2:$B$13,0))</f>
        <v>0</v>
      </c>
      <c r="L2022" s="5">
        <f t="shared" si="63"/>
        <v>0</v>
      </c>
    </row>
    <row r="2023" spans="1:12">
      <c r="A2023" t="s">
        <v>3742</v>
      </c>
      <c r="B2023" t="s">
        <v>5</v>
      </c>
      <c r="C2023" t="s">
        <v>1732</v>
      </c>
      <c r="D2023" t="s">
        <v>7004</v>
      </c>
      <c r="E2023" t="s">
        <v>1709</v>
      </c>
      <c r="H2023" t="str">
        <f>INDEX('Vensim Variables'!$B:$B,MATCH(EPS!$B2023,'Vensim Variables'!$A:$A,0))</f>
        <v>g pollutant</v>
      </c>
      <c r="I2023" t="str">
        <f t="shared" si="62"/>
        <v>PM25</v>
      </c>
      <c r="J2023">
        <f>INDEX(NoSettings!$C:$C,MATCH(EPS!$A2023,NoSettings!$A:$A,0))</f>
        <v>0</v>
      </c>
      <c r="K2023" s="109">
        <f>INDEX(GWP!$C$2:$C$13,MATCH(EPS!I2023,GWP!$B$2:$B$13,0))</f>
        <v>0</v>
      </c>
      <c r="L2023" s="5">
        <f t="shared" si="63"/>
        <v>0</v>
      </c>
    </row>
    <row r="2024" spans="1:12">
      <c r="A2024" t="s">
        <v>3743</v>
      </c>
      <c r="B2024" t="s">
        <v>5</v>
      </c>
      <c r="C2024" t="s">
        <v>1732</v>
      </c>
      <c r="D2024" t="s">
        <v>7004</v>
      </c>
      <c r="E2024" t="s">
        <v>1710</v>
      </c>
      <c r="H2024" t="str">
        <f>INDEX('Vensim Variables'!$B:$B,MATCH(EPS!$B2024,'Vensim Variables'!$A:$A,0))</f>
        <v>g pollutant</v>
      </c>
      <c r="I2024" t="str">
        <f t="shared" si="62"/>
        <v>SOx</v>
      </c>
      <c r="J2024">
        <f>INDEX(NoSettings!$C:$C,MATCH(EPS!$A2024,NoSettings!$A:$A,0))</f>
        <v>0</v>
      </c>
      <c r="K2024" s="109">
        <f>INDEX(GWP!$C$2:$C$13,MATCH(EPS!I2024,GWP!$B$2:$B$13,0))</f>
        <v>0</v>
      </c>
      <c r="L2024" s="5">
        <f t="shared" si="63"/>
        <v>0</v>
      </c>
    </row>
    <row r="2025" spans="1:12">
      <c r="A2025" t="s">
        <v>3744</v>
      </c>
      <c r="B2025" t="s">
        <v>5</v>
      </c>
      <c r="C2025" t="s">
        <v>1732</v>
      </c>
      <c r="D2025" t="s">
        <v>7004</v>
      </c>
      <c r="E2025" t="s">
        <v>1711</v>
      </c>
      <c r="H2025" t="str">
        <f>INDEX('Vensim Variables'!$B:$B,MATCH(EPS!$B2025,'Vensim Variables'!$A:$A,0))</f>
        <v>g pollutant</v>
      </c>
      <c r="I2025" t="str">
        <f t="shared" si="62"/>
        <v>BC</v>
      </c>
      <c r="J2025">
        <f>INDEX(NoSettings!$C:$C,MATCH(EPS!$A2025,NoSettings!$A:$A,0))</f>
        <v>0</v>
      </c>
      <c r="K2025" s="109">
        <f>INDEX(GWP!$C$2:$C$13,MATCH(EPS!I2025,GWP!$B$2:$B$13,0))</f>
        <v>345</v>
      </c>
      <c r="L2025" s="5">
        <f t="shared" si="63"/>
        <v>0</v>
      </c>
    </row>
    <row r="2026" spans="1:12">
      <c r="A2026" t="s">
        <v>3745</v>
      </c>
      <c r="B2026" t="s">
        <v>5</v>
      </c>
      <c r="C2026" t="s">
        <v>1732</v>
      </c>
      <c r="D2026" t="s">
        <v>7004</v>
      </c>
      <c r="E2026" t="s">
        <v>1712</v>
      </c>
      <c r="H2026" t="str">
        <f>INDEX('Vensim Variables'!$B:$B,MATCH(EPS!$B2026,'Vensim Variables'!$A:$A,0))</f>
        <v>g pollutant</v>
      </c>
      <c r="I2026" t="str">
        <f t="shared" si="62"/>
        <v>OC</v>
      </c>
      <c r="J2026">
        <f>INDEX(NoSettings!$C:$C,MATCH(EPS!$A2026,NoSettings!$A:$A,0))</f>
        <v>0</v>
      </c>
      <c r="K2026" s="109">
        <f>INDEX(GWP!$C$2:$C$13,MATCH(EPS!I2026,GWP!$B$2:$B$13,0))</f>
        <v>-46</v>
      </c>
      <c r="L2026" s="5">
        <f t="shared" si="63"/>
        <v>0</v>
      </c>
    </row>
    <row r="2027" spans="1:12">
      <c r="A2027" t="s">
        <v>3746</v>
      </c>
      <c r="B2027" t="s">
        <v>5</v>
      </c>
      <c r="C2027" t="s">
        <v>1732</v>
      </c>
      <c r="D2027" t="s">
        <v>7004</v>
      </c>
      <c r="E2027" t="s">
        <v>1713</v>
      </c>
      <c r="H2027" t="str">
        <f>INDEX('Vensim Variables'!$B:$B,MATCH(EPS!$B2027,'Vensim Variables'!$A:$A,0))</f>
        <v>g pollutant</v>
      </c>
      <c r="I2027" t="str">
        <f t="shared" si="62"/>
        <v>CH4</v>
      </c>
      <c r="J2027">
        <f>INDEX(NoSettings!$C:$C,MATCH(EPS!$A2027,NoSettings!$A:$A,0))</f>
        <v>0</v>
      </c>
      <c r="K2027" s="109">
        <f>INDEX(GWP!$C$2:$C$13,MATCH(EPS!I2027,GWP!$B$2:$B$13,0))</f>
        <v>28</v>
      </c>
      <c r="L2027" s="5">
        <f t="shared" si="63"/>
        <v>0</v>
      </c>
    </row>
    <row r="2028" spans="1:12">
      <c r="A2028" t="s">
        <v>3747</v>
      </c>
      <c r="B2028" t="s">
        <v>5</v>
      </c>
      <c r="C2028" t="s">
        <v>1732</v>
      </c>
      <c r="D2028" t="s">
        <v>7004</v>
      </c>
      <c r="E2028" t="s">
        <v>1714</v>
      </c>
      <c r="H2028" t="str">
        <f>INDEX('Vensim Variables'!$B:$B,MATCH(EPS!$B2028,'Vensim Variables'!$A:$A,0))</f>
        <v>g pollutant</v>
      </c>
      <c r="I2028" t="str">
        <f t="shared" si="62"/>
        <v>N2O</v>
      </c>
      <c r="J2028">
        <f>INDEX(NoSettings!$C:$C,MATCH(EPS!$A2028,NoSettings!$A:$A,0))</f>
        <v>0</v>
      </c>
      <c r="K2028" s="109">
        <f>INDEX(GWP!$C$2:$C$13,MATCH(EPS!I2028,GWP!$B$2:$B$13,0))</f>
        <v>265</v>
      </c>
      <c r="L2028" s="5">
        <f t="shared" si="63"/>
        <v>0</v>
      </c>
    </row>
    <row r="2029" spans="1:12">
      <c r="A2029" t="s">
        <v>3748</v>
      </c>
      <c r="B2029" t="s">
        <v>5</v>
      </c>
      <c r="C2029" t="s">
        <v>1732</v>
      </c>
      <c r="D2029" t="s">
        <v>7004</v>
      </c>
      <c r="E2029" t="s">
        <v>1715</v>
      </c>
      <c r="H2029" t="str">
        <f>INDEX('Vensim Variables'!$B:$B,MATCH(EPS!$B2029,'Vensim Variables'!$A:$A,0))</f>
        <v>g pollutant</v>
      </c>
      <c r="I2029" t="str">
        <f t="shared" si="62"/>
        <v>F gases</v>
      </c>
      <c r="J2029">
        <f>INDEX(NoSettings!$C:$C,MATCH(EPS!$A2029,NoSettings!$A:$A,0))</f>
        <v>0</v>
      </c>
      <c r="K2029" s="109">
        <f>INDEX(GWP!$C$2:$C$13,MATCH(EPS!I2029,GWP!$B$2:$B$13,0))</f>
        <v>1</v>
      </c>
      <c r="L2029" s="5">
        <f t="shared" si="63"/>
        <v>0</v>
      </c>
    </row>
    <row r="2030" spans="1:12">
      <c r="A2030" t="s">
        <v>3749</v>
      </c>
      <c r="B2030" t="s">
        <v>5</v>
      </c>
      <c r="C2030" t="s">
        <v>1732</v>
      </c>
      <c r="D2030" t="s">
        <v>7005</v>
      </c>
      <c r="E2030" t="s">
        <v>1702</v>
      </c>
      <c r="H2030" t="str">
        <f>INDEX('Vensim Variables'!$B:$B,MATCH(EPS!$B2030,'Vensim Variables'!$A:$A,0))</f>
        <v>g pollutant</v>
      </c>
      <c r="I2030" t="str">
        <f t="shared" si="62"/>
        <v>CO2</v>
      </c>
      <c r="J2030">
        <f>INDEX(NoSettings!$C:$C,MATCH(EPS!$A2030,NoSettings!$A:$A,0))</f>
        <v>0</v>
      </c>
      <c r="K2030" s="109">
        <f>INDEX(GWP!$C$2:$C$13,MATCH(EPS!I2030,GWP!$B$2:$B$13,0))</f>
        <v>1</v>
      </c>
      <c r="L2030" s="5">
        <f t="shared" si="63"/>
        <v>0</v>
      </c>
    </row>
    <row r="2031" spans="1:12">
      <c r="A2031" t="s">
        <v>3750</v>
      </c>
      <c r="B2031" t="s">
        <v>5</v>
      </c>
      <c r="C2031" t="s">
        <v>1732</v>
      </c>
      <c r="D2031" t="s">
        <v>7005</v>
      </c>
      <c r="E2031" t="s">
        <v>1705</v>
      </c>
      <c r="H2031" t="str">
        <f>INDEX('Vensim Variables'!$B:$B,MATCH(EPS!$B2031,'Vensim Variables'!$A:$A,0))</f>
        <v>g pollutant</v>
      </c>
      <c r="I2031" t="str">
        <f t="shared" si="62"/>
        <v>VOC</v>
      </c>
      <c r="J2031">
        <f>INDEX(NoSettings!$C:$C,MATCH(EPS!$A2031,NoSettings!$A:$A,0))</f>
        <v>0</v>
      </c>
      <c r="K2031" s="109">
        <f>INDEX(GWP!$C$2:$C$13,MATCH(EPS!I2031,GWP!$B$2:$B$13,0))</f>
        <v>5</v>
      </c>
      <c r="L2031" s="5">
        <f t="shared" si="63"/>
        <v>0</v>
      </c>
    </row>
    <row r="2032" spans="1:12">
      <c r="A2032" t="s">
        <v>3751</v>
      </c>
      <c r="B2032" t="s">
        <v>5</v>
      </c>
      <c r="C2032" t="s">
        <v>1732</v>
      </c>
      <c r="D2032" t="s">
        <v>7005</v>
      </c>
      <c r="E2032" t="s">
        <v>1706</v>
      </c>
      <c r="H2032" t="str">
        <f>INDEX('Vensim Variables'!$B:$B,MATCH(EPS!$B2032,'Vensim Variables'!$A:$A,0))</f>
        <v>g pollutant</v>
      </c>
      <c r="I2032" t="str">
        <f t="shared" si="62"/>
        <v>CO</v>
      </c>
      <c r="J2032">
        <f>INDEX(NoSettings!$C:$C,MATCH(EPS!$A2032,NoSettings!$A:$A,0))</f>
        <v>0</v>
      </c>
      <c r="K2032" s="109">
        <f>INDEX(GWP!$C$2:$C$13,MATCH(EPS!I2032,GWP!$B$2:$B$13,0))</f>
        <v>1.8</v>
      </c>
      <c r="L2032" s="5">
        <f t="shared" si="63"/>
        <v>0</v>
      </c>
    </row>
    <row r="2033" spans="1:12">
      <c r="A2033" t="s">
        <v>3752</v>
      </c>
      <c r="B2033" t="s">
        <v>5</v>
      </c>
      <c r="C2033" t="s">
        <v>1732</v>
      </c>
      <c r="D2033" t="s">
        <v>7005</v>
      </c>
      <c r="E2033" t="s">
        <v>1707</v>
      </c>
      <c r="H2033" t="str">
        <f>INDEX('Vensim Variables'!$B:$B,MATCH(EPS!$B2033,'Vensim Variables'!$A:$A,0))</f>
        <v>g pollutant</v>
      </c>
      <c r="I2033" t="str">
        <f t="shared" si="62"/>
        <v>NOx</v>
      </c>
      <c r="J2033">
        <f>INDEX(NoSettings!$C:$C,MATCH(EPS!$A2033,NoSettings!$A:$A,0))</f>
        <v>0</v>
      </c>
      <c r="K2033" s="109">
        <f>INDEX(GWP!$C$2:$C$13,MATCH(EPS!I2033,GWP!$B$2:$B$13,0))</f>
        <v>-8.1999999999999993</v>
      </c>
      <c r="L2033" s="5">
        <f t="shared" si="63"/>
        <v>0</v>
      </c>
    </row>
    <row r="2034" spans="1:12">
      <c r="A2034" t="s">
        <v>3753</v>
      </c>
      <c r="B2034" t="s">
        <v>5</v>
      </c>
      <c r="C2034" t="s">
        <v>1732</v>
      </c>
      <c r="D2034" t="s">
        <v>7005</v>
      </c>
      <c r="E2034" t="s">
        <v>1708</v>
      </c>
      <c r="H2034" t="str">
        <f>INDEX('Vensim Variables'!$B:$B,MATCH(EPS!$B2034,'Vensim Variables'!$A:$A,0))</f>
        <v>g pollutant</v>
      </c>
      <c r="I2034" t="str">
        <f t="shared" si="62"/>
        <v>PM10</v>
      </c>
      <c r="J2034">
        <f>INDEX(NoSettings!$C:$C,MATCH(EPS!$A2034,NoSettings!$A:$A,0))</f>
        <v>0</v>
      </c>
      <c r="K2034" s="109">
        <f>INDEX(GWP!$C$2:$C$13,MATCH(EPS!I2034,GWP!$B$2:$B$13,0))</f>
        <v>0</v>
      </c>
      <c r="L2034" s="5">
        <f t="shared" si="63"/>
        <v>0</v>
      </c>
    </row>
    <row r="2035" spans="1:12">
      <c r="A2035" t="s">
        <v>3754</v>
      </c>
      <c r="B2035" t="s">
        <v>5</v>
      </c>
      <c r="C2035" t="s">
        <v>1732</v>
      </c>
      <c r="D2035" t="s">
        <v>7005</v>
      </c>
      <c r="E2035" t="s">
        <v>1709</v>
      </c>
      <c r="H2035" t="str">
        <f>INDEX('Vensim Variables'!$B:$B,MATCH(EPS!$B2035,'Vensim Variables'!$A:$A,0))</f>
        <v>g pollutant</v>
      </c>
      <c r="I2035" t="str">
        <f t="shared" si="62"/>
        <v>PM25</v>
      </c>
      <c r="J2035">
        <f>INDEX(NoSettings!$C:$C,MATCH(EPS!$A2035,NoSettings!$A:$A,0))</f>
        <v>0</v>
      </c>
      <c r="K2035" s="109">
        <f>INDEX(GWP!$C$2:$C$13,MATCH(EPS!I2035,GWP!$B$2:$B$13,0))</f>
        <v>0</v>
      </c>
      <c r="L2035" s="5">
        <f t="shared" si="63"/>
        <v>0</v>
      </c>
    </row>
    <row r="2036" spans="1:12">
      <c r="A2036" t="s">
        <v>3755</v>
      </c>
      <c r="B2036" t="s">
        <v>5</v>
      </c>
      <c r="C2036" t="s">
        <v>1732</v>
      </c>
      <c r="D2036" t="s">
        <v>7005</v>
      </c>
      <c r="E2036" t="s">
        <v>1710</v>
      </c>
      <c r="H2036" t="str">
        <f>INDEX('Vensim Variables'!$B:$B,MATCH(EPS!$B2036,'Vensim Variables'!$A:$A,0))</f>
        <v>g pollutant</v>
      </c>
      <c r="I2036" t="str">
        <f t="shared" si="62"/>
        <v>SOx</v>
      </c>
      <c r="J2036">
        <f>INDEX(NoSettings!$C:$C,MATCH(EPS!$A2036,NoSettings!$A:$A,0))</f>
        <v>0</v>
      </c>
      <c r="K2036" s="109">
        <f>INDEX(GWP!$C$2:$C$13,MATCH(EPS!I2036,GWP!$B$2:$B$13,0))</f>
        <v>0</v>
      </c>
      <c r="L2036" s="5">
        <f t="shared" si="63"/>
        <v>0</v>
      </c>
    </row>
    <row r="2037" spans="1:12">
      <c r="A2037" t="s">
        <v>3756</v>
      </c>
      <c r="B2037" t="s">
        <v>5</v>
      </c>
      <c r="C2037" t="s">
        <v>1732</v>
      </c>
      <c r="D2037" t="s">
        <v>7005</v>
      </c>
      <c r="E2037" t="s">
        <v>1711</v>
      </c>
      <c r="H2037" t="str">
        <f>INDEX('Vensim Variables'!$B:$B,MATCH(EPS!$B2037,'Vensim Variables'!$A:$A,0))</f>
        <v>g pollutant</v>
      </c>
      <c r="I2037" t="str">
        <f t="shared" si="62"/>
        <v>BC</v>
      </c>
      <c r="J2037">
        <f>INDEX(NoSettings!$C:$C,MATCH(EPS!$A2037,NoSettings!$A:$A,0))</f>
        <v>0</v>
      </c>
      <c r="K2037" s="109">
        <f>INDEX(GWP!$C$2:$C$13,MATCH(EPS!I2037,GWP!$B$2:$B$13,0))</f>
        <v>345</v>
      </c>
      <c r="L2037" s="5">
        <f t="shared" si="63"/>
        <v>0</v>
      </c>
    </row>
    <row r="2038" spans="1:12">
      <c r="A2038" t="s">
        <v>3757</v>
      </c>
      <c r="B2038" t="s">
        <v>5</v>
      </c>
      <c r="C2038" t="s">
        <v>1732</v>
      </c>
      <c r="D2038" t="s">
        <v>7005</v>
      </c>
      <c r="E2038" t="s">
        <v>1712</v>
      </c>
      <c r="H2038" t="str">
        <f>INDEX('Vensim Variables'!$B:$B,MATCH(EPS!$B2038,'Vensim Variables'!$A:$A,0))</f>
        <v>g pollutant</v>
      </c>
      <c r="I2038" t="str">
        <f t="shared" si="62"/>
        <v>OC</v>
      </c>
      <c r="J2038">
        <f>INDEX(NoSettings!$C:$C,MATCH(EPS!$A2038,NoSettings!$A:$A,0))</f>
        <v>0</v>
      </c>
      <c r="K2038" s="109">
        <f>INDEX(GWP!$C$2:$C$13,MATCH(EPS!I2038,GWP!$B$2:$B$13,0))</f>
        <v>-46</v>
      </c>
      <c r="L2038" s="5">
        <f t="shared" si="63"/>
        <v>0</v>
      </c>
    </row>
    <row r="2039" spans="1:12">
      <c r="A2039" t="s">
        <v>3758</v>
      </c>
      <c r="B2039" t="s">
        <v>5</v>
      </c>
      <c r="C2039" t="s">
        <v>1732</v>
      </c>
      <c r="D2039" t="s">
        <v>7005</v>
      </c>
      <c r="E2039" t="s">
        <v>1713</v>
      </c>
      <c r="H2039" t="str">
        <f>INDEX('Vensim Variables'!$B:$B,MATCH(EPS!$B2039,'Vensim Variables'!$A:$A,0))</f>
        <v>g pollutant</v>
      </c>
      <c r="I2039" t="str">
        <f t="shared" si="62"/>
        <v>CH4</v>
      </c>
      <c r="J2039">
        <f>INDEX(NoSettings!$C:$C,MATCH(EPS!$A2039,NoSettings!$A:$A,0))</f>
        <v>0</v>
      </c>
      <c r="K2039" s="109">
        <f>INDEX(GWP!$C$2:$C$13,MATCH(EPS!I2039,GWP!$B$2:$B$13,0))</f>
        <v>28</v>
      </c>
      <c r="L2039" s="5">
        <f t="shared" si="63"/>
        <v>0</v>
      </c>
    </row>
    <row r="2040" spans="1:12">
      <c r="A2040" t="s">
        <v>3759</v>
      </c>
      <c r="B2040" t="s">
        <v>5</v>
      </c>
      <c r="C2040" t="s">
        <v>1732</v>
      </c>
      <c r="D2040" t="s">
        <v>7005</v>
      </c>
      <c r="E2040" t="s">
        <v>1714</v>
      </c>
      <c r="H2040" t="str">
        <f>INDEX('Vensim Variables'!$B:$B,MATCH(EPS!$B2040,'Vensim Variables'!$A:$A,0))</f>
        <v>g pollutant</v>
      </c>
      <c r="I2040" t="str">
        <f t="shared" si="62"/>
        <v>N2O</v>
      </c>
      <c r="J2040">
        <f>INDEX(NoSettings!$C:$C,MATCH(EPS!$A2040,NoSettings!$A:$A,0))</f>
        <v>0</v>
      </c>
      <c r="K2040" s="109">
        <f>INDEX(GWP!$C$2:$C$13,MATCH(EPS!I2040,GWP!$B$2:$B$13,0))</f>
        <v>265</v>
      </c>
      <c r="L2040" s="5">
        <f t="shared" si="63"/>
        <v>0</v>
      </c>
    </row>
    <row r="2041" spans="1:12">
      <c r="A2041" t="s">
        <v>3760</v>
      </c>
      <c r="B2041" t="s">
        <v>5</v>
      </c>
      <c r="C2041" t="s">
        <v>1732</v>
      </c>
      <c r="D2041" t="s">
        <v>7005</v>
      </c>
      <c r="E2041" t="s">
        <v>1715</v>
      </c>
      <c r="H2041" t="str">
        <f>INDEX('Vensim Variables'!$B:$B,MATCH(EPS!$B2041,'Vensim Variables'!$A:$A,0))</f>
        <v>g pollutant</v>
      </c>
      <c r="I2041" t="str">
        <f t="shared" si="62"/>
        <v>F gases</v>
      </c>
      <c r="J2041">
        <f>INDEX(NoSettings!$C:$C,MATCH(EPS!$A2041,NoSettings!$A:$A,0))</f>
        <v>0</v>
      </c>
      <c r="K2041" s="109">
        <f>INDEX(GWP!$C$2:$C$13,MATCH(EPS!I2041,GWP!$B$2:$B$13,0))</f>
        <v>1</v>
      </c>
      <c r="L2041" s="5">
        <f t="shared" si="63"/>
        <v>0</v>
      </c>
    </row>
    <row r="2042" spans="1:12">
      <c r="A2042" t="s">
        <v>3761</v>
      </c>
      <c r="B2042" t="s">
        <v>5</v>
      </c>
      <c r="C2042" t="s">
        <v>1732</v>
      </c>
      <c r="D2042" t="s">
        <v>7006</v>
      </c>
      <c r="E2042" t="s">
        <v>1702</v>
      </c>
      <c r="H2042" t="str">
        <f>INDEX('Vensim Variables'!$B:$B,MATCH(EPS!$B2042,'Vensim Variables'!$A:$A,0))</f>
        <v>g pollutant</v>
      </c>
      <c r="I2042" t="str">
        <f t="shared" si="62"/>
        <v>CO2</v>
      </c>
      <c r="J2042">
        <f>INDEX(NoSettings!$C:$C,MATCH(EPS!$A2042,NoSettings!$A:$A,0))</f>
        <v>0</v>
      </c>
      <c r="K2042" s="109">
        <f>INDEX(GWP!$C$2:$C$13,MATCH(EPS!I2042,GWP!$B$2:$B$13,0))</f>
        <v>1</v>
      </c>
      <c r="L2042" s="5">
        <f t="shared" si="63"/>
        <v>0</v>
      </c>
    </row>
    <row r="2043" spans="1:12">
      <c r="A2043" t="s">
        <v>3762</v>
      </c>
      <c r="B2043" t="s">
        <v>5</v>
      </c>
      <c r="C2043" t="s">
        <v>1732</v>
      </c>
      <c r="D2043" t="s">
        <v>7006</v>
      </c>
      <c r="E2043" t="s">
        <v>1705</v>
      </c>
      <c r="H2043" t="str">
        <f>INDEX('Vensim Variables'!$B:$B,MATCH(EPS!$B2043,'Vensim Variables'!$A:$A,0))</f>
        <v>g pollutant</v>
      </c>
      <c r="I2043" t="str">
        <f t="shared" si="62"/>
        <v>VOC</v>
      </c>
      <c r="J2043" s="2">
        <f>INDEX(NoSettings!$C:$C,MATCH(EPS!$A2043,NoSettings!$A:$A,0))</f>
        <v>0</v>
      </c>
      <c r="K2043" s="109">
        <f>INDEX(GWP!$C$2:$C$13,MATCH(EPS!I2043,GWP!$B$2:$B$13,0))</f>
        <v>5</v>
      </c>
      <c r="L2043" s="5">
        <f t="shared" si="63"/>
        <v>0</v>
      </c>
    </row>
    <row r="2044" spans="1:12">
      <c r="A2044" t="s">
        <v>3763</v>
      </c>
      <c r="B2044" t="s">
        <v>5</v>
      </c>
      <c r="C2044" t="s">
        <v>1732</v>
      </c>
      <c r="D2044" t="s">
        <v>7006</v>
      </c>
      <c r="E2044" t="s">
        <v>1706</v>
      </c>
      <c r="H2044" t="str">
        <f>INDEX('Vensim Variables'!$B:$B,MATCH(EPS!$B2044,'Vensim Variables'!$A:$A,0))</f>
        <v>g pollutant</v>
      </c>
      <c r="I2044" t="str">
        <f t="shared" si="62"/>
        <v>CO</v>
      </c>
      <c r="J2044">
        <f>INDEX(NoSettings!$C:$C,MATCH(EPS!$A2044,NoSettings!$A:$A,0))</f>
        <v>0</v>
      </c>
      <c r="K2044" s="109">
        <f>INDEX(GWP!$C$2:$C$13,MATCH(EPS!I2044,GWP!$B$2:$B$13,0))</f>
        <v>1.8</v>
      </c>
      <c r="L2044" s="5">
        <f t="shared" si="63"/>
        <v>0</v>
      </c>
    </row>
    <row r="2045" spans="1:12">
      <c r="A2045" t="s">
        <v>3764</v>
      </c>
      <c r="B2045" t="s">
        <v>5</v>
      </c>
      <c r="C2045" t="s">
        <v>1732</v>
      </c>
      <c r="D2045" t="s">
        <v>7006</v>
      </c>
      <c r="E2045" t="s">
        <v>1707</v>
      </c>
      <c r="H2045" t="str">
        <f>INDEX('Vensim Variables'!$B:$B,MATCH(EPS!$B2045,'Vensim Variables'!$A:$A,0))</f>
        <v>g pollutant</v>
      </c>
      <c r="I2045" t="str">
        <f t="shared" si="62"/>
        <v>NOx</v>
      </c>
      <c r="J2045">
        <f>INDEX(NoSettings!$C:$C,MATCH(EPS!$A2045,NoSettings!$A:$A,0))</f>
        <v>0</v>
      </c>
      <c r="K2045" s="109">
        <f>INDEX(GWP!$C$2:$C$13,MATCH(EPS!I2045,GWP!$B$2:$B$13,0))</f>
        <v>-8.1999999999999993</v>
      </c>
      <c r="L2045" s="5">
        <f t="shared" si="63"/>
        <v>0</v>
      </c>
    </row>
    <row r="2046" spans="1:12">
      <c r="A2046" t="s">
        <v>3765</v>
      </c>
      <c r="B2046" t="s">
        <v>5</v>
      </c>
      <c r="C2046" t="s">
        <v>1732</v>
      </c>
      <c r="D2046" t="s">
        <v>7006</v>
      </c>
      <c r="E2046" t="s">
        <v>1708</v>
      </c>
      <c r="H2046" t="str">
        <f>INDEX('Vensim Variables'!$B:$B,MATCH(EPS!$B2046,'Vensim Variables'!$A:$A,0))</f>
        <v>g pollutant</v>
      </c>
      <c r="I2046" t="str">
        <f t="shared" si="62"/>
        <v>PM10</v>
      </c>
      <c r="J2046">
        <f>INDEX(NoSettings!$C:$C,MATCH(EPS!$A2046,NoSettings!$A:$A,0))</f>
        <v>0</v>
      </c>
      <c r="K2046" s="109">
        <f>INDEX(GWP!$C$2:$C$13,MATCH(EPS!I2046,GWP!$B$2:$B$13,0))</f>
        <v>0</v>
      </c>
      <c r="L2046" s="5">
        <f t="shared" si="63"/>
        <v>0</v>
      </c>
    </row>
    <row r="2047" spans="1:12">
      <c r="A2047" t="s">
        <v>3766</v>
      </c>
      <c r="B2047" t="s">
        <v>5</v>
      </c>
      <c r="C2047" t="s">
        <v>1732</v>
      </c>
      <c r="D2047" t="s">
        <v>7006</v>
      </c>
      <c r="E2047" t="s">
        <v>1709</v>
      </c>
      <c r="H2047" t="str">
        <f>INDEX('Vensim Variables'!$B:$B,MATCH(EPS!$B2047,'Vensim Variables'!$A:$A,0))</f>
        <v>g pollutant</v>
      </c>
      <c r="I2047" t="str">
        <f t="shared" si="62"/>
        <v>PM25</v>
      </c>
      <c r="J2047">
        <f>INDEX(NoSettings!$C:$C,MATCH(EPS!$A2047,NoSettings!$A:$A,0))</f>
        <v>0</v>
      </c>
      <c r="K2047" s="109">
        <f>INDEX(GWP!$C$2:$C$13,MATCH(EPS!I2047,GWP!$B$2:$B$13,0))</f>
        <v>0</v>
      </c>
      <c r="L2047" s="5">
        <f t="shared" si="63"/>
        <v>0</v>
      </c>
    </row>
    <row r="2048" spans="1:12">
      <c r="A2048" t="s">
        <v>3767</v>
      </c>
      <c r="B2048" t="s">
        <v>5</v>
      </c>
      <c r="C2048" t="s">
        <v>1732</v>
      </c>
      <c r="D2048" t="s">
        <v>7006</v>
      </c>
      <c r="E2048" t="s">
        <v>1710</v>
      </c>
      <c r="H2048" t="str">
        <f>INDEX('Vensim Variables'!$B:$B,MATCH(EPS!$B2048,'Vensim Variables'!$A:$A,0))</f>
        <v>g pollutant</v>
      </c>
      <c r="I2048" t="str">
        <f t="shared" si="62"/>
        <v>SOx</v>
      </c>
      <c r="J2048">
        <f>INDEX(NoSettings!$C:$C,MATCH(EPS!$A2048,NoSettings!$A:$A,0))</f>
        <v>0</v>
      </c>
      <c r="K2048" s="109">
        <f>INDEX(GWP!$C$2:$C$13,MATCH(EPS!I2048,GWP!$B$2:$B$13,0))</f>
        <v>0</v>
      </c>
      <c r="L2048" s="5">
        <f t="shared" si="63"/>
        <v>0</v>
      </c>
    </row>
    <row r="2049" spans="1:12">
      <c r="A2049" t="s">
        <v>3768</v>
      </c>
      <c r="B2049" t="s">
        <v>5</v>
      </c>
      <c r="C2049" t="s">
        <v>1732</v>
      </c>
      <c r="D2049" t="s">
        <v>7006</v>
      </c>
      <c r="E2049" t="s">
        <v>1711</v>
      </c>
      <c r="H2049" t="str">
        <f>INDEX('Vensim Variables'!$B:$B,MATCH(EPS!$B2049,'Vensim Variables'!$A:$A,0))</f>
        <v>g pollutant</v>
      </c>
      <c r="I2049" t="str">
        <f t="shared" si="62"/>
        <v>BC</v>
      </c>
      <c r="J2049">
        <f>INDEX(NoSettings!$C:$C,MATCH(EPS!$A2049,NoSettings!$A:$A,0))</f>
        <v>0</v>
      </c>
      <c r="K2049" s="109">
        <f>INDEX(GWP!$C$2:$C$13,MATCH(EPS!I2049,GWP!$B$2:$B$13,0))</f>
        <v>345</v>
      </c>
      <c r="L2049" s="5">
        <f t="shared" si="63"/>
        <v>0</v>
      </c>
    </row>
    <row r="2050" spans="1:12">
      <c r="A2050" t="s">
        <v>3769</v>
      </c>
      <c r="B2050" t="s">
        <v>5</v>
      </c>
      <c r="C2050" t="s">
        <v>1732</v>
      </c>
      <c r="D2050" t="s">
        <v>7006</v>
      </c>
      <c r="E2050" t="s">
        <v>1712</v>
      </c>
      <c r="H2050" t="str">
        <f>INDEX('Vensim Variables'!$B:$B,MATCH(EPS!$B2050,'Vensim Variables'!$A:$A,0))</f>
        <v>g pollutant</v>
      </c>
      <c r="I2050" t="str">
        <f t="shared" si="62"/>
        <v>OC</v>
      </c>
      <c r="J2050">
        <f>INDEX(NoSettings!$C:$C,MATCH(EPS!$A2050,NoSettings!$A:$A,0))</f>
        <v>0</v>
      </c>
      <c r="K2050" s="109">
        <f>INDEX(GWP!$C$2:$C$13,MATCH(EPS!I2050,GWP!$B$2:$B$13,0))</f>
        <v>-46</v>
      </c>
      <c r="L2050" s="5">
        <f t="shared" si="63"/>
        <v>0</v>
      </c>
    </row>
    <row r="2051" spans="1:12">
      <c r="A2051" t="s">
        <v>3770</v>
      </c>
      <c r="B2051" t="s">
        <v>5</v>
      </c>
      <c r="C2051" t="s">
        <v>1732</v>
      </c>
      <c r="D2051" t="s">
        <v>7006</v>
      </c>
      <c r="E2051" t="s">
        <v>1713</v>
      </c>
      <c r="H2051" t="str">
        <f>INDEX('Vensim Variables'!$B:$B,MATCH(EPS!$B2051,'Vensim Variables'!$A:$A,0))</f>
        <v>g pollutant</v>
      </c>
      <c r="I2051" t="str">
        <f t="shared" ref="I2051:I2114" si="64">IF(OR(C2051="CO2",C2051="CH4",C2051="N2O",C2051="F gases",C2051="VOC",C2051="CO",C2051="NOx",C2051="PM10",C2051="PM25",C2051="SOx",C2051="BC",C2051="OC"),C2051,IF(OR(D2051="CO2",D2051="CH4",D2051="N2O",D2051="F gases",D2051="VOC",D2051="CO",D2051="NOx",D2051="PM10",D2051="PM25",D2051="SOx",D2051="BC",D2051="OC"),D2051,IF(OR(E2051="CO2",E2051="CH4",E2051="N2O",E2051="F gases",E2051="VOC",E2051="CO",E2051="NOx",E2051="PM10",E2051="PM25",E2051="SOx",E2051="BC",E2051="OC"),E2051,"NA")))</f>
        <v>CH4</v>
      </c>
      <c r="J2051">
        <f>INDEX(NoSettings!$C:$C,MATCH(EPS!$A2051,NoSettings!$A:$A,0))</f>
        <v>0</v>
      </c>
      <c r="K2051" s="109">
        <f>INDEX(GWP!$C$2:$C$13,MATCH(EPS!I2051,GWP!$B$2:$B$13,0))</f>
        <v>28</v>
      </c>
      <c r="L2051" s="5">
        <f t="shared" ref="L2051:L2114" si="65">IF(H2051="g pollutant",K2051*J2051/10^12,IF(H2051="MMTCO2e",J2051,IF(H2051="MWh",J2051,0)))</f>
        <v>0</v>
      </c>
    </row>
    <row r="2052" spans="1:12">
      <c r="A2052" t="s">
        <v>3771</v>
      </c>
      <c r="B2052" t="s">
        <v>5</v>
      </c>
      <c r="C2052" t="s">
        <v>1732</v>
      </c>
      <c r="D2052" t="s">
        <v>7006</v>
      </c>
      <c r="E2052" t="s">
        <v>1714</v>
      </c>
      <c r="H2052" t="str">
        <f>INDEX('Vensim Variables'!$B:$B,MATCH(EPS!$B2052,'Vensim Variables'!$A:$A,0))</f>
        <v>g pollutant</v>
      </c>
      <c r="I2052" t="str">
        <f t="shared" si="64"/>
        <v>N2O</v>
      </c>
      <c r="J2052">
        <f>INDEX(NoSettings!$C:$C,MATCH(EPS!$A2052,NoSettings!$A:$A,0))</f>
        <v>0</v>
      </c>
      <c r="K2052" s="109">
        <f>INDEX(GWP!$C$2:$C$13,MATCH(EPS!I2052,GWP!$B$2:$B$13,0))</f>
        <v>265</v>
      </c>
      <c r="L2052" s="5">
        <f t="shared" si="65"/>
        <v>0</v>
      </c>
    </row>
    <row r="2053" spans="1:12">
      <c r="A2053" t="s">
        <v>3772</v>
      </c>
      <c r="B2053" t="s">
        <v>5</v>
      </c>
      <c r="C2053" t="s">
        <v>1732</v>
      </c>
      <c r="D2053" t="s">
        <v>7006</v>
      </c>
      <c r="E2053" t="s">
        <v>1715</v>
      </c>
      <c r="H2053" t="str">
        <f>INDEX('Vensim Variables'!$B:$B,MATCH(EPS!$B2053,'Vensim Variables'!$A:$A,0))</f>
        <v>g pollutant</v>
      </c>
      <c r="I2053" t="str">
        <f t="shared" si="64"/>
        <v>F gases</v>
      </c>
      <c r="J2053">
        <f>INDEX(NoSettings!$C:$C,MATCH(EPS!$A2053,NoSettings!$A:$A,0))</f>
        <v>0</v>
      </c>
      <c r="K2053" s="109">
        <f>INDEX(GWP!$C$2:$C$13,MATCH(EPS!I2053,GWP!$B$2:$B$13,0))</f>
        <v>1</v>
      </c>
      <c r="L2053" s="5">
        <f t="shared" si="65"/>
        <v>0</v>
      </c>
    </row>
    <row r="2054" spans="1:12">
      <c r="A2054" t="s">
        <v>3773</v>
      </c>
      <c r="B2054" t="s">
        <v>5</v>
      </c>
      <c r="C2054" t="s">
        <v>1732</v>
      </c>
      <c r="D2054" t="s">
        <v>7007</v>
      </c>
      <c r="E2054" t="s">
        <v>1702</v>
      </c>
      <c r="H2054" t="str">
        <f>INDEX('Vensim Variables'!$B:$B,MATCH(EPS!$B2054,'Vensim Variables'!$A:$A,0))</f>
        <v>g pollutant</v>
      </c>
      <c r="I2054" t="str">
        <f t="shared" si="64"/>
        <v>CO2</v>
      </c>
      <c r="J2054">
        <f>INDEX(NoSettings!$C:$C,MATCH(EPS!$A2054,NoSettings!$A:$A,0))</f>
        <v>0</v>
      </c>
      <c r="K2054" s="109">
        <f>INDEX(GWP!$C$2:$C$13,MATCH(EPS!I2054,GWP!$B$2:$B$13,0))</f>
        <v>1</v>
      </c>
      <c r="L2054" s="5">
        <f t="shared" si="65"/>
        <v>0</v>
      </c>
    </row>
    <row r="2055" spans="1:12">
      <c r="A2055" t="s">
        <v>3774</v>
      </c>
      <c r="B2055" t="s">
        <v>5</v>
      </c>
      <c r="C2055" t="s">
        <v>1732</v>
      </c>
      <c r="D2055" t="s">
        <v>7007</v>
      </c>
      <c r="E2055" t="s">
        <v>1705</v>
      </c>
      <c r="H2055" t="str">
        <f>INDEX('Vensim Variables'!$B:$B,MATCH(EPS!$B2055,'Vensim Variables'!$A:$A,0))</f>
        <v>g pollutant</v>
      </c>
      <c r="I2055" t="str">
        <f t="shared" si="64"/>
        <v>VOC</v>
      </c>
      <c r="J2055">
        <f>INDEX(NoSettings!$C:$C,MATCH(EPS!$A2055,NoSettings!$A:$A,0))</f>
        <v>0</v>
      </c>
      <c r="K2055" s="109">
        <f>INDEX(GWP!$C$2:$C$13,MATCH(EPS!I2055,GWP!$B$2:$B$13,0))</f>
        <v>5</v>
      </c>
      <c r="L2055" s="5">
        <f t="shared" si="65"/>
        <v>0</v>
      </c>
    </row>
    <row r="2056" spans="1:12">
      <c r="A2056" t="s">
        <v>3775</v>
      </c>
      <c r="B2056" t="s">
        <v>5</v>
      </c>
      <c r="C2056" t="s">
        <v>1732</v>
      </c>
      <c r="D2056" t="s">
        <v>7007</v>
      </c>
      <c r="E2056" t="s">
        <v>1706</v>
      </c>
      <c r="H2056" t="str">
        <f>INDEX('Vensim Variables'!$B:$B,MATCH(EPS!$B2056,'Vensim Variables'!$A:$A,0))</f>
        <v>g pollutant</v>
      </c>
      <c r="I2056" t="str">
        <f t="shared" si="64"/>
        <v>CO</v>
      </c>
      <c r="J2056">
        <f>INDEX(NoSettings!$C:$C,MATCH(EPS!$A2056,NoSettings!$A:$A,0))</f>
        <v>0</v>
      </c>
      <c r="K2056" s="109">
        <f>INDEX(GWP!$C$2:$C$13,MATCH(EPS!I2056,GWP!$B$2:$B$13,0))</f>
        <v>1.8</v>
      </c>
      <c r="L2056" s="5">
        <f t="shared" si="65"/>
        <v>0</v>
      </c>
    </row>
    <row r="2057" spans="1:12">
      <c r="A2057" t="s">
        <v>3776</v>
      </c>
      <c r="B2057" t="s">
        <v>5</v>
      </c>
      <c r="C2057" t="s">
        <v>1732</v>
      </c>
      <c r="D2057" t="s">
        <v>7007</v>
      </c>
      <c r="E2057" t="s">
        <v>1707</v>
      </c>
      <c r="H2057" t="str">
        <f>INDEX('Vensim Variables'!$B:$B,MATCH(EPS!$B2057,'Vensim Variables'!$A:$A,0))</f>
        <v>g pollutant</v>
      </c>
      <c r="I2057" t="str">
        <f t="shared" si="64"/>
        <v>NOx</v>
      </c>
      <c r="J2057">
        <f>INDEX(NoSettings!$C:$C,MATCH(EPS!$A2057,NoSettings!$A:$A,0))</f>
        <v>0</v>
      </c>
      <c r="K2057" s="109">
        <f>INDEX(GWP!$C$2:$C$13,MATCH(EPS!I2057,GWP!$B$2:$B$13,0))</f>
        <v>-8.1999999999999993</v>
      </c>
      <c r="L2057" s="5">
        <f t="shared" si="65"/>
        <v>0</v>
      </c>
    </row>
    <row r="2058" spans="1:12">
      <c r="A2058" t="s">
        <v>3777</v>
      </c>
      <c r="B2058" t="s">
        <v>5</v>
      </c>
      <c r="C2058" t="s">
        <v>1732</v>
      </c>
      <c r="D2058" t="s">
        <v>7007</v>
      </c>
      <c r="E2058" t="s">
        <v>1708</v>
      </c>
      <c r="H2058" t="str">
        <f>INDEX('Vensim Variables'!$B:$B,MATCH(EPS!$B2058,'Vensim Variables'!$A:$A,0))</f>
        <v>g pollutant</v>
      </c>
      <c r="I2058" t="str">
        <f t="shared" si="64"/>
        <v>PM10</v>
      </c>
      <c r="J2058">
        <f>INDEX(NoSettings!$C:$C,MATCH(EPS!$A2058,NoSettings!$A:$A,0))</f>
        <v>0</v>
      </c>
      <c r="K2058" s="109">
        <f>INDEX(GWP!$C$2:$C$13,MATCH(EPS!I2058,GWP!$B$2:$B$13,0))</f>
        <v>0</v>
      </c>
      <c r="L2058" s="5">
        <f t="shared" si="65"/>
        <v>0</v>
      </c>
    </row>
    <row r="2059" spans="1:12">
      <c r="A2059" t="s">
        <v>3778</v>
      </c>
      <c r="B2059" t="s">
        <v>5</v>
      </c>
      <c r="C2059" t="s">
        <v>1732</v>
      </c>
      <c r="D2059" t="s">
        <v>7007</v>
      </c>
      <c r="E2059" t="s">
        <v>1709</v>
      </c>
      <c r="H2059" t="str">
        <f>INDEX('Vensim Variables'!$B:$B,MATCH(EPS!$B2059,'Vensim Variables'!$A:$A,0))</f>
        <v>g pollutant</v>
      </c>
      <c r="I2059" t="str">
        <f t="shared" si="64"/>
        <v>PM25</v>
      </c>
      <c r="J2059">
        <f>INDEX(NoSettings!$C:$C,MATCH(EPS!$A2059,NoSettings!$A:$A,0))</f>
        <v>0</v>
      </c>
      <c r="K2059" s="109">
        <f>INDEX(GWP!$C$2:$C$13,MATCH(EPS!I2059,GWP!$B$2:$B$13,0))</f>
        <v>0</v>
      </c>
      <c r="L2059" s="5">
        <f t="shared" si="65"/>
        <v>0</v>
      </c>
    </row>
    <row r="2060" spans="1:12">
      <c r="A2060" t="s">
        <v>3779</v>
      </c>
      <c r="B2060" t="s">
        <v>5</v>
      </c>
      <c r="C2060" t="s">
        <v>1732</v>
      </c>
      <c r="D2060" t="s">
        <v>7007</v>
      </c>
      <c r="E2060" t="s">
        <v>1710</v>
      </c>
      <c r="H2060" t="str">
        <f>INDEX('Vensim Variables'!$B:$B,MATCH(EPS!$B2060,'Vensim Variables'!$A:$A,0))</f>
        <v>g pollutant</v>
      </c>
      <c r="I2060" t="str">
        <f t="shared" si="64"/>
        <v>SOx</v>
      </c>
      <c r="J2060">
        <f>INDEX(NoSettings!$C:$C,MATCH(EPS!$A2060,NoSettings!$A:$A,0))</f>
        <v>0</v>
      </c>
      <c r="K2060" s="109">
        <f>INDEX(GWP!$C$2:$C$13,MATCH(EPS!I2060,GWP!$B$2:$B$13,0))</f>
        <v>0</v>
      </c>
      <c r="L2060" s="5">
        <f t="shared" si="65"/>
        <v>0</v>
      </c>
    </row>
    <row r="2061" spans="1:12">
      <c r="A2061" t="s">
        <v>3780</v>
      </c>
      <c r="B2061" t="s">
        <v>5</v>
      </c>
      <c r="C2061" t="s">
        <v>1732</v>
      </c>
      <c r="D2061" t="s">
        <v>7007</v>
      </c>
      <c r="E2061" t="s">
        <v>1711</v>
      </c>
      <c r="H2061" t="str">
        <f>INDEX('Vensim Variables'!$B:$B,MATCH(EPS!$B2061,'Vensim Variables'!$A:$A,0))</f>
        <v>g pollutant</v>
      </c>
      <c r="I2061" t="str">
        <f t="shared" si="64"/>
        <v>BC</v>
      </c>
      <c r="J2061">
        <f>INDEX(NoSettings!$C:$C,MATCH(EPS!$A2061,NoSettings!$A:$A,0))</f>
        <v>0</v>
      </c>
      <c r="K2061" s="109">
        <f>INDEX(GWP!$C$2:$C$13,MATCH(EPS!I2061,GWP!$B$2:$B$13,0))</f>
        <v>345</v>
      </c>
      <c r="L2061" s="5">
        <f t="shared" si="65"/>
        <v>0</v>
      </c>
    </row>
    <row r="2062" spans="1:12">
      <c r="A2062" t="s">
        <v>3781</v>
      </c>
      <c r="B2062" t="s">
        <v>5</v>
      </c>
      <c r="C2062" t="s">
        <v>1732</v>
      </c>
      <c r="D2062" t="s">
        <v>7007</v>
      </c>
      <c r="E2062" t="s">
        <v>1712</v>
      </c>
      <c r="H2062" t="str">
        <f>INDEX('Vensim Variables'!$B:$B,MATCH(EPS!$B2062,'Vensim Variables'!$A:$A,0))</f>
        <v>g pollutant</v>
      </c>
      <c r="I2062" t="str">
        <f t="shared" si="64"/>
        <v>OC</v>
      </c>
      <c r="J2062">
        <f>INDEX(NoSettings!$C:$C,MATCH(EPS!$A2062,NoSettings!$A:$A,0))</f>
        <v>0</v>
      </c>
      <c r="K2062" s="109">
        <f>INDEX(GWP!$C$2:$C$13,MATCH(EPS!I2062,GWP!$B$2:$B$13,0))</f>
        <v>-46</v>
      </c>
      <c r="L2062" s="5">
        <f t="shared" si="65"/>
        <v>0</v>
      </c>
    </row>
    <row r="2063" spans="1:12">
      <c r="A2063" t="s">
        <v>3782</v>
      </c>
      <c r="B2063" t="s">
        <v>5</v>
      </c>
      <c r="C2063" t="s">
        <v>1732</v>
      </c>
      <c r="D2063" t="s">
        <v>7007</v>
      </c>
      <c r="E2063" t="s">
        <v>1713</v>
      </c>
      <c r="H2063" t="str">
        <f>INDEX('Vensim Variables'!$B:$B,MATCH(EPS!$B2063,'Vensim Variables'!$A:$A,0))</f>
        <v>g pollutant</v>
      </c>
      <c r="I2063" t="str">
        <f t="shared" si="64"/>
        <v>CH4</v>
      </c>
      <c r="J2063">
        <f>INDEX(NoSettings!$C:$C,MATCH(EPS!$A2063,NoSettings!$A:$A,0))</f>
        <v>0</v>
      </c>
      <c r="K2063" s="109">
        <f>INDEX(GWP!$C$2:$C$13,MATCH(EPS!I2063,GWP!$B$2:$B$13,0))</f>
        <v>28</v>
      </c>
      <c r="L2063" s="5">
        <f t="shared" si="65"/>
        <v>0</v>
      </c>
    </row>
    <row r="2064" spans="1:12">
      <c r="A2064" t="s">
        <v>3783</v>
      </c>
      <c r="B2064" t="s">
        <v>5</v>
      </c>
      <c r="C2064" t="s">
        <v>1732</v>
      </c>
      <c r="D2064" t="s">
        <v>7007</v>
      </c>
      <c r="E2064" t="s">
        <v>1714</v>
      </c>
      <c r="H2064" t="str">
        <f>INDEX('Vensim Variables'!$B:$B,MATCH(EPS!$B2064,'Vensim Variables'!$A:$A,0))</f>
        <v>g pollutant</v>
      </c>
      <c r="I2064" t="str">
        <f t="shared" si="64"/>
        <v>N2O</v>
      </c>
      <c r="J2064">
        <f>INDEX(NoSettings!$C:$C,MATCH(EPS!$A2064,NoSettings!$A:$A,0))</f>
        <v>0</v>
      </c>
      <c r="K2064" s="109">
        <f>INDEX(GWP!$C$2:$C$13,MATCH(EPS!I2064,GWP!$B$2:$B$13,0))</f>
        <v>265</v>
      </c>
      <c r="L2064" s="5">
        <f t="shared" si="65"/>
        <v>0</v>
      </c>
    </row>
    <row r="2065" spans="1:12">
      <c r="A2065" t="s">
        <v>3784</v>
      </c>
      <c r="B2065" t="s">
        <v>5</v>
      </c>
      <c r="C2065" t="s">
        <v>1732</v>
      </c>
      <c r="D2065" t="s">
        <v>7007</v>
      </c>
      <c r="E2065" t="s">
        <v>1715</v>
      </c>
      <c r="H2065" t="str">
        <f>INDEX('Vensim Variables'!$B:$B,MATCH(EPS!$B2065,'Vensim Variables'!$A:$A,0))</f>
        <v>g pollutant</v>
      </c>
      <c r="I2065" t="str">
        <f t="shared" si="64"/>
        <v>F gases</v>
      </c>
      <c r="J2065">
        <f>INDEX(NoSettings!$C:$C,MATCH(EPS!$A2065,NoSettings!$A:$A,0))</f>
        <v>0</v>
      </c>
      <c r="K2065" s="109">
        <f>INDEX(GWP!$C$2:$C$13,MATCH(EPS!I2065,GWP!$B$2:$B$13,0))</f>
        <v>1</v>
      </c>
      <c r="L2065" s="5">
        <f t="shared" si="65"/>
        <v>0</v>
      </c>
    </row>
    <row r="2066" spans="1:12">
      <c r="A2066" t="s">
        <v>3785</v>
      </c>
      <c r="B2066" t="s">
        <v>5</v>
      </c>
      <c r="C2066" t="s">
        <v>1732</v>
      </c>
      <c r="D2066" t="s">
        <v>7008</v>
      </c>
      <c r="E2066" t="s">
        <v>1702</v>
      </c>
      <c r="H2066" t="str">
        <f>INDEX('Vensim Variables'!$B:$B,MATCH(EPS!$B2066,'Vensim Variables'!$A:$A,0))</f>
        <v>g pollutant</v>
      </c>
      <c r="I2066" t="str">
        <f t="shared" si="64"/>
        <v>CO2</v>
      </c>
      <c r="J2066">
        <f>INDEX(NoSettings!$C:$C,MATCH(EPS!$A2066,NoSettings!$A:$A,0))</f>
        <v>0</v>
      </c>
      <c r="K2066" s="109">
        <f>INDEX(GWP!$C$2:$C$13,MATCH(EPS!I2066,GWP!$B$2:$B$13,0))</f>
        <v>1</v>
      </c>
      <c r="L2066" s="5">
        <f t="shared" si="65"/>
        <v>0</v>
      </c>
    </row>
    <row r="2067" spans="1:12">
      <c r="A2067" t="s">
        <v>3786</v>
      </c>
      <c r="B2067" t="s">
        <v>5</v>
      </c>
      <c r="C2067" t="s">
        <v>1732</v>
      </c>
      <c r="D2067" t="s">
        <v>7008</v>
      </c>
      <c r="E2067" t="s">
        <v>1705</v>
      </c>
      <c r="H2067" t="str">
        <f>INDEX('Vensim Variables'!$B:$B,MATCH(EPS!$B2067,'Vensim Variables'!$A:$A,0))</f>
        <v>g pollutant</v>
      </c>
      <c r="I2067" t="str">
        <f t="shared" si="64"/>
        <v>VOC</v>
      </c>
      <c r="J2067">
        <f>INDEX(NoSettings!$C:$C,MATCH(EPS!$A2067,NoSettings!$A:$A,0))</f>
        <v>0</v>
      </c>
      <c r="K2067" s="109">
        <f>INDEX(GWP!$C$2:$C$13,MATCH(EPS!I2067,GWP!$B$2:$B$13,0))</f>
        <v>5</v>
      </c>
      <c r="L2067" s="5">
        <f t="shared" si="65"/>
        <v>0</v>
      </c>
    </row>
    <row r="2068" spans="1:12">
      <c r="A2068" t="s">
        <v>3787</v>
      </c>
      <c r="B2068" t="s">
        <v>5</v>
      </c>
      <c r="C2068" t="s">
        <v>1732</v>
      </c>
      <c r="D2068" t="s">
        <v>7008</v>
      </c>
      <c r="E2068" t="s">
        <v>1706</v>
      </c>
      <c r="H2068" t="str">
        <f>INDEX('Vensim Variables'!$B:$B,MATCH(EPS!$B2068,'Vensim Variables'!$A:$A,0))</f>
        <v>g pollutant</v>
      </c>
      <c r="I2068" t="str">
        <f t="shared" si="64"/>
        <v>CO</v>
      </c>
      <c r="J2068">
        <f>INDEX(NoSettings!$C:$C,MATCH(EPS!$A2068,NoSettings!$A:$A,0))</f>
        <v>0</v>
      </c>
      <c r="K2068" s="109">
        <f>INDEX(GWP!$C$2:$C$13,MATCH(EPS!I2068,GWP!$B$2:$B$13,0))</f>
        <v>1.8</v>
      </c>
      <c r="L2068" s="5">
        <f t="shared" si="65"/>
        <v>0</v>
      </c>
    </row>
    <row r="2069" spans="1:12">
      <c r="A2069" t="s">
        <v>3788</v>
      </c>
      <c r="B2069" t="s">
        <v>5</v>
      </c>
      <c r="C2069" t="s">
        <v>1732</v>
      </c>
      <c r="D2069" t="s">
        <v>7008</v>
      </c>
      <c r="E2069" t="s">
        <v>1707</v>
      </c>
      <c r="H2069" t="str">
        <f>INDEX('Vensim Variables'!$B:$B,MATCH(EPS!$B2069,'Vensim Variables'!$A:$A,0))</f>
        <v>g pollutant</v>
      </c>
      <c r="I2069" t="str">
        <f t="shared" si="64"/>
        <v>NOx</v>
      </c>
      <c r="J2069">
        <f>INDEX(NoSettings!$C:$C,MATCH(EPS!$A2069,NoSettings!$A:$A,0))</f>
        <v>0</v>
      </c>
      <c r="K2069" s="109">
        <f>INDEX(GWP!$C$2:$C$13,MATCH(EPS!I2069,GWP!$B$2:$B$13,0))</f>
        <v>-8.1999999999999993</v>
      </c>
      <c r="L2069" s="5">
        <f t="shared" si="65"/>
        <v>0</v>
      </c>
    </row>
    <row r="2070" spans="1:12">
      <c r="A2070" t="s">
        <v>3789</v>
      </c>
      <c r="B2070" t="s">
        <v>5</v>
      </c>
      <c r="C2070" t="s">
        <v>1732</v>
      </c>
      <c r="D2070" t="s">
        <v>7008</v>
      </c>
      <c r="E2070" t="s">
        <v>1708</v>
      </c>
      <c r="H2070" t="str">
        <f>INDEX('Vensim Variables'!$B:$B,MATCH(EPS!$B2070,'Vensim Variables'!$A:$A,0))</f>
        <v>g pollutant</v>
      </c>
      <c r="I2070" t="str">
        <f t="shared" si="64"/>
        <v>PM10</v>
      </c>
      <c r="J2070">
        <f>INDEX(NoSettings!$C:$C,MATCH(EPS!$A2070,NoSettings!$A:$A,0))</f>
        <v>0</v>
      </c>
      <c r="K2070" s="109">
        <f>INDEX(GWP!$C$2:$C$13,MATCH(EPS!I2070,GWP!$B$2:$B$13,0))</f>
        <v>0</v>
      </c>
      <c r="L2070" s="5">
        <f t="shared" si="65"/>
        <v>0</v>
      </c>
    </row>
    <row r="2071" spans="1:12">
      <c r="A2071" t="s">
        <v>3790</v>
      </c>
      <c r="B2071" t="s">
        <v>5</v>
      </c>
      <c r="C2071" t="s">
        <v>1732</v>
      </c>
      <c r="D2071" t="s">
        <v>7008</v>
      </c>
      <c r="E2071" t="s">
        <v>1709</v>
      </c>
      <c r="H2071" t="str">
        <f>INDEX('Vensim Variables'!$B:$B,MATCH(EPS!$B2071,'Vensim Variables'!$A:$A,0))</f>
        <v>g pollutant</v>
      </c>
      <c r="I2071" t="str">
        <f t="shared" si="64"/>
        <v>PM25</v>
      </c>
      <c r="J2071">
        <f>INDEX(NoSettings!$C:$C,MATCH(EPS!$A2071,NoSettings!$A:$A,0))</f>
        <v>0</v>
      </c>
      <c r="K2071" s="109">
        <f>INDEX(GWP!$C$2:$C$13,MATCH(EPS!I2071,GWP!$B$2:$B$13,0))</f>
        <v>0</v>
      </c>
      <c r="L2071" s="5">
        <f t="shared" si="65"/>
        <v>0</v>
      </c>
    </row>
    <row r="2072" spans="1:12">
      <c r="A2072" t="s">
        <v>3791</v>
      </c>
      <c r="B2072" t="s">
        <v>5</v>
      </c>
      <c r="C2072" t="s">
        <v>1732</v>
      </c>
      <c r="D2072" t="s">
        <v>7008</v>
      </c>
      <c r="E2072" t="s">
        <v>1710</v>
      </c>
      <c r="H2072" t="str">
        <f>INDEX('Vensim Variables'!$B:$B,MATCH(EPS!$B2072,'Vensim Variables'!$A:$A,0))</f>
        <v>g pollutant</v>
      </c>
      <c r="I2072" t="str">
        <f t="shared" si="64"/>
        <v>SOx</v>
      </c>
      <c r="J2072">
        <f>INDEX(NoSettings!$C:$C,MATCH(EPS!$A2072,NoSettings!$A:$A,0))</f>
        <v>0</v>
      </c>
      <c r="K2072" s="109">
        <f>INDEX(GWP!$C$2:$C$13,MATCH(EPS!I2072,GWP!$B$2:$B$13,0))</f>
        <v>0</v>
      </c>
      <c r="L2072" s="5">
        <f t="shared" si="65"/>
        <v>0</v>
      </c>
    </row>
    <row r="2073" spans="1:12">
      <c r="A2073" t="s">
        <v>3792</v>
      </c>
      <c r="B2073" t="s">
        <v>5</v>
      </c>
      <c r="C2073" t="s">
        <v>1732</v>
      </c>
      <c r="D2073" t="s">
        <v>7008</v>
      </c>
      <c r="E2073" t="s">
        <v>1711</v>
      </c>
      <c r="H2073" t="str">
        <f>INDEX('Vensim Variables'!$B:$B,MATCH(EPS!$B2073,'Vensim Variables'!$A:$A,0))</f>
        <v>g pollutant</v>
      </c>
      <c r="I2073" t="str">
        <f t="shared" si="64"/>
        <v>BC</v>
      </c>
      <c r="J2073">
        <f>INDEX(NoSettings!$C:$C,MATCH(EPS!$A2073,NoSettings!$A:$A,0))</f>
        <v>0</v>
      </c>
      <c r="K2073" s="109">
        <f>INDEX(GWP!$C$2:$C$13,MATCH(EPS!I2073,GWP!$B$2:$B$13,0))</f>
        <v>345</v>
      </c>
      <c r="L2073" s="5">
        <f t="shared" si="65"/>
        <v>0</v>
      </c>
    </row>
    <row r="2074" spans="1:12">
      <c r="A2074" t="s">
        <v>3793</v>
      </c>
      <c r="B2074" t="s">
        <v>5</v>
      </c>
      <c r="C2074" t="s">
        <v>1732</v>
      </c>
      <c r="D2074" t="s">
        <v>7008</v>
      </c>
      <c r="E2074" t="s">
        <v>1712</v>
      </c>
      <c r="H2074" t="str">
        <f>INDEX('Vensim Variables'!$B:$B,MATCH(EPS!$B2074,'Vensim Variables'!$A:$A,0))</f>
        <v>g pollutant</v>
      </c>
      <c r="I2074" t="str">
        <f t="shared" si="64"/>
        <v>OC</v>
      </c>
      <c r="J2074">
        <f>INDEX(NoSettings!$C:$C,MATCH(EPS!$A2074,NoSettings!$A:$A,0))</f>
        <v>0</v>
      </c>
      <c r="K2074" s="109">
        <f>INDEX(GWP!$C$2:$C$13,MATCH(EPS!I2074,GWP!$B$2:$B$13,0))</f>
        <v>-46</v>
      </c>
      <c r="L2074" s="5">
        <f t="shared" si="65"/>
        <v>0</v>
      </c>
    </row>
    <row r="2075" spans="1:12">
      <c r="A2075" t="s">
        <v>3794</v>
      </c>
      <c r="B2075" t="s">
        <v>5</v>
      </c>
      <c r="C2075" t="s">
        <v>1732</v>
      </c>
      <c r="D2075" t="s">
        <v>7008</v>
      </c>
      <c r="E2075" t="s">
        <v>1713</v>
      </c>
      <c r="H2075" t="str">
        <f>INDEX('Vensim Variables'!$B:$B,MATCH(EPS!$B2075,'Vensim Variables'!$A:$A,0))</f>
        <v>g pollutant</v>
      </c>
      <c r="I2075" t="str">
        <f t="shared" si="64"/>
        <v>CH4</v>
      </c>
      <c r="J2075">
        <f>INDEX(NoSettings!$C:$C,MATCH(EPS!$A2075,NoSettings!$A:$A,0))</f>
        <v>0</v>
      </c>
      <c r="K2075" s="109">
        <f>INDEX(GWP!$C$2:$C$13,MATCH(EPS!I2075,GWP!$B$2:$B$13,0))</f>
        <v>28</v>
      </c>
      <c r="L2075" s="5">
        <f t="shared" si="65"/>
        <v>0</v>
      </c>
    </row>
    <row r="2076" spans="1:12">
      <c r="A2076" t="s">
        <v>3795</v>
      </c>
      <c r="B2076" t="s">
        <v>5</v>
      </c>
      <c r="C2076" t="s">
        <v>1732</v>
      </c>
      <c r="D2076" t="s">
        <v>7008</v>
      </c>
      <c r="E2076" t="s">
        <v>1714</v>
      </c>
      <c r="H2076" t="str">
        <f>INDEX('Vensim Variables'!$B:$B,MATCH(EPS!$B2076,'Vensim Variables'!$A:$A,0))</f>
        <v>g pollutant</v>
      </c>
      <c r="I2076" t="str">
        <f t="shared" si="64"/>
        <v>N2O</v>
      </c>
      <c r="J2076">
        <f>INDEX(NoSettings!$C:$C,MATCH(EPS!$A2076,NoSettings!$A:$A,0))</f>
        <v>0</v>
      </c>
      <c r="K2076" s="109">
        <f>INDEX(GWP!$C$2:$C$13,MATCH(EPS!I2076,GWP!$B$2:$B$13,0))</f>
        <v>265</v>
      </c>
      <c r="L2076" s="5">
        <f t="shared" si="65"/>
        <v>0</v>
      </c>
    </row>
    <row r="2077" spans="1:12">
      <c r="A2077" t="s">
        <v>3796</v>
      </c>
      <c r="B2077" t="s">
        <v>5</v>
      </c>
      <c r="C2077" t="s">
        <v>1732</v>
      </c>
      <c r="D2077" t="s">
        <v>7008</v>
      </c>
      <c r="E2077" t="s">
        <v>1715</v>
      </c>
      <c r="H2077" t="str">
        <f>INDEX('Vensim Variables'!$B:$B,MATCH(EPS!$B2077,'Vensim Variables'!$A:$A,0))</f>
        <v>g pollutant</v>
      </c>
      <c r="I2077" t="str">
        <f t="shared" si="64"/>
        <v>F gases</v>
      </c>
      <c r="J2077">
        <f>INDEX(NoSettings!$C:$C,MATCH(EPS!$A2077,NoSettings!$A:$A,0))</f>
        <v>0</v>
      </c>
      <c r="K2077" s="109">
        <f>INDEX(GWP!$C$2:$C$13,MATCH(EPS!I2077,GWP!$B$2:$B$13,0))</f>
        <v>1</v>
      </c>
      <c r="L2077" s="5">
        <f t="shared" si="65"/>
        <v>0</v>
      </c>
    </row>
    <row r="2078" spans="1:12">
      <c r="A2078" t="s">
        <v>3797</v>
      </c>
      <c r="B2078" t="s">
        <v>5</v>
      </c>
      <c r="C2078" t="s">
        <v>1732</v>
      </c>
      <c r="D2078" t="s">
        <v>7009</v>
      </c>
      <c r="E2078" t="s">
        <v>1702</v>
      </c>
      <c r="H2078" t="str">
        <f>INDEX('Vensim Variables'!$B:$B,MATCH(EPS!$B2078,'Vensim Variables'!$A:$A,0))</f>
        <v>g pollutant</v>
      </c>
      <c r="I2078" t="str">
        <f t="shared" si="64"/>
        <v>CO2</v>
      </c>
      <c r="J2078">
        <f>INDEX(NoSettings!$C:$C,MATCH(EPS!$A2078,NoSettings!$A:$A,0))</f>
        <v>0</v>
      </c>
      <c r="K2078" s="109">
        <f>INDEX(GWP!$C$2:$C$13,MATCH(EPS!I2078,GWP!$B$2:$B$13,0))</f>
        <v>1</v>
      </c>
      <c r="L2078" s="5">
        <f t="shared" si="65"/>
        <v>0</v>
      </c>
    </row>
    <row r="2079" spans="1:12">
      <c r="A2079" t="s">
        <v>3798</v>
      </c>
      <c r="B2079" t="s">
        <v>5</v>
      </c>
      <c r="C2079" t="s">
        <v>1732</v>
      </c>
      <c r="D2079" t="s">
        <v>7009</v>
      </c>
      <c r="E2079" t="s">
        <v>1705</v>
      </c>
      <c r="H2079" t="str">
        <f>INDEX('Vensim Variables'!$B:$B,MATCH(EPS!$B2079,'Vensim Variables'!$A:$A,0))</f>
        <v>g pollutant</v>
      </c>
      <c r="I2079" t="str">
        <f t="shared" si="64"/>
        <v>VOC</v>
      </c>
      <c r="J2079">
        <f>INDEX(NoSettings!$C:$C,MATCH(EPS!$A2079,NoSettings!$A:$A,0))</f>
        <v>0</v>
      </c>
      <c r="K2079" s="109">
        <f>INDEX(GWP!$C$2:$C$13,MATCH(EPS!I2079,GWP!$B$2:$B$13,0))</f>
        <v>5</v>
      </c>
      <c r="L2079" s="5">
        <f t="shared" si="65"/>
        <v>0</v>
      </c>
    </row>
    <row r="2080" spans="1:12">
      <c r="A2080" t="s">
        <v>3799</v>
      </c>
      <c r="B2080" t="s">
        <v>5</v>
      </c>
      <c r="C2080" t="s">
        <v>1732</v>
      </c>
      <c r="D2080" t="s">
        <v>7009</v>
      </c>
      <c r="E2080" t="s">
        <v>1706</v>
      </c>
      <c r="H2080" t="str">
        <f>INDEX('Vensim Variables'!$B:$B,MATCH(EPS!$B2080,'Vensim Variables'!$A:$A,0))</f>
        <v>g pollutant</v>
      </c>
      <c r="I2080" t="str">
        <f t="shared" si="64"/>
        <v>CO</v>
      </c>
      <c r="J2080">
        <f>INDEX(NoSettings!$C:$C,MATCH(EPS!$A2080,NoSettings!$A:$A,0))</f>
        <v>0</v>
      </c>
      <c r="K2080" s="109">
        <f>INDEX(GWP!$C$2:$C$13,MATCH(EPS!I2080,GWP!$B$2:$B$13,0))</f>
        <v>1.8</v>
      </c>
      <c r="L2080" s="5">
        <f t="shared" si="65"/>
        <v>0</v>
      </c>
    </row>
    <row r="2081" spans="1:12">
      <c r="A2081" t="s">
        <v>3800</v>
      </c>
      <c r="B2081" t="s">
        <v>5</v>
      </c>
      <c r="C2081" t="s">
        <v>1732</v>
      </c>
      <c r="D2081" t="s">
        <v>7009</v>
      </c>
      <c r="E2081" t="s">
        <v>1707</v>
      </c>
      <c r="H2081" t="str">
        <f>INDEX('Vensim Variables'!$B:$B,MATCH(EPS!$B2081,'Vensim Variables'!$A:$A,0))</f>
        <v>g pollutant</v>
      </c>
      <c r="I2081" t="str">
        <f t="shared" si="64"/>
        <v>NOx</v>
      </c>
      <c r="J2081">
        <f>INDEX(NoSettings!$C:$C,MATCH(EPS!$A2081,NoSettings!$A:$A,0))</f>
        <v>0</v>
      </c>
      <c r="K2081" s="109">
        <f>INDEX(GWP!$C$2:$C$13,MATCH(EPS!I2081,GWP!$B$2:$B$13,0))</f>
        <v>-8.1999999999999993</v>
      </c>
      <c r="L2081" s="5">
        <f t="shared" si="65"/>
        <v>0</v>
      </c>
    </row>
    <row r="2082" spans="1:12">
      <c r="A2082" t="s">
        <v>3801</v>
      </c>
      <c r="B2082" t="s">
        <v>5</v>
      </c>
      <c r="C2082" t="s">
        <v>1732</v>
      </c>
      <c r="D2082" t="s">
        <v>7009</v>
      </c>
      <c r="E2082" t="s">
        <v>1708</v>
      </c>
      <c r="H2082" t="str">
        <f>INDEX('Vensim Variables'!$B:$B,MATCH(EPS!$B2082,'Vensim Variables'!$A:$A,0))</f>
        <v>g pollutant</v>
      </c>
      <c r="I2082" t="str">
        <f t="shared" si="64"/>
        <v>PM10</v>
      </c>
      <c r="J2082">
        <f>INDEX(NoSettings!$C:$C,MATCH(EPS!$A2082,NoSettings!$A:$A,0))</f>
        <v>0</v>
      </c>
      <c r="K2082" s="109">
        <f>INDEX(GWP!$C$2:$C$13,MATCH(EPS!I2082,GWP!$B$2:$B$13,0))</f>
        <v>0</v>
      </c>
      <c r="L2082" s="5">
        <f t="shared" si="65"/>
        <v>0</v>
      </c>
    </row>
    <row r="2083" spans="1:12">
      <c r="A2083" t="s">
        <v>3802</v>
      </c>
      <c r="B2083" t="s">
        <v>5</v>
      </c>
      <c r="C2083" t="s">
        <v>1732</v>
      </c>
      <c r="D2083" t="s">
        <v>7009</v>
      </c>
      <c r="E2083" t="s">
        <v>1709</v>
      </c>
      <c r="H2083" t="str">
        <f>INDEX('Vensim Variables'!$B:$B,MATCH(EPS!$B2083,'Vensim Variables'!$A:$A,0))</f>
        <v>g pollutant</v>
      </c>
      <c r="I2083" t="str">
        <f t="shared" si="64"/>
        <v>PM25</v>
      </c>
      <c r="J2083">
        <f>INDEX(NoSettings!$C:$C,MATCH(EPS!$A2083,NoSettings!$A:$A,0))</f>
        <v>0</v>
      </c>
      <c r="K2083" s="109">
        <f>INDEX(GWP!$C$2:$C$13,MATCH(EPS!I2083,GWP!$B$2:$B$13,0))</f>
        <v>0</v>
      </c>
      <c r="L2083" s="5">
        <f t="shared" si="65"/>
        <v>0</v>
      </c>
    </row>
    <row r="2084" spans="1:12">
      <c r="A2084" t="s">
        <v>3803</v>
      </c>
      <c r="B2084" t="s">
        <v>5</v>
      </c>
      <c r="C2084" t="s">
        <v>1732</v>
      </c>
      <c r="D2084" t="s">
        <v>7009</v>
      </c>
      <c r="E2084" t="s">
        <v>1710</v>
      </c>
      <c r="H2084" t="str">
        <f>INDEX('Vensim Variables'!$B:$B,MATCH(EPS!$B2084,'Vensim Variables'!$A:$A,0))</f>
        <v>g pollutant</v>
      </c>
      <c r="I2084" t="str">
        <f t="shared" si="64"/>
        <v>SOx</v>
      </c>
      <c r="J2084">
        <f>INDEX(NoSettings!$C:$C,MATCH(EPS!$A2084,NoSettings!$A:$A,0))</f>
        <v>0</v>
      </c>
      <c r="K2084" s="109">
        <f>INDEX(GWP!$C$2:$C$13,MATCH(EPS!I2084,GWP!$B$2:$B$13,0))</f>
        <v>0</v>
      </c>
      <c r="L2084" s="5">
        <f t="shared" si="65"/>
        <v>0</v>
      </c>
    </row>
    <row r="2085" spans="1:12">
      <c r="A2085" t="s">
        <v>3804</v>
      </c>
      <c r="B2085" t="s">
        <v>5</v>
      </c>
      <c r="C2085" t="s">
        <v>1732</v>
      </c>
      <c r="D2085" t="s">
        <v>7009</v>
      </c>
      <c r="E2085" t="s">
        <v>1711</v>
      </c>
      <c r="H2085" t="str">
        <f>INDEX('Vensim Variables'!$B:$B,MATCH(EPS!$B2085,'Vensim Variables'!$A:$A,0))</f>
        <v>g pollutant</v>
      </c>
      <c r="I2085" t="str">
        <f t="shared" si="64"/>
        <v>BC</v>
      </c>
      <c r="J2085">
        <f>INDEX(NoSettings!$C:$C,MATCH(EPS!$A2085,NoSettings!$A:$A,0))</f>
        <v>0</v>
      </c>
      <c r="K2085" s="109">
        <f>INDEX(GWP!$C$2:$C$13,MATCH(EPS!I2085,GWP!$B$2:$B$13,0))</f>
        <v>345</v>
      </c>
      <c r="L2085" s="5">
        <f t="shared" si="65"/>
        <v>0</v>
      </c>
    </row>
    <row r="2086" spans="1:12">
      <c r="A2086" t="s">
        <v>3805</v>
      </c>
      <c r="B2086" t="s">
        <v>5</v>
      </c>
      <c r="C2086" t="s">
        <v>1732</v>
      </c>
      <c r="D2086" t="s">
        <v>7009</v>
      </c>
      <c r="E2086" t="s">
        <v>1712</v>
      </c>
      <c r="H2086" t="str">
        <f>INDEX('Vensim Variables'!$B:$B,MATCH(EPS!$B2086,'Vensim Variables'!$A:$A,0))</f>
        <v>g pollutant</v>
      </c>
      <c r="I2086" t="str">
        <f t="shared" si="64"/>
        <v>OC</v>
      </c>
      <c r="J2086">
        <f>INDEX(NoSettings!$C:$C,MATCH(EPS!$A2086,NoSettings!$A:$A,0))</f>
        <v>0</v>
      </c>
      <c r="K2086" s="109">
        <f>INDEX(GWP!$C$2:$C$13,MATCH(EPS!I2086,GWP!$B$2:$B$13,0))</f>
        <v>-46</v>
      </c>
      <c r="L2086" s="5">
        <f t="shared" si="65"/>
        <v>0</v>
      </c>
    </row>
    <row r="2087" spans="1:12">
      <c r="A2087" t="s">
        <v>3806</v>
      </c>
      <c r="B2087" t="s">
        <v>5</v>
      </c>
      <c r="C2087" t="s">
        <v>1732</v>
      </c>
      <c r="D2087" t="s">
        <v>7009</v>
      </c>
      <c r="E2087" t="s">
        <v>1713</v>
      </c>
      <c r="H2087" t="str">
        <f>INDEX('Vensim Variables'!$B:$B,MATCH(EPS!$B2087,'Vensim Variables'!$A:$A,0))</f>
        <v>g pollutant</v>
      </c>
      <c r="I2087" t="str">
        <f t="shared" si="64"/>
        <v>CH4</v>
      </c>
      <c r="J2087">
        <f>INDEX(NoSettings!$C:$C,MATCH(EPS!$A2087,NoSettings!$A:$A,0))</f>
        <v>0</v>
      </c>
      <c r="K2087" s="109">
        <f>INDEX(GWP!$C$2:$C$13,MATCH(EPS!I2087,GWP!$B$2:$B$13,0))</f>
        <v>28</v>
      </c>
      <c r="L2087" s="5">
        <f t="shared" si="65"/>
        <v>0</v>
      </c>
    </row>
    <row r="2088" spans="1:12">
      <c r="A2088" t="s">
        <v>3807</v>
      </c>
      <c r="B2088" t="s">
        <v>5</v>
      </c>
      <c r="C2088" t="s">
        <v>1732</v>
      </c>
      <c r="D2088" t="s">
        <v>7009</v>
      </c>
      <c r="E2088" t="s">
        <v>1714</v>
      </c>
      <c r="H2088" t="str">
        <f>INDEX('Vensim Variables'!$B:$B,MATCH(EPS!$B2088,'Vensim Variables'!$A:$A,0))</f>
        <v>g pollutant</v>
      </c>
      <c r="I2088" t="str">
        <f t="shared" si="64"/>
        <v>N2O</v>
      </c>
      <c r="J2088">
        <f>INDEX(NoSettings!$C:$C,MATCH(EPS!$A2088,NoSettings!$A:$A,0))</f>
        <v>0</v>
      </c>
      <c r="K2088" s="109">
        <f>INDEX(GWP!$C$2:$C$13,MATCH(EPS!I2088,GWP!$B$2:$B$13,0))</f>
        <v>265</v>
      </c>
      <c r="L2088" s="5">
        <f t="shared" si="65"/>
        <v>0</v>
      </c>
    </row>
    <row r="2089" spans="1:12">
      <c r="A2089" t="s">
        <v>3808</v>
      </c>
      <c r="B2089" t="s">
        <v>5</v>
      </c>
      <c r="C2089" t="s">
        <v>1732</v>
      </c>
      <c r="D2089" t="s">
        <v>7009</v>
      </c>
      <c r="E2089" t="s">
        <v>1715</v>
      </c>
      <c r="H2089" t="str">
        <f>INDEX('Vensim Variables'!$B:$B,MATCH(EPS!$B2089,'Vensim Variables'!$A:$A,0))</f>
        <v>g pollutant</v>
      </c>
      <c r="I2089" t="str">
        <f t="shared" si="64"/>
        <v>F gases</v>
      </c>
      <c r="J2089">
        <f>INDEX(NoSettings!$C:$C,MATCH(EPS!$A2089,NoSettings!$A:$A,0))</f>
        <v>0</v>
      </c>
      <c r="K2089" s="109">
        <f>INDEX(GWP!$C$2:$C$13,MATCH(EPS!I2089,GWP!$B$2:$B$13,0))</f>
        <v>1</v>
      </c>
      <c r="L2089" s="5">
        <f t="shared" si="65"/>
        <v>0</v>
      </c>
    </row>
    <row r="2090" spans="1:12">
      <c r="A2090" t="s">
        <v>3809</v>
      </c>
      <c r="B2090" t="s">
        <v>5</v>
      </c>
      <c r="C2090" t="s">
        <v>1732</v>
      </c>
      <c r="D2090" t="s">
        <v>7010</v>
      </c>
      <c r="E2090" t="s">
        <v>1702</v>
      </c>
      <c r="H2090" t="str">
        <f>INDEX('Vensim Variables'!$B:$B,MATCH(EPS!$B2090,'Vensim Variables'!$A:$A,0))</f>
        <v>g pollutant</v>
      </c>
      <c r="I2090" t="str">
        <f t="shared" si="64"/>
        <v>CO2</v>
      </c>
      <c r="J2090">
        <f>INDEX(NoSettings!$C:$C,MATCH(EPS!$A2090,NoSettings!$A:$A,0))</f>
        <v>0</v>
      </c>
      <c r="K2090" s="109">
        <f>INDEX(GWP!$C$2:$C$13,MATCH(EPS!I2090,GWP!$B$2:$B$13,0))</f>
        <v>1</v>
      </c>
      <c r="L2090" s="5">
        <f t="shared" si="65"/>
        <v>0</v>
      </c>
    </row>
    <row r="2091" spans="1:12">
      <c r="A2091" t="s">
        <v>3810</v>
      </c>
      <c r="B2091" t="s">
        <v>5</v>
      </c>
      <c r="C2091" t="s">
        <v>1732</v>
      </c>
      <c r="D2091" t="s">
        <v>7010</v>
      </c>
      <c r="E2091" t="s">
        <v>1705</v>
      </c>
      <c r="H2091" t="str">
        <f>INDEX('Vensim Variables'!$B:$B,MATCH(EPS!$B2091,'Vensim Variables'!$A:$A,0))</f>
        <v>g pollutant</v>
      </c>
      <c r="I2091" t="str">
        <f t="shared" si="64"/>
        <v>VOC</v>
      </c>
      <c r="J2091">
        <f>INDEX(NoSettings!$C:$C,MATCH(EPS!$A2091,NoSettings!$A:$A,0))</f>
        <v>0</v>
      </c>
      <c r="K2091" s="109">
        <f>INDEX(GWP!$C$2:$C$13,MATCH(EPS!I2091,GWP!$B$2:$B$13,0))</f>
        <v>5</v>
      </c>
      <c r="L2091" s="5">
        <f t="shared" si="65"/>
        <v>0</v>
      </c>
    </row>
    <row r="2092" spans="1:12">
      <c r="A2092" t="s">
        <v>3811</v>
      </c>
      <c r="B2092" t="s">
        <v>5</v>
      </c>
      <c r="C2092" t="s">
        <v>1732</v>
      </c>
      <c r="D2092" t="s">
        <v>7010</v>
      </c>
      <c r="E2092" t="s">
        <v>1706</v>
      </c>
      <c r="H2092" t="str">
        <f>INDEX('Vensim Variables'!$B:$B,MATCH(EPS!$B2092,'Vensim Variables'!$A:$A,0))</f>
        <v>g pollutant</v>
      </c>
      <c r="I2092" t="str">
        <f t="shared" si="64"/>
        <v>CO</v>
      </c>
      <c r="J2092">
        <f>INDEX(NoSettings!$C:$C,MATCH(EPS!$A2092,NoSettings!$A:$A,0))</f>
        <v>0</v>
      </c>
      <c r="K2092" s="109">
        <f>INDEX(GWP!$C$2:$C$13,MATCH(EPS!I2092,GWP!$B$2:$B$13,0))</f>
        <v>1.8</v>
      </c>
      <c r="L2092" s="5">
        <f t="shared" si="65"/>
        <v>0</v>
      </c>
    </row>
    <row r="2093" spans="1:12">
      <c r="A2093" t="s">
        <v>3812</v>
      </c>
      <c r="B2093" t="s">
        <v>5</v>
      </c>
      <c r="C2093" t="s">
        <v>1732</v>
      </c>
      <c r="D2093" t="s">
        <v>7010</v>
      </c>
      <c r="E2093" t="s">
        <v>1707</v>
      </c>
      <c r="H2093" t="str">
        <f>INDEX('Vensim Variables'!$B:$B,MATCH(EPS!$B2093,'Vensim Variables'!$A:$A,0))</f>
        <v>g pollutant</v>
      </c>
      <c r="I2093" t="str">
        <f t="shared" si="64"/>
        <v>NOx</v>
      </c>
      <c r="J2093">
        <f>INDEX(NoSettings!$C:$C,MATCH(EPS!$A2093,NoSettings!$A:$A,0))</f>
        <v>0</v>
      </c>
      <c r="K2093" s="109">
        <f>INDEX(GWP!$C$2:$C$13,MATCH(EPS!I2093,GWP!$B$2:$B$13,0))</f>
        <v>-8.1999999999999993</v>
      </c>
      <c r="L2093" s="5">
        <f t="shared" si="65"/>
        <v>0</v>
      </c>
    </row>
    <row r="2094" spans="1:12">
      <c r="A2094" t="s">
        <v>3813</v>
      </c>
      <c r="B2094" t="s">
        <v>5</v>
      </c>
      <c r="C2094" t="s">
        <v>1732</v>
      </c>
      <c r="D2094" t="s">
        <v>7010</v>
      </c>
      <c r="E2094" t="s">
        <v>1708</v>
      </c>
      <c r="H2094" t="str">
        <f>INDEX('Vensim Variables'!$B:$B,MATCH(EPS!$B2094,'Vensim Variables'!$A:$A,0))</f>
        <v>g pollutant</v>
      </c>
      <c r="I2094" t="str">
        <f t="shared" si="64"/>
        <v>PM10</v>
      </c>
      <c r="J2094">
        <f>INDEX(NoSettings!$C:$C,MATCH(EPS!$A2094,NoSettings!$A:$A,0))</f>
        <v>0</v>
      </c>
      <c r="K2094" s="109">
        <f>INDEX(GWP!$C$2:$C$13,MATCH(EPS!I2094,GWP!$B$2:$B$13,0))</f>
        <v>0</v>
      </c>
      <c r="L2094" s="5">
        <f t="shared" si="65"/>
        <v>0</v>
      </c>
    </row>
    <row r="2095" spans="1:12">
      <c r="A2095" t="s">
        <v>3814</v>
      </c>
      <c r="B2095" t="s">
        <v>5</v>
      </c>
      <c r="C2095" t="s">
        <v>1732</v>
      </c>
      <c r="D2095" t="s">
        <v>7010</v>
      </c>
      <c r="E2095" t="s">
        <v>1709</v>
      </c>
      <c r="H2095" t="str">
        <f>INDEX('Vensim Variables'!$B:$B,MATCH(EPS!$B2095,'Vensim Variables'!$A:$A,0))</f>
        <v>g pollutant</v>
      </c>
      <c r="I2095" t="str">
        <f t="shared" si="64"/>
        <v>PM25</v>
      </c>
      <c r="J2095">
        <f>INDEX(NoSettings!$C:$C,MATCH(EPS!$A2095,NoSettings!$A:$A,0))</f>
        <v>0</v>
      </c>
      <c r="K2095" s="109">
        <f>INDEX(GWP!$C$2:$C$13,MATCH(EPS!I2095,GWP!$B$2:$B$13,0))</f>
        <v>0</v>
      </c>
      <c r="L2095" s="5">
        <f t="shared" si="65"/>
        <v>0</v>
      </c>
    </row>
    <row r="2096" spans="1:12">
      <c r="A2096" t="s">
        <v>3815</v>
      </c>
      <c r="B2096" t="s">
        <v>5</v>
      </c>
      <c r="C2096" t="s">
        <v>1732</v>
      </c>
      <c r="D2096" t="s">
        <v>7010</v>
      </c>
      <c r="E2096" t="s">
        <v>1710</v>
      </c>
      <c r="H2096" t="str">
        <f>INDEX('Vensim Variables'!$B:$B,MATCH(EPS!$B2096,'Vensim Variables'!$A:$A,0))</f>
        <v>g pollutant</v>
      </c>
      <c r="I2096" t="str">
        <f t="shared" si="64"/>
        <v>SOx</v>
      </c>
      <c r="J2096">
        <f>INDEX(NoSettings!$C:$C,MATCH(EPS!$A2096,NoSettings!$A:$A,0))</f>
        <v>0</v>
      </c>
      <c r="K2096" s="109">
        <f>INDEX(GWP!$C$2:$C$13,MATCH(EPS!I2096,GWP!$B$2:$B$13,0))</f>
        <v>0</v>
      </c>
      <c r="L2096" s="5">
        <f t="shared" si="65"/>
        <v>0</v>
      </c>
    </row>
    <row r="2097" spans="1:12">
      <c r="A2097" t="s">
        <v>3816</v>
      </c>
      <c r="B2097" t="s">
        <v>5</v>
      </c>
      <c r="C2097" t="s">
        <v>1732</v>
      </c>
      <c r="D2097" t="s">
        <v>7010</v>
      </c>
      <c r="E2097" t="s">
        <v>1711</v>
      </c>
      <c r="H2097" t="str">
        <f>INDEX('Vensim Variables'!$B:$B,MATCH(EPS!$B2097,'Vensim Variables'!$A:$A,0))</f>
        <v>g pollutant</v>
      </c>
      <c r="I2097" t="str">
        <f t="shared" si="64"/>
        <v>BC</v>
      </c>
      <c r="J2097">
        <f>INDEX(NoSettings!$C:$C,MATCH(EPS!$A2097,NoSettings!$A:$A,0))</f>
        <v>0</v>
      </c>
      <c r="K2097" s="109">
        <f>INDEX(GWP!$C$2:$C$13,MATCH(EPS!I2097,GWP!$B$2:$B$13,0))</f>
        <v>345</v>
      </c>
      <c r="L2097" s="5">
        <f t="shared" si="65"/>
        <v>0</v>
      </c>
    </row>
    <row r="2098" spans="1:12">
      <c r="A2098" t="s">
        <v>3817</v>
      </c>
      <c r="B2098" t="s">
        <v>5</v>
      </c>
      <c r="C2098" t="s">
        <v>1732</v>
      </c>
      <c r="D2098" t="s">
        <v>7010</v>
      </c>
      <c r="E2098" t="s">
        <v>1712</v>
      </c>
      <c r="H2098" t="str">
        <f>INDEX('Vensim Variables'!$B:$B,MATCH(EPS!$B2098,'Vensim Variables'!$A:$A,0))</f>
        <v>g pollutant</v>
      </c>
      <c r="I2098" t="str">
        <f t="shared" si="64"/>
        <v>OC</v>
      </c>
      <c r="J2098">
        <f>INDEX(NoSettings!$C:$C,MATCH(EPS!$A2098,NoSettings!$A:$A,0))</f>
        <v>0</v>
      </c>
      <c r="K2098" s="109">
        <f>INDEX(GWP!$C$2:$C$13,MATCH(EPS!I2098,GWP!$B$2:$B$13,0))</f>
        <v>-46</v>
      </c>
      <c r="L2098" s="5">
        <f t="shared" si="65"/>
        <v>0</v>
      </c>
    </row>
    <row r="2099" spans="1:12">
      <c r="A2099" t="s">
        <v>3818</v>
      </c>
      <c r="B2099" t="s">
        <v>5</v>
      </c>
      <c r="C2099" t="s">
        <v>1732</v>
      </c>
      <c r="D2099" t="s">
        <v>7010</v>
      </c>
      <c r="E2099" t="s">
        <v>1713</v>
      </c>
      <c r="H2099" t="str">
        <f>INDEX('Vensim Variables'!$B:$B,MATCH(EPS!$B2099,'Vensim Variables'!$A:$A,0))</f>
        <v>g pollutant</v>
      </c>
      <c r="I2099" t="str">
        <f t="shared" si="64"/>
        <v>CH4</v>
      </c>
      <c r="J2099">
        <f>INDEX(NoSettings!$C:$C,MATCH(EPS!$A2099,NoSettings!$A:$A,0))</f>
        <v>0</v>
      </c>
      <c r="K2099" s="109">
        <f>INDEX(GWP!$C$2:$C$13,MATCH(EPS!I2099,GWP!$B$2:$B$13,0))</f>
        <v>28</v>
      </c>
      <c r="L2099" s="5">
        <f t="shared" si="65"/>
        <v>0</v>
      </c>
    </row>
    <row r="2100" spans="1:12">
      <c r="A2100" t="s">
        <v>3819</v>
      </c>
      <c r="B2100" t="s">
        <v>5</v>
      </c>
      <c r="C2100" t="s">
        <v>1732</v>
      </c>
      <c r="D2100" t="s">
        <v>7010</v>
      </c>
      <c r="E2100" t="s">
        <v>1714</v>
      </c>
      <c r="H2100" t="str">
        <f>INDEX('Vensim Variables'!$B:$B,MATCH(EPS!$B2100,'Vensim Variables'!$A:$A,0))</f>
        <v>g pollutant</v>
      </c>
      <c r="I2100" t="str">
        <f t="shared" si="64"/>
        <v>N2O</v>
      </c>
      <c r="J2100">
        <f>INDEX(NoSettings!$C:$C,MATCH(EPS!$A2100,NoSettings!$A:$A,0))</f>
        <v>0</v>
      </c>
      <c r="K2100" s="109">
        <f>INDEX(GWP!$C$2:$C$13,MATCH(EPS!I2100,GWP!$B$2:$B$13,0))</f>
        <v>265</v>
      </c>
      <c r="L2100" s="5">
        <f t="shared" si="65"/>
        <v>0</v>
      </c>
    </row>
    <row r="2101" spans="1:12">
      <c r="A2101" t="s">
        <v>3820</v>
      </c>
      <c r="B2101" t="s">
        <v>5</v>
      </c>
      <c r="C2101" t="s">
        <v>1732</v>
      </c>
      <c r="D2101" t="s">
        <v>7010</v>
      </c>
      <c r="E2101" t="s">
        <v>1715</v>
      </c>
      <c r="H2101" t="str">
        <f>INDEX('Vensim Variables'!$B:$B,MATCH(EPS!$B2101,'Vensim Variables'!$A:$A,0))</f>
        <v>g pollutant</v>
      </c>
      <c r="I2101" t="str">
        <f t="shared" si="64"/>
        <v>F gases</v>
      </c>
      <c r="J2101">
        <f>INDEX(NoSettings!$C:$C,MATCH(EPS!$A2101,NoSettings!$A:$A,0))</f>
        <v>0</v>
      </c>
      <c r="K2101" s="109">
        <f>INDEX(GWP!$C$2:$C$13,MATCH(EPS!I2101,GWP!$B$2:$B$13,0))</f>
        <v>1</v>
      </c>
      <c r="L2101" s="5">
        <f t="shared" si="65"/>
        <v>0</v>
      </c>
    </row>
    <row r="2102" spans="1:12">
      <c r="A2102" t="s">
        <v>3821</v>
      </c>
      <c r="B2102" t="s">
        <v>5</v>
      </c>
      <c r="C2102" t="s">
        <v>1732</v>
      </c>
      <c r="D2102" t="s">
        <v>7011</v>
      </c>
      <c r="E2102" t="s">
        <v>1702</v>
      </c>
      <c r="H2102" t="str">
        <f>INDEX('Vensim Variables'!$B:$B,MATCH(EPS!$B2102,'Vensim Variables'!$A:$A,0))</f>
        <v>g pollutant</v>
      </c>
      <c r="I2102" t="str">
        <f t="shared" si="64"/>
        <v>CO2</v>
      </c>
      <c r="J2102">
        <f>INDEX(NoSettings!$C:$C,MATCH(EPS!$A2102,NoSettings!$A:$A,0))</f>
        <v>0</v>
      </c>
      <c r="K2102" s="109">
        <f>INDEX(GWP!$C$2:$C$13,MATCH(EPS!I2102,GWP!$B$2:$B$13,0))</f>
        <v>1</v>
      </c>
      <c r="L2102" s="5">
        <f t="shared" si="65"/>
        <v>0</v>
      </c>
    </row>
    <row r="2103" spans="1:12">
      <c r="A2103" t="s">
        <v>3822</v>
      </c>
      <c r="B2103" t="s">
        <v>5</v>
      </c>
      <c r="C2103" t="s">
        <v>1732</v>
      </c>
      <c r="D2103" t="s">
        <v>7011</v>
      </c>
      <c r="E2103" t="s">
        <v>1705</v>
      </c>
      <c r="H2103" t="str">
        <f>INDEX('Vensim Variables'!$B:$B,MATCH(EPS!$B2103,'Vensim Variables'!$A:$A,0))</f>
        <v>g pollutant</v>
      </c>
      <c r="I2103" t="str">
        <f t="shared" si="64"/>
        <v>VOC</v>
      </c>
      <c r="J2103">
        <f>INDEX(NoSettings!$C:$C,MATCH(EPS!$A2103,NoSettings!$A:$A,0))</f>
        <v>0</v>
      </c>
      <c r="K2103" s="109">
        <f>INDEX(GWP!$C$2:$C$13,MATCH(EPS!I2103,GWP!$B$2:$B$13,0))</f>
        <v>5</v>
      </c>
      <c r="L2103" s="5">
        <f t="shared" si="65"/>
        <v>0</v>
      </c>
    </row>
    <row r="2104" spans="1:12">
      <c r="A2104" t="s">
        <v>3823</v>
      </c>
      <c r="B2104" t="s">
        <v>5</v>
      </c>
      <c r="C2104" t="s">
        <v>1732</v>
      </c>
      <c r="D2104" t="s">
        <v>7011</v>
      </c>
      <c r="E2104" t="s">
        <v>1706</v>
      </c>
      <c r="H2104" t="str">
        <f>INDEX('Vensim Variables'!$B:$B,MATCH(EPS!$B2104,'Vensim Variables'!$A:$A,0))</f>
        <v>g pollutant</v>
      </c>
      <c r="I2104" t="str">
        <f t="shared" si="64"/>
        <v>CO</v>
      </c>
      <c r="J2104">
        <f>INDEX(NoSettings!$C:$C,MATCH(EPS!$A2104,NoSettings!$A:$A,0))</f>
        <v>0</v>
      </c>
      <c r="K2104" s="109">
        <f>INDEX(GWP!$C$2:$C$13,MATCH(EPS!I2104,GWP!$B$2:$B$13,0))</f>
        <v>1.8</v>
      </c>
      <c r="L2104" s="5">
        <f t="shared" si="65"/>
        <v>0</v>
      </c>
    </row>
    <row r="2105" spans="1:12">
      <c r="A2105" t="s">
        <v>3824</v>
      </c>
      <c r="B2105" t="s">
        <v>5</v>
      </c>
      <c r="C2105" t="s">
        <v>1732</v>
      </c>
      <c r="D2105" t="s">
        <v>7011</v>
      </c>
      <c r="E2105" t="s">
        <v>1707</v>
      </c>
      <c r="H2105" t="str">
        <f>INDEX('Vensim Variables'!$B:$B,MATCH(EPS!$B2105,'Vensim Variables'!$A:$A,0))</f>
        <v>g pollutant</v>
      </c>
      <c r="I2105" t="str">
        <f t="shared" si="64"/>
        <v>NOx</v>
      </c>
      <c r="J2105">
        <f>INDEX(NoSettings!$C:$C,MATCH(EPS!$A2105,NoSettings!$A:$A,0))</f>
        <v>0</v>
      </c>
      <c r="K2105" s="109">
        <f>INDEX(GWP!$C$2:$C$13,MATCH(EPS!I2105,GWP!$B$2:$B$13,0))</f>
        <v>-8.1999999999999993</v>
      </c>
      <c r="L2105" s="5">
        <f t="shared" si="65"/>
        <v>0</v>
      </c>
    </row>
    <row r="2106" spans="1:12">
      <c r="A2106" t="s">
        <v>3825</v>
      </c>
      <c r="B2106" t="s">
        <v>5</v>
      </c>
      <c r="C2106" t="s">
        <v>1732</v>
      </c>
      <c r="D2106" t="s">
        <v>7011</v>
      </c>
      <c r="E2106" t="s">
        <v>1708</v>
      </c>
      <c r="H2106" t="str">
        <f>INDEX('Vensim Variables'!$B:$B,MATCH(EPS!$B2106,'Vensim Variables'!$A:$A,0))</f>
        <v>g pollutant</v>
      </c>
      <c r="I2106" t="str">
        <f t="shared" si="64"/>
        <v>PM10</v>
      </c>
      <c r="J2106">
        <f>INDEX(NoSettings!$C:$C,MATCH(EPS!$A2106,NoSettings!$A:$A,0))</f>
        <v>0</v>
      </c>
      <c r="K2106" s="109">
        <f>INDEX(GWP!$C$2:$C$13,MATCH(EPS!I2106,GWP!$B$2:$B$13,0))</f>
        <v>0</v>
      </c>
      <c r="L2106" s="5">
        <f t="shared" si="65"/>
        <v>0</v>
      </c>
    </row>
    <row r="2107" spans="1:12">
      <c r="A2107" t="s">
        <v>3826</v>
      </c>
      <c r="B2107" t="s">
        <v>5</v>
      </c>
      <c r="C2107" t="s">
        <v>1732</v>
      </c>
      <c r="D2107" t="s">
        <v>7011</v>
      </c>
      <c r="E2107" t="s">
        <v>1709</v>
      </c>
      <c r="H2107" t="str">
        <f>INDEX('Vensim Variables'!$B:$B,MATCH(EPS!$B2107,'Vensim Variables'!$A:$A,0))</f>
        <v>g pollutant</v>
      </c>
      <c r="I2107" t="str">
        <f t="shared" si="64"/>
        <v>PM25</v>
      </c>
      <c r="J2107">
        <f>INDEX(NoSettings!$C:$C,MATCH(EPS!$A2107,NoSettings!$A:$A,0))</f>
        <v>0</v>
      </c>
      <c r="K2107" s="109">
        <f>INDEX(GWP!$C$2:$C$13,MATCH(EPS!I2107,GWP!$B$2:$B$13,0))</f>
        <v>0</v>
      </c>
      <c r="L2107" s="5">
        <f t="shared" si="65"/>
        <v>0</v>
      </c>
    </row>
    <row r="2108" spans="1:12">
      <c r="A2108" t="s">
        <v>3827</v>
      </c>
      <c r="B2108" t="s">
        <v>5</v>
      </c>
      <c r="C2108" t="s">
        <v>1732</v>
      </c>
      <c r="D2108" t="s">
        <v>7011</v>
      </c>
      <c r="E2108" t="s">
        <v>1710</v>
      </c>
      <c r="H2108" t="str">
        <f>INDEX('Vensim Variables'!$B:$B,MATCH(EPS!$B2108,'Vensim Variables'!$A:$A,0))</f>
        <v>g pollutant</v>
      </c>
      <c r="I2108" t="str">
        <f t="shared" si="64"/>
        <v>SOx</v>
      </c>
      <c r="J2108">
        <f>INDEX(NoSettings!$C:$C,MATCH(EPS!$A2108,NoSettings!$A:$A,0))</f>
        <v>0</v>
      </c>
      <c r="K2108" s="109">
        <f>INDEX(GWP!$C$2:$C$13,MATCH(EPS!I2108,GWP!$B$2:$B$13,0))</f>
        <v>0</v>
      </c>
      <c r="L2108" s="5">
        <f t="shared" si="65"/>
        <v>0</v>
      </c>
    </row>
    <row r="2109" spans="1:12">
      <c r="A2109" t="s">
        <v>3828</v>
      </c>
      <c r="B2109" t="s">
        <v>5</v>
      </c>
      <c r="C2109" t="s">
        <v>1732</v>
      </c>
      <c r="D2109" t="s">
        <v>7011</v>
      </c>
      <c r="E2109" t="s">
        <v>1711</v>
      </c>
      <c r="H2109" t="str">
        <f>INDEX('Vensim Variables'!$B:$B,MATCH(EPS!$B2109,'Vensim Variables'!$A:$A,0))</f>
        <v>g pollutant</v>
      </c>
      <c r="I2109" t="str">
        <f t="shared" si="64"/>
        <v>BC</v>
      </c>
      <c r="J2109">
        <f>INDEX(NoSettings!$C:$C,MATCH(EPS!$A2109,NoSettings!$A:$A,0))</f>
        <v>0</v>
      </c>
      <c r="K2109" s="109">
        <f>INDEX(GWP!$C$2:$C$13,MATCH(EPS!I2109,GWP!$B$2:$B$13,0))</f>
        <v>345</v>
      </c>
      <c r="L2109" s="5">
        <f t="shared" si="65"/>
        <v>0</v>
      </c>
    </row>
    <row r="2110" spans="1:12">
      <c r="A2110" t="s">
        <v>3829</v>
      </c>
      <c r="B2110" t="s">
        <v>5</v>
      </c>
      <c r="C2110" t="s">
        <v>1732</v>
      </c>
      <c r="D2110" t="s">
        <v>7011</v>
      </c>
      <c r="E2110" t="s">
        <v>1712</v>
      </c>
      <c r="H2110" t="str">
        <f>INDEX('Vensim Variables'!$B:$B,MATCH(EPS!$B2110,'Vensim Variables'!$A:$A,0))</f>
        <v>g pollutant</v>
      </c>
      <c r="I2110" t="str">
        <f t="shared" si="64"/>
        <v>OC</v>
      </c>
      <c r="J2110">
        <f>INDEX(NoSettings!$C:$C,MATCH(EPS!$A2110,NoSettings!$A:$A,0))</f>
        <v>0</v>
      </c>
      <c r="K2110" s="109">
        <f>INDEX(GWP!$C$2:$C$13,MATCH(EPS!I2110,GWP!$B$2:$B$13,0))</f>
        <v>-46</v>
      </c>
      <c r="L2110" s="5">
        <f t="shared" si="65"/>
        <v>0</v>
      </c>
    </row>
    <row r="2111" spans="1:12">
      <c r="A2111" t="s">
        <v>3830</v>
      </c>
      <c r="B2111" t="s">
        <v>5</v>
      </c>
      <c r="C2111" t="s">
        <v>1732</v>
      </c>
      <c r="D2111" t="s">
        <v>7011</v>
      </c>
      <c r="E2111" t="s">
        <v>1713</v>
      </c>
      <c r="H2111" t="str">
        <f>INDEX('Vensim Variables'!$B:$B,MATCH(EPS!$B2111,'Vensim Variables'!$A:$A,0))</f>
        <v>g pollutant</v>
      </c>
      <c r="I2111" t="str">
        <f t="shared" si="64"/>
        <v>CH4</v>
      </c>
      <c r="J2111">
        <f>INDEX(NoSettings!$C:$C,MATCH(EPS!$A2111,NoSettings!$A:$A,0))</f>
        <v>0</v>
      </c>
      <c r="K2111" s="109">
        <f>INDEX(GWP!$C$2:$C$13,MATCH(EPS!I2111,GWP!$B$2:$B$13,0))</f>
        <v>28</v>
      </c>
      <c r="L2111" s="5">
        <f t="shared" si="65"/>
        <v>0</v>
      </c>
    </row>
    <row r="2112" spans="1:12">
      <c r="A2112" t="s">
        <v>3831</v>
      </c>
      <c r="B2112" t="s">
        <v>5</v>
      </c>
      <c r="C2112" t="s">
        <v>1732</v>
      </c>
      <c r="D2112" t="s">
        <v>7011</v>
      </c>
      <c r="E2112" t="s">
        <v>1714</v>
      </c>
      <c r="H2112" t="str">
        <f>INDEX('Vensim Variables'!$B:$B,MATCH(EPS!$B2112,'Vensim Variables'!$A:$A,0))</f>
        <v>g pollutant</v>
      </c>
      <c r="I2112" t="str">
        <f t="shared" si="64"/>
        <v>N2O</v>
      </c>
      <c r="J2112">
        <f>INDEX(NoSettings!$C:$C,MATCH(EPS!$A2112,NoSettings!$A:$A,0))</f>
        <v>0</v>
      </c>
      <c r="K2112" s="109">
        <f>INDEX(GWP!$C$2:$C$13,MATCH(EPS!I2112,GWP!$B$2:$B$13,0))</f>
        <v>265</v>
      </c>
      <c r="L2112" s="5">
        <f t="shared" si="65"/>
        <v>0</v>
      </c>
    </row>
    <row r="2113" spans="1:12">
      <c r="A2113" t="s">
        <v>3832</v>
      </c>
      <c r="B2113" t="s">
        <v>5</v>
      </c>
      <c r="C2113" t="s">
        <v>1732</v>
      </c>
      <c r="D2113" t="s">
        <v>7011</v>
      </c>
      <c r="E2113" t="s">
        <v>1715</v>
      </c>
      <c r="H2113" t="str">
        <f>INDEX('Vensim Variables'!$B:$B,MATCH(EPS!$B2113,'Vensim Variables'!$A:$A,0))</f>
        <v>g pollutant</v>
      </c>
      <c r="I2113" t="str">
        <f t="shared" si="64"/>
        <v>F gases</v>
      </c>
      <c r="J2113">
        <f>INDEX(NoSettings!$C:$C,MATCH(EPS!$A2113,NoSettings!$A:$A,0))</f>
        <v>0</v>
      </c>
      <c r="K2113" s="109">
        <f>INDEX(GWP!$C$2:$C$13,MATCH(EPS!I2113,GWP!$B$2:$B$13,0))</f>
        <v>1</v>
      </c>
      <c r="L2113" s="5">
        <f t="shared" si="65"/>
        <v>0</v>
      </c>
    </row>
    <row r="2114" spans="1:12">
      <c r="A2114" t="s">
        <v>3833</v>
      </c>
      <c r="B2114" t="s">
        <v>5</v>
      </c>
      <c r="C2114" t="s">
        <v>1732</v>
      </c>
      <c r="D2114" t="s">
        <v>7012</v>
      </c>
      <c r="E2114" t="s">
        <v>1702</v>
      </c>
      <c r="H2114" t="str">
        <f>INDEX('Vensim Variables'!$B:$B,MATCH(EPS!$B2114,'Vensim Variables'!$A:$A,0))</f>
        <v>g pollutant</v>
      </c>
      <c r="I2114" t="str">
        <f t="shared" si="64"/>
        <v>CO2</v>
      </c>
      <c r="J2114">
        <f>INDEX(NoSettings!$C:$C,MATCH(EPS!$A2114,NoSettings!$A:$A,0))</f>
        <v>0</v>
      </c>
      <c r="K2114" s="109">
        <f>INDEX(GWP!$C$2:$C$13,MATCH(EPS!I2114,GWP!$B$2:$B$13,0))</f>
        <v>1</v>
      </c>
      <c r="L2114" s="5">
        <f t="shared" si="65"/>
        <v>0</v>
      </c>
    </row>
    <row r="2115" spans="1:12">
      <c r="A2115" t="s">
        <v>3834</v>
      </c>
      <c r="B2115" t="s">
        <v>5</v>
      </c>
      <c r="C2115" t="s">
        <v>1732</v>
      </c>
      <c r="D2115" t="s">
        <v>7012</v>
      </c>
      <c r="E2115" t="s">
        <v>1705</v>
      </c>
      <c r="H2115" t="str">
        <f>INDEX('Vensim Variables'!$B:$B,MATCH(EPS!$B2115,'Vensim Variables'!$A:$A,0))</f>
        <v>g pollutant</v>
      </c>
      <c r="I2115" t="str">
        <f t="shared" ref="I2115:I2178" si="66">IF(OR(C2115="CO2",C2115="CH4",C2115="N2O",C2115="F gases",C2115="VOC",C2115="CO",C2115="NOx",C2115="PM10",C2115="PM25",C2115="SOx",C2115="BC",C2115="OC"),C2115,IF(OR(D2115="CO2",D2115="CH4",D2115="N2O",D2115="F gases",D2115="VOC",D2115="CO",D2115="NOx",D2115="PM10",D2115="PM25",D2115="SOx",D2115="BC",D2115="OC"),D2115,IF(OR(E2115="CO2",E2115="CH4",E2115="N2O",E2115="F gases",E2115="VOC",E2115="CO",E2115="NOx",E2115="PM10",E2115="PM25",E2115="SOx",E2115="BC",E2115="OC"),E2115,"NA")))</f>
        <v>VOC</v>
      </c>
      <c r="J2115">
        <f>INDEX(NoSettings!$C:$C,MATCH(EPS!$A2115,NoSettings!$A:$A,0))</f>
        <v>0</v>
      </c>
      <c r="K2115" s="109">
        <f>INDEX(GWP!$C$2:$C$13,MATCH(EPS!I2115,GWP!$B$2:$B$13,0))</f>
        <v>5</v>
      </c>
      <c r="L2115" s="5">
        <f t="shared" ref="L2115:L2178" si="67">IF(H2115="g pollutant",K2115*J2115/10^12,IF(H2115="MMTCO2e",J2115,IF(H2115="MWh",J2115,0)))</f>
        <v>0</v>
      </c>
    </row>
    <row r="2116" spans="1:12">
      <c r="A2116" t="s">
        <v>3835</v>
      </c>
      <c r="B2116" t="s">
        <v>5</v>
      </c>
      <c r="C2116" t="s">
        <v>1732</v>
      </c>
      <c r="D2116" t="s">
        <v>7012</v>
      </c>
      <c r="E2116" t="s">
        <v>1706</v>
      </c>
      <c r="H2116" t="str">
        <f>INDEX('Vensim Variables'!$B:$B,MATCH(EPS!$B2116,'Vensim Variables'!$A:$A,0))</f>
        <v>g pollutant</v>
      </c>
      <c r="I2116" t="str">
        <f t="shared" si="66"/>
        <v>CO</v>
      </c>
      <c r="J2116">
        <f>INDEX(NoSettings!$C:$C,MATCH(EPS!$A2116,NoSettings!$A:$A,0))</f>
        <v>0</v>
      </c>
      <c r="K2116" s="109">
        <f>INDEX(GWP!$C$2:$C$13,MATCH(EPS!I2116,GWP!$B$2:$B$13,0))</f>
        <v>1.8</v>
      </c>
      <c r="L2116" s="5">
        <f t="shared" si="67"/>
        <v>0</v>
      </c>
    </row>
    <row r="2117" spans="1:12">
      <c r="A2117" t="s">
        <v>3836</v>
      </c>
      <c r="B2117" t="s">
        <v>5</v>
      </c>
      <c r="C2117" t="s">
        <v>1732</v>
      </c>
      <c r="D2117" t="s">
        <v>7012</v>
      </c>
      <c r="E2117" t="s">
        <v>1707</v>
      </c>
      <c r="H2117" t="str">
        <f>INDEX('Vensim Variables'!$B:$B,MATCH(EPS!$B2117,'Vensim Variables'!$A:$A,0))</f>
        <v>g pollutant</v>
      </c>
      <c r="I2117" t="str">
        <f t="shared" si="66"/>
        <v>NOx</v>
      </c>
      <c r="J2117">
        <f>INDEX(NoSettings!$C:$C,MATCH(EPS!$A2117,NoSettings!$A:$A,0))</f>
        <v>0</v>
      </c>
      <c r="K2117" s="109">
        <f>INDEX(GWP!$C$2:$C$13,MATCH(EPS!I2117,GWP!$B$2:$B$13,0))</f>
        <v>-8.1999999999999993</v>
      </c>
      <c r="L2117" s="5">
        <f t="shared" si="67"/>
        <v>0</v>
      </c>
    </row>
    <row r="2118" spans="1:12">
      <c r="A2118" t="s">
        <v>3837</v>
      </c>
      <c r="B2118" t="s">
        <v>5</v>
      </c>
      <c r="C2118" t="s">
        <v>1732</v>
      </c>
      <c r="D2118" t="s">
        <v>7012</v>
      </c>
      <c r="E2118" t="s">
        <v>1708</v>
      </c>
      <c r="H2118" t="str">
        <f>INDEX('Vensim Variables'!$B:$B,MATCH(EPS!$B2118,'Vensim Variables'!$A:$A,0))</f>
        <v>g pollutant</v>
      </c>
      <c r="I2118" t="str">
        <f t="shared" si="66"/>
        <v>PM10</v>
      </c>
      <c r="J2118">
        <f>INDEX(NoSettings!$C:$C,MATCH(EPS!$A2118,NoSettings!$A:$A,0))</f>
        <v>0</v>
      </c>
      <c r="K2118" s="109">
        <f>INDEX(GWP!$C$2:$C$13,MATCH(EPS!I2118,GWP!$B$2:$B$13,0))</f>
        <v>0</v>
      </c>
      <c r="L2118" s="5">
        <f t="shared" si="67"/>
        <v>0</v>
      </c>
    </row>
    <row r="2119" spans="1:12">
      <c r="A2119" t="s">
        <v>3838</v>
      </c>
      <c r="B2119" t="s">
        <v>5</v>
      </c>
      <c r="C2119" t="s">
        <v>1732</v>
      </c>
      <c r="D2119" t="s">
        <v>7012</v>
      </c>
      <c r="E2119" t="s">
        <v>1709</v>
      </c>
      <c r="H2119" t="str">
        <f>INDEX('Vensim Variables'!$B:$B,MATCH(EPS!$B2119,'Vensim Variables'!$A:$A,0))</f>
        <v>g pollutant</v>
      </c>
      <c r="I2119" t="str">
        <f t="shared" si="66"/>
        <v>PM25</v>
      </c>
      <c r="J2119">
        <f>INDEX(NoSettings!$C:$C,MATCH(EPS!$A2119,NoSettings!$A:$A,0))</f>
        <v>0</v>
      </c>
      <c r="K2119" s="109">
        <f>INDEX(GWP!$C$2:$C$13,MATCH(EPS!I2119,GWP!$B$2:$B$13,0))</f>
        <v>0</v>
      </c>
      <c r="L2119" s="5">
        <f t="shared" si="67"/>
        <v>0</v>
      </c>
    </row>
    <row r="2120" spans="1:12">
      <c r="A2120" t="s">
        <v>3839</v>
      </c>
      <c r="B2120" t="s">
        <v>5</v>
      </c>
      <c r="C2120" t="s">
        <v>1732</v>
      </c>
      <c r="D2120" t="s">
        <v>7012</v>
      </c>
      <c r="E2120" t="s">
        <v>1710</v>
      </c>
      <c r="H2120" t="str">
        <f>INDEX('Vensim Variables'!$B:$B,MATCH(EPS!$B2120,'Vensim Variables'!$A:$A,0))</f>
        <v>g pollutant</v>
      </c>
      <c r="I2120" t="str">
        <f t="shared" si="66"/>
        <v>SOx</v>
      </c>
      <c r="J2120">
        <f>INDEX(NoSettings!$C:$C,MATCH(EPS!$A2120,NoSettings!$A:$A,0))</f>
        <v>0</v>
      </c>
      <c r="K2120" s="109">
        <f>INDEX(GWP!$C$2:$C$13,MATCH(EPS!I2120,GWP!$B$2:$B$13,0))</f>
        <v>0</v>
      </c>
      <c r="L2120" s="5">
        <f t="shared" si="67"/>
        <v>0</v>
      </c>
    </row>
    <row r="2121" spans="1:12">
      <c r="A2121" t="s">
        <v>3840</v>
      </c>
      <c r="B2121" t="s">
        <v>5</v>
      </c>
      <c r="C2121" t="s">
        <v>1732</v>
      </c>
      <c r="D2121" t="s">
        <v>7012</v>
      </c>
      <c r="E2121" t="s">
        <v>1711</v>
      </c>
      <c r="H2121" t="str">
        <f>INDEX('Vensim Variables'!$B:$B,MATCH(EPS!$B2121,'Vensim Variables'!$A:$A,0))</f>
        <v>g pollutant</v>
      </c>
      <c r="I2121" t="str">
        <f t="shared" si="66"/>
        <v>BC</v>
      </c>
      <c r="J2121">
        <f>INDEX(NoSettings!$C:$C,MATCH(EPS!$A2121,NoSettings!$A:$A,0))</f>
        <v>0</v>
      </c>
      <c r="K2121" s="109">
        <f>INDEX(GWP!$C$2:$C$13,MATCH(EPS!I2121,GWP!$B$2:$B$13,0))</f>
        <v>345</v>
      </c>
      <c r="L2121" s="5">
        <f t="shared" si="67"/>
        <v>0</v>
      </c>
    </row>
    <row r="2122" spans="1:12">
      <c r="A2122" t="s">
        <v>3841</v>
      </c>
      <c r="B2122" t="s">
        <v>5</v>
      </c>
      <c r="C2122" t="s">
        <v>1732</v>
      </c>
      <c r="D2122" t="s">
        <v>7012</v>
      </c>
      <c r="E2122" t="s">
        <v>1712</v>
      </c>
      <c r="H2122" t="str">
        <f>INDEX('Vensim Variables'!$B:$B,MATCH(EPS!$B2122,'Vensim Variables'!$A:$A,0))</f>
        <v>g pollutant</v>
      </c>
      <c r="I2122" t="str">
        <f t="shared" si="66"/>
        <v>OC</v>
      </c>
      <c r="J2122">
        <f>INDEX(NoSettings!$C:$C,MATCH(EPS!$A2122,NoSettings!$A:$A,0))</f>
        <v>0</v>
      </c>
      <c r="K2122" s="109">
        <f>INDEX(GWP!$C$2:$C$13,MATCH(EPS!I2122,GWP!$B$2:$B$13,0))</f>
        <v>-46</v>
      </c>
      <c r="L2122" s="5">
        <f t="shared" si="67"/>
        <v>0</v>
      </c>
    </row>
    <row r="2123" spans="1:12">
      <c r="A2123" t="s">
        <v>3842</v>
      </c>
      <c r="B2123" t="s">
        <v>5</v>
      </c>
      <c r="C2123" t="s">
        <v>1732</v>
      </c>
      <c r="D2123" t="s">
        <v>7012</v>
      </c>
      <c r="E2123" t="s">
        <v>1713</v>
      </c>
      <c r="H2123" t="str">
        <f>INDEX('Vensim Variables'!$B:$B,MATCH(EPS!$B2123,'Vensim Variables'!$A:$A,0))</f>
        <v>g pollutant</v>
      </c>
      <c r="I2123" t="str">
        <f t="shared" si="66"/>
        <v>CH4</v>
      </c>
      <c r="J2123">
        <f>INDEX(NoSettings!$C:$C,MATCH(EPS!$A2123,NoSettings!$A:$A,0))</f>
        <v>0</v>
      </c>
      <c r="K2123" s="109">
        <f>INDEX(GWP!$C$2:$C$13,MATCH(EPS!I2123,GWP!$B$2:$B$13,0))</f>
        <v>28</v>
      </c>
      <c r="L2123" s="5">
        <f t="shared" si="67"/>
        <v>0</v>
      </c>
    </row>
    <row r="2124" spans="1:12">
      <c r="A2124" t="s">
        <v>3843</v>
      </c>
      <c r="B2124" t="s">
        <v>5</v>
      </c>
      <c r="C2124" t="s">
        <v>1732</v>
      </c>
      <c r="D2124" t="s">
        <v>7012</v>
      </c>
      <c r="E2124" t="s">
        <v>1714</v>
      </c>
      <c r="H2124" t="str">
        <f>INDEX('Vensim Variables'!$B:$B,MATCH(EPS!$B2124,'Vensim Variables'!$A:$A,0))</f>
        <v>g pollutant</v>
      </c>
      <c r="I2124" t="str">
        <f t="shared" si="66"/>
        <v>N2O</v>
      </c>
      <c r="J2124">
        <f>INDEX(NoSettings!$C:$C,MATCH(EPS!$A2124,NoSettings!$A:$A,0))</f>
        <v>0</v>
      </c>
      <c r="K2124" s="109">
        <f>INDEX(GWP!$C$2:$C$13,MATCH(EPS!I2124,GWP!$B$2:$B$13,0))</f>
        <v>265</v>
      </c>
      <c r="L2124" s="5">
        <f t="shared" si="67"/>
        <v>0</v>
      </c>
    </row>
    <row r="2125" spans="1:12">
      <c r="A2125" t="s">
        <v>3844</v>
      </c>
      <c r="B2125" t="s">
        <v>5</v>
      </c>
      <c r="C2125" t="s">
        <v>1732</v>
      </c>
      <c r="D2125" t="s">
        <v>7012</v>
      </c>
      <c r="E2125" t="s">
        <v>1715</v>
      </c>
      <c r="H2125" t="str">
        <f>INDEX('Vensim Variables'!$B:$B,MATCH(EPS!$B2125,'Vensim Variables'!$A:$A,0))</f>
        <v>g pollutant</v>
      </c>
      <c r="I2125" t="str">
        <f t="shared" si="66"/>
        <v>F gases</v>
      </c>
      <c r="J2125">
        <f>INDEX(NoSettings!$C:$C,MATCH(EPS!$A2125,NoSettings!$A:$A,0))</f>
        <v>0</v>
      </c>
      <c r="K2125" s="109">
        <f>INDEX(GWP!$C$2:$C$13,MATCH(EPS!I2125,GWP!$B$2:$B$13,0))</f>
        <v>1</v>
      </c>
      <c r="L2125" s="5">
        <f t="shared" si="67"/>
        <v>0</v>
      </c>
    </row>
    <row r="2126" spans="1:12">
      <c r="A2126" t="s">
        <v>3845</v>
      </c>
      <c r="B2126" t="s">
        <v>5</v>
      </c>
      <c r="C2126" t="s">
        <v>1732</v>
      </c>
      <c r="D2126" t="s">
        <v>7013</v>
      </c>
      <c r="E2126" t="s">
        <v>1702</v>
      </c>
      <c r="H2126" t="str">
        <f>INDEX('Vensim Variables'!$B:$B,MATCH(EPS!$B2126,'Vensim Variables'!$A:$A,0))</f>
        <v>g pollutant</v>
      </c>
      <c r="I2126" t="str">
        <f t="shared" si="66"/>
        <v>CO2</v>
      </c>
      <c r="J2126">
        <f>INDEX(NoSettings!$C:$C,MATCH(EPS!$A2126,NoSettings!$A:$A,0))</f>
        <v>0</v>
      </c>
      <c r="K2126" s="109">
        <f>INDEX(GWP!$C$2:$C$13,MATCH(EPS!I2126,GWP!$B$2:$B$13,0))</f>
        <v>1</v>
      </c>
      <c r="L2126" s="5">
        <f t="shared" si="67"/>
        <v>0</v>
      </c>
    </row>
    <row r="2127" spans="1:12">
      <c r="A2127" t="s">
        <v>3846</v>
      </c>
      <c r="B2127" t="s">
        <v>5</v>
      </c>
      <c r="C2127" t="s">
        <v>1732</v>
      </c>
      <c r="D2127" t="s">
        <v>7013</v>
      </c>
      <c r="E2127" t="s">
        <v>1705</v>
      </c>
      <c r="H2127" t="str">
        <f>INDEX('Vensim Variables'!$B:$B,MATCH(EPS!$B2127,'Vensim Variables'!$A:$A,0))</f>
        <v>g pollutant</v>
      </c>
      <c r="I2127" t="str">
        <f t="shared" si="66"/>
        <v>VOC</v>
      </c>
      <c r="J2127">
        <f>INDEX(NoSettings!$C:$C,MATCH(EPS!$A2127,NoSettings!$A:$A,0))</f>
        <v>0</v>
      </c>
      <c r="K2127" s="109">
        <f>INDEX(GWP!$C$2:$C$13,MATCH(EPS!I2127,GWP!$B$2:$B$13,0))</f>
        <v>5</v>
      </c>
      <c r="L2127" s="5">
        <f t="shared" si="67"/>
        <v>0</v>
      </c>
    </row>
    <row r="2128" spans="1:12">
      <c r="A2128" t="s">
        <v>3847</v>
      </c>
      <c r="B2128" t="s">
        <v>5</v>
      </c>
      <c r="C2128" t="s">
        <v>1732</v>
      </c>
      <c r="D2128" t="s">
        <v>7013</v>
      </c>
      <c r="E2128" t="s">
        <v>1706</v>
      </c>
      <c r="H2128" t="str">
        <f>INDEX('Vensim Variables'!$B:$B,MATCH(EPS!$B2128,'Vensim Variables'!$A:$A,0))</f>
        <v>g pollutant</v>
      </c>
      <c r="I2128" t="str">
        <f t="shared" si="66"/>
        <v>CO</v>
      </c>
      <c r="J2128">
        <f>INDEX(NoSettings!$C:$C,MATCH(EPS!$A2128,NoSettings!$A:$A,0))</f>
        <v>0</v>
      </c>
      <c r="K2128" s="109">
        <f>INDEX(GWP!$C$2:$C$13,MATCH(EPS!I2128,GWP!$B$2:$B$13,0))</f>
        <v>1.8</v>
      </c>
      <c r="L2128" s="5">
        <f t="shared" si="67"/>
        <v>0</v>
      </c>
    </row>
    <row r="2129" spans="1:12">
      <c r="A2129" t="s">
        <v>3848</v>
      </c>
      <c r="B2129" t="s">
        <v>5</v>
      </c>
      <c r="C2129" t="s">
        <v>1732</v>
      </c>
      <c r="D2129" t="s">
        <v>7013</v>
      </c>
      <c r="E2129" t="s">
        <v>1707</v>
      </c>
      <c r="H2129" t="str">
        <f>INDEX('Vensim Variables'!$B:$B,MATCH(EPS!$B2129,'Vensim Variables'!$A:$A,0))</f>
        <v>g pollutant</v>
      </c>
      <c r="I2129" t="str">
        <f t="shared" si="66"/>
        <v>NOx</v>
      </c>
      <c r="J2129">
        <f>INDEX(NoSettings!$C:$C,MATCH(EPS!$A2129,NoSettings!$A:$A,0))</f>
        <v>0</v>
      </c>
      <c r="K2129" s="109">
        <f>INDEX(GWP!$C$2:$C$13,MATCH(EPS!I2129,GWP!$B$2:$B$13,0))</f>
        <v>-8.1999999999999993</v>
      </c>
      <c r="L2129" s="5">
        <f t="shared" si="67"/>
        <v>0</v>
      </c>
    </row>
    <row r="2130" spans="1:12">
      <c r="A2130" t="s">
        <v>3849</v>
      </c>
      <c r="B2130" t="s">
        <v>5</v>
      </c>
      <c r="C2130" t="s">
        <v>1732</v>
      </c>
      <c r="D2130" t="s">
        <v>7013</v>
      </c>
      <c r="E2130" t="s">
        <v>1708</v>
      </c>
      <c r="H2130" t="str">
        <f>INDEX('Vensim Variables'!$B:$B,MATCH(EPS!$B2130,'Vensim Variables'!$A:$A,0))</f>
        <v>g pollutant</v>
      </c>
      <c r="I2130" t="str">
        <f t="shared" si="66"/>
        <v>PM10</v>
      </c>
      <c r="J2130">
        <f>INDEX(NoSettings!$C:$C,MATCH(EPS!$A2130,NoSettings!$A:$A,0))</f>
        <v>0</v>
      </c>
      <c r="K2130" s="109">
        <f>INDEX(GWP!$C$2:$C$13,MATCH(EPS!I2130,GWP!$B$2:$B$13,0))</f>
        <v>0</v>
      </c>
      <c r="L2130" s="5">
        <f t="shared" si="67"/>
        <v>0</v>
      </c>
    </row>
    <row r="2131" spans="1:12">
      <c r="A2131" t="s">
        <v>3850</v>
      </c>
      <c r="B2131" t="s">
        <v>5</v>
      </c>
      <c r="C2131" t="s">
        <v>1732</v>
      </c>
      <c r="D2131" t="s">
        <v>7013</v>
      </c>
      <c r="E2131" t="s">
        <v>1709</v>
      </c>
      <c r="H2131" t="str">
        <f>INDEX('Vensim Variables'!$B:$B,MATCH(EPS!$B2131,'Vensim Variables'!$A:$A,0))</f>
        <v>g pollutant</v>
      </c>
      <c r="I2131" t="str">
        <f t="shared" si="66"/>
        <v>PM25</v>
      </c>
      <c r="J2131">
        <f>INDEX(NoSettings!$C:$C,MATCH(EPS!$A2131,NoSettings!$A:$A,0))</f>
        <v>0</v>
      </c>
      <c r="K2131" s="109">
        <f>INDEX(GWP!$C$2:$C$13,MATCH(EPS!I2131,GWP!$B$2:$B$13,0))</f>
        <v>0</v>
      </c>
      <c r="L2131" s="5">
        <f t="shared" si="67"/>
        <v>0</v>
      </c>
    </row>
    <row r="2132" spans="1:12">
      <c r="A2132" t="s">
        <v>3851</v>
      </c>
      <c r="B2132" t="s">
        <v>5</v>
      </c>
      <c r="C2132" t="s">
        <v>1732</v>
      </c>
      <c r="D2132" t="s">
        <v>7013</v>
      </c>
      <c r="E2132" t="s">
        <v>1710</v>
      </c>
      <c r="H2132" t="str">
        <f>INDEX('Vensim Variables'!$B:$B,MATCH(EPS!$B2132,'Vensim Variables'!$A:$A,0))</f>
        <v>g pollutant</v>
      </c>
      <c r="I2132" t="str">
        <f t="shared" si="66"/>
        <v>SOx</v>
      </c>
      <c r="J2132">
        <f>INDEX(NoSettings!$C:$C,MATCH(EPS!$A2132,NoSettings!$A:$A,0))</f>
        <v>0</v>
      </c>
      <c r="K2132" s="109">
        <f>INDEX(GWP!$C$2:$C$13,MATCH(EPS!I2132,GWP!$B$2:$B$13,0))</f>
        <v>0</v>
      </c>
      <c r="L2132" s="5">
        <f t="shared" si="67"/>
        <v>0</v>
      </c>
    </row>
    <row r="2133" spans="1:12">
      <c r="A2133" t="s">
        <v>3852</v>
      </c>
      <c r="B2133" t="s">
        <v>5</v>
      </c>
      <c r="C2133" t="s">
        <v>1732</v>
      </c>
      <c r="D2133" t="s">
        <v>7013</v>
      </c>
      <c r="E2133" t="s">
        <v>1711</v>
      </c>
      <c r="H2133" t="str">
        <f>INDEX('Vensim Variables'!$B:$B,MATCH(EPS!$B2133,'Vensim Variables'!$A:$A,0))</f>
        <v>g pollutant</v>
      </c>
      <c r="I2133" t="str">
        <f t="shared" si="66"/>
        <v>BC</v>
      </c>
      <c r="J2133">
        <f>INDEX(NoSettings!$C:$C,MATCH(EPS!$A2133,NoSettings!$A:$A,0))</f>
        <v>0</v>
      </c>
      <c r="K2133" s="109">
        <f>INDEX(GWP!$C$2:$C$13,MATCH(EPS!I2133,GWP!$B$2:$B$13,0))</f>
        <v>345</v>
      </c>
      <c r="L2133" s="5">
        <f t="shared" si="67"/>
        <v>0</v>
      </c>
    </row>
    <row r="2134" spans="1:12">
      <c r="A2134" t="s">
        <v>3853</v>
      </c>
      <c r="B2134" t="s">
        <v>5</v>
      </c>
      <c r="C2134" t="s">
        <v>1732</v>
      </c>
      <c r="D2134" t="s">
        <v>7013</v>
      </c>
      <c r="E2134" t="s">
        <v>1712</v>
      </c>
      <c r="H2134" t="str">
        <f>INDEX('Vensim Variables'!$B:$B,MATCH(EPS!$B2134,'Vensim Variables'!$A:$A,0))</f>
        <v>g pollutant</v>
      </c>
      <c r="I2134" t="str">
        <f t="shared" si="66"/>
        <v>OC</v>
      </c>
      <c r="J2134">
        <f>INDEX(NoSettings!$C:$C,MATCH(EPS!$A2134,NoSettings!$A:$A,0))</f>
        <v>0</v>
      </c>
      <c r="K2134" s="109">
        <f>INDEX(GWP!$C$2:$C$13,MATCH(EPS!I2134,GWP!$B$2:$B$13,0))</f>
        <v>-46</v>
      </c>
      <c r="L2134" s="5">
        <f t="shared" si="67"/>
        <v>0</v>
      </c>
    </row>
    <row r="2135" spans="1:12">
      <c r="A2135" t="s">
        <v>3854</v>
      </c>
      <c r="B2135" t="s">
        <v>5</v>
      </c>
      <c r="C2135" t="s">
        <v>1732</v>
      </c>
      <c r="D2135" t="s">
        <v>7013</v>
      </c>
      <c r="E2135" t="s">
        <v>1713</v>
      </c>
      <c r="H2135" t="str">
        <f>INDEX('Vensim Variables'!$B:$B,MATCH(EPS!$B2135,'Vensim Variables'!$A:$A,0))</f>
        <v>g pollutant</v>
      </c>
      <c r="I2135" t="str">
        <f t="shared" si="66"/>
        <v>CH4</v>
      </c>
      <c r="J2135">
        <f>INDEX(NoSettings!$C:$C,MATCH(EPS!$A2135,NoSettings!$A:$A,0))</f>
        <v>0</v>
      </c>
      <c r="K2135" s="109">
        <f>INDEX(GWP!$C$2:$C$13,MATCH(EPS!I2135,GWP!$B$2:$B$13,0))</f>
        <v>28</v>
      </c>
      <c r="L2135" s="5">
        <f t="shared" si="67"/>
        <v>0</v>
      </c>
    </row>
    <row r="2136" spans="1:12">
      <c r="A2136" t="s">
        <v>3855</v>
      </c>
      <c r="B2136" t="s">
        <v>5</v>
      </c>
      <c r="C2136" t="s">
        <v>1732</v>
      </c>
      <c r="D2136" t="s">
        <v>7013</v>
      </c>
      <c r="E2136" t="s">
        <v>1714</v>
      </c>
      <c r="H2136" t="str">
        <f>INDEX('Vensim Variables'!$B:$B,MATCH(EPS!$B2136,'Vensim Variables'!$A:$A,0))</f>
        <v>g pollutant</v>
      </c>
      <c r="I2136" t="str">
        <f t="shared" si="66"/>
        <v>N2O</v>
      </c>
      <c r="J2136">
        <f>INDEX(NoSettings!$C:$C,MATCH(EPS!$A2136,NoSettings!$A:$A,0))</f>
        <v>0</v>
      </c>
      <c r="K2136" s="109">
        <f>INDEX(GWP!$C$2:$C$13,MATCH(EPS!I2136,GWP!$B$2:$B$13,0))</f>
        <v>265</v>
      </c>
      <c r="L2136" s="5">
        <f t="shared" si="67"/>
        <v>0</v>
      </c>
    </row>
    <row r="2137" spans="1:12">
      <c r="A2137" t="s">
        <v>3856</v>
      </c>
      <c r="B2137" t="s">
        <v>5</v>
      </c>
      <c r="C2137" t="s">
        <v>1732</v>
      </c>
      <c r="D2137" t="s">
        <v>7013</v>
      </c>
      <c r="E2137" t="s">
        <v>1715</v>
      </c>
      <c r="H2137" t="str">
        <f>INDEX('Vensim Variables'!$B:$B,MATCH(EPS!$B2137,'Vensim Variables'!$A:$A,0))</f>
        <v>g pollutant</v>
      </c>
      <c r="I2137" t="str">
        <f t="shared" si="66"/>
        <v>F gases</v>
      </c>
      <c r="J2137">
        <f>INDEX(NoSettings!$C:$C,MATCH(EPS!$A2137,NoSettings!$A:$A,0))</f>
        <v>0</v>
      </c>
      <c r="K2137" s="109">
        <f>INDEX(GWP!$C$2:$C$13,MATCH(EPS!I2137,GWP!$B$2:$B$13,0))</f>
        <v>1</v>
      </c>
      <c r="L2137" s="5">
        <f t="shared" si="67"/>
        <v>0</v>
      </c>
    </row>
    <row r="2138" spans="1:12">
      <c r="A2138" t="s">
        <v>3857</v>
      </c>
      <c r="B2138" t="s">
        <v>5</v>
      </c>
      <c r="C2138" t="s">
        <v>1732</v>
      </c>
      <c r="D2138" t="s">
        <v>7014</v>
      </c>
      <c r="E2138" t="s">
        <v>1702</v>
      </c>
      <c r="H2138" t="str">
        <f>INDEX('Vensim Variables'!$B:$B,MATCH(EPS!$B2138,'Vensim Variables'!$A:$A,0))</f>
        <v>g pollutant</v>
      </c>
      <c r="I2138" t="str">
        <f t="shared" si="66"/>
        <v>CO2</v>
      </c>
      <c r="J2138">
        <f>INDEX(NoSettings!$C:$C,MATCH(EPS!$A2138,NoSettings!$A:$A,0))</f>
        <v>0</v>
      </c>
      <c r="K2138" s="109">
        <f>INDEX(GWP!$C$2:$C$13,MATCH(EPS!I2138,GWP!$B$2:$B$13,0))</f>
        <v>1</v>
      </c>
      <c r="L2138" s="5">
        <f t="shared" si="67"/>
        <v>0</v>
      </c>
    </row>
    <row r="2139" spans="1:12">
      <c r="A2139" t="s">
        <v>3858</v>
      </c>
      <c r="B2139" t="s">
        <v>5</v>
      </c>
      <c r="C2139" t="s">
        <v>1732</v>
      </c>
      <c r="D2139" t="s">
        <v>7014</v>
      </c>
      <c r="E2139" t="s">
        <v>1705</v>
      </c>
      <c r="H2139" t="str">
        <f>INDEX('Vensim Variables'!$B:$B,MATCH(EPS!$B2139,'Vensim Variables'!$A:$A,0))</f>
        <v>g pollutant</v>
      </c>
      <c r="I2139" t="str">
        <f t="shared" si="66"/>
        <v>VOC</v>
      </c>
      <c r="J2139" s="98">
        <f>INDEX(NoSettings!$C:$C,MATCH(EPS!$A2139,NoSettings!$A:$A,0))</f>
        <v>0</v>
      </c>
      <c r="K2139" s="109">
        <f>INDEX(GWP!$C$2:$C$13,MATCH(EPS!I2139,GWP!$B$2:$B$13,0))</f>
        <v>5</v>
      </c>
      <c r="L2139" s="5">
        <f t="shared" si="67"/>
        <v>0</v>
      </c>
    </row>
    <row r="2140" spans="1:12">
      <c r="A2140" t="s">
        <v>3859</v>
      </c>
      <c r="B2140" t="s">
        <v>5</v>
      </c>
      <c r="C2140" t="s">
        <v>1732</v>
      </c>
      <c r="D2140" t="s">
        <v>7014</v>
      </c>
      <c r="E2140" t="s">
        <v>1706</v>
      </c>
      <c r="H2140" t="str">
        <f>INDEX('Vensim Variables'!$B:$B,MATCH(EPS!$B2140,'Vensim Variables'!$A:$A,0))</f>
        <v>g pollutant</v>
      </c>
      <c r="I2140" t="str">
        <f t="shared" si="66"/>
        <v>CO</v>
      </c>
      <c r="J2140">
        <f>INDEX(NoSettings!$C:$C,MATCH(EPS!$A2140,NoSettings!$A:$A,0))</f>
        <v>0</v>
      </c>
      <c r="K2140" s="109">
        <f>INDEX(GWP!$C$2:$C$13,MATCH(EPS!I2140,GWP!$B$2:$B$13,0))</f>
        <v>1.8</v>
      </c>
      <c r="L2140" s="5">
        <f t="shared" si="67"/>
        <v>0</v>
      </c>
    </row>
    <row r="2141" spans="1:12">
      <c r="A2141" t="s">
        <v>3860</v>
      </c>
      <c r="B2141" t="s">
        <v>5</v>
      </c>
      <c r="C2141" t="s">
        <v>1732</v>
      </c>
      <c r="D2141" t="s">
        <v>7014</v>
      </c>
      <c r="E2141" t="s">
        <v>1707</v>
      </c>
      <c r="H2141" t="str">
        <f>INDEX('Vensim Variables'!$B:$B,MATCH(EPS!$B2141,'Vensim Variables'!$A:$A,0))</f>
        <v>g pollutant</v>
      </c>
      <c r="I2141" t="str">
        <f t="shared" si="66"/>
        <v>NOx</v>
      </c>
      <c r="J2141">
        <f>INDEX(NoSettings!$C:$C,MATCH(EPS!$A2141,NoSettings!$A:$A,0))</f>
        <v>0</v>
      </c>
      <c r="K2141" s="109">
        <f>INDEX(GWP!$C$2:$C$13,MATCH(EPS!I2141,GWP!$B$2:$B$13,0))</f>
        <v>-8.1999999999999993</v>
      </c>
      <c r="L2141" s="5">
        <f t="shared" si="67"/>
        <v>0</v>
      </c>
    </row>
    <row r="2142" spans="1:12">
      <c r="A2142" t="s">
        <v>3861</v>
      </c>
      <c r="B2142" t="s">
        <v>5</v>
      </c>
      <c r="C2142" t="s">
        <v>1732</v>
      </c>
      <c r="D2142" t="s">
        <v>7014</v>
      </c>
      <c r="E2142" t="s">
        <v>1708</v>
      </c>
      <c r="H2142" t="str">
        <f>INDEX('Vensim Variables'!$B:$B,MATCH(EPS!$B2142,'Vensim Variables'!$A:$A,0))</f>
        <v>g pollutant</v>
      </c>
      <c r="I2142" t="str">
        <f t="shared" si="66"/>
        <v>PM10</v>
      </c>
      <c r="J2142">
        <f>INDEX(NoSettings!$C:$C,MATCH(EPS!$A2142,NoSettings!$A:$A,0))</f>
        <v>0</v>
      </c>
      <c r="K2142" s="109">
        <f>INDEX(GWP!$C$2:$C$13,MATCH(EPS!I2142,GWP!$B$2:$B$13,0))</f>
        <v>0</v>
      </c>
      <c r="L2142" s="5">
        <f t="shared" si="67"/>
        <v>0</v>
      </c>
    </row>
    <row r="2143" spans="1:12">
      <c r="A2143" t="s">
        <v>3862</v>
      </c>
      <c r="B2143" t="s">
        <v>5</v>
      </c>
      <c r="C2143" t="s">
        <v>1732</v>
      </c>
      <c r="D2143" t="s">
        <v>7014</v>
      </c>
      <c r="E2143" t="s">
        <v>1709</v>
      </c>
      <c r="H2143" t="str">
        <f>INDEX('Vensim Variables'!$B:$B,MATCH(EPS!$B2143,'Vensim Variables'!$A:$A,0))</f>
        <v>g pollutant</v>
      </c>
      <c r="I2143" t="str">
        <f t="shared" si="66"/>
        <v>PM25</v>
      </c>
      <c r="J2143">
        <f>INDEX(NoSettings!$C:$C,MATCH(EPS!$A2143,NoSettings!$A:$A,0))</f>
        <v>0</v>
      </c>
      <c r="K2143" s="109">
        <f>INDEX(GWP!$C$2:$C$13,MATCH(EPS!I2143,GWP!$B$2:$B$13,0))</f>
        <v>0</v>
      </c>
      <c r="L2143" s="5">
        <f t="shared" si="67"/>
        <v>0</v>
      </c>
    </row>
    <row r="2144" spans="1:12">
      <c r="A2144" t="s">
        <v>3863</v>
      </c>
      <c r="B2144" t="s">
        <v>5</v>
      </c>
      <c r="C2144" t="s">
        <v>1732</v>
      </c>
      <c r="D2144" t="s">
        <v>7014</v>
      </c>
      <c r="E2144" t="s">
        <v>1710</v>
      </c>
      <c r="H2144" t="str">
        <f>INDEX('Vensim Variables'!$B:$B,MATCH(EPS!$B2144,'Vensim Variables'!$A:$A,0))</f>
        <v>g pollutant</v>
      </c>
      <c r="I2144" t="str">
        <f t="shared" si="66"/>
        <v>SOx</v>
      </c>
      <c r="J2144">
        <f>INDEX(NoSettings!$C:$C,MATCH(EPS!$A2144,NoSettings!$A:$A,0))</f>
        <v>0</v>
      </c>
      <c r="K2144" s="109">
        <f>INDEX(GWP!$C$2:$C$13,MATCH(EPS!I2144,GWP!$B$2:$B$13,0))</f>
        <v>0</v>
      </c>
      <c r="L2144" s="5">
        <f t="shared" si="67"/>
        <v>0</v>
      </c>
    </row>
    <row r="2145" spans="1:12">
      <c r="A2145" t="s">
        <v>3864</v>
      </c>
      <c r="B2145" t="s">
        <v>5</v>
      </c>
      <c r="C2145" t="s">
        <v>1732</v>
      </c>
      <c r="D2145" t="s">
        <v>7014</v>
      </c>
      <c r="E2145" t="s">
        <v>1711</v>
      </c>
      <c r="H2145" t="str">
        <f>INDEX('Vensim Variables'!$B:$B,MATCH(EPS!$B2145,'Vensim Variables'!$A:$A,0))</f>
        <v>g pollutant</v>
      </c>
      <c r="I2145" t="str">
        <f t="shared" si="66"/>
        <v>BC</v>
      </c>
      <c r="J2145">
        <f>INDEX(NoSettings!$C:$C,MATCH(EPS!$A2145,NoSettings!$A:$A,0))</f>
        <v>0</v>
      </c>
      <c r="K2145" s="109">
        <f>INDEX(GWP!$C$2:$C$13,MATCH(EPS!I2145,GWP!$B$2:$B$13,0))</f>
        <v>345</v>
      </c>
      <c r="L2145" s="5">
        <f t="shared" si="67"/>
        <v>0</v>
      </c>
    </row>
    <row r="2146" spans="1:12">
      <c r="A2146" t="s">
        <v>3865</v>
      </c>
      <c r="B2146" t="s">
        <v>5</v>
      </c>
      <c r="C2146" t="s">
        <v>1732</v>
      </c>
      <c r="D2146" t="s">
        <v>7014</v>
      </c>
      <c r="E2146" t="s">
        <v>1712</v>
      </c>
      <c r="H2146" t="str">
        <f>INDEX('Vensim Variables'!$B:$B,MATCH(EPS!$B2146,'Vensim Variables'!$A:$A,0))</f>
        <v>g pollutant</v>
      </c>
      <c r="I2146" t="str">
        <f t="shared" si="66"/>
        <v>OC</v>
      </c>
      <c r="J2146">
        <f>INDEX(NoSettings!$C:$C,MATCH(EPS!$A2146,NoSettings!$A:$A,0))</f>
        <v>0</v>
      </c>
      <c r="K2146" s="109">
        <f>INDEX(GWP!$C$2:$C$13,MATCH(EPS!I2146,GWP!$B$2:$B$13,0))</f>
        <v>-46</v>
      </c>
      <c r="L2146" s="5">
        <f t="shared" si="67"/>
        <v>0</v>
      </c>
    </row>
    <row r="2147" spans="1:12">
      <c r="A2147" t="s">
        <v>3866</v>
      </c>
      <c r="B2147" t="s">
        <v>5</v>
      </c>
      <c r="C2147" t="s">
        <v>1732</v>
      </c>
      <c r="D2147" t="s">
        <v>7014</v>
      </c>
      <c r="E2147" t="s">
        <v>1713</v>
      </c>
      <c r="H2147" t="str">
        <f>INDEX('Vensim Variables'!$B:$B,MATCH(EPS!$B2147,'Vensim Variables'!$A:$A,0))</f>
        <v>g pollutant</v>
      </c>
      <c r="I2147" t="str">
        <f t="shared" si="66"/>
        <v>CH4</v>
      </c>
      <c r="J2147">
        <f>INDEX(NoSettings!$C:$C,MATCH(EPS!$A2147,NoSettings!$A:$A,0))</f>
        <v>0</v>
      </c>
      <c r="K2147" s="109">
        <f>INDEX(GWP!$C$2:$C$13,MATCH(EPS!I2147,GWP!$B$2:$B$13,0))</f>
        <v>28</v>
      </c>
      <c r="L2147" s="5">
        <f t="shared" si="67"/>
        <v>0</v>
      </c>
    </row>
    <row r="2148" spans="1:12">
      <c r="A2148" t="s">
        <v>3867</v>
      </c>
      <c r="B2148" t="s">
        <v>5</v>
      </c>
      <c r="C2148" t="s">
        <v>1732</v>
      </c>
      <c r="D2148" t="s">
        <v>7014</v>
      </c>
      <c r="E2148" t="s">
        <v>1714</v>
      </c>
      <c r="H2148" t="str">
        <f>INDEX('Vensim Variables'!$B:$B,MATCH(EPS!$B2148,'Vensim Variables'!$A:$A,0))</f>
        <v>g pollutant</v>
      </c>
      <c r="I2148" t="str">
        <f t="shared" si="66"/>
        <v>N2O</v>
      </c>
      <c r="J2148">
        <f>INDEX(NoSettings!$C:$C,MATCH(EPS!$A2148,NoSettings!$A:$A,0))</f>
        <v>0</v>
      </c>
      <c r="K2148" s="109">
        <f>INDEX(GWP!$C$2:$C$13,MATCH(EPS!I2148,GWP!$B$2:$B$13,0))</f>
        <v>265</v>
      </c>
      <c r="L2148" s="5">
        <f t="shared" si="67"/>
        <v>0</v>
      </c>
    </row>
    <row r="2149" spans="1:12">
      <c r="A2149" t="s">
        <v>3868</v>
      </c>
      <c r="B2149" t="s">
        <v>5</v>
      </c>
      <c r="C2149" t="s">
        <v>1732</v>
      </c>
      <c r="D2149" t="s">
        <v>7014</v>
      </c>
      <c r="E2149" t="s">
        <v>1715</v>
      </c>
      <c r="H2149" t="str">
        <f>INDEX('Vensim Variables'!$B:$B,MATCH(EPS!$B2149,'Vensim Variables'!$A:$A,0))</f>
        <v>g pollutant</v>
      </c>
      <c r="I2149" t="str">
        <f t="shared" si="66"/>
        <v>F gases</v>
      </c>
      <c r="J2149">
        <f>INDEX(NoSettings!$C:$C,MATCH(EPS!$A2149,NoSettings!$A:$A,0))</f>
        <v>0</v>
      </c>
      <c r="K2149" s="109">
        <f>INDEX(GWP!$C$2:$C$13,MATCH(EPS!I2149,GWP!$B$2:$B$13,0))</f>
        <v>1</v>
      </c>
      <c r="L2149" s="5">
        <f t="shared" si="67"/>
        <v>0</v>
      </c>
    </row>
    <row r="2150" spans="1:12">
      <c r="A2150" t="s">
        <v>3869</v>
      </c>
      <c r="B2150" t="s">
        <v>5</v>
      </c>
      <c r="C2150" t="s">
        <v>1732</v>
      </c>
      <c r="D2150" t="s">
        <v>7015</v>
      </c>
      <c r="E2150" t="s">
        <v>1702</v>
      </c>
      <c r="H2150" t="str">
        <f>INDEX('Vensim Variables'!$B:$B,MATCH(EPS!$B2150,'Vensim Variables'!$A:$A,0))</f>
        <v>g pollutant</v>
      </c>
      <c r="I2150" t="str">
        <f t="shared" si="66"/>
        <v>CO2</v>
      </c>
      <c r="J2150">
        <f>INDEX(NoSettings!$C:$C,MATCH(EPS!$A2150,NoSettings!$A:$A,0))</f>
        <v>0</v>
      </c>
      <c r="K2150" s="109">
        <f>INDEX(GWP!$C$2:$C$13,MATCH(EPS!I2150,GWP!$B$2:$B$13,0))</f>
        <v>1</v>
      </c>
      <c r="L2150" s="5">
        <f t="shared" si="67"/>
        <v>0</v>
      </c>
    </row>
    <row r="2151" spans="1:12">
      <c r="A2151" t="s">
        <v>3870</v>
      </c>
      <c r="B2151" t="s">
        <v>5</v>
      </c>
      <c r="C2151" t="s">
        <v>1732</v>
      </c>
      <c r="D2151" t="s">
        <v>7015</v>
      </c>
      <c r="E2151" t="s">
        <v>1705</v>
      </c>
      <c r="H2151" t="str">
        <f>INDEX('Vensim Variables'!$B:$B,MATCH(EPS!$B2151,'Vensim Variables'!$A:$A,0))</f>
        <v>g pollutant</v>
      </c>
      <c r="I2151" t="str">
        <f t="shared" si="66"/>
        <v>VOC</v>
      </c>
      <c r="J2151">
        <f>INDEX(NoSettings!$C:$C,MATCH(EPS!$A2151,NoSettings!$A:$A,0))</f>
        <v>0</v>
      </c>
      <c r="K2151" s="109">
        <f>INDEX(GWP!$C$2:$C$13,MATCH(EPS!I2151,GWP!$B$2:$B$13,0))</f>
        <v>5</v>
      </c>
      <c r="L2151" s="5">
        <f t="shared" si="67"/>
        <v>0</v>
      </c>
    </row>
    <row r="2152" spans="1:12">
      <c r="A2152" t="s">
        <v>3871</v>
      </c>
      <c r="B2152" t="s">
        <v>5</v>
      </c>
      <c r="C2152" t="s">
        <v>1732</v>
      </c>
      <c r="D2152" t="s">
        <v>7015</v>
      </c>
      <c r="E2152" t="s">
        <v>1706</v>
      </c>
      <c r="H2152" t="str">
        <f>INDEX('Vensim Variables'!$B:$B,MATCH(EPS!$B2152,'Vensim Variables'!$A:$A,0))</f>
        <v>g pollutant</v>
      </c>
      <c r="I2152" t="str">
        <f t="shared" si="66"/>
        <v>CO</v>
      </c>
      <c r="J2152">
        <f>INDEX(NoSettings!$C:$C,MATCH(EPS!$A2152,NoSettings!$A:$A,0))</f>
        <v>0</v>
      </c>
      <c r="K2152" s="109">
        <f>INDEX(GWP!$C$2:$C$13,MATCH(EPS!I2152,GWP!$B$2:$B$13,0))</f>
        <v>1.8</v>
      </c>
      <c r="L2152" s="5">
        <f t="shared" si="67"/>
        <v>0</v>
      </c>
    </row>
    <row r="2153" spans="1:12">
      <c r="A2153" t="s">
        <v>3872</v>
      </c>
      <c r="B2153" t="s">
        <v>5</v>
      </c>
      <c r="C2153" t="s">
        <v>1732</v>
      </c>
      <c r="D2153" t="s">
        <v>7015</v>
      </c>
      <c r="E2153" t="s">
        <v>1707</v>
      </c>
      <c r="H2153" t="str">
        <f>INDEX('Vensim Variables'!$B:$B,MATCH(EPS!$B2153,'Vensim Variables'!$A:$A,0))</f>
        <v>g pollutant</v>
      </c>
      <c r="I2153" t="str">
        <f t="shared" si="66"/>
        <v>NOx</v>
      </c>
      <c r="J2153">
        <f>INDEX(NoSettings!$C:$C,MATCH(EPS!$A2153,NoSettings!$A:$A,0))</f>
        <v>0</v>
      </c>
      <c r="K2153" s="109">
        <f>INDEX(GWP!$C$2:$C$13,MATCH(EPS!I2153,GWP!$B$2:$B$13,0))</f>
        <v>-8.1999999999999993</v>
      </c>
      <c r="L2153" s="5">
        <f t="shared" si="67"/>
        <v>0</v>
      </c>
    </row>
    <row r="2154" spans="1:12">
      <c r="A2154" t="s">
        <v>3873</v>
      </c>
      <c r="B2154" t="s">
        <v>5</v>
      </c>
      <c r="C2154" t="s">
        <v>1732</v>
      </c>
      <c r="D2154" t="s">
        <v>7015</v>
      </c>
      <c r="E2154" t="s">
        <v>1708</v>
      </c>
      <c r="H2154" t="str">
        <f>INDEX('Vensim Variables'!$B:$B,MATCH(EPS!$B2154,'Vensim Variables'!$A:$A,0))</f>
        <v>g pollutant</v>
      </c>
      <c r="I2154" t="str">
        <f t="shared" si="66"/>
        <v>PM10</v>
      </c>
      <c r="J2154">
        <f>INDEX(NoSettings!$C:$C,MATCH(EPS!$A2154,NoSettings!$A:$A,0))</f>
        <v>0</v>
      </c>
      <c r="K2154" s="109">
        <f>INDEX(GWP!$C$2:$C$13,MATCH(EPS!I2154,GWP!$B$2:$B$13,0))</f>
        <v>0</v>
      </c>
      <c r="L2154" s="5">
        <f t="shared" si="67"/>
        <v>0</v>
      </c>
    </row>
    <row r="2155" spans="1:12">
      <c r="A2155" t="s">
        <v>3874</v>
      </c>
      <c r="B2155" t="s">
        <v>5</v>
      </c>
      <c r="C2155" t="s">
        <v>1732</v>
      </c>
      <c r="D2155" t="s">
        <v>7015</v>
      </c>
      <c r="E2155" t="s">
        <v>1709</v>
      </c>
      <c r="H2155" t="str">
        <f>INDEX('Vensim Variables'!$B:$B,MATCH(EPS!$B2155,'Vensim Variables'!$A:$A,0))</f>
        <v>g pollutant</v>
      </c>
      <c r="I2155" t="str">
        <f t="shared" si="66"/>
        <v>PM25</v>
      </c>
      <c r="J2155">
        <f>INDEX(NoSettings!$C:$C,MATCH(EPS!$A2155,NoSettings!$A:$A,0))</f>
        <v>0</v>
      </c>
      <c r="K2155" s="109">
        <f>INDEX(GWP!$C$2:$C$13,MATCH(EPS!I2155,GWP!$B$2:$B$13,0))</f>
        <v>0</v>
      </c>
      <c r="L2155" s="5">
        <f t="shared" si="67"/>
        <v>0</v>
      </c>
    </row>
    <row r="2156" spans="1:12">
      <c r="A2156" t="s">
        <v>3875</v>
      </c>
      <c r="B2156" t="s">
        <v>5</v>
      </c>
      <c r="C2156" t="s">
        <v>1732</v>
      </c>
      <c r="D2156" t="s">
        <v>7015</v>
      </c>
      <c r="E2156" t="s">
        <v>1710</v>
      </c>
      <c r="H2156" t="str">
        <f>INDEX('Vensim Variables'!$B:$B,MATCH(EPS!$B2156,'Vensim Variables'!$A:$A,0))</f>
        <v>g pollutant</v>
      </c>
      <c r="I2156" t="str">
        <f t="shared" si="66"/>
        <v>SOx</v>
      </c>
      <c r="J2156">
        <f>INDEX(NoSettings!$C:$C,MATCH(EPS!$A2156,NoSettings!$A:$A,0))</f>
        <v>0</v>
      </c>
      <c r="K2156" s="109">
        <f>INDEX(GWP!$C$2:$C$13,MATCH(EPS!I2156,GWP!$B$2:$B$13,0))</f>
        <v>0</v>
      </c>
      <c r="L2156" s="5">
        <f t="shared" si="67"/>
        <v>0</v>
      </c>
    </row>
    <row r="2157" spans="1:12">
      <c r="A2157" t="s">
        <v>3876</v>
      </c>
      <c r="B2157" t="s">
        <v>5</v>
      </c>
      <c r="C2157" t="s">
        <v>1732</v>
      </c>
      <c r="D2157" t="s">
        <v>7015</v>
      </c>
      <c r="E2157" t="s">
        <v>1711</v>
      </c>
      <c r="H2157" t="str">
        <f>INDEX('Vensim Variables'!$B:$B,MATCH(EPS!$B2157,'Vensim Variables'!$A:$A,0))</f>
        <v>g pollutant</v>
      </c>
      <c r="I2157" t="str">
        <f t="shared" si="66"/>
        <v>BC</v>
      </c>
      <c r="J2157">
        <f>INDEX(NoSettings!$C:$C,MATCH(EPS!$A2157,NoSettings!$A:$A,0))</f>
        <v>0</v>
      </c>
      <c r="K2157" s="109">
        <f>INDEX(GWP!$C$2:$C$13,MATCH(EPS!I2157,GWP!$B$2:$B$13,0))</f>
        <v>345</v>
      </c>
      <c r="L2157" s="5">
        <f t="shared" si="67"/>
        <v>0</v>
      </c>
    </row>
    <row r="2158" spans="1:12">
      <c r="A2158" t="s">
        <v>3877</v>
      </c>
      <c r="B2158" t="s">
        <v>5</v>
      </c>
      <c r="C2158" t="s">
        <v>1732</v>
      </c>
      <c r="D2158" t="s">
        <v>7015</v>
      </c>
      <c r="E2158" t="s">
        <v>1712</v>
      </c>
      <c r="H2158" t="str">
        <f>INDEX('Vensim Variables'!$B:$B,MATCH(EPS!$B2158,'Vensim Variables'!$A:$A,0))</f>
        <v>g pollutant</v>
      </c>
      <c r="I2158" t="str">
        <f t="shared" si="66"/>
        <v>OC</v>
      </c>
      <c r="J2158">
        <f>INDEX(NoSettings!$C:$C,MATCH(EPS!$A2158,NoSettings!$A:$A,0))</f>
        <v>0</v>
      </c>
      <c r="K2158" s="109">
        <f>INDEX(GWP!$C$2:$C$13,MATCH(EPS!I2158,GWP!$B$2:$B$13,0))</f>
        <v>-46</v>
      </c>
      <c r="L2158" s="5">
        <f t="shared" si="67"/>
        <v>0</v>
      </c>
    </row>
    <row r="2159" spans="1:12">
      <c r="A2159" t="s">
        <v>3878</v>
      </c>
      <c r="B2159" t="s">
        <v>5</v>
      </c>
      <c r="C2159" t="s">
        <v>1732</v>
      </c>
      <c r="D2159" t="s">
        <v>7015</v>
      </c>
      <c r="E2159" t="s">
        <v>1713</v>
      </c>
      <c r="H2159" t="str">
        <f>INDEX('Vensim Variables'!$B:$B,MATCH(EPS!$B2159,'Vensim Variables'!$A:$A,0))</f>
        <v>g pollutant</v>
      </c>
      <c r="I2159" t="str">
        <f t="shared" si="66"/>
        <v>CH4</v>
      </c>
      <c r="J2159">
        <f>INDEX(NoSettings!$C:$C,MATCH(EPS!$A2159,NoSettings!$A:$A,0))</f>
        <v>0</v>
      </c>
      <c r="K2159" s="109">
        <f>INDEX(GWP!$C$2:$C$13,MATCH(EPS!I2159,GWP!$B$2:$B$13,0))</f>
        <v>28</v>
      </c>
      <c r="L2159" s="5">
        <f t="shared" si="67"/>
        <v>0</v>
      </c>
    </row>
    <row r="2160" spans="1:12">
      <c r="A2160" t="s">
        <v>3879</v>
      </c>
      <c r="B2160" t="s">
        <v>5</v>
      </c>
      <c r="C2160" t="s">
        <v>1732</v>
      </c>
      <c r="D2160" t="s">
        <v>7015</v>
      </c>
      <c r="E2160" t="s">
        <v>1714</v>
      </c>
      <c r="H2160" t="str">
        <f>INDEX('Vensim Variables'!$B:$B,MATCH(EPS!$B2160,'Vensim Variables'!$A:$A,0))</f>
        <v>g pollutant</v>
      </c>
      <c r="I2160" t="str">
        <f t="shared" si="66"/>
        <v>N2O</v>
      </c>
      <c r="J2160">
        <f>INDEX(NoSettings!$C:$C,MATCH(EPS!$A2160,NoSettings!$A:$A,0))</f>
        <v>0</v>
      </c>
      <c r="K2160" s="109">
        <f>INDEX(GWP!$C$2:$C$13,MATCH(EPS!I2160,GWP!$B$2:$B$13,0))</f>
        <v>265</v>
      </c>
      <c r="L2160" s="5">
        <f t="shared" si="67"/>
        <v>0</v>
      </c>
    </row>
    <row r="2161" spans="1:12">
      <c r="A2161" t="s">
        <v>3880</v>
      </c>
      <c r="B2161" t="s">
        <v>5</v>
      </c>
      <c r="C2161" t="s">
        <v>1732</v>
      </c>
      <c r="D2161" t="s">
        <v>7015</v>
      </c>
      <c r="E2161" t="s">
        <v>1715</v>
      </c>
      <c r="H2161" t="str">
        <f>INDEX('Vensim Variables'!$B:$B,MATCH(EPS!$B2161,'Vensim Variables'!$A:$A,0))</f>
        <v>g pollutant</v>
      </c>
      <c r="I2161" t="str">
        <f t="shared" si="66"/>
        <v>F gases</v>
      </c>
      <c r="J2161">
        <f>INDEX(NoSettings!$C:$C,MATCH(EPS!$A2161,NoSettings!$A:$A,0))</f>
        <v>0</v>
      </c>
      <c r="K2161" s="109">
        <f>INDEX(GWP!$C$2:$C$13,MATCH(EPS!I2161,GWP!$B$2:$B$13,0))</f>
        <v>1</v>
      </c>
      <c r="L2161" s="5">
        <f t="shared" si="67"/>
        <v>0</v>
      </c>
    </row>
    <row r="2162" spans="1:12">
      <c r="A2162" t="s">
        <v>3881</v>
      </c>
      <c r="B2162" t="s">
        <v>5</v>
      </c>
      <c r="C2162" t="s">
        <v>1732</v>
      </c>
      <c r="D2162" t="s">
        <v>7016</v>
      </c>
      <c r="E2162" t="s">
        <v>1702</v>
      </c>
      <c r="H2162" t="str">
        <f>INDEX('Vensim Variables'!$B:$B,MATCH(EPS!$B2162,'Vensim Variables'!$A:$A,0))</f>
        <v>g pollutant</v>
      </c>
      <c r="I2162" t="str">
        <f t="shared" si="66"/>
        <v>CO2</v>
      </c>
      <c r="J2162">
        <f>INDEX(NoSettings!$C:$C,MATCH(EPS!$A2162,NoSettings!$A:$A,0))</f>
        <v>0</v>
      </c>
      <c r="K2162" s="109">
        <f>INDEX(GWP!$C$2:$C$13,MATCH(EPS!I2162,GWP!$B$2:$B$13,0))</f>
        <v>1</v>
      </c>
      <c r="L2162" s="5">
        <f t="shared" si="67"/>
        <v>0</v>
      </c>
    </row>
    <row r="2163" spans="1:12">
      <c r="A2163" t="s">
        <v>3882</v>
      </c>
      <c r="B2163" t="s">
        <v>5</v>
      </c>
      <c r="C2163" t="s">
        <v>1732</v>
      </c>
      <c r="D2163" t="s">
        <v>7016</v>
      </c>
      <c r="E2163" t="s">
        <v>1705</v>
      </c>
      <c r="H2163" t="str">
        <f>INDEX('Vensim Variables'!$B:$B,MATCH(EPS!$B2163,'Vensim Variables'!$A:$A,0))</f>
        <v>g pollutant</v>
      </c>
      <c r="I2163" t="str">
        <f t="shared" si="66"/>
        <v>VOC</v>
      </c>
      <c r="J2163">
        <f>INDEX(NoSettings!$C:$C,MATCH(EPS!$A2163,NoSettings!$A:$A,0))</f>
        <v>0</v>
      </c>
      <c r="K2163" s="109">
        <f>INDEX(GWP!$C$2:$C$13,MATCH(EPS!I2163,GWP!$B$2:$B$13,0))</f>
        <v>5</v>
      </c>
      <c r="L2163" s="5">
        <f t="shared" si="67"/>
        <v>0</v>
      </c>
    </row>
    <row r="2164" spans="1:12">
      <c r="A2164" t="s">
        <v>3883</v>
      </c>
      <c r="B2164" t="s">
        <v>5</v>
      </c>
      <c r="C2164" t="s">
        <v>1732</v>
      </c>
      <c r="D2164" t="s">
        <v>7016</v>
      </c>
      <c r="E2164" t="s">
        <v>1706</v>
      </c>
      <c r="H2164" t="str">
        <f>INDEX('Vensim Variables'!$B:$B,MATCH(EPS!$B2164,'Vensim Variables'!$A:$A,0))</f>
        <v>g pollutant</v>
      </c>
      <c r="I2164" t="str">
        <f t="shared" si="66"/>
        <v>CO</v>
      </c>
      <c r="J2164">
        <f>INDEX(NoSettings!$C:$C,MATCH(EPS!$A2164,NoSettings!$A:$A,0))</f>
        <v>0</v>
      </c>
      <c r="K2164" s="109">
        <f>INDEX(GWP!$C$2:$C$13,MATCH(EPS!I2164,GWP!$B$2:$B$13,0))</f>
        <v>1.8</v>
      </c>
      <c r="L2164" s="5">
        <f t="shared" si="67"/>
        <v>0</v>
      </c>
    </row>
    <row r="2165" spans="1:12">
      <c r="A2165" t="s">
        <v>3884</v>
      </c>
      <c r="B2165" t="s">
        <v>5</v>
      </c>
      <c r="C2165" t="s">
        <v>1732</v>
      </c>
      <c r="D2165" t="s">
        <v>7016</v>
      </c>
      <c r="E2165" t="s">
        <v>1707</v>
      </c>
      <c r="H2165" t="str">
        <f>INDEX('Vensim Variables'!$B:$B,MATCH(EPS!$B2165,'Vensim Variables'!$A:$A,0))</f>
        <v>g pollutant</v>
      </c>
      <c r="I2165" t="str">
        <f t="shared" si="66"/>
        <v>NOx</v>
      </c>
      <c r="J2165">
        <f>INDEX(NoSettings!$C:$C,MATCH(EPS!$A2165,NoSettings!$A:$A,0))</f>
        <v>0</v>
      </c>
      <c r="K2165" s="109">
        <f>INDEX(GWP!$C$2:$C$13,MATCH(EPS!I2165,GWP!$B$2:$B$13,0))</f>
        <v>-8.1999999999999993</v>
      </c>
      <c r="L2165" s="5">
        <f t="shared" si="67"/>
        <v>0</v>
      </c>
    </row>
    <row r="2166" spans="1:12">
      <c r="A2166" t="s">
        <v>3885</v>
      </c>
      <c r="B2166" t="s">
        <v>5</v>
      </c>
      <c r="C2166" t="s">
        <v>1732</v>
      </c>
      <c r="D2166" t="s">
        <v>7016</v>
      </c>
      <c r="E2166" t="s">
        <v>1708</v>
      </c>
      <c r="H2166" t="str">
        <f>INDEX('Vensim Variables'!$B:$B,MATCH(EPS!$B2166,'Vensim Variables'!$A:$A,0))</f>
        <v>g pollutant</v>
      </c>
      <c r="I2166" t="str">
        <f t="shared" si="66"/>
        <v>PM10</v>
      </c>
      <c r="J2166">
        <f>INDEX(NoSettings!$C:$C,MATCH(EPS!$A2166,NoSettings!$A:$A,0))</f>
        <v>0</v>
      </c>
      <c r="K2166" s="109">
        <f>INDEX(GWP!$C$2:$C$13,MATCH(EPS!I2166,GWP!$B$2:$B$13,0))</f>
        <v>0</v>
      </c>
      <c r="L2166" s="5">
        <f t="shared" si="67"/>
        <v>0</v>
      </c>
    </row>
    <row r="2167" spans="1:12">
      <c r="A2167" t="s">
        <v>3886</v>
      </c>
      <c r="B2167" t="s">
        <v>5</v>
      </c>
      <c r="C2167" t="s">
        <v>1732</v>
      </c>
      <c r="D2167" t="s">
        <v>7016</v>
      </c>
      <c r="E2167" t="s">
        <v>1709</v>
      </c>
      <c r="H2167" t="str">
        <f>INDEX('Vensim Variables'!$B:$B,MATCH(EPS!$B2167,'Vensim Variables'!$A:$A,0))</f>
        <v>g pollutant</v>
      </c>
      <c r="I2167" t="str">
        <f t="shared" si="66"/>
        <v>PM25</v>
      </c>
      <c r="J2167">
        <f>INDEX(NoSettings!$C:$C,MATCH(EPS!$A2167,NoSettings!$A:$A,0))</f>
        <v>0</v>
      </c>
      <c r="K2167" s="109">
        <f>INDEX(GWP!$C$2:$C$13,MATCH(EPS!I2167,GWP!$B$2:$B$13,0))</f>
        <v>0</v>
      </c>
      <c r="L2167" s="5">
        <f t="shared" si="67"/>
        <v>0</v>
      </c>
    </row>
    <row r="2168" spans="1:12">
      <c r="A2168" t="s">
        <v>3887</v>
      </c>
      <c r="B2168" t="s">
        <v>5</v>
      </c>
      <c r="C2168" t="s">
        <v>1732</v>
      </c>
      <c r="D2168" t="s">
        <v>7016</v>
      </c>
      <c r="E2168" t="s">
        <v>1710</v>
      </c>
      <c r="H2168" t="str">
        <f>INDEX('Vensim Variables'!$B:$B,MATCH(EPS!$B2168,'Vensim Variables'!$A:$A,0))</f>
        <v>g pollutant</v>
      </c>
      <c r="I2168" t="str">
        <f t="shared" si="66"/>
        <v>SOx</v>
      </c>
      <c r="J2168">
        <f>INDEX(NoSettings!$C:$C,MATCH(EPS!$A2168,NoSettings!$A:$A,0))</f>
        <v>0</v>
      </c>
      <c r="K2168" s="109">
        <f>INDEX(GWP!$C$2:$C$13,MATCH(EPS!I2168,GWP!$B$2:$B$13,0))</f>
        <v>0</v>
      </c>
      <c r="L2168" s="5">
        <f t="shared" si="67"/>
        <v>0</v>
      </c>
    </row>
    <row r="2169" spans="1:12">
      <c r="A2169" t="s">
        <v>3888</v>
      </c>
      <c r="B2169" t="s">
        <v>5</v>
      </c>
      <c r="C2169" t="s">
        <v>1732</v>
      </c>
      <c r="D2169" t="s">
        <v>7016</v>
      </c>
      <c r="E2169" t="s">
        <v>1711</v>
      </c>
      <c r="H2169" t="str">
        <f>INDEX('Vensim Variables'!$B:$B,MATCH(EPS!$B2169,'Vensim Variables'!$A:$A,0))</f>
        <v>g pollutant</v>
      </c>
      <c r="I2169" t="str">
        <f t="shared" si="66"/>
        <v>BC</v>
      </c>
      <c r="J2169">
        <f>INDEX(NoSettings!$C:$C,MATCH(EPS!$A2169,NoSettings!$A:$A,0))</f>
        <v>0</v>
      </c>
      <c r="K2169" s="109">
        <f>INDEX(GWP!$C$2:$C$13,MATCH(EPS!I2169,GWP!$B$2:$B$13,0))</f>
        <v>345</v>
      </c>
      <c r="L2169" s="5">
        <f t="shared" si="67"/>
        <v>0</v>
      </c>
    </row>
    <row r="2170" spans="1:12">
      <c r="A2170" t="s">
        <v>3889</v>
      </c>
      <c r="B2170" t="s">
        <v>5</v>
      </c>
      <c r="C2170" t="s">
        <v>1732</v>
      </c>
      <c r="D2170" t="s">
        <v>7016</v>
      </c>
      <c r="E2170" t="s">
        <v>1712</v>
      </c>
      <c r="H2170" t="str">
        <f>INDEX('Vensim Variables'!$B:$B,MATCH(EPS!$B2170,'Vensim Variables'!$A:$A,0))</f>
        <v>g pollutant</v>
      </c>
      <c r="I2170" t="str">
        <f t="shared" si="66"/>
        <v>OC</v>
      </c>
      <c r="J2170">
        <f>INDEX(NoSettings!$C:$C,MATCH(EPS!$A2170,NoSettings!$A:$A,0))</f>
        <v>0</v>
      </c>
      <c r="K2170" s="109">
        <f>INDEX(GWP!$C$2:$C$13,MATCH(EPS!I2170,GWP!$B$2:$B$13,0))</f>
        <v>-46</v>
      </c>
      <c r="L2170" s="5">
        <f t="shared" si="67"/>
        <v>0</v>
      </c>
    </row>
    <row r="2171" spans="1:12">
      <c r="A2171" t="s">
        <v>3890</v>
      </c>
      <c r="B2171" t="s">
        <v>5</v>
      </c>
      <c r="C2171" t="s">
        <v>1732</v>
      </c>
      <c r="D2171" t="s">
        <v>7016</v>
      </c>
      <c r="E2171" t="s">
        <v>1713</v>
      </c>
      <c r="H2171" t="str">
        <f>INDEX('Vensim Variables'!$B:$B,MATCH(EPS!$B2171,'Vensim Variables'!$A:$A,0))</f>
        <v>g pollutant</v>
      </c>
      <c r="I2171" t="str">
        <f t="shared" si="66"/>
        <v>CH4</v>
      </c>
      <c r="J2171">
        <f>INDEX(NoSettings!$C:$C,MATCH(EPS!$A2171,NoSettings!$A:$A,0))</f>
        <v>0</v>
      </c>
      <c r="K2171" s="109">
        <f>INDEX(GWP!$C$2:$C$13,MATCH(EPS!I2171,GWP!$B$2:$B$13,0))</f>
        <v>28</v>
      </c>
      <c r="L2171" s="5">
        <f t="shared" si="67"/>
        <v>0</v>
      </c>
    </row>
    <row r="2172" spans="1:12">
      <c r="A2172" t="s">
        <v>3891</v>
      </c>
      <c r="B2172" t="s">
        <v>5</v>
      </c>
      <c r="C2172" t="s">
        <v>1732</v>
      </c>
      <c r="D2172" t="s">
        <v>7016</v>
      </c>
      <c r="E2172" t="s">
        <v>1714</v>
      </c>
      <c r="H2172" t="str">
        <f>INDEX('Vensim Variables'!$B:$B,MATCH(EPS!$B2172,'Vensim Variables'!$A:$A,0))</f>
        <v>g pollutant</v>
      </c>
      <c r="I2172" t="str">
        <f t="shared" si="66"/>
        <v>N2O</v>
      </c>
      <c r="J2172">
        <f>INDEX(NoSettings!$C:$C,MATCH(EPS!$A2172,NoSettings!$A:$A,0))</f>
        <v>0</v>
      </c>
      <c r="K2172" s="109">
        <f>INDEX(GWP!$C$2:$C$13,MATCH(EPS!I2172,GWP!$B$2:$B$13,0))</f>
        <v>265</v>
      </c>
      <c r="L2172" s="5">
        <f t="shared" si="67"/>
        <v>0</v>
      </c>
    </row>
    <row r="2173" spans="1:12">
      <c r="A2173" t="s">
        <v>3892</v>
      </c>
      <c r="B2173" t="s">
        <v>5</v>
      </c>
      <c r="C2173" t="s">
        <v>1732</v>
      </c>
      <c r="D2173" t="s">
        <v>7016</v>
      </c>
      <c r="E2173" t="s">
        <v>1715</v>
      </c>
      <c r="H2173" t="str">
        <f>INDEX('Vensim Variables'!$B:$B,MATCH(EPS!$B2173,'Vensim Variables'!$A:$A,0))</f>
        <v>g pollutant</v>
      </c>
      <c r="I2173" t="str">
        <f t="shared" si="66"/>
        <v>F gases</v>
      </c>
      <c r="J2173">
        <f>INDEX(NoSettings!$C:$C,MATCH(EPS!$A2173,NoSettings!$A:$A,0))</f>
        <v>0</v>
      </c>
      <c r="K2173" s="109">
        <f>INDEX(GWP!$C$2:$C$13,MATCH(EPS!I2173,GWP!$B$2:$B$13,0))</f>
        <v>1</v>
      </c>
      <c r="L2173" s="5">
        <f t="shared" si="67"/>
        <v>0</v>
      </c>
    </row>
    <row r="2174" spans="1:12">
      <c r="A2174" t="s">
        <v>3893</v>
      </c>
      <c r="B2174" t="s">
        <v>5</v>
      </c>
      <c r="C2174" t="s">
        <v>1732</v>
      </c>
      <c r="D2174" t="s">
        <v>7017</v>
      </c>
      <c r="E2174" t="s">
        <v>1702</v>
      </c>
      <c r="H2174" t="str">
        <f>INDEX('Vensim Variables'!$B:$B,MATCH(EPS!$B2174,'Vensim Variables'!$A:$A,0))</f>
        <v>g pollutant</v>
      </c>
      <c r="I2174" t="str">
        <f t="shared" si="66"/>
        <v>CO2</v>
      </c>
      <c r="J2174">
        <f>INDEX(NoSettings!$C:$C,MATCH(EPS!$A2174,NoSettings!$A:$A,0))</f>
        <v>0</v>
      </c>
      <c r="K2174" s="109">
        <f>INDEX(GWP!$C$2:$C$13,MATCH(EPS!I2174,GWP!$B$2:$B$13,0))</f>
        <v>1</v>
      </c>
      <c r="L2174" s="5">
        <f t="shared" si="67"/>
        <v>0</v>
      </c>
    </row>
    <row r="2175" spans="1:12">
      <c r="A2175" t="s">
        <v>3894</v>
      </c>
      <c r="B2175" t="s">
        <v>5</v>
      </c>
      <c r="C2175" t="s">
        <v>1732</v>
      </c>
      <c r="D2175" t="s">
        <v>7017</v>
      </c>
      <c r="E2175" t="s">
        <v>1705</v>
      </c>
      <c r="H2175" t="str">
        <f>INDEX('Vensim Variables'!$B:$B,MATCH(EPS!$B2175,'Vensim Variables'!$A:$A,0))</f>
        <v>g pollutant</v>
      </c>
      <c r="I2175" t="str">
        <f t="shared" si="66"/>
        <v>VOC</v>
      </c>
      <c r="J2175">
        <f>INDEX(NoSettings!$C:$C,MATCH(EPS!$A2175,NoSettings!$A:$A,0))</f>
        <v>0</v>
      </c>
      <c r="K2175" s="109">
        <f>INDEX(GWP!$C$2:$C$13,MATCH(EPS!I2175,GWP!$B$2:$B$13,0))</f>
        <v>5</v>
      </c>
      <c r="L2175" s="5">
        <f t="shared" si="67"/>
        <v>0</v>
      </c>
    </row>
    <row r="2176" spans="1:12">
      <c r="A2176" t="s">
        <v>3895</v>
      </c>
      <c r="B2176" t="s">
        <v>5</v>
      </c>
      <c r="C2176" t="s">
        <v>1732</v>
      </c>
      <c r="D2176" t="s">
        <v>7017</v>
      </c>
      <c r="E2176" t="s">
        <v>1706</v>
      </c>
      <c r="H2176" t="str">
        <f>INDEX('Vensim Variables'!$B:$B,MATCH(EPS!$B2176,'Vensim Variables'!$A:$A,0))</f>
        <v>g pollutant</v>
      </c>
      <c r="I2176" t="str">
        <f t="shared" si="66"/>
        <v>CO</v>
      </c>
      <c r="J2176">
        <f>INDEX(NoSettings!$C:$C,MATCH(EPS!$A2176,NoSettings!$A:$A,0))</f>
        <v>0</v>
      </c>
      <c r="K2176" s="109">
        <f>INDEX(GWP!$C$2:$C$13,MATCH(EPS!I2176,GWP!$B$2:$B$13,0))</f>
        <v>1.8</v>
      </c>
      <c r="L2176" s="5">
        <f t="shared" si="67"/>
        <v>0</v>
      </c>
    </row>
    <row r="2177" spans="1:12">
      <c r="A2177" t="s">
        <v>3896</v>
      </c>
      <c r="B2177" t="s">
        <v>5</v>
      </c>
      <c r="C2177" t="s">
        <v>1732</v>
      </c>
      <c r="D2177" t="s">
        <v>7017</v>
      </c>
      <c r="E2177" t="s">
        <v>1707</v>
      </c>
      <c r="H2177" t="str">
        <f>INDEX('Vensim Variables'!$B:$B,MATCH(EPS!$B2177,'Vensim Variables'!$A:$A,0))</f>
        <v>g pollutant</v>
      </c>
      <c r="I2177" t="str">
        <f t="shared" si="66"/>
        <v>NOx</v>
      </c>
      <c r="J2177">
        <f>INDEX(NoSettings!$C:$C,MATCH(EPS!$A2177,NoSettings!$A:$A,0))</f>
        <v>0</v>
      </c>
      <c r="K2177" s="109">
        <f>INDEX(GWP!$C$2:$C$13,MATCH(EPS!I2177,GWP!$B$2:$B$13,0))</f>
        <v>-8.1999999999999993</v>
      </c>
      <c r="L2177" s="5">
        <f t="shared" si="67"/>
        <v>0</v>
      </c>
    </row>
    <row r="2178" spans="1:12">
      <c r="A2178" t="s">
        <v>3897</v>
      </c>
      <c r="B2178" t="s">
        <v>5</v>
      </c>
      <c r="C2178" t="s">
        <v>1732</v>
      </c>
      <c r="D2178" t="s">
        <v>7017</v>
      </c>
      <c r="E2178" t="s">
        <v>1708</v>
      </c>
      <c r="H2178" t="str">
        <f>INDEX('Vensim Variables'!$B:$B,MATCH(EPS!$B2178,'Vensim Variables'!$A:$A,0))</f>
        <v>g pollutant</v>
      </c>
      <c r="I2178" t="str">
        <f t="shared" si="66"/>
        <v>PM10</v>
      </c>
      <c r="J2178">
        <f>INDEX(NoSettings!$C:$C,MATCH(EPS!$A2178,NoSettings!$A:$A,0))</f>
        <v>0</v>
      </c>
      <c r="K2178" s="109">
        <f>INDEX(GWP!$C$2:$C$13,MATCH(EPS!I2178,GWP!$B$2:$B$13,0))</f>
        <v>0</v>
      </c>
      <c r="L2178" s="5">
        <f t="shared" si="67"/>
        <v>0</v>
      </c>
    </row>
    <row r="2179" spans="1:12">
      <c r="A2179" t="s">
        <v>3898</v>
      </c>
      <c r="B2179" t="s">
        <v>5</v>
      </c>
      <c r="C2179" t="s">
        <v>1732</v>
      </c>
      <c r="D2179" t="s">
        <v>7017</v>
      </c>
      <c r="E2179" t="s">
        <v>1709</v>
      </c>
      <c r="H2179" t="str">
        <f>INDEX('Vensim Variables'!$B:$B,MATCH(EPS!$B2179,'Vensim Variables'!$A:$A,0))</f>
        <v>g pollutant</v>
      </c>
      <c r="I2179" t="str">
        <f t="shared" ref="I2179:I2242" si="68">IF(OR(C2179="CO2",C2179="CH4",C2179="N2O",C2179="F gases",C2179="VOC",C2179="CO",C2179="NOx",C2179="PM10",C2179="PM25",C2179="SOx",C2179="BC",C2179="OC"),C2179,IF(OR(D2179="CO2",D2179="CH4",D2179="N2O",D2179="F gases",D2179="VOC",D2179="CO",D2179="NOx",D2179="PM10",D2179="PM25",D2179="SOx",D2179="BC",D2179="OC"),D2179,IF(OR(E2179="CO2",E2179="CH4",E2179="N2O",E2179="F gases",E2179="VOC",E2179="CO",E2179="NOx",E2179="PM10",E2179="PM25",E2179="SOx",E2179="BC",E2179="OC"),E2179,"NA")))</f>
        <v>PM25</v>
      </c>
      <c r="J2179">
        <f>INDEX(NoSettings!$C:$C,MATCH(EPS!$A2179,NoSettings!$A:$A,0))</f>
        <v>0</v>
      </c>
      <c r="K2179" s="109">
        <f>INDEX(GWP!$C$2:$C$13,MATCH(EPS!I2179,GWP!$B$2:$B$13,0))</f>
        <v>0</v>
      </c>
      <c r="L2179" s="5">
        <f t="shared" ref="L2179:L2242" si="69">IF(H2179="g pollutant",K2179*J2179/10^12,IF(H2179="MMTCO2e",J2179,IF(H2179="MWh",J2179,0)))</f>
        <v>0</v>
      </c>
    </row>
    <row r="2180" spans="1:12">
      <c r="A2180" t="s">
        <v>3899</v>
      </c>
      <c r="B2180" t="s">
        <v>5</v>
      </c>
      <c r="C2180" t="s">
        <v>1732</v>
      </c>
      <c r="D2180" t="s">
        <v>7017</v>
      </c>
      <c r="E2180" t="s">
        <v>1710</v>
      </c>
      <c r="H2180" t="str">
        <f>INDEX('Vensim Variables'!$B:$B,MATCH(EPS!$B2180,'Vensim Variables'!$A:$A,0))</f>
        <v>g pollutant</v>
      </c>
      <c r="I2180" t="str">
        <f t="shared" si="68"/>
        <v>SOx</v>
      </c>
      <c r="J2180">
        <f>INDEX(NoSettings!$C:$C,MATCH(EPS!$A2180,NoSettings!$A:$A,0))</f>
        <v>0</v>
      </c>
      <c r="K2180" s="109">
        <f>INDEX(GWP!$C$2:$C$13,MATCH(EPS!I2180,GWP!$B$2:$B$13,0))</f>
        <v>0</v>
      </c>
      <c r="L2180" s="5">
        <f t="shared" si="69"/>
        <v>0</v>
      </c>
    </row>
    <row r="2181" spans="1:12">
      <c r="A2181" t="s">
        <v>3900</v>
      </c>
      <c r="B2181" t="s">
        <v>5</v>
      </c>
      <c r="C2181" t="s">
        <v>1732</v>
      </c>
      <c r="D2181" t="s">
        <v>7017</v>
      </c>
      <c r="E2181" t="s">
        <v>1711</v>
      </c>
      <c r="H2181" t="str">
        <f>INDEX('Vensim Variables'!$B:$B,MATCH(EPS!$B2181,'Vensim Variables'!$A:$A,0))</f>
        <v>g pollutant</v>
      </c>
      <c r="I2181" t="str">
        <f t="shared" si="68"/>
        <v>BC</v>
      </c>
      <c r="J2181">
        <f>INDEX(NoSettings!$C:$C,MATCH(EPS!$A2181,NoSettings!$A:$A,0))</f>
        <v>0</v>
      </c>
      <c r="K2181" s="109">
        <f>INDEX(GWP!$C$2:$C$13,MATCH(EPS!I2181,GWP!$B$2:$B$13,0))</f>
        <v>345</v>
      </c>
      <c r="L2181" s="5">
        <f t="shared" si="69"/>
        <v>0</v>
      </c>
    </row>
    <row r="2182" spans="1:12">
      <c r="A2182" t="s">
        <v>3901</v>
      </c>
      <c r="B2182" t="s">
        <v>5</v>
      </c>
      <c r="C2182" t="s">
        <v>1732</v>
      </c>
      <c r="D2182" t="s">
        <v>7017</v>
      </c>
      <c r="E2182" t="s">
        <v>1712</v>
      </c>
      <c r="H2182" t="str">
        <f>INDEX('Vensim Variables'!$B:$B,MATCH(EPS!$B2182,'Vensim Variables'!$A:$A,0))</f>
        <v>g pollutant</v>
      </c>
      <c r="I2182" t="str">
        <f t="shared" si="68"/>
        <v>OC</v>
      </c>
      <c r="J2182">
        <f>INDEX(NoSettings!$C:$C,MATCH(EPS!$A2182,NoSettings!$A:$A,0))</f>
        <v>0</v>
      </c>
      <c r="K2182" s="109">
        <f>INDEX(GWP!$C$2:$C$13,MATCH(EPS!I2182,GWP!$B$2:$B$13,0))</f>
        <v>-46</v>
      </c>
      <c r="L2182" s="5">
        <f t="shared" si="69"/>
        <v>0</v>
      </c>
    </row>
    <row r="2183" spans="1:12">
      <c r="A2183" t="s">
        <v>3902</v>
      </c>
      <c r="B2183" t="s">
        <v>5</v>
      </c>
      <c r="C2183" t="s">
        <v>1732</v>
      </c>
      <c r="D2183" t="s">
        <v>7017</v>
      </c>
      <c r="E2183" t="s">
        <v>1713</v>
      </c>
      <c r="H2183" t="str">
        <f>INDEX('Vensim Variables'!$B:$B,MATCH(EPS!$B2183,'Vensim Variables'!$A:$A,0))</f>
        <v>g pollutant</v>
      </c>
      <c r="I2183" t="str">
        <f t="shared" si="68"/>
        <v>CH4</v>
      </c>
      <c r="J2183">
        <f>INDEX(NoSettings!$C:$C,MATCH(EPS!$A2183,NoSettings!$A:$A,0))</f>
        <v>0</v>
      </c>
      <c r="K2183" s="109">
        <f>INDEX(GWP!$C$2:$C$13,MATCH(EPS!I2183,GWP!$B$2:$B$13,0))</f>
        <v>28</v>
      </c>
      <c r="L2183" s="5">
        <f t="shared" si="69"/>
        <v>0</v>
      </c>
    </row>
    <row r="2184" spans="1:12">
      <c r="A2184" t="s">
        <v>3903</v>
      </c>
      <c r="B2184" t="s">
        <v>5</v>
      </c>
      <c r="C2184" t="s">
        <v>1732</v>
      </c>
      <c r="D2184" t="s">
        <v>7017</v>
      </c>
      <c r="E2184" t="s">
        <v>1714</v>
      </c>
      <c r="H2184" t="str">
        <f>INDEX('Vensim Variables'!$B:$B,MATCH(EPS!$B2184,'Vensim Variables'!$A:$A,0))</f>
        <v>g pollutant</v>
      </c>
      <c r="I2184" t="str">
        <f t="shared" si="68"/>
        <v>N2O</v>
      </c>
      <c r="J2184">
        <f>INDEX(NoSettings!$C:$C,MATCH(EPS!$A2184,NoSettings!$A:$A,0))</f>
        <v>0</v>
      </c>
      <c r="K2184" s="109">
        <f>INDEX(GWP!$C$2:$C$13,MATCH(EPS!I2184,GWP!$B$2:$B$13,0))</f>
        <v>265</v>
      </c>
      <c r="L2184" s="5">
        <f t="shared" si="69"/>
        <v>0</v>
      </c>
    </row>
    <row r="2185" spans="1:12">
      <c r="A2185" t="s">
        <v>3904</v>
      </c>
      <c r="B2185" t="s">
        <v>5</v>
      </c>
      <c r="C2185" t="s">
        <v>1732</v>
      </c>
      <c r="D2185" t="s">
        <v>7017</v>
      </c>
      <c r="E2185" t="s">
        <v>1715</v>
      </c>
      <c r="H2185" t="str">
        <f>INDEX('Vensim Variables'!$B:$B,MATCH(EPS!$B2185,'Vensim Variables'!$A:$A,0))</f>
        <v>g pollutant</v>
      </c>
      <c r="I2185" t="str">
        <f t="shared" si="68"/>
        <v>F gases</v>
      </c>
      <c r="J2185">
        <f>INDEX(NoSettings!$C:$C,MATCH(EPS!$A2185,NoSettings!$A:$A,0))</f>
        <v>0</v>
      </c>
      <c r="K2185" s="109">
        <f>INDEX(GWP!$C$2:$C$13,MATCH(EPS!I2185,GWP!$B$2:$B$13,0))</f>
        <v>1</v>
      </c>
      <c r="L2185" s="5">
        <f t="shared" si="69"/>
        <v>0</v>
      </c>
    </row>
    <row r="2186" spans="1:12">
      <c r="A2186" t="s">
        <v>3905</v>
      </c>
      <c r="B2186" t="s">
        <v>5</v>
      </c>
      <c r="C2186" t="s">
        <v>1732</v>
      </c>
      <c r="D2186" t="s">
        <v>7018</v>
      </c>
      <c r="E2186" t="s">
        <v>1702</v>
      </c>
      <c r="H2186" t="str">
        <f>INDEX('Vensim Variables'!$B:$B,MATCH(EPS!$B2186,'Vensim Variables'!$A:$A,0))</f>
        <v>g pollutant</v>
      </c>
      <c r="I2186" t="str">
        <f t="shared" si="68"/>
        <v>CO2</v>
      </c>
      <c r="J2186">
        <f>INDEX(NoSettings!$C:$C,MATCH(EPS!$A2186,NoSettings!$A:$A,0))</f>
        <v>0</v>
      </c>
      <c r="K2186" s="109">
        <f>INDEX(GWP!$C$2:$C$13,MATCH(EPS!I2186,GWP!$B$2:$B$13,0))</f>
        <v>1</v>
      </c>
      <c r="L2186" s="5">
        <f t="shared" si="69"/>
        <v>0</v>
      </c>
    </row>
    <row r="2187" spans="1:12">
      <c r="A2187" t="s">
        <v>3906</v>
      </c>
      <c r="B2187" t="s">
        <v>5</v>
      </c>
      <c r="C2187" t="s">
        <v>1732</v>
      </c>
      <c r="D2187" t="s">
        <v>7018</v>
      </c>
      <c r="E2187" t="s">
        <v>1705</v>
      </c>
      <c r="H2187" t="str">
        <f>INDEX('Vensim Variables'!$B:$B,MATCH(EPS!$B2187,'Vensim Variables'!$A:$A,0))</f>
        <v>g pollutant</v>
      </c>
      <c r="I2187" t="str">
        <f t="shared" si="68"/>
        <v>VOC</v>
      </c>
      <c r="J2187">
        <f>INDEX(NoSettings!$C:$C,MATCH(EPS!$A2187,NoSettings!$A:$A,0))</f>
        <v>0</v>
      </c>
      <c r="K2187" s="109">
        <f>INDEX(GWP!$C$2:$C$13,MATCH(EPS!I2187,GWP!$B$2:$B$13,0))</f>
        <v>5</v>
      </c>
      <c r="L2187" s="5">
        <f t="shared" si="69"/>
        <v>0</v>
      </c>
    </row>
    <row r="2188" spans="1:12">
      <c r="A2188" t="s">
        <v>3907</v>
      </c>
      <c r="B2188" t="s">
        <v>5</v>
      </c>
      <c r="C2188" t="s">
        <v>1732</v>
      </c>
      <c r="D2188" t="s">
        <v>7018</v>
      </c>
      <c r="E2188" t="s">
        <v>1706</v>
      </c>
      <c r="H2188" t="str">
        <f>INDEX('Vensim Variables'!$B:$B,MATCH(EPS!$B2188,'Vensim Variables'!$A:$A,0))</f>
        <v>g pollutant</v>
      </c>
      <c r="I2188" t="str">
        <f t="shared" si="68"/>
        <v>CO</v>
      </c>
      <c r="J2188">
        <f>INDEX(NoSettings!$C:$C,MATCH(EPS!$A2188,NoSettings!$A:$A,0))</f>
        <v>0</v>
      </c>
      <c r="K2188" s="109">
        <f>INDEX(GWP!$C$2:$C$13,MATCH(EPS!I2188,GWP!$B$2:$B$13,0))</f>
        <v>1.8</v>
      </c>
      <c r="L2188" s="5">
        <f t="shared" si="69"/>
        <v>0</v>
      </c>
    </row>
    <row r="2189" spans="1:12">
      <c r="A2189" t="s">
        <v>3908</v>
      </c>
      <c r="B2189" t="s">
        <v>5</v>
      </c>
      <c r="C2189" t="s">
        <v>1732</v>
      </c>
      <c r="D2189" t="s">
        <v>7018</v>
      </c>
      <c r="E2189" t="s">
        <v>1707</v>
      </c>
      <c r="H2189" t="str">
        <f>INDEX('Vensim Variables'!$B:$B,MATCH(EPS!$B2189,'Vensim Variables'!$A:$A,0))</f>
        <v>g pollutant</v>
      </c>
      <c r="I2189" t="str">
        <f t="shared" si="68"/>
        <v>NOx</v>
      </c>
      <c r="J2189">
        <f>INDEX(NoSettings!$C:$C,MATCH(EPS!$A2189,NoSettings!$A:$A,0))</f>
        <v>0</v>
      </c>
      <c r="K2189" s="109">
        <f>INDEX(GWP!$C$2:$C$13,MATCH(EPS!I2189,GWP!$B$2:$B$13,0))</f>
        <v>-8.1999999999999993</v>
      </c>
      <c r="L2189" s="5">
        <f t="shared" si="69"/>
        <v>0</v>
      </c>
    </row>
    <row r="2190" spans="1:12">
      <c r="A2190" t="s">
        <v>3909</v>
      </c>
      <c r="B2190" t="s">
        <v>5</v>
      </c>
      <c r="C2190" t="s">
        <v>1732</v>
      </c>
      <c r="D2190" t="s">
        <v>7018</v>
      </c>
      <c r="E2190" t="s">
        <v>1708</v>
      </c>
      <c r="H2190" t="str">
        <f>INDEX('Vensim Variables'!$B:$B,MATCH(EPS!$B2190,'Vensim Variables'!$A:$A,0))</f>
        <v>g pollutant</v>
      </c>
      <c r="I2190" t="str">
        <f t="shared" si="68"/>
        <v>PM10</v>
      </c>
      <c r="J2190">
        <f>INDEX(NoSettings!$C:$C,MATCH(EPS!$A2190,NoSettings!$A:$A,0))</f>
        <v>0</v>
      </c>
      <c r="K2190" s="109">
        <f>INDEX(GWP!$C$2:$C$13,MATCH(EPS!I2190,GWP!$B$2:$B$13,0))</f>
        <v>0</v>
      </c>
      <c r="L2190" s="5">
        <f t="shared" si="69"/>
        <v>0</v>
      </c>
    </row>
    <row r="2191" spans="1:12">
      <c r="A2191" t="s">
        <v>3910</v>
      </c>
      <c r="B2191" t="s">
        <v>5</v>
      </c>
      <c r="C2191" t="s">
        <v>1732</v>
      </c>
      <c r="D2191" t="s">
        <v>7018</v>
      </c>
      <c r="E2191" t="s">
        <v>1709</v>
      </c>
      <c r="H2191" t="str">
        <f>INDEX('Vensim Variables'!$B:$B,MATCH(EPS!$B2191,'Vensim Variables'!$A:$A,0))</f>
        <v>g pollutant</v>
      </c>
      <c r="I2191" t="str">
        <f t="shared" si="68"/>
        <v>PM25</v>
      </c>
      <c r="J2191">
        <f>INDEX(NoSettings!$C:$C,MATCH(EPS!$A2191,NoSettings!$A:$A,0))</f>
        <v>0</v>
      </c>
      <c r="K2191" s="109">
        <f>INDEX(GWP!$C$2:$C$13,MATCH(EPS!I2191,GWP!$B$2:$B$13,0))</f>
        <v>0</v>
      </c>
      <c r="L2191" s="5">
        <f t="shared" si="69"/>
        <v>0</v>
      </c>
    </row>
    <row r="2192" spans="1:12">
      <c r="A2192" t="s">
        <v>3911</v>
      </c>
      <c r="B2192" t="s">
        <v>5</v>
      </c>
      <c r="C2192" t="s">
        <v>1732</v>
      </c>
      <c r="D2192" t="s">
        <v>7018</v>
      </c>
      <c r="E2192" t="s">
        <v>1710</v>
      </c>
      <c r="H2192" t="str">
        <f>INDEX('Vensim Variables'!$B:$B,MATCH(EPS!$B2192,'Vensim Variables'!$A:$A,0))</f>
        <v>g pollutant</v>
      </c>
      <c r="I2192" t="str">
        <f t="shared" si="68"/>
        <v>SOx</v>
      </c>
      <c r="J2192">
        <f>INDEX(NoSettings!$C:$C,MATCH(EPS!$A2192,NoSettings!$A:$A,0))</f>
        <v>0</v>
      </c>
      <c r="K2192" s="109">
        <f>INDEX(GWP!$C$2:$C$13,MATCH(EPS!I2192,GWP!$B$2:$B$13,0))</f>
        <v>0</v>
      </c>
      <c r="L2192" s="5">
        <f t="shared" si="69"/>
        <v>0</v>
      </c>
    </row>
    <row r="2193" spans="1:12">
      <c r="A2193" t="s">
        <v>3912</v>
      </c>
      <c r="B2193" t="s">
        <v>5</v>
      </c>
      <c r="C2193" t="s">
        <v>1732</v>
      </c>
      <c r="D2193" t="s">
        <v>7018</v>
      </c>
      <c r="E2193" t="s">
        <v>1711</v>
      </c>
      <c r="H2193" t="str">
        <f>INDEX('Vensim Variables'!$B:$B,MATCH(EPS!$B2193,'Vensim Variables'!$A:$A,0))</f>
        <v>g pollutant</v>
      </c>
      <c r="I2193" t="str">
        <f t="shared" si="68"/>
        <v>BC</v>
      </c>
      <c r="J2193">
        <f>INDEX(NoSettings!$C:$C,MATCH(EPS!$A2193,NoSettings!$A:$A,0))</f>
        <v>0</v>
      </c>
      <c r="K2193" s="109">
        <f>INDEX(GWP!$C$2:$C$13,MATCH(EPS!I2193,GWP!$B$2:$B$13,0))</f>
        <v>345</v>
      </c>
      <c r="L2193" s="5">
        <f t="shared" si="69"/>
        <v>0</v>
      </c>
    </row>
    <row r="2194" spans="1:12">
      <c r="A2194" t="s">
        <v>3913</v>
      </c>
      <c r="B2194" t="s">
        <v>5</v>
      </c>
      <c r="C2194" t="s">
        <v>1732</v>
      </c>
      <c r="D2194" t="s">
        <v>7018</v>
      </c>
      <c r="E2194" t="s">
        <v>1712</v>
      </c>
      <c r="H2194" t="str">
        <f>INDEX('Vensim Variables'!$B:$B,MATCH(EPS!$B2194,'Vensim Variables'!$A:$A,0))</f>
        <v>g pollutant</v>
      </c>
      <c r="I2194" t="str">
        <f t="shared" si="68"/>
        <v>OC</v>
      </c>
      <c r="J2194">
        <f>INDEX(NoSettings!$C:$C,MATCH(EPS!$A2194,NoSettings!$A:$A,0))</f>
        <v>0</v>
      </c>
      <c r="K2194" s="109">
        <f>INDEX(GWP!$C$2:$C$13,MATCH(EPS!I2194,GWP!$B$2:$B$13,0))</f>
        <v>-46</v>
      </c>
      <c r="L2194" s="5">
        <f t="shared" si="69"/>
        <v>0</v>
      </c>
    </row>
    <row r="2195" spans="1:12">
      <c r="A2195" t="s">
        <v>3914</v>
      </c>
      <c r="B2195" t="s">
        <v>5</v>
      </c>
      <c r="C2195" t="s">
        <v>1732</v>
      </c>
      <c r="D2195" t="s">
        <v>7018</v>
      </c>
      <c r="E2195" t="s">
        <v>1713</v>
      </c>
      <c r="H2195" t="str">
        <f>INDEX('Vensim Variables'!$B:$B,MATCH(EPS!$B2195,'Vensim Variables'!$A:$A,0))</f>
        <v>g pollutant</v>
      </c>
      <c r="I2195" t="str">
        <f t="shared" si="68"/>
        <v>CH4</v>
      </c>
      <c r="J2195">
        <f>INDEX(NoSettings!$C:$C,MATCH(EPS!$A2195,NoSettings!$A:$A,0))</f>
        <v>0</v>
      </c>
      <c r="K2195" s="109">
        <f>INDEX(GWP!$C$2:$C$13,MATCH(EPS!I2195,GWP!$B$2:$B$13,0))</f>
        <v>28</v>
      </c>
      <c r="L2195" s="5">
        <f t="shared" si="69"/>
        <v>0</v>
      </c>
    </row>
    <row r="2196" spans="1:12">
      <c r="A2196" t="s">
        <v>3915</v>
      </c>
      <c r="B2196" t="s">
        <v>5</v>
      </c>
      <c r="C2196" t="s">
        <v>1732</v>
      </c>
      <c r="D2196" t="s">
        <v>7018</v>
      </c>
      <c r="E2196" t="s">
        <v>1714</v>
      </c>
      <c r="H2196" t="str">
        <f>INDEX('Vensim Variables'!$B:$B,MATCH(EPS!$B2196,'Vensim Variables'!$A:$A,0))</f>
        <v>g pollutant</v>
      </c>
      <c r="I2196" t="str">
        <f t="shared" si="68"/>
        <v>N2O</v>
      </c>
      <c r="J2196">
        <f>INDEX(NoSettings!$C:$C,MATCH(EPS!$A2196,NoSettings!$A:$A,0))</f>
        <v>0</v>
      </c>
      <c r="K2196" s="109">
        <f>INDEX(GWP!$C$2:$C$13,MATCH(EPS!I2196,GWP!$B$2:$B$13,0))</f>
        <v>265</v>
      </c>
      <c r="L2196" s="5">
        <f t="shared" si="69"/>
        <v>0</v>
      </c>
    </row>
    <row r="2197" spans="1:12">
      <c r="A2197" t="s">
        <v>3916</v>
      </c>
      <c r="B2197" t="s">
        <v>5</v>
      </c>
      <c r="C2197" t="s">
        <v>1732</v>
      </c>
      <c r="D2197" t="s">
        <v>7018</v>
      </c>
      <c r="E2197" t="s">
        <v>1715</v>
      </c>
      <c r="H2197" t="str">
        <f>INDEX('Vensim Variables'!$B:$B,MATCH(EPS!$B2197,'Vensim Variables'!$A:$A,0))</f>
        <v>g pollutant</v>
      </c>
      <c r="I2197" t="str">
        <f t="shared" si="68"/>
        <v>F gases</v>
      </c>
      <c r="J2197">
        <f>INDEX(NoSettings!$C:$C,MATCH(EPS!$A2197,NoSettings!$A:$A,0))</f>
        <v>0</v>
      </c>
      <c r="K2197" s="109">
        <f>INDEX(GWP!$C$2:$C$13,MATCH(EPS!I2197,GWP!$B$2:$B$13,0))</f>
        <v>1</v>
      </c>
      <c r="L2197" s="5">
        <f t="shared" si="69"/>
        <v>0</v>
      </c>
    </row>
    <row r="2198" spans="1:12">
      <c r="A2198" t="s">
        <v>3917</v>
      </c>
      <c r="B2198" t="s">
        <v>5</v>
      </c>
      <c r="C2198" t="s">
        <v>1732</v>
      </c>
      <c r="D2198" t="s">
        <v>7019</v>
      </c>
      <c r="E2198" t="s">
        <v>1702</v>
      </c>
      <c r="H2198" t="str">
        <f>INDEX('Vensim Variables'!$B:$B,MATCH(EPS!$B2198,'Vensim Variables'!$A:$A,0))</f>
        <v>g pollutant</v>
      </c>
      <c r="I2198" t="str">
        <f t="shared" si="68"/>
        <v>CO2</v>
      </c>
      <c r="J2198">
        <f>INDEX(NoSettings!$C:$C,MATCH(EPS!$A2198,NoSettings!$A:$A,0))</f>
        <v>0</v>
      </c>
      <c r="K2198" s="109">
        <f>INDEX(GWP!$C$2:$C$13,MATCH(EPS!I2198,GWP!$B$2:$B$13,0))</f>
        <v>1</v>
      </c>
      <c r="L2198" s="5">
        <f t="shared" si="69"/>
        <v>0</v>
      </c>
    </row>
    <row r="2199" spans="1:12">
      <c r="A2199" t="s">
        <v>3918</v>
      </c>
      <c r="B2199" t="s">
        <v>5</v>
      </c>
      <c r="C2199" t="s">
        <v>1732</v>
      </c>
      <c r="D2199" t="s">
        <v>7019</v>
      </c>
      <c r="E2199" t="s">
        <v>1705</v>
      </c>
      <c r="H2199" t="str">
        <f>INDEX('Vensim Variables'!$B:$B,MATCH(EPS!$B2199,'Vensim Variables'!$A:$A,0))</f>
        <v>g pollutant</v>
      </c>
      <c r="I2199" t="str">
        <f t="shared" si="68"/>
        <v>VOC</v>
      </c>
      <c r="J2199">
        <f>INDEX(NoSettings!$C:$C,MATCH(EPS!$A2199,NoSettings!$A:$A,0))</f>
        <v>0</v>
      </c>
      <c r="K2199" s="109">
        <f>INDEX(GWP!$C$2:$C$13,MATCH(EPS!I2199,GWP!$B$2:$B$13,0))</f>
        <v>5</v>
      </c>
      <c r="L2199" s="5">
        <f t="shared" si="69"/>
        <v>0</v>
      </c>
    </row>
    <row r="2200" spans="1:12">
      <c r="A2200" t="s">
        <v>3919</v>
      </c>
      <c r="B2200" t="s">
        <v>5</v>
      </c>
      <c r="C2200" t="s">
        <v>1732</v>
      </c>
      <c r="D2200" t="s">
        <v>7019</v>
      </c>
      <c r="E2200" t="s">
        <v>1706</v>
      </c>
      <c r="H2200" t="str">
        <f>INDEX('Vensim Variables'!$B:$B,MATCH(EPS!$B2200,'Vensim Variables'!$A:$A,0))</f>
        <v>g pollutant</v>
      </c>
      <c r="I2200" t="str">
        <f t="shared" si="68"/>
        <v>CO</v>
      </c>
      <c r="J2200">
        <f>INDEX(NoSettings!$C:$C,MATCH(EPS!$A2200,NoSettings!$A:$A,0))</f>
        <v>0</v>
      </c>
      <c r="K2200" s="109">
        <f>INDEX(GWP!$C$2:$C$13,MATCH(EPS!I2200,GWP!$B$2:$B$13,0))</f>
        <v>1.8</v>
      </c>
      <c r="L2200" s="5">
        <f t="shared" si="69"/>
        <v>0</v>
      </c>
    </row>
    <row r="2201" spans="1:12">
      <c r="A2201" t="s">
        <v>3920</v>
      </c>
      <c r="B2201" t="s">
        <v>5</v>
      </c>
      <c r="C2201" t="s">
        <v>1732</v>
      </c>
      <c r="D2201" t="s">
        <v>7019</v>
      </c>
      <c r="E2201" t="s">
        <v>1707</v>
      </c>
      <c r="H2201" t="str">
        <f>INDEX('Vensim Variables'!$B:$B,MATCH(EPS!$B2201,'Vensim Variables'!$A:$A,0))</f>
        <v>g pollutant</v>
      </c>
      <c r="I2201" t="str">
        <f t="shared" si="68"/>
        <v>NOx</v>
      </c>
      <c r="J2201">
        <f>INDEX(NoSettings!$C:$C,MATCH(EPS!$A2201,NoSettings!$A:$A,0))</f>
        <v>0</v>
      </c>
      <c r="K2201" s="109">
        <f>INDEX(GWP!$C$2:$C$13,MATCH(EPS!I2201,GWP!$B$2:$B$13,0))</f>
        <v>-8.1999999999999993</v>
      </c>
      <c r="L2201" s="5">
        <f t="shared" si="69"/>
        <v>0</v>
      </c>
    </row>
    <row r="2202" spans="1:12">
      <c r="A2202" t="s">
        <v>3921</v>
      </c>
      <c r="B2202" t="s">
        <v>5</v>
      </c>
      <c r="C2202" t="s">
        <v>1732</v>
      </c>
      <c r="D2202" t="s">
        <v>7019</v>
      </c>
      <c r="E2202" t="s">
        <v>1708</v>
      </c>
      <c r="H2202" t="str">
        <f>INDEX('Vensim Variables'!$B:$B,MATCH(EPS!$B2202,'Vensim Variables'!$A:$A,0))</f>
        <v>g pollutant</v>
      </c>
      <c r="I2202" t="str">
        <f t="shared" si="68"/>
        <v>PM10</v>
      </c>
      <c r="J2202">
        <f>INDEX(NoSettings!$C:$C,MATCH(EPS!$A2202,NoSettings!$A:$A,0))</f>
        <v>0</v>
      </c>
      <c r="K2202" s="109">
        <f>INDEX(GWP!$C$2:$C$13,MATCH(EPS!I2202,GWP!$B$2:$B$13,0))</f>
        <v>0</v>
      </c>
      <c r="L2202" s="5">
        <f t="shared" si="69"/>
        <v>0</v>
      </c>
    </row>
    <row r="2203" spans="1:12">
      <c r="A2203" t="s">
        <v>3922</v>
      </c>
      <c r="B2203" t="s">
        <v>5</v>
      </c>
      <c r="C2203" t="s">
        <v>1732</v>
      </c>
      <c r="D2203" t="s">
        <v>7019</v>
      </c>
      <c r="E2203" t="s">
        <v>1709</v>
      </c>
      <c r="H2203" t="str">
        <f>INDEX('Vensim Variables'!$B:$B,MATCH(EPS!$B2203,'Vensim Variables'!$A:$A,0))</f>
        <v>g pollutant</v>
      </c>
      <c r="I2203" t="str">
        <f t="shared" si="68"/>
        <v>PM25</v>
      </c>
      <c r="J2203">
        <f>INDEX(NoSettings!$C:$C,MATCH(EPS!$A2203,NoSettings!$A:$A,0))</f>
        <v>0</v>
      </c>
      <c r="K2203" s="109">
        <f>INDEX(GWP!$C$2:$C$13,MATCH(EPS!I2203,GWP!$B$2:$B$13,0))</f>
        <v>0</v>
      </c>
      <c r="L2203" s="5">
        <f t="shared" si="69"/>
        <v>0</v>
      </c>
    </row>
    <row r="2204" spans="1:12">
      <c r="A2204" t="s">
        <v>3923</v>
      </c>
      <c r="B2204" t="s">
        <v>5</v>
      </c>
      <c r="C2204" t="s">
        <v>1732</v>
      </c>
      <c r="D2204" t="s">
        <v>7019</v>
      </c>
      <c r="E2204" t="s">
        <v>1710</v>
      </c>
      <c r="H2204" t="str">
        <f>INDEX('Vensim Variables'!$B:$B,MATCH(EPS!$B2204,'Vensim Variables'!$A:$A,0))</f>
        <v>g pollutant</v>
      </c>
      <c r="I2204" t="str">
        <f t="shared" si="68"/>
        <v>SOx</v>
      </c>
      <c r="J2204">
        <f>INDEX(NoSettings!$C:$C,MATCH(EPS!$A2204,NoSettings!$A:$A,0))</f>
        <v>0</v>
      </c>
      <c r="K2204" s="109">
        <f>INDEX(GWP!$C$2:$C$13,MATCH(EPS!I2204,GWP!$B$2:$B$13,0))</f>
        <v>0</v>
      </c>
      <c r="L2204" s="5">
        <f t="shared" si="69"/>
        <v>0</v>
      </c>
    </row>
    <row r="2205" spans="1:12">
      <c r="A2205" t="s">
        <v>3924</v>
      </c>
      <c r="B2205" t="s">
        <v>5</v>
      </c>
      <c r="C2205" t="s">
        <v>1732</v>
      </c>
      <c r="D2205" t="s">
        <v>7019</v>
      </c>
      <c r="E2205" t="s">
        <v>1711</v>
      </c>
      <c r="H2205" t="str">
        <f>INDEX('Vensim Variables'!$B:$B,MATCH(EPS!$B2205,'Vensim Variables'!$A:$A,0))</f>
        <v>g pollutant</v>
      </c>
      <c r="I2205" t="str">
        <f t="shared" si="68"/>
        <v>BC</v>
      </c>
      <c r="J2205">
        <f>INDEX(NoSettings!$C:$C,MATCH(EPS!$A2205,NoSettings!$A:$A,0))</f>
        <v>0</v>
      </c>
      <c r="K2205" s="109">
        <f>INDEX(GWP!$C$2:$C$13,MATCH(EPS!I2205,GWP!$B$2:$B$13,0))</f>
        <v>345</v>
      </c>
      <c r="L2205" s="5">
        <f t="shared" si="69"/>
        <v>0</v>
      </c>
    </row>
    <row r="2206" spans="1:12">
      <c r="A2206" t="s">
        <v>3925</v>
      </c>
      <c r="B2206" t="s">
        <v>5</v>
      </c>
      <c r="C2206" t="s">
        <v>1732</v>
      </c>
      <c r="D2206" t="s">
        <v>7019</v>
      </c>
      <c r="E2206" t="s">
        <v>1712</v>
      </c>
      <c r="H2206" t="str">
        <f>INDEX('Vensim Variables'!$B:$B,MATCH(EPS!$B2206,'Vensim Variables'!$A:$A,0))</f>
        <v>g pollutant</v>
      </c>
      <c r="I2206" t="str">
        <f t="shared" si="68"/>
        <v>OC</v>
      </c>
      <c r="J2206">
        <f>INDEX(NoSettings!$C:$C,MATCH(EPS!$A2206,NoSettings!$A:$A,0))</f>
        <v>0</v>
      </c>
      <c r="K2206" s="109">
        <f>INDEX(GWP!$C$2:$C$13,MATCH(EPS!I2206,GWP!$B$2:$B$13,0))</f>
        <v>-46</v>
      </c>
      <c r="L2206" s="5">
        <f t="shared" si="69"/>
        <v>0</v>
      </c>
    </row>
    <row r="2207" spans="1:12">
      <c r="A2207" t="s">
        <v>3926</v>
      </c>
      <c r="B2207" t="s">
        <v>5</v>
      </c>
      <c r="C2207" t="s">
        <v>1732</v>
      </c>
      <c r="D2207" t="s">
        <v>7019</v>
      </c>
      <c r="E2207" t="s">
        <v>1713</v>
      </c>
      <c r="H2207" t="str">
        <f>INDEX('Vensim Variables'!$B:$B,MATCH(EPS!$B2207,'Vensim Variables'!$A:$A,0))</f>
        <v>g pollutant</v>
      </c>
      <c r="I2207" t="str">
        <f t="shared" si="68"/>
        <v>CH4</v>
      </c>
      <c r="J2207">
        <f>INDEX(NoSettings!$C:$C,MATCH(EPS!$A2207,NoSettings!$A:$A,0))</f>
        <v>0</v>
      </c>
      <c r="K2207" s="109">
        <f>INDEX(GWP!$C$2:$C$13,MATCH(EPS!I2207,GWP!$B$2:$B$13,0))</f>
        <v>28</v>
      </c>
      <c r="L2207" s="5">
        <f t="shared" si="69"/>
        <v>0</v>
      </c>
    </row>
    <row r="2208" spans="1:12">
      <c r="A2208" t="s">
        <v>3927</v>
      </c>
      <c r="B2208" t="s">
        <v>5</v>
      </c>
      <c r="C2208" t="s">
        <v>1732</v>
      </c>
      <c r="D2208" t="s">
        <v>7019</v>
      </c>
      <c r="E2208" t="s">
        <v>1714</v>
      </c>
      <c r="H2208" t="str">
        <f>INDEX('Vensim Variables'!$B:$B,MATCH(EPS!$B2208,'Vensim Variables'!$A:$A,0))</f>
        <v>g pollutant</v>
      </c>
      <c r="I2208" t="str">
        <f t="shared" si="68"/>
        <v>N2O</v>
      </c>
      <c r="J2208">
        <f>INDEX(NoSettings!$C:$C,MATCH(EPS!$A2208,NoSettings!$A:$A,0))</f>
        <v>0</v>
      </c>
      <c r="K2208" s="109">
        <f>INDEX(GWP!$C$2:$C$13,MATCH(EPS!I2208,GWP!$B$2:$B$13,0))</f>
        <v>265</v>
      </c>
      <c r="L2208" s="5">
        <f t="shared" si="69"/>
        <v>0</v>
      </c>
    </row>
    <row r="2209" spans="1:12">
      <c r="A2209" t="s">
        <v>3928</v>
      </c>
      <c r="B2209" t="s">
        <v>5</v>
      </c>
      <c r="C2209" t="s">
        <v>1732</v>
      </c>
      <c r="D2209" t="s">
        <v>7019</v>
      </c>
      <c r="E2209" t="s">
        <v>1715</v>
      </c>
      <c r="H2209" t="str">
        <f>INDEX('Vensim Variables'!$B:$B,MATCH(EPS!$B2209,'Vensim Variables'!$A:$A,0))</f>
        <v>g pollutant</v>
      </c>
      <c r="I2209" t="str">
        <f t="shared" si="68"/>
        <v>F gases</v>
      </c>
      <c r="J2209">
        <f>INDEX(NoSettings!$C:$C,MATCH(EPS!$A2209,NoSettings!$A:$A,0))</f>
        <v>0</v>
      </c>
      <c r="K2209" s="109">
        <f>INDEX(GWP!$C$2:$C$13,MATCH(EPS!I2209,GWP!$B$2:$B$13,0))</f>
        <v>1</v>
      </c>
      <c r="L2209" s="5">
        <f t="shared" si="69"/>
        <v>0</v>
      </c>
    </row>
    <row r="2210" spans="1:12">
      <c r="A2210" t="s">
        <v>3929</v>
      </c>
      <c r="B2210" t="s">
        <v>5</v>
      </c>
      <c r="C2210" t="s">
        <v>1732</v>
      </c>
      <c r="D2210" t="s">
        <v>7020</v>
      </c>
      <c r="E2210" t="s">
        <v>1702</v>
      </c>
      <c r="H2210" t="str">
        <f>INDEX('Vensim Variables'!$B:$B,MATCH(EPS!$B2210,'Vensim Variables'!$A:$A,0))</f>
        <v>g pollutant</v>
      </c>
      <c r="I2210" t="str">
        <f t="shared" si="68"/>
        <v>CO2</v>
      </c>
      <c r="J2210">
        <f>INDEX(NoSettings!$C:$C,MATCH(EPS!$A2210,NoSettings!$A:$A,0))</f>
        <v>0</v>
      </c>
      <c r="K2210" s="109">
        <f>INDEX(GWP!$C$2:$C$13,MATCH(EPS!I2210,GWP!$B$2:$B$13,0))</f>
        <v>1</v>
      </c>
      <c r="L2210" s="5">
        <f t="shared" si="69"/>
        <v>0</v>
      </c>
    </row>
    <row r="2211" spans="1:12">
      <c r="A2211" t="s">
        <v>3930</v>
      </c>
      <c r="B2211" t="s">
        <v>5</v>
      </c>
      <c r="C2211" t="s">
        <v>1732</v>
      </c>
      <c r="D2211" t="s">
        <v>7020</v>
      </c>
      <c r="E2211" t="s">
        <v>1705</v>
      </c>
      <c r="H2211" t="str">
        <f>INDEX('Vensim Variables'!$B:$B,MATCH(EPS!$B2211,'Vensim Variables'!$A:$A,0))</f>
        <v>g pollutant</v>
      </c>
      <c r="I2211" t="str">
        <f t="shared" si="68"/>
        <v>VOC</v>
      </c>
      <c r="J2211">
        <f>INDEX(NoSettings!$C:$C,MATCH(EPS!$A2211,NoSettings!$A:$A,0))</f>
        <v>0</v>
      </c>
      <c r="K2211" s="109">
        <f>INDEX(GWP!$C$2:$C$13,MATCH(EPS!I2211,GWP!$B$2:$B$13,0))</f>
        <v>5</v>
      </c>
      <c r="L2211" s="5">
        <f t="shared" si="69"/>
        <v>0</v>
      </c>
    </row>
    <row r="2212" spans="1:12">
      <c r="A2212" t="s">
        <v>3931</v>
      </c>
      <c r="B2212" t="s">
        <v>5</v>
      </c>
      <c r="C2212" t="s">
        <v>1732</v>
      </c>
      <c r="D2212" t="s">
        <v>7020</v>
      </c>
      <c r="E2212" t="s">
        <v>1706</v>
      </c>
      <c r="H2212" t="str">
        <f>INDEX('Vensim Variables'!$B:$B,MATCH(EPS!$B2212,'Vensim Variables'!$A:$A,0))</f>
        <v>g pollutant</v>
      </c>
      <c r="I2212" t="str">
        <f t="shared" si="68"/>
        <v>CO</v>
      </c>
      <c r="J2212">
        <f>INDEX(NoSettings!$C:$C,MATCH(EPS!$A2212,NoSettings!$A:$A,0))</f>
        <v>0</v>
      </c>
      <c r="K2212" s="109">
        <f>INDEX(GWP!$C$2:$C$13,MATCH(EPS!I2212,GWP!$B$2:$B$13,0))</f>
        <v>1.8</v>
      </c>
      <c r="L2212" s="5">
        <f t="shared" si="69"/>
        <v>0</v>
      </c>
    </row>
    <row r="2213" spans="1:12">
      <c r="A2213" t="s">
        <v>3932</v>
      </c>
      <c r="B2213" t="s">
        <v>5</v>
      </c>
      <c r="C2213" t="s">
        <v>1732</v>
      </c>
      <c r="D2213" t="s">
        <v>7020</v>
      </c>
      <c r="E2213" t="s">
        <v>1707</v>
      </c>
      <c r="H2213" t="str">
        <f>INDEX('Vensim Variables'!$B:$B,MATCH(EPS!$B2213,'Vensim Variables'!$A:$A,0))</f>
        <v>g pollutant</v>
      </c>
      <c r="I2213" t="str">
        <f t="shared" si="68"/>
        <v>NOx</v>
      </c>
      <c r="J2213">
        <f>INDEX(NoSettings!$C:$C,MATCH(EPS!$A2213,NoSettings!$A:$A,0))</f>
        <v>0</v>
      </c>
      <c r="K2213" s="109">
        <f>INDEX(GWP!$C$2:$C$13,MATCH(EPS!I2213,GWP!$B$2:$B$13,0))</f>
        <v>-8.1999999999999993</v>
      </c>
      <c r="L2213" s="5">
        <f t="shared" si="69"/>
        <v>0</v>
      </c>
    </row>
    <row r="2214" spans="1:12">
      <c r="A2214" t="s">
        <v>3933</v>
      </c>
      <c r="B2214" t="s">
        <v>5</v>
      </c>
      <c r="C2214" t="s">
        <v>1732</v>
      </c>
      <c r="D2214" t="s">
        <v>7020</v>
      </c>
      <c r="E2214" t="s">
        <v>1708</v>
      </c>
      <c r="H2214" t="str">
        <f>INDEX('Vensim Variables'!$B:$B,MATCH(EPS!$B2214,'Vensim Variables'!$A:$A,0))</f>
        <v>g pollutant</v>
      </c>
      <c r="I2214" t="str">
        <f t="shared" si="68"/>
        <v>PM10</v>
      </c>
      <c r="J2214">
        <f>INDEX(NoSettings!$C:$C,MATCH(EPS!$A2214,NoSettings!$A:$A,0))</f>
        <v>0</v>
      </c>
      <c r="K2214" s="109">
        <f>INDEX(GWP!$C$2:$C$13,MATCH(EPS!I2214,GWP!$B$2:$B$13,0))</f>
        <v>0</v>
      </c>
      <c r="L2214" s="5">
        <f t="shared" si="69"/>
        <v>0</v>
      </c>
    </row>
    <row r="2215" spans="1:12">
      <c r="A2215" t="s">
        <v>3934</v>
      </c>
      <c r="B2215" t="s">
        <v>5</v>
      </c>
      <c r="C2215" t="s">
        <v>1732</v>
      </c>
      <c r="D2215" t="s">
        <v>7020</v>
      </c>
      <c r="E2215" t="s">
        <v>1709</v>
      </c>
      <c r="H2215" t="str">
        <f>INDEX('Vensim Variables'!$B:$B,MATCH(EPS!$B2215,'Vensim Variables'!$A:$A,0))</f>
        <v>g pollutant</v>
      </c>
      <c r="I2215" t="str">
        <f t="shared" si="68"/>
        <v>PM25</v>
      </c>
      <c r="J2215">
        <f>INDEX(NoSettings!$C:$C,MATCH(EPS!$A2215,NoSettings!$A:$A,0))</f>
        <v>0</v>
      </c>
      <c r="K2215" s="109">
        <f>INDEX(GWP!$C$2:$C$13,MATCH(EPS!I2215,GWP!$B$2:$B$13,0))</f>
        <v>0</v>
      </c>
      <c r="L2215" s="5">
        <f t="shared" si="69"/>
        <v>0</v>
      </c>
    </row>
    <row r="2216" spans="1:12">
      <c r="A2216" t="s">
        <v>3935</v>
      </c>
      <c r="B2216" t="s">
        <v>5</v>
      </c>
      <c r="C2216" t="s">
        <v>1732</v>
      </c>
      <c r="D2216" t="s">
        <v>7020</v>
      </c>
      <c r="E2216" t="s">
        <v>1710</v>
      </c>
      <c r="H2216" t="str">
        <f>INDEX('Vensim Variables'!$B:$B,MATCH(EPS!$B2216,'Vensim Variables'!$A:$A,0))</f>
        <v>g pollutant</v>
      </c>
      <c r="I2216" t="str">
        <f t="shared" si="68"/>
        <v>SOx</v>
      </c>
      <c r="J2216">
        <f>INDEX(NoSettings!$C:$C,MATCH(EPS!$A2216,NoSettings!$A:$A,0))</f>
        <v>0</v>
      </c>
      <c r="K2216" s="109">
        <f>INDEX(GWP!$C$2:$C$13,MATCH(EPS!I2216,GWP!$B$2:$B$13,0))</f>
        <v>0</v>
      </c>
      <c r="L2216" s="5">
        <f t="shared" si="69"/>
        <v>0</v>
      </c>
    </row>
    <row r="2217" spans="1:12">
      <c r="A2217" t="s">
        <v>3936</v>
      </c>
      <c r="B2217" t="s">
        <v>5</v>
      </c>
      <c r="C2217" t="s">
        <v>1732</v>
      </c>
      <c r="D2217" t="s">
        <v>7020</v>
      </c>
      <c r="E2217" t="s">
        <v>1711</v>
      </c>
      <c r="H2217" t="str">
        <f>INDEX('Vensim Variables'!$B:$B,MATCH(EPS!$B2217,'Vensim Variables'!$A:$A,0))</f>
        <v>g pollutant</v>
      </c>
      <c r="I2217" t="str">
        <f t="shared" si="68"/>
        <v>BC</v>
      </c>
      <c r="J2217">
        <f>INDEX(NoSettings!$C:$C,MATCH(EPS!$A2217,NoSettings!$A:$A,0))</f>
        <v>0</v>
      </c>
      <c r="K2217" s="109">
        <f>INDEX(GWP!$C$2:$C$13,MATCH(EPS!I2217,GWP!$B$2:$B$13,0))</f>
        <v>345</v>
      </c>
      <c r="L2217" s="5">
        <f t="shared" si="69"/>
        <v>0</v>
      </c>
    </row>
    <row r="2218" spans="1:12">
      <c r="A2218" t="s">
        <v>3937</v>
      </c>
      <c r="B2218" t="s">
        <v>5</v>
      </c>
      <c r="C2218" t="s">
        <v>1732</v>
      </c>
      <c r="D2218" t="s">
        <v>7020</v>
      </c>
      <c r="E2218" t="s">
        <v>1712</v>
      </c>
      <c r="H2218" t="str">
        <f>INDEX('Vensim Variables'!$B:$B,MATCH(EPS!$B2218,'Vensim Variables'!$A:$A,0))</f>
        <v>g pollutant</v>
      </c>
      <c r="I2218" t="str">
        <f t="shared" si="68"/>
        <v>OC</v>
      </c>
      <c r="J2218">
        <f>INDEX(NoSettings!$C:$C,MATCH(EPS!$A2218,NoSettings!$A:$A,0))</f>
        <v>0</v>
      </c>
      <c r="K2218" s="109">
        <f>INDEX(GWP!$C$2:$C$13,MATCH(EPS!I2218,GWP!$B$2:$B$13,0))</f>
        <v>-46</v>
      </c>
      <c r="L2218" s="5">
        <f t="shared" si="69"/>
        <v>0</v>
      </c>
    </row>
    <row r="2219" spans="1:12">
      <c r="A2219" t="s">
        <v>3938</v>
      </c>
      <c r="B2219" t="s">
        <v>5</v>
      </c>
      <c r="C2219" t="s">
        <v>1732</v>
      </c>
      <c r="D2219" t="s">
        <v>7020</v>
      </c>
      <c r="E2219" t="s">
        <v>1713</v>
      </c>
      <c r="H2219" t="str">
        <f>INDEX('Vensim Variables'!$B:$B,MATCH(EPS!$B2219,'Vensim Variables'!$A:$A,0))</f>
        <v>g pollutant</v>
      </c>
      <c r="I2219" t="str">
        <f t="shared" si="68"/>
        <v>CH4</v>
      </c>
      <c r="J2219">
        <f>INDEX(NoSettings!$C:$C,MATCH(EPS!$A2219,NoSettings!$A:$A,0))</f>
        <v>0</v>
      </c>
      <c r="K2219" s="109">
        <f>INDEX(GWP!$C$2:$C$13,MATCH(EPS!I2219,GWP!$B$2:$B$13,0))</f>
        <v>28</v>
      </c>
      <c r="L2219" s="5">
        <f t="shared" si="69"/>
        <v>0</v>
      </c>
    </row>
    <row r="2220" spans="1:12">
      <c r="A2220" t="s">
        <v>3939</v>
      </c>
      <c r="B2220" t="s">
        <v>5</v>
      </c>
      <c r="C2220" t="s">
        <v>1732</v>
      </c>
      <c r="D2220" t="s">
        <v>7020</v>
      </c>
      <c r="E2220" t="s">
        <v>1714</v>
      </c>
      <c r="H2220" t="str">
        <f>INDEX('Vensim Variables'!$B:$B,MATCH(EPS!$B2220,'Vensim Variables'!$A:$A,0))</f>
        <v>g pollutant</v>
      </c>
      <c r="I2220" t="str">
        <f t="shared" si="68"/>
        <v>N2O</v>
      </c>
      <c r="J2220">
        <f>INDEX(NoSettings!$C:$C,MATCH(EPS!$A2220,NoSettings!$A:$A,0))</f>
        <v>0</v>
      </c>
      <c r="K2220" s="109">
        <f>INDEX(GWP!$C$2:$C$13,MATCH(EPS!I2220,GWP!$B$2:$B$13,0))</f>
        <v>265</v>
      </c>
      <c r="L2220" s="5">
        <f t="shared" si="69"/>
        <v>0</v>
      </c>
    </row>
    <row r="2221" spans="1:12">
      <c r="A2221" t="s">
        <v>3940</v>
      </c>
      <c r="B2221" t="s">
        <v>5</v>
      </c>
      <c r="C2221" t="s">
        <v>1732</v>
      </c>
      <c r="D2221" t="s">
        <v>7020</v>
      </c>
      <c r="E2221" t="s">
        <v>1715</v>
      </c>
      <c r="H2221" t="str">
        <f>INDEX('Vensim Variables'!$B:$B,MATCH(EPS!$B2221,'Vensim Variables'!$A:$A,0))</f>
        <v>g pollutant</v>
      </c>
      <c r="I2221" t="str">
        <f t="shared" si="68"/>
        <v>F gases</v>
      </c>
      <c r="J2221">
        <f>INDEX(NoSettings!$C:$C,MATCH(EPS!$A2221,NoSettings!$A:$A,0))</f>
        <v>0</v>
      </c>
      <c r="K2221" s="109">
        <f>INDEX(GWP!$C$2:$C$13,MATCH(EPS!I2221,GWP!$B$2:$B$13,0))</f>
        <v>1</v>
      </c>
      <c r="L2221" s="5">
        <f t="shared" si="69"/>
        <v>0</v>
      </c>
    </row>
    <row r="2222" spans="1:12">
      <c r="A2222" t="s">
        <v>3941</v>
      </c>
      <c r="B2222" t="s">
        <v>5</v>
      </c>
      <c r="C2222" t="s">
        <v>1732</v>
      </c>
      <c r="D2222" t="s">
        <v>7021</v>
      </c>
      <c r="E2222" t="s">
        <v>1702</v>
      </c>
      <c r="H2222" t="str">
        <f>INDEX('Vensim Variables'!$B:$B,MATCH(EPS!$B2222,'Vensim Variables'!$A:$A,0))</f>
        <v>g pollutant</v>
      </c>
      <c r="I2222" t="str">
        <f t="shared" si="68"/>
        <v>CO2</v>
      </c>
      <c r="J2222">
        <f>INDEX(NoSettings!$C:$C,MATCH(EPS!$A2222,NoSettings!$A:$A,0))</f>
        <v>0</v>
      </c>
      <c r="K2222" s="109">
        <f>INDEX(GWP!$C$2:$C$13,MATCH(EPS!I2222,GWP!$B$2:$B$13,0))</f>
        <v>1</v>
      </c>
      <c r="L2222" s="5">
        <f t="shared" si="69"/>
        <v>0</v>
      </c>
    </row>
    <row r="2223" spans="1:12">
      <c r="A2223" t="s">
        <v>3942</v>
      </c>
      <c r="B2223" t="s">
        <v>5</v>
      </c>
      <c r="C2223" t="s">
        <v>1732</v>
      </c>
      <c r="D2223" t="s">
        <v>7021</v>
      </c>
      <c r="E2223" t="s">
        <v>1705</v>
      </c>
      <c r="H2223" t="str">
        <f>INDEX('Vensim Variables'!$B:$B,MATCH(EPS!$B2223,'Vensim Variables'!$A:$A,0))</f>
        <v>g pollutant</v>
      </c>
      <c r="I2223" t="str">
        <f t="shared" si="68"/>
        <v>VOC</v>
      </c>
      <c r="J2223">
        <f>INDEX(NoSettings!$C:$C,MATCH(EPS!$A2223,NoSettings!$A:$A,0))</f>
        <v>0</v>
      </c>
      <c r="K2223" s="109">
        <f>INDEX(GWP!$C$2:$C$13,MATCH(EPS!I2223,GWP!$B$2:$B$13,0))</f>
        <v>5</v>
      </c>
      <c r="L2223" s="5">
        <f t="shared" si="69"/>
        <v>0</v>
      </c>
    </row>
    <row r="2224" spans="1:12">
      <c r="A2224" t="s">
        <v>3943</v>
      </c>
      <c r="B2224" t="s">
        <v>5</v>
      </c>
      <c r="C2224" t="s">
        <v>1732</v>
      </c>
      <c r="D2224" t="s">
        <v>7021</v>
      </c>
      <c r="E2224" t="s">
        <v>1706</v>
      </c>
      <c r="H2224" t="str">
        <f>INDEX('Vensim Variables'!$B:$B,MATCH(EPS!$B2224,'Vensim Variables'!$A:$A,0))</f>
        <v>g pollutant</v>
      </c>
      <c r="I2224" t="str">
        <f t="shared" si="68"/>
        <v>CO</v>
      </c>
      <c r="J2224">
        <f>INDEX(NoSettings!$C:$C,MATCH(EPS!$A2224,NoSettings!$A:$A,0))</f>
        <v>0</v>
      </c>
      <c r="K2224" s="109">
        <f>INDEX(GWP!$C$2:$C$13,MATCH(EPS!I2224,GWP!$B$2:$B$13,0))</f>
        <v>1.8</v>
      </c>
      <c r="L2224" s="5">
        <f t="shared" si="69"/>
        <v>0</v>
      </c>
    </row>
    <row r="2225" spans="1:12">
      <c r="A2225" t="s">
        <v>3944</v>
      </c>
      <c r="B2225" t="s">
        <v>5</v>
      </c>
      <c r="C2225" t="s">
        <v>1732</v>
      </c>
      <c r="D2225" t="s">
        <v>7021</v>
      </c>
      <c r="E2225" t="s">
        <v>1707</v>
      </c>
      <c r="H2225" t="str">
        <f>INDEX('Vensim Variables'!$B:$B,MATCH(EPS!$B2225,'Vensim Variables'!$A:$A,0))</f>
        <v>g pollutant</v>
      </c>
      <c r="I2225" t="str">
        <f t="shared" si="68"/>
        <v>NOx</v>
      </c>
      <c r="J2225">
        <f>INDEX(NoSettings!$C:$C,MATCH(EPS!$A2225,NoSettings!$A:$A,0))</f>
        <v>0</v>
      </c>
      <c r="K2225" s="109">
        <f>INDEX(GWP!$C$2:$C$13,MATCH(EPS!I2225,GWP!$B$2:$B$13,0))</f>
        <v>-8.1999999999999993</v>
      </c>
      <c r="L2225" s="5">
        <f t="shared" si="69"/>
        <v>0</v>
      </c>
    </row>
    <row r="2226" spans="1:12">
      <c r="A2226" t="s">
        <v>3945</v>
      </c>
      <c r="B2226" t="s">
        <v>5</v>
      </c>
      <c r="C2226" t="s">
        <v>1732</v>
      </c>
      <c r="D2226" t="s">
        <v>7021</v>
      </c>
      <c r="E2226" t="s">
        <v>1708</v>
      </c>
      <c r="H2226" t="str">
        <f>INDEX('Vensim Variables'!$B:$B,MATCH(EPS!$B2226,'Vensim Variables'!$A:$A,0))</f>
        <v>g pollutant</v>
      </c>
      <c r="I2226" t="str">
        <f t="shared" si="68"/>
        <v>PM10</v>
      </c>
      <c r="J2226">
        <f>INDEX(NoSettings!$C:$C,MATCH(EPS!$A2226,NoSettings!$A:$A,0))</f>
        <v>0</v>
      </c>
      <c r="K2226" s="109">
        <f>INDEX(GWP!$C$2:$C$13,MATCH(EPS!I2226,GWP!$B$2:$B$13,0))</f>
        <v>0</v>
      </c>
      <c r="L2226" s="5">
        <f t="shared" si="69"/>
        <v>0</v>
      </c>
    </row>
    <row r="2227" spans="1:12">
      <c r="A2227" t="s">
        <v>3946</v>
      </c>
      <c r="B2227" t="s">
        <v>5</v>
      </c>
      <c r="C2227" t="s">
        <v>1732</v>
      </c>
      <c r="D2227" t="s">
        <v>7021</v>
      </c>
      <c r="E2227" t="s">
        <v>1709</v>
      </c>
      <c r="H2227" t="str">
        <f>INDEX('Vensim Variables'!$B:$B,MATCH(EPS!$B2227,'Vensim Variables'!$A:$A,0))</f>
        <v>g pollutant</v>
      </c>
      <c r="I2227" t="str">
        <f t="shared" si="68"/>
        <v>PM25</v>
      </c>
      <c r="J2227">
        <f>INDEX(NoSettings!$C:$C,MATCH(EPS!$A2227,NoSettings!$A:$A,0))</f>
        <v>0</v>
      </c>
      <c r="K2227" s="109">
        <f>INDEX(GWP!$C$2:$C$13,MATCH(EPS!I2227,GWP!$B$2:$B$13,0))</f>
        <v>0</v>
      </c>
      <c r="L2227" s="5">
        <f t="shared" si="69"/>
        <v>0</v>
      </c>
    </row>
    <row r="2228" spans="1:12">
      <c r="A2228" t="s">
        <v>3947</v>
      </c>
      <c r="B2228" t="s">
        <v>5</v>
      </c>
      <c r="C2228" t="s">
        <v>1732</v>
      </c>
      <c r="D2228" t="s">
        <v>7021</v>
      </c>
      <c r="E2228" t="s">
        <v>1710</v>
      </c>
      <c r="H2228" t="str">
        <f>INDEX('Vensim Variables'!$B:$B,MATCH(EPS!$B2228,'Vensim Variables'!$A:$A,0))</f>
        <v>g pollutant</v>
      </c>
      <c r="I2228" t="str">
        <f t="shared" si="68"/>
        <v>SOx</v>
      </c>
      <c r="J2228">
        <f>INDEX(NoSettings!$C:$C,MATCH(EPS!$A2228,NoSettings!$A:$A,0))</f>
        <v>0</v>
      </c>
      <c r="K2228" s="109">
        <f>INDEX(GWP!$C$2:$C$13,MATCH(EPS!I2228,GWP!$B$2:$B$13,0))</f>
        <v>0</v>
      </c>
      <c r="L2228" s="5">
        <f t="shared" si="69"/>
        <v>0</v>
      </c>
    </row>
    <row r="2229" spans="1:12">
      <c r="A2229" t="s">
        <v>3948</v>
      </c>
      <c r="B2229" t="s">
        <v>5</v>
      </c>
      <c r="C2229" t="s">
        <v>1732</v>
      </c>
      <c r="D2229" t="s">
        <v>7021</v>
      </c>
      <c r="E2229" t="s">
        <v>1711</v>
      </c>
      <c r="H2229" t="str">
        <f>INDEX('Vensim Variables'!$B:$B,MATCH(EPS!$B2229,'Vensim Variables'!$A:$A,0))</f>
        <v>g pollutant</v>
      </c>
      <c r="I2229" t="str">
        <f t="shared" si="68"/>
        <v>BC</v>
      </c>
      <c r="J2229">
        <f>INDEX(NoSettings!$C:$C,MATCH(EPS!$A2229,NoSettings!$A:$A,0))</f>
        <v>0</v>
      </c>
      <c r="K2229" s="109">
        <f>INDEX(GWP!$C$2:$C$13,MATCH(EPS!I2229,GWP!$B$2:$B$13,0))</f>
        <v>345</v>
      </c>
      <c r="L2229" s="5">
        <f t="shared" si="69"/>
        <v>0</v>
      </c>
    </row>
    <row r="2230" spans="1:12">
      <c r="A2230" t="s">
        <v>3949</v>
      </c>
      <c r="B2230" t="s">
        <v>5</v>
      </c>
      <c r="C2230" t="s">
        <v>1732</v>
      </c>
      <c r="D2230" t="s">
        <v>7021</v>
      </c>
      <c r="E2230" t="s">
        <v>1712</v>
      </c>
      <c r="H2230" t="str">
        <f>INDEX('Vensim Variables'!$B:$B,MATCH(EPS!$B2230,'Vensim Variables'!$A:$A,0))</f>
        <v>g pollutant</v>
      </c>
      <c r="I2230" t="str">
        <f t="shared" si="68"/>
        <v>OC</v>
      </c>
      <c r="J2230">
        <f>INDEX(NoSettings!$C:$C,MATCH(EPS!$A2230,NoSettings!$A:$A,0))</f>
        <v>0</v>
      </c>
      <c r="K2230" s="109">
        <f>INDEX(GWP!$C$2:$C$13,MATCH(EPS!I2230,GWP!$B$2:$B$13,0))</f>
        <v>-46</v>
      </c>
      <c r="L2230" s="5">
        <f t="shared" si="69"/>
        <v>0</v>
      </c>
    </row>
    <row r="2231" spans="1:12">
      <c r="A2231" t="s">
        <v>3950</v>
      </c>
      <c r="B2231" t="s">
        <v>5</v>
      </c>
      <c r="C2231" t="s">
        <v>1732</v>
      </c>
      <c r="D2231" t="s">
        <v>7021</v>
      </c>
      <c r="E2231" t="s">
        <v>1713</v>
      </c>
      <c r="H2231" t="str">
        <f>INDEX('Vensim Variables'!$B:$B,MATCH(EPS!$B2231,'Vensim Variables'!$A:$A,0))</f>
        <v>g pollutant</v>
      </c>
      <c r="I2231" t="str">
        <f t="shared" si="68"/>
        <v>CH4</v>
      </c>
      <c r="J2231">
        <f>INDEX(NoSettings!$C:$C,MATCH(EPS!$A2231,NoSettings!$A:$A,0))</f>
        <v>0</v>
      </c>
      <c r="K2231" s="109">
        <f>INDEX(GWP!$C$2:$C$13,MATCH(EPS!I2231,GWP!$B$2:$B$13,0))</f>
        <v>28</v>
      </c>
      <c r="L2231" s="5">
        <f t="shared" si="69"/>
        <v>0</v>
      </c>
    </row>
    <row r="2232" spans="1:12">
      <c r="A2232" t="s">
        <v>3951</v>
      </c>
      <c r="B2232" t="s">
        <v>5</v>
      </c>
      <c r="C2232" t="s">
        <v>1732</v>
      </c>
      <c r="D2232" t="s">
        <v>7021</v>
      </c>
      <c r="E2232" t="s">
        <v>1714</v>
      </c>
      <c r="H2232" t="str">
        <f>INDEX('Vensim Variables'!$B:$B,MATCH(EPS!$B2232,'Vensim Variables'!$A:$A,0))</f>
        <v>g pollutant</v>
      </c>
      <c r="I2232" t="str">
        <f t="shared" si="68"/>
        <v>N2O</v>
      </c>
      <c r="J2232">
        <f>INDEX(NoSettings!$C:$C,MATCH(EPS!$A2232,NoSettings!$A:$A,0))</f>
        <v>0</v>
      </c>
      <c r="K2232" s="109">
        <f>INDEX(GWP!$C$2:$C$13,MATCH(EPS!I2232,GWP!$B$2:$B$13,0))</f>
        <v>265</v>
      </c>
      <c r="L2232" s="5">
        <f t="shared" si="69"/>
        <v>0</v>
      </c>
    </row>
    <row r="2233" spans="1:12">
      <c r="A2233" t="s">
        <v>3952</v>
      </c>
      <c r="B2233" t="s">
        <v>5</v>
      </c>
      <c r="C2233" t="s">
        <v>1732</v>
      </c>
      <c r="D2233" t="s">
        <v>7021</v>
      </c>
      <c r="E2233" t="s">
        <v>1715</v>
      </c>
      <c r="H2233" t="str">
        <f>INDEX('Vensim Variables'!$B:$B,MATCH(EPS!$B2233,'Vensim Variables'!$A:$A,0))</f>
        <v>g pollutant</v>
      </c>
      <c r="I2233" t="str">
        <f t="shared" si="68"/>
        <v>F gases</v>
      </c>
      <c r="J2233">
        <f>INDEX(NoSettings!$C:$C,MATCH(EPS!$A2233,NoSettings!$A:$A,0))</f>
        <v>0</v>
      </c>
      <c r="K2233" s="109">
        <f>INDEX(GWP!$C$2:$C$13,MATCH(EPS!I2233,GWP!$B$2:$B$13,0))</f>
        <v>1</v>
      </c>
      <c r="L2233" s="5">
        <f t="shared" si="69"/>
        <v>0</v>
      </c>
    </row>
    <row r="2234" spans="1:12">
      <c r="A2234" t="s">
        <v>3953</v>
      </c>
      <c r="B2234" t="s">
        <v>5</v>
      </c>
      <c r="C2234" t="s">
        <v>1732</v>
      </c>
      <c r="D2234" t="s">
        <v>7022</v>
      </c>
      <c r="E2234" t="s">
        <v>1702</v>
      </c>
      <c r="H2234" t="str">
        <f>INDEX('Vensim Variables'!$B:$B,MATCH(EPS!$B2234,'Vensim Variables'!$A:$A,0))</f>
        <v>g pollutant</v>
      </c>
      <c r="I2234" t="str">
        <f t="shared" si="68"/>
        <v>CO2</v>
      </c>
      <c r="J2234">
        <f>INDEX(NoSettings!$C:$C,MATCH(EPS!$A2234,NoSettings!$A:$A,0))</f>
        <v>0</v>
      </c>
      <c r="K2234" s="109">
        <f>INDEX(GWP!$C$2:$C$13,MATCH(EPS!I2234,GWP!$B$2:$B$13,0))</f>
        <v>1</v>
      </c>
      <c r="L2234" s="5">
        <f t="shared" si="69"/>
        <v>0</v>
      </c>
    </row>
    <row r="2235" spans="1:12">
      <c r="A2235" t="s">
        <v>3954</v>
      </c>
      <c r="B2235" t="s">
        <v>5</v>
      </c>
      <c r="C2235" t="s">
        <v>1732</v>
      </c>
      <c r="D2235" t="s">
        <v>7022</v>
      </c>
      <c r="E2235" t="s">
        <v>1705</v>
      </c>
      <c r="H2235" t="str">
        <f>INDEX('Vensim Variables'!$B:$B,MATCH(EPS!$B2235,'Vensim Variables'!$A:$A,0))</f>
        <v>g pollutant</v>
      </c>
      <c r="I2235" t="str">
        <f t="shared" si="68"/>
        <v>VOC</v>
      </c>
      <c r="J2235" s="98">
        <f>INDEX(NoSettings!$C:$C,MATCH(EPS!$A2235,NoSettings!$A:$A,0))</f>
        <v>0</v>
      </c>
      <c r="K2235" s="109">
        <f>INDEX(GWP!$C$2:$C$13,MATCH(EPS!I2235,GWP!$B$2:$B$13,0))</f>
        <v>5</v>
      </c>
      <c r="L2235" s="5">
        <f t="shared" si="69"/>
        <v>0</v>
      </c>
    </row>
    <row r="2236" spans="1:12">
      <c r="A2236" t="s">
        <v>3955</v>
      </c>
      <c r="B2236" t="s">
        <v>5</v>
      </c>
      <c r="C2236" t="s">
        <v>1732</v>
      </c>
      <c r="D2236" t="s">
        <v>7022</v>
      </c>
      <c r="E2236" t="s">
        <v>1706</v>
      </c>
      <c r="H2236" t="str">
        <f>INDEX('Vensim Variables'!$B:$B,MATCH(EPS!$B2236,'Vensim Variables'!$A:$A,0))</f>
        <v>g pollutant</v>
      </c>
      <c r="I2236" t="str">
        <f t="shared" si="68"/>
        <v>CO</v>
      </c>
      <c r="J2236">
        <f>INDEX(NoSettings!$C:$C,MATCH(EPS!$A2236,NoSettings!$A:$A,0))</f>
        <v>0</v>
      </c>
      <c r="K2236" s="109">
        <f>INDEX(GWP!$C$2:$C$13,MATCH(EPS!I2236,GWP!$B$2:$B$13,0))</f>
        <v>1.8</v>
      </c>
      <c r="L2236" s="5">
        <f t="shared" si="69"/>
        <v>0</v>
      </c>
    </row>
    <row r="2237" spans="1:12">
      <c r="A2237" t="s">
        <v>3956</v>
      </c>
      <c r="B2237" t="s">
        <v>5</v>
      </c>
      <c r="C2237" t="s">
        <v>1732</v>
      </c>
      <c r="D2237" t="s">
        <v>7022</v>
      </c>
      <c r="E2237" t="s">
        <v>1707</v>
      </c>
      <c r="H2237" t="str">
        <f>INDEX('Vensim Variables'!$B:$B,MATCH(EPS!$B2237,'Vensim Variables'!$A:$A,0))</f>
        <v>g pollutant</v>
      </c>
      <c r="I2237" t="str">
        <f t="shared" si="68"/>
        <v>NOx</v>
      </c>
      <c r="J2237">
        <f>INDEX(NoSettings!$C:$C,MATCH(EPS!$A2237,NoSettings!$A:$A,0))</f>
        <v>0</v>
      </c>
      <c r="K2237" s="109">
        <f>INDEX(GWP!$C$2:$C$13,MATCH(EPS!I2237,GWP!$B$2:$B$13,0))</f>
        <v>-8.1999999999999993</v>
      </c>
      <c r="L2237" s="5">
        <f t="shared" si="69"/>
        <v>0</v>
      </c>
    </row>
    <row r="2238" spans="1:12">
      <c r="A2238" t="s">
        <v>3957</v>
      </c>
      <c r="B2238" t="s">
        <v>5</v>
      </c>
      <c r="C2238" t="s">
        <v>1732</v>
      </c>
      <c r="D2238" t="s">
        <v>7022</v>
      </c>
      <c r="E2238" t="s">
        <v>1708</v>
      </c>
      <c r="H2238" t="str">
        <f>INDEX('Vensim Variables'!$B:$B,MATCH(EPS!$B2238,'Vensim Variables'!$A:$A,0))</f>
        <v>g pollutant</v>
      </c>
      <c r="I2238" t="str">
        <f t="shared" si="68"/>
        <v>PM10</v>
      </c>
      <c r="J2238">
        <f>INDEX(NoSettings!$C:$C,MATCH(EPS!$A2238,NoSettings!$A:$A,0))</f>
        <v>0</v>
      </c>
      <c r="K2238" s="109">
        <f>INDEX(GWP!$C$2:$C$13,MATCH(EPS!I2238,GWP!$B$2:$B$13,0))</f>
        <v>0</v>
      </c>
      <c r="L2238" s="5">
        <f t="shared" si="69"/>
        <v>0</v>
      </c>
    </row>
    <row r="2239" spans="1:12">
      <c r="A2239" t="s">
        <v>3958</v>
      </c>
      <c r="B2239" t="s">
        <v>5</v>
      </c>
      <c r="C2239" t="s">
        <v>1732</v>
      </c>
      <c r="D2239" t="s">
        <v>7022</v>
      </c>
      <c r="E2239" t="s">
        <v>1709</v>
      </c>
      <c r="H2239" t="str">
        <f>INDEX('Vensim Variables'!$B:$B,MATCH(EPS!$B2239,'Vensim Variables'!$A:$A,0))</f>
        <v>g pollutant</v>
      </c>
      <c r="I2239" t="str">
        <f t="shared" si="68"/>
        <v>PM25</v>
      </c>
      <c r="J2239">
        <f>INDEX(NoSettings!$C:$C,MATCH(EPS!$A2239,NoSettings!$A:$A,0))</f>
        <v>0</v>
      </c>
      <c r="K2239" s="109">
        <f>INDEX(GWP!$C$2:$C$13,MATCH(EPS!I2239,GWP!$B$2:$B$13,0))</f>
        <v>0</v>
      </c>
      <c r="L2239" s="5">
        <f t="shared" si="69"/>
        <v>0</v>
      </c>
    </row>
    <row r="2240" spans="1:12">
      <c r="A2240" t="s">
        <v>3959</v>
      </c>
      <c r="B2240" t="s">
        <v>5</v>
      </c>
      <c r="C2240" t="s">
        <v>1732</v>
      </c>
      <c r="D2240" t="s">
        <v>7022</v>
      </c>
      <c r="E2240" t="s">
        <v>1710</v>
      </c>
      <c r="H2240" t="str">
        <f>INDEX('Vensim Variables'!$B:$B,MATCH(EPS!$B2240,'Vensim Variables'!$A:$A,0))</f>
        <v>g pollutant</v>
      </c>
      <c r="I2240" t="str">
        <f t="shared" si="68"/>
        <v>SOx</v>
      </c>
      <c r="J2240">
        <f>INDEX(NoSettings!$C:$C,MATCH(EPS!$A2240,NoSettings!$A:$A,0))</f>
        <v>0</v>
      </c>
      <c r="K2240" s="109">
        <f>INDEX(GWP!$C$2:$C$13,MATCH(EPS!I2240,GWP!$B$2:$B$13,0))</f>
        <v>0</v>
      </c>
      <c r="L2240" s="5">
        <f t="shared" si="69"/>
        <v>0</v>
      </c>
    </row>
    <row r="2241" spans="1:12">
      <c r="A2241" t="s">
        <v>3960</v>
      </c>
      <c r="B2241" t="s">
        <v>5</v>
      </c>
      <c r="C2241" t="s">
        <v>1732</v>
      </c>
      <c r="D2241" t="s">
        <v>7022</v>
      </c>
      <c r="E2241" t="s">
        <v>1711</v>
      </c>
      <c r="H2241" t="str">
        <f>INDEX('Vensim Variables'!$B:$B,MATCH(EPS!$B2241,'Vensim Variables'!$A:$A,0))</f>
        <v>g pollutant</v>
      </c>
      <c r="I2241" t="str">
        <f t="shared" si="68"/>
        <v>BC</v>
      </c>
      <c r="J2241">
        <f>INDEX(NoSettings!$C:$C,MATCH(EPS!$A2241,NoSettings!$A:$A,0))</f>
        <v>0</v>
      </c>
      <c r="K2241" s="109">
        <f>INDEX(GWP!$C$2:$C$13,MATCH(EPS!I2241,GWP!$B$2:$B$13,0))</f>
        <v>345</v>
      </c>
      <c r="L2241" s="5">
        <f t="shared" si="69"/>
        <v>0</v>
      </c>
    </row>
    <row r="2242" spans="1:12">
      <c r="A2242" t="s">
        <v>3961</v>
      </c>
      <c r="B2242" t="s">
        <v>5</v>
      </c>
      <c r="C2242" t="s">
        <v>1732</v>
      </c>
      <c r="D2242" t="s">
        <v>7022</v>
      </c>
      <c r="E2242" t="s">
        <v>1712</v>
      </c>
      <c r="H2242" t="str">
        <f>INDEX('Vensim Variables'!$B:$B,MATCH(EPS!$B2242,'Vensim Variables'!$A:$A,0))</f>
        <v>g pollutant</v>
      </c>
      <c r="I2242" t="str">
        <f t="shared" si="68"/>
        <v>OC</v>
      </c>
      <c r="J2242">
        <f>INDEX(NoSettings!$C:$C,MATCH(EPS!$A2242,NoSettings!$A:$A,0))</f>
        <v>0</v>
      </c>
      <c r="K2242" s="109">
        <f>INDEX(GWP!$C$2:$C$13,MATCH(EPS!I2242,GWP!$B$2:$B$13,0))</f>
        <v>-46</v>
      </c>
      <c r="L2242" s="5">
        <f t="shared" si="69"/>
        <v>0</v>
      </c>
    </row>
    <row r="2243" spans="1:12">
      <c r="A2243" t="s">
        <v>3962</v>
      </c>
      <c r="B2243" t="s">
        <v>5</v>
      </c>
      <c r="C2243" t="s">
        <v>1732</v>
      </c>
      <c r="D2243" t="s">
        <v>7022</v>
      </c>
      <c r="E2243" t="s">
        <v>1713</v>
      </c>
      <c r="H2243" t="str">
        <f>INDEX('Vensim Variables'!$B:$B,MATCH(EPS!$B2243,'Vensim Variables'!$A:$A,0))</f>
        <v>g pollutant</v>
      </c>
      <c r="I2243" t="str">
        <f t="shared" ref="I2243:I2306" si="70">IF(OR(C2243="CO2",C2243="CH4",C2243="N2O",C2243="F gases",C2243="VOC",C2243="CO",C2243="NOx",C2243="PM10",C2243="PM25",C2243="SOx",C2243="BC",C2243="OC"),C2243,IF(OR(D2243="CO2",D2243="CH4",D2243="N2O",D2243="F gases",D2243="VOC",D2243="CO",D2243="NOx",D2243="PM10",D2243="PM25",D2243="SOx",D2243="BC",D2243="OC"),D2243,IF(OR(E2243="CO2",E2243="CH4",E2243="N2O",E2243="F gases",E2243="VOC",E2243="CO",E2243="NOx",E2243="PM10",E2243="PM25",E2243="SOx",E2243="BC",E2243="OC"),E2243,"NA")))</f>
        <v>CH4</v>
      </c>
      <c r="J2243">
        <f>INDEX(NoSettings!$C:$C,MATCH(EPS!$A2243,NoSettings!$A:$A,0))</f>
        <v>0</v>
      </c>
      <c r="K2243" s="109">
        <f>INDEX(GWP!$C$2:$C$13,MATCH(EPS!I2243,GWP!$B$2:$B$13,0))</f>
        <v>28</v>
      </c>
      <c r="L2243" s="5">
        <f t="shared" ref="L2243:L2306" si="71">IF(H2243="g pollutant",K2243*J2243/10^12,IF(H2243="MMTCO2e",J2243,IF(H2243="MWh",J2243,0)))</f>
        <v>0</v>
      </c>
    </row>
    <row r="2244" spans="1:12">
      <c r="A2244" t="s">
        <v>3963</v>
      </c>
      <c r="B2244" t="s">
        <v>5</v>
      </c>
      <c r="C2244" t="s">
        <v>1732</v>
      </c>
      <c r="D2244" t="s">
        <v>7022</v>
      </c>
      <c r="E2244" t="s">
        <v>1714</v>
      </c>
      <c r="H2244" t="str">
        <f>INDEX('Vensim Variables'!$B:$B,MATCH(EPS!$B2244,'Vensim Variables'!$A:$A,0))</f>
        <v>g pollutant</v>
      </c>
      <c r="I2244" t="str">
        <f t="shared" si="70"/>
        <v>N2O</v>
      </c>
      <c r="J2244">
        <f>INDEX(NoSettings!$C:$C,MATCH(EPS!$A2244,NoSettings!$A:$A,0))</f>
        <v>0</v>
      </c>
      <c r="K2244" s="109">
        <f>INDEX(GWP!$C$2:$C$13,MATCH(EPS!I2244,GWP!$B$2:$B$13,0))</f>
        <v>265</v>
      </c>
      <c r="L2244" s="5">
        <f t="shared" si="71"/>
        <v>0</v>
      </c>
    </row>
    <row r="2245" spans="1:12">
      <c r="A2245" t="s">
        <v>3964</v>
      </c>
      <c r="B2245" t="s">
        <v>5</v>
      </c>
      <c r="C2245" t="s">
        <v>1732</v>
      </c>
      <c r="D2245" t="s">
        <v>7022</v>
      </c>
      <c r="E2245" t="s">
        <v>1715</v>
      </c>
      <c r="H2245" t="str">
        <f>INDEX('Vensim Variables'!$B:$B,MATCH(EPS!$B2245,'Vensim Variables'!$A:$A,0))</f>
        <v>g pollutant</v>
      </c>
      <c r="I2245" t="str">
        <f t="shared" si="70"/>
        <v>F gases</v>
      </c>
      <c r="J2245">
        <f>INDEX(NoSettings!$C:$C,MATCH(EPS!$A2245,NoSettings!$A:$A,0))</f>
        <v>0</v>
      </c>
      <c r="K2245" s="109">
        <f>INDEX(GWP!$C$2:$C$13,MATCH(EPS!I2245,GWP!$B$2:$B$13,0))</f>
        <v>1</v>
      </c>
      <c r="L2245" s="5">
        <f t="shared" si="71"/>
        <v>0</v>
      </c>
    </row>
    <row r="2246" spans="1:12">
      <c r="A2246" t="s">
        <v>3965</v>
      </c>
      <c r="B2246" t="s">
        <v>5</v>
      </c>
      <c r="C2246" t="s">
        <v>1732</v>
      </c>
      <c r="D2246" t="s">
        <v>7023</v>
      </c>
      <c r="E2246" t="s">
        <v>1702</v>
      </c>
      <c r="H2246" t="str">
        <f>INDEX('Vensim Variables'!$B:$B,MATCH(EPS!$B2246,'Vensim Variables'!$A:$A,0))</f>
        <v>g pollutant</v>
      </c>
      <c r="I2246" t="str">
        <f t="shared" si="70"/>
        <v>CO2</v>
      </c>
      <c r="J2246">
        <f>INDEX(NoSettings!$C:$C,MATCH(EPS!$A2246,NoSettings!$A:$A,0))</f>
        <v>0</v>
      </c>
      <c r="K2246" s="109">
        <f>INDEX(GWP!$C$2:$C$13,MATCH(EPS!I2246,GWP!$B$2:$B$13,0))</f>
        <v>1</v>
      </c>
      <c r="L2246" s="5">
        <f t="shared" si="71"/>
        <v>0</v>
      </c>
    </row>
    <row r="2247" spans="1:12">
      <c r="A2247" t="s">
        <v>3966</v>
      </c>
      <c r="B2247" t="s">
        <v>5</v>
      </c>
      <c r="C2247" t="s">
        <v>1732</v>
      </c>
      <c r="D2247" t="s">
        <v>7023</v>
      </c>
      <c r="E2247" t="s">
        <v>1705</v>
      </c>
      <c r="H2247" t="str">
        <f>INDEX('Vensim Variables'!$B:$B,MATCH(EPS!$B2247,'Vensim Variables'!$A:$A,0))</f>
        <v>g pollutant</v>
      </c>
      <c r="I2247" t="str">
        <f t="shared" si="70"/>
        <v>VOC</v>
      </c>
      <c r="J2247">
        <f>INDEX(NoSettings!$C:$C,MATCH(EPS!$A2247,NoSettings!$A:$A,0))</f>
        <v>0</v>
      </c>
      <c r="K2247" s="109">
        <f>INDEX(GWP!$C$2:$C$13,MATCH(EPS!I2247,GWP!$B$2:$B$13,0))</f>
        <v>5</v>
      </c>
      <c r="L2247" s="5">
        <f t="shared" si="71"/>
        <v>0</v>
      </c>
    </row>
    <row r="2248" spans="1:12">
      <c r="A2248" t="s">
        <v>3967</v>
      </c>
      <c r="B2248" t="s">
        <v>5</v>
      </c>
      <c r="C2248" t="s">
        <v>1732</v>
      </c>
      <c r="D2248" t="s">
        <v>7023</v>
      </c>
      <c r="E2248" t="s">
        <v>1706</v>
      </c>
      <c r="H2248" t="str">
        <f>INDEX('Vensim Variables'!$B:$B,MATCH(EPS!$B2248,'Vensim Variables'!$A:$A,0))</f>
        <v>g pollutant</v>
      </c>
      <c r="I2248" t="str">
        <f t="shared" si="70"/>
        <v>CO</v>
      </c>
      <c r="J2248">
        <f>INDEX(NoSettings!$C:$C,MATCH(EPS!$A2248,NoSettings!$A:$A,0))</f>
        <v>0</v>
      </c>
      <c r="K2248" s="109">
        <f>INDEX(GWP!$C$2:$C$13,MATCH(EPS!I2248,GWP!$B$2:$B$13,0))</f>
        <v>1.8</v>
      </c>
      <c r="L2248" s="5">
        <f t="shared" si="71"/>
        <v>0</v>
      </c>
    </row>
    <row r="2249" spans="1:12">
      <c r="A2249" t="s">
        <v>3968</v>
      </c>
      <c r="B2249" t="s">
        <v>5</v>
      </c>
      <c r="C2249" t="s">
        <v>1732</v>
      </c>
      <c r="D2249" t="s">
        <v>7023</v>
      </c>
      <c r="E2249" t="s">
        <v>1707</v>
      </c>
      <c r="H2249" t="str">
        <f>INDEX('Vensim Variables'!$B:$B,MATCH(EPS!$B2249,'Vensim Variables'!$A:$A,0))</f>
        <v>g pollutant</v>
      </c>
      <c r="I2249" t="str">
        <f t="shared" si="70"/>
        <v>NOx</v>
      </c>
      <c r="J2249">
        <f>INDEX(NoSettings!$C:$C,MATCH(EPS!$A2249,NoSettings!$A:$A,0))</f>
        <v>0</v>
      </c>
      <c r="K2249" s="109">
        <f>INDEX(GWP!$C$2:$C$13,MATCH(EPS!I2249,GWP!$B$2:$B$13,0))</f>
        <v>-8.1999999999999993</v>
      </c>
      <c r="L2249" s="5">
        <f t="shared" si="71"/>
        <v>0</v>
      </c>
    </row>
    <row r="2250" spans="1:12">
      <c r="A2250" t="s">
        <v>3969</v>
      </c>
      <c r="B2250" t="s">
        <v>5</v>
      </c>
      <c r="C2250" t="s">
        <v>1732</v>
      </c>
      <c r="D2250" t="s">
        <v>7023</v>
      </c>
      <c r="E2250" t="s">
        <v>1708</v>
      </c>
      <c r="H2250" t="str">
        <f>INDEX('Vensim Variables'!$B:$B,MATCH(EPS!$B2250,'Vensim Variables'!$A:$A,0))</f>
        <v>g pollutant</v>
      </c>
      <c r="I2250" t="str">
        <f t="shared" si="70"/>
        <v>PM10</v>
      </c>
      <c r="J2250">
        <f>INDEX(NoSettings!$C:$C,MATCH(EPS!$A2250,NoSettings!$A:$A,0))</f>
        <v>0</v>
      </c>
      <c r="K2250" s="109">
        <f>INDEX(GWP!$C$2:$C$13,MATCH(EPS!I2250,GWP!$B$2:$B$13,0))</f>
        <v>0</v>
      </c>
      <c r="L2250" s="5">
        <f t="shared" si="71"/>
        <v>0</v>
      </c>
    </row>
    <row r="2251" spans="1:12">
      <c r="A2251" t="s">
        <v>3970</v>
      </c>
      <c r="B2251" t="s">
        <v>5</v>
      </c>
      <c r="C2251" t="s">
        <v>1732</v>
      </c>
      <c r="D2251" t="s">
        <v>7023</v>
      </c>
      <c r="E2251" t="s">
        <v>1709</v>
      </c>
      <c r="H2251" t="str">
        <f>INDEX('Vensim Variables'!$B:$B,MATCH(EPS!$B2251,'Vensim Variables'!$A:$A,0))</f>
        <v>g pollutant</v>
      </c>
      <c r="I2251" t="str">
        <f t="shared" si="70"/>
        <v>PM25</v>
      </c>
      <c r="J2251">
        <f>INDEX(NoSettings!$C:$C,MATCH(EPS!$A2251,NoSettings!$A:$A,0))</f>
        <v>0</v>
      </c>
      <c r="K2251" s="109">
        <f>INDEX(GWP!$C$2:$C$13,MATCH(EPS!I2251,GWP!$B$2:$B$13,0))</f>
        <v>0</v>
      </c>
      <c r="L2251" s="5">
        <f t="shared" si="71"/>
        <v>0</v>
      </c>
    </row>
    <row r="2252" spans="1:12">
      <c r="A2252" t="s">
        <v>3971</v>
      </c>
      <c r="B2252" t="s">
        <v>5</v>
      </c>
      <c r="C2252" t="s">
        <v>1732</v>
      </c>
      <c r="D2252" t="s">
        <v>7023</v>
      </c>
      <c r="E2252" t="s">
        <v>1710</v>
      </c>
      <c r="H2252" t="str">
        <f>INDEX('Vensim Variables'!$B:$B,MATCH(EPS!$B2252,'Vensim Variables'!$A:$A,0))</f>
        <v>g pollutant</v>
      </c>
      <c r="I2252" t="str">
        <f t="shared" si="70"/>
        <v>SOx</v>
      </c>
      <c r="J2252">
        <f>INDEX(NoSettings!$C:$C,MATCH(EPS!$A2252,NoSettings!$A:$A,0))</f>
        <v>0</v>
      </c>
      <c r="K2252" s="109">
        <f>INDEX(GWP!$C$2:$C$13,MATCH(EPS!I2252,GWP!$B$2:$B$13,0))</f>
        <v>0</v>
      </c>
      <c r="L2252" s="5">
        <f t="shared" si="71"/>
        <v>0</v>
      </c>
    </row>
    <row r="2253" spans="1:12">
      <c r="A2253" t="s">
        <v>3972</v>
      </c>
      <c r="B2253" t="s">
        <v>5</v>
      </c>
      <c r="C2253" t="s">
        <v>1732</v>
      </c>
      <c r="D2253" t="s">
        <v>7023</v>
      </c>
      <c r="E2253" t="s">
        <v>1711</v>
      </c>
      <c r="H2253" t="str">
        <f>INDEX('Vensim Variables'!$B:$B,MATCH(EPS!$B2253,'Vensim Variables'!$A:$A,0))</f>
        <v>g pollutant</v>
      </c>
      <c r="I2253" t="str">
        <f t="shared" si="70"/>
        <v>BC</v>
      </c>
      <c r="J2253">
        <f>INDEX(NoSettings!$C:$C,MATCH(EPS!$A2253,NoSettings!$A:$A,0))</f>
        <v>0</v>
      </c>
      <c r="K2253" s="109">
        <f>INDEX(GWP!$C$2:$C$13,MATCH(EPS!I2253,GWP!$B$2:$B$13,0))</f>
        <v>345</v>
      </c>
      <c r="L2253" s="5">
        <f t="shared" si="71"/>
        <v>0</v>
      </c>
    </row>
    <row r="2254" spans="1:12">
      <c r="A2254" t="s">
        <v>3973</v>
      </c>
      <c r="B2254" t="s">
        <v>5</v>
      </c>
      <c r="C2254" t="s">
        <v>1732</v>
      </c>
      <c r="D2254" t="s">
        <v>7023</v>
      </c>
      <c r="E2254" t="s">
        <v>1712</v>
      </c>
      <c r="H2254" t="str">
        <f>INDEX('Vensim Variables'!$B:$B,MATCH(EPS!$B2254,'Vensim Variables'!$A:$A,0))</f>
        <v>g pollutant</v>
      </c>
      <c r="I2254" t="str">
        <f t="shared" si="70"/>
        <v>OC</v>
      </c>
      <c r="J2254">
        <f>INDEX(NoSettings!$C:$C,MATCH(EPS!$A2254,NoSettings!$A:$A,0))</f>
        <v>0</v>
      </c>
      <c r="K2254" s="109">
        <f>INDEX(GWP!$C$2:$C$13,MATCH(EPS!I2254,GWP!$B$2:$B$13,0))</f>
        <v>-46</v>
      </c>
      <c r="L2254" s="5">
        <f t="shared" si="71"/>
        <v>0</v>
      </c>
    </row>
    <row r="2255" spans="1:12">
      <c r="A2255" t="s">
        <v>3974</v>
      </c>
      <c r="B2255" t="s">
        <v>5</v>
      </c>
      <c r="C2255" t="s">
        <v>1732</v>
      </c>
      <c r="D2255" t="s">
        <v>7023</v>
      </c>
      <c r="E2255" t="s">
        <v>1713</v>
      </c>
      <c r="H2255" t="str">
        <f>INDEX('Vensim Variables'!$B:$B,MATCH(EPS!$B2255,'Vensim Variables'!$A:$A,0))</f>
        <v>g pollutant</v>
      </c>
      <c r="I2255" t="str">
        <f t="shared" si="70"/>
        <v>CH4</v>
      </c>
      <c r="J2255">
        <f>INDEX(NoSettings!$C:$C,MATCH(EPS!$A2255,NoSettings!$A:$A,0))</f>
        <v>0</v>
      </c>
      <c r="K2255" s="109">
        <f>INDEX(GWP!$C$2:$C$13,MATCH(EPS!I2255,GWP!$B$2:$B$13,0))</f>
        <v>28</v>
      </c>
      <c r="L2255" s="5">
        <f t="shared" si="71"/>
        <v>0</v>
      </c>
    </row>
    <row r="2256" spans="1:12">
      <c r="A2256" t="s">
        <v>3975</v>
      </c>
      <c r="B2256" t="s">
        <v>5</v>
      </c>
      <c r="C2256" t="s">
        <v>1732</v>
      </c>
      <c r="D2256" t="s">
        <v>7023</v>
      </c>
      <c r="E2256" t="s">
        <v>1714</v>
      </c>
      <c r="H2256" t="str">
        <f>INDEX('Vensim Variables'!$B:$B,MATCH(EPS!$B2256,'Vensim Variables'!$A:$A,0))</f>
        <v>g pollutant</v>
      </c>
      <c r="I2256" t="str">
        <f t="shared" si="70"/>
        <v>N2O</v>
      </c>
      <c r="J2256">
        <f>INDEX(NoSettings!$C:$C,MATCH(EPS!$A2256,NoSettings!$A:$A,0))</f>
        <v>0</v>
      </c>
      <c r="K2256" s="109">
        <f>INDEX(GWP!$C$2:$C$13,MATCH(EPS!I2256,GWP!$B$2:$B$13,0))</f>
        <v>265</v>
      </c>
      <c r="L2256" s="5">
        <f t="shared" si="71"/>
        <v>0</v>
      </c>
    </row>
    <row r="2257" spans="1:12">
      <c r="A2257" t="s">
        <v>3976</v>
      </c>
      <c r="B2257" t="s">
        <v>5</v>
      </c>
      <c r="C2257" t="s">
        <v>1732</v>
      </c>
      <c r="D2257" t="s">
        <v>7023</v>
      </c>
      <c r="E2257" t="s">
        <v>1715</v>
      </c>
      <c r="H2257" t="str">
        <f>INDEX('Vensim Variables'!$B:$B,MATCH(EPS!$B2257,'Vensim Variables'!$A:$A,0))</f>
        <v>g pollutant</v>
      </c>
      <c r="I2257" t="str">
        <f t="shared" si="70"/>
        <v>F gases</v>
      </c>
      <c r="J2257">
        <f>INDEX(NoSettings!$C:$C,MATCH(EPS!$A2257,NoSettings!$A:$A,0))</f>
        <v>0</v>
      </c>
      <c r="K2257" s="109">
        <f>INDEX(GWP!$C$2:$C$13,MATCH(EPS!I2257,GWP!$B$2:$B$13,0))</f>
        <v>1</v>
      </c>
      <c r="L2257" s="5">
        <f t="shared" si="71"/>
        <v>0</v>
      </c>
    </row>
    <row r="2258" spans="1:12">
      <c r="A2258" t="s">
        <v>3977</v>
      </c>
      <c r="B2258" t="s">
        <v>5</v>
      </c>
      <c r="C2258" t="s">
        <v>1732</v>
      </c>
      <c r="D2258" t="s">
        <v>7024</v>
      </c>
      <c r="E2258" t="s">
        <v>1702</v>
      </c>
      <c r="H2258" t="str">
        <f>INDEX('Vensim Variables'!$B:$B,MATCH(EPS!$B2258,'Vensim Variables'!$A:$A,0))</f>
        <v>g pollutant</v>
      </c>
      <c r="I2258" t="str">
        <f t="shared" si="70"/>
        <v>CO2</v>
      </c>
      <c r="J2258">
        <f>INDEX(NoSettings!$C:$C,MATCH(EPS!$A2258,NoSettings!$A:$A,0))</f>
        <v>0</v>
      </c>
      <c r="K2258" s="109">
        <f>INDEX(GWP!$C$2:$C$13,MATCH(EPS!I2258,GWP!$B$2:$B$13,0))</f>
        <v>1</v>
      </c>
      <c r="L2258" s="5">
        <f t="shared" si="71"/>
        <v>0</v>
      </c>
    </row>
    <row r="2259" spans="1:12">
      <c r="A2259" t="s">
        <v>3978</v>
      </c>
      <c r="B2259" t="s">
        <v>5</v>
      </c>
      <c r="C2259" t="s">
        <v>1732</v>
      </c>
      <c r="D2259" t="s">
        <v>7024</v>
      </c>
      <c r="E2259" t="s">
        <v>1705</v>
      </c>
      <c r="H2259" t="str">
        <f>INDEX('Vensim Variables'!$B:$B,MATCH(EPS!$B2259,'Vensim Variables'!$A:$A,0))</f>
        <v>g pollutant</v>
      </c>
      <c r="I2259" t="str">
        <f t="shared" si="70"/>
        <v>VOC</v>
      </c>
      <c r="J2259">
        <f>INDEX(NoSettings!$C:$C,MATCH(EPS!$A2259,NoSettings!$A:$A,0))</f>
        <v>0</v>
      </c>
      <c r="K2259" s="109">
        <f>INDEX(GWP!$C$2:$C$13,MATCH(EPS!I2259,GWP!$B$2:$B$13,0))</f>
        <v>5</v>
      </c>
      <c r="L2259" s="5">
        <f t="shared" si="71"/>
        <v>0</v>
      </c>
    </row>
    <row r="2260" spans="1:12">
      <c r="A2260" t="s">
        <v>3979</v>
      </c>
      <c r="B2260" t="s">
        <v>5</v>
      </c>
      <c r="C2260" t="s">
        <v>1732</v>
      </c>
      <c r="D2260" t="s">
        <v>7024</v>
      </c>
      <c r="E2260" t="s">
        <v>1706</v>
      </c>
      <c r="H2260" t="str">
        <f>INDEX('Vensim Variables'!$B:$B,MATCH(EPS!$B2260,'Vensim Variables'!$A:$A,0))</f>
        <v>g pollutant</v>
      </c>
      <c r="I2260" t="str">
        <f t="shared" si="70"/>
        <v>CO</v>
      </c>
      <c r="J2260">
        <f>INDEX(NoSettings!$C:$C,MATCH(EPS!$A2260,NoSettings!$A:$A,0))</f>
        <v>0</v>
      </c>
      <c r="K2260" s="109">
        <f>INDEX(GWP!$C$2:$C$13,MATCH(EPS!I2260,GWP!$B$2:$B$13,0))</f>
        <v>1.8</v>
      </c>
      <c r="L2260" s="5">
        <f t="shared" si="71"/>
        <v>0</v>
      </c>
    </row>
    <row r="2261" spans="1:12">
      <c r="A2261" t="s">
        <v>3980</v>
      </c>
      <c r="B2261" t="s">
        <v>5</v>
      </c>
      <c r="C2261" t="s">
        <v>1732</v>
      </c>
      <c r="D2261" t="s">
        <v>7024</v>
      </c>
      <c r="E2261" t="s">
        <v>1707</v>
      </c>
      <c r="H2261" t="str">
        <f>INDEX('Vensim Variables'!$B:$B,MATCH(EPS!$B2261,'Vensim Variables'!$A:$A,0))</f>
        <v>g pollutant</v>
      </c>
      <c r="I2261" t="str">
        <f t="shared" si="70"/>
        <v>NOx</v>
      </c>
      <c r="J2261">
        <f>INDEX(NoSettings!$C:$C,MATCH(EPS!$A2261,NoSettings!$A:$A,0))</f>
        <v>0</v>
      </c>
      <c r="K2261" s="109">
        <f>INDEX(GWP!$C$2:$C$13,MATCH(EPS!I2261,GWP!$B$2:$B$13,0))</f>
        <v>-8.1999999999999993</v>
      </c>
      <c r="L2261" s="5">
        <f t="shared" si="71"/>
        <v>0</v>
      </c>
    </row>
    <row r="2262" spans="1:12">
      <c r="A2262" t="s">
        <v>3981</v>
      </c>
      <c r="B2262" t="s">
        <v>5</v>
      </c>
      <c r="C2262" t="s">
        <v>1732</v>
      </c>
      <c r="D2262" t="s">
        <v>7024</v>
      </c>
      <c r="E2262" t="s">
        <v>1708</v>
      </c>
      <c r="H2262" t="str">
        <f>INDEX('Vensim Variables'!$B:$B,MATCH(EPS!$B2262,'Vensim Variables'!$A:$A,0))</f>
        <v>g pollutant</v>
      </c>
      <c r="I2262" t="str">
        <f t="shared" si="70"/>
        <v>PM10</v>
      </c>
      <c r="J2262">
        <f>INDEX(NoSettings!$C:$C,MATCH(EPS!$A2262,NoSettings!$A:$A,0))</f>
        <v>0</v>
      </c>
      <c r="K2262" s="109">
        <f>INDEX(GWP!$C$2:$C$13,MATCH(EPS!I2262,GWP!$B$2:$B$13,0))</f>
        <v>0</v>
      </c>
      <c r="L2262" s="5">
        <f t="shared" si="71"/>
        <v>0</v>
      </c>
    </row>
    <row r="2263" spans="1:12">
      <c r="A2263" t="s">
        <v>3982</v>
      </c>
      <c r="B2263" t="s">
        <v>5</v>
      </c>
      <c r="C2263" t="s">
        <v>1732</v>
      </c>
      <c r="D2263" t="s">
        <v>7024</v>
      </c>
      <c r="E2263" t="s">
        <v>1709</v>
      </c>
      <c r="H2263" t="str">
        <f>INDEX('Vensim Variables'!$B:$B,MATCH(EPS!$B2263,'Vensim Variables'!$A:$A,0))</f>
        <v>g pollutant</v>
      </c>
      <c r="I2263" t="str">
        <f t="shared" si="70"/>
        <v>PM25</v>
      </c>
      <c r="J2263">
        <f>INDEX(NoSettings!$C:$C,MATCH(EPS!$A2263,NoSettings!$A:$A,0))</f>
        <v>0</v>
      </c>
      <c r="K2263" s="109">
        <f>INDEX(GWP!$C$2:$C$13,MATCH(EPS!I2263,GWP!$B$2:$B$13,0))</f>
        <v>0</v>
      </c>
      <c r="L2263" s="5">
        <f t="shared" si="71"/>
        <v>0</v>
      </c>
    </row>
    <row r="2264" spans="1:12">
      <c r="A2264" t="s">
        <v>3983</v>
      </c>
      <c r="B2264" t="s">
        <v>5</v>
      </c>
      <c r="C2264" t="s">
        <v>1732</v>
      </c>
      <c r="D2264" t="s">
        <v>7024</v>
      </c>
      <c r="E2264" t="s">
        <v>1710</v>
      </c>
      <c r="H2264" t="str">
        <f>INDEX('Vensim Variables'!$B:$B,MATCH(EPS!$B2264,'Vensim Variables'!$A:$A,0))</f>
        <v>g pollutant</v>
      </c>
      <c r="I2264" t="str">
        <f t="shared" si="70"/>
        <v>SOx</v>
      </c>
      <c r="J2264">
        <f>INDEX(NoSettings!$C:$C,MATCH(EPS!$A2264,NoSettings!$A:$A,0))</f>
        <v>0</v>
      </c>
      <c r="K2264" s="109">
        <f>INDEX(GWP!$C$2:$C$13,MATCH(EPS!I2264,GWP!$B$2:$B$13,0))</f>
        <v>0</v>
      </c>
      <c r="L2264" s="5">
        <f t="shared" si="71"/>
        <v>0</v>
      </c>
    </row>
    <row r="2265" spans="1:12">
      <c r="A2265" t="s">
        <v>3984</v>
      </c>
      <c r="B2265" t="s">
        <v>5</v>
      </c>
      <c r="C2265" t="s">
        <v>1732</v>
      </c>
      <c r="D2265" t="s">
        <v>7024</v>
      </c>
      <c r="E2265" t="s">
        <v>1711</v>
      </c>
      <c r="H2265" t="str">
        <f>INDEX('Vensim Variables'!$B:$B,MATCH(EPS!$B2265,'Vensim Variables'!$A:$A,0))</f>
        <v>g pollutant</v>
      </c>
      <c r="I2265" t="str">
        <f t="shared" si="70"/>
        <v>BC</v>
      </c>
      <c r="J2265">
        <f>INDEX(NoSettings!$C:$C,MATCH(EPS!$A2265,NoSettings!$A:$A,0))</f>
        <v>0</v>
      </c>
      <c r="K2265" s="109">
        <f>INDEX(GWP!$C$2:$C$13,MATCH(EPS!I2265,GWP!$B$2:$B$13,0))</f>
        <v>345</v>
      </c>
      <c r="L2265" s="5">
        <f t="shared" si="71"/>
        <v>0</v>
      </c>
    </row>
    <row r="2266" spans="1:12">
      <c r="A2266" t="s">
        <v>3985</v>
      </c>
      <c r="B2266" t="s">
        <v>5</v>
      </c>
      <c r="C2266" t="s">
        <v>1732</v>
      </c>
      <c r="D2266" t="s">
        <v>7024</v>
      </c>
      <c r="E2266" t="s">
        <v>1712</v>
      </c>
      <c r="H2266" t="str">
        <f>INDEX('Vensim Variables'!$B:$B,MATCH(EPS!$B2266,'Vensim Variables'!$A:$A,0))</f>
        <v>g pollutant</v>
      </c>
      <c r="I2266" t="str">
        <f t="shared" si="70"/>
        <v>OC</v>
      </c>
      <c r="J2266">
        <f>INDEX(NoSettings!$C:$C,MATCH(EPS!$A2266,NoSettings!$A:$A,0))</f>
        <v>0</v>
      </c>
      <c r="K2266" s="109">
        <f>INDEX(GWP!$C$2:$C$13,MATCH(EPS!I2266,GWP!$B$2:$B$13,0))</f>
        <v>-46</v>
      </c>
      <c r="L2266" s="5">
        <f t="shared" si="71"/>
        <v>0</v>
      </c>
    </row>
    <row r="2267" spans="1:12">
      <c r="A2267" t="s">
        <v>3986</v>
      </c>
      <c r="B2267" t="s">
        <v>5</v>
      </c>
      <c r="C2267" t="s">
        <v>1732</v>
      </c>
      <c r="D2267" t="s">
        <v>7024</v>
      </c>
      <c r="E2267" t="s">
        <v>1713</v>
      </c>
      <c r="H2267" t="str">
        <f>INDEX('Vensim Variables'!$B:$B,MATCH(EPS!$B2267,'Vensim Variables'!$A:$A,0))</f>
        <v>g pollutant</v>
      </c>
      <c r="I2267" t="str">
        <f t="shared" si="70"/>
        <v>CH4</v>
      </c>
      <c r="J2267">
        <f>INDEX(NoSettings!$C:$C,MATCH(EPS!$A2267,NoSettings!$A:$A,0))</f>
        <v>0</v>
      </c>
      <c r="K2267" s="109">
        <f>INDEX(GWP!$C$2:$C$13,MATCH(EPS!I2267,GWP!$B$2:$B$13,0))</f>
        <v>28</v>
      </c>
      <c r="L2267" s="5">
        <f t="shared" si="71"/>
        <v>0</v>
      </c>
    </row>
    <row r="2268" spans="1:12">
      <c r="A2268" t="s">
        <v>3987</v>
      </c>
      <c r="B2268" t="s">
        <v>5</v>
      </c>
      <c r="C2268" t="s">
        <v>1732</v>
      </c>
      <c r="D2268" t="s">
        <v>7024</v>
      </c>
      <c r="E2268" t="s">
        <v>1714</v>
      </c>
      <c r="H2268" t="str">
        <f>INDEX('Vensim Variables'!$B:$B,MATCH(EPS!$B2268,'Vensim Variables'!$A:$A,0))</f>
        <v>g pollutant</v>
      </c>
      <c r="I2268" t="str">
        <f t="shared" si="70"/>
        <v>N2O</v>
      </c>
      <c r="J2268">
        <f>INDEX(NoSettings!$C:$C,MATCH(EPS!$A2268,NoSettings!$A:$A,0))</f>
        <v>0</v>
      </c>
      <c r="K2268" s="109">
        <f>INDEX(GWP!$C$2:$C$13,MATCH(EPS!I2268,GWP!$B$2:$B$13,0))</f>
        <v>265</v>
      </c>
      <c r="L2268" s="5">
        <f t="shared" si="71"/>
        <v>0</v>
      </c>
    </row>
    <row r="2269" spans="1:12">
      <c r="A2269" t="s">
        <v>3988</v>
      </c>
      <c r="B2269" t="s">
        <v>5</v>
      </c>
      <c r="C2269" t="s">
        <v>1732</v>
      </c>
      <c r="D2269" t="s">
        <v>7024</v>
      </c>
      <c r="E2269" t="s">
        <v>1715</v>
      </c>
      <c r="H2269" t="str">
        <f>INDEX('Vensim Variables'!$B:$B,MATCH(EPS!$B2269,'Vensim Variables'!$A:$A,0))</f>
        <v>g pollutant</v>
      </c>
      <c r="I2269" t="str">
        <f t="shared" si="70"/>
        <v>F gases</v>
      </c>
      <c r="J2269">
        <f>INDEX(NoSettings!$C:$C,MATCH(EPS!$A2269,NoSettings!$A:$A,0))</f>
        <v>0</v>
      </c>
      <c r="K2269" s="109">
        <f>INDEX(GWP!$C$2:$C$13,MATCH(EPS!I2269,GWP!$B$2:$B$13,0))</f>
        <v>1</v>
      </c>
      <c r="L2269" s="5">
        <f t="shared" si="71"/>
        <v>0</v>
      </c>
    </row>
    <row r="2270" spans="1:12">
      <c r="A2270" t="s">
        <v>3989</v>
      </c>
      <c r="B2270" t="s">
        <v>5</v>
      </c>
      <c r="C2270" t="s">
        <v>1732</v>
      </c>
      <c r="D2270" t="s">
        <v>7025</v>
      </c>
      <c r="E2270" t="s">
        <v>1702</v>
      </c>
      <c r="H2270" t="str">
        <f>INDEX('Vensim Variables'!$B:$B,MATCH(EPS!$B2270,'Vensim Variables'!$A:$A,0))</f>
        <v>g pollutant</v>
      </c>
      <c r="I2270" t="str">
        <f t="shared" si="70"/>
        <v>CO2</v>
      </c>
      <c r="J2270">
        <f>INDEX(NoSettings!$C:$C,MATCH(EPS!$A2270,NoSettings!$A:$A,0))</f>
        <v>0</v>
      </c>
      <c r="K2270" s="109">
        <f>INDEX(GWP!$C$2:$C$13,MATCH(EPS!I2270,GWP!$B$2:$B$13,0))</f>
        <v>1</v>
      </c>
      <c r="L2270" s="5">
        <f t="shared" si="71"/>
        <v>0</v>
      </c>
    </row>
    <row r="2271" spans="1:12">
      <c r="A2271" t="s">
        <v>3990</v>
      </c>
      <c r="B2271" t="s">
        <v>5</v>
      </c>
      <c r="C2271" t="s">
        <v>1732</v>
      </c>
      <c r="D2271" t="s">
        <v>7025</v>
      </c>
      <c r="E2271" t="s">
        <v>1705</v>
      </c>
      <c r="H2271" t="str">
        <f>INDEX('Vensim Variables'!$B:$B,MATCH(EPS!$B2271,'Vensim Variables'!$A:$A,0))</f>
        <v>g pollutant</v>
      </c>
      <c r="I2271" t="str">
        <f t="shared" si="70"/>
        <v>VOC</v>
      </c>
      <c r="J2271">
        <f>INDEX(NoSettings!$C:$C,MATCH(EPS!$A2271,NoSettings!$A:$A,0))</f>
        <v>0</v>
      </c>
      <c r="K2271" s="109">
        <f>INDEX(GWP!$C$2:$C$13,MATCH(EPS!I2271,GWP!$B$2:$B$13,0))</f>
        <v>5</v>
      </c>
      <c r="L2271" s="5">
        <f t="shared" si="71"/>
        <v>0</v>
      </c>
    </row>
    <row r="2272" spans="1:12">
      <c r="A2272" t="s">
        <v>3991</v>
      </c>
      <c r="B2272" t="s">
        <v>5</v>
      </c>
      <c r="C2272" t="s">
        <v>1732</v>
      </c>
      <c r="D2272" t="s">
        <v>7025</v>
      </c>
      <c r="E2272" t="s">
        <v>1706</v>
      </c>
      <c r="H2272" t="str">
        <f>INDEX('Vensim Variables'!$B:$B,MATCH(EPS!$B2272,'Vensim Variables'!$A:$A,0))</f>
        <v>g pollutant</v>
      </c>
      <c r="I2272" t="str">
        <f t="shared" si="70"/>
        <v>CO</v>
      </c>
      <c r="J2272">
        <f>INDEX(NoSettings!$C:$C,MATCH(EPS!$A2272,NoSettings!$A:$A,0))</f>
        <v>0</v>
      </c>
      <c r="K2272" s="109">
        <f>INDEX(GWP!$C$2:$C$13,MATCH(EPS!I2272,GWP!$B$2:$B$13,0))</f>
        <v>1.8</v>
      </c>
      <c r="L2272" s="5">
        <f t="shared" si="71"/>
        <v>0</v>
      </c>
    </row>
    <row r="2273" spans="1:12">
      <c r="A2273" t="s">
        <v>3992</v>
      </c>
      <c r="B2273" t="s">
        <v>5</v>
      </c>
      <c r="C2273" t="s">
        <v>1732</v>
      </c>
      <c r="D2273" t="s">
        <v>7025</v>
      </c>
      <c r="E2273" t="s">
        <v>1707</v>
      </c>
      <c r="H2273" t="str">
        <f>INDEX('Vensim Variables'!$B:$B,MATCH(EPS!$B2273,'Vensim Variables'!$A:$A,0))</f>
        <v>g pollutant</v>
      </c>
      <c r="I2273" t="str">
        <f t="shared" si="70"/>
        <v>NOx</v>
      </c>
      <c r="J2273">
        <f>INDEX(NoSettings!$C:$C,MATCH(EPS!$A2273,NoSettings!$A:$A,0))</f>
        <v>0</v>
      </c>
      <c r="K2273" s="109">
        <f>INDEX(GWP!$C$2:$C$13,MATCH(EPS!I2273,GWP!$B$2:$B$13,0))</f>
        <v>-8.1999999999999993</v>
      </c>
      <c r="L2273" s="5">
        <f t="shared" si="71"/>
        <v>0</v>
      </c>
    </row>
    <row r="2274" spans="1:12">
      <c r="A2274" t="s">
        <v>3993</v>
      </c>
      <c r="B2274" t="s">
        <v>5</v>
      </c>
      <c r="C2274" t="s">
        <v>1732</v>
      </c>
      <c r="D2274" t="s">
        <v>7025</v>
      </c>
      <c r="E2274" t="s">
        <v>1708</v>
      </c>
      <c r="H2274" t="str">
        <f>INDEX('Vensim Variables'!$B:$B,MATCH(EPS!$B2274,'Vensim Variables'!$A:$A,0))</f>
        <v>g pollutant</v>
      </c>
      <c r="I2274" t="str">
        <f t="shared" si="70"/>
        <v>PM10</v>
      </c>
      <c r="J2274">
        <f>INDEX(NoSettings!$C:$C,MATCH(EPS!$A2274,NoSettings!$A:$A,0))</f>
        <v>0</v>
      </c>
      <c r="K2274" s="109">
        <f>INDEX(GWP!$C$2:$C$13,MATCH(EPS!I2274,GWP!$B$2:$B$13,0))</f>
        <v>0</v>
      </c>
      <c r="L2274" s="5">
        <f t="shared" si="71"/>
        <v>0</v>
      </c>
    </row>
    <row r="2275" spans="1:12">
      <c r="A2275" t="s">
        <v>3994</v>
      </c>
      <c r="B2275" t="s">
        <v>5</v>
      </c>
      <c r="C2275" t="s">
        <v>1732</v>
      </c>
      <c r="D2275" t="s">
        <v>7025</v>
      </c>
      <c r="E2275" t="s">
        <v>1709</v>
      </c>
      <c r="H2275" t="str">
        <f>INDEX('Vensim Variables'!$B:$B,MATCH(EPS!$B2275,'Vensim Variables'!$A:$A,0))</f>
        <v>g pollutant</v>
      </c>
      <c r="I2275" t="str">
        <f t="shared" si="70"/>
        <v>PM25</v>
      </c>
      <c r="J2275">
        <f>INDEX(NoSettings!$C:$C,MATCH(EPS!$A2275,NoSettings!$A:$A,0))</f>
        <v>0</v>
      </c>
      <c r="K2275" s="109">
        <f>INDEX(GWP!$C$2:$C$13,MATCH(EPS!I2275,GWP!$B$2:$B$13,0))</f>
        <v>0</v>
      </c>
      <c r="L2275" s="5">
        <f t="shared" si="71"/>
        <v>0</v>
      </c>
    </row>
    <row r="2276" spans="1:12">
      <c r="A2276" t="s">
        <v>3995</v>
      </c>
      <c r="B2276" t="s">
        <v>5</v>
      </c>
      <c r="C2276" t="s">
        <v>1732</v>
      </c>
      <c r="D2276" t="s">
        <v>7025</v>
      </c>
      <c r="E2276" t="s">
        <v>1710</v>
      </c>
      <c r="H2276" t="str">
        <f>INDEX('Vensim Variables'!$B:$B,MATCH(EPS!$B2276,'Vensim Variables'!$A:$A,0))</f>
        <v>g pollutant</v>
      </c>
      <c r="I2276" t="str">
        <f t="shared" si="70"/>
        <v>SOx</v>
      </c>
      <c r="J2276">
        <f>INDEX(NoSettings!$C:$C,MATCH(EPS!$A2276,NoSettings!$A:$A,0))</f>
        <v>0</v>
      </c>
      <c r="K2276" s="109">
        <f>INDEX(GWP!$C$2:$C$13,MATCH(EPS!I2276,GWP!$B$2:$B$13,0))</f>
        <v>0</v>
      </c>
      <c r="L2276" s="5">
        <f t="shared" si="71"/>
        <v>0</v>
      </c>
    </row>
    <row r="2277" spans="1:12">
      <c r="A2277" t="s">
        <v>3996</v>
      </c>
      <c r="B2277" t="s">
        <v>5</v>
      </c>
      <c r="C2277" t="s">
        <v>1732</v>
      </c>
      <c r="D2277" t="s">
        <v>7025</v>
      </c>
      <c r="E2277" t="s">
        <v>1711</v>
      </c>
      <c r="H2277" t="str">
        <f>INDEX('Vensim Variables'!$B:$B,MATCH(EPS!$B2277,'Vensim Variables'!$A:$A,0))</f>
        <v>g pollutant</v>
      </c>
      <c r="I2277" t="str">
        <f t="shared" si="70"/>
        <v>BC</v>
      </c>
      <c r="J2277">
        <f>INDEX(NoSettings!$C:$C,MATCH(EPS!$A2277,NoSettings!$A:$A,0))</f>
        <v>0</v>
      </c>
      <c r="K2277" s="109">
        <f>INDEX(GWP!$C$2:$C$13,MATCH(EPS!I2277,GWP!$B$2:$B$13,0))</f>
        <v>345</v>
      </c>
      <c r="L2277" s="5">
        <f t="shared" si="71"/>
        <v>0</v>
      </c>
    </row>
    <row r="2278" spans="1:12">
      <c r="A2278" t="s">
        <v>3997</v>
      </c>
      <c r="B2278" t="s">
        <v>5</v>
      </c>
      <c r="C2278" t="s">
        <v>1732</v>
      </c>
      <c r="D2278" t="s">
        <v>7025</v>
      </c>
      <c r="E2278" t="s">
        <v>1712</v>
      </c>
      <c r="H2278" t="str">
        <f>INDEX('Vensim Variables'!$B:$B,MATCH(EPS!$B2278,'Vensim Variables'!$A:$A,0))</f>
        <v>g pollutant</v>
      </c>
      <c r="I2278" t="str">
        <f t="shared" si="70"/>
        <v>OC</v>
      </c>
      <c r="J2278">
        <f>INDEX(NoSettings!$C:$C,MATCH(EPS!$A2278,NoSettings!$A:$A,0))</f>
        <v>0</v>
      </c>
      <c r="K2278" s="109">
        <f>INDEX(GWP!$C$2:$C$13,MATCH(EPS!I2278,GWP!$B$2:$B$13,0))</f>
        <v>-46</v>
      </c>
      <c r="L2278" s="5">
        <f t="shared" si="71"/>
        <v>0</v>
      </c>
    </row>
    <row r="2279" spans="1:12">
      <c r="A2279" t="s">
        <v>3998</v>
      </c>
      <c r="B2279" t="s">
        <v>5</v>
      </c>
      <c r="C2279" t="s">
        <v>1732</v>
      </c>
      <c r="D2279" t="s">
        <v>7025</v>
      </c>
      <c r="E2279" t="s">
        <v>1713</v>
      </c>
      <c r="H2279" t="str">
        <f>INDEX('Vensim Variables'!$B:$B,MATCH(EPS!$B2279,'Vensim Variables'!$A:$A,0))</f>
        <v>g pollutant</v>
      </c>
      <c r="I2279" t="str">
        <f t="shared" si="70"/>
        <v>CH4</v>
      </c>
      <c r="J2279">
        <f>INDEX(NoSettings!$C:$C,MATCH(EPS!$A2279,NoSettings!$A:$A,0))</f>
        <v>0</v>
      </c>
      <c r="K2279" s="109">
        <f>INDEX(GWP!$C$2:$C$13,MATCH(EPS!I2279,GWP!$B$2:$B$13,0))</f>
        <v>28</v>
      </c>
      <c r="L2279" s="5">
        <f t="shared" si="71"/>
        <v>0</v>
      </c>
    </row>
    <row r="2280" spans="1:12">
      <c r="A2280" t="s">
        <v>3999</v>
      </c>
      <c r="B2280" t="s">
        <v>5</v>
      </c>
      <c r="C2280" t="s">
        <v>1732</v>
      </c>
      <c r="D2280" t="s">
        <v>7025</v>
      </c>
      <c r="E2280" t="s">
        <v>1714</v>
      </c>
      <c r="H2280" t="str">
        <f>INDEX('Vensim Variables'!$B:$B,MATCH(EPS!$B2280,'Vensim Variables'!$A:$A,0))</f>
        <v>g pollutant</v>
      </c>
      <c r="I2280" t="str">
        <f t="shared" si="70"/>
        <v>N2O</v>
      </c>
      <c r="J2280">
        <f>INDEX(NoSettings!$C:$C,MATCH(EPS!$A2280,NoSettings!$A:$A,0))</f>
        <v>0</v>
      </c>
      <c r="K2280" s="109">
        <f>INDEX(GWP!$C$2:$C$13,MATCH(EPS!I2280,GWP!$B$2:$B$13,0))</f>
        <v>265</v>
      </c>
      <c r="L2280" s="5">
        <f t="shared" si="71"/>
        <v>0</v>
      </c>
    </row>
    <row r="2281" spans="1:12">
      <c r="A2281" t="s">
        <v>4000</v>
      </c>
      <c r="B2281" t="s">
        <v>5</v>
      </c>
      <c r="C2281" t="s">
        <v>1732</v>
      </c>
      <c r="D2281" t="s">
        <v>7025</v>
      </c>
      <c r="E2281" t="s">
        <v>1715</v>
      </c>
      <c r="H2281" t="str">
        <f>INDEX('Vensim Variables'!$B:$B,MATCH(EPS!$B2281,'Vensim Variables'!$A:$A,0))</f>
        <v>g pollutant</v>
      </c>
      <c r="I2281" t="str">
        <f t="shared" si="70"/>
        <v>F gases</v>
      </c>
      <c r="J2281">
        <f>INDEX(NoSettings!$C:$C,MATCH(EPS!$A2281,NoSettings!$A:$A,0))</f>
        <v>0</v>
      </c>
      <c r="K2281" s="109">
        <f>INDEX(GWP!$C$2:$C$13,MATCH(EPS!I2281,GWP!$B$2:$B$13,0))</f>
        <v>1</v>
      </c>
      <c r="L2281" s="5">
        <f t="shared" si="71"/>
        <v>0</v>
      </c>
    </row>
    <row r="2282" spans="1:12">
      <c r="A2282" t="s">
        <v>4001</v>
      </c>
      <c r="B2282" t="s">
        <v>5</v>
      </c>
      <c r="C2282" t="s">
        <v>1733</v>
      </c>
      <c r="D2282" t="s">
        <v>7001</v>
      </c>
      <c r="E2282" t="s">
        <v>1702</v>
      </c>
      <c r="H2282" t="str">
        <f>INDEX('Vensim Variables'!$B:$B,MATCH(EPS!$B2282,'Vensim Variables'!$A:$A,0))</f>
        <v>g pollutant</v>
      </c>
      <c r="I2282" t="str">
        <f t="shared" si="70"/>
        <v>CO2</v>
      </c>
      <c r="J2282">
        <f>INDEX(NoSettings!$C:$C,MATCH(EPS!$A2282,NoSettings!$A:$A,0))</f>
        <v>0</v>
      </c>
      <c r="K2282" s="109">
        <f>INDEX(GWP!$C$2:$C$13,MATCH(EPS!I2282,GWP!$B$2:$B$13,0))</f>
        <v>1</v>
      </c>
      <c r="L2282" s="5">
        <f t="shared" si="71"/>
        <v>0</v>
      </c>
    </row>
    <row r="2283" spans="1:12">
      <c r="A2283" t="s">
        <v>4002</v>
      </c>
      <c r="B2283" t="s">
        <v>5</v>
      </c>
      <c r="C2283" t="s">
        <v>1733</v>
      </c>
      <c r="D2283" t="s">
        <v>7001</v>
      </c>
      <c r="E2283" t="s">
        <v>1705</v>
      </c>
      <c r="H2283" t="str">
        <f>INDEX('Vensim Variables'!$B:$B,MATCH(EPS!$B2283,'Vensim Variables'!$A:$A,0))</f>
        <v>g pollutant</v>
      </c>
      <c r="I2283" t="str">
        <f t="shared" si="70"/>
        <v>VOC</v>
      </c>
      <c r="J2283">
        <f>INDEX(NoSettings!$C:$C,MATCH(EPS!$A2283,NoSettings!$A:$A,0))</f>
        <v>0</v>
      </c>
      <c r="K2283" s="109">
        <f>INDEX(GWP!$C$2:$C$13,MATCH(EPS!I2283,GWP!$B$2:$B$13,0))</f>
        <v>5</v>
      </c>
      <c r="L2283" s="5">
        <f t="shared" si="71"/>
        <v>0</v>
      </c>
    </row>
    <row r="2284" spans="1:12">
      <c r="A2284" t="s">
        <v>4003</v>
      </c>
      <c r="B2284" t="s">
        <v>5</v>
      </c>
      <c r="C2284" t="s">
        <v>1733</v>
      </c>
      <c r="D2284" t="s">
        <v>7001</v>
      </c>
      <c r="E2284" t="s">
        <v>1706</v>
      </c>
      <c r="H2284" t="str">
        <f>INDEX('Vensim Variables'!$B:$B,MATCH(EPS!$B2284,'Vensim Variables'!$A:$A,0))</f>
        <v>g pollutant</v>
      </c>
      <c r="I2284" t="str">
        <f t="shared" si="70"/>
        <v>CO</v>
      </c>
      <c r="J2284">
        <f>INDEX(NoSettings!$C:$C,MATCH(EPS!$A2284,NoSettings!$A:$A,0))</f>
        <v>0</v>
      </c>
      <c r="K2284" s="109">
        <f>INDEX(GWP!$C$2:$C$13,MATCH(EPS!I2284,GWP!$B$2:$B$13,0))</f>
        <v>1.8</v>
      </c>
      <c r="L2284" s="5">
        <f t="shared" si="71"/>
        <v>0</v>
      </c>
    </row>
    <row r="2285" spans="1:12">
      <c r="A2285" t="s">
        <v>4004</v>
      </c>
      <c r="B2285" t="s">
        <v>5</v>
      </c>
      <c r="C2285" t="s">
        <v>1733</v>
      </c>
      <c r="D2285" t="s">
        <v>7001</v>
      </c>
      <c r="E2285" t="s">
        <v>1707</v>
      </c>
      <c r="H2285" t="str">
        <f>INDEX('Vensim Variables'!$B:$B,MATCH(EPS!$B2285,'Vensim Variables'!$A:$A,0))</f>
        <v>g pollutant</v>
      </c>
      <c r="I2285" t="str">
        <f t="shared" si="70"/>
        <v>NOx</v>
      </c>
      <c r="J2285">
        <f>INDEX(NoSettings!$C:$C,MATCH(EPS!$A2285,NoSettings!$A:$A,0))</f>
        <v>0</v>
      </c>
      <c r="K2285" s="109">
        <f>INDEX(GWP!$C$2:$C$13,MATCH(EPS!I2285,GWP!$B$2:$B$13,0))</f>
        <v>-8.1999999999999993</v>
      </c>
      <c r="L2285" s="5">
        <f t="shared" si="71"/>
        <v>0</v>
      </c>
    </row>
    <row r="2286" spans="1:12">
      <c r="A2286" t="s">
        <v>4005</v>
      </c>
      <c r="B2286" t="s">
        <v>5</v>
      </c>
      <c r="C2286" t="s">
        <v>1733</v>
      </c>
      <c r="D2286" t="s">
        <v>7001</v>
      </c>
      <c r="E2286" t="s">
        <v>1708</v>
      </c>
      <c r="H2286" t="str">
        <f>INDEX('Vensim Variables'!$B:$B,MATCH(EPS!$B2286,'Vensim Variables'!$A:$A,0))</f>
        <v>g pollutant</v>
      </c>
      <c r="I2286" t="str">
        <f t="shared" si="70"/>
        <v>PM10</v>
      </c>
      <c r="J2286">
        <f>INDEX(NoSettings!$C:$C,MATCH(EPS!$A2286,NoSettings!$A:$A,0))</f>
        <v>0</v>
      </c>
      <c r="K2286" s="109">
        <f>INDEX(GWP!$C$2:$C$13,MATCH(EPS!I2286,GWP!$B$2:$B$13,0))</f>
        <v>0</v>
      </c>
      <c r="L2286" s="5">
        <f t="shared" si="71"/>
        <v>0</v>
      </c>
    </row>
    <row r="2287" spans="1:12">
      <c r="A2287" t="s">
        <v>4006</v>
      </c>
      <c r="B2287" t="s">
        <v>5</v>
      </c>
      <c r="C2287" t="s">
        <v>1733</v>
      </c>
      <c r="D2287" t="s">
        <v>7001</v>
      </c>
      <c r="E2287" t="s">
        <v>1709</v>
      </c>
      <c r="H2287" t="str">
        <f>INDEX('Vensim Variables'!$B:$B,MATCH(EPS!$B2287,'Vensim Variables'!$A:$A,0))</f>
        <v>g pollutant</v>
      </c>
      <c r="I2287" t="str">
        <f t="shared" si="70"/>
        <v>PM25</v>
      </c>
      <c r="J2287">
        <f>INDEX(NoSettings!$C:$C,MATCH(EPS!$A2287,NoSettings!$A:$A,0))</f>
        <v>0</v>
      </c>
      <c r="K2287" s="109">
        <f>INDEX(GWP!$C$2:$C$13,MATCH(EPS!I2287,GWP!$B$2:$B$13,0))</f>
        <v>0</v>
      </c>
      <c r="L2287" s="5">
        <f t="shared" si="71"/>
        <v>0</v>
      </c>
    </row>
    <row r="2288" spans="1:12">
      <c r="A2288" t="s">
        <v>4007</v>
      </c>
      <c r="B2288" t="s">
        <v>5</v>
      </c>
      <c r="C2288" t="s">
        <v>1733</v>
      </c>
      <c r="D2288" t="s">
        <v>7001</v>
      </c>
      <c r="E2288" t="s">
        <v>1710</v>
      </c>
      <c r="H2288" t="str">
        <f>INDEX('Vensim Variables'!$B:$B,MATCH(EPS!$B2288,'Vensim Variables'!$A:$A,0))</f>
        <v>g pollutant</v>
      </c>
      <c r="I2288" t="str">
        <f t="shared" si="70"/>
        <v>SOx</v>
      </c>
      <c r="J2288">
        <f>INDEX(NoSettings!$C:$C,MATCH(EPS!$A2288,NoSettings!$A:$A,0))</f>
        <v>0</v>
      </c>
      <c r="K2288" s="109">
        <f>INDEX(GWP!$C$2:$C$13,MATCH(EPS!I2288,GWP!$B$2:$B$13,0))</f>
        <v>0</v>
      </c>
      <c r="L2288" s="5">
        <f t="shared" si="71"/>
        <v>0</v>
      </c>
    </row>
    <row r="2289" spans="1:12">
      <c r="A2289" t="s">
        <v>4008</v>
      </c>
      <c r="B2289" t="s">
        <v>5</v>
      </c>
      <c r="C2289" t="s">
        <v>1733</v>
      </c>
      <c r="D2289" t="s">
        <v>7001</v>
      </c>
      <c r="E2289" t="s">
        <v>1711</v>
      </c>
      <c r="H2289" t="str">
        <f>INDEX('Vensim Variables'!$B:$B,MATCH(EPS!$B2289,'Vensim Variables'!$A:$A,0))</f>
        <v>g pollutant</v>
      </c>
      <c r="I2289" t="str">
        <f t="shared" si="70"/>
        <v>BC</v>
      </c>
      <c r="J2289">
        <f>INDEX(NoSettings!$C:$C,MATCH(EPS!$A2289,NoSettings!$A:$A,0))</f>
        <v>0</v>
      </c>
      <c r="K2289" s="109">
        <f>INDEX(GWP!$C$2:$C$13,MATCH(EPS!I2289,GWP!$B$2:$B$13,0))</f>
        <v>345</v>
      </c>
      <c r="L2289" s="5">
        <f t="shared" si="71"/>
        <v>0</v>
      </c>
    </row>
    <row r="2290" spans="1:12">
      <c r="A2290" t="s">
        <v>4009</v>
      </c>
      <c r="B2290" t="s">
        <v>5</v>
      </c>
      <c r="C2290" t="s">
        <v>1733</v>
      </c>
      <c r="D2290" t="s">
        <v>7001</v>
      </c>
      <c r="E2290" t="s">
        <v>1712</v>
      </c>
      <c r="H2290" t="str">
        <f>INDEX('Vensim Variables'!$B:$B,MATCH(EPS!$B2290,'Vensim Variables'!$A:$A,0))</f>
        <v>g pollutant</v>
      </c>
      <c r="I2290" t="str">
        <f t="shared" si="70"/>
        <v>OC</v>
      </c>
      <c r="J2290">
        <f>INDEX(NoSettings!$C:$C,MATCH(EPS!$A2290,NoSettings!$A:$A,0))</f>
        <v>0</v>
      </c>
      <c r="K2290" s="109">
        <f>INDEX(GWP!$C$2:$C$13,MATCH(EPS!I2290,GWP!$B$2:$B$13,0))</f>
        <v>-46</v>
      </c>
      <c r="L2290" s="5">
        <f t="shared" si="71"/>
        <v>0</v>
      </c>
    </row>
    <row r="2291" spans="1:12">
      <c r="A2291" t="s">
        <v>4010</v>
      </c>
      <c r="B2291" t="s">
        <v>5</v>
      </c>
      <c r="C2291" t="s">
        <v>1733</v>
      </c>
      <c r="D2291" t="s">
        <v>7001</v>
      </c>
      <c r="E2291" t="s">
        <v>1713</v>
      </c>
      <c r="H2291" t="str">
        <f>INDEX('Vensim Variables'!$B:$B,MATCH(EPS!$B2291,'Vensim Variables'!$A:$A,0))</f>
        <v>g pollutant</v>
      </c>
      <c r="I2291" t="str">
        <f t="shared" si="70"/>
        <v>CH4</v>
      </c>
      <c r="J2291">
        <f>INDEX(NoSettings!$C:$C,MATCH(EPS!$A2291,NoSettings!$A:$A,0))</f>
        <v>0</v>
      </c>
      <c r="K2291" s="109">
        <f>INDEX(GWP!$C$2:$C$13,MATCH(EPS!I2291,GWP!$B$2:$B$13,0))</f>
        <v>28</v>
      </c>
      <c r="L2291" s="5">
        <f t="shared" si="71"/>
        <v>0</v>
      </c>
    </row>
    <row r="2292" spans="1:12">
      <c r="A2292" t="s">
        <v>4011</v>
      </c>
      <c r="B2292" t="s">
        <v>5</v>
      </c>
      <c r="C2292" t="s">
        <v>1733</v>
      </c>
      <c r="D2292" t="s">
        <v>7001</v>
      </c>
      <c r="E2292" t="s">
        <v>1714</v>
      </c>
      <c r="H2292" t="str">
        <f>INDEX('Vensim Variables'!$B:$B,MATCH(EPS!$B2292,'Vensim Variables'!$A:$A,0))</f>
        <v>g pollutant</v>
      </c>
      <c r="I2292" t="str">
        <f t="shared" si="70"/>
        <v>N2O</v>
      </c>
      <c r="J2292">
        <f>INDEX(NoSettings!$C:$C,MATCH(EPS!$A2292,NoSettings!$A:$A,0))</f>
        <v>0</v>
      </c>
      <c r="K2292" s="109">
        <f>INDEX(GWP!$C$2:$C$13,MATCH(EPS!I2292,GWP!$B$2:$B$13,0))</f>
        <v>265</v>
      </c>
      <c r="L2292" s="5">
        <f t="shared" si="71"/>
        <v>0</v>
      </c>
    </row>
    <row r="2293" spans="1:12">
      <c r="A2293" t="s">
        <v>4012</v>
      </c>
      <c r="B2293" t="s">
        <v>5</v>
      </c>
      <c r="C2293" t="s">
        <v>1733</v>
      </c>
      <c r="D2293" t="s">
        <v>7001</v>
      </c>
      <c r="E2293" t="s">
        <v>1715</v>
      </c>
      <c r="H2293" t="str">
        <f>INDEX('Vensim Variables'!$B:$B,MATCH(EPS!$B2293,'Vensim Variables'!$A:$A,0))</f>
        <v>g pollutant</v>
      </c>
      <c r="I2293" t="str">
        <f t="shared" si="70"/>
        <v>F gases</v>
      </c>
      <c r="J2293">
        <f>INDEX(NoSettings!$C:$C,MATCH(EPS!$A2293,NoSettings!$A:$A,0))</f>
        <v>0</v>
      </c>
      <c r="K2293" s="109">
        <f>INDEX(GWP!$C$2:$C$13,MATCH(EPS!I2293,GWP!$B$2:$B$13,0))</f>
        <v>1</v>
      </c>
      <c r="L2293" s="5">
        <f t="shared" si="71"/>
        <v>0</v>
      </c>
    </row>
    <row r="2294" spans="1:12">
      <c r="A2294" t="s">
        <v>4013</v>
      </c>
      <c r="B2294" t="s">
        <v>5</v>
      </c>
      <c r="C2294" t="s">
        <v>1733</v>
      </c>
      <c r="D2294" t="s">
        <v>7002</v>
      </c>
      <c r="E2294" t="s">
        <v>1702</v>
      </c>
      <c r="H2294" t="str">
        <f>INDEX('Vensim Variables'!$B:$B,MATCH(EPS!$B2294,'Vensim Variables'!$A:$A,0))</f>
        <v>g pollutant</v>
      </c>
      <c r="I2294" t="str">
        <f t="shared" si="70"/>
        <v>CO2</v>
      </c>
      <c r="J2294">
        <f>INDEX(NoSettings!$C:$C,MATCH(EPS!$A2294,NoSettings!$A:$A,0))</f>
        <v>8044420000000</v>
      </c>
      <c r="K2294" s="109">
        <f>INDEX(GWP!$C$2:$C$13,MATCH(EPS!I2294,GWP!$B$2:$B$13,0))</f>
        <v>1</v>
      </c>
      <c r="L2294" s="5">
        <f t="shared" si="71"/>
        <v>8.0444200000000006</v>
      </c>
    </row>
    <row r="2295" spans="1:12">
      <c r="A2295" t="s">
        <v>4014</v>
      </c>
      <c r="B2295" t="s">
        <v>5</v>
      </c>
      <c r="C2295" t="s">
        <v>1733</v>
      </c>
      <c r="D2295" t="s">
        <v>7002</v>
      </c>
      <c r="E2295" t="s">
        <v>1705</v>
      </c>
      <c r="H2295" t="str">
        <f>INDEX('Vensim Variables'!$B:$B,MATCH(EPS!$B2295,'Vensim Variables'!$A:$A,0))</f>
        <v>g pollutant</v>
      </c>
      <c r="I2295" t="str">
        <f t="shared" si="70"/>
        <v>VOC</v>
      </c>
      <c r="J2295">
        <f>INDEX(NoSettings!$C:$C,MATCH(EPS!$A2295,NoSettings!$A:$A,0))</f>
        <v>89052000</v>
      </c>
      <c r="K2295" s="109">
        <f>INDEX(GWP!$C$2:$C$13,MATCH(EPS!I2295,GWP!$B$2:$B$13,0))</f>
        <v>5</v>
      </c>
      <c r="L2295" s="5">
        <f t="shared" si="71"/>
        <v>4.4526E-4</v>
      </c>
    </row>
    <row r="2296" spans="1:12">
      <c r="A2296" t="s">
        <v>4015</v>
      </c>
      <c r="B2296" t="s">
        <v>5</v>
      </c>
      <c r="C2296" t="s">
        <v>1733</v>
      </c>
      <c r="D2296" t="s">
        <v>7002</v>
      </c>
      <c r="E2296" t="s">
        <v>1706</v>
      </c>
      <c r="H2296" t="str">
        <f>INDEX('Vensim Variables'!$B:$B,MATCH(EPS!$B2296,'Vensim Variables'!$A:$A,0))</f>
        <v>g pollutant</v>
      </c>
      <c r="I2296" t="str">
        <f t="shared" si="70"/>
        <v>CO</v>
      </c>
      <c r="J2296">
        <f>INDEX(NoSettings!$C:$C,MATCH(EPS!$A2296,NoSettings!$A:$A,0))</f>
        <v>3963070000</v>
      </c>
      <c r="K2296" s="109">
        <f>INDEX(GWP!$C$2:$C$13,MATCH(EPS!I2296,GWP!$B$2:$B$13,0))</f>
        <v>1.8</v>
      </c>
      <c r="L2296" s="5">
        <f t="shared" si="71"/>
        <v>7.1335260000000003E-3</v>
      </c>
    </row>
    <row r="2297" spans="1:12">
      <c r="A2297" t="s">
        <v>4016</v>
      </c>
      <c r="B2297" t="s">
        <v>5</v>
      </c>
      <c r="C2297" t="s">
        <v>1733</v>
      </c>
      <c r="D2297" t="s">
        <v>7002</v>
      </c>
      <c r="E2297" t="s">
        <v>1707</v>
      </c>
      <c r="H2297" t="str">
        <f>INDEX('Vensim Variables'!$B:$B,MATCH(EPS!$B2297,'Vensim Variables'!$A:$A,0))</f>
        <v>g pollutant</v>
      </c>
      <c r="I2297" t="str">
        <f t="shared" si="70"/>
        <v>NOx</v>
      </c>
      <c r="J2297">
        <f>INDEX(NoSettings!$C:$C,MATCH(EPS!$A2297,NoSettings!$A:$A,0))</f>
        <v>11070600000</v>
      </c>
      <c r="K2297" s="109">
        <f>INDEX(GWP!$C$2:$C$13,MATCH(EPS!I2297,GWP!$B$2:$B$13,0))</f>
        <v>-8.1999999999999993</v>
      </c>
      <c r="L2297" s="5">
        <f t="shared" si="71"/>
        <v>-9.0778919999999985E-2</v>
      </c>
    </row>
    <row r="2298" spans="1:12">
      <c r="A2298" t="s">
        <v>4017</v>
      </c>
      <c r="B2298" t="s">
        <v>5</v>
      </c>
      <c r="C2298" t="s">
        <v>1733</v>
      </c>
      <c r="D2298" t="s">
        <v>7002</v>
      </c>
      <c r="E2298" t="s">
        <v>1708</v>
      </c>
      <c r="H2298" t="str">
        <f>INDEX('Vensim Variables'!$B:$B,MATCH(EPS!$B2298,'Vensim Variables'!$A:$A,0))</f>
        <v>g pollutant</v>
      </c>
      <c r="I2298" t="str">
        <f t="shared" si="70"/>
        <v>PM10</v>
      </c>
      <c r="J2298">
        <f>INDEX(NoSettings!$C:$C,MATCH(EPS!$A2298,NoSettings!$A:$A,0))</f>
        <v>6022820000</v>
      </c>
      <c r="K2298" s="109">
        <f>INDEX(GWP!$C$2:$C$13,MATCH(EPS!I2298,GWP!$B$2:$B$13,0))</f>
        <v>0</v>
      </c>
      <c r="L2298" s="5">
        <f t="shared" si="71"/>
        <v>0</v>
      </c>
    </row>
    <row r="2299" spans="1:12">
      <c r="A2299" t="s">
        <v>4018</v>
      </c>
      <c r="B2299" t="s">
        <v>5</v>
      </c>
      <c r="C2299" t="s">
        <v>1733</v>
      </c>
      <c r="D2299" t="s">
        <v>7002</v>
      </c>
      <c r="E2299" t="s">
        <v>1709</v>
      </c>
      <c r="H2299" t="str">
        <f>INDEX('Vensim Variables'!$B:$B,MATCH(EPS!$B2299,'Vensim Variables'!$A:$A,0))</f>
        <v>g pollutant</v>
      </c>
      <c r="I2299" t="str">
        <f t="shared" si="70"/>
        <v>PM25</v>
      </c>
      <c r="J2299">
        <f>INDEX(NoSettings!$C:$C,MATCH(EPS!$A2299,NoSettings!$A:$A,0))</f>
        <v>1453210000</v>
      </c>
      <c r="K2299" s="109">
        <f>INDEX(GWP!$C$2:$C$13,MATCH(EPS!I2299,GWP!$B$2:$B$13,0))</f>
        <v>0</v>
      </c>
      <c r="L2299" s="5">
        <f t="shared" si="71"/>
        <v>0</v>
      </c>
    </row>
    <row r="2300" spans="1:12">
      <c r="A2300" t="s">
        <v>4019</v>
      </c>
      <c r="B2300" t="s">
        <v>5</v>
      </c>
      <c r="C2300" t="s">
        <v>1733</v>
      </c>
      <c r="D2300" t="s">
        <v>7002</v>
      </c>
      <c r="E2300" t="s">
        <v>1710</v>
      </c>
      <c r="H2300" t="str">
        <f>INDEX('Vensim Variables'!$B:$B,MATCH(EPS!$B2300,'Vensim Variables'!$A:$A,0))</f>
        <v>g pollutant</v>
      </c>
      <c r="I2300" t="str">
        <f t="shared" si="70"/>
        <v>SOx</v>
      </c>
      <c r="J2300">
        <f>INDEX(NoSettings!$C:$C,MATCH(EPS!$A2300,NoSettings!$A:$A,0))</f>
        <v>26649500000</v>
      </c>
      <c r="K2300" s="109">
        <f>INDEX(GWP!$C$2:$C$13,MATCH(EPS!I2300,GWP!$B$2:$B$13,0))</f>
        <v>0</v>
      </c>
      <c r="L2300" s="5">
        <f t="shared" si="71"/>
        <v>0</v>
      </c>
    </row>
    <row r="2301" spans="1:12">
      <c r="A2301" t="s">
        <v>4020</v>
      </c>
      <c r="B2301" t="s">
        <v>5</v>
      </c>
      <c r="C2301" t="s">
        <v>1733</v>
      </c>
      <c r="D2301" t="s">
        <v>7002</v>
      </c>
      <c r="E2301" t="s">
        <v>1711</v>
      </c>
      <c r="H2301" t="str">
        <f>INDEX('Vensim Variables'!$B:$B,MATCH(EPS!$B2301,'Vensim Variables'!$A:$A,0))</f>
        <v>g pollutant</v>
      </c>
      <c r="I2301" t="str">
        <f t="shared" si="70"/>
        <v>BC</v>
      </c>
      <c r="J2301">
        <f>INDEX(NoSettings!$C:$C,MATCH(EPS!$A2301,NoSettings!$A:$A,0))</f>
        <v>62115500</v>
      </c>
      <c r="K2301" s="109">
        <f>INDEX(GWP!$C$2:$C$13,MATCH(EPS!I2301,GWP!$B$2:$B$13,0))</f>
        <v>345</v>
      </c>
      <c r="L2301" s="5">
        <f t="shared" si="71"/>
        <v>2.1429847500000002E-2</v>
      </c>
    </row>
    <row r="2302" spans="1:12">
      <c r="A2302" t="s">
        <v>4021</v>
      </c>
      <c r="B2302" t="s">
        <v>5</v>
      </c>
      <c r="C2302" t="s">
        <v>1733</v>
      </c>
      <c r="D2302" t="s">
        <v>7002</v>
      </c>
      <c r="E2302" t="s">
        <v>1712</v>
      </c>
      <c r="H2302" t="str">
        <f>INDEX('Vensim Variables'!$B:$B,MATCH(EPS!$B2302,'Vensim Variables'!$A:$A,0))</f>
        <v>g pollutant</v>
      </c>
      <c r="I2302" t="str">
        <f t="shared" si="70"/>
        <v>OC</v>
      </c>
      <c r="J2302">
        <f>INDEX(NoSettings!$C:$C,MATCH(EPS!$A2302,NoSettings!$A:$A,0))</f>
        <v>46565400</v>
      </c>
      <c r="K2302" s="109">
        <f>INDEX(GWP!$C$2:$C$13,MATCH(EPS!I2302,GWP!$B$2:$B$13,0))</f>
        <v>-46</v>
      </c>
      <c r="L2302" s="5">
        <f t="shared" si="71"/>
        <v>-2.1420084000000001E-3</v>
      </c>
    </row>
    <row r="2303" spans="1:12">
      <c r="A2303" t="s">
        <v>4022</v>
      </c>
      <c r="B2303" t="s">
        <v>5</v>
      </c>
      <c r="C2303" t="s">
        <v>1733</v>
      </c>
      <c r="D2303" t="s">
        <v>7002</v>
      </c>
      <c r="E2303" t="s">
        <v>1713</v>
      </c>
      <c r="H2303" t="str">
        <f>INDEX('Vensim Variables'!$B:$B,MATCH(EPS!$B2303,'Vensim Variables'!$A:$A,0))</f>
        <v>g pollutant</v>
      </c>
      <c r="I2303" t="str">
        <f t="shared" si="70"/>
        <v>CH4</v>
      </c>
      <c r="J2303">
        <f>INDEX(NoSettings!$C:$C,MATCH(EPS!$A2303,NoSettings!$A:$A,0))</f>
        <v>934706000</v>
      </c>
      <c r="K2303" s="109">
        <f>INDEX(GWP!$C$2:$C$13,MATCH(EPS!I2303,GWP!$B$2:$B$13,0))</f>
        <v>28</v>
      </c>
      <c r="L2303" s="5">
        <f t="shared" si="71"/>
        <v>2.6171768000000002E-2</v>
      </c>
    </row>
    <row r="2304" spans="1:12">
      <c r="A2304" t="s">
        <v>4023</v>
      </c>
      <c r="B2304" t="s">
        <v>5</v>
      </c>
      <c r="C2304" t="s">
        <v>1733</v>
      </c>
      <c r="D2304" t="s">
        <v>7002</v>
      </c>
      <c r="E2304" t="s">
        <v>1714</v>
      </c>
      <c r="H2304" t="str">
        <f>INDEX('Vensim Variables'!$B:$B,MATCH(EPS!$B2304,'Vensim Variables'!$A:$A,0))</f>
        <v>g pollutant</v>
      </c>
      <c r="I2304" t="str">
        <f t="shared" si="70"/>
        <v>N2O</v>
      </c>
      <c r="J2304">
        <f>INDEX(NoSettings!$C:$C,MATCH(EPS!$A2304,NoSettings!$A:$A,0))</f>
        <v>135957000</v>
      </c>
      <c r="K2304" s="109">
        <f>INDEX(GWP!$C$2:$C$13,MATCH(EPS!I2304,GWP!$B$2:$B$13,0))</f>
        <v>265</v>
      </c>
      <c r="L2304" s="5">
        <f t="shared" si="71"/>
        <v>3.6028604999999998E-2</v>
      </c>
    </row>
    <row r="2305" spans="1:12">
      <c r="A2305" t="s">
        <v>4024</v>
      </c>
      <c r="B2305" t="s">
        <v>5</v>
      </c>
      <c r="C2305" t="s">
        <v>1733</v>
      </c>
      <c r="D2305" t="s">
        <v>7002</v>
      </c>
      <c r="E2305" t="s">
        <v>1715</v>
      </c>
      <c r="H2305" t="str">
        <f>INDEX('Vensim Variables'!$B:$B,MATCH(EPS!$B2305,'Vensim Variables'!$A:$A,0))</f>
        <v>g pollutant</v>
      </c>
      <c r="I2305" t="str">
        <f t="shared" si="70"/>
        <v>F gases</v>
      </c>
      <c r="J2305">
        <f>INDEX(NoSettings!$C:$C,MATCH(EPS!$A2305,NoSettings!$A:$A,0))</f>
        <v>0</v>
      </c>
      <c r="K2305" s="109">
        <f>INDEX(GWP!$C$2:$C$13,MATCH(EPS!I2305,GWP!$B$2:$B$13,0))</f>
        <v>1</v>
      </c>
      <c r="L2305" s="5">
        <f t="shared" si="71"/>
        <v>0</v>
      </c>
    </row>
    <row r="2306" spans="1:12">
      <c r="A2306" t="s">
        <v>4025</v>
      </c>
      <c r="B2306" t="s">
        <v>5</v>
      </c>
      <c r="C2306" t="s">
        <v>1733</v>
      </c>
      <c r="D2306" t="s">
        <v>7003</v>
      </c>
      <c r="E2306" t="s">
        <v>1702</v>
      </c>
      <c r="H2306" t="str">
        <f>INDEX('Vensim Variables'!$B:$B,MATCH(EPS!$B2306,'Vensim Variables'!$A:$A,0))</f>
        <v>g pollutant</v>
      </c>
      <c r="I2306" t="str">
        <f t="shared" si="70"/>
        <v>CO2</v>
      </c>
      <c r="J2306">
        <f>INDEX(NoSettings!$C:$C,MATCH(EPS!$A2306,NoSettings!$A:$A,0))</f>
        <v>0</v>
      </c>
      <c r="K2306" s="109">
        <f>INDEX(GWP!$C$2:$C$13,MATCH(EPS!I2306,GWP!$B$2:$B$13,0))</f>
        <v>1</v>
      </c>
      <c r="L2306" s="5">
        <f t="shared" si="71"/>
        <v>0</v>
      </c>
    </row>
    <row r="2307" spans="1:12">
      <c r="A2307" t="s">
        <v>4026</v>
      </c>
      <c r="B2307" t="s">
        <v>5</v>
      </c>
      <c r="C2307" t="s">
        <v>1733</v>
      </c>
      <c r="D2307" t="s">
        <v>7003</v>
      </c>
      <c r="E2307" t="s">
        <v>1705</v>
      </c>
      <c r="H2307" t="str">
        <f>INDEX('Vensim Variables'!$B:$B,MATCH(EPS!$B2307,'Vensim Variables'!$A:$A,0))</f>
        <v>g pollutant</v>
      </c>
      <c r="I2307" t="str">
        <f t="shared" ref="I2307:I2370" si="72">IF(OR(C2307="CO2",C2307="CH4",C2307="N2O",C2307="F gases",C2307="VOC",C2307="CO",C2307="NOx",C2307="PM10",C2307="PM25",C2307="SOx",C2307="BC",C2307="OC"),C2307,IF(OR(D2307="CO2",D2307="CH4",D2307="N2O",D2307="F gases",D2307="VOC",D2307="CO",D2307="NOx",D2307="PM10",D2307="PM25",D2307="SOx",D2307="BC",D2307="OC"),D2307,IF(OR(E2307="CO2",E2307="CH4",E2307="N2O",E2307="F gases",E2307="VOC",E2307="CO",E2307="NOx",E2307="PM10",E2307="PM25",E2307="SOx",E2307="BC",E2307="OC"),E2307,"NA")))</f>
        <v>VOC</v>
      </c>
      <c r="J2307">
        <f>INDEX(NoSettings!$C:$C,MATCH(EPS!$A2307,NoSettings!$A:$A,0))</f>
        <v>0</v>
      </c>
      <c r="K2307" s="109">
        <f>INDEX(GWP!$C$2:$C$13,MATCH(EPS!I2307,GWP!$B$2:$B$13,0))</f>
        <v>5</v>
      </c>
      <c r="L2307" s="5">
        <f t="shared" ref="L2307:L2370" si="73">IF(H2307="g pollutant",K2307*J2307/10^12,IF(H2307="MMTCO2e",J2307,IF(H2307="MWh",J2307,0)))</f>
        <v>0</v>
      </c>
    </row>
    <row r="2308" spans="1:12">
      <c r="A2308" t="s">
        <v>4027</v>
      </c>
      <c r="B2308" t="s">
        <v>5</v>
      </c>
      <c r="C2308" t="s">
        <v>1733</v>
      </c>
      <c r="D2308" t="s">
        <v>7003</v>
      </c>
      <c r="E2308" t="s">
        <v>1706</v>
      </c>
      <c r="H2308" t="str">
        <f>INDEX('Vensim Variables'!$B:$B,MATCH(EPS!$B2308,'Vensim Variables'!$A:$A,0))</f>
        <v>g pollutant</v>
      </c>
      <c r="I2308" t="str">
        <f t="shared" si="72"/>
        <v>CO</v>
      </c>
      <c r="J2308">
        <f>INDEX(NoSettings!$C:$C,MATCH(EPS!$A2308,NoSettings!$A:$A,0))</f>
        <v>0</v>
      </c>
      <c r="K2308" s="109">
        <f>INDEX(GWP!$C$2:$C$13,MATCH(EPS!I2308,GWP!$B$2:$B$13,0))</f>
        <v>1.8</v>
      </c>
      <c r="L2308" s="5">
        <f t="shared" si="73"/>
        <v>0</v>
      </c>
    </row>
    <row r="2309" spans="1:12">
      <c r="A2309" t="s">
        <v>4028</v>
      </c>
      <c r="B2309" t="s">
        <v>5</v>
      </c>
      <c r="C2309" t="s">
        <v>1733</v>
      </c>
      <c r="D2309" t="s">
        <v>7003</v>
      </c>
      <c r="E2309" t="s">
        <v>1707</v>
      </c>
      <c r="H2309" t="str">
        <f>INDEX('Vensim Variables'!$B:$B,MATCH(EPS!$B2309,'Vensim Variables'!$A:$A,0))</f>
        <v>g pollutant</v>
      </c>
      <c r="I2309" t="str">
        <f t="shared" si="72"/>
        <v>NOx</v>
      </c>
      <c r="J2309">
        <f>INDEX(NoSettings!$C:$C,MATCH(EPS!$A2309,NoSettings!$A:$A,0))</f>
        <v>0</v>
      </c>
      <c r="K2309" s="109">
        <f>INDEX(GWP!$C$2:$C$13,MATCH(EPS!I2309,GWP!$B$2:$B$13,0))</f>
        <v>-8.1999999999999993</v>
      </c>
      <c r="L2309" s="5">
        <f t="shared" si="73"/>
        <v>0</v>
      </c>
    </row>
    <row r="2310" spans="1:12">
      <c r="A2310" t="s">
        <v>4029</v>
      </c>
      <c r="B2310" t="s">
        <v>5</v>
      </c>
      <c r="C2310" t="s">
        <v>1733</v>
      </c>
      <c r="D2310" t="s">
        <v>7003</v>
      </c>
      <c r="E2310" t="s">
        <v>1708</v>
      </c>
      <c r="H2310" t="str">
        <f>INDEX('Vensim Variables'!$B:$B,MATCH(EPS!$B2310,'Vensim Variables'!$A:$A,0))</f>
        <v>g pollutant</v>
      </c>
      <c r="I2310" t="str">
        <f t="shared" si="72"/>
        <v>PM10</v>
      </c>
      <c r="J2310">
        <f>INDEX(NoSettings!$C:$C,MATCH(EPS!$A2310,NoSettings!$A:$A,0))</f>
        <v>0</v>
      </c>
      <c r="K2310" s="109">
        <f>INDEX(GWP!$C$2:$C$13,MATCH(EPS!I2310,GWP!$B$2:$B$13,0))</f>
        <v>0</v>
      </c>
      <c r="L2310" s="5">
        <f t="shared" si="73"/>
        <v>0</v>
      </c>
    </row>
    <row r="2311" spans="1:12">
      <c r="A2311" t="s">
        <v>4030</v>
      </c>
      <c r="B2311" t="s">
        <v>5</v>
      </c>
      <c r="C2311" t="s">
        <v>1733</v>
      </c>
      <c r="D2311" t="s">
        <v>7003</v>
      </c>
      <c r="E2311" t="s">
        <v>1709</v>
      </c>
      <c r="H2311" t="str">
        <f>INDEX('Vensim Variables'!$B:$B,MATCH(EPS!$B2311,'Vensim Variables'!$A:$A,0))</f>
        <v>g pollutant</v>
      </c>
      <c r="I2311" t="str">
        <f t="shared" si="72"/>
        <v>PM25</v>
      </c>
      <c r="J2311">
        <f>INDEX(NoSettings!$C:$C,MATCH(EPS!$A2311,NoSettings!$A:$A,0))</f>
        <v>0</v>
      </c>
      <c r="K2311" s="109">
        <f>INDEX(GWP!$C$2:$C$13,MATCH(EPS!I2311,GWP!$B$2:$B$13,0))</f>
        <v>0</v>
      </c>
      <c r="L2311" s="5">
        <f t="shared" si="73"/>
        <v>0</v>
      </c>
    </row>
    <row r="2312" spans="1:12">
      <c r="A2312" t="s">
        <v>4031</v>
      </c>
      <c r="B2312" t="s">
        <v>5</v>
      </c>
      <c r="C2312" t="s">
        <v>1733</v>
      </c>
      <c r="D2312" t="s">
        <v>7003</v>
      </c>
      <c r="E2312" t="s">
        <v>1710</v>
      </c>
      <c r="H2312" t="str">
        <f>INDEX('Vensim Variables'!$B:$B,MATCH(EPS!$B2312,'Vensim Variables'!$A:$A,0))</f>
        <v>g pollutant</v>
      </c>
      <c r="I2312" t="str">
        <f t="shared" si="72"/>
        <v>SOx</v>
      </c>
      <c r="J2312">
        <f>INDEX(NoSettings!$C:$C,MATCH(EPS!$A2312,NoSettings!$A:$A,0))</f>
        <v>0</v>
      </c>
      <c r="K2312" s="109">
        <f>INDEX(GWP!$C$2:$C$13,MATCH(EPS!I2312,GWP!$B$2:$B$13,0))</f>
        <v>0</v>
      </c>
      <c r="L2312" s="5">
        <f t="shared" si="73"/>
        <v>0</v>
      </c>
    </row>
    <row r="2313" spans="1:12">
      <c r="A2313" t="s">
        <v>4032</v>
      </c>
      <c r="B2313" t="s">
        <v>5</v>
      </c>
      <c r="C2313" t="s">
        <v>1733</v>
      </c>
      <c r="D2313" t="s">
        <v>7003</v>
      </c>
      <c r="E2313" t="s">
        <v>1711</v>
      </c>
      <c r="H2313" t="str">
        <f>INDEX('Vensim Variables'!$B:$B,MATCH(EPS!$B2313,'Vensim Variables'!$A:$A,0))</f>
        <v>g pollutant</v>
      </c>
      <c r="I2313" t="str">
        <f t="shared" si="72"/>
        <v>BC</v>
      </c>
      <c r="J2313">
        <f>INDEX(NoSettings!$C:$C,MATCH(EPS!$A2313,NoSettings!$A:$A,0))</f>
        <v>0</v>
      </c>
      <c r="K2313" s="109">
        <f>INDEX(GWP!$C$2:$C$13,MATCH(EPS!I2313,GWP!$B$2:$B$13,0))</f>
        <v>345</v>
      </c>
      <c r="L2313" s="5">
        <f t="shared" si="73"/>
        <v>0</v>
      </c>
    </row>
    <row r="2314" spans="1:12">
      <c r="A2314" t="s">
        <v>4033</v>
      </c>
      <c r="B2314" t="s">
        <v>5</v>
      </c>
      <c r="C2314" t="s">
        <v>1733</v>
      </c>
      <c r="D2314" t="s">
        <v>7003</v>
      </c>
      <c r="E2314" t="s">
        <v>1712</v>
      </c>
      <c r="H2314" t="str">
        <f>INDEX('Vensim Variables'!$B:$B,MATCH(EPS!$B2314,'Vensim Variables'!$A:$A,0))</f>
        <v>g pollutant</v>
      </c>
      <c r="I2314" t="str">
        <f t="shared" si="72"/>
        <v>OC</v>
      </c>
      <c r="J2314">
        <f>INDEX(NoSettings!$C:$C,MATCH(EPS!$A2314,NoSettings!$A:$A,0))</f>
        <v>0</v>
      </c>
      <c r="K2314" s="109">
        <f>INDEX(GWP!$C$2:$C$13,MATCH(EPS!I2314,GWP!$B$2:$B$13,0))</f>
        <v>-46</v>
      </c>
      <c r="L2314" s="5">
        <f t="shared" si="73"/>
        <v>0</v>
      </c>
    </row>
    <row r="2315" spans="1:12">
      <c r="A2315" t="s">
        <v>4034</v>
      </c>
      <c r="B2315" t="s">
        <v>5</v>
      </c>
      <c r="C2315" t="s">
        <v>1733</v>
      </c>
      <c r="D2315" t="s">
        <v>7003</v>
      </c>
      <c r="E2315" t="s">
        <v>1713</v>
      </c>
      <c r="H2315" t="str">
        <f>INDEX('Vensim Variables'!$B:$B,MATCH(EPS!$B2315,'Vensim Variables'!$A:$A,0))</f>
        <v>g pollutant</v>
      </c>
      <c r="I2315" t="str">
        <f t="shared" si="72"/>
        <v>CH4</v>
      </c>
      <c r="J2315">
        <f>INDEX(NoSettings!$C:$C,MATCH(EPS!$A2315,NoSettings!$A:$A,0))</f>
        <v>0</v>
      </c>
      <c r="K2315" s="109">
        <f>INDEX(GWP!$C$2:$C$13,MATCH(EPS!I2315,GWP!$B$2:$B$13,0))</f>
        <v>28</v>
      </c>
      <c r="L2315" s="5">
        <f t="shared" si="73"/>
        <v>0</v>
      </c>
    </row>
    <row r="2316" spans="1:12">
      <c r="A2316" t="s">
        <v>4035</v>
      </c>
      <c r="B2316" t="s">
        <v>5</v>
      </c>
      <c r="C2316" t="s">
        <v>1733</v>
      </c>
      <c r="D2316" t="s">
        <v>7003</v>
      </c>
      <c r="E2316" t="s">
        <v>1714</v>
      </c>
      <c r="H2316" t="str">
        <f>INDEX('Vensim Variables'!$B:$B,MATCH(EPS!$B2316,'Vensim Variables'!$A:$A,0))</f>
        <v>g pollutant</v>
      </c>
      <c r="I2316" t="str">
        <f t="shared" si="72"/>
        <v>N2O</v>
      </c>
      <c r="J2316">
        <f>INDEX(NoSettings!$C:$C,MATCH(EPS!$A2316,NoSettings!$A:$A,0))</f>
        <v>0</v>
      </c>
      <c r="K2316" s="109">
        <f>INDEX(GWP!$C$2:$C$13,MATCH(EPS!I2316,GWP!$B$2:$B$13,0))</f>
        <v>265</v>
      </c>
      <c r="L2316" s="5">
        <f t="shared" si="73"/>
        <v>0</v>
      </c>
    </row>
    <row r="2317" spans="1:12">
      <c r="A2317" t="s">
        <v>4036</v>
      </c>
      <c r="B2317" t="s">
        <v>5</v>
      </c>
      <c r="C2317" t="s">
        <v>1733</v>
      </c>
      <c r="D2317" t="s">
        <v>7003</v>
      </c>
      <c r="E2317" t="s">
        <v>1715</v>
      </c>
      <c r="H2317" t="str">
        <f>INDEX('Vensim Variables'!$B:$B,MATCH(EPS!$B2317,'Vensim Variables'!$A:$A,0))</f>
        <v>g pollutant</v>
      </c>
      <c r="I2317" t="str">
        <f t="shared" si="72"/>
        <v>F gases</v>
      </c>
      <c r="J2317">
        <f>INDEX(NoSettings!$C:$C,MATCH(EPS!$A2317,NoSettings!$A:$A,0))</f>
        <v>0</v>
      </c>
      <c r="K2317" s="109">
        <f>INDEX(GWP!$C$2:$C$13,MATCH(EPS!I2317,GWP!$B$2:$B$13,0))</f>
        <v>1</v>
      </c>
      <c r="L2317" s="5">
        <f t="shared" si="73"/>
        <v>0</v>
      </c>
    </row>
    <row r="2318" spans="1:12">
      <c r="A2318" t="s">
        <v>4037</v>
      </c>
      <c r="B2318" t="s">
        <v>5</v>
      </c>
      <c r="C2318" t="s">
        <v>1733</v>
      </c>
      <c r="D2318" t="s">
        <v>7004</v>
      </c>
      <c r="E2318" t="s">
        <v>1702</v>
      </c>
      <c r="H2318" t="str">
        <f>INDEX('Vensim Variables'!$B:$B,MATCH(EPS!$B2318,'Vensim Variables'!$A:$A,0))</f>
        <v>g pollutant</v>
      </c>
      <c r="I2318" t="str">
        <f t="shared" si="72"/>
        <v>CO2</v>
      </c>
      <c r="J2318">
        <f>INDEX(NoSettings!$C:$C,MATCH(EPS!$A2318,NoSettings!$A:$A,0))</f>
        <v>0</v>
      </c>
      <c r="K2318" s="109">
        <f>INDEX(GWP!$C$2:$C$13,MATCH(EPS!I2318,GWP!$B$2:$B$13,0))</f>
        <v>1</v>
      </c>
      <c r="L2318" s="5">
        <f t="shared" si="73"/>
        <v>0</v>
      </c>
    </row>
    <row r="2319" spans="1:12">
      <c r="A2319" t="s">
        <v>4038</v>
      </c>
      <c r="B2319" t="s">
        <v>5</v>
      </c>
      <c r="C2319" t="s">
        <v>1733</v>
      </c>
      <c r="D2319" t="s">
        <v>7004</v>
      </c>
      <c r="E2319" t="s">
        <v>1705</v>
      </c>
      <c r="H2319" t="str">
        <f>INDEX('Vensim Variables'!$B:$B,MATCH(EPS!$B2319,'Vensim Variables'!$A:$A,0))</f>
        <v>g pollutant</v>
      </c>
      <c r="I2319" t="str">
        <f t="shared" si="72"/>
        <v>VOC</v>
      </c>
      <c r="J2319">
        <f>INDEX(NoSettings!$C:$C,MATCH(EPS!$A2319,NoSettings!$A:$A,0))</f>
        <v>0</v>
      </c>
      <c r="K2319" s="109">
        <f>INDEX(GWP!$C$2:$C$13,MATCH(EPS!I2319,GWP!$B$2:$B$13,0))</f>
        <v>5</v>
      </c>
      <c r="L2319" s="5">
        <f t="shared" si="73"/>
        <v>0</v>
      </c>
    </row>
    <row r="2320" spans="1:12">
      <c r="A2320" t="s">
        <v>4039</v>
      </c>
      <c r="B2320" t="s">
        <v>5</v>
      </c>
      <c r="C2320" t="s">
        <v>1733</v>
      </c>
      <c r="D2320" t="s">
        <v>7004</v>
      </c>
      <c r="E2320" t="s">
        <v>1706</v>
      </c>
      <c r="H2320" t="str">
        <f>INDEX('Vensim Variables'!$B:$B,MATCH(EPS!$B2320,'Vensim Variables'!$A:$A,0))</f>
        <v>g pollutant</v>
      </c>
      <c r="I2320" t="str">
        <f t="shared" si="72"/>
        <v>CO</v>
      </c>
      <c r="J2320">
        <f>INDEX(NoSettings!$C:$C,MATCH(EPS!$A2320,NoSettings!$A:$A,0))</f>
        <v>0</v>
      </c>
      <c r="K2320" s="109">
        <f>INDEX(GWP!$C$2:$C$13,MATCH(EPS!I2320,GWP!$B$2:$B$13,0))</f>
        <v>1.8</v>
      </c>
      <c r="L2320" s="5">
        <f t="shared" si="73"/>
        <v>0</v>
      </c>
    </row>
    <row r="2321" spans="1:12">
      <c r="A2321" t="s">
        <v>4040</v>
      </c>
      <c r="B2321" t="s">
        <v>5</v>
      </c>
      <c r="C2321" t="s">
        <v>1733</v>
      </c>
      <c r="D2321" t="s">
        <v>7004</v>
      </c>
      <c r="E2321" t="s">
        <v>1707</v>
      </c>
      <c r="H2321" t="str">
        <f>INDEX('Vensim Variables'!$B:$B,MATCH(EPS!$B2321,'Vensim Variables'!$A:$A,0))</f>
        <v>g pollutant</v>
      </c>
      <c r="I2321" t="str">
        <f t="shared" si="72"/>
        <v>NOx</v>
      </c>
      <c r="J2321">
        <f>INDEX(NoSettings!$C:$C,MATCH(EPS!$A2321,NoSettings!$A:$A,0))</f>
        <v>0</v>
      </c>
      <c r="K2321" s="109">
        <f>INDEX(GWP!$C$2:$C$13,MATCH(EPS!I2321,GWP!$B$2:$B$13,0))</f>
        <v>-8.1999999999999993</v>
      </c>
      <c r="L2321" s="5">
        <f t="shared" si="73"/>
        <v>0</v>
      </c>
    </row>
    <row r="2322" spans="1:12">
      <c r="A2322" t="s">
        <v>4041</v>
      </c>
      <c r="B2322" t="s">
        <v>5</v>
      </c>
      <c r="C2322" t="s">
        <v>1733</v>
      </c>
      <c r="D2322" t="s">
        <v>7004</v>
      </c>
      <c r="E2322" t="s">
        <v>1708</v>
      </c>
      <c r="H2322" t="str">
        <f>INDEX('Vensim Variables'!$B:$B,MATCH(EPS!$B2322,'Vensim Variables'!$A:$A,0))</f>
        <v>g pollutant</v>
      </c>
      <c r="I2322" t="str">
        <f t="shared" si="72"/>
        <v>PM10</v>
      </c>
      <c r="J2322">
        <f>INDEX(NoSettings!$C:$C,MATCH(EPS!$A2322,NoSettings!$A:$A,0))</f>
        <v>0</v>
      </c>
      <c r="K2322" s="109">
        <f>INDEX(GWP!$C$2:$C$13,MATCH(EPS!I2322,GWP!$B$2:$B$13,0))</f>
        <v>0</v>
      </c>
      <c r="L2322" s="5">
        <f t="shared" si="73"/>
        <v>0</v>
      </c>
    </row>
    <row r="2323" spans="1:12">
      <c r="A2323" t="s">
        <v>4042</v>
      </c>
      <c r="B2323" t="s">
        <v>5</v>
      </c>
      <c r="C2323" t="s">
        <v>1733</v>
      </c>
      <c r="D2323" t="s">
        <v>7004</v>
      </c>
      <c r="E2323" t="s">
        <v>1709</v>
      </c>
      <c r="H2323" t="str">
        <f>INDEX('Vensim Variables'!$B:$B,MATCH(EPS!$B2323,'Vensim Variables'!$A:$A,0))</f>
        <v>g pollutant</v>
      </c>
      <c r="I2323" t="str">
        <f t="shared" si="72"/>
        <v>PM25</v>
      </c>
      <c r="J2323">
        <f>INDEX(NoSettings!$C:$C,MATCH(EPS!$A2323,NoSettings!$A:$A,0))</f>
        <v>0</v>
      </c>
      <c r="K2323" s="109">
        <f>INDEX(GWP!$C$2:$C$13,MATCH(EPS!I2323,GWP!$B$2:$B$13,0))</f>
        <v>0</v>
      </c>
      <c r="L2323" s="5">
        <f t="shared" si="73"/>
        <v>0</v>
      </c>
    </row>
    <row r="2324" spans="1:12">
      <c r="A2324" t="s">
        <v>4043</v>
      </c>
      <c r="B2324" t="s">
        <v>5</v>
      </c>
      <c r="C2324" t="s">
        <v>1733</v>
      </c>
      <c r="D2324" t="s">
        <v>7004</v>
      </c>
      <c r="E2324" t="s">
        <v>1710</v>
      </c>
      <c r="H2324" t="str">
        <f>INDEX('Vensim Variables'!$B:$B,MATCH(EPS!$B2324,'Vensim Variables'!$A:$A,0))</f>
        <v>g pollutant</v>
      </c>
      <c r="I2324" t="str">
        <f t="shared" si="72"/>
        <v>SOx</v>
      </c>
      <c r="J2324">
        <f>INDEX(NoSettings!$C:$C,MATCH(EPS!$A2324,NoSettings!$A:$A,0))</f>
        <v>0</v>
      </c>
      <c r="K2324" s="109">
        <f>INDEX(GWP!$C$2:$C$13,MATCH(EPS!I2324,GWP!$B$2:$B$13,0))</f>
        <v>0</v>
      </c>
      <c r="L2324" s="5">
        <f t="shared" si="73"/>
        <v>0</v>
      </c>
    </row>
    <row r="2325" spans="1:12">
      <c r="A2325" t="s">
        <v>4044</v>
      </c>
      <c r="B2325" t="s">
        <v>5</v>
      </c>
      <c r="C2325" t="s">
        <v>1733</v>
      </c>
      <c r="D2325" t="s">
        <v>7004</v>
      </c>
      <c r="E2325" t="s">
        <v>1711</v>
      </c>
      <c r="H2325" t="str">
        <f>INDEX('Vensim Variables'!$B:$B,MATCH(EPS!$B2325,'Vensim Variables'!$A:$A,0))</f>
        <v>g pollutant</v>
      </c>
      <c r="I2325" t="str">
        <f t="shared" si="72"/>
        <v>BC</v>
      </c>
      <c r="J2325">
        <f>INDEX(NoSettings!$C:$C,MATCH(EPS!$A2325,NoSettings!$A:$A,0))</f>
        <v>0</v>
      </c>
      <c r="K2325" s="109">
        <f>INDEX(GWP!$C$2:$C$13,MATCH(EPS!I2325,GWP!$B$2:$B$13,0))</f>
        <v>345</v>
      </c>
      <c r="L2325" s="5">
        <f t="shared" si="73"/>
        <v>0</v>
      </c>
    </row>
    <row r="2326" spans="1:12">
      <c r="A2326" t="s">
        <v>4045</v>
      </c>
      <c r="B2326" t="s">
        <v>5</v>
      </c>
      <c r="C2326" t="s">
        <v>1733</v>
      </c>
      <c r="D2326" t="s">
        <v>7004</v>
      </c>
      <c r="E2326" t="s">
        <v>1712</v>
      </c>
      <c r="H2326" t="str">
        <f>INDEX('Vensim Variables'!$B:$B,MATCH(EPS!$B2326,'Vensim Variables'!$A:$A,0))</f>
        <v>g pollutant</v>
      </c>
      <c r="I2326" t="str">
        <f t="shared" si="72"/>
        <v>OC</v>
      </c>
      <c r="J2326">
        <f>INDEX(NoSettings!$C:$C,MATCH(EPS!$A2326,NoSettings!$A:$A,0))</f>
        <v>0</v>
      </c>
      <c r="K2326" s="109">
        <f>INDEX(GWP!$C$2:$C$13,MATCH(EPS!I2326,GWP!$B$2:$B$13,0))</f>
        <v>-46</v>
      </c>
      <c r="L2326" s="5">
        <f t="shared" si="73"/>
        <v>0</v>
      </c>
    </row>
    <row r="2327" spans="1:12">
      <c r="A2327" t="s">
        <v>4046</v>
      </c>
      <c r="B2327" t="s">
        <v>5</v>
      </c>
      <c r="C2327" t="s">
        <v>1733</v>
      </c>
      <c r="D2327" t="s">
        <v>7004</v>
      </c>
      <c r="E2327" t="s">
        <v>1713</v>
      </c>
      <c r="H2327" t="str">
        <f>INDEX('Vensim Variables'!$B:$B,MATCH(EPS!$B2327,'Vensim Variables'!$A:$A,0))</f>
        <v>g pollutant</v>
      </c>
      <c r="I2327" t="str">
        <f t="shared" si="72"/>
        <v>CH4</v>
      </c>
      <c r="J2327">
        <f>INDEX(NoSettings!$C:$C,MATCH(EPS!$A2327,NoSettings!$A:$A,0))</f>
        <v>0</v>
      </c>
      <c r="K2327" s="109">
        <f>INDEX(GWP!$C$2:$C$13,MATCH(EPS!I2327,GWP!$B$2:$B$13,0))</f>
        <v>28</v>
      </c>
      <c r="L2327" s="5">
        <f t="shared" si="73"/>
        <v>0</v>
      </c>
    </row>
    <row r="2328" spans="1:12">
      <c r="A2328" t="s">
        <v>4047</v>
      </c>
      <c r="B2328" t="s">
        <v>5</v>
      </c>
      <c r="C2328" t="s">
        <v>1733</v>
      </c>
      <c r="D2328" t="s">
        <v>7004</v>
      </c>
      <c r="E2328" t="s">
        <v>1714</v>
      </c>
      <c r="H2328" t="str">
        <f>INDEX('Vensim Variables'!$B:$B,MATCH(EPS!$B2328,'Vensim Variables'!$A:$A,0))</f>
        <v>g pollutant</v>
      </c>
      <c r="I2328" t="str">
        <f t="shared" si="72"/>
        <v>N2O</v>
      </c>
      <c r="J2328">
        <f>INDEX(NoSettings!$C:$C,MATCH(EPS!$A2328,NoSettings!$A:$A,0))</f>
        <v>0</v>
      </c>
      <c r="K2328" s="109">
        <f>INDEX(GWP!$C$2:$C$13,MATCH(EPS!I2328,GWP!$B$2:$B$13,0))</f>
        <v>265</v>
      </c>
      <c r="L2328" s="5">
        <f t="shared" si="73"/>
        <v>0</v>
      </c>
    </row>
    <row r="2329" spans="1:12">
      <c r="A2329" t="s">
        <v>4048</v>
      </c>
      <c r="B2329" t="s">
        <v>5</v>
      </c>
      <c r="C2329" t="s">
        <v>1733</v>
      </c>
      <c r="D2329" t="s">
        <v>7004</v>
      </c>
      <c r="E2329" t="s">
        <v>1715</v>
      </c>
      <c r="H2329" t="str">
        <f>INDEX('Vensim Variables'!$B:$B,MATCH(EPS!$B2329,'Vensim Variables'!$A:$A,0))</f>
        <v>g pollutant</v>
      </c>
      <c r="I2329" t="str">
        <f t="shared" si="72"/>
        <v>F gases</v>
      </c>
      <c r="J2329">
        <f>INDEX(NoSettings!$C:$C,MATCH(EPS!$A2329,NoSettings!$A:$A,0))</f>
        <v>0</v>
      </c>
      <c r="K2329" s="109">
        <f>INDEX(GWP!$C$2:$C$13,MATCH(EPS!I2329,GWP!$B$2:$B$13,0))</f>
        <v>1</v>
      </c>
      <c r="L2329" s="5">
        <f t="shared" si="73"/>
        <v>0</v>
      </c>
    </row>
    <row r="2330" spans="1:12">
      <c r="A2330" t="s">
        <v>4049</v>
      </c>
      <c r="B2330" t="s">
        <v>5</v>
      </c>
      <c r="C2330" t="s">
        <v>1733</v>
      </c>
      <c r="D2330" t="s">
        <v>7005</v>
      </c>
      <c r="E2330" t="s">
        <v>1702</v>
      </c>
      <c r="H2330" t="str">
        <f>INDEX('Vensim Variables'!$B:$B,MATCH(EPS!$B2330,'Vensim Variables'!$A:$A,0))</f>
        <v>g pollutant</v>
      </c>
      <c r="I2330" t="str">
        <f t="shared" si="72"/>
        <v>CO2</v>
      </c>
      <c r="J2330">
        <f>INDEX(NoSettings!$C:$C,MATCH(EPS!$A2330,NoSettings!$A:$A,0))</f>
        <v>11924500000000</v>
      </c>
      <c r="K2330" s="109">
        <f>INDEX(GWP!$C$2:$C$13,MATCH(EPS!I2330,GWP!$B$2:$B$13,0))</f>
        <v>1</v>
      </c>
      <c r="L2330" s="5">
        <f t="shared" si="73"/>
        <v>11.9245</v>
      </c>
    </row>
    <row r="2331" spans="1:12">
      <c r="A2331" t="s">
        <v>4050</v>
      </c>
      <c r="B2331" t="s">
        <v>5</v>
      </c>
      <c r="C2331" t="s">
        <v>1733</v>
      </c>
      <c r="D2331" t="s">
        <v>7005</v>
      </c>
      <c r="E2331" t="s">
        <v>1705</v>
      </c>
      <c r="H2331" t="str">
        <f>INDEX('Vensim Variables'!$B:$B,MATCH(EPS!$B2331,'Vensim Variables'!$A:$A,0))</f>
        <v>g pollutant</v>
      </c>
      <c r="I2331" t="str">
        <f t="shared" si="72"/>
        <v>VOC</v>
      </c>
      <c r="J2331" s="2">
        <f>INDEX(NoSettings!$C:$C,MATCH(EPS!$A2331,NoSettings!$A:$A,0))</f>
        <v>132005000</v>
      </c>
      <c r="K2331" s="109">
        <f>INDEX(GWP!$C$2:$C$13,MATCH(EPS!I2331,GWP!$B$2:$B$13,0))</f>
        <v>5</v>
      </c>
      <c r="L2331" s="5">
        <f t="shared" si="73"/>
        <v>6.6002499999999996E-4</v>
      </c>
    </row>
    <row r="2332" spans="1:12">
      <c r="A2332" t="s">
        <v>4051</v>
      </c>
      <c r="B2332" t="s">
        <v>5</v>
      </c>
      <c r="C2332" t="s">
        <v>1733</v>
      </c>
      <c r="D2332" t="s">
        <v>7005</v>
      </c>
      <c r="E2332" t="s">
        <v>1706</v>
      </c>
      <c r="H2332" t="str">
        <f>INDEX('Vensim Variables'!$B:$B,MATCH(EPS!$B2332,'Vensim Variables'!$A:$A,0))</f>
        <v>g pollutant</v>
      </c>
      <c r="I2332" t="str">
        <f t="shared" si="72"/>
        <v>CO</v>
      </c>
      <c r="J2332">
        <f>INDEX(NoSettings!$C:$C,MATCH(EPS!$A2332,NoSettings!$A:$A,0))</f>
        <v>5874600000</v>
      </c>
      <c r="K2332" s="109">
        <f>INDEX(GWP!$C$2:$C$13,MATCH(EPS!I2332,GWP!$B$2:$B$13,0))</f>
        <v>1.8</v>
      </c>
      <c r="L2332" s="5">
        <f t="shared" si="73"/>
        <v>1.057428E-2</v>
      </c>
    </row>
    <row r="2333" spans="1:12">
      <c r="A2333" t="s">
        <v>4052</v>
      </c>
      <c r="B2333" t="s">
        <v>5</v>
      </c>
      <c r="C2333" t="s">
        <v>1733</v>
      </c>
      <c r="D2333" t="s">
        <v>7005</v>
      </c>
      <c r="E2333" t="s">
        <v>1707</v>
      </c>
      <c r="H2333" t="str">
        <f>INDEX('Vensim Variables'!$B:$B,MATCH(EPS!$B2333,'Vensim Variables'!$A:$A,0))</f>
        <v>g pollutant</v>
      </c>
      <c r="I2333" t="str">
        <f t="shared" si="72"/>
        <v>NOx</v>
      </c>
      <c r="J2333">
        <f>INDEX(NoSettings!$C:$C,MATCH(EPS!$A2333,NoSettings!$A:$A,0))</f>
        <v>16410300000</v>
      </c>
      <c r="K2333" s="109">
        <f>INDEX(GWP!$C$2:$C$13,MATCH(EPS!I2333,GWP!$B$2:$B$13,0))</f>
        <v>-8.1999999999999993</v>
      </c>
      <c r="L2333" s="5">
        <f t="shared" si="73"/>
        <v>-0.13456446</v>
      </c>
    </row>
    <row r="2334" spans="1:12">
      <c r="A2334" t="s">
        <v>4053</v>
      </c>
      <c r="B2334" t="s">
        <v>5</v>
      </c>
      <c r="C2334" t="s">
        <v>1733</v>
      </c>
      <c r="D2334" t="s">
        <v>7005</v>
      </c>
      <c r="E2334" t="s">
        <v>1708</v>
      </c>
      <c r="H2334" t="str">
        <f>INDEX('Vensim Variables'!$B:$B,MATCH(EPS!$B2334,'Vensim Variables'!$A:$A,0))</f>
        <v>g pollutant</v>
      </c>
      <c r="I2334" t="str">
        <f t="shared" si="72"/>
        <v>PM10</v>
      </c>
      <c r="J2334">
        <f>INDEX(NoSettings!$C:$C,MATCH(EPS!$A2334,NoSettings!$A:$A,0))</f>
        <v>8927850000</v>
      </c>
      <c r="K2334" s="109">
        <f>INDEX(GWP!$C$2:$C$13,MATCH(EPS!I2334,GWP!$B$2:$B$13,0))</f>
        <v>0</v>
      </c>
      <c r="L2334" s="5">
        <f t="shared" si="73"/>
        <v>0</v>
      </c>
    </row>
    <row r="2335" spans="1:12">
      <c r="A2335" t="s">
        <v>4054</v>
      </c>
      <c r="B2335" t="s">
        <v>5</v>
      </c>
      <c r="C2335" t="s">
        <v>1733</v>
      </c>
      <c r="D2335" t="s">
        <v>7005</v>
      </c>
      <c r="E2335" t="s">
        <v>1709</v>
      </c>
      <c r="H2335" t="str">
        <f>INDEX('Vensim Variables'!$B:$B,MATCH(EPS!$B2335,'Vensim Variables'!$A:$A,0))</f>
        <v>g pollutant</v>
      </c>
      <c r="I2335" t="str">
        <f t="shared" si="72"/>
        <v>PM25</v>
      </c>
      <c r="J2335">
        <f>INDEX(NoSettings!$C:$C,MATCH(EPS!$A2335,NoSettings!$A:$A,0))</f>
        <v>2154150000</v>
      </c>
      <c r="K2335" s="109">
        <f>INDEX(GWP!$C$2:$C$13,MATCH(EPS!I2335,GWP!$B$2:$B$13,0))</f>
        <v>0</v>
      </c>
      <c r="L2335" s="5">
        <f t="shared" si="73"/>
        <v>0</v>
      </c>
    </row>
    <row r="2336" spans="1:12">
      <c r="A2336" t="s">
        <v>4055</v>
      </c>
      <c r="B2336" t="s">
        <v>5</v>
      </c>
      <c r="C2336" t="s">
        <v>1733</v>
      </c>
      <c r="D2336" t="s">
        <v>7005</v>
      </c>
      <c r="E2336" t="s">
        <v>1710</v>
      </c>
      <c r="H2336" t="str">
        <f>INDEX('Vensim Variables'!$B:$B,MATCH(EPS!$B2336,'Vensim Variables'!$A:$A,0))</f>
        <v>g pollutant</v>
      </c>
      <c r="I2336" t="str">
        <f t="shared" si="72"/>
        <v>SOx</v>
      </c>
      <c r="J2336">
        <f>INDEX(NoSettings!$C:$C,MATCH(EPS!$A2336,NoSettings!$A:$A,0))</f>
        <v>39503500000</v>
      </c>
      <c r="K2336" s="109">
        <f>INDEX(GWP!$C$2:$C$13,MATCH(EPS!I2336,GWP!$B$2:$B$13,0))</f>
        <v>0</v>
      </c>
      <c r="L2336" s="5">
        <f t="shared" si="73"/>
        <v>0</v>
      </c>
    </row>
    <row r="2337" spans="1:12">
      <c r="A2337" t="s">
        <v>4056</v>
      </c>
      <c r="B2337" t="s">
        <v>5</v>
      </c>
      <c r="C2337" t="s">
        <v>1733</v>
      </c>
      <c r="D2337" t="s">
        <v>7005</v>
      </c>
      <c r="E2337" t="s">
        <v>1711</v>
      </c>
      <c r="H2337" t="str">
        <f>INDEX('Vensim Variables'!$B:$B,MATCH(EPS!$B2337,'Vensim Variables'!$A:$A,0))</f>
        <v>g pollutant</v>
      </c>
      <c r="I2337" t="str">
        <f t="shared" si="72"/>
        <v>BC</v>
      </c>
      <c r="J2337">
        <f>INDEX(NoSettings!$C:$C,MATCH(EPS!$A2337,NoSettings!$A:$A,0))</f>
        <v>92076000</v>
      </c>
      <c r="K2337" s="109">
        <f>INDEX(GWP!$C$2:$C$13,MATCH(EPS!I2337,GWP!$B$2:$B$13,0))</f>
        <v>345</v>
      </c>
      <c r="L2337" s="5">
        <f t="shared" si="73"/>
        <v>3.1766219999999998E-2</v>
      </c>
    </row>
    <row r="2338" spans="1:12">
      <c r="A2338" t="s">
        <v>4057</v>
      </c>
      <c r="B2338" t="s">
        <v>5</v>
      </c>
      <c r="C2338" t="s">
        <v>1733</v>
      </c>
      <c r="D2338" t="s">
        <v>7005</v>
      </c>
      <c r="E2338" t="s">
        <v>1712</v>
      </c>
      <c r="H2338" t="str">
        <f>INDEX('Vensim Variables'!$B:$B,MATCH(EPS!$B2338,'Vensim Variables'!$A:$A,0))</f>
        <v>g pollutant</v>
      </c>
      <c r="I2338" t="str">
        <f t="shared" si="72"/>
        <v>OC</v>
      </c>
      <c r="J2338">
        <f>INDEX(NoSettings!$C:$C,MATCH(EPS!$A2338,NoSettings!$A:$A,0))</f>
        <v>69025500</v>
      </c>
      <c r="K2338" s="109">
        <f>INDEX(GWP!$C$2:$C$13,MATCH(EPS!I2338,GWP!$B$2:$B$13,0))</f>
        <v>-46</v>
      </c>
      <c r="L2338" s="5">
        <f t="shared" si="73"/>
        <v>-3.1751729999999999E-3</v>
      </c>
    </row>
    <row r="2339" spans="1:12">
      <c r="A2339" t="s">
        <v>4058</v>
      </c>
      <c r="B2339" t="s">
        <v>5</v>
      </c>
      <c r="C2339" t="s">
        <v>1733</v>
      </c>
      <c r="D2339" t="s">
        <v>7005</v>
      </c>
      <c r="E2339" t="s">
        <v>1713</v>
      </c>
      <c r="H2339" t="str">
        <f>INDEX('Vensim Variables'!$B:$B,MATCH(EPS!$B2339,'Vensim Variables'!$A:$A,0))</f>
        <v>g pollutant</v>
      </c>
      <c r="I2339" t="str">
        <f t="shared" si="72"/>
        <v>CH4</v>
      </c>
      <c r="J2339">
        <f>INDEX(NoSettings!$C:$C,MATCH(EPS!$A2339,NoSettings!$A:$A,0))</f>
        <v>1385550000</v>
      </c>
      <c r="K2339" s="109">
        <f>INDEX(GWP!$C$2:$C$13,MATCH(EPS!I2339,GWP!$B$2:$B$13,0))</f>
        <v>28</v>
      </c>
      <c r="L2339" s="5">
        <f t="shared" si="73"/>
        <v>3.8795400000000001E-2</v>
      </c>
    </row>
    <row r="2340" spans="1:12">
      <c r="A2340" t="s">
        <v>4059</v>
      </c>
      <c r="B2340" t="s">
        <v>5</v>
      </c>
      <c r="C2340" t="s">
        <v>1733</v>
      </c>
      <c r="D2340" t="s">
        <v>7005</v>
      </c>
      <c r="E2340" t="s">
        <v>1714</v>
      </c>
      <c r="H2340" t="str">
        <f>INDEX('Vensim Variables'!$B:$B,MATCH(EPS!$B2340,'Vensim Variables'!$A:$A,0))</f>
        <v>g pollutant</v>
      </c>
      <c r="I2340" t="str">
        <f t="shared" si="72"/>
        <v>N2O</v>
      </c>
      <c r="J2340">
        <f>INDEX(NoSettings!$C:$C,MATCH(EPS!$A2340,NoSettings!$A:$A,0))</f>
        <v>201534000</v>
      </c>
      <c r="K2340" s="109">
        <f>INDEX(GWP!$C$2:$C$13,MATCH(EPS!I2340,GWP!$B$2:$B$13,0))</f>
        <v>265</v>
      </c>
      <c r="L2340" s="5">
        <f t="shared" si="73"/>
        <v>5.3406509999999997E-2</v>
      </c>
    </row>
    <row r="2341" spans="1:12">
      <c r="A2341" t="s">
        <v>4060</v>
      </c>
      <c r="B2341" t="s">
        <v>5</v>
      </c>
      <c r="C2341" t="s">
        <v>1733</v>
      </c>
      <c r="D2341" t="s">
        <v>7005</v>
      </c>
      <c r="E2341" t="s">
        <v>1715</v>
      </c>
      <c r="H2341" t="str">
        <f>INDEX('Vensim Variables'!$B:$B,MATCH(EPS!$B2341,'Vensim Variables'!$A:$A,0))</f>
        <v>g pollutant</v>
      </c>
      <c r="I2341" t="str">
        <f t="shared" si="72"/>
        <v>F gases</v>
      </c>
      <c r="J2341">
        <f>INDEX(NoSettings!$C:$C,MATCH(EPS!$A2341,NoSettings!$A:$A,0))</f>
        <v>0</v>
      </c>
      <c r="K2341" s="109">
        <f>INDEX(GWP!$C$2:$C$13,MATCH(EPS!I2341,GWP!$B$2:$B$13,0))</f>
        <v>1</v>
      </c>
      <c r="L2341" s="5">
        <f t="shared" si="73"/>
        <v>0</v>
      </c>
    </row>
    <row r="2342" spans="1:12">
      <c r="A2342" t="s">
        <v>4061</v>
      </c>
      <c r="B2342" t="s">
        <v>5</v>
      </c>
      <c r="C2342" t="s">
        <v>1733</v>
      </c>
      <c r="D2342" t="s">
        <v>7006</v>
      </c>
      <c r="E2342" t="s">
        <v>1702</v>
      </c>
      <c r="H2342" t="str">
        <f>INDEX('Vensim Variables'!$B:$B,MATCH(EPS!$B2342,'Vensim Variables'!$A:$A,0))</f>
        <v>g pollutant</v>
      </c>
      <c r="I2342" t="str">
        <f t="shared" si="72"/>
        <v>CO2</v>
      </c>
      <c r="J2342">
        <f>INDEX(NoSettings!$C:$C,MATCH(EPS!$A2342,NoSettings!$A:$A,0))</f>
        <v>699843000000</v>
      </c>
      <c r="K2342" s="109">
        <f>INDEX(GWP!$C$2:$C$13,MATCH(EPS!I2342,GWP!$B$2:$B$13,0))</f>
        <v>1</v>
      </c>
      <c r="L2342" s="5">
        <f t="shared" si="73"/>
        <v>0.69984299999999999</v>
      </c>
    </row>
    <row r="2343" spans="1:12">
      <c r="A2343" t="s">
        <v>4062</v>
      </c>
      <c r="B2343" t="s">
        <v>5</v>
      </c>
      <c r="C2343" t="s">
        <v>1733</v>
      </c>
      <c r="D2343" t="s">
        <v>7006</v>
      </c>
      <c r="E2343" t="s">
        <v>1705</v>
      </c>
      <c r="H2343" t="str">
        <f>INDEX('Vensim Variables'!$B:$B,MATCH(EPS!$B2343,'Vensim Variables'!$A:$A,0))</f>
        <v>g pollutant</v>
      </c>
      <c r="I2343" t="str">
        <f t="shared" si="72"/>
        <v>VOC</v>
      </c>
      <c r="J2343">
        <f>INDEX(NoSettings!$C:$C,MATCH(EPS!$A2343,NoSettings!$A:$A,0))</f>
        <v>7747290</v>
      </c>
      <c r="K2343" s="109">
        <f>INDEX(GWP!$C$2:$C$13,MATCH(EPS!I2343,GWP!$B$2:$B$13,0))</f>
        <v>5</v>
      </c>
      <c r="L2343" s="5">
        <f t="shared" si="73"/>
        <v>3.8736450000000001E-5</v>
      </c>
    </row>
    <row r="2344" spans="1:12">
      <c r="A2344" t="s">
        <v>4063</v>
      </c>
      <c r="B2344" t="s">
        <v>5</v>
      </c>
      <c r="C2344" t="s">
        <v>1733</v>
      </c>
      <c r="D2344" t="s">
        <v>7006</v>
      </c>
      <c r="E2344" t="s">
        <v>1706</v>
      </c>
      <c r="H2344" t="str">
        <f>INDEX('Vensim Variables'!$B:$B,MATCH(EPS!$B2344,'Vensim Variables'!$A:$A,0))</f>
        <v>g pollutant</v>
      </c>
      <c r="I2344" t="str">
        <f t="shared" si="72"/>
        <v>CO</v>
      </c>
      <c r="J2344">
        <f>INDEX(NoSettings!$C:$C,MATCH(EPS!$A2344,NoSettings!$A:$A,0))</f>
        <v>344776000</v>
      </c>
      <c r="K2344" s="109">
        <f>INDEX(GWP!$C$2:$C$13,MATCH(EPS!I2344,GWP!$B$2:$B$13,0))</f>
        <v>1.8</v>
      </c>
      <c r="L2344" s="5">
        <f t="shared" si="73"/>
        <v>6.2059680000000001E-4</v>
      </c>
    </row>
    <row r="2345" spans="1:12">
      <c r="A2345" t="s">
        <v>4064</v>
      </c>
      <c r="B2345" t="s">
        <v>5</v>
      </c>
      <c r="C2345" t="s">
        <v>1733</v>
      </c>
      <c r="D2345" t="s">
        <v>7006</v>
      </c>
      <c r="E2345" t="s">
        <v>1707</v>
      </c>
      <c r="H2345" t="str">
        <f>INDEX('Vensim Variables'!$B:$B,MATCH(EPS!$B2345,'Vensim Variables'!$A:$A,0))</f>
        <v>g pollutant</v>
      </c>
      <c r="I2345" t="str">
        <f t="shared" si="72"/>
        <v>NOx</v>
      </c>
      <c r="J2345">
        <f>INDEX(NoSettings!$C:$C,MATCH(EPS!$A2345,NoSettings!$A:$A,0))</f>
        <v>963111000</v>
      </c>
      <c r="K2345" s="109">
        <f>INDEX(GWP!$C$2:$C$13,MATCH(EPS!I2345,GWP!$B$2:$B$13,0))</f>
        <v>-8.1999999999999993</v>
      </c>
      <c r="L2345" s="5">
        <f t="shared" si="73"/>
        <v>-7.8975101999999991E-3</v>
      </c>
    </row>
    <row r="2346" spans="1:12">
      <c r="A2346" t="s">
        <v>4065</v>
      </c>
      <c r="B2346" t="s">
        <v>5</v>
      </c>
      <c r="C2346" t="s">
        <v>1733</v>
      </c>
      <c r="D2346" t="s">
        <v>7006</v>
      </c>
      <c r="E2346" t="s">
        <v>1708</v>
      </c>
      <c r="H2346" t="str">
        <f>INDEX('Vensim Variables'!$B:$B,MATCH(EPS!$B2346,'Vensim Variables'!$A:$A,0))</f>
        <v>g pollutant</v>
      </c>
      <c r="I2346" t="str">
        <f t="shared" si="72"/>
        <v>PM10</v>
      </c>
      <c r="J2346">
        <f>INDEX(NoSettings!$C:$C,MATCH(EPS!$A2346,NoSettings!$A:$A,0))</f>
        <v>523969000</v>
      </c>
      <c r="K2346" s="109">
        <f>INDEX(GWP!$C$2:$C$13,MATCH(EPS!I2346,GWP!$B$2:$B$13,0))</f>
        <v>0</v>
      </c>
      <c r="L2346" s="5">
        <f t="shared" si="73"/>
        <v>0</v>
      </c>
    </row>
    <row r="2347" spans="1:12">
      <c r="A2347" t="s">
        <v>4066</v>
      </c>
      <c r="B2347" t="s">
        <v>5</v>
      </c>
      <c r="C2347" t="s">
        <v>1733</v>
      </c>
      <c r="D2347" t="s">
        <v>7006</v>
      </c>
      <c r="E2347" t="s">
        <v>1709</v>
      </c>
      <c r="H2347" t="str">
        <f>INDEX('Vensim Variables'!$B:$B,MATCH(EPS!$B2347,'Vensim Variables'!$A:$A,0))</f>
        <v>g pollutant</v>
      </c>
      <c r="I2347" t="str">
        <f t="shared" si="72"/>
        <v>PM25</v>
      </c>
      <c r="J2347">
        <f>INDEX(NoSettings!$C:$C,MATCH(EPS!$A2347,NoSettings!$A:$A,0))</f>
        <v>126426000</v>
      </c>
      <c r="K2347" s="109">
        <f>INDEX(GWP!$C$2:$C$13,MATCH(EPS!I2347,GWP!$B$2:$B$13,0))</f>
        <v>0</v>
      </c>
      <c r="L2347" s="5">
        <f t="shared" si="73"/>
        <v>0</v>
      </c>
    </row>
    <row r="2348" spans="1:12">
      <c r="A2348" t="s">
        <v>4067</v>
      </c>
      <c r="B2348" t="s">
        <v>5</v>
      </c>
      <c r="C2348" t="s">
        <v>1733</v>
      </c>
      <c r="D2348" t="s">
        <v>7006</v>
      </c>
      <c r="E2348" t="s">
        <v>1710</v>
      </c>
      <c r="H2348" t="str">
        <f>INDEX('Vensim Variables'!$B:$B,MATCH(EPS!$B2348,'Vensim Variables'!$A:$A,0))</f>
        <v>g pollutant</v>
      </c>
      <c r="I2348" t="str">
        <f t="shared" si="72"/>
        <v>SOx</v>
      </c>
      <c r="J2348">
        <f>INDEX(NoSettings!$C:$C,MATCH(EPS!$A2348,NoSettings!$A:$A,0))</f>
        <v>2318430000</v>
      </c>
      <c r="K2348" s="109">
        <f>INDEX(GWP!$C$2:$C$13,MATCH(EPS!I2348,GWP!$B$2:$B$13,0))</f>
        <v>0</v>
      </c>
      <c r="L2348" s="5">
        <f t="shared" si="73"/>
        <v>0</v>
      </c>
    </row>
    <row r="2349" spans="1:12">
      <c r="A2349" t="s">
        <v>4068</v>
      </c>
      <c r="B2349" t="s">
        <v>5</v>
      </c>
      <c r="C2349" t="s">
        <v>1733</v>
      </c>
      <c r="D2349" t="s">
        <v>7006</v>
      </c>
      <c r="E2349" t="s">
        <v>1711</v>
      </c>
      <c r="H2349" t="str">
        <f>INDEX('Vensim Variables'!$B:$B,MATCH(EPS!$B2349,'Vensim Variables'!$A:$A,0))</f>
        <v>g pollutant</v>
      </c>
      <c r="I2349" t="str">
        <f t="shared" si="72"/>
        <v>BC</v>
      </c>
      <c r="J2349">
        <f>INDEX(NoSettings!$C:$C,MATCH(EPS!$A2349,NoSettings!$A:$A,0))</f>
        <v>5403880</v>
      </c>
      <c r="K2349" s="109">
        <f>INDEX(GWP!$C$2:$C$13,MATCH(EPS!I2349,GWP!$B$2:$B$13,0))</f>
        <v>345</v>
      </c>
      <c r="L2349" s="5">
        <f t="shared" si="73"/>
        <v>1.8643386000000001E-3</v>
      </c>
    </row>
    <row r="2350" spans="1:12">
      <c r="A2350" t="s">
        <v>4069</v>
      </c>
      <c r="B2350" t="s">
        <v>5</v>
      </c>
      <c r="C2350" t="s">
        <v>1733</v>
      </c>
      <c r="D2350" t="s">
        <v>7006</v>
      </c>
      <c r="E2350" t="s">
        <v>1712</v>
      </c>
      <c r="H2350" t="str">
        <f>INDEX('Vensim Variables'!$B:$B,MATCH(EPS!$B2350,'Vensim Variables'!$A:$A,0))</f>
        <v>g pollutant</v>
      </c>
      <c r="I2350" t="str">
        <f t="shared" si="72"/>
        <v>OC</v>
      </c>
      <c r="J2350">
        <f>INDEX(NoSettings!$C:$C,MATCH(EPS!$A2350,NoSettings!$A:$A,0))</f>
        <v>4051060</v>
      </c>
      <c r="K2350" s="109">
        <f>INDEX(GWP!$C$2:$C$13,MATCH(EPS!I2350,GWP!$B$2:$B$13,0))</f>
        <v>-46</v>
      </c>
      <c r="L2350" s="5">
        <f t="shared" si="73"/>
        <v>-1.8634876E-4</v>
      </c>
    </row>
    <row r="2351" spans="1:12">
      <c r="A2351" t="s">
        <v>4070</v>
      </c>
      <c r="B2351" t="s">
        <v>5</v>
      </c>
      <c r="C2351" t="s">
        <v>1733</v>
      </c>
      <c r="D2351" t="s">
        <v>7006</v>
      </c>
      <c r="E2351" t="s">
        <v>1713</v>
      </c>
      <c r="H2351" t="str">
        <f>INDEX('Vensim Variables'!$B:$B,MATCH(EPS!$B2351,'Vensim Variables'!$A:$A,0))</f>
        <v>g pollutant</v>
      </c>
      <c r="I2351" t="str">
        <f t="shared" si="72"/>
        <v>CH4</v>
      </c>
      <c r="J2351">
        <f>INDEX(NoSettings!$C:$C,MATCH(EPS!$A2351,NoSettings!$A:$A,0))</f>
        <v>81317000</v>
      </c>
      <c r="K2351" s="109">
        <f>INDEX(GWP!$C$2:$C$13,MATCH(EPS!I2351,GWP!$B$2:$B$13,0))</f>
        <v>28</v>
      </c>
      <c r="L2351" s="5">
        <f t="shared" si="73"/>
        <v>2.2768760000000002E-3</v>
      </c>
    </row>
    <row r="2352" spans="1:12">
      <c r="A2352" t="s">
        <v>4071</v>
      </c>
      <c r="B2352" t="s">
        <v>5</v>
      </c>
      <c r="C2352" t="s">
        <v>1733</v>
      </c>
      <c r="D2352" t="s">
        <v>7006</v>
      </c>
      <c r="E2352" t="s">
        <v>1714</v>
      </c>
      <c r="H2352" t="str">
        <f>INDEX('Vensim Variables'!$B:$B,MATCH(EPS!$B2352,'Vensim Variables'!$A:$A,0))</f>
        <v>g pollutant</v>
      </c>
      <c r="I2352" t="str">
        <f t="shared" si="72"/>
        <v>N2O</v>
      </c>
      <c r="J2352">
        <f>INDEX(NoSettings!$C:$C,MATCH(EPS!$A2352,NoSettings!$A:$A,0))</f>
        <v>11827900</v>
      </c>
      <c r="K2352" s="109">
        <f>INDEX(GWP!$C$2:$C$13,MATCH(EPS!I2352,GWP!$B$2:$B$13,0))</f>
        <v>265</v>
      </c>
      <c r="L2352" s="5">
        <f t="shared" si="73"/>
        <v>3.1343934999999998E-3</v>
      </c>
    </row>
    <row r="2353" spans="1:12">
      <c r="A2353" t="s">
        <v>4072</v>
      </c>
      <c r="B2353" t="s">
        <v>5</v>
      </c>
      <c r="C2353" t="s">
        <v>1733</v>
      </c>
      <c r="D2353" t="s">
        <v>7006</v>
      </c>
      <c r="E2353" t="s">
        <v>1715</v>
      </c>
      <c r="H2353" t="str">
        <f>INDEX('Vensim Variables'!$B:$B,MATCH(EPS!$B2353,'Vensim Variables'!$A:$A,0))</f>
        <v>g pollutant</v>
      </c>
      <c r="I2353" t="str">
        <f t="shared" si="72"/>
        <v>F gases</v>
      </c>
      <c r="J2353">
        <f>INDEX(NoSettings!$C:$C,MATCH(EPS!$A2353,NoSettings!$A:$A,0))</f>
        <v>0</v>
      </c>
      <c r="K2353" s="109">
        <f>INDEX(GWP!$C$2:$C$13,MATCH(EPS!I2353,GWP!$B$2:$B$13,0))</f>
        <v>1</v>
      </c>
      <c r="L2353" s="5">
        <f t="shared" si="73"/>
        <v>0</v>
      </c>
    </row>
    <row r="2354" spans="1:12">
      <c r="A2354" t="s">
        <v>4073</v>
      </c>
      <c r="B2354" t="s">
        <v>5</v>
      </c>
      <c r="C2354" t="s">
        <v>1733</v>
      </c>
      <c r="D2354" t="s">
        <v>7007</v>
      </c>
      <c r="E2354" t="s">
        <v>1702</v>
      </c>
      <c r="H2354" t="str">
        <f>INDEX('Vensim Variables'!$B:$B,MATCH(EPS!$B2354,'Vensim Variables'!$A:$A,0))</f>
        <v>g pollutant</v>
      </c>
      <c r="I2354" t="str">
        <f t="shared" si="72"/>
        <v>CO2</v>
      </c>
      <c r="J2354">
        <f>INDEX(NoSettings!$C:$C,MATCH(EPS!$A2354,NoSettings!$A:$A,0))</f>
        <v>53014700000</v>
      </c>
      <c r="K2354" s="109">
        <f>INDEX(GWP!$C$2:$C$13,MATCH(EPS!I2354,GWP!$B$2:$B$13,0))</f>
        <v>1</v>
      </c>
      <c r="L2354" s="5">
        <f t="shared" si="73"/>
        <v>5.3014699999999998E-2</v>
      </c>
    </row>
    <row r="2355" spans="1:12">
      <c r="A2355" t="s">
        <v>4074</v>
      </c>
      <c r="B2355" t="s">
        <v>5</v>
      </c>
      <c r="C2355" t="s">
        <v>1733</v>
      </c>
      <c r="D2355" t="s">
        <v>7007</v>
      </c>
      <c r="E2355" t="s">
        <v>1705</v>
      </c>
      <c r="H2355" t="str">
        <f>INDEX('Vensim Variables'!$B:$B,MATCH(EPS!$B2355,'Vensim Variables'!$A:$A,0))</f>
        <v>g pollutant</v>
      </c>
      <c r="I2355" t="str">
        <f t="shared" si="72"/>
        <v>VOC</v>
      </c>
      <c r="J2355">
        <f>INDEX(NoSettings!$C:$C,MATCH(EPS!$A2355,NoSettings!$A:$A,0))</f>
        <v>586875</v>
      </c>
      <c r="K2355" s="109">
        <f>INDEX(GWP!$C$2:$C$13,MATCH(EPS!I2355,GWP!$B$2:$B$13,0))</f>
        <v>5</v>
      </c>
      <c r="L2355" s="5">
        <f t="shared" si="73"/>
        <v>2.9343750000000002E-6</v>
      </c>
    </row>
    <row r="2356" spans="1:12">
      <c r="A2356" t="s">
        <v>4075</v>
      </c>
      <c r="B2356" t="s">
        <v>5</v>
      </c>
      <c r="C2356" t="s">
        <v>1733</v>
      </c>
      <c r="D2356" t="s">
        <v>7007</v>
      </c>
      <c r="E2356" t="s">
        <v>1706</v>
      </c>
      <c r="H2356" t="str">
        <f>INDEX('Vensim Variables'!$B:$B,MATCH(EPS!$B2356,'Vensim Variables'!$A:$A,0))</f>
        <v>g pollutant</v>
      </c>
      <c r="I2356" t="str">
        <f t="shared" si="72"/>
        <v>CO</v>
      </c>
      <c r="J2356">
        <f>INDEX(NoSettings!$C:$C,MATCH(EPS!$A2356,NoSettings!$A:$A,0))</f>
        <v>26117600</v>
      </c>
      <c r="K2356" s="109">
        <f>INDEX(GWP!$C$2:$C$13,MATCH(EPS!I2356,GWP!$B$2:$B$13,0))</f>
        <v>1.8</v>
      </c>
      <c r="L2356" s="5">
        <f t="shared" si="73"/>
        <v>4.7011680000000001E-5</v>
      </c>
    </row>
    <row r="2357" spans="1:12">
      <c r="A2357" t="s">
        <v>4076</v>
      </c>
      <c r="B2357" t="s">
        <v>5</v>
      </c>
      <c r="C2357" t="s">
        <v>1733</v>
      </c>
      <c r="D2357" t="s">
        <v>7007</v>
      </c>
      <c r="E2357" t="s">
        <v>1707</v>
      </c>
      <c r="H2357" t="str">
        <f>INDEX('Vensim Variables'!$B:$B,MATCH(EPS!$B2357,'Vensim Variables'!$A:$A,0))</f>
        <v>g pollutant</v>
      </c>
      <c r="I2357" t="str">
        <f t="shared" si="72"/>
        <v>NOx</v>
      </c>
      <c r="J2357">
        <f>INDEX(NoSettings!$C:$C,MATCH(EPS!$A2357,NoSettings!$A:$A,0))</f>
        <v>72957800</v>
      </c>
      <c r="K2357" s="109">
        <f>INDEX(GWP!$C$2:$C$13,MATCH(EPS!I2357,GWP!$B$2:$B$13,0))</f>
        <v>-8.1999999999999993</v>
      </c>
      <c r="L2357" s="5">
        <f t="shared" si="73"/>
        <v>-5.9825396000000005E-4</v>
      </c>
    </row>
    <row r="2358" spans="1:12">
      <c r="A2358" t="s">
        <v>4077</v>
      </c>
      <c r="B2358" t="s">
        <v>5</v>
      </c>
      <c r="C2358" t="s">
        <v>1733</v>
      </c>
      <c r="D2358" t="s">
        <v>7007</v>
      </c>
      <c r="E2358" t="s">
        <v>1708</v>
      </c>
      <c r="H2358" t="str">
        <f>INDEX('Vensim Variables'!$B:$B,MATCH(EPS!$B2358,'Vensim Variables'!$A:$A,0))</f>
        <v>g pollutant</v>
      </c>
      <c r="I2358" t="str">
        <f t="shared" si="72"/>
        <v>PM10</v>
      </c>
      <c r="J2358">
        <f>INDEX(NoSettings!$C:$C,MATCH(EPS!$A2358,NoSettings!$A:$A,0))</f>
        <v>39691900</v>
      </c>
      <c r="K2358" s="109">
        <f>INDEX(GWP!$C$2:$C$13,MATCH(EPS!I2358,GWP!$B$2:$B$13,0))</f>
        <v>0</v>
      </c>
      <c r="L2358" s="5">
        <f t="shared" si="73"/>
        <v>0</v>
      </c>
    </row>
    <row r="2359" spans="1:12">
      <c r="A2359" t="s">
        <v>4078</v>
      </c>
      <c r="B2359" t="s">
        <v>5</v>
      </c>
      <c r="C2359" t="s">
        <v>1733</v>
      </c>
      <c r="D2359" t="s">
        <v>7007</v>
      </c>
      <c r="E2359" t="s">
        <v>1709</v>
      </c>
      <c r="H2359" t="str">
        <f>INDEX('Vensim Variables'!$B:$B,MATCH(EPS!$B2359,'Vensim Variables'!$A:$A,0))</f>
        <v>g pollutant</v>
      </c>
      <c r="I2359" t="str">
        <f t="shared" si="72"/>
        <v>PM25</v>
      </c>
      <c r="J2359">
        <f>INDEX(NoSettings!$C:$C,MATCH(EPS!$A2359,NoSettings!$A:$A,0))</f>
        <v>9577030</v>
      </c>
      <c r="K2359" s="109">
        <f>INDEX(GWP!$C$2:$C$13,MATCH(EPS!I2359,GWP!$B$2:$B$13,0))</f>
        <v>0</v>
      </c>
      <c r="L2359" s="5">
        <f t="shared" si="73"/>
        <v>0</v>
      </c>
    </row>
    <row r="2360" spans="1:12">
      <c r="A2360" t="s">
        <v>4079</v>
      </c>
      <c r="B2360" t="s">
        <v>5</v>
      </c>
      <c r="C2360" t="s">
        <v>1733</v>
      </c>
      <c r="D2360" t="s">
        <v>7007</v>
      </c>
      <c r="E2360" t="s">
        <v>1710</v>
      </c>
      <c r="H2360" t="str">
        <f>INDEX('Vensim Variables'!$B:$B,MATCH(EPS!$B2360,'Vensim Variables'!$A:$A,0))</f>
        <v>g pollutant</v>
      </c>
      <c r="I2360" t="str">
        <f t="shared" si="72"/>
        <v>SOx</v>
      </c>
      <c r="J2360">
        <f>INDEX(NoSettings!$C:$C,MATCH(EPS!$A2360,NoSettings!$A:$A,0))</f>
        <v>175627000</v>
      </c>
      <c r="K2360" s="109">
        <f>INDEX(GWP!$C$2:$C$13,MATCH(EPS!I2360,GWP!$B$2:$B$13,0))</f>
        <v>0</v>
      </c>
      <c r="L2360" s="5">
        <f t="shared" si="73"/>
        <v>0</v>
      </c>
    </row>
    <row r="2361" spans="1:12">
      <c r="A2361" t="s">
        <v>4080</v>
      </c>
      <c r="B2361" t="s">
        <v>5</v>
      </c>
      <c r="C2361" t="s">
        <v>1733</v>
      </c>
      <c r="D2361" t="s">
        <v>7007</v>
      </c>
      <c r="E2361" t="s">
        <v>1711</v>
      </c>
      <c r="H2361" t="str">
        <f>INDEX('Vensim Variables'!$B:$B,MATCH(EPS!$B2361,'Vensim Variables'!$A:$A,0))</f>
        <v>g pollutant</v>
      </c>
      <c r="I2361" t="str">
        <f t="shared" si="72"/>
        <v>BC</v>
      </c>
      <c r="J2361">
        <f>INDEX(NoSettings!$C:$C,MATCH(EPS!$A2361,NoSettings!$A:$A,0))</f>
        <v>409356</v>
      </c>
      <c r="K2361" s="109">
        <f>INDEX(GWP!$C$2:$C$13,MATCH(EPS!I2361,GWP!$B$2:$B$13,0))</f>
        <v>345</v>
      </c>
      <c r="L2361" s="5">
        <f t="shared" si="73"/>
        <v>1.4122782000000001E-4</v>
      </c>
    </row>
    <row r="2362" spans="1:12">
      <c r="A2362" t="s">
        <v>4081</v>
      </c>
      <c r="B2362" t="s">
        <v>5</v>
      </c>
      <c r="C2362" t="s">
        <v>1733</v>
      </c>
      <c r="D2362" t="s">
        <v>7007</v>
      </c>
      <c r="E2362" t="s">
        <v>1712</v>
      </c>
      <c r="H2362" t="str">
        <f>INDEX('Vensim Variables'!$B:$B,MATCH(EPS!$B2362,'Vensim Variables'!$A:$A,0))</f>
        <v>g pollutant</v>
      </c>
      <c r="I2362" t="str">
        <f t="shared" si="72"/>
        <v>OC</v>
      </c>
      <c r="J2362">
        <f>INDEX(NoSettings!$C:$C,MATCH(EPS!$A2362,NoSettings!$A:$A,0))</f>
        <v>306877</v>
      </c>
      <c r="K2362" s="109">
        <f>INDEX(GWP!$C$2:$C$13,MATCH(EPS!I2362,GWP!$B$2:$B$13,0))</f>
        <v>-46</v>
      </c>
      <c r="L2362" s="5">
        <f t="shared" si="73"/>
        <v>-1.4116342000000001E-5</v>
      </c>
    </row>
    <row r="2363" spans="1:12">
      <c r="A2363" t="s">
        <v>4082</v>
      </c>
      <c r="B2363" t="s">
        <v>5</v>
      </c>
      <c r="C2363" t="s">
        <v>1733</v>
      </c>
      <c r="D2363" t="s">
        <v>7007</v>
      </c>
      <c r="E2363" t="s">
        <v>1713</v>
      </c>
      <c r="H2363" t="str">
        <f>INDEX('Vensim Variables'!$B:$B,MATCH(EPS!$B2363,'Vensim Variables'!$A:$A,0))</f>
        <v>g pollutant</v>
      </c>
      <c r="I2363" t="str">
        <f t="shared" si="72"/>
        <v>CH4</v>
      </c>
      <c r="J2363">
        <f>INDEX(NoSettings!$C:$C,MATCH(EPS!$A2363,NoSettings!$A:$A,0))</f>
        <v>6159950</v>
      </c>
      <c r="K2363" s="109">
        <f>INDEX(GWP!$C$2:$C$13,MATCH(EPS!I2363,GWP!$B$2:$B$13,0))</f>
        <v>28</v>
      </c>
      <c r="L2363" s="5">
        <f t="shared" si="73"/>
        <v>1.7247860000000001E-4</v>
      </c>
    </row>
    <row r="2364" spans="1:12">
      <c r="A2364" t="s">
        <v>4083</v>
      </c>
      <c r="B2364" t="s">
        <v>5</v>
      </c>
      <c r="C2364" t="s">
        <v>1733</v>
      </c>
      <c r="D2364" t="s">
        <v>7007</v>
      </c>
      <c r="E2364" t="s">
        <v>1714</v>
      </c>
      <c r="H2364" t="str">
        <f>INDEX('Vensim Variables'!$B:$B,MATCH(EPS!$B2364,'Vensim Variables'!$A:$A,0))</f>
        <v>g pollutant</v>
      </c>
      <c r="I2364" t="str">
        <f t="shared" si="72"/>
        <v>N2O</v>
      </c>
      <c r="J2364">
        <f>INDEX(NoSettings!$C:$C,MATCH(EPS!$A2364,NoSettings!$A:$A,0))</f>
        <v>895992</v>
      </c>
      <c r="K2364" s="109">
        <f>INDEX(GWP!$C$2:$C$13,MATCH(EPS!I2364,GWP!$B$2:$B$13,0))</f>
        <v>265</v>
      </c>
      <c r="L2364" s="5">
        <f t="shared" si="73"/>
        <v>2.3743787999999999E-4</v>
      </c>
    </row>
    <row r="2365" spans="1:12">
      <c r="A2365" t="s">
        <v>4084</v>
      </c>
      <c r="B2365" t="s">
        <v>5</v>
      </c>
      <c r="C2365" t="s">
        <v>1733</v>
      </c>
      <c r="D2365" t="s">
        <v>7007</v>
      </c>
      <c r="E2365" t="s">
        <v>1715</v>
      </c>
      <c r="H2365" t="str">
        <f>INDEX('Vensim Variables'!$B:$B,MATCH(EPS!$B2365,'Vensim Variables'!$A:$A,0))</f>
        <v>g pollutant</v>
      </c>
      <c r="I2365" t="str">
        <f t="shared" si="72"/>
        <v>F gases</v>
      </c>
      <c r="J2365">
        <f>INDEX(NoSettings!$C:$C,MATCH(EPS!$A2365,NoSettings!$A:$A,0))</f>
        <v>0</v>
      </c>
      <c r="K2365" s="109">
        <f>INDEX(GWP!$C$2:$C$13,MATCH(EPS!I2365,GWP!$B$2:$B$13,0))</f>
        <v>1</v>
      </c>
      <c r="L2365" s="5">
        <f t="shared" si="73"/>
        <v>0</v>
      </c>
    </row>
    <row r="2366" spans="1:12">
      <c r="A2366" t="s">
        <v>4085</v>
      </c>
      <c r="B2366" t="s">
        <v>5</v>
      </c>
      <c r="C2366" t="s">
        <v>1733</v>
      </c>
      <c r="D2366" t="s">
        <v>7008</v>
      </c>
      <c r="E2366" t="s">
        <v>1702</v>
      </c>
      <c r="H2366" t="str">
        <f>INDEX('Vensim Variables'!$B:$B,MATCH(EPS!$B2366,'Vensim Variables'!$A:$A,0))</f>
        <v>g pollutant</v>
      </c>
      <c r="I2366" t="str">
        <f t="shared" si="72"/>
        <v>CO2</v>
      </c>
      <c r="J2366">
        <f>INDEX(NoSettings!$C:$C,MATCH(EPS!$A2366,NoSettings!$A:$A,0))</f>
        <v>3193910000000</v>
      </c>
      <c r="K2366" s="109">
        <f>INDEX(GWP!$C$2:$C$13,MATCH(EPS!I2366,GWP!$B$2:$B$13,0))</f>
        <v>1</v>
      </c>
      <c r="L2366" s="5">
        <f t="shared" si="73"/>
        <v>3.1939099999999998</v>
      </c>
    </row>
    <row r="2367" spans="1:12">
      <c r="A2367" t="s">
        <v>4086</v>
      </c>
      <c r="B2367" t="s">
        <v>5</v>
      </c>
      <c r="C2367" t="s">
        <v>1733</v>
      </c>
      <c r="D2367" t="s">
        <v>7008</v>
      </c>
      <c r="E2367" t="s">
        <v>1705</v>
      </c>
      <c r="H2367" t="str">
        <f>INDEX('Vensim Variables'!$B:$B,MATCH(EPS!$B2367,'Vensim Variables'!$A:$A,0))</f>
        <v>g pollutant</v>
      </c>
      <c r="I2367" t="str">
        <f t="shared" si="72"/>
        <v>VOC</v>
      </c>
      <c r="J2367">
        <f>INDEX(NoSettings!$C:$C,MATCH(EPS!$A2367,NoSettings!$A:$A,0))</f>
        <v>35356700</v>
      </c>
      <c r="K2367" s="109">
        <f>INDEX(GWP!$C$2:$C$13,MATCH(EPS!I2367,GWP!$B$2:$B$13,0))</f>
        <v>5</v>
      </c>
      <c r="L2367" s="5">
        <f t="shared" si="73"/>
        <v>1.767835E-4</v>
      </c>
    </row>
    <row r="2368" spans="1:12">
      <c r="A2368" t="s">
        <v>4087</v>
      </c>
      <c r="B2368" t="s">
        <v>5</v>
      </c>
      <c r="C2368" t="s">
        <v>1733</v>
      </c>
      <c r="D2368" t="s">
        <v>7008</v>
      </c>
      <c r="E2368" t="s">
        <v>1706</v>
      </c>
      <c r="H2368" t="str">
        <f>INDEX('Vensim Variables'!$B:$B,MATCH(EPS!$B2368,'Vensim Variables'!$A:$A,0))</f>
        <v>g pollutant</v>
      </c>
      <c r="I2368" t="str">
        <f t="shared" si="72"/>
        <v>CO</v>
      </c>
      <c r="J2368">
        <f>INDEX(NoSettings!$C:$C,MATCH(EPS!$A2368,NoSettings!$A:$A,0))</f>
        <v>1573470000</v>
      </c>
      <c r="K2368" s="109">
        <f>INDEX(GWP!$C$2:$C$13,MATCH(EPS!I2368,GWP!$B$2:$B$13,0))</f>
        <v>1.8</v>
      </c>
      <c r="L2368" s="5">
        <f t="shared" si="73"/>
        <v>2.8322460000000001E-3</v>
      </c>
    </row>
    <row r="2369" spans="1:12">
      <c r="A2369" t="s">
        <v>4088</v>
      </c>
      <c r="B2369" t="s">
        <v>5</v>
      </c>
      <c r="C2369" t="s">
        <v>1733</v>
      </c>
      <c r="D2369" t="s">
        <v>7008</v>
      </c>
      <c r="E2369" t="s">
        <v>1707</v>
      </c>
      <c r="H2369" t="str">
        <f>INDEX('Vensim Variables'!$B:$B,MATCH(EPS!$B2369,'Vensim Variables'!$A:$A,0))</f>
        <v>g pollutant</v>
      </c>
      <c r="I2369" t="str">
        <f t="shared" si="72"/>
        <v>NOx</v>
      </c>
      <c r="J2369">
        <f>INDEX(NoSettings!$C:$C,MATCH(EPS!$A2369,NoSettings!$A:$A,0))</f>
        <v>4395400000</v>
      </c>
      <c r="K2369" s="109">
        <f>INDEX(GWP!$C$2:$C$13,MATCH(EPS!I2369,GWP!$B$2:$B$13,0))</f>
        <v>-8.1999999999999993</v>
      </c>
      <c r="L2369" s="5">
        <f t="shared" si="73"/>
        <v>-3.6042280000000003E-2</v>
      </c>
    </row>
    <row r="2370" spans="1:12">
      <c r="A2370" t="s">
        <v>4089</v>
      </c>
      <c r="B2370" t="s">
        <v>5</v>
      </c>
      <c r="C2370" t="s">
        <v>1733</v>
      </c>
      <c r="D2370" t="s">
        <v>7008</v>
      </c>
      <c r="E2370" t="s">
        <v>1708</v>
      </c>
      <c r="H2370" t="str">
        <f>INDEX('Vensim Variables'!$B:$B,MATCH(EPS!$B2370,'Vensim Variables'!$A:$A,0))</f>
        <v>g pollutant</v>
      </c>
      <c r="I2370" t="str">
        <f t="shared" si="72"/>
        <v>PM10</v>
      </c>
      <c r="J2370">
        <f>INDEX(NoSettings!$C:$C,MATCH(EPS!$A2370,NoSettings!$A:$A,0))</f>
        <v>2391270000</v>
      </c>
      <c r="K2370" s="109">
        <f>INDEX(GWP!$C$2:$C$13,MATCH(EPS!I2370,GWP!$B$2:$B$13,0))</f>
        <v>0</v>
      </c>
      <c r="L2370" s="5">
        <f t="shared" si="73"/>
        <v>0</v>
      </c>
    </row>
    <row r="2371" spans="1:12">
      <c r="A2371" t="s">
        <v>4090</v>
      </c>
      <c r="B2371" t="s">
        <v>5</v>
      </c>
      <c r="C2371" t="s">
        <v>1733</v>
      </c>
      <c r="D2371" t="s">
        <v>7008</v>
      </c>
      <c r="E2371" t="s">
        <v>1709</v>
      </c>
      <c r="H2371" t="str">
        <f>INDEX('Vensim Variables'!$B:$B,MATCH(EPS!$B2371,'Vensim Variables'!$A:$A,0))</f>
        <v>g pollutant</v>
      </c>
      <c r="I2371" t="str">
        <f t="shared" ref="I2371:I2434" si="74">IF(OR(C2371="CO2",C2371="CH4",C2371="N2O",C2371="F gases",C2371="VOC",C2371="CO",C2371="NOx",C2371="PM10",C2371="PM25",C2371="SOx",C2371="BC",C2371="OC"),C2371,IF(OR(D2371="CO2",D2371="CH4",D2371="N2O",D2371="F gases",D2371="VOC",D2371="CO",D2371="NOx",D2371="PM10",D2371="PM25",D2371="SOx",D2371="BC",D2371="OC"),D2371,IF(OR(E2371="CO2",E2371="CH4",E2371="N2O",E2371="F gases",E2371="VOC",E2371="CO",E2371="NOx",E2371="PM10",E2371="PM25",E2371="SOx",E2371="BC",E2371="OC"),E2371,"NA")))</f>
        <v>PM25</v>
      </c>
      <c r="J2371">
        <f>INDEX(NoSettings!$C:$C,MATCH(EPS!$A2371,NoSettings!$A:$A,0))</f>
        <v>576975000</v>
      </c>
      <c r="K2371" s="109">
        <f>INDEX(GWP!$C$2:$C$13,MATCH(EPS!I2371,GWP!$B$2:$B$13,0))</f>
        <v>0</v>
      </c>
      <c r="L2371" s="5">
        <f t="shared" ref="L2371:L2434" si="75">IF(H2371="g pollutant",K2371*J2371/10^12,IF(H2371="MMTCO2e",J2371,IF(H2371="MWh",J2371,0)))</f>
        <v>0</v>
      </c>
    </row>
    <row r="2372" spans="1:12">
      <c r="A2372" t="s">
        <v>4091</v>
      </c>
      <c r="B2372" t="s">
        <v>5</v>
      </c>
      <c r="C2372" t="s">
        <v>1733</v>
      </c>
      <c r="D2372" t="s">
        <v>7008</v>
      </c>
      <c r="E2372" t="s">
        <v>1710</v>
      </c>
      <c r="H2372" t="str">
        <f>INDEX('Vensim Variables'!$B:$B,MATCH(EPS!$B2372,'Vensim Variables'!$A:$A,0))</f>
        <v>g pollutant</v>
      </c>
      <c r="I2372" t="str">
        <f t="shared" si="74"/>
        <v>SOx</v>
      </c>
      <c r="J2372">
        <f>INDEX(NoSettings!$C:$C,MATCH(EPS!$A2372,NoSettings!$A:$A,0))</f>
        <v>10580800000</v>
      </c>
      <c r="K2372" s="109">
        <f>INDEX(GWP!$C$2:$C$13,MATCH(EPS!I2372,GWP!$B$2:$B$13,0))</f>
        <v>0</v>
      </c>
      <c r="L2372" s="5">
        <f t="shared" si="75"/>
        <v>0</v>
      </c>
    </row>
    <row r="2373" spans="1:12">
      <c r="A2373" t="s">
        <v>4092</v>
      </c>
      <c r="B2373" t="s">
        <v>5</v>
      </c>
      <c r="C2373" t="s">
        <v>1733</v>
      </c>
      <c r="D2373" t="s">
        <v>7008</v>
      </c>
      <c r="E2373" t="s">
        <v>1711</v>
      </c>
      <c r="H2373" t="str">
        <f>INDEX('Vensim Variables'!$B:$B,MATCH(EPS!$B2373,'Vensim Variables'!$A:$A,0))</f>
        <v>g pollutant</v>
      </c>
      <c r="I2373" t="str">
        <f t="shared" si="74"/>
        <v>BC</v>
      </c>
      <c r="J2373">
        <f>INDEX(NoSettings!$C:$C,MATCH(EPS!$A2373,NoSettings!$A:$A,0))</f>
        <v>24662000</v>
      </c>
      <c r="K2373" s="109">
        <f>INDEX(GWP!$C$2:$C$13,MATCH(EPS!I2373,GWP!$B$2:$B$13,0))</f>
        <v>345</v>
      </c>
      <c r="L2373" s="5">
        <f t="shared" si="75"/>
        <v>8.5083899999999994E-3</v>
      </c>
    </row>
    <row r="2374" spans="1:12">
      <c r="A2374" t="s">
        <v>4093</v>
      </c>
      <c r="B2374" t="s">
        <v>5</v>
      </c>
      <c r="C2374" t="s">
        <v>1733</v>
      </c>
      <c r="D2374" t="s">
        <v>7008</v>
      </c>
      <c r="E2374" t="s">
        <v>1712</v>
      </c>
      <c r="H2374" t="str">
        <f>INDEX('Vensim Variables'!$B:$B,MATCH(EPS!$B2374,'Vensim Variables'!$A:$A,0))</f>
        <v>g pollutant</v>
      </c>
      <c r="I2374" t="str">
        <f t="shared" si="74"/>
        <v>OC</v>
      </c>
      <c r="J2374">
        <f>INDEX(NoSettings!$C:$C,MATCH(EPS!$A2374,NoSettings!$A:$A,0))</f>
        <v>18488000</v>
      </c>
      <c r="K2374" s="109">
        <f>INDEX(GWP!$C$2:$C$13,MATCH(EPS!I2374,GWP!$B$2:$B$13,0))</f>
        <v>-46</v>
      </c>
      <c r="L2374" s="5">
        <f t="shared" si="75"/>
        <v>-8.5044799999999996E-4</v>
      </c>
    </row>
    <row r="2375" spans="1:12">
      <c r="A2375" t="s">
        <v>4094</v>
      </c>
      <c r="B2375" t="s">
        <v>5</v>
      </c>
      <c r="C2375" t="s">
        <v>1733</v>
      </c>
      <c r="D2375" t="s">
        <v>7008</v>
      </c>
      <c r="E2375" t="s">
        <v>1713</v>
      </c>
      <c r="H2375" t="str">
        <f>INDEX('Vensim Variables'!$B:$B,MATCH(EPS!$B2375,'Vensim Variables'!$A:$A,0))</f>
        <v>g pollutant</v>
      </c>
      <c r="I2375" t="str">
        <f t="shared" si="74"/>
        <v>CH4</v>
      </c>
      <c r="J2375">
        <f>INDEX(NoSettings!$C:$C,MATCH(EPS!$A2375,NoSettings!$A:$A,0))</f>
        <v>371110000</v>
      </c>
      <c r="K2375" s="109">
        <f>INDEX(GWP!$C$2:$C$13,MATCH(EPS!I2375,GWP!$B$2:$B$13,0))</f>
        <v>28</v>
      </c>
      <c r="L2375" s="5">
        <f t="shared" si="75"/>
        <v>1.039108E-2</v>
      </c>
    </row>
    <row r="2376" spans="1:12">
      <c r="A2376" t="s">
        <v>4095</v>
      </c>
      <c r="B2376" t="s">
        <v>5</v>
      </c>
      <c r="C2376" t="s">
        <v>1733</v>
      </c>
      <c r="D2376" t="s">
        <v>7008</v>
      </c>
      <c r="E2376" t="s">
        <v>1714</v>
      </c>
      <c r="H2376" t="str">
        <f>INDEX('Vensim Variables'!$B:$B,MATCH(EPS!$B2376,'Vensim Variables'!$A:$A,0))</f>
        <v>g pollutant</v>
      </c>
      <c r="I2376" t="str">
        <f t="shared" si="74"/>
        <v>N2O</v>
      </c>
      <c r="J2376">
        <f>INDEX(NoSettings!$C:$C,MATCH(EPS!$A2376,NoSettings!$A:$A,0))</f>
        <v>53979700</v>
      </c>
      <c r="K2376" s="109">
        <f>INDEX(GWP!$C$2:$C$13,MATCH(EPS!I2376,GWP!$B$2:$B$13,0))</f>
        <v>265</v>
      </c>
      <c r="L2376" s="5">
        <f t="shared" si="75"/>
        <v>1.43046205E-2</v>
      </c>
    </row>
    <row r="2377" spans="1:12">
      <c r="A2377" t="s">
        <v>4096</v>
      </c>
      <c r="B2377" t="s">
        <v>5</v>
      </c>
      <c r="C2377" t="s">
        <v>1733</v>
      </c>
      <c r="D2377" t="s">
        <v>7008</v>
      </c>
      <c r="E2377" t="s">
        <v>1715</v>
      </c>
      <c r="H2377" t="str">
        <f>INDEX('Vensim Variables'!$B:$B,MATCH(EPS!$B2377,'Vensim Variables'!$A:$A,0))</f>
        <v>g pollutant</v>
      </c>
      <c r="I2377" t="str">
        <f t="shared" si="74"/>
        <v>F gases</v>
      </c>
      <c r="J2377">
        <f>INDEX(NoSettings!$C:$C,MATCH(EPS!$A2377,NoSettings!$A:$A,0))</f>
        <v>0</v>
      </c>
      <c r="K2377" s="109">
        <f>INDEX(GWP!$C$2:$C$13,MATCH(EPS!I2377,GWP!$B$2:$B$13,0))</f>
        <v>1</v>
      </c>
      <c r="L2377" s="5">
        <f t="shared" si="75"/>
        <v>0</v>
      </c>
    </row>
    <row r="2378" spans="1:12">
      <c r="A2378" t="s">
        <v>4097</v>
      </c>
      <c r="B2378" t="s">
        <v>5</v>
      </c>
      <c r="C2378" t="s">
        <v>1733</v>
      </c>
      <c r="D2378" t="s">
        <v>7009</v>
      </c>
      <c r="E2378" t="s">
        <v>1702</v>
      </c>
      <c r="H2378" t="str">
        <f>INDEX('Vensim Variables'!$B:$B,MATCH(EPS!$B2378,'Vensim Variables'!$A:$A,0))</f>
        <v>g pollutant</v>
      </c>
      <c r="I2378" t="str">
        <f t="shared" si="74"/>
        <v>CO2</v>
      </c>
      <c r="J2378">
        <f>INDEX(NoSettings!$C:$C,MATCH(EPS!$A2378,NoSettings!$A:$A,0))</f>
        <v>2272080000000</v>
      </c>
      <c r="K2378" s="109">
        <f>INDEX(GWP!$C$2:$C$13,MATCH(EPS!I2378,GWP!$B$2:$B$13,0))</f>
        <v>1</v>
      </c>
      <c r="L2378" s="5">
        <f t="shared" si="75"/>
        <v>2.2720799999999999</v>
      </c>
    </row>
    <row r="2379" spans="1:12">
      <c r="A2379" t="s">
        <v>4098</v>
      </c>
      <c r="B2379" t="s">
        <v>5</v>
      </c>
      <c r="C2379" t="s">
        <v>1733</v>
      </c>
      <c r="D2379" t="s">
        <v>7009</v>
      </c>
      <c r="E2379" t="s">
        <v>1705</v>
      </c>
      <c r="H2379" t="str">
        <f>INDEX('Vensim Variables'!$B:$B,MATCH(EPS!$B2379,'Vensim Variables'!$A:$A,0))</f>
        <v>g pollutant</v>
      </c>
      <c r="I2379" t="str">
        <f t="shared" si="74"/>
        <v>VOC</v>
      </c>
      <c r="J2379">
        <f>INDEX(NoSettings!$C:$C,MATCH(EPS!$A2379,NoSettings!$A:$A,0))</f>
        <v>25152000</v>
      </c>
      <c r="K2379" s="109">
        <f>INDEX(GWP!$C$2:$C$13,MATCH(EPS!I2379,GWP!$B$2:$B$13,0))</f>
        <v>5</v>
      </c>
      <c r="L2379" s="5">
        <f t="shared" si="75"/>
        <v>1.2575999999999999E-4</v>
      </c>
    </row>
    <row r="2380" spans="1:12">
      <c r="A2380" t="s">
        <v>4099</v>
      </c>
      <c r="B2380" t="s">
        <v>5</v>
      </c>
      <c r="C2380" t="s">
        <v>1733</v>
      </c>
      <c r="D2380" t="s">
        <v>7009</v>
      </c>
      <c r="E2380" t="s">
        <v>1706</v>
      </c>
      <c r="H2380" t="str">
        <f>INDEX('Vensim Variables'!$B:$B,MATCH(EPS!$B2380,'Vensim Variables'!$A:$A,0))</f>
        <v>g pollutant</v>
      </c>
      <c r="I2380" t="str">
        <f t="shared" si="74"/>
        <v>CO</v>
      </c>
      <c r="J2380">
        <f>INDEX(NoSettings!$C:$C,MATCH(EPS!$A2380,NoSettings!$A:$A,0))</f>
        <v>1119340000</v>
      </c>
      <c r="K2380" s="109">
        <f>INDEX(GWP!$C$2:$C$13,MATCH(EPS!I2380,GWP!$B$2:$B$13,0))</f>
        <v>1.8</v>
      </c>
      <c r="L2380" s="5">
        <f t="shared" si="75"/>
        <v>2.0148119999999999E-3</v>
      </c>
    </row>
    <row r="2381" spans="1:12">
      <c r="A2381" t="s">
        <v>4100</v>
      </c>
      <c r="B2381" t="s">
        <v>5</v>
      </c>
      <c r="C2381" t="s">
        <v>1733</v>
      </c>
      <c r="D2381" t="s">
        <v>7009</v>
      </c>
      <c r="E2381" t="s">
        <v>1707</v>
      </c>
      <c r="H2381" t="str">
        <f>INDEX('Vensim Variables'!$B:$B,MATCH(EPS!$B2381,'Vensim Variables'!$A:$A,0))</f>
        <v>g pollutant</v>
      </c>
      <c r="I2381" t="str">
        <f t="shared" si="74"/>
        <v>NOx</v>
      </c>
      <c r="J2381">
        <f>INDEX(NoSettings!$C:$C,MATCH(EPS!$A2381,NoSettings!$A:$A,0))</f>
        <v>3126790000</v>
      </c>
      <c r="K2381" s="109">
        <f>INDEX(GWP!$C$2:$C$13,MATCH(EPS!I2381,GWP!$B$2:$B$13,0))</f>
        <v>-8.1999999999999993</v>
      </c>
      <c r="L2381" s="5">
        <f t="shared" si="75"/>
        <v>-2.5639677999999996E-2</v>
      </c>
    </row>
    <row r="2382" spans="1:12">
      <c r="A2382" t="s">
        <v>4101</v>
      </c>
      <c r="B2382" t="s">
        <v>5</v>
      </c>
      <c r="C2382" t="s">
        <v>1733</v>
      </c>
      <c r="D2382" t="s">
        <v>7009</v>
      </c>
      <c r="E2382" t="s">
        <v>1708</v>
      </c>
      <c r="H2382" t="str">
        <f>INDEX('Vensim Variables'!$B:$B,MATCH(EPS!$B2382,'Vensim Variables'!$A:$A,0))</f>
        <v>g pollutant</v>
      </c>
      <c r="I2382" t="str">
        <f t="shared" si="74"/>
        <v>PM10</v>
      </c>
      <c r="J2382">
        <f>INDEX(NoSettings!$C:$C,MATCH(EPS!$A2382,NoSettings!$A:$A,0))</f>
        <v>1701100000</v>
      </c>
      <c r="K2382" s="109">
        <f>INDEX(GWP!$C$2:$C$13,MATCH(EPS!I2382,GWP!$B$2:$B$13,0))</f>
        <v>0</v>
      </c>
      <c r="L2382" s="5">
        <f t="shared" si="75"/>
        <v>0</v>
      </c>
    </row>
    <row r="2383" spans="1:12">
      <c r="A2383" t="s">
        <v>4102</v>
      </c>
      <c r="B2383" t="s">
        <v>5</v>
      </c>
      <c r="C2383" t="s">
        <v>1733</v>
      </c>
      <c r="D2383" t="s">
        <v>7009</v>
      </c>
      <c r="E2383" t="s">
        <v>1709</v>
      </c>
      <c r="H2383" t="str">
        <f>INDEX('Vensim Variables'!$B:$B,MATCH(EPS!$B2383,'Vensim Variables'!$A:$A,0))</f>
        <v>g pollutant</v>
      </c>
      <c r="I2383" t="str">
        <f t="shared" si="74"/>
        <v>PM25</v>
      </c>
      <c r="J2383">
        <f>INDEX(NoSettings!$C:$C,MATCH(EPS!$A2383,NoSettings!$A:$A,0))</f>
        <v>410448000</v>
      </c>
      <c r="K2383" s="109">
        <f>INDEX(GWP!$C$2:$C$13,MATCH(EPS!I2383,GWP!$B$2:$B$13,0))</f>
        <v>0</v>
      </c>
      <c r="L2383" s="5">
        <f t="shared" si="75"/>
        <v>0</v>
      </c>
    </row>
    <row r="2384" spans="1:12">
      <c r="A2384" t="s">
        <v>4103</v>
      </c>
      <c r="B2384" t="s">
        <v>5</v>
      </c>
      <c r="C2384" t="s">
        <v>1733</v>
      </c>
      <c r="D2384" t="s">
        <v>7009</v>
      </c>
      <c r="E2384" t="s">
        <v>1710</v>
      </c>
      <c r="H2384" t="str">
        <f>INDEX('Vensim Variables'!$B:$B,MATCH(EPS!$B2384,'Vensim Variables'!$A:$A,0))</f>
        <v>g pollutant</v>
      </c>
      <c r="I2384" t="str">
        <f t="shared" si="74"/>
        <v>SOx</v>
      </c>
      <c r="J2384">
        <f>INDEX(NoSettings!$C:$C,MATCH(EPS!$A2384,NoSettings!$A:$A,0))</f>
        <v>7526930000</v>
      </c>
      <c r="K2384" s="109">
        <f>INDEX(GWP!$C$2:$C$13,MATCH(EPS!I2384,GWP!$B$2:$B$13,0))</f>
        <v>0</v>
      </c>
      <c r="L2384" s="5">
        <f t="shared" si="75"/>
        <v>0</v>
      </c>
    </row>
    <row r="2385" spans="1:12">
      <c r="A2385" t="s">
        <v>4104</v>
      </c>
      <c r="B2385" t="s">
        <v>5</v>
      </c>
      <c r="C2385" t="s">
        <v>1733</v>
      </c>
      <c r="D2385" t="s">
        <v>7009</v>
      </c>
      <c r="E2385" t="s">
        <v>1711</v>
      </c>
      <c r="H2385" t="str">
        <f>INDEX('Vensim Variables'!$B:$B,MATCH(EPS!$B2385,'Vensim Variables'!$A:$A,0))</f>
        <v>g pollutant</v>
      </c>
      <c r="I2385" t="str">
        <f t="shared" si="74"/>
        <v>BC</v>
      </c>
      <c r="J2385">
        <f>INDEX(NoSettings!$C:$C,MATCH(EPS!$A2385,NoSettings!$A:$A,0))</f>
        <v>17544000</v>
      </c>
      <c r="K2385" s="109">
        <f>INDEX(GWP!$C$2:$C$13,MATCH(EPS!I2385,GWP!$B$2:$B$13,0))</f>
        <v>345</v>
      </c>
      <c r="L2385" s="5">
        <f t="shared" si="75"/>
        <v>6.0526800000000004E-3</v>
      </c>
    </row>
    <row r="2386" spans="1:12">
      <c r="A2386" t="s">
        <v>4105</v>
      </c>
      <c r="B2386" t="s">
        <v>5</v>
      </c>
      <c r="C2386" t="s">
        <v>1733</v>
      </c>
      <c r="D2386" t="s">
        <v>7009</v>
      </c>
      <c r="E2386" t="s">
        <v>1712</v>
      </c>
      <c r="H2386" t="str">
        <f>INDEX('Vensim Variables'!$B:$B,MATCH(EPS!$B2386,'Vensim Variables'!$A:$A,0))</f>
        <v>g pollutant</v>
      </c>
      <c r="I2386" t="str">
        <f t="shared" si="74"/>
        <v>OC</v>
      </c>
      <c r="J2386">
        <f>INDEX(NoSettings!$C:$C,MATCH(EPS!$A2386,NoSettings!$A:$A,0))</f>
        <v>13152000</v>
      </c>
      <c r="K2386" s="109">
        <f>INDEX(GWP!$C$2:$C$13,MATCH(EPS!I2386,GWP!$B$2:$B$13,0))</f>
        <v>-46</v>
      </c>
      <c r="L2386" s="5">
        <f t="shared" si="75"/>
        <v>-6.0499200000000005E-4</v>
      </c>
    </row>
    <row r="2387" spans="1:12">
      <c r="A2387" t="s">
        <v>4106</v>
      </c>
      <c r="B2387" t="s">
        <v>5</v>
      </c>
      <c r="C2387" t="s">
        <v>1733</v>
      </c>
      <c r="D2387" t="s">
        <v>7009</v>
      </c>
      <c r="E2387" t="s">
        <v>1713</v>
      </c>
      <c r="H2387" t="str">
        <f>INDEX('Vensim Variables'!$B:$B,MATCH(EPS!$B2387,'Vensim Variables'!$A:$A,0))</f>
        <v>g pollutant</v>
      </c>
      <c r="I2387" t="str">
        <f t="shared" si="74"/>
        <v>CH4</v>
      </c>
      <c r="J2387">
        <f>INDEX(NoSettings!$C:$C,MATCH(EPS!$A2387,NoSettings!$A:$A,0))</f>
        <v>264000000</v>
      </c>
      <c r="K2387" s="109">
        <f>INDEX(GWP!$C$2:$C$13,MATCH(EPS!I2387,GWP!$B$2:$B$13,0))</f>
        <v>28</v>
      </c>
      <c r="L2387" s="5">
        <f t="shared" si="75"/>
        <v>7.3920000000000001E-3</v>
      </c>
    </row>
    <row r="2388" spans="1:12">
      <c r="A2388" t="s">
        <v>4107</v>
      </c>
      <c r="B2388" t="s">
        <v>5</v>
      </c>
      <c r="C2388" t="s">
        <v>1733</v>
      </c>
      <c r="D2388" t="s">
        <v>7009</v>
      </c>
      <c r="E2388" t="s">
        <v>1714</v>
      </c>
      <c r="H2388" t="str">
        <f>INDEX('Vensim Variables'!$B:$B,MATCH(EPS!$B2388,'Vensim Variables'!$A:$A,0))</f>
        <v>g pollutant</v>
      </c>
      <c r="I2388" t="str">
        <f t="shared" si="74"/>
        <v>N2O</v>
      </c>
      <c r="J2388">
        <f>INDEX(NoSettings!$C:$C,MATCH(EPS!$A2388,NoSettings!$A:$A,0))</f>
        <v>38400000</v>
      </c>
      <c r="K2388" s="109">
        <f>INDEX(GWP!$C$2:$C$13,MATCH(EPS!I2388,GWP!$B$2:$B$13,0))</f>
        <v>265</v>
      </c>
      <c r="L2388" s="5">
        <f t="shared" si="75"/>
        <v>1.0175999999999999E-2</v>
      </c>
    </row>
    <row r="2389" spans="1:12">
      <c r="A2389" t="s">
        <v>4108</v>
      </c>
      <c r="B2389" t="s">
        <v>5</v>
      </c>
      <c r="C2389" t="s">
        <v>1733</v>
      </c>
      <c r="D2389" t="s">
        <v>7009</v>
      </c>
      <c r="E2389" t="s">
        <v>1715</v>
      </c>
      <c r="H2389" t="str">
        <f>INDEX('Vensim Variables'!$B:$B,MATCH(EPS!$B2389,'Vensim Variables'!$A:$A,0))</f>
        <v>g pollutant</v>
      </c>
      <c r="I2389" t="str">
        <f t="shared" si="74"/>
        <v>F gases</v>
      </c>
      <c r="J2389">
        <f>INDEX(NoSettings!$C:$C,MATCH(EPS!$A2389,NoSettings!$A:$A,0))</f>
        <v>0</v>
      </c>
      <c r="K2389" s="109">
        <f>INDEX(GWP!$C$2:$C$13,MATCH(EPS!I2389,GWP!$B$2:$B$13,0))</f>
        <v>1</v>
      </c>
      <c r="L2389" s="5">
        <f t="shared" si="75"/>
        <v>0</v>
      </c>
    </row>
    <row r="2390" spans="1:12">
      <c r="A2390" t="s">
        <v>4109</v>
      </c>
      <c r="B2390" t="s">
        <v>5</v>
      </c>
      <c r="C2390" t="s">
        <v>1733</v>
      </c>
      <c r="D2390" t="s">
        <v>7010</v>
      </c>
      <c r="E2390" t="s">
        <v>1702</v>
      </c>
      <c r="H2390" t="str">
        <f>INDEX('Vensim Variables'!$B:$B,MATCH(EPS!$B2390,'Vensim Variables'!$A:$A,0))</f>
        <v>g pollutant</v>
      </c>
      <c r="I2390" t="str">
        <f t="shared" si="74"/>
        <v>CO2</v>
      </c>
      <c r="J2390">
        <f>INDEX(NoSettings!$C:$C,MATCH(EPS!$A2390,NoSettings!$A:$A,0))</f>
        <v>4549310000000</v>
      </c>
      <c r="K2390" s="109">
        <f>INDEX(GWP!$C$2:$C$13,MATCH(EPS!I2390,GWP!$B$2:$B$13,0))</f>
        <v>1</v>
      </c>
      <c r="L2390" s="5">
        <f t="shared" si="75"/>
        <v>4.5493100000000002</v>
      </c>
    </row>
    <row r="2391" spans="1:12">
      <c r="A2391" t="s">
        <v>4110</v>
      </c>
      <c r="B2391" t="s">
        <v>5</v>
      </c>
      <c r="C2391" t="s">
        <v>1733</v>
      </c>
      <c r="D2391" t="s">
        <v>7010</v>
      </c>
      <c r="E2391" t="s">
        <v>1705</v>
      </c>
      <c r="H2391" t="str">
        <f>INDEX('Vensim Variables'!$B:$B,MATCH(EPS!$B2391,'Vensim Variables'!$A:$A,0))</f>
        <v>g pollutant</v>
      </c>
      <c r="I2391" t="str">
        <f t="shared" si="74"/>
        <v>VOC</v>
      </c>
      <c r="J2391">
        <f>INDEX(NoSettings!$C:$C,MATCH(EPS!$A2391,NoSettings!$A:$A,0))</f>
        <v>50361000</v>
      </c>
      <c r="K2391" s="109">
        <f>INDEX(GWP!$C$2:$C$13,MATCH(EPS!I2391,GWP!$B$2:$B$13,0))</f>
        <v>5</v>
      </c>
      <c r="L2391" s="5">
        <f t="shared" si="75"/>
        <v>2.5180500000000002E-4</v>
      </c>
    </row>
    <row r="2392" spans="1:12">
      <c r="A2392" t="s">
        <v>4111</v>
      </c>
      <c r="B2392" t="s">
        <v>5</v>
      </c>
      <c r="C2392" t="s">
        <v>1733</v>
      </c>
      <c r="D2392" t="s">
        <v>7010</v>
      </c>
      <c r="E2392" t="s">
        <v>1706</v>
      </c>
      <c r="H2392" t="str">
        <f>INDEX('Vensim Variables'!$B:$B,MATCH(EPS!$B2392,'Vensim Variables'!$A:$A,0))</f>
        <v>g pollutant</v>
      </c>
      <c r="I2392" t="str">
        <f t="shared" si="74"/>
        <v>CO</v>
      </c>
      <c r="J2392">
        <f>INDEX(NoSettings!$C:$C,MATCH(EPS!$A2392,NoSettings!$A:$A,0))</f>
        <v>2241210000</v>
      </c>
      <c r="K2392" s="109">
        <f>INDEX(GWP!$C$2:$C$13,MATCH(EPS!I2392,GWP!$B$2:$B$13,0))</f>
        <v>1.8</v>
      </c>
      <c r="L2392" s="5">
        <f t="shared" si="75"/>
        <v>4.0341780000000002E-3</v>
      </c>
    </row>
    <row r="2393" spans="1:12">
      <c r="A2393" t="s">
        <v>4112</v>
      </c>
      <c r="B2393" t="s">
        <v>5</v>
      </c>
      <c r="C2393" t="s">
        <v>1733</v>
      </c>
      <c r="D2393" t="s">
        <v>7010</v>
      </c>
      <c r="E2393" t="s">
        <v>1707</v>
      </c>
      <c r="H2393" t="str">
        <f>INDEX('Vensim Variables'!$B:$B,MATCH(EPS!$B2393,'Vensim Variables'!$A:$A,0))</f>
        <v>g pollutant</v>
      </c>
      <c r="I2393" t="str">
        <f t="shared" si="74"/>
        <v>NOx</v>
      </c>
      <c r="J2393">
        <f>INDEX(NoSettings!$C:$C,MATCH(EPS!$A2393,NoSettings!$A:$A,0))</f>
        <v>6260670000</v>
      </c>
      <c r="K2393" s="109">
        <f>INDEX(GWP!$C$2:$C$13,MATCH(EPS!I2393,GWP!$B$2:$B$13,0))</f>
        <v>-8.1999999999999993</v>
      </c>
      <c r="L2393" s="5">
        <f t="shared" si="75"/>
        <v>-5.133749399999999E-2</v>
      </c>
    </row>
    <row r="2394" spans="1:12">
      <c r="A2394" t="s">
        <v>4113</v>
      </c>
      <c r="B2394" t="s">
        <v>5</v>
      </c>
      <c r="C2394" t="s">
        <v>1733</v>
      </c>
      <c r="D2394" t="s">
        <v>7010</v>
      </c>
      <c r="E2394" t="s">
        <v>1708</v>
      </c>
      <c r="H2394" t="str">
        <f>INDEX('Vensim Variables'!$B:$B,MATCH(EPS!$B2394,'Vensim Variables'!$A:$A,0))</f>
        <v>g pollutant</v>
      </c>
      <c r="I2394" t="str">
        <f t="shared" si="74"/>
        <v>PM10</v>
      </c>
      <c r="J2394">
        <f>INDEX(NoSettings!$C:$C,MATCH(EPS!$A2394,NoSettings!$A:$A,0))</f>
        <v>3406050000</v>
      </c>
      <c r="K2394" s="109">
        <f>INDEX(GWP!$C$2:$C$13,MATCH(EPS!I2394,GWP!$B$2:$B$13,0))</f>
        <v>0</v>
      </c>
      <c r="L2394" s="5">
        <f t="shared" si="75"/>
        <v>0</v>
      </c>
    </row>
    <row r="2395" spans="1:12">
      <c r="A2395" t="s">
        <v>4114</v>
      </c>
      <c r="B2395" t="s">
        <v>5</v>
      </c>
      <c r="C2395" t="s">
        <v>1733</v>
      </c>
      <c r="D2395" t="s">
        <v>7010</v>
      </c>
      <c r="E2395" t="s">
        <v>1709</v>
      </c>
      <c r="H2395" t="str">
        <f>INDEX('Vensim Variables'!$B:$B,MATCH(EPS!$B2395,'Vensim Variables'!$A:$A,0))</f>
        <v>g pollutant</v>
      </c>
      <c r="I2395" t="str">
        <f t="shared" si="74"/>
        <v>PM25</v>
      </c>
      <c r="J2395">
        <f>INDEX(NoSettings!$C:$C,MATCH(EPS!$A2395,NoSettings!$A:$A,0))</f>
        <v>821826000</v>
      </c>
      <c r="K2395" s="109">
        <f>INDEX(GWP!$C$2:$C$13,MATCH(EPS!I2395,GWP!$B$2:$B$13,0))</f>
        <v>0</v>
      </c>
      <c r="L2395" s="5">
        <f t="shared" si="75"/>
        <v>0</v>
      </c>
    </row>
    <row r="2396" spans="1:12">
      <c r="A2396" t="s">
        <v>4115</v>
      </c>
      <c r="B2396" t="s">
        <v>5</v>
      </c>
      <c r="C2396" t="s">
        <v>1733</v>
      </c>
      <c r="D2396" t="s">
        <v>7010</v>
      </c>
      <c r="E2396" t="s">
        <v>1710</v>
      </c>
      <c r="H2396" t="str">
        <f>INDEX('Vensim Variables'!$B:$B,MATCH(EPS!$B2396,'Vensim Variables'!$A:$A,0))</f>
        <v>g pollutant</v>
      </c>
      <c r="I2396" t="str">
        <f t="shared" si="74"/>
        <v>SOx</v>
      </c>
      <c r="J2396">
        <f>INDEX(NoSettings!$C:$C,MATCH(EPS!$A2396,NoSettings!$A:$A,0))</f>
        <v>15070900000</v>
      </c>
      <c r="K2396" s="109">
        <f>INDEX(GWP!$C$2:$C$13,MATCH(EPS!I2396,GWP!$B$2:$B$13,0))</f>
        <v>0</v>
      </c>
      <c r="L2396" s="5">
        <f t="shared" si="75"/>
        <v>0</v>
      </c>
    </row>
    <row r="2397" spans="1:12">
      <c r="A2397" t="s">
        <v>4116</v>
      </c>
      <c r="B2397" t="s">
        <v>5</v>
      </c>
      <c r="C2397" t="s">
        <v>1733</v>
      </c>
      <c r="D2397" t="s">
        <v>7010</v>
      </c>
      <c r="E2397" t="s">
        <v>1711</v>
      </c>
      <c r="H2397" t="str">
        <f>INDEX('Vensim Variables'!$B:$B,MATCH(EPS!$B2397,'Vensim Variables'!$A:$A,0))</f>
        <v>g pollutant</v>
      </c>
      <c r="I2397" t="str">
        <f t="shared" si="74"/>
        <v>BC</v>
      </c>
      <c r="J2397">
        <f>INDEX(NoSettings!$C:$C,MATCH(EPS!$A2397,NoSettings!$A:$A,0))</f>
        <v>35127800</v>
      </c>
      <c r="K2397" s="109">
        <f>INDEX(GWP!$C$2:$C$13,MATCH(EPS!I2397,GWP!$B$2:$B$13,0))</f>
        <v>345</v>
      </c>
      <c r="L2397" s="5">
        <f t="shared" si="75"/>
        <v>1.2119091E-2</v>
      </c>
    </row>
    <row r="2398" spans="1:12">
      <c r="A2398" t="s">
        <v>4117</v>
      </c>
      <c r="B2398" t="s">
        <v>5</v>
      </c>
      <c r="C2398" t="s">
        <v>1733</v>
      </c>
      <c r="D2398" t="s">
        <v>7010</v>
      </c>
      <c r="E2398" t="s">
        <v>1712</v>
      </c>
      <c r="H2398" t="str">
        <f>INDEX('Vensim Variables'!$B:$B,MATCH(EPS!$B2398,'Vensim Variables'!$A:$A,0))</f>
        <v>g pollutant</v>
      </c>
      <c r="I2398" t="str">
        <f t="shared" si="74"/>
        <v>OC</v>
      </c>
      <c r="J2398">
        <f>INDEX(NoSettings!$C:$C,MATCH(EPS!$A2398,NoSettings!$A:$A,0))</f>
        <v>26333800</v>
      </c>
      <c r="K2398" s="109">
        <f>INDEX(GWP!$C$2:$C$13,MATCH(EPS!I2398,GWP!$B$2:$B$13,0))</f>
        <v>-46</v>
      </c>
      <c r="L2398" s="5">
        <f t="shared" si="75"/>
        <v>-1.2113548E-3</v>
      </c>
    </row>
    <row r="2399" spans="1:12">
      <c r="A2399" t="s">
        <v>4118</v>
      </c>
      <c r="B2399" t="s">
        <v>5</v>
      </c>
      <c r="C2399" t="s">
        <v>1733</v>
      </c>
      <c r="D2399" t="s">
        <v>7010</v>
      </c>
      <c r="E2399" t="s">
        <v>1713</v>
      </c>
      <c r="H2399" t="str">
        <f>INDEX('Vensim Variables'!$B:$B,MATCH(EPS!$B2399,'Vensim Variables'!$A:$A,0))</f>
        <v>g pollutant</v>
      </c>
      <c r="I2399" t="str">
        <f t="shared" si="74"/>
        <v>CH4</v>
      </c>
      <c r="J2399">
        <f>INDEX(NoSettings!$C:$C,MATCH(EPS!$A2399,NoSettings!$A:$A,0))</f>
        <v>528598000</v>
      </c>
      <c r="K2399" s="109">
        <f>INDEX(GWP!$C$2:$C$13,MATCH(EPS!I2399,GWP!$B$2:$B$13,0))</f>
        <v>28</v>
      </c>
      <c r="L2399" s="5">
        <f t="shared" si="75"/>
        <v>1.4800743999999999E-2</v>
      </c>
    </row>
    <row r="2400" spans="1:12">
      <c r="A2400" t="s">
        <v>4119</v>
      </c>
      <c r="B2400" t="s">
        <v>5</v>
      </c>
      <c r="C2400" t="s">
        <v>1733</v>
      </c>
      <c r="D2400" t="s">
        <v>7010</v>
      </c>
      <c r="E2400" t="s">
        <v>1714</v>
      </c>
      <c r="H2400" t="str">
        <f>INDEX('Vensim Variables'!$B:$B,MATCH(EPS!$B2400,'Vensim Variables'!$A:$A,0))</f>
        <v>g pollutant</v>
      </c>
      <c r="I2400" t="str">
        <f t="shared" si="74"/>
        <v>N2O</v>
      </c>
      <c r="J2400">
        <f>INDEX(NoSettings!$C:$C,MATCH(EPS!$A2400,NoSettings!$A:$A,0))</f>
        <v>76887000</v>
      </c>
      <c r="K2400" s="109">
        <f>INDEX(GWP!$C$2:$C$13,MATCH(EPS!I2400,GWP!$B$2:$B$13,0))</f>
        <v>265</v>
      </c>
      <c r="L2400" s="5">
        <f t="shared" si="75"/>
        <v>2.0375055E-2</v>
      </c>
    </row>
    <row r="2401" spans="1:12">
      <c r="A2401" t="s">
        <v>4120</v>
      </c>
      <c r="B2401" t="s">
        <v>5</v>
      </c>
      <c r="C2401" t="s">
        <v>1733</v>
      </c>
      <c r="D2401" t="s">
        <v>7010</v>
      </c>
      <c r="E2401" t="s">
        <v>1715</v>
      </c>
      <c r="H2401" t="str">
        <f>INDEX('Vensim Variables'!$B:$B,MATCH(EPS!$B2401,'Vensim Variables'!$A:$A,0))</f>
        <v>g pollutant</v>
      </c>
      <c r="I2401" t="str">
        <f t="shared" si="74"/>
        <v>F gases</v>
      </c>
      <c r="J2401">
        <f>INDEX(NoSettings!$C:$C,MATCH(EPS!$A2401,NoSettings!$A:$A,0))</f>
        <v>0</v>
      </c>
      <c r="K2401" s="109">
        <f>INDEX(GWP!$C$2:$C$13,MATCH(EPS!I2401,GWP!$B$2:$B$13,0))</f>
        <v>1</v>
      </c>
      <c r="L2401" s="5">
        <f t="shared" si="75"/>
        <v>0</v>
      </c>
    </row>
    <row r="2402" spans="1:12">
      <c r="A2402" t="s">
        <v>4121</v>
      </c>
      <c r="B2402" t="s">
        <v>5</v>
      </c>
      <c r="C2402" t="s">
        <v>1733</v>
      </c>
      <c r="D2402" t="s">
        <v>7011</v>
      </c>
      <c r="E2402" t="s">
        <v>1702</v>
      </c>
      <c r="H2402" t="str">
        <f>INDEX('Vensim Variables'!$B:$B,MATCH(EPS!$B2402,'Vensim Variables'!$A:$A,0))</f>
        <v>g pollutant</v>
      </c>
      <c r="I2402" t="str">
        <f t="shared" si="74"/>
        <v>CO2</v>
      </c>
      <c r="J2402">
        <f>INDEX(NoSettings!$C:$C,MATCH(EPS!$A2402,NoSettings!$A:$A,0))</f>
        <v>6910630000</v>
      </c>
      <c r="K2402" s="109">
        <f>INDEX(GWP!$C$2:$C$13,MATCH(EPS!I2402,GWP!$B$2:$B$13,0))</f>
        <v>1</v>
      </c>
      <c r="L2402" s="5">
        <f t="shared" si="75"/>
        <v>6.9106300000000001E-3</v>
      </c>
    </row>
    <row r="2403" spans="1:12">
      <c r="A2403" t="s">
        <v>4122</v>
      </c>
      <c r="B2403" t="s">
        <v>5</v>
      </c>
      <c r="C2403" t="s">
        <v>1733</v>
      </c>
      <c r="D2403" t="s">
        <v>7011</v>
      </c>
      <c r="E2403" t="s">
        <v>1705</v>
      </c>
      <c r="H2403" t="str">
        <f>INDEX('Vensim Variables'!$B:$B,MATCH(EPS!$B2403,'Vensim Variables'!$A:$A,0))</f>
        <v>g pollutant</v>
      </c>
      <c r="I2403" t="str">
        <f t="shared" si="74"/>
        <v>VOC</v>
      </c>
      <c r="J2403">
        <f>INDEX(NoSettings!$C:$C,MATCH(EPS!$A2403,NoSettings!$A:$A,0))</f>
        <v>76500.899999999994</v>
      </c>
      <c r="K2403" s="109">
        <f>INDEX(GWP!$C$2:$C$13,MATCH(EPS!I2403,GWP!$B$2:$B$13,0))</f>
        <v>5</v>
      </c>
      <c r="L2403" s="5">
        <f t="shared" si="75"/>
        <v>3.8250450000000001E-7</v>
      </c>
    </row>
    <row r="2404" spans="1:12">
      <c r="A2404" t="s">
        <v>4123</v>
      </c>
      <c r="B2404" t="s">
        <v>5</v>
      </c>
      <c r="C2404" t="s">
        <v>1733</v>
      </c>
      <c r="D2404" t="s">
        <v>7011</v>
      </c>
      <c r="E2404" t="s">
        <v>1706</v>
      </c>
      <c r="H2404" t="str">
        <f>INDEX('Vensim Variables'!$B:$B,MATCH(EPS!$B2404,'Vensim Variables'!$A:$A,0))</f>
        <v>g pollutant</v>
      </c>
      <c r="I2404" t="str">
        <f t="shared" si="74"/>
        <v>CO</v>
      </c>
      <c r="J2404">
        <f>INDEX(NoSettings!$C:$C,MATCH(EPS!$A2404,NoSettings!$A:$A,0))</f>
        <v>3404510</v>
      </c>
      <c r="K2404" s="109">
        <f>INDEX(GWP!$C$2:$C$13,MATCH(EPS!I2404,GWP!$B$2:$B$13,0))</f>
        <v>1.8</v>
      </c>
      <c r="L2404" s="5">
        <f t="shared" si="75"/>
        <v>6.1281179999999999E-6</v>
      </c>
    </row>
    <row r="2405" spans="1:12">
      <c r="A2405" t="s">
        <v>4124</v>
      </c>
      <c r="B2405" t="s">
        <v>5</v>
      </c>
      <c r="C2405" t="s">
        <v>1733</v>
      </c>
      <c r="D2405" t="s">
        <v>7011</v>
      </c>
      <c r="E2405" t="s">
        <v>1707</v>
      </c>
      <c r="H2405" t="str">
        <f>INDEX('Vensim Variables'!$B:$B,MATCH(EPS!$B2405,'Vensim Variables'!$A:$A,0))</f>
        <v>g pollutant</v>
      </c>
      <c r="I2405" t="str">
        <f t="shared" si="74"/>
        <v>NOx</v>
      </c>
      <c r="J2405">
        <f>INDEX(NoSettings!$C:$C,MATCH(EPS!$A2405,NoSettings!$A:$A,0))</f>
        <v>9510270</v>
      </c>
      <c r="K2405" s="109">
        <f>INDEX(GWP!$C$2:$C$13,MATCH(EPS!I2405,GWP!$B$2:$B$13,0))</f>
        <v>-8.1999999999999993</v>
      </c>
      <c r="L2405" s="5">
        <f t="shared" si="75"/>
        <v>-7.7984214000000003E-5</v>
      </c>
    </row>
    <row r="2406" spans="1:12">
      <c r="A2406" t="s">
        <v>4125</v>
      </c>
      <c r="B2406" t="s">
        <v>5</v>
      </c>
      <c r="C2406" t="s">
        <v>1733</v>
      </c>
      <c r="D2406" t="s">
        <v>7011</v>
      </c>
      <c r="E2406" t="s">
        <v>1708</v>
      </c>
      <c r="H2406" t="str">
        <f>INDEX('Vensim Variables'!$B:$B,MATCH(EPS!$B2406,'Vensim Variables'!$A:$A,0))</f>
        <v>g pollutant</v>
      </c>
      <c r="I2406" t="str">
        <f t="shared" si="74"/>
        <v>PM10</v>
      </c>
      <c r="J2406">
        <f>INDEX(NoSettings!$C:$C,MATCH(EPS!$A2406,NoSettings!$A:$A,0))</f>
        <v>5173950</v>
      </c>
      <c r="K2406" s="109">
        <f>INDEX(GWP!$C$2:$C$13,MATCH(EPS!I2406,GWP!$B$2:$B$13,0))</f>
        <v>0</v>
      </c>
      <c r="L2406" s="5">
        <f t="shared" si="75"/>
        <v>0</v>
      </c>
    </row>
    <row r="2407" spans="1:12">
      <c r="A2407" t="s">
        <v>4126</v>
      </c>
      <c r="B2407" t="s">
        <v>5</v>
      </c>
      <c r="C2407" t="s">
        <v>1733</v>
      </c>
      <c r="D2407" t="s">
        <v>7011</v>
      </c>
      <c r="E2407" t="s">
        <v>1709</v>
      </c>
      <c r="H2407" t="str">
        <f>INDEX('Vensim Variables'!$B:$B,MATCH(EPS!$B2407,'Vensim Variables'!$A:$A,0))</f>
        <v>g pollutant</v>
      </c>
      <c r="I2407" t="str">
        <f t="shared" si="74"/>
        <v>PM25</v>
      </c>
      <c r="J2407">
        <f>INDEX(NoSettings!$C:$C,MATCH(EPS!$A2407,NoSettings!$A:$A,0))</f>
        <v>1248390</v>
      </c>
      <c r="K2407" s="109">
        <f>INDEX(GWP!$C$2:$C$13,MATCH(EPS!I2407,GWP!$B$2:$B$13,0))</f>
        <v>0</v>
      </c>
      <c r="L2407" s="5">
        <f t="shared" si="75"/>
        <v>0</v>
      </c>
    </row>
    <row r="2408" spans="1:12">
      <c r="A2408" t="s">
        <v>4127</v>
      </c>
      <c r="B2408" t="s">
        <v>5</v>
      </c>
      <c r="C2408" t="s">
        <v>1733</v>
      </c>
      <c r="D2408" t="s">
        <v>7011</v>
      </c>
      <c r="E2408" t="s">
        <v>1710</v>
      </c>
      <c r="H2408" t="str">
        <f>INDEX('Vensim Variables'!$B:$B,MATCH(EPS!$B2408,'Vensim Variables'!$A:$A,0))</f>
        <v>g pollutant</v>
      </c>
      <c r="I2408" t="str">
        <f t="shared" si="74"/>
        <v>SOx</v>
      </c>
      <c r="J2408">
        <f>INDEX(NoSettings!$C:$C,MATCH(EPS!$A2408,NoSettings!$A:$A,0))</f>
        <v>22893500</v>
      </c>
      <c r="K2408" s="109">
        <f>INDEX(GWP!$C$2:$C$13,MATCH(EPS!I2408,GWP!$B$2:$B$13,0))</f>
        <v>0</v>
      </c>
      <c r="L2408" s="5">
        <f t="shared" si="75"/>
        <v>0</v>
      </c>
    </row>
    <row r="2409" spans="1:12">
      <c r="A2409" t="s">
        <v>4128</v>
      </c>
      <c r="B2409" t="s">
        <v>5</v>
      </c>
      <c r="C2409" t="s">
        <v>1733</v>
      </c>
      <c r="D2409" t="s">
        <v>7011</v>
      </c>
      <c r="E2409" t="s">
        <v>1711</v>
      </c>
      <c r="H2409" t="str">
        <f>INDEX('Vensim Variables'!$B:$B,MATCH(EPS!$B2409,'Vensim Variables'!$A:$A,0))</f>
        <v>g pollutant</v>
      </c>
      <c r="I2409" t="str">
        <f t="shared" si="74"/>
        <v>BC</v>
      </c>
      <c r="J2409">
        <f>INDEX(NoSettings!$C:$C,MATCH(EPS!$A2409,NoSettings!$A:$A,0))</f>
        <v>53360.800000000003</v>
      </c>
      <c r="K2409" s="109">
        <f>INDEX(GWP!$C$2:$C$13,MATCH(EPS!I2409,GWP!$B$2:$B$13,0))</f>
        <v>345</v>
      </c>
      <c r="L2409" s="5">
        <f t="shared" si="75"/>
        <v>1.8409476000000002E-5</v>
      </c>
    </row>
    <row r="2410" spans="1:12">
      <c r="A2410" t="s">
        <v>4129</v>
      </c>
      <c r="B2410" t="s">
        <v>5</v>
      </c>
      <c r="C2410" t="s">
        <v>1733</v>
      </c>
      <c r="D2410" t="s">
        <v>7011</v>
      </c>
      <c r="E2410" t="s">
        <v>1712</v>
      </c>
      <c r="H2410" t="str">
        <f>INDEX('Vensim Variables'!$B:$B,MATCH(EPS!$B2410,'Vensim Variables'!$A:$A,0))</f>
        <v>g pollutant</v>
      </c>
      <c r="I2410" t="str">
        <f t="shared" si="74"/>
        <v>OC</v>
      </c>
      <c r="J2410">
        <f>INDEX(NoSettings!$C:$C,MATCH(EPS!$A2410,NoSettings!$A:$A,0))</f>
        <v>40002.400000000001</v>
      </c>
      <c r="K2410" s="109">
        <f>INDEX(GWP!$C$2:$C$13,MATCH(EPS!I2410,GWP!$B$2:$B$13,0))</f>
        <v>-46</v>
      </c>
      <c r="L2410" s="5">
        <f t="shared" si="75"/>
        <v>-1.8401104000000002E-6</v>
      </c>
    </row>
    <row r="2411" spans="1:12">
      <c r="A2411" t="s">
        <v>4130</v>
      </c>
      <c r="B2411" t="s">
        <v>5</v>
      </c>
      <c r="C2411" t="s">
        <v>1733</v>
      </c>
      <c r="D2411" t="s">
        <v>7011</v>
      </c>
      <c r="E2411" t="s">
        <v>1713</v>
      </c>
      <c r="H2411" t="str">
        <f>INDEX('Vensim Variables'!$B:$B,MATCH(EPS!$B2411,'Vensim Variables'!$A:$A,0))</f>
        <v>g pollutant</v>
      </c>
      <c r="I2411" t="str">
        <f t="shared" si="74"/>
        <v>CH4</v>
      </c>
      <c r="J2411">
        <f>INDEX(NoSettings!$C:$C,MATCH(EPS!$A2411,NoSettings!$A:$A,0))</f>
        <v>802967</v>
      </c>
      <c r="K2411" s="109">
        <f>INDEX(GWP!$C$2:$C$13,MATCH(EPS!I2411,GWP!$B$2:$B$13,0))</f>
        <v>28</v>
      </c>
      <c r="L2411" s="5">
        <f t="shared" si="75"/>
        <v>2.2483075999999999E-5</v>
      </c>
    </row>
    <row r="2412" spans="1:12">
      <c r="A2412" t="s">
        <v>4131</v>
      </c>
      <c r="B2412" t="s">
        <v>5</v>
      </c>
      <c r="C2412" t="s">
        <v>1733</v>
      </c>
      <c r="D2412" t="s">
        <v>7011</v>
      </c>
      <c r="E2412" t="s">
        <v>1714</v>
      </c>
      <c r="H2412" t="str">
        <f>INDEX('Vensim Variables'!$B:$B,MATCH(EPS!$B2412,'Vensim Variables'!$A:$A,0))</f>
        <v>g pollutant</v>
      </c>
      <c r="I2412" t="str">
        <f t="shared" si="74"/>
        <v>N2O</v>
      </c>
      <c r="J2412">
        <f>INDEX(NoSettings!$C:$C,MATCH(EPS!$A2412,NoSettings!$A:$A,0))</f>
        <v>116795</v>
      </c>
      <c r="K2412" s="109">
        <f>INDEX(GWP!$C$2:$C$13,MATCH(EPS!I2412,GWP!$B$2:$B$13,0))</f>
        <v>265</v>
      </c>
      <c r="L2412" s="5">
        <f t="shared" si="75"/>
        <v>3.0950675E-5</v>
      </c>
    </row>
    <row r="2413" spans="1:12">
      <c r="A2413" t="s">
        <v>4132</v>
      </c>
      <c r="B2413" t="s">
        <v>5</v>
      </c>
      <c r="C2413" t="s">
        <v>1733</v>
      </c>
      <c r="D2413" t="s">
        <v>7011</v>
      </c>
      <c r="E2413" t="s">
        <v>1715</v>
      </c>
      <c r="H2413" t="str">
        <f>INDEX('Vensim Variables'!$B:$B,MATCH(EPS!$B2413,'Vensim Variables'!$A:$A,0))</f>
        <v>g pollutant</v>
      </c>
      <c r="I2413" t="str">
        <f t="shared" si="74"/>
        <v>F gases</v>
      </c>
      <c r="J2413">
        <f>INDEX(NoSettings!$C:$C,MATCH(EPS!$A2413,NoSettings!$A:$A,0))</f>
        <v>0</v>
      </c>
      <c r="K2413" s="109">
        <f>INDEX(GWP!$C$2:$C$13,MATCH(EPS!I2413,GWP!$B$2:$B$13,0))</f>
        <v>1</v>
      </c>
      <c r="L2413" s="5">
        <f t="shared" si="75"/>
        <v>0</v>
      </c>
    </row>
    <row r="2414" spans="1:12">
      <c r="A2414" t="s">
        <v>4133</v>
      </c>
      <c r="B2414" t="s">
        <v>5</v>
      </c>
      <c r="C2414" t="s">
        <v>1733</v>
      </c>
      <c r="D2414" t="s">
        <v>7012</v>
      </c>
      <c r="E2414" t="s">
        <v>1702</v>
      </c>
      <c r="H2414" t="str">
        <f>INDEX('Vensim Variables'!$B:$B,MATCH(EPS!$B2414,'Vensim Variables'!$A:$A,0))</f>
        <v>g pollutant</v>
      </c>
      <c r="I2414" t="str">
        <f t="shared" si="74"/>
        <v>CO2</v>
      </c>
      <c r="J2414">
        <f>INDEX(NoSettings!$C:$C,MATCH(EPS!$A2414,NoSettings!$A:$A,0))</f>
        <v>0</v>
      </c>
      <c r="K2414" s="109">
        <f>INDEX(GWP!$C$2:$C$13,MATCH(EPS!I2414,GWP!$B$2:$B$13,0))</f>
        <v>1</v>
      </c>
      <c r="L2414" s="5">
        <f t="shared" si="75"/>
        <v>0</v>
      </c>
    </row>
    <row r="2415" spans="1:12">
      <c r="A2415" t="s">
        <v>4134</v>
      </c>
      <c r="B2415" t="s">
        <v>5</v>
      </c>
      <c r="C2415" t="s">
        <v>1733</v>
      </c>
      <c r="D2415" t="s">
        <v>7012</v>
      </c>
      <c r="E2415" t="s">
        <v>1705</v>
      </c>
      <c r="H2415" t="str">
        <f>INDEX('Vensim Variables'!$B:$B,MATCH(EPS!$B2415,'Vensim Variables'!$A:$A,0))</f>
        <v>g pollutant</v>
      </c>
      <c r="I2415" t="str">
        <f t="shared" si="74"/>
        <v>VOC</v>
      </c>
      <c r="J2415">
        <f>INDEX(NoSettings!$C:$C,MATCH(EPS!$A2415,NoSettings!$A:$A,0))</f>
        <v>0</v>
      </c>
      <c r="K2415" s="109">
        <f>INDEX(GWP!$C$2:$C$13,MATCH(EPS!I2415,GWP!$B$2:$B$13,0))</f>
        <v>5</v>
      </c>
      <c r="L2415" s="5">
        <f t="shared" si="75"/>
        <v>0</v>
      </c>
    </row>
    <row r="2416" spans="1:12">
      <c r="A2416" t="s">
        <v>4135</v>
      </c>
      <c r="B2416" t="s">
        <v>5</v>
      </c>
      <c r="C2416" t="s">
        <v>1733</v>
      </c>
      <c r="D2416" t="s">
        <v>7012</v>
      </c>
      <c r="E2416" t="s">
        <v>1706</v>
      </c>
      <c r="H2416" t="str">
        <f>INDEX('Vensim Variables'!$B:$B,MATCH(EPS!$B2416,'Vensim Variables'!$A:$A,0))</f>
        <v>g pollutant</v>
      </c>
      <c r="I2416" t="str">
        <f t="shared" si="74"/>
        <v>CO</v>
      </c>
      <c r="J2416">
        <f>INDEX(NoSettings!$C:$C,MATCH(EPS!$A2416,NoSettings!$A:$A,0))</f>
        <v>0</v>
      </c>
      <c r="K2416" s="109">
        <f>INDEX(GWP!$C$2:$C$13,MATCH(EPS!I2416,GWP!$B$2:$B$13,0))</f>
        <v>1.8</v>
      </c>
      <c r="L2416" s="5">
        <f t="shared" si="75"/>
        <v>0</v>
      </c>
    </row>
    <row r="2417" spans="1:12">
      <c r="A2417" t="s">
        <v>4136</v>
      </c>
      <c r="B2417" t="s">
        <v>5</v>
      </c>
      <c r="C2417" t="s">
        <v>1733</v>
      </c>
      <c r="D2417" t="s">
        <v>7012</v>
      </c>
      <c r="E2417" t="s">
        <v>1707</v>
      </c>
      <c r="H2417" t="str">
        <f>INDEX('Vensim Variables'!$B:$B,MATCH(EPS!$B2417,'Vensim Variables'!$A:$A,0))</f>
        <v>g pollutant</v>
      </c>
      <c r="I2417" t="str">
        <f t="shared" si="74"/>
        <v>NOx</v>
      </c>
      <c r="J2417">
        <f>INDEX(NoSettings!$C:$C,MATCH(EPS!$A2417,NoSettings!$A:$A,0))</f>
        <v>0</v>
      </c>
      <c r="K2417" s="109">
        <f>INDEX(GWP!$C$2:$C$13,MATCH(EPS!I2417,GWP!$B$2:$B$13,0))</f>
        <v>-8.1999999999999993</v>
      </c>
      <c r="L2417" s="5">
        <f t="shared" si="75"/>
        <v>0</v>
      </c>
    </row>
    <row r="2418" spans="1:12">
      <c r="A2418" t="s">
        <v>4137</v>
      </c>
      <c r="B2418" t="s">
        <v>5</v>
      </c>
      <c r="C2418" t="s">
        <v>1733</v>
      </c>
      <c r="D2418" t="s">
        <v>7012</v>
      </c>
      <c r="E2418" t="s">
        <v>1708</v>
      </c>
      <c r="H2418" t="str">
        <f>INDEX('Vensim Variables'!$B:$B,MATCH(EPS!$B2418,'Vensim Variables'!$A:$A,0))</f>
        <v>g pollutant</v>
      </c>
      <c r="I2418" t="str">
        <f t="shared" si="74"/>
        <v>PM10</v>
      </c>
      <c r="J2418">
        <f>INDEX(NoSettings!$C:$C,MATCH(EPS!$A2418,NoSettings!$A:$A,0))</f>
        <v>0</v>
      </c>
      <c r="K2418" s="109">
        <f>INDEX(GWP!$C$2:$C$13,MATCH(EPS!I2418,GWP!$B$2:$B$13,0))</f>
        <v>0</v>
      </c>
      <c r="L2418" s="5">
        <f t="shared" si="75"/>
        <v>0</v>
      </c>
    </row>
    <row r="2419" spans="1:12">
      <c r="A2419" t="s">
        <v>4138</v>
      </c>
      <c r="B2419" t="s">
        <v>5</v>
      </c>
      <c r="C2419" t="s">
        <v>1733</v>
      </c>
      <c r="D2419" t="s">
        <v>7012</v>
      </c>
      <c r="E2419" t="s">
        <v>1709</v>
      </c>
      <c r="H2419" t="str">
        <f>INDEX('Vensim Variables'!$B:$B,MATCH(EPS!$B2419,'Vensim Variables'!$A:$A,0))</f>
        <v>g pollutant</v>
      </c>
      <c r="I2419" t="str">
        <f t="shared" si="74"/>
        <v>PM25</v>
      </c>
      <c r="J2419">
        <f>INDEX(NoSettings!$C:$C,MATCH(EPS!$A2419,NoSettings!$A:$A,0))</f>
        <v>0</v>
      </c>
      <c r="K2419" s="109">
        <f>INDEX(GWP!$C$2:$C$13,MATCH(EPS!I2419,GWP!$B$2:$B$13,0))</f>
        <v>0</v>
      </c>
      <c r="L2419" s="5">
        <f t="shared" si="75"/>
        <v>0</v>
      </c>
    </row>
    <row r="2420" spans="1:12">
      <c r="A2420" t="s">
        <v>4139</v>
      </c>
      <c r="B2420" t="s">
        <v>5</v>
      </c>
      <c r="C2420" t="s">
        <v>1733</v>
      </c>
      <c r="D2420" t="s">
        <v>7012</v>
      </c>
      <c r="E2420" t="s">
        <v>1710</v>
      </c>
      <c r="H2420" t="str">
        <f>INDEX('Vensim Variables'!$B:$B,MATCH(EPS!$B2420,'Vensim Variables'!$A:$A,0))</f>
        <v>g pollutant</v>
      </c>
      <c r="I2420" t="str">
        <f t="shared" si="74"/>
        <v>SOx</v>
      </c>
      <c r="J2420">
        <f>INDEX(NoSettings!$C:$C,MATCH(EPS!$A2420,NoSettings!$A:$A,0))</f>
        <v>0</v>
      </c>
      <c r="K2420" s="109">
        <f>INDEX(GWP!$C$2:$C$13,MATCH(EPS!I2420,GWP!$B$2:$B$13,0))</f>
        <v>0</v>
      </c>
      <c r="L2420" s="5">
        <f t="shared" si="75"/>
        <v>0</v>
      </c>
    </row>
    <row r="2421" spans="1:12">
      <c r="A2421" t="s">
        <v>4140</v>
      </c>
      <c r="B2421" t="s">
        <v>5</v>
      </c>
      <c r="C2421" t="s">
        <v>1733</v>
      </c>
      <c r="D2421" t="s">
        <v>7012</v>
      </c>
      <c r="E2421" t="s">
        <v>1711</v>
      </c>
      <c r="H2421" t="str">
        <f>INDEX('Vensim Variables'!$B:$B,MATCH(EPS!$B2421,'Vensim Variables'!$A:$A,0))</f>
        <v>g pollutant</v>
      </c>
      <c r="I2421" t="str">
        <f t="shared" si="74"/>
        <v>BC</v>
      </c>
      <c r="J2421">
        <f>INDEX(NoSettings!$C:$C,MATCH(EPS!$A2421,NoSettings!$A:$A,0))</f>
        <v>0</v>
      </c>
      <c r="K2421" s="109">
        <f>INDEX(GWP!$C$2:$C$13,MATCH(EPS!I2421,GWP!$B$2:$B$13,0))</f>
        <v>345</v>
      </c>
      <c r="L2421" s="5">
        <f t="shared" si="75"/>
        <v>0</v>
      </c>
    </row>
    <row r="2422" spans="1:12">
      <c r="A2422" t="s">
        <v>4141</v>
      </c>
      <c r="B2422" t="s">
        <v>5</v>
      </c>
      <c r="C2422" t="s">
        <v>1733</v>
      </c>
      <c r="D2422" t="s">
        <v>7012</v>
      </c>
      <c r="E2422" t="s">
        <v>1712</v>
      </c>
      <c r="H2422" t="str">
        <f>INDEX('Vensim Variables'!$B:$B,MATCH(EPS!$B2422,'Vensim Variables'!$A:$A,0))</f>
        <v>g pollutant</v>
      </c>
      <c r="I2422" t="str">
        <f t="shared" si="74"/>
        <v>OC</v>
      </c>
      <c r="J2422">
        <f>INDEX(NoSettings!$C:$C,MATCH(EPS!$A2422,NoSettings!$A:$A,0))</f>
        <v>0</v>
      </c>
      <c r="K2422" s="109">
        <f>INDEX(GWP!$C$2:$C$13,MATCH(EPS!I2422,GWP!$B$2:$B$13,0))</f>
        <v>-46</v>
      </c>
      <c r="L2422" s="5">
        <f t="shared" si="75"/>
        <v>0</v>
      </c>
    </row>
    <row r="2423" spans="1:12">
      <c r="A2423" t="s">
        <v>4142</v>
      </c>
      <c r="B2423" t="s">
        <v>5</v>
      </c>
      <c r="C2423" t="s">
        <v>1733</v>
      </c>
      <c r="D2423" t="s">
        <v>7012</v>
      </c>
      <c r="E2423" t="s">
        <v>1713</v>
      </c>
      <c r="H2423" t="str">
        <f>INDEX('Vensim Variables'!$B:$B,MATCH(EPS!$B2423,'Vensim Variables'!$A:$A,0))</f>
        <v>g pollutant</v>
      </c>
      <c r="I2423" t="str">
        <f t="shared" si="74"/>
        <v>CH4</v>
      </c>
      <c r="J2423">
        <f>INDEX(NoSettings!$C:$C,MATCH(EPS!$A2423,NoSettings!$A:$A,0))</f>
        <v>0</v>
      </c>
      <c r="K2423" s="109">
        <f>INDEX(GWP!$C$2:$C$13,MATCH(EPS!I2423,GWP!$B$2:$B$13,0))</f>
        <v>28</v>
      </c>
      <c r="L2423" s="5">
        <f t="shared" si="75"/>
        <v>0</v>
      </c>
    </row>
    <row r="2424" spans="1:12">
      <c r="A2424" t="s">
        <v>4143</v>
      </c>
      <c r="B2424" t="s">
        <v>5</v>
      </c>
      <c r="C2424" t="s">
        <v>1733</v>
      </c>
      <c r="D2424" t="s">
        <v>7012</v>
      </c>
      <c r="E2424" t="s">
        <v>1714</v>
      </c>
      <c r="H2424" t="str">
        <f>INDEX('Vensim Variables'!$B:$B,MATCH(EPS!$B2424,'Vensim Variables'!$A:$A,0))</f>
        <v>g pollutant</v>
      </c>
      <c r="I2424" t="str">
        <f t="shared" si="74"/>
        <v>N2O</v>
      </c>
      <c r="J2424">
        <f>INDEX(NoSettings!$C:$C,MATCH(EPS!$A2424,NoSettings!$A:$A,0))</f>
        <v>0</v>
      </c>
      <c r="K2424" s="109">
        <f>INDEX(GWP!$C$2:$C$13,MATCH(EPS!I2424,GWP!$B$2:$B$13,0))</f>
        <v>265</v>
      </c>
      <c r="L2424" s="5">
        <f t="shared" si="75"/>
        <v>0</v>
      </c>
    </row>
    <row r="2425" spans="1:12">
      <c r="A2425" t="s">
        <v>4144</v>
      </c>
      <c r="B2425" t="s">
        <v>5</v>
      </c>
      <c r="C2425" t="s">
        <v>1733</v>
      </c>
      <c r="D2425" t="s">
        <v>7012</v>
      </c>
      <c r="E2425" t="s">
        <v>1715</v>
      </c>
      <c r="H2425" t="str">
        <f>INDEX('Vensim Variables'!$B:$B,MATCH(EPS!$B2425,'Vensim Variables'!$A:$A,0))</f>
        <v>g pollutant</v>
      </c>
      <c r="I2425" t="str">
        <f t="shared" si="74"/>
        <v>F gases</v>
      </c>
      <c r="J2425">
        <f>INDEX(NoSettings!$C:$C,MATCH(EPS!$A2425,NoSettings!$A:$A,0))</f>
        <v>0</v>
      </c>
      <c r="K2425" s="109">
        <f>INDEX(GWP!$C$2:$C$13,MATCH(EPS!I2425,GWP!$B$2:$B$13,0))</f>
        <v>1</v>
      </c>
      <c r="L2425" s="5">
        <f t="shared" si="75"/>
        <v>0</v>
      </c>
    </row>
    <row r="2426" spans="1:12">
      <c r="A2426" t="s">
        <v>4145</v>
      </c>
      <c r="B2426" t="s">
        <v>5</v>
      </c>
      <c r="C2426" t="s">
        <v>1733</v>
      </c>
      <c r="D2426" t="s">
        <v>7013</v>
      </c>
      <c r="E2426" t="s">
        <v>1702</v>
      </c>
      <c r="H2426" t="str">
        <f>INDEX('Vensim Variables'!$B:$B,MATCH(EPS!$B2426,'Vensim Variables'!$A:$A,0))</f>
        <v>g pollutant</v>
      </c>
      <c r="I2426" t="str">
        <f t="shared" si="74"/>
        <v>CO2</v>
      </c>
      <c r="J2426">
        <f>INDEX(NoSettings!$C:$C,MATCH(EPS!$A2426,NoSettings!$A:$A,0))</f>
        <v>14628400000000</v>
      </c>
      <c r="K2426" s="109">
        <f>INDEX(GWP!$C$2:$C$13,MATCH(EPS!I2426,GWP!$B$2:$B$13,0))</f>
        <v>1</v>
      </c>
      <c r="L2426" s="5">
        <f t="shared" si="75"/>
        <v>14.628399999999999</v>
      </c>
    </row>
    <row r="2427" spans="1:12">
      <c r="A2427" t="s">
        <v>4146</v>
      </c>
      <c r="B2427" t="s">
        <v>5</v>
      </c>
      <c r="C2427" t="s">
        <v>1733</v>
      </c>
      <c r="D2427" t="s">
        <v>7013</v>
      </c>
      <c r="E2427" t="s">
        <v>1705</v>
      </c>
      <c r="H2427" t="str">
        <f>INDEX('Vensim Variables'!$B:$B,MATCH(EPS!$B2427,'Vensim Variables'!$A:$A,0))</f>
        <v>g pollutant</v>
      </c>
      <c r="I2427" t="str">
        <f t="shared" si="74"/>
        <v>VOC</v>
      </c>
      <c r="J2427" s="2">
        <f>INDEX(NoSettings!$C:$C,MATCH(EPS!$A2427,NoSettings!$A:$A,0))</f>
        <v>161937000</v>
      </c>
      <c r="K2427" s="109">
        <f>INDEX(GWP!$C$2:$C$13,MATCH(EPS!I2427,GWP!$B$2:$B$13,0))</f>
        <v>5</v>
      </c>
      <c r="L2427" s="5">
        <f t="shared" si="75"/>
        <v>8.0968499999999998E-4</v>
      </c>
    </row>
    <row r="2428" spans="1:12">
      <c r="A2428" t="s">
        <v>4147</v>
      </c>
      <c r="B2428" t="s">
        <v>5</v>
      </c>
      <c r="C2428" t="s">
        <v>1733</v>
      </c>
      <c r="D2428" t="s">
        <v>7013</v>
      </c>
      <c r="E2428" t="s">
        <v>1706</v>
      </c>
      <c r="H2428" t="str">
        <f>INDEX('Vensim Variables'!$B:$B,MATCH(EPS!$B2428,'Vensim Variables'!$A:$A,0))</f>
        <v>g pollutant</v>
      </c>
      <c r="I2428" t="str">
        <f t="shared" si="74"/>
        <v>CO</v>
      </c>
      <c r="J2428">
        <f>INDEX(NoSettings!$C:$C,MATCH(EPS!$A2428,NoSettings!$A:$A,0))</f>
        <v>7206660000</v>
      </c>
      <c r="K2428" s="109">
        <f>INDEX(GWP!$C$2:$C$13,MATCH(EPS!I2428,GWP!$B$2:$B$13,0))</f>
        <v>1.8</v>
      </c>
      <c r="L2428" s="5">
        <f t="shared" si="75"/>
        <v>1.2971988E-2</v>
      </c>
    </row>
    <row r="2429" spans="1:12">
      <c r="A2429" t="s">
        <v>4148</v>
      </c>
      <c r="B2429" t="s">
        <v>5</v>
      </c>
      <c r="C2429" t="s">
        <v>1733</v>
      </c>
      <c r="D2429" t="s">
        <v>7013</v>
      </c>
      <c r="E2429" t="s">
        <v>1707</v>
      </c>
      <c r="H2429" t="str">
        <f>INDEX('Vensim Variables'!$B:$B,MATCH(EPS!$B2429,'Vensim Variables'!$A:$A,0))</f>
        <v>g pollutant</v>
      </c>
      <c r="I2429" t="str">
        <f t="shared" si="74"/>
        <v>NOx</v>
      </c>
      <c r="J2429">
        <f>INDEX(NoSettings!$C:$C,MATCH(EPS!$A2429,NoSettings!$A:$A,0))</f>
        <v>20131300000</v>
      </c>
      <c r="K2429" s="109">
        <f>INDEX(GWP!$C$2:$C$13,MATCH(EPS!I2429,GWP!$B$2:$B$13,0))</f>
        <v>-8.1999999999999993</v>
      </c>
      <c r="L2429" s="5">
        <f t="shared" si="75"/>
        <v>-0.16507665999999999</v>
      </c>
    </row>
    <row r="2430" spans="1:12">
      <c r="A2430" t="s">
        <v>4149</v>
      </c>
      <c r="B2430" t="s">
        <v>5</v>
      </c>
      <c r="C2430" t="s">
        <v>1733</v>
      </c>
      <c r="D2430" t="s">
        <v>7013</v>
      </c>
      <c r="E2430" t="s">
        <v>1708</v>
      </c>
      <c r="H2430" t="str">
        <f>INDEX('Vensim Variables'!$B:$B,MATCH(EPS!$B2430,'Vensim Variables'!$A:$A,0))</f>
        <v>g pollutant</v>
      </c>
      <c r="I2430" t="str">
        <f t="shared" si="74"/>
        <v>PM10</v>
      </c>
      <c r="J2430">
        <f>INDEX(NoSettings!$C:$C,MATCH(EPS!$A2430,NoSettings!$A:$A,0))</f>
        <v>10952200000</v>
      </c>
      <c r="K2430" s="109">
        <f>INDEX(GWP!$C$2:$C$13,MATCH(EPS!I2430,GWP!$B$2:$B$13,0))</f>
        <v>0</v>
      </c>
      <c r="L2430" s="5">
        <f t="shared" si="75"/>
        <v>0</v>
      </c>
    </row>
    <row r="2431" spans="1:12">
      <c r="A2431" t="s">
        <v>4150</v>
      </c>
      <c r="B2431" t="s">
        <v>5</v>
      </c>
      <c r="C2431" t="s">
        <v>1733</v>
      </c>
      <c r="D2431" t="s">
        <v>7013</v>
      </c>
      <c r="E2431" t="s">
        <v>1709</v>
      </c>
      <c r="H2431" t="str">
        <f>INDEX('Vensim Variables'!$B:$B,MATCH(EPS!$B2431,'Vensim Variables'!$A:$A,0))</f>
        <v>g pollutant</v>
      </c>
      <c r="I2431" t="str">
        <f t="shared" si="74"/>
        <v>PM25</v>
      </c>
      <c r="J2431">
        <f>INDEX(NoSettings!$C:$C,MATCH(EPS!$A2431,NoSettings!$A:$A,0))</f>
        <v>2642600000</v>
      </c>
      <c r="K2431" s="109">
        <f>INDEX(GWP!$C$2:$C$13,MATCH(EPS!I2431,GWP!$B$2:$B$13,0))</f>
        <v>0</v>
      </c>
      <c r="L2431" s="5">
        <f t="shared" si="75"/>
        <v>0</v>
      </c>
    </row>
    <row r="2432" spans="1:12">
      <c r="A2432" t="s">
        <v>4151</v>
      </c>
      <c r="B2432" t="s">
        <v>5</v>
      </c>
      <c r="C2432" t="s">
        <v>1733</v>
      </c>
      <c r="D2432" t="s">
        <v>7013</v>
      </c>
      <c r="E2432" t="s">
        <v>1710</v>
      </c>
      <c r="H2432" t="str">
        <f>INDEX('Vensim Variables'!$B:$B,MATCH(EPS!$B2432,'Vensim Variables'!$A:$A,0))</f>
        <v>g pollutant</v>
      </c>
      <c r="I2432" t="str">
        <f t="shared" si="74"/>
        <v>SOx</v>
      </c>
      <c r="J2432">
        <f>INDEX(NoSettings!$C:$C,MATCH(EPS!$A2432,NoSettings!$A:$A,0))</f>
        <v>48460900000</v>
      </c>
      <c r="K2432" s="109">
        <f>INDEX(GWP!$C$2:$C$13,MATCH(EPS!I2432,GWP!$B$2:$B$13,0))</f>
        <v>0</v>
      </c>
      <c r="L2432" s="5">
        <f t="shared" si="75"/>
        <v>0</v>
      </c>
    </row>
    <row r="2433" spans="1:12">
      <c r="A2433" t="s">
        <v>4152</v>
      </c>
      <c r="B2433" t="s">
        <v>5</v>
      </c>
      <c r="C2433" t="s">
        <v>1733</v>
      </c>
      <c r="D2433" t="s">
        <v>7013</v>
      </c>
      <c r="E2433" t="s">
        <v>1711</v>
      </c>
      <c r="H2433" t="str">
        <f>INDEX('Vensim Variables'!$B:$B,MATCH(EPS!$B2433,'Vensim Variables'!$A:$A,0))</f>
        <v>g pollutant</v>
      </c>
      <c r="I2433" t="str">
        <f t="shared" si="74"/>
        <v>BC</v>
      </c>
      <c r="J2433">
        <f>INDEX(NoSettings!$C:$C,MATCH(EPS!$A2433,NoSettings!$A:$A,0))</f>
        <v>112954000</v>
      </c>
      <c r="K2433" s="109">
        <f>INDEX(GWP!$C$2:$C$13,MATCH(EPS!I2433,GWP!$B$2:$B$13,0))</f>
        <v>345</v>
      </c>
      <c r="L2433" s="5">
        <f t="shared" si="75"/>
        <v>3.8969129999999998E-2</v>
      </c>
    </row>
    <row r="2434" spans="1:12">
      <c r="A2434" t="s">
        <v>4153</v>
      </c>
      <c r="B2434" t="s">
        <v>5</v>
      </c>
      <c r="C2434" t="s">
        <v>1733</v>
      </c>
      <c r="D2434" t="s">
        <v>7013</v>
      </c>
      <c r="E2434" t="s">
        <v>1712</v>
      </c>
      <c r="H2434" t="str">
        <f>INDEX('Vensim Variables'!$B:$B,MATCH(EPS!$B2434,'Vensim Variables'!$A:$A,0))</f>
        <v>g pollutant</v>
      </c>
      <c r="I2434" t="str">
        <f t="shared" si="74"/>
        <v>OC</v>
      </c>
      <c r="J2434">
        <f>INDEX(NoSettings!$C:$C,MATCH(EPS!$A2434,NoSettings!$A:$A,0))</f>
        <v>84677000</v>
      </c>
      <c r="K2434" s="109">
        <f>INDEX(GWP!$C$2:$C$13,MATCH(EPS!I2434,GWP!$B$2:$B$13,0))</f>
        <v>-46</v>
      </c>
      <c r="L2434" s="5">
        <f t="shared" si="75"/>
        <v>-3.8951419999999999E-3</v>
      </c>
    </row>
    <row r="2435" spans="1:12">
      <c r="A2435" t="s">
        <v>4154</v>
      </c>
      <c r="B2435" t="s">
        <v>5</v>
      </c>
      <c r="C2435" t="s">
        <v>1733</v>
      </c>
      <c r="D2435" t="s">
        <v>7013</v>
      </c>
      <c r="E2435" t="s">
        <v>1713</v>
      </c>
      <c r="H2435" t="str">
        <f>INDEX('Vensim Variables'!$B:$B,MATCH(EPS!$B2435,'Vensim Variables'!$A:$A,0))</f>
        <v>g pollutant</v>
      </c>
      <c r="I2435" t="str">
        <f t="shared" ref="I2435:I2498" si="76">IF(OR(C2435="CO2",C2435="CH4",C2435="N2O",C2435="F gases",C2435="VOC",C2435="CO",C2435="NOx",C2435="PM10",C2435="PM25",C2435="SOx",C2435="BC",C2435="OC"),C2435,IF(OR(D2435="CO2",D2435="CH4",D2435="N2O",D2435="F gases",D2435="VOC",D2435="CO",D2435="NOx",D2435="PM10",D2435="PM25",D2435="SOx",D2435="BC",D2435="OC"),D2435,IF(OR(E2435="CO2",E2435="CH4",E2435="N2O",E2435="F gases",E2435="VOC",E2435="CO",E2435="NOx",E2435="PM10",E2435="PM25",E2435="SOx",E2435="BC",E2435="OC"),E2435,"NA")))</f>
        <v>CH4</v>
      </c>
      <c r="J2435">
        <f>INDEX(NoSettings!$C:$C,MATCH(EPS!$A2435,NoSettings!$A:$A,0))</f>
        <v>1699720000</v>
      </c>
      <c r="K2435" s="109">
        <f>INDEX(GWP!$C$2:$C$13,MATCH(EPS!I2435,GWP!$B$2:$B$13,0))</f>
        <v>28</v>
      </c>
      <c r="L2435" s="5">
        <f t="shared" ref="L2435:L2498" si="77">IF(H2435="g pollutant",K2435*J2435/10^12,IF(H2435="MMTCO2e",J2435,IF(H2435="MWh",J2435,0)))</f>
        <v>4.7592160000000001E-2</v>
      </c>
    </row>
    <row r="2436" spans="1:12">
      <c r="A2436" t="s">
        <v>4155</v>
      </c>
      <c r="B2436" t="s">
        <v>5</v>
      </c>
      <c r="C2436" t="s">
        <v>1733</v>
      </c>
      <c r="D2436" t="s">
        <v>7013</v>
      </c>
      <c r="E2436" t="s">
        <v>1714</v>
      </c>
      <c r="H2436" t="str">
        <f>INDEX('Vensim Variables'!$B:$B,MATCH(EPS!$B2436,'Vensim Variables'!$A:$A,0))</f>
        <v>g pollutant</v>
      </c>
      <c r="I2436" t="str">
        <f t="shared" si="76"/>
        <v>N2O</v>
      </c>
      <c r="J2436">
        <f>INDEX(NoSettings!$C:$C,MATCH(EPS!$A2436,NoSettings!$A:$A,0))</f>
        <v>247232000</v>
      </c>
      <c r="K2436" s="109">
        <f>INDEX(GWP!$C$2:$C$13,MATCH(EPS!I2436,GWP!$B$2:$B$13,0))</f>
        <v>265</v>
      </c>
      <c r="L2436" s="5">
        <f t="shared" si="77"/>
        <v>6.5516480000000002E-2</v>
      </c>
    </row>
    <row r="2437" spans="1:12">
      <c r="A2437" t="s">
        <v>4156</v>
      </c>
      <c r="B2437" t="s">
        <v>5</v>
      </c>
      <c r="C2437" t="s">
        <v>1733</v>
      </c>
      <c r="D2437" t="s">
        <v>7013</v>
      </c>
      <c r="E2437" t="s">
        <v>1715</v>
      </c>
      <c r="H2437" t="str">
        <f>INDEX('Vensim Variables'!$B:$B,MATCH(EPS!$B2437,'Vensim Variables'!$A:$A,0))</f>
        <v>g pollutant</v>
      </c>
      <c r="I2437" t="str">
        <f t="shared" si="76"/>
        <v>F gases</v>
      </c>
      <c r="J2437">
        <f>INDEX(NoSettings!$C:$C,MATCH(EPS!$A2437,NoSettings!$A:$A,0))</f>
        <v>0</v>
      </c>
      <c r="K2437" s="109">
        <f>INDEX(GWP!$C$2:$C$13,MATCH(EPS!I2437,GWP!$B$2:$B$13,0))</f>
        <v>1</v>
      </c>
      <c r="L2437" s="5">
        <f t="shared" si="77"/>
        <v>0</v>
      </c>
    </row>
    <row r="2438" spans="1:12">
      <c r="A2438" t="s">
        <v>4157</v>
      </c>
      <c r="B2438" t="s">
        <v>5</v>
      </c>
      <c r="C2438" t="s">
        <v>1733</v>
      </c>
      <c r="D2438" t="s">
        <v>7014</v>
      </c>
      <c r="E2438" t="s">
        <v>1702</v>
      </c>
      <c r="H2438" t="str">
        <f>INDEX('Vensim Variables'!$B:$B,MATCH(EPS!$B2438,'Vensim Variables'!$A:$A,0))</f>
        <v>g pollutant</v>
      </c>
      <c r="I2438" t="str">
        <f t="shared" si="76"/>
        <v>CO2</v>
      </c>
      <c r="J2438">
        <f>INDEX(NoSettings!$C:$C,MATCH(EPS!$A2438,NoSettings!$A:$A,0))</f>
        <v>3096680000000</v>
      </c>
      <c r="K2438" s="109">
        <f>INDEX(GWP!$C$2:$C$13,MATCH(EPS!I2438,GWP!$B$2:$B$13,0))</f>
        <v>1</v>
      </c>
      <c r="L2438" s="5">
        <f t="shared" si="77"/>
        <v>3.0966800000000001</v>
      </c>
    </row>
    <row r="2439" spans="1:12">
      <c r="A2439" t="s">
        <v>4158</v>
      </c>
      <c r="B2439" t="s">
        <v>5</v>
      </c>
      <c r="C2439" t="s">
        <v>1733</v>
      </c>
      <c r="D2439" t="s">
        <v>7014</v>
      </c>
      <c r="E2439" t="s">
        <v>1705</v>
      </c>
      <c r="H2439" t="str">
        <f>INDEX('Vensim Variables'!$B:$B,MATCH(EPS!$B2439,'Vensim Variables'!$A:$A,0))</f>
        <v>g pollutant</v>
      </c>
      <c r="I2439" t="str">
        <f t="shared" si="76"/>
        <v>VOC</v>
      </c>
      <c r="J2439">
        <f>INDEX(NoSettings!$C:$C,MATCH(EPS!$A2439,NoSettings!$A:$A,0))</f>
        <v>34280400</v>
      </c>
      <c r="K2439" s="109">
        <f>INDEX(GWP!$C$2:$C$13,MATCH(EPS!I2439,GWP!$B$2:$B$13,0))</f>
        <v>5</v>
      </c>
      <c r="L2439" s="5">
        <f t="shared" si="77"/>
        <v>1.71402E-4</v>
      </c>
    </row>
    <row r="2440" spans="1:12">
      <c r="A2440" t="s">
        <v>4159</v>
      </c>
      <c r="B2440" t="s">
        <v>5</v>
      </c>
      <c r="C2440" t="s">
        <v>1733</v>
      </c>
      <c r="D2440" t="s">
        <v>7014</v>
      </c>
      <c r="E2440" t="s">
        <v>1706</v>
      </c>
      <c r="H2440" t="str">
        <f>INDEX('Vensim Variables'!$B:$B,MATCH(EPS!$B2440,'Vensim Variables'!$A:$A,0))</f>
        <v>g pollutant</v>
      </c>
      <c r="I2440" t="str">
        <f t="shared" si="76"/>
        <v>CO</v>
      </c>
      <c r="J2440">
        <f>INDEX(NoSettings!$C:$C,MATCH(EPS!$A2440,NoSettings!$A:$A,0))</f>
        <v>1525570000</v>
      </c>
      <c r="K2440" s="109">
        <f>INDEX(GWP!$C$2:$C$13,MATCH(EPS!I2440,GWP!$B$2:$B$13,0))</f>
        <v>1.8</v>
      </c>
      <c r="L2440" s="5">
        <f t="shared" si="77"/>
        <v>2.7460259999999999E-3</v>
      </c>
    </row>
    <row r="2441" spans="1:12">
      <c r="A2441" t="s">
        <v>4160</v>
      </c>
      <c r="B2441" t="s">
        <v>5</v>
      </c>
      <c r="C2441" t="s">
        <v>1733</v>
      </c>
      <c r="D2441" t="s">
        <v>7014</v>
      </c>
      <c r="E2441" t="s">
        <v>1707</v>
      </c>
      <c r="H2441" t="str">
        <f>INDEX('Vensim Variables'!$B:$B,MATCH(EPS!$B2441,'Vensim Variables'!$A:$A,0))</f>
        <v>g pollutant</v>
      </c>
      <c r="I2441" t="str">
        <f t="shared" si="76"/>
        <v>NOx</v>
      </c>
      <c r="J2441">
        <f>INDEX(NoSettings!$C:$C,MATCH(EPS!$A2441,NoSettings!$A:$A,0))</f>
        <v>4261590000</v>
      </c>
      <c r="K2441" s="109">
        <f>INDEX(GWP!$C$2:$C$13,MATCH(EPS!I2441,GWP!$B$2:$B$13,0))</f>
        <v>-8.1999999999999993</v>
      </c>
      <c r="L2441" s="5">
        <f t="shared" si="77"/>
        <v>-3.4945037999999998E-2</v>
      </c>
    </row>
    <row r="2442" spans="1:12">
      <c r="A2442" t="s">
        <v>4161</v>
      </c>
      <c r="B2442" t="s">
        <v>5</v>
      </c>
      <c r="C2442" t="s">
        <v>1733</v>
      </c>
      <c r="D2442" t="s">
        <v>7014</v>
      </c>
      <c r="E2442" t="s">
        <v>1708</v>
      </c>
      <c r="H2442" t="str">
        <f>INDEX('Vensim Variables'!$B:$B,MATCH(EPS!$B2442,'Vensim Variables'!$A:$A,0))</f>
        <v>g pollutant</v>
      </c>
      <c r="I2442" t="str">
        <f t="shared" si="76"/>
        <v>PM10</v>
      </c>
      <c r="J2442">
        <f>INDEX(NoSettings!$C:$C,MATCH(EPS!$A2442,NoSettings!$A:$A,0))</f>
        <v>2318470000</v>
      </c>
      <c r="K2442" s="109">
        <f>INDEX(GWP!$C$2:$C$13,MATCH(EPS!I2442,GWP!$B$2:$B$13,0))</f>
        <v>0</v>
      </c>
      <c r="L2442" s="5">
        <f t="shared" si="77"/>
        <v>0</v>
      </c>
    </row>
    <row r="2443" spans="1:12">
      <c r="A2443" t="s">
        <v>4162</v>
      </c>
      <c r="B2443" t="s">
        <v>5</v>
      </c>
      <c r="C2443" t="s">
        <v>1733</v>
      </c>
      <c r="D2443" t="s">
        <v>7014</v>
      </c>
      <c r="E2443" t="s">
        <v>1709</v>
      </c>
      <c r="H2443" t="str">
        <f>INDEX('Vensim Variables'!$B:$B,MATCH(EPS!$B2443,'Vensim Variables'!$A:$A,0))</f>
        <v>g pollutant</v>
      </c>
      <c r="I2443" t="str">
        <f t="shared" si="76"/>
        <v>PM25</v>
      </c>
      <c r="J2443">
        <f>INDEX(NoSettings!$C:$C,MATCH(EPS!$A2443,NoSettings!$A:$A,0))</f>
        <v>559411000</v>
      </c>
      <c r="K2443" s="109">
        <f>INDEX(GWP!$C$2:$C$13,MATCH(EPS!I2443,GWP!$B$2:$B$13,0))</f>
        <v>0</v>
      </c>
      <c r="L2443" s="5">
        <f t="shared" si="77"/>
        <v>0</v>
      </c>
    </row>
    <row r="2444" spans="1:12">
      <c r="A2444" t="s">
        <v>4163</v>
      </c>
      <c r="B2444" t="s">
        <v>5</v>
      </c>
      <c r="C2444" t="s">
        <v>1733</v>
      </c>
      <c r="D2444" t="s">
        <v>7014</v>
      </c>
      <c r="E2444" t="s">
        <v>1710</v>
      </c>
      <c r="H2444" t="str">
        <f>INDEX('Vensim Variables'!$B:$B,MATCH(EPS!$B2444,'Vensim Variables'!$A:$A,0))</f>
        <v>g pollutant</v>
      </c>
      <c r="I2444" t="str">
        <f t="shared" si="76"/>
        <v>SOx</v>
      </c>
      <c r="J2444">
        <f>INDEX(NoSettings!$C:$C,MATCH(EPS!$A2444,NoSettings!$A:$A,0))</f>
        <v>10258700000</v>
      </c>
      <c r="K2444" s="109">
        <f>INDEX(GWP!$C$2:$C$13,MATCH(EPS!I2444,GWP!$B$2:$B$13,0))</f>
        <v>0</v>
      </c>
      <c r="L2444" s="5">
        <f t="shared" si="77"/>
        <v>0</v>
      </c>
    </row>
    <row r="2445" spans="1:12">
      <c r="A2445" t="s">
        <v>4164</v>
      </c>
      <c r="B2445" t="s">
        <v>5</v>
      </c>
      <c r="C2445" t="s">
        <v>1733</v>
      </c>
      <c r="D2445" t="s">
        <v>7014</v>
      </c>
      <c r="E2445" t="s">
        <v>1711</v>
      </c>
      <c r="H2445" t="str">
        <f>INDEX('Vensim Variables'!$B:$B,MATCH(EPS!$B2445,'Vensim Variables'!$A:$A,0))</f>
        <v>g pollutant</v>
      </c>
      <c r="I2445" t="str">
        <f t="shared" si="76"/>
        <v>BC</v>
      </c>
      <c r="J2445">
        <f>INDEX(NoSettings!$C:$C,MATCH(EPS!$A2445,NoSettings!$A:$A,0))</f>
        <v>23911200</v>
      </c>
      <c r="K2445" s="109">
        <f>INDEX(GWP!$C$2:$C$13,MATCH(EPS!I2445,GWP!$B$2:$B$13,0))</f>
        <v>345</v>
      </c>
      <c r="L2445" s="5">
        <f t="shared" si="77"/>
        <v>8.2493640000000003E-3</v>
      </c>
    </row>
    <row r="2446" spans="1:12">
      <c r="A2446" t="s">
        <v>4165</v>
      </c>
      <c r="B2446" t="s">
        <v>5</v>
      </c>
      <c r="C2446" t="s">
        <v>1733</v>
      </c>
      <c r="D2446" t="s">
        <v>7014</v>
      </c>
      <c r="E2446" t="s">
        <v>1712</v>
      </c>
      <c r="H2446" t="str">
        <f>INDEX('Vensim Variables'!$B:$B,MATCH(EPS!$B2446,'Vensim Variables'!$A:$A,0))</f>
        <v>g pollutant</v>
      </c>
      <c r="I2446" t="str">
        <f t="shared" si="76"/>
        <v>OC</v>
      </c>
      <c r="J2446">
        <f>INDEX(NoSettings!$C:$C,MATCH(EPS!$A2446,NoSettings!$A:$A,0))</f>
        <v>17925200</v>
      </c>
      <c r="K2446" s="109">
        <f>INDEX(GWP!$C$2:$C$13,MATCH(EPS!I2446,GWP!$B$2:$B$13,0))</f>
        <v>-46</v>
      </c>
      <c r="L2446" s="5">
        <f t="shared" si="77"/>
        <v>-8.2455919999999995E-4</v>
      </c>
    </row>
    <row r="2447" spans="1:12">
      <c r="A2447" t="s">
        <v>4166</v>
      </c>
      <c r="B2447" t="s">
        <v>5</v>
      </c>
      <c r="C2447" t="s">
        <v>1733</v>
      </c>
      <c r="D2447" t="s">
        <v>7014</v>
      </c>
      <c r="E2447" t="s">
        <v>1713</v>
      </c>
      <c r="H2447" t="str">
        <f>INDEX('Vensim Variables'!$B:$B,MATCH(EPS!$B2447,'Vensim Variables'!$A:$A,0))</f>
        <v>g pollutant</v>
      </c>
      <c r="I2447" t="str">
        <f t="shared" si="76"/>
        <v>CH4</v>
      </c>
      <c r="J2447">
        <f>INDEX(NoSettings!$C:$C,MATCH(EPS!$A2447,NoSettings!$A:$A,0))</f>
        <v>359813000</v>
      </c>
      <c r="K2447" s="109">
        <f>INDEX(GWP!$C$2:$C$13,MATCH(EPS!I2447,GWP!$B$2:$B$13,0))</f>
        <v>28</v>
      </c>
      <c r="L2447" s="5">
        <f t="shared" si="77"/>
        <v>1.0074764E-2</v>
      </c>
    </row>
    <row r="2448" spans="1:12">
      <c r="A2448" t="s">
        <v>4167</v>
      </c>
      <c r="B2448" t="s">
        <v>5</v>
      </c>
      <c r="C2448" t="s">
        <v>1733</v>
      </c>
      <c r="D2448" t="s">
        <v>7014</v>
      </c>
      <c r="E2448" t="s">
        <v>1714</v>
      </c>
      <c r="H2448" t="str">
        <f>INDEX('Vensim Variables'!$B:$B,MATCH(EPS!$B2448,'Vensim Variables'!$A:$A,0))</f>
        <v>g pollutant</v>
      </c>
      <c r="I2448" t="str">
        <f t="shared" si="76"/>
        <v>N2O</v>
      </c>
      <c r="J2448">
        <f>INDEX(NoSettings!$C:$C,MATCH(EPS!$A2448,NoSettings!$A:$A,0))</f>
        <v>52336400</v>
      </c>
      <c r="K2448" s="109">
        <f>INDEX(GWP!$C$2:$C$13,MATCH(EPS!I2448,GWP!$B$2:$B$13,0))</f>
        <v>265</v>
      </c>
      <c r="L2448" s="5">
        <f t="shared" si="77"/>
        <v>1.3869146000000001E-2</v>
      </c>
    </row>
    <row r="2449" spans="1:12">
      <c r="A2449" t="s">
        <v>4168</v>
      </c>
      <c r="B2449" t="s">
        <v>5</v>
      </c>
      <c r="C2449" t="s">
        <v>1733</v>
      </c>
      <c r="D2449" t="s">
        <v>7014</v>
      </c>
      <c r="E2449" t="s">
        <v>1715</v>
      </c>
      <c r="H2449" t="str">
        <f>INDEX('Vensim Variables'!$B:$B,MATCH(EPS!$B2449,'Vensim Variables'!$A:$A,0))</f>
        <v>g pollutant</v>
      </c>
      <c r="I2449" t="str">
        <f t="shared" si="76"/>
        <v>F gases</v>
      </c>
      <c r="J2449">
        <f>INDEX(NoSettings!$C:$C,MATCH(EPS!$A2449,NoSettings!$A:$A,0))</f>
        <v>0</v>
      </c>
      <c r="K2449" s="109">
        <f>INDEX(GWP!$C$2:$C$13,MATCH(EPS!I2449,GWP!$B$2:$B$13,0))</f>
        <v>1</v>
      </c>
      <c r="L2449" s="5">
        <f t="shared" si="77"/>
        <v>0</v>
      </c>
    </row>
    <row r="2450" spans="1:12">
      <c r="A2450" t="s">
        <v>4169</v>
      </c>
      <c r="B2450" t="s">
        <v>5</v>
      </c>
      <c r="C2450" t="s">
        <v>1733</v>
      </c>
      <c r="D2450" t="s">
        <v>7015</v>
      </c>
      <c r="E2450" t="s">
        <v>1702</v>
      </c>
      <c r="H2450" t="str">
        <f>INDEX('Vensim Variables'!$B:$B,MATCH(EPS!$B2450,'Vensim Variables'!$A:$A,0))</f>
        <v>g pollutant</v>
      </c>
      <c r="I2450" t="str">
        <f t="shared" si="76"/>
        <v>CO2</v>
      </c>
      <c r="J2450">
        <f>INDEX(NoSettings!$C:$C,MATCH(EPS!$A2450,NoSettings!$A:$A,0))</f>
        <v>602119000000</v>
      </c>
      <c r="K2450" s="109">
        <f>INDEX(GWP!$C$2:$C$13,MATCH(EPS!I2450,GWP!$B$2:$B$13,0))</f>
        <v>1</v>
      </c>
      <c r="L2450" s="5">
        <f t="shared" si="77"/>
        <v>0.60211899999999996</v>
      </c>
    </row>
    <row r="2451" spans="1:12">
      <c r="A2451" t="s">
        <v>4170</v>
      </c>
      <c r="B2451" t="s">
        <v>5</v>
      </c>
      <c r="C2451" t="s">
        <v>1733</v>
      </c>
      <c r="D2451" t="s">
        <v>7015</v>
      </c>
      <c r="E2451" t="s">
        <v>1705</v>
      </c>
      <c r="H2451" t="str">
        <f>INDEX('Vensim Variables'!$B:$B,MATCH(EPS!$B2451,'Vensim Variables'!$A:$A,0))</f>
        <v>g pollutant</v>
      </c>
      <c r="I2451" t="str">
        <f t="shared" si="76"/>
        <v>VOC</v>
      </c>
      <c r="J2451">
        <f>INDEX(NoSettings!$C:$C,MATCH(EPS!$A2451,NoSettings!$A:$A,0))</f>
        <v>6665480</v>
      </c>
      <c r="K2451" s="109">
        <f>INDEX(GWP!$C$2:$C$13,MATCH(EPS!I2451,GWP!$B$2:$B$13,0))</f>
        <v>5</v>
      </c>
      <c r="L2451" s="5">
        <f t="shared" si="77"/>
        <v>3.3327400000000002E-5</v>
      </c>
    </row>
    <row r="2452" spans="1:12">
      <c r="A2452" t="s">
        <v>4171</v>
      </c>
      <c r="B2452" t="s">
        <v>5</v>
      </c>
      <c r="C2452" t="s">
        <v>1733</v>
      </c>
      <c r="D2452" t="s">
        <v>7015</v>
      </c>
      <c r="E2452" t="s">
        <v>1706</v>
      </c>
      <c r="H2452" t="str">
        <f>INDEX('Vensim Variables'!$B:$B,MATCH(EPS!$B2452,'Vensim Variables'!$A:$A,0))</f>
        <v>g pollutant</v>
      </c>
      <c r="I2452" t="str">
        <f t="shared" si="76"/>
        <v>CO</v>
      </c>
      <c r="J2452">
        <f>INDEX(NoSettings!$C:$C,MATCH(EPS!$A2452,NoSettings!$A:$A,0))</f>
        <v>296633000</v>
      </c>
      <c r="K2452" s="109">
        <f>INDEX(GWP!$C$2:$C$13,MATCH(EPS!I2452,GWP!$B$2:$B$13,0))</f>
        <v>1.8</v>
      </c>
      <c r="L2452" s="5">
        <f t="shared" si="77"/>
        <v>5.3393940000000001E-4</v>
      </c>
    </row>
    <row r="2453" spans="1:12">
      <c r="A2453" t="s">
        <v>4172</v>
      </c>
      <c r="B2453" t="s">
        <v>5</v>
      </c>
      <c r="C2453" t="s">
        <v>1733</v>
      </c>
      <c r="D2453" t="s">
        <v>7015</v>
      </c>
      <c r="E2453" t="s">
        <v>1707</v>
      </c>
      <c r="H2453" t="str">
        <f>INDEX('Vensim Variables'!$B:$B,MATCH(EPS!$B2453,'Vensim Variables'!$A:$A,0))</f>
        <v>g pollutant</v>
      </c>
      <c r="I2453" t="str">
        <f t="shared" si="76"/>
        <v>NOx</v>
      </c>
      <c r="J2453">
        <f>INDEX(NoSettings!$C:$C,MATCH(EPS!$A2453,NoSettings!$A:$A,0))</f>
        <v>828625000</v>
      </c>
      <c r="K2453" s="109">
        <f>INDEX(GWP!$C$2:$C$13,MATCH(EPS!I2453,GWP!$B$2:$B$13,0))</f>
        <v>-8.1999999999999993</v>
      </c>
      <c r="L2453" s="5">
        <f t="shared" si="77"/>
        <v>-6.7947249999999989E-3</v>
      </c>
    </row>
    <row r="2454" spans="1:12">
      <c r="A2454" t="s">
        <v>4173</v>
      </c>
      <c r="B2454" t="s">
        <v>5</v>
      </c>
      <c r="C2454" t="s">
        <v>1733</v>
      </c>
      <c r="D2454" t="s">
        <v>7015</v>
      </c>
      <c r="E2454" t="s">
        <v>1708</v>
      </c>
      <c r="H2454" t="str">
        <f>INDEX('Vensim Variables'!$B:$B,MATCH(EPS!$B2454,'Vensim Variables'!$A:$A,0))</f>
        <v>g pollutant</v>
      </c>
      <c r="I2454" t="str">
        <f t="shared" si="76"/>
        <v>PM10</v>
      </c>
      <c r="J2454">
        <f>INDEX(NoSettings!$C:$C,MATCH(EPS!$A2454,NoSettings!$A:$A,0))</f>
        <v>450804000</v>
      </c>
      <c r="K2454" s="109">
        <f>INDEX(GWP!$C$2:$C$13,MATCH(EPS!I2454,GWP!$B$2:$B$13,0))</f>
        <v>0</v>
      </c>
      <c r="L2454" s="5">
        <f t="shared" si="77"/>
        <v>0</v>
      </c>
    </row>
    <row r="2455" spans="1:12">
      <c r="A2455" t="s">
        <v>4174</v>
      </c>
      <c r="B2455" t="s">
        <v>5</v>
      </c>
      <c r="C2455" t="s">
        <v>1733</v>
      </c>
      <c r="D2455" t="s">
        <v>7015</v>
      </c>
      <c r="E2455" t="s">
        <v>1709</v>
      </c>
      <c r="H2455" t="str">
        <f>INDEX('Vensim Variables'!$B:$B,MATCH(EPS!$B2455,'Vensim Variables'!$A:$A,0))</f>
        <v>g pollutant</v>
      </c>
      <c r="I2455" t="str">
        <f t="shared" si="76"/>
        <v>PM25</v>
      </c>
      <c r="J2455">
        <f>INDEX(NoSettings!$C:$C,MATCH(EPS!$A2455,NoSettings!$A:$A,0))</f>
        <v>108772000</v>
      </c>
      <c r="K2455" s="109">
        <f>INDEX(GWP!$C$2:$C$13,MATCH(EPS!I2455,GWP!$B$2:$B$13,0))</f>
        <v>0</v>
      </c>
      <c r="L2455" s="5">
        <f t="shared" si="77"/>
        <v>0</v>
      </c>
    </row>
    <row r="2456" spans="1:12">
      <c r="A2456" t="s">
        <v>4175</v>
      </c>
      <c r="B2456" t="s">
        <v>5</v>
      </c>
      <c r="C2456" t="s">
        <v>1733</v>
      </c>
      <c r="D2456" t="s">
        <v>7015</v>
      </c>
      <c r="E2456" t="s">
        <v>1710</v>
      </c>
      <c r="H2456" t="str">
        <f>INDEX('Vensim Variables'!$B:$B,MATCH(EPS!$B2456,'Vensim Variables'!$A:$A,0))</f>
        <v>g pollutant</v>
      </c>
      <c r="I2456" t="str">
        <f t="shared" si="76"/>
        <v>SOx</v>
      </c>
      <c r="J2456">
        <f>INDEX(NoSettings!$C:$C,MATCH(EPS!$A2456,NoSettings!$A:$A,0))</f>
        <v>1994700000</v>
      </c>
      <c r="K2456" s="109">
        <f>INDEX(GWP!$C$2:$C$13,MATCH(EPS!I2456,GWP!$B$2:$B$13,0))</f>
        <v>0</v>
      </c>
      <c r="L2456" s="5">
        <f t="shared" si="77"/>
        <v>0</v>
      </c>
    </row>
    <row r="2457" spans="1:12">
      <c r="A2457" t="s">
        <v>4176</v>
      </c>
      <c r="B2457" t="s">
        <v>5</v>
      </c>
      <c r="C2457" t="s">
        <v>1733</v>
      </c>
      <c r="D2457" t="s">
        <v>7015</v>
      </c>
      <c r="E2457" t="s">
        <v>1711</v>
      </c>
      <c r="H2457" t="str">
        <f>INDEX('Vensim Variables'!$B:$B,MATCH(EPS!$B2457,'Vensim Variables'!$A:$A,0))</f>
        <v>g pollutant</v>
      </c>
      <c r="I2457" t="str">
        <f t="shared" si="76"/>
        <v>BC</v>
      </c>
      <c r="J2457">
        <f>INDEX(NoSettings!$C:$C,MATCH(EPS!$A2457,NoSettings!$A:$A,0))</f>
        <v>4649300</v>
      </c>
      <c r="K2457" s="109">
        <f>INDEX(GWP!$C$2:$C$13,MATCH(EPS!I2457,GWP!$B$2:$B$13,0))</f>
        <v>345</v>
      </c>
      <c r="L2457" s="5">
        <f t="shared" si="77"/>
        <v>1.6040085E-3</v>
      </c>
    </row>
    <row r="2458" spans="1:12">
      <c r="A2458" t="s">
        <v>4177</v>
      </c>
      <c r="B2458" t="s">
        <v>5</v>
      </c>
      <c r="C2458" t="s">
        <v>1733</v>
      </c>
      <c r="D2458" t="s">
        <v>7015</v>
      </c>
      <c r="E2458" t="s">
        <v>1712</v>
      </c>
      <c r="H2458" t="str">
        <f>INDEX('Vensim Variables'!$B:$B,MATCH(EPS!$B2458,'Vensim Variables'!$A:$A,0))</f>
        <v>g pollutant</v>
      </c>
      <c r="I2458" t="str">
        <f t="shared" si="76"/>
        <v>OC</v>
      </c>
      <c r="J2458">
        <f>INDEX(NoSettings!$C:$C,MATCH(EPS!$A2458,NoSettings!$A:$A,0))</f>
        <v>3485380</v>
      </c>
      <c r="K2458" s="109">
        <f>INDEX(GWP!$C$2:$C$13,MATCH(EPS!I2458,GWP!$B$2:$B$13,0))</f>
        <v>-46</v>
      </c>
      <c r="L2458" s="5">
        <f t="shared" si="77"/>
        <v>-1.6032747999999999E-4</v>
      </c>
    </row>
    <row r="2459" spans="1:12">
      <c r="A2459" t="s">
        <v>4178</v>
      </c>
      <c r="B2459" t="s">
        <v>5</v>
      </c>
      <c r="C2459" t="s">
        <v>1733</v>
      </c>
      <c r="D2459" t="s">
        <v>7015</v>
      </c>
      <c r="E2459" t="s">
        <v>1713</v>
      </c>
      <c r="H2459" t="str">
        <f>INDEX('Vensim Variables'!$B:$B,MATCH(EPS!$B2459,'Vensim Variables'!$A:$A,0))</f>
        <v>g pollutant</v>
      </c>
      <c r="I2459" t="str">
        <f t="shared" si="76"/>
        <v>CH4</v>
      </c>
      <c r="J2459">
        <f>INDEX(NoSettings!$C:$C,MATCH(EPS!$A2459,NoSettings!$A:$A,0))</f>
        <v>69962100</v>
      </c>
      <c r="K2459" s="109">
        <f>INDEX(GWP!$C$2:$C$13,MATCH(EPS!I2459,GWP!$B$2:$B$13,0))</f>
        <v>28</v>
      </c>
      <c r="L2459" s="5">
        <f t="shared" si="77"/>
        <v>1.9589388000000002E-3</v>
      </c>
    </row>
    <row r="2460" spans="1:12">
      <c r="A2460" t="s">
        <v>4179</v>
      </c>
      <c r="B2460" t="s">
        <v>5</v>
      </c>
      <c r="C2460" t="s">
        <v>1733</v>
      </c>
      <c r="D2460" t="s">
        <v>7015</v>
      </c>
      <c r="E2460" t="s">
        <v>1714</v>
      </c>
      <c r="H2460" t="str">
        <f>INDEX('Vensim Variables'!$B:$B,MATCH(EPS!$B2460,'Vensim Variables'!$A:$A,0))</f>
        <v>g pollutant</v>
      </c>
      <c r="I2460" t="str">
        <f t="shared" si="76"/>
        <v>N2O</v>
      </c>
      <c r="J2460">
        <f>INDEX(NoSettings!$C:$C,MATCH(EPS!$A2460,NoSettings!$A:$A,0))</f>
        <v>10176300</v>
      </c>
      <c r="K2460" s="109">
        <f>INDEX(GWP!$C$2:$C$13,MATCH(EPS!I2460,GWP!$B$2:$B$13,0))</f>
        <v>265</v>
      </c>
      <c r="L2460" s="5">
        <f t="shared" si="77"/>
        <v>2.6967194999999999E-3</v>
      </c>
    </row>
    <row r="2461" spans="1:12">
      <c r="A2461" t="s">
        <v>4180</v>
      </c>
      <c r="B2461" t="s">
        <v>5</v>
      </c>
      <c r="C2461" t="s">
        <v>1733</v>
      </c>
      <c r="D2461" t="s">
        <v>7015</v>
      </c>
      <c r="E2461" t="s">
        <v>1715</v>
      </c>
      <c r="H2461" t="str">
        <f>INDEX('Vensim Variables'!$B:$B,MATCH(EPS!$B2461,'Vensim Variables'!$A:$A,0))</f>
        <v>g pollutant</v>
      </c>
      <c r="I2461" t="str">
        <f t="shared" si="76"/>
        <v>F gases</v>
      </c>
      <c r="J2461">
        <f>INDEX(NoSettings!$C:$C,MATCH(EPS!$A2461,NoSettings!$A:$A,0))</f>
        <v>0</v>
      </c>
      <c r="K2461" s="109">
        <f>INDEX(GWP!$C$2:$C$13,MATCH(EPS!I2461,GWP!$B$2:$B$13,0))</f>
        <v>1</v>
      </c>
      <c r="L2461" s="5">
        <f t="shared" si="77"/>
        <v>0</v>
      </c>
    </row>
    <row r="2462" spans="1:12">
      <c r="A2462" t="s">
        <v>4181</v>
      </c>
      <c r="B2462" t="s">
        <v>5</v>
      </c>
      <c r="C2462" t="s">
        <v>1733</v>
      </c>
      <c r="D2462" t="s">
        <v>7016</v>
      </c>
      <c r="E2462" t="s">
        <v>1702</v>
      </c>
      <c r="H2462" t="str">
        <f>INDEX('Vensim Variables'!$B:$B,MATCH(EPS!$B2462,'Vensim Variables'!$A:$A,0))</f>
        <v>g pollutant</v>
      </c>
      <c r="I2462" t="str">
        <f t="shared" si="76"/>
        <v>CO2</v>
      </c>
      <c r="J2462">
        <f>INDEX(NoSettings!$C:$C,MATCH(EPS!$A2462,NoSettings!$A:$A,0))</f>
        <v>0</v>
      </c>
      <c r="K2462" s="109">
        <f>INDEX(GWP!$C$2:$C$13,MATCH(EPS!I2462,GWP!$B$2:$B$13,0))</f>
        <v>1</v>
      </c>
      <c r="L2462" s="5">
        <f t="shared" si="77"/>
        <v>0</v>
      </c>
    </row>
    <row r="2463" spans="1:12">
      <c r="A2463" t="s">
        <v>4182</v>
      </c>
      <c r="B2463" t="s">
        <v>5</v>
      </c>
      <c r="C2463" t="s">
        <v>1733</v>
      </c>
      <c r="D2463" t="s">
        <v>7016</v>
      </c>
      <c r="E2463" t="s">
        <v>1705</v>
      </c>
      <c r="H2463" t="str">
        <f>INDEX('Vensim Variables'!$B:$B,MATCH(EPS!$B2463,'Vensim Variables'!$A:$A,0))</f>
        <v>g pollutant</v>
      </c>
      <c r="I2463" t="str">
        <f t="shared" si="76"/>
        <v>VOC</v>
      </c>
      <c r="J2463">
        <f>INDEX(NoSettings!$C:$C,MATCH(EPS!$A2463,NoSettings!$A:$A,0))</f>
        <v>0</v>
      </c>
      <c r="K2463" s="109">
        <f>INDEX(GWP!$C$2:$C$13,MATCH(EPS!I2463,GWP!$B$2:$B$13,0))</f>
        <v>5</v>
      </c>
      <c r="L2463" s="5">
        <f t="shared" si="77"/>
        <v>0</v>
      </c>
    </row>
    <row r="2464" spans="1:12">
      <c r="A2464" t="s">
        <v>4183</v>
      </c>
      <c r="B2464" t="s">
        <v>5</v>
      </c>
      <c r="C2464" t="s">
        <v>1733</v>
      </c>
      <c r="D2464" t="s">
        <v>7016</v>
      </c>
      <c r="E2464" t="s">
        <v>1706</v>
      </c>
      <c r="H2464" t="str">
        <f>INDEX('Vensim Variables'!$B:$B,MATCH(EPS!$B2464,'Vensim Variables'!$A:$A,0))</f>
        <v>g pollutant</v>
      </c>
      <c r="I2464" t="str">
        <f t="shared" si="76"/>
        <v>CO</v>
      </c>
      <c r="J2464">
        <f>INDEX(NoSettings!$C:$C,MATCH(EPS!$A2464,NoSettings!$A:$A,0))</f>
        <v>0</v>
      </c>
      <c r="K2464" s="109">
        <f>INDEX(GWP!$C$2:$C$13,MATCH(EPS!I2464,GWP!$B$2:$B$13,0))</f>
        <v>1.8</v>
      </c>
      <c r="L2464" s="5">
        <f t="shared" si="77"/>
        <v>0</v>
      </c>
    </row>
    <row r="2465" spans="1:12">
      <c r="A2465" t="s">
        <v>4184</v>
      </c>
      <c r="B2465" t="s">
        <v>5</v>
      </c>
      <c r="C2465" t="s">
        <v>1733</v>
      </c>
      <c r="D2465" t="s">
        <v>7016</v>
      </c>
      <c r="E2465" t="s">
        <v>1707</v>
      </c>
      <c r="H2465" t="str">
        <f>INDEX('Vensim Variables'!$B:$B,MATCH(EPS!$B2465,'Vensim Variables'!$A:$A,0))</f>
        <v>g pollutant</v>
      </c>
      <c r="I2465" t="str">
        <f t="shared" si="76"/>
        <v>NOx</v>
      </c>
      <c r="J2465">
        <f>INDEX(NoSettings!$C:$C,MATCH(EPS!$A2465,NoSettings!$A:$A,0))</f>
        <v>0</v>
      </c>
      <c r="K2465" s="109">
        <f>INDEX(GWP!$C$2:$C$13,MATCH(EPS!I2465,GWP!$B$2:$B$13,0))</f>
        <v>-8.1999999999999993</v>
      </c>
      <c r="L2465" s="5">
        <f t="shared" si="77"/>
        <v>0</v>
      </c>
    </row>
    <row r="2466" spans="1:12">
      <c r="A2466" t="s">
        <v>4185</v>
      </c>
      <c r="B2466" t="s">
        <v>5</v>
      </c>
      <c r="C2466" t="s">
        <v>1733</v>
      </c>
      <c r="D2466" t="s">
        <v>7016</v>
      </c>
      <c r="E2466" t="s">
        <v>1708</v>
      </c>
      <c r="H2466" t="str">
        <f>INDEX('Vensim Variables'!$B:$B,MATCH(EPS!$B2466,'Vensim Variables'!$A:$A,0))</f>
        <v>g pollutant</v>
      </c>
      <c r="I2466" t="str">
        <f t="shared" si="76"/>
        <v>PM10</v>
      </c>
      <c r="J2466">
        <f>INDEX(NoSettings!$C:$C,MATCH(EPS!$A2466,NoSettings!$A:$A,0))</f>
        <v>0</v>
      </c>
      <c r="K2466" s="109">
        <f>INDEX(GWP!$C$2:$C$13,MATCH(EPS!I2466,GWP!$B$2:$B$13,0))</f>
        <v>0</v>
      </c>
      <c r="L2466" s="5">
        <f t="shared" si="77"/>
        <v>0</v>
      </c>
    </row>
    <row r="2467" spans="1:12">
      <c r="A2467" t="s">
        <v>4186</v>
      </c>
      <c r="B2467" t="s">
        <v>5</v>
      </c>
      <c r="C2467" t="s">
        <v>1733</v>
      </c>
      <c r="D2467" t="s">
        <v>7016</v>
      </c>
      <c r="E2467" t="s">
        <v>1709</v>
      </c>
      <c r="H2467" t="str">
        <f>INDEX('Vensim Variables'!$B:$B,MATCH(EPS!$B2467,'Vensim Variables'!$A:$A,0))</f>
        <v>g pollutant</v>
      </c>
      <c r="I2467" t="str">
        <f t="shared" si="76"/>
        <v>PM25</v>
      </c>
      <c r="J2467">
        <f>INDEX(NoSettings!$C:$C,MATCH(EPS!$A2467,NoSettings!$A:$A,0))</f>
        <v>0</v>
      </c>
      <c r="K2467" s="109">
        <f>INDEX(GWP!$C$2:$C$13,MATCH(EPS!I2467,GWP!$B$2:$B$13,0))</f>
        <v>0</v>
      </c>
      <c r="L2467" s="5">
        <f t="shared" si="77"/>
        <v>0</v>
      </c>
    </row>
    <row r="2468" spans="1:12">
      <c r="A2468" t="s">
        <v>4187</v>
      </c>
      <c r="B2468" t="s">
        <v>5</v>
      </c>
      <c r="C2468" t="s">
        <v>1733</v>
      </c>
      <c r="D2468" t="s">
        <v>7016</v>
      </c>
      <c r="E2468" t="s">
        <v>1710</v>
      </c>
      <c r="H2468" t="str">
        <f>INDEX('Vensim Variables'!$B:$B,MATCH(EPS!$B2468,'Vensim Variables'!$A:$A,0))</f>
        <v>g pollutant</v>
      </c>
      <c r="I2468" t="str">
        <f t="shared" si="76"/>
        <v>SOx</v>
      </c>
      <c r="J2468">
        <f>INDEX(NoSettings!$C:$C,MATCH(EPS!$A2468,NoSettings!$A:$A,0))</f>
        <v>0</v>
      </c>
      <c r="K2468" s="109">
        <f>INDEX(GWP!$C$2:$C$13,MATCH(EPS!I2468,GWP!$B$2:$B$13,0))</f>
        <v>0</v>
      </c>
      <c r="L2468" s="5">
        <f t="shared" si="77"/>
        <v>0</v>
      </c>
    </row>
    <row r="2469" spans="1:12">
      <c r="A2469" t="s">
        <v>4188</v>
      </c>
      <c r="B2469" t="s">
        <v>5</v>
      </c>
      <c r="C2469" t="s">
        <v>1733</v>
      </c>
      <c r="D2469" t="s">
        <v>7016</v>
      </c>
      <c r="E2469" t="s">
        <v>1711</v>
      </c>
      <c r="H2469" t="str">
        <f>INDEX('Vensim Variables'!$B:$B,MATCH(EPS!$B2469,'Vensim Variables'!$A:$A,0))</f>
        <v>g pollutant</v>
      </c>
      <c r="I2469" t="str">
        <f t="shared" si="76"/>
        <v>BC</v>
      </c>
      <c r="J2469">
        <f>INDEX(NoSettings!$C:$C,MATCH(EPS!$A2469,NoSettings!$A:$A,0))</f>
        <v>0</v>
      </c>
      <c r="K2469" s="109">
        <f>INDEX(GWP!$C$2:$C$13,MATCH(EPS!I2469,GWP!$B$2:$B$13,0))</f>
        <v>345</v>
      </c>
      <c r="L2469" s="5">
        <f t="shared" si="77"/>
        <v>0</v>
      </c>
    </row>
    <row r="2470" spans="1:12">
      <c r="A2470" t="s">
        <v>4189</v>
      </c>
      <c r="B2470" t="s">
        <v>5</v>
      </c>
      <c r="C2470" t="s">
        <v>1733</v>
      </c>
      <c r="D2470" t="s">
        <v>7016</v>
      </c>
      <c r="E2470" t="s">
        <v>1712</v>
      </c>
      <c r="H2470" t="str">
        <f>INDEX('Vensim Variables'!$B:$B,MATCH(EPS!$B2470,'Vensim Variables'!$A:$A,0))</f>
        <v>g pollutant</v>
      </c>
      <c r="I2470" t="str">
        <f t="shared" si="76"/>
        <v>OC</v>
      </c>
      <c r="J2470">
        <f>INDEX(NoSettings!$C:$C,MATCH(EPS!$A2470,NoSettings!$A:$A,0))</f>
        <v>0</v>
      </c>
      <c r="K2470" s="109">
        <f>INDEX(GWP!$C$2:$C$13,MATCH(EPS!I2470,GWP!$B$2:$B$13,0))</f>
        <v>-46</v>
      </c>
      <c r="L2470" s="5">
        <f t="shared" si="77"/>
        <v>0</v>
      </c>
    </row>
    <row r="2471" spans="1:12">
      <c r="A2471" t="s">
        <v>4190</v>
      </c>
      <c r="B2471" t="s">
        <v>5</v>
      </c>
      <c r="C2471" t="s">
        <v>1733</v>
      </c>
      <c r="D2471" t="s">
        <v>7016</v>
      </c>
      <c r="E2471" t="s">
        <v>1713</v>
      </c>
      <c r="H2471" t="str">
        <f>INDEX('Vensim Variables'!$B:$B,MATCH(EPS!$B2471,'Vensim Variables'!$A:$A,0))</f>
        <v>g pollutant</v>
      </c>
      <c r="I2471" t="str">
        <f t="shared" si="76"/>
        <v>CH4</v>
      </c>
      <c r="J2471">
        <f>INDEX(NoSettings!$C:$C,MATCH(EPS!$A2471,NoSettings!$A:$A,0))</f>
        <v>0</v>
      </c>
      <c r="K2471" s="109">
        <f>INDEX(GWP!$C$2:$C$13,MATCH(EPS!I2471,GWP!$B$2:$B$13,0))</f>
        <v>28</v>
      </c>
      <c r="L2471" s="5">
        <f t="shared" si="77"/>
        <v>0</v>
      </c>
    </row>
    <row r="2472" spans="1:12">
      <c r="A2472" t="s">
        <v>4191</v>
      </c>
      <c r="B2472" t="s">
        <v>5</v>
      </c>
      <c r="C2472" t="s">
        <v>1733</v>
      </c>
      <c r="D2472" t="s">
        <v>7016</v>
      </c>
      <c r="E2472" t="s">
        <v>1714</v>
      </c>
      <c r="H2472" t="str">
        <f>INDEX('Vensim Variables'!$B:$B,MATCH(EPS!$B2472,'Vensim Variables'!$A:$A,0))</f>
        <v>g pollutant</v>
      </c>
      <c r="I2472" t="str">
        <f t="shared" si="76"/>
        <v>N2O</v>
      </c>
      <c r="J2472">
        <f>INDEX(NoSettings!$C:$C,MATCH(EPS!$A2472,NoSettings!$A:$A,0))</f>
        <v>0</v>
      </c>
      <c r="K2472" s="109">
        <f>INDEX(GWP!$C$2:$C$13,MATCH(EPS!I2472,GWP!$B$2:$B$13,0))</f>
        <v>265</v>
      </c>
      <c r="L2472" s="5">
        <f t="shared" si="77"/>
        <v>0</v>
      </c>
    </row>
    <row r="2473" spans="1:12">
      <c r="A2473" t="s">
        <v>4192</v>
      </c>
      <c r="B2473" t="s">
        <v>5</v>
      </c>
      <c r="C2473" t="s">
        <v>1733</v>
      </c>
      <c r="D2473" t="s">
        <v>7016</v>
      </c>
      <c r="E2473" t="s">
        <v>1715</v>
      </c>
      <c r="H2473" t="str">
        <f>INDEX('Vensim Variables'!$B:$B,MATCH(EPS!$B2473,'Vensim Variables'!$A:$A,0))</f>
        <v>g pollutant</v>
      </c>
      <c r="I2473" t="str">
        <f t="shared" si="76"/>
        <v>F gases</v>
      </c>
      <c r="J2473">
        <f>INDEX(NoSettings!$C:$C,MATCH(EPS!$A2473,NoSettings!$A:$A,0))</f>
        <v>0</v>
      </c>
      <c r="K2473" s="109">
        <f>INDEX(GWP!$C$2:$C$13,MATCH(EPS!I2473,GWP!$B$2:$B$13,0))</f>
        <v>1</v>
      </c>
      <c r="L2473" s="5">
        <f t="shared" si="77"/>
        <v>0</v>
      </c>
    </row>
    <row r="2474" spans="1:12">
      <c r="A2474" t="s">
        <v>4193</v>
      </c>
      <c r="B2474" t="s">
        <v>5</v>
      </c>
      <c r="C2474" t="s">
        <v>1733</v>
      </c>
      <c r="D2474" t="s">
        <v>7017</v>
      </c>
      <c r="E2474" t="s">
        <v>1702</v>
      </c>
      <c r="H2474" t="str">
        <f>INDEX('Vensim Variables'!$B:$B,MATCH(EPS!$B2474,'Vensim Variables'!$A:$A,0))</f>
        <v>g pollutant</v>
      </c>
      <c r="I2474" t="str">
        <f t="shared" si="76"/>
        <v>CO2</v>
      </c>
      <c r="J2474">
        <f>INDEX(NoSettings!$C:$C,MATCH(EPS!$A2474,NoSettings!$A:$A,0))</f>
        <v>0</v>
      </c>
      <c r="K2474" s="109">
        <f>INDEX(GWP!$C$2:$C$13,MATCH(EPS!I2474,GWP!$B$2:$B$13,0))</f>
        <v>1</v>
      </c>
      <c r="L2474" s="5">
        <f t="shared" si="77"/>
        <v>0</v>
      </c>
    </row>
    <row r="2475" spans="1:12">
      <c r="A2475" t="s">
        <v>4194</v>
      </c>
      <c r="B2475" t="s">
        <v>5</v>
      </c>
      <c r="C2475" t="s">
        <v>1733</v>
      </c>
      <c r="D2475" t="s">
        <v>7017</v>
      </c>
      <c r="E2475" t="s">
        <v>1705</v>
      </c>
      <c r="H2475" t="str">
        <f>INDEX('Vensim Variables'!$B:$B,MATCH(EPS!$B2475,'Vensim Variables'!$A:$A,0))</f>
        <v>g pollutant</v>
      </c>
      <c r="I2475" t="str">
        <f t="shared" si="76"/>
        <v>VOC</v>
      </c>
      <c r="J2475">
        <f>INDEX(NoSettings!$C:$C,MATCH(EPS!$A2475,NoSettings!$A:$A,0))</f>
        <v>0</v>
      </c>
      <c r="K2475" s="109">
        <f>INDEX(GWP!$C$2:$C$13,MATCH(EPS!I2475,GWP!$B$2:$B$13,0))</f>
        <v>5</v>
      </c>
      <c r="L2475" s="5">
        <f t="shared" si="77"/>
        <v>0</v>
      </c>
    </row>
    <row r="2476" spans="1:12">
      <c r="A2476" t="s">
        <v>4195</v>
      </c>
      <c r="B2476" t="s">
        <v>5</v>
      </c>
      <c r="C2476" t="s">
        <v>1733</v>
      </c>
      <c r="D2476" t="s">
        <v>7017</v>
      </c>
      <c r="E2476" t="s">
        <v>1706</v>
      </c>
      <c r="H2476" t="str">
        <f>INDEX('Vensim Variables'!$B:$B,MATCH(EPS!$B2476,'Vensim Variables'!$A:$A,0))</f>
        <v>g pollutant</v>
      </c>
      <c r="I2476" t="str">
        <f t="shared" si="76"/>
        <v>CO</v>
      </c>
      <c r="J2476">
        <f>INDEX(NoSettings!$C:$C,MATCH(EPS!$A2476,NoSettings!$A:$A,0))</f>
        <v>0</v>
      </c>
      <c r="K2476" s="109">
        <f>INDEX(GWP!$C$2:$C$13,MATCH(EPS!I2476,GWP!$B$2:$B$13,0))</f>
        <v>1.8</v>
      </c>
      <c r="L2476" s="5">
        <f t="shared" si="77"/>
        <v>0</v>
      </c>
    </row>
    <row r="2477" spans="1:12">
      <c r="A2477" t="s">
        <v>4196</v>
      </c>
      <c r="B2477" t="s">
        <v>5</v>
      </c>
      <c r="C2477" t="s">
        <v>1733</v>
      </c>
      <c r="D2477" t="s">
        <v>7017</v>
      </c>
      <c r="E2477" t="s">
        <v>1707</v>
      </c>
      <c r="H2477" t="str">
        <f>INDEX('Vensim Variables'!$B:$B,MATCH(EPS!$B2477,'Vensim Variables'!$A:$A,0))</f>
        <v>g pollutant</v>
      </c>
      <c r="I2477" t="str">
        <f t="shared" si="76"/>
        <v>NOx</v>
      </c>
      <c r="J2477">
        <f>INDEX(NoSettings!$C:$C,MATCH(EPS!$A2477,NoSettings!$A:$A,0))</f>
        <v>0</v>
      </c>
      <c r="K2477" s="109">
        <f>INDEX(GWP!$C$2:$C$13,MATCH(EPS!I2477,GWP!$B$2:$B$13,0))</f>
        <v>-8.1999999999999993</v>
      </c>
      <c r="L2477" s="5">
        <f t="shared" si="77"/>
        <v>0</v>
      </c>
    </row>
    <row r="2478" spans="1:12">
      <c r="A2478" t="s">
        <v>4197</v>
      </c>
      <c r="B2478" t="s">
        <v>5</v>
      </c>
      <c r="C2478" t="s">
        <v>1733</v>
      </c>
      <c r="D2478" t="s">
        <v>7017</v>
      </c>
      <c r="E2478" t="s">
        <v>1708</v>
      </c>
      <c r="H2478" t="str">
        <f>INDEX('Vensim Variables'!$B:$B,MATCH(EPS!$B2478,'Vensim Variables'!$A:$A,0))</f>
        <v>g pollutant</v>
      </c>
      <c r="I2478" t="str">
        <f t="shared" si="76"/>
        <v>PM10</v>
      </c>
      <c r="J2478">
        <f>INDEX(NoSettings!$C:$C,MATCH(EPS!$A2478,NoSettings!$A:$A,0))</f>
        <v>0</v>
      </c>
      <c r="K2478" s="109">
        <f>INDEX(GWP!$C$2:$C$13,MATCH(EPS!I2478,GWP!$B$2:$B$13,0))</f>
        <v>0</v>
      </c>
      <c r="L2478" s="5">
        <f t="shared" si="77"/>
        <v>0</v>
      </c>
    </row>
    <row r="2479" spans="1:12">
      <c r="A2479" t="s">
        <v>4198</v>
      </c>
      <c r="B2479" t="s">
        <v>5</v>
      </c>
      <c r="C2479" t="s">
        <v>1733</v>
      </c>
      <c r="D2479" t="s">
        <v>7017</v>
      </c>
      <c r="E2479" t="s">
        <v>1709</v>
      </c>
      <c r="H2479" t="str">
        <f>INDEX('Vensim Variables'!$B:$B,MATCH(EPS!$B2479,'Vensim Variables'!$A:$A,0))</f>
        <v>g pollutant</v>
      </c>
      <c r="I2479" t="str">
        <f t="shared" si="76"/>
        <v>PM25</v>
      </c>
      <c r="J2479">
        <f>INDEX(NoSettings!$C:$C,MATCH(EPS!$A2479,NoSettings!$A:$A,0))</f>
        <v>0</v>
      </c>
      <c r="K2479" s="109">
        <f>INDEX(GWP!$C$2:$C$13,MATCH(EPS!I2479,GWP!$B$2:$B$13,0))</f>
        <v>0</v>
      </c>
      <c r="L2479" s="5">
        <f t="shared" si="77"/>
        <v>0</v>
      </c>
    </row>
    <row r="2480" spans="1:12">
      <c r="A2480" t="s">
        <v>4199</v>
      </c>
      <c r="B2480" t="s">
        <v>5</v>
      </c>
      <c r="C2480" t="s">
        <v>1733</v>
      </c>
      <c r="D2480" t="s">
        <v>7017</v>
      </c>
      <c r="E2480" t="s">
        <v>1710</v>
      </c>
      <c r="H2480" t="str">
        <f>INDEX('Vensim Variables'!$B:$B,MATCH(EPS!$B2480,'Vensim Variables'!$A:$A,0))</f>
        <v>g pollutant</v>
      </c>
      <c r="I2480" t="str">
        <f t="shared" si="76"/>
        <v>SOx</v>
      </c>
      <c r="J2480">
        <f>INDEX(NoSettings!$C:$C,MATCH(EPS!$A2480,NoSettings!$A:$A,0))</f>
        <v>0</v>
      </c>
      <c r="K2480" s="109">
        <f>INDEX(GWP!$C$2:$C$13,MATCH(EPS!I2480,GWP!$B$2:$B$13,0))</f>
        <v>0</v>
      </c>
      <c r="L2480" s="5">
        <f t="shared" si="77"/>
        <v>0</v>
      </c>
    </row>
    <row r="2481" spans="1:12">
      <c r="A2481" t="s">
        <v>4200</v>
      </c>
      <c r="B2481" t="s">
        <v>5</v>
      </c>
      <c r="C2481" t="s">
        <v>1733</v>
      </c>
      <c r="D2481" t="s">
        <v>7017</v>
      </c>
      <c r="E2481" t="s">
        <v>1711</v>
      </c>
      <c r="H2481" t="str">
        <f>INDEX('Vensim Variables'!$B:$B,MATCH(EPS!$B2481,'Vensim Variables'!$A:$A,0))</f>
        <v>g pollutant</v>
      </c>
      <c r="I2481" t="str">
        <f t="shared" si="76"/>
        <v>BC</v>
      </c>
      <c r="J2481">
        <f>INDEX(NoSettings!$C:$C,MATCH(EPS!$A2481,NoSettings!$A:$A,0))</f>
        <v>0</v>
      </c>
      <c r="K2481" s="109">
        <f>INDEX(GWP!$C$2:$C$13,MATCH(EPS!I2481,GWP!$B$2:$B$13,0))</f>
        <v>345</v>
      </c>
      <c r="L2481" s="5">
        <f t="shared" si="77"/>
        <v>0</v>
      </c>
    </row>
    <row r="2482" spans="1:12">
      <c r="A2482" t="s">
        <v>4201</v>
      </c>
      <c r="B2482" t="s">
        <v>5</v>
      </c>
      <c r="C2482" t="s">
        <v>1733</v>
      </c>
      <c r="D2482" t="s">
        <v>7017</v>
      </c>
      <c r="E2482" t="s">
        <v>1712</v>
      </c>
      <c r="H2482" t="str">
        <f>INDEX('Vensim Variables'!$B:$B,MATCH(EPS!$B2482,'Vensim Variables'!$A:$A,0))</f>
        <v>g pollutant</v>
      </c>
      <c r="I2482" t="str">
        <f t="shared" si="76"/>
        <v>OC</v>
      </c>
      <c r="J2482">
        <f>INDEX(NoSettings!$C:$C,MATCH(EPS!$A2482,NoSettings!$A:$A,0))</f>
        <v>0</v>
      </c>
      <c r="K2482" s="109">
        <f>INDEX(GWP!$C$2:$C$13,MATCH(EPS!I2482,GWP!$B$2:$B$13,0))</f>
        <v>-46</v>
      </c>
      <c r="L2482" s="5">
        <f t="shared" si="77"/>
        <v>0</v>
      </c>
    </row>
    <row r="2483" spans="1:12">
      <c r="A2483" t="s">
        <v>4202</v>
      </c>
      <c r="B2483" t="s">
        <v>5</v>
      </c>
      <c r="C2483" t="s">
        <v>1733</v>
      </c>
      <c r="D2483" t="s">
        <v>7017</v>
      </c>
      <c r="E2483" t="s">
        <v>1713</v>
      </c>
      <c r="H2483" t="str">
        <f>INDEX('Vensim Variables'!$B:$B,MATCH(EPS!$B2483,'Vensim Variables'!$A:$A,0))</f>
        <v>g pollutant</v>
      </c>
      <c r="I2483" t="str">
        <f t="shared" si="76"/>
        <v>CH4</v>
      </c>
      <c r="J2483">
        <f>INDEX(NoSettings!$C:$C,MATCH(EPS!$A2483,NoSettings!$A:$A,0))</f>
        <v>0</v>
      </c>
      <c r="K2483" s="109">
        <f>INDEX(GWP!$C$2:$C$13,MATCH(EPS!I2483,GWP!$B$2:$B$13,0))</f>
        <v>28</v>
      </c>
      <c r="L2483" s="5">
        <f t="shared" si="77"/>
        <v>0</v>
      </c>
    </row>
    <row r="2484" spans="1:12">
      <c r="A2484" t="s">
        <v>4203</v>
      </c>
      <c r="B2484" t="s">
        <v>5</v>
      </c>
      <c r="C2484" t="s">
        <v>1733</v>
      </c>
      <c r="D2484" t="s">
        <v>7017</v>
      </c>
      <c r="E2484" t="s">
        <v>1714</v>
      </c>
      <c r="H2484" t="str">
        <f>INDEX('Vensim Variables'!$B:$B,MATCH(EPS!$B2484,'Vensim Variables'!$A:$A,0))</f>
        <v>g pollutant</v>
      </c>
      <c r="I2484" t="str">
        <f t="shared" si="76"/>
        <v>N2O</v>
      </c>
      <c r="J2484">
        <f>INDEX(NoSettings!$C:$C,MATCH(EPS!$A2484,NoSettings!$A:$A,0))</f>
        <v>0</v>
      </c>
      <c r="K2484" s="109">
        <f>INDEX(GWP!$C$2:$C$13,MATCH(EPS!I2484,GWP!$B$2:$B$13,0))</f>
        <v>265</v>
      </c>
      <c r="L2484" s="5">
        <f t="shared" si="77"/>
        <v>0</v>
      </c>
    </row>
    <row r="2485" spans="1:12">
      <c r="A2485" t="s">
        <v>4204</v>
      </c>
      <c r="B2485" t="s">
        <v>5</v>
      </c>
      <c r="C2485" t="s">
        <v>1733</v>
      </c>
      <c r="D2485" t="s">
        <v>7017</v>
      </c>
      <c r="E2485" t="s">
        <v>1715</v>
      </c>
      <c r="H2485" t="str">
        <f>INDEX('Vensim Variables'!$B:$B,MATCH(EPS!$B2485,'Vensim Variables'!$A:$A,0))</f>
        <v>g pollutant</v>
      </c>
      <c r="I2485" t="str">
        <f t="shared" si="76"/>
        <v>F gases</v>
      </c>
      <c r="J2485">
        <f>INDEX(NoSettings!$C:$C,MATCH(EPS!$A2485,NoSettings!$A:$A,0))</f>
        <v>0</v>
      </c>
      <c r="K2485" s="109">
        <f>INDEX(GWP!$C$2:$C$13,MATCH(EPS!I2485,GWP!$B$2:$B$13,0))</f>
        <v>1</v>
      </c>
      <c r="L2485" s="5">
        <f t="shared" si="77"/>
        <v>0</v>
      </c>
    </row>
    <row r="2486" spans="1:12">
      <c r="A2486" t="s">
        <v>4205</v>
      </c>
      <c r="B2486" t="s">
        <v>5</v>
      </c>
      <c r="C2486" t="s">
        <v>1733</v>
      </c>
      <c r="D2486" t="s">
        <v>7018</v>
      </c>
      <c r="E2486" t="s">
        <v>1702</v>
      </c>
      <c r="H2486" t="str">
        <f>INDEX('Vensim Variables'!$B:$B,MATCH(EPS!$B2486,'Vensim Variables'!$A:$A,0))</f>
        <v>g pollutant</v>
      </c>
      <c r="I2486" t="str">
        <f t="shared" si="76"/>
        <v>CO2</v>
      </c>
      <c r="J2486">
        <f>INDEX(NoSettings!$C:$C,MATCH(EPS!$A2486,NoSettings!$A:$A,0))</f>
        <v>0</v>
      </c>
      <c r="K2486" s="109">
        <f>INDEX(GWP!$C$2:$C$13,MATCH(EPS!I2486,GWP!$B$2:$B$13,0))</f>
        <v>1</v>
      </c>
      <c r="L2486" s="5">
        <f t="shared" si="77"/>
        <v>0</v>
      </c>
    </row>
    <row r="2487" spans="1:12">
      <c r="A2487" t="s">
        <v>4206</v>
      </c>
      <c r="B2487" t="s">
        <v>5</v>
      </c>
      <c r="C2487" t="s">
        <v>1733</v>
      </c>
      <c r="D2487" t="s">
        <v>7018</v>
      </c>
      <c r="E2487" t="s">
        <v>1705</v>
      </c>
      <c r="H2487" t="str">
        <f>INDEX('Vensim Variables'!$B:$B,MATCH(EPS!$B2487,'Vensim Variables'!$A:$A,0))</f>
        <v>g pollutant</v>
      </c>
      <c r="I2487" t="str">
        <f t="shared" si="76"/>
        <v>VOC</v>
      </c>
      <c r="J2487">
        <f>INDEX(NoSettings!$C:$C,MATCH(EPS!$A2487,NoSettings!$A:$A,0))</f>
        <v>0</v>
      </c>
      <c r="K2487" s="109">
        <f>INDEX(GWP!$C$2:$C$13,MATCH(EPS!I2487,GWP!$B$2:$B$13,0))</f>
        <v>5</v>
      </c>
      <c r="L2487" s="5">
        <f t="shared" si="77"/>
        <v>0</v>
      </c>
    </row>
    <row r="2488" spans="1:12">
      <c r="A2488" t="s">
        <v>4207</v>
      </c>
      <c r="B2488" t="s">
        <v>5</v>
      </c>
      <c r="C2488" t="s">
        <v>1733</v>
      </c>
      <c r="D2488" t="s">
        <v>7018</v>
      </c>
      <c r="E2488" t="s">
        <v>1706</v>
      </c>
      <c r="H2488" t="str">
        <f>INDEX('Vensim Variables'!$B:$B,MATCH(EPS!$B2488,'Vensim Variables'!$A:$A,0))</f>
        <v>g pollutant</v>
      </c>
      <c r="I2488" t="str">
        <f t="shared" si="76"/>
        <v>CO</v>
      </c>
      <c r="J2488">
        <f>INDEX(NoSettings!$C:$C,MATCH(EPS!$A2488,NoSettings!$A:$A,0))</f>
        <v>0</v>
      </c>
      <c r="K2488" s="109">
        <f>INDEX(GWP!$C$2:$C$13,MATCH(EPS!I2488,GWP!$B$2:$B$13,0))</f>
        <v>1.8</v>
      </c>
      <c r="L2488" s="5">
        <f t="shared" si="77"/>
        <v>0</v>
      </c>
    </row>
    <row r="2489" spans="1:12">
      <c r="A2489" t="s">
        <v>4208</v>
      </c>
      <c r="B2489" t="s">
        <v>5</v>
      </c>
      <c r="C2489" t="s">
        <v>1733</v>
      </c>
      <c r="D2489" t="s">
        <v>7018</v>
      </c>
      <c r="E2489" t="s">
        <v>1707</v>
      </c>
      <c r="H2489" t="str">
        <f>INDEX('Vensim Variables'!$B:$B,MATCH(EPS!$B2489,'Vensim Variables'!$A:$A,0))</f>
        <v>g pollutant</v>
      </c>
      <c r="I2489" t="str">
        <f t="shared" si="76"/>
        <v>NOx</v>
      </c>
      <c r="J2489">
        <f>INDEX(NoSettings!$C:$C,MATCH(EPS!$A2489,NoSettings!$A:$A,0))</f>
        <v>0</v>
      </c>
      <c r="K2489" s="109">
        <f>INDEX(GWP!$C$2:$C$13,MATCH(EPS!I2489,GWP!$B$2:$B$13,0))</f>
        <v>-8.1999999999999993</v>
      </c>
      <c r="L2489" s="5">
        <f t="shared" si="77"/>
        <v>0</v>
      </c>
    </row>
    <row r="2490" spans="1:12">
      <c r="A2490" t="s">
        <v>4209</v>
      </c>
      <c r="B2490" t="s">
        <v>5</v>
      </c>
      <c r="C2490" t="s">
        <v>1733</v>
      </c>
      <c r="D2490" t="s">
        <v>7018</v>
      </c>
      <c r="E2490" t="s">
        <v>1708</v>
      </c>
      <c r="H2490" t="str">
        <f>INDEX('Vensim Variables'!$B:$B,MATCH(EPS!$B2490,'Vensim Variables'!$A:$A,0))</f>
        <v>g pollutant</v>
      </c>
      <c r="I2490" t="str">
        <f t="shared" si="76"/>
        <v>PM10</v>
      </c>
      <c r="J2490">
        <f>INDEX(NoSettings!$C:$C,MATCH(EPS!$A2490,NoSettings!$A:$A,0))</f>
        <v>0</v>
      </c>
      <c r="K2490" s="109">
        <f>INDEX(GWP!$C$2:$C$13,MATCH(EPS!I2490,GWP!$B$2:$B$13,0))</f>
        <v>0</v>
      </c>
      <c r="L2490" s="5">
        <f t="shared" si="77"/>
        <v>0</v>
      </c>
    </row>
    <row r="2491" spans="1:12">
      <c r="A2491" t="s">
        <v>4210</v>
      </c>
      <c r="B2491" t="s">
        <v>5</v>
      </c>
      <c r="C2491" t="s">
        <v>1733</v>
      </c>
      <c r="D2491" t="s">
        <v>7018</v>
      </c>
      <c r="E2491" t="s">
        <v>1709</v>
      </c>
      <c r="H2491" t="str">
        <f>INDEX('Vensim Variables'!$B:$B,MATCH(EPS!$B2491,'Vensim Variables'!$A:$A,0))</f>
        <v>g pollutant</v>
      </c>
      <c r="I2491" t="str">
        <f t="shared" si="76"/>
        <v>PM25</v>
      </c>
      <c r="J2491">
        <f>INDEX(NoSettings!$C:$C,MATCH(EPS!$A2491,NoSettings!$A:$A,0))</f>
        <v>0</v>
      </c>
      <c r="K2491" s="109">
        <f>INDEX(GWP!$C$2:$C$13,MATCH(EPS!I2491,GWP!$B$2:$B$13,0))</f>
        <v>0</v>
      </c>
      <c r="L2491" s="5">
        <f t="shared" si="77"/>
        <v>0</v>
      </c>
    </row>
    <row r="2492" spans="1:12">
      <c r="A2492" t="s">
        <v>4211</v>
      </c>
      <c r="B2492" t="s">
        <v>5</v>
      </c>
      <c r="C2492" t="s">
        <v>1733</v>
      </c>
      <c r="D2492" t="s">
        <v>7018</v>
      </c>
      <c r="E2492" t="s">
        <v>1710</v>
      </c>
      <c r="H2492" t="str">
        <f>INDEX('Vensim Variables'!$B:$B,MATCH(EPS!$B2492,'Vensim Variables'!$A:$A,0))</f>
        <v>g pollutant</v>
      </c>
      <c r="I2492" t="str">
        <f t="shared" si="76"/>
        <v>SOx</v>
      </c>
      <c r="J2492">
        <f>INDEX(NoSettings!$C:$C,MATCH(EPS!$A2492,NoSettings!$A:$A,0))</f>
        <v>0</v>
      </c>
      <c r="K2492" s="109">
        <f>INDEX(GWP!$C$2:$C$13,MATCH(EPS!I2492,GWP!$B$2:$B$13,0))</f>
        <v>0</v>
      </c>
      <c r="L2492" s="5">
        <f t="shared" si="77"/>
        <v>0</v>
      </c>
    </row>
    <row r="2493" spans="1:12">
      <c r="A2493" t="s">
        <v>4212</v>
      </c>
      <c r="B2493" t="s">
        <v>5</v>
      </c>
      <c r="C2493" t="s">
        <v>1733</v>
      </c>
      <c r="D2493" t="s">
        <v>7018</v>
      </c>
      <c r="E2493" t="s">
        <v>1711</v>
      </c>
      <c r="H2493" t="str">
        <f>INDEX('Vensim Variables'!$B:$B,MATCH(EPS!$B2493,'Vensim Variables'!$A:$A,0))</f>
        <v>g pollutant</v>
      </c>
      <c r="I2493" t="str">
        <f t="shared" si="76"/>
        <v>BC</v>
      </c>
      <c r="J2493">
        <f>INDEX(NoSettings!$C:$C,MATCH(EPS!$A2493,NoSettings!$A:$A,0))</f>
        <v>0</v>
      </c>
      <c r="K2493" s="109">
        <f>INDEX(GWP!$C$2:$C$13,MATCH(EPS!I2493,GWP!$B$2:$B$13,0))</f>
        <v>345</v>
      </c>
      <c r="L2493" s="5">
        <f t="shared" si="77"/>
        <v>0</v>
      </c>
    </row>
    <row r="2494" spans="1:12">
      <c r="A2494" t="s">
        <v>4213</v>
      </c>
      <c r="B2494" t="s">
        <v>5</v>
      </c>
      <c r="C2494" t="s">
        <v>1733</v>
      </c>
      <c r="D2494" t="s">
        <v>7018</v>
      </c>
      <c r="E2494" t="s">
        <v>1712</v>
      </c>
      <c r="H2494" t="str">
        <f>INDEX('Vensim Variables'!$B:$B,MATCH(EPS!$B2494,'Vensim Variables'!$A:$A,0))</f>
        <v>g pollutant</v>
      </c>
      <c r="I2494" t="str">
        <f t="shared" si="76"/>
        <v>OC</v>
      </c>
      <c r="J2494">
        <f>INDEX(NoSettings!$C:$C,MATCH(EPS!$A2494,NoSettings!$A:$A,0))</f>
        <v>0</v>
      </c>
      <c r="K2494" s="109">
        <f>INDEX(GWP!$C$2:$C$13,MATCH(EPS!I2494,GWP!$B$2:$B$13,0))</f>
        <v>-46</v>
      </c>
      <c r="L2494" s="5">
        <f t="shared" si="77"/>
        <v>0</v>
      </c>
    </row>
    <row r="2495" spans="1:12">
      <c r="A2495" t="s">
        <v>4214</v>
      </c>
      <c r="B2495" t="s">
        <v>5</v>
      </c>
      <c r="C2495" t="s">
        <v>1733</v>
      </c>
      <c r="D2495" t="s">
        <v>7018</v>
      </c>
      <c r="E2495" t="s">
        <v>1713</v>
      </c>
      <c r="H2495" t="str">
        <f>INDEX('Vensim Variables'!$B:$B,MATCH(EPS!$B2495,'Vensim Variables'!$A:$A,0))</f>
        <v>g pollutant</v>
      </c>
      <c r="I2495" t="str">
        <f t="shared" si="76"/>
        <v>CH4</v>
      </c>
      <c r="J2495">
        <f>INDEX(NoSettings!$C:$C,MATCH(EPS!$A2495,NoSettings!$A:$A,0))</f>
        <v>0</v>
      </c>
      <c r="K2495" s="109">
        <f>INDEX(GWP!$C$2:$C$13,MATCH(EPS!I2495,GWP!$B$2:$B$13,0))</f>
        <v>28</v>
      </c>
      <c r="L2495" s="5">
        <f t="shared" si="77"/>
        <v>0</v>
      </c>
    </row>
    <row r="2496" spans="1:12">
      <c r="A2496" t="s">
        <v>4215</v>
      </c>
      <c r="B2496" t="s">
        <v>5</v>
      </c>
      <c r="C2496" t="s">
        <v>1733</v>
      </c>
      <c r="D2496" t="s">
        <v>7018</v>
      </c>
      <c r="E2496" t="s">
        <v>1714</v>
      </c>
      <c r="H2496" t="str">
        <f>INDEX('Vensim Variables'!$B:$B,MATCH(EPS!$B2496,'Vensim Variables'!$A:$A,0))</f>
        <v>g pollutant</v>
      </c>
      <c r="I2496" t="str">
        <f t="shared" si="76"/>
        <v>N2O</v>
      </c>
      <c r="J2496">
        <f>INDEX(NoSettings!$C:$C,MATCH(EPS!$A2496,NoSettings!$A:$A,0))</f>
        <v>0</v>
      </c>
      <c r="K2496" s="109">
        <f>INDEX(GWP!$C$2:$C$13,MATCH(EPS!I2496,GWP!$B$2:$B$13,0))</f>
        <v>265</v>
      </c>
      <c r="L2496" s="5">
        <f t="shared" si="77"/>
        <v>0</v>
      </c>
    </row>
    <row r="2497" spans="1:12">
      <c r="A2497" t="s">
        <v>4216</v>
      </c>
      <c r="B2497" t="s">
        <v>5</v>
      </c>
      <c r="C2497" t="s">
        <v>1733</v>
      </c>
      <c r="D2497" t="s">
        <v>7018</v>
      </c>
      <c r="E2497" t="s">
        <v>1715</v>
      </c>
      <c r="H2497" t="str">
        <f>INDEX('Vensim Variables'!$B:$B,MATCH(EPS!$B2497,'Vensim Variables'!$A:$A,0))</f>
        <v>g pollutant</v>
      </c>
      <c r="I2497" t="str">
        <f t="shared" si="76"/>
        <v>F gases</v>
      </c>
      <c r="J2497">
        <f>INDEX(NoSettings!$C:$C,MATCH(EPS!$A2497,NoSettings!$A:$A,0))</f>
        <v>0</v>
      </c>
      <c r="K2497" s="109">
        <f>INDEX(GWP!$C$2:$C$13,MATCH(EPS!I2497,GWP!$B$2:$B$13,0))</f>
        <v>1</v>
      </c>
      <c r="L2497" s="5">
        <f t="shared" si="77"/>
        <v>0</v>
      </c>
    </row>
    <row r="2498" spans="1:12">
      <c r="A2498" t="s">
        <v>4217</v>
      </c>
      <c r="B2498" t="s">
        <v>5</v>
      </c>
      <c r="C2498" t="s">
        <v>1733</v>
      </c>
      <c r="D2498" t="s">
        <v>7019</v>
      </c>
      <c r="E2498" t="s">
        <v>1702</v>
      </c>
      <c r="H2498" t="str">
        <f>INDEX('Vensim Variables'!$B:$B,MATCH(EPS!$B2498,'Vensim Variables'!$A:$A,0))</f>
        <v>g pollutant</v>
      </c>
      <c r="I2498" t="str">
        <f t="shared" si="76"/>
        <v>CO2</v>
      </c>
      <c r="J2498">
        <f>INDEX(NoSettings!$C:$C,MATCH(EPS!$A2498,NoSettings!$A:$A,0))</f>
        <v>16904400000</v>
      </c>
      <c r="K2498" s="109">
        <f>INDEX(GWP!$C$2:$C$13,MATCH(EPS!I2498,GWP!$B$2:$B$13,0))</f>
        <v>1</v>
      </c>
      <c r="L2498" s="5">
        <f t="shared" si="77"/>
        <v>1.69044E-2</v>
      </c>
    </row>
    <row r="2499" spans="1:12">
      <c r="A2499" t="s">
        <v>4218</v>
      </c>
      <c r="B2499" t="s">
        <v>5</v>
      </c>
      <c r="C2499" t="s">
        <v>1733</v>
      </c>
      <c r="D2499" t="s">
        <v>7019</v>
      </c>
      <c r="E2499" t="s">
        <v>1705</v>
      </c>
      <c r="H2499" t="str">
        <f>INDEX('Vensim Variables'!$B:$B,MATCH(EPS!$B2499,'Vensim Variables'!$A:$A,0))</f>
        <v>g pollutant</v>
      </c>
      <c r="I2499" t="str">
        <f t="shared" ref="I2499:I2562" si="78">IF(OR(C2499="CO2",C2499="CH4",C2499="N2O",C2499="F gases",C2499="VOC",C2499="CO",C2499="NOx",C2499="PM10",C2499="PM25",C2499="SOx",C2499="BC",C2499="OC"),C2499,IF(OR(D2499="CO2",D2499="CH4",D2499="N2O",D2499="F gases",D2499="VOC",D2499="CO",D2499="NOx",D2499="PM10",D2499="PM25",D2499="SOx",D2499="BC",D2499="OC"),D2499,IF(OR(E2499="CO2",E2499="CH4",E2499="N2O",E2499="F gases",E2499="VOC",E2499="CO",E2499="NOx",E2499="PM10",E2499="PM25",E2499="SOx",E2499="BC",E2499="OC"),E2499,"NA")))</f>
        <v>VOC</v>
      </c>
      <c r="J2499">
        <f>INDEX(NoSettings!$C:$C,MATCH(EPS!$A2499,NoSettings!$A:$A,0))</f>
        <v>187132</v>
      </c>
      <c r="K2499" s="109">
        <f>INDEX(GWP!$C$2:$C$13,MATCH(EPS!I2499,GWP!$B$2:$B$13,0))</f>
        <v>5</v>
      </c>
      <c r="L2499" s="5">
        <f t="shared" ref="L2499:L2562" si="79">IF(H2499="g pollutant",K2499*J2499/10^12,IF(H2499="MMTCO2e",J2499,IF(H2499="MWh",J2499,0)))</f>
        <v>9.3565999999999995E-7</v>
      </c>
    </row>
    <row r="2500" spans="1:12">
      <c r="A2500" t="s">
        <v>4219</v>
      </c>
      <c r="B2500" t="s">
        <v>5</v>
      </c>
      <c r="C2500" t="s">
        <v>1733</v>
      </c>
      <c r="D2500" t="s">
        <v>7019</v>
      </c>
      <c r="E2500" t="s">
        <v>1706</v>
      </c>
      <c r="H2500" t="str">
        <f>INDEX('Vensim Variables'!$B:$B,MATCH(EPS!$B2500,'Vensim Variables'!$A:$A,0))</f>
        <v>g pollutant</v>
      </c>
      <c r="I2500" t="str">
        <f t="shared" si="78"/>
        <v>CO</v>
      </c>
      <c r="J2500">
        <f>INDEX(NoSettings!$C:$C,MATCH(EPS!$A2500,NoSettings!$A:$A,0))</f>
        <v>8327910</v>
      </c>
      <c r="K2500" s="109">
        <f>INDEX(GWP!$C$2:$C$13,MATCH(EPS!I2500,GWP!$B$2:$B$13,0))</f>
        <v>1.8</v>
      </c>
      <c r="L2500" s="5">
        <f t="shared" si="79"/>
        <v>1.4990238E-5</v>
      </c>
    </row>
    <row r="2501" spans="1:12">
      <c r="A2501" t="s">
        <v>4220</v>
      </c>
      <c r="B2501" t="s">
        <v>5</v>
      </c>
      <c r="C2501" t="s">
        <v>1733</v>
      </c>
      <c r="D2501" t="s">
        <v>7019</v>
      </c>
      <c r="E2501" t="s">
        <v>1707</v>
      </c>
      <c r="H2501" t="str">
        <f>INDEX('Vensim Variables'!$B:$B,MATCH(EPS!$B2501,'Vensim Variables'!$A:$A,0))</f>
        <v>g pollutant</v>
      </c>
      <c r="I2501" t="str">
        <f t="shared" si="78"/>
        <v>NOx</v>
      </c>
      <c r="J2501">
        <f>INDEX(NoSettings!$C:$C,MATCH(EPS!$A2501,NoSettings!$A:$A,0))</f>
        <v>23263500</v>
      </c>
      <c r="K2501" s="109">
        <f>INDEX(GWP!$C$2:$C$13,MATCH(EPS!I2501,GWP!$B$2:$B$13,0))</f>
        <v>-8.1999999999999993</v>
      </c>
      <c r="L2501" s="5">
        <f t="shared" si="79"/>
        <v>-1.9076069999999996E-4</v>
      </c>
    </row>
    <row r="2502" spans="1:12">
      <c r="A2502" t="s">
        <v>4221</v>
      </c>
      <c r="B2502" t="s">
        <v>5</v>
      </c>
      <c r="C2502" t="s">
        <v>1733</v>
      </c>
      <c r="D2502" t="s">
        <v>7019</v>
      </c>
      <c r="E2502" t="s">
        <v>1708</v>
      </c>
      <c r="H2502" t="str">
        <f>INDEX('Vensim Variables'!$B:$B,MATCH(EPS!$B2502,'Vensim Variables'!$A:$A,0))</f>
        <v>g pollutant</v>
      </c>
      <c r="I2502" t="str">
        <f t="shared" si="78"/>
        <v>PM10</v>
      </c>
      <c r="J2502">
        <f>INDEX(NoSettings!$C:$C,MATCH(EPS!$A2502,NoSettings!$A:$A,0))</f>
        <v>12656200</v>
      </c>
      <c r="K2502" s="109">
        <f>INDEX(GWP!$C$2:$C$13,MATCH(EPS!I2502,GWP!$B$2:$B$13,0))</f>
        <v>0</v>
      </c>
      <c r="L2502" s="5">
        <f t="shared" si="79"/>
        <v>0</v>
      </c>
    </row>
    <row r="2503" spans="1:12">
      <c r="A2503" t="s">
        <v>4222</v>
      </c>
      <c r="B2503" t="s">
        <v>5</v>
      </c>
      <c r="C2503" t="s">
        <v>1733</v>
      </c>
      <c r="D2503" t="s">
        <v>7019</v>
      </c>
      <c r="E2503" t="s">
        <v>1709</v>
      </c>
      <c r="H2503" t="str">
        <f>INDEX('Vensim Variables'!$B:$B,MATCH(EPS!$B2503,'Vensim Variables'!$A:$A,0))</f>
        <v>g pollutant</v>
      </c>
      <c r="I2503" t="str">
        <f t="shared" si="78"/>
        <v>PM25</v>
      </c>
      <c r="J2503">
        <f>INDEX(NoSettings!$C:$C,MATCH(EPS!$A2503,NoSettings!$A:$A,0))</f>
        <v>3053750</v>
      </c>
      <c r="K2503" s="109">
        <f>INDEX(GWP!$C$2:$C$13,MATCH(EPS!I2503,GWP!$B$2:$B$13,0))</f>
        <v>0</v>
      </c>
      <c r="L2503" s="5">
        <f t="shared" si="79"/>
        <v>0</v>
      </c>
    </row>
    <row r="2504" spans="1:12">
      <c r="A2504" t="s">
        <v>4223</v>
      </c>
      <c r="B2504" t="s">
        <v>5</v>
      </c>
      <c r="C2504" t="s">
        <v>1733</v>
      </c>
      <c r="D2504" t="s">
        <v>7019</v>
      </c>
      <c r="E2504" t="s">
        <v>1710</v>
      </c>
      <c r="H2504" t="str">
        <f>INDEX('Vensim Variables'!$B:$B,MATCH(EPS!$B2504,'Vensim Variables'!$A:$A,0))</f>
        <v>g pollutant</v>
      </c>
      <c r="I2504" t="str">
        <f t="shared" si="78"/>
        <v>SOx</v>
      </c>
      <c r="J2504">
        <f>INDEX(NoSettings!$C:$C,MATCH(EPS!$A2504,NoSettings!$A:$A,0))</f>
        <v>56000700</v>
      </c>
      <c r="K2504" s="109">
        <f>INDEX(GWP!$C$2:$C$13,MATCH(EPS!I2504,GWP!$B$2:$B$13,0))</f>
        <v>0</v>
      </c>
      <c r="L2504" s="5">
        <f t="shared" si="79"/>
        <v>0</v>
      </c>
    </row>
    <row r="2505" spans="1:12">
      <c r="A2505" t="s">
        <v>4224</v>
      </c>
      <c r="B2505" t="s">
        <v>5</v>
      </c>
      <c r="C2505" t="s">
        <v>1733</v>
      </c>
      <c r="D2505" t="s">
        <v>7019</v>
      </c>
      <c r="E2505" t="s">
        <v>1711</v>
      </c>
      <c r="H2505" t="str">
        <f>INDEX('Vensim Variables'!$B:$B,MATCH(EPS!$B2505,'Vensim Variables'!$A:$A,0))</f>
        <v>g pollutant</v>
      </c>
      <c r="I2505" t="str">
        <f t="shared" si="78"/>
        <v>BC</v>
      </c>
      <c r="J2505">
        <f>INDEX(NoSettings!$C:$C,MATCH(EPS!$A2505,NoSettings!$A:$A,0))</f>
        <v>130528</v>
      </c>
      <c r="K2505" s="109">
        <f>INDEX(GWP!$C$2:$C$13,MATCH(EPS!I2505,GWP!$B$2:$B$13,0))</f>
        <v>345</v>
      </c>
      <c r="L2505" s="5">
        <f t="shared" si="79"/>
        <v>4.5032160000000003E-5</v>
      </c>
    </row>
    <row r="2506" spans="1:12">
      <c r="A2506" t="s">
        <v>4225</v>
      </c>
      <c r="B2506" t="s">
        <v>5</v>
      </c>
      <c r="C2506" t="s">
        <v>1733</v>
      </c>
      <c r="D2506" t="s">
        <v>7019</v>
      </c>
      <c r="E2506" t="s">
        <v>1712</v>
      </c>
      <c r="H2506" t="str">
        <f>INDEX('Vensim Variables'!$B:$B,MATCH(EPS!$B2506,'Vensim Variables'!$A:$A,0))</f>
        <v>g pollutant</v>
      </c>
      <c r="I2506" t="str">
        <f t="shared" si="78"/>
        <v>OC</v>
      </c>
      <c r="J2506">
        <f>INDEX(NoSettings!$C:$C,MATCH(EPS!$A2506,NoSettings!$A:$A,0))</f>
        <v>97851.4</v>
      </c>
      <c r="K2506" s="109">
        <f>INDEX(GWP!$C$2:$C$13,MATCH(EPS!I2506,GWP!$B$2:$B$13,0))</f>
        <v>-46</v>
      </c>
      <c r="L2506" s="5">
        <f t="shared" si="79"/>
        <v>-4.5011643999999998E-6</v>
      </c>
    </row>
    <row r="2507" spans="1:12">
      <c r="A2507" t="s">
        <v>4226</v>
      </c>
      <c r="B2507" t="s">
        <v>5</v>
      </c>
      <c r="C2507" t="s">
        <v>1733</v>
      </c>
      <c r="D2507" t="s">
        <v>7019</v>
      </c>
      <c r="E2507" t="s">
        <v>1713</v>
      </c>
      <c r="H2507" t="str">
        <f>INDEX('Vensim Variables'!$B:$B,MATCH(EPS!$B2507,'Vensim Variables'!$A:$A,0))</f>
        <v>g pollutant</v>
      </c>
      <c r="I2507" t="str">
        <f t="shared" si="78"/>
        <v>CH4</v>
      </c>
      <c r="J2507">
        <f>INDEX(NoSettings!$C:$C,MATCH(EPS!$A2507,NoSettings!$A:$A,0))</f>
        <v>1964170</v>
      </c>
      <c r="K2507" s="109">
        <f>INDEX(GWP!$C$2:$C$13,MATCH(EPS!I2507,GWP!$B$2:$B$13,0))</f>
        <v>28</v>
      </c>
      <c r="L2507" s="5">
        <f t="shared" si="79"/>
        <v>5.4996759999999999E-5</v>
      </c>
    </row>
    <row r="2508" spans="1:12">
      <c r="A2508" t="s">
        <v>4227</v>
      </c>
      <c r="B2508" t="s">
        <v>5</v>
      </c>
      <c r="C2508" t="s">
        <v>1733</v>
      </c>
      <c r="D2508" t="s">
        <v>7019</v>
      </c>
      <c r="E2508" t="s">
        <v>1714</v>
      </c>
      <c r="H2508" t="str">
        <f>INDEX('Vensim Variables'!$B:$B,MATCH(EPS!$B2508,'Vensim Variables'!$A:$A,0))</f>
        <v>g pollutant</v>
      </c>
      <c r="I2508" t="str">
        <f t="shared" si="78"/>
        <v>N2O</v>
      </c>
      <c r="J2508">
        <f>INDEX(NoSettings!$C:$C,MATCH(EPS!$A2508,NoSettings!$A:$A,0))</f>
        <v>285698</v>
      </c>
      <c r="K2508" s="109">
        <f>INDEX(GWP!$C$2:$C$13,MATCH(EPS!I2508,GWP!$B$2:$B$13,0))</f>
        <v>265</v>
      </c>
      <c r="L2508" s="5">
        <f t="shared" si="79"/>
        <v>7.5709970000000003E-5</v>
      </c>
    </row>
    <row r="2509" spans="1:12">
      <c r="A2509" t="s">
        <v>4228</v>
      </c>
      <c r="B2509" t="s">
        <v>5</v>
      </c>
      <c r="C2509" t="s">
        <v>1733</v>
      </c>
      <c r="D2509" t="s">
        <v>7019</v>
      </c>
      <c r="E2509" t="s">
        <v>1715</v>
      </c>
      <c r="H2509" t="str">
        <f>INDEX('Vensim Variables'!$B:$B,MATCH(EPS!$B2509,'Vensim Variables'!$A:$A,0))</f>
        <v>g pollutant</v>
      </c>
      <c r="I2509" t="str">
        <f t="shared" si="78"/>
        <v>F gases</v>
      </c>
      <c r="J2509">
        <f>INDEX(NoSettings!$C:$C,MATCH(EPS!$A2509,NoSettings!$A:$A,0))</f>
        <v>0</v>
      </c>
      <c r="K2509" s="109">
        <f>INDEX(GWP!$C$2:$C$13,MATCH(EPS!I2509,GWP!$B$2:$B$13,0))</f>
        <v>1</v>
      </c>
      <c r="L2509" s="5">
        <f t="shared" si="79"/>
        <v>0</v>
      </c>
    </row>
    <row r="2510" spans="1:12">
      <c r="A2510" t="s">
        <v>4229</v>
      </c>
      <c r="B2510" t="s">
        <v>5</v>
      </c>
      <c r="C2510" t="s">
        <v>1733</v>
      </c>
      <c r="D2510" t="s">
        <v>7020</v>
      </c>
      <c r="E2510" t="s">
        <v>1702</v>
      </c>
      <c r="H2510" t="str">
        <f>INDEX('Vensim Variables'!$B:$B,MATCH(EPS!$B2510,'Vensim Variables'!$A:$A,0))</f>
        <v>g pollutant</v>
      </c>
      <c r="I2510" t="str">
        <f t="shared" si="78"/>
        <v>CO2</v>
      </c>
      <c r="J2510">
        <f>INDEX(NoSettings!$C:$C,MATCH(EPS!$A2510,NoSettings!$A:$A,0))</f>
        <v>11955000000</v>
      </c>
      <c r="K2510" s="109">
        <f>INDEX(GWP!$C$2:$C$13,MATCH(EPS!I2510,GWP!$B$2:$B$13,0))</f>
        <v>1</v>
      </c>
      <c r="L2510" s="5">
        <f t="shared" si="79"/>
        <v>1.1955E-2</v>
      </c>
    </row>
    <row r="2511" spans="1:12">
      <c r="A2511" t="s">
        <v>4230</v>
      </c>
      <c r="B2511" t="s">
        <v>5</v>
      </c>
      <c r="C2511" t="s">
        <v>1733</v>
      </c>
      <c r="D2511" t="s">
        <v>7020</v>
      </c>
      <c r="E2511" t="s">
        <v>1705</v>
      </c>
      <c r="H2511" t="str">
        <f>INDEX('Vensim Variables'!$B:$B,MATCH(EPS!$B2511,'Vensim Variables'!$A:$A,0))</f>
        <v>g pollutant</v>
      </c>
      <c r="I2511" t="str">
        <f t="shared" si="78"/>
        <v>VOC</v>
      </c>
      <c r="J2511">
        <f>INDEX(NoSettings!$C:$C,MATCH(EPS!$A2511,NoSettings!$A:$A,0))</f>
        <v>132342</v>
      </c>
      <c r="K2511" s="109">
        <f>INDEX(GWP!$C$2:$C$13,MATCH(EPS!I2511,GWP!$B$2:$B$13,0))</f>
        <v>5</v>
      </c>
      <c r="L2511" s="5">
        <f t="shared" si="79"/>
        <v>6.6171000000000001E-7</v>
      </c>
    </row>
    <row r="2512" spans="1:12">
      <c r="A2512" t="s">
        <v>4231</v>
      </c>
      <c r="B2512" t="s">
        <v>5</v>
      </c>
      <c r="C2512" t="s">
        <v>1733</v>
      </c>
      <c r="D2512" t="s">
        <v>7020</v>
      </c>
      <c r="E2512" t="s">
        <v>1706</v>
      </c>
      <c r="H2512" t="str">
        <f>INDEX('Vensim Variables'!$B:$B,MATCH(EPS!$B2512,'Vensim Variables'!$A:$A,0))</f>
        <v>g pollutant</v>
      </c>
      <c r="I2512" t="str">
        <f t="shared" si="78"/>
        <v>CO</v>
      </c>
      <c r="J2512">
        <f>INDEX(NoSettings!$C:$C,MATCH(EPS!$A2512,NoSettings!$A:$A,0))</f>
        <v>5889620</v>
      </c>
      <c r="K2512" s="109">
        <f>INDEX(GWP!$C$2:$C$13,MATCH(EPS!I2512,GWP!$B$2:$B$13,0))</f>
        <v>1.8</v>
      </c>
      <c r="L2512" s="5">
        <f t="shared" si="79"/>
        <v>1.0601316E-5</v>
      </c>
    </row>
    <row r="2513" spans="1:12">
      <c r="A2513" t="s">
        <v>4232</v>
      </c>
      <c r="B2513" t="s">
        <v>5</v>
      </c>
      <c r="C2513" t="s">
        <v>1733</v>
      </c>
      <c r="D2513" t="s">
        <v>7020</v>
      </c>
      <c r="E2513" t="s">
        <v>1707</v>
      </c>
      <c r="H2513" t="str">
        <f>INDEX('Vensim Variables'!$B:$B,MATCH(EPS!$B2513,'Vensim Variables'!$A:$A,0))</f>
        <v>g pollutant</v>
      </c>
      <c r="I2513" t="str">
        <f t="shared" si="78"/>
        <v>NOx</v>
      </c>
      <c r="J2513">
        <f>INDEX(NoSettings!$C:$C,MATCH(EPS!$A2513,NoSettings!$A:$A,0))</f>
        <v>16452300</v>
      </c>
      <c r="K2513" s="109">
        <f>INDEX(GWP!$C$2:$C$13,MATCH(EPS!I2513,GWP!$B$2:$B$13,0))</f>
        <v>-8.1999999999999993</v>
      </c>
      <c r="L2513" s="5">
        <f t="shared" si="79"/>
        <v>-1.3490886E-4</v>
      </c>
    </row>
    <row r="2514" spans="1:12">
      <c r="A2514" t="s">
        <v>4233</v>
      </c>
      <c r="B2514" t="s">
        <v>5</v>
      </c>
      <c r="C2514" t="s">
        <v>1733</v>
      </c>
      <c r="D2514" t="s">
        <v>7020</v>
      </c>
      <c r="E2514" t="s">
        <v>1708</v>
      </c>
      <c r="H2514" t="str">
        <f>INDEX('Vensim Variables'!$B:$B,MATCH(EPS!$B2514,'Vensim Variables'!$A:$A,0))</f>
        <v>g pollutant</v>
      </c>
      <c r="I2514" t="str">
        <f t="shared" si="78"/>
        <v>PM10</v>
      </c>
      <c r="J2514">
        <f>INDEX(NoSettings!$C:$C,MATCH(EPS!$A2514,NoSettings!$A:$A,0))</f>
        <v>8950670</v>
      </c>
      <c r="K2514" s="109">
        <f>INDEX(GWP!$C$2:$C$13,MATCH(EPS!I2514,GWP!$B$2:$B$13,0))</f>
        <v>0</v>
      </c>
      <c r="L2514" s="5">
        <f t="shared" si="79"/>
        <v>0</v>
      </c>
    </row>
    <row r="2515" spans="1:12">
      <c r="A2515" t="s">
        <v>4234</v>
      </c>
      <c r="B2515" t="s">
        <v>5</v>
      </c>
      <c r="C2515" t="s">
        <v>1733</v>
      </c>
      <c r="D2515" t="s">
        <v>7020</v>
      </c>
      <c r="E2515" t="s">
        <v>1709</v>
      </c>
      <c r="H2515" t="str">
        <f>INDEX('Vensim Variables'!$B:$B,MATCH(EPS!$B2515,'Vensim Variables'!$A:$A,0))</f>
        <v>g pollutant</v>
      </c>
      <c r="I2515" t="str">
        <f t="shared" si="78"/>
        <v>PM25</v>
      </c>
      <c r="J2515">
        <f>INDEX(NoSettings!$C:$C,MATCH(EPS!$A2515,NoSettings!$A:$A,0))</f>
        <v>2159660</v>
      </c>
      <c r="K2515" s="109">
        <f>INDEX(GWP!$C$2:$C$13,MATCH(EPS!I2515,GWP!$B$2:$B$13,0))</f>
        <v>0</v>
      </c>
      <c r="L2515" s="5">
        <f t="shared" si="79"/>
        <v>0</v>
      </c>
    </row>
    <row r="2516" spans="1:12">
      <c r="A2516" t="s">
        <v>4235</v>
      </c>
      <c r="B2516" t="s">
        <v>5</v>
      </c>
      <c r="C2516" t="s">
        <v>1733</v>
      </c>
      <c r="D2516" t="s">
        <v>7020</v>
      </c>
      <c r="E2516" t="s">
        <v>1710</v>
      </c>
      <c r="H2516" t="str">
        <f>INDEX('Vensim Variables'!$B:$B,MATCH(EPS!$B2516,'Vensim Variables'!$A:$A,0))</f>
        <v>g pollutant</v>
      </c>
      <c r="I2516" t="str">
        <f t="shared" si="78"/>
        <v>SOx</v>
      </c>
      <c r="J2516">
        <f>INDEX(NoSettings!$C:$C,MATCH(EPS!$A2516,NoSettings!$A:$A,0))</f>
        <v>39604500</v>
      </c>
      <c r="K2516" s="109">
        <f>INDEX(GWP!$C$2:$C$13,MATCH(EPS!I2516,GWP!$B$2:$B$13,0))</f>
        <v>0</v>
      </c>
      <c r="L2516" s="5">
        <f t="shared" si="79"/>
        <v>0</v>
      </c>
    </row>
    <row r="2517" spans="1:12">
      <c r="A2517" t="s">
        <v>4236</v>
      </c>
      <c r="B2517" t="s">
        <v>5</v>
      </c>
      <c r="C2517" t="s">
        <v>1733</v>
      </c>
      <c r="D2517" t="s">
        <v>7020</v>
      </c>
      <c r="E2517" t="s">
        <v>1711</v>
      </c>
      <c r="H2517" t="str">
        <f>INDEX('Vensim Variables'!$B:$B,MATCH(EPS!$B2517,'Vensim Variables'!$A:$A,0))</f>
        <v>g pollutant</v>
      </c>
      <c r="I2517" t="str">
        <f t="shared" si="78"/>
        <v>BC</v>
      </c>
      <c r="J2517">
        <f>INDEX(NoSettings!$C:$C,MATCH(EPS!$A2517,NoSettings!$A:$A,0))</f>
        <v>92311.4</v>
      </c>
      <c r="K2517" s="109">
        <f>INDEX(GWP!$C$2:$C$13,MATCH(EPS!I2517,GWP!$B$2:$B$13,0))</f>
        <v>345</v>
      </c>
      <c r="L2517" s="5">
        <f t="shared" si="79"/>
        <v>3.1847433E-5</v>
      </c>
    </row>
    <row r="2518" spans="1:12">
      <c r="A2518" t="s">
        <v>4237</v>
      </c>
      <c r="B2518" t="s">
        <v>5</v>
      </c>
      <c r="C2518" t="s">
        <v>1733</v>
      </c>
      <c r="D2518" t="s">
        <v>7020</v>
      </c>
      <c r="E2518" t="s">
        <v>1712</v>
      </c>
      <c r="H2518" t="str">
        <f>INDEX('Vensim Variables'!$B:$B,MATCH(EPS!$B2518,'Vensim Variables'!$A:$A,0))</f>
        <v>g pollutant</v>
      </c>
      <c r="I2518" t="str">
        <f t="shared" si="78"/>
        <v>OC</v>
      </c>
      <c r="J2518">
        <f>INDEX(NoSettings!$C:$C,MATCH(EPS!$A2518,NoSettings!$A:$A,0))</f>
        <v>69202</v>
      </c>
      <c r="K2518" s="109">
        <f>INDEX(GWP!$C$2:$C$13,MATCH(EPS!I2518,GWP!$B$2:$B$13,0))</f>
        <v>-46</v>
      </c>
      <c r="L2518" s="5">
        <f t="shared" si="79"/>
        <v>-3.1832919999999999E-6</v>
      </c>
    </row>
    <row r="2519" spans="1:12">
      <c r="A2519" t="s">
        <v>4238</v>
      </c>
      <c r="B2519" t="s">
        <v>5</v>
      </c>
      <c r="C2519" t="s">
        <v>1733</v>
      </c>
      <c r="D2519" t="s">
        <v>7020</v>
      </c>
      <c r="E2519" t="s">
        <v>1713</v>
      </c>
      <c r="H2519" t="str">
        <f>INDEX('Vensim Variables'!$B:$B,MATCH(EPS!$B2519,'Vensim Variables'!$A:$A,0))</f>
        <v>g pollutant</v>
      </c>
      <c r="I2519" t="str">
        <f t="shared" si="78"/>
        <v>CH4</v>
      </c>
      <c r="J2519">
        <f>INDEX(NoSettings!$C:$C,MATCH(EPS!$A2519,NoSettings!$A:$A,0))</f>
        <v>1389090</v>
      </c>
      <c r="K2519" s="109">
        <f>INDEX(GWP!$C$2:$C$13,MATCH(EPS!I2519,GWP!$B$2:$B$13,0))</f>
        <v>28</v>
      </c>
      <c r="L2519" s="5">
        <f t="shared" si="79"/>
        <v>3.889452E-5</v>
      </c>
    </row>
    <row r="2520" spans="1:12">
      <c r="A2520" t="s">
        <v>4239</v>
      </c>
      <c r="B2520" t="s">
        <v>5</v>
      </c>
      <c r="C2520" t="s">
        <v>1733</v>
      </c>
      <c r="D2520" t="s">
        <v>7020</v>
      </c>
      <c r="E2520" t="s">
        <v>1714</v>
      </c>
      <c r="H2520" t="str">
        <f>INDEX('Vensim Variables'!$B:$B,MATCH(EPS!$B2520,'Vensim Variables'!$A:$A,0))</f>
        <v>g pollutant</v>
      </c>
      <c r="I2520" t="str">
        <f t="shared" si="78"/>
        <v>N2O</v>
      </c>
      <c r="J2520">
        <f>INDEX(NoSettings!$C:$C,MATCH(EPS!$A2520,NoSettings!$A:$A,0))</f>
        <v>202050</v>
      </c>
      <c r="K2520" s="109">
        <f>INDEX(GWP!$C$2:$C$13,MATCH(EPS!I2520,GWP!$B$2:$B$13,0))</f>
        <v>265</v>
      </c>
      <c r="L2520" s="5">
        <f t="shared" si="79"/>
        <v>5.3543250000000003E-5</v>
      </c>
    </row>
    <row r="2521" spans="1:12">
      <c r="A2521" t="s">
        <v>4240</v>
      </c>
      <c r="B2521" t="s">
        <v>5</v>
      </c>
      <c r="C2521" t="s">
        <v>1733</v>
      </c>
      <c r="D2521" t="s">
        <v>7020</v>
      </c>
      <c r="E2521" t="s">
        <v>1715</v>
      </c>
      <c r="H2521" t="str">
        <f>INDEX('Vensim Variables'!$B:$B,MATCH(EPS!$B2521,'Vensim Variables'!$A:$A,0))</f>
        <v>g pollutant</v>
      </c>
      <c r="I2521" t="str">
        <f t="shared" si="78"/>
        <v>F gases</v>
      </c>
      <c r="J2521">
        <f>INDEX(NoSettings!$C:$C,MATCH(EPS!$A2521,NoSettings!$A:$A,0))</f>
        <v>0</v>
      </c>
      <c r="K2521" s="109">
        <f>INDEX(GWP!$C$2:$C$13,MATCH(EPS!I2521,GWP!$B$2:$B$13,0))</f>
        <v>1</v>
      </c>
      <c r="L2521" s="5">
        <f t="shared" si="79"/>
        <v>0</v>
      </c>
    </row>
    <row r="2522" spans="1:12">
      <c r="A2522" t="s">
        <v>4241</v>
      </c>
      <c r="B2522" t="s">
        <v>5</v>
      </c>
      <c r="C2522" t="s">
        <v>1733</v>
      </c>
      <c r="D2522" t="s">
        <v>7021</v>
      </c>
      <c r="E2522" t="s">
        <v>1702</v>
      </c>
      <c r="H2522" t="str">
        <f>INDEX('Vensim Variables'!$B:$B,MATCH(EPS!$B2522,'Vensim Variables'!$A:$A,0))</f>
        <v>g pollutant</v>
      </c>
      <c r="I2522" t="str">
        <f t="shared" si="78"/>
        <v>CO2</v>
      </c>
      <c r="J2522">
        <f>INDEX(NoSettings!$C:$C,MATCH(EPS!$A2522,NoSettings!$A:$A,0))</f>
        <v>6767850000</v>
      </c>
      <c r="K2522" s="109">
        <f>INDEX(GWP!$C$2:$C$13,MATCH(EPS!I2522,GWP!$B$2:$B$13,0))</f>
        <v>1</v>
      </c>
      <c r="L2522" s="5">
        <f t="shared" si="79"/>
        <v>6.7678499999999997E-3</v>
      </c>
    </row>
    <row r="2523" spans="1:12">
      <c r="A2523" t="s">
        <v>4242</v>
      </c>
      <c r="B2523" t="s">
        <v>5</v>
      </c>
      <c r="C2523" t="s">
        <v>1733</v>
      </c>
      <c r="D2523" t="s">
        <v>7021</v>
      </c>
      <c r="E2523" t="s">
        <v>1705</v>
      </c>
      <c r="H2523" t="str">
        <f>INDEX('Vensim Variables'!$B:$B,MATCH(EPS!$B2523,'Vensim Variables'!$A:$A,0))</f>
        <v>g pollutant</v>
      </c>
      <c r="I2523" t="str">
        <f t="shared" si="78"/>
        <v>VOC</v>
      </c>
      <c r="J2523" s="2">
        <f>INDEX(NoSettings!$C:$C,MATCH(EPS!$A2523,NoSettings!$A:$A,0))</f>
        <v>74920.399999999994</v>
      </c>
      <c r="K2523" s="109">
        <f>INDEX(GWP!$C$2:$C$13,MATCH(EPS!I2523,GWP!$B$2:$B$13,0))</f>
        <v>5</v>
      </c>
      <c r="L2523" s="5">
        <f t="shared" si="79"/>
        <v>3.7460199999999998E-7</v>
      </c>
    </row>
    <row r="2524" spans="1:12">
      <c r="A2524" t="s">
        <v>4243</v>
      </c>
      <c r="B2524" t="s">
        <v>5</v>
      </c>
      <c r="C2524" t="s">
        <v>1733</v>
      </c>
      <c r="D2524" t="s">
        <v>7021</v>
      </c>
      <c r="E2524" t="s">
        <v>1706</v>
      </c>
      <c r="H2524" t="str">
        <f>INDEX('Vensim Variables'!$B:$B,MATCH(EPS!$B2524,'Vensim Variables'!$A:$A,0))</f>
        <v>g pollutant</v>
      </c>
      <c r="I2524" t="str">
        <f t="shared" si="78"/>
        <v>CO</v>
      </c>
      <c r="J2524">
        <f>INDEX(NoSettings!$C:$C,MATCH(EPS!$A2524,NoSettings!$A:$A,0))</f>
        <v>3334170</v>
      </c>
      <c r="K2524" s="109">
        <f>INDEX(GWP!$C$2:$C$13,MATCH(EPS!I2524,GWP!$B$2:$B$13,0))</f>
        <v>1.8</v>
      </c>
      <c r="L2524" s="5">
        <f t="shared" si="79"/>
        <v>6.0015059999999998E-6</v>
      </c>
    </row>
    <row r="2525" spans="1:12">
      <c r="A2525" t="s">
        <v>4244</v>
      </c>
      <c r="B2525" t="s">
        <v>5</v>
      </c>
      <c r="C2525" t="s">
        <v>1733</v>
      </c>
      <c r="D2525" t="s">
        <v>7021</v>
      </c>
      <c r="E2525" t="s">
        <v>1707</v>
      </c>
      <c r="H2525" t="str">
        <f>INDEX('Vensim Variables'!$B:$B,MATCH(EPS!$B2525,'Vensim Variables'!$A:$A,0))</f>
        <v>g pollutant</v>
      </c>
      <c r="I2525" t="str">
        <f t="shared" si="78"/>
        <v>NOx</v>
      </c>
      <c r="J2525">
        <f>INDEX(NoSettings!$C:$C,MATCH(EPS!$A2525,NoSettings!$A:$A,0))</f>
        <v>9313790</v>
      </c>
      <c r="K2525" s="109">
        <f>INDEX(GWP!$C$2:$C$13,MATCH(EPS!I2525,GWP!$B$2:$B$13,0))</f>
        <v>-8.1999999999999993</v>
      </c>
      <c r="L2525" s="5">
        <f t="shared" si="79"/>
        <v>-7.6373077999999995E-5</v>
      </c>
    </row>
    <row r="2526" spans="1:12">
      <c r="A2526" t="s">
        <v>4245</v>
      </c>
      <c r="B2526" t="s">
        <v>5</v>
      </c>
      <c r="C2526" t="s">
        <v>1733</v>
      </c>
      <c r="D2526" t="s">
        <v>7021</v>
      </c>
      <c r="E2526" t="s">
        <v>1708</v>
      </c>
      <c r="H2526" t="str">
        <f>INDEX('Vensim Variables'!$B:$B,MATCH(EPS!$B2526,'Vensim Variables'!$A:$A,0))</f>
        <v>g pollutant</v>
      </c>
      <c r="I2526" t="str">
        <f t="shared" si="78"/>
        <v>PM10</v>
      </c>
      <c r="J2526">
        <f>INDEX(NoSettings!$C:$C,MATCH(EPS!$A2526,NoSettings!$A:$A,0))</f>
        <v>5067060</v>
      </c>
      <c r="K2526" s="109">
        <f>INDEX(GWP!$C$2:$C$13,MATCH(EPS!I2526,GWP!$B$2:$B$13,0))</f>
        <v>0</v>
      </c>
      <c r="L2526" s="5">
        <f t="shared" si="79"/>
        <v>0</v>
      </c>
    </row>
    <row r="2527" spans="1:12">
      <c r="A2527" t="s">
        <v>4246</v>
      </c>
      <c r="B2527" t="s">
        <v>5</v>
      </c>
      <c r="C2527" t="s">
        <v>1733</v>
      </c>
      <c r="D2527" t="s">
        <v>7021</v>
      </c>
      <c r="E2527" t="s">
        <v>1709</v>
      </c>
      <c r="H2527" t="str">
        <f>INDEX('Vensim Variables'!$B:$B,MATCH(EPS!$B2527,'Vensim Variables'!$A:$A,0))</f>
        <v>g pollutant</v>
      </c>
      <c r="I2527" t="str">
        <f t="shared" si="78"/>
        <v>PM25</v>
      </c>
      <c r="J2527">
        <f>INDEX(NoSettings!$C:$C,MATCH(EPS!$A2527,NoSettings!$A:$A,0))</f>
        <v>1222600</v>
      </c>
      <c r="K2527" s="109">
        <f>INDEX(GWP!$C$2:$C$13,MATCH(EPS!I2527,GWP!$B$2:$B$13,0))</f>
        <v>0</v>
      </c>
      <c r="L2527" s="5">
        <f t="shared" si="79"/>
        <v>0</v>
      </c>
    </row>
    <row r="2528" spans="1:12">
      <c r="A2528" t="s">
        <v>4247</v>
      </c>
      <c r="B2528" t="s">
        <v>5</v>
      </c>
      <c r="C2528" t="s">
        <v>1733</v>
      </c>
      <c r="D2528" t="s">
        <v>7021</v>
      </c>
      <c r="E2528" t="s">
        <v>1710</v>
      </c>
      <c r="H2528" t="str">
        <f>INDEX('Vensim Variables'!$B:$B,MATCH(EPS!$B2528,'Vensim Variables'!$A:$A,0))</f>
        <v>g pollutant</v>
      </c>
      <c r="I2528" t="str">
        <f t="shared" si="78"/>
        <v>SOx</v>
      </c>
      <c r="J2528">
        <f>INDEX(NoSettings!$C:$C,MATCH(EPS!$A2528,NoSettings!$A:$A,0))</f>
        <v>22420500</v>
      </c>
      <c r="K2528" s="109">
        <f>INDEX(GWP!$C$2:$C$13,MATCH(EPS!I2528,GWP!$B$2:$B$13,0))</f>
        <v>0</v>
      </c>
      <c r="L2528" s="5">
        <f t="shared" si="79"/>
        <v>0</v>
      </c>
    </row>
    <row r="2529" spans="1:12">
      <c r="A2529" t="s">
        <v>4248</v>
      </c>
      <c r="B2529" t="s">
        <v>5</v>
      </c>
      <c r="C2529" t="s">
        <v>1733</v>
      </c>
      <c r="D2529" t="s">
        <v>7021</v>
      </c>
      <c r="E2529" t="s">
        <v>1711</v>
      </c>
      <c r="H2529" t="str">
        <f>INDEX('Vensim Variables'!$B:$B,MATCH(EPS!$B2529,'Vensim Variables'!$A:$A,0))</f>
        <v>g pollutant</v>
      </c>
      <c r="I2529" t="str">
        <f t="shared" si="78"/>
        <v>BC</v>
      </c>
      <c r="J2529">
        <f>INDEX(NoSettings!$C:$C,MATCH(EPS!$A2529,NoSettings!$A:$A,0))</f>
        <v>52258.400000000001</v>
      </c>
      <c r="K2529" s="109">
        <f>INDEX(GWP!$C$2:$C$13,MATCH(EPS!I2529,GWP!$B$2:$B$13,0))</f>
        <v>345</v>
      </c>
      <c r="L2529" s="5">
        <f t="shared" si="79"/>
        <v>1.8029148000000001E-5</v>
      </c>
    </row>
    <row r="2530" spans="1:12">
      <c r="A2530" t="s">
        <v>4249</v>
      </c>
      <c r="B2530" t="s">
        <v>5</v>
      </c>
      <c r="C2530" t="s">
        <v>1733</v>
      </c>
      <c r="D2530" t="s">
        <v>7021</v>
      </c>
      <c r="E2530" t="s">
        <v>1712</v>
      </c>
      <c r="H2530" t="str">
        <f>INDEX('Vensim Variables'!$B:$B,MATCH(EPS!$B2530,'Vensim Variables'!$A:$A,0))</f>
        <v>g pollutant</v>
      </c>
      <c r="I2530" t="str">
        <f t="shared" si="78"/>
        <v>OC</v>
      </c>
      <c r="J2530">
        <f>INDEX(NoSettings!$C:$C,MATCH(EPS!$A2530,NoSettings!$A:$A,0))</f>
        <v>39175.9</v>
      </c>
      <c r="K2530" s="109">
        <f>INDEX(GWP!$C$2:$C$13,MATCH(EPS!I2530,GWP!$B$2:$B$13,0))</f>
        <v>-46</v>
      </c>
      <c r="L2530" s="5">
        <f t="shared" si="79"/>
        <v>-1.8020914000000002E-6</v>
      </c>
    </row>
    <row r="2531" spans="1:12">
      <c r="A2531" t="s">
        <v>4250</v>
      </c>
      <c r="B2531" t="s">
        <v>5</v>
      </c>
      <c r="C2531" t="s">
        <v>1733</v>
      </c>
      <c r="D2531" t="s">
        <v>7021</v>
      </c>
      <c r="E2531" t="s">
        <v>1713</v>
      </c>
      <c r="H2531" t="str">
        <f>INDEX('Vensim Variables'!$B:$B,MATCH(EPS!$B2531,'Vensim Variables'!$A:$A,0))</f>
        <v>g pollutant</v>
      </c>
      <c r="I2531" t="str">
        <f t="shared" si="78"/>
        <v>CH4</v>
      </c>
      <c r="J2531">
        <f>INDEX(NoSettings!$C:$C,MATCH(EPS!$A2531,NoSettings!$A:$A,0))</f>
        <v>786378</v>
      </c>
      <c r="K2531" s="109">
        <f>INDEX(GWP!$C$2:$C$13,MATCH(EPS!I2531,GWP!$B$2:$B$13,0))</f>
        <v>28</v>
      </c>
      <c r="L2531" s="5">
        <f t="shared" si="79"/>
        <v>2.2018583999999999E-5</v>
      </c>
    </row>
    <row r="2532" spans="1:12">
      <c r="A2532" t="s">
        <v>4251</v>
      </c>
      <c r="B2532" t="s">
        <v>5</v>
      </c>
      <c r="C2532" t="s">
        <v>1733</v>
      </c>
      <c r="D2532" t="s">
        <v>7021</v>
      </c>
      <c r="E2532" t="s">
        <v>1714</v>
      </c>
      <c r="H2532" t="str">
        <f>INDEX('Vensim Variables'!$B:$B,MATCH(EPS!$B2532,'Vensim Variables'!$A:$A,0))</f>
        <v>g pollutant</v>
      </c>
      <c r="I2532" t="str">
        <f t="shared" si="78"/>
        <v>N2O</v>
      </c>
      <c r="J2532">
        <f>INDEX(NoSettings!$C:$C,MATCH(EPS!$A2532,NoSettings!$A:$A,0))</f>
        <v>114382</v>
      </c>
      <c r="K2532" s="109">
        <f>INDEX(GWP!$C$2:$C$13,MATCH(EPS!I2532,GWP!$B$2:$B$13,0))</f>
        <v>265</v>
      </c>
      <c r="L2532" s="5">
        <f t="shared" si="79"/>
        <v>3.0311230000000001E-5</v>
      </c>
    </row>
    <row r="2533" spans="1:12">
      <c r="A2533" t="s">
        <v>4252</v>
      </c>
      <c r="B2533" t="s">
        <v>5</v>
      </c>
      <c r="C2533" t="s">
        <v>1733</v>
      </c>
      <c r="D2533" t="s">
        <v>7021</v>
      </c>
      <c r="E2533" t="s">
        <v>1715</v>
      </c>
      <c r="H2533" t="str">
        <f>INDEX('Vensim Variables'!$B:$B,MATCH(EPS!$B2533,'Vensim Variables'!$A:$A,0))</f>
        <v>g pollutant</v>
      </c>
      <c r="I2533" t="str">
        <f t="shared" si="78"/>
        <v>F gases</v>
      </c>
      <c r="J2533">
        <f>INDEX(NoSettings!$C:$C,MATCH(EPS!$A2533,NoSettings!$A:$A,0))</f>
        <v>0</v>
      </c>
      <c r="K2533" s="109">
        <f>INDEX(GWP!$C$2:$C$13,MATCH(EPS!I2533,GWP!$B$2:$B$13,0))</f>
        <v>1</v>
      </c>
      <c r="L2533" s="5">
        <f t="shared" si="79"/>
        <v>0</v>
      </c>
    </row>
    <row r="2534" spans="1:12">
      <c r="A2534" t="s">
        <v>4253</v>
      </c>
      <c r="B2534" t="s">
        <v>5</v>
      </c>
      <c r="C2534" t="s">
        <v>1733</v>
      </c>
      <c r="D2534" t="s">
        <v>7022</v>
      </c>
      <c r="E2534" t="s">
        <v>1702</v>
      </c>
      <c r="H2534" t="str">
        <f>INDEX('Vensim Variables'!$B:$B,MATCH(EPS!$B2534,'Vensim Variables'!$A:$A,0))</f>
        <v>g pollutant</v>
      </c>
      <c r="I2534" t="str">
        <f t="shared" si="78"/>
        <v>CO2</v>
      </c>
      <c r="J2534">
        <f>INDEX(NoSettings!$C:$C,MATCH(EPS!$A2534,NoSettings!$A:$A,0))</f>
        <v>2185690000000</v>
      </c>
      <c r="K2534" s="109">
        <f>INDEX(GWP!$C$2:$C$13,MATCH(EPS!I2534,GWP!$B$2:$B$13,0))</f>
        <v>1</v>
      </c>
      <c r="L2534" s="5">
        <f t="shared" si="79"/>
        <v>2.1856900000000001</v>
      </c>
    </row>
    <row r="2535" spans="1:12">
      <c r="A2535" t="s">
        <v>4254</v>
      </c>
      <c r="B2535" t="s">
        <v>5</v>
      </c>
      <c r="C2535" t="s">
        <v>1733</v>
      </c>
      <c r="D2535" t="s">
        <v>7022</v>
      </c>
      <c r="E2535" t="s">
        <v>1705</v>
      </c>
      <c r="H2535" t="str">
        <f>INDEX('Vensim Variables'!$B:$B,MATCH(EPS!$B2535,'Vensim Variables'!$A:$A,0))</f>
        <v>g pollutant</v>
      </c>
      <c r="I2535" t="str">
        <f t="shared" si="78"/>
        <v>VOC</v>
      </c>
      <c r="J2535">
        <f>INDEX(NoSettings!$C:$C,MATCH(EPS!$A2535,NoSettings!$A:$A,0))</f>
        <v>24195700</v>
      </c>
      <c r="K2535" s="109">
        <f>INDEX(GWP!$C$2:$C$13,MATCH(EPS!I2535,GWP!$B$2:$B$13,0))</f>
        <v>5</v>
      </c>
      <c r="L2535" s="5">
        <f t="shared" si="79"/>
        <v>1.209785E-4</v>
      </c>
    </row>
    <row r="2536" spans="1:12">
      <c r="A2536" t="s">
        <v>4255</v>
      </c>
      <c r="B2536" t="s">
        <v>5</v>
      </c>
      <c r="C2536" t="s">
        <v>1733</v>
      </c>
      <c r="D2536" t="s">
        <v>7022</v>
      </c>
      <c r="E2536" t="s">
        <v>1706</v>
      </c>
      <c r="H2536" t="str">
        <f>INDEX('Vensim Variables'!$B:$B,MATCH(EPS!$B2536,'Vensim Variables'!$A:$A,0))</f>
        <v>g pollutant</v>
      </c>
      <c r="I2536" t="str">
        <f t="shared" si="78"/>
        <v>CO</v>
      </c>
      <c r="J2536">
        <f>INDEX(NoSettings!$C:$C,MATCH(EPS!$A2536,NoSettings!$A:$A,0))</f>
        <v>1076780000</v>
      </c>
      <c r="K2536" s="109">
        <f>INDEX(GWP!$C$2:$C$13,MATCH(EPS!I2536,GWP!$B$2:$B$13,0))</f>
        <v>1.8</v>
      </c>
      <c r="L2536" s="5">
        <f t="shared" si="79"/>
        <v>1.938204E-3</v>
      </c>
    </row>
    <row r="2537" spans="1:12">
      <c r="A2537" t="s">
        <v>4256</v>
      </c>
      <c r="B2537" t="s">
        <v>5</v>
      </c>
      <c r="C2537" t="s">
        <v>1733</v>
      </c>
      <c r="D2537" t="s">
        <v>7022</v>
      </c>
      <c r="E2537" t="s">
        <v>1707</v>
      </c>
      <c r="H2537" t="str">
        <f>INDEX('Vensim Variables'!$B:$B,MATCH(EPS!$B2537,'Vensim Variables'!$A:$A,0))</f>
        <v>g pollutant</v>
      </c>
      <c r="I2537" t="str">
        <f t="shared" si="78"/>
        <v>NOx</v>
      </c>
      <c r="J2537">
        <f>INDEX(NoSettings!$C:$C,MATCH(EPS!$A2537,NoSettings!$A:$A,0))</f>
        <v>3007910000</v>
      </c>
      <c r="K2537" s="109">
        <f>INDEX(GWP!$C$2:$C$13,MATCH(EPS!I2537,GWP!$B$2:$B$13,0))</f>
        <v>-8.1999999999999993</v>
      </c>
      <c r="L2537" s="5">
        <f t="shared" si="79"/>
        <v>-2.4664861999999996E-2</v>
      </c>
    </row>
    <row r="2538" spans="1:12">
      <c r="A2538" t="s">
        <v>4257</v>
      </c>
      <c r="B2538" t="s">
        <v>5</v>
      </c>
      <c r="C2538" t="s">
        <v>1733</v>
      </c>
      <c r="D2538" t="s">
        <v>7022</v>
      </c>
      <c r="E2538" t="s">
        <v>1708</v>
      </c>
      <c r="H2538" t="str">
        <f>INDEX('Vensim Variables'!$B:$B,MATCH(EPS!$B2538,'Vensim Variables'!$A:$A,0))</f>
        <v>g pollutant</v>
      </c>
      <c r="I2538" t="str">
        <f t="shared" si="78"/>
        <v>PM10</v>
      </c>
      <c r="J2538">
        <f>INDEX(NoSettings!$C:$C,MATCH(EPS!$A2538,NoSettings!$A:$A,0))</f>
        <v>1636420000</v>
      </c>
      <c r="K2538" s="109">
        <f>INDEX(GWP!$C$2:$C$13,MATCH(EPS!I2538,GWP!$B$2:$B$13,0))</f>
        <v>0</v>
      </c>
      <c r="L2538" s="5">
        <f t="shared" si="79"/>
        <v>0</v>
      </c>
    </row>
    <row r="2539" spans="1:12">
      <c r="A2539" t="s">
        <v>4258</v>
      </c>
      <c r="B2539" t="s">
        <v>5</v>
      </c>
      <c r="C2539" t="s">
        <v>1733</v>
      </c>
      <c r="D2539" t="s">
        <v>7022</v>
      </c>
      <c r="E2539" t="s">
        <v>1709</v>
      </c>
      <c r="H2539" t="str">
        <f>INDEX('Vensim Variables'!$B:$B,MATCH(EPS!$B2539,'Vensim Variables'!$A:$A,0))</f>
        <v>g pollutant</v>
      </c>
      <c r="I2539" t="str">
        <f t="shared" si="78"/>
        <v>PM25</v>
      </c>
      <c r="J2539">
        <f>INDEX(NoSettings!$C:$C,MATCH(EPS!$A2539,NoSettings!$A:$A,0))</f>
        <v>394842000</v>
      </c>
      <c r="K2539" s="109">
        <f>INDEX(GWP!$C$2:$C$13,MATCH(EPS!I2539,GWP!$B$2:$B$13,0))</f>
        <v>0</v>
      </c>
      <c r="L2539" s="5">
        <f t="shared" si="79"/>
        <v>0</v>
      </c>
    </row>
    <row r="2540" spans="1:12">
      <c r="A2540" t="s">
        <v>4259</v>
      </c>
      <c r="B2540" t="s">
        <v>5</v>
      </c>
      <c r="C2540" t="s">
        <v>1733</v>
      </c>
      <c r="D2540" t="s">
        <v>7022</v>
      </c>
      <c r="E2540" t="s">
        <v>1710</v>
      </c>
      <c r="H2540" t="str">
        <f>INDEX('Vensim Variables'!$B:$B,MATCH(EPS!$B2540,'Vensim Variables'!$A:$A,0))</f>
        <v>g pollutant</v>
      </c>
      <c r="I2540" t="str">
        <f t="shared" si="78"/>
        <v>SOx</v>
      </c>
      <c r="J2540">
        <f>INDEX(NoSettings!$C:$C,MATCH(EPS!$A2540,NoSettings!$A:$A,0))</f>
        <v>7240750000</v>
      </c>
      <c r="K2540" s="109">
        <f>INDEX(GWP!$C$2:$C$13,MATCH(EPS!I2540,GWP!$B$2:$B$13,0))</f>
        <v>0</v>
      </c>
      <c r="L2540" s="5">
        <f t="shared" si="79"/>
        <v>0</v>
      </c>
    </row>
    <row r="2541" spans="1:12">
      <c r="A2541" t="s">
        <v>4260</v>
      </c>
      <c r="B2541" t="s">
        <v>5</v>
      </c>
      <c r="C2541" t="s">
        <v>1733</v>
      </c>
      <c r="D2541" t="s">
        <v>7022</v>
      </c>
      <c r="E2541" t="s">
        <v>1711</v>
      </c>
      <c r="H2541" t="str">
        <f>INDEX('Vensim Variables'!$B:$B,MATCH(EPS!$B2541,'Vensim Variables'!$A:$A,0))</f>
        <v>g pollutant</v>
      </c>
      <c r="I2541" t="str">
        <f t="shared" si="78"/>
        <v>BC</v>
      </c>
      <c r="J2541">
        <f>INDEX(NoSettings!$C:$C,MATCH(EPS!$A2541,NoSettings!$A:$A,0))</f>
        <v>16877000</v>
      </c>
      <c r="K2541" s="109">
        <f>INDEX(GWP!$C$2:$C$13,MATCH(EPS!I2541,GWP!$B$2:$B$13,0))</f>
        <v>345</v>
      </c>
      <c r="L2541" s="5">
        <f t="shared" si="79"/>
        <v>5.822565E-3</v>
      </c>
    </row>
    <row r="2542" spans="1:12">
      <c r="A2542" t="s">
        <v>4261</v>
      </c>
      <c r="B2542" t="s">
        <v>5</v>
      </c>
      <c r="C2542" t="s">
        <v>1733</v>
      </c>
      <c r="D2542" t="s">
        <v>7022</v>
      </c>
      <c r="E2542" t="s">
        <v>1712</v>
      </c>
      <c r="H2542" t="str">
        <f>INDEX('Vensim Variables'!$B:$B,MATCH(EPS!$B2542,'Vensim Variables'!$A:$A,0))</f>
        <v>g pollutant</v>
      </c>
      <c r="I2542" t="str">
        <f t="shared" si="78"/>
        <v>OC</v>
      </c>
      <c r="J2542">
        <f>INDEX(NoSettings!$C:$C,MATCH(EPS!$A2542,NoSettings!$A:$A,0))</f>
        <v>12652000</v>
      </c>
      <c r="K2542" s="109">
        <f>INDEX(GWP!$C$2:$C$13,MATCH(EPS!I2542,GWP!$B$2:$B$13,0))</f>
        <v>-46</v>
      </c>
      <c r="L2542" s="5">
        <f t="shared" si="79"/>
        <v>-5.8199200000000003E-4</v>
      </c>
    </row>
    <row r="2543" spans="1:12">
      <c r="A2543" t="s">
        <v>4262</v>
      </c>
      <c r="B2543" t="s">
        <v>5</v>
      </c>
      <c r="C2543" t="s">
        <v>1733</v>
      </c>
      <c r="D2543" t="s">
        <v>7022</v>
      </c>
      <c r="E2543" t="s">
        <v>1713</v>
      </c>
      <c r="H2543" t="str">
        <f>INDEX('Vensim Variables'!$B:$B,MATCH(EPS!$B2543,'Vensim Variables'!$A:$A,0))</f>
        <v>g pollutant</v>
      </c>
      <c r="I2543" t="str">
        <f t="shared" si="78"/>
        <v>CH4</v>
      </c>
      <c r="J2543">
        <f>INDEX(NoSettings!$C:$C,MATCH(EPS!$A2543,NoSettings!$A:$A,0))</f>
        <v>253963000</v>
      </c>
      <c r="K2543" s="109">
        <f>INDEX(GWP!$C$2:$C$13,MATCH(EPS!I2543,GWP!$B$2:$B$13,0))</f>
        <v>28</v>
      </c>
      <c r="L2543" s="5">
        <f t="shared" si="79"/>
        <v>7.110964E-3</v>
      </c>
    </row>
    <row r="2544" spans="1:12">
      <c r="A2544" t="s">
        <v>4263</v>
      </c>
      <c r="B2544" t="s">
        <v>5</v>
      </c>
      <c r="C2544" t="s">
        <v>1733</v>
      </c>
      <c r="D2544" t="s">
        <v>7022</v>
      </c>
      <c r="E2544" t="s">
        <v>1714</v>
      </c>
      <c r="H2544" t="str">
        <f>INDEX('Vensim Variables'!$B:$B,MATCH(EPS!$B2544,'Vensim Variables'!$A:$A,0))</f>
        <v>g pollutant</v>
      </c>
      <c r="I2544" t="str">
        <f t="shared" si="78"/>
        <v>N2O</v>
      </c>
      <c r="J2544">
        <f>INDEX(NoSettings!$C:$C,MATCH(EPS!$A2544,NoSettings!$A:$A,0))</f>
        <v>36940000</v>
      </c>
      <c r="K2544" s="109">
        <f>INDEX(GWP!$C$2:$C$13,MATCH(EPS!I2544,GWP!$B$2:$B$13,0))</f>
        <v>265</v>
      </c>
      <c r="L2544" s="5">
        <f t="shared" si="79"/>
        <v>9.7891000000000002E-3</v>
      </c>
    </row>
    <row r="2545" spans="1:12">
      <c r="A2545" t="s">
        <v>4264</v>
      </c>
      <c r="B2545" t="s">
        <v>5</v>
      </c>
      <c r="C2545" t="s">
        <v>1733</v>
      </c>
      <c r="D2545" t="s">
        <v>7022</v>
      </c>
      <c r="E2545" t="s">
        <v>1715</v>
      </c>
      <c r="H2545" t="str">
        <f>INDEX('Vensim Variables'!$B:$B,MATCH(EPS!$B2545,'Vensim Variables'!$A:$A,0))</f>
        <v>g pollutant</v>
      </c>
      <c r="I2545" t="str">
        <f t="shared" si="78"/>
        <v>F gases</v>
      </c>
      <c r="J2545">
        <f>INDEX(NoSettings!$C:$C,MATCH(EPS!$A2545,NoSettings!$A:$A,0))</f>
        <v>0</v>
      </c>
      <c r="K2545" s="109">
        <f>INDEX(GWP!$C$2:$C$13,MATCH(EPS!I2545,GWP!$B$2:$B$13,0))</f>
        <v>1</v>
      </c>
      <c r="L2545" s="5">
        <f t="shared" si="79"/>
        <v>0</v>
      </c>
    </row>
    <row r="2546" spans="1:12">
      <c r="A2546" t="s">
        <v>4265</v>
      </c>
      <c r="B2546" t="s">
        <v>5</v>
      </c>
      <c r="C2546" t="s">
        <v>1733</v>
      </c>
      <c r="D2546" t="s">
        <v>7023</v>
      </c>
      <c r="E2546" t="s">
        <v>1702</v>
      </c>
      <c r="H2546" t="str">
        <f>INDEX('Vensim Variables'!$B:$B,MATCH(EPS!$B2546,'Vensim Variables'!$A:$A,0))</f>
        <v>g pollutant</v>
      </c>
      <c r="I2546" t="str">
        <f t="shared" si="78"/>
        <v>CO2</v>
      </c>
      <c r="J2546">
        <f>INDEX(NoSettings!$C:$C,MATCH(EPS!$A2546,NoSettings!$A:$A,0))</f>
        <v>0</v>
      </c>
      <c r="K2546" s="109">
        <f>INDEX(GWP!$C$2:$C$13,MATCH(EPS!I2546,GWP!$B$2:$B$13,0))</f>
        <v>1</v>
      </c>
      <c r="L2546" s="5">
        <f t="shared" si="79"/>
        <v>0</v>
      </c>
    </row>
    <row r="2547" spans="1:12">
      <c r="A2547" t="s">
        <v>4266</v>
      </c>
      <c r="B2547" t="s">
        <v>5</v>
      </c>
      <c r="C2547" t="s">
        <v>1733</v>
      </c>
      <c r="D2547" t="s">
        <v>7023</v>
      </c>
      <c r="E2547" t="s">
        <v>1705</v>
      </c>
      <c r="H2547" t="str">
        <f>INDEX('Vensim Variables'!$B:$B,MATCH(EPS!$B2547,'Vensim Variables'!$A:$A,0))</f>
        <v>g pollutant</v>
      </c>
      <c r="I2547" t="str">
        <f t="shared" si="78"/>
        <v>VOC</v>
      </c>
      <c r="J2547">
        <f>INDEX(NoSettings!$C:$C,MATCH(EPS!$A2547,NoSettings!$A:$A,0))</f>
        <v>0</v>
      </c>
      <c r="K2547" s="109">
        <f>INDEX(GWP!$C$2:$C$13,MATCH(EPS!I2547,GWP!$B$2:$B$13,0))</f>
        <v>5</v>
      </c>
      <c r="L2547" s="5">
        <f t="shared" si="79"/>
        <v>0</v>
      </c>
    </row>
    <row r="2548" spans="1:12">
      <c r="A2548" t="s">
        <v>4267</v>
      </c>
      <c r="B2548" t="s">
        <v>5</v>
      </c>
      <c r="C2548" t="s">
        <v>1733</v>
      </c>
      <c r="D2548" t="s">
        <v>7023</v>
      </c>
      <c r="E2548" t="s">
        <v>1706</v>
      </c>
      <c r="H2548" t="str">
        <f>INDEX('Vensim Variables'!$B:$B,MATCH(EPS!$B2548,'Vensim Variables'!$A:$A,0))</f>
        <v>g pollutant</v>
      </c>
      <c r="I2548" t="str">
        <f t="shared" si="78"/>
        <v>CO</v>
      </c>
      <c r="J2548">
        <f>INDEX(NoSettings!$C:$C,MATCH(EPS!$A2548,NoSettings!$A:$A,0))</f>
        <v>0</v>
      </c>
      <c r="K2548" s="109">
        <f>INDEX(GWP!$C$2:$C$13,MATCH(EPS!I2548,GWP!$B$2:$B$13,0))</f>
        <v>1.8</v>
      </c>
      <c r="L2548" s="5">
        <f t="shared" si="79"/>
        <v>0</v>
      </c>
    </row>
    <row r="2549" spans="1:12">
      <c r="A2549" t="s">
        <v>4268</v>
      </c>
      <c r="B2549" t="s">
        <v>5</v>
      </c>
      <c r="C2549" t="s">
        <v>1733</v>
      </c>
      <c r="D2549" t="s">
        <v>7023</v>
      </c>
      <c r="E2549" t="s">
        <v>1707</v>
      </c>
      <c r="H2549" t="str">
        <f>INDEX('Vensim Variables'!$B:$B,MATCH(EPS!$B2549,'Vensim Variables'!$A:$A,0))</f>
        <v>g pollutant</v>
      </c>
      <c r="I2549" t="str">
        <f t="shared" si="78"/>
        <v>NOx</v>
      </c>
      <c r="J2549">
        <f>INDEX(NoSettings!$C:$C,MATCH(EPS!$A2549,NoSettings!$A:$A,0))</f>
        <v>0</v>
      </c>
      <c r="K2549" s="109">
        <f>INDEX(GWP!$C$2:$C$13,MATCH(EPS!I2549,GWP!$B$2:$B$13,0))</f>
        <v>-8.1999999999999993</v>
      </c>
      <c r="L2549" s="5">
        <f t="shared" si="79"/>
        <v>0</v>
      </c>
    </row>
    <row r="2550" spans="1:12">
      <c r="A2550" t="s">
        <v>4269</v>
      </c>
      <c r="B2550" t="s">
        <v>5</v>
      </c>
      <c r="C2550" t="s">
        <v>1733</v>
      </c>
      <c r="D2550" t="s">
        <v>7023</v>
      </c>
      <c r="E2550" t="s">
        <v>1708</v>
      </c>
      <c r="H2550" t="str">
        <f>INDEX('Vensim Variables'!$B:$B,MATCH(EPS!$B2550,'Vensim Variables'!$A:$A,0))</f>
        <v>g pollutant</v>
      </c>
      <c r="I2550" t="str">
        <f t="shared" si="78"/>
        <v>PM10</v>
      </c>
      <c r="J2550">
        <f>INDEX(NoSettings!$C:$C,MATCH(EPS!$A2550,NoSettings!$A:$A,0))</f>
        <v>0</v>
      </c>
      <c r="K2550" s="109">
        <f>INDEX(GWP!$C$2:$C$13,MATCH(EPS!I2550,GWP!$B$2:$B$13,0))</f>
        <v>0</v>
      </c>
      <c r="L2550" s="5">
        <f t="shared" si="79"/>
        <v>0</v>
      </c>
    </row>
    <row r="2551" spans="1:12">
      <c r="A2551" t="s">
        <v>4270</v>
      </c>
      <c r="B2551" t="s">
        <v>5</v>
      </c>
      <c r="C2551" t="s">
        <v>1733</v>
      </c>
      <c r="D2551" t="s">
        <v>7023</v>
      </c>
      <c r="E2551" t="s">
        <v>1709</v>
      </c>
      <c r="H2551" t="str">
        <f>INDEX('Vensim Variables'!$B:$B,MATCH(EPS!$B2551,'Vensim Variables'!$A:$A,0))</f>
        <v>g pollutant</v>
      </c>
      <c r="I2551" t="str">
        <f t="shared" si="78"/>
        <v>PM25</v>
      </c>
      <c r="J2551">
        <f>INDEX(NoSettings!$C:$C,MATCH(EPS!$A2551,NoSettings!$A:$A,0))</f>
        <v>0</v>
      </c>
      <c r="K2551" s="109">
        <f>INDEX(GWP!$C$2:$C$13,MATCH(EPS!I2551,GWP!$B$2:$B$13,0))</f>
        <v>0</v>
      </c>
      <c r="L2551" s="5">
        <f t="shared" si="79"/>
        <v>0</v>
      </c>
    </row>
    <row r="2552" spans="1:12">
      <c r="A2552" t="s">
        <v>4271</v>
      </c>
      <c r="B2552" t="s">
        <v>5</v>
      </c>
      <c r="C2552" t="s">
        <v>1733</v>
      </c>
      <c r="D2552" t="s">
        <v>7023</v>
      </c>
      <c r="E2552" t="s">
        <v>1710</v>
      </c>
      <c r="H2552" t="str">
        <f>INDEX('Vensim Variables'!$B:$B,MATCH(EPS!$B2552,'Vensim Variables'!$A:$A,0))</f>
        <v>g pollutant</v>
      </c>
      <c r="I2552" t="str">
        <f t="shared" si="78"/>
        <v>SOx</v>
      </c>
      <c r="J2552">
        <f>INDEX(NoSettings!$C:$C,MATCH(EPS!$A2552,NoSettings!$A:$A,0))</f>
        <v>0</v>
      </c>
      <c r="K2552" s="109">
        <f>INDEX(GWP!$C$2:$C$13,MATCH(EPS!I2552,GWP!$B$2:$B$13,0))</f>
        <v>0</v>
      </c>
      <c r="L2552" s="5">
        <f t="shared" si="79"/>
        <v>0</v>
      </c>
    </row>
    <row r="2553" spans="1:12">
      <c r="A2553" t="s">
        <v>4272</v>
      </c>
      <c r="B2553" t="s">
        <v>5</v>
      </c>
      <c r="C2553" t="s">
        <v>1733</v>
      </c>
      <c r="D2553" t="s">
        <v>7023</v>
      </c>
      <c r="E2553" t="s">
        <v>1711</v>
      </c>
      <c r="H2553" t="str">
        <f>INDEX('Vensim Variables'!$B:$B,MATCH(EPS!$B2553,'Vensim Variables'!$A:$A,0))</f>
        <v>g pollutant</v>
      </c>
      <c r="I2553" t="str">
        <f t="shared" si="78"/>
        <v>BC</v>
      </c>
      <c r="J2553">
        <f>INDEX(NoSettings!$C:$C,MATCH(EPS!$A2553,NoSettings!$A:$A,0))</f>
        <v>0</v>
      </c>
      <c r="K2553" s="109">
        <f>INDEX(GWP!$C$2:$C$13,MATCH(EPS!I2553,GWP!$B$2:$B$13,0))</f>
        <v>345</v>
      </c>
      <c r="L2553" s="5">
        <f t="shared" si="79"/>
        <v>0</v>
      </c>
    </row>
    <row r="2554" spans="1:12">
      <c r="A2554" t="s">
        <v>4273</v>
      </c>
      <c r="B2554" t="s">
        <v>5</v>
      </c>
      <c r="C2554" t="s">
        <v>1733</v>
      </c>
      <c r="D2554" t="s">
        <v>7023</v>
      </c>
      <c r="E2554" t="s">
        <v>1712</v>
      </c>
      <c r="H2554" t="str">
        <f>INDEX('Vensim Variables'!$B:$B,MATCH(EPS!$B2554,'Vensim Variables'!$A:$A,0))</f>
        <v>g pollutant</v>
      </c>
      <c r="I2554" t="str">
        <f t="shared" si="78"/>
        <v>OC</v>
      </c>
      <c r="J2554">
        <f>INDEX(NoSettings!$C:$C,MATCH(EPS!$A2554,NoSettings!$A:$A,0))</f>
        <v>0</v>
      </c>
      <c r="K2554" s="109">
        <f>INDEX(GWP!$C$2:$C$13,MATCH(EPS!I2554,GWP!$B$2:$B$13,0))</f>
        <v>-46</v>
      </c>
      <c r="L2554" s="5">
        <f t="shared" si="79"/>
        <v>0</v>
      </c>
    </row>
    <row r="2555" spans="1:12">
      <c r="A2555" t="s">
        <v>4274</v>
      </c>
      <c r="B2555" t="s">
        <v>5</v>
      </c>
      <c r="C2555" t="s">
        <v>1733</v>
      </c>
      <c r="D2555" t="s">
        <v>7023</v>
      </c>
      <c r="E2555" t="s">
        <v>1713</v>
      </c>
      <c r="H2555" t="str">
        <f>INDEX('Vensim Variables'!$B:$B,MATCH(EPS!$B2555,'Vensim Variables'!$A:$A,0))</f>
        <v>g pollutant</v>
      </c>
      <c r="I2555" t="str">
        <f t="shared" si="78"/>
        <v>CH4</v>
      </c>
      <c r="J2555">
        <f>INDEX(NoSettings!$C:$C,MATCH(EPS!$A2555,NoSettings!$A:$A,0))</f>
        <v>0</v>
      </c>
      <c r="K2555" s="109">
        <f>INDEX(GWP!$C$2:$C$13,MATCH(EPS!I2555,GWP!$B$2:$B$13,0))</f>
        <v>28</v>
      </c>
      <c r="L2555" s="5">
        <f t="shared" si="79"/>
        <v>0</v>
      </c>
    </row>
    <row r="2556" spans="1:12">
      <c r="A2556" t="s">
        <v>4275</v>
      </c>
      <c r="B2556" t="s">
        <v>5</v>
      </c>
      <c r="C2556" t="s">
        <v>1733</v>
      </c>
      <c r="D2556" t="s">
        <v>7023</v>
      </c>
      <c r="E2556" t="s">
        <v>1714</v>
      </c>
      <c r="H2556" t="str">
        <f>INDEX('Vensim Variables'!$B:$B,MATCH(EPS!$B2556,'Vensim Variables'!$A:$A,0))</f>
        <v>g pollutant</v>
      </c>
      <c r="I2556" t="str">
        <f t="shared" si="78"/>
        <v>N2O</v>
      </c>
      <c r="J2556">
        <f>INDEX(NoSettings!$C:$C,MATCH(EPS!$A2556,NoSettings!$A:$A,0))</f>
        <v>0</v>
      </c>
      <c r="K2556" s="109">
        <f>INDEX(GWP!$C$2:$C$13,MATCH(EPS!I2556,GWP!$B$2:$B$13,0))</f>
        <v>265</v>
      </c>
      <c r="L2556" s="5">
        <f t="shared" si="79"/>
        <v>0</v>
      </c>
    </row>
    <row r="2557" spans="1:12">
      <c r="A2557" t="s">
        <v>4276</v>
      </c>
      <c r="B2557" t="s">
        <v>5</v>
      </c>
      <c r="C2557" t="s">
        <v>1733</v>
      </c>
      <c r="D2557" t="s">
        <v>7023</v>
      </c>
      <c r="E2557" t="s">
        <v>1715</v>
      </c>
      <c r="H2557" t="str">
        <f>INDEX('Vensim Variables'!$B:$B,MATCH(EPS!$B2557,'Vensim Variables'!$A:$A,0))</f>
        <v>g pollutant</v>
      </c>
      <c r="I2557" t="str">
        <f t="shared" si="78"/>
        <v>F gases</v>
      </c>
      <c r="J2557">
        <f>INDEX(NoSettings!$C:$C,MATCH(EPS!$A2557,NoSettings!$A:$A,0))</f>
        <v>0</v>
      </c>
      <c r="K2557" s="109">
        <f>INDEX(GWP!$C$2:$C$13,MATCH(EPS!I2557,GWP!$B$2:$B$13,0))</f>
        <v>1</v>
      </c>
      <c r="L2557" s="5">
        <f t="shared" si="79"/>
        <v>0</v>
      </c>
    </row>
    <row r="2558" spans="1:12">
      <c r="A2558" t="s">
        <v>4277</v>
      </c>
      <c r="B2558" t="s">
        <v>5</v>
      </c>
      <c r="C2558" t="s">
        <v>1733</v>
      </c>
      <c r="D2558" t="s">
        <v>7024</v>
      </c>
      <c r="E2558" t="s">
        <v>1702</v>
      </c>
      <c r="H2558" t="str">
        <f>INDEX('Vensim Variables'!$B:$B,MATCH(EPS!$B2558,'Vensim Variables'!$A:$A,0))</f>
        <v>g pollutant</v>
      </c>
      <c r="I2558" t="str">
        <f t="shared" si="78"/>
        <v>CO2</v>
      </c>
      <c r="J2558">
        <f>INDEX(NoSettings!$C:$C,MATCH(EPS!$A2558,NoSettings!$A:$A,0))</f>
        <v>0</v>
      </c>
      <c r="K2558" s="109">
        <f>INDEX(GWP!$C$2:$C$13,MATCH(EPS!I2558,GWP!$B$2:$B$13,0))</f>
        <v>1</v>
      </c>
      <c r="L2558" s="5">
        <f t="shared" si="79"/>
        <v>0</v>
      </c>
    </row>
    <row r="2559" spans="1:12">
      <c r="A2559" t="s">
        <v>4278</v>
      </c>
      <c r="B2559" t="s">
        <v>5</v>
      </c>
      <c r="C2559" t="s">
        <v>1733</v>
      </c>
      <c r="D2559" t="s">
        <v>7024</v>
      </c>
      <c r="E2559" t="s">
        <v>1705</v>
      </c>
      <c r="H2559" t="str">
        <f>INDEX('Vensim Variables'!$B:$B,MATCH(EPS!$B2559,'Vensim Variables'!$A:$A,0))</f>
        <v>g pollutant</v>
      </c>
      <c r="I2559" t="str">
        <f t="shared" si="78"/>
        <v>VOC</v>
      </c>
      <c r="J2559">
        <f>INDEX(NoSettings!$C:$C,MATCH(EPS!$A2559,NoSettings!$A:$A,0))</f>
        <v>0</v>
      </c>
      <c r="K2559" s="109">
        <f>INDEX(GWP!$C$2:$C$13,MATCH(EPS!I2559,GWP!$B$2:$B$13,0))</f>
        <v>5</v>
      </c>
      <c r="L2559" s="5">
        <f t="shared" si="79"/>
        <v>0</v>
      </c>
    </row>
    <row r="2560" spans="1:12">
      <c r="A2560" t="s">
        <v>4279</v>
      </c>
      <c r="B2560" t="s">
        <v>5</v>
      </c>
      <c r="C2560" t="s">
        <v>1733</v>
      </c>
      <c r="D2560" t="s">
        <v>7024</v>
      </c>
      <c r="E2560" t="s">
        <v>1706</v>
      </c>
      <c r="H2560" t="str">
        <f>INDEX('Vensim Variables'!$B:$B,MATCH(EPS!$B2560,'Vensim Variables'!$A:$A,0))</f>
        <v>g pollutant</v>
      </c>
      <c r="I2560" t="str">
        <f t="shared" si="78"/>
        <v>CO</v>
      </c>
      <c r="J2560">
        <f>INDEX(NoSettings!$C:$C,MATCH(EPS!$A2560,NoSettings!$A:$A,0))</f>
        <v>0</v>
      </c>
      <c r="K2560" s="109">
        <f>INDEX(GWP!$C$2:$C$13,MATCH(EPS!I2560,GWP!$B$2:$B$13,0))</f>
        <v>1.8</v>
      </c>
      <c r="L2560" s="5">
        <f t="shared" si="79"/>
        <v>0</v>
      </c>
    </row>
    <row r="2561" spans="1:12">
      <c r="A2561" t="s">
        <v>4280</v>
      </c>
      <c r="B2561" t="s">
        <v>5</v>
      </c>
      <c r="C2561" t="s">
        <v>1733</v>
      </c>
      <c r="D2561" t="s">
        <v>7024</v>
      </c>
      <c r="E2561" t="s">
        <v>1707</v>
      </c>
      <c r="H2561" t="str">
        <f>INDEX('Vensim Variables'!$B:$B,MATCH(EPS!$B2561,'Vensim Variables'!$A:$A,0))</f>
        <v>g pollutant</v>
      </c>
      <c r="I2561" t="str">
        <f t="shared" si="78"/>
        <v>NOx</v>
      </c>
      <c r="J2561">
        <f>INDEX(NoSettings!$C:$C,MATCH(EPS!$A2561,NoSettings!$A:$A,0))</f>
        <v>0</v>
      </c>
      <c r="K2561" s="109">
        <f>INDEX(GWP!$C$2:$C$13,MATCH(EPS!I2561,GWP!$B$2:$B$13,0))</f>
        <v>-8.1999999999999993</v>
      </c>
      <c r="L2561" s="5">
        <f t="shared" si="79"/>
        <v>0</v>
      </c>
    </row>
    <row r="2562" spans="1:12">
      <c r="A2562" t="s">
        <v>4281</v>
      </c>
      <c r="B2562" t="s">
        <v>5</v>
      </c>
      <c r="C2562" t="s">
        <v>1733</v>
      </c>
      <c r="D2562" t="s">
        <v>7024</v>
      </c>
      <c r="E2562" t="s">
        <v>1708</v>
      </c>
      <c r="H2562" t="str">
        <f>INDEX('Vensim Variables'!$B:$B,MATCH(EPS!$B2562,'Vensim Variables'!$A:$A,0))</f>
        <v>g pollutant</v>
      </c>
      <c r="I2562" t="str">
        <f t="shared" si="78"/>
        <v>PM10</v>
      </c>
      <c r="J2562">
        <f>INDEX(NoSettings!$C:$C,MATCH(EPS!$A2562,NoSettings!$A:$A,0))</f>
        <v>0</v>
      </c>
      <c r="K2562" s="109">
        <f>INDEX(GWP!$C$2:$C$13,MATCH(EPS!I2562,GWP!$B$2:$B$13,0))</f>
        <v>0</v>
      </c>
      <c r="L2562" s="5">
        <f t="shared" si="79"/>
        <v>0</v>
      </c>
    </row>
    <row r="2563" spans="1:12">
      <c r="A2563" t="s">
        <v>4282</v>
      </c>
      <c r="B2563" t="s">
        <v>5</v>
      </c>
      <c r="C2563" t="s">
        <v>1733</v>
      </c>
      <c r="D2563" t="s">
        <v>7024</v>
      </c>
      <c r="E2563" t="s">
        <v>1709</v>
      </c>
      <c r="H2563" t="str">
        <f>INDEX('Vensim Variables'!$B:$B,MATCH(EPS!$B2563,'Vensim Variables'!$A:$A,0))</f>
        <v>g pollutant</v>
      </c>
      <c r="I2563" t="str">
        <f t="shared" ref="I2563:I2626" si="80">IF(OR(C2563="CO2",C2563="CH4",C2563="N2O",C2563="F gases",C2563="VOC",C2563="CO",C2563="NOx",C2563="PM10",C2563="PM25",C2563="SOx",C2563="BC",C2563="OC"),C2563,IF(OR(D2563="CO2",D2563="CH4",D2563="N2O",D2563="F gases",D2563="VOC",D2563="CO",D2563="NOx",D2563="PM10",D2563="PM25",D2563="SOx",D2563="BC",D2563="OC"),D2563,IF(OR(E2563="CO2",E2563="CH4",E2563="N2O",E2563="F gases",E2563="VOC",E2563="CO",E2563="NOx",E2563="PM10",E2563="PM25",E2563="SOx",E2563="BC",E2563="OC"),E2563,"NA")))</f>
        <v>PM25</v>
      </c>
      <c r="J2563">
        <f>INDEX(NoSettings!$C:$C,MATCH(EPS!$A2563,NoSettings!$A:$A,0))</f>
        <v>0</v>
      </c>
      <c r="K2563" s="109">
        <f>INDEX(GWP!$C$2:$C$13,MATCH(EPS!I2563,GWP!$B$2:$B$13,0))</f>
        <v>0</v>
      </c>
      <c r="L2563" s="5">
        <f t="shared" ref="L2563:L2626" si="81">IF(H2563="g pollutant",K2563*J2563/10^12,IF(H2563="MMTCO2e",J2563,IF(H2563="MWh",J2563,0)))</f>
        <v>0</v>
      </c>
    </row>
    <row r="2564" spans="1:12">
      <c r="A2564" t="s">
        <v>4283</v>
      </c>
      <c r="B2564" t="s">
        <v>5</v>
      </c>
      <c r="C2564" t="s">
        <v>1733</v>
      </c>
      <c r="D2564" t="s">
        <v>7024</v>
      </c>
      <c r="E2564" t="s">
        <v>1710</v>
      </c>
      <c r="H2564" t="str">
        <f>INDEX('Vensim Variables'!$B:$B,MATCH(EPS!$B2564,'Vensim Variables'!$A:$A,0))</f>
        <v>g pollutant</v>
      </c>
      <c r="I2564" t="str">
        <f t="shared" si="80"/>
        <v>SOx</v>
      </c>
      <c r="J2564">
        <f>INDEX(NoSettings!$C:$C,MATCH(EPS!$A2564,NoSettings!$A:$A,0))</f>
        <v>0</v>
      </c>
      <c r="K2564" s="109">
        <f>INDEX(GWP!$C$2:$C$13,MATCH(EPS!I2564,GWP!$B$2:$B$13,0))</f>
        <v>0</v>
      </c>
      <c r="L2564" s="5">
        <f t="shared" si="81"/>
        <v>0</v>
      </c>
    </row>
    <row r="2565" spans="1:12">
      <c r="A2565" t="s">
        <v>4284</v>
      </c>
      <c r="B2565" t="s">
        <v>5</v>
      </c>
      <c r="C2565" t="s">
        <v>1733</v>
      </c>
      <c r="D2565" t="s">
        <v>7024</v>
      </c>
      <c r="E2565" t="s">
        <v>1711</v>
      </c>
      <c r="H2565" t="str">
        <f>INDEX('Vensim Variables'!$B:$B,MATCH(EPS!$B2565,'Vensim Variables'!$A:$A,0))</f>
        <v>g pollutant</v>
      </c>
      <c r="I2565" t="str">
        <f t="shared" si="80"/>
        <v>BC</v>
      </c>
      <c r="J2565">
        <f>INDEX(NoSettings!$C:$C,MATCH(EPS!$A2565,NoSettings!$A:$A,0))</f>
        <v>0</v>
      </c>
      <c r="K2565" s="109">
        <f>INDEX(GWP!$C$2:$C$13,MATCH(EPS!I2565,GWP!$B$2:$B$13,0))</f>
        <v>345</v>
      </c>
      <c r="L2565" s="5">
        <f t="shared" si="81"/>
        <v>0</v>
      </c>
    </row>
    <row r="2566" spans="1:12">
      <c r="A2566" t="s">
        <v>4285</v>
      </c>
      <c r="B2566" t="s">
        <v>5</v>
      </c>
      <c r="C2566" t="s">
        <v>1733</v>
      </c>
      <c r="D2566" t="s">
        <v>7024</v>
      </c>
      <c r="E2566" t="s">
        <v>1712</v>
      </c>
      <c r="H2566" t="str">
        <f>INDEX('Vensim Variables'!$B:$B,MATCH(EPS!$B2566,'Vensim Variables'!$A:$A,0))</f>
        <v>g pollutant</v>
      </c>
      <c r="I2566" t="str">
        <f t="shared" si="80"/>
        <v>OC</v>
      </c>
      <c r="J2566">
        <f>INDEX(NoSettings!$C:$C,MATCH(EPS!$A2566,NoSettings!$A:$A,0))</f>
        <v>0</v>
      </c>
      <c r="K2566" s="109">
        <f>INDEX(GWP!$C$2:$C$13,MATCH(EPS!I2566,GWP!$B$2:$B$13,0))</f>
        <v>-46</v>
      </c>
      <c r="L2566" s="5">
        <f t="shared" si="81"/>
        <v>0</v>
      </c>
    </row>
    <row r="2567" spans="1:12">
      <c r="A2567" t="s">
        <v>4286</v>
      </c>
      <c r="B2567" t="s">
        <v>5</v>
      </c>
      <c r="C2567" t="s">
        <v>1733</v>
      </c>
      <c r="D2567" t="s">
        <v>7024</v>
      </c>
      <c r="E2567" t="s">
        <v>1713</v>
      </c>
      <c r="H2567" t="str">
        <f>INDEX('Vensim Variables'!$B:$B,MATCH(EPS!$B2567,'Vensim Variables'!$A:$A,0))</f>
        <v>g pollutant</v>
      </c>
      <c r="I2567" t="str">
        <f t="shared" si="80"/>
        <v>CH4</v>
      </c>
      <c r="J2567">
        <f>INDEX(NoSettings!$C:$C,MATCH(EPS!$A2567,NoSettings!$A:$A,0))</f>
        <v>0</v>
      </c>
      <c r="K2567" s="109">
        <f>INDEX(GWP!$C$2:$C$13,MATCH(EPS!I2567,GWP!$B$2:$B$13,0))</f>
        <v>28</v>
      </c>
      <c r="L2567" s="5">
        <f t="shared" si="81"/>
        <v>0</v>
      </c>
    </row>
    <row r="2568" spans="1:12">
      <c r="A2568" t="s">
        <v>4287</v>
      </c>
      <c r="B2568" t="s">
        <v>5</v>
      </c>
      <c r="C2568" t="s">
        <v>1733</v>
      </c>
      <c r="D2568" t="s">
        <v>7024</v>
      </c>
      <c r="E2568" t="s">
        <v>1714</v>
      </c>
      <c r="H2568" t="str">
        <f>INDEX('Vensim Variables'!$B:$B,MATCH(EPS!$B2568,'Vensim Variables'!$A:$A,0))</f>
        <v>g pollutant</v>
      </c>
      <c r="I2568" t="str">
        <f t="shared" si="80"/>
        <v>N2O</v>
      </c>
      <c r="J2568">
        <f>INDEX(NoSettings!$C:$C,MATCH(EPS!$A2568,NoSettings!$A:$A,0))</f>
        <v>0</v>
      </c>
      <c r="K2568" s="109">
        <f>INDEX(GWP!$C$2:$C$13,MATCH(EPS!I2568,GWP!$B$2:$B$13,0))</f>
        <v>265</v>
      </c>
      <c r="L2568" s="5">
        <f t="shared" si="81"/>
        <v>0</v>
      </c>
    </row>
    <row r="2569" spans="1:12">
      <c r="A2569" t="s">
        <v>4288</v>
      </c>
      <c r="B2569" t="s">
        <v>5</v>
      </c>
      <c r="C2569" t="s">
        <v>1733</v>
      </c>
      <c r="D2569" t="s">
        <v>7024</v>
      </c>
      <c r="E2569" t="s">
        <v>1715</v>
      </c>
      <c r="H2569" t="str">
        <f>INDEX('Vensim Variables'!$B:$B,MATCH(EPS!$B2569,'Vensim Variables'!$A:$A,0))</f>
        <v>g pollutant</v>
      </c>
      <c r="I2569" t="str">
        <f t="shared" si="80"/>
        <v>F gases</v>
      </c>
      <c r="J2569">
        <f>INDEX(NoSettings!$C:$C,MATCH(EPS!$A2569,NoSettings!$A:$A,0))</f>
        <v>0</v>
      </c>
      <c r="K2569" s="109">
        <f>INDEX(GWP!$C$2:$C$13,MATCH(EPS!I2569,GWP!$B$2:$B$13,0))</f>
        <v>1</v>
      </c>
      <c r="L2569" s="5">
        <f t="shared" si="81"/>
        <v>0</v>
      </c>
    </row>
    <row r="2570" spans="1:12">
      <c r="A2570" t="s">
        <v>4289</v>
      </c>
      <c r="B2570" t="s">
        <v>5</v>
      </c>
      <c r="C2570" t="s">
        <v>1733</v>
      </c>
      <c r="D2570" t="s">
        <v>7025</v>
      </c>
      <c r="E2570" t="s">
        <v>1702</v>
      </c>
      <c r="H2570" t="str">
        <f>INDEX('Vensim Variables'!$B:$B,MATCH(EPS!$B2570,'Vensim Variables'!$A:$A,0))</f>
        <v>g pollutant</v>
      </c>
      <c r="I2570" t="str">
        <f t="shared" si="80"/>
        <v>CO2</v>
      </c>
      <c r="J2570">
        <f>INDEX(NoSettings!$C:$C,MATCH(EPS!$A2570,NoSettings!$A:$A,0))</f>
        <v>0</v>
      </c>
      <c r="K2570" s="109">
        <f>INDEX(GWP!$C$2:$C$13,MATCH(EPS!I2570,GWP!$B$2:$B$13,0))</f>
        <v>1</v>
      </c>
      <c r="L2570" s="5">
        <f t="shared" si="81"/>
        <v>0</v>
      </c>
    </row>
    <row r="2571" spans="1:12">
      <c r="A2571" t="s">
        <v>4290</v>
      </c>
      <c r="B2571" t="s">
        <v>5</v>
      </c>
      <c r="C2571" t="s">
        <v>1733</v>
      </c>
      <c r="D2571" t="s">
        <v>7025</v>
      </c>
      <c r="E2571" t="s">
        <v>1705</v>
      </c>
      <c r="H2571" t="str">
        <f>INDEX('Vensim Variables'!$B:$B,MATCH(EPS!$B2571,'Vensim Variables'!$A:$A,0))</f>
        <v>g pollutant</v>
      </c>
      <c r="I2571" t="str">
        <f t="shared" si="80"/>
        <v>VOC</v>
      </c>
      <c r="J2571">
        <f>INDEX(NoSettings!$C:$C,MATCH(EPS!$A2571,NoSettings!$A:$A,0))</f>
        <v>0</v>
      </c>
      <c r="K2571" s="109">
        <f>INDEX(GWP!$C$2:$C$13,MATCH(EPS!I2571,GWP!$B$2:$B$13,0))</f>
        <v>5</v>
      </c>
      <c r="L2571" s="5">
        <f t="shared" si="81"/>
        <v>0</v>
      </c>
    </row>
    <row r="2572" spans="1:12">
      <c r="A2572" t="s">
        <v>4291</v>
      </c>
      <c r="B2572" t="s">
        <v>5</v>
      </c>
      <c r="C2572" t="s">
        <v>1733</v>
      </c>
      <c r="D2572" t="s">
        <v>7025</v>
      </c>
      <c r="E2572" t="s">
        <v>1706</v>
      </c>
      <c r="H2572" t="str">
        <f>INDEX('Vensim Variables'!$B:$B,MATCH(EPS!$B2572,'Vensim Variables'!$A:$A,0))</f>
        <v>g pollutant</v>
      </c>
      <c r="I2572" t="str">
        <f t="shared" si="80"/>
        <v>CO</v>
      </c>
      <c r="J2572">
        <f>INDEX(NoSettings!$C:$C,MATCH(EPS!$A2572,NoSettings!$A:$A,0))</f>
        <v>0</v>
      </c>
      <c r="K2572" s="109">
        <f>INDEX(GWP!$C$2:$C$13,MATCH(EPS!I2572,GWP!$B$2:$B$13,0))</f>
        <v>1.8</v>
      </c>
      <c r="L2572" s="5">
        <f t="shared" si="81"/>
        <v>0</v>
      </c>
    </row>
    <row r="2573" spans="1:12">
      <c r="A2573" t="s">
        <v>4292</v>
      </c>
      <c r="B2573" t="s">
        <v>5</v>
      </c>
      <c r="C2573" t="s">
        <v>1733</v>
      </c>
      <c r="D2573" t="s">
        <v>7025</v>
      </c>
      <c r="E2573" t="s">
        <v>1707</v>
      </c>
      <c r="H2573" t="str">
        <f>INDEX('Vensim Variables'!$B:$B,MATCH(EPS!$B2573,'Vensim Variables'!$A:$A,0))</f>
        <v>g pollutant</v>
      </c>
      <c r="I2573" t="str">
        <f t="shared" si="80"/>
        <v>NOx</v>
      </c>
      <c r="J2573">
        <f>INDEX(NoSettings!$C:$C,MATCH(EPS!$A2573,NoSettings!$A:$A,0))</f>
        <v>0</v>
      </c>
      <c r="K2573" s="109">
        <f>INDEX(GWP!$C$2:$C$13,MATCH(EPS!I2573,GWP!$B$2:$B$13,0))</f>
        <v>-8.1999999999999993</v>
      </c>
      <c r="L2573" s="5">
        <f t="shared" si="81"/>
        <v>0</v>
      </c>
    </row>
    <row r="2574" spans="1:12">
      <c r="A2574" t="s">
        <v>4293</v>
      </c>
      <c r="B2574" t="s">
        <v>5</v>
      </c>
      <c r="C2574" t="s">
        <v>1733</v>
      </c>
      <c r="D2574" t="s">
        <v>7025</v>
      </c>
      <c r="E2574" t="s">
        <v>1708</v>
      </c>
      <c r="H2574" t="str">
        <f>INDEX('Vensim Variables'!$B:$B,MATCH(EPS!$B2574,'Vensim Variables'!$A:$A,0))</f>
        <v>g pollutant</v>
      </c>
      <c r="I2574" t="str">
        <f t="shared" si="80"/>
        <v>PM10</v>
      </c>
      <c r="J2574">
        <f>INDEX(NoSettings!$C:$C,MATCH(EPS!$A2574,NoSettings!$A:$A,0))</f>
        <v>0</v>
      </c>
      <c r="K2574" s="109">
        <f>INDEX(GWP!$C$2:$C$13,MATCH(EPS!I2574,GWP!$B$2:$B$13,0))</f>
        <v>0</v>
      </c>
      <c r="L2574" s="5">
        <f t="shared" si="81"/>
        <v>0</v>
      </c>
    </row>
    <row r="2575" spans="1:12">
      <c r="A2575" t="s">
        <v>4294</v>
      </c>
      <c r="B2575" t="s">
        <v>5</v>
      </c>
      <c r="C2575" t="s">
        <v>1733</v>
      </c>
      <c r="D2575" t="s">
        <v>7025</v>
      </c>
      <c r="E2575" t="s">
        <v>1709</v>
      </c>
      <c r="H2575" t="str">
        <f>INDEX('Vensim Variables'!$B:$B,MATCH(EPS!$B2575,'Vensim Variables'!$A:$A,0))</f>
        <v>g pollutant</v>
      </c>
      <c r="I2575" t="str">
        <f t="shared" si="80"/>
        <v>PM25</v>
      </c>
      <c r="J2575">
        <f>INDEX(NoSettings!$C:$C,MATCH(EPS!$A2575,NoSettings!$A:$A,0))</f>
        <v>0</v>
      </c>
      <c r="K2575" s="109">
        <f>INDEX(GWP!$C$2:$C$13,MATCH(EPS!I2575,GWP!$B$2:$B$13,0))</f>
        <v>0</v>
      </c>
      <c r="L2575" s="5">
        <f t="shared" si="81"/>
        <v>0</v>
      </c>
    </row>
    <row r="2576" spans="1:12">
      <c r="A2576" t="s">
        <v>4295</v>
      </c>
      <c r="B2576" t="s">
        <v>5</v>
      </c>
      <c r="C2576" t="s">
        <v>1733</v>
      </c>
      <c r="D2576" t="s">
        <v>7025</v>
      </c>
      <c r="E2576" t="s">
        <v>1710</v>
      </c>
      <c r="H2576" t="str">
        <f>INDEX('Vensim Variables'!$B:$B,MATCH(EPS!$B2576,'Vensim Variables'!$A:$A,0))</f>
        <v>g pollutant</v>
      </c>
      <c r="I2576" t="str">
        <f t="shared" si="80"/>
        <v>SOx</v>
      </c>
      <c r="J2576">
        <f>INDEX(NoSettings!$C:$C,MATCH(EPS!$A2576,NoSettings!$A:$A,0))</f>
        <v>0</v>
      </c>
      <c r="K2576" s="109">
        <f>INDEX(GWP!$C$2:$C$13,MATCH(EPS!I2576,GWP!$B$2:$B$13,0))</f>
        <v>0</v>
      </c>
      <c r="L2576" s="5">
        <f t="shared" si="81"/>
        <v>0</v>
      </c>
    </row>
    <row r="2577" spans="1:12">
      <c r="A2577" t="s">
        <v>4296</v>
      </c>
      <c r="B2577" t="s">
        <v>5</v>
      </c>
      <c r="C2577" t="s">
        <v>1733</v>
      </c>
      <c r="D2577" t="s">
        <v>7025</v>
      </c>
      <c r="E2577" t="s">
        <v>1711</v>
      </c>
      <c r="H2577" t="str">
        <f>INDEX('Vensim Variables'!$B:$B,MATCH(EPS!$B2577,'Vensim Variables'!$A:$A,0))</f>
        <v>g pollutant</v>
      </c>
      <c r="I2577" t="str">
        <f t="shared" si="80"/>
        <v>BC</v>
      </c>
      <c r="J2577">
        <f>INDEX(NoSettings!$C:$C,MATCH(EPS!$A2577,NoSettings!$A:$A,0))</f>
        <v>0</v>
      </c>
      <c r="K2577" s="109">
        <f>INDEX(GWP!$C$2:$C$13,MATCH(EPS!I2577,GWP!$B$2:$B$13,0))</f>
        <v>345</v>
      </c>
      <c r="L2577" s="5">
        <f t="shared" si="81"/>
        <v>0</v>
      </c>
    </row>
    <row r="2578" spans="1:12">
      <c r="A2578" t="s">
        <v>4297</v>
      </c>
      <c r="B2578" t="s">
        <v>5</v>
      </c>
      <c r="C2578" t="s">
        <v>1733</v>
      </c>
      <c r="D2578" t="s">
        <v>7025</v>
      </c>
      <c r="E2578" t="s">
        <v>1712</v>
      </c>
      <c r="H2578" t="str">
        <f>INDEX('Vensim Variables'!$B:$B,MATCH(EPS!$B2578,'Vensim Variables'!$A:$A,0))</f>
        <v>g pollutant</v>
      </c>
      <c r="I2578" t="str">
        <f t="shared" si="80"/>
        <v>OC</v>
      </c>
      <c r="J2578">
        <f>INDEX(NoSettings!$C:$C,MATCH(EPS!$A2578,NoSettings!$A:$A,0))</f>
        <v>0</v>
      </c>
      <c r="K2578" s="109">
        <f>INDEX(GWP!$C$2:$C$13,MATCH(EPS!I2578,GWP!$B$2:$B$13,0))</f>
        <v>-46</v>
      </c>
      <c r="L2578" s="5">
        <f t="shared" si="81"/>
        <v>0</v>
      </c>
    </row>
    <row r="2579" spans="1:12">
      <c r="A2579" t="s">
        <v>4298</v>
      </c>
      <c r="B2579" t="s">
        <v>5</v>
      </c>
      <c r="C2579" t="s">
        <v>1733</v>
      </c>
      <c r="D2579" t="s">
        <v>7025</v>
      </c>
      <c r="E2579" t="s">
        <v>1713</v>
      </c>
      <c r="H2579" t="str">
        <f>INDEX('Vensim Variables'!$B:$B,MATCH(EPS!$B2579,'Vensim Variables'!$A:$A,0))</f>
        <v>g pollutant</v>
      </c>
      <c r="I2579" t="str">
        <f t="shared" si="80"/>
        <v>CH4</v>
      </c>
      <c r="J2579">
        <f>INDEX(NoSettings!$C:$C,MATCH(EPS!$A2579,NoSettings!$A:$A,0))</f>
        <v>0</v>
      </c>
      <c r="K2579" s="109">
        <f>INDEX(GWP!$C$2:$C$13,MATCH(EPS!I2579,GWP!$B$2:$B$13,0))</f>
        <v>28</v>
      </c>
      <c r="L2579" s="5">
        <f t="shared" si="81"/>
        <v>0</v>
      </c>
    </row>
    <row r="2580" spans="1:12">
      <c r="A2580" t="s">
        <v>4299</v>
      </c>
      <c r="B2580" t="s">
        <v>5</v>
      </c>
      <c r="C2580" t="s">
        <v>1733</v>
      </c>
      <c r="D2580" t="s">
        <v>7025</v>
      </c>
      <c r="E2580" t="s">
        <v>1714</v>
      </c>
      <c r="H2580" t="str">
        <f>INDEX('Vensim Variables'!$B:$B,MATCH(EPS!$B2580,'Vensim Variables'!$A:$A,0))</f>
        <v>g pollutant</v>
      </c>
      <c r="I2580" t="str">
        <f t="shared" si="80"/>
        <v>N2O</v>
      </c>
      <c r="J2580">
        <f>INDEX(NoSettings!$C:$C,MATCH(EPS!$A2580,NoSettings!$A:$A,0))</f>
        <v>0</v>
      </c>
      <c r="K2580" s="109">
        <f>INDEX(GWP!$C$2:$C$13,MATCH(EPS!I2580,GWP!$B$2:$B$13,0))</f>
        <v>265</v>
      </c>
      <c r="L2580" s="5">
        <f t="shared" si="81"/>
        <v>0</v>
      </c>
    </row>
    <row r="2581" spans="1:12">
      <c r="A2581" t="s">
        <v>4300</v>
      </c>
      <c r="B2581" t="s">
        <v>5</v>
      </c>
      <c r="C2581" t="s">
        <v>1733</v>
      </c>
      <c r="D2581" t="s">
        <v>7025</v>
      </c>
      <c r="E2581" t="s">
        <v>1715</v>
      </c>
      <c r="H2581" t="str">
        <f>INDEX('Vensim Variables'!$B:$B,MATCH(EPS!$B2581,'Vensim Variables'!$A:$A,0))</f>
        <v>g pollutant</v>
      </c>
      <c r="I2581" t="str">
        <f t="shared" si="80"/>
        <v>F gases</v>
      </c>
      <c r="J2581">
        <f>INDEX(NoSettings!$C:$C,MATCH(EPS!$A2581,NoSettings!$A:$A,0))</f>
        <v>0</v>
      </c>
      <c r="K2581" s="109">
        <f>INDEX(GWP!$C$2:$C$13,MATCH(EPS!I2581,GWP!$B$2:$B$13,0))</f>
        <v>1</v>
      </c>
      <c r="L2581" s="5">
        <f t="shared" si="81"/>
        <v>0</v>
      </c>
    </row>
    <row r="2582" spans="1:12">
      <c r="A2582" t="s">
        <v>4301</v>
      </c>
      <c r="B2582" t="s">
        <v>5</v>
      </c>
      <c r="C2582" t="s">
        <v>1734</v>
      </c>
      <c r="D2582" t="s">
        <v>7001</v>
      </c>
      <c r="E2582" t="s">
        <v>1702</v>
      </c>
      <c r="H2582" t="str">
        <f>INDEX('Vensim Variables'!$B:$B,MATCH(EPS!$B2582,'Vensim Variables'!$A:$A,0))</f>
        <v>g pollutant</v>
      </c>
      <c r="I2582" t="str">
        <f t="shared" si="80"/>
        <v>CO2</v>
      </c>
      <c r="J2582">
        <f>INDEX(NoSettings!$C:$C,MATCH(EPS!$A2582,NoSettings!$A:$A,0))</f>
        <v>10415000000000</v>
      </c>
      <c r="K2582" s="109">
        <f>INDEX(GWP!$C$2:$C$13,MATCH(EPS!I2582,GWP!$B$2:$B$13,0))</f>
        <v>1</v>
      </c>
      <c r="L2582" s="5">
        <f t="shared" si="81"/>
        <v>10.414999999999999</v>
      </c>
    </row>
    <row r="2583" spans="1:12">
      <c r="A2583" t="s">
        <v>4302</v>
      </c>
      <c r="B2583" t="s">
        <v>5</v>
      </c>
      <c r="C2583" t="s">
        <v>1734</v>
      </c>
      <c r="D2583" t="s">
        <v>7001</v>
      </c>
      <c r="E2583" t="s">
        <v>1705</v>
      </c>
      <c r="H2583" t="str">
        <f>INDEX('Vensim Variables'!$B:$B,MATCH(EPS!$B2583,'Vensim Variables'!$A:$A,0))</f>
        <v>g pollutant</v>
      </c>
      <c r="I2583" t="str">
        <f t="shared" si="80"/>
        <v>VOC</v>
      </c>
      <c r="J2583">
        <f>INDEX(NoSettings!$C:$C,MATCH(EPS!$A2583,NoSettings!$A:$A,0))</f>
        <v>1185190000</v>
      </c>
      <c r="K2583" s="109">
        <f>INDEX(GWP!$C$2:$C$13,MATCH(EPS!I2583,GWP!$B$2:$B$13,0))</f>
        <v>5</v>
      </c>
      <c r="L2583" s="5">
        <f t="shared" si="81"/>
        <v>5.9259500000000001E-3</v>
      </c>
    </row>
    <row r="2584" spans="1:12">
      <c r="A2584" t="s">
        <v>4303</v>
      </c>
      <c r="B2584" t="s">
        <v>5</v>
      </c>
      <c r="C2584" t="s">
        <v>1734</v>
      </c>
      <c r="D2584" t="s">
        <v>7001</v>
      </c>
      <c r="E2584" t="s">
        <v>1706</v>
      </c>
      <c r="H2584" t="str">
        <f>INDEX('Vensim Variables'!$B:$B,MATCH(EPS!$B2584,'Vensim Variables'!$A:$A,0))</f>
        <v>g pollutant</v>
      </c>
      <c r="I2584" t="str">
        <f t="shared" si="80"/>
        <v>CO</v>
      </c>
      <c r="J2584">
        <f>INDEX(NoSettings!$C:$C,MATCH(EPS!$A2584,NoSettings!$A:$A,0))</f>
        <v>6326950000</v>
      </c>
      <c r="K2584" s="109">
        <f>INDEX(GWP!$C$2:$C$13,MATCH(EPS!I2584,GWP!$B$2:$B$13,0))</f>
        <v>1.8</v>
      </c>
      <c r="L2584" s="5">
        <f t="shared" si="81"/>
        <v>1.1388509999999999E-2</v>
      </c>
    </row>
    <row r="2585" spans="1:12">
      <c r="A2585" t="s">
        <v>4304</v>
      </c>
      <c r="B2585" t="s">
        <v>5</v>
      </c>
      <c r="C2585" t="s">
        <v>1734</v>
      </c>
      <c r="D2585" t="s">
        <v>7001</v>
      </c>
      <c r="E2585" t="s">
        <v>1707</v>
      </c>
      <c r="H2585" t="str">
        <f>INDEX('Vensim Variables'!$B:$B,MATCH(EPS!$B2585,'Vensim Variables'!$A:$A,0))</f>
        <v>g pollutant</v>
      </c>
      <c r="I2585" t="str">
        <f t="shared" si="80"/>
        <v>NOx</v>
      </c>
      <c r="J2585">
        <f>INDEX(NoSettings!$C:$C,MATCH(EPS!$A2585,NoSettings!$A:$A,0))</f>
        <v>11127800000</v>
      </c>
      <c r="K2585" s="109">
        <f>INDEX(GWP!$C$2:$C$13,MATCH(EPS!I2585,GWP!$B$2:$B$13,0))</f>
        <v>-8.1999999999999993</v>
      </c>
      <c r="L2585" s="5">
        <f t="shared" si="81"/>
        <v>-9.1247959999999989E-2</v>
      </c>
    </row>
    <row r="2586" spans="1:12">
      <c r="A2586" t="s">
        <v>4305</v>
      </c>
      <c r="B2586" t="s">
        <v>5</v>
      </c>
      <c r="C2586" t="s">
        <v>1734</v>
      </c>
      <c r="D2586" t="s">
        <v>7001</v>
      </c>
      <c r="E2586" t="s">
        <v>1708</v>
      </c>
      <c r="H2586" t="str">
        <f>INDEX('Vensim Variables'!$B:$B,MATCH(EPS!$B2586,'Vensim Variables'!$A:$A,0))</f>
        <v>g pollutant</v>
      </c>
      <c r="I2586" t="str">
        <f t="shared" si="80"/>
        <v>PM10</v>
      </c>
      <c r="J2586">
        <f>INDEX(NoSettings!$C:$C,MATCH(EPS!$A2586,NoSettings!$A:$A,0))</f>
        <v>438507000</v>
      </c>
      <c r="K2586" s="109">
        <f>INDEX(GWP!$C$2:$C$13,MATCH(EPS!I2586,GWP!$B$2:$B$13,0))</f>
        <v>0</v>
      </c>
      <c r="L2586" s="5">
        <f t="shared" si="81"/>
        <v>0</v>
      </c>
    </row>
    <row r="2587" spans="1:12">
      <c r="A2587" t="s">
        <v>4306</v>
      </c>
      <c r="B2587" t="s">
        <v>5</v>
      </c>
      <c r="C2587" t="s">
        <v>1734</v>
      </c>
      <c r="D2587" t="s">
        <v>7001</v>
      </c>
      <c r="E2587" t="s">
        <v>1709</v>
      </c>
      <c r="H2587" t="str">
        <f>INDEX('Vensim Variables'!$B:$B,MATCH(EPS!$B2587,'Vensim Variables'!$A:$A,0))</f>
        <v>g pollutant</v>
      </c>
      <c r="I2587" t="str">
        <f t="shared" si="80"/>
        <v>PM25</v>
      </c>
      <c r="J2587">
        <f>INDEX(NoSettings!$C:$C,MATCH(EPS!$A2587,NoSettings!$A:$A,0))</f>
        <v>413186000</v>
      </c>
      <c r="K2587" s="109">
        <f>INDEX(GWP!$C$2:$C$13,MATCH(EPS!I2587,GWP!$B$2:$B$13,0))</f>
        <v>0</v>
      </c>
      <c r="L2587" s="5">
        <f t="shared" si="81"/>
        <v>0</v>
      </c>
    </row>
    <row r="2588" spans="1:12">
      <c r="A2588" t="s">
        <v>4307</v>
      </c>
      <c r="B2588" t="s">
        <v>5</v>
      </c>
      <c r="C2588" t="s">
        <v>1734</v>
      </c>
      <c r="D2588" t="s">
        <v>7001</v>
      </c>
      <c r="E2588" t="s">
        <v>1710</v>
      </c>
      <c r="H2588" t="str">
        <f>INDEX('Vensim Variables'!$B:$B,MATCH(EPS!$B2588,'Vensim Variables'!$A:$A,0))</f>
        <v>g pollutant</v>
      </c>
      <c r="I2588" t="str">
        <f t="shared" si="80"/>
        <v>SOx</v>
      </c>
      <c r="J2588">
        <f>INDEX(NoSettings!$C:$C,MATCH(EPS!$A2588,NoSettings!$A:$A,0))</f>
        <v>294236000</v>
      </c>
      <c r="K2588" s="109">
        <f>INDEX(GWP!$C$2:$C$13,MATCH(EPS!I2588,GWP!$B$2:$B$13,0))</f>
        <v>0</v>
      </c>
      <c r="L2588" s="5">
        <f t="shared" si="81"/>
        <v>0</v>
      </c>
    </row>
    <row r="2589" spans="1:12">
      <c r="A2589" t="s">
        <v>4308</v>
      </c>
      <c r="B2589" t="s">
        <v>5</v>
      </c>
      <c r="C2589" t="s">
        <v>1734</v>
      </c>
      <c r="D2589" t="s">
        <v>7001</v>
      </c>
      <c r="E2589" t="s">
        <v>1711</v>
      </c>
      <c r="H2589" t="str">
        <f>INDEX('Vensim Variables'!$B:$B,MATCH(EPS!$B2589,'Vensim Variables'!$A:$A,0))</f>
        <v>g pollutant</v>
      </c>
      <c r="I2589" t="str">
        <f t="shared" si="80"/>
        <v>BC</v>
      </c>
      <c r="J2589">
        <f>INDEX(NoSettings!$C:$C,MATCH(EPS!$A2589,NoSettings!$A:$A,0))</f>
        <v>27480300</v>
      </c>
      <c r="K2589" s="109">
        <f>INDEX(GWP!$C$2:$C$13,MATCH(EPS!I2589,GWP!$B$2:$B$13,0))</f>
        <v>345</v>
      </c>
      <c r="L2589" s="5">
        <f t="shared" si="81"/>
        <v>9.4807034999999998E-3</v>
      </c>
    </row>
    <row r="2590" spans="1:12">
      <c r="A2590" t="s">
        <v>4309</v>
      </c>
      <c r="B2590" t="s">
        <v>5</v>
      </c>
      <c r="C2590" t="s">
        <v>1734</v>
      </c>
      <c r="D2590" t="s">
        <v>7001</v>
      </c>
      <c r="E2590" t="s">
        <v>1712</v>
      </c>
      <c r="H2590" t="str">
        <f>INDEX('Vensim Variables'!$B:$B,MATCH(EPS!$B2590,'Vensim Variables'!$A:$A,0))</f>
        <v>g pollutant</v>
      </c>
      <c r="I2590" t="str">
        <f t="shared" si="80"/>
        <v>OC</v>
      </c>
      <c r="J2590">
        <f>INDEX(NoSettings!$C:$C,MATCH(EPS!$A2590,NoSettings!$A:$A,0))</f>
        <v>184511000</v>
      </c>
      <c r="K2590" s="109">
        <f>INDEX(GWP!$C$2:$C$13,MATCH(EPS!I2590,GWP!$B$2:$B$13,0))</f>
        <v>-46</v>
      </c>
      <c r="L2590" s="5">
        <f t="shared" si="81"/>
        <v>-8.4875060000000006E-3</v>
      </c>
    </row>
    <row r="2591" spans="1:12">
      <c r="A2591" t="s">
        <v>4310</v>
      </c>
      <c r="B2591" t="s">
        <v>5</v>
      </c>
      <c r="C2591" t="s">
        <v>1734</v>
      </c>
      <c r="D2591" t="s">
        <v>7001</v>
      </c>
      <c r="E2591" t="s">
        <v>1713</v>
      </c>
      <c r="H2591" t="str">
        <f>INDEX('Vensim Variables'!$B:$B,MATCH(EPS!$B2591,'Vensim Variables'!$A:$A,0))</f>
        <v>g pollutant</v>
      </c>
      <c r="I2591" t="str">
        <f t="shared" si="80"/>
        <v>CH4</v>
      </c>
      <c r="J2591">
        <f>INDEX(NoSettings!$C:$C,MATCH(EPS!$A2591,NoSettings!$A:$A,0))</f>
        <v>196288000</v>
      </c>
      <c r="K2591" s="109">
        <f>INDEX(GWP!$C$2:$C$13,MATCH(EPS!I2591,GWP!$B$2:$B$13,0))</f>
        <v>28</v>
      </c>
      <c r="L2591" s="5">
        <f t="shared" si="81"/>
        <v>5.4960640000000002E-3</v>
      </c>
    </row>
    <row r="2592" spans="1:12">
      <c r="A2592" t="s">
        <v>4311</v>
      </c>
      <c r="B2592" t="s">
        <v>5</v>
      </c>
      <c r="C2592" t="s">
        <v>1734</v>
      </c>
      <c r="D2592" t="s">
        <v>7001</v>
      </c>
      <c r="E2592" t="s">
        <v>1714</v>
      </c>
      <c r="H2592" t="str">
        <f>INDEX('Vensim Variables'!$B:$B,MATCH(EPS!$B2592,'Vensim Variables'!$A:$A,0))</f>
        <v>g pollutant</v>
      </c>
      <c r="I2592" t="str">
        <f t="shared" si="80"/>
        <v>N2O</v>
      </c>
      <c r="J2592">
        <f>INDEX(NoSettings!$C:$C,MATCH(EPS!$A2592,NoSettings!$A:$A,0))</f>
        <v>19628800</v>
      </c>
      <c r="K2592" s="109">
        <f>INDEX(GWP!$C$2:$C$13,MATCH(EPS!I2592,GWP!$B$2:$B$13,0))</f>
        <v>265</v>
      </c>
      <c r="L2592" s="5">
        <f t="shared" si="81"/>
        <v>5.2016320000000003E-3</v>
      </c>
    </row>
    <row r="2593" spans="1:12">
      <c r="A2593" t="s">
        <v>4312</v>
      </c>
      <c r="B2593" t="s">
        <v>5</v>
      </c>
      <c r="C2593" t="s">
        <v>1734</v>
      </c>
      <c r="D2593" t="s">
        <v>7001</v>
      </c>
      <c r="E2593" t="s">
        <v>1715</v>
      </c>
      <c r="H2593" t="str">
        <f>INDEX('Vensim Variables'!$B:$B,MATCH(EPS!$B2593,'Vensim Variables'!$A:$A,0))</f>
        <v>g pollutant</v>
      </c>
      <c r="I2593" t="str">
        <f t="shared" si="80"/>
        <v>F gases</v>
      </c>
      <c r="J2593">
        <f>INDEX(NoSettings!$C:$C,MATCH(EPS!$A2593,NoSettings!$A:$A,0))</f>
        <v>0</v>
      </c>
      <c r="K2593" s="109">
        <f>INDEX(GWP!$C$2:$C$13,MATCH(EPS!I2593,GWP!$B$2:$B$13,0))</f>
        <v>1</v>
      </c>
      <c r="L2593" s="5">
        <f t="shared" si="81"/>
        <v>0</v>
      </c>
    </row>
    <row r="2594" spans="1:12">
      <c r="A2594" t="s">
        <v>4313</v>
      </c>
      <c r="B2594" t="s">
        <v>5</v>
      </c>
      <c r="C2594" t="s">
        <v>1734</v>
      </c>
      <c r="D2594" t="s">
        <v>7002</v>
      </c>
      <c r="E2594" t="s">
        <v>1702</v>
      </c>
      <c r="H2594" t="str">
        <f>INDEX('Vensim Variables'!$B:$B,MATCH(EPS!$B2594,'Vensim Variables'!$A:$A,0))</f>
        <v>g pollutant</v>
      </c>
      <c r="I2594" t="str">
        <f t="shared" si="80"/>
        <v>CO2</v>
      </c>
      <c r="J2594">
        <f>INDEX(NoSettings!$C:$C,MATCH(EPS!$A2594,NoSettings!$A:$A,0))</f>
        <v>5766830000000</v>
      </c>
      <c r="K2594" s="109">
        <f>INDEX(GWP!$C$2:$C$13,MATCH(EPS!I2594,GWP!$B$2:$B$13,0))</f>
        <v>1</v>
      </c>
      <c r="L2594" s="5">
        <f t="shared" si="81"/>
        <v>5.7668299999999997</v>
      </c>
    </row>
    <row r="2595" spans="1:12">
      <c r="A2595" t="s">
        <v>4314</v>
      </c>
      <c r="B2595" t="s">
        <v>5</v>
      </c>
      <c r="C2595" t="s">
        <v>1734</v>
      </c>
      <c r="D2595" t="s">
        <v>7002</v>
      </c>
      <c r="E2595" t="s">
        <v>1705</v>
      </c>
      <c r="H2595" t="str">
        <f>INDEX('Vensim Variables'!$B:$B,MATCH(EPS!$B2595,'Vensim Variables'!$A:$A,0))</f>
        <v>g pollutant</v>
      </c>
      <c r="I2595" t="str">
        <f t="shared" si="80"/>
        <v>VOC</v>
      </c>
      <c r="J2595">
        <f>INDEX(NoSettings!$C:$C,MATCH(EPS!$A2595,NoSettings!$A:$A,0))</f>
        <v>656240000</v>
      </c>
      <c r="K2595" s="109">
        <f>INDEX(GWP!$C$2:$C$13,MATCH(EPS!I2595,GWP!$B$2:$B$13,0))</f>
        <v>5</v>
      </c>
      <c r="L2595" s="5">
        <f t="shared" si="81"/>
        <v>3.2812000000000002E-3</v>
      </c>
    </row>
    <row r="2596" spans="1:12">
      <c r="A2596" t="s">
        <v>4315</v>
      </c>
      <c r="B2596" t="s">
        <v>5</v>
      </c>
      <c r="C2596" t="s">
        <v>1734</v>
      </c>
      <c r="D2596" t="s">
        <v>7002</v>
      </c>
      <c r="E2596" t="s">
        <v>1706</v>
      </c>
      <c r="H2596" t="str">
        <f>INDEX('Vensim Variables'!$B:$B,MATCH(EPS!$B2596,'Vensim Variables'!$A:$A,0))</f>
        <v>g pollutant</v>
      </c>
      <c r="I2596" t="str">
        <f t="shared" si="80"/>
        <v>CO</v>
      </c>
      <c r="J2596">
        <f>INDEX(NoSettings!$C:$C,MATCH(EPS!$A2596,NoSettings!$A:$A,0))</f>
        <v>3503240000</v>
      </c>
      <c r="K2596" s="109">
        <f>INDEX(GWP!$C$2:$C$13,MATCH(EPS!I2596,GWP!$B$2:$B$13,0))</f>
        <v>1.8</v>
      </c>
      <c r="L2596" s="5">
        <f t="shared" si="81"/>
        <v>6.3058319999999999E-3</v>
      </c>
    </row>
    <row r="2597" spans="1:12">
      <c r="A2597" t="s">
        <v>4316</v>
      </c>
      <c r="B2597" t="s">
        <v>5</v>
      </c>
      <c r="C2597" t="s">
        <v>1734</v>
      </c>
      <c r="D2597" t="s">
        <v>7002</v>
      </c>
      <c r="E2597" t="s">
        <v>1707</v>
      </c>
      <c r="H2597" t="str">
        <f>INDEX('Vensim Variables'!$B:$B,MATCH(EPS!$B2597,'Vensim Variables'!$A:$A,0))</f>
        <v>g pollutant</v>
      </c>
      <c r="I2597" t="str">
        <f t="shared" si="80"/>
        <v>NOx</v>
      </c>
      <c r="J2597">
        <f>INDEX(NoSettings!$C:$C,MATCH(EPS!$A2597,NoSettings!$A:$A,0))</f>
        <v>6161460000</v>
      </c>
      <c r="K2597" s="109">
        <f>INDEX(GWP!$C$2:$C$13,MATCH(EPS!I2597,GWP!$B$2:$B$13,0))</f>
        <v>-8.1999999999999993</v>
      </c>
      <c r="L2597" s="5">
        <f t="shared" si="81"/>
        <v>-5.0523971999999993E-2</v>
      </c>
    </row>
    <row r="2598" spans="1:12">
      <c r="A2598" t="s">
        <v>4317</v>
      </c>
      <c r="B2598" t="s">
        <v>5</v>
      </c>
      <c r="C2598" t="s">
        <v>1734</v>
      </c>
      <c r="D2598" t="s">
        <v>7002</v>
      </c>
      <c r="E2598" t="s">
        <v>1708</v>
      </c>
      <c r="H2598" t="str">
        <f>INDEX('Vensim Variables'!$B:$B,MATCH(EPS!$B2598,'Vensim Variables'!$A:$A,0))</f>
        <v>g pollutant</v>
      </c>
      <c r="I2598" t="str">
        <f t="shared" si="80"/>
        <v>PM10</v>
      </c>
      <c r="J2598">
        <f>INDEX(NoSettings!$C:$C,MATCH(EPS!$A2598,NoSettings!$A:$A,0))</f>
        <v>242802000</v>
      </c>
      <c r="K2598" s="109">
        <f>INDEX(GWP!$C$2:$C$13,MATCH(EPS!I2598,GWP!$B$2:$B$13,0))</f>
        <v>0</v>
      </c>
      <c r="L2598" s="5">
        <f t="shared" si="81"/>
        <v>0</v>
      </c>
    </row>
    <row r="2599" spans="1:12">
      <c r="A2599" t="s">
        <v>4318</v>
      </c>
      <c r="B2599" t="s">
        <v>5</v>
      </c>
      <c r="C2599" t="s">
        <v>1734</v>
      </c>
      <c r="D2599" t="s">
        <v>7002</v>
      </c>
      <c r="E2599" t="s">
        <v>1709</v>
      </c>
      <c r="H2599" t="str">
        <f>INDEX('Vensim Variables'!$B:$B,MATCH(EPS!$B2599,'Vensim Variables'!$A:$A,0))</f>
        <v>g pollutant</v>
      </c>
      <c r="I2599" t="str">
        <f t="shared" si="80"/>
        <v>PM25</v>
      </c>
      <c r="J2599">
        <f>INDEX(NoSettings!$C:$C,MATCH(EPS!$A2599,NoSettings!$A:$A,0))</f>
        <v>228782000</v>
      </c>
      <c r="K2599" s="109">
        <f>INDEX(GWP!$C$2:$C$13,MATCH(EPS!I2599,GWP!$B$2:$B$13,0))</f>
        <v>0</v>
      </c>
      <c r="L2599" s="5">
        <f t="shared" si="81"/>
        <v>0</v>
      </c>
    </row>
    <row r="2600" spans="1:12">
      <c r="A2600" t="s">
        <v>4319</v>
      </c>
      <c r="B2600" t="s">
        <v>5</v>
      </c>
      <c r="C2600" t="s">
        <v>1734</v>
      </c>
      <c r="D2600" t="s">
        <v>7002</v>
      </c>
      <c r="E2600" t="s">
        <v>1710</v>
      </c>
      <c r="H2600" t="str">
        <f>INDEX('Vensim Variables'!$B:$B,MATCH(EPS!$B2600,'Vensim Variables'!$A:$A,0))</f>
        <v>g pollutant</v>
      </c>
      <c r="I2600" t="str">
        <f t="shared" si="80"/>
        <v>SOx</v>
      </c>
      <c r="J2600">
        <f>INDEX(NoSettings!$C:$C,MATCH(EPS!$A2600,NoSettings!$A:$A,0))</f>
        <v>162919000</v>
      </c>
      <c r="K2600" s="109">
        <f>INDEX(GWP!$C$2:$C$13,MATCH(EPS!I2600,GWP!$B$2:$B$13,0))</f>
        <v>0</v>
      </c>
      <c r="L2600" s="5">
        <f t="shared" si="81"/>
        <v>0</v>
      </c>
    </row>
    <row r="2601" spans="1:12">
      <c r="A2601" t="s">
        <v>4320</v>
      </c>
      <c r="B2601" t="s">
        <v>5</v>
      </c>
      <c r="C2601" t="s">
        <v>1734</v>
      </c>
      <c r="D2601" t="s">
        <v>7002</v>
      </c>
      <c r="E2601" t="s">
        <v>1711</v>
      </c>
      <c r="H2601" t="str">
        <f>INDEX('Vensim Variables'!$B:$B,MATCH(EPS!$B2601,'Vensim Variables'!$A:$A,0))</f>
        <v>g pollutant</v>
      </c>
      <c r="I2601" t="str">
        <f t="shared" si="80"/>
        <v>BC</v>
      </c>
      <c r="J2601">
        <f>INDEX(NoSettings!$C:$C,MATCH(EPS!$A2601,NoSettings!$A:$A,0))</f>
        <v>15215900</v>
      </c>
      <c r="K2601" s="109">
        <f>INDEX(GWP!$C$2:$C$13,MATCH(EPS!I2601,GWP!$B$2:$B$13,0))</f>
        <v>345</v>
      </c>
      <c r="L2601" s="5">
        <f t="shared" si="81"/>
        <v>5.2494854999999997E-3</v>
      </c>
    </row>
    <row r="2602" spans="1:12">
      <c r="A2602" t="s">
        <v>4321</v>
      </c>
      <c r="B2602" t="s">
        <v>5</v>
      </c>
      <c r="C2602" t="s">
        <v>1734</v>
      </c>
      <c r="D2602" t="s">
        <v>7002</v>
      </c>
      <c r="E2602" t="s">
        <v>1712</v>
      </c>
      <c r="H2602" t="str">
        <f>INDEX('Vensim Variables'!$B:$B,MATCH(EPS!$B2602,'Vensim Variables'!$A:$A,0))</f>
        <v>g pollutant</v>
      </c>
      <c r="I2602" t="str">
        <f t="shared" si="80"/>
        <v>OC</v>
      </c>
      <c r="J2602">
        <f>INDEX(NoSettings!$C:$C,MATCH(EPS!$A2602,NoSettings!$A:$A,0))</f>
        <v>102164000</v>
      </c>
      <c r="K2602" s="109">
        <f>INDEX(GWP!$C$2:$C$13,MATCH(EPS!I2602,GWP!$B$2:$B$13,0))</f>
        <v>-46</v>
      </c>
      <c r="L2602" s="5">
        <f t="shared" si="81"/>
        <v>-4.6995439999999999E-3</v>
      </c>
    </row>
    <row r="2603" spans="1:12">
      <c r="A2603" t="s">
        <v>4322</v>
      </c>
      <c r="B2603" t="s">
        <v>5</v>
      </c>
      <c r="C2603" t="s">
        <v>1734</v>
      </c>
      <c r="D2603" t="s">
        <v>7002</v>
      </c>
      <c r="E2603" t="s">
        <v>1713</v>
      </c>
      <c r="H2603" t="str">
        <f>INDEX('Vensim Variables'!$B:$B,MATCH(EPS!$B2603,'Vensim Variables'!$A:$A,0))</f>
        <v>g pollutant</v>
      </c>
      <c r="I2603" t="str">
        <f t="shared" si="80"/>
        <v>CH4</v>
      </c>
      <c r="J2603">
        <f>INDEX(NoSettings!$C:$C,MATCH(EPS!$A2603,NoSettings!$A:$A,0))</f>
        <v>108685000</v>
      </c>
      <c r="K2603" s="109">
        <f>INDEX(GWP!$C$2:$C$13,MATCH(EPS!I2603,GWP!$B$2:$B$13,0))</f>
        <v>28</v>
      </c>
      <c r="L2603" s="5">
        <f t="shared" si="81"/>
        <v>3.0431799999999999E-3</v>
      </c>
    </row>
    <row r="2604" spans="1:12">
      <c r="A2604" t="s">
        <v>4323</v>
      </c>
      <c r="B2604" t="s">
        <v>5</v>
      </c>
      <c r="C2604" t="s">
        <v>1734</v>
      </c>
      <c r="D2604" t="s">
        <v>7002</v>
      </c>
      <c r="E2604" t="s">
        <v>1714</v>
      </c>
      <c r="H2604" t="str">
        <f>INDEX('Vensim Variables'!$B:$B,MATCH(EPS!$B2604,'Vensim Variables'!$A:$A,0))</f>
        <v>g pollutant</v>
      </c>
      <c r="I2604" t="str">
        <f t="shared" si="80"/>
        <v>N2O</v>
      </c>
      <c r="J2604">
        <f>INDEX(NoSettings!$C:$C,MATCH(EPS!$A2604,NoSettings!$A:$A,0))</f>
        <v>10868500</v>
      </c>
      <c r="K2604" s="109">
        <f>INDEX(GWP!$C$2:$C$13,MATCH(EPS!I2604,GWP!$B$2:$B$13,0))</f>
        <v>265</v>
      </c>
      <c r="L2604" s="5">
        <f t="shared" si="81"/>
        <v>2.8801525000000001E-3</v>
      </c>
    </row>
    <row r="2605" spans="1:12">
      <c r="A2605" t="s">
        <v>4324</v>
      </c>
      <c r="B2605" t="s">
        <v>5</v>
      </c>
      <c r="C2605" t="s">
        <v>1734</v>
      </c>
      <c r="D2605" t="s">
        <v>7002</v>
      </c>
      <c r="E2605" t="s">
        <v>1715</v>
      </c>
      <c r="H2605" t="str">
        <f>INDEX('Vensim Variables'!$B:$B,MATCH(EPS!$B2605,'Vensim Variables'!$A:$A,0))</f>
        <v>g pollutant</v>
      </c>
      <c r="I2605" t="str">
        <f t="shared" si="80"/>
        <v>F gases</v>
      </c>
      <c r="J2605">
        <f>INDEX(NoSettings!$C:$C,MATCH(EPS!$A2605,NoSettings!$A:$A,0))</f>
        <v>0</v>
      </c>
      <c r="K2605" s="109">
        <f>INDEX(GWP!$C$2:$C$13,MATCH(EPS!I2605,GWP!$B$2:$B$13,0))</f>
        <v>1</v>
      </c>
      <c r="L2605" s="5">
        <f t="shared" si="81"/>
        <v>0</v>
      </c>
    </row>
    <row r="2606" spans="1:12">
      <c r="A2606" t="s">
        <v>4325</v>
      </c>
      <c r="B2606" t="s">
        <v>5</v>
      </c>
      <c r="C2606" t="s">
        <v>1734</v>
      </c>
      <c r="D2606" t="s">
        <v>7003</v>
      </c>
      <c r="E2606" t="s">
        <v>1702</v>
      </c>
      <c r="H2606" t="str">
        <f>INDEX('Vensim Variables'!$B:$B,MATCH(EPS!$B2606,'Vensim Variables'!$A:$A,0))</f>
        <v>g pollutant</v>
      </c>
      <c r="I2606" t="str">
        <f t="shared" si="80"/>
        <v>CO2</v>
      </c>
      <c r="J2606">
        <f>INDEX(NoSettings!$C:$C,MATCH(EPS!$A2606,NoSettings!$A:$A,0))</f>
        <v>106139000000000</v>
      </c>
      <c r="K2606" s="109">
        <f>INDEX(GWP!$C$2:$C$13,MATCH(EPS!I2606,GWP!$B$2:$B$13,0))</f>
        <v>1</v>
      </c>
      <c r="L2606" s="5">
        <f t="shared" si="81"/>
        <v>106.139</v>
      </c>
    </row>
    <row r="2607" spans="1:12">
      <c r="A2607" t="s">
        <v>4326</v>
      </c>
      <c r="B2607" t="s">
        <v>5</v>
      </c>
      <c r="C2607" t="s">
        <v>1734</v>
      </c>
      <c r="D2607" t="s">
        <v>7003</v>
      </c>
      <c r="E2607" t="s">
        <v>1705</v>
      </c>
      <c r="H2607" t="str">
        <f>INDEX('Vensim Variables'!$B:$B,MATCH(EPS!$B2607,'Vensim Variables'!$A:$A,0))</f>
        <v>g pollutant</v>
      </c>
      <c r="I2607" t="str">
        <f t="shared" si="80"/>
        <v>VOC</v>
      </c>
      <c r="J2607">
        <f>INDEX(NoSettings!$C:$C,MATCH(EPS!$A2607,NoSettings!$A:$A,0))</f>
        <v>12078100000</v>
      </c>
      <c r="K2607" s="109">
        <f>INDEX(GWP!$C$2:$C$13,MATCH(EPS!I2607,GWP!$B$2:$B$13,0))</f>
        <v>5</v>
      </c>
      <c r="L2607" s="5">
        <f t="shared" si="81"/>
        <v>6.03905E-2</v>
      </c>
    </row>
    <row r="2608" spans="1:12">
      <c r="A2608" t="s">
        <v>4327</v>
      </c>
      <c r="B2608" t="s">
        <v>5</v>
      </c>
      <c r="C2608" t="s">
        <v>1734</v>
      </c>
      <c r="D2608" t="s">
        <v>7003</v>
      </c>
      <c r="E2608" t="s">
        <v>1706</v>
      </c>
      <c r="H2608" t="str">
        <f>INDEX('Vensim Variables'!$B:$B,MATCH(EPS!$B2608,'Vensim Variables'!$A:$A,0))</f>
        <v>g pollutant</v>
      </c>
      <c r="I2608" t="str">
        <f t="shared" si="80"/>
        <v>CO</v>
      </c>
      <c r="J2608">
        <f>INDEX(NoSettings!$C:$C,MATCH(EPS!$A2608,NoSettings!$A:$A,0))</f>
        <v>64477300000</v>
      </c>
      <c r="K2608" s="109">
        <f>INDEX(GWP!$C$2:$C$13,MATCH(EPS!I2608,GWP!$B$2:$B$13,0))</f>
        <v>1.8</v>
      </c>
      <c r="L2608" s="5">
        <f t="shared" si="81"/>
        <v>0.11605914000000001</v>
      </c>
    </row>
    <row r="2609" spans="1:12">
      <c r="A2609" t="s">
        <v>4328</v>
      </c>
      <c r="B2609" t="s">
        <v>5</v>
      </c>
      <c r="C2609" t="s">
        <v>1734</v>
      </c>
      <c r="D2609" t="s">
        <v>7003</v>
      </c>
      <c r="E2609" t="s">
        <v>1707</v>
      </c>
      <c r="H2609" t="str">
        <f>INDEX('Vensim Variables'!$B:$B,MATCH(EPS!$B2609,'Vensim Variables'!$A:$A,0))</f>
        <v>g pollutant</v>
      </c>
      <c r="I2609" t="str">
        <f t="shared" si="80"/>
        <v>NOx</v>
      </c>
      <c r="J2609">
        <f>INDEX(NoSettings!$C:$C,MATCH(EPS!$A2609,NoSettings!$A:$A,0))</f>
        <v>113402000000</v>
      </c>
      <c r="K2609" s="109">
        <f>INDEX(GWP!$C$2:$C$13,MATCH(EPS!I2609,GWP!$B$2:$B$13,0))</f>
        <v>-8.1999999999999993</v>
      </c>
      <c r="L2609" s="5">
        <f t="shared" si="81"/>
        <v>-0.92989639999999985</v>
      </c>
    </row>
    <row r="2610" spans="1:12">
      <c r="A2610" t="s">
        <v>4329</v>
      </c>
      <c r="B2610" t="s">
        <v>5</v>
      </c>
      <c r="C2610" t="s">
        <v>1734</v>
      </c>
      <c r="D2610" t="s">
        <v>7003</v>
      </c>
      <c r="E2610" t="s">
        <v>1708</v>
      </c>
      <c r="H2610" t="str">
        <f>INDEX('Vensim Variables'!$B:$B,MATCH(EPS!$B2610,'Vensim Variables'!$A:$A,0))</f>
        <v>g pollutant</v>
      </c>
      <c r="I2610" t="str">
        <f t="shared" si="80"/>
        <v>PM10</v>
      </c>
      <c r="J2610">
        <f>INDEX(NoSettings!$C:$C,MATCH(EPS!$A2610,NoSettings!$A:$A,0))</f>
        <v>4468780000</v>
      </c>
      <c r="K2610" s="109">
        <f>INDEX(GWP!$C$2:$C$13,MATCH(EPS!I2610,GWP!$B$2:$B$13,0))</f>
        <v>0</v>
      </c>
      <c r="L2610" s="5">
        <f t="shared" si="81"/>
        <v>0</v>
      </c>
    </row>
    <row r="2611" spans="1:12">
      <c r="A2611" t="s">
        <v>4330</v>
      </c>
      <c r="B2611" t="s">
        <v>5</v>
      </c>
      <c r="C2611" t="s">
        <v>1734</v>
      </c>
      <c r="D2611" t="s">
        <v>7003</v>
      </c>
      <c r="E2611" t="s">
        <v>1709</v>
      </c>
      <c r="H2611" t="str">
        <f>INDEX('Vensim Variables'!$B:$B,MATCH(EPS!$B2611,'Vensim Variables'!$A:$A,0))</f>
        <v>g pollutant</v>
      </c>
      <c r="I2611" t="str">
        <f t="shared" si="80"/>
        <v>PM25</v>
      </c>
      <c r="J2611">
        <f>INDEX(NoSettings!$C:$C,MATCH(EPS!$A2611,NoSettings!$A:$A,0))</f>
        <v>4210740000</v>
      </c>
      <c r="K2611" s="109">
        <f>INDEX(GWP!$C$2:$C$13,MATCH(EPS!I2611,GWP!$B$2:$B$13,0))</f>
        <v>0</v>
      </c>
      <c r="L2611" s="5">
        <f t="shared" si="81"/>
        <v>0</v>
      </c>
    </row>
    <row r="2612" spans="1:12">
      <c r="A2612" t="s">
        <v>4331</v>
      </c>
      <c r="B2612" t="s">
        <v>5</v>
      </c>
      <c r="C2612" t="s">
        <v>1734</v>
      </c>
      <c r="D2612" t="s">
        <v>7003</v>
      </c>
      <c r="E2612" t="s">
        <v>1710</v>
      </c>
      <c r="H2612" t="str">
        <f>INDEX('Vensim Variables'!$B:$B,MATCH(EPS!$B2612,'Vensim Variables'!$A:$A,0))</f>
        <v>g pollutant</v>
      </c>
      <c r="I2612" t="str">
        <f t="shared" si="80"/>
        <v>SOx</v>
      </c>
      <c r="J2612">
        <f>INDEX(NoSettings!$C:$C,MATCH(EPS!$A2612,NoSettings!$A:$A,0))</f>
        <v>2998520000</v>
      </c>
      <c r="K2612" s="109">
        <f>INDEX(GWP!$C$2:$C$13,MATCH(EPS!I2612,GWP!$B$2:$B$13,0))</f>
        <v>0</v>
      </c>
      <c r="L2612" s="5">
        <f t="shared" si="81"/>
        <v>0</v>
      </c>
    </row>
    <row r="2613" spans="1:12">
      <c r="A2613" t="s">
        <v>4332</v>
      </c>
      <c r="B2613" t="s">
        <v>5</v>
      </c>
      <c r="C2613" t="s">
        <v>1734</v>
      </c>
      <c r="D2613" t="s">
        <v>7003</v>
      </c>
      <c r="E2613" t="s">
        <v>1711</v>
      </c>
      <c r="H2613" t="str">
        <f>INDEX('Vensim Variables'!$B:$B,MATCH(EPS!$B2613,'Vensim Variables'!$A:$A,0))</f>
        <v>g pollutant</v>
      </c>
      <c r="I2613" t="str">
        <f t="shared" si="80"/>
        <v>BC</v>
      </c>
      <c r="J2613">
        <f>INDEX(NoSettings!$C:$C,MATCH(EPS!$A2613,NoSettings!$A:$A,0))</f>
        <v>280049000</v>
      </c>
      <c r="K2613" s="109">
        <f>INDEX(GWP!$C$2:$C$13,MATCH(EPS!I2613,GWP!$B$2:$B$13,0))</f>
        <v>345</v>
      </c>
      <c r="L2613" s="5">
        <f t="shared" si="81"/>
        <v>9.6616905000000003E-2</v>
      </c>
    </row>
    <row r="2614" spans="1:12">
      <c r="A2614" t="s">
        <v>4333</v>
      </c>
      <c r="B2614" t="s">
        <v>5</v>
      </c>
      <c r="C2614" t="s">
        <v>1734</v>
      </c>
      <c r="D2614" t="s">
        <v>7003</v>
      </c>
      <c r="E2614" t="s">
        <v>1712</v>
      </c>
      <c r="H2614" t="str">
        <f>INDEX('Vensim Variables'!$B:$B,MATCH(EPS!$B2614,'Vensim Variables'!$A:$A,0))</f>
        <v>g pollutant</v>
      </c>
      <c r="I2614" t="str">
        <f t="shared" si="80"/>
        <v>OC</v>
      </c>
      <c r="J2614">
        <f>INDEX(NoSettings!$C:$C,MATCH(EPS!$A2614,NoSettings!$A:$A,0))</f>
        <v>1880330000</v>
      </c>
      <c r="K2614" s="109">
        <f>INDEX(GWP!$C$2:$C$13,MATCH(EPS!I2614,GWP!$B$2:$B$13,0))</f>
        <v>-46</v>
      </c>
      <c r="L2614" s="5">
        <f t="shared" si="81"/>
        <v>-8.6495180000000005E-2</v>
      </c>
    </row>
    <row r="2615" spans="1:12">
      <c r="A2615" t="s">
        <v>4334</v>
      </c>
      <c r="B2615" t="s">
        <v>5</v>
      </c>
      <c r="C2615" t="s">
        <v>1734</v>
      </c>
      <c r="D2615" t="s">
        <v>7003</v>
      </c>
      <c r="E2615" t="s">
        <v>1713</v>
      </c>
      <c r="H2615" t="str">
        <f>INDEX('Vensim Variables'!$B:$B,MATCH(EPS!$B2615,'Vensim Variables'!$A:$A,0))</f>
        <v>g pollutant</v>
      </c>
      <c r="I2615" t="str">
        <f t="shared" si="80"/>
        <v>CH4</v>
      </c>
      <c r="J2615">
        <f>INDEX(NoSettings!$C:$C,MATCH(EPS!$A2615,NoSettings!$A:$A,0))</f>
        <v>2000350000</v>
      </c>
      <c r="K2615" s="109">
        <f>INDEX(GWP!$C$2:$C$13,MATCH(EPS!I2615,GWP!$B$2:$B$13,0))</f>
        <v>28</v>
      </c>
      <c r="L2615" s="5">
        <f t="shared" si="81"/>
        <v>5.6009799999999998E-2</v>
      </c>
    </row>
    <row r="2616" spans="1:12">
      <c r="A2616" t="s">
        <v>4335</v>
      </c>
      <c r="B2616" t="s">
        <v>5</v>
      </c>
      <c r="C2616" t="s">
        <v>1734</v>
      </c>
      <c r="D2616" t="s">
        <v>7003</v>
      </c>
      <c r="E2616" t="s">
        <v>1714</v>
      </c>
      <c r="H2616" t="str">
        <f>INDEX('Vensim Variables'!$B:$B,MATCH(EPS!$B2616,'Vensim Variables'!$A:$A,0))</f>
        <v>g pollutant</v>
      </c>
      <c r="I2616" t="str">
        <f t="shared" si="80"/>
        <v>N2O</v>
      </c>
      <c r="J2616">
        <f>INDEX(NoSettings!$C:$C,MATCH(EPS!$A2616,NoSettings!$A:$A,0))</f>
        <v>200035000</v>
      </c>
      <c r="K2616" s="109">
        <f>INDEX(GWP!$C$2:$C$13,MATCH(EPS!I2616,GWP!$B$2:$B$13,0))</f>
        <v>265</v>
      </c>
      <c r="L2616" s="5">
        <f t="shared" si="81"/>
        <v>5.3009275000000002E-2</v>
      </c>
    </row>
    <row r="2617" spans="1:12">
      <c r="A2617" t="s">
        <v>4336</v>
      </c>
      <c r="B2617" t="s">
        <v>5</v>
      </c>
      <c r="C2617" t="s">
        <v>1734</v>
      </c>
      <c r="D2617" t="s">
        <v>7003</v>
      </c>
      <c r="E2617" t="s">
        <v>1715</v>
      </c>
      <c r="H2617" t="str">
        <f>INDEX('Vensim Variables'!$B:$B,MATCH(EPS!$B2617,'Vensim Variables'!$A:$A,0))</f>
        <v>g pollutant</v>
      </c>
      <c r="I2617" t="str">
        <f t="shared" si="80"/>
        <v>F gases</v>
      </c>
      <c r="J2617">
        <f>INDEX(NoSettings!$C:$C,MATCH(EPS!$A2617,NoSettings!$A:$A,0))</f>
        <v>0</v>
      </c>
      <c r="K2617" s="109">
        <f>INDEX(GWP!$C$2:$C$13,MATCH(EPS!I2617,GWP!$B$2:$B$13,0))</f>
        <v>1</v>
      </c>
      <c r="L2617" s="5">
        <f t="shared" si="81"/>
        <v>0</v>
      </c>
    </row>
    <row r="2618" spans="1:12">
      <c r="A2618" t="s">
        <v>4337</v>
      </c>
      <c r="B2618" t="s">
        <v>5</v>
      </c>
      <c r="C2618" t="s">
        <v>1734</v>
      </c>
      <c r="D2618" t="s">
        <v>7004</v>
      </c>
      <c r="E2618" t="s">
        <v>1702</v>
      </c>
      <c r="H2618" t="str">
        <f>INDEX('Vensim Variables'!$B:$B,MATCH(EPS!$B2618,'Vensim Variables'!$A:$A,0))</f>
        <v>g pollutant</v>
      </c>
      <c r="I2618" t="str">
        <f t="shared" si="80"/>
        <v>CO2</v>
      </c>
      <c r="J2618">
        <f>INDEX(NoSettings!$C:$C,MATCH(EPS!$A2618,NoSettings!$A:$A,0))</f>
        <v>10177500000000</v>
      </c>
      <c r="K2618" s="109">
        <f>INDEX(GWP!$C$2:$C$13,MATCH(EPS!I2618,GWP!$B$2:$B$13,0))</f>
        <v>1</v>
      </c>
      <c r="L2618" s="5">
        <f t="shared" si="81"/>
        <v>10.1775</v>
      </c>
    </row>
    <row r="2619" spans="1:12">
      <c r="A2619" t="s">
        <v>4338</v>
      </c>
      <c r="B2619" t="s">
        <v>5</v>
      </c>
      <c r="C2619" t="s">
        <v>1734</v>
      </c>
      <c r="D2619" t="s">
        <v>7004</v>
      </c>
      <c r="E2619" t="s">
        <v>1705</v>
      </c>
      <c r="H2619" t="str">
        <f>INDEX('Vensim Variables'!$B:$B,MATCH(EPS!$B2619,'Vensim Variables'!$A:$A,0))</f>
        <v>g pollutant</v>
      </c>
      <c r="I2619" t="str">
        <f t="shared" si="80"/>
        <v>VOC</v>
      </c>
      <c r="J2619" s="98">
        <f>INDEX(NoSettings!$C:$C,MATCH(EPS!$A2619,NoSettings!$A:$A,0))</f>
        <v>1158150000</v>
      </c>
      <c r="K2619" s="109">
        <f>INDEX(GWP!$C$2:$C$13,MATCH(EPS!I2619,GWP!$B$2:$B$13,0))</f>
        <v>5</v>
      </c>
      <c r="L2619" s="5">
        <f t="shared" si="81"/>
        <v>5.7907499999999999E-3</v>
      </c>
    </row>
    <row r="2620" spans="1:12">
      <c r="A2620" t="s">
        <v>4339</v>
      </c>
      <c r="B2620" t="s">
        <v>5</v>
      </c>
      <c r="C2620" t="s">
        <v>1734</v>
      </c>
      <c r="D2620" t="s">
        <v>7004</v>
      </c>
      <c r="E2620" t="s">
        <v>1706</v>
      </c>
      <c r="H2620" t="str">
        <f>INDEX('Vensim Variables'!$B:$B,MATCH(EPS!$B2620,'Vensim Variables'!$A:$A,0))</f>
        <v>g pollutant</v>
      </c>
      <c r="I2620" t="str">
        <f t="shared" si="80"/>
        <v>CO</v>
      </c>
      <c r="J2620">
        <f>INDEX(NoSettings!$C:$C,MATCH(EPS!$A2620,NoSettings!$A:$A,0))</f>
        <v>6182640000</v>
      </c>
      <c r="K2620" s="109">
        <f>INDEX(GWP!$C$2:$C$13,MATCH(EPS!I2620,GWP!$B$2:$B$13,0))</f>
        <v>1.8</v>
      </c>
      <c r="L2620" s="5">
        <f t="shared" si="81"/>
        <v>1.1128752E-2</v>
      </c>
    </row>
    <row r="2621" spans="1:12">
      <c r="A2621" t="s">
        <v>4340</v>
      </c>
      <c r="B2621" t="s">
        <v>5</v>
      </c>
      <c r="C2621" t="s">
        <v>1734</v>
      </c>
      <c r="D2621" t="s">
        <v>7004</v>
      </c>
      <c r="E2621" t="s">
        <v>1707</v>
      </c>
      <c r="H2621" t="str">
        <f>INDEX('Vensim Variables'!$B:$B,MATCH(EPS!$B2621,'Vensim Variables'!$A:$A,0))</f>
        <v>g pollutant</v>
      </c>
      <c r="I2621" t="str">
        <f t="shared" si="80"/>
        <v>NOx</v>
      </c>
      <c r="J2621">
        <f>INDEX(NoSettings!$C:$C,MATCH(EPS!$A2621,NoSettings!$A:$A,0))</f>
        <v>10874000000</v>
      </c>
      <c r="K2621" s="109">
        <f>INDEX(GWP!$C$2:$C$13,MATCH(EPS!I2621,GWP!$B$2:$B$13,0))</f>
        <v>-8.1999999999999993</v>
      </c>
      <c r="L2621" s="5">
        <f t="shared" si="81"/>
        <v>-8.9166799999999991E-2</v>
      </c>
    </row>
    <row r="2622" spans="1:12">
      <c r="A2622" t="s">
        <v>4341</v>
      </c>
      <c r="B2622" t="s">
        <v>5</v>
      </c>
      <c r="C2622" t="s">
        <v>1734</v>
      </c>
      <c r="D2622" t="s">
        <v>7004</v>
      </c>
      <c r="E2622" t="s">
        <v>1708</v>
      </c>
      <c r="H2622" t="str">
        <f>INDEX('Vensim Variables'!$B:$B,MATCH(EPS!$B2622,'Vensim Variables'!$A:$A,0))</f>
        <v>g pollutant</v>
      </c>
      <c r="I2622" t="str">
        <f t="shared" si="80"/>
        <v>PM10</v>
      </c>
      <c r="J2622">
        <f>INDEX(NoSettings!$C:$C,MATCH(EPS!$A2622,NoSettings!$A:$A,0))</f>
        <v>428506000</v>
      </c>
      <c r="K2622" s="109">
        <f>INDEX(GWP!$C$2:$C$13,MATCH(EPS!I2622,GWP!$B$2:$B$13,0))</f>
        <v>0</v>
      </c>
      <c r="L2622" s="5">
        <f t="shared" si="81"/>
        <v>0</v>
      </c>
    </row>
    <row r="2623" spans="1:12">
      <c r="A2623" t="s">
        <v>4342</v>
      </c>
      <c r="B2623" t="s">
        <v>5</v>
      </c>
      <c r="C2623" t="s">
        <v>1734</v>
      </c>
      <c r="D2623" t="s">
        <v>7004</v>
      </c>
      <c r="E2623" t="s">
        <v>1709</v>
      </c>
      <c r="H2623" t="str">
        <f>INDEX('Vensim Variables'!$B:$B,MATCH(EPS!$B2623,'Vensim Variables'!$A:$A,0))</f>
        <v>g pollutant</v>
      </c>
      <c r="I2623" t="str">
        <f t="shared" si="80"/>
        <v>PM25</v>
      </c>
      <c r="J2623">
        <f>INDEX(NoSettings!$C:$C,MATCH(EPS!$A2623,NoSettings!$A:$A,0))</f>
        <v>403762000</v>
      </c>
      <c r="K2623" s="109">
        <f>INDEX(GWP!$C$2:$C$13,MATCH(EPS!I2623,GWP!$B$2:$B$13,0))</f>
        <v>0</v>
      </c>
      <c r="L2623" s="5">
        <f t="shared" si="81"/>
        <v>0</v>
      </c>
    </row>
    <row r="2624" spans="1:12">
      <c r="A2624" t="s">
        <v>4343</v>
      </c>
      <c r="B2624" t="s">
        <v>5</v>
      </c>
      <c r="C2624" t="s">
        <v>1734</v>
      </c>
      <c r="D2624" t="s">
        <v>7004</v>
      </c>
      <c r="E2624" t="s">
        <v>1710</v>
      </c>
      <c r="H2624" t="str">
        <f>INDEX('Vensim Variables'!$B:$B,MATCH(EPS!$B2624,'Vensim Variables'!$A:$A,0))</f>
        <v>g pollutant</v>
      </c>
      <c r="I2624" t="str">
        <f t="shared" si="80"/>
        <v>SOx</v>
      </c>
      <c r="J2624">
        <f>INDEX(NoSettings!$C:$C,MATCH(EPS!$A2624,NoSettings!$A:$A,0))</f>
        <v>287525000</v>
      </c>
      <c r="K2624" s="109">
        <f>INDEX(GWP!$C$2:$C$13,MATCH(EPS!I2624,GWP!$B$2:$B$13,0))</f>
        <v>0</v>
      </c>
      <c r="L2624" s="5">
        <f t="shared" si="81"/>
        <v>0</v>
      </c>
    </row>
    <row r="2625" spans="1:12">
      <c r="A2625" t="s">
        <v>4344</v>
      </c>
      <c r="B2625" t="s">
        <v>5</v>
      </c>
      <c r="C2625" t="s">
        <v>1734</v>
      </c>
      <c r="D2625" t="s">
        <v>7004</v>
      </c>
      <c r="E2625" t="s">
        <v>1711</v>
      </c>
      <c r="H2625" t="str">
        <f>INDEX('Vensim Variables'!$B:$B,MATCH(EPS!$B2625,'Vensim Variables'!$A:$A,0))</f>
        <v>g pollutant</v>
      </c>
      <c r="I2625" t="str">
        <f t="shared" si="80"/>
        <v>BC</v>
      </c>
      <c r="J2625">
        <f>INDEX(NoSettings!$C:$C,MATCH(EPS!$A2625,NoSettings!$A:$A,0))</f>
        <v>26853500</v>
      </c>
      <c r="K2625" s="109">
        <f>INDEX(GWP!$C$2:$C$13,MATCH(EPS!I2625,GWP!$B$2:$B$13,0))</f>
        <v>345</v>
      </c>
      <c r="L2625" s="5">
        <f t="shared" si="81"/>
        <v>9.2644575E-3</v>
      </c>
    </row>
    <row r="2626" spans="1:12">
      <c r="A2626" t="s">
        <v>4345</v>
      </c>
      <c r="B2626" t="s">
        <v>5</v>
      </c>
      <c r="C2626" t="s">
        <v>1734</v>
      </c>
      <c r="D2626" t="s">
        <v>7004</v>
      </c>
      <c r="E2626" t="s">
        <v>1712</v>
      </c>
      <c r="H2626" t="str">
        <f>INDEX('Vensim Variables'!$B:$B,MATCH(EPS!$B2626,'Vensim Variables'!$A:$A,0))</f>
        <v>g pollutant</v>
      </c>
      <c r="I2626" t="str">
        <f t="shared" si="80"/>
        <v>OC</v>
      </c>
      <c r="J2626">
        <f>INDEX(NoSettings!$C:$C,MATCH(EPS!$A2626,NoSettings!$A:$A,0))</f>
        <v>180302000</v>
      </c>
      <c r="K2626" s="109">
        <f>INDEX(GWP!$C$2:$C$13,MATCH(EPS!I2626,GWP!$B$2:$B$13,0))</f>
        <v>-46</v>
      </c>
      <c r="L2626" s="5">
        <f t="shared" si="81"/>
        <v>-8.2938920000000006E-3</v>
      </c>
    </row>
    <row r="2627" spans="1:12">
      <c r="A2627" t="s">
        <v>4346</v>
      </c>
      <c r="B2627" t="s">
        <v>5</v>
      </c>
      <c r="C2627" t="s">
        <v>1734</v>
      </c>
      <c r="D2627" t="s">
        <v>7004</v>
      </c>
      <c r="E2627" t="s">
        <v>1713</v>
      </c>
      <c r="H2627" t="str">
        <f>INDEX('Vensim Variables'!$B:$B,MATCH(EPS!$B2627,'Vensim Variables'!$A:$A,0))</f>
        <v>g pollutant</v>
      </c>
      <c r="I2627" t="str">
        <f t="shared" ref="I2627:I2690" si="82">IF(OR(C2627="CO2",C2627="CH4",C2627="N2O",C2627="F gases",C2627="VOC",C2627="CO",C2627="NOx",C2627="PM10",C2627="PM25",C2627="SOx",C2627="BC",C2627="OC"),C2627,IF(OR(D2627="CO2",D2627="CH4",D2627="N2O",D2627="F gases",D2627="VOC",D2627="CO",D2627="NOx",D2627="PM10",D2627="PM25",D2627="SOx",D2627="BC",D2627="OC"),D2627,IF(OR(E2627="CO2",E2627="CH4",E2627="N2O",E2627="F gases",E2627="VOC",E2627="CO",E2627="NOx",E2627="PM10",E2627="PM25",E2627="SOx",E2627="BC",E2627="OC"),E2627,"NA")))</f>
        <v>CH4</v>
      </c>
      <c r="J2627">
        <f>INDEX(NoSettings!$C:$C,MATCH(EPS!$A2627,NoSettings!$A:$A,0))</f>
        <v>191811000</v>
      </c>
      <c r="K2627" s="109">
        <f>INDEX(GWP!$C$2:$C$13,MATCH(EPS!I2627,GWP!$B$2:$B$13,0))</f>
        <v>28</v>
      </c>
      <c r="L2627" s="5">
        <f t="shared" ref="L2627:L2690" si="83">IF(H2627="g pollutant",K2627*J2627/10^12,IF(H2627="MMTCO2e",J2627,IF(H2627="MWh",J2627,0)))</f>
        <v>5.3707080000000001E-3</v>
      </c>
    </row>
    <row r="2628" spans="1:12">
      <c r="A2628" t="s">
        <v>4347</v>
      </c>
      <c r="B2628" t="s">
        <v>5</v>
      </c>
      <c r="C2628" t="s">
        <v>1734</v>
      </c>
      <c r="D2628" t="s">
        <v>7004</v>
      </c>
      <c r="E2628" t="s">
        <v>1714</v>
      </c>
      <c r="H2628" t="str">
        <f>INDEX('Vensim Variables'!$B:$B,MATCH(EPS!$B2628,'Vensim Variables'!$A:$A,0))</f>
        <v>g pollutant</v>
      </c>
      <c r="I2628" t="str">
        <f t="shared" si="82"/>
        <v>N2O</v>
      </c>
      <c r="J2628">
        <f>INDEX(NoSettings!$C:$C,MATCH(EPS!$A2628,NoSettings!$A:$A,0))</f>
        <v>19181100</v>
      </c>
      <c r="K2628" s="109">
        <f>INDEX(GWP!$C$2:$C$13,MATCH(EPS!I2628,GWP!$B$2:$B$13,0))</f>
        <v>265</v>
      </c>
      <c r="L2628" s="5">
        <f t="shared" si="83"/>
        <v>5.0829915E-3</v>
      </c>
    </row>
    <row r="2629" spans="1:12">
      <c r="A2629" t="s">
        <v>4348</v>
      </c>
      <c r="B2629" t="s">
        <v>5</v>
      </c>
      <c r="C2629" t="s">
        <v>1734</v>
      </c>
      <c r="D2629" t="s">
        <v>7004</v>
      </c>
      <c r="E2629" t="s">
        <v>1715</v>
      </c>
      <c r="H2629" t="str">
        <f>INDEX('Vensim Variables'!$B:$B,MATCH(EPS!$B2629,'Vensim Variables'!$A:$A,0))</f>
        <v>g pollutant</v>
      </c>
      <c r="I2629" t="str">
        <f t="shared" si="82"/>
        <v>F gases</v>
      </c>
      <c r="J2629">
        <f>INDEX(NoSettings!$C:$C,MATCH(EPS!$A2629,NoSettings!$A:$A,0))</f>
        <v>0</v>
      </c>
      <c r="K2629" s="109">
        <f>INDEX(GWP!$C$2:$C$13,MATCH(EPS!I2629,GWP!$B$2:$B$13,0))</f>
        <v>1</v>
      </c>
      <c r="L2629" s="5">
        <f t="shared" si="83"/>
        <v>0</v>
      </c>
    </row>
    <row r="2630" spans="1:12">
      <c r="A2630" t="s">
        <v>4349</v>
      </c>
      <c r="B2630" t="s">
        <v>5</v>
      </c>
      <c r="C2630" t="s">
        <v>1734</v>
      </c>
      <c r="D2630" t="s">
        <v>7005</v>
      </c>
      <c r="E2630" t="s">
        <v>1702</v>
      </c>
      <c r="H2630" t="str">
        <f>INDEX('Vensim Variables'!$B:$B,MATCH(EPS!$B2630,'Vensim Variables'!$A:$A,0))</f>
        <v>g pollutant</v>
      </c>
      <c r="I2630" t="str">
        <f t="shared" si="82"/>
        <v>CO2</v>
      </c>
      <c r="J2630">
        <f>INDEX(NoSettings!$C:$C,MATCH(EPS!$A2630,NoSettings!$A:$A,0))</f>
        <v>48634700000000</v>
      </c>
      <c r="K2630" s="109">
        <f>INDEX(GWP!$C$2:$C$13,MATCH(EPS!I2630,GWP!$B$2:$B$13,0))</f>
        <v>1</v>
      </c>
      <c r="L2630" s="5">
        <f t="shared" si="83"/>
        <v>48.634700000000002</v>
      </c>
    </row>
    <row r="2631" spans="1:12">
      <c r="A2631" t="s">
        <v>4350</v>
      </c>
      <c r="B2631" t="s">
        <v>5</v>
      </c>
      <c r="C2631" t="s">
        <v>1734</v>
      </c>
      <c r="D2631" t="s">
        <v>7005</v>
      </c>
      <c r="E2631" t="s">
        <v>1705</v>
      </c>
      <c r="H2631" t="str">
        <f>INDEX('Vensim Variables'!$B:$B,MATCH(EPS!$B2631,'Vensim Variables'!$A:$A,0))</f>
        <v>g pollutant</v>
      </c>
      <c r="I2631" t="str">
        <f t="shared" si="82"/>
        <v>VOC</v>
      </c>
      <c r="J2631">
        <f>INDEX(NoSettings!$C:$C,MATCH(EPS!$A2631,NoSettings!$A:$A,0))</f>
        <v>5534420000</v>
      </c>
      <c r="K2631" s="109">
        <f>INDEX(GWP!$C$2:$C$13,MATCH(EPS!I2631,GWP!$B$2:$B$13,0))</f>
        <v>5</v>
      </c>
      <c r="L2631" s="5">
        <f t="shared" si="83"/>
        <v>2.7672100000000002E-2</v>
      </c>
    </row>
    <row r="2632" spans="1:12">
      <c r="A2632" t="s">
        <v>4351</v>
      </c>
      <c r="B2632" t="s">
        <v>5</v>
      </c>
      <c r="C2632" t="s">
        <v>1734</v>
      </c>
      <c r="D2632" t="s">
        <v>7005</v>
      </c>
      <c r="E2632" t="s">
        <v>1706</v>
      </c>
      <c r="H2632" t="str">
        <f>INDEX('Vensim Variables'!$B:$B,MATCH(EPS!$B2632,'Vensim Variables'!$A:$A,0))</f>
        <v>g pollutant</v>
      </c>
      <c r="I2632" t="str">
        <f t="shared" si="82"/>
        <v>CO</v>
      </c>
      <c r="J2632">
        <f>INDEX(NoSettings!$C:$C,MATCH(EPS!$A2632,NoSettings!$A:$A,0))</f>
        <v>29544700000</v>
      </c>
      <c r="K2632" s="109">
        <f>INDEX(GWP!$C$2:$C$13,MATCH(EPS!I2632,GWP!$B$2:$B$13,0))</f>
        <v>1.8</v>
      </c>
      <c r="L2632" s="5">
        <f t="shared" si="83"/>
        <v>5.3180459999999999E-2</v>
      </c>
    </row>
    <row r="2633" spans="1:12">
      <c r="A2633" t="s">
        <v>4352</v>
      </c>
      <c r="B2633" t="s">
        <v>5</v>
      </c>
      <c r="C2633" t="s">
        <v>1734</v>
      </c>
      <c r="D2633" t="s">
        <v>7005</v>
      </c>
      <c r="E2633" t="s">
        <v>1707</v>
      </c>
      <c r="H2633" t="str">
        <f>INDEX('Vensim Variables'!$B:$B,MATCH(EPS!$B2633,'Vensim Variables'!$A:$A,0))</f>
        <v>g pollutant</v>
      </c>
      <c r="I2633" t="str">
        <f t="shared" si="82"/>
        <v>NOx</v>
      </c>
      <c r="J2633">
        <f>INDEX(NoSettings!$C:$C,MATCH(EPS!$A2633,NoSettings!$A:$A,0))</f>
        <v>51962900000</v>
      </c>
      <c r="K2633" s="109">
        <f>INDEX(GWP!$C$2:$C$13,MATCH(EPS!I2633,GWP!$B$2:$B$13,0))</f>
        <v>-8.1999999999999993</v>
      </c>
      <c r="L2633" s="5">
        <f t="shared" si="83"/>
        <v>-0.42609577999999992</v>
      </c>
    </row>
    <row r="2634" spans="1:12">
      <c r="A2634" t="s">
        <v>4353</v>
      </c>
      <c r="B2634" t="s">
        <v>5</v>
      </c>
      <c r="C2634" t="s">
        <v>1734</v>
      </c>
      <c r="D2634" t="s">
        <v>7005</v>
      </c>
      <c r="E2634" t="s">
        <v>1708</v>
      </c>
      <c r="H2634" t="str">
        <f>INDEX('Vensim Variables'!$B:$B,MATCH(EPS!$B2634,'Vensim Variables'!$A:$A,0))</f>
        <v>g pollutant</v>
      </c>
      <c r="I2634" t="str">
        <f t="shared" si="82"/>
        <v>PM10</v>
      </c>
      <c r="J2634">
        <f>INDEX(NoSettings!$C:$C,MATCH(EPS!$A2634,NoSettings!$A:$A,0))</f>
        <v>2047680000</v>
      </c>
      <c r="K2634" s="109">
        <f>INDEX(GWP!$C$2:$C$13,MATCH(EPS!I2634,GWP!$B$2:$B$13,0))</f>
        <v>0</v>
      </c>
      <c r="L2634" s="5">
        <f t="shared" si="83"/>
        <v>0</v>
      </c>
    </row>
    <row r="2635" spans="1:12">
      <c r="A2635" t="s">
        <v>4354</v>
      </c>
      <c r="B2635" t="s">
        <v>5</v>
      </c>
      <c r="C2635" t="s">
        <v>1734</v>
      </c>
      <c r="D2635" t="s">
        <v>7005</v>
      </c>
      <c r="E2635" t="s">
        <v>1709</v>
      </c>
      <c r="H2635" t="str">
        <f>INDEX('Vensim Variables'!$B:$B,MATCH(EPS!$B2635,'Vensim Variables'!$A:$A,0))</f>
        <v>g pollutant</v>
      </c>
      <c r="I2635" t="str">
        <f t="shared" si="82"/>
        <v>PM25</v>
      </c>
      <c r="J2635">
        <f>INDEX(NoSettings!$C:$C,MATCH(EPS!$A2635,NoSettings!$A:$A,0))</f>
        <v>1929440000</v>
      </c>
      <c r="K2635" s="109">
        <f>INDEX(GWP!$C$2:$C$13,MATCH(EPS!I2635,GWP!$B$2:$B$13,0))</f>
        <v>0</v>
      </c>
      <c r="L2635" s="5">
        <f t="shared" si="83"/>
        <v>0</v>
      </c>
    </row>
    <row r="2636" spans="1:12">
      <c r="A2636" t="s">
        <v>4355</v>
      </c>
      <c r="B2636" t="s">
        <v>5</v>
      </c>
      <c r="C2636" t="s">
        <v>1734</v>
      </c>
      <c r="D2636" t="s">
        <v>7005</v>
      </c>
      <c r="E2636" t="s">
        <v>1710</v>
      </c>
      <c r="H2636" t="str">
        <f>INDEX('Vensim Variables'!$B:$B,MATCH(EPS!$B2636,'Vensim Variables'!$A:$A,0))</f>
        <v>g pollutant</v>
      </c>
      <c r="I2636" t="str">
        <f t="shared" si="82"/>
        <v>SOx</v>
      </c>
      <c r="J2636">
        <f>INDEX(NoSettings!$C:$C,MATCH(EPS!$A2636,NoSettings!$A:$A,0))</f>
        <v>1373980000</v>
      </c>
      <c r="K2636" s="109">
        <f>INDEX(GWP!$C$2:$C$13,MATCH(EPS!I2636,GWP!$B$2:$B$13,0))</f>
        <v>0</v>
      </c>
      <c r="L2636" s="5">
        <f t="shared" si="83"/>
        <v>0</v>
      </c>
    </row>
    <row r="2637" spans="1:12">
      <c r="A2637" t="s">
        <v>4356</v>
      </c>
      <c r="B2637" t="s">
        <v>5</v>
      </c>
      <c r="C2637" t="s">
        <v>1734</v>
      </c>
      <c r="D2637" t="s">
        <v>7005</v>
      </c>
      <c r="E2637" t="s">
        <v>1711</v>
      </c>
      <c r="H2637" t="str">
        <f>INDEX('Vensim Variables'!$B:$B,MATCH(EPS!$B2637,'Vensim Variables'!$A:$A,0))</f>
        <v>g pollutant</v>
      </c>
      <c r="I2637" t="str">
        <f t="shared" si="82"/>
        <v>BC</v>
      </c>
      <c r="J2637">
        <f>INDEX(NoSettings!$C:$C,MATCH(EPS!$A2637,NoSettings!$A:$A,0))</f>
        <v>128324000</v>
      </c>
      <c r="K2637" s="109">
        <f>INDEX(GWP!$C$2:$C$13,MATCH(EPS!I2637,GWP!$B$2:$B$13,0))</f>
        <v>345</v>
      </c>
      <c r="L2637" s="5">
        <f t="shared" si="83"/>
        <v>4.4271779999999997E-2</v>
      </c>
    </row>
    <row r="2638" spans="1:12">
      <c r="A2638" t="s">
        <v>4357</v>
      </c>
      <c r="B2638" t="s">
        <v>5</v>
      </c>
      <c r="C2638" t="s">
        <v>1734</v>
      </c>
      <c r="D2638" t="s">
        <v>7005</v>
      </c>
      <c r="E2638" t="s">
        <v>1712</v>
      </c>
      <c r="H2638" t="str">
        <f>INDEX('Vensim Variables'!$B:$B,MATCH(EPS!$B2638,'Vensim Variables'!$A:$A,0))</f>
        <v>g pollutant</v>
      </c>
      <c r="I2638" t="str">
        <f t="shared" si="82"/>
        <v>OC</v>
      </c>
      <c r="J2638">
        <f>INDEX(NoSettings!$C:$C,MATCH(EPS!$A2638,NoSettings!$A:$A,0))</f>
        <v>861602000</v>
      </c>
      <c r="K2638" s="109">
        <f>INDEX(GWP!$C$2:$C$13,MATCH(EPS!I2638,GWP!$B$2:$B$13,0))</f>
        <v>-46</v>
      </c>
      <c r="L2638" s="5">
        <f t="shared" si="83"/>
        <v>-3.9633691999999998E-2</v>
      </c>
    </row>
    <row r="2639" spans="1:12">
      <c r="A2639" t="s">
        <v>4358</v>
      </c>
      <c r="B2639" t="s">
        <v>5</v>
      </c>
      <c r="C2639" t="s">
        <v>1734</v>
      </c>
      <c r="D2639" t="s">
        <v>7005</v>
      </c>
      <c r="E2639" t="s">
        <v>1713</v>
      </c>
      <c r="H2639" t="str">
        <f>INDEX('Vensim Variables'!$B:$B,MATCH(EPS!$B2639,'Vensim Variables'!$A:$A,0))</f>
        <v>g pollutant</v>
      </c>
      <c r="I2639" t="str">
        <f t="shared" si="82"/>
        <v>CH4</v>
      </c>
      <c r="J2639">
        <f>INDEX(NoSettings!$C:$C,MATCH(EPS!$A2639,NoSettings!$A:$A,0))</f>
        <v>916598000</v>
      </c>
      <c r="K2639" s="109">
        <f>INDEX(GWP!$C$2:$C$13,MATCH(EPS!I2639,GWP!$B$2:$B$13,0))</f>
        <v>28</v>
      </c>
      <c r="L2639" s="5">
        <f t="shared" si="83"/>
        <v>2.5664744E-2</v>
      </c>
    </row>
    <row r="2640" spans="1:12">
      <c r="A2640" t="s">
        <v>4359</v>
      </c>
      <c r="B2640" t="s">
        <v>5</v>
      </c>
      <c r="C2640" t="s">
        <v>1734</v>
      </c>
      <c r="D2640" t="s">
        <v>7005</v>
      </c>
      <c r="E2640" t="s">
        <v>1714</v>
      </c>
      <c r="H2640" t="str">
        <f>INDEX('Vensim Variables'!$B:$B,MATCH(EPS!$B2640,'Vensim Variables'!$A:$A,0))</f>
        <v>g pollutant</v>
      </c>
      <c r="I2640" t="str">
        <f t="shared" si="82"/>
        <v>N2O</v>
      </c>
      <c r="J2640">
        <f>INDEX(NoSettings!$C:$C,MATCH(EPS!$A2640,NoSettings!$A:$A,0))</f>
        <v>91659800</v>
      </c>
      <c r="K2640" s="109">
        <f>INDEX(GWP!$C$2:$C$13,MATCH(EPS!I2640,GWP!$B$2:$B$13,0))</f>
        <v>265</v>
      </c>
      <c r="L2640" s="5">
        <f t="shared" si="83"/>
        <v>2.4289847E-2</v>
      </c>
    </row>
    <row r="2641" spans="1:12">
      <c r="A2641" t="s">
        <v>4360</v>
      </c>
      <c r="B2641" t="s">
        <v>5</v>
      </c>
      <c r="C2641" t="s">
        <v>1734</v>
      </c>
      <c r="D2641" t="s">
        <v>7005</v>
      </c>
      <c r="E2641" t="s">
        <v>1715</v>
      </c>
      <c r="H2641" t="str">
        <f>INDEX('Vensim Variables'!$B:$B,MATCH(EPS!$B2641,'Vensim Variables'!$A:$A,0))</f>
        <v>g pollutant</v>
      </c>
      <c r="I2641" t="str">
        <f t="shared" si="82"/>
        <v>F gases</v>
      </c>
      <c r="J2641">
        <f>INDEX(NoSettings!$C:$C,MATCH(EPS!$A2641,NoSettings!$A:$A,0))</f>
        <v>0</v>
      </c>
      <c r="K2641" s="109">
        <f>INDEX(GWP!$C$2:$C$13,MATCH(EPS!I2641,GWP!$B$2:$B$13,0))</f>
        <v>1</v>
      </c>
      <c r="L2641" s="5">
        <f t="shared" si="83"/>
        <v>0</v>
      </c>
    </row>
    <row r="2642" spans="1:12">
      <c r="A2642" t="s">
        <v>4361</v>
      </c>
      <c r="B2642" t="s">
        <v>5</v>
      </c>
      <c r="C2642" t="s">
        <v>1734</v>
      </c>
      <c r="D2642" t="s">
        <v>7006</v>
      </c>
      <c r="E2642" t="s">
        <v>1702</v>
      </c>
      <c r="H2642" t="str">
        <f>INDEX('Vensim Variables'!$B:$B,MATCH(EPS!$B2642,'Vensim Variables'!$A:$A,0))</f>
        <v>g pollutant</v>
      </c>
      <c r="I2642" t="str">
        <f t="shared" si="82"/>
        <v>CO2</v>
      </c>
      <c r="J2642">
        <f>INDEX(NoSettings!$C:$C,MATCH(EPS!$A2642,NoSettings!$A:$A,0))</f>
        <v>5925740000000</v>
      </c>
      <c r="K2642" s="109">
        <f>INDEX(GWP!$C$2:$C$13,MATCH(EPS!I2642,GWP!$B$2:$B$13,0))</f>
        <v>1</v>
      </c>
      <c r="L2642" s="5">
        <f t="shared" si="83"/>
        <v>5.9257400000000002</v>
      </c>
    </row>
    <row r="2643" spans="1:12">
      <c r="A2643" t="s">
        <v>4362</v>
      </c>
      <c r="B2643" t="s">
        <v>5</v>
      </c>
      <c r="C2643" t="s">
        <v>1734</v>
      </c>
      <c r="D2643" t="s">
        <v>7006</v>
      </c>
      <c r="E2643" t="s">
        <v>1705</v>
      </c>
      <c r="H2643" t="str">
        <f>INDEX('Vensim Variables'!$B:$B,MATCH(EPS!$B2643,'Vensim Variables'!$A:$A,0))</f>
        <v>g pollutant</v>
      </c>
      <c r="I2643" t="str">
        <f t="shared" si="82"/>
        <v>VOC</v>
      </c>
      <c r="J2643">
        <f>INDEX(NoSettings!$C:$C,MATCH(EPS!$A2643,NoSettings!$A:$A,0))</f>
        <v>674324000</v>
      </c>
      <c r="K2643" s="109">
        <f>INDEX(GWP!$C$2:$C$13,MATCH(EPS!I2643,GWP!$B$2:$B$13,0))</f>
        <v>5</v>
      </c>
      <c r="L2643" s="5">
        <f t="shared" si="83"/>
        <v>3.3716200000000001E-3</v>
      </c>
    </row>
    <row r="2644" spans="1:12">
      <c r="A2644" t="s">
        <v>4363</v>
      </c>
      <c r="B2644" t="s">
        <v>5</v>
      </c>
      <c r="C2644" t="s">
        <v>1734</v>
      </c>
      <c r="D2644" t="s">
        <v>7006</v>
      </c>
      <c r="E2644" t="s">
        <v>1706</v>
      </c>
      <c r="H2644" t="str">
        <f>INDEX('Vensim Variables'!$B:$B,MATCH(EPS!$B2644,'Vensim Variables'!$A:$A,0))</f>
        <v>g pollutant</v>
      </c>
      <c r="I2644" t="str">
        <f t="shared" si="82"/>
        <v>CO</v>
      </c>
      <c r="J2644">
        <f>INDEX(NoSettings!$C:$C,MATCH(EPS!$A2644,NoSettings!$A:$A,0))</f>
        <v>3599780000</v>
      </c>
      <c r="K2644" s="109">
        <f>INDEX(GWP!$C$2:$C$13,MATCH(EPS!I2644,GWP!$B$2:$B$13,0))</f>
        <v>1.8</v>
      </c>
      <c r="L2644" s="5">
        <f t="shared" si="83"/>
        <v>6.4796039999999999E-3</v>
      </c>
    </row>
    <row r="2645" spans="1:12">
      <c r="A2645" t="s">
        <v>4364</v>
      </c>
      <c r="B2645" t="s">
        <v>5</v>
      </c>
      <c r="C2645" t="s">
        <v>1734</v>
      </c>
      <c r="D2645" t="s">
        <v>7006</v>
      </c>
      <c r="E2645" t="s">
        <v>1707</v>
      </c>
      <c r="H2645" t="str">
        <f>INDEX('Vensim Variables'!$B:$B,MATCH(EPS!$B2645,'Vensim Variables'!$A:$A,0))</f>
        <v>g pollutant</v>
      </c>
      <c r="I2645" t="str">
        <f t="shared" si="82"/>
        <v>NOx</v>
      </c>
      <c r="J2645">
        <f>INDEX(NoSettings!$C:$C,MATCH(EPS!$A2645,NoSettings!$A:$A,0))</f>
        <v>6331250000</v>
      </c>
      <c r="K2645" s="109">
        <f>INDEX(GWP!$C$2:$C$13,MATCH(EPS!I2645,GWP!$B$2:$B$13,0))</f>
        <v>-8.1999999999999993</v>
      </c>
      <c r="L2645" s="5">
        <f t="shared" si="83"/>
        <v>-5.191624999999999E-2</v>
      </c>
    </row>
    <row r="2646" spans="1:12">
      <c r="A2646" t="s">
        <v>4365</v>
      </c>
      <c r="B2646" t="s">
        <v>5</v>
      </c>
      <c r="C2646" t="s">
        <v>1734</v>
      </c>
      <c r="D2646" t="s">
        <v>7006</v>
      </c>
      <c r="E2646" t="s">
        <v>1708</v>
      </c>
      <c r="H2646" t="str">
        <f>INDEX('Vensim Variables'!$B:$B,MATCH(EPS!$B2646,'Vensim Variables'!$A:$A,0))</f>
        <v>g pollutant</v>
      </c>
      <c r="I2646" t="str">
        <f t="shared" si="82"/>
        <v>PM10</v>
      </c>
      <c r="J2646">
        <f>INDEX(NoSettings!$C:$C,MATCH(EPS!$A2646,NoSettings!$A:$A,0))</f>
        <v>249493000</v>
      </c>
      <c r="K2646" s="109">
        <f>INDEX(GWP!$C$2:$C$13,MATCH(EPS!I2646,GWP!$B$2:$B$13,0))</f>
        <v>0</v>
      </c>
      <c r="L2646" s="5">
        <f t="shared" si="83"/>
        <v>0</v>
      </c>
    </row>
    <row r="2647" spans="1:12">
      <c r="A2647" t="s">
        <v>4366</v>
      </c>
      <c r="B2647" t="s">
        <v>5</v>
      </c>
      <c r="C2647" t="s">
        <v>1734</v>
      </c>
      <c r="D2647" t="s">
        <v>7006</v>
      </c>
      <c r="E2647" t="s">
        <v>1709</v>
      </c>
      <c r="H2647" t="str">
        <f>INDEX('Vensim Variables'!$B:$B,MATCH(EPS!$B2647,'Vensim Variables'!$A:$A,0))</f>
        <v>g pollutant</v>
      </c>
      <c r="I2647" t="str">
        <f t="shared" si="82"/>
        <v>PM25</v>
      </c>
      <c r="J2647">
        <f>INDEX(NoSettings!$C:$C,MATCH(EPS!$A2647,NoSettings!$A:$A,0))</f>
        <v>235086000</v>
      </c>
      <c r="K2647" s="109">
        <f>INDEX(GWP!$C$2:$C$13,MATCH(EPS!I2647,GWP!$B$2:$B$13,0))</f>
        <v>0</v>
      </c>
      <c r="L2647" s="5">
        <f t="shared" si="83"/>
        <v>0</v>
      </c>
    </row>
    <row r="2648" spans="1:12">
      <c r="A2648" t="s">
        <v>4367</v>
      </c>
      <c r="B2648" t="s">
        <v>5</v>
      </c>
      <c r="C2648" t="s">
        <v>1734</v>
      </c>
      <c r="D2648" t="s">
        <v>7006</v>
      </c>
      <c r="E2648" t="s">
        <v>1710</v>
      </c>
      <c r="H2648" t="str">
        <f>INDEX('Vensim Variables'!$B:$B,MATCH(EPS!$B2648,'Vensim Variables'!$A:$A,0))</f>
        <v>g pollutant</v>
      </c>
      <c r="I2648" t="str">
        <f t="shared" si="82"/>
        <v>SOx</v>
      </c>
      <c r="J2648">
        <f>INDEX(NoSettings!$C:$C,MATCH(EPS!$A2648,NoSettings!$A:$A,0))</f>
        <v>167408000</v>
      </c>
      <c r="K2648" s="109">
        <f>INDEX(GWP!$C$2:$C$13,MATCH(EPS!I2648,GWP!$B$2:$B$13,0))</f>
        <v>0</v>
      </c>
      <c r="L2648" s="5">
        <f t="shared" si="83"/>
        <v>0</v>
      </c>
    </row>
    <row r="2649" spans="1:12">
      <c r="A2649" t="s">
        <v>4368</v>
      </c>
      <c r="B2649" t="s">
        <v>5</v>
      </c>
      <c r="C2649" t="s">
        <v>1734</v>
      </c>
      <c r="D2649" t="s">
        <v>7006</v>
      </c>
      <c r="E2649" t="s">
        <v>1711</v>
      </c>
      <c r="H2649" t="str">
        <f>INDEX('Vensim Variables'!$B:$B,MATCH(EPS!$B2649,'Vensim Variables'!$A:$A,0))</f>
        <v>g pollutant</v>
      </c>
      <c r="I2649" t="str">
        <f t="shared" si="82"/>
        <v>BC</v>
      </c>
      <c r="J2649">
        <f>INDEX(NoSettings!$C:$C,MATCH(EPS!$A2649,NoSettings!$A:$A,0))</f>
        <v>15635200</v>
      </c>
      <c r="K2649" s="109">
        <f>INDEX(GWP!$C$2:$C$13,MATCH(EPS!I2649,GWP!$B$2:$B$13,0))</f>
        <v>345</v>
      </c>
      <c r="L2649" s="5">
        <f t="shared" si="83"/>
        <v>5.394144E-3</v>
      </c>
    </row>
    <row r="2650" spans="1:12">
      <c r="A2650" t="s">
        <v>4369</v>
      </c>
      <c r="B2650" t="s">
        <v>5</v>
      </c>
      <c r="C2650" t="s">
        <v>1734</v>
      </c>
      <c r="D2650" t="s">
        <v>7006</v>
      </c>
      <c r="E2650" t="s">
        <v>1712</v>
      </c>
      <c r="H2650" t="str">
        <f>INDEX('Vensim Variables'!$B:$B,MATCH(EPS!$B2650,'Vensim Variables'!$A:$A,0))</f>
        <v>g pollutant</v>
      </c>
      <c r="I2650" t="str">
        <f t="shared" si="82"/>
        <v>OC</v>
      </c>
      <c r="J2650">
        <f>INDEX(NoSettings!$C:$C,MATCH(EPS!$A2650,NoSettings!$A:$A,0))</f>
        <v>104979000</v>
      </c>
      <c r="K2650" s="109">
        <f>INDEX(GWP!$C$2:$C$13,MATCH(EPS!I2650,GWP!$B$2:$B$13,0))</f>
        <v>-46</v>
      </c>
      <c r="L2650" s="5">
        <f t="shared" si="83"/>
        <v>-4.8290340000000003E-3</v>
      </c>
    </row>
    <row r="2651" spans="1:12">
      <c r="A2651" t="s">
        <v>4370</v>
      </c>
      <c r="B2651" t="s">
        <v>5</v>
      </c>
      <c r="C2651" t="s">
        <v>1734</v>
      </c>
      <c r="D2651" t="s">
        <v>7006</v>
      </c>
      <c r="E2651" t="s">
        <v>1713</v>
      </c>
      <c r="H2651" t="str">
        <f>INDEX('Vensim Variables'!$B:$B,MATCH(EPS!$B2651,'Vensim Variables'!$A:$A,0))</f>
        <v>g pollutant</v>
      </c>
      <c r="I2651" t="str">
        <f t="shared" si="82"/>
        <v>CH4</v>
      </c>
      <c r="J2651">
        <f>INDEX(NoSettings!$C:$C,MATCH(EPS!$A2651,NoSettings!$A:$A,0))</f>
        <v>111680000</v>
      </c>
      <c r="K2651" s="109">
        <f>INDEX(GWP!$C$2:$C$13,MATCH(EPS!I2651,GWP!$B$2:$B$13,0))</f>
        <v>28</v>
      </c>
      <c r="L2651" s="5">
        <f t="shared" si="83"/>
        <v>3.1270400000000002E-3</v>
      </c>
    </row>
    <row r="2652" spans="1:12">
      <c r="A2652" t="s">
        <v>4371</v>
      </c>
      <c r="B2652" t="s">
        <v>5</v>
      </c>
      <c r="C2652" t="s">
        <v>1734</v>
      </c>
      <c r="D2652" t="s">
        <v>7006</v>
      </c>
      <c r="E2652" t="s">
        <v>1714</v>
      </c>
      <c r="H2652" t="str">
        <f>INDEX('Vensim Variables'!$B:$B,MATCH(EPS!$B2652,'Vensim Variables'!$A:$A,0))</f>
        <v>g pollutant</v>
      </c>
      <c r="I2652" t="str">
        <f t="shared" si="82"/>
        <v>N2O</v>
      </c>
      <c r="J2652">
        <f>INDEX(NoSettings!$C:$C,MATCH(EPS!$A2652,NoSettings!$A:$A,0))</f>
        <v>11168000</v>
      </c>
      <c r="K2652" s="109">
        <f>INDEX(GWP!$C$2:$C$13,MATCH(EPS!I2652,GWP!$B$2:$B$13,0))</f>
        <v>265</v>
      </c>
      <c r="L2652" s="5">
        <f t="shared" si="83"/>
        <v>2.9595200000000002E-3</v>
      </c>
    </row>
    <row r="2653" spans="1:12">
      <c r="A2653" t="s">
        <v>4372</v>
      </c>
      <c r="B2653" t="s">
        <v>5</v>
      </c>
      <c r="C2653" t="s">
        <v>1734</v>
      </c>
      <c r="D2653" t="s">
        <v>7006</v>
      </c>
      <c r="E2653" t="s">
        <v>1715</v>
      </c>
      <c r="H2653" t="str">
        <f>INDEX('Vensim Variables'!$B:$B,MATCH(EPS!$B2653,'Vensim Variables'!$A:$A,0))</f>
        <v>g pollutant</v>
      </c>
      <c r="I2653" t="str">
        <f t="shared" si="82"/>
        <v>F gases</v>
      </c>
      <c r="J2653">
        <f>INDEX(NoSettings!$C:$C,MATCH(EPS!$A2653,NoSettings!$A:$A,0))</f>
        <v>0</v>
      </c>
      <c r="K2653" s="109">
        <f>INDEX(GWP!$C$2:$C$13,MATCH(EPS!I2653,GWP!$B$2:$B$13,0))</f>
        <v>1</v>
      </c>
      <c r="L2653" s="5">
        <f t="shared" si="83"/>
        <v>0</v>
      </c>
    </row>
    <row r="2654" spans="1:12">
      <c r="A2654" t="s">
        <v>4373</v>
      </c>
      <c r="B2654" t="s">
        <v>5</v>
      </c>
      <c r="C2654" t="s">
        <v>1734</v>
      </c>
      <c r="D2654" t="s">
        <v>7007</v>
      </c>
      <c r="E2654" t="s">
        <v>1702</v>
      </c>
      <c r="H2654" t="str">
        <f>INDEX('Vensim Variables'!$B:$B,MATCH(EPS!$B2654,'Vensim Variables'!$A:$A,0))</f>
        <v>g pollutant</v>
      </c>
      <c r="I2654" t="str">
        <f t="shared" si="82"/>
        <v>CO2</v>
      </c>
      <c r="J2654">
        <f>INDEX(NoSettings!$C:$C,MATCH(EPS!$A2654,NoSettings!$A:$A,0))</f>
        <v>3409540000000</v>
      </c>
      <c r="K2654" s="109">
        <f>INDEX(GWP!$C$2:$C$13,MATCH(EPS!I2654,GWP!$B$2:$B$13,0))</f>
        <v>1</v>
      </c>
      <c r="L2654" s="5">
        <f t="shared" si="83"/>
        <v>3.4095399999999998</v>
      </c>
    </row>
    <row r="2655" spans="1:12">
      <c r="A2655" t="s">
        <v>4374</v>
      </c>
      <c r="B2655" t="s">
        <v>5</v>
      </c>
      <c r="C2655" t="s">
        <v>1734</v>
      </c>
      <c r="D2655" t="s">
        <v>7007</v>
      </c>
      <c r="E2655" t="s">
        <v>1705</v>
      </c>
      <c r="H2655" t="str">
        <f>INDEX('Vensim Variables'!$B:$B,MATCH(EPS!$B2655,'Vensim Variables'!$A:$A,0))</f>
        <v>g pollutant</v>
      </c>
      <c r="I2655" t="str">
        <f t="shared" si="82"/>
        <v>VOC</v>
      </c>
      <c r="J2655">
        <f>INDEX(NoSettings!$C:$C,MATCH(EPS!$A2655,NoSettings!$A:$A,0))</f>
        <v>387991000</v>
      </c>
      <c r="K2655" s="109">
        <f>INDEX(GWP!$C$2:$C$13,MATCH(EPS!I2655,GWP!$B$2:$B$13,0))</f>
        <v>5</v>
      </c>
      <c r="L2655" s="5">
        <f t="shared" si="83"/>
        <v>1.9399549999999999E-3</v>
      </c>
    </row>
    <row r="2656" spans="1:12">
      <c r="A2656" t="s">
        <v>4375</v>
      </c>
      <c r="B2656" t="s">
        <v>5</v>
      </c>
      <c r="C2656" t="s">
        <v>1734</v>
      </c>
      <c r="D2656" t="s">
        <v>7007</v>
      </c>
      <c r="E2656" t="s">
        <v>1706</v>
      </c>
      <c r="H2656" t="str">
        <f>INDEX('Vensim Variables'!$B:$B,MATCH(EPS!$B2656,'Vensim Variables'!$A:$A,0))</f>
        <v>g pollutant</v>
      </c>
      <c r="I2656" t="str">
        <f t="shared" si="82"/>
        <v>CO</v>
      </c>
      <c r="J2656">
        <f>INDEX(NoSettings!$C:$C,MATCH(EPS!$A2656,NoSettings!$A:$A,0))</f>
        <v>2071230000</v>
      </c>
      <c r="K2656" s="109">
        <f>INDEX(GWP!$C$2:$C$13,MATCH(EPS!I2656,GWP!$B$2:$B$13,0))</f>
        <v>1.8</v>
      </c>
      <c r="L2656" s="5">
        <f t="shared" si="83"/>
        <v>3.7282140000000001E-3</v>
      </c>
    </row>
    <row r="2657" spans="1:12">
      <c r="A2657" t="s">
        <v>4376</v>
      </c>
      <c r="B2657" t="s">
        <v>5</v>
      </c>
      <c r="C2657" t="s">
        <v>1734</v>
      </c>
      <c r="D2657" t="s">
        <v>7007</v>
      </c>
      <c r="E2657" t="s">
        <v>1707</v>
      </c>
      <c r="H2657" t="str">
        <f>INDEX('Vensim Variables'!$B:$B,MATCH(EPS!$B2657,'Vensim Variables'!$A:$A,0))</f>
        <v>g pollutant</v>
      </c>
      <c r="I2657" t="str">
        <f t="shared" si="82"/>
        <v>NOx</v>
      </c>
      <c r="J2657">
        <f>INDEX(NoSettings!$C:$C,MATCH(EPS!$A2657,NoSettings!$A:$A,0))</f>
        <v>3642860000</v>
      </c>
      <c r="K2657" s="109">
        <f>INDEX(GWP!$C$2:$C$13,MATCH(EPS!I2657,GWP!$B$2:$B$13,0))</f>
        <v>-8.1999999999999993</v>
      </c>
      <c r="L2657" s="5">
        <f t="shared" si="83"/>
        <v>-2.9871451999999996E-2</v>
      </c>
    </row>
    <row r="2658" spans="1:12">
      <c r="A2658" t="s">
        <v>4377</v>
      </c>
      <c r="B2658" t="s">
        <v>5</v>
      </c>
      <c r="C2658" t="s">
        <v>1734</v>
      </c>
      <c r="D2658" t="s">
        <v>7007</v>
      </c>
      <c r="E2658" t="s">
        <v>1708</v>
      </c>
      <c r="H2658" t="str">
        <f>INDEX('Vensim Variables'!$B:$B,MATCH(EPS!$B2658,'Vensim Variables'!$A:$A,0))</f>
        <v>g pollutant</v>
      </c>
      <c r="I2658" t="str">
        <f t="shared" si="82"/>
        <v>PM10</v>
      </c>
      <c r="J2658">
        <f>INDEX(NoSettings!$C:$C,MATCH(EPS!$A2658,NoSettings!$A:$A,0))</f>
        <v>143553000</v>
      </c>
      <c r="K2658" s="109">
        <f>INDEX(GWP!$C$2:$C$13,MATCH(EPS!I2658,GWP!$B$2:$B$13,0))</f>
        <v>0</v>
      </c>
      <c r="L2658" s="5">
        <f t="shared" si="83"/>
        <v>0</v>
      </c>
    </row>
    <row r="2659" spans="1:12">
      <c r="A2659" t="s">
        <v>4378</v>
      </c>
      <c r="B2659" t="s">
        <v>5</v>
      </c>
      <c r="C2659" t="s">
        <v>1734</v>
      </c>
      <c r="D2659" t="s">
        <v>7007</v>
      </c>
      <c r="E2659" t="s">
        <v>1709</v>
      </c>
      <c r="H2659" t="str">
        <f>INDEX('Vensim Variables'!$B:$B,MATCH(EPS!$B2659,'Vensim Variables'!$A:$A,0))</f>
        <v>g pollutant</v>
      </c>
      <c r="I2659" t="str">
        <f t="shared" si="82"/>
        <v>PM25</v>
      </c>
      <c r="J2659">
        <f>INDEX(NoSettings!$C:$C,MATCH(EPS!$A2659,NoSettings!$A:$A,0))</f>
        <v>135264000</v>
      </c>
      <c r="K2659" s="109">
        <f>INDEX(GWP!$C$2:$C$13,MATCH(EPS!I2659,GWP!$B$2:$B$13,0))</f>
        <v>0</v>
      </c>
      <c r="L2659" s="5">
        <f t="shared" si="83"/>
        <v>0</v>
      </c>
    </row>
    <row r="2660" spans="1:12">
      <c r="A2660" t="s">
        <v>4379</v>
      </c>
      <c r="B2660" t="s">
        <v>5</v>
      </c>
      <c r="C2660" t="s">
        <v>1734</v>
      </c>
      <c r="D2660" t="s">
        <v>7007</v>
      </c>
      <c r="E2660" t="s">
        <v>1710</v>
      </c>
      <c r="H2660" t="str">
        <f>INDEX('Vensim Variables'!$B:$B,MATCH(EPS!$B2660,'Vensim Variables'!$A:$A,0))</f>
        <v>g pollutant</v>
      </c>
      <c r="I2660" t="str">
        <f t="shared" si="82"/>
        <v>SOx</v>
      </c>
      <c r="J2660">
        <f>INDEX(NoSettings!$C:$C,MATCH(EPS!$A2660,NoSettings!$A:$A,0))</f>
        <v>96323000</v>
      </c>
      <c r="K2660" s="109">
        <f>INDEX(GWP!$C$2:$C$13,MATCH(EPS!I2660,GWP!$B$2:$B$13,0))</f>
        <v>0</v>
      </c>
      <c r="L2660" s="5">
        <f t="shared" si="83"/>
        <v>0</v>
      </c>
    </row>
    <row r="2661" spans="1:12">
      <c r="A2661" t="s">
        <v>4380</v>
      </c>
      <c r="B2661" t="s">
        <v>5</v>
      </c>
      <c r="C2661" t="s">
        <v>1734</v>
      </c>
      <c r="D2661" t="s">
        <v>7007</v>
      </c>
      <c r="E2661" t="s">
        <v>1711</v>
      </c>
      <c r="H2661" t="str">
        <f>INDEX('Vensim Variables'!$B:$B,MATCH(EPS!$B2661,'Vensim Variables'!$A:$A,0))</f>
        <v>g pollutant</v>
      </c>
      <c r="I2661" t="str">
        <f t="shared" si="82"/>
        <v>BC</v>
      </c>
      <c r="J2661">
        <f>INDEX(NoSettings!$C:$C,MATCH(EPS!$A2661,NoSettings!$A:$A,0))</f>
        <v>8996150</v>
      </c>
      <c r="K2661" s="109">
        <f>INDEX(GWP!$C$2:$C$13,MATCH(EPS!I2661,GWP!$B$2:$B$13,0))</f>
        <v>345</v>
      </c>
      <c r="L2661" s="5">
        <f t="shared" si="83"/>
        <v>3.1036717500000002E-3</v>
      </c>
    </row>
    <row r="2662" spans="1:12">
      <c r="A2662" t="s">
        <v>4381</v>
      </c>
      <c r="B2662" t="s">
        <v>5</v>
      </c>
      <c r="C2662" t="s">
        <v>1734</v>
      </c>
      <c r="D2662" t="s">
        <v>7007</v>
      </c>
      <c r="E2662" t="s">
        <v>1712</v>
      </c>
      <c r="H2662" t="str">
        <f>INDEX('Vensim Variables'!$B:$B,MATCH(EPS!$B2662,'Vensim Variables'!$A:$A,0))</f>
        <v>g pollutant</v>
      </c>
      <c r="I2662" t="str">
        <f t="shared" si="82"/>
        <v>OC</v>
      </c>
      <c r="J2662">
        <f>INDEX(NoSettings!$C:$C,MATCH(EPS!$A2662,NoSettings!$A:$A,0))</f>
        <v>60402700</v>
      </c>
      <c r="K2662" s="109">
        <f>INDEX(GWP!$C$2:$C$13,MATCH(EPS!I2662,GWP!$B$2:$B$13,0))</f>
        <v>-46</v>
      </c>
      <c r="L2662" s="5">
        <f t="shared" si="83"/>
        <v>-2.7785242000000002E-3</v>
      </c>
    </row>
    <row r="2663" spans="1:12">
      <c r="A2663" t="s">
        <v>4382</v>
      </c>
      <c r="B2663" t="s">
        <v>5</v>
      </c>
      <c r="C2663" t="s">
        <v>1734</v>
      </c>
      <c r="D2663" t="s">
        <v>7007</v>
      </c>
      <c r="E2663" t="s">
        <v>1713</v>
      </c>
      <c r="H2663" t="str">
        <f>INDEX('Vensim Variables'!$B:$B,MATCH(EPS!$B2663,'Vensim Variables'!$A:$A,0))</f>
        <v>g pollutant</v>
      </c>
      <c r="I2663" t="str">
        <f t="shared" si="82"/>
        <v>CH4</v>
      </c>
      <c r="J2663">
        <f>INDEX(NoSettings!$C:$C,MATCH(EPS!$A2663,NoSettings!$A:$A,0))</f>
        <v>64258200</v>
      </c>
      <c r="K2663" s="109">
        <f>INDEX(GWP!$C$2:$C$13,MATCH(EPS!I2663,GWP!$B$2:$B$13,0))</f>
        <v>28</v>
      </c>
      <c r="L2663" s="5">
        <f t="shared" si="83"/>
        <v>1.7992296000000001E-3</v>
      </c>
    </row>
    <row r="2664" spans="1:12">
      <c r="A2664" t="s">
        <v>4383</v>
      </c>
      <c r="B2664" t="s">
        <v>5</v>
      </c>
      <c r="C2664" t="s">
        <v>1734</v>
      </c>
      <c r="D2664" t="s">
        <v>7007</v>
      </c>
      <c r="E2664" t="s">
        <v>1714</v>
      </c>
      <c r="H2664" t="str">
        <f>INDEX('Vensim Variables'!$B:$B,MATCH(EPS!$B2664,'Vensim Variables'!$A:$A,0))</f>
        <v>g pollutant</v>
      </c>
      <c r="I2664" t="str">
        <f t="shared" si="82"/>
        <v>N2O</v>
      </c>
      <c r="J2664">
        <f>INDEX(NoSettings!$C:$C,MATCH(EPS!$A2664,NoSettings!$A:$A,0))</f>
        <v>6425820</v>
      </c>
      <c r="K2664" s="109">
        <f>INDEX(GWP!$C$2:$C$13,MATCH(EPS!I2664,GWP!$B$2:$B$13,0))</f>
        <v>265</v>
      </c>
      <c r="L2664" s="5">
        <f t="shared" si="83"/>
        <v>1.7028423000000001E-3</v>
      </c>
    </row>
    <row r="2665" spans="1:12">
      <c r="A2665" t="s">
        <v>4384</v>
      </c>
      <c r="B2665" t="s">
        <v>5</v>
      </c>
      <c r="C2665" t="s">
        <v>1734</v>
      </c>
      <c r="D2665" t="s">
        <v>7007</v>
      </c>
      <c r="E2665" t="s">
        <v>1715</v>
      </c>
      <c r="H2665" t="str">
        <f>INDEX('Vensim Variables'!$B:$B,MATCH(EPS!$B2665,'Vensim Variables'!$A:$A,0))</f>
        <v>g pollutant</v>
      </c>
      <c r="I2665" t="str">
        <f t="shared" si="82"/>
        <v>F gases</v>
      </c>
      <c r="J2665">
        <f>INDEX(NoSettings!$C:$C,MATCH(EPS!$A2665,NoSettings!$A:$A,0))</f>
        <v>0</v>
      </c>
      <c r="K2665" s="109">
        <f>INDEX(GWP!$C$2:$C$13,MATCH(EPS!I2665,GWP!$B$2:$B$13,0))</f>
        <v>1</v>
      </c>
      <c r="L2665" s="5">
        <f t="shared" si="83"/>
        <v>0</v>
      </c>
    </row>
    <row r="2666" spans="1:12">
      <c r="A2666" t="s">
        <v>4385</v>
      </c>
      <c r="B2666" t="s">
        <v>5</v>
      </c>
      <c r="C2666" t="s">
        <v>1734</v>
      </c>
      <c r="D2666" t="s">
        <v>7008</v>
      </c>
      <c r="E2666" t="s">
        <v>1702</v>
      </c>
      <c r="H2666" t="str">
        <f>INDEX('Vensim Variables'!$B:$B,MATCH(EPS!$B2666,'Vensim Variables'!$A:$A,0))</f>
        <v>g pollutant</v>
      </c>
      <c r="I2666" t="str">
        <f t="shared" si="82"/>
        <v>CO2</v>
      </c>
      <c r="J2666">
        <f>INDEX(NoSettings!$C:$C,MATCH(EPS!$A2666,NoSettings!$A:$A,0))</f>
        <v>26567200000000</v>
      </c>
      <c r="K2666" s="109">
        <f>INDEX(GWP!$C$2:$C$13,MATCH(EPS!I2666,GWP!$B$2:$B$13,0))</f>
        <v>1</v>
      </c>
      <c r="L2666" s="5">
        <f t="shared" si="83"/>
        <v>26.5672</v>
      </c>
    </row>
    <row r="2667" spans="1:12">
      <c r="A2667" t="s">
        <v>4386</v>
      </c>
      <c r="B2667" t="s">
        <v>5</v>
      </c>
      <c r="C2667" t="s">
        <v>1734</v>
      </c>
      <c r="D2667" t="s">
        <v>7008</v>
      </c>
      <c r="E2667" t="s">
        <v>1705</v>
      </c>
      <c r="H2667" t="str">
        <f>INDEX('Vensim Variables'!$B:$B,MATCH(EPS!$B2667,'Vensim Variables'!$A:$A,0))</f>
        <v>g pollutant</v>
      </c>
      <c r="I2667" t="str">
        <f t="shared" si="82"/>
        <v>VOC</v>
      </c>
      <c r="J2667">
        <f>INDEX(NoSettings!$C:$C,MATCH(EPS!$A2667,NoSettings!$A:$A,0))</f>
        <v>3023230000</v>
      </c>
      <c r="K2667" s="109">
        <f>INDEX(GWP!$C$2:$C$13,MATCH(EPS!I2667,GWP!$B$2:$B$13,0))</f>
        <v>5</v>
      </c>
      <c r="L2667" s="5">
        <f t="shared" si="83"/>
        <v>1.511615E-2</v>
      </c>
    </row>
    <row r="2668" spans="1:12">
      <c r="A2668" t="s">
        <v>4387</v>
      </c>
      <c r="B2668" t="s">
        <v>5</v>
      </c>
      <c r="C2668" t="s">
        <v>1734</v>
      </c>
      <c r="D2668" t="s">
        <v>7008</v>
      </c>
      <c r="E2668" t="s">
        <v>1706</v>
      </c>
      <c r="H2668" t="str">
        <f>INDEX('Vensim Variables'!$B:$B,MATCH(EPS!$B2668,'Vensim Variables'!$A:$A,0))</f>
        <v>g pollutant</v>
      </c>
      <c r="I2668" t="str">
        <f t="shared" si="82"/>
        <v>CO</v>
      </c>
      <c r="J2668">
        <f>INDEX(NoSettings!$C:$C,MATCH(EPS!$A2668,NoSettings!$A:$A,0))</f>
        <v>16139100000</v>
      </c>
      <c r="K2668" s="109">
        <f>INDEX(GWP!$C$2:$C$13,MATCH(EPS!I2668,GWP!$B$2:$B$13,0))</f>
        <v>1.8</v>
      </c>
      <c r="L2668" s="5">
        <f t="shared" si="83"/>
        <v>2.9050380000000001E-2</v>
      </c>
    </row>
    <row r="2669" spans="1:12">
      <c r="A2669" t="s">
        <v>4388</v>
      </c>
      <c r="B2669" t="s">
        <v>5</v>
      </c>
      <c r="C2669" t="s">
        <v>1734</v>
      </c>
      <c r="D2669" t="s">
        <v>7008</v>
      </c>
      <c r="E2669" t="s">
        <v>1707</v>
      </c>
      <c r="H2669" t="str">
        <f>INDEX('Vensim Variables'!$B:$B,MATCH(EPS!$B2669,'Vensim Variables'!$A:$A,0))</f>
        <v>g pollutant</v>
      </c>
      <c r="I2669" t="str">
        <f t="shared" si="82"/>
        <v>NOx</v>
      </c>
      <c r="J2669">
        <f>INDEX(NoSettings!$C:$C,MATCH(EPS!$A2669,NoSettings!$A:$A,0))</f>
        <v>28385200000</v>
      </c>
      <c r="K2669" s="109">
        <f>INDEX(GWP!$C$2:$C$13,MATCH(EPS!I2669,GWP!$B$2:$B$13,0))</f>
        <v>-8.1999999999999993</v>
      </c>
      <c r="L2669" s="5">
        <f t="shared" si="83"/>
        <v>-0.23275863999999996</v>
      </c>
    </row>
    <row r="2670" spans="1:12">
      <c r="A2670" t="s">
        <v>4389</v>
      </c>
      <c r="B2670" t="s">
        <v>5</v>
      </c>
      <c r="C2670" t="s">
        <v>1734</v>
      </c>
      <c r="D2670" t="s">
        <v>7008</v>
      </c>
      <c r="E2670" t="s">
        <v>1708</v>
      </c>
      <c r="H2670" t="str">
        <f>INDEX('Vensim Variables'!$B:$B,MATCH(EPS!$B2670,'Vensim Variables'!$A:$A,0))</f>
        <v>g pollutant</v>
      </c>
      <c r="I2670" t="str">
        <f t="shared" si="82"/>
        <v>PM10</v>
      </c>
      <c r="J2670">
        <f>INDEX(NoSettings!$C:$C,MATCH(EPS!$A2670,NoSettings!$A:$A,0))</f>
        <v>1118570000</v>
      </c>
      <c r="K2670" s="109">
        <f>INDEX(GWP!$C$2:$C$13,MATCH(EPS!I2670,GWP!$B$2:$B$13,0))</f>
        <v>0</v>
      </c>
      <c r="L2670" s="5">
        <f t="shared" si="83"/>
        <v>0</v>
      </c>
    </row>
    <row r="2671" spans="1:12">
      <c r="A2671" t="s">
        <v>4390</v>
      </c>
      <c r="B2671" t="s">
        <v>5</v>
      </c>
      <c r="C2671" t="s">
        <v>1734</v>
      </c>
      <c r="D2671" t="s">
        <v>7008</v>
      </c>
      <c r="E2671" t="s">
        <v>1709</v>
      </c>
      <c r="H2671" t="str">
        <f>INDEX('Vensim Variables'!$B:$B,MATCH(EPS!$B2671,'Vensim Variables'!$A:$A,0))</f>
        <v>g pollutant</v>
      </c>
      <c r="I2671" t="str">
        <f t="shared" si="82"/>
        <v>PM25</v>
      </c>
      <c r="J2671">
        <f>INDEX(NoSettings!$C:$C,MATCH(EPS!$A2671,NoSettings!$A:$A,0))</f>
        <v>1053980000</v>
      </c>
      <c r="K2671" s="109">
        <f>INDEX(GWP!$C$2:$C$13,MATCH(EPS!I2671,GWP!$B$2:$B$13,0))</f>
        <v>0</v>
      </c>
      <c r="L2671" s="5">
        <f t="shared" si="83"/>
        <v>0</v>
      </c>
    </row>
    <row r="2672" spans="1:12">
      <c r="A2672" t="s">
        <v>4391</v>
      </c>
      <c r="B2672" t="s">
        <v>5</v>
      </c>
      <c r="C2672" t="s">
        <v>1734</v>
      </c>
      <c r="D2672" t="s">
        <v>7008</v>
      </c>
      <c r="E2672" t="s">
        <v>1710</v>
      </c>
      <c r="H2672" t="str">
        <f>INDEX('Vensim Variables'!$B:$B,MATCH(EPS!$B2672,'Vensim Variables'!$A:$A,0))</f>
        <v>g pollutant</v>
      </c>
      <c r="I2672" t="str">
        <f t="shared" si="82"/>
        <v>SOx</v>
      </c>
      <c r="J2672">
        <f>INDEX(NoSettings!$C:$C,MATCH(EPS!$A2672,NoSettings!$A:$A,0))</f>
        <v>750551000</v>
      </c>
      <c r="K2672" s="109">
        <f>INDEX(GWP!$C$2:$C$13,MATCH(EPS!I2672,GWP!$B$2:$B$13,0))</f>
        <v>0</v>
      </c>
      <c r="L2672" s="5">
        <f t="shared" si="83"/>
        <v>0</v>
      </c>
    </row>
    <row r="2673" spans="1:12">
      <c r="A2673" t="s">
        <v>4392</v>
      </c>
      <c r="B2673" t="s">
        <v>5</v>
      </c>
      <c r="C2673" t="s">
        <v>1734</v>
      </c>
      <c r="D2673" t="s">
        <v>7008</v>
      </c>
      <c r="E2673" t="s">
        <v>1711</v>
      </c>
      <c r="H2673" t="str">
        <f>INDEX('Vensim Variables'!$B:$B,MATCH(EPS!$B2673,'Vensim Variables'!$A:$A,0))</f>
        <v>g pollutant</v>
      </c>
      <c r="I2673" t="str">
        <f t="shared" si="82"/>
        <v>BC</v>
      </c>
      <c r="J2673">
        <f>INDEX(NoSettings!$C:$C,MATCH(EPS!$A2673,NoSettings!$A:$A,0))</f>
        <v>70098100</v>
      </c>
      <c r="K2673" s="109">
        <f>INDEX(GWP!$C$2:$C$13,MATCH(EPS!I2673,GWP!$B$2:$B$13,0))</f>
        <v>345</v>
      </c>
      <c r="L2673" s="5">
        <f t="shared" si="83"/>
        <v>2.4183844499999999E-2</v>
      </c>
    </row>
    <row r="2674" spans="1:12">
      <c r="A2674" t="s">
        <v>4393</v>
      </c>
      <c r="B2674" t="s">
        <v>5</v>
      </c>
      <c r="C2674" t="s">
        <v>1734</v>
      </c>
      <c r="D2674" t="s">
        <v>7008</v>
      </c>
      <c r="E2674" t="s">
        <v>1712</v>
      </c>
      <c r="H2674" t="str">
        <f>INDEX('Vensim Variables'!$B:$B,MATCH(EPS!$B2674,'Vensim Variables'!$A:$A,0))</f>
        <v>g pollutant</v>
      </c>
      <c r="I2674" t="str">
        <f t="shared" si="82"/>
        <v>OC</v>
      </c>
      <c r="J2674">
        <f>INDEX(NoSettings!$C:$C,MATCH(EPS!$A2674,NoSettings!$A:$A,0))</f>
        <v>470659000</v>
      </c>
      <c r="K2674" s="109">
        <f>INDEX(GWP!$C$2:$C$13,MATCH(EPS!I2674,GWP!$B$2:$B$13,0))</f>
        <v>-46</v>
      </c>
      <c r="L2674" s="5">
        <f t="shared" si="83"/>
        <v>-2.1650314E-2</v>
      </c>
    </row>
    <row r="2675" spans="1:12">
      <c r="A2675" t="s">
        <v>4394</v>
      </c>
      <c r="B2675" t="s">
        <v>5</v>
      </c>
      <c r="C2675" t="s">
        <v>1734</v>
      </c>
      <c r="D2675" t="s">
        <v>7008</v>
      </c>
      <c r="E2675" t="s">
        <v>1713</v>
      </c>
      <c r="H2675" t="str">
        <f>INDEX('Vensim Variables'!$B:$B,MATCH(EPS!$B2675,'Vensim Variables'!$A:$A,0))</f>
        <v>g pollutant</v>
      </c>
      <c r="I2675" t="str">
        <f t="shared" si="82"/>
        <v>CH4</v>
      </c>
      <c r="J2675">
        <f>INDEX(NoSettings!$C:$C,MATCH(EPS!$A2675,NoSettings!$A:$A,0))</f>
        <v>500701000</v>
      </c>
      <c r="K2675" s="109">
        <f>INDEX(GWP!$C$2:$C$13,MATCH(EPS!I2675,GWP!$B$2:$B$13,0))</f>
        <v>28</v>
      </c>
      <c r="L2675" s="5">
        <f t="shared" si="83"/>
        <v>1.4019627999999999E-2</v>
      </c>
    </row>
    <row r="2676" spans="1:12">
      <c r="A2676" t="s">
        <v>4395</v>
      </c>
      <c r="B2676" t="s">
        <v>5</v>
      </c>
      <c r="C2676" t="s">
        <v>1734</v>
      </c>
      <c r="D2676" t="s">
        <v>7008</v>
      </c>
      <c r="E2676" t="s">
        <v>1714</v>
      </c>
      <c r="H2676" t="str">
        <f>INDEX('Vensim Variables'!$B:$B,MATCH(EPS!$B2676,'Vensim Variables'!$A:$A,0))</f>
        <v>g pollutant</v>
      </c>
      <c r="I2676" t="str">
        <f t="shared" si="82"/>
        <v>N2O</v>
      </c>
      <c r="J2676">
        <f>INDEX(NoSettings!$C:$C,MATCH(EPS!$A2676,NoSettings!$A:$A,0))</f>
        <v>50070100</v>
      </c>
      <c r="K2676" s="109">
        <f>INDEX(GWP!$C$2:$C$13,MATCH(EPS!I2676,GWP!$B$2:$B$13,0))</f>
        <v>265</v>
      </c>
      <c r="L2676" s="5">
        <f t="shared" si="83"/>
        <v>1.32685765E-2</v>
      </c>
    </row>
    <row r="2677" spans="1:12">
      <c r="A2677" t="s">
        <v>4396</v>
      </c>
      <c r="B2677" t="s">
        <v>5</v>
      </c>
      <c r="C2677" t="s">
        <v>1734</v>
      </c>
      <c r="D2677" t="s">
        <v>7008</v>
      </c>
      <c r="E2677" t="s">
        <v>1715</v>
      </c>
      <c r="H2677" t="str">
        <f>INDEX('Vensim Variables'!$B:$B,MATCH(EPS!$B2677,'Vensim Variables'!$A:$A,0))</f>
        <v>g pollutant</v>
      </c>
      <c r="I2677" t="str">
        <f t="shared" si="82"/>
        <v>F gases</v>
      </c>
      <c r="J2677">
        <f>INDEX(NoSettings!$C:$C,MATCH(EPS!$A2677,NoSettings!$A:$A,0))</f>
        <v>0</v>
      </c>
      <c r="K2677" s="109">
        <f>INDEX(GWP!$C$2:$C$13,MATCH(EPS!I2677,GWP!$B$2:$B$13,0))</f>
        <v>1</v>
      </c>
      <c r="L2677" s="5">
        <f t="shared" si="83"/>
        <v>0</v>
      </c>
    </row>
    <row r="2678" spans="1:12">
      <c r="A2678" t="s">
        <v>4397</v>
      </c>
      <c r="B2678" t="s">
        <v>5</v>
      </c>
      <c r="C2678" t="s">
        <v>1734</v>
      </c>
      <c r="D2678" t="s">
        <v>7009</v>
      </c>
      <c r="E2678" t="s">
        <v>1702</v>
      </c>
      <c r="H2678" t="str">
        <f>INDEX('Vensim Variables'!$B:$B,MATCH(EPS!$B2678,'Vensim Variables'!$A:$A,0))</f>
        <v>g pollutant</v>
      </c>
      <c r="I2678" t="str">
        <f t="shared" si="82"/>
        <v>CO2</v>
      </c>
      <c r="J2678">
        <f>INDEX(NoSettings!$C:$C,MATCH(EPS!$A2678,NoSettings!$A:$A,0))</f>
        <v>0</v>
      </c>
      <c r="K2678" s="109">
        <f>INDEX(GWP!$C$2:$C$13,MATCH(EPS!I2678,GWP!$B$2:$B$13,0))</f>
        <v>1</v>
      </c>
      <c r="L2678" s="5">
        <f t="shared" si="83"/>
        <v>0</v>
      </c>
    </row>
    <row r="2679" spans="1:12">
      <c r="A2679" t="s">
        <v>4398</v>
      </c>
      <c r="B2679" t="s">
        <v>5</v>
      </c>
      <c r="C2679" t="s">
        <v>1734</v>
      </c>
      <c r="D2679" t="s">
        <v>7009</v>
      </c>
      <c r="E2679" t="s">
        <v>1705</v>
      </c>
      <c r="H2679" t="str">
        <f>INDEX('Vensim Variables'!$B:$B,MATCH(EPS!$B2679,'Vensim Variables'!$A:$A,0))</f>
        <v>g pollutant</v>
      </c>
      <c r="I2679" t="str">
        <f t="shared" si="82"/>
        <v>VOC</v>
      </c>
      <c r="J2679">
        <f>INDEX(NoSettings!$C:$C,MATCH(EPS!$A2679,NoSettings!$A:$A,0))</f>
        <v>0</v>
      </c>
      <c r="K2679" s="109">
        <f>INDEX(GWP!$C$2:$C$13,MATCH(EPS!I2679,GWP!$B$2:$B$13,0))</f>
        <v>5</v>
      </c>
      <c r="L2679" s="5">
        <f t="shared" si="83"/>
        <v>0</v>
      </c>
    </row>
    <row r="2680" spans="1:12">
      <c r="A2680" t="s">
        <v>4399</v>
      </c>
      <c r="B2680" t="s">
        <v>5</v>
      </c>
      <c r="C2680" t="s">
        <v>1734</v>
      </c>
      <c r="D2680" t="s">
        <v>7009</v>
      </c>
      <c r="E2680" t="s">
        <v>1706</v>
      </c>
      <c r="H2680" t="str">
        <f>INDEX('Vensim Variables'!$B:$B,MATCH(EPS!$B2680,'Vensim Variables'!$A:$A,0))</f>
        <v>g pollutant</v>
      </c>
      <c r="I2680" t="str">
        <f t="shared" si="82"/>
        <v>CO</v>
      </c>
      <c r="J2680">
        <f>INDEX(NoSettings!$C:$C,MATCH(EPS!$A2680,NoSettings!$A:$A,0))</f>
        <v>0</v>
      </c>
      <c r="K2680" s="109">
        <f>INDEX(GWP!$C$2:$C$13,MATCH(EPS!I2680,GWP!$B$2:$B$13,0))</f>
        <v>1.8</v>
      </c>
      <c r="L2680" s="5">
        <f t="shared" si="83"/>
        <v>0</v>
      </c>
    </row>
    <row r="2681" spans="1:12">
      <c r="A2681" t="s">
        <v>4400</v>
      </c>
      <c r="B2681" t="s">
        <v>5</v>
      </c>
      <c r="C2681" t="s">
        <v>1734</v>
      </c>
      <c r="D2681" t="s">
        <v>7009</v>
      </c>
      <c r="E2681" t="s">
        <v>1707</v>
      </c>
      <c r="H2681" t="str">
        <f>INDEX('Vensim Variables'!$B:$B,MATCH(EPS!$B2681,'Vensim Variables'!$A:$A,0))</f>
        <v>g pollutant</v>
      </c>
      <c r="I2681" t="str">
        <f t="shared" si="82"/>
        <v>NOx</v>
      </c>
      <c r="J2681">
        <f>INDEX(NoSettings!$C:$C,MATCH(EPS!$A2681,NoSettings!$A:$A,0))</f>
        <v>0</v>
      </c>
      <c r="K2681" s="109">
        <f>INDEX(GWP!$C$2:$C$13,MATCH(EPS!I2681,GWP!$B$2:$B$13,0))</f>
        <v>-8.1999999999999993</v>
      </c>
      <c r="L2681" s="5">
        <f t="shared" si="83"/>
        <v>0</v>
      </c>
    </row>
    <row r="2682" spans="1:12">
      <c r="A2682" t="s">
        <v>4401</v>
      </c>
      <c r="B2682" t="s">
        <v>5</v>
      </c>
      <c r="C2682" t="s">
        <v>1734</v>
      </c>
      <c r="D2682" t="s">
        <v>7009</v>
      </c>
      <c r="E2682" t="s">
        <v>1708</v>
      </c>
      <c r="H2682" t="str">
        <f>INDEX('Vensim Variables'!$B:$B,MATCH(EPS!$B2682,'Vensim Variables'!$A:$A,0))</f>
        <v>g pollutant</v>
      </c>
      <c r="I2682" t="str">
        <f t="shared" si="82"/>
        <v>PM10</v>
      </c>
      <c r="J2682">
        <f>INDEX(NoSettings!$C:$C,MATCH(EPS!$A2682,NoSettings!$A:$A,0))</f>
        <v>0</v>
      </c>
      <c r="K2682" s="109">
        <f>INDEX(GWP!$C$2:$C$13,MATCH(EPS!I2682,GWP!$B$2:$B$13,0))</f>
        <v>0</v>
      </c>
      <c r="L2682" s="5">
        <f t="shared" si="83"/>
        <v>0</v>
      </c>
    </row>
    <row r="2683" spans="1:12">
      <c r="A2683" t="s">
        <v>4402</v>
      </c>
      <c r="B2683" t="s">
        <v>5</v>
      </c>
      <c r="C2683" t="s">
        <v>1734</v>
      </c>
      <c r="D2683" t="s">
        <v>7009</v>
      </c>
      <c r="E2683" t="s">
        <v>1709</v>
      </c>
      <c r="H2683" t="str">
        <f>INDEX('Vensim Variables'!$B:$B,MATCH(EPS!$B2683,'Vensim Variables'!$A:$A,0))</f>
        <v>g pollutant</v>
      </c>
      <c r="I2683" t="str">
        <f t="shared" si="82"/>
        <v>PM25</v>
      </c>
      <c r="J2683">
        <f>INDEX(NoSettings!$C:$C,MATCH(EPS!$A2683,NoSettings!$A:$A,0))</f>
        <v>0</v>
      </c>
      <c r="K2683" s="109">
        <f>INDEX(GWP!$C$2:$C$13,MATCH(EPS!I2683,GWP!$B$2:$B$13,0))</f>
        <v>0</v>
      </c>
      <c r="L2683" s="5">
        <f t="shared" si="83"/>
        <v>0</v>
      </c>
    </row>
    <row r="2684" spans="1:12">
      <c r="A2684" t="s">
        <v>4403</v>
      </c>
      <c r="B2684" t="s">
        <v>5</v>
      </c>
      <c r="C2684" t="s">
        <v>1734</v>
      </c>
      <c r="D2684" t="s">
        <v>7009</v>
      </c>
      <c r="E2684" t="s">
        <v>1710</v>
      </c>
      <c r="H2684" t="str">
        <f>INDEX('Vensim Variables'!$B:$B,MATCH(EPS!$B2684,'Vensim Variables'!$A:$A,0))</f>
        <v>g pollutant</v>
      </c>
      <c r="I2684" t="str">
        <f t="shared" si="82"/>
        <v>SOx</v>
      </c>
      <c r="J2684">
        <f>INDEX(NoSettings!$C:$C,MATCH(EPS!$A2684,NoSettings!$A:$A,0))</f>
        <v>0</v>
      </c>
      <c r="K2684" s="109">
        <f>INDEX(GWP!$C$2:$C$13,MATCH(EPS!I2684,GWP!$B$2:$B$13,0))</f>
        <v>0</v>
      </c>
      <c r="L2684" s="5">
        <f t="shared" si="83"/>
        <v>0</v>
      </c>
    </row>
    <row r="2685" spans="1:12">
      <c r="A2685" t="s">
        <v>4404</v>
      </c>
      <c r="B2685" t="s">
        <v>5</v>
      </c>
      <c r="C2685" t="s">
        <v>1734</v>
      </c>
      <c r="D2685" t="s">
        <v>7009</v>
      </c>
      <c r="E2685" t="s">
        <v>1711</v>
      </c>
      <c r="H2685" t="str">
        <f>INDEX('Vensim Variables'!$B:$B,MATCH(EPS!$B2685,'Vensim Variables'!$A:$A,0))</f>
        <v>g pollutant</v>
      </c>
      <c r="I2685" t="str">
        <f t="shared" si="82"/>
        <v>BC</v>
      </c>
      <c r="J2685">
        <f>INDEX(NoSettings!$C:$C,MATCH(EPS!$A2685,NoSettings!$A:$A,0))</f>
        <v>0</v>
      </c>
      <c r="K2685" s="109">
        <f>INDEX(GWP!$C$2:$C$13,MATCH(EPS!I2685,GWP!$B$2:$B$13,0))</f>
        <v>345</v>
      </c>
      <c r="L2685" s="5">
        <f t="shared" si="83"/>
        <v>0</v>
      </c>
    </row>
    <row r="2686" spans="1:12">
      <c r="A2686" t="s">
        <v>4405</v>
      </c>
      <c r="B2686" t="s">
        <v>5</v>
      </c>
      <c r="C2686" t="s">
        <v>1734</v>
      </c>
      <c r="D2686" t="s">
        <v>7009</v>
      </c>
      <c r="E2686" t="s">
        <v>1712</v>
      </c>
      <c r="H2686" t="str">
        <f>INDEX('Vensim Variables'!$B:$B,MATCH(EPS!$B2686,'Vensim Variables'!$A:$A,0))</f>
        <v>g pollutant</v>
      </c>
      <c r="I2686" t="str">
        <f t="shared" si="82"/>
        <v>OC</v>
      </c>
      <c r="J2686">
        <f>INDEX(NoSettings!$C:$C,MATCH(EPS!$A2686,NoSettings!$A:$A,0))</f>
        <v>0</v>
      </c>
      <c r="K2686" s="109">
        <f>INDEX(GWP!$C$2:$C$13,MATCH(EPS!I2686,GWP!$B$2:$B$13,0))</f>
        <v>-46</v>
      </c>
      <c r="L2686" s="5">
        <f t="shared" si="83"/>
        <v>0</v>
      </c>
    </row>
    <row r="2687" spans="1:12">
      <c r="A2687" t="s">
        <v>4406</v>
      </c>
      <c r="B2687" t="s">
        <v>5</v>
      </c>
      <c r="C2687" t="s">
        <v>1734</v>
      </c>
      <c r="D2687" t="s">
        <v>7009</v>
      </c>
      <c r="E2687" t="s">
        <v>1713</v>
      </c>
      <c r="H2687" t="str">
        <f>INDEX('Vensim Variables'!$B:$B,MATCH(EPS!$B2687,'Vensim Variables'!$A:$A,0))</f>
        <v>g pollutant</v>
      </c>
      <c r="I2687" t="str">
        <f t="shared" si="82"/>
        <v>CH4</v>
      </c>
      <c r="J2687">
        <f>INDEX(NoSettings!$C:$C,MATCH(EPS!$A2687,NoSettings!$A:$A,0))</f>
        <v>0</v>
      </c>
      <c r="K2687" s="109">
        <f>INDEX(GWP!$C$2:$C$13,MATCH(EPS!I2687,GWP!$B$2:$B$13,0))</f>
        <v>28</v>
      </c>
      <c r="L2687" s="5">
        <f t="shared" si="83"/>
        <v>0</v>
      </c>
    </row>
    <row r="2688" spans="1:12">
      <c r="A2688" t="s">
        <v>4407</v>
      </c>
      <c r="B2688" t="s">
        <v>5</v>
      </c>
      <c r="C2688" t="s">
        <v>1734</v>
      </c>
      <c r="D2688" t="s">
        <v>7009</v>
      </c>
      <c r="E2688" t="s">
        <v>1714</v>
      </c>
      <c r="H2688" t="str">
        <f>INDEX('Vensim Variables'!$B:$B,MATCH(EPS!$B2688,'Vensim Variables'!$A:$A,0))</f>
        <v>g pollutant</v>
      </c>
      <c r="I2688" t="str">
        <f t="shared" si="82"/>
        <v>N2O</v>
      </c>
      <c r="J2688">
        <f>INDEX(NoSettings!$C:$C,MATCH(EPS!$A2688,NoSettings!$A:$A,0))</f>
        <v>0</v>
      </c>
      <c r="K2688" s="109">
        <f>INDEX(GWP!$C$2:$C$13,MATCH(EPS!I2688,GWP!$B$2:$B$13,0))</f>
        <v>265</v>
      </c>
      <c r="L2688" s="5">
        <f t="shared" si="83"/>
        <v>0</v>
      </c>
    </row>
    <row r="2689" spans="1:12">
      <c r="A2689" t="s">
        <v>4408</v>
      </c>
      <c r="B2689" t="s">
        <v>5</v>
      </c>
      <c r="C2689" t="s">
        <v>1734</v>
      </c>
      <c r="D2689" t="s">
        <v>7009</v>
      </c>
      <c r="E2689" t="s">
        <v>1715</v>
      </c>
      <c r="H2689" t="str">
        <f>INDEX('Vensim Variables'!$B:$B,MATCH(EPS!$B2689,'Vensim Variables'!$A:$A,0))</f>
        <v>g pollutant</v>
      </c>
      <c r="I2689" t="str">
        <f t="shared" si="82"/>
        <v>F gases</v>
      </c>
      <c r="J2689">
        <f>INDEX(NoSettings!$C:$C,MATCH(EPS!$A2689,NoSettings!$A:$A,0))</f>
        <v>0</v>
      </c>
      <c r="K2689" s="109">
        <f>INDEX(GWP!$C$2:$C$13,MATCH(EPS!I2689,GWP!$B$2:$B$13,0))</f>
        <v>1</v>
      </c>
      <c r="L2689" s="5">
        <f t="shared" si="83"/>
        <v>0</v>
      </c>
    </row>
    <row r="2690" spans="1:12">
      <c r="A2690" t="s">
        <v>4409</v>
      </c>
      <c r="B2690" t="s">
        <v>5</v>
      </c>
      <c r="C2690" t="s">
        <v>1734</v>
      </c>
      <c r="D2690" t="s">
        <v>7010</v>
      </c>
      <c r="E2690" t="s">
        <v>1702</v>
      </c>
      <c r="H2690" t="str">
        <f>INDEX('Vensim Variables'!$B:$B,MATCH(EPS!$B2690,'Vensim Variables'!$A:$A,0))</f>
        <v>g pollutant</v>
      </c>
      <c r="I2690" t="str">
        <f t="shared" si="82"/>
        <v>CO2</v>
      </c>
      <c r="J2690">
        <f>INDEX(NoSettings!$C:$C,MATCH(EPS!$A2690,NoSettings!$A:$A,0))</f>
        <v>128469000000000</v>
      </c>
      <c r="K2690" s="109">
        <f>INDEX(GWP!$C$2:$C$13,MATCH(EPS!I2690,GWP!$B$2:$B$13,0))</f>
        <v>1</v>
      </c>
      <c r="L2690" s="5">
        <f t="shared" si="83"/>
        <v>128.46899999999999</v>
      </c>
    </row>
    <row r="2691" spans="1:12">
      <c r="A2691" t="s">
        <v>4410</v>
      </c>
      <c r="B2691" t="s">
        <v>5</v>
      </c>
      <c r="C2691" t="s">
        <v>1734</v>
      </c>
      <c r="D2691" t="s">
        <v>7010</v>
      </c>
      <c r="E2691" t="s">
        <v>1705</v>
      </c>
      <c r="H2691" t="str">
        <f>INDEX('Vensim Variables'!$B:$B,MATCH(EPS!$B2691,'Vensim Variables'!$A:$A,0))</f>
        <v>g pollutant</v>
      </c>
      <c r="I2691" t="str">
        <f t="shared" ref="I2691:I2754" si="84">IF(OR(C2691="CO2",C2691="CH4",C2691="N2O",C2691="F gases",C2691="VOC",C2691="CO",C2691="NOx",C2691="PM10",C2691="PM25",C2691="SOx",C2691="BC",C2691="OC"),C2691,IF(OR(D2691="CO2",D2691="CH4",D2691="N2O",D2691="F gases",D2691="VOC",D2691="CO",D2691="NOx",D2691="PM10",D2691="PM25",D2691="SOx",D2691="BC",D2691="OC"),D2691,IF(OR(E2691="CO2",E2691="CH4",E2691="N2O",E2691="F gases",E2691="VOC",E2691="CO",E2691="NOx",E2691="PM10",E2691="PM25",E2691="SOx",E2691="BC",E2691="OC"),E2691,"NA")))</f>
        <v>VOC</v>
      </c>
      <c r="J2691">
        <f>INDEX(NoSettings!$C:$C,MATCH(EPS!$A2691,NoSettings!$A:$A,0))</f>
        <v>14619300000</v>
      </c>
      <c r="K2691" s="109">
        <f>INDEX(GWP!$C$2:$C$13,MATCH(EPS!I2691,GWP!$B$2:$B$13,0))</f>
        <v>5</v>
      </c>
      <c r="L2691" s="5">
        <f t="shared" ref="L2691:L2754" si="85">IF(H2691="g pollutant",K2691*J2691/10^12,IF(H2691="MMTCO2e",J2691,IF(H2691="MWh",J2691,0)))</f>
        <v>7.3096499999999995E-2</v>
      </c>
    </row>
    <row r="2692" spans="1:12">
      <c r="A2692" t="s">
        <v>4411</v>
      </c>
      <c r="B2692" t="s">
        <v>5</v>
      </c>
      <c r="C2692" t="s">
        <v>1734</v>
      </c>
      <c r="D2692" t="s">
        <v>7010</v>
      </c>
      <c r="E2692" t="s">
        <v>1706</v>
      </c>
      <c r="H2692" t="str">
        <f>INDEX('Vensim Variables'!$B:$B,MATCH(EPS!$B2692,'Vensim Variables'!$A:$A,0))</f>
        <v>g pollutant</v>
      </c>
      <c r="I2692" t="str">
        <f t="shared" si="84"/>
        <v>CO</v>
      </c>
      <c r="J2692">
        <f>INDEX(NoSettings!$C:$C,MATCH(EPS!$A2692,NoSettings!$A:$A,0))</f>
        <v>78042900000</v>
      </c>
      <c r="K2692" s="109">
        <f>INDEX(GWP!$C$2:$C$13,MATCH(EPS!I2692,GWP!$B$2:$B$13,0))</f>
        <v>1.8</v>
      </c>
      <c r="L2692" s="5">
        <f t="shared" si="85"/>
        <v>0.14047722000000001</v>
      </c>
    </row>
    <row r="2693" spans="1:12">
      <c r="A2693" t="s">
        <v>4412</v>
      </c>
      <c r="B2693" t="s">
        <v>5</v>
      </c>
      <c r="C2693" t="s">
        <v>1734</v>
      </c>
      <c r="D2693" t="s">
        <v>7010</v>
      </c>
      <c r="E2693" t="s">
        <v>1707</v>
      </c>
      <c r="H2693" t="str">
        <f>INDEX('Vensim Variables'!$B:$B,MATCH(EPS!$B2693,'Vensim Variables'!$A:$A,0))</f>
        <v>g pollutant</v>
      </c>
      <c r="I2693" t="str">
        <f t="shared" si="84"/>
        <v>NOx</v>
      </c>
      <c r="J2693">
        <f>INDEX(NoSettings!$C:$C,MATCH(EPS!$A2693,NoSettings!$A:$A,0))</f>
        <v>137261000000</v>
      </c>
      <c r="K2693" s="109">
        <f>INDEX(GWP!$C$2:$C$13,MATCH(EPS!I2693,GWP!$B$2:$B$13,0))</f>
        <v>-8.1999999999999993</v>
      </c>
      <c r="L2693" s="5">
        <f t="shared" si="85"/>
        <v>-1.1255402000000001</v>
      </c>
    </row>
    <row r="2694" spans="1:12">
      <c r="A2694" t="s">
        <v>4413</v>
      </c>
      <c r="B2694" t="s">
        <v>5</v>
      </c>
      <c r="C2694" t="s">
        <v>1734</v>
      </c>
      <c r="D2694" t="s">
        <v>7010</v>
      </c>
      <c r="E2694" t="s">
        <v>1708</v>
      </c>
      <c r="H2694" t="str">
        <f>INDEX('Vensim Variables'!$B:$B,MATCH(EPS!$B2694,'Vensim Variables'!$A:$A,0))</f>
        <v>g pollutant</v>
      </c>
      <c r="I2694" t="str">
        <f t="shared" si="84"/>
        <v>PM10</v>
      </c>
      <c r="J2694">
        <f>INDEX(NoSettings!$C:$C,MATCH(EPS!$A2694,NoSettings!$A:$A,0))</f>
        <v>5408980000</v>
      </c>
      <c r="K2694" s="109">
        <f>INDEX(GWP!$C$2:$C$13,MATCH(EPS!I2694,GWP!$B$2:$B$13,0))</f>
        <v>0</v>
      </c>
      <c r="L2694" s="5">
        <f t="shared" si="85"/>
        <v>0</v>
      </c>
    </row>
    <row r="2695" spans="1:12">
      <c r="A2695" t="s">
        <v>4414</v>
      </c>
      <c r="B2695" t="s">
        <v>5</v>
      </c>
      <c r="C2695" t="s">
        <v>1734</v>
      </c>
      <c r="D2695" t="s">
        <v>7010</v>
      </c>
      <c r="E2695" t="s">
        <v>1709</v>
      </c>
      <c r="H2695" t="str">
        <f>INDEX('Vensim Variables'!$B:$B,MATCH(EPS!$B2695,'Vensim Variables'!$A:$A,0))</f>
        <v>g pollutant</v>
      </c>
      <c r="I2695" t="str">
        <f t="shared" si="84"/>
        <v>PM25</v>
      </c>
      <c r="J2695">
        <f>INDEX(NoSettings!$C:$C,MATCH(EPS!$A2695,NoSettings!$A:$A,0))</f>
        <v>5096650000</v>
      </c>
      <c r="K2695" s="109">
        <f>INDEX(GWP!$C$2:$C$13,MATCH(EPS!I2695,GWP!$B$2:$B$13,0))</f>
        <v>0</v>
      </c>
      <c r="L2695" s="5">
        <f t="shared" si="85"/>
        <v>0</v>
      </c>
    </row>
    <row r="2696" spans="1:12">
      <c r="A2696" t="s">
        <v>4415</v>
      </c>
      <c r="B2696" t="s">
        <v>5</v>
      </c>
      <c r="C2696" t="s">
        <v>1734</v>
      </c>
      <c r="D2696" t="s">
        <v>7010</v>
      </c>
      <c r="E2696" t="s">
        <v>1710</v>
      </c>
      <c r="H2696" t="str">
        <f>INDEX('Vensim Variables'!$B:$B,MATCH(EPS!$B2696,'Vensim Variables'!$A:$A,0))</f>
        <v>g pollutant</v>
      </c>
      <c r="I2696" t="str">
        <f t="shared" si="84"/>
        <v>SOx</v>
      </c>
      <c r="J2696">
        <f>INDEX(NoSettings!$C:$C,MATCH(EPS!$A2696,NoSettings!$A:$A,0))</f>
        <v>3629390000</v>
      </c>
      <c r="K2696" s="109">
        <f>INDEX(GWP!$C$2:$C$13,MATCH(EPS!I2696,GWP!$B$2:$B$13,0))</f>
        <v>0</v>
      </c>
      <c r="L2696" s="5">
        <f t="shared" si="85"/>
        <v>0</v>
      </c>
    </row>
    <row r="2697" spans="1:12">
      <c r="A2697" t="s">
        <v>4416</v>
      </c>
      <c r="B2697" t="s">
        <v>5</v>
      </c>
      <c r="C2697" t="s">
        <v>1734</v>
      </c>
      <c r="D2697" t="s">
        <v>7010</v>
      </c>
      <c r="E2697" t="s">
        <v>1711</v>
      </c>
      <c r="H2697" t="str">
        <f>INDEX('Vensim Variables'!$B:$B,MATCH(EPS!$B2697,'Vensim Variables'!$A:$A,0))</f>
        <v>g pollutant</v>
      </c>
      <c r="I2697" t="str">
        <f t="shared" si="84"/>
        <v>BC</v>
      </c>
      <c r="J2697">
        <f>INDEX(NoSettings!$C:$C,MATCH(EPS!$A2697,NoSettings!$A:$A,0))</f>
        <v>338969000</v>
      </c>
      <c r="K2697" s="109">
        <f>INDEX(GWP!$C$2:$C$13,MATCH(EPS!I2697,GWP!$B$2:$B$13,0))</f>
        <v>345</v>
      </c>
      <c r="L2697" s="5">
        <f t="shared" si="85"/>
        <v>0.116944305</v>
      </c>
    </row>
    <row r="2698" spans="1:12">
      <c r="A2698" t="s">
        <v>4417</v>
      </c>
      <c r="B2698" t="s">
        <v>5</v>
      </c>
      <c r="C2698" t="s">
        <v>1734</v>
      </c>
      <c r="D2698" t="s">
        <v>7010</v>
      </c>
      <c r="E2698" t="s">
        <v>1712</v>
      </c>
      <c r="H2698" t="str">
        <f>INDEX('Vensim Variables'!$B:$B,MATCH(EPS!$B2698,'Vensim Variables'!$A:$A,0))</f>
        <v>g pollutant</v>
      </c>
      <c r="I2698" t="str">
        <f t="shared" si="84"/>
        <v>OC</v>
      </c>
      <c r="J2698">
        <f>INDEX(NoSettings!$C:$C,MATCH(EPS!$A2698,NoSettings!$A:$A,0))</f>
        <v>2275940000</v>
      </c>
      <c r="K2698" s="109">
        <f>INDEX(GWP!$C$2:$C$13,MATCH(EPS!I2698,GWP!$B$2:$B$13,0))</f>
        <v>-46</v>
      </c>
      <c r="L2698" s="5">
        <f t="shared" si="85"/>
        <v>-0.10469324000000001</v>
      </c>
    </row>
    <row r="2699" spans="1:12">
      <c r="A2699" t="s">
        <v>4418</v>
      </c>
      <c r="B2699" t="s">
        <v>5</v>
      </c>
      <c r="C2699" t="s">
        <v>1734</v>
      </c>
      <c r="D2699" t="s">
        <v>7010</v>
      </c>
      <c r="E2699" t="s">
        <v>1713</v>
      </c>
      <c r="H2699" t="str">
        <f>INDEX('Vensim Variables'!$B:$B,MATCH(EPS!$B2699,'Vensim Variables'!$A:$A,0))</f>
        <v>g pollutant</v>
      </c>
      <c r="I2699" t="str">
        <f t="shared" si="84"/>
        <v>CH4</v>
      </c>
      <c r="J2699">
        <f>INDEX(NoSettings!$C:$C,MATCH(EPS!$A2699,NoSettings!$A:$A,0))</f>
        <v>2421210000</v>
      </c>
      <c r="K2699" s="109">
        <f>INDEX(GWP!$C$2:$C$13,MATCH(EPS!I2699,GWP!$B$2:$B$13,0))</f>
        <v>28</v>
      </c>
      <c r="L2699" s="5">
        <f t="shared" si="85"/>
        <v>6.7793880000000001E-2</v>
      </c>
    </row>
    <row r="2700" spans="1:12">
      <c r="A2700" t="s">
        <v>4419</v>
      </c>
      <c r="B2700" t="s">
        <v>5</v>
      </c>
      <c r="C2700" t="s">
        <v>1734</v>
      </c>
      <c r="D2700" t="s">
        <v>7010</v>
      </c>
      <c r="E2700" t="s">
        <v>1714</v>
      </c>
      <c r="H2700" t="str">
        <f>INDEX('Vensim Variables'!$B:$B,MATCH(EPS!$B2700,'Vensim Variables'!$A:$A,0))</f>
        <v>g pollutant</v>
      </c>
      <c r="I2700" t="str">
        <f t="shared" si="84"/>
        <v>N2O</v>
      </c>
      <c r="J2700">
        <f>INDEX(NoSettings!$C:$C,MATCH(EPS!$A2700,NoSettings!$A:$A,0))</f>
        <v>242121000</v>
      </c>
      <c r="K2700" s="109">
        <f>INDEX(GWP!$C$2:$C$13,MATCH(EPS!I2700,GWP!$B$2:$B$13,0))</f>
        <v>265</v>
      </c>
      <c r="L2700" s="5">
        <f t="shared" si="85"/>
        <v>6.4162065000000004E-2</v>
      </c>
    </row>
    <row r="2701" spans="1:12">
      <c r="A2701" t="s">
        <v>4420</v>
      </c>
      <c r="B2701" t="s">
        <v>5</v>
      </c>
      <c r="C2701" t="s">
        <v>1734</v>
      </c>
      <c r="D2701" t="s">
        <v>7010</v>
      </c>
      <c r="E2701" t="s">
        <v>1715</v>
      </c>
      <c r="H2701" t="str">
        <f>INDEX('Vensim Variables'!$B:$B,MATCH(EPS!$B2701,'Vensim Variables'!$A:$A,0))</f>
        <v>g pollutant</v>
      </c>
      <c r="I2701" t="str">
        <f t="shared" si="84"/>
        <v>F gases</v>
      </c>
      <c r="J2701">
        <f>INDEX(NoSettings!$C:$C,MATCH(EPS!$A2701,NoSettings!$A:$A,0))</f>
        <v>0</v>
      </c>
      <c r="K2701" s="109">
        <f>INDEX(GWP!$C$2:$C$13,MATCH(EPS!I2701,GWP!$B$2:$B$13,0))</f>
        <v>1</v>
      </c>
      <c r="L2701" s="5">
        <f t="shared" si="85"/>
        <v>0</v>
      </c>
    </row>
    <row r="2702" spans="1:12">
      <c r="A2702" t="s">
        <v>4421</v>
      </c>
      <c r="B2702" t="s">
        <v>5</v>
      </c>
      <c r="C2702" t="s">
        <v>1734</v>
      </c>
      <c r="D2702" t="s">
        <v>7011</v>
      </c>
      <c r="E2702" t="s">
        <v>1702</v>
      </c>
      <c r="H2702" t="str">
        <f>INDEX('Vensim Variables'!$B:$B,MATCH(EPS!$B2702,'Vensim Variables'!$A:$A,0))</f>
        <v>g pollutant</v>
      </c>
      <c r="I2702" t="str">
        <f t="shared" si="84"/>
        <v>CO2</v>
      </c>
      <c r="J2702">
        <f>INDEX(NoSettings!$C:$C,MATCH(EPS!$A2702,NoSettings!$A:$A,0))</f>
        <v>5779770000000</v>
      </c>
      <c r="K2702" s="109">
        <f>INDEX(GWP!$C$2:$C$13,MATCH(EPS!I2702,GWP!$B$2:$B$13,0))</f>
        <v>1</v>
      </c>
      <c r="L2702" s="5">
        <f t="shared" si="85"/>
        <v>5.7797700000000001</v>
      </c>
    </row>
    <row r="2703" spans="1:12">
      <c r="A2703" t="s">
        <v>4422</v>
      </c>
      <c r="B2703" t="s">
        <v>5</v>
      </c>
      <c r="C2703" t="s">
        <v>1734</v>
      </c>
      <c r="D2703" t="s">
        <v>7011</v>
      </c>
      <c r="E2703" t="s">
        <v>1705</v>
      </c>
      <c r="H2703" t="str">
        <f>INDEX('Vensim Variables'!$B:$B,MATCH(EPS!$B2703,'Vensim Variables'!$A:$A,0))</f>
        <v>g pollutant</v>
      </c>
      <c r="I2703" t="str">
        <f t="shared" si="84"/>
        <v>VOC</v>
      </c>
      <c r="J2703">
        <f>INDEX(NoSettings!$C:$C,MATCH(EPS!$A2703,NoSettings!$A:$A,0))</f>
        <v>657713000</v>
      </c>
      <c r="K2703" s="109">
        <f>INDEX(GWP!$C$2:$C$13,MATCH(EPS!I2703,GWP!$B$2:$B$13,0))</f>
        <v>5</v>
      </c>
      <c r="L2703" s="5">
        <f t="shared" si="85"/>
        <v>3.2885649999999998E-3</v>
      </c>
    </row>
    <row r="2704" spans="1:12">
      <c r="A2704" t="s">
        <v>4423</v>
      </c>
      <c r="B2704" t="s">
        <v>5</v>
      </c>
      <c r="C2704" t="s">
        <v>1734</v>
      </c>
      <c r="D2704" t="s">
        <v>7011</v>
      </c>
      <c r="E2704" t="s">
        <v>1706</v>
      </c>
      <c r="H2704" t="str">
        <f>INDEX('Vensim Variables'!$B:$B,MATCH(EPS!$B2704,'Vensim Variables'!$A:$A,0))</f>
        <v>g pollutant</v>
      </c>
      <c r="I2704" t="str">
        <f t="shared" si="84"/>
        <v>CO</v>
      </c>
      <c r="J2704">
        <f>INDEX(NoSettings!$C:$C,MATCH(EPS!$A2704,NoSettings!$A:$A,0))</f>
        <v>3511110000</v>
      </c>
      <c r="K2704" s="109">
        <f>INDEX(GWP!$C$2:$C$13,MATCH(EPS!I2704,GWP!$B$2:$B$13,0))</f>
        <v>1.8</v>
      </c>
      <c r="L2704" s="5">
        <f t="shared" si="85"/>
        <v>6.3199980000000003E-3</v>
      </c>
    </row>
    <row r="2705" spans="1:12">
      <c r="A2705" t="s">
        <v>4424</v>
      </c>
      <c r="B2705" t="s">
        <v>5</v>
      </c>
      <c r="C2705" t="s">
        <v>1734</v>
      </c>
      <c r="D2705" t="s">
        <v>7011</v>
      </c>
      <c r="E2705" t="s">
        <v>1707</v>
      </c>
      <c r="H2705" t="str">
        <f>INDEX('Vensim Variables'!$B:$B,MATCH(EPS!$B2705,'Vensim Variables'!$A:$A,0))</f>
        <v>g pollutant</v>
      </c>
      <c r="I2705" t="str">
        <f t="shared" si="84"/>
        <v>NOx</v>
      </c>
      <c r="J2705">
        <f>INDEX(NoSettings!$C:$C,MATCH(EPS!$A2705,NoSettings!$A:$A,0))</f>
        <v>6175290000</v>
      </c>
      <c r="K2705" s="109">
        <f>INDEX(GWP!$C$2:$C$13,MATCH(EPS!I2705,GWP!$B$2:$B$13,0))</f>
        <v>-8.1999999999999993</v>
      </c>
      <c r="L2705" s="5">
        <f t="shared" si="85"/>
        <v>-5.063737799999999E-2</v>
      </c>
    </row>
    <row r="2706" spans="1:12">
      <c r="A2706" t="s">
        <v>4425</v>
      </c>
      <c r="B2706" t="s">
        <v>5</v>
      </c>
      <c r="C2706" t="s">
        <v>1734</v>
      </c>
      <c r="D2706" t="s">
        <v>7011</v>
      </c>
      <c r="E2706" t="s">
        <v>1708</v>
      </c>
      <c r="H2706" t="str">
        <f>INDEX('Vensim Variables'!$B:$B,MATCH(EPS!$B2706,'Vensim Variables'!$A:$A,0))</f>
        <v>g pollutant</v>
      </c>
      <c r="I2706" t="str">
        <f t="shared" si="84"/>
        <v>PM10</v>
      </c>
      <c r="J2706">
        <f>INDEX(NoSettings!$C:$C,MATCH(EPS!$A2706,NoSettings!$A:$A,0))</f>
        <v>243347000</v>
      </c>
      <c r="K2706" s="109">
        <f>INDEX(GWP!$C$2:$C$13,MATCH(EPS!I2706,GWP!$B$2:$B$13,0))</f>
        <v>0</v>
      </c>
      <c r="L2706" s="5">
        <f t="shared" si="85"/>
        <v>0</v>
      </c>
    </row>
    <row r="2707" spans="1:12">
      <c r="A2707" t="s">
        <v>4426</v>
      </c>
      <c r="B2707" t="s">
        <v>5</v>
      </c>
      <c r="C2707" t="s">
        <v>1734</v>
      </c>
      <c r="D2707" t="s">
        <v>7011</v>
      </c>
      <c r="E2707" t="s">
        <v>1709</v>
      </c>
      <c r="H2707" t="str">
        <f>INDEX('Vensim Variables'!$B:$B,MATCH(EPS!$B2707,'Vensim Variables'!$A:$A,0))</f>
        <v>g pollutant</v>
      </c>
      <c r="I2707" t="str">
        <f t="shared" si="84"/>
        <v>PM25</v>
      </c>
      <c r="J2707">
        <f>INDEX(NoSettings!$C:$C,MATCH(EPS!$A2707,NoSettings!$A:$A,0))</f>
        <v>229296000</v>
      </c>
      <c r="K2707" s="109">
        <f>INDEX(GWP!$C$2:$C$13,MATCH(EPS!I2707,GWP!$B$2:$B$13,0))</f>
        <v>0</v>
      </c>
      <c r="L2707" s="5">
        <f t="shared" si="85"/>
        <v>0</v>
      </c>
    </row>
    <row r="2708" spans="1:12">
      <c r="A2708" t="s">
        <v>4427</v>
      </c>
      <c r="B2708" t="s">
        <v>5</v>
      </c>
      <c r="C2708" t="s">
        <v>1734</v>
      </c>
      <c r="D2708" t="s">
        <v>7011</v>
      </c>
      <c r="E2708" t="s">
        <v>1710</v>
      </c>
      <c r="H2708" t="str">
        <f>INDEX('Vensim Variables'!$B:$B,MATCH(EPS!$B2708,'Vensim Variables'!$A:$A,0))</f>
        <v>g pollutant</v>
      </c>
      <c r="I2708" t="str">
        <f t="shared" si="84"/>
        <v>SOx</v>
      </c>
      <c r="J2708">
        <f>INDEX(NoSettings!$C:$C,MATCH(EPS!$A2708,NoSettings!$A:$A,0))</f>
        <v>163285000</v>
      </c>
      <c r="K2708" s="109">
        <f>INDEX(GWP!$C$2:$C$13,MATCH(EPS!I2708,GWP!$B$2:$B$13,0))</f>
        <v>0</v>
      </c>
      <c r="L2708" s="5">
        <f t="shared" si="85"/>
        <v>0</v>
      </c>
    </row>
    <row r="2709" spans="1:12">
      <c r="A2709" t="s">
        <v>4428</v>
      </c>
      <c r="B2709" t="s">
        <v>5</v>
      </c>
      <c r="C2709" t="s">
        <v>1734</v>
      </c>
      <c r="D2709" t="s">
        <v>7011</v>
      </c>
      <c r="E2709" t="s">
        <v>1711</v>
      </c>
      <c r="H2709" t="str">
        <f>INDEX('Vensim Variables'!$B:$B,MATCH(EPS!$B2709,'Vensim Variables'!$A:$A,0))</f>
        <v>g pollutant</v>
      </c>
      <c r="I2709" t="str">
        <f t="shared" si="84"/>
        <v>BC</v>
      </c>
      <c r="J2709">
        <f>INDEX(NoSettings!$C:$C,MATCH(EPS!$A2709,NoSettings!$A:$A,0))</f>
        <v>15250100</v>
      </c>
      <c r="K2709" s="109">
        <f>INDEX(GWP!$C$2:$C$13,MATCH(EPS!I2709,GWP!$B$2:$B$13,0))</f>
        <v>345</v>
      </c>
      <c r="L2709" s="5">
        <f t="shared" si="85"/>
        <v>5.2612845000000004E-3</v>
      </c>
    </row>
    <row r="2710" spans="1:12">
      <c r="A2710" t="s">
        <v>4429</v>
      </c>
      <c r="B2710" t="s">
        <v>5</v>
      </c>
      <c r="C2710" t="s">
        <v>1734</v>
      </c>
      <c r="D2710" t="s">
        <v>7011</v>
      </c>
      <c r="E2710" t="s">
        <v>1712</v>
      </c>
      <c r="H2710" t="str">
        <f>INDEX('Vensim Variables'!$B:$B,MATCH(EPS!$B2710,'Vensim Variables'!$A:$A,0))</f>
        <v>g pollutant</v>
      </c>
      <c r="I2710" t="str">
        <f t="shared" si="84"/>
        <v>OC</v>
      </c>
      <c r="J2710">
        <f>INDEX(NoSettings!$C:$C,MATCH(EPS!$A2710,NoSettings!$A:$A,0))</f>
        <v>102393000</v>
      </c>
      <c r="K2710" s="109">
        <f>INDEX(GWP!$C$2:$C$13,MATCH(EPS!I2710,GWP!$B$2:$B$13,0))</f>
        <v>-46</v>
      </c>
      <c r="L2710" s="5">
        <f t="shared" si="85"/>
        <v>-4.7100780000000004E-3</v>
      </c>
    </row>
    <row r="2711" spans="1:12">
      <c r="A2711" t="s">
        <v>4430</v>
      </c>
      <c r="B2711" t="s">
        <v>5</v>
      </c>
      <c r="C2711" t="s">
        <v>1734</v>
      </c>
      <c r="D2711" t="s">
        <v>7011</v>
      </c>
      <c r="E2711" t="s">
        <v>1713</v>
      </c>
      <c r="H2711" t="str">
        <f>INDEX('Vensim Variables'!$B:$B,MATCH(EPS!$B2711,'Vensim Variables'!$A:$A,0))</f>
        <v>g pollutant</v>
      </c>
      <c r="I2711" t="str">
        <f t="shared" si="84"/>
        <v>CH4</v>
      </c>
      <c r="J2711">
        <f>INDEX(NoSettings!$C:$C,MATCH(EPS!$A2711,NoSettings!$A:$A,0))</f>
        <v>108929000</v>
      </c>
      <c r="K2711" s="109">
        <f>INDEX(GWP!$C$2:$C$13,MATCH(EPS!I2711,GWP!$B$2:$B$13,0))</f>
        <v>28</v>
      </c>
      <c r="L2711" s="5">
        <f t="shared" si="85"/>
        <v>3.0500119999999999E-3</v>
      </c>
    </row>
    <row r="2712" spans="1:12">
      <c r="A2712" t="s">
        <v>4431</v>
      </c>
      <c r="B2712" t="s">
        <v>5</v>
      </c>
      <c r="C2712" t="s">
        <v>1734</v>
      </c>
      <c r="D2712" t="s">
        <v>7011</v>
      </c>
      <c r="E2712" t="s">
        <v>1714</v>
      </c>
      <c r="H2712" t="str">
        <f>INDEX('Vensim Variables'!$B:$B,MATCH(EPS!$B2712,'Vensim Variables'!$A:$A,0))</f>
        <v>g pollutant</v>
      </c>
      <c r="I2712" t="str">
        <f t="shared" si="84"/>
        <v>N2O</v>
      </c>
      <c r="J2712">
        <f>INDEX(NoSettings!$C:$C,MATCH(EPS!$A2712,NoSettings!$A:$A,0))</f>
        <v>10892900</v>
      </c>
      <c r="K2712" s="109">
        <f>INDEX(GWP!$C$2:$C$13,MATCH(EPS!I2712,GWP!$B$2:$B$13,0))</f>
        <v>265</v>
      </c>
      <c r="L2712" s="5">
        <f t="shared" si="85"/>
        <v>2.8866184999999998E-3</v>
      </c>
    </row>
    <row r="2713" spans="1:12">
      <c r="A2713" t="s">
        <v>4432</v>
      </c>
      <c r="B2713" t="s">
        <v>5</v>
      </c>
      <c r="C2713" t="s">
        <v>1734</v>
      </c>
      <c r="D2713" t="s">
        <v>7011</v>
      </c>
      <c r="E2713" t="s">
        <v>1715</v>
      </c>
      <c r="H2713" t="str">
        <f>INDEX('Vensim Variables'!$B:$B,MATCH(EPS!$B2713,'Vensim Variables'!$A:$A,0))</f>
        <v>g pollutant</v>
      </c>
      <c r="I2713" t="str">
        <f t="shared" si="84"/>
        <v>F gases</v>
      </c>
      <c r="J2713">
        <f>INDEX(NoSettings!$C:$C,MATCH(EPS!$A2713,NoSettings!$A:$A,0))</f>
        <v>0</v>
      </c>
      <c r="K2713" s="109">
        <f>INDEX(GWP!$C$2:$C$13,MATCH(EPS!I2713,GWP!$B$2:$B$13,0))</f>
        <v>1</v>
      </c>
      <c r="L2713" s="5">
        <f t="shared" si="85"/>
        <v>0</v>
      </c>
    </row>
    <row r="2714" spans="1:12">
      <c r="A2714" t="s">
        <v>4433</v>
      </c>
      <c r="B2714" t="s">
        <v>5</v>
      </c>
      <c r="C2714" t="s">
        <v>1734</v>
      </c>
      <c r="D2714" t="s">
        <v>7012</v>
      </c>
      <c r="E2714" t="s">
        <v>1702</v>
      </c>
      <c r="H2714" t="str">
        <f>INDEX('Vensim Variables'!$B:$B,MATCH(EPS!$B2714,'Vensim Variables'!$A:$A,0))</f>
        <v>g pollutant</v>
      </c>
      <c r="I2714" t="str">
        <f t="shared" si="84"/>
        <v>CO2</v>
      </c>
      <c r="J2714">
        <f>INDEX(NoSettings!$C:$C,MATCH(EPS!$A2714,NoSettings!$A:$A,0))</f>
        <v>7454980000000</v>
      </c>
      <c r="K2714" s="109">
        <f>INDEX(GWP!$C$2:$C$13,MATCH(EPS!I2714,GWP!$B$2:$B$13,0))</f>
        <v>1</v>
      </c>
      <c r="L2714" s="5">
        <f t="shared" si="85"/>
        <v>7.4549799999999999</v>
      </c>
    </row>
    <row r="2715" spans="1:12">
      <c r="A2715" t="s">
        <v>4434</v>
      </c>
      <c r="B2715" t="s">
        <v>5</v>
      </c>
      <c r="C2715" t="s">
        <v>1734</v>
      </c>
      <c r="D2715" t="s">
        <v>7012</v>
      </c>
      <c r="E2715" t="s">
        <v>1705</v>
      </c>
      <c r="H2715" t="str">
        <f>INDEX('Vensim Variables'!$B:$B,MATCH(EPS!$B2715,'Vensim Variables'!$A:$A,0))</f>
        <v>g pollutant</v>
      </c>
      <c r="I2715" t="str">
        <f t="shared" si="84"/>
        <v>VOC</v>
      </c>
      <c r="J2715" s="2">
        <f>INDEX(NoSettings!$C:$C,MATCH(EPS!$A2715,NoSettings!$A:$A,0))</f>
        <v>848345000</v>
      </c>
      <c r="K2715" s="109">
        <f>INDEX(GWP!$C$2:$C$13,MATCH(EPS!I2715,GWP!$B$2:$B$13,0))</f>
        <v>5</v>
      </c>
      <c r="L2715" s="5">
        <f t="shared" si="85"/>
        <v>4.241725E-3</v>
      </c>
    </row>
    <row r="2716" spans="1:12">
      <c r="A2716" t="s">
        <v>4435</v>
      </c>
      <c r="B2716" t="s">
        <v>5</v>
      </c>
      <c r="C2716" t="s">
        <v>1734</v>
      </c>
      <c r="D2716" t="s">
        <v>7012</v>
      </c>
      <c r="E2716" t="s">
        <v>1706</v>
      </c>
      <c r="H2716" t="str">
        <f>INDEX('Vensim Variables'!$B:$B,MATCH(EPS!$B2716,'Vensim Variables'!$A:$A,0))</f>
        <v>g pollutant</v>
      </c>
      <c r="I2716" t="str">
        <f t="shared" si="84"/>
        <v>CO</v>
      </c>
      <c r="J2716">
        <f>INDEX(NoSettings!$C:$C,MATCH(EPS!$A2716,NoSettings!$A:$A,0))</f>
        <v>4528770000</v>
      </c>
      <c r="K2716" s="109">
        <f>INDEX(GWP!$C$2:$C$13,MATCH(EPS!I2716,GWP!$B$2:$B$13,0))</f>
        <v>1.8</v>
      </c>
      <c r="L2716" s="5">
        <f t="shared" si="85"/>
        <v>8.1517859999999994E-3</v>
      </c>
    </row>
    <row r="2717" spans="1:12">
      <c r="A2717" t="s">
        <v>4436</v>
      </c>
      <c r="B2717" t="s">
        <v>5</v>
      </c>
      <c r="C2717" t="s">
        <v>1734</v>
      </c>
      <c r="D2717" t="s">
        <v>7012</v>
      </c>
      <c r="E2717" t="s">
        <v>1707</v>
      </c>
      <c r="H2717" t="str">
        <f>INDEX('Vensim Variables'!$B:$B,MATCH(EPS!$B2717,'Vensim Variables'!$A:$A,0))</f>
        <v>g pollutant</v>
      </c>
      <c r="I2717" t="str">
        <f t="shared" si="84"/>
        <v>NOx</v>
      </c>
      <c r="J2717">
        <f>INDEX(NoSettings!$C:$C,MATCH(EPS!$A2717,NoSettings!$A:$A,0))</f>
        <v>7965140000</v>
      </c>
      <c r="K2717" s="109">
        <f>INDEX(GWP!$C$2:$C$13,MATCH(EPS!I2717,GWP!$B$2:$B$13,0))</f>
        <v>-8.1999999999999993</v>
      </c>
      <c r="L2717" s="5">
        <f t="shared" si="85"/>
        <v>-6.5314147999999989E-2</v>
      </c>
    </row>
    <row r="2718" spans="1:12">
      <c r="A2718" t="s">
        <v>4437</v>
      </c>
      <c r="B2718" t="s">
        <v>5</v>
      </c>
      <c r="C2718" t="s">
        <v>1734</v>
      </c>
      <c r="D2718" t="s">
        <v>7012</v>
      </c>
      <c r="E2718" t="s">
        <v>1708</v>
      </c>
      <c r="H2718" t="str">
        <f>INDEX('Vensim Variables'!$B:$B,MATCH(EPS!$B2718,'Vensim Variables'!$A:$A,0))</f>
        <v>g pollutant</v>
      </c>
      <c r="I2718" t="str">
        <f t="shared" si="84"/>
        <v>PM10</v>
      </c>
      <c r="J2718">
        <f>INDEX(NoSettings!$C:$C,MATCH(EPS!$A2718,NoSettings!$A:$A,0))</f>
        <v>313879000</v>
      </c>
      <c r="K2718" s="109">
        <f>INDEX(GWP!$C$2:$C$13,MATCH(EPS!I2718,GWP!$B$2:$B$13,0))</f>
        <v>0</v>
      </c>
      <c r="L2718" s="5">
        <f t="shared" si="85"/>
        <v>0</v>
      </c>
    </row>
    <row r="2719" spans="1:12">
      <c r="A2719" t="s">
        <v>4438</v>
      </c>
      <c r="B2719" t="s">
        <v>5</v>
      </c>
      <c r="C2719" t="s">
        <v>1734</v>
      </c>
      <c r="D2719" t="s">
        <v>7012</v>
      </c>
      <c r="E2719" t="s">
        <v>1709</v>
      </c>
      <c r="H2719" t="str">
        <f>INDEX('Vensim Variables'!$B:$B,MATCH(EPS!$B2719,'Vensim Variables'!$A:$A,0))</f>
        <v>g pollutant</v>
      </c>
      <c r="I2719" t="str">
        <f t="shared" si="84"/>
        <v>PM25</v>
      </c>
      <c r="J2719">
        <f>INDEX(NoSettings!$C:$C,MATCH(EPS!$A2719,NoSettings!$A:$A,0))</f>
        <v>295755000</v>
      </c>
      <c r="K2719" s="109">
        <f>INDEX(GWP!$C$2:$C$13,MATCH(EPS!I2719,GWP!$B$2:$B$13,0))</f>
        <v>0</v>
      </c>
      <c r="L2719" s="5">
        <f t="shared" si="85"/>
        <v>0</v>
      </c>
    </row>
    <row r="2720" spans="1:12">
      <c r="A2720" t="s">
        <v>4439</v>
      </c>
      <c r="B2720" t="s">
        <v>5</v>
      </c>
      <c r="C2720" t="s">
        <v>1734</v>
      </c>
      <c r="D2720" t="s">
        <v>7012</v>
      </c>
      <c r="E2720" t="s">
        <v>1710</v>
      </c>
      <c r="H2720" t="str">
        <f>INDEX('Vensim Variables'!$B:$B,MATCH(EPS!$B2720,'Vensim Variables'!$A:$A,0))</f>
        <v>g pollutant</v>
      </c>
      <c r="I2720" t="str">
        <f t="shared" si="84"/>
        <v>SOx</v>
      </c>
      <c r="J2720">
        <f>INDEX(NoSettings!$C:$C,MATCH(EPS!$A2720,NoSettings!$A:$A,0))</f>
        <v>210611000</v>
      </c>
      <c r="K2720" s="109">
        <f>INDEX(GWP!$C$2:$C$13,MATCH(EPS!I2720,GWP!$B$2:$B$13,0))</f>
        <v>0</v>
      </c>
      <c r="L2720" s="5">
        <f t="shared" si="85"/>
        <v>0</v>
      </c>
    </row>
    <row r="2721" spans="1:12">
      <c r="A2721" t="s">
        <v>4440</v>
      </c>
      <c r="B2721" t="s">
        <v>5</v>
      </c>
      <c r="C2721" t="s">
        <v>1734</v>
      </c>
      <c r="D2721" t="s">
        <v>7012</v>
      </c>
      <c r="E2721" t="s">
        <v>1711</v>
      </c>
      <c r="H2721" t="str">
        <f>INDEX('Vensim Variables'!$B:$B,MATCH(EPS!$B2721,'Vensim Variables'!$A:$A,0))</f>
        <v>g pollutant</v>
      </c>
      <c r="I2721" t="str">
        <f t="shared" si="84"/>
        <v>BC</v>
      </c>
      <c r="J2721">
        <f>INDEX(NoSettings!$C:$C,MATCH(EPS!$A2721,NoSettings!$A:$A,0))</f>
        <v>19670100</v>
      </c>
      <c r="K2721" s="109">
        <f>INDEX(GWP!$C$2:$C$13,MATCH(EPS!I2721,GWP!$B$2:$B$13,0))</f>
        <v>345</v>
      </c>
      <c r="L2721" s="5">
        <f t="shared" si="85"/>
        <v>6.7861845000000004E-3</v>
      </c>
    </row>
    <row r="2722" spans="1:12">
      <c r="A2722" t="s">
        <v>4441</v>
      </c>
      <c r="B2722" t="s">
        <v>5</v>
      </c>
      <c r="C2722" t="s">
        <v>1734</v>
      </c>
      <c r="D2722" t="s">
        <v>7012</v>
      </c>
      <c r="E2722" t="s">
        <v>1712</v>
      </c>
      <c r="H2722" t="str">
        <f>INDEX('Vensim Variables'!$B:$B,MATCH(EPS!$B2722,'Vensim Variables'!$A:$A,0))</f>
        <v>g pollutant</v>
      </c>
      <c r="I2722" t="str">
        <f t="shared" si="84"/>
        <v>OC</v>
      </c>
      <c r="J2722">
        <f>INDEX(NoSettings!$C:$C,MATCH(EPS!$A2722,NoSettings!$A:$A,0))</f>
        <v>132071000</v>
      </c>
      <c r="K2722" s="109">
        <f>INDEX(GWP!$C$2:$C$13,MATCH(EPS!I2722,GWP!$B$2:$B$13,0))</f>
        <v>-46</v>
      </c>
      <c r="L2722" s="5">
        <f t="shared" si="85"/>
        <v>-6.0752660000000002E-3</v>
      </c>
    </row>
    <row r="2723" spans="1:12">
      <c r="A2723" t="s">
        <v>4442</v>
      </c>
      <c r="B2723" t="s">
        <v>5</v>
      </c>
      <c r="C2723" t="s">
        <v>1734</v>
      </c>
      <c r="D2723" t="s">
        <v>7012</v>
      </c>
      <c r="E2723" t="s">
        <v>1713</v>
      </c>
      <c r="H2723" t="str">
        <f>INDEX('Vensim Variables'!$B:$B,MATCH(EPS!$B2723,'Vensim Variables'!$A:$A,0))</f>
        <v>g pollutant</v>
      </c>
      <c r="I2723" t="str">
        <f t="shared" si="84"/>
        <v>CH4</v>
      </c>
      <c r="J2723">
        <f>INDEX(NoSettings!$C:$C,MATCH(EPS!$A2723,NoSettings!$A:$A,0))</f>
        <v>140501000</v>
      </c>
      <c r="K2723" s="109">
        <f>INDEX(GWP!$C$2:$C$13,MATCH(EPS!I2723,GWP!$B$2:$B$13,0))</f>
        <v>28</v>
      </c>
      <c r="L2723" s="5">
        <f t="shared" si="85"/>
        <v>3.934028E-3</v>
      </c>
    </row>
    <row r="2724" spans="1:12">
      <c r="A2724" t="s">
        <v>4443</v>
      </c>
      <c r="B2724" t="s">
        <v>5</v>
      </c>
      <c r="C2724" t="s">
        <v>1734</v>
      </c>
      <c r="D2724" t="s">
        <v>7012</v>
      </c>
      <c r="E2724" t="s">
        <v>1714</v>
      </c>
      <c r="H2724" t="str">
        <f>INDEX('Vensim Variables'!$B:$B,MATCH(EPS!$B2724,'Vensim Variables'!$A:$A,0))</f>
        <v>g pollutant</v>
      </c>
      <c r="I2724" t="str">
        <f t="shared" si="84"/>
        <v>N2O</v>
      </c>
      <c r="J2724">
        <f>INDEX(NoSettings!$C:$C,MATCH(EPS!$A2724,NoSettings!$A:$A,0))</f>
        <v>14050100</v>
      </c>
      <c r="K2724" s="109">
        <f>INDEX(GWP!$C$2:$C$13,MATCH(EPS!I2724,GWP!$B$2:$B$13,0))</f>
        <v>265</v>
      </c>
      <c r="L2724" s="5">
        <f t="shared" si="85"/>
        <v>3.7232764999999999E-3</v>
      </c>
    </row>
    <row r="2725" spans="1:12">
      <c r="A2725" t="s">
        <v>4444</v>
      </c>
      <c r="B2725" t="s">
        <v>5</v>
      </c>
      <c r="C2725" t="s">
        <v>1734</v>
      </c>
      <c r="D2725" t="s">
        <v>7012</v>
      </c>
      <c r="E2725" t="s">
        <v>1715</v>
      </c>
      <c r="H2725" t="str">
        <f>INDEX('Vensim Variables'!$B:$B,MATCH(EPS!$B2725,'Vensim Variables'!$A:$A,0))</f>
        <v>g pollutant</v>
      </c>
      <c r="I2725" t="str">
        <f t="shared" si="84"/>
        <v>F gases</v>
      </c>
      <c r="J2725">
        <f>INDEX(NoSettings!$C:$C,MATCH(EPS!$A2725,NoSettings!$A:$A,0))</f>
        <v>0</v>
      </c>
      <c r="K2725" s="109">
        <f>INDEX(GWP!$C$2:$C$13,MATCH(EPS!I2725,GWP!$B$2:$B$13,0))</f>
        <v>1</v>
      </c>
      <c r="L2725" s="5">
        <f t="shared" si="85"/>
        <v>0</v>
      </c>
    </row>
    <row r="2726" spans="1:12">
      <c r="A2726" t="s">
        <v>4445</v>
      </c>
      <c r="B2726" t="s">
        <v>5</v>
      </c>
      <c r="C2726" t="s">
        <v>1734</v>
      </c>
      <c r="D2726" t="s">
        <v>7013</v>
      </c>
      <c r="E2726" t="s">
        <v>1702</v>
      </c>
      <c r="H2726" t="str">
        <f>INDEX('Vensim Variables'!$B:$B,MATCH(EPS!$B2726,'Vensim Variables'!$A:$A,0))</f>
        <v>g pollutant</v>
      </c>
      <c r="I2726" t="str">
        <f t="shared" si="84"/>
        <v>CO2</v>
      </c>
      <c r="J2726">
        <f>INDEX(NoSettings!$C:$C,MATCH(EPS!$A2726,NoSettings!$A:$A,0))</f>
        <v>1639250000000</v>
      </c>
      <c r="K2726" s="109">
        <f>INDEX(GWP!$C$2:$C$13,MATCH(EPS!I2726,GWP!$B$2:$B$13,0))</f>
        <v>1</v>
      </c>
      <c r="L2726" s="5">
        <f t="shared" si="85"/>
        <v>1.6392500000000001</v>
      </c>
    </row>
    <row r="2727" spans="1:12">
      <c r="A2727" t="s">
        <v>4446</v>
      </c>
      <c r="B2727" t="s">
        <v>5</v>
      </c>
      <c r="C2727" t="s">
        <v>1734</v>
      </c>
      <c r="D2727" t="s">
        <v>7013</v>
      </c>
      <c r="E2727" t="s">
        <v>1705</v>
      </c>
      <c r="H2727" t="str">
        <f>INDEX('Vensim Variables'!$B:$B,MATCH(EPS!$B2727,'Vensim Variables'!$A:$A,0))</f>
        <v>g pollutant</v>
      </c>
      <c r="I2727" t="str">
        <f t="shared" si="84"/>
        <v>VOC</v>
      </c>
      <c r="J2727">
        <f>INDEX(NoSettings!$C:$C,MATCH(EPS!$A2727,NoSettings!$A:$A,0))</f>
        <v>186539000</v>
      </c>
      <c r="K2727" s="109">
        <f>INDEX(GWP!$C$2:$C$13,MATCH(EPS!I2727,GWP!$B$2:$B$13,0))</f>
        <v>5</v>
      </c>
      <c r="L2727" s="5">
        <f t="shared" si="85"/>
        <v>9.3269499999999999E-4</v>
      </c>
    </row>
    <row r="2728" spans="1:12">
      <c r="A2728" t="s">
        <v>4447</v>
      </c>
      <c r="B2728" t="s">
        <v>5</v>
      </c>
      <c r="C2728" t="s">
        <v>1734</v>
      </c>
      <c r="D2728" t="s">
        <v>7013</v>
      </c>
      <c r="E2728" t="s">
        <v>1706</v>
      </c>
      <c r="H2728" t="str">
        <f>INDEX('Vensim Variables'!$B:$B,MATCH(EPS!$B2728,'Vensim Variables'!$A:$A,0))</f>
        <v>g pollutant</v>
      </c>
      <c r="I2728" t="str">
        <f t="shared" si="84"/>
        <v>CO</v>
      </c>
      <c r="J2728">
        <f>INDEX(NoSettings!$C:$C,MATCH(EPS!$A2728,NoSettings!$A:$A,0))</f>
        <v>995813000</v>
      </c>
      <c r="K2728" s="109">
        <f>INDEX(GWP!$C$2:$C$13,MATCH(EPS!I2728,GWP!$B$2:$B$13,0))</f>
        <v>1.8</v>
      </c>
      <c r="L2728" s="5">
        <f t="shared" si="85"/>
        <v>1.7924633999999999E-3</v>
      </c>
    </row>
    <row r="2729" spans="1:12">
      <c r="A2729" t="s">
        <v>4448</v>
      </c>
      <c r="B2729" t="s">
        <v>5</v>
      </c>
      <c r="C2729" t="s">
        <v>1734</v>
      </c>
      <c r="D2729" t="s">
        <v>7013</v>
      </c>
      <c r="E2729" t="s">
        <v>1707</v>
      </c>
      <c r="H2729" t="str">
        <f>INDEX('Vensim Variables'!$B:$B,MATCH(EPS!$B2729,'Vensim Variables'!$A:$A,0))</f>
        <v>g pollutant</v>
      </c>
      <c r="I2729" t="str">
        <f t="shared" si="84"/>
        <v>NOx</v>
      </c>
      <c r="J2729">
        <f>INDEX(NoSettings!$C:$C,MATCH(EPS!$A2729,NoSettings!$A:$A,0))</f>
        <v>1751420000</v>
      </c>
      <c r="K2729" s="109">
        <f>INDEX(GWP!$C$2:$C$13,MATCH(EPS!I2729,GWP!$B$2:$B$13,0))</f>
        <v>-8.1999999999999993</v>
      </c>
      <c r="L2729" s="5">
        <f t="shared" si="85"/>
        <v>-1.4361643999999998E-2</v>
      </c>
    </row>
    <row r="2730" spans="1:12">
      <c r="A2730" t="s">
        <v>4449</v>
      </c>
      <c r="B2730" t="s">
        <v>5</v>
      </c>
      <c r="C2730" t="s">
        <v>1734</v>
      </c>
      <c r="D2730" t="s">
        <v>7013</v>
      </c>
      <c r="E2730" t="s">
        <v>1708</v>
      </c>
      <c r="H2730" t="str">
        <f>INDEX('Vensim Variables'!$B:$B,MATCH(EPS!$B2730,'Vensim Variables'!$A:$A,0))</f>
        <v>g pollutant</v>
      </c>
      <c r="I2730" t="str">
        <f t="shared" si="84"/>
        <v>PM10</v>
      </c>
      <c r="J2730">
        <f>INDEX(NoSettings!$C:$C,MATCH(EPS!$A2730,NoSettings!$A:$A,0))</f>
        <v>69017600</v>
      </c>
      <c r="K2730" s="109">
        <f>INDEX(GWP!$C$2:$C$13,MATCH(EPS!I2730,GWP!$B$2:$B$13,0))</f>
        <v>0</v>
      </c>
      <c r="L2730" s="5">
        <f t="shared" si="85"/>
        <v>0</v>
      </c>
    </row>
    <row r="2731" spans="1:12">
      <c r="A2731" t="s">
        <v>4450</v>
      </c>
      <c r="B2731" t="s">
        <v>5</v>
      </c>
      <c r="C2731" t="s">
        <v>1734</v>
      </c>
      <c r="D2731" t="s">
        <v>7013</v>
      </c>
      <c r="E2731" t="s">
        <v>1709</v>
      </c>
      <c r="H2731" t="str">
        <f>INDEX('Vensim Variables'!$B:$B,MATCH(EPS!$B2731,'Vensim Variables'!$A:$A,0))</f>
        <v>g pollutant</v>
      </c>
      <c r="I2731" t="str">
        <f t="shared" si="84"/>
        <v>PM25</v>
      </c>
      <c r="J2731">
        <f>INDEX(NoSettings!$C:$C,MATCH(EPS!$A2731,NoSettings!$A:$A,0))</f>
        <v>65032300</v>
      </c>
      <c r="K2731" s="109">
        <f>INDEX(GWP!$C$2:$C$13,MATCH(EPS!I2731,GWP!$B$2:$B$13,0))</f>
        <v>0</v>
      </c>
      <c r="L2731" s="5">
        <f t="shared" si="85"/>
        <v>0</v>
      </c>
    </row>
    <row r="2732" spans="1:12">
      <c r="A2732" t="s">
        <v>4451</v>
      </c>
      <c r="B2732" t="s">
        <v>5</v>
      </c>
      <c r="C2732" t="s">
        <v>1734</v>
      </c>
      <c r="D2732" t="s">
        <v>7013</v>
      </c>
      <c r="E2732" t="s">
        <v>1710</v>
      </c>
      <c r="H2732" t="str">
        <f>INDEX('Vensim Variables'!$B:$B,MATCH(EPS!$B2732,'Vensim Variables'!$A:$A,0))</f>
        <v>g pollutant</v>
      </c>
      <c r="I2732" t="str">
        <f t="shared" si="84"/>
        <v>SOx</v>
      </c>
      <c r="J2732">
        <f>INDEX(NoSettings!$C:$C,MATCH(EPS!$A2732,NoSettings!$A:$A,0))</f>
        <v>46310400</v>
      </c>
      <c r="K2732" s="109">
        <f>INDEX(GWP!$C$2:$C$13,MATCH(EPS!I2732,GWP!$B$2:$B$13,0))</f>
        <v>0</v>
      </c>
      <c r="L2732" s="5">
        <f t="shared" si="85"/>
        <v>0</v>
      </c>
    </row>
    <row r="2733" spans="1:12">
      <c r="A2733" t="s">
        <v>4452</v>
      </c>
      <c r="B2733" t="s">
        <v>5</v>
      </c>
      <c r="C2733" t="s">
        <v>1734</v>
      </c>
      <c r="D2733" t="s">
        <v>7013</v>
      </c>
      <c r="E2733" t="s">
        <v>1711</v>
      </c>
      <c r="H2733" t="str">
        <f>INDEX('Vensim Variables'!$B:$B,MATCH(EPS!$B2733,'Vensim Variables'!$A:$A,0))</f>
        <v>g pollutant</v>
      </c>
      <c r="I2733" t="str">
        <f t="shared" si="84"/>
        <v>BC</v>
      </c>
      <c r="J2733">
        <f>INDEX(NoSettings!$C:$C,MATCH(EPS!$A2733,NoSettings!$A:$A,0))</f>
        <v>4325190</v>
      </c>
      <c r="K2733" s="109">
        <f>INDEX(GWP!$C$2:$C$13,MATCH(EPS!I2733,GWP!$B$2:$B$13,0))</f>
        <v>345</v>
      </c>
      <c r="L2733" s="5">
        <f t="shared" si="85"/>
        <v>1.49219055E-3</v>
      </c>
    </row>
    <row r="2734" spans="1:12">
      <c r="A2734" t="s">
        <v>4453</v>
      </c>
      <c r="B2734" t="s">
        <v>5</v>
      </c>
      <c r="C2734" t="s">
        <v>1734</v>
      </c>
      <c r="D2734" t="s">
        <v>7013</v>
      </c>
      <c r="E2734" t="s">
        <v>1712</v>
      </c>
      <c r="H2734" t="str">
        <f>INDEX('Vensim Variables'!$B:$B,MATCH(EPS!$B2734,'Vensim Variables'!$A:$A,0))</f>
        <v>g pollutant</v>
      </c>
      <c r="I2734" t="str">
        <f t="shared" si="84"/>
        <v>OC</v>
      </c>
      <c r="J2734">
        <f>INDEX(NoSettings!$C:$C,MATCH(EPS!$A2734,NoSettings!$A:$A,0))</f>
        <v>29040500</v>
      </c>
      <c r="K2734" s="109">
        <f>INDEX(GWP!$C$2:$C$13,MATCH(EPS!I2734,GWP!$B$2:$B$13,0))</f>
        <v>-46</v>
      </c>
      <c r="L2734" s="5">
        <f t="shared" si="85"/>
        <v>-1.3358630000000001E-3</v>
      </c>
    </row>
    <row r="2735" spans="1:12">
      <c r="A2735" t="s">
        <v>4454</v>
      </c>
      <c r="B2735" t="s">
        <v>5</v>
      </c>
      <c r="C2735" t="s">
        <v>1734</v>
      </c>
      <c r="D2735" t="s">
        <v>7013</v>
      </c>
      <c r="E2735" t="s">
        <v>1713</v>
      </c>
      <c r="H2735" t="str">
        <f>INDEX('Vensim Variables'!$B:$B,MATCH(EPS!$B2735,'Vensim Variables'!$A:$A,0))</f>
        <v>g pollutant</v>
      </c>
      <c r="I2735" t="str">
        <f t="shared" si="84"/>
        <v>CH4</v>
      </c>
      <c r="J2735">
        <f>INDEX(NoSettings!$C:$C,MATCH(EPS!$A2735,NoSettings!$A:$A,0))</f>
        <v>30894200</v>
      </c>
      <c r="K2735" s="109">
        <f>INDEX(GWP!$C$2:$C$13,MATCH(EPS!I2735,GWP!$B$2:$B$13,0))</f>
        <v>28</v>
      </c>
      <c r="L2735" s="5">
        <f t="shared" si="85"/>
        <v>8.6503760000000002E-4</v>
      </c>
    </row>
    <row r="2736" spans="1:12">
      <c r="A2736" t="s">
        <v>4455</v>
      </c>
      <c r="B2736" t="s">
        <v>5</v>
      </c>
      <c r="C2736" t="s">
        <v>1734</v>
      </c>
      <c r="D2736" t="s">
        <v>7013</v>
      </c>
      <c r="E2736" t="s">
        <v>1714</v>
      </c>
      <c r="H2736" t="str">
        <f>INDEX('Vensim Variables'!$B:$B,MATCH(EPS!$B2736,'Vensim Variables'!$A:$A,0))</f>
        <v>g pollutant</v>
      </c>
      <c r="I2736" t="str">
        <f t="shared" si="84"/>
        <v>N2O</v>
      </c>
      <c r="J2736">
        <f>INDEX(NoSettings!$C:$C,MATCH(EPS!$A2736,NoSettings!$A:$A,0))</f>
        <v>3089420</v>
      </c>
      <c r="K2736" s="109">
        <f>INDEX(GWP!$C$2:$C$13,MATCH(EPS!I2736,GWP!$B$2:$B$13,0))</f>
        <v>265</v>
      </c>
      <c r="L2736" s="5">
        <f t="shared" si="85"/>
        <v>8.1869630000000004E-4</v>
      </c>
    </row>
    <row r="2737" spans="1:12">
      <c r="A2737" t="s">
        <v>4456</v>
      </c>
      <c r="B2737" t="s">
        <v>5</v>
      </c>
      <c r="C2737" t="s">
        <v>1734</v>
      </c>
      <c r="D2737" t="s">
        <v>7013</v>
      </c>
      <c r="E2737" t="s">
        <v>1715</v>
      </c>
      <c r="H2737" t="str">
        <f>INDEX('Vensim Variables'!$B:$B,MATCH(EPS!$B2737,'Vensim Variables'!$A:$A,0))</f>
        <v>g pollutant</v>
      </c>
      <c r="I2737" t="str">
        <f t="shared" si="84"/>
        <v>F gases</v>
      </c>
      <c r="J2737">
        <f>INDEX(NoSettings!$C:$C,MATCH(EPS!$A2737,NoSettings!$A:$A,0))</f>
        <v>0</v>
      </c>
      <c r="K2737" s="109">
        <f>INDEX(GWP!$C$2:$C$13,MATCH(EPS!I2737,GWP!$B$2:$B$13,0))</f>
        <v>1</v>
      </c>
      <c r="L2737" s="5">
        <f t="shared" si="85"/>
        <v>0</v>
      </c>
    </row>
    <row r="2738" spans="1:12">
      <c r="A2738" t="s">
        <v>4457</v>
      </c>
      <c r="B2738" t="s">
        <v>5</v>
      </c>
      <c r="C2738" t="s">
        <v>1734</v>
      </c>
      <c r="D2738" t="s">
        <v>7014</v>
      </c>
      <c r="E2738" t="s">
        <v>1702</v>
      </c>
      <c r="H2738" t="str">
        <f>INDEX('Vensim Variables'!$B:$B,MATCH(EPS!$B2738,'Vensim Variables'!$A:$A,0))</f>
        <v>g pollutant</v>
      </c>
      <c r="I2738" t="str">
        <f t="shared" si="84"/>
        <v>CO2</v>
      </c>
      <c r="J2738">
        <f>INDEX(NoSettings!$C:$C,MATCH(EPS!$A2738,NoSettings!$A:$A,0))</f>
        <v>21769600000000</v>
      </c>
      <c r="K2738" s="109">
        <f>INDEX(GWP!$C$2:$C$13,MATCH(EPS!I2738,GWP!$B$2:$B$13,0))</f>
        <v>1</v>
      </c>
      <c r="L2738" s="5">
        <f t="shared" si="85"/>
        <v>21.769600000000001</v>
      </c>
    </row>
    <row r="2739" spans="1:12">
      <c r="A2739" t="s">
        <v>4458</v>
      </c>
      <c r="B2739" t="s">
        <v>5</v>
      </c>
      <c r="C2739" t="s">
        <v>1734</v>
      </c>
      <c r="D2739" t="s">
        <v>7014</v>
      </c>
      <c r="E2739" t="s">
        <v>1705</v>
      </c>
      <c r="H2739" t="str">
        <f>INDEX('Vensim Variables'!$B:$B,MATCH(EPS!$B2739,'Vensim Variables'!$A:$A,0))</f>
        <v>g pollutant</v>
      </c>
      <c r="I2739" t="str">
        <f t="shared" si="84"/>
        <v>VOC</v>
      </c>
      <c r="J2739">
        <f>INDEX(NoSettings!$C:$C,MATCH(EPS!$A2739,NoSettings!$A:$A,0))</f>
        <v>2477280000</v>
      </c>
      <c r="K2739" s="109">
        <f>INDEX(GWP!$C$2:$C$13,MATCH(EPS!I2739,GWP!$B$2:$B$13,0))</f>
        <v>5</v>
      </c>
      <c r="L2739" s="5">
        <f t="shared" si="85"/>
        <v>1.2386400000000001E-2</v>
      </c>
    </row>
    <row r="2740" spans="1:12">
      <c r="A2740" t="s">
        <v>4459</v>
      </c>
      <c r="B2740" t="s">
        <v>5</v>
      </c>
      <c r="C2740" t="s">
        <v>1734</v>
      </c>
      <c r="D2740" t="s">
        <v>7014</v>
      </c>
      <c r="E2740" t="s">
        <v>1706</v>
      </c>
      <c r="H2740" t="str">
        <f>INDEX('Vensim Variables'!$B:$B,MATCH(EPS!$B2740,'Vensim Variables'!$A:$A,0))</f>
        <v>g pollutant</v>
      </c>
      <c r="I2740" t="str">
        <f t="shared" si="84"/>
        <v>CO</v>
      </c>
      <c r="J2740">
        <f>INDEX(NoSettings!$C:$C,MATCH(EPS!$A2740,NoSettings!$A:$A,0))</f>
        <v>13224600000</v>
      </c>
      <c r="K2740" s="109">
        <f>INDEX(GWP!$C$2:$C$13,MATCH(EPS!I2740,GWP!$B$2:$B$13,0))</f>
        <v>1.8</v>
      </c>
      <c r="L2740" s="5">
        <f t="shared" si="85"/>
        <v>2.3804280000000001E-2</v>
      </c>
    </row>
    <row r="2741" spans="1:12">
      <c r="A2741" t="s">
        <v>4460</v>
      </c>
      <c r="B2741" t="s">
        <v>5</v>
      </c>
      <c r="C2741" t="s">
        <v>1734</v>
      </c>
      <c r="D2741" t="s">
        <v>7014</v>
      </c>
      <c r="E2741" t="s">
        <v>1707</v>
      </c>
      <c r="H2741" t="str">
        <f>INDEX('Vensim Variables'!$B:$B,MATCH(EPS!$B2741,'Vensim Variables'!$A:$A,0))</f>
        <v>g pollutant</v>
      </c>
      <c r="I2741" t="str">
        <f t="shared" si="84"/>
        <v>NOx</v>
      </c>
      <c r="J2741">
        <f>INDEX(NoSettings!$C:$C,MATCH(EPS!$A2741,NoSettings!$A:$A,0))</f>
        <v>23259300000</v>
      </c>
      <c r="K2741" s="109">
        <f>INDEX(GWP!$C$2:$C$13,MATCH(EPS!I2741,GWP!$B$2:$B$13,0))</f>
        <v>-8.1999999999999993</v>
      </c>
      <c r="L2741" s="5">
        <f t="shared" si="85"/>
        <v>-0.19072625999999998</v>
      </c>
    </row>
    <row r="2742" spans="1:12">
      <c r="A2742" t="s">
        <v>4461</v>
      </c>
      <c r="B2742" t="s">
        <v>5</v>
      </c>
      <c r="C2742" t="s">
        <v>1734</v>
      </c>
      <c r="D2742" t="s">
        <v>7014</v>
      </c>
      <c r="E2742" t="s">
        <v>1708</v>
      </c>
      <c r="H2742" t="str">
        <f>INDEX('Vensim Variables'!$B:$B,MATCH(EPS!$B2742,'Vensim Variables'!$A:$A,0))</f>
        <v>g pollutant</v>
      </c>
      <c r="I2742" t="str">
        <f t="shared" si="84"/>
        <v>PM10</v>
      </c>
      <c r="J2742">
        <f>INDEX(NoSettings!$C:$C,MATCH(EPS!$A2742,NoSettings!$A:$A,0))</f>
        <v>916570000</v>
      </c>
      <c r="K2742" s="109">
        <f>INDEX(GWP!$C$2:$C$13,MATCH(EPS!I2742,GWP!$B$2:$B$13,0))</f>
        <v>0</v>
      </c>
      <c r="L2742" s="5">
        <f t="shared" si="85"/>
        <v>0</v>
      </c>
    </row>
    <row r="2743" spans="1:12">
      <c r="A2743" t="s">
        <v>4462</v>
      </c>
      <c r="B2743" t="s">
        <v>5</v>
      </c>
      <c r="C2743" t="s">
        <v>1734</v>
      </c>
      <c r="D2743" t="s">
        <v>7014</v>
      </c>
      <c r="E2743" t="s">
        <v>1709</v>
      </c>
      <c r="H2743" t="str">
        <f>INDEX('Vensim Variables'!$B:$B,MATCH(EPS!$B2743,'Vensim Variables'!$A:$A,0))</f>
        <v>g pollutant</v>
      </c>
      <c r="I2743" t="str">
        <f t="shared" si="84"/>
        <v>PM25</v>
      </c>
      <c r="J2743">
        <f>INDEX(NoSettings!$C:$C,MATCH(EPS!$A2743,NoSettings!$A:$A,0))</f>
        <v>863644000</v>
      </c>
      <c r="K2743" s="109">
        <f>INDEX(GWP!$C$2:$C$13,MATCH(EPS!I2743,GWP!$B$2:$B$13,0))</f>
        <v>0</v>
      </c>
      <c r="L2743" s="5">
        <f t="shared" si="85"/>
        <v>0</v>
      </c>
    </row>
    <row r="2744" spans="1:12">
      <c r="A2744" t="s">
        <v>4463</v>
      </c>
      <c r="B2744" t="s">
        <v>5</v>
      </c>
      <c r="C2744" t="s">
        <v>1734</v>
      </c>
      <c r="D2744" t="s">
        <v>7014</v>
      </c>
      <c r="E2744" t="s">
        <v>1710</v>
      </c>
      <c r="H2744" t="str">
        <f>INDEX('Vensim Variables'!$B:$B,MATCH(EPS!$B2744,'Vensim Variables'!$A:$A,0))</f>
        <v>g pollutant</v>
      </c>
      <c r="I2744" t="str">
        <f t="shared" si="84"/>
        <v>SOx</v>
      </c>
      <c r="J2744">
        <f>INDEX(NoSettings!$C:$C,MATCH(EPS!$A2744,NoSettings!$A:$A,0))</f>
        <v>615013000</v>
      </c>
      <c r="K2744" s="109">
        <f>INDEX(GWP!$C$2:$C$13,MATCH(EPS!I2744,GWP!$B$2:$B$13,0))</f>
        <v>0</v>
      </c>
      <c r="L2744" s="5">
        <f t="shared" si="85"/>
        <v>0</v>
      </c>
    </row>
    <row r="2745" spans="1:12">
      <c r="A2745" t="s">
        <v>4464</v>
      </c>
      <c r="B2745" t="s">
        <v>5</v>
      </c>
      <c r="C2745" t="s">
        <v>1734</v>
      </c>
      <c r="D2745" t="s">
        <v>7014</v>
      </c>
      <c r="E2745" t="s">
        <v>1711</v>
      </c>
      <c r="H2745" t="str">
        <f>INDEX('Vensim Variables'!$B:$B,MATCH(EPS!$B2745,'Vensim Variables'!$A:$A,0))</f>
        <v>g pollutant</v>
      </c>
      <c r="I2745" t="str">
        <f t="shared" si="84"/>
        <v>BC</v>
      </c>
      <c r="J2745">
        <f>INDEX(NoSettings!$C:$C,MATCH(EPS!$A2745,NoSettings!$A:$A,0))</f>
        <v>57439500</v>
      </c>
      <c r="K2745" s="109">
        <f>INDEX(GWP!$C$2:$C$13,MATCH(EPS!I2745,GWP!$B$2:$B$13,0))</f>
        <v>345</v>
      </c>
      <c r="L2745" s="5">
        <f t="shared" si="85"/>
        <v>1.98166275E-2</v>
      </c>
    </row>
    <row r="2746" spans="1:12">
      <c r="A2746" t="s">
        <v>4465</v>
      </c>
      <c r="B2746" t="s">
        <v>5</v>
      </c>
      <c r="C2746" t="s">
        <v>1734</v>
      </c>
      <c r="D2746" t="s">
        <v>7014</v>
      </c>
      <c r="E2746" t="s">
        <v>1712</v>
      </c>
      <c r="H2746" t="str">
        <f>INDEX('Vensim Variables'!$B:$B,MATCH(EPS!$B2746,'Vensim Variables'!$A:$A,0))</f>
        <v>g pollutant</v>
      </c>
      <c r="I2746" t="str">
        <f t="shared" si="84"/>
        <v>OC</v>
      </c>
      <c r="J2746">
        <f>INDEX(NoSettings!$C:$C,MATCH(EPS!$A2746,NoSettings!$A:$A,0))</f>
        <v>385665000</v>
      </c>
      <c r="K2746" s="109">
        <f>INDEX(GWP!$C$2:$C$13,MATCH(EPS!I2746,GWP!$B$2:$B$13,0))</f>
        <v>-46</v>
      </c>
      <c r="L2746" s="5">
        <f t="shared" si="85"/>
        <v>-1.7740590000000001E-2</v>
      </c>
    </row>
    <row r="2747" spans="1:12">
      <c r="A2747" t="s">
        <v>4466</v>
      </c>
      <c r="B2747" t="s">
        <v>5</v>
      </c>
      <c r="C2747" t="s">
        <v>1734</v>
      </c>
      <c r="D2747" t="s">
        <v>7014</v>
      </c>
      <c r="E2747" t="s">
        <v>1713</v>
      </c>
      <c r="H2747" t="str">
        <f>INDEX('Vensim Variables'!$B:$B,MATCH(EPS!$B2747,'Vensim Variables'!$A:$A,0))</f>
        <v>g pollutant</v>
      </c>
      <c r="I2747" t="str">
        <f t="shared" si="84"/>
        <v>CH4</v>
      </c>
      <c r="J2747">
        <f>INDEX(NoSettings!$C:$C,MATCH(EPS!$A2747,NoSettings!$A:$A,0))</f>
        <v>410282000</v>
      </c>
      <c r="K2747" s="109">
        <f>INDEX(GWP!$C$2:$C$13,MATCH(EPS!I2747,GWP!$B$2:$B$13,0))</f>
        <v>28</v>
      </c>
      <c r="L2747" s="5">
        <f t="shared" si="85"/>
        <v>1.1487895999999999E-2</v>
      </c>
    </row>
    <row r="2748" spans="1:12">
      <c r="A2748" t="s">
        <v>4467</v>
      </c>
      <c r="B2748" t="s">
        <v>5</v>
      </c>
      <c r="C2748" t="s">
        <v>1734</v>
      </c>
      <c r="D2748" t="s">
        <v>7014</v>
      </c>
      <c r="E2748" t="s">
        <v>1714</v>
      </c>
      <c r="H2748" t="str">
        <f>INDEX('Vensim Variables'!$B:$B,MATCH(EPS!$B2748,'Vensim Variables'!$A:$A,0))</f>
        <v>g pollutant</v>
      </c>
      <c r="I2748" t="str">
        <f t="shared" si="84"/>
        <v>N2O</v>
      </c>
      <c r="J2748">
        <f>INDEX(NoSettings!$C:$C,MATCH(EPS!$A2748,NoSettings!$A:$A,0))</f>
        <v>41028200</v>
      </c>
      <c r="K2748" s="109">
        <f>INDEX(GWP!$C$2:$C$13,MATCH(EPS!I2748,GWP!$B$2:$B$13,0))</f>
        <v>265</v>
      </c>
      <c r="L2748" s="5">
        <f t="shared" si="85"/>
        <v>1.0872473000000001E-2</v>
      </c>
    </row>
    <row r="2749" spans="1:12">
      <c r="A2749" t="s">
        <v>4468</v>
      </c>
      <c r="B2749" t="s">
        <v>5</v>
      </c>
      <c r="C2749" t="s">
        <v>1734</v>
      </c>
      <c r="D2749" t="s">
        <v>7014</v>
      </c>
      <c r="E2749" t="s">
        <v>1715</v>
      </c>
      <c r="H2749" t="str">
        <f>INDEX('Vensim Variables'!$B:$B,MATCH(EPS!$B2749,'Vensim Variables'!$A:$A,0))</f>
        <v>g pollutant</v>
      </c>
      <c r="I2749" t="str">
        <f t="shared" si="84"/>
        <v>F gases</v>
      </c>
      <c r="J2749">
        <f>INDEX(NoSettings!$C:$C,MATCH(EPS!$A2749,NoSettings!$A:$A,0))</f>
        <v>0</v>
      </c>
      <c r="K2749" s="109">
        <f>INDEX(GWP!$C$2:$C$13,MATCH(EPS!I2749,GWP!$B$2:$B$13,0))</f>
        <v>1</v>
      </c>
      <c r="L2749" s="5">
        <f t="shared" si="85"/>
        <v>0</v>
      </c>
    </row>
    <row r="2750" spans="1:12">
      <c r="A2750" t="s">
        <v>4469</v>
      </c>
      <c r="B2750" t="s">
        <v>5</v>
      </c>
      <c r="C2750" t="s">
        <v>1734</v>
      </c>
      <c r="D2750" t="s">
        <v>7015</v>
      </c>
      <c r="E2750" t="s">
        <v>1702</v>
      </c>
      <c r="H2750" t="str">
        <f>INDEX('Vensim Variables'!$B:$B,MATCH(EPS!$B2750,'Vensim Variables'!$A:$A,0))</f>
        <v>g pollutant</v>
      </c>
      <c r="I2750" t="str">
        <f t="shared" si="84"/>
        <v>CO2</v>
      </c>
      <c r="J2750">
        <f>INDEX(NoSettings!$C:$C,MATCH(EPS!$A2750,NoSettings!$A:$A,0))</f>
        <v>10851500000000</v>
      </c>
      <c r="K2750" s="109">
        <f>INDEX(GWP!$C$2:$C$13,MATCH(EPS!I2750,GWP!$B$2:$B$13,0))</f>
        <v>1</v>
      </c>
      <c r="L2750" s="5">
        <f t="shared" si="85"/>
        <v>10.8515</v>
      </c>
    </row>
    <row r="2751" spans="1:12">
      <c r="A2751" t="s">
        <v>4470</v>
      </c>
      <c r="B2751" t="s">
        <v>5</v>
      </c>
      <c r="C2751" t="s">
        <v>1734</v>
      </c>
      <c r="D2751" t="s">
        <v>7015</v>
      </c>
      <c r="E2751" t="s">
        <v>1705</v>
      </c>
      <c r="H2751" t="str">
        <f>INDEX('Vensim Variables'!$B:$B,MATCH(EPS!$B2751,'Vensim Variables'!$A:$A,0))</f>
        <v>g pollutant</v>
      </c>
      <c r="I2751" t="str">
        <f t="shared" si="84"/>
        <v>VOC</v>
      </c>
      <c r="J2751">
        <f>INDEX(NoSettings!$C:$C,MATCH(EPS!$A2751,NoSettings!$A:$A,0))</f>
        <v>1234860000</v>
      </c>
      <c r="K2751" s="109">
        <f>INDEX(GWP!$C$2:$C$13,MATCH(EPS!I2751,GWP!$B$2:$B$13,0))</f>
        <v>5</v>
      </c>
      <c r="L2751" s="5">
        <f>IF(H2751="g pollutant",K2751*J2751/10^12,IF(H2751="MMTCO2e",J2751,IF(H2751="MWh",J2751,0)))</f>
        <v>6.1742999999999998E-3</v>
      </c>
    </row>
    <row r="2752" spans="1:12">
      <c r="A2752" t="s">
        <v>4471</v>
      </c>
      <c r="B2752" t="s">
        <v>5</v>
      </c>
      <c r="C2752" t="s">
        <v>1734</v>
      </c>
      <c r="D2752" t="s">
        <v>7015</v>
      </c>
      <c r="E2752" t="s">
        <v>1706</v>
      </c>
      <c r="H2752" t="str">
        <f>INDEX('Vensim Variables'!$B:$B,MATCH(EPS!$B2752,'Vensim Variables'!$A:$A,0))</f>
        <v>g pollutant</v>
      </c>
      <c r="I2752" t="str">
        <f t="shared" si="84"/>
        <v>CO</v>
      </c>
      <c r="J2752">
        <f>INDEX(NoSettings!$C:$C,MATCH(EPS!$A2752,NoSettings!$A:$A,0))</f>
        <v>6592100000</v>
      </c>
      <c r="K2752" s="109">
        <f>INDEX(GWP!$C$2:$C$13,MATCH(EPS!I2752,GWP!$B$2:$B$13,0))</f>
        <v>1.8</v>
      </c>
      <c r="L2752" s="5">
        <f t="shared" si="85"/>
        <v>1.1865779999999999E-2</v>
      </c>
    </row>
    <row r="2753" spans="1:12">
      <c r="A2753" t="s">
        <v>4472</v>
      </c>
      <c r="B2753" t="s">
        <v>5</v>
      </c>
      <c r="C2753" t="s">
        <v>1734</v>
      </c>
      <c r="D2753" t="s">
        <v>7015</v>
      </c>
      <c r="E2753" t="s">
        <v>1707</v>
      </c>
      <c r="H2753" t="str">
        <f>INDEX('Vensim Variables'!$B:$B,MATCH(EPS!$B2753,'Vensim Variables'!$A:$A,0))</f>
        <v>g pollutant</v>
      </c>
      <c r="I2753" t="str">
        <f t="shared" si="84"/>
        <v>NOx</v>
      </c>
      <c r="J2753">
        <f>INDEX(NoSettings!$C:$C,MATCH(EPS!$A2753,NoSettings!$A:$A,0))</f>
        <v>11594100000</v>
      </c>
      <c r="K2753" s="109">
        <f>INDEX(GWP!$C$2:$C$13,MATCH(EPS!I2753,GWP!$B$2:$B$13,0))</f>
        <v>-8.1999999999999993</v>
      </c>
      <c r="L2753" s="5">
        <f t="shared" si="85"/>
        <v>-9.5071619999999982E-2</v>
      </c>
    </row>
    <row r="2754" spans="1:12">
      <c r="A2754" t="s">
        <v>4473</v>
      </c>
      <c r="B2754" t="s">
        <v>5</v>
      </c>
      <c r="C2754" t="s">
        <v>1734</v>
      </c>
      <c r="D2754" t="s">
        <v>7015</v>
      </c>
      <c r="E2754" t="s">
        <v>1708</v>
      </c>
      <c r="H2754" t="str">
        <f>INDEX('Vensim Variables'!$B:$B,MATCH(EPS!$B2754,'Vensim Variables'!$A:$A,0))</f>
        <v>g pollutant</v>
      </c>
      <c r="I2754" t="str">
        <f t="shared" si="84"/>
        <v>PM10</v>
      </c>
      <c r="J2754">
        <f>INDEX(NoSettings!$C:$C,MATCH(EPS!$A2754,NoSettings!$A:$A,0))</f>
        <v>456884000</v>
      </c>
      <c r="K2754" s="109">
        <f>INDEX(GWP!$C$2:$C$13,MATCH(EPS!I2754,GWP!$B$2:$B$13,0))</f>
        <v>0</v>
      </c>
      <c r="L2754" s="5">
        <f t="shared" si="85"/>
        <v>0</v>
      </c>
    </row>
    <row r="2755" spans="1:12">
      <c r="A2755" t="s">
        <v>4474</v>
      </c>
      <c r="B2755" t="s">
        <v>5</v>
      </c>
      <c r="C2755" t="s">
        <v>1734</v>
      </c>
      <c r="D2755" t="s">
        <v>7015</v>
      </c>
      <c r="E2755" t="s">
        <v>1709</v>
      </c>
      <c r="H2755" t="str">
        <f>INDEX('Vensim Variables'!$B:$B,MATCH(EPS!$B2755,'Vensim Variables'!$A:$A,0))</f>
        <v>g pollutant</v>
      </c>
      <c r="I2755" t="str">
        <f t="shared" ref="I2755:I2818" si="86">IF(OR(C2755="CO2",C2755="CH4",C2755="N2O",C2755="F gases",C2755="VOC",C2755="CO",C2755="NOx",C2755="PM10",C2755="PM25",C2755="SOx",C2755="BC",C2755="OC"),C2755,IF(OR(D2755="CO2",D2755="CH4",D2755="N2O",D2755="F gases",D2755="VOC",D2755="CO",D2755="NOx",D2755="PM10",D2755="PM25",D2755="SOx",D2755="BC",D2755="OC"),D2755,IF(OR(E2755="CO2",E2755="CH4",E2755="N2O",E2755="F gases",E2755="VOC",E2755="CO",E2755="NOx",E2755="PM10",E2755="PM25",E2755="SOx",E2755="BC",E2755="OC"),E2755,"NA")))</f>
        <v>PM25</v>
      </c>
      <c r="J2755">
        <f>INDEX(NoSettings!$C:$C,MATCH(EPS!$A2755,NoSettings!$A:$A,0))</f>
        <v>430502000</v>
      </c>
      <c r="K2755" s="109">
        <f>INDEX(GWP!$C$2:$C$13,MATCH(EPS!I2755,GWP!$B$2:$B$13,0))</f>
        <v>0</v>
      </c>
      <c r="L2755" s="5">
        <f t="shared" ref="L2755:L2818" si="87">IF(H2755="g pollutant",K2755*J2755/10^12,IF(H2755="MMTCO2e",J2755,IF(H2755="MWh",J2755,0)))</f>
        <v>0</v>
      </c>
    </row>
    <row r="2756" spans="1:12">
      <c r="A2756" t="s">
        <v>4475</v>
      </c>
      <c r="B2756" t="s">
        <v>5</v>
      </c>
      <c r="C2756" t="s">
        <v>1734</v>
      </c>
      <c r="D2756" t="s">
        <v>7015</v>
      </c>
      <c r="E2756" t="s">
        <v>1710</v>
      </c>
      <c r="H2756" t="str">
        <f>INDEX('Vensim Variables'!$B:$B,MATCH(EPS!$B2756,'Vensim Variables'!$A:$A,0))</f>
        <v>g pollutant</v>
      </c>
      <c r="I2756" t="str">
        <f t="shared" si="86"/>
        <v>SOx</v>
      </c>
      <c r="J2756">
        <f>INDEX(NoSettings!$C:$C,MATCH(EPS!$A2756,NoSettings!$A:$A,0))</f>
        <v>306566000</v>
      </c>
      <c r="K2756" s="109">
        <f>INDEX(GWP!$C$2:$C$13,MATCH(EPS!I2756,GWP!$B$2:$B$13,0))</f>
        <v>0</v>
      </c>
      <c r="L2756" s="5">
        <f t="shared" si="87"/>
        <v>0</v>
      </c>
    </row>
    <row r="2757" spans="1:12">
      <c r="A2757" t="s">
        <v>4476</v>
      </c>
      <c r="B2757" t="s">
        <v>5</v>
      </c>
      <c r="C2757" t="s">
        <v>1734</v>
      </c>
      <c r="D2757" t="s">
        <v>7015</v>
      </c>
      <c r="E2757" t="s">
        <v>1711</v>
      </c>
      <c r="H2757" t="str">
        <f>INDEX('Vensim Variables'!$B:$B,MATCH(EPS!$B2757,'Vensim Variables'!$A:$A,0))</f>
        <v>g pollutant</v>
      </c>
      <c r="I2757" t="str">
        <f t="shared" si="86"/>
        <v>BC</v>
      </c>
      <c r="J2757">
        <f>INDEX(NoSettings!$C:$C,MATCH(EPS!$A2757,NoSettings!$A:$A,0))</f>
        <v>28632000</v>
      </c>
      <c r="K2757" s="109">
        <f>INDEX(GWP!$C$2:$C$13,MATCH(EPS!I2757,GWP!$B$2:$B$13,0))</f>
        <v>345</v>
      </c>
      <c r="L2757" s="5">
        <f t="shared" si="87"/>
        <v>9.8780399999999994E-3</v>
      </c>
    </row>
    <row r="2758" spans="1:12">
      <c r="A2758" t="s">
        <v>4477</v>
      </c>
      <c r="B2758" t="s">
        <v>5</v>
      </c>
      <c r="C2758" t="s">
        <v>1734</v>
      </c>
      <c r="D2758" t="s">
        <v>7015</v>
      </c>
      <c r="E2758" t="s">
        <v>1712</v>
      </c>
      <c r="H2758" t="str">
        <f>INDEX('Vensim Variables'!$B:$B,MATCH(EPS!$B2758,'Vensim Variables'!$A:$A,0))</f>
        <v>g pollutant</v>
      </c>
      <c r="I2758" t="str">
        <f t="shared" si="86"/>
        <v>OC</v>
      </c>
      <c r="J2758">
        <f>INDEX(NoSettings!$C:$C,MATCH(EPS!$A2758,NoSettings!$A:$A,0))</f>
        <v>192243000</v>
      </c>
      <c r="K2758" s="109">
        <f>INDEX(GWP!$C$2:$C$13,MATCH(EPS!I2758,GWP!$B$2:$B$13,0))</f>
        <v>-46</v>
      </c>
      <c r="L2758" s="5">
        <f t="shared" si="87"/>
        <v>-8.8431780000000001E-3</v>
      </c>
    </row>
    <row r="2759" spans="1:12">
      <c r="A2759" t="s">
        <v>4478</v>
      </c>
      <c r="B2759" t="s">
        <v>5</v>
      </c>
      <c r="C2759" t="s">
        <v>1734</v>
      </c>
      <c r="D2759" t="s">
        <v>7015</v>
      </c>
      <c r="E2759" t="s">
        <v>1713</v>
      </c>
      <c r="H2759" t="str">
        <f>INDEX('Vensim Variables'!$B:$B,MATCH(EPS!$B2759,'Vensim Variables'!$A:$A,0))</f>
        <v>g pollutant</v>
      </c>
      <c r="I2759" t="str">
        <f t="shared" si="86"/>
        <v>CH4</v>
      </c>
      <c r="J2759">
        <f>INDEX(NoSettings!$C:$C,MATCH(EPS!$A2759,NoSettings!$A:$A,0))</f>
        <v>204514000</v>
      </c>
      <c r="K2759" s="109">
        <f>INDEX(GWP!$C$2:$C$13,MATCH(EPS!I2759,GWP!$B$2:$B$13,0))</f>
        <v>28</v>
      </c>
      <c r="L2759" s="5">
        <f t="shared" si="87"/>
        <v>5.7263920000000003E-3</v>
      </c>
    </row>
    <row r="2760" spans="1:12">
      <c r="A2760" t="s">
        <v>4479</v>
      </c>
      <c r="B2760" t="s">
        <v>5</v>
      </c>
      <c r="C2760" t="s">
        <v>1734</v>
      </c>
      <c r="D2760" t="s">
        <v>7015</v>
      </c>
      <c r="E2760" t="s">
        <v>1714</v>
      </c>
      <c r="H2760" t="str">
        <f>INDEX('Vensim Variables'!$B:$B,MATCH(EPS!$B2760,'Vensim Variables'!$A:$A,0))</f>
        <v>g pollutant</v>
      </c>
      <c r="I2760" t="str">
        <f t="shared" si="86"/>
        <v>N2O</v>
      </c>
      <c r="J2760">
        <f>INDEX(NoSettings!$C:$C,MATCH(EPS!$A2760,NoSettings!$A:$A,0))</f>
        <v>20451400</v>
      </c>
      <c r="K2760" s="109">
        <f>INDEX(GWP!$C$2:$C$13,MATCH(EPS!I2760,GWP!$B$2:$B$13,0))</f>
        <v>265</v>
      </c>
      <c r="L2760" s="5">
        <f t="shared" si="87"/>
        <v>5.4196210000000003E-3</v>
      </c>
    </row>
    <row r="2761" spans="1:12">
      <c r="A2761" t="s">
        <v>4480</v>
      </c>
      <c r="B2761" t="s">
        <v>5</v>
      </c>
      <c r="C2761" t="s">
        <v>1734</v>
      </c>
      <c r="D2761" t="s">
        <v>7015</v>
      </c>
      <c r="E2761" t="s">
        <v>1715</v>
      </c>
      <c r="H2761" t="str">
        <f>INDEX('Vensim Variables'!$B:$B,MATCH(EPS!$B2761,'Vensim Variables'!$A:$A,0))</f>
        <v>g pollutant</v>
      </c>
      <c r="I2761" t="str">
        <f t="shared" si="86"/>
        <v>F gases</v>
      </c>
      <c r="J2761">
        <f>INDEX(NoSettings!$C:$C,MATCH(EPS!$A2761,NoSettings!$A:$A,0))</f>
        <v>0</v>
      </c>
      <c r="K2761" s="109">
        <f>INDEX(GWP!$C$2:$C$13,MATCH(EPS!I2761,GWP!$B$2:$B$13,0))</f>
        <v>1</v>
      </c>
      <c r="L2761" s="5">
        <f t="shared" si="87"/>
        <v>0</v>
      </c>
    </row>
    <row r="2762" spans="1:12">
      <c r="A2762" t="s">
        <v>4481</v>
      </c>
      <c r="B2762" t="s">
        <v>5</v>
      </c>
      <c r="C2762" t="s">
        <v>1734</v>
      </c>
      <c r="D2762" t="s">
        <v>7016</v>
      </c>
      <c r="E2762" t="s">
        <v>1702</v>
      </c>
      <c r="H2762" t="str">
        <f>INDEX('Vensim Variables'!$B:$B,MATCH(EPS!$B2762,'Vensim Variables'!$A:$A,0))</f>
        <v>g pollutant</v>
      </c>
      <c r="I2762" t="str">
        <f t="shared" si="86"/>
        <v>CO2</v>
      </c>
      <c r="J2762">
        <f>INDEX(NoSettings!$C:$C,MATCH(EPS!$A2762,NoSettings!$A:$A,0))</f>
        <v>11193900000000</v>
      </c>
      <c r="K2762" s="109">
        <f>INDEX(GWP!$C$2:$C$13,MATCH(EPS!I2762,GWP!$B$2:$B$13,0))</f>
        <v>1</v>
      </c>
      <c r="L2762" s="5">
        <f t="shared" si="87"/>
        <v>11.193899999999999</v>
      </c>
    </row>
    <row r="2763" spans="1:12">
      <c r="A2763" t="s">
        <v>4482</v>
      </c>
      <c r="B2763" t="s">
        <v>5</v>
      </c>
      <c r="C2763" t="s">
        <v>1734</v>
      </c>
      <c r="D2763" t="s">
        <v>7016</v>
      </c>
      <c r="E2763" t="s">
        <v>1705</v>
      </c>
      <c r="H2763" t="str">
        <f>INDEX('Vensim Variables'!$B:$B,MATCH(EPS!$B2763,'Vensim Variables'!$A:$A,0))</f>
        <v>g pollutant</v>
      </c>
      <c r="I2763" t="str">
        <f t="shared" si="86"/>
        <v>VOC</v>
      </c>
      <c r="J2763">
        <f>INDEX(NoSettings!$C:$C,MATCH(EPS!$A2763,NoSettings!$A:$A,0))</f>
        <v>1273810000</v>
      </c>
      <c r="K2763" s="109">
        <f>INDEX(GWP!$C$2:$C$13,MATCH(EPS!I2763,GWP!$B$2:$B$13,0))</f>
        <v>5</v>
      </c>
      <c r="L2763" s="5">
        <f t="shared" si="87"/>
        <v>6.3690500000000002E-3</v>
      </c>
    </row>
    <row r="2764" spans="1:12">
      <c r="A2764" t="s">
        <v>4483</v>
      </c>
      <c r="B2764" t="s">
        <v>5</v>
      </c>
      <c r="C2764" t="s">
        <v>1734</v>
      </c>
      <c r="D2764" t="s">
        <v>7016</v>
      </c>
      <c r="E2764" t="s">
        <v>1706</v>
      </c>
      <c r="H2764" t="str">
        <f>INDEX('Vensim Variables'!$B:$B,MATCH(EPS!$B2764,'Vensim Variables'!$A:$A,0))</f>
        <v>g pollutant</v>
      </c>
      <c r="I2764" t="str">
        <f t="shared" si="86"/>
        <v>CO</v>
      </c>
      <c r="J2764">
        <f>INDEX(NoSettings!$C:$C,MATCH(EPS!$A2764,NoSettings!$A:$A,0))</f>
        <v>6800070000</v>
      </c>
      <c r="K2764" s="109">
        <f>INDEX(GWP!$C$2:$C$13,MATCH(EPS!I2764,GWP!$B$2:$B$13,0))</f>
        <v>1.8</v>
      </c>
      <c r="L2764" s="5">
        <f t="shared" si="87"/>
        <v>1.2240126E-2</v>
      </c>
    </row>
    <row r="2765" spans="1:12">
      <c r="A2765" t="s">
        <v>4484</v>
      </c>
      <c r="B2765" t="s">
        <v>5</v>
      </c>
      <c r="C2765" t="s">
        <v>1734</v>
      </c>
      <c r="D2765" t="s">
        <v>7016</v>
      </c>
      <c r="E2765" t="s">
        <v>1707</v>
      </c>
      <c r="H2765" t="str">
        <f>INDEX('Vensim Variables'!$B:$B,MATCH(EPS!$B2765,'Vensim Variables'!$A:$A,0))</f>
        <v>g pollutant</v>
      </c>
      <c r="I2765" t="str">
        <f t="shared" si="86"/>
        <v>NOx</v>
      </c>
      <c r="J2765">
        <f>INDEX(NoSettings!$C:$C,MATCH(EPS!$A2765,NoSettings!$A:$A,0))</f>
        <v>11959900000</v>
      </c>
      <c r="K2765" s="109">
        <f>INDEX(GWP!$C$2:$C$13,MATCH(EPS!I2765,GWP!$B$2:$B$13,0))</f>
        <v>-8.1999999999999993</v>
      </c>
      <c r="L2765" s="5">
        <f t="shared" si="87"/>
        <v>-9.807117999999998E-2</v>
      </c>
    </row>
    <row r="2766" spans="1:12">
      <c r="A2766" t="s">
        <v>4485</v>
      </c>
      <c r="B2766" t="s">
        <v>5</v>
      </c>
      <c r="C2766" t="s">
        <v>1734</v>
      </c>
      <c r="D2766" t="s">
        <v>7016</v>
      </c>
      <c r="E2766" t="s">
        <v>1708</v>
      </c>
      <c r="H2766" t="str">
        <f>INDEX('Vensim Variables'!$B:$B,MATCH(EPS!$B2766,'Vensim Variables'!$A:$A,0))</f>
        <v>g pollutant</v>
      </c>
      <c r="I2766" t="str">
        <f t="shared" si="86"/>
        <v>PM10</v>
      </c>
      <c r="J2766">
        <f>INDEX(NoSettings!$C:$C,MATCH(EPS!$A2766,NoSettings!$A:$A,0))</f>
        <v>471298000</v>
      </c>
      <c r="K2766" s="109">
        <f>INDEX(GWP!$C$2:$C$13,MATCH(EPS!I2766,GWP!$B$2:$B$13,0))</f>
        <v>0</v>
      </c>
      <c r="L2766" s="5">
        <f t="shared" si="87"/>
        <v>0</v>
      </c>
    </row>
    <row r="2767" spans="1:12">
      <c r="A2767" t="s">
        <v>4486</v>
      </c>
      <c r="B2767" t="s">
        <v>5</v>
      </c>
      <c r="C2767" t="s">
        <v>1734</v>
      </c>
      <c r="D2767" t="s">
        <v>7016</v>
      </c>
      <c r="E2767" t="s">
        <v>1709</v>
      </c>
      <c r="H2767" t="str">
        <f>INDEX('Vensim Variables'!$B:$B,MATCH(EPS!$B2767,'Vensim Variables'!$A:$A,0))</f>
        <v>g pollutant</v>
      </c>
      <c r="I2767" t="str">
        <f t="shared" si="86"/>
        <v>PM25</v>
      </c>
      <c r="J2767">
        <f>INDEX(NoSettings!$C:$C,MATCH(EPS!$A2767,NoSettings!$A:$A,0))</f>
        <v>444083000</v>
      </c>
      <c r="K2767" s="109">
        <f>INDEX(GWP!$C$2:$C$13,MATCH(EPS!I2767,GWP!$B$2:$B$13,0))</f>
        <v>0</v>
      </c>
      <c r="L2767" s="5">
        <f t="shared" si="87"/>
        <v>0</v>
      </c>
    </row>
    <row r="2768" spans="1:12">
      <c r="A2768" t="s">
        <v>4487</v>
      </c>
      <c r="B2768" t="s">
        <v>5</v>
      </c>
      <c r="C2768" t="s">
        <v>1734</v>
      </c>
      <c r="D2768" t="s">
        <v>7016</v>
      </c>
      <c r="E2768" t="s">
        <v>1710</v>
      </c>
      <c r="H2768" t="str">
        <f>INDEX('Vensim Variables'!$B:$B,MATCH(EPS!$B2768,'Vensim Variables'!$A:$A,0))</f>
        <v>g pollutant</v>
      </c>
      <c r="I2768" t="str">
        <f t="shared" si="86"/>
        <v>SOx</v>
      </c>
      <c r="J2768">
        <f>INDEX(NoSettings!$C:$C,MATCH(EPS!$A2768,NoSettings!$A:$A,0))</f>
        <v>316238000</v>
      </c>
      <c r="K2768" s="109">
        <f>INDEX(GWP!$C$2:$C$13,MATCH(EPS!I2768,GWP!$B$2:$B$13,0))</f>
        <v>0</v>
      </c>
      <c r="L2768" s="5">
        <f t="shared" si="87"/>
        <v>0</v>
      </c>
    </row>
    <row r="2769" spans="1:12">
      <c r="A2769" t="s">
        <v>4488</v>
      </c>
      <c r="B2769" t="s">
        <v>5</v>
      </c>
      <c r="C2769" t="s">
        <v>1734</v>
      </c>
      <c r="D2769" t="s">
        <v>7016</v>
      </c>
      <c r="E2769" t="s">
        <v>1711</v>
      </c>
      <c r="H2769" t="str">
        <f>INDEX('Vensim Variables'!$B:$B,MATCH(EPS!$B2769,'Vensim Variables'!$A:$A,0))</f>
        <v>g pollutant</v>
      </c>
      <c r="I2769" t="str">
        <f t="shared" si="86"/>
        <v>BC</v>
      </c>
      <c r="J2769">
        <f>INDEX(NoSettings!$C:$C,MATCH(EPS!$A2769,NoSettings!$A:$A,0))</f>
        <v>29535200</v>
      </c>
      <c r="K2769" s="109">
        <f>INDEX(GWP!$C$2:$C$13,MATCH(EPS!I2769,GWP!$B$2:$B$13,0))</f>
        <v>345</v>
      </c>
      <c r="L2769" s="5">
        <f t="shared" si="87"/>
        <v>1.0189643999999999E-2</v>
      </c>
    </row>
    <row r="2770" spans="1:12">
      <c r="A2770" t="s">
        <v>4489</v>
      </c>
      <c r="B2770" t="s">
        <v>5</v>
      </c>
      <c r="C2770" t="s">
        <v>1734</v>
      </c>
      <c r="D2770" t="s">
        <v>7016</v>
      </c>
      <c r="E2770" t="s">
        <v>1712</v>
      </c>
      <c r="H2770" t="str">
        <f>INDEX('Vensim Variables'!$B:$B,MATCH(EPS!$B2770,'Vensim Variables'!$A:$A,0))</f>
        <v>g pollutant</v>
      </c>
      <c r="I2770" t="str">
        <f t="shared" si="86"/>
        <v>OC</v>
      </c>
      <c r="J2770">
        <f>INDEX(NoSettings!$C:$C,MATCH(EPS!$A2770,NoSettings!$A:$A,0))</f>
        <v>198308000</v>
      </c>
      <c r="K2770" s="109">
        <f>INDEX(GWP!$C$2:$C$13,MATCH(EPS!I2770,GWP!$B$2:$B$13,0))</f>
        <v>-46</v>
      </c>
      <c r="L2770" s="5">
        <f t="shared" si="87"/>
        <v>-9.1221679999999999E-3</v>
      </c>
    </row>
    <row r="2771" spans="1:12">
      <c r="A2771" t="s">
        <v>4490</v>
      </c>
      <c r="B2771" t="s">
        <v>5</v>
      </c>
      <c r="C2771" t="s">
        <v>1734</v>
      </c>
      <c r="D2771" t="s">
        <v>7016</v>
      </c>
      <c r="E2771" t="s">
        <v>1713</v>
      </c>
      <c r="H2771" t="str">
        <f>INDEX('Vensim Variables'!$B:$B,MATCH(EPS!$B2771,'Vensim Variables'!$A:$A,0))</f>
        <v>g pollutant</v>
      </c>
      <c r="I2771" t="str">
        <f t="shared" si="86"/>
        <v>CH4</v>
      </c>
      <c r="J2771">
        <f>INDEX(NoSettings!$C:$C,MATCH(EPS!$A2771,NoSettings!$A:$A,0))</f>
        <v>210966000</v>
      </c>
      <c r="K2771" s="109">
        <f>INDEX(GWP!$C$2:$C$13,MATCH(EPS!I2771,GWP!$B$2:$B$13,0))</f>
        <v>28</v>
      </c>
      <c r="L2771" s="5">
        <f t="shared" si="87"/>
        <v>5.9070479999999998E-3</v>
      </c>
    </row>
    <row r="2772" spans="1:12">
      <c r="A2772" t="s">
        <v>4491</v>
      </c>
      <c r="B2772" t="s">
        <v>5</v>
      </c>
      <c r="C2772" t="s">
        <v>1734</v>
      </c>
      <c r="D2772" t="s">
        <v>7016</v>
      </c>
      <c r="E2772" t="s">
        <v>1714</v>
      </c>
      <c r="H2772" t="str">
        <f>INDEX('Vensim Variables'!$B:$B,MATCH(EPS!$B2772,'Vensim Variables'!$A:$A,0))</f>
        <v>g pollutant</v>
      </c>
      <c r="I2772" t="str">
        <f t="shared" si="86"/>
        <v>N2O</v>
      </c>
      <c r="J2772">
        <f>INDEX(NoSettings!$C:$C,MATCH(EPS!$A2772,NoSettings!$A:$A,0))</f>
        <v>21096600</v>
      </c>
      <c r="K2772" s="109">
        <f>INDEX(GWP!$C$2:$C$13,MATCH(EPS!I2772,GWP!$B$2:$B$13,0))</f>
        <v>265</v>
      </c>
      <c r="L2772" s="5">
        <f t="shared" si="87"/>
        <v>5.5905989999999999E-3</v>
      </c>
    </row>
    <row r="2773" spans="1:12">
      <c r="A2773" t="s">
        <v>4492</v>
      </c>
      <c r="B2773" t="s">
        <v>5</v>
      </c>
      <c r="C2773" t="s">
        <v>1734</v>
      </c>
      <c r="D2773" t="s">
        <v>7016</v>
      </c>
      <c r="E2773" t="s">
        <v>1715</v>
      </c>
      <c r="H2773" t="str">
        <f>INDEX('Vensim Variables'!$B:$B,MATCH(EPS!$B2773,'Vensim Variables'!$A:$A,0))</f>
        <v>g pollutant</v>
      </c>
      <c r="I2773" t="str">
        <f t="shared" si="86"/>
        <v>F gases</v>
      </c>
      <c r="J2773">
        <f>INDEX(NoSettings!$C:$C,MATCH(EPS!$A2773,NoSettings!$A:$A,0))</f>
        <v>0</v>
      </c>
      <c r="K2773" s="109">
        <f>INDEX(GWP!$C$2:$C$13,MATCH(EPS!I2773,GWP!$B$2:$B$13,0))</f>
        <v>1</v>
      </c>
      <c r="L2773" s="5">
        <f t="shared" si="87"/>
        <v>0</v>
      </c>
    </row>
    <row r="2774" spans="1:12">
      <c r="A2774" t="s">
        <v>4493</v>
      </c>
      <c r="B2774" t="s">
        <v>5</v>
      </c>
      <c r="C2774" t="s">
        <v>1734</v>
      </c>
      <c r="D2774" t="s">
        <v>7017</v>
      </c>
      <c r="E2774" t="s">
        <v>1702</v>
      </c>
      <c r="H2774" t="str">
        <f>INDEX('Vensim Variables'!$B:$B,MATCH(EPS!$B2774,'Vensim Variables'!$A:$A,0))</f>
        <v>g pollutant</v>
      </c>
      <c r="I2774" t="str">
        <f t="shared" si="86"/>
        <v>CO2</v>
      </c>
      <c r="J2774">
        <f>INDEX(NoSettings!$C:$C,MATCH(EPS!$A2774,NoSettings!$A:$A,0))</f>
        <v>3191950000000</v>
      </c>
      <c r="K2774" s="109">
        <f>INDEX(GWP!$C$2:$C$13,MATCH(EPS!I2774,GWP!$B$2:$B$13,0))</f>
        <v>1</v>
      </c>
      <c r="L2774" s="5">
        <f t="shared" si="87"/>
        <v>3.1919499999999998</v>
      </c>
    </row>
    <row r="2775" spans="1:12">
      <c r="A2775" t="s">
        <v>4494</v>
      </c>
      <c r="B2775" t="s">
        <v>5</v>
      </c>
      <c r="C2775" t="s">
        <v>1734</v>
      </c>
      <c r="D2775" t="s">
        <v>7017</v>
      </c>
      <c r="E2775" t="s">
        <v>1705</v>
      </c>
      <c r="H2775" t="str">
        <f>INDEX('Vensim Variables'!$B:$B,MATCH(EPS!$B2775,'Vensim Variables'!$A:$A,0))</f>
        <v>g pollutant</v>
      </c>
      <c r="I2775" t="str">
        <f t="shared" si="86"/>
        <v>VOC</v>
      </c>
      <c r="J2775">
        <f>INDEX(NoSettings!$C:$C,MATCH(EPS!$A2775,NoSettings!$A:$A,0))</f>
        <v>363230000</v>
      </c>
      <c r="K2775" s="109">
        <f>INDEX(GWP!$C$2:$C$13,MATCH(EPS!I2775,GWP!$B$2:$B$13,0))</f>
        <v>5</v>
      </c>
      <c r="L2775" s="5">
        <f t="shared" si="87"/>
        <v>1.8161500000000001E-3</v>
      </c>
    </row>
    <row r="2776" spans="1:12">
      <c r="A2776" t="s">
        <v>4495</v>
      </c>
      <c r="B2776" t="s">
        <v>5</v>
      </c>
      <c r="C2776" t="s">
        <v>1734</v>
      </c>
      <c r="D2776" t="s">
        <v>7017</v>
      </c>
      <c r="E2776" t="s">
        <v>1706</v>
      </c>
      <c r="H2776" t="str">
        <f>INDEX('Vensim Variables'!$B:$B,MATCH(EPS!$B2776,'Vensim Variables'!$A:$A,0))</f>
        <v>g pollutant</v>
      </c>
      <c r="I2776" t="str">
        <f t="shared" si="86"/>
        <v>CO</v>
      </c>
      <c r="J2776">
        <f>INDEX(NoSettings!$C:$C,MATCH(EPS!$A2776,NoSettings!$A:$A,0))</f>
        <v>1939050000</v>
      </c>
      <c r="K2776" s="109">
        <f>INDEX(GWP!$C$2:$C$13,MATCH(EPS!I2776,GWP!$B$2:$B$13,0))</f>
        <v>1.8</v>
      </c>
      <c r="L2776" s="5">
        <f t="shared" si="87"/>
        <v>3.4902900000000001E-3</v>
      </c>
    </row>
    <row r="2777" spans="1:12">
      <c r="A2777" t="s">
        <v>4496</v>
      </c>
      <c r="B2777" t="s">
        <v>5</v>
      </c>
      <c r="C2777" t="s">
        <v>1734</v>
      </c>
      <c r="D2777" t="s">
        <v>7017</v>
      </c>
      <c r="E2777" t="s">
        <v>1707</v>
      </c>
      <c r="H2777" t="str">
        <f>INDEX('Vensim Variables'!$B:$B,MATCH(EPS!$B2777,'Vensim Variables'!$A:$A,0))</f>
        <v>g pollutant</v>
      </c>
      <c r="I2777" t="str">
        <f t="shared" si="86"/>
        <v>NOx</v>
      </c>
      <c r="J2777">
        <f>INDEX(NoSettings!$C:$C,MATCH(EPS!$A2777,NoSettings!$A:$A,0))</f>
        <v>3410380000</v>
      </c>
      <c r="K2777" s="109">
        <f>INDEX(GWP!$C$2:$C$13,MATCH(EPS!I2777,GWP!$B$2:$B$13,0))</f>
        <v>-8.1999999999999993</v>
      </c>
      <c r="L2777" s="5">
        <f t="shared" si="87"/>
        <v>-2.7965115999999995E-2</v>
      </c>
    </row>
    <row r="2778" spans="1:12">
      <c r="A2778" t="s">
        <v>4497</v>
      </c>
      <c r="B2778" t="s">
        <v>5</v>
      </c>
      <c r="C2778" t="s">
        <v>1734</v>
      </c>
      <c r="D2778" t="s">
        <v>7017</v>
      </c>
      <c r="E2778" t="s">
        <v>1708</v>
      </c>
      <c r="H2778" t="str">
        <f>INDEX('Vensim Variables'!$B:$B,MATCH(EPS!$B2778,'Vensim Variables'!$A:$A,0))</f>
        <v>g pollutant</v>
      </c>
      <c r="I2778" t="str">
        <f t="shared" si="86"/>
        <v>PM10</v>
      </c>
      <c r="J2778">
        <f>INDEX(NoSettings!$C:$C,MATCH(EPS!$A2778,NoSettings!$A:$A,0))</f>
        <v>134391000</v>
      </c>
      <c r="K2778" s="109">
        <f>INDEX(GWP!$C$2:$C$13,MATCH(EPS!I2778,GWP!$B$2:$B$13,0))</f>
        <v>0</v>
      </c>
      <c r="L2778" s="5">
        <f t="shared" si="87"/>
        <v>0</v>
      </c>
    </row>
    <row r="2779" spans="1:12">
      <c r="A2779" t="s">
        <v>4498</v>
      </c>
      <c r="B2779" t="s">
        <v>5</v>
      </c>
      <c r="C2779" t="s">
        <v>1734</v>
      </c>
      <c r="D2779" t="s">
        <v>7017</v>
      </c>
      <c r="E2779" t="s">
        <v>1709</v>
      </c>
      <c r="H2779" t="str">
        <f>INDEX('Vensim Variables'!$B:$B,MATCH(EPS!$B2779,'Vensim Variables'!$A:$A,0))</f>
        <v>g pollutant</v>
      </c>
      <c r="I2779" t="str">
        <f t="shared" si="86"/>
        <v>PM25</v>
      </c>
      <c r="J2779">
        <f>INDEX(NoSettings!$C:$C,MATCH(EPS!$A2779,NoSettings!$A:$A,0))</f>
        <v>126631000</v>
      </c>
      <c r="K2779" s="109">
        <f>INDEX(GWP!$C$2:$C$13,MATCH(EPS!I2779,GWP!$B$2:$B$13,0))</f>
        <v>0</v>
      </c>
      <c r="L2779" s="5">
        <f t="shared" si="87"/>
        <v>0</v>
      </c>
    </row>
    <row r="2780" spans="1:12">
      <c r="A2780" t="s">
        <v>4499</v>
      </c>
      <c r="B2780" t="s">
        <v>5</v>
      </c>
      <c r="C2780" t="s">
        <v>1734</v>
      </c>
      <c r="D2780" t="s">
        <v>7017</v>
      </c>
      <c r="E2780" t="s">
        <v>1710</v>
      </c>
      <c r="H2780" t="str">
        <f>INDEX('Vensim Variables'!$B:$B,MATCH(EPS!$B2780,'Vensim Variables'!$A:$A,0))</f>
        <v>g pollutant</v>
      </c>
      <c r="I2780" t="str">
        <f t="shared" si="86"/>
        <v>SOx</v>
      </c>
      <c r="J2780">
        <f>INDEX(NoSettings!$C:$C,MATCH(EPS!$A2780,NoSettings!$A:$A,0))</f>
        <v>90175800</v>
      </c>
      <c r="K2780" s="109">
        <f>INDEX(GWP!$C$2:$C$13,MATCH(EPS!I2780,GWP!$B$2:$B$13,0))</f>
        <v>0</v>
      </c>
      <c r="L2780" s="5">
        <f t="shared" si="87"/>
        <v>0</v>
      </c>
    </row>
    <row r="2781" spans="1:12">
      <c r="A2781" t="s">
        <v>4500</v>
      </c>
      <c r="B2781" t="s">
        <v>5</v>
      </c>
      <c r="C2781" t="s">
        <v>1734</v>
      </c>
      <c r="D2781" t="s">
        <v>7017</v>
      </c>
      <c r="E2781" t="s">
        <v>1711</v>
      </c>
      <c r="H2781" t="str">
        <f>INDEX('Vensim Variables'!$B:$B,MATCH(EPS!$B2781,'Vensim Variables'!$A:$A,0))</f>
        <v>g pollutant</v>
      </c>
      <c r="I2781" t="str">
        <f t="shared" si="86"/>
        <v>BC</v>
      </c>
      <c r="J2781">
        <f>INDEX(NoSettings!$C:$C,MATCH(EPS!$A2781,NoSettings!$A:$A,0))</f>
        <v>8422020</v>
      </c>
      <c r="K2781" s="109">
        <f>INDEX(GWP!$C$2:$C$13,MATCH(EPS!I2781,GWP!$B$2:$B$13,0))</f>
        <v>345</v>
      </c>
      <c r="L2781" s="5">
        <f t="shared" si="87"/>
        <v>2.9055969000000002E-3</v>
      </c>
    </row>
    <row r="2782" spans="1:12">
      <c r="A2782" t="s">
        <v>4501</v>
      </c>
      <c r="B2782" t="s">
        <v>5</v>
      </c>
      <c r="C2782" t="s">
        <v>1734</v>
      </c>
      <c r="D2782" t="s">
        <v>7017</v>
      </c>
      <c r="E2782" t="s">
        <v>1712</v>
      </c>
      <c r="H2782" t="str">
        <f>INDEX('Vensim Variables'!$B:$B,MATCH(EPS!$B2782,'Vensim Variables'!$A:$A,0))</f>
        <v>g pollutant</v>
      </c>
      <c r="I2782" t="str">
        <f t="shared" si="86"/>
        <v>OC</v>
      </c>
      <c r="J2782">
        <f>INDEX(NoSettings!$C:$C,MATCH(EPS!$A2782,NoSettings!$A:$A,0))</f>
        <v>56547900</v>
      </c>
      <c r="K2782" s="109">
        <f>INDEX(GWP!$C$2:$C$13,MATCH(EPS!I2782,GWP!$B$2:$B$13,0))</f>
        <v>-46</v>
      </c>
      <c r="L2782" s="5">
        <f t="shared" si="87"/>
        <v>-2.6012034E-3</v>
      </c>
    </row>
    <row r="2783" spans="1:12">
      <c r="A2783" t="s">
        <v>4502</v>
      </c>
      <c r="B2783" t="s">
        <v>5</v>
      </c>
      <c r="C2783" t="s">
        <v>1734</v>
      </c>
      <c r="D2783" t="s">
        <v>7017</v>
      </c>
      <c r="E2783" t="s">
        <v>1713</v>
      </c>
      <c r="H2783" t="str">
        <f>INDEX('Vensim Variables'!$B:$B,MATCH(EPS!$B2783,'Vensim Variables'!$A:$A,0))</f>
        <v>g pollutant</v>
      </c>
      <c r="I2783" t="str">
        <f t="shared" si="86"/>
        <v>CH4</v>
      </c>
      <c r="J2783">
        <f>INDEX(NoSettings!$C:$C,MATCH(EPS!$A2783,NoSettings!$A:$A,0))</f>
        <v>60157300</v>
      </c>
      <c r="K2783" s="109">
        <f>INDEX(GWP!$C$2:$C$13,MATCH(EPS!I2783,GWP!$B$2:$B$13,0))</f>
        <v>28</v>
      </c>
      <c r="L2783" s="5">
        <f t="shared" si="87"/>
        <v>1.6844043999999999E-3</v>
      </c>
    </row>
    <row r="2784" spans="1:12">
      <c r="A2784" t="s">
        <v>4503</v>
      </c>
      <c r="B2784" t="s">
        <v>5</v>
      </c>
      <c r="C2784" t="s">
        <v>1734</v>
      </c>
      <c r="D2784" t="s">
        <v>7017</v>
      </c>
      <c r="E2784" t="s">
        <v>1714</v>
      </c>
      <c r="H2784" t="str">
        <f>INDEX('Vensim Variables'!$B:$B,MATCH(EPS!$B2784,'Vensim Variables'!$A:$A,0))</f>
        <v>g pollutant</v>
      </c>
      <c r="I2784" t="str">
        <f t="shared" si="86"/>
        <v>N2O</v>
      </c>
      <c r="J2784">
        <f>INDEX(NoSettings!$C:$C,MATCH(EPS!$A2784,NoSettings!$A:$A,0))</f>
        <v>6015730</v>
      </c>
      <c r="K2784" s="109">
        <f>INDEX(GWP!$C$2:$C$13,MATCH(EPS!I2784,GWP!$B$2:$B$13,0))</f>
        <v>265</v>
      </c>
      <c r="L2784" s="5">
        <f t="shared" si="87"/>
        <v>1.5941684499999999E-3</v>
      </c>
    </row>
    <row r="2785" spans="1:12">
      <c r="A2785" t="s">
        <v>4504</v>
      </c>
      <c r="B2785" t="s">
        <v>5</v>
      </c>
      <c r="C2785" t="s">
        <v>1734</v>
      </c>
      <c r="D2785" t="s">
        <v>7017</v>
      </c>
      <c r="E2785" t="s">
        <v>1715</v>
      </c>
      <c r="H2785" t="str">
        <f>INDEX('Vensim Variables'!$B:$B,MATCH(EPS!$B2785,'Vensim Variables'!$A:$A,0))</f>
        <v>g pollutant</v>
      </c>
      <c r="I2785" t="str">
        <f t="shared" si="86"/>
        <v>F gases</v>
      </c>
      <c r="J2785">
        <f>INDEX(NoSettings!$C:$C,MATCH(EPS!$A2785,NoSettings!$A:$A,0))</f>
        <v>0</v>
      </c>
      <c r="K2785" s="109">
        <f>INDEX(GWP!$C$2:$C$13,MATCH(EPS!I2785,GWP!$B$2:$B$13,0))</f>
        <v>1</v>
      </c>
      <c r="L2785" s="5">
        <f t="shared" si="87"/>
        <v>0</v>
      </c>
    </row>
    <row r="2786" spans="1:12">
      <c r="A2786" t="s">
        <v>4505</v>
      </c>
      <c r="B2786" t="s">
        <v>5</v>
      </c>
      <c r="C2786" t="s">
        <v>1734</v>
      </c>
      <c r="D2786" t="s">
        <v>7018</v>
      </c>
      <c r="E2786" t="s">
        <v>1702</v>
      </c>
      <c r="H2786" t="str">
        <f>INDEX('Vensim Variables'!$B:$B,MATCH(EPS!$B2786,'Vensim Variables'!$A:$A,0))</f>
        <v>g pollutant</v>
      </c>
      <c r="I2786" t="str">
        <f t="shared" si="86"/>
        <v>CO2</v>
      </c>
      <c r="J2786">
        <f>INDEX(NoSettings!$C:$C,MATCH(EPS!$A2786,NoSettings!$A:$A,0))</f>
        <v>1872430000000</v>
      </c>
      <c r="K2786" s="109">
        <f>INDEX(GWP!$C$2:$C$13,MATCH(EPS!I2786,GWP!$B$2:$B$13,0))</f>
        <v>1</v>
      </c>
      <c r="L2786" s="5">
        <f t="shared" si="87"/>
        <v>1.87243</v>
      </c>
    </row>
    <row r="2787" spans="1:12">
      <c r="A2787" t="s">
        <v>4506</v>
      </c>
      <c r="B2787" t="s">
        <v>5</v>
      </c>
      <c r="C2787" t="s">
        <v>1734</v>
      </c>
      <c r="D2787" t="s">
        <v>7018</v>
      </c>
      <c r="E2787" t="s">
        <v>1705</v>
      </c>
      <c r="H2787" t="str">
        <f>INDEX('Vensim Variables'!$B:$B,MATCH(EPS!$B2787,'Vensim Variables'!$A:$A,0))</f>
        <v>g pollutant</v>
      </c>
      <c r="I2787" t="str">
        <f t="shared" si="86"/>
        <v>VOC</v>
      </c>
      <c r="J2787">
        <f>INDEX(NoSettings!$C:$C,MATCH(EPS!$A2787,NoSettings!$A:$A,0))</f>
        <v>213075000</v>
      </c>
      <c r="K2787" s="109">
        <f>INDEX(GWP!$C$2:$C$13,MATCH(EPS!I2787,GWP!$B$2:$B$13,0))</f>
        <v>5</v>
      </c>
      <c r="L2787" s="5">
        <f t="shared" si="87"/>
        <v>1.0653749999999999E-3</v>
      </c>
    </row>
    <row r="2788" spans="1:12">
      <c r="A2788" t="s">
        <v>4507</v>
      </c>
      <c r="B2788" t="s">
        <v>5</v>
      </c>
      <c r="C2788" t="s">
        <v>1734</v>
      </c>
      <c r="D2788" t="s">
        <v>7018</v>
      </c>
      <c r="E2788" t="s">
        <v>1706</v>
      </c>
      <c r="H2788" t="str">
        <f>INDEX('Vensim Variables'!$B:$B,MATCH(EPS!$B2788,'Vensim Variables'!$A:$A,0))</f>
        <v>g pollutant</v>
      </c>
      <c r="I2788" t="str">
        <f t="shared" si="86"/>
        <v>CO</v>
      </c>
      <c r="J2788">
        <f>INDEX(NoSettings!$C:$C,MATCH(EPS!$A2788,NoSettings!$A:$A,0))</f>
        <v>1137470000</v>
      </c>
      <c r="K2788" s="109">
        <f>INDEX(GWP!$C$2:$C$13,MATCH(EPS!I2788,GWP!$B$2:$B$13,0))</f>
        <v>1.8</v>
      </c>
      <c r="L2788" s="5">
        <f t="shared" si="87"/>
        <v>2.0474460000000001E-3</v>
      </c>
    </row>
    <row r="2789" spans="1:12">
      <c r="A2789" t="s">
        <v>4508</v>
      </c>
      <c r="B2789" t="s">
        <v>5</v>
      </c>
      <c r="C2789" t="s">
        <v>1734</v>
      </c>
      <c r="D2789" t="s">
        <v>7018</v>
      </c>
      <c r="E2789" t="s">
        <v>1707</v>
      </c>
      <c r="H2789" t="str">
        <f>INDEX('Vensim Variables'!$B:$B,MATCH(EPS!$B2789,'Vensim Variables'!$A:$A,0))</f>
        <v>g pollutant</v>
      </c>
      <c r="I2789" t="str">
        <f t="shared" si="86"/>
        <v>NOx</v>
      </c>
      <c r="J2789">
        <f>INDEX(NoSettings!$C:$C,MATCH(EPS!$A2789,NoSettings!$A:$A,0))</f>
        <v>2000570000</v>
      </c>
      <c r="K2789" s="109">
        <f>INDEX(GWP!$C$2:$C$13,MATCH(EPS!I2789,GWP!$B$2:$B$13,0))</f>
        <v>-8.1999999999999993</v>
      </c>
      <c r="L2789" s="5">
        <f t="shared" si="87"/>
        <v>-1.6404673999999998E-2</v>
      </c>
    </row>
    <row r="2790" spans="1:12">
      <c r="A2790" t="s">
        <v>4509</v>
      </c>
      <c r="B2790" t="s">
        <v>5</v>
      </c>
      <c r="C2790" t="s">
        <v>1734</v>
      </c>
      <c r="D2790" t="s">
        <v>7018</v>
      </c>
      <c r="E2790" t="s">
        <v>1708</v>
      </c>
      <c r="H2790" t="str">
        <f>INDEX('Vensim Variables'!$B:$B,MATCH(EPS!$B2790,'Vensim Variables'!$A:$A,0))</f>
        <v>g pollutant</v>
      </c>
      <c r="I2790" t="str">
        <f t="shared" si="86"/>
        <v>PM10</v>
      </c>
      <c r="J2790">
        <f>INDEX(NoSettings!$C:$C,MATCH(EPS!$A2790,NoSettings!$A:$A,0))</f>
        <v>78835600</v>
      </c>
      <c r="K2790" s="109">
        <f>INDEX(GWP!$C$2:$C$13,MATCH(EPS!I2790,GWP!$B$2:$B$13,0))</f>
        <v>0</v>
      </c>
      <c r="L2790" s="5">
        <f t="shared" si="87"/>
        <v>0</v>
      </c>
    </row>
    <row r="2791" spans="1:12">
      <c r="A2791" t="s">
        <v>4510</v>
      </c>
      <c r="B2791" t="s">
        <v>5</v>
      </c>
      <c r="C2791" t="s">
        <v>1734</v>
      </c>
      <c r="D2791" t="s">
        <v>7018</v>
      </c>
      <c r="E2791" t="s">
        <v>1709</v>
      </c>
      <c r="H2791" t="str">
        <f>INDEX('Vensim Variables'!$B:$B,MATCH(EPS!$B2791,'Vensim Variables'!$A:$A,0))</f>
        <v>g pollutant</v>
      </c>
      <c r="I2791" t="str">
        <f t="shared" si="86"/>
        <v>PM25</v>
      </c>
      <c r="J2791">
        <f>INDEX(NoSettings!$C:$C,MATCH(EPS!$A2791,NoSettings!$A:$A,0))</f>
        <v>74283300</v>
      </c>
      <c r="K2791" s="109">
        <f>INDEX(GWP!$C$2:$C$13,MATCH(EPS!I2791,GWP!$B$2:$B$13,0))</f>
        <v>0</v>
      </c>
      <c r="L2791" s="5">
        <f t="shared" si="87"/>
        <v>0</v>
      </c>
    </row>
    <row r="2792" spans="1:12">
      <c r="A2792" t="s">
        <v>4511</v>
      </c>
      <c r="B2792" t="s">
        <v>5</v>
      </c>
      <c r="C2792" t="s">
        <v>1734</v>
      </c>
      <c r="D2792" t="s">
        <v>7018</v>
      </c>
      <c r="E2792" t="s">
        <v>1710</v>
      </c>
      <c r="H2792" t="str">
        <f>INDEX('Vensim Variables'!$B:$B,MATCH(EPS!$B2792,'Vensim Variables'!$A:$A,0))</f>
        <v>g pollutant</v>
      </c>
      <c r="I2792" t="str">
        <f t="shared" si="86"/>
        <v>SOx</v>
      </c>
      <c r="J2792">
        <f>INDEX(NoSettings!$C:$C,MATCH(EPS!$A2792,NoSettings!$A:$A,0))</f>
        <v>52898200</v>
      </c>
      <c r="K2792" s="109">
        <f>INDEX(GWP!$C$2:$C$13,MATCH(EPS!I2792,GWP!$B$2:$B$13,0))</f>
        <v>0</v>
      </c>
      <c r="L2792" s="5">
        <f t="shared" si="87"/>
        <v>0</v>
      </c>
    </row>
    <row r="2793" spans="1:12">
      <c r="A2793" t="s">
        <v>4512</v>
      </c>
      <c r="B2793" t="s">
        <v>5</v>
      </c>
      <c r="C2793" t="s">
        <v>1734</v>
      </c>
      <c r="D2793" t="s">
        <v>7018</v>
      </c>
      <c r="E2793" t="s">
        <v>1711</v>
      </c>
      <c r="H2793" t="str">
        <f>INDEX('Vensim Variables'!$B:$B,MATCH(EPS!$B2793,'Vensim Variables'!$A:$A,0))</f>
        <v>g pollutant</v>
      </c>
      <c r="I2793" t="str">
        <f t="shared" si="86"/>
        <v>BC</v>
      </c>
      <c r="J2793">
        <f>INDEX(NoSettings!$C:$C,MATCH(EPS!$A2793,NoSettings!$A:$A,0))</f>
        <v>4940460</v>
      </c>
      <c r="K2793" s="109">
        <f>INDEX(GWP!$C$2:$C$13,MATCH(EPS!I2793,GWP!$B$2:$B$13,0))</f>
        <v>345</v>
      </c>
      <c r="L2793" s="5">
        <f t="shared" si="87"/>
        <v>1.7044587000000001E-3</v>
      </c>
    </row>
    <row r="2794" spans="1:12">
      <c r="A2794" t="s">
        <v>4513</v>
      </c>
      <c r="B2794" t="s">
        <v>5</v>
      </c>
      <c r="C2794" t="s">
        <v>1734</v>
      </c>
      <c r="D2794" t="s">
        <v>7018</v>
      </c>
      <c r="E2794" t="s">
        <v>1712</v>
      </c>
      <c r="H2794" t="str">
        <f>INDEX('Vensim Variables'!$B:$B,MATCH(EPS!$B2794,'Vensim Variables'!$A:$A,0))</f>
        <v>g pollutant</v>
      </c>
      <c r="I2794" t="str">
        <f t="shared" si="86"/>
        <v>OC</v>
      </c>
      <c r="J2794">
        <f>INDEX(NoSettings!$C:$C,MATCH(EPS!$A2794,NoSettings!$A:$A,0))</f>
        <v>33171700</v>
      </c>
      <c r="K2794" s="109">
        <f>INDEX(GWP!$C$2:$C$13,MATCH(EPS!I2794,GWP!$B$2:$B$13,0))</f>
        <v>-46</v>
      </c>
      <c r="L2794" s="5">
        <f t="shared" si="87"/>
        <v>-1.5258982E-3</v>
      </c>
    </row>
    <row r="2795" spans="1:12">
      <c r="A2795" t="s">
        <v>4514</v>
      </c>
      <c r="B2795" t="s">
        <v>5</v>
      </c>
      <c r="C2795" t="s">
        <v>1734</v>
      </c>
      <c r="D2795" t="s">
        <v>7018</v>
      </c>
      <c r="E2795" t="s">
        <v>1713</v>
      </c>
      <c r="H2795" t="str">
        <f>INDEX('Vensim Variables'!$B:$B,MATCH(EPS!$B2795,'Vensim Variables'!$A:$A,0))</f>
        <v>g pollutant</v>
      </c>
      <c r="I2795" t="str">
        <f t="shared" si="86"/>
        <v>CH4</v>
      </c>
      <c r="J2795">
        <f>INDEX(NoSettings!$C:$C,MATCH(EPS!$A2795,NoSettings!$A:$A,0))</f>
        <v>35289000</v>
      </c>
      <c r="K2795" s="109">
        <f>INDEX(GWP!$C$2:$C$13,MATCH(EPS!I2795,GWP!$B$2:$B$13,0))</f>
        <v>28</v>
      </c>
      <c r="L2795" s="5">
        <f t="shared" si="87"/>
        <v>9.8809200000000009E-4</v>
      </c>
    </row>
    <row r="2796" spans="1:12">
      <c r="A2796" t="s">
        <v>4515</v>
      </c>
      <c r="B2796" t="s">
        <v>5</v>
      </c>
      <c r="C2796" t="s">
        <v>1734</v>
      </c>
      <c r="D2796" t="s">
        <v>7018</v>
      </c>
      <c r="E2796" t="s">
        <v>1714</v>
      </c>
      <c r="H2796" t="str">
        <f>INDEX('Vensim Variables'!$B:$B,MATCH(EPS!$B2796,'Vensim Variables'!$A:$A,0))</f>
        <v>g pollutant</v>
      </c>
      <c r="I2796" t="str">
        <f t="shared" si="86"/>
        <v>N2O</v>
      </c>
      <c r="J2796">
        <f>INDEX(NoSettings!$C:$C,MATCH(EPS!$A2796,NoSettings!$A:$A,0))</f>
        <v>3528900</v>
      </c>
      <c r="K2796" s="109">
        <f>INDEX(GWP!$C$2:$C$13,MATCH(EPS!I2796,GWP!$B$2:$B$13,0))</f>
        <v>265</v>
      </c>
      <c r="L2796" s="5">
        <f t="shared" si="87"/>
        <v>9.3515850000000001E-4</v>
      </c>
    </row>
    <row r="2797" spans="1:12">
      <c r="A2797" t="s">
        <v>4516</v>
      </c>
      <c r="B2797" t="s">
        <v>5</v>
      </c>
      <c r="C2797" t="s">
        <v>1734</v>
      </c>
      <c r="D2797" t="s">
        <v>7018</v>
      </c>
      <c r="E2797" t="s">
        <v>1715</v>
      </c>
      <c r="H2797" t="str">
        <f>INDEX('Vensim Variables'!$B:$B,MATCH(EPS!$B2797,'Vensim Variables'!$A:$A,0))</f>
        <v>g pollutant</v>
      </c>
      <c r="I2797" t="str">
        <f t="shared" si="86"/>
        <v>F gases</v>
      </c>
      <c r="J2797">
        <f>INDEX(NoSettings!$C:$C,MATCH(EPS!$A2797,NoSettings!$A:$A,0))</f>
        <v>0</v>
      </c>
      <c r="K2797" s="109">
        <f>INDEX(GWP!$C$2:$C$13,MATCH(EPS!I2797,GWP!$B$2:$B$13,0))</f>
        <v>1</v>
      </c>
      <c r="L2797" s="5">
        <f t="shared" si="87"/>
        <v>0</v>
      </c>
    </row>
    <row r="2798" spans="1:12">
      <c r="A2798" t="s">
        <v>4517</v>
      </c>
      <c r="B2798" t="s">
        <v>5</v>
      </c>
      <c r="C2798" t="s">
        <v>1734</v>
      </c>
      <c r="D2798" t="s">
        <v>7019</v>
      </c>
      <c r="E2798" t="s">
        <v>1702</v>
      </c>
      <c r="H2798" t="str">
        <f>INDEX('Vensim Variables'!$B:$B,MATCH(EPS!$B2798,'Vensim Variables'!$A:$A,0))</f>
        <v>g pollutant</v>
      </c>
      <c r="I2798" t="str">
        <f t="shared" si="86"/>
        <v>CO2</v>
      </c>
      <c r="J2798">
        <f>INDEX(NoSettings!$C:$C,MATCH(EPS!$A2798,NoSettings!$A:$A,0))</f>
        <v>3944530000000</v>
      </c>
      <c r="K2798" s="109">
        <f>INDEX(GWP!$C$2:$C$13,MATCH(EPS!I2798,GWP!$B$2:$B$13,0))</f>
        <v>1</v>
      </c>
      <c r="L2798" s="5">
        <f t="shared" si="87"/>
        <v>3.9445299999999999</v>
      </c>
    </row>
    <row r="2799" spans="1:12">
      <c r="A2799" t="s">
        <v>4518</v>
      </c>
      <c r="B2799" t="s">
        <v>5</v>
      </c>
      <c r="C2799" t="s">
        <v>1734</v>
      </c>
      <c r="D2799" t="s">
        <v>7019</v>
      </c>
      <c r="E2799" t="s">
        <v>1705</v>
      </c>
      <c r="H2799" t="str">
        <f>INDEX('Vensim Variables'!$B:$B,MATCH(EPS!$B2799,'Vensim Variables'!$A:$A,0))</f>
        <v>g pollutant</v>
      </c>
      <c r="I2799" t="str">
        <f t="shared" si="86"/>
        <v>VOC</v>
      </c>
      <c r="J2799">
        <f>INDEX(NoSettings!$C:$C,MATCH(EPS!$A2799,NoSettings!$A:$A,0))</f>
        <v>448871000</v>
      </c>
      <c r="K2799" s="109">
        <f>INDEX(GWP!$C$2:$C$13,MATCH(EPS!I2799,GWP!$B$2:$B$13,0))</f>
        <v>5</v>
      </c>
      <c r="L2799" s="5">
        <f t="shared" si="87"/>
        <v>2.244355E-3</v>
      </c>
    </row>
    <row r="2800" spans="1:12">
      <c r="A2800" t="s">
        <v>4519</v>
      </c>
      <c r="B2800" t="s">
        <v>5</v>
      </c>
      <c r="C2800" t="s">
        <v>1734</v>
      </c>
      <c r="D2800" t="s">
        <v>7019</v>
      </c>
      <c r="E2800" t="s">
        <v>1706</v>
      </c>
      <c r="H2800" t="str">
        <f>INDEX('Vensim Variables'!$B:$B,MATCH(EPS!$B2800,'Vensim Variables'!$A:$A,0))</f>
        <v>g pollutant</v>
      </c>
      <c r="I2800" t="str">
        <f t="shared" si="86"/>
        <v>CO</v>
      </c>
      <c r="J2800">
        <f>INDEX(NoSettings!$C:$C,MATCH(EPS!$A2800,NoSettings!$A:$A,0))</f>
        <v>2396230000</v>
      </c>
      <c r="K2800" s="109">
        <f>INDEX(GWP!$C$2:$C$13,MATCH(EPS!I2800,GWP!$B$2:$B$13,0))</f>
        <v>1.8</v>
      </c>
      <c r="L2800" s="5">
        <f t="shared" si="87"/>
        <v>4.3132140000000001E-3</v>
      </c>
    </row>
    <row r="2801" spans="1:12">
      <c r="A2801" t="s">
        <v>4520</v>
      </c>
      <c r="B2801" t="s">
        <v>5</v>
      </c>
      <c r="C2801" t="s">
        <v>1734</v>
      </c>
      <c r="D2801" t="s">
        <v>7019</v>
      </c>
      <c r="E2801" t="s">
        <v>1707</v>
      </c>
      <c r="H2801" t="str">
        <f>INDEX('Vensim Variables'!$B:$B,MATCH(EPS!$B2801,'Vensim Variables'!$A:$A,0))</f>
        <v>g pollutant</v>
      </c>
      <c r="I2801" t="str">
        <f t="shared" si="86"/>
        <v>NOx</v>
      </c>
      <c r="J2801">
        <f>INDEX(NoSettings!$C:$C,MATCH(EPS!$A2801,NoSettings!$A:$A,0))</f>
        <v>4214470000</v>
      </c>
      <c r="K2801" s="109">
        <f>INDEX(GWP!$C$2:$C$13,MATCH(EPS!I2801,GWP!$B$2:$B$13,0))</f>
        <v>-8.1999999999999993</v>
      </c>
      <c r="L2801" s="5">
        <f t="shared" si="87"/>
        <v>-3.4558654000000001E-2</v>
      </c>
    </row>
    <row r="2802" spans="1:12">
      <c r="A2802" t="s">
        <v>4521</v>
      </c>
      <c r="B2802" t="s">
        <v>5</v>
      </c>
      <c r="C2802" t="s">
        <v>1734</v>
      </c>
      <c r="D2802" t="s">
        <v>7019</v>
      </c>
      <c r="E2802" t="s">
        <v>1708</v>
      </c>
      <c r="H2802" t="str">
        <f>INDEX('Vensim Variables'!$B:$B,MATCH(EPS!$B2802,'Vensim Variables'!$A:$A,0))</f>
        <v>g pollutant</v>
      </c>
      <c r="I2802" t="str">
        <f t="shared" si="86"/>
        <v>PM10</v>
      </c>
      <c r="J2802">
        <f>INDEX(NoSettings!$C:$C,MATCH(EPS!$A2802,NoSettings!$A:$A,0))</f>
        <v>166078000</v>
      </c>
      <c r="K2802" s="109">
        <f>INDEX(GWP!$C$2:$C$13,MATCH(EPS!I2802,GWP!$B$2:$B$13,0))</f>
        <v>0</v>
      </c>
      <c r="L2802" s="5">
        <f t="shared" si="87"/>
        <v>0</v>
      </c>
    </row>
    <row r="2803" spans="1:12">
      <c r="A2803" t="s">
        <v>4522</v>
      </c>
      <c r="B2803" t="s">
        <v>5</v>
      </c>
      <c r="C2803" t="s">
        <v>1734</v>
      </c>
      <c r="D2803" t="s">
        <v>7019</v>
      </c>
      <c r="E2803" t="s">
        <v>1709</v>
      </c>
      <c r="H2803" t="str">
        <f>INDEX('Vensim Variables'!$B:$B,MATCH(EPS!$B2803,'Vensim Variables'!$A:$A,0))</f>
        <v>g pollutant</v>
      </c>
      <c r="I2803" t="str">
        <f t="shared" si="86"/>
        <v>PM25</v>
      </c>
      <c r="J2803">
        <f>INDEX(NoSettings!$C:$C,MATCH(EPS!$A2803,NoSettings!$A:$A,0))</f>
        <v>156488000</v>
      </c>
      <c r="K2803" s="109">
        <f>INDEX(GWP!$C$2:$C$13,MATCH(EPS!I2803,GWP!$B$2:$B$13,0))</f>
        <v>0</v>
      </c>
      <c r="L2803" s="5">
        <f t="shared" si="87"/>
        <v>0</v>
      </c>
    </row>
    <row r="2804" spans="1:12">
      <c r="A2804" t="s">
        <v>4523</v>
      </c>
      <c r="B2804" t="s">
        <v>5</v>
      </c>
      <c r="C2804" t="s">
        <v>1734</v>
      </c>
      <c r="D2804" t="s">
        <v>7019</v>
      </c>
      <c r="E2804" t="s">
        <v>1710</v>
      </c>
      <c r="H2804" t="str">
        <f>INDEX('Vensim Variables'!$B:$B,MATCH(EPS!$B2804,'Vensim Variables'!$A:$A,0))</f>
        <v>g pollutant</v>
      </c>
      <c r="I2804" t="str">
        <f t="shared" si="86"/>
        <v>SOx</v>
      </c>
      <c r="J2804">
        <f>INDEX(NoSettings!$C:$C,MATCH(EPS!$A2804,NoSettings!$A:$A,0))</f>
        <v>111437000</v>
      </c>
      <c r="K2804" s="109">
        <f>INDEX(GWP!$C$2:$C$13,MATCH(EPS!I2804,GWP!$B$2:$B$13,0))</f>
        <v>0</v>
      </c>
      <c r="L2804" s="5">
        <f t="shared" si="87"/>
        <v>0</v>
      </c>
    </row>
    <row r="2805" spans="1:12">
      <c r="A2805" t="s">
        <v>4524</v>
      </c>
      <c r="B2805" t="s">
        <v>5</v>
      </c>
      <c r="C2805" t="s">
        <v>1734</v>
      </c>
      <c r="D2805" t="s">
        <v>7019</v>
      </c>
      <c r="E2805" t="s">
        <v>1711</v>
      </c>
      <c r="H2805" t="str">
        <f>INDEX('Vensim Variables'!$B:$B,MATCH(EPS!$B2805,'Vensim Variables'!$A:$A,0))</f>
        <v>g pollutant</v>
      </c>
      <c r="I2805" t="str">
        <f t="shared" si="86"/>
        <v>BC</v>
      </c>
      <c r="J2805">
        <f>INDEX(NoSettings!$C:$C,MATCH(EPS!$A2805,NoSettings!$A:$A,0))</f>
        <v>10407700</v>
      </c>
      <c r="K2805" s="109">
        <f>INDEX(GWP!$C$2:$C$13,MATCH(EPS!I2805,GWP!$B$2:$B$13,0))</f>
        <v>345</v>
      </c>
      <c r="L2805" s="5">
        <f t="shared" si="87"/>
        <v>3.5906565E-3</v>
      </c>
    </row>
    <row r="2806" spans="1:12">
      <c r="A2806" t="s">
        <v>4525</v>
      </c>
      <c r="B2806" t="s">
        <v>5</v>
      </c>
      <c r="C2806" t="s">
        <v>1734</v>
      </c>
      <c r="D2806" t="s">
        <v>7019</v>
      </c>
      <c r="E2806" t="s">
        <v>1712</v>
      </c>
      <c r="H2806" t="str">
        <f>INDEX('Vensim Variables'!$B:$B,MATCH(EPS!$B2806,'Vensim Variables'!$A:$A,0))</f>
        <v>g pollutant</v>
      </c>
      <c r="I2806" t="str">
        <f t="shared" si="86"/>
        <v>OC</v>
      </c>
      <c r="J2806">
        <f>INDEX(NoSettings!$C:$C,MATCH(EPS!$A2806,NoSettings!$A:$A,0))</f>
        <v>69880500</v>
      </c>
      <c r="K2806" s="109">
        <f>INDEX(GWP!$C$2:$C$13,MATCH(EPS!I2806,GWP!$B$2:$B$13,0))</f>
        <v>-46</v>
      </c>
      <c r="L2806" s="5">
        <f t="shared" si="87"/>
        <v>-3.2145030000000001E-3</v>
      </c>
    </row>
    <row r="2807" spans="1:12">
      <c r="A2807" t="s">
        <v>4526</v>
      </c>
      <c r="B2807" t="s">
        <v>5</v>
      </c>
      <c r="C2807" t="s">
        <v>1734</v>
      </c>
      <c r="D2807" t="s">
        <v>7019</v>
      </c>
      <c r="E2807" t="s">
        <v>1713</v>
      </c>
      <c r="H2807" t="str">
        <f>INDEX('Vensim Variables'!$B:$B,MATCH(EPS!$B2807,'Vensim Variables'!$A:$A,0))</f>
        <v>g pollutant</v>
      </c>
      <c r="I2807" t="str">
        <f t="shared" si="86"/>
        <v>CH4</v>
      </c>
      <c r="J2807">
        <f>INDEX(NoSettings!$C:$C,MATCH(EPS!$A2807,NoSettings!$A:$A,0))</f>
        <v>74341000</v>
      </c>
      <c r="K2807" s="109">
        <f>INDEX(GWP!$C$2:$C$13,MATCH(EPS!I2807,GWP!$B$2:$B$13,0))</f>
        <v>28</v>
      </c>
      <c r="L2807" s="5">
        <f t="shared" si="87"/>
        <v>2.0815479999999999E-3</v>
      </c>
    </row>
    <row r="2808" spans="1:12">
      <c r="A2808" t="s">
        <v>4527</v>
      </c>
      <c r="B2808" t="s">
        <v>5</v>
      </c>
      <c r="C2808" t="s">
        <v>1734</v>
      </c>
      <c r="D2808" t="s">
        <v>7019</v>
      </c>
      <c r="E2808" t="s">
        <v>1714</v>
      </c>
      <c r="H2808" t="str">
        <f>INDEX('Vensim Variables'!$B:$B,MATCH(EPS!$B2808,'Vensim Variables'!$A:$A,0))</f>
        <v>g pollutant</v>
      </c>
      <c r="I2808" t="str">
        <f t="shared" si="86"/>
        <v>N2O</v>
      </c>
      <c r="J2808">
        <f>INDEX(NoSettings!$C:$C,MATCH(EPS!$A2808,NoSettings!$A:$A,0))</f>
        <v>7434100</v>
      </c>
      <c r="K2808" s="109">
        <f>INDEX(GWP!$C$2:$C$13,MATCH(EPS!I2808,GWP!$B$2:$B$13,0))</f>
        <v>265</v>
      </c>
      <c r="L2808" s="5">
        <f t="shared" si="87"/>
        <v>1.9700364999999998E-3</v>
      </c>
    </row>
    <row r="2809" spans="1:12">
      <c r="A2809" t="s">
        <v>4528</v>
      </c>
      <c r="B2809" t="s">
        <v>5</v>
      </c>
      <c r="C2809" t="s">
        <v>1734</v>
      </c>
      <c r="D2809" t="s">
        <v>7019</v>
      </c>
      <c r="E2809" t="s">
        <v>1715</v>
      </c>
      <c r="H2809" t="str">
        <f>INDEX('Vensim Variables'!$B:$B,MATCH(EPS!$B2809,'Vensim Variables'!$A:$A,0))</f>
        <v>g pollutant</v>
      </c>
      <c r="I2809" t="str">
        <f t="shared" si="86"/>
        <v>F gases</v>
      </c>
      <c r="J2809">
        <f>INDEX(NoSettings!$C:$C,MATCH(EPS!$A2809,NoSettings!$A:$A,0))</f>
        <v>0</v>
      </c>
      <c r="K2809" s="109">
        <f>INDEX(GWP!$C$2:$C$13,MATCH(EPS!I2809,GWP!$B$2:$B$13,0))</f>
        <v>1</v>
      </c>
      <c r="L2809" s="5">
        <f t="shared" si="87"/>
        <v>0</v>
      </c>
    </row>
    <row r="2810" spans="1:12">
      <c r="A2810" t="s">
        <v>4529</v>
      </c>
      <c r="B2810" t="s">
        <v>5</v>
      </c>
      <c r="C2810" t="s">
        <v>1734</v>
      </c>
      <c r="D2810" t="s">
        <v>7020</v>
      </c>
      <c r="E2810" t="s">
        <v>1702</v>
      </c>
      <c r="H2810" t="str">
        <f>INDEX('Vensim Variables'!$B:$B,MATCH(EPS!$B2810,'Vensim Variables'!$A:$A,0))</f>
        <v>g pollutant</v>
      </c>
      <c r="I2810" t="str">
        <f t="shared" si="86"/>
        <v>CO2</v>
      </c>
      <c r="J2810">
        <f>INDEX(NoSettings!$C:$C,MATCH(EPS!$A2810,NoSettings!$A:$A,0))</f>
        <v>5303470000000</v>
      </c>
      <c r="K2810" s="109">
        <f>INDEX(GWP!$C$2:$C$13,MATCH(EPS!I2810,GWP!$B$2:$B$13,0))</f>
        <v>1</v>
      </c>
      <c r="L2810" s="5">
        <f t="shared" si="87"/>
        <v>5.3034699999999999</v>
      </c>
    </row>
    <row r="2811" spans="1:12">
      <c r="A2811" t="s">
        <v>4530</v>
      </c>
      <c r="B2811" t="s">
        <v>5</v>
      </c>
      <c r="C2811" t="s">
        <v>1734</v>
      </c>
      <c r="D2811" t="s">
        <v>7020</v>
      </c>
      <c r="E2811" t="s">
        <v>1705</v>
      </c>
      <c r="H2811" t="str">
        <f>INDEX('Vensim Variables'!$B:$B,MATCH(EPS!$B2811,'Vensim Variables'!$A:$A,0))</f>
        <v>g pollutant</v>
      </c>
      <c r="I2811" t="str">
        <f t="shared" si="86"/>
        <v>VOC</v>
      </c>
      <c r="J2811">
        <f>INDEX(NoSettings!$C:$C,MATCH(EPS!$A2811,NoSettings!$A:$A,0))</f>
        <v>603513000</v>
      </c>
      <c r="K2811" s="109">
        <f>INDEX(GWP!$C$2:$C$13,MATCH(EPS!I2811,GWP!$B$2:$B$13,0))</f>
        <v>5</v>
      </c>
      <c r="L2811" s="5">
        <f t="shared" si="87"/>
        <v>3.0175649999999998E-3</v>
      </c>
    </row>
    <row r="2812" spans="1:12">
      <c r="A2812" t="s">
        <v>4531</v>
      </c>
      <c r="B2812" t="s">
        <v>5</v>
      </c>
      <c r="C2812" t="s">
        <v>1734</v>
      </c>
      <c r="D2812" t="s">
        <v>7020</v>
      </c>
      <c r="E2812" t="s">
        <v>1706</v>
      </c>
      <c r="H2812" t="str">
        <f>INDEX('Vensim Variables'!$B:$B,MATCH(EPS!$B2812,'Vensim Variables'!$A:$A,0))</f>
        <v>g pollutant</v>
      </c>
      <c r="I2812" t="str">
        <f t="shared" si="86"/>
        <v>CO</v>
      </c>
      <c r="J2812">
        <f>INDEX(NoSettings!$C:$C,MATCH(EPS!$A2812,NoSettings!$A:$A,0))</f>
        <v>3221770000</v>
      </c>
      <c r="K2812" s="109">
        <f>INDEX(GWP!$C$2:$C$13,MATCH(EPS!I2812,GWP!$B$2:$B$13,0))</f>
        <v>1.8</v>
      </c>
      <c r="L2812" s="5">
        <f t="shared" si="87"/>
        <v>5.7991859999999996E-3</v>
      </c>
    </row>
    <row r="2813" spans="1:12">
      <c r="A2813" t="s">
        <v>4532</v>
      </c>
      <c r="B2813" t="s">
        <v>5</v>
      </c>
      <c r="C2813" t="s">
        <v>1734</v>
      </c>
      <c r="D2813" t="s">
        <v>7020</v>
      </c>
      <c r="E2813" t="s">
        <v>1707</v>
      </c>
      <c r="H2813" t="str">
        <f>INDEX('Vensim Variables'!$B:$B,MATCH(EPS!$B2813,'Vensim Variables'!$A:$A,0))</f>
        <v>g pollutant</v>
      </c>
      <c r="I2813" t="str">
        <f t="shared" si="86"/>
        <v>NOx</v>
      </c>
      <c r="J2813">
        <f>INDEX(NoSettings!$C:$C,MATCH(EPS!$A2813,NoSettings!$A:$A,0))</f>
        <v>5666400000</v>
      </c>
      <c r="K2813" s="109">
        <f>INDEX(GWP!$C$2:$C$13,MATCH(EPS!I2813,GWP!$B$2:$B$13,0))</f>
        <v>-8.1999999999999993</v>
      </c>
      <c r="L2813" s="5">
        <f t="shared" si="87"/>
        <v>-4.6464479999999996E-2</v>
      </c>
    </row>
    <row r="2814" spans="1:12">
      <c r="A2814" t="s">
        <v>4533</v>
      </c>
      <c r="B2814" t="s">
        <v>5</v>
      </c>
      <c r="C2814" t="s">
        <v>1734</v>
      </c>
      <c r="D2814" t="s">
        <v>7020</v>
      </c>
      <c r="E2814" t="s">
        <v>1708</v>
      </c>
      <c r="H2814" t="str">
        <f>INDEX('Vensim Variables'!$B:$B,MATCH(EPS!$B2814,'Vensim Variables'!$A:$A,0))</f>
        <v>g pollutant</v>
      </c>
      <c r="I2814" t="str">
        <f t="shared" si="86"/>
        <v>PM10</v>
      </c>
      <c r="J2814">
        <f>INDEX(NoSettings!$C:$C,MATCH(EPS!$A2814,NoSettings!$A:$A,0))</f>
        <v>223294000</v>
      </c>
      <c r="K2814" s="109">
        <f>INDEX(GWP!$C$2:$C$13,MATCH(EPS!I2814,GWP!$B$2:$B$13,0))</f>
        <v>0</v>
      </c>
      <c r="L2814" s="5">
        <f t="shared" si="87"/>
        <v>0</v>
      </c>
    </row>
    <row r="2815" spans="1:12">
      <c r="A2815" t="s">
        <v>4534</v>
      </c>
      <c r="B2815" t="s">
        <v>5</v>
      </c>
      <c r="C2815" t="s">
        <v>1734</v>
      </c>
      <c r="D2815" t="s">
        <v>7020</v>
      </c>
      <c r="E2815" t="s">
        <v>1709</v>
      </c>
      <c r="H2815" t="str">
        <f>INDEX('Vensim Variables'!$B:$B,MATCH(EPS!$B2815,'Vensim Variables'!$A:$A,0))</f>
        <v>g pollutant</v>
      </c>
      <c r="I2815" t="str">
        <f t="shared" si="86"/>
        <v>PM25</v>
      </c>
      <c r="J2815">
        <f>INDEX(NoSettings!$C:$C,MATCH(EPS!$A2815,NoSettings!$A:$A,0))</f>
        <v>210400000</v>
      </c>
      <c r="K2815" s="109">
        <f>INDEX(GWP!$C$2:$C$13,MATCH(EPS!I2815,GWP!$B$2:$B$13,0))</f>
        <v>0</v>
      </c>
      <c r="L2815" s="5">
        <f t="shared" si="87"/>
        <v>0</v>
      </c>
    </row>
    <row r="2816" spans="1:12">
      <c r="A2816" t="s">
        <v>4535</v>
      </c>
      <c r="B2816" t="s">
        <v>5</v>
      </c>
      <c r="C2816" t="s">
        <v>1734</v>
      </c>
      <c r="D2816" t="s">
        <v>7020</v>
      </c>
      <c r="E2816" t="s">
        <v>1710</v>
      </c>
      <c r="H2816" t="str">
        <f>INDEX('Vensim Variables'!$B:$B,MATCH(EPS!$B2816,'Vensim Variables'!$A:$A,0))</f>
        <v>g pollutant</v>
      </c>
      <c r="I2816" t="str">
        <f t="shared" si="86"/>
        <v>SOx</v>
      </c>
      <c r="J2816">
        <f>INDEX(NoSettings!$C:$C,MATCH(EPS!$A2816,NoSettings!$A:$A,0))</f>
        <v>149829000</v>
      </c>
      <c r="K2816" s="109">
        <f>INDEX(GWP!$C$2:$C$13,MATCH(EPS!I2816,GWP!$B$2:$B$13,0))</f>
        <v>0</v>
      </c>
      <c r="L2816" s="5">
        <f t="shared" si="87"/>
        <v>0</v>
      </c>
    </row>
    <row r="2817" spans="1:12">
      <c r="A2817" t="s">
        <v>4536</v>
      </c>
      <c r="B2817" t="s">
        <v>5</v>
      </c>
      <c r="C2817" t="s">
        <v>1734</v>
      </c>
      <c r="D2817" t="s">
        <v>7020</v>
      </c>
      <c r="E2817" t="s">
        <v>1711</v>
      </c>
      <c r="H2817" t="str">
        <f>INDEX('Vensim Variables'!$B:$B,MATCH(EPS!$B2817,'Vensim Variables'!$A:$A,0))</f>
        <v>g pollutant</v>
      </c>
      <c r="I2817" t="str">
        <f t="shared" si="86"/>
        <v>BC</v>
      </c>
      <c r="J2817">
        <f>INDEX(NoSettings!$C:$C,MATCH(EPS!$A2817,NoSettings!$A:$A,0))</f>
        <v>13993300</v>
      </c>
      <c r="K2817" s="109">
        <f>INDEX(GWP!$C$2:$C$13,MATCH(EPS!I2817,GWP!$B$2:$B$13,0))</f>
        <v>345</v>
      </c>
      <c r="L2817" s="5">
        <f t="shared" si="87"/>
        <v>4.8276884999999999E-3</v>
      </c>
    </row>
    <row r="2818" spans="1:12">
      <c r="A2818" t="s">
        <v>4537</v>
      </c>
      <c r="B2818" t="s">
        <v>5</v>
      </c>
      <c r="C2818" t="s">
        <v>1734</v>
      </c>
      <c r="D2818" t="s">
        <v>7020</v>
      </c>
      <c r="E2818" t="s">
        <v>1712</v>
      </c>
      <c r="H2818" t="str">
        <f>INDEX('Vensim Variables'!$B:$B,MATCH(EPS!$B2818,'Vensim Variables'!$A:$A,0))</f>
        <v>g pollutant</v>
      </c>
      <c r="I2818" t="str">
        <f t="shared" si="86"/>
        <v>OC</v>
      </c>
      <c r="J2818">
        <f>INDEX(NoSettings!$C:$C,MATCH(EPS!$A2818,NoSettings!$A:$A,0))</f>
        <v>93955300</v>
      </c>
      <c r="K2818" s="109">
        <f>INDEX(GWP!$C$2:$C$13,MATCH(EPS!I2818,GWP!$B$2:$B$13,0))</f>
        <v>-46</v>
      </c>
      <c r="L2818" s="5">
        <f t="shared" si="87"/>
        <v>-4.3219438000000002E-3</v>
      </c>
    </row>
    <row r="2819" spans="1:12">
      <c r="A2819" t="s">
        <v>4538</v>
      </c>
      <c r="B2819" t="s">
        <v>5</v>
      </c>
      <c r="C2819" t="s">
        <v>1734</v>
      </c>
      <c r="D2819" t="s">
        <v>7020</v>
      </c>
      <c r="E2819" t="s">
        <v>1713</v>
      </c>
      <c r="H2819" t="str">
        <f>INDEX('Vensim Variables'!$B:$B,MATCH(EPS!$B2819,'Vensim Variables'!$A:$A,0))</f>
        <v>g pollutant</v>
      </c>
      <c r="I2819" t="str">
        <f t="shared" ref="I2819:I2882" si="88">IF(OR(C2819="CO2",C2819="CH4",C2819="N2O",C2819="F gases",C2819="VOC",C2819="CO",C2819="NOx",C2819="PM10",C2819="PM25",C2819="SOx",C2819="BC",C2819="OC"),C2819,IF(OR(D2819="CO2",D2819="CH4",D2819="N2O",D2819="F gases",D2819="VOC",D2819="CO",D2819="NOx",D2819="PM10",D2819="PM25",D2819="SOx",D2819="BC",D2819="OC"),D2819,IF(OR(E2819="CO2",E2819="CH4",E2819="N2O",E2819="F gases",E2819="VOC",E2819="CO",E2819="NOx",E2819="PM10",E2819="PM25",E2819="SOx",E2819="BC",E2819="OC"),E2819,"NA")))</f>
        <v>CH4</v>
      </c>
      <c r="J2819">
        <f>INDEX(NoSettings!$C:$C,MATCH(EPS!$A2819,NoSettings!$A:$A,0))</f>
        <v>99952400</v>
      </c>
      <c r="K2819" s="109">
        <f>INDEX(GWP!$C$2:$C$13,MATCH(EPS!I2819,GWP!$B$2:$B$13,0))</f>
        <v>28</v>
      </c>
      <c r="L2819" s="5">
        <f t="shared" ref="L2819:L2882" si="89">IF(H2819="g pollutant",K2819*J2819/10^12,IF(H2819="MMTCO2e",J2819,IF(H2819="MWh",J2819,0)))</f>
        <v>2.7986672E-3</v>
      </c>
    </row>
    <row r="2820" spans="1:12">
      <c r="A2820" t="s">
        <v>4539</v>
      </c>
      <c r="B2820" t="s">
        <v>5</v>
      </c>
      <c r="C2820" t="s">
        <v>1734</v>
      </c>
      <c r="D2820" t="s">
        <v>7020</v>
      </c>
      <c r="E2820" t="s">
        <v>1714</v>
      </c>
      <c r="H2820" t="str">
        <f>INDEX('Vensim Variables'!$B:$B,MATCH(EPS!$B2820,'Vensim Variables'!$A:$A,0))</f>
        <v>g pollutant</v>
      </c>
      <c r="I2820" t="str">
        <f t="shared" si="88"/>
        <v>N2O</v>
      </c>
      <c r="J2820">
        <f>INDEX(NoSettings!$C:$C,MATCH(EPS!$A2820,NoSettings!$A:$A,0))</f>
        <v>9995240</v>
      </c>
      <c r="K2820" s="109">
        <f>INDEX(GWP!$C$2:$C$13,MATCH(EPS!I2820,GWP!$B$2:$B$13,0))</f>
        <v>265</v>
      </c>
      <c r="L2820" s="5">
        <f t="shared" si="89"/>
        <v>2.6487386000000001E-3</v>
      </c>
    </row>
    <row r="2821" spans="1:12">
      <c r="A2821" t="s">
        <v>4540</v>
      </c>
      <c r="B2821" t="s">
        <v>5</v>
      </c>
      <c r="C2821" t="s">
        <v>1734</v>
      </c>
      <c r="D2821" t="s">
        <v>7020</v>
      </c>
      <c r="E2821" t="s">
        <v>1715</v>
      </c>
      <c r="H2821" t="str">
        <f>INDEX('Vensim Variables'!$B:$B,MATCH(EPS!$B2821,'Vensim Variables'!$A:$A,0))</f>
        <v>g pollutant</v>
      </c>
      <c r="I2821" t="str">
        <f t="shared" si="88"/>
        <v>F gases</v>
      </c>
      <c r="J2821">
        <f>INDEX(NoSettings!$C:$C,MATCH(EPS!$A2821,NoSettings!$A:$A,0))</f>
        <v>0</v>
      </c>
      <c r="K2821" s="109">
        <f>INDEX(GWP!$C$2:$C$13,MATCH(EPS!I2821,GWP!$B$2:$B$13,0))</f>
        <v>1</v>
      </c>
      <c r="L2821" s="5">
        <f t="shared" si="89"/>
        <v>0</v>
      </c>
    </row>
    <row r="2822" spans="1:12">
      <c r="A2822" t="s">
        <v>4541</v>
      </c>
      <c r="B2822" t="s">
        <v>5</v>
      </c>
      <c r="C2822" t="s">
        <v>1734</v>
      </c>
      <c r="D2822" t="s">
        <v>7021</v>
      </c>
      <c r="E2822" t="s">
        <v>1702</v>
      </c>
      <c r="H2822" t="str">
        <f>INDEX('Vensim Variables'!$B:$B,MATCH(EPS!$B2822,'Vensim Variables'!$A:$A,0))</f>
        <v>g pollutant</v>
      </c>
      <c r="I2822" t="str">
        <f t="shared" si="88"/>
        <v>CO2</v>
      </c>
      <c r="J2822">
        <f>INDEX(NoSettings!$C:$C,MATCH(EPS!$A2822,NoSettings!$A:$A,0))</f>
        <v>3002350000000</v>
      </c>
      <c r="K2822" s="109">
        <f>INDEX(GWP!$C$2:$C$13,MATCH(EPS!I2822,GWP!$B$2:$B$13,0))</f>
        <v>1</v>
      </c>
      <c r="L2822" s="5">
        <f t="shared" si="89"/>
        <v>3.0023499999999999</v>
      </c>
    </row>
    <row r="2823" spans="1:12">
      <c r="A2823" t="s">
        <v>4542</v>
      </c>
      <c r="B2823" t="s">
        <v>5</v>
      </c>
      <c r="C2823" t="s">
        <v>1734</v>
      </c>
      <c r="D2823" t="s">
        <v>7021</v>
      </c>
      <c r="E2823" t="s">
        <v>1705</v>
      </c>
      <c r="H2823" t="str">
        <f>INDEX('Vensim Variables'!$B:$B,MATCH(EPS!$B2823,'Vensim Variables'!$A:$A,0))</f>
        <v>g pollutant</v>
      </c>
      <c r="I2823" t="str">
        <f t="shared" si="88"/>
        <v>VOC</v>
      </c>
      <c r="J2823">
        <f>INDEX(NoSettings!$C:$C,MATCH(EPS!$A2823,NoSettings!$A:$A,0))</f>
        <v>341654000</v>
      </c>
      <c r="K2823" s="109">
        <f>INDEX(GWP!$C$2:$C$13,MATCH(EPS!I2823,GWP!$B$2:$B$13,0))</f>
        <v>5</v>
      </c>
      <c r="L2823" s="5">
        <f t="shared" si="89"/>
        <v>1.70827E-3</v>
      </c>
    </row>
    <row r="2824" spans="1:12">
      <c r="A2824" t="s">
        <v>4543</v>
      </c>
      <c r="B2824" t="s">
        <v>5</v>
      </c>
      <c r="C2824" t="s">
        <v>1734</v>
      </c>
      <c r="D2824" t="s">
        <v>7021</v>
      </c>
      <c r="E2824" t="s">
        <v>1706</v>
      </c>
      <c r="H2824" t="str">
        <f>INDEX('Vensim Variables'!$B:$B,MATCH(EPS!$B2824,'Vensim Variables'!$A:$A,0))</f>
        <v>g pollutant</v>
      </c>
      <c r="I2824" t="str">
        <f t="shared" si="88"/>
        <v>CO</v>
      </c>
      <c r="J2824">
        <f>INDEX(NoSettings!$C:$C,MATCH(EPS!$A2824,NoSettings!$A:$A,0))</f>
        <v>1823870000</v>
      </c>
      <c r="K2824" s="109">
        <f>INDEX(GWP!$C$2:$C$13,MATCH(EPS!I2824,GWP!$B$2:$B$13,0))</f>
        <v>1.8</v>
      </c>
      <c r="L2824" s="5">
        <f t="shared" si="89"/>
        <v>3.282966E-3</v>
      </c>
    </row>
    <row r="2825" spans="1:12">
      <c r="A2825" t="s">
        <v>4544</v>
      </c>
      <c r="B2825" t="s">
        <v>5</v>
      </c>
      <c r="C2825" t="s">
        <v>1734</v>
      </c>
      <c r="D2825" t="s">
        <v>7021</v>
      </c>
      <c r="E2825" t="s">
        <v>1707</v>
      </c>
      <c r="H2825" t="str">
        <f>INDEX('Vensim Variables'!$B:$B,MATCH(EPS!$B2825,'Vensim Variables'!$A:$A,0))</f>
        <v>g pollutant</v>
      </c>
      <c r="I2825" t="str">
        <f t="shared" si="88"/>
        <v>NOx</v>
      </c>
      <c r="J2825">
        <f>INDEX(NoSettings!$C:$C,MATCH(EPS!$A2825,NoSettings!$A:$A,0))</f>
        <v>3207800000</v>
      </c>
      <c r="K2825" s="109">
        <f>INDEX(GWP!$C$2:$C$13,MATCH(EPS!I2825,GWP!$B$2:$B$13,0))</f>
        <v>-8.1999999999999993</v>
      </c>
      <c r="L2825" s="5">
        <f t="shared" si="89"/>
        <v>-2.6303959999999998E-2</v>
      </c>
    </row>
    <row r="2826" spans="1:12">
      <c r="A2826" t="s">
        <v>4545</v>
      </c>
      <c r="B2826" t="s">
        <v>5</v>
      </c>
      <c r="C2826" t="s">
        <v>1734</v>
      </c>
      <c r="D2826" t="s">
        <v>7021</v>
      </c>
      <c r="E2826" t="s">
        <v>1708</v>
      </c>
      <c r="H2826" t="str">
        <f>INDEX('Vensim Variables'!$B:$B,MATCH(EPS!$B2826,'Vensim Variables'!$A:$A,0))</f>
        <v>g pollutant</v>
      </c>
      <c r="I2826" t="str">
        <f t="shared" si="88"/>
        <v>PM10</v>
      </c>
      <c r="J2826">
        <f>INDEX(NoSettings!$C:$C,MATCH(EPS!$A2826,NoSettings!$A:$A,0))</f>
        <v>126409000</v>
      </c>
      <c r="K2826" s="109">
        <f>INDEX(GWP!$C$2:$C$13,MATCH(EPS!I2826,GWP!$B$2:$B$13,0))</f>
        <v>0</v>
      </c>
      <c r="L2826" s="5">
        <f t="shared" si="89"/>
        <v>0</v>
      </c>
    </row>
    <row r="2827" spans="1:12">
      <c r="A2827" t="s">
        <v>4546</v>
      </c>
      <c r="B2827" t="s">
        <v>5</v>
      </c>
      <c r="C2827" t="s">
        <v>1734</v>
      </c>
      <c r="D2827" t="s">
        <v>7021</v>
      </c>
      <c r="E2827" t="s">
        <v>1709</v>
      </c>
      <c r="H2827" t="str">
        <f>INDEX('Vensim Variables'!$B:$B,MATCH(EPS!$B2827,'Vensim Variables'!$A:$A,0))</f>
        <v>g pollutant</v>
      </c>
      <c r="I2827" t="str">
        <f t="shared" si="88"/>
        <v>PM25</v>
      </c>
      <c r="J2827">
        <f>INDEX(NoSettings!$C:$C,MATCH(EPS!$A2827,NoSettings!$A:$A,0))</f>
        <v>119109000</v>
      </c>
      <c r="K2827" s="109">
        <f>INDEX(GWP!$C$2:$C$13,MATCH(EPS!I2827,GWP!$B$2:$B$13,0))</f>
        <v>0</v>
      </c>
      <c r="L2827" s="5">
        <f t="shared" si="89"/>
        <v>0</v>
      </c>
    </row>
    <row r="2828" spans="1:12">
      <c r="A2828" t="s">
        <v>4547</v>
      </c>
      <c r="B2828" t="s">
        <v>5</v>
      </c>
      <c r="C2828" t="s">
        <v>1734</v>
      </c>
      <c r="D2828" t="s">
        <v>7021</v>
      </c>
      <c r="E2828" t="s">
        <v>1710</v>
      </c>
      <c r="H2828" t="str">
        <f>INDEX('Vensim Variables'!$B:$B,MATCH(EPS!$B2828,'Vensim Variables'!$A:$A,0))</f>
        <v>g pollutant</v>
      </c>
      <c r="I2828" t="str">
        <f t="shared" si="88"/>
        <v>SOx</v>
      </c>
      <c r="J2828">
        <f>INDEX(NoSettings!$C:$C,MATCH(EPS!$A2828,NoSettings!$A:$A,0))</f>
        <v>84819400</v>
      </c>
      <c r="K2828" s="109">
        <f>INDEX(GWP!$C$2:$C$13,MATCH(EPS!I2828,GWP!$B$2:$B$13,0))</f>
        <v>0</v>
      </c>
      <c r="L2828" s="5">
        <f t="shared" si="89"/>
        <v>0</v>
      </c>
    </row>
    <row r="2829" spans="1:12">
      <c r="A2829" t="s">
        <v>4548</v>
      </c>
      <c r="B2829" t="s">
        <v>5</v>
      </c>
      <c r="C2829" t="s">
        <v>1734</v>
      </c>
      <c r="D2829" t="s">
        <v>7021</v>
      </c>
      <c r="E2829" t="s">
        <v>1711</v>
      </c>
      <c r="H2829" t="str">
        <f>INDEX('Vensim Variables'!$B:$B,MATCH(EPS!$B2829,'Vensim Variables'!$A:$A,0))</f>
        <v>g pollutant</v>
      </c>
      <c r="I2829" t="str">
        <f t="shared" si="88"/>
        <v>BC</v>
      </c>
      <c r="J2829">
        <f>INDEX(NoSettings!$C:$C,MATCH(EPS!$A2829,NoSettings!$A:$A,0))</f>
        <v>7921760</v>
      </c>
      <c r="K2829" s="109">
        <f>INDEX(GWP!$C$2:$C$13,MATCH(EPS!I2829,GWP!$B$2:$B$13,0))</f>
        <v>345</v>
      </c>
      <c r="L2829" s="5">
        <f t="shared" si="89"/>
        <v>2.7330072E-3</v>
      </c>
    </row>
    <row r="2830" spans="1:12">
      <c r="A2830" t="s">
        <v>4549</v>
      </c>
      <c r="B2830" t="s">
        <v>5</v>
      </c>
      <c r="C2830" t="s">
        <v>1734</v>
      </c>
      <c r="D2830" t="s">
        <v>7021</v>
      </c>
      <c r="E2830" t="s">
        <v>1712</v>
      </c>
      <c r="H2830" t="str">
        <f>INDEX('Vensim Variables'!$B:$B,MATCH(EPS!$B2830,'Vensim Variables'!$A:$A,0))</f>
        <v>g pollutant</v>
      </c>
      <c r="I2830" t="str">
        <f t="shared" si="88"/>
        <v>OC</v>
      </c>
      <c r="J2830">
        <f>INDEX(NoSettings!$C:$C,MATCH(EPS!$A2830,NoSettings!$A:$A,0))</f>
        <v>53189000</v>
      </c>
      <c r="K2830" s="109">
        <f>INDEX(GWP!$C$2:$C$13,MATCH(EPS!I2830,GWP!$B$2:$B$13,0))</f>
        <v>-46</v>
      </c>
      <c r="L2830" s="5">
        <f t="shared" si="89"/>
        <v>-2.4466940000000001E-3</v>
      </c>
    </row>
    <row r="2831" spans="1:12">
      <c r="A2831" t="s">
        <v>4550</v>
      </c>
      <c r="B2831" t="s">
        <v>5</v>
      </c>
      <c r="C2831" t="s">
        <v>1734</v>
      </c>
      <c r="D2831" t="s">
        <v>7021</v>
      </c>
      <c r="E2831" t="s">
        <v>1713</v>
      </c>
      <c r="H2831" t="str">
        <f>INDEX('Vensim Variables'!$B:$B,MATCH(EPS!$B2831,'Vensim Variables'!$A:$A,0))</f>
        <v>g pollutant</v>
      </c>
      <c r="I2831" t="str">
        <f t="shared" si="88"/>
        <v>CH4</v>
      </c>
      <c r="J2831">
        <f>INDEX(NoSettings!$C:$C,MATCH(EPS!$A2831,NoSettings!$A:$A,0))</f>
        <v>56584000</v>
      </c>
      <c r="K2831" s="109">
        <f>INDEX(GWP!$C$2:$C$13,MATCH(EPS!I2831,GWP!$B$2:$B$13,0))</f>
        <v>28</v>
      </c>
      <c r="L2831" s="5">
        <f t="shared" si="89"/>
        <v>1.584352E-3</v>
      </c>
    </row>
    <row r="2832" spans="1:12">
      <c r="A2832" t="s">
        <v>4551</v>
      </c>
      <c r="B2832" t="s">
        <v>5</v>
      </c>
      <c r="C2832" t="s">
        <v>1734</v>
      </c>
      <c r="D2832" t="s">
        <v>7021</v>
      </c>
      <c r="E2832" t="s">
        <v>1714</v>
      </c>
      <c r="H2832" t="str">
        <f>INDEX('Vensim Variables'!$B:$B,MATCH(EPS!$B2832,'Vensim Variables'!$A:$A,0))</f>
        <v>g pollutant</v>
      </c>
      <c r="I2832" t="str">
        <f t="shared" si="88"/>
        <v>N2O</v>
      </c>
      <c r="J2832">
        <f>INDEX(NoSettings!$C:$C,MATCH(EPS!$A2832,NoSettings!$A:$A,0))</f>
        <v>5658400</v>
      </c>
      <c r="K2832" s="109">
        <f>INDEX(GWP!$C$2:$C$13,MATCH(EPS!I2832,GWP!$B$2:$B$13,0))</f>
        <v>265</v>
      </c>
      <c r="L2832" s="5">
        <f t="shared" si="89"/>
        <v>1.499476E-3</v>
      </c>
    </row>
    <row r="2833" spans="1:12">
      <c r="A2833" t="s">
        <v>4552</v>
      </c>
      <c r="B2833" t="s">
        <v>5</v>
      </c>
      <c r="C2833" t="s">
        <v>1734</v>
      </c>
      <c r="D2833" t="s">
        <v>7021</v>
      </c>
      <c r="E2833" t="s">
        <v>1715</v>
      </c>
      <c r="H2833" t="str">
        <f>INDEX('Vensim Variables'!$B:$B,MATCH(EPS!$B2833,'Vensim Variables'!$A:$A,0))</f>
        <v>g pollutant</v>
      </c>
      <c r="I2833" t="str">
        <f t="shared" si="88"/>
        <v>F gases</v>
      </c>
      <c r="J2833">
        <f>INDEX(NoSettings!$C:$C,MATCH(EPS!$A2833,NoSettings!$A:$A,0))</f>
        <v>0</v>
      </c>
      <c r="K2833" s="109">
        <f>INDEX(GWP!$C$2:$C$13,MATCH(EPS!I2833,GWP!$B$2:$B$13,0))</f>
        <v>1</v>
      </c>
      <c r="L2833" s="5">
        <f t="shared" si="89"/>
        <v>0</v>
      </c>
    </row>
    <row r="2834" spans="1:12">
      <c r="A2834" t="s">
        <v>4553</v>
      </c>
      <c r="B2834" t="s">
        <v>5</v>
      </c>
      <c r="C2834" t="s">
        <v>1734</v>
      </c>
      <c r="D2834" t="s">
        <v>7022</v>
      </c>
      <c r="E2834" t="s">
        <v>1702</v>
      </c>
      <c r="H2834" t="str">
        <f>INDEX('Vensim Variables'!$B:$B,MATCH(EPS!$B2834,'Vensim Variables'!$A:$A,0))</f>
        <v>g pollutant</v>
      </c>
      <c r="I2834" t="str">
        <f t="shared" si="88"/>
        <v>CO2</v>
      </c>
      <c r="J2834">
        <f>INDEX(NoSettings!$C:$C,MATCH(EPS!$A2834,NoSettings!$A:$A,0))</f>
        <v>18506900000000</v>
      </c>
      <c r="K2834" s="109">
        <f>INDEX(GWP!$C$2:$C$13,MATCH(EPS!I2834,GWP!$B$2:$B$13,0))</f>
        <v>1</v>
      </c>
      <c r="L2834" s="5">
        <f t="shared" si="89"/>
        <v>18.506900000000002</v>
      </c>
    </row>
    <row r="2835" spans="1:12">
      <c r="A2835" t="s">
        <v>4554</v>
      </c>
      <c r="B2835" t="s">
        <v>5</v>
      </c>
      <c r="C2835" t="s">
        <v>1734</v>
      </c>
      <c r="D2835" t="s">
        <v>7022</v>
      </c>
      <c r="E2835" t="s">
        <v>1705</v>
      </c>
      <c r="H2835" t="str">
        <f>INDEX('Vensim Variables'!$B:$B,MATCH(EPS!$B2835,'Vensim Variables'!$A:$A,0))</f>
        <v>g pollutant</v>
      </c>
      <c r="I2835" t="str">
        <f t="shared" si="88"/>
        <v>VOC</v>
      </c>
      <c r="J2835">
        <f>INDEX(NoSettings!$C:$C,MATCH(EPS!$A2835,NoSettings!$A:$A,0))</f>
        <v>2106000000</v>
      </c>
      <c r="K2835" s="109">
        <f>INDEX(GWP!$C$2:$C$13,MATCH(EPS!I2835,GWP!$B$2:$B$13,0))</f>
        <v>5</v>
      </c>
      <c r="L2835" s="5">
        <f t="shared" si="89"/>
        <v>1.0529999999999999E-2</v>
      </c>
    </row>
    <row r="2836" spans="1:12">
      <c r="A2836" t="s">
        <v>4555</v>
      </c>
      <c r="B2836" t="s">
        <v>5</v>
      </c>
      <c r="C2836" t="s">
        <v>1734</v>
      </c>
      <c r="D2836" t="s">
        <v>7022</v>
      </c>
      <c r="E2836" t="s">
        <v>1706</v>
      </c>
      <c r="H2836" t="str">
        <f>INDEX('Vensim Variables'!$B:$B,MATCH(EPS!$B2836,'Vensim Variables'!$A:$A,0))</f>
        <v>g pollutant</v>
      </c>
      <c r="I2836" t="str">
        <f t="shared" si="88"/>
        <v>CO</v>
      </c>
      <c r="J2836">
        <f>INDEX(NoSettings!$C:$C,MATCH(EPS!$A2836,NoSettings!$A:$A,0))</f>
        <v>11242600000</v>
      </c>
      <c r="K2836" s="109">
        <f>INDEX(GWP!$C$2:$C$13,MATCH(EPS!I2836,GWP!$B$2:$B$13,0))</f>
        <v>1.8</v>
      </c>
      <c r="L2836" s="5">
        <f t="shared" si="89"/>
        <v>2.023668E-2</v>
      </c>
    </row>
    <row r="2837" spans="1:12">
      <c r="A2837" t="s">
        <v>4556</v>
      </c>
      <c r="B2837" t="s">
        <v>5</v>
      </c>
      <c r="C2837" t="s">
        <v>1734</v>
      </c>
      <c r="D2837" t="s">
        <v>7022</v>
      </c>
      <c r="E2837" t="s">
        <v>1707</v>
      </c>
      <c r="H2837" t="str">
        <f>INDEX('Vensim Variables'!$B:$B,MATCH(EPS!$B2837,'Vensim Variables'!$A:$A,0))</f>
        <v>g pollutant</v>
      </c>
      <c r="I2837" t="str">
        <f t="shared" si="88"/>
        <v>NOx</v>
      </c>
      <c r="J2837">
        <f>INDEX(NoSettings!$C:$C,MATCH(EPS!$A2837,NoSettings!$A:$A,0))</f>
        <v>19773300000</v>
      </c>
      <c r="K2837" s="109">
        <f>INDEX(GWP!$C$2:$C$13,MATCH(EPS!I2837,GWP!$B$2:$B$13,0))</f>
        <v>-8.1999999999999993</v>
      </c>
      <c r="L2837" s="5">
        <f t="shared" si="89"/>
        <v>-0.16214106</v>
      </c>
    </row>
    <row r="2838" spans="1:12">
      <c r="A2838" t="s">
        <v>4557</v>
      </c>
      <c r="B2838" t="s">
        <v>5</v>
      </c>
      <c r="C2838" t="s">
        <v>1734</v>
      </c>
      <c r="D2838" t="s">
        <v>7022</v>
      </c>
      <c r="E2838" t="s">
        <v>1708</v>
      </c>
      <c r="H2838" t="str">
        <f>INDEX('Vensim Variables'!$B:$B,MATCH(EPS!$B2838,'Vensim Variables'!$A:$A,0))</f>
        <v>g pollutant</v>
      </c>
      <c r="I2838" t="str">
        <f t="shared" si="88"/>
        <v>PM10</v>
      </c>
      <c r="J2838">
        <f>INDEX(NoSettings!$C:$C,MATCH(EPS!$A2838,NoSettings!$A:$A,0))</f>
        <v>779199000</v>
      </c>
      <c r="K2838" s="109">
        <f>INDEX(GWP!$C$2:$C$13,MATCH(EPS!I2838,GWP!$B$2:$B$13,0))</f>
        <v>0</v>
      </c>
      <c r="L2838" s="5">
        <f t="shared" si="89"/>
        <v>0</v>
      </c>
    </row>
    <row r="2839" spans="1:12">
      <c r="A2839" t="s">
        <v>4558</v>
      </c>
      <c r="B2839" t="s">
        <v>5</v>
      </c>
      <c r="C2839" t="s">
        <v>1734</v>
      </c>
      <c r="D2839" t="s">
        <v>7022</v>
      </c>
      <c r="E2839" t="s">
        <v>1709</v>
      </c>
      <c r="H2839" t="str">
        <f>INDEX('Vensim Variables'!$B:$B,MATCH(EPS!$B2839,'Vensim Variables'!$A:$A,0))</f>
        <v>g pollutant</v>
      </c>
      <c r="I2839" t="str">
        <f t="shared" si="88"/>
        <v>PM25</v>
      </c>
      <c r="J2839">
        <f>INDEX(NoSettings!$C:$C,MATCH(EPS!$A2839,NoSettings!$A:$A,0))</f>
        <v>734205000</v>
      </c>
      <c r="K2839" s="109">
        <f>INDEX(GWP!$C$2:$C$13,MATCH(EPS!I2839,GWP!$B$2:$B$13,0))</f>
        <v>0</v>
      </c>
      <c r="L2839" s="5">
        <f t="shared" si="89"/>
        <v>0</v>
      </c>
    </row>
    <row r="2840" spans="1:12">
      <c r="A2840" t="s">
        <v>4559</v>
      </c>
      <c r="B2840" t="s">
        <v>5</v>
      </c>
      <c r="C2840" t="s">
        <v>1734</v>
      </c>
      <c r="D2840" t="s">
        <v>7022</v>
      </c>
      <c r="E2840" t="s">
        <v>1710</v>
      </c>
      <c r="H2840" t="str">
        <f>INDEX('Vensim Variables'!$B:$B,MATCH(EPS!$B2840,'Vensim Variables'!$A:$A,0))</f>
        <v>g pollutant</v>
      </c>
      <c r="I2840" t="str">
        <f t="shared" si="88"/>
        <v>SOx</v>
      </c>
      <c r="J2840">
        <f>INDEX(NoSettings!$C:$C,MATCH(EPS!$A2840,NoSettings!$A:$A,0))</f>
        <v>522838000</v>
      </c>
      <c r="K2840" s="109">
        <f>INDEX(GWP!$C$2:$C$13,MATCH(EPS!I2840,GWP!$B$2:$B$13,0))</f>
        <v>0</v>
      </c>
      <c r="L2840" s="5">
        <f t="shared" si="89"/>
        <v>0</v>
      </c>
    </row>
    <row r="2841" spans="1:12">
      <c r="A2841" t="s">
        <v>4560</v>
      </c>
      <c r="B2841" t="s">
        <v>5</v>
      </c>
      <c r="C2841" t="s">
        <v>1734</v>
      </c>
      <c r="D2841" t="s">
        <v>7022</v>
      </c>
      <c r="E2841" t="s">
        <v>1711</v>
      </c>
      <c r="H2841" t="str">
        <f>INDEX('Vensim Variables'!$B:$B,MATCH(EPS!$B2841,'Vensim Variables'!$A:$A,0))</f>
        <v>g pollutant</v>
      </c>
      <c r="I2841" t="str">
        <f t="shared" si="88"/>
        <v>BC</v>
      </c>
      <c r="J2841">
        <f>INDEX(NoSettings!$C:$C,MATCH(EPS!$A2841,NoSettings!$A:$A,0))</f>
        <v>48830700</v>
      </c>
      <c r="K2841" s="109">
        <f>INDEX(GWP!$C$2:$C$13,MATCH(EPS!I2841,GWP!$B$2:$B$13,0))</f>
        <v>345</v>
      </c>
      <c r="L2841" s="5">
        <f t="shared" si="89"/>
        <v>1.6846591500000001E-2</v>
      </c>
    </row>
    <row r="2842" spans="1:12">
      <c r="A2842" t="s">
        <v>4561</v>
      </c>
      <c r="B2842" t="s">
        <v>5</v>
      </c>
      <c r="C2842" t="s">
        <v>1734</v>
      </c>
      <c r="D2842" t="s">
        <v>7022</v>
      </c>
      <c r="E2842" t="s">
        <v>1712</v>
      </c>
      <c r="H2842" t="str">
        <f>INDEX('Vensim Variables'!$B:$B,MATCH(EPS!$B2842,'Vensim Variables'!$A:$A,0))</f>
        <v>g pollutant</v>
      </c>
      <c r="I2842" t="str">
        <f t="shared" si="88"/>
        <v>OC</v>
      </c>
      <c r="J2842">
        <f>INDEX(NoSettings!$C:$C,MATCH(EPS!$A2842,NoSettings!$A:$A,0))</f>
        <v>327864000</v>
      </c>
      <c r="K2842" s="109">
        <f>INDEX(GWP!$C$2:$C$13,MATCH(EPS!I2842,GWP!$B$2:$B$13,0))</f>
        <v>-46</v>
      </c>
      <c r="L2842" s="5">
        <f t="shared" si="89"/>
        <v>-1.5081743999999999E-2</v>
      </c>
    </row>
    <row r="2843" spans="1:12">
      <c r="A2843" t="s">
        <v>4562</v>
      </c>
      <c r="B2843" t="s">
        <v>5</v>
      </c>
      <c r="C2843" t="s">
        <v>1734</v>
      </c>
      <c r="D2843" t="s">
        <v>7022</v>
      </c>
      <c r="E2843" t="s">
        <v>1713</v>
      </c>
      <c r="H2843" t="str">
        <f>INDEX('Vensim Variables'!$B:$B,MATCH(EPS!$B2843,'Vensim Variables'!$A:$A,0))</f>
        <v>g pollutant</v>
      </c>
      <c r="I2843" t="str">
        <f t="shared" si="88"/>
        <v>CH4</v>
      </c>
      <c r="J2843">
        <f>INDEX(NoSettings!$C:$C,MATCH(EPS!$A2843,NoSettings!$A:$A,0))</f>
        <v>348791000</v>
      </c>
      <c r="K2843" s="109">
        <f>INDEX(GWP!$C$2:$C$13,MATCH(EPS!I2843,GWP!$B$2:$B$13,0))</f>
        <v>28</v>
      </c>
      <c r="L2843" s="5">
        <f t="shared" si="89"/>
        <v>9.7661480000000005E-3</v>
      </c>
    </row>
    <row r="2844" spans="1:12">
      <c r="A2844" t="s">
        <v>4563</v>
      </c>
      <c r="B2844" t="s">
        <v>5</v>
      </c>
      <c r="C2844" t="s">
        <v>1734</v>
      </c>
      <c r="D2844" t="s">
        <v>7022</v>
      </c>
      <c r="E2844" t="s">
        <v>1714</v>
      </c>
      <c r="H2844" t="str">
        <f>INDEX('Vensim Variables'!$B:$B,MATCH(EPS!$B2844,'Vensim Variables'!$A:$A,0))</f>
        <v>g pollutant</v>
      </c>
      <c r="I2844" t="str">
        <f t="shared" si="88"/>
        <v>N2O</v>
      </c>
      <c r="J2844">
        <f>INDEX(NoSettings!$C:$C,MATCH(EPS!$A2844,NoSettings!$A:$A,0))</f>
        <v>34879100</v>
      </c>
      <c r="K2844" s="109">
        <f>INDEX(GWP!$C$2:$C$13,MATCH(EPS!I2844,GWP!$B$2:$B$13,0))</f>
        <v>265</v>
      </c>
      <c r="L2844" s="5">
        <f t="shared" si="89"/>
        <v>9.2429615000000007E-3</v>
      </c>
    </row>
    <row r="2845" spans="1:12">
      <c r="A2845" t="s">
        <v>4564</v>
      </c>
      <c r="B2845" t="s">
        <v>5</v>
      </c>
      <c r="C2845" t="s">
        <v>1734</v>
      </c>
      <c r="D2845" t="s">
        <v>7022</v>
      </c>
      <c r="E2845" t="s">
        <v>1715</v>
      </c>
      <c r="H2845" t="str">
        <f>INDEX('Vensim Variables'!$B:$B,MATCH(EPS!$B2845,'Vensim Variables'!$A:$A,0))</f>
        <v>g pollutant</v>
      </c>
      <c r="I2845" t="str">
        <f t="shared" si="88"/>
        <v>F gases</v>
      </c>
      <c r="J2845">
        <f>INDEX(NoSettings!$C:$C,MATCH(EPS!$A2845,NoSettings!$A:$A,0))</f>
        <v>0</v>
      </c>
      <c r="K2845" s="109">
        <f>INDEX(GWP!$C$2:$C$13,MATCH(EPS!I2845,GWP!$B$2:$B$13,0))</f>
        <v>1</v>
      </c>
      <c r="L2845" s="5">
        <f t="shared" si="89"/>
        <v>0</v>
      </c>
    </row>
    <row r="2846" spans="1:12">
      <c r="A2846" t="s">
        <v>4565</v>
      </c>
      <c r="B2846" t="s">
        <v>5</v>
      </c>
      <c r="C2846" t="s">
        <v>1734</v>
      </c>
      <c r="D2846" t="s">
        <v>7023</v>
      </c>
      <c r="E2846" t="s">
        <v>1702</v>
      </c>
      <c r="H2846" t="str">
        <f>INDEX('Vensim Variables'!$B:$B,MATCH(EPS!$B2846,'Vensim Variables'!$A:$A,0))</f>
        <v>g pollutant</v>
      </c>
      <c r="I2846" t="str">
        <f t="shared" si="88"/>
        <v>CO2</v>
      </c>
      <c r="J2846">
        <f>INDEX(NoSettings!$C:$C,MATCH(EPS!$A2846,NoSettings!$A:$A,0))</f>
        <v>56573600000000</v>
      </c>
      <c r="K2846" s="109">
        <f>INDEX(GWP!$C$2:$C$13,MATCH(EPS!I2846,GWP!$B$2:$B$13,0))</f>
        <v>1</v>
      </c>
      <c r="L2846" s="5">
        <f t="shared" si="89"/>
        <v>56.573599999999999</v>
      </c>
    </row>
    <row r="2847" spans="1:12">
      <c r="A2847" t="s">
        <v>4566</v>
      </c>
      <c r="B2847" t="s">
        <v>5</v>
      </c>
      <c r="C2847" t="s">
        <v>1734</v>
      </c>
      <c r="D2847" t="s">
        <v>7023</v>
      </c>
      <c r="E2847" t="s">
        <v>1705</v>
      </c>
      <c r="H2847" t="str">
        <f>INDEX('Vensim Variables'!$B:$B,MATCH(EPS!$B2847,'Vensim Variables'!$A:$A,0))</f>
        <v>g pollutant</v>
      </c>
      <c r="I2847" t="str">
        <f t="shared" si="88"/>
        <v>VOC</v>
      </c>
      <c r="J2847">
        <f>INDEX(NoSettings!$C:$C,MATCH(EPS!$A2847,NoSettings!$A:$A,0))</f>
        <v>6437840000</v>
      </c>
      <c r="K2847" s="109">
        <f>INDEX(GWP!$C$2:$C$13,MATCH(EPS!I2847,GWP!$B$2:$B$13,0))</f>
        <v>5</v>
      </c>
      <c r="L2847" s="5">
        <f t="shared" si="89"/>
        <v>3.2189200000000001E-2</v>
      </c>
    </row>
    <row r="2848" spans="1:12">
      <c r="A2848" t="s">
        <v>4567</v>
      </c>
      <c r="B2848" t="s">
        <v>5</v>
      </c>
      <c r="C2848" t="s">
        <v>1734</v>
      </c>
      <c r="D2848" t="s">
        <v>7023</v>
      </c>
      <c r="E2848" t="s">
        <v>1706</v>
      </c>
      <c r="H2848" t="str">
        <f>INDEX('Vensim Variables'!$B:$B,MATCH(EPS!$B2848,'Vensim Variables'!$A:$A,0))</f>
        <v>g pollutant</v>
      </c>
      <c r="I2848" t="str">
        <f t="shared" si="88"/>
        <v>CO</v>
      </c>
      <c r="J2848">
        <f>INDEX(NoSettings!$C:$C,MATCH(EPS!$A2848,NoSettings!$A:$A,0))</f>
        <v>34367500000</v>
      </c>
      <c r="K2848" s="109">
        <f>INDEX(GWP!$C$2:$C$13,MATCH(EPS!I2848,GWP!$B$2:$B$13,0))</f>
        <v>1.8</v>
      </c>
      <c r="L2848" s="5">
        <f t="shared" si="89"/>
        <v>6.18615E-2</v>
      </c>
    </row>
    <row r="2849" spans="1:12">
      <c r="A2849" t="s">
        <v>4568</v>
      </c>
      <c r="B2849" t="s">
        <v>5</v>
      </c>
      <c r="C2849" t="s">
        <v>1734</v>
      </c>
      <c r="D2849" t="s">
        <v>7023</v>
      </c>
      <c r="E2849" t="s">
        <v>1707</v>
      </c>
      <c r="H2849" t="str">
        <f>INDEX('Vensim Variables'!$B:$B,MATCH(EPS!$B2849,'Vensim Variables'!$A:$A,0))</f>
        <v>g pollutant</v>
      </c>
      <c r="I2849" t="str">
        <f t="shared" si="88"/>
        <v>NOx</v>
      </c>
      <c r="J2849">
        <f>INDEX(NoSettings!$C:$C,MATCH(EPS!$A2849,NoSettings!$A:$A,0))</f>
        <v>60445100000</v>
      </c>
      <c r="K2849" s="109">
        <f>INDEX(GWP!$C$2:$C$13,MATCH(EPS!I2849,GWP!$B$2:$B$13,0))</f>
        <v>-8.1999999999999993</v>
      </c>
      <c r="L2849" s="5">
        <f t="shared" si="89"/>
        <v>-0.49564981999999996</v>
      </c>
    </row>
    <row r="2850" spans="1:12">
      <c r="A2850" t="s">
        <v>4569</v>
      </c>
      <c r="B2850" t="s">
        <v>5</v>
      </c>
      <c r="C2850" t="s">
        <v>1734</v>
      </c>
      <c r="D2850" t="s">
        <v>7023</v>
      </c>
      <c r="E2850" t="s">
        <v>1708</v>
      </c>
      <c r="H2850" t="str">
        <f>INDEX('Vensim Variables'!$B:$B,MATCH(EPS!$B2850,'Vensim Variables'!$A:$A,0))</f>
        <v>g pollutant</v>
      </c>
      <c r="I2850" t="str">
        <f t="shared" si="88"/>
        <v>PM10</v>
      </c>
      <c r="J2850">
        <f>INDEX(NoSettings!$C:$C,MATCH(EPS!$A2850,NoSettings!$A:$A,0))</f>
        <v>2381940000</v>
      </c>
      <c r="K2850" s="109">
        <f>INDEX(GWP!$C$2:$C$13,MATCH(EPS!I2850,GWP!$B$2:$B$13,0))</f>
        <v>0</v>
      </c>
      <c r="L2850" s="5">
        <f t="shared" si="89"/>
        <v>0</v>
      </c>
    </row>
    <row r="2851" spans="1:12">
      <c r="A2851" t="s">
        <v>4570</v>
      </c>
      <c r="B2851" t="s">
        <v>5</v>
      </c>
      <c r="C2851" t="s">
        <v>1734</v>
      </c>
      <c r="D2851" t="s">
        <v>7023</v>
      </c>
      <c r="E2851" t="s">
        <v>1709</v>
      </c>
      <c r="H2851" t="str">
        <f>INDEX('Vensim Variables'!$B:$B,MATCH(EPS!$B2851,'Vensim Variables'!$A:$A,0))</f>
        <v>g pollutant</v>
      </c>
      <c r="I2851" t="str">
        <f t="shared" si="88"/>
        <v>PM25</v>
      </c>
      <c r="J2851">
        <f>INDEX(NoSettings!$C:$C,MATCH(EPS!$A2851,NoSettings!$A:$A,0))</f>
        <v>2244390000</v>
      </c>
      <c r="K2851" s="109">
        <f>INDEX(GWP!$C$2:$C$13,MATCH(EPS!I2851,GWP!$B$2:$B$13,0))</f>
        <v>0</v>
      </c>
      <c r="L2851" s="5">
        <f t="shared" si="89"/>
        <v>0</v>
      </c>
    </row>
    <row r="2852" spans="1:12">
      <c r="A2852" t="s">
        <v>4571</v>
      </c>
      <c r="B2852" t="s">
        <v>5</v>
      </c>
      <c r="C2852" t="s">
        <v>1734</v>
      </c>
      <c r="D2852" t="s">
        <v>7023</v>
      </c>
      <c r="E2852" t="s">
        <v>1710</v>
      </c>
      <c r="H2852" t="str">
        <f>INDEX('Vensim Variables'!$B:$B,MATCH(EPS!$B2852,'Vensim Variables'!$A:$A,0))</f>
        <v>g pollutant</v>
      </c>
      <c r="I2852" t="str">
        <f t="shared" si="88"/>
        <v>SOx</v>
      </c>
      <c r="J2852">
        <f>INDEX(NoSettings!$C:$C,MATCH(EPS!$A2852,NoSettings!$A:$A,0))</f>
        <v>1598260000</v>
      </c>
      <c r="K2852" s="109">
        <f>INDEX(GWP!$C$2:$C$13,MATCH(EPS!I2852,GWP!$B$2:$B$13,0))</f>
        <v>0</v>
      </c>
      <c r="L2852" s="5">
        <f t="shared" si="89"/>
        <v>0</v>
      </c>
    </row>
    <row r="2853" spans="1:12">
      <c r="A2853" t="s">
        <v>4572</v>
      </c>
      <c r="B2853" t="s">
        <v>5</v>
      </c>
      <c r="C2853" t="s">
        <v>1734</v>
      </c>
      <c r="D2853" t="s">
        <v>7023</v>
      </c>
      <c r="E2853" t="s">
        <v>1711</v>
      </c>
      <c r="H2853" t="str">
        <f>INDEX('Vensim Variables'!$B:$B,MATCH(EPS!$B2853,'Vensim Variables'!$A:$A,0))</f>
        <v>g pollutant</v>
      </c>
      <c r="I2853" t="str">
        <f t="shared" si="88"/>
        <v>BC</v>
      </c>
      <c r="J2853">
        <f>INDEX(NoSettings!$C:$C,MATCH(EPS!$A2853,NoSettings!$A:$A,0))</f>
        <v>149271000</v>
      </c>
      <c r="K2853" s="109">
        <f>INDEX(GWP!$C$2:$C$13,MATCH(EPS!I2853,GWP!$B$2:$B$13,0))</f>
        <v>345</v>
      </c>
      <c r="L2853" s="5">
        <f t="shared" si="89"/>
        <v>5.1498494999999998E-2</v>
      </c>
    </row>
    <row r="2854" spans="1:12">
      <c r="A2854" t="s">
        <v>4573</v>
      </c>
      <c r="B2854" t="s">
        <v>5</v>
      </c>
      <c r="C2854" t="s">
        <v>1734</v>
      </c>
      <c r="D2854" t="s">
        <v>7023</v>
      </c>
      <c r="E2854" t="s">
        <v>1712</v>
      </c>
      <c r="H2854" t="str">
        <f>INDEX('Vensim Variables'!$B:$B,MATCH(EPS!$B2854,'Vensim Variables'!$A:$A,0))</f>
        <v>g pollutant</v>
      </c>
      <c r="I2854" t="str">
        <f t="shared" si="88"/>
        <v>OC</v>
      </c>
      <c r="J2854">
        <f>INDEX(NoSettings!$C:$C,MATCH(EPS!$A2854,NoSettings!$A:$A,0))</f>
        <v>1002250000</v>
      </c>
      <c r="K2854" s="109">
        <f>INDEX(GWP!$C$2:$C$13,MATCH(EPS!I2854,GWP!$B$2:$B$13,0))</f>
        <v>-46</v>
      </c>
      <c r="L2854" s="5">
        <f t="shared" si="89"/>
        <v>-4.6103499999999999E-2</v>
      </c>
    </row>
    <row r="2855" spans="1:12">
      <c r="A2855" t="s">
        <v>4574</v>
      </c>
      <c r="B2855" t="s">
        <v>5</v>
      </c>
      <c r="C2855" t="s">
        <v>1734</v>
      </c>
      <c r="D2855" t="s">
        <v>7023</v>
      </c>
      <c r="E2855" t="s">
        <v>1713</v>
      </c>
      <c r="H2855" t="str">
        <f>INDEX('Vensim Variables'!$B:$B,MATCH(EPS!$B2855,'Vensim Variables'!$A:$A,0))</f>
        <v>g pollutant</v>
      </c>
      <c r="I2855" t="str">
        <f t="shared" si="88"/>
        <v>CH4</v>
      </c>
      <c r="J2855">
        <f>INDEX(NoSettings!$C:$C,MATCH(EPS!$A2855,NoSettings!$A:$A,0))</f>
        <v>1066220000</v>
      </c>
      <c r="K2855" s="109">
        <f>INDEX(GWP!$C$2:$C$13,MATCH(EPS!I2855,GWP!$B$2:$B$13,0))</f>
        <v>28</v>
      </c>
      <c r="L2855" s="5">
        <f t="shared" si="89"/>
        <v>2.9854160000000001E-2</v>
      </c>
    </row>
    <row r="2856" spans="1:12">
      <c r="A2856" t="s">
        <v>4575</v>
      </c>
      <c r="B2856" t="s">
        <v>5</v>
      </c>
      <c r="C2856" t="s">
        <v>1734</v>
      </c>
      <c r="D2856" t="s">
        <v>7023</v>
      </c>
      <c r="E2856" t="s">
        <v>1714</v>
      </c>
      <c r="H2856" t="str">
        <f>INDEX('Vensim Variables'!$B:$B,MATCH(EPS!$B2856,'Vensim Variables'!$A:$A,0))</f>
        <v>g pollutant</v>
      </c>
      <c r="I2856" t="str">
        <f t="shared" si="88"/>
        <v>N2O</v>
      </c>
      <c r="J2856">
        <f>INDEX(NoSettings!$C:$C,MATCH(EPS!$A2856,NoSettings!$A:$A,0))</f>
        <v>106622000</v>
      </c>
      <c r="K2856" s="109">
        <f>INDEX(GWP!$C$2:$C$13,MATCH(EPS!I2856,GWP!$B$2:$B$13,0))</f>
        <v>265</v>
      </c>
      <c r="L2856" s="5">
        <f t="shared" si="89"/>
        <v>2.8254830000000002E-2</v>
      </c>
    </row>
    <row r="2857" spans="1:12">
      <c r="A2857" t="s">
        <v>4576</v>
      </c>
      <c r="B2857" t="s">
        <v>5</v>
      </c>
      <c r="C2857" t="s">
        <v>1734</v>
      </c>
      <c r="D2857" t="s">
        <v>7023</v>
      </c>
      <c r="E2857" t="s">
        <v>1715</v>
      </c>
      <c r="H2857" t="str">
        <f>INDEX('Vensim Variables'!$B:$B,MATCH(EPS!$B2857,'Vensim Variables'!$A:$A,0))</f>
        <v>g pollutant</v>
      </c>
      <c r="I2857" t="str">
        <f t="shared" si="88"/>
        <v>F gases</v>
      </c>
      <c r="J2857">
        <f>INDEX(NoSettings!$C:$C,MATCH(EPS!$A2857,NoSettings!$A:$A,0))</f>
        <v>0</v>
      </c>
      <c r="K2857" s="109">
        <f>INDEX(GWP!$C$2:$C$13,MATCH(EPS!I2857,GWP!$B$2:$B$13,0))</f>
        <v>1</v>
      </c>
      <c r="L2857" s="5">
        <f t="shared" si="89"/>
        <v>0</v>
      </c>
    </row>
    <row r="2858" spans="1:12">
      <c r="A2858" t="s">
        <v>4577</v>
      </c>
      <c r="B2858" t="s">
        <v>5</v>
      </c>
      <c r="C2858" t="s">
        <v>1734</v>
      </c>
      <c r="D2858" t="s">
        <v>7024</v>
      </c>
      <c r="E2858" t="s">
        <v>1702</v>
      </c>
      <c r="H2858" t="str">
        <f>INDEX('Vensim Variables'!$B:$B,MATCH(EPS!$B2858,'Vensim Variables'!$A:$A,0))</f>
        <v>g pollutant</v>
      </c>
      <c r="I2858" t="str">
        <f t="shared" si="88"/>
        <v>CO2</v>
      </c>
      <c r="J2858">
        <f>INDEX(NoSettings!$C:$C,MATCH(EPS!$A2858,NoSettings!$A:$A,0))</f>
        <v>0</v>
      </c>
      <c r="K2858" s="109">
        <f>INDEX(GWP!$C$2:$C$13,MATCH(EPS!I2858,GWP!$B$2:$B$13,0))</f>
        <v>1</v>
      </c>
      <c r="L2858" s="5">
        <f t="shared" si="89"/>
        <v>0</v>
      </c>
    </row>
    <row r="2859" spans="1:12">
      <c r="A2859" t="s">
        <v>4578</v>
      </c>
      <c r="B2859" t="s">
        <v>5</v>
      </c>
      <c r="C2859" t="s">
        <v>1734</v>
      </c>
      <c r="D2859" t="s">
        <v>7024</v>
      </c>
      <c r="E2859" t="s">
        <v>1705</v>
      </c>
      <c r="H2859" t="str">
        <f>INDEX('Vensim Variables'!$B:$B,MATCH(EPS!$B2859,'Vensim Variables'!$A:$A,0))</f>
        <v>g pollutant</v>
      </c>
      <c r="I2859" t="str">
        <f t="shared" si="88"/>
        <v>VOC</v>
      </c>
      <c r="J2859">
        <f>INDEX(NoSettings!$C:$C,MATCH(EPS!$A2859,NoSettings!$A:$A,0))</f>
        <v>0</v>
      </c>
      <c r="K2859" s="109">
        <f>INDEX(GWP!$C$2:$C$13,MATCH(EPS!I2859,GWP!$B$2:$B$13,0))</f>
        <v>5</v>
      </c>
      <c r="L2859" s="5">
        <f t="shared" si="89"/>
        <v>0</v>
      </c>
    </row>
    <row r="2860" spans="1:12">
      <c r="A2860" t="s">
        <v>4579</v>
      </c>
      <c r="B2860" t="s">
        <v>5</v>
      </c>
      <c r="C2860" t="s">
        <v>1734</v>
      </c>
      <c r="D2860" t="s">
        <v>7024</v>
      </c>
      <c r="E2860" t="s">
        <v>1706</v>
      </c>
      <c r="H2860" t="str">
        <f>INDEX('Vensim Variables'!$B:$B,MATCH(EPS!$B2860,'Vensim Variables'!$A:$A,0))</f>
        <v>g pollutant</v>
      </c>
      <c r="I2860" t="str">
        <f t="shared" si="88"/>
        <v>CO</v>
      </c>
      <c r="J2860">
        <f>INDEX(NoSettings!$C:$C,MATCH(EPS!$A2860,NoSettings!$A:$A,0))</f>
        <v>0</v>
      </c>
      <c r="K2860" s="109">
        <f>INDEX(GWP!$C$2:$C$13,MATCH(EPS!I2860,GWP!$B$2:$B$13,0))</f>
        <v>1.8</v>
      </c>
      <c r="L2860" s="5">
        <f t="shared" si="89"/>
        <v>0</v>
      </c>
    </row>
    <row r="2861" spans="1:12">
      <c r="A2861" t="s">
        <v>4580</v>
      </c>
      <c r="B2861" t="s">
        <v>5</v>
      </c>
      <c r="C2861" t="s">
        <v>1734</v>
      </c>
      <c r="D2861" t="s">
        <v>7024</v>
      </c>
      <c r="E2861" t="s">
        <v>1707</v>
      </c>
      <c r="H2861" t="str">
        <f>INDEX('Vensim Variables'!$B:$B,MATCH(EPS!$B2861,'Vensim Variables'!$A:$A,0))</f>
        <v>g pollutant</v>
      </c>
      <c r="I2861" t="str">
        <f t="shared" si="88"/>
        <v>NOx</v>
      </c>
      <c r="J2861">
        <f>INDEX(NoSettings!$C:$C,MATCH(EPS!$A2861,NoSettings!$A:$A,0))</f>
        <v>0</v>
      </c>
      <c r="K2861" s="109">
        <f>INDEX(GWP!$C$2:$C$13,MATCH(EPS!I2861,GWP!$B$2:$B$13,0))</f>
        <v>-8.1999999999999993</v>
      </c>
      <c r="L2861" s="5">
        <f t="shared" si="89"/>
        <v>0</v>
      </c>
    </row>
    <row r="2862" spans="1:12">
      <c r="A2862" t="s">
        <v>4581</v>
      </c>
      <c r="B2862" t="s">
        <v>5</v>
      </c>
      <c r="C2862" t="s">
        <v>1734</v>
      </c>
      <c r="D2862" t="s">
        <v>7024</v>
      </c>
      <c r="E2862" t="s">
        <v>1708</v>
      </c>
      <c r="H2862" t="str">
        <f>INDEX('Vensim Variables'!$B:$B,MATCH(EPS!$B2862,'Vensim Variables'!$A:$A,0))</f>
        <v>g pollutant</v>
      </c>
      <c r="I2862" t="str">
        <f t="shared" si="88"/>
        <v>PM10</v>
      </c>
      <c r="J2862">
        <f>INDEX(NoSettings!$C:$C,MATCH(EPS!$A2862,NoSettings!$A:$A,0))</f>
        <v>0</v>
      </c>
      <c r="K2862" s="109">
        <f>INDEX(GWP!$C$2:$C$13,MATCH(EPS!I2862,GWP!$B$2:$B$13,0))</f>
        <v>0</v>
      </c>
      <c r="L2862" s="5">
        <f t="shared" si="89"/>
        <v>0</v>
      </c>
    </row>
    <row r="2863" spans="1:12">
      <c r="A2863" t="s">
        <v>4582</v>
      </c>
      <c r="B2863" t="s">
        <v>5</v>
      </c>
      <c r="C2863" t="s">
        <v>1734</v>
      </c>
      <c r="D2863" t="s">
        <v>7024</v>
      </c>
      <c r="E2863" t="s">
        <v>1709</v>
      </c>
      <c r="H2863" t="str">
        <f>INDEX('Vensim Variables'!$B:$B,MATCH(EPS!$B2863,'Vensim Variables'!$A:$A,0))</f>
        <v>g pollutant</v>
      </c>
      <c r="I2863" t="str">
        <f t="shared" si="88"/>
        <v>PM25</v>
      </c>
      <c r="J2863">
        <f>INDEX(NoSettings!$C:$C,MATCH(EPS!$A2863,NoSettings!$A:$A,0))</f>
        <v>0</v>
      </c>
      <c r="K2863" s="109">
        <f>INDEX(GWP!$C$2:$C$13,MATCH(EPS!I2863,GWP!$B$2:$B$13,0))</f>
        <v>0</v>
      </c>
      <c r="L2863" s="5">
        <f t="shared" si="89"/>
        <v>0</v>
      </c>
    </row>
    <row r="2864" spans="1:12">
      <c r="A2864" t="s">
        <v>4583</v>
      </c>
      <c r="B2864" t="s">
        <v>5</v>
      </c>
      <c r="C2864" t="s">
        <v>1734</v>
      </c>
      <c r="D2864" t="s">
        <v>7024</v>
      </c>
      <c r="E2864" t="s">
        <v>1710</v>
      </c>
      <c r="H2864" t="str">
        <f>INDEX('Vensim Variables'!$B:$B,MATCH(EPS!$B2864,'Vensim Variables'!$A:$A,0))</f>
        <v>g pollutant</v>
      </c>
      <c r="I2864" t="str">
        <f t="shared" si="88"/>
        <v>SOx</v>
      </c>
      <c r="J2864">
        <f>INDEX(NoSettings!$C:$C,MATCH(EPS!$A2864,NoSettings!$A:$A,0))</f>
        <v>0</v>
      </c>
      <c r="K2864" s="109">
        <f>INDEX(GWP!$C$2:$C$13,MATCH(EPS!I2864,GWP!$B$2:$B$13,0))</f>
        <v>0</v>
      </c>
      <c r="L2864" s="5">
        <f t="shared" si="89"/>
        <v>0</v>
      </c>
    </row>
    <row r="2865" spans="1:12">
      <c r="A2865" t="s">
        <v>4584</v>
      </c>
      <c r="B2865" t="s">
        <v>5</v>
      </c>
      <c r="C2865" t="s">
        <v>1734</v>
      </c>
      <c r="D2865" t="s">
        <v>7024</v>
      </c>
      <c r="E2865" t="s">
        <v>1711</v>
      </c>
      <c r="H2865" t="str">
        <f>INDEX('Vensim Variables'!$B:$B,MATCH(EPS!$B2865,'Vensim Variables'!$A:$A,0))</f>
        <v>g pollutant</v>
      </c>
      <c r="I2865" t="str">
        <f t="shared" si="88"/>
        <v>BC</v>
      </c>
      <c r="J2865">
        <f>INDEX(NoSettings!$C:$C,MATCH(EPS!$A2865,NoSettings!$A:$A,0))</f>
        <v>0</v>
      </c>
      <c r="K2865" s="109">
        <f>INDEX(GWP!$C$2:$C$13,MATCH(EPS!I2865,GWP!$B$2:$B$13,0))</f>
        <v>345</v>
      </c>
      <c r="L2865" s="5">
        <f t="shared" si="89"/>
        <v>0</v>
      </c>
    </row>
    <row r="2866" spans="1:12">
      <c r="A2866" t="s">
        <v>4585</v>
      </c>
      <c r="B2866" t="s">
        <v>5</v>
      </c>
      <c r="C2866" t="s">
        <v>1734</v>
      </c>
      <c r="D2866" t="s">
        <v>7024</v>
      </c>
      <c r="E2866" t="s">
        <v>1712</v>
      </c>
      <c r="H2866" t="str">
        <f>INDEX('Vensim Variables'!$B:$B,MATCH(EPS!$B2866,'Vensim Variables'!$A:$A,0))</f>
        <v>g pollutant</v>
      </c>
      <c r="I2866" t="str">
        <f t="shared" si="88"/>
        <v>OC</v>
      </c>
      <c r="J2866">
        <f>INDEX(NoSettings!$C:$C,MATCH(EPS!$A2866,NoSettings!$A:$A,0))</f>
        <v>0</v>
      </c>
      <c r="K2866" s="109">
        <f>INDEX(GWP!$C$2:$C$13,MATCH(EPS!I2866,GWP!$B$2:$B$13,0))</f>
        <v>-46</v>
      </c>
      <c r="L2866" s="5">
        <f t="shared" si="89"/>
        <v>0</v>
      </c>
    </row>
    <row r="2867" spans="1:12">
      <c r="A2867" t="s">
        <v>4586</v>
      </c>
      <c r="B2867" t="s">
        <v>5</v>
      </c>
      <c r="C2867" t="s">
        <v>1734</v>
      </c>
      <c r="D2867" t="s">
        <v>7024</v>
      </c>
      <c r="E2867" t="s">
        <v>1713</v>
      </c>
      <c r="H2867" t="str">
        <f>INDEX('Vensim Variables'!$B:$B,MATCH(EPS!$B2867,'Vensim Variables'!$A:$A,0))</f>
        <v>g pollutant</v>
      </c>
      <c r="I2867" t="str">
        <f t="shared" si="88"/>
        <v>CH4</v>
      </c>
      <c r="J2867">
        <f>INDEX(NoSettings!$C:$C,MATCH(EPS!$A2867,NoSettings!$A:$A,0))</f>
        <v>0</v>
      </c>
      <c r="K2867" s="109">
        <f>INDEX(GWP!$C$2:$C$13,MATCH(EPS!I2867,GWP!$B$2:$B$13,0))</f>
        <v>28</v>
      </c>
      <c r="L2867" s="5">
        <f t="shared" si="89"/>
        <v>0</v>
      </c>
    </row>
    <row r="2868" spans="1:12">
      <c r="A2868" t="s">
        <v>4587</v>
      </c>
      <c r="B2868" t="s">
        <v>5</v>
      </c>
      <c r="C2868" t="s">
        <v>1734</v>
      </c>
      <c r="D2868" t="s">
        <v>7024</v>
      </c>
      <c r="E2868" t="s">
        <v>1714</v>
      </c>
      <c r="H2868" t="str">
        <f>INDEX('Vensim Variables'!$B:$B,MATCH(EPS!$B2868,'Vensim Variables'!$A:$A,0))</f>
        <v>g pollutant</v>
      </c>
      <c r="I2868" t="str">
        <f t="shared" si="88"/>
        <v>N2O</v>
      </c>
      <c r="J2868">
        <f>INDEX(NoSettings!$C:$C,MATCH(EPS!$A2868,NoSettings!$A:$A,0))</f>
        <v>0</v>
      </c>
      <c r="K2868" s="109">
        <f>INDEX(GWP!$C$2:$C$13,MATCH(EPS!I2868,GWP!$B$2:$B$13,0))</f>
        <v>265</v>
      </c>
      <c r="L2868" s="5">
        <f t="shared" si="89"/>
        <v>0</v>
      </c>
    </row>
    <row r="2869" spans="1:12">
      <c r="A2869" t="s">
        <v>4588</v>
      </c>
      <c r="B2869" t="s">
        <v>5</v>
      </c>
      <c r="C2869" t="s">
        <v>1734</v>
      </c>
      <c r="D2869" t="s">
        <v>7024</v>
      </c>
      <c r="E2869" t="s">
        <v>1715</v>
      </c>
      <c r="H2869" t="str">
        <f>INDEX('Vensim Variables'!$B:$B,MATCH(EPS!$B2869,'Vensim Variables'!$A:$A,0))</f>
        <v>g pollutant</v>
      </c>
      <c r="I2869" t="str">
        <f t="shared" si="88"/>
        <v>F gases</v>
      </c>
      <c r="J2869">
        <f>INDEX(NoSettings!$C:$C,MATCH(EPS!$A2869,NoSettings!$A:$A,0))</f>
        <v>0</v>
      </c>
      <c r="K2869" s="109">
        <f>INDEX(GWP!$C$2:$C$13,MATCH(EPS!I2869,GWP!$B$2:$B$13,0))</f>
        <v>1</v>
      </c>
      <c r="L2869" s="5">
        <f t="shared" si="89"/>
        <v>0</v>
      </c>
    </row>
    <row r="2870" spans="1:12">
      <c r="A2870" t="s">
        <v>4589</v>
      </c>
      <c r="B2870" t="s">
        <v>5</v>
      </c>
      <c r="C2870" t="s">
        <v>1734</v>
      </c>
      <c r="D2870" t="s">
        <v>7025</v>
      </c>
      <c r="E2870" t="s">
        <v>1702</v>
      </c>
      <c r="H2870" t="str">
        <f>INDEX('Vensim Variables'!$B:$B,MATCH(EPS!$B2870,'Vensim Variables'!$A:$A,0))</f>
        <v>g pollutant</v>
      </c>
      <c r="I2870" t="str">
        <f t="shared" si="88"/>
        <v>CO2</v>
      </c>
      <c r="J2870">
        <f>INDEX(NoSettings!$C:$C,MATCH(EPS!$A2870,NoSettings!$A:$A,0))</f>
        <v>663844000000</v>
      </c>
      <c r="K2870" s="109">
        <f>INDEX(GWP!$C$2:$C$13,MATCH(EPS!I2870,GWP!$B$2:$B$13,0))</f>
        <v>1</v>
      </c>
      <c r="L2870" s="5">
        <f t="shared" si="89"/>
        <v>0.66384399999999999</v>
      </c>
    </row>
    <row r="2871" spans="1:12">
      <c r="A2871" t="s">
        <v>4590</v>
      </c>
      <c r="B2871" t="s">
        <v>5</v>
      </c>
      <c r="C2871" t="s">
        <v>1734</v>
      </c>
      <c r="D2871" t="s">
        <v>7025</v>
      </c>
      <c r="E2871" t="s">
        <v>1705</v>
      </c>
      <c r="H2871" t="str">
        <f>INDEX('Vensim Variables'!$B:$B,MATCH(EPS!$B2871,'Vensim Variables'!$A:$A,0))</f>
        <v>g pollutant</v>
      </c>
      <c r="I2871" t="str">
        <f t="shared" si="88"/>
        <v>VOC</v>
      </c>
      <c r="J2871">
        <f>INDEX(NoSettings!$C:$C,MATCH(EPS!$A2871,NoSettings!$A:$A,0))</f>
        <v>75542600</v>
      </c>
      <c r="K2871" s="109">
        <f>INDEX(GWP!$C$2:$C$13,MATCH(EPS!I2871,GWP!$B$2:$B$13,0))</f>
        <v>5</v>
      </c>
      <c r="L2871" s="5">
        <f t="shared" si="89"/>
        <v>3.7771300000000001E-4</v>
      </c>
    </row>
    <row r="2872" spans="1:12">
      <c r="A2872" t="s">
        <v>4591</v>
      </c>
      <c r="B2872" t="s">
        <v>5</v>
      </c>
      <c r="C2872" t="s">
        <v>1734</v>
      </c>
      <c r="D2872" t="s">
        <v>7025</v>
      </c>
      <c r="E2872" t="s">
        <v>1706</v>
      </c>
      <c r="H2872" t="str">
        <f>INDEX('Vensim Variables'!$B:$B,MATCH(EPS!$B2872,'Vensim Variables'!$A:$A,0))</f>
        <v>g pollutant</v>
      </c>
      <c r="I2872" t="str">
        <f t="shared" si="88"/>
        <v>CO</v>
      </c>
      <c r="J2872">
        <f>INDEX(NoSettings!$C:$C,MATCH(EPS!$A2872,NoSettings!$A:$A,0))</f>
        <v>403274000</v>
      </c>
      <c r="K2872" s="109">
        <f>INDEX(GWP!$C$2:$C$13,MATCH(EPS!I2872,GWP!$B$2:$B$13,0))</f>
        <v>1.8</v>
      </c>
      <c r="L2872" s="5">
        <f t="shared" si="89"/>
        <v>7.2589319999999998E-4</v>
      </c>
    </row>
    <row r="2873" spans="1:12">
      <c r="A2873" t="s">
        <v>4592</v>
      </c>
      <c r="B2873" t="s">
        <v>5</v>
      </c>
      <c r="C2873" t="s">
        <v>1734</v>
      </c>
      <c r="D2873" t="s">
        <v>7025</v>
      </c>
      <c r="E2873" t="s">
        <v>1707</v>
      </c>
      <c r="H2873" t="str">
        <f>INDEX('Vensim Variables'!$B:$B,MATCH(EPS!$B2873,'Vensim Variables'!$A:$A,0))</f>
        <v>g pollutant</v>
      </c>
      <c r="I2873" t="str">
        <f t="shared" si="88"/>
        <v>NOx</v>
      </c>
      <c r="J2873">
        <f>INDEX(NoSettings!$C:$C,MATCH(EPS!$A2873,NoSettings!$A:$A,0))</f>
        <v>709272000</v>
      </c>
      <c r="K2873" s="109">
        <f>INDEX(GWP!$C$2:$C$13,MATCH(EPS!I2873,GWP!$B$2:$B$13,0))</f>
        <v>-8.1999999999999993</v>
      </c>
      <c r="L2873" s="5">
        <f t="shared" si="89"/>
        <v>-5.8160303999999991E-3</v>
      </c>
    </row>
    <row r="2874" spans="1:12">
      <c r="A2874" t="s">
        <v>4593</v>
      </c>
      <c r="B2874" t="s">
        <v>5</v>
      </c>
      <c r="C2874" t="s">
        <v>1734</v>
      </c>
      <c r="D2874" t="s">
        <v>7025</v>
      </c>
      <c r="E2874" t="s">
        <v>1708</v>
      </c>
      <c r="H2874" t="str">
        <f>INDEX('Vensim Variables'!$B:$B,MATCH(EPS!$B2874,'Vensim Variables'!$A:$A,0))</f>
        <v>g pollutant</v>
      </c>
      <c r="I2874" t="str">
        <f t="shared" si="88"/>
        <v>PM10</v>
      </c>
      <c r="J2874">
        <f>INDEX(NoSettings!$C:$C,MATCH(EPS!$A2874,NoSettings!$A:$A,0))</f>
        <v>27950000</v>
      </c>
      <c r="K2874" s="109">
        <f>INDEX(GWP!$C$2:$C$13,MATCH(EPS!I2874,GWP!$B$2:$B$13,0))</f>
        <v>0</v>
      </c>
      <c r="L2874" s="5">
        <f t="shared" si="89"/>
        <v>0</v>
      </c>
    </row>
    <row r="2875" spans="1:12">
      <c r="A2875" t="s">
        <v>4594</v>
      </c>
      <c r="B2875" t="s">
        <v>5</v>
      </c>
      <c r="C2875" t="s">
        <v>1734</v>
      </c>
      <c r="D2875" t="s">
        <v>7025</v>
      </c>
      <c r="E2875" t="s">
        <v>1709</v>
      </c>
      <c r="H2875" t="str">
        <f>INDEX('Vensim Variables'!$B:$B,MATCH(EPS!$B2875,'Vensim Variables'!$A:$A,0))</f>
        <v>g pollutant</v>
      </c>
      <c r="I2875" t="str">
        <f t="shared" si="88"/>
        <v>PM25</v>
      </c>
      <c r="J2875">
        <f>INDEX(NoSettings!$C:$C,MATCH(EPS!$A2875,NoSettings!$A:$A,0))</f>
        <v>26336100</v>
      </c>
      <c r="K2875" s="109">
        <f>INDEX(GWP!$C$2:$C$13,MATCH(EPS!I2875,GWP!$B$2:$B$13,0))</f>
        <v>0</v>
      </c>
      <c r="L2875" s="5">
        <f t="shared" si="89"/>
        <v>0</v>
      </c>
    </row>
    <row r="2876" spans="1:12">
      <c r="A2876" t="s">
        <v>4595</v>
      </c>
      <c r="B2876" t="s">
        <v>5</v>
      </c>
      <c r="C2876" t="s">
        <v>1734</v>
      </c>
      <c r="D2876" t="s">
        <v>7025</v>
      </c>
      <c r="E2876" t="s">
        <v>1710</v>
      </c>
      <c r="H2876" t="str">
        <f>INDEX('Vensim Variables'!$B:$B,MATCH(EPS!$B2876,'Vensim Variables'!$A:$A,0))</f>
        <v>g pollutant</v>
      </c>
      <c r="I2876" t="str">
        <f t="shared" si="88"/>
        <v>SOx</v>
      </c>
      <c r="J2876">
        <f>INDEX(NoSettings!$C:$C,MATCH(EPS!$A2876,NoSettings!$A:$A,0))</f>
        <v>18754300</v>
      </c>
      <c r="K2876" s="109">
        <f>INDEX(GWP!$C$2:$C$13,MATCH(EPS!I2876,GWP!$B$2:$B$13,0))</f>
        <v>0</v>
      </c>
      <c r="L2876" s="5">
        <f t="shared" si="89"/>
        <v>0</v>
      </c>
    </row>
    <row r="2877" spans="1:12">
      <c r="A2877" t="s">
        <v>4596</v>
      </c>
      <c r="B2877" t="s">
        <v>5</v>
      </c>
      <c r="C2877" t="s">
        <v>1734</v>
      </c>
      <c r="D2877" t="s">
        <v>7025</v>
      </c>
      <c r="E2877" t="s">
        <v>1711</v>
      </c>
      <c r="H2877" t="str">
        <f>INDEX('Vensim Variables'!$B:$B,MATCH(EPS!$B2877,'Vensim Variables'!$A:$A,0))</f>
        <v>g pollutant</v>
      </c>
      <c r="I2877" t="str">
        <f t="shared" si="88"/>
        <v>BC</v>
      </c>
      <c r="J2877">
        <f>INDEX(NoSettings!$C:$C,MATCH(EPS!$A2877,NoSettings!$A:$A,0))</f>
        <v>1751570</v>
      </c>
      <c r="K2877" s="109">
        <f>INDEX(GWP!$C$2:$C$13,MATCH(EPS!I2877,GWP!$B$2:$B$13,0))</f>
        <v>345</v>
      </c>
      <c r="L2877" s="5">
        <f t="shared" si="89"/>
        <v>6.0429164999999997E-4</v>
      </c>
    </row>
    <row r="2878" spans="1:12">
      <c r="A2878" t="s">
        <v>4597</v>
      </c>
      <c r="B2878" t="s">
        <v>5</v>
      </c>
      <c r="C2878" t="s">
        <v>1734</v>
      </c>
      <c r="D2878" t="s">
        <v>7025</v>
      </c>
      <c r="E2878" t="s">
        <v>1712</v>
      </c>
      <c r="H2878" t="str">
        <f>INDEX('Vensim Variables'!$B:$B,MATCH(EPS!$B2878,'Vensim Variables'!$A:$A,0))</f>
        <v>g pollutant</v>
      </c>
      <c r="I2878" t="str">
        <f t="shared" si="88"/>
        <v>OC</v>
      </c>
      <c r="J2878">
        <f>INDEX(NoSettings!$C:$C,MATCH(EPS!$A2878,NoSettings!$A:$A,0))</f>
        <v>11760500</v>
      </c>
      <c r="K2878" s="109">
        <f>INDEX(GWP!$C$2:$C$13,MATCH(EPS!I2878,GWP!$B$2:$B$13,0))</f>
        <v>-46</v>
      </c>
      <c r="L2878" s="5">
        <f t="shared" si="89"/>
        <v>-5.4098299999999998E-4</v>
      </c>
    </row>
    <row r="2879" spans="1:12">
      <c r="A2879" t="s">
        <v>4598</v>
      </c>
      <c r="B2879" t="s">
        <v>5</v>
      </c>
      <c r="C2879" t="s">
        <v>1734</v>
      </c>
      <c r="D2879" t="s">
        <v>7025</v>
      </c>
      <c r="E2879" t="s">
        <v>1713</v>
      </c>
      <c r="H2879" t="str">
        <f>INDEX('Vensim Variables'!$B:$B,MATCH(EPS!$B2879,'Vensim Variables'!$A:$A,0))</f>
        <v>g pollutant</v>
      </c>
      <c r="I2879" t="str">
        <f t="shared" si="88"/>
        <v>CH4</v>
      </c>
      <c r="J2879">
        <f>INDEX(NoSettings!$C:$C,MATCH(EPS!$A2879,NoSettings!$A:$A,0))</f>
        <v>12511200</v>
      </c>
      <c r="K2879" s="109">
        <f>INDEX(GWP!$C$2:$C$13,MATCH(EPS!I2879,GWP!$B$2:$B$13,0))</f>
        <v>28</v>
      </c>
      <c r="L2879" s="5">
        <f t="shared" si="89"/>
        <v>3.5031359999999998E-4</v>
      </c>
    </row>
    <row r="2880" spans="1:12">
      <c r="A2880" t="s">
        <v>4599</v>
      </c>
      <c r="B2880" t="s">
        <v>5</v>
      </c>
      <c r="C2880" t="s">
        <v>1734</v>
      </c>
      <c r="D2880" t="s">
        <v>7025</v>
      </c>
      <c r="E2880" t="s">
        <v>1714</v>
      </c>
      <c r="H2880" t="str">
        <f>INDEX('Vensim Variables'!$B:$B,MATCH(EPS!$B2880,'Vensim Variables'!$A:$A,0))</f>
        <v>g pollutant</v>
      </c>
      <c r="I2880" t="str">
        <f t="shared" si="88"/>
        <v>N2O</v>
      </c>
      <c r="J2880">
        <f>INDEX(NoSettings!$C:$C,MATCH(EPS!$A2880,NoSettings!$A:$A,0))</f>
        <v>1251120</v>
      </c>
      <c r="K2880" s="109">
        <f>INDEX(GWP!$C$2:$C$13,MATCH(EPS!I2880,GWP!$B$2:$B$13,0))</f>
        <v>265</v>
      </c>
      <c r="L2880" s="5">
        <f t="shared" si="89"/>
        <v>3.315468E-4</v>
      </c>
    </row>
    <row r="2881" spans="1:12">
      <c r="A2881" t="s">
        <v>4600</v>
      </c>
      <c r="B2881" t="s">
        <v>5</v>
      </c>
      <c r="C2881" t="s">
        <v>1734</v>
      </c>
      <c r="D2881" t="s">
        <v>7025</v>
      </c>
      <c r="E2881" t="s">
        <v>1715</v>
      </c>
      <c r="H2881" t="str">
        <f>INDEX('Vensim Variables'!$B:$B,MATCH(EPS!$B2881,'Vensim Variables'!$A:$A,0))</f>
        <v>g pollutant</v>
      </c>
      <c r="I2881" t="str">
        <f t="shared" si="88"/>
        <v>F gases</v>
      </c>
      <c r="J2881">
        <f>INDEX(NoSettings!$C:$C,MATCH(EPS!$A2881,NoSettings!$A:$A,0))</f>
        <v>0</v>
      </c>
      <c r="K2881" s="109">
        <f>INDEX(GWP!$C$2:$C$13,MATCH(EPS!I2881,GWP!$B$2:$B$13,0))</f>
        <v>1</v>
      </c>
      <c r="L2881" s="5">
        <f t="shared" si="89"/>
        <v>0</v>
      </c>
    </row>
    <row r="2882" spans="1:12">
      <c r="A2882" t="s">
        <v>4601</v>
      </c>
      <c r="B2882" t="s">
        <v>5</v>
      </c>
      <c r="C2882" t="s">
        <v>1735</v>
      </c>
      <c r="D2882" t="s">
        <v>7001</v>
      </c>
      <c r="E2882" t="s">
        <v>1702</v>
      </c>
      <c r="H2882" t="str">
        <f>INDEX('Vensim Variables'!$B:$B,MATCH(EPS!$B2882,'Vensim Variables'!$A:$A,0))</f>
        <v>g pollutant</v>
      </c>
      <c r="I2882" t="str">
        <f t="shared" si="88"/>
        <v>CO2</v>
      </c>
      <c r="J2882">
        <f>INDEX(NoSettings!$C:$C,MATCH(EPS!$A2882,NoSettings!$A:$A,0))</f>
        <v>0</v>
      </c>
      <c r="K2882" s="109">
        <f>INDEX(GWP!$C$2:$C$13,MATCH(EPS!I2882,GWP!$B$2:$B$13,0))</f>
        <v>1</v>
      </c>
      <c r="L2882" s="5">
        <f t="shared" si="89"/>
        <v>0</v>
      </c>
    </row>
    <row r="2883" spans="1:12">
      <c r="A2883" t="s">
        <v>4602</v>
      </c>
      <c r="B2883" t="s">
        <v>5</v>
      </c>
      <c r="C2883" t="s">
        <v>1735</v>
      </c>
      <c r="D2883" t="s">
        <v>7001</v>
      </c>
      <c r="E2883" t="s">
        <v>1705</v>
      </c>
      <c r="H2883" t="str">
        <f>INDEX('Vensim Variables'!$B:$B,MATCH(EPS!$B2883,'Vensim Variables'!$A:$A,0))</f>
        <v>g pollutant</v>
      </c>
      <c r="I2883" t="str">
        <f t="shared" ref="I2883:I2946" si="90">IF(OR(C2883="CO2",C2883="CH4",C2883="N2O",C2883="F gases",C2883="VOC",C2883="CO",C2883="NOx",C2883="PM10",C2883="PM25",C2883="SOx",C2883="BC",C2883="OC"),C2883,IF(OR(D2883="CO2",D2883="CH4",D2883="N2O",D2883="F gases",D2883="VOC",D2883="CO",D2883="NOx",D2883="PM10",D2883="PM25",D2883="SOx",D2883="BC",D2883="OC"),D2883,IF(OR(E2883="CO2",E2883="CH4",E2883="N2O",E2883="F gases",E2883="VOC",E2883="CO",E2883="NOx",E2883="PM10",E2883="PM25",E2883="SOx",E2883="BC",E2883="OC"),E2883,"NA")))</f>
        <v>VOC</v>
      </c>
      <c r="J2883">
        <f>INDEX(NoSettings!$C:$C,MATCH(EPS!$A2883,NoSettings!$A:$A,0))</f>
        <v>0</v>
      </c>
      <c r="K2883" s="109">
        <f>INDEX(GWP!$C$2:$C$13,MATCH(EPS!I2883,GWP!$B$2:$B$13,0))</f>
        <v>5</v>
      </c>
      <c r="L2883" s="5">
        <f t="shared" ref="L2883:L2946" si="91">IF(H2883="g pollutant",K2883*J2883/10^12,IF(H2883="MMTCO2e",J2883,IF(H2883="MWh",J2883,0)))</f>
        <v>0</v>
      </c>
    </row>
    <row r="2884" spans="1:12">
      <c r="A2884" t="s">
        <v>4603</v>
      </c>
      <c r="B2884" t="s">
        <v>5</v>
      </c>
      <c r="C2884" t="s">
        <v>1735</v>
      </c>
      <c r="D2884" t="s">
        <v>7001</v>
      </c>
      <c r="E2884" t="s">
        <v>1706</v>
      </c>
      <c r="H2884" t="str">
        <f>INDEX('Vensim Variables'!$B:$B,MATCH(EPS!$B2884,'Vensim Variables'!$A:$A,0))</f>
        <v>g pollutant</v>
      </c>
      <c r="I2884" t="str">
        <f t="shared" si="90"/>
        <v>CO</v>
      </c>
      <c r="J2884">
        <f>INDEX(NoSettings!$C:$C,MATCH(EPS!$A2884,NoSettings!$A:$A,0))</f>
        <v>0</v>
      </c>
      <c r="K2884" s="109">
        <f>INDEX(GWP!$C$2:$C$13,MATCH(EPS!I2884,GWP!$B$2:$B$13,0))</f>
        <v>1.8</v>
      </c>
      <c r="L2884" s="5">
        <f t="shared" si="91"/>
        <v>0</v>
      </c>
    </row>
    <row r="2885" spans="1:12">
      <c r="A2885" t="s">
        <v>4604</v>
      </c>
      <c r="B2885" t="s">
        <v>5</v>
      </c>
      <c r="C2885" t="s">
        <v>1735</v>
      </c>
      <c r="D2885" t="s">
        <v>7001</v>
      </c>
      <c r="E2885" t="s">
        <v>1707</v>
      </c>
      <c r="H2885" t="str">
        <f>INDEX('Vensim Variables'!$B:$B,MATCH(EPS!$B2885,'Vensim Variables'!$A:$A,0))</f>
        <v>g pollutant</v>
      </c>
      <c r="I2885" t="str">
        <f t="shared" si="90"/>
        <v>NOx</v>
      </c>
      <c r="J2885">
        <f>INDEX(NoSettings!$C:$C,MATCH(EPS!$A2885,NoSettings!$A:$A,0))</f>
        <v>0</v>
      </c>
      <c r="K2885" s="109">
        <f>INDEX(GWP!$C$2:$C$13,MATCH(EPS!I2885,GWP!$B$2:$B$13,0))</f>
        <v>-8.1999999999999993</v>
      </c>
      <c r="L2885" s="5">
        <f t="shared" si="91"/>
        <v>0</v>
      </c>
    </row>
    <row r="2886" spans="1:12">
      <c r="A2886" t="s">
        <v>4605</v>
      </c>
      <c r="B2886" t="s">
        <v>5</v>
      </c>
      <c r="C2886" t="s">
        <v>1735</v>
      </c>
      <c r="D2886" t="s">
        <v>7001</v>
      </c>
      <c r="E2886" t="s">
        <v>1708</v>
      </c>
      <c r="H2886" t="str">
        <f>INDEX('Vensim Variables'!$B:$B,MATCH(EPS!$B2886,'Vensim Variables'!$A:$A,0))</f>
        <v>g pollutant</v>
      </c>
      <c r="I2886" t="str">
        <f t="shared" si="90"/>
        <v>PM10</v>
      </c>
      <c r="J2886">
        <f>INDEX(NoSettings!$C:$C,MATCH(EPS!$A2886,NoSettings!$A:$A,0))</f>
        <v>0</v>
      </c>
      <c r="K2886" s="109">
        <f>INDEX(GWP!$C$2:$C$13,MATCH(EPS!I2886,GWP!$B$2:$B$13,0))</f>
        <v>0</v>
      </c>
      <c r="L2886" s="5">
        <f t="shared" si="91"/>
        <v>0</v>
      </c>
    </row>
    <row r="2887" spans="1:12">
      <c r="A2887" t="s">
        <v>4606</v>
      </c>
      <c r="B2887" t="s">
        <v>5</v>
      </c>
      <c r="C2887" t="s">
        <v>1735</v>
      </c>
      <c r="D2887" t="s">
        <v>7001</v>
      </c>
      <c r="E2887" t="s">
        <v>1709</v>
      </c>
      <c r="H2887" t="str">
        <f>INDEX('Vensim Variables'!$B:$B,MATCH(EPS!$B2887,'Vensim Variables'!$A:$A,0))</f>
        <v>g pollutant</v>
      </c>
      <c r="I2887" t="str">
        <f t="shared" si="90"/>
        <v>PM25</v>
      </c>
      <c r="J2887">
        <f>INDEX(NoSettings!$C:$C,MATCH(EPS!$A2887,NoSettings!$A:$A,0))</f>
        <v>0</v>
      </c>
      <c r="K2887" s="109">
        <f>INDEX(GWP!$C$2:$C$13,MATCH(EPS!I2887,GWP!$B$2:$B$13,0))</f>
        <v>0</v>
      </c>
      <c r="L2887" s="5">
        <f t="shared" si="91"/>
        <v>0</v>
      </c>
    </row>
    <row r="2888" spans="1:12">
      <c r="A2888" t="s">
        <v>4607</v>
      </c>
      <c r="B2888" t="s">
        <v>5</v>
      </c>
      <c r="C2888" t="s">
        <v>1735</v>
      </c>
      <c r="D2888" t="s">
        <v>7001</v>
      </c>
      <c r="E2888" t="s">
        <v>1710</v>
      </c>
      <c r="H2888" t="str">
        <f>INDEX('Vensim Variables'!$B:$B,MATCH(EPS!$B2888,'Vensim Variables'!$A:$A,0))</f>
        <v>g pollutant</v>
      </c>
      <c r="I2888" t="str">
        <f t="shared" si="90"/>
        <v>SOx</v>
      </c>
      <c r="J2888">
        <f>INDEX(NoSettings!$C:$C,MATCH(EPS!$A2888,NoSettings!$A:$A,0))</f>
        <v>0</v>
      </c>
      <c r="K2888" s="109">
        <f>INDEX(GWP!$C$2:$C$13,MATCH(EPS!I2888,GWP!$B$2:$B$13,0))</f>
        <v>0</v>
      </c>
      <c r="L2888" s="5">
        <f t="shared" si="91"/>
        <v>0</v>
      </c>
    </row>
    <row r="2889" spans="1:12">
      <c r="A2889" t="s">
        <v>4608</v>
      </c>
      <c r="B2889" t="s">
        <v>5</v>
      </c>
      <c r="C2889" t="s">
        <v>1735</v>
      </c>
      <c r="D2889" t="s">
        <v>7001</v>
      </c>
      <c r="E2889" t="s">
        <v>1711</v>
      </c>
      <c r="H2889" t="str">
        <f>INDEX('Vensim Variables'!$B:$B,MATCH(EPS!$B2889,'Vensim Variables'!$A:$A,0))</f>
        <v>g pollutant</v>
      </c>
      <c r="I2889" t="str">
        <f t="shared" si="90"/>
        <v>BC</v>
      </c>
      <c r="J2889">
        <f>INDEX(NoSettings!$C:$C,MATCH(EPS!$A2889,NoSettings!$A:$A,0))</f>
        <v>0</v>
      </c>
      <c r="K2889" s="109">
        <f>INDEX(GWP!$C$2:$C$13,MATCH(EPS!I2889,GWP!$B$2:$B$13,0))</f>
        <v>345</v>
      </c>
      <c r="L2889" s="5">
        <f t="shared" si="91"/>
        <v>0</v>
      </c>
    </row>
    <row r="2890" spans="1:12">
      <c r="A2890" t="s">
        <v>4609</v>
      </c>
      <c r="B2890" t="s">
        <v>5</v>
      </c>
      <c r="C2890" t="s">
        <v>1735</v>
      </c>
      <c r="D2890" t="s">
        <v>7001</v>
      </c>
      <c r="E2890" t="s">
        <v>1712</v>
      </c>
      <c r="H2890" t="str">
        <f>INDEX('Vensim Variables'!$B:$B,MATCH(EPS!$B2890,'Vensim Variables'!$A:$A,0))</f>
        <v>g pollutant</v>
      </c>
      <c r="I2890" t="str">
        <f t="shared" si="90"/>
        <v>OC</v>
      </c>
      <c r="J2890">
        <f>INDEX(NoSettings!$C:$C,MATCH(EPS!$A2890,NoSettings!$A:$A,0))</f>
        <v>0</v>
      </c>
      <c r="K2890" s="109">
        <f>INDEX(GWP!$C$2:$C$13,MATCH(EPS!I2890,GWP!$B$2:$B$13,0))</f>
        <v>-46</v>
      </c>
      <c r="L2890" s="5">
        <f t="shared" si="91"/>
        <v>0</v>
      </c>
    </row>
    <row r="2891" spans="1:12">
      <c r="A2891" t="s">
        <v>4610</v>
      </c>
      <c r="B2891" t="s">
        <v>5</v>
      </c>
      <c r="C2891" t="s">
        <v>1735</v>
      </c>
      <c r="D2891" t="s">
        <v>7001</v>
      </c>
      <c r="E2891" t="s">
        <v>1713</v>
      </c>
      <c r="H2891" t="str">
        <f>INDEX('Vensim Variables'!$B:$B,MATCH(EPS!$B2891,'Vensim Variables'!$A:$A,0))</f>
        <v>g pollutant</v>
      </c>
      <c r="I2891" t="str">
        <f t="shared" si="90"/>
        <v>CH4</v>
      </c>
      <c r="J2891">
        <f>INDEX(NoSettings!$C:$C,MATCH(EPS!$A2891,NoSettings!$A:$A,0))</f>
        <v>0</v>
      </c>
      <c r="K2891" s="109">
        <f>INDEX(GWP!$C$2:$C$13,MATCH(EPS!I2891,GWP!$B$2:$B$13,0))</f>
        <v>28</v>
      </c>
      <c r="L2891" s="5">
        <f t="shared" si="91"/>
        <v>0</v>
      </c>
    </row>
    <row r="2892" spans="1:12">
      <c r="A2892" t="s">
        <v>4611</v>
      </c>
      <c r="B2892" t="s">
        <v>5</v>
      </c>
      <c r="C2892" t="s">
        <v>1735</v>
      </c>
      <c r="D2892" t="s">
        <v>7001</v>
      </c>
      <c r="E2892" t="s">
        <v>1714</v>
      </c>
      <c r="H2892" t="str">
        <f>INDEX('Vensim Variables'!$B:$B,MATCH(EPS!$B2892,'Vensim Variables'!$A:$A,0))</f>
        <v>g pollutant</v>
      </c>
      <c r="I2892" t="str">
        <f t="shared" si="90"/>
        <v>N2O</v>
      </c>
      <c r="J2892">
        <f>INDEX(NoSettings!$C:$C,MATCH(EPS!$A2892,NoSettings!$A:$A,0))</f>
        <v>0</v>
      </c>
      <c r="K2892" s="109">
        <f>INDEX(GWP!$C$2:$C$13,MATCH(EPS!I2892,GWP!$B$2:$B$13,0))</f>
        <v>265</v>
      </c>
      <c r="L2892" s="5">
        <f t="shared" si="91"/>
        <v>0</v>
      </c>
    </row>
    <row r="2893" spans="1:12">
      <c r="A2893" t="s">
        <v>4612</v>
      </c>
      <c r="B2893" t="s">
        <v>5</v>
      </c>
      <c r="C2893" t="s">
        <v>1735</v>
      </c>
      <c r="D2893" t="s">
        <v>7001</v>
      </c>
      <c r="E2893" t="s">
        <v>1715</v>
      </c>
      <c r="H2893" t="str">
        <f>INDEX('Vensim Variables'!$B:$B,MATCH(EPS!$B2893,'Vensim Variables'!$A:$A,0))</f>
        <v>g pollutant</v>
      </c>
      <c r="I2893" t="str">
        <f t="shared" si="90"/>
        <v>F gases</v>
      </c>
      <c r="J2893">
        <f>INDEX(NoSettings!$C:$C,MATCH(EPS!$A2893,NoSettings!$A:$A,0))</f>
        <v>0</v>
      </c>
      <c r="K2893" s="109">
        <f>INDEX(GWP!$C$2:$C$13,MATCH(EPS!I2893,GWP!$B$2:$B$13,0))</f>
        <v>1</v>
      </c>
      <c r="L2893" s="5">
        <f t="shared" si="91"/>
        <v>0</v>
      </c>
    </row>
    <row r="2894" spans="1:12">
      <c r="A2894" t="s">
        <v>4613</v>
      </c>
      <c r="B2894" t="s">
        <v>5</v>
      </c>
      <c r="C2894" t="s">
        <v>1735</v>
      </c>
      <c r="D2894" t="s">
        <v>7002</v>
      </c>
      <c r="E2894" t="s">
        <v>1702</v>
      </c>
      <c r="H2894" t="str">
        <f>INDEX('Vensim Variables'!$B:$B,MATCH(EPS!$B2894,'Vensim Variables'!$A:$A,0))</f>
        <v>g pollutant</v>
      </c>
      <c r="I2894" t="str">
        <f t="shared" si="90"/>
        <v>CO2</v>
      </c>
      <c r="J2894">
        <f>INDEX(NoSettings!$C:$C,MATCH(EPS!$A2894,NoSettings!$A:$A,0))</f>
        <v>0</v>
      </c>
      <c r="K2894" s="109">
        <f>INDEX(GWP!$C$2:$C$13,MATCH(EPS!I2894,GWP!$B$2:$B$13,0))</f>
        <v>1</v>
      </c>
      <c r="L2894" s="5">
        <f t="shared" si="91"/>
        <v>0</v>
      </c>
    </row>
    <row r="2895" spans="1:12">
      <c r="A2895" t="s">
        <v>4614</v>
      </c>
      <c r="B2895" t="s">
        <v>5</v>
      </c>
      <c r="C2895" t="s">
        <v>1735</v>
      </c>
      <c r="D2895" t="s">
        <v>7002</v>
      </c>
      <c r="E2895" t="s">
        <v>1705</v>
      </c>
      <c r="H2895" t="str">
        <f>INDEX('Vensim Variables'!$B:$B,MATCH(EPS!$B2895,'Vensim Variables'!$A:$A,0))</f>
        <v>g pollutant</v>
      </c>
      <c r="I2895" t="str">
        <f t="shared" si="90"/>
        <v>VOC</v>
      </c>
      <c r="J2895">
        <f>INDEX(NoSettings!$C:$C,MATCH(EPS!$A2895,NoSettings!$A:$A,0))</f>
        <v>0</v>
      </c>
      <c r="K2895" s="109">
        <f>INDEX(GWP!$C$2:$C$13,MATCH(EPS!I2895,GWP!$B$2:$B$13,0))</f>
        <v>5</v>
      </c>
      <c r="L2895" s="5">
        <f t="shared" si="91"/>
        <v>0</v>
      </c>
    </row>
    <row r="2896" spans="1:12">
      <c r="A2896" t="s">
        <v>4615</v>
      </c>
      <c r="B2896" t="s">
        <v>5</v>
      </c>
      <c r="C2896" t="s">
        <v>1735</v>
      </c>
      <c r="D2896" t="s">
        <v>7002</v>
      </c>
      <c r="E2896" t="s">
        <v>1706</v>
      </c>
      <c r="H2896" t="str">
        <f>INDEX('Vensim Variables'!$B:$B,MATCH(EPS!$B2896,'Vensim Variables'!$A:$A,0))</f>
        <v>g pollutant</v>
      </c>
      <c r="I2896" t="str">
        <f t="shared" si="90"/>
        <v>CO</v>
      </c>
      <c r="J2896">
        <f>INDEX(NoSettings!$C:$C,MATCH(EPS!$A2896,NoSettings!$A:$A,0))</f>
        <v>0</v>
      </c>
      <c r="K2896" s="109">
        <f>INDEX(GWP!$C$2:$C$13,MATCH(EPS!I2896,GWP!$B$2:$B$13,0))</f>
        <v>1.8</v>
      </c>
      <c r="L2896" s="5">
        <f t="shared" si="91"/>
        <v>0</v>
      </c>
    </row>
    <row r="2897" spans="1:12">
      <c r="A2897" t="s">
        <v>4616</v>
      </c>
      <c r="B2897" t="s">
        <v>5</v>
      </c>
      <c r="C2897" t="s">
        <v>1735</v>
      </c>
      <c r="D2897" t="s">
        <v>7002</v>
      </c>
      <c r="E2897" t="s">
        <v>1707</v>
      </c>
      <c r="H2897" t="str">
        <f>INDEX('Vensim Variables'!$B:$B,MATCH(EPS!$B2897,'Vensim Variables'!$A:$A,0))</f>
        <v>g pollutant</v>
      </c>
      <c r="I2897" t="str">
        <f t="shared" si="90"/>
        <v>NOx</v>
      </c>
      <c r="J2897">
        <f>INDEX(NoSettings!$C:$C,MATCH(EPS!$A2897,NoSettings!$A:$A,0))</f>
        <v>0</v>
      </c>
      <c r="K2897" s="109">
        <f>INDEX(GWP!$C$2:$C$13,MATCH(EPS!I2897,GWP!$B$2:$B$13,0))</f>
        <v>-8.1999999999999993</v>
      </c>
      <c r="L2897" s="5">
        <f t="shared" si="91"/>
        <v>0</v>
      </c>
    </row>
    <row r="2898" spans="1:12">
      <c r="A2898" t="s">
        <v>4617</v>
      </c>
      <c r="B2898" t="s">
        <v>5</v>
      </c>
      <c r="C2898" t="s">
        <v>1735</v>
      </c>
      <c r="D2898" t="s">
        <v>7002</v>
      </c>
      <c r="E2898" t="s">
        <v>1708</v>
      </c>
      <c r="H2898" t="str">
        <f>INDEX('Vensim Variables'!$B:$B,MATCH(EPS!$B2898,'Vensim Variables'!$A:$A,0))</f>
        <v>g pollutant</v>
      </c>
      <c r="I2898" t="str">
        <f t="shared" si="90"/>
        <v>PM10</v>
      </c>
      <c r="J2898">
        <f>INDEX(NoSettings!$C:$C,MATCH(EPS!$A2898,NoSettings!$A:$A,0))</f>
        <v>0</v>
      </c>
      <c r="K2898" s="109">
        <f>INDEX(GWP!$C$2:$C$13,MATCH(EPS!I2898,GWP!$B$2:$B$13,0))</f>
        <v>0</v>
      </c>
      <c r="L2898" s="5">
        <f t="shared" si="91"/>
        <v>0</v>
      </c>
    </row>
    <row r="2899" spans="1:12">
      <c r="A2899" t="s">
        <v>4618</v>
      </c>
      <c r="B2899" t="s">
        <v>5</v>
      </c>
      <c r="C2899" t="s">
        <v>1735</v>
      </c>
      <c r="D2899" t="s">
        <v>7002</v>
      </c>
      <c r="E2899" t="s">
        <v>1709</v>
      </c>
      <c r="H2899" t="str">
        <f>INDEX('Vensim Variables'!$B:$B,MATCH(EPS!$B2899,'Vensim Variables'!$A:$A,0))</f>
        <v>g pollutant</v>
      </c>
      <c r="I2899" t="str">
        <f t="shared" si="90"/>
        <v>PM25</v>
      </c>
      <c r="J2899">
        <f>INDEX(NoSettings!$C:$C,MATCH(EPS!$A2899,NoSettings!$A:$A,0))</f>
        <v>0</v>
      </c>
      <c r="K2899" s="109">
        <f>INDEX(GWP!$C$2:$C$13,MATCH(EPS!I2899,GWP!$B$2:$B$13,0))</f>
        <v>0</v>
      </c>
      <c r="L2899" s="5">
        <f t="shared" si="91"/>
        <v>0</v>
      </c>
    </row>
    <row r="2900" spans="1:12">
      <c r="A2900" t="s">
        <v>4619</v>
      </c>
      <c r="B2900" t="s">
        <v>5</v>
      </c>
      <c r="C2900" t="s">
        <v>1735</v>
      </c>
      <c r="D2900" t="s">
        <v>7002</v>
      </c>
      <c r="E2900" t="s">
        <v>1710</v>
      </c>
      <c r="H2900" t="str">
        <f>INDEX('Vensim Variables'!$B:$B,MATCH(EPS!$B2900,'Vensim Variables'!$A:$A,0))</f>
        <v>g pollutant</v>
      </c>
      <c r="I2900" t="str">
        <f t="shared" si="90"/>
        <v>SOx</v>
      </c>
      <c r="J2900">
        <f>INDEX(NoSettings!$C:$C,MATCH(EPS!$A2900,NoSettings!$A:$A,0))</f>
        <v>0</v>
      </c>
      <c r="K2900" s="109">
        <f>INDEX(GWP!$C$2:$C$13,MATCH(EPS!I2900,GWP!$B$2:$B$13,0))</f>
        <v>0</v>
      </c>
      <c r="L2900" s="5">
        <f t="shared" si="91"/>
        <v>0</v>
      </c>
    </row>
    <row r="2901" spans="1:12">
      <c r="A2901" t="s">
        <v>4620</v>
      </c>
      <c r="B2901" t="s">
        <v>5</v>
      </c>
      <c r="C2901" t="s">
        <v>1735</v>
      </c>
      <c r="D2901" t="s">
        <v>7002</v>
      </c>
      <c r="E2901" t="s">
        <v>1711</v>
      </c>
      <c r="H2901" t="str">
        <f>INDEX('Vensim Variables'!$B:$B,MATCH(EPS!$B2901,'Vensim Variables'!$A:$A,0))</f>
        <v>g pollutant</v>
      </c>
      <c r="I2901" t="str">
        <f t="shared" si="90"/>
        <v>BC</v>
      </c>
      <c r="J2901">
        <f>INDEX(NoSettings!$C:$C,MATCH(EPS!$A2901,NoSettings!$A:$A,0))</f>
        <v>0</v>
      </c>
      <c r="K2901" s="109">
        <f>INDEX(GWP!$C$2:$C$13,MATCH(EPS!I2901,GWP!$B$2:$B$13,0))</f>
        <v>345</v>
      </c>
      <c r="L2901" s="5">
        <f t="shared" si="91"/>
        <v>0</v>
      </c>
    </row>
    <row r="2902" spans="1:12">
      <c r="A2902" t="s">
        <v>4621</v>
      </c>
      <c r="B2902" t="s">
        <v>5</v>
      </c>
      <c r="C2902" t="s">
        <v>1735</v>
      </c>
      <c r="D2902" t="s">
        <v>7002</v>
      </c>
      <c r="E2902" t="s">
        <v>1712</v>
      </c>
      <c r="H2902" t="str">
        <f>INDEX('Vensim Variables'!$B:$B,MATCH(EPS!$B2902,'Vensim Variables'!$A:$A,0))</f>
        <v>g pollutant</v>
      </c>
      <c r="I2902" t="str">
        <f t="shared" si="90"/>
        <v>OC</v>
      </c>
      <c r="J2902">
        <f>INDEX(NoSettings!$C:$C,MATCH(EPS!$A2902,NoSettings!$A:$A,0))</f>
        <v>0</v>
      </c>
      <c r="K2902" s="109">
        <f>INDEX(GWP!$C$2:$C$13,MATCH(EPS!I2902,GWP!$B$2:$B$13,0))</f>
        <v>-46</v>
      </c>
      <c r="L2902" s="5">
        <f t="shared" si="91"/>
        <v>0</v>
      </c>
    </row>
    <row r="2903" spans="1:12">
      <c r="A2903" t="s">
        <v>4622</v>
      </c>
      <c r="B2903" t="s">
        <v>5</v>
      </c>
      <c r="C2903" t="s">
        <v>1735</v>
      </c>
      <c r="D2903" t="s">
        <v>7002</v>
      </c>
      <c r="E2903" t="s">
        <v>1713</v>
      </c>
      <c r="H2903" t="str">
        <f>INDEX('Vensim Variables'!$B:$B,MATCH(EPS!$B2903,'Vensim Variables'!$A:$A,0))</f>
        <v>g pollutant</v>
      </c>
      <c r="I2903" t="str">
        <f t="shared" si="90"/>
        <v>CH4</v>
      </c>
      <c r="J2903">
        <f>INDEX(NoSettings!$C:$C,MATCH(EPS!$A2903,NoSettings!$A:$A,0))</f>
        <v>0</v>
      </c>
      <c r="K2903" s="109">
        <f>INDEX(GWP!$C$2:$C$13,MATCH(EPS!I2903,GWP!$B$2:$B$13,0))</f>
        <v>28</v>
      </c>
      <c r="L2903" s="5">
        <f t="shared" si="91"/>
        <v>0</v>
      </c>
    </row>
    <row r="2904" spans="1:12">
      <c r="A2904" t="s">
        <v>4623</v>
      </c>
      <c r="B2904" t="s">
        <v>5</v>
      </c>
      <c r="C2904" t="s">
        <v>1735</v>
      </c>
      <c r="D2904" t="s">
        <v>7002</v>
      </c>
      <c r="E2904" t="s">
        <v>1714</v>
      </c>
      <c r="H2904" t="str">
        <f>INDEX('Vensim Variables'!$B:$B,MATCH(EPS!$B2904,'Vensim Variables'!$A:$A,0))</f>
        <v>g pollutant</v>
      </c>
      <c r="I2904" t="str">
        <f t="shared" si="90"/>
        <v>N2O</v>
      </c>
      <c r="J2904">
        <f>INDEX(NoSettings!$C:$C,MATCH(EPS!$A2904,NoSettings!$A:$A,0))</f>
        <v>0</v>
      </c>
      <c r="K2904" s="109">
        <f>INDEX(GWP!$C$2:$C$13,MATCH(EPS!I2904,GWP!$B$2:$B$13,0))</f>
        <v>265</v>
      </c>
      <c r="L2904" s="5">
        <f t="shared" si="91"/>
        <v>0</v>
      </c>
    </row>
    <row r="2905" spans="1:12">
      <c r="A2905" t="s">
        <v>4624</v>
      </c>
      <c r="B2905" t="s">
        <v>5</v>
      </c>
      <c r="C2905" t="s">
        <v>1735</v>
      </c>
      <c r="D2905" t="s">
        <v>7002</v>
      </c>
      <c r="E2905" t="s">
        <v>1715</v>
      </c>
      <c r="H2905" t="str">
        <f>INDEX('Vensim Variables'!$B:$B,MATCH(EPS!$B2905,'Vensim Variables'!$A:$A,0))</f>
        <v>g pollutant</v>
      </c>
      <c r="I2905" t="str">
        <f t="shared" si="90"/>
        <v>F gases</v>
      </c>
      <c r="J2905">
        <f>INDEX(NoSettings!$C:$C,MATCH(EPS!$A2905,NoSettings!$A:$A,0))</f>
        <v>0</v>
      </c>
      <c r="K2905" s="109">
        <f>INDEX(GWP!$C$2:$C$13,MATCH(EPS!I2905,GWP!$B$2:$B$13,0))</f>
        <v>1</v>
      </c>
      <c r="L2905" s="5">
        <f t="shared" si="91"/>
        <v>0</v>
      </c>
    </row>
    <row r="2906" spans="1:12">
      <c r="A2906" t="s">
        <v>4625</v>
      </c>
      <c r="B2906" t="s">
        <v>5</v>
      </c>
      <c r="C2906" t="s">
        <v>1735</v>
      </c>
      <c r="D2906" t="s">
        <v>7003</v>
      </c>
      <c r="E2906" t="s">
        <v>1702</v>
      </c>
      <c r="H2906" t="str">
        <f>INDEX('Vensim Variables'!$B:$B,MATCH(EPS!$B2906,'Vensim Variables'!$A:$A,0))</f>
        <v>g pollutant</v>
      </c>
      <c r="I2906" t="str">
        <f t="shared" si="90"/>
        <v>CO2</v>
      </c>
      <c r="J2906">
        <f>INDEX(NoSettings!$C:$C,MATCH(EPS!$A2906,NoSettings!$A:$A,0))</f>
        <v>0</v>
      </c>
      <c r="K2906" s="109">
        <f>INDEX(GWP!$C$2:$C$13,MATCH(EPS!I2906,GWP!$B$2:$B$13,0))</f>
        <v>1</v>
      </c>
      <c r="L2906" s="5">
        <f t="shared" si="91"/>
        <v>0</v>
      </c>
    </row>
    <row r="2907" spans="1:12">
      <c r="A2907" t="s">
        <v>4626</v>
      </c>
      <c r="B2907" t="s">
        <v>5</v>
      </c>
      <c r="C2907" t="s">
        <v>1735</v>
      </c>
      <c r="D2907" t="s">
        <v>7003</v>
      </c>
      <c r="E2907" t="s">
        <v>1705</v>
      </c>
      <c r="H2907" t="str">
        <f>INDEX('Vensim Variables'!$B:$B,MATCH(EPS!$B2907,'Vensim Variables'!$A:$A,0))</f>
        <v>g pollutant</v>
      </c>
      <c r="I2907" t="str">
        <f t="shared" si="90"/>
        <v>VOC</v>
      </c>
      <c r="J2907">
        <f>INDEX(NoSettings!$C:$C,MATCH(EPS!$A2907,NoSettings!$A:$A,0))</f>
        <v>0</v>
      </c>
      <c r="K2907" s="109">
        <f>INDEX(GWP!$C$2:$C$13,MATCH(EPS!I2907,GWP!$B$2:$B$13,0))</f>
        <v>5</v>
      </c>
      <c r="L2907" s="5">
        <f t="shared" si="91"/>
        <v>0</v>
      </c>
    </row>
    <row r="2908" spans="1:12">
      <c r="A2908" t="s">
        <v>4627</v>
      </c>
      <c r="B2908" t="s">
        <v>5</v>
      </c>
      <c r="C2908" t="s">
        <v>1735</v>
      </c>
      <c r="D2908" t="s">
        <v>7003</v>
      </c>
      <c r="E2908" t="s">
        <v>1706</v>
      </c>
      <c r="H2908" t="str">
        <f>INDEX('Vensim Variables'!$B:$B,MATCH(EPS!$B2908,'Vensim Variables'!$A:$A,0))</f>
        <v>g pollutant</v>
      </c>
      <c r="I2908" t="str">
        <f t="shared" si="90"/>
        <v>CO</v>
      </c>
      <c r="J2908">
        <f>INDEX(NoSettings!$C:$C,MATCH(EPS!$A2908,NoSettings!$A:$A,0))</f>
        <v>0</v>
      </c>
      <c r="K2908" s="109">
        <f>INDEX(GWP!$C$2:$C$13,MATCH(EPS!I2908,GWP!$B$2:$B$13,0))</f>
        <v>1.8</v>
      </c>
      <c r="L2908" s="5">
        <f t="shared" si="91"/>
        <v>0</v>
      </c>
    </row>
    <row r="2909" spans="1:12">
      <c r="A2909" t="s">
        <v>4628</v>
      </c>
      <c r="B2909" t="s">
        <v>5</v>
      </c>
      <c r="C2909" t="s">
        <v>1735</v>
      </c>
      <c r="D2909" t="s">
        <v>7003</v>
      </c>
      <c r="E2909" t="s">
        <v>1707</v>
      </c>
      <c r="H2909" t="str">
        <f>INDEX('Vensim Variables'!$B:$B,MATCH(EPS!$B2909,'Vensim Variables'!$A:$A,0))</f>
        <v>g pollutant</v>
      </c>
      <c r="I2909" t="str">
        <f t="shared" si="90"/>
        <v>NOx</v>
      </c>
      <c r="J2909" s="8">
        <f>INDEX(NoSettings!$C:$C,MATCH(EPS!$A2909,NoSettings!$A:$A,0))</f>
        <v>0</v>
      </c>
      <c r="K2909" s="109">
        <f>INDEX(GWP!$C$2:$C$13,MATCH(EPS!I2909,GWP!$B$2:$B$13,0))</f>
        <v>-8.1999999999999993</v>
      </c>
      <c r="L2909" s="5">
        <f t="shared" si="91"/>
        <v>0</v>
      </c>
    </row>
    <row r="2910" spans="1:12">
      <c r="A2910" t="s">
        <v>4629</v>
      </c>
      <c r="B2910" t="s">
        <v>5</v>
      </c>
      <c r="C2910" t="s">
        <v>1735</v>
      </c>
      <c r="D2910" t="s">
        <v>7003</v>
      </c>
      <c r="E2910" t="s">
        <v>1708</v>
      </c>
      <c r="H2910" t="str">
        <f>INDEX('Vensim Variables'!$B:$B,MATCH(EPS!$B2910,'Vensim Variables'!$A:$A,0))</f>
        <v>g pollutant</v>
      </c>
      <c r="I2910" t="str">
        <f t="shared" si="90"/>
        <v>PM10</v>
      </c>
      <c r="J2910">
        <f>INDEX(NoSettings!$C:$C,MATCH(EPS!$A2910,NoSettings!$A:$A,0))</f>
        <v>0</v>
      </c>
      <c r="K2910" s="109">
        <f>INDEX(GWP!$C$2:$C$13,MATCH(EPS!I2910,GWP!$B$2:$B$13,0))</f>
        <v>0</v>
      </c>
      <c r="L2910" s="5">
        <f t="shared" si="91"/>
        <v>0</v>
      </c>
    </row>
    <row r="2911" spans="1:12">
      <c r="A2911" t="s">
        <v>4630</v>
      </c>
      <c r="B2911" t="s">
        <v>5</v>
      </c>
      <c r="C2911" t="s">
        <v>1735</v>
      </c>
      <c r="D2911" t="s">
        <v>7003</v>
      </c>
      <c r="E2911" t="s">
        <v>1709</v>
      </c>
      <c r="H2911" t="str">
        <f>INDEX('Vensim Variables'!$B:$B,MATCH(EPS!$B2911,'Vensim Variables'!$A:$A,0))</f>
        <v>g pollutant</v>
      </c>
      <c r="I2911" t="str">
        <f t="shared" si="90"/>
        <v>PM25</v>
      </c>
      <c r="J2911">
        <f>INDEX(NoSettings!$C:$C,MATCH(EPS!$A2911,NoSettings!$A:$A,0))</f>
        <v>0</v>
      </c>
      <c r="K2911" s="109">
        <f>INDEX(GWP!$C$2:$C$13,MATCH(EPS!I2911,GWP!$B$2:$B$13,0))</f>
        <v>0</v>
      </c>
      <c r="L2911" s="5">
        <f t="shared" si="91"/>
        <v>0</v>
      </c>
    </row>
    <row r="2912" spans="1:12">
      <c r="A2912" t="s">
        <v>4631</v>
      </c>
      <c r="B2912" t="s">
        <v>5</v>
      </c>
      <c r="C2912" t="s">
        <v>1735</v>
      </c>
      <c r="D2912" t="s">
        <v>7003</v>
      </c>
      <c r="E2912" t="s">
        <v>1710</v>
      </c>
      <c r="H2912" t="str">
        <f>INDEX('Vensim Variables'!$B:$B,MATCH(EPS!$B2912,'Vensim Variables'!$A:$A,0))</f>
        <v>g pollutant</v>
      </c>
      <c r="I2912" t="str">
        <f t="shared" si="90"/>
        <v>SOx</v>
      </c>
      <c r="J2912">
        <f>INDEX(NoSettings!$C:$C,MATCH(EPS!$A2912,NoSettings!$A:$A,0))</f>
        <v>0</v>
      </c>
      <c r="K2912" s="109">
        <f>INDEX(GWP!$C$2:$C$13,MATCH(EPS!I2912,GWP!$B$2:$B$13,0))</f>
        <v>0</v>
      </c>
      <c r="L2912" s="5">
        <f t="shared" si="91"/>
        <v>0</v>
      </c>
    </row>
    <row r="2913" spans="1:12">
      <c r="A2913" t="s">
        <v>4632</v>
      </c>
      <c r="B2913" t="s">
        <v>5</v>
      </c>
      <c r="C2913" t="s">
        <v>1735</v>
      </c>
      <c r="D2913" t="s">
        <v>7003</v>
      </c>
      <c r="E2913" t="s">
        <v>1711</v>
      </c>
      <c r="H2913" t="str">
        <f>INDEX('Vensim Variables'!$B:$B,MATCH(EPS!$B2913,'Vensim Variables'!$A:$A,0))</f>
        <v>g pollutant</v>
      </c>
      <c r="I2913" t="str">
        <f t="shared" si="90"/>
        <v>BC</v>
      </c>
      <c r="J2913">
        <f>INDEX(NoSettings!$C:$C,MATCH(EPS!$A2913,NoSettings!$A:$A,0))</f>
        <v>0</v>
      </c>
      <c r="K2913" s="109">
        <f>INDEX(GWP!$C$2:$C$13,MATCH(EPS!I2913,GWP!$B$2:$B$13,0))</f>
        <v>345</v>
      </c>
      <c r="L2913" s="5">
        <f t="shared" si="91"/>
        <v>0</v>
      </c>
    </row>
    <row r="2914" spans="1:12">
      <c r="A2914" t="s">
        <v>4633</v>
      </c>
      <c r="B2914" t="s">
        <v>5</v>
      </c>
      <c r="C2914" t="s">
        <v>1735</v>
      </c>
      <c r="D2914" t="s">
        <v>7003</v>
      </c>
      <c r="E2914" t="s">
        <v>1712</v>
      </c>
      <c r="H2914" t="str">
        <f>INDEX('Vensim Variables'!$B:$B,MATCH(EPS!$B2914,'Vensim Variables'!$A:$A,0))</f>
        <v>g pollutant</v>
      </c>
      <c r="I2914" t="str">
        <f t="shared" si="90"/>
        <v>OC</v>
      </c>
      <c r="J2914">
        <f>INDEX(NoSettings!$C:$C,MATCH(EPS!$A2914,NoSettings!$A:$A,0))</f>
        <v>0</v>
      </c>
      <c r="K2914" s="109">
        <f>INDEX(GWP!$C$2:$C$13,MATCH(EPS!I2914,GWP!$B$2:$B$13,0))</f>
        <v>-46</v>
      </c>
      <c r="L2914" s="5">
        <f t="shared" si="91"/>
        <v>0</v>
      </c>
    </row>
    <row r="2915" spans="1:12">
      <c r="A2915" t="s">
        <v>4634</v>
      </c>
      <c r="B2915" t="s">
        <v>5</v>
      </c>
      <c r="C2915" t="s">
        <v>1735</v>
      </c>
      <c r="D2915" t="s">
        <v>7003</v>
      </c>
      <c r="E2915" t="s">
        <v>1713</v>
      </c>
      <c r="H2915" t="str">
        <f>INDEX('Vensim Variables'!$B:$B,MATCH(EPS!$B2915,'Vensim Variables'!$A:$A,0))</f>
        <v>g pollutant</v>
      </c>
      <c r="I2915" t="str">
        <f t="shared" si="90"/>
        <v>CH4</v>
      </c>
      <c r="J2915">
        <f>INDEX(NoSettings!$C:$C,MATCH(EPS!$A2915,NoSettings!$A:$A,0))</f>
        <v>0</v>
      </c>
      <c r="K2915" s="109">
        <f>INDEX(GWP!$C$2:$C$13,MATCH(EPS!I2915,GWP!$B$2:$B$13,0))</f>
        <v>28</v>
      </c>
      <c r="L2915" s="5">
        <f t="shared" si="91"/>
        <v>0</v>
      </c>
    </row>
    <row r="2916" spans="1:12">
      <c r="A2916" t="s">
        <v>4635</v>
      </c>
      <c r="B2916" t="s">
        <v>5</v>
      </c>
      <c r="C2916" t="s">
        <v>1735</v>
      </c>
      <c r="D2916" t="s">
        <v>7003</v>
      </c>
      <c r="E2916" t="s">
        <v>1714</v>
      </c>
      <c r="H2916" t="str">
        <f>INDEX('Vensim Variables'!$B:$B,MATCH(EPS!$B2916,'Vensim Variables'!$A:$A,0))</f>
        <v>g pollutant</v>
      </c>
      <c r="I2916" t="str">
        <f t="shared" si="90"/>
        <v>N2O</v>
      </c>
      <c r="J2916">
        <f>INDEX(NoSettings!$C:$C,MATCH(EPS!$A2916,NoSettings!$A:$A,0))</f>
        <v>0</v>
      </c>
      <c r="K2916" s="109">
        <f>INDEX(GWP!$C$2:$C$13,MATCH(EPS!I2916,GWP!$B$2:$B$13,0))</f>
        <v>265</v>
      </c>
      <c r="L2916" s="5">
        <f t="shared" si="91"/>
        <v>0</v>
      </c>
    </row>
    <row r="2917" spans="1:12">
      <c r="A2917" t="s">
        <v>4636</v>
      </c>
      <c r="B2917" t="s">
        <v>5</v>
      </c>
      <c r="C2917" t="s">
        <v>1735</v>
      </c>
      <c r="D2917" t="s">
        <v>7003</v>
      </c>
      <c r="E2917" t="s">
        <v>1715</v>
      </c>
      <c r="H2917" t="str">
        <f>INDEX('Vensim Variables'!$B:$B,MATCH(EPS!$B2917,'Vensim Variables'!$A:$A,0))</f>
        <v>g pollutant</v>
      </c>
      <c r="I2917" t="str">
        <f t="shared" si="90"/>
        <v>F gases</v>
      </c>
      <c r="J2917">
        <f>INDEX(NoSettings!$C:$C,MATCH(EPS!$A2917,NoSettings!$A:$A,0))</f>
        <v>0</v>
      </c>
      <c r="K2917" s="109">
        <f>INDEX(GWP!$C$2:$C$13,MATCH(EPS!I2917,GWP!$B$2:$B$13,0))</f>
        <v>1</v>
      </c>
      <c r="L2917" s="5">
        <f t="shared" si="91"/>
        <v>0</v>
      </c>
    </row>
    <row r="2918" spans="1:12">
      <c r="A2918" t="s">
        <v>4637</v>
      </c>
      <c r="B2918" t="s">
        <v>5</v>
      </c>
      <c r="C2918" t="s">
        <v>1735</v>
      </c>
      <c r="D2918" t="s">
        <v>7004</v>
      </c>
      <c r="E2918" t="s">
        <v>1702</v>
      </c>
      <c r="H2918" t="str">
        <f>INDEX('Vensim Variables'!$B:$B,MATCH(EPS!$B2918,'Vensim Variables'!$A:$A,0))</f>
        <v>g pollutant</v>
      </c>
      <c r="I2918" t="str">
        <f t="shared" si="90"/>
        <v>CO2</v>
      </c>
      <c r="J2918">
        <f>INDEX(NoSettings!$C:$C,MATCH(EPS!$A2918,NoSettings!$A:$A,0))</f>
        <v>0</v>
      </c>
      <c r="K2918" s="109">
        <f>INDEX(GWP!$C$2:$C$13,MATCH(EPS!I2918,GWP!$B$2:$B$13,0))</f>
        <v>1</v>
      </c>
      <c r="L2918" s="5">
        <f t="shared" si="91"/>
        <v>0</v>
      </c>
    </row>
    <row r="2919" spans="1:12">
      <c r="A2919" t="s">
        <v>4638</v>
      </c>
      <c r="B2919" t="s">
        <v>5</v>
      </c>
      <c r="C2919" t="s">
        <v>1735</v>
      </c>
      <c r="D2919" t="s">
        <v>7004</v>
      </c>
      <c r="E2919" t="s">
        <v>1705</v>
      </c>
      <c r="H2919" t="str">
        <f>INDEX('Vensim Variables'!$B:$B,MATCH(EPS!$B2919,'Vensim Variables'!$A:$A,0))</f>
        <v>g pollutant</v>
      </c>
      <c r="I2919" t="str">
        <f t="shared" si="90"/>
        <v>VOC</v>
      </c>
      <c r="J2919">
        <f>INDEX(NoSettings!$C:$C,MATCH(EPS!$A2919,NoSettings!$A:$A,0))</f>
        <v>0</v>
      </c>
      <c r="K2919" s="109">
        <f>INDEX(GWP!$C$2:$C$13,MATCH(EPS!I2919,GWP!$B$2:$B$13,0))</f>
        <v>5</v>
      </c>
      <c r="L2919" s="5">
        <f t="shared" si="91"/>
        <v>0</v>
      </c>
    </row>
    <row r="2920" spans="1:12">
      <c r="A2920" t="s">
        <v>4639</v>
      </c>
      <c r="B2920" t="s">
        <v>5</v>
      </c>
      <c r="C2920" t="s">
        <v>1735</v>
      </c>
      <c r="D2920" t="s">
        <v>7004</v>
      </c>
      <c r="E2920" t="s">
        <v>1706</v>
      </c>
      <c r="H2920" t="str">
        <f>INDEX('Vensim Variables'!$B:$B,MATCH(EPS!$B2920,'Vensim Variables'!$A:$A,0))</f>
        <v>g pollutant</v>
      </c>
      <c r="I2920" t="str">
        <f t="shared" si="90"/>
        <v>CO</v>
      </c>
      <c r="J2920">
        <f>INDEX(NoSettings!$C:$C,MATCH(EPS!$A2920,NoSettings!$A:$A,0))</f>
        <v>0</v>
      </c>
      <c r="K2920" s="109">
        <f>INDEX(GWP!$C$2:$C$13,MATCH(EPS!I2920,GWP!$B$2:$B$13,0))</f>
        <v>1.8</v>
      </c>
      <c r="L2920" s="5">
        <f t="shared" si="91"/>
        <v>0</v>
      </c>
    </row>
    <row r="2921" spans="1:12">
      <c r="A2921" t="s">
        <v>4640</v>
      </c>
      <c r="B2921" t="s">
        <v>5</v>
      </c>
      <c r="C2921" t="s">
        <v>1735</v>
      </c>
      <c r="D2921" t="s">
        <v>7004</v>
      </c>
      <c r="E2921" t="s">
        <v>1707</v>
      </c>
      <c r="H2921" t="str">
        <f>INDEX('Vensim Variables'!$B:$B,MATCH(EPS!$B2921,'Vensim Variables'!$A:$A,0))</f>
        <v>g pollutant</v>
      </c>
      <c r="I2921" t="str">
        <f t="shared" si="90"/>
        <v>NOx</v>
      </c>
      <c r="J2921">
        <f>INDEX(NoSettings!$C:$C,MATCH(EPS!$A2921,NoSettings!$A:$A,0))</f>
        <v>0</v>
      </c>
      <c r="K2921" s="109">
        <f>INDEX(GWP!$C$2:$C$13,MATCH(EPS!I2921,GWP!$B$2:$B$13,0))</f>
        <v>-8.1999999999999993</v>
      </c>
      <c r="L2921" s="5">
        <f t="shared" si="91"/>
        <v>0</v>
      </c>
    </row>
    <row r="2922" spans="1:12">
      <c r="A2922" t="s">
        <v>4641</v>
      </c>
      <c r="B2922" t="s">
        <v>5</v>
      </c>
      <c r="C2922" t="s">
        <v>1735</v>
      </c>
      <c r="D2922" t="s">
        <v>7004</v>
      </c>
      <c r="E2922" t="s">
        <v>1708</v>
      </c>
      <c r="H2922" t="str">
        <f>INDEX('Vensim Variables'!$B:$B,MATCH(EPS!$B2922,'Vensim Variables'!$A:$A,0))</f>
        <v>g pollutant</v>
      </c>
      <c r="I2922" t="str">
        <f t="shared" si="90"/>
        <v>PM10</v>
      </c>
      <c r="J2922">
        <f>INDEX(NoSettings!$C:$C,MATCH(EPS!$A2922,NoSettings!$A:$A,0))</f>
        <v>0</v>
      </c>
      <c r="K2922" s="109">
        <f>INDEX(GWP!$C$2:$C$13,MATCH(EPS!I2922,GWP!$B$2:$B$13,0))</f>
        <v>0</v>
      </c>
      <c r="L2922" s="5">
        <f t="shared" si="91"/>
        <v>0</v>
      </c>
    </row>
    <row r="2923" spans="1:12">
      <c r="A2923" t="s">
        <v>4642</v>
      </c>
      <c r="B2923" t="s">
        <v>5</v>
      </c>
      <c r="C2923" t="s">
        <v>1735</v>
      </c>
      <c r="D2923" t="s">
        <v>7004</v>
      </c>
      <c r="E2923" t="s">
        <v>1709</v>
      </c>
      <c r="H2923" t="str">
        <f>INDEX('Vensim Variables'!$B:$B,MATCH(EPS!$B2923,'Vensim Variables'!$A:$A,0))</f>
        <v>g pollutant</v>
      </c>
      <c r="I2923" t="str">
        <f t="shared" si="90"/>
        <v>PM25</v>
      </c>
      <c r="J2923">
        <f>INDEX(NoSettings!$C:$C,MATCH(EPS!$A2923,NoSettings!$A:$A,0))</f>
        <v>0</v>
      </c>
      <c r="K2923" s="109">
        <f>INDEX(GWP!$C$2:$C$13,MATCH(EPS!I2923,GWP!$B$2:$B$13,0))</f>
        <v>0</v>
      </c>
      <c r="L2923" s="5">
        <f t="shared" si="91"/>
        <v>0</v>
      </c>
    </row>
    <row r="2924" spans="1:12">
      <c r="A2924" t="s">
        <v>4643</v>
      </c>
      <c r="B2924" t="s">
        <v>5</v>
      </c>
      <c r="C2924" t="s">
        <v>1735</v>
      </c>
      <c r="D2924" t="s">
        <v>7004</v>
      </c>
      <c r="E2924" t="s">
        <v>1710</v>
      </c>
      <c r="H2924" t="str">
        <f>INDEX('Vensim Variables'!$B:$B,MATCH(EPS!$B2924,'Vensim Variables'!$A:$A,0))</f>
        <v>g pollutant</v>
      </c>
      <c r="I2924" t="str">
        <f t="shared" si="90"/>
        <v>SOx</v>
      </c>
      <c r="J2924">
        <f>INDEX(NoSettings!$C:$C,MATCH(EPS!$A2924,NoSettings!$A:$A,0))</f>
        <v>0</v>
      </c>
      <c r="K2924" s="109">
        <f>INDEX(GWP!$C$2:$C$13,MATCH(EPS!I2924,GWP!$B$2:$B$13,0))</f>
        <v>0</v>
      </c>
      <c r="L2924" s="5">
        <f t="shared" si="91"/>
        <v>0</v>
      </c>
    </row>
    <row r="2925" spans="1:12">
      <c r="A2925" t="s">
        <v>4644</v>
      </c>
      <c r="B2925" t="s">
        <v>5</v>
      </c>
      <c r="C2925" t="s">
        <v>1735</v>
      </c>
      <c r="D2925" t="s">
        <v>7004</v>
      </c>
      <c r="E2925" t="s">
        <v>1711</v>
      </c>
      <c r="H2925" t="str">
        <f>INDEX('Vensim Variables'!$B:$B,MATCH(EPS!$B2925,'Vensim Variables'!$A:$A,0))</f>
        <v>g pollutant</v>
      </c>
      <c r="I2925" t="str">
        <f t="shared" si="90"/>
        <v>BC</v>
      </c>
      <c r="J2925">
        <f>INDEX(NoSettings!$C:$C,MATCH(EPS!$A2925,NoSettings!$A:$A,0))</f>
        <v>0</v>
      </c>
      <c r="K2925" s="109">
        <f>INDEX(GWP!$C$2:$C$13,MATCH(EPS!I2925,GWP!$B$2:$B$13,0))</f>
        <v>345</v>
      </c>
      <c r="L2925" s="5">
        <f t="shared" si="91"/>
        <v>0</v>
      </c>
    </row>
    <row r="2926" spans="1:12">
      <c r="A2926" t="s">
        <v>4645</v>
      </c>
      <c r="B2926" t="s">
        <v>5</v>
      </c>
      <c r="C2926" t="s">
        <v>1735</v>
      </c>
      <c r="D2926" t="s">
        <v>7004</v>
      </c>
      <c r="E2926" t="s">
        <v>1712</v>
      </c>
      <c r="H2926" t="str">
        <f>INDEX('Vensim Variables'!$B:$B,MATCH(EPS!$B2926,'Vensim Variables'!$A:$A,0))</f>
        <v>g pollutant</v>
      </c>
      <c r="I2926" t="str">
        <f t="shared" si="90"/>
        <v>OC</v>
      </c>
      <c r="J2926">
        <f>INDEX(NoSettings!$C:$C,MATCH(EPS!$A2926,NoSettings!$A:$A,0))</f>
        <v>0</v>
      </c>
      <c r="K2926" s="109">
        <f>INDEX(GWP!$C$2:$C$13,MATCH(EPS!I2926,GWP!$B$2:$B$13,0))</f>
        <v>-46</v>
      </c>
      <c r="L2926" s="5">
        <f t="shared" si="91"/>
        <v>0</v>
      </c>
    </row>
    <row r="2927" spans="1:12">
      <c r="A2927" t="s">
        <v>4646</v>
      </c>
      <c r="B2927" t="s">
        <v>5</v>
      </c>
      <c r="C2927" t="s">
        <v>1735</v>
      </c>
      <c r="D2927" t="s">
        <v>7004</v>
      </c>
      <c r="E2927" t="s">
        <v>1713</v>
      </c>
      <c r="H2927" t="str">
        <f>INDEX('Vensim Variables'!$B:$B,MATCH(EPS!$B2927,'Vensim Variables'!$A:$A,0))</f>
        <v>g pollutant</v>
      </c>
      <c r="I2927" t="str">
        <f t="shared" si="90"/>
        <v>CH4</v>
      </c>
      <c r="J2927">
        <f>INDEX(NoSettings!$C:$C,MATCH(EPS!$A2927,NoSettings!$A:$A,0))</f>
        <v>0</v>
      </c>
      <c r="K2927" s="109">
        <f>INDEX(GWP!$C$2:$C$13,MATCH(EPS!I2927,GWP!$B$2:$B$13,0))</f>
        <v>28</v>
      </c>
      <c r="L2927" s="5">
        <f t="shared" si="91"/>
        <v>0</v>
      </c>
    </row>
    <row r="2928" spans="1:12">
      <c r="A2928" t="s">
        <v>4647</v>
      </c>
      <c r="B2928" t="s">
        <v>5</v>
      </c>
      <c r="C2928" t="s">
        <v>1735</v>
      </c>
      <c r="D2928" t="s">
        <v>7004</v>
      </c>
      <c r="E2928" t="s">
        <v>1714</v>
      </c>
      <c r="H2928" t="str">
        <f>INDEX('Vensim Variables'!$B:$B,MATCH(EPS!$B2928,'Vensim Variables'!$A:$A,0))</f>
        <v>g pollutant</v>
      </c>
      <c r="I2928" t="str">
        <f t="shared" si="90"/>
        <v>N2O</v>
      </c>
      <c r="J2928">
        <f>INDEX(NoSettings!$C:$C,MATCH(EPS!$A2928,NoSettings!$A:$A,0))</f>
        <v>0</v>
      </c>
      <c r="K2928" s="109">
        <f>INDEX(GWP!$C$2:$C$13,MATCH(EPS!I2928,GWP!$B$2:$B$13,0))</f>
        <v>265</v>
      </c>
      <c r="L2928" s="5">
        <f t="shared" si="91"/>
        <v>0</v>
      </c>
    </row>
    <row r="2929" spans="1:12">
      <c r="A2929" t="s">
        <v>4648</v>
      </c>
      <c r="B2929" t="s">
        <v>5</v>
      </c>
      <c r="C2929" t="s">
        <v>1735</v>
      </c>
      <c r="D2929" t="s">
        <v>7004</v>
      </c>
      <c r="E2929" t="s">
        <v>1715</v>
      </c>
      <c r="H2929" t="str">
        <f>INDEX('Vensim Variables'!$B:$B,MATCH(EPS!$B2929,'Vensim Variables'!$A:$A,0))</f>
        <v>g pollutant</v>
      </c>
      <c r="I2929" t="str">
        <f t="shared" si="90"/>
        <v>F gases</v>
      </c>
      <c r="J2929">
        <f>INDEX(NoSettings!$C:$C,MATCH(EPS!$A2929,NoSettings!$A:$A,0))</f>
        <v>0</v>
      </c>
      <c r="K2929" s="109">
        <f>INDEX(GWP!$C$2:$C$13,MATCH(EPS!I2929,GWP!$B$2:$B$13,0))</f>
        <v>1</v>
      </c>
      <c r="L2929" s="5">
        <f t="shared" si="91"/>
        <v>0</v>
      </c>
    </row>
    <row r="2930" spans="1:12">
      <c r="A2930" t="s">
        <v>4649</v>
      </c>
      <c r="B2930" t="s">
        <v>5</v>
      </c>
      <c r="C2930" t="s">
        <v>1735</v>
      </c>
      <c r="D2930" t="s">
        <v>7005</v>
      </c>
      <c r="E2930" t="s">
        <v>1702</v>
      </c>
      <c r="H2930" t="str">
        <f>INDEX('Vensim Variables'!$B:$B,MATCH(EPS!$B2930,'Vensim Variables'!$A:$A,0))</f>
        <v>g pollutant</v>
      </c>
      <c r="I2930" t="str">
        <f t="shared" si="90"/>
        <v>CO2</v>
      </c>
      <c r="J2930">
        <f>INDEX(NoSettings!$C:$C,MATCH(EPS!$A2930,NoSettings!$A:$A,0))</f>
        <v>0</v>
      </c>
      <c r="K2930" s="109">
        <f>INDEX(GWP!$C$2:$C$13,MATCH(EPS!I2930,GWP!$B$2:$B$13,0))</f>
        <v>1</v>
      </c>
      <c r="L2930" s="5">
        <f t="shared" si="91"/>
        <v>0</v>
      </c>
    </row>
    <row r="2931" spans="1:12">
      <c r="A2931" t="s">
        <v>4650</v>
      </c>
      <c r="B2931" t="s">
        <v>5</v>
      </c>
      <c r="C2931" t="s">
        <v>1735</v>
      </c>
      <c r="D2931" t="s">
        <v>7005</v>
      </c>
      <c r="E2931" t="s">
        <v>1705</v>
      </c>
      <c r="H2931" t="str">
        <f>INDEX('Vensim Variables'!$B:$B,MATCH(EPS!$B2931,'Vensim Variables'!$A:$A,0))</f>
        <v>g pollutant</v>
      </c>
      <c r="I2931" t="str">
        <f t="shared" si="90"/>
        <v>VOC</v>
      </c>
      <c r="J2931">
        <f>INDEX(NoSettings!$C:$C,MATCH(EPS!$A2931,NoSettings!$A:$A,0))</f>
        <v>0</v>
      </c>
      <c r="K2931" s="109">
        <f>INDEX(GWP!$C$2:$C$13,MATCH(EPS!I2931,GWP!$B$2:$B$13,0))</f>
        <v>5</v>
      </c>
      <c r="L2931" s="5">
        <f t="shared" si="91"/>
        <v>0</v>
      </c>
    </row>
    <row r="2932" spans="1:12">
      <c r="A2932" t="s">
        <v>4651</v>
      </c>
      <c r="B2932" t="s">
        <v>5</v>
      </c>
      <c r="C2932" t="s">
        <v>1735</v>
      </c>
      <c r="D2932" t="s">
        <v>7005</v>
      </c>
      <c r="E2932" t="s">
        <v>1706</v>
      </c>
      <c r="H2932" t="str">
        <f>INDEX('Vensim Variables'!$B:$B,MATCH(EPS!$B2932,'Vensim Variables'!$A:$A,0))</f>
        <v>g pollutant</v>
      </c>
      <c r="I2932" t="str">
        <f t="shared" si="90"/>
        <v>CO</v>
      </c>
      <c r="J2932">
        <f>INDEX(NoSettings!$C:$C,MATCH(EPS!$A2932,NoSettings!$A:$A,0))</f>
        <v>0</v>
      </c>
      <c r="K2932" s="109">
        <f>INDEX(GWP!$C$2:$C$13,MATCH(EPS!I2932,GWP!$B$2:$B$13,0))</f>
        <v>1.8</v>
      </c>
      <c r="L2932" s="5">
        <f t="shared" si="91"/>
        <v>0</v>
      </c>
    </row>
    <row r="2933" spans="1:12">
      <c r="A2933" t="s">
        <v>4652</v>
      </c>
      <c r="B2933" t="s">
        <v>5</v>
      </c>
      <c r="C2933" t="s">
        <v>1735</v>
      </c>
      <c r="D2933" t="s">
        <v>7005</v>
      </c>
      <c r="E2933" t="s">
        <v>1707</v>
      </c>
      <c r="H2933" t="str">
        <f>INDEX('Vensim Variables'!$B:$B,MATCH(EPS!$B2933,'Vensim Variables'!$A:$A,0))</f>
        <v>g pollutant</v>
      </c>
      <c r="I2933" t="str">
        <f t="shared" si="90"/>
        <v>NOx</v>
      </c>
      <c r="J2933">
        <f>INDEX(NoSettings!$C:$C,MATCH(EPS!$A2933,NoSettings!$A:$A,0))</f>
        <v>0</v>
      </c>
      <c r="K2933" s="109">
        <f>INDEX(GWP!$C$2:$C$13,MATCH(EPS!I2933,GWP!$B$2:$B$13,0))</f>
        <v>-8.1999999999999993</v>
      </c>
      <c r="L2933" s="5">
        <f t="shared" si="91"/>
        <v>0</v>
      </c>
    </row>
    <row r="2934" spans="1:12">
      <c r="A2934" t="s">
        <v>4653</v>
      </c>
      <c r="B2934" t="s">
        <v>5</v>
      </c>
      <c r="C2934" t="s">
        <v>1735</v>
      </c>
      <c r="D2934" t="s">
        <v>7005</v>
      </c>
      <c r="E2934" t="s">
        <v>1708</v>
      </c>
      <c r="H2934" t="str">
        <f>INDEX('Vensim Variables'!$B:$B,MATCH(EPS!$B2934,'Vensim Variables'!$A:$A,0))</f>
        <v>g pollutant</v>
      </c>
      <c r="I2934" t="str">
        <f t="shared" si="90"/>
        <v>PM10</v>
      </c>
      <c r="J2934">
        <f>INDEX(NoSettings!$C:$C,MATCH(EPS!$A2934,NoSettings!$A:$A,0))</f>
        <v>0</v>
      </c>
      <c r="K2934" s="109">
        <f>INDEX(GWP!$C$2:$C$13,MATCH(EPS!I2934,GWP!$B$2:$B$13,0))</f>
        <v>0</v>
      </c>
      <c r="L2934" s="5">
        <f t="shared" si="91"/>
        <v>0</v>
      </c>
    </row>
    <row r="2935" spans="1:12">
      <c r="A2935" t="s">
        <v>4654</v>
      </c>
      <c r="B2935" t="s">
        <v>5</v>
      </c>
      <c r="C2935" t="s">
        <v>1735</v>
      </c>
      <c r="D2935" t="s">
        <v>7005</v>
      </c>
      <c r="E2935" t="s">
        <v>1709</v>
      </c>
      <c r="H2935" t="str">
        <f>INDEX('Vensim Variables'!$B:$B,MATCH(EPS!$B2935,'Vensim Variables'!$A:$A,0))</f>
        <v>g pollutant</v>
      </c>
      <c r="I2935" t="str">
        <f t="shared" si="90"/>
        <v>PM25</v>
      </c>
      <c r="J2935">
        <f>INDEX(NoSettings!$C:$C,MATCH(EPS!$A2935,NoSettings!$A:$A,0))</f>
        <v>0</v>
      </c>
      <c r="K2935" s="109">
        <f>INDEX(GWP!$C$2:$C$13,MATCH(EPS!I2935,GWP!$B$2:$B$13,0))</f>
        <v>0</v>
      </c>
      <c r="L2935" s="5">
        <f t="shared" si="91"/>
        <v>0</v>
      </c>
    </row>
    <row r="2936" spans="1:12">
      <c r="A2936" t="s">
        <v>4655</v>
      </c>
      <c r="B2936" t="s">
        <v>5</v>
      </c>
      <c r="C2936" t="s">
        <v>1735</v>
      </c>
      <c r="D2936" t="s">
        <v>7005</v>
      </c>
      <c r="E2936" t="s">
        <v>1710</v>
      </c>
      <c r="H2936" t="str">
        <f>INDEX('Vensim Variables'!$B:$B,MATCH(EPS!$B2936,'Vensim Variables'!$A:$A,0))</f>
        <v>g pollutant</v>
      </c>
      <c r="I2936" t="str">
        <f t="shared" si="90"/>
        <v>SOx</v>
      </c>
      <c r="J2936">
        <f>INDEX(NoSettings!$C:$C,MATCH(EPS!$A2936,NoSettings!$A:$A,0))</f>
        <v>0</v>
      </c>
      <c r="K2936" s="109">
        <f>INDEX(GWP!$C$2:$C$13,MATCH(EPS!I2936,GWP!$B$2:$B$13,0))</f>
        <v>0</v>
      </c>
      <c r="L2936" s="5">
        <f t="shared" si="91"/>
        <v>0</v>
      </c>
    </row>
    <row r="2937" spans="1:12">
      <c r="A2937" t="s">
        <v>4656</v>
      </c>
      <c r="B2937" t="s">
        <v>5</v>
      </c>
      <c r="C2937" t="s">
        <v>1735</v>
      </c>
      <c r="D2937" t="s">
        <v>7005</v>
      </c>
      <c r="E2937" t="s">
        <v>1711</v>
      </c>
      <c r="H2937" t="str">
        <f>INDEX('Vensim Variables'!$B:$B,MATCH(EPS!$B2937,'Vensim Variables'!$A:$A,0))</f>
        <v>g pollutant</v>
      </c>
      <c r="I2937" t="str">
        <f t="shared" si="90"/>
        <v>BC</v>
      </c>
      <c r="J2937">
        <f>INDEX(NoSettings!$C:$C,MATCH(EPS!$A2937,NoSettings!$A:$A,0))</f>
        <v>0</v>
      </c>
      <c r="K2937" s="109">
        <f>INDEX(GWP!$C$2:$C$13,MATCH(EPS!I2937,GWP!$B$2:$B$13,0))</f>
        <v>345</v>
      </c>
      <c r="L2937" s="5">
        <f t="shared" si="91"/>
        <v>0</v>
      </c>
    </row>
    <row r="2938" spans="1:12">
      <c r="A2938" t="s">
        <v>4657</v>
      </c>
      <c r="B2938" t="s">
        <v>5</v>
      </c>
      <c r="C2938" t="s">
        <v>1735</v>
      </c>
      <c r="D2938" t="s">
        <v>7005</v>
      </c>
      <c r="E2938" t="s">
        <v>1712</v>
      </c>
      <c r="H2938" t="str">
        <f>INDEX('Vensim Variables'!$B:$B,MATCH(EPS!$B2938,'Vensim Variables'!$A:$A,0))</f>
        <v>g pollutant</v>
      </c>
      <c r="I2938" t="str">
        <f t="shared" si="90"/>
        <v>OC</v>
      </c>
      <c r="J2938">
        <f>INDEX(NoSettings!$C:$C,MATCH(EPS!$A2938,NoSettings!$A:$A,0))</f>
        <v>0</v>
      </c>
      <c r="K2938" s="109">
        <f>INDEX(GWP!$C$2:$C$13,MATCH(EPS!I2938,GWP!$B$2:$B$13,0))</f>
        <v>-46</v>
      </c>
      <c r="L2938" s="5">
        <f t="shared" si="91"/>
        <v>0</v>
      </c>
    </row>
    <row r="2939" spans="1:12">
      <c r="A2939" t="s">
        <v>4658</v>
      </c>
      <c r="B2939" t="s">
        <v>5</v>
      </c>
      <c r="C2939" t="s">
        <v>1735</v>
      </c>
      <c r="D2939" t="s">
        <v>7005</v>
      </c>
      <c r="E2939" t="s">
        <v>1713</v>
      </c>
      <c r="H2939" t="str">
        <f>INDEX('Vensim Variables'!$B:$B,MATCH(EPS!$B2939,'Vensim Variables'!$A:$A,0))</f>
        <v>g pollutant</v>
      </c>
      <c r="I2939" t="str">
        <f t="shared" si="90"/>
        <v>CH4</v>
      </c>
      <c r="J2939">
        <f>INDEX(NoSettings!$C:$C,MATCH(EPS!$A2939,NoSettings!$A:$A,0))</f>
        <v>0</v>
      </c>
      <c r="K2939" s="109">
        <f>INDEX(GWP!$C$2:$C$13,MATCH(EPS!I2939,GWP!$B$2:$B$13,0))</f>
        <v>28</v>
      </c>
      <c r="L2939" s="5">
        <f t="shared" si="91"/>
        <v>0</v>
      </c>
    </row>
    <row r="2940" spans="1:12">
      <c r="A2940" t="s">
        <v>4659</v>
      </c>
      <c r="B2940" t="s">
        <v>5</v>
      </c>
      <c r="C2940" t="s">
        <v>1735</v>
      </c>
      <c r="D2940" t="s">
        <v>7005</v>
      </c>
      <c r="E2940" t="s">
        <v>1714</v>
      </c>
      <c r="H2940" t="str">
        <f>INDEX('Vensim Variables'!$B:$B,MATCH(EPS!$B2940,'Vensim Variables'!$A:$A,0))</f>
        <v>g pollutant</v>
      </c>
      <c r="I2940" t="str">
        <f t="shared" si="90"/>
        <v>N2O</v>
      </c>
      <c r="J2940">
        <f>INDEX(NoSettings!$C:$C,MATCH(EPS!$A2940,NoSettings!$A:$A,0))</f>
        <v>0</v>
      </c>
      <c r="K2940" s="109">
        <f>INDEX(GWP!$C$2:$C$13,MATCH(EPS!I2940,GWP!$B$2:$B$13,0))</f>
        <v>265</v>
      </c>
      <c r="L2940" s="5">
        <f t="shared" si="91"/>
        <v>0</v>
      </c>
    </row>
    <row r="2941" spans="1:12">
      <c r="A2941" t="s">
        <v>4660</v>
      </c>
      <c r="B2941" t="s">
        <v>5</v>
      </c>
      <c r="C2941" t="s">
        <v>1735</v>
      </c>
      <c r="D2941" t="s">
        <v>7005</v>
      </c>
      <c r="E2941" t="s">
        <v>1715</v>
      </c>
      <c r="H2941" t="str">
        <f>INDEX('Vensim Variables'!$B:$B,MATCH(EPS!$B2941,'Vensim Variables'!$A:$A,0))</f>
        <v>g pollutant</v>
      </c>
      <c r="I2941" t="str">
        <f t="shared" si="90"/>
        <v>F gases</v>
      </c>
      <c r="J2941">
        <f>INDEX(NoSettings!$C:$C,MATCH(EPS!$A2941,NoSettings!$A:$A,0))</f>
        <v>0</v>
      </c>
      <c r="K2941" s="109">
        <f>INDEX(GWP!$C$2:$C$13,MATCH(EPS!I2941,GWP!$B$2:$B$13,0))</f>
        <v>1</v>
      </c>
      <c r="L2941" s="5">
        <f t="shared" si="91"/>
        <v>0</v>
      </c>
    </row>
    <row r="2942" spans="1:12">
      <c r="A2942" t="s">
        <v>4661</v>
      </c>
      <c r="B2942" t="s">
        <v>5</v>
      </c>
      <c r="C2942" t="s">
        <v>1735</v>
      </c>
      <c r="D2942" t="s">
        <v>7006</v>
      </c>
      <c r="E2942" t="s">
        <v>1702</v>
      </c>
      <c r="H2942" t="str">
        <f>INDEX('Vensim Variables'!$B:$B,MATCH(EPS!$B2942,'Vensim Variables'!$A:$A,0))</f>
        <v>g pollutant</v>
      </c>
      <c r="I2942" t="str">
        <f t="shared" si="90"/>
        <v>CO2</v>
      </c>
      <c r="J2942">
        <f>INDEX(NoSettings!$C:$C,MATCH(EPS!$A2942,NoSettings!$A:$A,0))</f>
        <v>0</v>
      </c>
      <c r="K2942" s="109">
        <f>INDEX(GWP!$C$2:$C$13,MATCH(EPS!I2942,GWP!$B$2:$B$13,0))</f>
        <v>1</v>
      </c>
      <c r="L2942" s="5">
        <f t="shared" si="91"/>
        <v>0</v>
      </c>
    </row>
    <row r="2943" spans="1:12">
      <c r="A2943" t="s">
        <v>4662</v>
      </c>
      <c r="B2943" t="s">
        <v>5</v>
      </c>
      <c r="C2943" t="s">
        <v>1735</v>
      </c>
      <c r="D2943" t="s">
        <v>7006</v>
      </c>
      <c r="E2943" t="s">
        <v>1705</v>
      </c>
      <c r="H2943" t="str">
        <f>INDEX('Vensim Variables'!$B:$B,MATCH(EPS!$B2943,'Vensim Variables'!$A:$A,0))</f>
        <v>g pollutant</v>
      </c>
      <c r="I2943" t="str">
        <f t="shared" si="90"/>
        <v>VOC</v>
      </c>
      <c r="J2943">
        <f>INDEX(NoSettings!$C:$C,MATCH(EPS!$A2943,NoSettings!$A:$A,0))</f>
        <v>0</v>
      </c>
      <c r="K2943" s="109">
        <f>INDEX(GWP!$C$2:$C$13,MATCH(EPS!I2943,GWP!$B$2:$B$13,0))</f>
        <v>5</v>
      </c>
      <c r="L2943" s="5">
        <f t="shared" si="91"/>
        <v>0</v>
      </c>
    </row>
    <row r="2944" spans="1:12">
      <c r="A2944" t="s">
        <v>4663</v>
      </c>
      <c r="B2944" t="s">
        <v>5</v>
      </c>
      <c r="C2944" t="s">
        <v>1735</v>
      </c>
      <c r="D2944" t="s">
        <v>7006</v>
      </c>
      <c r="E2944" t="s">
        <v>1706</v>
      </c>
      <c r="H2944" t="str">
        <f>INDEX('Vensim Variables'!$B:$B,MATCH(EPS!$B2944,'Vensim Variables'!$A:$A,0))</f>
        <v>g pollutant</v>
      </c>
      <c r="I2944" t="str">
        <f t="shared" si="90"/>
        <v>CO</v>
      </c>
      <c r="J2944">
        <f>INDEX(NoSettings!$C:$C,MATCH(EPS!$A2944,NoSettings!$A:$A,0))</f>
        <v>0</v>
      </c>
      <c r="K2944" s="109">
        <f>INDEX(GWP!$C$2:$C$13,MATCH(EPS!I2944,GWP!$B$2:$B$13,0))</f>
        <v>1.8</v>
      </c>
      <c r="L2944" s="5">
        <f t="shared" si="91"/>
        <v>0</v>
      </c>
    </row>
    <row r="2945" spans="1:12">
      <c r="A2945" t="s">
        <v>4664</v>
      </c>
      <c r="B2945" t="s">
        <v>5</v>
      </c>
      <c r="C2945" t="s">
        <v>1735</v>
      </c>
      <c r="D2945" t="s">
        <v>7006</v>
      </c>
      <c r="E2945" t="s">
        <v>1707</v>
      </c>
      <c r="H2945" t="str">
        <f>INDEX('Vensim Variables'!$B:$B,MATCH(EPS!$B2945,'Vensim Variables'!$A:$A,0))</f>
        <v>g pollutant</v>
      </c>
      <c r="I2945" t="str">
        <f t="shared" si="90"/>
        <v>NOx</v>
      </c>
      <c r="J2945">
        <f>INDEX(NoSettings!$C:$C,MATCH(EPS!$A2945,NoSettings!$A:$A,0))</f>
        <v>0</v>
      </c>
      <c r="K2945" s="109">
        <f>INDEX(GWP!$C$2:$C$13,MATCH(EPS!I2945,GWP!$B$2:$B$13,0))</f>
        <v>-8.1999999999999993</v>
      </c>
      <c r="L2945" s="5">
        <f t="shared" si="91"/>
        <v>0</v>
      </c>
    </row>
    <row r="2946" spans="1:12">
      <c r="A2946" t="s">
        <v>4665</v>
      </c>
      <c r="B2946" t="s">
        <v>5</v>
      </c>
      <c r="C2946" t="s">
        <v>1735</v>
      </c>
      <c r="D2946" t="s">
        <v>7006</v>
      </c>
      <c r="E2946" t="s">
        <v>1708</v>
      </c>
      <c r="H2946" t="str">
        <f>INDEX('Vensim Variables'!$B:$B,MATCH(EPS!$B2946,'Vensim Variables'!$A:$A,0))</f>
        <v>g pollutant</v>
      </c>
      <c r="I2946" t="str">
        <f t="shared" si="90"/>
        <v>PM10</v>
      </c>
      <c r="J2946">
        <f>INDEX(NoSettings!$C:$C,MATCH(EPS!$A2946,NoSettings!$A:$A,0))</f>
        <v>0</v>
      </c>
      <c r="K2946" s="109">
        <f>INDEX(GWP!$C$2:$C$13,MATCH(EPS!I2946,GWP!$B$2:$B$13,0))</f>
        <v>0</v>
      </c>
      <c r="L2946" s="5">
        <f t="shared" si="91"/>
        <v>0</v>
      </c>
    </row>
    <row r="2947" spans="1:12">
      <c r="A2947" t="s">
        <v>4666</v>
      </c>
      <c r="B2947" t="s">
        <v>5</v>
      </c>
      <c r="C2947" t="s">
        <v>1735</v>
      </c>
      <c r="D2947" t="s">
        <v>7006</v>
      </c>
      <c r="E2947" t="s">
        <v>1709</v>
      </c>
      <c r="H2947" t="str">
        <f>INDEX('Vensim Variables'!$B:$B,MATCH(EPS!$B2947,'Vensim Variables'!$A:$A,0))</f>
        <v>g pollutant</v>
      </c>
      <c r="I2947" t="str">
        <f t="shared" ref="I2947:I3010" si="92">IF(OR(C2947="CO2",C2947="CH4",C2947="N2O",C2947="F gases",C2947="VOC",C2947="CO",C2947="NOx",C2947="PM10",C2947="PM25",C2947="SOx",C2947="BC",C2947="OC"),C2947,IF(OR(D2947="CO2",D2947="CH4",D2947="N2O",D2947="F gases",D2947="VOC",D2947="CO",D2947="NOx",D2947="PM10",D2947="PM25",D2947="SOx",D2947="BC",D2947="OC"),D2947,IF(OR(E2947="CO2",E2947="CH4",E2947="N2O",E2947="F gases",E2947="VOC",E2947="CO",E2947="NOx",E2947="PM10",E2947="PM25",E2947="SOx",E2947="BC",E2947="OC"),E2947,"NA")))</f>
        <v>PM25</v>
      </c>
      <c r="J2947">
        <f>INDEX(NoSettings!$C:$C,MATCH(EPS!$A2947,NoSettings!$A:$A,0))</f>
        <v>0</v>
      </c>
      <c r="K2947" s="109">
        <f>INDEX(GWP!$C$2:$C$13,MATCH(EPS!I2947,GWP!$B$2:$B$13,0))</f>
        <v>0</v>
      </c>
      <c r="L2947" s="5">
        <f t="shared" ref="L2947:L3010" si="93">IF(H2947="g pollutant",K2947*J2947/10^12,IF(H2947="MMTCO2e",J2947,IF(H2947="MWh",J2947,0)))</f>
        <v>0</v>
      </c>
    </row>
    <row r="2948" spans="1:12">
      <c r="A2948" t="s">
        <v>4667</v>
      </c>
      <c r="B2948" t="s">
        <v>5</v>
      </c>
      <c r="C2948" t="s">
        <v>1735</v>
      </c>
      <c r="D2948" t="s">
        <v>7006</v>
      </c>
      <c r="E2948" t="s">
        <v>1710</v>
      </c>
      <c r="H2948" t="str">
        <f>INDEX('Vensim Variables'!$B:$B,MATCH(EPS!$B2948,'Vensim Variables'!$A:$A,0))</f>
        <v>g pollutant</v>
      </c>
      <c r="I2948" t="str">
        <f t="shared" si="92"/>
        <v>SOx</v>
      </c>
      <c r="J2948">
        <f>INDEX(NoSettings!$C:$C,MATCH(EPS!$A2948,NoSettings!$A:$A,0))</f>
        <v>0</v>
      </c>
      <c r="K2948" s="109">
        <f>INDEX(GWP!$C$2:$C$13,MATCH(EPS!I2948,GWP!$B$2:$B$13,0))</f>
        <v>0</v>
      </c>
      <c r="L2948" s="5">
        <f t="shared" si="93"/>
        <v>0</v>
      </c>
    </row>
    <row r="2949" spans="1:12">
      <c r="A2949" t="s">
        <v>4668</v>
      </c>
      <c r="B2949" t="s">
        <v>5</v>
      </c>
      <c r="C2949" t="s">
        <v>1735</v>
      </c>
      <c r="D2949" t="s">
        <v>7006</v>
      </c>
      <c r="E2949" t="s">
        <v>1711</v>
      </c>
      <c r="H2949" t="str">
        <f>INDEX('Vensim Variables'!$B:$B,MATCH(EPS!$B2949,'Vensim Variables'!$A:$A,0))</f>
        <v>g pollutant</v>
      </c>
      <c r="I2949" t="str">
        <f t="shared" si="92"/>
        <v>BC</v>
      </c>
      <c r="J2949">
        <f>INDEX(NoSettings!$C:$C,MATCH(EPS!$A2949,NoSettings!$A:$A,0))</f>
        <v>0</v>
      </c>
      <c r="K2949" s="109">
        <f>INDEX(GWP!$C$2:$C$13,MATCH(EPS!I2949,GWP!$B$2:$B$13,0))</f>
        <v>345</v>
      </c>
      <c r="L2949" s="5">
        <f t="shared" si="93"/>
        <v>0</v>
      </c>
    </row>
    <row r="2950" spans="1:12">
      <c r="A2950" t="s">
        <v>4669</v>
      </c>
      <c r="B2950" t="s">
        <v>5</v>
      </c>
      <c r="C2950" t="s">
        <v>1735</v>
      </c>
      <c r="D2950" t="s">
        <v>7006</v>
      </c>
      <c r="E2950" t="s">
        <v>1712</v>
      </c>
      <c r="H2950" t="str">
        <f>INDEX('Vensim Variables'!$B:$B,MATCH(EPS!$B2950,'Vensim Variables'!$A:$A,0))</f>
        <v>g pollutant</v>
      </c>
      <c r="I2950" t="str">
        <f t="shared" si="92"/>
        <v>OC</v>
      </c>
      <c r="J2950">
        <f>INDEX(NoSettings!$C:$C,MATCH(EPS!$A2950,NoSettings!$A:$A,0))</f>
        <v>0</v>
      </c>
      <c r="K2950" s="109">
        <f>INDEX(GWP!$C$2:$C$13,MATCH(EPS!I2950,GWP!$B$2:$B$13,0))</f>
        <v>-46</v>
      </c>
      <c r="L2950" s="5">
        <f t="shared" si="93"/>
        <v>0</v>
      </c>
    </row>
    <row r="2951" spans="1:12">
      <c r="A2951" t="s">
        <v>4670</v>
      </c>
      <c r="B2951" t="s">
        <v>5</v>
      </c>
      <c r="C2951" t="s">
        <v>1735</v>
      </c>
      <c r="D2951" t="s">
        <v>7006</v>
      </c>
      <c r="E2951" t="s">
        <v>1713</v>
      </c>
      <c r="H2951" t="str">
        <f>INDEX('Vensim Variables'!$B:$B,MATCH(EPS!$B2951,'Vensim Variables'!$A:$A,0))</f>
        <v>g pollutant</v>
      </c>
      <c r="I2951" t="str">
        <f t="shared" si="92"/>
        <v>CH4</v>
      </c>
      <c r="J2951">
        <f>INDEX(NoSettings!$C:$C,MATCH(EPS!$A2951,NoSettings!$A:$A,0))</f>
        <v>0</v>
      </c>
      <c r="K2951" s="109">
        <f>INDEX(GWP!$C$2:$C$13,MATCH(EPS!I2951,GWP!$B$2:$B$13,0))</f>
        <v>28</v>
      </c>
      <c r="L2951" s="5">
        <f t="shared" si="93"/>
        <v>0</v>
      </c>
    </row>
    <row r="2952" spans="1:12">
      <c r="A2952" t="s">
        <v>4671</v>
      </c>
      <c r="B2952" t="s">
        <v>5</v>
      </c>
      <c r="C2952" t="s">
        <v>1735</v>
      </c>
      <c r="D2952" t="s">
        <v>7006</v>
      </c>
      <c r="E2952" t="s">
        <v>1714</v>
      </c>
      <c r="H2952" t="str">
        <f>INDEX('Vensim Variables'!$B:$B,MATCH(EPS!$B2952,'Vensim Variables'!$A:$A,0))</f>
        <v>g pollutant</v>
      </c>
      <c r="I2952" t="str">
        <f t="shared" si="92"/>
        <v>N2O</v>
      </c>
      <c r="J2952">
        <f>INDEX(NoSettings!$C:$C,MATCH(EPS!$A2952,NoSettings!$A:$A,0))</f>
        <v>0</v>
      </c>
      <c r="K2952" s="109">
        <f>INDEX(GWP!$C$2:$C$13,MATCH(EPS!I2952,GWP!$B$2:$B$13,0))</f>
        <v>265</v>
      </c>
      <c r="L2952" s="5">
        <f t="shared" si="93"/>
        <v>0</v>
      </c>
    </row>
    <row r="2953" spans="1:12">
      <c r="A2953" t="s">
        <v>4672</v>
      </c>
      <c r="B2953" t="s">
        <v>5</v>
      </c>
      <c r="C2953" t="s">
        <v>1735</v>
      </c>
      <c r="D2953" t="s">
        <v>7006</v>
      </c>
      <c r="E2953" t="s">
        <v>1715</v>
      </c>
      <c r="H2953" t="str">
        <f>INDEX('Vensim Variables'!$B:$B,MATCH(EPS!$B2953,'Vensim Variables'!$A:$A,0))</f>
        <v>g pollutant</v>
      </c>
      <c r="I2953" t="str">
        <f t="shared" si="92"/>
        <v>F gases</v>
      </c>
      <c r="J2953">
        <f>INDEX(NoSettings!$C:$C,MATCH(EPS!$A2953,NoSettings!$A:$A,0))</f>
        <v>0</v>
      </c>
      <c r="K2953" s="109">
        <f>INDEX(GWP!$C$2:$C$13,MATCH(EPS!I2953,GWP!$B$2:$B$13,0))</f>
        <v>1</v>
      </c>
      <c r="L2953" s="5">
        <f t="shared" si="93"/>
        <v>0</v>
      </c>
    </row>
    <row r="2954" spans="1:12">
      <c r="A2954" t="s">
        <v>4673</v>
      </c>
      <c r="B2954" t="s">
        <v>5</v>
      </c>
      <c r="C2954" t="s">
        <v>1735</v>
      </c>
      <c r="D2954" t="s">
        <v>7007</v>
      </c>
      <c r="E2954" t="s">
        <v>1702</v>
      </c>
      <c r="H2954" t="str">
        <f>INDEX('Vensim Variables'!$B:$B,MATCH(EPS!$B2954,'Vensim Variables'!$A:$A,0))</f>
        <v>g pollutant</v>
      </c>
      <c r="I2954" t="str">
        <f t="shared" si="92"/>
        <v>CO2</v>
      </c>
      <c r="J2954">
        <f>INDEX(NoSettings!$C:$C,MATCH(EPS!$A2954,NoSettings!$A:$A,0))</f>
        <v>0</v>
      </c>
      <c r="K2954" s="109">
        <f>INDEX(GWP!$C$2:$C$13,MATCH(EPS!I2954,GWP!$B$2:$B$13,0))</f>
        <v>1</v>
      </c>
      <c r="L2954" s="5">
        <f t="shared" si="93"/>
        <v>0</v>
      </c>
    </row>
    <row r="2955" spans="1:12">
      <c r="A2955" t="s">
        <v>4674</v>
      </c>
      <c r="B2955" t="s">
        <v>5</v>
      </c>
      <c r="C2955" t="s">
        <v>1735</v>
      </c>
      <c r="D2955" t="s">
        <v>7007</v>
      </c>
      <c r="E2955" t="s">
        <v>1705</v>
      </c>
      <c r="H2955" t="str">
        <f>INDEX('Vensim Variables'!$B:$B,MATCH(EPS!$B2955,'Vensim Variables'!$A:$A,0))</f>
        <v>g pollutant</v>
      </c>
      <c r="I2955" t="str">
        <f t="shared" si="92"/>
        <v>VOC</v>
      </c>
      <c r="J2955">
        <f>INDEX(NoSettings!$C:$C,MATCH(EPS!$A2955,NoSettings!$A:$A,0))</f>
        <v>0</v>
      </c>
      <c r="K2955" s="109">
        <f>INDEX(GWP!$C$2:$C$13,MATCH(EPS!I2955,GWP!$B$2:$B$13,0))</f>
        <v>5</v>
      </c>
      <c r="L2955" s="5">
        <f t="shared" si="93"/>
        <v>0</v>
      </c>
    </row>
    <row r="2956" spans="1:12">
      <c r="A2956" t="s">
        <v>4675</v>
      </c>
      <c r="B2956" t="s">
        <v>5</v>
      </c>
      <c r="C2956" t="s">
        <v>1735</v>
      </c>
      <c r="D2956" t="s">
        <v>7007</v>
      </c>
      <c r="E2956" t="s">
        <v>1706</v>
      </c>
      <c r="H2956" t="str">
        <f>INDEX('Vensim Variables'!$B:$B,MATCH(EPS!$B2956,'Vensim Variables'!$A:$A,0))</f>
        <v>g pollutant</v>
      </c>
      <c r="I2956" t="str">
        <f t="shared" si="92"/>
        <v>CO</v>
      </c>
      <c r="J2956">
        <f>INDEX(NoSettings!$C:$C,MATCH(EPS!$A2956,NoSettings!$A:$A,0))</f>
        <v>0</v>
      </c>
      <c r="K2956" s="109">
        <f>INDEX(GWP!$C$2:$C$13,MATCH(EPS!I2956,GWP!$B$2:$B$13,0))</f>
        <v>1.8</v>
      </c>
      <c r="L2956" s="5">
        <f t="shared" si="93"/>
        <v>0</v>
      </c>
    </row>
    <row r="2957" spans="1:12">
      <c r="A2957" t="s">
        <v>4676</v>
      </c>
      <c r="B2957" t="s">
        <v>5</v>
      </c>
      <c r="C2957" t="s">
        <v>1735</v>
      </c>
      <c r="D2957" t="s">
        <v>7007</v>
      </c>
      <c r="E2957" t="s">
        <v>1707</v>
      </c>
      <c r="H2957" t="str">
        <f>INDEX('Vensim Variables'!$B:$B,MATCH(EPS!$B2957,'Vensim Variables'!$A:$A,0))</f>
        <v>g pollutant</v>
      </c>
      <c r="I2957" t="str">
        <f t="shared" si="92"/>
        <v>NOx</v>
      </c>
      <c r="J2957">
        <f>INDEX(NoSettings!$C:$C,MATCH(EPS!$A2957,NoSettings!$A:$A,0))</f>
        <v>0</v>
      </c>
      <c r="K2957" s="109">
        <f>INDEX(GWP!$C$2:$C$13,MATCH(EPS!I2957,GWP!$B$2:$B$13,0))</f>
        <v>-8.1999999999999993</v>
      </c>
      <c r="L2957" s="5">
        <f t="shared" si="93"/>
        <v>0</v>
      </c>
    </row>
    <row r="2958" spans="1:12">
      <c r="A2958" t="s">
        <v>4677</v>
      </c>
      <c r="B2958" t="s">
        <v>5</v>
      </c>
      <c r="C2958" t="s">
        <v>1735</v>
      </c>
      <c r="D2958" t="s">
        <v>7007</v>
      </c>
      <c r="E2958" t="s">
        <v>1708</v>
      </c>
      <c r="H2958" t="str">
        <f>INDEX('Vensim Variables'!$B:$B,MATCH(EPS!$B2958,'Vensim Variables'!$A:$A,0))</f>
        <v>g pollutant</v>
      </c>
      <c r="I2958" t="str">
        <f t="shared" si="92"/>
        <v>PM10</v>
      </c>
      <c r="J2958">
        <f>INDEX(NoSettings!$C:$C,MATCH(EPS!$A2958,NoSettings!$A:$A,0))</f>
        <v>0</v>
      </c>
      <c r="K2958" s="109">
        <f>INDEX(GWP!$C$2:$C$13,MATCH(EPS!I2958,GWP!$B$2:$B$13,0))</f>
        <v>0</v>
      </c>
      <c r="L2958" s="5">
        <f t="shared" si="93"/>
        <v>0</v>
      </c>
    </row>
    <row r="2959" spans="1:12">
      <c r="A2959" t="s">
        <v>4678</v>
      </c>
      <c r="B2959" t="s">
        <v>5</v>
      </c>
      <c r="C2959" t="s">
        <v>1735</v>
      </c>
      <c r="D2959" t="s">
        <v>7007</v>
      </c>
      <c r="E2959" t="s">
        <v>1709</v>
      </c>
      <c r="H2959" t="str">
        <f>INDEX('Vensim Variables'!$B:$B,MATCH(EPS!$B2959,'Vensim Variables'!$A:$A,0))</f>
        <v>g pollutant</v>
      </c>
      <c r="I2959" t="str">
        <f t="shared" si="92"/>
        <v>PM25</v>
      </c>
      <c r="J2959">
        <f>INDEX(NoSettings!$C:$C,MATCH(EPS!$A2959,NoSettings!$A:$A,0))</f>
        <v>0</v>
      </c>
      <c r="K2959" s="109">
        <f>INDEX(GWP!$C$2:$C$13,MATCH(EPS!I2959,GWP!$B$2:$B$13,0))</f>
        <v>0</v>
      </c>
      <c r="L2959" s="5">
        <f t="shared" si="93"/>
        <v>0</v>
      </c>
    </row>
    <row r="2960" spans="1:12">
      <c r="A2960" t="s">
        <v>4679</v>
      </c>
      <c r="B2960" t="s">
        <v>5</v>
      </c>
      <c r="C2960" t="s">
        <v>1735</v>
      </c>
      <c r="D2960" t="s">
        <v>7007</v>
      </c>
      <c r="E2960" t="s">
        <v>1710</v>
      </c>
      <c r="H2960" t="str">
        <f>INDEX('Vensim Variables'!$B:$B,MATCH(EPS!$B2960,'Vensim Variables'!$A:$A,0))</f>
        <v>g pollutant</v>
      </c>
      <c r="I2960" t="str">
        <f t="shared" si="92"/>
        <v>SOx</v>
      </c>
      <c r="J2960">
        <f>INDEX(NoSettings!$C:$C,MATCH(EPS!$A2960,NoSettings!$A:$A,0))</f>
        <v>0</v>
      </c>
      <c r="K2960" s="109">
        <f>INDEX(GWP!$C$2:$C$13,MATCH(EPS!I2960,GWP!$B$2:$B$13,0))</f>
        <v>0</v>
      </c>
      <c r="L2960" s="5">
        <f t="shared" si="93"/>
        <v>0</v>
      </c>
    </row>
    <row r="2961" spans="1:12">
      <c r="A2961" t="s">
        <v>4680</v>
      </c>
      <c r="B2961" t="s">
        <v>5</v>
      </c>
      <c r="C2961" t="s">
        <v>1735</v>
      </c>
      <c r="D2961" t="s">
        <v>7007</v>
      </c>
      <c r="E2961" t="s">
        <v>1711</v>
      </c>
      <c r="H2961" t="str">
        <f>INDEX('Vensim Variables'!$B:$B,MATCH(EPS!$B2961,'Vensim Variables'!$A:$A,0))</f>
        <v>g pollutant</v>
      </c>
      <c r="I2961" t="str">
        <f t="shared" si="92"/>
        <v>BC</v>
      </c>
      <c r="J2961">
        <f>INDEX(NoSettings!$C:$C,MATCH(EPS!$A2961,NoSettings!$A:$A,0))</f>
        <v>0</v>
      </c>
      <c r="K2961" s="109">
        <f>INDEX(GWP!$C$2:$C$13,MATCH(EPS!I2961,GWP!$B$2:$B$13,0))</f>
        <v>345</v>
      </c>
      <c r="L2961" s="5">
        <f t="shared" si="93"/>
        <v>0</v>
      </c>
    </row>
    <row r="2962" spans="1:12">
      <c r="A2962" t="s">
        <v>4681</v>
      </c>
      <c r="B2962" t="s">
        <v>5</v>
      </c>
      <c r="C2962" t="s">
        <v>1735</v>
      </c>
      <c r="D2962" t="s">
        <v>7007</v>
      </c>
      <c r="E2962" t="s">
        <v>1712</v>
      </c>
      <c r="H2962" t="str">
        <f>INDEX('Vensim Variables'!$B:$B,MATCH(EPS!$B2962,'Vensim Variables'!$A:$A,0))</f>
        <v>g pollutant</v>
      </c>
      <c r="I2962" t="str">
        <f t="shared" si="92"/>
        <v>OC</v>
      </c>
      <c r="J2962">
        <f>INDEX(NoSettings!$C:$C,MATCH(EPS!$A2962,NoSettings!$A:$A,0))</f>
        <v>0</v>
      </c>
      <c r="K2962" s="109">
        <f>INDEX(GWP!$C$2:$C$13,MATCH(EPS!I2962,GWP!$B$2:$B$13,0))</f>
        <v>-46</v>
      </c>
      <c r="L2962" s="5">
        <f t="shared" si="93"/>
        <v>0</v>
      </c>
    </row>
    <row r="2963" spans="1:12">
      <c r="A2963" t="s">
        <v>4682</v>
      </c>
      <c r="B2963" t="s">
        <v>5</v>
      </c>
      <c r="C2963" t="s">
        <v>1735</v>
      </c>
      <c r="D2963" t="s">
        <v>7007</v>
      </c>
      <c r="E2963" t="s">
        <v>1713</v>
      </c>
      <c r="H2963" t="str">
        <f>INDEX('Vensim Variables'!$B:$B,MATCH(EPS!$B2963,'Vensim Variables'!$A:$A,0))</f>
        <v>g pollutant</v>
      </c>
      <c r="I2963" t="str">
        <f t="shared" si="92"/>
        <v>CH4</v>
      </c>
      <c r="J2963">
        <f>INDEX(NoSettings!$C:$C,MATCH(EPS!$A2963,NoSettings!$A:$A,0))</f>
        <v>0</v>
      </c>
      <c r="K2963" s="109">
        <f>INDEX(GWP!$C$2:$C$13,MATCH(EPS!I2963,GWP!$B$2:$B$13,0))</f>
        <v>28</v>
      </c>
      <c r="L2963" s="5">
        <f t="shared" si="93"/>
        <v>0</v>
      </c>
    </row>
    <row r="2964" spans="1:12">
      <c r="A2964" t="s">
        <v>4683</v>
      </c>
      <c r="B2964" t="s">
        <v>5</v>
      </c>
      <c r="C2964" t="s">
        <v>1735</v>
      </c>
      <c r="D2964" t="s">
        <v>7007</v>
      </c>
      <c r="E2964" t="s">
        <v>1714</v>
      </c>
      <c r="H2964" t="str">
        <f>INDEX('Vensim Variables'!$B:$B,MATCH(EPS!$B2964,'Vensim Variables'!$A:$A,0))</f>
        <v>g pollutant</v>
      </c>
      <c r="I2964" t="str">
        <f t="shared" si="92"/>
        <v>N2O</v>
      </c>
      <c r="J2964">
        <f>INDEX(NoSettings!$C:$C,MATCH(EPS!$A2964,NoSettings!$A:$A,0))</f>
        <v>0</v>
      </c>
      <c r="K2964" s="109">
        <f>INDEX(GWP!$C$2:$C$13,MATCH(EPS!I2964,GWP!$B$2:$B$13,0))</f>
        <v>265</v>
      </c>
      <c r="L2964" s="5">
        <f t="shared" si="93"/>
        <v>0</v>
      </c>
    </row>
    <row r="2965" spans="1:12">
      <c r="A2965" t="s">
        <v>4684</v>
      </c>
      <c r="B2965" t="s">
        <v>5</v>
      </c>
      <c r="C2965" t="s">
        <v>1735</v>
      </c>
      <c r="D2965" t="s">
        <v>7007</v>
      </c>
      <c r="E2965" t="s">
        <v>1715</v>
      </c>
      <c r="H2965" t="str">
        <f>INDEX('Vensim Variables'!$B:$B,MATCH(EPS!$B2965,'Vensim Variables'!$A:$A,0))</f>
        <v>g pollutant</v>
      </c>
      <c r="I2965" t="str">
        <f t="shared" si="92"/>
        <v>F gases</v>
      </c>
      <c r="J2965">
        <f>INDEX(NoSettings!$C:$C,MATCH(EPS!$A2965,NoSettings!$A:$A,0))</f>
        <v>0</v>
      </c>
      <c r="K2965" s="109">
        <f>INDEX(GWP!$C$2:$C$13,MATCH(EPS!I2965,GWP!$B$2:$B$13,0))</f>
        <v>1</v>
      </c>
      <c r="L2965" s="5">
        <f t="shared" si="93"/>
        <v>0</v>
      </c>
    </row>
    <row r="2966" spans="1:12">
      <c r="A2966" t="s">
        <v>4685</v>
      </c>
      <c r="B2966" t="s">
        <v>5</v>
      </c>
      <c r="C2966" t="s">
        <v>1735</v>
      </c>
      <c r="D2966" t="s">
        <v>7008</v>
      </c>
      <c r="E2966" t="s">
        <v>1702</v>
      </c>
      <c r="H2966" t="str">
        <f>INDEX('Vensim Variables'!$B:$B,MATCH(EPS!$B2966,'Vensim Variables'!$A:$A,0))</f>
        <v>g pollutant</v>
      </c>
      <c r="I2966" t="str">
        <f t="shared" si="92"/>
        <v>CO2</v>
      </c>
      <c r="J2966">
        <f>INDEX(NoSettings!$C:$C,MATCH(EPS!$A2966,NoSettings!$A:$A,0))</f>
        <v>0</v>
      </c>
      <c r="K2966" s="109">
        <f>INDEX(GWP!$C$2:$C$13,MATCH(EPS!I2966,GWP!$B$2:$B$13,0))</f>
        <v>1</v>
      </c>
      <c r="L2966" s="5">
        <f t="shared" si="93"/>
        <v>0</v>
      </c>
    </row>
    <row r="2967" spans="1:12">
      <c r="A2967" t="s">
        <v>4686</v>
      </c>
      <c r="B2967" t="s">
        <v>5</v>
      </c>
      <c r="C2967" t="s">
        <v>1735</v>
      </c>
      <c r="D2967" t="s">
        <v>7008</v>
      </c>
      <c r="E2967" t="s">
        <v>1705</v>
      </c>
      <c r="H2967" t="str">
        <f>INDEX('Vensim Variables'!$B:$B,MATCH(EPS!$B2967,'Vensim Variables'!$A:$A,0))</f>
        <v>g pollutant</v>
      </c>
      <c r="I2967" t="str">
        <f t="shared" si="92"/>
        <v>VOC</v>
      </c>
      <c r="J2967">
        <f>INDEX(NoSettings!$C:$C,MATCH(EPS!$A2967,NoSettings!$A:$A,0))</f>
        <v>0</v>
      </c>
      <c r="K2967" s="109">
        <f>INDEX(GWP!$C$2:$C$13,MATCH(EPS!I2967,GWP!$B$2:$B$13,0))</f>
        <v>5</v>
      </c>
      <c r="L2967" s="5">
        <f t="shared" si="93"/>
        <v>0</v>
      </c>
    </row>
    <row r="2968" spans="1:12">
      <c r="A2968" t="s">
        <v>4687</v>
      </c>
      <c r="B2968" t="s">
        <v>5</v>
      </c>
      <c r="C2968" t="s">
        <v>1735</v>
      </c>
      <c r="D2968" t="s">
        <v>7008</v>
      </c>
      <c r="E2968" t="s">
        <v>1706</v>
      </c>
      <c r="H2968" t="str">
        <f>INDEX('Vensim Variables'!$B:$B,MATCH(EPS!$B2968,'Vensim Variables'!$A:$A,0))</f>
        <v>g pollutant</v>
      </c>
      <c r="I2968" t="str">
        <f t="shared" si="92"/>
        <v>CO</v>
      </c>
      <c r="J2968">
        <f>INDEX(NoSettings!$C:$C,MATCH(EPS!$A2968,NoSettings!$A:$A,0))</f>
        <v>0</v>
      </c>
      <c r="K2968" s="109">
        <f>INDEX(GWP!$C$2:$C$13,MATCH(EPS!I2968,GWP!$B$2:$B$13,0))</f>
        <v>1.8</v>
      </c>
      <c r="L2968" s="5">
        <f t="shared" si="93"/>
        <v>0</v>
      </c>
    </row>
    <row r="2969" spans="1:12">
      <c r="A2969" t="s">
        <v>4688</v>
      </c>
      <c r="B2969" t="s">
        <v>5</v>
      </c>
      <c r="C2969" t="s">
        <v>1735</v>
      </c>
      <c r="D2969" t="s">
        <v>7008</v>
      </c>
      <c r="E2969" t="s">
        <v>1707</v>
      </c>
      <c r="H2969" t="str">
        <f>INDEX('Vensim Variables'!$B:$B,MATCH(EPS!$B2969,'Vensim Variables'!$A:$A,0))</f>
        <v>g pollutant</v>
      </c>
      <c r="I2969" t="str">
        <f t="shared" si="92"/>
        <v>NOx</v>
      </c>
      <c r="J2969">
        <f>INDEX(NoSettings!$C:$C,MATCH(EPS!$A2969,NoSettings!$A:$A,0))</f>
        <v>0</v>
      </c>
      <c r="K2969" s="109">
        <f>INDEX(GWP!$C$2:$C$13,MATCH(EPS!I2969,GWP!$B$2:$B$13,0))</f>
        <v>-8.1999999999999993</v>
      </c>
      <c r="L2969" s="5">
        <f t="shared" si="93"/>
        <v>0</v>
      </c>
    </row>
    <row r="2970" spans="1:12">
      <c r="A2970" t="s">
        <v>4689</v>
      </c>
      <c r="B2970" t="s">
        <v>5</v>
      </c>
      <c r="C2970" t="s">
        <v>1735</v>
      </c>
      <c r="D2970" t="s">
        <v>7008</v>
      </c>
      <c r="E2970" t="s">
        <v>1708</v>
      </c>
      <c r="H2970" t="str">
        <f>INDEX('Vensim Variables'!$B:$B,MATCH(EPS!$B2970,'Vensim Variables'!$A:$A,0))</f>
        <v>g pollutant</v>
      </c>
      <c r="I2970" t="str">
        <f t="shared" si="92"/>
        <v>PM10</v>
      </c>
      <c r="J2970">
        <f>INDEX(NoSettings!$C:$C,MATCH(EPS!$A2970,NoSettings!$A:$A,0))</f>
        <v>0</v>
      </c>
      <c r="K2970" s="109">
        <f>INDEX(GWP!$C$2:$C$13,MATCH(EPS!I2970,GWP!$B$2:$B$13,0))</f>
        <v>0</v>
      </c>
      <c r="L2970" s="5">
        <f t="shared" si="93"/>
        <v>0</v>
      </c>
    </row>
    <row r="2971" spans="1:12">
      <c r="A2971" t="s">
        <v>4690</v>
      </c>
      <c r="B2971" t="s">
        <v>5</v>
      </c>
      <c r="C2971" t="s">
        <v>1735</v>
      </c>
      <c r="D2971" t="s">
        <v>7008</v>
      </c>
      <c r="E2971" t="s">
        <v>1709</v>
      </c>
      <c r="H2971" t="str">
        <f>INDEX('Vensim Variables'!$B:$B,MATCH(EPS!$B2971,'Vensim Variables'!$A:$A,0))</f>
        <v>g pollutant</v>
      </c>
      <c r="I2971" t="str">
        <f t="shared" si="92"/>
        <v>PM25</v>
      </c>
      <c r="J2971">
        <f>INDEX(NoSettings!$C:$C,MATCH(EPS!$A2971,NoSettings!$A:$A,0))</f>
        <v>0</v>
      </c>
      <c r="K2971" s="109">
        <f>INDEX(GWP!$C$2:$C$13,MATCH(EPS!I2971,GWP!$B$2:$B$13,0))</f>
        <v>0</v>
      </c>
      <c r="L2971" s="5">
        <f t="shared" si="93"/>
        <v>0</v>
      </c>
    </row>
    <row r="2972" spans="1:12">
      <c r="A2972" t="s">
        <v>4691</v>
      </c>
      <c r="B2972" t="s">
        <v>5</v>
      </c>
      <c r="C2972" t="s">
        <v>1735</v>
      </c>
      <c r="D2972" t="s">
        <v>7008</v>
      </c>
      <c r="E2972" t="s">
        <v>1710</v>
      </c>
      <c r="H2972" t="str">
        <f>INDEX('Vensim Variables'!$B:$B,MATCH(EPS!$B2972,'Vensim Variables'!$A:$A,0))</f>
        <v>g pollutant</v>
      </c>
      <c r="I2972" t="str">
        <f t="shared" si="92"/>
        <v>SOx</v>
      </c>
      <c r="J2972">
        <f>INDEX(NoSettings!$C:$C,MATCH(EPS!$A2972,NoSettings!$A:$A,0))</f>
        <v>0</v>
      </c>
      <c r="K2972" s="109">
        <f>INDEX(GWP!$C$2:$C$13,MATCH(EPS!I2972,GWP!$B$2:$B$13,0))</f>
        <v>0</v>
      </c>
      <c r="L2972" s="5">
        <f t="shared" si="93"/>
        <v>0</v>
      </c>
    </row>
    <row r="2973" spans="1:12">
      <c r="A2973" t="s">
        <v>4692</v>
      </c>
      <c r="B2973" t="s">
        <v>5</v>
      </c>
      <c r="C2973" t="s">
        <v>1735</v>
      </c>
      <c r="D2973" t="s">
        <v>7008</v>
      </c>
      <c r="E2973" t="s">
        <v>1711</v>
      </c>
      <c r="H2973" t="str">
        <f>INDEX('Vensim Variables'!$B:$B,MATCH(EPS!$B2973,'Vensim Variables'!$A:$A,0))</f>
        <v>g pollutant</v>
      </c>
      <c r="I2973" t="str">
        <f t="shared" si="92"/>
        <v>BC</v>
      </c>
      <c r="J2973">
        <f>INDEX(NoSettings!$C:$C,MATCH(EPS!$A2973,NoSettings!$A:$A,0))</f>
        <v>0</v>
      </c>
      <c r="K2973" s="109">
        <f>INDEX(GWP!$C$2:$C$13,MATCH(EPS!I2973,GWP!$B$2:$B$13,0))</f>
        <v>345</v>
      </c>
      <c r="L2973" s="5">
        <f t="shared" si="93"/>
        <v>0</v>
      </c>
    </row>
    <row r="2974" spans="1:12">
      <c r="A2974" t="s">
        <v>4693</v>
      </c>
      <c r="B2974" t="s">
        <v>5</v>
      </c>
      <c r="C2974" t="s">
        <v>1735</v>
      </c>
      <c r="D2974" t="s">
        <v>7008</v>
      </c>
      <c r="E2974" t="s">
        <v>1712</v>
      </c>
      <c r="H2974" t="str">
        <f>INDEX('Vensim Variables'!$B:$B,MATCH(EPS!$B2974,'Vensim Variables'!$A:$A,0))</f>
        <v>g pollutant</v>
      </c>
      <c r="I2974" t="str">
        <f t="shared" si="92"/>
        <v>OC</v>
      </c>
      <c r="J2974">
        <f>INDEX(NoSettings!$C:$C,MATCH(EPS!$A2974,NoSettings!$A:$A,0))</f>
        <v>0</v>
      </c>
      <c r="K2974" s="109">
        <f>INDEX(GWP!$C$2:$C$13,MATCH(EPS!I2974,GWP!$B$2:$B$13,0))</f>
        <v>-46</v>
      </c>
      <c r="L2974" s="5">
        <f t="shared" si="93"/>
        <v>0</v>
      </c>
    </row>
    <row r="2975" spans="1:12">
      <c r="A2975" t="s">
        <v>4694</v>
      </c>
      <c r="B2975" t="s">
        <v>5</v>
      </c>
      <c r="C2975" t="s">
        <v>1735</v>
      </c>
      <c r="D2975" t="s">
        <v>7008</v>
      </c>
      <c r="E2975" t="s">
        <v>1713</v>
      </c>
      <c r="H2975" t="str">
        <f>INDEX('Vensim Variables'!$B:$B,MATCH(EPS!$B2975,'Vensim Variables'!$A:$A,0))</f>
        <v>g pollutant</v>
      </c>
      <c r="I2975" t="str">
        <f t="shared" si="92"/>
        <v>CH4</v>
      </c>
      <c r="J2975">
        <f>INDEX(NoSettings!$C:$C,MATCH(EPS!$A2975,NoSettings!$A:$A,0))</f>
        <v>0</v>
      </c>
      <c r="K2975" s="109">
        <f>INDEX(GWP!$C$2:$C$13,MATCH(EPS!I2975,GWP!$B$2:$B$13,0))</f>
        <v>28</v>
      </c>
      <c r="L2975" s="5">
        <f t="shared" si="93"/>
        <v>0</v>
      </c>
    </row>
    <row r="2976" spans="1:12">
      <c r="A2976" t="s">
        <v>4695</v>
      </c>
      <c r="B2976" t="s">
        <v>5</v>
      </c>
      <c r="C2976" t="s">
        <v>1735</v>
      </c>
      <c r="D2976" t="s">
        <v>7008</v>
      </c>
      <c r="E2976" t="s">
        <v>1714</v>
      </c>
      <c r="H2976" t="str">
        <f>INDEX('Vensim Variables'!$B:$B,MATCH(EPS!$B2976,'Vensim Variables'!$A:$A,0))</f>
        <v>g pollutant</v>
      </c>
      <c r="I2976" t="str">
        <f t="shared" si="92"/>
        <v>N2O</v>
      </c>
      <c r="J2976">
        <f>INDEX(NoSettings!$C:$C,MATCH(EPS!$A2976,NoSettings!$A:$A,0))</f>
        <v>0</v>
      </c>
      <c r="K2976" s="109">
        <f>INDEX(GWP!$C$2:$C$13,MATCH(EPS!I2976,GWP!$B$2:$B$13,0))</f>
        <v>265</v>
      </c>
      <c r="L2976" s="5">
        <f t="shared" si="93"/>
        <v>0</v>
      </c>
    </row>
    <row r="2977" spans="1:12">
      <c r="A2977" t="s">
        <v>4696</v>
      </c>
      <c r="B2977" t="s">
        <v>5</v>
      </c>
      <c r="C2977" t="s">
        <v>1735</v>
      </c>
      <c r="D2977" t="s">
        <v>7008</v>
      </c>
      <c r="E2977" t="s">
        <v>1715</v>
      </c>
      <c r="H2977" t="str">
        <f>INDEX('Vensim Variables'!$B:$B,MATCH(EPS!$B2977,'Vensim Variables'!$A:$A,0))</f>
        <v>g pollutant</v>
      </c>
      <c r="I2977" t="str">
        <f t="shared" si="92"/>
        <v>F gases</v>
      </c>
      <c r="J2977">
        <f>INDEX(NoSettings!$C:$C,MATCH(EPS!$A2977,NoSettings!$A:$A,0))</f>
        <v>0</v>
      </c>
      <c r="K2977" s="109">
        <f>INDEX(GWP!$C$2:$C$13,MATCH(EPS!I2977,GWP!$B$2:$B$13,0))</f>
        <v>1</v>
      </c>
      <c r="L2977" s="5">
        <f t="shared" si="93"/>
        <v>0</v>
      </c>
    </row>
    <row r="2978" spans="1:12">
      <c r="A2978" t="s">
        <v>4697</v>
      </c>
      <c r="B2978" t="s">
        <v>5</v>
      </c>
      <c r="C2978" t="s">
        <v>1735</v>
      </c>
      <c r="D2978" t="s">
        <v>7009</v>
      </c>
      <c r="E2978" t="s">
        <v>1702</v>
      </c>
      <c r="H2978" t="str">
        <f>INDEX('Vensim Variables'!$B:$B,MATCH(EPS!$B2978,'Vensim Variables'!$A:$A,0))</f>
        <v>g pollutant</v>
      </c>
      <c r="I2978" t="str">
        <f t="shared" si="92"/>
        <v>CO2</v>
      </c>
      <c r="J2978">
        <f>INDEX(NoSettings!$C:$C,MATCH(EPS!$A2978,NoSettings!$A:$A,0))</f>
        <v>0</v>
      </c>
      <c r="K2978" s="109">
        <f>INDEX(GWP!$C$2:$C$13,MATCH(EPS!I2978,GWP!$B$2:$B$13,0))</f>
        <v>1</v>
      </c>
      <c r="L2978" s="5">
        <f t="shared" si="93"/>
        <v>0</v>
      </c>
    </row>
    <row r="2979" spans="1:12">
      <c r="A2979" t="s">
        <v>4698</v>
      </c>
      <c r="B2979" t="s">
        <v>5</v>
      </c>
      <c r="C2979" t="s">
        <v>1735</v>
      </c>
      <c r="D2979" t="s">
        <v>7009</v>
      </c>
      <c r="E2979" t="s">
        <v>1705</v>
      </c>
      <c r="H2979" t="str">
        <f>INDEX('Vensim Variables'!$B:$B,MATCH(EPS!$B2979,'Vensim Variables'!$A:$A,0))</f>
        <v>g pollutant</v>
      </c>
      <c r="I2979" t="str">
        <f t="shared" si="92"/>
        <v>VOC</v>
      </c>
      <c r="J2979">
        <f>INDEX(NoSettings!$C:$C,MATCH(EPS!$A2979,NoSettings!$A:$A,0))</f>
        <v>9891420000</v>
      </c>
      <c r="K2979" s="109">
        <f>INDEX(GWP!$C$2:$C$13,MATCH(EPS!I2979,GWP!$B$2:$B$13,0))</f>
        <v>5</v>
      </c>
      <c r="L2979" s="5">
        <f t="shared" si="93"/>
        <v>4.9457099999999997E-2</v>
      </c>
    </row>
    <row r="2980" spans="1:12">
      <c r="A2980" t="s">
        <v>4699</v>
      </c>
      <c r="B2980" t="s">
        <v>5</v>
      </c>
      <c r="C2980" t="s">
        <v>1735</v>
      </c>
      <c r="D2980" t="s">
        <v>7009</v>
      </c>
      <c r="E2980" t="s">
        <v>1706</v>
      </c>
      <c r="H2980" t="str">
        <f>INDEX('Vensim Variables'!$B:$B,MATCH(EPS!$B2980,'Vensim Variables'!$A:$A,0))</f>
        <v>g pollutant</v>
      </c>
      <c r="I2980" t="str">
        <f t="shared" si="92"/>
        <v>CO</v>
      </c>
      <c r="J2980">
        <f>INDEX(NoSettings!$C:$C,MATCH(EPS!$A2980,NoSettings!$A:$A,0))</f>
        <v>262289000000</v>
      </c>
      <c r="K2980" s="109">
        <f>INDEX(GWP!$C$2:$C$13,MATCH(EPS!I2980,GWP!$B$2:$B$13,0))</f>
        <v>1.8</v>
      </c>
      <c r="L2980" s="5">
        <f t="shared" si="93"/>
        <v>0.47212019999999999</v>
      </c>
    </row>
    <row r="2981" spans="1:12">
      <c r="A2981" t="s">
        <v>4700</v>
      </c>
      <c r="B2981" t="s">
        <v>5</v>
      </c>
      <c r="C2981" t="s">
        <v>1735</v>
      </c>
      <c r="D2981" t="s">
        <v>7009</v>
      </c>
      <c r="E2981" t="s">
        <v>1707</v>
      </c>
      <c r="H2981" t="str">
        <f>INDEX('Vensim Variables'!$B:$B,MATCH(EPS!$B2981,'Vensim Variables'!$A:$A,0))</f>
        <v>g pollutant</v>
      </c>
      <c r="I2981" t="str">
        <f t="shared" si="92"/>
        <v>NOx</v>
      </c>
      <c r="J2981">
        <f>INDEX(NoSettings!$C:$C,MATCH(EPS!$A2981,NoSettings!$A:$A,0))</f>
        <v>106924000000</v>
      </c>
      <c r="K2981" s="109">
        <f>INDEX(GWP!$C$2:$C$13,MATCH(EPS!I2981,GWP!$B$2:$B$13,0))</f>
        <v>-8.1999999999999993</v>
      </c>
      <c r="L2981" s="5">
        <f t="shared" si="93"/>
        <v>-0.87677679999999991</v>
      </c>
    </row>
    <row r="2982" spans="1:12">
      <c r="A2982" t="s">
        <v>4701</v>
      </c>
      <c r="B2982" t="s">
        <v>5</v>
      </c>
      <c r="C2982" t="s">
        <v>1735</v>
      </c>
      <c r="D2982" t="s">
        <v>7009</v>
      </c>
      <c r="E2982" t="s">
        <v>1708</v>
      </c>
      <c r="H2982" t="str">
        <f>INDEX('Vensim Variables'!$B:$B,MATCH(EPS!$B2982,'Vensim Variables'!$A:$A,0))</f>
        <v>g pollutant</v>
      </c>
      <c r="I2982" t="str">
        <f t="shared" si="92"/>
        <v>PM10</v>
      </c>
      <c r="J2982">
        <f>INDEX(NoSettings!$C:$C,MATCH(EPS!$A2982,NoSettings!$A:$A,0))</f>
        <v>143872000000</v>
      </c>
      <c r="K2982" s="109">
        <f>INDEX(GWP!$C$2:$C$13,MATCH(EPS!I2982,GWP!$B$2:$B$13,0))</f>
        <v>0</v>
      </c>
      <c r="L2982" s="5">
        <f t="shared" si="93"/>
        <v>0</v>
      </c>
    </row>
    <row r="2983" spans="1:12">
      <c r="A2983" t="s">
        <v>4702</v>
      </c>
      <c r="B2983" t="s">
        <v>5</v>
      </c>
      <c r="C2983" t="s">
        <v>1735</v>
      </c>
      <c r="D2983" t="s">
        <v>7009</v>
      </c>
      <c r="E2983" t="s">
        <v>1709</v>
      </c>
      <c r="H2983" t="str">
        <f>INDEX('Vensim Variables'!$B:$B,MATCH(EPS!$B2983,'Vensim Variables'!$A:$A,0))</f>
        <v>g pollutant</v>
      </c>
      <c r="I2983" t="str">
        <f t="shared" si="92"/>
        <v>PM25</v>
      </c>
      <c r="J2983">
        <f>INDEX(NoSettings!$C:$C,MATCH(EPS!$A2983,NoSettings!$A:$A,0))</f>
        <v>123828000000</v>
      </c>
      <c r="K2983" s="109">
        <f>INDEX(GWP!$C$2:$C$13,MATCH(EPS!I2983,GWP!$B$2:$B$13,0))</f>
        <v>0</v>
      </c>
      <c r="L2983" s="5">
        <f t="shared" si="93"/>
        <v>0</v>
      </c>
    </row>
    <row r="2984" spans="1:12">
      <c r="A2984" t="s">
        <v>4703</v>
      </c>
      <c r="B2984" t="s">
        <v>5</v>
      </c>
      <c r="C2984" t="s">
        <v>1735</v>
      </c>
      <c r="D2984" t="s">
        <v>7009</v>
      </c>
      <c r="E2984" t="s">
        <v>1710</v>
      </c>
      <c r="H2984" t="str">
        <f>INDEX('Vensim Variables'!$B:$B,MATCH(EPS!$B2984,'Vensim Variables'!$A:$A,0))</f>
        <v>g pollutant</v>
      </c>
      <c r="I2984" t="str">
        <f t="shared" si="92"/>
        <v>SOx</v>
      </c>
      <c r="J2984">
        <f>INDEX(NoSettings!$C:$C,MATCH(EPS!$A2984,NoSettings!$A:$A,0))</f>
        <v>18147400000</v>
      </c>
      <c r="K2984" s="109">
        <f>INDEX(GWP!$C$2:$C$13,MATCH(EPS!I2984,GWP!$B$2:$B$13,0))</f>
        <v>0</v>
      </c>
      <c r="L2984" s="5">
        <f t="shared" si="93"/>
        <v>0</v>
      </c>
    </row>
    <row r="2985" spans="1:12">
      <c r="A2985" t="s">
        <v>4704</v>
      </c>
      <c r="B2985" t="s">
        <v>5</v>
      </c>
      <c r="C2985" t="s">
        <v>1735</v>
      </c>
      <c r="D2985" t="s">
        <v>7009</v>
      </c>
      <c r="E2985" t="s">
        <v>1711</v>
      </c>
      <c r="H2985" t="str">
        <f>INDEX('Vensim Variables'!$B:$B,MATCH(EPS!$B2985,'Vensim Variables'!$A:$A,0))</f>
        <v>g pollutant</v>
      </c>
      <c r="I2985" t="str">
        <f t="shared" si="92"/>
        <v>BC</v>
      </c>
      <c r="J2985">
        <f>INDEX(NoSettings!$C:$C,MATCH(EPS!$A2985,NoSettings!$A:$A,0))</f>
        <v>4594290000</v>
      </c>
      <c r="K2985" s="109">
        <f>INDEX(GWP!$C$2:$C$13,MATCH(EPS!I2985,GWP!$B$2:$B$13,0))</f>
        <v>345</v>
      </c>
      <c r="L2985" s="5">
        <f t="shared" si="93"/>
        <v>1.5850300500000001</v>
      </c>
    </row>
    <row r="2986" spans="1:12">
      <c r="A2986" t="s">
        <v>4705</v>
      </c>
      <c r="B2986" t="s">
        <v>5</v>
      </c>
      <c r="C2986" t="s">
        <v>1735</v>
      </c>
      <c r="D2986" t="s">
        <v>7009</v>
      </c>
      <c r="E2986" t="s">
        <v>1712</v>
      </c>
      <c r="H2986" t="str">
        <f>INDEX('Vensim Variables'!$B:$B,MATCH(EPS!$B2986,'Vensim Variables'!$A:$A,0))</f>
        <v>g pollutant</v>
      </c>
      <c r="I2986" t="str">
        <f t="shared" si="92"/>
        <v>OC</v>
      </c>
      <c r="J2986">
        <f>INDEX(NoSettings!$C:$C,MATCH(EPS!$A2986,NoSettings!$A:$A,0))</f>
        <v>43459800000</v>
      </c>
      <c r="K2986" s="109">
        <f>INDEX(GWP!$C$2:$C$13,MATCH(EPS!I2986,GWP!$B$2:$B$13,0))</f>
        <v>-46</v>
      </c>
      <c r="L2986" s="5">
        <f t="shared" si="93"/>
        <v>-1.9991508</v>
      </c>
    </row>
    <row r="2987" spans="1:12">
      <c r="A2987" t="s">
        <v>4706</v>
      </c>
      <c r="B2987" t="s">
        <v>5</v>
      </c>
      <c r="C2987" t="s">
        <v>1735</v>
      </c>
      <c r="D2987" t="s">
        <v>7009</v>
      </c>
      <c r="E2987" t="s">
        <v>1713</v>
      </c>
      <c r="H2987" t="str">
        <f>INDEX('Vensim Variables'!$B:$B,MATCH(EPS!$B2987,'Vensim Variables'!$A:$A,0))</f>
        <v>g pollutant</v>
      </c>
      <c r="I2987" t="str">
        <f t="shared" si="92"/>
        <v>CH4</v>
      </c>
      <c r="J2987">
        <f>INDEX(NoSettings!$C:$C,MATCH(EPS!$A2987,NoSettings!$A:$A,0))</f>
        <v>0</v>
      </c>
      <c r="K2987" s="109">
        <f>INDEX(GWP!$C$2:$C$13,MATCH(EPS!I2987,GWP!$B$2:$B$13,0))</f>
        <v>28</v>
      </c>
      <c r="L2987" s="5">
        <f t="shared" si="93"/>
        <v>0</v>
      </c>
    </row>
    <row r="2988" spans="1:12">
      <c r="A2988" t="s">
        <v>4707</v>
      </c>
      <c r="B2988" t="s">
        <v>5</v>
      </c>
      <c r="C2988" t="s">
        <v>1735</v>
      </c>
      <c r="D2988" t="s">
        <v>7009</v>
      </c>
      <c r="E2988" t="s">
        <v>1714</v>
      </c>
      <c r="H2988" t="str">
        <f>INDEX('Vensim Variables'!$B:$B,MATCH(EPS!$B2988,'Vensim Variables'!$A:$A,0))</f>
        <v>g pollutant</v>
      </c>
      <c r="I2988" t="str">
        <f t="shared" si="92"/>
        <v>N2O</v>
      </c>
      <c r="J2988">
        <f>INDEX(NoSettings!$C:$C,MATCH(EPS!$A2988,NoSettings!$A:$A,0))</f>
        <v>0</v>
      </c>
      <c r="K2988" s="109">
        <f>INDEX(GWP!$C$2:$C$13,MATCH(EPS!I2988,GWP!$B$2:$B$13,0))</f>
        <v>265</v>
      </c>
      <c r="L2988" s="5">
        <f t="shared" si="93"/>
        <v>0</v>
      </c>
    </row>
    <row r="2989" spans="1:12">
      <c r="A2989" t="s">
        <v>4708</v>
      </c>
      <c r="B2989" t="s">
        <v>5</v>
      </c>
      <c r="C2989" t="s">
        <v>1735</v>
      </c>
      <c r="D2989" t="s">
        <v>7009</v>
      </c>
      <c r="E2989" t="s">
        <v>1715</v>
      </c>
      <c r="H2989" t="str">
        <f>INDEX('Vensim Variables'!$B:$B,MATCH(EPS!$B2989,'Vensim Variables'!$A:$A,0))</f>
        <v>g pollutant</v>
      </c>
      <c r="I2989" t="str">
        <f t="shared" si="92"/>
        <v>F gases</v>
      </c>
      <c r="J2989">
        <f>INDEX(NoSettings!$C:$C,MATCH(EPS!$A2989,NoSettings!$A:$A,0))</f>
        <v>0</v>
      </c>
      <c r="K2989" s="109">
        <f>INDEX(GWP!$C$2:$C$13,MATCH(EPS!I2989,GWP!$B$2:$B$13,0))</f>
        <v>1</v>
      </c>
      <c r="L2989" s="5">
        <f t="shared" si="93"/>
        <v>0</v>
      </c>
    </row>
    <row r="2990" spans="1:12">
      <c r="A2990" t="s">
        <v>4709</v>
      </c>
      <c r="B2990" t="s">
        <v>5</v>
      </c>
      <c r="C2990" t="s">
        <v>1735</v>
      </c>
      <c r="D2990" t="s">
        <v>7010</v>
      </c>
      <c r="E2990" t="s">
        <v>1702</v>
      </c>
      <c r="H2990" t="str">
        <f>INDEX('Vensim Variables'!$B:$B,MATCH(EPS!$B2990,'Vensim Variables'!$A:$A,0))</f>
        <v>g pollutant</v>
      </c>
      <c r="I2990" t="str">
        <f t="shared" si="92"/>
        <v>CO2</v>
      </c>
      <c r="J2990">
        <f>INDEX(NoSettings!$C:$C,MATCH(EPS!$A2990,NoSettings!$A:$A,0))</f>
        <v>0</v>
      </c>
      <c r="K2990" s="109">
        <f>INDEX(GWP!$C$2:$C$13,MATCH(EPS!I2990,GWP!$B$2:$B$13,0))</f>
        <v>1</v>
      </c>
      <c r="L2990" s="5">
        <f t="shared" si="93"/>
        <v>0</v>
      </c>
    </row>
    <row r="2991" spans="1:12">
      <c r="A2991" t="s">
        <v>4710</v>
      </c>
      <c r="B2991" t="s">
        <v>5</v>
      </c>
      <c r="C2991" t="s">
        <v>1735</v>
      </c>
      <c r="D2991" t="s">
        <v>7010</v>
      </c>
      <c r="E2991" t="s">
        <v>1705</v>
      </c>
      <c r="H2991" t="str">
        <f>INDEX('Vensim Variables'!$B:$B,MATCH(EPS!$B2991,'Vensim Variables'!$A:$A,0))</f>
        <v>g pollutant</v>
      </c>
      <c r="I2991" t="str">
        <f t="shared" si="92"/>
        <v>VOC</v>
      </c>
      <c r="J2991">
        <f>INDEX(NoSettings!$C:$C,MATCH(EPS!$A2991,NoSettings!$A:$A,0))</f>
        <v>0</v>
      </c>
      <c r="K2991" s="109">
        <f>INDEX(GWP!$C$2:$C$13,MATCH(EPS!I2991,GWP!$B$2:$B$13,0))</f>
        <v>5</v>
      </c>
      <c r="L2991" s="5">
        <f t="shared" si="93"/>
        <v>0</v>
      </c>
    </row>
    <row r="2992" spans="1:12">
      <c r="A2992" t="s">
        <v>4711</v>
      </c>
      <c r="B2992" t="s">
        <v>5</v>
      </c>
      <c r="C2992" t="s">
        <v>1735</v>
      </c>
      <c r="D2992" t="s">
        <v>7010</v>
      </c>
      <c r="E2992" t="s">
        <v>1706</v>
      </c>
      <c r="H2992" t="str">
        <f>INDEX('Vensim Variables'!$B:$B,MATCH(EPS!$B2992,'Vensim Variables'!$A:$A,0))</f>
        <v>g pollutant</v>
      </c>
      <c r="I2992" t="str">
        <f t="shared" si="92"/>
        <v>CO</v>
      </c>
      <c r="J2992">
        <f>INDEX(NoSettings!$C:$C,MATCH(EPS!$A2992,NoSettings!$A:$A,0))</f>
        <v>0</v>
      </c>
      <c r="K2992" s="109">
        <f>INDEX(GWP!$C$2:$C$13,MATCH(EPS!I2992,GWP!$B$2:$B$13,0))</f>
        <v>1.8</v>
      </c>
      <c r="L2992" s="5">
        <f t="shared" si="93"/>
        <v>0</v>
      </c>
    </row>
    <row r="2993" spans="1:12">
      <c r="A2993" t="s">
        <v>4712</v>
      </c>
      <c r="B2993" t="s">
        <v>5</v>
      </c>
      <c r="C2993" t="s">
        <v>1735</v>
      </c>
      <c r="D2993" t="s">
        <v>7010</v>
      </c>
      <c r="E2993" t="s">
        <v>1707</v>
      </c>
      <c r="H2993" t="str">
        <f>INDEX('Vensim Variables'!$B:$B,MATCH(EPS!$B2993,'Vensim Variables'!$A:$A,0))</f>
        <v>g pollutant</v>
      </c>
      <c r="I2993" t="str">
        <f t="shared" si="92"/>
        <v>NOx</v>
      </c>
      <c r="J2993">
        <f>INDEX(NoSettings!$C:$C,MATCH(EPS!$A2993,NoSettings!$A:$A,0))</f>
        <v>0</v>
      </c>
      <c r="K2993" s="109">
        <f>INDEX(GWP!$C$2:$C$13,MATCH(EPS!I2993,GWP!$B$2:$B$13,0))</f>
        <v>-8.1999999999999993</v>
      </c>
      <c r="L2993" s="5">
        <f t="shared" si="93"/>
        <v>0</v>
      </c>
    </row>
    <row r="2994" spans="1:12">
      <c r="A2994" t="s">
        <v>4713</v>
      </c>
      <c r="B2994" t="s">
        <v>5</v>
      </c>
      <c r="C2994" t="s">
        <v>1735</v>
      </c>
      <c r="D2994" t="s">
        <v>7010</v>
      </c>
      <c r="E2994" t="s">
        <v>1708</v>
      </c>
      <c r="H2994" t="str">
        <f>INDEX('Vensim Variables'!$B:$B,MATCH(EPS!$B2994,'Vensim Variables'!$A:$A,0))</f>
        <v>g pollutant</v>
      </c>
      <c r="I2994" t="str">
        <f t="shared" si="92"/>
        <v>PM10</v>
      </c>
      <c r="J2994">
        <f>INDEX(NoSettings!$C:$C,MATCH(EPS!$A2994,NoSettings!$A:$A,0))</f>
        <v>0</v>
      </c>
      <c r="K2994" s="109">
        <f>INDEX(GWP!$C$2:$C$13,MATCH(EPS!I2994,GWP!$B$2:$B$13,0))</f>
        <v>0</v>
      </c>
      <c r="L2994" s="5">
        <f t="shared" si="93"/>
        <v>0</v>
      </c>
    </row>
    <row r="2995" spans="1:12">
      <c r="A2995" t="s">
        <v>4714</v>
      </c>
      <c r="B2995" t="s">
        <v>5</v>
      </c>
      <c r="C2995" t="s">
        <v>1735</v>
      </c>
      <c r="D2995" t="s">
        <v>7010</v>
      </c>
      <c r="E2995" t="s">
        <v>1709</v>
      </c>
      <c r="H2995" t="str">
        <f>INDEX('Vensim Variables'!$B:$B,MATCH(EPS!$B2995,'Vensim Variables'!$A:$A,0))</f>
        <v>g pollutant</v>
      </c>
      <c r="I2995" t="str">
        <f t="shared" si="92"/>
        <v>PM25</v>
      </c>
      <c r="J2995">
        <f>INDEX(NoSettings!$C:$C,MATCH(EPS!$A2995,NoSettings!$A:$A,0))</f>
        <v>0</v>
      </c>
      <c r="K2995" s="109">
        <f>INDEX(GWP!$C$2:$C$13,MATCH(EPS!I2995,GWP!$B$2:$B$13,0))</f>
        <v>0</v>
      </c>
      <c r="L2995" s="5">
        <f t="shared" si="93"/>
        <v>0</v>
      </c>
    </row>
    <row r="2996" spans="1:12">
      <c r="A2996" t="s">
        <v>4715</v>
      </c>
      <c r="B2996" t="s">
        <v>5</v>
      </c>
      <c r="C2996" t="s">
        <v>1735</v>
      </c>
      <c r="D2996" t="s">
        <v>7010</v>
      </c>
      <c r="E2996" t="s">
        <v>1710</v>
      </c>
      <c r="H2996" t="str">
        <f>INDEX('Vensim Variables'!$B:$B,MATCH(EPS!$B2996,'Vensim Variables'!$A:$A,0))</f>
        <v>g pollutant</v>
      </c>
      <c r="I2996" t="str">
        <f t="shared" si="92"/>
        <v>SOx</v>
      </c>
      <c r="J2996">
        <f>INDEX(NoSettings!$C:$C,MATCH(EPS!$A2996,NoSettings!$A:$A,0))</f>
        <v>0</v>
      </c>
      <c r="K2996" s="109">
        <f>INDEX(GWP!$C$2:$C$13,MATCH(EPS!I2996,GWP!$B$2:$B$13,0))</f>
        <v>0</v>
      </c>
      <c r="L2996" s="5">
        <f t="shared" si="93"/>
        <v>0</v>
      </c>
    </row>
    <row r="2997" spans="1:12">
      <c r="A2997" t="s">
        <v>4716</v>
      </c>
      <c r="B2997" t="s">
        <v>5</v>
      </c>
      <c r="C2997" t="s">
        <v>1735</v>
      </c>
      <c r="D2997" t="s">
        <v>7010</v>
      </c>
      <c r="E2997" t="s">
        <v>1711</v>
      </c>
      <c r="H2997" t="str">
        <f>INDEX('Vensim Variables'!$B:$B,MATCH(EPS!$B2997,'Vensim Variables'!$A:$A,0))</f>
        <v>g pollutant</v>
      </c>
      <c r="I2997" t="str">
        <f t="shared" si="92"/>
        <v>BC</v>
      </c>
      <c r="J2997">
        <f>INDEX(NoSettings!$C:$C,MATCH(EPS!$A2997,NoSettings!$A:$A,0))</f>
        <v>0</v>
      </c>
      <c r="K2997" s="109">
        <f>INDEX(GWP!$C$2:$C$13,MATCH(EPS!I2997,GWP!$B$2:$B$13,0))</f>
        <v>345</v>
      </c>
      <c r="L2997" s="5">
        <f t="shared" si="93"/>
        <v>0</v>
      </c>
    </row>
    <row r="2998" spans="1:12">
      <c r="A2998" t="s">
        <v>4717</v>
      </c>
      <c r="B2998" t="s">
        <v>5</v>
      </c>
      <c r="C2998" t="s">
        <v>1735</v>
      </c>
      <c r="D2998" t="s">
        <v>7010</v>
      </c>
      <c r="E2998" t="s">
        <v>1712</v>
      </c>
      <c r="H2998" t="str">
        <f>INDEX('Vensim Variables'!$B:$B,MATCH(EPS!$B2998,'Vensim Variables'!$A:$A,0))</f>
        <v>g pollutant</v>
      </c>
      <c r="I2998" t="str">
        <f t="shared" si="92"/>
        <v>OC</v>
      </c>
      <c r="J2998">
        <f>INDEX(NoSettings!$C:$C,MATCH(EPS!$A2998,NoSettings!$A:$A,0))</f>
        <v>0</v>
      </c>
      <c r="K2998" s="109">
        <f>INDEX(GWP!$C$2:$C$13,MATCH(EPS!I2998,GWP!$B$2:$B$13,0))</f>
        <v>-46</v>
      </c>
      <c r="L2998" s="5">
        <f t="shared" si="93"/>
        <v>0</v>
      </c>
    </row>
    <row r="2999" spans="1:12">
      <c r="A2999" t="s">
        <v>4718</v>
      </c>
      <c r="B2999" t="s">
        <v>5</v>
      </c>
      <c r="C2999" t="s">
        <v>1735</v>
      </c>
      <c r="D2999" t="s">
        <v>7010</v>
      </c>
      <c r="E2999" t="s">
        <v>1713</v>
      </c>
      <c r="H2999" t="str">
        <f>INDEX('Vensim Variables'!$B:$B,MATCH(EPS!$B2999,'Vensim Variables'!$A:$A,0))</f>
        <v>g pollutant</v>
      </c>
      <c r="I2999" t="str">
        <f t="shared" si="92"/>
        <v>CH4</v>
      </c>
      <c r="J2999">
        <f>INDEX(NoSettings!$C:$C,MATCH(EPS!$A2999,NoSettings!$A:$A,0))</f>
        <v>0</v>
      </c>
      <c r="K2999" s="109">
        <f>INDEX(GWP!$C$2:$C$13,MATCH(EPS!I2999,GWP!$B$2:$B$13,0))</f>
        <v>28</v>
      </c>
      <c r="L2999" s="5">
        <f t="shared" si="93"/>
        <v>0</v>
      </c>
    </row>
    <row r="3000" spans="1:12">
      <c r="A3000" t="s">
        <v>4719</v>
      </c>
      <c r="B3000" t="s">
        <v>5</v>
      </c>
      <c r="C3000" t="s">
        <v>1735</v>
      </c>
      <c r="D3000" t="s">
        <v>7010</v>
      </c>
      <c r="E3000" t="s">
        <v>1714</v>
      </c>
      <c r="H3000" t="str">
        <f>INDEX('Vensim Variables'!$B:$B,MATCH(EPS!$B3000,'Vensim Variables'!$A:$A,0))</f>
        <v>g pollutant</v>
      </c>
      <c r="I3000" t="str">
        <f t="shared" si="92"/>
        <v>N2O</v>
      </c>
      <c r="J3000">
        <f>INDEX(NoSettings!$C:$C,MATCH(EPS!$A3000,NoSettings!$A:$A,0))</f>
        <v>0</v>
      </c>
      <c r="K3000" s="109">
        <f>INDEX(GWP!$C$2:$C$13,MATCH(EPS!I3000,GWP!$B$2:$B$13,0))</f>
        <v>265</v>
      </c>
      <c r="L3000" s="5">
        <f t="shared" si="93"/>
        <v>0</v>
      </c>
    </row>
    <row r="3001" spans="1:12">
      <c r="A3001" t="s">
        <v>4720</v>
      </c>
      <c r="B3001" t="s">
        <v>5</v>
      </c>
      <c r="C3001" t="s">
        <v>1735</v>
      </c>
      <c r="D3001" t="s">
        <v>7010</v>
      </c>
      <c r="E3001" t="s">
        <v>1715</v>
      </c>
      <c r="H3001" t="str">
        <f>INDEX('Vensim Variables'!$B:$B,MATCH(EPS!$B3001,'Vensim Variables'!$A:$A,0))</f>
        <v>g pollutant</v>
      </c>
      <c r="I3001" t="str">
        <f t="shared" si="92"/>
        <v>F gases</v>
      </c>
      <c r="J3001">
        <f>INDEX(NoSettings!$C:$C,MATCH(EPS!$A3001,NoSettings!$A:$A,0))</f>
        <v>0</v>
      </c>
      <c r="K3001" s="109">
        <f>INDEX(GWP!$C$2:$C$13,MATCH(EPS!I3001,GWP!$B$2:$B$13,0))</f>
        <v>1</v>
      </c>
      <c r="L3001" s="5">
        <f t="shared" si="93"/>
        <v>0</v>
      </c>
    </row>
    <row r="3002" spans="1:12">
      <c r="A3002" t="s">
        <v>4721</v>
      </c>
      <c r="B3002" t="s">
        <v>5</v>
      </c>
      <c r="C3002" t="s">
        <v>1735</v>
      </c>
      <c r="D3002" t="s">
        <v>7011</v>
      </c>
      <c r="E3002" t="s">
        <v>1702</v>
      </c>
      <c r="H3002" t="str">
        <f>INDEX('Vensim Variables'!$B:$B,MATCH(EPS!$B3002,'Vensim Variables'!$A:$A,0))</f>
        <v>g pollutant</v>
      </c>
      <c r="I3002" t="str">
        <f t="shared" si="92"/>
        <v>CO2</v>
      </c>
      <c r="J3002">
        <f>INDEX(NoSettings!$C:$C,MATCH(EPS!$A3002,NoSettings!$A:$A,0))</f>
        <v>0</v>
      </c>
      <c r="K3002" s="109">
        <f>INDEX(GWP!$C$2:$C$13,MATCH(EPS!I3002,GWP!$B$2:$B$13,0))</f>
        <v>1</v>
      </c>
      <c r="L3002" s="5">
        <f t="shared" si="93"/>
        <v>0</v>
      </c>
    </row>
    <row r="3003" spans="1:12">
      <c r="A3003" t="s">
        <v>4722</v>
      </c>
      <c r="B3003" t="s">
        <v>5</v>
      </c>
      <c r="C3003" t="s">
        <v>1735</v>
      </c>
      <c r="D3003" t="s">
        <v>7011</v>
      </c>
      <c r="E3003" t="s">
        <v>1705</v>
      </c>
      <c r="H3003" t="str">
        <f>INDEX('Vensim Variables'!$B:$B,MATCH(EPS!$B3003,'Vensim Variables'!$A:$A,0))</f>
        <v>g pollutant</v>
      </c>
      <c r="I3003" t="str">
        <f t="shared" si="92"/>
        <v>VOC</v>
      </c>
      <c r="J3003">
        <f>INDEX(NoSettings!$C:$C,MATCH(EPS!$A3003,NoSettings!$A:$A,0))</f>
        <v>0</v>
      </c>
      <c r="K3003" s="109">
        <f>INDEX(GWP!$C$2:$C$13,MATCH(EPS!I3003,GWP!$B$2:$B$13,0))</f>
        <v>5</v>
      </c>
      <c r="L3003" s="5">
        <f t="shared" si="93"/>
        <v>0</v>
      </c>
    </row>
    <row r="3004" spans="1:12">
      <c r="A3004" t="s">
        <v>4723</v>
      </c>
      <c r="B3004" t="s">
        <v>5</v>
      </c>
      <c r="C3004" t="s">
        <v>1735</v>
      </c>
      <c r="D3004" t="s">
        <v>7011</v>
      </c>
      <c r="E3004" t="s">
        <v>1706</v>
      </c>
      <c r="H3004" t="str">
        <f>INDEX('Vensim Variables'!$B:$B,MATCH(EPS!$B3004,'Vensim Variables'!$A:$A,0))</f>
        <v>g pollutant</v>
      </c>
      <c r="I3004" t="str">
        <f t="shared" si="92"/>
        <v>CO</v>
      </c>
      <c r="J3004">
        <f>INDEX(NoSettings!$C:$C,MATCH(EPS!$A3004,NoSettings!$A:$A,0))</f>
        <v>0</v>
      </c>
      <c r="K3004" s="109">
        <f>INDEX(GWP!$C$2:$C$13,MATCH(EPS!I3004,GWP!$B$2:$B$13,0))</f>
        <v>1.8</v>
      </c>
      <c r="L3004" s="5">
        <f t="shared" si="93"/>
        <v>0</v>
      </c>
    </row>
    <row r="3005" spans="1:12">
      <c r="A3005" t="s">
        <v>4724</v>
      </c>
      <c r="B3005" t="s">
        <v>5</v>
      </c>
      <c r="C3005" t="s">
        <v>1735</v>
      </c>
      <c r="D3005" t="s">
        <v>7011</v>
      </c>
      <c r="E3005" t="s">
        <v>1707</v>
      </c>
      <c r="H3005" t="str">
        <f>INDEX('Vensim Variables'!$B:$B,MATCH(EPS!$B3005,'Vensim Variables'!$A:$A,0))</f>
        <v>g pollutant</v>
      </c>
      <c r="I3005" t="str">
        <f t="shared" si="92"/>
        <v>NOx</v>
      </c>
      <c r="J3005">
        <f>INDEX(NoSettings!$C:$C,MATCH(EPS!$A3005,NoSettings!$A:$A,0))</f>
        <v>0</v>
      </c>
      <c r="K3005" s="109">
        <f>INDEX(GWP!$C$2:$C$13,MATCH(EPS!I3005,GWP!$B$2:$B$13,0))</f>
        <v>-8.1999999999999993</v>
      </c>
      <c r="L3005" s="5">
        <f t="shared" si="93"/>
        <v>0</v>
      </c>
    </row>
    <row r="3006" spans="1:12">
      <c r="A3006" t="s">
        <v>4725</v>
      </c>
      <c r="B3006" t="s">
        <v>5</v>
      </c>
      <c r="C3006" t="s">
        <v>1735</v>
      </c>
      <c r="D3006" t="s">
        <v>7011</v>
      </c>
      <c r="E3006" t="s">
        <v>1708</v>
      </c>
      <c r="H3006" t="str">
        <f>INDEX('Vensim Variables'!$B:$B,MATCH(EPS!$B3006,'Vensim Variables'!$A:$A,0))</f>
        <v>g pollutant</v>
      </c>
      <c r="I3006" t="str">
        <f t="shared" si="92"/>
        <v>PM10</v>
      </c>
      <c r="J3006">
        <f>INDEX(NoSettings!$C:$C,MATCH(EPS!$A3006,NoSettings!$A:$A,0))</f>
        <v>0</v>
      </c>
      <c r="K3006" s="109">
        <f>INDEX(GWP!$C$2:$C$13,MATCH(EPS!I3006,GWP!$B$2:$B$13,0))</f>
        <v>0</v>
      </c>
      <c r="L3006" s="5">
        <f t="shared" si="93"/>
        <v>0</v>
      </c>
    </row>
    <row r="3007" spans="1:12">
      <c r="A3007" t="s">
        <v>4726</v>
      </c>
      <c r="B3007" t="s">
        <v>5</v>
      </c>
      <c r="C3007" t="s">
        <v>1735</v>
      </c>
      <c r="D3007" t="s">
        <v>7011</v>
      </c>
      <c r="E3007" t="s">
        <v>1709</v>
      </c>
      <c r="H3007" t="str">
        <f>INDEX('Vensim Variables'!$B:$B,MATCH(EPS!$B3007,'Vensim Variables'!$A:$A,0))</f>
        <v>g pollutant</v>
      </c>
      <c r="I3007" t="str">
        <f t="shared" si="92"/>
        <v>PM25</v>
      </c>
      <c r="J3007">
        <f>INDEX(NoSettings!$C:$C,MATCH(EPS!$A3007,NoSettings!$A:$A,0))</f>
        <v>0</v>
      </c>
      <c r="K3007" s="109">
        <f>INDEX(GWP!$C$2:$C$13,MATCH(EPS!I3007,GWP!$B$2:$B$13,0))</f>
        <v>0</v>
      </c>
      <c r="L3007" s="5">
        <f t="shared" si="93"/>
        <v>0</v>
      </c>
    </row>
    <row r="3008" spans="1:12">
      <c r="A3008" t="s">
        <v>4727</v>
      </c>
      <c r="B3008" t="s">
        <v>5</v>
      </c>
      <c r="C3008" t="s">
        <v>1735</v>
      </c>
      <c r="D3008" t="s">
        <v>7011</v>
      </c>
      <c r="E3008" t="s">
        <v>1710</v>
      </c>
      <c r="H3008" t="str">
        <f>INDEX('Vensim Variables'!$B:$B,MATCH(EPS!$B3008,'Vensim Variables'!$A:$A,0))</f>
        <v>g pollutant</v>
      </c>
      <c r="I3008" t="str">
        <f t="shared" si="92"/>
        <v>SOx</v>
      </c>
      <c r="J3008">
        <f>INDEX(NoSettings!$C:$C,MATCH(EPS!$A3008,NoSettings!$A:$A,0))</f>
        <v>0</v>
      </c>
      <c r="K3008" s="109">
        <f>INDEX(GWP!$C$2:$C$13,MATCH(EPS!I3008,GWP!$B$2:$B$13,0))</f>
        <v>0</v>
      </c>
      <c r="L3008" s="5">
        <f t="shared" si="93"/>
        <v>0</v>
      </c>
    </row>
    <row r="3009" spans="1:12">
      <c r="A3009" t="s">
        <v>4728</v>
      </c>
      <c r="B3009" t="s">
        <v>5</v>
      </c>
      <c r="C3009" t="s">
        <v>1735</v>
      </c>
      <c r="D3009" t="s">
        <v>7011</v>
      </c>
      <c r="E3009" t="s">
        <v>1711</v>
      </c>
      <c r="H3009" t="str">
        <f>INDEX('Vensim Variables'!$B:$B,MATCH(EPS!$B3009,'Vensim Variables'!$A:$A,0))</f>
        <v>g pollutant</v>
      </c>
      <c r="I3009" t="str">
        <f t="shared" si="92"/>
        <v>BC</v>
      </c>
      <c r="J3009">
        <f>INDEX(NoSettings!$C:$C,MATCH(EPS!$A3009,NoSettings!$A:$A,0))</f>
        <v>0</v>
      </c>
      <c r="K3009" s="109">
        <f>INDEX(GWP!$C$2:$C$13,MATCH(EPS!I3009,GWP!$B$2:$B$13,0))</f>
        <v>345</v>
      </c>
      <c r="L3009" s="5">
        <f t="shared" si="93"/>
        <v>0</v>
      </c>
    </row>
    <row r="3010" spans="1:12">
      <c r="A3010" t="s">
        <v>4729</v>
      </c>
      <c r="B3010" t="s">
        <v>5</v>
      </c>
      <c r="C3010" t="s">
        <v>1735</v>
      </c>
      <c r="D3010" t="s">
        <v>7011</v>
      </c>
      <c r="E3010" t="s">
        <v>1712</v>
      </c>
      <c r="H3010" t="str">
        <f>INDEX('Vensim Variables'!$B:$B,MATCH(EPS!$B3010,'Vensim Variables'!$A:$A,0))</f>
        <v>g pollutant</v>
      </c>
      <c r="I3010" t="str">
        <f t="shared" si="92"/>
        <v>OC</v>
      </c>
      <c r="J3010">
        <f>INDEX(NoSettings!$C:$C,MATCH(EPS!$A3010,NoSettings!$A:$A,0))</f>
        <v>0</v>
      </c>
      <c r="K3010" s="109">
        <f>INDEX(GWP!$C$2:$C$13,MATCH(EPS!I3010,GWP!$B$2:$B$13,0))</f>
        <v>-46</v>
      </c>
      <c r="L3010" s="5">
        <f t="shared" si="93"/>
        <v>0</v>
      </c>
    </row>
    <row r="3011" spans="1:12">
      <c r="A3011" t="s">
        <v>4730</v>
      </c>
      <c r="B3011" t="s">
        <v>5</v>
      </c>
      <c r="C3011" t="s">
        <v>1735</v>
      </c>
      <c r="D3011" t="s">
        <v>7011</v>
      </c>
      <c r="E3011" t="s">
        <v>1713</v>
      </c>
      <c r="H3011" t="str">
        <f>INDEX('Vensim Variables'!$B:$B,MATCH(EPS!$B3011,'Vensim Variables'!$A:$A,0))</f>
        <v>g pollutant</v>
      </c>
      <c r="I3011" t="str">
        <f t="shared" ref="I3011:I3074" si="94">IF(OR(C3011="CO2",C3011="CH4",C3011="N2O",C3011="F gases",C3011="VOC",C3011="CO",C3011="NOx",C3011="PM10",C3011="PM25",C3011="SOx",C3011="BC",C3011="OC"),C3011,IF(OR(D3011="CO2",D3011="CH4",D3011="N2O",D3011="F gases",D3011="VOC",D3011="CO",D3011="NOx",D3011="PM10",D3011="PM25",D3011="SOx",D3011="BC",D3011="OC"),D3011,IF(OR(E3011="CO2",E3011="CH4",E3011="N2O",E3011="F gases",E3011="VOC",E3011="CO",E3011="NOx",E3011="PM10",E3011="PM25",E3011="SOx",E3011="BC",E3011="OC"),E3011,"NA")))</f>
        <v>CH4</v>
      </c>
      <c r="J3011">
        <f>INDEX(NoSettings!$C:$C,MATCH(EPS!$A3011,NoSettings!$A:$A,0))</f>
        <v>0</v>
      </c>
      <c r="K3011" s="109">
        <f>INDEX(GWP!$C$2:$C$13,MATCH(EPS!I3011,GWP!$B$2:$B$13,0))</f>
        <v>28</v>
      </c>
      <c r="L3011" s="5">
        <f t="shared" ref="L3011:L3074" si="95">IF(H3011="g pollutant",K3011*J3011/10^12,IF(H3011="MMTCO2e",J3011,IF(H3011="MWh",J3011,0)))</f>
        <v>0</v>
      </c>
    </row>
    <row r="3012" spans="1:12">
      <c r="A3012" t="s">
        <v>4731</v>
      </c>
      <c r="B3012" t="s">
        <v>5</v>
      </c>
      <c r="C3012" t="s">
        <v>1735</v>
      </c>
      <c r="D3012" t="s">
        <v>7011</v>
      </c>
      <c r="E3012" t="s">
        <v>1714</v>
      </c>
      <c r="H3012" t="str">
        <f>INDEX('Vensim Variables'!$B:$B,MATCH(EPS!$B3012,'Vensim Variables'!$A:$A,0))</f>
        <v>g pollutant</v>
      </c>
      <c r="I3012" t="str">
        <f t="shared" si="94"/>
        <v>N2O</v>
      </c>
      <c r="J3012">
        <f>INDEX(NoSettings!$C:$C,MATCH(EPS!$A3012,NoSettings!$A:$A,0))</f>
        <v>0</v>
      </c>
      <c r="K3012" s="109">
        <f>INDEX(GWP!$C$2:$C$13,MATCH(EPS!I3012,GWP!$B$2:$B$13,0))</f>
        <v>265</v>
      </c>
      <c r="L3012" s="5">
        <f t="shared" si="95"/>
        <v>0</v>
      </c>
    </row>
    <row r="3013" spans="1:12">
      <c r="A3013" t="s">
        <v>4732</v>
      </c>
      <c r="B3013" t="s">
        <v>5</v>
      </c>
      <c r="C3013" t="s">
        <v>1735</v>
      </c>
      <c r="D3013" t="s">
        <v>7011</v>
      </c>
      <c r="E3013" t="s">
        <v>1715</v>
      </c>
      <c r="H3013" t="str">
        <f>INDEX('Vensim Variables'!$B:$B,MATCH(EPS!$B3013,'Vensim Variables'!$A:$A,0))</f>
        <v>g pollutant</v>
      </c>
      <c r="I3013" t="str">
        <f t="shared" si="94"/>
        <v>F gases</v>
      </c>
      <c r="J3013">
        <f>INDEX(NoSettings!$C:$C,MATCH(EPS!$A3013,NoSettings!$A:$A,0))</f>
        <v>0</v>
      </c>
      <c r="K3013" s="109">
        <f>INDEX(GWP!$C$2:$C$13,MATCH(EPS!I3013,GWP!$B$2:$B$13,0))</f>
        <v>1</v>
      </c>
      <c r="L3013" s="5">
        <f t="shared" si="95"/>
        <v>0</v>
      </c>
    </row>
    <row r="3014" spans="1:12">
      <c r="A3014" t="s">
        <v>4733</v>
      </c>
      <c r="B3014" t="s">
        <v>5</v>
      </c>
      <c r="C3014" t="s">
        <v>1735</v>
      </c>
      <c r="D3014" t="s">
        <v>7012</v>
      </c>
      <c r="E3014" t="s">
        <v>1702</v>
      </c>
      <c r="H3014" t="str">
        <f>INDEX('Vensim Variables'!$B:$B,MATCH(EPS!$B3014,'Vensim Variables'!$A:$A,0))</f>
        <v>g pollutant</v>
      </c>
      <c r="I3014" t="str">
        <f t="shared" si="94"/>
        <v>CO2</v>
      </c>
      <c r="J3014">
        <f>INDEX(NoSettings!$C:$C,MATCH(EPS!$A3014,NoSettings!$A:$A,0))</f>
        <v>0</v>
      </c>
      <c r="K3014" s="109">
        <f>INDEX(GWP!$C$2:$C$13,MATCH(EPS!I3014,GWP!$B$2:$B$13,0))</f>
        <v>1</v>
      </c>
      <c r="L3014" s="5">
        <f t="shared" si="95"/>
        <v>0</v>
      </c>
    </row>
    <row r="3015" spans="1:12">
      <c r="A3015" t="s">
        <v>4734</v>
      </c>
      <c r="B3015" t="s">
        <v>5</v>
      </c>
      <c r="C3015" t="s">
        <v>1735</v>
      </c>
      <c r="D3015" t="s">
        <v>7012</v>
      </c>
      <c r="E3015" t="s">
        <v>1705</v>
      </c>
      <c r="H3015" t="str">
        <f>INDEX('Vensim Variables'!$B:$B,MATCH(EPS!$B3015,'Vensim Variables'!$A:$A,0))</f>
        <v>g pollutant</v>
      </c>
      <c r="I3015" t="str">
        <f t="shared" si="94"/>
        <v>VOC</v>
      </c>
      <c r="J3015">
        <f>INDEX(NoSettings!$C:$C,MATCH(EPS!$A3015,NoSettings!$A:$A,0))</f>
        <v>0</v>
      </c>
      <c r="K3015" s="109">
        <f>INDEX(GWP!$C$2:$C$13,MATCH(EPS!I3015,GWP!$B$2:$B$13,0))</f>
        <v>5</v>
      </c>
      <c r="L3015" s="5">
        <f t="shared" si="95"/>
        <v>0</v>
      </c>
    </row>
    <row r="3016" spans="1:12">
      <c r="A3016" t="s">
        <v>4735</v>
      </c>
      <c r="B3016" t="s">
        <v>5</v>
      </c>
      <c r="C3016" t="s">
        <v>1735</v>
      </c>
      <c r="D3016" t="s">
        <v>7012</v>
      </c>
      <c r="E3016" t="s">
        <v>1706</v>
      </c>
      <c r="H3016" t="str">
        <f>INDEX('Vensim Variables'!$B:$B,MATCH(EPS!$B3016,'Vensim Variables'!$A:$A,0))</f>
        <v>g pollutant</v>
      </c>
      <c r="I3016" t="str">
        <f t="shared" si="94"/>
        <v>CO</v>
      </c>
      <c r="J3016">
        <f>INDEX(NoSettings!$C:$C,MATCH(EPS!$A3016,NoSettings!$A:$A,0))</f>
        <v>0</v>
      </c>
      <c r="K3016" s="109">
        <f>INDEX(GWP!$C$2:$C$13,MATCH(EPS!I3016,GWP!$B$2:$B$13,0))</f>
        <v>1.8</v>
      </c>
      <c r="L3016" s="5">
        <f t="shared" si="95"/>
        <v>0</v>
      </c>
    </row>
    <row r="3017" spans="1:12">
      <c r="A3017" t="s">
        <v>4736</v>
      </c>
      <c r="B3017" t="s">
        <v>5</v>
      </c>
      <c r="C3017" t="s">
        <v>1735</v>
      </c>
      <c r="D3017" t="s">
        <v>7012</v>
      </c>
      <c r="E3017" t="s">
        <v>1707</v>
      </c>
      <c r="H3017" t="str">
        <f>INDEX('Vensim Variables'!$B:$B,MATCH(EPS!$B3017,'Vensim Variables'!$A:$A,0))</f>
        <v>g pollutant</v>
      </c>
      <c r="I3017" t="str">
        <f t="shared" si="94"/>
        <v>NOx</v>
      </c>
      <c r="J3017">
        <f>INDEX(NoSettings!$C:$C,MATCH(EPS!$A3017,NoSettings!$A:$A,0))</f>
        <v>0</v>
      </c>
      <c r="K3017" s="109">
        <f>INDEX(GWP!$C$2:$C$13,MATCH(EPS!I3017,GWP!$B$2:$B$13,0))</f>
        <v>-8.1999999999999993</v>
      </c>
      <c r="L3017" s="5">
        <f t="shared" si="95"/>
        <v>0</v>
      </c>
    </row>
    <row r="3018" spans="1:12">
      <c r="A3018" t="s">
        <v>4737</v>
      </c>
      <c r="B3018" t="s">
        <v>5</v>
      </c>
      <c r="C3018" t="s">
        <v>1735</v>
      </c>
      <c r="D3018" t="s">
        <v>7012</v>
      </c>
      <c r="E3018" t="s">
        <v>1708</v>
      </c>
      <c r="H3018" t="str">
        <f>INDEX('Vensim Variables'!$B:$B,MATCH(EPS!$B3018,'Vensim Variables'!$A:$A,0))</f>
        <v>g pollutant</v>
      </c>
      <c r="I3018" t="str">
        <f t="shared" si="94"/>
        <v>PM10</v>
      </c>
      <c r="J3018">
        <f>INDEX(NoSettings!$C:$C,MATCH(EPS!$A3018,NoSettings!$A:$A,0))</f>
        <v>0</v>
      </c>
      <c r="K3018" s="109">
        <f>INDEX(GWP!$C$2:$C$13,MATCH(EPS!I3018,GWP!$B$2:$B$13,0))</f>
        <v>0</v>
      </c>
      <c r="L3018" s="5">
        <f t="shared" si="95"/>
        <v>0</v>
      </c>
    </row>
    <row r="3019" spans="1:12">
      <c r="A3019" t="s">
        <v>4738</v>
      </c>
      <c r="B3019" t="s">
        <v>5</v>
      </c>
      <c r="C3019" t="s">
        <v>1735</v>
      </c>
      <c r="D3019" t="s">
        <v>7012</v>
      </c>
      <c r="E3019" t="s">
        <v>1709</v>
      </c>
      <c r="H3019" t="str">
        <f>INDEX('Vensim Variables'!$B:$B,MATCH(EPS!$B3019,'Vensim Variables'!$A:$A,0))</f>
        <v>g pollutant</v>
      </c>
      <c r="I3019" t="str">
        <f t="shared" si="94"/>
        <v>PM25</v>
      </c>
      <c r="J3019">
        <f>INDEX(NoSettings!$C:$C,MATCH(EPS!$A3019,NoSettings!$A:$A,0))</f>
        <v>0</v>
      </c>
      <c r="K3019" s="109">
        <f>INDEX(GWP!$C$2:$C$13,MATCH(EPS!I3019,GWP!$B$2:$B$13,0))</f>
        <v>0</v>
      </c>
      <c r="L3019" s="5">
        <f t="shared" si="95"/>
        <v>0</v>
      </c>
    </row>
    <row r="3020" spans="1:12">
      <c r="A3020" t="s">
        <v>4739</v>
      </c>
      <c r="B3020" t="s">
        <v>5</v>
      </c>
      <c r="C3020" t="s">
        <v>1735</v>
      </c>
      <c r="D3020" t="s">
        <v>7012</v>
      </c>
      <c r="E3020" t="s">
        <v>1710</v>
      </c>
      <c r="H3020" t="str">
        <f>INDEX('Vensim Variables'!$B:$B,MATCH(EPS!$B3020,'Vensim Variables'!$A:$A,0))</f>
        <v>g pollutant</v>
      </c>
      <c r="I3020" t="str">
        <f t="shared" si="94"/>
        <v>SOx</v>
      </c>
      <c r="J3020">
        <f>INDEX(NoSettings!$C:$C,MATCH(EPS!$A3020,NoSettings!$A:$A,0))</f>
        <v>0</v>
      </c>
      <c r="K3020" s="109">
        <f>INDEX(GWP!$C$2:$C$13,MATCH(EPS!I3020,GWP!$B$2:$B$13,0))</f>
        <v>0</v>
      </c>
      <c r="L3020" s="5">
        <f t="shared" si="95"/>
        <v>0</v>
      </c>
    </row>
    <row r="3021" spans="1:12">
      <c r="A3021" t="s">
        <v>4740</v>
      </c>
      <c r="B3021" t="s">
        <v>5</v>
      </c>
      <c r="C3021" t="s">
        <v>1735</v>
      </c>
      <c r="D3021" t="s">
        <v>7012</v>
      </c>
      <c r="E3021" t="s">
        <v>1711</v>
      </c>
      <c r="H3021" t="str">
        <f>INDEX('Vensim Variables'!$B:$B,MATCH(EPS!$B3021,'Vensim Variables'!$A:$A,0))</f>
        <v>g pollutant</v>
      </c>
      <c r="I3021" t="str">
        <f t="shared" si="94"/>
        <v>BC</v>
      </c>
      <c r="J3021">
        <f>INDEX(NoSettings!$C:$C,MATCH(EPS!$A3021,NoSettings!$A:$A,0))</f>
        <v>0</v>
      </c>
      <c r="K3021" s="109">
        <f>INDEX(GWP!$C$2:$C$13,MATCH(EPS!I3021,GWP!$B$2:$B$13,0))</f>
        <v>345</v>
      </c>
      <c r="L3021" s="5">
        <f t="shared" si="95"/>
        <v>0</v>
      </c>
    </row>
    <row r="3022" spans="1:12">
      <c r="A3022" t="s">
        <v>4741</v>
      </c>
      <c r="B3022" t="s">
        <v>5</v>
      </c>
      <c r="C3022" t="s">
        <v>1735</v>
      </c>
      <c r="D3022" t="s">
        <v>7012</v>
      </c>
      <c r="E3022" t="s">
        <v>1712</v>
      </c>
      <c r="H3022" t="str">
        <f>INDEX('Vensim Variables'!$B:$B,MATCH(EPS!$B3022,'Vensim Variables'!$A:$A,0))</f>
        <v>g pollutant</v>
      </c>
      <c r="I3022" t="str">
        <f t="shared" si="94"/>
        <v>OC</v>
      </c>
      <c r="J3022">
        <f>INDEX(NoSettings!$C:$C,MATCH(EPS!$A3022,NoSettings!$A:$A,0))</f>
        <v>0</v>
      </c>
      <c r="K3022" s="109">
        <f>INDEX(GWP!$C$2:$C$13,MATCH(EPS!I3022,GWP!$B$2:$B$13,0))</f>
        <v>-46</v>
      </c>
      <c r="L3022" s="5">
        <f t="shared" si="95"/>
        <v>0</v>
      </c>
    </row>
    <row r="3023" spans="1:12">
      <c r="A3023" t="s">
        <v>4742</v>
      </c>
      <c r="B3023" t="s">
        <v>5</v>
      </c>
      <c r="C3023" t="s">
        <v>1735</v>
      </c>
      <c r="D3023" t="s">
        <v>7012</v>
      </c>
      <c r="E3023" t="s">
        <v>1713</v>
      </c>
      <c r="H3023" t="str">
        <f>INDEX('Vensim Variables'!$B:$B,MATCH(EPS!$B3023,'Vensim Variables'!$A:$A,0))</f>
        <v>g pollutant</v>
      </c>
      <c r="I3023" t="str">
        <f t="shared" si="94"/>
        <v>CH4</v>
      </c>
      <c r="J3023">
        <f>INDEX(NoSettings!$C:$C,MATCH(EPS!$A3023,NoSettings!$A:$A,0))</f>
        <v>0</v>
      </c>
      <c r="K3023" s="109">
        <f>INDEX(GWP!$C$2:$C$13,MATCH(EPS!I3023,GWP!$B$2:$B$13,0))</f>
        <v>28</v>
      </c>
      <c r="L3023" s="5">
        <f t="shared" si="95"/>
        <v>0</v>
      </c>
    </row>
    <row r="3024" spans="1:12">
      <c r="A3024" t="s">
        <v>4743</v>
      </c>
      <c r="B3024" t="s">
        <v>5</v>
      </c>
      <c r="C3024" t="s">
        <v>1735</v>
      </c>
      <c r="D3024" t="s">
        <v>7012</v>
      </c>
      <c r="E3024" t="s">
        <v>1714</v>
      </c>
      <c r="H3024" t="str">
        <f>INDEX('Vensim Variables'!$B:$B,MATCH(EPS!$B3024,'Vensim Variables'!$A:$A,0))</f>
        <v>g pollutant</v>
      </c>
      <c r="I3024" t="str">
        <f t="shared" si="94"/>
        <v>N2O</v>
      </c>
      <c r="J3024">
        <f>INDEX(NoSettings!$C:$C,MATCH(EPS!$A3024,NoSettings!$A:$A,0))</f>
        <v>0</v>
      </c>
      <c r="K3024" s="109">
        <f>INDEX(GWP!$C$2:$C$13,MATCH(EPS!I3024,GWP!$B$2:$B$13,0))</f>
        <v>265</v>
      </c>
      <c r="L3024" s="5">
        <f t="shared" si="95"/>
        <v>0</v>
      </c>
    </row>
    <row r="3025" spans="1:12">
      <c r="A3025" t="s">
        <v>4744</v>
      </c>
      <c r="B3025" t="s">
        <v>5</v>
      </c>
      <c r="C3025" t="s">
        <v>1735</v>
      </c>
      <c r="D3025" t="s">
        <v>7012</v>
      </c>
      <c r="E3025" t="s">
        <v>1715</v>
      </c>
      <c r="H3025" t="str">
        <f>INDEX('Vensim Variables'!$B:$B,MATCH(EPS!$B3025,'Vensim Variables'!$A:$A,0))</f>
        <v>g pollutant</v>
      </c>
      <c r="I3025" t="str">
        <f t="shared" si="94"/>
        <v>F gases</v>
      </c>
      <c r="J3025">
        <f>INDEX(NoSettings!$C:$C,MATCH(EPS!$A3025,NoSettings!$A:$A,0))</f>
        <v>0</v>
      </c>
      <c r="K3025" s="109">
        <f>INDEX(GWP!$C$2:$C$13,MATCH(EPS!I3025,GWP!$B$2:$B$13,0))</f>
        <v>1</v>
      </c>
      <c r="L3025" s="5">
        <f t="shared" si="95"/>
        <v>0</v>
      </c>
    </row>
    <row r="3026" spans="1:12">
      <c r="A3026" t="s">
        <v>4745</v>
      </c>
      <c r="B3026" t="s">
        <v>5</v>
      </c>
      <c r="C3026" t="s">
        <v>1735</v>
      </c>
      <c r="D3026" t="s">
        <v>7013</v>
      </c>
      <c r="E3026" t="s">
        <v>1702</v>
      </c>
      <c r="H3026" t="str">
        <f>INDEX('Vensim Variables'!$B:$B,MATCH(EPS!$B3026,'Vensim Variables'!$A:$A,0))</f>
        <v>g pollutant</v>
      </c>
      <c r="I3026" t="str">
        <f t="shared" si="94"/>
        <v>CO2</v>
      </c>
      <c r="J3026">
        <f>INDEX(NoSettings!$C:$C,MATCH(EPS!$A3026,NoSettings!$A:$A,0))</f>
        <v>0</v>
      </c>
      <c r="K3026" s="109">
        <f>INDEX(GWP!$C$2:$C$13,MATCH(EPS!I3026,GWP!$B$2:$B$13,0))</f>
        <v>1</v>
      </c>
      <c r="L3026" s="5">
        <f t="shared" si="95"/>
        <v>0</v>
      </c>
    </row>
    <row r="3027" spans="1:12">
      <c r="A3027" t="s">
        <v>4746</v>
      </c>
      <c r="B3027" t="s">
        <v>5</v>
      </c>
      <c r="C3027" t="s">
        <v>1735</v>
      </c>
      <c r="D3027" t="s">
        <v>7013</v>
      </c>
      <c r="E3027" t="s">
        <v>1705</v>
      </c>
      <c r="H3027" t="str">
        <f>INDEX('Vensim Variables'!$B:$B,MATCH(EPS!$B3027,'Vensim Variables'!$A:$A,0))</f>
        <v>g pollutant</v>
      </c>
      <c r="I3027" t="str">
        <f t="shared" si="94"/>
        <v>VOC</v>
      </c>
      <c r="J3027">
        <f>INDEX(NoSettings!$C:$C,MATCH(EPS!$A3027,NoSettings!$A:$A,0))</f>
        <v>0</v>
      </c>
      <c r="K3027" s="109">
        <f>INDEX(GWP!$C$2:$C$13,MATCH(EPS!I3027,GWP!$B$2:$B$13,0))</f>
        <v>5</v>
      </c>
      <c r="L3027" s="5">
        <f t="shared" si="95"/>
        <v>0</v>
      </c>
    </row>
    <row r="3028" spans="1:12">
      <c r="A3028" t="s">
        <v>4747</v>
      </c>
      <c r="B3028" t="s">
        <v>5</v>
      </c>
      <c r="C3028" t="s">
        <v>1735</v>
      </c>
      <c r="D3028" t="s">
        <v>7013</v>
      </c>
      <c r="E3028" t="s">
        <v>1706</v>
      </c>
      <c r="H3028" t="str">
        <f>INDEX('Vensim Variables'!$B:$B,MATCH(EPS!$B3028,'Vensim Variables'!$A:$A,0))</f>
        <v>g pollutant</v>
      </c>
      <c r="I3028" t="str">
        <f t="shared" si="94"/>
        <v>CO</v>
      </c>
      <c r="J3028">
        <f>INDEX(NoSettings!$C:$C,MATCH(EPS!$A3028,NoSettings!$A:$A,0))</f>
        <v>0</v>
      </c>
      <c r="K3028" s="109">
        <f>INDEX(GWP!$C$2:$C$13,MATCH(EPS!I3028,GWP!$B$2:$B$13,0))</f>
        <v>1.8</v>
      </c>
      <c r="L3028" s="5">
        <f t="shared" si="95"/>
        <v>0</v>
      </c>
    </row>
    <row r="3029" spans="1:12">
      <c r="A3029" t="s">
        <v>4748</v>
      </c>
      <c r="B3029" t="s">
        <v>5</v>
      </c>
      <c r="C3029" t="s">
        <v>1735</v>
      </c>
      <c r="D3029" t="s">
        <v>7013</v>
      </c>
      <c r="E3029" t="s">
        <v>1707</v>
      </c>
      <c r="H3029" t="str">
        <f>INDEX('Vensim Variables'!$B:$B,MATCH(EPS!$B3029,'Vensim Variables'!$A:$A,0))</f>
        <v>g pollutant</v>
      </c>
      <c r="I3029" t="str">
        <f t="shared" si="94"/>
        <v>NOx</v>
      </c>
      <c r="J3029">
        <f>INDEX(NoSettings!$C:$C,MATCH(EPS!$A3029,NoSettings!$A:$A,0))</f>
        <v>0</v>
      </c>
      <c r="K3029" s="109">
        <f>INDEX(GWP!$C$2:$C$13,MATCH(EPS!I3029,GWP!$B$2:$B$13,0))</f>
        <v>-8.1999999999999993</v>
      </c>
      <c r="L3029" s="5">
        <f t="shared" si="95"/>
        <v>0</v>
      </c>
    </row>
    <row r="3030" spans="1:12">
      <c r="A3030" t="s">
        <v>4749</v>
      </c>
      <c r="B3030" t="s">
        <v>5</v>
      </c>
      <c r="C3030" t="s">
        <v>1735</v>
      </c>
      <c r="D3030" t="s">
        <v>7013</v>
      </c>
      <c r="E3030" t="s">
        <v>1708</v>
      </c>
      <c r="H3030" t="str">
        <f>INDEX('Vensim Variables'!$B:$B,MATCH(EPS!$B3030,'Vensim Variables'!$A:$A,0))</f>
        <v>g pollutant</v>
      </c>
      <c r="I3030" t="str">
        <f t="shared" si="94"/>
        <v>PM10</v>
      </c>
      <c r="J3030">
        <f>INDEX(NoSettings!$C:$C,MATCH(EPS!$A3030,NoSettings!$A:$A,0))</f>
        <v>0</v>
      </c>
      <c r="K3030" s="109">
        <f>INDEX(GWP!$C$2:$C$13,MATCH(EPS!I3030,GWP!$B$2:$B$13,0))</f>
        <v>0</v>
      </c>
      <c r="L3030" s="5">
        <f t="shared" si="95"/>
        <v>0</v>
      </c>
    </row>
    <row r="3031" spans="1:12">
      <c r="A3031" t="s">
        <v>4750</v>
      </c>
      <c r="B3031" t="s">
        <v>5</v>
      </c>
      <c r="C3031" t="s">
        <v>1735</v>
      </c>
      <c r="D3031" t="s">
        <v>7013</v>
      </c>
      <c r="E3031" t="s">
        <v>1709</v>
      </c>
      <c r="H3031" t="str">
        <f>INDEX('Vensim Variables'!$B:$B,MATCH(EPS!$B3031,'Vensim Variables'!$A:$A,0))</f>
        <v>g pollutant</v>
      </c>
      <c r="I3031" t="str">
        <f t="shared" si="94"/>
        <v>PM25</v>
      </c>
      <c r="J3031">
        <f>INDEX(NoSettings!$C:$C,MATCH(EPS!$A3031,NoSettings!$A:$A,0))</f>
        <v>0</v>
      </c>
      <c r="K3031" s="109">
        <f>INDEX(GWP!$C$2:$C$13,MATCH(EPS!I3031,GWP!$B$2:$B$13,0))</f>
        <v>0</v>
      </c>
      <c r="L3031" s="5">
        <f t="shared" si="95"/>
        <v>0</v>
      </c>
    </row>
    <row r="3032" spans="1:12">
      <c r="A3032" t="s">
        <v>4751</v>
      </c>
      <c r="B3032" t="s">
        <v>5</v>
      </c>
      <c r="C3032" t="s">
        <v>1735</v>
      </c>
      <c r="D3032" t="s">
        <v>7013</v>
      </c>
      <c r="E3032" t="s">
        <v>1710</v>
      </c>
      <c r="H3032" t="str">
        <f>INDEX('Vensim Variables'!$B:$B,MATCH(EPS!$B3032,'Vensim Variables'!$A:$A,0))</f>
        <v>g pollutant</v>
      </c>
      <c r="I3032" t="str">
        <f t="shared" si="94"/>
        <v>SOx</v>
      </c>
      <c r="J3032">
        <f>INDEX(NoSettings!$C:$C,MATCH(EPS!$A3032,NoSettings!$A:$A,0))</f>
        <v>0</v>
      </c>
      <c r="K3032" s="109">
        <f>INDEX(GWP!$C$2:$C$13,MATCH(EPS!I3032,GWP!$B$2:$B$13,0))</f>
        <v>0</v>
      </c>
      <c r="L3032" s="5">
        <f t="shared" si="95"/>
        <v>0</v>
      </c>
    </row>
    <row r="3033" spans="1:12">
      <c r="A3033" t="s">
        <v>4752</v>
      </c>
      <c r="B3033" t="s">
        <v>5</v>
      </c>
      <c r="C3033" t="s">
        <v>1735</v>
      </c>
      <c r="D3033" t="s">
        <v>7013</v>
      </c>
      <c r="E3033" t="s">
        <v>1711</v>
      </c>
      <c r="H3033" t="str">
        <f>INDEX('Vensim Variables'!$B:$B,MATCH(EPS!$B3033,'Vensim Variables'!$A:$A,0))</f>
        <v>g pollutant</v>
      </c>
      <c r="I3033" t="str">
        <f t="shared" si="94"/>
        <v>BC</v>
      </c>
      <c r="J3033">
        <f>INDEX(NoSettings!$C:$C,MATCH(EPS!$A3033,NoSettings!$A:$A,0))</f>
        <v>0</v>
      </c>
      <c r="K3033" s="109">
        <f>INDEX(GWP!$C$2:$C$13,MATCH(EPS!I3033,GWP!$B$2:$B$13,0))</f>
        <v>345</v>
      </c>
      <c r="L3033" s="5">
        <f t="shared" si="95"/>
        <v>0</v>
      </c>
    </row>
    <row r="3034" spans="1:12">
      <c r="A3034" t="s">
        <v>4753</v>
      </c>
      <c r="B3034" t="s">
        <v>5</v>
      </c>
      <c r="C3034" t="s">
        <v>1735</v>
      </c>
      <c r="D3034" t="s">
        <v>7013</v>
      </c>
      <c r="E3034" t="s">
        <v>1712</v>
      </c>
      <c r="H3034" t="str">
        <f>INDEX('Vensim Variables'!$B:$B,MATCH(EPS!$B3034,'Vensim Variables'!$A:$A,0))</f>
        <v>g pollutant</v>
      </c>
      <c r="I3034" t="str">
        <f t="shared" si="94"/>
        <v>OC</v>
      </c>
      <c r="J3034">
        <f>INDEX(NoSettings!$C:$C,MATCH(EPS!$A3034,NoSettings!$A:$A,0))</f>
        <v>0</v>
      </c>
      <c r="K3034" s="109">
        <f>INDEX(GWP!$C$2:$C$13,MATCH(EPS!I3034,GWP!$B$2:$B$13,0))</f>
        <v>-46</v>
      </c>
      <c r="L3034" s="5">
        <f t="shared" si="95"/>
        <v>0</v>
      </c>
    </row>
    <row r="3035" spans="1:12">
      <c r="A3035" t="s">
        <v>4754</v>
      </c>
      <c r="B3035" t="s">
        <v>5</v>
      </c>
      <c r="C3035" t="s">
        <v>1735</v>
      </c>
      <c r="D3035" t="s">
        <v>7013</v>
      </c>
      <c r="E3035" t="s">
        <v>1713</v>
      </c>
      <c r="H3035" t="str">
        <f>INDEX('Vensim Variables'!$B:$B,MATCH(EPS!$B3035,'Vensim Variables'!$A:$A,0))</f>
        <v>g pollutant</v>
      </c>
      <c r="I3035" t="str">
        <f t="shared" si="94"/>
        <v>CH4</v>
      </c>
      <c r="J3035">
        <f>INDEX(NoSettings!$C:$C,MATCH(EPS!$A3035,NoSettings!$A:$A,0))</f>
        <v>0</v>
      </c>
      <c r="K3035" s="109">
        <f>INDEX(GWP!$C$2:$C$13,MATCH(EPS!I3035,GWP!$B$2:$B$13,0))</f>
        <v>28</v>
      </c>
      <c r="L3035" s="5">
        <f t="shared" si="95"/>
        <v>0</v>
      </c>
    </row>
    <row r="3036" spans="1:12">
      <c r="A3036" t="s">
        <v>4755</v>
      </c>
      <c r="B3036" t="s">
        <v>5</v>
      </c>
      <c r="C3036" t="s">
        <v>1735</v>
      </c>
      <c r="D3036" t="s">
        <v>7013</v>
      </c>
      <c r="E3036" t="s">
        <v>1714</v>
      </c>
      <c r="H3036" t="str">
        <f>INDEX('Vensim Variables'!$B:$B,MATCH(EPS!$B3036,'Vensim Variables'!$A:$A,0))</f>
        <v>g pollutant</v>
      </c>
      <c r="I3036" t="str">
        <f t="shared" si="94"/>
        <v>N2O</v>
      </c>
      <c r="J3036">
        <f>INDEX(NoSettings!$C:$C,MATCH(EPS!$A3036,NoSettings!$A:$A,0))</f>
        <v>0</v>
      </c>
      <c r="K3036" s="109">
        <f>INDEX(GWP!$C$2:$C$13,MATCH(EPS!I3036,GWP!$B$2:$B$13,0))</f>
        <v>265</v>
      </c>
      <c r="L3036" s="5">
        <f t="shared" si="95"/>
        <v>0</v>
      </c>
    </row>
    <row r="3037" spans="1:12">
      <c r="A3037" t="s">
        <v>4756</v>
      </c>
      <c r="B3037" t="s">
        <v>5</v>
      </c>
      <c r="C3037" t="s">
        <v>1735</v>
      </c>
      <c r="D3037" t="s">
        <v>7013</v>
      </c>
      <c r="E3037" t="s">
        <v>1715</v>
      </c>
      <c r="H3037" t="str">
        <f>INDEX('Vensim Variables'!$B:$B,MATCH(EPS!$B3037,'Vensim Variables'!$A:$A,0))</f>
        <v>g pollutant</v>
      </c>
      <c r="I3037" t="str">
        <f t="shared" si="94"/>
        <v>F gases</v>
      </c>
      <c r="J3037">
        <f>INDEX(NoSettings!$C:$C,MATCH(EPS!$A3037,NoSettings!$A:$A,0))</f>
        <v>0</v>
      </c>
      <c r="K3037" s="109">
        <f>INDEX(GWP!$C$2:$C$13,MATCH(EPS!I3037,GWP!$B$2:$B$13,0))</f>
        <v>1</v>
      </c>
      <c r="L3037" s="5">
        <f t="shared" si="95"/>
        <v>0</v>
      </c>
    </row>
    <row r="3038" spans="1:12">
      <c r="A3038" t="s">
        <v>4757</v>
      </c>
      <c r="B3038" t="s">
        <v>5</v>
      </c>
      <c r="C3038" t="s">
        <v>1735</v>
      </c>
      <c r="D3038" t="s">
        <v>7014</v>
      </c>
      <c r="E3038" t="s">
        <v>1702</v>
      </c>
      <c r="H3038" t="str">
        <f>INDEX('Vensim Variables'!$B:$B,MATCH(EPS!$B3038,'Vensim Variables'!$A:$A,0))</f>
        <v>g pollutant</v>
      </c>
      <c r="I3038" t="str">
        <f t="shared" si="94"/>
        <v>CO2</v>
      </c>
      <c r="J3038">
        <f>INDEX(NoSettings!$C:$C,MATCH(EPS!$A3038,NoSettings!$A:$A,0))</f>
        <v>0</v>
      </c>
      <c r="K3038" s="109">
        <f>INDEX(GWP!$C$2:$C$13,MATCH(EPS!I3038,GWP!$B$2:$B$13,0))</f>
        <v>1</v>
      </c>
      <c r="L3038" s="5">
        <f t="shared" si="95"/>
        <v>0</v>
      </c>
    </row>
    <row r="3039" spans="1:12">
      <c r="A3039" t="s">
        <v>4758</v>
      </c>
      <c r="B3039" t="s">
        <v>5</v>
      </c>
      <c r="C3039" t="s">
        <v>1735</v>
      </c>
      <c r="D3039" t="s">
        <v>7014</v>
      </c>
      <c r="E3039" t="s">
        <v>1705</v>
      </c>
      <c r="H3039" t="str">
        <f>INDEX('Vensim Variables'!$B:$B,MATCH(EPS!$B3039,'Vensim Variables'!$A:$A,0))</f>
        <v>g pollutant</v>
      </c>
      <c r="I3039" t="str">
        <f t="shared" si="94"/>
        <v>VOC</v>
      </c>
      <c r="J3039">
        <f>INDEX(NoSettings!$C:$C,MATCH(EPS!$A3039,NoSettings!$A:$A,0))</f>
        <v>0</v>
      </c>
      <c r="K3039" s="109">
        <f>INDEX(GWP!$C$2:$C$13,MATCH(EPS!I3039,GWP!$B$2:$B$13,0))</f>
        <v>5</v>
      </c>
      <c r="L3039" s="5">
        <f t="shared" si="95"/>
        <v>0</v>
      </c>
    </row>
    <row r="3040" spans="1:12">
      <c r="A3040" t="s">
        <v>4759</v>
      </c>
      <c r="B3040" t="s">
        <v>5</v>
      </c>
      <c r="C3040" t="s">
        <v>1735</v>
      </c>
      <c r="D3040" t="s">
        <v>7014</v>
      </c>
      <c r="E3040" t="s">
        <v>1706</v>
      </c>
      <c r="H3040" t="str">
        <f>INDEX('Vensim Variables'!$B:$B,MATCH(EPS!$B3040,'Vensim Variables'!$A:$A,0))</f>
        <v>g pollutant</v>
      </c>
      <c r="I3040" t="str">
        <f t="shared" si="94"/>
        <v>CO</v>
      </c>
      <c r="J3040">
        <f>INDEX(NoSettings!$C:$C,MATCH(EPS!$A3040,NoSettings!$A:$A,0))</f>
        <v>0</v>
      </c>
      <c r="K3040" s="109">
        <f>INDEX(GWP!$C$2:$C$13,MATCH(EPS!I3040,GWP!$B$2:$B$13,0))</f>
        <v>1.8</v>
      </c>
      <c r="L3040" s="5">
        <f t="shared" si="95"/>
        <v>0</v>
      </c>
    </row>
    <row r="3041" spans="1:12">
      <c r="A3041" t="s">
        <v>4760</v>
      </c>
      <c r="B3041" t="s">
        <v>5</v>
      </c>
      <c r="C3041" t="s">
        <v>1735</v>
      </c>
      <c r="D3041" t="s">
        <v>7014</v>
      </c>
      <c r="E3041" t="s">
        <v>1707</v>
      </c>
      <c r="H3041" t="str">
        <f>INDEX('Vensim Variables'!$B:$B,MATCH(EPS!$B3041,'Vensim Variables'!$A:$A,0))</f>
        <v>g pollutant</v>
      </c>
      <c r="I3041" t="str">
        <f t="shared" si="94"/>
        <v>NOx</v>
      </c>
      <c r="J3041">
        <f>INDEX(NoSettings!$C:$C,MATCH(EPS!$A3041,NoSettings!$A:$A,0))</f>
        <v>0</v>
      </c>
      <c r="K3041" s="109">
        <f>INDEX(GWP!$C$2:$C$13,MATCH(EPS!I3041,GWP!$B$2:$B$13,0))</f>
        <v>-8.1999999999999993</v>
      </c>
      <c r="L3041" s="5">
        <f t="shared" si="95"/>
        <v>0</v>
      </c>
    </row>
    <row r="3042" spans="1:12">
      <c r="A3042" t="s">
        <v>4761</v>
      </c>
      <c r="B3042" t="s">
        <v>5</v>
      </c>
      <c r="C3042" t="s">
        <v>1735</v>
      </c>
      <c r="D3042" t="s">
        <v>7014</v>
      </c>
      <c r="E3042" t="s">
        <v>1708</v>
      </c>
      <c r="H3042" t="str">
        <f>INDEX('Vensim Variables'!$B:$B,MATCH(EPS!$B3042,'Vensim Variables'!$A:$A,0))</f>
        <v>g pollutant</v>
      </c>
      <c r="I3042" t="str">
        <f t="shared" si="94"/>
        <v>PM10</v>
      </c>
      <c r="J3042">
        <f>INDEX(NoSettings!$C:$C,MATCH(EPS!$A3042,NoSettings!$A:$A,0))</f>
        <v>0</v>
      </c>
      <c r="K3042" s="109">
        <f>INDEX(GWP!$C$2:$C$13,MATCH(EPS!I3042,GWP!$B$2:$B$13,0))</f>
        <v>0</v>
      </c>
      <c r="L3042" s="5">
        <f t="shared" si="95"/>
        <v>0</v>
      </c>
    </row>
    <row r="3043" spans="1:12">
      <c r="A3043" t="s">
        <v>4762</v>
      </c>
      <c r="B3043" t="s">
        <v>5</v>
      </c>
      <c r="C3043" t="s">
        <v>1735</v>
      </c>
      <c r="D3043" t="s">
        <v>7014</v>
      </c>
      <c r="E3043" t="s">
        <v>1709</v>
      </c>
      <c r="H3043" t="str">
        <f>INDEX('Vensim Variables'!$B:$B,MATCH(EPS!$B3043,'Vensim Variables'!$A:$A,0))</f>
        <v>g pollutant</v>
      </c>
      <c r="I3043" t="str">
        <f t="shared" si="94"/>
        <v>PM25</v>
      </c>
      <c r="J3043">
        <f>INDEX(NoSettings!$C:$C,MATCH(EPS!$A3043,NoSettings!$A:$A,0))</f>
        <v>0</v>
      </c>
      <c r="K3043" s="109">
        <f>INDEX(GWP!$C$2:$C$13,MATCH(EPS!I3043,GWP!$B$2:$B$13,0))</f>
        <v>0</v>
      </c>
      <c r="L3043" s="5">
        <f t="shared" si="95"/>
        <v>0</v>
      </c>
    </row>
    <row r="3044" spans="1:12">
      <c r="A3044" t="s">
        <v>4763</v>
      </c>
      <c r="B3044" t="s">
        <v>5</v>
      </c>
      <c r="C3044" t="s">
        <v>1735</v>
      </c>
      <c r="D3044" t="s">
        <v>7014</v>
      </c>
      <c r="E3044" t="s">
        <v>1710</v>
      </c>
      <c r="H3044" t="str">
        <f>INDEX('Vensim Variables'!$B:$B,MATCH(EPS!$B3044,'Vensim Variables'!$A:$A,0))</f>
        <v>g pollutant</v>
      </c>
      <c r="I3044" t="str">
        <f t="shared" si="94"/>
        <v>SOx</v>
      </c>
      <c r="J3044">
        <f>INDEX(NoSettings!$C:$C,MATCH(EPS!$A3044,NoSettings!$A:$A,0))</f>
        <v>0</v>
      </c>
      <c r="K3044" s="109">
        <f>INDEX(GWP!$C$2:$C$13,MATCH(EPS!I3044,GWP!$B$2:$B$13,0))</f>
        <v>0</v>
      </c>
      <c r="L3044" s="5">
        <f t="shared" si="95"/>
        <v>0</v>
      </c>
    </row>
    <row r="3045" spans="1:12">
      <c r="A3045" t="s">
        <v>4764</v>
      </c>
      <c r="B3045" t="s">
        <v>5</v>
      </c>
      <c r="C3045" t="s">
        <v>1735</v>
      </c>
      <c r="D3045" t="s">
        <v>7014</v>
      </c>
      <c r="E3045" t="s">
        <v>1711</v>
      </c>
      <c r="H3045" t="str">
        <f>INDEX('Vensim Variables'!$B:$B,MATCH(EPS!$B3045,'Vensim Variables'!$A:$A,0))</f>
        <v>g pollutant</v>
      </c>
      <c r="I3045" t="str">
        <f t="shared" si="94"/>
        <v>BC</v>
      </c>
      <c r="J3045">
        <f>INDEX(NoSettings!$C:$C,MATCH(EPS!$A3045,NoSettings!$A:$A,0))</f>
        <v>0</v>
      </c>
      <c r="K3045" s="109">
        <f>INDEX(GWP!$C$2:$C$13,MATCH(EPS!I3045,GWP!$B$2:$B$13,0))</f>
        <v>345</v>
      </c>
      <c r="L3045" s="5">
        <f t="shared" si="95"/>
        <v>0</v>
      </c>
    </row>
    <row r="3046" spans="1:12">
      <c r="A3046" t="s">
        <v>4765</v>
      </c>
      <c r="B3046" t="s">
        <v>5</v>
      </c>
      <c r="C3046" t="s">
        <v>1735</v>
      </c>
      <c r="D3046" t="s">
        <v>7014</v>
      </c>
      <c r="E3046" t="s">
        <v>1712</v>
      </c>
      <c r="H3046" t="str">
        <f>INDEX('Vensim Variables'!$B:$B,MATCH(EPS!$B3046,'Vensim Variables'!$A:$A,0))</f>
        <v>g pollutant</v>
      </c>
      <c r="I3046" t="str">
        <f t="shared" si="94"/>
        <v>OC</v>
      </c>
      <c r="J3046">
        <f>INDEX(NoSettings!$C:$C,MATCH(EPS!$A3046,NoSettings!$A:$A,0))</f>
        <v>0</v>
      </c>
      <c r="K3046" s="109">
        <f>INDEX(GWP!$C$2:$C$13,MATCH(EPS!I3046,GWP!$B$2:$B$13,0))</f>
        <v>-46</v>
      </c>
      <c r="L3046" s="5">
        <f t="shared" si="95"/>
        <v>0</v>
      </c>
    </row>
    <row r="3047" spans="1:12">
      <c r="A3047" t="s">
        <v>4766</v>
      </c>
      <c r="B3047" t="s">
        <v>5</v>
      </c>
      <c r="C3047" t="s">
        <v>1735</v>
      </c>
      <c r="D3047" t="s">
        <v>7014</v>
      </c>
      <c r="E3047" t="s">
        <v>1713</v>
      </c>
      <c r="H3047" t="str">
        <f>INDEX('Vensim Variables'!$B:$B,MATCH(EPS!$B3047,'Vensim Variables'!$A:$A,0))</f>
        <v>g pollutant</v>
      </c>
      <c r="I3047" t="str">
        <f t="shared" si="94"/>
        <v>CH4</v>
      </c>
      <c r="J3047">
        <f>INDEX(NoSettings!$C:$C,MATCH(EPS!$A3047,NoSettings!$A:$A,0))</f>
        <v>0</v>
      </c>
      <c r="K3047" s="109">
        <f>INDEX(GWP!$C$2:$C$13,MATCH(EPS!I3047,GWP!$B$2:$B$13,0))</f>
        <v>28</v>
      </c>
      <c r="L3047" s="5">
        <f t="shared" si="95"/>
        <v>0</v>
      </c>
    </row>
    <row r="3048" spans="1:12">
      <c r="A3048" t="s">
        <v>4767</v>
      </c>
      <c r="B3048" t="s">
        <v>5</v>
      </c>
      <c r="C3048" t="s">
        <v>1735</v>
      </c>
      <c r="D3048" t="s">
        <v>7014</v>
      </c>
      <c r="E3048" t="s">
        <v>1714</v>
      </c>
      <c r="H3048" t="str">
        <f>INDEX('Vensim Variables'!$B:$B,MATCH(EPS!$B3048,'Vensim Variables'!$A:$A,0))</f>
        <v>g pollutant</v>
      </c>
      <c r="I3048" t="str">
        <f t="shared" si="94"/>
        <v>N2O</v>
      </c>
      <c r="J3048">
        <f>INDEX(NoSettings!$C:$C,MATCH(EPS!$A3048,NoSettings!$A:$A,0))</f>
        <v>0</v>
      </c>
      <c r="K3048" s="109">
        <f>INDEX(GWP!$C$2:$C$13,MATCH(EPS!I3048,GWP!$B$2:$B$13,0))</f>
        <v>265</v>
      </c>
      <c r="L3048" s="5">
        <f t="shared" si="95"/>
        <v>0</v>
      </c>
    </row>
    <row r="3049" spans="1:12">
      <c r="A3049" t="s">
        <v>4768</v>
      </c>
      <c r="B3049" t="s">
        <v>5</v>
      </c>
      <c r="C3049" t="s">
        <v>1735</v>
      </c>
      <c r="D3049" t="s">
        <v>7014</v>
      </c>
      <c r="E3049" t="s">
        <v>1715</v>
      </c>
      <c r="H3049" t="str">
        <f>INDEX('Vensim Variables'!$B:$B,MATCH(EPS!$B3049,'Vensim Variables'!$A:$A,0))</f>
        <v>g pollutant</v>
      </c>
      <c r="I3049" t="str">
        <f t="shared" si="94"/>
        <v>F gases</v>
      </c>
      <c r="J3049">
        <f>INDEX(NoSettings!$C:$C,MATCH(EPS!$A3049,NoSettings!$A:$A,0))</f>
        <v>0</v>
      </c>
      <c r="K3049" s="109">
        <f>INDEX(GWP!$C$2:$C$13,MATCH(EPS!I3049,GWP!$B$2:$B$13,0))</f>
        <v>1</v>
      </c>
      <c r="L3049" s="5">
        <f t="shared" si="95"/>
        <v>0</v>
      </c>
    </row>
    <row r="3050" spans="1:12">
      <c r="A3050" t="s">
        <v>4769</v>
      </c>
      <c r="B3050" t="s">
        <v>5</v>
      </c>
      <c r="C3050" t="s">
        <v>1735</v>
      </c>
      <c r="D3050" t="s">
        <v>7015</v>
      </c>
      <c r="E3050" t="s">
        <v>1702</v>
      </c>
      <c r="H3050" t="str">
        <f>INDEX('Vensim Variables'!$B:$B,MATCH(EPS!$B3050,'Vensim Variables'!$A:$A,0))</f>
        <v>g pollutant</v>
      </c>
      <c r="I3050" t="str">
        <f t="shared" si="94"/>
        <v>CO2</v>
      </c>
      <c r="J3050">
        <f>INDEX(NoSettings!$C:$C,MATCH(EPS!$A3050,NoSettings!$A:$A,0))</f>
        <v>0</v>
      </c>
      <c r="K3050" s="109">
        <f>INDEX(GWP!$C$2:$C$13,MATCH(EPS!I3050,GWP!$B$2:$B$13,0))</f>
        <v>1</v>
      </c>
      <c r="L3050" s="5">
        <f t="shared" si="95"/>
        <v>0</v>
      </c>
    </row>
    <row r="3051" spans="1:12">
      <c r="A3051" t="s">
        <v>4770</v>
      </c>
      <c r="B3051" t="s">
        <v>5</v>
      </c>
      <c r="C3051" t="s">
        <v>1735</v>
      </c>
      <c r="D3051" t="s">
        <v>7015</v>
      </c>
      <c r="E3051" t="s">
        <v>1705</v>
      </c>
      <c r="H3051" t="str">
        <f>INDEX('Vensim Variables'!$B:$B,MATCH(EPS!$B3051,'Vensim Variables'!$A:$A,0))</f>
        <v>g pollutant</v>
      </c>
      <c r="I3051" t="str">
        <f t="shared" si="94"/>
        <v>VOC</v>
      </c>
      <c r="J3051">
        <f>INDEX(NoSettings!$C:$C,MATCH(EPS!$A3051,NoSettings!$A:$A,0))</f>
        <v>0</v>
      </c>
      <c r="K3051" s="109">
        <f>INDEX(GWP!$C$2:$C$13,MATCH(EPS!I3051,GWP!$B$2:$B$13,0))</f>
        <v>5</v>
      </c>
      <c r="L3051" s="5">
        <f t="shared" si="95"/>
        <v>0</v>
      </c>
    </row>
    <row r="3052" spans="1:12">
      <c r="A3052" t="s">
        <v>4771</v>
      </c>
      <c r="B3052" t="s">
        <v>5</v>
      </c>
      <c r="C3052" t="s">
        <v>1735</v>
      </c>
      <c r="D3052" t="s">
        <v>7015</v>
      </c>
      <c r="E3052" t="s">
        <v>1706</v>
      </c>
      <c r="H3052" t="str">
        <f>INDEX('Vensim Variables'!$B:$B,MATCH(EPS!$B3052,'Vensim Variables'!$A:$A,0))</f>
        <v>g pollutant</v>
      </c>
      <c r="I3052" t="str">
        <f t="shared" si="94"/>
        <v>CO</v>
      </c>
      <c r="J3052">
        <f>INDEX(NoSettings!$C:$C,MATCH(EPS!$A3052,NoSettings!$A:$A,0))</f>
        <v>0</v>
      </c>
      <c r="K3052" s="109">
        <f>INDEX(GWP!$C$2:$C$13,MATCH(EPS!I3052,GWP!$B$2:$B$13,0))</f>
        <v>1.8</v>
      </c>
      <c r="L3052" s="5">
        <f t="shared" si="95"/>
        <v>0</v>
      </c>
    </row>
    <row r="3053" spans="1:12">
      <c r="A3053" t="s">
        <v>4772</v>
      </c>
      <c r="B3053" t="s">
        <v>5</v>
      </c>
      <c r="C3053" t="s">
        <v>1735</v>
      </c>
      <c r="D3053" t="s">
        <v>7015</v>
      </c>
      <c r="E3053" t="s">
        <v>1707</v>
      </c>
      <c r="H3053" t="str">
        <f>INDEX('Vensim Variables'!$B:$B,MATCH(EPS!$B3053,'Vensim Variables'!$A:$A,0))</f>
        <v>g pollutant</v>
      </c>
      <c r="I3053" t="str">
        <f t="shared" si="94"/>
        <v>NOx</v>
      </c>
      <c r="J3053">
        <f>INDEX(NoSettings!$C:$C,MATCH(EPS!$A3053,NoSettings!$A:$A,0))</f>
        <v>0</v>
      </c>
      <c r="K3053" s="109">
        <f>INDEX(GWP!$C$2:$C$13,MATCH(EPS!I3053,GWP!$B$2:$B$13,0))</f>
        <v>-8.1999999999999993</v>
      </c>
      <c r="L3053" s="5">
        <f t="shared" si="95"/>
        <v>0</v>
      </c>
    </row>
    <row r="3054" spans="1:12">
      <c r="A3054" t="s">
        <v>4773</v>
      </c>
      <c r="B3054" t="s">
        <v>5</v>
      </c>
      <c r="C3054" t="s">
        <v>1735</v>
      </c>
      <c r="D3054" t="s">
        <v>7015</v>
      </c>
      <c r="E3054" t="s">
        <v>1708</v>
      </c>
      <c r="H3054" t="str">
        <f>INDEX('Vensim Variables'!$B:$B,MATCH(EPS!$B3054,'Vensim Variables'!$A:$A,0))</f>
        <v>g pollutant</v>
      </c>
      <c r="I3054" t="str">
        <f t="shared" si="94"/>
        <v>PM10</v>
      </c>
      <c r="J3054">
        <f>INDEX(NoSettings!$C:$C,MATCH(EPS!$A3054,NoSettings!$A:$A,0))</f>
        <v>0</v>
      </c>
      <c r="K3054" s="109">
        <f>INDEX(GWP!$C$2:$C$13,MATCH(EPS!I3054,GWP!$B$2:$B$13,0))</f>
        <v>0</v>
      </c>
      <c r="L3054" s="5">
        <f t="shared" si="95"/>
        <v>0</v>
      </c>
    </row>
    <row r="3055" spans="1:12">
      <c r="A3055" t="s">
        <v>4774</v>
      </c>
      <c r="B3055" t="s">
        <v>5</v>
      </c>
      <c r="C3055" t="s">
        <v>1735</v>
      </c>
      <c r="D3055" t="s">
        <v>7015</v>
      </c>
      <c r="E3055" t="s">
        <v>1709</v>
      </c>
      <c r="H3055" t="str">
        <f>INDEX('Vensim Variables'!$B:$B,MATCH(EPS!$B3055,'Vensim Variables'!$A:$A,0))</f>
        <v>g pollutant</v>
      </c>
      <c r="I3055" t="str">
        <f t="shared" si="94"/>
        <v>PM25</v>
      </c>
      <c r="J3055">
        <f>INDEX(NoSettings!$C:$C,MATCH(EPS!$A3055,NoSettings!$A:$A,0))</f>
        <v>0</v>
      </c>
      <c r="K3055" s="109">
        <f>INDEX(GWP!$C$2:$C$13,MATCH(EPS!I3055,GWP!$B$2:$B$13,0))</f>
        <v>0</v>
      </c>
      <c r="L3055" s="5">
        <f t="shared" si="95"/>
        <v>0</v>
      </c>
    </row>
    <row r="3056" spans="1:12">
      <c r="A3056" t="s">
        <v>4775</v>
      </c>
      <c r="B3056" t="s">
        <v>5</v>
      </c>
      <c r="C3056" t="s">
        <v>1735</v>
      </c>
      <c r="D3056" t="s">
        <v>7015</v>
      </c>
      <c r="E3056" t="s">
        <v>1710</v>
      </c>
      <c r="H3056" t="str">
        <f>INDEX('Vensim Variables'!$B:$B,MATCH(EPS!$B3056,'Vensim Variables'!$A:$A,0))</f>
        <v>g pollutant</v>
      </c>
      <c r="I3056" t="str">
        <f t="shared" si="94"/>
        <v>SOx</v>
      </c>
      <c r="J3056">
        <f>INDEX(NoSettings!$C:$C,MATCH(EPS!$A3056,NoSettings!$A:$A,0))</f>
        <v>0</v>
      </c>
      <c r="K3056" s="109">
        <f>INDEX(GWP!$C$2:$C$13,MATCH(EPS!I3056,GWP!$B$2:$B$13,0))</f>
        <v>0</v>
      </c>
      <c r="L3056" s="5">
        <f t="shared" si="95"/>
        <v>0</v>
      </c>
    </row>
    <row r="3057" spans="1:12">
      <c r="A3057" t="s">
        <v>4776</v>
      </c>
      <c r="B3057" t="s">
        <v>5</v>
      </c>
      <c r="C3057" t="s">
        <v>1735</v>
      </c>
      <c r="D3057" t="s">
        <v>7015</v>
      </c>
      <c r="E3057" t="s">
        <v>1711</v>
      </c>
      <c r="H3057" t="str">
        <f>INDEX('Vensim Variables'!$B:$B,MATCH(EPS!$B3057,'Vensim Variables'!$A:$A,0))</f>
        <v>g pollutant</v>
      </c>
      <c r="I3057" t="str">
        <f t="shared" si="94"/>
        <v>BC</v>
      </c>
      <c r="J3057">
        <f>INDEX(NoSettings!$C:$C,MATCH(EPS!$A3057,NoSettings!$A:$A,0))</f>
        <v>0</v>
      </c>
      <c r="K3057" s="109">
        <f>INDEX(GWP!$C$2:$C$13,MATCH(EPS!I3057,GWP!$B$2:$B$13,0))</f>
        <v>345</v>
      </c>
      <c r="L3057" s="5">
        <f t="shared" si="95"/>
        <v>0</v>
      </c>
    </row>
    <row r="3058" spans="1:12">
      <c r="A3058" t="s">
        <v>4777</v>
      </c>
      <c r="B3058" t="s">
        <v>5</v>
      </c>
      <c r="C3058" t="s">
        <v>1735</v>
      </c>
      <c r="D3058" t="s">
        <v>7015</v>
      </c>
      <c r="E3058" t="s">
        <v>1712</v>
      </c>
      <c r="H3058" t="str">
        <f>INDEX('Vensim Variables'!$B:$B,MATCH(EPS!$B3058,'Vensim Variables'!$A:$A,0))</f>
        <v>g pollutant</v>
      </c>
      <c r="I3058" t="str">
        <f t="shared" si="94"/>
        <v>OC</v>
      </c>
      <c r="J3058">
        <f>INDEX(NoSettings!$C:$C,MATCH(EPS!$A3058,NoSettings!$A:$A,0))</f>
        <v>0</v>
      </c>
      <c r="K3058" s="109">
        <f>INDEX(GWP!$C$2:$C$13,MATCH(EPS!I3058,GWP!$B$2:$B$13,0))</f>
        <v>-46</v>
      </c>
      <c r="L3058" s="5">
        <f t="shared" si="95"/>
        <v>0</v>
      </c>
    </row>
    <row r="3059" spans="1:12">
      <c r="A3059" t="s">
        <v>4778</v>
      </c>
      <c r="B3059" t="s">
        <v>5</v>
      </c>
      <c r="C3059" t="s">
        <v>1735</v>
      </c>
      <c r="D3059" t="s">
        <v>7015</v>
      </c>
      <c r="E3059" t="s">
        <v>1713</v>
      </c>
      <c r="H3059" t="str">
        <f>INDEX('Vensim Variables'!$B:$B,MATCH(EPS!$B3059,'Vensim Variables'!$A:$A,0))</f>
        <v>g pollutant</v>
      </c>
      <c r="I3059" t="str">
        <f t="shared" si="94"/>
        <v>CH4</v>
      </c>
      <c r="J3059">
        <f>INDEX(NoSettings!$C:$C,MATCH(EPS!$A3059,NoSettings!$A:$A,0))</f>
        <v>0</v>
      </c>
      <c r="K3059" s="109">
        <f>INDEX(GWP!$C$2:$C$13,MATCH(EPS!I3059,GWP!$B$2:$B$13,0))</f>
        <v>28</v>
      </c>
      <c r="L3059" s="5">
        <f t="shared" si="95"/>
        <v>0</v>
      </c>
    </row>
    <row r="3060" spans="1:12">
      <c r="A3060" t="s">
        <v>4779</v>
      </c>
      <c r="B3060" t="s">
        <v>5</v>
      </c>
      <c r="C3060" t="s">
        <v>1735</v>
      </c>
      <c r="D3060" t="s">
        <v>7015</v>
      </c>
      <c r="E3060" t="s">
        <v>1714</v>
      </c>
      <c r="H3060" t="str">
        <f>INDEX('Vensim Variables'!$B:$B,MATCH(EPS!$B3060,'Vensim Variables'!$A:$A,0))</f>
        <v>g pollutant</v>
      </c>
      <c r="I3060" t="str">
        <f t="shared" si="94"/>
        <v>N2O</v>
      </c>
      <c r="J3060">
        <f>INDEX(NoSettings!$C:$C,MATCH(EPS!$A3060,NoSettings!$A:$A,0))</f>
        <v>0</v>
      </c>
      <c r="K3060" s="109">
        <f>INDEX(GWP!$C$2:$C$13,MATCH(EPS!I3060,GWP!$B$2:$B$13,0))</f>
        <v>265</v>
      </c>
      <c r="L3060" s="5">
        <f t="shared" si="95"/>
        <v>0</v>
      </c>
    </row>
    <row r="3061" spans="1:12">
      <c r="A3061" t="s">
        <v>4780</v>
      </c>
      <c r="B3061" t="s">
        <v>5</v>
      </c>
      <c r="C3061" t="s">
        <v>1735</v>
      </c>
      <c r="D3061" t="s">
        <v>7015</v>
      </c>
      <c r="E3061" t="s">
        <v>1715</v>
      </c>
      <c r="H3061" t="str">
        <f>INDEX('Vensim Variables'!$B:$B,MATCH(EPS!$B3061,'Vensim Variables'!$A:$A,0))</f>
        <v>g pollutant</v>
      </c>
      <c r="I3061" t="str">
        <f t="shared" si="94"/>
        <v>F gases</v>
      </c>
      <c r="J3061">
        <f>INDEX(NoSettings!$C:$C,MATCH(EPS!$A3061,NoSettings!$A:$A,0))</f>
        <v>0</v>
      </c>
      <c r="K3061" s="109">
        <f>INDEX(GWP!$C$2:$C$13,MATCH(EPS!I3061,GWP!$B$2:$B$13,0))</f>
        <v>1</v>
      </c>
      <c r="L3061" s="5">
        <f t="shared" si="95"/>
        <v>0</v>
      </c>
    </row>
    <row r="3062" spans="1:12">
      <c r="A3062" t="s">
        <v>4781</v>
      </c>
      <c r="B3062" t="s">
        <v>5</v>
      </c>
      <c r="C3062" t="s">
        <v>1735</v>
      </c>
      <c r="D3062" t="s">
        <v>7016</v>
      </c>
      <c r="E3062" t="s">
        <v>1702</v>
      </c>
      <c r="H3062" t="str">
        <f>INDEX('Vensim Variables'!$B:$B,MATCH(EPS!$B3062,'Vensim Variables'!$A:$A,0))</f>
        <v>g pollutant</v>
      </c>
      <c r="I3062" t="str">
        <f t="shared" si="94"/>
        <v>CO2</v>
      </c>
      <c r="J3062">
        <f>INDEX(NoSettings!$C:$C,MATCH(EPS!$A3062,NoSettings!$A:$A,0))</f>
        <v>0</v>
      </c>
      <c r="K3062" s="109">
        <f>INDEX(GWP!$C$2:$C$13,MATCH(EPS!I3062,GWP!$B$2:$B$13,0))</f>
        <v>1</v>
      </c>
      <c r="L3062" s="5">
        <f t="shared" si="95"/>
        <v>0</v>
      </c>
    </row>
    <row r="3063" spans="1:12">
      <c r="A3063" t="s">
        <v>4782</v>
      </c>
      <c r="B3063" t="s">
        <v>5</v>
      </c>
      <c r="C3063" t="s">
        <v>1735</v>
      </c>
      <c r="D3063" t="s">
        <v>7016</v>
      </c>
      <c r="E3063" t="s">
        <v>1705</v>
      </c>
      <c r="H3063" t="str">
        <f>INDEX('Vensim Variables'!$B:$B,MATCH(EPS!$B3063,'Vensim Variables'!$A:$A,0))</f>
        <v>g pollutant</v>
      </c>
      <c r="I3063" t="str">
        <f t="shared" si="94"/>
        <v>VOC</v>
      </c>
      <c r="J3063">
        <f>INDEX(NoSettings!$C:$C,MATCH(EPS!$A3063,NoSettings!$A:$A,0))</f>
        <v>0</v>
      </c>
      <c r="K3063" s="109">
        <f>INDEX(GWP!$C$2:$C$13,MATCH(EPS!I3063,GWP!$B$2:$B$13,0))</f>
        <v>5</v>
      </c>
      <c r="L3063" s="5">
        <f t="shared" si="95"/>
        <v>0</v>
      </c>
    </row>
    <row r="3064" spans="1:12">
      <c r="A3064" t="s">
        <v>4783</v>
      </c>
      <c r="B3064" t="s">
        <v>5</v>
      </c>
      <c r="C3064" t="s">
        <v>1735</v>
      </c>
      <c r="D3064" t="s">
        <v>7016</v>
      </c>
      <c r="E3064" t="s">
        <v>1706</v>
      </c>
      <c r="H3064" t="str">
        <f>INDEX('Vensim Variables'!$B:$B,MATCH(EPS!$B3064,'Vensim Variables'!$A:$A,0))</f>
        <v>g pollutant</v>
      </c>
      <c r="I3064" t="str">
        <f t="shared" si="94"/>
        <v>CO</v>
      </c>
      <c r="J3064">
        <f>INDEX(NoSettings!$C:$C,MATCH(EPS!$A3064,NoSettings!$A:$A,0))</f>
        <v>0</v>
      </c>
      <c r="K3064" s="109">
        <f>INDEX(GWP!$C$2:$C$13,MATCH(EPS!I3064,GWP!$B$2:$B$13,0))</f>
        <v>1.8</v>
      </c>
      <c r="L3064" s="5">
        <f t="shared" si="95"/>
        <v>0</v>
      </c>
    </row>
    <row r="3065" spans="1:12">
      <c r="A3065" t="s">
        <v>4784</v>
      </c>
      <c r="B3065" t="s">
        <v>5</v>
      </c>
      <c r="C3065" t="s">
        <v>1735</v>
      </c>
      <c r="D3065" t="s">
        <v>7016</v>
      </c>
      <c r="E3065" t="s">
        <v>1707</v>
      </c>
      <c r="H3065" t="str">
        <f>INDEX('Vensim Variables'!$B:$B,MATCH(EPS!$B3065,'Vensim Variables'!$A:$A,0))</f>
        <v>g pollutant</v>
      </c>
      <c r="I3065" t="str">
        <f t="shared" si="94"/>
        <v>NOx</v>
      </c>
      <c r="J3065">
        <f>INDEX(NoSettings!$C:$C,MATCH(EPS!$A3065,NoSettings!$A:$A,0))</f>
        <v>0</v>
      </c>
      <c r="K3065" s="109">
        <f>INDEX(GWP!$C$2:$C$13,MATCH(EPS!I3065,GWP!$B$2:$B$13,0))</f>
        <v>-8.1999999999999993</v>
      </c>
      <c r="L3065" s="5">
        <f t="shared" si="95"/>
        <v>0</v>
      </c>
    </row>
    <row r="3066" spans="1:12">
      <c r="A3066" t="s">
        <v>4785</v>
      </c>
      <c r="B3066" t="s">
        <v>5</v>
      </c>
      <c r="C3066" t="s">
        <v>1735</v>
      </c>
      <c r="D3066" t="s">
        <v>7016</v>
      </c>
      <c r="E3066" t="s">
        <v>1708</v>
      </c>
      <c r="H3066" t="str">
        <f>INDEX('Vensim Variables'!$B:$B,MATCH(EPS!$B3066,'Vensim Variables'!$A:$A,0))</f>
        <v>g pollutant</v>
      </c>
      <c r="I3066" t="str">
        <f t="shared" si="94"/>
        <v>PM10</v>
      </c>
      <c r="J3066">
        <f>INDEX(NoSettings!$C:$C,MATCH(EPS!$A3066,NoSettings!$A:$A,0))</f>
        <v>0</v>
      </c>
      <c r="K3066" s="109">
        <f>INDEX(GWP!$C$2:$C$13,MATCH(EPS!I3066,GWP!$B$2:$B$13,0))</f>
        <v>0</v>
      </c>
      <c r="L3066" s="5">
        <f t="shared" si="95"/>
        <v>0</v>
      </c>
    </row>
    <row r="3067" spans="1:12">
      <c r="A3067" t="s">
        <v>4786</v>
      </c>
      <c r="B3067" t="s">
        <v>5</v>
      </c>
      <c r="C3067" t="s">
        <v>1735</v>
      </c>
      <c r="D3067" t="s">
        <v>7016</v>
      </c>
      <c r="E3067" t="s">
        <v>1709</v>
      </c>
      <c r="H3067" t="str">
        <f>INDEX('Vensim Variables'!$B:$B,MATCH(EPS!$B3067,'Vensim Variables'!$A:$A,0))</f>
        <v>g pollutant</v>
      </c>
      <c r="I3067" t="str">
        <f t="shared" si="94"/>
        <v>PM25</v>
      </c>
      <c r="J3067">
        <f>INDEX(NoSettings!$C:$C,MATCH(EPS!$A3067,NoSettings!$A:$A,0))</f>
        <v>0</v>
      </c>
      <c r="K3067" s="109">
        <f>INDEX(GWP!$C$2:$C$13,MATCH(EPS!I3067,GWP!$B$2:$B$13,0))</f>
        <v>0</v>
      </c>
      <c r="L3067" s="5">
        <f t="shared" si="95"/>
        <v>0</v>
      </c>
    </row>
    <row r="3068" spans="1:12">
      <c r="A3068" t="s">
        <v>4787</v>
      </c>
      <c r="B3068" t="s">
        <v>5</v>
      </c>
      <c r="C3068" t="s">
        <v>1735</v>
      </c>
      <c r="D3068" t="s">
        <v>7016</v>
      </c>
      <c r="E3068" t="s">
        <v>1710</v>
      </c>
      <c r="H3068" t="str">
        <f>INDEX('Vensim Variables'!$B:$B,MATCH(EPS!$B3068,'Vensim Variables'!$A:$A,0))</f>
        <v>g pollutant</v>
      </c>
      <c r="I3068" t="str">
        <f t="shared" si="94"/>
        <v>SOx</v>
      </c>
      <c r="J3068">
        <f>INDEX(NoSettings!$C:$C,MATCH(EPS!$A3068,NoSettings!$A:$A,0))</f>
        <v>0</v>
      </c>
      <c r="K3068" s="109">
        <f>INDEX(GWP!$C$2:$C$13,MATCH(EPS!I3068,GWP!$B$2:$B$13,0))</f>
        <v>0</v>
      </c>
      <c r="L3068" s="5">
        <f t="shared" si="95"/>
        <v>0</v>
      </c>
    </row>
    <row r="3069" spans="1:12">
      <c r="A3069" t="s">
        <v>4788</v>
      </c>
      <c r="B3069" t="s">
        <v>5</v>
      </c>
      <c r="C3069" t="s">
        <v>1735</v>
      </c>
      <c r="D3069" t="s">
        <v>7016</v>
      </c>
      <c r="E3069" t="s">
        <v>1711</v>
      </c>
      <c r="H3069" t="str">
        <f>INDEX('Vensim Variables'!$B:$B,MATCH(EPS!$B3069,'Vensim Variables'!$A:$A,0))</f>
        <v>g pollutant</v>
      </c>
      <c r="I3069" t="str">
        <f t="shared" si="94"/>
        <v>BC</v>
      </c>
      <c r="J3069">
        <f>INDEX(NoSettings!$C:$C,MATCH(EPS!$A3069,NoSettings!$A:$A,0))</f>
        <v>0</v>
      </c>
      <c r="K3069" s="109">
        <f>INDEX(GWP!$C$2:$C$13,MATCH(EPS!I3069,GWP!$B$2:$B$13,0))</f>
        <v>345</v>
      </c>
      <c r="L3069" s="5">
        <f t="shared" si="95"/>
        <v>0</v>
      </c>
    </row>
    <row r="3070" spans="1:12">
      <c r="A3070" t="s">
        <v>4789</v>
      </c>
      <c r="B3070" t="s">
        <v>5</v>
      </c>
      <c r="C3070" t="s">
        <v>1735</v>
      </c>
      <c r="D3070" t="s">
        <v>7016</v>
      </c>
      <c r="E3070" t="s">
        <v>1712</v>
      </c>
      <c r="H3070" t="str">
        <f>INDEX('Vensim Variables'!$B:$B,MATCH(EPS!$B3070,'Vensim Variables'!$A:$A,0))</f>
        <v>g pollutant</v>
      </c>
      <c r="I3070" t="str">
        <f t="shared" si="94"/>
        <v>OC</v>
      </c>
      <c r="J3070">
        <f>INDEX(NoSettings!$C:$C,MATCH(EPS!$A3070,NoSettings!$A:$A,0))</f>
        <v>0</v>
      </c>
      <c r="K3070" s="109">
        <f>INDEX(GWP!$C$2:$C$13,MATCH(EPS!I3070,GWP!$B$2:$B$13,0))</f>
        <v>-46</v>
      </c>
      <c r="L3070" s="5">
        <f t="shared" si="95"/>
        <v>0</v>
      </c>
    </row>
    <row r="3071" spans="1:12">
      <c r="A3071" t="s">
        <v>4790</v>
      </c>
      <c r="B3071" t="s">
        <v>5</v>
      </c>
      <c r="C3071" t="s">
        <v>1735</v>
      </c>
      <c r="D3071" t="s">
        <v>7016</v>
      </c>
      <c r="E3071" t="s">
        <v>1713</v>
      </c>
      <c r="H3071" t="str">
        <f>INDEX('Vensim Variables'!$B:$B,MATCH(EPS!$B3071,'Vensim Variables'!$A:$A,0))</f>
        <v>g pollutant</v>
      </c>
      <c r="I3071" t="str">
        <f t="shared" si="94"/>
        <v>CH4</v>
      </c>
      <c r="J3071">
        <f>INDEX(NoSettings!$C:$C,MATCH(EPS!$A3071,NoSettings!$A:$A,0))</f>
        <v>0</v>
      </c>
      <c r="K3071" s="109">
        <f>INDEX(GWP!$C$2:$C$13,MATCH(EPS!I3071,GWP!$B$2:$B$13,0))</f>
        <v>28</v>
      </c>
      <c r="L3071" s="5">
        <f t="shared" si="95"/>
        <v>0</v>
      </c>
    </row>
    <row r="3072" spans="1:12">
      <c r="A3072" t="s">
        <v>4791</v>
      </c>
      <c r="B3072" t="s">
        <v>5</v>
      </c>
      <c r="C3072" t="s">
        <v>1735</v>
      </c>
      <c r="D3072" t="s">
        <v>7016</v>
      </c>
      <c r="E3072" t="s">
        <v>1714</v>
      </c>
      <c r="H3072" t="str">
        <f>INDEX('Vensim Variables'!$B:$B,MATCH(EPS!$B3072,'Vensim Variables'!$A:$A,0))</f>
        <v>g pollutant</v>
      </c>
      <c r="I3072" t="str">
        <f t="shared" si="94"/>
        <v>N2O</v>
      </c>
      <c r="J3072">
        <f>INDEX(NoSettings!$C:$C,MATCH(EPS!$A3072,NoSettings!$A:$A,0))</f>
        <v>0</v>
      </c>
      <c r="K3072" s="109">
        <f>INDEX(GWP!$C$2:$C$13,MATCH(EPS!I3072,GWP!$B$2:$B$13,0))</f>
        <v>265</v>
      </c>
      <c r="L3072" s="5">
        <f t="shared" si="95"/>
        <v>0</v>
      </c>
    </row>
    <row r="3073" spans="1:12">
      <c r="A3073" t="s">
        <v>4792</v>
      </c>
      <c r="B3073" t="s">
        <v>5</v>
      </c>
      <c r="C3073" t="s">
        <v>1735</v>
      </c>
      <c r="D3073" t="s">
        <v>7016</v>
      </c>
      <c r="E3073" t="s">
        <v>1715</v>
      </c>
      <c r="H3073" t="str">
        <f>INDEX('Vensim Variables'!$B:$B,MATCH(EPS!$B3073,'Vensim Variables'!$A:$A,0))</f>
        <v>g pollutant</v>
      </c>
      <c r="I3073" t="str">
        <f t="shared" si="94"/>
        <v>F gases</v>
      </c>
      <c r="J3073">
        <f>INDEX(NoSettings!$C:$C,MATCH(EPS!$A3073,NoSettings!$A:$A,0))</f>
        <v>0</v>
      </c>
      <c r="K3073" s="109">
        <f>INDEX(GWP!$C$2:$C$13,MATCH(EPS!I3073,GWP!$B$2:$B$13,0))</f>
        <v>1</v>
      </c>
      <c r="L3073" s="5">
        <f t="shared" si="95"/>
        <v>0</v>
      </c>
    </row>
    <row r="3074" spans="1:12">
      <c r="A3074" t="s">
        <v>4793</v>
      </c>
      <c r="B3074" t="s">
        <v>5</v>
      </c>
      <c r="C3074" t="s">
        <v>1735</v>
      </c>
      <c r="D3074" t="s">
        <v>7017</v>
      </c>
      <c r="E3074" t="s">
        <v>1702</v>
      </c>
      <c r="H3074" t="str">
        <f>INDEX('Vensim Variables'!$B:$B,MATCH(EPS!$B3074,'Vensim Variables'!$A:$A,0))</f>
        <v>g pollutant</v>
      </c>
      <c r="I3074" t="str">
        <f t="shared" si="94"/>
        <v>CO2</v>
      </c>
      <c r="J3074">
        <f>INDEX(NoSettings!$C:$C,MATCH(EPS!$A3074,NoSettings!$A:$A,0))</f>
        <v>0</v>
      </c>
      <c r="K3074" s="109">
        <f>INDEX(GWP!$C$2:$C$13,MATCH(EPS!I3074,GWP!$B$2:$B$13,0))</f>
        <v>1</v>
      </c>
      <c r="L3074" s="5">
        <f t="shared" si="95"/>
        <v>0</v>
      </c>
    </row>
    <row r="3075" spans="1:12">
      <c r="A3075" t="s">
        <v>4794</v>
      </c>
      <c r="B3075" t="s">
        <v>5</v>
      </c>
      <c r="C3075" t="s">
        <v>1735</v>
      </c>
      <c r="D3075" t="s">
        <v>7017</v>
      </c>
      <c r="E3075" t="s">
        <v>1705</v>
      </c>
      <c r="H3075" t="str">
        <f>INDEX('Vensim Variables'!$B:$B,MATCH(EPS!$B3075,'Vensim Variables'!$A:$A,0))</f>
        <v>g pollutant</v>
      </c>
      <c r="I3075" t="str">
        <f t="shared" ref="I3075:I3138" si="96">IF(OR(C3075="CO2",C3075="CH4",C3075="N2O",C3075="F gases",C3075="VOC",C3075="CO",C3075="NOx",C3075="PM10",C3075="PM25",C3075="SOx",C3075="BC",C3075="OC"),C3075,IF(OR(D3075="CO2",D3075="CH4",D3075="N2O",D3075="F gases",D3075="VOC",D3075="CO",D3075="NOx",D3075="PM10",D3075="PM25",D3075="SOx",D3075="BC",D3075="OC"),D3075,IF(OR(E3075="CO2",E3075="CH4",E3075="N2O",E3075="F gases",E3075="VOC",E3075="CO",E3075="NOx",E3075="PM10",E3075="PM25",E3075="SOx",E3075="BC",E3075="OC"),E3075,"NA")))</f>
        <v>VOC</v>
      </c>
      <c r="J3075">
        <f>INDEX(NoSettings!$C:$C,MATCH(EPS!$A3075,NoSettings!$A:$A,0))</f>
        <v>0</v>
      </c>
      <c r="K3075" s="109">
        <f>INDEX(GWP!$C$2:$C$13,MATCH(EPS!I3075,GWP!$B$2:$B$13,0))</f>
        <v>5</v>
      </c>
      <c r="L3075" s="5">
        <f t="shared" ref="L3075:L3138" si="97">IF(H3075="g pollutant",K3075*J3075/10^12,IF(H3075="MMTCO2e",J3075,IF(H3075="MWh",J3075,0)))</f>
        <v>0</v>
      </c>
    </row>
    <row r="3076" spans="1:12">
      <c r="A3076" t="s">
        <v>4795</v>
      </c>
      <c r="B3076" t="s">
        <v>5</v>
      </c>
      <c r="C3076" t="s">
        <v>1735</v>
      </c>
      <c r="D3076" t="s">
        <v>7017</v>
      </c>
      <c r="E3076" t="s">
        <v>1706</v>
      </c>
      <c r="H3076" t="str">
        <f>INDEX('Vensim Variables'!$B:$B,MATCH(EPS!$B3076,'Vensim Variables'!$A:$A,0))</f>
        <v>g pollutant</v>
      </c>
      <c r="I3076" t="str">
        <f t="shared" si="96"/>
        <v>CO</v>
      </c>
      <c r="J3076">
        <f>INDEX(NoSettings!$C:$C,MATCH(EPS!$A3076,NoSettings!$A:$A,0))</f>
        <v>0</v>
      </c>
      <c r="K3076" s="109">
        <f>INDEX(GWP!$C$2:$C$13,MATCH(EPS!I3076,GWP!$B$2:$B$13,0))</f>
        <v>1.8</v>
      </c>
      <c r="L3076" s="5">
        <f t="shared" si="97"/>
        <v>0</v>
      </c>
    </row>
    <row r="3077" spans="1:12">
      <c r="A3077" t="s">
        <v>4796</v>
      </c>
      <c r="B3077" t="s">
        <v>5</v>
      </c>
      <c r="C3077" t="s">
        <v>1735</v>
      </c>
      <c r="D3077" t="s">
        <v>7017</v>
      </c>
      <c r="E3077" t="s">
        <v>1707</v>
      </c>
      <c r="H3077" t="str">
        <f>INDEX('Vensim Variables'!$B:$B,MATCH(EPS!$B3077,'Vensim Variables'!$A:$A,0))</f>
        <v>g pollutant</v>
      </c>
      <c r="I3077" t="str">
        <f t="shared" si="96"/>
        <v>NOx</v>
      </c>
      <c r="J3077">
        <f>INDEX(NoSettings!$C:$C,MATCH(EPS!$A3077,NoSettings!$A:$A,0))</f>
        <v>0</v>
      </c>
      <c r="K3077" s="109">
        <f>INDEX(GWP!$C$2:$C$13,MATCH(EPS!I3077,GWP!$B$2:$B$13,0))</f>
        <v>-8.1999999999999993</v>
      </c>
      <c r="L3077" s="5">
        <f t="shared" si="97"/>
        <v>0</v>
      </c>
    </row>
    <row r="3078" spans="1:12">
      <c r="A3078" t="s">
        <v>4797</v>
      </c>
      <c r="B3078" t="s">
        <v>5</v>
      </c>
      <c r="C3078" t="s">
        <v>1735</v>
      </c>
      <c r="D3078" t="s">
        <v>7017</v>
      </c>
      <c r="E3078" t="s">
        <v>1708</v>
      </c>
      <c r="H3078" t="str">
        <f>INDEX('Vensim Variables'!$B:$B,MATCH(EPS!$B3078,'Vensim Variables'!$A:$A,0))</f>
        <v>g pollutant</v>
      </c>
      <c r="I3078" t="str">
        <f t="shared" si="96"/>
        <v>PM10</v>
      </c>
      <c r="J3078">
        <f>INDEX(NoSettings!$C:$C,MATCH(EPS!$A3078,NoSettings!$A:$A,0))</f>
        <v>0</v>
      </c>
      <c r="K3078" s="109">
        <f>INDEX(GWP!$C$2:$C$13,MATCH(EPS!I3078,GWP!$B$2:$B$13,0))</f>
        <v>0</v>
      </c>
      <c r="L3078" s="5">
        <f t="shared" si="97"/>
        <v>0</v>
      </c>
    </row>
    <row r="3079" spans="1:12">
      <c r="A3079" t="s">
        <v>4798</v>
      </c>
      <c r="B3079" t="s">
        <v>5</v>
      </c>
      <c r="C3079" t="s">
        <v>1735</v>
      </c>
      <c r="D3079" t="s">
        <v>7017</v>
      </c>
      <c r="E3079" t="s">
        <v>1709</v>
      </c>
      <c r="H3079" t="str">
        <f>INDEX('Vensim Variables'!$B:$B,MATCH(EPS!$B3079,'Vensim Variables'!$A:$A,0))</f>
        <v>g pollutant</v>
      </c>
      <c r="I3079" t="str">
        <f t="shared" si="96"/>
        <v>PM25</v>
      </c>
      <c r="J3079">
        <f>INDEX(NoSettings!$C:$C,MATCH(EPS!$A3079,NoSettings!$A:$A,0))</f>
        <v>0</v>
      </c>
      <c r="K3079" s="109">
        <f>INDEX(GWP!$C$2:$C$13,MATCH(EPS!I3079,GWP!$B$2:$B$13,0))</f>
        <v>0</v>
      </c>
      <c r="L3079" s="5">
        <f t="shared" si="97"/>
        <v>0</v>
      </c>
    </row>
    <row r="3080" spans="1:12">
      <c r="A3080" t="s">
        <v>4799</v>
      </c>
      <c r="B3080" t="s">
        <v>5</v>
      </c>
      <c r="C3080" t="s">
        <v>1735</v>
      </c>
      <c r="D3080" t="s">
        <v>7017</v>
      </c>
      <c r="E3080" t="s">
        <v>1710</v>
      </c>
      <c r="H3080" t="str">
        <f>INDEX('Vensim Variables'!$B:$B,MATCH(EPS!$B3080,'Vensim Variables'!$A:$A,0))</f>
        <v>g pollutant</v>
      </c>
      <c r="I3080" t="str">
        <f t="shared" si="96"/>
        <v>SOx</v>
      </c>
      <c r="J3080">
        <f>INDEX(NoSettings!$C:$C,MATCH(EPS!$A3080,NoSettings!$A:$A,0))</f>
        <v>0</v>
      </c>
      <c r="K3080" s="109">
        <f>INDEX(GWP!$C$2:$C$13,MATCH(EPS!I3080,GWP!$B$2:$B$13,0))</f>
        <v>0</v>
      </c>
      <c r="L3080" s="5">
        <f t="shared" si="97"/>
        <v>0</v>
      </c>
    </row>
    <row r="3081" spans="1:12">
      <c r="A3081" t="s">
        <v>4800</v>
      </c>
      <c r="B3081" t="s">
        <v>5</v>
      </c>
      <c r="C3081" t="s">
        <v>1735</v>
      </c>
      <c r="D3081" t="s">
        <v>7017</v>
      </c>
      <c r="E3081" t="s">
        <v>1711</v>
      </c>
      <c r="H3081" t="str">
        <f>INDEX('Vensim Variables'!$B:$B,MATCH(EPS!$B3081,'Vensim Variables'!$A:$A,0))</f>
        <v>g pollutant</v>
      </c>
      <c r="I3081" t="str">
        <f t="shared" si="96"/>
        <v>BC</v>
      </c>
      <c r="J3081">
        <f>INDEX(NoSettings!$C:$C,MATCH(EPS!$A3081,NoSettings!$A:$A,0))</f>
        <v>0</v>
      </c>
      <c r="K3081" s="109">
        <f>INDEX(GWP!$C$2:$C$13,MATCH(EPS!I3081,GWP!$B$2:$B$13,0))</f>
        <v>345</v>
      </c>
      <c r="L3081" s="5">
        <f t="shared" si="97"/>
        <v>0</v>
      </c>
    </row>
    <row r="3082" spans="1:12">
      <c r="A3082" t="s">
        <v>4801</v>
      </c>
      <c r="B3082" t="s">
        <v>5</v>
      </c>
      <c r="C3082" t="s">
        <v>1735</v>
      </c>
      <c r="D3082" t="s">
        <v>7017</v>
      </c>
      <c r="E3082" t="s">
        <v>1712</v>
      </c>
      <c r="H3082" t="str">
        <f>INDEX('Vensim Variables'!$B:$B,MATCH(EPS!$B3082,'Vensim Variables'!$A:$A,0))</f>
        <v>g pollutant</v>
      </c>
      <c r="I3082" t="str">
        <f t="shared" si="96"/>
        <v>OC</v>
      </c>
      <c r="J3082">
        <f>INDEX(NoSettings!$C:$C,MATCH(EPS!$A3082,NoSettings!$A:$A,0))</f>
        <v>0</v>
      </c>
      <c r="K3082" s="109">
        <f>INDEX(GWP!$C$2:$C$13,MATCH(EPS!I3082,GWP!$B$2:$B$13,0))</f>
        <v>-46</v>
      </c>
      <c r="L3082" s="5">
        <f t="shared" si="97"/>
        <v>0</v>
      </c>
    </row>
    <row r="3083" spans="1:12">
      <c r="A3083" t="s">
        <v>4802</v>
      </c>
      <c r="B3083" t="s">
        <v>5</v>
      </c>
      <c r="C3083" t="s">
        <v>1735</v>
      </c>
      <c r="D3083" t="s">
        <v>7017</v>
      </c>
      <c r="E3083" t="s">
        <v>1713</v>
      </c>
      <c r="H3083" t="str">
        <f>INDEX('Vensim Variables'!$B:$B,MATCH(EPS!$B3083,'Vensim Variables'!$A:$A,0))</f>
        <v>g pollutant</v>
      </c>
      <c r="I3083" t="str">
        <f t="shared" si="96"/>
        <v>CH4</v>
      </c>
      <c r="J3083">
        <f>INDEX(NoSettings!$C:$C,MATCH(EPS!$A3083,NoSettings!$A:$A,0))</f>
        <v>0</v>
      </c>
      <c r="K3083" s="109">
        <f>INDEX(GWP!$C$2:$C$13,MATCH(EPS!I3083,GWP!$B$2:$B$13,0))</f>
        <v>28</v>
      </c>
      <c r="L3083" s="5">
        <f t="shared" si="97"/>
        <v>0</v>
      </c>
    </row>
    <row r="3084" spans="1:12">
      <c r="A3084" t="s">
        <v>4803</v>
      </c>
      <c r="B3084" t="s">
        <v>5</v>
      </c>
      <c r="C3084" t="s">
        <v>1735</v>
      </c>
      <c r="D3084" t="s">
        <v>7017</v>
      </c>
      <c r="E3084" t="s">
        <v>1714</v>
      </c>
      <c r="H3084" t="str">
        <f>INDEX('Vensim Variables'!$B:$B,MATCH(EPS!$B3084,'Vensim Variables'!$A:$A,0))</f>
        <v>g pollutant</v>
      </c>
      <c r="I3084" t="str">
        <f t="shared" si="96"/>
        <v>N2O</v>
      </c>
      <c r="J3084">
        <f>INDEX(NoSettings!$C:$C,MATCH(EPS!$A3084,NoSettings!$A:$A,0))</f>
        <v>0</v>
      </c>
      <c r="K3084" s="109">
        <f>INDEX(GWP!$C$2:$C$13,MATCH(EPS!I3084,GWP!$B$2:$B$13,0))</f>
        <v>265</v>
      </c>
      <c r="L3084" s="5">
        <f t="shared" si="97"/>
        <v>0</v>
      </c>
    </row>
    <row r="3085" spans="1:12">
      <c r="A3085" t="s">
        <v>4804</v>
      </c>
      <c r="B3085" t="s">
        <v>5</v>
      </c>
      <c r="C3085" t="s">
        <v>1735</v>
      </c>
      <c r="D3085" t="s">
        <v>7017</v>
      </c>
      <c r="E3085" t="s">
        <v>1715</v>
      </c>
      <c r="H3085" t="str">
        <f>INDEX('Vensim Variables'!$B:$B,MATCH(EPS!$B3085,'Vensim Variables'!$A:$A,0))</f>
        <v>g pollutant</v>
      </c>
      <c r="I3085" t="str">
        <f t="shared" si="96"/>
        <v>F gases</v>
      </c>
      <c r="J3085">
        <f>INDEX(NoSettings!$C:$C,MATCH(EPS!$A3085,NoSettings!$A:$A,0))</f>
        <v>0</v>
      </c>
      <c r="K3085" s="109">
        <f>INDEX(GWP!$C$2:$C$13,MATCH(EPS!I3085,GWP!$B$2:$B$13,0))</f>
        <v>1</v>
      </c>
      <c r="L3085" s="5">
        <f t="shared" si="97"/>
        <v>0</v>
      </c>
    </row>
    <row r="3086" spans="1:12">
      <c r="A3086" t="s">
        <v>4805</v>
      </c>
      <c r="B3086" t="s">
        <v>5</v>
      </c>
      <c r="C3086" t="s">
        <v>1735</v>
      </c>
      <c r="D3086" t="s">
        <v>7018</v>
      </c>
      <c r="E3086" t="s">
        <v>1702</v>
      </c>
      <c r="H3086" t="str">
        <f>INDEX('Vensim Variables'!$B:$B,MATCH(EPS!$B3086,'Vensim Variables'!$A:$A,0))</f>
        <v>g pollutant</v>
      </c>
      <c r="I3086" t="str">
        <f t="shared" si="96"/>
        <v>CO2</v>
      </c>
      <c r="J3086">
        <f>INDEX(NoSettings!$C:$C,MATCH(EPS!$A3086,NoSettings!$A:$A,0))</f>
        <v>0</v>
      </c>
      <c r="K3086" s="109">
        <f>INDEX(GWP!$C$2:$C$13,MATCH(EPS!I3086,GWP!$B$2:$B$13,0))</f>
        <v>1</v>
      </c>
      <c r="L3086" s="5">
        <f t="shared" si="97"/>
        <v>0</v>
      </c>
    </row>
    <row r="3087" spans="1:12">
      <c r="A3087" t="s">
        <v>4806</v>
      </c>
      <c r="B3087" t="s">
        <v>5</v>
      </c>
      <c r="C3087" t="s">
        <v>1735</v>
      </c>
      <c r="D3087" t="s">
        <v>7018</v>
      </c>
      <c r="E3087" t="s">
        <v>1705</v>
      </c>
      <c r="H3087" t="str">
        <f>INDEX('Vensim Variables'!$B:$B,MATCH(EPS!$B3087,'Vensim Variables'!$A:$A,0))</f>
        <v>g pollutant</v>
      </c>
      <c r="I3087" t="str">
        <f t="shared" si="96"/>
        <v>VOC</v>
      </c>
      <c r="J3087">
        <f>INDEX(NoSettings!$C:$C,MATCH(EPS!$A3087,NoSettings!$A:$A,0))</f>
        <v>0</v>
      </c>
      <c r="K3087" s="109">
        <f>INDEX(GWP!$C$2:$C$13,MATCH(EPS!I3087,GWP!$B$2:$B$13,0))</f>
        <v>5</v>
      </c>
      <c r="L3087" s="5">
        <f t="shared" si="97"/>
        <v>0</v>
      </c>
    </row>
    <row r="3088" spans="1:12">
      <c r="A3088" t="s">
        <v>4807</v>
      </c>
      <c r="B3088" t="s">
        <v>5</v>
      </c>
      <c r="C3088" t="s">
        <v>1735</v>
      </c>
      <c r="D3088" t="s">
        <v>7018</v>
      </c>
      <c r="E3088" t="s">
        <v>1706</v>
      </c>
      <c r="H3088" t="str">
        <f>INDEX('Vensim Variables'!$B:$B,MATCH(EPS!$B3088,'Vensim Variables'!$A:$A,0))</f>
        <v>g pollutant</v>
      </c>
      <c r="I3088" t="str">
        <f t="shared" si="96"/>
        <v>CO</v>
      </c>
      <c r="J3088">
        <f>INDEX(NoSettings!$C:$C,MATCH(EPS!$A3088,NoSettings!$A:$A,0))</f>
        <v>0</v>
      </c>
      <c r="K3088" s="109">
        <f>INDEX(GWP!$C$2:$C$13,MATCH(EPS!I3088,GWP!$B$2:$B$13,0))</f>
        <v>1.8</v>
      </c>
      <c r="L3088" s="5">
        <f t="shared" si="97"/>
        <v>0</v>
      </c>
    </row>
    <row r="3089" spans="1:12">
      <c r="A3089" t="s">
        <v>4808</v>
      </c>
      <c r="B3089" t="s">
        <v>5</v>
      </c>
      <c r="C3089" t="s">
        <v>1735</v>
      </c>
      <c r="D3089" t="s">
        <v>7018</v>
      </c>
      <c r="E3089" t="s">
        <v>1707</v>
      </c>
      <c r="H3089" t="str">
        <f>INDEX('Vensim Variables'!$B:$B,MATCH(EPS!$B3089,'Vensim Variables'!$A:$A,0))</f>
        <v>g pollutant</v>
      </c>
      <c r="I3089" t="str">
        <f t="shared" si="96"/>
        <v>NOx</v>
      </c>
      <c r="J3089">
        <f>INDEX(NoSettings!$C:$C,MATCH(EPS!$A3089,NoSettings!$A:$A,0))</f>
        <v>0</v>
      </c>
      <c r="K3089" s="109">
        <f>INDEX(GWP!$C$2:$C$13,MATCH(EPS!I3089,GWP!$B$2:$B$13,0))</f>
        <v>-8.1999999999999993</v>
      </c>
      <c r="L3089" s="5">
        <f t="shared" si="97"/>
        <v>0</v>
      </c>
    </row>
    <row r="3090" spans="1:12">
      <c r="A3090" t="s">
        <v>4809</v>
      </c>
      <c r="B3090" t="s">
        <v>5</v>
      </c>
      <c r="C3090" t="s">
        <v>1735</v>
      </c>
      <c r="D3090" t="s">
        <v>7018</v>
      </c>
      <c r="E3090" t="s">
        <v>1708</v>
      </c>
      <c r="H3090" t="str">
        <f>INDEX('Vensim Variables'!$B:$B,MATCH(EPS!$B3090,'Vensim Variables'!$A:$A,0))</f>
        <v>g pollutant</v>
      </c>
      <c r="I3090" t="str">
        <f t="shared" si="96"/>
        <v>PM10</v>
      </c>
      <c r="J3090">
        <f>INDEX(NoSettings!$C:$C,MATCH(EPS!$A3090,NoSettings!$A:$A,0))</f>
        <v>0</v>
      </c>
      <c r="K3090" s="109">
        <f>INDEX(GWP!$C$2:$C$13,MATCH(EPS!I3090,GWP!$B$2:$B$13,0))</f>
        <v>0</v>
      </c>
      <c r="L3090" s="5">
        <f t="shared" si="97"/>
        <v>0</v>
      </c>
    </row>
    <row r="3091" spans="1:12">
      <c r="A3091" t="s">
        <v>4810</v>
      </c>
      <c r="B3091" t="s">
        <v>5</v>
      </c>
      <c r="C3091" t="s">
        <v>1735</v>
      </c>
      <c r="D3091" t="s">
        <v>7018</v>
      </c>
      <c r="E3091" t="s">
        <v>1709</v>
      </c>
      <c r="H3091" t="str">
        <f>INDEX('Vensim Variables'!$B:$B,MATCH(EPS!$B3091,'Vensim Variables'!$A:$A,0))</f>
        <v>g pollutant</v>
      </c>
      <c r="I3091" t="str">
        <f t="shared" si="96"/>
        <v>PM25</v>
      </c>
      <c r="J3091">
        <f>INDEX(NoSettings!$C:$C,MATCH(EPS!$A3091,NoSettings!$A:$A,0))</f>
        <v>0</v>
      </c>
      <c r="K3091" s="109">
        <f>INDEX(GWP!$C$2:$C$13,MATCH(EPS!I3091,GWP!$B$2:$B$13,0))</f>
        <v>0</v>
      </c>
      <c r="L3091" s="5">
        <f t="shared" si="97"/>
        <v>0</v>
      </c>
    </row>
    <row r="3092" spans="1:12">
      <c r="A3092" t="s">
        <v>4811</v>
      </c>
      <c r="B3092" t="s">
        <v>5</v>
      </c>
      <c r="C3092" t="s">
        <v>1735</v>
      </c>
      <c r="D3092" t="s">
        <v>7018</v>
      </c>
      <c r="E3092" t="s">
        <v>1710</v>
      </c>
      <c r="H3092" t="str">
        <f>INDEX('Vensim Variables'!$B:$B,MATCH(EPS!$B3092,'Vensim Variables'!$A:$A,0))</f>
        <v>g pollutant</v>
      </c>
      <c r="I3092" t="str">
        <f t="shared" si="96"/>
        <v>SOx</v>
      </c>
      <c r="J3092">
        <f>INDEX(NoSettings!$C:$C,MATCH(EPS!$A3092,NoSettings!$A:$A,0))</f>
        <v>0</v>
      </c>
      <c r="K3092" s="109">
        <f>INDEX(GWP!$C$2:$C$13,MATCH(EPS!I3092,GWP!$B$2:$B$13,0))</f>
        <v>0</v>
      </c>
      <c r="L3092" s="5">
        <f t="shared" si="97"/>
        <v>0</v>
      </c>
    </row>
    <row r="3093" spans="1:12">
      <c r="A3093" t="s">
        <v>4812</v>
      </c>
      <c r="B3093" t="s">
        <v>5</v>
      </c>
      <c r="C3093" t="s">
        <v>1735</v>
      </c>
      <c r="D3093" t="s">
        <v>7018</v>
      </c>
      <c r="E3093" t="s">
        <v>1711</v>
      </c>
      <c r="H3093" t="str">
        <f>INDEX('Vensim Variables'!$B:$B,MATCH(EPS!$B3093,'Vensim Variables'!$A:$A,0))</f>
        <v>g pollutant</v>
      </c>
      <c r="I3093" t="str">
        <f t="shared" si="96"/>
        <v>BC</v>
      </c>
      <c r="J3093">
        <f>INDEX(NoSettings!$C:$C,MATCH(EPS!$A3093,NoSettings!$A:$A,0))</f>
        <v>0</v>
      </c>
      <c r="K3093" s="109">
        <f>INDEX(GWP!$C$2:$C$13,MATCH(EPS!I3093,GWP!$B$2:$B$13,0))</f>
        <v>345</v>
      </c>
      <c r="L3093" s="5">
        <f t="shared" si="97"/>
        <v>0</v>
      </c>
    </row>
    <row r="3094" spans="1:12">
      <c r="A3094" t="s">
        <v>4813</v>
      </c>
      <c r="B3094" t="s">
        <v>5</v>
      </c>
      <c r="C3094" t="s">
        <v>1735</v>
      </c>
      <c r="D3094" t="s">
        <v>7018</v>
      </c>
      <c r="E3094" t="s">
        <v>1712</v>
      </c>
      <c r="H3094" t="str">
        <f>INDEX('Vensim Variables'!$B:$B,MATCH(EPS!$B3094,'Vensim Variables'!$A:$A,0))</f>
        <v>g pollutant</v>
      </c>
      <c r="I3094" t="str">
        <f t="shared" si="96"/>
        <v>OC</v>
      </c>
      <c r="J3094">
        <f>INDEX(NoSettings!$C:$C,MATCH(EPS!$A3094,NoSettings!$A:$A,0))</f>
        <v>0</v>
      </c>
      <c r="K3094" s="109">
        <f>INDEX(GWP!$C$2:$C$13,MATCH(EPS!I3094,GWP!$B$2:$B$13,0))</f>
        <v>-46</v>
      </c>
      <c r="L3094" s="5">
        <f t="shared" si="97"/>
        <v>0</v>
      </c>
    </row>
    <row r="3095" spans="1:12">
      <c r="A3095" t="s">
        <v>4814</v>
      </c>
      <c r="B3095" t="s">
        <v>5</v>
      </c>
      <c r="C3095" t="s">
        <v>1735</v>
      </c>
      <c r="D3095" t="s">
        <v>7018</v>
      </c>
      <c r="E3095" t="s">
        <v>1713</v>
      </c>
      <c r="H3095" t="str">
        <f>INDEX('Vensim Variables'!$B:$B,MATCH(EPS!$B3095,'Vensim Variables'!$A:$A,0))</f>
        <v>g pollutant</v>
      </c>
      <c r="I3095" t="str">
        <f t="shared" si="96"/>
        <v>CH4</v>
      </c>
      <c r="J3095">
        <f>INDEX(NoSettings!$C:$C,MATCH(EPS!$A3095,NoSettings!$A:$A,0))</f>
        <v>0</v>
      </c>
      <c r="K3095" s="109">
        <f>INDEX(GWP!$C$2:$C$13,MATCH(EPS!I3095,GWP!$B$2:$B$13,0))</f>
        <v>28</v>
      </c>
      <c r="L3095" s="5">
        <f t="shared" si="97"/>
        <v>0</v>
      </c>
    </row>
    <row r="3096" spans="1:12">
      <c r="A3096" t="s">
        <v>4815</v>
      </c>
      <c r="B3096" t="s">
        <v>5</v>
      </c>
      <c r="C3096" t="s">
        <v>1735</v>
      </c>
      <c r="D3096" t="s">
        <v>7018</v>
      </c>
      <c r="E3096" t="s">
        <v>1714</v>
      </c>
      <c r="H3096" t="str">
        <f>INDEX('Vensim Variables'!$B:$B,MATCH(EPS!$B3096,'Vensim Variables'!$A:$A,0))</f>
        <v>g pollutant</v>
      </c>
      <c r="I3096" t="str">
        <f t="shared" si="96"/>
        <v>N2O</v>
      </c>
      <c r="J3096">
        <f>INDEX(NoSettings!$C:$C,MATCH(EPS!$A3096,NoSettings!$A:$A,0))</f>
        <v>0</v>
      </c>
      <c r="K3096" s="109">
        <f>INDEX(GWP!$C$2:$C$13,MATCH(EPS!I3096,GWP!$B$2:$B$13,0))</f>
        <v>265</v>
      </c>
      <c r="L3096" s="5">
        <f t="shared" si="97"/>
        <v>0</v>
      </c>
    </row>
    <row r="3097" spans="1:12">
      <c r="A3097" t="s">
        <v>4816</v>
      </c>
      <c r="B3097" t="s">
        <v>5</v>
      </c>
      <c r="C3097" t="s">
        <v>1735</v>
      </c>
      <c r="D3097" t="s">
        <v>7018</v>
      </c>
      <c r="E3097" t="s">
        <v>1715</v>
      </c>
      <c r="H3097" t="str">
        <f>INDEX('Vensim Variables'!$B:$B,MATCH(EPS!$B3097,'Vensim Variables'!$A:$A,0))</f>
        <v>g pollutant</v>
      </c>
      <c r="I3097" t="str">
        <f t="shared" si="96"/>
        <v>F gases</v>
      </c>
      <c r="J3097">
        <f>INDEX(NoSettings!$C:$C,MATCH(EPS!$A3097,NoSettings!$A:$A,0))</f>
        <v>0</v>
      </c>
      <c r="K3097" s="109">
        <f>INDEX(GWP!$C$2:$C$13,MATCH(EPS!I3097,GWP!$B$2:$B$13,0))</f>
        <v>1</v>
      </c>
      <c r="L3097" s="5">
        <f t="shared" si="97"/>
        <v>0</v>
      </c>
    </row>
    <row r="3098" spans="1:12">
      <c r="A3098" t="s">
        <v>4817</v>
      </c>
      <c r="B3098" t="s">
        <v>5</v>
      </c>
      <c r="C3098" t="s">
        <v>1735</v>
      </c>
      <c r="D3098" t="s">
        <v>7019</v>
      </c>
      <c r="E3098" t="s">
        <v>1702</v>
      </c>
      <c r="H3098" t="str">
        <f>INDEX('Vensim Variables'!$B:$B,MATCH(EPS!$B3098,'Vensim Variables'!$A:$A,0))</f>
        <v>g pollutant</v>
      </c>
      <c r="I3098" t="str">
        <f t="shared" si="96"/>
        <v>CO2</v>
      </c>
      <c r="J3098">
        <f>INDEX(NoSettings!$C:$C,MATCH(EPS!$A3098,NoSettings!$A:$A,0))</f>
        <v>0</v>
      </c>
      <c r="K3098" s="109">
        <f>INDEX(GWP!$C$2:$C$13,MATCH(EPS!I3098,GWP!$B$2:$B$13,0))</f>
        <v>1</v>
      </c>
      <c r="L3098" s="5">
        <f t="shared" si="97"/>
        <v>0</v>
      </c>
    </row>
    <row r="3099" spans="1:12">
      <c r="A3099" t="s">
        <v>4818</v>
      </c>
      <c r="B3099" t="s">
        <v>5</v>
      </c>
      <c r="C3099" t="s">
        <v>1735</v>
      </c>
      <c r="D3099" t="s">
        <v>7019</v>
      </c>
      <c r="E3099" t="s">
        <v>1705</v>
      </c>
      <c r="H3099" t="str">
        <f>INDEX('Vensim Variables'!$B:$B,MATCH(EPS!$B3099,'Vensim Variables'!$A:$A,0))</f>
        <v>g pollutant</v>
      </c>
      <c r="I3099" t="str">
        <f t="shared" si="96"/>
        <v>VOC</v>
      </c>
      <c r="J3099">
        <f>INDEX(NoSettings!$C:$C,MATCH(EPS!$A3099,NoSettings!$A:$A,0))</f>
        <v>0</v>
      </c>
      <c r="K3099" s="109">
        <f>INDEX(GWP!$C$2:$C$13,MATCH(EPS!I3099,GWP!$B$2:$B$13,0))</f>
        <v>5</v>
      </c>
      <c r="L3099" s="5">
        <f t="shared" si="97"/>
        <v>0</v>
      </c>
    </row>
    <row r="3100" spans="1:12">
      <c r="A3100" t="s">
        <v>4819</v>
      </c>
      <c r="B3100" t="s">
        <v>5</v>
      </c>
      <c r="C3100" t="s">
        <v>1735</v>
      </c>
      <c r="D3100" t="s">
        <v>7019</v>
      </c>
      <c r="E3100" t="s">
        <v>1706</v>
      </c>
      <c r="H3100" t="str">
        <f>INDEX('Vensim Variables'!$B:$B,MATCH(EPS!$B3100,'Vensim Variables'!$A:$A,0))</f>
        <v>g pollutant</v>
      </c>
      <c r="I3100" t="str">
        <f t="shared" si="96"/>
        <v>CO</v>
      </c>
      <c r="J3100">
        <f>INDEX(NoSettings!$C:$C,MATCH(EPS!$A3100,NoSettings!$A:$A,0))</f>
        <v>0</v>
      </c>
      <c r="K3100" s="109">
        <f>INDEX(GWP!$C$2:$C$13,MATCH(EPS!I3100,GWP!$B$2:$B$13,0))</f>
        <v>1.8</v>
      </c>
      <c r="L3100" s="5">
        <f t="shared" si="97"/>
        <v>0</v>
      </c>
    </row>
    <row r="3101" spans="1:12">
      <c r="A3101" t="s">
        <v>4820</v>
      </c>
      <c r="B3101" t="s">
        <v>5</v>
      </c>
      <c r="C3101" t="s">
        <v>1735</v>
      </c>
      <c r="D3101" t="s">
        <v>7019</v>
      </c>
      <c r="E3101" t="s">
        <v>1707</v>
      </c>
      <c r="H3101" t="str">
        <f>INDEX('Vensim Variables'!$B:$B,MATCH(EPS!$B3101,'Vensim Variables'!$A:$A,0))</f>
        <v>g pollutant</v>
      </c>
      <c r="I3101" t="str">
        <f t="shared" si="96"/>
        <v>NOx</v>
      </c>
      <c r="J3101">
        <f>INDEX(NoSettings!$C:$C,MATCH(EPS!$A3101,NoSettings!$A:$A,0))</f>
        <v>0</v>
      </c>
      <c r="K3101" s="109">
        <f>INDEX(GWP!$C$2:$C$13,MATCH(EPS!I3101,GWP!$B$2:$B$13,0))</f>
        <v>-8.1999999999999993</v>
      </c>
      <c r="L3101" s="5">
        <f t="shared" si="97"/>
        <v>0</v>
      </c>
    </row>
    <row r="3102" spans="1:12">
      <c r="A3102" t="s">
        <v>4821</v>
      </c>
      <c r="B3102" t="s">
        <v>5</v>
      </c>
      <c r="C3102" t="s">
        <v>1735</v>
      </c>
      <c r="D3102" t="s">
        <v>7019</v>
      </c>
      <c r="E3102" t="s">
        <v>1708</v>
      </c>
      <c r="H3102" t="str">
        <f>INDEX('Vensim Variables'!$B:$B,MATCH(EPS!$B3102,'Vensim Variables'!$A:$A,0))</f>
        <v>g pollutant</v>
      </c>
      <c r="I3102" t="str">
        <f t="shared" si="96"/>
        <v>PM10</v>
      </c>
      <c r="J3102">
        <f>INDEX(NoSettings!$C:$C,MATCH(EPS!$A3102,NoSettings!$A:$A,0))</f>
        <v>0</v>
      </c>
      <c r="K3102" s="109">
        <f>INDEX(GWP!$C$2:$C$13,MATCH(EPS!I3102,GWP!$B$2:$B$13,0))</f>
        <v>0</v>
      </c>
      <c r="L3102" s="5">
        <f t="shared" si="97"/>
        <v>0</v>
      </c>
    </row>
    <row r="3103" spans="1:12">
      <c r="A3103" t="s">
        <v>4822</v>
      </c>
      <c r="B3103" t="s">
        <v>5</v>
      </c>
      <c r="C3103" t="s">
        <v>1735</v>
      </c>
      <c r="D3103" t="s">
        <v>7019</v>
      </c>
      <c r="E3103" t="s">
        <v>1709</v>
      </c>
      <c r="H3103" t="str">
        <f>INDEX('Vensim Variables'!$B:$B,MATCH(EPS!$B3103,'Vensim Variables'!$A:$A,0))</f>
        <v>g pollutant</v>
      </c>
      <c r="I3103" t="str">
        <f t="shared" si="96"/>
        <v>PM25</v>
      </c>
      <c r="J3103">
        <f>INDEX(NoSettings!$C:$C,MATCH(EPS!$A3103,NoSettings!$A:$A,0))</f>
        <v>0</v>
      </c>
      <c r="K3103" s="109">
        <f>INDEX(GWP!$C$2:$C$13,MATCH(EPS!I3103,GWP!$B$2:$B$13,0))</f>
        <v>0</v>
      </c>
      <c r="L3103" s="5">
        <f t="shared" si="97"/>
        <v>0</v>
      </c>
    </row>
    <row r="3104" spans="1:12">
      <c r="A3104" t="s">
        <v>4823</v>
      </c>
      <c r="B3104" t="s">
        <v>5</v>
      </c>
      <c r="C3104" t="s">
        <v>1735</v>
      </c>
      <c r="D3104" t="s">
        <v>7019</v>
      </c>
      <c r="E3104" t="s">
        <v>1710</v>
      </c>
      <c r="H3104" t="str">
        <f>INDEX('Vensim Variables'!$B:$B,MATCH(EPS!$B3104,'Vensim Variables'!$A:$A,0))</f>
        <v>g pollutant</v>
      </c>
      <c r="I3104" t="str">
        <f t="shared" si="96"/>
        <v>SOx</v>
      </c>
      <c r="J3104">
        <f>INDEX(NoSettings!$C:$C,MATCH(EPS!$A3104,NoSettings!$A:$A,0))</f>
        <v>0</v>
      </c>
      <c r="K3104" s="109">
        <f>INDEX(GWP!$C$2:$C$13,MATCH(EPS!I3104,GWP!$B$2:$B$13,0))</f>
        <v>0</v>
      </c>
      <c r="L3104" s="5">
        <f t="shared" si="97"/>
        <v>0</v>
      </c>
    </row>
    <row r="3105" spans="1:12">
      <c r="A3105" t="s">
        <v>4824</v>
      </c>
      <c r="B3105" t="s">
        <v>5</v>
      </c>
      <c r="C3105" t="s">
        <v>1735</v>
      </c>
      <c r="D3105" t="s">
        <v>7019</v>
      </c>
      <c r="E3105" t="s">
        <v>1711</v>
      </c>
      <c r="H3105" t="str">
        <f>INDEX('Vensim Variables'!$B:$B,MATCH(EPS!$B3105,'Vensim Variables'!$A:$A,0))</f>
        <v>g pollutant</v>
      </c>
      <c r="I3105" t="str">
        <f t="shared" si="96"/>
        <v>BC</v>
      </c>
      <c r="J3105">
        <f>INDEX(NoSettings!$C:$C,MATCH(EPS!$A3105,NoSettings!$A:$A,0))</f>
        <v>0</v>
      </c>
      <c r="K3105" s="109">
        <f>INDEX(GWP!$C$2:$C$13,MATCH(EPS!I3105,GWP!$B$2:$B$13,0))</f>
        <v>345</v>
      </c>
      <c r="L3105" s="5">
        <f t="shared" si="97"/>
        <v>0</v>
      </c>
    </row>
    <row r="3106" spans="1:12">
      <c r="A3106" t="s">
        <v>4825</v>
      </c>
      <c r="B3106" t="s">
        <v>5</v>
      </c>
      <c r="C3106" t="s">
        <v>1735</v>
      </c>
      <c r="D3106" t="s">
        <v>7019</v>
      </c>
      <c r="E3106" t="s">
        <v>1712</v>
      </c>
      <c r="H3106" t="str">
        <f>INDEX('Vensim Variables'!$B:$B,MATCH(EPS!$B3106,'Vensim Variables'!$A:$A,0))</f>
        <v>g pollutant</v>
      </c>
      <c r="I3106" t="str">
        <f t="shared" si="96"/>
        <v>OC</v>
      </c>
      <c r="J3106">
        <f>INDEX(NoSettings!$C:$C,MATCH(EPS!$A3106,NoSettings!$A:$A,0))</f>
        <v>0</v>
      </c>
      <c r="K3106" s="109">
        <f>INDEX(GWP!$C$2:$C$13,MATCH(EPS!I3106,GWP!$B$2:$B$13,0))</f>
        <v>-46</v>
      </c>
      <c r="L3106" s="5">
        <f t="shared" si="97"/>
        <v>0</v>
      </c>
    </row>
    <row r="3107" spans="1:12">
      <c r="A3107" t="s">
        <v>4826</v>
      </c>
      <c r="B3107" t="s">
        <v>5</v>
      </c>
      <c r="C3107" t="s">
        <v>1735</v>
      </c>
      <c r="D3107" t="s">
        <v>7019</v>
      </c>
      <c r="E3107" t="s">
        <v>1713</v>
      </c>
      <c r="H3107" t="str">
        <f>INDEX('Vensim Variables'!$B:$B,MATCH(EPS!$B3107,'Vensim Variables'!$A:$A,0))</f>
        <v>g pollutant</v>
      </c>
      <c r="I3107" t="str">
        <f t="shared" si="96"/>
        <v>CH4</v>
      </c>
      <c r="J3107">
        <f>INDEX(NoSettings!$C:$C,MATCH(EPS!$A3107,NoSettings!$A:$A,0))</f>
        <v>0</v>
      </c>
      <c r="K3107" s="109">
        <f>INDEX(GWP!$C$2:$C$13,MATCH(EPS!I3107,GWP!$B$2:$B$13,0))</f>
        <v>28</v>
      </c>
      <c r="L3107" s="5">
        <f t="shared" si="97"/>
        <v>0</v>
      </c>
    </row>
    <row r="3108" spans="1:12">
      <c r="A3108" t="s">
        <v>4827</v>
      </c>
      <c r="B3108" t="s">
        <v>5</v>
      </c>
      <c r="C3108" t="s">
        <v>1735</v>
      </c>
      <c r="D3108" t="s">
        <v>7019</v>
      </c>
      <c r="E3108" t="s">
        <v>1714</v>
      </c>
      <c r="H3108" t="str">
        <f>INDEX('Vensim Variables'!$B:$B,MATCH(EPS!$B3108,'Vensim Variables'!$A:$A,0))</f>
        <v>g pollutant</v>
      </c>
      <c r="I3108" t="str">
        <f t="shared" si="96"/>
        <v>N2O</v>
      </c>
      <c r="J3108">
        <f>INDEX(NoSettings!$C:$C,MATCH(EPS!$A3108,NoSettings!$A:$A,0))</f>
        <v>0</v>
      </c>
      <c r="K3108" s="109">
        <f>INDEX(GWP!$C$2:$C$13,MATCH(EPS!I3108,GWP!$B$2:$B$13,0))</f>
        <v>265</v>
      </c>
      <c r="L3108" s="5">
        <f t="shared" si="97"/>
        <v>0</v>
      </c>
    </row>
    <row r="3109" spans="1:12">
      <c r="A3109" t="s">
        <v>4828</v>
      </c>
      <c r="B3109" t="s">
        <v>5</v>
      </c>
      <c r="C3109" t="s">
        <v>1735</v>
      </c>
      <c r="D3109" t="s">
        <v>7019</v>
      </c>
      <c r="E3109" t="s">
        <v>1715</v>
      </c>
      <c r="H3109" t="str">
        <f>INDEX('Vensim Variables'!$B:$B,MATCH(EPS!$B3109,'Vensim Variables'!$A:$A,0))</f>
        <v>g pollutant</v>
      </c>
      <c r="I3109" t="str">
        <f t="shared" si="96"/>
        <v>F gases</v>
      </c>
      <c r="J3109">
        <f>INDEX(NoSettings!$C:$C,MATCH(EPS!$A3109,NoSettings!$A:$A,0))</f>
        <v>0</v>
      </c>
      <c r="K3109" s="109">
        <f>INDEX(GWP!$C$2:$C$13,MATCH(EPS!I3109,GWP!$B$2:$B$13,0))</f>
        <v>1</v>
      </c>
      <c r="L3109" s="5">
        <f t="shared" si="97"/>
        <v>0</v>
      </c>
    </row>
    <row r="3110" spans="1:12">
      <c r="A3110" t="s">
        <v>4829</v>
      </c>
      <c r="B3110" t="s">
        <v>5</v>
      </c>
      <c r="C3110" t="s">
        <v>1735</v>
      </c>
      <c r="D3110" t="s">
        <v>7020</v>
      </c>
      <c r="E3110" t="s">
        <v>1702</v>
      </c>
      <c r="H3110" t="str">
        <f>INDEX('Vensim Variables'!$B:$B,MATCH(EPS!$B3110,'Vensim Variables'!$A:$A,0))</f>
        <v>g pollutant</v>
      </c>
      <c r="I3110" t="str">
        <f t="shared" si="96"/>
        <v>CO2</v>
      </c>
      <c r="J3110">
        <f>INDEX(NoSettings!$C:$C,MATCH(EPS!$A3110,NoSettings!$A:$A,0))</f>
        <v>0</v>
      </c>
      <c r="K3110" s="109">
        <f>INDEX(GWP!$C$2:$C$13,MATCH(EPS!I3110,GWP!$B$2:$B$13,0))</f>
        <v>1</v>
      </c>
      <c r="L3110" s="5">
        <f t="shared" si="97"/>
        <v>0</v>
      </c>
    </row>
    <row r="3111" spans="1:12">
      <c r="A3111" t="s">
        <v>4830</v>
      </c>
      <c r="B3111" t="s">
        <v>5</v>
      </c>
      <c r="C3111" t="s">
        <v>1735</v>
      </c>
      <c r="D3111" t="s">
        <v>7020</v>
      </c>
      <c r="E3111" t="s">
        <v>1705</v>
      </c>
      <c r="H3111" t="str">
        <f>INDEX('Vensim Variables'!$B:$B,MATCH(EPS!$B3111,'Vensim Variables'!$A:$A,0))</f>
        <v>g pollutant</v>
      </c>
      <c r="I3111" t="str">
        <f t="shared" si="96"/>
        <v>VOC</v>
      </c>
      <c r="J3111">
        <f>INDEX(NoSettings!$C:$C,MATCH(EPS!$A3111,NoSettings!$A:$A,0))</f>
        <v>0</v>
      </c>
      <c r="K3111" s="109">
        <f>INDEX(GWP!$C$2:$C$13,MATCH(EPS!I3111,GWP!$B$2:$B$13,0))</f>
        <v>5</v>
      </c>
      <c r="L3111" s="5">
        <f t="shared" si="97"/>
        <v>0</v>
      </c>
    </row>
    <row r="3112" spans="1:12">
      <c r="A3112" t="s">
        <v>4831</v>
      </c>
      <c r="B3112" t="s">
        <v>5</v>
      </c>
      <c r="C3112" t="s">
        <v>1735</v>
      </c>
      <c r="D3112" t="s">
        <v>7020</v>
      </c>
      <c r="E3112" t="s">
        <v>1706</v>
      </c>
      <c r="H3112" t="str">
        <f>INDEX('Vensim Variables'!$B:$B,MATCH(EPS!$B3112,'Vensim Variables'!$A:$A,0))</f>
        <v>g pollutant</v>
      </c>
      <c r="I3112" t="str">
        <f t="shared" si="96"/>
        <v>CO</v>
      </c>
      <c r="J3112">
        <f>INDEX(NoSettings!$C:$C,MATCH(EPS!$A3112,NoSettings!$A:$A,0))</f>
        <v>0</v>
      </c>
      <c r="K3112" s="109">
        <f>INDEX(GWP!$C$2:$C$13,MATCH(EPS!I3112,GWP!$B$2:$B$13,0))</f>
        <v>1.8</v>
      </c>
      <c r="L3112" s="5">
        <f t="shared" si="97"/>
        <v>0</v>
      </c>
    </row>
    <row r="3113" spans="1:12">
      <c r="A3113" t="s">
        <v>4832</v>
      </c>
      <c r="B3113" t="s">
        <v>5</v>
      </c>
      <c r="C3113" t="s">
        <v>1735</v>
      </c>
      <c r="D3113" t="s">
        <v>7020</v>
      </c>
      <c r="E3113" t="s">
        <v>1707</v>
      </c>
      <c r="H3113" t="str">
        <f>INDEX('Vensim Variables'!$B:$B,MATCH(EPS!$B3113,'Vensim Variables'!$A:$A,0))</f>
        <v>g pollutant</v>
      </c>
      <c r="I3113" t="str">
        <f t="shared" si="96"/>
        <v>NOx</v>
      </c>
      <c r="J3113">
        <f>INDEX(NoSettings!$C:$C,MATCH(EPS!$A3113,NoSettings!$A:$A,0))</f>
        <v>0</v>
      </c>
      <c r="K3113" s="109">
        <f>INDEX(GWP!$C$2:$C$13,MATCH(EPS!I3113,GWP!$B$2:$B$13,0))</f>
        <v>-8.1999999999999993</v>
      </c>
      <c r="L3113" s="5">
        <f t="shared" si="97"/>
        <v>0</v>
      </c>
    </row>
    <row r="3114" spans="1:12">
      <c r="A3114" t="s">
        <v>4833</v>
      </c>
      <c r="B3114" t="s">
        <v>5</v>
      </c>
      <c r="C3114" t="s">
        <v>1735</v>
      </c>
      <c r="D3114" t="s">
        <v>7020</v>
      </c>
      <c r="E3114" t="s">
        <v>1708</v>
      </c>
      <c r="H3114" t="str">
        <f>INDEX('Vensim Variables'!$B:$B,MATCH(EPS!$B3114,'Vensim Variables'!$A:$A,0))</f>
        <v>g pollutant</v>
      </c>
      <c r="I3114" t="str">
        <f t="shared" si="96"/>
        <v>PM10</v>
      </c>
      <c r="J3114">
        <f>INDEX(NoSettings!$C:$C,MATCH(EPS!$A3114,NoSettings!$A:$A,0))</f>
        <v>0</v>
      </c>
      <c r="K3114" s="109">
        <f>INDEX(GWP!$C$2:$C$13,MATCH(EPS!I3114,GWP!$B$2:$B$13,0))</f>
        <v>0</v>
      </c>
      <c r="L3114" s="5">
        <f t="shared" si="97"/>
        <v>0</v>
      </c>
    </row>
    <row r="3115" spans="1:12">
      <c r="A3115" t="s">
        <v>4834</v>
      </c>
      <c r="B3115" t="s">
        <v>5</v>
      </c>
      <c r="C3115" t="s">
        <v>1735</v>
      </c>
      <c r="D3115" t="s">
        <v>7020</v>
      </c>
      <c r="E3115" t="s">
        <v>1709</v>
      </c>
      <c r="H3115" t="str">
        <f>INDEX('Vensim Variables'!$B:$B,MATCH(EPS!$B3115,'Vensim Variables'!$A:$A,0))</f>
        <v>g pollutant</v>
      </c>
      <c r="I3115" t="str">
        <f t="shared" si="96"/>
        <v>PM25</v>
      </c>
      <c r="J3115">
        <f>INDEX(NoSettings!$C:$C,MATCH(EPS!$A3115,NoSettings!$A:$A,0))</f>
        <v>0</v>
      </c>
      <c r="K3115" s="109">
        <f>INDEX(GWP!$C$2:$C$13,MATCH(EPS!I3115,GWP!$B$2:$B$13,0))</f>
        <v>0</v>
      </c>
      <c r="L3115" s="5">
        <f t="shared" si="97"/>
        <v>0</v>
      </c>
    </row>
    <row r="3116" spans="1:12">
      <c r="A3116" t="s">
        <v>4835</v>
      </c>
      <c r="B3116" t="s">
        <v>5</v>
      </c>
      <c r="C3116" t="s">
        <v>1735</v>
      </c>
      <c r="D3116" t="s">
        <v>7020</v>
      </c>
      <c r="E3116" t="s">
        <v>1710</v>
      </c>
      <c r="H3116" t="str">
        <f>INDEX('Vensim Variables'!$B:$B,MATCH(EPS!$B3116,'Vensim Variables'!$A:$A,0))</f>
        <v>g pollutant</v>
      </c>
      <c r="I3116" t="str">
        <f t="shared" si="96"/>
        <v>SOx</v>
      </c>
      <c r="J3116">
        <f>INDEX(NoSettings!$C:$C,MATCH(EPS!$A3116,NoSettings!$A:$A,0))</f>
        <v>0</v>
      </c>
      <c r="K3116" s="109">
        <f>INDEX(GWP!$C$2:$C$13,MATCH(EPS!I3116,GWP!$B$2:$B$13,0))</f>
        <v>0</v>
      </c>
      <c r="L3116" s="5">
        <f t="shared" si="97"/>
        <v>0</v>
      </c>
    </row>
    <row r="3117" spans="1:12">
      <c r="A3117" t="s">
        <v>4836</v>
      </c>
      <c r="B3117" t="s">
        <v>5</v>
      </c>
      <c r="C3117" t="s">
        <v>1735</v>
      </c>
      <c r="D3117" t="s">
        <v>7020</v>
      </c>
      <c r="E3117" t="s">
        <v>1711</v>
      </c>
      <c r="H3117" t="str">
        <f>INDEX('Vensim Variables'!$B:$B,MATCH(EPS!$B3117,'Vensim Variables'!$A:$A,0))</f>
        <v>g pollutant</v>
      </c>
      <c r="I3117" t="str">
        <f t="shared" si="96"/>
        <v>BC</v>
      </c>
      <c r="J3117">
        <f>INDEX(NoSettings!$C:$C,MATCH(EPS!$A3117,NoSettings!$A:$A,0))</f>
        <v>0</v>
      </c>
      <c r="K3117" s="109">
        <f>INDEX(GWP!$C$2:$C$13,MATCH(EPS!I3117,GWP!$B$2:$B$13,0))</f>
        <v>345</v>
      </c>
      <c r="L3117" s="5">
        <f t="shared" si="97"/>
        <v>0</v>
      </c>
    </row>
    <row r="3118" spans="1:12">
      <c r="A3118" t="s">
        <v>4837</v>
      </c>
      <c r="B3118" t="s">
        <v>5</v>
      </c>
      <c r="C3118" t="s">
        <v>1735</v>
      </c>
      <c r="D3118" t="s">
        <v>7020</v>
      </c>
      <c r="E3118" t="s">
        <v>1712</v>
      </c>
      <c r="H3118" t="str">
        <f>INDEX('Vensim Variables'!$B:$B,MATCH(EPS!$B3118,'Vensim Variables'!$A:$A,0))</f>
        <v>g pollutant</v>
      </c>
      <c r="I3118" t="str">
        <f t="shared" si="96"/>
        <v>OC</v>
      </c>
      <c r="J3118">
        <f>INDEX(NoSettings!$C:$C,MATCH(EPS!$A3118,NoSettings!$A:$A,0))</f>
        <v>0</v>
      </c>
      <c r="K3118" s="109">
        <f>INDEX(GWP!$C$2:$C$13,MATCH(EPS!I3118,GWP!$B$2:$B$13,0))</f>
        <v>-46</v>
      </c>
      <c r="L3118" s="5">
        <f t="shared" si="97"/>
        <v>0</v>
      </c>
    </row>
    <row r="3119" spans="1:12">
      <c r="A3119" t="s">
        <v>4838</v>
      </c>
      <c r="B3119" t="s">
        <v>5</v>
      </c>
      <c r="C3119" t="s">
        <v>1735</v>
      </c>
      <c r="D3119" t="s">
        <v>7020</v>
      </c>
      <c r="E3119" t="s">
        <v>1713</v>
      </c>
      <c r="H3119" t="str">
        <f>INDEX('Vensim Variables'!$B:$B,MATCH(EPS!$B3119,'Vensim Variables'!$A:$A,0))</f>
        <v>g pollutant</v>
      </c>
      <c r="I3119" t="str">
        <f t="shared" si="96"/>
        <v>CH4</v>
      </c>
      <c r="J3119">
        <f>INDEX(NoSettings!$C:$C,MATCH(EPS!$A3119,NoSettings!$A:$A,0))</f>
        <v>0</v>
      </c>
      <c r="K3119" s="109">
        <f>INDEX(GWP!$C$2:$C$13,MATCH(EPS!I3119,GWP!$B$2:$B$13,0))</f>
        <v>28</v>
      </c>
      <c r="L3119" s="5">
        <f t="shared" si="97"/>
        <v>0</v>
      </c>
    </row>
    <row r="3120" spans="1:12">
      <c r="A3120" t="s">
        <v>4839</v>
      </c>
      <c r="B3120" t="s">
        <v>5</v>
      </c>
      <c r="C3120" t="s">
        <v>1735</v>
      </c>
      <c r="D3120" t="s">
        <v>7020</v>
      </c>
      <c r="E3120" t="s">
        <v>1714</v>
      </c>
      <c r="H3120" t="str">
        <f>INDEX('Vensim Variables'!$B:$B,MATCH(EPS!$B3120,'Vensim Variables'!$A:$A,0))</f>
        <v>g pollutant</v>
      </c>
      <c r="I3120" t="str">
        <f t="shared" si="96"/>
        <v>N2O</v>
      </c>
      <c r="J3120">
        <f>INDEX(NoSettings!$C:$C,MATCH(EPS!$A3120,NoSettings!$A:$A,0))</f>
        <v>0</v>
      </c>
      <c r="K3120" s="109">
        <f>INDEX(GWP!$C$2:$C$13,MATCH(EPS!I3120,GWP!$B$2:$B$13,0))</f>
        <v>265</v>
      </c>
      <c r="L3120" s="5">
        <f t="shared" si="97"/>
        <v>0</v>
      </c>
    </row>
    <row r="3121" spans="1:12">
      <c r="A3121" t="s">
        <v>4840</v>
      </c>
      <c r="B3121" t="s">
        <v>5</v>
      </c>
      <c r="C3121" t="s">
        <v>1735</v>
      </c>
      <c r="D3121" t="s">
        <v>7020</v>
      </c>
      <c r="E3121" t="s">
        <v>1715</v>
      </c>
      <c r="H3121" t="str">
        <f>INDEX('Vensim Variables'!$B:$B,MATCH(EPS!$B3121,'Vensim Variables'!$A:$A,0))</f>
        <v>g pollutant</v>
      </c>
      <c r="I3121" t="str">
        <f t="shared" si="96"/>
        <v>F gases</v>
      </c>
      <c r="J3121">
        <f>INDEX(NoSettings!$C:$C,MATCH(EPS!$A3121,NoSettings!$A:$A,0))</f>
        <v>0</v>
      </c>
      <c r="K3121" s="109">
        <f>INDEX(GWP!$C$2:$C$13,MATCH(EPS!I3121,GWP!$B$2:$B$13,0))</f>
        <v>1</v>
      </c>
      <c r="L3121" s="5">
        <f t="shared" si="97"/>
        <v>0</v>
      </c>
    </row>
    <row r="3122" spans="1:12">
      <c r="A3122" t="s">
        <v>4841</v>
      </c>
      <c r="B3122" t="s">
        <v>5</v>
      </c>
      <c r="C3122" t="s">
        <v>1735</v>
      </c>
      <c r="D3122" t="s">
        <v>7021</v>
      </c>
      <c r="E3122" t="s">
        <v>1702</v>
      </c>
      <c r="H3122" t="str">
        <f>INDEX('Vensim Variables'!$B:$B,MATCH(EPS!$B3122,'Vensim Variables'!$A:$A,0))</f>
        <v>g pollutant</v>
      </c>
      <c r="I3122" t="str">
        <f t="shared" si="96"/>
        <v>CO2</v>
      </c>
      <c r="J3122">
        <f>INDEX(NoSettings!$C:$C,MATCH(EPS!$A3122,NoSettings!$A:$A,0))</f>
        <v>0</v>
      </c>
      <c r="K3122" s="109">
        <f>INDEX(GWP!$C$2:$C$13,MATCH(EPS!I3122,GWP!$B$2:$B$13,0))</f>
        <v>1</v>
      </c>
      <c r="L3122" s="5">
        <f t="shared" si="97"/>
        <v>0</v>
      </c>
    </row>
    <row r="3123" spans="1:12">
      <c r="A3123" t="s">
        <v>4842</v>
      </c>
      <c r="B3123" t="s">
        <v>5</v>
      </c>
      <c r="C3123" t="s">
        <v>1735</v>
      </c>
      <c r="D3123" t="s">
        <v>7021</v>
      </c>
      <c r="E3123" t="s">
        <v>1705</v>
      </c>
      <c r="H3123" t="str">
        <f>INDEX('Vensim Variables'!$B:$B,MATCH(EPS!$B3123,'Vensim Variables'!$A:$A,0))</f>
        <v>g pollutant</v>
      </c>
      <c r="I3123" t="str">
        <f t="shared" si="96"/>
        <v>VOC</v>
      </c>
      <c r="J3123">
        <f>INDEX(NoSettings!$C:$C,MATCH(EPS!$A3123,NoSettings!$A:$A,0))</f>
        <v>0</v>
      </c>
      <c r="K3123" s="109">
        <f>INDEX(GWP!$C$2:$C$13,MATCH(EPS!I3123,GWP!$B$2:$B$13,0))</f>
        <v>5</v>
      </c>
      <c r="L3123" s="5">
        <f t="shared" si="97"/>
        <v>0</v>
      </c>
    </row>
    <row r="3124" spans="1:12">
      <c r="A3124" t="s">
        <v>4843</v>
      </c>
      <c r="B3124" t="s">
        <v>5</v>
      </c>
      <c r="C3124" t="s">
        <v>1735</v>
      </c>
      <c r="D3124" t="s">
        <v>7021</v>
      </c>
      <c r="E3124" t="s">
        <v>1706</v>
      </c>
      <c r="H3124" t="str">
        <f>INDEX('Vensim Variables'!$B:$B,MATCH(EPS!$B3124,'Vensim Variables'!$A:$A,0))</f>
        <v>g pollutant</v>
      </c>
      <c r="I3124" t="str">
        <f t="shared" si="96"/>
        <v>CO</v>
      </c>
      <c r="J3124">
        <f>INDEX(NoSettings!$C:$C,MATCH(EPS!$A3124,NoSettings!$A:$A,0))</f>
        <v>0</v>
      </c>
      <c r="K3124" s="109">
        <f>INDEX(GWP!$C$2:$C$13,MATCH(EPS!I3124,GWP!$B$2:$B$13,0))</f>
        <v>1.8</v>
      </c>
      <c r="L3124" s="5">
        <f t="shared" si="97"/>
        <v>0</v>
      </c>
    </row>
    <row r="3125" spans="1:12">
      <c r="A3125" t="s">
        <v>4844</v>
      </c>
      <c r="B3125" t="s">
        <v>5</v>
      </c>
      <c r="C3125" t="s">
        <v>1735</v>
      </c>
      <c r="D3125" t="s">
        <v>7021</v>
      </c>
      <c r="E3125" t="s">
        <v>1707</v>
      </c>
      <c r="H3125" t="str">
        <f>INDEX('Vensim Variables'!$B:$B,MATCH(EPS!$B3125,'Vensim Variables'!$A:$A,0))</f>
        <v>g pollutant</v>
      </c>
      <c r="I3125" t="str">
        <f t="shared" si="96"/>
        <v>NOx</v>
      </c>
      <c r="J3125">
        <f>INDEX(NoSettings!$C:$C,MATCH(EPS!$A3125,NoSettings!$A:$A,0))</f>
        <v>0</v>
      </c>
      <c r="K3125" s="109">
        <f>INDEX(GWP!$C$2:$C$13,MATCH(EPS!I3125,GWP!$B$2:$B$13,0))</f>
        <v>-8.1999999999999993</v>
      </c>
      <c r="L3125" s="5">
        <f t="shared" si="97"/>
        <v>0</v>
      </c>
    </row>
    <row r="3126" spans="1:12">
      <c r="A3126" t="s">
        <v>4845</v>
      </c>
      <c r="B3126" t="s">
        <v>5</v>
      </c>
      <c r="C3126" t="s">
        <v>1735</v>
      </c>
      <c r="D3126" t="s">
        <v>7021</v>
      </c>
      <c r="E3126" t="s">
        <v>1708</v>
      </c>
      <c r="H3126" t="str">
        <f>INDEX('Vensim Variables'!$B:$B,MATCH(EPS!$B3126,'Vensim Variables'!$A:$A,0))</f>
        <v>g pollutant</v>
      </c>
      <c r="I3126" t="str">
        <f t="shared" si="96"/>
        <v>PM10</v>
      </c>
      <c r="J3126">
        <f>INDEX(NoSettings!$C:$C,MATCH(EPS!$A3126,NoSettings!$A:$A,0))</f>
        <v>0</v>
      </c>
      <c r="K3126" s="109">
        <f>INDEX(GWP!$C$2:$C$13,MATCH(EPS!I3126,GWP!$B$2:$B$13,0))</f>
        <v>0</v>
      </c>
      <c r="L3126" s="5">
        <f t="shared" si="97"/>
        <v>0</v>
      </c>
    </row>
    <row r="3127" spans="1:12">
      <c r="A3127" t="s">
        <v>4846</v>
      </c>
      <c r="B3127" t="s">
        <v>5</v>
      </c>
      <c r="C3127" t="s">
        <v>1735</v>
      </c>
      <c r="D3127" t="s">
        <v>7021</v>
      </c>
      <c r="E3127" t="s">
        <v>1709</v>
      </c>
      <c r="H3127" t="str">
        <f>INDEX('Vensim Variables'!$B:$B,MATCH(EPS!$B3127,'Vensim Variables'!$A:$A,0))</f>
        <v>g pollutant</v>
      </c>
      <c r="I3127" t="str">
        <f t="shared" si="96"/>
        <v>PM25</v>
      </c>
      <c r="J3127">
        <f>INDEX(NoSettings!$C:$C,MATCH(EPS!$A3127,NoSettings!$A:$A,0))</f>
        <v>0</v>
      </c>
      <c r="K3127" s="109">
        <f>INDEX(GWP!$C$2:$C$13,MATCH(EPS!I3127,GWP!$B$2:$B$13,0))</f>
        <v>0</v>
      </c>
      <c r="L3127" s="5">
        <f t="shared" si="97"/>
        <v>0</v>
      </c>
    </row>
    <row r="3128" spans="1:12">
      <c r="A3128" t="s">
        <v>4847</v>
      </c>
      <c r="B3128" t="s">
        <v>5</v>
      </c>
      <c r="C3128" t="s">
        <v>1735</v>
      </c>
      <c r="D3128" t="s">
        <v>7021</v>
      </c>
      <c r="E3128" t="s">
        <v>1710</v>
      </c>
      <c r="H3128" t="str">
        <f>INDEX('Vensim Variables'!$B:$B,MATCH(EPS!$B3128,'Vensim Variables'!$A:$A,0))</f>
        <v>g pollutant</v>
      </c>
      <c r="I3128" t="str">
        <f t="shared" si="96"/>
        <v>SOx</v>
      </c>
      <c r="J3128">
        <f>INDEX(NoSettings!$C:$C,MATCH(EPS!$A3128,NoSettings!$A:$A,0))</f>
        <v>0</v>
      </c>
      <c r="K3128" s="109">
        <f>INDEX(GWP!$C$2:$C$13,MATCH(EPS!I3128,GWP!$B$2:$B$13,0))</f>
        <v>0</v>
      </c>
      <c r="L3128" s="5">
        <f t="shared" si="97"/>
        <v>0</v>
      </c>
    </row>
    <row r="3129" spans="1:12">
      <c r="A3129" t="s">
        <v>4848</v>
      </c>
      <c r="B3129" t="s">
        <v>5</v>
      </c>
      <c r="C3129" t="s">
        <v>1735</v>
      </c>
      <c r="D3129" t="s">
        <v>7021</v>
      </c>
      <c r="E3129" t="s">
        <v>1711</v>
      </c>
      <c r="H3129" t="str">
        <f>INDEX('Vensim Variables'!$B:$B,MATCH(EPS!$B3129,'Vensim Variables'!$A:$A,0))</f>
        <v>g pollutant</v>
      </c>
      <c r="I3129" t="str">
        <f t="shared" si="96"/>
        <v>BC</v>
      </c>
      <c r="J3129">
        <f>INDEX(NoSettings!$C:$C,MATCH(EPS!$A3129,NoSettings!$A:$A,0))</f>
        <v>0</v>
      </c>
      <c r="K3129" s="109">
        <f>INDEX(GWP!$C$2:$C$13,MATCH(EPS!I3129,GWP!$B$2:$B$13,0))</f>
        <v>345</v>
      </c>
      <c r="L3129" s="5">
        <f t="shared" si="97"/>
        <v>0</v>
      </c>
    </row>
    <row r="3130" spans="1:12">
      <c r="A3130" t="s">
        <v>4849</v>
      </c>
      <c r="B3130" t="s">
        <v>5</v>
      </c>
      <c r="C3130" t="s">
        <v>1735</v>
      </c>
      <c r="D3130" t="s">
        <v>7021</v>
      </c>
      <c r="E3130" t="s">
        <v>1712</v>
      </c>
      <c r="H3130" t="str">
        <f>INDEX('Vensim Variables'!$B:$B,MATCH(EPS!$B3130,'Vensim Variables'!$A:$A,0))</f>
        <v>g pollutant</v>
      </c>
      <c r="I3130" t="str">
        <f t="shared" si="96"/>
        <v>OC</v>
      </c>
      <c r="J3130">
        <f>INDEX(NoSettings!$C:$C,MATCH(EPS!$A3130,NoSettings!$A:$A,0))</f>
        <v>0</v>
      </c>
      <c r="K3130" s="109">
        <f>INDEX(GWP!$C$2:$C$13,MATCH(EPS!I3130,GWP!$B$2:$B$13,0))</f>
        <v>-46</v>
      </c>
      <c r="L3130" s="5">
        <f t="shared" si="97"/>
        <v>0</v>
      </c>
    </row>
    <row r="3131" spans="1:12">
      <c r="A3131" t="s">
        <v>4850</v>
      </c>
      <c r="B3131" t="s">
        <v>5</v>
      </c>
      <c r="C3131" t="s">
        <v>1735</v>
      </c>
      <c r="D3131" t="s">
        <v>7021</v>
      </c>
      <c r="E3131" t="s">
        <v>1713</v>
      </c>
      <c r="H3131" t="str">
        <f>INDEX('Vensim Variables'!$B:$B,MATCH(EPS!$B3131,'Vensim Variables'!$A:$A,0))</f>
        <v>g pollutant</v>
      </c>
      <c r="I3131" t="str">
        <f t="shared" si="96"/>
        <v>CH4</v>
      </c>
      <c r="J3131">
        <f>INDEX(NoSettings!$C:$C,MATCH(EPS!$A3131,NoSettings!$A:$A,0))</f>
        <v>0</v>
      </c>
      <c r="K3131" s="109">
        <f>INDEX(GWP!$C$2:$C$13,MATCH(EPS!I3131,GWP!$B$2:$B$13,0))</f>
        <v>28</v>
      </c>
      <c r="L3131" s="5">
        <f t="shared" si="97"/>
        <v>0</v>
      </c>
    </row>
    <row r="3132" spans="1:12">
      <c r="A3132" t="s">
        <v>4851</v>
      </c>
      <c r="B3132" t="s">
        <v>5</v>
      </c>
      <c r="C3132" t="s">
        <v>1735</v>
      </c>
      <c r="D3132" t="s">
        <v>7021</v>
      </c>
      <c r="E3132" t="s">
        <v>1714</v>
      </c>
      <c r="H3132" t="str">
        <f>INDEX('Vensim Variables'!$B:$B,MATCH(EPS!$B3132,'Vensim Variables'!$A:$A,0))</f>
        <v>g pollutant</v>
      </c>
      <c r="I3132" t="str">
        <f t="shared" si="96"/>
        <v>N2O</v>
      </c>
      <c r="J3132">
        <f>INDEX(NoSettings!$C:$C,MATCH(EPS!$A3132,NoSettings!$A:$A,0))</f>
        <v>0</v>
      </c>
      <c r="K3132" s="109">
        <f>INDEX(GWP!$C$2:$C$13,MATCH(EPS!I3132,GWP!$B$2:$B$13,0))</f>
        <v>265</v>
      </c>
      <c r="L3132" s="5">
        <f t="shared" si="97"/>
        <v>0</v>
      </c>
    </row>
    <row r="3133" spans="1:12">
      <c r="A3133" t="s">
        <v>4852</v>
      </c>
      <c r="B3133" t="s">
        <v>5</v>
      </c>
      <c r="C3133" t="s">
        <v>1735</v>
      </c>
      <c r="D3133" t="s">
        <v>7021</v>
      </c>
      <c r="E3133" t="s">
        <v>1715</v>
      </c>
      <c r="H3133" t="str">
        <f>INDEX('Vensim Variables'!$B:$B,MATCH(EPS!$B3133,'Vensim Variables'!$A:$A,0))</f>
        <v>g pollutant</v>
      </c>
      <c r="I3133" t="str">
        <f t="shared" si="96"/>
        <v>F gases</v>
      </c>
      <c r="J3133">
        <f>INDEX(NoSettings!$C:$C,MATCH(EPS!$A3133,NoSettings!$A:$A,0))</f>
        <v>0</v>
      </c>
      <c r="K3133" s="109">
        <f>INDEX(GWP!$C$2:$C$13,MATCH(EPS!I3133,GWP!$B$2:$B$13,0))</f>
        <v>1</v>
      </c>
      <c r="L3133" s="5">
        <f t="shared" si="97"/>
        <v>0</v>
      </c>
    </row>
    <row r="3134" spans="1:12">
      <c r="A3134" t="s">
        <v>4853</v>
      </c>
      <c r="B3134" t="s">
        <v>5</v>
      </c>
      <c r="C3134" t="s">
        <v>1735</v>
      </c>
      <c r="D3134" t="s">
        <v>7022</v>
      </c>
      <c r="E3134" t="s">
        <v>1702</v>
      </c>
      <c r="H3134" t="str">
        <f>INDEX('Vensim Variables'!$B:$B,MATCH(EPS!$B3134,'Vensim Variables'!$A:$A,0))</f>
        <v>g pollutant</v>
      </c>
      <c r="I3134" t="str">
        <f t="shared" si="96"/>
        <v>CO2</v>
      </c>
      <c r="J3134">
        <f>INDEX(NoSettings!$C:$C,MATCH(EPS!$A3134,NoSettings!$A:$A,0))</f>
        <v>0</v>
      </c>
      <c r="K3134" s="109">
        <f>INDEX(GWP!$C$2:$C$13,MATCH(EPS!I3134,GWP!$B$2:$B$13,0))</f>
        <v>1</v>
      </c>
      <c r="L3134" s="5">
        <f t="shared" si="97"/>
        <v>0</v>
      </c>
    </row>
    <row r="3135" spans="1:12">
      <c r="A3135" t="s">
        <v>4854</v>
      </c>
      <c r="B3135" t="s">
        <v>5</v>
      </c>
      <c r="C3135" t="s">
        <v>1735</v>
      </c>
      <c r="D3135" t="s">
        <v>7022</v>
      </c>
      <c r="E3135" t="s">
        <v>1705</v>
      </c>
      <c r="H3135" t="str">
        <f>INDEX('Vensim Variables'!$B:$B,MATCH(EPS!$B3135,'Vensim Variables'!$A:$A,0))</f>
        <v>g pollutant</v>
      </c>
      <c r="I3135" t="str">
        <f t="shared" si="96"/>
        <v>VOC</v>
      </c>
      <c r="J3135">
        <f>INDEX(NoSettings!$C:$C,MATCH(EPS!$A3135,NoSettings!$A:$A,0))</f>
        <v>0</v>
      </c>
      <c r="K3135" s="109">
        <f>INDEX(GWP!$C$2:$C$13,MATCH(EPS!I3135,GWP!$B$2:$B$13,0))</f>
        <v>5</v>
      </c>
      <c r="L3135" s="5">
        <f t="shared" si="97"/>
        <v>0</v>
      </c>
    </row>
    <row r="3136" spans="1:12">
      <c r="A3136" t="s">
        <v>4855</v>
      </c>
      <c r="B3136" t="s">
        <v>5</v>
      </c>
      <c r="C3136" t="s">
        <v>1735</v>
      </c>
      <c r="D3136" t="s">
        <v>7022</v>
      </c>
      <c r="E3136" t="s">
        <v>1706</v>
      </c>
      <c r="H3136" t="str">
        <f>INDEX('Vensim Variables'!$B:$B,MATCH(EPS!$B3136,'Vensim Variables'!$A:$A,0))</f>
        <v>g pollutant</v>
      </c>
      <c r="I3136" t="str">
        <f t="shared" si="96"/>
        <v>CO</v>
      </c>
      <c r="J3136">
        <f>INDEX(NoSettings!$C:$C,MATCH(EPS!$A3136,NoSettings!$A:$A,0))</f>
        <v>0</v>
      </c>
      <c r="K3136" s="109">
        <f>INDEX(GWP!$C$2:$C$13,MATCH(EPS!I3136,GWP!$B$2:$B$13,0))</f>
        <v>1.8</v>
      </c>
      <c r="L3136" s="5">
        <f t="shared" si="97"/>
        <v>0</v>
      </c>
    </row>
    <row r="3137" spans="1:12">
      <c r="A3137" t="s">
        <v>4856</v>
      </c>
      <c r="B3137" t="s">
        <v>5</v>
      </c>
      <c r="C3137" t="s">
        <v>1735</v>
      </c>
      <c r="D3137" t="s">
        <v>7022</v>
      </c>
      <c r="E3137" t="s">
        <v>1707</v>
      </c>
      <c r="H3137" t="str">
        <f>INDEX('Vensim Variables'!$B:$B,MATCH(EPS!$B3137,'Vensim Variables'!$A:$A,0))</f>
        <v>g pollutant</v>
      </c>
      <c r="I3137" t="str">
        <f t="shared" si="96"/>
        <v>NOx</v>
      </c>
      <c r="J3137">
        <f>INDEX(NoSettings!$C:$C,MATCH(EPS!$A3137,NoSettings!$A:$A,0))</f>
        <v>0</v>
      </c>
      <c r="K3137" s="109">
        <f>INDEX(GWP!$C$2:$C$13,MATCH(EPS!I3137,GWP!$B$2:$B$13,0))</f>
        <v>-8.1999999999999993</v>
      </c>
      <c r="L3137" s="5">
        <f t="shared" si="97"/>
        <v>0</v>
      </c>
    </row>
    <row r="3138" spans="1:12">
      <c r="A3138" t="s">
        <v>4857</v>
      </c>
      <c r="B3138" t="s">
        <v>5</v>
      </c>
      <c r="C3138" t="s">
        <v>1735</v>
      </c>
      <c r="D3138" t="s">
        <v>7022</v>
      </c>
      <c r="E3138" t="s">
        <v>1708</v>
      </c>
      <c r="H3138" t="str">
        <f>INDEX('Vensim Variables'!$B:$B,MATCH(EPS!$B3138,'Vensim Variables'!$A:$A,0))</f>
        <v>g pollutant</v>
      </c>
      <c r="I3138" t="str">
        <f t="shared" si="96"/>
        <v>PM10</v>
      </c>
      <c r="J3138">
        <f>INDEX(NoSettings!$C:$C,MATCH(EPS!$A3138,NoSettings!$A:$A,0))</f>
        <v>0</v>
      </c>
      <c r="K3138" s="109">
        <f>INDEX(GWP!$C$2:$C$13,MATCH(EPS!I3138,GWP!$B$2:$B$13,0))</f>
        <v>0</v>
      </c>
      <c r="L3138" s="5">
        <f t="shared" si="97"/>
        <v>0</v>
      </c>
    </row>
    <row r="3139" spans="1:12">
      <c r="A3139" t="s">
        <v>4858</v>
      </c>
      <c r="B3139" t="s">
        <v>5</v>
      </c>
      <c r="C3139" t="s">
        <v>1735</v>
      </c>
      <c r="D3139" t="s">
        <v>7022</v>
      </c>
      <c r="E3139" t="s">
        <v>1709</v>
      </c>
      <c r="H3139" t="str">
        <f>INDEX('Vensim Variables'!$B:$B,MATCH(EPS!$B3139,'Vensim Variables'!$A:$A,0))</f>
        <v>g pollutant</v>
      </c>
      <c r="I3139" t="str">
        <f t="shared" ref="I3139:I3202" si="98">IF(OR(C3139="CO2",C3139="CH4",C3139="N2O",C3139="F gases",C3139="VOC",C3139="CO",C3139="NOx",C3139="PM10",C3139="PM25",C3139="SOx",C3139="BC",C3139="OC"),C3139,IF(OR(D3139="CO2",D3139="CH4",D3139="N2O",D3139="F gases",D3139="VOC",D3139="CO",D3139="NOx",D3139="PM10",D3139="PM25",D3139="SOx",D3139="BC",D3139="OC"),D3139,IF(OR(E3139="CO2",E3139="CH4",E3139="N2O",E3139="F gases",E3139="VOC",E3139="CO",E3139="NOx",E3139="PM10",E3139="PM25",E3139="SOx",E3139="BC",E3139="OC"),E3139,"NA")))</f>
        <v>PM25</v>
      </c>
      <c r="J3139">
        <f>INDEX(NoSettings!$C:$C,MATCH(EPS!$A3139,NoSettings!$A:$A,0))</f>
        <v>0</v>
      </c>
      <c r="K3139" s="109">
        <f>INDEX(GWP!$C$2:$C$13,MATCH(EPS!I3139,GWP!$B$2:$B$13,0))</f>
        <v>0</v>
      </c>
      <c r="L3139" s="5">
        <f t="shared" ref="L3139:L3202" si="99">IF(H3139="g pollutant",K3139*J3139/10^12,IF(H3139="MMTCO2e",J3139,IF(H3139="MWh",J3139,0)))</f>
        <v>0</v>
      </c>
    </row>
    <row r="3140" spans="1:12">
      <c r="A3140" t="s">
        <v>4859</v>
      </c>
      <c r="B3140" t="s">
        <v>5</v>
      </c>
      <c r="C3140" t="s">
        <v>1735</v>
      </c>
      <c r="D3140" t="s">
        <v>7022</v>
      </c>
      <c r="E3140" t="s">
        <v>1710</v>
      </c>
      <c r="H3140" t="str">
        <f>INDEX('Vensim Variables'!$B:$B,MATCH(EPS!$B3140,'Vensim Variables'!$A:$A,0))</f>
        <v>g pollutant</v>
      </c>
      <c r="I3140" t="str">
        <f t="shared" si="98"/>
        <v>SOx</v>
      </c>
      <c r="J3140">
        <f>INDEX(NoSettings!$C:$C,MATCH(EPS!$A3140,NoSettings!$A:$A,0))</f>
        <v>0</v>
      </c>
      <c r="K3140" s="109">
        <f>INDEX(GWP!$C$2:$C$13,MATCH(EPS!I3140,GWP!$B$2:$B$13,0))</f>
        <v>0</v>
      </c>
      <c r="L3140" s="5">
        <f t="shared" si="99"/>
        <v>0</v>
      </c>
    </row>
    <row r="3141" spans="1:12">
      <c r="A3141" t="s">
        <v>4860</v>
      </c>
      <c r="B3141" t="s">
        <v>5</v>
      </c>
      <c r="C3141" t="s">
        <v>1735</v>
      </c>
      <c r="D3141" t="s">
        <v>7022</v>
      </c>
      <c r="E3141" t="s">
        <v>1711</v>
      </c>
      <c r="H3141" t="str">
        <f>INDEX('Vensim Variables'!$B:$B,MATCH(EPS!$B3141,'Vensim Variables'!$A:$A,0))</f>
        <v>g pollutant</v>
      </c>
      <c r="I3141" t="str">
        <f t="shared" si="98"/>
        <v>BC</v>
      </c>
      <c r="J3141">
        <f>INDEX(NoSettings!$C:$C,MATCH(EPS!$A3141,NoSettings!$A:$A,0))</f>
        <v>0</v>
      </c>
      <c r="K3141" s="109">
        <f>INDEX(GWP!$C$2:$C$13,MATCH(EPS!I3141,GWP!$B$2:$B$13,0))</f>
        <v>345</v>
      </c>
      <c r="L3141" s="5">
        <f t="shared" si="99"/>
        <v>0</v>
      </c>
    </row>
    <row r="3142" spans="1:12">
      <c r="A3142" t="s">
        <v>4861</v>
      </c>
      <c r="B3142" t="s">
        <v>5</v>
      </c>
      <c r="C3142" t="s">
        <v>1735</v>
      </c>
      <c r="D3142" t="s">
        <v>7022</v>
      </c>
      <c r="E3142" t="s">
        <v>1712</v>
      </c>
      <c r="H3142" t="str">
        <f>INDEX('Vensim Variables'!$B:$B,MATCH(EPS!$B3142,'Vensim Variables'!$A:$A,0))</f>
        <v>g pollutant</v>
      </c>
      <c r="I3142" t="str">
        <f t="shared" si="98"/>
        <v>OC</v>
      </c>
      <c r="J3142">
        <f>INDEX(NoSettings!$C:$C,MATCH(EPS!$A3142,NoSettings!$A:$A,0))</f>
        <v>0</v>
      </c>
      <c r="K3142" s="109">
        <f>INDEX(GWP!$C$2:$C$13,MATCH(EPS!I3142,GWP!$B$2:$B$13,0))</f>
        <v>-46</v>
      </c>
      <c r="L3142" s="5">
        <f t="shared" si="99"/>
        <v>0</v>
      </c>
    </row>
    <row r="3143" spans="1:12">
      <c r="A3143" t="s">
        <v>4862</v>
      </c>
      <c r="B3143" t="s">
        <v>5</v>
      </c>
      <c r="C3143" t="s">
        <v>1735</v>
      </c>
      <c r="D3143" t="s">
        <v>7022</v>
      </c>
      <c r="E3143" t="s">
        <v>1713</v>
      </c>
      <c r="H3143" t="str">
        <f>INDEX('Vensim Variables'!$B:$B,MATCH(EPS!$B3143,'Vensim Variables'!$A:$A,0))</f>
        <v>g pollutant</v>
      </c>
      <c r="I3143" t="str">
        <f t="shared" si="98"/>
        <v>CH4</v>
      </c>
      <c r="J3143">
        <f>INDEX(NoSettings!$C:$C,MATCH(EPS!$A3143,NoSettings!$A:$A,0))</f>
        <v>0</v>
      </c>
      <c r="K3143" s="109">
        <f>INDEX(GWP!$C$2:$C$13,MATCH(EPS!I3143,GWP!$B$2:$B$13,0))</f>
        <v>28</v>
      </c>
      <c r="L3143" s="5">
        <f t="shared" si="99"/>
        <v>0</v>
      </c>
    </row>
    <row r="3144" spans="1:12">
      <c r="A3144" t="s">
        <v>4863</v>
      </c>
      <c r="B3144" t="s">
        <v>5</v>
      </c>
      <c r="C3144" t="s">
        <v>1735</v>
      </c>
      <c r="D3144" t="s">
        <v>7022</v>
      </c>
      <c r="E3144" t="s">
        <v>1714</v>
      </c>
      <c r="H3144" t="str">
        <f>INDEX('Vensim Variables'!$B:$B,MATCH(EPS!$B3144,'Vensim Variables'!$A:$A,0))</f>
        <v>g pollutant</v>
      </c>
      <c r="I3144" t="str">
        <f t="shared" si="98"/>
        <v>N2O</v>
      </c>
      <c r="J3144">
        <f>INDEX(NoSettings!$C:$C,MATCH(EPS!$A3144,NoSettings!$A:$A,0))</f>
        <v>0</v>
      </c>
      <c r="K3144" s="109">
        <f>INDEX(GWP!$C$2:$C$13,MATCH(EPS!I3144,GWP!$B$2:$B$13,0))</f>
        <v>265</v>
      </c>
      <c r="L3144" s="5">
        <f t="shared" si="99"/>
        <v>0</v>
      </c>
    </row>
    <row r="3145" spans="1:12">
      <c r="A3145" t="s">
        <v>4864</v>
      </c>
      <c r="B3145" t="s">
        <v>5</v>
      </c>
      <c r="C3145" t="s">
        <v>1735</v>
      </c>
      <c r="D3145" t="s">
        <v>7022</v>
      </c>
      <c r="E3145" t="s">
        <v>1715</v>
      </c>
      <c r="H3145" t="str">
        <f>INDEX('Vensim Variables'!$B:$B,MATCH(EPS!$B3145,'Vensim Variables'!$A:$A,0))</f>
        <v>g pollutant</v>
      </c>
      <c r="I3145" t="str">
        <f t="shared" si="98"/>
        <v>F gases</v>
      </c>
      <c r="J3145">
        <f>INDEX(NoSettings!$C:$C,MATCH(EPS!$A3145,NoSettings!$A:$A,0))</f>
        <v>0</v>
      </c>
      <c r="K3145" s="109">
        <f>INDEX(GWP!$C$2:$C$13,MATCH(EPS!I3145,GWP!$B$2:$B$13,0))</f>
        <v>1</v>
      </c>
      <c r="L3145" s="5">
        <f t="shared" si="99"/>
        <v>0</v>
      </c>
    </row>
    <row r="3146" spans="1:12">
      <c r="A3146" t="s">
        <v>4865</v>
      </c>
      <c r="B3146" t="s">
        <v>5</v>
      </c>
      <c r="C3146" t="s">
        <v>1735</v>
      </c>
      <c r="D3146" t="s">
        <v>7023</v>
      </c>
      <c r="E3146" t="s">
        <v>1702</v>
      </c>
      <c r="H3146" t="str">
        <f>INDEX('Vensim Variables'!$B:$B,MATCH(EPS!$B3146,'Vensim Variables'!$A:$A,0))</f>
        <v>g pollutant</v>
      </c>
      <c r="I3146" t="str">
        <f t="shared" si="98"/>
        <v>CO2</v>
      </c>
      <c r="J3146">
        <f>INDEX(NoSettings!$C:$C,MATCH(EPS!$A3146,NoSettings!$A:$A,0))</f>
        <v>0</v>
      </c>
      <c r="K3146" s="109">
        <f>INDEX(GWP!$C$2:$C$13,MATCH(EPS!I3146,GWP!$B$2:$B$13,0))</f>
        <v>1</v>
      </c>
      <c r="L3146" s="5">
        <f t="shared" si="99"/>
        <v>0</v>
      </c>
    </row>
    <row r="3147" spans="1:12">
      <c r="A3147" t="s">
        <v>4866</v>
      </c>
      <c r="B3147" t="s">
        <v>5</v>
      </c>
      <c r="C3147" t="s">
        <v>1735</v>
      </c>
      <c r="D3147" t="s">
        <v>7023</v>
      </c>
      <c r="E3147" t="s">
        <v>1705</v>
      </c>
      <c r="H3147" t="str">
        <f>INDEX('Vensim Variables'!$B:$B,MATCH(EPS!$B3147,'Vensim Variables'!$A:$A,0))</f>
        <v>g pollutant</v>
      </c>
      <c r="I3147" t="str">
        <f t="shared" si="98"/>
        <v>VOC</v>
      </c>
      <c r="J3147">
        <f>INDEX(NoSettings!$C:$C,MATCH(EPS!$A3147,NoSettings!$A:$A,0))</f>
        <v>0</v>
      </c>
      <c r="K3147" s="109">
        <f>INDEX(GWP!$C$2:$C$13,MATCH(EPS!I3147,GWP!$B$2:$B$13,0))</f>
        <v>5</v>
      </c>
      <c r="L3147" s="5">
        <f t="shared" si="99"/>
        <v>0</v>
      </c>
    </row>
    <row r="3148" spans="1:12">
      <c r="A3148" t="s">
        <v>4867</v>
      </c>
      <c r="B3148" t="s">
        <v>5</v>
      </c>
      <c r="C3148" t="s">
        <v>1735</v>
      </c>
      <c r="D3148" t="s">
        <v>7023</v>
      </c>
      <c r="E3148" t="s">
        <v>1706</v>
      </c>
      <c r="H3148" t="str">
        <f>INDEX('Vensim Variables'!$B:$B,MATCH(EPS!$B3148,'Vensim Variables'!$A:$A,0))</f>
        <v>g pollutant</v>
      </c>
      <c r="I3148" t="str">
        <f t="shared" si="98"/>
        <v>CO</v>
      </c>
      <c r="J3148">
        <f>INDEX(NoSettings!$C:$C,MATCH(EPS!$A3148,NoSettings!$A:$A,0))</f>
        <v>0</v>
      </c>
      <c r="K3148" s="109">
        <f>INDEX(GWP!$C$2:$C$13,MATCH(EPS!I3148,GWP!$B$2:$B$13,0))</f>
        <v>1.8</v>
      </c>
      <c r="L3148" s="5">
        <f t="shared" si="99"/>
        <v>0</v>
      </c>
    </row>
    <row r="3149" spans="1:12">
      <c r="A3149" t="s">
        <v>4868</v>
      </c>
      <c r="B3149" t="s">
        <v>5</v>
      </c>
      <c r="C3149" t="s">
        <v>1735</v>
      </c>
      <c r="D3149" t="s">
        <v>7023</v>
      </c>
      <c r="E3149" t="s">
        <v>1707</v>
      </c>
      <c r="H3149" t="str">
        <f>INDEX('Vensim Variables'!$B:$B,MATCH(EPS!$B3149,'Vensim Variables'!$A:$A,0))</f>
        <v>g pollutant</v>
      </c>
      <c r="I3149" t="str">
        <f t="shared" si="98"/>
        <v>NOx</v>
      </c>
      <c r="J3149">
        <f>INDEX(NoSettings!$C:$C,MATCH(EPS!$A3149,NoSettings!$A:$A,0))</f>
        <v>0</v>
      </c>
      <c r="K3149" s="109">
        <f>INDEX(GWP!$C$2:$C$13,MATCH(EPS!I3149,GWP!$B$2:$B$13,0))</f>
        <v>-8.1999999999999993</v>
      </c>
      <c r="L3149" s="5">
        <f t="shared" si="99"/>
        <v>0</v>
      </c>
    </row>
    <row r="3150" spans="1:12">
      <c r="A3150" t="s">
        <v>4869</v>
      </c>
      <c r="B3150" t="s">
        <v>5</v>
      </c>
      <c r="C3150" t="s">
        <v>1735</v>
      </c>
      <c r="D3150" t="s">
        <v>7023</v>
      </c>
      <c r="E3150" t="s">
        <v>1708</v>
      </c>
      <c r="H3150" t="str">
        <f>INDEX('Vensim Variables'!$B:$B,MATCH(EPS!$B3150,'Vensim Variables'!$A:$A,0))</f>
        <v>g pollutant</v>
      </c>
      <c r="I3150" t="str">
        <f t="shared" si="98"/>
        <v>PM10</v>
      </c>
      <c r="J3150">
        <f>INDEX(NoSettings!$C:$C,MATCH(EPS!$A3150,NoSettings!$A:$A,0))</f>
        <v>0</v>
      </c>
      <c r="K3150" s="109">
        <f>INDEX(GWP!$C$2:$C$13,MATCH(EPS!I3150,GWP!$B$2:$B$13,0))</f>
        <v>0</v>
      </c>
      <c r="L3150" s="5">
        <f t="shared" si="99"/>
        <v>0</v>
      </c>
    </row>
    <row r="3151" spans="1:12">
      <c r="A3151" t="s">
        <v>4870</v>
      </c>
      <c r="B3151" t="s">
        <v>5</v>
      </c>
      <c r="C3151" t="s">
        <v>1735</v>
      </c>
      <c r="D3151" t="s">
        <v>7023</v>
      </c>
      <c r="E3151" t="s">
        <v>1709</v>
      </c>
      <c r="H3151" t="str">
        <f>INDEX('Vensim Variables'!$B:$B,MATCH(EPS!$B3151,'Vensim Variables'!$A:$A,0))</f>
        <v>g pollutant</v>
      </c>
      <c r="I3151" t="str">
        <f t="shared" si="98"/>
        <v>PM25</v>
      </c>
      <c r="J3151">
        <f>INDEX(NoSettings!$C:$C,MATCH(EPS!$A3151,NoSettings!$A:$A,0))</f>
        <v>0</v>
      </c>
      <c r="K3151" s="109">
        <f>INDEX(GWP!$C$2:$C$13,MATCH(EPS!I3151,GWP!$B$2:$B$13,0))</f>
        <v>0</v>
      </c>
      <c r="L3151" s="5">
        <f t="shared" si="99"/>
        <v>0</v>
      </c>
    </row>
    <row r="3152" spans="1:12">
      <c r="A3152" t="s">
        <v>4871</v>
      </c>
      <c r="B3152" t="s">
        <v>5</v>
      </c>
      <c r="C3152" t="s">
        <v>1735</v>
      </c>
      <c r="D3152" t="s">
        <v>7023</v>
      </c>
      <c r="E3152" t="s">
        <v>1710</v>
      </c>
      <c r="H3152" t="str">
        <f>INDEX('Vensim Variables'!$B:$B,MATCH(EPS!$B3152,'Vensim Variables'!$A:$A,0))</f>
        <v>g pollutant</v>
      </c>
      <c r="I3152" t="str">
        <f t="shared" si="98"/>
        <v>SOx</v>
      </c>
      <c r="J3152">
        <f>INDEX(NoSettings!$C:$C,MATCH(EPS!$A3152,NoSettings!$A:$A,0))</f>
        <v>0</v>
      </c>
      <c r="K3152" s="109">
        <f>INDEX(GWP!$C$2:$C$13,MATCH(EPS!I3152,GWP!$B$2:$B$13,0))</f>
        <v>0</v>
      </c>
      <c r="L3152" s="5">
        <f t="shared" si="99"/>
        <v>0</v>
      </c>
    </row>
    <row r="3153" spans="1:12">
      <c r="A3153" t="s">
        <v>4872</v>
      </c>
      <c r="B3153" t="s">
        <v>5</v>
      </c>
      <c r="C3153" t="s">
        <v>1735</v>
      </c>
      <c r="D3153" t="s">
        <v>7023</v>
      </c>
      <c r="E3153" t="s">
        <v>1711</v>
      </c>
      <c r="H3153" t="str">
        <f>INDEX('Vensim Variables'!$B:$B,MATCH(EPS!$B3153,'Vensim Variables'!$A:$A,0))</f>
        <v>g pollutant</v>
      </c>
      <c r="I3153" t="str">
        <f t="shared" si="98"/>
        <v>BC</v>
      </c>
      <c r="J3153">
        <f>INDEX(NoSettings!$C:$C,MATCH(EPS!$A3153,NoSettings!$A:$A,0))</f>
        <v>0</v>
      </c>
      <c r="K3153" s="109">
        <f>INDEX(GWP!$C$2:$C$13,MATCH(EPS!I3153,GWP!$B$2:$B$13,0))</f>
        <v>345</v>
      </c>
      <c r="L3153" s="5">
        <f t="shared" si="99"/>
        <v>0</v>
      </c>
    </row>
    <row r="3154" spans="1:12">
      <c r="A3154" t="s">
        <v>4873</v>
      </c>
      <c r="B3154" t="s">
        <v>5</v>
      </c>
      <c r="C3154" t="s">
        <v>1735</v>
      </c>
      <c r="D3154" t="s">
        <v>7023</v>
      </c>
      <c r="E3154" t="s">
        <v>1712</v>
      </c>
      <c r="H3154" t="str">
        <f>INDEX('Vensim Variables'!$B:$B,MATCH(EPS!$B3154,'Vensim Variables'!$A:$A,0))</f>
        <v>g pollutant</v>
      </c>
      <c r="I3154" t="str">
        <f t="shared" si="98"/>
        <v>OC</v>
      </c>
      <c r="J3154">
        <f>INDEX(NoSettings!$C:$C,MATCH(EPS!$A3154,NoSettings!$A:$A,0))</f>
        <v>0</v>
      </c>
      <c r="K3154" s="109">
        <f>INDEX(GWP!$C$2:$C$13,MATCH(EPS!I3154,GWP!$B$2:$B$13,0))</f>
        <v>-46</v>
      </c>
      <c r="L3154" s="5">
        <f t="shared" si="99"/>
        <v>0</v>
      </c>
    </row>
    <row r="3155" spans="1:12">
      <c r="A3155" t="s">
        <v>4874</v>
      </c>
      <c r="B3155" t="s">
        <v>5</v>
      </c>
      <c r="C3155" t="s">
        <v>1735</v>
      </c>
      <c r="D3155" t="s">
        <v>7023</v>
      </c>
      <c r="E3155" t="s">
        <v>1713</v>
      </c>
      <c r="H3155" t="str">
        <f>INDEX('Vensim Variables'!$B:$B,MATCH(EPS!$B3155,'Vensim Variables'!$A:$A,0))</f>
        <v>g pollutant</v>
      </c>
      <c r="I3155" t="str">
        <f t="shared" si="98"/>
        <v>CH4</v>
      </c>
      <c r="J3155">
        <f>INDEX(NoSettings!$C:$C,MATCH(EPS!$A3155,NoSettings!$A:$A,0))</f>
        <v>0</v>
      </c>
      <c r="K3155" s="109">
        <f>INDEX(GWP!$C$2:$C$13,MATCH(EPS!I3155,GWP!$B$2:$B$13,0))</f>
        <v>28</v>
      </c>
      <c r="L3155" s="5">
        <f t="shared" si="99"/>
        <v>0</v>
      </c>
    </row>
    <row r="3156" spans="1:12">
      <c r="A3156" t="s">
        <v>4875</v>
      </c>
      <c r="B3156" t="s">
        <v>5</v>
      </c>
      <c r="C3156" t="s">
        <v>1735</v>
      </c>
      <c r="D3156" t="s">
        <v>7023</v>
      </c>
      <c r="E3156" t="s">
        <v>1714</v>
      </c>
      <c r="H3156" t="str">
        <f>INDEX('Vensim Variables'!$B:$B,MATCH(EPS!$B3156,'Vensim Variables'!$A:$A,0))</f>
        <v>g pollutant</v>
      </c>
      <c r="I3156" t="str">
        <f t="shared" si="98"/>
        <v>N2O</v>
      </c>
      <c r="J3156">
        <f>INDEX(NoSettings!$C:$C,MATCH(EPS!$A3156,NoSettings!$A:$A,0))</f>
        <v>0</v>
      </c>
      <c r="K3156" s="109">
        <f>INDEX(GWP!$C$2:$C$13,MATCH(EPS!I3156,GWP!$B$2:$B$13,0))</f>
        <v>265</v>
      </c>
      <c r="L3156" s="5">
        <f t="shared" si="99"/>
        <v>0</v>
      </c>
    </row>
    <row r="3157" spans="1:12">
      <c r="A3157" t="s">
        <v>4876</v>
      </c>
      <c r="B3157" t="s">
        <v>5</v>
      </c>
      <c r="C3157" t="s">
        <v>1735</v>
      </c>
      <c r="D3157" t="s">
        <v>7023</v>
      </c>
      <c r="E3157" t="s">
        <v>1715</v>
      </c>
      <c r="H3157" t="str">
        <f>INDEX('Vensim Variables'!$B:$B,MATCH(EPS!$B3157,'Vensim Variables'!$A:$A,0))</f>
        <v>g pollutant</v>
      </c>
      <c r="I3157" t="str">
        <f t="shared" si="98"/>
        <v>F gases</v>
      </c>
      <c r="J3157">
        <f>INDEX(NoSettings!$C:$C,MATCH(EPS!$A3157,NoSettings!$A:$A,0))</f>
        <v>0</v>
      </c>
      <c r="K3157" s="109">
        <f>INDEX(GWP!$C$2:$C$13,MATCH(EPS!I3157,GWP!$B$2:$B$13,0))</f>
        <v>1</v>
      </c>
      <c r="L3157" s="5">
        <f t="shared" si="99"/>
        <v>0</v>
      </c>
    </row>
    <row r="3158" spans="1:12">
      <c r="A3158" t="s">
        <v>4877</v>
      </c>
      <c r="B3158" t="s">
        <v>5</v>
      </c>
      <c r="C3158" t="s">
        <v>1735</v>
      </c>
      <c r="D3158" t="s">
        <v>7024</v>
      </c>
      <c r="E3158" t="s">
        <v>1702</v>
      </c>
      <c r="H3158" t="str">
        <f>INDEX('Vensim Variables'!$B:$B,MATCH(EPS!$B3158,'Vensim Variables'!$A:$A,0))</f>
        <v>g pollutant</v>
      </c>
      <c r="I3158" t="str">
        <f t="shared" si="98"/>
        <v>CO2</v>
      </c>
      <c r="J3158">
        <f>INDEX(NoSettings!$C:$C,MATCH(EPS!$A3158,NoSettings!$A:$A,0))</f>
        <v>0</v>
      </c>
      <c r="K3158" s="109">
        <f>INDEX(GWP!$C$2:$C$13,MATCH(EPS!I3158,GWP!$B$2:$B$13,0))</f>
        <v>1</v>
      </c>
      <c r="L3158" s="5">
        <f t="shared" si="99"/>
        <v>0</v>
      </c>
    </row>
    <row r="3159" spans="1:12">
      <c r="A3159" t="s">
        <v>4878</v>
      </c>
      <c r="B3159" t="s">
        <v>5</v>
      </c>
      <c r="C3159" t="s">
        <v>1735</v>
      </c>
      <c r="D3159" t="s">
        <v>7024</v>
      </c>
      <c r="E3159" t="s">
        <v>1705</v>
      </c>
      <c r="H3159" t="str">
        <f>INDEX('Vensim Variables'!$B:$B,MATCH(EPS!$B3159,'Vensim Variables'!$A:$A,0))</f>
        <v>g pollutant</v>
      </c>
      <c r="I3159" t="str">
        <f t="shared" si="98"/>
        <v>VOC</v>
      </c>
      <c r="J3159">
        <f>INDEX(NoSettings!$C:$C,MATCH(EPS!$A3159,NoSettings!$A:$A,0))</f>
        <v>0</v>
      </c>
      <c r="K3159" s="109">
        <f>INDEX(GWP!$C$2:$C$13,MATCH(EPS!I3159,GWP!$B$2:$B$13,0))</f>
        <v>5</v>
      </c>
      <c r="L3159" s="5">
        <f t="shared" si="99"/>
        <v>0</v>
      </c>
    </row>
    <row r="3160" spans="1:12">
      <c r="A3160" t="s">
        <v>4879</v>
      </c>
      <c r="B3160" t="s">
        <v>5</v>
      </c>
      <c r="C3160" t="s">
        <v>1735</v>
      </c>
      <c r="D3160" t="s">
        <v>7024</v>
      </c>
      <c r="E3160" t="s">
        <v>1706</v>
      </c>
      <c r="H3160" t="str">
        <f>INDEX('Vensim Variables'!$B:$B,MATCH(EPS!$B3160,'Vensim Variables'!$A:$A,0))</f>
        <v>g pollutant</v>
      </c>
      <c r="I3160" t="str">
        <f t="shared" si="98"/>
        <v>CO</v>
      </c>
      <c r="J3160">
        <f>INDEX(NoSettings!$C:$C,MATCH(EPS!$A3160,NoSettings!$A:$A,0))</f>
        <v>0</v>
      </c>
      <c r="K3160" s="109">
        <f>INDEX(GWP!$C$2:$C$13,MATCH(EPS!I3160,GWP!$B$2:$B$13,0))</f>
        <v>1.8</v>
      </c>
      <c r="L3160" s="5">
        <f t="shared" si="99"/>
        <v>0</v>
      </c>
    </row>
    <row r="3161" spans="1:12">
      <c r="A3161" t="s">
        <v>4880</v>
      </c>
      <c r="B3161" t="s">
        <v>5</v>
      </c>
      <c r="C3161" t="s">
        <v>1735</v>
      </c>
      <c r="D3161" t="s">
        <v>7024</v>
      </c>
      <c r="E3161" t="s">
        <v>1707</v>
      </c>
      <c r="H3161" t="str">
        <f>INDEX('Vensim Variables'!$B:$B,MATCH(EPS!$B3161,'Vensim Variables'!$A:$A,0))</f>
        <v>g pollutant</v>
      </c>
      <c r="I3161" t="str">
        <f t="shared" si="98"/>
        <v>NOx</v>
      </c>
      <c r="J3161">
        <f>INDEX(NoSettings!$C:$C,MATCH(EPS!$A3161,NoSettings!$A:$A,0))</f>
        <v>0</v>
      </c>
      <c r="K3161" s="109">
        <f>INDEX(GWP!$C$2:$C$13,MATCH(EPS!I3161,GWP!$B$2:$B$13,0))</f>
        <v>-8.1999999999999993</v>
      </c>
      <c r="L3161" s="5">
        <f t="shared" si="99"/>
        <v>0</v>
      </c>
    </row>
    <row r="3162" spans="1:12">
      <c r="A3162" t="s">
        <v>4881</v>
      </c>
      <c r="B3162" t="s">
        <v>5</v>
      </c>
      <c r="C3162" t="s">
        <v>1735</v>
      </c>
      <c r="D3162" t="s">
        <v>7024</v>
      </c>
      <c r="E3162" t="s">
        <v>1708</v>
      </c>
      <c r="H3162" t="str">
        <f>INDEX('Vensim Variables'!$B:$B,MATCH(EPS!$B3162,'Vensim Variables'!$A:$A,0))</f>
        <v>g pollutant</v>
      </c>
      <c r="I3162" t="str">
        <f t="shared" si="98"/>
        <v>PM10</v>
      </c>
      <c r="J3162">
        <f>INDEX(NoSettings!$C:$C,MATCH(EPS!$A3162,NoSettings!$A:$A,0))</f>
        <v>0</v>
      </c>
      <c r="K3162" s="109">
        <f>INDEX(GWP!$C$2:$C$13,MATCH(EPS!I3162,GWP!$B$2:$B$13,0))</f>
        <v>0</v>
      </c>
      <c r="L3162" s="5">
        <f t="shared" si="99"/>
        <v>0</v>
      </c>
    </row>
    <row r="3163" spans="1:12">
      <c r="A3163" t="s">
        <v>4882</v>
      </c>
      <c r="B3163" t="s">
        <v>5</v>
      </c>
      <c r="C3163" t="s">
        <v>1735</v>
      </c>
      <c r="D3163" t="s">
        <v>7024</v>
      </c>
      <c r="E3163" t="s">
        <v>1709</v>
      </c>
      <c r="H3163" t="str">
        <f>INDEX('Vensim Variables'!$B:$B,MATCH(EPS!$B3163,'Vensim Variables'!$A:$A,0))</f>
        <v>g pollutant</v>
      </c>
      <c r="I3163" t="str">
        <f t="shared" si="98"/>
        <v>PM25</v>
      </c>
      <c r="J3163">
        <f>INDEX(NoSettings!$C:$C,MATCH(EPS!$A3163,NoSettings!$A:$A,0))</f>
        <v>0</v>
      </c>
      <c r="K3163" s="109">
        <f>INDEX(GWP!$C$2:$C$13,MATCH(EPS!I3163,GWP!$B$2:$B$13,0))</f>
        <v>0</v>
      </c>
      <c r="L3163" s="5">
        <f t="shared" si="99"/>
        <v>0</v>
      </c>
    </row>
    <row r="3164" spans="1:12">
      <c r="A3164" t="s">
        <v>4883</v>
      </c>
      <c r="B3164" t="s">
        <v>5</v>
      </c>
      <c r="C3164" t="s">
        <v>1735</v>
      </c>
      <c r="D3164" t="s">
        <v>7024</v>
      </c>
      <c r="E3164" t="s">
        <v>1710</v>
      </c>
      <c r="H3164" t="str">
        <f>INDEX('Vensim Variables'!$B:$B,MATCH(EPS!$B3164,'Vensim Variables'!$A:$A,0))</f>
        <v>g pollutant</v>
      </c>
      <c r="I3164" t="str">
        <f t="shared" si="98"/>
        <v>SOx</v>
      </c>
      <c r="J3164">
        <f>INDEX(NoSettings!$C:$C,MATCH(EPS!$A3164,NoSettings!$A:$A,0))</f>
        <v>0</v>
      </c>
      <c r="K3164" s="109">
        <f>INDEX(GWP!$C$2:$C$13,MATCH(EPS!I3164,GWP!$B$2:$B$13,0))</f>
        <v>0</v>
      </c>
      <c r="L3164" s="5">
        <f t="shared" si="99"/>
        <v>0</v>
      </c>
    </row>
    <row r="3165" spans="1:12">
      <c r="A3165" t="s">
        <v>4884</v>
      </c>
      <c r="B3165" t="s">
        <v>5</v>
      </c>
      <c r="C3165" t="s">
        <v>1735</v>
      </c>
      <c r="D3165" t="s">
        <v>7024</v>
      </c>
      <c r="E3165" t="s">
        <v>1711</v>
      </c>
      <c r="H3165" t="str">
        <f>INDEX('Vensim Variables'!$B:$B,MATCH(EPS!$B3165,'Vensim Variables'!$A:$A,0))</f>
        <v>g pollutant</v>
      </c>
      <c r="I3165" t="str">
        <f t="shared" si="98"/>
        <v>BC</v>
      </c>
      <c r="J3165">
        <f>INDEX(NoSettings!$C:$C,MATCH(EPS!$A3165,NoSettings!$A:$A,0))</f>
        <v>0</v>
      </c>
      <c r="K3165" s="109">
        <f>INDEX(GWP!$C$2:$C$13,MATCH(EPS!I3165,GWP!$B$2:$B$13,0))</f>
        <v>345</v>
      </c>
      <c r="L3165" s="5">
        <f t="shared" si="99"/>
        <v>0</v>
      </c>
    </row>
    <row r="3166" spans="1:12">
      <c r="A3166" t="s">
        <v>4885</v>
      </c>
      <c r="B3166" t="s">
        <v>5</v>
      </c>
      <c r="C3166" t="s">
        <v>1735</v>
      </c>
      <c r="D3166" t="s">
        <v>7024</v>
      </c>
      <c r="E3166" t="s">
        <v>1712</v>
      </c>
      <c r="H3166" t="str">
        <f>INDEX('Vensim Variables'!$B:$B,MATCH(EPS!$B3166,'Vensim Variables'!$A:$A,0))</f>
        <v>g pollutant</v>
      </c>
      <c r="I3166" t="str">
        <f t="shared" si="98"/>
        <v>OC</v>
      </c>
      <c r="J3166">
        <f>INDEX(NoSettings!$C:$C,MATCH(EPS!$A3166,NoSettings!$A:$A,0))</f>
        <v>0</v>
      </c>
      <c r="K3166" s="109">
        <f>INDEX(GWP!$C$2:$C$13,MATCH(EPS!I3166,GWP!$B$2:$B$13,0))</f>
        <v>-46</v>
      </c>
      <c r="L3166" s="5">
        <f t="shared" si="99"/>
        <v>0</v>
      </c>
    </row>
    <row r="3167" spans="1:12">
      <c r="A3167" t="s">
        <v>4886</v>
      </c>
      <c r="B3167" t="s">
        <v>5</v>
      </c>
      <c r="C3167" t="s">
        <v>1735</v>
      </c>
      <c r="D3167" t="s">
        <v>7024</v>
      </c>
      <c r="E3167" t="s">
        <v>1713</v>
      </c>
      <c r="H3167" t="str">
        <f>INDEX('Vensim Variables'!$B:$B,MATCH(EPS!$B3167,'Vensim Variables'!$A:$A,0))</f>
        <v>g pollutant</v>
      </c>
      <c r="I3167" t="str">
        <f t="shared" si="98"/>
        <v>CH4</v>
      </c>
      <c r="J3167">
        <f>INDEX(NoSettings!$C:$C,MATCH(EPS!$A3167,NoSettings!$A:$A,0))</f>
        <v>0</v>
      </c>
      <c r="K3167" s="109">
        <f>INDEX(GWP!$C$2:$C$13,MATCH(EPS!I3167,GWP!$B$2:$B$13,0))</f>
        <v>28</v>
      </c>
      <c r="L3167" s="5">
        <f t="shared" si="99"/>
        <v>0</v>
      </c>
    </row>
    <row r="3168" spans="1:12">
      <c r="A3168" t="s">
        <v>4887</v>
      </c>
      <c r="B3168" t="s">
        <v>5</v>
      </c>
      <c r="C3168" t="s">
        <v>1735</v>
      </c>
      <c r="D3168" t="s">
        <v>7024</v>
      </c>
      <c r="E3168" t="s">
        <v>1714</v>
      </c>
      <c r="H3168" t="str">
        <f>INDEX('Vensim Variables'!$B:$B,MATCH(EPS!$B3168,'Vensim Variables'!$A:$A,0))</f>
        <v>g pollutant</v>
      </c>
      <c r="I3168" t="str">
        <f t="shared" si="98"/>
        <v>N2O</v>
      </c>
      <c r="J3168">
        <f>INDEX(NoSettings!$C:$C,MATCH(EPS!$A3168,NoSettings!$A:$A,0))</f>
        <v>0</v>
      </c>
      <c r="K3168" s="109">
        <f>INDEX(GWP!$C$2:$C$13,MATCH(EPS!I3168,GWP!$B$2:$B$13,0))</f>
        <v>265</v>
      </c>
      <c r="L3168" s="5">
        <f t="shared" si="99"/>
        <v>0</v>
      </c>
    </row>
    <row r="3169" spans="1:12">
      <c r="A3169" t="s">
        <v>4888</v>
      </c>
      <c r="B3169" t="s">
        <v>5</v>
      </c>
      <c r="C3169" t="s">
        <v>1735</v>
      </c>
      <c r="D3169" t="s">
        <v>7024</v>
      </c>
      <c r="E3169" t="s">
        <v>1715</v>
      </c>
      <c r="H3169" t="str">
        <f>INDEX('Vensim Variables'!$B:$B,MATCH(EPS!$B3169,'Vensim Variables'!$A:$A,0))</f>
        <v>g pollutant</v>
      </c>
      <c r="I3169" t="str">
        <f t="shared" si="98"/>
        <v>F gases</v>
      </c>
      <c r="J3169">
        <f>INDEX(NoSettings!$C:$C,MATCH(EPS!$A3169,NoSettings!$A:$A,0))</f>
        <v>0</v>
      </c>
      <c r="K3169" s="109">
        <f>INDEX(GWP!$C$2:$C$13,MATCH(EPS!I3169,GWP!$B$2:$B$13,0))</f>
        <v>1</v>
      </c>
      <c r="L3169" s="5">
        <f t="shared" si="99"/>
        <v>0</v>
      </c>
    </row>
    <row r="3170" spans="1:12">
      <c r="A3170" t="s">
        <v>4889</v>
      </c>
      <c r="B3170" t="s">
        <v>5</v>
      </c>
      <c r="C3170" t="s">
        <v>1735</v>
      </c>
      <c r="D3170" t="s">
        <v>7025</v>
      </c>
      <c r="E3170" t="s">
        <v>1702</v>
      </c>
      <c r="H3170" t="str">
        <f>INDEX('Vensim Variables'!$B:$B,MATCH(EPS!$B3170,'Vensim Variables'!$A:$A,0))</f>
        <v>g pollutant</v>
      </c>
      <c r="I3170" t="str">
        <f t="shared" si="98"/>
        <v>CO2</v>
      </c>
      <c r="J3170">
        <f>INDEX(NoSettings!$C:$C,MATCH(EPS!$A3170,NoSettings!$A:$A,0))</f>
        <v>0</v>
      </c>
      <c r="K3170" s="109">
        <f>INDEX(GWP!$C$2:$C$13,MATCH(EPS!I3170,GWP!$B$2:$B$13,0))</f>
        <v>1</v>
      </c>
      <c r="L3170" s="5">
        <f t="shared" si="99"/>
        <v>0</v>
      </c>
    </row>
    <row r="3171" spans="1:12">
      <c r="A3171" t="s">
        <v>4890</v>
      </c>
      <c r="B3171" t="s">
        <v>5</v>
      </c>
      <c r="C3171" t="s">
        <v>1735</v>
      </c>
      <c r="D3171" t="s">
        <v>7025</v>
      </c>
      <c r="E3171" t="s">
        <v>1705</v>
      </c>
      <c r="H3171" t="str">
        <f>INDEX('Vensim Variables'!$B:$B,MATCH(EPS!$B3171,'Vensim Variables'!$A:$A,0))</f>
        <v>g pollutant</v>
      </c>
      <c r="I3171" t="str">
        <f t="shared" si="98"/>
        <v>VOC</v>
      </c>
      <c r="J3171">
        <f>INDEX(NoSettings!$C:$C,MATCH(EPS!$A3171,NoSettings!$A:$A,0))</f>
        <v>0</v>
      </c>
      <c r="K3171" s="109">
        <f>INDEX(GWP!$C$2:$C$13,MATCH(EPS!I3171,GWP!$B$2:$B$13,0))</f>
        <v>5</v>
      </c>
      <c r="L3171" s="5">
        <f t="shared" si="99"/>
        <v>0</v>
      </c>
    </row>
    <row r="3172" spans="1:12">
      <c r="A3172" t="s">
        <v>4891</v>
      </c>
      <c r="B3172" t="s">
        <v>5</v>
      </c>
      <c r="C3172" t="s">
        <v>1735</v>
      </c>
      <c r="D3172" t="s">
        <v>7025</v>
      </c>
      <c r="E3172" t="s">
        <v>1706</v>
      </c>
      <c r="H3172" t="str">
        <f>INDEX('Vensim Variables'!$B:$B,MATCH(EPS!$B3172,'Vensim Variables'!$A:$A,0))</f>
        <v>g pollutant</v>
      </c>
      <c r="I3172" t="str">
        <f t="shared" si="98"/>
        <v>CO</v>
      </c>
      <c r="J3172">
        <f>INDEX(NoSettings!$C:$C,MATCH(EPS!$A3172,NoSettings!$A:$A,0))</f>
        <v>0</v>
      </c>
      <c r="K3172" s="109">
        <f>INDEX(GWP!$C$2:$C$13,MATCH(EPS!I3172,GWP!$B$2:$B$13,0))</f>
        <v>1.8</v>
      </c>
      <c r="L3172" s="5">
        <f t="shared" si="99"/>
        <v>0</v>
      </c>
    </row>
    <row r="3173" spans="1:12">
      <c r="A3173" t="s">
        <v>4892</v>
      </c>
      <c r="B3173" t="s">
        <v>5</v>
      </c>
      <c r="C3173" t="s">
        <v>1735</v>
      </c>
      <c r="D3173" t="s">
        <v>7025</v>
      </c>
      <c r="E3173" t="s">
        <v>1707</v>
      </c>
      <c r="H3173" t="str">
        <f>INDEX('Vensim Variables'!$B:$B,MATCH(EPS!$B3173,'Vensim Variables'!$A:$A,0))</f>
        <v>g pollutant</v>
      </c>
      <c r="I3173" t="str">
        <f t="shared" si="98"/>
        <v>NOx</v>
      </c>
      <c r="J3173">
        <f>INDEX(NoSettings!$C:$C,MATCH(EPS!$A3173,NoSettings!$A:$A,0))</f>
        <v>0</v>
      </c>
      <c r="K3173" s="109">
        <f>INDEX(GWP!$C$2:$C$13,MATCH(EPS!I3173,GWP!$B$2:$B$13,0))</f>
        <v>-8.1999999999999993</v>
      </c>
      <c r="L3173" s="5">
        <f t="shared" si="99"/>
        <v>0</v>
      </c>
    </row>
    <row r="3174" spans="1:12">
      <c r="A3174" t="s">
        <v>4893</v>
      </c>
      <c r="B3174" t="s">
        <v>5</v>
      </c>
      <c r="C3174" t="s">
        <v>1735</v>
      </c>
      <c r="D3174" t="s">
        <v>7025</v>
      </c>
      <c r="E3174" t="s">
        <v>1708</v>
      </c>
      <c r="H3174" t="str">
        <f>INDEX('Vensim Variables'!$B:$B,MATCH(EPS!$B3174,'Vensim Variables'!$A:$A,0))</f>
        <v>g pollutant</v>
      </c>
      <c r="I3174" t="str">
        <f t="shared" si="98"/>
        <v>PM10</v>
      </c>
      <c r="J3174">
        <f>INDEX(NoSettings!$C:$C,MATCH(EPS!$A3174,NoSettings!$A:$A,0))</f>
        <v>0</v>
      </c>
      <c r="K3174" s="109">
        <f>INDEX(GWP!$C$2:$C$13,MATCH(EPS!I3174,GWP!$B$2:$B$13,0))</f>
        <v>0</v>
      </c>
      <c r="L3174" s="5">
        <f t="shared" si="99"/>
        <v>0</v>
      </c>
    </row>
    <row r="3175" spans="1:12">
      <c r="A3175" t="s">
        <v>4894</v>
      </c>
      <c r="B3175" t="s">
        <v>5</v>
      </c>
      <c r="C3175" t="s">
        <v>1735</v>
      </c>
      <c r="D3175" t="s">
        <v>7025</v>
      </c>
      <c r="E3175" t="s">
        <v>1709</v>
      </c>
      <c r="H3175" t="str">
        <f>INDEX('Vensim Variables'!$B:$B,MATCH(EPS!$B3175,'Vensim Variables'!$A:$A,0))</f>
        <v>g pollutant</v>
      </c>
      <c r="I3175" t="str">
        <f t="shared" si="98"/>
        <v>PM25</v>
      </c>
      <c r="J3175">
        <f>INDEX(NoSettings!$C:$C,MATCH(EPS!$A3175,NoSettings!$A:$A,0))</f>
        <v>0</v>
      </c>
      <c r="K3175" s="109">
        <f>INDEX(GWP!$C$2:$C$13,MATCH(EPS!I3175,GWP!$B$2:$B$13,0))</f>
        <v>0</v>
      </c>
      <c r="L3175" s="5">
        <f t="shared" si="99"/>
        <v>0</v>
      </c>
    </row>
    <row r="3176" spans="1:12">
      <c r="A3176" t="s">
        <v>4895</v>
      </c>
      <c r="B3176" t="s">
        <v>5</v>
      </c>
      <c r="C3176" t="s">
        <v>1735</v>
      </c>
      <c r="D3176" t="s">
        <v>7025</v>
      </c>
      <c r="E3176" t="s">
        <v>1710</v>
      </c>
      <c r="H3176" t="str">
        <f>INDEX('Vensim Variables'!$B:$B,MATCH(EPS!$B3176,'Vensim Variables'!$A:$A,0))</f>
        <v>g pollutant</v>
      </c>
      <c r="I3176" t="str">
        <f t="shared" si="98"/>
        <v>SOx</v>
      </c>
      <c r="J3176">
        <f>INDEX(NoSettings!$C:$C,MATCH(EPS!$A3176,NoSettings!$A:$A,0))</f>
        <v>0</v>
      </c>
      <c r="K3176" s="109">
        <f>INDEX(GWP!$C$2:$C$13,MATCH(EPS!I3176,GWP!$B$2:$B$13,0))</f>
        <v>0</v>
      </c>
      <c r="L3176" s="5">
        <f t="shared" si="99"/>
        <v>0</v>
      </c>
    </row>
    <row r="3177" spans="1:12">
      <c r="A3177" t="s">
        <v>4896</v>
      </c>
      <c r="B3177" t="s">
        <v>5</v>
      </c>
      <c r="C3177" t="s">
        <v>1735</v>
      </c>
      <c r="D3177" t="s">
        <v>7025</v>
      </c>
      <c r="E3177" t="s">
        <v>1711</v>
      </c>
      <c r="H3177" t="str">
        <f>INDEX('Vensim Variables'!$B:$B,MATCH(EPS!$B3177,'Vensim Variables'!$A:$A,0))</f>
        <v>g pollutant</v>
      </c>
      <c r="I3177" t="str">
        <f t="shared" si="98"/>
        <v>BC</v>
      </c>
      <c r="J3177">
        <f>INDEX(NoSettings!$C:$C,MATCH(EPS!$A3177,NoSettings!$A:$A,0))</f>
        <v>0</v>
      </c>
      <c r="K3177" s="109">
        <f>INDEX(GWP!$C$2:$C$13,MATCH(EPS!I3177,GWP!$B$2:$B$13,0))</f>
        <v>345</v>
      </c>
      <c r="L3177" s="5">
        <f t="shared" si="99"/>
        <v>0</v>
      </c>
    </row>
    <row r="3178" spans="1:12">
      <c r="A3178" t="s">
        <v>4897</v>
      </c>
      <c r="B3178" t="s">
        <v>5</v>
      </c>
      <c r="C3178" t="s">
        <v>1735</v>
      </c>
      <c r="D3178" t="s">
        <v>7025</v>
      </c>
      <c r="E3178" t="s">
        <v>1712</v>
      </c>
      <c r="H3178" t="str">
        <f>INDEX('Vensim Variables'!$B:$B,MATCH(EPS!$B3178,'Vensim Variables'!$A:$A,0))</f>
        <v>g pollutant</v>
      </c>
      <c r="I3178" t="str">
        <f t="shared" si="98"/>
        <v>OC</v>
      </c>
      <c r="J3178">
        <f>INDEX(NoSettings!$C:$C,MATCH(EPS!$A3178,NoSettings!$A:$A,0))</f>
        <v>0</v>
      </c>
      <c r="K3178" s="109">
        <f>INDEX(GWP!$C$2:$C$13,MATCH(EPS!I3178,GWP!$B$2:$B$13,0))</f>
        <v>-46</v>
      </c>
      <c r="L3178" s="5">
        <f t="shared" si="99"/>
        <v>0</v>
      </c>
    </row>
    <row r="3179" spans="1:12">
      <c r="A3179" t="s">
        <v>4898</v>
      </c>
      <c r="B3179" t="s">
        <v>5</v>
      </c>
      <c r="C3179" t="s">
        <v>1735</v>
      </c>
      <c r="D3179" t="s">
        <v>7025</v>
      </c>
      <c r="E3179" t="s">
        <v>1713</v>
      </c>
      <c r="H3179" t="str">
        <f>INDEX('Vensim Variables'!$B:$B,MATCH(EPS!$B3179,'Vensim Variables'!$A:$A,0))</f>
        <v>g pollutant</v>
      </c>
      <c r="I3179" t="str">
        <f t="shared" si="98"/>
        <v>CH4</v>
      </c>
      <c r="J3179">
        <f>INDEX(NoSettings!$C:$C,MATCH(EPS!$A3179,NoSettings!$A:$A,0))</f>
        <v>0</v>
      </c>
      <c r="K3179" s="109">
        <f>INDEX(GWP!$C$2:$C$13,MATCH(EPS!I3179,GWP!$B$2:$B$13,0))</f>
        <v>28</v>
      </c>
      <c r="L3179" s="5">
        <f t="shared" si="99"/>
        <v>0</v>
      </c>
    </row>
    <row r="3180" spans="1:12">
      <c r="A3180" t="s">
        <v>4899</v>
      </c>
      <c r="B3180" t="s">
        <v>5</v>
      </c>
      <c r="C3180" t="s">
        <v>1735</v>
      </c>
      <c r="D3180" t="s">
        <v>7025</v>
      </c>
      <c r="E3180" t="s">
        <v>1714</v>
      </c>
      <c r="H3180" t="str">
        <f>INDEX('Vensim Variables'!$B:$B,MATCH(EPS!$B3180,'Vensim Variables'!$A:$A,0))</f>
        <v>g pollutant</v>
      </c>
      <c r="I3180" t="str">
        <f t="shared" si="98"/>
        <v>N2O</v>
      </c>
      <c r="J3180">
        <f>INDEX(NoSettings!$C:$C,MATCH(EPS!$A3180,NoSettings!$A:$A,0))</f>
        <v>0</v>
      </c>
      <c r="K3180" s="109">
        <f>INDEX(GWP!$C$2:$C$13,MATCH(EPS!I3180,GWP!$B$2:$B$13,0))</f>
        <v>265</v>
      </c>
      <c r="L3180" s="5">
        <f t="shared" si="99"/>
        <v>0</v>
      </c>
    </row>
    <row r="3181" spans="1:12">
      <c r="A3181" t="s">
        <v>4900</v>
      </c>
      <c r="B3181" t="s">
        <v>5</v>
      </c>
      <c r="C3181" t="s">
        <v>1735</v>
      </c>
      <c r="D3181" t="s">
        <v>7025</v>
      </c>
      <c r="E3181" t="s">
        <v>1715</v>
      </c>
      <c r="H3181" t="str">
        <f>INDEX('Vensim Variables'!$B:$B,MATCH(EPS!$B3181,'Vensim Variables'!$A:$A,0))</f>
        <v>g pollutant</v>
      </c>
      <c r="I3181" t="str">
        <f t="shared" si="98"/>
        <v>F gases</v>
      </c>
      <c r="J3181">
        <f>INDEX(NoSettings!$C:$C,MATCH(EPS!$A3181,NoSettings!$A:$A,0))</f>
        <v>0</v>
      </c>
      <c r="K3181" s="109">
        <f>INDEX(GWP!$C$2:$C$13,MATCH(EPS!I3181,GWP!$B$2:$B$13,0))</f>
        <v>1</v>
      </c>
      <c r="L3181" s="5">
        <f t="shared" si="99"/>
        <v>0</v>
      </c>
    </row>
    <row r="3182" spans="1:12">
      <c r="A3182" t="s">
        <v>4901</v>
      </c>
      <c r="B3182" t="s">
        <v>5</v>
      </c>
      <c r="C3182" t="s">
        <v>1736</v>
      </c>
      <c r="D3182" t="s">
        <v>7001</v>
      </c>
      <c r="E3182" t="s">
        <v>1702</v>
      </c>
      <c r="H3182" t="str">
        <f>INDEX('Vensim Variables'!$B:$B,MATCH(EPS!$B3182,'Vensim Variables'!$A:$A,0))</f>
        <v>g pollutant</v>
      </c>
      <c r="I3182" t="str">
        <f t="shared" si="98"/>
        <v>CO2</v>
      </c>
      <c r="J3182">
        <f>INDEX(NoSettings!$C:$C,MATCH(EPS!$A3182,NoSettings!$A:$A,0))</f>
        <v>35134300000000</v>
      </c>
      <c r="K3182" s="109">
        <f>INDEX(GWP!$C$2:$C$13,MATCH(EPS!I3182,GWP!$B$2:$B$13,0))</f>
        <v>1</v>
      </c>
      <c r="L3182" s="5">
        <f t="shared" si="99"/>
        <v>35.134300000000003</v>
      </c>
    </row>
    <row r="3183" spans="1:12">
      <c r="A3183" t="s">
        <v>4902</v>
      </c>
      <c r="B3183" t="s">
        <v>5</v>
      </c>
      <c r="C3183" t="s">
        <v>1736</v>
      </c>
      <c r="D3183" t="s">
        <v>7001</v>
      </c>
      <c r="E3183" t="s">
        <v>1705</v>
      </c>
      <c r="H3183" t="str">
        <f>INDEX('Vensim Variables'!$B:$B,MATCH(EPS!$B3183,'Vensim Variables'!$A:$A,0))</f>
        <v>g pollutant</v>
      </c>
      <c r="I3183" t="str">
        <f t="shared" si="98"/>
        <v>VOC</v>
      </c>
      <c r="J3183">
        <f>INDEX(NoSettings!$C:$C,MATCH(EPS!$A3183,NoSettings!$A:$A,0))</f>
        <v>999624000</v>
      </c>
      <c r="K3183" s="109">
        <f>INDEX(GWP!$C$2:$C$13,MATCH(EPS!I3183,GWP!$B$2:$B$13,0))</f>
        <v>5</v>
      </c>
      <c r="L3183" s="5">
        <f t="shared" si="99"/>
        <v>4.99812E-3</v>
      </c>
    </row>
    <row r="3184" spans="1:12">
      <c r="A3184" t="s">
        <v>4903</v>
      </c>
      <c r="B3184" t="s">
        <v>5</v>
      </c>
      <c r="C3184" t="s">
        <v>1736</v>
      </c>
      <c r="D3184" t="s">
        <v>7001</v>
      </c>
      <c r="E3184" t="s">
        <v>1706</v>
      </c>
      <c r="H3184" t="str">
        <f>INDEX('Vensim Variables'!$B:$B,MATCH(EPS!$B3184,'Vensim Variables'!$A:$A,0))</f>
        <v>g pollutant</v>
      </c>
      <c r="I3184" t="str">
        <f t="shared" si="98"/>
        <v>CO</v>
      </c>
      <c r="J3184">
        <f>INDEX(NoSettings!$C:$C,MATCH(EPS!$A3184,NoSettings!$A:$A,0))</f>
        <v>4616530000</v>
      </c>
      <c r="K3184" s="109">
        <f>INDEX(GWP!$C$2:$C$13,MATCH(EPS!I3184,GWP!$B$2:$B$13,0))</f>
        <v>1.8</v>
      </c>
      <c r="L3184" s="5">
        <f t="shared" si="99"/>
        <v>8.3097540000000008E-3</v>
      </c>
    </row>
    <row r="3185" spans="1:12">
      <c r="A3185" t="s">
        <v>4904</v>
      </c>
      <c r="B3185" t="s">
        <v>5</v>
      </c>
      <c r="C3185" t="s">
        <v>1736</v>
      </c>
      <c r="D3185" t="s">
        <v>7001</v>
      </c>
      <c r="E3185" t="s">
        <v>1707</v>
      </c>
      <c r="H3185" t="str">
        <f>INDEX('Vensim Variables'!$B:$B,MATCH(EPS!$B3185,'Vensim Variables'!$A:$A,0))</f>
        <v>g pollutant</v>
      </c>
      <c r="I3185" t="str">
        <f t="shared" si="98"/>
        <v>NOx</v>
      </c>
      <c r="J3185">
        <f>INDEX(NoSettings!$C:$C,MATCH(EPS!$A3185,NoSettings!$A:$A,0))</f>
        <v>15800100000</v>
      </c>
      <c r="K3185" s="109">
        <f>INDEX(GWP!$C$2:$C$13,MATCH(EPS!I3185,GWP!$B$2:$B$13,0))</f>
        <v>-8.1999999999999993</v>
      </c>
      <c r="L3185" s="5">
        <f t="shared" si="99"/>
        <v>-0.12956081999999999</v>
      </c>
    </row>
    <row r="3186" spans="1:12">
      <c r="A3186" t="s">
        <v>4905</v>
      </c>
      <c r="B3186" t="s">
        <v>5</v>
      </c>
      <c r="C3186" t="s">
        <v>1736</v>
      </c>
      <c r="D3186" t="s">
        <v>7001</v>
      </c>
      <c r="E3186" t="s">
        <v>1708</v>
      </c>
      <c r="H3186" t="str">
        <f>INDEX('Vensim Variables'!$B:$B,MATCH(EPS!$B3186,'Vensim Variables'!$A:$A,0))</f>
        <v>g pollutant</v>
      </c>
      <c r="I3186" t="str">
        <f t="shared" si="98"/>
        <v>PM10</v>
      </c>
      <c r="J3186">
        <f>INDEX(NoSettings!$C:$C,MATCH(EPS!$A3186,NoSettings!$A:$A,0))</f>
        <v>1247310000</v>
      </c>
      <c r="K3186" s="109">
        <f>INDEX(GWP!$C$2:$C$13,MATCH(EPS!I3186,GWP!$B$2:$B$13,0))</f>
        <v>0</v>
      </c>
      <c r="L3186" s="5">
        <f t="shared" si="99"/>
        <v>0</v>
      </c>
    </row>
    <row r="3187" spans="1:12">
      <c r="A3187" t="s">
        <v>4906</v>
      </c>
      <c r="B3187" t="s">
        <v>5</v>
      </c>
      <c r="C3187" t="s">
        <v>1736</v>
      </c>
      <c r="D3187" t="s">
        <v>7001</v>
      </c>
      <c r="E3187" t="s">
        <v>1709</v>
      </c>
      <c r="H3187" t="str">
        <f>INDEX('Vensim Variables'!$B:$B,MATCH(EPS!$B3187,'Vensim Variables'!$A:$A,0))</f>
        <v>g pollutant</v>
      </c>
      <c r="I3187" t="str">
        <f t="shared" si="98"/>
        <v>PM25</v>
      </c>
      <c r="J3187">
        <f>INDEX(NoSettings!$C:$C,MATCH(EPS!$A3187,NoSettings!$A:$A,0))</f>
        <v>1109180000</v>
      </c>
      <c r="K3187" s="109">
        <f>INDEX(GWP!$C$2:$C$13,MATCH(EPS!I3187,GWP!$B$2:$B$13,0))</f>
        <v>0</v>
      </c>
      <c r="L3187" s="5">
        <f t="shared" si="99"/>
        <v>0</v>
      </c>
    </row>
    <row r="3188" spans="1:12">
      <c r="A3188" t="s">
        <v>4907</v>
      </c>
      <c r="B3188" t="s">
        <v>5</v>
      </c>
      <c r="C3188" t="s">
        <v>1736</v>
      </c>
      <c r="D3188" t="s">
        <v>7001</v>
      </c>
      <c r="E3188" t="s">
        <v>1710</v>
      </c>
      <c r="H3188" t="str">
        <f>INDEX('Vensim Variables'!$B:$B,MATCH(EPS!$B3188,'Vensim Variables'!$A:$A,0))</f>
        <v>g pollutant</v>
      </c>
      <c r="I3188" t="str">
        <f t="shared" si="98"/>
        <v>SOx</v>
      </c>
      <c r="J3188">
        <f>INDEX(NoSettings!$C:$C,MATCH(EPS!$A3188,NoSettings!$A:$A,0))</f>
        <v>3358920000</v>
      </c>
      <c r="K3188" s="109">
        <f>INDEX(GWP!$C$2:$C$13,MATCH(EPS!I3188,GWP!$B$2:$B$13,0))</f>
        <v>0</v>
      </c>
      <c r="L3188" s="5">
        <f t="shared" si="99"/>
        <v>0</v>
      </c>
    </row>
    <row r="3189" spans="1:12">
      <c r="A3189" t="s">
        <v>4908</v>
      </c>
      <c r="B3189" t="s">
        <v>5</v>
      </c>
      <c r="C3189" t="s">
        <v>1736</v>
      </c>
      <c r="D3189" t="s">
        <v>7001</v>
      </c>
      <c r="E3189" t="s">
        <v>1711</v>
      </c>
      <c r="H3189" t="str">
        <f>INDEX('Vensim Variables'!$B:$B,MATCH(EPS!$B3189,'Vensim Variables'!$A:$A,0))</f>
        <v>g pollutant</v>
      </c>
      <c r="I3189" t="str">
        <f t="shared" si="98"/>
        <v>BC</v>
      </c>
      <c r="J3189">
        <f>INDEX(NoSettings!$C:$C,MATCH(EPS!$A3189,NoSettings!$A:$A,0))</f>
        <v>259387000</v>
      </c>
      <c r="K3189" s="109">
        <f>INDEX(GWP!$C$2:$C$13,MATCH(EPS!I3189,GWP!$B$2:$B$13,0))</f>
        <v>345</v>
      </c>
      <c r="L3189" s="5">
        <f t="shared" si="99"/>
        <v>8.9488515000000005E-2</v>
      </c>
    </row>
    <row r="3190" spans="1:12">
      <c r="A3190" t="s">
        <v>4909</v>
      </c>
      <c r="B3190" t="s">
        <v>5</v>
      </c>
      <c r="C3190" t="s">
        <v>1736</v>
      </c>
      <c r="D3190" t="s">
        <v>7001</v>
      </c>
      <c r="E3190" t="s">
        <v>1712</v>
      </c>
      <c r="H3190" t="str">
        <f>INDEX('Vensim Variables'!$B:$B,MATCH(EPS!$B3190,'Vensim Variables'!$A:$A,0))</f>
        <v>g pollutant</v>
      </c>
      <c r="I3190" t="str">
        <f t="shared" si="98"/>
        <v>OC</v>
      </c>
      <c r="J3190">
        <f>INDEX(NoSettings!$C:$C,MATCH(EPS!$A3190,NoSettings!$A:$A,0))</f>
        <v>221462000</v>
      </c>
      <c r="K3190" s="109">
        <f>INDEX(GWP!$C$2:$C$13,MATCH(EPS!I3190,GWP!$B$2:$B$13,0))</f>
        <v>-46</v>
      </c>
      <c r="L3190" s="5">
        <f t="shared" si="99"/>
        <v>-1.0187252000000001E-2</v>
      </c>
    </row>
    <row r="3191" spans="1:12">
      <c r="A3191" t="s">
        <v>4910</v>
      </c>
      <c r="B3191" t="s">
        <v>5</v>
      </c>
      <c r="C3191" t="s">
        <v>1736</v>
      </c>
      <c r="D3191" t="s">
        <v>7001</v>
      </c>
      <c r="E3191" t="s">
        <v>1713</v>
      </c>
      <c r="H3191" t="str">
        <f>INDEX('Vensim Variables'!$B:$B,MATCH(EPS!$B3191,'Vensim Variables'!$A:$A,0))</f>
        <v>g pollutant</v>
      </c>
      <c r="I3191" t="str">
        <f t="shared" si="98"/>
        <v>CH4</v>
      </c>
      <c r="J3191">
        <f>INDEX(NoSettings!$C:$C,MATCH(EPS!$A3191,NoSettings!$A:$A,0))</f>
        <v>1404620000</v>
      </c>
      <c r="K3191" s="109">
        <f>INDEX(GWP!$C$2:$C$13,MATCH(EPS!I3191,GWP!$B$2:$B$13,0))</f>
        <v>28</v>
      </c>
      <c r="L3191" s="5">
        <f t="shared" si="99"/>
        <v>3.9329360000000001E-2</v>
      </c>
    </row>
    <row r="3192" spans="1:12">
      <c r="A3192" t="s">
        <v>4911</v>
      </c>
      <c r="B3192" t="s">
        <v>5</v>
      </c>
      <c r="C3192" t="s">
        <v>1736</v>
      </c>
      <c r="D3192" t="s">
        <v>7001</v>
      </c>
      <c r="E3192" t="s">
        <v>1714</v>
      </c>
      <c r="H3192" t="str">
        <f>INDEX('Vensim Variables'!$B:$B,MATCH(EPS!$B3192,'Vensim Variables'!$A:$A,0))</f>
        <v>g pollutant</v>
      </c>
      <c r="I3192" t="str">
        <f t="shared" si="98"/>
        <v>N2O</v>
      </c>
      <c r="J3192">
        <f>INDEX(NoSettings!$C:$C,MATCH(EPS!$A3192,NoSettings!$A:$A,0))</f>
        <v>280925000</v>
      </c>
      <c r="K3192" s="109">
        <f>INDEX(GWP!$C$2:$C$13,MATCH(EPS!I3192,GWP!$B$2:$B$13,0))</f>
        <v>265</v>
      </c>
      <c r="L3192" s="5">
        <f t="shared" si="99"/>
        <v>7.4445125000000001E-2</v>
      </c>
    </row>
    <row r="3193" spans="1:12">
      <c r="A3193" t="s">
        <v>4912</v>
      </c>
      <c r="B3193" t="s">
        <v>5</v>
      </c>
      <c r="C3193" t="s">
        <v>1736</v>
      </c>
      <c r="D3193" t="s">
        <v>7001</v>
      </c>
      <c r="E3193" t="s">
        <v>1715</v>
      </c>
      <c r="H3193" t="str">
        <f>INDEX('Vensim Variables'!$B:$B,MATCH(EPS!$B3193,'Vensim Variables'!$A:$A,0))</f>
        <v>g pollutant</v>
      </c>
      <c r="I3193" t="str">
        <f t="shared" si="98"/>
        <v>F gases</v>
      </c>
      <c r="J3193">
        <f>INDEX(NoSettings!$C:$C,MATCH(EPS!$A3193,NoSettings!$A:$A,0))</f>
        <v>0</v>
      </c>
      <c r="K3193" s="109">
        <f>INDEX(GWP!$C$2:$C$13,MATCH(EPS!I3193,GWP!$B$2:$B$13,0))</f>
        <v>1</v>
      </c>
      <c r="L3193" s="5">
        <f t="shared" si="99"/>
        <v>0</v>
      </c>
    </row>
    <row r="3194" spans="1:12">
      <c r="A3194" t="s">
        <v>4913</v>
      </c>
      <c r="B3194" t="s">
        <v>5</v>
      </c>
      <c r="C3194" t="s">
        <v>1736</v>
      </c>
      <c r="D3194" t="s">
        <v>7002</v>
      </c>
      <c r="E3194" t="s">
        <v>1702</v>
      </c>
      <c r="H3194" t="str">
        <f>INDEX('Vensim Variables'!$B:$B,MATCH(EPS!$B3194,'Vensim Variables'!$A:$A,0))</f>
        <v>g pollutant</v>
      </c>
      <c r="I3194" t="str">
        <f t="shared" si="98"/>
        <v>CO2</v>
      </c>
      <c r="J3194">
        <f>INDEX(NoSettings!$C:$C,MATCH(EPS!$A3194,NoSettings!$A:$A,0))</f>
        <v>3256040000000</v>
      </c>
      <c r="K3194" s="109">
        <f>INDEX(GWP!$C$2:$C$13,MATCH(EPS!I3194,GWP!$B$2:$B$13,0))</f>
        <v>1</v>
      </c>
      <c r="L3194" s="5">
        <f t="shared" si="99"/>
        <v>3.25604</v>
      </c>
    </row>
    <row r="3195" spans="1:12">
      <c r="A3195" t="s">
        <v>4914</v>
      </c>
      <c r="B3195" t="s">
        <v>5</v>
      </c>
      <c r="C3195" t="s">
        <v>1736</v>
      </c>
      <c r="D3195" t="s">
        <v>7002</v>
      </c>
      <c r="E3195" t="s">
        <v>1705</v>
      </c>
      <c r="H3195" t="str">
        <f>INDEX('Vensim Variables'!$B:$B,MATCH(EPS!$B3195,'Vensim Variables'!$A:$A,0))</f>
        <v>g pollutant</v>
      </c>
      <c r="I3195" t="str">
        <f t="shared" si="98"/>
        <v>VOC</v>
      </c>
      <c r="J3195">
        <f>INDEX(NoSettings!$C:$C,MATCH(EPS!$A3195,NoSettings!$A:$A,0))</f>
        <v>92639100</v>
      </c>
      <c r="K3195" s="109">
        <f>INDEX(GWP!$C$2:$C$13,MATCH(EPS!I3195,GWP!$B$2:$B$13,0))</f>
        <v>5</v>
      </c>
      <c r="L3195" s="5">
        <f t="shared" si="99"/>
        <v>4.6319550000000002E-4</v>
      </c>
    </row>
    <row r="3196" spans="1:12">
      <c r="A3196" t="s">
        <v>4915</v>
      </c>
      <c r="B3196" t="s">
        <v>5</v>
      </c>
      <c r="C3196" t="s">
        <v>1736</v>
      </c>
      <c r="D3196" t="s">
        <v>7002</v>
      </c>
      <c r="E3196" t="s">
        <v>1706</v>
      </c>
      <c r="H3196" t="str">
        <f>INDEX('Vensim Variables'!$B:$B,MATCH(EPS!$B3196,'Vensim Variables'!$A:$A,0))</f>
        <v>g pollutant</v>
      </c>
      <c r="I3196" t="str">
        <f t="shared" si="98"/>
        <v>CO</v>
      </c>
      <c r="J3196">
        <f>INDEX(NoSettings!$C:$C,MATCH(EPS!$A3196,NoSettings!$A:$A,0))</f>
        <v>427832000</v>
      </c>
      <c r="K3196" s="109">
        <f>INDEX(GWP!$C$2:$C$13,MATCH(EPS!I3196,GWP!$B$2:$B$13,0))</f>
        <v>1.8</v>
      </c>
      <c r="L3196" s="5">
        <f t="shared" si="99"/>
        <v>7.7009759999999996E-4</v>
      </c>
    </row>
    <row r="3197" spans="1:12">
      <c r="A3197" t="s">
        <v>4916</v>
      </c>
      <c r="B3197" t="s">
        <v>5</v>
      </c>
      <c r="C3197" t="s">
        <v>1736</v>
      </c>
      <c r="D3197" t="s">
        <v>7002</v>
      </c>
      <c r="E3197" t="s">
        <v>1707</v>
      </c>
      <c r="H3197" t="str">
        <f>INDEX('Vensim Variables'!$B:$B,MATCH(EPS!$B3197,'Vensim Variables'!$A:$A,0))</f>
        <v>g pollutant</v>
      </c>
      <c r="I3197" t="str">
        <f t="shared" si="98"/>
        <v>NOx</v>
      </c>
      <c r="J3197">
        <f>INDEX(NoSettings!$C:$C,MATCH(EPS!$A3197,NoSettings!$A:$A,0))</f>
        <v>1464260000</v>
      </c>
      <c r="K3197" s="109">
        <f>INDEX(GWP!$C$2:$C$13,MATCH(EPS!I3197,GWP!$B$2:$B$13,0))</f>
        <v>-8.1999999999999993</v>
      </c>
      <c r="L3197" s="5">
        <f t="shared" si="99"/>
        <v>-1.2006931999999998E-2</v>
      </c>
    </row>
    <row r="3198" spans="1:12">
      <c r="A3198" t="s">
        <v>4917</v>
      </c>
      <c r="B3198" t="s">
        <v>5</v>
      </c>
      <c r="C3198" t="s">
        <v>1736</v>
      </c>
      <c r="D3198" t="s">
        <v>7002</v>
      </c>
      <c r="E3198" t="s">
        <v>1708</v>
      </c>
      <c r="H3198" t="str">
        <f>INDEX('Vensim Variables'!$B:$B,MATCH(EPS!$B3198,'Vensim Variables'!$A:$A,0))</f>
        <v>g pollutant</v>
      </c>
      <c r="I3198" t="str">
        <f t="shared" si="98"/>
        <v>PM10</v>
      </c>
      <c r="J3198">
        <f>INDEX(NoSettings!$C:$C,MATCH(EPS!$A3198,NoSettings!$A:$A,0))</f>
        <v>115593000</v>
      </c>
      <c r="K3198" s="109">
        <f>INDEX(GWP!$C$2:$C$13,MATCH(EPS!I3198,GWP!$B$2:$B$13,0))</f>
        <v>0</v>
      </c>
      <c r="L3198" s="5">
        <f t="shared" si="99"/>
        <v>0</v>
      </c>
    </row>
    <row r="3199" spans="1:12">
      <c r="A3199" t="s">
        <v>4918</v>
      </c>
      <c r="B3199" t="s">
        <v>5</v>
      </c>
      <c r="C3199" t="s">
        <v>1736</v>
      </c>
      <c r="D3199" t="s">
        <v>7002</v>
      </c>
      <c r="E3199" t="s">
        <v>1709</v>
      </c>
      <c r="H3199" t="str">
        <f>INDEX('Vensim Variables'!$B:$B,MATCH(EPS!$B3199,'Vensim Variables'!$A:$A,0))</f>
        <v>g pollutant</v>
      </c>
      <c r="I3199" t="str">
        <f t="shared" si="98"/>
        <v>PM25</v>
      </c>
      <c r="J3199">
        <f>INDEX(NoSettings!$C:$C,MATCH(EPS!$A3199,NoSettings!$A:$A,0))</f>
        <v>102793000</v>
      </c>
      <c r="K3199" s="109">
        <f>INDEX(GWP!$C$2:$C$13,MATCH(EPS!I3199,GWP!$B$2:$B$13,0))</f>
        <v>0</v>
      </c>
      <c r="L3199" s="5">
        <f t="shared" si="99"/>
        <v>0</v>
      </c>
    </row>
    <row r="3200" spans="1:12">
      <c r="A3200" t="s">
        <v>4919</v>
      </c>
      <c r="B3200" t="s">
        <v>5</v>
      </c>
      <c r="C3200" t="s">
        <v>1736</v>
      </c>
      <c r="D3200" t="s">
        <v>7002</v>
      </c>
      <c r="E3200" t="s">
        <v>1710</v>
      </c>
      <c r="H3200" t="str">
        <f>INDEX('Vensim Variables'!$B:$B,MATCH(EPS!$B3200,'Vensim Variables'!$A:$A,0))</f>
        <v>g pollutant</v>
      </c>
      <c r="I3200" t="str">
        <f t="shared" si="98"/>
        <v>SOx</v>
      </c>
      <c r="J3200">
        <f>INDEX(NoSettings!$C:$C,MATCH(EPS!$A3200,NoSettings!$A:$A,0))</f>
        <v>311285000</v>
      </c>
      <c r="K3200" s="109">
        <f>INDEX(GWP!$C$2:$C$13,MATCH(EPS!I3200,GWP!$B$2:$B$13,0))</f>
        <v>0</v>
      </c>
      <c r="L3200" s="5">
        <f t="shared" si="99"/>
        <v>0</v>
      </c>
    </row>
    <row r="3201" spans="1:12">
      <c r="A3201" t="s">
        <v>4920</v>
      </c>
      <c r="B3201" t="s">
        <v>5</v>
      </c>
      <c r="C3201" t="s">
        <v>1736</v>
      </c>
      <c r="D3201" t="s">
        <v>7002</v>
      </c>
      <c r="E3201" t="s">
        <v>1711</v>
      </c>
      <c r="H3201" t="str">
        <f>INDEX('Vensim Variables'!$B:$B,MATCH(EPS!$B3201,'Vensim Variables'!$A:$A,0))</f>
        <v>g pollutant</v>
      </c>
      <c r="I3201" t="str">
        <f t="shared" si="98"/>
        <v>BC</v>
      </c>
      <c r="J3201">
        <f>INDEX(NoSettings!$C:$C,MATCH(EPS!$A3201,NoSettings!$A:$A,0))</f>
        <v>24038400</v>
      </c>
      <c r="K3201" s="109">
        <f>INDEX(GWP!$C$2:$C$13,MATCH(EPS!I3201,GWP!$B$2:$B$13,0))</f>
        <v>345</v>
      </c>
      <c r="L3201" s="5">
        <f t="shared" si="99"/>
        <v>8.2932479999999996E-3</v>
      </c>
    </row>
    <row r="3202" spans="1:12">
      <c r="A3202" t="s">
        <v>4921</v>
      </c>
      <c r="B3202" t="s">
        <v>5</v>
      </c>
      <c r="C3202" t="s">
        <v>1736</v>
      </c>
      <c r="D3202" t="s">
        <v>7002</v>
      </c>
      <c r="E3202" t="s">
        <v>1712</v>
      </c>
      <c r="H3202" t="str">
        <f>INDEX('Vensim Variables'!$B:$B,MATCH(EPS!$B3202,'Vensim Variables'!$A:$A,0))</f>
        <v>g pollutant</v>
      </c>
      <c r="I3202" t="str">
        <f t="shared" si="98"/>
        <v>OC</v>
      </c>
      <c r="J3202">
        <f>INDEX(NoSettings!$C:$C,MATCH(EPS!$A3202,NoSettings!$A:$A,0))</f>
        <v>20523800</v>
      </c>
      <c r="K3202" s="109">
        <f>INDEX(GWP!$C$2:$C$13,MATCH(EPS!I3202,GWP!$B$2:$B$13,0))</f>
        <v>-46</v>
      </c>
      <c r="L3202" s="5">
        <f t="shared" si="99"/>
        <v>-9.4409479999999998E-4</v>
      </c>
    </row>
    <row r="3203" spans="1:12">
      <c r="A3203" t="s">
        <v>4922</v>
      </c>
      <c r="B3203" t="s">
        <v>5</v>
      </c>
      <c r="C3203" t="s">
        <v>1736</v>
      </c>
      <c r="D3203" t="s">
        <v>7002</v>
      </c>
      <c r="E3203" t="s">
        <v>1713</v>
      </c>
      <c r="H3203" t="str">
        <f>INDEX('Vensim Variables'!$B:$B,MATCH(EPS!$B3203,'Vensim Variables'!$A:$A,0))</f>
        <v>g pollutant</v>
      </c>
      <c r="I3203" t="str">
        <f t="shared" ref="I3203:I3266" si="100">IF(OR(C3203="CO2",C3203="CH4",C3203="N2O",C3203="F gases",C3203="VOC",C3203="CO",C3203="NOx",C3203="PM10",C3203="PM25",C3203="SOx",C3203="BC",C3203="OC"),C3203,IF(OR(D3203="CO2",D3203="CH4",D3203="N2O",D3203="F gases",D3203="VOC",D3203="CO",D3203="NOx",D3203="PM10",D3203="PM25",D3203="SOx",D3203="BC",D3203="OC"),D3203,IF(OR(E3203="CO2",E3203="CH4",E3203="N2O",E3203="F gases",E3203="VOC",E3203="CO",E3203="NOx",E3203="PM10",E3203="PM25",E3203="SOx",E3203="BC",E3203="OC"),E3203,"NA")))</f>
        <v>CH4</v>
      </c>
      <c r="J3203">
        <f>INDEX(NoSettings!$C:$C,MATCH(EPS!$A3203,NoSettings!$A:$A,0))</f>
        <v>130172000</v>
      </c>
      <c r="K3203" s="109">
        <f>INDEX(GWP!$C$2:$C$13,MATCH(EPS!I3203,GWP!$B$2:$B$13,0))</f>
        <v>28</v>
      </c>
      <c r="L3203" s="5">
        <f t="shared" ref="L3203:L3266" si="101">IF(H3203="g pollutant",K3203*J3203/10^12,IF(H3203="MMTCO2e",J3203,IF(H3203="MWh",J3203,0)))</f>
        <v>3.6448159999999999E-3</v>
      </c>
    </row>
    <row r="3204" spans="1:12">
      <c r="A3204" t="s">
        <v>4923</v>
      </c>
      <c r="B3204" t="s">
        <v>5</v>
      </c>
      <c r="C3204" t="s">
        <v>1736</v>
      </c>
      <c r="D3204" t="s">
        <v>7002</v>
      </c>
      <c r="E3204" t="s">
        <v>1714</v>
      </c>
      <c r="H3204" t="str">
        <f>INDEX('Vensim Variables'!$B:$B,MATCH(EPS!$B3204,'Vensim Variables'!$A:$A,0))</f>
        <v>g pollutant</v>
      </c>
      <c r="I3204" t="str">
        <f t="shared" si="100"/>
        <v>N2O</v>
      </c>
      <c r="J3204">
        <f>INDEX(NoSettings!$C:$C,MATCH(EPS!$A3204,NoSettings!$A:$A,0))</f>
        <v>26034400</v>
      </c>
      <c r="K3204" s="109">
        <f>INDEX(GWP!$C$2:$C$13,MATCH(EPS!I3204,GWP!$B$2:$B$13,0))</f>
        <v>265</v>
      </c>
      <c r="L3204" s="5">
        <f t="shared" si="101"/>
        <v>6.8991160000000003E-3</v>
      </c>
    </row>
    <row r="3205" spans="1:12">
      <c r="A3205" t="s">
        <v>4924</v>
      </c>
      <c r="B3205" t="s">
        <v>5</v>
      </c>
      <c r="C3205" t="s">
        <v>1736</v>
      </c>
      <c r="D3205" t="s">
        <v>7002</v>
      </c>
      <c r="E3205" t="s">
        <v>1715</v>
      </c>
      <c r="H3205" t="str">
        <f>INDEX('Vensim Variables'!$B:$B,MATCH(EPS!$B3205,'Vensim Variables'!$A:$A,0))</f>
        <v>g pollutant</v>
      </c>
      <c r="I3205" t="str">
        <f t="shared" si="100"/>
        <v>F gases</v>
      </c>
      <c r="J3205">
        <f>INDEX(NoSettings!$C:$C,MATCH(EPS!$A3205,NoSettings!$A:$A,0))</f>
        <v>0</v>
      </c>
      <c r="K3205" s="109">
        <f>INDEX(GWP!$C$2:$C$13,MATCH(EPS!I3205,GWP!$B$2:$B$13,0))</f>
        <v>1</v>
      </c>
      <c r="L3205" s="5">
        <f t="shared" si="101"/>
        <v>0</v>
      </c>
    </row>
    <row r="3206" spans="1:12">
      <c r="A3206" t="s">
        <v>4925</v>
      </c>
      <c r="B3206" t="s">
        <v>5</v>
      </c>
      <c r="C3206" t="s">
        <v>1736</v>
      </c>
      <c r="D3206" t="s">
        <v>7003</v>
      </c>
      <c r="E3206" t="s">
        <v>1702</v>
      </c>
      <c r="H3206" t="str">
        <f>INDEX('Vensim Variables'!$B:$B,MATCH(EPS!$B3206,'Vensim Variables'!$A:$A,0))</f>
        <v>g pollutant</v>
      </c>
      <c r="I3206" t="str">
        <f t="shared" si="100"/>
        <v>CO2</v>
      </c>
      <c r="J3206">
        <f>INDEX(NoSettings!$C:$C,MATCH(EPS!$A3206,NoSettings!$A:$A,0))</f>
        <v>4063890000000</v>
      </c>
      <c r="K3206" s="109">
        <f>INDEX(GWP!$C$2:$C$13,MATCH(EPS!I3206,GWP!$B$2:$B$13,0))</f>
        <v>1</v>
      </c>
      <c r="L3206" s="5">
        <f t="shared" si="101"/>
        <v>4.0638899999999998</v>
      </c>
    </row>
    <row r="3207" spans="1:12">
      <c r="A3207" t="s">
        <v>4926</v>
      </c>
      <c r="B3207" t="s">
        <v>5</v>
      </c>
      <c r="C3207" t="s">
        <v>1736</v>
      </c>
      <c r="D3207" t="s">
        <v>7003</v>
      </c>
      <c r="E3207" t="s">
        <v>1705</v>
      </c>
      <c r="H3207" t="str">
        <f>INDEX('Vensim Variables'!$B:$B,MATCH(EPS!$B3207,'Vensim Variables'!$A:$A,0))</f>
        <v>g pollutant</v>
      </c>
      <c r="I3207" t="str">
        <f t="shared" si="100"/>
        <v>VOC</v>
      </c>
      <c r="J3207">
        <f>INDEX(NoSettings!$C:$C,MATCH(EPS!$A3207,NoSettings!$A:$A,0))</f>
        <v>115624000</v>
      </c>
      <c r="K3207" s="109">
        <f>INDEX(GWP!$C$2:$C$13,MATCH(EPS!I3207,GWP!$B$2:$B$13,0))</f>
        <v>5</v>
      </c>
      <c r="L3207" s="5">
        <f t="shared" si="101"/>
        <v>5.7812E-4</v>
      </c>
    </row>
    <row r="3208" spans="1:12">
      <c r="A3208" t="s">
        <v>4927</v>
      </c>
      <c r="B3208" t="s">
        <v>5</v>
      </c>
      <c r="C3208" t="s">
        <v>1736</v>
      </c>
      <c r="D3208" t="s">
        <v>7003</v>
      </c>
      <c r="E3208" t="s">
        <v>1706</v>
      </c>
      <c r="H3208" t="str">
        <f>INDEX('Vensim Variables'!$B:$B,MATCH(EPS!$B3208,'Vensim Variables'!$A:$A,0))</f>
        <v>g pollutant</v>
      </c>
      <c r="I3208" t="str">
        <f t="shared" si="100"/>
        <v>CO</v>
      </c>
      <c r="J3208">
        <f>INDEX(NoSettings!$C:$C,MATCH(EPS!$A3208,NoSettings!$A:$A,0))</f>
        <v>533981000</v>
      </c>
      <c r="K3208" s="109">
        <f>INDEX(GWP!$C$2:$C$13,MATCH(EPS!I3208,GWP!$B$2:$B$13,0))</f>
        <v>1.8</v>
      </c>
      <c r="L3208" s="5">
        <f t="shared" si="101"/>
        <v>9.6116579999999999E-4</v>
      </c>
    </row>
    <row r="3209" spans="1:12">
      <c r="A3209" t="s">
        <v>4928</v>
      </c>
      <c r="B3209" t="s">
        <v>5</v>
      </c>
      <c r="C3209" t="s">
        <v>1736</v>
      </c>
      <c r="D3209" t="s">
        <v>7003</v>
      </c>
      <c r="E3209" t="s">
        <v>1707</v>
      </c>
      <c r="H3209" t="str">
        <f>INDEX('Vensim Variables'!$B:$B,MATCH(EPS!$B3209,'Vensim Variables'!$A:$A,0))</f>
        <v>g pollutant</v>
      </c>
      <c r="I3209" t="str">
        <f t="shared" si="100"/>
        <v>NOx</v>
      </c>
      <c r="J3209">
        <f>INDEX(NoSettings!$C:$C,MATCH(EPS!$A3209,NoSettings!$A:$A,0))</f>
        <v>1827560000</v>
      </c>
      <c r="K3209" s="109">
        <f>INDEX(GWP!$C$2:$C$13,MATCH(EPS!I3209,GWP!$B$2:$B$13,0))</f>
        <v>-8.1999999999999993</v>
      </c>
      <c r="L3209" s="5">
        <f t="shared" si="101"/>
        <v>-1.4985991999999998E-2</v>
      </c>
    </row>
    <row r="3210" spans="1:12">
      <c r="A3210" t="s">
        <v>4929</v>
      </c>
      <c r="B3210" t="s">
        <v>5</v>
      </c>
      <c r="C3210" t="s">
        <v>1736</v>
      </c>
      <c r="D3210" t="s">
        <v>7003</v>
      </c>
      <c r="E3210" t="s">
        <v>1708</v>
      </c>
      <c r="H3210" t="str">
        <f>INDEX('Vensim Variables'!$B:$B,MATCH(EPS!$B3210,'Vensim Variables'!$A:$A,0))</f>
        <v>g pollutant</v>
      </c>
      <c r="I3210" t="str">
        <f t="shared" si="100"/>
        <v>PM10</v>
      </c>
      <c r="J3210">
        <f>INDEX(NoSettings!$C:$C,MATCH(EPS!$A3210,NoSettings!$A:$A,0))</f>
        <v>144272000</v>
      </c>
      <c r="K3210" s="109">
        <f>INDEX(GWP!$C$2:$C$13,MATCH(EPS!I3210,GWP!$B$2:$B$13,0))</f>
        <v>0</v>
      </c>
      <c r="L3210" s="5">
        <f t="shared" si="101"/>
        <v>0</v>
      </c>
    </row>
    <row r="3211" spans="1:12">
      <c r="A3211" t="s">
        <v>4930</v>
      </c>
      <c r="B3211" t="s">
        <v>5</v>
      </c>
      <c r="C3211" t="s">
        <v>1736</v>
      </c>
      <c r="D3211" t="s">
        <v>7003</v>
      </c>
      <c r="E3211" t="s">
        <v>1709</v>
      </c>
      <c r="H3211" t="str">
        <f>INDEX('Vensim Variables'!$B:$B,MATCH(EPS!$B3211,'Vensim Variables'!$A:$A,0))</f>
        <v>g pollutant</v>
      </c>
      <c r="I3211" t="str">
        <f t="shared" si="100"/>
        <v>PM25</v>
      </c>
      <c r="J3211">
        <f>INDEX(NoSettings!$C:$C,MATCH(EPS!$A3211,NoSettings!$A:$A,0))</f>
        <v>128296000</v>
      </c>
      <c r="K3211" s="109">
        <f>INDEX(GWP!$C$2:$C$13,MATCH(EPS!I3211,GWP!$B$2:$B$13,0))</f>
        <v>0</v>
      </c>
      <c r="L3211" s="5">
        <f t="shared" si="101"/>
        <v>0</v>
      </c>
    </row>
    <row r="3212" spans="1:12">
      <c r="A3212" t="s">
        <v>4931</v>
      </c>
      <c r="B3212" t="s">
        <v>5</v>
      </c>
      <c r="C3212" t="s">
        <v>1736</v>
      </c>
      <c r="D3212" t="s">
        <v>7003</v>
      </c>
      <c r="E3212" t="s">
        <v>1710</v>
      </c>
      <c r="H3212" t="str">
        <f>INDEX('Vensim Variables'!$B:$B,MATCH(EPS!$B3212,'Vensim Variables'!$A:$A,0))</f>
        <v>g pollutant</v>
      </c>
      <c r="I3212" t="str">
        <f t="shared" si="100"/>
        <v>SOx</v>
      </c>
      <c r="J3212">
        <f>INDEX(NoSettings!$C:$C,MATCH(EPS!$A3212,NoSettings!$A:$A,0))</f>
        <v>388517000</v>
      </c>
      <c r="K3212" s="109">
        <f>INDEX(GWP!$C$2:$C$13,MATCH(EPS!I3212,GWP!$B$2:$B$13,0))</f>
        <v>0</v>
      </c>
      <c r="L3212" s="5">
        <f t="shared" si="101"/>
        <v>0</v>
      </c>
    </row>
    <row r="3213" spans="1:12">
      <c r="A3213" t="s">
        <v>4932</v>
      </c>
      <c r="B3213" t="s">
        <v>5</v>
      </c>
      <c r="C3213" t="s">
        <v>1736</v>
      </c>
      <c r="D3213" t="s">
        <v>7003</v>
      </c>
      <c r="E3213" t="s">
        <v>1711</v>
      </c>
      <c r="H3213" t="str">
        <f>INDEX('Vensim Variables'!$B:$B,MATCH(EPS!$B3213,'Vensim Variables'!$A:$A,0))</f>
        <v>g pollutant</v>
      </c>
      <c r="I3213" t="str">
        <f t="shared" si="100"/>
        <v>BC</v>
      </c>
      <c r="J3213">
        <f>INDEX(NoSettings!$C:$C,MATCH(EPS!$A3213,NoSettings!$A:$A,0))</f>
        <v>30002600</v>
      </c>
      <c r="K3213" s="109">
        <f>INDEX(GWP!$C$2:$C$13,MATCH(EPS!I3213,GWP!$B$2:$B$13,0))</f>
        <v>345</v>
      </c>
      <c r="L3213" s="5">
        <f t="shared" si="101"/>
        <v>1.0350897E-2</v>
      </c>
    </row>
    <row r="3214" spans="1:12">
      <c r="A3214" t="s">
        <v>4933</v>
      </c>
      <c r="B3214" t="s">
        <v>5</v>
      </c>
      <c r="C3214" t="s">
        <v>1736</v>
      </c>
      <c r="D3214" t="s">
        <v>7003</v>
      </c>
      <c r="E3214" t="s">
        <v>1712</v>
      </c>
      <c r="H3214" t="str">
        <f>INDEX('Vensim Variables'!$B:$B,MATCH(EPS!$B3214,'Vensim Variables'!$A:$A,0))</f>
        <v>g pollutant</v>
      </c>
      <c r="I3214" t="str">
        <f t="shared" si="100"/>
        <v>OC</v>
      </c>
      <c r="J3214">
        <f>INDEX(NoSettings!$C:$C,MATCH(EPS!$A3214,NoSettings!$A:$A,0))</f>
        <v>25615900</v>
      </c>
      <c r="K3214" s="109">
        <f>INDEX(GWP!$C$2:$C$13,MATCH(EPS!I3214,GWP!$B$2:$B$13,0))</f>
        <v>-46</v>
      </c>
      <c r="L3214" s="5">
        <f t="shared" si="101"/>
        <v>-1.1783314E-3</v>
      </c>
    </row>
    <row r="3215" spans="1:12">
      <c r="A3215" t="s">
        <v>4934</v>
      </c>
      <c r="B3215" t="s">
        <v>5</v>
      </c>
      <c r="C3215" t="s">
        <v>1736</v>
      </c>
      <c r="D3215" t="s">
        <v>7003</v>
      </c>
      <c r="E3215" t="s">
        <v>1713</v>
      </c>
      <c r="H3215" t="str">
        <f>INDEX('Vensim Variables'!$B:$B,MATCH(EPS!$B3215,'Vensim Variables'!$A:$A,0))</f>
        <v>g pollutant</v>
      </c>
      <c r="I3215" t="str">
        <f t="shared" si="100"/>
        <v>CH4</v>
      </c>
      <c r="J3215">
        <f>INDEX(NoSettings!$C:$C,MATCH(EPS!$A3215,NoSettings!$A:$A,0))</f>
        <v>162469000</v>
      </c>
      <c r="K3215" s="109">
        <f>INDEX(GWP!$C$2:$C$13,MATCH(EPS!I3215,GWP!$B$2:$B$13,0))</f>
        <v>28</v>
      </c>
      <c r="L3215" s="5">
        <f t="shared" si="101"/>
        <v>4.549132E-3</v>
      </c>
    </row>
    <row r="3216" spans="1:12">
      <c r="A3216" t="s">
        <v>4935</v>
      </c>
      <c r="B3216" t="s">
        <v>5</v>
      </c>
      <c r="C3216" t="s">
        <v>1736</v>
      </c>
      <c r="D3216" t="s">
        <v>7003</v>
      </c>
      <c r="E3216" t="s">
        <v>1714</v>
      </c>
      <c r="H3216" t="str">
        <f>INDEX('Vensim Variables'!$B:$B,MATCH(EPS!$B3216,'Vensim Variables'!$A:$A,0))</f>
        <v>g pollutant</v>
      </c>
      <c r="I3216" t="str">
        <f t="shared" si="100"/>
        <v>N2O</v>
      </c>
      <c r="J3216">
        <f>INDEX(NoSettings!$C:$C,MATCH(EPS!$A3216,NoSettings!$A:$A,0))</f>
        <v>32493800</v>
      </c>
      <c r="K3216" s="109">
        <f>INDEX(GWP!$C$2:$C$13,MATCH(EPS!I3216,GWP!$B$2:$B$13,0))</f>
        <v>265</v>
      </c>
      <c r="L3216" s="5">
        <f t="shared" si="101"/>
        <v>8.6108569999999995E-3</v>
      </c>
    </row>
    <row r="3217" spans="1:12">
      <c r="A3217" t="s">
        <v>4936</v>
      </c>
      <c r="B3217" t="s">
        <v>5</v>
      </c>
      <c r="C3217" t="s">
        <v>1736</v>
      </c>
      <c r="D3217" t="s">
        <v>7003</v>
      </c>
      <c r="E3217" t="s">
        <v>1715</v>
      </c>
      <c r="H3217" t="str">
        <f>INDEX('Vensim Variables'!$B:$B,MATCH(EPS!$B3217,'Vensim Variables'!$A:$A,0))</f>
        <v>g pollutant</v>
      </c>
      <c r="I3217" t="str">
        <f t="shared" si="100"/>
        <v>F gases</v>
      </c>
      <c r="J3217">
        <f>INDEX(NoSettings!$C:$C,MATCH(EPS!$A3217,NoSettings!$A:$A,0))</f>
        <v>0</v>
      </c>
      <c r="K3217" s="109">
        <f>INDEX(GWP!$C$2:$C$13,MATCH(EPS!I3217,GWP!$B$2:$B$13,0))</f>
        <v>1</v>
      </c>
      <c r="L3217" s="5">
        <f t="shared" si="101"/>
        <v>0</v>
      </c>
    </row>
    <row r="3218" spans="1:12">
      <c r="A3218" t="s">
        <v>4937</v>
      </c>
      <c r="B3218" t="s">
        <v>5</v>
      </c>
      <c r="C3218" t="s">
        <v>1736</v>
      </c>
      <c r="D3218" t="s">
        <v>7004</v>
      </c>
      <c r="E3218" t="s">
        <v>1702</v>
      </c>
      <c r="H3218" t="str">
        <f>INDEX('Vensim Variables'!$B:$B,MATCH(EPS!$B3218,'Vensim Variables'!$A:$A,0))</f>
        <v>g pollutant</v>
      </c>
      <c r="I3218" t="str">
        <f t="shared" si="100"/>
        <v>CO2</v>
      </c>
      <c r="J3218">
        <f>INDEX(NoSettings!$C:$C,MATCH(EPS!$A3218,NoSettings!$A:$A,0))</f>
        <v>5746380000000</v>
      </c>
      <c r="K3218" s="109">
        <f>INDEX(GWP!$C$2:$C$13,MATCH(EPS!I3218,GWP!$B$2:$B$13,0))</f>
        <v>1</v>
      </c>
      <c r="L3218" s="5">
        <f t="shared" si="101"/>
        <v>5.7463800000000003</v>
      </c>
    </row>
    <row r="3219" spans="1:12">
      <c r="A3219" t="s">
        <v>4938</v>
      </c>
      <c r="B3219" t="s">
        <v>5</v>
      </c>
      <c r="C3219" t="s">
        <v>1736</v>
      </c>
      <c r="D3219" t="s">
        <v>7004</v>
      </c>
      <c r="E3219" t="s">
        <v>1705</v>
      </c>
      <c r="H3219" t="str">
        <f>INDEX('Vensim Variables'!$B:$B,MATCH(EPS!$B3219,'Vensim Variables'!$A:$A,0))</f>
        <v>g pollutant</v>
      </c>
      <c r="I3219" t="str">
        <f t="shared" si="100"/>
        <v>VOC</v>
      </c>
      <c r="J3219">
        <f>INDEX(NoSettings!$C:$C,MATCH(EPS!$A3219,NoSettings!$A:$A,0))</f>
        <v>163493000</v>
      </c>
      <c r="K3219" s="109">
        <f>INDEX(GWP!$C$2:$C$13,MATCH(EPS!I3219,GWP!$B$2:$B$13,0))</f>
        <v>5</v>
      </c>
      <c r="L3219" s="5">
        <f t="shared" si="101"/>
        <v>8.1746499999999997E-4</v>
      </c>
    </row>
    <row r="3220" spans="1:12">
      <c r="A3220" t="s">
        <v>4939</v>
      </c>
      <c r="B3220" t="s">
        <v>5</v>
      </c>
      <c r="C3220" t="s">
        <v>1736</v>
      </c>
      <c r="D3220" t="s">
        <v>7004</v>
      </c>
      <c r="E3220" t="s">
        <v>1706</v>
      </c>
      <c r="H3220" t="str">
        <f>INDEX('Vensim Variables'!$B:$B,MATCH(EPS!$B3220,'Vensim Variables'!$A:$A,0))</f>
        <v>g pollutant</v>
      </c>
      <c r="I3220" t="str">
        <f t="shared" si="100"/>
        <v>CO</v>
      </c>
      <c r="J3220">
        <f>INDEX(NoSettings!$C:$C,MATCH(EPS!$A3220,NoSettings!$A:$A,0))</f>
        <v>755055000</v>
      </c>
      <c r="K3220" s="109">
        <f>INDEX(GWP!$C$2:$C$13,MATCH(EPS!I3220,GWP!$B$2:$B$13,0))</f>
        <v>1.8</v>
      </c>
      <c r="L3220" s="5">
        <f t="shared" si="101"/>
        <v>1.3590989999999999E-3</v>
      </c>
    </row>
    <row r="3221" spans="1:12">
      <c r="A3221" t="s">
        <v>4940</v>
      </c>
      <c r="B3221" t="s">
        <v>5</v>
      </c>
      <c r="C3221" t="s">
        <v>1736</v>
      </c>
      <c r="D3221" t="s">
        <v>7004</v>
      </c>
      <c r="E3221" t="s">
        <v>1707</v>
      </c>
      <c r="H3221" t="str">
        <f>INDEX('Vensim Variables'!$B:$B,MATCH(EPS!$B3221,'Vensim Variables'!$A:$A,0))</f>
        <v>g pollutant</v>
      </c>
      <c r="I3221" t="str">
        <f t="shared" si="100"/>
        <v>NOx</v>
      </c>
      <c r="J3221">
        <f>INDEX(NoSettings!$C:$C,MATCH(EPS!$A3221,NoSettings!$A:$A,0))</f>
        <v>2584190000</v>
      </c>
      <c r="K3221" s="109">
        <f>INDEX(GWP!$C$2:$C$13,MATCH(EPS!I3221,GWP!$B$2:$B$13,0))</f>
        <v>-8.1999999999999993</v>
      </c>
      <c r="L3221" s="5">
        <f t="shared" si="101"/>
        <v>-2.1190357999999999E-2</v>
      </c>
    </row>
    <row r="3222" spans="1:12">
      <c r="A3222" t="s">
        <v>4941</v>
      </c>
      <c r="B3222" t="s">
        <v>5</v>
      </c>
      <c r="C3222" t="s">
        <v>1736</v>
      </c>
      <c r="D3222" t="s">
        <v>7004</v>
      </c>
      <c r="E3222" t="s">
        <v>1708</v>
      </c>
      <c r="H3222" t="str">
        <f>INDEX('Vensim Variables'!$B:$B,MATCH(EPS!$B3222,'Vensim Variables'!$A:$A,0))</f>
        <v>g pollutant</v>
      </c>
      <c r="I3222" t="str">
        <f t="shared" si="100"/>
        <v>PM10</v>
      </c>
      <c r="J3222">
        <f>INDEX(NoSettings!$C:$C,MATCH(EPS!$A3222,NoSettings!$A:$A,0))</f>
        <v>204003000</v>
      </c>
      <c r="K3222" s="109">
        <f>INDEX(GWP!$C$2:$C$13,MATCH(EPS!I3222,GWP!$B$2:$B$13,0))</f>
        <v>0</v>
      </c>
      <c r="L3222" s="5">
        <f t="shared" si="101"/>
        <v>0</v>
      </c>
    </row>
    <row r="3223" spans="1:12">
      <c r="A3223" t="s">
        <v>4942</v>
      </c>
      <c r="B3223" t="s">
        <v>5</v>
      </c>
      <c r="C3223" t="s">
        <v>1736</v>
      </c>
      <c r="D3223" t="s">
        <v>7004</v>
      </c>
      <c r="E3223" t="s">
        <v>1709</v>
      </c>
      <c r="H3223" t="str">
        <f>INDEX('Vensim Variables'!$B:$B,MATCH(EPS!$B3223,'Vensim Variables'!$A:$A,0))</f>
        <v>g pollutant</v>
      </c>
      <c r="I3223" t="str">
        <f t="shared" si="100"/>
        <v>PM25</v>
      </c>
      <c r="J3223">
        <f>INDEX(NoSettings!$C:$C,MATCH(EPS!$A3223,NoSettings!$A:$A,0))</f>
        <v>181412000</v>
      </c>
      <c r="K3223" s="109">
        <f>INDEX(GWP!$C$2:$C$13,MATCH(EPS!I3223,GWP!$B$2:$B$13,0))</f>
        <v>0</v>
      </c>
      <c r="L3223" s="5">
        <f t="shared" si="101"/>
        <v>0</v>
      </c>
    </row>
    <row r="3224" spans="1:12">
      <c r="A3224" t="s">
        <v>4943</v>
      </c>
      <c r="B3224" t="s">
        <v>5</v>
      </c>
      <c r="C3224" t="s">
        <v>1736</v>
      </c>
      <c r="D3224" t="s">
        <v>7004</v>
      </c>
      <c r="E3224" t="s">
        <v>1710</v>
      </c>
      <c r="H3224" t="str">
        <f>INDEX('Vensim Variables'!$B:$B,MATCH(EPS!$B3224,'Vensim Variables'!$A:$A,0))</f>
        <v>g pollutant</v>
      </c>
      <c r="I3224" t="str">
        <f t="shared" si="100"/>
        <v>SOx</v>
      </c>
      <c r="J3224">
        <f>INDEX(NoSettings!$C:$C,MATCH(EPS!$A3224,NoSettings!$A:$A,0))</f>
        <v>549368000</v>
      </c>
      <c r="K3224" s="109">
        <f>INDEX(GWP!$C$2:$C$13,MATCH(EPS!I3224,GWP!$B$2:$B$13,0))</f>
        <v>0</v>
      </c>
      <c r="L3224" s="5">
        <f t="shared" si="101"/>
        <v>0</v>
      </c>
    </row>
    <row r="3225" spans="1:12">
      <c r="A3225" t="s">
        <v>4944</v>
      </c>
      <c r="B3225" t="s">
        <v>5</v>
      </c>
      <c r="C3225" t="s">
        <v>1736</v>
      </c>
      <c r="D3225" t="s">
        <v>7004</v>
      </c>
      <c r="E3225" t="s">
        <v>1711</v>
      </c>
      <c r="H3225" t="str">
        <f>INDEX('Vensim Variables'!$B:$B,MATCH(EPS!$B3225,'Vensim Variables'!$A:$A,0))</f>
        <v>g pollutant</v>
      </c>
      <c r="I3225" t="str">
        <f t="shared" si="100"/>
        <v>BC</v>
      </c>
      <c r="J3225">
        <f>INDEX(NoSettings!$C:$C,MATCH(EPS!$A3225,NoSettings!$A:$A,0))</f>
        <v>42424000</v>
      </c>
      <c r="K3225" s="109">
        <f>INDEX(GWP!$C$2:$C$13,MATCH(EPS!I3225,GWP!$B$2:$B$13,0))</f>
        <v>345</v>
      </c>
      <c r="L3225" s="5">
        <f t="shared" si="101"/>
        <v>1.463628E-2</v>
      </c>
    </row>
    <row r="3226" spans="1:12">
      <c r="A3226" t="s">
        <v>4945</v>
      </c>
      <c r="B3226" t="s">
        <v>5</v>
      </c>
      <c r="C3226" t="s">
        <v>1736</v>
      </c>
      <c r="D3226" t="s">
        <v>7004</v>
      </c>
      <c r="E3226" t="s">
        <v>1712</v>
      </c>
      <c r="H3226" t="str">
        <f>INDEX('Vensim Variables'!$B:$B,MATCH(EPS!$B3226,'Vensim Variables'!$A:$A,0))</f>
        <v>g pollutant</v>
      </c>
      <c r="I3226" t="str">
        <f t="shared" si="100"/>
        <v>OC</v>
      </c>
      <c r="J3226">
        <f>INDEX(NoSettings!$C:$C,MATCH(EPS!$A3226,NoSettings!$A:$A,0))</f>
        <v>36221200</v>
      </c>
      <c r="K3226" s="109">
        <f>INDEX(GWP!$C$2:$C$13,MATCH(EPS!I3226,GWP!$B$2:$B$13,0))</f>
        <v>-46</v>
      </c>
      <c r="L3226" s="5">
        <f t="shared" si="101"/>
        <v>-1.6661752000000001E-3</v>
      </c>
    </row>
    <row r="3227" spans="1:12">
      <c r="A3227" t="s">
        <v>4946</v>
      </c>
      <c r="B3227" t="s">
        <v>5</v>
      </c>
      <c r="C3227" t="s">
        <v>1736</v>
      </c>
      <c r="D3227" t="s">
        <v>7004</v>
      </c>
      <c r="E3227" t="s">
        <v>1713</v>
      </c>
      <c r="H3227" t="str">
        <f>INDEX('Vensim Variables'!$B:$B,MATCH(EPS!$B3227,'Vensim Variables'!$A:$A,0))</f>
        <v>g pollutant</v>
      </c>
      <c r="I3227" t="str">
        <f t="shared" si="100"/>
        <v>CH4</v>
      </c>
      <c r="J3227">
        <f>INDEX(NoSettings!$C:$C,MATCH(EPS!$A3227,NoSettings!$A:$A,0))</f>
        <v>229733000</v>
      </c>
      <c r="K3227" s="109">
        <f>INDEX(GWP!$C$2:$C$13,MATCH(EPS!I3227,GWP!$B$2:$B$13,0))</f>
        <v>28</v>
      </c>
      <c r="L3227" s="5">
        <f t="shared" si="101"/>
        <v>6.4325240000000002E-3</v>
      </c>
    </row>
    <row r="3228" spans="1:12">
      <c r="A3228" t="s">
        <v>4947</v>
      </c>
      <c r="B3228" t="s">
        <v>5</v>
      </c>
      <c r="C3228" t="s">
        <v>1736</v>
      </c>
      <c r="D3228" t="s">
        <v>7004</v>
      </c>
      <c r="E3228" t="s">
        <v>1714</v>
      </c>
      <c r="H3228" t="str">
        <f>INDEX('Vensim Variables'!$B:$B,MATCH(EPS!$B3228,'Vensim Variables'!$A:$A,0))</f>
        <v>g pollutant</v>
      </c>
      <c r="I3228" t="str">
        <f t="shared" si="100"/>
        <v>N2O</v>
      </c>
      <c r="J3228">
        <f>INDEX(NoSettings!$C:$C,MATCH(EPS!$A3228,NoSettings!$A:$A,0))</f>
        <v>45946600</v>
      </c>
      <c r="K3228" s="109">
        <f>INDEX(GWP!$C$2:$C$13,MATCH(EPS!I3228,GWP!$B$2:$B$13,0))</f>
        <v>265</v>
      </c>
      <c r="L3228" s="5">
        <f t="shared" si="101"/>
        <v>1.2175849000000001E-2</v>
      </c>
    </row>
    <row r="3229" spans="1:12">
      <c r="A3229" t="s">
        <v>4948</v>
      </c>
      <c r="B3229" t="s">
        <v>5</v>
      </c>
      <c r="C3229" t="s">
        <v>1736</v>
      </c>
      <c r="D3229" t="s">
        <v>7004</v>
      </c>
      <c r="E3229" t="s">
        <v>1715</v>
      </c>
      <c r="H3229" t="str">
        <f>INDEX('Vensim Variables'!$B:$B,MATCH(EPS!$B3229,'Vensim Variables'!$A:$A,0))</f>
        <v>g pollutant</v>
      </c>
      <c r="I3229" t="str">
        <f t="shared" si="100"/>
        <v>F gases</v>
      </c>
      <c r="J3229">
        <f>INDEX(NoSettings!$C:$C,MATCH(EPS!$A3229,NoSettings!$A:$A,0))</f>
        <v>0</v>
      </c>
      <c r="K3229" s="109">
        <f>INDEX(GWP!$C$2:$C$13,MATCH(EPS!I3229,GWP!$B$2:$B$13,0))</f>
        <v>1</v>
      </c>
      <c r="L3229" s="5">
        <f t="shared" si="101"/>
        <v>0</v>
      </c>
    </row>
    <row r="3230" spans="1:12">
      <c r="A3230" t="s">
        <v>4949</v>
      </c>
      <c r="B3230" t="s">
        <v>5</v>
      </c>
      <c r="C3230" t="s">
        <v>1736</v>
      </c>
      <c r="D3230" t="s">
        <v>7005</v>
      </c>
      <c r="E3230" t="s">
        <v>1702</v>
      </c>
      <c r="H3230" t="str">
        <f>INDEX('Vensim Variables'!$B:$B,MATCH(EPS!$B3230,'Vensim Variables'!$A:$A,0))</f>
        <v>g pollutant</v>
      </c>
      <c r="I3230" t="str">
        <f t="shared" si="100"/>
        <v>CO2</v>
      </c>
      <c r="J3230">
        <f>INDEX(NoSettings!$C:$C,MATCH(EPS!$A3230,NoSettings!$A:$A,0))</f>
        <v>1737040000000</v>
      </c>
      <c r="K3230" s="109">
        <f>INDEX(GWP!$C$2:$C$13,MATCH(EPS!I3230,GWP!$B$2:$B$13,0))</f>
        <v>1</v>
      </c>
      <c r="L3230" s="5">
        <f t="shared" si="101"/>
        <v>1.7370399999999999</v>
      </c>
    </row>
    <row r="3231" spans="1:12">
      <c r="A3231" t="s">
        <v>4950</v>
      </c>
      <c r="B3231" t="s">
        <v>5</v>
      </c>
      <c r="C3231" t="s">
        <v>1736</v>
      </c>
      <c r="D3231" t="s">
        <v>7005</v>
      </c>
      <c r="E3231" t="s">
        <v>1705</v>
      </c>
      <c r="H3231" t="str">
        <f>INDEX('Vensim Variables'!$B:$B,MATCH(EPS!$B3231,'Vensim Variables'!$A:$A,0))</f>
        <v>g pollutant</v>
      </c>
      <c r="I3231" t="str">
        <f t="shared" si="100"/>
        <v>VOC</v>
      </c>
      <c r="J3231">
        <f>INDEX(NoSettings!$C:$C,MATCH(EPS!$A3231,NoSettings!$A:$A,0))</f>
        <v>49421400</v>
      </c>
      <c r="K3231" s="109">
        <f>INDEX(GWP!$C$2:$C$13,MATCH(EPS!I3231,GWP!$B$2:$B$13,0))</f>
        <v>5</v>
      </c>
      <c r="L3231" s="5">
        <f t="shared" si="101"/>
        <v>2.4710699999999999E-4</v>
      </c>
    </row>
    <row r="3232" spans="1:12">
      <c r="A3232" t="s">
        <v>4951</v>
      </c>
      <c r="B3232" t="s">
        <v>5</v>
      </c>
      <c r="C3232" t="s">
        <v>1736</v>
      </c>
      <c r="D3232" t="s">
        <v>7005</v>
      </c>
      <c r="E3232" t="s">
        <v>1706</v>
      </c>
      <c r="H3232" t="str">
        <f>INDEX('Vensim Variables'!$B:$B,MATCH(EPS!$B3232,'Vensim Variables'!$A:$A,0))</f>
        <v>g pollutant</v>
      </c>
      <c r="I3232" t="str">
        <f t="shared" si="100"/>
        <v>CO</v>
      </c>
      <c r="J3232">
        <f>INDEX(NoSettings!$C:$C,MATCH(EPS!$A3232,NoSettings!$A:$A,0))</f>
        <v>228241000</v>
      </c>
      <c r="K3232" s="109">
        <f>INDEX(GWP!$C$2:$C$13,MATCH(EPS!I3232,GWP!$B$2:$B$13,0))</f>
        <v>1.8</v>
      </c>
      <c r="L3232" s="5">
        <f t="shared" si="101"/>
        <v>4.1083379999999999E-4</v>
      </c>
    </row>
    <row r="3233" spans="1:12">
      <c r="A3233" t="s">
        <v>4952</v>
      </c>
      <c r="B3233" t="s">
        <v>5</v>
      </c>
      <c r="C3233" t="s">
        <v>1736</v>
      </c>
      <c r="D3233" t="s">
        <v>7005</v>
      </c>
      <c r="E3233" t="s">
        <v>1707</v>
      </c>
      <c r="H3233" t="str">
        <f>INDEX('Vensim Variables'!$B:$B,MATCH(EPS!$B3233,'Vensim Variables'!$A:$A,0))</f>
        <v>g pollutant</v>
      </c>
      <c r="I3233" t="str">
        <f t="shared" si="100"/>
        <v>NOx</v>
      </c>
      <c r="J3233">
        <f>INDEX(NoSettings!$C:$C,MATCH(EPS!$A3233,NoSettings!$A:$A,0))</f>
        <v>781159000</v>
      </c>
      <c r="K3233" s="109">
        <f>INDEX(GWP!$C$2:$C$13,MATCH(EPS!I3233,GWP!$B$2:$B$13,0))</f>
        <v>-8.1999999999999993</v>
      </c>
      <c r="L3233" s="5">
        <f t="shared" si="101"/>
        <v>-6.4055037999999993E-3</v>
      </c>
    </row>
    <row r="3234" spans="1:12">
      <c r="A3234" t="s">
        <v>4953</v>
      </c>
      <c r="B3234" t="s">
        <v>5</v>
      </c>
      <c r="C3234" t="s">
        <v>1736</v>
      </c>
      <c r="D3234" t="s">
        <v>7005</v>
      </c>
      <c r="E3234" t="s">
        <v>1708</v>
      </c>
      <c r="H3234" t="str">
        <f>INDEX('Vensim Variables'!$B:$B,MATCH(EPS!$B3234,'Vensim Variables'!$A:$A,0))</f>
        <v>g pollutant</v>
      </c>
      <c r="I3234" t="str">
        <f t="shared" si="100"/>
        <v>PM10</v>
      </c>
      <c r="J3234">
        <f>INDEX(NoSettings!$C:$C,MATCH(EPS!$A3234,NoSettings!$A:$A,0))</f>
        <v>61666800</v>
      </c>
      <c r="K3234" s="109">
        <f>INDEX(GWP!$C$2:$C$13,MATCH(EPS!I3234,GWP!$B$2:$B$13,0))</f>
        <v>0</v>
      </c>
      <c r="L3234" s="5">
        <f t="shared" si="101"/>
        <v>0</v>
      </c>
    </row>
    <row r="3235" spans="1:12">
      <c r="A3235" t="s">
        <v>4954</v>
      </c>
      <c r="B3235" t="s">
        <v>5</v>
      </c>
      <c r="C3235" t="s">
        <v>1736</v>
      </c>
      <c r="D3235" t="s">
        <v>7005</v>
      </c>
      <c r="E3235" t="s">
        <v>1709</v>
      </c>
      <c r="H3235" t="str">
        <f>INDEX('Vensim Variables'!$B:$B,MATCH(EPS!$B3235,'Vensim Variables'!$A:$A,0))</f>
        <v>g pollutant</v>
      </c>
      <c r="I3235" t="str">
        <f t="shared" si="100"/>
        <v>PM25</v>
      </c>
      <c r="J3235">
        <f>INDEX(NoSettings!$C:$C,MATCH(EPS!$A3235,NoSettings!$A:$A,0))</f>
        <v>54838100</v>
      </c>
      <c r="K3235" s="109">
        <f>INDEX(GWP!$C$2:$C$13,MATCH(EPS!I3235,GWP!$B$2:$B$13,0))</f>
        <v>0</v>
      </c>
      <c r="L3235" s="5">
        <f t="shared" si="101"/>
        <v>0</v>
      </c>
    </row>
    <row r="3236" spans="1:12">
      <c r="A3236" t="s">
        <v>4955</v>
      </c>
      <c r="B3236" t="s">
        <v>5</v>
      </c>
      <c r="C3236" t="s">
        <v>1736</v>
      </c>
      <c r="D3236" t="s">
        <v>7005</v>
      </c>
      <c r="E3236" t="s">
        <v>1710</v>
      </c>
      <c r="H3236" t="str">
        <f>INDEX('Vensim Variables'!$B:$B,MATCH(EPS!$B3236,'Vensim Variables'!$A:$A,0))</f>
        <v>g pollutant</v>
      </c>
      <c r="I3236" t="str">
        <f t="shared" si="100"/>
        <v>SOx</v>
      </c>
      <c r="J3236">
        <f>INDEX(NoSettings!$C:$C,MATCH(EPS!$A3236,NoSettings!$A:$A,0))</f>
        <v>166065000</v>
      </c>
      <c r="K3236" s="109">
        <f>INDEX(GWP!$C$2:$C$13,MATCH(EPS!I3236,GWP!$B$2:$B$13,0))</f>
        <v>0</v>
      </c>
      <c r="L3236" s="5">
        <f t="shared" si="101"/>
        <v>0</v>
      </c>
    </row>
    <row r="3237" spans="1:12">
      <c r="A3237" t="s">
        <v>4956</v>
      </c>
      <c r="B3237" t="s">
        <v>5</v>
      </c>
      <c r="C3237" t="s">
        <v>1736</v>
      </c>
      <c r="D3237" t="s">
        <v>7005</v>
      </c>
      <c r="E3237" t="s">
        <v>1711</v>
      </c>
      <c r="H3237" t="str">
        <f>INDEX('Vensim Variables'!$B:$B,MATCH(EPS!$B3237,'Vensim Variables'!$A:$A,0))</f>
        <v>g pollutant</v>
      </c>
      <c r="I3237" t="str">
        <f t="shared" si="100"/>
        <v>BC</v>
      </c>
      <c r="J3237">
        <f>INDEX(NoSettings!$C:$C,MATCH(EPS!$A3237,NoSettings!$A:$A,0))</f>
        <v>12824100</v>
      </c>
      <c r="K3237" s="109">
        <f>INDEX(GWP!$C$2:$C$13,MATCH(EPS!I3237,GWP!$B$2:$B$13,0))</f>
        <v>345</v>
      </c>
      <c r="L3237" s="5">
        <f t="shared" si="101"/>
        <v>4.4243145000000001E-3</v>
      </c>
    </row>
    <row r="3238" spans="1:12">
      <c r="A3238" t="s">
        <v>4957</v>
      </c>
      <c r="B3238" t="s">
        <v>5</v>
      </c>
      <c r="C3238" t="s">
        <v>1736</v>
      </c>
      <c r="D3238" t="s">
        <v>7005</v>
      </c>
      <c r="E3238" t="s">
        <v>1712</v>
      </c>
      <c r="H3238" t="str">
        <f>INDEX('Vensim Variables'!$B:$B,MATCH(EPS!$B3238,'Vensim Variables'!$A:$A,0))</f>
        <v>g pollutant</v>
      </c>
      <c r="I3238" t="str">
        <f t="shared" si="100"/>
        <v>OC</v>
      </c>
      <c r="J3238">
        <f>INDEX(NoSettings!$C:$C,MATCH(EPS!$A3238,NoSettings!$A:$A,0))</f>
        <v>10949100</v>
      </c>
      <c r="K3238" s="109">
        <f>INDEX(GWP!$C$2:$C$13,MATCH(EPS!I3238,GWP!$B$2:$B$13,0))</f>
        <v>-46</v>
      </c>
      <c r="L3238" s="5">
        <f t="shared" si="101"/>
        <v>-5.0365860000000002E-4</v>
      </c>
    </row>
    <row r="3239" spans="1:12">
      <c r="A3239" t="s">
        <v>4958</v>
      </c>
      <c r="B3239" t="s">
        <v>5</v>
      </c>
      <c r="C3239" t="s">
        <v>1736</v>
      </c>
      <c r="D3239" t="s">
        <v>7005</v>
      </c>
      <c r="E3239" t="s">
        <v>1713</v>
      </c>
      <c r="H3239" t="str">
        <f>INDEX('Vensim Variables'!$B:$B,MATCH(EPS!$B3239,'Vensim Variables'!$A:$A,0))</f>
        <v>g pollutant</v>
      </c>
      <c r="I3239" t="str">
        <f t="shared" si="100"/>
        <v>CH4</v>
      </c>
      <c r="J3239">
        <f>INDEX(NoSettings!$C:$C,MATCH(EPS!$A3239,NoSettings!$A:$A,0))</f>
        <v>69444600</v>
      </c>
      <c r="K3239" s="109">
        <f>INDEX(GWP!$C$2:$C$13,MATCH(EPS!I3239,GWP!$B$2:$B$13,0))</f>
        <v>28</v>
      </c>
      <c r="L3239" s="5">
        <f t="shared" si="101"/>
        <v>1.9444487999999999E-3</v>
      </c>
    </row>
    <row r="3240" spans="1:12">
      <c r="A3240" t="s">
        <v>4959</v>
      </c>
      <c r="B3240" t="s">
        <v>5</v>
      </c>
      <c r="C3240" t="s">
        <v>1736</v>
      </c>
      <c r="D3240" t="s">
        <v>7005</v>
      </c>
      <c r="E3240" t="s">
        <v>1714</v>
      </c>
      <c r="H3240" t="str">
        <f>INDEX('Vensim Variables'!$B:$B,MATCH(EPS!$B3240,'Vensim Variables'!$A:$A,0))</f>
        <v>g pollutant</v>
      </c>
      <c r="I3240" t="str">
        <f t="shared" si="100"/>
        <v>N2O</v>
      </c>
      <c r="J3240">
        <f>INDEX(NoSettings!$C:$C,MATCH(EPS!$A3240,NoSettings!$A:$A,0))</f>
        <v>13888900</v>
      </c>
      <c r="K3240" s="109">
        <f>INDEX(GWP!$C$2:$C$13,MATCH(EPS!I3240,GWP!$B$2:$B$13,0))</f>
        <v>265</v>
      </c>
      <c r="L3240" s="5">
        <f t="shared" si="101"/>
        <v>3.6805585000000002E-3</v>
      </c>
    </row>
    <row r="3241" spans="1:12">
      <c r="A3241" t="s">
        <v>4960</v>
      </c>
      <c r="B3241" t="s">
        <v>5</v>
      </c>
      <c r="C3241" t="s">
        <v>1736</v>
      </c>
      <c r="D3241" t="s">
        <v>7005</v>
      </c>
      <c r="E3241" t="s">
        <v>1715</v>
      </c>
      <c r="H3241" t="str">
        <f>INDEX('Vensim Variables'!$B:$B,MATCH(EPS!$B3241,'Vensim Variables'!$A:$A,0))</f>
        <v>g pollutant</v>
      </c>
      <c r="I3241" t="str">
        <f t="shared" si="100"/>
        <v>F gases</v>
      </c>
      <c r="J3241">
        <f>INDEX(NoSettings!$C:$C,MATCH(EPS!$A3241,NoSettings!$A:$A,0))</f>
        <v>0</v>
      </c>
      <c r="K3241" s="109">
        <f>INDEX(GWP!$C$2:$C$13,MATCH(EPS!I3241,GWP!$B$2:$B$13,0))</f>
        <v>1</v>
      </c>
      <c r="L3241" s="5">
        <f t="shared" si="101"/>
        <v>0</v>
      </c>
    </row>
    <row r="3242" spans="1:12">
      <c r="A3242" t="s">
        <v>4961</v>
      </c>
      <c r="B3242" t="s">
        <v>5</v>
      </c>
      <c r="C3242" t="s">
        <v>1736</v>
      </c>
      <c r="D3242" t="s">
        <v>7006</v>
      </c>
      <c r="E3242" t="s">
        <v>1702</v>
      </c>
      <c r="H3242" t="str">
        <f>INDEX('Vensim Variables'!$B:$B,MATCH(EPS!$B3242,'Vensim Variables'!$A:$A,0))</f>
        <v>g pollutant</v>
      </c>
      <c r="I3242" t="str">
        <f t="shared" si="100"/>
        <v>CO2</v>
      </c>
      <c r="J3242">
        <f>INDEX(NoSettings!$C:$C,MATCH(EPS!$A3242,NoSettings!$A:$A,0))</f>
        <v>280380000000</v>
      </c>
      <c r="K3242" s="109">
        <f>INDEX(GWP!$C$2:$C$13,MATCH(EPS!I3242,GWP!$B$2:$B$13,0))</f>
        <v>1</v>
      </c>
      <c r="L3242" s="5">
        <f t="shared" si="101"/>
        <v>0.28038000000000002</v>
      </c>
    </row>
    <row r="3243" spans="1:12">
      <c r="A3243" t="s">
        <v>4962</v>
      </c>
      <c r="B3243" t="s">
        <v>5</v>
      </c>
      <c r="C3243" t="s">
        <v>1736</v>
      </c>
      <c r="D3243" t="s">
        <v>7006</v>
      </c>
      <c r="E3243" t="s">
        <v>1705</v>
      </c>
      <c r="H3243" t="str">
        <f>INDEX('Vensim Variables'!$B:$B,MATCH(EPS!$B3243,'Vensim Variables'!$A:$A,0))</f>
        <v>g pollutant</v>
      </c>
      <c r="I3243" t="str">
        <f t="shared" si="100"/>
        <v>VOC</v>
      </c>
      <c r="J3243">
        <f>INDEX(NoSettings!$C:$C,MATCH(EPS!$A3243,NoSettings!$A:$A,0))</f>
        <v>7977240</v>
      </c>
      <c r="K3243" s="109">
        <f>INDEX(GWP!$C$2:$C$13,MATCH(EPS!I3243,GWP!$B$2:$B$13,0))</f>
        <v>5</v>
      </c>
      <c r="L3243" s="5">
        <f t="shared" si="101"/>
        <v>3.9886199999999998E-5</v>
      </c>
    </row>
    <row r="3244" spans="1:12">
      <c r="A3244" t="s">
        <v>4963</v>
      </c>
      <c r="B3244" t="s">
        <v>5</v>
      </c>
      <c r="C3244" t="s">
        <v>1736</v>
      </c>
      <c r="D3244" t="s">
        <v>7006</v>
      </c>
      <c r="E3244" t="s">
        <v>1706</v>
      </c>
      <c r="H3244" t="str">
        <f>INDEX('Vensim Variables'!$B:$B,MATCH(EPS!$B3244,'Vensim Variables'!$A:$A,0))</f>
        <v>g pollutant</v>
      </c>
      <c r="I3244" t="str">
        <f t="shared" si="100"/>
        <v>CO</v>
      </c>
      <c r="J3244">
        <f>INDEX(NoSettings!$C:$C,MATCH(EPS!$A3244,NoSettings!$A:$A,0))</f>
        <v>36841000</v>
      </c>
      <c r="K3244" s="109">
        <f>INDEX(GWP!$C$2:$C$13,MATCH(EPS!I3244,GWP!$B$2:$B$13,0))</f>
        <v>1.8</v>
      </c>
      <c r="L3244" s="5">
        <f t="shared" si="101"/>
        <v>6.6313800000000002E-5</v>
      </c>
    </row>
    <row r="3245" spans="1:12">
      <c r="A3245" t="s">
        <v>4964</v>
      </c>
      <c r="B3245" t="s">
        <v>5</v>
      </c>
      <c r="C3245" t="s">
        <v>1736</v>
      </c>
      <c r="D3245" t="s">
        <v>7006</v>
      </c>
      <c r="E3245" t="s">
        <v>1707</v>
      </c>
      <c r="H3245" t="str">
        <f>INDEX('Vensim Variables'!$B:$B,MATCH(EPS!$B3245,'Vensim Variables'!$A:$A,0))</f>
        <v>g pollutant</v>
      </c>
      <c r="I3245" t="str">
        <f t="shared" si="100"/>
        <v>NOx</v>
      </c>
      <c r="J3245">
        <f>INDEX(NoSettings!$C:$C,MATCH(EPS!$A3245,NoSettings!$A:$A,0))</f>
        <v>126089000</v>
      </c>
      <c r="K3245" s="109">
        <f>INDEX(GWP!$C$2:$C$13,MATCH(EPS!I3245,GWP!$B$2:$B$13,0))</f>
        <v>-8.1999999999999993</v>
      </c>
      <c r="L3245" s="5">
        <f t="shared" si="101"/>
        <v>-1.0339297999999999E-3</v>
      </c>
    </row>
    <row r="3246" spans="1:12">
      <c r="A3246" t="s">
        <v>4965</v>
      </c>
      <c r="B3246" t="s">
        <v>5</v>
      </c>
      <c r="C3246" t="s">
        <v>1736</v>
      </c>
      <c r="D3246" t="s">
        <v>7006</v>
      </c>
      <c r="E3246" t="s">
        <v>1708</v>
      </c>
      <c r="H3246" t="str">
        <f>INDEX('Vensim Variables'!$B:$B,MATCH(EPS!$B3246,'Vensim Variables'!$A:$A,0))</f>
        <v>g pollutant</v>
      </c>
      <c r="I3246" t="str">
        <f t="shared" si="100"/>
        <v>PM10</v>
      </c>
      <c r="J3246">
        <f>INDEX(NoSettings!$C:$C,MATCH(EPS!$A3246,NoSettings!$A:$A,0))</f>
        <v>9953800</v>
      </c>
      <c r="K3246" s="109">
        <f>INDEX(GWP!$C$2:$C$13,MATCH(EPS!I3246,GWP!$B$2:$B$13,0))</f>
        <v>0</v>
      </c>
      <c r="L3246" s="5">
        <f t="shared" si="101"/>
        <v>0</v>
      </c>
    </row>
    <row r="3247" spans="1:12">
      <c r="A3247" t="s">
        <v>4966</v>
      </c>
      <c r="B3247" t="s">
        <v>5</v>
      </c>
      <c r="C3247" t="s">
        <v>1736</v>
      </c>
      <c r="D3247" t="s">
        <v>7006</v>
      </c>
      <c r="E3247" t="s">
        <v>1709</v>
      </c>
      <c r="H3247" t="str">
        <f>INDEX('Vensim Variables'!$B:$B,MATCH(EPS!$B3247,'Vensim Variables'!$A:$A,0))</f>
        <v>g pollutant</v>
      </c>
      <c r="I3247" t="str">
        <f t="shared" si="100"/>
        <v>PM25</v>
      </c>
      <c r="J3247">
        <f>INDEX(NoSettings!$C:$C,MATCH(EPS!$A3247,NoSettings!$A:$A,0))</f>
        <v>8851560</v>
      </c>
      <c r="K3247" s="109">
        <f>INDEX(GWP!$C$2:$C$13,MATCH(EPS!I3247,GWP!$B$2:$B$13,0))</f>
        <v>0</v>
      </c>
      <c r="L3247" s="5">
        <f t="shared" si="101"/>
        <v>0</v>
      </c>
    </row>
    <row r="3248" spans="1:12">
      <c r="A3248" t="s">
        <v>4967</v>
      </c>
      <c r="B3248" t="s">
        <v>5</v>
      </c>
      <c r="C3248" t="s">
        <v>1736</v>
      </c>
      <c r="D3248" t="s">
        <v>7006</v>
      </c>
      <c r="E3248" t="s">
        <v>1710</v>
      </c>
      <c r="H3248" t="str">
        <f>INDEX('Vensim Variables'!$B:$B,MATCH(EPS!$B3248,'Vensim Variables'!$A:$A,0))</f>
        <v>g pollutant</v>
      </c>
      <c r="I3248" t="str">
        <f t="shared" si="100"/>
        <v>SOx</v>
      </c>
      <c r="J3248">
        <f>INDEX(NoSettings!$C:$C,MATCH(EPS!$A3248,NoSettings!$A:$A,0))</f>
        <v>26805000</v>
      </c>
      <c r="K3248" s="109">
        <f>INDEX(GWP!$C$2:$C$13,MATCH(EPS!I3248,GWP!$B$2:$B$13,0))</f>
        <v>0</v>
      </c>
      <c r="L3248" s="5">
        <f t="shared" si="101"/>
        <v>0</v>
      </c>
    </row>
    <row r="3249" spans="1:12">
      <c r="A3249" t="s">
        <v>4968</v>
      </c>
      <c r="B3249" t="s">
        <v>5</v>
      </c>
      <c r="C3249" t="s">
        <v>1736</v>
      </c>
      <c r="D3249" t="s">
        <v>7006</v>
      </c>
      <c r="E3249" t="s">
        <v>1711</v>
      </c>
      <c r="H3249" t="str">
        <f>INDEX('Vensim Variables'!$B:$B,MATCH(EPS!$B3249,'Vensim Variables'!$A:$A,0))</f>
        <v>g pollutant</v>
      </c>
      <c r="I3249" t="str">
        <f t="shared" si="100"/>
        <v>BC</v>
      </c>
      <c r="J3249">
        <f>INDEX(NoSettings!$C:$C,MATCH(EPS!$A3249,NoSettings!$A:$A,0))</f>
        <v>2069970</v>
      </c>
      <c r="K3249" s="109">
        <f>INDEX(GWP!$C$2:$C$13,MATCH(EPS!I3249,GWP!$B$2:$B$13,0))</f>
        <v>345</v>
      </c>
      <c r="L3249" s="5">
        <f t="shared" si="101"/>
        <v>7.1413965000000003E-4</v>
      </c>
    </row>
    <row r="3250" spans="1:12">
      <c r="A3250" t="s">
        <v>4969</v>
      </c>
      <c r="B3250" t="s">
        <v>5</v>
      </c>
      <c r="C3250" t="s">
        <v>1736</v>
      </c>
      <c r="D3250" t="s">
        <v>7006</v>
      </c>
      <c r="E3250" t="s">
        <v>1712</v>
      </c>
      <c r="H3250" t="str">
        <f>INDEX('Vensim Variables'!$B:$B,MATCH(EPS!$B3250,'Vensim Variables'!$A:$A,0))</f>
        <v>g pollutant</v>
      </c>
      <c r="I3250" t="str">
        <f t="shared" si="100"/>
        <v>OC</v>
      </c>
      <c r="J3250">
        <f>INDEX(NoSettings!$C:$C,MATCH(EPS!$A3250,NoSettings!$A:$A,0))</f>
        <v>1767320</v>
      </c>
      <c r="K3250" s="109">
        <f>INDEX(GWP!$C$2:$C$13,MATCH(EPS!I3250,GWP!$B$2:$B$13,0))</f>
        <v>-46</v>
      </c>
      <c r="L3250" s="5">
        <f t="shared" si="101"/>
        <v>-8.1296719999999998E-5</v>
      </c>
    </row>
    <row r="3251" spans="1:12">
      <c r="A3251" t="s">
        <v>4970</v>
      </c>
      <c r="B3251" t="s">
        <v>5</v>
      </c>
      <c r="C3251" t="s">
        <v>1736</v>
      </c>
      <c r="D3251" t="s">
        <v>7006</v>
      </c>
      <c r="E3251" t="s">
        <v>1713</v>
      </c>
      <c r="H3251" t="str">
        <f>INDEX('Vensim Variables'!$B:$B,MATCH(EPS!$B3251,'Vensim Variables'!$A:$A,0))</f>
        <v>g pollutant</v>
      </c>
      <c r="I3251" t="str">
        <f t="shared" si="100"/>
        <v>CH4</v>
      </c>
      <c r="J3251">
        <f>INDEX(NoSettings!$C:$C,MATCH(EPS!$A3251,NoSettings!$A:$A,0))</f>
        <v>11209200</v>
      </c>
      <c r="K3251" s="109">
        <f>INDEX(GWP!$C$2:$C$13,MATCH(EPS!I3251,GWP!$B$2:$B$13,0))</f>
        <v>28</v>
      </c>
      <c r="L3251" s="5">
        <f t="shared" si="101"/>
        <v>3.138576E-4</v>
      </c>
    </row>
    <row r="3252" spans="1:12">
      <c r="A3252" t="s">
        <v>4971</v>
      </c>
      <c r="B3252" t="s">
        <v>5</v>
      </c>
      <c r="C3252" t="s">
        <v>1736</v>
      </c>
      <c r="D3252" t="s">
        <v>7006</v>
      </c>
      <c r="E3252" t="s">
        <v>1714</v>
      </c>
      <c r="H3252" t="str">
        <f>INDEX('Vensim Variables'!$B:$B,MATCH(EPS!$B3252,'Vensim Variables'!$A:$A,0))</f>
        <v>g pollutant</v>
      </c>
      <c r="I3252" t="str">
        <f t="shared" si="100"/>
        <v>N2O</v>
      </c>
      <c r="J3252">
        <f>INDEX(NoSettings!$C:$C,MATCH(EPS!$A3252,NoSettings!$A:$A,0))</f>
        <v>2241850</v>
      </c>
      <c r="K3252" s="109">
        <f>INDEX(GWP!$C$2:$C$13,MATCH(EPS!I3252,GWP!$B$2:$B$13,0))</f>
        <v>265</v>
      </c>
      <c r="L3252" s="5">
        <f t="shared" si="101"/>
        <v>5.9409025E-4</v>
      </c>
    </row>
    <row r="3253" spans="1:12">
      <c r="A3253" t="s">
        <v>4972</v>
      </c>
      <c r="B3253" t="s">
        <v>5</v>
      </c>
      <c r="C3253" t="s">
        <v>1736</v>
      </c>
      <c r="D3253" t="s">
        <v>7006</v>
      </c>
      <c r="E3253" t="s">
        <v>1715</v>
      </c>
      <c r="H3253" t="str">
        <f>INDEX('Vensim Variables'!$B:$B,MATCH(EPS!$B3253,'Vensim Variables'!$A:$A,0))</f>
        <v>g pollutant</v>
      </c>
      <c r="I3253" t="str">
        <f t="shared" si="100"/>
        <v>F gases</v>
      </c>
      <c r="J3253">
        <f>INDEX(NoSettings!$C:$C,MATCH(EPS!$A3253,NoSettings!$A:$A,0))</f>
        <v>0</v>
      </c>
      <c r="K3253" s="109">
        <f>INDEX(GWP!$C$2:$C$13,MATCH(EPS!I3253,GWP!$B$2:$B$13,0))</f>
        <v>1</v>
      </c>
      <c r="L3253" s="5">
        <f t="shared" si="101"/>
        <v>0</v>
      </c>
    </row>
    <row r="3254" spans="1:12">
      <c r="A3254" t="s">
        <v>4973</v>
      </c>
      <c r="B3254" t="s">
        <v>5</v>
      </c>
      <c r="C3254" t="s">
        <v>1736</v>
      </c>
      <c r="D3254" t="s">
        <v>7007</v>
      </c>
      <c r="E3254" t="s">
        <v>1702</v>
      </c>
      <c r="H3254" t="str">
        <f>INDEX('Vensim Variables'!$B:$B,MATCH(EPS!$B3254,'Vensim Variables'!$A:$A,0))</f>
        <v>g pollutant</v>
      </c>
      <c r="I3254" t="str">
        <f t="shared" si="100"/>
        <v>CO2</v>
      </c>
      <c r="J3254">
        <f>INDEX(NoSettings!$C:$C,MATCH(EPS!$A3254,NoSettings!$A:$A,0))</f>
        <v>711214000000</v>
      </c>
      <c r="K3254" s="109">
        <f>INDEX(GWP!$C$2:$C$13,MATCH(EPS!I3254,GWP!$B$2:$B$13,0))</f>
        <v>1</v>
      </c>
      <c r="L3254" s="5">
        <f t="shared" si="101"/>
        <v>0.71121400000000001</v>
      </c>
    </row>
    <row r="3255" spans="1:12">
      <c r="A3255" t="s">
        <v>4974</v>
      </c>
      <c r="B3255" t="s">
        <v>5</v>
      </c>
      <c r="C3255" t="s">
        <v>1736</v>
      </c>
      <c r="D3255" t="s">
        <v>7007</v>
      </c>
      <c r="E3255" t="s">
        <v>1705</v>
      </c>
      <c r="H3255" t="str">
        <f>INDEX('Vensim Variables'!$B:$B,MATCH(EPS!$B3255,'Vensim Variables'!$A:$A,0))</f>
        <v>g pollutant</v>
      </c>
      <c r="I3255" t="str">
        <f t="shared" si="100"/>
        <v>VOC</v>
      </c>
      <c r="J3255">
        <f>INDEX(NoSettings!$C:$C,MATCH(EPS!$A3255,NoSettings!$A:$A,0))</f>
        <v>20235100</v>
      </c>
      <c r="K3255" s="109">
        <f>INDEX(GWP!$C$2:$C$13,MATCH(EPS!I3255,GWP!$B$2:$B$13,0))</f>
        <v>5</v>
      </c>
      <c r="L3255" s="5">
        <f t="shared" si="101"/>
        <v>1.011755E-4</v>
      </c>
    </row>
    <row r="3256" spans="1:12">
      <c r="A3256" t="s">
        <v>4975</v>
      </c>
      <c r="B3256" t="s">
        <v>5</v>
      </c>
      <c r="C3256" t="s">
        <v>1736</v>
      </c>
      <c r="D3256" t="s">
        <v>7007</v>
      </c>
      <c r="E3256" t="s">
        <v>1706</v>
      </c>
      <c r="H3256" t="str">
        <f>INDEX('Vensim Variables'!$B:$B,MATCH(EPS!$B3256,'Vensim Variables'!$A:$A,0))</f>
        <v>g pollutant</v>
      </c>
      <c r="I3256" t="str">
        <f t="shared" si="100"/>
        <v>CO</v>
      </c>
      <c r="J3256">
        <f>INDEX(NoSettings!$C:$C,MATCH(EPS!$A3256,NoSettings!$A:$A,0))</f>
        <v>93451100</v>
      </c>
      <c r="K3256" s="109">
        <f>INDEX(GWP!$C$2:$C$13,MATCH(EPS!I3256,GWP!$B$2:$B$13,0))</f>
        <v>1.8</v>
      </c>
      <c r="L3256" s="5">
        <f t="shared" si="101"/>
        <v>1.6821197999999999E-4</v>
      </c>
    </row>
    <row r="3257" spans="1:12">
      <c r="A3257" t="s">
        <v>4976</v>
      </c>
      <c r="B3257" t="s">
        <v>5</v>
      </c>
      <c r="C3257" t="s">
        <v>1736</v>
      </c>
      <c r="D3257" t="s">
        <v>7007</v>
      </c>
      <c r="E3257" t="s">
        <v>1707</v>
      </c>
      <c r="H3257" t="str">
        <f>INDEX('Vensim Variables'!$B:$B,MATCH(EPS!$B3257,'Vensim Variables'!$A:$A,0))</f>
        <v>g pollutant</v>
      </c>
      <c r="I3257" t="str">
        <f t="shared" si="100"/>
        <v>NOx</v>
      </c>
      <c r="J3257">
        <f>INDEX(NoSettings!$C:$C,MATCH(EPS!$A3257,NoSettings!$A:$A,0))</f>
        <v>319838000</v>
      </c>
      <c r="K3257" s="109">
        <f>INDEX(GWP!$C$2:$C$13,MATCH(EPS!I3257,GWP!$B$2:$B$13,0))</f>
        <v>-8.1999999999999993</v>
      </c>
      <c r="L3257" s="5">
        <f t="shared" si="101"/>
        <v>-2.6226715999999998E-3</v>
      </c>
    </row>
    <row r="3258" spans="1:12">
      <c r="A3258" t="s">
        <v>4977</v>
      </c>
      <c r="B3258" t="s">
        <v>5</v>
      </c>
      <c r="C3258" t="s">
        <v>1736</v>
      </c>
      <c r="D3258" t="s">
        <v>7007</v>
      </c>
      <c r="E3258" t="s">
        <v>1708</v>
      </c>
      <c r="H3258" t="str">
        <f>INDEX('Vensim Variables'!$B:$B,MATCH(EPS!$B3258,'Vensim Variables'!$A:$A,0))</f>
        <v>g pollutant</v>
      </c>
      <c r="I3258" t="str">
        <f t="shared" si="100"/>
        <v>PM10</v>
      </c>
      <c r="J3258">
        <f>INDEX(NoSettings!$C:$C,MATCH(EPS!$A3258,NoSettings!$A:$A,0))</f>
        <v>25248900</v>
      </c>
      <c r="K3258" s="109">
        <f>INDEX(GWP!$C$2:$C$13,MATCH(EPS!I3258,GWP!$B$2:$B$13,0))</f>
        <v>0</v>
      </c>
      <c r="L3258" s="5">
        <f t="shared" si="101"/>
        <v>0</v>
      </c>
    </row>
    <row r="3259" spans="1:12">
      <c r="A3259" t="s">
        <v>4978</v>
      </c>
      <c r="B3259" t="s">
        <v>5</v>
      </c>
      <c r="C3259" t="s">
        <v>1736</v>
      </c>
      <c r="D3259" t="s">
        <v>7007</v>
      </c>
      <c r="E3259" t="s">
        <v>1709</v>
      </c>
      <c r="H3259" t="str">
        <f>INDEX('Vensim Variables'!$B:$B,MATCH(EPS!$B3259,'Vensim Variables'!$A:$A,0))</f>
        <v>g pollutant</v>
      </c>
      <c r="I3259" t="str">
        <f t="shared" si="100"/>
        <v>PM25</v>
      </c>
      <c r="J3259">
        <f>INDEX(NoSettings!$C:$C,MATCH(EPS!$A3259,NoSettings!$A:$A,0))</f>
        <v>22452900</v>
      </c>
      <c r="K3259" s="109">
        <f>INDEX(GWP!$C$2:$C$13,MATCH(EPS!I3259,GWP!$B$2:$B$13,0))</f>
        <v>0</v>
      </c>
      <c r="L3259" s="5">
        <f t="shared" si="101"/>
        <v>0</v>
      </c>
    </row>
    <row r="3260" spans="1:12">
      <c r="A3260" t="s">
        <v>4979</v>
      </c>
      <c r="B3260" t="s">
        <v>5</v>
      </c>
      <c r="C3260" t="s">
        <v>1736</v>
      </c>
      <c r="D3260" t="s">
        <v>7007</v>
      </c>
      <c r="E3260" t="s">
        <v>1710</v>
      </c>
      <c r="H3260" t="str">
        <f>INDEX('Vensim Variables'!$B:$B,MATCH(EPS!$B3260,'Vensim Variables'!$A:$A,0))</f>
        <v>g pollutant</v>
      </c>
      <c r="I3260" t="str">
        <f t="shared" si="100"/>
        <v>SOx</v>
      </c>
      <c r="J3260">
        <f>INDEX(NoSettings!$C:$C,MATCH(EPS!$A3260,NoSettings!$A:$A,0))</f>
        <v>67993700</v>
      </c>
      <c r="K3260" s="109">
        <f>INDEX(GWP!$C$2:$C$13,MATCH(EPS!I3260,GWP!$B$2:$B$13,0))</f>
        <v>0</v>
      </c>
      <c r="L3260" s="5">
        <f t="shared" si="101"/>
        <v>0</v>
      </c>
    </row>
    <row r="3261" spans="1:12">
      <c r="A3261" t="s">
        <v>4980</v>
      </c>
      <c r="B3261" t="s">
        <v>5</v>
      </c>
      <c r="C3261" t="s">
        <v>1736</v>
      </c>
      <c r="D3261" t="s">
        <v>7007</v>
      </c>
      <c r="E3261" t="s">
        <v>1711</v>
      </c>
      <c r="H3261" t="str">
        <f>INDEX('Vensim Variables'!$B:$B,MATCH(EPS!$B3261,'Vensim Variables'!$A:$A,0))</f>
        <v>g pollutant</v>
      </c>
      <c r="I3261" t="str">
        <f t="shared" si="100"/>
        <v>BC</v>
      </c>
      <c r="J3261">
        <f>INDEX(NoSettings!$C:$C,MATCH(EPS!$A3261,NoSettings!$A:$A,0))</f>
        <v>5250700</v>
      </c>
      <c r="K3261" s="109">
        <f>INDEX(GWP!$C$2:$C$13,MATCH(EPS!I3261,GWP!$B$2:$B$13,0))</f>
        <v>345</v>
      </c>
      <c r="L3261" s="5">
        <f t="shared" si="101"/>
        <v>1.8114915000000001E-3</v>
      </c>
    </row>
    <row r="3262" spans="1:12">
      <c r="A3262" t="s">
        <v>4981</v>
      </c>
      <c r="B3262" t="s">
        <v>5</v>
      </c>
      <c r="C3262" t="s">
        <v>1736</v>
      </c>
      <c r="D3262" t="s">
        <v>7007</v>
      </c>
      <c r="E3262" t="s">
        <v>1712</v>
      </c>
      <c r="H3262" t="str">
        <f>INDEX('Vensim Variables'!$B:$B,MATCH(EPS!$B3262,'Vensim Variables'!$A:$A,0))</f>
        <v>g pollutant</v>
      </c>
      <c r="I3262" t="str">
        <f t="shared" si="100"/>
        <v>OC</v>
      </c>
      <c r="J3262">
        <f>INDEX(NoSettings!$C:$C,MATCH(EPS!$A3262,NoSettings!$A:$A,0))</f>
        <v>4483000</v>
      </c>
      <c r="K3262" s="109">
        <f>INDEX(GWP!$C$2:$C$13,MATCH(EPS!I3262,GWP!$B$2:$B$13,0))</f>
        <v>-46</v>
      </c>
      <c r="L3262" s="5">
        <f t="shared" si="101"/>
        <v>-2.0621800000000001E-4</v>
      </c>
    </row>
    <row r="3263" spans="1:12">
      <c r="A3263" t="s">
        <v>4982</v>
      </c>
      <c r="B3263" t="s">
        <v>5</v>
      </c>
      <c r="C3263" t="s">
        <v>1736</v>
      </c>
      <c r="D3263" t="s">
        <v>7007</v>
      </c>
      <c r="E3263" t="s">
        <v>1713</v>
      </c>
      <c r="H3263" t="str">
        <f>INDEX('Vensim Variables'!$B:$B,MATCH(EPS!$B3263,'Vensim Variables'!$A:$A,0))</f>
        <v>g pollutant</v>
      </c>
      <c r="I3263" t="str">
        <f t="shared" si="100"/>
        <v>CH4</v>
      </c>
      <c r="J3263">
        <f>INDEX(NoSettings!$C:$C,MATCH(EPS!$A3263,NoSettings!$A:$A,0))</f>
        <v>28433400</v>
      </c>
      <c r="K3263" s="109">
        <f>INDEX(GWP!$C$2:$C$13,MATCH(EPS!I3263,GWP!$B$2:$B$13,0))</f>
        <v>28</v>
      </c>
      <c r="L3263" s="5">
        <f t="shared" si="101"/>
        <v>7.9613519999999997E-4</v>
      </c>
    </row>
    <row r="3264" spans="1:12">
      <c r="A3264" t="s">
        <v>4983</v>
      </c>
      <c r="B3264" t="s">
        <v>5</v>
      </c>
      <c r="C3264" t="s">
        <v>1736</v>
      </c>
      <c r="D3264" t="s">
        <v>7007</v>
      </c>
      <c r="E3264" t="s">
        <v>1714</v>
      </c>
      <c r="H3264" t="str">
        <f>INDEX('Vensim Variables'!$B:$B,MATCH(EPS!$B3264,'Vensim Variables'!$A:$A,0))</f>
        <v>g pollutant</v>
      </c>
      <c r="I3264" t="str">
        <f t="shared" si="100"/>
        <v>N2O</v>
      </c>
      <c r="J3264">
        <f>INDEX(NoSettings!$C:$C,MATCH(EPS!$A3264,NoSettings!$A:$A,0))</f>
        <v>5686680</v>
      </c>
      <c r="K3264" s="109">
        <f>INDEX(GWP!$C$2:$C$13,MATCH(EPS!I3264,GWP!$B$2:$B$13,0))</f>
        <v>265</v>
      </c>
      <c r="L3264" s="5">
        <f t="shared" si="101"/>
        <v>1.5069701999999999E-3</v>
      </c>
    </row>
    <row r="3265" spans="1:12">
      <c r="A3265" t="s">
        <v>4984</v>
      </c>
      <c r="B3265" t="s">
        <v>5</v>
      </c>
      <c r="C3265" t="s">
        <v>1736</v>
      </c>
      <c r="D3265" t="s">
        <v>7007</v>
      </c>
      <c r="E3265" t="s">
        <v>1715</v>
      </c>
      <c r="H3265" t="str">
        <f>INDEX('Vensim Variables'!$B:$B,MATCH(EPS!$B3265,'Vensim Variables'!$A:$A,0))</f>
        <v>g pollutant</v>
      </c>
      <c r="I3265" t="str">
        <f t="shared" si="100"/>
        <v>F gases</v>
      </c>
      <c r="J3265">
        <f>INDEX(NoSettings!$C:$C,MATCH(EPS!$A3265,NoSettings!$A:$A,0))</f>
        <v>0</v>
      </c>
      <c r="K3265" s="109">
        <f>INDEX(GWP!$C$2:$C$13,MATCH(EPS!I3265,GWP!$B$2:$B$13,0))</f>
        <v>1</v>
      </c>
      <c r="L3265" s="5">
        <f t="shared" si="101"/>
        <v>0</v>
      </c>
    </row>
    <row r="3266" spans="1:12">
      <c r="A3266" t="s">
        <v>4985</v>
      </c>
      <c r="B3266" t="s">
        <v>5</v>
      </c>
      <c r="C3266" t="s">
        <v>1736</v>
      </c>
      <c r="D3266" t="s">
        <v>7008</v>
      </c>
      <c r="E3266" t="s">
        <v>1702</v>
      </c>
      <c r="H3266" t="str">
        <f>INDEX('Vensim Variables'!$B:$B,MATCH(EPS!$B3266,'Vensim Variables'!$A:$A,0))</f>
        <v>g pollutant</v>
      </c>
      <c r="I3266" t="str">
        <f t="shared" si="100"/>
        <v>CO2</v>
      </c>
      <c r="J3266">
        <f>INDEX(NoSettings!$C:$C,MATCH(EPS!$A3266,NoSettings!$A:$A,0))</f>
        <v>229358000000</v>
      </c>
      <c r="K3266" s="109">
        <f>INDEX(GWP!$C$2:$C$13,MATCH(EPS!I3266,GWP!$B$2:$B$13,0))</f>
        <v>1</v>
      </c>
      <c r="L3266" s="5">
        <f t="shared" si="101"/>
        <v>0.22935800000000001</v>
      </c>
    </row>
    <row r="3267" spans="1:12">
      <c r="A3267" t="s">
        <v>4986</v>
      </c>
      <c r="B3267" t="s">
        <v>5</v>
      </c>
      <c r="C3267" t="s">
        <v>1736</v>
      </c>
      <c r="D3267" t="s">
        <v>7008</v>
      </c>
      <c r="E3267" t="s">
        <v>1705</v>
      </c>
      <c r="H3267" t="str">
        <f>INDEX('Vensim Variables'!$B:$B,MATCH(EPS!$B3267,'Vensim Variables'!$A:$A,0))</f>
        <v>g pollutant</v>
      </c>
      <c r="I3267" t="str">
        <f t="shared" ref="I3267:I3330" si="102">IF(OR(C3267="CO2",C3267="CH4",C3267="N2O",C3267="F gases",C3267="VOC",C3267="CO",C3267="NOx",C3267="PM10",C3267="PM25",C3267="SOx",C3267="BC",C3267="OC"),C3267,IF(OR(D3267="CO2",D3267="CH4",D3267="N2O",D3267="F gases",D3267="VOC",D3267="CO",D3267="NOx",D3267="PM10",D3267="PM25",D3267="SOx",D3267="BC",D3267="OC"),D3267,IF(OR(E3267="CO2",E3267="CH4",E3267="N2O",E3267="F gases",E3267="VOC",E3267="CO",E3267="NOx",E3267="PM10",E3267="PM25",E3267="SOx",E3267="BC",E3267="OC"),E3267,"NA")))</f>
        <v>VOC</v>
      </c>
      <c r="J3267">
        <f>INDEX(NoSettings!$C:$C,MATCH(EPS!$A3267,NoSettings!$A:$A,0))</f>
        <v>6525580</v>
      </c>
      <c r="K3267" s="109">
        <f>INDEX(GWP!$C$2:$C$13,MATCH(EPS!I3267,GWP!$B$2:$B$13,0))</f>
        <v>5</v>
      </c>
      <c r="L3267" s="5">
        <f t="shared" ref="L3267:L3330" si="103">IF(H3267="g pollutant",K3267*J3267/10^12,IF(H3267="MMTCO2e",J3267,IF(H3267="MWh",J3267,0)))</f>
        <v>3.26279E-5</v>
      </c>
    </row>
    <row r="3268" spans="1:12">
      <c r="A3268" t="s">
        <v>4987</v>
      </c>
      <c r="B3268" t="s">
        <v>5</v>
      </c>
      <c r="C3268" t="s">
        <v>1736</v>
      </c>
      <c r="D3268" t="s">
        <v>7008</v>
      </c>
      <c r="E3268" t="s">
        <v>1706</v>
      </c>
      <c r="H3268" t="str">
        <f>INDEX('Vensim Variables'!$B:$B,MATCH(EPS!$B3268,'Vensim Variables'!$A:$A,0))</f>
        <v>g pollutant</v>
      </c>
      <c r="I3268" t="str">
        <f t="shared" si="102"/>
        <v>CO</v>
      </c>
      <c r="J3268">
        <f>INDEX(NoSettings!$C:$C,MATCH(EPS!$A3268,NoSettings!$A:$A,0))</f>
        <v>30136900</v>
      </c>
      <c r="K3268" s="109">
        <f>INDEX(GWP!$C$2:$C$13,MATCH(EPS!I3268,GWP!$B$2:$B$13,0))</f>
        <v>1.8</v>
      </c>
      <c r="L3268" s="5">
        <f t="shared" si="103"/>
        <v>5.4246419999999998E-5</v>
      </c>
    </row>
    <row r="3269" spans="1:12">
      <c r="A3269" t="s">
        <v>4988</v>
      </c>
      <c r="B3269" t="s">
        <v>5</v>
      </c>
      <c r="C3269" t="s">
        <v>1736</v>
      </c>
      <c r="D3269" t="s">
        <v>7008</v>
      </c>
      <c r="E3269" t="s">
        <v>1707</v>
      </c>
      <c r="H3269" t="str">
        <f>INDEX('Vensim Variables'!$B:$B,MATCH(EPS!$B3269,'Vensim Variables'!$A:$A,0))</f>
        <v>g pollutant</v>
      </c>
      <c r="I3269" t="str">
        <f t="shared" si="102"/>
        <v>NOx</v>
      </c>
      <c r="J3269">
        <f>INDEX(NoSettings!$C:$C,MATCH(EPS!$A3269,NoSettings!$A:$A,0))</f>
        <v>103144000</v>
      </c>
      <c r="K3269" s="109">
        <f>INDEX(GWP!$C$2:$C$13,MATCH(EPS!I3269,GWP!$B$2:$B$13,0))</f>
        <v>-8.1999999999999993</v>
      </c>
      <c r="L3269" s="5">
        <f t="shared" si="103"/>
        <v>-8.4578079999999992E-4</v>
      </c>
    </row>
    <row r="3270" spans="1:12">
      <c r="A3270" t="s">
        <v>4989</v>
      </c>
      <c r="B3270" t="s">
        <v>5</v>
      </c>
      <c r="C3270" t="s">
        <v>1736</v>
      </c>
      <c r="D3270" t="s">
        <v>7008</v>
      </c>
      <c r="E3270" t="s">
        <v>1708</v>
      </c>
      <c r="H3270" t="str">
        <f>INDEX('Vensim Variables'!$B:$B,MATCH(EPS!$B3270,'Vensim Variables'!$A:$A,0))</f>
        <v>g pollutant</v>
      </c>
      <c r="I3270" t="str">
        <f t="shared" si="102"/>
        <v>PM10</v>
      </c>
      <c r="J3270">
        <f>INDEX(NoSettings!$C:$C,MATCH(EPS!$A3270,NoSettings!$A:$A,0))</f>
        <v>8142460</v>
      </c>
      <c r="K3270" s="109">
        <f>INDEX(GWP!$C$2:$C$13,MATCH(EPS!I3270,GWP!$B$2:$B$13,0))</f>
        <v>0</v>
      </c>
      <c r="L3270" s="5">
        <f t="shared" si="103"/>
        <v>0</v>
      </c>
    </row>
    <row r="3271" spans="1:12">
      <c r="A3271" t="s">
        <v>4990</v>
      </c>
      <c r="B3271" t="s">
        <v>5</v>
      </c>
      <c r="C3271" t="s">
        <v>1736</v>
      </c>
      <c r="D3271" t="s">
        <v>7008</v>
      </c>
      <c r="E3271" t="s">
        <v>1709</v>
      </c>
      <c r="H3271" t="str">
        <f>INDEX('Vensim Variables'!$B:$B,MATCH(EPS!$B3271,'Vensim Variables'!$A:$A,0))</f>
        <v>g pollutant</v>
      </c>
      <c r="I3271" t="str">
        <f t="shared" si="102"/>
        <v>PM25</v>
      </c>
      <c r="J3271">
        <f>INDEX(NoSettings!$C:$C,MATCH(EPS!$A3271,NoSettings!$A:$A,0))</f>
        <v>7240800</v>
      </c>
      <c r="K3271" s="109">
        <f>INDEX(GWP!$C$2:$C$13,MATCH(EPS!I3271,GWP!$B$2:$B$13,0))</f>
        <v>0</v>
      </c>
      <c r="L3271" s="5">
        <f t="shared" si="103"/>
        <v>0</v>
      </c>
    </row>
    <row r="3272" spans="1:12">
      <c r="A3272" t="s">
        <v>4991</v>
      </c>
      <c r="B3272" t="s">
        <v>5</v>
      </c>
      <c r="C3272" t="s">
        <v>1736</v>
      </c>
      <c r="D3272" t="s">
        <v>7008</v>
      </c>
      <c r="E3272" t="s">
        <v>1710</v>
      </c>
      <c r="H3272" t="str">
        <f>INDEX('Vensim Variables'!$B:$B,MATCH(EPS!$B3272,'Vensim Variables'!$A:$A,0))</f>
        <v>g pollutant</v>
      </c>
      <c r="I3272" t="str">
        <f t="shared" si="102"/>
        <v>SOx</v>
      </c>
      <c r="J3272">
        <f>INDEX(NoSettings!$C:$C,MATCH(EPS!$A3272,NoSettings!$A:$A,0))</f>
        <v>21927200</v>
      </c>
      <c r="K3272" s="109">
        <f>INDEX(GWP!$C$2:$C$13,MATCH(EPS!I3272,GWP!$B$2:$B$13,0))</f>
        <v>0</v>
      </c>
      <c r="L3272" s="5">
        <f t="shared" si="103"/>
        <v>0</v>
      </c>
    </row>
    <row r="3273" spans="1:12">
      <c r="A3273" t="s">
        <v>4992</v>
      </c>
      <c r="B3273" t="s">
        <v>5</v>
      </c>
      <c r="C3273" t="s">
        <v>1736</v>
      </c>
      <c r="D3273" t="s">
        <v>7008</v>
      </c>
      <c r="E3273" t="s">
        <v>1711</v>
      </c>
      <c r="H3273" t="str">
        <f>INDEX('Vensim Variables'!$B:$B,MATCH(EPS!$B3273,'Vensim Variables'!$A:$A,0))</f>
        <v>g pollutant</v>
      </c>
      <c r="I3273" t="str">
        <f t="shared" si="102"/>
        <v>BC</v>
      </c>
      <c r="J3273">
        <f>INDEX(NoSettings!$C:$C,MATCH(EPS!$A3273,NoSettings!$A:$A,0))</f>
        <v>1693290</v>
      </c>
      <c r="K3273" s="109">
        <f>INDEX(GWP!$C$2:$C$13,MATCH(EPS!I3273,GWP!$B$2:$B$13,0))</f>
        <v>345</v>
      </c>
      <c r="L3273" s="5">
        <f t="shared" si="103"/>
        <v>5.8418504999999999E-4</v>
      </c>
    </row>
    <row r="3274" spans="1:12">
      <c r="A3274" t="s">
        <v>4993</v>
      </c>
      <c r="B3274" t="s">
        <v>5</v>
      </c>
      <c r="C3274" t="s">
        <v>1736</v>
      </c>
      <c r="D3274" t="s">
        <v>7008</v>
      </c>
      <c r="E3274" t="s">
        <v>1712</v>
      </c>
      <c r="H3274" t="str">
        <f>INDEX('Vensim Variables'!$B:$B,MATCH(EPS!$B3274,'Vensim Variables'!$A:$A,0))</f>
        <v>g pollutant</v>
      </c>
      <c r="I3274" t="str">
        <f t="shared" si="102"/>
        <v>OC</v>
      </c>
      <c r="J3274">
        <f>INDEX(NoSettings!$C:$C,MATCH(EPS!$A3274,NoSettings!$A:$A,0))</f>
        <v>1445720</v>
      </c>
      <c r="K3274" s="109">
        <f>INDEX(GWP!$C$2:$C$13,MATCH(EPS!I3274,GWP!$B$2:$B$13,0))</f>
        <v>-46</v>
      </c>
      <c r="L3274" s="5">
        <f t="shared" si="103"/>
        <v>-6.6503120000000005E-5</v>
      </c>
    </row>
    <row r="3275" spans="1:12">
      <c r="A3275" t="s">
        <v>4994</v>
      </c>
      <c r="B3275" t="s">
        <v>5</v>
      </c>
      <c r="C3275" t="s">
        <v>1736</v>
      </c>
      <c r="D3275" t="s">
        <v>7008</v>
      </c>
      <c r="E3275" t="s">
        <v>1713</v>
      </c>
      <c r="H3275" t="str">
        <f>INDEX('Vensim Variables'!$B:$B,MATCH(EPS!$B3275,'Vensim Variables'!$A:$A,0))</f>
        <v>g pollutant</v>
      </c>
      <c r="I3275" t="str">
        <f t="shared" si="102"/>
        <v>CH4</v>
      </c>
      <c r="J3275">
        <f>INDEX(NoSettings!$C:$C,MATCH(EPS!$A3275,NoSettings!$A:$A,0))</f>
        <v>9169440</v>
      </c>
      <c r="K3275" s="109">
        <f>INDEX(GWP!$C$2:$C$13,MATCH(EPS!I3275,GWP!$B$2:$B$13,0))</f>
        <v>28</v>
      </c>
      <c r="L3275" s="5">
        <f t="shared" si="103"/>
        <v>2.5674432000000002E-4</v>
      </c>
    </row>
    <row r="3276" spans="1:12">
      <c r="A3276" t="s">
        <v>4995</v>
      </c>
      <c r="B3276" t="s">
        <v>5</v>
      </c>
      <c r="C3276" t="s">
        <v>1736</v>
      </c>
      <c r="D3276" t="s">
        <v>7008</v>
      </c>
      <c r="E3276" t="s">
        <v>1714</v>
      </c>
      <c r="H3276" t="str">
        <f>INDEX('Vensim Variables'!$B:$B,MATCH(EPS!$B3276,'Vensim Variables'!$A:$A,0))</f>
        <v>g pollutant</v>
      </c>
      <c r="I3276" t="str">
        <f t="shared" si="102"/>
        <v>N2O</v>
      </c>
      <c r="J3276">
        <f>INDEX(NoSettings!$C:$C,MATCH(EPS!$A3276,NoSettings!$A:$A,0))</f>
        <v>1833890</v>
      </c>
      <c r="K3276" s="109">
        <f>INDEX(GWP!$C$2:$C$13,MATCH(EPS!I3276,GWP!$B$2:$B$13,0))</f>
        <v>265</v>
      </c>
      <c r="L3276" s="5">
        <f t="shared" si="103"/>
        <v>4.8598085000000002E-4</v>
      </c>
    </row>
    <row r="3277" spans="1:12">
      <c r="A3277" t="s">
        <v>4996</v>
      </c>
      <c r="B3277" t="s">
        <v>5</v>
      </c>
      <c r="C3277" t="s">
        <v>1736</v>
      </c>
      <c r="D3277" t="s">
        <v>7008</v>
      </c>
      <c r="E3277" t="s">
        <v>1715</v>
      </c>
      <c r="H3277" t="str">
        <f>INDEX('Vensim Variables'!$B:$B,MATCH(EPS!$B3277,'Vensim Variables'!$A:$A,0))</f>
        <v>g pollutant</v>
      </c>
      <c r="I3277" t="str">
        <f t="shared" si="102"/>
        <v>F gases</v>
      </c>
      <c r="J3277">
        <f>INDEX(NoSettings!$C:$C,MATCH(EPS!$A3277,NoSettings!$A:$A,0))</f>
        <v>0</v>
      </c>
      <c r="K3277" s="109">
        <f>INDEX(GWP!$C$2:$C$13,MATCH(EPS!I3277,GWP!$B$2:$B$13,0))</f>
        <v>1</v>
      </c>
      <c r="L3277" s="5">
        <f t="shared" si="103"/>
        <v>0</v>
      </c>
    </row>
    <row r="3278" spans="1:12">
      <c r="A3278" t="s">
        <v>4997</v>
      </c>
      <c r="B3278" t="s">
        <v>5</v>
      </c>
      <c r="C3278" t="s">
        <v>1736</v>
      </c>
      <c r="D3278" t="s">
        <v>7009</v>
      </c>
      <c r="E3278" t="s">
        <v>1702</v>
      </c>
      <c r="H3278" t="str">
        <f>INDEX('Vensim Variables'!$B:$B,MATCH(EPS!$B3278,'Vensim Variables'!$A:$A,0))</f>
        <v>g pollutant</v>
      </c>
      <c r="I3278" t="str">
        <f t="shared" si="102"/>
        <v>CO2</v>
      </c>
      <c r="J3278">
        <f>INDEX(NoSettings!$C:$C,MATCH(EPS!$A3278,NoSettings!$A:$A,0))</f>
        <v>0</v>
      </c>
      <c r="K3278" s="109">
        <f>INDEX(GWP!$C$2:$C$13,MATCH(EPS!I3278,GWP!$B$2:$B$13,0))</f>
        <v>1</v>
      </c>
      <c r="L3278" s="5">
        <f t="shared" si="103"/>
        <v>0</v>
      </c>
    </row>
    <row r="3279" spans="1:12">
      <c r="A3279" t="s">
        <v>4998</v>
      </c>
      <c r="B3279" t="s">
        <v>5</v>
      </c>
      <c r="C3279" t="s">
        <v>1736</v>
      </c>
      <c r="D3279" t="s">
        <v>7009</v>
      </c>
      <c r="E3279" t="s">
        <v>1705</v>
      </c>
      <c r="H3279" t="str">
        <f>INDEX('Vensim Variables'!$B:$B,MATCH(EPS!$B3279,'Vensim Variables'!$A:$A,0))</f>
        <v>g pollutant</v>
      </c>
      <c r="I3279" t="str">
        <f t="shared" si="102"/>
        <v>VOC</v>
      </c>
      <c r="J3279">
        <f>INDEX(NoSettings!$C:$C,MATCH(EPS!$A3279,NoSettings!$A:$A,0))</f>
        <v>0</v>
      </c>
      <c r="K3279" s="109">
        <f>INDEX(GWP!$C$2:$C$13,MATCH(EPS!I3279,GWP!$B$2:$B$13,0))</f>
        <v>5</v>
      </c>
      <c r="L3279" s="5">
        <f t="shared" si="103"/>
        <v>0</v>
      </c>
    </row>
    <row r="3280" spans="1:12">
      <c r="A3280" t="s">
        <v>4999</v>
      </c>
      <c r="B3280" t="s">
        <v>5</v>
      </c>
      <c r="C3280" t="s">
        <v>1736</v>
      </c>
      <c r="D3280" t="s">
        <v>7009</v>
      </c>
      <c r="E3280" t="s">
        <v>1706</v>
      </c>
      <c r="H3280" t="str">
        <f>INDEX('Vensim Variables'!$B:$B,MATCH(EPS!$B3280,'Vensim Variables'!$A:$A,0))</f>
        <v>g pollutant</v>
      </c>
      <c r="I3280" t="str">
        <f t="shared" si="102"/>
        <v>CO</v>
      </c>
      <c r="J3280">
        <f>INDEX(NoSettings!$C:$C,MATCH(EPS!$A3280,NoSettings!$A:$A,0))</f>
        <v>0</v>
      </c>
      <c r="K3280" s="109">
        <f>INDEX(GWP!$C$2:$C$13,MATCH(EPS!I3280,GWP!$B$2:$B$13,0))</f>
        <v>1.8</v>
      </c>
      <c r="L3280" s="5">
        <f t="shared" si="103"/>
        <v>0</v>
      </c>
    </row>
    <row r="3281" spans="1:12">
      <c r="A3281" t="s">
        <v>5000</v>
      </c>
      <c r="B3281" t="s">
        <v>5</v>
      </c>
      <c r="C3281" t="s">
        <v>1736</v>
      </c>
      <c r="D3281" t="s">
        <v>7009</v>
      </c>
      <c r="E3281" t="s">
        <v>1707</v>
      </c>
      <c r="H3281" t="str">
        <f>INDEX('Vensim Variables'!$B:$B,MATCH(EPS!$B3281,'Vensim Variables'!$A:$A,0))</f>
        <v>g pollutant</v>
      </c>
      <c r="I3281" t="str">
        <f t="shared" si="102"/>
        <v>NOx</v>
      </c>
      <c r="J3281">
        <f>INDEX(NoSettings!$C:$C,MATCH(EPS!$A3281,NoSettings!$A:$A,0))</f>
        <v>0</v>
      </c>
      <c r="K3281" s="109">
        <f>INDEX(GWP!$C$2:$C$13,MATCH(EPS!I3281,GWP!$B$2:$B$13,0))</f>
        <v>-8.1999999999999993</v>
      </c>
      <c r="L3281" s="5">
        <f t="shared" si="103"/>
        <v>0</v>
      </c>
    </row>
    <row r="3282" spans="1:12">
      <c r="A3282" t="s">
        <v>5001</v>
      </c>
      <c r="B3282" t="s">
        <v>5</v>
      </c>
      <c r="C3282" t="s">
        <v>1736</v>
      </c>
      <c r="D3282" t="s">
        <v>7009</v>
      </c>
      <c r="E3282" t="s">
        <v>1708</v>
      </c>
      <c r="H3282" t="str">
        <f>INDEX('Vensim Variables'!$B:$B,MATCH(EPS!$B3282,'Vensim Variables'!$A:$A,0))</f>
        <v>g pollutant</v>
      </c>
      <c r="I3282" t="str">
        <f t="shared" si="102"/>
        <v>PM10</v>
      </c>
      <c r="J3282">
        <f>INDEX(NoSettings!$C:$C,MATCH(EPS!$A3282,NoSettings!$A:$A,0))</f>
        <v>0</v>
      </c>
      <c r="K3282" s="109">
        <f>INDEX(GWP!$C$2:$C$13,MATCH(EPS!I3282,GWP!$B$2:$B$13,0))</f>
        <v>0</v>
      </c>
      <c r="L3282" s="5">
        <f t="shared" si="103"/>
        <v>0</v>
      </c>
    </row>
    <row r="3283" spans="1:12">
      <c r="A3283" t="s">
        <v>5002</v>
      </c>
      <c r="B3283" t="s">
        <v>5</v>
      </c>
      <c r="C3283" t="s">
        <v>1736</v>
      </c>
      <c r="D3283" t="s">
        <v>7009</v>
      </c>
      <c r="E3283" t="s">
        <v>1709</v>
      </c>
      <c r="H3283" t="str">
        <f>INDEX('Vensim Variables'!$B:$B,MATCH(EPS!$B3283,'Vensim Variables'!$A:$A,0))</f>
        <v>g pollutant</v>
      </c>
      <c r="I3283" t="str">
        <f t="shared" si="102"/>
        <v>PM25</v>
      </c>
      <c r="J3283">
        <f>INDEX(NoSettings!$C:$C,MATCH(EPS!$A3283,NoSettings!$A:$A,0))</f>
        <v>0</v>
      </c>
      <c r="K3283" s="109">
        <f>INDEX(GWP!$C$2:$C$13,MATCH(EPS!I3283,GWP!$B$2:$B$13,0))</f>
        <v>0</v>
      </c>
      <c r="L3283" s="5">
        <f t="shared" si="103"/>
        <v>0</v>
      </c>
    </row>
    <row r="3284" spans="1:12">
      <c r="A3284" t="s">
        <v>5003</v>
      </c>
      <c r="B3284" t="s">
        <v>5</v>
      </c>
      <c r="C3284" t="s">
        <v>1736</v>
      </c>
      <c r="D3284" t="s">
        <v>7009</v>
      </c>
      <c r="E3284" t="s">
        <v>1710</v>
      </c>
      <c r="H3284" t="str">
        <f>INDEX('Vensim Variables'!$B:$B,MATCH(EPS!$B3284,'Vensim Variables'!$A:$A,0))</f>
        <v>g pollutant</v>
      </c>
      <c r="I3284" t="str">
        <f t="shared" si="102"/>
        <v>SOx</v>
      </c>
      <c r="J3284">
        <f>INDEX(NoSettings!$C:$C,MATCH(EPS!$A3284,NoSettings!$A:$A,0))</f>
        <v>0</v>
      </c>
      <c r="K3284" s="109">
        <f>INDEX(GWP!$C$2:$C$13,MATCH(EPS!I3284,GWP!$B$2:$B$13,0))</f>
        <v>0</v>
      </c>
      <c r="L3284" s="5">
        <f t="shared" si="103"/>
        <v>0</v>
      </c>
    </row>
    <row r="3285" spans="1:12">
      <c r="A3285" t="s">
        <v>5004</v>
      </c>
      <c r="B3285" t="s">
        <v>5</v>
      </c>
      <c r="C3285" t="s">
        <v>1736</v>
      </c>
      <c r="D3285" t="s">
        <v>7009</v>
      </c>
      <c r="E3285" t="s">
        <v>1711</v>
      </c>
      <c r="H3285" t="str">
        <f>INDEX('Vensim Variables'!$B:$B,MATCH(EPS!$B3285,'Vensim Variables'!$A:$A,0))</f>
        <v>g pollutant</v>
      </c>
      <c r="I3285" t="str">
        <f t="shared" si="102"/>
        <v>BC</v>
      </c>
      <c r="J3285">
        <f>INDEX(NoSettings!$C:$C,MATCH(EPS!$A3285,NoSettings!$A:$A,0))</f>
        <v>0</v>
      </c>
      <c r="K3285" s="109">
        <f>INDEX(GWP!$C$2:$C$13,MATCH(EPS!I3285,GWP!$B$2:$B$13,0))</f>
        <v>345</v>
      </c>
      <c r="L3285" s="5">
        <f t="shared" si="103"/>
        <v>0</v>
      </c>
    </row>
    <row r="3286" spans="1:12">
      <c r="A3286" t="s">
        <v>5005</v>
      </c>
      <c r="B3286" t="s">
        <v>5</v>
      </c>
      <c r="C3286" t="s">
        <v>1736</v>
      </c>
      <c r="D3286" t="s">
        <v>7009</v>
      </c>
      <c r="E3286" t="s">
        <v>1712</v>
      </c>
      <c r="H3286" t="str">
        <f>INDEX('Vensim Variables'!$B:$B,MATCH(EPS!$B3286,'Vensim Variables'!$A:$A,0))</f>
        <v>g pollutant</v>
      </c>
      <c r="I3286" t="str">
        <f t="shared" si="102"/>
        <v>OC</v>
      </c>
      <c r="J3286">
        <f>INDEX(NoSettings!$C:$C,MATCH(EPS!$A3286,NoSettings!$A:$A,0))</f>
        <v>0</v>
      </c>
      <c r="K3286" s="109">
        <f>INDEX(GWP!$C$2:$C$13,MATCH(EPS!I3286,GWP!$B$2:$B$13,0))</f>
        <v>-46</v>
      </c>
      <c r="L3286" s="5">
        <f t="shared" si="103"/>
        <v>0</v>
      </c>
    </row>
    <row r="3287" spans="1:12">
      <c r="A3287" t="s">
        <v>5006</v>
      </c>
      <c r="B3287" t="s">
        <v>5</v>
      </c>
      <c r="C3287" t="s">
        <v>1736</v>
      </c>
      <c r="D3287" t="s">
        <v>7009</v>
      </c>
      <c r="E3287" t="s">
        <v>1713</v>
      </c>
      <c r="H3287" t="str">
        <f>INDEX('Vensim Variables'!$B:$B,MATCH(EPS!$B3287,'Vensim Variables'!$A:$A,0))</f>
        <v>g pollutant</v>
      </c>
      <c r="I3287" t="str">
        <f t="shared" si="102"/>
        <v>CH4</v>
      </c>
      <c r="J3287">
        <f>INDEX(NoSettings!$C:$C,MATCH(EPS!$A3287,NoSettings!$A:$A,0))</f>
        <v>0</v>
      </c>
      <c r="K3287" s="109">
        <f>INDEX(GWP!$C$2:$C$13,MATCH(EPS!I3287,GWP!$B$2:$B$13,0))</f>
        <v>28</v>
      </c>
      <c r="L3287" s="5">
        <f t="shared" si="103"/>
        <v>0</v>
      </c>
    </row>
    <row r="3288" spans="1:12">
      <c r="A3288" t="s">
        <v>5007</v>
      </c>
      <c r="B3288" t="s">
        <v>5</v>
      </c>
      <c r="C3288" t="s">
        <v>1736</v>
      </c>
      <c r="D3288" t="s">
        <v>7009</v>
      </c>
      <c r="E3288" t="s">
        <v>1714</v>
      </c>
      <c r="H3288" t="str">
        <f>INDEX('Vensim Variables'!$B:$B,MATCH(EPS!$B3288,'Vensim Variables'!$A:$A,0))</f>
        <v>g pollutant</v>
      </c>
      <c r="I3288" t="str">
        <f t="shared" si="102"/>
        <v>N2O</v>
      </c>
      <c r="J3288">
        <f>INDEX(NoSettings!$C:$C,MATCH(EPS!$A3288,NoSettings!$A:$A,0))</f>
        <v>0</v>
      </c>
      <c r="K3288" s="109">
        <f>INDEX(GWP!$C$2:$C$13,MATCH(EPS!I3288,GWP!$B$2:$B$13,0))</f>
        <v>265</v>
      </c>
      <c r="L3288" s="5">
        <f t="shared" si="103"/>
        <v>0</v>
      </c>
    </row>
    <row r="3289" spans="1:12">
      <c r="A3289" t="s">
        <v>5008</v>
      </c>
      <c r="B3289" t="s">
        <v>5</v>
      </c>
      <c r="C3289" t="s">
        <v>1736</v>
      </c>
      <c r="D3289" t="s">
        <v>7009</v>
      </c>
      <c r="E3289" t="s">
        <v>1715</v>
      </c>
      <c r="H3289" t="str">
        <f>INDEX('Vensim Variables'!$B:$B,MATCH(EPS!$B3289,'Vensim Variables'!$A:$A,0))</f>
        <v>g pollutant</v>
      </c>
      <c r="I3289" t="str">
        <f t="shared" si="102"/>
        <v>F gases</v>
      </c>
      <c r="J3289">
        <f>INDEX(NoSettings!$C:$C,MATCH(EPS!$A3289,NoSettings!$A:$A,0))</f>
        <v>0</v>
      </c>
      <c r="K3289" s="109">
        <f>INDEX(GWP!$C$2:$C$13,MATCH(EPS!I3289,GWP!$B$2:$B$13,0))</f>
        <v>1</v>
      </c>
      <c r="L3289" s="5">
        <f t="shared" si="103"/>
        <v>0</v>
      </c>
    </row>
    <row r="3290" spans="1:12">
      <c r="A3290" t="s">
        <v>5009</v>
      </c>
      <c r="B3290" t="s">
        <v>5</v>
      </c>
      <c r="C3290" t="s">
        <v>1736</v>
      </c>
      <c r="D3290" t="s">
        <v>7010</v>
      </c>
      <c r="E3290" t="s">
        <v>1702</v>
      </c>
      <c r="H3290" t="str">
        <f>INDEX('Vensim Variables'!$B:$B,MATCH(EPS!$B3290,'Vensim Variables'!$A:$A,0))</f>
        <v>g pollutant</v>
      </c>
      <c r="I3290" t="str">
        <f t="shared" si="102"/>
        <v>CO2</v>
      </c>
      <c r="J3290">
        <f>INDEX(NoSettings!$C:$C,MATCH(EPS!$A3290,NoSettings!$A:$A,0))</f>
        <v>4678310000000</v>
      </c>
      <c r="K3290" s="109">
        <f>INDEX(GWP!$C$2:$C$13,MATCH(EPS!I3290,GWP!$B$2:$B$13,0))</f>
        <v>1</v>
      </c>
      <c r="L3290" s="5">
        <f t="shared" si="103"/>
        <v>4.6783099999999997</v>
      </c>
    </row>
    <row r="3291" spans="1:12">
      <c r="A3291" t="s">
        <v>5010</v>
      </c>
      <c r="B3291" t="s">
        <v>5</v>
      </c>
      <c r="C3291" t="s">
        <v>1736</v>
      </c>
      <c r="D3291" t="s">
        <v>7010</v>
      </c>
      <c r="E3291" t="s">
        <v>1705</v>
      </c>
      <c r="H3291" t="str">
        <f>INDEX('Vensim Variables'!$B:$B,MATCH(EPS!$B3291,'Vensim Variables'!$A:$A,0))</f>
        <v>g pollutant</v>
      </c>
      <c r="I3291" t="str">
        <f t="shared" si="102"/>
        <v>VOC</v>
      </c>
      <c r="J3291">
        <f>INDEX(NoSettings!$C:$C,MATCH(EPS!$A3291,NoSettings!$A:$A,0))</f>
        <v>133105000</v>
      </c>
      <c r="K3291" s="109">
        <f>INDEX(GWP!$C$2:$C$13,MATCH(EPS!I3291,GWP!$B$2:$B$13,0))</f>
        <v>5</v>
      </c>
      <c r="L3291" s="5">
        <f t="shared" si="103"/>
        <v>6.6552500000000004E-4</v>
      </c>
    </row>
    <row r="3292" spans="1:12">
      <c r="A3292" t="s">
        <v>5011</v>
      </c>
      <c r="B3292" t="s">
        <v>5</v>
      </c>
      <c r="C3292" t="s">
        <v>1736</v>
      </c>
      <c r="D3292" t="s">
        <v>7010</v>
      </c>
      <c r="E3292" t="s">
        <v>1706</v>
      </c>
      <c r="H3292" t="str">
        <f>INDEX('Vensim Variables'!$B:$B,MATCH(EPS!$B3292,'Vensim Variables'!$A:$A,0))</f>
        <v>g pollutant</v>
      </c>
      <c r="I3292" t="str">
        <f t="shared" si="102"/>
        <v>CO</v>
      </c>
      <c r="J3292">
        <f>INDEX(NoSettings!$C:$C,MATCH(EPS!$A3292,NoSettings!$A:$A,0))</f>
        <v>614714000</v>
      </c>
      <c r="K3292" s="109">
        <f>INDEX(GWP!$C$2:$C$13,MATCH(EPS!I3292,GWP!$B$2:$B$13,0))</f>
        <v>1.8</v>
      </c>
      <c r="L3292" s="5">
        <f t="shared" si="103"/>
        <v>1.1064852E-3</v>
      </c>
    </row>
    <row r="3293" spans="1:12">
      <c r="A3293" t="s">
        <v>5012</v>
      </c>
      <c r="B3293" t="s">
        <v>5</v>
      </c>
      <c r="C3293" t="s">
        <v>1736</v>
      </c>
      <c r="D3293" t="s">
        <v>7010</v>
      </c>
      <c r="E3293" t="s">
        <v>1707</v>
      </c>
      <c r="H3293" t="str">
        <f>INDEX('Vensim Variables'!$B:$B,MATCH(EPS!$B3293,'Vensim Variables'!$A:$A,0))</f>
        <v>g pollutant</v>
      </c>
      <c r="I3293" t="str">
        <f t="shared" si="102"/>
        <v>NOx</v>
      </c>
      <c r="J3293">
        <f>INDEX(NoSettings!$C:$C,MATCH(EPS!$A3293,NoSettings!$A:$A,0))</f>
        <v>2103870000</v>
      </c>
      <c r="K3293" s="109">
        <f>INDEX(GWP!$C$2:$C$13,MATCH(EPS!I3293,GWP!$B$2:$B$13,0))</f>
        <v>-8.1999999999999993</v>
      </c>
      <c r="L3293" s="5">
        <f t="shared" si="103"/>
        <v>-1.7251734000000001E-2</v>
      </c>
    </row>
    <row r="3294" spans="1:12">
      <c r="A3294" t="s">
        <v>5013</v>
      </c>
      <c r="B3294" t="s">
        <v>5</v>
      </c>
      <c r="C3294" t="s">
        <v>1736</v>
      </c>
      <c r="D3294" t="s">
        <v>7010</v>
      </c>
      <c r="E3294" t="s">
        <v>1708</v>
      </c>
      <c r="H3294" t="str">
        <f>INDEX('Vensim Variables'!$B:$B,MATCH(EPS!$B3294,'Vensim Variables'!$A:$A,0))</f>
        <v>g pollutant</v>
      </c>
      <c r="I3294" t="str">
        <f t="shared" si="102"/>
        <v>PM10</v>
      </c>
      <c r="J3294">
        <f>INDEX(NoSettings!$C:$C,MATCH(EPS!$A3294,NoSettings!$A:$A,0))</f>
        <v>166085000</v>
      </c>
      <c r="K3294" s="109">
        <f>INDEX(GWP!$C$2:$C$13,MATCH(EPS!I3294,GWP!$B$2:$B$13,0))</f>
        <v>0</v>
      </c>
      <c r="L3294" s="5">
        <f t="shared" si="103"/>
        <v>0</v>
      </c>
    </row>
    <row r="3295" spans="1:12">
      <c r="A3295" t="s">
        <v>5014</v>
      </c>
      <c r="B3295" t="s">
        <v>5</v>
      </c>
      <c r="C3295" t="s">
        <v>1736</v>
      </c>
      <c r="D3295" t="s">
        <v>7010</v>
      </c>
      <c r="E3295" t="s">
        <v>1709</v>
      </c>
      <c r="H3295" t="str">
        <f>INDEX('Vensim Variables'!$B:$B,MATCH(EPS!$B3295,'Vensim Variables'!$A:$A,0))</f>
        <v>g pollutant</v>
      </c>
      <c r="I3295" t="str">
        <f t="shared" si="102"/>
        <v>PM25</v>
      </c>
      <c r="J3295">
        <f>INDEX(NoSettings!$C:$C,MATCH(EPS!$A3295,NoSettings!$A:$A,0))</f>
        <v>147693000</v>
      </c>
      <c r="K3295" s="109">
        <f>INDEX(GWP!$C$2:$C$13,MATCH(EPS!I3295,GWP!$B$2:$B$13,0))</f>
        <v>0</v>
      </c>
      <c r="L3295" s="5">
        <f t="shared" si="103"/>
        <v>0</v>
      </c>
    </row>
    <row r="3296" spans="1:12">
      <c r="A3296" t="s">
        <v>5015</v>
      </c>
      <c r="B3296" t="s">
        <v>5</v>
      </c>
      <c r="C3296" t="s">
        <v>1736</v>
      </c>
      <c r="D3296" t="s">
        <v>7010</v>
      </c>
      <c r="E3296" t="s">
        <v>1710</v>
      </c>
      <c r="H3296" t="str">
        <f>INDEX('Vensim Variables'!$B:$B,MATCH(EPS!$B3296,'Vensim Variables'!$A:$A,0))</f>
        <v>g pollutant</v>
      </c>
      <c r="I3296" t="str">
        <f t="shared" si="102"/>
        <v>SOx</v>
      </c>
      <c r="J3296">
        <f>INDEX(NoSettings!$C:$C,MATCH(EPS!$A3296,NoSettings!$A:$A,0))</f>
        <v>447257000</v>
      </c>
      <c r="K3296" s="109">
        <f>INDEX(GWP!$C$2:$C$13,MATCH(EPS!I3296,GWP!$B$2:$B$13,0))</f>
        <v>0</v>
      </c>
      <c r="L3296" s="5">
        <f t="shared" si="103"/>
        <v>0</v>
      </c>
    </row>
    <row r="3297" spans="1:12">
      <c r="A3297" t="s">
        <v>5016</v>
      </c>
      <c r="B3297" t="s">
        <v>5</v>
      </c>
      <c r="C3297" t="s">
        <v>1736</v>
      </c>
      <c r="D3297" t="s">
        <v>7010</v>
      </c>
      <c r="E3297" t="s">
        <v>1711</v>
      </c>
      <c r="H3297" t="str">
        <f>INDEX('Vensim Variables'!$B:$B,MATCH(EPS!$B3297,'Vensim Variables'!$A:$A,0))</f>
        <v>g pollutant</v>
      </c>
      <c r="I3297" t="str">
        <f t="shared" si="102"/>
        <v>BC</v>
      </c>
      <c r="J3297">
        <f>INDEX(NoSettings!$C:$C,MATCH(EPS!$A3297,NoSettings!$A:$A,0))</f>
        <v>34538700</v>
      </c>
      <c r="K3297" s="109">
        <f>INDEX(GWP!$C$2:$C$13,MATCH(EPS!I3297,GWP!$B$2:$B$13,0))</f>
        <v>345</v>
      </c>
      <c r="L3297" s="5">
        <f t="shared" si="103"/>
        <v>1.19158515E-2</v>
      </c>
    </row>
    <row r="3298" spans="1:12">
      <c r="A3298" t="s">
        <v>5017</v>
      </c>
      <c r="B3298" t="s">
        <v>5</v>
      </c>
      <c r="C3298" t="s">
        <v>1736</v>
      </c>
      <c r="D3298" t="s">
        <v>7010</v>
      </c>
      <c r="E3298" t="s">
        <v>1712</v>
      </c>
      <c r="H3298" t="str">
        <f>INDEX('Vensim Variables'!$B:$B,MATCH(EPS!$B3298,'Vensim Variables'!$A:$A,0))</f>
        <v>g pollutant</v>
      </c>
      <c r="I3298" t="str">
        <f t="shared" si="102"/>
        <v>OC</v>
      </c>
      <c r="J3298">
        <f>INDEX(NoSettings!$C:$C,MATCH(EPS!$A3298,NoSettings!$A:$A,0))</f>
        <v>29488800</v>
      </c>
      <c r="K3298" s="109">
        <f>INDEX(GWP!$C$2:$C$13,MATCH(EPS!I3298,GWP!$B$2:$B$13,0))</f>
        <v>-46</v>
      </c>
      <c r="L3298" s="5">
        <f t="shared" si="103"/>
        <v>-1.3564848000000001E-3</v>
      </c>
    </row>
    <row r="3299" spans="1:12">
      <c r="A3299" t="s">
        <v>5018</v>
      </c>
      <c r="B3299" t="s">
        <v>5</v>
      </c>
      <c r="C3299" t="s">
        <v>1736</v>
      </c>
      <c r="D3299" t="s">
        <v>7010</v>
      </c>
      <c r="E3299" t="s">
        <v>1713</v>
      </c>
      <c r="H3299" t="str">
        <f>INDEX('Vensim Variables'!$B:$B,MATCH(EPS!$B3299,'Vensim Variables'!$A:$A,0))</f>
        <v>g pollutant</v>
      </c>
      <c r="I3299" t="str">
        <f t="shared" si="102"/>
        <v>CH4</v>
      </c>
      <c r="J3299">
        <f>INDEX(NoSettings!$C:$C,MATCH(EPS!$A3299,NoSettings!$A:$A,0))</f>
        <v>187033000</v>
      </c>
      <c r="K3299" s="109">
        <f>INDEX(GWP!$C$2:$C$13,MATCH(EPS!I3299,GWP!$B$2:$B$13,0))</f>
        <v>28</v>
      </c>
      <c r="L3299" s="5">
        <f t="shared" si="103"/>
        <v>5.2369239999999996E-3</v>
      </c>
    </row>
    <row r="3300" spans="1:12">
      <c r="A3300" t="s">
        <v>5019</v>
      </c>
      <c r="B3300" t="s">
        <v>5</v>
      </c>
      <c r="C3300" t="s">
        <v>1736</v>
      </c>
      <c r="D3300" t="s">
        <v>7010</v>
      </c>
      <c r="E3300" t="s">
        <v>1714</v>
      </c>
      <c r="H3300" t="str">
        <f>INDEX('Vensim Variables'!$B:$B,MATCH(EPS!$B3300,'Vensim Variables'!$A:$A,0))</f>
        <v>g pollutant</v>
      </c>
      <c r="I3300" t="str">
        <f t="shared" si="102"/>
        <v>N2O</v>
      </c>
      <c r="J3300">
        <f>INDEX(NoSettings!$C:$C,MATCH(EPS!$A3300,NoSettings!$A:$A,0))</f>
        <v>37406500</v>
      </c>
      <c r="K3300" s="109">
        <f>INDEX(GWP!$C$2:$C$13,MATCH(EPS!I3300,GWP!$B$2:$B$13,0))</f>
        <v>265</v>
      </c>
      <c r="L3300" s="5">
        <f t="shared" si="103"/>
        <v>9.9127225000000003E-3</v>
      </c>
    </row>
    <row r="3301" spans="1:12">
      <c r="A3301" t="s">
        <v>5020</v>
      </c>
      <c r="B3301" t="s">
        <v>5</v>
      </c>
      <c r="C3301" t="s">
        <v>1736</v>
      </c>
      <c r="D3301" t="s">
        <v>7010</v>
      </c>
      <c r="E3301" t="s">
        <v>1715</v>
      </c>
      <c r="H3301" t="str">
        <f>INDEX('Vensim Variables'!$B:$B,MATCH(EPS!$B3301,'Vensim Variables'!$A:$A,0))</f>
        <v>g pollutant</v>
      </c>
      <c r="I3301" t="str">
        <f t="shared" si="102"/>
        <v>F gases</v>
      </c>
      <c r="J3301">
        <f>INDEX(NoSettings!$C:$C,MATCH(EPS!$A3301,NoSettings!$A:$A,0))</f>
        <v>0</v>
      </c>
      <c r="K3301" s="109">
        <f>INDEX(GWP!$C$2:$C$13,MATCH(EPS!I3301,GWP!$B$2:$B$13,0))</f>
        <v>1</v>
      </c>
      <c r="L3301" s="5">
        <f t="shared" si="103"/>
        <v>0</v>
      </c>
    </row>
    <row r="3302" spans="1:12">
      <c r="A3302" t="s">
        <v>5021</v>
      </c>
      <c r="B3302" t="s">
        <v>5</v>
      </c>
      <c r="C3302" t="s">
        <v>1736</v>
      </c>
      <c r="D3302" t="s">
        <v>7011</v>
      </c>
      <c r="E3302" t="s">
        <v>1702</v>
      </c>
      <c r="H3302" t="str">
        <f>INDEX('Vensim Variables'!$B:$B,MATCH(EPS!$B3302,'Vensim Variables'!$A:$A,0))</f>
        <v>g pollutant</v>
      </c>
      <c r="I3302" t="str">
        <f t="shared" si="102"/>
        <v>CO2</v>
      </c>
      <c r="J3302">
        <f>INDEX(NoSettings!$C:$C,MATCH(EPS!$A3302,NoSettings!$A:$A,0))</f>
        <v>211915000000</v>
      </c>
      <c r="K3302" s="109">
        <f>INDEX(GWP!$C$2:$C$13,MATCH(EPS!I3302,GWP!$B$2:$B$13,0))</f>
        <v>1</v>
      </c>
      <c r="L3302" s="5">
        <f t="shared" si="103"/>
        <v>0.21191499999999999</v>
      </c>
    </row>
    <row r="3303" spans="1:12">
      <c r="A3303" t="s">
        <v>5022</v>
      </c>
      <c r="B3303" t="s">
        <v>5</v>
      </c>
      <c r="C3303" t="s">
        <v>1736</v>
      </c>
      <c r="D3303" t="s">
        <v>7011</v>
      </c>
      <c r="E3303" t="s">
        <v>1705</v>
      </c>
      <c r="H3303" t="str">
        <f>INDEX('Vensim Variables'!$B:$B,MATCH(EPS!$B3303,'Vensim Variables'!$A:$A,0))</f>
        <v>g pollutant</v>
      </c>
      <c r="I3303" t="str">
        <f t="shared" si="102"/>
        <v>VOC</v>
      </c>
      <c r="J3303">
        <f>INDEX(NoSettings!$C:$C,MATCH(EPS!$A3303,NoSettings!$A:$A,0))</f>
        <v>6029300</v>
      </c>
      <c r="K3303" s="109">
        <f>INDEX(GWP!$C$2:$C$13,MATCH(EPS!I3303,GWP!$B$2:$B$13,0))</f>
        <v>5</v>
      </c>
      <c r="L3303" s="5">
        <f t="shared" si="103"/>
        <v>3.01465E-5</v>
      </c>
    </row>
    <row r="3304" spans="1:12">
      <c r="A3304" t="s">
        <v>5023</v>
      </c>
      <c r="B3304" t="s">
        <v>5</v>
      </c>
      <c r="C3304" t="s">
        <v>1736</v>
      </c>
      <c r="D3304" t="s">
        <v>7011</v>
      </c>
      <c r="E3304" t="s">
        <v>1706</v>
      </c>
      <c r="H3304" t="str">
        <f>INDEX('Vensim Variables'!$B:$B,MATCH(EPS!$B3304,'Vensim Variables'!$A:$A,0))</f>
        <v>g pollutant</v>
      </c>
      <c r="I3304" t="str">
        <f t="shared" si="102"/>
        <v>CO</v>
      </c>
      <c r="J3304">
        <f>INDEX(NoSettings!$C:$C,MATCH(EPS!$A3304,NoSettings!$A:$A,0))</f>
        <v>27844900</v>
      </c>
      <c r="K3304" s="109">
        <f>INDEX(GWP!$C$2:$C$13,MATCH(EPS!I3304,GWP!$B$2:$B$13,0))</f>
        <v>1.8</v>
      </c>
      <c r="L3304" s="5">
        <f t="shared" si="103"/>
        <v>5.0120819999999998E-5</v>
      </c>
    </row>
    <row r="3305" spans="1:12">
      <c r="A3305" t="s">
        <v>5024</v>
      </c>
      <c r="B3305" t="s">
        <v>5</v>
      </c>
      <c r="C3305" t="s">
        <v>1736</v>
      </c>
      <c r="D3305" t="s">
        <v>7011</v>
      </c>
      <c r="E3305" t="s">
        <v>1707</v>
      </c>
      <c r="H3305" t="str">
        <f>INDEX('Vensim Variables'!$B:$B,MATCH(EPS!$B3305,'Vensim Variables'!$A:$A,0))</f>
        <v>g pollutant</v>
      </c>
      <c r="I3305" t="str">
        <f t="shared" si="102"/>
        <v>NOx</v>
      </c>
      <c r="J3305">
        <f>INDEX(NoSettings!$C:$C,MATCH(EPS!$A3305,NoSettings!$A:$A,0))</f>
        <v>95299700</v>
      </c>
      <c r="K3305" s="109">
        <f>INDEX(GWP!$C$2:$C$13,MATCH(EPS!I3305,GWP!$B$2:$B$13,0))</f>
        <v>-8.1999999999999993</v>
      </c>
      <c r="L3305" s="5">
        <f t="shared" si="103"/>
        <v>-7.8145753999999984E-4</v>
      </c>
    </row>
    <row r="3306" spans="1:12">
      <c r="A3306" t="s">
        <v>5025</v>
      </c>
      <c r="B3306" t="s">
        <v>5</v>
      </c>
      <c r="C3306" t="s">
        <v>1736</v>
      </c>
      <c r="D3306" t="s">
        <v>7011</v>
      </c>
      <c r="E3306" t="s">
        <v>1708</v>
      </c>
      <c r="H3306" t="str">
        <f>INDEX('Vensim Variables'!$B:$B,MATCH(EPS!$B3306,'Vensim Variables'!$A:$A,0))</f>
        <v>g pollutant</v>
      </c>
      <c r="I3306" t="str">
        <f t="shared" si="102"/>
        <v>PM10</v>
      </c>
      <c r="J3306">
        <f>INDEX(NoSettings!$C:$C,MATCH(EPS!$A3306,NoSettings!$A:$A,0))</f>
        <v>7523220</v>
      </c>
      <c r="K3306" s="109">
        <f>INDEX(GWP!$C$2:$C$13,MATCH(EPS!I3306,GWP!$B$2:$B$13,0))</f>
        <v>0</v>
      </c>
      <c r="L3306" s="5">
        <f t="shared" si="103"/>
        <v>0</v>
      </c>
    </row>
    <row r="3307" spans="1:12">
      <c r="A3307" t="s">
        <v>5026</v>
      </c>
      <c r="B3307" t="s">
        <v>5</v>
      </c>
      <c r="C3307" t="s">
        <v>1736</v>
      </c>
      <c r="D3307" t="s">
        <v>7011</v>
      </c>
      <c r="E3307" t="s">
        <v>1709</v>
      </c>
      <c r="H3307" t="str">
        <f>INDEX('Vensim Variables'!$B:$B,MATCH(EPS!$B3307,'Vensim Variables'!$A:$A,0))</f>
        <v>g pollutant</v>
      </c>
      <c r="I3307" t="str">
        <f t="shared" si="102"/>
        <v>PM25</v>
      </c>
      <c r="J3307">
        <f>INDEX(NoSettings!$C:$C,MATCH(EPS!$A3307,NoSettings!$A:$A,0))</f>
        <v>6690130</v>
      </c>
      <c r="K3307" s="109">
        <f>INDEX(GWP!$C$2:$C$13,MATCH(EPS!I3307,GWP!$B$2:$B$13,0))</f>
        <v>0</v>
      </c>
      <c r="L3307" s="5">
        <f t="shared" si="103"/>
        <v>0</v>
      </c>
    </row>
    <row r="3308" spans="1:12">
      <c r="A3308" t="s">
        <v>5027</v>
      </c>
      <c r="B3308" t="s">
        <v>5</v>
      </c>
      <c r="C3308" t="s">
        <v>1736</v>
      </c>
      <c r="D3308" t="s">
        <v>7011</v>
      </c>
      <c r="E3308" t="s">
        <v>1710</v>
      </c>
      <c r="H3308" t="str">
        <f>INDEX('Vensim Variables'!$B:$B,MATCH(EPS!$B3308,'Vensim Variables'!$A:$A,0))</f>
        <v>g pollutant</v>
      </c>
      <c r="I3308" t="str">
        <f t="shared" si="102"/>
        <v>SOx</v>
      </c>
      <c r="J3308">
        <f>INDEX(NoSettings!$C:$C,MATCH(EPS!$A3308,NoSettings!$A:$A,0))</f>
        <v>20259600</v>
      </c>
      <c r="K3308" s="109">
        <f>INDEX(GWP!$C$2:$C$13,MATCH(EPS!I3308,GWP!$B$2:$B$13,0))</f>
        <v>0</v>
      </c>
      <c r="L3308" s="5">
        <f t="shared" si="103"/>
        <v>0</v>
      </c>
    </row>
    <row r="3309" spans="1:12">
      <c r="A3309" t="s">
        <v>5028</v>
      </c>
      <c r="B3309" t="s">
        <v>5</v>
      </c>
      <c r="C3309" t="s">
        <v>1736</v>
      </c>
      <c r="D3309" t="s">
        <v>7011</v>
      </c>
      <c r="E3309" t="s">
        <v>1711</v>
      </c>
      <c r="H3309" t="str">
        <f>INDEX('Vensim Variables'!$B:$B,MATCH(EPS!$B3309,'Vensim Variables'!$A:$A,0))</f>
        <v>g pollutant</v>
      </c>
      <c r="I3309" t="str">
        <f t="shared" si="102"/>
        <v>BC</v>
      </c>
      <c r="J3309">
        <f>INDEX(NoSettings!$C:$C,MATCH(EPS!$A3309,NoSettings!$A:$A,0))</f>
        <v>1564510</v>
      </c>
      <c r="K3309" s="109">
        <f>INDEX(GWP!$C$2:$C$13,MATCH(EPS!I3309,GWP!$B$2:$B$13,0))</f>
        <v>345</v>
      </c>
      <c r="L3309" s="5">
        <f t="shared" si="103"/>
        <v>5.3975595000000005E-4</v>
      </c>
    </row>
    <row r="3310" spans="1:12">
      <c r="A3310" t="s">
        <v>5029</v>
      </c>
      <c r="B3310" t="s">
        <v>5</v>
      </c>
      <c r="C3310" t="s">
        <v>1736</v>
      </c>
      <c r="D3310" t="s">
        <v>7011</v>
      </c>
      <c r="E3310" t="s">
        <v>1712</v>
      </c>
      <c r="H3310" t="str">
        <f>INDEX('Vensim Variables'!$B:$B,MATCH(EPS!$B3310,'Vensim Variables'!$A:$A,0))</f>
        <v>g pollutant</v>
      </c>
      <c r="I3310" t="str">
        <f t="shared" si="102"/>
        <v>OC</v>
      </c>
      <c r="J3310">
        <f>INDEX(NoSettings!$C:$C,MATCH(EPS!$A3310,NoSettings!$A:$A,0))</f>
        <v>1335770</v>
      </c>
      <c r="K3310" s="109">
        <f>INDEX(GWP!$C$2:$C$13,MATCH(EPS!I3310,GWP!$B$2:$B$13,0))</f>
        <v>-46</v>
      </c>
      <c r="L3310" s="5">
        <f t="shared" si="103"/>
        <v>-6.1445419999999994E-5</v>
      </c>
    </row>
    <row r="3311" spans="1:12">
      <c r="A3311" t="s">
        <v>5030</v>
      </c>
      <c r="B3311" t="s">
        <v>5</v>
      </c>
      <c r="C3311" t="s">
        <v>1736</v>
      </c>
      <c r="D3311" t="s">
        <v>7011</v>
      </c>
      <c r="E3311" t="s">
        <v>1713</v>
      </c>
      <c r="H3311" t="str">
        <f>INDEX('Vensim Variables'!$B:$B,MATCH(EPS!$B3311,'Vensim Variables'!$A:$A,0))</f>
        <v>g pollutant</v>
      </c>
      <c r="I3311" t="str">
        <f t="shared" si="102"/>
        <v>CH4</v>
      </c>
      <c r="J3311">
        <f>INDEX(NoSettings!$C:$C,MATCH(EPS!$A3311,NoSettings!$A:$A,0))</f>
        <v>8472090</v>
      </c>
      <c r="K3311" s="109">
        <f>INDEX(GWP!$C$2:$C$13,MATCH(EPS!I3311,GWP!$B$2:$B$13,0))</f>
        <v>28</v>
      </c>
      <c r="L3311" s="5">
        <f t="shared" si="103"/>
        <v>2.3721851999999999E-4</v>
      </c>
    </row>
    <row r="3312" spans="1:12">
      <c r="A3312" t="s">
        <v>5031</v>
      </c>
      <c r="B3312" t="s">
        <v>5</v>
      </c>
      <c r="C3312" t="s">
        <v>1736</v>
      </c>
      <c r="D3312" t="s">
        <v>7011</v>
      </c>
      <c r="E3312" t="s">
        <v>1714</v>
      </c>
      <c r="H3312" t="str">
        <f>INDEX('Vensim Variables'!$B:$B,MATCH(EPS!$B3312,'Vensim Variables'!$A:$A,0))</f>
        <v>g pollutant</v>
      </c>
      <c r="I3312" t="str">
        <f t="shared" si="102"/>
        <v>N2O</v>
      </c>
      <c r="J3312">
        <f>INDEX(NoSettings!$C:$C,MATCH(EPS!$A3312,NoSettings!$A:$A,0))</f>
        <v>1694420</v>
      </c>
      <c r="K3312" s="109">
        <f>INDEX(GWP!$C$2:$C$13,MATCH(EPS!I3312,GWP!$B$2:$B$13,0))</f>
        <v>265</v>
      </c>
      <c r="L3312" s="5">
        <f t="shared" si="103"/>
        <v>4.4902130000000002E-4</v>
      </c>
    </row>
    <row r="3313" spans="1:12">
      <c r="A3313" t="s">
        <v>5032</v>
      </c>
      <c r="B3313" t="s">
        <v>5</v>
      </c>
      <c r="C3313" t="s">
        <v>1736</v>
      </c>
      <c r="D3313" t="s">
        <v>7011</v>
      </c>
      <c r="E3313" t="s">
        <v>1715</v>
      </c>
      <c r="H3313" t="str">
        <f>INDEX('Vensim Variables'!$B:$B,MATCH(EPS!$B3313,'Vensim Variables'!$A:$A,0))</f>
        <v>g pollutant</v>
      </c>
      <c r="I3313" t="str">
        <f t="shared" si="102"/>
        <v>F gases</v>
      </c>
      <c r="J3313">
        <f>INDEX(NoSettings!$C:$C,MATCH(EPS!$A3313,NoSettings!$A:$A,0))</f>
        <v>0</v>
      </c>
      <c r="K3313" s="109">
        <f>INDEX(GWP!$C$2:$C$13,MATCH(EPS!I3313,GWP!$B$2:$B$13,0))</f>
        <v>1</v>
      </c>
      <c r="L3313" s="5">
        <f t="shared" si="103"/>
        <v>0</v>
      </c>
    </row>
    <row r="3314" spans="1:12">
      <c r="A3314" t="s">
        <v>5033</v>
      </c>
      <c r="B3314" t="s">
        <v>5</v>
      </c>
      <c r="C3314" t="s">
        <v>1736</v>
      </c>
      <c r="D3314" t="s">
        <v>7012</v>
      </c>
      <c r="E3314" t="s">
        <v>1702</v>
      </c>
      <c r="H3314" t="str">
        <f>INDEX('Vensim Variables'!$B:$B,MATCH(EPS!$B3314,'Vensim Variables'!$A:$A,0))</f>
        <v>g pollutant</v>
      </c>
      <c r="I3314" t="str">
        <f t="shared" si="102"/>
        <v>CO2</v>
      </c>
      <c r="J3314">
        <f>INDEX(NoSettings!$C:$C,MATCH(EPS!$A3314,NoSettings!$A:$A,0))</f>
        <v>0</v>
      </c>
      <c r="K3314" s="109">
        <f>INDEX(GWP!$C$2:$C$13,MATCH(EPS!I3314,GWP!$B$2:$B$13,0))</f>
        <v>1</v>
      </c>
      <c r="L3314" s="5">
        <f t="shared" si="103"/>
        <v>0</v>
      </c>
    </row>
    <row r="3315" spans="1:12">
      <c r="A3315" t="s">
        <v>5034</v>
      </c>
      <c r="B3315" t="s">
        <v>5</v>
      </c>
      <c r="C3315" t="s">
        <v>1736</v>
      </c>
      <c r="D3315" t="s">
        <v>7012</v>
      </c>
      <c r="E3315" t="s">
        <v>1705</v>
      </c>
      <c r="H3315" t="str">
        <f>INDEX('Vensim Variables'!$B:$B,MATCH(EPS!$B3315,'Vensim Variables'!$A:$A,0))</f>
        <v>g pollutant</v>
      </c>
      <c r="I3315" t="str">
        <f t="shared" si="102"/>
        <v>VOC</v>
      </c>
      <c r="J3315">
        <f>INDEX(NoSettings!$C:$C,MATCH(EPS!$A3315,NoSettings!$A:$A,0))</f>
        <v>0</v>
      </c>
      <c r="K3315" s="109">
        <f>INDEX(GWP!$C$2:$C$13,MATCH(EPS!I3315,GWP!$B$2:$B$13,0))</f>
        <v>5</v>
      </c>
      <c r="L3315" s="5">
        <f t="shared" si="103"/>
        <v>0</v>
      </c>
    </row>
    <row r="3316" spans="1:12">
      <c r="A3316" t="s">
        <v>5035</v>
      </c>
      <c r="B3316" t="s">
        <v>5</v>
      </c>
      <c r="C3316" t="s">
        <v>1736</v>
      </c>
      <c r="D3316" t="s">
        <v>7012</v>
      </c>
      <c r="E3316" t="s">
        <v>1706</v>
      </c>
      <c r="H3316" t="str">
        <f>INDEX('Vensim Variables'!$B:$B,MATCH(EPS!$B3316,'Vensim Variables'!$A:$A,0))</f>
        <v>g pollutant</v>
      </c>
      <c r="I3316" t="str">
        <f t="shared" si="102"/>
        <v>CO</v>
      </c>
      <c r="J3316">
        <f>INDEX(NoSettings!$C:$C,MATCH(EPS!$A3316,NoSettings!$A:$A,0))</f>
        <v>0</v>
      </c>
      <c r="K3316" s="109">
        <f>INDEX(GWP!$C$2:$C$13,MATCH(EPS!I3316,GWP!$B$2:$B$13,0))</f>
        <v>1.8</v>
      </c>
      <c r="L3316" s="5">
        <f t="shared" si="103"/>
        <v>0</v>
      </c>
    </row>
    <row r="3317" spans="1:12">
      <c r="A3317" t="s">
        <v>5036</v>
      </c>
      <c r="B3317" t="s">
        <v>5</v>
      </c>
      <c r="C3317" t="s">
        <v>1736</v>
      </c>
      <c r="D3317" t="s">
        <v>7012</v>
      </c>
      <c r="E3317" t="s">
        <v>1707</v>
      </c>
      <c r="H3317" t="str">
        <f>INDEX('Vensim Variables'!$B:$B,MATCH(EPS!$B3317,'Vensim Variables'!$A:$A,0))</f>
        <v>g pollutant</v>
      </c>
      <c r="I3317" t="str">
        <f t="shared" si="102"/>
        <v>NOx</v>
      </c>
      <c r="J3317">
        <f>INDEX(NoSettings!$C:$C,MATCH(EPS!$A3317,NoSettings!$A:$A,0))</f>
        <v>0</v>
      </c>
      <c r="K3317" s="109">
        <f>INDEX(GWP!$C$2:$C$13,MATCH(EPS!I3317,GWP!$B$2:$B$13,0))</f>
        <v>-8.1999999999999993</v>
      </c>
      <c r="L3317" s="5">
        <f t="shared" si="103"/>
        <v>0</v>
      </c>
    </row>
    <row r="3318" spans="1:12">
      <c r="A3318" t="s">
        <v>5037</v>
      </c>
      <c r="B3318" t="s">
        <v>5</v>
      </c>
      <c r="C3318" t="s">
        <v>1736</v>
      </c>
      <c r="D3318" t="s">
        <v>7012</v>
      </c>
      <c r="E3318" t="s">
        <v>1708</v>
      </c>
      <c r="H3318" t="str">
        <f>INDEX('Vensim Variables'!$B:$B,MATCH(EPS!$B3318,'Vensim Variables'!$A:$A,0))</f>
        <v>g pollutant</v>
      </c>
      <c r="I3318" t="str">
        <f t="shared" si="102"/>
        <v>PM10</v>
      </c>
      <c r="J3318">
        <f>INDEX(NoSettings!$C:$C,MATCH(EPS!$A3318,NoSettings!$A:$A,0))</f>
        <v>0</v>
      </c>
      <c r="K3318" s="109">
        <f>INDEX(GWP!$C$2:$C$13,MATCH(EPS!I3318,GWP!$B$2:$B$13,0))</f>
        <v>0</v>
      </c>
      <c r="L3318" s="5">
        <f t="shared" si="103"/>
        <v>0</v>
      </c>
    </row>
    <row r="3319" spans="1:12">
      <c r="A3319" t="s">
        <v>5038</v>
      </c>
      <c r="B3319" t="s">
        <v>5</v>
      </c>
      <c r="C3319" t="s">
        <v>1736</v>
      </c>
      <c r="D3319" t="s">
        <v>7012</v>
      </c>
      <c r="E3319" t="s">
        <v>1709</v>
      </c>
      <c r="H3319" t="str">
        <f>INDEX('Vensim Variables'!$B:$B,MATCH(EPS!$B3319,'Vensim Variables'!$A:$A,0))</f>
        <v>g pollutant</v>
      </c>
      <c r="I3319" t="str">
        <f t="shared" si="102"/>
        <v>PM25</v>
      </c>
      <c r="J3319">
        <f>INDEX(NoSettings!$C:$C,MATCH(EPS!$A3319,NoSettings!$A:$A,0))</f>
        <v>0</v>
      </c>
      <c r="K3319" s="109">
        <f>INDEX(GWP!$C$2:$C$13,MATCH(EPS!I3319,GWP!$B$2:$B$13,0))</f>
        <v>0</v>
      </c>
      <c r="L3319" s="5">
        <f t="shared" si="103"/>
        <v>0</v>
      </c>
    </row>
    <row r="3320" spans="1:12">
      <c r="A3320" t="s">
        <v>5039</v>
      </c>
      <c r="B3320" t="s">
        <v>5</v>
      </c>
      <c r="C3320" t="s">
        <v>1736</v>
      </c>
      <c r="D3320" t="s">
        <v>7012</v>
      </c>
      <c r="E3320" t="s">
        <v>1710</v>
      </c>
      <c r="H3320" t="str">
        <f>INDEX('Vensim Variables'!$B:$B,MATCH(EPS!$B3320,'Vensim Variables'!$A:$A,0))</f>
        <v>g pollutant</v>
      </c>
      <c r="I3320" t="str">
        <f t="shared" si="102"/>
        <v>SOx</v>
      </c>
      <c r="J3320">
        <f>INDEX(NoSettings!$C:$C,MATCH(EPS!$A3320,NoSettings!$A:$A,0))</f>
        <v>0</v>
      </c>
      <c r="K3320" s="109">
        <f>INDEX(GWP!$C$2:$C$13,MATCH(EPS!I3320,GWP!$B$2:$B$13,0))</f>
        <v>0</v>
      </c>
      <c r="L3320" s="5">
        <f t="shared" si="103"/>
        <v>0</v>
      </c>
    </row>
    <row r="3321" spans="1:12">
      <c r="A3321" t="s">
        <v>5040</v>
      </c>
      <c r="B3321" t="s">
        <v>5</v>
      </c>
      <c r="C3321" t="s">
        <v>1736</v>
      </c>
      <c r="D3321" t="s">
        <v>7012</v>
      </c>
      <c r="E3321" t="s">
        <v>1711</v>
      </c>
      <c r="H3321" t="str">
        <f>INDEX('Vensim Variables'!$B:$B,MATCH(EPS!$B3321,'Vensim Variables'!$A:$A,0))</f>
        <v>g pollutant</v>
      </c>
      <c r="I3321" t="str">
        <f t="shared" si="102"/>
        <v>BC</v>
      </c>
      <c r="J3321">
        <f>INDEX(NoSettings!$C:$C,MATCH(EPS!$A3321,NoSettings!$A:$A,0))</f>
        <v>0</v>
      </c>
      <c r="K3321" s="109">
        <f>INDEX(GWP!$C$2:$C$13,MATCH(EPS!I3321,GWP!$B$2:$B$13,0))</f>
        <v>345</v>
      </c>
      <c r="L3321" s="5">
        <f t="shared" si="103"/>
        <v>0</v>
      </c>
    </row>
    <row r="3322" spans="1:12">
      <c r="A3322" t="s">
        <v>5041</v>
      </c>
      <c r="B3322" t="s">
        <v>5</v>
      </c>
      <c r="C3322" t="s">
        <v>1736</v>
      </c>
      <c r="D3322" t="s">
        <v>7012</v>
      </c>
      <c r="E3322" t="s">
        <v>1712</v>
      </c>
      <c r="H3322" t="str">
        <f>INDEX('Vensim Variables'!$B:$B,MATCH(EPS!$B3322,'Vensim Variables'!$A:$A,0))</f>
        <v>g pollutant</v>
      </c>
      <c r="I3322" t="str">
        <f t="shared" si="102"/>
        <v>OC</v>
      </c>
      <c r="J3322">
        <f>INDEX(NoSettings!$C:$C,MATCH(EPS!$A3322,NoSettings!$A:$A,0))</f>
        <v>0</v>
      </c>
      <c r="K3322" s="109">
        <f>INDEX(GWP!$C$2:$C$13,MATCH(EPS!I3322,GWP!$B$2:$B$13,0))</f>
        <v>-46</v>
      </c>
      <c r="L3322" s="5">
        <f t="shared" si="103"/>
        <v>0</v>
      </c>
    </row>
    <row r="3323" spans="1:12">
      <c r="A3323" t="s">
        <v>5042</v>
      </c>
      <c r="B3323" t="s">
        <v>5</v>
      </c>
      <c r="C3323" t="s">
        <v>1736</v>
      </c>
      <c r="D3323" t="s">
        <v>7012</v>
      </c>
      <c r="E3323" t="s">
        <v>1713</v>
      </c>
      <c r="H3323" t="str">
        <f>INDEX('Vensim Variables'!$B:$B,MATCH(EPS!$B3323,'Vensim Variables'!$A:$A,0))</f>
        <v>g pollutant</v>
      </c>
      <c r="I3323" t="str">
        <f t="shared" si="102"/>
        <v>CH4</v>
      </c>
      <c r="J3323">
        <f>INDEX(NoSettings!$C:$C,MATCH(EPS!$A3323,NoSettings!$A:$A,0))</f>
        <v>0</v>
      </c>
      <c r="K3323" s="109">
        <f>INDEX(GWP!$C$2:$C$13,MATCH(EPS!I3323,GWP!$B$2:$B$13,0))</f>
        <v>28</v>
      </c>
      <c r="L3323" s="5">
        <f t="shared" si="103"/>
        <v>0</v>
      </c>
    </row>
    <row r="3324" spans="1:12">
      <c r="A3324" t="s">
        <v>5043</v>
      </c>
      <c r="B3324" t="s">
        <v>5</v>
      </c>
      <c r="C3324" t="s">
        <v>1736</v>
      </c>
      <c r="D3324" t="s">
        <v>7012</v>
      </c>
      <c r="E3324" t="s">
        <v>1714</v>
      </c>
      <c r="H3324" t="str">
        <f>INDEX('Vensim Variables'!$B:$B,MATCH(EPS!$B3324,'Vensim Variables'!$A:$A,0))</f>
        <v>g pollutant</v>
      </c>
      <c r="I3324" t="str">
        <f t="shared" si="102"/>
        <v>N2O</v>
      </c>
      <c r="J3324">
        <f>INDEX(NoSettings!$C:$C,MATCH(EPS!$A3324,NoSettings!$A:$A,0))</f>
        <v>0</v>
      </c>
      <c r="K3324" s="109">
        <f>INDEX(GWP!$C$2:$C$13,MATCH(EPS!I3324,GWP!$B$2:$B$13,0))</f>
        <v>265</v>
      </c>
      <c r="L3324" s="5">
        <f t="shared" si="103"/>
        <v>0</v>
      </c>
    </row>
    <row r="3325" spans="1:12">
      <c r="A3325" t="s">
        <v>5044</v>
      </c>
      <c r="B3325" t="s">
        <v>5</v>
      </c>
      <c r="C3325" t="s">
        <v>1736</v>
      </c>
      <c r="D3325" t="s">
        <v>7012</v>
      </c>
      <c r="E3325" t="s">
        <v>1715</v>
      </c>
      <c r="H3325" t="str">
        <f>INDEX('Vensim Variables'!$B:$B,MATCH(EPS!$B3325,'Vensim Variables'!$A:$A,0))</f>
        <v>g pollutant</v>
      </c>
      <c r="I3325" t="str">
        <f t="shared" si="102"/>
        <v>F gases</v>
      </c>
      <c r="J3325">
        <f>INDEX(NoSettings!$C:$C,MATCH(EPS!$A3325,NoSettings!$A:$A,0))</f>
        <v>0</v>
      </c>
      <c r="K3325" s="109">
        <f>INDEX(GWP!$C$2:$C$13,MATCH(EPS!I3325,GWP!$B$2:$B$13,0))</f>
        <v>1</v>
      </c>
      <c r="L3325" s="5">
        <f t="shared" si="103"/>
        <v>0</v>
      </c>
    </row>
    <row r="3326" spans="1:12">
      <c r="A3326" t="s">
        <v>5045</v>
      </c>
      <c r="B3326" t="s">
        <v>5</v>
      </c>
      <c r="C3326" t="s">
        <v>1736</v>
      </c>
      <c r="D3326" t="s">
        <v>7013</v>
      </c>
      <c r="E3326" t="s">
        <v>1702</v>
      </c>
      <c r="H3326" t="str">
        <f>INDEX('Vensim Variables'!$B:$B,MATCH(EPS!$B3326,'Vensim Variables'!$A:$A,0))</f>
        <v>g pollutant</v>
      </c>
      <c r="I3326" t="str">
        <f t="shared" si="102"/>
        <v>CO2</v>
      </c>
      <c r="J3326">
        <f>INDEX(NoSettings!$C:$C,MATCH(EPS!$A3326,NoSettings!$A:$A,0))</f>
        <v>578603000000</v>
      </c>
      <c r="K3326" s="109">
        <f>INDEX(GWP!$C$2:$C$13,MATCH(EPS!I3326,GWP!$B$2:$B$13,0))</f>
        <v>1</v>
      </c>
      <c r="L3326" s="5">
        <f t="shared" si="103"/>
        <v>0.57860299999999998</v>
      </c>
    </row>
    <row r="3327" spans="1:12">
      <c r="A3327" t="s">
        <v>5046</v>
      </c>
      <c r="B3327" t="s">
        <v>5</v>
      </c>
      <c r="C3327" t="s">
        <v>1736</v>
      </c>
      <c r="D3327" t="s">
        <v>7013</v>
      </c>
      <c r="E3327" t="s">
        <v>1705</v>
      </c>
      <c r="H3327" t="str">
        <f>INDEX('Vensim Variables'!$B:$B,MATCH(EPS!$B3327,'Vensim Variables'!$A:$A,0))</f>
        <v>g pollutant</v>
      </c>
      <c r="I3327" t="str">
        <f t="shared" si="102"/>
        <v>VOC</v>
      </c>
      <c r="J3327">
        <f>INDEX(NoSettings!$C:$C,MATCH(EPS!$A3327,NoSettings!$A:$A,0))</f>
        <v>16462100</v>
      </c>
      <c r="K3327" s="109">
        <f>INDEX(GWP!$C$2:$C$13,MATCH(EPS!I3327,GWP!$B$2:$B$13,0))</f>
        <v>5</v>
      </c>
      <c r="L3327" s="5">
        <f t="shared" si="103"/>
        <v>8.2310499999999997E-5</v>
      </c>
    </row>
    <row r="3328" spans="1:12">
      <c r="A3328" t="s">
        <v>5047</v>
      </c>
      <c r="B3328" t="s">
        <v>5</v>
      </c>
      <c r="C3328" t="s">
        <v>1736</v>
      </c>
      <c r="D3328" t="s">
        <v>7013</v>
      </c>
      <c r="E3328" t="s">
        <v>1706</v>
      </c>
      <c r="H3328" t="str">
        <f>INDEX('Vensim Variables'!$B:$B,MATCH(EPS!$B3328,'Vensim Variables'!$A:$A,0))</f>
        <v>g pollutant</v>
      </c>
      <c r="I3328" t="str">
        <f t="shared" si="102"/>
        <v>CO</v>
      </c>
      <c r="J3328">
        <f>INDEX(NoSettings!$C:$C,MATCH(EPS!$A3328,NoSettings!$A:$A,0))</f>
        <v>76026500</v>
      </c>
      <c r="K3328" s="109">
        <f>INDEX(GWP!$C$2:$C$13,MATCH(EPS!I3328,GWP!$B$2:$B$13,0))</f>
        <v>1.8</v>
      </c>
      <c r="L3328" s="5">
        <f t="shared" si="103"/>
        <v>1.3684769999999999E-4</v>
      </c>
    </row>
    <row r="3329" spans="1:12">
      <c r="A3329" t="s">
        <v>5048</v>
      </c>
      <c r="B3329" t="s">
        <v>5</v>
      </c>
      <c r="C3329" t="s">
        <v>1736</v>
      </c>
      <c r="D3329" t="s">
        <v>7013</v>
      </c>
      <c r="E3329" t="s">
        <v>1707</v>
      </c>
      <c r="H3329" t="str">
        <f>INDEX('Vensim Variables'!$B:$B,MATCH(EPS!$B3329,'Vensim Variables'!$A:$A,0))</f>
        <v>g pollutant</v>
      </c>
      <c r="I3329" t="str">
        <f t="shared" si="102"/>
        <v>NOx</v>
      </c>
      <c r="J3329">
        <f>INDEX(NoSettings!$C:$C,MATCH(EPS!$A3329,NoSettings!$A:$A,0))</f>
        <v>260202000</v>
      </c>
      <c r="K3329" s="109">
        <f>INDEX(GWP!$C$2:$C$13,MATCH(EPS!I3329,GWP!$B$2:$B$13,0))</f>
        <v>-8.1999999999999993</v>
      </c>
      <c r="L3329" s="5">
        <f t="shared" si="103"/>
        <v>-2.1336564E-3</v>
      </c>
    </row>
    <row r="3330" spans="1:12">
      <c r="A3330" t="s">
        <v>5049</v>
      </c>
      <c r="B3330" t="s">
        <v>5</v>
      </c>
      <c r="C3330" t="s">
        <v>1736</v>
      </c>
      <c r="D3330" t="s">
        <v>7013</v>
      </c>
      <c r="E3330" t="s">
        <v>1708</v>
      </c>
      <c r="H3330" t="str">
        <f>INDEX('Vensim Variables'!$B:$B,MATCH(EPS!$B3330,'Vensim Variables'!$A:$A,0))</f>
        <v>g pollutant</v>
      </c>
      <c r="I3330" t="str">
        <f t="shared" si="102"/>
        <v>PM10</v>
      </c>
      <c r="J3330">
        <f>INDEX(NoSettings!$C:$C,MATCH(EPS!$A3330,NoSettings!$A:$A,0))</f>
        <v>20541000</v>
      </c>
      <c r="K3330" s="109">
        <f>INDEX(GWP!$C$2:$C$13,MATCH(EPS!I3330,GWP!$B$2:$B$13,0))</f>
        <v>0</v>
      </c>
      <c r="L3330" s="5">
        <f t="shared" si="103"/>
        <v>0</v>
      </c>
    </row>
    <row r="3331" spans="1:12">
      <c r="A3331" t="s">
        <v>5050</v>
      </c>
      <c r="B3331" t="s">
        <v>5</v>
      </c>
      <c r="C3331" t="s">
        <v>1736</v>
      </c>
      <c r="D3331" t="s">
        <v>7013</v>
      </c>
      <c r="E3331" t="s">
        <v>1709</v>
      </c>
      <c r="H3331" t="str">
        <f>INDEX('Vensim Variables'!$B:$B,MATCH(EPS!$B3331,'Vensim Variables'!$A:$A,0))</f>
        <v>g pollutant</v>
      </c>
      <c r="I3331" t="str">
        <f t="shared" ref="I3331:I3394" si="104">IF(OR(C3331="CO2",C3331="CH4",C3331="N2O",C3331="F gases",C3331="VOC",C3331="CO",C3331="NOx",C3331="PM10",C3331="PM25",C3331="SOx",C3331="BC",C3331="OC"),C3331,IF(OR(D3331="CO2",D3331="CH4",D3331="N2O",D3331="F gases",D3331="VOC",D3331="CO",D3331="NOx",D3331="PM10",D3331="PM25",D3331="SOx",D3331="BC",D3331="OC"),D3331,IF(OR(E3331="CO2",E3331="CH4",E3331="N2O",E3331="F gases",E3331="VOC",E3331="CO",E3331="NOx",E3331="PM10",E3331="PM25",E3331="SOx",E3331="BC",E3331="OC"),E3331,"NA")))</f>
        <v>PM25</v>
      </c>
      <c r="J3331">
        <f>INDEX(NoSettings!$C:$C,MATCH(EPS!$A3331,NoSettings!$A:$A,0))</f>
        <v>18266400</v>
      </c>
      <c r="K3331" s="109">
        <f>INDEX(GWP!$C$2:$C$13,MATCH(EPS!I3331,GWP!$B$2:$B$13,0))</f>
        <v>0</v>
      </c>
      <c r="L3331" s="5">
        <f t="shared" ref="L3331:L3394" si="105">IF(H3331="g pollutant",K3331*J3331/10^12,IF(H3331="MMTCO2e",J3331,IF(H3331="MWh",J3331,0)))</f>
        <v>0</v>
      </c>
    </row>
    <row r="3332" spans="1:12">
      <c r="A3332" t="s">
        <v>5051</v>
      </c>
      <c r="B3332" t="s">
        <v>5</v>
      </c>
      <c r="C3332" t="s">
        <v>1736</v>
      </c>
      <c r="D3332" t="s">
        <v>7013</v>
      </c>
      <c r="E3332" t="s">
        <v>1710</v>
      </c>
      <c r="H3332" t="str">
        <f>INDEX('Vensim Variables'!$B:$B,MATCH(EPS!$B3332,'Vensim Variables'!$A:$A,0))</f>
        <v>g pollutant</v>
      </c>
      <c r="I3332" t="str">
        <f t="shared" si="104"/>
        <v>SOx</v>
      </c>
      <c r="J3332">
        <f>INDEX(NoSettings!$C:$C,MATCH(EPS!$A3332,NoSettings!$A:$A,0))</f>
        <v>55315800</v>
      </c>
      <c r="K3332" s="109">
        <f>INDEX(GWP!$C$2:$C$13,MATCH(EPS!I3332,GWP!$B$2:$B$13,0))</f>
        <v>0</v>
      </c>
      <c r="L3332" s="5">
        <f t="shared" si="105"/>
        <v>0</v>
      </c>
    </row>
    <row r="3333" spans="1:12">
      <c r="A3333" t="s">
        <v>5052</v>
      </c>
      <c r="B3333" t="s">
        <v>5</v>
      </c>
      <c r="C3333" t="s">
        <v>1736</v>
      </c>
      <c r="D3333" t="s">
        <v>7013</v>
      </c>
      <c r="E3333" t="s">
        <v>1711</v>
      </c>
      <c r="H3333" t="str">
        <f>INDEX('Vensim Variables'!$B:$B,MATCH(EPS!$B3333,'Vensim Variables'!$A:$A,0))</f>
        <v>g pollutant</v>
      </c>
      <c r="I3333" t="str">
        <f t="shared" si="104"/>
        <v>BC</v>
      </c>
      <c r="J3333">
        <f>INDEX(NoSettings!$C:$C,MATCH(EPS!$A3333,NoSettings!$A:$A,0))</f>
        <v>4271670</v>
      </c>
      <c r="K3333" s="109">
        <f>INDEX(GWP!$C$2:$C$13,MATCH(EPS!I3333,GWP!$B$2:$B$13,0))</f>
        <v>345</v>
      </c>
      <c r="L3333" s="5">
        <f t="shared" si="105"/>
        <v>1.4737261499999999E-3</v>
      </c>
    </row>
    <row r="3334" spans="1:12">
      <c r="A3334" t="s">
        <v>5053</v>
      </c>
      <c r="B3334" t="s">
        <v>5</v>
      </c>
      <c r="C3334" t="s">
        <v>1736</v>
      </c>
      <c r="D3334" t="s">
        <v>7013</v>
      </c>
      <c r="E3334" t="s">
        <v>1712</v>
      </c>
      <c r="H3334" t="str">
        <f>INDEX('Vensim Variables'!$B:$B,MATCH(EPS!$B3334,'Vensim Variables'!$A:$A,0))</f>
        <v>g pollutant</v>
      </c>
      <c r="I3334" t="str">
        <f t="shared" si="104"/>
        <v>OC</v>
      </c>
      <c r="J3334">
        <f>INDEX(NoSettings!$C:$C,MATCH(EPS!$A3334,NoSettings!$A:$A,0))</f>
        <v>3647110</v>
      </c>
      <c r="K3334" s="109">
        <f>INDEX(GWP!$C$2:$C$13,MATCH(EPS!I3334,GWP!$B$2:$B$13,0))</f>
        <v>-46</v>
      </c>
      <c r="L3334" s="5">
        <f t="shared" si="105"/>
        <v>-1.6776706000000001E-4</v>
      </c>
    </row>
    <row r="3335" spans="1:12">
      <c r="A3335" t="s">
        <v>5054</v>
      </c>
      <c r="B3335" t="s">
        <v>5</v>
      </c>
      <c r="C3335" t="s">
        <v>1736</v>
      </c>
      <c r="D3335" t="s">
        <v>7013</v>
      </c>
      <c r="E3335" t="s">
        <v>1713</v>
      </c>
      <c r="H3335" t="str">
        <f>INDEX('Vensim Variables'!$B:$B,MATCH(EPS!$B3335,'Vensim Variables'!$A:$A,0))</f>
        <v>g pollutant</v>
      </c>
      <c r="I3335" t="str">
        <f t="shared" si="104"/>
        <v>CH4</v>
      </c>
      <c r="J3335">
        <f>INDEX(NoSettings!$C:$C,MATCH(EPS!$A3335,NoSettings!$A:$A,0))</f>
        <v>23131800</v>
      </c>
      <c r="K3335" s="109">
        <f>INDEX(GWP!$C$2:$C$13,MATCH(EPS!I3335,GWP!$B$2:$B$13,0))</f>
        <v>28</v>
      </c>
      <c r="L3335" s="5">
        <f t="shared" si="105"/>
        <v>6.4769039999999995E-4</v>
      </c>
    </row>
    <row r="3336" spans="1:12">
      <c r="A3336" t="s">
        <v>5055</v>
      </c>
      <c r="B3336" t="s">
        <v>5</v>
      </c>
      <c r="C3336" t="s">
        <v>1736</v>
      </c>
      <c r="D3336" t="s">
        <v>7013</v>
      </c>
      <c r="E3336" t="s">
        <v>1714</v>
      </c>
      <c r="H3336" t="str">
        <f>INDEX('Vensim Variables'!$B:$B,MATCH(EPS!$B3336,'Vensim Variables'!$A:$A,0))</f>
        <v>g pollutant</v>
      </c>
      <c r="I3336" t="str">
        <f t="shared" si="104"/>
        <v>N2O</v>
      </c>
      <c r="J3336">
        <f>INDEX(NoSettings!$C:$C,MATCH(EPS!$A3336,NoSettings!$A:$A,0))</f>
        <v>4626360</v>
      </c>
      <c r="K3336" s="109">
        <f>INDEX(GWP!$C$2:$C$13,MATCH(EPS!I3336,GWP!$B$2:$B$13,0))</f>
        <v>265</v>
      </c>
      <c r="L3336" s="5">
        <f t="shared" si="105"/>
        <v>1.2259854000000001E-3</v>
      </c>
    </row>
    <row r="3337" spans="1:12">
      <c r="A3337" t="s">
        <v>5056</v>
      </c>
      <c r="B3337" t="s">
        <v>5</v>
      </c>
      <c r="C3337" t="s">
        <v>1736</v>
      </c>
      <c r="D3337" t="s">
        <v>7013</v>
      </c>
      <c r="E3337" t="s">
        <v>1715</v>
      </c>
      <c r="H3337" t="str">
        <f>INDEX('Vensim Variables'!$B:$B,MATCH(EPS!$B3337,'Vensim Variables'!$A:$A,0))</f>
        <v>g pollutant</v>
      </c>
      <c r="I3337" t="str">
        <f t="shared" si="104"/>
        <v>F gases</v>
      </c>
      <c r="J3337">
        <f>INDEX(NoSettings!$C:$C,MATCH(EPS!$A3337,NoSettings!$A:$A,0))</f>
        <v>0</v>
      </c>
      <c r="K3337" s="109">
        <f>INDEX(GWP!$C$2:$C$13,MATCH(EPS!I3337,GWP!$B$2:$B$13,0))</f>
        <v>1</v>
      </c>
      <c r="L3337" s="5">
        <f t="shared" si="105"/>
        <v>0</v>
      </c>
    </row>
    <row r="3338" spans="1:12">
      <c r="A3338" t="s">
        <v>5057</v>
      </c>
      <c r="B3338" t="s">
        <v>5</v>
      </c>
      <c r="C3338" t="s">
        <v>1736</v>
      </c>
      <c r="D3338" t="s">
        <v>7014</v>
      </c>
      <c r="E3338" t="s">
        <v>1702</v>
      </c>
      <c r="H3338" t="str">
        <f>INDEX('Vensim Variables'!$B:$B,MATCH(EPS!$B3338,'Vensim Variables'!$A:$A,0))</f>
        <v>g pollutant</v>
      </c>
      <c r="I3338" t="str">
        <f t="shared" si="104"/>
        <v>CO2</v>
      </c>
      <c r="J3338">
        <f>INDEX(NoSettings!$C:$C,MATCH(EPS!$A3338,NoSettings!$A:$A,0))</f>
        <v>293450000000</v>
      </c>
      <c r="K3338" s="109">
        <f>INDEX(GWP!$C$2:$C$13,MATCH(EPS!I3338,GWP!$B$2:$B$13,0))</f>
        <v>1</v>
      </c>
      <c r="L3338" s="5">
        <f t="shared" si="105"/>
        <v>0.29344999999999999</v>
      </c>
    </row>
    <row r="3339" spans="1:12">
      <c r="A3339" t="s">
        <v>5058</v>
      </c>
      <c r="B3339" t="s">
        <v>5</v>
      </c>
      <c r="C3339" t="s">
        <v>1736</v>
      </c>
      <c r="D3339" t="s">
        <v>7014</v>
      </c>
      <c r="E3339" t="s">
        <v>1705</v>
      </c>
      <c r="H3339" t="str">
        <f>INDEX('Vensim Variables'!$B:$B,MATCH(EPS!$B3339,'Vensim Variables'!$A:$A,0))</f>
        <v>g pollutant</v>
      </c>
      <c r="I3339" t="str">
        <f t="shared" si="104"/>
        <v>VOC</v>
      </c>
      <c r="J3339">
        <f>INDEX(NoSettings!$C:$C,MATCH(EPS!$A3339,NoSettings!$A:$A,0))</f>
        <v>8349090</v>
      </c>
      <c r="K3339" s="109">
        <f>INDEX(GWP!$C$2:$C$13,MATCH(EPS!I3339,GWP!$B$2:$B$13,0))</f>
        <v>5</v>
      </c>
      <c r="L3339" s="5">
        <f t="shared" si="105"/>
        <v>4.1745449999999999E-5</v>
      </c>
    </row>
    <row r="3340" spans="1:12">
      <c r="A3340" t="s">
        <v>5059</v>
      </c>
      <c r="B3340" t="s">
        <v>5</v>
      </c>
      <c r="C3340" t="s">
        <v>1736</v>
      </c>
      <c r="D3340" t="s">
        <v>7014</v>
      </c>
      <c r="E3340" t="s">
        <v>1706</v>
      </c>
      <c r="H3340" t="str">
        <f>INDEX('Vensim Variables'!$B:$B,MATCH(EPS!$B3340,'Vensim Variables'!$A:$A,0))</f>
        <v>g pollutant</v>
      </c>
      <c r="I3340" t="str">
        <f t="shared" si="104"/>
        <v>CO</v>
      </c>
      <c r="J3340">
        <f>INDEX(NoSettings!$C:$C,MATCH(EPS!$A3340,NoSettings!$A:$A,0))</f>
        <v>38558300</v>
      </c>
      <c r="K3340" s="109">
        <f>INDEX(GWP!$C$2:$C$13,MATCH(EPS!I3340,GWP!$B$2:$B$13,0))</f>
        <v>1.8</v>
      </c>
      <c r="L3340" s="5">
        <f t="shared" si="105"/>
        <v>6.940494E-5</v>
      </c>
    </row>
    <row r="3341" spans="1:12">
      <c r="A3341" t="s">
        <v>5060</v>
      </c>
      <c r="B3341" t="s">
        <v>5</v>
      </c>
      <c r="C3341" t="s">
        <v>1736</v>
      </c>
      <c r="D3341" t="s">
        <v>7014</v>
      </c>
      <c r="E3341" t="s">
        <v>1707</v>
      </c>
      <c r="H3341" t="str">
        <f>INDEX('Vensim Variables'!$B:$B,MATCH(EPS!$B3341,'Vensim Variables'!$A:$A,0))</f>
        <v>g pollutant</v>
      </c>
      <c r="I3341" t="str">
        <f t="shared" si="104"/>
        <v>NOx</v>
      </c>
      <c r="J3341">
        <f>INDEX(NoSettings!$C:$C,MATCH(EPS!$A3341,NoSettings!$A:$A,0))</f>
        <v>131966000</v>
      </c>
      <c r="K3341" s="109">
        <f>INDEX(GWP!$C$2:$C$13,MATCH(EPS!I3341,GWP!$B$2:$B$13,0))</f>
        <v>-8.1999999999999993</v>
      </c>
      <c r="L3341" s="5">
        <f t="shared" si="105"/>
        <v>-1.0821212E-3</v>
      </c>
    </row>
    <row r="3342" spans="1:12">
      <c r="A3342" t="s">
        <v>5061</v>
      </c>
      <c r="B3342" t="s">
        <v>5</v>
      </c>
      <c r="C3342" t="s">
        <v>1736</v>
      </c>
      <c r="D3342" t="s">
        <v>7014</v>
      </c>
      <c r="E3342" t="s">
        <v>1708</v>
      </c>
      <c r="H3342" t="str">
        <f>INDEX('Vensim Variables'!$B:$B,MATCH(EPS!$B3342,'Vensim Variables'!$A:$A,0))</f>
        <v>g pollutant</v>
      </c>
      <c r="I3342" t="str">
        <f t="shared" si="104"/>
        <v>PM10</v>
      </c>
      <c r="J3342">
        <f>INDEX(NoSettings!$C:$C,MATCH(EPS!$A3342,NoSettings!$A:$A,0))</f>
        <v>10417800</v>
      </c>
      <c r="K3342" s="109">
        <f>INDEX(GWP!$C$2:$C$13,MATCH(EPS!I3342,GWP!$B$2:$B$13,0))</f>
        <v>0</v>
      </c>
      <c r="L3342" s="5">
        <f t="shared" si="105"/>
        <v>0</v>
      </c>
    </row>
    <row r="3343" spans="1:12">
      <c r="A3343" t="s">
        <v>5062</v>
      </c>
      <c r="B3343" t="s">
        <v>5</v>
      </c>
      <c r="C3343" t="s">
        <v>1736</v>
      </c>
      <c r="D3343" t="s">
        <v>7014</v>
      </c>
      <c r="E3343" t="s">
        <v>1709</v>
      </c>
      <c r="H3343" t="str">
        <f>INDEX('Vensim Variables'!$B:$B,MATCH(EPS!$B3343,'Vensim Variables'!$A:$A,0))</f>
        <v>g pollutant</v>
      </c>
      <c r="I3343" t="str">
        <f t="shared" si="104"/>
        <v>PM25</v>
      </c>
      <c r="J3343">
        <f>INDEX(NoSettings!$C:$C,MATCH(EPS!$A3343,NoSettings!$A:$A,0))</f>
        <v>9264160</v>
      </c>
      <c r="K3343" s="109">
        <f>INDEX(GWP!$C$2:$C$13,MATCH(EPS!I3343,GWP!$B$2:$B$13,0))</f>
        <v>0</v>
      </c>
      <c r="L3343" s="5">
        <f t="shared" si="105"/>
        <v>0</v>
      </c>
    </row>
    <row r="3344" spans="1:12">
      <c r="A3344" t="s">
        <v>5063</v>
      </c>
      <c r="B3344" t="s">
        <v>5</v>
      </c>
      <c r="C3344" t="s">
        <v>1736</v>
      </c>
      <c r="D3344" t="s">
        <v>7014</v>
      </c>
      <c r="E3344" t="s">
        <v>1710</v>
      </c>
      <c r="H3344" t="str">
        <f>INDEX('Vensim Variables'!$B:$B,MATCH(EPS!$B3344,'Vensim Variables'!$A:$A,0))</f>
        <v>g pollutant</v>
      </c>
      <c r="I3344" t="str">
        <f t="shared" si="104"/>
        <v>SOx</v>
      </c>
      <c r="J3344">
        <f>INDEX(NoSettings!$C:$C,MATCH(EPS!$A3344,NoSettings!$A:$A,0))</f>
        <v>28054500</v>
      </c>
      <c r="K3344" s="109">
        <f>INDEX(GWP!$C$2:$C$13,MATCH(EPS!I3344,GWP!$B$2:$B$13,0))</f>
        <v>0</v>
      </c>
      <c r="L3344" s="5">
        <f t="shared" si="105"/>
        <v>0</v>
      </c>
    </row>
    <row r="3345" spans="1:12">
      <c r="A3345" t="s">
        <v>5064</v>
      </c>
      <c r="B3345" t="s">
        <v>5</v>
      </c>
      <c r="C3345" t="s">
        <v>1736</v>
      </c>
      <c r="D3345" t="s">
        <v>7014</v>
      </c>
      <c r="E3345" t="s">
        <v>1711</v>
      </c>
      <c r="H3345" t="str">
        <f>INDEX('Vensim Variables'!$B:$B,MATCH(EPS!$B3345,'Vensim Variables'!$A:$A,0))</f>
        <v>g pollutant</v>
      </c>
      <c r="I3345" t="str">
        <f t="shared" si="104"/>
        <v>BC</v>
      </c>
      <c r="J3345">
        <f>INDEX(NoSettings!$C:$C,MATCH(EPS!$A3345,NoSettings!$A:$A,0))</f>
        <v>2166460</v>
      </c>
      <c r="K3345" s="109">
        <f>INDEX(GWP!$C$2:$C$13,MATCH(EPS!I3345,GWP!$B$2:$B$13,0))</f>
        <v>345</v>
      </c>
      <c r="L3345" s="5">
        <f t="shared" si="105"/>
        <v>7.4742869999999998E-4</v>
      </c>
    </row>
    <row r="3346" spans="1:12">
      <c r="A3346" t="s">
        <v>5065</v>
      </c>
      <c r="B3346" t="s">
        <v>5</v>
      </c>
      <c r="C3346" t="s">
        <v>1736</v>
      </c>
      <c r="D3346" t="s">
        <v>7014</v>
      </c>
      <c r="E3346" t="s">
        <v>1712</v>
      </c>
      <c r="H3346" t="str">
        <f>INDEX('Vensim Variables'!$B:$B,MATCH(EPS!$B3346,'Vensim Variables'!$A:$A,0))</f>
        <v>g pollutant</v>
      </c>
      <c r="I3346" t="str">
        <f t="shared" si="104"/>
        <v>OC</v>
      </c>
      <c r="J3346">
        <f>INDEX(NoSettings!$C:$C,MATCH(EPS!$A3346,NoSettings!$A:$A,0))</f>
        <v>1849700</v>
      </c>
      <c r="K3346" s="109">
        <f>INDEX(GWP!$C$2:$C$13,MATCH(EPS!I3346,GWP!$B$2:$B$13,0))</f>
        <v>-46</v>
      </c>
      <c r="L3346" s="5">
        <f t="shared" si="105"/>
        <v>-8.5086200000000005E-5</v>
      </c>
    </row>
    <row r="3347" spans="1:12">
      <c r="A3347" t="s">
        <v>5066</v>
      </c>
      <c r="B3347" t="s">
        <v>5</v>
      </c>
      <c r="C3347" t="s">
        <v>1736</v>
      </c>
      <c r="D3347" t="s">
        <v>7014</v>
      </c>
      <c r="E3347" t="s">
        <v>1713</v>
      </c>
      <c r="H3347" t="str">
        <f>INDEX('Vensim Variables'!$B:$B,MATCH(EPS!$B3347,'Vensim Variables'!$A:$A,0))</f>
        <v>g pollutant</v>
      </c>
      <c r="I3347" t="str">
        <f t="shared" si="104"/>
        <v>CH4</v>
      </c>
      <c r="J3347">
        <f>INDEX(NoSettings!$C:$C,MATCH(EPS!$A3347,NoSettings!$A:$A,0))</f>
        <v>11731700</v>
      </c>
      <c r="K3347" s="109">
        <f>INDEX(GWP!$C$2:$C$13,MATCH(EPS!I3347,GWP!$B$2:$B$13,0))</f>
        <v>28</v>
      </c>
      <c r="L3347" s="5">
        <f t="shared" si="105"/>
        <v>3.2848760000000002E-4</v>
      </c>
    </row>
    <row r="3348" spans="1:12">
      <c r="A3348" t="s">
        <v>5067</v>
      </c>
      <c r="B3348" t="s">
        <v>5</v>
      </c>
      <c r="C3348" t="s">
        <v>1736</v>
      </c>
      <c r="D3348" t="s">
        <v>7014</v>
      </c>
      <c r="E3348" t="s">
        <v>1714</v>
      </c>
      <c r="H3348" t="str">
        <f>INDEX('Vensim Variables'!$B:$B,MATCH(EPS!$B3348,'Vensim Variables'!$A:$A,0))</f>
        <v>g pollutant</v>
      </c>
      <c r="I3348" t="str">
        <f t="shared" si="104"/>
        <v>N2O</v>
      </c>
      <c r="J3348">
        <f>INDEX(NoSettings!$C:$C,MATCH(EPS!$A3348,NoSettings!$A:$A,0))</f>
        <v>2346350</v>
      </c>
      <c r="K3348" s="109">
        <f>INDEX(GWP!$C$2:$C$13,MATCH(EPS!I3348,GWP!$B$2:$B$13,0))</f>
        <v>265</v>
      </c>
      <c r="L3348" s="5">
        <f t="shared" si="105"/>
        <v>6.2178275000000002E-4</v>
      </c>
    </row>
    <row r="3349" spans="1:12">
      <c r="A3349" t="s">
        <v>5068</v>
      </c>
      <c r="B3349" t="s">
        <v>5</v>
      </c>
      <c r="C3349" t="s">
        <v>1736</v>
      </c>
      <c r="D3349" t="s">
        <v>7014</v>
      </c>
      <c r="E3349" t="s">
        <v>1715</v>
      </c>
      <c r="H3349" t="str">
        <f>INDEX('Vensim Variables'!$B:$B,MATCH(EPS!$B3349,'Vensim Variables'!$A:$A,0))</f>
        <v>g pollutant</v>
      </c>
      <c r="I3349" t="str">
        <f t="shared" si="104"/>
        <v>F gases</v>
      </c>
      <c r="J3349">
        <f>INDEX(NoSettings!$C:$C,MATCH(EPS!$A3349,NoSettings!$A:$A,0))</f>
        <v>0</v>
      </c>
      <c r="K3349" s="109">
        <f>INDEX(GWP!$C$2:$C$13,MATCH(EPS!I3349,GWP!$B$2:$B$13,0))</f>
        <v>1</v>
      </c>
      <c r="L3349" s="5">
        <f t="shared" si="105"/>
        <v>0</v>
      </c>
    </row>
    <row r="3350" spans="1:12">
      <c r="A3350" t="s">
        <v>5069</v>
      </c>
      <c r="B3350" t="s">
        <v>5</v>
      </c>
      <c r="C3350" t="s">
        <v>1736</v>
      </c>
      <c r="D3350" t="s">
        <v>7015</v>
      </c>
      <c r="E3350" t="s">
        <v>1702</v>
      </c>
      <c r="H3350" t="str">
        <f>INDEX('Vensim Variables'!$B:$B,MATCH(EPS!$B3350,'Vensim Variables'!$A:$A,0))</f>
        <v>g pollutant</v>
      </c>
      <c r="I3350" t="str">
        <f t="shared" si="104"/>
        <v>CO2</v>
      </c>
      <c r="J3350">
        <f>INDEX(NoSettings!$C:$C,MATCH(EPS!$A3350,NoSettings!$A:$A,0))</f>
        <v>534483000000</v>
      </c>
      <c r="K3350" s="109">
        <f>INDEX(GWP!$C$2:$C$13,MATCH(EPS!I3350,GWP!$B$2:$B$13,0))</f>
        <v>1</v>
      </c>
      <c r="L3350" s="5">
        <f t="shared" si="105"/>
        <v>0.53448300000000004</v>
      </c>
    </row>
    <row r="3351" spans="1:12">
      <c r="A3351" t="s">
        <v>5070</v>
      </c>
      <c r="B3351" t="s">
        <v>5</v>
      </c>
      <c r="C3351" t="s">
        <v>1736</v>
      </c>
      <c r="D3351" t="s">
        <v>7015</v>
      </c>
      <c r="E3351" t="s">
        <v>1705</v>
      </c>
      <c r="H3351" t="str">
        <f>INDEX('Vensim Variables'!$B:$B,MATCH(EPS!$B3351,'Vensim Variables'!$A:$A,0))</f>
        <v>g pollutant</v>
      </c>
      <c r="I3351" t="str">
        <f t="shared" si="104"/>
        <v>VOC</v>
      </c>
      <c r="J3351">
        <f>INDEX(NoSettings!$C:$C,MATCH(EPS!$A3351,NoSettings!$A:$A,0))</f>
        <v>15206800</v>
      </c>
      <c r="K3351" s="109">
        <f>INDEX(GWP!$C$2:$C$13,MATCH(EPS!I3351,GWP!$B$2:$B$13,0))</f>
        <v>5</v>
      </c>
      <c r="L3351" s="5">
        <f t="shared" si="105"/>
        <v>7.6033999999999997E-5</v>
      </c>
    </row>
    <row r="3352" spans="1:12">
      <c r="A3352" t="s">
        <v>5071</v>
      </c>
      <c r="B3352" t="s">
        <v>5</v>
      </c>
      <c r="C3352" t="s">
        <v>1736</v>
      </c>
      <c r="D3352" t="s">
        <v>7015</v>
      </c>
      <c r="E3352" t="s">
        <v>1706</v>
      </c>
      <c r="H3352" t="str">
        <f>INDEX('Vensim Variables'!$B:$B,MATCH(EPS!$B3352,'Vensim Variables'!$A:$A,0))</f>
        <v>g pollutant</v>
      </c>
      <c r="I3352" t="str">
        <f t="shared" si="104"/>
        <v>CO</v>
      </c>
      <c r="J3352">
        <f>INDEX(NoSettings!$C:$C,MATCH(EPS!$A3352,NoSettings!$A:$A,0))</f>
        <v>70229200</v>
      </c>
      <c r="K3352" s="109">
        <f>INDEX(GWP!$C$2:$C$13,MATCH(EPS!I3352,GWP!$B$2:$B$13,0))</f>
        <v>1.8</v>
      </c>
      <c r="L3352" s="5">
        <f t="shared" si="105"/>
        <v>1.2641255999999999E-4</v>
      </c>
    </row>
    <row r="3353" spans="1:12">
      <c r="A3353" t="s">
        <v>5072</v>
      </c>
      <c r="B3353" t="s">
        <v>5</v>
      </c>
      <c r="C3353" t="s">
        <v>1736</v>
      </c>
      <c r="D3353" t="s">
        <v>7015</v>
      </c>
      <c r="E3353" t="s">
        <v>1707</v>
      </c>
      <c r="H3353" t="str">
        <f>INDEX('Vensim Variables'!$B:$B,MATCH(EPS!$B3353,'Vensim Variables'!$A:$A,0))</f>
        <v>g pollutant</v>
      </c>
      <c r="I3353" t="str">
        <f t="shared" si="104"/>
        <v>NOx</v>
      </c>
      <c r="J3353">
        <f>INDEX(NoSettings!$C:$C,MATCH(EPS!$A3353,NoSettings!$A:$A,0))</f>
        <v>240361000</v>
      </c>
      <c r="K3353" s="109">
        <f>INDEX(GWP!$C$2:$C$13,MATCH(EPS!I3353,GWP!$B$2:$B$13,0))</f>
        <v>-8.1999999999999993</v>
      </c>
      <c r="L3353" s="5">
        <f t="shared" si="105"/>
        <v>-1.9709602E-3</v>
      </c>
    </row>
    <row r="3354" spans="1:12">
      <c r="A3354" t="s">
        <v>5073</v>
      </c>
      <c r="B3354" t="s">
        <v>5</v>
      </c>
      <c r="C3354" t="s">
        <v>1736</v>
      </c>
      <c r="D3354" t="s">
        <v>7015</v>
      </c>
      <c r="E3354" t="s">
        <v>1708</v>
      </c>
      <c r="H3354" t="str">
        <f>INDEX('Vensim Variables'!$B:$B,MATCH(EPS!$B3354,'Vensim Variables'!$A:$A,0))</f>
        <v>g pollutant</v>
      </c>
      <c r="I3354" t="str">
        <f t="shared" si="104"/>
        <v>PM10</v>
      </c>
      <c r="J3354">
        <f>INDEX(NoSettings!$C:$C,MATCH(EPS!$A3354,NoSettings!$A:$A,0))</f>
        <v>18974700</v>
      </c>
      <c r="K3354" s="109">
        <f>INDEX(GWP!$C$2:$C$13,MATCH(EPS!I3354,GWP!$B$2:$B$13,0))</f>
        <v>0</v>
      </c>
      <c r="L3354" s="5">
        <f t="shared" si="105"/>
        <v>0</v>
      </c>
    </row>
    <row r="3355" spans="1:12">
      <c r="A3355" t="s">
        <v>5074</v>
      </c>
      <c r="B3355" t="s">
        <v>5</v>
      </c>
      <c r="C3355" t="s">
        <v>1736</v>
      </c>
      <c r="D3355" t="s">
        <v>7015</v>
      </c>
      <c r="E3355" t="s">
        <v>1709</v>
      </c>
      <c r="H3355" t="str">
        <f>INDEX('Vensim Variables'!$B:$B,MATCH(EPS!$B3355,'Vensim Variables'!$A:$A,0))</f>
        <v>g pollutant</v>
      </c>
      <c r="I3355" t="str">
        <f t="shared" si="104"/>
        <v>PM25</v>
      </c>
      <c r="J3355">
        <f>INDEX(NoSettings!$C:$C,MATCH(EPS!$A3355,NoSettings!$A:$A,0))</f>
        <v>16873500</v>
      </c>
      <c r="K3355" s="109">
        <f>INDEX(GWP!$C$2:$C$13,MATCH(EPS!I3355,GWP!$B$2:$B$13,0))</f>
        <v>0</v>
      </c>
      <c r="L3355" s="5">
        <f t="shared" si="105"/>
        <v>0</v>
      </c>
    </row>
    <row r="3356" spans="1:12">
      <c r="A3356" t="s">
        <v>5075</v>
      </c>
      <c r="B3356" t="s">
        <v>5</v>
      </c>
      <c r="C3356" t="s">
        <v>1736</v>
      </c>
      <c r="D3356" t="s">
        <v>7015</v>
      </c>
      <c r="E3356" t="s">
        <v>1710</v>
      </c>
      <c r="H3356" t="str">
        <f>INDEX('Vensim Variables'!$B:$B,MATCH(EPS!$B3356,'Vensim Variables'!$A:$A,0))</f>
        <v>g pollutant</v>
      </c>
      <c r="I3356" t="str">
        <f t="shared" si="104"/>
        <v>SOx</v>
      </c>
      <c r="J3356">
        <f>INDEX(NoSettings!$C:$C,MATCH(EPS!$A3356,NoSettings!$A:$A,0))</f>
        <v>51097800</v>
      </c>
      <c r="K3356" s="109">
        <f>INDEX(GWP!$C$2:$C$13,MATCH(EPS!I3356,GWP!$B$2:$B$13,0))</f>
        <v>0</v>
      </c>
      <c r="L3356" s="5">
        <f t="shared" si="105"/>
        <v>0</v>
      </c>
    </row>
    <row r="3357" spans="1:12">
      <c r="A3357" t="s">
        <v>5076</v>
      </c>
      <c r="B3357" t="s">
        <v>5</v>
      </c>
      <c r="C3357" t="s">
        <v>1736</v>
      </c>
      <c r="D3357" t="s">
        <v>7015</v>
      </c>
      <c r="E3357" t="s">
        <v>1711</v>
      </c>
      <c r="H3357" t="str">
        <f>INDEX('Vensim Variables'!$B:$B,MATCH(EPS!$B3357,'Vensim Variables'!$A:$A,0))</f>
        <v>g pollutant</v>
      </c>
      <c r="I3357" t="str">
        <f t="shared" si="104"/>
        <v>BC</v>
      </c>
      <c r="J3357">
        <f>INDEX(NoSettings!$C:$C,MATCH(EPS!$A3357,NoSettings!$A:$A,0))</f>
        <v>3945940</v>
      </c>
      <c r="K3357" s="109">
        <f>INDEX(GWP!$C$2:$C$13,MATCH(EPS!I3357,GWP!$B$2:$B$13,0))</f>
        <v>345</v>
      </c>
      <c r="L3357" s="5">
        <f t="shared" si="105"/>
        <v>1.3613493000000001E-3</v>
      </c>
    </row>
    <row r="3358" spans="1:12">
      <c r="A3358" t="s">
        <v>5077</v>
      </c>
      <c r="B3358" t="s">
        <v>5</v>
      </c>
      <c r="C3358" t="s">
        <v>1736</v>
      </c>
      <c r="D3358" t="s">
        <v>7015</v>
      </c>
      <c r="E3358" t="s">
        <v>1712</v>
      </c>
      <c r="H3358" t="str">
        <f>INDEX('Vensim Variables'!$B:$B,MATCH(EPS!$B3358,'Vensim Variables'!$A:$A,0))</f>
        <v>g pollutant</v>
      </c>
      <c r="I3358" t="str">
        <f t="shared" si="104"/>
        <v>OC</v>
      </c>
      <c r="J3358">
        <f>INDEX(NoSettings!$C:$C,MATCH(EPS!$A3358,NoSettings!$A:$A,0))</f>
        <v>3369010</v>
      </c>
      <c r="K3358" s="109">
        <f>INDEX(GWP!$C$2:$C$13,MATCH(EPS!I3358,GWP!$B$2:$B$13,0))</f>
        <v>-46</v>
      </c>
      <c r="L3358" s="5">
        <f t="shared" si="105"/>
        <v>-1.5497446E-4</v>
      </c>
    </row>
    <row r="3359" spans="1:12">
      <c r="A3359" t="s">
        <v>5078</v>
      </c>
      <c r="B3359" t="s">
        <v>5</v>
      </c>
      <c r="C3359" t="s">
        <v>1736</v>
      </c>
      <c r="D3359" t="s">
        <v>7015</v>
      </c>
      <c r="E3359" t="s">
        <v>1713</v>
      </c>
      <c r="H3359" t="str">
        <f>INDEX('Vensim Variables'!$B:$B,MATCH(EPS!$B3359,'Vensim Variables'!$A:$A,0))</f>
        <v>g pollutant</v>
      </c>
      <c r="I3359" t="str">
        <f t="shared" si="104"/>
        <v>CH4</v>
      </c>
      <c r="J3359">
        <f>INDEX(NoSettings!$C:$C,MATCH(EPS!$A3359,NoSettings!$A:$A,0))</f>
        <v>21367900</v>
      </c>
      <c r="K3359" s="109">
        <f>INDEX(GWP!$C$2:$C$13,MATCH(EPS!I3359,GWP!$B$2:$B$13,0))</f>
        <v>28</v>
      </c>
      <c r="L3359" s="5">
        <f t="shared" si="105"/>
        <v>5.9830120000000004E-4</v>
      </c>
    </row>
    <row r="3360" spans="1:12">
      <c r="A3360" t="s">
        <v>5079</v>
      </c>
      <c r="B3360" t="s">
        <v>5</v>
      </c>
      <c r="C3360" t="s">
        <v>1736</v>
      </c>
      <c r="D3360" t="s">
        <v>7015</v>
      </c>
      <c r="E3360" t="s">
        <v>1714</v>
      </c>
      <c r="H3360" t="str">
        <f>INDEX('Vensim Variables'!$B:$B,MATCH(EPS!$B3360,'Vensim Variables'!$A:$A,0))</f>
        <v>g pollutant</v>
      </c>
      <c r="I3360" t="str">
        <f t="shared" si="104"/>
        <v>N2O</v>
      </c>
      <c r="J3360">
        <f>INDEX(NoSettings!$C:$C,MATCH(EPS!$A3360,NoSettings!$A:$A,0))</f>
        <v>4273580</v>
      </c>
      <c r="K3360" s="109">
        <f>INDEX(GWP!$C$2:$C$13,MATCH(EPS!I3360,GWP!$B$2:$B$13,0))</f>
        <v>265</v>
      </c>
      <c r="L3360" s="5">
        <f t="shared" si="105"/>
        <v>1.1324987E-3</v>
      </c>
    </row>
    <row r="3361" spans="1:12">
      <c r="A3361" t="s">
        <v>5080</v>
      </c>
      <c r="B3361" t="s">
        <v>5</v>
      </c>
      <c r="C3361" t="s">
        <v>1736</v>
      </c>
      <c r="D3361" t="s">
        <v>7015</v>
      </c>
      <c r="E3361" t="s">
        <v>1715</v>
      </c>
      <c r="H3361" t="str">
        <f>INDEX('Vensim Variables'!$B:$B,MATCH(EPS!$B3361,'Vensim Variables'!$A:$A,0))</f>
        <v>g pollutant</v>
      </c>
      <c r="I3361" t="str">
        <f t="shared" si="104"/>
        <v>F gases</v>
      </c>
      <c r="J3361">
        <f>INDEX(NoSettings!$C:$C,MATCH(EPS!$A3361,NoSettings!$A:$A,0))</f>
        <v>0</v>
      </c>
      <c r="K3361" s="109">
        <f>INDEX(GWP!$C$2:$C$13,MATCH(EPS!I3361,GWP!$B$2:$B$13,0))</f>
        <v>1</v>
      </c>
      <c r="L3361" s="5">
        <f t="shared" si="105"/>
        <v>0</v>
      </c>
    </row>
    <row r="3362" spans="1:12">
      <c r="A3362" t="s">
        <v>5081</v>
      </c>
      <c r="B3362" t="s">
        <v>5</v>
      </c>
      <c r="C3362" t="s">
        <v>1736</v>
      </c>
      <c r="D3362" t="s">
        <v>7016</v>
      </c>
      <c r="E3362" t="s">
        <v>1702</v>
      </c>
      <c r="H3362" t="str">
        <f>INDEX('Vensim Variables'!$B:$B,MATCH(EPS!$B3362,'Vensim Variables'!$A:$A,0))</f>
        <v>g pollutant</v>
      </c>
      <c r="I3362" t="str">
        <f t="shared" si="104"/>
        <v>CO2</v>
      </c>
      <c r="J3362">
        <f>INDEX(NoSettings!$C:$C,MATCH(EPS!$A3362,NoSettings!$A:$A,0))</f>
        <v>147249000000</v>
      </c>
      <c r="K3362" s="109">
        <f>INDEX(GWP!$C$2:$C$13,MATCH(EPS!I3362,GWP!$B$2:$B$13,0))</f>
        <v>1</v>
      </c>
      <c r="L3362" s="5">
        <f t="shared" si="105"/>
        <v>0.14724899999999999</v>
      </c>
    </row>
    <row r="3363" spans="1:12">
      <c r="A3363" t="s">
        <v>5082</v>
      </c>
      <c r="B3363" t="s">
        <v>5</v>
      </c>
      <c r="C3363" t="s">
        <v>1736</v>
      </c>
      <c r="D3363" t="s">
        <v>7016</v>
      </c>
      <c r="E3363" t="s">
        <v>1705</v>
      </c>
      <c r="H3363" t="str">
        <f>INDEX('Vensim Variables'!$B:$B,MATCH(EPS!$B3363,'Vensim Variables'!$A:$A,0))</f>
        <v>g pollutant</v>
      </c>
      <c r="I3363" t="str">
        <f t="shared" si="104"/>
        <v>VOC</v>
      </c>
      <c r="J3363">
        <f>INDEX(NoSettings!$C:$C,MATCH(EPS!$A3363,NoSettings!$A:$A,0))</f>
        <v>4189470</v>
      </c>
      <c r="K3363" s="109">
        <f>INDEX(GWP!$C$2:$C$13,MATCH(EPS!I3363,GWP!$B$2:$B$13,0))</f>
        <v>5</v>
      </c>
      <c r="L3363" s="5">
        <f t="shared" si="105"/>
        <v>2.0947349999999999E-5</v>
      </c>
    </row>
    <row r="3364" spans="1:12">
      <c r="A3364" t="s">
        <v>5083</v>
      </c>
      <c r="B3364" t="s">
        <v>5</v>
      </c>
      <c r="C3364" t="s">
        <v>1736</v>
      </c>
      <c r="D3364" t="s">
        <v>7016</v>
      </c>
      <c r="E3364" t="s">
        <v>1706</v>
      </c>
      <c r="H3364" t="str">
        <f>INDEX('Vensim Variables'!$B:$B,MATCH(EPS!$B3364,'Vensim Variables'!$A:$A,0))</f>
        <v>g pollutant</v>
      </c>
      <c r="I3364" t="str">
        <f t="shared" si="104"/>
        <v>CO</v>
      </c>
      <c r="J3364">
        <f>INDEX(NoSettings!$C:$C,MATCH(EPS!$A3364,NoSettings!$A:$A,0))</f>
        <v>19348100</v>
      </c>
      <c r="K3364" s="109">
        <f>INDEX(GWP!$C$2:$C$13,MATCH(EPS!I3364,GWP!$B$2:$B$13,0))</f>
        <v>1.8</v>
      </c>
      <c r="L3364" s="5">
        <f t="shared" si="105"/>
        <v>3.4826580000000002E-5</v>
      </c>
    </row>
    <row r="3365" spans="1:12">
      <c r="A3365" t="s">
        <v>5084</v>
      </c>
      <c r="B3365" t="s">
        <v>5</v>
      </c>
      <c r="C3365" t="s">
        <v>1736</v>
      </c>
      <c r="D3365" t="s">
        <v>7016</v>
      </c>
      <c r="E3365" t="s">
        <v>1707</v>
      </c>
      <c r="H3365" t="str">
        <f>INDEX('Vensim Variables'!$B:$B,MATCH(EPS!$B3365,'Vensim Variables'!$A:$A,0))</f>
        <v>g pollutant</v>
      </c>
      <c r="I3365" t="str">
        <f t="shared" si="104"/>
        <v>NOx</v>
      </c>
      <c r="J3365">
        <f>INDEX(NoSettings!$C:$C,MATCH(EPS!$A3365,NoSettings!$A:$A,0))</f>
        <v>66219100</v>
      </c>
      <c r="K3365" s="109">
        <f>INDEX(GWP!$C$2:$C$13,MATCH(EPS!I3365,GWP!$B$2:$B$13,0))</f>
        <v>-8.1999999999999993</v>
      </c>
      <c r="L3365" s="5">
        <f t="shared" si="105"/>
        <v>-5.4299662000000003E-4</v>
      </c>
    </row>
    <row r="3366" spans="1:12">
      <c r="A3366" t="s">
        <v>5085</v>
      </c>
      <c r="B3366" t="s">
        <v>5</v>
      </c>
      <c r="C3366" t="s">
        <v>1736</v>
      </c>
      <c r="D3366" t="s">
        <v>7016</v>
      </c>
      <c r="E3366" t="s">
        <v>1708</v>
      </c>
      <c r="H3366" t="str">
        <f>INDEX('Vensim Variables'!$B:$B,MATCH(EPS!$B3366,'Vensim Variables'!$A:$A,0))</f>
        <v>g pollutant</v>
      </c>
      <c r="I3366" t="str">
        <f t="shared" si="104"/>
        <v>PM10</v>
      </c>
      <c r="J3366">
        <f>INDEX(NoSettings!$C:$C,MATCH(EPS!$A3366,NoSettings!$A:$A,0))</f>
        <v>5227510</v>
      </c>
      <c r="K3366" s="109">
        <f>INDEX(GWP!$C$2:$C$13,MATCH(EPS!I3366,GWP!$B$2:$B$13,0))</f>
        <v>0</v>
      </c>
      <c r="L3366" s="5">
        <f t="shared" si="105"/>
        <v>0</v>
      </c>
    </row>
    <row r="3367" spans="1:12">
      <c r="A3367" t="s">
        <v>5086</v>
      </c>
      <c r="B3367" t="s">
        <v>5</v>
      </c>
      <c r="C3367" t="s">
        <v>1736</v>
      </c>
      <c r="D3367" t="s">
        <v>7016</v>
      </c>
      <c r="E3367" t="s">
        <v>1709</v>
      </c>
      <c r="H3367" t="str">
        <f>INDEX('Vensim Variables'!$B:$B,MATCH(EPS!$B3367,'Vensim Variables'!$A:$A,0))</f>
        <v>g pollutant</v>
      </c>
      <c r="I3367" t="str">
        <f t="shared" si="104"/>
        <v>PM25</v>
      </c>
      <c r="J3367">
        <f>INDEX(NoSettings!$C:$C,MATCH(EPS!$A3367,NoSettings!$A:$A,0))</f>
        <v>4648640</v>
      </c>
      <c r="K3367" s="109">
        <f>INDEX(GWP!$C$2:$C$13,MATCH(EPS!I3367,GWP!$B$2:$B$13,0))</f>
        <v>0</v>
      </c>
      <c r="L3367" s="5">
        <f t="shared" si="105"/>
        <v>0</v>
      </c>
    </row>
    <row r="3368" spans="1:12">
      <c r="A3368" t="s">
        <v>5087</v>
      </c>
      <c r="B3368" t="s">
        <v>5</v>
      </c>
      <c r="C3368" t="s">
        <v>1736</v>
      </c>
      <c r="D3368" t="s">
        <v>7016</v>
      </c>
      <c r="E3368" t="s">
        <v>1710</v>
      </c>
      <c r="H3368" t="str">
        <f>INDEX('Vensim Variables'!$B:$B,MATCH(EPS!$B3368,'Vensim Variables'!$A:$A,0))</f>
        <v>g pollutant</v>
      </c>
      <c r="I3368" t="str">
        <f t="shared" si="104"/>
        <v>SOx</v>
      </c>
      <c r="J3368">
        <f>INDEX(NoSettings!$C:$C,MATCH(EPS!$A3368,NoSettings!$A:$A,0))</f>
        <v>14077400</v>
      </c>
      <c r="K3368" s="109">
        <f>INDEX(GWP!$C$2:$C$13,MATCH(EPS!I3368,GWP!$B$2:$B$13,0))</f>
        <v>0</v>
      </c>
      <c r="L3368" s="5">
        <f t="shared" si="105"/>
        <v>0</v>
      </c>
    </row>
    <row r="3369" spans="1:12">
      <c r="A3369" t="s">
        <v>5088</v>
      </c>
      <c r="B3369" t="s">
        <v>5</v>
      </c>
      <c r="C3369" t="s">
        <v>1736</v>
      </c>
      <c r="D3369" t="s">
        <v>7016</v>
      </c>
      <c r="E3369" t="s">
        <v>1711</v>
      </c>
      <c r="H3369" t="str">
        <f>INDEX('Vensim Variables'!$B:$B,MATCH(EPS!$B3369,'Vensim Variables'!$A:$A,0))</f>
        <v>g pollutant</v>
      </c>
      <c r="I3369" t="str">
        <f t="shared" si="104"/>
        <v>BC</v>
      </c>
      <c r="J3369">
        <f>INDEX(NoSettings!$C:$C,MATCH(EPS!$A3369,NoSettings!$A:$A,0))</f>
        <v>1087100</v>
      </c>
      <c r="K3369" s="109">
        <f>INDEX(GWP!$C$2:$C$13,MATCH(EPS!I3369,GWP!$B$2:$B$13,0))</f>
        <v>345</v>
      </c>
      <c r="L3369" s="5">
        <f t="shared" si="105"/>
        <v>3.7504949999999997E-4</v>
      </c>
    </row>
    <row r="3370" spans="1:12">
      <c r="A3370" t="s">
        <v>5089</v>
      </c>
      <c r="B3370" t="s">
        <v>5</v>
      </c>
      <c r="C3370" t="s">
        <v>1736</v>
      </c>
      <c r="D3370" t="s">
        <v>7016</v>
      </c>
      <c r="E3370" t="s">
        <v>1712</v>
      </c>
      <c r="H3370" t="str">
        <f>INDEX('Vensim Variables'!$B:$B,MATCH(EPS!$B3370,'Vensim Variables'!$A:$A,0))</f>
        <v>g pollutant</v>
      </c>
      <c r="I3370" t="str">
        <f t="shared" si="104"/>
        <v>OC</v>
      </c>
      <c r="J3370">
        <f>INDEX(NoSettings!$C:$C,MATCH(EPS!$A3370,NoSettings!$A:$A,0))</f>
        <v>928158</v>
      </c>
      <c r="K3370" s="109">
        <f>INDEX(GWP!$C$2:$C$13,MATCH(EPS!I3370,GWP!$B$2:$B$13,0))</f>
        <v>-46</v>
      </c>
      <c r="L3370" s="5">
        <f t="shared" si="105"/>
        <v>-4.2695267999999997E-5</v>
      </c>
    </row>
    <row r="3371" spans="1:12">
      <c r="A3371" t="s">
        <v>5090</v>
      </c>
      <c r="B3371" t="s">
        <v>5</v>
      </c>
      <c r="C3371" t="s">
        <v>1736</v>
      </c>
      <c r="D3371" t="s">
        <v>7016</v>
      </c>
      <c r="E3371" t="s">
        <v>1713</v>
      </c>
      <c r="H3371" t="str">
        <f>INDEX('Vensim Variables'!$B:$B,MATCH(EPS!$B3371,'Vensim Variables'!$A:$A,0))</f>
        <v>g pollutant</v>
      </c>
      <c r="I3371" t="str">
        <f t="shared" si="104"/>
        <v>CH4</v>
      </c>
      <c r="J3371">
        <f>INDEX(NoSettings!$C:$C,MATCH(EPS!$A3371,NoSettings!$A:$A,0))</f>
        <v>5886840</v>
      </c>
      <c r="K3371" s="109">
        <f>INDEX(GWP!$C$2:$C$13,MATCH(EPS!I3371,GWP!$B$2:$B$13,0))</f>
        <v>28</v>
      </c>
      <c r="L3371" s="5">
        <f t="shared" si="105"/>
        <v>1.6483152E-4</v>
      </c>
    </row>
    <row r="3372" spans="1:12">
      <c r="A3372" t="s">
        <v>5091</v>
      </c>
      <c r="B3372" t="s">
        <v>5</v>
      </c>
      <c r="C3372" t="s">
        <v>1736</v>
      </c>
      <c r="D3372" t="s">
        <v>7016</v>
      </c>
      <c r="E3372" t="s">
        <v>1714</v>
      </c>
      <c r="H3372" t="str">
        <f>INDEX('Vensim Variables'!$B:$B,MATCH(EPS!$B3372,'Vensim Variables'!$A:$A,0))</f>
        <v>g pollutant</v>
      </c>
      <c r="I3372" t="str">
        <f t="shared" si="104"/>
        <v>N2O</v>
      </c>
      <c r="J3372">
        <f>INDEX(NoSettings!$C:$C,MATCH(EPS!$A3372,NoSettings!$A:$A,0))</f>
        <v>1177370</v>
      </c>
      <c r="K3372" s="109">
        <f>INDEX(GWP!$C$2:$C$13,MATCH(EPS!I3372,GWP!$B$2:$B$13,0))</f>
        <v>265</v>
      </c>
      <c r="L3372" s="5">
        <f t="shared" si="105"/>
        <v>3.1200305E-4</v>
      </c>
    </row>
    <row r="3373" spans="1:12">
      <c r="A3373" t="s">
        <v>5092</v>
      </c>
      <c r="B3373" t="s">
        <v>5</v>
      </c>
      <c r="C3373" t="s">
        <v>1736</v>
      </c>
      <c r="D3373" t="s">
        <v>7016</v>
      </c>
      <c r="E3373" t="s">
        <v>1715</v>
      </c>
      <c r="H3373" t="str">
        <f>INDEX('Vensim Variables'!$B:$B,MATCH(EPS!$B3373,'Vensim Variables'!$A:$A,0))</f>
        <v>g pollutant</v>
      </c>
      <c r="I3373" t="str">
        <f t="shared" si="104"/>
        <v>F gases</v>
      </c>
      <c r="J3373">
        <f>INDEX(NoSettings!$C:$C,MATCH(EPS!$A3373,NoSettings!$A:$A,0))</f>
        <v>0</v>
      </c>
      <c r="K3373" s="109">
        <f>INDEX(GWP!$C$2:$C$13,MATCH(EPS!I3373,GWP!$B$2:$B$13,0))</f>
        <v>1</v>
      </c>
      <c r="L3373" s="5">
        <f t="shared" si="105"/>
        <v>0</v>
      </c>
    </row>
    <row r="3374" spans="1:12">
      <c r="A3374" t="s">
        <v>5093</v>
      </c>
      <c r="B3374" t="s">
        <v>5</v>
      </c>
      <c r="C3374" t="s">
        <v>1736</v>
      </c>
      <c r="D3374" t="s">
        <v>7017</v>
      </c>
      <c r="E3374" t="s">
        <v>1702</v>
      </c>
      <c r="H3374" t="str">
        <f>INDEX('Vensim Variables'!$B:$B,MATCH(EPS!$B3374,'Vensim Variables'!$A:$A,0))</f>
        <v>g pollutant</v>
      </c>
      <c r="I3374" t="str">
        <f t="shared" si="104"/>
        <v>CO2</v>
      </c>
      <c r="J3374">
        <f>INDEX(NoSettings!$C:$C,MATCH(EPS!$A3374,NoSettings!$A:$A,0))</f>
        <v>43924700000</v>
      </c>
      <c r="K3374" s="109">
        <f>INDEX(GWP!$C$2:$C$13,MATCH(EPS!I3374,GWP!$B$2:$B$13,0))</f>
        <v>1</v>
      </c>
      <c r="L3374" s="5">
        <f t="shared" si="105"/>
        <v>4.3924699999999997E-2</v>
      </c>
    </row>
    <row r="3375" spans="1:12">
      <c r="A3375" t="s">
        <v>5094</v>
      </c>
      <c r="B3375" t="s">
        <v>5</v>
      </c>
      <c r="C3375" t="s">
        <v>1736</v>
      </c>
      <c r="D3375" t="s">
        <v>7017</v>
      </c>
      <c r="E3375" t="s">
        <v>1705</v>
      </c>
      <c r="H3375" t="str">
        <f>INDEX('Vensim Variables'!$B:$B,MATCH(EPS!$B3375,'Vensim Variables'!$A:$A,0))</f>
        <v>g pollutant</v>
      </c>
      <c r="I3375" t="str">
        <f t="shared" si="104"/>
        <v>VOC</v>
      </c>
      <c r="J3375">
        <f>INDEX(NoSettings!$C:$C,MATCH(EPS!$A3375,NoSettings!$A:$A,0))</f>
        <v>1249720</v>
      </c>
      <c r="K3375" s="109">
        <f>INDEX(GWP!$C$2:$C$13,MATCH(EPS!I3375,GWP!$B$2:$B$13,0))</f>
        <v>5</v>
      </c>
      <c r="L3375" s="5">
        <f t="shared" si="105"/>
        <v>6.2485999999999998E-6</v>
      </c>
    </row>
    <row r="3376" spans="1:12">
      <c r="A3376" t="s">
        <v>5095</v>
      </c>
      <c r="B3376" t="s">
        <v>5</v>
      </c>
      <c r="C3376" t="s">
        <v>1736</v>
      </c>
      <c r="D3376" t="s">
        <v>7017</v>
      </c>
      <c r="E3376" t="s">
        <v>1706</v>
      </c>
      <c r="H3376" t="str">
        <f>INDEX('Vensim Variables'!$B:$B,MATCH(EPS!$B3376,'Vensim Variables'!$A:$A,0))</f>
        <v>g pollutant</v>
      </c>
      <c r="I3376" t="str">
        <f t="shared" si="104"/>
        <v>CO</v>
      </c>
      <c r="J3376">
        <f>INDEX(NoSettings!$C:$C,MATCH(EPS!$A3376,NoSettings!$A:$A,0))</f>
        <v>5771560</v>
      </c>
      <c r="K3376" s="109">
        <f>INDEX(GWP!$C$2:$C$13,MATCH(EPS!I3376,GWP!$B$2:$B$13,0))</f>
        <v>1.8</v>
      </c>
      <c r="L3376" s="5">
        <f t="shared" si="105"/>
        <v>1.0388808E-5</v>
      </c>
    </row>
    <row r="3377" spans="1:12">
      <c r="A3377" t="s">
        <v>5096</v>
      </c>
      <c r="B3377" t="s">
        <v>5</v>
      </c>
      <c r="C3377" t="s">
        <v>1736</v>
      </c>
      <c r="D3377" t="s">
        <v>7017</v>
      </c>
      <c r="E3377" t="s">
        <v>1707</v>
      </c>
      <c r="H3377" t="str">
        <f>INDEX('Vensim Variables'!$B:$B,MATCH(EPS!$B3377,'Vensim Variables'!$A:$A,0))</f>
        <v>g pollutant</v>
      </c>
      <c r="I3377" t="str">
        <f t="shared" si="104"/>
        <v>NOx</v>
      </c>
      <c r="J3377">
        <f>INDEX(NoSettings!$C:$C,MATCH(EPS!$A3377,NoSettings!$A:$A,0))</f>
        <v>19753300</v>
      </c>
      <c r="K3377" s="109">
        <f>INDEX(GWP!$C$2:$C$13,MATCH(EPS!I3377,GWP!$B$2:$B$13,0))</f>
        <v>-8.1999999999999993</v>
      </c>
      <c r="L3377" s="5">
        <f t="shared" si="105"/>
        <v>-1.6197706E-4</v>
      </c>
    </row>
    <row r="3378" spans="1:12">
      <c r="A3378" t="s">
        <v>5097</v>
      </c>
      <c r="B3378" t="s">
        <v>5</v>
      </c>
      <c r="C3378" t="s">
        <v>1736</v>
      </c>
      <c r="D3378" t="s">
        <v>7017</v>
      </c>
      <c r="E3378" t="s">
        <v>1708</v>
      </c>
      <c r="H3378" t="str">
        <f>INDEX('Vensim Variables'!$B:$B,MATCH(EPS!$B3378,'Vensim Variables'!$A:$A,0))</f>
        <v>g pollutant</v>
      </c>
      <c r="I3378" t="str">
        <f t="shared" si="104"/>
        <v>PM10</v>
      </c>
      <c r="J3378">
        <f>INDEX(NoSettings!$C:$C,MATCH(EPS!$A3378,NoSettings!$A:$A,0))</f>
        <v>1559380</v>
      </c>
      <c r="K3378" s="109">
        <f>INDEX(GWP!$C$2:$C$13,MATCH(EPS!I3378,GWP!$B$2:$B$13,0))</f>
        <v>0</v>
      </c>
      <c r="L3378" s="5">
        <f t="shared" si="105"/>
        <v>0</v>
      </c>
    </row>
    <row r="3379" spans="1:12">
      <c r="A3379" t="s">
        <v>5098</v>
      </c>
      <c r="B3379" t="s">
        <v>5</v>
      </c>
      <c r="C3379" t="s">
        <v>1736</v>
      </c>
      <c r="D3379" t="s">
        <v>7017</v>
      </c>
      <c r="E3379" t="s">
        <v>1709</v>
      </c>
      <c r="H3379" t="str">
        <f>INDEX('Vensim Variables'!$B:$B,MATCH(EPS!$B3379,'Vensim Variables'!$A:$A,0))</f>
        <v>g pollutant</v>
      </c>
      <c r="I3379" t="str">
        <f t="shared" si="104"/>
        <v>PM25</v>
      </c>
      <c r="J3379">
        <f>INDEX(NoSettings!$C:$C,MATCH(EPS!$A3379,NoSettings!$A:$A,0))</f>
        <v>1386700</v>
      </c>
      <c r="K3379" s="109">
        <f>INDEX(GWP!$C$2:$C$13,MATCH(EPS!I3379,GWP!$B$2:$B$13,0))</f>
        <v>0</v>
      </c>
      <c r="L3379" s="5">
        <f t="shared" si="105"/>
        <v>0</v>
      </c>
    </row>
    <row r="3380" spans="1:12">
      <c r="A3380" t="s">
        <v>5099</v>
      </c>
      <c r="B3380" t="s">
        <v>5</v>
      </c>
      <c r="C3380" t="s">
        <v>1736</v>
      </c>
      <c r="D3380" t="s">
        <v>7017</v>
      </c>
      <c r="E3380" t="s">
        <v>1710</v>
      </c>
      <c r="H3380" t="str">
        <f>INDEX('Vensim Variables'!$B:$B,MATCH(EPS!$B3380,'Vensim Variables'!$A:$A,0))</f>
        <v>g pollutant</v>
      </c>
      <c r="I3380" t="str">
        <f t="shared" si="104"/>
        <v>SOx</v>
      </c>
      <c r="J3380">
        <f>INDEX(NoSettings!$C:$C,MATCH(EPS!$A3380,NoSettings!$A:$A,0))</f>
        <v>4199310</v>
      </c>
      <c r="K3380" s="109">
        <f>INDEX(GWP!$C$2:$C$13,MATCH(EPS!I3380,GWP!$B$2:$B$13,0))</f>
        <v>0</v>
      </c>
      <c r="L3380" s="5">
        <f t="shared" si="105"/>
        <v>0</v>
      </c>
    </row>
    <row r="3381" spans="1:12">
      <c r="A3381" t="s">
        <v>5100</v>
      </c>
      <c r="B3381" t="s">
        <v>5</v>
      </c>
      <c r="C3381" t="s">
        <v>1736</v>
      </c>
      <c r="D3381" t="s">
        <v>7017</v>
      </c>
      <c r="E3381" t="s">
        <v>1711</v>
      </c>
      <c r="H3381" t="str">
        <f>INDEX('Vensim Variables'!$B:$B,MATCH(EPS!$B3381,'Vensim Variables'!$A:$A,0))</f>
        <v>g pollutant</v>
      </c>
      <c r="I3381" t="str">
        <f t="shared" si="104"/>
        <v>BC</v>
      </c>
      <c r="J3381">
        <f>INDEX(NoSettings!$C:$C,MATCH(EPS!$A3381,NoSettings!$A:$A,0))</f>
        <v>324284</v>
      </c>
      <c r="K3381" s="109">
        <f>INDEX(GWP!$C$2:$C$13,MATCH(EPS!I3381,GWP!$B$2:$B$13,0))</f>
        <v>345</v>
      </c>
      <c r="L3381" s="5">
        <f t="shared" si="105"/>
        <v>1.1187798E-4</v>
      </c>
    </row>
    <row r="3382" spans="1:12">
      <c r="A3382" t="s">
        <v>5101</v>
      </c>
      <c r="B3382" t="s">
        <v>5</v>
      </c>
      <c r="C3382" t="s">
        <v>1736</v>
      </c>
      <c r="D3382" t="s">
        <v>7017</v>
      </c>
      <c r="E3382" t="s">
        <v>1712</v>
      </c>
      <c r="H3382" t="str">
        <f>INDEX('Vensim Variables'!$B:$B,MATCH(EPS!$B3382,'Vensim Variables'!$A:$A,0))</f>
        <v>g pollutant</v>
      </c>
      <c r="I3382" t="str">
        <f t="shared" si="104"/>
        <v>OC</v>
      </c>
      <c r="J3382">
        <f>INDEX(NoSettings!$C:$C,MATCH(EPS!$A3382,NoSettings!$A:$A,0))</f>
        <v>276871</v>
      </c>
      <c r="K3382" s="109">
        <f>INDEX(GWP!$C$2:$C$13,MATCH(EPS!I3382,GWP!$B$2:$B$13,0))</f>
        <v>-46</v>
      </c>
      <c r="L3382" s="5">
        <f t="shared" si="105"/>
        <v>-1.2736066E-5</v>
      </c>
    </row>
    <row r="3383" spans="1:12">
      <c r="A3383" t="s">
        <v>5102</v>
      </c>
      <c r="B3383" t="s">
        <v>5</v>
      </c>
      <c r="C3383" t="s">
        <v>1736</v>
      </c>
      <c r="D3383" t="s">
        <v>7017</v>
      </c>
      <c r="E3383" t="s">
        <v>1713</v>
      </c>
      <c r="H3383" t="str">
        <f>INDEX('Vensim Variables'!$B:$B,MATCH(EPS!$B3383,'Vensim Variables'!$A:$A,0))</f>
        <v>g pollutant</v>
      </c>
      <c r="I3383" t="str">
        <f t="shared" si="104"/>
        <v>CH4</v>
      </c>
      <c r="J3383">
        <f>INDEX(NoSettings!$C:$C,MATCH(EPS!$A3383,NoSettings!$A:$A,0))</f>
        <v>1756050</v>
      </c>
      <c r="K3383" s="109">
        <f>INDEX(GWP!$C$2:$C$13,MATCH(EPS!I3383,GWP!$B$2:$B$13,0))</f>
        <v>28</v>
      </c>
      <c r="L3383" s="5">
        <f t="shared" si="105"/>
        <v>4.9169399999999997E-5</v>
      </c>
    </row>
    <row r="3384" spans="1:12">
      <c r="A3384" t="s">
        <v>5103</v>
      </c>
      <c r="B3384" t="s">
        <v>5</v>
      </c>
      <c r="C3384" t="s">
        <v>1736</v>
      </c>
      <c r="D3384" t="s">
        <v>7017</v>
      </c>
      <c r="E3384" t="s">
        <v>1714</v>
      </c>
      <c r="H3384" t="str">
        <f>INDEX('Vensim Variables'!$B:$B,MATCH(EPS!$B3384,'Vensim Variables'!$A:$A,0))</f>
        <v>g pollutant</v>
      </c>
      <c r="I3384" t="str">
        <f t="shared" si="104"/>
        <v>N2O</v>
      </c>
      <c r="J3384">
        <f>INDEX(NoSettings!$C:$C,MATCH(EPS!$A3384,NoSettings!$A:$A,0))</f>
        <v>351211</v>
      </c>
      <c r="K3384" s="109">
        <f>INDEX(GWP!$C$2:$C$13,MATCH(EPS!I3384,GWP!$B$2:$B$13,0))</f>
        <v>265</v>
      </c>
      <c r="L3384" s="5">
        <f t="shared" si="105"/>
        <v>9.3070915000000005E-5</v>
      </c>
    </row>
    <row r="3385" spans="1:12">
      <c r="A3385" t="s">
        <v>5104</v>
      </c>
      <c r="B3385" t="s">
        <v>5</v>
      </c>
      <c r="C3385" t="s">
        <v>1736</v>
      </c>
      <c r="D3385" t="s">
        <v>7017</v>
      </c>
      <c r="E3385" t="s">
        <v>1715</v>
      </c>
      <c r="H3385" t="str">
        <f>INDEX('Vensim Variables'!$B:$B,MATCH(EPS!$B3385,'Vensim Variables'!$A:$A,0))</f>
        <v>g pollutant</v>
      </c>
      <c r="I3385" t="str">
        <f t="shared" si="104"/>
        <v>F gases</v>
      </c>
      <c r="J3385">
        <f>INDEX(NoSettings!$C:$C,MATCH(EPS!$A3385,NoSettings!$A:$A,0))</f>
        <v>0</v>
      </c>
      <c r="K3385" s="109">
        <f>INDEX(GWP!$C$2:$C$13,MATCH(EPS!I3385,GWP!$B$2:$B$13,0))</f>
        <v>1</v>
      </c>
      <c r="L3385" s="5">
        <f t="shared" si="105"/>
        <v>0</v>
      </c>
    </row>
    <row r="3386" spans="1:12">
      <c r="A3386" t="s">
        <v>5105</v>
      </c>
      <c r="B3386" t="s">
        <v>5</v>
      </c>
      <c r="C3386" t="s">
        <v>1736</v>
      </c>
      <c r="D3386" t="s">
        <v>7018</v>
      </c>
      <c r="E3386" t="s">
        <v>1702</v>
      </c>
      <c r="H3386" t="str">
        <f>INDEX('Vensim Variables'!$B:$B,MATCH(EPS!$B3386,'Vensim Variables'!$A:$A,0))</f>
        <v>g pollutant</v>
      </c>
      <c r="I3386" t="str">
        <f t="shared" si="104"/>
        <v>CO2</v>
      </c>
      <c r="J3386">
        <f>INDEX(NoSettings!$C:$C,MATCH(EPS!$A3386,NoSettings!$A:$A,0))</f>
        <v>347844000000</v>
      </c>
      <c r="K3386" s="109">
        <f>INDEX(GWP!$C$2:$C$13,MATCH(EPS!I3386,GWP!$B$2:$B$13,0))</f>
        <v>1</v>
      </c>
      <c r="L3386" s="5">
        <f t="shared" si="105"/>
        <v>0.34784399999999999</v>
      </c>
    </row>
    <row r="3387" spans="1:12">
      <c r="A3387" t="s">
        <v>5106</v>
      </c>
      <c r="B3387" t="s">
        <v>5</v>
      </c>
      <c r="C3387" t="s">
        <v>1736</v>
      </c>
      <c r="D3387" t="s">
        <v>7018</v>
      </c>
      <c r="E3387" t="s">
        <v>1705</v>
      </c>
      <c r="H3387" t="str">
        <f>INDEX('Vensim Variables'!$B:$B,MATCH(EPS!$B3387,'Vensim Variables'!$A:$A,0))</f>
        <v>g pollutant</v>
      </c>
      <c r="I3387" t="str">
        <f t="shared" si="104"/>
        <v>VOC</v>
      </c>
      <c r="J3387">
        <f>INDEX(NoSettings!$C:$C,MATCH(EPS!$A3387,NoSettings!$A:$A,0))</f>
        <v>9896690</v>
      </c>
      <c r="K3387" s="109">
        <f>INDEX(GWP!$C$2:$C$13,MATCH(EPS!I3387,GWP!$B$2:$B$13,0))</f>
        <v>5</v>
      </c>
      <c r="L3387" s="5">
        <f t="shared" si="105"/>
        <v>4.9483449999999998E-5</v>
      </c>
    </row>
    <row r="3388" spans="1:12">
      <c r="A3388" t="s">
        <v>5107</v>
      </c>
      <c r="B3388" t="s">
        <v>5</v>
      </c>
      <c r="C3388" t="s">
        <v>1736</v>
      </c>
      <c r="D3388" t="s">
        <v>7018</v>
      </c>
      <c r="E3388" t="s">
        <v>1706</v>
      </c>
      <c r="H3388" t="str">
        <f>INDEX('Vensim Variables'!$B:$B,MATCH(EPS!$B3388,'Vensim Variables'!$A:$A,0))</f>
        <v>g pollutant</v>
      </c>
      <c r="I3388" t="str">
        <f t="shared" si="104"/>
        <v>CO</v>
      </c>
      <c r="J3388">
        <f>INDEX(NoSettings!$C:$C,MATCH(EPS!$A3388,NoSettings!$A:$A,0))</f>
        <v>45705500</v>
      </c>
      <c r="K3388" s="109">
        <f>INDEX(GWP!$C$2:$C$13,MATCH(EPS!I3388,GWP!$B$2:$B$13,0))</f>
        <v>1.8</v>
      </c>
      <c r="L3388" s="5">
        <f t="shared" si="105"/>
        <v>8.2269900000000003E-5</v>
      </c>
    </row>
    <row r="3389" spans="1:12">
      <c r="A3389" t="s">
        <v>5108</v>
      </c>
      <c r="B3389" t="s">
        <v>5</v>
      </c>
      <c r="C3389" t="s">
        <v>1736</v>
      </c>
      <c r="D3389" t="s">
        <v>7018</v>
      </c>
      <c r="E3389" t="s">
        <v>1707</v>
      </c>
      <c r="H3389" t="str">
        <f>INDEX('Vensim Variables'!$B:$B,MATCH(EPS!$B3389,'Vensim Variables'!$A:$A,0))</f>
        <v>g pollutant</v>
      </c>
      <c r="I3389" t="str">
        <f t="shared" si="104"/>
        <v>NOx</v>
      </c>
      <c r="J3389">
        <f>INDEX(NoSettings!$C:$C,MATCH(EPS!$A3389,NoSettings!$A:$A,0))</f>
        <v>156428000</v>
      </c>
      <c r="K3389" s="109">
        <f>INDEX(GWP!$C$2:$C$13,MATCH(EPS!I3389,GWP!$B$2:$B$13,0))</f>
        <v>-8.1999999999999993</v>
      </c>
      <c r="L3389" s="5">
        <f t="shared" si="105"/>
        <v>-1.2827095999999999E-3</v>
      </c>
    </row>
    <row r="3390" spans="1:12">
      <c r="A3390" t="s">
        <v>5109</v>
      </c>
      <c r="B3390" t="s">
        <v>5</v>
      </c>
      <c r="C3390" t="s">
        <v>1736</v>
      </c>
      <c r="D3390" t="s">
        <v>7018</v>
      </c>
      <c r="E3390" t="s">
        <v>1708</v>
      </c>
      <c r="H3390" t="str">
        <f>INDEX('Vensim Variables'!$B:$B,MATCH(EPS!$B3390,'Vensim Variables'!$A:$A,0))</f>
        <v>g pollutant</v>
      </c>
      <c r="I3390" t="str">
        <f t="shared" si="104"/>
        <v>PM10</v>
      </c>
      <c r="J3390">
        <f>INDEX(NoSettings!$C:$C,MATCH(EPS!$A3390,NoSettings!$A:$A,0))</f>
        <v>12348800</v>
      </c>
      <c r="K3390" s="109">
        <f>INDEX(GWP!$C$2:$C$13,MATCH(EPS!I3390,GWP!$B$2:$B$13,0))</f>
        <v>0</v>
      </c>
      <c r="L3390" s="5">
        <f t="shared" si="105"/>
        <v>0</v>
      </c>
    </row>
    <row r="3391" spans="1:12">
      <c r="A3391" t="s">
        <v>5110</v>
      </c>
      <c r="B3391" t="s">
        <v>5</v>
      </c>
      <c r="C3391" t="s">
        <v>1736</v>
      </c>
      <c r="D3391" t="s">
        <v>7018</v>
      </c>
      <c r="E3391" t="s">
        <v>1709</v>
      </c>
      <c r="H3391" t="str">
        <f>INDEX('Vensim Variables'!$B:$B,MATCH(EPS!$B3391,'Vensim Variables'!$A:$A,0))</f>
        <v>g pollutant</v>
      </c>
      <c r="I3391" t="str">
        <f t="shared" si="104"/>
        <v>PM25</v>
      </c>
      <c r="J3391">
        <f>INDEX(NoSettings!$C:$C,MATCH(EPS!$A3391,NoSettings!$A:$A,0))</f>
        <v>10981400</v>
      </c>
      <c r="K3391" s="109">
        <f>INDEX(GWP!$C$2:$C$13,MATCH(EPS!I3391,GWP!$B$2:$B$13,0))</f>
        <v>0</v>
      </c>
      <c r="L3391" s="5">
        <f t="shared" si="105"/>
        <v>0</v>
      </c>
    </row>
    <row r="3392" spans="1:12">
      <c r="A3392" t="s">
        <v>5111</v>
      </c>
      <c r="B3392" t="s">
        <v>5</v>
      </c>
      <c r="C3392" t="s">
        <v>1736</v>
      </c>
      <c r="D3392" t="s">
        <v>7018</v>
      </c>
      <c r="E3392" t="s">
        <v>1710</v>
      </c>
      <c r="H3392" t="str">
        <f>INDEX('Vensim Variables'!$B:$B,MATCH(EPS!$B3392,'Vensim Variables'!$A:$A,0))</f>
        <v>g pollutant</v>
      </c>
      <c r="I3392" t="str">
        <f t="shared" si="104"/>
        <v>SOx</v>
      </c>
      <c r="J3392">
        <f>INDEX(NoSettings!$C:$C,MATCH(EPS!$A3392,NoSettings!$A:$A,0))</f>
        <v>33254700</v>
      </c>
      <c r="K3392" s="109">
        <f>INDEX(GWP!$C$2:$C$13,MATCH(EPS!I3392,GWP!$B$2:$B$13,0))</f>
        <v>0</v>
      </c>
      <c r="L3392" s="5">
        <f t="shared" si="105"/>
        <v>0</v>
      </c>
    </row>
    <row r="3393" spans="1:12">
      <c r="A3393" t="s">
        <v>5112</v>
      </c>
      <c r="B3393" t="s">
        <v>5</v>
      </c>
      <c r="C3393" t="s">
        <v>1736</v>
      </c>
      <c r="D3393" t="s">
        <v>7018</v>
      </c>
      <c r="E3393" t="s">
        <v>1711</v>
      </c>
      <c r="H3393" t="str">
        <f>INDEX('Vensim Variables'!$B:$B,MATCH(EPS!$B3393,'Vensim Variables'!$A:$A,0))</f>
        <v>g pollutant</v>
      </c>
      <c r="I3393" t="str">
        <f t="shared" si="104"/>
        <v>BC</v>
      </c>
      <c r="J3393">
        <f>INDEX(NoSettings!$C:$C,MATCH(EPS!$A3393,NoSettings!$A:$A,0))</f>
        <v>2568040</v>
      </c>
      <c r="K3393" s="109">
        <f>INDEX(GWP!$C$2:$C$13,MATCH(EPS!I3393,GWP!$B$2:$B$13,0))</f>
        <v>345</v>
      </c>
      <c r="L3393" s="5">
        <f t="shared" si="105"/>
        <v>8.8597380000000002E-4</v>
      </c>
    </row>
    <row r="3394" spans="1:12">
      <c r="A3394" t="s">
        <v>5113</v>
      </c>
      <c r="B3394" t="s">
        <v>5</v>
      </c>
      <c r="C3394" t="s">
        <v>1736</v>
      </c>
      <c r="D3394" t="s">
        <v>7018</v>
      </c>
      <c r="E3394" t="s">
        <v>1712</v>
      </c>
      <c r="H3394" t="str">
        <f>INDEX('Vensim Variables'!$B:$B,MATCH(EPS!$B3394,'Vensim Variables'!$A:$A,0))</f>
        <v>g pollutant</v>
      </c>
      <c r="I3394" t="str">
        <f t="shared" si="104"/>
        <v>OC</v>
      </c>
      <c r="J3394">
        <f>INDEX(NoSettings!$C:$C,MATCH(EPS!$A3394,NoSettings!$A:$A,0))</f>
        <v>2192570</v>
      </c>
      <c r="K3394" s="109">
        <f>INDEX(GWP!$C$2:$C$13,MATCH(EPS!I3394,GWP!$B$2:$B$13,0))</f>
        <v>-46</v>
      </c>
      <c r="L3394" s="5">
        <f t="shared" si="105"/>
        <v>-1.0085822E-4</v>
      </c>
    </row>
    <row r="3395" spans="1:12">
      <c r="A3395" t="s">
        <v>5114</v>
      </c>
      <c r="B3395" t="s">
        <v>5</v>
      </c>
      <c r="C3395" t="s">
        <v>1736</v>
      </c>
      <c r="D3395" t="s">
        <v>7018</v>
      </c>
      <c r="E3395" t="s">
        <v>1713</v>
      </c>
      <c r="H3395" t="str">
        <f>INDEX('Vensim Variables'!$B:$B,MATCH(EPS!$B3395,'Vensim Variables'!$A:$A,0))</f>
        <v>g pollutant</v>
      </c>
      <c r="I3395" t="str">
        <f t="shared" ref="I3395:I3458" si="106">IF(OR(C3395="CO2",C3395="CH4",C3395="N2O",C3395="F gases",C3395="VOC",C3395="CO",C3395="NOx",C3395="PM10",C3395="PM25",C3395="SOx",C3395="BC",C3395="OC"),C3395,IF(OR(D3395="CO2",D3395="CH4",D3395="N2O",D3395="F gases",D3395="VOC",D3395="CO",D3395="NOx",D3395="PM10",D3395="PM25",D3395="SOx",D3395="BC",D3395="OC"),D3395,IF(OR(E3395="CO2",E3395="CH4",E3395="N2O",E3395="F gases",E3395="VOC",E3395="CO",E3395="NOx",E3395="PM10",E3395="PM25",E3395="SOx",E3395="BC",E3395="OC"),E3395,"NA")))</f>
        <v>CH4</v>
      </c>
      <c r="J3395">
        <f>INDEX(NoSettings!$C:$C,MATCH(EPS!$A3395,NoSettings!$A:$A,0))</f>
        <v>13906400</v>
      </c>
      <c r="K3395" s="109">
        <f>INDEX(GWP!$C$2:$C$13,MATCH(EPS!I3395,GWP!$B$2:$B$13,0))</f>
        <v>28</v>
      </c>
      <c r="L3395" s="5">
        <f t="shared" ref="L3395:L3458" si="107">IF(H3395="g pollutant",K3395*J3395/10^12,IF(H3395="MMTCO2e",J3395,IF(H3395="MWh",J3395,0)))</f>
        <v>3.8937919999999999E-4</v>
      </c>
    </row>
    <row r="3396" spans="1:12">
      <c r="A3396" t="s">
        <v>5115</v>
      </c>
      <c r="B3396" t="s">
        <v>5</v>
      </c>
      <c r="C3396" t="s">
        <v>1736</v>
      </c>
      <c r="D3396" t="s">
        <v>7018</v>
      </c>
      <c r="E3396" t="s">
        <v>1714</v>
      </c>
      <c r="H3396" t="str">
        <f>INDEX('Vensim Variables'!$B:$B,MATCH(EPS!$B3396,'Vensim Variables'!$A:$A,0))</f>
        <v>g pollutant</v>
      </c>
      <c r="I3396" t="str">
        <f t="shared" si="106"/>
        <v>N2O</v>
      </c>
      <c r="J3396">
        <f>INDEX(NoSettings!$C:$C,MATCH(EPS!$A3396,NoSettings!$A:$A,0))</f>
        <v>2781270</v>
      </c>
      <c r="K3396" s="109">
        <f>INDEX(GWP!$C$2:$C$13,MATCH(EPS!I3396,GWP!$B$2:$B$13,0))</f>
        <v>265</v>
      </c>
      <c r="L3396" s="5">
        <f t="shared" si="107"/>
        <v>7.3703655000000002E-4</v>
      </c>
    </row>
    <row r="3397" spans="1:12">
      <c r="A3397" t="s">
        <v>5116</v>
      </c>
      <c r="B3397" t="s">
        <v>5</v>
      </c>
      <c r="C3397" t="s">
        <v>1736</v>
      </c>
      <c r="D3397" t="s">
        <v>7018</v>
      </c>
      <c r="E3397" t="s">
        <v>1715</v>
      </c>
      <c r="H3397" t="str">
        <f>INDEX('Vensim Variables'!$B:$B,MATCH(EPS!$B3397,'Vensim Variables'!$A:$A,0))</f>
        <v>g pollutant</v>
      </c>
      <c r="I3397" t="str">
        <f t="shared" si="106"/>
        <v>F gases</v>
      </c>
      <c r="J3397">
        <f>INDEX(NoSettings!$C:$C,MATCH(EPS!$A3397,NoSettings!$A:$A,0))</f>
        <v>0</v>
      </c>
      <c r="K3397" s="109">
        <f>INDEX(GWP!$C$2:$C$13,MATCH(EPS!I3397,GWP!$B$2:$B$13,0))</f>
        <v>1</v>
      </c>
      <c r="L3397" s="5">
        <f t="shared" si="107"/>
        <v>0</v>
      </c>
    </row>
    <row r="3398" spans="1:12">
      <c r="A3398" t="s">
        <v>5117</v>
      </c>
      <c r="B3398" t="s">
        <v>5</v>
      </c>
      <c r="C3398" t="s">
        <v>1736</v>
      </c>
      <c r="D3398" t="s">
        <v>7019</v>
      </c>
      <c r="E3398" t="s">
        <v>1702</v>
      </c>
      <c r="H3398" t="str">
        <f>INDEX('Vensim Variables'!$B:$B,MATCH(EPS!$B3398,'Vensim Variables'!$A:$A,0))</f>
        <v>g pollutant</v>
      </c>
      <c r="I3398" t="str">
        <f t="shared" si="106"/>
        <v>CO2</v>
      </c>
      <c r="J3398">
        <f>INDEX(NoSettings!$C:$C,MATCH(EPS!$A3398,NoSettings!$A:$A,0))</f>
        <v>210456000000</v>
      </c>
      <c r="K3398" s="109">
        <f>INDEX(GWP!$C$2:$C$13,MATCH(EPS!I3398,GWP!$B$2:$B$13,0))</f>
        <v>1</v>
      </c>
      <c r="L3398" s="5">
        <f t="shared" si="107"/>
        <v>0.210456</v>
      </c>
    </row>
    <row r="3399" spans="1:12">
      <c r="A3399" t="s">
        <v>5118</v>
      </c>
      <c r="B3399" t="s">
        <v>5</v>
      </c>
      <c r="C3399" t="s">
        <v>1736</v>
      </c>
      <c r="D3399" t="s">
        <v>7019</v>
      </c>
      <c r="E3399" t="s">
        <v>1705</v>
      </c>
      <c r="H3399" t="str">
        <f>INDEX('Vensim Variables'!$B:$B,MATCH(EPS!$B3399,'Vensim Variables'!$A:$A,0))</f>
        <v>g pollutant</v>
      </c>
      <c r="I3399" t="str">
        <f t="shared" si="106"/>
        <v>VOC</v>
      </c>
      <c r="J3399">
        <f>INDEX(NoSettings!$C:$C,MATCH(EPS!$A3399,NoSettings!$A:$A,0))</f>
        <v>5987780</v>
      </c>
      <c r="K3399" s="109">
        <f>INDEX(GWP!$C$2:$C$13,MATCH(EPS!I3399,GWP!$B$2:$B$13,0))</f>
        <v>5</v>
      </c>
      <c r="L3399" s="5">
        <f t="shared" si="107"/>
        <v>2.9938899999999999E-5</v>
      </c>
    </row>
    <row r="3400" spans="1:12">
      <c r="A3400" t="s">
        <v>5119</v>
      </c>
      <c r="B3400" t="s">
        <v>5</v>
      </c>
      <c r="C3400" t="s">
        <v>1736</v>
      </c>
      <c r="D3400" t="s">
        <v>7019</v>
      </c>
      <c r="E3400" t="s">
        <v>1706</v>
      </c>
      <c r="H3400" t="str">
        <f>INDEX('Vensim Variables'!$B:$B,MATCH(EPS!$B3400,'Vensim Variables'!$A:$A,0))</f>
        <v>g pollutant</v>
      </c>
      <c r="I3400" t="str">
        <f t="shared" si="106"/>
        <v>CO</v>
      </c>
      <c r="J3400">
        <f>INDEX(NoSettings!$C:$C,MATCH(EPS!$A3400,NoSettings!$A:$A,0))</f>
        <v>27653200</v>
      </c>
      <c r="K3400" s="109">
        <f>INDEX(GWP!$C$2:$C$13,MATCH(EPS!I3400,GWP!$B$2:$B$13,0))</f>
        <v>1.8</v>
      </c>
      <c r="L3400" s="5">
        <f t="shared" si="107"/>
        <v>4.9775760000000003E-5</v>
      </c>
    </row>
    <row r="3401" spans="1:12">
      <c r="A3401" t="s">
        <v>5120</v>
      </c>
      <c r="B3401" t="s">
        <v>5</v>
      </c>
      <c r="C3401" t="s">
        <v>1736</v>
      </c>
      <c r="D3401" t="s">
        <v>7019</v>
      </c>
      <c r="E3401" t="s">
        <v>1707</v>
      </c>
      <c r="H3401" t="str">
        <f>INDEX('Vensim Variables'!$B:$B,MATCH(EPS!$B3401,'Vensim Variables'!$A:$A,0))</f>
        <v>g pollutant</v>
      </c>
      <c r="I3401" t="str">
        <f t="shared" si="106"/>
        <v>NOx</v>
      </c>
      <c r="J3401">
        <f>INDEX(NoSettings!$C:$C,MATCH(EPS!$A3401,NoSettings!$A:$A,0))</f>
        <v>94643400</v>
      </c>
      <c r="K3401" s="109">
        <f>INDEX(GWP!$C$2:$C$13,MATCH(EPS!I3401,GWP!$B$2:$B$13,0))</f>
        <v>-8.1999999999999993</v>
      </c>
      <c r="L3401" s="5">
        <f t="shared" si="107"/>
        <v>-7.7607587999999983E-4</v>
      </c>
    </row>
    <row r="3402" spans="1:12">
      <c r="A3402" t="s">
        <v>5121</v>
      </c>
      <c r="B3402" t="s">
        <v>5</v>
      </c>
      <c r="C3402" t="s">
        <v>1736</v>
      </c>
      <c r="D3402" t="s">
        <v>7019</v>
      </c>
      <c r="E3402" t="s">
        <v>1708</v>
      </c>
      <c r="H3402" t="str">
        <f>INDEX('Vensim Variables'!$B:$B,MATCH(EPS!$B3402,'Vensim Variables'!$A:$A,0))</f>
        <v>g pollutant</v>
      </c>
      <c r="I3402" t="str">
        <f t="shared" si="106"/>
        <v>PM10</v>
      </c>
      <c r="J3402">
        <f>INDEX(NoSettings!$C:$C,MATCH(EPS!$A3402,NoSettings!$A:$A,0))</f>
        <v>7471400</v>
      </c>
      <c r="K3402" s="109">
        <f>INDEX(GWP!$C$2:$C$13,MATCH(EPS!I3402,GWP!$B$2:$B$13,0))</f>
        <v>0</v>
      </c>
      <c r="L3402" s="5">
        <f t="shared" si="107"/>
        <v>0</v>
      </c>
    </row>
    <row r="3403" spans="1:12">
      <c r="A3403" t="s">
        <v>5122</v>
      </c>
      <c r="B3403" t="s">
        <v>5</v>
      </c>
      <c r="C3403" t="s">
        <v>1736</v>
      </c>
      <c r="D3403" t="s">
        <v>7019</v>
      </c>
      <c r="E3403" t="s">
        <v>1709</v>
      </c>
      <c r="H3403" t="str">
        <f>INDEX('Vensim Variables'!$B:$B,MATCH(EPS!$B3403,'Vensim Variables'!$A:$A,0))</f>
        <v>g pollutant</v>
      </c>
      <c r="I3403" t="str">
        <f t="shared" si="106"/>
        <v>PM25</v>
      </c>
      <c r="J3403">
        <f>INDEX(NoSettings!$C:$C,MATCH(EPS!$A3403,NoSettings!$A:$A,0))</f>
        <v>6644050</v>
      </c>
      <c r="K3403" s="109">
        <f>INDEX(GWP!$C$2:$C$13,MATCH(EPS!I3403,GWP!$B$2:$B$13,0))</f>
        <v>0</v>
      </c>
      <c r="L3403" s="5">
        <f t="shared" si="107"/>
        <v>0</v>
      </c>
    </row>
    <row r="3404" spans="1:12">
      <c r="A3404" t="s">
        <v>5123</v>
      </c>
      <c r="B3404" t="s">
        <v>5</v>
      </c>
      <c r="C3404" t="s">
        <v>1736</v>
      </c>
      <c r="D3404" t="s">
        <v>7019</v>
      </c>
      <c r="E3404" t="s">
        <v>1710</v>
      </c>
      <c r="H3404" t="str">
        <f>INDEX('Vensim Variables'!$B:$B,MATCH(EPS!$B3404,'Vensim Variables'!$A:$A,0))</f>
        <v>g pollutant</v>
      </c>
      <c r="I3404" t="str">
        <f t="shared" si="106"/>
        <v>SOx</v>
      </c>
      <c r="J3404">
        <f>INDEX(NoSettings!$C:$C,MATCH(EPS!$A3404,NoSettings!$A:$A,0))</f>
        <v>20120100</v>
      </c>
      <c r="K3404" s="109">
        <f>INDEX(GWP!$C$2:$C$13,MATCH(EPS!I3404,GWP!$B$2:$B$13,0))</f>
        <v>0</v>
      </c>
      <c r="L3404" s="5">
        <f t="shared" si="107"/>
        <v>0</v>
      </c>
    </row>
    <row r="3405" spans="1:12">
      <c r="A3405" t="s">
        <v>5124</v>
      </c>
      <c r="B3405" t="s">
        <v>5</v>
      </c>
      <c r="C3405" t="s">
        <v>1736</v>
      </c>
      <c r="D3405" t="s">
        <v>7019</v>
      </c>
      <c r="E3405" t="s">
        <v>1711</v>
      </c>
      <c r="H3405" t="str">
        <f>INDEX('Vensim Variables'!$B:$B,MATCH(EPS!$B3405,'Vensim Variables'!$A:$A,0))</f>
        <v>g pollutant</v>
      </c>
      <c r="I3405" t="str">
        <f t="shared" si="106"/>
        <v>BC</v>
      </c>
      <c r="J3405">
        <f>INDEX(NoSettings!$C:$C,MATCH(EPS!$A3405,NoSettings!$A:$A,0))</f>
        <v>1553740</v>
      </c>
      <c r="K3405" s="109">
        <f>INDEX(GWP!$C$2:$C$13,MATCH(EPS!I3405,GWP!$B$2:$B$13,0))</f>
        <v>345</v>
      </c>
      <c r="L3405" s="5">
        <f t="shared" si="107"/>
        <v>5.3604029999999999E-4</v>
      </c>
    </row>
    <row r="3406" spans="1:12">
      <c r="A3406" t="s">
        <v>5125</v>
      </c>
      <c r="B3406" t="s">
        <v>5</v>
      </c>
      <c r="C3406" t="s">
        <v>1736</v>
      </c>
      <c r="D3406" t="s">
        <v>7019</v>
      </c>
      <c r="E3406" t="s">
        <v>1712</v>
      </c>
      <c r="H3406" t="str">
        <f>INDEX('Vensim Variables'!$B:$B,MATCH(EPS!$B3406,'Vensim Variables'!$A:$A,0))</f>
        <v>g pollutant</v>
      </c>
      <c r="I3406" t="str">
        <f t="shared" si="106"/>
        <v>OC</v>
      </c>
      <c r="J3406">
        <f>INDEX(NoSettings!$C:$C,MATCH(EPS!$A3406,NoSettings!$A:$A,0))</f>
        <v>1326570</v>
      </c>
      <c r="K3406" s="109">
        <f>INDEX(GWP!$C$2:$C$13,MATCH(EPS!I3406,GWP!$B$2:$B$13,0))</f>
        <v>-46</v>
      </c>
      <c r="L3406" s="5">
        <f t="shared" si="107"/>
        <v>-6.1022220000000001E-5</v>
      </c>
    </row>
    <row r="3407" spans="1:12">
      <c r="A3407" t="s">
        <v>5126</v>
      </c>
      <c r="B3407" t="s">
        <v>5</v>
      </c>
      <c r="C3407" t="s">
        <v>1736</v>
      </c>
      <c r="D3407" t="s">
        <v>7019</v>
      </c>
      <c r="E3407" t="s">
        <v>1713</v>
      </c>
      <c r="H3407" t="str">
        <f>INDEX('Vensim Variables'!$B:$B,MATCH(EPS!$B3407,'Vensim Variables'!$A:$A,0))</f>
        <v>g pollutant</v>
      </c>
      <c r="I3407" t="str">
        <f t="shared" si="106"/>
        <v>CH4</v>
      </c>
      <c r="J3407">
        <f>INDEX(NoSettings!$C:$C,MATCH(EPS!$A3407,NoSettings!$A:$A,0))</f>
        <v>8413740</v>
      </c>
      <c r="K3407" s="109">
        <f>INDEX(GWP!$C$2:$C$13,MATCH(EPS!I3407,GWP!$B$2:$B$13,0))</f>
        <v>28</v>
      </c>
      <c r="L3407" s="5">
        <f t="shared" si="107"/>
        <v>2.3558472E-4</v>
      </c>
    </row>
    <row r="3408" spans="1:12">
      <c r="A3408" t="s">
        <v>5127</v>
      </c>
      <c r="B3408" t="s">
        <v>5</v>
      </c>
      <c r="C3408" t="s">
        <v>1736</v>
      </c>
      <c r="D3408" t="s">
        <v>7019</v>
      </c>
      <c r="E3408" t="s">
        <v>1714</v>
      </c>
      <c r="H3408" t="str">
        <f>INDEX('Vensim Variables'!$B:$B,MATCH(EPS!$B3408,'Vensim Variables'!$A:$A,0))</f>
        <v>g pollutant</v>
      </c>
      <c r="I3408" t="str">
        <f t="shared" si="106"/>
        <v>N2O</v>
      </c>
      <c r="J3408">
        <f>INDEX(NoSettings!$C:$C,MATCH(EPS!$A3408,NoSettings!$A:$A,0))</f>
        <v>1682750</v>
      </c>
      <c r="K3408" s="109">
        <f>INDEX(GWP!$C$2:$C$13,MATCH(EPS!I3408,GWP!$B$2:$B$13,0))</f>
        <v>265</v>
      </c>
      <c r="L3408" s="5">
        <f t="shared" si="107"/>
        <v>4.4592874999999999E-4</v>
      </c>
    </row>
    <row r="3409" spans="1:12">
      <c r="A3409" t="s">
        <v>5128</v>
      </c>
      <c r="B3409" t="s">
        <v>5</v>
      </c>
      <c r="C3409" t="s">
        <v>1736</v>
      </c>
      <c r="D3409" t="s">
        <v>7019</v>
      </c>
      <c r="E3409" t="s">
        <v>1715</v>
      </c>
      <c r="H3409" t="str">
        <f>INDEX('Vensim Variables'!$B:$B,MATCH(EPS!$B3409,'Vensim Variables'!$A:$A,0))</f>
        <v>g pollutant</v>
      </c>
      <c r="I3409" t="str">
        <f t="shared" si="106"/>
        <v>F gases</v>
      </c>
      <c r="J3409">
        <f>INDEX(NoSettings!$C:$C,MATCH(EPS!$A3409,NoSettings!$A:$A,0))</f>
        <v>0</v>
      </c>
      <c r="K3409" s="109">
        <f>INDEX(GWP!$C$2:$C$13,MATCH(EPS!I3409,GWP!$B$2:$B$13,0))</f>
        <v>1</v>
      </c>
      <c r="L3409" s="5">
        <f t="shared" si="107"/>
        <v>0</v>
      </c>
    </row>
    <row r="3410" spans="1:12">
      <c r="A3410" t="s">
        <v>5129</v>
      </c>
      <c r="B3410" t="s">
        <v>5</v>
      </c>
      <c r="C3410" t="s">
        <v>1736</v>
      </c>
      <c r="D3410" t="s">
        <v>7020</v>
      </c>
      <c r="E3410" t="s">
        <v>1702</v>
      </c>
      <c r="H3410" t="str">
        <f>INDEX('Vensim Variables'!$B:$B,MATCH(EPS!$B3410,'Vensim Variables'!$A:$A,0))</f>
        <v>g pollutant</v>
      </c>
      <c r="I3410" t="str">
        <f t="shared" si="106"/>
        <v>CO2</v>
      </c>
      <c r="J3410">
        <f>INDEX(NoSettings!$C:$C,MATCH(EPS!$A3410,NoSettings!$A:$A,0))</f>
        <v>110262000000</v>
      </c>
      <c r="K3410" s="109">
        <f>INDEX(GWP!$C$2:$C$13,MATCH(EPS!I3410,GWP!$B$2:$B$13,0))</f>
        <v>1</v>
      </c>
      <c r="L3410" s="5">
        <f t="shared" si="107"/>
        <v>0.110262</v>
      </c>
    </row>
    <row r="3411" spans="1:12">
      <c r="A3411" t="s">
        <v>5130</v>
      </c>
      <c r="B3411" t="s">
        <v>5</v>
      </c>
      <c r="C3411" t="s">
        <v>1736</v>
      </c>
      <c r="D3411" t="s">
        <v>7020</v>
      </c>
      <c r="E3411" t="s">
        <v>1705</v>
      </c>
      <c r="H3411" t="str">
        <f>INDEX('Vensim Variables'!$B:$B,MATCH(EPS!$B3411,'Vensim Variables'!$A:$A,0))</f>
        <v>g pollutant</v>
      </c>
      <c r="I3411" t="str">
        <f t="shared" si="106"/>
        <v>VOC</v>
      </c>
      <c r="J3411">
        <f>INDEX(NoSettings!$C:$C,MATCH(EPS!$A3411,NoSettings!$A:$A,0))</f>
        <v>3137100</v>
      </c>
      <c r="K3411" s="109">
        <f>INDEX(GWP!$C$2:$C$13,MATCH(EPS!I3411,GWP!$B$2:$B$13,0))</f>
        <v>5</v>
      </c>
      <c r="L3411" s="5">
        <f t="shared" si="107"/>
        <v>1.5685500000000001E-5</v>
      </c>
    </row>
    <row r="3412" spans="1:12">
      <c r="A3412" t="s">
        <v>5131</v>
      </c>
      <c r="B3412" t="s">
        <v>5</v>
      </c>
      <c r="C3412" t="s">
        <v>1736</v>
      </c>
      <c r="D3412" t="s">
        <v>7020</v>
      </c>
      <c r="E3412" t="s">
        <v>1706</v>
      </c>
      <c r="H3412" t="str">
        <f>INDEX('Vensim Variables'!$B:$B,MATCH(EPS!$B3412,'Vensim Variables'!$A:$A,0))</f>
        <v>g pollutant</v>
      </c>
      <c r="I3412" t="str">
        <f t="shared" si="106"/>
        <v>CO</v>
      </c>
      <c r="J3412">
        <f>INDEX(NoSettings!$C:$C,MATCH(EPS!$A3412,NoSettings!$A:$A,0))</f>
        <v>14488000</v>
      </c>
      <c r="K3412" s="109">
        <f>INDEX(GWP!$C$2:$C$13,MATCH(EPS!I3412,GWP!$B$2:$B$13,0))</f>
        <v>1.8</v>
      </c>
      <c r="L3412" s="5">
        <f t="shared" si="107"/>
        <v>2.6078400000000001E-5</v>
      </c>
    </row>
    <row r="3413" spans="1:12">
      <c r="A3413" t="s">
        <v>5132</v>
      </c>
      <c r="B3413" t="s">
        <v>5</v>
      </c>
      <c r="C3413" t="s">
        <v>1736</v>
      </c>
      <c r="D3413" t="s">
        <v>7020</v>
      </c>
      <c r="E3413" t="s">
        <v>1707</v>
      </c>
      <c r="H3413" t="str">
        <f>INDEX('Vensim Variables'!$B:$B,MATCH(EPS!$B3413,'Vensim Variables'!$A:$A,0))</f>
        <v>g pollutant</v>
      </c>
      <c r="I3413" t="str">
        <f t="shared" si="106"/>
        <v>NOx</v>
      </c>
      <c r="J3413">
        <f>INDEX(NoSettings!$C:$C,MATCH(EPS!$A3413,NoSettings!$A:$A,0))</f>
        <v>49585400</v>
      </c>
      <c r="K3413" s="109">
        <f>INDEX(GWP!$C$2:$C$13,MATCH(EPS!I3413,GWP!$B$2:$B$13,0))</f>
        <v>-8.1999999999999993</v>
      </c>
      <c r="L3413" s="5">
        <f t="shared" si="107"/>
        <v>-4.0660027999999993E-4</v>
      </c>
    </row>
    <row r="3414" spans="1:12">
      <c r="A3414" t="s">
        <v>5133</v>
      </c>
      <c r="B3414" t="s">
        <v>5</v>
      </c>
      <c r="C3414" t="s">
        <v>1736</v>
      </c>
      <c r="D3414" t="s">
        <v>7020</v>
      </c>
      <c r="E3414" t="s">
        <v>1708</v>
      </c>
      <c r="H3414" t="str">
        <f>INDEX('Vensim Variables'!$B:$B,MATCH(EPS!$B3414,'Vensim Variables'!$A:$A,0))</f>
        <v>g pollutant</v>
      </c>
      <c r="I3414" t="str">
        <f t="shared" si="106"/>
        <v>PM10</v>
      </c>
      <c r="J3414">
        <f>INDEX(NoSettings!$C:$C,MATCH(EPS!$A3414,NoSettings!$A:$A,0))</f>
        <v>3914400</v>
      </c>
      <c r="K3414" s="109">
        <f>INDEX(GWP!$C$2:$C$13,MATCH(EPS!I3414,GWP!$B$2:$B$13,0))</f>
        <v>0</v>
      </c>
      <c r="L3414" s="5">
        <f t="shared" si="107"/>
        <v>0</v>
      </c>
    </row>
    <row r="3415" spans="1:12">
      <c r="A3415" t="s">
        <v>5134</v>
      </c>
      <c r="B3415" t="s">
        <v>5</v>
      </c>
      <c r="C3415" t="s">
        <v>1736</v>
      </c>
      <c r="D3415" t="s">
        <v>7020</v>
      </c>
      <c r="E3415" t="s">
        <v>1709</v>
      </c>
      <c r="H3415" t="str">
        <f>INDEX('Vensim Variables'!$B:$B,MATCH(EPS!$B3415,'Vensim Variables'!$A:$A,0))</f>
        <v>g pollutant</v>
      </c>
      <c r="I3415" t="str">
        <f t="shared" si="106"/>
        <v>PM25</v>
      </c>
      <c r="J3415">
        <f>INDEX(NoSettings!$C:$C,MATCH(EPS!$A3415,NoSettings!$A:$A,0))</f>
        <v>3480940</v>
      </c>
      <c r="K3415" s="109">
        <f>INDEX(GWP!$C$2:$C$13,MATCH(EPS!I3415,GWP!$B$2:$B$13,0))</f>
        <v>0</v>
      </c>
      <c r="L3415" s="5">
        <f t="shared" si="107"/>
        <v>0</v>
      </c>
    </row>
    <row r="3416" spans="1:12">
      <c r="A3416" t="s">
        <v>5135</v>
      </c>
      <c r="B3416" t="s">
        <v>5</v>
      </c>
      <c r="C3416" t="s">
        <v>1736</v>
      </c>
      <c r="D3416" t="s">
        <v>7020</v>
      </c>
      <c r="E3416" t="s">
        <v>1710</v>
      </c>
      <c r="H3416" t="str">
        <f>INDEX('Vensim Variables'!$B:$B,MATCH(EPS!$B3416,'Vensim Variables'!$A:$A,0))</f>
        <v>g pollutant</v>
      </c>
      <c r="I3416" t="str">
        <f t="shared" si="106"/>
        <v>SOx</v>
      </c>
      <c r="J3416">
        <f>INDEX(NoSettings!$C:$C,MATCH(EPS!$A3416,NoSettings!$A:$A,0))</f>
        <v>10541300</v>
      </c>
      <c r="K3416" s="109">
        <f>INDEX(GWP!$C$2:$C$13,MATCH(EPS!I3416,GWP!$B$2:$B$13,0))</f>
        <v>0</v>
      </c>
      <c r="L3416" s="5">
        <f t="shared" si="107"/>
        <v>0</v>
      </c>
    </row>
    <row r="3417" spans="1:12">
      <c r="A3417" t="s">
        <v>5136</v>
      </c>
      <c r="B3417" t="s">
        <v>5</v>
      </c>
      <c r="C3417" t="s">
        <v>1736</v>
      </c>
      <c r="D3417" t="s">
        <v>7020</v>
      </c>
      <c r="E3417" t="s">
        <v>1711</v>
      </c>
      <c r="H3417" t="str">
        <f>INDEX('Vensim Variables'!$B:$B,MATCH(EPS!$B3417,'Vensim Variables'!$A:$A,0))</f>
        <v>g pollutant</v>
      </c>
      <c r="I3417" t="str">
        <f t="shared" si="106"/>
        <v>BC</v>
      </c>
      <c r="J3417">
        <f>INDEX(NoSettings!$C:$C,MATCH(EPS!$A3417,NoSettings!$A:$A,0))</f>
        <v>814031</v>
      </c>
      <c r="K3417" s="109">
        <f>INDEX(GWP!$C$2:$C$13,MATCH(EPS!I3417,GWP!$B$2:$B$13,0))</f>
        <v>345</v>
      </c>
      <c r="L3417" s="5">
        <f t="shared" si="107"/>
        <v>2.8084069500000002E-4</v>
      </c>
    </row>
    <row r="3418" spans="1:12">
      <c r="A3418" t="s">
        <v>5137</v>
      </c>
      <c r="B3418" t="s">
        <v>5</v>
      </c>
      <c r="C3418" t="s">
        <v>1736</v>
      </c>
      <c r="D3418" t="s">
        <v>7020</v>
      </c>
      <c r="E3418" t="s">
        <v>1712</v>
      </c>
      <c r="H3418" t="str">
        <f>INDEX('Vensim Variables'!$B:$B,MATCH(EPS!$B3418,'Vensim Variables'!$A:$A,0))</f>
        <v>g pollutant</v>
      </c>
      <c r="I3418" t="str">
        <f t="shared" si="106"/>
        <v>OC</v>
      </c>
      <c r="J3418">
        <f>INDEX(NoSettings!$C:$C,MATCH(EPS!$A3418,NoSettings!$A:$A,0))</f>
        <v>695012</v>
      </c>
      <c r="K3418" s="109">
        <f>INDEX(GWP!$C$2:$C$13,MATCH(EPS!I3418,GWP!$B$2:$B$13,0))</f>
        <v>-46</v>
      </c>
      <c r="L3418" s="5">
        <f t="shared" si="107"/>
        <v>-3.1970551999999997E-5</v>
      </c>
    </row>
    <row r="3419" spans="1:12">
      <c r="A3419" t="s">
        <v>5138</v>
      </c>
      <c r="B3419" t="s">
        <v>5</v>
      </c>
      <c r="C3419" t="s">
        <v>1736</v>
      </c>
      <c r="D3419" t="s">
        <v>7020</v>
      </c>
      <c r="E3419" t="s">
        <v>1713</v>
      </c>
      <c r="H3419" t="str">
        <f>INDEX('Vensim Variables'!$B:$B,MATCH(EPS!$B3419,'Vensim Variables'!$A:$A,0))</f>
        <v>g pollutant</v>
      </c>
      <c r="I3419" t="str">
        <f t="shared" si="106"/>
        <v>CH4</v>
      </c>
      <c r="J3419">
        <f>INDEX(NoSettings!$C:$C,MATCH(EPS!$A3419,NoSettings!$A:$A,0))</f>
        <v>4408110</v>
      </c>
      <c r="K3419" s="109">
        <f>INDEX(GWP!$C$2:$C$13,MATCH(EPS!I3419,GWP!$B$2:$B$13,0))</f>
        <v>28</v>
      </c>
      <c r="L3419" s="5">
        <f t="shared" si="107"/>
        <v>1.2342707999999999E-4</v>
      </c>
    </row>
    <row r="3420" spans="1:12">
      <c r="A3420" t="s">
        <v>5139</v>
      </c>
      <c r="B3420" t="s">
        <v>5</v>
      </c>
      <c r="C3420" t="s">
        <v>1736</v>
      </c>
      <c r="D3420" t="s">
        <v>7020</v>
      </c>
      <c r="E3420" t="s">
        <v>1714</v>
      </c>
      <c r="H3420" t="str">
        <f>INDEX('Vensim Variables'!$B:$B,MATCH(EPS!$B3420,'Vensim Variables'!$A:$A,0))</f>
        <v>g pollutant</v>
      </c>
      <c r="I3420" t="str">
        <f t="shared" si="106"/>
        <v>N2O</v>
      </c>
      <c r="J3420">
        <f>INDEX(NoSettings!$C:$C,MATCH(EPS!$A3420,NoSettings!$A:$A,0))</f>
        <v>881622</v>
      </c>
      <c r="K3420" s="109">
        <f>INDEX(GWP!$C$2:$C$13,MATCH(EPS!I3420,GWP!$B$2:$B$13,0))</f>
        <v>265</v>
      </c>
      <c r="L3420" s="5">
        <f t="shared" si="107"/>
        <v>2.3362983E-4</v>
      </c>
    </row>
    <row r="3421" spans="1:12">
      <c r="A3421" t="s">
        <v>5140</v>
      </c>
      <c r="B3421" t="s">
        <v>5</v>
      </c>
      <c r="C3421" t="s">
        <v>1736</v>
      </c>
      <c r="D3421" t="s">
        <v>7020</v>
      </c>
      <c r="E3421" t="s">
        <v>1715</v>
      </c>
      <c r="H3421" t="str">
        <f>INDEX('Vensim Variables'!$B:$B,MATCH(EPS!$B3421,'Vensim Variables'!$A:$A,0))</f>
        <v>g pollutant</v>
      </c>
      <c r="I3421" t="str">
        <f t="shared" si="106"/>
        <v>F gases</v>
      </c>
      <c r="J3421">
        <f>INDEX(NoSettings!$C:$C,MATCH(EPS!$A3421,NoSettings!$A:$A,0))</f>
        <v>0</v>
      </c>
      <c r="K3421" s="109">
        <f>INDEX(GWP!$C$2:$C$13,MATCH(EPS!I3421,GWP!$B$2:$B$13,0))</f>
        <v>1</v>
      </c>
      <c r="L3421" s="5">
        <f t="shared" si="107"/>
        <v>0</v>
      </c>
    </row>
    <row r="3422" spans="1:12">
      <c r="A3422" t="s">
        <v>5141</v>
      </c>
      <c r="B3422" t="s">
        <v>5</v>
      </c>
      <c r="C3422" t="s">
        <v>1736</v>
      </c>
      <c r="D3422" t="s">
        <v>7021</v>
      </c>
      <c r="E3422" t="s">
        <v>1702</v>
      </c>
      <c r="H3422" t="str">
        <f>INDEX('Vensim Variables'!$B:$B,MATCH(EPS!$B3422,'Vensim Variables'!$A:$A,0))</f>
        <v>g pollutant</v>
      </c>
      <c r="I3422" t="str">
        <f t="shared" si="106"/>
        <v>CO2</v>
      </c>
      <c r="J3422">
        <f>INDEX(NoSettings!$C:$C,MATCH(EPS!$A3422,NoSettings!$A:$A,0))</f>
        <v>62420200000</v>
      </c>
      <c r="K3422" s="109">
        <f>INDEX(GWP!$C$2:$C$13,MATCH(EPS!I3422,GWP!$B$2:$B$13,0))</f>
        <v>1</v>
      </c>
      <c r="L3422" s="5">
        <f t="shared" si="107"/>
        <v>6.2420200000000002E-2</v>
      </c>
    </row>
    <row r="3423" spans="1:12">
      <c r="A3423" t="s">
        <v>5142</v>
      </c>
      <c r="B3423" t="s">
        <v>5</v>
      </c>
      <c r="C3423" t="s">
        <v>1736</v>
      </c>
      <c r="D3423" t="s">
        <v>7021</v>
      </c>
      <c r="E3423" t="s">
        <v>1705</v>
      </c>
      <c r="H3423" t="str">
        <f>INDEX('Vensim Variables'!$B:$B,MATCH(EPS!$B3423,'Vensim Variables'!$A:$A,0))</f>
        <v>g pollutant</v>
      </c>
      <c r="I3423" t="str">
        <f t="shared" si="106"/>
        <v>VOC</v>
      </c>
      <c r="J3423">
        <f>INDEX(NoSettings!$C:$C,MATCH(EPS!$A3423,NoSettings!$A:$A,0))</f>
        <v>1775950</v>
      </c>
      <c r="K3423" s="109">
        <f>INDEX(GWP!$C$2:$C$13,MATCH(EPS!I3423,GWP!$B$2:$B$13,0))</f>
        <v>5</v>
      </c>
      <c r="L3423" s="5">
        <f t="shared" si="107"/>
        <v>8.8797500000000008E-6</v>
      </c>
    </row>
    <row r="3424" spans="1:12">
      <c r="A3424" t="s">
        <v>5143</v>
      </c>
      <c r="B3424" t="s">
        <v>5</v>
      </c>
      <c r="C3424" t="s">
        <v>1736</v>
      </c>
      <c r="D3424" t="s">
        <v>7021</v>
      </c>
      <c r="E3424" t="s">
        <v>1706</v>
      </c>
      <c r="H3424" t="str">
        <f>INDEX('Vensim Variables'!$B:$B,MATCH(EPS!$B3424,'Vensim Variables'!$A:$A,0))</f>
        <v>g pollutant</v>
      </c>
      <c r="I3424" t="str">
        <f t="shared" si="106"/>
        <v>CO</v>
      </c>
      <c r="J3424">
        <f>INDEX(NoSettings!$C:$C,MATCH(EPS!$A3424,NoSettings!$A:$A,0))</f>
        <v>8201800</v>
      </c>
      <c r="K3424" s="109">
        <f>INDEX(GWP!$C$2:$C$13,MATCH(EPS!I3424,GWP!$B$2:$B$13,0))</f>
        <v>1.8</v>
      </c>
      <c r="L3424" s="5">
        <f t="shared" si="107"/>
        <v>1.4763240000000001E-5</v>
      </c>
    </row>
    <row r="3425" spans="1:12">
      <c r="A3425" t="s">
        <v>5144</v>
      </c>
      <c r="B3425" t="s">
        <v>5</v>
      </c>
      <c r="C3425" t="s">
        <v>1736</v>
      </c>
      <c r="D3425" t="s">
        <v>7021</v>
      </c>
      <c r="E3425" t="s">
        <v>1707</v>
      </c>
      <c r="H3425" t="str">
        <f>INDEX('Vensim Variables'!$B:$B,MATCH(EPS!$B3425,'Vensim Variables'!$A:$A,0))</f>
        <v>g pollutant</v>
      </c>
      <c r="I3425" t="str">
        <f t="shared" si="106"/>
        <v>NOx</v>
      </c>
      <c r="J3425">
        <f>INDEX(NoSettings!$C:$C,MATCH(EPS!$A3425,NoSettings!$A:$A,0))</f>
        <v>28070800</v>
      </c>
      <c r="K3425" s="109">
        <f>INDEX(GWP!$C$2:$C$13,MATCH(EPS!I3425,GWP!$B$2:$B$13,0))</f>
        <v>-8.1999999999999993</v>
      </c>
      <c r="L3425" s="5">
        <f t="shared" si="107"/>
        <v>-2.3018055999999998E-4</v>
      </c>
    </row>
    <row r="3426" spans="1:12">
      <c r="A3426" t="s">
        <v>5145</v>
      </c>
      <c r="B3426" t="s">
        <v>5</v>
      </c>
      <c r="C3426" t="s">
        <v>1736</v>
      </c>
      <c r="D3426" t="s">
        <v>7021</v>
      </c>
      <c r="E3426" t="s">
        <v>1708</v>
      </c>
      <c r="H3426" t="str">
        <f>INDEX('Vensim Variables'!$B:$B,MATCH(EPS!$B3426,'Vensim Variables'!$A:$A,0))</f>
        <v>g pollutant</v>
      </c>
      <c r="I3426" t="str">
        <f t="shared" si="106"/>
        <v>PM10</v>
      </c>
      <c r="J3426">
        <f>INDEX(NoSettings!$C:$C,MATCH(EPS!$A3426,NoSettings!$A:$A,0))</f>
        <v>2215980</v>
      </c>
      <c r="K3426" s="109">
        <f>INDEX(GWP!$C$2:$C$13,MATCH(EPS!I3426,GWP!$B$2:$B$13,0))</f>
        <v>0</v>
      </c>
      <c r="L3426" s="5">
        <f t="shared" si="107"/>
        <v>0</v>
      </c>
    </row>
    <row r="3427" spans="1:12">
      <c r="A3427" t="s">
        <v>5146</v>
      </c>
      <c r="B3427" t="s">
        <v>5</v>
      </c>
      <c r="C3427" t="s">
        <v>1736</v>
      </c>
      <c r="D3427" t="s">
        <v>7021</v>
      </c>
      <c r="E3427" t="s">
        <v>1709</v>
      </c>
      <c r="H3427" t="str">
        <f>INDEX('Vensim Variables'!$B:$B,MATCH(EPS!$B3427,'Vensim Variables'!$A:$A,0))</f>
        <v>g pollutant</v>
      </c>
      <c r="I3427" t="str">
        <f t="shared" si="106"/>
        <v>PM25</v>
      </c>
      <c r="J3427">
        <f>INDEX(NoSettings!$C:$C,MATCH(EPS!$A3427,NoSettings!$A:$A,0))</f>
        <v>1970600</v>
      </c>
      <c r="K3427" s="109">
        <f>INDEX(GWP!$C$2:$C$13,MATCH(EPS!I3427,GWP!$B$2:$B$13,0))</f>
        <v>0</v>
      </c>
      <c r="L3427" s="5">
        <f t="shared" si="107"/>
        <v>0</v>
      </c>
    </row>
    <row r="3428" spans="1:12">
      <c r="A3428" t="s">
        <v>5147</v>
      </c>
      <c r="B3428" t="s">
        <v>5</v>
      </c>
      <c r="C3428" t="s">
        <v>1736</v>
      </c>
      <c r="D3428" t="s">
        <v>7021</v>
      </c>
      <c r="E3428" t="s">
        <v>1710</v>
      </c>
      <c r="H3428" t="str">
        <f>INDEX('Vensim Variables'!$B:$B,MATCH(EPS!$B3428,'Vensim Variables'!$A:$A,0))</f>
        <v>g pollutant</v>
      </c>
      <c r="I3428" t="str">
        <f t="shared" si="106"/>
        <v>SOx</v>
      </c>
      <c r="J3428">
        <f>INDEX(NoSettings!$C:$C,MATCH(EPS!$A3428,NoSettings!$A:$A,0))</f>
        <v>5967520</v>
      </c>
      <c r="K3428" s="109">
        <f>INDEX(GWP!$C$2:$C$13,MATCH(EPS!I3428,GWP!$B$2:$B$13,0))</f>
        <v>0</v>
      </c>
      <c r="L3428" s="5">
        <f t="shared" si="107"/>
        <v>0</v>
      </c>
    </row>
    <row r="3429" spans="1:12">
      <c r="A3429" t="s">
        <v>5148</v>
      </c>
      <c r="B3429" t="s">
        <v>5</v>
      </c>
      <c r="C3429" t="s">
        <v>1736</v>
      </c>
      <c r="D3429" t="s">
        <v>7021</v>
      </c>
      <c r="E3429" t="s">
        <v>1711</v>
      </c>
      <c r="H3429" t="str">
        <f>INDEX('Vensim Variables'!$B:$B,MATCH(EPS!$B3429,'Vensim Variables'!$A:$A,0))</f>
        <v>g pollutant</v>
      </c>
      <c r="I3429" t="str">
        <f t="shared" si="106"/>
        <v>BC</v>
      </c>
      <c r="J3429">
        <f>INDEX(NoSettings!$C:$C,MATCH(EPS!$A3429,NoSettings!$A:$A,0))</f>
        <v>460832</v>
      </c>
      <c r="K3429" s="109">
        <f>INDEX(GWP!$C$2:$C$13,MATCH(EPS!I3429,GWP!$B$2:$B$13,0))</f>
        <v>345</v>
      </c>
      <c r="L3429" s="5">
        <f t="shared" si="107"/>
        <v>1.5898704E-4</v>
      </c>
    </row>
    <row r="3430" spans="1:12">
      <c r="A3430" t="s">
        <v>5149</v>
      </c>
      <c r="B3430" t="s">
        <v>5</v>
      </c>
      <c r="C3430" t="s">
        <v>1736</v>
      </c>
      <c r="D3430" t="s">
        <v>7021</v>
      </c>
      <c r="E3430" t="s">
        <v>1712</v>
      </c>
      <c r="H3430" t="str">
        <f>INDEX('Vensim Variables'!$B:$B,MATCH(EPS!$B3430,'Vensim Variables'!$A:$A,0))</f>
        <v>g pollutant</v>
      </c>
      <c r="I3430" t="str">
        <f t="shared" si="106"/>
        <v>OC</v>
      </c>
      <c r="J3430">
        <f>INDEX(NoSettings!$C:$C,MATCH(EPS!$A3430,NoSettings!$A:$A,0))</f>
        <v>393454</v>
      </c>
      <c r="K3430" s="109">
        <f>INDEX(GWP!$C$2:$C$13,MATCH(EPS!I3430,GWP!$B$2:$B$13,0))</f>
        <v>-46</v>
      </c>
      <c r="L3430" s="5">
        <f t="shared" si="107"/>
        <v>-1.8098884E-5</v>
      </c>
    </row>
    <row r="3431" spans="1:12">
      <c r="A3431" t="s">
        <v>5150</v>
      </c>
      <c r="B3431" t="s">
        <v>5</v>
      </c>
      <c r="C3431" t="s">
        <v>1736</v>
      </c>
      <c r="D3431" t="s">
        <v>7021</v>
      </c>
      <c r="E3431" t="s">
        <v>1713</v>
      </c>
      <c r="H3431" t="str">
        <f>INDEX('Vensim Variables'!$B:$B,MATCH(EPS!$B3431,'Vensim Variables'!$A:$A,0))</f>
        <v>g pollutant</v>
      </c>
      <c r="I3431" t="str">
        <f t="shared" si="106"/>
        <v>CH4</v>
      </c>
      <c r="J3431">
        <f>INDEX(NoSettings!$C:$C,MATCH(EPS!$A3431,NoSettings!$A:$A,0))</f>
        <v>2495480</v>
      </c>
      <c r="K3431" s="109">
        <f>INDEX(GWP!$C$2:$C$13,MATCH(EPS!I3431,GWP!$B$2:$B$13,0))</f>
        <v>28</v>
      </c>
      <c r="L3431" s="5">
        <f t="shared" si="107"/>
        <v>6.9873440000000004E-5</v>
      </c>
    </row>
    <row r="3432" spans="1:12">
      <c r="A3432" t="s">
        <v>5151</v>
      </c>
      <c r="B3432" t="s">
        <v>5</v>
      </c>
      <c r="C3432" t="s">
        <v>1736</v>
      </c>
      <c r="D3432" t="s">
        <v>7021</v>
      </c>
      <c r="E3432" t="s">
        <v>1714</v>
      </c>
      <c r="H3432" t="str">
        <f>INDEX('Vensim Variables'!$B:$B,MATCH(EPS!$B3432,'Vensim Variables'!$A:$A,0))</f>
        <v>g pollutant</v>
      </c>
      <c r="I3432" t="str">
        <f t="shared" si="106"/>
        <v>N2O</v>
      </c>
      <c r="J3432">
        <f>INDEX(NoSettings!$C:$C,MATCH(EPS!$A3432,NoSettings!$A:$A,0))</f>
        <v>499096</v>
      </c>
      <c r="K3432" s="109">
        <f>INDEX(GWP!$C$2:$C$13,MATCH(EPS!I3432,GWP!$B$2:$B$13,0))</f>
        <v>265</v>
      </c>
      <c r="L3432" s="5">
        <f t="shared" si="107"/>
        <v>1.3226043999999999E-4</v>
      </c>
    </row>
    <row r="3433" spans="1:12">
      <c r="A3433" t="s">
        <v>5152</v>
      </c>
      <c r="B3433" t="s">
        <v>5</v>
      </c>
      <c r="C3433" t="s">
        <v>1736</v>
      </c>
      <c r="D3433" t="s">
        <v>7021</v>
      </c>
      <c r="E3433" t="s">
        <v>1715</v>
      </c>
      <c r="H3433" t="str">
        <f>INDEX('Vensim Variables'!$B:$B,MATCH(EPS!$B3433,'Vensim Variables'!$A:$A,0))</f>
        <v>g pollutant</v>
      </c>
      <c r="I3433" t="str">
        <f t="shared" si="106"/>
        <v>F gases</v>
      </c>
      <c r="J3433">
        <f>INDEX(NoSettings!$C:$C,MATCH(EPS!$A3433,NoSettings!$A:$A,0))</f>
        <v>0</v>
      </c>
      <c r="K3433" s="109">
        <f>INDEX(GWP!$C$2:$C$13,MATCH(EPS!I3433,GWP!$B$2:$B$13,0))</f>
        <v>1</v>
      </c>
      <c r="L3433" s="5">
        <f t="shared" si="107"/>
        <v>0</v>
      </c>
    </row>
    <row r="3434" spans="1:12">
      <c r="A3434" t="s">
        <v>5153</v>
      </c>
      <c r="B3434" t="s">
        <v>5</v>
      </c>
      <c r="C3434" t="s">
        <v>1736</v>
      </c>
      <c r="D3434" t="s">
        <v>7022</v>
      </c>
      <c r="E3434" t="s">
        <v>1702</v>
      </c>
      <c r="H3434" t="str">
        <f>INDEX('Vensim Variables'!$B:$B,MATCH(EPS!$B3434,'Vensim Variables'!$A:$A,0))</f>
        <v>g pollutant</v>
      </c>
      <c r="I3434" t="str">
        <f t="shared" si="106"/>
        <v>CO2</v>
      </c>
      <c r="J3434">
        <f>INDEX(NoSettings!$C:$C,MATCH(EPS!$A3434,NoSettings!$A:$A,0))</f>
        <v>875664000000</v>
      </c>
      <c r="K3434" s="109">
        <f>INDEX(GWP!$C$2:$C$13,MATCH(EPS!I3434,GWP!$B$2:$B$13,0))</f>
        <v>1</v>
      </c>
      <c r="L3434" s="5">
        <f t="shared" si="107"/>
        <v>0.875664</v>
      </c>
    </row>
    <row r="3435" spans="1:12">
      <c r="A3435" t="s">
        <v>5154</v>
      </c>
      <c r="B3435" t="s">
        <v>5</v>
      </c>
      <c r="C3435" t="s">
        <v>1736</v>
      </c>
      <c r="D3435" t="s">
        <v>7022</v>
      </c>
      <c r="E3435" t="s">
        <v>1705</v>
      </c>
      <c r="H3435" t="str">
        <f>INDEX('Vensim Variables'!$B:$B,MATCH(EPS!$B3435,'Vensim Variables'!$A:$A,0))</f>
        <v>g pollutant</v>
      </c>
      <c r="I3435" t="str">
        <f t="shared" si="106"/>
        <v>VOC</v>
      </c>
      <c r="J3435">
        <f>INDEX(NoSettings!$C:$C,MATCH(EPS!$A3435,NoSettings!$A:$A,0))</f>
        <v>24914000</v>
      </c>
      <c r="K3435" s="109">
        <f>INDEX(GWP!$C$2:$C$13,MATCH(EPS!I3435,GWP!$B$2:$B$13,0))</f>
        <v>5</v>
      </c>
      <c r="L3435" s="5">
        <f t="shared" si="107"/>
        <v>1.2457000000000001E-4</v>
      </c>
    </row>
    <row r="3436" spans="1:12">
      <c r="A3436" t="s">
        <v>5155</v>
      </c>
      <c r="B3436" t="s">
        <v>5</v>
      </c>
      <c r="C3436" t="s">
        <v>1736</v>
      </c>
      <c r="D3436" t="s">
        <v>7022</v>
      </c>
      <c r="E3436" t="s">
        <v>1706</v>
      </c>
      <c r="H3436" t="str">
        <f>INDEX('Vensim Variables'!$B:$B,MATCH(EPS!$B3436,'Vensim Variables'!$A:$A,0))</f>
        <v>g pollutant</v>
      </c>
      <c r="I3436" t="str">
        <f t="shared" si="106"/>
        <v>CO</v>
      </c>
      <c r="J3436">
        <f>INDEX(NoSettings!$C:$C,MATCH(EPS!$A3436,NoSettings!$A:$A,0))</f>
        <v>115059000</v>
      </c>
      <c r="K3436" s="109">
        <f>INDEX(GWP!$C$2:$C$13,MATCH(EPS!I3436,GWP!$B$2:$B$13,0))</f>
        <v>1.8</v>
      </c>
      <c r="L3436" s="5">
        <f t="shared" si="107"/>
        <v>2.0710619999999999E-4</v>
      </c>
    </row>
    <row r="3437" spans="1:12">
      <c r="A3437" t="s">
        <v>5156</v>
      </c>
      <c r="B3437" t="s">
        <v>5</v>
      </c>
      <c r="C3437" t="s">
        <v>1736</v>
      </c>
      <c r="D3437" t="s">
        <v>7022</v>
      </c>
      <c r="E3437" t="s">
        <v>1707</v>
      </c>
      <c r="H3437" t="str">
        <f>INDEX('Vensim Variables'!$B:$B,MATCH(EPS!$B3437,'Vensim Variables'!$A:$A,0))</f>
        <v>g pollutant</v>
      </c>
      <c r="I3437" t="str">
        <f t="shared" si="106"/>
        <v>NOx</v>
      </c>
      <c r="J3437">
        <f>INDEX(NoSettings!$C:$C,MATCH(EPS!$A3437,NoSettings!$A:$A,0))</f>
        <v>393792000</v>
      </c>
      <c r="K3437" s="109">
        <f>INDEX(GWP!$C$2:$C$13,MATCH(EPS!I3437,GWP!$B$2:$B$13,0))</f>
        <v>-8.1999999999999993</v>
      </c>
      <c r="L3437" s="5">
        <f t="shared" si="107"/>
        <v>-3.2290943999999993E-3</v>
      </c>
    </row>
    <row r="3438" spans="1:12">
      <c r="A3438" t="s">
        <v>5157</v>
      </c>
      <c r="B3438" t="s">
        <v>5</v>
      </c>
      <c r="C3438" t="s">
        <v>1736</v>
      </c>
      <c r="D3438" t="s">
        <v>7022</v>
      </c>
      <c r="E3438" t="s">
        <v>1708</v>
      </c>
      <c r="H3438" t="str">
        <f>INDEX('Vensim Variables'!$B:$B,MATCH(EPS!$B3438,'Vensim Variables'!$A:$A,0))</f>
        <v>g pollutant</v>
      </c>
      <c r="I3438" t="str">
        <f t="shared" si="106"/>
        <v>PM10</v>
      </c>
      <c r="J3438">
        <f>INDEX(NoSettings!$C:$C,MATCH(EPS!$A3438,NoSettings!$A:$A,0))</f>
        <v>31087000</v>
      </c>
      <c r="K3438" s="109">
        <f>INDEX(GWP!$C$2:$C$13,MATCH(EPS!I3438,GWP!$B$2:$B$13,0))</f>
        <v>0</v>
      </c>
      <c r="L3438" s="5">
        <f t="shared" si="107"/>
        <v>0</v>
      </c>
    </row>
    <row r="3439" spans="1:12">
      <c r="A3439" t="s">
        <v>5158</v>
      </c>
      <c r="B3439" t="s">
        <v>5</v>
      </c>
      <c r="C3439" t="s">
        <v>1736</v>
      </c>
      <c r="D3439" t="s">
        <v>7022</v>
      </c>
      <c r="E3439" t="s">
        <v>1709</v>
      </c>
      <c r="H3439" t="str">
        <f>INDEX('Vensim Variables'!$B:$B,MATCH(EPS!$B3439,'Vensim Variables'!$A:$A,0))</f>
        <v>g pollutant</v>
      </c>
      <c r="I3439" t="str">
        <f t="shared" si="106"/>
        <v>PM25</v>
      </c>
      <c r="J3439">
        <f>INDEX(NoSettings!$C:$C,MATCH(EPS!$A3439,NoSettings!$A:$A,0))</f>
        <v>27644600</v>
      </c>
      <c r="K3439" s="109">
        <f>INDEX(GWP!$C$2:$C$13,MATCH(EPS!I3439,GWP!$B$2:$B$13,0))</f>
        <v>0</v>
      </c>
      <c r="L3439" s="5">
        <f t="shared" si="107"/>
        <v>0</v>
      </c>
    </row>
    <row r="3440" spans="1:12">
      <c r="A3440" t="s">
        <v>5159</v>
      </c>
      <c r="B3440" t="s">
        <v>5</v>
      </c>
      <c r="C3440" t="s">
        <v>1736</v>
      </c>
      <c r="D3440" t="s">
        <v>7022</v>
      </c>
      <c r="E3440" t="s">
        <v>1710</v>
      </c>
      <c r="H3440" t="str">
        <f>INDEX('Vensim Variables'!$B:$B,MATCH(EPS!$B3440,'Vensim Variables'!$A:$A,0))</f>
        <v>g pollutant</v>
      </c>
      <c r="I3440" t="str">
        <f t="shared" si="106"/>
        <v>SOx</v>
      </c>
      <c r="J3440">
        <f>INDEX(NoSettings!$C:$C,MATCH(EPS!$A3440,NoSettings!$A:$A,0))</f>
        <v>83715600</v>
      </c>
      <c r="K3440" s="109">
        <f>INDEX(GWP!$C$2:$C$13,MATCH(EPS!I3440,GWP!$B$2:$B$13,0))</f>
        <v>0</v>
      </c>
      <c r="L3440" s="5">
        <f t="shared" si="107"/>
        <v>0</v>
      </c>
    </row>
    <row r="3441" spans="1:12">
      <c r="A3441" t="s">
        <v>5160</v>
      </c>
      <c r="B3441" t="s">
        <v>5</v>
      </c>
      <c r="C3441" t="s">
        <v>1736</v>
      </c>
      <c r="D3441" t="s">
        <v>7022</v>
      </c>
      <c r="E3441" t="s">
        <v>1711</v>
      </c>
      <c r="H3441" t="str">
        <f>INDEX('Vensim Variables'!$B:$B,MATCH(EPS!$B3441,'Vensim Variables'!$A:$A,0))</f>
        <v>g pollutant</v>
      </c>
      <c r="I3441" t="str">
        <f t="shared" si="106"/>
        <v>BC</v>
      </c>
      <c r="J3441">
        <f>INDEX(NoSettings!$C:$C,MATCH(EPS!$A3441,NoSettings!$A:$A,0))</f>
        <v>6464790</v>
      </c>
      <c r="K3441" s="109">
        <f>INDEX(GWP!$C$2:$C$13,MATCH(EPS!I3441,GWP!$B$2:$B$13,0))</f>
        <v>345</v>
      </c>
      <c r="L3441" s="5">
        <f t="shared" si="107"/>
        <v>2.2303525500000001E-3</v>
      </c>
    </row>
    <row r="3442" spans="1:12">
      <c r="A3442" t="s">
        <v>5161</v>
      </c>
      <c r="B3442" t="s">
        <v>5</v>
      </c>
      <c r="C3442" t="s">
        <v>1736</v>
      </c>
      <c r="D3442" t="s">
        <v>7022</v>
      </c>
      <c r="E3442" t="s">
        <v>1712</v>
      </c>
      <c r="H3442" t="str">
        <f>INDEX('Vensim Variables'!$B:$B,MATCH(EPS!$B3442,'Vensim Variables'!$A:$A,0))</f>
        <v>g pollutant</v>
      </c>
      <c r="I3442" t="str">
        <f t="shared" si="106"/>
        <v>OC</v>
      </c>
      <c r="J3442">
        <f>INDEX(NoSettings!$C:$C,MATCH(EPS!$A3442,NoSettings!$A:$A,0))</f>
        <v>5519580</v>
      </c>
      <c r="K3442" s="109">
        <f>INDEX(GWP!$C$2:$C$13,MATCH(EPS!I3442,GWP!$B$2:$B$13,0))</f>
        <v>-46</v>
      </c>
      <c r="L3442" s="5">
        <f t="shared" si="107"/>
        <v>-2.5390067999999998E-4</v>
      </c>
    </row>
    <row r="3443" spans="1:12">
      <c r="A3443" t="s">
        <v>5162</v>
      </c>
      <c r="B3443" t="s">
        <v>5</v>
      </c>
      <c r="C3443" t="s">
        <v>1736</v>
      </c>
      <c r="D3443" t="s">
        <v>7022</v>
      </c>
      <c r="E3443" t="s">
        <v>1713</v>
      </c>
      <c r="H3443" t="str">
        <f>INDEX('Vensim Variables'!$B:$B,MATCH(EPS!$B3443,'Vensim Variables'!$A:$A,0))</f>
        <v>g pollutant</v>
      </c>
      <c r="I3443" t="str">
        <f t="shared" si="106"/>
        <v>CH4</v>
      </c>
      <c r="J3443">
        <f>INDEX(NoSettings!$C:$C,MATCH(EPS!$A3443,NoSettings!$A:$A,0))</f>
        <v>35007900</v>
      </c>
      <c r="K3443" s="109">
        <f>INDEX(GWP!$C$2:$C$13,MATCH(EPS!I3443,GWP!$B$2:$B$13,0))</f>
        <v>28</v>
      </c>
      <c r="L3443" s="5">
        <f t="shared" si="107"/>
        <v>9.8022119999999994E-4</v>
      </c>
    </row>
    <row r="3444" spans="1:12">
      <c r="A3444" t="s">
        <v>5163</v>
      </c>
      <c r="B3444" t="s">
        <v>5</v>
      </c>
      <c r="C3444" t="s">
        <v>1736</v>
      </c>
      <c r="D3444" t="s">
        <v>7022</v>
      </c>
      <c r="E3444" t="s">
        <v>1714</v>
      </c>
      <c r="H3444" t="str">
        <f>INDEX('Vensim Variables'!$B:$B,MATCH(EPS!$B3444,'Vensim Variables'!$A:$A,0))</f>
        <v>g pollutant</v>
      </c>
      <c r="I3444" t="str">
        <f t="shared" si="106"/>
        <v>N2O</v>
      </c>
      <c r="J3444">
        <f>INDEX(NoSettings!$C:$C,MATCH(EPS!$A3444,NoSettings!$A:$A,0))</f>
        <v>7001580</v>
      </c>
      <c r="K3444" s="109">
        <f>INDEX(GWP!$C$2:$C$13,MATCH(EPS!I3444,GWP!$B$2:$B$13,0))</f>
        <v>265</v>
      </c>
      <c r="L3444" s="5">
        <f t="shared" si="107"/>
        <v>1.8554187E-3</v>
      </c>
    </row>
    <row r="3445" spans="1:12">
      <c r="A3445" t="s">
        <v>5164</v>
      </c>
      <c r="B3445" t="s">
        <v>5</v>
      </c>
      <c r="C3445" t="s">
        <v>1736</v>
      </c>
      <c r="D3445" t="s">
        <v>7022</v>
      </c>
      <c r="E3445" t="s">
        <v>1715</v>
      </c>
      <c r="H3445" t="str">
        <f>INDEX('Vensim Variables'!$B:$B,MATCH(EPS!$B3445,'Vensim Variables'!$A:$A,0))</f>
        <v>g pollutant</v>
      </c>
      <c r="I3445" t="str">
        <f t="shared" si="106"/>
        <v>F gases</v>
      </c>
      <c r="J3445">
        <f>INDEX(NoSettings!$C:$C,MATCH(EPS!$A3445,NoSettings!$A:$A,0))</f>
        <v>0</v>
      </c>
      <c r="K3445" s="109">
        <f>INDEX(GWP!$C$2:$C$13,MATCH(EPS!I3445,GWP!$B$2:$B$13,0))</f>
        <v>1</v>
      </c>
      <c r="L3445" s="5">
        <f t="shared" si="107"/>
        <v>0</v>
      </c>
    </row>
    <row r="3446" spans="1:12">
      <c r="A3446" t="s">
        <v>5165</v>
      </c>
      <c r="B3446" t="s">
        <v>5</v>
      </c>
      <c r="C3446" t="s">
        <v>1736</v>
      </c>
      <c r="D3446" t="s">
        <v>7023</v>
      </c>
      <c r="E3446" t="s">
        <v>1702</v>
      </c>
      <c r="H3446" t="str">
        <f>INDEX('Vensim Variables'!$B:$B,MATCH(EPS!$B3446,'Vensim Variables'!$A:$A,0))</f>
        <v>g pollutant</v>
      </c>
      <c r="I3446" t="str">
        <f t="shared" si="106"/>
        <v>CO2</v>
      </c>
      <c r="J3446">
        <f>INDEX(NoSettings!$C:$C,MATCH(EPS!$A3446,NoSettings!$A:$A,0))</f>
        <v>0</v>
      </c>
      <c r="K3446" s="109">
        <f>INDEX(GWP!$C$2:$C$13,MATCH(EPS!I3446,GWP!$B$2:$B$13,0))</f>
        <v>1</v>
      </c>
      <c r="L3446" s="5">
        <f t="shared" si="107"/>
        <v>0</v>
      </c>
    </row>
    <row r="3447" spans="1:12">
      <c r="A3447" t="s">
        <v>5166</v>
      </c>
      <c r="B3447" t="s">
        <v>5</v>
      </c>
      <c r="C3447" t="s">
        <v>1736</v>
      </c>
      <c r="D3447" t="s">
        <v>7023</v>
      </c>
      <c r="E3447" t="s">
        <v>1705</v>
      </c>
      <c r="H3447" t="str">
        <f>INDEX('Vensim Variables'!$B:$B,MATCH(EPS!$B3447,'Vensim Variables'!$A:$A,0))</f>
        <v>g pollutant</v>
      </c>
      <c r="I3447" t="str">
        <f t="shared" si="106"/>
        <v>VOC</v>
      </c>
      <c r="J3447">
        <f>INDEX(NoSettings!$C:$C,MATCH(EPS!$A3447,NoSettings!$A:$A,0))</f>
        <v>0</v>
      </c>
      <c r="K3447" s="109">
        <f>INDEX(GWP!$C$2:$C$13,MATCH(EPS!I3447,GWP!$B$2:$B$13,0))</f>
        <v>5</v>
      </c>
      <c r="L3447" s="5">
        <f t="shared" si="107"/>
        <v>0</v>
      </c>
    </row>
    <row r="3448" spans="1:12">
      <c r="A3448" t="s">
        <v>5167</v>
      </c>
      <c r="B3448" t="s">
        <v>5</v>
      </c>
      <c r="C3448" t="s">
        <v>1736</v>
      </c>
      <c r="D3448" t="s">
        <v>7023</v>
      </c>
      <c r="E3448" t="s">
        <v>1706</v>
      </c>
      <c r="H3448" t="str">
        <f>INDEX('Vensim Variables'!$B:$B,MATCH(EPS!$B3448,'Vensim Variables'!$A:$A,0))</f>
        <v>g pollutant</v>
      </c>
      <c r="I3448" t="str">
        <f t="shared" si="106"/>
        <v>CO</v>
      </c>
      <c r="J3448">
        <f>INDEX(NoSettings!$C:$C,MATCH(EPS!$A3448,NoSettings!$A:$A,0))</f>
        <v>0</v>
      </c>
      <c r="K3448" s="109">
        <f>INDEX(GWP!$C$2:$C$13,MATCH(EPS!I3448,GWP!$B$2:$B$13,0))</f>
        <v>1.8</v>
      </c>
      <c r="L3448" s="5">
        <f t="shared" si="107"/>
        <v>0</v>
      </c>
    </row>
    <row r="3449" spans="1:12">
      <c r="A3449" t="s">
        <v>5168</v>
      </c>
      <c r="B3449" t="s">
        <v>5</v>
      </c>
      <c r="C3449" t="s">
        <v>1736</v>
      </c>
      <c r="D3449" t="s">
        <v>7023</v>
      </c>
      <c r="E3449" t="s">
        <v>1707</v>
      </c>
      <c r="H3449" t="str">
        <f>INDEX('Vensim Variables'!$B:$B,MATCH(EPS!$B3449,'Vensim Variables'!$A:$A,0))</f>
        <v>g pollutant</v>
      </c>
      <c r="I3449" t="str">
        <f t="shared" si="106"/>
        <v>NOx</v>
      </c>
      <c r="J3449">
        <f>INDEX(NoSettings!$C:$C,MATCH(EPS!$A3449,NoSettings!$A:$A,0))</f>
        <v>0</v>
      </c>
      <c r="K3449" s="109">
        <f>INDEX(GWP!$C$2:$C$13,MATCH(EPS!I3449,GWP!$B$2:$B$13,0))</f>
        <v>-8.1999999999999993</v>
      </c>
      <c r="L3449" s="5">
        <f t="shared" si="107"/>
        <v>0</v>
      </c>
    </row>
    <row r="3450" spans="1:12">
      <c r="A3450" t="s">
        <v>5169</v>
      </c>
      <c r="B3450" t="s">
        <v>5</v>
      </c>
      <c r="C3450" t="s">
        <v>1736</v>
      </c>
      <c r="D3450" t="s">
        <v>7023</v>
      </c>
      <c r="E3450" t="s">
        <v>1708</v>
      </c>
      <c r="H3450" t="str">
        <f>INDEX('Vensim Variables'!$B:$B,MATCH(EPS!$B3450,'Vensim Variables'!$A:$A,0))</f>
        <v>g pollutant</v>
      </c>
      <c r="I3450" t="str">
        <f t="shared" si="106"/>
        <v>PM10</v>
      </c>
      <c r="J3450">
        <f>INDEX(NoSettings!$C:$C,MATCH(EPS!$A3450,NoSettings!$A:$A,0))</f>
        <v>0</v>
      </c>
      <c r="K3450" s="109">
        <f>INDEX(GWP!$C$2:$C$13,MATCH(EPS!I3450,GWP!$B$2:$B$13,0))</f>
        <v>0</v>
      </c>
      <c r="L3450" s="5">
        <f t="shared" si="107"/>
        <v>0</v>
      </c>
    </row>
    <row r="3451" spans="1:12">
      <c r="A3451" t="s">
        <v>5170</v>
      </c>
      <c r="B3451" t="s">
        <v>5</v>
      </c>
      <c r="C3451" t="s">
        <v>1736</v>
      </c>
      <c r="D3451" t="s">
        <v>7023</v>
      </c>
      <c r="E3451" t="s">
        <v>1709</v>
      </c>
      <c r="H3451" t="str">
        <f>INDEX('Vensim Variables'!$B:$B,MATCH(EPS!$B3451,'Vensim Variables'!$A:$A,0))</f>
        <v>g pollutant</v>
      </c>
      <c r="I3451" t="str">
        <f t="shared" si="106"/>
        <v>PM25</v>
      </c>
      <c r="J3451">
        <f>INDEX(NoSettings!$C:$C,MATCH(EPS!$A3451,NoSettings!$A:$A,0))</f>
        <v>0</v>
      </c>
      <c r="K3451" s="109">
        <f>INDEX(GWP!$C$2:$C$13,MATCH(EPS!I3451,GWP!$B$2:$B$13,0))</f>
        <v>0</v>
      </c>
      <c r="L3451" s="5">
        <f t="shared" si="107"/>
        <v>0</v>
      </c>
    </row>
    <row r="3452" spans="1:12">
      <c r="A3452" t="s">
        <v>5171</v>
      </c>
      <c r="B3452" t="s">
        <v>5</v>
      </c>
      <c r="C3452" t="s">
        <v>1736</v>
      </c>
      <c r="D3452" t="s">
        <v>7023</v>
      </c>
      <c r="E3452" t="s">
        <v>1710</v>
      </c>
      <c r="H3452" t="str">
        <f>INDEX('Vensim Variables'!$B:$B,MATCH(EPS!$B3452,'Vensim Variables'!$A:$A,0))</f>
        <v>g pollutant</v>
      </c>
      <c r="I3452" t="str">
        <f t="shared" si="106"/>
        <v>SOx</v>
      </c>
      <c r="J3452">
        <f>INDEX(NoSettings!$C:$C,MATCH(EPS!$A3452,NoSettings!$A:$A,0))</f>
        <v>0</v>
      </c>
      <c r="K3452" s="109">
        <f>INDEX(GWP!$C$2:$C$13,MATCH(EPS!I3452,GWP!$B$2:$B$13,0))</f>
        <v>0</v>
      </c>
      <c r="L3452" s="5">
        <f t="shared" si="107"/>
        <v>0</v>
      </c>
    </row>
    <row r="3453" spans="1:12">
      <c r="A3453" t="s">
        <v>5172</v>
      </c>
      <c r="B3453" t="s">
        <v>5</v>
      </c>
      <c r="C3453" t="s">
        <v>1736</v>
      </c>
      <c r="D3453" t="s">
        <v>7023</v>
      </c>
      <c r="E3453" t="s">
        <v>1711</v>
      </c>
      <c r="H3453" t="str">
        <f>INDEX('Vensim Variables'!$B:$B,MATCH(EPS!$B3453,'Vensim Variables'!$A:$A,0))</f>
        <v>g pollutant</v>
      </c>
      <c r="I3453" t="str">
        <f t="shared" si="106"/>
        <v>BC</v>
      </c>
      <c r="J3453">
        <f>INDEX(NoSettings!$C:$C,MATCH(EPS!$A3453,NoSettings!$A:$A,0))</f>
        <v>0</v>
      </c>
      <c r="K3453" s="109">
        <f>INDEX(GWP!$C$2:$C$13,MATCH(EPS!I3453,GWP!$B$2:$B$13,0))</f>
        <v>345</v>
      </c>
      <c r="L3453" s="5">
        <f t="shared" si="107"/>
        <v>0</v>
      </c>
    </row>
    <row r="3454" spans="1:12">
      <c r="A3454" t="s">
        <v>5173</v>
      </c>
      <c r="B3454" t="s">
        <v>5</v>
      </c>
      <c r="C3454" t="s">
        <v>1736</v>
      </c>
      <c r="D3454" t="s">
        <v>7023</v>
      </c>
      <c r="E3454" t="s">
        <v>1712</v>
      </c>
      <c r="H3454" t="str">
        <f>INDEX('Vensim Variables'!$B:$B,MATCH(EPS!$B3454,'Vensim Variables'!$A:$A,0))</f>
        <v>g pollutant</v>
      </c>
      <c r="I3454" t="str">
        <f t="shared" si="106"/>
        <v>OC</v>
      </c>
      <c r="J3454">
        <f>INDEX(NoSettings!$C:$C,MATCH(EPS!$A3454,NoSettings!$A:$A,0))</f>
        <v>0</v>
      </c>
      <c r="K3454" s="109">
        <f>INDEX(GWP!$C$2:$C$13,MATCH(EPS!I3454,GWP!$B$2:$B$13,0))</f>
        <v>-46</v>
      </c>
      <c r="L3454" s="5">
        <f t="shared" si="107"/>
        <v>0</v>
      </c>
    </row>
    <row r="3455" spans="1:12">
      <c r="A3455" t="s">
        <v>5174</v>
      </c>
      <c r="B3455" t="s">
        <v>5</v>
      </c>
      <c r="C3455" t="s">
        <v>1736</v>
      </c>
      <c r="D3455" t="s">
        <v>7023</v>
      </c>
      <c r="E3455" t="s">
        <v>1713</v>
      </c>
      <c r="H3455" t="str">
        <f>INDEX('Vensim Variables'!$B:$B,MATCH(EPS!$B3455,'Vensim Variables'!$A:$A,0))</f>
        <v>g pollutant</v>
      </c>
      <c r="I3455" t="str">
        <f t="shared" si="106"/>
        <v>CH4</v>
      </c>
      <c r="J3455">
        <f>INDEX(NoSettings!$C:$C,MATCH(EPS!$A3455,NoSettings!$A:$A,0))</f>
        <v>0</v>
      </c>
      <c r="K3455" s="109">
        <f>INDEX(GWP!$C$2:$C$13,MATCH(EPS!I3455,GWP!$B$2:$B$13,0))</f>
        <v>28</v>
      </c>
      <c r="L3455" s="5">
        <f t="shared" si="107"/>
        <v>0</v>
      </c>
    </row>
    <row r="3456" spans="1:12">
      <c r="A3456" t="s">
        <v>5175</v>
      </c>
      <c r="B3456" t="s">
        <v>5</v>
      </c>
      <c r="C3456" t="s">
        <v>1736</v>
      </c>
      <c r="D3456" t="s">
        <v>7023</v>
      </c>
      <c r="E3456" t="s">
        <v>1714</v>
      </c>
      <c r="H3456" t="str">
        <f>INDEX('Vensim Variables'!$B:$B,MATCH(EPS!$B3456,'Vensim Variables'!$A:$A,0))</f>
        <v>g pollutant</v>
      </c>
      <c r="I3456" t="str">
        <f t="shared" si="106"/>
        <v>N2O</v>
      </c>
      <c r="J3456">
        <f>INDEX(NoSettings!$C:$C,MATCH(EPS!$A3456,NoSettings!$A:$A,0))</f>
        <v>0</v>
      </c>
      <c r="K3456" s="109">
        <f>INDEX(GWP!$C$2:$C$13,MATCH(EPS!I3456,GWP!$B$2:$B$13,0))</f>
        <v>265</v>
      </c>
      <c r="L3456" s="5">
        <f t="shared" si="107"/>
        <v>0</v>
      </c>
    </row>
    <row r="3457" spans="1:12">
      <c r="A3457" t="s">
        <v>5176</v>
      </c>
      <c r="B3457" t="s">
        <v>5</v>
      </c>
      <c r="C3457" t="s">
        <v>1736</v>
      </c>
      <c r="D3457" t="s">
        <v>7023</v>
      </c>
      <c r="E3457" t="s">
        <v>1715</v>
      </c>
      <c r="H3457" t="str">
        <f>INDEX('Vensim Variables'!$B:$B,MATCH(EPS!$B3457,'Vensim Variables'!$A:$A,0))</f>
        <v>g pollutant</v>
      </c>
      <c r="I3457" t="str">
        <f t="shared" si="106"/>
        <v>F gases</v>
      </c>
      <c r="J3457">
        <f>INDEX(NoSettings!$C:$C,MATCH(EPS!$A3457,NoSettings!$A:$A,0))</f>
        <v>0</v>
      </c>
      <c r="K3457" s="109">
        <f>INDEX(GWP!$C$2:$C$13,MATCH(EPS!I3457,GWP!$B$2:$B$13,0))</f>
        <v>1</v>
      </c>
      <c r="L3457" s="5">
        <f t="shared" si="107"/>
        <v>0</v>
      </c>
    </row>
    <row r="3458" spans="1:12">
      <c r="A3458" t="s">
        <v>5177</v>
      </c>
      <c r="B3458" t="s">
        <v>5</v>
      </c>
      <c r="C3458" t="s">
        <v>1736</v>
      </c>
      <c r="D3458" t="s">
        <v>7024</v>
      </c>
      <c r="E3458" t="s">
        <v>1702</v>
      </c>
      <c r="H3458" t="str">
        <f>INDEX('Vensim Variables'!$B:$B,MATCH(EPS!$B3458,'Vensim Variables'!$A:$A,0))</f>
        <v>g pollutant</v>
      </c>
      <c r="I3458" t="str">
        <f t="shared" si="106"/>
        <v>CO2</v>
      </c>
      <c r="J3458">
        <f>INDEX(NoSettings!$C:$C,MATCH(EPS!$A3458,NoSettings!$A:$A,0))</f>
        <v>0</v>
      </c>
      <c r="K3458" s="109">
        <f>INDEX(GWP!$C$2:$C$13,MATCH(EPS!I3458,GWP!$B$2:$B$13,0))</f>
        <v>1</v>
      </c>
      <c r="L3458" s="5">
        <f t="shared" si="107"/>
        <v>0</v>
      </c>
    </row>
    <row r="3459" spans="1:12">
      <c r="A3459" t="s">
        <v>5178</v>
      </c>
      <c r="B3459" t="s">
        <v>5</v>
      </c>
      <c r="C3459" t="s">
        <v>1736</v>
      </c>
      <c r="D3459" t="s">
        <v>7024</v>
      </c>
      <c r="E3459" t="s">
        <v>1705</v>
      </c>
      <c r="H3459" t="str">
        <f>INDEX('Vensim Variables'!$B:$B,MATCH(EPS!$B3459,'Vensim Variables'!$A:$A,0))</f>
        <v>g pollutant</v>
      </c>
      <c r="I3459" t="str">
        <f t="shared" ref="I3459:I3522" si="108">IF(OR(C3459="CO2",C3459="CH4",C3459="N2O",C3459="F gases",C3459="VOC",C3459="CO",C3459="NOx",C3459="PM10",C3459="PM25",C3459="SOx",C3459="BC",C3459="OC"),C3459,IF(OR(D3459="CO2",D3459="CH4",D3459="N2O",D3459="F gases",D3459="VOC",D3459="CO",D3459="NOx",D3459="PM10",D3459="PM25",D3459="SOx",D3459="BC",D3459="OC"),D3459,IF(OR(E3459="CO2",E3459="CH4",E3459="N2O",E3459="F gases",E3459="VOC",E3459="CO",E3459="NOx",E3459="PM10",E3459="PM25",E3459="SOx",E3459="BC",E3459="OC"),E3459,"NA")))</f>
        <v>VOC</v>
      </c>
      <c r="J3459">
        <f>INDEX(NoSettings!$C:$C,MATCH(EPS!$A3459,NoSettings!$A:$A,0))</f>
        <v>0</v>
      </c>
      <c r="K3459" s="109">
        <f>INDEX(GWP!$C$2:$C$13,MATCH(EPS!I3459,GWP!$B$2:$B$13,0))</f>
        <v>5</v>
      </c>
      <c r="L3459" s="5">
        <f t="shared" ref="L3459:L3522" si="109">IF(H3459="g pollutant",K3459*J3459/10^12,IF(H3459="MMTCO2e",J3459,IF(H3459="MWh",J3459,0)))</f>
        <v>0</v>
      </c>
    </row>
    <row r="3460" spans="1:12">
      <c r="A3460" t="s">
        <v>5179</v>
      </c>
      <c r="B3460" t="s">
        <v>5</v>
      </c>
      <c r="C3460" t="s">
        <v>1736</v>
      </c>
      <c r="D3460" t="s">
        <v>7024</v>
      </c>
      <c r="E3460" t="s">
        <v>1706</v>
      </c>
      <c r="H3460" t="str">
        <f>INDEX('Vensim Variables'!$B:$B,MATCH(EPS!$B3460,'Vensim Variables'!$A:$A,0))</f>
        <v>g pollutant</v>
      </c>
      <c r="I3460" t="str">
        <f t="shared" si="108"/>
        <v>CO</v>
      </c>
      <c r="J3460">
        <f>INDEX(NoSettings!$C:$C,MATCH(EPS!$A3460,NoSettings!$A:$A,0))</f>
        <v>0</v>
      </c>
      <c r="K3460" s="109">
        <f>INDEX(GWP!$C$2:$C$13,MATCH(EPS!I3460,GWP!$B$2:$B$13,0))</f>
        <v>1.8</v>
      </c>
      <c r="L3460" s="5">
        <f t="shared" si="109"/>
        <v>0</v>
      </c>
    </row>
    <row r="3461" spans="1:12">
      <c r="A3461" t="s">
        <v>5180</v>
      </c>
      <c r="B3461" t="s">
        <v>5</v>
      </c>
      <c r="C3461" t="s">
        <v>1736</v>
      </c>
      <c r="D3461" t="s">
        <v>7024</v>
      </c>
      <c r="E3461" t="s">
        <v>1707</v>
      </c>
      <c r="H3461" t="str">
        <f>INDEX('Vensim Variables'!$B:$B,MATCH(EPS!$B3461,'Vensim Variables'!$A:$A,0))</f>
        <v>g pollutant</v>
      </c>
      <c r="I3461" t="str">
        <f t="shared" si="108"/>
        <v>NOx</v>
      </c>
      <c r="J3461">
        <f>INDEX(NoSettings!$C:$C,MATCH(EPS!$A3461,NoSettings!$A:$A,0))</f>
        <v>0</v>
      </c>
      <c r="K3461" s="109">
        <f>INDEX(GWP!$C$2:$C$13,MATCH(EPS!I3461,GWP!$B$2:$B$13,0))</f>
        <v>-8.1999999999999993</v>
      </c>
      <c r="L3461" s="5">
        <f t="shared" si="109"/>
        <v>0</v>
      </c>
    </row>
    <row r="3462" spans="1:12">
      <c r="A3462" t="s">
        <v>5181</v>
      </c>
      <c r="B3462" t="s">
        <v>5</v>
      </c>
      <c r="C3462" t="s">
        <v>1736</v>
      </c>
      <c r="D3462" t="s">
        <v>7024</v>
      </c>
      <c r="E3462" t="s">
        <v>1708</v>
      </c>
      <c r="H3462" t="str">
        <f>INDEX('Vensim Variables'!$B:$B,MATCH(EPS!$B3462,'Vensim Variables'!$A:$A,0))</f>
        <v>g pollutant</v>
      </c>
      <c r="I3462" t="str">
        <f t="shared" si="108"/>
        <v>PM10</v>
      </c>
      <c r="J3462">
        <f>INDEX(NoSettings!$C:$C,MATCH(EPS!$A3462,NoSettings!$A:$A,0))</f>
        <v>0</v>
      </c>
      <c r="K3462" s="109">
        <f>INDEX(GWP!$C$2:$C$13,MATCH(EPS!I3462,GWP!$B$2:$B$13,0))</f>
        <v>0</v>
      </c>
      <c r="L3462" s="5">
        <f t="shared" si="109"/>
        <v>0</v>
      </c>
    </row>
    <row r="3463" spans="1:12">
      <c r="A3463" t="s">
        <v>5182</v>
      </c>
      <c r="B3463" t="s">
        <v>5</v>
      </c>
      <c r="C3463" t="s">
        <v>1736</v>
      </c>
      <c r="D3463" t="s">
        <v>7024</v>
      </c>
      <c r="E3463" t="s">
        <v>1709</v>
      </c>
      <c r="H3463" t="str">
        <f>INDEX('Vensim Variables'!$B:$B,MATCH(EPS!$B3463,'Vensim Variables'!$A:$A,0))</f>
        <v>g pollutant</v>
      </c>
      <c r="I3463" t="str">
        <f t="shared" si="108"/>
        <v>PM25</v>
      </c>
      <c r="J3463">
        <f>INDEX(NoSettings!$C:$C,MATCH(EPS!$A3463,NoSettings!$A:$A,0))</f>
        <v>0</v>
      </c>
      <c r="K3463" s="109">
        <f>INDEX(GWP!$C$2:$C$13,MATCH(EPS!I3463,GWP!$B$2:$B$13,0))</f>
        <v>0</v>
      </c>
      <c r="L3463" s="5">
        <f t="shared" si="109"/>
        <v>0</v>
      </c>
    </row>
    <row r="3464" spans="1:12">
      <c r="A3464" t="s">
        <v>5183</v>
      </c>
      <c r="B3464" t="s">
        <v>5</v>
      </c>
      <c r="C3464" t="s">
        <v>1736</v>
      </c>
      <c r="D3464" t="s">
        <v>7024</v>
      </c>
      <c r="E3464" t="s">
        <v>1710</v>
      </c>
      <c r="H3464" t="str">
        <f>INDEX('Vensim Variables'!$B:$B,MATCH(EPS!$B3464,'Vensim Variables'!$A:$A,0))</f>
        <v>g pollutant</v>
      </c>
      <c r="I3464" t="str">
        <f t="shared" si="108"/>
        <v>SOx</v>
      </c>
      <c r="J3464">
        <f>INDEX(NoSettings!$C:$C,MATCH(EPS!$A3464,NoSettings!$A:$A,0))</f>
        <v>0</v>
      </c>
      <c r="K3464" s="109">
        <f>INDEX(GWP!$C$2:$C$13,MATCH(EPS!I3464,GWP!$B$2:$B$13,0))</f>
        <v>0</v>
      </c>
      <c r="L3464" s="5">
        <f t="shared" si="109"/>
        <v>0</v>
      </c>
    </row>
    <row r="3465" spans="1:12">
      <c r="A3465" t="s">
        <v>5184</v>
      </c>
      <c r="B3465" t="s">
        <v>5</v>
      </c>
      <c r="C3465" t="s">
        <v>1736</v>
      </c>
      <c r="D3465" t="s">
        <v>7024</v>
      </c>
      <c r="E3465" t="s">
        <v>1711</v>
      </c>
      <c r="H3465" t="str">
        <f>INDEX('Vensim Variables'!$B:$B,MATCH(EPS!$B3465,'Vensim Variables'!$A:$A,0))</f>
        <v>g pollutant</v>
      </c>
      <c r="I3465" t="str">
        <f t="shared" si="108"/>
        <v>BC</v>
      </c>
      <c r="J3465">
        <f>INDEX(NoSettings!$C:$C,MATCH(EPS!$A3465,NoSettings!$A:$A,0))</f>
        <v>0</v>
      </c>
      <c r="K3465" s="109">
        <f>INDEX(GWP!$C$2:$C$13,MATCH(EPS!I3465,GWP!$B$2:$B$13,0))</f>
        <v>345</v>
      </c>
      <c r="L3465" s="5">
        <f t="shared" si="109"/>
        <v>0</v>
      </c>
    </row>
    <row r="3466" spans="1:12">
      <c r="A3466" t="s">
        <v>5185</v>
      </c>
      <c r="B3466" t="s">
        <v>5</v>
      </c>
      <c r="C3466" t="s">
        <v>1736</v>
      </c>
      <c r="D3466" t="s">
        <v>7024</v>
      </c>
      <c r="E3466" t="s">
        <v>1712</v>
      </c>
      <c r="H3466" t="str">
        <f>INDEX('Vensim Variables'!$B:$B,MATCH(EPS!$B3466,'Vensim Variables'!$A:$A,0))</f>
        <v>g pollutant</v>
      </c>
      <c r="I3466" t="str">
        <f t="shared" si="108"/>
        <v>OC</v>
      </c>
      <c r="J3466">
        <f>INDEX(NoSettings!$C:$C,MATCH(EPS!$A3466,NoSettings!$A:$A,0))</f>
        <v>0</v>
      </c>
      <c r="K3466" s="109">
        <f>INDEX(GWP!$C$2:$C$13,MATCH(EPS!I3466,GWP!$B$2:$B$13,0))</f>
        <v>-46</v>
      </c>
      <c r="L3466" s="5">
        <f t="shared" si="109"/>
        <v>0</v>
      </c>
    </row>
    <row r="3467" spans="1:12">
      <c r="A3467" t="s">
        <v>5186</v>
      </c>
      <c r="B3467" t="s">
        <v>5</v>
      </c>
      <c r="C3467" t="s">
        <v>1736</v>
      </c>
      <c r="D3467" t="s">
        <v>7024</v>
      </c>
      <c r="E3467" t="s">
        <v>1713</v>
      </c>
      <c r="H3467" t="str">
        <f>INDEX('Vensim Variables'!$B:$B,MATCH(EPS!$B3467,'Vensim Variables'!$A:$A,0))</f>
        <v>g pollutant</v>
      </c>
      <c r="I3467" t="str">
        <f t="shared" si="108"/>
        <v>CH4</v>
      </c>
      <c r="J3467">
        <f>INDEX(NoSettings!$C:$C,MATCH(EPS!$A3467,NoSettings!$A:$A,0))</f>
        <v>0</v>
      </c>
      <c r="K3467" s="109">
        <f>INDEX(GWP!$C$2:$C$13,MATCH(EPS!I3467,GWP!$B$2:$B$13,0))</f>
        <v>28</v>
      </c>
      <c r="L3467" s="5">
        <f t="shared" si="109"/>
        <v>0</v>
      </c>
    </row>
    <row r="3468" spans="1:12">
      <c r="A3468" t="s">
        <v>5187</v>
      </c>
      <c r="B3468" t="s">
        <v>5</v>
      </c>
      <c r="C3468" t="s">
        <v>1736</v>
      </c>
      <c r="D3468" t="s">
        <v>7024</v>
      </c>
      <c r="E3468" t="s">
        <v>1714</v>
      </c>
      <c r="H3468" t="str">
        <f>INDEX('Vensim Variables'!$B:$B,MATCH(EPS!$B3468,'Vensim Variables'!$A:$A,0))</f>
        <v>g pollutant</v>
      </c>
      <c r="I3468" t="str">
        <f t="shared" si="108"/>
        <v>N2O</v>
      </c>
      <c r="J3468">
        <f>INDEX(NoSettings!$C:$C,MATCH(EPS!$A3468,NoSettings!$A:$A,0))</f>
        <v>0</v>
      </c>
      <c r="K3468" s="109">
        <f>INDEX(GWP!$C$2:$C$13,MATCH(EPS!I3468,GWP!$B$2:$B$13,0))</f>
        <v>265</v>
      </c>
      <c r="L3468" s="5">
        <f t="shared" si="109"/>
        <v>0</v>
      </c>
    </row>
    <row r="3469" spans="1:12">
      <c r="A3469" t="s">
        <v>5188</v>
      </c>
      <c r="B3469" t="s">
        <v>5</v>
      </c>
      <c r="C3469" t="s">
        <v>1736</v>
      </c>
      <c r="D3469" t="s">
        <v>7024</v>
      </c>
      <c r="E3469" t="s">
        <v>1715</v>
      </c>
      <c r="H3469" t="str">
        <f>INDEX('Vensim Variables'!$B:$B,MATCH(EPS!$B3469,'Vensim Variables'!$A:$A,0))</f>
        <v>g pollutant</v>
      </c>
      <c r="I3469" t="str">
        <f t="shared" si="108"/>
        <v>F gases</v>
      </c>
      <c r="J3469">
        <f>INDEX(NoSettings!$C:$C,MATCH(EPS!$A3469,NoSettings!$A:$A,0))</f>
        <v>0</v>
      </c>
      <c r="K3469" s="109">
        <f>INDEX(GWP!$C$2:$C$13,MATCH(EPS!I3469,GWP!$B$2:$B$13,0))</f>
        <v>1</v>
      </c>
      <c r="L3469" s="5">
        <f t="shared" si="109"/>
        <v>0</v>
      </c>
    </row>
    <row r="3470" spans="1:12">
      <c r="A3470" t="s">
        <v>5189</v>
      </c>
      <c r="B3470" t="s">
        <v>5</v>
      </c>
      <c r="C3470" t="s">
        <v>1736</v>
      </c>
      <c r="D3470" t="s">
        <v>7025</v>
      </c>
      <c r="E3470" t="s">
        <v>1702</v>
      </c>
      <c r="H3470" t="str">
        <f>INDEX('Vensim Variables'!$B:$B,MATCH(EPS!$B3470,'Vensim Variables'!$A:$A,0))</f>
        <v>g pollutant</v>
      </c>
      <c r="I3470" t="str">
        <f t="shared" si="108"/>
        <v>CO2</v>
      </c>
      <c r="J3470">
        <f>INDEX(NoSettings!$C:$C,MATCH(EPS!$A3470,NoSettings!$A:$A,0))</f>
        <v>110057000000000</v>
      </c>
      <c r="K3470" s="109">
        <f>INDEX(GWP!$C$2:$C$13,MATCH(EPS!I3470,GWP!$B$2:$B$13,0))</f>
        <v>1</v>
      </c>
      <c r="L3470" s="5">
        <f t="shared" si="109"/>
        <v>110.057</v>
      </c>
    </row>
    <row r="3471" spans="1:12">
      <c r="A3471" t="s">
        <v>5190</v>
      </c>
      <c r="B3471" t="s">
        <v>5</v>
      </c>
      <c r="C3471" t="s">
        <v>1736</v>
      </c>
      <c r="D3471" t="s">
        <v>7025</v>
      </c>
      <c r="E3471" t="s">
        <v>1705</v>
      </c>
      <c r="H3471" t="str">
        <f>INDEX('Vensim Variables'!$B:$B,MATCH(EPS!$B3471,'Vensim Variables'!$A:$A,0))</f>
        <v>g pollutant</v>
      </c>
      <c r="I3471" t="str">
        <f t="shared" si="108"/>
        <v>VOC</v>
      </c>
      <c r="J3471">
        <f>INDEX(NoSettings!$C:$C,MATCH(EPS!$A3471,NoSettings!$A:$A,0))</f>
        <v>3131280000</v>
      </c>
      <c r="K3471" s="109">
        <f>INDEX(GWP!$C$2:$C$13,MATCH(EPS!I3471,GWP!$B$2:$B$13,0))</f>
        <v>5</v>
      </c>
      <c r="L3471" s="5">
        <f t="shared" si="109"/>
        <v>1.5656400000000001E-2</v>
      </c>
    </row>
    <row r="3472" spans="1:12">
      <c r="A3472" t="s">
        <v>5191</v>
      </c>
      <c r="B3472" t="s">
        <v>5</v>
      </c>
      <c r="C3472" t="s">
        <v>1736</v>
      </c>
      <c r="D3472" t="s">
        <v>7025</v>
      </c>
      <c r="E3472" t="s">
        <v>1706</v>
      </c>
      <c r="H3472" t="str">
        <f>INDEX('Vensim Variables'!$B:$B,MATCH(EPS!$B3472,'Vensim Variables'!$A:$A,0))</f>
        <v>g pollutant</v>
      </c>
      <c r="I3472" t="str">
        <f t="shared" si="108"/>
        <v>CO</v>
      </c>
      <c r="J3472">
        <f>INDEX(NoSettings!$C:$C,MATCH(EPS!$A3472,NoSettings!$A:$A,0))</f>
        <v>14461100000</v>
      </c>
      <c r="K3472" s="109">
        <f>INDEX(GWP!$C$2:$C$13,MATCH(EPS!I3472,GWP!$B$2:$B$13,0))</f>
        <v>1.8</v>
      </c>
      <c r="L3472" s="5">
        <f t="shared" si="109"/>
        <v>2.6029980000000001E-2</v>
      </c>
    </row>
    <row r="3473" spans="1:12">
      <c r="A3473" t="s">
        <v>5192</v>
      </c>
      <c r="B3473" t="s">
        <v>5</v>
      </c>
      <c r="C3473" t="s">
        <v>1736</v>
      </c>
      <c r="D3473" t="s">
        <v>7025</v>
      </c>
      <c r="E3473" t="s">
        <v>1707</v>
      </c>
      <c r="H3473" t="str">
        <f>INDEX('Vensim Variables'!$B:$B,MATCH(EPS!$B3473,'Vensim Variables'!$A:$A,0))</f>
        <v>g pollutant</v>
      </c>
      <c r="I3473" t="str">
        <f t="shared" si="108"/>
        <v>NOx</v>
      </c>
      <c r="J3473">
        <f>INDEX(NoSettings!$C:$C,MATCH(EPS!$A3473,NoSettings!$A:$A,0))</f>
        <v>49493200000</v>
      </c>
      <c r="K3473" s="109">
        <f>INDEX(GWP!$C$2:$C$13,MATCH(EPS!I3473,GWP!$B$2:$B$13,0))</f>
        <v>-8.1999999999999993</v>
      </c>
      <c r="L3473" s="5">
        <f t="shared" si="109"/>
        <v>-0.40584423999999991</v>
      </c>
    </row>
    <row r="3474" spans="1:12">
      <c r="A3474" t="s">
        <v>5193</v>
      </c>
      <c r="B3474" t="s">
        <v>5</v>
      </c>
      <c r="C3474" t="s">
        <v>1736</v>
      </c>
      <c r="D3474" t="s">
        <v>7025</v>
      </c>
      <c r="E3474" t="s">
        <v>1708</v>
      </c>
      <c r="H3474" t="str">
        <f>INDEX('Vensim Variables'!$B:$B,MATCH(EPS!$B3474,'Vensim Variables'!$A:$A,0))</f>
        <v>g pollutant</v>
      </c>
      <c r="I3474" t="str">
        <f t="shared" si="108"/>
        <v>PM10</v>
      </c>
      <c r="J3474">
        <f>INDEX(NoSettings!$C:$C,MATCH(EPS!$A3474,NoSettings!$A:$A,0))</f>
        <v>3907130000</v>
      </c>
      <c r="K3474" s="109">
        <f>INDEX(GWP!$C$2:$C$13,MATCH(EPS!I3474,GWP!$B$2:$B$13,0))</f>
        <v>0</v>
      </c>
      <c r="L3474" s="5">
        <f t="shared" si="109"/>
        <v>0</v>
      </c>
    </row>
    <row r="3475" spans="1:12">
      <c r="A3475" t="s">
        <v>5194</v>
      </c>
      <c r="B3475" t="s">
        <v>5</v>
      </c>
      <c r="C3475" t="s">
        <v>1736</v>
      </c>
      <c r="D3475" t="s">
        <v>7025</v>
      </c>
      <c r="E3475" t="s">
        <v>1709</v>
      </c>
      <c r="H3475" t="str">
        <f>INDEX('Vensim Variables'!$B:$B,MATCH(EPS!$B3475,'Vensim Variables'!$A:$A,0))</f>
        <v>g pollutant</v>
      </c>
      <c r="I3475" t="str">
        <f t="shared" si="108"/>
        <v>PM25</v>
      </c>
      <c r="J3475">
        <f>INDEX(NoSettings!$C:$C,MATCH(EPS!$A3475,NoSettings!$A:$A,0))</f>
        <v>3474470000</v>
      </c>
      <c r="K3475" s="109">
        <f>INDEX(GWP!$C$2:$C$13,MATCH(EPS!I3475,GWP!$B$2:$B$13,0))</f>
        <v>0</v>
      </c>
      <c r="L3475" s="5">
        <f t="shared" si="109"/>
        <v>0</v>
      </c>
    </row>
    <row r="3476" spans="1:12">
      <c r="A3476" t="s">
        <v>5195</v>
      </c>
      <c r="B3476" t="s">
        <v>5</v>
      </c>
      <c r="C3476" t="s">
        <v>1736</v>
      </c>
      <c r="D3476" t="s">
        <v>7025</v>
      </c>
      <c r="E3476" t="s">
        <v>1710</v>
      </c>
      <c r="H3476" t="str">
        <f>INDEX('Vensim Variables'!$B:$B,MATCH(EPS!$B3476,'Vensim Variables'!$A:$A,0))</f>
        <v>g pollutant</v>
      </c>
      <c r="I3476" t="str">
        <f t="shared" si="108"/>
        <v>SOx</v>
      </c>
      <c r="J3476">
        <f>INDEX(NoSettings!$C:$C,MATCH(EPS!$A3476,NoSettings!$A:$A,0))</f>
        <v>10521700000</v>
      </c>
      <c r="K3476" s="109">
        <f>INDEX(GWP!$C$2:$C$13,MATCH(EPS!I3476,GWP!$B$2:$B$13,0))</f>
        <v>0</v>
      </c>
      <c r="L3476" s="5">
        <f t="shared" si="109"/>
        <v>0</v>
      </c>
    </row>
    <row r="3477" spans="1:12">
      <c r="A3477" t="s">
        <v>5196</v>
      </c>
      <c r="B3477" t="s">
        <v>5</v>
      </c>
      <c r="C3477" t="s">
        <v>1736</v>
      </c>
      <c r="D3477" t="s">
        <v>7025</v>
      </c>
      <c r="E3477" t="s">
        <v>1711</v>
      </c>
      <c r="H3477" t="str">
        <f>INDEX('Vensim Variables'!$B:$B,MATCH(EPS!$B3477,'Vensim Variables'!$A:$A,0))</f>
        <v>g pollutant</v>
      </c>
      <c r="I3477" t="str">
        <f t="shared" si="108"/>
        <v>BC</v>
      </c>
      <c r="J3477">
        <f>INDEX(NoSettings!$C:$C,MATCH(EPS!$A3477,NoSettings!$A:$A,0))</f>
        <v>812519000</v>
      </c>
      <c r="K3477" s="109">
        <f>INDEX(GWP!$C$2:$C$13,MATCH(EPS!I3477,GWP!$B$2:$B$13,0))</f>
        <v>345</v>
      </c>
      <c r="L3477" s="5">
        <f t="shared" si="109"/>
        <v>0.28031905499999998</v>
      </c>
    </row>
    <row r="3478" spans="1:12">
      <c r="A3478" t="s">
        <v>5197</v>
      </c>
      <c r="B3478" t="s">
        <v>5</v>
      </c>
      <c r="C3478" t="s">
        <v>1736</v>
      </c>
      <c r="D3478" t="s">
        <v>7025</v>
      </c>
      <c r="E3478" t="s">
        <v>1712</v>
      </c>
      <c r="H3478" t="str">
        <f>INDEX('Vensim Variables'!$B:$B,MATCH(EPS!$B3478,'Vensim Variables'!$A:$A,0))</f>
        <v>g pollutant</v>
      </c>
      <c r="I3478" t="str">
        <f t="shared" si="108"/>
        <v>OC</v>
      </c>
      <c r="J3478">
        <f>INDEX(NoSettings!$C:$C,MATCH(EPS!$A3478,NoSettings!$A:$A,0))</f>
        <v>693721000</v>
      </c>
      <c r="K3478" s="109">
        <f>INDEX(GWP!$C$2:$C$13,MATCH(EPS!I3478,GWP!$B$2:$B$13,0))</f>
        <v>-46</v>
      </c>
      <c r="L3478" s="5">
        <f t="shared" si="109"/>
        <v>-3.1911165999999998E-2</v>
      </c>
    </row>
    <row r="3479" spans="1:12">
      <c r="A3479" t="s">
        <v>5198</v>
      </c>
      <c r="B3479" t="s">
        <v>5</v>
      </c>
      <c r="C3479" t="s">
        <v>1736</v>
      </c>
      <c r="D3479" t="s">
        <v>7025</v>
      </c>
      <c r="E3479" t="s">
        <v>1713</v>
      </c>
      <c r="H3479" t="str">
        <f>INDEX('Vensim Variables'!$B:$B,MATCH(EPS!$B3479,'Vensim Variables'!$A:$A,0))</f>
        <v>g pollutant</v>
      </c>
      <c r="I3479" t="str">
        <f t="shared" si="108"/>
        <v>CH4</v>
      </c>
      <c r="J3479">
        <f>INDEX(NoSettings!$C:$C,MATCH(EPS!$A3479,NoSettings!$A:$A,0))</f>
        <v>4399920000</v>
      </c>
      <c r="K3479" s="109">
        <f>INDEX(GWP!$C$2:$C$13,MATCH(EPS!I3479,GWP!$B$2:$B$13,0))</f>
        <v>28</v>
      </c>
      <c r="L3479" s="5">
        <f t="shared" si="109"/>
        <v>0.12319776</v>
      </c>
    </row>
    <row r="3480" spans="1:12">
      <c r="A3480" t="s">
        <v>5199</v>
      </c>
      <c r="B3480" t="s">
        <v>5</v>
      </c>
      <c r="C3480" t="s">
        <v>1736</v>
      </c>
      <c r="D3480" t="s">
        <v>7025</v>
      </c>
      <c r="E3480" t="s">
        <v>1714</v>
      </c>
      <c r="H3480" t="str">
        <f>INDEX('Vensim Variables'!$B:$B,MATCH(EPS!$B3480,'Vensim Variables'!$A:$A,0))</f>
        <v>g pollutant</v>
      </c>
      <c r="I3480" t="str">
        <f t="shared" si="108"/>
        <v>N2O</v>
      </c>
      <c r="J3480">
        <f>INDEX(NoSettings!$C:$C,MATCH(EPS!$A3480,NoSettings!$A:$A,0))</f>
        <v>879984000</v>
      </c>
      <c r="K3480" s="109">
        <f>INDEX(GWP!$C$2:$C$13,MATCH(EPS!I3480,GWP!$B$2:$B$13,0))</f>
        <v>265</v>
      </c>
      <c r="L3480" s="5">
        <f t="shared" si="109"/>
        <v>0.23319576</v>
      </c>
    </row>
    <row r="3481" spans="1:12">
      <c r="A3481" t="s">
        <v>5200</v>
      </c>
      <c r="B3481" t="s">
        <v>5</v>
      </c>
      <c r="C3481" t="s">
        <v>1736</v>
      </c>
      <c r="D3481" t="s">
        <v>7025</v>
      </c>
      <c r="E3481" t="s">
        <v>1715</v>
      </c>
      <c r="H3481" t="str">
        <f>INDEX('Vensim Variables'!$B:$B,MATCH(EPS!$B3481,'Vensim Variables'!$A:$A,0))</f>
        <v>g pollutant</v>
      </c>
      <c r="I3481" t="str">
        <f t="shared" si="108"/>
        <v>F gases</v>
      </c>
      <c r="J3481">
        <f>INDEX(NoSettings!$C:$C,MATCH(EPS!$A3481,NoSettings!$A:$A,0))</f>
        <v>0</v>
      </c>
      <c r="K3481" s="109">
        <f>INDEX(GWP!$C$2:$C$13,MATCH(EPS!I3481,GWP!$B$2:$B$13,0))</f>
        <v>1</v>
      </c>
      <c r="L3481" s="5">
        <f t="shared" si="109"/>
        <v>0</v>
      </c>
    </row>
    <row r="3482" spans="1:12">
      <c r="A3482" t="s">
        <v>5201</v>
      </c>
      <c r="B3482" t="s">
        <v>5</v>
      </c>
      <c r="C3482" t="s">
        <v>1737</v>
      </c>
      <c r="D3482" t="s">
        <v>7001</v>
      </c>
      <c r="E3482" t="s">
        <v>1702</v>
      </c>
      <c r="H3482" t="str">
        <f>INDEX('Vensim Variables'!$B:$B,MATCH(EPS!$B3482,'Vensim Variables'!$A:$A,0))</f>
        <v>g pollutant</v>
      </c>
      <c r="I3482" t="str">
        <f t="shared" si="108"/>
        <v>CO2</v>
      </c>
      <c r="J3482">
        <f>INDEX(NoSettings!$C:$C,MATCH(EPS!$A3482,NoSettings!$A:$A,0))</f>
        <v>0</v>
      </c>
      <c r="K3482" s="109">
        <f>INDEX(GWP!$C$2:$C$13,MATCH(EPS!I3482,GWP!$B$2:$B$13,0))</f>
        <v>1</v>
      </c>
      <c r="L3482" s="5">
        <f t="shared" si="109"/>
        <v>0</v>
      </c>
    </row>
    <row r="3483" spans="1:12">
      <c r="A3483" t="s">
        <v>5202</v>
      </c>
      <c r="B3483" t="s">
        <v>5</v>
      </c>
      <c r="C3483" t="s">
        <v>1737</v>
      </c>
      <c r="D3483" t="s">
        <v>7001</v>
      </c>
      <c r="E3483" t="s">
        <v>1705</v>
      </c>
      <c r="H3483" t="str">
        <f>INDEX('Vensim Variables'!$B:$B,MATCH(EPS!$B3483,'Vensim Variables'!$A:$A,0))</f>
        <v>g pollutant</v>
      </c>
      <c r="I3483" t="str">
        <f t="shared" si="108"/>
        <v>VOC</v>
      </c>
      <c r="J3483">
        <f>INDEX(NoSettings!$C:$C,MATCH(EPS!$A3483,NoSettings!$A:$A,0))</f>
        <v>0</v>
      </c>
      <c r="K3483" s="109">
        <f>INDEX(GWP!$C$2:$C$13,MATCH(EPS!I3483,GWP!$B$2:$B$13,0))</f>
        <v>5</v>
      </c>
      <c r="L3483" s="5">
        <f t="shared" si="109"/>
        <v>0</v>
      </c>
    </row>
    <row r="3484" spans="1:12">
      <c r="A3484" t="s">
        <v>5203</v>
      </c>
      <c r="B3484" t="s">
        <v>5</v>
      </c>
      <c r="C3484" t="s">
        <v>1737</v>
      </c>
      <c r="D3484" t="s">
        <v>7001</v>
      </c>
      <c r="E3484" t="s">
        <v>1706</v>
      </c>
      <c r="H3484" t="str">
        <f>INDEX('Vensim Variables'!$B:$B,MATCH(EPS!$B3484,'Vensim Variables'!$A:$A,0))</f>
        <v>g pollutant</v>
      </c>
      <c r="I3484" t="str">
        <f t="shared" si="108"/>
        <v>CO</v>
      </c>
      <c r="J3484">
        <f>INDEX(NoSettings!$C:$C,MATCH(EPS!$A3484,NoSettings!$A:$A,0))</f>
        <v>0</v>
      </c>
      <c r="K3484" s="109">
        <f>INDEX(GWP!$C$2:$C$13,MATCH(EPS!I3484,GWP!$B$2:$B$13,0))</f>
        <v>1.8</v>
      </c>
      <c r="L3484" s="5">
        <f t="shared" si="109"/>
        <v>0</v>
      </c>
    </row>
    <row r="3485" spans="1:12">
      <c r="A3485" t="s">
        <v>5204</v>
      </c>
      <c r="B3485" t="s">
        <v>5</v>
      </c>
      <c r="C3485" t="s">
        <v>1737</v>
      </c>
      <c r="D3485" t="s">
        <v>7001</v>
      </c>
      <c r="E3485" t="s">
        <v>1707</v>
      </c>
      <c r="H3485" t="str">
        <f>INDEX('Vensim Variables'!$B:$B,MATCH(EPS!$B3485,'Vensim Variables'!$A:$A,0))</f>
        <v>g pollutant</v>
      </c>
      <c r="I3485" t="str">
        <f t="shared" si="108"/>
        <v>NOx</v>
      </c>
      <c r="J3485">
        <f>INDEX(NoSettings!$C:$C,MATCH(EPS!$A3485,NoSettings!$A:$A,0))</f>
        <v>0</v>
      </c>
      <c r="K3485" s="109">
        <f>INDEX(GWP!$C$2:$C$13,MATCH(EPS!I3485,GWP!$B$2:$B$13,0))</f>
        <v>-8.1999999999999993</v>
      </c>
      <c r="L3485" s="5">
        <f t="shared" si="109"/>
        <v>0</v>
      </c>
    </row>
    <row r="3486" spans="1:12">
      <c r="A3486" t="s">
        <v>5205</v>
      </c>
      <c r="B3486" t="s">
        <v>5</v>
      </c>
      <c r="C3486" t="s">
        <v>1737</v>
      </c>
      <c r="D3486" t="s">
        <v>7001</v>
      </c>
      <c r="E3486" t="s">
        <v>1708</v>
      </c>
      <c r="H3486" t="str">
        <f>INDEX('Vensim Variables'!$B:$B,MATCH(EPS!$B3486,'Vensim Variables'!$A:$A,0))</f>
        <v>g pollutant</v>
      </c>
      <c r="I3486" t="str">
        <f t="shared" si="108"/>
        <v>PM10</v>
      </c>
      <c r="J3486">
        <f>INDEX(NoSettings!$C:$C,MATCH(EPS!$A3486,NoSettings!$A:$A,0))</f>
        <v>0</v>
      </c>
      <c r="K3486" s="109">
        <f>INDEX(GWP!$C$2:$C$13,MATCH(EPS!I3486,GWP!$B$2:$B$13,0))</f>
        <v>0</v>
      </c>
      <c r="L3486" s="5">
        <f t="shared" si="109"/>
        <v>0</v>
      </c>
    </row>
    <row r="3487" spans="1:12">
      <c r="A3487" t="s">
        <v>5206</v>
      </c>
      <c r="B3487" t="s">
        <v>5</v>
      </c>
      <c r="C3487" t="s">
        <v>1737</v>
      </c>
      <c r="D3487" t="s">
        <v>7001</v>
      </c>
      <c r="E3487" t="s">
        <v>1709</v>
      </c>
      <c r="H3487" t="str">
        <f>INDEX('Vensim Variables'!$B:$B,MATCH(EPS!$B3487,'Vensim Variables'!$A:$A,0))</f>
        <v>g pollutant</v>
      </c>
      <c r="I3487" t="str">
        <f t="shared" si="108"/>
        <v>PM25</v>
      </c>
      <c r="J3487">
        <f>INDEX(NoSettings!$C:$C,MATCH(EPS!$A3487,NoSettings!$A:$A,0))</f>
        <v>0</v>
      </c>
      <c r="K3487" s="109">
        <f>INDEX(GWP!$C$2:$C$13,MATCH(EPS!I3487,GWP!$B$2:$B$13,0))</f>
        <v>0</v>
      </c>
      <c r="L3487" s="5">
        <f t="shared" si="109"/>
        <v>0</v>
      </c>
    </row>
    <row r="3488" spans="1:12">
      <c r="A3488" t="s">
        <v>5207</v>
      </c>
      <c r="B3488" t="s">
        <v>5</v>
      </c>
      <c r="C3488" t="s">
        <v>1737</v>
      </c>
      <c r="D3488" t="s">
        <v>7001</v>
      </c>
      <c r="E3488" t="s">
        <v>1710</v>
      </c>
      <c r="H3488" t="str">
        <f>INDEX('Vensim Variables'!$B:$B,MATCH(EPS!$B3488,'Vensim Variables'!$A:$A,0))</f>
        <v>g pollutant</v>
      </c>
      <c r="I3488" t="str">
        <f t="shared" si="108"/>
        <v>SOx</v>
      </c>
      <c r="J3488">
        <f>INDEX(NoSettings!$C:$C,MATCH(EPS!$A3488,NoSettings!$A:$A,0))</f>
        <v>0</v>
      </c>
      <c r="K3488" s="109">
        <f>INDEX(GWP!$C$2:$C$13,MATCH(EPS!I3488,GWP!$B$2:$B$13,0))</f>
        <v>0</v>
      </c>
      <c r="L3488" s="5">
        <f t="shared" si="109"/>
        <v>0</v>
      </c>
    </row>
    <row r="3489" spans="1:12">
      <c r="A3489" t="s">
        <v>5208</v>
      </c>
      <c r="B3489" t="s">
        <v>5</v>
      </c>
      <c r="C3489" t="s">
        <v>1737</v>
      </c>
      <c r="D3489" t="s">
        <v>7001</v>
      </c>
      <c r="E3489" t="s">
        <v>1711</v>
      </c>
      <c r="H3489" t="str">
        <f>INDEX('Vensim Variables'!$B:$B,MATCH(EPS!$B3489,'Vensim Variables'!$A:$A,0))</f>
        <v>g pollutant</v>
      </c>
      <c r="I3489" t="str">
        <f t="shared" si="108"/>
        <v>BC</v>
      </c>
      <c r="J3489">
        <f>INDEX(NoSettings!$C:$C,MATCH(EPS!$A3489,NoSettings!$A:$A,0))</f>
        <v>0</v>
      </c>
      <c r="K3489" s="109">
        <f>INDEX(GWP!$C$2:$C$13,MATCH(EPS!I3489,GWP!$B$2:$B$13,0))</f>
        <v>345</v>
      </c>
      <c r="L3489" s="5">
        <f t="shared" si="109"/>
        <v>0</v>
      </c>
    </row>
    <row r="3490" spans="1:12">
      <c r="A3490" t="s">
        <v>5209</v>
      </c>
      <c r="B3490" t="s">
        <v>5</v>
      </c>
      <c r="C3490" t="s">
        <v>1737</v>
      </c>
      <c r="D3490" t="s">
        <v>7001</v>
      </c>
      <c r="E3490" t="s">
        <v>1712</v>
      </c>
      <c r="H3490" t="str">
        <f>INDEX('Vensim Variables'!$B:$B,MATCH(EPS!$B3490,'Vensim Variables'!$A:$A,0))</f>
        <v>g pollutant</v>
      </c>
      <c r="I3490" t="str">
        <f t="shared" si="108"/>
        <v>OC</v>
      </c>
      <c r="J3490">
        <f>INDEX(NoSettings!$C:$C,MATCH(EPS!$A3490,NoSettings!$A:$A,0))</f>
        <v>0</v>
      </c>
      <c r="K3490" s="109">
        <f>INDEX(GWP!$C$2:$C$13,MATCH(EPS!I3490,GWP!$B$2:$B$13,0))</f>
        <v>-46</v>
      </c>
      <c r="L3490" s="5">
        <f t="shared" si="109"/>
        <v>0</v>
      </c>
    </row>
    <row r="3491" spans="1:12">
      <c r="A3491" t="s">
        <v>5210</v>
      </c>
      <c r="B3491" t="s">
        <v>5</v>
      </c>
      <c r="C3491" t="s">
        <v>1737</v>
      </c>
      <c r="D3491" t="s">
        <v>7001</v>
      </c>
      <c r="E3491" t="s">
        <v>1713</v>
      </c>
      <c r="H3491" t="str">
        <f>INDEX('Vensim Variables'!$B:$B,MATCH(EPS!$B3491,'Vensim Variables'!$A:$A,0))</f>
        <v>g pollutant</v>
      </c>
      <c r="I3491" t="str">
        <f t="shared" si="108"/>
        <v>CH4</v>
      </c>
      <c r="J3491">
        <f>INDEX(NoSettings!$C:$C,MATCH(EPS!$A3491,NoSettings!$A:$A,0))</f>
        <v>0</v>
      </c>
      <c r="K3491" s="109">
        <f>INDEX(GWP!$C$2:$C$13,MATCH(EPS!I3491,GWP!$B$2:$B$13,0))</f>
        <v>28</v>
      </c>
      <c r="L3491" s="5">
        <f t="shared" si="109"/>
        <v>0</v>
      </c>
    </row>
    <row r="3492" spans="1:12">
      <c r="A3492" t="s">
        <v>5211</v>
      </c>
      <c r="B3492" t="s">
        <v>5</v>
      </c>
      <c r="C3492" t="s">
        <v>1737</v>
      </c>
      <c r="D3492" t="s">
        <v>7001</v>
      </c>
      <c r="E3492" t="s">
        <v>1714</v>
      </c>
      <c r="H3492" t="str">
        <f>INDEX('Vensim Variables'!$B:$B,MATCH(EPS!$B3492,'Vensim Variables'!$A:$A,0))</f>
        <v>g pollutant</v>
      </c>
      <c r="I3492" t="str">
        <f t="shared" si="108"/>
        <v>N2O</v>
      </c>
      <c r="J3492">
        <f>INDEX(NoSettings!$C:$C,MATCH(EPS!$A3492,NoSettings!$A:$A,0))</f>
        <v>0</v>
      </c>
      <c r="K3492" s="109">
        <f>INDEX(GWP!$C$2:$C$13,MATCH(EPS!I3492,GWP!$B$2:$B$13,0))</f>
        <v>265</v>
      </c>
      <c r="L3492" s="5">
        <f t="shared" si="109"/>
        <v>0</v>
      </c>
    </row>
    <row r="3493" spans="1:12">
      <c r="A3493" t="s">
        <v>5212</v>
      </c>
      <c r="B3493" t="s">
        <v>5</v>
      </c>
      <c r="C3493" t="s">
        <v>1737</v>
      </c>
      <c r="D3493" t="s">
        <v>7001</v>
      </c>
      <c r="E3493" t="s">
        <v>1715</v>
      </c>
      <c r="H3493" t="str">
        <f>INDEX('Vensim Variables'!$B:$B,MATCH(EPS!$B3493,'Vensim Variables'!$A:$A,0))</f>
        <v>g pollutant</v>
      </c>
      <c r="I3493" t="str">
        <f t="shared" si="108"/>
        <v>F gases</v>
      </c>
      <c r="J3493">
        <f>INDEX(NoSettings!$C:$C,MATCH(EPS!$A3493,NoSettings!$A:$A,0))</f>
        <v>0</v>
      </c>
      <c r="K3493" s="109">
        <f>INDEX(GWP!$C$2:$C$13,MATCH(EPS!I3493,GWP!$B$2:$B$13,0))</f>
        <v>1</v>
      </c>
      <c r="L3493" s="5">
        <f t="shared" si="109"/>
        <v>0</v>
      </c>
    </row>
    <row r="3494" spans="1:12">
      <c r="A3494" t="s">
        <v>5213</v>
      </c>
      <c r="B3494" t="s">
        <v>5</v>
      </c>
      <c r="C3494" t="s">
        <v>1737</v>
      </c>
      <c r="D3494" t="s">
        <v>7002</v>
      </c>
      <c r="E3494" t="s">
        <v>1702</v>
      </c>
      <c r="H3494" t="str">
        <f>INDEX('Vensim Variables'!$B:$B,MATCH(EPS!$B3494,'Vensim Variables'!$A:$A,0))</f>
        <v>g pollutant</v>
      </c>
      <c r="I3494" t="str">
        <f t="shared" si="108"/>
        <v>CO2</v>
      </c>
      <c r="J3494">
        <f>INDEX(NoSettings!$C:$C,MATCH(EPS!$A3494,NoSettings!$A:$A,0))</f>
        <v>0</v>
      </c>
      <c r="K3494" s="109">
        <f>INDEX(GWP!$C$2:$C$13,MATCH(EPS!I3494,GWP!$B$2:$B$13,0))</f>
        <v>1</v>
      </c>
      <c r="L3494" s="5">
        <f t="shared" si="109"/>
        <v>0</v>
      </c>
    </row>
    <row r="3495" spans="1:12">
      <c r="A3495" t="s">
        <v>5214</v>
      </c>
      <c r="B3495" t="s">
        <v>5</v>
      </c>
      <c r="C3495" t="s">
        <v>1737</v>
      </c>
      <c r="D3495" t="s">
        <v>7002</v>
      </c>
      <c r="E3495" t="s">
        <v>1705</v>
      </c>
      <c r="H3495" t="str">
        <f>INDEX('Vensim Variables'!$B:$B,MATCH(EPS!$B3495,'Vensim Variables'!$A:$A,0))</f>
        <v>g pollutant</v>
      </c>
      <c r="I3495" t="str">
        <f t="shared" si="108"/>
        <v>VOC</v>
      </c>
      <c r="J3495">
        <f>INDEX(NoSettings!$C:$C,MATCH(EPS!$A3495,NoSettings!$A:$A,0))</f>
        <v>0</v>
      </c>
      <c r="K3495" s="109">
        <f>INDEX(GWP!$C$2:$C$13,MATCH(EPS!I3495,GWP!$B$2:$B$13,0))</f>
        <v>5</v>
      </c>
      <c r="L3495" s="5">
        <f t="shared" si="109"/>
        <v>0</v>
      </c>
    </row>
    <row r="3496" spans="1:12">
      <c r="A3496" t="s">
        <v>5215</v>
      </c>
      <c r="B3496" t="s">
        <v>5</v>
      </c>
      <c r="C3496" t="s">
        <v>1737</v>
      </c>
      <c r="D3496" t="s">
        <v>7002</v>
      </c>
      <c r="E3496" t="s">
        <v>1706</v>
      </c>
      <c r="H3496" t="str">
        <f>INDEX('Vensim Variables'!$B:$B,MATCH(EPS!$B3496,'Vensim Variables'!$A:$A,0))</f>
        <v>g pollutant</v>
      </c>
      <c r="I3496" t="str">
        <f t="shared" si="108"/>
        <v>CO</v>
      </c>
      <c r="J3496">
        <f>INDEX(NoSettings!$C:$C,MATCH(EPS!$A3496,NoSettings!$A:$A,0))</f>
        <v>0</v>
      </c>
      <c r="K3496" s="109">
        <f>INDEX(GWP!$C$2:$C$13,MATCH(EPS!I3496,GWP!$B$2:$B$13,0))</f>
        <v>1.8</v>
      </c>
      <c r="L3496" s="5">
        <f t="shared" si="109"/>
        <v>0</v>
      </c>
    </row>
    <row r="3497" spans="1:12">
      <c r="A3497" t="s">
        <v>5216</v>
      </c>
      <c r="B3497" t="s">
        <v>5</v>
      </c>
      <c r="C3497" t="s">
        <v>1737</v>
      </c>
      <c r="D3497" t="s">
        <v>7002</v>
      </c>
      <c r="E3497" t="s">
        <v>1707</v>
      </c>
      <c r="H3497" t="str">
        <f>INDEX('Vensim Variables'!$B:$B,MATCH(EPS!$B3497,'Vensim Variables'!$A:$A,0))</f>
        <v>g pollutant</v>
      </c>
      <c r="I3497" t="str">
        <f t="shared" si="108"/>
        <v>NOx</v>
      </c>
      <c r="J3497">
        <f>INDEX(NoSettings!$C:$C,MATCH(EPS!$A3497,NoSettings!$A:$A,0))</f>
        <v>0</v>
      </c>
      <c r="K3497" s="109">
        <f>INDEX(GWP!$C$2:$C$13,MATCH(EPS!I3497,GWP!$B$2:$B$13,0))</f>
        <v>-8.1999999999999993</v>
      </c>
      <c r="L3497" s="5">
        <f t="shared" si="109"/>
        <v>0</v>
      </c>
    </row>
    <row r="3498" spans="1:12">
      <c r="A3498" t="s">
        <v>5217</v>
      </c>
      <c r="B3498" t="s">
        <v>5</v>
      </c>
      <c r="C3498" t="s">
        <v>1737</v>
      </c>
      <c r="D3498" t="s">
        <v>7002</v>
      </c>
      <c r="E3498" t="s">
        <v>1708</v>
      </c>
      <c r="H3498" t="str">
        <f>INDEX('Vensim Variables'!$B:$B,MATCH(EPS!$B3498,'Vensim Variables'!$A:$A,0))</f>
        <v>g pollutant</v>
      </c>
      <c r="I3498" t="str">
        <f t="shared" si="108"/>
        <v>PM10</v>
      </c>
      <c r="J3498">
        <f>INDEX(NoSettings!$C:$C,MATCH(EPS!$A3498,NoSettings!$A:$A,0))</f>
        <v>0</v>
      </c>
      <c r="K3498" s="109">
        <f>INDEX(GWP!$C$2:$C$13,MATCH(EPS!I3498,GWP!$B$2:$B$13,0))</f>
        <v>0</v>
      </c>
      <c r="L3498" s="5">
        <f t="shared" si="109"/>
        <v>0</v>
      </c>
    </row>
    <row r="3499" spans="1:12">
      <c r="A3499" t="s">
        <v>5218</v>
      </c>
      <c r="B3499" t="s">
        <v>5</v>
      </c>
      <c r="C3499" t="s">
        <v>1737</v>
      </c>
      <c r="D3499" t="s">
        <v>7002</v>
      </c>
      <c r="E3499" t="s">
        <v>1709</v>
      </c>
      <c r="H3499" t="str">
        <f>INDEX('Vensim Variables'!$B:$B,MATCH(EPS!$B3499,'Vensim Variables'!$A:$A,0))</f>
        <v>g pollutant</v>
      </c>
      <c r="I3499" t="str">
        <f t="shared" si="108"/>
        <v>PM25</v>
      </c>
      <c r="J3499">
        <f>INDEX(NoSettings!$C:$C,MATCH(EPS!$A3499,NoSettings!$A:$A,0))</f>
        <v>0</v>
      </c>
      <c r="K3499" s="109">
        <f>INDEX(GWP!$C$2:$C$13,MATCH(EPS!I3499,GWP!$B$2:$B$13,0))</f>
        <v>0</v>
      </c>
      <c r="L3499" s="5">
        <f t="shared" si="109"/>
        <v>0</v>
      </c>
    </row>
    <row r="3500" spans="1:12">
      <c r="A3500" t="s">
        <v>5219</v>
      </c>
      <c r="B3500" t="s">
        <v>5</v>
      </c>
      <c r="C3500" t="s">
        <v>1737</v>
      </c>
      <c r="D3500" t="s">
        <v>7002</v>
      </c>
      <c r="E3500" t="s">
        <v>1710</v>
      </c>
      <c r="H3500" t="str">
        <f>INDEX('Vensim Variables'!$B:$B,MATCH(EPS!$B3500,'Vensim Variables'!$A:$A,0))</f>
        <v>g pollutant</v>
      </c>
      <c r="I3500" t="str">
        <f t="shared" si="108"/>
        <v>SOx</v>
      </c>
      <c r="J3500">
        <f>INDEX(NoSettings!$C:$C,MATCH(EPS!$A3500,NoSettings!$A:$A,0))</f>
        <v>0</v>
      </c>
      <c r="K3500" s="109">
        <f>INDEX(GWP!$C$2:$C$13,MATCH(EPS!I3500,GWP!$B$2:$B$13,0))</f>
        <v>0</v>
      </c>
      <c r="L3500" s="5">
        <f t="shared" si="109"/>
        <v>0</v>
      </c>
    </row>
    <row r="3501" spans="1:12">
      <c r="A3501" t="s">
        <v>5220</v>
      </c>
      <c r="B3501" t="s">
        <v>5</v>
      </c>
      <c r="C3501" t="s">
        <v>1737</v>
      </c>
      <c r="D3501" t="s">
        <v>7002</v>
      </c>
      <c r="E3501" t="s">
        <v>1711</v>
      </c>
      <c r="H3501" t="str">
        <f>INDEX('Vensim Variables'!$B:$B,MATCH(EPS!$B3501,'Vensim Variables'!$A:$A,0))</f>
        <v>g pollutant</v>
      </c>
      <c r="I3501" t="str">
        <f t="shared" si="108"/>
        <v>BC</v>
      </c>
      <c r="J3501">
        <f>INDEX(NoSettings!$C:$C,MATCH(EPS!$A3501,NoSettings!$A:$A,0))</f>
        <v>0</v>
      </c>
      <c r="K3501" s="109">
        <f>INDEX(GWP!$C$2:$C$13,MATCH(EPS!I3501,GWP!$B$2:$B$13,0))</f>
        <v>345</v>
      </c>
      <c r="L3501" s="5">
        <f t="shared" si="109"/>
        <v>0</v>
      </c>
    </row>
    <row r="3502" spans="1:12">
      <c r="A3502" t="s">
        <v>5221</v>
      </c>
      <c r="B3502" t="s">
        <v>5</v>
      </c>
      <c r="C3502" t="s">
        <v>1737</v>
      </c>
      <c r="D3502" t="s">
        <v>7002</v>
      </c>
      <c r="E3502" t="s">
        <v>1712</v>
      </c>
      <c r="H3502" t="str">
        <f>INDEX('Vensim Variables'!$B:$B,MATCH(EPS!$B3502,'Vensim Variables'!$A:$A,0))</f>
        <v>g pollutant</v>
      </c>
      <c r="I3502" t="str">
        <f t="shared" si="108"/>
        <v>OC</v>
      </c>
      <c r="J3502">
        <f>INDEX(NoSettings!$C:$C,MATCH(EPS!$A3502,NoSettings!$A:$A,0))</f>
        <v>0</v>
      </c>
      <c r="K3502" s="109">
        <f>INDEX(GWP!$C$2:$C$13,MATCH(EPS!I3502,GWP!$B$2:$B$13,0))</f>
        <v>-46</v>
      </c>
      <c r="L3502" s="5">
        <f t="shared" si="109"/>
        <v>0</v>
      </c>
    </row>
    <row r="3503" spans="1:12">
      <c r="A3503" t="s">
        <v>5222</v>
      </c>
      <c r="B3503" t="s">
        <v>5</v>
      </c>
      <c r="C3503" t="s">
        <v>1737</v>
      </c>
      <c r="D3503" t="s">
        <v>7002</v>
      </c>
      <c r="E3503" t="s">
        <v>1713</v>
      </c>
      <c r="H3503" t="str">
        <f>INDEX('Vensim Variables'!$B:$B,MATCH(EPS!$B3503,'Vensim Variables'!$A:$A,0))</f>
        <v>g pollutant</v>
      </c>
      <c r="I3503" t="str">
        <f t="shared" si="108"/>
        <v>CH4</v>
      </c>
      <c r="J3503">
        <f>INDEX(NoSettings!$C:$C,MATCH(EPS!$A3503,NoSettings!$A:$A,0))</f>
        <v>0</v>
      </c>
      <c r="K3503" s="109">
        <f>INDEX(GWP!$C$2:$C$13,MATCH(EPS!I3503,GWP!$B$2:$B$13,0))</f>
        <v>28</v>
      </c>
      <c r="L3503" s="5">
        <f t="shared" si="109"/>
        <v>0</v>
      </c>
    </row>
    <row r="3504" spans="1:12">
      <c r="A3504" t="s">
        <v>5223</v>
      </c>
      <c r="B3504" t="s">
        <v>5</v>
      </c>
      <c r="C3504" t="s">
        <v>1737</v>
      </c>
      <c r="D3504" t="s">
        <v>7002</v>
      </c>
      <c r="E3504" t="s">
        <v>1714</v>
      </c>
      <c r="H3504" t="str">
        <f>INDEX('Vensim Variables'!$B:$B,MATCH(EPS!$B3504,'Vensim Variables'!$A:$A,0))</f>
        <v>g pollutant</v>
      </c>
      <c r="I3504" t="str">
        <f t="shared" si="108"/>
        <v>N2O</v>
      </c>
      <c r="J3504">
        <f>INDEX(NoSettings!$C:$C,MATCH(EPS!$A3504,NoSettings!$A:$A,0))</f>
        <v>0</v>
      </c>
      <c r="K3504" s="109">
        <f>INDEX(GWP!$C$2:$C$13,MATCH(EPS!I3504,GWP!$B$2:$B$13,0))</f>
        <v>265</v>
      </c>
      <c r="L3504" s="5">
        <f t="shared" si="109"/>
        <v>0</v>
      </c>
    </row>
    <row r="3505" spans="1:12">
      <c r="A3505" t="s">
        <v>5224</v>
      </c>
      <c r="B3505" t="s">
        <v>5</v>
      </c>
      <c r="C3505" t="s">
        <v>1737</v>
      </c>
      <c r="D3505" t="s">
        <v>7002</v>
      </c>
      <c r="E3505" t="s">
        <v>1715</v>
      </c>
      <c r="H3505" t="str">
        <f>INDEX('Vensim Variables'!$B:$B,MATCH(EPS!$B3505,'Vensim Variables'!$A:$A,0))</f>
        <v>g pollutant</v>
      </c>
      <c r="I3505" t="str">
        <f t="shared" si="108"/>
        <v>F gases</v>
      </c>
      <c r="J3505">
        <f>INDEX(NoSettings!$C:$C,MATCH(EPS!$A3505,NoSettings!$A:$A,0))</f>
        <v>0</v>
      </c>
      <c r="K3505" s="109">
        <f>INDEX(GWP!$C$2:$C$13,MATCH(EPS!I3505,GWP!$B$2:$B$13,0))</f>
        <v>1</v>
      </c>
      <c r="L3505" s="5">
        <f t="shared" si="109"/>
        <v>0</v>
      </c>
    </row>
    <row r="3506" spans="1:12">
      <c r="A3506" t="s">
        <v>5225</v>
      </c>
      <c r="B3506" t="s">
        <v>5</v>
      </c>
      <c r="C3506" t="s">
        <v>1737</v>
      </c>
      <c r="D3506" t="s">
        <v>7003</v>
      </c>
      <c r="E3506" t="s">
        <v>1702</v>
      </c>
      <c r="H3506" t="str">
        <f>INDEX('Vensim Variables'!$B:$B,MATCH(EPS!$B3506,'Vensim Variables'!$A:$A,0))</f>
        <v>g pollutant</v>
      </c>
      <c r="I3506" t="str">
        <f t="shared" si="108"/>
        <v>CO2</v>
      </c>
      <c r="J3506">
        <f>INDEX(NoSettings!$C:$C,MATCH(EPS!$A3506,NoSettings!$A:$A,0))</f>
        <v>0</v>
      </c>
      <c r="K3506" s="109">
        <f>INDEX(GWP!$C$2:$C$13,MATCH(EPS!I3506,GWP!$B$2:$B$13,0))</f>
        <v>1</v>
      </c>
      <c r="L3506" s="5">
        <f t="shared" si="109"/>
        <v>0</v>
      </c>
    </row>
    <row r="3507" spans="1:12">
      <c r="A3507" t="s">
        <v>5226</v>
      </c>
      <c r="B3507" t="s">
        <v>5</v>
      </c>
      <c r="C3507" t="s">
        <v>1737</v>
      </c>
      <c r="D3507" t="s">
        <v>7003</v>
      </c>
      <c r="E3507" t="s">
        <v>1705</v>
      </c>
      <c r="H3507" t="str">
        <f>INDEX('Vensim Variables'!$B:$B,MATCH(EPS!$B3507,'Vensim Variables'!$A:$A,0))</f>
        <v>g pollutant</v>
      </c>
      <c r="I3507" t="str">
        <f t="shared" si="108"/>
        <v>VOC</v>
      </c>
      <c r="J3507">
        <f>INDEX(NoSettings!$C:$C,MATCH(EPS!$A3507,NoSettings!$A:$A,0))</f>
        <v>0</v>
      </c>
      <c r="K3507" s="109">
        <f>INDEX(GWP!$C$2:$C$13,MATCH(EPS!I3507,GWP!$B$2:$B$13,0))</f>
        <v>5</v>
      </c>
      <c r="L3507" s="5">
        <f t="shared" si="109"/>
        <v>0</v>
      </c>
    </row>
    <row r="3508" spans="1:12">
      <c r="A3508" t="s">
        <v>5227</v>
      </c>
      <c r="B3508" t="s">
        <v>5</v>
      </c>
      <c r="C3508" t="s">
        <v>1737</v>
      </c>
      <c r="D3508" t="s">
        <v>7003</v>
      </c>
      <c r="E3508" t="s">
        <v>1706</v>
      </c>
      <c r="H3508" t="str">
        <f>INDEX('Vensim Variables'!$B:$B,MATCH(EPS!$B3508,'Vensim Variables'!$A:$A,0))</f>
        <v>g pollutant</v>
      </c>
      <c r="I3508" t="str">
        <f t="shared" si="108"/>
        <v>CO</v>
      </c>
      <c r="J3508">
        <f>INDEX(NoSettings!$C:$C,MATCH(EPS!$A3508,NoSettings!$A:$A,0))</f>
        <v>0</v>
      </c>
      <c r="K3508" s="109">
        <f>INDEX(GWP!$C$2:$C$13,MATCH(EPS!I3508,GWP!$B$2:$B$13,0))</f>
        <v>1.8</v>
      </c>
      <c r="L3508" s="5">
        <f t="shared" si="109"/>
        <v>0</v>
      </c>
    </row>
    <row r="3509" spans="1:12">
      <c r="A3509" t="s">
        <v>5228</v>
      </c>
      <c r="B3509" t="s">
        <v>5</v>
      </c>
      <c r="C3509" t="s">
        <v>1737</v>
      </c>
      <c r="D3509" t="s">
        <v>7003</v>
      </c>
      <c r="E3509" t="s">
        <v>1707</v>
      </c>
      <c r="H3509" t="str">
        <f>INDEX('Vensim Variables'!$B:$B,MATCH(EPS!$B3509,'Vensim Variables'!$A:$A,0))</f>
        <v>g pollutant</v>
      </c>
      <c r="I3509" t="str">
        <f t="shared" si="108"/>
        <v>NOx</v>
      </c>
      <c r="J3509">
        <f>INDEX(NoSettings!$C:$C,MATCH(EPS!$A3509,NoSettings!$A:$A,0))</f>
        <v>0</v>
      </c>
      <c r="K3509" s="109">
        <f>INDEX(GWP!$C$2:$C$13,MATCH(EPS!I3509,GWP!$B$2:$B$13,0))</f>
        <v>-8.1999999999999993</v>
      </c>
      <c r="L3509" s="5">
        <f t="shared" si="109"/>
        <v>0</v>
      </c>
    </row>
    <row r="3510" spans="1:12">
      <c r="A3510" t="s">
        <v>5229</v>
      </c>
      <c r="B3510" t="s">
        <v>5</v>
      </c>
      <c r="C3510" t="s">
        <v>1737</v>
      </c>
      <c r="D3510" t="s">
        <v>7003</v>
      </c>
      <c r="E3510" t="s">
        <v>1708</v>
      </c>
      <c r="H3510" t="str">
        <f>INDEX('Vensim Variables'!$B:$B,MATCH(EPS!$B3510,'Vensim Variables'!$A:$A,0))</f>
        <v>g pollutant</v>
      </c>
      <c r="I3510" t="str">
        <f t="shared" si="108"/>
        <v>PM10</v>
      </c>
      <c r="J3510">
        <f>INDEX(NoSettings!$C:$C,MATCH(EPS!$A3510,NoSettings!$A:$A,0))</f>
        <v>0</v>
      </c>
      <c r="K3510" s="109">
        <f>INDEX(GWP!$C$2:$C$13,MATCH(EPS!I3510,GWP!$B$2:$B$13,0))</f>
        <v>0</v>
      </c>
      <c r="L3510" s="5">
        <f t="shared" si="109"/>
        <v>0</v>
      </c>
    </row>
    <row r="3511" spans="1:12">
      <c r="A3511" t="s">
        <v>5230</v>
      </c>
      <c r="B3511" t="s">
        <v>5</v>
      </c>
      <c r="C3511" t="s">
        <v>1737</v>
      </c>
      <c r="D3511" t="s">
        <v>7003</v>
      </c>
      <c r="E3511" t="s">
        <v>1709</v>
      </c>
      <c r="H3511" t="str">
        <f>INDEX('Vensim Variables'!$B:$B,MATCH(EPS!$B3511,'Vensim Variables'!$A:$A,0))</f>
        <v>g pollutant</v>
      </c>
      <c r="I3511" t="str">
        <f t="shared" si="108"/>
        <v>PM25</v>
      </c>
      <c r="J3511">
        <f>INDEX(NoSettings!$C:$C,MATCH(EPS!$A3511,NoSettings!$A:$A,0))</f>
        <v>0</v>
      </c>
      <c r="K3511" s="109">
        <f>INDEX(GWP!$C$2:$C$13,MATCH(EPS!I3511,GWP!$B$2:$B$13,0))</f>
        <v>0</v>
      </c>
      <c r="L3511" s="5">
        <f t="shared" si="109"/>
        <v>0</v>
      </c>
    </row>
    <row r="3512" spans="1:12">
      <c r="A3512" t="s">
        <v>5231</v>
      </c>
      <c r="B3512" t="s">
        <v>5</v>
      </c>
      <c r="C3512" t="s">
        <v>1737</v>
      </c>
      <c r="D3512" t="s">
        <v>7003</v>
      </c>
      <c r="E3512" t="s">
        <v>1710</v>
      </c>
      <c r="H3512" t="str">
        <f>INDEX('Vensim Variables'!$B:$B,MATCH(EPS!$B3512,'Vensim Variables'!$A:$A,0))</f>
        <v>g pollutant</v>
      </c>
      <c r="I3512" t="str">
        <f t="shared" si="108"/>
        <v>SOx</v>
      </c>
      <c r="J3512">
        <f>INDEX(NoSettings!$C:$C,MATCH(EPS!$A3512,NoSettings!$A:$A,0))</f>
        <v>0</v>
      </c>
      <c r="K3512" s="109">
        <f>INDEX(GWP!$C$2:$C$13,MATCH(EPS!I3512,GWP!$B$2:$B$13,0))</f>
        <v>0</v>
      </c>
      <c r="L3512" s="5">
        <f t="shared" si="109"/>
        <v>0</v>
      </c>
    </row>
    <row r="3513" spans="1:12">
      <c r="A3513" t="s">
        <v>5232</v>
      </c>
      <c r="B3513" t="s">
        <v>5</v>
      </c>
      <c r="C3513" t="s">
        <v>1737</v>
      </c>
      <c r="D3513" t="s">
        <v>7003</v>
      </c>
      <c r="E3513" t="s">
        <v>1711</v>
      </c>
      <c r="H3513" t="str">
        <f>INDEX('Vensim Variables'!$B:$B,MATCH(EPS!$B3513,'Vensim Variables'!$A:$A,0))</f>
        <v>g pollutant</v>
      </c>
      <c r="I3513" t="str">
        <f t="shared" si="108"/>
        <v>BC</v>
      </c>
      <c r="J3513">
        <f>INDEX(NoSettings!$C:$C,MATCH(EPS!$A3513,NoSettings!$A:$A,0))</f>
        <v>0</v>
      </c>
      <c r="K3513" s="109">
        <f>INDEX(GWP!$C$2:$C$13,MATCH(EPS!I3513,GWP!$B$2:$B$13,0))</f>
        <v>345</v>
      </c>
      <c r="L3513" s="5">
        <f t="shared" si="109"/>
        <v>0</v>
      </c>
    </row>
    <row r="3514" spans="1:12">
      <c r="A3514" t="s">
        <v>5233</v>
      </c>
      <c r="B3514" t="s">
        <v>5</v>
      </c>
      <c r="C3514" t="s">
        <v>1737</v>
      </c>
      <c r="D3514" t="s">
        <v>7003</v>
      </c>
      <c r="E3514" t="s">
        <v>1712</v>
      </c>
      <c r="H3514" t="str">
        <f>INDEX('Vensim Variables'!$B:$B,MATCH(EPS!$B3514,'Vensim Variables'!$A:$A,0))</f>
        <v>g pollutant</v>
      </c>
      <c r="I3514" t="str">
        <f t="shared" si="108"/>
        <v>OC</v>
      </c>
      <c r="J3514">
        <f>INDEX(NoSettings!$C:$C,MATCH(EPS!$A3514,NoSettings!$A:$A,0))</f>
        <v>0</v>
      </c>
      <c r="K3514" s="109">
        <f>INDEX(GWP!$C$2:$C$13,MATCH(EPS!I3514,GWP!$B$2:$B$13,0))</f>
        <v>-46</v>
      </c>
      <c r="L3514" s="5">
        <f t="shared" si="109"/>
        <v>0</v>
      </c>
    </row>
    <row r="3515" spans="1:12">
      <c r="A3515" t="s">
        <v>5234</v>
      </c>
      <c r="B3515" t="s">
        <v>5</v>
      </c>
      <c r="C3515" t="s">
        <v>1737</v>
      </c>
      <c r="D3515" t="s">
        <v>7003</v>
      </c>
      <c r="E3515" t="s">
        <v>1713</v>
      </c>
      <c r="H3515" t="str">
        <f>INDEX('Vensim Variables'!$B:$B,MATCH(EPS!$B3515,'Vensim Variables'!$A:$A,0))</f>
        <v>g pollutant</v>
      </c>
      <c r="I3515" t="str">
        <f t="shared" si="108"/>
        <v>CH4</v>
      </c>
      <c r="J3515">
        <f>INDEX(NoSettings!$C:$C,MATCH(EPS!$A3515,NoSettings!$A:$A,0))</f>
        <v>0</v>
      </c>
      <c r="K3515" s="109">
        <f>INDEX(GWP!$C$2:$C$13,MATCH(EPS!I3515,GWP!$B$2:$B$13,0))</f>
        <v>28</v>
      </c>
      <c r="L3515" s="5">
        <f t="shared" si="109"/>
        <v>0</v>
      </c>
    </row>
    <row r="3516" spans="1:12">
      <c r="A3516" t="s">
        <v>5235</v>
      </c>
      <c r="B3516" t="s">
        <v>5</v>
      </c>
      <c r="C3516" t="s">
        <v>1737</v>
      </c>
      <c r="D3516" t="s">
        <v>7003</v>
      </c>
      <c r="E3516" t="s">
        <v>1714</v>
      </c>
      <c r="H3516" t="str">
        <f>INDEX('Vensim Variables'!$B:$B,MATCH(EPS!$B3516,'Vensim Variables'!$A:$A,0))</f>
        <v>g pollutant</v>
      </c>
      <c r="I3516" t="str">
        <f t="shared" si="108"/>
        <v>N2O</v>
      </c>
      <c r="J3516">
        <f>INDEX(NoSettings!$C:$C,MATCH(EPS!$A3516,NoSettings!$A:$A,0))</f>
        <v>0</v>
      </c>
      <c r="K3516" s="109">
        <f>INDEX(GWP!$C$2:$C$13,MATCH(EPS!I3516,GWP!$B$2:$B$13,0))</f>
        <v>265</v>
      </c>
      <c r="L3516" s="5">
        <f t="shared" si="109"/>
        <v>0</v>
      </c>
    </row>
    <row r="3517" spans="1:12">
      <c r="A3517" t="s">
        <v>5236</v>
      </c>
      <c r="B3517" t="s">
        <v>5</v>
      </c>
      <c r="C3517" t="s">
        <v>1737</v>
      </c>
      <c r="D3517" t="s">
        <v>7003</v>
      </c>
      <c r="E3517" t="s">
        <v>1715</v>
      </c>
      <c r="H3517" t="str">
        <f>INDEX('Vensim Variables'!$B:$B,MATCH(EPS!$B3517,'Vensim Variables'!$A:$A,0))</f>
        <v>g pollutant</v>
      </c>
      <c r="I3517" t="str">
        <f t="shared" si="108"/>
        <v>F gases</v>
      </c>
      <c r="J3517">
        <f>INDEX(NoSettings!$C:$C,MATCH(EPS!$A3517,NoSettings!$A:$A,0))</f>
        <v>0</v>
      </c>
      <c r="K3517" s="109">
        <f>INDEX(GWP!$C$2:$C$13,MATCH(EPS!I3517,GWP!$B$2:$B$13,0))</f>
        <v>1</v>
      </c>
      <c r="L3517" s="5">
        <f t="shared" si="109"/>
        <v>0</v>
      </c>
    </row>
    <row r="3518" spans="1:12">
      <c r="A3518" t="s">
        <v>5237</v>
      </c>
      <c r="B3518" t="s">
        <v>5</v>
      </c>
      <c r="C3518" t="s">
        <v>1737</v>
      </c>
      <c r="D3518" t="s">
        <v>7004</v>
      </c>
      <c r="E3518" t="s">
        <v>1702</v>
      </c>
      <c r="H3518" t="str">
        <f>INDEX('Vensim Variables'!$B:$B,MATCH(EPS!$B3518,'Vensim Variables'!$A:$A,0))</f>
        <v>g pollutant</v>
      </c>
      <c r="I3518" t="str">
        <f t="shared" si="108"/>
        <v>CO2</v>
      </c>
      <c r="J3518">
        <f>INDEX(NoSettings!$C:$C,MATCH(EPS!$A3518,NoSettings!$A:$A,0))</f>
        <v>0</v>
      </c>
      <c r="K3518" s="109">
        <f>INDEX(GWP!$C$2:$C$13,MATCH(EPS!I3518,GWP!$B$2:$B$13,0))</f>
        <v>1</v>
      </c>
      <c r="L3518" s="5">
        <f t="shared" si="109"/>
        <v>0</v>
      </c>
    </row>
    <row r="3519" spans="1:12">
      <c r="A3519" t="s">
        <v>5238</v>
      </c>
      <c r="B3519" t="s">
        <v>5</v>
      </c>
      <c r="C3519" t="s">
        <v>1737</v>
      </c>
      <c r="D3519" t="s">
        <v>7004</v>
      </c>
      <c r="E3519" t="s">
        <v>1705</v>
      </c>
      <c r="H3519" t="str">
        <f>INDEX('Vensim Variables'!$B:$B,MATCH(EPS!$B3519,'Vensim Variables'!$A:$A,0))</f>
        <v>g pollutant</v>
      </c>
      <c r="I3519" t="str">
        <f t="shared" si="108"/>
        <v>VOC</v>
      </c>
      <c r="J3519">
        <f>INDEX(NoSettings!$C:$C,MATCH(EPS!$A3519,NoSettings!$A:$A,0))</f>
        <v>0</v>
      </c>
      <c r="K3519" s="109">
        <f>INDEX(GWP!$C$2:$C$13,MATCH(EPS!I3519,GWP!$B$2:$B$13,0))</f>
        <v>5</v>
      </c>
      <c r="L3519" s="5">
        <f t="shared" si="109"/>
        <v>0</v>
      </c>
    </row>
    <row r="3520" spans="1:12">
      <c r="A3520" t="s">
        <v>5239</v>
      </c>
      <c r="B3520" t="s">
        <v>5</v>
      </c>
      <c r="C3520" t="s">
        <v>1737</v>
      </c>
      <c r="D3520" t="s">
        <v>7004</v>
      </c>
      <c r="E3520" t="s">
        <v>1706</v>
      </c>
      <c r="H3520" t="str">
        <f>INDEX('Vensim Variables'!$B:$B,MATCH(EPS!$B3520,'Vensim Variables'!$A:$A,0))</f>
        <v>g pollutant</v>
      </c>
      <c r="I3520" t="str">
        <f t="shared" si="108"/>
        <v>CO</v>
      </c>
      <c r="J3520">
        <f>INDEX(NoSettings!$C:$C,MATCH(EPS!$A3520,NoSettings!$A:$A,0))</f>
        <v>0</v>
      </c>
      <c r="K3520" s="109">
        <f>INDEX(GWP!$C$2:$C$13,MATCH(EPS!I3520,GWP!$B$2:$B$13,0))</f>
        <v>1.8</v>
      </c>
      <c r="L3520" s="5">
        <f t="shared" si="109"/>
        <v>0</v>
      </c>
    </row>
    <row r="3521" spans="1:12">
      <c r="A3521" t="s">
        <v>5240</v>
      </c>
      <c r="B3521" t="s">
        <v>5</v>
      </c>
      <c r="C3521" t="s">
        <v>1737</v>
      </c>
      <c r="D3521" t="s">
        <v>7004</v>
      </c>
      <c r="E3521" t="s">
        <v>1707</v>
      </c>
      <c r="H3521" t="str">
        <f>INDEX('Vensim Variables'!$B:$B,MATCH(EPS!$B3521,'Vensim Variables'!$A:$A,0))</f>
        <v>g pollutant</v>
      </c>
      <c r="I3521" t="str">
        <f t="shared" si="108"/>
        <v>NOx</v>
      </c>
      <c r="J3521">
        <f>INDEX(NoSettings!$C:$C,MATCH(EPS!$A3521,NoSettings!$A:$A,0))</f>
        <v>0</v>
      </c>
      <c r="K3521" s="109">
        <f>INDEX(GWP!$C$2:$C$13,MATCH(EPS!I3521,GWP!$B$2:$B$13,0))</f>
        <v>-8.1999999999999993</v>
      </c>
      <c r="L3521" s="5">
        <f t="shared" si="109"/>
        <v>0</v>
      </c>
    </row>
    <row r="3522" spans="1:12">
      <c r="A3522" t="s">
        <v>5241</v>
      </c>
      <c r="B3522" t="s">
        <v>5</v>
      </c>
      <c r="C3522" t="s">
        <v>1737</v>
      </c>
      <c r="D3522" t="s">
        <v>7004</v>
      </c>
      <c r="E3522" t="s">
        <v>1708</v>
      </c>
      <c r="H3522" t="str">
        <f>INDEX('Vensim Variables'!$B:$B,MATCH(EPS!$B3522,'Vensim Variables'!$A:$A,0))</f>
        <v>g pollutant</v>
      </c>
      <c r="I3522" t="str">
        <f t="shared" si="108"/>
        <v>PM10</v>
      </c>
      <c r="J3522">
        <f>INDEX(NoSettings!$C:$C,MATCH(EPS!$A3522,NoSettings!$A:$A,0))</f>
        <v>0</v>
      </c>
      <c r="K3522" s="109">
        <f>INDEX(GWP!$C$2:$C$13,MATCH(EPS!I3522,GWP!$B$2:$B$13,0))</f>
        <v>0</v>
      </c>
      <c r="L3522" s="5">
        <f t="shared" si="109"/>
        <v>0</v>
      </c>
    </row>
    <row r="3523" spans="1:12">
      <c r="A3523" t="s">
        <v>5242</v>
      </c>
      <c r="B3523" t="s">
        <v>5</v>
      </c>
      <c r="C3523" t="s">
        <v>1737</v>
      </c>
      <c r="D3523" t="s">
        <v>7004</v>
      </c>
      <c r="E3523" t="s">
        <v>1709</v>
      </c>
      <c r="H3523" t="str">
        <f>INDEX('Vensim Variables'!$B:$B,MATCH(EPS!$B3523,'Vensim Variables'!$A:$A,0))</f>
        <v>g pollutant</v>
      </c>
      <c r="I3523" t="str">
        <f t="shared" ref="I3523:I3586" si="110">IF(OR(C3523="CO2",C3523="CH4",C3523="N2O",C3523="F gases",C3523="VOC",C3523="CO",C3523="NOx",C3523="PM10",C3523="PM25",C3523="SOx",C3523="BC",C3523="OC"),C3523,IF(OR(D3523="CO2",D3523="CH4",D3523="N2O",D3523="F gases",D3523="VOC",D3523="CO",D3523="NOx",D3523="PM10",D3523="PM25",D3523="SOx",D3523="BC",D3523="OC"),D3523,IF(OR(E3523="CO2",E3523="CH4",E3523="N2O",E3523="F gases",E3523="VOC",E3523="CO",E3523="NOx",E3523="PM10",E3523="PM25",E3523="SOx",E3523="BC",E3523="OC"),E3523,"NA")))</f>
        <v>PM25</v>
      </c>
      <c r="J3523">
        <f>INDEX(NoSettings!$C:$C,MATCH(EPS!$A3523,NoSettings!$A:$A,0))</f>
        <v>0</v>
      </c>
      <c r="K3523" s="109">
        <f>INDEX(GWP!$C$2:$C$13,MATCH(EPS!I3523,GWP!$B$2:$B$13,0))</f>
        <v>0</v>
      </c>
      <c r="L3523" s="5">
        <f t="shared" ref="L3523:L3586" si="111">IF(H3523="g pollutant",K3523*J3523/10^12,IF(H3523="MMTCO2e",J3523,IF(H3523="MWh",J3523,0)))</f>
        <v>0</v>
      </c>
    </row>
    <row r="3524" spans="1:12">
      <c r="A3524" t="s">
        <v>5243</v>
      </c>
      <c r="B3524" t="s">
        <v>5</v>
      </c>
      <c r="C3524" t="s">
        <v>1737</v>
      </c>
      <c r="D3524" t="s">
        <v>7004</v>
      </c>
      <c r="E3524" t="s">
        <v>1710</v>
      </c>
      <c r="H3524" t="str">
        <f>INDEX('Vensim Variables'!$B:$B,MATCH(EPS!$B3524,'Vensim Variables'!$A:$A,0))</f>
        <v>g pollutant</v>
      </c>
      <c r="I3524" t="str">
        <f t="shared" si="110"/>
        <v>SOx</v>
      </c>
      <c r="J3524">
        <f>INDEX(NoSettings!$C:$C,MATCH(EPS!$A3524,NoSettings!$A:$A,0))</f>
        <v>0</v>
      </c>
      <c r="K3524" s="109">
        <f>INDEX(GWP!$C$2:$C$13,MATCH(EPS!I3524,GWP!$B$2:$B$13,0))</f>
        <v>0</v>
      </c>
      <c r="L3524" s="5">
        <f t="shared" si="111"/>
        <v>0</v>
      </c>
    </row>
    <row r="3525" spans="1:12">
      <c r="A3525" t="s">
        <v>5244</v>
      </c>
      <c r="B3525" t="s">
        <v>5</v>
      </c>
      <c r="C3525" t="s">
        <v>1737</v>
      </c>
      <c r="D3525" t="s">
        <v>7004</v>
      </c>
      <c r="E3525" t="s">
        <v>1711</v>
      </c>
      <c r="H3525" t="str">
        <f>INDEX('Vensim Variables'!$B:$B,MATCH(EPS!$B3525,'Vensim Variables'!$A:$A,0))</f>
        <v>g pollutant</v>
      </c>
      <c r="I3525" t="str">
        <f t="shared" si="110"/>
        <v>BC</v>
      </c>
      <c r="J3525">
        <f>INDEX(NoSettings!$C:$C,MATCH(EPS!$A3525,NoSettings!$A:$A,0))</f>
        <v>0</v>
      </c>
      <c r="K3525" s="109">
        <f>INDEX(GWP!$C$2:$C$13,MATCH(EPS!I3525,GWP!$B$2:$B$13,0))</f>
        <v>345</v>
      </c>
      <c r="L3525" s="5">
        <f t="shared" si="111"/>
        <v>0</v>
      </c>
    </row>
    <row r="3526" spans="1:12">
      <c r="A3526" t="s">
        <v>5245</v>
      </c>
      <c r="B3526" t="s">
        <v>5</v>
      </c>
      <c r="C3526" t="s">
        <v>1737</v>
      </c>
      <c r="D3526" t="s">
        <v>7004</v>
      </c>
      <c r="E3526" t="s">
        <v>1712</v>
      </c>
      <c r="H3526" t="str">
        <f>INDEX('Vensim Variables'!$B:$B,MATCH(EPS!$B3526,'Vensim Variables'!$A:$A,0))</f>
        <v>g pollutant</v>
      </c>
      <c r="I3526" t="str">
        <f t="shared" si="110"/>
        <v>OC</v>
      </c>
      <c r="J3526">
        <f>INDEX(NoSettings!$C:$C,MATCH(EPS!$A3526,NoSettings!$A:$A,0))</f>
        <v>0</v>
      </c>
      <c r="K3526" s="109">
        <f>INDEX(GWP!$C$2:$C$13,MATCH(EPS!I3526,GWP!$B$2:$B$13,0))</f>
        <v>-46</v>
      </c>
      <c r="L3526" s="5">
        <f t="shared" si="111"/>
        <v>0</v>
      </c>
    </row>
    <row r="3527" spans="1:12">
      <c r="A3527" t="s">
        <v>5246</v>
      </c>
      <c r="B3527" t="s">
        <v>5</v>
      </c>
      <c r="C3527" t="s">
        <v>1737</v>
      </c>
      <c r="D3527" t="s">
        <v>7004</v>
      </c>
      <c r="E3527" t="s">
        <v>1713</v>
      </c>
      <c r="H3527" t="str">
        <f>INDEX('Vensim Variables'!$B:$B,MATCH(EPS!$B3527,'Vensim Variables'!$A:$A,0))</f>
        <v>g pollutant</v>
      </c>
      <c r="I3527" t="str">
        <f t="shared" si="110"/>
        <v>CH4</v>
      </c>
      <c r="J3527">
        <f>INDEX(NoSettings!$C:$C,MATCH(EPS!$A3527,NoSettings!$A:$A,0))</f>
        <v>0</v>
      </c>
      <c r="K3527" s="109">
        <f>INDEX(GWP!$C$2:$C$13,MATCH(EPS!I3527,GWP!$B$2:$B$13,0))</f>
        <v>28</v>
      </c>
      <c r="L3527" s="5">
        <f t="shared" si="111"/>
        <v>0</v>
      </c>
    </row>
    <row r="3528" spans="1:12">
      <c r="A3528" t="s">
        <v>5247</v>
      </c>
      <c r="B3528" t="s">
        <v>5</v>
      </c>
      <c r="C3528" t="s">
        <v>1737</v>
      </c>
      <c r="D3528" t="s">
        <v>7004</v>
      </c>
      <c r="E3528" t="s">
        <v>1714</v>
      </c>
      <c r="H3528" t="str">
        <f>INDEX('Vensim Variables'!$B:$B,MATCH(EPS!$B3528,'Vensim Variables'!$A:$A,0))</f>
        <v>g pollutant</v>
      </c>
      <c r="I3528" t="str">
        <f t="shared" si="110"/>
        <v>N2O</v>
      </c>
      <c r="J3528">
        <f>INDEX(NoSettings!$C:$C,MATCH(EPS!$A3528,NoSettings!$A:$A,0))</f>
        <v>0</v>
      </c>
      <c r="K3528" s="109">
        <f>INDEX(GWP!$C$2:$C$13,MATCH(EPS!I3528,GWP!$B$2:$B$13,0))</f>
        <v>265</v>
      </c>
      <c r="L3528" s="5">
        <f t="shared" si="111"/>
        <v>0</v>
      </c>
    </row>
    <row r="3529" spans="1:12">
      <c r="A3529" t="s">
        <v>5248</v>
      </c>
      <c r="B3529" t="s">
        <v>5</v>
      </c>
      <c r="C3529" t="s">
        <v>1737</v>
      </c>
      <c r="D3529" t="s">
        <v>7004</v>
      </c>
      <c r="E3529" t="s">
        <v>1715</v>
      </c>
      <c r="H3529" t="str">
        <f>INDEX('Vensim Variables'!$B:$B,MATCH(EPS!$B3529,'Vensim Variables'!$A:$A,0))</f>
        <v>g pollutant</v>
      </c>
      <c r="I3529" t="str">
        <f t="shared" si="110"/>
        <v>F gases</v>
      </c>
      <c r="J3529">
        <f>INDEX(NoSettings!$C:$C,MATCH(EPS!$A3529,NoSettings!$A:$A,0))</f>
        <v>0</v>
      </c>
      <c r="K3529" s="109">
        <f>INDEX(GWP!$C$2:$C$13,MATCH(EPS!I3529,GWP!$B$2:$B$13,0))</f>
        <v>1</v>
      </c>
      <c r="L3529" s="5">
        <f t="shared" si="111"/>
        <v>0</v>
      </c>
    </row>
    <row r="3530" spans="1:12">
      <c r="A3530" t="s">
        <v>5249</v>
      </c>
      <c r="B3530" t="s">
        <v>5</v>
      </c>
      <c r="C3530" t="s">
        <v>1737</v>
      </c>
      <c r="D3530" t="s">
        <v>7005</v>
      </c>
      <c r="E3530" t="s">
        <v>1702</v>
      </c>
      <c r="H3530" t="str">
        <f>INDEX('Vensim Variables'!$B:$B,MATCH(EPS!$B3530,'Vensim Variables'!$A:$A,0))</f>
        <v>g pollutant</v>
      </c>
      <c r="I3530" t="str">
        <f t="shared" si="110"/>
        <v>CO2</v>
      </c>
      <c r="J3530">
        <f>INDEX(NoSettings!$C:$C,MATCH(EPS!$A3530,NoSettings!$A:$A,0))</f>
        <v>0</v>
      </c>
      <c r="K3530" s="109">
        <f>INDEX(GWP!$C$2:$C$13,MATCH(EPS!I3530,GWP!$B$2:$B$13,0))</f>
        <v>1</v>
      </c>
      <c r="L3530" s="5">
        <f t="shared" si="111"/>
        <v>0</v>
      </c>
    </row>
    <row r="3531" spans="1:12">
      <c r="A3531" t="s">
        <v>5250</v>
      </c>
      <c r="B3531" t="s">
        <v>5</v>
      </c>
      <c r="C3531" t="s">
        <v>1737</v>
      </c>
      <c r="D3531" t="s">
        <v>7005</v>
      </c>
      <c r="E3531" t="s">
        <v>1705</v>
      </c>
      <c r="H3531" t="str">
        <f>INDEX('Vensim Variables'!$B:$B,MATCH(EPS!$B3531,'Vensim Variables'!$A:$A,0))</f>
        <v>g pollutant</v>
      </c>
      <c r="I3531" t="str">
        <f t="shared" si="110"/>
        <v>VOC</v>
      </c>
      <c r="J3531">
        <f>INDEX(NoSettings!$C:$C,MATCH(EPS!$A3531,NoSettings!$A:$A,0))</f>
        <v>0</v>
      </c>
      <c r="K3531" s="109">
        <f>INDEX(GWP!$C$2:$C$13,MATCH(EPS!I3531,GWP!$B$2:$B$13,0))</f>
        <v>5</v>
      </c>
      <c r="L3531" s="5">
        <f t="shared" si="111"/>
        <v>0</v>
      </c>
    </row>
    <row r="3532" spans="1:12">
      <c r="A3532" t="s">
        <v>5251</v>
      </c>
      <c r="B3532" t="s">
        <v>5</v>
      </c>
      <c r="C3532" t="s">
        <v>1737</v>
      </c>
      <c r="D3532" t="s">
        <v>7005</v>
      </c>
      <c r="E3532" t="s">
        <v>1706</v>
      </c>
      <c r="H3532" t="str">
        <f>INDEX('Vensim Variables'!$B:$B,MATCH(EPS!$B3532,'Vensim Variables'!$A:$A,0))</f>
        <v>g pollutant</v>
      </c>
      <c r="I3532" t="str">
        <f t="shared" si="110"/>
        <v>CO</v>
      </c>
      <c r="J3532">
        <f>INDEX(NoSettings!$C:$C,MATCH(EPS!$A3532,NoSettings!$A:$A,0))</f>
        <v>0</v>
      </c>
      <c r="K3532" s="109">
        <f>INDEX(GWP!$C$2:$C$13,MATCH(EPS!I3532,GWP!$B$2:$B$13,0))</f>
        <v>1.8</v>
      </c>
      <c r="L3532" s="5">
        <f t="shared" si="111"/>
        <v>0</v>
      </c>
    </row>
    <row r="3533" spans="1:12">
      <c r="A3533" t="s">
        <v>5252</v>
      </c>
      <c r="B3533" t="s">
        <v>5</v>
      </c>
      <c r="C3533" t="s">
        <v>1737</v>
      </c>
      <c r="D3533" t="s">
        <v>7005</v>
      </c>
      <c r="E3533" t="s">
        <v>1707</v>
      </c>
      <c r="H3533" t="str">
        <f>INDEX('Vensim Variables'!$B:$B,MATCH(EPS!$B3533,'Vensim Variables'!$A:$A,0))</f>
        <v>g pollutant</v>
      </c>
      <c r="I3533" t="str">
        <f t="shared" si="110"/>
        <v>NOx</v>
      </c>
      <c r="J3533">
        <f>INDEX(NoSettings!$C:$C,MATCH(EPS!$A3533,NoSettings!$A:$A,0))</f>
        <v>0</v>
      </c>
      <c r="K3533" s="109">
        <f>INDEX(GWP!$C$2:$C$13,MATCH(EPS!I3533,GWP!$B$2:$B$13,0))</f>
        <v>-8.1999999999999993</v>
      </c>
      <c r="L3533" s="5">
        <f t="shared" si="111"/>
        <v>0</v>
      </c>
    </row>
    <row r="3534" spans="1:12">
      <c r="A3534" t="s">
        <v>5253</v>
      </c>
      <c r="B3534" t="s">
        <v>5</v>
      </c>
      <c r="C3534" t="s">
        <v>1737</v>
      </c>
      <c r="D3534" t="s">
        <v>7005</v>
      </c>
      <c r="E3534" t="s">
        <v>1708</v>
      </c>
      <c r="H3534" t="str">
        <f>INDEX('Vensim Variables'!$B:$B,MATCH(EPS!$B3534,'Vensim Variables'!$A:$A,0))</f>
        <v>g pollutant</v>
      </c>
      <c r="I3534" t="str">
        <f t="shared" si="110"/>
        <v>PM10</v>
      </c>
      <c r="J3534">
        <f>INDEX(NoSettings!$C:$C,MATCH(EPS!$A3534,NoSettings!$A:$A,0))</f>
        <v>0</v>
      </c>
      <c r="K3534" s="109">
        <f>INDEX(GWP!$C$2:$C$13,MATCH(EPS!I3534,GWP!$B$2:$B$13,0))</f>
        <v>0</v>
      </c>
      <c r="L3534" s="5">
        <f t="shared" si="111"/>
        <v>0</v>
      </c>
    </row>
    <row r="3535" spans="1:12">
      <c r="A3535" t="s">
        <v>5254</v>
      </c>
      <c r="B3535" t="s">
        <v>5</v>
      </c>
      <c r="C3535" t="s">
        <v>1737</v>
      </c>
      <c r="D3535" t="s">
        <v>7005</v>
      </c>
      <c r="E3535" t="s">
        <v>1709</v>
      </c>
      <c r="H3535" t="str">
        <f>INDEX('Vensim Variables'!$B:$B,MATCH(EPS!$B3535,'Vensim Variables'!$A:$A,0))</f>
        <v>g pollutant</v>
      </c>
      <c r="I3535" t="str">
        <f t="shared" si="110"/>
        <v>PM25</v>
      </c>
      <c r="J3535">
        <f>INDEX(NoSettings!$C:$C,MATCH(EPS!$A3535,NoSettings!$A:$A,0))</f>
        <v>0</v>
      </c>
      <c r="K3535" s="109">
        <f>INDEX(GWP!$C$2:$C$13,MATCH(EPS!I3535,GWP!$B$2:$B$13,0))</f>
        <v>0</v>
      </c>
      <c r="L3535" s="5">
        <f t="shared" si="111"/>
        <v>0</v>
      </c>
    </row>
    <row r="3536" spans="1:12">
      <c r="A3536" t="s">
        <v>5255</v>
      </c>
      <c r="B3536" t="s">
        <v>5</v>
      </c>
      <c r="C3536" t="s">
        <v>1737</v>
      </c>
      <c r="D3536" t="s">
        <v>7005</v>
      </c>
      <c r="E3536" t="s">
        <v>1710</v>
      </c>
      <c r="H3536" t="str">
        <f>INDEX('Vensim Variables'!$B:$B,MATCH(EPS!$B3536,'Vensim Variables'!$A:$A,0))</f>
        <v>g pollutant</v>
      </c>
      <c r="I3536" t="str">
        <f t="shared" si="110"/>
        <v>SOx</v>
      </c>
      <c r="J3536">
        <f>INDEX(NoSettings!$C:$C,MATCH(EPS!$A3536,NoSettings!$A:$A,0))</f>
        <v>0</v>
      </c>
      <c r="K3536" s="109">
        <f>INDEX(GWP!$C$2:$C$13,MATCH(EPS!I3536,GWP!$B$2:$B$13,0))</f>
        <v>0</v>
      </c>
      <c r="L3536" s="5">
        <f t="shared" si="111"/>
        <v>0</v>
      </c>
    </row>
    <row r="3537" spans="1:12">
      <c r="A3537" t="s">
        <v>5256</v>
      </c>
      <c r="B3537" t="s">
        <v>5</v>
      </c>
      <c r="C3537" t="s">
        <v>1737</v>
      </c>
      <c r="D3537" t="s">
        <v>7005</v>
      </c>
      <c r="E3537" t="s">
        <v>1711</v>
      </c>
      <c r="H3537" t="str">
        <f>INDEX('Vensim Variables'!$B:$B,MATCH(EPS!$B3537,'Vensim Variables'!$A:$A,0))</f>
        <v>g pollutant</v>
      </c>
      <c r="I3537" t="str">
        <f t="shared" si="110"/>
        <v>BC</v>
      </c>
      <c r="J3537">
        <f>INDEX(NoSettings!$C:$C,MATCH(EPS!$A3537,NoSettings!$A:$A,0))</f>
        <v>0</v>
      </c>
      <c r="K3537" s="109">
        <f>INDEX(GWP!$C$2:$C$13,MATCH(EPS!I3537,GWP!$B$2:$B$13,0))</f>
        <v>345</v>
      </c>
      <c r="L3537" s="5">
        <f t="shared" si="111"/>
        <v>0</v>
      </c>
    </row>
    <row r="3538" spans="1:12">
      <c r="A3538" t="s">
        <v>5257</v>
      </c>
      <c r="B3538" t="s">
        <v>5</v>
      </c>
      <c r="C3538" t="s">
        <v>1737</v>
      </c>
      <c r="D3538" t="s">
        <v>7005</v>
      </c>
      <c r="E3538" t="s">
        <v>1712</v>
      </c>
      <c r="H3538" t="str">
        <f>INDEX('Vensim Variables'!$B:$B,MATCH(EPS!$B3538,'Vensim Variables'!$A:$A,0))</f>
        <v>g pollutant</v>
      </c>
      <c r="I3538" t="str">
        <f t="shared" si="110"/>
        <v>OC</v>
      </c>
      <c r="J3538">
        <f>INDEX(NoSettings!$C:$C,MATCH(EPS!$A3538,NoSettings!$A:$A,0))</f>
        <v>0</v>
      </c>
      <c r="K3538" s="109">
        <f>INDEX(GWP!$C$2:$C$13,MATCH(EPS!I3538,GWP!$B$2:$B$13,0))</f>
        <v>-46</v>
      </c>
      <c r="L3538" s="5">
        <f t="shared" si="111"/>
        <v>0</v>
      </c>
    </row>
    <row r="3539" spans="1:12">
      <c r="A3539" t="s">
        <v>5258</v>
      </c>
      <c r="B3539" t="s">
        <v>5</v>
      </c>
      <c r="C3539" t="s">
        <v>1737</v>
      </c>
      <c r="D3539" t="s">
        <v>7005</v>
      </c>
      <c r="E3539" t="s">
        <v>1713</v>
      </c>
      <c r="H3539" t="str">
        <f>INDEX('Vensim Variables'!$B:$B,MATCH(EPS!$B3539,'Vensim Variables'!$A:$A,0))</f>
        <v>g pollutant</v>
      </c>
      <c r="I3539" t="str">
        <f t="shared" si="110"/>
        <v>CH4</v>
      </c>
      <c r="J3539">
        <f>INDEX(NoSettings!$C:$C,MATCH(EPS!$A3539,NoSettings!$A:$A,0))</f>
        <v>0</v>
      </c>
      <c r="K3539" s="109">
        <f>INDEX(GWP!$C$2:$C$13,MATCH(EPS!I3539,GWP!$B$2:$B$13,0))</f>
        <v>28</v>
      </c>
      <c r="L3539" s="5">
        <f t="shared" si="111"/>
        <v>0</v>
      </c>
    </row>
    <row r="3540" spans="1:12">
      <c r="A3540" t="s">
        <v>5259</v>
      </c>
      <c r="B3540" t="s">
        <v>5</v>
      </c>
      <c r="C3540" t="s">
        <v>1737</v>
      </c>
      <c r="D3540" t="s">
        <v>7005</v>
      </c>
      <c r="E3540" t="s">
        <v>1714</v>
      </c>
      <c r="H3540" t="str">
        <f>INDEX('Vensim Variables'!$B:$B,MATCH(EPS!$B3540,'Vensim Variables'!$A:$A,0))</f>
        <v>g pollutant</v>
      </c>
      <c r="I3540" t="str">
        <f t="shared" si="110"/>
        <v>N2O</v>
      </c>
      <c r="J3540">
        <f>INDEX(NoSettings!$C:$C,MATCH(EPS!$A3540,NoSettings!$A:$A,0))</f>
        <v>0</v>
      </c>
      <c r="K3540" s="109">
        <f>INDEX(GWP!$C$2:$C$13,MATCH(EPS!I3540,GWP!$B$2:$B$13,0))</f>
        <v>265</v>
      </c>
      <c r="L3540" s="5">
        <f t="shared" si="111"/>
        <v>0</v>
      </c>
    </row>
    <row r="3541" spans="1:12">
      <c r="A3541" t="s">
        <v>5260</v>
      </c>
      <c r="B3541" t="s">
        <v>5</v>
      </c>
      <c r="C3541" t="s">
        <v>1737</v>
      </c>
      <c r="D3541" t="s">
        <v>7005</v>
      </c>
      <c r="E3541" t="s">
        <v>1715</v>
      </c>
      <c r="H3541" t="str">
        <f>INDEX('Vensim Variables'!$B:$B,MATCH(EPS!$B3541,'Vensim Variables'!$A:$A,0))</f>
        <v>g pollutant</v>
      </c>
      <c r="I3541" t="str">
        <f t="shared" si="110"/>
        <v>F gases</v>
      </c>
      <c r="J3541">
        <f>INDEX(NoSettings!$C:$C,MATCH(EPS!$A3541,NoSettings!$A:$A,0))</f>
        <v>0</v>
      </c>
      <c r="K3541" s="109">
        <f>INDEX(GWP!$C$2:$C$13,MATCH(EPS!I3541,GWP!$B$2:$B$13,0))</f>
        <v>1</v>
      </c>
      <c r="L3541" s="5">
        <f t="shared" si="111"/>
        <v>0</v>
      </c>
    </row>
    <row r="3542" spans="1:12">
      <c r="A3542" t="s">
        <v>5261</v>
      </c>
      <c r="B3542" t="s">
        <v>5</v>
      </c>
      <c r="C3542" t="s">
        <v>1737</v>
      </c>
      <c r="D3542" t="s">
        <v>7006</v>
      </c>
      <c r="E3542" t="s">
        <v>1702</v>
      </c>
      <c r="H3542" t="str">
        <f>INDEX('Vensim Variables'!$B:$B,MATCH(EPS!$B3542,'Vensim Variables'!$A:$A,0))</f>
        <v>g pollutant</v>
      </c>
      <c r="I3542" t="str">
        <f t="shared" si="110"/>
        <v>CO2</v>
      </c>
      <c r="J3542">
        <f>INDEX(NoSettings!$C:$C,MATCH(EPS!$A3542,NoSettings!$A:$A,0))</f>
        <v>0</v>
      </c>
      <c r="K3542" s="109">
        <f>INDEX(GWP!$C$2:$C$13,MATCH(EPS!I3542,GWP!$B$2:$B$13,0))</f>
        <v>1</v>
      </c>
      <c r="L3542" s="5">
        <f t="shared" si="111"/>
        <v>0</v>
      </c>
    </row>
    <row r="3543" spans="1:12">
      <c r="A3543" t="s">
        <v>5262</v>
      </c>
      <c r="B3543" t="s">
        <v>5</v>
      </c>
      <c r="C3543" t="s">
        <v>1737</v>
      </c>
      <c r="D3543" t="s">
        <v>7006</v>
      </c>
      <c r="E3543" t="s">
        <v>1705</v>
      </c>
      <c r="H3543" t="str">
        <f>INDEX('Vensim Variables'!$B:$B,MATCH(EPS!$B3543,'Vensim Variables'!$A:$A,0))</f>
        <v>g pollutant</v>
      </c>
      <c r="I3543" t="str">
        <f t="shared" si="110"/>
        <v>VOC</v>
      </c>
      <c r="J3543">
        <f>INDEX(NoSettings!$C:$C,MATCH(EPS!$A3543,NoSettings!$A:$A,0))</f>
        <v>0</v>
      </c>
      <c r="K3543" s="109">
        <f>INDEX(GWP!$C$2:$C$13,MATCH(EPS!I3543,GWP!$B$2:$B$13,0))</f>
        <v>5</v>
      </c>
      <c r="L3543" s="5">
        <f t="shared" si="111"/>
        <v>0</v>
      </c>
    </row>
    <row r="3544" spans="1:12">
      <c r="A3544" t="s">
        <v>5263</v>
      </c>
      <c r="B3544" t="s">
        <v>5</v>
      </c>
      <c r="C3544" t="s">
        <v>1737</v>
      </c>
      <c r="D3544" t="s">
        <v>7006</v>
      </c>
      <c r="E3544" t="s">
        <v>1706</v>
      </c>
      <c r="H3544" t="str">
        <f>INDEX('Vensim Variables'!$B:$B,MATCH(EPS!$B3544,'Vensim Variables'!$A:$A,0))</f>
        <v>g pollutant</v>
      </c>
      <c r="I3544" t="str">
        <f t="shared" si="110"/>
        <v>CO</v>
      </c>
      <c r="J3544">
        <f>INDEX(NoSettings!$C:$C,MATCH(EPS!$A3544,NoSettings!$A:$A,0))</f>
        <v>0</v>
      </c>
      <c r="K3544" s="109">
        <f>INDEX(GWP!$C$2:$C$13,MATCH(EPS!I3544,GWP!$B$2:$B$13,0))</f>
        <v>1.8</v>
      </c>
      <c r="L3544" s="5">
        <f t="shared" si="111"/>
        <v>0</v>
      </c>
    </row>
    <row r="3545" spans="1:12">
      <c r="A3545" t="s">
        <v>5264</v>
      </c>
      <c r="B3545" t="s">
        <v>5</v>
      </c>
      <c r="C3545" t="s">
        <v>1737</v>
      </c>
      <c r="D3545" t="s">
        <v>7006</v>
      </c>
      <c r="E3545" t="s">
        <v>1707</v>
      </c>
      <c r="H3545" t="str">
        <f>INDEX('Vensim Variables'!$B:$B,MATCH(EPS!$B3545,'Vensim Variables'!$A:$A,0))</f>
        <v>g pollutant</v>
      </c>
      <c r="I3545" t="str">
        <f t="shared" si="110"/>
        <v>NOx</v>
      </c>
      <c r="J3545">
        <f>INDEX(NoSettings!$C:$C,MATCH(EPS!$A3545,NoSettings!$A:$A,0))</f>
        <v>0</v>
      </c>
      <c r="K3545" s="109">
        <f>INDEX(GWP!$C$2:$C$13,MATCH(EPS!I3545,GWP!$B$2:$B$13,0))</f>
        <v>-8.1999999999999993</v>
      </c>
      <c r="L3545" s="5">
        <f t="shared" si="111"/>
        <v>0</v>
      </c>
    </row>
    <row r="3546" spans="1:12">
      <c r="A3546" t="s">
        <v>5265</v>
      </c>
      <c r="B3546" t="s">
        <v>5</v>
      </c>
      <c r="C3546" t="s">
        <v>1737</v>
      </c>
      <c r="D3546" t="s">
        <v>7006</v>
      </c>
      <c r="E3546" t="s">
        <v>1708</v>
      </c>
      <c r="H3546" t="str">
        <f>INDEX('Vensim Variables'!$B:$B,MATCH(EPS!$B3546,'Vensim Variables'!$A:$A,0))</f>
        <v>g pollutant</v>
      </c>
      <c r="I3546" t="str">
        <f t="shared" si="110"/>
        <v>PM10</v>
      </c>
      <c r="J3546">
        <f>INDEX(NoSettings!$C:$C,MATCH(EPS!$A3546,NoSettings!$A:$A,0))</f>
        <v>0</v>
      </c>
      <c r="K3546" s="109">
        <f>INDEX(GWP!$C$2:$C$13,MATCH(EPS!I3546,GWP!$B$2:$B$13,0))</f>
        <v>0</v>
      </c>
      <c r="L3546" s="5">
        <f t="shared" si="111"/>
        <v>0</v>
      </c>
    </row>
    <row r="3547" spans="1:12">
      <c r="A3547" t="s">
        <v>5266</v>
      </c>
      <c r="B3547" t="s">
        <v>5</v>
      </c>
      <c r="C3547" t="s">
        <v>1737</v>
      </c>
      <c r="D3547" t="s">
        <v>7006</v>
      </c>
      <c r="E3547" t="s">
        <v>1709</v>
      </c>
      <c r="H3547" t="str">
        <f>INDEX('Vensim Variables'!$B:$B,MATCH(EPS!$B3547,'Vensim Variables'!$A:$A,0))</f>
        <v>g pollutant</v>
      </c>
      <c r="I3547" t="str">
        <f t="shared" si="110"/>
        <v>PM25</v>
      </c>
      <c r="J3547">
        <f>INDEX(NoSettings!$C:$C,MATCH(EPS!$A3547,NoSettings!$A:$A,0))</f>
        <v>0</v>
      </c>
      <c r="K3547" s="109">
        <f>INDEX(GWP!$C$2:$C$13,MATCH(EPS!I3547,GWP!$B$2:$B$13,0))</f>
        <v>0</v>
      </c>
      <c r="L3547" s="5">
        <f t="shared" si="111"/>
        <v>0</v>
      </c>
    </row>
    <row r="3548" spans="1:12">
      <c r="A3548" t="s">
        <v>5267</v>
      </c>
      <c r="B3548" t="s">
        <v>5</v>
      </c>
      <c r="C3548" t="s">
        <v>1737</v>
      </c>
      <c r="D3548" t="s">
        <v>7006</v>
      </c>
      <c r="E3548" t="s">
        <v>1710</v>
      </c>
      <c r="H3548" t="str">
        <f>INDEX('Vensim Variables'!$B:$B,MATCH(EPS!$B3548,'Vensim Variables'!$A:$A,0))</f>
        <v>g pollutant</v>
      </c>
      <c r="I3548" t="str">
        <f t="shared" si="110"/>
        <v>SOx</v>
      </c>
      <c r="J3548">
        <f>INDEX(NoSettings!$C:$C,MATCH(EPS!$A3548,NoSettings!$A:$A,0))</f>
        <v>0</v>
      </c>
      <c r="K3548" s="109">
        <f>INDEX(GWP!$C$2:$C$13,MATCH(EPS!I3548,GWP!$B$2:$B$13,0))</f>
        <v>0</v>
      </c>
      <c r="L3548" s="5">
        <f t="shared" si="111"/>
        <v>0</v>
      </c>
    </row>
    <row r="3549" spans="1:12">
      <c r="A3549" t="s">
        <v>5268</v>
      </c>
      <c r="B3549" t="s">
        <v>5</v>
      </c>
      <c r="C3549" t="s">
        <v>1737</v>
      </c>
      <c r="D3549" t="s">
        <v>7006</v>
      </c>
      <c r="E3549" t="s">
        <v>1711</v>
      </c>
      <c r="H3549" t="str">
        <f>INDEX('Vensim Variables'!$B:$B,MATCH(EPS!$B3549,'Vensim Variables'!$A:$A,0))</f>
        <v>g pollutant</v>
      </c>
      <c r="I3549" t="str">
        <f t="shared" si="110"/>
        <v>BC</v>
      </c>
      <c r="J3549">
        <f>INDEX(NoSettings!$C:$C,MATCH(EPS!$A3549,NoSettings!$A:$A,0))</f>
        <v>0</v>
      </c>
      <c r="K3549" s="109">
        <f>INDEX(GWP!$C$2:$C$13,MATCH(EPS!I3549,GWP!$B$2:$B$13,0))</f>
        <v>345</v>
      </c>
      <c r="L3549" s="5">
        <f t="shared" si="111"/>
        <v>0</v>
      </c>
    </row>
    <row r="3550" spans="1:12">
      <c r="A3550" t="s">
        <v>5269</v>
      </c>
      <c r="B3550" t="s">
        <v>5</v>
      </c>
      <c r="C3550" t="s">
        <v>1737</v>
      </c>
      <c r="D3550" t="s">
        <v>7006</v>
      </c>
      <c r="E3550" t="s">
        <v>1712</v>
      </c>
      <c r="H3550" t="str">
        <f>INDEX('Vensim Variables'!$B:$B,MATCH(EPS!$B3550,'Vensim Variables'!$A:$A,0))</f>
        <v>g pollutant</v>
      </c>
      <c r="I3550" t="str">
        <f t="shared" si="110"/>
        <v>OC</v>
      </c>
      <c r="J3550">
        <f>INDEX(NoSettings!$C:$C,MATCH(EPS!$A3550,NoSettings!$A:$A,0))</f>
        <v>0</v>
      </c>
      <c r="K3550" s="109">
        <f>INDEX(GWP!$C$2:$C$13,MATCH(EPS!I3550,GWP!$B$2:$B$13,0))</f>
        <v>-46</v>
      </c>
      <c r="L3550" s="5">
        <f t="shared" si="111"/>
        <v>0</v>
      </c>
    </row>
    <row r="3551" spans="1:12">
      <c r="A3551" t="s">
        <v>5270</v>
      </c>
      <c r="B3551" t="s">
        <v>5</v>
      </c>
      <c r="C3551" t="s">
        <v>1737</v>
      </c>
      <c r="D3551" t="s">
        <v>7006</v>
      </c>
      <c r="E3551" t="s">
        <v>1713</v>
      </c>
      <c r="H3551" t="str">
        <f>INDEX('Vensim Variables'!$B:$B,MATCH(EPS!$B3551,'Vensim Variables'!$A:$A,0))</f>
        <v>g pollutant</v>
      </c>
      <c r="I3551" t="str">
        <f t="shared" si="110"/>
        <v>CH4</v>
      </c>
      <c r="J3551">
        <f>INDEX(NoSettings!$C:$C,MATCH(EPS!$A3551,NoSettings!$A:$A,0))</f>
        <v>0</v>
      </c>
      <c r="K3551" s="109">
        <f>INDEX(GWP!$C$2:$C$13,MATCH(EPS!I3551,GWP!$B$2:$B$13,0))</f>
        <v>28</v>
      </c>
      <c r="L3551" s="5">
        <f t="shared" si="111"/>
        <v>0</v>
      </c>
    </row>
    <row r="3552" spans="1:12">
      <c r="A3552" t="s">
        <v>5271</v>
      </c>
      <c r="B3552" t="s">
        <v>5</v>
      </c>
      <c r="C3552" t="s">
        <v>1737</v>
      </c>
      <c r="D3552" t="s">
        <v>7006</v>
      </c>
      <c r="E3552" t="s">
        <v>1714</v>
      </c>
      <c r="H3552" t="str">
        <f>INDEX('Vensim Variables'!$B:$B,MATCH(EPS!$B3552,'Vensim Variables'!$A:$A,0))</f>
        <v>g pollutant</v>
      </c>
      <c r="I3552" t="str">
        <f t="shared" si="110"/>
        <v>N2O</v>
      </c>
      <c r="J3552">
        <f>INDEX(NoSettings!$C:$C,MATCH(EPS!$A3552,NoSettings!$A:$A,0))</f>
        <v>0</v>
      </c>
      <c r="K3552" s="109">
        <f>INDEX(GWP!$C$2:$C$13,MATCH(EPS!I3552,GWP!$B$2:$B$13,0))</f>
        <v>265</v>
      </c>
      <c r="L3552" s="5">
        <f t="shared" si="111"/>
        <v>0</v>
      </c>
    </row>
    <row r="3553" spans="1:12">
      <c r="A3553" t="s">
        <v>5272</v>
      </c>
      <c r="B3553" t="s">
        <v>5</v>
      </c>
      <c r="C3553" t="s">
        <v>1737</v>
      </c>
      <c r="D3553" t="s">
        <v>7006</v>
      </c>
      <c r="E3553" t="s">
        <v>1715</v>
      </c>
      <c r="H3553" t="str">
        <f>INDEX('Vensim Variables'!$B:$B,MATCH(EPS!$B3553,'Vensim Variables'!$A:$A,0))</f>
        <v>g pollutant</v>
      </c>
      <c r="I3553" t="str">
        <f t="shared" si="110"/>
        <v>F gases</v>
      </c>
      <c r="J3553">
        <f>INDEX(NoSettings!$C:$C,MATCH(EPS!$A3553,NoSettings!$A:$A,0))</f>
        <v>0</v>
      </c>
      <c r="K3553" s="109">
        <f>INDEX(GWP!$C$2:$C$13,MATCH(EPS!I3553,GWP!$B$2:$B$13,0))</f>
        <v>1</v>
      </c>
      <c r="L3553" s="5">
        <f t="shared" si="111"/>
        <v>0</v>
      </c>
    </row>
    <row r="3554" spans="1:12">
      <c r="A3554" t="s">
        <v>5273</v>
      </c>
      <c r="B3554" t="s">
        <v>5</v>
      </c>
      <c r="C3554" t="s">
        <v>1737</v>
      </c>
      <c r="D3554" t="s">
        <v>7007</v>
      </c>
      <c r="E3554" t="s">
        <v>1702</v>
      </c>
      <c r="H3554" t="str">
        <f>INDEX('Vensim Variables'!$B:$B,MATCH(EPS!$B3554,'Vensim Variables'!$A:$A,0))</f>
        <v>g pollutant</v>
      </c>
      <c r="I3554" t="str">
        <f t="shared" si="110"/>
        <v>CO2</v>
      </c>
      <c r="J3554">
        <f>INDEX(NoSettings!$C:$C,MATCH(EPS!$A3554,NoSettings!$A:$A,0))</f>
        <v>0</v>
      </c>
      <c r="K3554" s="109">
        <f>INDEX(GWP!$C$2:$C$13,MATCH(EPS!I3554,GWP!$B$2:$B$13,0))</f>
        <v>1</v>
      </c>
      <c r="L3554" s="5">
        <f t="shared" si="111"/>
        <v>0</v>
      </c>
    </row>
    <row r="3555" spans="1:12">
      <c r="A3555" t="s">
        <v>5274</v>
      </c>
      <c r="B3555" t="s">
        <v>5</v>
      </c>
      <c r="C3555" t="s">
        <v>1737</v>
      </c>
      <c r="D3555" t="s">
        <v>7007</v>
      </c>
      <c r="E3555" t="s">
        <v>1705</v>
      </c>
      <c r="H3555" t="str">
        <f>INDEX('Vensim Variables'!$B:$B,MATCH(EPS!$B3555,'Vensim Variables'!$A:$A,0))</f>
        <v>g pollutant</v>
      </c>
      <c r="I3555" t="str">
        <f t="shared" si="110"/>
        <v>VOC</v>
      </c>
      <c r="J3555">
        <f>INDEX(NoSettings!$C:$C,MATCH(EPS!$A3555,NoSettings!$A:$A,0))</f>
        <v>0</v>
      </c>
      <c r="K3555" s="109">
        <f>INDEX(GWP!$C$2:$C$13,MATCH(EPS!I3555,GWP!$B$2:$B$13,0))</f>
        <v>5</v>
      </c>
      <c r="L3555" s="5">
        <f t="shared" si="111"/>
        <v>0</v>
      </c>
    </row>
    <row r="3556" spans="1:12">
      <c r="A3556" t="s">
        <v>5275</v>
      </c>
      <c r="B3556" t="s">
        <v>5</v>
      </c>
      <c r="C3556" t="s">
        <v>1737</v>
      </c>
      <c r="D3556" t="s">
        <v>7007</v>
      </c>
      <c r="E3556" t="s">
        <v>1706</v>
      </c>
      <c r="H3556" t="str">
        <f>INDEX('Vensim Variables'!$B:$B,MATCH(EPS!$B3556,'Vensim Variables'!$A:$A,0))</f>
        <v>g pollutant</v>
      </c>
      <c r="I3556" t="str">
        <f t="shared" si="110"/>
        <v>CO</v>
      </c>
      <c r="J3556">
        <f>INDEX(NoSettings!$C:$C,MATCH(EPS!$A3556,NoSettings!$A:$A,0))</f>
        <v>0</v>
      </c>
      <c r="K3556" s="109">
        <f>INDEX(GWP!$C$2:$C$13,MATCH(EPS!I3556,GWP!$B$2:$B$13,0))</f>
        <v>1.8</v>
      </c>
      <c r="L3556" s="5">
        <f t="shared" si="111"/>
        <v>0</v>
      </c>
    </row>
    <row r="3557" spans="1:12">
      <c r="A3557" t="s">
        <v>5276</v>
      </c>
      <c r="B3557" t="s">
        <v>5</v>
      </c>
      <c r="C3557" t="s">
        <v>1737</v>
      </c>
      <c r="D3557" t="s">
        <v>7007</v>
      </c>
      <c r="E3557" t="s">
        <v>1707</v>
      </c>
      <c r="H3557" t="str">
        <f>INDEX('Vensim Variables'!$B:$B,MATCH(EPS!$B3557,'Vensim Variables'!$A:$A,0))</f>
        <v>g pollutant</v>
      </c>
      <c r="I3557" t="str">
        <f t="shared" si="110"/>
        <v>NOx</v>
      </c>
      <c r="J3557">
        <f>INDEX(NoSettings!$C:$C,MATCH(EPS!$A3557,NoSettings!$A:$A,0))</f>
        <v>0</v>
      </c>
      <c r="K3557" s="109">
        <f>INDEX(GWP!$C$2:$C$13,MATCH(EPS!I3557,GWP!$B$2:$B$13,0))</f>
        <v>-8.1999999999999993</v>
      </c>
      <c r="L3557" s="5">
        <f t="shared" si="111"/>
        <v>0</v>
      </c>
    </row>
    <row r="3558" spans="1:12">
      <c r="A3558" t="s">
        <v>5277</v>
      </c>
      <c r="B3558" t="s">
        <v>5</v>
      </c>
      <c r="C3558" t="s">
        <v>1737</v>
      </c>
      <c r="D3558" t="s">
        <v>7007</v>
      </c>
      <c r="E3558" t="s">
        <v>1708</v>
      </c>
      <c r="H3558" t="str">
        <f>INDEX('Vensim Variables'!$B:$B,MATCH(EPS!$B3558,'Vensim Variables'!$A:$A,0))</f>
        <v>g pollutant</v>
      </c>
      <c r="I3558" t="str">
        <f t="shared" si="110"/>
        <v>PM10</v>
      </c>
      <c r="J3558">
        <f>INDEX(NoSettings!$C:$C,MATCH(EPS!$A3558,NoSettings!$A:$A,0))</f>
        <v>0</v>
      </c>
      <c r="K3558" s="109">
        <f>INDEX(GWP!$C$2:$C$13,MATCH(EPS!I3558,GWP!$B$2:$B$13,0))</f>
        <v>0</v>
      </c>
      <c r="L3558" s="5">
        <f t="shared" si="111"/>
        <v>0</v>
      </c>
    </row>
    <row r="3559" spans="1:12">
      <c r="A3559" t="s">
        <v>5278</v>
      </c>
      <c r="B3559" t="s">
        <v>5</v>
      </c>
      <c r="C3559" t="s">
        <v>1737</v>
      </c>
      <c r="D3559" t="s">
        <v>7007</v>
      </c>
      <c r="E3559" t="s">
        <v>1709</v>
      </c>
      <c r="H3559" t="str">
        <f>INDEX('Vensim Variables'!$B:$B,MATCH(EPS!$B3559,'Vensim Variables'!$A:$A,0))</f>
        <v>g pollutant</v>
      </c>
      <c r="I3559" t="str">
        <f t="shared" si="110"/>
        <v>PM25</v>
      </c>
      <c r="J3559">
        <f>INDEX(NoSettings!$C:$C,MATCH(EPS!$A3559,NoSettings!$A:$A,0))</f>
        <v>0</v>
      </c>
      <c r="K3559" s="109">
        <f>INDEX(GWP!$C$2:$C$13,MATCH(EPS!I3559,GWP!$B$2:$B$13,0))</f>
        <v>0</v>
      </c>
      <c r="L3559" s="5">
        <f t="shared" si="111"/>
        <v>0</v>
      </c>
    </row>
    <row r="3560" spans="1:12">
      <c r="A3560" t="s">
        <v>5279</v>
      </c>
      <c r="B3560" t="s">
        <v>5</v>
      </c>
      <c r="C3560" t="s">
        <v>1737</v>
      </c>
      <c r="D3560" t="s">
        <v>7007</v>
      </c>
      <c r="E3560" t="s">
        <v>1710</v>
      </c>
      <c r="H3560" t="str">
        <f>INDEX('Vensim Variables'!$B:$B,MATCH(EPS!$B3560,'Vensim Variables'!$A:$A,0))</f>
        <v>g pollutant</v>
      </c>
      <c r="I3560" t="str">
        <f t="shared" si="110"/>
        <v>SOx</v>
      </c>
      <c r="J3560">
        <f>INDEX(NoSettings!$C:$C,MATCH(EPS!$A3560,NoSettings!$A:$A,0))</f>
        <v>0</v>
      </c>
      <c r="K3560" s="109">
        <f>INDEX(GWP!$C$2:$C$13,MATCH(EPS!I3560,GWP!$B$2:$B$13,0))</f>
        <v>0</v>
      </c>
      <c r="L3560" s="5">
        <f t="shared" si="111"/>
        <v>0</v>
      </c>
    </row>
    <row r="3561" spans="1:12">
      <c r="A3561" t="s">
        <v>5280</v>
      </c>
      <c r="B3561" t="s">
        <v>5</v>
      </c>
      <c r="C3561" t="s">
        <v>1737</v>
      </c>
      <c r="D3561" t="s">
        <v>7007</v>
      </c>
      <c r="E3561" t="s">
        <v>1711</v>
      </c>
      <c r="H3561" t="str">
        <f>INDEX('Vensim Variables'!$B:$B,MATCH(EPS!$B3561,'Vensim Variables'!$A:$A,0))</f>
        <v>g pollutant</v>
      </c>
      <c r="I3561" t="str">
        <f t="shared" si="110"/>
        <v>BC</v>
      </c>
      <c r="J3561">
        <f>INDEX(NoSettings!$C:$C,MATCH(EPS!$A3561,NoSettings!$A:$A,0))</f>
        <v>0</v>
      </c>
      <c r="K3561" s="109">
        <f>INDEX(GWP!$C$2:$C$13,MATCH(EPS!I3561,GWP!$B$2:$B$13,0))</f>
        <v>345</v>
      </c>
      <c r="L3561" s="5">
        <f t="shared" si="111"/>
        <v>0</v>
      </c>
    </row>
    <row r="3562" spans="1:12">
      <c r="A3562" t="s">
        <v>5281</v>
      </c>
      <c r="B3562" t="s">
        <v>5</v>
      </c>
      <c r="C3562" t="s">
        <v>1737</v>
      </c>
      <c r="D3562" t="s">
        <v>7007</v>
      </c>
      <c r="E3562" t="s">
        <v>1712</v>
      </c>
      <c r="H3562" t="str">
        <f>INDEX('Vensim Variables'!$B:$B,MATCH(EPS!$B3562,'Vensim Variables'!$A:$A,0))</f>
        <v>g pollutant</v>
      </c>
      <c r="I3562" t="str">
        <f t="shared" si="110"/>
        <v>OC</v>
      </c>
      <c r="J3562">
        <f>INDEX(NoSettings!$C:$C,MATCH(EPS!$A3562,NoSettings!$A:$A,0))</f>
        <v>0</v>
      </c>
      <c r="K3562" s="109">
        <f>INDEX(GWP!$C$2:$C$13,MATCH(EPS!I3562,GWP!$B$2:$B$13,0))</f>
        <v>-46</v>
      </c>
      <c r="L3562" s="5">
        <f t="shared" si="111"/>
        <v>0</v>
      </c>
    </row>
    <row r="3563" spans="1:12">
      <c r="A3563" t="s">
        <v>5282</v>
      </c>
      <c r="B3563" t="s">
        <v>5</v>
      </c>
      <c r="C3563" t="s">
        <v>1737</v>
      </c>
      <c r="D3563" t="s">
        <v>7007</v>
      </c>
      <c r="E3563" t="s">
        <v>1713</v>
      </c>
      <c r="H3563" t="str">
        <f>INDEX('Vensim Variables'!$B:$B,MATCH(EPS!$B3563,'Vensim Variables'!$A:$A,0))</f>
        <v>g pollutant</v>
      </c>
      <c r="I3563" t="str">
        <f t="shared" si="110"/>
        <v>CH4</v>
      </c>
      <c r="J3563">
        <f>INDEX(NoSettings!$C:$C,MATCH(EPS!$A3563,NoSettings!$A:$A,0))</f>
        <v>0</v>
      </c>
      <c r="K3563" s="109">
        <f>INDEX(GWP!$C$2:$C$13,MATCH(EPS!I3563,GWP!$B$2:$B$13,0))</f>
        <v>28</v>
      </c>
      <c r="L3563" s="5">
        <f t="shared" si="111"/>
        <v>0</v>
      </c>
    </row>
    <row r="3564" spans="1:12">
      <c r="A3564" t="s">
        <v>5283</v>
      </c>
      <c r="B3564" t="s">
        <v>5</v>
      </c>
      <c r="C3564" t="s">
        <v>1737</v>
      </c>
      <c r="D3564" t="s">
        <v>7007</v>
      </c>
      <c r="E3564" t="s">
        <v>1714</v>
      </c>
      <c r="H3564" t="str">
        <f>INDEX('Vensim Variables'!$B:$B,MATCH(EPS!$B3564,'Vensim Variables'!$A:$A,0))</f>
        <v>g pollutant</v>
      </c>
      <c r="I3564" t="str">
        <f t="shared" si="110"/>
        <v>N2O</v>
      </c>
      <c r="J3564">
        <f>INDEX(NoSettings!$C:$C,MATCH(EPS!$A3564,NoSettings!$A:$A,0))</f>
        <v>0</v>
      </c>
      <c r="K3564" s="109">
        <f>INDEX(GWP!$C$2:$C$13,MATCH(EPS!I3564,GWP!$B$2:$B$13,0))</f>
        <v>265</v>
      </c>
      <c r="L3564" s="5">
        <f t="shared" si="111"/>
        <v>0</v>
      </c>
    </row>
    <row r="3565" spans="1:12">
      <c r="A3565" t="s">
        <v>5284</v>
      </c>
      <c r="B3565" t="s">
        <v>5</v>
      </c>
      <c r="C3565" t="s">
        <v>1737</v>
      </c>
      <c r="D3565" t="s">
        <v>7007</v>
      </c>
      <c r="E3565" t="s">
        <v>1715</v>
      </c>
      <c r="H3565" t="str">
        <f>INDEX('Vensim Variables'!$B:$B,MATCH(EPS!$B3565,'Vensim Variables'!$A:$A,0))</f>
        <v>g pollutant</v>
      </c>
      <c r="I3565" t="str">
        <f t="shared" si="110"/>
        <v>F gases</v>
      </c>
      <c r="J3565">
        <f>INDEX(NoSettings!$C:$C,MATCH(EPS!$A3565,NoSettings!$A:$A,0))</f>
        <v>0</v>
      </c>
      <c r="K3565" s="109">
        <f>INDEX(GWP!$C$2:$C$13,MATCH(EPS!I3565,GWP!$B$2:$B$13,0))</f>
        <v>1</v>
      </c>
      <c r="L3565" s="5">
        <f t="shared" si="111"/>
        <v>0</v>
      </c>
    </row>
    <row r="3566" spans="1:12">
      <c r="A3566" t="s">
        <v>5285</v>
      </c>
      <c r="B3566" t="s">
        <v>5</v>
      </c>
      <c r="C3566" t="s">
        <v>1737</v>
      </c>
      <c r="D3566" t="s">
        <v>7008</v>
      </c>
      <c r="E3566" t="s">
        <v>1702</v>
      </c>
      <c r="H3566" t="str">
        <f>INDEX('Vensim Variables'!$B:$B,MATCH(EPS!$B3566,'Vensim Variables'!$A:$A,0))</f>
        <v>g pollutant</v>
      </c>
      <c r="I3566" t="str">
        <f t="shared" si="110"/>
        <v>CO2</v>
      </c>
      <c r="J3566">
        <f>INDEX(NoSettings!$C:$C,MATCH(EPS!$A3566,NoSettings!$A:$A,0))</f>
        <v>0</v>
      </c>
      <c r="K3566" s="109">
        <f>INDEX(GWP!$C$2:$C$13,MATCH(EPS!I3566,GWP!$B$2:$B$13,0))</f>
        <v>1</v>
      </c>
      <c r="L3566" s="5">
        <f t="shared" si="111"/>
        <v>0</v>
      </c>
    </row>
    <row r="3567" spans="1:12">
      <c r="A3567" t="s">
        <v>5286</v>
      </c>
      <c r="B3567" t="s">
        <v>5</v>
      </c>
      <c r="C3567" t="s">
        <v>1737</v>
      </c>
      <c r="D3567" t="s">
        <v>7008</v>
      </c>
      <c r="E3567" t="s">
        <v>1705</v>
      </c>
      <c r="H3567" t="str">
        <f>INDEX('Vensim Variables'!$B:$B,MATCH(EPS!$B3567,'Vensim Variables'!$A:$A,0))</f>
        <v>g pollutant</v>
      </c>
      <c r="I3567" t="str">
        <f t="shared" si="110"/>
        <v>VOC</v>
      </c>
      <c r="J3567">
        <f>INDEX(NoSettings!$C:$C,MATCH(EPS!$A3567,NoSettings!$A:$A,0))</f>
        <v>0</v>
      </c>
      <c r="K3567" s="109">
        <f>INDEX(GWP!$C$2:$C$13,MATCH(EPS!I3567,GWP!$B$2:$B$13,0))</f>
        <v>5</v>
      </c>
      <c r="L3567" s="5">
        <f t="shared" si="111"/>
        <v>0</v>
      </c>
    </row>
    <row r="3568" spans="1:12">
      <c r="A3568" t="s">
        <v>5287</v>
      </c>
      <c r="B3568" t="s">
        <v>5</v>
      </c>
      <c r="C3568" t="s">
        <v>1737</v>
      </c>
      <c r="D3568" t="s">
        <v>7008</v>
      </c>
      <c r="E3568" t="s">
        <v>1706</v>
      </c>
      <c r="H3568" t="str">
        <f>INDEX('Vensim Variables'!$B:$B,MATCH(EPS!$B3568,'Vensim Variables'!$A:$A,0))</f>
        <v>g pollutant</v>
      </c>
      <c r="I3568" t="str">
        <f t="shared" si="110"/>
        <v>CO</v>
      </c>
      <c r="J3568">
        <f>INDEX(NoSettings!$C:$C,MATCH(EPS!$A3568,NoSettings!$A:$A,0))</f>
        <v>0</v>
      </c>
      <c r="K3568" s="109">
        <f>INDEX(GWP!$C$2:$C$13,MATCH(EPS!I3568,GWP!$B$2:$B$13,0))</f>
        <v>1.8</v>
      </c>
      <c r="L3568" s="5">
        <f t="shared" si="111"/>
        <v>0</v>
      </c>
    </row>
    <row r="3569" spans="1:12">
      <c r="A3569" t="s">
        <v>5288</v>
      </c>
      <c r="B3569" t="s">
        <v>5</v>
      </c>
      <c r="C3569" t="s">
        <v>1737</v>
      </c>
      <c r="D3569" t="s">
        <v>7008</v>
      </c>
      <c r="E3569" t="s">
        <v>1707</v>
      </c>
      <c r="H3569" t="str">
        <f>INDEX('Vensim Variables'!$B:$B,MATCH(EPS!$B3569,'Vensim Variables'!$A:$A,0))</f>
        <v>g pollutant</v>
      </c>
      <c r="I3569" t="str">
        <f t="shared" si="110"/>
        <v>NOx</v>
      </c>
      <c r="J3569">
        <f>INDEX(NoSettings!$C:$C,MATCH(EPS!$A3569,NoSettings!$A:$A,0))</f>
        <v>0</v>
      </c>
      <c r="K3569" s="109">
        <f>INDEX(GWP!$C$2:$C$13,MATCH(EPS!I3569,GWP!$B$2:$B$13,0))</f>
        <v>-8.1999999999999993</v>
      </c>
      <c r="L3569" s="5">
        <f t="shared" si="111"/>
        <v>0</v>
      </c>
    </row>
    <row r="3570" spans="1:12">
      <c r="A3570" t="s">
        <v>5289</v>
      </c>
      <c r="B3570" t="s">
        <v>5</v>
      </c>
      <c r="C3570" t="s">
        <v>1737</v>
      </c>
      <c r="D3570" t="s">
        <v>7008</v>
      </c>
      <c r="E3570" t="s">
        <v>1708</v>
      </c>
      <c r="H3570" t="str">
        <f>INDEX('Vensim Variables'!$B:$B,MATCH(EPS!$B3570,'Vensim Variables'!$A:$A,0))</f>
        <v>g pollutant</v>
      </c>
      <c r="I3570" t="str">
        <f t="shared" si="110"/>
        <v>PM10</v>
      </c>
      <c r="J3570">
        <f>INDEX(NoSettings!$C:$C,MATCH(EPS!$A3570,NoSettings!$A:$A,0))</f>
        <v>0</v>
      </c>
      <c r="K3570" s="109">
        <f>INDEX(GWP!$C$2:$C$13,MATCH(EPS!I3570,GWP!$B$2:$B$13,0))</f>
        <v>0</v>
      </c>
      <c r="L3570" s="5">
        <f t="shared" si="111"/>
        <v>0</v>
      </c>
    </row>
    <row r="3571" spans="1:12">
      <c r="A3571" t="s">
        <v>5290</v>
      </c>
      <c r="B3571" t="s">
        <v>5</v>
      </c>
      <c r="C3571" t="s">
        <v>1737</v>
      </c>
      <c r="D3571" t="s">
        <v>7008</v>
      </c>
      <c r="E3571" t="s">
        <v>1709</v>
      </c>
      <c r="H3571" t="str">
        <f>INDEX('Vensim Variables'!$B:$B,MATCH(EPS!$B3571,'Vensim Variables'!$A:$A,0))</f>
        <v>g pollutant</v>
      </c>
      <c r="I3571" t="str">
        <f t="shared" si="110"/>
        <v>PM25</v>
      </c>
      <c r="J3571">
        <f>INDEX(NoSettings!$C:$C,MATCH(EPS!$A3571,NoSettings!$A:$A,0))</f>
        <v>0</v>
      </c>
      <c r="K3571" s="109">
        <f>INDEX(GWP!$C$2:$C$13,MATCH(EPS!I3571,GWP!$B$2:$B$13,0))</f>
        <v>0</v>
      </c>
      <c r="L3571" s="5">
        <f t="shared" si="111"/>
        <v>0</v>
      </c>
    </row>
    <row r="3572" spans="1:12">
      <c r="A3572" t="s">
        <v>5291</v>
      </c>
      <c r="B3572" t="s">
        <v>5</v>
      </c>
      <c r="C3572" t="s">
        <v>1737</v>
      </c>
      <c r="D3572" t="s">
        <v>7008</v>
      </c>
      <c r="E3572" t="s">
        <v>1710</v>
      </c>
      <c r="H3572" t="str">
        <f>INDEX('Vensim Variables'!$B:$B,MATCH(EPS!$B3572,'Vensim Variables'!$A:$A,0))</f>
        <v>g pollutant</v>
      </c>
      <c r="I3572" t="str">
        <f t="shared" si="110"/>
        <v>SOx</v>
      </c>
      <c r="J3572">
        <f>INDEX(NoSettings!$C:$C,MATCH(EPS!$A3572,NoSettings!$A:$A,0))</f>
        <v>0</v>
      </c>
      <c r="K3572" s="109">
        <f>INDEX(GWP!$C$2:$C$13,MATCH(EPS!I3572,GWP!$B$2:$B$13,0))</f>
        <v>0</v>
      </c>
      <c r="L3572" s="5">
        <f t="shared" si="111"/>
        <v>0</v>
      </c>
    </row>
    <row r="3573" spans="1:12">
      <c r="A3573" t="s">
        <v>5292</v>
      </c>
      <c r="B3573" t="s">
        <v>5</v>
      </c>
      <c r="C3573" t="s">
        <v>1737</v>
      </c>
      <c r="D3573" t="s">
        <v>7008</v>
      </c>
      <c r="E3573" t="s">
        <v>1711</v>
      </c>
      <c r="H3573" t="str">
        <f>INDEX('Vensim Variables'!$B:$B,MATCH(EPS!$B3573,'Vensim Variables'!$A:$A,0))</f>
        <v>g pollutant</v>
      </c>
      <c r="I3573" t="str">
        <f t="shared" si="110"/>
        <v>BC</v>
      </c>
      <c r="J3573">
        <f>INDEX(NoSettings!$C:$C,MATCH(EPS!$A3573,NoSettings!$A:$A,0))</f>
        <v>0</v>
      </c>
      <c r="K3573" s="109">
        <f>INDEX(GWP!$C$2:$C$13,MATCH(EPS!I3573,GWP!$B$2:$B$13,0))</f>
        <v>345</v>
      </c>
      <c r="L3573" s="5">
        <f t="shared" si="111"/>
        <v>0</v>
      </c>
    </row>
    <row r="3574" spans="1:12">
      <c r="A3574" t="s">
        <v>5293</v>
      </c>
      <c r="B3574" t="s">
        <v>5</v>
      </c>
      <c r="C3574" t="s">
        <v>1737</v>
      </c>
      <c r="D3574" t="s">
        <v>7008</v>
      </c>
      <c r="E3574" t="s">
        <v>1712</v>
      </c>
      <c r="H3574" t="str">
        <f>INDEX('Vensim Variables'!$B:$B,MATCH(EPS!$B3574,'Vensim Variables'!$A:$A,0))</f>
        <v>g pollutant</v>
      </c>
      <c r="I3574" t="str">
        <f t="shared" si="110"/>
        <v>OC</v>
      </c>
      <c r="J3574">
        <f>INDEX(NoSettings!$C:$C,MATCH(EPS!$A3574,NoSettings!$A:$A,0))</f>
        <v>0</v>
      </c>
      <c r="K3574" s="109">
        <f>INDEX(GWP!$C$2:$C$13,MATCH(EPS!I3574,GWP!$B$2:$B$13,0))</f>
        <v>-46</v>
      </c>
      <c r="L3574" s="5">
        <f t="shared" si="111"/>
        <v>0</v>
      </c>
    </row>
    <row r="3575" spans="1:12">
      <c r="A3575" t="s">
        <v>5294</v>
      </c>
      <c r="B3575" t="s">
        <v>5</v>
      </c>
      <c r="C3575" t="s">
        <v>1737</v>
      </c>
      <c r="D3575" t="s">
        <v>7008</v>
      </c>
      <c r="E3575" t="s">
        <v>1713</v>
      </c>
      <c r="H3575" t="str">
        <f>INDEX('Vensim Variables'!$B:$B,MATCH(EPS!$B3575,'Vensim Variables'!$A:$A,0))</f>
        <v>g pollutant</v>
      </c>
      <c r="I3575" t="str">
        <f t="shared" si="110"/>
        <v>CH4</v>
      </c>
      <c r="J3575">
        <f>INDEX(NoSettings!$C:$C,MATCH(EPS!$A3575,NoSettings!$A:$A,0))</f>
        <v>0</v>
      </c>
      <c r="K3575" s="109">
        <f>INDEX(GWP!$C$2:$C$13,MATCH(EPS!I3575,GWP!$B$2:$B$13,0))</f>
        <v>28</v>
      </c>
      <c r="L3575" s="5">
        <f t="shared" si="111"/>
        <v>0</v>
      </c>
    </row>
    <row r="3576" spans="1:12">
      <c r="A3576" t="s">
        <v>5295</v>
      </c>
      <c r="B3576" t="s">
        <v>5</v>
      </c>
      <c r="C3576" t="s">
        <v>1737</v>
      </c>
      <c r="D3576" t="s">
        <v>7008</v>
      </c>
      <c r="E3576" t="s">
        <v>1714</v>
      </c>
      <c r="H3576" t="str">
        <f>INDEX('Vensim Variables'!$B:$B,MATCH(EPS!$B3576,'Vensim Variables'!$A:$A,0))</f>
        <v>g pollutant</v>
      </c>
      <c r="I3576" t="str">
        <f t="shared" si="110"/>
        <v>N2O</v>
      </c>
      <c r="J3576">
        <f>INDEX(NoSettings!$C:$C,MATCH(EPS!$A3576,NoSettings!$A:$A,0))</f>
        <v>0</v>
      </c>
      <c r="K3576" s="109">
        <f>INDEX(GWP!$C$2:$C$13,MATCH(EPS!I3576,GWP!$B$2:$B$13,0))</f>
        <v>265</v>
      </c>
      <c r="L3576" s="5">
        <f t="shared" si="111"/>
        <v>0</v>
      </c>
    </row>
    <row r="3577" spans="1:12">
      <c r="A3577" t="s">
        <v>5296</v>
      </c>
      <c r="B3577" t="s">
        <v>5</v>
      </c>
      <c r="C3577" t="s">
        <v>1737</v>
      </c>
      <c r="D3577" t="s">
        <v>7008</v>
      </c>
      <c r="E3577" t="s">
        <v>1715</v>
      </c>
      <c r="H3577" t="str">
        <f>INDEX('Vensim Variables'!$B:$B,MATCH(EPS!$B3577,'Vensim Variables'!$A:$A,0))</f>
        <v>g pollutant</v>
      </c>
      <c r="I3577" t="str">
        <f t="shared" si="110"/>
        <v>F gases</v>
      </c>
      <c r="J3577">
        <f>INDEX(NoSettings!$C:$C,MATCH(EPS!$A3577,NoSettings!$A:$A,0))</f>
        <v>0</v>
      </c>
      <c r="K3577" s="109">
        <f>INDEX(GWP!$C$2:$C$13,MATCH(EPS!I3577,GWP!$B$2:$B$13,0))</f>
        <v>1</v>
      </c>
      <c r="L3577" s="5">
        <f t="shared" si="111"/>
        <v>0</v>
      </c>
    </row>
    <row r="3578" spans="1:12">
      <c r="A3578" t="s">
        <v>5297</v>
      </c>
      <c r="B3578" t="s">
        <v>5</v>
      </c>
      <c r="C3578" t="s">
        <v>1737</v>
      </c>
      <c r="D3578" t="s">
        <v>7009</v>
      </c>
      <c r="E3578" t="s">
        <v>1702</v>
      </c>
      <c r="H3578" t="str">
        <f>INDEX('Vensim Variables'!$B:$B,MATCH(EPS!$B3578,'Vensim Variables'!$A:$A,0))</f>
        <v>g pollutant</v>
      </c>
      <c r="I3578" t="str">
        <f t="shared" si="110"/>
        <v>CO2</v>
      </c>
      <c r="J3578">
        <f>INDEX(NoSettings!$C:$C,MATCH(EPS!$A3578,NoSettings!$A:$A,0))</f>
        <v>0</v>
      </c>
      <c r="K3578" s="109">
        <f>INDEX(GWP!$C$2:$C$13,MATCH(EPS!I3578,GWP!$B$2:$B$13,0))</f>
        <v>1</v>
      </c>
      <c r="L3578" s="5">
        <f t="shared" si="111"/>
        <v>0</v>
      </c>
    </row>
    <row r="3579" spans="1:12">
      <c r="A3579" t="s">
        <v>5298</v>
      </c>
      <c r="B3579" t="s">
        <v>5</v>
      </c>
      <c r="C3579" t="s">
        <v>1737</v>
      </c>
      <c r="D3579" t="s">
        <v>7009</v>
      </c>
      <c r="E3579" t="s">
        <v>1705</v>
      </c>
      <c r="H3579" t="str">
        <f>INDEX('Vensim Variables'!$B:$B,MATCH(EPS!$B3579,'Vensim Variables'!$A:$A,0))</f>
        <v>g pollutant</v>
      </c>
      <c r="I3579" t="str">
        <f t="shared" si="110"/>
        <v>VOC</v>
      </c>
      <c r="J3579">
        <f>INDEX(NoSettings!$C:$C,MATCH(EPS!$A3579,NoSettings!$A:$A,0))</f>
        <v>0</v>
      </c>
      <c r="K3579" s="109">
        <f>INDEX(GWP!$C$2:$C$13,MATCH(EPS!I3579,GWP!$B$2:$B$13,0))</f>
        <v>5</v>
      </c>
      <c r="L3579" s="5">
        <f t="shared" si="111"/>
        <v>0</v>
      </c>
    </row>
    <row r="3580" spans="1:12">
      <c r="A3580" t="s">
        <v>5299</v>
      </c>
      <c r="B3580" t="s">
        <v>5</v>
      </c>
      <c r="C3580" t="s">
        <v>1737</v>
      </c>
      <c r="D3580" t="s">
        <v>7009</v>
      </c>
      <c r="E3580" t="s">
        <v>1706</v>
      </c>
      <c r="H3580" t="str">
        <f>INDEX('Vensim Variables'!$B:$B,MATCH(EPS!$B3580,'Vensim Variables'!$A:$A,0))</f>
        <v>g pollutant</v>
      </c>
      <c r="I3580" t="str">
        <f t="shared" si="110"/>
        <v>CO</v>
      </c>
      <c r="J3580">
        <f>INDEX(NoSettings!$C:$C,MATCH(EPS!$A3580,NoSettings!$A:$A,0))</f>
        <v>0</v>
      </c>
      <c r="K3580" s="109">
        <f>INDEX(GWP!$C$2:$C$13,MATCH(EPS!I3580,GWP!$B$2:$B$13,0))</f>
        <v>1.8</v>
      </c>
      <c r="L3580" s="5">
        <f t="shared" si="111"/>
        <v>0</v>
      </c>
    </row>
    <row r="3581" spans="1:12">
      <c r="A3581" t="s">
        <v>5300</v>
      </c>
      <c r="B3581" t="s">
        <v>5</v>
      </c>
      <c r="C3581" t="s">
        <v>1737</v>
      </c>
      <c r="D3581" t="s">
        <v>7009</v>
      </c>
      <c r="E3581" t="s">
        <v>1707</v>
      </c>
      <c r="H3581" t="str">
        <f>INDEX('Vensim Variables'!$B:$B,MATCH(EPS!$B3581,'Vensim Variables'!$A:$A,0))</f>
        <v>g pollutant</v>
      </c>
      <c r="I3581" t="str">
        <f t="shared" si="110"/>
        <v>NOx</v>
      </c>
      <c r="J3581">
        <f>INDEX(NoSettings!$C:$C,MATCH(EPS!$A3581,NoSettings!$A:$A,0))</f>
        <v>0</v>
      </c>
      <c r="K3581" s="109">
        <f>INDEX(GWP!$C$2:$C$13,MATCH(EPS!I3581,GWP!$B$2:$B$13,0))</f>
        <v>-8.1999999999999993</v>
      </c>
      <c r="L3581" s="5">
        <f t="shared" si="111"/>
        <v>0</v>
      </c>
    </row>
    <row r="3582" spans="1:12">
      <c r="A3582" t="s">
        <v>5301</v>
      </c>
      <c r="B3582" t="s">
        <v>5</v>
      </c>
      <c r="C3582" t="s">
        <v>1737</v>
      </c>
      <c r="D3582" t="s">
        <v>7009</v>
      </c>
      <c r="E3582" t="s">
        <v>1708</v>
      </c>
      <c r="H3582" t="str">
        <f>INDEX('Vensim Variables'!$B:$B,MATCH(EPS!$B3582,'Vensim Variables'!$A:$A,0))</f>
        <v>g pollutant</v>
      </c>
      <c r="I3582" t="str">
        <f t="shared" si="110"/>
        <v>PM10</v>
      </c>
      <c r="J3582">
        <f>INDEX(NoSettings!$C:$C,MATCH(EPS!$A3582,NoSettings!$A:$A,0))</f>
        <v>0</v>
      </c>
      <c r="K3582" s="109">
        <f>INDEX(GWP!$C$2:$C$13,MATCH(EPS!I3582,GWP!$B$2:$B$13,0))</f>
        <v>0</v>
      </c>
      <c r="L3582" s="5">
        <f t="shared" si="111"/>
        <v>0</v>
      </c>
    </row>
    <row r="3583" spans="1:12">
      <c r="A3583" t="s">
        <v>5302</v>
      </c>
      <c r="B3583" t="s">
        <v>5</v>
      </c>
      <c r="C3583" t="s">
        <v>1737</v>
      </c>
      <c r="D3583" t="s">
        <v>7009</v>
      </c>
      <c r="E3583" t="s">
        <v>1709</v>
      </c>
      <c r="H3583" t="str">
        <f>INDEX('Vensim Variables'!$B:$B,MATCH(EPS!$B3583,'Vensim Variables'!$A:$A,0))</f>
        <v>g pollutant</v>
      </c>
      <c r="I3583" t="str">
        <f t="shared" si="110"/>
        <v>PM25</v>
      </c>
      <c r="J3583">
        <f>INDEX(NoSettings!$C:$C,MATCH(EPS!$A3583,NoSettings!$A:$A,0))</f>
        <v>0</v>
      </c>
      <c r="K3583" s="109">
        <f>INDEX(GWP!$C$2:$C$13,MATCH(EPS!I3583,GWP!$B$2:$B$13,0))</f>
        <v>0</v>
      </c>
      <c r="L3583" s="5">
        <f t="shared" si="111"/>
        <v>0</v>
      </c>
    </row>
    <row r="3584" spans="1:12">
      <c r="A3584" t="s">
        <v>5303</v>
      </c>
      <c r="B3584" t="s">
        <v>5</v>
      </c>
      <c r="C3584" t="s">
        <v>1737</v>
      </c>
      <c r="D3584" t="s">
        <v>7009</v>
      </c>
      <c r="E3584" t="s">
        <v>1710</v>
      </c>
      <c r="H3584" t="str">
        <f>INDEX('Vensim Variables'!$B:$B,MATCH(EPS!$B3584,'Vensim Variables'!$A:$A,0))</f>
        <v>g pollutant</v>
      </c>
      <c r="I3584" t="str">
        <f t="shared" si="110"/>
        <v>SOx</v>
      </c>
      <c r="J3584">
        <f>INDEX(NoSettings!$C:$C,MATCH(EPS!$A3584,NoSettings!$A:$A,0))</f>
        <v>0</v>
      </c>
      <c r="K3584" s="109">
        <f>INDEX(GWP!$C$2:$C$13,MATCH(EPS!I3584,GWP!$B$2:$B$13,0))</f>
        <v>0</v>
      </c>
      <c r="L3584" s="5">
        <f t="shared" si="111"/>
        <v>0</v>
      </c>
    </row>
    <row r="3585" spans="1:12">
      <c r="A3585" t="s">
        <v>5304</v>
      </c>
      <c r="B3585" t="s">
        <v>5</v>
      </c>
      <c r="C3585" t="s">
        <v>1737</v>
      </c>
      <c r="D3585" t="s">
        <v>7009</v>
      </c>
      <c r="E3585" t="s">
        <v>1711</v>
      </c>
      <c r="H3585" t="str">
        <f>INDEX('Vensim Variables'!$B:$B,MATCH(EPS!$B3585,'Vensim Variables'!$A:$A,0))</f>
        <v>g pollutant</v>
      </c>
      <c r="I3585" t="str">
        <f t="shared" si="110"/>
        <v>BC</v>
      </c>
      <c r="J3585">
        <f>INDEX(NoSettings!$C:$C,MATCH(EPS!$A3585,NoSettings!$A:$A,0))</f>
        <v>0</v>
      </c>
      <c r="K3585" s="109">
        <f>INDEX(GWP!$C$2:$C$13,MATCH(EPS!I3585,GWP!$B$2:$B$13,0))</f>
        <v>345</v>
      </c>
      <c r="L3585" s="5">
        <f t="shared" si="111"/>
        <v>0</v>
      </c>
    </row>
    <row r="3586" spans="1:12">
      <c r="A3586" t="s">
        <v>5305</v>
      </c>
      <c r="B3586" t="s">
        <v>5</v>
      </c>
      <c r="C3586" t="s">
        <v>1737</v>
      </c>
      <c r="D3586" t="s">
        <v>7009</v>
      </c>
      <c r="E3586" t="s">
        <v>1712</v>
      </c>
      <c r="H3586" t="str">
        <f>INDEX('Vensim Variables'!$B:$B,MATCH(EPS!$B3586,'Vensim Variables'!$A:$A,0))</f>
        <v>g pollutant</v>
      </c>
      <c r="I3586" t="str">
        <f t="shared" si="110"/>
        <v>OC</v>
      </c>
      <c r="J3586">
        <f>INDEX(NoSettings!$C:$C,MATCH(EPS!$A3586,NoSettings!$A:$A,0))</f>
        <v>0</v>
      </c>
      <c r="K3586" s="109">
        <f>INDEX(GWP!$C$2:$C$13,MATCH(EPS!I3586,GWP!$B$2:$B$13,0))</f>
        <v>-46</v>
      </c>
      <c r="L3586" s="5">
        <f t="shared" si="111"/>
        <v>0</v>
      </c>
    </row>
    <row r="3587" spans="1:12">
      <c r="A3587" t="s">
        <v>5306</v>
      </c>
      <c r="B3587" t="s">
        <v>5</v>
      </c>
      <c r="C3587" t="s">
        <v>1737</v>
      </c>
      <c r="D3587" t="s">
        <v>7009</v>
      </c>
      <c r="E3587" t="s">
        <v>1713</v>
      </c>
      <c r="H3587" t="str">
        <f>INDEX('Vensim Variables'!$B:$B,MATCH(EPS!$B3587,'Vensim Variables'!$A:$A,0))</f>
        <v>g pollutant</v>
      </c>
      <c r="I3587" t="str">
        <f t="shared" ref="I3587:I3650" si="112">IF(OR(C3587="CO2",C3587="CH4",C3587="N2O",C3587="F gases",C3587="VOC",C3587="CO",C3587="NOx",C3587="PM10",C3587="PM25",C3587="SOx",C3587="BC",C3587="OC"),C3587,IF(OR(D3587="CO2",D3587="CH4",D3587="N2O",D3587="F gases",D3587="VOC",D3587="CO",D3587="NOx",D3587="PM10",D3587="PM25",D3587="SOx",D3587="BC",D3587="OC"),D3587,IF(OR(E3587="CO2",E3587="CH4",E3587="N2O",E3587="F gases",E3587="VOC",E3587="CO",E3587="NOx",E3587="PM10",E3587="PM25",E3587="SOx",E3587="BC",E3587="OC"),E3587,"NA")))</f>
        <v>CH4</v>
      </c>
      <c r="J3587">
        <f>INDEX(NoSettings!$C:$C,MATCH(EPS!$A3587,NoSettings!$A:$A,0))</f>
        <v>0</v>
      </c>
      <c r="K3587" s="109">
        <f>INDEX(GWP!$C$2:$C$13,MATCH(EPS!I3587,GWP!$B$2:$B$13,0))</f>
        <v>28</v>
      </c>
      <c r="L3587" s="5">
        <f t="shared" ref="L3587:L3650" si="113">IF(H3587="g pollutant",K3587*J3587/10^12,IF(H3587="MMTCO2e",J3587,IF(H3587="MWh",J3587,0)))</f>
        <v>0</v>
      </c>
    </row>
    <row r="3588" spans="1:12">
      <c r="A3588" t="s">
        <v>5307</v>
      </c>
      <c r="B3588" t="s">
        <v>5</v>
      </c>
      <c r="C3588" t="s">
        <v>1737</v>
      </c>
      <c r="D3588" t="s">
        <v>7009</v>
      </c>
      <c r="E3588" t="s">
        <v>1714</v>
      </c>
      <c r="H3588" t="str">
        <f>INDEX('Vensim Variables'!$B:$B,MATCH(EPS!$B3588,'Vensim Variables'!$A:$A,0))</f>
        <v>g pollutant</v>
      </c>
      <c r="I3588" t="str">
        <f t="shared" si="112"/>
        <v>N2O</v>
      </c>
      <c r="J3588">
        <f>INDEX(NoSettings!$C:$C,MATCH(EPS!$A3588,NoSettings!$A:$A,0))</f>
        <v>0</v>
      </c>
      <c r="K3588" s="109">
        <f>INDEX(GWP!$C$2:$C$13,MATCH(EPS!I3588,GWP!$B$2:$B$13,0))</f>
        <v>265</v>
      </c>
      <c r="L3588" s="5">
        <f t="shared" si="113"/>
        <v>0</v>
      </c>
    </row>
    <row r="3589" spans="1:12">
      <c r="A3589" t="s">
        <v>5308</v>
      </c>
      <c r="B3589" t="s">
        <v>5</v>
      </c>
      <c r="C3589" t="s">
        <v>1737</v>
      </c>
      <c r="D3589" t="s">
        <v>7009</v>
      </c>
      <c r="E3589" t="s">
        <v>1715</v>
      </c>
      <c r="H3589" t="str">
        <f>INDEX('Vensim Variables'!$B:$B,MATCH(EPS!$B3589,'Vensim Variables'!$A:$A,0))</f>
        <v>g pollutant</v>
      </c>
      <c r="I3589" t="str">
        <f t="shared" si="112"/>
        <v>F gases</v>
      </c>
      <c r="J3589">
        <f>INDEX(NoSettings!$C:$C,MATCH(EPS!$A3589,NoSettings!$A:$A,0))</f>
        <v>0</v>
      </c>
      <c r="K3589" s="109">
        <f>INDEX(GWP!$C$2:$C$13,MATCH(EPS!I3589,GWP!$B$2:$B$13,0))</f>
        <v>1</v>
      </c>
      <c r="L3589" s="5">
        <f t="shared" si="113"/>
        <v>0</v>
      </c>
    </row>
    <row r="3590" spans="1:12">
      <c r="A3590" t="s">
        <v>5309</v>
      </c>
      <c r="B3590" t="s">
        <v>5</v>
      </c>
      <c r="C3590" t="s">
        <v>1737</v>
      </c>
      <c r="D3590" t="s">
        <v>7010</v>
      </c>
      <c r="E3590" t="s">
        <v>1702</v>
      </c>
      <c r="H3590" t="str">
        <f>INDEX('Vensim Variables'!$B:$B,MATCH(EPS!$B3590,'Vensim Variables'!$A:$A,0))</f>
        <v>g pollutant</v>
      </c>
      <c r="I3590" t="str">
        <f t="shared" si="112"/>
        <v>CO2</v>
      </c>
      <c r="J3590">
        <f>INDEX(NoSettings!$C:$C,MATCH(EPS!$A3590,NoSettings!$A:$A,0))</f>
        <v>0</v>
      </c>
      <c r="K3590" s="109">
        <f>INDEX(GWP!$C$2:$C$13,MATCH(EPS!I3590,GWP!$B$2:$B$13,0))</f>
        <v>1</v>
      </c>
      <c r="L3590" s="5">
        <f t="shared" si="113"/>
        <v>0</v>
      </c>
    </row>
    <row r="3591" spans="1:12">
      <c r="A3591" t="s">
        <v>5310</v>
      </c>
      <c r="B3591" t="s">
        <v>5</v>
      </c>
      <c r="C3591" t="s">
        <v>1737</v>
      </c>
      <c r="D3591" t="s">
        <v>7010</v>
      </c>
      <c r="E3591" t="s">
        <v>1705</v>
      </c>
      <c r="H3591" t="str">
        <f>INDEX('Vensim Variables'!$B:$B,MATCH(EPS!$B3591,'Vensim Variables'!$A:$A,0))</f>
        <v>g pollutant</v>
      </c>
      <c r="I3591" t="str">
        <f t="shared" si="112"/>
        <v>VOC</v>
      </c>
      <c r="J3591">
        <f>INDEX(NoSettings!$C:$C,MATCH(EPS!$A3591,NoSettings!$A:$A,0))</f>
        <v>0</v>
      </c>
      <c r="K3591" s="109">
        <f>INDEX(GWP!$C$2:$C$13,MATCH(EPS!I3591,GWP!$B$2:$B$13,0))</f>
        <v>5</v>
      </c>
      <c r="L3591" s="5">
        <f t="shared" si="113"/>
        <v>0</v>
      </c>
    </row>
    <row r="3592" spans="1:12">
      <c r="A3592" t="s">
        <v>5311</v>
      </c>
      <c r="B3592" t="s">
        <v>5</v>
      </c>
      <c r="C3592" t="s">
        <v>1737</v>
      </c>
      <c r="D3592" t="s">
        <v>7010</v>
      </c>
      <c r="E3592" t="s">
        <v>1706</v>
      </c>
      <c r="H3592" t="str">
        <f>INDEX('Vensim Variables'!$B:$B,MATCH(EPS!$B3592,'Vensim Variables'!$A:$A,0))</f>
        <v>g pollutant</v>
      </c>
      <c r="I3592" t="str">
        <f t="shared" si="112"/>
        <v>CO</v>
      </c>
      <c r="J3592">
        <f>INDEX(NoSettings!$C:$C,MATCH(EPS!$A3592,NoSettings!$A:$A,0))</f>
        <v>0</v>
      </c>
      <c r="K3592" s="109">
        <f>INDEX(GWP!$C$2:$C$13,MATCH(EPS!I3592,GWP!$B$2:$B$13,0))</f>
        <v>1.8</v>
      </c>
      <c r="L3592" s="5">
        <f t="shared" si="113"/>
        <v>0</v>
      </c>
    </row>
    <row r="3593" spans="1:12">
      <c r="A3593" t="s">
        <v>5312</v>
      </c>
      <c r="B3593" t="s">
        <v>5</v>
      </c>
      <c r="C3593" t="s">
        <v>1737</v>
      </c>
      <c r="D3593" t="s">
        <v>7010</v>
      </c>
      <c r="E3593" t="s">
        <v>1707</v>
      </c>
      <c r="H3593" t="str">
        <f>INDEX('Vensim Variables'!$B:$B,MATCH(EPS!$B3593,'Vensim Variables'!$A:$A,0))</f>
        <v>g pollutant</v>
      </c>
      <c r="I3593" t="str">
        <f t="shared" si="112"/>
        <v>NOx</v>
      </c>
      <c r="J3593">
        <f>INDEX(NoSettings!$C:$C,MATCH(EPS!$A3593,NoSettings!$A:$A,0))</f>
        <v>0</v>
      </c>
      <c r="K3593" s="109">
        <f>INDEX(GWP!$C$2:$C$13,MATCH(EPS!I3593,GWP!$B$2:$B$13,0))</f>
        <v>-8.1999999999999993</v>
      </c>
      <c r="L3593" s="5">
        <f t="shared" si="113"/>
        <v>0</v>
      </c>
    </row>
    <row r="3594" spans="1:12">
      <c r="A3594" t="s">
        <v>5313</v>
      </c>
      <c r="B3594" t="s">
        <v>5</v>
      </c>
      <c r="C3594" t="s">
        <v>1737</v>
      </c>
      <c r="D3594" t="s">
        <v>7010</v>
      </c>
      <c r="E3594" t="s">
        <v>1708</v>
      </c>
      <c r="H3594" t="str">
        <f>INDEX('Vensim Variables'!$B:$B,MATCH(EPS!$B3594,'Vensim Variables'!$A:$A,0))</f>
        <v>g pollutant</v>
      </c>
      <c r="I3594" t="str">
        <f t="shared" si="112"/>
        <v>PM10</v>
      </c>
      <c r="J3594">
        <f>INDEX(NoSettings!$C:$C,MATCH(EPS!$A3594,NoSettings!$A:$A,0))</f>
        <v>0</v>
      </c>
      <c r="K3594" s="109">
        <f>INDEX(GWP!$C$2:$C$13,MATCH(EPS!I3594,GWP!$B$2:$B$13,0))</f>
        <v>0</v>
      </c>
      <c r="L3594" s="5">
        <f t="shared" si="113"/>
        <v>0</v>
      </c>
    </row>
    <row r="3595" spans="1:12">
      <c r="A3595" t="s">
        <v>5314</v>
      </c>
      <c r="B3595" t="s">
        <v>5</v>
      </c>
      <c r="C3595" t="s">
        <v>1737</v>
      </c>
      <c r="D3595" t="s">
        <v>7010</v>
      </c>
      <c r="E3595" t="s">
        <v>1709</v>
      </c>
      <c r="H3595" t="str">
        <f>INDEX('Vensim Variables'!$B:$B,MATCH(EPS!$B3595,'Vensim Variables'!$A:$A,0))</f>
        <v>g pollutant</v>
      </c>
      <c r="I3595" t="str">
        <f t="shared" si="112"/>
        <v>PM25</v>
      </c>
      <c r="J3595">
        <f>INDEX(NoSettings!$C:$C,MATCH(EPS!$A3595,NoSettings!$A:$A,0))</f>
        <v>0</v>
      </c>
      <c r="K3595" s="109">
        <f>INDEX(GWP!$C$2:$C$13,MATCH(EPS!I3595,GWP!$B$2:$B$13,0))</f>
        <v>0</v>
      </c>
      <c r="L3595" s="5">
        <f t="shared" si="113"/>
        <v>0</v>
      </c>
    </row>
    <row r="3596" spans="1:12">
      <c r="A3596" t="s">
        <v>5315</v>
      </c>
      <c r="B3596" t="s">
        <v>5</v>
      </c>
      <c r="C3596" t="s">
        <v>1737</v>
      </c>
      <c r="D3596" t="s">
        <v>7010</v>
      </c>
      <c r="E3596" t="s">
        <v>1710</v>
      </c>
      <c r="H3596" t="str">
        <f>INDEX('Vensim Variables'!$B:$B,MATCH(EPS!$B3596,'Vensim Variables'!$A:$A,0))</f>
        <v>g pollutant</v>
      </c>
      <c r="I3596" t="str">
        <f t="shared" si="112"/>
        <v>SOx</v>
      </c>
      <c r="J3596">
        <f>INDEX(NoSettings!$C:$C,MATCH(EPS!$A3596,NoSettings!$A:$A,0))</f>
        <v>0</v>
      </c>
      <c r="K3596" s="109">
        <f>INDEX(GWP!$C$2:$C$13,MATCH(EPS!I3596,GWP!$B$2:$B$13,0))</f>
        <v>0</v>
      </c>
      <c r="L3596" s="5">
        <f t="shared" si="113"/>
        <v>0</v>
      </c>
    </row>
    <row r="3597" spans="1:12">
      <c r="A3597" t="s">
        <v>5316</v>
      </c>
      <c r="B3597" t="s">
        <v>5</v>
      </c>
      <c r="C3597" t="s">
        <v>1737</v>
      </c>
      <c r="D3597" t="s">
        <v>7010</v>
      </c>
      <c r="E3597" t="s">
        <v>1711</v>
      </c>
      <c r="H3597" t="str">
        <f>INDEX('Vensim Variables'!$B:$B,MATCH(EPS!$B3597,'Vensim Variables'!$A:$A,0))</f>
        <v>g pollutant</v>
      </c>
      <c r="I3597" t="str">
        <f t="shared" si="112"/>
        <v>BC</v>
      </c>
      <c r="J3597">
        <f>INDEX(NoSettings!$C:$C,MATCH(EPS!$A3597,NoSettings!$A:$A,0))</f>
        <v>0</v>
      </c>
      <c r="K3597" s="109">
        <f>INDEX(GWP!$C$2:$C$13,MATCH(EPS!I3597,GWP!$B$2:$B$13,0))</f>
        <v>345</v>
      </c>
      <c r="L3597" s="5">
        <f t="shared" si="113"/>
        <v>0</v>
      </c>
    </row>
    <row r="3598" spans="1:12">
      <c r="A3598" t="s">
        <v>5317</v>
      </c>
      <c r="B3598" t="s">
        <v>5</v>
      </c>
      <c r="C3598" t="s">
        <v>1737</v>
      </c>
      <c r="D3598" t="s">
        <v>7010</v>
      </c>
      <c r="E3598" t="s">
        <v>1712</v>
      </c>
      <c r="H3598" t="str">
        <f>INDEX('Vensim Variables'!$B:$B,MATCH(EPS!$B3598,'Vensim Variables'!$A:$A,0))</f>
        <v>g pollutant</v>
      </c>
      <c r="I3598" t="str">
        <f t="shared" si="112"/>
        <v>OC</v>
      </c>
      <c r="J3598">
        <f>INDEX(NoSettings!$C:$C,MATCH(EPS!$A3598,NoSettings!$A:$A,0))</f>
        <v>0</v>
      </c>
      <c r="K3598" s="109">
        <f>INDEX(GWP!$C$2:$C$13,MATCH(EPS!I3598,GWP!$B$2:$B$13,0))</f>
        <v>-46</v>
      </c>
      <c r="L3598" s="5">
        <f t="shared" si="113"/>
        <v>0</v>
      </c>
    </row>
    <row r="3599" spans="1:12">
      <c r="A3599" t="s">
        <v>5318</v>
      </c>
      <c r="B3599" t="s">
        <v>5</v>
      </c>
      <c r="C3599" t="s">
        <v>1737</v>
      </c>
      <c r="D3599" t="s">
        <v>7010</v>
      </c>
      <c r="E3599" t="s">
        <v>1713</v>
      </c>
      <c r="H3599" t="str">
        <f>INDEX('Vensim Variables'!$B:$B,MATCH(EPS!$B3599,'Vensim Variables'!$A:$A,0))</f>
        <v>g pollutant</v>
      </c>
      <c r="I3599" t="str">
        <f t="shared" si="112"/>
        <v>CH4</v>
      </c>
      <c r="J3599">
        <f>INDEX(NoSettings!$C:$C,MATCH(EPS!$A3599,NoSettings!$A:$A,0))</f>
        <v>0</v>
      </c>
      <c r="K3599" s="109">
        <f>INDEX(GWP!$C$2:$C$13,MATCH(EPS!I3599,GWP!$B$2:$B$13,0))</f>
        <v>28</v>
      </c>
      <c r="L3599" s="5">
        <f t="shared" si="113"/>
        <v>0</v>
      </c>
    </row>
    <row r="3600" spans="1:12">
      <c r="A3600" t="s">
        <v>5319</v>
      </c>
      <c r="B3600" t="s">
        <v>5</v>
      </c>
      <c r="C3600" t="s">
        <v>1737</v>
      </c>
      <c r="D3600" t="s">
        <v>7010</v>
      </c>
      <c r="E3600" t="s">
        <v>1714</v>
      </c>
      <c r="H3600" t="str">
        <f>INDEX('Vensim Variables'!$B:$B,MATCH(EPS!$B3600,'Vensim Variables'!$A:$A,0))</f>
        <v>g pollutant</v>
      </c>
      <c r="I3600" t="str">
        <f t="shared" si="112"/>
        <v>N2O</v>
      </c>
      <c r="J3600">
        <f>INDEX(NoSettings!$C:$C,MATCH(EPS!$A3600,NoSettings!$A:$A,0))</f>
        <v>0</v>
      </c>
      <c r="K3600" s="109">
        <f>INDEX(GWP!$C$2:$C$13,MATCH(EPS!I3600,GWP!$B$2:$B$13,0))</f>
        <v>265</v>
      </c>
      <c r="L3600" s="5">
        <f t="shared" si="113"/>
        <v>0</v>
      </c>
    </row>
    <row r="3601" spans="1:12">
      <c r="A3601" t="s">
        <v>5320</v>
      </c>
      <c r="B3601" t="s">
        <v>5</v>
      </c>
      <c r="C3601" t="s">
        <v>1737</v>
      </c>
      <c r="D3601" t="s">
        <v>7010</v>
      </c>
      <c r="E3601" t="s">
        <v>1715</v>
      </c>
      <c r="H3601" t="str">
        <f>INDEX('Vensim Variables'!$B:$B,MATCH(EPS!$B3601,'Vensim Variables'!$A:$A,0))</f>
        <v>g pollutant</v>
      </c>
      <c r="I3601" t="str">
        <f t="shared" si="112"/>
        <v>F gases</v>
      </c>
      <c r="J3601">
        <f>INDEX(NoSettings!$C:$C,MATCH(EPS!$A3601,NoSettings!$A:$A,0))</f>
        <v>0</v>
      </c>
      <c r="K3601" s="109">
        <f>INDEX(GWP!$C$2:$C$13,MATCH(EPS!I3601,GWP!$B$2:$B$13,0))</f>
        <v>1</v>
      </c>
      <c r="L3601" s="5">
        <f t="shared" si="113"/>
        <v>0</v>
      </c>
    </row>
    <row r="3602" spans="1:12">
      <c r="A3602" t="s">
        <v>5321</v>
      </c>
      <c r="B3602" t="s">
        <v>5</v>
      </c>
      <c r="C3602" t="s">
        <v>1737</v>
      </c>
      <c r="D3602" t="s">
        <v>7011</v>
      </c>
      <c r="E3602" t="s">
        <v>1702</v>
      </c>
      <c r="H3602" t="str">
        <f>INDEX('Vensim Variables'!$B:$B,MATCH(EPS!$B3602,'Vensim Variables'!$A:$A,0))</f>
        <v>g pollutant</v>
      </c>
      <c r="I3602" t="str">
        <f t="shared" si="112"/>
        <v>CO2</v>
      </c>
      <c r="J3602">
        <f>INDEX(NoSettings!$C:$C,MATCH(EPS!$A3602,NoSettings!$A:$A,0))</f>
        <v>0</v>
      </c>
      <c r="K3602" s="109">
        <f>INDEX(GWP!$C$2:$C$13,MATCH(EPS!I3602,GWP!$B$2:$B$13,0))</f>
        <v>1</v>
      </c>
      <c r="L3602" s="5">
        <f t="shared" si="113"/>
        <v>0</v>
      </c>
    </row>
    <row r="3603" spans="1:12">
      <c r="A3603" t="s">
        <v>5322</v>
      </c>
      <c r="B3603" t="s">
        <v>5</v>
      </c>
      <c r="C3603" t="s">
        <v>1737</v>
      </c>
      <c r="D3603" t="s">
        <v>7011</v>
      </c>
      <c r="E3603" t="s">
        <v>1705</v>
      </c>
      <c r="H3603" t="str">
        <f>INDEX('Vensim Variables'!$B:$B,MATCH(EPS!$B3603,'Vensim Variables'!$A:$A,0))</f>
        <v>g pollutant</v>
      </c>
      <c r="I3603" t="str">
        <f t="shared" si="112"/>
        <v>VOC</v>
      </c>
      <c r="J3603">
        <f>INDEX(NoSettings!$C:$C,MATCH(EPS!$A3603,NoSettings!$A:$A,0))</f>
        <v>0</v>
      </c>
      <c r="K3603" s="109">
        <f>INDEX(GWP!$C$2:$C$13,MATCH(EPS!I3603,GWP!$B$2:$B$13,0))</f>
        <v>5</v>
      </c>
      <c r="L3603" s="5">
        <f t="shared" si="113"/>
        <v>0</v>
      </c>
    </row>
    <row r="3604" spans="1:12">
      <c r="A3604" t="s">
        <v>5323</v>
      </c>
      <c r="B3604" t="s">
        <v>5</v>
      </c>
      <c r="C3604" t="s">
        <v>1737</v>
      </c>
      <c r="D3604" t="s">
        <v>7011</v>
      </c>
      <c r="E3604" t="s">
        <v>1706</v>
      </c>
      <c r="H3604" t="str">
        <f>INDEX('Vensim Variables'!$B:$B,MATCH(EPS!$B3604,'Vensim Variables'!$A:$A,0))</f>
        <v>g pollutant</v>
      </c>
      <c r="I3604" t="str">
        <f t="shared" si="112"/>
        <v>CO</v>
      </c>
      <c r="J3604">
        <f>INDEX(NoSettings!$C:$C,MATCH(EPS!$A3604,NoSettings!$A:$A,0))</f>
        <v>0</v>
      </c>
      <c r="K3604" s="109">
        <f>INDEX(GWP!$C$2:$C$13,MATCH(EPS!I3604,GWP!$B$2:$B$13,0))</f>
        <v>1.8</v>
      </c>
      <c r="L3604" s="5">
        <f t="shared" si="113"/>
        <v>0</v>
      </c>
    </row>
    <row r="3605" spans="1:12">
      <c r="A3605" t="s">
        <v>5324</v>
      </c>
      <c r="B3605" t="s">
        <v>5</v>
      </c>
      <c r="C3605" t="s">
        <v>1737</v>
      </c>
      <c r="D3605" t="s">
        <v>7011</v>
      </c>
      <c r="E3605" t="s">
        <v>1707</v>
      </c>
      <c r="H3605" t="str">
        <f>INDEX('Vensim Variables'!$B:$B,MATCH(EPS!$B3605,'Vensim Variables'!$A:$A,0))</f>
        <v>g pollutant</v>
      </c>
      <c r="I3605" t="str">
        <f t="shared" si="112"/>
        <v>NOx</v>
      </c>
      <c r="J3605">
        <f>INDEX(NoSettings!$C:$C,MATCH(EPS!$A3605,NoSettings!$A:$A,0))</f>
        <v>0</v>
      </c>
      <c r="K3605" s="109">
        <f>INDEX(GWP!$C$2:$C$13,MATCH(EPS!I3605,GWP!$B$2:$B$13,0))</f>
        <v>-8.1999999999999993</v>
      </c>
      <c r="L3605" s="5">
        <f t="shared" si="113"/>
        <v>0</v>
      </c>
    </row>
    <row r="3606" spans="1:12">
      <c r="A3606" t="s">
        <v>5325</v>
      </c>
      <c r="B3606" t="s">
        <v>5</v>
      </c>
      <c r="C3606" t="s">
        <v>1737</v>
      </c>
      <c r="D3606" t="s">
        <v>7011</v>
      </c>
      <c r="E3606" t="s">
        <v>1708</v>
      </c>
      <c r="H3606" t="str">
        <f>INDEX('Vensim Variables'!$B:$B,MATCH(EPS!$B3606,'Vensim Variables'!$A:$A,0))</f>
        <v>g pollutant</v>
      </c>
      <c r="I3606" t="str">
        <f t="shared" si="112"/>
        <v>PM10</v>
      </c>
      <c r="J3606">
        <f>INDEX(NoSettings!$C:$C,MATCH(EPS!$A3606,NoSettings!$A:$A,0))</f>
        <v>0</v>
      </c>
      <c r="K3606" s="109">
        <f>INDEX(GWP!$C$2:$C$13,MATCH(EPS!I3606,GWP!$B$2:$B$13,0))</f>
        <v>0</v>
      </c>
      <c r="L3606" s="5">
        <f t="shared" si="113"/>
        <v>0</v>
      </c>
    </row>
    <row r="3607" spans="1:12">
      <c r="A3607" t="s">
        <v>5326</v>
      </c>
      <c r="B3607" t="s">
        <v>5</v>
      </c>
      <c r="C3607" t="s">
        <v>1737</v>
      </c>
      <c r="D3607" t="s">
        <v>7011</v>
      </c>
      <c r="E3607" t="s">
        <v>1709</v>
      </c>
      <c r="H3607" t="str">
        <f>INDEX('Vensim Variables'!$B:$B,MATCH(EPS!$B3607,'Vensim Variables'!$A:$A,0))</f>
        <v>g pollutant</v>
      </c>
      <c r="I3607" t="str">
        <f t="shared" si="112"/>
        <v>PM25</v>
      </c>
      <c r="J3607">
        <f>INDEX(NoSettings!$C:$C,MATCH(EPS!$A3607,NoSettings!$A:$A,0))</f>
        <v>0</v>
      </c>
      <c r="K3607" s="109">
        <f>INDEX(GWP!$C$2:$C$13,MATCH(EPS!I3607,GWP!$B$2:$B$13,0))</f>
        <v>0</v>
      </c>
      <c r="L3607" s="5">
        <f t="shared" si="113"/>
        <v>0</v>
      </c>
    </row>
    <row r="3608" spans="1:12">
      <c r="A3608" t="s">
        <v>5327</v>
      </c>
      <c r="B3608" t="s">
        <v>5</v>
      </c>
      <c r="C3608" t="s">
        <v>1737</v>
      </c>
      <c r="D3608" t="s">
        <v>7011</v>
      </c>
      <c r="E3608" t="s">
        <v>1710</v>
      </c>
      <c r="H3608" t="str">
        <f>INDEX('Vensim Variables'!$B:$B,MATCH(EPS!$B3608,'Vensim Variables'!$A:$A,0))</f>
        <v>g pollutant</v>
      </c>
      <c r="I3608" t="str">
        <f t="shared" si="112"/>
        <v>SOx</v>
      </c>
      <c r="J3608">
        <f>INDEX(NoSettings!$C:$C,MATCH(EPS!$A3608,NoSettings!$A:$A,0))</f>
        <v>0</v>
      </c>
      <c r="K3608" s="109">
        <f>INDEX(GWP!$C$2:$C$13,MATCH(EPS!I3608,GWP!$B$2:$B$13,0))</f>
        <v>0</v>
      </c>
      <c r="L3608" s="5">
        <f t="shared" si="113"/>
        <v>0</v>
      </c>
    </row>
    <row r="3609" spans="1:12">
      <c r="A3609" t="s">
        <v>5328</v>
      </c>
      <c r="B3609" t="s">
        <v>5</v>
      </c>
      <c r="C3609" t="s">
        <v>1737</v>
      </c>
      <c r="D3609" t="s">
        <v>7011</v>
      </c>
      <c r="E3609" t="s">
        <v>1711</v>
      </c>
      <c r="H3609" t="str">
        <f>INDEX('Vensim Variables'!$B:$B,MATCH(EPS!$B3609,'Vensim Variables'!$A:$A,0))</f>
        <v>g pollutant</v>
      </c>
      <c r="I3609" t="str">
        <f t="shared" si="112"/>
        <v>BC</v>
      </c>
      <c r="J3609">
        <f>INDEX(NoSettings!$C:$C,MATCH(EPS!$A3609,NoSettings!$A:$A,0))</f>
        <v>0</v>
      </c>
      <c r="K3609" s="109">
        <f>INDEX(GWP!$C$2:$C$13,MATCH(EPS!I3609,GWP!$B$2:$B$13,0))</f>
        <v>345</v>
      </c>
      <c r="L3609" s="5">
        <f t="shared" si="113"/>
        <v>0</v>
      </c>
    </row>
    <row r="3610" spans="1:12">
      <c r="A3610" t="s">
        <v>5329</v>
      </c>
      <c r="B3610" t="s">
        <v>5</v>
      </c>
      <c r="C3610" t="s">
        <v>1737</v>
      </c>
      <c r="D3610" t="s">
        <v>7011</v>
      </c>
      <c r="E3610" t="s">
        <v>1712</v>
      </c>
      <c r="H3610" t="str">
        <f>INDEX('Vensim Variables'!$B:$B,MATCH(EPS!$B3610,'Vensim Variables'!$A:$A,0))</f>
        <v>g pollutant</v>
      </c>
      <c r="I3610" t="str">
        <f t="shared" si="112"/>
        <v>OC</v>
      </c>
      <c r="J3610">
        <f>INDEX(NoSettings!$C:$C,MATCH(EPS!$A3610,NoSettings!$A:$A,0))</f>
        <v>0</v>
      </c>
      <c r="K3610" s="109">
        <f>INDEX(GWP!$C$2:$C$13,MATCH(EPS!I3610,GWP!$B$2:$B$13,0))</f>
        <v>-46</v>
      </c>
      <c r="L3610" s="5">
        <f t="shared" si="113"/>
        <v>0</v>
      </c>
    </row>
    <row r="3611" spans="1:12">
      <c r="A3611" t="s">
        <v>5330</v>
      </c>
      <c r="B3611" t="s">
        <v>5</v>
      </c>
      <c r="C3611" t="s">
        <v>1737</v>
      </c>
      <c r="D3611" t="s">
        <v>7011</v>
      </c>
      <c r="E3611" t="s">
        <v>1713</v>
      </c>
      <c r="H3611" t="str">
        <f>INDEX('Vensim Variables'!$B:$B,MATCH(EPS!$B3611,'Vensim Variables'!$A:$A,0))</f>
        <v>g pollutant</v>
      </c>
      <c r="I3611" t="str">
        <f t="shared" si="112"/>
        <v>CH4</v>
      </c>
      <c r="J3611">
        <f>INDEX(NoSettings!$C:$C,MATCH(EPS!$A3611,NoSettings!$A:$A,0))</f>
        <v>0</v>
      </c>
      <c r="K3611" s="109">
        <f>INDEX(GWP!$C$2:$C$13,MATCH(EPS!I3611,GWP!$B$2:$B$13,0))</f>
        <v>28</v>
      </c>
      <c r="L3611" s="5">
        <f t="shared" si="113"/>
        <v>0</v>
      </c>
    </row>
    <row r="3612" spans="1:12">
      <c r="A3612" t="s">
        <v>5331</v>
      </c>
      <c r="B3612" t="s">
        <v>5</v>
      </c>
      <c r="C3612" t="s">
        <v>1737</v>
      </c>
      <c r="D3612" t="s">
        <v>7011</v>
      </c>
      <c r="E3612" t="s">
        <v>1714</v>
      </c>
      <c r="H3612" t="str">
        <f>INDEX('Vensim Variables'!$B:$B,MATCH(EPS!$B3612,'Vensim Variables'!$A:$A,0))</f>
        <v>g pollutant</v>
      </c>
      <c r="I3612" t="str">
        <f t="shared" si="112"/>
        <v>N2O</v>
      </c>
      <c r="J3612">
        <f>INDEX(NoSettings!$C:$C,MATCH(EPS!$A3612,NoSettings!$A:$A,0))</f>
        <v>0</v>
      </c>
      <c r="K3612" s="109">
        <f>INDEX(GWP!$C$2:$C$13,MATCH(EPS!I3612,GWP!$B$2:$B$13,0))</f>
        <v>265</v>
      </c>
      <c r="L3612" s="5">
        <f t="shared" si="113"/>
        <v>0</v>
      </c>
    </row>
    <row r="3613" spans="1:12">
      <c r="A3613" t="s">
        <v>5332</v>
      </c>
      <c r="B3613" t="s">
        <v>5</v>
      </c>
      <c r="C3613" t="s">
        <v>1737</v>
      </c>
      <c r="D3613" t="s">
        <v>7011</v>
      </c>
      <c r="E3613" t="s">
        <v>1715</v>
      </c>
      <c r="H3613" t="str">
        <f>INDEX('Vensim Variables'!$B:$B,MATCH(EPS!$B3613,'Vensim Variables'!$A:$A,0))</f>
        <v>g pollutant</v>
      </c>
      <c r="I3613" t="str">
        <f t="shared" si="112"/>
        <v>F gases</v>
      </c>
      <c r="J3613">
        <f>INDEX(NoSettings!$C:$C,MATCH(EPS!$A3613,NoSettings!$A:$A,0))</f>
        <v>0</v>
      </c>
      <c r="K3613" s="109">
        <f>INDEX(GWP!$C$2:$C$13,MATCH(EPS!I3613,GWP!$B$2:$B$13,0))</f>
        <v>1</v>
      </c>
      <c r="L3613" s="5">
        <f t="shared" si="113"/>
        <v>0</v>
      </c>
    </row>
    <row r="3614" spans="1:12">
      <c r="A3614" t="s">
        <v>5333</v>
      </c>
      <c r="B3614" t="s">
        <v>5</v>
      </c>
      <c r="C3614" t="s">
        <v>1737</v>
      </c>
      <c r="D3614" t="s">
        <v>7012</v>
      </c>
      <c r="E3614" t="s">
        <v>1702</v>
      </c>
      <c r="H3614" t="str">
        <f>INDEX('Vensim Variables'!$B:$B,MATCH(EPS!$B3614,'Vensim Variables'!$A:$A,0))</f>
        <v>g pollutant</v>
      </c>
      <c r="I3614" t="str">
        <f t="shared" si="112"/>
        <v>CO2</v>
      </c>
      <c r="J3614">
        <f>INDEX(NoSettings!$C:$C,MATCH(EPS!$A3614,NoSettings!$A:$A,0))</f>
        <v>0</v>
      </c>
      <c r="K3614" s="109">
        <f>INDEX(GWP!$C$2:$C$13,MATCH(EPS!I3614,GWP!$B$2:$B$13,0))</f>
        <v>1</v>
      </c>
      <c r="L3614" s="5">
        <f t="shared" si="113"/>
        <v>0</v>
      </c>
    </row>
    <row r="3615" spans="1:12">
      <c r="A3615" t="s">
        <v>5334</v>
      </c>
      <c r="B3615" t="s">
        <v>5</v>
      </c>
      <c r="C3615" t="s">
        <v>1737</v>
      </c>
      <c r="D3615" t="s">
        <v>7012</v>
      </c>
      <c r="E3615" t="s">
        <v>1705</v>
      </c>
      <c r="H3615" t="str">
        <f>INDEX('Vensim Variables'!$B:$B,MATCH(EPS!$B3615,'Vensim Variables'!$A:$A,0))</f>
        <v>g pollutant</v>
      </c>
      <c r="I3615" t="str">
        <f t="shared" si="112"/>
        <v>VOC</v>
      </c>
      <c r="J3615">
        <f>INDEX(NoSettings!$C:$C,MATCH(EPS!$A3615,NoSettings!$A:$A,0))</f>
        <v>0</v>
      </c>
      <c r="K3615" s="109">
        <f>INDEX(GWP!$C$2:$C$13,MATCH(EPS!I3615,GWP!$B$2:$B$13,0))</f>
        <v>5</v>
      </c>
      <c r="L3615" s="5">
        <f t="shared" si="113"/>
        <v>0</v>
      </c>
    </row>
    <row r="3616" spans="1:12">
      <c r="A3616" t="s">
        <v>5335</v>
      </c>
      <c r="B3616" t="s">
        <v>5</v>
      </c>
      <c r="C3616" t="s">
        <v>1737</v>
      </c>
      <c r="D3616" t="s">
        <v>7012</v>
      </c>
      <c r="E3616" t="s">
        <v>1706</v>
      </c>
      <c r="H3616" t="str">
        <f>INDEX('Vensim Variables'!$B:$B,MATCH(EPS!$B3616,'Vensim Variables'!$A:$A,0))</f>
        <v>g pollutant</v>
      </c>
      <c r="I3616" t="str">
        <f t="shared" si="112"/>
        <v>CO</v>
      </c>
      <c r="J3616">
        <f>INDEX(NoSettings!$C:$C,MATCH(EPS!$A3616,NoSettings!$A:$A,0))</f>
        <v>0</v>
      </c>
      <c r="K3616" s="109">
        <f>INDEX(GWP!$C$2:$C$13,MATCH(EPS!I3616,GWP!$B$2:$B$13,0))</f>
        <v>1.8</v>
      </c>
      <c r="L3616" s="5">
        <f t="shared" si="113"/>
        <v>0</v>
      </c>
    </row>
    <row r="3617" spans="1:12">
      <c r="A3617" t="s">
        <v>5336</v>
      </c>
      <c r="B3617" t="s">
        <v>5</v>
      </c>
      <c r="C3617" t="s">
        <v>1737</v>
      </c>
      <c r="D3617" t="s">
        <v>7012</v>
      </c>
      <c r="E3617" t="s">
        <v>1707</v>
      </c>
      <c r="H3617" t="str">
        <f>INDEX('Vensim Variables'!$B:$B,MATCH(EPS!$B3617,'Vensim Variables'!$A:$A,0))</f>
        <v>g pollutant</v>
      </c>
      <c r="I3617" t="str">
        <f t="shared" si="112"/>
        <v>NOx</v>
      </c>
      <c r="J3617">
        <f>INDEX(NoSettings!$C:$C,MATCH(EPS!$A3617,NoSettings!$A:$A,0))</f>
        <v>0</v>
      </c>
      <c r="K3617" s="109">
        <f>INDEX(GWP!$C$2:$C$13,MATCH(EPS!I3617,GWP!$B$2:$B$13,0))</f>
        <v>-8.1999999999999993</v>
      </c>
      <c r="L3617" s="5">
        <f t="shared" si="113"/>
        <v>0</v>
      </c>
    </row>
    <row r="3618" spans="1:12">
      <c r="A3618" t="s">
        <v>5337</v>
      </c>
      <c r="B3618" t="s">
        <v>5</v>
      </c>
      <c r="C3618" t="s">
        <v>1737</v>
      </c>
      <c r="D3618" t="s">
        <v>7012</v>
      </c>
      <c r="E3618" t="s">
        <v>1708</v>
      </c>
      <c r="H3618" t="str">
        <f>INDEX('Vensim Variables'!$B:$B,MATCH(EPS!$B3618,'Vensim Variables'!$A:$A,0))</f>
        <v>g pollutant</v>
      </c>
      <c r="I3618" t="str">
        <f t="shared" si="112"/>
        <v>PM10</v>
      </c>
      <c r="J3618">
        <f>INDEX(NoSettings!$C:$C,MATCH(EPS!$A3618,NoSettings!$A:$A,0))</f>
        <v>0</v>
      </c>
      <c r="K3618" s="109">
        <f>INDEX(GWP!$C$2:$C$13,MATCH(EPS!I3618,GWP!$B$2:$B$13,0))</f>
        <v>0</v>
      </c>
      <c r="L3618" s="5">
        <f t="shared" si="113"/>
        <v>0</v>
      </c>
    </row>
    <row r="3619" spans="1:12">
      <c r="A3619" t="s">
        <v>5338</v>
      </c>
      <c r="B3619" t="s">
        <v>5</v>
      </c>
      <c r="C3619" t="s">
        <v>1737</v>
      </c>
      <c r="D3619" t="s">
        <v>7012</v>
      </c>
      <c r="E3619" t="s">
        <v>1709</v>
      </c>
      <c r="H3619" t="str">
        <f>INDEX('Vensim Variables'!$B:$B,MATCH(EPS!$B3619,'Vensim Variables'!$A:$A,0))</f>
        <v>g pollutant</v>
      </c>
      <c r="I3619" t="str">
        <f t="shared" si="112"/>
        <v>PM25</v>
      </c>
      <c r="J3619">
        <f>INDEX(NoSettings!$C:$C,MATCH(EPS!$A3619,NoSettings!$A:$A,0))</f>
        <v>0</v>
      </c>
      <c r="K3619" s="109">
        <f>INDEX(GWP!$C$2:$C$13,MATCH(EPS!I3619,GWP!$B$2:$B$13,0))</f>
        <v>0</v>
      </c>
      <c r="L3619" s="5">
        <f t="shared" si="113"/>
        <v>0</v>
      </c>
    </row>
    <row r="3620" spans="1:12">
      <c r="A3620" t="s">
        <v>5339</v>
      </c>
      <c r="B3620" t="s">
        <v>5</v>
      </c>
      <c r="C3620" t="s">
        <v>1737</v>
      </c>
      <c r="D3620" t="s">
        <v>7012</v>
      </c>
      <c r="E3620" t="s">
        <v>1710</v>
      </c>
      <c r="H3620" t="str">
        <f>INDEX('Vensim Variables'!$B:$B,MATCH(EPS!$B3620,'Vensim Variables'!$A:$A,0))</f>
        <v>g pollutant</v>
      </c>
      <c r="I3620" t="str">
        <f t="shared" si="112"/>
        <v>SOx</v>
      </c>
      <c r="J3620">
        <f>INDEX(NoSettings!$C:$C,MATCH(EPS!$A3620,NoSettings!$A:$A,0))</f>
        <v>0</v>
      </c>
      <c r="K3620" s="109">
        <f>INDEX(GWP!$C$2:$C$13,MATCH(EPS!I3620,GWP!$B$2:$B$13,0))</f>
        <v>0</v>
      </c>
      <c r="L3620" s="5">
        <f t="shared" si="113"/>
        <v>0</v>
      </c>
    </row>
    <row r="3621" spans="1:12">
      <c r="A3621" t="s">
        <v>5340</v>
      </c>
      <c r="B3621" t="s">
        <v>5</v>
      </c>
      <c r="C3621" t="s">
        <v>1737</v>
      </c>
      <c r="D3621" t="s">
        <v>7012</v>
      </c>
      <c r="E3621" t="s">
        <v>1711</v>
      </c>
      <c r="H3621" t="str">
        <f>INDEX('Vensim Variables'!$B:$B,MATCH(EPS!$B3621,'Vensim Variables'!$A:$A,0))</f>
        <v>g pollutant</v>
      </c>
      <c r="I3621" t="str">
        <f t="shared" si="112"/>
        <v>BC</v>
      </c>
      <c r="J3621">
        <f>INDEX(NoSettings!$C:$C,MATCH(EPS!$A3621,NoSettings!$A:$A,0))</f>
        <v>0</v>
      </c>
      <c r="K3621" s="109">
        <f>INDEX(GWP!$C$2:$C$13,MATCH(EPS!I3621,GWP!$B$2:$B$13,0))</f>
        <v>345</v>
      </c>
      <c r="L3621" s="5">
        <f t="shared" si="113"/>
        <v>0</v>
      </c>
    </row>
    <row r="3622" spans="1:12">
      <c r="A3622" t="s">
        <v>5341</v>
      </c>
      <c r="B3622" t="s">
        <v>5</v>
      </c>
      <c r="C3622" t="s">
        <v>1737</v>
      </c>
      <c r="D3622" t="s">
        <v>7012</v>
      </c>
      <c r="E3622" t="s">
        <v>1712</v>
      </c>
      <c r="H3622" t="str">
        <f>INDEX('Vensim Variables'!$B:$B,MATCH(EPS!$B3622,'Vensim Variables'!$A:$A,0))</f>
        <v>g pollutant</v>
      </c>
      <c r="I3622" t="str">
        <f t="shared" si="112"/>
        <v>OC</v>
      </c>
      <c r="J3622">
        <f>INDEX(NoSettings!$C:$C,MATCH(EPS!$A3622,NoSettings!$A:$A,0))</f>
        <v>0</v>
      </c>
      <c r="K3622" s="109">
        <f>INDEX(GWP!$C$2:$C$13,MATCH(EPS!I3622,GWP!$B$2:$B$13,0))</f>
        <v>-46</v>
      </c>
      <c r="L3622" s="5">
        <f t="shared" si="113"/>
        <v>0</v>
      </c>
    </row>
    <row r="3623" spans="1:12">
      <c r="A3623" t="s">
        <v>5342</v>
      </c>
      <c r="B3623" t="s">
        <v>5</v>
      </c>
      <c r="C3623" t="s">
        <v>1737</v>
      </c>
      <c r="D3623" t="s">
        <v>7012</v>
      </c>
      <c r="E3623" t="s">
        <v>1713</v>
      </c>
      <c r="H3623" t="str">
        <f>INDEX('Vensim Variables'!$B:$B,MATCH(EPS!$B3623,'Vensim Variables'!$A:$A,0))</f>
        <v>g pollutant</v>
      </c>
      <c r="I3623" t="str">
        <f t="shared" si="112"/>
        <v>CH4</v>
      </c>
      <c r="J3623">
        <f>INDEX(NoSettings!$C:$C,MATCH(EPS!$A3623,NoSettings!$A:$A,0))</f>
        <v>0</v>
      </c>
      <c r="K3623" s="109">
        <f>INDEX(GWP!$C$2:$C$13,MATCH(EPS!I3623,GWP!$B$2:$B$13,0))</f>
        <v>28</v>
      </c>
      <c r="L3623" s="5">
        <f t="shared" si="113"/>
        <v>0</v>
      </c>
    </row>
    <row r="3624" spans="1:12">
      <c r="A3624" t="s">
        <v>5343</v>
      </c>
      <c r="B3624" t="s">
        <v>5</v>
      </c>
      <c r="C3624" t="s">
        <v>1737</v>
      </c>
      <c r="D3624" t="s">
        <v>7012</v>
      </c>
      <c r="E3624" t="s">
        <v>1714</v>
      </c>
      <c r="H3624" t="str">
        <f>INDEX('Vensim Variables'!$B:$B,MATCH(EPS!$B3624,'Vensim Variables'!$A:$A,0))</f>
        <v>g pollutant</v>
      </c>
      <c r="I3624" t="str">
        <f t="shared" si="112"/>
        <v>N2O</v>
      </c>
      <c r="J3624">
        <f>INDEX(NoSettings!$C:$C,MATCH(EPS!$A3624,NoSettings!$A:$A,0))</f>
        <v>0</v>
      </c>
      <c r="K3624" s="109">
        <f>INDEX(GWP!$C$2:$C$13,MATCH(EPS!I3624,GWP!$B$2:$B$13,0))</f>
        <v>265</v>
      </c>
      <c r="L3624" s="5">
        <f t="shared" si="113"/>
        <v>0</v>
      </c>
    </row>
    <row r="3625" spans="1:12">
      <c r="A3625" t="s">
        <v>5344</v>
      </c>
      <c r="B3625" t="s">
        <v>5</v>
      </c>
      <c r="C3625" t="s">
        <v>1737</v>
      </c>
      <c r="D3625" t="s">
        <v>7012</v>
      </c>
      <c r="E3625" t="s">
        <v>1715</v>
      </c>
      <c r="H3625" t="str">
        <f>INDEX('Vensim Variables'!$B:$B,MATCH(EPS!$B3625,'Vensim Variables'!$A:$A,0))</f>
        <v>g pollutant</v>
      </c>
      <c r="I3625" t="str">
        <f t="shared" si="112"/>
        <v>F gases</v>
      </c>
      <c r="J3625">
        <f>INDEX(NoSettings!$C:$C,MATCH(EPS!$A3625,NoSettings!$A:$A,0))</f>
        <v>0</v>
      </c>
      <c r="K3625" s="109">
        <f>INDEX(GWP!$C$2:$C$13,MATCH(EPS!I3625,GWP!$B$2:$B$13,0))</f>
        <v>1</v>
      </c>
      <c r="L3625" s="5">
        <f t="shared" si="113"/>
        <v>0</v>
      </c>
    </row>
    <row r="3626" spans="1:12">
      <c r="A3626" t="s">
        <v>5345</v>
      </c>
      <c r="B3626" t="s">
        <v>5</v>
      </c>
      <c r="C3626" t="s">
        <v>1737</v>
      </c>
      <c r="D3626" t="s">
        <v>7013</v>
      </c>
      <c r="E3626" t="s">
        <v>1702</v>
      </c>
      <c r="H3626" t="str">
        <f>INDEX('Vensim Variables'!$B:$B,MATCH(EPS!$B3626,'Vensim Variables'!$A:$A,0))</f>
        <v>g pollutant</v>
      </c>
      <c r="I3626" t="str">
        <f t="shared" si="112"/>
        <v>CO2</v>
      </c>
      <c r="J3626">
        <f>INDEX(NoSettings!$C:$C,MATCH(EPS!$A3626,NoSettings!$A:$A,0))</f>
        <v>0</v>
      </c>
      <c r="K3626" s="109">
        <f>INDEX(GWP!$C$2:$C$13,MATCH(EPS!I3626,GWP!$B$2:$B$13,0))</f>
        <v>1</v>
      </c>
      <c r="L3626" s="5">
        <f t="shared" si="113"/>
        <v>0</v>
      </c>
    </row>
    <row r="3627" spans="1:12">
      <c r="A3627" t="s">
        <v>5346</v>
      </c>
      <c r="B3627" t="s">
        <v>5</v>
      </c>
      <c r="C3627" t="s">
        <v>1737</v>
      </c>
      <c r="D3627" t="s">
        <v>7013</v>
      </c>
      <c r="E3627" t="s">
        <v>1705</v>
      </c>
      <c r="H3627" t="str">
        <f>INDEX('Vensim Variables'!$B:$B,MATCH(EPS!$B3627,'Vensim Variables'!$A:$A,0))</f>
        <v>g pollutant</v>
      </c>
      <c r="I3627" t="str">
        <f t="shared" si="112"/>
        <v>VOC</v>
      </c>
      <c r="J3627">
        <f>INDEX(NoSettings!$C:$C,MATCH(EPS!$A3627,NoSettings!$A:$A,0))</f>
        <v>0</v>
      </c>
      <c r="K3627" s="109">
        <f>INDEX(GWP!$C$2:$C$13,MATCH(EPS!I3627,GWP!$B$2:$B$13,0))</f>
        <v>5</v>
      </c>
      <c r="L3627" s="5">
        <f t="shared" si="113"/>
        <v>0</v>
      </c>
    </row>
    <row r="3628" spans="1:12">
      <c r="A3628" t="s">
        <v>5347</v>
      </c>
      <c r="B3628" t="s">
        <v>5</v>
      </c>
      <c r="C3628" t="s">
        <v>1737</v>
      </c>
      <c r="D3628" t="s">
        <v>7013</v>
      </c>
      <c r="E3628" t="s">
        <v>1706</v>
      </c>
      <c r="H3628" t="str">
        <f>INDEX('Vensim Variables'!$B:$B,MATCH(EPS!$B3628,'Vensim Variables'!$A:$A,0))</f>
        <v>g pollutant</v>
      </c>
      <c r="I3628" t="str">
        <f t="shared" si="112"/>
        <v>CO</v>
      </c>
      <c r="J3628">
        <f>INDEX(NoSettings!$C:$C,MATCH(EPS!$A3628,NoSettings!$A:$A,0))</f>
        <v>0</v>
      </c>
      <c r="K3628" s="109">
        <f>INDEX(GWP!$C$2:$C$13,MATCH(EPS!I3628,GWP!$B$2:$B$13,0))</f>
        <v>1.8</v>
      </c>
      <c r="L3628" s="5">
        <f t="shared" si="113"/>
        <v>0</v>
      </c>
    </row>
    <row r="3629" spans="1:12">
      <c r="A3629" t="s">
        <v>5348</v>
      </c>
      <c r="B3629" t="s">
        <v>5</v>
      </c>
      <c r="C3629" t="s">
        <v>1737</v>
      </c>
      <c r="D3629" t="s">
        <v>7013</v>
      </c>
      <c r="E3629" t="s">
        <v>1707</v>
      </c>
      <c r="H3629" t="str">
        <f>INDEX('Vensim Variables'!$B:$B,MATCH(EPS!$B3629,'Vensim Variables'!$A:$A,0))</f>
        <v>g pollutant</v>
      </c>
      <c r="I3629" t="str">
        <f t="shared" si="112"/>
        <v>NOx</v>
      </c>
      <c r="J3629">
        <f>INDEX(NoSettings!$C:$C,MATCH(EPS!$A3629,NoSettings!$A:$A,0))</f>
        <v>0</v>
      </c>
      <c r="K3629" s="109">
        <f>INDEX(GWP!$C$2:$C$13,MATCH(EPS!I3629,GWP!$B$2:$B$13,0))</f>
        <v>-8.1999999999999993</v>
      </c>
      <c r="L3629" s="5">
        <f t="shared" si="113"/>
        <v>0</v>
      </c>
    </row>
    <row r="3630" spans="1:12">
      <c r="A3630" t="s">
        <v>5349</v>
      </c>
      <c r="B3630" t="s">
        <v>5</v>
      </c>
      <c r="C3630" t="s">
        <v>1737</v>
      </c>
      <c r="D3630" t="s">
        <v>7013</v>
      </c>
      <c r="E3630" t="s">
        <v>1708</v>
      </c>
      <c r="H3630" t="str">
        <f>INDEX('Vensim Variables'!$B:$B,MATCH(EPS!$B3630,'Vensim Variables'!$A:$A,0))</f>
        <v>g pollutant</v>
      </c>
      <c r="I3630" t="str">
        <f t="shared" si="112"/>
        <v>PM10</v>
      </c>
      <c r="J3630">
        <f>INDEX(NoSettings!$C:$C,MATCH(EPS!$A3630,NoSettings!$A:$A,0))</f>
        <v>0</v>
      </c>
      <c r="K3630" s="109">
        <f>INDEX(GWP!$C$2:$C$13,MATCH(EPS!I3630,GWP!$B$2:$B$13,0))</f>
        <v>0</v>
      </c>
      <c r="L3630" s="5">
        <f t="shared" si="113"/>
        <v>0</v>
      </c>
    </row>
    <row r="3631" spans="1:12">
      <c r="A3631" t="s">
        <v>5350</v>
      </c>
      <c r="B3631" t="s">
        <v>5</v>
      </c>
      <c r="C3631" t="s">
        <v>1737</v>
      </c>
      <c r="D3631" t="s">
        <v>7013</v>
      </c>
      <c r="E3631" t="s">
        <v>1709</v>
      </c>
      <c r="H3631" t="str">
        <f>INDEX('Vensim Variables'!$B:$B,MATCH(EPS!$B3631,'Vensim Variables'!$A:$A,0))</f>
        <v>g pollutant</v>
      </c>
      <c r="I3631" t="str">
        <f t="shared" si="112"/>
        <v>PM25</v>
      </c>
      <c r="J3631">
        <f>INDEX(NoSettings!$C:$C,MATCH(EPS!$A3631,NoSettings!$A:$A,0))</f>
        <v>0</v>
      </c>
      <c r="K3631" s="109">
        <f>INDEX(GWP!$C$2:$C$13,MATCH(EPS!I3631,GWP!$B$2:$B$13,0))</f>
        <v>0</v>
      </c>
      <c r="L3631" s="5">
        <f t="shared" si="113"/>
        <v>0</v>
      </c>
    </row>
    <row r="3632" spans="1:12">
      <c r="A3632" t="s">
        <v>5351</v>
      </c>
      <c r="B3632" t="s">
        <v>5</v>
      </c>
      <c r="C3632" t="s">
        <v>1737</v>
      </c>
      <c r="D3632" t="s">
        <v>7013</v>
      </c>
      <c r="E3632" t="s">
        <v>1710</v>
      </c>
      <c r="H3632" t="str">
        <f>INDEX('Vensim Variables'!$B:$B,MATCH(EPS!$B3632,'Vensim Variables'!$A:$A,0))</f>
        <v>g pollutant</v>
      </c>
      <c r="I3632" t="str">
        <f t="shared" si="112"/>
        <v>SOx</v>
      </c>
      <c r="J3632">
        <f>INDEX(NoSettings!$C:$C,MATCH(EPS!$A3632,NoSettings!$A:$A,0))</f>
        <v>0</v>
      </c>
      <c r="K3632" s="109">
        <f>INDEX(GWP!$C$2:$C$13,MATCH(EPS!I3632,GWP!$B$2:$B$13,0))</f>
        <v>0</v>
      </c>
      <c r="L3632" s="5">
        <f t="shared" si="113"/>
        <v>0</v>
      </c>
    </row>
    <row r="3633" spans="1:12">
      <c r="A3633" t="s">
        <v>5352</v>
      </c>
      <c r="B3633" t="s">
        <v>5</v>
      </c>
      <c r="C3633" t="s">
        <v>1737</v>
      </c>
      <c r="D3633" t="s">
        <v>7013</v>
      </c>
      <c r="E3633" t="s">
        <v>1711</v>
      </c>
      <c r="H3633" t="str">
        <f>INDEX('Vensim Variables'!$B:$B,MATCH(EPS!$B3633,'Vensim Variables'!$A:$A,0))</f>
        <v>g pollutant</v>
      </c>
      <c r="I3633" t="str">
        <f t="shared" si="112"/>
        <v>BC</v>
      </c>
      <c r="J3633">
        <f>INDEX(NoSettings!$C:$C,MATCH(EPS!$A3633,NoSettings!$A:$A,0))</f>
        <v>0</v>
      </c>
      <c r="K3633" s="109">
        <f>INDEX(GWP!$C$2:$C$13,MATCH(EPS!I3633,GWP!$B$2:$B$13,0))</f>
        <v>345</v>
      </c>
      <c r="L3633" s="5">
        <f t="shared" si="113"/>
        <v>0</v>
      </c>
    </row>
    <row r="3634" spans="1:12">
      <c r="A3634" t="s">
        <v>5353</v>
      </c>
      <c r="B3634" t="s">
        <v>5</v>
      </c>
      <c r="C3634" t="s">
        <v>1737</v>
      </c>
      <c r="D3634" t="s">
        <v>7013</v>
      </c>
      <c r="E3634" t="s">
        <v>1712</v>
      </c>
      <c r="H3634" t="str">
        <f>INDEX('Vensim Variables'!$B:$B,MATCH(EPS!$B3634,'Vensim Variables'!$A:$A,0))</f>
        <v>g pollutant</v>
      </c>
      <c r="I3634" t="str">
        <f t="shared" si="112"/>
        <v>OC</v>
      </c>
      <c r="J3634">
        <f>INDEX(NoSettings!$C:$C,MATCH(EPS!$A3634,NoSettings!$A:$A,0))</f>
        <v>0</v>
      </c>
      <c r="K3634" s="109">
        <f>INDEX(GWP!$C$2:$C$13,MATCH(EPS!I3634,GWP!$B$2:$B$13,0))</f>
        <v>-46</v>
      </c>
      <c r="L3634" s="5">
        <f t="shared" si="113"/>
        <v>0</v>
      </c>
    </row>
    <row r="3635" spans="1:12">
      <c r="A3635" t="s">
        <v>5354</v>
      </c>
      <c r="B3635" t="s">
        <v>5</v>
      </c>
      <c r="C3635" t="s">
        <v>1737</v>
      </c>
      <c r="D3635" t="s">
        <v>7013</v>
      </c>
      <c r="E3635" t="s">
        <v>1713</v>
      </c>
      <c r="H3635" t="str">
        <f>INDEX('Vensim Variables'!$B:$B,MATCH(EPS!$B3635,'Vensim Variables'!$A:$A,0))</f>
        <v>g pollutant</v>
      </c>
      <c r="I3635" t="str">
        <f t="shared" si="112"/>
        <v>CH4</v>
      </c>
      <c r="J3635">
        <f>INDEX(NoSettings!$C:$C,MATCH(EPS!$A3635,NoSettings!$A:$A,0))</f>
        <v>0</v>
      </c>
      <c r="K3635" s="109">
        <f>INDEX(GWP!$C$2:$C$13,MATCH(EPS!I3635,GWP!$B$2:$B$13,0))</f>
        <v>28</v>
      </c>
      <c r="L3635" s="5">
        <f t="shared" si="113"/>
        <v>0</v>
      </c>
    </row>
    <row r="3636" spans="1:12">
      <c r="A3636" t="s">
        <v>5355</v>
      </c>
      <c r="B3636" t="s">
        <v>5</v>
      </c>
      <c r="C3636" t="s">
        <v>1737</v>
      </c>
      <c r="D3636" t="s">
        <v>7013</v>
      </c>
      <c r="E3636" t="s">
        <v>1714</v>
      </c>
      <c r="H3636" t="str">
        <f>INDEX('Vensim Variables'!$B:$B,MATCH(EPS!$B3636,'Vensim Variables'!$A:$A,0))</f>
        <v>g pollutant</v>
      </c>
      <c r="I3636" t="str">
        <f t="shared" si="112"/>
        <v>N2O</v>
      </c>
      <c r="J3636">
        <f>INDEX(NoSettings!$C:$C,MATCH(EPS!$A3636,NoSettings!$A:$A,0))</f>
        <v>0</v>
      </c>
      <c r="K3636" s="109">
        <f>INDEX(GWP!$C$2:$C$13,MATCH(EPS!I3636,GWP!$B$2:$B$13,0))</f>
        <v>265</v>
      </c>
      <c r="L3636" s="5">
        <f t="shared" si="113"/>
        <v>0</v>
      </c>
    </row>
    <row r="3637" spans="1:12">
      <c r="A3637" t="s">
        <v>5356</v>
      </c>
      <c r="B3637" t="s">
        <v>5</v>
      </c>
      <c r="C3637" t="s">
        <v>1737</v>
      </c>
      <c r="D3637" t="s">
        <v>7013</v>
      </c>
      <c r="E3637" t="s">
        <v>1715</v>
      </c>
      <c r="H3637" t="str">
        <f>INDEX('Vensim Variables'!$B:$B,MATCH(EPS!$B3637,'Vensim Variables'!$A:$A,0))</f>
        <v>g pollutant</v>
      </c>
      <c r="I3637" t="str">
        <f t="shared" si="112"/>
        <v>F gases</v>
      </c>
      <c r="J3637">
        <f>INDEX(NoSettings!$C:$C,MATCH(EPS!$A3637,NoSettings!$A:$A,0))</f>
        <v>0</v>
      </c>
      <c r="K3637" s="109">
        <f>INDEX(GWP!$C$2:$C$13,MATCH(EPS!I3637,GWP!$B$2:$B$13,0))</f>
        <v>1</v>
      </c>
      <c r="L3637" s="5">
        <f t="shared" si="113"/>
        <v>0</v>
      </c>
    </row>
    <row r="3638" spans="1:12">
      <c r="A3638" t="s">
        <v>5357</v>
      </c>
      <c r="B3638" t="s">
        <v>5</v>
      </c>
      <c r="C3638" t="s">
        <v>1737</v>
      </c>
      <c r="D3638" t="s">
        <v>7014</v>
      </c>
      <c r="E3638" t="s">
        <v>1702</v>
      </c>
      <c r="H3638" t="str">
        <f>INDEX('Vensim Variables'!$B:$B,MATCH(EPS!$B3638,'Vensim Variables'!$A:$A,0))</f>
        <v>g pollutant</v>
      </c>
      <c r="I3638" t="str">
        <f t="shared" si="112"/>
        <v>CO2</v>
      </c>
      <c r="J3638">
        <f>INDEX(NoSettings!$C:$C,MATCH(EPS!$A3638,NoSettings!$A:$A,0))</f>
        <v>0</v>
      </c>
      <c r="K3638" s="109">
        <f>INDEX(GWP!$C$2:$C$13,MATCH(EPS!I3638,GWP!$B$2:$B$13,0))</f>
        <v>1</v>
      </c>
      <c r="L3638" s="5">
        <f t="shared" si="113"/>
        <v>0</v>
      </c>
    </row>
    <row r="3639" spans="1:12">
      <c r="A3639" t="s">
        <v>5358</v>
      </c>
      <c r="B3639" t="s">
        <v>5</v>
      </c>
      <c r="C3639" t="s">
        <v>1737</v>
      </c>
      <c r="D3639" t="s">
        <v>7014</v>
      </c>
      <c r="E3639" t="s">
        <v>1705</v>
      </c>
      <c r="H3639" t="str">
        <f>INDEX('Vensim Variables'!$B:$B,MATCH(EPS!$B3639,'Vensim Variables'!$A:$A,0))</f>
        <v>g pollutant</v>
      </c>
      <c r="I3639" t="str">
        <f t="shared" si="112"/>
        <v>VOC</v>
      </c>
      <c r="J3639">
        <f>INDEX(NoSettings!$C:$C,MATCH(EPS!$A3639,NoSettings!$A:$A,0))</f>
        <v>0</v>
      </c>
      <c r="K3639" s="109">
        <f>INDEX(GWP!$C$2:$C$13,MATCH(EPS!I3639,GWP!$B$2:$B$13,0))</f>
        <v>5</v>
      </c>
      <c r="L3639" s="5">
        <f t="shared" si="113"/>
        <v>0</v>
      </c>
    </row>
    <row r="3640" spans="1:12">
      <c r="A3640" t="s">
        <v>5359</v>
      </c>
      <c r="B3640" t="s">
        <v>5</v>
      </c>
      <c r="C3640" t="s">
        <v>1737</v>
      </c>
      <c r="D3640" t="s">
        <v>7014</v>
      </c>
      <c r="E3640" t="s">
        <v>1706</v>
      </c>
      <c r="H3640" t="str">
        <f>INDEX('Vensim Variables'!$B:$B,MATCH(EPS!$B3640,'Vensim Variables'!$A:$A,0))</f>
        <v>g pollutant</v>
      </c>
      <c r="I3640" t="str">
        <f t="shared" si="112"/>
        <v>CO</v>
      </c>
      <c r="J3640">
        <f>INDEX(NoSettings!$C:$C,MATCH(EPS!$A3640,NoSettings!$A:$A,0))</f>
        <v>0</v>
      </c>
      <c r="K3640" s="109">
        <f>INDEX(GWP!$C$2:$C$13,MATCH(EPS!I3640,GWP!$B$2:$B$13,0))</f>
        <v>1.8</v>
      </c>
      <c r="L3640" s="5">
        <f t="shared" si="113"/>
        <v>0</v>
      </c>
    </row>
    <row r="3641" spans="1:12">
      <c r="A3641" t="s">
        <v>5360</v>
      </c>
      <c r="B3641" t="s">
        <v>5</v>
      </c>
      <c r="C3641" t="s">
        <v>1737</v>
      </c>
      <c r="D3641" t="s">
        <v>7014</v>
      </c>
      <c r="E3641" t="s">
        <v>1707</v>
      </c>
      <c r="H3641" t="str">
        <f>INDEX('Vensim Variables'!$B:$B,MATCH(EPS!$B3641,'Vensim Variables'!$A:$A,0))</f>
        <v>g pollutant</v>
      </c>
      <c r="I3641" t="str">
        <f t="shared" si="112"/>
        <v>NOx</v>
      </c>
      <c r="J3641">
        <f>INDEX(NoSettings!$C:$C,MATCH(EPS!$A3641,NoSettings!$A:$A,0))</f>
        <v>0</v>
      </c>
      <c r="K3641" s="109">
        <f>INDEX(GWP!$C$2:$C$13,MATCH(EPS!I3641,GWP!$B$2:$B$13,0))</f>
        <v>-8.1999999999999993</v>
      </c>
      <c r="L3641" s="5">
        <f t="shared" si="113"/>
        <v>0</v>
      </c>
    </row>
    <row r="3642" spans="1:12">
      <c r="A3642" t="s">
        <v>5361</v>
      </c>
      <c r="B3642" t="s">
        <v>5</v>
      </c>
      <c r="C3642" t="s">
        <v>1737</v>
      </c>
      <c r="D3642" t="s">
        <v>7014</v>
      </c>
      <c r="E3642" t="s">
        <v>1708</v>
      </c>
      <c r="H3642" t="str">
        <f>INDEX('Vensim Variables'!$B:$B,MATCH(EPS!$B3642,'Vensim Variables'!$A:$A,0))</f>
        <v>g pollutant</v>
      </c>
      <c r="I3642" t="str">
        <f t="shared" si="112"/>
        <v>PM10</v>
      </c>
      <c r="J3642">
        <f>INDEX(NoSettings!$C:$C,MATCH(EPS!$A3642,NoSettings!$A:$A,0))</f>
        <v>0</v>
      </c>
      <c r="K3642" s="109">
        <f>INDEX(GWP!$C$2:$C$13,MATCH(EPS!I3642,GWP!$B$2:$B$13,0))</f>
        <v>0</v>
      </c>
      <c r="L3642" s="5">
        <f t="shared" si="113"/>
        <v>0</v>
      </c>
    </row>
    <row r="3643" spans="1:12">
      <c r="A3643" t="s">
        <v>5362</v>
      </c>
      <c r="B3643" t="s">
        <v>5</v>
      </c>
      <c r="C3643" t="s">
        <v>1737</v>
      </c>
      <c r="D3643" t="s">
        <v>7014</v>
      </c>
      <c r="E3643" t="s">
        <v>1709</v>
      </c>
      <c r="H3643" t="str">
        <f>INDEX('Vensim Variables'!$B:$B,MATCH(EPS!$B3643,'Vensim Variables'!$A:$A,0))</f>
        <v>g pollutant</v>
      </c>
      <c r="I3643" t="str">
        <f t="shared" si="112"/>
        <v>PM25</v>
      </c>
      <c r="J3643">
        <f>INDEX(NoSettings!$C:$C,MATCH(EPS!$A3643,NoSettings!$A:$A,0))</f>
        <v>0</v>
      </c>
      <c r="K3643" s="109">
        <f>INDEX(GWP!$C$2:$C$13,MATCH(EPS!I3643,GWP!$B$2:$B$13,0))</f>
        <v>0</v>
      </c>
      <c r="L3643" s="5">
        <f t="shared" si="113"/>
        <v>0</v>
      </c>
    </row>
    <row r="3644" spans="1:12">
      <c r="A3644" t="s">
        <v>5363</v>
      </c>
      <c r="B3644" t="s">
        <v>5</v>
      </c>
      <c r="C3644" t="s">
        <v>1737</v>
      </c>
      <c r="D3644" t="s">
        <v>7014</v>
      </c>
      <c r="E3644" t="s">
        <v>1710</v>
      </c>
      <c r="H3644" t="str">
        <f>INDEX('Vensim Variables'!$B:$B,MATCH(EPS!$B3644,'Vensim Variables'!$A:$A,0))</f>
        <v>g pollutant</v>
      </c>
      <c r="I3644" t="str">
        <f t="shared" si="112"/>
        <v>SOx</v>
      </c>
      <c r="J3644">
        <f>INDEX(NoSettings!$C:$C,MATCH(EPS!$A3644,NoSettings!$A:$A,0))</f>
        <v>0</v>
      </c>
      <c r="K3644" s="109">
        <f>INDEX(GWP!$C$2:$C$13,MATCH(EPS!I3644,GWP!$B$2:$B$13,0))</f>
        <v>0</v>
      </c>
      <c r="L3644" s="5">
        <f t="shared" si="113"/>
        <v>0</v>
      </c>
    </row>
    <row r="3645" spans="1:12">
      <c r="A3645" t="s">
        <v>5364</v>
      </c>
      <c r="B3645" t="s">
        <v>5</v>
      </c>
      <c r="C3645" t="s">
        <v>1737</v>
      </c>
      <c r="D3645" t="s">
        <v>7014</v>
      </c>
      <c r="E3645" t="s">
        <v>1711</v>
      </c>
      <c r="H3645" t="str">
        <f>INDEX('Vensim Variables'!$B:$B,MATCH(EPS!$B3645,'Vensim Variables'!$A:$A,0))</f>
        <v>g pollutant</v>
      </c>
      <c r="I3645" t="str">
        <f t="shared" si="112"/>
        <v>BC</v>
      </c>
      <c r="J3645">
        <f>INDEX(NoSettings!$C:$C,MATCH(EPS!$A3645,NoSettings!$A:$A,0))</f>
        <v>0</v>
      </c>
      <c r="K3645" s="109">
        <f>INDEX(GWP!$C$2:$C$13,MATCH(EPS!I3645,GWP!$B$2:$B$13,0))</f>
        <v>345</v>
      </c>
      <c r="L3645" s="5">
        <f t="shared" si="113"/>
        <v>0</v>
      </c>
    </row>
    <row r="3646" spans="1:12">
      <c r="A3646" t="s">
        <v>5365</v>
      </c>
      <c r="B3646" t="s">
        <v>5</v>
      </c>
      <c r="C3646" t="s">
        <v>1737</v>
      </c>
      <c r="D3646" t="s">
        <v>7014</v>
      </c>
      <c r="E3646" t="s">
        <v>1712</v>
      </c>
      <c r="H3646" t="str">
        <f>INDEX('Vensim Variables'!$B:$B,MATCH(EPS!$B3646,'Vensim Variables'!$A:$A,0))</f>
        <v>g pollutant</v>
      </c>
      <c r="I3646" t="str">
        <f t="shared" si="112"/>
        <v>OC</v>
      </c>
      <c r="J3646">
        <f>INDEX(NoSettings!$C:$C,MATCH(EPS!$A3646,NoSettings!$A:$A,0))</f>
        <v>0</v>
      </c>
      <c r="K3646" s="109">
        <f>INDEX(GWP!$C$2:$C$13,MATCH(EPS!I3646,GWP!$B$2:$B$13,0))</f>
        <v>-46</v>
      </c>
      <c r="L3646" s="5">
        <f t="shared" si="113"/>
        <v>0</v>
      </c>
    </row>
    <row r="3647" spans="1:12">
      <c r="A3647" t="s">
        <v>5366</v>
      </c>
      <c r="B3647" t="s">
        <v>5</v>
      </c>
      <c r="C3647" t="s">
        <v>1737</v>
      </c>
      <c r="D3647" t="s">
        <v>7014</v>
      </c>
      <c r="E3647" t="s">
        <v>1713</v>
      </c>
      <c r="H3647" t="str">
        <f>INDEX('Vensim Variables'!$B:$B,MATCH(EPS!$B3647,'Vensim Variables'!$A:$A,0))</f>
        <v>g pollutant</v>
      </c>
      <c r="I3647" t="str">
        <f t="shared" si="112"/>
        <v>CH4</v>
      </c>
      <c r="J3647">
        <f>INDEX(NoSettings!$C:$C,MATCH(EPS!$A3647,NoSettings!$A:$A,0))</f>
        <v>0</v>
      </c>
      <c r="K3647" s="109">
        <f>INDEX(GWP!$C$2:$C$13,MATCH(EPS!I3647,GWP!$B$2:$B$13,0))</f>
        <v>28</v>
      </c>
      <c r="L3647" s="5">
        <f t="shared" si="113"/>
        <v>0</v>
      </c>
    </row>
    <row r="3648" spans="1:12">
      <c r="A3648" t="s">
        <v>5367</v>
      </c>
      <c r="B3648" t="s">
        <v>5</v>
      </c>
      <c r="C3648" t="s">
        <v>1737</v>
      </c>
      <c r="D3648" t="s">
        <v>7014</v>
      </c>
      <c r="E3648" t="s">
        <v>1714</v>
      </c>
      <c r="H3648" t="str">
        <f>INDEX('Vensim Variables'!$B:$B,MATCH(EPS!$B3648,'Vensim Variables'!$A:$A,0))</f>
        <v>g pollutant</v>
      </c>
      <c r="I3648" t="str">
        <f t="shared" si="112"/>
        <v>N2O</v>
      </c>
      <c r="J3648">
        <f>INDEX(NoSettings!$C:$C,MATCH(EPS!$A3648,NoSettings!$A:$A,0))</f>
        <v>0</v>
      </c>
      <c r="K3648" s="109">
        <f>INDEX(GWP!$C$2:$C$13,MATCH(EPS!I3648,GWP!$B$2:$B$13,0))</f>
        <v>265</v>
      </c>
      <c r="L3648" s="5">
        <f t="shared" si="113"/>
        <v>0</v>
      </c>
    </row>
    <row r="3649" spans="1:12">
      <c r="A3649" t="s">
        <v>5368</v>
      </c>
      <c r="B3649" t="s">
        <v>5</v>
      </c>
      <c r="C3649" t="s">
        <v>1737</v>
      </c>
      <c r="D3649" t="s">
        <v>7014</v>
      </c>
      <c r="E3649" t="s">
        <v>1715</v>
      </c>
      <c r="H3649" t="str">
        <f>INDEX('Vensim Variables'!$B:$B,MATCH(EPS!$B3649,'Vensim Variables'!$A:$A,0))</f>
        <v>g pollutant</v>
      </c>
      <c r="I3649" t="str">
        <f t="shared" si="112"/>
        <v>F gases</v>
      </c>
      <c r="J3649">
        <f>INDEX(NoSettings!$C:$C,MATCH(EPS!$A3649,NoSettings!$A:$A,0))</f>
        <v>0</v>
      </c>
      <c r="K3649" s="109">
        <f>INDEX(GWP!$C$2:$C$13,MATCH(EPS!I3649,GWP!$B$2:$B$13,0))</f>
        <v>1</v>
      </c>
      <c r="L3649" s="5">
        <f t="shared" si="113"/>
        <v>0</v>
      </c>
    </row>
    <row r="3650" spans="1:12">
      <c r="A3650" t="s">
        <v>5369</v>
      </c>
      <c r="B3650" t="s">
        <v>5</v>
      </c>
      <c r="C3650" t="s">
        <v>1737</v>
      </c>
      <c r="D3650" t="s">
        <v>7015</v>
      </c>
      <c r="E3650" t="s">
        <v>1702</v>
      </c>
      <c r="H3650" t="str">
        <f>INDEX('Vensim Variables'!$B:$B,MATCH(EPS!$B3650,'Vensim Variables'!$A:$A,0))</f>
        <v>g pollutant</v>
      </c>
      <c r="I3650" t="str">
        <f t="shared" si="112"/>
        <v>CO2</v>
      </c>
      <c r="J3650">
        <f>INDEX(NoSettings!$C:$C,MATCH(EPS!$A3650,NoSettings!$A:$A,0))</f>
        <v>0</v>
      </c>
      <c r="K3650" s="109">
        <f>INDEX(GWP!$C$2:$C$13,MATCH(EPS!I3650,GWP!$B$2:$B$13,0))</f>
        <v>1</v>
      </c>
      <c r="L3650" s="5">
        <f t="shared" si="113"/>
        <v>0</v>
      </c>
    </row>
    <row r="3651" spans="1:12">
      <c r="A3651" t="s">
        <v>5370</v>
      </c>
      <c r="B3651" t="s">
        <v>5</v>
      </c>
      <c r="C3651" t="s">
        <v>1737</v>
      </c>
      <c r="D3651" t="s">
        <v>7015</v>
      </c>
      <c r="E3651" t="s">
        <v>1705</v>
      </c>
      <c r="H3651" t="str">
        <f>INDEX('Vensim Variables'!$B:$B,MATCH(EPS!$B3651,'Vensim Variables'!$A:$A,0))</f>
        <v>g pollutant</v>
      </c>
      <c r="I3651" t="str">
        <f t="shared" ref="I3651:I3714" si="114">IF(OR(C3651="CO2",C3651="CH4",C3651="N2O",C3651="F gases",C3651="VOC",C3651="CO",C3651="NOx",C3651="PM10",C3651="PM25",C3651="SOx",C3651="BC",C3651="OC"),C3651,IF(OR(D3651="CO2",D3651="CH4",D3651="N2O",D3651="F gases",D3651="VOC",D3651="CO",D3651="NOx",D3651="PM10",D3651="PM25",D3651="SOx",D3651="BC",D3651="OC"),D3651,IF(OR(E3651="CO2",E3651="CH4",E3651="N2O",E3651="F gases",E3651="VOC",E3651="CO",E3651="NOx",E3651="PM10",E3651="PM25",E3651="SOx",E3651="BC",E3651="OC"),E3651,"NA")))</f>
        <v>VOC</v>
      </c>
      <c r="J3651">
        <f>INDEX(NoSettings!$C:$C,MATCH(EPS!$A3651,NoSettings!$A:$A,0))</f>
        <v>0</v>
      </c>
      <c r="K3651" s="109">
        <f>INDEX(GWP!$C$2:$C$13,MATCH(EPS!I3651,GWP!$B$2:$B$13,0))</f>
        <v>5</v>
      </c>
      <c r="L3651" s="5">
        <f t="shared" ref="L3651:L3714" si="115">IF(H3651="g pollutant",K3651*J3651/10^12,IF(H3651="MMTCO2e",J3651,IF(H3651="MWh",J3651,0)))</f>
        <v>0</v>
      </c>
    </row>
    <row r="3652" spans="1:12">
      <c r="A3652" t="s">
        <v>5371</v>
      </c>
      <c r="B3652" t="s">
        <v>5</v>
      </c>
      <c r="C3652" t="s">
        <v>1737</v>
      </c>
      <c r="D3652" t="s">
        <v>7015</v>
      </c>
      <c r="E3652" t="s">
        <v>1706</v>
      </c>
      <c r="H3652" t="str">
        <f>INDEX('Vensim Variables'!$B:$B,MATCH(EPS!$B3652,'Vensim Variables'!$A:$A,0))</f>
        <v>g pollutant</v>
      </c>
      <c r="I3652" t="str">
        <f t="shared" si="114"/>
        <v>CO</v>
      </c>
      <c r="J3652">
        <f>INDEX(NoSettings!$C:$C,MATCH(EPS!$A3652,NoSettings!$A:$A,0))</f>
        <v>0</v>
      </c>
      <c r="K3652" s="109">
        <f>INDEX(GWP!$C$2:$C$13,MATCH(EPS!I3652,GWP!$B$2:$B$13,0))</f>
        <v>1.8</v>
      </c>
      <c r="L3652" s="5">
        <f t="shared" si="115"/>
        <v>0</v>
      </c>
    </row>
    <row r="3653" spans="1:12">
      <c r="A3653" t="s">
        <v>5372</v>
      </c>
      <c r="B3653" t="s">
        <v>5</v>
      </c>
      <c r="C3653" t="s">
        <v>1737</v>
      </c>
      <c r="D3653" t="s">
        <v>7015</v>
      </c>
      <c r="E3653" t="s">
        <v>1707</v>
      </c>
      <c r="H3653" t="str">
        <f>INDEX('Vensim Variables'!$B:$B,MATCH(EPS!$B3653,'Vensim Variables'!$A:$A,0))</f>
        <v>g pollutant</v>
      </c>
      <c r="I3653" t="str">
        <f t="shared" si="114"/>
        <v>NOx</v>
      </c>
      <c r="J3653">
        <f>INDEX(NoSettings!$C:$C,MATCH(EPS!$A3653,NoSettings!$A:$A,0))</f>
        <v>0</v>
      </c>
      <c r="K3653" s="109">
        <f>INDEX(GWP!$C$2:$C$13,MATCH(EPS!I3653,GWP!$B$2:$B$13,0))</f>
        <v>-8.1999999999999993</v>
      </c>
      <c r="L3653" s="5">
        <f t="shared" si="115"/>
        <v>0</v>
      </c>
    </row>
    <row r="3654" spans="1:12">
      <c r="A3654" t="s">
        <v>5373</v>
      </c>
      <c r="B3654" t="s">
        <v>5</v>
      </c>
      <c r="C3654" t="s">
        <v>1737</v>
      </c>
      <c r="D3654" t="s">
        <v>7015</v>
      </c>
      <c r="E3654" t="s">
        <v>1708</v>
      </c>
      <c r="H3654" t="str">
        <f>INDEX('Vensim Variables'!$B:$B,MATCH(EPS!$B3654,'Vensim Variables'!$A:$A,0))</f>
        <v>g pollutant</v>
      </c>
      <c r="I3654" t="str">
        <f t="shared" si="114"/>
        <v>PM10</v>
      </c>
      <c r="J3654">
        <f>INDEX(NoSettings!$C:$C,MATCH(EPS!$A3654,NoSettings!$A:$A,0))</f>
        <v>0</v>
      </c>
      <c r="K3654" s="109">
        <f>INDEX(GWP!$C$2:$C$13,MATCH(EPS!I3654,GWP!$B$2:$B$13,0))</f>
        <v>0</v>
      </c>
      <c r="L3654" s="5">
        <f t="shared" si="115"/>
        <v>0</v>
      </c>
    </row>
    <row r="3655" spans="1:12">
      <c r="A3655" t="s">
        <v>5374</v>
      </c>
      <c r="B3655" t="s">
        <v>5</v>
      </c>
      <c r="C3655" t="s">
        <v>1737</v>
      </c>
      <c r="D3655" t="s">
        <v>7015</v>
      </c>
      <c r="E3655" t="s">
        <v>1709</v>
      </c>
      <c r="H3655" t="str">
        <f>INDEX('Vensim Variables'!$B:$B,MATCH(EPS!$B3655,'Vensim Variables'!$A:$A,0))</f>
        <v>g pollutant</v>
      </c>
      <c r="I3655" t="str">
        <f t="shared" si="114"/>
        <v>PM25</v>
      </c>
      <c r="J3655">
        <f>INDEX(NoSettings!$C:$C,MATCH(EPS!$A3655,NoSettings!$A:$A,0))</f>
        <v>0</v>
      </c>
      <c r="K3655" s="109">
        <f>INDEX(GWP!$C$2:$C$13,MATCH(EPS!I3655,GWP!$B$2:$B$13,0))</f>
        <v>0</v>
      </c>
      <c r="L3655" s="5">
        <f t="shared" si="115"/>
        <v>0</v>
      </c>
    </row>
    <row r="3656" spans="1:12">
      <c r="A3656" t="s">
        <v>5375</v>
      </c>
      <c r="B3656" t="s">
        <v>5</v>
      </c>
      <c r="C3656" t="s">
        <v>1737</v>
      </c>
      <c r="D3656" t="s">
        <v>7015</v>
      </c>
      <c r="E3656" t="s">
        <v>1710</v>
      </c>
      <c r="H3656" t="str">
        <f>INDEX('Vensim Variables'!$B:$B,MATCH(EPS!$B3656,'Vensim Variables'!$A:$A,0))</f>
        <v>g pollutant</v>
      </c>
      <c r="I3656" t="str">
        <f t="shared" si="114"/>
        <v>SOx</v>
      </c>
      <c r="J3656">
        <f>INDEX(NoSettings!$C:$C,MATCH(EPS!$A3656,NoSettings!$A:$A,0))</f>
        <v>0</v>
      </c>
      <c r="K3656" s="109">
        <f>INDEX(GWP!$C$2:$C$13,MATCH(EPS!I3656,GWP!$B$2:$B$13,0))</f>
        <v>0</v>
      </c>
      <c r="L3656" s="5">
        <f t="shared" si="115"/>
        <v>0</v>
      </c>
    </row>
    <row r="3657" spans="1:12">
      <c r="A3657" t="s">
        <v>5376</v>
      </c>
      <c r="B3657" t="s">
        <v>5</v>
      </c>
      <c r="C3657" t="s">
        <v>1737</v>
      </c>
      <c r="D3657" t="s">
        <v>7015</v>
      </c>
      <c r="E3657" t="s">
        <v>1711</v>
      </c>
      <c r="H3657" t="str">
        <f>INDEX('Vensim Variables'!$B:$B,MATCH(EPS!$B3657,'Vensim Variables'!$A:$A,0))</f>
        <v>g pollutant</v>
      </c>
      <c r="I3657" t="str">
        <f t="shared" si="114"/>
        <v>BC</v>
      </c>
      <c r="J3657">
        <f>INDEX(NoSettings!$C:$C,MATCH(EPS!$A3657,NoSettings!$A:$A,0))</f>
        <v>0</v>
      </c>
      <c r="K3657" s="109">
        <f>INDEX(GWP!$C$2:$C$13,MATCH(EPS!I3657,GWP!$B$2:$B$13,0))</f>
        <v>345</v>
      </c>
      <c r="L3657" s="5">
        <f t="shared" si="115"/>
        <v>0</v>
      </c>
    </row>
    <row r="3658" spans="1:12">
      <c r="A3658" t="s">
        <v>5377</v>
      </c>
      <c r="B3658" t="s">
        <v>5</v>
      </c>
      <c r="C3658" t="s">
        <v>1737</v>
      </c>
      <c r="D3658" t="s">
        <v>7015</v>
      </c>
      <c r="E3658" t="s">
        <v>1712</v>
      </c>
      <c r="H3658" t="str">
        <f>INDEX('Vensim Variables'!$B:$B,MATCH(EPS!$B3658,'Vensim Variables'!$A:$A,0))</f>
        <v>g pollutant</v>
      </c>
      <c r="I3658" t="str">
        <f t="shared" si="114"/>
        <v>OC</v>
      </c>
      <c r="J3658">
        <f>INDEX(NoSettings!$C:$C,MATCH(EPS!$A3658,NoSettings!$A:$A,0))</f>
        <v>0</v>
      </c>
      <c r="K3658" s="109">
        <f>INDEX(GWP!$C$2:$C$13,MATCH(EPS!I3658,GWP!$B$2:$B$13,0))</f>
        <v>-46</v>
      </c>
      <c r="L3658" s="5">
        <f t="shared" si="115"/>
        <v>0</v>
      </c>
    </row>
    <row r="3659" spans="1:12">
      <c r="A3659" t="s">
        <v>5378</v>
      </c>
      <c r="B3659" t="s">
        <v>5</v>
      </c>
      <c r="C3659" t="s">
        <v>1737</v>
      </c>
      <c r="D3659" t="s">
        <v>7015</v>
      </c>
      <c r="E3659" t="s">
        <v>1713</v>
      </c>
      <c r="H3659" t="str">
        <f>INDEX('Vensim Variables'!$B:$B,MATCH(EPS!$B3659,'Vensim Variables'!$A:$A,0))</f>
        <v>g pollutant</v>
      </c>
      <c r="I3659" t="str">
        <f t="shared" si="114"/>
        <v>CH4</v>
      </c>
      <c r="J3659">
        <f>INDEX(NoSettings!$C:$C,MATCH(EPS!$A3659,NoSettings!$A:$A,0))</f>
        <v>0</v>
      </c>
      <c r="K3659" s="109">
        <f>INDEX(GWP!$C$2:$C$13,MATCH(EPS!I3659,GWP!$B$2:$B$13,0))</f>
        <v>28</v>
      </c>
      <c r="L3659" s="5">
        <f t="shared" si="115"/>
        <v>0</v>
      </c>
    </row>
    <row r="3660" spans="1:12">
      <c r="A3660" t="s">
        <v>5379</v>
      </c>
      <c r="B3660" t="s">
        <v>5</v>
      </c>
      <c r="C3660" t="s">
        <v>1737</v>
      </c>
      <c r="D3660" t="s">
        <v>7015</v>
      </c>
      <c r="E3660" t="s">
        <v>1714</v>
      </c>
      <c r="H3660" t="str">
        <f>INDEX('Vensim Variables'!$B:$B,MATCH(EPS!$B3660,'Vensim Variables'!$A:$A,0))</f>
        <v>g pollutant</v>
      </c>
      <c r="I3660" t="str">
        <f t="shared" si="114"/>
        <v>N2O</v>
      </c>
      <c r="J3660">
        <f>INDEX(NoSettings!$C:$C,MATCH(EPS!$A3660,NoSettings!$A:$A,0))</f>
        <v>0</v>
      </c>
      <c r="K3660" s="109">
        <f>INDEX(GWP!$C$2:$C$13,MATCH(EPS!I3660,GWP!$B$2:$B$13,0))</f>
        <v>265</v>
      </c>
      <c r="L3660" s="5">
        <f t="shared" si="115"/>
        <v>0</v>
      </c>
    </row>
    <row r="3661" spans="1:12">
      <c r="A3661" t="s">
        <v>5380</v>
      </c>
      <c r="B3661" t="s">
        <v>5</v>
      </c>
      <c r="C3661" t="s">
        <v>1737</v>
      </c>
      <c r="D3661" t="s">
        <v>7015</v>
      </c>
      <c r="E3661" t="s">
        <v>1715</v>
      </c>
      <c r="H3661" t="str">
        <f>INDEX('Vensim Variables'!$B:$B,MATCH(EPS!$B3661,'Vensim Variables'!$A:$A,0))</f>
        <v>g pollutant</v>
      </c>
      <c r="I3661" t="str">
        <f t="shared" si="114"/>
        <v>F gases</v>
      </c>
      <c r="J3661">
        <f>INDEX(NoSettings!$C:$C,MATCH(EPS!$A3661,NoSettings!$A:$A,0))</f>
        <v>0</v>
      </c>
      <c r="K3661" s="109">
        <f>INDEX(GWP!$C$2:$C$13,MATCH(EPS!I3661,GWP!$B$2:$B$13,0))</f>
        <v>1</v>
      </c>
      <c r="L3661" s="5">
        <f t="shared" si="115"/>
        <v>0</v>
      </c>
    </row>
    <row r="3662" spans="1:12">
      <c r="A3662" t="s">
        <v>5381</v>
      </c>
      <c r="B3662" t="s">
        <v>5</v>
      </c>
      <c r="C3662" t="s">
        <v>1737</v>
      </c>
      <c r="D3662" t="s">
        <v>7016</v>
      </c>
      <c r="E3662" t="s">
        <v>1702</v>
      </c>
      <c r="H3662" t="str">
        <f>INDEX('Vensim Variables'!$B:$B,MATCH(EPS!$B3662,'Vensim Variables'!$A:$A,0))</f>
        <v>g pollutant</v>
      </c>
      <c r="I3662" t="str">
        <f t="shared" si="114"/>
        <v>CO2</v>
      </c>
      <c r="J3662">
        <f>INDEX(NoSettings!$C:$C,MATCH(EPS!$A3662,NoSettings!$A:$A,0))</f>
        <v>0</v>
      </c>
      <c r="K3662" s="109">
        <f>INDEX(GWP!$C$2:$C$13,MATCH(EPS!I3662,GWP!$B$2:$B$13,0))</f>
        <v>1</v>
      </c>
      <c r="L3662" s="5">
        <f t="shared" si="115"/>
        <v>0</v>
      </c>
    </row>
    <row r="3663" spans="1:12">
      <c r="A3663" t="s">
        <v>5382</v>
      </c>
      <c r="B3663" t="s">
        <v>5</v>
      </c>
      <c r="C3663" t="s">
        <v>1737</v>
      </c>
      <c r="D3663" t="s">
        <v>7016</v>
      </c>
      <c r="E3663" t="s">
        <v>1705</v>
      </c>
      <c r="H3663" t="str">
        <f>INDEX('Vensim Variables'!$B:$B,MATCH(EPS!$B3663,'Vensim Variables'!$A:$A,0))</f>
        <v>g pollutant</v>
      </c>
      <c r="I3663" t="str">
        <f t="shared" si="114"/>
        <v>VOC</v>
      </c>
      <c r="J3663">
        <f>INDEX(NoSettings!$C:$C,MATCH(EPS!$A3663,NoSettings!$A:$A,0))</f>
        <v>0</v>
      </c>
      <c r="K3663" s="109">
        <f>INDEX(GWP!$C$2:$C$13,MATCH(EPS!I3663,GWP!$B$2:$B$13,0))</f>
        <v>5</v>
      </c>
      <c r="L3663" s="5">
        <f t="shared" si="115"/>
        <v>0</v>
      </c>
    </row>
    <row r="3664" spans="1:12">
      <c r="A3664" t="s">
        <v>5383</v>
      </c>
      <c r="B3664" t="s">
        <v>5</v>
      </c>
      <c r="C3664" t="s">
        <v>1737</v>
      </c>
      <c r="D3664" t="s">
        <v>7016</v>
      </c>
      <c r="E3664" t="s">
        <v>1706</v>
      </c>
      <c r="H3664" t="str">
        <f>INDEX('Vensim Variables'!$B:$B,MATCH(EPS!$B3664,'Vensim Variables'!$A:$A,0))</f>
        <v>g pollutant</v>
      </c>
      <c r="I3664" t="str">
        <f t="shared" si="114"/>
        <v>CO</v>
      </c>
      <c r="J3664">
        <f>INDEX(NoSettings!$C:$C,MATCH(EPS!$A3664,NoSettings!$A:$A,0))</f>
        <v>0</v>
      </c>
      <c r="K3664" s="109">
        <f>INDEX(GWP!$C$2:$C$13,MATCH(EPS!I3664,GWP!$B$2:$B$13,0))</f>
        <v>1.8</v>
      </c>
      <c r="L3664" s="5">
        <f t="shared" si="115"/>
        <v>0</v>
      </c>
    </row>
    <row r="3665" spans="1:12">
      <c r="A3665" t="s">
        <v>5384</v>
      </c>
      <c r="B3665" t="s">
        <v>5</v>
      </c>
      <c r="C3665" t="s">
        <v>1737</v>
      </c>
      <c r="D3665" t="s">
        <v>7016</v>
      </c>
      <c r="E3665" t="s">
        <v>1707</v>
      </c>
      <c r="H3665" t="str">
        <f>INDEX('Vensim Variables'!$B:$B,MATCH(EPS!$B3665,'Vensim Variables'!$A:$A,0))</f>
        <v>g pollutant</v>
      </c>
      <c r="I3665" t="str">
        <f t="shared" si="114"/>
        <v>NOx</v>
      </c>
      <c r="J3665">
        <f>INDEX(NoSettings!$C:$C,MATCH(EPS!$A3665,NoSettings!$A:$A,0))</f>
        <v>0</v>
      </c>
      <c r="K3665" s="109">
        <f>INDEX(GWP!$C$2:$C$13,MATCH(EPS!I3665,GWP!$B$2:$B$13,0))</f>
        <v>-8.1999999999999993</v>
      </c>
      <c r="L3665" s="5">
        <f t="shared" si="115"/>
        <v>0</v>
      </c>
    </row>
    <row r="3666" spans="1:12">
      <c r="A3666" t="s">
        <v>5385</v>
      </c>
      <c r="B3666" t="s">
        <v>5</v>
      </c>
      <c r="C3666" t="s">
        <v>1737</v>
      </c>
      <c r="D3666" t="s">
        <v>7016</v>
      </c>
      <c r="E3666" t="s">
        <v>1708</v>
      </c>
      <c r="H3666" t="str">
        <f>INDEX('Vensim Variables'!$B:$B,MATCH(EPS!$B3666,'Vensim Variables'!$A:$A,0))</f>
        <v>g pollutant</v>
      </c>
      <c r="I3666" t="str">
        <f t="shared" si="114"/>
        <v>PM10</v>
      </c>
      <c r="J3666">
        <f>INDEX(NoSettings!$C:$C,MATCH(EPS!$A3666,NoSettings!$A:$A,0))</f>
        <v>0</v>
      </c>
      <c r="K3666" s="109">
        <f>INDEX(GWP!$C$2:$C$13,MATCH(EPS!I3666,GWP!$B$2:$B$13,0))</f>
        <v>0</v>
      </c>
      <c r="L3666" s="5">
        <f t="shared" si="115"/>
        <v>0</v>
      </c>
    </row>
    <row r="3667" spans="1:12">
      <c r="A3667" t="s">
        <v>5386</v>
      </c>
      <c r="B3667" t="s">
        <v>5</v>
      </c>
      <c r="C3667" t="s">
        <v>1737</v>
      </c>
      <c r="D3667" t="s">
        <v>7016</v>
      </c>
      <c r="E3667" t="s">
        <v>1709</v>
      </c>
      <c r="H3667" t="str">
        <f>INDEX('Vensim Variables'!$B:$B,MATCH(EPS!$B3667,'Vensim Variables'!$A:$A,0))</f>
        <v>g pollutant</v>
      </c>
      <c r="I3667" t="str">
        <f t="shared" si="114"/>
        <v>PM25</v>
      </c>
      <c r="J3667">
        <f>INDEX(NoSettings!$C:$C,MATCH(EPS!$A3667,NoSettings!$A:$A,0))</f>
        <v>0</v>
      </c>
      <c r="K3667" s="109">
        <f>INDEX(GWP!$C$2:$C$13,MATCH(EPS!I3667,GWP!$B$2:$B$13,0))</f>
        <v>0</v>
      </c>
      <c r="L3667" s="5">
        <f t="shared" si="115"/>
        <v>0</v>
      </c>
    </row>
    <row r="3668" spans="1:12">
      <c r="A3668" t="s">
        <v>5387</v>
      </c>
      <c r="B3668" t="s">
        <v>5</v>
      </c>
      <c r="C3668" t="s">
        <v>1737</v>
      </c>
      <c r="D3668" t="s">
        <v>7016</v>
      </c>
      <c r="E3668" t="s">
        <v>1710</v>
      </c>
      <c r="H3668" t="str">
        <f>INDEX('Vensim Variables'!$B:$B,MATCH(EPS!$B3668,'Vensim Variables'!$A:$A,0))</f>
        <v>g pollutant</v>
      </c>
      <c r="I3668" t="str">
        <f t="shared" si="114"/>
        <v>SOx</v>
      </c>
      <c r="J3668">
        <f>INDEX(NoSettings!$C:$C,MATCH(EPS!$A3668,NoSettings!$A:$A,0))</f>
        <v>0</v>
      </c>
      <c r="K3668" s="109">
        <f>INDEX(GWP!$C$2:$C$13,MATCH(EPS!I3668,GWP!$B$2:$B$13,0))</f>
        <v>0</v>
      </c>
      <c r="L3668" s="5">
        <f t="shared" si="115"/>
        <v>0</v>
      </c>
    </row>
    <row r="3669" spans="1:12">
      <c r="A3669" t="s">
        <v>5388</v>
      </c>
      <c r="B3669" t="s">
        <v>5</v>
      </c>
      <c r="C3669" t="s">
        <v>1737</v>
      </c>
      <c r="D3669" t="s">
        <v>7016</v>
      </c>
      <c r="E3669" t="s">
        <v>1711</v>
      </c>
      <c r="H3669" t="str">
        <f>INDEX('Vensim Variables'!$B:$B,MATCH(EPS!$B3669,'Vensim Variables'!$A:$A,0))</f>
        <v>g pollutant</v>
      </c>
      <c r="I3669" t="str">
        <f t="shared" si="114"/>
        <v>BC</v>
      </c>
      <c r="J3669">
        <f>INDEX(NoSettings!$C:$C,MATCH(EPS!$A3669,NoSettings!$A:$A,0))</f>
        <v>0</v>
      </c>
      <c r="K3669" s="109">
        <f>INDEX(GWP!$C$2:$C$13,MATCH(EPS!I3669,GWP!$B$2:$B$13,0))</f>
        <v>345</v>
      </c>
      <c r="L3669" s="5">
        <f t="shared" si="115"/>
        <v>0</v>
      </c>
    </row>
    <row r="3670" spans="1:12">
      <c r="A3670" t="s">
        <v>5389</v>
      </c>
      <c r="B3670" t="s">
        <v>5</v>
      </c>
      <c r="C3670" t="s">
        <v>1737</v>
      </c>
      <c r="D3670" t="s">
        <v>7016</v>
      </c>
      <c r="E3670" t="s">
        <v>1712</v>
      </c>
      <c r="H3670" t="str">
        <f>INDEX('Vensim Variables'!$B:$B,MATCH(EPS!$B3670,'Vensim Variables'!$A:$A,0))</f>
        <v>g pollutant</v>
      </c>
      <c r="I3670" t="str">
        <f t="shared" si="114"/>
        <v>OC</v>
      </c>
      <c r="J3670">
        <f>INDEX(NoSettings!$C:$C,MATCH(EPS!$A3670,NoSettings!$A:$A,0))</f>
        <v>0</v>
      </c>
      <c r="K3670" s="109">
        <f>INDEX(GWP!$C$2:$C$13,MATCH(EPS!I3670,GWP!$B$2:$B$13,0))</f>
        <v>-46</v>
      </c>
      <c r="L3670" s="5">
        <f t="shared" si="115"/>
        <v>0</v>
      </c>
    </row>
    <row r="3671" spans="1:12">
      <c r="A3671" t="s">
        <v>5390</v>
      </c>
      <c r="B3671" t="s">
        <v>5</v>
      </c>
      <c r="C3671" t="s">
        <v>1737</v>
      </c>
      <c r="D3671" t="s">
        <v>7016</v>
      </c>
      <c r="E3671" t="s">
        <v>1713</v>
      </c>
      <c r="H3671" t="str">
        <f>INDEX('Vensim Variables'!$B:$B,MATCH(EPS!$B3671,'Vensim Variables'!$A:$A,0))</f>
        <v>g pollutant</v>
      </c>
      <c r="I3671" t="str">
        <f t="shared" si="114"/>
        <v>CH4</v>
      </c>
      <c r="J3671">
        <f>INDEX(NoSettings!$C:$C,MATCH(EPS!$A3671,NoSettings!$A:$A,0))</f>
        <v>0</v>
      </c>
      <c r="K3671" s="109">
        <f>INDEX(GWP!$C$2:$C$13,MATCH(EPS!I3671,GWP!$B$2:$B$13,0))</f>
        <v>28</v>
      </c>
      <c r="L3671" s="5">
        <f t="shared" si="115"/>
        <v>0</v>
      </c>
    </row>
    <row r="3672" spans="1:12">
      <c r="A3672" t="s">
        <v>5391</v>
      </c>
      <c r="B3672" t="s">
        <v>5</v>
      </c>
      <c r="C3672" t="s">
        <v>1737</v>
      </c>
      <c r="D3672" t="s">
        <v>7016</v>
      </c>
      <c r="E3672" t="s">
        <v>1714</v>
      </c>
      <c r="H3672" t="str">
        <f>INDEX('Vensim Variables'!$B:$B,MATCH(EPS!$B3672,'Vensim Variables'!$A:$A,0))</f>
        <v>g pollutant</v>
      </c>
      <c r="I3672" t="str">
        <f t="shared" si="114"/>
        <v>N2O</v>
      </c>
      <c r="J3672">
        <f>INDEX(NoSettings!$C:$C,MATCH(EPS!$A3672,NoSettings!$A:$A,0))</f>
        <v>0</v>
      </c>
      <c r="K3672" s="109">
        <f>INDEX(GWP!$C$2:$C$13,MATCH(EPS!I3672,GWP!$B$2:$B$13,0))</f>
        <v>265</v>
      </c>
      <c r="L3672" s="5">
        <f t="shared" si="115"/>
        <v>0</v>
      </c>
    </row>
    <row r="3673" spans="1:12">
      <c r="A3673" t="s">
        <v>5392</v>
      </c>
      <c r="B3673" t="s">
        <v>5</v>
      </c>
      <c r="C3673" t="s">
        <v>1737</v>
      </c>
      <c r="D3673" t="s">
        <v>7016</v>
      </c>
      <c r="E3673" t="s">
        <v>1715</v>
      </c>
      <c r="H3673" t="str">
        <f>INDEX('Vensim Variables'!$B:$B,MATCH(EPS!$B3673,'Vensim Variables'!$A:$A,0))</f>
        <v>g pollutant</v>
      </c>
      <c r="I3673" t="str">
        <f t="shared" si="114"/>
        <v>F gases</v>
      </c>
      <c r="J3673">
        <f>INDEX(NoSettings!$C:$C,MATCH(EPS!$A3673,NoSettings!$A:$A,0))</f>
        <v>0</v>
      </c>
      <c r="K3673" s="109">
        <f>INDEX(GWP!$C$2:$C$13,MATCH(EPS!I3673,GWP!$B$2:$B$13,0))</f>
        <v>1</v>
      </c>
      <c r="L3673" s="5">
        <f t="shared" si="115"/>
        <v>0</v>
      </c>
    </row>
    <row r="3674" spans="1:12">
      <c r="A3674" t="s">
        <v>5393</v>
      </c>
      <c r="B3674" t="s">
        <v>5</v>
      </c>
      <c r="C3674" t="s">
        <v>1737</v>
      </c>
      <c r="D3674" t="s">
        <v>7017</v>
      </c>
      <c r="E3674" t="s">
        <v>1702</v>
      </c>
      <c r="H3674" t="str">
        <f>INDEX('Vensim Variables'!$B:$B,MATCH(EPS!$B3674,'Vensim Variables'!$A:$A,0))</f>
        <v>g pollutant</v>
      </c>
      <c r="I3674" t="str">
        <f t="shared" si="114"/>
        <v>CO2</v>
      </c>
      <c r="J3674">
        <f>INDEX(NoSettings!$C:$C,MATCH(EPS!$A3674,NoSettings!$A:$A,0))</f>
        <v>0</v>
      </c>
      <c r="K3674" s="109">
        <f>INDEX(GWP!$C$2:$C$13,MATCH(EPS!I3674,GWP!$B$2:$B$13,0))</f>
        <v>1</v>
      </c>
      <c r="L3674" s="5">
        <f t="shared" si="115"/>
        <v>0</v>
      </c>
    </row>
    <row r="3675" spans="1:12">
      <c r="A3675" t="s">
        <v>5394</v>
      </c>
      <c r="B3675" t="s">
        <v>5</v>
      </c>
      <c r="C3675" t="s">
        <v>1737</v>
      </c>
      <c r="D3675" t="s">
        <v>7017</v>
      </c>
      <c r="E3675" t="s">
        <v>1705</v>
      </c>
      <c r="H3675" t="str">
        <f>INDEX('Vensim Variables'!$B:$B,MATCH(EPS!$B3675,'Vensim Variables'!$A:$A,0))</f>
        <v>g pollutant</v>
      </c>
      <c r="I3675" t="str">
        <f t="shared" si="114"/>
        <v>VOC</v>
      </c>
      <c r="J3675">
        <f>INDEX(NoSettings!$C:$C,MATCH(EPS!$A3675,NoSettings!$A:$A,0))</f>
        <v>0</v>
      </c>
      <c r="K3675" s="109">
        <f>INDEX(GWP!$C$2:$C$13,MATCH(EPS!I3675,GWP!$B$2:$B$13,0))</f>
        <v>5</v>
      </c>
      <c r="L3675" s="5">
        <f t="shared" si="115"/>
        <v>0</v>
      </c>
    </row>
    <row r="3676" spans="1:12">
      <c r="A3676" t="s">
        <v>5395</v>
      </c>
      <c r="B3676" t="s">
        <v>5</v>
      </c>
      <c r="C3676" t="s">
        <v>1737</v>
      </c>
      <c r="D3676" t="s">
        <v>7017</v>
      </c>
      <c r="E3676" t="s">
        <v>1706</v>
      </c>
      <c r="H3676" t="str">
        <f>INDEX('Vensim Variables'!$B:$B,MATCH(EPS!$B3676,'Vensim Variables'!$A:$A,0))</f>
        <v>g pollutant</v>
      </c>
      <c r="I3676" t="str">
        <f t="shared" si="114"/>
        <v>CO</v>
      </c>
      <c r="J3676">
        <f>INDEX(NoSettings!$C:$C,MATCH(EPS!$A3676,NoSettings!$A:$A,0))</f>
        <v>0</v>
      </c>
      <c r="K3676" s="109">
        <f>INDEX(GWP!$C$2:$C$13,MATCH(EPS!I3676,GWP!$B$2:$B$13,0))</f>
        <v>1.8</v>
      </c>
      <c r="L3676" s="5">
        <f t="shared" si="115"/>
        <v>0</v>
      </c>
    </row>
    <row r="3677" spans="1:12">
      <c r="A3677" t="s">
        <v>5396</v>
      </c>
      <c r="B3677" t="s">
        <v>5</v>
      </c>
      <c r="C3677" t="s">
        <v>1737</v>
      </c>
      <c r="D3677" t="s">
        <v>7017</v>
      </c>
      <c r="E3677" t="s">
        <v>1707</v>
      </c>
      <c r="H3677" t="str">
        <f>INDEX('Vensim Variables'!$B:$B,MATCH(EPS!$B3677,'Vensim Variables'!$A:$A,0))</f>
        <v>g pollutant</v>
      </c>
      <c r="I3677" t="str">
        <f t="shared" si="114"/>
        <v>NOx</v>
      </c>
      <c r="J3677">
        <f>INDEX(NoSettings!$C:$C,MATCH(EPS!$A3677,NoSettings!$A:$A,0))</f>
        <v>0</v>
      </c>
      <c r="K3677" s="109">
        <f>INDEX(GWP!$C$2:$C$13,MATCH(EPS!I3677,GWP!$B$2:$B$13,0))</f>
        <v>-8.1999999999999993</v>
      </c>
      <c r="L3677" s="5">
        <f t="shared" si="115"/>
        <v>0</v>
      </c>
    </row>
    <row r="3678" spans="1:12">
      <c r="A3678" t="s">
        <v>5397</v>
      </c>
      <c r="B3678" t="s">
        <v>5</v>
      </c>
      <c r="C3678" t="s">
        <v>1737</v>
      </c>
      <c r="D3678" t="s">
        <v>7017</v>
      </c>
      <c r="E3678" t="s">
        <v>1708</v>
      </c>
      <c r="H3678" t="str">
        <f>INDEX('Vensim Variables'!$B:$B,MATCH(EPS!$B3678,'Vensim Variables'!$A:$A,0))</f>
        <v>g pollutant</v>
      </c>
      <c r="I3678" t="str">
        <f t="shared" si="114"/>
        <v>PM10</v>
      </c>
      <c r="J3678">
        <f>INDEX(NoSettings!$C:$C,MATCH(EPS!$A3678,NoSettings!$A:$A,0))</f>
        <v>0</v>
      </c>
      <c r="K3678" s="109">
        <f>INDEX(GWP!$C$2:$C$13,MATCH(EPS!I3678,GWP!$B$2:$B$13,0))</f>
        <v>0</v>
      </c>
      <c r="L3678" s="5">
        <f t="shared" si="115"/>
        <v>0</v>
      </c>
    </row>
    <row r="3679" spans="1:12">
      <c r="A3679" t="s">
        <v>5398</v>
      </c>
      <c r="B3679" t="s">
        <v>5</v>
      </c>
      <c r="C3679" t="s">
        <v>1737</v>
      </c>
      <c r="D3679" t="s">
        <v>7017</v>
      </c>
      <c r="E3679" t="s">
        <v>1709</v>
      </c>
      <c r="H3679" t="str">
        <f>INDEX('Vensim Variables'!$B:$B,MATCH(EPS!$B3679,'Vensim Variables'!$A:$A,0))</f>
        <v>g pollutant</v>
      </c>
      <c r="I3679" t="str">
        <f t="shared" si="114"/>
        <v>PM25</v>
      </c>
      <c r="J3679">
        <f>INDEX(NoSettings!$C:$C,MATCH(EPS!$A3679,NoSettings!$A:$A,0))</f>
        <v>0</v>
      </c>
      <c r="K3679" s="109">
        <f>INDEX(GWP!$C$2:$C$13,MATCH(EPS!I3679,GWP!$B$2:$B$13,0))</f>
        <v>0</v>
      </c>
      <c r="L3679" s="5">
        <f t="shared" si="115"/>
        <v>0</v>
      </c>
    </row>
    <row r="3680" spans="1:12">
      <c r="A3680" t="s">
        <v>5399</v>
      </c>
      <c r="B3680" t="s">
        <v>5</v>
      </c>
      <c r="C3680" t="s">
        <v>1737</v>
      </c>
      <c r="D3680" t="s">
        <v>7017</v>
      </c>
      <c r="E3680" t="s">
        <v>1710</v>
      </c>
      <c r="H3680" t="str">
        <f>INDEX('Vensim Variables'!$B:$B,MATCH(EPS!$B3680,'Vensim Variables'!$A:$A,0))</f>
        <v>g pollutant</v>
      </c>
      <c r="I3680" t="str">
        <f t="shared" si="114"/>
        <v>SOx</v>
      </c>
      <c r="J3680">
        <f>INDEX(NoSettings!$C:$C,MATCH(EPS!$A3680,NoSettings!$A:$A,0))</f>
        <v>0</v>
      </c>
      <c r="K3680" s="109">
        <f>INDEX(GWP!$C$2:$C$13,MATCH(EPS!I3680,GWP!$B$2:$B$13,0))</f>
        <v>0</v>
      </c>
      <c r="L3680" s="5">
        <f t="shared" si="115"/>
        <v>0</v>
      </c>
    </row>
    <row r="3681" spans="1:12">
      <c r="A3681" t="s">
        <v>5400</v>
      </c>
      <c r="B3681" t="s">
        <v>5</v>
      </c>
      <c r="C3681" t="s">
        <v>1737</v>
      </c>
      <c r="D3681" t="s">
        <v>7017</v>
      </c>
      <c r="E3681" t="s">
        <v>1711</v>
      </c>
      <c r="H3681" t="str">
        <f>INDEX('Vensim Variables'!$B:$B,MATCH(EPS!$B3681,'Vensim Variables'!$A:$A,0))</f>
        <v>g pollutant</v>
      </c>
      <c r="I3681" t="str">
        <f t="shared" si="114"/>
        <v>BC</v>
      </c>
      <c r="J3681">
        <f>INDEX(NoSettings!$C:$C,MATCH(EPS!$A3681,NoSettings!$A:$A,0))</f>
        <v>0</v>
      </c>
      <c r="K3681" s="109">
        <f>INDEX(GWP!$C$2:$C$13,MATCH(EPS!I3681,GWP!$B$2:$B$13,0))</f>
        <v>345</v>
      </c>
      <c r="L3681" s="5">
        <f t="shared" si="115"/>
        <v>0</v>
      </c>
    </row>
    <row r="3682" spans="1:12">
      <c r="A3682" t="s">
        <v>5401</v>
      </c>
      <c r="B3682" t="s">
        <v>5</v>
      </c>
      <c r="C3682" t="s">
        <v>1737</v>
      </c>
      <c r="D3682" t="s">
        <v>7017</v>
      </c>
      <c r="E3682" t="s">
        <v>1712</v>
      </c>
      <c r="H3682" t="str">
        <f>INDEX('Vensim Variables'!$B:$B,MATCH(EPS!$B3682,'Vensim Variables'!$A:$A,0))</f>
        <v>g pollutant</v>
      </c>
      <c r="I3682" t="str">
        <f t="shared" si="114"/>
        <v>OC</v>
      </c>
      <c r="J3682">
        <f>INDEX(NoSettings!$C:$C,MATCH(EPS!$A3682,NoSettings!$A:$A,0))</f>
        <v>0</v>
      </c>
      <c r="K3682" s="109">
        <f>INDEX(GWP!$C$2:$C$13,MATCH(EPS!I3682,GWP!$B$2:$B$13,0))</f>
        <v>-46</v>
      </c>
      <c r="L3682" s="5">
        <f t="shared" si="115"/>
        <v>0</v>
      </c>
    </row>
    <row r="3683" spans="1:12">
      <c r="A3683" t="s">
        <v>5402</v>
      </c>
      <c r="B3683" t="s">
        <v>5</v>
      </c>
      <c r="C3683" t="s">
        <v>1737</v>
      </c>
      <c r="D3683" t="s">
        <v>7017</v>
      </c>
      <c r="E3683" t="s">
        <v>1713</v>
      </c>
      <c r="H3683" t="str">
        <f>INDEX('Vensim Variables'!$B:$B,MATCH(EPS!$B3683,'Vensim Variables'!$A:$A,0))</f>
        <v>g pollutant</v>
      </c>
      <c r="I3683" t="str">
        <f t="shared" si="114"/>
        <v>CH4</v>
      </c>
      <c r="J3683">
        <f>INDEX(NoSettings!$C:$C,MATCH(EPS!$A3683,NoSettings!$A:$A,0))</f>
        <v>0</v>
      </c>
      <c r="K3683" s="109">
        <f>INDEX(GWP!$C$2:$C$13,MATCH(EPS!I3683,GWP!$B$2:$B$13,0))</f>
        <v>28</v>
      </c>
      <c r="L3683" s="5">
        <f t="shared" si="115"/>
        <v>0</v>
      </c>
    </row>
    <row r="3684" spans="1:12">
      <c r="A3684" t="s">
        <v>5403</v>
      </c>
      <c r="B3684" t="s">
        <v>5</v>
      </c>
      <c r="C3684" t="s">
        <v>1737</v>
      </c>
      <c r="D3684" t="s">
        <v>7017</v>
      </c>
      <c r="E3684" t="s">
        <v>1714</v>
      </c>
      <c r="H3684" t="str">
        <f>INDEX('Vensim Variables'!$B:$B,MATCH(EPS!$B3684,'Vensim Variables'!$A:$A,0))</f>
        <v>g pollutant</v>
      </c>
      <c r="I3684" t="str">
        <f t="shared" si="114"/>
        <v>N2O</v>
      </c>
      <c r="J3684">
        <f>INDEX(NoSettings!$C:$C,MATCH(EPS!$A3684,NoSettings!$A:$A,0))</f>
        <v>0</v>
      </c>
      <c r="K3684" s="109">
        <f>INDEX(GWP!$C$2:$C$13,MATCH(EPS!I3684,GWP!$B$2:$B$13,0))</f>
        <v>265</v>
      </c>
      <c r="L3684" s="5">
        <f t="shared" si="115"/>
        <v>0</v>
      </c>
    </row>
    <row r="3685" spans="1:12">
      <c r="A3685" t="s">
        <v>5404</v>
      </c>
      <c r="B3685" t="s">
        <v>5</v>
      </c>
      <c r="C3685" t="s">
        <v>1737</v>
      </c>
      <c r="D3685" t="s">
        <v>7017</v>
      </c>
      <c r="E3685" t="s">
        <v>1715</v>
      </c>
      <c r="H3685" t="str">
        <f>INDEX('Vensim Variables'!$B:$B,MATCH(EPS!$B3685,'Vensim Variables'!$A:$A,0))</f>
        <v>g pollutant</v>
      </c>
      <c r="I3685" t="str">
        <f t="shared" si="114"/>
        <v>F gases</v>
      </c>
      <c r="J3685">
        <f>INDEX(NoSettings!$C:$C,MATCH(EPS!$A3685,NoSettings!$A:$A,0))</f>
        <v>0</v>
      </c>
      <c r="K3685" s="109">
        <f>INDEX(GWP!$C$2:$C$13,MATCH(EPS!I3685,GWP!$B$2:$B$13,0))</f>
        <v>1</v>
      </c>
      <c r="L3685" s="5">
        <f t="shared" si="115"/>
        <v>0</v>
      </c>
    </row>
    <row r="3686" spans="1:12">
      <c r="A3686" t="s">
        <v>5405</v>
      </c>
      <c r="B3686" t="s">
        <v>5</v>
      </c>
      <c r="C3686" t="s">
        <v>1737</v>
      </c>
      <c r="D3686" t="s">
        <v>7018</v>
      </c>
      <c r="E3686" t="s">
        <v>1702</v>
      </c>
      <c r="H3686" t="str">
        <f>INDEX('Vensim Variables'!$B:$B,MATCH(EPS!$B3686,'Vensim Variables'!$A:$A,0))</f>
        <v>g pollutant</v>
      </c>
      <c r="I3686" t="str">
        <f t="shared" si="114"/>
        <v>CO2</v>
      </c>
      <c r="J3686">
        <f>INDEX(NoSettings!$C:$C,MATCH(EPS!$A3686,NoSettings!$A:$A,0))</f>
        <v>0</v>
      </c>
      <c r="K3686" s="109">
        <f>INDEX(GWP!$C$2:$C$13,MATCH(EPS!I3686,GWP!$B$2:$B$13,0))</f>
        <v>1</v>
      </c>
      <c r="L3686" s="5">
        <f t="shared" si="115"/>
        <v>0</v>
      </c>
    </row>
    <row r="3687" spans="1:12">
      <c r="A3687" t="s">
        <v>5406</v>
      </c>
      <c r="B3687" t="s">
        <v>5</v>
      </c>
      <c r="C3687" t="s">
        <v>1737</v>
      </c>
      <c r="D3687" t="s">
        <v>7018</v>
      </c>
      <c r="E3687" t="s">
        <v>1705</v>
      </c>
      <c r="H3687" t="str">
        <f>INDEX('Vensim Variables'!$B:$B,MATCH(EPS!$B3687,'Vensim Variables'!$A:$A,0))</f>
        <v>g pollutant</v>
      </c>
      <c r="I3687" t="str">
        <f t="shared" si="114"/>
        <v>VOC</v>
      </c>
      <c r="J3687">
        <f>INDEX(NoSettings!$C:$C,MATCH(EPS!$A3687,NoSettings!$A:$A,0))</f>
        <v>0</v>
      </c>
      <c r="K3687" s="109">
        <f>INDEX(GWP!$C$2:$C$13,MATCH(EPS!I3687,GWP!$B$2:$B$13,0))</f>
        <v>5</v>
      </c>
      <c r="L3687" s="5">
        <f t="shared" si="115"/>
        <v>0</v>
      </c>
    </row>
    <row r="3688" spans="1:12">
      <c r="A3688" t="s">
        <v>5407</v>
      </c>
      <c r="B3688" t="s">
        <v>5</v>
      </c>
      <c r="C3688" t="s">
        <v>1737</v>
      </c>
      <c r="D3688" t="s">
        <v>7018</v>
      </c>
      <c r="E3688" t="s">
        <v>1706</v>
      </c>
      <c r="H3688" t="str">
        <f>INDEX('Vensim Variables'!$B:$B,MATCH(EPS!$B3688,'Vensim Variables'!$A:$A,0))</f>
        <v>g pollutant</v>
      </c>
      <c r="I3688" t="str">
        <f t="shared" si="114"/>
        <v>CO</v>
      </c>
      <c r="J3688">
        <f>INDEX(NoSettings!$C:$C,MATCH(EPS!$A3688,NoSettings!$A:$A,0))</f>
        <v>0</v>
      </c>
      <c r="K3688" s="109">
        <f>INDEX(GWP!$C$2:$C$13,MATCH(EPS!I3688,GWP!$B$2:$B$13,0))</f>
        <v>1.8</v>
      </c>
      <c r="L3688" s="5">
        <f t="shared" si="115"/>
        <v>0</v>
      </c>
    </row>
    <row r="3689" spans="1:12">
      <c r="A3689" t="s">
        <v>5408</v>
      </c>
      <c r="B3689" t="s">
        <v>5</v>
      </c>
      <c r="C3689" t="s">
        <v>1737</v>
      </c>
      <c r="D3689" t="s">
        <v>7018</v>
      </c>
      <c r="E3689" t="s">
        <v>1707</v>
      </c>
      <c r="H3689" t="str">
        <f>INDEX('Vensim Variables'!$B:$B,MATCH(EPS!$B3689,'Vensim Variables'!$A:$A,0))</f>
        <v>g pollutant</v>
      </c>
      <c r="I3689" t="str">
        <f t="shared" si="114"/>
        <v>NOx</v>
      </c>
      <c r="J3689">
        <f>INDEX(NoSettings!$C:$C,MATCH(EPS!$A3689,NoSettings!$A:$A,0))</f>
        <v>0</v>
      </c>
      <c r="K3689" s="109">
        <f>INDEX(GWP!$C$2:$C$13,MATCH(EPS!I3689,GWP!$B$2:$B$13,0))</f>
        <v>-8.1999999999999993</v>
      </c>
      <c r="L3689" s="5">
        <f t="shared" si="115"/>
        <v>0</v>
      </c>
    </row>
    <row r="3690" spans="1:12">
      <c r="A3690" t="s">
        <v>5409</v>
      </c>
      <c r="B3690" t="s">
        <v>5</v>
      </c>
      <c r="C3690" t="s">
        <v>1737</v>
      </c>
      <c r="D3690" t="s">
        <v>7018</v>
      </c>
      <c r="E3690" t="s">
        <v>1708</v>
      </c>
      <c r="H3690" t="str">
        <f>INDEX('Vensim Variables'!$B:$B,MATCH(EPS!$B3690,'Vensim Variables'!$A:$A,0))</f>
        <v>g pollutant</v>
      </c>
      <c r="I3690" t="str">
        <f t="shared" si="114"/>
        <v>PM10</v>
      </c>
      <c r="J3690">
        <f>INDEX(NoSettings!$C:$C,MATCH(EPS!$A3690,NoSettings!$A:$A,0))</f>
        <v>0</v>
      </c>
      <c r="K3690" s="109">
        <f>INDEX(GWP!$C$2:$C$13,MATCH(EPS!I3690,GWP!$B$2:$B$13,0))</f>
        <v>0</v>
      </c>
      <c r="L3690" s="5">
        <f t="shared" si="115"/>
        <v>0</v>
      </c>
    </row>
    <row r="3691" spans="1:12">
      <c r="A3691" t="s">
        <v>5410</v>
      </c>
      <c r="B3691" t="s">
        <v>5</v>
      </c>
      <c r="C3691" t="s">
        <v>1737</v>
      </c>
      <c r="D3691" t="s">
        <v>7018</v>
      </c>
      <c r="E3691" t="s">
        <v>1709</v>
      </c>
      <c r="H3691" t="str">
        <f>INDEX('Vensim Variables'!$B:$B,MATCH(EPS!$B3691,'Vensim Variables'!$A:$A,0))</f>
        <v>g pollutant</v>
      </c>
      <c r="I3691" t="str">
        <f t="shared" si="114"/>
        <v>PM25</v>
      </c>
      <c r="J3691">
        <f>INDEX(NoSettings!$C:$C,MATCH(EPS!$A3691,NoSettings!$A:$A,0))</f>
        <v>0</v>
      </c>
      <c r="K3691" s="109">
        <f>INDEX(GWP!$C$2:$C$13,MATCH(EPS!I3691,GWP!$B$2:$B$13,0))</f>
        <v>0</v>
      </c>
      <c r="L3691" s="5">
        <f t="shared" si="115"/>
        <v>0</v>
      </c>
    </row>
    <row r="3692" spans="1:12">
      <c r="A3692" t="s">
        <v>5411</v>
      </c>
      <c r="B3692" t="s">
        <v>5</v>
      </c>
      <c r="C3692" t="s">
        <v>1737</v>
      </c>
      <c r="D3692" t="s">
        <v>7018</v>
      </c>
      <c r="E3692" t="s">
        <v>1710</v>
      </c>
      <c r="H3692" t="str">
        <f>INDEX('Vensim Variables'!$B:$B,MATCH(EPS!$B3692,'Vensim Variables'!$A:$A,0))</f>
        <v>g pollutant</v>
      </c>
      <c r="I3692" t="str">
        <f t="shared" si="114"/>
        <v>SOx</v>
      </c>
      <c r="J3692">
        <f>INDEX(NoSettings!$C:$C,MATCH(EPS!$A3692,NoSettings!$A:$A,0))</f>
        <v>0</v>
      </c>
      <c r="K3692" s="109">
        <f>INDEX(GWP!$C$2:$C$13,MATCH(EPS!I3692,GWP!$B$2:$B$13,0))</f>
        <v>0</v>
      </c>
      <c r="L3692" s="5">
        <f t="shared" si="115"/>
        <v>0</v>
      </c>
    </row>
    <row r="3693" spans="1:12">
      <c r="A3693" t="s">
        <v>5412</v>
      </c>
      <c r="B3693" t="s">
        <v>5</v>
      </c>
      <c r="C3693" t="s">
        <v>1737</v>
      </c>
      <c r="D3693" t="s">
        <v>7018</v>
      </c>
      <c r="E3693" t="s">
        <v>1711</v>
      </c>
      <c r="H3693" t="str">
        <f>INDEX('Vensim Variables'!$B:$B,MATCH(EPS!$B3693,'Vensim Variables'!$A:$A,0))</f>
        <v>g pollutant</v>
      </c>
      <c r="I3693" t="str">
        <f t="shared" si="114"/>
        <v>BC</v>
      </c>
      <c r="J3693">
        <f>INDEX(NoSettings!$C:$C,MATCH(EPS!$A3693,NoSettings!$A:$A,0))</f>
        <v>0</v>
      </c>
      <c r="K3693" s="109">
        <f>INDEX(GWP!$C$2:$C$13,MATCH(EPS!I3693,GWP!$B$2:$B$13,0))</f>
        <v>345</v>
      </c>
      <c r="L3693" s="5">
        <f t="shared" si="115"/>
        <v>0</v>
      </c>
    </row>
    <row r="3694" spans="1:12">
      <c r="A3694" t="s">
        <v>5413</v>
      </c>
      <c r="B3694" t="s">
        <v>5</v>
      </c>
      <c r="C3694" t="s">
        <v>1737</v>
      </c>
      <c r="D3694" t="s">
        <v>7018</v>
      </c>
      <c r="E3694" t="s">
        <v>1712</v>
      </c>
      <c r="H3694" t="str">
        <f>INDEX('Vensim Variables'!$B:$B,MATCH(EPS!$B3694,'Vensim Variables'!$A:$A,0))</f>
        <v>g pollutant</v>
      </c>
      <c r="I3694" t="str">
        <f t="shared" si="114"/>
        <v>OC</v>
      </c>
      <c r="J3694">
        <f>INDEX(NoSettings!$C:$C,MATCH(EPS!$A3694,NoSettings!$A:$A,0))</f>
        <v>0</v>
      </c>
      <c r="K3694" s="109">
        <f>INDEX(GWP!$C$2:$C$13,MATCH(EPS!I3694,GWP!$B$2:$B$13,0))</f>
        <v>-46</v>
      </c>
      <c r="L3694" s="5">
        <f t="shared" si="115"/>
        <v>0</v>
      </c>
    </row>
    <row r="3695" spans="1:12">
      <c r="A3695" t="s">
        <v>5414</v>
      </c>
      <c r="B3695" t="s">
        <v>5</v>
      </c>
      <c r="C3695" t="s">
        <v>1737</v>
      </c>
      <c r="D3695" t="s">
        <v>7018</v>
      </c>
      <c r="E3695" t="s">
        <v>1713</v>
      </c>
      <c r="H3695" t="str">
        <f>INDEX('Vensim Variables'!$B:$B,MATCH(EPS!$B3695,'Vensim Variables'!$A:$A,0))</f>
        <v>g pollutant</v>
      </c>
      <c r="I3695" t="str">
        <f t="shared" si="114"/>
        <v>CH4</v>
      </c>
      <c r="J3695">
        <f>INDEX(NoSettings!$C:$C,MATCH(EPS!$A3695,NoSettings!$A:$A,0))</f>
        <v>0</v>
      </c>
      <c r="K3695" s="109">
        <f>INDEX(GWP!$C$2:$C$13,MATCH(EPS!I3695,GWP!$B$2:$B$13,0))</f>
        <v>28</v>
      </c>
      <c r="L3695" s="5">
        <f t="shared" si="115"/>
        <v>0</v>
      </c>
    </row>
    <row r="3696" spans="1:12">
      <c r="A3696" t="s">
        <v>5415</v>
      </c>
      <c r="B3696" t="s">
        <v>5</v>
      </c>
      <c r="C3696" t="s">
        <v>1737</v>
      </c>
      <c r="D3696" t="s">
        <v>7018</v>
      </c>
      <c r="E3696" t="s">
        <v>1714</v>
      </c>
      <c r="H3696" t="str">
        <f>INDEX('Vensim Variables'!$B:$B,MATCH(EPS!$B3696,'Vensim Variables'!$A:$A,0))</f>
        <v>g pollutant</v>
      </c>
      <c r="I3696" t="str">
        <f t="shared" si="114"/>
        <v>N2O</v>
      </c>
      <c r="J3696">
        <f>INDEX(NoSettings!$C:$C,MATCH(EPS!$A3696,NoSettings!$A:$A,0))</f>
        <v>0</v>
      </c>
      <c r="K3696" s="109">
        <f>INDEX(GWP!$C$2:$C$13,MATCH(EPS!I3696,GWP!$B$2:$B$13,0))</f>
        <v>265</v>
      </c>
      <c r="L3696" s="5">
        <f t="shared" si="115"/>
        <v>0</v>
      </c>
    </row>
    <row r="3697" spans="1:12">
      <c r="A3697" t="s">
        <v>5416</v>
      </c>
      <c r="B3697" t="s">
        <v>5</v>
      </c>
      <c r="C3697" t="s">
        <v>1737</v>
      </c>
      <c r="D3697" t="s">
        <v>7018</v>
      </c>
      <c r="E3697" t="s">
        <v>1715</v>
      </c>
      <c r="H3697" t="str">
        <f>INDEX('Vensim Variables'!$B:$B,MATCH(EPS!$B3697,'Vensim Variables'!$A:$A,0))</f>
        <v>g pollutant</v>
      </c>
      <c r="I3697" t="str">
        <f t="shared" si="114"/>
        <v>F gases</v>
      </c>
      <c r="J3697">
        <f>INDEX(NoSettings!$C:$C,MATCH(EPS!$A3697,NoSettings!$A:$A,0))</f>
        <v>0</v>
      </c>
      <c r="K3697" s="109">
        <f>INDEX(GWP!$C$2:$C$13,MATCH(EPS!I3697,GWP!$B$2:$B$13,0))</f>
        <v>1</v>
      </c>
      <c r="L3697" s="5">
        <f t="shared" si="115"/>
        <v>0</v>
      </c>
    </row>
    <row r="3698" spans="1:12">
      <c r="A3698" t="s">
        <v>5417</v>
      </c>
      <c r="B3698" t="s">
        <v>5</v>
      </c>
      <c r="C3698" t="s">
        <v>1737</v>
      </c>
      <c r="D3698" t="s">
        <v>7019</v>
      </c>
      <c r="E3698" t="s">
        <v>1702</v>
      </c>
      <c r="H3698" t="str">
        <f>INDEX('Vensim Variables'!$B:$B,MATCH(EPS!$B3698,'Vensim Variables'!$A:$A,0))</f>
        <v>g pollutant</v>
      </c>
      <c r="I3698" t="str">
        <f t="shared" si="114"/>
        <v>CO2</v>
      </c>
      <c r="J3698">
        <f>INDEX(NoSettings!$C:$C,MATCH(EPS!$A3698,NoSettings!$A:$A,0))</f>
        <v>0</v>
      </c>
      <c r="K3698" s="109">
        <f>INDEX(GWP!$C$2:$C$13,MATCH(EPS!I3698,GWP!$B$2:$B$13,0))</f>
        <v>1</v>
      </c>
      <c r="L3698" s="5">
        <f t="shared" si="115"/>
        <v>0</v>
      </c>
    </row>
    <row r="3699" spans="1:12">
      <c r="A3699" t="s">
        <v>5418</v>
      </c>
      <c r="B3699" t="s">
        <v>5</v>
      </c>
      <c r="C3699" t="s">
        <v>1737</v>
      </c>
      <c r="D3699" t="s">
        <v>7019</v>
      </c>
      <c r="E3699" t="s">
        <v>1705</v>
      </c>
      <c r="H3699" t="str">
        <f>INDEX('Vensim Variables'!$B:$B,MATCH(EPS!$B3699,'Vensim Variables'!$A:$A,0))</f>
        <v>g pollutant</v>
      </c>
      <c r="I3699" t="str">
        <f t="shared" si="114"/>
        <v>VOC</v>
      </c>
      <c r="J3699">
        <f>INDEX(NoSettings!$C:$C,MATCH(EPS!$A3699,NoSettings!$A:$A,0))</f>
        <v>0</v>
      </c>
      <c r="K3699" s="109">
        <f>INDEX(GWP!$C$2:$C$13,MATCH(EPS!I3699,GWP!$B$2:$B$13,0))</f>
        <v>5</v>
      </c>
      <c r="L3699" s="5">
        <f t="shared" si="115"/>
        <v>0</v>
      </c>
    </row>
    <row r="3700" spans="1:12">
      <c r="A3700" t="s">
        <v>5419</v>
      </c>
      <c r="B3700" t="s">
        <v>5</v>
      </c>
      <c r="C3700" t="s">
        <v>1737</v>
      </c>
      <c r="D3700" t="s">
        <v>7019</v>
      </c>
      <c r="E3700" t="s">
        <v>1706</v>
      </c>
      <c r="H3700" t="str">
        <f>INDEX('Vensim Variables'!$B:$B,MATCH(EPS!$B3700,'Vensim Variables'!$A:$A,0))</f>
        <v>g pollutant</v>
      </c>
      <c r="I3700" t="str">
        <f t="shared" si="114"/>
        <v>CO</v>
      </c>
      <c r="J3700">
        <f>INDEX(NoSettings!$C:$C,MATCH(EPS!$A3700,NoSettings!$A:$A,0))</f>
        <v>0</v>
      </c>
      <c r="K3700" s="109">
        <f>INDEX(GWP!$C$2:$C$13,MATCH(EPS!I3700,GWP!$B$2:$B$13,0))</f>
        <v>1.8</v>
      </c>
      <c r="L3700" s="5">
        <f t="shared" si="115"/>
        <v>0</v>
      </c>
    </row>
    <row r="3701" spans="1:12">
      <c r="A3701" t="s">
        <v>5420</v>
      </c>
      <c r="B3701" t="s">
        <v>5</v>
      </c>
      <c r="C3701" t="s">
        <v>1737</v>
      </c>
      <c r="D3701" t="s">
        <v>7019</v>
      </c>
      <c r="E3701" t="s">
        <v>1707</v>
      </c>
      <c r="H3701" t="str">
        <f>INDEX('Vensim Variables'!$B:$B,MATCH(EPS!$B3701,'Vensim Variables'!$A:$A,0))</f>
        <v>g pollutant</v>
      </c>
      <c r="I3701" t="str">
        <f t="shared" si="114"/>
        <v>NOx</v>
      </c>
      <c r="J3701">
        <f>INDEX(NoSettings!$C:$C,MATCH(EPS!$A3701,NoSettings!$A:$A,0))</f>
        <v>0</v>
      </c>
      <c r="K3701" s="109">
        <f>INDEX(GWP!$C$2:$C$13,MATCH(EPS!I3701,GWP!$B$2:$B$13,0))</f>
        <v>-8.1999999999999993</v>
      </c>
      <c r="L3701" s="5">
        <f t="shared" si="115"/>
        <v>0</v>
      </c>
    </row>
    <row r="3702" spans="1:12">
      <c r="A3702" t="s">
        <v>5421</v>
      </c>
      <c r="B3702" t="s">
        <v>5</v>
      </c>
      <c r="C3702" t="s">
        <v>1737</v>
      </c>
      <c r="D3702" t="s">
        <v>7019</v>
      </c>
      <c r="E3702" t="s">
        <v>1708</v>
      </c>
      <c r="H3702" t="str">
        <f>INDEX('Vensim Variables'!$B:$B,MATCH(EPS!$B3702,'Vensim Variables'!$A:$A,0))</f>
        <v>g pollutant</v>
      </c>
      <c r="I3702" t="str">
        <f t="shared" si="114"/>
        <v>PM10</v>
      </c>
      <c r="J3702">
        <f>INDEX(NoSettings!$C:$C,MATCH(EPS!$A3702,NoSettings!$A:$A,0))</f>
        <v>0</v>
      </c>
      <c r="K3702" s="109">
        <f>INDEX(GWP!$C$2:$C$13,MATCH(EPS!I3702,GWP!$B$2:$B$13,0))</f>
        <v>0</v>
      </c>
      <c r="L3702" s="5">
        <f t="shared" si="115"/>
        <v>0</v>
      </c>
    </row>
    <row r="3703" spans="1:12">
      <c r="A3703" t="s">
        <v>5422</v>
      </c>
      <c r="B3703" t="s">
        <v>5</v>
      </c>
      <c r="C3703" t="s">
        <v>1737</v>
      </c>
      <c r="D3703" t="s">
        <v>7019</v>
      </c>
      <c r="E3703" t="s">
        <v>1709</v>
      </c>
      <c r="H3703" t="str">
        <f>INDEX('Vensim Variables'!$B:$B,MATCH(EPS!$B3703,'Vensim Variables'!$A:$A,0))</f>
        <v>g pollutant</v>
      </c>
      <c r="I3703" t="str">
        <f t="shared" si="114"/>
        <v>PM25</v>
      </c>
      <c r="J3703">
        <f>INDEX(NoSettings!$C:$C,MATCH(EPS!$A3703,NoSettings!$A:$A,0))</f>
        <v>0</v>
      </c>
      <c r="K3703" s="109">
        <f>INDEX(GWP!$C$2:$C$13,MATCH(EPS!I3703,GWP!$B$2:$B$13,0))</f>
        <v>0</v>
      </c>
      <c r="L3703" s="5">
        <f t="shared" si="115"/>
        <v>0</v>
      </c>
    </row>
    <row r="3704" spans="1:12">
      <c r="A3704" t="s">
        <v>5423</v>
      </c>
      <c r="B3704" t="s">
        <v>5</v>
      </c>
      <c r="C3704" t="s">
        <v>1737</v>
      </c>
      <c r="D3704" t="s">
        <v>7019</v>
      </c>
      <c r="E3704" t="s">
        <v>1710</v>
      </c>
      <c r="H3704" t="str">
        <f>INDEX('Vensim Variables'!$B:$B,MATCH(EPS!$B3704,'Vensim Variables'!$A:$A,0))</f>
        <v>g pollutant</v>
      </c>
      <c r="I3704" t="str">
        <f t="shared" si="114"/>
        <v>SOx</v>
      </c>
      <c r="J3704">
        <f>INDEX(NoSettings!$C:$C,MATCH(EPS!$A3704,NoSettings!$A:$A,0))</f>
        <v>0</v>
      </c>
      <c r="K3704" s="109">
        <f>INDEX(GWP!$C$2:$C$13,MATCH(EPS!I3704,GWP!$B$2:$B$13,0))</f>
        <v>0</v>
      </c>
      <c r="L3704" s="5">
        <f t="shared" si="115"/>
        <v>0</v>
      </c>
    </row>
    <row r="3705" spans="1:12">
      <c r="A3705" t="s">
        <v>5424</v>
      </c>
      <c r="B3705" t="s">
        <v>5</v>
      </c>
      <c r="C3705" t="s">
        <v>1737</v>
      </c>
      <c r="D3705" t="s">
        <v>7019</v>
      </c>
      <c r="E3705" t="s">
        <v>1711</v>
      </c>
      <c r="H3705" t="str">
        <f>INDEX('Vensim Variables'!$B:$B,MATCH(EPS!$B3705,'Vensim Variables'!$A:$A,0))</f>
        <v>g pollutant</v>
      </c>
      <c r="I3705" t="str">
        <f t="shared" si="114"/>
        <v>BC</v>
      </c>
      <c r="J3705">
        <f>INDEX(NoSettings!$C:$C,MATCH(EPS!$A3705,NoSettings!$A:$A,0))</f>
        <v>0</v>
      </c>
      <c r="K3705" s="109">
        <f>INDEX(GWP!$C$2:$C$13,MATCH(EPS!I3705,GWP!$B$2:$B$13,0))</f>
        <v>345</v>
      </c>
      <c r="L3705" s="5">
        <f t="shared" si="115"/>
        <v>0</v>
      </c>
    </row>
    <row r="3706" spans="1:12">
      <c r="A3706" t="s">
        <v>5425</v>
      </c>
      <c r="B3706" t="s">
        <v>5</v>
      </c>
      <c r="C3706" t="s">
        <v>1737</v>
      </c>
      <c r="D3706" t="s">
        <v>7019</v>
      </c>
      <c r="E3706" t="s">
        <v>1712</v>
      </c>
      <c r="H3706" t="str">
        <f>INDEX('Vensim Variables'!$B:$B,MATCH(EPS!$B3706,'Vensim Variables'!$A:$A,0))</f>
        <v>g pollutant</v>
      </c>
      <c r="I3706" t="str">
        <f t="shared" si="114"/>
        <v>OC</v>
      </c>
      <c r="J3706">
        <f>INDEX(NoSettings!$C:$C,MATCH(EPS!$A3706,NoSettings!$A:$A,0))</f>
        <v>0</v>
      </c>
      <c r="K3706" s="109">
        <f>INDEX(GWP!$C$2:$C$13,MATCH(EPS!I3706,GWP!$B$2:$B$13,0))</f>
        <v>-46</v>
      </c>
      <c r="L3706" s="5">
        <f t="shared" si="115"/>
        <v>0</v>
      </c>
    </row>
    <row r="3707" spans="1:12">
      <c r="A3707" t="s">
        <v>5426</v>
      </c>
      <c r="B3707" t="s">
        <v>5</v>
      </c>
      <c r="C3707" t="s">
        <v>1737</v>
      </c>
      <c r="D3707" t="s">
        <v>7019</v>
      </c>
      <c r="E3707" t="s">
        <v>1713</v>
      </c>
      <c r="H3707" t="str">
        <f>INDEX('Vensim Variables'!$B:$B,MATCH(EPS!$B3707,'Vensim Variables'!$A:$A,0))</f>
        <v>g pollutant</v>
      </c>
      <c r="I3707" t="str">
        <f t="shared" si="114"/>
        <v>CH4</v>
      </c>
      <c r="J3707">
        <f>INDEX(NoSettings!$C:$C,MATCH(EPS!$A3707,NoSettings!$A:$A,0))</f>
        <v>0</v>
      </c>
      <c r="K3707" s="109">
        <f>INDEX(GWP!$C$2:$C$13,MATCH(EPS!I3707,GWP!$B$2:$B$13,0))</f>
        <v>28</v>
      </c>
      <c r="L3707" s="5">
        <f t="shared" si="115"/>
        <v>0</v>
      </c>
    </row>
    <row r="3708" spans="1:12">
      <c r="A3708" t="s">
        <v>5427</v>
      </c>
      <c r="B3708" t="s">
        <v>5</v>
      </c>
      <c r="C3708" t="s">
        <v>1737</v>
      </c>
      <c r="D3708" t="s">
        <v>7019</v>
      </c>
      <c r="E3708" t="s">
        <v>1714</v>
      </c>
      <c r="H3708" t="str">
        <f>INDEX('Vensim Variables'!$B:$B,MATCH(EPS!$B3708,'Vensim Variables'!$A:$A,0))</f>
        <v>g pollutant</v>
      </c>
      <c r="I3708" t="str">
        <f t="shared" si="114"/>
        <v>N2O</v>
      </c>
      <c r="J3708">
        <f>INDEX(NoSettings!$C:$C,MATCH(EPS!$A3708,NoSettings!$A:$A,0))</f>
        <v>0</v>
      </c>
      <c r="K3708" s="109">
        <f>INDEX(GWP!$C$2:$C$13,MATCH(EPS!I3708,GWP!$B$2:$B$13,0))</f>
        <v>265</v>
      </c>
      <c r="L3708" s="5">
        <f t="shared" si="115"/>
        <v>0</v>
      </c>
    </row>
    <row r="3709" spans="1:12">
      <c r="A3709" t="s">
        <v>5428</v>
      </c>
      <c r="B3709" t="s">
        <v>5</v>
      </c>
      <c r="C3709" t="s">
        <v>1737</v>
      </c>
      <c r="D3709" t="s">
        <v>7019</v>
      </c>
      <c r="E3709" t="s">
        <v>1715</v>
      </c>
      <c r="H3709" t="str">
        <f>INDEX('Vensim Variables'!$B:$B,MATCH(EPS!$B3709,'Vensim Variables'!$A:$A,0))</f>
        <v>g pollutant</v>
      </c>
      <c r="I3709" t="str">
        <f t="shared" si="114"/>
        <v>F gases</v>
      </c>
      <c r="J3709">
        <f>INDEX(NoSettings!$C:$C,MATCH(EPS!$A3709,NoSettings!$A:$A,0))</f>
        <v>0</v>
      </c>
      <c r="K3709" s="109">
        <f>INDEX(GWP!$C$2:$C$13,MATCH(EPS!I3709,GWP!$B$2:$B$13,0))</f>
        <v>1</v>
      </c>
      <c r="L3709" s="5">
        <f t="shared" si="115"/>
        <v>0</v>
      </c>
    </row>
    <row r="3710" spans="1:12">
      <c r="A3710" t="s">
        <v>5429</v>
      </c>
      <c r="B3710" t="s">
        <v>5</v>
      </c>
      <c r="C3710" t="s">
        <v>1737</v>
      </c>
      <c r="D3710" t="s">
        <v>7020</v>
      </c>
      <c r="E3710" t="s">
        <v>1702</v>
      </c>
      <c r="H3710" t="str">
        <f>INDEX('Vensim Variables'!$B:$B,MATCH(EPS!$B3710,'Vensim Variables'!$A:$A,0))</f>
        <v>g pollutant</v>
      </c>
      <c r="I3710" t="str">
        <f t="shared" si="114"/>
        <v>CO2</v>
      </c>
      <c r="J3710">
        <f>INDEX(NoSettings!$C:$C,MATCH(EPS!$A3710,NoSettings!$A:$A,0))</f>
        <v>0</v>
      </c>
      <c r="K3710" s="109">
        <f>INDEX(GWP!$C$2:$C$13,MATCH(EPS!I3710,GWP!$B$2:$B$13,0))</f>
        <v>1</v>
      </c>
      <c r="L3710" s="5">
        <f t="shared" si="115"/>
        <v>0</v>
      </c>
    </row>
    <row r="3711" spans="1:12">
      <c r="A3711" t="s">
        <v>5430</v>
      </c>
      <c r="B3711" t="s">
        <v>5</v>
      </c>
      <c r="C3711" t="s">
        <v>1737</v>
      </c>
      <c r="D3711" t="s">
        <v>7020</v>
      </c>
      <c r="E3711" t="s">
        <v>1705</v>
      </c>
      <c r="H3711" t="str">
        <f>INDEX('Vensim Variables'!$B:$B,MATCH(EPS!$B3711,'Vensim Variables'!$A:$A,0))</f>
        <v>g pollutant</v>
      </c>
      <c r="I3711" t="str">
        <f t="shared" si="114"/>
        <v>VOC</v>
      </c>
      <c r="J3711">
        <f>INDEX(NoSettings!$C:$C,MATCH(EPS!$A3711,NoSettings!$A:$A,0))</f>
        <v>0</v>
      </c>
      <c r="K3711" s="109">
        <f>INDEX(GWP!$C$2:$C$13,MATCH(EPS!I3711,GWP!$B$2:$B$13,0))</f>
        <v>5</v>
      </c>
      <c r="L3711" s="5">
        <f t="shared" si="115"/>
        <v>0</v>
      </c>
    </row>
    <row r="3712" spans="1:12">
      <c r="A3712" t="s">
        <v>5431</v>
      </c>
      <c r="B3712" t="s">
        <v>5</v>
      </c>
      <c r="C3712" t="s">
        <v>1737</v>
      </c>
      <c r="D3712" t="s">
        <v>7020</v>
      </c>
      <c r="E3712" t="s">
        <v>1706</v>
      </c>
      <c r="H3712" t="str">
        <f>INDEX('Vensim Variables'!$B:$B,MATCH(EPS!$B3712,'Vensim Variables'!$A:$A,0))</f>
        <v>g pollutant</v>
      </c>
      <c r="I3712" t="str">
        <f t="shared" si="114"/>
        <v>CO</v>
      </c>
      <c r="J3712">
        <f>INDEX(NoSettings!$C:$C,MATCH(EPS!$A3712,NoSettings!$A:$A,0))</f>
        <v>0</v>
      </c>
      <c r="K3712" s="109">
        <f>INDEX(GWP!$C$2:$C$13,MATCH(EPS!I3712,GWP!$B$2:$B$13,0))</f>
        <v>1.8</v>
      </c>
      <c r="L3712" s="5">
        <f t="shared" si="115"/>
        <v>0</v>
      </c>
    </row>
    <row r="3713" spans="1:12">
      <c r="A3713" t="s">
        <v>5432</v>
      </c>
      <c r="B3713" t="s">
        <v>5</v>
      </c>
      <c r="C3713" t="s">
        <v>1737</v>
      </c>
      <c r="D3713" t="s">
        <v>7020</v>
      </c>
      <c r="E3713" t="s">
        <v>1707</v>
      </c>
      <c r="H3713" t="str">
        <f>INDEX('Vensim Variables'!$B:$B,MATCH(EPS!$B3713,'Vensim Variables'!$A:$A,0))</f>
        <v>g pollutant</v>
      </c>
      <c r="I3713" t="str">
        <f t="shared" si="114"/>
        <v>NOx</v>
      </c>
      <c r="J3713">
        <f>INDEX(NoSettings!$C:$C,MATCH(EPS!$A3713,NoSettings!$A:$A,0))</f>
        <v>0</v>
      </c>
      <c r="K3713" s="109">
        <f>INDEX(GWP!$C$2:$C$13,MATCH(EPS!I3713,GWP!$B$2:$B$13,0))</f>
        <v>-8.1999999999999993</v>
      </c>
      <c r="L3713" s="5">
        <f t="shared" si="115"/>
        <v>0</v>
      </c>
    </row>
    <row r="3714" spans="1:12">
      <c r="A3714" t="s">
        <v>5433</v>
      </c>
      <c r="B3714" t="s">
        <v>5</v>
      </c>
      <c r="C3714" t="s">
        <v>1737</v>
      </c>
      <c r="D3714" t="s">
        <v>7020</v>
      </c>
      <c r="E3714" t="s">
        <v>1708</v>
      </c>
      <c r="H3714" t="str">
        <f>INDEX('Vensim Variables'!$B:$B,MATCH(EPS!$B3714,'Vensim Variables'!$A:$A,0))</f>
        <v>g pollutant</v>
      </c>
      <c r="I3714" t="str">
        <f t="shared" si="114"/>
        <v>PM10</v>
      </c>
      <c r="J3714">
        <f>INDEX(NoSettings!$C:$C,MATCH(EPS!$A3714,NoSettings!$A:$A,0))</f>
        <v>0</v>
      </c>
      <c r="K3714" s="109">
        <f>INDEX(GWP!$C$2:$C$13,MATCH(EPS!I3714,GWP!$B$2:$B$13,0))</f>
        <v>0</v>
      </c>
      <c r="L3714" s="5">
        <f t="shared" si="115"/>
        <v>0</v>
      </c>
    </row>
    <row r="3715" spans="1:12">
      <c r="A3715" t="s">
        <v>5434</v>
      </c>
      <c r="B3715" t="s">
        <v>5</v>
      </c>
      <c r="C3715" t="s">
        <v>1737</v>
      </c>
      <c r="D3715" t="s">
        <v>7020</v>
      </c>
      <c r="E3715" t="s">
        <v>1709</v>
      </c>
      <c r="H3715" t="str">
        <f>INDEX('Vensim Variables'!$B:$B,MATCH(EPS!$B3715,'Vensim Variables'!$A:$A,0))</f>
        <v>g pollutant</v>
      </c>
      <c r="I3715" t="str">
        <f t="shared" ref="I3715:I3778" si="116">IF(OR(C3715="CO2",C3715="CH4",C3715="N2O",C3715="F gases",C3715="VOC",C3715="CO",C3715="NOx",C3715="PM10",C3715="PM25",C3715="SOx",C3715="BC",C3715="OC"),C3715,IF(OR(D3715="CO2",D3715="CH4",D3715="N2O",D3715="F gases",D3715="VOC",D3715="CO",D3715="NOx",D3715="PM10",D3715="PM25",D3715="SOx",D3715="BC",D3715="OC"),D3715,IF(OR(E3715="CO2",E3715="CH4",E3715="N2O",E3715="F gases",E3715="VOC",E3715="CO",E3715="NOx",E3715="PM10",E3715="PM25",E3715="SOx",E3715="BC",E3715="OC"),E3715,"NA")))</f>
        <v>PM25</v>
      </c>
      <c r="J3715">
        <f>INDEX(NoSettings!$C:$C,MATCH(EPS!$A3715,NoSettings!$A:$A,0))</f>
        <v>0</v>
      </c>
      <c r="K3715" s="109">
        <f>INDEX(GWP!$C$2:$C$13,MATCH(EPS!I3715,GWP!$B$2:$B$13,0))</f>
        <v>0</v>
      </c>
      <c r="L3715" s="5">
        <f t="shared" ref="L3715:L3778" si="117">IF(H3715="g pollutant",K3715*J3715/10^12,IF(H3715="MMTCO2e",J3715,IF(H3715="MWh",J3715,0)))</f>
        <v>0</v>
      </c>
    </row>
    <row r="3716" spans="1:12">
      <c r="A3716" t="s">
        <v>5435</v>
      </c>
      <c r="B3716" t="s">
        <v>5</v>
      </c>
      <c r="C3716" t="s">
        <v>1737</v>
      </c>
      <c r="D3716" t="s">
        <v>7020</v>
      </c>
      <c r="E3716" t="s">
        <v>1710</v>
      </c>
      <c r="H3716" t="str">
        <f>INDEX('Vensim Variables'!$B:$B,MATCH(EPS!$B3716,'Vensim Variables'!$A:$A,0))</f>
        <v>g pollutant</v>
      </c>
      <c r="I3716" t="str">
        <f t="shared" si="116"/>
        <v>SOx</v>
      </c>
      <c r="J3716">
        <f>INDEX(NoSettings!$C:$C,MATCH(EPS!$A3716,NoSettings!$A:$A,0))</f>
        <v>0</v>
      </c>
      <c r="K3716" s="109">
        <f>INDEX(GWP!$C$2:$C$13,MATCH(EPS!I3716,GWP!$B$2:$B$13,0))</f>
        <v>0</v>
      </c>
      <c r="L3716" s="5">
        <f t="shared" si="117"/>
        <v>0</v>
      </c>
    </row>
    <row r="3717" spans="1:12">
      <c r="A3717" t="s">
        <v>5436</v>
      </c>
      <c r="B3717" t="s">
        <v>5</v>
      </c>
      <c r="C3717" t="s">
        <v>1737</v>
      </c>
      <c r="D3717" t="s">
        <v>7020</v>
      </c>
      <c r="E3717" t="s">
        <v>1711</v>
      </c>
      <c r="H3717" t="str">
        <f>INDEX('Vensim Variables'!$B:$B,MATCH(EPS!$B3717,'Vensim Variables'!$A:$A,0))</f>
        <v>g pollutant</v>
      </c>
      <c r="I3717" t="str">
        <f t="shared" si="116"/>
        <v>BC</v>
      </c>
      <c r="J3717">
        <f>INDEX(NoSettings!$C:$C,MATCH(EPS!$A3717,NoSettings!$A:$A,0))</f>
        <v>0</v>
      </c>
      <c r="K3717" s="109">
        <f>INDEX(GWP!$C$2:$C$13,MATCH(EPS!I3717,GWP!$B$2:$B$13,0))</f>
        <v>345</v>
      </c>
      <c r="L3717" s="5">
        <f t="shared" si="117"/>
        <v>0</v>
      </c>
    </row>
    <row r="3718" spans="1:12">
      <c r="A3718" t="s">
        <v>5437</v>
      </c>
      <c r="B3718" t="s">
        <v>5</v>
      </c>
      <c r="C3718" t="s">
        <v>1737</v>
      </c>
      <c r="D3718" t="s">
        <v>7020</v>
      </c>
      <c r="E3718" t="s">
        <v>1712</v>
      </c>
      <c r="H3718" t="str">
        <f>INDEX('Vensim Variables'!$B:$B,MATCH(EPS!$B3718,'Vensim Variables'!$A:$A,0))</f>
        <v>g pollutant</v>
      </c>
      <c r="I3718" t="str">
        <f t="shared" si="116"/>
        <v>OC</v>
      </c>
      <c r="J3718">
        <f>INDEX(NoSettings!$C:$C,MATCH(EPS!$A3718,NoSettings!$A:$A,0))</f>
        <v>0</v>
      </c>
      <c r="K3718" s="109">
        <f>INDEX(GWP!$C$2:$C$13,MATCH(EPS!I3718,GWP!$B$2:$B$13,0))</f>
        <v>-46</v>
      </c>
      <c r="L3718" s="5">
        <f t="shared" si="117"/>
        <v>0</v>
      </c>
    </row>
    <row r="3719" spans="1:12">
      <c r="A3719" t="s">
        <v>5438</v>
      </c>
      <c r="B3719" t="s">
        <v>5</v>
      </c>
      <c r="C3719" t="s">
        <v>1737</v>
      </c>
      <c r="D3719" t="s">
        <v>7020</v>
      </c>
      <c r="E3719" t="s">
        <v>1713</v>
      </c>
      <c r="H3719" t="str">
        <f>INDEX('Vensim Variables'!$B:$B,MATCH(EPS!$B3719,'Vensim Variables'!$A:$A,0))</f>
        <v>g pollutant</v>
      </c>
      <c r="I3719" t="str">
        <f t="shared" si="116"/>
        <v>CH4</v>
      </c>
      <c r="J3719">
        <f>INDEX(NoSettings!$C:$C,MATCH(EPS!$A3719,NoSettings!$A:$A,0))</f>
        <v>0</v>
      </c>
      <c r="K3719" s="109">
        <f>INDEX(GWP!$C$2:$C$13,MATCH(EPS!I3719,GWP!$B$2:$B$13,0))</f>
        <v>28</v>
      </c>
      <c r="L3719" s="5">
        <f t="shared" si="117"/>
        <v>0</v>
      </c>
    </row>
    <row r="3720" spans="1:12">
      <c r="A3720" t="s">
        <v>5439</v>
      </c>
      <c r="B3720" t="s">
        <v>5</v>
      </c>
      <c r="C3720" t="s">
        <v>1737</v>
      </c>
      <c r="D3720" t="s">
        <v>7020</v>
      </c>
      <c r="E3720" t="s">
        <v>1714</v>
      </c>
      <c r="H3720" t="str">
        <f>INDEX('Vensim Variables'!$B:$B,MATCH(EPS!$B3720,'Vensim Variables'!$A:$A,0))</f>
        <v>g pollutant</v>
      </c>
      <c r="I3720" t="str">
        <f t="shared" si="116"/>
        <v>N2O</v>
      </c>
      <c r="J3720">
        <f>INDEX(NoSettings!$C:$C,MATCH(EPS!$A3720,NoSettings!$A:$A,0))</f>
        <v>0</v>
      </c>
      <c r="K3720" s="109">
        <f>INDEX(GWP!$C$2:$C$13,MATCH(EPS!I3720,GWP!$B$2:$B$13,0))</f>
        <v>265</v>
      </c>
      <c r="L3720" s="5">
        <f t="shared" si="117"/>
        <v>0</v>
      </c>
    </row>
    <row r="3721" spans="1:12">
      <c r="A3721" t="s">
        <v>5440</v>
      </c>
      <c r="B3721" t="s">
        <v>5</v>
      </c>
      <c r="C3721" t="s">
        <v>1737</v>
      </c>
      <c r="D3721" t="s">
        <v>7020</v>
      </c>
      <c r="E3721" t="s">
        <v>1715</v>
      </c>
      <c r="H3721" t="str">
        <f>INDEX('Vensim Variables'!$B:$B,MATCH(EPS!$B3721,'Vensim Variables'!$A:$A,0))</f>
        <v>g pollutant</v>
      </c>
      <c r="I3721" t="str">
        <f t="shared" si="116"/>
        <v>F gases</v>
      </c>
      <c r="J3721">
        <f>INDEX(NoSettings!$C:$C,MATCH(EPS!$A3721,NoSettings!$A:$A,0))</f>
        <v>0</v>
      </c>
      <c r="K3721" s="109">
        <f>INDEX(GWP!$C$2:$C$13,MATCH(EPS!I3721,GWP!$B$2:$B$13,0))</f>
        <v>1</v>
      </c>
      <c r="L3721" s="5">
        <f t="shared" si="117"/>
        <v>0</v>
      </c>
    </row>
    <row r="3722" spans="1:12">
      <c r="A3722" t="s">
        <v>5441</v>
      </c>
      <c r="B3722" t="s">
        <v>5</v>
      </c>
      <c r="C3722" t="s">
        <v>1737</v>
      </c>
      <c r="D3722" t="s">
        <v>7021</v>
      </c>
      <c r="E3722" t="s">
        <v>1702</v>
      </c>
      <c r="H3722" t="str">
        <f>INDEX('Vensim Variables'!$B:$B,MATCH(EPS!$B3722,'Vensim Variables'!$A:$A,0))</f>
        <v>g pollutant</v>
      </c>
      <c r="I3722" t="str">
        <f t="shared" si="116"/>
        <v>CO2</v>
      </c>
      <c r="J3722">
        <f>INDEX(NoSettings!$C:$C,MATCH(EPS!$A3722,NoSettings!$A:$A,0))</f>
        <v>0</v>
      </c>
      <c r="K3722" s="109">
        <f>INDEX(GWP!$C$2:$C$13,MATCH(EPS!I3722,GWP!$B$2:$B$13,0))</f>
        <v>1</v>
      </c>
      <c r="L3722" s="5">
        <f t="shared" si="117"/>
        <v>0</v>
      </c>
    </row>
    <row r="3723" spans="1:12">
      <c r="A3723" t="s">
        <v>5442</v>
      </c>
      <c r="B3723" t="s">
        <v>5</v>
      </c>
      <c r="C3723" t="s">
        <v>1737</v>
      </c>
      <c r="D3723" t="s">
        <v>7021</v>
      </c>
      <c r="E3723" t="s">
        <v>1705</v>
      </c>
      <c r="H3723" t="str">
        <f>INDEX('Vensim Variables'!$B:$B,MATCH(EPS!$B3723,'Vensim Variables'!$A:$A,0))</f>
        <v>g pollutant</v>
      </c>
      <c r="I3723" t="str">
        <f t="shared" si="116"/>
        <v>VOC</v>
      </c>
      <c r="J3723">
        <f>INDEX(NoSettings!$C:$C,MATCH(EPS!$A3723,NoSettings!$A:$A,0))</f>
        <v>0</v>
      </c>
      <c r="K3723" s="109">
        <f>INDEX(GWP!$C$2:$C$13,MATCH(EPS!I3723,GWP!$B$2:$B$13,0))</f>
        <v>5</v>
      </c>
      <c r="L3723" s="5">
        <f t="shared" si="117"/>
        <v>0</v>
      </c>
    </row>
    <row r="3724" spans="1:12">
      <c r="A3724" t="s">
        <v>5443</v>
      </c>
      <c r="B3724" t="s">
        <v>5</v>
      </c>
      <c r="C3724" t="s">
        <v>1737</v>
      </c>
      <c r="D3724" t="s">
        <v>7021</v>
      </c>
      <c r="E3724" t="s">
        <v>1706</v>
      </c>
      <c r="H3724" t="str">
        <f>INDEX('Vensim Variables'!$B:$B,MATCH(EPS!$B3724,'Vensim Variables'!$A:$A,0))</f>
        <v>g pollutant</v>
      </c>
      <c r="I3724" t="str">
        <f t="shared" si="116"/>
        <v>CO</v>
      </c>
      <c r="J3724">
        <f>INDEX(NoSettings!$C:$C,MATCH(EPS!$A3724,NoSettings!$A:$A,0))</f>
        <v>0</v>
      </c>
      <c r="K3724" s="109">
        <f>INDEX(GWP!$C$2:$C$13,MATCH(EPS!I3724,GWP!$B$2:$B$13,0))</f>
        <v>1.8</v>
      </c>
      <c r="L3724" s="5">
        <f t="shared" si="117"/>
        <v>0</v>
      </c>
    </row>
    <row r="3725" spans="1:12">
      <c r="A3725" t="s">
        <v>5444</v>
      </c>
      <c r="B3725" t="s">
        <v>5</v>
      </c>
      <c r="C3725" t="s">
        <v>1737</v>
      </c>
      <c r="D3725" t="s">
        <v>7021</v>
      </c>
      <c r="E3725" t="s">
        <v>1707</v>
      </c>
      <c r="H3725" t="str">
        <f>INDEX('Vensim Variables'!$B:$B,MATCH(EPS!$B3725,'Vensim Variables'!$A:$A,0))</f>
        <v>g pollutant</v>
      </c>
      <c r="I3725" t="str">
        <f t="shared" si="116"/>
        <v>NOx</v>
      </c>
      <c r="J3725">
        <f>INDEX(NoSettings!$C:$C,MATCH(EPS!$A3725,NoSettings!$A:$A,0))</f>
        <v>0</v>
      </c>
      <c r="K3725" s="109">
        <f>INDEX(GWP!$C$2:$C$13,MATCH(EPS!I3725,GWP!$B$2:$B$13,0))</f>
        <v>-8.1999999999999993</v>
      </c>
      <c r="L3725" s="5">
        <f t="shared" si="117"/>
        <v>0</v>
      </c>
    </row>
    <row r="3726" spans="1:12">
      <c r="A3726" t="s">
        <v>5445</v>
      </c>
      <c r="B3726" t="s">
        <v>5</v>
      </c>
      <c r="C3726" t="s">
        <v>1737</v>
      </c>
      <c r="D3726" t="s">
        <v>7021</v>
      </c>
      <c r="E3726" t="s">
        <v>1708</v>
      </c>
      <c r="H3726" t="str">
        <f>INDEX('Vensim Variables'!$B:$B,MATCH(EPS!$B3726,'Vensim Variables'!$A:$A,0))</f>
        <v>g pollutant</v>
      </c>
      <c r="I3726" t="str">
        <f t="shared" si="116"/>
        <v>PM10</v>
      </c>
      <c r="J3726">
        <f>INDEX(NoSettings!$C:$C,MATCH(EPS!$A3726,NoSettings!$A:$A,0))</f>
        <v>0</v>
      </c>
      <c r="K3726" s="109">
        <f>INDEX(GWP!$C$2:$C$13,MATCH(EPS!I3726,GWP!$B$2:$B$13,0))</f>
        <v>0</v>
      </c>
      <c r="L3726" s="5">
        <f t="shared" si="117"/>
        <v>0</v>
      </c>
    </row>
    <row r="3727" spans="1:12">
      <c r="A3727" t="s">
        <v>5446</v>
      </c>
      <c r="B3727" t="s">
        <v>5</v>
      </c>
      <c r="C3727" t="s">
        <v>1737</v>
      </c>
      <c r="D3727" t="s">
        <v>7021</v>
      </c>
      <c r="E3727" t="s">
        <v>1709</v>
      </c>
      <c r="H3727" t="str">
        <f>INDEX('Vensim Variables'!$B:$B,MATCH(EPS!$B3727,'Vensim Variables'!$A:$A,0))</f>
        <v>g pollutant</v>
      </c>
      <c r="I3727" t="str">
        <f t="shared" si="116"/>
        <v>PM25</v>
      </c>
      <c r="J3727">
        <f>INDEX(NoSettings!$C:$C,MATCH(EPS!$A3727,NoSettings!$A:$A,0))</f>
        <v>0</v>
      </c>
      <c r="K3727" s="109">
        <f>INDEX(GWP!$C$2:$C$13,MATCH(EPS!I3727,GWP!$B$2:$B$13,0))</f>
        <v>0</v>
      </c>
      <c r="L3727" s="5">
        <f t="shared" si="117"/>
        <v>0</v>
      </c>
    </row>
    <row r="3728" spans="1:12">
      <c r="A3728" t="s">
        <v>5447</v>
      </c>
      <c r="B3728" t="s">
        <v>5</v>
      </c>
      <c r="C3728" t="s">
        <v>1737</v>
      </c>
      <c r="D3728" t="s">
        <v>7021</v>
      </c>
      <c r="E3728" t="s">
        <v>1710</v>
      </c>
      <c r="H3728" t="str">
        <f>INDEX('Vensim Variables'!$B:$B,MATCH(EPS!$B3728,'Vensim Variables'!$A:$A,0))</f>
        <v>g pollutant</v>
      </c>
      <c r="I3728" t="str">
        <f t="shared" si="116"/>
        <v>SOx</v>
      </c>
      <c r="J3728">
        <f>INDEX(NoSettings!$C:$C,MATCH(EPS!$A3728,NoSettings!$A:$A,0))</f>
        <v>0</v>
      </c>
      <c r="K3728" s="109">
        <f>INDEX(GWP!$C$2:$C$13,MATCH(EPS!I3728,GWP!$B$2:$B$13,0))</f>
        <v>0</v>
      </c>
      <c r="L3728" s="5">
        <f t="shared" si="117"/>
        <v>0</v>
      </c>
    </row>
    <row r="3729" spans="1:12">
      <c r="A3729" t="s">
        <v>5448</v>
      </c>
      <c r="B3729" t="s">
        <v>5</v>
      </c>
      <c r="C3729" t="s">
        <v>1737</v>
      </c>
      <c r="D3729" t="s">
        <v>7021</v>
      </c>
      <c r="E3729" t="s">
        <v>1711</v>
      </c>
      <c r="H3729" t="str">
        <f>INDEX('Vensim Variables'!$B:$B,MATCH(EPS!$B3729,'Vensim Variables'!$A:$A,0))</f>
        <v>g pollutant</v>
      </c>
      <c r="I3729" t="str">
        <f t="shared" si="116"/>
        <v>BC</v>
      </c>
      <c r="J3729">
        <f>INDEX(NoSettings!$C:$C,MATCH(EPS!$A3729,NoSettings!$A:$A,0))</f>
        <v>0</v>
      </c>
      <c r="K3729" s="109">
        <f>INDEX(GWP!$C$2:$C$13,MATCH(EPS!I3729,GWP!$B$2:$B$13,0))</f>
        <v>345</v>
      </c>
      <c r="L3729" s="5">
        <f t="shared" si="117"/>
        <v>0</v>
      </c>
    </row>
    <row r="3730" spans="1:12">
      <c r="A3730" t="s">
        <v>5449</v>
      </c>
      <c r="B3730" t="s">
        <v>5</v>
      </c>
      <c r="C3730" t="s">
        <v>1737</v>
      </c>
      <c r="D3730" t="s">
        <v>7021</v>
      </c>
      <c r="E3730" t="s">
        <v>1712</v>
      </c>
      <c r="H3730" t="str">
        <f>INDEX('Vensim Variables'!$B:$B,MATCH(EPS!$B3730,'Vensim Variables'!$A:$A,0))</f>
        <v>g pollutant</v>
      </c>
      <c r="I3730" t="str">
        <f t="shared" si="116"/>
        <v>OC</v>
      </c>
      <c r="J3730">
        <f>INDEX(NoSettings!$C:$C,MATCH(EPS!$A3730,NoSettings!$A:$A,0))</f>
        <v>0</v>
      </c>
      <c r="K3730" s="109">
        <f>INDEX(GWP!$C$2:$C$13,MATCH(EPS!I3730,GWP!$B$2:$B$13,0))</f>
        <v>-46</v>
      </c>
      <c r="L3730" s="5">
        <f t="shared" si="117"/>
        <v>0</v>
      </c>
    </row>
    <row r="3731" spans="1:12">
      <c r="A3731" t="s">
        <v>5450</v>
      </c>
      <c r="B3731" t="s">
        <v>5</v>
      </c>
      <c r="C3731" t="s">
        <v>1737</v>
      </c>
      <c r="D3731" t="s">
        <v>7021</v>
      </c>
      <c r="E3731" t="s">
        <v>1713</v>
      </c>
      <c r="H3731" t="str">
        <f>INDEX('Vensim Variables'!$B:$B,MATCH(EPS!$B3731,'Vensim Variables'!$A:$A,0))</f>
        <v>g pollutant</v>
      </c>
      <c r="I3731" t="str">
        <f t="shared" si="116"/>
        <v>CH4</v>
      </c>
      <c r="J3731">
        <f>INDEX(NoSettings!$C:$C,MATCH(EPS!$A3731,NoSettings!$A:$A,0))</f>
        <v>0</v>
      </c>
      <c r="K3731" s="109">
        <f>INDEX(GWP!$C$2:$C$13,MATCH(EPS!I3731,GWP!$B$2:$B$13,0))</f>
        <v>28</v>
      </c>
      <c r="L3731" s="5">
        <f t="shared" si="117"/>
        <v>0</v>
      </c>
    </row>
    <row r="3732" spans="1:12">
      <c r="A3732" t="s">
        <v>5451</v>
      </c>
      <c r="B3732" t="s">
        <v>5</v>
      </c>
      <c r="C3732" t="s">
        <v>1737</v>
      </c>
      <c r="D3732" t="s">
        <v>7021</v>
      </c>
      <c r="E3732" t="s">
        <v>1714</v>
      </c>
      <c r="H3732" t="str">
        <f>INDEX('Vensim Variables'!$B:$B,MATCH(EPS!$B3732,'Vensim Variables'!$A:$A,0))</f>
        <v>g pollutant</v>
      </c>
      <c r="I3732" t="str">
        <f t="shared" si="116"/>
        <v>N2O</v>
      </c>
      <c r="J3732">
        <f>INDEX(NoSettings!$C:$C,MATCH(EPS!$A3732,NoSettings!$A:$A,0))</f>
        <v>0</v>
      </c>
      <c r="K3732" s="109">
        <f>INDEX(GWP!$C$2:$C$13,MATCH(EPS!I3732,GWP!$B$2:$B$13,0))</f>
        <v>265</v>
      </c>
      <c r="L3732" s="5">
        <f t="shared" si="117"/>
        <v>0</v>
      </c>
    </row>
    <row r="3733" spans="1:12">
      <c r="A3733" t="s">
        <v>5452</v>
      </c>
      <c r="B3733" t="s">
        <v>5</v>
      </c>
      <c r="C3733" t="s">
        <v>1737</v>
      </c>
      <c r="D3733" t="s">
        <v>7021</v>
      </c>
      <c r="E3733" t="s">
        <v>1715</v>
      </c>
      <c r="H3733" t="str">
        <f>INDEX('Vensim Variables'!$B:$B,MATCH(EPS!$B3733,'Vensim Variables'!$A:$A,0))</f>
        <v>g pollutant</v>
      </c>
      <c r="I3733" t="str">
        <f t="shared" si="116"/>
        <v>F gases</v>
      </c>
      <c r="J3733">
        <f>INDEX(NoSettings!$C:$C,MATCH(EPS!$A3733,NoSettings!$A:$A,0))</f>
        <v>0</v>
      </c>
      <c r="K3733" s="109">
        <f>INDEX(GWP!$C$2:$C$13,MATCH(EPS!I3733,GWP!$B$2:$B$13,0))</f>
        <v>1</v>
      </c>
      <c r="L3733" s="5">
        <f t="shared" si="117"/>
        <v>0</v>
      </c>
    </row>
    <row r="3734" spans="1:12">
      <c r="A3734" t="s">
        <v>5453</v>
      </c>
      <c r="B3734" t="s">
        <v>5</v>
      </c>
      <c r="C3734" t="s">
        <v>1737</v>
      </c>
      <c r="D3734" t="s">
        <v>7022</v>
      </c>
      <c r="E3734" t="s">
        <v>1702</v>
      </c>
      <c r="H3734" t="str">
        <f>INDEX('Vensim Variables'!$B:$B,MATCH(EPS!$B3734,'Vensim Variables'!$A:$A,0))</f>
        <v>g pollutant</v>
      </c>
      <c r="I3734" t="str">
        <f t="shared" si="116"/>
        <v>CO2</v>
      </c>
      <c r="J3734">
        <f>INDEX(NoSettings!$C:$C,MATCH(EPS!$A3734,NoSettings!$A:$A,0))</f>
        <v>0</v>
      </c>
      <c r="K3734" s="109">
        <f>INDEX(GWP!$C$2:$C$13,MATCH(EPS!I3734,GWP!$B$2:$B$13,0))</f>
        <v>1</v>
      </c>
      <c r="L3734" s="5">
        <f t="shared" si="117"/>
        <v>0</v>
      </c>
    </row>
    <row r="3735" spans="1:12">
      <c r="A3735" t="s">
        <v>5454</v>
      </c>
      <c r="B3735" t="s">
        <v>5</v>
      </c>
      <c r="C3735" t="s">
        <v>1737</v>
      </c>
      <c r="D3735" t="s">
        <v>7022</v>
      </c>
      <c r="E3735" t="s">
        <v>1705</v>
      </c>
      <c r="H3735" t="str">
        <f>INDEX('Vensim Variables'!$B:$B,MATCH(EPS!$B3735,'Vensim Variables'!$A:$A,0))</f>
        <v>g pollutant</v>
      </c>
      <c r="I3735" t="str">
        <f t="shared" si="116"/>
        <v>VOC</v>
      </c>
      <c r="J3735">
        <f>INDEX(NoSettings!$C:$C,MATCH(EPS!$A3735,NoSettings!$A:$A,0))</f>
        <v>0</v>
      </c>
      <c r="K3735" s="109">
        <f>INDEX(GWP!$C$2:$C$13,MATCH(EPS!I3735,GWP!$B$2:$B$13,0))</f>
        <v>5</v>
      </c>
      <c r="L3735" s="5">
        <f t="shared" si="117"/>
        <v>0</v>
      </c>
    </row>
    <row r="3736" spans="1:12">
      <c r="A3736" t="s">
        <v>5455</v>
      </c>
      <c r="B3736" t="s">
        <v>5</v>
      </c>
      <c r="C3736" t="s">
        <v>1737</v>
      </c>
      <c r="D3736" t="s">
        <v>7022</v>
      </c>
      <c r="E3736" t="s">
        <v>1706</v>
      </c>
      <c r="H3736" t="str">
        <f>INDEX('Vensim Variables'!$B:$B,MATCH(EPS!$B3736,'Vensim Variables'!$A:$A,0))</f>
        <v>g pollutant</v>
      </c>
      <c r="I3736" t="str">
        <f t="shared" si="116"/>
        <v>CO</v>
      </c>
      <c r="J3736">
        <f>INDEX(NoSettings!$C:$C,MATCH(EPS!$A3736,NoSettings!$A:$A,0))</f>
        <v>0</v>
      </c>
      <c r="K3736" s="109">
        <f>INDEX(GWP!$C$2:$C$13,MATCH(EPS!I3736,GWP!$B$2:$B$13,0))</f>
        <v>1.8</v>
      </c>
      <c r="L3736" s="5">
        <f t="shared" si="117"/>
        <v>0</v>
      </c>
    </row>
    <row r="3737" spans="1:12">
      <c r="A3737" t="s">
        <v>5456</v>
      </c>
      <c r="B3737" t="s">
        <v>5</v>
      </c>
      <c r="C3737" t="s">
        <v>1737</v>
      </c>
      <c r="D3737" t="s">
        <v>7022</v>
      </c>
      <c r="E3737" t="s">
        <v>1707</v>
      </c>
      <c r="H3737" t="str">
        <f>INDEX('Vensim Variables'!$B:$B,MATCH(EPS!$B3737,'Vensim Variables'!$A:$A,0))</f>
        <v>g pollutant</v>
      </c>
      <c r="I3737" t="str">
        <f t="shared" si="116"/>
        <v>NOx</v>
      </c>
      <c r="J3737">
        <f>INDEX(NoSettings!$C:$C,MATCH(EPS!$A3737,NoSettings!$A:$A,0))</f>
        <v>0</v>
      </c>
      <c r="K3737" s="109">
        <f>INDEX(GWP!$C$2:$C$13,MATCH(EPS!I3737,GWP!$B$2:$B$13,0))</f>
        <v>-8.1999999999999993</v>
      </c>
      <c r="L3737" s="5">
        <f t="shared" si="117"/>
        <v>0</v>
      </c>
    </row>
    <row r="3738" spans="1:12">
      <c r="A3738" t="s">
        <v>5457</v>
      </c>
      <c r="B3738" t="s">
        <v>5</v>
      </c>
      <c r="C3738" t="s">
        <v>1737</v>
      </c>
      <c r="D3738" t="s">
        <v>7022</v>
      </c>
      <c r="E3738" t="s">
        <v>1708</v>
      </c>
      <c r="H3738" t="str">
        <f>INDEX('Vensim Variables'!$B:$B,MATCH(EPS!$B3738,'Vensim Variables'!$A:$A,0))</f>
        <v>g pollutant</v>
      </c>
      <c r="I3738" t="str">
        <f t="shared" si="116"/>
        <v>PM10</v>
      </c>
      <c r="J3738">
        <f>INDEX(NoSettings!$C:$C,MATCH(EPS!$A3738,NoSettings!$A:$A,0))</f>
        <v>0</v>
      </c>
      <c r="K3738" s="109">
        <f>INDEX(GWP!$C$2:$C$13,MATCH(EPS!I3738,GWP!$B$2:$B$13,0))</f>
        <v>0</v>
      </c>
      <c r="L3738" s="5">
        <f t="shared" si="117"/>
        <v>0</v>
      </c>
    </row>
    <row r="3739" spans="1:12">
      <c r="A3739" t="s">
        <v>5458</v>
      </c>
      <c r="B3739" t="s">
        <v>5</v>
      </c>
      <c r="C3739" t="s">
        <v>1737</v>
      </c>
      <c r="D3739" t="s">
        <v>7022</v>
      </c>
      <c r="E3739" t="s">
        <v>1709</v>
      </c>
      <c r="H3739" t="str">
        <f>INDEX('Vensim Variables'!$B:$B,MATCH(EPS!$B3739,'Vensim Variables'!$A:$A,0))</f>
        <v>g pollutant</v>
      </c>
      <c r="I3739" t="str">
        <f t="shared" si="116"/>
        <v>PM25</v>
      </c>
      <c r="J3739">
        <f>INDEX(NoSettings!$C:$C,MATCH(EPS!$A3739,NoSettings!$A:$A,0))</f>
        <v>0</v>
      </c>
      <c r="K3739" s="109">
        <f>INDEX(GWP!$C$2:$C$13,MATCH(EPS!I3739,GWP!$B$2:$B$13,0))</f>
        <v>0</v>
      </c>
      <c r="L3739" s="5">
        <f t="shared" si="117"/>
        <v>0</v>
      </c>
    </row>
    <row r="3740" spans="1:12">
      <c r="A3740" t="s">
        <v>5459</v>
      </c>
      <c r="B3740" t="s">
        <v>5</v>
      </c>
      <c r="C3740" t="s">
        <v>1737</v>
      </c>
      <c r="D3740" t="s">
        <v>7022</v>
      </c>
      <c r="E3740" t="s">
        <v>1710</v>
      </c>
      <c r="H3740" t="str">
        <f>INDEX('Vensim Variables'!$B:$B,MATCH(EPS!$B3740,'Vensim Variables'!$A:$A,0))</f>
        <v>g pollutant</v>
      </c>
      <c r="I3740" t="str">
        <f t="shared" si="116"/>
        <v>SOx</v>
      </c>
      <c r="J3740">
        <f>INDEX(NoSettings!$C:$C,MATCH(EPS!$A3740,NoSettings!$A:$A,0))</f>
        <v>0</v>
      </c>
      <c r="K3740" s="109">
        <f>INDEX(GWP!$C$2:$C$13,MATCH(EPS!I3740,GWP!$B$2:$B$13,0))</f>
        <v>0</v>
      </c>
      <c r="L3740" s="5">
        <f t="shared" si="117"/>
        <v>0</v>
      </c>
    </row>
    <row r="3741" spans="1:12">
      <c r="A3741" t="s">
        <v>5460</v>
      </c>
      <c r="B3741" t="s">
        <v>5</v>
      </c>
      <c r="C3741" t="s">
        <v>1737</v>
      </c>
      <c r="D3741" t="s">
        <v>7022</v>
      </c>
      <c r="E3741" t="s">
        <v>1711</v>
      </c>
      <c r="H3741" t="str">
        <f>INDEX('Vensim Variables'!$B:$B,MATCH(EPS!$B3741,'Vensim Variables'!$A:$A,0))</f>
        <v>g pollutant</v>
      </c>
      <c r="I3741" t="str">
        <f t="shared" si="116"/>
        <v>BC</v>
      </c>
      <c r="J3741">
        <f>INDEX(NoSettings!$C:$C,MATCH(EPS!$A3741,NoSettings!$A:$A,0))</f>
        <v>0</v>
      </c>
      <c r="K3741" s="109">
        <f>INDEX(GWP!$C$2:$C$13,MATCH(EPS!I3741,GWP!$B$2:$B$13,0))</f>
        <v>345</v>
      </c>
      <c r="L3741" s="5">
        <f t="shared" si="117"/>
        <v>0</v>
      </c>
    </row>
    <row r="3742" spans="1:12">
      <c r="A3742" t="s">
        <v>5461</v>
      </c>
      <c r="B3742" t="s">
        <v>5</v>
      </c>
      <c r="C3742" t="s">
        <v>1737</v>
      </c>
      <c r="D3742" t="s">
        <v>7022</v>
      </c>
      <c r="E3742" t="s">
        <v>1712</v>
      </c>
      <c r="H3742" t="str">
        <f>INDEX('Vensim Variables'!$B:$B,MATCH(EPS!$B3742,'Vensim Variables'!$A:$A,0))</f>
        <v>g pollutant</v>
      </c>
      <c r="I3742" t="str">
        <f t="shared" si="116"/>
        <v>OC</v>
      </c>
      <c r="J3742">
        <f>INDEX(NoSettings!$C:$C,MATCH(EPS!$A3742,NoSettings!$A:$A,0))</f>
        <v>0</v>
      </c>
      <c r="K3742" s="109">
        <f>INDEX(GWP!$C$2:$C$13,MATCH(EPS!I3742,GWP!$B$2:$B$13,0))</f>
        <v>-46</v>
      </c>
      <c r="L3742" s="5">
        <f t="shared" si="117"/>
        <v>0</v>
      </c>
    </row>
    <row r="3743" spans="1:12">
      <c r="A3743" t="s">
        <v>5462</v>
      </c>
      <c r="B3743" t="s">
        <v>5</v>
      </c>
      <c r="C3743" t="s">
        <v>1737</v>
      </c>
      <c r="D3743" t="s">
        <v>7022</v>
      </c>
      <c r="E3743" t="s">
        <v>1713</v>
      </c>
      <c r="H3743" t="str">
        <f>INDEX('Vensim Variables'!$B:$B,MATCH(EPS!$B3743,'Vensim Variables'!$A:$A,0))</f>
        <v>g pollutant</v>
      </c>
      <c r="I3743" t="str">
        <f t="shared" si="116"/>
        <v>CH4</v>
      </c>
      <c r="J3743">
        <f>INDEX(NoSettings!$C:$C,MATCH(EPS!$A3743,NoSettings!$A:$A,0))</f>
        <v>0</v>
      </c>
      <c r="K3743" s="109">
        <f>INDEX(GWP!$C$2:$C$13,MATCH(EPS!I3743,GWP!$B$2:$B$13,0))</f>
        <v>28</v>
      </c>
      <c r="L3743" s="5">
        <f t="shared" si="117"/>
        <v>0</v>
      </c>
    </row>
    <row r="3744" spans="1:12">
      <c r="A3744" t="s">
        <v>5463</v>
      </c>
      <c r="B3744" t="s">
        <v>5</v>
      </c>
      <c r="C3744" t="s">
        <v>1737</v>
      </c>
      <c r="D3744" t="s">
        <v>7022</v>
      </c>
      <c r="E3744" t="s">
        <v>1714</v>
      </c>
      <c r="H3744" t="str">
        <f>INDEX('Vensim Variables'!$B:$B,MATCH(EPS!$B3744,'Vensim Variables'!$A:$A,0))</f>
        <v>g pollutant</v>
      </c>
      <c r="I3744" t="str">
        <f t="shared" si="116"/>
        <v>N2O</v>
      </c>
      <c r="J3744">
        <f>INDEX(NoSettings!$C:$C,MATCH(EPS!$A3744,NoSettings!$A:$A,0))</f>
        <v>0</v>
      </c>
      <c r="K3744" s="109">
        <f>INDEX(GWP!$C$2:$C$13,MATCH(EPS!I3744,GWP!$B$2:$B$13,0))</f>
        <v>265</v>
      </c>
      <c r="L3744" s="5">
        <f t="shared" si="117"/>
        <v>0</v>
      </c>
    </row>
    <row r="3745" spans="1:12">
      <c r="A3745" t="s">
        <v>5464</v>
      </c>
      <c r="B3745" t="s">
        <v>5</v>
      </c>
      <c r="C3745" t="s">
        <v>1737</v>
      </c>
      <c r="D3745" t="s">
        <v>7022</v>
      </c>
      <c r="E3745" t="s">
        <v>1715</v>
      </c>
      <c r="H3745" t="str">
        <f>INDEX('Vensim Variables'!$B:$B,MATCH(EPS!$B3745,'Vensim Variables'!$A:$A,0))</f>
        <v>g pollutant</v>
      </c>
      <c r="I3745" t="str">
        <f t="shared" si="116"/>
        <v>F gases</v>
      </c>
      <c r="J3745">
        <f>INDEX(NoSettings!$C:$C,MATCH(EPS!$A3745,NoSettings!$A:$A,0))</f>
        <v>0</v>
      </c>
      <c r="K3745" s="109">
        <f>INDEX(GWP!$C$2:$C$13,MATCH(EPS!I3745,GWP!$B$2:$B$13,0))</f>
        <v>1</v>
      </c>
      <c r="L3745" s="5">
        <f t="shared" si="117"/>
        <v>0</v>
      </c>
    </row>
    <row r="3746" spans="1:12">
      <c r="A3746" t="s">
        <v>5465</v>
      </c>
      <c r="B3746" t="s">
        <v>5</v>
      </c>
      <c r="C3746" t="s">
        <v>1737</v>
      </c>
      <c r="D3746" t="s">
        <v>7023</v>
      </c>
      <c r="E3746" t="s">
        <v>1702</v>
      </c>
      <c r="H3746" t="str">
        <f>INDEX('Vensim Variables'!$B:$B,MATCH(EPS!$B3746,'Vensim Variables'!$A:$A,0))</f>
        <v>g pollutant</v>
      </c>
      <c r="I3746" t="str">
        <f t="shared" si="116"/>
        <v>CO2</v>
      </c>
      <c r="J3746">
        <f>INDEX(NoSettings!$C:$C,MATCH(EPS!$A3746,NoSettings!$A:$A,0))</f>
        <v>0</v>
      </c>
      <c r="K3746" s="109">
        <f>INDEX(GWP!$C$2:$C$13,MATCH(EPS!I3746,GWP!$B$2:$B$13,0))</f>
        <v>1</v>
      </c>
      <c r="L3746" s="5">
        <f t="shared" si="117"/>
        <v>0</v>
      </c>
    </row>
    <row r="3747" spans="1:12">
      <c r="A3747" t="s">
        <v>5466</v>
      </c>
      <c r="B3747" t="s">
        <v>5</v>
      </c>
      <c r="C3747" t="s">
        <v>1737</v>
      </c>
      <c r="D3747" t="s">
        <v>7023</v>
      </c>
      <c r="E3747" t="s">
        <v>1705</v>
      </c>
      <c r="H3747" t="str">
        <f>INDEX('Vensim Variables'!$B:$B,MATCH(EPS!$B3747,'Vensim Variables'!$A:$A,0))</f>
        <v>g pollutant</v>
      </c>
      <c r="I3747" t="str">
        <f t="shared" si="116"/>
        <v>VOC</v>
      </c>
      <c r="J3747">
        <f>INDEX(NoSettings!$C:$C,MATCH(EPS!$A3747,NoSettings!$A:$A,0))</f>
        <v>0</v>
      </c>
      <c r="K3747" s="109">
        <f>INDEX(GWP!$C$2:$C$13,MATCH(EPS!I3747,GWP!$B$2:$B$13,0))</f>
        <v>5</v>
      </c>
      <c r="L3747" s="5">
        <f t="shared" si="117"/>
        <v>0</v>
      </c>
    </row>
    <row r="3748" spans="1:12">
      <c r="A3748" t="s">
        <v>5467</v>
      </c>
      <c r="B3748" t="s">
        <v>5</v>
      </c>
      <c r="C3748" t="s">
        <v>1737</v>
      </c>
      <c r="D3748" t="s">
        <v>7023</v>
      </c>
      <c r="E3748" t="s">
        <v>1706</v>
      </c>
      <c r="H3748" t="str">
        <f>INDEX('Vensim Variables'!$B:$B,MATCH(EPS!$B3748,'Vensim Variables'!$A:$A,0))</f>
        <v>g pollutant</v>
      </c>
      <c r="I3748" t="str">
        <f t="shared" si="116"/>
        <v>CO</v>
      </c>
      <c r="J3748">
        <f>INDEX(NoSettings!$C:$C,MATCH(EPS!$A3748,NoSettings!$A:$A,0))</f>
        <v>0</v>
      </c>
      <c r="K3748" s="109">
        <f>INDEX(GWP!$C$2:$C$13,MATCH(EPS!I3748,GWP!$B$2:$B$13,0))</f>
        <v>1.8</v>
      </c>
      <c r="L3748" s="5">
        <f t="shared" si="117"/>
        <v>0</v>
      </c>
    </row>
    <row r="3749" spans="1:12">
      <c r="A3749" t="s">
        <v>5468</v>
      </c>
      <c r="B3749" t="s">
        <v>5</v>
      </c>
      <c r="C3749" t="s">
        <v>1737</v>
      </c>
      <c r="D3749" t="s">
        <v>7023</v>
      </c>
      <c r="E3749" t="s">
        <v>1707</v>
      </c>
      <c r="H3749" t="str">
        <f>INDEX('Vensim Variables'!$B:$B,MATCH(EPS!$B3749,'Vensim Variables'!$A:$A,0))</f>
        <v>g pollutant</v>
      </c>
      <c r="I3749" t="str">
        <f t="shared" si="116"/>
        <v>NOx</v>
      </c>
      <c r="J3749">
        <f>INDEX(NoSettings!$C:$C,MATCH(EPS!$A3749,NoSettings!$A:$A,0))</f>
        <v>0</v>
      </c>
      <c r="K3749" s="109">
        <f>INDEX(GWP!$C$2:$C$13,MATCH(EPS!I3749,GWP!$B$2:$B$13,0))</f>
        <v>-8.1999999999999993</v>
      </c>
      <c r="L3749" s="5">
        <f t="shared" si="117"/>
        <v>0</v>
      </c>
    </row>
    <row r="3750" spans="1:12">
      <c r="A3750" t="s">
        <v>5469</v>
      </c>
      <c r="B3750" t="s">
        <v>5</v>
      </c>
      <c r="C3750" t="s">
        <v>1737</v>
      </c>
      <c r="D3750" t="s">
        <v>7023</v>
      </c>
      <c r="E3750" t="s">
        <v>1708</v>
      </c>
      <c r="H3750" t="str">
        <f>INDEX('Vensim Variables'!$B:$B,MATCH(EPS!$B3750,'Vensim Variables'!$A:$A,0))</f>
        <v>g pollutant</v>
      </c>
      <c r="I3750" t="str">
        <f t="shared" si="116"/>
        <v>PM10</v>
      </c>
      <c r="J3750">
        <f>INDEX(NoSettings!$C:$C,MATCH(EPS!$A3750,NoSettings!$A:$A,0))</f>
        <v>0</v>
      </c>
      <c r="K3750" s="109">
        <f>INDEX(GWP!$C$2:$C$13,MATCH(EPS!I3750,GWP!$B$2:$B$13,0))</f>
        <v>0</v>
      </c>
      <c r="L3750" s="5">
        <f t="shared" si="117"/>
        <v>0</v>
      </c>
    </row>
    <row r="3751" spans="1:12">
      <c r="A3751" t="s">
        <v>5470</v>
      </c>
      <c r="B3751" t="s">
        <v>5</v>
      </c>
      <c r="C3751" t="s">
        <v>1737</v>
      </c>
      <c r="D3751" t="s">
        <v>7023</v>
      </c>
      <c r="E3751" t="s">
        <v>1709</v>
      </c>
      <c r="H3751" t="str">
        <f>INDEX('Vensim Variables'!$B:$B,MATCH(EPS!$B3751,'Vensim Variables'!$A:$A,0))</f>
        <v>g pollutant</v>
      </c>
      <c r="I3751" t="str">
        <f t="shared" si="116"/>
        <v>PM25</v>
      </c>
      <c r="J3751">
        <f>INDEX(NoSettings!$C:$C,MATCH(EPS!$A3751,NoSettings!$A:$A,0))</f>
        <v>0</v>
      </c>
      <c r="K3751" s="109">
        <f>INDEX(GWP!$C$2:$C$13,MATCH(EPS!I3751,GWP!$B$2:$B$13,0))</f>
        <v>0</v>
      </c>
      <c r="L3751" s="5">
        <f t="shared" si="117"/>
        <v>0</v>
      </c>
    </row>
    <row r="3752" spans="1:12">
      <c r="A3752" t="s">
        <v>5471</v>
      </c>
      <c r="B3752" t="s">
        <v>5</v>
      </c>
      <c r="C3752" t="s">
        <v>1737</v>
      </c>
      <c r="D3752" t="s">
        <v>7023</v>
      </c>
      <c r="E3752" t="s">
        <v>1710</v>
      </c>
      <c r="H3752" t="str">
        <f>INDEX('Vensim Variables'!$B:$B,MATCH(EPS!$B3752,'Vensim Variables'!$A:$A,0))</f>
        <v>g pollutant</v>
      </c>
      <c r="I3752" t="str">
        <f t="shared" si="116"/>
        <v>SOx</v>
      </c>
      <c r="J3752">
        <f>INDEX(NoSettings!$C:$C,MATCH(EPS!$A3752,NoSettings!$A:$A,0))</f>
        <v>0</v>
      </c>
      <c r="K3752" s="109">
        <f>INDEX(GWP!$C$2:$C$13,MATCH(EPS!I3752,GWP!$B$2:$B$13,0))</f>
        <v>0</v>
      </c>
      <c r="L3752" s="5">
        <f t="shared" si="117"/>
        <v>0</v>
      </c>
    </row>
    <row r="3753" spans="1:12">
      <c r="A3753" t="s">
        <v>5472</v>
      </c>
      <c r="B3753" t="s">
        <v>5</v>
      </c>
      <c r="C3753" t="s">
        <v>1737</v>
      </c>
      <c r="D3753" t="s">
        <v>7023</v>
      </c>
      <c r="E3753" t="s">
        <v>1711</v>
      </c>
      <c r="H3753" t="str">
        <f>INDEX('Vensim Variables'!$B:$B,MATCH(EPS!$B3753,'Vensim Variables'!$A:$A,0))</f>
        <v>g pollutant</v>
      </c>
      <c r="I3753" t="str">
        <f t="shared" si="116"/>
        <v>BC</v>
      </c>
      <c r="J3753">
        <f>INDEX(NoSettings!$C:$C,MATCH(EPS!$A3753,NoSettings!$A:$A,0))</f>
        <v>0</v>
      </c>
      <c r="K3753" s="109">
        <f>INDEX(GWP!$C$2:$C$13,MATCH(EPS!I3753,GWP!$B$2:$B$13,0))</f>
        <v>345</v>
      </c>
      <c r="L3753" s="5">
        <f t="shared" si="117"/>
        <v>0</v>
      </c>
    </row>
    <row r="3754" spans="1:12">
      <c r="A3754" t="s">
        <v>5473</v>
      </c>
      <c r="B3754" t="s">
        <v>5</v>
      </c>
      <c r="C3754" t="s">
        <v>1737</v>
      </c>
      <c r="D3754" t="s">
        <v>7023</v>
      </c>
      <c r="E3754" t="s">
        <v>1712</v>
      </c>
      <c r="H3754" t="str">
        <f>INDEX('Vensim Variables'!$B:$B,MATCH(EPS!$B3754,'Vensim Variables'!$A:$A,0))</f>
        <v>g pollutant</v>
      </c>
      <c r="I3754" t="str">
        <f t="shared" si="116"/>
        <v>OC</v>
      </c>
      <c r="J3754">
        <f>INDEX(NoSettings!$C:$C,MATCH(EPS!$A3754,NoSettings!$A:$A,0))</f>
        <v>0</v>
      </c>
      <c r="K3754" s="109">
        <f>INDEX(GWP!$C$2:$C$13,MATCH(EPS!I3754,GWP!$B$2:$B$13,0))</f>
        <v>-46</v>
      </c>
      <c r="L3754" s="5">
        <f t="shared" si="117"/>
        <v>0</v>
      </c>
    </row>
    <row r="3755" spans="1:12">
      <c r="A3755" t="s">
        <v>5474</v>
      </c>
      <c r="B3755" t="s">
        <v>5</v>
      </c>
      <c r="C3755" t="s">
        <v>1737</v>
      </c>
      <c r="D3755" t="s">
        <v>7023</v>
      </c>
      <c r="E3755" t="s">
        <v>1713</v>
      </c>
      <c r="H3755" t="str">
        <f>INDEX('Vensim Variables'!$B:$B,MATCH(EPS!$B3755,'Vensim Variables'!$A:$A,0))</f>
        <v>g pollutant</v>
      </c>
      <c r="I3755" t="str">
        <f t="shared" si="116"/>
        <v>CH4</v>
      </c>
      <c r="J3755">
        <f>INDEX(NoSettings!$C:$C,MATCH(EPS!$A3755,NoSettings!$A:$A,0))</f>
        <v>0</v>
      </c>
      <c r="K3755" s="109">
        <f>INDEX(GWP!$C$2:$C$13,MATCH(EPS!I3755,GWP!$B$2:$B$13,0))</f>
        <v>28</v>
      </c>
      <c r="L3755" s="5">
        <f t="shared" si="117"/>
        <v>0</v>
      </c>
    </row>
    <row r="3756" spans="1:12">
      <c r="A3756" t="s">
        <v>5475</v>
      </c>
      <c r="B3756" t="s">
        <v>5</v>
      </c>
      <c r="C3756" t="s">
        <v>1737</v>
      </c>
      <c r="D3756" t="s">
        <v>7023</v>
      </c>
      <c r="E3756" t="s">
        <v>1714</v>
      </c>
      <c r="H3756" t="str">
        <f>INDEX('Vensim Variables'!$B:$B,MATCH(EPS!$B3756,'Vensim Variables'!$A:$A,0))</f>
        <v>g pollutant</v>
      </c>
      <c r="I3756" t="str">
        <f t="shared" si="116"/>
        <v>N2O</v>
      </c>
      <c r="J3756">
        <f>INDEX(NoSettings!$C:$C,MATCH(EPS!$A3756,NoSettings!$A:$A,0))</f>
        <v>0</v>
      </c>
      <c r="K3756" s="109">
        <f>INDEX(GWP!$C$2:$C$13,MATCH(EPS!I3756,GWP!$B$2:$B$13,0))</f>
        <v>265</v>
      </c>
      <c r="L3756" s="5">
        <f t="shared" si="117"/>
        <v>0</v>
      </c>
    </row>
    <row r="3757" spans="1:12">
      <c r="A3757" t="s">
        <v>5476</v>
      </c>
      <c r="B3757" t="s">
        <v>5</v>
      </c>
      <c r="C3757" t="s">
        <v>1737</v>
      </c>
      <c r="D3757" t="s">
        <v>7023</v>
      </c>
      <c r="E3757" t="s">
        <v>1715</v>
      </c>
      <c r="H3757" t="str">
        <f>INDEX('Vensim Variables'!$B:$B,MATCH(EPS!$B3757,'Vensim Variables'!$A:$A,0))</f>
        <v>g pollutant</v>
      </c>
      <c r="I3757" t="str">
        <f t="shared" si="116"/>
        <v>F gases</v>
      </c>
      <c r="J3757">
        <f>INDEX(NoSettings!$C:$C,MATCH(EPS!$A3757,NoSettings!$A:$A,0))</f>
        <v>0</v>
      </c>
      <c r="K3757" s="109">
        <f>INDEX(GWP!$C$2:$C$13,MATCH(EPS!I3757,GWP!$B$2:$B$13,0))</f>
        <v>1</v>
      </c>
      <c r="L3757" s="5">
        <f t="shared" si="117"/>
        <v>0</v>
      </c>
    </row>
    <row r="3758" spans="1:12">
      <c r="A3758" t="s">
        <v>5477</v>
      </c>
      <c r="B3758" t="s">
        <v>5</v>
      </c>
      <c r="C3758" t="s">
        <v>1737</v>
      </c>
      <c r="D3758" t="s">
        <v>7024</v>
      </c>
      <c r="E3758" t="s">
        <v>1702</v>
      </c>
      <c r="H3758" t="str">
        <f>INDEX('Vensim Variables'!$B:$B,MATCH(EPS!$B3758,'Vensim Variables'!$A:$A,0))</f>
        <v>g pollutant</v>
      </c>
      <c r="I3758" t="str">
        <f t="shared" si="116"/>
        <v>CO2</v>
      </c>
      <c r="J3758">
        <f>INDEX(NoSettings!$C:$C,MATCH(EPS!$A3758,NoSettings!$A:$A,0))</f>
        <v>0</v>
      </c>
      <c r="K3758" s="109">
        <f>INDEX(GWP!$C$2:$C$13,MATCH(EPS!I3758,GWP!$B$2:$B$13,0))</f>
        <v>1</v>
      </c>
      <c r="L3758" s="5">
        <f t="shared" si="117"/>
        <v>0</v>
      </c>
    </row>
    <row r="3759" spans="1:12">
      <c r="A3759" t="s">
        <v>5478</v>
      </c>
      <c r="B3759" t="s">
        <v>5</v>
      </c>
      <c r="C3759" t="s">
        <v>1737</v>
      </c>
      <c r="D3759" t="s">
        <v>7024</v>
      </c>
      <c r="E3759" t="s">
        <v>1705</v>
      </c>
      <c r="H3759" t="str">
        <f>INDEX('Vensim Variables'!$B:$B,MATCH(EPS!$B3759,'Vensim Variables'!$A:$A,0))</f>
        <v>g pollutant</v>
      </c>
      <c r="I3759" t="str">
        <f t="shared" si="116"/>
        <v>VOC</v>
      </c>
      <c r="J3759">
        <f>INDEX(NoSettings!$C:$C,MATCH(EPS!$A3759,NoSettings!$A:$A,0))</f>
        <v>0</v>
      </c>
      <c r="K3759" s="109">
        <f>INDEX(GWP!$C$2:$C$13,MATCH(EPS!I3759,GWP!$B$2:$B$13,0))</f>
        <v>5</v>
      </c>
      <c r="L3759" s="5">
        <f t="shared" si="117"/>
        <v>0</v>
      </c>
    </row>
    <row r="3760" spans="1:12">
      <c r="A3760" t="s">
        <v>5479</v>
      </c>
      <c r="B3760" t="s">
        <v>5</v>
      </c>
      <c r="C3760" t="s">
        <v>1737</v>
      </c>
      <c r="D3760" t="s">
        <v>7024</v>
      </c>
      <c r="E3760" t="s">
        <v>1706</v>
      </c>
      <c r="H3760" t="str">
        <f>INDEX('Vensim Variables'!$B:$B,MATCH(EPS!$B3760,'Vensim Variables'!$A:$A,0))</f>
        <v>g pollutant</v>
      </c>
      <c r="I3760" t="str">
        <f t="shared" si="116"/>
        <v>CO</v>
      </c>
      <c r="J3760">
        <f>INDEX(NoSettings!$C:$C,MATCH(EPS!$A3760,NoSettings!$A:$A,0))</f>
        <v>0</v>
      </c>
      <c r="K3760" s="109">
        <f>INDEX(GWP!$C$2:$C$13,MATCH(EPS!I3760,GWP!$B$2:$B$13,0))</f>
        <v>1.8</v>
      </c>
      <c r="L3760" s="5">
        <f t="shared" si="117"/>
        <v>0</v>
      </c>
    </row>
    <row r="3761" spans="1:12">
      <c r="A3761" t="s">
        <v>5480</v>
      </c>
      <c r="B3761" t="s">
        <v>5</v>
      </c>
      <c r="C3761" t="s">
        <v>1737</v>
      </c>
      <c r="D3761" t="s">
        <v>7024</v>
      </c>
      <c r="E3761" t="s">
        <v>1707</v>
      </c>
      <c r="H3761" t="str">
        <f>INDEX('Vensim Variables'!$B:$B,MATCH(EPS!$B3761,'Vensim Variables'!$A:$A,0))</f>
        <v>g pollutant</v>
      </c>
      <c r="I3761" t="str">
        <f t="shared" si="116"/>
        <v>NOx</v>
      </c>
      <c r="J3761">
        <f>INDEX(NoSettings!$C:$C,MATCH(EPS!$A3761,NoSettings!$A:$A,0))</f>
        <v>0</v>
      </c>
      <c r="K3761" s="109">
        <f>INDEX(GWP!$C$2:$C$13,MATCH(EPS!I3761,GWP!$B$2:$B$13,0))</f>
        <v>-8.1999999999999993</v>
      </c>
      <c r="L3761" s="5">
        <f t="shared" si="117"/>
        <v>0</v>
      </c>
    </row>
    <row r="3762" spans="1:12">
      <c r="A3762" t="s">
        <v>5481</v>
      </c>
      <c r="B3762" t="s">
        <v>5</v>
      </c>
      <c r="C3762" t="s">
        <v>1737</v>
      </c>
      <c r="D3762" t="s">
        <v>7024</v>
      </c>
      <c r="E3762" t="s">
        <v>1708</v>
      </c>
      <c r="H3762" t="str">
        <f>INDEX('Vensim Variables'!$B:$B,MATCH(EPS!$B3762,'Vensim Variables'!$A:$A,0))</f>
        <v>g pollutant</v>
      </c>
      <c r="I3762" t="str">
        <f t="shared" si="116"/>
        <v>PM10</v>
      </c>
      <c r="J3762">
        <f>INDEX(NoSettings!$C:$C,MATCH(EPS!$A3762,NoSettings!$A:$A,0))</f>
        <v>0</v>
      </c>
      <c r="K3762" s="109">
        <f>INDEX(GWP!$C$2:$C$13,MATCH(EPS!I3762,GWP!$B$2:$B$13,0))</f>
        <v>0</v>
      </c>
      <c r="L3762" s="5">
        <f t="shared" si="117"/>
        <v>0</v>
      </c>
    </row>
    <row r="3763" spans="1:12">
      <c r="A3763" t="s">
        <v>5482</v>
      </c>
      <c r="B3763" t="s">
        <v>5</v>
      </c>
      <c r="C3763" t="s">
        <v>1737</v>
      </c>
      <c r="D3763" t="s">
        <v>7024</v>
      </c>
      <c r="E3763" t="s">
        <v>1709</v>
      </c>
      <c r="H3763" t="str">
        <f>INDEX('Vensim Variables'!$B:$B,MATCH(EPS!$B3763,'Vensim Variables'!$A:$A,0))</f>
        <v>g pollutant</v>
      </c>
      <c r="I3763" t="str">
        <f t="shared" si="116"/>
        <v>PM25</v>
      </c>
      <c r="J3763">
        <f>INDEX(NoSettings!$C:$C,MATCH(EPS!$A3763,NoSettings!$A:$A,0))</f>
        <v>0</v>
      </c>
      <c r="K3763" s="109">
        <f>INDEX(GWP!$C$2:$C$13,MATCH(EPS!I3763,GWP!$B$2:$B$13,0))</f>
        <v>0</v>
      </c>
      <c r="L3763" s="5">
        <f t="shared" si="117"/>
        <v>0</v>
      </c>
    </row>
    <row r="3764" spans="1:12">
      <c r="A3764" t="s">
        <v>5483</v>
      </c>
      <c r="B3764" t="s">
        <v>5</v>
      </c>
      <c r="C3764" t="s">
        <v>1737</v>
      </c>
      <c r="D3764" t="s">
        <v>7024</v>
      </c>
      <c r="E3764" t="s">
        <v>1710</v>
      </c>
      <c r="H3764" t="str">
        <f>INDEX('Vensim Variables'!$B:$B,MATCH(EPS!$B3764,'Vensim Variables'!$A:$A,0))</f>
        <v>g pollutant</v>
      </c>
      <c r="I3764" t="str">
        <f t="shared" si="116"/>
        <v>SOx</v>
      </c>
      <c r="J3764">
        <f>INDEX(NoSettings!$C:$C,MATCH(EPS!$A3764,NoSettings!$A:$A,0))</f>
        <v>0</v>
      </c>
      <c r="K3764" s="109">
        <f>INDEX(GWP!$C$2:$C$13,MATCH(EPS!I3764,GWP!$B$2:$B$13,0))</f>
        <v>0</v>
      </c>
      <c r="L3764" s="5">
        <f t="shared" si="117"/>
        <v>0</v>
      </c>
    </row>
    <row r="3765" spans="1:12">
      <c r="A3765" t="s">
        <v>5484</v>
      </c>
      <c r="B3765" t="s">
        <v>5</v>
      </c>
      <c r="C3765" t="s">
        <v>1737</v>
      </c>
      <c r="D3765" t="s">
        <v>7024</v>
      </c>
      <c r="E3765" t="s">
        <v>1711</v>
      </c>
      <c r="H3765" t="str">
        <f>INDEX('Vensim Variables'!$B:$B,MATCH(EPS!$B3765,'Vensim Variables'!$A:$A,0))</f>
        <v>g pollutant</v>
      </c>
      <c r="I3765" t="str">
        <f t="shared" si="116"/>
        <v>BC</v>
      </c>
      <c r="J3765">
        <f>INDEX(NoSettings!$C:$C,MATCH(EPS!$A3765,NoSettings!$A:$A,0))</f>
        <v>0</v>
      </c>
      <c r="K3765" s="109">
        <f>INDEX(GWP!$C$2:$C$13,MATCH(EPS!I3765,GWP!$B$2:$B$13,0))</f>
        <v>345</v>
      </c>
      <c r="L3765" s="5">
        <f t="shared" si="117"/>
        <v>0</v>
      </c>
    </row>
    <row r="3766" spans="1:12">
      <c r="A3766" t="s">
        <v>5485</v>
      </c>
      <c r="B3766" t="s">
        <v>5</v>
      </c>
      <c r="C3766" t="s">
        <v>1737</v>
      </c>
      <c r="D3766" t="s">
        <v>7024</v>
      </c>
      <c r="E3766" t="s">
        <v>1712</v>
      </c>
      <c r="H3766" t="str">
        <f>INDEX('Vensim Variables'!$B:$B,MATCH(EPS!$B3766,'Vensim Variables'!$A:$A,0))</f>
        <v>g pollutant</v>
      </c>
      <c r="I3766" t="str">
        <f t="shared" si="116"/>
        <v>OC</v>
      </c>
      <c r="J3766">
        <f>INDEX(NoSettings!$C:$C,MATCH(EPS!$A3766,NoSettings!$A:$A,0))</f>
        <v>0</v>
      </c>
      <c r="K3766" s="109">
        <f>INDEX(GWP!$C$2:$C$13,MATCH(EPS!I3766,GWP!$B$2:$B$13,0))</f>
        <v>-46</v>
      </c>
      <c r="L3766" s="5">
        <f t="shared" si="117"/>
        <v>0</v>
      </c>
    </row>
    <row r="3767" spans="1:12">
      <c r="A3767" t="s">
        <v>5486</v>
      </c>
      <c r="B3767" t="s">
        <v>5</v>
      </c>
      <c r="C3767" t="s">
        <v>1737</v>
      </c>
      <c r="D3767" t="s">
        <v>7024</v>
      </c>
      <c r="E3767" t="s">
        <v>1713</v>
      </c>
      <c r="H3767" t="str">
        <f>INDEX('Vensim Variables'!$B:$B,MATCH(EPS!$B3767,'Vensim Variables'!$A:$A,0))</f>
        <v>g pollutant</v>
      </c>
      <c r="I3767" t="str">
        <f t="shared" si="116"/>
        <v>CH4</v>
      </c>
      <c r="J3767">
        <f>INDEX(NoSettings!$C:$C,MATCH(EPS!$A3767,NoSettings!$A:$A,0))</f>
        <v>0</v>
      </c>
      <c r="K3767" s="109">
        <f>INDEX(GWP!$C$2:$C$13,MATCH(EPS!I3767,GWP!$B$2:$B$13,0))</f>
        <v>28</v>
      </c>
      <c r="L3767" s="5">
        <f t="shared" si="117"/>
        <v>0</v>
      </c>
    </row>
    <row r="3768" spans="1:12">
      <c r="A3768" t="s">
        <v>5487</v>
      </c>
      <c r="B3768" t="s">
        <v>5</v>
      </c>
      <c r="C3768" t="s">
        <v>1737</v>
      </c>
      <c r="D3768" t="s">
        <v>7024</v>
      </c>
      <c r="E3768" t="s">
        <v>1714</v>
      </c>
      <c r="H3768" t="str">
        <f>INDEX('Vensim Variables'!$B:$B,MATCH(EPS!$B3768,'Vensim Variables'!$A:$A,0))</f>
        <v>g pollutant</v>
      </c>
      <c r="I3768" t="str">
        <f t="shared" si="116"/>
        <v>N2O</v>
      </c>
      <c r="J3768">
        <f>INDEX(NoSettings!$C:$C,MATCH(EPS!$A3768,NoSettings!$A:$A,0))</f>
        <v>0</v>
      </c>
      <c r="K3768" s="109">
        <f>INDEX(GWP!$C$2:$C$13,MATCH(EPS!I3768,GWP!$B$2:$B$13,0))</f>
        <v>265</v>
      </c>
      <c r="L3768" s="5">
        <f t="shared" si="117"/>
        <v>0</v>
      </c>
    </row>
    <row r="3769" spans="1:12">
      <c r="A3769" t="s">
        <v>5488</v>
      </c>
      <c r="B3769" t="s">
        <v>5</v>
      </c>
      <c r="C3769" t="s">
        <v>1737</v>
      </c>
      <c r="D3769" t="s">
        <v>7024</v>
      </c>
      <c r="E3769" t="s">
        <v>1715</v>
      </c>
      <c r="H3769" t="str">
        <f>INDEX('Vensim Variables'!$B:$B,MATCH(EPS!$B3769,'Vensim Variables'!$A:$A,0))</f>
        <v>g pollutant</v>
      </c>
      <c r="I3769" t="str">
        <f t="shared" si="116"/>
        <v>F gases</v>
      </c>
      <c r="J3769">
        <f>INDEX(NoSettings!$C:$C,MATCH(EPS!$A3769,NoSettings!$A:$A,0))</f>
        <v>0</v>
      </c>
      <c r="K3769" s="109">
        <f>INDEX(GWP!$C$2:$C$13,MATCH(EPS!I3769,GWP!$B$2:$B$13,0))</f>
        <v>1</v>
      </c>
      <c r="L3769" s="5">
        <f t="shared" si="117"/>
        <v>0</v>
      </c>
    </row>
    <row r="3770" spans="1:12">
      <c r="A3770" t="s">
        <v>5489</v>
      </c>
      <c r="B3770" t="s">
        <v>5</v>
      </c>
      <c r="C3770" t="s">
        <v>1737</v>
      </c>
      <c r="D3770" t="s">
        <v>7025</v>
      </c>
      <c r="E3770" t="s">
        <v>1702</v>
      </c>
      <c r="H3770" t="str">
        <f>INDEX('Vensim Variables'!$B:$B,MATCH(EPS!$B3770,'Vensim Variables'!$A:$A,0))</f>
        <v>g pollutant</v>
      </c>
      <c r="I3770" t="str">
        <f t="shared" si="116"/>
        <v>CO2</v>
      </c>
      <c r="J3770">
        <f>INDEX(NoSettings!$C:$C,MATCH(EPS!$A3770,NoSettings!$A:$A,0))</f>
        <v>0</v>
      </c>
      <c r="K3770" s="109">
        <f>INDEX(GWP!$C$2:$C$13,MATCH(EPS!I3770,GWP!$B$2:$B$13,0))</f>
        <v>1</v>
      </c>
      <c r="L3770" s="5">
        <f t="shared" si="117"/>
        <v>0</v>
      </c>
    </row>
    <row r="3771" spans="1:12">
      <c r="A3771" t="s">
        <v>5490</v>
      </c>
      <c r="B3771" t="s">
        <v>5</v>
      </c>
      <c r="C3771" t="s">
        <v>1737</v>
      </c>
      <c r="D3771" t="s">
        <v>7025</v>
      </c>
      <c r="E3771" t="s">
        <v>1705</v>
      </c>
      <c r="H3771" t="str">
        <f>INDEX('Vensim Variables'!$B:$B,MATCH(EPS!$B3771,'Vensim Variables'!$A:$A,0))</f>
        <v>g pollutant</v>
      </c>
      <c r="I3771" t="str">
        <f t="shared" si="116"/>
        <v>VOC</v>
      </c>
      <c r="J3771">
        <f>INDEX(NoSettings!$C:$C,MATCH(EPS!$A3771,NoSettings!$A:$A,0))</f>
        <v>0</v>
      </c>
      <c r="K3771" s="109">
        <f>INDEX(GWP!$C$2:$C$13,MATCH(EPS!I3771,GWP!$B$2:$B$13,0))</f>
        <v>5</v>
      </c>
      <c r="L3771" s="5">
        <f t="shared" si="117"/>
        <v>0</v>
      </c>
    </row>
    <row r="3772" spans="1:12">
      <c r="A3772" t="s">
        <v>5491</v>
      </c>
      <c r="B3772" t="s">
        <v>5</v>
      </c>
      <c r="C3772" t="s">
        <v>1737</v>
      </c>
      <c r="D3772" t="s">
        <v>7025</v>
      </c>
      <c r="E3772" t="s">
        <v>1706</v>
      </c>
      <c r="H3772" t="str">
        <f>INDEX('Vensim Variables'!$B:$B,MATCH(EPS!$B3772,'Vensim Variables'!$A:$A,0))</f>
        <v>g pollutant</v>
      </c>
      <c r="I3772" t="str">
        <f t="shared" si="116"/>
        <v>CO</v>
      </c>
      <c r="J3772">
        <f>INDEX(NoSettings!$C:$C,MATCH(EPS!$A3772,NoSettings!$A:$A,0))</f>
        <v>0</v>
      </c>
      <c r="K3772" s="109">
        <f>INDEX(GWP!$C$2:$C$13,MATCH(EPS!I3772,GWP!$B$2:$B$13,0))</f>
        <v>1.8</v>
      </c>
      <c r="L3772" s="5">
        <f t="shared" si="117"/>
        <v>0</v>
      </c>
    </row>
    <row r="3773" spans="1:12">
      <c r="A3773" t="s">
        <v>5492</v>
      </c>
      <c r="B3773" t="s">
        <v>5</v>
      </c>
      <c r="C3773" t="s">
        <v>1737</v>
      </c>
      <c r="D3773" t="s">
        <v>7025</v>
      </c>
      <c r="E3773" t="s">
        <v>1707</v>
      </c>
      <c r="H3773" t="str">
        <f>INDEX('Vensim Variables'!$B:$B,MATCH(EPS!$B3773,'Vensim Variables'!$A:$A,0))</f>
        <v>g pollutant</v>
      </c>
      <c r="I3773" t="str">
        <f t="shared" si="116"/>
        <v>NOx</v>
      </c>
      <c r="J3773">
        <f>INDEX(NoSettings!$C:$C,MATCH(EPS!$A3773,NoSettings!$A:$A,0))</f>
        <v>0</v>
      </c>
      <c r="K3773" s="109">
        <f>INDEX(GWP!$C$2:$C$13,MATCH(EPS!I3773,GWP!$B$2:$B$13,0))</f>
        <v>-8.1999999999999993</v>
      </c>
      <c r="L3773" s="5">
        <f t="shared" si="117"/>
        <v>0</v>
      </c>
    </row>
    <row r="3774" spans="1:12">
      <c r="A3774" t="s">
        <v>5493</v>
      </c>
      <c r="B3774" t="s">
        <v>5</v>
      </c>
      <c r="C3774" t="s">
        <v>1737</v>
      </c>
      <c r="D3774" t="s">
        <v>7025</v>
      </c>
      <c r="E3774" t="s">
        <v>1708</v>
      </c>
      <c r="H3774" t="str">
        <f>INDEX('Vensim Variables'!$B:$B,MATCH(EPS!$B3774,'Vensim Variables'!$A:$A,0))</f>
        <v>g pollutant</v>
      </c>
      <c r="I3774" t="str">
        <f t="shared" si="116"/>
        <v>PM10</v>
      </c>
      <c r="J3774">
        <f>INDEX(NoSettings!$C:$C,MATCH(EPS!$A3774,NoSettings!$A:$A,0))</f>
        <v>0</v>
      </c>
      <c r="K3774" s="109">
        <f>INDEX(GWP!$C$2:$C$13,MATCH(EPS!I3774,GWP!$B$2:$B$13,0))</f>
        <v>0</v>
      </c>
      <c r="L3774" s="5">
        <f t="shared" si="117"/>
        <v>0</v>
      </c>
    </row>
    <row r="3775" spans="1:12">
      <c r="A3775" t="s">
        <v>5494</v>
      </c>
      <c r="B3775" t="s">
        <v>5</v>
      </c>
      <c r="C3775" t="s">
        <v>1737</v>
      </c>
      <c r="D3775" t="s">
        <v>7025</v>
      </c>
      <c r="E3775" t="s">
        <v>1709</v>
      </c>
      <c r="H3775" t="str">
        <f>INDEX('Vensim Variables'!$B:$B,MATCH(EPS!$B3775,'Vensim Variables'!$A:$A,0))</f>
        <v>g pollutant</v>
      </c>
      <c r="I3775" t="str">
        <f t="shared" si="116"/>
        <v>PM25</v>
      </c>
      <c r="J3775">
        <f>INDEX(NoSettings!$C:$C,MATCH(EPS!$A3775,NoSettings!$A:$A,0))</f>
        <v>0</v>
      </c>
      <c r="K3775" s="109">
        <f>INDEX(GWP!$C$2:$C$13,MATCH(EPS!I3775,GWP!$B$2:$B$13,0))</f>
        <v>0</v>
      </c>
      <c r="L3775" s="5">
        <f t="shared" si="117"/>
        <v>0</v>
      </c>
    </row>
    <row r="3776" spans="1:12">
      <c r="A3776" t="s">
        <v>5495</v>
      </c>
      <c r="B3776" t="s">
        <v>5</v>
      </c>
      <c r="C3776" t="s">
        <v>1737</v>
      </c>
      <c r="D3776" t="s">
        <v>7025</v>
      </c>
      <c r="E3776" t="s">
        <v>1710</v>
      </c>
      <c r="H3776" t="str">
        <f>INDEX('Vensim Variables'!$B:$B,MATCH(EPS!$B3776,'Vensim Variables'!$A:$A,0))</f>
        <v>g pollutant</v>
      </c>
      <c r="I3776" t="str">
        <f t="shared" si="116"/>
        <v>SOx</v>
      </c>
      <c r="J3776">
        <f>INDEX(NoSettings!$C:$C,MATCH(EPS!$A3776,NoSettings!$A:$A,0))</f>
        <v>0</v>
      </c>
      <c r="K3776" s="109">
        <f>INDEX(GWP!$C$2:$C$13,MATCH(EPS!I3776,GWP!$B$2:$B$13,0))</f>
        <v>0</v>
      </c>
      <c r="L3776" s="5">
        <f t="shared" si="117"/>
        <v>0</v>
      </c>
    </row>
    <row r="3777" spans="1:12">
      <c r="A3777" t="s">
        <v>5496</v>
      </c>
      <c r="B3777" t="s">
        <v>5</v>
      </c>
      <c r="C3777" t="s">
        <v>1737</v>
      </c>
      <c r="D3777" t="s">
        <v>7025</v>
      </c>
      <c r="E3777" t="s">
        <v>1711</v>
      </c>
      <c r="H3777" t="str">
        <f>INDEX('Vensim Variables'!$B:$B,MATCH(EPS!$B3777,'Vensim Variables'!$A:$A,0))</f>
        <v>g pollutant</v>
      </c>
      <c r="I3777" t="str">
        <f t="shared" si="116"/>
        <v>BC</v>
      </c>
      <c r="J3777">
        <f>INDEX(NoSettings!$C:$C,MATCH(EPS!$A3777,NoSettings!$A:$A,0))</f>
        <v>0</v>
      </c>
      <c r="K3777" s="109">
        <f>INDEX(GWP!$C$2:$C$13,MATCH(EPS!I3777,GWP!$B$2:$B$13,0))</f>
        <v>345</v>
      </c>
      <c r="L3777" s="5">
        <f t="shared" si="117"/>
        <v>0</v>
      </c>
    </row>
    <row r="3778" spans="1:12">
      <c r="A3778" t="s">
        <v>5497</v>
      </c>
      <c r="B3778" t="s">
        <v>5</v>
      </c>
      <c r="C3778" t="s">
        <v>1737</v>
      </c>
      <c r="D3778" t="s">
        <v>7025</v>
      </c>
      <c r="E3778" t="s">
        <v>1712</v>
      </c>
      <c r="H3778" t="str">
        <f>INDEX('Vensim Variables'!$B:$B,MATCH(EPS!$B3778,'Vensim Variables'!$A:$A,0))</f>
        <v>g pollutant</v>
      </c>
      <c r="I3778" t="str">
        <f t="shared" si="116"/>
        <v>OC</v>
      </c>
      <c r="J3778">
        <f>INDEX(NoSettings!$C:$C,MATCH(EPS!$A3778,NoSettings!$A:$A,0))</f>
        <v>0</v>
      </c>
      <c r="K3778" s="109">
        <f>INDEX(GWP!$C$2:$C$13,MATCH(EPS!I3778,GWP!$B$2:$B$13,0))</f>
        <v>-46</v>
      </c>
      <c r="L3778" s="5">
        <f t="shared" si="117"/>
        <v>0</v>
      </c>
    </row>
    <row r="3779" spans="1:12">
      <c r="A3779" t="s">
        <v>5498</v>
      </c>
      <c r="B3779" t="s">
        <v>5</v>
      </c>
      <c r="C3779" t="s">
        <v>1737</v>
      </c>
      <c r="D3779" t="s">
        <v>7025</v>
      </c>
      <c r="E3779" t="s">
        <v>1713</v>
      </c>
      <c r="H3779" t="str">
        <f>INDEX('Vensim Variables'!$B:$B,MATCH(EPS!$B3779,'Vensim Variables'!$A:$A,0))</f>
        <v>g pollutant</v>
      </c>
      <c r="I3779" t="str">
        <f t="shared" ref="I3779:I3842" si="118">IF(OR(C3779="CO2",C3779="CH4",C3779="N2O",C3779="F gases",C3779="VOC",C3779="CO",C3779="NOx",C3779="PM10",C3779="PM25",C3779="SOx",C3779="BC",C3779="OC"),C3779,IF(OR(D3779="CO2",D3779="CH4",D3779="N2O",D3779="F gases",D3779="VOC",D3779="CO",D3779="NOx",D3779="PM10",D3779="PM25",D3779="SOx",D3779="BC",D3779="OC"),D3779,IF(OR(E3779="CO2",E3779="CH4",E3779="N2O",E3779="F gases",E3779="VOC",E3779="CO",E3779="NOx",E3779="PM10",E3779="PM25",E3779="SOx",E3779="BC",E3779="OC"),E3779,"NA")))</f>
        <v>CH4</v>
      </c>
      <c r="J3779">
        <f>INDEX(NoSettings!$C:$C,MATCH(EPS!$A3779,NoSettings!$A:$A,0))</f>
        <v>0</v>
      </c>
      <c r="K3779" s="109">
        <f>INDEX(GWP!$C$2:$C$13,MATCH(EPS!I3779,GWP!$B$2:$B$13,0))</f>
        <v>28</v>
      </c>
      <c r="L3779" s="5">
        <f t="shared" ref="L3779:L3842" si="119">IF(H3779="g pollutant",K3779*J3779/10^12,IF(H3779="MMTCO2e",J3779,IF(H3779="MWh",J3779,0)))</f>
        <v>0</v>
      </c>
    </row>
    <row r="3780" spans="1:12">
      <c r="A3780" t="s">
        <v>5499</v>
      </c>
      <c r="B3780" t="s">
        <v>5</v>
      </c>
      <c r="C3780" t="s">
        <v>1737</v>
      </c>
      <c r="D3780" t="s">
        <v>7025</v>
      </c>
      <c r="E3780" t="s">
        <v>1714</v>
      </c>
      <c r="H3780" t="str">
        <f>INDEX('Vensim Variables'!$B:$B,MATCH(EPS!$B3780,'Vensim Variables'!$A:$A,0))</f>
        <v>g pollutant</v>
      </c>
      <c r="I3780" t="str">
        <f t="shared" si="118"/>
        <v>N2O</v>
      </c>
      <c r="J3780">
        <f>INDEX(NoSettings!$C:$C,MATCH(EPS!$A3780,NoSettings!$A:$A,0))</f>
        <v>0</v>
      </c>
      <c r="K3780" s="109">
        <f>INDEX(GWP!$C$2:$C$13,MATCH(EPS!I3780,GWP!$B$2:$B$13,0))</f>
        <v>265</v>
      </c>
      <c r="L3780" s="5">
        <f t="shared" si="119"/>
        <v>0</v>
      </c>
    </row>
    <row r="3781" spans="1:12">
      <c r="A3781" t="s">
        <v>5500</v>
      </c>
      <c r="B3781" t="s">
        <v>5</v>
      </c>
      <c r="C3781" t="s">
        <v>1737</v>
      </c>
      <c r="D3781" t="s">
        <v>7025</v>
      </c>
      <c r="E3781" t="s">
        <v>1715</v>
      </c>
      <c r="H3781" t="str">
        <f>INDEX('Vensim Variables'!$B:$B,MATCH(EPS!$B3781,'Vensim Variables'!$A:$A,0))</f>
        <v>g pollutant</v>
      </c>
      <c r="I3781" t="str">
        <f t="shared" si="118"/>
        <v>F gases</v>
      </c>
      <c r="J3781">
        <f>INDEX(NoSettings!$C:$C,MATCH(EPS!$A3781,NoSettings!$A:$A,0))</f>
        <v>0</v>
      </c>
      <c r="K3781" s="109">
        <f>INDEX(GWP!$C$2:$C$13,MATCH(EPS!I3781,GWP!$B$2:$B$13,0))</f>
        <v>1</v>
      </c>
      <c r="L3781" s="5">
        <f t="shared" si="119"/>
        <v>0</v>
      </c>
    </row>
    <row r="3782" spans="1:12">
      <c r="A3782" t="s">
        <v>5501</v>
      </c>
      <c r="B3782" t="s">
        <v>5</v>
      </c>
      <c r="C3782" t="s">
        <v>1738</v>
      </c>
      <c r="D3782" t="s">
        <v>7001</v>
      </c>
      <c r="E3782" t="s">
        <v>1702</v>
      </c>
      <c r="H3782" t="str">
        <f>INDEX('Vensim Variables'!$B:$B,MATCH(EPS!$B3782,'Vensim Variables'!$A:$A,0))</f>
        <v>g pollutant</v>
      </c>
      <c r="I3782" t="str">
        <f t="shared" si="118"/>
        <v>CO2</v>
      </c>
      <c r="J3782">
        <f>INDEX(NoSettings!$C:$C,MATCH(EPS!$A3782,NoSettings!$A:$A,0))</f>
        <v>0</v>
      </c>
      <c r="K3782" s="109">
        <f>INDEX(GWP!$C$2:$C$13,MATCH(EPS!I3782,GWP!$B$2:$B$13,0))</f>
        <v>1</v>
      </c>
      <c r="L3782" s="5">
        <f t="shared" si="119"/>
        <v>0</v>
      </c>
    </row>
    <row r="3783" spans="1:12">
      <c r="A3783" t="s">
        <v>5502</v>
      </c>
      <c r="B3783" t="s">
        <v>5</v>
      </c>
      <c r="C3783" t="s">
        <v>1738</v>
      </c>
      <c r="D3783" t="s">
        <v>7001</v>
      </c>
      <c r="E3783" t="s">
        <v>1705</v>
      </c>
      <c r="H3783" t="str">
        <f>INDEX('Vensim Variables'!$B:$B,MATCH(EPS!$B3783,'Vensim Variables'!$A:$A,0))</f>
        <v>g pollutant</v>
      </c>
      <c r="I3783" t="str">
        <f t="shared" si="118"/>
        <v>VOC</v>
      </c>
      <c r="J3783">
        <f>INDEX(NoSettings!$C:$C,MATCH(EPS!$A3783,NoSettings!$A:$A,0))</f>
        <v>0</v>
      </c>
      <c r="K3783" s="109">
        <f>INDEX(GWP!$C$2:$C$13,MATCH(EPS!I3783,GWP!$B$2:$B$13,0))</f>
        <v>5</v>
      </c>
      <c r="L3783" s="5">
        <f t="shared" si="119"/>
        <v>0</v>
      </c>
    </row>
    <row r="3784" spans="1:12">
      <c r="A3784" t="s">
        <v>5503</v>
      </c>
      <c r="B3784" t="s">
        <v>5</v>
      </c>
      <c r="C3784" t="s">
        <v>1738</v>
      </c>
      <c r="D3784" t="s">
        <v>7001</v>
      </c>
      <c r="E3784" t="s">
        <v>1706</v>
      </c>
      <c r="H3784" t="str">
        <f>INDEX('Vensim Variables'!$B:$B,MATCH(EPS!$B3784,'Vensim Variables'!$A:$A,0))</f>
        <v>g pollutant</v>
      </c>
      <c r="I3784" t="str">
        <f t="shared" si="118"/>
        <v>CO</v>
      </c>
      <c r="J3784">
        <f>INDEX(NoSettings!$C:$C,MATCH(EPS!$A3784,NoSettings!$A:$A,0))</f>
        <v>0</v>
      </c>
      <c r="K3784" s="109">
        <f>INDEX(GWP!$C$2:$C$13,MATCH(EPS!I3784,GWP!$B$2:$B$13,0))</f>
        <v>1.8</v>
      </c>
      <c r="L3784" s="5">
        <f t="shared" si="119"/>
        <v>0</v>
      </c>
    </row>
    <row r="3785" spans="1:12">
      <c r="A3785" t="s">
        <v>5504</v>
      </c>
      <c r="B3785" t="s">
        <v>5</v>
      </c>
      <c r="C3785" t="s">
        <v>1738</v>
      </c>
      <c r="D3785" t="s">
        <v>7001</v>
      </c>
      <c r="E3785" t="s">
        <v>1707</v>
      </c>
      <c r="H3785" t="str">
        <f>INDEX('Vensim Variables'!$B:$B,MATCH(EPS!$B3785,'Vensim Variables'!$A:$A,0))</f>
        <v>g pollutant</v>
      </c>
      <c r="I3785" t="str">
        <f t="shared" si="118"/>
        <v>NOx</v>
      </c>
      <c r="J3785">
        <f>INDEX(NoSettings!$C:$C,MATCH(EPS!$A3785,NoSettings!$A:$A,0))</f>
        <v>0</v>
      </c>
      <c r="K3785" s="109">
        <f>INDEX(GWP!$C$2:$C$13,MATCH(EPS!I3785,GWP!$B$2:$B$13,0))</f>
        <v>-8.1999999999999993</v>
      </c>
      <c r="L3785" s="5">
        <f t="shared" si="119"/>
        <v>0</v>
      </c>
    </row>
    <row r="3786" spans="1:12">
      <c r="A3786" t="s">
        <v>5505</v>
      </c>
      <c r="B3786" t="s">
        <v>5</v>
      </c>
      <c r="C3786" t="s">
        <v>1738</v>
      </c>
      <c r="D3786" t="s">
        <v>7001</v>
      </c>
      <c r="E3786" t="s">
        <v>1708</v>
      </c>
      <c r="H3786" t="str">
        <f>INDEX('Vensim Variables'!$B:$B,MATCH(EPS!$B3786,'Vensim Variables'!$A:$A,0))</f>
        <v>g pollutant</v>
      </c>
      <c r="I3786" t="str">
        <f t="shared" si="118"/>
        <v>PM10</v>
      </c>
      <c r="J3786">
        <f>INDEX(NoSettings!$C:$C,MATCH(EPS!$A3786,NoSettings!$A:$A,0))</f>
        <v>0</v>
      </c>
      <c r="K3786" s="109">
        <f>INDEX(GWP!$C$2:$C$13,MATCH(EPS!I3786,GWP!$B$2:$B$13,0))</f>
        <v>0</v>
      </c>
      <c r="L3786" s="5">
        <f t="shared" si="119"/>
        <v>0</v>
      </c>
    </row>
    <row r="3787" spans="1:12">
      <c r="A3787" t="s">
        <v>5506</v>
      </c>
      <c r="B3787" t="s">
        <v>5</v>
      </c>
      <c r="C3787" t="s">
        <v>1738</v>
      </c>
      <c r="D3787" t="s">
        <v>7001</v>
      </c>
      <c r="E3787" t="s">
        <v>1709</v>
      </c>
      <c r="H3787" t="str">
        <f>INDEX('Vensim Variables'!$B:$B,MATCH(EPS!$B3787,'Vensim Variables'!$A:$A,0))</f>
        <v>g pollutant</v>
      </c>
      <c r="I3787" t="str">
        <f t="shared" si="118"/>
        <v>PM25</v>
      </c>
      <c r="J3787">
        <f>INDEX(NoSettings!$C:$C,MATCH(EPS!$A3787,NoSettings!$A:$A,0))</f>
        <v>0</v>
      </c>
      <c r="K3787" s="109">
        <f>INDEX(GWP!$C$2:$C$13,MATCH(EPS!I3787,GWP!$B$2:$B$13,0))</f>
        <v>0</v>
      </c>
      <c r="L3787" s="5">
        <f t="shared" si="119"/>
        <v>0</v>
      </c>
    </row>
    <row r="3788" spans="1:12">
      <c r="A3788" t="s">
        <v>5507</v>
      </c>
      <c r="B3788" t="s">
        <v>5</v>
      </c>
      <c r="C3788" t="s">
        <v>1738</v>
      </c>
      <c r="D3788" t="s">
        <v>7001</v>
      </c>
      <c r="E3788" t="s">
        <v>1710</v>
      </c>
      <c r="H3788" t="str">
        <f>INDEX('Vensim Variables'!$B:$B,MATCH(EPS!$B3788,'Vensim Variables'!$A:$A,0))</f>
        <v>g pollutant</v>
      </c>
      <c r="I3788" t="str">
        <f t="shared" si="118"/>
        <v>SOx</v>
      </c>
      <c r="J3788">
        <f>INDEX(NoSettings!$C:$C,MATCH(EPS!$A3788,NoSettings!$A:$A,0))</f>
        <v>0</v>
      </c>
      <c r="K3788" s="109">
        <f>INDEX(GWP!$C$2:$C$13,MATCH(EPS!I3788,GWP!$B$2:$B$13,0))</f>
        <v>0</v>
      </c>
      <c r="L3788" s="5">
        <f t="shared" si="119"/>
        <v>0</v>
      </c>
    </row>
    <row r="3789" spans="1:12">
      <c r="A3789" t="s">
        <v>5508</v>
      </c>
      <c r="B3789" t="s">
        <v>5</v>
      </c>
      <c r="C3789" t="s">
        <v>1738</v>
      </c>
      <c r="D3789" t="s">
        <v>7001</v>
      </c>
      <c r="E3789" t="s">
        <v>1711</v>
      </c>
      <c r="H3789" t="str">
        <f>INDEX('Vensim Variables'!$B:$B,MATCH(EPS!$B3789,'Vensim Variables'!$A:$A,0))</f>
        <v>g pollutant</v>
      </c>
      <c r="I3789" t="str">
        <f t="shared" si="118"/>
        <v>BC</v>
      </c>
      <c r="J3789">
        <f>INDEX(NoSettings!$C:$C,MATCH(EPS!$A3789,NoSettings!$A:$A,0))</f>
        <v>0</v>
      </c>
      <c r="K3789" s="109">
        <f>INDEX(GWP!$C$2:$C$13,MATCH(EPS!I3789,GWP!$B$2:$B$13,0))</f>
        <v>345</v>
      </c>
      <c r="L3789" s="5">
        <f t="shared" si="119"/>
        <v>0</v>
      </c>
    </row>
    <row r="3790" spans="1:12">
      <c r="A3790" t="s">
        <v>5509</v>
      </c>
      <c r="B3790" t="s">
        <v>5</v>
      </c>
      <c r="C3790" t="s">
        <v>1738</v>
      </c>
      <c r="D3790" t="s">
        <v>7001</v>
      </c>
      <c r="E3790" t="s">
        <v>1712</v>
      </c>
      <c r="H3790" t="str">
        <f>INDEX('Vensim Variables'!$B:$B,MATCH(EPS!$B3790,'Vensim Variables'!$A:$A,0))</f>
        <v>g pollutant</v>
      </c>
      <c r="I3790" t="str">
        <f t="shared" si="118"/>
        <v>OC</v>
      </c>
      <c r="J3790">
        <f>INDEX(NoSettings!$C:$C,MATCH(EPS!$A3790,NoSettings!$A:$A,0))</f>
        <v>0</v>
      </c>
      <c r="K3790" s="109">
        <f>INDEX(GWP!$C$2:$C$13,MATCH(EPS!I3790,GWP!$B$2:$B$13,0))</f>
        <v>-46</v>
      </c>
      <c r="L3790" s="5">
        <f t="shared" si="119"/>
        <v>0</v>
      </c>
    </row>
    <row r="3791" spans="1:12">
      <c r="A3791" t="s">
        <v>5510</v>
      </c>
      <c r="B3791" t="s">
        <v>5</v>
      </c>
      <c r="C3791" t="s">
        <v>1738</v>
      </c>
      <c r="D3791" t="s">
        <v>7001</v>
      </c>
      <c r="E3791" t="s">
        <v>1713</v>
      </c>
      <c r="H3791" t="str">
        <f>INDEX('Vensim Variables'!$B:$B,MATCH(EPS!$B3791,'Vensim Variables'!$A:$A,0))</f>
        <v>g pollutant</v>
      </c>
      <c r="I3791" t="str">
        <f t="shared" si="118"/>
        <v>CH4</v>
      </c>
      <c r="J3791">
        <f>INDEX(NoSettings!$C:$C,MATCH(EPS!$A3791,NoSettings!$A:$A,0))</f>
        <v>0</v>
      </c>
      <c r="K3791" s="109">
        <f>INDEX(GWP!$C$2:$C$13,MATCH(EPS!I3791,GWP!$B$2:$B$13,0))</f>
        <v>28</v>
      </c>
      <c r="L3791" s="5">
        <f t="shared" si="119"/>
        <v>0</v>
      </c>
    </row>
    <row r="3792" spans="1:12">
      <c r="A3792" t="s">
        <v>5511</v>
      </c>
      <c r="B3792" t="s">
        <v>5</v>
      </c>
      <c r="C3792" t="s">
        <v>1738</v>
      </c>
      <c r="D3792" t="s">
        <v>7001</v>
      </c>
      <c r="E3792" t="s">
        <v>1714</v>
      </c>
      <c r="H3792" t="str">
        <f>INDEX('Vensim Variables'!$B:$B,MATCH(EPS!$B3792,'Vensim Variables'!$A:$A,0))</f>
        <v>g pollutant</v>
      </c>
      <c r="I3792" t="str">
        <f t="shared" si="118"/>
        <v>N2O</v>
      </c>
      <c r="J3792">
        <f>INDEX(NoSettings!$C:$C,MATCH(EPS!$A3792,NoSettings!$A:$A,0))</f>
        <v>0</v>
      </c>
      <c r="K3792" s="109">
        <f>INDEX(GWP!$C$2:$C$13,MATCH(EPS!I3792,GWP!$B$2:$B$13,0))</f>
        <v>265</v>
      </c>
      <c r="L3792" s="5">
        <f t="shared" si="119"/>
        <v>0</v>
      </c>
    </row>
    <row r="3793" spans="1:12">
      <c r="A3793" t="s">
        <v>5512</v>
      </c>
      <c r="B3793" t="s">
        <v>5</v>
      </c>
      <c r="C3793" t="s">
        <v>1738</v>
      </c>
      <c r="D3793" t="s">
        <v>7001</v>
      </c>
      <c r="E3793" t="s">
        <v>1715</v>
      </c>
      <c r="H3793" t="str">
        <f>INDEX('Vensim Variables'!$B:$B,MATCH(EPS!$B3793,'Vensim Variables'!$A:$A,0))</f>
        <v>g pollutant</v>
      </c>
      <c r="I3793" t="str">
        <f t="shared" si="118"/>
        <v>F gases</v>
      </c>
      <c r="J3793">
        <f>INDEX(NoSettings!$C:$C,MATCH(EPS!$A3793,NoSettings!$A:$A,0))</f>
        <v>0</v>
      </c>
      <c r="K3793" s="109">
        <f>INDEX(GWP!$C$2:$C$13,MATCH(EPS!I3793,GWP!$B$2:$B$13,0))</f>
        <v>1</v>
      </c>
      <c r="L3793" s="5">
        <f t="shared" si="119"/>
        <v>0</v>
      </c>
    </row>
    <row r="3794" spans="1:12">
      <c r="A3794" t="s">
        <v>5513</v>
      </c>
      <c r="B3794" t="s">
        <v>5</v>
      </c>
      <c r="C3794" t="s">
        <v>1738</v>
      </c>
      <c r="D3794" t="s">
        <v>7002</v>
      </c>
      <c r="E3794" t="s">
        <v>1702</v>
      </c>
      <c r="H3794" t="str">
        <f>INDEX('Vensim Variables'!$B:$B,MATCH(EPS!$B3794,'Vensim Variables'!$A:$A,0))</f>
        <v>g pollutant</v>
      </c>
      <c r="I3794" t="str">
        <f t="shared" si="118"/>
        <v>CO2</v>
      </c>
      <c r="J3794">
        <f>INDEX(NoSettings!$C:$C,MATCH(EPS!$A3794,NoSettings!$A:$A,0))</f>
        <v>0</v>
      </c>
      <c r="K3794" s="109">
        <f>INDEX(GWP!$C$2:$C$13,MATCH(EPS!I3794,GWP!$B$2:$B$13,0))</f>
        <v>1</v>
      </c>
      <c r="L3794" s="5">
        <f t="shared" si="119"/>
        <v>0</v>
      </c>
    </row>
    <row r="3795" spans="1:12">
      <c r="A3795" t="s">
        <v>5514</v>
      </c>
      <c r="B3795" t="s">
        <v>5</v>
      </c>
      <c r="C3795" t="s">
        <v>1738</v>
      </c>
      <c r="D3795" t="s">
        <v>7002</v>
      </c>
      <c r="E3795" t="s">
        <v>1705</v>
      </c>
      <c r="H3795" t="str">
        <f>INDEX('Vensim Variables'!$B:$B,MATCH(EPS!$B3795,'Vensim Variables'!$A:$A,0))</f>
        <v>g pollutant</v>
      </c>
      <c r="I3795" t="str">
        <f t="shared" si="118"/>
        <v>VOC</v>
      </c>
      <c r="J3795">
        <f>INDEX(NoSettings!$C:$C,MATCH(EPS!$A3795,NoSettings!$A:$A,0))</f>
        <v>0</v>
      </c>
      <c r="K3795" s="109">
        <f>INDEX(GWP!$C$2:$C$13,MATCH(EPS!I3795,GWP!$B$2:$B$13,0))</f>
        <v>5</v>
      </c>
      <c r="L3795" s="5">
        <f t="shared" si="119"/>
        <v>0</v>
      </c>
    </row>
    <row r="3796" spans="1:12">
      <c r="A3796" t="s">
        <v>5515</v>
      </c>
      <c r="B3796" t="s">
        <v>5</v>
      </c>
      <c r="C3796" t="s">
        <v>1738</v>
      </c>
      <c r="D3796" t="s">
        <v>7002</v>
      </c>
      <c r="E3796" t="s">
        <v>1706</v>
      </c>
      <c r="H3796" t="str">
        <f>INDEX('Vensim Variables'!$B:$B,MATCH(EPS!$B3796,'Vensim Variables'!$A:$A,0))</f>
        <v>g pollutant</v>
      </c>
      <c r="I3796" t="str">
        <f t="shared" si="118"/>
        <v>CO</v>
      </c>
      <c r="J3796">
        <f>INDEX(NoSettings!$C:$C,MATCH(EPS!$A3796,NoSettings!$A:$A,0))</f>
        <v>0</v>
      </c>
      <c r="K3796" s="109">
        <f>INDEX(GWP!$C$2:$C$13,MATCH(EPS!I3796,GWP!$B$2:$B$13,0))</f>
        <v>1.8</v>
      </c>
      <c r="L3796" s="5">
        <f t="shared" si="119"/>
        <v>0</v>
      </c>
    </row>
    <row r="3797" spans="1:12">
      <c r="A3797" t="s">
        <v>5516</v>
      </c>
      <c r="B3797" t="s">
        <v>5</v>
      </c>
      <c r="C3797" t="s">
        <v>1738</v>
      </c>
      <c r="D3797" t="s">
        <v>7002</v>
      </c>
      <c r="E3797" t="s">
        <v>1707</v>
      </c>
      <c r="H3797" t="str">
        <f>INDEX('Vensim Variables'!$B:$B,MATCH(EPS!$B3797,'Vensim Variables'!$A:$A,0))</f>
        <v>g pollutant</v>
      </c>
      <c r="I3797" t="str">
        <f t="shared" si="118"/>
        <v>NOx</v>
      </c>
      <c r="J3797">
        <f>INDEX(NoSettings!$C:$C,MATCH(EPS!$A3797,NoSettings!$A:$A,0))</f>
        <v>0</v>
      </c>
      <c r="K3797" s="109">
        <f>INDEX(GWP!$C$2:$C$13,MATCH(EPS!I3797,GWP!$B$2:$B$13,0))</f>
        <v>-8.1999999999999993</v>
      </c>
      <c r="L3797" s="5">
        <f t="shared" si="119"/>
        <v>0</v>
      </c>
    </row>
    <row r="3798" spans="1:12">
      <c r="A3798" t="s">
        <v>5517</v>
      </c>
      <c r="B3798" t="s">
        <v>5</v>
      </c>
      <c r="C3798" t="s">
        <v>1738</v>
      </c>
      <c r="D3798" t="s">
        <v>7002</v>
      </c>
      <c r="E3798" t="s">
        <v>1708</v>
      </c>
      <c r="H3798" t="str">
        <f>INDEX('Vensim Variables'!$B:$B,MATCH(EPS!$B3798,'Vensim Variables'!$A:$A,0))</f>
        <v>g pollutant</v>
      </c>
      <c r="I3798" t="str">
        <f t="shared" si="118"/>
        <v>PM10</v>
      </c>
      <c r="J3798">
        <f>INDEX(NoSettings!$C:$C,MATCH(EPS!$A3798,NoSettings!$A:$A,0))</f>
        <v>0</v>
      </c>
      <c r="K3798" s="109">
        <f>INDEX(GWP!$C$2:$C$13,MATCH(EPS!I3798,GWP!$B$2:$B$13,0))</f>
        <v>0</v>
      </c>
      <c r="L3798" s="5">
        <f t="shared" si="119"/>
        <v>0</v>
      </c>
    </row>
    <row r="3799" spans="1:12">
      <c r="A3799" t="s">
        <v>5518</v>
      </c>
      <c r="B3799" t="s">
        <v>5</v>
      </c>
      <c r="C3799" t="s">
        <v>1738</v>
      </c>
      <c r="D3799" t="s">
        <v>7002</v>
      </c>
      <c r="E3799" t="s">
        <v>1709</v>
      </c>
      <c r="H3799" t="str">
        <f>INDEX('Vensim Variables'!$B:$B,MATCH(EPS!$B3799,'Vensim Variables'!$A:$A,0))</f>
        <v>g pollutant</v>
      </c>
      <c r="I3799" t="str">
        <f t="shared" si="118"/>
        <v>PM25</v>
      </c>
      <c r="J3799">
        <f>INDEX(NoSettings!$C:$C,MATCH(EPS!$A3799,NoSettings!$A:$A,0))</f>
        <v>0</v>
      </c>
      <c r="K3799" s="109">
        <f>INDEX(GWP!$C$2:$C$13,MATCH(EPS!I3799,GWP!$B$2:$B$13,0))</f>
        <v>0</v>
      </c>
      <c r="L3799" s="5">
        <f t="shared" si="119"/>
        <v>0</v>
      </c>
    </row>
    <row r="3800" spans="1:12">
      <c r="A3800" t="s">
        <v>5519</v>
      </c>
      <c r="B3800" t="s">
        <v>5</v>
      </c>
      <c r="C3800" t="s">
        <v>1738</v>
      </c>
      <c r="D3800" t="s">
        <v>7002</v>
      </c>
      <c r="E3800" t="s">
        <v>1710</v>
      </c>
      <c r="H3800" t="str">
        <f>INDEX('Vensim Variables'!$B:$B,MATCH(EPS!$B3800,'Vensim Variables'!$A:$A,0))</f>
        <v>g pollutant</v>
      </c>
      <c r="I3800" t="str">
        <f t="shared" si="118"/>
        <v>SOx</v>
      </c>
      <c r="J3800">
        <f>INDEX(NoSettings!$C:$C,MATCH(EPS!$A3800,NoSettings!$A:$A,0))</f>
        <v>0</v>
      </c>
      <c r="K3800" s="109">
        <f>INDEX(GWP!$C$2:$C$13,MATCH(EPS!I3800,GWP!$B$2:$B$13,0))</f>
        <v>0</v>
      </c>
      <c r="L3800" s="5">
        <f t="shared" si="119"/>
        <v>0</v>
      </c>
    </row>
    <row r="3801" spans="1:12">
      <c r="A3801" t="s">
        <v>5520</v>
      </c>
      <c r="B3801" t="s">
        <v>5</v>
      </c>
      <c r="C3801" t="s">
        <v>1738</v>
      </c>
      <c r="D3801" t="s">
        <v>7002</v>
      </c>
      <c r="E3801" t="s">
        <v>1711</v>
      </c>
      <c r="H3801" t="str">
        <f>INDEX('Vensim Variables'!$B:$B,MATCH(EPS!$B3801,'Vensim Variables'!$A:$A,0))</f>
        <v>g pollutant</v>
      </c>
      <c r="I3801" t="str">
        <f t="shared" si="118"/>
        <v>BC</v>
      </c>
      <c r="J3801">
        <f>INDEX(NoSettings!$C:$C,MATCH(EPS!$A3801,NoSettings!$A:$A,0))</f>
        <v>0</v>
      </c>
      <c r="K3801" s="109">
        <f>INDEX(GWP!$C$2:$C$13,MATCH(EPS!I3801,GWP!$B$2:$B$13,0))</f>
        <v>345</v>
      </c>
      <c r="L3801" s="5">
        <f t="shared" si="119"/>
        <v>0</v>
      </c>
    </row>
    <row r="3802" spans="1:12">
      <c r="A3802" t="s">
        <v>5521</v>
      </c>
      <c r="B3802" t="s">
        <v>5</v>
      </c>
      <c r="C3802" t="s">
        <v>1738</v>
      </c>
      <c r="D3802" t="s">
        <v>7002</v>
      </c>
      <c r="E3802" t="s">
        <v>1712</v>
      </c>
      <c r="H3802" t="str">
        <f>INDEX('Vensim Variables'!$B:$B,MATCH(EPS!$B3802,'Vensim Variables'!$A:$A,0))</f>
        <v>g pollutant</v>
      </c>
      <c r="I3802" t="str">
        <f t="shared" si="118"/>
        <v>OC</v>
      </c>
      <c r="J3802">
        <f>INDEX(NoSettings!$C:$C,MATCH(EPS!$A3802,NoSettings!$A:$A,0))</f>
        <v>0</v>
      </c>
      <c r="K3802" s="109">
        <f>INDEX(GWP!$C$2:$C$13,MATCH(EPS!I3802,GWP!$B$2:$B$13,0))</f>
        <v>-46</v>
      </c>
      <c r="L3802" s="5">
        <f t="shared" si="119"/>
        <v>0</v>
      </c>
    </row>
    <row r="3803" spans="1:12">
      <c r="A3803" t="s">
        <v>5522</v>
      </c>
      <c r="B3803" t="s">
        <v>5</v>
      </c>
      <c r="C3803" t="s">
        <v>1738</v>
      </c>
      <c r="D3803" t="s">
        <v>7002</v>
      </c>
      <c r="E3803" t="s">
        <v>1713</v>
      </c>
      <c r="H3803" t="str">
        <f>INDEX('Vensim Variables'!$B:$B,MATCH(EPS!$B3803,'Vensim Variables'!$A:$A,0))</f>
        <v>g pollutant</v>
      </c>
      <c r="I3803" t="str">
        <f t="shared" si="118"/>
        <v>CH4</v>
      </c>
      <c r="J3803">
        <f>INDEX(NoSettings!$C:$C,MATCH(EPS!$A3803,NoSettings!$A:$A,0))</f>
        <v>0</v>
      </c>
      <c r="K3803" s="109">
        <f>INDEX(GWP!$C$2:$C$13,MATCH(EPS!I3803,GWP!$B$2:$B$13,0))</f>
        <v>28</v>
      </c>
      <c r="L3803" s="5">
        <f t="shared" si="119"/>
        <v>0</v>
      </c>
    </row>
    <row r="3804" spans="1:12">
      <c r="A3804" t="s">
        <v>5523</v>
      </c>
      <c r="B3804" t="s">
        <v>5</v>
      </c>
      <c r="C3804" t="s">
        <v>1738</v>
      </c>
      <c r="D3804" t="s">
        <v>7002</v>
      </c>
      <c r="E3804" t="s">
        <v>1714</v>
      </c>
      <c r="H3804" t="str">
        <f>INDEX('Vensim Variables'!$B:$B,MATCH(EPS!$B3804,'Vensim Variables'!$A:$A,0))</f>
        <v>g pollutant</v>
      </c>
      <c r="I3804" t="str">
        <f t="shared" si="118"/>
        <v>N2O</v>
      </c>
      <c r="J3804">
        <f>INDEX(NoSettings!$C:$C,MATCH(EPS!$A3804,NoSettings!$A:$A,0))</f>
        <v>0</v>
      </c>
      <c r="K3804" s="109">
        <f>INDEX(GWP!$C$2:$C$13,MATCH(EPS!I3804,GWP!$B$2:$B$13,0))</f>
        <v>265</v>
      </c>
      <c r="L3804" s="5">
        <f t="shared" si="119"/>
        <v>0</v>
      </c>
    </row>
    <row r="3805" spans="1:12">
      <c r="A3805" t="s">
        <v>5524</v>
      </c>
      <c r="B3805" t="s">
        <v>5</v>
      </c>
      <c r="C3805" t="s">
        <v>1738</v>
      </c>
      <c r="D3805" t="s">
        <v>7002</v>
      </c>
      <c r="E3805" t="s">
        <v>1715</v>
      </c>
      <c r="H3805" t="str">
        <f>INDEX('Vensim Variables'!$B:$B,MATCH(EPS!$B3805,'Vensim Variables'!$A:$A,0))</f>
        <v>g pollutant</v>
      </c>
      <c r="I3805" t="str">
        <f t="shared" si="118"/>
        <v>F gases</v>
      </c>
      <c r="J3805">
        <f>INDEX(NoSettings!$C:$C,MATCH(EPS!$A3805,NoSettings!$A:$A,0))</f>
        <v>0</v>
      </c>
      <c r="K3805" s="109">
        <f>INDEX(GWP!$C$2:$C$13,MATCH(EPS!I3805,GWP!$B$2:$B$13,0))</f>
        <v>1</v>
      </c>
      <c r="L3805" s="5">
        <f t="shared" si="119"/>
        <v>0</v>
      </c>
    </row>
    <row r="3806" spans="1:12">
      <c r="A3806" t="s">
        <v>5525</v>
      </c>
      <c r="B3806" t="s">
        <v>5</v>
      </c>
      <c r="C3806" t="s">
        <v>1738</v>
      </c>
      <c r="D3806" t="s">
        <v>7003</v>
      </c>
      <c r="E3806" t="s">
        <v>1702</v>
      </c>
      <c r="H3806" t="str">
        <f>INDEX('Vensim Variables'!$B:$B,MATCH(EPS!$B3806,'Vensim Variables'!$A:$A,0))</f>
        <v>g pollutant</v>
      </c>
      <c r="I3806" t="str">
        <f t="shared" si="118"/>
        <v>CO2</v>
      </c>
      <c r="J3806">
        <f>INDEX(NoSettings!$C:$C,MATCH(EPS!$A3806,NoSettings!$A:$A,0))</f>
        <v>0</v>
      </c>
      <c r="K3806" s="109">
        <f>INDEX(GWP!$C$2:$C$13,MATCH(EPS!I3806,GWP!$B$2:$B$13,0))</f>
        <v>1</v>
      </c>
      <c r="L3806" s="5">
        <f t="shared" si="119"/>
        <v>0</v>
      </c>
    </row>
    <row r="3807" spans="1:12">
      <c r="A3807" t="s">
        <v>5526</v>
      </c>
      <c r="B3807" t="s">
        <v>5</v>
      </c>
      <c r="C3807" t="s">
        <v>1738</v>
      </c>
      <c r="D3807" t="s">
        <v>7003</v>
      </c>
      <c r="E3807" t="s">
        <v>1705</v>
      </c>
      <c r="H3807" t="str">
        <f>INDEX('Vensim Variables'!$B:$B,MATCH(EPS!$B3807,'Vensim Variables'!$A:$A,0))</f>
        <v>g pollutant</v>
      </c>
      <c r="I3807" t="str">
        <f t="shared" si="118"/>
        <v>VOC</v>
      </c>
      <c r="J3807">
        <f>INDEX(NoSettings!$C:$C,MATCH(EPS!$A3807,NoSettings!$A:$A,0))</f>
        <v>0</v>
      </c>
      <c r="K3807" s="109">
        <f>INDEX(GWP!$C$2:$C$13,MATCH(EPS!I3807,GWP!$B$2:$B$13,0))</f>
        <v>5</v>
      </c>
      <c r="L3807" s="5">
        <f t="shared" si="119"/>
        <v>0</v>
      </c>
    </row>
    <row r="3808" spans="1:12">
      <c r="A3808" t="s">
        <v>5527</v>
      </c>
      <c r="B3808" t="s">
        <v>5</v>
      </c>
      <c r="C3808" t="s">
        <v>1738</v>
      </c>
      <c r="D3808" t="s">
        <v>7003</v>
      </c>
      <c r="E3808" t="s">
        <v>1706</v>
      </c>
      <c r="H3808" t="str">
        <f>INDEX('Vensim Variables'!$B:$B,MATCH(EPS!$B3808,'Vensim Variables'!$A:$A,0))</f>
        <v>g pollutant</v>
      </c>
      <c r="I3808" t="str">
        <f t="shared" si="118"/>
        <v>CO</v>
      </c>
      <c r="J3808">
        <f>INDEX(NoSettings!$C:$C,MATCH(EPS!$A3808,NoSettings!$A:$A,0))</f>
        <v>0</v>
      </c>
      <c r="K3808" s="109">
        <f>INDEX(GWP!$C$2:$C$13,MATCH(EPS!I3808,GWP!$B$2:$B$13,0))</f>
        <v>1.8</v>
      </c>
      <c r="L3808" s="5">
        <f t="shared" si="119"/>
        <v>0</v>
      </c>
    </row>
    <row r="3809" spans="1:12">
      <c r="A3809" t="s">
        <v>5528</v>
      </c>
      <c r="B3809" t="s">
        <v>5</v>
      </c>
      <c r="C3809" t="s">
        <v>1738</v>
      </c>
      <c r="D3809" t="s">
        <v>7003</v>
      </c>
      <c r="E3809" t="s">
        <v>1707</v>
      </c>
      <c r="H3809" t="str">
        <f>INDEX('Vensim Variables'!$B:$B,MATCH(EPS!$B3809,'Vensim Variables'!$A:$A,0))</f>
        <v>g pollutant</v>
      </c>
      <c r="I3809" t="str">
        <f t="shared" si="118"/>
        <v>NOx</v>
      </c>
      <c r="J3809">
        <f>INDEX(NoSettings!$C:$C,MATCH(EPS!$A3809,NoSettings!$A:$A,0))</f>
        <v>0</v>
      </c>
      <c r="K3809" s="109">
        <f>INDEX(GWP!$C$2:$C$13,MATCH(EPS!I3809,GWP!$B$2:$B$13,0))</f>
        <v>-8.1999999999999993</v>
      </c>
      <c r="L3809" s="5">
        <f t="shared" si="119"/>
        <v>0</v>
      </c>
    </row>
    <row r="3810" spans="1:12">
      <c r="A3810" t="s">
        <v>5529</v>
      </c>
      <c r="B3810" t="s">
        <v>5</v>
      </c>
      <c r="C3810" t="s">
        <v>1738</v>
      </c>
      <c r="D3810" t="s">
        <v>7003</v>
      </c>
      <c r="E3810" t="s">
        <v>1708</v>
      </c>
      <c r="H3810" t="str">
        <f>INDEX('Vensim Variables'!$B:$B,MATCH(EPS!$B3810,'Vensim Variables'!$A:$A,0))</f>
        <v>g pollutant</v>
      </c>
      <c r="I3810" t="str">
        <f t="shared" si="118"/>
        <v>PM10</v>
      </c>
      <c r="J3810">
        <f>INDEX(NoSettings!$C:$C,MATCH(EPS!$A3810,NoSettings!$A:$A,0))</f>
        <v>0</v>
      </c>
      <c r="K3810" s="109">
        <f>INDEX(GWP!$C$2:$C$13,MATCH(EPS!I3810,GWP!$B$2:$B$13,0))</f>
        <v>0</v>
      </c>
      <c r="L3810" s="5">
        <f t="shared" si="119"/>
        <v>0</v>
      </c>
    </row>
    <row r="3811" spans="1:12">
      <c r="A3811" t="s">
        <v>5530</v>
      </c>
      <c r="B3811" t="s">
        <v>5</v>
      </c>
      <c r="C3811" t="s">
        <v>1738</v>
      </c>
      <c r="D3811" t="s">
        <v>7003</v>
      </c>
      <c r="E3811" t="s">
        <v>1709</v>
      </c>
      <c r="H3811" t="str">
        <f>INDEX('Vensim Variables'!$B:$B,MATCH(EPS!$B3811,'Vensim Variables'!$A:$A,0))</f>
        <v>g pollutant</v>
      </c>
      <c r="I3811" t="str">
        <f t="shared" si="118"/>
        <v>PM25</v>
      </c>
      <c r="J3811">
        <f>INDEX(NoSettings!$C:$C,MATCH(EPS!$A3811,NoSettings!$A:$A,0))</f>
        <v>0</v>
      </c>
      <c r="K3811" s="109">
        <f>INDEX(GWP!$C$2:$C$13,MATCH(EPS!I3811,GWP!$B$2:$B$13,0))</f>
        <v>0</v>
      </c>
      <c r="L3811" s="5">
        <f t="shared" si="119"/>
        <v>0</v>
      </c>
    </row>
    <row r="3812" spans="1:12">
      <c r="A3812" t="s">
        <v>5531</v>
      </c>
      <c r="B3812" t="s">
        <v>5</v>
      </c>
      <c r="C3812" t="s">
        <v>1738</v>
      </c>
      <c r="D3812" t="s">
        <v>7003</v>
      </c>
      <c r="E3812" t="s">
        <v>1710</v>
      </c>
      <c r="H3812" t="str">
        <f>INDEX('Vensim Variables'!$B:$B,MATCH(EPS!$B3812,'Vensim Variables'!$A:$A,0))</f>
        <v>g pollutant</v>
      </c>
      <c r="I3812" t="str">
        <f t="shared" si="118"/>
        <v>SOx</v>
      </c>
      <c r="J3812">
        <f>INDEX(NoSettings!$C:$C,MATCH(EPS!$A3812,NoSettings!$A:$A,0))</f>
        <v>0</v>
      </c>
      <c r="K3812" s="109">
        <f>INDEX(GWP!$C$2:$C$13,MATCH(EPS!I3812,GWP!$B$2:$B$13,0))</f>
        <v>0</v>
      </c>
      <c r="L3812" s="5">
        <f t="shared" si="119"/>
        <v>0</v>
      </c>
    </row>
    <row r="3813" spans="1:12">
      <c r="A3813" t="s">
        <v>5532</v>
      </c>
      <c r="B3813" t="s">
        <v>5</v>
      </c>
      <c r="C3813" t="s">
        <v>1738</v>
      </c>
      <c r="D3813" t="s">
        <v>7003</v>
      </c>
      <c r="E3813" t="s">
        <v>1711</v>
      </c>
      <c r="H3813" t="str">
        <f>INDEX('Vensim Variables'!$B:$B,MATCH(EPS!$B3813,'Vensim Variables'!$A:$A,0))</f>
        <v>g pollutant</v>
      </c>
      <c r="I3813" t="str">
        <f t="shared" si="118"/>
        <v>BC</v>
      </c>
      <c r="J3813">
        <f>INDEX(NoSettings!$C:$C,MATCH(EPS!$A3813,NoSettings!$A:$A,0))</f>
        <v>0</v>
      </c>
      <c r="K3813" s="109">
        <f>INDEX(GWP!$C$2:$C$13,MATCH(EPS!I3813,GWP!$B$2:$B$13,0))</f>
        <v>345</v>
      </c>
      <c r="L3813" s="5">
        <f t="shared" si="119"/>
        <v>0</v>
      </c>
    </row>
    <row r="3814" spans="1:12">
      <c r="A3814" t="s">
        <v>5533</v>
      </c>
      <c r="B3814" t="s">
        <v>5</v>
      </c>
      <c r="C3814" t="s">
        <v>1738</v>
      </c>
      <c r="D3814" t="s">
        <v>7003</v>
      </c>
      <c r="E3814" t="s">
        <v>1712</v>
      </c>
      <c r="H3814" t="str">
        <f>INDEX('Vensim Variables'!$B:$B,MATCH(EPS!$B3814,'Vensim Variables'!$A:$A,0))</f>
        <v>g pollutant</v>
      </c>
      <c r="I3814" t="str">
        <f t="shared" si="118"/>
        <v>OC</v>
      </c>
      <c r="J3814">
        <f>INDEX(NoSettings!$C:$C,MATCH(EPS!$A3814,NoSettings!$A:$A,0))</f>
        <v>0</v>
      </c>
      <c r="K3814" s="109">
        <f>INDEX(GWP!$C$2:$C$13,MATCH(EPS!I3814,GWP!$B$2:$B$13,0))</f>
        <v>-46</v>
      </c>
      <c r="L3814" s="5">
        <f t="shared" si="119"/>
        <v>0</v>
      </c>
    </row>
    <row r="3815" spans="1:12">
      <c r="A3815" t="s">
        <v>5534</v>
      </c>
      <c r="B3815" t="s">
        <v>5</v>
      </c>
      <c r="C3815" t="s">
        <v>1738</v>
      </c>
      <c r="D3815" t="s">
        <v>7003</v>
      </c>
      <c r="E3815" t="s">
        <v>1713</v>
      </c>
      <c r="H3815" t="str">
        <f>INDEX('Vensim Variables'!$B:$B,MATCH(EPS!$B3815,'Vensim Variables'!$A:$A,0))</f>
        <v>g pollutant</v>
      </c>
      <c r="I3815" t="str">
        <f t="shared" si="118"/>
        <v>CH4</v>
      </c>
      <c r="J3815">
        <f>INDEX(NoSettings!$C:$C,MATCH(EPS!$A3815,NoSettings!$A:$A,0))</f>
        <v>0</v>
      </c>
      <c r="K3815" s="109">
        <f>INDEX(GWP!$C$2:$C$13,MATCH(EPS!I3815,GWP!$B$2:$B$13,0))</f>
        <v>28</v>
      </c>
      <c r="L3815" s="5">
        <f t="shared" si="119"/>
        <v>0</v>
      </c>
    </row>
    <row r="3816" spans="1:12">
      <c r="A3816" t="s">
        <v>5535</v>
      </c>
      <c r="B3816" t="s">
        <v>5</v>
      </c>
      <c r="C3816" t="s">
        <v>1738</v>
      </c>
      <c r="D3816" t="s">
        <v>7003</v>
      </c>
      <c r="E3816" t="s">
        <v>1714</v>
      </c>
      <c r="H3816" t="str">
        <f>INDEX('Vensim Variables'!$B:$B,MATCH(EPS!$B3816,'Vensim Variables'!$A:$A,0))</f>
        <v>g pollutant</v>
      </c>
      <c r="I3816" t="str">
        <f t="shared" si="118"/>
        <v>N2O</v>
      </c>
      <c r="J3816">
        <f>INDEX(NoSettings!$C:$C,MATCH(EPS!$A3816,NoSettings!$A:$A,0))</f>
        <v>0</v>
      </c>
      <c r="K3816" s="109">
        <f>INDEX(GWP!$C$2:$C$13,MATCH(EPS!I3816,GWP!$B$2:$B$13,0))</f>
        <v>265</v>
      </c>
      <c r="L3816" s="5">
        <f t="shared" si="119"/>
        <v>0</v>
      </c>
    </row>
    <row r="3817" spans="1:12">
      <c r="A3817" t="s">
        <v>5536</v>
      </c>
      <c r="B3817" t="s">
        <v>5</v>
      </c>
      <c r="C3817" t="s">
        <v>1738</v>
      </c>
      <c r="D3817" t="s">
        <v>7003</v>
      </c>
      <c r="E3817" t="s">
        <v>1715</v>
      </c>
      <c r="H3817" t="str">
        <f>INDEX('Vensim Variables'!$B:$B,MATCH(EPS!$B3817,'Vensim Variables'!$A:$A,0))</f>
        <v>g pollutant</v>
      </c>
      <c r="I3817" t="str">
        <f t="shared" si="118"/>
        <v>F gases</v>
      </c>
      <c r="J3817">
        <f>INDEX(NoSettings!$C:$C,MATCH(EPS!$A3817,NoSettings!$A:$A,0))</f>
        <v>0</v>
      </c>
      <c r="K3817" s="109">
        <f>INDEX(GWP!$C$2:$C$13,MATCH(EPS!I3817,GWP!$B$2:$B$13,0))</f>
        <v>1</v>
      </c>
      <c r="L3817" s="5">
        <f t="shared" si="119"/>
        <v>0</v>
      </c>
    </row>
    <row r="3818" spans="1:12">
      <c r="A3818" t="s">
        <v>5537</v>
      </c>
      <c r="B3818" t="s">
        <v>5</v>
      </c>
      <c r="C3818" t="s">
        <v>1738</v>
      </c>
      <c r="D3818" t="s">
        <v>7004</v>
      </c>
      <c r="E3818" t="s">
        <v>1702</v>
      </c>
      <c r="H3818" t="str">
        <f>INDEX('Vensim Variables'!$B:$B,MATCH(EPS!$B3818,'Vensim Variables'!$A:$A,0))</f>
        <v>g pollutant</v>
      </c>
      <c r="I3818" t="str">
        <f t="shared" si="118"/>
        <v>CO2</v>
      </c>
      <c r="J3818">
        <f>INDEX(NoSettings!$C:$C,MATCH(EPS!$A3818,NoSettings!$A:$A,0))</f>
        <v>0</v>
      </c>
      <c r="K3818" s="109">
        <f>INDEX(GWP!$C$2:$C$13,MATCH(EPS!I3818,GWP!$B$2:$B$13,0))</f>
        <v>1</v>
      </c>
      <c r="L3818" s="5">
        <f t="shared" si="119"/>
        <v>0</v>
      </c>
    </row>
    <row r="3819" spans="1:12">
      <c r="A3819" t="s">
        <v>5538</v>
      </c>
      <c r="B3819" t="s">
        <v>5</v>
      </c>
      <c r="C3819" t="s">
        <v>1738</v>
      </c>
      <c r="D3819" t="s">
        <v>7004</v>
      </c>
      <c r="E3819" t="s">
        <v>1705</v>
      </c>
      <c r="H3819" t="str">
        <f>INDEX('Vensim Variables'!$B:$B,MATCH(EPS!$B3819,'Vensim Variables'!$A:$A,0))</f>
        <v>g pollutant</v>
      </c>
      <c r="I3819" t="str">
        <f t="shared" si="118"/>
        <v>VOC</v>
      </c>
      <c r="J3819">
        <f>INDEX(NoSettings!$C:$C,MATCH(EPS!$A3819,NoSettings!$A:$A,0))</f>
        <v>0</v>
      </c>
      <c r="K3819" s="109">
        <f>INDEX(GWP!$C$2:$C$13,MATCH(EPS!I3819,GWP!$B$2:$B$13,0))</f>
        <v>5</v>
      </c>
      <c r="L3819" s="5">
        <f t="shared" si="119"/>
        <v>0</v>
      </c>
    </row>
    <row r="3820" spans="1:12">
      <c r="A3820" t="s">
        <v>5539</v>
      </c>
      <c r="B3820" t="s">
        <v>5</v>
      </c>
      <c r="C3820" t="s">
        <v>1738</v>
      </c>
      <c r="D3820" t="s">
        <v>7004</v>
      </c>
      <c r="E3820" t="s">
        <v>1706</v>
      </c>
      <c r="H3820" t="str">
        <f>INDEX('Vensim Variables'!$B:$B,MATCH(EPS!$B3820,'Vensim Variables'!$A:$A,0))</f>
        <v>g pollutant</v>
      </c>
      <c r="I3820" t="str">
        <f t="shared" si="118"/>
        <v>CO</v>
      </c>
      <c r="J3820">
        <f>INDEX(NoSettings!$C:$C,MATCH(EPS!$A3820,NoSettings!$A:$A,0))</f>
        <v>0</v>
      </c>
      <c r="K3820" s="109">
        <f>INDEX(GWP!$C$2:$C$13,MATCH(EPS!I3820,GWP!$B$2:$B$13,0))</f>
        <v>1.8</v>
      </c>
      <c r="L3820" s="5">
        <f t="shared" si="119"/>
        <v>0</v>
      </c>
    </row>
    <row r="3821" spans="1:12">
      <c r="A3821" t="s">
        <v>5540</v>
      </c>
      <c r="B3821" t="s">
        <v>5</v>
      </c>
      <c r="C3821" t="s">
        <v>1738</v>
      </c>
      <c r="D3821" t="s">
        <v>7004</v>
      </c>
      <c r="E3821" t="s">
        <v>1707</v>
      </c>
      <c r="H3821" t="str">
        <f>INDEX('Vensim Variables'!$B:$B,MATCH(EPS!$B3821,'Vensim Variables'!$A:$A,0))</f>
        <v>g pollutant</v>
      </c>
      <c r="I3821" t="str">
        <f t="shared" si="118"/>
        <v>NOx</v>
      </c>
      <c r="J3821">
        <f>INDEX(NoSettings!$C:$C,MATCH(EPS!$A3821,NoSettings!$A:$A,0))</f>
        <v>0</v>
      </c>
      <c r="K3821" s="109">
        <f>INDEX(GWP!$C$2:$C$13,MATCH(EPS!I3821,GWP!$B$2:$B$13,0))</f>
        <v>-8.1999999999999993</v>
      </c>
      <c r="L3821" s="5">
        <f t="shared" si="119"/>
        <v>0</v>
      </c>
    </row>
    <row r="3822" spans="1:12">
      <c r="A3822" t="s">
        <v>5541</v>
      </c>
      <c r="B3822" t="s">
        <v>5</v>
      </c>
      <c r="C3822" t="s">
        <v>1738</v>
      </c>
      <c r="D3822" t="s">
        <v>7004</v>
      </c>
      <c r="E3822" t="s">
        <v>1708</v>
      </c>
      <c r="H3822" t="str">
        <f>INDEX('Vensim Variables'!$B:$B,MATCH(EPS!$B3822,'Vensim Variables'!$A:$A,0))</f>
        <v>g pollutant</v>
      </c>
      <c r="I3822" t="str">
        <f t="shared" si="118"/>
        <v>PM10</v>
      </c>
      <c r="J3822">
        <f>INDEX(NoSettings!$C:$C,MATCH(EPS!$A3822,NoSettings!$A:$A,0))</f>
        <v>0</v>
      </c>
      <c r="K3822" s="109">
        <f>INDEX(GWP!$C$2:$C$13,MATCH(EPS!I3822,GWP!$B$2:$B$13,0))</f>
        <v>0</v>
      </c>
      <c r="L3822" s="5">
        <f t="shared" si="119"/>
        <v>0</v>
      </c>
    </row>
    <row r="3823" spans="1:12">
      <c r="A3823" t="s">
        <v>5542</v>
      </c>
      <c r="B3823" t="s">
        <v>5</v>
      </c>
      <c r="C3823" t="s">
        <v>1738</v>
      </c>
      <c r="D3823" t="s">
        <v>7004</v>
      </c>
      <c r="E3823" t="s">
        <v>1709</v>
      </c>
      <c r="H3823" t="str">
        <f>INDEX('Vensim Variables'!$B:$B,MATCH(EPS!$B3823,'Vensim Variables'!$A:$A,0))</f>
        <v>g pollutant</v>
      </c>
      <c r="I3823" t="str">
        <f t="shared" si="118"/>
        <v>PM25</v>
      </c>
      <c r="J3823">
        <f>INDEX(NoSettings!$C:$C,MATCH(EPS!$A3823,NoSettings!$A:$A,0))</f>
        <v>0</v>
      </c>
      <c r="K3823" s="109">
        <f>INDEX(GWP!$C$2:$C$13,MATCH(EPS!I3823,GWP!$B$2:$B$13,0))</f>
        <v>0</v>
      </c>
      <c r="L3823" s="5">
        <f t="shared" si="119"/>
        <v>0</v>
      </c>
    </row>
    <row r="3824" spans="1:12">
      <c r="A3824" t="s">
        <v>5543</v>
      </c>
      <c r="B3824" t="s">
        <v>5</v>
      </c>
      <c r="C3824" t="s">
        <v>1738</v>
      </c>
      <c r="D3824" t="s">
        <v>7004</v>
      </c>
      <c r="E3824" t="s">
        <v>1710</v>
      </c>
      <c r="H3824" t="str">
        <f>INDEX('Vensim Variables'!$B:$B,MATCH(EPS!$B3824,'Vensim Variables'!$A:$A,0))</f>
        <v>g pollutant</v>
      </c>
      <c r="I3824" t="str">
        <f t="shared" si="118"/>
        <v>SOx</v>
      </c>
      <c r="J3824">
        <f>INDEX(NoSettings!$C:$C,MATCH(EPS!$A3824,NoSettings!$A:$A,0))</f>
        <v>0</v>
      </c>
      <c r="K3824" s="109">
        <f>INDEX(GWP!$C$2:$C$13,MATCH(EPS!I3824,GWP!$B$2:$B$13,0))</f>
        <v>0</v>
      </c>
      <c r="L3824" s="5">
        <f t="shared" si="119"/>
        <v>0</v>
      </c>
    </row>
    <row r="3825" spans="1:12">
      <c r="A3825" t="s">
        <v>5544</v>
      </c>
      <c r="B3825" t="s">
        <v>5</v>
      </c>
      <c r="C3825" t="s">
        <v>1738</v>
      </c>
      <c r="D3825" t="s">
        <v>7004</v>
      </c>
      <c r="E3825" t="s">
        <v>1711</v>
      </c>
      <c r="H3825" t="str">
        <f>INDEX('Vensim Variables'!$B:$B,MATCH(EPS!$B3825,'Vensim Variables'!$A:$A,0))</f>
        <v>g pollutant</v>
      </c>
      <c r="I3825" t="str">
        <f t="shared" si="118"/>
        <v>BC</v>
      </c>
      <c r="J3825">
        <f>INDEX(NoSettings!$C:$C,MATCH(EPS!$A3825,NoSettings!$A:$A,0))</f>
        <v>0</v>
      </c>
      <c r="K3825" s="109">
        <f>INDEX(GWP!$C$2:$C$13,MATCH(EPS!I3825,GWP!$B$2:$B$13,0))</f>
        <v>345</v>
      </c>
      <c r="L3825" s="5">
        <f t="shared" si="119"/>
        <v>0</v>
      </c>
    </row>
    <row r="3826" spans="1:12">
      <c r="A3826" t="s">
        <v>5545</v>
      </c>
      <c r="B3826" t="s">
        <v>5</v>
      </c>
      <c r="C3826" t="s">
        <v>1738</v>
      </c>
      <c r="D3826" t="s">
        <v>7004</v>
      </c>
      <c r="E3826" t="s">
        <v>1712</v>
      </c>
      <c r="H3826" t="str">
        <f>INDEX('Vensim Variables'!$B:$B,MATCH(EPS!$B3826,'Vensim Variables'!$A:$A,0))</f>
        <v>g pollutant</v>
      </c>
      <c r="I3826" t="str">
        <f t="shared" si="118"/>
        <v>OC</v>
      </c>
      <c r="J3826">
        <f>INDEX(NoSettings!$C:$C,MATCH(EPS!$A3826,NoSettings!$A:$A,0))</f>
        <v>0</v>
      </c>
      <c r="K3826" s="109">
        <f>INDEX(GWP!$C$2:$C$13,MATCH(EPS!I3826,GWP!$B$2:$B$13,0))</f>
        <v>-46</v>
      </c>
      <c r="L3826" s="5">
        <f t="shared" si="119"/>
        <v>0</v>
      </c>
    </row>
    <row r="3827" spans="1:12">
      <c r="A3827" t="s">
        <v>5546</v>
      </c>
      <c r="B3827" t="s">
        <v>5</v>
      </c>
      <c r="C3827" t="s">
        <v>1738</v>
      </c>
      <c r="D3827" t="s">
        <v>7004</v>
      </c>
      <c r="E3827" t="s">
        <v>1713</v>
      </c>
      <c r="H3827" t="str">
        <f>INDEX('Vensim Variables'!$B:$B,MATCH(EPS!$B3827,'Vensim Variables'!$A:$A,0))</f>
        <v>g pollutant</v>
      </c>
      <c r="I3827" t="str">
        <f t="shared" si="118"/>
        <v>CH4</v>
      </c>
      <c r="J3827">
        <f>INDEX(NoSettings!$C:$C,MATCH(EPS!$A3827,NoSettings!$A:$A,0))</f>
        <v>0</v>
      </c>
      <c r="K3827" s="109">
        <f>INDEX(GWP!$C$2:$C$13,MATCH(EPS!I3827,GWP!$B$2:$B$13,0))</f>
        <v>28</v>
      </c>
      <c r="L3827" s="5">
        <f t="shared" si="119"/>
        <v>0</v>
      </c>
    </row>
    <row r="3828" spans="1:12">
      <c r="A3828" t="s">
        <v>5547</v>
      </c>
      <c r="B3828" t="s">
        <v>5</v>
      </c>
      <c r="C3828" t="s">
        <v>1738</v>
      </c>
      <c r="D3828" t="s">
        <v>7004</v>
      </c>
      <c r="E3828" t="s">
        <v>1714</v>
      </c>
      <c r="H3828" t="str">
        <f>INDEX('Vensim Variables'!$B:$B,MATCH(EPS!$B3828,'Vensim Variables'!$A:$A,0))</f>
        <v>g pollutant</v>
      </c>
      <c r="I3828" t="str">
        <f t="shared" si="118"/>
        <v>N2O</v>
      </c>
      <c r="J3828">
        <f>INDEX(NoSettings!$C:$C,MATCH(EPS!$A3828,NoSettings!$A:$A,0))</f>
        <v>0</v>
      </c>
      <c r="K3828" s="109">
        <f>INDEX(GWP!$C$2:$C$13,MATCH(EPS!I3828,GWP!$B$2:$B$13,0))</f>
        <v>265</v>
      </c>
      <c r="L3828" s="5">
        <f t="shared" si="119"/>
        <v>0</v>
      </c>
    </row>
    <row r="3829" spans="1:12">
      <c r="A3829" t="s">
        <v>5548</v>
      </c>
      <c r="B3829" t="s">
        <v>5</v>
      </c>
      <c r="C3829" t="s">
        <v>1738</v>
      </c>
      <c r="D3829" t="s">
        <v>7004</v>
      </c>
      <c r="E3829" t="s">
        <v>1715</v>
      </c>
      <c r="H3829" t="str">
        <f>INDEX('Vensim Variables'!$B:$B,MATCH(EPS!$B3829,'Vensim Variables'!$A:$A,0))</f>
        <v>g pollutant</v>
      </c>
      <c r="I3829" t="str">
        <f t="shared" si="118"/>
        <v>F gases</v>
      </c>
      <c r="J3829">
        <f>INDEX(NoSettings!$C:$C,MATCH(EPS!$A3829,NoSettings!$A:$A,0))</f>
        <v>0</v>
      </c>
      <c r="K3829" s="109">
        <f>INDEX(GWP!$C$2:$C$13,MATCH(EPS!I3829,GWP!$B$2:$B$13,0))</f>
        <v>1</v>
      </c>
      <c r="L3829" s="5">
        <f t="shared" si="119"/>
        <v>0</v>
      </c>
    </row>
    <row r="3830" spans="1:12">
      <c r="A3830" t="s">
        <v>5549</v>
      </c>
      <c r="B3830" t="s">
        <v>5</v>
      </c>
      <c r="C3830" t="s">
        <v>1738</v>
      </c>
      <c r="D3830" t="s">
        <v>7005</v>
      </c>
      <c r="E3830" t="s">
        <v>1702</v>
      </c>
      <c r="H3830" t="str">
        <f>INDEX('Vensim Variables'!$B:$B,MATCH(EPS!$B3830,'Vensim Variables'!$A:$A,0))</f>
        <v>g pollutant</v>
      </c>
      <c r="I3830" t="str">
        <f t="shared" si="118"/>
        <v>CO2</v>
      </c>
      <c r="J3830">
        <f>INDEX(NoSettings!$C:$C,MATCH(EPS!$A3830,NoSettings!$A:$A,0))</f>
        <v>0</v>
      </c>
      <c r="K3830" s="109">
        <f>INDEX(GWP!$C$2:$C$13,MATCH(EPS!I3830,GWP!$B$2:$B$13,0))</f>
        <v>1</v>
      </c>
      <c r="L3830" s="5">
        <f t="shared" si="119"/>
        <v>0</v>
      </c>
    </row>
    <row r="3831" spans="1:12">
      <c r="A3831" t="s">
        <v>5550</v>
      </c>
      <c r="B3831" t="s">
        <v>5</v>
      </c>
      <c r="C3831" t="s">
        <v>1738</v>
      </c>
      <c r="D3831" t="s">
        <v>7005</v>
      </c>
      <c r="E3831" t="s">
        <v>1705</v>
      </c>
      <c r="H3831" t="str">
        <f>INDEX('Vensim Variables'!$B:$B,MATCH(EPS!$B3831,'Vensim Variables'!$A:$A,0))</f>
        <v>g pollutant</v>
      </c>
      <c r="I3831" t="str">
        <f t="shared" si="118"/>
        <v>VOC</v>
      </c>
      <c r="J3831">
        <f>INDEX(NoSettings!$C:$C,MATCH(EPS!$A3831,NoSettings!$A:$A,0))</f>
        <v>0</v>
      </c>
      <c r="K3831" s="109">
        <f>INDEX(GWP!$C$2:$C$13,MATCH(EPS!I3831,GWP!$B$2:$B$13,0))</f>
        <v>5</v>
      </c>
      <c r="L3831" s="5">
        <f t="shared" si="119"/>
        <v>0</v>
      </c>
    </row>
    <row r="3832" spans="1:12">
      <c r="A3832" t="s">
        <v>5551</v>
      </c>
      <c r="B3832" t="s">
        <v>5</v>
      </c>
      <c r="C3832" t="s">
        <v>1738</v>
      </c>
      <c r="D3832" t="s">
        <v>7005</v>
      </c>
      <c r="E3832" t="s">
        <v>1706</v>
      </c>
      <c r="H3832" t="str">
        <f>INDEX('Vensim Variables'!$B:$B,MATCH(EPS!$B3832,'Vensim Variables'!$A:$A,0))</f>
        <v>g pollutant</v>
      </c>
      <c r="I3832" t="str">
        <f t="shared" si="118"/>
        <v>CO</v>
      </c>
      <c r="J3832">
        <f>INDEX(NoSettings!$C:$C,MATCH(EPS!$A3832,NoSettings!$A:$A,0))</f>
        <v>0</v>
      </c>
      <c r="K3832" s="109">
        <f>INDEX(GWP!$C$2:$C$13,MATCH(EPS!I3832,GWP!$B$2:$B$13,0))</f>
        <v>1.8</v>
      </c>
      <c r="L3832" s="5">
        <f t="shared" si="119"/>
        <v>0</v>
      </c>
    </row>
    <row r="3833" spans="1:12">
      <c r="A3833" t="s">
        <v>5552</v>
      </c>
      <c r="B3833" t="s">
        <v>5</v>
      </c>
      <c r="C3833" t="s">
        <v>1738</v>
      </c>
      <c r="D3833" t="s">
        <v>7005</v>
      </c>
      <c r="E3833" t="s">
        <v>1707</v>
      </c>
      <c r="H3833" t="str">
        <f>INDEX('Vensim Variables'!$B:$B,MATCH(EPS!$B3833,'Vensim Variables'!$A:$A,0))</f>
        <v>g pollutant</v>
      </c>
      <c r="I3833" t="str">
        <f t="shared" si="118"/>
        <v>NOx</v>
      </c>
      <c r="J3833">
        <f>INDEX(NoSettings!$C:$C,MATCH(EPS!$A3833,NoSettings!$A:$A,0))</f>
        <v>0</v>
      </c>
      <c r="K3833" s="109">
        <f>INDEX(GWP!$C$2:$C$13,MATCH(EPS!I3833,GWP!$B$2:$B$13,0))</f>
        <v>-8.1999999999999993</v>
      </c>
      <c r="L3833" s="5">
        <f t="shared" si="119"/>
        <v>0</v>
      </c>
    </row>
    <row r="3834" spans="1:12">
      <c r="A3834" t="s">
        <v>5553</v>
      </c>
      <c r="B3834" t="s">
        <v>5</v>
      </c>
      <c r="C3834" t="s">
        <v>1738</v>
      </c>
      <c r="D3834" t="s">
        <v>7005</v>
      </c>
      <c r="E3834" t="s">
        <v>1708</v>
      </c>
      <c r="H3834" t="str">
        <f>INDEX('Vensim Variables'!$B:$B,MATCH(EPS!$B3834,'Vensim Variables'!$A:$A,0))</f>
        <v>g pollutant</v>
      </c>
      <c r="I3834" t="str">
        <f t="shared" si="118"/>
        <v>PM10</v>
      </c>
      <c r="J3834">
        <f>INDEX(NoSettings!$C:$C,MATCH(EPS!$A3834,NoSettings!$A:$A,0))</f>
        <v>0</v>
      </c>
      <c r="K3834" s="109">
        <f>INDEX(GWP!$C$2:$C$13,MATCH(EPS!I3834,GWP!$B$2:$B$13,0))</f>
        <v>0</v>
      </c>
      <c r="L3834" s="5">
        <f t="shared" si="119"/>
        <v>0</v>
      </c>
    </row>
    <row r="3835" spans="1:12">
      <c r="A3835" t="s">
        <v>5554</v>
      </c>
      <c r="B3835" t="s">
        <v>5</v>
      </c>
      <c r="C3835" t="s">
        <v>1738</v>
      </c>
      <c r="D3835" t="s">
        <v>7005</v>
      </c>
      <c r="E3835" t="s">
        <v>1709</v>
      </c>
      <c r="H3835" t="str">
        <f>INDEX('Vensim Variables'!$B:$B,MATCH(EPS!$B3835,'Vensim Variables'!$A:$A,0))</f>
        <v>g pollutant</v>
      </c>
      <c r="I3835" t="str">
        <f t="shared" si="118"/>
        <v>PM25</v>
      </c>
      <c r="J3835">
        <f>INDEX(NoSettings!$C:$C,MATCH(EPS!$A3835,NoSettings!$A:$A,0))</f>
        <v>0</v>
      </c>
      <c r="K3835" s="109">
        <f>INDEX(GWP!$C$2:$C$13,MATCH(EPS!I3835,GWP!$B$2:$B$13,0))</f>
        <v>0</v>
      </c>
      <c r="L3835" s="5">
        <f t="shared" si="119"/>
        <v>0</v>
      </c>
    </row>
    <row r="3836" spans="1:12">
      <c r="A3836" t="s">
        <v>5555</v>
      </c>
      <c r="B3836" t="s">
        <v>5</v>
      </c>
      <c r="C3836" t="s">
        <v>1738</v>
      </c>
      <c r="D3836" t="s">
        <v>7005</v>
      </c>
      <c r="E3836" t="s">
        <v>1710</v>
      </c>
      <c r="H3836" t="str">
        <f>INDEX('Vensim Variables'!$B:$B,MATCH(EPS!$B3836,'Vensim Variables'!$A:$A,0))</f>
        <v>g pollutant</v>
      </c>
      <c r="I3836" t="str">
        <f t="shared" si="118"/>
        <v>SOx</v>
      </c>
      <c r="J3836">
        <f>INDEX(NoSettings!$C:$C,MATCH(EPS!$A3836,NoSettings!$A:$A,0))</f>
        <v>0</v>
      </c>
      <c r="K3836" s="109">
        <f>INDEX(GWP!$C$2:$C$13,MATCH(EPS!I3836,GWP!$B$2:$B$13,0))</f>
        <v>0</v>
      </c>
      <c r="L3836" s="5">
        <f t="shared" si="119"/>
        <v>0</v>
      </c>
    </row>
    <row r="3837" spans="1:12">
      <c r="A3837" t="s">
        <v>5556</v>
      </c>
      <c r="B3837" t="s">
        <v>5</v>
      </c>
      <c r="C3837" t="s">
        <v>1738</v>
      </c>
      <c r="D3837" t="s">
        <v>7005</v>
      </c>
      <c r="E3837" t="s">
        <v>1711</v>
      </c>
      <c r="H3837" t="str">
        <f>INDEX('Vensim Variables'!$B:$B,MATCH(EPS!$B3837,'Vensim Variables'!$A:$A,0))</f>
        <v>g pollutant</v>
      </c>
      <c r="I3837" t="str">
        <f t="shared" si="118"/>
        <v>BC</v>
      </c>
      <c r="J3837">
        <f>INDEX(NoSettings!$C:$C,MATCH(EPS!$A3837,NoSettings!$A:$A,0))</f>
        <v>0</v>
      </c>
      <c r="K3837" s="109">
        <f>INDEX(GWP!$C$2:$C$13,MATCH(EPS!I3837,GWP!$B$2:$B$13,0))</f>
        <v>345</v>
      </c>
      <c r="L3837" s="5">
        <f t="shared" si="119"/>
        <v>0</v>
      </c>
    </row>
    <row r="3838" spans="1:12">
      <c r="A3838" t="s">
        <v>5557</v>
      </c>
      <c r="B3838" t="s">
        <v>5</v>
      </c>
      <c r="C3838" t="s">
        <v>1738</v>
      </c>
      <c r="D3838" t="s">
        <v>7005</v>
      </c>
      <c r="E3838" t="s">
        <v>1712</v>
      </c>
      <c r="H3838" t="str">
        <f>INDEX('Vensim Variables'!$B:$B,MATCH(EPS!$B3838,'Vensim Variables'!$A:$A,0))</f>
        <v>g pollutant</v>
      </c>
      <c r="I3838" t="str">
        <f t="shared" si="118"/>
        <v>OC</v>
      </c>
      <c r="J3838">
        <f>INDEX(NoSettings!$C:$C,MATCH(EPS!$A3838,NoSettings!$A:$A,0))</f>
        <v>0</v>
      </c>
      <c r="K3838" s="109">
        <f>INDEX(GWP!$C$2:$C$13,MATCH(EPS!I3838,GWP!$B$2:$B$13,0))</f>
        <v>-46</v>
      </c>
      <c r="L3838" s="5">
        <f t="shared" si="119"/>
        <v>0</v>
      </c>
    </row>
    <row r="3839" spans="1:12">
      <c r="A3839" t="s">
        <v>5558</v>
      </c>
      <c r="B3839" t="s">
        <v>5</v>
      </c>
      <c r="C3839" t="s">
        <v>1738</v>
      </c>
      <c r="D3839" t="s">
        <v>7005</v>
      </c>
      <c r="E3839" t="s">
        <v>1713</v>
      </c>
      <c r="H3839" t="str">
        <f>INDEX('Vensim Variables'!$B:$B,MATCH(EPS!$B3839,'Vensim Variables'!$A:$A,0))</f>
        <v>g pollutant</v>
      </c>
      <c r="I3839" t="str">
        <f t="shared" si="118"/>
        <v>CH4</v>
      </c>
      <c r="J3839">
        <f>INDEX(NoSettings!$C:$C,MATCH(EPS!$A3839,NoSettings!$A:$A,0))</f>
        <v>0</v>
      </c>
      <c r="K3839" s="109">
        <f>INDEX(GWP!$C$2:$C$13,MATCH(EPS!I3839,GWP!$B$2:$B$13,0))</f>
        <v>28</v>
      </c>
      <c r="L3839" s="5">
        <f t="shared" si="119"/>
        <v>0</v>
      </c>
    </row>
    <row r="3840" spans="1:12">
      <c r="A3840" t="s">
        <v>5559</v>
      </c>
      <c r="B3840" t="s">
        <v>5</v>
      </c>
      <c r="C3840" t="s">
        <v>1738</v>
      </c>
      <c r="D3840" t="s">
        <v>7005</v>
      </c>
      <c r="E3840" t="s">
        <v>1714</v>
      </c>
      <c r="H3840" t="str">
        <f>INDEX('Vensim Variables'!$B:$B,MATCH(EPS!$B3840,'Vensim Variables'!$A:$A,0))</f>
        <v>g pollutant</v>
      </c>
      <c r="I3840" t="str">
        <f t="shared" si="118"/>
        <v>N2O</v>
      </c>
      <c r="J3840">
        <f>INDEX(NoSettings!$C:$C,MATCH(EPS!$A3840,NoSettings!$A:$A,0))</f>
        <v>0</v>
      </c>
      <c r="K3840" s="109">
        <f>INDEX(GWP!$C$2:$C$13,MATCH(EPS!I3840,GWP!$B$2:$B$13,0))</f>
        <v>265</v>
      </c>
      <c r="L3840" s="5">
        <f t="shared" si="119"/>
        <v>0</v>
      </c>
    </row>
    <row r="3841" spans="1:12">
      <c r="A3841" t="s">
        <v>5560</v>
      </c>
      <c r="B3841" t="s">
        <v>5</v>
      </c>
      <c r="C3841" t="s">
        <v>1738</v>
      </c>
      <c r="D3841" t="s">
        <v>7005</v>
      </c>
      <c r="E3841" t="s">
        <v>1715</v>
      </c>
      <c r="H3841" t="str">
        <f>INDEX('Vensim Variables'!$B:$B,MATCH(EPS!$B3841,'Vensim Variables'!$A:$A,0))</f>
        <v>g pollutant</v>
      </c>
      <c r="I3841" t="str">
        <f t="shared" si="118"/>
        <v>F gases</v>
      </c>
      <c r="J3841">
        <f>INDEX(NoSettings!$C:$C,MATCH(EPS!$A3841,NoSettings!$A:$A,0))</f>
        <v>0</v>
      </c>
      <c r="K3841" s="109">
        <f>INDEX(GWP!$C$2:$C$13,MATCH(EPS!I3841,GWP!$B$2:$B$13,0))</f>
        <v>1</v>
      </c>
      <c r="L3841" s="5">
        <f t="shared" si="119"/>
        <v>0</v>
      </c>
    </row>
    <row r="3842" spans="1:12">
      <c r="A3842" t="s">
        <v>5561</v>
      </c>
      <c r="B3842" t="s">
        <v>5</v>
      </c>
      <c r="C3842" t="s">
        <v>1738</v>
      </c>
      <c r="D3842" t="s">
        <v>7006</v>
      </c>
      <c r="E3842" t="s">
        <v>1702</v>
      </c>
      <c r="H3842" t="str">
        <f>INDEX('Vensim Variables'!$B:$B,MATCH(EPS!$B3842,'Vensim Variables'!$A:$A,0))</f>
        <v>g pollutant</v>
      </c>
      <c r="I3842" t="str">
        <f t="shared" si="118"/>
        <v>CO2</v>
      </c>
      <c r="J3842">
        <f>INDEX(NoSettings!$C:$C,MATCH(EPS!$A3842,NoSettings!$A:$A,0))</f>
        <v>0</v>
      </c>
      <c r="K3842" s="109">
        <f>INDEX(GWP!$C$2:$C$13,MATCH(EPS!I3842,GWP!$B$2:$B$13,0))</f>
        <v>1</v>
      </c>
      <c r="L3842" s="5">
        <f t="shared" si="119"/>
        <v>0</v>
      </c>
    </row>
    <row r="3843" spans="1:12">
      <c r="A3843" t="s">
        <v>5562</v>
      </c>
      <c r="B3843" t="s">
        <v>5</v>
      </c>
      <c r="C3843" t="s">
        <v>1738</v>
      </c>
      <c r="D3843" t="s">
        <v>7006</v>
      </c>
      <c r="E3843" t="s">
        <v>1705</v>
      </c>
      <c r="H3843" t="str">
        <f>INDEX('Vensim Variables'!$B:$B,MATCH(EPS!$B3843,'Vensim Variables'!$A:$A,0))</f>
        <v>g pollutant</v>
      </c>
      <c r="I3843" t="str">
        <f t="shared" ref="I3843:I3906" si="120">IF(OR(C3843="CO2",C3843="CH4",C3843="N2O",C3843="F gases",C3843="VOC",C3843="CO",C3843="NOx",C3843="PM10",C3843="PM25",C3843="SOx",C3843="BC",C3843="OC"),C3843,IF(OR(D3843="CO2",D3843="CH4",D3843="N2O",D3843="F gases",D3843="VOC",D3843="CO",D3843="NOx",D3843="PM10",D3843="PM25",D3843="SOx",D3843="BC",D3843="OC"),D3843,IF(OR(E3843="CO2",E3843="CH4",E3843="N2O",E3843="F gases",E3843="VOC",E3843="CO",E3843="NOx",E3843="PM10",E3843="PM25",E3843="SOx",E3843="BC",E3843="OC"),E3843,"NA")))</f>
        <v>VOC</v>
      </c>
      <c r="J3843">
        <f>INDEX(NoSettings!$C:$C,MATCH(EPS!$A3843,NoSettings!$A:$A,0))</f>
        <v>0</v>
      </c>
      <c r="K3843" s="109">
        <f>INDEX(GWP!$C$2:$C$13,MATCH(EPS!I3843,GWP!$B$2:$B$13,0))</f>
        <v>5</v>
      </c>
      <c r="L3843" s="5">
        <f t="shared" ref="L3843:L3906" si="121">IF(H3843="g pollutant",K3843*J3843/10^12,IF(H3843="MMTCO2e",J3843,IF(H3843="MWh",J3843,0)))</f>
        <v>0</v>
      </c>
    </row>
    <row r="3844" spans="1:12">
      <c r="A3844" t="s">
        <v>5563</v>
      </c>
      <c r="B3844" t="s">
        <v>5</v>
      </c>
      <c r="C3844" t="s">
        <v>1738</v>
      </c>
      <c r="D3844" t="s">
        <v>7006</v>
      </c>
      <c r="E3844" t="s">
        <v>1706</v>
      </c>
      <c r="H3844" t="str">
        <f>INDEX('Vensim Variables'!$B:$B,MATCH(EPS!$B3844,'Vensim Variables'!$A:$A,0))</f>
        <v>g pollutant</v>
      </c>
      <c r="I3844" t="str">
        <f t="shared" si="120"/>
        <v>CO</v>
      </c>
      <c r="J3844">
        <f>INDEX(NoSettings!$C:$C,MATCH(EPS!$A3844,NoSettings!$A:$A,0))</f>
        <v>0</v>
      </c>
      <c r="K3844" s="109">
        <f>INDEX(GWP!$C$2:$C$13,MATCH(EPS!I3844,GWP!$B$2:$B$13,0))</f>
        <v>1.8</v>
      </c>
      <c r="L3844" s="5">
        <f t="shared" si="121"/>
        <v>0</v>
      </c>
    </row>
    <row r="3845" spans="1:12">
      <c r="A3845" t="s">
        <v>5564</v>
      </c>
      <c r="B3845" t="s">
        <v>5</v>
      </c>
      <c r="C3845" t="s">
        <v>1738</v>
      </c>
      <c r="D3845" t="s">
        <v>7006</v>
      </c>
      <c r="E3845" t="s">
        <v>1707</v>
      </c>
      <c r="H3845" t="str">
        <f>INDEX('Vensim Variables'!$B:$B,MATCH(EPS!$B3845,'Vensim Variables'!$A:$A,0))</f>
        <v>g pollutant</v>
      </c>
      <c r="I3845" t="str">
        <f t="shared" si="120"/>
        <v>NOx</v>
      </c>
      <c r="J3845">
        <f>INDEX(NoSettings!$C:$C,MATCH(EPS!$A3845,NoSettings!$A:$A,0))</f>
        <v>0</v>
      </c>
      <c r="K3845" s="109">
        <f>INDEX(GWP!$C$2:$C$13,MATCH(EPS!I3845,GWP!$B$2:$B$13,0))</f>
        <v>-8.1999999999999993</v>
      </c>
      <c r="L3845" s="5">
        <f t="shared" si="121"/>
        <v>0</v>
      </c>
    </row>
    <row r="3846" spans="1:12">
      <c r="A3846" t="s">
        <v>5565</v>
      </c>
      <c r="B3846" t="s">
        <v>5</v>
      </c>
      <c r="C3846" t="s">
        <v>1738</v>
      </c>
      <c r="D3846" t="s">
        <v>7006</v>
      </c>
      <c r="E3846" t="s">
        <v>1708</v>
      </c>
      <c r="H3846" t="str">
        <f>INDEX('Vensim Variables'!$B:$B,MATCH(EPS!$B3846,'Vensim Variables'!$A:$A,0))</f>
        <v>g pollutant</v>
      </c>
      <c r="I3846" t="str">
        <f t="shared" si="120"/>
        <v>PM10</v>
      </c>
      <c r="J3846">
        <f>INDEX(NoSettings!$C:$C,MATCH(EPS!$A3846,NoSettings!$A:$A,0))</f>
        <v>0</v>
      </c>
      <c r="K3846" s="109">
        <f>INDEX(GWP!$C$2:$C$13,MATCH(EPS!I3846,GWP!$B$2:$B$13,0))</f>
        <v>0</v>
      </c>
      <c r="L3846" s="5">
        <f t="shared" si="121"/>
        <v>0</v>
      </c>
    </row>
    <row r="3847" spans="1:12">
      <c r="A3847" t="s">
        <v>5566</v>
      </c>
      <c r="B3847" t="s">
        <v>5</v>
      </c>
      <c r="C3847" t="s">
        <v>1738</v>
      </c>
      <c r="D3847" t="s">
        <v>7006</v>
      </c>
      <c r="E3847" t="s">
        <v>1709</v>
      </c>
      <c r="H3847" t="str">
        <f>INDEX('Vensim Variables'!$B:$B,MATCH(EPS!$B3847,'Vensim Variables'!$A:$A,0))</f>
        <v>g pollutant</v>
      </c>
      <c r="I3847" t="str">
        <f t="shared" si="120"/>
        <v>PM25</v>
      </c>
      <c r="J3847">
        <f>INDEX(NoSettings!$C:$C,MATCH(EPS!$A3847,NoSettings!$A:$A,0))</f>
        <v>0</v>
      </c>
      <c r="K3847" s="109">
        <f>INDEX(GWP!$C$2:$C$13,MATCH(EPS!I3847,GWP!$B$2:$B$13,0))</f>
        <v>0</v>
      </c>
      <c r="L3847" s="5">
        <f t="shared" si="121"/>
        <v>0</v>
      </c>
    </row>
    <row r="3848" spans="1:12">
      <c r="A3848" t="s">
        <v>5567</v>
      </c>
      <c r="B3848" t="s">
        <v>5</v>
      </c>
      <c r="C3848" t="s">
        <v>1738</v>
      </c>
      <c r="D3848" t="s">
        <v>7006</v>
      </c>
      <c r="E3848" t="s">
        <v>1710</v>
      </c>
      <c r="H3848" t="str">
        <f>INDEX('Vensim Variables'!$B:$B,MATCH(EPS!$B3848,'Vensim Variables'!$A:$A,0))</f>
        <v>g pollutant</v>
      </c>
      <c r="I3848" t="str">
        <f t="shared" si="120"/>
        <v>SOx</v>
      </c>
      <c r="J3848">
        <f>INDEX(NoSettings!$C:$C,MATCH(EPS!$A3848,NoSettings!$A:$A,0))</f>
        <v>0</v>
      </c>
      <c r="K3848" s="109">
        <f>INDEX(GWP!$C$2:$C$13,MATCH(EPS!I3848,GWP!$B$2:$B$13,0))</f>
        <v>0</v>
      </c>
      <c r="L3848" s="5">
        <f t="shared" si="121"/>
        <v>0</v>
      </c>
    </row>
    <row r="3849" spans="1:12">
      <c r="A3849" t="s">
        <v>5568</v>
      </c>
      <c r="B3849" t="s">
        <v>5</v>
      </c>
      <c r="C3849" t="s">
        <v>1738</v>
      </c>
      <c r="D3849" t="s">
        <v>7006</v>
      </c>
      <c r="E3849" t="s">
        <v>1711</v>
      </c>
      <c r="H3849" t="str">
        <f>INDEX('Vensim Variables'!$B:$B,MATCH(EPS!$B3849,'Vensim Variables'!$A:$A,0))</f>
        <v>g pollutant</v>
      </c>
      <c r="I3849" t="str">
        <f t="shared" si="120"/>
        <v>BC</v>
      </c>
      <c r="J3849">
        <f>INDEX(NoSettings!$C:$C,MATCH(EPS!$A3849,NoSettings!$A:$A,0))</f>
        <v>0</v>
      </c>
      <c r="K3849" s="109">
        <f>INDEX(GWP!$C$2:$C$13,MATCH(EPS!I3849,GWP!$B$2:$B$13,0))</f>
        <v>345</v>
      </c>
      <c r="L3849" s="5">
        <f t="shared" si="121"/>
        <v>0</v>
      </c>
    </row>
    <row r="3850" spans="1:12">
      <c r="A3850" t="s">
        <v>5569</v>
      </c>
      <c r="B3850" t="s">
        <v>5</v>
      </c>
      <c r="C3850" t="s">
        <v>1738</v>
      </c>
      <c r="D3850" t="s">
        <v>7006</v>
      </c>
      <c r="E3850" t="s">
        <v>1712</v>
      </c>
      <c r="H3850" t="str">
        <f>INDEX('Vensim Variables'!$B:$B,MATCH(EPS!$B3850,'Vensim Variables'!$A:$A,0))</f>
        <v>g pollutant</v>
      </c>
      <c r="I3850" t="str">
        <f t="shared" si="120"/>
        <v>OC</v>
      </c>
      <c r="J3850">
        <f>INDEX(NoSettings!$C:$C,MATCH(EPS!$A3850,NoSettings!$A:$A,0))</f>
        <v>0</v>
      </c>
      <c r="K3850" s="109">
        <f>INDEX(GWP!$C$2:$C$13,MATCH(EPS!I3850,GWP!$B$2:$B$13,0))</f>
        <v>-46</v>
      </c>
      <c r="L3850" s="5">
        <f t="shared" si="121"/>
        <v>0</v>
      </c>
    </row>
    <row r="3851" spans="1:12">
      <c r="A3851" t="s">
        <v>5570</v>
      </c>
      <c r="B3851" t="s">
        <v>5</v>
      </c>
      <c r="C3851" t="s">
        <v>1738</v>
      </c>
      <c r="D3851" t="s">
        <v>7006</v>
      </c>
      <c r="E3851" t="s">
        <v>1713</v>
      </c>
      <c r="H3851" t="str">
        <f>INDEX('Vensim Variables'!$B:$B,MATCH(EPS!$B3851,'Vensim Variables'!$A:$A,0))</f>
        <v>g pollutant</v>
      </c>
      <c r="I3851" t="str">
        <f t="shared" si="120"/>
        <v>CH4</v>
      </c>
      <c r="J3851">
        <f>INDEX(NoSettings!$C:$C,MATCH(EPS!$A3851,NoSettings!$A:$A,0))</f>
        <v>0</v>
      </c>
      <c r="K3851" s="109">
        <f>INDEX(GWP!$C$2:$C$13,MATCH(EPS!I3851,GWP!$B$2:$B$13,0))</f>
        <v>28</v>
      </c>
      <c r="L3851" s="5">
        <f t="shared" si="121"/>
        <v>0</v>
      </c>
    </row>
    <row r="3852" spans="1:12">
      <c r="A3852" t="s">
        <v>5571</v>
      </c>
      <c r="B3852" t="s">
        <v>5</v>
      </c>
      <c r="C3852" t="s">
        <v>1738</v>
      </c>
      <c r="D3852" t="s">
        <v>7006</v>
      </c>
      <c r="E3852" t="s">
        <v>1714</v>
      </c>
      <c r="H3852" t="str">
        <f>INDEX('Vensim Variables'!$B:$B,MATCH(EPS!$B3852,'Vensim Variables'!$A:$A,0))</f>
        <v>g pollutant</v>
      </c>
      <c r="I3852" t="str">
        <f t="shared" si="120"/>
        <v>N2O</v>
      </c>
      <c r="J3852">
        <f>INDEX(NoSettings!$C:$C,MATCH(EPS!$A3852,NoSettings!$A:$A,0))</f>
        <v>0</v>
      </c>
      <c r="K3852" s="109">
        <f>INDEX(GWP!$C$2:$C$13,MATCH(EPS!I3852,GWP!$B$2:$B$13,0))</f>
        <v>265</v>
      </c>
      <c r="L3852" s="5">
        <f t="shared" si="121"/>
        <v>0</v>
      </c>
    </row>
    <row r="3853" spans="1:12">
      <c r="A3853" t="s">
        <v>5572</v>
      </c>
      <c r="B3853" t="s">
        <v>5</v>
      </c>
      <c r="C3853" t="s">
        <v>1738</v>
      </c>
      <c r="D3853" t="s">
        <v>7006</v>
      </c>
      <c r="E3853" t="s">
        <v>1715</v>
      </c>
      <c r="H3853" t="str">
        <f>INDEX('Vensim Variables'!$B:$B,MATCH(EPS!$B3853,'Vensim Variables'!$A:$A,0))</f>
        <v>g pollutant</v>
      </c>
      <c r="I3853" t="str">
        <f t="shared" si="120"/>
        <v>F gases</v>
      </c>
      <c r="J3853">
        <f>INDEX(NoSettings!$C:$C,MATCH(EPS!$A3853,NoSettings!$A:$A,0))</f>
        <v>0</v>
      </c>
      <c r="K3853" s="109">
        <f>INDEX(GWP!$C$2:$C$13,MATCH(EPS!I3853,GWP!$B$2:$B$13,0))</f>
        <v>1</v>
      </c>
      <c r="L3853" s="5">
        <f t="shared" si="121"/>
        <v>0</v>
      </c>
    </row>
    <row r="3854" spans="1:12">
      <c r="A3854" t="s">
        <v>5573</v>
      </c>
      <c r="B3854" t="s">
        <v>5</v>
      </c>
      <c r="C3854" t="s">
        <v>1738</v>
      </c>
      <c r="D3854" t="s">
        <v>7007</v>
      </c>
      <c r="E3854" t="s">
        <v>1702</v>
      </c>
      <c r="H3854" t="str">
        <f>INDEX('Vensim Variables'!$B:$B,MATCH(EPS!$B3854,'Vensim Variables'!$A:$A,0))</f>
        <v>g pollutant</v>
      </c>
      <c r="I3854" t="str">
        <f t="shared" si="120"/>
        <v>CO2</v>
      </c>
      <c r="J3854">
        <f>INDEX(NoSettings!$C:$C,MATCH(EPS!$A3854,NoSettings!$A:$A,0))</f>
        <v>0</v>
      </c>
      <c r="K3854" s="109">
        <f>INDEX(GWP!$C$2:$C$13,MATCH(EPS!I3854,GWP!$B$2:$B$13,0))</f>
        <v>1</v>
      </c>
      <c r="L3854" s="5">
        <f t="shared" si="121"/>
        <v>0</v>
      </c>
    </row>
    <row r="3855" spans="1:12">
      <c r="A3855" t="s">
        <v>5574</v>
      </c>
      <c r="B3855" t="s">
        <v>5</v>
      </c>
      <c r="C3855" t="s">
        <v>1738</v>
      </c>
      <c r="D3855" t="s">
        <v>7007</v>
      </c>
      <c r="E3855" t="s">
        <v>1705</v>
      </c>
      <c r="H3855" t="str">
        <f>INDEX('Vensim Variables'!$B:$B,MATCH(EPS!$B3855,'Vensim Variables'!$A:$A,0))</f>
        <v>g pollutant</v>
      </c>
      <c r="I3855" t="str">
        <f t="shared" si="120"/>
        <v>VOC</v>
      </c>
      <c r="J3855">
        <f>INDEX(NoSettings!$C:$C,MATCH(EPS!$A3855,NoSettings!$A:$A,0))</f>
        <v>0</v>
      </c>
      <c r="K3855" s="109">
        <f>INDEX(GWP!$C$2:$C$13,MATCH(EPS!I3855,GWP!$B$2:$B$13,0))</f>
        <v>5</v>
      </c>
      <c r="L3855" s="5">
        <f t="shared" si="121"/>
        <v>0</v>
      </c>
    </row>
    <row r="3856" spans="1:12">
      <c r="A3856" t="s">
        <v>5575</v>
      </c>
      <c r="B3856" t="s">
        <v>5</v>
      </c>
      <c r="C3856" t="s">
        <v>1738</v>
      </c>
      <c r="D3856" t="s">
        <v>7007</v>
      </c>
      <c r="E3856" t="s">
        <v>1706</v>
      </c>
      <c r="H3856" t="str">
        <f>INDEX('Vensim Variables'!$B:$B,MATCH(EPS!$B3856,'Vensim Variables'!$A:$A,0))</f>
        <v>g pollutant</v>
      </c>
      <c r="I3856" t="str">
        <f t="shared" si="120"/>
        <v>CO</v>
      </c>
      <c r="J3856">
        <f>INDEX(NoSettings!$C:$C,MATCH(EPS!$A3856,NoSettings!$A:$A,0))</f>
        <v>0</v>
      </c>
      <c r="K3856" s="109">
        <f>INDEX(GWP!$C$2:$C$13,MATCH(EPS!I3856,GWP!$B$2:$B$13,0))</f>
        <v>1.8</v>
      </c>
      <c r="L3856" s="5">
        <f t="shared" si="121"/>
        <v>0</v>
      </c>
    </row>
    <row r="3857" spans="1:12">
      <c r="A3857" t="s">
        <v>5576</v>
      </c>
      <c r="B3857" t="s">
        <v>5</v>
      </c>
      <c r="C3857" t="s">
        <v>1738</v>
      </c>
      <c r="D3857" t="s">
        <v>7007</v>
      </c>
      <c r="E3857" t="s">
        <v>1707</v>
      </c>
      <c r="H3857" t="str">
        <f>INDEX('Vensim Variables'!$B:$B,MATCH(EPS!$B3857,'Vensim Variables'!$A:$A,0))</f>
        <v>g pollutant</v>
      </c>
      <c r="I3857" t="str">
        <f t="shared" si="120"/>
        <v>NOx</v>
      </c>
      <c r="J3857">
        <f>INDEX(NoSettings!$C:$C,MATCH(EPS!$A3857,NoSettings!$A:$A,0))</f>
        <v>0</v>
      </c>
      <c r="K3857" s="109">
        <f>INDEX(GWP!$C$2:$C$13,MATCH(EPS!I3857,GWP!$B$2:$B$13,0))</f>
        <v>-8.1999999999999993</v>
      </c>
      <c r="L3857" s="5">
        <f t="shared" si="121"/>
        <v>0</v>
      </c>
    </row>
    <row r="3858" spans="1:12">
      <c r="A3858" t="s">
        <v>5577</v>
      </c>
      <c r="B3858" t="s">
        <v>5</v>
      </c>
      <c r="C3858" t="s">
        <v>1738</v>
      </c>
      <c r="D3858" t="s">
        <v>7007</v>
      </c>
      <c r="E3858" t="s">
        <v>1708</v>
      </c>
      <c r="H3858" t="str">
        <f>INDEX('Vensim Variables'!$B:$B,MATCH(EPS!$B3858,'Vensim Variables'!$A:$A,0))</f>
        <v>g pollutant</v>
      </c>
      <c r="I3858" t="str">
        <f t="shared" si="120"/>
        <v>PM10</v>
      </c>
      <c r="J3858">
        <f>INDEX(NoSettings!$C:$C,MATCH(EPS!$A3858,NoSettings!$A:$A,0))</f>
        <v>0</v>
      </c>
      <c r="K3858" s="109">
        <f>INDEX(GWP!$C$2:$C$13,MATCH(EPS!I3858,GWP!$B$2:$B$13,0))</f>
        <v>0</v>
      </c>
      <c r="L3858" s="5">
        <f t="shared" si="121"/>
        <v>0</v>
      </c>
    </row>
    <row r="3859" spans="1:12">
      <c r="A3859" t="s">
        <v>5578</v>
      </c>
      <c r="B3859" t="s">
        <v>5</v>
      </c>
      <c r="C3859" t="s">
        <v>1738</v>
      </c>
      <c r="D3859" t="s">
        <v>7007</v>
      </c>
      <c r="E3859" t="s">
        <v>1709</v>
      </c>
      <c r="H3859" t="str">
        <f>INDEX('Vensim Variables'!$B:$B,MATCH(EPS!$B3859,'Vensim Variables'!$A:$A,0))</f>
        <v>g pollutant</v>
      </c>
      <c r="I3859" t="str">
        <f t="shared" si="120"/>
        <v>PM25</v>
      </c>
      <c r="J3859">
        <f>INDEX(NoSettings!$C:$C,MATCH(EPS!$A3859,NoSettings!$A:$A,0))</f>
        <v>0</v>
      </c>
      <c r="K3859" s="109">
        <f>INDEX(GWP!$C$2:$C$13,MATCH(EPS!I3859,GWP!$B$2:$B$13,0))</f>
        <v>0</v>
      </c>
      <c r="L3859" s="5">
        <f t="shared" si="121"/>
        <v>0</v>
      </c>
    </row>
    <row r="3860" spans="1:12">
      <c r="A3860" t="s">
        <v>5579</v>
      </c>
      <c r="B3860" t="s">
        <v>5</v>
      </c>
      <c r="C3860" t="s">
        <v>1738</v>
      </c>
      <c r="D3860" t="s">
        <v>7007</v>
      </c>
      <c r="E3860" t="s">
        <v>1710</v>
      </c>
      <c r="H3860" t="str">
        <f>INDEX('Vensim Variables'!$B:$B,MATCH(EPS!$B3860,'Vensim Variables'!$A:$A,0))</f>
        <v>g pollutant</v>
      </c>
      <c r="I3860" t="str">
        <f t="shared" si="120"/>
        <v>SOx</v>
      </c>
      <c r="J3860">
        <f>INDEX(NoSettings!$C:$C,MATCH(EPS!$A3860,NoSettings!$A:$A,0))</f>
        <v>0</v>
      </c>
      <c r="K3860" s="109">
        <f>INDEX(GWP!$C$2:$C$13,MATCH(EPS!I3860,GWP!$B$2:$B$13,0))</f>
        <v>0</v>
      </c>
      <c r="L3860" s="5">
        <f t="shared" si="121"/>
        <v>0</v>
      </c>
    </row>
    <row r="3861" spans="1:12">
      <c r="A3861" t="s">
        <v>5580</v>
      </c>
      <c r="B3861" t="s">
        <v>5</v>
      </c>
      <c r="C3861" t="s">
        <v>1738</v>
      </c>
      <c r="D3861" t="s">
        <v>7007</v>
      </c>
      <c r="E3861" t="s">
        <v>1711</v>
      </c>
      <c r="H3861" t="str">
        <f>INDEX('Vensim Variables'!$B:$B,MATCH(EPS!$B3861,'Vensim Variables'!$A:$A,0))</f>
        <v>g pollutant</v>
      </c>
      <c r="I3861" t="str">
        <f t="shared" si="120"/>
        <v>BC</v>
      </c>
      <c r="J3861">
        <f>INDEX(NoSettings!$C:$C,MATCH(EPS!$A3861,NoSettings!$A:$A,0))</f>
        <v>0</v>
      </c>
      <c r="K3861" s="109">
        <f>INDEX(GWP!$C$2:$C$13,MATCH(EPS!I3861,GWP!$B$2:$B$13,0))</f>
        <v>345</v>
      </c>
      <c r="L3861" s="5">
        <f t="shared" si="121"/>
        <v>0</v>
      </c>
    </row>
    <row r="3862" spans="1:12">
      <c r="A3862" t="s">
        <v>5581</v>
      </c>
      <c r="B3862" t="s">
        <v>5</v>
      </c>
      <c r="C3862" t="s">
        <v>1738</v>
      </c>
      <c r="D3862" t="s">
        <v>7007</v>
      </c>
      <c r="E3862" t="s">
        <v>1712</v>
      </c>
      <c r="H3862" t="str">
        <f>INDEX('Vensim Variables'!$B:$B,MATCH(EPS!$B3862,'Vensim Variables'!$A:$A,0))</f>
        <v>g pollutant</v>
      </c>
      <c r="I3862" t="str">
        <f t="shared" si="120"/>
        <v>OC</v>
      </c>
      <c r="J3862">
        <f>INDEX(NoSettings!$C:$C,MATCH(EPS!$A3862,NoSettings!$A:$A,0))</f>
        <v>0</v>
      </c>
      <c r="K3862" s="109">
        <f>INDEX(GWP!$C$2:$C$13,MATCH(EPS!I3862,GWP!$B$2:$B$13,0))</f>
        <v>-46</v>
      </c>
      <c r="L3862" s="5">
        <f t="shared" si="121"/>
        <v>0</v>
      </c>
    </row>
    <row r="3863" spans="1:12">
      <c r="A3863" t="s">
        <v>5582</v>
      </c>
      <c r="B3863" t="s">
        <v>5</v>
      </c>
      <c r="C3863" t="s">
        <v>1738</v>
      </c>
      <c r="D3863" t="s">
        <v>7007</v>
      </c>
      <c r="E3863" t="s">
        <v>1713</v>
      </c>
      <c r="H3863" t="str">
        <f>INDEX('Vensim Variables'!$B:$B,MATCH(EPS!$B3863,'Vensim Variables'!$A:$A,0))</f>
        <v>g pollutant</v>
      </c>
      <c r="I3863" t="str">
        <f t="shared" si="120"/>
        <v>CH4</v>
      </c>
      <c r="J3863">
        <f>INDEX(NoSettings!$C:$C,MATCH(EPS!$A3863,NoSettings!$A:$A,0))</f>
        <v>0</v>
      </c>
      <c r="K3863" s="109">
        <f>INDEX(GWP!$C$2:$C$13,MATCH(EPS!I3863,GWP!$B$2:$B$13,0))</f>
        <v>28</v>
      </c>
      <c r="L3863" s="5">
        <f t="shared" si="121"/>
        <v>0</v>
      </c>
    </row>
    <row r="3864" spans="1:12">
      <c r="A3864" t="s">
        <v>5583</v>
      </c>
      <c r="B3864" t="s">
        <v>5</v>
      </c>
      <c r="C3864" t="s">
        <v>1738</v>
      </c>
      <c r="D3864" t="s">
        <v>7007</v>
      </c>
      <c r="E3864" t="s">
        <v>1714</v>
      </c>
      <c r="H3864" t="str">
        <f>INDEX('Vensim Variables'!$B:$B,MATCH(EPS!$B3864,'Vensim Variables'!$A:$A,0))</f>
        <v>g pollutant</v>
      </c>
      <c r="I3864" t="str">
        <f t="shared" si="120"/>
        <v>N2O</v>
      </c>
      <c r="J3864">
        <f>INDEX(NoSettings!$C:$C,MATCH(EPS!$A3864,NoSettings!$A:$A,0))</f>
        <v>0</v>
      </c>
      <c r="K3864" s="109">
        <f>INDEX(GWP!$C$2:$C$13,MATCH(EPS!I3864,GWP!$B$2:$B$13,0))</f>
        <v>265</v>
      </c>
      <c r="L3864" s="5">
        <f t="shared" si="121"/>
        <v>0</v>
      </c>
    </row>
    <row r="3865" spans="1:12">
      <c r="A3865" t="s">
        <v>5584</v>
      </c>
      <c r="B3865" t="s">
        <v>5</v>
      </c>
      <c r="C3865" t="s">
        <v>1738</v>
      </c>
      <c r="D3865" t="s">
        <v>7007</v>
      </c>
      <c r="E3865" t="s">
        <v>1715</v>
      </c>
      <c r="H3865" t="str">
        <f>INDEX('Vensim Variables'!$B:$B,MATCH(EPS!$B3865,'Vensim Variables'!$A:$A,0))</f>
        <v>g pollutant</v>
      </c>
      <c r="I3865" t="str">
        <f t="shared" si="120"/>
        <v>F gases</v>
      </c>
      <c r="J3865">
        <f>INDEX(NoSettings!$C:$C,MATCH(EPS!$A3865,NoSettings!$A:$A,0))</f>
        <v>0</v>
      </c>
      <c r="K3865" s="109">
        <f>INDEX(GWP!$C$2:$C$13,MATCH(EPS!I3865,GWP!$B$2:$B$13,0))</f>
        <v>1</v>
      </c>
      <c r="L3865" s="5">
        <f t="shared" si="121"/>
        <v>0</v>
      </c>
    </row>
    <row r="3866" spans="1:12">
      <c r="A3866" t="s">
        <v>5585</v>
      </c>
      <c r="B3866" t="s">
        <v>5</v>
      </c>
      <c r="C3866" t="s">
        <v>1738</v>
      </c>
      <c r="D3866" t="s">
        <v>7008</v>
      </c>
      <c r="E3866" t="s">
        <v>1702</v>
      </c>
      <c r="H3866" t="str">
        <f>INDEX('Vensim Variables'!$B:$B,MATCH(EPS!$B3866,'Vensim Variables'!$A:$A,0))</f>
        <v>g pollutant</v>
      </c>
      <c r="I3866" t="str">
        <f t="shared" si="120"/>
        <v>CO2</v>
      </c>
      <c r="J3866">
        <f>INDEX(NoSettings!$C:$C,MATCH(EPS!$A3866,NoSettings!$A:$A,0))</f>
        <v>0</v>
      </c>
      <c r="K3866" s="109">
        <f>INDEX(GWP!$C$2:$C$13,MATCH(EPS!I3866,GWP!$B$2:$B$13,0))</f>
        <v>1</v>
      </c>
      <c r="L3866" s="5">
        <f t="shared" si="121"/>
        <v>0</v>
      </c>
    </row>
    <row r="3867" spans="1:12">
      <c r="A3867" t="s">
        <v>5586</v>
      </c>
      <c r="B3867" t="s">
        <v>5</v>
      </c>
      <c r="C3867" t="s">
        <v>1738</v>
      </c>
      <c r="D3867" t="s">
        <v>7008</v>
      </c>
      <c r="E3867" t="s">
        <v>1705</v>
      </c>
      <c r="H3867" t="str">
        <f>INDEX('Vensim Variables'!$B:$B,MATCH(EPS!$B3867,'Vensim Variables'!$A:$A,0))</f>
        <v>g pollutant</v>
      </c>
      <c r="I3867" t="str">
        <f t="shared" si="120"/>
        <v>VOC</v>
      </c>
      <c r="J3867">
        <f>INDEX(NoSettings!$C:$C,MATCH(EPS!$A3867,NoSettings!$A:$A,0))</f>
        <v>0</v>
      </c>
      <c r="K3867" s="109">
        <f>INDEX(GWP!$C$2:$C$13,MATCH(EPS!I3867,GWP!$B$2:$B$13,0))</f>
        <v>5</v>
      </c>
      <c r="L3867" s="5">
        <f t="shared" si="121"/>
        <v>0</v>
      </c>
    </row>
    <row r="3868" spans="1:12">
      <c r="A3868" t="s">
        <v>5587</v>
      </c>
      <c r="B3868" t="s">
        <v>5</v>
      </c>
      <c r="C3868" t="s">
        <v>1738</v>
      </c>
      <c r="D3868" t="s">
        <v>7008</v>
      </c>
      <c r="E3868" t="s">
        <v>1706</v>
      </c>
      <c r="H3868" t="str">
        <f>INDEX('Vensim Variables'!$B:$B,MATCH(EPS!$B3868,'Vensim Variables'!$A:$A,0))</f>
        <v>g pollutant</v>
      </c>
      <c r="I3868" t="str">
        <f t="shared" si="120"/>
        <v>CO</v>
      </c>
      <c r="J3868">
        <f>INDEX(NoSettings!$C:$C,MATCH(EPS!$A3868,NoSettings!$A:$A,0))</f>
        <v>0</v>
      </c>
      <c r="K3868" s="109">
        <f>INDEX(GWP!$C$2:$C$13,MATCH(EPS!I3868,GWP!$B$2:$B$13,0))</f>
        <v>1.8</v>
      </c>
      <c r="L3868" s="5">
        <f t="shared" si="121"/>
        <v>0</v>
      </c>
    </row>
    <row r="3869" spans="1:12">
      <c r="A3869" t="s">
        <v>5588</v>
      </c>
      <c r="B3869" t="s">
        <v>5</v>
      </c>
      <c r="C3869" t="s">
        <v>1738</v>
      </c>
      <c r="D3869" t="s">
        <v>7008</v>
      </c>
      <c r="E3869" t="s">
        <v>1707</v>
      </c>
      <c r="H3869" t="str">
        <f>INDEX('Vensim Variables'!$B:$B,MATCH(EPS!$B3869,'Vensim Variables'!$A:$A,0))</f>
        <v>g pollutant</v>
      </c>
      <c r="I3869" t="str">
        <f t="shared" si="120"/>
        <v>NOx</v>
      </c>
      <c r="J3869">
        <f>INDEX(NoSettings!$C:$C,MATCH(EPS!$A3869,NoSettings!$A:$A,0))</f>
        <v>0</v>
      </c>
      <c r="K3869" s="109">
        <f>INDEX(GWP!$C$2:$C$13,MATCH(EPS!I3869,GWP!$B$2:$B$13,0))</f>
        <v>-8.1999999999999993</v>
      </c>
      <c r="L3869" s="5">
        <f t="shared" si="121"/>
        <v>0</v>
      </c>
    </row>
    <row r="3870" spans="1:12">
      <c r="A3870" t="s">
        <v>5589</v>
      </c>
      <c r="B3870" t="s">
        <v>5</v>
      </c>
      <c r="C3870" t="s">
        <v>1738</v>
      </c>
      <c r="D3870" t="s">
        <v>7008</v>
      </c>
      <c r="E3870" t="s">
        <v>1708</v>
      </c>
      <c r="H3870" t="str">
        <f>INDEX('Vensim Variables'!$B:$B,MATCH(EPS!$B3870,'Vensim Variables'!$A:$A,0))</f>
        <v>g pollutant</v>
      </c>
      <c r="I3870" t="str">
        <f t="shared" si="120"/>
        <v>PM10</v>
      </c>
      <c r="J3870">
        <f>INDEX(NoSettings!$C:$C,MATCH(EPS!$A3870,NoSettings!$A:$A,0))</f>
        <v>0</v>
      </c>
      <c r="K3870" s="109">
        <f>INDEX(GWP!$C$2:$C$13,MATCH(EPS!I3870,GWP!$B$2:$B$13,0))</f>
        <v>0</v>
      </c>
      <c r="L3870" s="5">
        <f t="shared" si="121"/>
        <v>0</v>
      </c>
    </row>
    <row r="3871" spans="1:12">
      <c r="A3871" t="s">
        <v>5590</v>
      </c>
      <c r="B3871" t="s">
        <v>5</v>
      </c>
      <c r="C3871" t="s">
        <v>1738</v>
      </c>
      <c r="D3871" t="s">
        <v>7008</v>
      </c>
      <c r="E3871" t="s">
        <v>1709</v>
      </c>
      <c r="H3871" t="str">
        <f>INDEX('Vensim Variables'!$B:$B,MATCH(EPS!$B3871,'Vensim Variables'!$A:$A,0))</f>
        <v>g pollutant</v>
      </c>
      <c r="I3871" t="str">
        <f t="shared" si="120"/>
        <v>PM25</v>
      </c>
      <c r="J3871">
        <f>INDEX(NoSettings!$C:$C,MATCH(EPS!$A3871,NoSettings!$A:$A,0))</f>
        <v>0</v>
      </c>
      <c r="K3871" s="109">
        <f>INDEX(GWP!$C$2:$C$13,MATCH(EPS!I3871,GWP!$B$2:$B$13,0))</f>
        <v>0</v>
      </c>
      <c r="L3871" s="5">
        <f t="shared" si="121"/>
        <v>0</v>
      </c>
    </row>
    <row r="3872" spans="1:12">
      <c r="A3872" t="s">
        <v>5591</v>
      </c>
      <c r="B3872" t="s">
        <v>5</v>
      </c>
      <c r="C3872" t="s">
        <v>1738</v>
      </c>
      <c r="D3872" t="s">
        <v>7008</v>
      </c>
      <c r="E3872" t="s">
        <v>1710</v>
      </c>
      <c r="H3872" t="str">
        <f>INDEX('Vensim Variables'!$B:$B,MATCH(EPS!$B3872,'Vensim Variables'!$A:$A,0))</f>
        <v>g pollutant</v>
      </c>
      <c r="I3872" t="str">
        <f t="shared" si="120"/>
        <v>SOx</v>
      </c>
      <c r="J3872">
        <f>INDEX(NoSettings!$C:$C,MATCH(EPS!$A3872,NoSettings!$A:$A,0))</f>
        <v>0</v>
      </c>
      <c r="K3872" s="109">
        <f>INDEX(GWP!$C$2:$C$13,MATCH(EPS!I3872,GWP!$B$2:$B$13,0))</f>
        <v>0</v>
      </c>
      <c r="L3872" s="5">
        <f t="shared" si="121"/>
        <v>0</v>
      </c>
    </row>
    <row r="3873" spans="1:12">
      <c r="A3873" t="s">
        <v>5592</v>
      </c>
      <c r="B3873" t="s">
        <v>5</v>
      </c>
      <c r="C3873" t="s">
        <v>1738</v>
      </c>
      <c r="D3873" t="s">
        <v>7008</v>
      </c>
      <c r="E3873" t="s">
        <v>1711</v>
      </c>
      <c r="H3873" t="str">
        <f>INDEX('Vensim Variables'!$B:$B,MATCH(EPS!$B3873,'Vensim Variables'!$A:$A,0))</f>
        <v>g pollutant</v>
      </c>
      <c r="I3873" t="str">
        <f t="shared" si="120"/>
        <v>BC</v>
      </c>
      <c r="J3873">
        <f>INDEX(NoSettings!$C:$C,MATCH(EPS!$A3873,NoSettings!$A:$A,0))</f>
        <v>0</v>
      </c>
      <c r="K3873" s="109">
        <f>INDEX(GWP!$C$2:$C$13,MATCH(EPS!I3873,GWP!$B$2:$B$13,0))</f>
        <v>345</v>
      </c>
      <c r="L3873" s="5">
        <f t="shared" si="121"/>
        <v>0</v>
      </c>
    </row>
    <row r="3874" spans="1:12">
      <c r="A3874" t="s">
        <v>5593</v>
      </c>
      <c r="B3874" t="s">
        <v>5</v>
      </c>
      <c r="C3874" t="s">
        <v>1738</v>
      </c>
      <c r="D3874" t="s">
        <v>7008</v>
      </c>
      <c r="E3874" t="s">
        <v>1712</v>
      </c>
      <c r="H3874" t="str">
        <f>INDEX('Vensim Variables'!$B:$B,MATCH(EPS!$B3874,'Vensim Variables'!$A:$A,0))</f>
        <v>g pollutant</v>
      </c>
      <c r="I3874" t="str">
        <f t="shared" si="120"/>
        <v>OC</v>
      </c>
      <c r="J3874">
        <f>INDEX(NoSettings!$C:$C,MATCH(EPS!$A3874,NoSettings!$A:$A,0))</f>
        <v>0</v>
      </c>
      <c r="K3874" s="109">
        <f>INDEX(GWP!$C$2:$C$13,MATCH(EPS!I3874,GWP!$B$2:$B$13,0))</f>
        <v>-46</v>
      </c>
      <c r="L3874" s="5">
        <f t="shared" si="121"/>
        <v>0</v>
      </c>
    </row>
    <row r="3875" spans="1:12">
      <c r="A3875" t="s">
        <v>5594</v>
      </c>
      <c r="B3875" t="s">
        <v>5</v>
      </c>
      <c r="C3875" t="s">
        <v>1738</v>
      </c>
      <c r="D3875" t="s">
        <v>7008</v>
      </c>
      <c r="E3875" t="s">
        <v>1713</v>
      </c>
      <c r="H3875" t="str">
        <f>INDEX('Vensim Variables'!$B:$B,MATCH(EPS!$B3875,'Vensim Variables'!$A:$A,0))</f>
        <v>g pollutant</v>
      </c>
      <c r="I3875" t="str">
        <f t="shared" si="120"/>
        <v>CH4</v>
      </c>
      <c r="J3875">
        <f>INDEX(NoSettings!$C:$C,MATCH(EPS!$A3875,NoSettings!$A:$A,0))</f>
        <v>0</v>
      </c>
      <c r="K3875" s="109">
        <f>INDEX(GWP!$C$2:$C$13,MATCH(EPS!I3875,GWP!$B$2:$B$13,0))</f>
        <v>28</v>
      </c>
      <c r="L3875" s="5">
        <f t="shared" si="121"/>
        <v>0</v>
      </c>
    </row>
    <row r="3876" spans="1:12">
      <c r="A3876" t="s">
        <v>5595</v>
      </c>
      <c r="B3876" t="s">
        <v>5</v>
      </c>
      <c r="C3876" t="s">
        <v>1738</v>
      </c>
      <c r="D3876" t="s">
        <v>7008</v>
      </c>
      <c r="E3876" t="s">
        <v>1714</v>
      </c>
      <c r="H3876" t="str">
        <f>INDEX('Vensim Variables'!$B:$B,MATCH(EPS!$B3876,'Vensim Variables'!$A:$A,0))</f>
        <v>g pollutant</v>
      </c>
      <c r="I3876" t="str">
        <f t="shared" si="120"/>
        <v>N2O</v>
      </c>
      <c r="J3876">
        <f>INDEX(NoSettings!$C:$C,MATCH(EPS!$A3876,NoSettings!$A:$A,0))</f>
        <v>0</v>
      </c>
      <c r="K3876" s="109">
        <f>INDEX(GWP!$C$2:$C$13,MATCH(EPS!I3876,GWP!$B$2:$B$13,0))</f>
        <v>265</v>
      </c>
      <c r="L3876" s="5">
        <f t="shared" si="121"/>
        <v>0</v>
      </c>
    </row>
    <row r="3877" spans="1:12">
      <c r="A3877" t="s">
        <v>5596</v>
      </c>
      <c r="B3877" t="s">
        <v>5</v>
      </c>
      <c r="C3877" t="s">
        <v>1738</v>
      </c>
      <c r="D3877" t="s">
        <v>7008</v>
      </c>
      <c r="E3877" t="s">
        <v>1715</v>
      </c>
      <c r="H3877" t="str">
        <f>INDEX('Vensim Variables'!$B:$B,MATCH(EPS!$B3877,'Vensim Variables'!$A:$A,0))</f>
        <v>g pollutant</v>
      </c>
      <c r="I3877" t="str">
        <f t="shared" si="120"/>
        <v>F gases</v>
      </c>
      <c r="J3877">
        <f>INDEX(NoSettings!$C:$C,MATCH(EPS!$A3877,NoSettings!$A:$A,0))</f>
        <v>0</v>
      </c>
      <c r="K3877" s="109">
        <f>INDEX(GWP!$C$2:$C$13,MATCH(EPS!I3877,GWP!$B$2:$B$13,0))</f>
        <v>1</v>
      </c>
      <c r="L3877" s="5">
        <f t="shared" si="121"/>
        <v>0</v>
      </c>
    </row>
    <row r="3878" spans="1:12">
      <c r="A3878" t="s">
        <v>5597</v>
      </c>
      <c r="B3878" t="s">
        <v>5</v>
      </c>
      <c r="C3878" t="s">
        <v>1738</v>
      </c>
      <c r="D3878" t="s">
        <v>7009</v>
      </c>
      <c r="E3878" t="s">
        <v>1702</v>
      </c>
      <c r="H3878" t="str">
        <f>INDEX('Vensim Variables'!$B:$B,MATCH(EPS!$B3878,'Vensim Variables'!$A:$A,0))</f>
        <v>g pollutant</v>
      </c>
      <c r="I3878" t="str">
        <f t="shared" si="120"/>
        <v>CO2</v>
      </c>
      <c r="J3878">
        <f>INDEX(NoSettings!$C:$C,MATCH(EPS!$A3878,NoSettings!$A:$A,0))</f>
        <v>135042000000000</v>
      </c>
      <c r="K3878" s="109">
        <f>INDEX(GWP!$C$2:$C$13,MATCH(EPS!I3878,GWP!$B$2:$B$13,0))</f>
        <v>1</v>
      </c>
      <c r="L3878" s="5">
        <f t="shared" si="121"/>
        <v>135.042</v>
      </c>
    </row>
    <row r="3879" spans="1:12">
      <c r="A3879" t="s">
        <v>5598</v>
      </c>
      <c r="B3879" t="s">
        <v>5</v>
      </c>
      <c r="C3879" t="s">
        <v>1738</v>
      </c>
      <c r="D3879" t="s">
        <v>7009</v>
      </c>
      <c r="E3879" t="s">
        <v>1705</v>
      </c>
      <c r="H3879" t="str">
        <f>INDEX('Vensim Variables'!$B:$B,MATCH(EPS!$B3879,'Vensim Variables'!$A:$A,0))</f>
        <v>g pollutant</v>
      </c>
      <c r="I3879" t="str">
        <f t="shared" si="120"/>
        <v>VOC</v>
      </c>
      <c r="J3879">
        <f>INDEX(NoSettings!$C:$C,MATCH(EPS!$A3879,NoSettings!$A:$A,0))</f>
        <v>10246800000</v>
      </c>
      <c r="K3879" s="109">
        <f>INDEX(GWP!$C$2:$C$13,MATCH(EPS!I3879,GWP!$B$2:$B$13,0))</f>
        <v>5</v>
      </c>
      <c r="L3879" s="5">
        <f t="shared" si="121"/>
        <v>5.1234000000000002E-2</v>
      </c>
    </row>
    <row r="3880" spans="1:12">
      <c r="A3880" t="s">
        <v>5599</v>
      </c>
      <c r="B3880" t="s">
        <v>5</v>
      </c>
      <c r="C3880" t="s">
        <v>1738</v>
      </c>
      <c r="D3880" t="s">
        <v>7009</v>
      </c>
      <c r="E3880" t="s">
        <v>1706</v>
      </c>
      <c r="H3880" t="str">
        <f>INDEX('Vensim Variables'!$B:$B,MATCH(EPS!$B3880,'Vensim Variables'!$A:$A,0))</f>
        <v>g pollutant</v>
      </c>
      <c r="I3880" t="str">
        <f t="shared" si="120"/>
        <v>CO</v>
      </c>
      <c r="J3880">
        <f>INDEX(NoSettings!$C:$C,MATCH(EPS!$A3880,NoSettings!$A:$A,0))</f>
        <v>84853000000</v>
      </c>
      <c r="K3880" s="109">
        <f>INDEX(GWP!$C$2:$C$13,MATCH(EPS!I3880,GWP!$B$2:$B$13,0))</f>
        <v>1.8</v>
      </c>
      <c r="L3880" s="5">
        <f t="shared" si="121"/>
        <v>0.15273539999999999</v>
      </c>
    </row>
    <row r="3881" spans="1:12">
      <c r="A3881" t="s">
        <v>5600</v>
      </c>
      <c r="B3881" t="s">
        <v>5</v>
      </c>
      <c r="C3881" t="s">
        <v>1738</v>
      </c>
      <c r="D3881" t="s">
        <v>7009</v>
      </c>
      <c r="E3881" t="s">
        <v>1707</v>
      </c>
      <c r="H3881" t="str">
        <f>INDEX('Vensim Variables'!$B:$B,MATCH(EPS!$B3881,'Vensim Variables'!$A:$A,0))</f>
        <v>g pollutant</v>
      </c>
      <c r="I3881" t="str">
        <f t="shared" si="120"/>
        <v>NOx</v>
      </c>
      <c r="J3881">
        <f>INDEX(NoSettings!$C:$C,MATCH(EPS!$A3881,NoSettings!$A:$A,0))</f>
        <v>111245000000</v>
      </c>
      <c r="K3881" s="109">
        <f>INDEX(GWP!$C$2:$C$13,MATCH(EPS!I3881,GWP!$B$2:$B$13,0))</f>
        <v>-8.1999999999999993</v>
      </c>
      <c r="L3881" s="5">
        <f t="shared" si="121"/>
        <v>-0.91220899999999983</v>
      </c>
    </row>
    <row r="3882" spans="1:12">
      <c r="A3882" t="s">
        <v>5601</v>
      </c>
      <c r="B3882" t="s">
        <v>5</v>
      </c>
      <c r="C3882" t="s">
        <v>1738</v>
      </c>
      <c r="D3882" t="s">
        <v>7009</v>
      </c>
      <c r="E3882" t="s">
        <v>1708</v>
      </c>
      <c r="H3882" t="str">
        <f>INDEX('Vensim Variables'!$B:$B,MATCH(EPS!$B3882,'Vensim Variables'!$A:$A,0))</f>
        <v>g pollutant</v>
      </c>
      <c r="I3882" t="str">
        <f t="shared" si="120"/>
        <v>PM10</v>
      </c>
      <c r="J3882">
        <f>INDEX(NoSettings!$C:$C,MATCH(EPS!$A3882,NoSettings!$A:$A,0))</f>
        <v>13515000000</v>
      </c>
      <c r="K3882" s="109">
        <f>INDEX(GWP!$C$2:$C$13,MATCH(EPS!I3882,GWP!$B$2:$B$13,0))</f>
        <v>0</v>
      </c>
      <c r="L3882" s="5">
        <f t="shared" si="121"/>
        <v>0</v>
      </c>
    </row>
    <row r="3883" spans="1:12">
      <c r="A3883" t="s">
        <v>5602</v>
      </c>
      <c r="B3883" t="s">
        <v>5</v>
      </c>
      <c r="C3883" t="s">
        <v>1738</v>
      </c>
      <c r="D3883" t="s">
        <v>7009</v>
      </c>
      <c r="E3883" t="s">
        <v>1709</v>
      </c>
      <c r="H3883" t="str">
        <f>INDEX('Vensim Variables'!$B:$B,MATCH(EPS!$B3883,'Vensim Variables'!$A:$A,0))</f>
        <v>g pollutant</v>
      </c>
      <c r="I3883" t="str">
        <f t="shared" si="120"/>
        <v>PM25</v>
      </c>
      <c r="J3883">
        <f>INDEX(NoSettings!$C:$C,MATCH(EPS!$A3883,NoSettings!$A:$A,0))</f>
        <v>11759500000</v>
      </c>
      <c r="K3883" s="109">
        <f>INDEX(GWP!$C$2:$C$13,MATCH(EPS!I3883,GWP!$B$2:$B$13,0))</f>
        <v>0</v>
      </c>
      <c r="L3883" s="5">
        <f t="shared" si="121"/>
        <v>0</v>
      </c>
    </row>
    <row r="3884" spans="1:12">
      <c r="A3884" t="s">
        <v>5603</v>
      </c>
      <c r="B3884" t="s">
        <v>5</v>
      </c>
      <c r="C3884" t="s">
        <v>1738</v>
      </c>
      <c r="D3884" t="s">
        <v>7009</v>
      </c>
      <c r="E3884" t="s">
        <v>1710</v>
      </c>
      <c r="H3884" t="str">
        <f>INDEX('Vensim Variables'!$B:$B,MATCH(EPS!$B3884,'Vensim Variables'!$A:$A,0))</f>
        <v>g pollutant</v>
      </c>
      <c r="I3884" t="str">
        <f t="shared" si="120"/>
        <v>SOx</v>
      </c>
      <c r="J3884">
        <f>INDEX(NoSettings!$C:$C,MATCH(EPS!$A3884,NoSettings!$A:$A,0))</f>
        <v>43766200000</v>
      </c>
      <c r="K3884" s="109">
        <f>INDEX(GWP!$C$2:$C$13,MATCH(EPS!I3884,GWP!$B$2:$B$13,0))</f>
        <v>0</v>
      </c>
      <c r="L3884" s="5">
        <f t="shared" si="121"/>
        <v>0</v>
      </c>
    </row>
    <row r="3885" spans="1:12">
      <c r="A3885" t="s">
        <v>5604</v>
      </c>
      <c r="B3885" t="s">
        <v>5</v>
      </c>
      <c r="C3885" t="s">
        <v>1738</v>
      </c>
      <c r="D3885" t="s">
        <v>7009</v>
      </c>
      <c r="E3885" t="s">
        <v>1711</v>
      </c>
      <c r="H3885" t="str">
        <f>INDEX('Vensim Variables'!$B:$B,MATCH(EPS!$B3885,'Vensim Variables'!$A:$A,0))</f>
        <v>g pollutant</v>
      </c>
      <c r="I3885" t="str">
        <f t="shared" si="120"/>
        <v>BC</v>
      </c>
      <c r="J3885">
        <f>INDEX(NoSettings!$C:$C,MATCH(EPS!$A3885,NoSettings!$A:$A,0))</f>
        <v>1704780000</v>
      </c>
      <c r="K3885" s="109">
        <f>INDEX(GWP!$C$2:$C$13,MATCH(EPS!I3885,GWP!$B$2:$B$13,0))</f>
        <v>345</v>
      </c>
      <c r="L3885" s="5">
        <f t="shared" si="121"/>
        <v>0.58814909999999998</v>
      </c>
    </row>
    <row r="3886" spans="1:12">
      <c r="A3886" t="s">
        <v>5605</v>
      </c>
      <c r="B3886" t="s">
        <v>5</v>
      </c>
      <c r="C3886" t="s">
        <v>1738</v>
      </c>
      <c r="D3886" t="s">
        <v>7009</v>
      </c>
      <c r="E3886" t="s">
        <v>1712</v>
      </c>
      <c r="H3886" t="str">
        <f>INDEX('Vensim Variables'!$B:$B,MATCH(EPS!$B3886,'Vensim Variables'!$A:$A,0))</f>
        <v>g pollutant</v>
      </c>
      <c r="I3886" t="str">
        <f t="shared" si="120"/>
        <v>OC</v>
      </c>
      <c r="J3886">
        <f>INDEX(NoSettings!$C:$C,MATCH(EPS!$A3886,NoSettings!$A:$A,0))</f>
        <v>3453040000</v>
      </c>
      <c r="K3886" s="109">
        <f>INDEX(GWP!$C$2:$C$13,MATCH(EPS!I3886,GWP!$B$2:$B$13,0))</f>
        <v>-46</v>
      </c>
      <c r="L3886" s="5">
        <f t="shared" si="121"/>
        <v>-0.15883984000000001</v>
      </c>
    </row>
    <row r="3887" spans="1:12">
      <c r="A3887" t="s">
        <v>5606</v>
      </c>
      <c r="B3887" t="s">
        <v>5</v>
      </c>
      <c r="C3887" t="s">
        <v>1738</v>
      </c>
      <c r="D3887" t="s">
        <v>7009</v>
      </c>
      <c r="E3887" t="s">
        <v>1713</v>
      </c>
      <c r="H3887" t="str">
        <f>INDEX('Vensim Variables'!$B:$B,MATCH(EPS!$B3887,'Vensim Variables'!$A:$A,0))</f>
        <v>g pollutant</v>
      </c>
      <c r="I3887" t="str">
        <f t="shared" si="120"/>
        <v>CH4</v>
      </c>
      <c r="J3887">
        <f>INDEX(NoSettings!$C:$C,MATCH(EPS!$A3887,NoSettings!$A:$A,0))</f>
        <v>5435000000</v>
      </c>
      <c r="K3887" s="109">
        <f>INDEX(GWP!$C$2:$C$13,MATCH(EPS!I3887,GWP!$B$2:$B$13,0))</f>
        <v>28</v>
      </c>
      <c r="L3887" s="5">
        <f t="shared" si="121"/>
        <v>0.15218000000000001</v>
      </c>
    </row>
    <row r="3888" spans="1:12">
      <c r="A3888" t="s">
        <v>5607</v>
      </c>
      <c r="B3888" t="s">
        <v>5</v>
      </c>
      <c r="C3888" t="s">
        <v>1738</v>
      </c>
      <c r="D3888" t="s">
        <v>7009</v>
      </c>
      <c r="E3888" t="s">
        <v>1714</v>
      </c>
      <c r="H3888" t="str">
        <f>INDEX('Vensim Variables'!$B:$B,MATCH(EPS!$B3888,'Vensim Variables'!$A:$A,0))</f>
        <v>g pollutant</v>
      </c>
      <c r="I3888" t="str">
        <f t="shared" si="120"/>
        <v>N2O</v>
      </c>
      <c r="J3888">
        <f>INDEX(NoSettings!$C:$C,MATCH(EPS!$A3888,NoSettings!$A:$A,0))</f>
        <v>1087000000</v>
      </c>
      <c r="K3888" s="109">
        <f>INDEX(GWP!$C$2:$C$13,MATCH(EPS!I3888,GWP!$B$2:$B$13,0))</f>
        <v>265</v>
      </c>
      <c r="L3888" s="5">
        <f t="shared" si="121"/>
        <v>0.28805500000000001</v>
      </c>
    </row>
    <row r="3889" spans="1:12">
      <c r="A3889" t="s">
        <v>5608</v>
      </c>
      <c r="B3889" t="s">
        <v>5</v>
      </c>
      <c r="C3889" t="s">
        <v>1738</v>
      </c>
      <c r="D3889" t="s">
        <v>7009</v>
      </c>
      <c r="E3889" t="s">
        <v>1715</v>
      </c>
      <c r="H3889" t="str">
        <f>INDEX('Vensim Variables'!$B:$B,MATCH(EPS!$B3889,'Vensim Variables'!$A:$A,0))</f>
        <v>g pollutant</v>
      </c>
      <c r="I3889" t="str">
        <f t="shared" si="120"/>
        <v>F gases</v>
      </c>
      <c r="J3889">
        <f>INDEX(NoSettings!$C:$C,MATCH(EPS!$A3889,NoSettings!$A:$A,0))</f>
        <v>0</v>
      </c>
      <c r="K3889" s="109">
        <f>INDEX(GWP!$C$2:$C$13,MATCH(EPS!I3889,GWP!$B$2:$B$13,0))</f>
        <v>1</v>
      </c>
      <c r="L3889" s="5">
        <f t="shared" si="121"/>
        <v>0</v>
      </c>
    </row>
    <row r="3890" spans="1:12">
      <c r="A3890" t="s">
        <v>5609</v>
      </c>
      <c r="B3890" t="s">
        <v>5</v>
      </c>
      <c r="C3890" t="s">
        <v>1738</v>
      </c>
      <c r="D3890" t="s">
        <v>7010</v>
      </c>
      <c r="E3890" t="s">
        <v>1702</v>
      </c>
      <c r="H3890" t="str">
        <f>INDEX('Vensim Variables'!$B:$B,MATCH(EPS!$B3890,'Vensim Variables'!$A:$A,0))</f>
        <v>g pollutant</v>
      </c>
      <c r="I3890" t="str">
        <f t="shared" si="120"/>
        <v>CO2</v>
      </c>
      <c r="J3890">
        <f>INDEX(NoSettings!$C:$C,MATCH(EPS!$A3890,NoSettings!$A:$A,0))</f>
        <v>0</v>
      </c>
      <c r="K3890" s="109">
        <f>INDEX(GWP!$C$2:$C$13,MATCH(EPS!I3890,GWP!$B$2:$B$13,0))</f>
        <v>1</v>
      </c>
      <c r="L3890" s="5">
        <f t="shared" si="121"/>
        <v>0</v>
      </c>
    </row>
    <row r="3891" spans="1:12">
      <c r="A3891" t="s">
        <v>5610</v>
      </c>
      <c r="B3891" t="s">
        <v>5</v>
      </c>
      <c r="C3891" t="s">
        <v>1738</v>
      </c>
      <c r="D3891" t="s">
        <v>7010</v>
      </c>
      <c r="E3891" t="s">
        <v>1705</v>
      </c>
      <c r="H3891" t="str">
        <f>INDEX('Vensim Variables'!$B:$B,MATCH(EPS!$B3891,'Vensim Variables'!$A:$A,0))</f>
        <v>g pollutant</v>
      </c>
      <c r="I3891" t="str">
        <f t="shared" si="120"/>
        <v>VOC</v>
      </c>
      <c r="J3891">
        <f>INDEX(NoSettings!$C:$C,MATCH(EPS!$A3891,NoSettings!$A:$A,0))</f>
        <v>0</v>
      </c>
      <c r="K3891" s="109">
        <f>INDEX(GWP!$C$2:$C$13,MATCH(EPS!I3891,GWP!$B$2:$B$13,0))</f>
        <v>5</v>
      </c>
      <c r="L3891" s="5">
        <f t="shared" si="121"/>
        <v>0</v>
      </c>
    </row>
    <row r="3892" spans="1:12">
      <c r="A3892" t="s">
        <v>5611</v>
      </c>
      <c r="B3892" t="s">
        <v>5</v>
      </c>
      <c r="C3892" t="s">
        <v>1738</v>
      </c>
      <c r="D3892" t="s">
        <v>7010</v>
      </c>
      <c r="E3892" t="s">
        <v>1706</v>
      </c>
      <c r="H3892" t="str">
        <f>INDEX('Vensim Variables'!$B:$B,MATCH(EPS!$B3892,'Vensim Variables'!$A:$A,0))</f>
        <v>g pollutant</v>
      </c>
      <c r="I3892" t="str">
        <f t="shared" si="120"/>
        <v>CO</v>
      </c>
      <c r="J3892">
        <f>INDEX(NoSettings!$C:$C,MATCH(EPS!$A3892,NoSettings!$A:$A,0))</f>
        <v>0</v>
      </c>
      <c r="K3892" s="109">
        <f>INDEX(GWP!$C$2:$C$13,MATCH(EPS!I3892,GWP!$B$2:$B$13,0))</f>
        <v>1.8</v>
      </c>
      <c r="L3892" s="5">
        <f t="shared" si="121"/>
        <v>0</v>
      </c>
    </row>
    <row r="3893" spans="1:12">
      <c r="A3893" t="s">
        <v>5612</v>
      </c>
      <c r="B3893" t="s">
        <v>5</v>
      </c>
      <c r="C3893" t="s">
        <v>1738</v>
      </c>
      <c r="D3893" t="s">
        <v>7010</v>
      </c>
      <c r="E3893" t="s">
        <v>1707</v>
      </c>
      <c r="H3893" t="str">
        <f>INDEX('Vensim Variables'!$B:$B,MATCH(EPS!$B3893,'Vensim Variables'!$A:$A,0))</f>
        <v>g pollutant</v>
      </c>
      <c r="I3893" t="str">
        <f t="shared" si="120"/>
        <v>NOx</v>
      </c>
      <c r="J3893">
        <f>INDEX(NoSettings!$C:$C,MATCH(EPS!$A3893,NoSettings!$A:$A,0))</f>
        <v>0</v>
      </c>
      <c r="K3893" s="109">
        <f>INDEX(GWP!$C$2:$C$13,MATCH(EPS!I3893,GWP!$B$2:$B$13,0))</f>
        <v>-8.1999999999999993</v>
      </c>
      <c r="L3893" s="5">
        <f t="shared" si="121"/>
        <v>0</v>
      </c>
    </row>
    <row r="3894" spans="1:12">
      <c r="A3894" t="s">
        <v>5613</v>
      </c>
      <c r="B3894" t="s">
        <v>5</v>
      </c>
      <c r="C3894" t="s">
        <v>1738</v>
      </c>
      <c r="D3894" t="s">
        <v>7010</v>
      </c>
      <c r="E3894" t="s">
        <v>1708</v>
      </c>
      <c r="H3894" t="str">
        <f>INDEX('Vensim Variables'!$B:$B,MATCH(EPS!$B3894,'Vensim Variables'!$A:$A,0))</f>
        <v>g pollutant</v>
      </c>
      <c r="I3894" t="str">
        <f t="shared" si="120"/>
        <v>PM10</v>
      </c>
      <c r="J3894">
        <f>INDEX(NoSettings!$C:$C,MATCH(EPS!$A3894,NoSettings!$A:$A,0))</f>
        <v>0</v>
      </c>
      <c r="K3894" s="109">
        <f>INDEX(GWP!$C$2:$C$13,MATCH(EPS!I3894,GWP!$B$2:$B$13,0))</f>
        <v>0</v>
      </c>
      <c r="L3894" s="5">
        <f t="shared" si="121"/>
        <v>0</v>
      </c>
    </row>
    <row r="3895" spans="1:12">
      <c r="A3895" t="s">
        <v>5614</v>
      </c>
      <c r="B3895" t="s">
        <v>5</v>
      </c>
      <c r="C3895" t="s">
        <v>1738</v>
      </c>
      <c r="D3895" t="s">
        <v>7010</v>
      </c>
      <c r="E3895" t="s">
        <v>1709</v>
      </c>
      <c r="H3895" t="str">
        <f>INDEX('Vensim Variables'!$B:$B,MATCH(EPS!$B3895,'Vensim Variables'!$A:$A,0))</f>
        <v>g pollutant</v>
      </c>
      <c r="I3895" t="str">
        <f t="shared" si="120"/>
        <v>PM25</v>
      </c>
      <c r="J3895">
        <f>INDEX(NoSettings!$C:$C,MATCH(EPS!$A3895,NoSettings!$A:$A,0))</f>
        <v>0</v>
      </c>
      <c r="K3895" s="109">
        <f>INDEX(GWP!$C$2:$C$13,MATCH(EPS!I3895,GWP!$B$2:$B$13,0))</f>
        <v>0</v>
      </c>
      <c r="L3895" s="5">
        <f t="shared" si="121"/>
        <v>0</v>
      </c>
    </row>
    <row r="3896" spans="1:12">
      <c r="A3896" t="s">
        <v>5615</v>
      </c>
      <c r="B3896" t="s">
        <v>5</v>
      </c>
      <c r="C3896" t="s">
        <v>1738</v>
      </c>
      <c r="D3896" t="s">
        <v>7010</v>
      </c>
      <c r="E3896" t="s">
        <v>1710</v>
      </c>
      <c r="H3896" t="str">
        <f>INDEX('Vensim Variables'!$B:$B,MATCH(EPS!$B3896,'Vensim Variables'!$A:$A,0))</f>
        <v>g pollutant</v>
      </c>
      <c r="I3896" t="str">
        <f t="shared" si="120"/>
        <v>SOx</v>
      </c>
      <c r="J3896">
        <f>INDEX(NoSettings!$C:$C,MATCH(EPS!$A3896,NoSettings!$A:$A,0))</f>
        <v>0</v>
      </c>
      <c r="K3896" s="109">
        <f>INDEX(GWP!$C$2:$C$13,MATCH(EPS!I3896,GWP!$B$2:$B$13,0))</f>
        <v>0</v>
      </c>
      <c r="L3896" s="5">
        <f t="shared" si="121"/>
        <v>0</v>
      </c>
    </row>
    <row r="3897" spans="1:12">
      <c r="A3897" t="s">
        <v>5616</v>
      </c>
      <c r="B3897" t="s">
        <v>5</v>
      </c>
      <c r="C3897" t="s">
        <v>1738</v>
      </c>
      <c r="D3897" t="s">
        <v>7010</v>
      </c>
      <c r="E3897" t="s">
        <v>1711</v>
      </c>
      <c r="H3897" t="str">
        <f>INDEX('Vensim Variables'!$B:$B,MATCH(EPS!$B3897,'Vensim Variables'!$A:$A,0))</f>
        <v>g pollutant</v>
      </c>
      <c r="I3897" t="str">
        <f t="shared" si="120"/>
        <v>BC</v>
      </c>
      <c r="J3897">
        <f>INDEX(NoSettings!$C:$C,MATCH(EPS!$A3897,NoSettings!$A:$A,0))</f>
        <v>0</v>
      </c>
      <c r="K3897" s="109">
        <f>INDEX(GWP!$C$2:$C$13,MATCH(EPS!I3897,GWP!$B$2:$B$13,0))</f>
        <v>345</v>
      </c>
      <c r="L3897" s="5">
        <f t="shared" si="121"/>
        <v>0</v>
      </c>
    </row>
    <row r="3898" spans="1:12">
      <c r="A3898" t="s">
        <v>5617</v>
      </c>
      <c r="B3898" t="s">
        <v>5</v>
      </c>
      <c r="C3898" t="s">
        <v>1738</v>
      </c>
      <c r="D3898" t="s">
        <v>7010</v>
      </c>
      <c r="E3898" t="s">
        <v>1712</v>
      </c>
      <c r="H3898" t="str">
        <f>INDEX('Vensim Variables'!$B:$B,MATCH(EPS!$B3898,'Vensim Variables'!$A:$A,0))</f>
        <v>g pollutant</v>
      </c>
      <c r="I3898" t="str">
        <f t="shared" si="120"/>
        <v>OC</v>
      </c>
      <c r="J3898">
        <f>INDEX(NoSettings!$C:$C,MATCH(EPS!$A3898,NoSettings!$A:$A,0))</f>
        <v>0</v>
      </c>
      <c r="K3898" s="109">
        <f>INDEX(GWP!$C$2:$C$13,MATCH(EPS!I3898,GWP!$B$2:$B$13,0))</f>
        <v>-46</v>
      </c>
      <c r="L3898" s="5">
        <f t="shared" si="121"/>
        <v>0</v>
      </c>
    </row>
    <row r="3899" spans="1:12">
      <c r="A3899" t="s">
        <v>5618</v>
      </c>
      <c r="B3899" t="s">
        <v>5</v>
      </c>
      <c r="C3899" t="s">
        <v>1738</v>
      </c>
      <c r="D3899" t="s">
        <v>7010</v>
      </c>
      <c r="E3899" t="s">
        <v>1713</v>
      </c>
      <c r="H3899" t="str">
        <f>INDEX('Vensim Variables'!$B:$B,MATCH(EPS!$B3899,'Vensim Variables'!$A:$A,0))</f>
        <v>g pollutant</v>
      </c>
      <c r="I3899" t="str">
        <f t="shared" si="120"/>
        <v>CH4</v>
      </c>
      <c r="J3899">
        <f>INDEX(NoSettings!$C:$C,MATCH(EPS!$A3899,NoSettings!$A:$A,0))</f>
        <v>0</v>
      </c>
      <c r="K3899" s="109">
        <f>INDEX(GWP!$C$2:$C$13,MATCH(EPS!I3899,GWP!$B$2:$B$13,0))</f>
        <v>28</v>
      </c>
      <c r="L3899" s="5">
        <f t="shared" si="121"/>
        <v>0</v>
      </c>
    </row>
    <row r="3900" spans="1:12">
      <c r="A3900" t="s">
        <v>5619</v>
      </c>
      <c r="B3900" t="s">
        <v>5</v>
      </c>
      <c r="C3900" t="s">
        <v>1738</v>
      </c>
      <c r="D3900" t="s">
        <v>7010</v>
      </c>
      <c r="E3900" t="s">
        <v>1714</v>
      </c>
      <c r="H3900" t="str">
        <f>INDEX('Vensim Variables'!$B:$B,MATCH(EPS!$B3900,'Vensim Variables'!$A:$A,0))</f>
        <v>g pollutant</v>
      </c>
      <c r="I3900" t="str">
        <f t="shared" si="120"/>
        <v>N2O</v>
      </c>
      <c r="J3900">
        <f>INDEX(NoSettings!$C:$C,MATCH(EPS!$A3900,NoSettings!$A:$A,0))</f>
        <v>0</v>
      </c>
      <c r="K3900" s="109">
        <f>INDEX(GWP!$C$2:$C$13,MATCH(EPS!I3900,GWP!$B$2:$B$13,0))</f>
        <v>265</v>
      </c>
      <c r="L3900" s="5">
        <f t="shared" si="121"/>
        <v>0</v>
      </c>
    </row>
    <row r="3901" spans="1:12">
      <c r="A3901" t="s">
        <v>5620</v>
      </c>
      <c r="B3901" t="s">
        <v>5</v>
      </c>
      <c r="C3901" t="s">
        <v>1738</v>
      </c>
      <c r="D3901" t="s">
        <v>7010</v>
      </c>
      <c r="E3901" t="s">
        <v>1715</v>
      </c>
      <c r="H3901" t="str">
        <f>INDEX('Vensim Variables'!$B:$B,MATCH(EPS!$B3901,'Vensim Variables'!$A:$A,0))</f>
        <v>g pollutant</v>
      </c>
      <c r="I3901" t="str">
        <f t="shared" si="120"/>
        <v>F gases</v>
      </c>
      <c r="J3901">
        <f>INDEX(NoSettings!$C:$C,MATCH(EPS!$A3901,NoSettings!$A:$A,0))</f>
        <v>0</v>
      </c>
      <c r="K3901" s="109">
        <f>INDEX(GWP!$C$2:$C$13,MATCH(EPS!I3901,GWP!$B$2:$B$13,0))</f>
        <v>1</v>
      </c>
      <c r="L3901" s="5">
        <f t="shared" si="121"/>
        <v>0</v>
      </c>
    </row>
    <row r="3902" spans="1:12">
      <c r="A3902" t="s">
        <v>5621</v>
      </c>
      <c r="B3902" t="s">
        <v>5</v>
      </c>
      <c r="C3902" t="s">
        <v>1738</v>
      </c>
      <c r="D3902" t="s">
        <v>7011</v>
      </c>
      <c r="E3902" t="s">
        <v>1702</v>
      </c>
      <c r="H3902" t="str">
        <f>INDEX('Vensim Variables'!$B:$B,MATCH(EPS!$B3902,'Vensim Variables'!$A:$A,0))</f>
        <v>g pollutant</v>
      </c>
      <c r="I3902" t="str">
        <f t="shared" si="120"/>
        <v>CO2</v>
      </c>
      <c r="J3902">
        <f>INDEX(NoSettings!$C:$C,MATCH(EPS!$A3902,NoSettings!$A:$A,0))</f>
        <v>0</v>
      </c>
      <c r="K3902" s="109">
        <f>INDEX(GWP!$C$2:$C$13,MATCH(EPS!I3902,GWP!$B$2:$B$13,0))</f>
        <v>1</v>
      </c>
      <c r="L3902" s="5">
        <f t="shared" si="121"/>
        <v>0</v>
      </c>
    </row>
    <row r="3903" spans="1:12">
      <c r="A3903" t="s">
        <v>5622</v>
      </c>
      <c r="B3903" t="s">
        <v>5</v>
      </c>
      <c r="C3903" t="s">
        <v>1738</v>
      </c>
      <c r="D3903" t="s">
        <v>7011</v>
      </c>
      <c r="E3903" t="s">
        <v>1705</v>
      </c>
      <c r="H3903" t="str">
        <f>INDEX('Vensim Variables'!$B:$B,MATCH(EPS!$B3903,'Vensim Variables'!$A:$A,0))</f>
        <v>g pollutant</v>
      </c>
      <c r="I3903" t="str">
        <f t="shared" si="120"/>
        <v>VOC</v>
      </c>
      <c r="J3903">
        <f>INDEX(NoSettings!$C:$C,MATCH(EPS!$A3903,NoSettings!$A:$A,0))</f>
        <v>0</v>
      </c>
      <c r="K3903" s="109">
        <f>INDEX(GWP!$C$2:$C$13,MATCH(EPS!I3903,GWP!$B$2:$B$13,0))</f>
        <v>5</v>
      </c>
      <c r="L3903" s="5">
        <f t="shared" si="121"/>
        <v>0</v>
      </c>
    </row>
    <row r="3904" spans="1:12">
      <c r="A3904" t="s">
        <v>5623</v>
      </c>
      <c r="B3904" t="s">
        <v>5</v>
      </c>
      <c r="C3904" t="s">
        <v>1738</v>
      </c>
      <c r="D3904" t="s">
        <v>7011</v>
      </c>
      <c r="E3904" t="s">
        <v>1706</v>
      </c>
      <c r="H3904" t="str">
        <f>INDEX('Vensim Variables'!$B:$B,MATCH(EPS!$B3904,'Vensim Variables'!$A:$A,0))</f>
        <v>g pollutant</v>
      </c>
      <c r="I3904" t="str">
        <f t="shared" si="120"/>
        <v>CO</v>
      </c>
      <c r="J3904">
        <f>INDEX(NoSettings!$C:$C,MATCH(EPS!$A3904,NoSettings!$A:$A,0))</f>
        <v>0</v>
      </c>
      <c r="K3904" s="109">
        <f>INDEX(GWP!$C$2:$C$13,MATCH(EPS!I3904,GWP!$B$2:$B$13,0))</f>
        <v>1.8</v>
      </c>
      <c r="L3904" s="5">
        <f t="shared" si="121"/>
        <v>0</v>
      </c>
    </row>
    <row r="3905" spans="1:12">
      <c r="A3905" t="s">
        <v>5624</v>
      </c>
      <c r="B3905" t="s">
        <v>5</v>
      </c>
      <c r="C3905" t="s">
        <v>1738</v>
      </c>
      <c r="D3905" t="s">
        <v>7011</v>
      </c>
      <c r="E3905" t="s">
        <v>1707</v>
      </c>
      <c r="H3905" t="str">
        <f>INDEX('Vensim Variables'!$B:$B,MATCH(EPS!$B3905,'Vensim Variables'!$A:$A,0))</f>
        <v>g pollutant</v>
      </c>
      <c r="I3905" t="str">
        <f t="shared" si="120"/>
        <v>NOx</v>
      </c>
      <c r="J3905">
        <f>INDEX(NoSettings!$C:$C,MATCH(EPS!$A3905,NoSettings!$A:$A,0))</f>
        <v>0</v>
      </c>
      <c r="K3905" s="109">
        <f>INDEX(GWP!$C$2:$C$13,MATCH(EPS!I3905,GWP!$B$2:$B$13,0))</f>
        <v>-8.1999999999999993</v>
      </c>
      <c r="L3905" s="5">
        <f t="shared" si="121"/>
        <v>0</v>
      </c>
    </row>
    <row r="3906" spans="1:12">
      <c r="A3906" t="s">
        <v>5625</v>
      </c>
      <c r="B3906" t="s">
        <v>5</v>
      </c>
      <c r="C3906" t="s">
        <v>1738</v>
      </c>
      <c r="D3906" t="s">
        <v>7011</v>
      </c>
      <c r="E3906" t="s">
        <v>1708</v>
      </c>
      <c r="H3906" t="str">
        <f>INDEX('Vensim Variables'!$B:$B,MATCH(EPS!$B3906,'Vensim Variables'!$A:$A,0))</f>
        <v>g pollutant</v>
      </c>
      <c r="I3906" t="str">
        <f t="shared" si="120"/>
        <v>PM10</v>
      </c>
      <c r="J3906">
        <f>INDEX(NoSettings!$C:$C,MATCH(EPS!$A3906,NoSettings!$A:$A,0))</f>
        <v>0</v>
      </c>
      <c r="K3906" s="109">
        <f>INDEX(GWP!$C$2:$C$13,MATCH(EPS!I3906,GWP!$B$2:$B$13,0))</f>
        <v>0</v>
      </c>
      <c r="L3906" s="5">
        <f t="shared" si="121"/>
        <v>0</v>
      </c>
    </row>
    <row r="3907" spans="1:12">
      <c r="A3907" t="s">
        <v>5626</v>
      </c>
      <c r="B3907" t="s">
        <v>5</v>
      </c>
      <c r="C3907" t="s">
        <v>1738</v>
      </c>
      <c r="D3907" t="s">
        <v>7011</v>
      </c>
      <c r="E3907" t="s">
        <v>1709</v>
      </c>
      <c r="H3907" t="str">
        <f>INDEX('Vensim Variables'!$B:$B,MATCH(EPS!$B3907,'Vensim Variables'!$A:$A,0))</f>
        <v>g pollutant</v>
      </c>
      <c r="I3907" t="str">
        <f t="shared" ref="I3907:I3970" si="122">IF(OR(C3907="CO2",C3907="CH4",C3907="N2O",C3907="F gases",C3907="VOC",C3907="CO",C3907="NOx",C3907="PM10",C3907="PM25",C3907="SOx",C3907="BC",C3907="OC"),C3907,IF(OR(D3907="CO2",D3907="CH4",D3907="N2O",D3907="F gases",D3907="VOC",D3907="CO",D3907="NOx",D3907="PM10",D3907="PM25",D3907="SOx",D3907="BC",D3907="OC"),D3907,IF(OR(E3907="CO2",E3907="CH4",E3907="N2O",E3907="F gases",E3907="VOC",E3907="CO",E3907="NOx",E3907="PM10",E3907="PM25",E3907="SOx",E3907="BC",E3907="OC"),E3907,"NA")))</f>
        <v>PM25</v>
      </c>
      <c r="J3907">
        <f>INDEX(NoSettings!$C:$C,MATCH(EPS!$A3907,NoSettings!$A:$A,0))</f>
        <v>0</v>
      </c>
      <c r="K3907" s="109">
        <f>INDEX(GWP!$C$2:$C$13,MATCH(EPS!I3907,GWP!$B$2:$B$13,0))</f>
        <v>0</v>
      </c>
      <c r="L3907" s="5">
        <f t="shared" ref="L3907:L3970" si="123">IF(H3907="g pollutant",K3907*J3907/10^12,IF(H3907="MMTCO2e",J3907,IF(H3907="MWh",J3907,0)))</f>
        <v>0</v>
      </c>
    </row>
    <row r="3908" spans="1:12">
      <c r="A3908" t="s">
        <v>5627</v>
      </c>
      <c r="B3908" t="s">
        <v>5</v>
      </c>
      <c r="C3908" t="s">
        <v>1738</v>
      </c>
      <c r="D3908" t="s">
        <v>7011</v>
      </c>
      <c r="E3908" t="s">
        <v>1710</v>
      </c>
      <c r="H3908" t="str">
        <f>INDEX('Vensim Variables'!$B:$B,MATCH(EPS!$B3908,'Vensim Variables'!$A:$A,0))</f>
        <v>g pollutant</v>
      </c>
      <c r="I3908" t="str">
        <f t="shared" si="122"/>
        <v>SOx</v>
      </c>
      <c r="J3908">
        <f>INDEX(NoSettings!$C:$C,MATCH(EPS!$A3908,NoSettings!$A:$A,0))</f>
        <v>0</v>
      </c>
      <c r="K3908" s="109">
        <f>INDEX(GWP!$C$2:$C$13,MATCH(EPS!I3908,GWP!$B$2:$B$13,0))</f>
        <v>0</v>
      </c>
      <c r="L3908" s="5">
        <f t="shared" si="123"/>
        <v>0</v>
      </c>
    </row>
    <row r="3909" spans="1:12">
      <c r="A3909" t="s">
        <v>5628</v>
      </c>
      <c r="B3909" t="s">
        <v>5</v>
      </c>
      <c r="C3909" t="s">
        <v>1738</v>
      </c>
      <c r="D3909" t="s">
        <v>7011</v>
      </c>
      <c r="E3909" t="s">
        <v>1711</v>
      </c>
      <c r="H3909" t="str">
        <f>INDEX('Vensim Variables'!$B:$B,MATCH(EPS!$B3909,'Vensim Variables'!$A:$A,0))</f>
        <v>g pollutant</v>
      </c>
      <c r="I3909" t="str">
        <f t="shared" si="122"/>
        <v>BC</v>
      </c>
      <c r="J3909">
        <f>INDEX(NoSettings!$C:$C,MATCH(EPS!$A3909,NoSettings!$A:$A,0))</f>
        <v>0</v>
      </c>
      <c r="K3909" s="109">
        <f>INDEX(GWP!$C$2:$C$13,MATCH(EPS!I3909,GWP!$B$2:$B$13,0))</f>
        <v>345</v>
      </c>
      <c r="L3909" s="5">
        <f t="shared" si="123"/>
        <v>0</v>
      </c>
    </row>
    <row r="3910" spans="1:12">
      <c r="A3910" t="s">
        <v>5629</v>
      </c>
      <c r="B3910" t="s">
        <v>5</v>
      </c>
      <c r="C3910" t="s">
        <v>1738</v>
      </c>
      <c r="D3910" t="s">
        <v>7011</v>
      </c>
      <c r="E3910" t="s">
        <v>1712</v>
      </c>
      <c r="H3910" t="str">
        <f>INDEX('Vensim Variables'!$B:$B,MATCH(EPS!$B3910,'Vensim Variables'!$A:$A,0))</f>
        <v>g pollutant</v>
      </c>
      <c r="I3910" t="str">
        <f t="shared" si="122"/>
        <v>OC</v>
      </c>
      <c r="J3910">
        <f>INDEX(NoSettings!$C:$C,MATCH(EPS!$A3910,NoSettings!$A:$A,0))</f>
        <v>0</v>
      </c>
      <c r="K3910" s="109">
        <f>INDEX(GWP!$C$2:$C$13,MATCH(EPS!I3910,GWP!$B$2:$B$13,0))</f>
        <v>-46</v>
      </c>
      <c r="L3910" s="5">
        <f t="shared" si="123"/>
        <v>0</v>
      </c>
    </row>
    <row r="3911" spans="1:12">
      <c r="A3911" t="s">
        <v>5630</v>
      </c>
      <c r="B3911" t="s">
        <v>5</v>
      </c>
      <c r="C3911" t="s">
        <v>1738</v>
      </c>
      <c r="D3911" t="s">
        <v>7011</v>
      </c>
      <c r="E3911" t="s">
        <v>1713</v>
      </c>
      <c r="H3911" t="str">
        <f>INDEX('Vensim Variables'!$B:$B,MATCH(EPS!$B3911,'Vensim Variables'!$A:$A,0))</f>
        <v>g pollutant</v>
      </c>
      <c r="I3911" t="str">
        <f t="shared" si="122"/>
        <v>CH4</v>
      </c>
      <c r="J3911">
        <f>INDEX(NoSettings!$C:$C,MATCH(EPS!$A3911,NoSettings!$A:$A,0))</f>
        <v>0</v>
      </c>
      <c r="K3911" s="109">
        <f>INDEX(GWP!$C$2:$C$13,MATCH(EPS!I3911,GWP!$B$2:$B$13,0))</f>
        <v>28</v>
      </c>
      <c r="L3911" s="5">
        <f t="shared" si="123"/>
        <v>0</v>
      </c>
    </row>
    <row r="3912" spans="1:12">
      <c r="A3912" t="s">
        <v>5631</v>
      </c>
      <c r="B3912" t="s">
        <v>5</v>
      </c>
      <c r="C3912" t="s">
        <v>1738</v>
      </c>
      <c r="D3912" t="s">
        <v>7011</v>
      </c>
      <c r="E3912" t="s">
        <v>1714</v>
      </c>
      <c r="H3912" t="str">
        <f>INDEX('Vensim Variables'!$B:$B,MATCH(EPS!$B3912,'Vensim Variables'!$A:$A,0))</f>
        <v>g pollutant</v>
      </c>
      <c r="I3912" t="str">
        <f t="shared" si="122"/>
        <v>N2O</v>
      </c>
      <c r="J3912">
        <f>INDEX(NoSettings!$C:$C,MATCH(EPS!$A3912,NoSettings!$A:$A,0))</f>
        <v>0</v>
      </c>
      <c r="K3912" s="109">
        <f>INDEX(GWP!$C$2:$C$13,MATCH(EPS!I3912,GWP!$B$2:$B$13,0))</f>
        <v>265</v>
      </c>
      <c r="L3912" s="5">
        <f t="shared" si="123"/>
        <v>0</v>
      </c>
    </row>
    <row r="3913" spans="1:12">
      <c r="A3913" t="s">
        <v>5632</v>
      </c>
      <c r="B3913" t="s">
        <v>5</v>
      </c>
      <c r="C3913" t="s">
        <v>1738</v>
      </c>
      <c r="D3913" t="s">
        <v>7011</v>
      </c>
      <c r="E3913" t="s">
        <v>1715</v>
      </c>
      <c r="H3913" t="str">
        <f>INDEX('Vensim Variables'!$B:$B,MATCH(EPS!$B3913,'Vensim Variables'!$A:$A,0))</f>
        <v>g pollutant</v>
      </c>
      <c r="I3913" t="str">
        <f t="shared" si="122"/>
        <v>F gases</v>
      </c>
      <c r="J3913">
        <f>INDEX(NoSettings!$C:$C,MATCH(EPS!$A3913,NoSettings!$A:$A,0))</f>
        <v>0</v>
      </c>
      <c r="K3913" s="109">
        <f>INDEX(GWP!$C$2:$C$13,MATCH(EPS!I3913,GWP!$B$2:$B$13,0))</f>
        <v>1</v>
      </c>
      <c r="L3913" s="5">
        <f t="shared" si="123"/>
        <v>0</v>
      </c>
    </row>
    <row r="3914" spans="1:12">
      <c r="A3914" t="s">
        <v>5633</v>
      </c>
      <c r="B3914" t="s">
        <v>5</v>
      </c>
      <c r="C3914" t="s">
        <v>1738</v>
      </c>
      <c r="D3914" t="s">
        <v>7012</v>
      </c>
      <c r="E3914" t="s">
        <v>1702</v>
      </c>
      <c r="H3914" t="str">
        <f>INDEX('Vensim Variables'!$B:$B,MATCH(EPS!$B3914,'Vensim Variables'!$A:$A,0))</f>
        <v>g pollutant</v>
      </c>
      <c r="I3914" t="str">
        <f t="shared" si="122"/>
        <v>CO2</v>
      </c>
      <c r="J3914">
        <f>INDEX(NoSettings!$C:$C,MATCH(EPS!$A3914,NoSettings!$A:$A,0))</f>
        <v>0</v>
      </c>
      <c r="K3914" s="109">
        <f>INDEX(GWP!$C$2:$C$13,MATCH(EPS!I3914,GWP!$B$2:$B$13,0))</f>
        <v>1</v>
      </c>
      <c r="L3914" s="5">
        <f t="shared" si="123"/>
        <v>0</v>
      </c>
    </row>
    <row r="3915" spans="1:12">
      <c r="A3915" t="s">
        <v>5634</v>
      </c>
      <c r="B3915" t="s">
        <v>5</v>
      </c>
      <c r="C3915" t="s">
        <v>1738</v>
      </c>
      <c r="D3915" t="s">
        <v>7012</v>
      </c>
      <c r="E3915" t="s">
        <v>1705</v>
      </c>
      <c r="H3915" t="str">
        <f>INDEX('Vensim Variables'!$B:$B,MATCH(EPS!$B3915,'Vensim Variables'!$A:$A,0))</f>
        <v>g pollutant</v>
      </c>
      <c r="I3915" t="str">
        <f t="shared" si="122"/>
        <v>VOC</v>
      </c>
      <c r="J3915">
        <f>INDEX(NoSettings!$C:$C,MATCH(EPS!$A3915,NoSettings!$A:$A,0))</f>
        <v>0</v>
      </c>
      <c r="K3915" s="109">
        <f>INDEX(GWP!$C$2:$C$13,MATCH(EPS!I3915,GWP!$B$2:$B$13,0))</f>
        <v>5</v>
      </c>
      <c r="L3915" s="5">
        <f t="shared" si="123"/>
        <v>0</v>
      </c>
    </row>
    <row r="3916" spans="1:12">
      <c r="A3916" t="s">
        <v>5635</v>
      </c>
      <c r="B3916" t="s">
        <v>5</v>
      </c>
      <c r="C3916" t="s">
        <v>1738</v>
      </c>
      <c r="D3916" t="s">
        <v>7012</v>
      </c>
      <c r="E3916" t="s">
        <v>1706</v>
      </c>
      <c r="H3916" t="str">
        <f>INDEX('Vensim Variables'!$B:$B,MATCH(EPS!$B3916,'Vensim Variables'!$A:$A,0))</f>
        <v>g pollutant</v>
      </c>
      <c r="I3916" t="str">
        <f t="shared" si="122"/>
        <v>CO</v>
      </c>
      <c r="J3916">
        <f>INDEX(NoSettings!$C:$C,MATCH(EPS!$A3916,NoSettings!$A:$A,0))</f>
        <v>0</v>
      </c>
      <c r="K3916" s="109">
        <f>INDEX(GWP!$C$2:$C$13,MATCH(EPS!I3916,GWP!$B$2:$B$13,0))</f>
        <v>1.8</v>
      </c>
      <c r="L3916" s="5">
        <f t="shared" si="123"/>
        <v>0</v>
      </c>
    </row>
    <row r="3917" spans="1:12">
      <c r="A3917" t="s">
        <v>5636</v>
      </c>
      <c r="B3917" t="s">
        <v>5</v>
      </c>
      <c r="C3917" t="s">
        <v>1738</v>
      </c>
      <c r="D3917" t="s">
        <v>7012</v>
      </c>
      <c r="E3917" t="s">
        <v>1707</v>
      </c>
      <c r="H3917" t="str">
        <f>INDEX('Vensim Variables'!$B:$B,MATCH(EPS!$B3917,'Vensim Variables'!$A:$A,0))</f>
        <v>g pollutant</v>
      </c>
      <c r="I3917" t="str">
        <f t="shared" si="122"/>
        <v>NOx</v>
      </c>
      <c r="J3917">
        <f>INDEX(NoSettings!$C:$C,MATCH(EPS!$A3917,NoSettings!$A:$A,0))</f>
        <v>0</v>
      </c>
      <c r="K3917" s="109">
        <f>INDEX(GWP!$C$2:$C$13,MATCH(EPS!I3917,GWP!$B$2:$B$13,0))</f>
        <v>-8.1999999999999993</v>
      </c>
      <c r="L3917" s="5">
        <f t="shared" si="123"/>
        <v>0</v>
      </c>
    </row>
    <row r="3918" spans="1:12">
      <c r="A3918" t="s">
        <v>5637</v>
      </c>
      <c r="B3918" t="s">
        <v>5</v>
      </c>
      <c r="C3918" t="s">
        <v>1738</v>
      </c>
      <c r="D3918" t="s">
        <v>7012</v>
      </c>
      <c r="E3918" t="s">
        <v>1708</v>
      </c>
      <c r="H3918" t="str">
        <f>INDEX('Vensim Variables'!$B:$B,MATCH(EPS!$B3918,'Vensim Variables'!$A:$A,0))</f>
        <v>g pollutant</v>
      </c>
      <c r="I3918" t="str">
        <f t="shared" si="122"/>
        <v>PM10</v>
      </c>
      <c r="J3918">
        <f>INDEX(NoSettings!$C:$C,MATCH(EPS!$A3918,NoSettings!$A:$A,0))</f>
        <v>0</v>
      </c>
      <c r="K3918" s="109">
        <f>INDEX(GWP!$C$2:$C$13,MATCH(EPS!I3918,GWP!$B$2:$B$13,0))</f>
        <v>0</v>
      </c>
      <c r="L3918" s="5">
        <f t="shared" si="123"/>
        <v>0</v>
      </c>
    </row>
    <row r="3919" spans="1:12">
      <c r="A3919" t="s">
        <v>5638</v>
      </c>
      <c r="B3919" t="s">
        <v>5</v>
      </c>
      <c r="C3919" t="s">
        <v>1738</v>
      </c>
      <c r="D3919" t="s">
        <v>7012</v>
      </c>
      <c r="E3919" t="s">
        <v>1709</v>
      </c>
      <c r="H3919" t="str">
        <f>INDEX('Vensim Variables'!$B:$B,MATCH(EPS!$B3919,'Vensim Variables'!$A:$A,0))</f>
        <v>g pollutant</v>
      </c>
      <c r="I3919" t="str">
        <f t="shared" si="122"/>
        <v>PM25</v>
      </c>
      <c r="J3919">
        <f>INDEX(NoSettings!$C:$C,MATCH(EPS!$A3919,NoSettings!$A:$A,0))</f>
        <v>0</v>
      </c>
      <c r="K3919" s="109">
        <f>INDEX(GWP!$C$2:$C$13,MATCH(EPS!I3919,GWP!$B$2:$B$13,0))</f>
        <v>0</v>
      </c>
      <c r="L3919" s="5">
        <f t="shared" si="123"/>
        <v>0</v>
      </c>
    </row>
    <row r="3920" spans="1:12">
      <c r="A3920" t="s">
        <v>5639</v>
      </c>
      <c r="B3920" t="s">
        <v>5</v>
      </c>
      <c r="C3920" t="s">
        <v>1738</v>
      </c>
      <c r="D3920" t="s">
        <v>7012</v>
      </c>
      <c r="E3920" t="s">
        <v>1710</v>
      </c>
      <c r="H3920" t="str">
        <f>INDEX('Vensim Variables'!$B:$B,MATCH(EPS!$B3920,'Vensim Variables'!$A:$A,0))</f>
        <v>g pollutant</v>
      </c>
      <c r="I3920" t="str">
        <f t="shared" si="122"/>
        <v>SOx</v>
      </c>
      <c r="J3920">
        <f>INDEX(NoSettings!$C:$C,MATCH(EPS!$A3920,NoSettings!$A:$A,0))</f>
        <v>0</v>
      </c>
      <c r="K3920" s="109">
        <f>INDEX(GWP!$C$2:$C$13,MATCH(EPS!I3920,GWP!$B$2:$B$13,0))</f>
        <v>0</v>
      </c>
      <c r="L3920" s="5">
        <f t="shared" si="123"/>
        <v>0</v>
      </c>
    </row>
    <row r="3921" spans="1:12">
      <c r="A3921" t="s">
        <v>5640</v>
      </c>
      <c r="B3921" t="s">
        <v>5</v>
      </c>
      <c r="C3921" t="s">
        <v>1738</v>
      </c>
      <c r="D3921" t="s">
        <v>7012</v>
      </c>
      <c r="E3921" t="s">
        <v>1711</v>
      </c>
      <c r="H3921" t="str">
        <f>INDEX('Vensim Variables'!$B:$B,MATCH(EPS!$B3921,'Vensim Variables'!$A:$A,0))</f>
        <v>g pollutant</v>
      </c>
      <c r="I3921" t="str">
        <f t="shared" si="122"/>
        <v>BC</v>
      </c>
      <c r="J3921">
        <f>INDEX(NoSettings!$C:$C,MATCH(EPS!$A3921,NoSettings!$A:$A,0))</f>
        <v>0</v>
      </c>
      <c r="K3921" s="109">
        <f>INDEX(GWP!$C$2:$C$13,MATCH(EPS!I3921,GWP!$B$2:$B$13,0))</f>
        <v>345</v>
      </c>
      <c r="L3921" s="5">
        <f t="shared" si="123"/>
        <v>0</v>
      </c>
    </row>
    <row r="3922" spans="1:12">
      <c r="A3922" t="s">
        <v>5641</v>
      </c>
      <c r="B3922" t="s">
        <v>5</v>
      </c>
      <c r="C3922" t="s">
        <v>1738</v>
      </c>
      <c r="D3922" t="s">
        <v>7012</v>
      </c>
      <c r="E3922" t="s">
        <v>1712</v>
      </c>
      <c r="H3922" t="str">
        <f>INDEX('Vensim Variables'!$B:$B,MATCH(EPS!$B3922,'Vensim Variables'!$A:$A,0))</f>
        <v>g pollutant</v>
      </c>
      <c r="I3922" t="str">
        <f t="shared" si="122"/>
        <v>OC</v>
      </c>
      <c r="J3922">
        <f>INDEX(NoSettings!$C:$C,MATCH(EPS!$A3922,NoSettings!$A:$A,0))</f>
        <v>0</v>
      </c>
      <c r="K3922" s="109">
        <f>INDEX(GWP!$C$2:$C$13,MATCH(EPS!I3922,GWP!$B$2:$B$13,0))</f>
        <v>-46</v>
      </c>
      <c r="L3922" s="5">
        <f t="shared" si="123"/>
        <v>0</v>
      </c>
    </row>
    <row r="3923" spans="1:12">
      <c r="A3923" t="s">
        <v>5642</v>
      </c>
      <c r="B3923" t="s">
        <v>5</v>
      </c>
      <c r="C3923" t="s">
        <v>1738</v>
      </c>
      <c r="D3923" t="s">
        <v>7012</v>
      </c>
      <c r="E3923" t="s">
        <v>1713</v>
      </c>
      <c r="H3923" t="str">
        <f>INDEX('Vensim Variables'!$B:$B,MATCH(EPS!$B3923,'Vensim Variables'!$A:$A,0))</f>
        <v>g pollutant</v>
      </c>
      <c r="I3923" t="str">
        <f t="shared" si="122"/>
        <v>CH4</v>
      </c>
      <c r="J3923">
        <f>INDEX(NoSettings!$C:$C,MATCH(EPS!$A3923,NoSettings!$A:$A,0))</f>
        <v>0</v>
      </c>
      <c r="K3923" s="109">
        <f>INDEX(GWP!$C$2:$C$13,MATCH(EPS!I3923,GWP!$B$2:$B$13,0))</f>
        <v>28</v>
      </c>
      <c r="L3923" s="5">
        <f t="shared" si="123"/>
        <v>0</v>
      </c>
    </row>
    <row r="3924" spans="1:12">
      <c r="A3924" t="s">
        <v>5643</v>
      </c>
      <c r="B3924" t="s">
        <v>5</v>
      </c>
      <c r="C3924" t="s">
        <v>1738</v>
      </c>
      <c r="D3924" t="s">
        <v>7012</v>
      </c>
      <c r="E3924" t="s">
        <v>1714</v>
      </c>
      <c r="H3924" t="str">
        <f>INDEX('Vensim Variables'!$B:$B,MATCH(EPS!$B3924,'Vensim Variables'!$A:$A,0))</f>
        <v>g pollutant</v>
      </c>
      <c r="I3924" t="str">
        <f t="shared" si="122"/>
        <v>N2O</v>
      </c>
      <c r="J3924">
        <f>INDEX(NoSettings!$C:$C,MATCH(EPS!$A3924,NoSettings!$A:$A,0))</f>
        <v>0</v>
      </c>
      <c r="K3924" s="109">
        <f>INDEX(GWP!$C$2:$C$13,MATCH(EPS!I3924,GWP!$B$2:$B$13,0))</f>
        <v>265</v>
      </c>
      <c r="L3924" s="5">
        <f t="shared" si="123"/>
        <v>0</v>
      </c>
    </row>
    <row r="3925" spans="1:12">
      <c r="A3925" t="s">
        <v>5644</v>
      </c>
      <c r="B3925" t="s">
        <v>5</v>
      </c>
      <c r="C3925" t="s">
        <v>1738</v>
      </c>
      <c r="D3925" t="s">
        <v>7012</v>
      </c>
      <c r="E3925" t="s">
        <v>1715</v>
      </c>
      <c r="H3925" t="str">
        <f>INDEX('Vensim Variables'!$B:$B,MATCH(EPS!$B3925,'Vensim Variables'!$A:$A,0))</f>
        <v>g pollutant</v>
      </c>
      <c r="I3925" t="str">
        <f t="shared" si="122"/>
        <v>F gases</v>
      </c>
      <c r="J3925">
        <f>INDEX(NoSettings!$C:$C,MATCH(EPS!$A3925,NoSettings!$A:$A,0))</f>
        <v>0</v>
      </c>
      <c r="K3925" s="109">
        <f>INDEX(GWP!$C$2:$C$13,MATCH(EPS!I3925,GWP!$B$2:$B$13,0))</f>
        <v>1</v>
      </c>
      <c r="L3925" s="5">
        <f t="shared" si="123"/>
        <v>0</v>
      </c>
    </row>
    <row r="3926" spans="1:12">
      <c r="A3926" t="s">
        <v>5645</v>
      </c>
      <c r="B3926" t="s">
        <v>5</v>
      </c>
      <c r="C3926" t="s">
        <v>1738</v>
      </c>
      <c r="D3926" t="s">
        <v>7013</v>
      </c>
      <c r="E3926" t="s">
        <v>1702</v>
      </c>
      <c r="H3926" t="str">
        <f>INDEX('Vensim Variables'!$B:$B,MATCH(EPS!$B3926,'Vensim Variables'!$A:$A,0))</f>
        <v>g pollutant</v>
      </c>
      <c r="I3926" t="str">
        <f t="shared" si="122"/>
        <v>CO2</v>
      </c>
      <c r="J3926">
        <f>INDEX(NoSettings!$C:$C,MATCH(EPS!$A3926,NoSettings!$A:$A,0))</f>
        <v>0</v>
      </c>
      <c r="K3926" s="109">
        <f>INDEX(GWP!$C$2:$C$13,MATCH(EPS!I3926,GWP!$B$2:$B$13,0))</f>
        <v>1</v>
      </c>
      <c r="L3926" s="5">
        <f t="shared" si="123"/>
        <v>0</v>
      </c>
    </row>
    <row r="3927" spans="1:12">
      <c r="A3927" t="s">
        <v>5646</v>
      </c>
      <c r="B3927" t="s">
        <v>5</v>
      </c>
      <c r="C3927" t="s">
        <v>1738</v>
      </c>
      <c r="D3927" t="s">
        <v>7013</v>
      </c>
      <c r="E3927" t="s">
        <v>1705</v>
      </c>
      <c r="H3927" t="str">
        <f>INDEX('Vensim Variables'!$B:$B,MATCH(EPS!$B3927,'Vensim Variables'!$A:$A,0))</f>
        <v>g pollutant</v>
      </c>
      <c r="I3927" t="str">
        <f t="shared" si="122"/>
        <v>VOC</v>
      </c>
      <c r="J3927">
        <f>INDEX(NoSettings!$C:$C,MATCH(EPS!$A3927,NoSettings!$A:$A,0))</f>
        <v>0</v>
      </c>
      <c r="K3927" s="109">
        <f>INDEX(GWP!$C$2:$C$13,MATCH(EPS!I3927,GWP!$B$2:$B$13,0))</f>
        <v>5</v>
      </c>
      <c r="L3927" s="5">
        <f t="shared" si="123"/>
        <v>0</v>
      </c>
    </row>
    <row r="3928" spans="1:12">
      <c r="A3928" t="s">
        <v>5647</v>
      </c>
      <c r="B3928" t="s">
        <v>5</v>
      </c>
      <c r="C3928" t="s">
        <v>1738</v>
      </c>
      <c r="D3928" t="s">
        <v>7013</v>
      </c>
      <c r="E3928" t="s">
        <v>1706</v>
      </c>
      <c r="H3928" t="str">
        <f>INDEX('Vensim Variables'!$B:$B,MATCH(EPS!$B3928,'Vensim Variables'!$A:$A,0))</f>
        <v>g pollutant</v>
      </c>
      <c r="I3928" t="str">
        <f t="shared" si="122"/>
        <v>CO</v>
      </c>
      <c r="J3928">
        <f>INDEX(NoSettings!$C:$C,MATCH(EPS!$A3928,NoSettings!$A:$A,0))</f>
        <v>0</v>
      </c>
      <c r="K3928" s="109">
        <f>INDEX(GWP!$C$2:$C$13,MATCH(EPS!I3928,GWP!$B$2:$B$13,0))</f>
        <v>1.8</v>
      </c>
      <c r="L3928" s="5">
        <f t="shared" si="123"/>
        <v>0</v>
      </c>
    </row>
    <row r="3929" spans="1:12">
      <c r="A3929" t="s">
        <v>5648</v>
      </c>
      <c r="B3929" t="s">
        <v>5</v>
      </c>
      <c r="C3929" t="s">
        <v>1738</v>
      </c>
      <c r="D3929" t="s">
        <v>7013</v>
      </c>
      <c r="E3929" t="s">
        <v>1707</v>
      </c>
      <c r="H3929" t="str">
        <f>INDEX('Vensim Variables'!$B:$B,MATCH(EPS!$B3929,'Vensim Variables'!$A:$A,0))</f>
        <v>g pollutant</v>
      </c>
      <c r="I3929" t="str">
        <f t="shared" si="122"/>
        <v>NOx</v>
      </c>
      <c r="J3929">
        <f>INDEX(NoSettings!$C:$C,MATCH(EPS!$A3929,NoSettings!$A:$A,0))</f>
        <v>0</v>
      </c>
      <c r="K3929" s="109">
        <f>INDEX(GWP!$C$2:$C$13,MATCH(EPS!I3929,GWP!$B$2:$B$13,0))</f>
        <v>-8.1999999999999993</v>
      </c>
      <c r="L3929" s="5">
        <f t="shared" si="123"/>
        <v>0</v>
      </c>
    </row>
    <row r="3930" spans="1:12">
      <c r="A3930" t="s">
        <v>5649</v>
      </c>
      <c r="B3930" t="s">
        <v>5</v>
      </c>
      <c r="C3930" t="s">
        <v>1738</v>
      </c>
      <c r="D3930" t="s">
        <v>7013</v>
      </c>
      <c r="E3930" t="s">
        <v>1708</v>
      </c>
      <c r="H3930" t="str">
        <f>INDEX('Vensim Variables'!$B:$B,MATCH(EPS!$B3930,'Vensim Variables'!$A:$A,0))</f>
        <v>g pollutant</v>
      </c>
      <c r="I3930" t="str">
        <f t="shared" si="122"/>
        <v>PM10</v>
      </c>
      <c r="J3930">
        <f>INDEX(NoSettings!$C:$C,MATCH(EPS!$A3930,NoSettings!$A:$A,0))</f>
        <v>0</v>
      </c>
      <c r="K3930" s="109">
        <f>INDEX(GWP!$C$2:$C$13,MATCH(EPS!I3930,GWP!$B$2:$B$13,0))</f>
        <v>0</v>
      </c>
      <c r="L3930" s="5">
        <f t="shared" si="123"/>
        <v>0</v>
      </c>
    </row>
    <row r="3931" spans="1:12">
      <c r="A3931" t="s">
        <v>5650</v>
      </c>
      <c r="B3931" t="s">
        <v>5</v>
      </c>
      <c r="C3931" t="s">
        <v>1738</v>
      </c>
      <c r="D3931" t="s">
        <v>7013</v>
      </c>
      <c r="E3931" t="s">
        <v>1709</v>
      </c>
      <c r="H3931" t="str">
        <f>INDEX('Vensim Variables'!$B:$B,MATCH(EPS!$B3931,'Vensim Variables'!$A:$A,0))</f>
        <v>g pollutant</v>
      </c>
      <c r="I3931" t="str">
        <f t="shared" si="122"/>
        <v>PM25</v>
      </c>
      <c r="J3931">
        <f>INDEX(NoSettings!$C:$C,MATCH(EPS!$A3931,NoSettings!$A:$A,0))</f>
        <v>0</v>
      </c>
      <c r="K3931" s="109">
        <f>INDEX(GWP!$C$2:$C$13,MATCH(EPS!I3931,GWP!$B$2:$B$13,0))</f>
        <v>0</v>
      </c>
      <c r="L3931" s="5">
        <f t="shared" si="123"/>
        <v>0</v>
      </c>
    </row>
    <row r="3932" spans="1:12">
      <c r="A3932" t="s">
        <v>5651</v>
      </c>
      <c r="B3932" t="s">
        <v>5</v>
      </c>
      <c r="C3932" t="s">
        <v>1738</v>
      </c>
      <c r="D3932" t="s">
        <v>7013</v>
      </c>
      <c r="E3932" t="s">
        <v>1710</v>
      </c>
      <c r="H3932" t="str">
        <f>INDEX('Vensim Variables'!$B:$B,MATCH(EPS!$B3932,'Vensim Variables'!$A:$A,0))</f>
        <v>g pollutant</v>
      </c>
      <c r="I3932" t="str">
        <f t="shared" si="122"/>
        <v>SOx</v>
      </c>
      <c r="J3932">
        <f>INDEX(NoSettings!$C:$C,MATCH(EPS!$A3932,NoSettings!$A:$A,0))</f>
        <v>0</v>
      </c>
      <c r="K3932" s="109">
        <f>INDEX(GWP!$C$2:$C$13,MATCH(EPS!I3932,GWP!$B$2:$B$13,0))</f>
        <v>0</v>
      </c>
      <c r="L3932" s="5">
        <f t="shared" si="123"/>
        <v>0</v>
      </c>
    </row>
    <row r="3933" spans="1:12">
      <c r="A3933" t="s">
        <v>5652</v>
      </c>
      <c r="B3933" t="s">
        <v>5</v>
      </c>
      <c r="C3933" t="s">
        <v>1738</v>
      </c>
      <c r="D3933" t="s">
        <v>7013</v>
      </c>
      <c r="E3933" t="s">
        <v>1711</v>
      </c>
      <c r="H3933" t="str">
        <f>INDEX('Vensim Variables'!$B:$B,MATCH(EPS!$B3933,'Vensim Variables'!$A:$A,0))</f>
        <v>g pollutant</v>
      </c>
      <c r="I3933" t="str">
        <f t="shared" si="122"/>
        <v>BC</v>
      </c>
      <c r="J3933">
        <f>INDEX(NoSettings!$C:$C,MATCH(EPS!$A3933,NoSettings!$A:$A,0))</f>
        <v>0</v>
      </c>
      <c r="K3933" s="109">
        <f>INDEX(GWP!$C$2:$C$13,MATCH(EPS!I3933,GWP!$B$2:$B$13,0))</f>
        <v>345</v>
      </c>
      <c r="L3933" s="5">
        <f t="shared" si="123"/>
        <v>0</v>
      </c>
    </row>
    <row r="3934" spans="1:12">
      <c r="A3934" t="s">
        <v>5653</v>
      </c>
      <c r="B3934" t="s">
        <v>5</v>
      </c>
      <c r="C3934" t="s">
        <v>1738</v>
      </c>
      <c r="D3934" t="s">
        <v>7013</v>
      </c>
      <c r="E3934" t="s">
        <v>1712</v>
      </c>
      <c r="H3934" t="str">
        <f>INDEX('Vensim Variables'!$B:$B,MATCH(EPS!$B3934,'Vensim Variables'!$A:$A,0))</f>
        <v>g pollutant</v>
      </c>
      <c r="I3934" t="str">
        <f t="shared" si="122"/>
        <v>OC</v>
      </c>
      <c r="J3934">
        <f>INDEX(NoSettings!$C:$C,MATCH(EPS!$A3934,NoSettings!$A:$A,0))</f>
        <v>0</v>
      </c>
      <c r="K3934" s="109">
        <f>INDEX(GWP!$C$2:$C$13,MATCH(EPS!I3934,GWP!$B$2:$B$13,0))</f>
        <v>-46</v>
      </c>
      <c r="L3934" s="5">
        <f t="shared" si="123"/>
        <v>0</v>
      </c>
    </row>
    <row r="3935" spans="1:12">
      <c r="A3935" t="s">
        <v>5654</v>
      </c>
      <c r="B3935" t="s">
        <v>5</v>
      </c>
      <c r="C3935" t="s">
        <v>1738</v>
      </c>
      <c r="D3935" t="s">
        <v>7013</v>
      </c>
      <c r="E3935" t="s">
        <v>1713</v>
      </c>
      <c r="H3935" t="str">
        <f>INDEX('Vensim Variables'!$B:$B,MATCH(EPS!$B3935,'Vensim Variables'!$A:$A,0))</f>
        <v>g pollutant</v>
      </c>
      <c r="I3935" t="str">
        <f t="shared" si="122"/>
        <v>CH4</v>
      </c>
      <c r="J3935">
        <f>INDEX(NoSettings!$C:$C,MATCH(EPS!$A3935,NoSettings!$A:$A,0))</f>
        <v>0</v>
      </c>
      <c r="K3935" s="109">
        <f>INDEX(GWP!$C$2:$C$13,MATCH(EPS!I3935,GWP!$B$2:$B$13,0))</f>
        <v>28</v>
      </c>
      <c r="L3935" s="5">
        <f t="shared" si="123"/>
        <v>0</v>
      </c>
    </row>
    <row r="3936" spans="1:12">
      <c r="A3936" t="s">
        <v>5655</v>
      </c>
      <c r="B3936" t="s">
        <v>5</v>
      </c>
      <c r="C3936" t="s">
        <v>1738</v>
      </c>
      <c r="D3936" t="s">
        <v>7013</v>
      </c>
      <c r="E3936" t="s">
        <v>1714</v>
      </c>
      <c r="H3936" t="str">
        <f>INDEX('Vensim Variables'!$B:$B,MATCH(EPS!$B3936,'Vensim Variables'!$A:$A,0))</f>
        <v>g pollutant</v>
      </c>
      <c r="I3936" t="str">
        <f t="shared" si="122"/>
        <v>N2O</v>
      </c>
      <c r="J3936">
        <f>INDEX(NoSettings!$C:$C,MATCH(EPS!$A3936,NoSettings!$A:$A,0))</f>
        <v>0</v>
      </c>
      <c r="K3936" s="109">
        <f>INDEX(GWP!$C$2:$C$13,MATCH(EPS!I3936,GWP!$B$2:$B$13,0))</f>
        <v>265</v>
      </c>
      <c r="L3936" s="5">
        <f t="shared" si="123"/>
        <v>0</v>
      </c>
    </row>
    <row r="3937" spans="1:12">
      <c r="A3937" t="s">
        <v>5656</v>
      </c>
      <c r="B3937" t="s">
        <v>5</v>
      </c>
      <c r="C3937" t="s">
        <v>1738</v>
      </c>
      <c r="D3937" t="s">
        <v>7013</v>
      </c>
      <c r="E3937" t="s">
        <v>1715</v>
      </c>
      <c r="H3937" t="str">
        <f>INDEX('Vensim Variables'!$B:$B,MATCH(EPS!$B3937,'Vensim Variables'!$A:$A,0))</f>
        <v>g pollutant</v>
      </c>
      <c r="I3937" t="str">
        <f t="shared" si="122"/>
        <v>F gases</v>
      </c>
      <c r="J3937">
        <f>INDEX(NoSettings!$C:$C,MATCH(EPS!$A3937,NoSettings!$A:$A,0))</f>
        <v>0</v>
      </c>
      <c r="K3937" s="109">
        <f>INDEX(GWP!$C$2:$C$13,MATCH(EPS!I3937,GWP!$B$2:$B$13,0))</f>
        <v>1</v>
      </c>
      <c r="L3937" s="5">
        <f t="shared" si="123"/>
        <v>0</v>
      </c>
    </row>
    <row r="3938" spans="1:12">
      <c r="A3938" t="s">
        <v>5657</v>
      </c>
      <c r="B3938" t="s">
        <v>5</v>
      </c>
      <c r="C3938" t="s">
        <v>1738</v>
      </c>
      <c r="D3938" t="s">
        <v>7014</v>
      </c>
      <c r="E3938" t="s">
        <v>1702</v>
      </c>
      <c r="H3938" t="str">
        <f>INDEX('Vensim Variables'!$B:$B,MATCH(EPS!$B3938,'Vensim Variables'!$A:$A,0))</f>
        <v>g pollutant</v>
      </c>
      <c r="I3938" t="str">
        <f t="shared" si="122"/>
        <v>CO2</v>
      </c>
      <c r="J3938">
        <f>INDEX(NoSettings!$C:$C,MATCH(EPS!$A3938,NoSettings!$A:$A,0))</f>
        <v>0</v>
      </c>
      <c r="K3938" s="109">
        <f>INDEX(GWP!$C$2:$C$13,MATCH(EPS!I3938,GWP!$B$2:$B$13,0))</f>
        <v>1</v>
      </c>
      <c r="L3938" s="5">
        <f t="shared" si="123"/>
        <v>0</v>
      </c>
    </row>
    <row r="3939" spans="1:12">
      <c r="A3939" t="s">
        <v>5658</v>
      </c>
      <c r="B3939" t="s">
        <v>5</v>
      </c>
      <c r="C3939" t="s">
        <v>1738</v>
      </c>
      <c r="D3939" t="s">
        <v>7014</v>
      </c>
      <c r="E3939" t="s">
        <v>1705</v>
      </c>
      <c r="H3939" t="str">
        <f>INDEX('Vensim Variables'!$B:$B,MATCH(EPS!$B3939,'Vensim Variables'!$A:$A,0))</f>
        <v>g pollutant</v>
      </c>
      <c r="I3939" t="str">
        <f t="shared" si="122"/>
        <v>VOC</v>
      </c>
      <c r="J3939">
        <f>INDEX(NoSettings!$C:$C,MATCH(EPS!$A3939,NoSettings!$A:$A,0))</f>
        <v>0</v>
      </c>
      <c r="K3939" s="109">
        <f>INDEX(GWP!$C$2:$C$13,MATCH(EPS!I3939,GWP!$B$2:$B$13,0))</f>
        <v>5</v>
      </c>
      <c r="L3939" s="5">
        <f t="shared" si="123"/>
        <v>0</v>
      </c>
    </row>
    <row r="3940" spans="1:12">
      <c r="A3940" t="s">
        <v>5659</v>
      </c>
      <c r="B3940" t="s">
        <v>5</v>
      </c>
      <c r="C3940" t="s">
        <v>1738</v>
      </c>
      <c r="D3940" t="s">
        <v>7014</v>
      </c>
      <c r="E3940" t="s">
        <v>1706</v>
      </c>
      <c r="H3940" t="str">
        <f>INDEX('Vensim Variables'!$B:$B,MATCH(EPS!$B3940,'Vensim Variables'!$A:$A,0))</f>
        <v>g pollutant</v>
      </c>
      <c r="I3940" t="str">
        <f t="shared" si="122"/>
        <v>CO</v>
      </c>
      <c r="J3940">
        <f>INDEX(NoSettings!$C:$C,MATCH(EPS!$A3940,NoSettings!$A:$A,0))</f>
        <v>0</v>
      </c>
      <c r="K3940" s="109">
        <f>INDEX(GWP!$C$2:$C$13,MATCH(EPS!I3940,GWP!$B$2:$B$13,0))</f>
        <v>1.8</v>
      </c>
      <c r="L3940" s="5">
        <f t="shared" si="123"/>
        <v>0</v>
      </c>
    </row>
    <row r="3941" spans="1:12">
      <c r="A3941" t="s">
        <v>5660</v>
      </c>
      <c r="B3941" t="s">
        <v>5</v>
      </c>
      <c r="C3941" t="s">
        <v>1738</v>
      </c>
      <c r="D3941" t="s">
        <v>7014</v>
      </c>
      <c r="E3941" t="s">
        <v>1707</v>
      </c>
      <c r="H3941" t="str">
        <f>INDEX('Vensim Variables'!$B:$B,MATCH(EPS!$B3941,'Vensim Variables'!$A:$A,0))</f>
        <v>g pollutant</v>
      </c>
      <c r="I3941" t="str">
        <f t="shared" si="122"/>
        <v>NOx</v>
      </c>
      <c r="J3941">
        <f>INDEX(NoSettings!$C:$C,MATCH(EPS!$A3941,NoSettings!$A:$A,0))</f>
        <v>0</v>
      </c>
      <c r="K3941" s="109">
        <f>INDEX(GWP!$C$2:$C$13,MATCH(EPS!I3941,GWP!$B$2:$B$13,0))</f>
        <v>-8.1999999999999993</v>
      </c>
      <c r="L3941" s="5">
        <f t="shared" si="123"/>
        <v>0</v>
      </c>
    </row>
    <row r="3942" spans="1:12">
      <c r="A3942" t="s">
        <v>5661</v>
      </c>
      <c r="B3942" t="s">
        <v>5</v>
      </c>
      <c r="C3942" t="s">
        <v>1738</v>
      </c>
      <c r="D3942" t="s">
        <v>7014</v>
      </c>
      <c r="E3942" t="s">
        <v>1708</v>
      </c>
      <c r="H3942" t="str">
        <f>INDEX('Vensim Variables'!$B:$B,MATCH(EPS!$B3942,'Vensim Variables'!$A:$A,0))</f>
        <v>g pollutant</v>
      </c>
      <c r="I3942" t="str">
        <f t="shared" si="122"/>
        <v>PM10</v>
      </c>
      <c r="J3942">
        <f>INDEX(NoSettings!$C:$C,MATCH(EPS!$A3942,NoSettings!$A:$A,0))</f>
        <v>0</v>
      </c>
      <c r="K3942" s="109">
        <f>INDEX(GWP!$C$2:$C$13,MATCH(EPS!I3942,GWP!$B$2:$B$13,0))</f>
        <v>0</v>
      </c>
      <c r="L3942" s="5">
        <f t="shared" si="123"/>
        <v>0</v>
      </c>
    </row>
    <row r="3943" spans="1:12">
      <c r="A3943" t="s">
        <v>5662</v>
      </c>
      <c r="B3943" t="s">
        <v>5</v>
      </c>
      <c r="C3943" t="s">
        <v>1738</v>
      </c>
      <c r="D3943" t="s">
        <v>7014</v>
      </c>
      <c r="E3943" t="s">
        <v>1709</v>
      </c>
      <c r="H3943" t="str">
        <f>INDEX('Vensim Variables'!$B:$B,MATCH(EPS!$B3943,'Vensim Variables'!$A:$A,0))</f>
        <v>g pollutant</v>
      </c>
      <c r="I3943" t="str">
        <f t="shared" si="122"/>
        <v>PM25</v>
      </c>
      <c r="J3943">
        <f>INDEX(NoSettings!$C:$C,MATCH(EPS!$A3943,NoSettings!$A:$A,0))</f>
        <v>0</v>
      </c>
      <c r="K3943" s="109">
        <f>INDEX(GWP!$C$2:$C$13,MATCH(EPS!I3943,GWP!$B$2:$B$13,0))</f>
        <v>0</v>
      </c>
      <c r="L3943" s="5">
        <f t="shared" si="123"/>
        <v>0</v>
      </c>
    </row>
    <row r="3944" spans="1:12">
      <c r="A3944" t="s">
        <v>5663</v>
      </c>
      <c r="B3944" t="s">
        <v>5</v>
      </c>
      <c r="C3944" t="s">
        <v>1738</v>
      </c>
      <c r="D3944" t="s">
        <v>7014</v>
      </c>
      <c r="E3944" t="s">
        <v>1710</v>
      </c>
      <c r="H3944" t="str">
        <f>INDEX('Vensim Variables'!$B:$B,MATCH(EPS!$B3944,'Vensim Variables'!$A:$A,0))</f>
        <v>g pollutant</v>
      </c>
      <c r="I3944" t="str">
        <f t="shared" si="122"/>
        <v>SOx</v>
      </c>
      <c r="J3944">
        <f>INDEX(NoSettings!$C:$C,MATCH(EPS!$A3944,NoSettings!$A:$A,0))</f>
        <v>0</v>
      </c>
      <c r="K3944" s="109">
        <f>INDEX(GWP!$C$2:$C$13,MATCH(EPS!I3944,GWP!$B$2:$B$13,0))</f>
        <v>0</v>
      </c>
      <c r="L3944" s="5">
        <f t="shared" si="123"/>
        <v>0</v>
      </c>
    </row>
    <row r="3945" spans="1:12">
      <c r="A3945" t="s">
        <v>5664</v>
      </c>
      <c r="B3945" t="s">
        <v>5</v>
      </c>
      <c r="C3945" t="s">
        <v>1738</v>
      </c>
      <c r="D3945" t="s">
        <v>7014</v>
      </c>
      <c r="E3945" t="s">
        <v>1711</v>
      </c>
      <c r="H3945" t="str">
        <f>INDEX('Vensim Variables'!$B:$B,MATCH(EPS!$B3945,'Vensim Variables'!$A:$A,0))</f>
        <v>g pollutant</v>
      </c>
      <c r="I3945" t="str">
        <f t="shared" si="122"/>
        <v>BC</v>
      </c>
      <c r="J3945">
        <f>INDEX(NoSettings!$C:$C,MATCH(EPS!$A3945,NoSettings!$A:$A,0))</f>
        <v>0</v>
      </c>
      <c r="K3945" s="109">
        <f>INDEX(GWP!$C$2:$C$13,MATCH(EPS!I3945,GWP!$B$2:$B$13,0))</f>
        <v>345</v>
      </c>
      <c r="L3945" s="5">
        <f t="shared" si="123"/>
        <v>0</v>
      </c>
    </row>
    <row r="3946" spans="1:12">
      <c r="A3946" t="s">
        <v>5665</v>
      </c>
      <c r="B3946" t="s">
        <v>5</v>
      </c>
      <c r="C3946" t="s">
        <v>1738</v>
      </c>
      <c r="D3946" t="s">
        <v>7014</v>
      </c>
      <c r="E3946" t="s">
        <v>1712</v>
      </c>
      <c r="H3946" t="str">
        <f>INDEX('Vensim Variables'!$B:$B,MATCH(EPS!$B3946,'Vensim Variables'!$A:$A,0))</f>
        <v>g pollutant</v>
      </c>
      <c r="I3946" t="str">
        <f t="shared" si="122"/>
        <v>OC</v>
      </c>
      <c r="J3946">
        <f>INDEX(NoSettings!$C:$C,MATCH(EPS!$A3946,NoSettings!$A:$A,0))</f>
        <v>0</v>
      </c>
      <c r="K3946" s="109">
        <f>INDEX(GWP!$C$2:$C$13,MATCH(EPS!I3946,GWP!$B$2:$B$13,0))</f>
        <v>-46</v>
      </c>
      <c r="L3946" s="5">
        <f t="shared" si="123"/>
        <v>0</v>
      </c>
    </row>
    <row r="3947" spans="1:12">
      <c r="A3947" t="s">
        <v>5666</v>
      </c>
      <c r="B3947" t="s">
        <v>5</v>
      </c>
      <c r="C3947" t="s">
        <v>1738</v>
      </c>
      <c r="D3947" t="s">
        <v>7014</v>
      </c>
      <c r="E3947" t="s">
        <v>1713</v>
      </c>
      <c r="H3947" t="str">
        <f>INDEX('Vensim Variables'!$B:$B,MATCH(EPS!$B3947,'Vensim Variables'!$A:$A,0))</f>
        <v>g pollutant</v>
      </c>
      <c r="I3947" t="str">
        <f t="shared" si="122"/>
        <v>CH4</v>
      </c>
      <c r="J3947">
        <f>INDEX(NoSettings!$C:$C,MATCH(EPS!$A3947,NoSettings!$A:$A,0))</f>
        <v>0</v>
      </c>
      <c r="K3947" s="109">
        <f>INDEX(GWP!$C$2:$C$13,MATCH(EPS!I3947,GWP!$B$2:$B$13,0))</f>
        <v>28</v>
      </c>
      <c r="L3947" s="5">
        <f t="shared" si="123"/>
        <v>0</v>
      </c>
    </row>
    <row r="3948" spans="1:12">
      <c r="A3948" t="s">
        <v>5667</v>
      </c>
      <c r="B3948" t="s">
        <v>5</v>
      </c>
      <c r="C3948" t="s">
        <v>1738</v>
      </c>
      <c r="D3948" t="s">
        <v>7014</v>
      </c>
      <c r="E3948" t="s">
        <v>1714</v>
      </c>
      <c r="H3948" t="str">
        <f>INDEX('Vensim Variables'!$B:$B,MATCH(EPS!$B3948,'Vensim Variables'!$A:$A,0))</f>
        <v>g pollutant</v>
      </c>
      <c r="I3948" t="str">
        <f t="shared" si="122"/>
        <v>N2O</v>
      </c>
      <c r="J3948">
        <f>INDEX(NoSettings!$C:$C,MATCH(EPS!$A3948,NoSettings!$A:$A,0))</f>
        <v>0</v>
      </c>
      <c r="K3948" s="109">
        <f>INDEX(GWP!$C$2:$C$13,MATCH(EPS!I3948,GWP!$B$2:$B$13,0))</f>
        <v>265</v>
      </c>
      <c r="L3948" s="5">
        <f t="shared" si="123"/>
        <v>0</v>
      </c>
    </row>
    <row r="3949" spans="1:12">
      <c r="A3949" t="s">
        <v>5668</v>
      </c>
      <c r="B3949" t="s">
        <v>5</v>
      </c>
      <c r="C3949" t="s">
        <v>1738</v>
      </c>
      <c r="D3949" t="s">
        <v>7014</v>
      </c>
      <c r="E3949" t="s">
        <v>1715</v>
      </c>
      <c r="H3949" t="str">
        <f>INDEX('Vensim Variables'!$B:$B,MATCH(EPS!$B3949,'Vensim Variables'!$A:$A,0))</f>
        <v>g pollutant</v>
      </c>
      <c r="I3949" t="str">
        <f t="shared" si="122"/>
        <v>F gases</v>
      </c>
      <c r="J3949">
        <f>INDEX(NoSettings!$C:$C,MATCH(EPS!$A3949,NoSettings!$A:$A,0))</f>
        <v>0</v>
      </c>
      <c r="K3949" s="109">
        <f>INDEX(GWP!$C$2:$C$13,MATCH(EPS!I3949,GWP!$B$2:$B$13,0))</f>
        <v>1</v>
      </c>
      <c r="L3949" s="5">
        <f t="shared" si="123"/>
        <v>0</v>
      </c>
    </row>
    <row r="3950" spans="1:12">
      <c r="A3950" t="s">
        <v>5669</v>
      </c>
      <c r="B3950" t="s">
        <v>5</v>
      </c>
      <c r="C3950" t="s">
        <v>1738</v>
      </c>
      <c r="D3950" t="s">
        <v>7015</v>
      </c>
      <c r="E3950" t="s">
        <v>1702</v>
      </c>
      <c r="H3950" t="str">
        <f>INDEX('Vensim Variables'!$B:$B,MATCH(EPS!$B3950,'Vensim Variables'!$A:$A,0))</f>
        <v>g pollutant</v>
      </c>
      <c r="I3950" t="str">
        <f t="shared" si="122"/>
        <v>CO2</v>
      </c>
      <c r="J3950">
        <f>INDEX(NoSettings!$C:$C,MATCH(EPS!$A3950,NoSettings!$A:$A,0))</f>
        <v>0</v>
      </c>
      <c r="K3950" s="109">
        <f>INDEX(GWP!$C$2:$C$13,MATCH(EPS!I3950,GWP!$B$2:$B$13,0))</f>
        <v>1</v>
      </c>
      <c r="L3950" s="5">
        <f t="shared" si="123"/>
        <v>0</v>
      </c>
    </row>
    <row r="3951" spans="1:12">
      <c r="A3951" t="s">
        <v>5670</v>
      </c>
      <c r="B3951" t="s">
        <v>5</v>
      </c>
      <c r="C3951" t="s">
        <v>1738</v>
      </c>
      <c r="D3951" t="s">
        <v>7015</v>
      </c>
      <c r="E3951" t="s">
        <v>1705</v>
      </c>
      <c r="H3951" t="str">
        <f>INDEX('Vensim Variables'!$B:$B,MATCH(EPS!$B3951,'Vensim Variables'!$A:$A,0))</f>
        <v>g pollutant</v>
      </c>
      <c r="I3951" t="str">
        <f t="shared" si="122"/>
        <v>VOC</v>
      </c>
      <c r="J3951">
        <f>INDEX(NoSettings!$C:$C,MATCH(EPS!$A3951,NoSettings!$A:$A,0))</f>
        <v>0</v>
      </c>
      <c r="K3951" s="109">
        <f>INDEX(GWP!$C$2:$C$13,MATCH(EPS!I3951,GWP!$B$2:$B$13,0))</f>
        <v>5</v>
      </c>
      <c r="L3951" s="5">
        <f t="shared" si="123"/>
        <v>0</v>
      </c>
    </row>
    <row r="3952" spans="1:12">
      <c r="A3952" t="s">
        <v>5671</v>
      </c>
      <c r="B3952" t="s">
        <v>5</v>
      </c>
      <c r="C3952" t="s">
        <v>1738</v>
      </c>
      <c r="D3952" t="s">
        <v>7015</v>
      </c>
      <c r="E3952" t="s">
        <v>1706</v>
      </c>
      <c r="H3952" t="str">
        <f>INDEX('Vensim Variables'!$B:$B,MATCH(EPS!$B3952,'Vensim Variables'!$A:$A,0))</f>
        <v>g pollutant</v>
      </c>
      <c r="I3952" t="str">
        <f t="shared" si="122"/>
        <v>CO</v>
      </c>
      <c r="J3952">
        <f>INDEX(NoSettings!$C:$C,MATCH(EPS!$A3952,NoSettings!$A:$A,0))</f>
        <v>0</v>
      </c>
      <c r="K3952" s="109">
        <f>INDEX(GWP!$C$2:$C$13,MATCH(EPS!I3952,GWP!$B$2:$B$13,0))</f>
        <v>1.8</v>
      </c>
      <c r="L3952" s="5">
        <f t="shared" si="123"/>
        <v>0</v>
      </c>
    </row>
    <row r="3953" spans="1:12">
      <c r="A3953" t="s">
        <v>5672</v>
      </c>
      <c r="B3953" t="s">
        <v>5</v>
      </c>
      <c r="C3953" t="s">
        <v>1738</v>
      </c>
      <c r="D3953" t="s">
        <v>7015</v>
      </c>
      <c r="E3953" t="s">
        <v>1707</v>
      </c>
      <c r="H3953" t="str">
        <f>INDEX('Vensim Variables'!$B:$B,MATCH(EPS!$B3953,'Vensim Variables'!$A:$A,0))</f>
        <v>g pollutant</v>
      </c>
      <c r="I3953" t="str">
        <f t="shared" si="122"/>
        <v>NOx</v>
      </c>
      <c r="J3953">
        <f>INDEX(NoSettings!$C:$C,MATCH(EPS!$A3953,NoSettings!$A:$A,0))</f>
        <v>0</v>
      </c>
      <c r="K3953" s="109">
        <f>INDEX(GWP!$C$2:$C$13,MATCH(EPS!I3953,GWP!$B$2:$B$13,0))</f>
        <v>-8.1999999999999993</v>
      </c>
      <c r="L3953" s="5">
        <f t="shared" si="123"/>
        <v>0</v>
      </c>
    </row>
    <row r="3954" spans="1:12">
      <c r="A3954" t="s">
        <v>5673</v>
      </c>
      <c r="B3954" t="s">
        <v>5</v>
      </c>
      <c r="C3954" t="s">
        <v>1738</v>
      </c>
      <c r="D3954" t="s">
        <v>7015</v>
      </c>
      <c r="E3954" t="s">
        <v>1708</v>
      </c>
      <c r="H3954" t="str">
        <f>INDEX('Vensim Variables'!$B:$B,MATCH(EPS!$B3954,'Vensim Variables'!$A:$A,0))</f>
        <v>g pollutant</v>
      </c>
      <c r="I3954" t="str">
        <f t="shared" si="122"/>
        <v>PM10</v>
      </c>
      <c r="J3954">
        <f>INDEX(NoSettings!$C:$C,MATCH(EPS!$A3954,NoSettings!$A:$A,0))</f>
        <v>0</v>
      </c>
      <c r="K3954" s="109">
        <f>INDEX(GWP!$C$2:$C$13,MATCH(EPS!I3954,GWP!$B$2:$B$13,0))</f>
        <v>0</v>
      </c>
      <c r="L3954" s="5">
        <f t="shared" si="123"/>
        <v>0</v>
      </c>
    </row>
    <row r="3955" spans="1:12">
      <c r="A3955" t="s">
        <v>5674</v>
      </c>
      <c r="B3955" t="s">
        <v>5</v>
      </c>
      <c r="C3955" t="s">
        <v>1738</v>
      </c>
      <c r="D3955" t="s">
        <v>7015</v>
      </c>
      <c r="E3955" t="s">
        <v>1709</v>
      </c>
      <c r="H3955" t="str">
        <f>INDEX('Vensim Variables'!$B:$B,MATCH(EPS!$B3955,'Vensim Variables'!$A:$A,0))</f>
        <v>g pollutant</v>
      </c>
      <c r="I3955" t="str">
        <f t="shared" si="122"/>
        <v>PM25</v>
      </c>
      <c r="J3955">
        <f>INDEX(NoSettings!$C:$C,MATCH(EPS!$A3955,NoSettings!$A:$A,0))</f>
        <v>0</v>
      </c>
      <c r="K3955" s="109">
        <f>INDEX(GWP!$C$2:$C$13,MATCH(EPS!I3955,GWP!$B$2:$B$13,0))</f>
        <v>0</v>
      </c>
      <c r="L3955" s="5">
        <f t="shared" si="123"/>
        <v>0</v>
      </c>
    </row>
    <row r="3956" spans="1:12">
      <c r="A3956" t="s">
        <v>5675</v>
      </c>
      <c r="B3956" t="s">
        <v>5</v>
      </c>
      <c r="C3956" t="s">
        <v>1738</v>
      </c>
      <c r="D3956" t="s">
        <v>7015</v>
      </c>
      <c r="E3956" t="s">
        <v>1710</v>
      </c>
      <c r="H3956" t="str">
        <f>INDEX('Vensim Variables'!$B:$B,MATCH(EPS!$B3956,'Vensim Variables'!$A:$A,0))</f>
        <v>g pollutant</v>
      </c>
      <c r="I3956" t="str">
        <f t="shared" si="122"/>
        <v>SOx</v>
      </c>
      <c r="J3956">
        <f>INDEX(NoSettings!$C:$C,MATCH(EPS!$A3956,NoSettings!$A:$A,0))</f>
        <v>0</v>
      </c>
      <c r="K3956" s="109">
        <f>INDEX(GWP!$C$2:$C$13,MATCH(EPS!I3956,GWP!$B$2:$B$13,0))</f>
        <v>0</v>
      </c>
      <c r="L3956" s="5">
        <f t="shared" si="123"/>
        <v>0</v>
      </c>
    </row>
    <row r="3957" spans="1:12">
      <c r="A3957" t="s">
        <v>5676</v>
      </c>
      <c r="B3957" t="s">
        <v>5</v>
      </c>
      <c r="C3957" t="s">
        <v>1738</v>
      </c>
      <c r="D3957" t="s">
        <v>7015</v>
      </c>
      <c r="E3957" t="s">
        <v>1711</v>
      </c>
      <c r="H3957" t="str">
        <f>INDEX('Vensim Variables'!$B:$B,MATCH(EPS!$B3957,'Vensim Variables'!$A:$A,0))</f>
        <v>g pollutant</v>
      </c>
      <c r="I3957" t="str">
        <f t="shared" si="122"/>
        <v>BC</v>
      </c>
      <c r="J3957">
        <f>INDEX(NoSettings!$C:$C,MATCH(EPS!$A3957,NoSettings!$A:$A,0))</f>
        <v>0</v>
      </c>
      <c r="K3957" s="109">
        <f>INDEX(GWP!$C$2:$C$13,MATCH(EPS!I3957,GWP!$B$2:$B$13,0))</f>
        <v>345</v>
      </c>
      <c r="L3957" s="5">
        <f t="shared" si="123"/>
        <v>0</v>
      </c>
    </row>
    <row r="3958" spans="1:12">
      <c r="A3958" t="s">
        <v>5677</v>
      </c>
      <c r="B3958" t="s">
        <v>5</v>
      </c>
      <c r="C3958" t="s">
        <v>1738</v>
      </c>
      <c r="D3958" t="s">
        <v>7015</v>
      </c>
      <c r="E3958" t="s">
        <v>1712</v>
      </c>
      <c r="H3958" t="str">
        <f>INDEX('Vensim Variables'!$B:$B,MATCH(EPS!$B3958,'Vensim Variables'!$A:$A,0))</f>
        <v>g pollutant</v>
      </c>
      <c r="I3958" t="str">
        <f t="shared" si="122"/>
        <v>OC</v>
      </c>
      <c r="J3958">
        <f>INDEX(NoSettings!$C:$C,MATCH(EPS!$A3958,NoSettings!$A:$A,0))</f>
        <v>0</v>
      </c>
      <c r="K3958" s="109">
        <f>INDEX(GWP!$C$2:$C$13,MATCH(EPS!I3958,GWP!$B$2:$B$13,0))</f>
        <v>-46</v>
      </c>
      <c r="L3958" s="5">
        <f t="shared" si="123"/>
        <v>0</v>
      </c>
    </row>
    <row r="3959" spans="1:12">
      <c r="A3959" t="s">
        <v>5678</v>
      </c>
      <c r="B3959" t="s">
        <v>5</v>
      </c>
      <c r="C3959" t="s">
        <v>1738</v>
      </c>
      <c r="D3959" t="s">
        <v>7015</v>
      </c>
      <c r="E3959" t="s">
        <v>1713</v>
      </c>
      <c r="H3959" t="str">
        <f>INDEX('Vensim Variables'!$B:$B,MATCH(EPS!$B3959,'Vensim Variables'!$A:$A,0))</f>
        <v>g pollutant</v>
      </c>
      <c r="I3959" t="str">
        <f t="shared" si="122"/>
        <v>CH4</v>
      </c>
      <c r="J3959">
        <f>INDEX(NoSettings!$C:$C,MATCH(EPS!$A3959,NoSettings!$A:$A,0))</f>
        <v>0</v>
      </c>
      <c r="K3959" s="109">
        <f>INDEX(GWP!$C$2:$C$13,MATCH(EPS!I3959,GWP!$B$2:$B$13,0))</f>
        <v>28</v>
      </c>
      <c r="L3959" s="5">
        <f t="shared" si="123"/>
        <v>0</v>
      </c>
    </row>
    <row r="3960" spans="1:12">
      <c r="A3960" t="s">
        <v>5679</v>
      </c>
      <c r="B3960" t="s">
        <v>5</v>
      </c>
      <c r="C3960" t="s">
        <v>1738</v>
      </c>
      <c r="D3960" t="s">
        <v>7015</v>
      </c>
      <c r="E3960" t="s">
        <v>1714</v>
      </c>
      <c r="H3960" t="str">
        <f>INDEX('Vensim Variables'!$B:$B,MATCH(EPS!$B3960,'Vensim Variables'!$A:$A,0))</f>
        <v>g pollutant</v>
      </c>
      <c r="I3960" t="str">
        <f t="shared" si="122"/>
        <v>N2O</v>
      </c>
      <c r="J3960">
        <f>INDEX(NoSettings!$C:$C,MATCH(EPS!$A3960,NoSettings!$A:$A,0))</f>
        <v>0</v>
      </c>
      <c r="K3960" s="109">
        <f>INDEX(GWP!$C$2:$C$13,MATCH(EPS!I3960,GWP!$B$2:$B$13,0))</f>
        <v>265</v>
      </c>
      <c r="L3960" s="5">
        <f t="shared" si="123"/>
        <v>0</v>
      </c>
    </row>
    <row r="3961" spans="1:12">
      <c r="A3961" t="s">
        <v>5680</v>
      </c>
      <c r="B3961" t="s">
        <v>5</v>
      </c>
      <c r="C3961" t="s">
        <v>1738</v>
      </c>
      <c r="D3961" t="s">
        <v>7015</v>
      </c>
      <c r="E3961" t="s">
        <v>1715</v>
      </c>
      <c r="H3961" t="str">
        <f>INDEX('Vensim Variables'!$B:$B,MATCH(EPS!$B3961,'Vensim Variables'!$A:$A,0))</f>
        <v>g pollutant</v>
      </c>
      <c r="I3961" t="str">
        <f t="shared" si="122"/>
        <v>F gases</v>
      </c>
      <c r="J3961">
        <f>INDEX(NoSettings!$C:$C,MATCH(EPS!$A3961,NoSettings!$A:$A,0))</f>
        <v>0</v>
      </c>
      <c r="K3961" s="109">
        <f>INDEX(GWP!$C$2:$C$13,MATCH(EPS!I3961,GWP!$B$2:$B$13,0))</f>
        <v>1</v>
      </c>
      <c r="L3961" s="5">
        <f t="shared" si="123"/>
        <v>0</v>
      </c>
    </row>
    <row r="3962" spans="1:12">
      <c r="A3962" t="s">
        <v>5681</v>
      </c>
      <c r="B3962" t="s">
        <v>5</v>
      </c>
      <c r="C3962" t="s">
        <v>1738</v>
      </c>
      <c r="D3962" t="s">
        <v>7016</v>
      </c>
      <c r="E3962" t="s">
        <v>1702</v>
      </c>
      <c r="H3962" t="str">
        <f>INDEX('Vensim Variables'!$B:$B,MATCH(EPS!$B3962,'Vensim Variables'!$A:$A,0))</f>
        <v>g pollutant</v>
      </c>
      <c r="I3962" t="str">
        <f t="shared" si="122"/>
        <v>CO2</v>
      </c>
      <c r="J3962">
        <f>INDEX(NoSettings!$C:$C,MATCH(EPS!$A3962,NoSettings!$A:$A,0))</f>
        <v>0</v>
      </c>
      <c r="K3962" s="109">
        <f>INDEX(GWP!$C$2:$C$13,MATCH(EPS!I3962,GWP!$B$2:$B$13,0))</f>
        <v>1</v>
      </c>
      <c r="L3962" s="5">
        <f t="shared" si="123"/>
        <v>0</v>
      </c>
    </row>
    <row r="3963" spans="1:12">
      <c r="A3963" t="s">
        <v>5682</v>
      </c>
      <c r="B3963" t="s">
        <v>5</v>
      </c>
      <c r="C3963" t="s">
        <v>1738</v>
      </c>
      <c r="D3963" t="s">
        <v>7016</v>
      </c>
      <c r="E3963" t="s">
        <v>1705</v>
      </c>
      <c r="H3963" t="str">
        <f>INDEX('Vensim Variables'!$B:$B,MATCH(EPS!$B3963,'Vensim Variables'!$A:$A,0))</f>
        <v>g pollutant</v>
      </c>
      <c r="I3963" t="str">
        <f t="shared" si="122"/>
        <v>VOC</v>
      </c>
      <c r="J3963">
        <f>INDEX(NoSettings!$C:$C,MATCH(EPS!$A3963,NoSettings!$A:$A,0))</f>
        <v>0</v>
      </c>
      <c r="K3963" s="109">
        <f>INDEX(GWP!$C$2:$C$13,MATCH(EPS!I3963,GWP!$B$2:$B$13,0))</f>
        <v>5</v>
      </c>
      <c r="L3963" s="5">
        <f t="shared" si="123"/>
        <v>0</v>
      </c>
    </row>
    <row r="3964" spans="1:12">
      <c r="A3964" t="s">
        <v>5683</v>
      </c>
      <c r="B3964" t="s">
        <v>5</v>
      </c>
      <c r="C3964" t="s">
        <v>1738</v>
      </c>
      <c r="D3964" t="s">
        <v>7016</v>
      </c>
      <c r="E3964" t="s">
        <v>1706</v>
      </c>
      <c r="H3964" t="str">
        <f>INDEX('Vensim Variables'!$B:$B,MATCH(EPS!$B3964,'Vensim Variables'!$A:$A,0))</f>
        <v>g pollutant</v>
      </c>
      <c r="I3964" t="str">
        <f t="shared" si="122"/>
        <v>CO</v>
      </c>
      <c r="J3964">
        <f>INDEX(NoSettings!$C:$C,MATCH(EPS!$A3964,NoSettings!$A:$A,0))</f>
        <v>0</v>
      </c>
      <c r="K3964" s="109">
        <f>INDEX(GWP!$C$2:$C$13,MATCH(EPS!I3964,GWP!$B$2:$B$13,0))</f>
        <v>1.8</v>
      </c>
      <c r="L3964" s="5">
        <f t="shared" si="123"/>
        <v>0</v>
      </c>
    </row>
    <row r="3965" spans="1:12">
      <c r="A3965" t="s">
        <v>5684</v>
      </c>
      <c r="B3965" t="s">
        <v>5</v>
      </c>
      <c r="C3965" t="s">
        <v>1738</v>
      </c>
      <c r="D3965" t="s">
        <v>7016</v>
      </c>
      <c r="E3965" t="s">
        <v>1707</v>
      </c>
      <c r="H3965" t="str">
        <f>INDEX('Vensim Variables'!$B:$B,MATCH(EPS!$B3965,'Vensim Variables'!$A:$A,0))</f>
        <v>g pollutant</v>
      </c>
      <c r="I3965" t="str">
        <f t="shared" si="122"/>
        <v>NOx</v>
      </c>
      <c r="J3965">
        <f>INDEX(NoSettings!$C:$C,MATCH(EPS!$A3965,NoSettings!$A:$A,0))</f>
        <v>0</v>
      </c>
      <c r="K3965" s="109">
        <f>INDEX(GWP!$C$2:$C$13,MATCH(EPS!I3965,GWP!$B$2:$B$13,0))</f>
        <v>-8.1999999999999993</v>
      </c>
      <c r="L3965" s="5">
        <f t="shared" si="123"/>
        <v>0</v>
      </c>
    </row>
    <row r="3966" spans="1:12">
      <c r="A3966" t="s">
        <v>5685</v>
      </c>
      <c r="B3966" t="s">
        <v>5</v>
      </c>
      <c r="C3966" t="s">
        <v>1738</v>
      </c>
      <c r="D3966" t="s">
        <v>7016</v>
      </c>
      <c r="E3966" t="s">
        <v>1708</v>
      </c>
      <c r="H3966" t="str">
        <f>INDEX('Vensim Variables'!$B:$B,MATCH(EPS!$B3966,'Vensim Variables'!$A:$A,0))</f>
        <v>g pollutant</v>
      </c>
      <c r="I3966" t="str">
        <f t="shared" si="122"/>
        <v>PM10</v>
      </c>
      <c r="J3966">
        <f>INDEX(NoSettings!$C:$C,MATCH(EPS!$A3966,NoSettings!$A:$A,0))</f>
        <v>0</v>
      </c>
      <c r="K3966" s="109">
        <f>INDEX(GWP!$C$2:$C$13,MATCH(EPS!I3966,GWP!$B$2:$B$13,0))</f>
        <v>0</v>
      </c>
      <c r="L3966" s="5">
        <f t="shared" si="123"/>
        <v>0</v>
      </c>
    </row>
    <row r="3967" spans="1:12">
      <c r="A3967" t="s">
        <v>5686</v>
      </c>
      <c r="B3967" t="s">
        <v>5</v>
      </c>
      <c r="C3967" t="s">
        <v>1738</v>
      </c>
      <c r="D3967" t="s">
        <v>7016</v>
      </c>
      <c r="E3967" t="s">
        <v>1709</v>
      </c>
      <c r="H3967" t="str">
        <f>INDEX('Vensim Variables'!$B:$B,MATCH(EPS!$B3967,'Vensim Variables'!$A:$A,0))</f>
        <v>g pollutant</v>
      </c>
      <c r="I3967" t="str">
        <f t="shared" si="122"/>
        <v>PM25</v>
      </c>
      <c r="J3967">
        <f>INDEX(NoSettings!$C:$C,MATCH(EPS!$A3967,NoSettings!$A:$A,0))</f>
        <v>0</v>
      </c>
      <c r="K3967" s="109">
        <f>INDEX(GWP!$C$2:$C$13,MATCH(EPS!I3967,GWP!$B$2:$B$13,0))</f>
        <v>0</v>
      </c>
      <c r="L3967" s="5">
        <f t="shared" si="123"/>
        <v>0</v>
      </c>
    </row>
    <row r="3968" spans="1:12">
      <c r="A3968" t="s">
        <v>5687</v>
      </c>
      <c r="B3968" t="s">
        <v>5</v>
      </c>
      <c r="C3968" t="s">
        <v>1738</v>
      </c>
      <c r="D3968" t="s">
        <v>7016</v>
      </c>
      <c r="E3968" t="s">
        <v>1710</v>
      </c>
      <c r="H3968" t="str">
        <f>INDEX('Vensim Variables'!$B:$B,MATCH(EPS!$B3968,'Vensim Variables'!$A:$A,0))</f>
        <v>g pollutant</v>
      </c>
      <c r="I3968" t="str">
        <f t="shared" si="122"/>
        <v>SOx</v>
      </c>
      <c r="J3968">
        <f>INDEX(NoSettings!$C:$C,MATCH(EPS!$A3968,NoSettings!$A:$A,0))</f>
        <v>0</v>
      </c>
      <c r="K3968" s="109">
        <f>INDEX(GWP!$C$2:$C$13,MATCH(EPS!I3968,GWP!$B$2:$B$13,0))</f>
        <v>0</v>
      </c>
      <c r="L3968" s="5">
        <f t="shared" si="123"/>
        <v>0</v>
      </c>
    </row>
    <row r="3969" spans="1:12">
      <c r="A3969" t="s">
        <v>5688</v>
      </c>
      <c r="B3969" t="s">
        <v>5</v>
      </c>
      <c r="C3969" t="s">
        <v>1738</v>
      </c>
      <c r="D3969" t="s">
        <v>7016</v>
      </c>
      <c r="E3969" t="s">
        <v>1711</v>
      </c>
      <c r="H3969" t="str">
        <f>INDEX('Vensim Variables'!$B:$B,MATCH(EPS!$B3969,'Vensim Variables'!$A:$A,0))</f>
        <v>g pollutant</v>
      </c>
      <c r="I3969" t="str">
        <f t="shared" si="122"/>
        <v>BC</v>
      </c>
      <c r="J3969">
        <f>INDEX(NoSettings!$C:$C,MATCH(EPS!$A3969,NoSettings!$A:$A,0))</f>
        <v>0</v>
      </c>
      <c r="K3969" s="109">
        <f>INDEX(GWP!$C$2:$C$13,MATCH(EPS!I3969,GWP!$B$2:$B$13,0))</f>
        <v>345</v>
      </c>
      <c r="L3969" s="5">
        <f t="shared" si="123"/>
        <v>0</v>
      </c>
    </row>
    <row r="3970" spans="1:12">
      <c r="A3970" t="s">
        <v>5689</v>
      </c>
      <c r="B3970" t="s">
        <v>5</v>
      </c>
      <c r="C3970" t="s">
        <v>1738</v>
      </c>
      <c r="D3970" t="s">
        <v>7016</v>
      </c>
      <c r="E3970" t="s">
        <v>1712</v>
      </c>
      <c r="H3970" t="str">
        <f>INDEX('Vensim Variables'!$B:$B,MATCH(EPS!$B3970,'Vensim Variables'!$A:$A,0))</f>
        <v>g pollutant</v>
      </c>
      <c r="I3970" t="str">
        <f t="shared" si="122"/>
        <v>OC</v>
      </c>
      <c r="J3970">
        <f>INDEX(NoSettings!$C:$C,MATCH(EPS!$A3970,NoSettings!$A:$A,0))</f>
        <v>0</v>
      </c>
      <c r="K3970" s="109">
        <f>INDEX(GWP!$C$2:$C$13,MATCH(EPS!I3970,GWP!$B$2:$B$13,0))</f>
        <v>-46</v>
      </c>
      <c r="L3970" s="5">
        <f t="shared" si="123"/>
        <v>0</v>
      </c>
    </row>
    <row r="3971" spans="1:12">
      <c r="A3971" t="s">
        <v>5690</v>
      </c>
      <c r="B3971" t="s">
        <v>5</v>
      </c>
      <c r="C3971" t="s">
        <v>1738</v>
      </c>
      <c r="D3971" t="s">
        <v>7016</v>
      </c>
      <c r="E3971" t="s">
        <v>1713</v>
      </c>
      <c r="H3971" t="str">
        <f>INDEX('Vensim Variables'!$B:$B,MATCH(EPS!$B3971,'Vensim Variables'!$A:$A,0))</f>
        <v>g pollutant</v>
      </c>
      <c r="I3971" t="str">
        <f t="shared" ref="I3971:I4034" si="124">IF(OR(C3971="CO2",C3971="CH4",C3971="N2O",C3971="F gases",C3971="VOC",C3971="CO",C3971="NOx",C3971="PM10",C3971="PM25",C3971="SOx",C3971="BC",C3971="OC"),C3971,IF(OR(D3971="CO2",D3971="CH4",D3971="N2O",D3971="F gases",D3971="VOC",D3971="CO",D3971="NOx",D3971="PM10",D3971="PM25",D3971="SOx",D3971="BC",D3971="OC"),D3971,IF(OR(E3971="CO2",E3971="CH4",E3971="N2O",E3971="F gases",E3971="VOC",E3971="CO",E3971="NOx",E3971="PM10",E3971="PM25",E3971="SOx",E3971="BC",E3971="OC"),E3971,"NA")))</f>
        <v>CH4</v>
      </c>
      <c r="J3971">
        <f>INDEX(NoSettings!$C:$C,MATCH(EPS!$A3971,NoSettings!$A:$A,0))</f>
        <v>0</v>
      </c>
      <c r="K3971" s="109">
        <f>INDEX(GWP!$C$2:$C$13,MATCH(EPS!I3971,GWP!$B$2:$B$13,0))</f>
        <v>28</v>
      </c>
      <c r="L3971" s="5">
        <f t="shared" ref="L3971:L4034" si="125">IF(H3971="g pollutant",K3971*J3971/10^12,IF(H3971="MMTCO2e",J3971,IF(H3971="MWh",J3971,0)))</f>
        <v>0</v>
      </c>
    </row>
    <row r="3972" spans="1:12">
      <c r="A3972" t="s">
        <v>5691</v>
      </c>
      <c r="B3972" t="s">
        <v>5</v>
      </c>
      <c r="C3972" t="s">
        <v>1738</v>
      </c>
      <c r="D3972" t="s">
        <v>7016</v>
      </c>
      <c r="E3972" t="s">
        <v>1714</v>
      </c>
      <c r="H3972" t="str">
        <f>INDEX('Vensim Variables'!$B:$B,MATCH(EPS!$B3972,'Vensim Variables'!$A:$A,0))</f>
        <v>g pollutant</v>
      </c>
      <c r="I3972" t="str">
        <f t="shared" si="124"/>
        <v>N2O</v>
      </c>
      <c r="J3972">
        <f>INDEX(NoSettings!$C:$C,MATCH(EPS!$A3972,NoSettings!$A:$A,0))</f>
        <v>0</v>
      </c>
      <c r="K3972" s="109">
        <f>INDEX(GWP!$C$2:$C$13,MATCH(EPS!I3972,GWP!$B$2:$B$13,0))</f>
        <v>265</v>
      </c>
      <c r="L3972" s="5">
        <f t="shared" si="125"/>
        <v>0</v>
      </c>
    </row>
    <row r="3973" spans="1:12">
      <c r="A3973" t="s">
        <v>5692</v>
      </c>
      <c r="B3973" t="s">
        <v>5</v>
      </c>
      <c r="C3973" t="s">
        <v>1738</v>
      </c>
      <c r="D3973" t="s">
        <v>7016</v>
      </c>
      <c r="E3973" t="s">
        <v>1715</v>
      </c>
      <c r="H3973" t="str">
        <f>INDEX('Vensim Variables'!$B:$B,MATCH(EPS!$B3973,'Vensim Variables'!$A:$A,0))</f>
        <v>g pollutant</v>
      </c>
      <c r="I3973" t="str">
        <f t="shared" si="124"/>
        <v>F gases</v>
      </c>
      <c r="J3973">
        <f>INDEX(NoSettings!$C:$C,MATCH(EPS!$A3973,NoSettings!$A:$A,0))</f>
        <v>0</v>
      </c>
      <c r="K3973" s="109">
        <f>INDEX(GWP!$C$2:$C$13,MATCH(EPS!I3973,GWP!$B$2:$B$13,0))</f>
        <v>1</v>
      </c>
      <c r="L3973" s="5">
        <f t="shared" si="125"/>
        <v>0</v>
      </c>
    </row>
    <row r="3974" spans="1:12">
      <c r="A3974" t="s">
        <v>5693</v>
      </c>
      <c r="B3974" t="s">
        <v>5</v>
      </c>
      <c r="C3974" t="s">
        <v>1738</v>
      </c>
      <c r="D3974" t="s">
        <v>7017</v>
      </c>
      <c r="E3974" t="s">
        <v>1702</v>
      </c>
      <c r="H3974" t="str">
        <f>INDEX('Vensim Variables'!$B:$B,MATCH(EPS!$B3974,'Vensim Variables'!$A:$A,0))</f>
        <v>g pollutant</v>
      </c>
      <c r="I3974" t="str">
        <f t="shared" si="124"/>
        <v>CO2</v>
      </c>
      <c r="J3974">
        <f>INDEX(NoSettings!$C:$C,MATCH(EPS!$A3974,NoSettings!$A:$A,0))</f>
        <v>0</v>
      </c>
      <c r="K3974" s="109">
        <f>INDEX(GWP!$C$2:$C$13,MATCH(EPS!I3974,GWP!$B$2:$B$13,0))</f>
        <v>1</v>
      </c>
      <c r="L3974" s="5">
        <f t="shared" si="125"/>
        <v>0</v>
      </c>
    </row>
    <row r="3975" spans="1:12">
      <c r="A3975" t="s">
        <v>5694</v>
      </c>
      <c r="B3975" t="s">
        <v>5</v>
      </c>
      <c r="C3975" t="s">
        <v>1738</v>
      </c>
      <c r="D3975" t="s">
        <v>7017</v>
      </c>
      <c r="E3975" t="s">
        <v>1705</v>
      </c>
      <c r="H3975" t="str">
        <f>INDEX('Vensim Variables'!$B:$B,MATCH(EPS!$B3975,'Vensim Variables'!$A:$A,0))</f>
        <v>g pollutant</v>
      </c>
      <c r="I3975" t="str">
        <f t="shared" si="124"/>
        <v>VOC</v>
      </c>
      <c r="J3975">
        <f>INDEX(NoSettings!$C:$C,MATCH(EPS!$A3975,NoSettings!$A:$A,0))</f>
        <v>0</v>
      </c>
      <c r="K3975" s="109">
        <f>INDEX(GWP!$C$2:$C$13,MATCH(EPS!I3975,GWP!$B$2:$B$13,0))</f>
        <v>5</v>
      </c>
      <c r="L3975" s="5">
        <f t="shared" si="125"/>
        <v>0</v>
      </c>
    </row>
    <row r="3976" spans="1:12">
      <c r="A3976" t="s">
        <v>5695</v>
      </c>
      <c r="B3976" t="s">
        <v>5</v>
      </c>
      <c r="C3976" t="s">
        <v>1738</v>
      </c>
      <c r="D3976" t="s">
        <v>7017</v>
      </c>
      <c r="E3976" t="s">
        <v>1706</v>
      </c>
      <c r="H3976" t="str">
        <f>INDEX('Vensim Variables'!$B:$B,MATCH(EPS!$B3976,'Vensim Variables'!$A:$A,0))</f>
        <v>g pollutant</v>
      </c>
      <c r="I3976" t="str">
        <f t="shared" si="124"/>
        <v>CO</v>
      </c>
      <c r="J3976">
        <f>INDEX(NoSettings!$C:$C,MATCH(EPS!$A3976,NoSettings!$A:$A,0))</f>
        <v>0</v>
      </c>
      <c r="K3976" s="109">
        <f>INDEX(GWP!$C$2:$C$13,MATCH(EPS!I3976,GWP!$B$2:$B$13,0))</f>
        <v>1.8</v>
      </c>
      <c r="L3976" s="5">
        <f t="shared" si="125"/>
        <v>0</v>
      </c>
    </row>
    <row r="3977" spans="1:12">
      <c r="A3977" t="s">
        <v>5696</v>
      </c>
      <c r="B3977" t="s">
        <v>5</v>
      </c>
      <c r="C3977" t="s">
        <v>1738</v>
      </c>
      <c r="D3977" t="s">
        <v>7017</v>
      </c>
      <c r="E3977" t="s">
        <v>1707</v>
      </c>
      <c r="H3977" t="str">
        <f>INDEX('Vensim Variables'!$B:$B,MATCH(EPS!$B3977,'Vensim Variables'!$A:$A,0))</f>
        <v>g pollutant</v>
      </c>
      <c r="I3977" t="str">
        <f t="shared" si="124"/>
        <v>NOx</v>
      </c>
      <c r="J3977">
        <f>INDEX(NoSettings!$C:$C,MATCH(EPS!$A3977,NoSettings!$A:$A,0))</f>
        <v>0</v>
      </c>
      <c r="K3977" s="109">
        <f>INDEX(GWP!$C$2:$C$13,MATCH(EPS!I3977,GWP!$B$2:$B$13,0))</f>
        <v>-8.1999999999999993</v>
      </c>
      <c r="L3977" s="5">
        <f t="shared" si="125"/>
        <v>0</v>
      </c>
    </row>
    <row r="3978" spans="1:12">
      <c r="A3978" t="s">
        <v>5697</v>
      </c>
      <c r="B3978" t="s">
        <v>5</v>
      </c>
      <c r="C3978" t="s">
        <v>1738</v>
      </c>
      <c r="D3978" t="s">
        <v>7017</v>
      </c>
      <c r="E3978" t="s">
        <v>1708</v>
      </c>
      <c r="H3978" t="str">
        <f>INDEX('Vensim Variables'!$B:$B,MATCH(EPS!$B3978,'Vensim Variables'!$A:$A,0))</f>
        <v>g pollutant</v>
      </c>
      <c r="I3978" t="str">
        <f t="shared" si="124"/>
        <v>PM10</v>
      </c>
      <c r="J3978">
        <f>INDEX(NoSettings!$C:$C,MATCH(EPS!$A3978,NoSettings!$A:$A,0))</f>
        <v>0</v>
      </c>
      <c r="K3978" s="109">
        <f>INDEX(GWP!$C$2:$C$13,MATCH(EPS!I3978,GWP!$B$2:$B$13,0))</f>
        <v>0</v>
      </c>
      <c r="L3978" s="5">
        <f t="shared" si="125"/>
        <v>0</v>
      </c>
    </row>
    <row r="3979" spans="1:12">
      <c r="A3979" t="s">
        <v>5698</v>
      </c>
      <c r="B3979" t="s">
        <v>5</v>
      </c>
      <c r="C3979" t="s">
        <v>1738</v>
      </c>
      <c r="D3979" t="s">
        <v>7017</v>
      </c>
      <c r="E3979" t="s">
        <v>1709</v>
      </c>
      <c r="H3979" t="str">
        <f>INDEX('Vensim Variables'!$B:$B,MATCH(EPS!$B3979,'Vensim Variables'!$A:$A,0))</f>
        <v>g pollutant</v>
      </c>
      <c r="I3979" t="str">
        <f t="shared" si="124"/>
        <v>PM25</v>
      </c>
      <c r="J3979">
        <f>INDEX(NoSettings!$C:$C,MATCH(EPS!$A3979,NoSettings!$A:$A,0))</f>
        <v>0</v>
      </c>
      <c r="K3979" s="109">
        <f>INDEX(GWP!$C$2:$C$13,MATCH(EPS!I3979,GWP!$B$2:$B$13,0))</f>
        <v>0</v>
      </c>
      <c r="L3979" s="5">
        <f t="shared" si="125"/>
        <v>0</v>
      </c>
    </row>
    <row r="3980" spans="1:12">
      <c r="A3980" t="s">
        <v>5699</v>
      </c>
      <c r="B3980" t="s">
        <v>5</v>
      </c>
      <c r="C3980" t="s">
        <v>1738</v>
      </c>
      <c r="D3980" t="s">
        <v>7017</v>
      </c>
      <c r="E3980" t="s">
        <v>1710</v>
      </c>
      <c r="H3980" t="str">
        <f>INDEX('Vensim Variables'!$B:$B,MATCH(EPS!$B3980,'Vensim Variables'!$A:$A,0))</f>
        <v>g pollutant</v>
      </c>
      <c r="I3980" t="str">
        <f t="shared" si="124"/>
        <v>SOx</v>
      </c>
      <c r="J3980">
        <f>INDEX(NoSettings!$C:$C,MATCH(EPS!$A3980,NoSettings!$A:$A,0))</f>
        <v>0</v>
      </c>
      <c r="K3980" s="109">
        <f>INDEX(GWP!$C$2:$C$13,MATCH(EPS!I3980,GWP!$B$2:$B$13,0))</f>
        <v>0</v>
      </c>
      <c r="L3980" s="5">
        <f t="shared" si="125"/>
        <v>0</v>
      </c>
    </row>
    <row r="3981" spans="1:12">
      <c r="A3981" t="s">
        <v>5700</v>
      </c>
      <c r="B3981" t="s">
        <v>5</v>
      </c>
      <c r="C3981" t="s">
        <v>1738</v>
      </c>
      <c r="D3981" t="s">
        <v>7017</v>
      </c>
      <c r="E3981" t="s">
        <v>1711</v>
      </c>
      <c r="H3981" t="str">
        <f>INDEX('Vensim Variables'!$B:$B,MATCH(EPS!$B3981,'Vensim Variables'!$A:$A,0))</f>
        <v>g pollutant</v>
      </c>
      <c r="I3981" t="str">
        <f t="shared" si="124"/>
        <v>BC</v>
      </c>
      <c r="J3981">
        <f>INDEX(NoSettings!$C:$C,MATCH(EPS!$A3981,NoSettings!$A:$A,0))</f>
        <v>0</v>
      </c>
      <c r="K3981" s="109">
        <f>INDEX(GWP!$C$2:$C$13,MATCH(EPS!I3981,GWP!$B$2:$B$13,0))</f>
        <v>345</v>
      </c>
      <c r="L3981" s="5">
        <f t="shared" si="125"/>
        <v>0</v>
      </c>
    </row>
    <row r="3982" spans="1:12">
      <c r="A3982" t="s">
        <v>5701</v>
      </c>
      <c r="B3982" t="s">
        <v>5</v>
      </c>
      <c r="C3982" t="s">
        <v>1738</v>
      </c>
      <c r="D3982" t="s">
        <v>7017</v>
      </c>
      <c r="E3982" t="s">
        <v>1712</v>
      </c>
      <c r="H3982" t="str">
        <f>INDEX('Vensim Variables'!$B:$B,MATCH(EPS!$B3982,'Vensim Variables'!$A:$A,0))</f>
        <v>g pollutant</v>
      </c>
      <c r="I3982" t="str">
        <f t="shared" si="124"/>
        <v>OC</v>
      </c>
      <c r="J3982">
        <f>INDEX(NoSettings!$C:$C,MATCH(EPS!$A3982,NoSettings!$A:$A,0))</f>
        <v>0</v>
      </c>
      <c r="K3982" s="109">
        <f>INDEX(GWP!$C$2:$C$13,MATCH(EPS!I3982,GWP!$B$2:$B$13,0))</f>
        <v>-46</v>
      </c>
      <c r="L3982" s="5">
        <f t="shared" si="125"/>
        <v>0</v>
      </c>
    </row>
    <row r="3983" spans="1:12">
      <c r="A3983" t="s">
        <v>5702</v>
      </c>
      <c r="B3983" t="s">
        <v>5</v>
      </c>
      <c r="C3983" t="s">
        <v>1738</v>
      </c>
      <c r="D3983" t="s">
        <v>7017</v>
      </c>
      <c r="E3983" t="s">
        <v>1713</v>
      </c>
      <c r="H3983" t="str">
        <f>INDEX('Vensim Variables'!$B:$B,MATCH(EPS!$B3983,'Vensim Variables'!$A:$A,0))</f>
        <v>g pollutant</v>
      </c>
      <c r="I3983" t="str">
        <f t="shared" si="124"/>
        <v>CH4</v>
      </c>
      <c r="J3983">
        <f>INDEX(NoSettings!$C:$C,MATCH(EPS!$A3983,NoSettings!$A:$A,0))</f>
        <v>0</v>
      </c>
      <c r="K3983" s="109">
        <f>INDEX(GWP!$C$2:$C$13,MATCH(EPS!I3983,GWP!$B$2:$B$13,0))</f>
        <v>28</v>
      </c>
      <c r="L3983" s="5">
        <f t="shared" si="125"/>
        <v>0</v>
      </c>
    </row>
    <row r="3984" spans="1:12">
      <c r="A3984" t="s">
        <v>5703</v>
      </c>
      <c r="B3984" t="s">
        <v>5</v>
      </c>
      <c r="C3984" t="s">
        <v>1738</v>
      </c>
      <c r="D3984" t="s">
        <v>7017</v>
      </c>
      <c r="E3984" t="s">
        <v>1714</v>
      </c>
      <c r="H3984" t="str">
        <f>INDEX('Vensim Variables'!$B:$B,MATCH(EPS!$B3984,'Vensim Variables'!$A:$A,0))</f>
        <v>g pollutant</v>
      </c>
      <c r="I3984" t="str">
        <f t="shared" si="124"/>
        <v>N2O</v>
      </c>
      <c r="J3984">
        <f>INDEX(NoSettings!$C:$C,MATCH(EPS!$A3984,NoSettings!$A:$A,0))</f>
        <v>0</v>
      </c>
      <c r="K3984" s="109">
        <f>INDEX(GWP!$C$2:$C$13,MATCH(EPS!I3984,GWP!$B$2:$B$13,0))</f>
        <v>265</v>
      </c>
      <c r="L3984" s="5">
        <f t="shared" si="125"/>
        <v>0</v>
      </c>
    </row>
    <row r="3985" spans="1:12">
      <c r="A3985" t="s">
        <v>5704</v>
      </c>
      <c r="B3985" t="s">
        <v>5</v>
      </c>
      <c r="C3985" t="s">
        <v>1738</v>
      </c>
      <c r="D3985" t="s">
        <v>7017</v>
      </c>
      <c r="E3985" t="s">
        <v>1715</v>
      </c>
      <c r="H3985" t="str">
        <f>INDEX('Vensim Variables'!$B:$B,MATCH(EPS!$B3985,'Vensim Variables'!$A:$A,0))</f>
        <v>g pollutant</v>
      </c>
      <c r="I3985" t="str">
        <f t="shared" si="124"/>
        <v>F gases</v>
      </c>
      <c r="J3985">
        <f>INDEX(NoSettings!$C:$C,MATCH(EPS!$A3985,NoSettings!$A:$A,0))</f>
        <v>0</v>
      </c>
      <c r="K3985" s="109">
        <f>INDEX(GWP!$C$2:$C$13,MATCH(EPS!I3985,GWP!$B$2:$B$13,0))</f>
        <v>1</v>
      </c>
      <c r="L3985" s="5">
        <f t="shared" si="125"/>
        <v>0</v>
      </c>
    </row>
    <row r="3986" spans="1:12">
      <c r="A3986" t="s">
        <v>5705</v>
      </c>
      <c r="B3986" t="s">
        <v>5</v>
      </c>
      <c r="C3986" t="s">
        <v>1738</v>
      </c>
      <c r="D3986" t="s">
        <v>7018</v>
      </c>
      <c r="E3986" t="s">
        <v>1702</v>
      </c>
      <c r="H3986" t="str">
        <f>INDEX('Vensim Variables'!$B:$B,MATCH(EPS!$B3986,'Vensim Variables'!$A:$A,0))</f>
        <v>g pollutant</v>
      </c>
      <c r="I3986" t="str">
        <f t="shared" si="124"/>
        <v>CO2</v>
      </c>
      <c r="J3986">
        <f>INDEX(NoSettings!$C:$C,MATCH(EPS!$A3986,NoSettings!$A:$A,0))</f>
        <v>0</v>
      </c>
      <c r="K3986" s="109">
        <f>INDEX(GWP!$C$2:$C$13,MATCH(EPS!I3986,GWP!$B$2:$B$13,0))</f>
        <v>1</v>
      </c>
      <c r="L3986" s="5">
        <f t="shared" si="125"/>
        <v>0</v>
      </c>
    </row>
    <row r="3987" spans="1:12">
      <c r="A3987" t="s">
        <v>5706</v>
      </c>
      <c r="B3987" t="s">
        <v>5</v>
      </c>
      <c r="C3987" t="s">
        <v>1738</v>
      </c>
      <c r="D3987" t="s">
        <v>7018</v>
      </c>
      <c r="E3987" t="s">
        <v>1705</v>
      </c>
      <c r="H3987" t="str">
        <f>INDEX('Vensim Variables'!$B:$B,MATCH(EPS!$B3987,'Vensim Variables'!$A:$A,0))</f>
        <v>g pollutant</v>
      </c>
      <c r="I3987" t="str">
        <f t="shared" si="124"/>
        <v>VOC</v>
      </c>
      <c r="J3987">
        <f>INDEX(NoSettings!$C:$C,MATCH(EPS!$A3987,NoSettings!$A:$A,0))</f>
        <v>0</v>
      </c>
      <c r="K3987" s="109">
        <f>INDEX(GWP!$C$2:$C$13,MATCH(EPS!I3987,GWP!$B$2:$B$13,0))</f>
        <v>5</v>
      </c>
      <c r="L3987" s="5">
        <f t="shared" si="125"/>
        <v>0</v>
      </c>
    </row>
    <row r="3988" spans="1:12">
      <c r="A3988" t="s">
        <v>5707</v>
      </c>
      <c r="B3988" t="s">
        <v>5</v>
      </c>
      <c r="C3988" t="s">
        <v>1738</v>
      </c>
      <c r="D3988" t="s">
        <v>7018</v>
      </c>
      <c r="E3988" t="s">
        <v>1706</v>
      </c>
      <c r="H3988" t="str">
        <f>INDEX('Vensim Variables'!$B:$B,MATCH(EPS!$B3988,'Vensim Variables'!$A:$A,0))</f>
        <v>g pollutant</v>
      </c>
      <c r="I3988" t="str">
        <f t="shared" si="124"/>
        <v>CO</v>
      </c>
      <c r="J3988">
        <f>INDEX(NoSettings!$C:$C,MATCH(EPS!$A3988,NoSettings!$A:$A,0))</f>
        <v>0</v>
      </c>
      <c r="K3988" s="109">
        <f>INDEX(GWP!$C$2:$C$13,MATCH(EPS!I3988,GWP!$B$2:$B$13,0))</f>
        <v>1.8</v>
      </c>
      <c r="L3988" s="5">
        <f t="shared" si="125"/>
        <v>0</v>
      </c>
    </row>
    <row r="3989" spans="1:12">
      <c r="A3989" t="s">
        <v>5708</v>
      </c>
      <c r="B3989" t="s">
        <v>5</v>
      </c>
      <c r="C3989" t="s">
        <v>1738</v>
      </c>
      <c r="D3989" t="s">
        <v>7018</v>
      </c>
      <c r="E3989" t="s">
        <v>1707</v>
      </c>
      <c r="H3989" t="str">
        <f>INDEX('Vensim Variables'!$B:$B,MATCH(EPS!$B3989,'Vensim Variables'!$A:$A,0))</f>
        <v>g pollutant</v>
      </c>
      <c r="I3989" t="str">
        <f t="shared" si="124"/>
        <v>NOx</v>
      </c>
      <c r="J3989">
        <f>INDEX(NoSettings!$C:$C,MATCH(EPS!$A3989,NoSettings!$A:$A,0))</f>
        <v>0</v>
      </c>
      <c r="K3989" s="109">
        <f>INDEX(GWP!$C$2:$C$13,MATCH(EPS!I3989,GWP!$B$2:$B$13,0))</f>
        <v>-8.1999999999999993</v>
      </c>
      <c r="L3989" s="5">
        <f t="shared" si="125"/>
        <v>0</v>
      </c>
    </row>
    <row r="3990" spans="1:12">
      <c r="A3990" t="s">
        <v>5709</v>
      </c>
      <c r="B3990" t="s">
        <v>5</v>
      </c>
      <c r="C3990" t="s">
        <v>1738</v>
      </c>
      <c r="D3990" t="s">
        <v>7018</v>
      </c>
      <c r="E3990" t="s">
        <v>1708</v>
      </c>
      <c r="H3990" t="str">
        <f>INDEX('Vensim Variables'!$B:$B,MATCH(EPS!$B3990,'Vensim Variables'!$A:$A,0))</f>
        <v>g pollutant</v>
      </c>
      <c r="I3990" t="str">
        <f t="shared" si="124"/>
        <v>PM10</v>
      </c>
      <c r="J3990">
        <f>INDEX(NoSettings!$C:$C,MATCH(EPS!$A3990,NoSettings!$A:$A,0))</f>
        <v>0</v>
      </c>
      <c r="K3990" s="109">
        <f>INDEX(GWP!$C$2:$C$13,MATCH(EPS!I3990,GWP!$B$2:$B$13,0))</f>
        <v>0</v>
      </c>
      <c r="L3990" s="5">
        <f t="shared" si="125"/>
        <v>0</v>
      </c>
    </row>
    <row r="3991" spans="1:12">
      <c r="A3991" t="s">
        <v>5710</v>
      </c>
      <c r="B3991" t="s">
        <v>5</v>
      </c>
      <c r="C3991" t="s">
        <v>1738</v>
      </c>
      <c r="D3991" t="s">
        <v>7018</v>
      </c>
      <c r="E3991" t="s">
        <v>1709</v>
      </c>
      <c r="H3991" t="str">
        <f>INDEX('Vensim Variables'!$B:$B,MATCH(EPS!$B3991,'Vensim Variables'!$A:$A,0))</f>
        <v>g pollutant</v>
      </c>
      <c r="I3991" t="str">
        <f t="shared" si="124"/>
        <v>PM25</v>
      </c>
      <c r="J3991">
        <f>INDEX(NoSettings!$C:$C,MATCH(EPS!$A3991,NoSettings!$A:$A,0))</f>
        <v>0</v>
      </c>
      <c r="K3991" s="109">
        <f>INDEX(GWP!$C$2:$C$13,MATCH(EPS!I3991,GWP!$B$2:$B$13,0))</f>
        <v>0</v>
      </c>
      <c r="L3991" s="5">
        <f t="shared" si="125"/>
        <v>0</v>
      </c>
    </row>
    <row r="3992" spans="1:12">
      <c r="A3992" t="s">
        <v>5711</v>
      </c>
      <c r="B3992" t="s">
        <v>5</v>
      </c>
      <c r="C3992" t="s">
        <v>1738</v>
      </c>
      <c r="D3992" t="s">
        <v>7018</v>
      </c>
      <c r="E3992" t="s">
        <v>1710</v>
      </c>
      <c r="H3992" t="str">
        <f>INDEX('Vensim Variables'!$B:$B,MATCH(EPS!$B3992,'Vensim Variables'!$A:$A,0))</f>
        <v>g pollutant</v>
      </c>
      <c r="I3992" t="str">
        <f t="shared" si="124"/>
        <v>SOx</v>
      </c>
      <c r="J3992">
        <f>INDEX(NoSettings!$C:$C,MATCH(EPS!$A3992,NoSettings!$A:$A,0))</f>
        <v>0</v>
      </c>
      <c r="K3992" s="109">
        <f>INDEX(GWP!$C$2:$C$13,MATCH(EPS!I3992,GWP!$B$2:$B$13,0))</f>
        <v>0</v>
      </c>
      <c r="L3992" s="5">
        <f t="shared" si="125"/>
        <v>0</v>
      </c>
    </row>
    <row r="3993" spans="1:12">
      <c r="A3993" t="s">
        <v>5712</v>
      </c>
      <c r="B3993" t="s">
        <v>5</v>
      </c>
      <c r="C3993" t="s">
        <v>1738</v>
      </c>
      <c r="D3993" t="s">
        <v>7018</v>
      </c>
      <c r="E3993" t="s">
        <v>1711</v>
      </c>
      <c r="H3993" t="str">
        <f>INDEX('Vensim Variables'!$B:$B,MATCH(EPS!$B3993,'Vensim Variables'!$A:$A,0))</f>
        <v>g pollutant</v>
      </c>
      <c r="I3993" t="str">
        <f t="shared" si="124"/>
        <v>BC</v>
      </c>
      <c r="J3993">
        <f>INDEX(NoSettings!$C:$C,MATCH(EPS!$A3993,NoSettings!$A:$A,0))</f>
        <v>0</v>
      </c>
      <c r="K3993" s="109">
        <f>INDEX(GWP!$C$2:$C$13,MATCH(EPS!I3993,GWP!$B$2:$B$13,0))</f>
        <v>345</v>
      </c>
      <c r="L3993" s="5">
        <f t="shared" si="125"/>
        <v>0</v>
      </c>
    </row>
    <row r="3994" spans="1:12">
      <c r="A3994" t="s">
        <v>5713</v>
      </c>
      <c r="B3994" t="s">
        <v>5</v>
      </c>
      <c r="C3994" t="s">
        <v>1738</v>
      </c>
      <c r="D3994" t="s">
        <v>7018</v>
      </c>
      <c r="E3994" t="s">
        <v>1712</v>
      </c>
      <c r="H3994" t="str">
        <f>INDEX('Vensim Variables'!$B:$B,MATCH(EPS!$B3994,'Vensim Variables'!$A:$A,0))</f>
        <v>g pollutant</v>
      </c>
      <c r="I3994" t="str">
        <f t="shared" si="124"/>
        <v>OC</v>
      </c>
      <c r="J3994">
        <f>INDEX(NoSettings!$C:$C,MATCH(EPS!$A3994,NoSettings!$A:$A,0))</f>
        <v>0</v>
      </c>
      <c r="K3994" s="109">
        <f>INDEX(GWP!$C$2:$C$13,MATCH(EPS!I3994,GWP!$B$2:$B$13,0))</f>
        <v>-46</v>
      </c>
      <c r="L3994" s="5">
        <f t="shared" si="125"/>
        <v>0</v>
      </c>
    </row>
    <row r="3995" spans="1:12">
      <c r="A3995" t="s">
        <v>5714</v>
      </c>
      <c r="B3995" t="s">
        <v>5</v>
      </c>
      <c r="C3995" t="s">
        <v>1738</v>
      </c>
      <c r="D3995" t="s">
        <v>7018</v>
      </c>
      <c r="E3995" t="s">
        <v>1713</v>
      </c>
      <c r="H3995" t="str">
        <f>INDEX('Vensim Variables'!$B:$B,MATCH(EPS!$B3995,'Vensim Variables'!$A:$A,0))</f>
        <v>g pollutant</v>
      </c>
      <c r="I3995" t="str">
        <f t="shared" si="124"/>
        <v>CH4</v>
      </c>
      <c r="J3995">
        <f>INDEX(NoSettings!$C:$C,MATCH(EPS!$A3995,NoSettings!$A:$A,0))</f>
        <v>0</v>
      </c>
      <c r="K3995" s="109">
        <f>INDEX(GWP!$C$2:$C$13,MATCH(EPS!I3995,GWP!$B$2:$B$13,0))</f>
        <v>28</v>
      </c>
      <c r="L3995" s="5">
        <f t="shared" si="125"/>
        <v>0</v>
      </c>
    </row>
    <row r="3996" spans="1:12">
      <c r="A3996" t="s">
        <v>5715</v>
      </c>
      <c r="B3996" t="s">
        <v>5</v>
      </c>
      <c r="C3996" t="s">
        <v>1738</v>
      </c>
      <c r="D3996" t="s">
        <v>7018</v>
      </c>
      <c r="E3996" t="s">
        <v>1714</v>
      </c>
      <c r="H3996" t="str">
        <f>INDEX('Vensim Variables'!$B:$B,MATCH(EPS!$B3996,'Vensim Variables'!$A:$A,0))</f>
        <v>g pollutant</v>
      </c>
      <c r="I3996" t="str">
        <f t="shared" si="124"/>
        <v>N2O</v>
      </c>
      <c r="J3996">
        <f>INDEX(NoSettings!$C:$C,MATCH(EPS!$A3996,NoSettings!$A:$A,0))</f>
        <v>0</v>
      </c>
      <c r="K3996" s="109">
        <f>INDEX(GWP!$C$2:$C$13,MATCH(EPS!I3996,GWP!$B$2:$B$13,0))</f>
        <v>265</v>
      </c>
      <c r="L3996" s="5">
        <f t="shared" si="125"/>
        <v>0</v>
      </c>
    </row>
    <row r="3997" spans="1:12">
      <c r="A3997" t="s">
        <v>5716</v>
      </c>
      <c r="B3997" t="s">
        <v>5</v>
      </c>
      <c r="C3997" t="s">
        <v>1738</v>
      </c>
      <c r="D3997" t="s">
        <v>7018</v>
      </c>
      <c r="E3997" t="s">
        <v>1715</v>
      </c>
      <c r="H3997" t="str">
        <f>INDEX('Vensim Variables'!$B:$B,MATCH(EPS!$B3997,'Vensim Variables'!$A:$A,0))</f>
        <v>g pollutant</v>
      </c>
      <c r="I3997" t="str">
        <f t="shared" si="124"/>
        <v>F gases</v>
      </c>
      <c r="J3997">
        <f>INDEX(NoSettings!$C:$C,MATCH(EPS!$A3997,NoSettings!$A:$A,0))</f>
        <v>0</v>
      </c>
      <c r="K3997" s="109">
        <f>INDEX(GWP!$C$2:$C$13,MATCH(EPS!I3997,GWP!$B$2:$B$13,0))</f>
        <v>1</v>
      </c>
      <c r="L3997" s="5">
        <f t="shared" si="125"/>
        <v>0</v>
      </c>
    </row>
    <row r="3998" spans="1:12">
      <c r="A3998" t="s">
        <v>5717</v>
      </c>
      <c r="B3998" t="s">
        <v>5</v>
      </c>
      <c r="C3998" t="s">
        <v>1738</v>
      </c>
      <c r="D3998" t="s">
        <v>7019</v>
      </c>
      <c r="E3998" t="s">
        <v>1702</v>
      </c>
      <c r="H3998" t="str">
        <f>INDEX('Vensim Variables'!$B:$B,MATCH(EPS!$B3998,'Vensim Variables'!$A:$A,0))</f>
        <v>g pollutant</v>
      </c>
      <c r="I3998" t="str">
        <f t="shared" si="124"/>
        <v>CO2</v>
      </c>
      <c r="J3998">
        <f>INDEX(NoSettings!$C:$C,MATCH(EPS!$A3998,NoSettings!$A:$A,0))</f>
        <v>0</v>
      </c>
      <c r="K3998" s="109">
        <f>INDEX(GWP!$C$2:$C$13,MATCH(EPS!I3998,GWP!$B$2:$B$13,0))</f>
        <v>1</v>
      </c>
      <c r="L3998" s="5">
        <f t="shared" si="125"/>
        <v>0</v>
      </c>
    </row>
    <row r="3999" spans="1:12">
      <c r="A3999" t="s">
        <v>5718</v>
      </c>
      <c r="B3999" t="s">
        <v>5</v>
      </c>
      <c r="C3999" t="s">
        <v>1738</v>
      </c>
      <c r="D3999" t="s">
        <v>7019</v>
      </c>
      <c r="E3999" t="s">
        <v>1705</v>
      </c>
      <c r="H3999" t="str">
        <f>INDEX('Vensim Variables'!$B:$B,MATCH(EPS!$B3999,'Vensim Variables'!$A:$A,0))</f>
        <v>g pollutant</v>
      </c>
      <c r="I3999" t="str">
        <f t="shared" si="124"/>
        <v>VOC</v>
      </c>
      <c r="J3999">
        <f>INDEX(NoSettings!$C:$C,MATCH(EPS!$A3999,NoSettings!$A:$A,0))</f>
        <v>0</v>
      </c>
      <c r="K3999" s="109">
        <f>INDEX(GWP!$C$2:$C$13,MATCH(EPS!I3999,GWP!$B$2:$B$13,0))</f>
        <v>5</v>
      </c>
      <c r="L3999" s="5">
        <f t="shared" si="125"/>
        <v>0</v>
      </c>
    </row>
    <row r="4000" spans="1:12">
      <c r="A4000" t="s">
        <v>5719</v>
      </c>
      <c r="B4000" t="s">
        <v>5</v>
      </c>
      <c r="C4000" t="s">
        <v>1738</v>
      </c>
      <c r="D4000" t="s">
        <v>7019</v>
      </c>
      <c r="E4000" t="s">
        <v>1706</v>
      </c>
      <c r="H4000" t="str">
        <f>INDEX('Vensim Variables'!$B:$B,MATCH(EPS!$B4000,'Vensim Variables'!$A:$A,0))</f>
        <v>g pollutant</v>
      </c>
      <c r="I4000" t="str">
        <f t="shared" si="124"/>
        <v>CO</v>
      </c>
      <c r="J4000">
        <f>INDEX(NoSettings!$C:$C,MATCH(EPS!$A4000,NoSettings!$A:$A,0))</f>
        <v>0</v>
      </c>
      <c r="K4000" s="109">
        <f>INDEX(GWP!$C$2:$C$13,MATCH(EPS!I4000,GWP!$B$2:$B$13,0))</f>
        <v>1.8</v>
      </c>
      <c r="L4000" s="5">
        <f t="shared" si="125"/>
        <v>0</v>
      </c>
    </row>
    <row r="4001" spans="1:12">
      <c r="A4001" t="s">
        <v>5720</v>
      </c>
      <c r="B4001" t="s">
        <v>5</v>
      </c>
      <c r="C4001" t="s">
        <v>1738</v>
      </c>
      <c r="D4001" t="s">
        <v>7019</v>
      </c>
      <c r="E4001" t="s">
        <v>1707</v>
      </c>
      <c r="H4001" t="str">
        <f>INDEX('Vensim Variables'!$B:$B,MATCH(EPS!$B4001,'Vensim Variables'!$A:$A,0))</f>
        <v>g pollutant</v>
      </c>
      <c r="I4001" t="str">
        <f t="shared" si="124"/>
        <v>NOx</v>
      </c>
      <c r="J4001">
        <f>INDEX(NoSettings!$C:$C,MATCH(EPS!$A4001,NoSettings!$A:$A,0))</f>
        <v>0</v>
      </c>
      <c r="K4001" s="109">
        <f>INDEX(GWP!$C$2:$C$13,MATCH(EPS!I4001,GWP!$B$2:$B$13,0))</f>
        <v>-8.1999999999999993</v>
      </c>
      <c r="L4001" s="5">
        <f t="shared" si="125"/>
        <v>0</v>
      </c>
    </row>
    <row r="4002" spans="1:12">
      <c r="A4002" t="s">
        <v>5721</v>
      </c>
      <c r="B4002" t="s">
        <v>5</v>
      </c>
      <c r="C4002" t="s">
        <v>1738</v>
      </c>
      <c r="D4002" t="s">
        <v>7019</v>
      </c>
      <c r="E4002" t="s">
        <v>1708</v>
      </c>
      <c r="H4002" t="str">
        <f>INDEX('Vensim Variables'!$B:$B,MATCH(EPS!$B4002,'Vensim Variables'!$A:$A,0))</f>
        <v>g pollutant</v>
      </c>
      <c r="I4002" t="str">
        <f t="shared" si="124"/>
        <v>PM10</v>
      </c>
      <c r="J4002">
        <f>INDEX(NoSettings!$C:$C,MATCH(EPS!$A4002,NoSettings!$A:$A,0))</f>
        <v>0</v>
      </c>
      <c r="K4002" s="109">
        <f>INDEX(GWP!$C$2:$C$13,MATCH(EPS!I4002,GWP!$B$2:$B$13,0))</f>
        <v>0</v>
      </c>
      <c r="L4002" s="5">
        <f t="shared" si="125"/>
        <v>0</v>
      </c>
    </row>
    <row r="4003" spans="1:12">
      <c r="A4003" t="s">
        <v>5722</v>
      </c>
      <c r="B4003" t="s">
        <v>5</v>
      </c>
      <c r="C4003" t="s">
        <v>1738</v>
      </c>
      <c r="D4003" t="s">
        <v>7019</v>
      </c>
      <c r="E4003" t="s">
        <v>1709</v>
      </c>
      <c r="H4003" t="str">
        <f>INDEX('Vensim Variables'!$B:$B,MATCH(EPS!$B4003,'Vensim Variables'!$A:$A,0))</f>
        <v>g pollutant</v>
      </c>
      <c r="I4003" t="str">
        <f t="shared" si="124"/>
        <v>PM25</v>
      </c>
      <c r="J4003">
        <f>INDEX(NoSettings!$C:$C,MATCH(EPS!$A4003,NoSettings!$A:$A,0))</f>
        <v>0</v>
      </c>
      <c r="K4003" s="109">
        <f>INDEX(GWP!$C$2:$C$13,MATCH(EPS!I4003,GWP!$B$2:$B$13,0))</f>
        <v>0</v>
      </c>
      <c r="L4003" s="5">
        <f t="shared" si="125"/>
        <v>0</v>
      </c>
    </row>
    <row r="4004" spans="1:12">
      <c r="A4004" t="s">
        <v>5723</v>
      </c>
      <c r="B4004" t="s">
        <v>5</v>
      </c>
      <c r="C4004" t="s">
        <v>1738</v>
      </c>
      <c r="D4004" t="s">
        <v>7019</v>
      </c>
      <c r="E4004" t="s">
        <v>1710</v>
      </c>
      <c r="H4004" t="str">
        <f>INDEX('Vensim Variables'!$B:$B,MATCH(EPS!$B4004,'Vensim Variables'!$A:$A,0))</f>
        <v>g pollutant</v>
      </c>
      <c r="I4004" t="str">
        <f t="shared" si="124"/>
        <v>SOx</v>
      </c>
      <c r="J4004">
        <f>INDEX(NoSettings!$C:$C,MATCH(EPS!$A4004,NoSettings!$A:$A,0))</f>
        <v>0</v>
      </c>
      <c r="K4004" s="109">
        <f>INDEX(GWP!$C$2:$C$13,MATCH(EPS!I4004,GWP!$B$2:$B$13,0))</f>
        <v>0</v>
      </c>
      <c r="L4004" s="5">
        <f t="shared" si="125"/>
        <v>0</v>
      </c>
    </row>
    <row r="4005" spans="1:12">
      <c r="A4005" t="s">
        <v>5724</v>
      </c>
      <c r="B4005" t="s">
        <v>5</v>
      </c>
      <c r="C4005" t="s">
        <v>1738</v>
      </c>
      <c r="D4005" t="s">
        <v>7019</v>
      </c>
      <c r="E4005" t="s">
        <v>1711</v>
      </c>
      <c r="H4005" t="str">
        <f>INDEX('Vensim Variables'!$B:$B,MATCH(EPS!$B4005,'Vensim Variables'!$A:$A,0))</f>
        <v>g pollutant</v>
      </c>
      <c r="I4005" t="str">
        <f t="shared" si="124"/>
        <v>BC</v>
      </c>
      <c r="J4005">
        <f>INDEX(NoSettings!$C:$C,MATCH(EPS!$A4005,NoSettings!$A:$A,0))</f>
        <v>0</v>
      </c>
      <c r="K4005" s="109">
        <f>INDEX(GWP!$C$2:$C$13,MATCH(EPS!I4005,GWP!$B$2:$B$13,0))</f>
        <v>345</v>
      </c>
      <c r="L4005" s="5">
        <f t="shared" si="125"/>
        <v>0</v>
      </c>
    </row>
    <row r="4006" spans="1:12">
      <c r="A4006" t="s">
        <v>5725</v>
      </c>
      <c r="B4006" t="s">
        <v>5</v>
      </c>
      <c r="C4006" t="s">
        <v>1738</v>
      </c>
      <c r="D4006" t="s">
        <v>7019</v>
      </c>
      <c r="E4006" t="s">
        <v>1712</v>
      </c>
      <c r="H4006" t="str">
        <f>INDEX('Vensim Variables'!$B:$B,MATCH(EPS!$B4006,'Vensim Variables'!$A:$A,0))</f>
        <v>g pollutant</v>
      </c>
      <c r="I4006" t="str">
        <f t="shared" si="124"/>
        <v>OC</v>
      </c>
      <c r="J4006">
        <f>INDEX(NoSettings!$C:$C,MATCH(EPS!$A4006,NoSettings!$A:$A,0))</f>
        <v>0</v>
      </c>
      <c r="K4006" s="109">
        <f>INDEX(GWP!$C$2:$C$13,MATCH(EPS!I4006,GWP!$B$2:$B$13,0))</f>
        <v>-46</v>
      </c>
      <c r="L4006" s="5">
        <f t="shared" si="125"/>
        <v>0</v>
      </c>
    </row>
    <row r="4007" spans="1:12">
      <c r="A4007" t="s">
        <v>5726</v>
      </c>
      <c r="B4007" t="s">
        <v>5</v>
      </c>
      <c r="C4007" t="s">
        <v>1738</v>
      </c>
      <c r="D4007" t="s">
        <v>7019</v>
      </c>
      <c r="E4007" t="s">
        <v>1713</v>
      </c>
      <c r="H4007" t="str">
        <f>INDEX('Vensim Variables'!$B:$B,MATCH(EPS!$B4007,'Vensim Variables'!$A:$A,0))</f>
        <v>g pollutant</v>
      </c>
      <c r="I4007" t="str">
        <f t="shared" si="124"/>
        <v>CH4</v>
      </c>
      <c r="J4007">
        <f>INDEX(NoSettings!$C:$C,MATCH(EPS!$A4007,NoSettings!$A:$A,0))</f>
        <v>0</v>
      </c>
      <c r="K4007" s="109">
        <f>INDEX(GWP!$C$2:$C$13,MATCH(EPS!I4007,GWP!$B$2:$B$13,0))</f>
        <v>28</v>
      </c>
      <c r="L4007" s="5">
        <f t="shared" si="125"/>
        <v>0</v>
      </c>
    </row>
    <row r="4008" spans="1:12">
      <c r="A4008" t="s">
        <v>5727</v>
      </c>
      <c r="B4008" t="s">
        <v>5</v>
      </c>
      <c r="C4008" t="s">
        <v>1738</v>
      </c>
      <c r="D4008" t="s">
        <v>7019</v>
      </c>
      <c r="E4008" t="s">
        <v>1714</v>
      </c>
      <c r="H4008" t="str">
        <f>INDEX('Vensim Variables'!$B:$B,MATCH(EPS!$B4008,'Vensim Variables'!$A:$A,0))</f>
        <v>g pollutant</v>
      </c>
      <c r="I4008" t="str">
        <f t="shared" si="124"/>
        <v>N2O</v>
      </c>
      <c r="J4008">
        <f>INDEX(NoSettings!$C:$C,MATCH(EPS!$A4008,NoSettings!$A:$A,0))</f>
        <v>0</v>
      </c>
      <c r="K4008" s="109">
        <f>INDEX(GWP!$C$2:$C$13,MATCH(EPS!I4008,GWP!$B$2:$B$13,0))</f>
        <v>265</v>
      </c>
      <c r="L4008" s="5">
        <f t="shared" si="125"/>
        <v>0</v>
      </c>
    </row>
    <row r="4009" spans="1:12">
      <c r="A4009" t="s">
        <v>5728</v>
      </c>
      <c r="B4009" t="s">
        <v>5</v>
      </c>
      <c r="C4009" t="s">
        <v>1738</v>
      </c>
      <c r="D4009" t="s">
        <v>7019</v>
      </c>
      <c r="E4009" t="s">
        <v>1715</v>
      </c>
      <c r="H4009" t="str">
        <f>INDEX('Vensim Variables'!$B:$B,MATCH(EPS!$B4009,'Vensim Variables'!$A:$A,0))</f>
        <v>g pollutant</v>
      </c>
      <c r="I4009" t="str">
        <f t="shared" si="124"/>
        <v>F gases</v>
      </c>
      <c r="J4009">
        <f>INDEX(NoSettings!$C:$C,MATCH(EPS!$A4009,NoSettings!$A:$A,0))</f>
        <v>0</v>
      </c>
      <c r="K4009" s="109">
        <f>INDEX(GWP!$C$2:$C$13,MATCH(EPS!I4009,GWP!$B$2:$B$13,0))</f>
        <v>1</v>
      </c>
      <c r="L4009" s="5">
        <f t="shared" si="125"/>
        <v>0</v>
      </c>
    </row>
    <row r="4010" spans="1:12">
      <c r="A4010" t="s">
        <v>5729</v>
      </c>
      <c r="B4010" t="s">
        <v>5</v>
      </c>
      <c r="C4010" t="s">
        <v>1738</v>
      </c>
      <c r="D4010" t="s">
        <v>7020</v>
      </c>
      <c r="E4010" t="s">
        <v>1702</v>
      </c>
      <c r="H4010" t="str">
        <f>INDEX('Vensim Variables'!$B:$B,MATCH(EPS!$B4010,'Vensim Variables'!$A:$A,0))</f>
        <v>g pollutant</v>
      </c>
      <c r="I4010" t="str">
        <f t="shared" si="124"/>
        <v>CO2</v>
      </c>
      <c r="J4010">
        <f>INDEX(NoSettings!$C:$C,MATCH(EPS!$A4010,NoSettings!$A:$A,0))</f>
        <v>0</v>
      </c>
      <c r="K4010" s="109">
        <f>INDEX(GWP!$C$2:$C$13,MATCH(EPS!I4010,GWP!$B$2:$B$13,0))</f>
        <v>1</v>
      </c>
      <c r="L4010" s="5">
        <f t="shared" si="125"/>
        <v>0</v>
      </c>
    </row>
    <row r="4011" spans="1:12">
      <c r="A4011" t="s">
        <v>5730</v>
      </c>
      <c r="B4011" t="s">
        <v>5</v>
      </c>
      <c r="C4011" t="s">
        <v>1738</v>
      </c>
      <c r="D4011" t="s">
        <v>7020</v>
      </c>
      <c r="E4011" t="s">
        <v>1705</v>
      </c>
      <c r="H4011" t="str">
        <f>INDEX('Vensim Variables'!$B:$B,MATCH(EPS!$B4011,'Vensim Variables'!$A:$A,0))</f>
        <v>g pollutant</v>
      </c>
      <c r="I4011" t="str">
        <f t="shared" si="124"/>
        <v>VOC</v>
      </c>
      <c r="J4011">
        <f>INDEX(NoSettings!$C:$C,MATCH(EPS!$A4011,NoSettings!$A:$A,0))</f>
        <v>0</v>
      </c>
      <c r="K4011" s="109">
        <f>INDEX(GWP!$C$2:$C$13,MATCH(EPS!I4011,GWP!$B$2:$B$13,0))</f>
        <v>5</v>
      </c>
      <c r="L4011" s="5">
        <f t="shared" si="125"/>
        <v>0</v>
      </c>
    </row>
    <row r="4012" spans="1:12">
      <c r="A4012" t="s">
        <v>5731</v>
      </c>
      <c r="B4012" t="s">
        <v>5</v>
      </c>
      <c r="C4012" t="s">
        <v>1738</v>
      </c>
      <c r="D4012" t="s">
        <v>7020</v>
      </c>
      <c r="E4012" t="s">
        <v>1706</v>
      </c>
      <c r="H4012" t="str">
        <f>INDEX('Vensim Variables'!$B:$B,MATCH(EPS!$B4012,'Vensim Variables'!$A:$A,0))</f>
        <v>g pollutant</v>
      </c>
      <c r="I4012" t="str">
        <f t="shared" si="124"/>
        <v>CO</v>
      </c>
      <c r="J4012">
        <f>INDEX(NoSettings!$C:$C,MATCH(EPS!$A4012,NoSettings!$A:$A,0))</f>
        <v>0</v>
      </c>
      <c r="K4012" s="109">
        <f>INDEX(GWP!$C$2:$C$13,MATCH(EPS!I4012,GWP!$B$2:$B$13,0))</f>
        <v>1.8</v>
      </c>
      <c r="L4012" s="5">
        <f t="shared" si="125"/>
        <v>0</v>
      </c>
    </row>
    <row r="4013" spans="1:12">
      <c r="A4013" t="s">
        <v>5732</v>
      </c>
      <c r="B4013" t="s">
        <v>5</v>
      </c>
      <c r="C4013" t="s">
        <v>1738</v>
      </c>
      <c r="D4013" t="s">
        <v>7020</v>
      </c>
      <c r="E4013" t="s">
        <v>1707</v>
      </c>
      <c r="H4013" t="str">
        <f>INDEX('Vensim Variables'!$B:$B,MATCH(EPS!$B4013,'Vensim Variables'!$A:$A,0))</f>
        <v>g pollutant</v>
      </c>
      <c r="I4013" t="str">
        <f t="shared" si="124"/>
        <v>NOx</v>
      </c>
      <c r="J4013">
        <f>INDEX(NoSettings!$C:$C,MATCH(EPS!$A4013,NoSettings!$A:$A,0))</f>
        <v>0</v>
      </c>
      <c r="K4013" s="109">
        <f>INDEX(GWP!$C$2:$C$13,MATCH(EPS!I4013,GWP!$B$2:$B$13,0))</f>
        <v>-8.1999999999999993</v>
      </c>
      <c r="L4013" s="5">
        <f t="shared" si="125"/>
        <v>0</v>
      </c>
    </row>
    <row r="4014" spans="1:12">
      <c r="A4014" t="s">
        <v>5733</v>
      </c>
      <c r="B4014" t="s">
        <v>5</v>
      </c>
      <c r="C4014" t="s">
        <v>1738</v>
      </c>
      <c r="D4014" t="s">
        <v>7020</v>
      </c>
      <c r="E4014" t="s">
        <v>1708</v>
      </c>
      <c r="H4014" t="str">
        <f>INDEX('Vensim Variables'!$B:$B,MATCH(EPS!$B4014,'Vensim Variables'!$A:$A,0))</f>
        <v>g pollutant</v>
      </c>
      <c r="I4014" t="str">
        <f t="shared" si="124"/>
        <v>PM10</v>
      </c>
      <c r="J4014">
        <f>INDEX(NoSettings!$C:$C,MATCH(EPS!$A4014,NoSettings!$A:$A,0))</f>
        <v>0</v>
      </c>
      <c r="K4014" s="109">
        <f>INDEX(GWP!$C$2:$C$13,MATCH(EPS!I4014,GWP!$B$2:$B$13,0))</f>
        <v>0</v>
      </c>
      <c r="L4014" s="5">
        <f t="shared" si="125"/>
        <v>0</v>
      </c>
    </row>
    <row r="4015" spans="1:12">
      <c r="A4015" t="s">
        <v>5734</v>
      </c>
      <c r="B4015" t="s">
        <v>5</v>
      </c>
      <c r="C4015" t="s">
        <v>1738</v>
      </c>
      <c r="D4015" t="s">
        <v>7020</v>
      </c>
      <c r="E4015" t="s">
        <v>1709</v>
      </c>
      <c r="H4015" t="str">
        <f>INDEX('Vensim Variables'!$B:$B,MATCH(EPS!$B4015,'Vensim Variables'!$A:$A,0))</f>
        <v>g pollutant</v>
      </c>
      <c r="I4015" t="str">
        <f t="shared" si="124"/>
        <v>PM25</v>
      </c>
      <c r="J4015">
        <f>INDEX(NoSettings!$C:$C,MATCH(EPS!$A4015,NoSettings!$A:$A,0))</f>
        <v>0</v>
      </c>
      <c r="K4015" s="109">
        <f>INDEX(GWP!$C$2:$C$13,MATCH(EPS!I4015,GWP!$B$2:$B$13,0))</f>
        <v>0</v>
      </c>
      <c r="L4015" s="5">
        <f t="shared" si="125"/>
        <v>0</v>
      </c>
    </row>
    <row r="4016" spans="1:12">
      <c r="A4016" t="s">
        <v>5735</v>
      </c>
      <c r="B4016" t="s">
        <v>5</v>
      </c>
      <c r="C4016" t="s">
        <v>1738</v>
      </c>
      <c r="D4016" t="s">
        <v>7020</v>
      </c>
      <c r="E4016" t="s">
        <v>1710</v>
      </c>
      <c r="H4016" t="str">
        <f>INDEX('Vensim Variables'!$B:$B,MATCH(EPS!$B4016,'Vensim Variables'!$A:$A,0))</f>
        <v>g pollutant</v>
      </c>
      <c r="I4016" t="str">
        <f t="shared" si="124"/>
        <v>SOx</v>
      </c>
      <c r="J4016">
        <f>INDEX(NoSettings!$C:$C,MATCH(EPS!$A4016,NoSettings!$A:$A,0))</f>
        <v>0</v>
      </c>
      <c r="K4016" s="109">
        <f>INDEX(GWP!$C$2:$C$13,MATCH(EPS!I4016,GWP!$B$2:$B$13,0))</f>
        <v>0</v>
      </c>
      <c r="L4016" s="5">
        <f t="shared" si="125"/>
        <v>0</v>
      </c>
    </row>
    <row r="4017" spans="1:12">
      <c r="A4017" t="s">
        <v>5736</v>
      </c>
      <c r="B4017" t="s">
        <v>5</v>
      </c>
      <c r="C4017" t="s">
        <v>1738</v>
      </c>
      <c r="D4017" t="s">
        <v>7020</v>
      </c>
      <c r="E4017" t="s">
        <v>1711</v>
      </c>
      <c r="H4017" t="str">
        <f>INDEX('Vensim Variables'!$B:$B,MATCH(EPS!$B4017,'Vensim Variables'!$A:$A,0))</f>
        <v>g pollutant</v>
      </c>
      <c r="I4017" t="str">
        <f t="shared" si="124"/>
        <v>BC</v>
      </c>
      <c r="J4017">
        <f>INDEX(NoSettings!$C:$C,MATCH(EPS!$A4017,NoSettings!$A:$A,0))</f>
        <v>0</v>
      </c>
      <c r="K4017" s="109">
        <f>INDEX(GWP!$C$2:$C$13,MATCH(EPS!I4017,GWP!$B$2:$B$13,0))</f>
        <v>345</v>
      </c>
      <c r="L4017" s="5">
        <f t="shared" si="125"/>
        <v>0</v>
      </c>
    </row>
    <row r="4018" spans="1:12">
      <c r="A4018" t="s">
        <v>5737</v>
      </c>
      <c r="B4018" t="s">
        <v>5</v>
      </c>
      <c r="C4018" t="s">
        <v>1738</v>
      </c>
      <c r="D4018" t="s">
        <v>7020</v>
      </c>
      <c r="E4018" t="s">
        <v>1712</v>
      </c>
      <c r="H4018" t="str">
        <f>INDEX('Vensim Variables'!$B:$B,MATCH(EPS!$B4018,'Vensim Variables'!$A:$A,0))</f>
        <v>g pollutant</v>
      </c>
      <c r="I4018" t="str">
        <f t="shared" si="124"/>
        <v>OC</v>
      </c>
      <c r="J4018">
        <f>INDEX(NoSettings!$C:$C,MATCH(EPS!$A4018,NoSettings!$A:$A,0))</f>
        <v>0</v>
      </c>
      <c r="K4018" s="109">
        <f>INDEX(GWP!$C$2:$C$13,MATCH(EPS!I4018,GWP!$B$2:$B$13,0))</f>
        <v>-46</v>
      </c>
      <c r="L4018" s="5">
        <f t="shared" si="125"/>
        <v>0</v>
      </c>
    </row>
    <row r="4019" spans="1:12">
      <c r="A4019" t="s">
        <v>5738</v>
      </c>
      <c r="B4019" t="s">
        <v>5</v>
      </c>
      <c r="C4019" t="s">
        <v>1738</v>
      </c>
      <c r="D4019" t="s">
        <v>7020</v>
      </c>
      <c r="E4019" t="s">
        <v>1713</v>
      </c>
      <c r="H4019" t="str">
        <f>INDEX('Vensim Variables'!$B:$B,MATCH(EPS!$B4019,'Vensim Variables'!$A:$A,0))</f>
        <v>g pollutant</v>
      </c>
      <c r="I4019" t="str">
        <f t="shared" si="124"/>
        <v>CH4</v>
      </c>
      <c r="J4019">
        <f>INDEX(NoSettings!$C:$C,MATCH(EPS!$A4019,NoSettings!$A:$A,0))</f>
        <v>0</v>
      </c>
      <c r="K4019" s="109">
        <f>INDEX(GWP!$C$2:$C$13,MATCH(EPS!I4019,GWP!$B$2:$B$13,0))</f>
        <v>28</v>
      </c>
      <c r="L4019" s="5">
        <f t="shared" si="125"/>
        <v>0</v>
      </c>
    </row>
    <row r="4020" spans="1:12">
      <c r="A4020" t="s">
        <v>5739</v>
      </c>
      <c r="B4020" t="s">
        <v>5</v>
      </c>
      <c r="C4020" t="s">
        <v>1738</v>
      </c>
      <c r="D4020" t="s">
        <v>7020</v>
      </c>
      <c r="E4020" t="s">
        <v>1714</v>
      </c>
      <c r="H4020" t="str">
        <f>INDEX('Vensim Variables'!$B:$B,MATCH(EPS!$B4020,'Vensim Variables'!$A:$A,0))</f>
        <v>g pollutant</v>
      </c>
      <c r="I4020" t="str">
        <f t="shared" si="124"/>
        <v>N2O</v>
      </c>
      <c r="J4020">
        <f>INDEX(NoSettings!$C:$C,MATCH(EPS!$A4020,NoSettings!$A:$A,0))</f>
        <v>0</v>
      </c>
      <c r="K4020" s="109">
        <f>INDEX(GWP!$C$2:$C$13,MATCH(EPS!I4020,GWP!$B$2:$B$13,0))</f>
        <v>265</v>
      </c>
      <c r="L4020" s="5">
        <f t="shared" si="125"/>
        <v>0</v>
      </c>
    </row>
    <row r="4021" spans="1:12">
      <c r="A4021" t="s">
        <v>5740</v>
      </c>
      <c r="B4021" t="s">
        <v>5</v>
      </c>
      <c r="C4021" t="s">
        <v>1738</v>
      </c>
      <c r="D4021" t="s">
        <v>7020</v>
      </c>
      <c r="E4021" t="s">
        <v>1715</v>
      </c>
      <c r="H4021" t="str">
        <f>INDEX('Vensim Variables'!$B:$B,MATCH(EPS!$B4021,'Vensim Variables'!$A:$A,0))</f>
        <v>g pollutant</v>
      </c>
      <c r="I4021" t="str">
        <f t="shared" si="124"/>
        <v>F gases</v>
      </c>
      <c r="J4021">
        <f>INDEX(NoSettings!$C:$C,MATCH(EPS!$A4021,NoSettings!$A:$A,0))</f>
        <v>0</v>
      </c>
      <c r="K4021" s="109">
        <f>INDEX(GWP!$C$2:$C$13,MATCH(EPS!I4021,GWP!$B$2:$B$13,0))</f>
        <v>1</v>
      </c>
      <c r="L4021" s="5">
        <f t="shared" si="125"/>
        <v>0</v>
      </c>
    </row>
    <row r="4022" spans="1:12">
      <c r="A4022" t="s">
        <v>5741</v>
      </c>
      <c r="B4022" t="s">
        <v>5</v>
      </c>
      <c r="C4022" t="s">
        <v>1738</v>
      </c>
      <c r="D4022" t="s">
        <v>7021</v>
      </c>
      <c r="E4022" t="s">
        <v>1702</v>
      </c>
      <c r="H4022" t="str">
        <f>INDEX('Vensim Variables'!$B:$B,MATCH(EPS!$B4022,'Vensim Variables'!$A:$A,0))</f>
        <v>g pollutant</v>
      </c>
      <c r="I4022" t="str">
        <f t="shared" si="124"/>
        <v>CO2</v>
      </c>
      <c r="J4022">
        <f>INDEX(NoSettings!$C:$C,MATCH(EPS!$A4022,NoSettings!$A:$A,0))</f>
        <v>0</v>
      </c>
      <c r="K4022" s="109">
        <f>INDEX(GWP!$C$2:$C$13,MATCH(EPS!I4022,GWP!$B$2:$B$13,0))</f>
        <v>1</v>
      </c>
      <c r="L4022" s="5">
        <f t="shared" si="125"/>
        <v>0</v>
      </c>
    </row>
    <row r="4023" spans="1:12">
      <c r="A4023" t="s">
        <v>5742</v>
      </c>
      <c r="B4023" t="s">
        <v>5</v>
      </c>
      <c r="C4023" t="s">
        <v>1738</v>
      </c>
      <c r="D4023" t="s">
        <v>7021</v>
      </c>
      <c r="E4023" t="s">
        <v>1705</v>
      </c>
      <c r="H4023" t="str">
        <f>INDEX('Vensim Variables'!$B:$B,MATCH(EPS!$B4023,'Vensim Variables'!$A:$A,0))</f>
        <v>g pollutant</v>
      </c>
      <c r="I4023" t="str">
        <f t="shared" si="124"/>
        <v>VOC</v>
      </c>
      <c r="J4023">
        <f>INDEX(NoSettings!$C:$C,MATCH(EPS!$A4023,NoSettings!$A:$A,0))</f>
        <v>0</v>
      </c>
      <c r="K4023" s="109">
        <f>INDEX(GWP!$C$2:$C$13,MATCH(EPS!I4023,GWP!$B$2:$B$13,0))</f>
        <v>5</v>
      </c>
      <c r="L4023" s="5">
        <f t="shared" si="125"/>
        <v>0</v>
      </c>
    </row>
    <row r="4024" spans="1:12">
      <c r="A4024" t="s">
        <v>5743</v>
      </c>
      <c r="B4024" t="s">
        <v>5</v>
      </c>
      <c r="C4024" t="s">
        <v>1738</v>
      </c>
      <c r="D4024" t="s">
        <v>7021</v>
      </c>
      <c r="E4024" t="s">
        <v>1706</v>
      </c>
      <c r="H4024" t="str">
        <f>INDEX('Vensim Variables'!$B:$B,MATCH(EPS!$B4024,'Vensim Variables'!$A:$A,0))</f>
        <v>g pollutant</v>
      </c>
      <c r="I4024" t="str">
        <f t="shared" si="124"/>
        <v>CO</v>
      </c>
      <c r="J4024">
        <f>INDEX(NoSettings!$C:$C,MATCH(EPS!$A4024,NoSettings!$A:$A,0))</f>
        <v>0</v>
      </c>
      <c r="K4024" s="109">
        <f>INDEX(GWP!$C$2:$C$13,MATCH(EPS!I4024,GWP!$B$2:$B$13,0))</f>
        <v>1.8</v>
      </c>
      <c r="L4024" s="5">
        <f t="shared" si="125"/>
        <v>0</v>
      </c>
    </row>
    <row r="4025" spans="1:12">
      <c r="A4025" t="s">
        <v>5744</v>
      </c>
      <c r="B4025" t="s">
        <v>5</v>
      </c>
      <c r="C4025" t="s">
        <v>1738</v>
      </c>
      <c r="D4025" t="s">
        <v>7021</v>
      </c>
      <c r="E4025" t="s">
        <v>1707</v>
      </c>
      <c r="H4025" t="str">
        <f>INDEX('Vensim Variables'!$B:$B,MATCH(EPS!$B4025,'Vensim Variables'!$A:$A,0))</f>
        <v>g pollutant</v>
      </c>
      <c r="I4025" t="str">
        <f t="shared" si="124"/>
        <v>NOx</v>
      </c>
      <c r="J4025">
        <f>INDEX(NoSettings!$C:$C,MATCH(EPS!$A4025,NoSettings!$A:$A,0))</f>
        <v>0</v>
      </c>
      <c r="K4025" s="109">
        <f>INDEX(GWP!$C$2:$C$13,MATCH(EPS!I4025,GWP!$B$2:$B$13,0))</f>
        <v>-8.1999999999999993</v>
      </c>
      <c r="L4025" s="5">
        <f t="shared" si="125"/>
        <v>0</v>
      </c>
    </row>
    <row r="4026" spans="1:12">
      <c r="A4026" t="s">
        <v>5745</v>
      </c>
      <c r="B4026" t="s">
        <v>5</v>
      </c>
      <c r="C4026" t="s">
        <v>1738</v>
      </c>
      <c r="D4026" t="s">
        <v>7021</v>
      </c>
      <c r="E4026" t="s">
        <v>1708</v>
      </c>
      <c r="H4026" t="str">
        <f>INDEX('Vensim Variables'!$B:$B,MATCH(EPS!$B4026,'Vensim Variables'!$A:$A,0))</f>
        <v>g pollutant</v>
      </c>
      <c r="I4026" t="str">
        <f t="shared" si="124"/>
        <v>PM10</v>
      </c>
      <c r="J4026">
        <f>INDEX(NoSettings!$C:$C,MATCH(EPS!$A4026,NoSettings!$A:$A,0))</f>
        <v>0</v>
      </c>
      <c r="K4026" s="109">
        <f>INDEX(GWP!$C$2:$C$13,MATCH(EPS!I4026,GWP!$B$2:$B$13,0))</f>
        <v>0</v>
      </c>
      <c r="L4026" s="5">
        <f t="shared" si="125"/>
        <v>0</v>
      </c>
    </row>
    <row r="4027" spans="1:12">
      <c r="A4027" t="s">
        <v>5746</v>
      </c>
      <c r="B4027" t="s">
        <v>5</v>
      </c>
      <c r="C4027" t="s">
        <v>1738</v>
      </c>
      <c r="D4027" t="s">
        <v>7021</v>
      </c>
      <c r="E4027" t="s">
        <v>1709</v>
      </c>
      <c r="H4027" t="str">
        <f>INDEX('Vensim Variables'!$B:$B,MATCH(EPS!$B4027,'Vensim Variables'!$A:$A,0))</f>
        <v>g pollutant</v>
      </c>
      <c r="I4027" t="str">
        <f t="shared" si="124"/>
        <v>PM25</v>
      </c>
      <c r="J4027">
        <f>INDEX(NoSettings!$C:$C,MATCH(EPS!$A4027,NoSettings!$A:$A,0))</f>
        <v>0</v>
      </c>
      <c r="K4027" s="109">
        <f>INDEX(GWP!$C$2:$C$13,MATCH(EPS!I4027,GWP!$B$2:$B$13,0))</f>
        <v>0</v>
      </c>
      <c r="L4027" s="5">
        <f t="shared" si="125"/>
        <v>0</v>
      </c>
    </row>
    <row r="4028" spans="1:12">
      <c r="A4028" t="s">
        <v>5747</v>
      </c>
      <c r="B4028" t="s">
        <v>5</v>
      </c>
      <c r="C4028" t="s">
        <v>1738</v>
      </c>
      <c r="D4028" t="s">
        <v>7021</v>
      </c>
      <c r="E4028" t="s">
        <v>1710</v>
      </c>
      <c r="H4028" t="str">
        <f>INDEX('Vensim Variables'!$B:$B,MATCH(EPS!$B4028,'Vensim Variables'!$A:$A,0))</f>
        <v>g pollutant</v>
      </c>
      <c r="I4028" t="str">
        <f t="shared" si="124"/>
        <v>SOx</v>
      </c>
      <c r="J4028">
        <f>INDEX(NoSettings!$C:$C,MATCH(EPS!$A4028,NoSettings!$A:$A,0))</f>
        <v>0</v>
      </c>
      <c r="K4028" s="109">
        <f>INDEX(GWP!$C$2:$C$13,MATCH(EPS!I4028,GWP!$B$2:$B$13,0))</f>
        <v>0</v>
      </c>
      <c r="L4028" s="5">
        <f t="shared" si="125"/>
        <v>0</v>
      </c>
    </row>
    <row r="4029" spans="1:12">
      <c r="A4029" t="s">
        <v>5748</v>
      </c>
      <c r="B4029" t="s">
        <v>5</v>
      </c>
      <c r="C4029" t="s">
        <v>1738</v>
      </c>
      <c r="D4029" t="s">
        <v>7021</v>
      </c>
      <c r="E4029" t="s">
        <v>1711</v>
      </c>
      <c r="H4029" t="str">
        <f>INDEX('Vensim Variables'!$B:$B,MATCH(EPS!$B4029,'Vensim Variables'!$A:$A,0))</f>
        <v>g pollutant</v>
      </c>
      <c r="I4029" t="str">
        <f t="shared" si="124"/>
        <v>BC</v>
      </c>
      <c r="J4029">
        <f>INDEX(NoSettings!$C:$C,MATCH(EPS!$A4029,NoSettings!$A:$A,0))</f>
        <v>0</v>
      </c>
      <c r="K4029" s="109">
        <f>INDEX(GWP!$C$2:$C$13,MATCH(EPS!I4029,GWP!$B$2:$B$13,0))</f>
        <v>345</v>
      </c>
      <c r="L4029" s="5">
        <f t="shared" si="125"/>
        <v>0</v>
      </c>
    </row>
    <row r="4030" spans="1:12">
      <c r="A4030" t="s">
        <v>5749</v>
      </c>
      <c r="B4030" t="s">
        <v>5</v>
      </c>
      <c r="C4030" t="s">
        <v>1738</v>
      </c>
      <c r="D4030" t="s">
        <v>7021</v>
      </c>
      <c r="E4030" t="s">
        <v>1712</v>
      </c>
      <c r="H4030" t="str">
        <f>INDEX('Vensim Variables'!$B:$B,MATCH(EPS!$B4030,'Vensim Variables'!$A:$A,0))</f>
        <v>g pollutant</v>
      </c>
      <c r="I4030" t="str">
        <f t="shared" si="124"/>
        <v>OC</v>
      </c>
      <c r="J4030">
        <f>INDEX(NoSettings!$C:$C,MATCH(EPS!$A4030,NoSettings!$A:$A,0))</f>
        <v>0</v>
      </c>
      <c r="K4030" s="109">
        <f>INDEX(GWP!$C$2:$C$13,MATCH(EPS!I4030,GWP!$B$2:$B$13,0))</f>
        <v>-46</v>
      </c>
      <c r="L4030" s="5">
        <f t="shared" si="125"/>
        <v>0</v>
      </c>
    </row>
    <row r="4031" spans="1:12">
      <c r="A4031" t="s">
        <v>5750</v>
      </c>
      <c r="B4031" t="s">
        <v>5</v>
      </c>
      <c r="C4031" t="s">
        <v>1738</v>
      </c>
      <c r="D4031" t="s">
        <v>7021</v>
      </c>
      <c r="E4031" t="s">
        <v>1713</v>
      </c>
      <c r="H4031" t="str">
        <f>INDEX('Vensim Variables'!$B:$B,MATCH(EPS!$B4031,'Vensim Variables'!$A:$A,0))</f>
        <v>g pollutant</v>
      </c>
      <c r="I4031" t="str">
        <f t="shared" si="124"/>
        <v>CH4</v>
      </c>
      <c r="J4031">
        <f>INDEX(NoSettings!$C:$C,MATCH(EPS!$A4031,NoSettings!$A:$A,0))</f>
        <v>0</v>
      </c>
      <c r="K4031" s="109">
        <f>INDEX(GWP!$C$2:$C$13,MATCH(EPS!I4031,GWP!$B$2:$B$13,0))</f>
        <v>28</v>
      </c>
      <c r="L4031" s="5">
        <f t="shared" si="125"/>
        <v>0</v>
      </c>
    </row>
    <row r="4032" spans="1:12">
      <c r="A4032" t="s">
        <v>5751</v>
      </c>
      <c r="B4032" t="s">
        <v>5</v>
      </c>
      <c r="C4032" t="s">
        <v>1738</v>
      </c>
      <c r="D4032" t="s">
        <v>7021</v>
      </c>
      <c r="E4032" t="s">
        <v>1714</v>
      </c>
      <c r="H4032" t="str">
        <f>INDEX('Vensim Variables'!$B:$B,MATCH(EPS!$B4032,'Vensim Variables'!$A:$A,0))</f>
        <v>g pollutant</v>
      </c>
      <c r="I4032" t="str">
        <f t="shared" si="124"/>
        <v>N2O</v>
      </c>
      <c r="J4032">
        <f>INDEX(NoSettings!$C:$C,MATCH(EPS!$A4032,NoSettings!$A:$A,0))</f>
        <v>0</v>
      </c>
      <c r="K4032" s="109">
        <f>INDEX(GWP!$C$2:$C$13,MATCH(EPS!I4032,GWP!$B$2:$B$13,0))</f>
        <v>265</v>
      </c>
      <c r="L4032" s="5">
        <f t="shared" si="125"/>
        <v>0</v>
      </c>
    </row>
    <row r="4033" spans="1:12">
      <c r="A4033" t="s">
        <v>5752</v>
      </c>
      <c r="B4033" t="s">
        <v>5</v>
      </c>
      <c r="C4033" t="s">
        <v>1738</v>
      </c>
      <c r="D4033" t="s">
        <v>7021</v>
      </c>
      <c r="E4033" t="s">
        <v>1715</v>
      </c>
      <c r="H4033" t="str">
        <f>INDEX('Vensim Variables'!$B:$B,MATCH(EPS!$B4033,'Vensim Variables'!$A:$A,0))</f>
        <v>g pollutant</v>
      </c>
      <c r="I4033" t="str">
        <f t="shared" si="124"/>
        <v>F gases</v>
      </c>
      <c r="J4033">
        <f>INDEX(NoSettings!$C:$C,MATCH(EPS!$A4033,NoSettings!$A:$A,0))</f>
        <v>0</v>
      </c>
      <c r="K4033" s="109">
        <f>INDEX(GWP!$C$2:$C$13,MATCH(EPS!I4033,GWP!$B$2:$B$13,0))</f>
        <v>1</v>
      </c>
      <c r="L4033" s="5">
        <f t="shared" si="125"/>
        <v>0</v>
      </c>
    </row>
    <row r="4034" spans="1:12">
      <c r="A4034" t="s">
        <v>5753</v>
      </c>
      <c r="B4034" t="s">
        <v>5</v>
      </c>
      <c r="C4034" t="s">
        <v>1738</v>
      </c>
      <c r="D4034" t="s">
        <v>7022</v>
      </c>
      <c r="E4034" t="s">
        <v>1702</v>
      </c>
      <c r="H4034" t="str">
        <f>INDEX('Vensim Variables'!$B:$B,MATCH(EPS!$B4034,'Vensim Variables'!$A:$A,0))</f>
        <v>g pollutant</v>
      </c>
      <c r="I4034" t="str">
        <f t="shared" si="124"/>
        <v>CO2</v>
      </c>
      <c r="J4034">
        <f>INDEX(NoSettings!$C:$C,MATCH(EPS!$A4034,NoSettings!$A:$A,0))</f>
        <v>0</v>
      </c>
      <c r="K4034" s="109">
        <f>INDEX(GWP!$C$2:$C$13,MATCH(EPS!I4034,GWP!$B$2:$B$13,0))</f>
        <v>1</v>
      </c>
      <c r="L4034" s="5">
        <f t="shared" si="125"/>
        <v>0</v>
      </c>
    </row>
    <row r="4035" spans="1:12">
      <c r="A4035" t="s">
        <v>5754</v>
      </c>
      <c r="B4035" t="s">
        <v>5</v>
      </c>
      <c r="C4035" t="s">
        <v>1738</v>
      </c>
      <c r="D4035" t="s">
        <v>7022</v>
      </c>
      <c r="E4035" t="s">
        <v>1705</v>
      </c>
      <c r="H4035" t="str">
        <f>INDEX('Vensim Variables'!$B:$B,MATCH(EPS!$B4035,'Vensim Variables'!$A:$A,0))</f>
        <v>g pollutant</v>
      </c>
      <c r="I4035" t="str">
        <f t="shared" ref="I4035:I4098" si="126">IF(OR(C4035="CO2",C4035="CH4",C4035="N2O",C4035="F gases",C4035="VOC",C4035="CO",C4035="NOx",C4035="PM10",C4035="PM25",C4035="SOx",C4035="BC",C4035="OC"),C4035,IF(OR(D4035="CO2",D4035="CH4",D4035="N2O",D4035="F gases",D4035="VOC",D4035="CO",D4035="NOx",D4035="PM10",D4035="PM25",D4035="SOx",D4035="BC",D4035="OC"),D4035,IF(OR(E4035="CO2",E4035="CH4",E4035="N2O",E4035="F gases",E4035="VOC",E4035="CO",E4035="NOx",E4035="PM10",E4035="PM25",E4035="SOx",E4035="BC",E4035="OC"),E4035,"NA")))</f>
        <v>VOC</v>
      </c>
      <c r="J4035">
        <f>INDEX(NoSettings!$C:$C,MATCH(EPS!$A4035,NoSettings!$A:$A,0))</f>
        <v>0</v>
      </c>
      <c r="K4035" s="109">
        <f>INDEX(GWP!$C$2:$C$13,MATCH(EPS!I4035,GWP!$B$2:$B$13,0))</f>
        <v>5</v>
      </c>
      <c r="L4035" s="5">
        <f t="shared" ref="L4035:L4098" si="127">IF(H4035="g pollutant",K4035*J4035/10^12,IF(H4035="MMTCO2e",J4035,IF(H4035="MWh",J4035,0)))</f>
        <v>0</v>
      </c>
    </row>
    <row r="4036" spans="1:12">
      <c r="A4036" t="s">
        <v>5755</v>
      </c>
      <c r="B4036" t="s">
        <v>5</v>
      </c>
      <c r="C4036" t="s">
        <v>1738</v>
      </c>
      <c r="D4036" t="s">
        <v>7022</v>
      </c>
      <c r="E4036" t="s">
        <v>1706</v>
      </c>
      <c r="H4036" t="str">
        <f>INDEX('Vensim Variables'!$B:$B,MATCH(EPS!$B4036,'Vensim Variables'!$A:$A,0))</f>
        <v>g pollutant</v>
      </c>
      <c r="I4036" t="str">
        <f t="shared" si="126"/>
        <v>CO</v>
      </c>
      <c r="J4036">
        <f>INDEX(NoSettings!$C:$C,MATCH(EPS!$A4036,NoSettings!$A:$A,0))</f>
        <v>0</v>
      </c>
      <c r="K4036" s="109">
        <f>INDEX(GWP!$C$2:$C$13,MATCH(EPS!I4036,GWP!$B$2:$B$13,0))</f>
        <v>1.8</v>
      </c>
      <c r="L4036" s="5">
        <f t="shared" si="127"/>
        <v>0</v>
      </c>
    </row>
    <row r="4037" spans="1:12">
      <c r="A4037" t="s">
        <v>5756</v>
      </c>
      <c r="B4037" t="s">
        <v>5</v>
      </c>
      <c r="C4037" t="s">
        <v>1738</v>
      </c>
      <c r="D4037" t="s">
        <v>7022</v>
      </c>
      <c r="E4037" t="s">
        <v>1707</v>
      </c>
      <c r="H4037" t="str">
        <f>INDEX('Vensim Variables'!$B:$B,MATCH(EPS!$B4037,'Vensim Variables'!$A:$A,0))</f>
        <v>g pollutant</v>
      </c>
      <c r="I4037" t="str">
        <f t="shared" si="126"/>
        <v>NOx</v>
      </c>
      <c r="J4037">
        <f>INDEX(NoSettings!$C:$C,MATCH(EPS!$A4037,NoSettings!$A:$A,0))</f>
        <v>0</v>
      </c>
      <c r="K4037" s="109">
        <f>INDEX(GWP!$C$2:$C$13,MATCH(EPS!I4037,GWP!$B$2:$B$13,0))</f>
        <v>-8.1999999999999993</v>
      </c>
      <c r="L4037" s="5">
        <f t="shared" si="127"/>
        <v>0</v>
      </c>
    </row>
    <row r="4038" spans="1:12">
      <c r="A4038" t="s">
        <v>5757</v>
      </c>
      <c r="B4038" t="s">
        <v>5</v>
      </c>
      <c r="C4038" t="s">
        <v>1738</v>
      </c>
      <c r="D4038" t="s">
        <v>7022</v>
      </c>
      <c r="E4038" t="s">
        <v>1708</v>
      </c>
      <c r="H4038" t="str">
        <f>INDEX('Vensim Variables'!$B:$B,MATCH(EPS!$B4038,'Vensim Variables'!$A:$A,0))</f>
        <v>g pollutant</v>
      </c>
      <c r="I4038" t="str">
        <f t="shared" si="126"/>
        <v>PM10</v>
      </c>
      <c r="J4038">
        <f>INDEX(NoSettings!$C:$C,MATCH(EPS!$A4038,NoSettings!$A:$A,0))</f>
        <v>0</v>
      </c>
      <c r="K4038" s="109">
        <f>INDEX(GWP!$C$2:$C$13,MATCH(EPS!I4038,GWP!$B$2:$B$13,0))</f>
        <v>0</v>
      </c>
      <c r="L4038" s="5">
        <f t="shared" si="127"/>
        <v>0</v>
      </c>
    </row>
    <row r="4039" spans="1:12">
      <c r="A4039" t="s">
        <v>5758</v>
      </c>
      <c r="B4039" t="s">
        <v>5</v>
      </c>
      <c r="C4039" t="s">
        <v>1738</v>
      </c>
      <c r="D4039" t="s">
        <v>7022</v>
      </c>
      <c r="E4039" t="s">
        <v>1709</v>
      </c>
      <c r="H4039" t="str">
        <f>INDEX('Vensim Variables'!$B:$B,MATCH(EPS!$B4039,'Vensim Variables'!$A:$A,0))</f>
        <v>g pollutant</v>
      </c>
      <c r="I4039" t="str">
        <f t="shared" si="126"/>
        <v>PM25</v>
      </c>
      <c r="J4039">
        <f>INDEX(NoSettings!$C:$C,MATCH(EPS!$A4039,NoSettings!$A:$A,0))</f>
        <v>0</v>
      </c>
      <c r="K4039" s="109">
        <f>INDEX(GWP!$C$2:$C$13,MATCH(EPS!I4039,GWP!$B$2:$B$13,0))</f>
        <v>0</v>
      </c>
      <c r="L4039" s="5">
        <f t="shared" si="127"/>
        <v>0</v>
      </c>
    </row>
    <row r="4040" spans="1:12">
      <c r="A4040" t="s">
        <v>5759</v>
      </c>
      <c r="B4040" t="s">
        <v>5</v>
      </c>
      <c r="C4040" t="s">
        <v>1738</v>
      </c>
      <c r="D4040" t="s">
        <v>7022</v>
      </c>
      <c r="E4040" t="s">
        <v>1710</v>
      </c>
      <c r="H4040" t="str">
        <f>INDEX('Vensim Variables'!$B:$B,MATCH(EPS!$B4040,'Vensim Variables'!$A:$A,0))</f>
        <v>g pollutant</v>
      </c>
      <c r="I4040" t="str">
        <f t="shared" si="126"/>
        <v>SOx</v>
      </c>
      <c r="J4040">
        <f>INDEX(NoSettings!$C:$C,MATCH(EPS!$A4040,NoSettings!$A:$A,0))</f>
        <v>0</v>
      </c>
      <c r="K4040" s="109">
        <f>INDEX(GWP!$C$2:$C$13,MATCH(EPS!I4040,GWP!$B$2:$B$13,0))</f>
        <v>0</v>
      </c>
      <c r="L4040" s="5">
        <f t="shared" si="127"/>
        <v>0</v>
      </c>
    </row>
    <row r="4041" spans="1:12">
      <c r="A4041" t="s">
        <v>5760</v>
      </c>
      <c r="B4041" t="s">
        <v>5</v>
      </c>
      <c r="C4041" t="s">
        <v>1738</v>
      </c>
      <c r="D4041" t="s">
        <v>7022</v>
      </c>
      <c r="E4041" t="s">
        <v>1711</v>
      </c>
      <c r="H4041" t="str">
        <f>INDEX('Vensim Variables'!$B:$B,MATCH(EPS!$B4041,'Vensim Variables'!$A:$A,0))</f>
        <v>g pollutant</v>
      </c>
      <c r="I4041" t="str">
        <f t="shared" si="126"/>
        <v>BC</v>
      </c>
      <c r="J4041">
        <f>INDEX(NoSettings!$C:$C,MATCH(EPS!$A4041,NoSettings!$A:$A,0))</f>
        <v>0</v>
      </c>
      <c r="K4041" s="109">
        <f>INDEX(GWP!$C$2:$C$13,MATCH(EPS!I4041,GWP!$B$2:$B$13,0))</f>
        <v>345</v>
      </c>
      <c r="L4041" s="5">
        <f t="shared" si="127"/>
        <v>0</v>
      </c>
    </row>
    <row r="4042" spans="1:12">
      <c r="A4042" t="s">
        <v>5761</v>
      </c>
      <c r="B4042" t="s">
        <v>5</v>
      </c>
      <c r="C4042" t="s">
        <v>1738</v>
      </c>
      <c r="D4042" t="s">
        <v>7022</v>
      </c>
      <c r="E4042" t="s">
        <v>1712</v>
      </c>
      <c r="H4042" t="str">
        <f>INDEX('Vensim Variables'!$B:$B,MATCH(EPS!$B4042,'Vensim Variables'!$A:$A,0))</f>
        <v>g pollutant</v>
      </c>
      <c r="I4042" t="str">
        <f t="shared" si="126"/>
        <v>OC</v>
      </c>
      <c r="J4042">
        <f>INDEX(NoSettings!$C:$C,MATCH(EPS!$A4042,NoSettings!$A:$A,0))</f>
        <v>0</v>
      </c>
      <c r="K4042" s="109">
        <f>INDEX(GWP!$C$2:$C$13,MATCH(EPS!I4042,GWP!$B$2:$B$13,0))</f>
        <v>-46</v>
      </c>
      <c r="L4042" s="5">
        <f t="shared" si="127"/>
        <v>0</v>
      </c>
    </row>
    <row r="4043" spans="1:12">
      <c r="A4043" t="s">
        <v>5762</v>
      </c>
      <c r="B4043" t="s">
        <v>5</v>
      </c>
      <c r="C4043" t="s">
        <v>1738</v>
      </c>
      <c r="D4043" t="s">
        <v>7022</v>
      </c>
      <c r="E4043" t="s">
        <v>1713</v>
      </c>
      <c r="H4043" t="str">
        <f>INDEX('Vensim Variables'!$B:$B,MATCH(EPS!$B4043,'Vensim Variables'!$A:$A,0))</f>
        <v>g pollutant</v>
      </c>
      <c r="I4043" t="str">
        <f t="shared" si="126"/>
        <v>CH4</v>
      </c>
      <c r="J4043">
        <f>INDEX(NoSettings!$C:$C,MATCH(EPS!$A4043,NoSettings!$A:$A,0))</f>
        <v>0</v>
      </c>
      <c r="K4043" s="109">
        <f>INDEX(GWP!$C$2:$C$13,MATCH(EPS!I4043,GWP!$B$2:$B$13,0))</f>
        <v>28</v>
      </c>
      <c r="L4043" s="5">
        <f t="shared" si="127"/>
        <v>0</v>
      </c>
    </row>
    <row r="4044" spans="1:12">
      <c r="A4044" t="s">
        <v>5763</v>
      </c>
      <c r="B4044" t="s">
        <v>5</v>
      </c>
      <c r="C4044" t="s">
        <v>1738</v>
      </c>
      <c r="D4044" t="s">
        <v>7022</v>
      </c>
      <c r="E4044" t="s">
        <v>1714</v>
      </c>
      <c r="H4044" t="str">
        <f>INDEX('Vensim Variables'!$B:$B,MATCH(EPS!$B4044,'Vensim Variables'!$A:$A,0))</f>
        <v>g pollutant</v>
      </c>
      <c r="I4044" t="str">
        <f t="shared" si="126"/>
        <v>N2O</v>
      </c>
      <c r="J4044">
        <f>INDEX(NoSettings!$C:$C,MATCH(EPS!$A4044,NoSettings!$A:$A,0))</f>
        <v>0</v>
      </c>
      <c r="K4044" s="109">
        <f>INDEX(GWP!$C$2:$C$13,MATCH(EPS!I4044,GWP!$B$2:$B$13,0))</f>
        <v>265</v>
      </c>
      <c r="L4044" s="5">
        <f t="shared" si="127"/>
        <v>0</v>
      </c>
    </row>
    <row r="4045" spans="1:12">
      <c r="A4045" t="s">
        <v>5764</v>
      </c>
      <c r="B4045" t="s">
        <v>5</v>
      </c>
      <c r="C4045" t="s">
        <v>1738</v>
      </c>
      <c r="D4045" t="s">
        <v>7022</v>
      </c>
      <c r="E4045" t="s">
        <v>1715</v>
      </c>
      <c r="H4045" t="str">
        <f>INDEX('Vensim Variables'!$B:$B,MATCH(EPS!$B4045,'Vensim Variables'!$A:$A,0))</f>
        <v>g pollutant</v>
      </c>
      <c r="I4045" t="str">
        <f t="shared" si="126"/>
        <v>F gases</v>
      </c>
      <c r="J4045">
        <f>INDEX(NoSettings!$C:$C,MATCH(EPS!$A4045,NoSettings!$A:$A,0))</f>
        <v>0</v>
      </c>
      <c r="K4045" s="109">
        <f>INDEX(GWP!$C$2:$C$13,MATCH(EPS!I4045,GWP!$B$2:$B$13,0))</f>
        <v>1</v>
      </c>
      <c r="L4045" s="5">
        <f t="shared" si="127"/>
        <v>0</v>
      </c>
    </row>
    <row r="4046" spans="1:12">
      <c r="A4046" t="s">
        <v>5765</v>
      </c>
      <c r="B4046" t="s">
        <v>5</v>
      </c>
      <c r="C4046" t="s">
        <v>1738</v>
      </c>
      <c r="D4046" t="s">
        <v>7023</v>
      </c>
      <c r="E4046" t="s">
        <v>1702</v>
      </c>
      <c r="H4046" t="str">
        <f>INDEX('Vensim Variables'!$B:$B,MATCH(EPS!$B4046,'Vensim Variables'!$A:$A,0))</f>
        <v>g pollutant</v>
      </c>
      <c r="I4046" t="str">
        <f t="shared" si="126"/>
        <v>CO2</v>
      </c>
      <c r="J4046">
        <f>INDEX(NoSettings!$C:$C,MATCH(EPS!$A4046,NoSettings!$A:$A,0))</f>
        <v>0</v>
      </c>
      <c r="K4046" s="109">
        <f>INDEX(GWP!$C$2:$C$13,MATCH(EPS!I4046,GWP!$B$2:$B$13,0))</f>
        <v>1</v>
      </c>
      <c r="L4046" s="5">
        <f t="shared" si="127"/>
        <v>0</v>
      </c>
    </row>
    <row r="4047" spans="1:12">
      <c r="A4047" t="s">
        <v>5766</v>
      </c>
      <c r="B4047" t="s">
        <v>5</v>
      </c>
      <c r="C4047" t="s">
        <v>1738</v>
      </c>
      <c r="D4047" t="s">
        <v>7023</v>
      </c>
      <c r="E4047" t="s">
        <v>1705</v>
      </c>
      <c r="H4047" t="str">
        <f>INDEX('Vensim Variables'!$B:$B,MATCH(EPS!$B4047,'Vensim Variables'!$A:$A,0))</f>
        <v>g pollutant</v>
      </c>
      <c r="I4047" t="str">
        <f t="shared" si="126"/>
        <v>VOC</v>
      </c>
      <c r="J4047">
        <f>INDEX(NoSettings!$C:$C,MATCH(EPS!$A4047,NoSettings!$A:$A,0))</f>
        <v>0</v>
      </c>
      <c r="K4047" s="109">
        <f>INDEX(GWP!$C$2:$C$13,MATCH(EPS!I4047,GWP!$B$2:$B$13,0))</f>
        <v>5</v>
      </c>
      <c r="L4047" s="5">
        <f t="shared" si="127"/>
        <v>0</v>
      </c>
    </row>
    <row r="4048" spans="1:12">
      <c r="A4048" t="s">
        <v>5767</v>
      </c>
      <c r="B4048" t="s">
        <v>5</v>
      </c>
      <c r="C4048" t="s">
        <v>1738</v>
      </c>
      <c r="D4048" t="s">
        <v>7023</v>
      </c>
      <c r="E4048" t="s">
        <v>1706</v>
      </c>
      <c r="H4048" t="str">
        <f>INDEX('Vensim Variables'!$B:$B,MATCH(EPS!$B4048,'Vensim Variables'!$A:$A,0))</f>
        <v>g pollutant</v>
      </c>
      <c r="I4048" t="str">
        <f t="shared" si="126"/>
        <v>CO</v>
      </c>
      <c r="J4048">
        <f>INDEX(NoSettings!$C:$C,MATCH(EPS!$A4048,NoSettings!$A:$A,0))</f>
        <v>0</v>
      </c>
      <c r="K4048" s="109">
        <f>INDEX(GWP!$C$2:$C$13,MATCH(EPS!I4048,GWP!$B$2:$B$13,0))</f>
        <v>1.8</v>
      </c>
      <c r="L4048" s="5">
        <f t="shared" si="127"/>
        <v>0</v>
      </c>
    </row>
    <row r="4049" spans="1:12">
      <c r="A4049" t="s">
        <v>5768</v>
      </c>
      <c r="B4049" t="s">
        <v>5</v>
      </c>
      <c r="C4049" t="s">
        <v>1738</v>
      </c>
      <c r="D4049" t="s">
        <v>7023</v>
      </c>
      <c r="E4049" t="s">
        <v>1707</v>
      </c>
      <c r="H4049" t="str">
        <f>INDEX('Vensim Variables'!$B:$B,MATCH(EPS!$B4049,'Vensim Variables'!$A:$A,0))</f>
        <v>g pollutant</v>
      </c>
      <c r="I4049" t="str">
        <f t="shared" si="126"/>
        <v>NOx</v>
      </c>
      <c r="J4049">
        <f>INDEX(NoSettings!$C:$C,MATCH(EPS!$A4049,NoSettings!$A:$A,0))</f>
        <v>0</v>
      </c>
      <c r="K4049" s="109">
        <f>INDEX(GWP!$C$2:$C$13,MATCH(EPS!I4049,GWP!$B$2:$B$13,0))</f>
        <v>-8.1999999999999993</v>
      </c>
      <c r="L4049" s="5">
        <f t="shared" si="127"/>
        <v>0</v>
      </c>
    </row>
    <row r="4050" spans="1:12">
      <c r="A4050" t="s">
        <v>5769</v>
      </c>
      <c r="B4050" t="s">
        <v>5</v>
      </c>
      <c r="C4050" t="s">
        <v>1738</v>
      </c>
      <c r="D4050" t="s">
        <v>7023</v>
      </c>
      <c r="E4050" t="s">
        <v>1708</v>
      </c>
      <c r="H4050" t="str">
        <f>INDEX('Vensim Variables'!$B:$B,MATCH(EPS!$B4050,'Vensim Variables'!$A:$A,0))</f>
        <v>g pollutant</v>
      </c>
      <c r="I4050" t="str">
        <f t="shared" si="126"/>
        <v>PM10</v>
      </c>
      <c r="J4050">
        <f>INDEX(NoSettings!$C:$C,MATCH(EPS!$A4050,NoSettings!$A:$A,0))</f>
        <v>0</v>
      </c>
      <c r="K4050" s="109">
        <f>INDEX(GWP!$C$2:$C$13,MATCH(EPS!I4050,GWP!$B$2:$B$13,0))</f>
        <v>0</v>
      </c>
      <c r="L4050" s="5">
        <f t="shared" si="127"/>
        <v>0</v>
      </c>
    </row>
    <row r="4051" spans="1:12">
      <c r="A4051" t="s">
        <v>5770</v>
      </c>
      <c r="B4051" t="s">
        <v>5</v>
      </c>
      <c r="C4051" t="s">
        <v>1738</v>
      </c>
      <c r="D4051" t="s">
        <v>7023</v>
      </c>
      <c r="E4051" t="s">
        <v>1709</v>
      </c>
      <c r="H4051" t="str">
        <f>INDEX('Vensim Variables'!$B:$B,MATCH(EPS!$B4051,'Vensim Variables'!$A:$A,0))</f>
        <v>g pollutant</v>
      </c>
      <c r="I4051" t="str">
        <f t="shared" si="126"/>
        <v>PM25</v>
      </c>
      <c r="J4051">
        <f>INDEX(NoSettings!$C:$C,MATCH(EPS!$A4051,NoSettings!$A:$A,0))</f>
        <v>0</v>
      </c>
      <c r="K4051" s="109">
        <f>INDEX(GWP!$C$2:$C$13,MATCH(EPS!I4051,GWP!$B$2:$B$13,0))</f>
        <v>0</v>
      </c>
      <c r="L4051" s="5">
        <f t="shared" si="127"/>
        <v>0</v>
      </c>
    </row>
    <row r="4052" spans="1:12">
      <c r="A4052" t="s">
        <v>5771</v>
      </c>
      <c r="B4052" t="s">
        <v>5</v>
      </c>
      <c r="C4052" t="s">
        <v>1738</v>
      </c>
      <c r="D4052" t="s">
        <v>7023</v>
      </c>
      <c r="E4052" t="s">
        <v>1710</v>
      </c>
      <c r="H4052" t="str">
        <f>INDEX('Vensim Variables'!$B:$B,MATCH(EPS!$B4052,'Vensim Variables'!$A:$A,0))</f>
        <v>g pollutant</v>
      </c>
      <c r="I4052" t="str">
        <f t="shared" si="126"/>
        <v>SOx</v>
      </c>
      <c r="J4052">
        <f>INDEX(NoSettings!$C:$C,MATCH(EPS!$A4052,NoSettings!$A:$A,0))</f>
        <v>0</v>
      </c>
      <c r="K4052" s="109">
        <f>INDEX(GWP!$C$2:$C$13,MATCH(EPS!I4052,GWP!$B$2:$B$13,0))</f>
        <v>0</v>
      </c>
      <c r="L4052" s="5">
        <f t="shared" si="127"/>
        <v>0</v>
      </c>
    </row>
    <row r="4053" spans="1:12">
      <c r="A4053" t="s">
        <v>5772</v>
      </c>
      <c r="B4053" t="s">
        <v>5</v>
      </c>
      <c r="C4053" t="s">
        <v>1738</v>
      </c>
      <c r="D4053" t="s">
        <v>7023</v>
      </c>
      <c r="E4053" t="s">
        <v>1711</v>
      </c>
      <c r="H4053" t="str">
        <f>INDEX('Vensim Variables'!$B:$B,MATCH(EPS!$B4053,'Vensim Variables'!$A:$A,0))</f>
        <v>g pollutant</v>
      </c>
      <c r="I4053" t="str">
        <f t="shared" si="126"/>
        <v>BC</v>
      </c>
      <c r="J4053">
        <f>INDEX(NoSettings!$C:$C,MATCH(EPS!$A4053,NoSettings!$A:$A,0))</f>
        <v>0</v>
      </c>
      <c r="K4053" s="109">
        <f>INDEX(GWP!$C$2:$C$13,MATCH(EPS!I4053,GWP!$B$2:$B$13,0))</f>
        <v>345</v>
      </c>
      <c r="L4053" s="5">
        <f t="shared" si="127"/>
        <v>0</v>
      </c>
    </row>
    <row r="4054" spans="1:12">
      <c r="A4054" t="s">
        <v>5773</v>
      </c>
      <c r="B4054" t="s">
        <v>5</v>
      </c>
      <c r="C4054" t="s">
        <v>1738</v>
      </c>
      <c r="D4054" t="s">
        <v>7023</v>
      </c>
      <c r="E4054" t="s">
        <v>1712</v>
      </c>
      <c r="H4054" t="str">
        <f>INDEX('Vensim Variables'!$B:$B,MATCH(EPS!$B4054,'Vensim Variables'!$A:$A,0))</f>
        <v>g pollutant</v>
      </c>
      <c r="I4054" t="str">
        <f t="shared" si="126"/>
        <v>OC</v>
      </c>
      <c r="J4054">
        <f>INDEX(NoSettings!$C:$C,MATCH(EPS!$A4054,NoSettings!$A:$A,0))</f>
        <v>0</v>
      </c>
      <c r="K4054" s="109">
        <f>INDEX(GWP!$C$2:$C$13,MATCH(EPS!I4054,GWP!$B$2:$B$13,0))</f>
        <v>-46</v>
      </c>
      <c r="L4054" s="5">
        <f t="shared" si="127"/>
        <v>0</v>
      </c>
    </row>
    <row r="4055" spans="1:12">
      <c r="A4055" t="s">
        <v>5774</v>
      </c>
      <c r="B4055" t="s">
        <v>5</v>
      </c>
      <c r="C4055" t="s">
        <v>1738</v>
      </c>
      <c r="D4055" t="s">
        <v>7023</v>
      </c>
      <c r="E4055" t="s">
        <v>1713</v>
      </c>
      <c r="H4055" t="str">
        <f>INDEX('Vensim Variables'!$B:$B,MATCH(EPS!$B4055,'Vensim Variables'!$A:$A,0))</f>
        <v>g pollutant</v>
      </c>
      <c r="I4055" t="str">
        <f t="shared" si="126"/>
        <v>CH4</v>
      </c>
      <c r="J4055">
        <f>INDEX(NoSettings!$C:$C,MATCH(EPS!$A4055,NoSettings!$A:$A,0))</f>
        <v>0</v>
      </c>
      <c r="K4055" s="109">
        <f>INDEX(GWP!$C$2:$C$13,MATCH(EPS!I4055,GWP!$B$2:$B$13,0))</f>
        <v>28</v>
      </c>
      <c r="L4055" s="5">
        <f t="shared" si="127"/>
        <v>0</v>
      </c>
    </row>
    <row r="4056" spans="1:12">
      <c r="A4056" t="s">
        <v>5775</v>
      </c>
      <c r="B4056" t="s">
        <v>5</v>
      </c>
      <c r="C4056" t="s">
        <v>1738</v>
      </c>
      <c r="D4056" t="s">
        <v>7023</v>
      </c>
      <c r="E4056" t="s">
        <v>1714</v>
      </c>
      <c r="H4056" t="str">
        <f>INDEX('Vensim Variables'!$B:$B,MATCH(EPS!$B4056,'Vensim Variables'!$A:$A,0))</f>
        <v>g pollutant</v>
      </c>
      <c r="I4056" t="str">
        <f t="shared" si="126"/>
        <v>N2O</v>
      </c>
      <c r="J4056">
        <f>INDEX(NoSettings!$C:$C,MATCH(EPS!$A4056,NoSettings!$A:$A,0))</f>
        <v>0</v>
      </c>
      <c r="K4056" s="109">
        <f>INDEX(GWP!$C$2:$C$13,MATCH(EPS!I4056,GWP!$B$2:$B$13,0))</f>
        <v>265</v>
      </c>
      <c r="L4056" s="5">
        <f t="shared" si="127"/>
        <v>0</v>
      </c>
    </row>
    <row r="4057" spans="1:12">
      <c r="A4057" t="s">
        <v>5776</v>
      </c>
      <c r="B4057" t="s">
        <v>5</v>
      </c>
      <c r="C4057" t="s">
        <v>1738</v>
      </c>
      <c r="D4057" t="s">
        <v>7023</v>
      </c>
      <c r="E4057" t="s">
        <v>1715</v>
      </c>
      <c r="H4057" t="str">
        <f>INDEX('Vensim Variables'!$B:$B,MATCH(EPS!$B4057,'Vensim Variables'!$A:$A,0))</f>
        <v>g pollutant</v>
      </c>
      <c r="I4057" t="str">
        <f t="shared" si="126"/>
        <v>F gases</v>
      </c>
      <c r="J4057">
        <f>INDEX(NoSettings!$C:$C,MATCH(EPS!$A4057,NoSettings!$A:$A,0))</f>
        <v>0</v>
      </c>
      <c r="K4057" s="109">
        <f>INDEX(GWP!$C$2:$C$13,MATCH(EPS!I4057,GWP!$B$2:$B$13,0))</f>
        <v>1</v>
      </c>
      <c r="L4057" s="5">
        <f t="shared" si="127"/>
        <v>0</v>
      </c>
    </row>
    <row r="4058" spans="1:12">
      <c r="A4058" t="s">
        <v>5777</v>
      </c>
      <c r="B4058" t="s">
        <v>5</v>
      </c>
      <c r="C4058" t="s">
        <v>1738</v>
      </c>
      <c r="D4058" t="s">
        <v>7024</v>
      </c>
      <c r="E4058" t="s">
        <v>1702</v>
      </c>
      <c r="H4058" t="str">
        <f>INDEX('Vensim Variables'!$B:$B,MATCH(EPS!$B4058,'Vensim Variables'!$A:$A,0))</f>
        <v>g pollutant</v>
      </c>
      <c r="I4058" t="str">
        <f t="shared" si="126"/>
        <v>CO2</v>
      </c>
      <c r="J4058">
        <f>INDEX(NoSettings!$C:$C,MATCH(EPS!$A4058,NoSettings!$A:$A,0))</f>
        <v>0</v>
      </c>
      <c r="K4058" s="109">
        <f>INDEX(GWP!$C$2:$C$13,MATCH(EPS!I4058,GWP!$B$2:$B$13,0))</f>
        <v>1</v>
      </c>
      <c r="L4058" s="5">
        <f t="shared" si="127"/>
        <v>0</v>
      </c>
    </row>
    <row r="4059" spans="1:12">
      <c r="A4059" t="s">
        <v>5778</v>
      </c>
      <c r="B4059" t="s">
        <v>5</v>
      </c>
      <c r="C4059" t="s">
        <v>1738</v>
      </c>
      <c r="D4059" t="s">
        <v>7024</v>
      </c>
      <c r="E4059" t="s">
        <v>1705</v>
      </c>
      <c r="H4059" t="str">
        <f>INDEX('Vensim Variables'!$B:$B,MATCH(EPS!$B4059,'Vensim Variables'!$A:$A,0))</f>
        <v>g pollutant</v>
      </c>
      <c r="I4059" t="str">
        <f t="shared" si="126"/>
        <v>VOC</v>
      </c>
      <c r="J4059">
        <f>INDEX(NoSettings!$C:$C,MATCH(EPS!$A4059,NoSettings!$A:$A,0))</f>
        <v>0</v>
      </c>
      <c r="K4059" s="109">
        <f>INDEX(GWP!$C$2:$C$13,MATCH(EPS!I4059,GWP!$B$2:$B$13,0))</f>
        <v>5</v>
      </c>
      <c r="L4059" s="5">
        <f t="shared" si="127"/>
        <v>0</v>
      </c>
    </row>
    <row r="4060" spans="1:12">
      <c r="A4060" t="s">
        <v>5779</v>
      </c>
      <c r="B4060" t="s">
        <v>5</v>
      </c>
      <c r="C4060" t="s">
        <v>1738</v>
      </c>
      <c r="D4060" t="s">
        <v>7024</v>
      </c>
      <c r="E4060" t="s">
        <v>1706</v>
      </c>
      <c r="H4060" t="str">
        <f>INDEX('Vensim Variables'!$B:$B,MATCH(EPS!$B4060,'Vensim Variables'!$A:$A,0))</f>
        <v>g pollutant</v>
      </c>
      <c r="I4060" t="str">
        <f t="shared" si="126"/>
        <v>CO</v>
      </c>
      <c r="J4060">
        <f>INDEX(NoSettings!$C:$C,MATCH(EPS!$A4060,NoSettings!$A:$A,0))</f>
        <v>0</v>
      </c>
      <c r="K4060" s="109">
        <f>INDEX(GWP!$C$2:$C$13,MATCH(EPS!I4060,GWP!$B$2:$B$13,0))</f>
        <v>1.8</v>
      </c>
      <c r="L4060" s="5">
        <f t="shared" si="127"/>
        <v>0</v>
      </c>
    </row>
    <row r="4061" spans="1:12">
      <c r="A4061" t="s">
        <v>5780</v>
      </c>
      <c r="B4061" t="s">
        <v>5</v>
      </c>
      <c r="C4061" t="s">
        <v>1738</v>
      </c>
      <c r="D4061" t="s">
        <v>7024</v>
      </c>
      <c r="E4061" t="s">
        <v>1707</v>
      </c>
      <c r="H4061" t="str">
        <f>INDEX('Vensim Variables'!$B:$B,MATCH(EPS!$B4061,'Vensim Variables'!$A:$A,0))</f>
        <v>g pollutant</v>
      </c>
      <c r="I4061" t="str">
        <f t="shared" si="126"/>
        <v>NOx</v>
      </c>
      <c r="J4061">
        <f>INDEX(NoSettings!$C:$C,MATCH(EPS!$A4061,NoSettings!$A:$A,0))</f>
        <v>0</v>
      </c>
      <c r="K4061" s="109">
        <f>INDEX(GWP!$C$2:$C$13,MATCH(EPS!I4061,GWP!$B$2:$B$13,0))</f>
        <v>-8.1999999999999993</v>
      </c>
      <c r="L4061" s="5">
        <f t="shared" si="127"/>
        <v>0</v>
      </c>
    </row>
    <row r="4062" spans="1:12">
      <c r="A4062" t="s">
        <v>5781</v>
      </c>
      <c r="B4062" t="s">
        <v>5</v>
      </c>
      <c r="C4062" t="s">
        <v>1738</v>
      </c>
      <c r="D4062" t="s">
        <v>7024</v>
      </c>
      <c r="E4062" t="s">
        <v>1708</v>
      </c>
      <c r="H4062" t="str">
        <f>INDEX('Vensim Variables'!$B:$B,MATCH(EPS!$B4062,'Vensim Variables'!$A:$A,0))</f>
        <v>g pollutant</v>
      </c>
      <c r="I4062" t="str">
        <f t="shared" si="126"/>
        <v>PM10</v>
      </c>
      <c r="J4062">
        <f>INDEX(NoSettings!$C:$C,MATCH(EPS!$A4062,NoSettings!$A:$A,0))</f>
        <v>0</v>
      </c>
      <c r="K4062" s="109">
        <f>INDEX(GWP!$C$2:$C$13,MATCH(EPS!I4062,GWP!$B$2:$B$13,0))</f>
        <v>0</v>
      </c>
      <c r="L4062" s="5">
        <f t="shared" si="127"/>
        <v>0</v>
      </c>
    </row>
    <row r="4063" spans="1:12">
      <c r="A4063" t="s">
        <v>5782</v>
      </c>
      <c r="B4063" t="s">
        <v>5</v>
      </c>
      <c r="C4063" t="s">
        <v>1738</v>
      </c>
      <c r="D4063" t="s">
        <v>7024</v>
      </c>
      <c r="E4063" t="s">
        <v>1709</v>
      </c>
      <c r="H4063" t="str">
        <f>INDEX('Vensim Variables'!$B:$B,MATCH(EPS!$B4063,'Vensim Variables'!$A:$A,0))</f>
        <v>g pollutant</v>
      </c>
      <c r="I4063" t="str">
        <f t="shared" si="126"/>
        <v>PM25</v>
      </c>
      <c r="J4063">
        <f>INDEX(NoSettings!$C:$C,MATCH(EPS!$A4063,NoSettings!$A:$A,0))</f>
        <v>0</v>
      </c>
      <c r="K4063" s="109">
        <f>INDEX(GWP!$C$2:$C$13,MATCH(EPS!I4063,GWP!$B$2:$B$13,0))</f>
        <v>0</v>
      </c>
      <c r="L4063" s="5">
        <f t="shared" si="127"/>
        <v>0</v>
      </c>
    </row>
    <row r="4064" spans="1:12">
      <c r="A4064" t="s">
        <v>5783</v>
      </c>
      <c r="B4064" t="s">
        <v>5</v>
      </c>
      <c r="C4064" t="s">
        <v>1738</v>
      </c>
      <c r="D4064" t="s">
        <v>7024</v>
      </c>
      <c r="E4064" t="s">
        <v>1710</v>
      </c>
      <c r="H4064" t="str">
        <f>INDEX('Vensim Variables'!$B:$B,MATCH(EPS!$B4064,'Vensim Variables'!$A:$A,0))</f>
        <v>g pollutant</v>
      </c>
      <c r="I4064" t="str">
        <f t="shared" si="126"/>
        <v>SOx</v>
      </c>
      <c r="J4064">
        <f>INDEX(NoSettings!$C:$C,MATCH(EPS!$A4064,NoSettings!$A:$A,0))</f>
        <v>0</v>
      </c>
      <c r="K4064" s="109">
        <f>INDEX(GWP!$C$2:$C$13,MATCH(EPS!I4064,GWP!$B$2:$B$13,0))</f>
        <v>0</v>
      </c>
      <c r="L4064" s="5">
        <f t="shared" si="127"/>
        <v>0</v>
      </c>
    </row>
    <row r="4065" spans="1:12">
      <c r="A4065" t="s">
        <v>5784</v>
      </c>
      <c r="B4065" t="s">
        <v>5</v>
      </c>
      <c r="C4065" t="s">
        <v>1738</v>
      </c>
      <c r="D4065" t="s">
        <v>7024</v>
      </c>
      <c r="E4065" t="s">
        <v>1711</v>
      </c>
      <c r="H4065" t="str">
        <f>INDEX('Vensim Variables'!$B:$B,MATCH(EPS!$B4065,'Vensim Variables'!$A:$A,0))</f>
        <v>g pollutant</v>
      </c>
      <c r="I4065" t="str">
        <f t="shared" si="126"/>
        <v>BC</v>
      </c>
      <c r="J4065">
        <f>INDEX(NoSettings!$C:$C,MATCH(EPS!$A4065,NoSettings!$A:$A,0))</f>
        <v>0</v>
      </c>
      <c r="K4065" s="109">
        <f>INDEX(GWP!$C$2:$C$13,MATCH(EPS!I4065,GWP!$B$2:$B$13,0))</f>
        <v>345</v>
      </c>
      <c r="L4065" s="5">
        <f t="shared" si="127"/>
        <v>0</v>
      </c>
    </row>
    <row r="4066" spans="1:12">
      <c r="A4066" t="s">
        <v>5785</v>
      </c>
      <c r="B4066" t="s">
        <v>5</v>
      </c>
      <c r="C4066" t="s">
        <v>1738</v>
      </c>
      <c r="D4066" t="s">
        <v>7024</v>
      </c>
      <c r="E4066" t="s">
        <v>1712</v>
      </c>
      <c r="H4066" t="str">
        <f>INDEX('Vensim Variables'!$B:$B,MATCH(EPS!$B4066,'Vensim Variables'!$A:$A,0))</f>
        <v>g pollutant</v>
      </c>
      <c r="I4066" t="str">
        <f t="shared" si="126"/>
        <v>OC</v>
      </c>
      <c r="J4066">
        <f>INDEX(NoSettings!$C:$C,MATCH(EPS!$A4066,NoSettings!$A:$A,0))</f>
        <v>0</v>
      </c>
      <c r="K4066" s="109">
        <f>INDEX(GWP!$C$2:$C$13,MATCH(EPS!I4066,GWP!$B$2:$B$13,0))</f>
        <v>-46</v>
      </c>
      <c r="L4066" s="5">
        <f t="shared" si="127"/>
        <v>0</v>
      </c>
    </row>
    <row r="4067" spans="1:12">
      <c r="A4067" t="s">
        <v>5786</v>
      </c>
      <c r="B4067" t="s">
        <v>5</v>
      </c>
      <c r="C4067" t="s">
        <v>1738</v>
      </c>
      <c r="D4067" t="s">
        <v>7024</v>
      </c>
      <c r="E4067" t="s">
        <v>1713</v>
      </c>
      <c r="H4067" t="str">
        <f>INDEX('Vensim Variables'!$B:$B,MATCH(EPS!$B4067,'Vensim Variables'!$A:$A,0))</f>
        <v>g pollutant</v>
      </c>
      <c r="I4067" t="str">
        <f t="shared" si="126"/>
        <v>CH4</v>
      </c>
      <c r="J4067">
        <f>INDEX(NoSettings!$C:$C,MATCH(EPS!$A4067,NoSettings!$A:$A,0))</f>
        <v>0</v>
      </c>
      <c r="K4067" s="109">
        <f>INDEX(GWP!$C$2:$C$13,MATCH(EPS!I4067,GWP!$B$2:$B$13,0))</f>
        <v>28</v>
      </c>
      <c r="L4067" s="5">
        <f t="shared" si="127"/>
        <v>0</v>
      </c>
    </row>
    <row r="4068" spans="1:12">
      <c r="A4068" t="s">
        <v>5787</v>
      </c>
      <c r="B4068" t="s">
        <v>5</v>
      </c>
      <c r="C4068" t="s">
        <v>1738</v>
      </c>
      <c r="D4068" t="s">
        <v>7024</v>
      </c>
      <c r="E4068" t="s">
        <v>1714</v>
      </c>
      <c r="H4068" t="str">
        <f>INDEX('Vensim Variables'!$B:$B,MATCH(EPS!$B4068,'Vensim Variables'!$A:$A,0))</f>
        <v>g pollutant</v>
      </c>
      <c r="I4068" t="str">
        <f t="shared" si="126"/>
        <v>N2O</v>
      </c>
      <c r="J4068">
        <f>INDEX(NoSettings!$C:$C,MATCH(EPS!$A4068,NoSettings!$A:$A,0))</f>
        <v>0</v>
      </c>
      <c r="K4068" s="109">
        <f>INDEX(GWP!$C$2:$C$13,MATCH(EPS!I4068,GWP!$B$2:$B$13,0))</f>
        <v>265</v>
      </c>
      <c r="L4068" s="5">
        <f t="shared" si="127"/>
        <v>0</v>
      </c>
    </row>
    <row r="4069" spans="1:12">
      <c r="A4069" t="s">
        <v>5788</v>
      </c>
      <c r="B4069" t="s">
        <v>5</v>
      </c>
      <c r="C4069" t="s">
        <v>1738</v>
      </c>
      <c r="D4069" t="s">
        <v>7024</v>
      </c>
      <c r="E4069" t="s">
        <v>1715</v>
      </c>
      <c r="H4069" t="str">
        <f>INDEX('Vensim Variables'!$B:$B,MATCH(EPS!$B4069,'Vensim Variables'!$A:$A,0))</f>
        <v>g pollutant</v>
      </c>
      <c r="I4069" t="str">
        <f t="shared" si="126"/>
        <v>F gases</v>
      </c>
      <c r="J4069">
        <f>INDEX(NoSettings!$C:$C,MATCH(EPS!$A4069,NoSettings!$A:$A,0))</f>
        <v>0</v>
      </c>
      <c r="K4069" s="109">
        <f>INDEX(GWP!$C$2:$C$13,MATCH(EPS!I4069,GWP!$B$2:$B$13,0))</f>
        <v>1</v>
      </c>
      <c r="L4069" s="5">
        <f t="shared" si="127"/>
        <v>0</v>
      </c>
    </row>
    <row r="4070" spans="1:12">
      <c r="A4070" t="s">
        <v>5789</v>
      </c>
      <c r="B4070" t="s">
        <v>5</v>
      </c>
      <c r="C4070" t="s">
        <v>1738</v>
      </c>
      <c r="D4070" t="s">
        <v>7025</v>
      </c>
      <c r="E4070" t="s">
        <v>1702</v>
      </c>
      <c r="H4070" t="str">
        <f>INDEX('Vensim Variables'!$B:$B,MATCH(EPS!$B4070,'Vensim Variables'!$A:$A,0))</f>
        <v>g pollutant</v>
      </c>
      <c r="I4070" t="str">
        <f t="shared" si="126"/>
        <v>CO2</v>
      </c>
      <c r="J4070">
        <f>INDEX(NoSettings!$C:$C,MATCH(EPS!$A4070,NoSettings!$A:$A,0))</f>
        <v>0</v>
      </c>
      <c r="K4070" s="109">
        <f>INDEX(GWP!$C$2:$C$13,MATCH(EPS!I4070,GWP!$B$2:$B$13,0))</f>
        <v>1</v>
      </c>
      <c r="L4070" s="5">
        <f t="shared" si="127"/>
        <v>0</v>
      </c>
    </row>
    <row r="4071" spans="1:12">
      <c r="A4071" t="s">
        <v>5790</v>
      </c>
      <c r="B4071" t="s">
        <v>5</v>
      </c>
      <c r="C4071" t="s">
        <v>1738</v>
      </c>
      <c r="D4071" t="s">
        <v>7025</v>
      </c>
      <c r="E4071" t="s">
        <v>1705</v>
      </c>
      <c r="H4071" t="str">
        <f>INDEX('Vensim Variables'!$B:$B,MATCH(EPS!$B4071,'Vensim Variables'!$A:$A,0))</f>
        <v>g pollutant</v>
      </c>
      <c r="I4071" t="str">
        <f t="shared" si="126"/>
        <v>VOC</v>
      </c>
      <c r="J4071">
        <f>INDEX(NoSettings!$C:$C,MATCH(EPS!$A4071,NoSettings!$A:$A,0))</f>
        <v>0</v>
      </c>
      <c r="K4071" s="109">
        <f>INDEX(GWP!$C$2:$C$13,MATCH(EPS!I4071,GWP!$B$2:$B$13,0))</f>
        <v>5</v>
      </c>
      <c r="L4071" s="5">
        <f t="shared" si="127"/>
        <v>0</v>
      </c>
    </row>
    <row r="4072" spans="1:12">
      <c r="A4072" t="s">
        <v>5791</v>
      </c>
      <c r="B4072" t="s">
        <v>5</v>
      </c>
      <c r="C4072" t="s">
        <v>1738</v>
      </c>
      <c r="D4072" t="s">
        <v>7025</v>
      </c>
      <c r="E4072" t="s">
        <v>1706</v>
      </c>
      <c r="H4072" t="str">
        <f>INDEX('Vensim Variables'!$B:$B,MATCH(EPS!$B4072,'Vensim Variables'!$A:$A,0))</f>
        <v>g pollutant</v>
      </c>
      <c r="I4072" t="str">
        <f t="shared" si="126"/>
        <v>CO</v>
      </c>
      <c r="J4072">
        <f>INDEX(NoSettings!$C:$C,MATCH(EPS!$A4072,NoSettings!$A:$A,0))</f>
        <v>0</v>
      </c>
      <c r="K4072" s="109">
        <f>INDEX(GWP!$C$2:$C$13,MATCH(EPS!I4072,GWP!$B$2:$B$13,0))</f>
        <v>1.8</v>
      </c>
      <c r="L4072" s="5">
        <f t="shared" si="127"/>
        <v>0</v>
      </c>
    </row>
    <row r="4073" spans="1:12">
      <c r="A4073" t="s">
        <v>5792</v>
      </c>
      <c r="B4073" t="s">
        <v>5</v>
      </c>
      <c r="C4073" t="s">
        <v>1738</v>
      </c>
      <c r="D4073" t="s">
        <v>7025</v>
      </c>
      <c r="E4073" t="s">
        <v>1707</v>
      </c>
      <c r="H4073" t="str">
        <f>INDEX('Vensim Variables'!$B:$B,MATCH(EPS!$B4073,'Vensim Variables'!$A:$A,0))</f>
        <v>g pollutant</v>
      </c>
      <c r="I4073" t="str">
        <f t="shared" si="126"/>
        <v>NOx</v>
      </c>
      <c r="J4073">
        <f>INDEX(NoSettings!$C:$C,MATCH(EPS!$A4073,NoSettings!$A:$A,0))</f>
        <v>0</v>
      </c>
      <c r="K4073" s="109">
        <f>INDEX(GWP!$C$2:$C$13,MATCH(EPS!I4073,GWP!$B$2:$B$13,0))</f>
        <v>-8.1999999999999993</v>
      </c>
      <c r="L4073" s="5">
        <f t="shared" si="127"/>
        <v>0</v>
      </c>
    </row>
    <row r="4074" spans="1:12">
      <c r="A4074" t="s">
        <v>5793</v>
      </c>
      <c r="B4074" t="s">
        <v>5</v>
      </c>
      <c r="C4074" t="s">
        <v>1738</v>
      </c>
      <c r="D4074" t="s">
        <v>7025</v>
      </c>
      <c r="E4074" t="s">
        <v>1708</v>
      </c>
      <c r="H4074" t="str">
        <f>INDEX('Vensim Variables'!$B:$B,MATCH(EPS!$B4074,'Vensim Variables'!$A:$A,0))</f>
        <v>g pollutant</v>
      </c>
      <c r="I4074" t="str">
        <f t="shared" si="126"/>
        <v>PM10</v>
      </c>
      <c r="J4074">
        <f>INDEX(NoSettings!$C:$C,MATCH(EPS!$A4074,NoSettings!$A:$A,0))</f>
        <v>0</v>
      </c>
      <c r="K4074" s="109">
        <f>INDEX(GWP!$C$2:$C$13,MATCH(EPS!I4074,GWP!$B$2:$B$13,0))</f>
        <v>0</v>
      </c>
      <c r="L4074" s="5">
        <f t="shared" si="127"/>
        <v>0</v>
      </c>
    </row>
    <row r="4075" spans="1:12">
      <c r="A4075" t="s">
        <v>5794</v>
      </c>
      <c r="B4075" t="s">
        <v>5</v>
      </c>
      <c r="C4075" t="s">
        <v>1738</v>
      </c>
      <c r="D4075" t="s">
        <v>7025</v>
      </c>
      <c r="E4075" t="s">
        <v>1709</v>
      </c>
      <c r="H4075" t="str">
        <f>INDEX('Vensim Variables'!$B:$B,MATCH(EPS!$B4075,'Vensim Variables'!$A:$A,0))</f>
        <v>g pollutant</v>
      </c>
      <c r="I4075" t="str">
        <f t="shared" si="126"/>
        <v>PM25</v>
      </c>
      <c r="J4075">
        <f>INDEX(NoSettings!$C:$C,MATCH(EPS!$A4075,NoSettings!$A:$A,0))</f>
        <v>0</v>
      </c>
      <c r="K4075" s="109">
        <f>INDEX(GWP!$C$2:$C$13,MATCH(EPS!I4075,GWP!$B$2:$B$13,0))</f>
        <v>0</v>
      </c>
      <c r="L4075" s="5">
        <f t="shared" si="127"/>
        <v>0</v>
      </c>
    </row>
    <row r="4076" spans="1:12">
      <c r="A4076" t="s">
        <v>5795</v>
      </c>
      <c r="B4076" t="s">
        <v>5</v>
      </c>
      <c r="C4076" t="s">
        <v>1738</v>
      </c>
      <c r="D4076" t="s">
        <v>7025</v>
      </c>
      <c r="E4076" t="s">
        <v>1710</v>
      </c>
      <c r="H4076" t="str">
        <f>INDEX('Vensim Variables'!$B:$B,MATCH(EPS!$B4076,'Vensim Variables'!$A:$A,0))</f>
        <v>g pollutant</v>
      </c>
      <c r="I4076" t="str">
        <f t="shared" si="126"/>
        <v>SOx</v>
      </c>
      <c r="J4076">
        <f>INDEX(NoSettings!$C:$C,MATCH(EPS!$A4076,NoSettings!$A:$A,0))</f>
        <v>0</v>
      </c>
      <c r="K4076" s="109">
        <f>INDEX(GWP!$C$2:$C$13,MATCH(EPS!I4076,GWP!$B$2:$B$13,0))</f>
        <v>0</v>
      </c>
      <c r="L4076" s="5">
        <f t="shared" si="127"/>
        <v>0</v>
      </c>
    </row>
    <row r="4077" spans="1:12">
      <c r="A4077" t="s">
        <v>5796</v>
      </c>
      <c r="B4077" t="s">
        <v>5</v>
      </c>
      <c r="C4077" t="s">
        <v>1738</v>
      </c>
      <c r="D4077" t="s">
        <v>7025</v>
      </c>
      <c r="E4077" t="s">
        <v>1711</v>
      </c>
      <c r="H4077" t="str">
        <f>INDEX('Vensim Variables'!$B:$B,MATCH(EPS!$B4077,'Vensim Variables'!$A:$A,0))</f>
        <v>g pollutant</v>
      </c>
      <c r="I4077" t="str">
        <f t="shared" si="126"/>
        <v>BC</v>
      </c>
      <c r="J4077">
        <f>INDEX(NoSettings!$C:$C,MATCH(EPS!$A4077,NoSettings!$A:$A,0))</f>
        <v>0</v>
      </c>
      <c r="K4077" s="109">
        <f>INDEX(GWP!$C$2:$C$13,MATCH(EPS!I4077,GWP!$B$2:$B$13,0))</f>
        <v>345</v>
      </c>
      <c r="L4077" s="5">
        <f t="shared" si="127"/>
        <v>0</v>
      </c>
    </row>
    <row r="4078" spans="1:12">
      <c r="A4078" t="s">
        <v>5797</v>
      </c>
      <c r="B4078" t="s">
        <v>5</v>
      </c>
      <c r="C4078" t="s">
        <v>1738</v>
      </c>
      <c r="D4078" t="s">
        <v>7025</v>
      </c>
      <c r="E4078" t="s">
        <v>1712</v>
      </c>
      <c r="H4078" t="str">
        <f>INDEX('Vensim Variables'!$B:$B,MATCH(EPS!$B4078,'Vensim Variables'!$A:$A,0))</f>
        <v>g pollutant</v>
      </c>
      <c r="I4078" t="str">
        <f t="shared" si="126"/>
        <v>OC</v>
      </c>
      <c r="J4078">
        <f>INDEX(NoSettings!$C:$C,MATCH(EPS!$A4078,NoSettings!$A:$A,0))</f>
        <v>0</v>
      </c>
      <c r="K4078" s="109">
        <f>INDEX(GWP!$C$2:$C$13,MATCH(EPS!I4078,GWP!$B$2:$B$13,0))</f>
        <v>-46</v>
      </c>
      <c r="L4078" s="5">
        <f t="shared" si="127"/>
        <v>0</v>
      </c>
    </row>
    <row r="4079" spans="1:12">
      <c r="A4079" t="s">
        <v>5798</v>
      </c>
      <c r="B4079" t="s">
        <v>5</v>
      </c>
      <c r="C4079" t="s">
        <v>1738</v>
      </c>
      <c r="D4079" t="s">
        <v>7025</v>
      </c>
      <c r="E4079" t="s">
        <v>1713</v>
      </c>
      <c r="H4079" t="str">
        <f>INDEX('Vensim Variables'!$B:$B,MATCH(EPS!$B4079,'Vensim Variables'!$A:$A,0))</f>
        <v>g pollutant</v>
      </c>
      <c r="I4079" t="str">
        <f t="shared" si="126"/>
        <v>CH4</v>
      </c>
      <c r="J4079">
        <f>INDEX(NoSettings!$C:$C,MATCH(EPS!$A4079,NoSettings!$A:$A,0))</f>
        <v>0</v>
      </c>
      <c r="K4079" s="109">
        <f>INDEX(GWP!$C$2:$C$13,MATCH(EPS!I4079,GWP!$B$2:$B$13,0))</f>
        <v>28</v>
      </c>
      <c r="L4079" s="5">
        <f t="shared" si="127"/>
        <v>0</v>
      </c>
    </row>
    <row r="4080" spans="1:12">
      <c r="A4080" t="s">
        <v>5799</v>
      </c>
      <c r="B4080" t="s">
        <v>5</v>
      </c>
      <c r="C4080" t="s">
        <v>1738</v>
      </c>
      <c r="D4080" t="s">
        <v>7025</v>
      </c>
      <c r="E4080" t="s">
        <v>1714</v>
      </c>
      <c r="H4080" t="str">
        <f>INDEX('Vensim Variables'!$B:$B,MATCH(EPS!$B4080,'Vensim Variables'!$A:$A,0))</f>
        <v>g pollutant</v>
      </c>
      <c r="I4080" t="str">
        <f t="shared" si="126"/>
        <v>N2O</v>
      </c>
      <c r="J4080">
        <f>INDEX(NoSettings!$C:$C,MATCH(EPS!$A4080,NoSettings!$A:$A,0))</f>
        <v>0</v>
      </c>
      <c r="K4080" s="109">
        <f>INDEX(GWP!$C$2:$C$13,MATCH(EPS!I4080,GWP!$B$2:$B$13,0))</f>
        <v>265</v>
      </c>
      <c r="L4080" s="5">
        <f t="shared" si="127"/>
        <v>0</v>
      </c>
    </row>
    <row r="4081" spans="1:12">
      <c r="A4081" t="s">
        <v>5800</v>
      </c>
      <c r="B4081" t="s">
        <v>5</v>
      </c>
      <c r="C4081" t="s">
        <v>1738</v>
      </c>
      <c r="D4081" t="s">
        <v>7025</v>
      </c>
      <c r="E4081" t="s">
        <v>1715</v>
      </c>
      <c r="H4081" t="str">
        <f>INDEX('Vensim Variables'!$B:$B,MATCH(EPS!$B4081,'Vensim Variables'!$A:$A,0))</f>
        <v>g pollutant</v>
      </c>
      <c r="I4081" t="str">
        <f t="shared" si="126"/>
        <v>F gases</v>
      </c>
      <c r="J4081">
        <f>INDEX(NoSettings!$C:$C,MATCH(EPS!$A4081,NoSettings!$A:$A,0))</f>
        <v>0</v>
      </c>
      <c r="K4081" s="109">
        <f>INDEX(GWP!$C$2:$C$13,MATCH(EPS!I4081,GWP!$B$2:$B$13,0))</f>
        <v>1</v>
      </c>
      <c r="L4081" s="5">
        <f t="shared" si="127"/>
        <v>0</v>
      </c>
    </row>
    <row r="4082" spans="1:12">
      <c r="A4082" t="s">
        <v>5801</v>
      </c>
      <c r="B4082" t="s">
        <v>5</v>
      </c>
      <c r="C4082" t="s">
        <v>1739</v>
      </c>
      <c r="D4082" t="s">
        <v>7001</v>
      </c>
      <c r="E4082" t="s">
        <v>1702</v>
      </c>
      <c r="H4082" t="str">
        <f>INDEX('Vensim Variables'!$B:$B,MATCH(EPS!$B4082,'Vensim Variables'!$A:$A,0))</f>
        <v>g pollutant</v>
      </c>
      <c r="I4082" t="str">
        <f t="shared" si="126"/>
        <v>CO2</v>
      </c>
      <c r="J4082">
        <f>INDEX(NoSettings!$C:$C,MATCH(EPS!$A4082,NoSettings!$A:$A,0))</f>
        <v>4381140000000</v>
      </c>
      <c r="K4082" s="109">
        <f>INDEX(GWP!$C$2:$C$13,MATCH(EPS!I4082,GWP!$B$2:$B$13,0))</f>
        <v>1</v>
      </c>
      <c r="L4082" s="5">
        <f t="shared" si="127"/>
        <v>4.3811400000000003</v>
      </c>
    </row>
    <row r="4083" spans="1:12">
      <c r="A4083" t="s">
        <v>5802</v>
      </c>
      <c r="B4083" t="s">
        <v>5</v>
      </c>
      <c r="C4083" t="s">
        <v>1739</v>
      </c>
      <c r="D4083" t="s">
        <v>7001</v>
      </c>
      <c r="E4083" t="s">
        <v>1705</v>
      </c>
      <c r="H4083" t="str">
        <f>INDEX('Vensim Variables'!$B:$B,MATCH(EPS!$B4083,'Vensim Variables'!$A:$A,0))</f>
        <v>g pollutant</v>
      </c>
      <c r="I4083" t="str">
        <f t="shared" si="126"/>
        <v>VOC</v>
      </c>
      <c r="J4083">
        <f>INDEX(NoSettings!$C:$C,MATCH(EPS!$A4083,NoSettings!$A:$A,0))</f>
        <v>124550000</v>
      </c>
      <c r="K4083" s="109">
        <f>INDEX(GWP!$C$2:$C$13,MATCH(EPS!I4083,GWP!$B$2:$B$13,0))</f>
        <v>5</v>
      </c>
      <c r="L4083" s="5">
        <f t="shared" si="127"/>
        <v>6.2275000000000004E-4</v>
      </c>
    </row>
    <row r="4084" spans="1:12">
      <c r="A4084" t="s">
        <v>5803</v>
      </c>
      <c r="B4084" t="s">
        <v>5</v>
      </c>
      <c r="C4084" t="s">
        <v>1739</v>
      </c>
      <c r="D4084" t="s">
        <v>7001</v>
      </c>
      <c r="E4084" t="s">
        <v>1706</v>
      </c>
      <c r="H4084" t="str">
        <f>INDEX('Vensim Variables'!$B:$B,MATCH(EPS!$B4084,'Vensim Variables'!$A:$A,0))</f>
        <v>g pollutant</v>
      </c>
      <c r="I4084" t="str">
        <f t="shared" si="126"/>
        <v>CO</v>
      </c>
      <c r="J4084">
        <f>INDEX(NoSettings!$C:$C,MATCH(EPS!$A4084,NoSettings!$A:$A,0))</f>
        <v>575207000</v>
      </c>
      <c r="K4084" s="109">
        <f>INDEX(GWP!$C$2:$C$13,MATCH(EPS!I4084,GWP!$B$2:$B$13,0))</f>
        <v>1.8</v>
      </c>
      <c r="L4084" s="5">
        <f t="shared" si="127"/>
        <v>1.0353726000000001E-3</v>
      </c>
    </row>
    <row r="4085" spans="1:12">
      <c r="A4085" t="s">
        <v>5804</v>
      </c>
      <c r="B4085" t="s">
        <v>5</v>
      </c>
      <c r="C4085" t="s">
        <v>1739</v>
      </c>
      <c r="D4085" t="s">
        <v>7001</v>
      </c>
      <c r="E4085" t="s">
        <v>1707</v>
      </c>
      <c r="H4085" t="str">
        <f>INDEX('Vensim Variables'!$B:$B,MATCH(EPS!$B4085,'Vensim Variables'!$A:$A,0))</f>
        <v>g pollutant</v>
      </c>
      <c r="I4085" t="str">
        <f t="shared" si="126"/>
        <v>NOx</v>
      </c>
      <c r="J4085">
        <f>INDEX(NoSettings!$C:$C,MATCH(EPS!$A4085,NoSettings!$A:$A,0))</f>
        <v>1968650000</v>
      </c>
      <c r="K4085" s="109">
        <f>INDEX(GWP!$C$2:$C$13,MATCH(EPS!I4085,GWP!$B$2:$B$13,0))</f>
        <v>-8.1999999999999993</v>
      </c>
      <c r="L4085" s="5">
        <f t="shared" si="127"/>
        <v>-1.614293E-2</v>
      </c>
    </row>
    <row r="4086" spans="1:12">
      <c r="A4086" t="s">
        <v>5805</v>
      </c>
      <c r="B4086" t="s">
        <v>5</v>
      </c>
      <c r="C4086" t="s">
        <v>1739</v>
      </c>
      <c r="D4086" t="s">
        <v>7001</v>
      </c>
      <c r="E4086" t="s">
        <v>1708</v>
      </c>
      <c r="H4086" t="str">
        <f>INDEX('Vensim Variables'!$B:$B,MATCH(EPS!$B4086,'Vensim Variables'!$A:$A,0))</f>
        <v>g pollutant</v>
      </c>
      <c r="I4086" t="str">
        <f t="shared" si="126"/>
        <v>PM10</v>
      </c>
      <c r="J4086">
        <f>INDEX(NoSettings!$C:$C,MATCH(EPS!$A4086,NoSettings!$A:$A,0))</f>
        <v>155411000</v>
      </c>
      <c r="K4086" s="109">
        <f>INDEX(GWP!$C$2:$C$13,MATCH(EPS!I4086,GWP!$B$2:$B$13,0))</f>
        <v>0</v>
      </c>
      <c r="L4086" s="5">
        <f t="shared" si="127"/>
        <v>0</v>
      </c>
    </row>
    <row r="4087" spans="1:12">
      <c r="A4087" t="s">
        <v>5806</v>
      </c>
      <c r="B4087" t="s">
        <v>5</v>
      </c>
      <c r="C4087" t="s">
        <v>1739</v>
      </c>
      <c r="D4087" t="s">
        <v>7001</v>
      </c>
      <c r="E4087" t="s">
        <v>1709</v>
      </c>
      <c r="H4087" t="str">
        <f>INDEX('Vensim Variables'!$B:$B,MATCH(EPS!$B4087,'Vensim Variables'!$A:$A,0))</f>
        <v>g pollutant</v>
      </c>
      <c r="I4087" t="str">
        <f t="shared" si="126"/>
        <v>PM25</v>
      </c>
      <c r="J4087">
        <f>INDEX(NoSettings!$C:$C,MATCH(EPS!$A4087,NoSettings!$A:$A,0))</f>
        <v>138201000</v>
      </c>
      <c r="K4087" s="109">
        <f>INDEX(GWP!$C$2:$C$13,MATCH(EPS!I4087,GWP!$B$2:$B$13,0))</f>
        <v>0</v>
      </c>
      <c r="L4087" s="5">
        <f t="shared" si="127"/>
        <v>0</v>
      </c>
    </row>
    <row r="4088" spans="1:12">
      <c r="A4088" t="s">
        <v>5807</v>
      </c>
      <c r="B4088" t="s">
        <v>5</v>
      </c>
      <c r="C4088" t="s">
        <v>1739</v>
      </c>
      <c r="D4088" t="s">
        <v>7001</v>
      </c>
      <c r="E4088" t="s">
        <v>1710</v>
      </c>
      <c r="H4088" t="str">
        <f>INDEX('Vensim Variables'!$B:$B,MATCH(EPS!$B4088,'Vensim Variables'!$A:$A,0))</f>
        <v>g pollutant</v>
      </c>
      <c r="I4088" t="str">
        <f t="shared" si="126"/>
        <v>SOx</v>
      </c>
      <c r="J4088">
        <f>INDEX(NoSettings!$C:$C,MATCH(EPS!$A4088,NoSettings!$A:$A,0))</f>
        <v>418513000</v>
      </c>
      <c r="K4088" s="109">
        <f>INDEX(GWP!$C$2:$C$13,MATCH(EPS!I4088,GWP!$B$2:$B$13,0))</f>
        <v>0</v>
      </c>
      <c r="L4088" s="5">
        <f t="shared" si="127"/>
        <v>0</v>
      </c>
    </row>
    <row r="4089" spans="1:12">
      <c r="A4089" t="s">
        <v>5808</v>
      </c>
      <c r="B4089" t="s">
        <v>5</v>
      </c>
      <c r="C4089" t="s">
        <v>1739</v>
      </c>
      <c r="D4089" t="s">
        <v>7001</v>
      </c>
      <c r="E4089" t="s">
        <v>1711</v>
      </c>
      <c r="H4089" t="str">
        <f>INDEX('Vensim Variables'!$B:$B,MATCH(EPS!$B4089,'Vensim Variables'!$A:$A,0))</f>
        <v>g pollutant</v>
      </c>
      <c r="I4089" t="str">
        <f t="shared" si="126"/>
        <v>BC</v>
      </c>
      <c r="J4089">
        <f>INDEX(NoSettings!$C:$C,MATCH(EPS!$A4089,NoSettings!$A:$A,0))</f>
        <v>32318900</v>
      </c>
      <c r="K4089" s="109">
        <f>INDEX(GWP!$C$2:$C$13,MATCH(EPS!I4089,GWP!$B$2:$B$13,0))</f>
        <v>345</v>
      </c>
      <c r="L4089" s="5">
        <f t="shared" si="127"/>
        <v>1.11500205E-2</v>
      </c>
    </row>
    <row r="4090" spans="1:12">
      <c r="A4090" t="s">
        <v>5809</v>
      </c>
      <c r="B4090" t="s">
        <v>5</v>
      </c>
      <c r="C4090" t="s">
        <v>1739</v>
      </c>
      <c r="D4090" t="s">
        <v>7001</v>
      </c>
      <c r="E4090" t="s">
        <v>1712</v>
      </c>
      <c r="H4090" t="str">
        <f>INDEX('Vensim Variables'!$B:$B,MATCH(EPS!$B4090,'Vensim Variables'!$A:$A,0))</f>
        <v>g pollutant</v>
      </c>
      <c r="I4090" t="str">
        <f t="shared" si="126"/>
        <v>OC</v>
      </c>
      <c r="J4090">
        <f>INDEX(NoSettings!$C:$C,MATCH(EPS!$A4090,NoSettings!$A:$A,0))</f>
        <v>27593600</v>
      </c>
      <c r="K4090" s="109">
        <f>INDEX(GWP!$C$2:$C$13,MATCH(EPS!I4090,GWP!$B$2:$B$13,0))</f>
        <v>-46</v>
      </c>
      <c r="L4090" s="5">
        <f t="shared" si="127"/>
        <v>-1.2693056000000001E-3</v>
      </c>
    </row>
    <row r="4091" spans="1:12">
      <c r="A4091" t="s">
        <v>5810</v>
      </c>
      <c r="B4091" t="s">
        <v>5</v>
      </c>
      <c r="C4091" t="s">
        <v>1739</v>
      </c>
      <c r="D4091" t="s">
        <v>7001</v>
      </c>
      <c r="E4091" t="s">
        <v>1713</v>
      </c>
      <c r="H4091" t="str">
        <f>INDEX('Vensim Variables'!$B:$B,MATCH(EPS!$B4091,'Vensim Variables'!$A:$A,0))</f>
        <v>g pollutant</v>
      </c>
      <c r="I4091" t="str">
        <f t="shared" si="126"/>
        <v>CH4</v>
      </c>
      <c r="J4091">
        <f>INDEX(NoSettings!$C:$C,MATCH(EPS!$A4091,NoSettings!$A:$A,0))</f>
        <v>175012000</v>
      </c>
      <c r="K4091" s="109">
        <f>INDEX(GWP!$C$2:$C$13,MATCH(EPS!I4091,GWP!$B$2:$B$13,0))</f>
        <v>28</v>
      </c>
      <c r="L4091" s="5">
        <f t="shared" si="127"/>
        <v>4.9003359999999999E-3</v>
      </c>
    </row>
    <row r="4092" spans="1:12">
      <c r="A4092" t="s">
        <v>5811</v>
      </c>
      <c r="B4092" t="s">
        <v>5</v>
      </c>
      <c r="C4092" t="s">
        <v>1739</v>
      </c>
      <c r="D4092" t="s">
        <v>7001</v>
      </c>
      <c r="E4092" t="s">
        <v>1714</v>
      </c>
      <c r="H4092" t="str">
        <f>INDEX('Vensim Variables'!$B:$B,MATCH(EPS!$B4092,'Vensim Variables'!$A:$A,0))</f>
        <v>g pollutant</v>
      </c>
      <c r="I4092" t="str">
        <f t="shared" si="126"/>
        <v>N2O</v>
      </c>
      <c r="J4092">
        <f>INDEX(NoSettings!$C:$C,MATCH(EPS!$A4092,NoSettings!$A:$A,0))</f>
        <v>35002400</v>
      </c>
      <c r="K4092" s="109">
        <f>INDEX(GWP!$C$2:$C$13,MATCH(EPS!I4092,GWP!$B$2:$B$13,0))</f>
        <v>265</v>
      </c>
      <c r="L4092" s="5">
        <f t="shared" si="127"/>
        <v>9.2756360000000003E-3</v>
      </c>
    </row>
    <row r="4093" spans="1:12">
      <c r="A4093" t="s">
        <v>5812</v>
      </c>
      <c r="B4093" t="s">
        <v>5</v>
      </c>
      <c r="C4093" t="s">
        <v>1739</v>
      </c>
      <c r="D4093" t="s">
        <v>7001</v>
      </c>
      <c r="E4093" t="s">
        <v>1715</v>
      </c>
      <c r="H4093" t="str">
        <f>INDEX('Vensim Variables'!$B:$B,MATCH(EPS!$B4093,'Vensim Variables'!$A:$A,0))</f>
        <v>g pollutant</v>
      </c>
      <c r="I4093" t="str">
        <f t="shared" si="126"/>
        <v>F gases</v>
      </c>
      <c r="J4093">
        <f>INDEX(NoSettings!$C:$C,MATCH(EPS!$A4093,NoSettings!$A:$A,0))</f>
        <v>0</v>
      </c>
      <c r="K4093" s="109">
        <f>INDEX(GWP!$C$2:$C$13,MATCH(EPS!I4093,GWP!$B$2:$B$13,0))</f>
        <v>1</v>
      </c>
      <c r="L4093" s="5">
        <f t="shared" si="127"/>
        <v>0</v>
      </c>
    </row>
    <row r="4094" spans="1:12">
      <c r="A4094" t="s">
        <v>5813</v>
      </c>
      <c r="B4094" t="s">
        <v>5</v>
      </c>
      <c r="C4094" t="s">
        <v>1739</v>
      </c>
      <c r="D4094" t="s">
        <v>7002</v>
      </c>
      <c r="E4094" t="s">
        <v>1702</v>
      </c>
      <c r="H4094" t="str">
        <f>INDEX('Vensim Variables'!$B:$B,MATCH(EPS!$B4094,'Vensim Variables'!$A:$A,0))</f>
        <v>g pollutant</v>
      </c>
      <c r="I4094" t="str">
        <f t="shared" si="126"/>
        <v>CO2</v>
      </c>
      <c r="J4094">
        <f>INDEX(NoSettings!$C:$C,MATCH(EPS!$A4094,NoSettings!$A:$A,0))</f>
        <v>809608000000</v>
      </c>
      <c r="K4094" s="109">
        <f>INDEX(GWP!$C$2:$C$13,MATCH(EPS!I4094,GWP!$B$2:$B$13,0))</f>
        <v>1</v>
      </c>
      <c r="L4094" s="5">
        <f t="shared" si="127"/>
        <v>0.80960799999999999</v>
      </c>
    </row>
    <row r="4095" spans="1:12">
      <c r="A4095" t="s">
        <v>5814</v>
      </c>
      <c r="B4095" t="s">
        <v>5</v>
      </c>
      <c r="C4095" t="s">
        <v>1739</v>
      </c>
      <c r="D4095" t="s">
        <v>7002</v>
      </c>
      <c r="E4095" t="s">
        <v>1705</v>
      </c>
      <c r="H4095" t="str">
        <f>INDEX('Vensim Variables'!$B:$B,MATCH(EPS!$B4095,'Vensim Variables'!$A:$A,0))</f>
        <v>g pollutant</v>
      </c>
      <c r="I4095" t="str">
        <f t="shared" si="126"/>
        <v>VOC</v>
      </c>
      <c r="J4095">
        <f>INDEX(NoSettings!$C:$C,MATCH(EPS!$A4095,NoSettings!$A:$A,0))</f>
        <v>23016200</v>
      </c>
      <c r="K4095" s="109">
        <f>INDEX(GWP!$C$2:$C$13,MATCH(EPS!I4095,GWP!$B$2:$B$13,0))</f>
        <v>5</v>
      </c>
      <c r="L4095" s="5">
        <f t="shared" si="127"/>
        <v>1.15081E-4</v>
      </c>
    </row>
    <row r="4096" spans="1:12">
      <c r="A4096" t="s">
        <v>5815</v>
      </c>
      <c r="B4096" t="s">
        <v>5</v>
      </c>
      <c r="C4096" t="s">
        <v>1739</v>
      </c>
      <c r="D4096" t="s">
        <v>7002</v>
      </c>
      <c r="E4096" t="s">
        <v>1706</v>
      </c>
      <c r="H4096" t="str">
        <f>INDEX('Vensim Variables'!$B:$B,MATCH(EPS!$B4096,'Vensim Variables'!$A:$A,0))</f>
        <v>g pollutant</v>
      </c>
      <c r="I4096" t="str">
        <f t="shared" si="126"/>
        <v>CO</v>
      </c>
      <c r="J4096">
        <f>INDEX(NoSettings!$C:$C,MATCH(EPS!$A4096,NoSettings!$A:$A,0))</f>
        <v>106295000</v>
      </c>
      <c r="K4096" s="109">
        <f>INDEX(GWP!$C$2:$C$13,MATCH(EPS!I4096,GWP!$B$2:$B$13,0))</f>
        <v>1.8</v>
      </c>
      <c r="L4096" s="5">
        <f t="shared" si="127"/>
        <v>1.9133099999999999E-4</v>
      </c>
    </row>
    <row r="4097" spans="1:12">
      <c r="A4097" t="s">
        <v>5816</v>
      </c>
      <c r="B4097" t="s">
        <v>5</v>
      </c>
      <c r="C4097" t="s">
        <v>1739</v>
      </c>
      <c r="D4097" t="s">
        <v>7002</v>
      </c>
      <c r="E4097" t="s">
        <v>1707</v>
      </c>
      <c r="H4097" t="str">
        <f>INDEX('Vensim Variables'!$B:$B,MATCH(EPS!$B4097,'Vensim Variables'!$A:$A,0))</f>
        <v>g pollutant</v>
      </c>
      <c r="I4097" t="str">
        <f t="shared" si="126"/>
        <v>NOx</v>
      </c>
      <c r="J4097">
        <f>INDEX(NoSettings!$C:$C,MATCH(EPS!$A4097,NoSettings!$A:$A,0))</f>
        <v>363795000</v>
      </c>
      <c r="K4097" s="109">
        <f>INDEX(GWP!$C$2:$C$13,MATCH(EPS!I4097,GWP!$B$2:$B$13,0))</f>
        <v>-8.1999999999999993</v>
      </c>
      <c r="L4097" s="5">
        <f t="shared" si="127"/>
        <v>-2.9831189999999994E-3</v>
      </c>
    </row>
    <row r="4098" spans="1:12">
      <c r="A4098" t="s">
        <v>5817</v>
      </c>
      <c r="B4098" t="s">
        <v>5</v>
      </c>
      <c r="C4098" t="s">
        <v>1739</v>
      </c>
      <c r="D4098" t="s">
        <v>7002</v>
      </c>
      <c r="E4098" t="s">
        <v>1708</v>
      </c>
      <c r="H4098" t="str">
        <f>INDEX('Vensim Variables'!$B:$B,MATCH(EPS!$B4098,'Vensim Variables'!$A:$A,0))</f>
        <v>g pollutant</v>
      </c>
      <c r="I4098" t="str">
        <f t="shared" si="126"/>
        <v>PM10</v>
      </c>
      <c r="J4098">
        <f>INDEX(NoSettings!$C:$C,MATCH(EPS!$A4098,NoSettings!$A:$A,0))</f>
        <v>28719000</v>
      </c>
      <c r="K4098" s="109">
        <f>INDEX(GWP!$C$2:$C$13,MATCH(EPS!I4098,GWP!$B$2:$B$13,0))</f>
        <v>0</v>
      </c>
      <c r="L4098" s="5">
        <f t="shared" si="127"/>
        <v>0</v>
      </c>
    </row>
    <row r="4099" spans="1:12">
      <c r="A4099" t="s">
        <v>5818</v>
      </c>
      <c r="B4099" t="s">
        <v>5</v>
      </c>
      <c r="C4099" t="s">
        <v>1739</v>
      </c>
      <c r="D4099" t="s">
        <v>7002</v>
      </c>
      <c r="E4099" t="s">
        <v>1709</v>
      </c>
      <c r="H4099" t="str">
        <f>INDEX('Vensim Variables'!$B:$B,MATCH(EPS!$B4099,'Vensim Variables'!$A:$A,0))</f>
        <v>g pollutant</v>
      </c>
      <c r="I4099" t="str">
        <f t="shared" ref="I4099:I4162" si="128">IF(OR(C4099="CO2",C4099="CH4",C4099="N2O",C4099="F gases",C4099="VOC",C4099="CO",C4099="NOx",C4099="PM10",C4099="PM25",C4099="SOx",C4099="BC",C4099="OC"),C4099,IF(OR(D4099="CO2",D4099="CH4",D4099="N2O",D4099="F gases",D4099="VOC",D4099="CO",D4099="NOx",D4099="PM10",D4099="PM25",D4099="SOx",D4099="BC",D4099="OC"),D4099,IF(OR(E4099="CO2",E4099="CH4",E4099="N2O",E4099="F gases",E4099="VOC",E4099="CO",E4099="NOx",E4099="PM10",E4099="PM25",E4099="SOx",E4099="BC",E4099="OC"),E4099,"NA")))</f>
        <v>PM25</v>
      </c>
      <c r="J4099">
        <f>INDEX(NoSettings!$C:$C,MATCH(EPS!$A4099,NoSettings!$A:$A,0))</f>
        <v>25538800</v>
      </c>
      <c r="K4099" s="109">
        <f>INDEX(GWP!$C$2:$C$13,MATCH(EPS!I4099,GWP!$B$2:$B$13,0))</f>
        <v>0</v>
      </c>
      <c r="L4099" s="5">
        <f t="shared" ref="L4099:L4162" si="129">IF(H4099="g pollutant",K4099*J4099/10^12,IF(H4099="MMTCO2e",J4099,IF(H4099="MWh",J4099,0)))</f>
        <v>0</v>
      </c>
    </row>
    <row r="4100" spans="1:12">
      <c r="A4100" t="s">
        <v>5819</v>
      </c>
      <c r="B4100" t="s">
        <v>5</v>
      </c>
      <c r="C4100" t="s">
        <v>1739</v>
      </c>
      <c r="D4100" t="s">
        <v>7002</v>
      </c>
      <c r="E4100" t="s">
        <v>1710</v>
      </c>
      <c r="H4100" t="str">
        <f>INDEX('Vensim Variables'!$B:$B,MATCH(EPS!$B4100,'Vensim Variables'!$A:$A,0))</f>
        <v>g pollutant</v>
      </c>
      <c r="I4100" t="str">
        <f t="shared" si="128"/>
        <v>SOx</v>
      </c>
      <c r="J4100">
        <f>INDEX(NoSettings!$C:$C,MATCH(EPS!$A4100,NoSettings!$A:$A,0))</f>
        <v>77338600</v>
      </c>
      <c r="K4100" s="109">
        <f>INDEX(GWP!$C$2:$C$13,MATCH(EPS!I4100,GWP!$B$2:$B$13,0))</f>
        <v>0</v>
      </c>
      <c r="L4100" s="5">
        <f t="shared" si="129"/>
        <v>0</v>
      </c>
    </row>
    <row r="4101" spans="1:12">
      <c r="A4101" t="s">
        <v>5820</v>
      </c>
      <c r="B4101" t="s">
        <v>5</v>
      </c>
      <c r="C4101" t="s">
        <v>1739</v>
      </c>
      <c r="D4101" t="s">
        <v>7002</v>
      </c>
      <c r="E4101" t="s">
        <v>1711</v>
      </c>
      <c r="H4101" t="str">
        <f>INDEX('Vensim Variables'!$B:$B,MATCH(EPS!$B4101,'Vensim Variables'!$A:$A,0))</f>
        <v>g pollutant</v>
      </c>
      <c r="I4101" t="str">
        <f t="shared" si="128"/>
        <v>BC</v>
      </c>
      <c r="J4101">
        <f>INDEX(NoSettings!$C:$C,MATCH(EPS!$A4101,NoSettings!$A:$A,0))</f>
        <v>5972340</v>
      </c>
      <c r="K4101" s="109">
        <f>INDEX(GWP!$C$2:$C$13,MATCH(EPS!I4101,GWP!$B$2:$B$13,0))</f>
        <v>345</v>
      </c>
      <c r="L4101" s="5">
        <f t="shared" si="129"/>
        <v>2.0604573E-3</v>
      </c>
    </row>
    <row r="4102" spans="1:12">
      <c r="A4102" t="s">
        <v>5821</v>
      </c>
      <c r="B4102" t="s">
        <v>5</v>
      </c>
      <c r="C4102" t="s">
        <v>1739</v>
      </c>
      <c r="D4102" t="s">
        <v>7002</v>
      </c>
      <c r="E4102" t="s">
        <v>1712</v>
      </c>
      <c r="H4102" t="str">
        <f>INDEX('Vensim Variables'!$B:$B,MATCH(EPS!$B4102,'Vensim Variables'!$A:$A,0))</f>
        <v>g pollutant</v>
      </c>
      <c r="I4102" t="str">
        <f t="shared" si="128"/>
        <v>OC</v>
      </c>
      <c r="J4102">
        <f>INDEX(NoSettings!$C:$C,MATCH(EPS!$A4102,NoSettings!$A:$A,0))</f>
        <v>5099130</v>
      </c>
      <c r="K4102" s="109">
        <f>INDEX(GWP!$C$2:$C$13,MATCH(EPS!I4102,GWP!$B$2:$B$13,0))</f>
        <v>-46</v>
      </c>
      <c r="L4102" s="5">
        <f t="shared" si="129"/>
        <v>-2.3455998E-4</v>
      </c>
    </row>
    <row r="4103" spans="1:12">
      <c r="A4103" t="s">
        <v>5822</v>
      </c>
      <c r="B4103" t="s">
        <v>5</v>
      </c>
      <c r="C4103" t="s">
        <v>1739</v>
      </c>
      <c r="D4103" t="s">
        <v>7002</v>
      </c>
      <c r="E4103" t="s">
        <v>1713</v>
      </c>
      <c r="H4103" t="str">
        <f>INDEX('Vensim Variables'!$B:$B,MATCH(EPS!$B4103,'Vensim Variables'!$A:$A,0))</f>
        <v>g pollutant</v>
      </c>
      <c r="I4103" t="str">
        <f t="shared" si="128"/>
        <v>CH4</v>
      </c>
      <c r="J4103">
        <f>INDEX(NoSettings!$C:$C,MATCH(EPS!$A4103,NoSettings!$A:$A,0))</f>
        <v>32341200</v>
      </c>
      <c r="K4103" s="109">
        <f>INDEX(GWP!$C$2:$C$13,MATCH(EPS!I4103,GWP!$B$2:$B$13,0))</f>
        <v>28</v>
      </c>
      <c r="L4103" s="5">
        <f t="shared" si="129"/>
        <v>9.0555360000000001E-4</v>
      </c>
    </row>
    <row r="4104" spans="1:12">
      <c r="A4104" t="s">
        <v>5823</v>
      </c>
      <c r="B4104" t="s">
        <v>5</v>
      </c>
      <c r="C4104" t="s">
        <v>1739</v>
      </c>
      <c r="D4104" t="s">
        <v>7002</v>
      </c>
      <c r="E4104" t="s">
        <v>1714</v>
      </c>
      <c r="H4104" t="str">
        <f>INDEX('Vensim Variables'!$B:$B,MATCH(EPS!$B4104,'Vensim Variables'!$A:$A,0))</f>
        <v>g pollutant</v>
      </c>
      <c r="I4104" t="str">
        <f t="shared" si="128"/>
        <v>N2O</v>
      </c>
      <c r="J4104">
        <f>INDEX(NoSettings!$C:$C,MATCH(EPS!$A4104,NoSettings!$A:$A,0))</f>
        <v>6468240</v>
      </c>
      <c r="K4104" s="109">
        <f>INDEX(GWP!$C$2:$C$13,MATCH(EPS!I4104,GWP!$B$2:$B$13,0))</f>
        <v>265</v>
      </c>
      <c r="L4104" s="5">
        <f t="shared" si="129"/>
        <v>1.7140835999999999E-3</v>
      </c>
    </row>
    <row r="4105" spans="1:12">
      <c r="A4105" t="s">
        <v>5824</v>
      </c>
      <c r="B4105" t="s">
        <v>5</v>
      </c>
      <c r="C4105" t="s">
        <v>1739</v>
      </c>
      <c r="D4105" t="s">
        <v>7002</v>
      </c>
      <c r="E4105" t="s">
        <v>1715</v>
      </c>
      <c r="H4105" t="str">
        <f>INDEX('Vensim Variables'!$B:$B,MATCH(EPS!$B4105,'Vensim Variables'!$A:$A,0))</f>
        <v>g pollutant</v>
      </c>
      <c r="I4105" t="str">
        <f t="shared" si="128"/>
        <v>F gases</v>
      </c>
      <c r="J4105">
        <f>INDEX(NoSettings!$C:$C,MATCH(EPS!$A4105,NoSettings!$A:$A,0))</f>
        <v>0</v>
      </c>
      <c r="K4105" s="109">
        <f>INDEX(GWP!$C$2:$C$13,MATCH(EPS!I4105,GWP!$B$2:$B$13,0))</f>
        <v>1</v>
      </c>
      <c r="L4105" s="5">
        <f t="shared" si="129"/>
        <v>0</v>
      </c>
    </row>
    <row r="4106" spans="1:12">
      <c r="A4106" t="s">
        <v>5825</v>
      </c>
      <c r="B4106" t="s">
        <v>5</v>
      </c>
      <c r="C4106" t="s">
        <v>1739</v>
      </c>
      <c r="D4106" t="s">
        <v>7003</v>
      </c>
      <c r="E4106" t="s">
        <v>1702</v>
      </c>
      <c r="H4106" t="str">
        <f>INDEX('Vensim Variables'!$B:$B,MATCH(EPS!$B4106,'Vensim Variables'!$A:$A,0))</f>
        <v>g pollutant</v>
      </c>
      <c r="I4106" t="str">
        <f t="shared" si="128"/>
        <v>CO2</v>
      </c>
      <c r="J4106">
        <f>INDEX(NoSettings!$C:$C,MATCH(EPS!$A4106,NoSettings!$A:$A,0))</f>
        <v>1010490000000</v>
      </c>
      <c r="K4106" s="109">
        <f>INDEX(GWP!$C$2:$C$13,MATCH(EPS!I4106,GWP!$B$2:$B$13,0))</f>
        <v>1</v>
      </c>
      <c r="L4106" s="5">
        <f t="shared" si="129"/>
        <v>1.0104900000000001</v>
      </c>
    </row>
    <row r="4107" spans="1:12">
      <c r="A4107" t="s">
        <v>5826</v>
      </c>
      <c r="B4107" t="s">
        <v>5</v>
      </c>
      <c r="C4107" t="s">
        <v>1739</v>
      </c>
      <c r="D4107" t="s">
        <v>7003</v>
      </c>
      <c r="E4107" t="s">
        <v>1705</v>
      </c>
      <c r="H4107" t="str">
        <f>INDEX('Vensim Variables'!$B:$B,MATCH(EPS!$B4107,'Vensim Variables'!$A:$A,0))</f>
        <v>g pollutant</v>
      </c>
      <c r="I4107" t="str">
        <f t="shared" si="128"/>
        <v>VOC</v>
      </c>
      <c r="J4107">
        <f>INDEX(NoSettings!$C:$C,MATCH(EPS!$A4107,NoSettings!$A:$A,0))</f>
        <v>28726900</v>
      </c>
      <c r="K4107" s="109">
        <f>INDEX(GWP!$C$2:$C$13,MATCH(EPS!I4107,GWP!$B$2:$B$13,0))</f>
        <v>5</v>
      </c>
      <c r="L4107" s="5">
        <f t="shared" si="129"/>
        <v>1.436345E-4</v>
      </c>
    </row>
    <row r="4108" spans="1:12">
      <c r="A4108" t="s">
        <v>5827</v>
      </c>
      <c r="B4108" t="s">
        <v>5</v>
      </c>
      <c r="C4108" t="s">
        <v>1739</v>
      </c>
      <c r="D4108" t="s">
        <v>7003</v>
      </c>
      <c r="E4108" t="s">
        <v>1706</v>
      </c>
      <c r="H4108" t="str">
        <f>INDEX('Vensim Variables'!$B:$B,MATCH(EPS!$B4108,'Vensim Variables'!$A:$A,0))</f>
        <v>g pollutant</v>
      </c>
      <c r="I4108" t="str">
        <f t="shared" si="128"/>
        <v>CO</v>
      </c>
      <c r="J4108">
        <f>INDEX(NoSettings!$C:$C,MATCH(EPS!$A4108,NoSettings!$A:$A,0))</f>
        <v>132668000</v>
      </c>
      <c r="K4108" s="109">
        <f>INDEX(GWP!$C$2:$C$13,MATCH(EPS!I4108,GWP!$B$2:$B$13,0))</f>
        <v>1.8</v>
      </c>
      <c r="L4108" s="5">
        <f t="shared" si="129"/>
        <v>2.3880240000000001E-4</v>
      </c>
    </row>
    <row r="4109" spans="1:12">
      <c r="A4109" t="s">
        <v>5828</v>
      </c>
      <c r="B4109" t="s">
        <v>5</v>
      </c>
      <c r="C4109" t="s">
        <v>1739</v>
      </c>
      <c r="D4109" t="s">
        <v>7003</v>
      </c>
      <c r="E4109" t="s">
        <v>1707</v>
      </c>
      <c r="H4109" t="str">
        <f>INDEX('Vensim Variables'!$B:$B,MATCH(EPS!$B4109,'Vensim Variables'!$A:$A,0))</f>
        <v>g pollutant</v>
      </c>
      <c r="I4109" t="str">
        <f t="shared" si="128"/>
        <v>NOx</v>
      </c>
      <c r="J4109">
        <f>INDEX(NoSettings!$C:$C,MATCH(EPS!$A4109,NoSettings!$A:$A,0))</f>
        <v>454059000</v>
      </c>
      <c r="K4109" s="109">
        <f>INDEX(GWP!$C$2:$C$13,MATCH(EPS!I4109,GWP!$B$2:$B$13,0))</f>
        <v>-8.1999999999999993</v>
      </c>
      <c r="L4109" s="5">
        <f t="shared" si="129"/>
        <v>-3.7232837999999994E-3</v>
      </c>
    </row>
    <row r="4110" spans="1:12">
      <c r="A4110" t="s">
        <v>5829</v>
      </c>
      <c r="B4110" t="s">
        <v>5</v>
      </c>
      <c r="C4110" t="s">
        <v>1739</v>
      </c>
      <c r="D4110" t="s">
        <v>7003</v>
      </c>
      <c r="E4110" t="s">
        <v>1708</v>
      </c>
      <c r="H4110" t="str">
        <f>INDEX('Vensim Variables'!$B:$B,MATCH(EPS!$B4110,'Vensim Variables'!$A:$A,0))</f>
        <v>g pollutant</v>
      </c>
      <c r="I4110" t="str">
        <f t="shared" si="128"/>
        <v>PM10</v>
      </c>
      <c r="J4110">
        <f>INDEX(NoSettings!$C:$C,MATCH(EPS!$A4110,NoSettings!$A:$A,0))</f>
        <v>35844700</v>
      </c>
      <c r="K4110" s="109">
        <f>INDEX(GWP!$C$2:$C$13,MATCH(EPS!I4110,GWP!$B$2:$B$13,0))</f>
        <v>0</v>
      </c>
      <c r="L4110" s="5">
        <f t="shared" si="129"/>
        <v>0</v>
      </c>
    </row>
    <row r="4111" spans="1:12">
      <c r="A4111" t="s">
        <v>5830</v>
      </c>
      <c r="B4111" t="s">
        <v>5</v>
      </c>
      <c r="C4111" t="s">
        <v>1739</v>
      </c>
      <c r="D4111" t="s">
        <v>7003</v>
      </c>
      <c r="E4111" t="s">
        <v>1709</v>
      </c>
      <c r="H4111" t="str">
        <f>INDEX('Vensim Variables'!$B:$B,MATCH(EPS!$B4111,'Vensim Variables'!$A:$A,0))</f>
        <v>g pollutant</v>
      </c>
      <c r="I4111" t="str">
        <f t="shared" si="128"/>
        <v>PM25</v>
      </c>
      <c r="J4111">
        <f>INDEX(NoSettings!$C:$C,MATCH(EPS!$A4111,NoSettings!$A:$A,0))</f>
        <v>31875400</v>
      </c>
      <c r="K4111" s="109">
        <f>INDEX(GWP!$C$2:$C$13,MATCH(EPS!I4111,GWP!$B$2:$B$13,0))</f>
        <v>0</v>
      </c>
      <c r="L4111" s="5">
        <f t="shared" si="129"/>
        <v>0</v>
      </c>
    </row>
    <row r="4112" spans="1:12">
      <c r="A4112" t="s">
        <v>5831</v>
      </c>
      <c r="B4112" t="s">
        <v>5</v>
      </c>
      <c r="C4112" t="s">
        <v>1739</v>
      </c>
      <c r="D4112" t="s">
        <v>7003</v>
      </c>
      <c r="E4112" t="s">
        <v>1710</v>
      </c>
      <c r="H4112" t="str">
        <f>INDEX('Vensim Variables'!$B:$B,MATCH(EPS!$B4112,'Vensim Variables'!$A:$A,0))</f>
        <v>g pollutant</v>
      </c>
      <c r="I4112" t="str">
        <f t="shared" si="128"/>
        <v>SOx</v>
      </c>
      <c r="J4112">
        <f>INDEX(NoSettings!$C:$C,MATCH(EPS!$A4112,NoSettings!$A:$A,0))</f>
        <v>96527600</v>
      </c>
      <c r="K4112" s="109">
        <f>INDEX(GWP!$C$2:$C$13,MATCH(EPS!I4112,GWP!$B$2:$B$13,0))</f>
        <v>0</v>
      </c>
      <c r="L4112" s="5">
        <f t="shared" si="129"/>
        <v>0</v>
      </c>
    </row>
    <row r="4113" spans="1:12">
      <c r="A4113" t="s">
        <v>5832</v>
      </c>
      <c r="B4113" t="s">
        <v>5</v>
      </c>
      <c r="C4113" t="s">
        <v>1739</v>
      </c>
      <c r="D4113" t="s">
        <v>7003</v>
      </c>
      <c r="E4113" t="s">
        <v>1711</v>
      </c>
      <c r="H4113" t="str">
        <f>INDEX('Vensim Variables'!$B:$B,MATCH(EPS!$B4113,'Vensim Variables'!$A:$A,0))</f>
        <v>g pollutant</v>
      </c>
      <c r="I4113" t="str">
        <f t="shared" si="128"/>
        <v>BC</v>
      </c>
      <c r="J4113">
        <f>INDEX(NoSettings!$C:$C,MATCH(EPS!$A4113,NoSettings!$A:$A,0))</f>
        <v>7454180</v>
      </c>
      <c r="K4113" s="109">
        <f>INDEX(GWP!$C$2:$C$13,MATCH(EPS!I4113,GWP!$B$2:$B$13,0))</f>
        <v>345</v>
      </c>
      <c r="L4113" s="5">
        <f t="shared" si="129"/>
        <v>2.5716921E-3</v>
      </c>
    </row>
    <row r="4114" spans="1:12">
      <c r="A4114" t="s">
        <v>5833</v>
      </c>
      <c r="B4114" t="s">
        <v>5</v>
      </c>
      <c r="C4114" t="s">
        <v>1739</v>
      </c>
      <c r="D4114" t="s">
        <v>7003</v>
      </c>
      <c r="E4114" t="s">
        <v>1712</v>
      </c>
      <c r="H4114" t="str">
        <f>INDEX('Vensim Variables'!$B:$B,MATCH(EPS!$B4114,'Vensim Variables'!$A:$A,0))</f>
        <v>g pollutant</v>
      </c>
      <c r="I4114" t="str">
        <f t="shared" si="128"/>
        <v>OC</v>
      </c>
      <c r="J4114">
        <f>INDEX(NoSettings!$C:$C,MATCH(EPS!$A4114,NoSettings!$A:$A,0))</f>
        <v>6364310</v>
      </c>
      <c r="K4114" s="109">
        <f>INDEX(GWP!$C$2:$C$13,MATCH(EPS!I4114,GWP!$B$2:$B$13,0))</f>
        <v>-46</v>
      </c>
      <c r="L4114" s="5">
        <f t="shared" si="129"/>
        <v>-2.9275826E-4</v>
      </c>
    </row>
    <row r="4115" spans="1:12">
      <c r="A4115" t="s">
        <v>5834</v>
      </c>
      <c r="B4115" t="s">
        <v>5</v>
      </c>
      <c r="C4115" t="s">
        <v>1739</v>
      </c>
      <c r="D4115" t="s">
        <v>7003</v>
      </c>
      <c r="E4115" t="s">
        <v>1713</v>
      </c>
      <c r="H4115" t="str">
        <f>INDEX('Vensim Variables'!$B:$B,MATCH(EPS!$B4115,'Vensim Variables'!$A:$A,0))</f>
        <v>g pollutant</v>
      </c>
      <c r="I4115" t="str">
        <f t="shared" si="128"/>
        <v>CH4</v>
      </c>
      <c r="J4115">
        <f>INDEX(NoSettings!$C:$C,MATCH(EPS!$A4115,NoSettings!$A:$A,0))</f>
        <v>40365600</v>
      </c>
      <c r="K4115" s="109">
        <f>INDEX(GWP!$C$2:$C$13,MATCH(EPS!I4115,GWP!$B$2:$B$13,0))</f>
        <v>28</v>
      </c>
      <c r="L4115" s="5">
        <f t="shared" si="129"/>
        <v>1.1302368E-3</v>
      </c>
    </row>
    <row r="4116" spans="1:12">
      <c r="A4116" t="s">
        <v>5835</v>
      </c>
      <c r="B4116" t="s">
        <v>5</v>
      </c>
      <c r="C4116" t="s">
        <v>1739</v>
      </c>
      <c r="D4116" t="s">
        <v>7003</v>
      </c>
      <c r="E4116" t="s">
        <v>1714</v>
      </c>
      <c r="H4116" t="str">
        <f>INDEX('Vensim Variables'!$B:$B,MATCH(EPS!$B4116,'Vensim Variables'!$A:$A,0))</f>
        <v>g pollutant</v>
      </c>
      <c r="I4116" t="str">
        <f t="shared" si="128"/>
        <v>N2O</v>
      </c>
      <c r="J4116">
        <f>INDEX(NoSettings!$C:$C,MATCH(EPS!$A4116,NoSettings!$A:$A,0))</f>
        <v>8073120</v>
      </c>
      <c r="K4116" s="109">
        <f>INDEX(GWP!$C$2:$C$13,MATCH(EPS!I4116,GWP!$B$2:$B$13,0))</f>
        <v>265</v>
      </c>
      <c r="L4116" s="5">
        <f t="shared" si="129"/>
        <v>2.1393768E-3</v>
      </c>
    </row>
    <row r="4117" spans="1:12">
      <c r="A4117" t="s">
        <v>5836</v>
      </c>
      <c r="B4117" t="s">
        <v>5</v>
      </c>
      <c r="C4117" t="s">
        <v>1739</v>
      </c>
      <c r="D4117" t="s">
        <v>7003</v>
      </c>
      <c r="E4117" t="s">
        <v>1715</v>
      </c>
      <c r="H4117" t="str">
        <f>INDEX('Vensim Variables'!$B:$B,MATCH(EPS!$B4117,'Vensim Variables'!$A:$A,0))</f>
        <v>g pollutant</v>
      </c>
      <c r="I4117" t="str">
        <f t="shared" si="128"/>
        <v>F gases</v>
      </c>
      <c r="J4117">
        <f>INDEX(NoSettings!$C:$C,MATCH(EPS!$A4117,NoSettings!$A:$A,0))</f>
        <v>0</v>
      </c>
      <c r="K4117" s="109">
        <f>INDEX(GWP!$C$2:$C$13,MATCH(EPS!I4117,GWP!$B$2:$B$13,0))</f>
        <v>1</v>
      </c>
      <c r="L4117" s="5">
        <f t="shared" si="129"/>
        <v>0</v>
      </c>
    </row>
    <row r="4118" spans="1:12">
      <c r="A4118" t="s">
        <v>5837</v>
      </c>
      <c r="B4118" t="s">
        <v>5</v>
      </c>
      <c r="C4118" t="s">
        <v>1739</v>
      </c>
      <c r="D4118" t="s">
        <v>7004</v>
      </c>
      <c r="E4118" t="s">
        <v>1702</v>
      </c>
      <c r="H4118" t="str">
        <f>INDEX('Vensim Variables'!$B:$B,MATCH(EPS!$B4118,'Vensim Variables'!$A:$A,0))</f>
        <v>g pollutant</v>
      </c>
      <c r="I4118" t="str">
        <f t="shared" si="128"/>
        <v>CO2</v>
      </c>
      <c r="J4118">
        <f>INDEX(NoSettings!$C:$C,MATCH(EPS!$A4118,NoSettings!$A:$A,0))</f>
        <v>1428830000000</v>
      </c>
      <c r="K4118" s="109">
        <f>INDEX(GWP!$C$2:$C$13,MATCH(EPS!I4118,GWP!$B$2:$B$13,0))</f>
        <v>1</v>
      </c>
      <c r="L4118" s="5">
        <f t="shared" si="129"/>
        <v>1.42883</v>
      </c>
    </row>
    <row r="4119" spans="1:12">
      <c r="A4119" t="s">
        <v>5838</v>
      </c>
      <c r="B4119" t="s">
        <v>5</v>
      </c>
      <c r="C4119" t="s">
        <v>1739</v>
      </c>
      <c r="D4119" t="s">
        <v>7004</v>
      </c>
      <c r="E4119" t="s">
        <v>1705</v>
      </c>
      <c r="H4119" t="str">
        <f>INDEX('Vensim Variables'!$B:$B,MATCH(EPS!$B4119,'Vensim Variables'!$A:$A,0))</f>
        <v>g pollutant</v>
      </c>
      <c r="I4119" t="str">
        <f t="shared" si="128"/>
        <v>VOC</v>
      </c>
      <c r="J4119">
        <f>INDEX(NoSettings!$C:$C,MATCH(EPS!$A4119,NoSettings!$A:$A,0))</f>
        <v>40619900</v>
      </c>
      <c r="K4119" s="109">
        <f>INDEX(GWP!$C$2:$C$13,MATCH(EPS!I4119,GWP!$B$2:$B$13,0))</f>
        <v>5</v>
      </c>
      <c r="L4119" s="5">
        <f t="shared" si="129"/>
        <v>2.030995E-4</v>
      </c>
    </row>
    <row r="4120" spans="1:12">
      <c r="A4120" t="s">
        <v>5839</v>
      </c>
      <c r="B4120" t="s">
        <v>5</v>
      </c>
      <c r="C4120" t="s">
        <v>1739</v>
      </c>
      <c r="D4120" t="s">
        <v>7004</v>
      </c>
      <c r="E4120" t="s">
        <v>1706</v>
      </c>
      <c r="H4120" t="str">
        <f>INDEX('Vensim Variables'!$B:$B,MATCH(EPS!$B4120,'Vensim Variables'!$A:$A,0))</f>
        <v>g pollutant</v>
      </c>
      <c r="I4120" t="str">
        <f t="shared" si="128"/>
        <v>CO</v>
      </c>
      <c r="J4120">
        <f>INDEX(NoSettings!$C:$C,MATCH(EPS!$A4120,NoSettings!$A:$A,0))</f>
        <v>187593000</v>
      </c>
      <c r="K4120" s="109">
        <f>INDEX(GWP!$C$2:$C$13,MATCH(EPS!I4120,GWP!$B$2:$B$13,0))</f>
        <v>1.8</v>
      </c>
      <c r="L4120" s="5">
        <f t="shared" si="129"/>
        <v>3.3766740000000002E-4</v>
      </c>
    </row>
    <row r="4121" spans="1:12">
      <c r="A4121" t="s">
        <v>5840</v>
      </c>
      <c r="B4121" t="s">
        <v>5</v>
      </c>
      <c r="C4121" t="s">
        <v>1739</v>
      </c>
      <c r="D4121" t="s">
        <v>7004</v>
      </c>
      <c r="E4121" t="s">
        <v>1707</v>
      </c>
      <c r="H4121" t="str">
        <f>INDEX('Vensim Variables'!$B:$B,MATCH(EPS!$B4121,'Vensim Variables'!$A:$A,0))</f>
        <v>g pollutant</v>
      </c>
      <c r="I4121" t="str">
        <f t="shared" si="128"/>
        <v>NOx</v>
      </c>
      <c r="J4121">
        <f>INDEX(NoSettings!$C:$C,MATCH(EPS!$A4121,NoSettings!$A:$A,0))</f>
        <v>642041000</v>
      </c>
      <c r="K4121" s="109">
        <f>INDEX(GWP!$C$2:$C$13,MATCH(EPS!I4121,GWP!$B$2:$B$13,0))</f>
        <v>-8.1999999999999993</v>
      </c>
      <c r="L4121" s="5">
        <f t="shared" si="129"/>
        <v>-5.2647362E-3</v>
      </c>
    </row>
    <row r="4122" spans="1:12">
      <c r="A4122" t="s">
        <v>5841</v>
      </c>
      <c r="B4122" t="s">
        <v>5</v>
      </c>
      <c r="C4122" t="s">
        <v>1739</v>
      </c>
      <c r="D4122" t="s">
        <v>7004</v>
      </c>
      <c r="E4122" t="s">
        <v>1708</v>
      </c>
      <c r="H4122" t="str">
        <f>INDEX('Vensim Variables'!$B:$B,MATCH(EPS!$B4122,'Vensim Variables'!$A:$A,0))</f>
        <v>g pollutant</v>
      </c>
      <c r="I4122" t="str">
        <f t="shared" si="128"/>
        <v>PM10</v>
      </c>
      <c r="J4122">
        <f>INDEX(NoSettings!$C:$C,MATCH(EPS!$A4122,NoSettings!$A:$A,0))</f>
        <v>50684500</v>
      </c>
      <c r="K4122" s="109">
        <f>INDEX(GWP!$C$2:$C$13,MATCH(EPS!I4122,GWP!$B$2:$B$13,0))</f>
        <v>0</v>
      </c>
      <c r="L4122" s="5">
        <f t="shared" si="129"/>
        <v>0</v>
      </c>
    </row>
    <row r="4123" spans="1:12">
      <c r="A4123" t="s">
        <v>5842</v>
      </c>
      <c r="B4123" t="s">
        <v>5</v>
      </c>
      <c r="C4123" t="s">
        <v>1739</v>
      </c>
      <c r="D4123" t="s">
        <v>7004</v>
      </c>
      <c r="E4123" t="s">
        <v>1709</v>
      </c>
      <c r="H4123" t="str">
        <f>INDEX('Vensim Variables'!$B:$B,MATCH(EPS!$B4123,'Vensim Variables'!$A:$A,0))</f>
        <v>g pollutant</v>
      </c>
      <c r="I4123" t="str">
        <f t="shared" si="128"/>
        <v>PM25</v>
      </c>
      <c r="J4123">
        <f>INDEX(NoSettings!$C:$C,MATCH(EPS!$A4123,NoSettings!$A:$A,0))</f>
        <v>45071900</v>
      </c>
      <c r="K4123" s="109">
        <f>INDEX(GWP!$C$2:$C$13,MATCH(EPS!I4123,GWP!$B$2:$B$13,0))</f>
        <v>0</v>
      </c>
      <c r="L4123" s="5">
        <f t="shared" si="129"/>
        <v>0</v>
      </c>
    </row>
    <row r="4124" spans="1:12">
      <c r="A4124" t="s">
        <v>5843</v>
      </c>
      <c r="B4124" t="s">
        <v>5</v>
      </c>
      <c r="C4124" t="s">
        <v>1739</v>
      </c>
      <c r="D4124" t="s">
        <v>7004</v>
      </c>
      <c r="E4124" t="s">
        <v>1710</v>
      </c>
      <c r="H4124" t="str">
        <f>INDEX('Vensim Variables'!$B:$B,MATCH(EPS!$B4124,'Vensim Variables'!$A:$A,0))</f>
        <v>g pollutant</v>
      </c>
      <c r="I4124" t="str">
        <f t="shared" si="128"/>
        <v>SOx</v>
      </c>
      <c r="J4124">
        <f>INDEX(NoSettings!$C:$C,MATCH(EPS!$A4124,NoSettings!$A:$A,0))</f>
        <v>136490000</v>
      </c>
      <c r="K4124" s="109">
        <f>INDEX(GWP!$C$2:$C$13,MATCH(EPS!I4124,GWP!$B$2:$B$13,0))</f>
        <v>0</v>
      </c>
      <c r="L4124" s="5">
        <f t="shared" si="129"/>
        <v>0</v>
      </c>
    </row>
    <row r="4125" spans="1:12">
      <c r="A4125" t="s">
        <v>5844</v>
      </c>
      <c r="B4125" t="s">
        <v>5</v>
      </c>
      <c r="C4125" t="s">
        <v>1739</v>
      </c>
      <c r="D4125" t="s">
        <v>7004</v>
      </c>
      <c r="E4125" t="s">
        <v>1711</v>
      </c>
      <c r="H4125" t="str">
        <f>INDEX('Vensim Variables'!$B:$B,MATCH(EPS!$B4125,'Vensim Variables'!$A:$A,0))</f>
        <v>g pollutant</v>
      </c>
      <c r="I4125" t="str">
        <f t="shared" si="128"/>
        <v>BC</v>
      </c>
      <c r="J4125">
        <f>INDEX(NoSettings!$C:$C,MATCH(EPS!$A4125,NoSettings!$A:$A,0))</f>
        <v>10540200</v>
      </c>
      <c r="K4125" s="109">
        <f>INDEX(GWP!$C$2:$C$13,MATCH(EPS!I4125,GWP!$B$2:$B$13,0))</f>
        <v>345</v>
      </c>
      <c r="L4125" s="5">
        <f t="shared" si="129"/>
        <v>3.636369E-3</v>
      </c>
    </row>
    <row r="4126" spans="1:12">
      <c r="A4126" t="s">
        <v>5845</v>
      </c>
      <c r="B4126" t="s">
        <v>5</v>
      </c>
      <c r="C4126" t="s">
        <v>1739</v>
      </c>
      <c r="D4126" t="s">
        <v>7004</v>
      </c>
      <c r="E4126" t="s">
        <v>1712</v>
      </c>
      <c r="H4126" t="str">
        <f>INDEX('Vensim Variables'!$B:$B,MATCH(EPS!$B4126,'Vensim Variables'!$A:$A,0))</f>
        <v>g pollutant</v>
      </c>
      <c r="I4126" t="str">
        <f t="shared" si="128"/>
        <v>OC</v>
      </c>
      <c r="J4126">
        <f>INDEX(NoSettings!$C:$C,MATCH(EPS!$A4126,NoSettings!$A:$A,0))</f>
        <v>8999160</v>
      </c>
      <c r="K4126" s="109">
        <f>INDEX(GWP!$C$2:$C$13,MATCH(EPS!I4126,GWP!$B$2:$B$13,0))</f>
        <v>-46</v>
      </c>
      <c r="L4126" s="5">
        <f t="shared" si="129"/>
        <v>-4.1396135999999999E-4</v>
      </c>
    </row>
    <row r="4127" spans="1:12">
      <c r="A4127" t="s">
        <v>5846</v>
      </c>
      <c r="B4127" t="s">
        <v>5</v>
      </c>
      <c r="C4127" t="s">
        <v>1739</v>
      </c>
      <c r="D4127" t="s">
        <v>7004</v>
      </c>
      <c r="E4127" t="s">
        <v>1713</v>
      </c>
      <c r="H4127" t="str">
        <f>INDEX('Vensim Variables'!$B:$B,MATCH(EPS!$B4127,'Vensim Variables'!$A:$A,0))</f>
        <v>g pollutant</v>
      </c>
      <c r="I4127" t="str">
        <f t="shared" si="128"/>
        <v>CH4</v>
      </c>
      <c r="J4127">
        <f>INDEX(NoSettings!$C:$C,MATCH(EPS!$A4127,NoSettings!$A:$A,0))</f>
        <v>57077100</v>
      </c>
      <c r="K4127" s="109">
        <f>INDEX(GWP!$C$2:$C$13,MATCH(EPS!I4127,GWP!$B$2:$B$13,0))</f>
        <v>28</v>
      </c>
      <c r="L4127" s="5">
        <f t="shared" si="129"/>
        <v>1.5981588E-3</v>
      </c>
    </row>
    <row r="4128" spans="1:12">
      <c r="A4128" t="s">
        <v>5847</v>
      </c>
      <c r="B4128" t="s">
        <v>5</v>
      </c>
      <c r="C4128" t="s">
        <v>1739</v>
      </c>
      <c r="D4128" t="s">
        <v>7004</v>
      </c>
      <c r="E4128" t="s">
        <v>1714</v>
      </c>
      <c r="H4128" t="str">
        <f>INDEX('Vensim Variables'!$B:$B,MATCH(EPS!$B4128,'Vensim Variables'!$A:$A,0))</f>
        <v>g pollutant</v>
      </c>
      <c r="I4128" t="str">
        <f t="shared" si="128"/>
        <v>N2O</v>
      </c>
      <c r="J4128">
        <f>INDEX(NoSettings!$C:$C,MATCH(EPS!$A4128,NoSettings!$A:$A,0))</f>
        <v>11415400</v>
      </c>
      <c r="K4128" s="109">
        <f>INDEX(GWP!$C$2:$C$13,MATCH(EPS!I4128,GWP!$B$2:$B$13,0))</f>
        <v>265</v>
      </c>
      <c r="L4128" s="5">
        <f t="shared" si="129"/>
        <v>3.0250810000000002E-3</v>
      </c>
    </row>
    <row r="4129" spans="1:12">
      <c r="A4129" t="s">
        <v>5848</v>
      </c>
      <c r="B4129" t="s">
        <v>5</v>
      </c>
      <c r="C4129" t="s">
        <v>1739</v>
      </c>
      <c r="D4129" t="s">
        <v>7004</v>
      </c>
      <c r="E4129" t="s">
        <v>1715</v>
      </c>
      <c r="H4129" t="str">
        <f>INDEX('Vensim Variables'!$B:$B,MATCH(EPS!$B4129,'Vensim Variables'!$A:$A,0))</f>
        <v>g pollutant</v>
      </c>
      <c r="I4129" t="str">
        <f t="shared" si="128"/>
        <v>F gases</v>
      </c>
      <c r="J4129">
        <f>INDEX(NoSettings!$C:$C,MATCH(EPS!$A4129,NoSettings!$A:$A,0))</f>
        <v>0</v>
      </c>
      <c r="K4129" s="109">
        <f>INDEX(GWP!$C$2:$C$13,MATCH(EPS!I4129,GWP!$B$2:$B$13,0))</f>
        <v>1</v>
      </c>
      <c r="L4129" s="5">
        <f t="shared" si="129"/>
        <v>0</v>
      </c>
    </row>
    <row r="4130" spans="1:12">
      <c r="A4130" t="s">
        <v>5849</v>
      </c>
      <c r="B4130" t="s">
        <v>5</v>
      </c>
      <c r="C4130" t="s">
        <v>1739</v>
      </c>
      <c r="D4130" t="s">
        <v>7005</v>
      </c>
      <c r="E4130" t="s">
        <v>1702</v>
      </c>
      <c r="H4130" t="str">
        <f>INDEX('Vensim Variables'!$B:$B,MATCH(EPS!$B4130,'Vensim Variables'!$A:$A,0))</f>
        <v>g pollutant</v>
      </c>
      <c r="I4130" t="str">
        <f t="shared" si="128"/>
        <v>CO2</v>
      </c>
      <c r="J4130">
        <f>INDEX(NoSettings!$C:$C,MATCH(EPS!$A4130,NoSettings!$A:$A,0))</f>
        <v>2344330000000</v>
      </c>
      <c r="K4130" s="109">
        <f>INDEX(GWP!$C$2:$C$13,MATCH(EPS!I4130,GWP!$B$2:$B$13,0))</f>
        <v>1</v>
      </c>
      <c r="L4130" s="5">
        <f t="shared" si="129"/>
        <v>2.3443299999999998</v>
      </c>
    </row>
    <row r="4131" spans="1:12">
      <c r="A4131" t="s">
        <v>5850</v>
      </c>
      <c r="B4131" t="s">
        <v>5</v>
      </c>
      <c r="C4131" t="s">
        <v>1739</v>
      </c>
      <c r="D4131" t="s">
        <v>7005</v>
      </c>
      <c r="E4131" t="s">
        <v>1705</v>
      </c>
      <c r="H4131" t="str">
        <f>INDEX('Vensim Variables'!$B:$B,MATCH(EPS!$B4131,'Vensim Variables'!$A:$A,0))</f>
        <v>g pollutant</v>
      </c>
      <c r="I4131" t="str">
        <f t="shared" si="128"/>
        <v>VOC</v>
      </c>
      <c r="J4131">
        <f>INDEX(NoSettings!$C:$C,MATCH(EPS!$A4131,NoSettings!$A:$A,0))</f>
        <v>66646400</v>
      </c>
      <c r="K4131" s="109">
        <f>INDEX(GWP!$C$2:$C$13,MATCH(EPS!I4131,GWP!$B$2:$B$13,0))</f>
        <v>5</v>
      </c>
      <c r="L4131" s="5">
        <f t="shared" si="129"/>
        <v>3.3323199999999998E-4</v>
      </c>
    </row>
    <row r="4132" spans="1:12">
      <c r="A4132" t="s">
        <v>5851</v>
      </c>
      <c r="B4132" t="s">
        <v>5</v>
      </c>
      <c r="C4132" t="s">
        <v>1739</v>
      </c>
      <c r="D4132" t="s">
        <v>7005</v>
      </c>
      <c r="E4132" t="s">
        <v>1706</v>
      </c>
      <c r="H4132" t="str">
        <f>INDEX('Vensim Variables'!$B:$B,MATCH(EPS!$B4132,'Vensim Variables'!$A:$A,0))</f>
        <v>g pollutant</v>
      </c>
      <c r="I4132" t="str">
        <f t="shared" si="128"/>
        <v>CO</v>
      </c>
      <c r="J4132">
        <f>INDEX(NoSettings!$C:$C,MATCH(EPS!$A4132,NoSettings!$A:$A,0))</f>
        <v>307791000</v>
      </c>
      <c r="K4132" s="109">
        <f>INDEX(GWP!$C$2:$C$13,MATCH(EPS!I4132,GWP!$B$2:$B$13,0))</f>
        <v>1.8</v>
      </c>
      <c r="L4132" s="5">
        <f t="shared" si="129"/>
        <v>5.5402380000000001E-4</v>
      </c>
    </row>
    <row r="4133" spans="1:12">
      <c r="A4133" t="s">
        <v>5852</v>
      </c>
      <c r="B4133" t="s">
        <v>5</v>
      </c>
      <c r="C4133" t="s">
        <v>1739</v>
      </c>
      <c r="D4133" t="s">
        <v>7005</v>
      </c>
      <c r="E4133" t="s">
        <v>1707</v>
      </c>
      <c r="H4133" t="str">
        <f>INDEX('Vensim Variables'!$B:$B,MATCH(EPS!$B4133,'Vensim Variables'!$A:$A,0))</f>
        <v>g pollutant</v>
      </c>
      <c r="I4133" t="str">
        <f t="shared" si="128"/>
        <v>NOx</v>
      </c>
      <c r="J4133">
        <f>INDEX(NoSettings!$C:$C,MATCH(EPS!$A4133,NoSettings!$A:$A,0))</f>
        <v>1053420000</v>
      </c>
      <c r="K4133" s="109">
        <f>INDEX(GWP!$C$2:$C$13,MATCH(EPS!I4133,GWP!$B$2:$B$13,0))</f>
        <v>-8.1999999999999993</v>
      </c>
      <c r="L4133" s="5">
        <f t="shared" si="129"/>
        <v>-8.6380439999999992E-3</v>
      </c>
    </row>
    <row r="4134" spans="1:12">
      <c r="A4134" t="s">
        <v>5853</v>
      </c>
      <c r="B4134" t="s">
        <v>5</v>
      </c>
      <c r="C4134" t="s">
        <v>1739</v>
      </c>
      <c r="D4134" t="s">
        <v>7005</v>
      </c>
      <c r="E4134" t="s">
        <v>1708</v>
      </c>
      <c r="H4134" t="str">
        <f>INDEX('Vensim Variables'!$B:$B,MATCH(EPS!$B4134,'Vensim Variables'!$A:$A,0))</f>
        <v>g pollutant</v>
      </c>
      <c r="I4134" t="str">
        <f t="shared" si="128"/>
        <v>PM10</v>
      </c>
      <c r="J4134">
        <f>INDEX(NoSettings!$C:$C,MATCH(EPS!$A4134,NoSettings!$A:$A,0))</f>
        <v>83159700</v>
      </c>
      <c r="K4134" s="109">
        <f>INDEX(GWP!$C$2:$C$13,MATCH(EPS!I4134,GWP!$B$2:$B$13,0))</f>
        <v>0</v>
      </c>
      <c r="L4134" s="5">
        <f t="shared" si="129"/>
        <v>0</v>
      </c>
    </row>
    <row r="4135" spans="1:12">
      <c r="A4135" t="s">
        <v>5854</v>
      </c>
      <c r="B4135" t="s">
        <v>5</v>
      </c>
      <c r="C4135" t="s">
        <v>1739</v>
      </c>
      <c r="D4135" t="s">
        <v>7005</v>
      </c>
      <c r="E4135" t="s">
        <v>1709</v>
      </c>
      <c r="H4135" t="str">
        <f>INDEX('Vensim Variables'!$B:$B,MATCH(EPS!$B4135,'Vensim Variables'!$A:$A,0))</f>
        <v>g pollutant</v>
      </c>
      <c r="I4135" t="str">
        <f t="shared" si="128"/>
        <v>PM25</v>
      </c>
      <c r="J4135">
        <f>INDEX(NoSettings!$C:$C,MATCH(EPS!$A4135,NoSettings!$A:$A,0))</f>
        <v>73950900</v>
      </c>
      <c r="K4135" s="109">
        <f>INDEX(GWP!$C$2:$C$13,MATCH(EPS!I4135,GWP!$B$2:$B$13,0))</f>
        <v>0</v>
      </c>
      <c r="L4135" s="5">
        <f t="shared" si="129"/>
        <v>0</v>
      </c>
    </row>
    <row r="4136" spans="1:12">
      <c r="A4136" t="s">
        <v>5855</v>
      </c>
      <c r="B4136" t="s">
        <v>5</v>
      </c>
      <c r="C4136" t="s">
        <v>1739</v>
      </c>
      <c r="D4136" t="s">
        <v>7005</v>
      </c>
      <c r="E4136" t="s">
        <v>1710</v>
      </c>
      <c r="H4136" t="str">
        <f>INDEX('Vensim Variables'!$B:$B,MATCH(EPS!$B4136,'Vensim Variables'!$A:$A,0))</f>
        <v>g pollutant</v>
      </c>
      <c r="I4136" t="str">
        <f t="shared" si="128"/>
        <v>SOx</v>
      </c>
      <c r="J4136">
        <f>INDEX(NoSettings!$C:$C,MATCH(EPS!$A4136,NoSettings!$A:$A,0))</f>
        <v>223944000</v>
      </c>
      <c r="K4136" s="109">
        <f>INDEX(GWP!$C$2:$C$13,MATCH(EPS!I4136,GWP!$B$2:$B$13,0))</f>
        <v>0</v>
      </c>
      <c r="L4136" s="5">
        <f t="shared" si="129"/>
        <v>0</v>
      </c>
    </row>
    <row r="4137" spans="1:12">
      <c r="A4137" t="s">
        <v>5856</v>
      </c>
      <c r="B4137" t="s">
        <v>5</v>
      </c>
      <c r="C4137" t="s">
        <v>1739</v>
      </c>
      <c r="D4137" t="s">
        <v>7005</v>
      </c>
      <c r="E4137" t="s">
        <v>1711</v>
      </c>
      <c r="H4137" t="str">
        <f>INDEX('Vensim Variables'!$B:$B,MATCH(EPS!$B4137,'Vensim Variables'!$A:$A,0))</f>
        <v>g pollutant</v>
      </c>
      <c r="I4137" t="str">
        <f t="shared" si="128"/>
        <v>BC</v>
      </c>
      <c r="J4137">
        <f>INDEX(NoSettings!$C:$C,MATCH(EPS!$A4137,NoSettings!$A:$A,0))</f>
        <v>17293700</v>
      </c>
      <c r="K4137" s="109">
        <f>INDEX(GWP!$C$2:$C$13,MATCH(EPS!I4137,GWP!$B$2:$B$13,0))</f>
        <v>345</v>
      </c>
      <c r="L4137" s="5">
        <f t="shared" si="129"/>
        <v>5.9663264999999998E-3</v>
      </c>
    </row>
    <row r="4138" spans="1:12">
      <c r="A4138" t="s">
        <v>5857</v>
      </c>
      <c r="B4138" t="s">
        <v>5</v>
      </c>
      <c r="C4138" t="s">
        <v>1739</v>
      </c>
      <c r="D4138" t="s">
        <v>7005</v>
      </c>
      <c r="E4138" t="s">
        <v>1712</v>
      </c>
      <c r="H4138" t="str">
        <f>INDEX('Vensim Variables'!$B:$B,MATCH(EPS!$B4138,'Vensim Variables'!$A:$A,0))</f>
        <v>g pollutant</v>
      </c>
      <c r="I4138" t="str">
        <f t="shared" si="128"/>
        <v>OC</v>
      </c>
      <c r="J4138">
        <f>INDEX(NoSettings!$C:$C,MATCH(EPS!$A4138,NoSettings!$A:$A,0))</f>
        <v>14765200</v>
      </c>
      <c r="K4138" s="109">
        <f>INDEX(GWP!$C$2:$C$13,MATCH(EPS!I4138,GWP!$B$2:$B$13,0))</f>
        <v>-46</v>
      </c>
      <c r="L4138" s="5">
        <f t="shared" si="129"/>
        <v>-6.7919919999999997E-4</v>
      </c>
    </row>
    <row r="4139" spans="1:12">
      <c r="A4139" t="s">
        <v>5858</v>
      </c>
      <c r="B4139" t="s">
        <v>5</v>
      </c>
      <c r="C4139" t="s">
        <v>1739</v>
      </c>
      <c r="D4139" t="s">
        <v>7005</v>
      </c>
      <c r="E4139" t="s">
        <v>1713</v>
      </c>
      <c r="H4139" t="str">
        <f>INDEX('Vensim Variables'!$B:$B,MATCH(EPS!$B4139,'Vensim Variables'!$A:$A,0))</f>
        <v>g pollutant</v>
      </c>
      <c r="I4139" t="str">
        <f t="shared" si="128"/>
        <v>CH4</v>
      </c>
      <c r="J4139">
        <f>INDEX(NoSettings!$C:$C,MATCH(EPS!$A4139,NoSettings!$A:$A,0))</f>
        <v>93648300</v>
      </c>
      <c r="K4139" s="109">
        <f>INDEX(GWP!$C$2:$C$13,MATCH(EPS!I4139,GWP!$B$2:$B$13,0))</f>
        <v>28</v>
      </c>
      <c r="L4139" s="5">
        <f t="shared" si="129"/>
        <v>2.6221524000000001E-3</v>
      </c>
    </row>
    <row r="4140" spans="1:12">
      <c r="A4140" t="s">
        <v>5859</v>
      </c>
      <c r="B4140" t="s">
        <v>5</v>
      </c>
      <c r="C4140" t="s">
        <v>1739</v>
      </c>
      <c r="D4140" t="s">
        <v>7005</v>
      </c>
      <c r="E4140" t="s">
        <v>1714</v>
      </c>
      <c r="H4140" t="str">
        <f>INDEX('Vensim Variables'!$B:$B,MATCH(EPS!$B4140,'Vensim Variables'!$A:$A,0))</f>
        <v>g pollutant</v>
      </c>
      <c r="I4140" t="str">
        <f t="shared" si="128"/>
        <v>N2O</v>
      </c>
      <c r="J4140">
        <f>INDEX(NoSettings!$C:$C,MATCH(EPS!$A4140,NoSettings!$A:$A,0))</f>
        <v>18729700</v>
      </c>
      <c r="K4140" s="109">
        <f>INDEX(GWP!$C$2:$C$13,MATCH(EPS!I4140,GWP!$B$2:$B$13,0))</f>
        <v>265</v>
      </c>
      <c r="L4140" s="5">
        <f t="shared" si="129"/>
        <v>4.9633704999999997E-3</v>
      </c>
    </row>
    <row r="4141" spans="1:12">
      <c r="A4141" t="s">
        <v>5860</v>
      </c>
      <c r="B4141" t="s">
        <v>5</v>
      </c>
      <c r="C4141" t="s">
        <v>1739</v>
      </c>
      <c r="D4141" t="s">
        <v>7005</v>
      </c>
      <c r="E4141" t="s">
        <v>1715</v>
      </c>
      <c r="H4141" t="str">
        <f>INDEX('Vensim Variables'!$B:$B,MATCH(EPS!$B4141,'Vensim Variables'!$A:$A,0))</f>
        <v>g pollutant</v>
      </c>
      <c r="I4141" t="str">
        <f t="shared" si="128"/>
        <v>F gases</v>
      </c>
      <c r="J4141">
        <f>INDEX(NoSettings!$C:$C,MATCH(EPS!$A4141,NoSettings!$A:$A,0))</f>
        <v>0</v>
      </c>
      <c r="K4141" s="109">
        <f>INDEX(GWP!$C$2:$C$13,MATCH(EPS!I4141,GWP!$B$2:$B$13,0))</f>
        <v>1</v>
      </c>
      <c r="L4141" s="5">
        <f t="shared" si="129"/>
        <v>0</v>
      </c>
    </row>
    <row r="4142" spans="1:12">
      <c r="A4142" t="s">
        <v>5861</v>
      </c>
      <c r="B4142" t="s">
        <v>5</v>
      </c>
      <c r="C4142" t="s">
        <v>1739</v>
      </c>
      <c r="D4142" t="s">
        <v>7006</v>
      </c>
      <c r="E4142" t="s">
        <v>1702</v>
      </c>
      <c r="H4142" t="str">
        <f>INDEX('Vensim Variables'!$B:$B,MATCH(EPS!$B4142,'Vensim Variables'!$A:$A,0))</f>
        <v>g pollutant</v>
      </c>
      <c r="I4142" t="str">
        <f t="shared" si="128"/>
        <v>CO2</v>
      </c>
      <c r="J4142">
        <f>INDEX(NoSettings!$C:$C,MATCH(EPS!$A4142,NoSettings!$A:$A,0))</f>
        <v>1085900000000</v>
      </c>
      <c r="K4142" s="109">
        <f>INDEX(GWP!$C$2:$C$13,MATCH(EPS!I4142,GWP!$B$2:$B$13,0))</f>
        <v>1</v>
      </c>
      <c r="L4142" s="5">
        <f t="shared" si="129"/>
        <v>1.0859000000000001</v>
      </c>
    </row>
    <row r="4143" spans="1:12">
      <c r="A4143" t="s">
        <v>5862</v>
      </c>
      <c r="B4143" t="s">
        <v>5</v>
      </c>
      <c r="C4143" t="s">
        <v>1739</v>
      </c>
      <c r="D4143" t="s">
        <v>7006</v>
      </c>
      <c r="E4143" t="s">
        <v>1705</v>
      </c>
      <c r="H4143" t="str">
        <f>INDEX('Vensim Variables'!$B:$B,MATCH(EPS!$B4143,'Vensim Variables'!$A:$A,0))</f>
        <v>g pollutant</v>
      </c>
      <c r="I4143" t="str">
        <f t="shared" si="128"/>
        <v>VOC</v>
      </c>
      <c r="J4143">
        <f>INDEX(NoSettings!$C:$C,MATCH(EPS!$A4143,NoSettings!$A:$A,0))</f>
        <v>30870800</v>
      </c>
      <c r="K4143" s="109">
        <f>INDEX(GWP!$C$2:$C$13,MATCH(EPS!I4143,GWP!$B$2:$B$13,0))</f>
        <v>5</v>
      </c>
      <c r="L4143" s="5">
        <f t="shared" si="129"/>
        <v>1.5435399999999999E-4</v>
      </c>
    </row>
    <row r="4144" spans="1:12">
      <c r="A4144" t="s">
        <v>5863</v>
      </c>
      <c r="B4144" t="s">
        <v>5</v>
      </c>
      <c r="C4144" t="s">
        <v>1739</v>
      </c>
      <c r="D4144" t="s">
        <v>7006</v>
      </c>
      <c r="E4144" t="s">
        <v>1706</v>
      </c>
      <c r="H4144" t="str">
        <f>INDEX('Vensim Variables'!$B:$B,MATCH(EPS!$B4144,'Vensim Variables'!$A:$A,0))</f>
        <v>g pollutant</v>
      </c>
      <c r="I4144" t="str">
        <f t="shared" si="128"/>
        <v>CO</v>
      </c>
      <c r="J4144">
        <f>INDEX(NoSettings!$C:$C,MATCH(EPS!$A4144,NoSettings!$A:$A,0))</f>
        <v>142570000</v>
      </c>
      <c r="K4144" s="109">
        <f>INDEX(GWP!$C$2:$C$13,MATCH(EPS!I4144,GWP!$B$2:$B$13,0))</f>
        <v>1.8</v>
      </c>
      <c r="L4144" s="5">
        <f t="shared" si="129"/>
        <v>2.5662599999999998E-4</v>
      </c>
    </row>
    <row r="4145" spans="1:12">
      <c r="A4145" t="s">
        <v>5864</v>
      </c>
      <c r="B4145" t="s">
        <v>5</v>
      </c>
      <c r="C4145" t="s">
        <v>1739</v>
      </c>
      <c r="D4145" t="s">
        <v>7006</v>
      </c>
      <c r="E4145" t="s">
        <v>1707</v>
      </c>
      <c r="H4145" t="str">
        <f>INDEX('Vensim Variables'!$B:$B,MATCH(EPS!$B4145,'Vensim Variables'!$A:$A,0))</f>
        <v>g pollutant</v>
      </c>
      <c r="I4145" t="str">
        <f t="shared" si="128"/>
        <v>NOx</v>
      </c>
      <c r="J4145">
        <f>INDEX(NoSettings!$C:$C,MATCH(EPS!$A4145,NoSettings!$A:$A,0))</f>
        <v>487947000</v>
      </c>
      <c r="K4145" s="109">
        <f>INDEX(GWP!$C$2:$C$13,MATCH(EPS!I4145,GWP!$B$2:$B$13,0))</f>
        <v>-8.1999999999999993</v>
      </c>
      <c r="L4145" s="5">
        <f t="shared" si="129"/>
        <v>-4.0011653999999994E-3</v>
      </c>
    </row>
    <row r="4146" spans="1:12">
      <c r="A4146" t="s">
        <v>5865</v>
      </c>
      <c r="B4146" t="s">
        <v>5</v>
      </c>
      <c r="C4146" t="s">
        <v>1739</v>
      </c>
      <c r="D4146" t="s">
        <v>7006</v>
      </c>
      <c r="E4146" t="s">
        <v>1708</v>
      </c>
      <c r="H4146" t="str">
        <f>INDEX('Vensim Variables'!$B:$B,MATCH(EPS!$B4146,'Vensim Variables'!$A:$A,0))</f>
        <v>g pollutant</v>
      </c>
      <c r="I4146" t="str">
        <f t="shared" si="128"/>
        <v>PM10</v>
      </c>
      <c r="J4146">
        <f>INDEX(NoSettings!$C:$C,MATCH(EPS!$A4146,NoSettings!$A:$A,0))</f>
        <v>38519800</v>
      </c>
      <c r="K4146" s="109">
        <f>INDEX(GWP!$C$2:$C$13,MATCH(EPS!I4146,GWP!$B$2:$B$13,0))</f>
        <v>0</v>
      </c>
      <c r="L4146" s="5">
        <f t="shared" si="129"/>
        <v>0</v>
      </c>
    </row>
    <row r="4147" spans="1:12">
      <c r="A4147" t="s">
        <v>5866</v>
      </c>
      <c r="B4147" t="s">
        <v>5</v>
      </c>
      <c r="C4147" t="s">
        <v>1739</v>
      </c>
      <c r="D4147" t="s">
        <v>7006</v>
      </c>
      <c r="E4147" t="s">
        <v>1709</v>
      </c>
      <c r="H4147" t="str">
        <f>INDEX('Vensim Variables'!$B:$B,MATCH(EPS!$B4147,'Vensim Variables'!$A:$A,0))</f>
        <v>g pollutant</v>
      </c>
      <c r="I4147" t="str">
        <f t="shared" si="128"/>
        <v>PM25</v>
      </c>
      <c r="J4147">
        <f>INDEX(NoSettings!$C:$C,MATCH(EPS!$A4147,NoSettings!$A:$A,0))</f>
        <v>34254300</v>
      </c>
      <c r="K4147" s="109">
        <f>INDEX(GWP!$C$2:$C$13,MATCH(EPS!I4147,GWP!$B$2:$B$13,0))</f>
        <v>0</v>
      </c>
      <c r="L4147" s="5">
        <f t="shared" si="129"/>
        <v>0</v>
      </c>
    </row>
    <row r="4148" spans="1:12">
      <c r="A4148" t="s">
        <v>5867</v>
      </c>
      <c r="B4148" t="s">
        <v>5</v>
      </c>
      <c r="C4148" t="s">
        <v>1739</v>
      </c>
      <c r="D4148" t="s">
        <v>7006</v>
      </c>
      <c r="E4148" t="s">
        <v>1710</v>
      </c>
      <c r="H4148" t="str">
        <f>INDEX('Vensim Variables'!$B:$B,MATCH(EPS!$B4148,'Vensim Variables'!$A:$A,0))</f>
        <v>g pollutant</v>
      </c>
      <c r="I4148" t="str">
        <f t="shared" si="128"/>
        <v>SOx</v>
      </c>
      <c r="J4148">
        <f>INDEX(NoSettings!$C:$C,MATCH(EPS!$A4148,NoSettings!$A:$A,0))</f>
        <v>103732000</v>
      </c>
      <c r="K4148" s="109">
        <f>INDEX(GWP!$C$2:$C$13,MATCH(EPS!I4148,GWP!$B$2:$B$13,0))</f>
        <v>0</v>
      </c>
      <c r="L4148" s="5">
        <f t="shared" si="129"/>
        <v>0</v>
      </c>
    </row>
    <row r="4149" spans="1:12">
      <c r="A4149" t="s">
        <v>5868</v>
      </c>
      <c r="B4149" t="s">
        <v>5</v>
      </c>
      <c r="C4149" t="s">
        <v>1739</v>
      </c>
      <c r="D4149" t="s">
        <v>7006</v>
      </c>
      <c r="E4149" t="s">
        <v>1711</v>
      </c>
      <c r="H4149" t="str">
        <f>INDEX('Vensim Variables'!$B:$B,MATCH(EPS!$B4149,'Vensim Variables'!$A:$A,0))</f>
        <v>g pollutant</v>
      </c>
      <c r="I4149" t="str">
        <f t="shared" si="128"/>
        <v>BC</v>
      </c>
      <c r="J4149">
        <f>INDEX(NoSettings!$C:$C,MATCH(EPS!$A4149,NoSettings!$A:$A,0))</f>
        <v>8010510</v>
      </c>
      <c r="K4149" s="109">
        <f>INDEX(GWP!$C$2:$C$13,MATCH(EPS!I4149,GWP!$B$2:$B$13,0))</f>
        <v>345</v>
      </c>
      <c r="L4149" s="5">
        <f t="shared" si="129"/>
        <v>2.7636259500000001E-3</v>
      </c>
    </row>
    <row r="4150" spans="1:12">
      <c r="A4150" t="s">
        <v>5869</v>
      </c>
      <c r="B4150" t="s">
        <v>5</v>
      </c>
      <c r="C4150" t="s">
        <v>1739</v>
      </c>
      <c r="D4150" t="s">
        <v>7006</v>
      </c>
      <c r="E4150" t="s">
        <v>1712</v>
      </c>
      <c r="H4150" t="str">
        <f>INDEX('Vensim Variables'!$B:$B,MATCH(EPS!$B4150,'Vensim Variables'!$A:$A,0))</f>
        <v>g pollutant</v>
      </c>
      <c r="I4150" t="str">
        <f t="shared" si="128"/>
        <v>OC</v>
      </c>
      <c r="J4150">
        <f>INDEX(NoSettings!$C:$C,MATCH(EPS!$A4150,NoSettings!$A:$A,0))</f>
        <v>6839300</v>
      </c>
      <c r="K4150" s="109">
        <f>INDEX(GWP!$C$2:$C$13,MATCH(EPS!I4150,GWP!$B$2:$B$13,0))</f>
        <v>-46</v>
      </c>
      <c r="L4150" s="5">
        <f t="shared" si="129"/>
        <v>-3.1460780000000001E-4</v>
      </c>
    </row>
    <row r="4151" spans="1:12">
      <c r="A4151" t="s">
        <v>5870</v>
      </c>
      <c r="B4151" t="s">
        <v>5</v>
      </c>
      <c r="C4151" t="s">
        <v>1739</v>
      </c>
      <c r="D4151" t="s">
        <v>7006</v>
      </c>
      <c r="E4151" t="s">
        <v>1713</v>
      </c>
      <c r="H4151" t="str">
        <f>INDEX('Vensim Variables'!$B:$B,MATCH(EPS!$B4151,'Vensim Variables'!$A:$A,0))</f>
        <v>g pollutant</v>
      </c>
      <c r="I4151" t="str">
        <f t="shared" si="128"/>
        <v>CH4</v>
      </c>
      <c r="J4151">
        <f>INDEX(NoSettings!$C:$C,MATCH(EPS!$A4151,NoSettings!$A:$A,0))</f>
        <v>43378200</v>
      </c>
      <c r="K4151" s="109">
        <f>INDEX(GWP!$C$2:$C$13,MATCH(EPS!I4151,GWP!$B$2:$B$13,0))</f>
        <v>28</v>
      </c>
      <c r="L4151" s="5">
        <f t="shared" si="129"/>
        <v>1.2145896000000001E-3</v>
      </c>
    </row>
    <row r="4152" spans="1:12">
      <c r="A4152" t="s">
        <v>5871</v>
      </c>
      <c r="B4152" t="s">
        <v>5</v>
      </c>
      <c r="C4152" t="s">
        <v>1739</v>
      </c>
      <c r="D4152" t="s">
        <v>7006</v>
      </c>
      <c r="E4152" t="s">
        <v>1714</v>
      </c>
      <c r="H4152" t="str">
        <f>INDEX('Vensim Variables'!$B:$B,MATCH(EPS!$B4152,'Vensim Variables'!$A:$A,0))</f>
        <v>g pollutant</v>
      </c>
      <c r="I4152" t="str">
        <f t="shared" si="128"/>
        <v>N2O</v>
      </c>
      <c r="J4152">
        <f>INDEX(NoSettings!$C:$C,MATCH(EPS!$A4152,NoSettings!$A:$A,0))</f>
        <v>8675640</v>
      </c>
      <c r="K4152" s="109">
        <f>INDEX(GWP!$C$2:$C$13,MATCH(EPS!I4152,GWP!$B$2:$B$13,0))</f>
        <v>265</v>
      </c>
      <c r="L4152" s="5">
        <f t="shared" si="129"/>
        <v>2.2990445999999999E-3</v>
      </c>
    </row>
    <row r="4153" spans="1:12">
      <c r="A4153" t="s">
        <v>5872</v>
      </c>
      <c r="B4153" t="s">
        <v>5</v>
      </c>
      <c r="C4153" t="s">
        <v>1739</v>
      </c>
      <c r="D4153" t="s">
        <v>7006</v>
      </c>
      <c r="E4153" t="s">
        <v>1715</v>
      </c>
      <c r="H4153" t="str">
        <f>INDEX('Vensim Variables'!$B:$B,MATCH(EPS!$B4153,'Vensim Variables'!$A:$A,0))</f>
        <v>g pollutant</v>
      </c>
      <c r="I4153" t="str">
        <f t="shared" si="128"/>
        <v>F gases</v>
      </c>
      <c r="J4153">
        <f>INDEX(NoSettings!$C:$C,MATCH(EPS!$A4153,NoSettings!$A:$A,0))</f>
        <v>0</v>
      </c>
      <c r="K4153" s="109">
        <f>INDEX(GWP!$C$2:$C$13,MATCH(EPS!I4153,GWP!$B$2:$B$13,0))</f>
        <v>1</v>
      </c>
      <c r="L4153" s="5">
        <f t="shared" si="129"/>
        <v>0</v>
      </c>
    </row>
    <row r="4154" spans="1:12">
      <c r="A4154" t="s">
        <v>5873</v>
      </c>
      <c r="B4154" t="s">
        <v>5</v>
      </c>
      <c r="C4154" t="s">
        <v>1739</v>
      </c>
      <c r="D4154" t="s">
        <v>7007</v>
      </c>
      <c r="E4154" t="s">
        <v>1702</v>
      </c>
      <c r="H4154" t="str">
        <f>INDEX('Vensim Variables'!$B:$B,MATCH(EPS!$B4154,'Vensim Variables'!$A:$A,0))</f>
        <v>g pollutant</v>
      </c>
      <c r="I4154" t="str">
        <f t="shared" si="128"/>
        <v>CO2</v>
      </c>
      <c r="J4154">
        <f>INDEX(NoSettings!$C:$C,MATCH(EPS!$A4154,NoSettings!$A:$A,0))</f>
        <v>29432300000</v>
      </c>
      <c r="K4154" s="109">
        <f>INDEX(GWP!$C$2:$C$13,MATCH(EPS!I4154,GWP!$B$2:$B$13,0))</f>
        <v>1</v>
      </c>
      <c r="L4154" s="5">
        <f t="shared" si="129"/>
        <v>2.9432300000000002E-2</v>
      </c>
    </row>
    <row r="4155" spans="1:12">
      <c r="A4155" t="s">
        <v>5874</v>
      </c>
      <c r="B4155" t="s">
        <v>5</v>
      </c>
      <c r="C4155" t="s">
        <v>1739</v>
      </c>
      <c r="D4155" t="s">
        <v>7007</v>
      </c>
      <c r="E4155" t="s">
        <v>1705</v>
      </c>
      <c r="H4155" t="str">
        <f>INDEX('Vensim Variables'!$B:$B,MATCH(EPS!$B4155,'Vensim Variables'!$A:$A,0))</f>
        <v>g pollutant</v>
      </c>
      <c r="I4155" t="str">
        <f t="shared" si="128"/>
        <v>VOC</v>
      </c>
      <c r="J4155">
        <f>INDEX(NoSettings!$C:$C,MATCH(EPS!$A4155,NoSettings!$A:$A,0))</f>
        <v>836724</v>
      </c>
      <c r="K4155" s="109">
        <f>INDEX(GWP!$C$2:$C$13,MATCH(EPS!I4155,GWP!$B$2:$B$13,0))</f>
        <v>5</v>
      </c>
      <c r="L4155" s="5">
        <f t="shared" si="129"/>
        <v>4.1836199999999998E-6</v>
      </c>
    </row>
    <row r="4156" spans="1:12">
      <c r="A4156" t="s">
        <v>5875</v>
      </c>
      <c r="B4156" t="s">
        <v>5</v>
      </c>
      <c r="C4156" t="s">
        <v>1739</v>
      </c>
      <c r="D4156" t="s">
        <v>7007</v>
      </c>
      <c r="E4156" t="s">
        <v>1706</v>
      </c>
      <c r="H4156" t="str">
        <f>INDEX('Vensim Variables'!$B:$B,MATCH(EPS!$B4156,'Vensim Variables'!$A:$A,0))</f>
        <v>g pollutant</v>
      </c>
      <c r="I4156" t="str">
        <f t="shared" si="128"/>
        <v>CO</v>
      </c>
      <c r="J4156">
        <f>INDEX(NoSettings!$C:$C,MATCH(EPS!$A4156,NoSettings!$A:$A,0))</f>
        <v>3864210</v>
      </c>
      <c r="K4156" s="109">
        <f>INDEX(GWP!$C$2:$C$13,MATCH(EPS!I4156,GWP!$B$2:$B$13,0))</f>
        <v>1.8</v>
      </c>
      <c r="L4156" s="5">
        <f t="shared" si="129"/>
        <v>6.9555779999999998E-6</v>
      </c>
    </row>
    <row r="4157" spans="1:12">
      <c r="A4157" t="s">
        <v>5876</v>
      </c>
      <c r="B4157" t="s">
        <v>5</v>
      </c>
      <c r="C4157" t="s">
        <v>1739</v>
      </c>
      <c r="D4157" t="s">
        <v>7007</v>
      </c>
      <c r="E4157" t="s">
        <v>1707</v>
      </c>
      <c r="H4157" t="str">
        <f>INDEX('Vensim Variables'!$B:$B,MATCH(EPS!$B4157,'Vensim Variables'!$A:$A,0))</f>
        <v>g pollutant</v>
      </c>
      <c r="I4157" t="str">
        <f t="shared" si="128"/>
        <v>NOx</v>
      </c>
      <c r="J4157">
        <f>INDEX(NoSettings!$C:$C,MATCH(EPS!$A4157,NoSettings!$A:$A,0))</f>
        <v>13225300</v>
      </c>
      <c r="K4157" s="109">
        <f>INDEX(GWP!$C$2:$C$13,MATCH(EPS!I4157,GWP!$B$2:$B$13,0))</f>
        <v>-8.1999999999999993</v>
      </c>
      <c r="L4157" s="5">
        <f t="shared" si="129"/>
        <v>-1.0844745999999999E-4</v>
      </c>
    </row>
    <row r="4158" spans="1:12">
      <c r="A4158" t="s">
        <v>5877</v>
      </c>
      <c r="B4158" t="s">
        <v>5</v>
      </c>
      <c r="C4158" t="s">
        <v>1739</v>
      </c>
      <c r="D4158" t="s">
        <v>7007</v>
      </c>
      <c r="E4158" t="s">
        <v>1708</v>
      </c>
      <c r="H4158" t="str">
        <f>INDEX('Vensim Variables'!$B:$B,MATCH(EPS!$B4158,'Vensim Variables'!$A:$A,0))</f>
        <v>g pollutant</v>
      </c>
      <c r="I4158" t="str">
        <f t="shared" si="128"/>
        <v>PM10</v>
      </c>
      <c r="J4158">
        <f>INDEX(NoSettings!$C:$C,MATCH(EPS!$A4158,NoSettings!$A:$A,0))</f>
        <v>1044040</v>
      </c>
      <c r="K4158" s="109">
        <f>INDEX(GWP!$C$2:$C$13,MATCH(EPS!I4158,GWP!$B$2:$B$13,0))</f>
        <v>0</v>
      </c>
      <c r="L4158" s="5">
        <f t="shared" si="129"/>
        <v>0</v>
      </c>
    </row>
    <row r="4159" spans="1:12">
      <c r="A4159" t="s">
        <v>5878</v>
      </c>
      <c r="B4159" t="s">
        <v>5</v>
      </c>
      <c r="C4159" t="s">
        <v>1739</v>
      </c>
      <c r="D4159" t="s">
        <v>7007</v>
      </c>
      <c r="E4159" t="s">
        <v>1709</v>
      </c>
      <c r="H4159" t="str">
        <f>INDEX('Vensim Variables'!$B:$B,MATCH(EPS!$B4159,'Vensim Variables'!$A:$A,0))</f>
        <v>g pollutant</v>
      </c>
      <c r="I4159" t="str">
        <f t="shared" si="128"/>
        <v>PM25</v>
      </c>
      <c r="J4159">
        <f>INDEX(NoSettings!$C:$C,MATCH(EPS!$A4159,NoSettings!$A:$A,0))</f>
        <v>928430</v>
      </c>
      <c r="K4159" s="109">
        <f>INDEX(GWP!$C$2:$C$13,MATCH(EPS!I4159,GWP!$B$2:$B$13,0))</f>
        <v>0</v>
      </c>
      <c r="L4159" s="5">
        <f t="shared" si="129"/>
        <v>0</v>
      </c>
    </row>
    <row r="4160" spans="1:12">
      <c r="A4160" t="s">
        <v>5879</v>
      </c>
      <c r="B4160" t="s">
        <v>5</v>
      </c>
      <c r="C4160" t="s">
        <v>1739</v>
      </c>
      <c r="D4160" t="s">
        <v>7007</v>
      </c>
      <c r="E4160" t="s">
        <v>1710</v>
      </c>
      <c r="H4160" t="str">
        <f>INDEX('Vensim Variables'!$B:$B,MATCH(EPS!$B4160,'Vensim Variables'!$A:$A,0))</f>
        <v>g pollutant</v>
      </c>
      <c r="I4160" t="str">
        <f t="shared" si="128"/>
        <v>SOx</v>
      </c>
      <c r="J4160">
        <f>INDEX(NoSettings!$C:$C,MATCH(EPS!$A4160,NoSettings!$A:$A,0))</f>
        <v>2811550</v>
      </c>
      <c r="K4160" s="109">
        <f>INDEX(GWP!$C$2:$C$13,MATCH(EPS!I4160,GWP!$B$2:$B$13,0))</f>
        <v>0</v>
      </c>
      <c r="L4160" s="5">
        <f t="shared" si="129"/>
        <v>0</v>
      </c>
    </row>
    <row r="4161" spans="1:12">
      <c r="A4161" t="s">
        <v>5880</v>
      </c>
      <c r="B4161" t="s">
        <v>5</v>
      </c>
      <c r="C4161" t="s">
        <v>1739</v>
      </c>
      <c r="D4161" t="s">
        <v>7007</v>
      </c>
      <c r="E4161" t="s">
        <v>1711</v>
      </c>
      <c r="H4161" t="str">
        <f>INDEX('Vensim Variables'!$B:$B,MATCH(EPS!$B4161,'Vensim Variables'!$A:$A,0))</f>
        <v>g pollutant</v>
      </c>
      <c r="I4161" t="str">
        <f t="shared" si="128"/>
        <v>BC</v>
      </c>
      <c r="J4161">
        <f>INDEX(NoSettings!$C:$C,MATCH(EPS!$A4161,NoSettings!$A:$A,0))</f>
        <v>217117</v>
      </c>
      <c r="K4161" s="109">
        <f>INDEX(GWP!$C$2:$C$13,MATCH(EPS!I4161,GWP!$B$2:$B$13,0))</f>
        <v>345</v>
      </c>
      <c r="L4161" s="5">
        <f t="shared" si="129"/>
        <v>7.4905364999999994E-5</v>
      </c>
    </row>
    <row r="4162" spans="1:12">
      <c r="A4162" t="s">
        <v>5881</v>
      </c>
      <c r="B4162" t="s">
        <v>5</v>
      </c>
      <c r="C4162" t="s">
        <v>1739</v>
      </c>
      <c r="D4162" t="s">
        <v>7007</v>
      </c>
      <c r="E4162" t="s">
        <v>1712</v>
      </c>
      <c r="H4162" t="str">
        <f>INDEX('Vensim Variables'!$B:$B,MATCH(EPS!$B4162,'Vensim Variables'!$A:$A,0))</f>
        <v>g pollutant</v>
      </c>
      <c r="I4162" t="str">
        <f t="shared" si="128"/>
        <v>OC</v>
      </c>
      <c r="J4162">
        <f>INDEX(NoSettings!$C:$C,MATCH(EPS!$A4162,NoSettings!$A:$A,0))</f>
        <v>185372</v>
      </c>
      <c r="K4162" s="109">
        <f>INDEX(GWP!$C$2:$C$13,MATCH(EPS!I4162,GWP!$B$2:$B$13,0))</f>
        <v>-46</v>
      </c>
      <c r="L4162" s="5">
        <f t="shared" si="129"/>
        <v>-8.5271119999999995E-6</v>
      </c>
    </row>
    <row r="4163" spans="1:12">
      <c r="A4163" t="s">
        <v>5882</v>
      </c>
      <c r="B4163" t="s">
        <v>5</v>
      </c>
      <c r="C4163" t="s">
        <v>1739</v>
      </c>
      <c r="D4163" t="s">
        <v>7007</v>
      </c>
      <c r="E4163" t="s">
        <v>1713</v>
      </c>
      <c r="H4163" t="str">
        <f>INDEX('Vensim Variables'!$B:$B,MATCH(EPS!$B4163,'Vensim Variables'!$A:$A,0))</f>
        <v>g pollutant</v>
      </c>
      <c r="I4163" t="str">
        <f t="shared" ref="I4163:I4226" si="130">IF(OR(C4163="CO2",C4163="CH4",C4163="N2O",C4163="F gases",C4163="VOC",C4163="CO",C4163="NOx",C4163="PM10",C4163="PM25",C4163="SOx",C4163="BC",C4163="OC"),C4163,IF(OR(D4163="CO2",D4163="CH4",D4163="N2O",D4163="F gases",D4163="VOC",D4163="CO",D4163="NOx",D4163="PM10",D4163="PM25",D4163="SOx",D4163="BC",D4163="OC"),D4163,IF(OR(E4163="CO2",E4163="CH4",E4163="N2O",E4163="F gases",E4163="VOC",E4163="CO",E4163="NOx",E4163="PM10",E4163="PM25",E4163="SOx",E4163="BC",E4163="OC"),E4163,"NA")))</f>
        <v>CH4</v>
      </c>
      <c r="J4163">
        <f>INDEX(NoSettings!$C:$C,MATCH(EPS!$A4163,NoSettings!$A:$A,0))</f>
        <v>1175720</v>
      </c>
      <c r="K4163" s="109">
        <f>INDEX(GWP!$C$2:$C$13,MATCH(EPS!I4163,GWP!$B$2:$B$13,0))</f>
        <v>28</v>
      </c>
      <c r="L4163" s="5">
        <f t="shared" ref="L4163:L4226" si="131">IF(H4163="g pollutant",K4163*J4163/10^12,IF(H4163="MMTCO2e",J4163,IF(H4163="MWh",J4163,0)))</f>
        <v>3.2920160000000001E-5</v>
      </c>
    </row>
    <row r="4164" spans="1:12">
      <c r="A4164" t="s">
        <v>5883</v>
      </c>
      <c r="B4164" t="s">
        <v>5</v>
      </c>
      <c r="C4164" t="s">
        <v>1739</v>
      </c>
      <c r="D4164" t="s">
        <v>7007</v>
      </c>
      <c r="E4164" t="s">
        <v>1714</v>
      </c>
      <c r="H4164" t="str">
        <f>INDEX('Vensim Variables'!$B:$B,MATCH(EPS!$B4164,'Vensim Variables'!$A:$A,0))</f>
        <v>g pollutant</v>
      </c>
      <c r="I4164" t="str">
        <f t="shared" si="130"/>
        <v>N2O</v>
      </c>
      <c r="J4164">
        <f>INDEX(NoSettings!$C:$C,MATCH(EPS!$A4164,NoSettings!$A:$A,0))</f>
        <v>235145</v>
      </c>
      <c r="K4164" s="109">
        <f>INDEX(GWP!$C$2:$C$13,MATCH(EPS!I4164,GWP!$B$2:$B$13,0))</f>
        <v>265</v>
      </c>
      <c r="L4164" s="5">
        <f t="shared" si="131"/>
        <v>6.2313424999999994E-5</v>
      </c>
    </row>
    <row r="4165" spans="1:12">
      <c r="A4165" t="s">
        <v>5884</v>
      </c>
      <c r="B4165" t="s">
        <v>5</v>
      </c>
      <c r="C4165" t="s">
        <v>1739</v>
      </c>
      <c r="D4165" t="s">
        <v>7007</v>
      </c>
      <c r="E4165" t="s">
        <v>1715</v>
      </c>
      <c r="H4165" t="str">
        <f>INDEX('Vensim Variables'!$B:$B,MATCH(EPS!$B4165,'Vensim Variables'!$A:$A,0))</f>
        <v>g pollutant</v>
      </c>
      <c r="I4165" t="str">
        <f t="shared" si="130"/>
        <v>F gases</v>
      </c>
      <c r="J4165">
        <f>INDEX(NoSettings!$C:$C,MATCH(EPS!$A4165,NoSettings!$A:$A,0))</f>
        <v>0</v>
      </c>
      <c r="K4165" s="109">
        <f>INDEX(GWP!$C$2:$C$13,MATCH(EPS!I4165,GWP!$B$2:$B$13,0))</f>
        <v>1</v>
      </c>
      <c r="L4165" s="5">
        <f t="shared" si="131"/>
        <v>0</v>
      </c>
    </row>
    <row r="4166" spans="1:12">
      <c r="A4166" t="s">
        <v>5885</v>
      </c>
      <c r="B4166" t="s">
        <v>5</v>
      </c>
      <c r="C4166" t="s">
        <v>1739</v>
      </c>
      <c r="D4166" t="s">
        <v>7008</v>
      </c>
      <c r="E4166" t="s">
        <v>1702</v>
      </c>
      <c r="H4166" t="str">
        <f>INDEX('Vensim Variables'!$B:$B,MATCH(EPS!$B4166,'Vensim Variables'!$A:$A,0))</f>
        <v>g pollutant</v>
      </c>
      <c r="I4166" t="str">
        <f t="shared" si="130"/>
        <v>CO2</v>
      </c>
      <c r="J4166">
        <f>INDEX(NoSettings!$C:$C,MATCH(EPS!$A4166,NoSettings!$A:$A,0))</f>
        <v>266926000000</v>
      </c>
      <c r="K4166" s="109">
        <f>INDEX(GWP!$C$2:$C$13,MATCH(EPS!I4166,GWP!$B$2:$B$13,0))</f>
        <v>1</v>
      </c>
      <c r="L4166" s="5">
        <f t="shared" si="131"/>
        <v>0.266926</v>
      </c>
    </row>
    <row r="4167" spans="1:12">
      <c r="A4167" t="s">
        <v>5886</v>
      </c>
      <c r="B4167" t="s">
        <v>5</v>
      </c>
      <c r="C4167" t="s">
        <v>1739</v>
      </c>
      <c r="D4167" t="s">
        <v>7008</v>
      </c>
      <c r="E4167" t="s">
        <v>1705</v>
      </c>
      <c r="H4167" t="str">
        <f>INDEX('Vensim Variables'!$B:$B,MATCH(EPS!$B4167,'Vensim Variables'!$A:$A,0))</f>
        <v>g pollutant</v>
      </c>
      <c r="I4167" t="str">
        <f t="shared" si="130"/>
        <v>VOC</v>
      </c>
      <c r="J4167">
        <f>INDEX(NoSettings!$C:$C,MATCH(EPS!$A4167,NoSettings!$A:$A,0))</f>
        <v>7588390</v>
      </c>
      <c r="K4167" s="109">
        <f>INDEX(GWP!$C$2:$C$13,MATCH(EPS!I4167,GWP!$B$2:$B$13,0))</f>
        <v>5</v>
      </c>
      <c r="L4167" s="5">
        <f t="shared" si="131"/>
        <v>3.794195E-5</v>
      </c>
    </row>
    <row r="4168" spans="1:12">
      <c r="A4168" t="s">
        <v>5887</v>
      </c>
      <c r="B4168" t="s">
        <v>5</v>
      </c>
      <c r="C4168" t="s">
        <v>1739</v>
      </c>
      <c r="D4168" t="s">
        <v>7008</v>
      </c>
      <c r="E4168" t="s">
        <v>1706</v>
      </c>
      <c r="H4168" t="str">
        <f>INDEX('Vensim Variables'!$B:$B,MATCH(EPS!$B4168,'Vensim Variables'!$A:$A,0))</f>
        <v>g pollutant</v>
      </c>
      <c r="I4168" t="str">
        <f t="shared" si="130"/>
        <v>CO</v>
      </c>
      <c r="J4168">
        <f>INDEX(NoSettings!$C:$C,MATCH(EPS!$A4168,NoSettings!$A:$A,0))</f>
        <v>35045200</v>
      </c>
      <c r="K4168" s="109">
        <f>INDEX(GWP!$C$2:$C$13,MATCH(EPS!I4168,GWP!$B$2:$B$13,0))</f>
        <v>1.8</v>
      </c>
      <c r="L4168" s="5">
        <f t="shared" si="131"/>
        <v>6.3081359999999999E-5</v>
      </c>
    </row>
    <row r="4169" spans="1:12">
      <c r="A4169" t="s">
        <v>5888</v>
      </c>
      <c r="B4169" t="s">
        <v>5</v>
      </c>
      <c r="C4169" t="s">
        <v>1739</v>
      </c>
      <c r="D4169" t="s">
        <v>7008</v>
      </c>
      <c r="E4169" t="s">
        <v>1707</v>
      </c>
      <c r="H4169" t="str">
        <f>INDEX('Vensim Variables'!$B:$B,MATCH(EPS!$B4169,'Vensim Variables'!$A:$A,0))</f>
        <v>g pollutant</v>
      </c>
      <c r="I4169" t="str">
        <f t="shared" si="130"/>
        <v>NOx</v>
      </c>
      <c r="J4169">
        <f>INDEX(NoSettings!$C:$C,MATCH(EPS!$A4169,NoSettings!$A:$A,0))</f>
        <v>119943000</v>
      </c>
      <c r="K4169" s="109">
        <f>INDEX(GWP!$C$2:$C$13,MATCH(EPS!I4169,GWP!$B$2:$B$13,0))</f>
        <v>-8.1999999999999993</v>
      </c>
      <c r="L4169" s="5">
        <f t="shared" si="131"/>
        <v>-9.8353259999999984E-4</v>
      </c>
    </row>
    <row r="4170" spans="1:12">
      <c r="A4170" t="s">
        <v>5889</v>
      </c>
      <c r="B4170" t="s">
        <v>5</v>
      </c>
      <c r="C4170" t="s">
        <v>1739</v>
      </c>
      <c r="D4170" t="s">
        <v>7008</v>
      </c>
      <c r="E4170" t="s">
        <v>1708</v>
      </c>
      <c r="H4170" t="str">
        <f>INDEX('Vensim Variables'!$B:$B,MATCH(EPS!$B4170,'Vensim Variables'!$A:$A,0))</f>
        <v>g pollutant</v>
      </c>
      <c r="I4170" t="str">
        <f t="shared" si="130"/>
        <v>PM10</v>
      </c>
      <c r="J4170">
        <f>INDEX(NoSettings!$C:$C,MATCH(EPS!$A4170,NoSettings!$A:$A,0))</f>
        <v>9468600</v>
      </c>
      <c r="K4170" s="109">
        <f>INDEX(GWP!$C$2:$C$13,MATCH(EPS!I4170,GWP!$B$2:$B$13,0))</f>
        <v>0</v>
      </c>
      <c r="L4170" s="5">
        <f t="shared" si="131"/>
        <v>0</v>
      </c>
    </row>
    <row r="4171" spans="1:12">
      <c r="A4171" t="s">
        <v>5890</v>
      </c>
      <c r="B4171" t="s">
        <v>5</v>
      </c>
      <c r="C4171" t="s">
        <v>1739</v>
      </c>
      <c r="D4171" t="s">
        <v>7008</v>
      </c>
      <c r="E4171" t="s">
        <v>1709</v>
      </c>
      <c r="H4171" t="str">
        <f>INDEX('Vensim Variables'!$B:$B,MATCH(EPS!$B4171,'Vensim Variables'!$A:$A,0))</f>
        <v>g pollutant</v>
      </c>
      <c r="I4171" t="str">
        <f t="shared" si="130"/>
        <v>PM25</v>
      </c>
      <c r="J4171">
        <f>INDEX(NoSettings!$C:$C,MATCH(EPS!$A4171,NoSettings!$A:$A,0))</f>
        <v>8420090</v>
      </c>
      <c r="K4171" s="109">
        <f>INDEX(GWP!$C$2:$C$13,MATCH(EPS!I4171,GWP!$B$2:$B$13,0))</f>
        <v>0</v>
      </c>
      <c r="L4171" s="5">
        <f t="shared" si="131"/>
        <v>0</v>
      </c>
    </row>
    <row r="4172" spans="1:12">
      <c r="A4172" t="s">
        <v>5891</v>
      </c>
      <c r="B4172" t="s">
        <v>5</v>
      </c>
      <c r="C4172" t="s">
        <v>1739</v>
      </c>
      <c r="D4172" t="s">
        <v>7008</v>
      </c>
      <c r="E4172" t="s">
        <v>1710</v>
      </c>
      <c r="H4172" t="str">
        <f>INDEX('Vensim Variables'!$B:$B,MATCH(EPS!$B4172,'Vensim Variables'!$A:$A,0))</f>
        <v>g pollutant</v>
      </c>
      <c r="I4172" t="str">
        <f t="shared" si="130"/>
        <v>SOx</v>
      </c>
      <c r="J4172">
        <f>INDEX(NoSettings!$C:$C,MATCH(EPS!$A4172,NoSettings!$A:$A,0))</f>
        <v>25498400</v>
      </c>
      <c r="K4172" s="109">
        <f>INDEX(GWP!$C$2:$C$13,MATCH(EPS!I4172,GWP!$B$2:$B$13,0))</f>
        <v>0</v>
      </c>
      <c r="L4172" s="5">
        <f t="shared" si="131"/>
        <v>0</v>
      </c>
    </row>
    <row r="4173" spans="1:12">
      <c r="A4173" t="s">
        <v>5892</v>
      </c>
      <c r="B4173" t="s">
        <v>5</v>
      </c>
      <c r="C4173" t="s">
        <v>1739</v>
      </c>
      <c r="D4173" t="s">
        <v>7008</v>
      </c>
      <c r="E4173" t="s">
        <v>1711</v>
      </c>
      <c r="H4173" t="str">
        <f>INDEX('Vensim Variables'!$B:$B,MATCH(EPS!$B4173,'Vensim Variables'!$A:$A,0))</f>
        <v>g pollutant</v>
      </c>
      <c r="I4173" t="str">
        <f t="shared" si="130"/>
        <v>BC</v>
      </c>
      <c r="J4173">
        <f>INDEX(NoSettings!$C:$C,MATCH(EPS!$A4173,NoSettings!$A:$A,0))</f>
        <v>1969070</v>
      </c>
      <c r="K4173" s="109">
        <f>INDEX(GWP!$C$2:$C$13,MATCH(EPS!I4173,GWP!$B$2:$B$13,0))</f>
        <v>345</v>
      </c>
      <c r="L4173" s="5">
        <f t="shared" si="131"/>
        <v>6.7932915000000005E-4</v>
      </c>
    </row>
    <row r="4174" spans="1:12">
      <c r="A4174" t="s">
        <v>5893</v>
      </c>
      <c r="B4174" t="s">
        <v>5</v>
      </c>
      <c r="C4174" t="s">
        <v>1739</v>
      </c>
      <c r="D4174" t="s">
        <v>7008</v>
      </c>
      <c r="E4174" t="s">
        <v>1712</v>
      </c>
      <c r="H4174" t="str">
        <f>INDEX('Vensim Variables'!$B:$B,MATCH(EPS!$B4174,'Vensim Variables'!$A:$A,0))</f>
        <v>g pollutant</v>
      </c>
      <c r="I4174" t="str">
        <f t="shared" si="130"/>
        <v>OC</v>
      </c>
      <c r="J4174">
        <f>INDEX(NoSettings!$C:$C,MATCH(EPS!$A4174,NoSettings!$A:$A,0))</f>
        <v>1681170</v>
      </c>
      <c r="K4174" s="109">
        <f>INDEX(GWP!$C$2:$C$13,MATCH(EPS!I4174,GWP!$B$2:$B$13,0))</f>
        <v>-46</v>
      </c>
      <c r="L4174" s="5">
        <f t="shared" si="131"/>
        <v>-7.7333820000000003E-5</v>
      </c>
    </row>
    <row r="4175" spans="1:12">
      <c r="A4175" t="s">
        <v>5894</v>
      </c>
      <c r="B4175" t="s">
        <v>5</v>
      </c>
      <c r="C4175" t="s">
        <v>1739</v>
      </c>
      <c r="D4175" t="s">
        <v>7008</v>
      </c>
      <c r="E4175" t="s">
        <v>1713</v>
      </c>
      <c r="H4175" t="str">
        <f>INDEX('Vensim Variables'!$B:$B,MATCH(EPS!$B4175,'Vensim Variables'!$A:$A,0))</f>
        <v>g pollutant</v>
      </c>
      <c r="I4175" t="str">
        <f t="shared" si="130"/>
        <v>CH4</v>
      </c>
      <c r="J4175">
        <f>INDEX(NoSettings!$C:$C,MATCH(EPS!$A4175,NoSettings!$A:$A,0))</f>
        <v>10662800</v>
      </c>
      <c r="K4175" s="109">
        <f>INDEX(GWP!$C$2:$C$13,MATCH(EPS!I4175,GWP!$B$2:$B$13,0))</f>
        <v>28</v>
      </c>
      <c r="L4175" s="5">
        <f t="shared" si="131"/>
        <v>2.9855840000000001E-4</v>
      </c>
    </row>
    <row r="4176" spans="1:12">
      <c r="A4176" t="s">
        <v>5895</v>
      </c>
      <c r="B4176" t="s">
        <v>5</v>
      </c>
      <c r="C4176" t="s">
        <v>1739</v>
      </c>
      <c r="D4176" t="s">
        <v>7008</v>
      </c>
      <c r="E4176" t="s">
        <v>1714</v>
      </c>
      <c r="H4176" t="str">
        <f>INDEX('Vensim Variables'!$B:$B,MATCH(EPS!$B4176,'Vensim Variables'!$A:$A,0))</f>
        <v>g pollutant</v>
      </c>
      <c r="I4176" t="str">
        <f t="shared" si="130"/>
        <v>N2O</v>
      </c>
      <c r="J4176">
        <f>INDEX(NoSettings!$C:$C,MATCH(EPS!$A4176,NoSettings!$A:$A,0))</f>
        <v>2132570</v>
      </c>
      <c r="K4176" s="109">
        <f>INDEX(GWP!$C$2:$C$13,MATCH(EPS!I4176,GWP!$B$2:$B$13,0))</f>
        <v>265</v>
      </c>
      <c r="L4176" s="5">
        <f t="shared" si="131"/>
        <v>5.6513104999999998E-4</v>
      </c>
    </row>
    <row r="4177" spans="1:12">
      <c r="A4177" t="s">
        <v>5896</v>
      </c>
      <c r="B4177" t="s">
        <v>5</v>
      </c>
      <c r="C4177" t="s">
        <v>1739</v>
      </c>
      <c r="D4177" t="s">
        <v>7008</v>
      </c>
      <c r="E4177" t="s">
        <v>1715</v>
      </c>
      <c r="H4177" t="str">
        <f>INDEX('Vensim Variables'!$B:$B,MATCH(EPS!$B4177,'Vensim Variables'!$A:$A,0))</f>
        <v>g pollutant</v>
      </c>
      <c r="I4177" t="str">
        <f t="shared" si="130"/>
        <v>F gases</v>
      </c>
      <c r="J4177">
        <f>INDEX(NoSettings!$C:$C,MATCH(EPS!$A4177,NoSettings!$A:$A,0))</f>
        <v>0</v>
      </c>
      <c r="K4177" s="109">
        <f>INDEX(GWP!$C$2:$C$13,MATCH(EPS!I4177,GWP!$B$2:$B$13,0))</f>
        <v>1</v>
      </c>
      <c r="L4177" s="5">
        <f t="shared" si="131"/>
        <v>0</v>
      </c>
    </row>
    <row r="4178" spans="1:12">
      <c r="A4178" t="s">
        <v>5897</v>
      </c>
      <c r="B4178" t="s">
        <v>5</v>
      </c>
      <c r="C4178" t="s">
        <v>1739</v>
      </c>
      <c r="D4178" t="s">
        <v>7009</v>
      </c>
      <c r="E4178" t="s">
        <v>1702</v>
      </c>
      <c r="H4178" t="str">
        <f>INDEX('Vensim Variables'!$B:$B,MATCH(EPS!$B4178,'Vensim Variables'!$A:$A,0))</f>
        <v>g pollutant</v>
      </c>
      <c r="I4178" t="str">
        <f t="shared" si="130"/>
        <v>CO2</v>
      </c>
      <c r="J4178">
        <f>INDEX(NoSettings!$C:$C,MATCH(EPS!$A4178,NoSettings!$A:$A,0))</f>
        <v>0</v>
      </c>
      <c r="K4178" s="109">
        <f>INDEX(GWP!$C$2:$C$13,MATCH(EPS!I4178,GWP!$B$2:$B$13,0))</f>
        <v>1</v>
      </c>
      <c r="L4178" s="5">
        <f t="shared" si="131"/>
        <v>0</v>
      </c>
    </row>
    <row r="4179" spans="1:12">
      <c r="A4179" t="s">
        <v>5898</v>
      </c>
      <c r="B4179" t="s">
        <v>5</v>
      </c>
      <c r="C4179" t="s">
        <v>1739</v>
      </c>
      <c r="D4179" t="s">
        <v>7009</v>
      </c>
      <c r="E4179" t="s">
        <v>1705</v>
      </c>
      <c r="H4179" t="str">
        <f>INDEX('Vensim Variables'!$B:$B,MATCH(EPS!$B4179,'Vensim Variables'!$A:$A,0))</f>
        <v>g pollutant</v>
      </c>
      <c r="I4179" t="str">
        <f t="shared" si="130"/>
        <v>VOC</v>
      </c>
      <c r="J4179">
        <f>INDEX(NoSettings!$C:$C,MATCH(EPS!$A4179,NoSettings!$A:$A,0))</f>
        <v>0</v>
      </c>
      <c r="K4179" s="109">
        <f>INDEX(GWP!$C$2:$C$13,MATCH(EPS!I4179,GWP!$B$2:$B$13,0))</f>
        <v>5</v>
      </c>
      <c r="L4179" s="5">
        <f t="shared" si="131"/>
        <v>0</v>
      </c>
    </row>
    <row r="4180" spans="1:12">
      <c r="A4180" t="s">
        <v>5899</v>
      </c>
      <c r="B4180" t="s">
        <v>5</v>
      </c>
      <c r="C4180" t="s">
        <v>1739</v>
      </c>
      <c r="D4180" t="s">
        <v>7009</v>
      </c>
      <c r="E4180" t="s">
        <v>1706</v>
      </c>
      <c r="H4180" t="str">
        <f>INDEX('Vensim Variables'!$B:$B,MATCH(EPS!$B4180,'Vensim Variables'!$A:$A,0))</f>
        <v>g pollutant</v>
      </c>
      <c r="I4180" t="str">
        <f t="shared" si="130"/>
        <v>CO</v>
      </c>
      <c r="J4180">
        <f>INDEX(NoSettings!$C:$C,MATCH(EPS!$A4180,NoSettings!$A:$A,0))</f>
        <v>0</v>
      </c>
      <c r="K4180" s="109">
        <f>INDEX(GWP!$C$2:$C$13,MATCH(EPS!I4180,GWP!$B$2:$B$13,0))</f>
        <v>1.8</v>
      </c>
      <c r="L4180" s="5">
        <f t="shared" si="131"/>
        <v>0</v>
      </c>
    </row>
    <row r="4181" spans="1:12">
      <c r="A4181" t="s">
        <v>5900</v>
      </c>
      <c r="B4181" t="s">
        <v>5</v>
      </c>
      <c r="C4181" t="s">
        <v>1739</v>
      </c>
      <c r="D4181" t="s">
        <v>7009</v>
      </c>
      <c r="E4181" t="s">
        <v>1707</v>
      </c>
      <c r="H4181" t="str">
        <f>INDEX('Vensim Variables'!$B:$B,MATCH(EPS!$B4181,'Vensim Variables'!$A:$A,0))</f>
        <v>g pollutant</v>
      </c>
      <c r="I4181" t="str">
        <f t="shared" si="130"/>
        <v>NOx</v>
      </c>
      <c r="J4181">
        <f>INDEX(NoSettings!$C:$C,MATCH(EPS!$A4181,NoSettings!$A:$A,0))</f>
        <v>0</v>
      </c>
      <c r="K4181" s="109">
        <f>INDEX(GWP!$C$2:$C$13,MATCH(EPS!I4181,GWP!$B$2:$B$13,0))</f>
        <v>-8.1999999999999993</v>
      </c>
      <c r="L4181" s="5">
        <f t="shared" si="131"/>
        <v>0</v>
      </c>
    </row>
    <row r="4182" spans="1:12">
      <c r="A4182" t="s">
        <v>5901</v>
      </c>
      <c r="B4182" t="s">
        <v>5</v>
      </c>
      <c r="C4182" t="s">
        <v>1739</v>
      </c>
      <c r="D4182" t="s">
        <v>7009</v>
      </c>
      <c r="E4182" t="s">
        <v>1708</v>
      </c>
      <c r="H4182" t="str">
        <f>INDEX('Vensim Variables'!$B:$B,MATCH(EPS!$B4182,'Vensim Variables'!$A:$A,0))</f>
        <v>g pollutant</v>
      </c>
      <c r="I4182" t="str">
        <f t="shared" si="130"/>
        <v>PM10</v>
      </c>
      <c r="J4182">
        <f>INDEX(NoSettings!$C:$C,MATCH(EPS!$A4182,NoSettings!$A:$A,0))</f>
        <v>0</v>
      </c>
      <c r="K4182" s="109">
        <f>INDEX(GWP!$C$2:$C$13,MATCH(EPS!I4182,GWP!$B$2:$B$13,0))</f>
        <v>0</v>
      </c>
      <c r="L4182" s="5">
        <f t="shared" si="131"/>
        <v>0</v>
      </c>
    </row>
    <row r="4183" spans="1:12">
      <c r="A4183" t="s">
        <v>5902</v>
      </c>
      <c r="B4183" t="s">
        <v>5</v>
      </c>
      <c r="C4183" t="s">
        <v>1739</v>
      </c>
      <c r="D4183" t="s">
        <v>7009</v>
      </c>
      <c r="E4183" t="s">
        <v>1709</v>
      </c>
      <c r="H4183" t="str">
        <f>INDEX('Vensim Variables'!$B:$B,MATCH(EPS!$B4183,'Vensim Variables'!$A:$A,0))</f>
        <v>g pollutant</v>
      </c>
      <c r="I4183" t="str">
        <f t="shared" si="130"/>
        <v>PM25</v>
      </c>
      <c r="J4183">
        <f>INDEX(NoSettings!$C:$C,MATCH(EPS!$A4183,NoSettings!$A:$A,0))</f>
        <v>0</v>
      </c>
      <c r="K4183" s="109">
        <f>INDEX(GWP!$C$2:$C$13,MATCH(EPS!I4183,GWP!$B$2:$B$13,0))</f>
        <v>0</v>
      </c>
      <c r="L4183" s="5">
        <f t="shared" si="131"/>
        <v>0</v>
      </c>
    </row>
    <row r="4184" spans="1:12">
      <c r="A4184" t="s">
        <v>5903</v>
      </c>
      <c r="B4184" t="s">
        <v>5</v>
      </c>
      <c r="C4184" t="s">
        <v>1739</v>
      </c>
      <c r="D4184" t="s">
        <v>7009</v>
      </c>
      <c r="E4184" t="s">
        <v>1710</v>
      </c>
      <c r="H4184" t="str">
        <f>INDEX('Vensim Variables'!$B:$B,MATCH(EPS!$B4184,'Vensim Variables'!$A:$A,0))</f>
        <v>g pollutant</v>
      </c>
      <c r="I4184" t="str">
        <f t="shared" si="130"/>
        <v>SOx</v>
      </c>
      <c r="J4184">
        <f>INDEX(NoSettings!$C:$C,MATCH(EPS!$A4184,NoSettings!$A:$A,0))</f>
        <v>0</v>
      </c>
      <c r="K4184" s="109">
        <f>INDEX(GWP!$C$2:$C$13,MATCH(EPS!I4184,GWP!$B$2:$B$13,0))</f>
        <v>0</v>
      </c>
      <c r="L4184" s="5">
        <f t="shared" si="131"/>
        <v>0</v>
      </c>
    </row>
    <row r="4185" spans="1:12">
      <c r="A4185" t="s">
        <v>5904</v>
      </c>
      <c r="B4185" t="s">
        <v>5</v>
      </c>
      <c r="C4185" t="s">
        <v>1739</v>
      </c>
      <c r="D4185" t="s">
        <v>7009</v>
      </c>
      <c r="E4185" t="s">
        <v>1711</v>
      </c>
      <c r="H4185" t="str">
        <f>INDEX('Vensim Variables'!$B:$B,MATCH(EPS!$B4185,'Vensim Variables'!$A:$A,0))</f>
        <v>g pollutant</v>
      </c>
      <c r="I4185" t="str">
        <f t="shared" si="130"/>
        <v>BC</v>
      </c>
      <c r="J4185">
        <f>INDEX(NoSettings!$C:$C,MATCH(EPS!$A4185,NoSettings!$A:$A,0))</f>
        <v>0</v>
      </c>
      <c r="K4185" s="109">
        <f>INDEX(GWP!$C$2:$C$13,MATCH(EPS!I4185,GWP!$B$2:$B$13,0))</f>
        <v>345</v>
      </c>
      <c r="L4185" s="5">
        <f t="shared" si="131"/>
        <v>0</v>
      </c>
    </row>
    <row r="4186" spans="1:12">
      <c r="A4186" t="s">
        <v>5905</v>
      </c>
      <c r="B4186" t="s">
        <v>5</v>
      </c>
      <c r="C4186" t="s">
        <v>1739</v>
      </c>
      <c r="D4186" t="s">
        <v>7009</v>
      </c>
      <c r="E4186" t="s">
        <v>1712</v>
      </c>
      <c r="H4186" t="str">
        <f>INDEX('Vensim Variables'!$B:$B,MATCH(EPS!$B4186,'Vensim Variables'!$A:$A,0))</f>
        <v>g pollutant</v>
      </c>
      <c r="I4186" t="str">
        <f t="shared" si="130"/>
        <v>OC</v>
      </c>
      <c r="J4186">
        <f>INDEX(NoSettings!$C:$C,MATCH(EPS!$A4186,NoSettings!$A:$A,0))</f>
        <v>0</v>
      </c>
      <c r="K4186" s="109">
        <f>INDEX(GWP!$C$2:$C$13,MATCH(EPS!I4186,GWP!$B$2:$B$13,0))</f>
        <v>-46</v>
      </c>
      <c r="L4186" s="5">
        <f t="shared" si="131"/>
        <v>0</v>
      </c>
    </row>
    <row r="4187" spans="1:12">
      <c r="A4187" t="s">
        <v>5906</v>
      </c>
      <c r="B4187" t="s">
        <v>5</v>
      </c>
      <c r="C4187" t="s">
        <v>1739</v>
      </c>
      <c r="D4187" t="s">
        <v>7009</v>
      </c>
      <c r="E4187" t="s">
        <v>1713</v>
      </c>
      <c r="H4187" t="str">
        <f>INDEX('Vensim Variables'!$B:$B,MATCH(EPS!$B4187,'Vensim Variables'!$A:$A,0))</f>
        <v>g pollutant</v>
      </c>
      <c r="I4187" t="str">
        <f t="shared" si="130"/>
        <v>CH4</v>
      </c>
      <c r="J4187">
        <f>INDEX(NoSettings!$C:$C,MATCH(EPS!$A4187,NoSettings!$A:$A,0))</f>
        <v>0</v>
      </c>
      <c r="K4187" s="109">
        <f>INDEX(GWP!$C$2:$C$13,MATCH(EPS!I4187,GWP!$B$2:$B$13,0))</f>
        <v>28</v>
      </c>
      <c r="L4187" s="5">
        <f t="shared" si="131"/>
        <v>0</v>
      </c>
    </row>
    <row r="4188" spans="1:12">
      <c r="A4188" t="s">
        <v>5907</v>
      </c>
      <c r="B4188" t="s">
        <v>5</v>
      </c>
      <c r="C4188" t="s">
        <v>1739</v>
      </c>
      <c r="D4188" t="s">
        <v>7009</v>
      </c>
      <c r="E4188" t="s">
        <v>1714</v>
      </c>
      <c r="H4188" t="str">
        <f>INDEX('Vensim Variables'!$B:$B,MATCH(EPS!$B4188,'Vensim Variables'!$A:$A,0))</f>
        <v>g pollutant</v>
      </c>
      <c r="I4188" t="str">
        <f t="shared" si="130"/>
        <v>N2O</v>
      </c>
      <c r="J4188">
        <f>INDEX(NoSettings!$C:$C,MATCH(EPS!$A4188,NoSettings!$A:$A,0))</f>
        <v>0</v>
      </c>
      <c r="K4188" s="109">
        <f>INDEX(GWP!$C$2:$C$13,MATCH(EPS!I4188,GWP!$B$2:$B$13,0))</f>
        <v>265</v>
      </c>
      <c r="L4188" s="5">
        <f t="shared" si="131"/>
        <v>0</v>
      </c>
    </row>
    <row r="4189" spans="1:12">
      <c r="A4189" t="s">
        <v>5908</v>
      </c>
      <c r="B4189" t="s">
        <v>5</v>
      </c>
      <c r="C4189" t="s">
        <v>1739</v>
      </c>
      <c r="D4189" t="s">
        <v>7009</v>
      </c>
      <c r="E4189" t="s">
        <v>1715</v>
      </c>
      <c r="H4189" t="str">
        <f>INDEX('Vensim Variables'!$B:$B,MATCH(EPS!$B4189,'Vensim Variables'!$A:$A,0))</f>
        <v>g pollutant</v>
      </c>
      <c r="I4189" t="str">
        <f t="shared" si="130"/>
        <v>F gases</v>
      </c>
      <c r="J4189">
        <f>INDEX(NoSettings!$C:$C,MATCH(EPS!$A4189,NoSettings!$A:$A,0))</f>
        <v>0</v>
      </c>
      <c r="K4189" s="109">
        <f>INDEX(GWP!$C$2:$C$13,MATCH(EPS!I4189,GWP!$B$2:$B$13,0))</f>
        <v>1</v>
      </c>
      <c r="L4189" s="5">
        <f t="shared" si="131"/>
        <v>0</v>
      </c>
    </row>
    <row r="4190" spans="1:12">
      <c r="A4190" t="s">
        <v>5909</v>
      </c>
      <c r="B4190" t="s">
        <v>5</v>
      </c>
      <c r="C4190" t="s">
        <v>1739</v>
      </c>
      <c r="D4190" t="s">
        <v>7010</v>
      </c>
      <c r="E4190" t="s">
        <v>1702</v>
      </c>
      <c r="H4190" t="str">
        <f>INDEX('Vensim Variables'!$B:$B,MATCH(EPS!$B4190,'Vensim Variables'!$A:$A,0))</f>
        <v>g pollutant</v>
      </c>
      <c r="I4190" t="str">
        <f t="shared" si="130"/>
        <v>CO2</v>
      </c>
      <c r="J4190">
        <f>INDEX(NoSettings!$C:$C,MATCH(EPS!$A4190,NoSettings!$A:$A,0))</f>
        <v>19044800000000</v>
      </c>
      <c r="K4190" s="109">
        <f>INDEX(GWP!$C$2:$C$13,MATCH(EPS!I4190,GWP!$B$2:$B$13,0))</f>
        <v>1</v>
      </c>
      <c r="L4190" s="5">
        <f t="shared" si="131"/>
        <v>19.044799999999999</v>
      </c>
    </row>
    <row r="4191" spans="1:12">
      <c r="A4191" t="s">
        <v>5910</v>
      </c>
      <c r="B4191" t="s">
        <v>5</v>
      </c>
      <c r="C4191" t="s">
        <v>1739</v>
      </c>
      <c r="D4191" t="s">
        <v>7010</v>
      </c>
      <c r="E4191" t="s">
        <v>1705</v>
      </c>
      <c r="H4191" t="str">
        <f>INDEX('Vensim Variables'!$B:$B,MATCH(EPS!$B4191,'Vensim Variables'!$A:$A,0))</f>
        <v>g pollutant</v>
      </c>
      <c r="I4191" t="str">
        <f t="shared" si="130"/>
        <v>VOC</v>
      </c>
      <c r="J4191">
        <f>INDEX(NoSettings!$C:$C,MATCH(EPS!$A4191,NoSettings!$A:$A,0))</f>
        <v>541421000</v>
      </c>
      <c r="K4191" s="109">
        <f>INDEX(GWP!$C$2:$C$13,MATCH(EPS!I4191,GWP!$B$2:$B$13,0))</f>
        <v>5</v>
      </c>
      <c r="L4191" s="5">
        <f t="shared" si="131"/>
        <v>2.707105E-3</v>
      </c>
    </row>
    <row r="4192" spans="1:12">
      <c r="A4192" t="s">
        <v>5911</v>
      </c>
      <c r="B4192" t="s">
        <v>5</v>
      </c>
      <c r="C4192" t="s">
        <v>1739</v>
      </c>
      <c r="D4192" t="s">
        <v>7010</v>
      </c>
      <c r="E4192" t="s">
        <v>1706</v>
      </c>
      <c r="H4192" t="str">
        <f>INDEX('Vensim Variables'!$B:$B,MATCH(EPS!$B4192,'Vensim Variables'!$A:$A,0))</f>
        <v>g pollutant</v>
      </c>
      <c r="I4192" t="str">
        <f t="shared" si="130"/>
        <v>CO</v>
      </c>
      <c r="J4192">
        <f>INDEX(NoSettings!$C:$C,MATCH(EPS!$A4192,NoSettings!$A:$A,0))</f>
        <v>2500430000</v>
      </c>
      <c r="K4192" s="109">
        <f>INDEX(GWP!$C$2:$C$13,MATCH(EPS!I4192,GWP!$B$2:$B$13,0))</f>
        <v>1.8</v>
      </c>
      <c r="L4192" s="5">
        <f t="shared" si="131"/>
        <v>4.5007739999999999E-3</v>
      </c>
    </row>
    <row r="4193" spans="1:12">
      <c r="A4193" t="s">
        <v>5912</v>
      </c>
      <c r="B4193" t="s">
        <v>5</v>
      </c>
      <c r="C4193" t="s">
        <v>1739</v>
      </c>
      <c r="D4193" t="s">
        <v>7010</v>
      </c>
      <c r="E4193" t="s">
        <v>1707</v>
      </c>
      <c r="H4193" t="str">
        <f>INDEX('Vensim Variables'!$B:$B,MATCH(EPS!$B4193,'Vensim Variables'!$A:$A,0))</f>
        <v>g pollutant</v>
      </c>
      <c r="I4193" t="str">
        <f t="shared" si="130"/>
        <v>NOx</v>
      </c>
      <c r="J4193">
        <f>INDEX(NoSettings!$C:$C,MATCH(EPS!$A4193,NoSettings!$A:$A,0))</f>
        <v>8557750000</v>
      </c>
      <c r="K4193" s="109">
        <f>INDEX(GWP!$C$2:$C$13,MATCH(EPS!I4193,GWP!$B$2:$B$13,0))</f>
        <v>-8.1999999999999993</v>
      </c>
      <c r="L4193" s="5">
        <f t="shared" si="131"/>
        <v>-7.0173550000000001E-2</v>
      </c>
    </row>
    <row r="4194" spans="1:12">
      <c r="A4194" t="s">
        <v>5913</v>
      </c>
      <c r="B4194" t="s">
        <v>5</v>
      </c>
      <c r="C4194" t="s">
        <v>1739</v>
      </c>
      <c r="D4194" t="s">
        <v>7010</v>
      </c>
      <c r="E4194" t="s">
        <v>1708</v>
      </c>
      <c r="H4194" t="str">
        <f>INDEX('Vensim Variables'!$B:$B,MATCH(EPS!$B4194,'Vensim Variables'!$A:$A,0))</f>
        <v>g pollutant</v>
      </c>
      <c r="I4194" t="str">
        <f t="shared" si="130"/>
        <v>PM10</v>
      </c>
      <c r="J4194">
        <f>INDEX(NoSettings!$C:$C,MATCH(EPS!$A4194,NoSettings!$A:$A,0))</f>
        <v>675572000</v>
      </c>
      <c r="K4194" s="109">
        <f>INDEX(GWP!$C$2:$C$13,MATCH(EPS!I4194,GWP!$B$2:$B$13,0))</f>
        <v>0</v>
      </c>
      <c r="L4194" s="5">
        <f t="shared" si="131"/>
        <v>0</v>
      </c>
    </row>
    <row r="4195" spans="1:12">
      <c r="A4195" t="s">
        <v>5914</v>
      </c>
      <c r="B4195" t="s">
        <v>5</v>
      </c>
      <c r="C4195" t="s">
        <v>1739</v>
      </c>
      <c r="D4195" t="s">
        <v>7010</v>
      </c>
      <c r="E4195" t="s">
        <v>1709</v>
      </c>
      <c r="H4195" t="str">
        <f>INDEX('Vensim Variables'!$B:$B,MATCH(EPS!$B4195,'Vensim Variables'!$A:$A,0))</f>
        <v>g pollutant</v>
      </c>
      <c r="I4195" t="str">
        <f t="shared" si="130"/>
        <v>PM25</v>
      </c>
      <c r="J4195">
        <f>INDEX(NoSettings!$C:$C,MATCH(EPS!$A4195,NoSettings!$A:$A,0))</f>
        <v>600762000</v>
      </c>
      <c r="K4195" s="109">
        <f>INDEX(GWP!$C$2:$C$13,MATCH(EPS!I4195,GWP!$B$2:$B$13,0))</f>
        <v>0</v>
      </c>
      <c r="L4195" s="5">
        <f t="shared" si="131"/>
        <v>0</v>
      </c>
    </row>
    <row r="4196" spans="1:12">
      <c r="A4196" t="s">
        <v>5915</v>
      </c>
      <c r="B4196" t="s">
        <v>5</v>
      </c>
      <c r="C4196" t="s">
        <v>1739</v>
      </c>
      <c r="D4196" t="s">
        <v>7010</v>
      </c>
      <c r="E4196" t="s">
        <v>1710</v>
      </c>
      <c r="H4196" t="str">
        <f>INDEX('Vensim Variables'!$B:$B,MATCH(EPS!$B4196,'Vensim Variables'!$A:$A,0))</f>
        <v>g pollutant</v>
      </c>
      <c r="I4196" t="str">
        <f t="shared" si="130"/>
        <v>SOx</v>
      </c>
      <c r="J4196">
        <f>INDEX(NoSettings!$C:$C,MATCH(EPS!$A4196,NoSettings!$A:$A,0))</f>
        <v>1819280000</v>
      </c>
      <c r="K4196" s="109">
        <f>INDEX(GWP!$C$2:$C$13,MATCH(EPS!I4196,GWP!$B$2:$B$13,0))</f>
        <v>0</v>
      </c>
      <c r="L4196" s="5">
        <f t="shared" si="131"/>
        <v>0</v>
      </c>
    </row>
    <row r="4197" spans="1:12">
      <c r="A4197" t="s">
        <v>5916</v>
      </c>
      <c r="B4197" t="s">
        <v>5</v>
      </c>
      <c r="C4197" t="s">
        <v>1739</v>
      </c>
      <c r="D4197" t="s">
        <v>7010</v>
      </c>
      <c r="E4197" t="s">
        <v>1711</v>
      </c>
      <c r="H4197" t="str">
        <f>INDEX('Vensim Variables'!$B:$B,MATCH(EPS!$B4197,'Vensim Variables'!$A:$A,0))</f>
        <v>g pollutant</v>
      </c>
      <c r="I4197" t="str">
        <f t="shared" si="130"/>
        <v>BC</v>
      </c>
      <c r="J4197">
        <f>INDEX(NoSettings!$C:$C,MATCH(EPS!$A4197,NoSettings!$A:$A,0))</f>
        <v>140491000</v>
      </c>
      <c r="K4197" s="109">
        <f>INDEX(GWP!$C$2:$C$13,MATCH(EPS!I4197,GWP!$B$2:$B$13,0))</f>
        <v>345</v>
      </c>
      <c r="L4197" s="5">
        <f t="shared" si="131"/>
        <v>4.8469394999999998E-2</v>
      </c>
    </row>
    <row r="4198" spans="1:12">
      <c r="A4198" t="s">
        <v>5917</v>
      </c>
      <c r="B4198" t="s">
        <v>5</v>
      </c>
      <c r="C4198" t="s">
        <v>1739</v>
      </c>
      <c r="D4198" t="s">
        <v>7010</v>
      </c>
      <c r="E4198" t="s">
        <v>1712</v>
      </c>
      <c r="H4198" t="str">
        <f>INDEX('Vensim Variables'!$B:$B,MATCH(EPS!$B4198,'Vensim Variables'!$A:$A,0))</f>
        <v>g pollutant</v>
      </c>
      <c r="I4198" t="str">
        <f t="shared" si="130"/>
        <v>OC</v>
      </c>
      <c r="J4198">
        <f>INDEX(NoSettings!$C:$C,MATCH(EPS!$A4198,NoSettings!$A:$A,0))</f>
        <v>119949000</v>
      </c>
      <c r="K4198" s="109">
        <f>INDEX(GWP!$C$2:$C$13,MATCH(EPS!I4198,GWP!$B$2:$B$13,0))</f>
        <v>-46</v>
      </c>
      <c r="L4198" s="5">
        <f t="shared" si="131"/>
        <v>-5.5176540000000003E-3</v>
      </c>
    </row>
    <row r="4199" spans="1:12">
      <c r="A4199" t="s">
        <v>5918</v>
      </c>
      <c r="B4199" t="s">
        <v>5</v>
      </c>
      <c r="C4199" t="s">
        <v>1739</v>
      </c>
      <c r="D4199" t="s">
        <v>7010</v>
      </c>
      <c r="E4199" t="s">
        <v>1713</v>
      </c>
      <c r="H4199" t="str">
        <f>INDEX('Vensim Variables'!$B:$B,MATCH(EPS!$B4199,'Vensim Variables'!$A:$A,0))</f>
        <v>g pollutant</v>
      </c>
      <c r="I4199" t="str">
        <f t="shared" si="130"/>
        <v>CH4</v>
      </c>
      <c r="J4199">
        <f>INDEX(NoSettings!$C:$C,MATCH(EPS!$A4199,NoSettings!$A:$A,0))</f>
        <v>760779000</v>
      </c>
      <c r="K4199" s="109">
        <f>INDEX(GWP!$C$2:$C$13,MATCH(EPS!I4199,GWP!$B$2:$B$13,0))</f>
        <v>28</v>
      </c>
      <c r="L4199" s="5">
        <f t="shared" si="131"/>
        <v>2.1301812E-2</v>
      </c>
    </row>
    <row r="4200" spans="1:12">
      <c r="A4200" t="s">
        <v>5919</v>
      </c>
      <c r="B4200" t="s">
        <v>5</v>
      </c>
      <c r="C4200" t="s">
        <v>1739</v>
      </c>
      <c r="D4200" t="s">
        <v>7010</v>
      </c>
      <c r="E4200" t="s">
        <v>1714</v>
      </c>
      <c r="H4200" t="str">
        <f>INDEX('Vensim Variables'!$B:$B,MATCH(EPS!$B4200,'Vensim Variables'!$A:$A,0))</f>
        <v>g pollutant</v>
      </c>
      <c r="I4200" t="str">
        <f t="shared" si="130"/>
        <v>N2O</v>
      </c>
      <c r="J4200">
        <f>INDEX(NoSettings!$C:$C,MATCH(EPS!$A4200,NoSettings!$A:$A,0))</f>
        <v>152156000</v>
      </c>
      <c r="K4200" s="109">
        <f>INDEX(GWP!$C$2:$C$13,MATCH(EPS!I4200,GWP!$B$2:$B$13,0))</f>
        <v>265</v>
      </c>
      <c r="L4200" s="5">
        <f t="shared" si="131"/>
        <v>4.0321339999999997E-2</v>
      </c>
    </row>
    <row r="4201" spans="1:12">
      <c r="A4201" t="s">
        <v>5920</v>
      </c>
      <c r="B4201" t="s">
        <v>5</v>
      </c>
      <c r="C4201" t="s">
        <v>1739</v>
      </c>
      <c r="D4201" t="s">
        <v>7010</v>
      </c>
      <c r="E4201" t="s">
        <v>1715</v>
      </c>
      <c r="H4201" t="str">
        <f>INDEX('Vensim Variables'!$B:$B,MATCH(EPS!$B4201,'Vensim Variables'!$A:$A,0))</f>
        <v>g pollutant</v>
      </c>
      <c r="I4201" t="str">
        <f t="shared" si="130"/>
        <v>F gases</v>
      </c>
      <c r="J4201">
        <f>INDEX(NoSettings!$C:$C,MATCH(EPS!$A4201,NoSettings!$A:$A,0))</f>
        <v>0</v>
      </c>
      <c r="K4201" s="109">
        <f>INDEX(GWP!$C$2:$C$13,MATCH(EPS!I4201,GWP!$B$2:$B$13,0))</f>
        <v>1</v>
      </c>
      <c r="L4201" s="5">
        <f t="shared" si="131"/>
        <v>0</v>
      </c>
    </row>
    <row r="4202" spans="1:12">
      <c r="A4202" t="s">
        <v>5921</v>
      </c>
      <c r="B4202" t="s">
        <v>5</v>
      </c>
      <c r="C4202" t="s">
        <v>1739</v>
      </c>
      <c r="D4202" t="s">
        <v>7011</v>
      </c>
      <c r="E4202" t="s">
        <v>1702</v>
      </c>
      <c r="H4202" t="str">
        <f>INDEX('Vensim Variables'!$B:$B,MATCH(EPS!$B4202,'Vensim Variables'!$A:$A,0))</f>
        <v>g pollutant</v>
      </c>
      <c r="I4202" t="str">
        <f t="shared" si="130"/>
        <v>CO2</v>
      </c>
      <c r="J4202">
        <f>INDEX(NoSettings!$C:$C,MATCH(EPS!$A4202,NoSettings!$A:$A,0))</f>
        <v>0</v>
      </c>
      <c r="K4202" s="109">
        <f>INDEX(GWP!$C$2:$C$13,MATCH(EPS!I4202,GWP!$B$2:$B$13,0))</f>
        <v>1</v>
      </c>
      <c r="L4202" s="5">
        <f t="shared" si="131"/>
        <v>0</v>
      </c>
    </row>
    <row r="4203" spans="1:12">
      <c r="A4203" t="s">
        <v>5922</v>
      </c>
      <c r="B4203" t="s">
        <v>5</v>
      </c>
      <c r="C4203" t="s">
        <v>1739</v>
      </c>
      <c r="D4203" t="s">
        <v>7011</v>
      </c>
      <c r="E4203" t="s">
        <v>1705</v>
      </c>
      <c r="H4203" t="str">
        <f>INDEX('Vensim Variables'!$B:$B,MATCH(EPS!$B4203,'Vensim Variables'!$A:$A,0))</f>
        <v>g pollutant</v>
      </c>
      <c r="I4203" t="str">
        <f t="shared" si="130"/>
        <v>VOC</v>
      </c>
      <c r="J4203">
        <f>INDEX(NoSettings!$C:$C,MATCH(EPS!$A4203,NoSettings!$A:$A,0))</f>
        <v>0</v>
      </c>
      <c r="K4203" s="109">
        <f>INDEX(GWP!$C$2:$C$13,MATCH(EPS!I4203,GWP!$B$2:$B$13,0))</f>
        <v>5</v>
      </c>
      <c r="L4203" s="5">
        <f t="shared" si="131"/>
        <v>0</v>
      </c>
    </row>
    <row r="4204" spans="1:12">
      <c r="A4204" t="s">
        <v>5923</v>
      </c>
      <c r="B4204" t="s">
        <v>5</v>
      </c>
      <c r="C4204" t="s">
        <v>1739</v>
      </c>
      <c r="D4204" t="s">
        <v>7011</v>
      </c>
      <c r="E4204" t="s">
        <v>1706</v>
      </c>
      <c r="H4204" t="str">
        <f>INDEX('Vensim Variables'!$B:$B,MATCH(EPS!$B4204,'Vensim Variables'!$A:$A,0))</f>
        <v>g pollutant</v>
      </c>
      <c r="I4204" t="str">
        <f t="shared" si="130"/>
        <v>CO</v>
      </c>
      <c r="J4204">
        <f>INDEX(NoSettings!$C:$C,MATCH(EPS!$A4204,NoSettings!$A:$A,0))</f>
        <v>0</v>
      </c>
      <c r="K4204" s="109">
        <f>INDEX(GWP!$C$2:$C$13,MATCH(EPS!I4204,GWP!$B$2:$B$13,0))</f>
        <v>1.8</v>
      </c>
      <c r="L4204" s="5">
        <f t="shared" si="131"/>
        <v>0</v>
      </c>
    </row>
    <row r="4205" spans="1:12">
      <c r="A4205" t="s">
        <v>5924</v>
      </c>
      <c r="B4205" t="s">
        <v>5</v>
      </c>
      <c r="C4205" t="s">
        <v>1739</v>
      </c>
      <c r="D4205" t="s">
        <v>7011</v>
      </c>
      <c r="E4205" t="s">
        <v>1707</v>
      </c>
      <c r="H4205" t="str">
        <f>INDEX('Vensim Variables'!$B:$B,MATCH(EPS!$B4205,'Vensim Variables'!$A:$A,0))</f>
        <v>g pollutant</v>
      </c>
      <c r="I4205" t="str">
        <f t="shared" si="130"/>
        <v>NOx</v>
      </c>
      <c r="J4205">
        <f>INDEX(NoSettings!$C:$C,MATCH(EPS!$A4205,NoSettings!$A:$A,0))</f>
        <v>0</v>
      </c>
      <c r="K4205" s="109">
        <f>INDEX(GWP!$C$2:$C$13,MATCH(EPS!I4205,GWP!$B$2:$B$13,0))</f>
        <v>-8.1999999999999993</v>
      </c>
      <c r="L4205" s="5">
        <f t="shared" si="131"/>
        <v>0</v>
      </c>
    </row>
    <row r="4206" spans="1:12">
      <c r="A4206" t="s">
        <v>5925</v>
      </c>
      <c r="B4206" t="s">
        <v>5</v>
      </c>
      <c r="C4206" t="s">
        <v>1739</v>
      </c>
      <c r="D4206" t="s">
        <v>7011</v>
      </c>
      <c r="E4206" t="s">
        <v>1708</v>
      </c>
      <c r="H4206" t="str">
        <f>INDEX('Vensim Variables'!$B:$B,MATCH(EPS!$B4206,'Vensim Variables'!$A:$A,0))</f>
        <v>g pollutant</v>
      </c>
      <c r="I4206" t="str">
        <f t="shared" si="130"/>
        <v>PM10</v>
      </c>
      <c r="J4206">
        <f>INDEX(NoSettings!$C:$C,MATCH(EPS!$A4206,NoSettings!$A:$A,0))</f>
        <v>0</v>
      </c>
      <c r="K4206" s="109">
        <f>INDEX(GWP!$C$2:$C$13,MATCH(EPS!I4206,GWP!$B$2:$B$13,0))</f>
        <v>0</v>
      </c>
      <c r="L4206" s="5">
        <f t="shared" si="131"/>
        <v>0</v>
      </c>
    </row>
    <row r="4207" spans="1:12">
      <c r="A4207" t="s">
        <v>5926</v>
      </c>
      <c r="B4207" t="s">
        <v>5</v>
      </c>
      <c r="C4207" t="s">
        <v>1739</v>
      </c>
      <c r="D4207" t="s">
        <v>7011</v>
      </c>
      <c r="E4207" t="s">
        <v>1709</v>
      </c>
      <c r="H4207" t="str">
        <f>INDEX('Vensim Variables'!$B:$B,MATCH(EPS!$B4207,'Vensim Variables'!$A:$A,0))</f>
        <v>g pollutant</v>
      </c>
      <c r="I4207" t="str">
        <f t="shared" si="130"/>
        <v>PM25</v>
      </c>
      <c r="J4207">
        <f>INDEX(NoSettings!$C:$C,MATCH(EPS!$A4207,NoSettings!$A:$A,0))</f>
        <v>0</v>
      </c>
      <c r="K4207" s="109">
        <f>INDEX(GWP!$C$2:$C$13,MATCH(EPS!I4207,GWP!$B$2:$B$13,0))</f>
        <v>0</v>
      </c>
      <c r="L4207" s="5">
        <f t="shared" si="131"/>
        <v>0</v>
      </c>
    </row>
    <row r="4208" spans="1:12">
      <c r="A4208" t="s">
        <v>5927</v>
      </c>
      <c r="B4208" t="s">
        <v>5</v>
      </c>
      <c r="C4208" t="s">
        <v>1739</v>
      </c>
      <c r="D4208" t="s">
        <v>7011</v>
      </c>
      <c r="E4208" t="s">
        <v>1710</v>
      </c>
      <c r="H4208" t="str">
        <f>INDEX('Vensim Variables'!$B:$B,MATCH(EPS!$B4208,'Vensim Variables'!$A:$A,0))</f>
        <v>g pollutant</v>
      </c>
      <c r="I4208" t="str">
        <f t="shared" si="130"/>
        <v>SOx</v>
      </c>
      <c r="J4208">
        <f>INDEX(NoSettings!$C:$C,MATCH(EPS!$A4208,NoSettings!$A:$A,0))</f>
        <v>0</v>
      </c>
      <c r="K4208" s="109">
        <f>INDEX(GWP!$C$2:$C$13,MATCH(EPS!I4208,GWP!$B$2:$B$13,0))</f>
        <v>0</v>
      </c>
      <c r="L4208" s="5">
        <f t="shared" si="131"/>
        <v>0</v>
      </c>
    </row>
    <row r="4209" spans="1:12">
      <c r="A4209" t="s">
        <v>5928</v>
      </c>
      <c r="B4209" t="s">
        <v>5</v>
      </c>
      <c r="C4209" t="s">
        <v>1739</v>
      </c>
      <c r="D4209" t="s">
        <v>7011</v>
      </c>
      <c r="E4209" t="s">
        <v>1711</v>
      </c>
      <c r="H4209" t="str">
        <f>INDEX('Vensim Variables'!$B:$B,MATCH(EPS!$B4209,'Vensim Variables'!$A:$A,0))</f>
        <v>g pollutant</v>
      </c>
      <c r="I4209" t="str">
        <f t="shared" si="130"/>
        <v>BC</v>
      </c>
      <c r="J4209">
        <f>INDEX(NoSettings!$C:$C,MATCH(EPS!$A4209,NoSettings!$A:$A,0))</f>
        <v>0</v>
      </c>
      <c r="K4209" s="109">
        <f>INDEX(GWP!$C$2:$C$13,MATCH(EPS!I4209,GWP!$B$2:$B$13,0))</f>
        <v>345</v>
      </c>
      <c r="L4209" s="5">
        <f t="shared" si="131"/>
        <v>0</v>
      </c>
    </row>
    <row r="4210" spans="1:12">
      <c r="A4210" t="s">
        <v>5929</v>
      </c>
      <c r="B4210" t="s">
        <v>5</v>
      </c>
      <c r="C4210" t="s">
        <v>1739</v>
      </c>
      <c r="D4210" t="s">
        <v>7011</v>
      </c>
      <c r="E4210" t="s">
        <v>1712</v>
      </c>
      <c r="H4210" t="str">
        <f>INDEX('Vensim Variables'!$B:$B,MATCH(EPS!$B4210,'Vensim Variables'!$A:$A,0))</f>
        <v>g pollutant</v>
      </c>
      <c r="I4210" t="str">
        <f t="shared" si="130"/>
        <v>OC</v>
      </c>
      <c r="J4210">
        <f>INDEX(NoSettings!$C:$C,MATCH(EPS!$A4210,NoSettings!$A:$A,0))</f>
        <v>0</v>
      </c>
      <c r="K4210" s="109">
        <f>INDEX(GWP!$C$2:$C$13,MATCH(EPS!I4210,GWP!$B$2:$B$13,0))</f>
        <v>-46</v>
      </c>
      <c r="L4210" s="5">
        <f t="shared" si="131"/>
        <v>0</v>
      </c>
    </row>
    <row r="4211" spans="1:12">
      <c r="A4211" t="s">
        <v>5930</v>
      </c>
      <c r="B4211" t="s">
        <v>5</v>
      </c>
      <c r="C4211" t="s">
        <v>1739</v>
      </c>
      <c r="D4211" t="s">
        <v>7011</v>
      </c>
      <c r="E4211" t="s">
        <v>1713</v>
      </c>
      <c r="H4211" t="str">
        <f>INDEX('Vensim Variables'!$B:$B,MATCH(EPS!$B4211,'Vensim Variables'!$A:$A,0))</f>
        <v>g pollutant</v>
      </c>
      <c r="I4211" t="str">
        <f t="shared" si="130"/>
        <v>CH4</v>
      </c>
      <c r="J4211">
        <f>INDEX(NoSettings!$C:$C,MATCH(EPS!$A4211,NoSettings!$A:$A,0))</f>
        <v>0</v>
      </c>
      <c r="K4211" s="109">
        <f>INDEX(GWP!$C$2:$C$13,MATCH(EPS!I4211,GWP!$B$2:$B$13,0))</f>
        <v>28</v>
      </c>
      <c r="L4211" s="5">
        <f t="shared" si="131"/>
        <v>0</v>
      </c>
    </row>
    <row r="4212" spans="1:12">
      <c r="A4212" t="s">
        <v>5931</v>
      </c>
      <c r="B4212" t="s">
        <v>5</v>
      </c>
      <c r="C4212" t="s">
        <v>1739</v>
      </c>
      <c r="D4212" t="s">
        <v>7011</v>
      </c>
      <c r="E4212" t="s">
        <v>1714</v>
      </c>
      <c r="H4212" t="str">
        <f>INDEX('Vensim Variables'!$B:$B,MATCH(EPS!$B4212,'Vensim Variables'!$A:$A,0))</f>
        <v>g pollutant</v>
      </c>
      <c r="I4212" t="str">
        <f t="shared" si="130"/>
        <v>N2O</v>
      </c>
      <c r="J4212">
        <f>INDEX(NoSettings!$C:$C,MATCH(EPS!$A4212,NoSettings!$A:$A,0))</f>
        <v>0</v>
      </c>
      <c r="K4212" s="109">
        <f>INDEX(GWP!$C$2:$C$13,MATCH(EPS!I4212,GWP!$B$2:$B$13,0))</f>
        <v>265</v>
      </c>
      <c r="L4212" s="5">
        <f t="shared" si="131"/>
        <v>0</v>
      </c>
    </row>
    <row r="4213" spans="1:12">
      <c r="A4213" t="s">
        <v>5932</v>
      </c>
      <c r="B4213" t="s">
        <v>5</v>
      </c>
      <c r="C4213" t="s">
        <v>1739</v>
      </c>
      <c r="D4213" t="s">
        <v>7011</v>
      </c>
      <c r="E4213" t="s">
        <v>1715</v>
      </c>
      <c r="H4213" t="str">
        <f>INDEX('Vensim Variables'!$B:$B,MATCH(EPS!$B4213,'Vensim Variables'!$A:$A,0))</f>
        <v>g pollutant</v>
      </c>
      <c r="I4213" t="str">
        <f t="shared" si="130"/>
        <v>F gases</v>
      </c>
      <c r="J4213">
        <f>INDEX(NoSettings!$C:$C,MATCH(EPS!$A4213,NoSettings!$A:$A,0))</f>
        <v>0</v>
      </c>
      <c r="K4213" s="109">
        <f>INDEX(GWP!$C$2:$C$13,MATCH(EPS!I4213,GWP!$B$2:$B$13,0))</f>
        <v>1</v>
      </c>
      <c r="L4213" s="5">
        <f t="shared" si="131"/>
        <v>0</v>
      </c>
    </row>
    <row r="4214" spans="1:12">
      <c r="A4214" t="s">
        <v>5933</v>
      </c>
      <c r="B4214" t="s">
        <v>5</v>
      </c>
      <c r="C4214" t="s">
        <v>1739</v>
      </c>
      <c r="D4214" t="s">
        <v>7012</v>
      </c>
      <c r="E4214" t="s">
        <v>1702</v>
      </c>
      <c r="H4214" t="str">
        <f>INDEX('Vensim Variables'!$B:$B,MATCH(EPS!$B4214,'Vensim Variables'!$A:$A,0))</f>
        <v>g pollutant</v>
      </c>
      <c r="I4214" t="str">
        <f t="shared" si="130"/>
        <v>CO2</v>
      </c>
      <c r="J4214">
        <f>INDEX(NoSettings!$C:$C,MATCH(EPS!$A4214,NoSettings!$A:$A,0))</f>
        <v>0</v>
      </c>
      <c r="K4214" s="109">
        <f>INDEX(GWP!$C$2:$C$13,MATCH(EPS!I4214,GWP!$B$2:$B$13,0))</f>
        <v>1</v>
      </c>
      <c r="L4214" s="5">
        <f t="shared" si="131"/>
        <v>0</v>
      </c>
    </row>
    <row r="4215" spans="1:12">
      <c r="A4215" t="s">
        <v>5934</v>
      </c>
      <c r="B4215" t="s">
        <v>5</v>
      </c>
      <c r="C4215" t="s">
        <v>1739</v>
      </c>
      <c r="D4215" t="s">
        <v>7012</v>
      </c>
      <c r="E4215" t="s">
        <v>1705</v>
      </c>
      <c r="H4215" t="str">
        <f>INDEX('Vensim Variables'!$B:$B,MATCH(EPS!$B4215,'Vensim Variables'!$A:$A,0))</f>
        <v>g pollutant</v>
      </c>
      <c r="I4215" t="str">
        <f t="shared" si="130"/>
        <v>VOC</v>
      </c>
      <c r="J4215">
        <f>INDEX(NoSettings!$C:$C,MATCH(EPS!$A4215,NoSettings!$A:$A,0))</f>
        <v>0</v>
      </c>
      <c r="K4215" s="109">
        <f>INDEX(GWP!$C$2:$C$13,MATCH(EPS!I4215,GWP!$B$2:$B$13,0))</f>
        <v>5</v>
      </c>
      <c r="L4215" s="5">
        <f t="shared" si="131"/>
        <v>0</v>
      </c>
    </row>
    <row r="4216" spans="1:12">
      <c r="A4216" t="s">
        <v>5935</v>
      </c>
      <c r="B4216" t="s">
        <v>5</v>
      </c>
      <c r="C4216" t="s">
        <v>1739</v>
      </c>
      <c r="D4216" t="s">
        <v>7012</v>
      </c>
      <c r="E4216" t="s">
        <v>1706</v>
      </c>
      <c r="H4216" t="str">
        <f>INDEX('Vensim Variables'!$B:$B,MATCH(EPS!$B4216,'Vensim Variables'!$A:$A,0))</f>
        <v>g pollutant</v>
      </c>
      <c r="I4216" t="str">
        <f t="shared" si="130"/>
        <v>CO</v>
      </c>
      <c r="J4216">
        <f>INDEX(NoSettings!$C:$C,MATCH(EPS!$A4216,NoSettings!$A:$A,0))</f>
        <v>0</v>
      </c>
      <c r="K4216" s="109">
        <f>INDEX(GWP!$C$2:$C$13,MATCH(EPS!I4216,GWP!$B$2:$B$13,0))</f>
        <v>1.8</v>
      </c>
      <c r="L4216" s="5">
        <f t="shared" si="131"/>
        <v>0</v>
      </c>
    </row>
    <row r="4217" spans="1:12">
      <c r="A4217" t="s">
        <v>5936</v>
      </c>
      <c r="B4217" t="s">
        <v>5</v>
      </c>
      <c r="C4217" t="s">
        <v>1739</v>
      </c>
      <c r="D4217" t="s">
        <v>7012</v>
      </c>
      <c r="E4217" t="s">
        <v>1707</v>
      </c>
      <c r="H4217" t="str">
        <f>INDEX('Vensim Variables'!$B:$B,MATCH(EPS!$B4217,'Vensim Variables'!$A:$A,0))</f>
        <v>g pollutant</v>
      </c>
      <c r="I4217" t="str">
        <f t="shared" si="130"/>
        <v>NOx</v>
      </c>
      <c r="J4217">
        <f>INDEX(NoSettings!$C:$C,MATCH(EPS!$A4217,NoSettings!$A:$A,0))</f>
        <v>0</v>
      </c>
      <c r="K4217" s="109">
        <f>INDEX(GWP!$C$2:$C$13,MATCH(EPS!I4217,GWP!$B$2:$B$13,0))</f>
        <v>-8.1999999999999993</v>
      </c>
      <c r="L4217" s="5">
        <f t="shared" si="131"/>
        <v>0</v>
      </c>
    </row>
    <row r="4218" spans="1:12">
      <c r="A4218" t="s">
        <v>5937</v>
      </c>
      <c r="B4218" t="s">
        <v>5</v>
      </c>
      <c r="C4218" t="s">
        <v>1739</v>
      </c>
      <c r="D4218" t="s">
        <v>7012</v>
      </c>
      <c r="E4218" t="s">
        <v>1708</v>
      </c>
      <c r="H4218" t="str">
        <f>INDEX('Vensim Variables'!$B:$B,MATCH(EPS!$B4218,'Vensim Variables'!$A:$A,0))</f>
        <v>g pollutant</v>
      </c>
      <c r="I4218" t="str">
        <f t="shared" si="130"/>
        <v>PM10</v>
      </c>
      <c r="J4218">
        <f>INDEX(NoSettings!$C:$C,MATCH(EPS!$A4218,NoSettings!$A:$A,0))</f>
        <v>0</v>
      </c>
      <c r="K4218" s="109">
        <f>INDEX(GWP!$C$2:$C$13,MATCH(EPS!I4218,GWP!$B$2:$B$13,0))</f>
        <v>0</v>
      </c>
      <c r="L4218" s="5">
        <f t="shared" si="131"/>
        <v>0</v>
      </c>
    </row>
    <row r="4219" spans="1:12">
      <c r="A4219" t="s">
        <v>5938</v>
      </c>
      <c r="B4219" t="s">
        <v>5</v>
      </c>
      <c r="C4219" t="s">
        <v>1739</v>
      </c>
      <c r="D4219" t="s">
        <v>7012</v>
      </c>
      <c r="E4219" t="s">
        <v>1709</v>
      </c>
      <c r="H4219" t="str">
        <f>INDEX('Vensim Variables'!$B:$B,MATCH(EPS!$B4219,'Vensim Variables'!$A:$A,0))</f>
        <v>g pollutant</v>
      </c>
      <c r="I4219" t="str">
        <f t="shared" si="130"/>
        <v>PM25</v>
      </c>
      <c r="J4219">
        <f>INDEX(NoSettings!$C:$C,MATCH(EPS!$A4219,NoSettings!$A:$A,0))</f>
        <v>0</v>
      </c>
      <c r="K4219" s="109">
        <f>INDEX(GWP!$C$2:$C$13,MATCH(EPS!I4219,GWP!$B$2:$B$13,0))</f>
        <v>0</v>
      </c>
      <c r="L4219" s="5">
        <f t="shared" si="131"/>
        <v>0</v>
      </c>
    </row>
    <row r="4220" spans="1:12">
      <c r="A4220" t="s">
        <v>5939</v>
      </c>
      <c r="B4220" t="s">
        <v>5</v>
      </c>
      <c r="C4220" t="s">
        <v>1739</v>
      </c>
      <c r="D4220" t="s">
        <v>7012</v>
      </c>
      <c r="E4220" t="s">
        <v>1710</v>
      </c>
      <c r="H4220" t="str">
        <f>INDEX('Vensim Variables'!$B:$B,MATCH(EPS!$B4220,'Vensim Variables'!$A:$A,0))</f>
        <v>g pollutant</v>
      </c>
      <c r="I4220" t="str">
        <f t="shared" si="130"/>
        <v>SOx</v>
      </c>
      <c r="J4220">
        <f>INDEX(NoSettings!$C:$C,MATCH(EPS!$A4220,NoSettings!$A:$A,0))</f>
        <v>0</v>
      </c>
      <c r="K4220" s="109">
        <f>INDEX(GWP!$C$2:$C$13,MATCH(EPS!I4220,GWP!$B$2:$B$13,0))</f>
        <v>0</v>
      </c>
      <c r="L4220" s="5">
        <f t="shared" si="131"/>
        <v>0</v>
      </c>
    </row>
    <row r="4221" spans="1:12">
      <c r="A4221" t="s">
        <v>5940</v>
      </c>
      <c r="B4221" t="s">
        <v>5</v>
      </c>
      <c r="C4221" t="s">
        <v>1739</v>
      </c>
      <c r="D4221" t="s">
        <v>7012</v>
      </c>
      <c r="E4221" t="s">
        <v>1711</v>
      </c>
      <c r="H4221" t="str">
        <f>INDEX('Vensim Variables'!$B:$B,MATCH(EPS!$B4221,'Vensim Variables'!$A:$A,0))</f>
        <v>g pollutant</v>
      </c>
      <c r="I4221" t="str">
        <f t="shared" si="130"/>
        <v>BC</v>
      </c>
      <c r="J4221">
        <f>INDEX(NoSettings!$C:$C,MATCH(EPS!$A4221,NoSettings!$A:$A,0))</f>
        <v>0</v>
      </c>
      <c r="K4221" s="109">
        <f>INDEX(GWP!$C$2:$C$13,MATCH(EPS!I4221,GWP!$B$2:$B$13,0))</f>
        <v>345</v>
      </c>
      <c r="L4221" s="5">
        <f t="shared" si="131"/>
        <v>0</v>
      </c>
    </row>
    <row r="4222" spans="1:12">
      <c r="A4222" t="s">
        <v>5941</v>
      </c>
      <c r="B4222" t="s">
        <v>5</v>
      </c>
      <c r="C4222" t="s">
        <v>1739</v>
      </c>
      <c r="D4222" t="s">
        <v>7012</v>
      </c>
      <c r="E4222" t="s">
        <v>1712</v>
      </c>
      <c r="H4222" t="str">
        <f>INDEX('Vensim Variables'!$B:$B,MATCH(EPS!$B4222,'Vensim Variables'!$A:$A,0))</f>
        <v>g pollutant</v>
      </c>
      <c r="I4222" t="str">
        <f t="shared" si="130"/>
        <v>OC</v>
      </c>
      <c r="J4222">
        <f>INDEX(NoSettings!$C:$C,MATCH(EPS!$A4222,NoSettings!$A:$A,0))</f>
        <v>0</v>
      </c>
      <c r="K4222" s="109">
        <f>INDEX(GWP!$C$2:$C$13,MATCH(EPS!I4222,GWP!$B$2:$B$13,0))</f>
        <v>-46</v>
      </c>
      <c r="L4222" s="5">
        <f t="shared" si="131"/>
        <v>0</v>
      </c>
    </row>
    <row r="4223" spans="1:12">
      <c r="A4223" t="s">
        <v>5942</v>
      </c>
      <c r="B4223" t="s">
        <v>5</v>
      </c>
      <c r="C4223" t="s">
        <v>1739</v>
      </c>
      <c r="D4223" t="s">
        <v>7012</v>
      </c>
      <c r="E4223" t="s">
        <v>1713</v>
      </c>
      <c r="H4223" t="str">
        <f>INDEX('Vensim Variables'!$B:$B,MATCH(EPS!$B4223,'Vensim Variables'!$A:$A,0))</f>
        <v>g pollutant</v>
      </c>
      <c r="I4223" t="str">
        <f t="shared" si="130"/>
        <v>CH4</v>
      </c>
      <c r="J4223">
        <f>INDEX(NoSettings!$C:$C,MATCH(EPS!$A4223,NoSettings!$A:$A,0))</f>
        <v>0</v>
      </c>
      <c r="K4223" s="109">
        <f>INDEX(GWP!$C$2:$C$13,MATCH(EPS!I4223,GWP!$B$2:$B$13,0))</f>
        <v>28</v>
      </c>
      <c r="L4223" s="5">
        <f t="shared" si="131"/>
        <v>0</v>
      </c>
    </row>
    <row r="4224" spans="1:12">
      <c r="A4224" t="s">
        <v>5943</v>
      </c>
      <c r="B4224" t="s">
        <v>5</v>
      </c>
      <c r="C4224" t="s">
        <v>1739</v>
      </c>
      <c r="D4224" t="s">
        <v>7012</v>
      </c>
      <c r="E4224" t="s">
        <v>1714</v>
      </c>
      <c r="H4224" t="str">
        <f>INDEX('Vensim Variables'!$B:$B,MATCH(EPS!$B4224,'Vensim Variables'!$A:$A,0))</f>
        <v>g pollutant</v>
      </c>
      <c r="I4224" t="str">
        <f t="shared" si="130"/>
        <v>N2O</v>
      </c>
      <c r="J4224">
        <f>INDEX(NoSettings!$C:$C,MATCH(EPS!$A4224,NoSettings!$A:$A,0))</f>
        <v>0</v>
      </c>
      <c r="K4224" s="109">
        <f>INDEX(GWP!$C$2:$C$13,MATCH(EPS!I4224,GWP!$B$2:$B$13,0))</f>
        <v>265</v>
      </c>
      <c r="L4224" s="5">
        <f t="shared" si="131"/>
        <v>0</v>
      </c>
    </row>
    <row r="4225" spans="1:12">
      <c r="A4225" t="s">
        <v>5944</v>
      </c>
      <c r="B4225" t="s">
        <v>5</v>
      </c>
      <c r="C4225" t="s">
        <v>1739</v>
      </c>
      <c r="D4225" t="s">
        <v>7012</v>
      </c>
      <c r="E4225" t="s">
        <v>1715</v>
      </c>
      <c r="H4225" t="str">
        <f>INDEX('Vensim Variables'!$B:$B,MATCH(EPS!$B4225,'Vensim Variables'!$A:$A,0))</f>
        <v>g pollutant</v>
      </c>
      <c r="I4225" t="str">
        <f t="shared" si="130"/>
        <v>F gases</v>
      </c>
      <c r="J4225">
        <f>INDEX(NoSettings!$C:$C,MATCH(EPS!$A4225,NoSettings!$A:$A,0))</f>
        <v>0</v>
      </c>
      <c r="K4225" s="109">
        <f>INDEX(GWP!$C$2:$C$13,MATCH(EPS!I4225,GWP!$B$2:$B$13,0))</f>
        <v>1</v>
      </c>
      <c r="L4225" s="5">
        <f t="shared" si="131"/>
        <v>0</v>
      </c>
    </row>
    <row r="4226" spans="1:12">
      <c r="A4226" t="s">
        <v>5945</v>
      </c>
      <c r="B4226" t="s">
        <v>5</v>
      </c>
      <c r="C4226" t="s">
        <v>1739</v>
      </c>
      <c r="D4226" t="s">
        <v>7013</v>
      </c>
      <c r="E4226" t="s">
        <v>1702</v>
      </c>
      <c r="H4226" t="str">
        <f>INDEX('Vensim Variables'!$B:$B,MATCH(EPS!$B4226,'Vensim Variables'!$A:$A,0))</f>
        <v>g pollutant</v>
      </c>
      <c r="I4226" t="str">
        <f t="shared" si="130"/>
        <v>CO2</v>
      </c>
      <c r="J4226">
        <f>INDEX(NoSettings!$C:$C,MATCH(EPS!$A4226,NoSettings!$A:$A,0))</f>
        <v>27708900000</v>
      </c>
      <c r="K4226" s="109">
        <f>INDEX(GWP!$C$2:$C$13,MATCH(EPS!I4226,GWP!$B$2:$B$13,0))</f>
        <v>1</v>
      </c>
      <c r="L4226" s="5">
        <f t="shared" si="131"/>
        <v>2.7708900000000002E-2</v>
      </c>
    </row>
    <row r="4227" spans="1:12">
      <c r="A4227" t="s">
        <v>5946</v>
      </c>
      <c r="B4227" t="s">
        <v>5</v>
      </c>
      <c r="C4227" t="s">
        <v>1739</v>
      </c>
      <c r="D4227" t="s">
        <v>7013</v>
      </c>
      <c r="E4227" t="s">
        <v>1705</v>
      </c>
      <c r="H4227" t="str">
        <f>INDEX('Vensim Variables'!$B:$B,MATCH(EPS!$B4227,'Vensim Variables'!$A:$A,0))</f>
        <v>g pollutant</v>
      </c>
      <c r="I4227" t="str">
        <f t="shared" ref="I4227:I4290" si="132">IF(OR(C4227="CO2",C4227="CH4",C4227="N2O",C4227="F gases",C4227="VOC",C4227="CO",C4227="NOx",C4227="PM10",C4227="PM25",C4227="SOx",C4227="BC",C4227="OC"),C4227,IF(OR(D4227="CO2",D4227="CH4",D4227="N2O",D4227="F gases",D4227="VOC",D4227="CO",D4227="NOx",D4227="PM10",D4227="PM25",D4227="SOx",D4227="BC",D4227="OC"),D4227,IF(OR(E4227="CO2",E4227="CH4",E4227="N2O",E4227="F gases",E4227="VOC",E4227="CO",E4227="NOx",E4227="PM10",E4227="PM25",E4227="SOx",E4227="BC",E4227="OC"),E4227,"NA")))</f>
        <v>VOC</v>
      </c>
      <c r="J4227">
        <f>INDEX(NoSettings!$C:$C,MATCH(EPS!$A4227,NoSettings!$A:$A,0))</f>
        <v>787730</v>
      </c>
      <c r="K4227" s="109">
        <f>INDEX(GWP!$C$2:$C$13,MATCH(EPS!I4227,GWP!$B$2:$B$13,0))</f>
        <v>5</v>
      </c>
      <c r="L4227" s="5">
        <f t="shared" ref="L4227:L4290" si="133">IF(H4227="g pollutant",K4227*J4227/10^12,IF(H4227="MMTCO2e",J4227,IF(H4227="MWh",J4227,0)))</f>
        <v>3.93865E-6</v>
      </c>
    </row>
    <row r="4228" spans="1:12">
      <c r="A4228" t="s">
        <v>5947</v>
      </c>
      <c r="B4228" t="s">
        <v>5</v>
      </c>
      <c r="C4228" t="s">
        <v>1739</v>
      </c>
      <c r="D4228" t="s">
        <v>7013</v>
      </c>
      <c r="E4228" t="s">
        <v>1706</v>
      </c>
      <c r="H4228" t="str">
        <f>INDEX('Vensim Variables'!$B:$B,MATCH(EPS!$B4228,'Vensim Variables'!$A:$A,0))</f>
        <v>g pollutant</v>
      </c>
      <c r="I4228" t="str">
        <f t="shared" si="132"/>
        <v>CO</v>
      </c>
      <c r="J4228">
        <f>INDEX(NoSettings!$C:$C,MATCH(EPS!$A4228,NoSettings!$A:$A,0))</f>
        <v>3637950</v>
      </c>
      <c r="K4228" s="109">
        <f>INDEX(GWP!$C$2:$C$13,MATCH(EPS!I4228,GWP!$B$2:$B$13,0))</f>
        <v>1.8</v>
      </c>
      <c r="L4228" s="5">
        <f t="shared" si="133"/>
        <v>6.5483100000000003E-6</v>
      </c>
    </row>
    <row r="4229" spans="1:12">
      <c r="A4229" t="s">
        <v>5948</v>
      </c>
      <c r="B4229" t="s">
        <v>5</v>
      </c>
      <c r="C4229" t="s">
        <v>1739</v>
      </c>
      <c r="D4229" t="s">
        <v>7013</v>
      </c>
      <c r="E4229" t="s">
        <v>1707</v>
      </c>
      <c r="H4229" t="str">
        <f>INDEX('Vensim Variables'!$B:$B,MATCH(EPS!$B4229,'Vensim Variables'!$A:$A,0))</f>
        <v>g pollutant</v>
      </c>
      <c r="I4229" t="str">
        <f t="shared" si="132"/>
        <v>NOx</v>
      </c>
      <c r="J4229">
        <f>INDEX(NoSettings!$C:$C,MATCH(EPS!$A4229,NoSettings!$A:$A,0))</f>
        <v>12450900</v>
      </c>
      <c r="K4229" s="109">
        <f>INDEX(GWP!$C$2:$C$13,MATCH(EPS!I4229,GWP!$B$2:$B$13,0))</f>
        <v>-8.1999999999999993</v>
      </c>
      <c r="L4229" s="5">
        <f t="shared" si="133"/>
        <v>-1.0209737999999998E-4</v>
      </c>
    </row>
    <row r="4230" spans="1:12">
      <c r="A4230" t="s">
        <v>5949</v>
      </c>
      <c r="B4230" t="s">
        <v>5</v>
      </c>
      <c r="C4230" t="s">
        <v>1739</v>
      </c>
      <c r="D4230" t="s">
        <v>7013</v>
      </c>
      <c r="E4230" t="s">
        <v>1708</v>
      </c>
      <c r="H4230" t="str">
        <f>INDEX('Vensim Variables'!$B:$B,MATCH(EPS!$B4230,'Vensim Variables'!$A:$A,0))</f>
        <v>g pollutant</v>
      </c>
      <c r="I4230" t="str">
        <f t="shared" si="132"/>
        <v>PM10</v>
      </c>
      <c r="J4230">
        <f>INDEX(NoSettings!$C:$C,MATCH(EPS!$A4230,NoSettings!$A:$A,0))</f>
        <v>982909</v>
      </c>
      <c r="K4230" s="109">
        <f>INDEX(GWP!$C$2:$C$13,MATCH(EPS!I4230,GWP!$B$2:$B$13,0))</f>
        <v>0</v>
      </c>
      <c r="L4230" s="5">
        <f t="shared" si="133"/>
        <v>0</v>
      </c>
    </row>
    <row r="4231" spans="1:12">
      <c r="A4231" t="s">
        <v>5950</v>
      </c>
      <c r="B4231" t="s">
        <v>5</v>
      </c>
      <c r="C4231" t="s">
        <v>1739</v>
      </c>
      <c r="D4231" t="s">
        <v>7013</v>
      </c>
      <c r="E4231" t="s">
        <v>1709</v>
      </c>
      <c r="H4231" t="str">
        <f>INDEX('Vensim Variables'!$B:$B,MATCH(EPS!$B4231,'Vensim Variables'!$A:$A,0))</f>
        <v>g pollutant</v>
      </c>
      <c r="I4231" t="str">
        <f t="shared" si="132"/>
        <v>PM25</v>
      </c>
      <c r="J4231">
        <f>INDEX(NoSettings!$C:$C,MATCH(EPS!$A4231,NoSettings!$A:$A,0))</f>
        <v>874066</v>
      </c>
      <c r="K4231" s="109">
        <f>INDEX(GWP!$C$2:$C$13,MATCH(EPS!I4231,GWP!$B$2:$B$13,0))</f>
        <v>0</v>
      </c>
      <c r="L4231" s="5">
        <f t="shared" si="133"/>
        <v>0</v>
      </c>
    </row>
    <row r="4232" spans="1:12">
      <c r="A4232" t="s">
        <v>5951</v>
      </c>
      <c r="B4232" t="s">
        <v>5</v>
      </c>
      <c r="C4232" t="s">
        <v>1739</v>
      </c>
      <c r="D4232" t="s">
        <v>7013</v>
      </c>
      <c r="E4232" t="s">
        <v>1710</v>
      </c>
      <c r="H4232" t="str">
        <f>INDEX('Vensim Variables'!$B:$B,MATCH(EPS!$B4232,'Vensim Variables'!$A:$A,0))</f>
        <v>g pollutant</v>
      </c>
      <c r="I4232" t="str">
        <f t="shared" si="132"/>
        <v>SOx</v>
      </c>
      <c r="J4232">
        <f>INDEX(NoSettings!$C:$C,MATCH(EPS!$A4232,NoSettings!$A:$A,0))</f>
        <v>2646920</v>
      </c>
      <c r="K4232" s="109">
        <f>INDEX(GWP!$C$2:$C$13,MATCH(EPS!I4232,GWP!$B$2:$B$13,0))</f>
        <v>0</v>
      </c>
      <c r="L4232" s="5">
        <f t="shared" si="133"/>
        <v>0</v>
      </c>
    </row>
    <row r="4233" spans="1:12">
      <c r="A4233" t="s">
        <v>5952</v>
      </c>
      <c r="B4233" t="s">
        <v>5</v>
      </c>
      <c r="C4233" t="s">
        <v>1739</v>
      </c>
      <c r="D4233" t="s">
        <v>7013</v>
      </c>
      <c r="E4233" t="s">
        <v>1711</v>
      </c>
      <c r="H4233" t="str">
        <f>INDEX('Vensim Variables'!$B:$B,MATCH(EPS!$B4233,'Vensim Variables'!$A:$A,0))</f>
        <v>g pollutant</v>
      </c>
      <c r="I4233" t="str">
        <f t="shared" si="132"/>
        <v>BC</v>
      </c>
      <c r="J4233">
        <f>INDEX(NoSettings!$C:$C,MATCH(EPS!$A4233,NoSettings!$A:$A,0))</f>
        <v>204404</v>
      </c>
      <c r="K4233" s="109">
        <f>INDEX(GWP!$C$2:$C$13,MATCH(EPS!I4233,GWP!$B$2:$B$13,0))</f>
        <v>345</v>
      </c>
      <c r="L4233" s="5">
        <f t="shared" si="133"/>
        <v>7.0519380000000007E-5</v>
      </c>
    </row>
    <row r="4234" spans="1:12">
      <c r="A4234" t="s">
        <v>5953</v>
      </c>
      <c r="B4234" t="s">
        <v>5</v>
      </c>
      <c r="C4234" t="s">
        <v>1739</v>
      </c>
      <c r="D4234" t="s">
        <v>7013</v>
      </c>
      <c r="E4234" t="s">
        <v>1712</v>
      </c>
      <c r="H4234" t="str">
        <f>INDEX('Vensim Variables'!$B:$B,MATCH(EPS!$B4234,'Vensim Variables'!$A:$A,0))</f>
        <v>g pollutant</v>
      </c>
      <c r="I4234" t="str">
        <f t="shared" si="132"/>
        <v>OC</v>
      </c>
      <c r="J4234">
        <f>INDEX(NoSettings!$C:$C,MATCH(EPS!$A4234,NoSettings!$A:$A,0))</f>
        <v>174518</v>
      </c>
      <c r="K4234" s="109">
        <f>INDEX(GWP!$C$2:$C$13,MATCH(EPS!I4234,GWP!$B$2:$B$13,0))</f>
        <v>-46</v>
      </c>
      <c r="L4234" s="5">
        <f t="shared" si="133"/>
        <v>-8.0278279999999995E-6</v>
      </c>
    </row>
    <row r="4235" spans="1:12">
      <c r="A4235" t="s">
        <v>5954</v>
      </c>
      <c r="B4235" t="s">
        <v>5</v>
      </c>
      <c r="C4235" t="s">
        <v>1739</v>
      </c>
      <c r="D4235" t="s">
        <v>7013</v>
      </c>
      <c r="E4235" t="s">
        <v>1713</v>
      </c>
      <c r="H4235" t="str">
        <f>INDEX('Vensim Variables'!$B:$B,MATCH(EPS!$B4235,'Vensim Variables'!$A:$A,0))</f>
        <v>g pollutant</v>
      </c>
      <c r="I4235" t="str">
        <f t="shared" si="132"/>
        <v>CH4</v>
      </c>
      <c r="J4235">
        <f>INDEX(NoSettings!$C:$C,MATCH(EPS!$A4235,NoSettings!$A:$A,0))</f>
        <v>1106880</v>
      </c>
      <c r="K4235" s="109">
        <f>INDEX(GWP!$C$2:$C$13,MATCH(EPS!I4235,GWP!$B$2:$B$13,0))</f>
        <v>28</v>
      </c>
      <c r="L4235" s="5">
        <f t="shared" si="133"/>
        <v>3.0992640000000001E-5</v>
      </c>
    </row>
    <row r="4236" spans="1:12">
      <c r="A4236" t="s">
        <v>5955</v>
      </c>
      <c r="B4236" t="s">
        <v>5</v>
      </c>
      <c r="C4236" t="s">
        <v>1739</v>
      </c>
      <c r="D4236" t="s">
        <v>7013</v>
      </c>
      <c r="E4236" t="s">
        <v>1714</v>
      </c>
      <c r="H4236" t="str">
        <f>INDEX('Vensim Variables'!$B:$B,MATCH(EPS!$B4236,'Vensim Variables'!$A:$A,0))</f>
        <v>g pollutant</v>
      </c>
      <c r="I4236" t="str">
        <f t="shared" si="132"/>
        <v>N2O</v>
      </c>
      <c r="J4236">
        <f>INDEX(NoSettings!$C:$C,MATCH(EPS!$A4236,NoSettings!$A:$A,0))</f>
        <v>221376</v>
      </c>
      <c r="K4236" s="109">
        <f>INDEX(GWP!$C$2:$C$13,MATCH(EPS!I4236,GWP!$B$2:$B$13,0))</f>
        <v>265</v>
      </c>
      <c r="L4236" s="5">
        <f t="shared" si="133"/>
        <v>5.8664639999999997E-5</v>
      </c>
    </row>
    <row r="4237" spans="1:12">
      <c r="A4237" t="s">
        <v>5956</v>
      </c>
      <c r="B4237" t="s">
        <v>5</v>
      </c>
      <c r="C4237" t="s">
        <v>1739</v>
      </c>
      <c r="D4237" t="s">
        <v>7013</v>
      </c>
      <c r="E4237" t="s">
        <v>1715</v>
      </c>
      <c r="H4237" t="str">
        <f>INDEX('Vensim Variables'!$B:$B,MATCH(EPS!$B4237,'Vensim Variables'!$A:$A,0))</f>
        <v>g pollutant</v>
      </c>
      <c r="I4237" t="str">
        <f t="shared" si="132"/>
        <v>F gases</v>
      </c>
      <c r="J4237">
        <f>INDEX(NoSettings!$C:$C,MATCH(EPS!$A4237,NoSettings!$A:$A,0))</f>
        <v>0</v>
      </c>
      <c r="K4237" s="109">
        <f>INDEX(GWP!$C$2:$C$13,MATCH(EPS!I4237,GWP!$B$2:$B$13,0))</f>
        <v>1</v>
      </c>
      <c r="L4237" s="5">
        <f t="shared" si="133"/>
        <v>0</v>
      </c>
    </row>
    <row r="4238" spans="1:12">
      <c r="A4238" t="s">
        <v>5957</v>
      </c>
      <c r="B4238" t="s">
        <v>5</v>
      </c>
      <c r="C4238" t="s">
        <v>1739</v>
      </c>
      <c r="D4238" t="s">
        <v>7014</v>
      </c>
      <c r="E4238" t="s">
        <v>1702</v>
      </c>
      <c r="H4238" t="str">
        <f>INDEX('Vensim Variables'!$B:$B,MATCH(EPS!$B4238,'Vensim Variables'!$A:$A,0))</f>
        <v>g pollutant</v>
      </c>
      <c r="I4238" t="str">
        <f t="shared" si="132"/>
        <v>CO2</v>
      </c>
      <c r="J4238">
        <f>INDEX(NoSettings!$C:$C,MATCH(EPS!$A4238,NoSettings!$A:$A,0))</f>
        <v>0</v>
      </c>
      <c r="K4238" s="109">
        <f>INDEX(GWP!$C$2:$C$13,MATCH(EPS!I4238,GWP!$B$2:$B$13,0))</f>
        <v>1</v>
      </c>
      <c r="L4238" s="5">
        <f t="shared" si="133"/>
        <v>0</v>
      </c>
    </row>
    <row r="4239" spans="1:12">
      <c r="A4239" t="s">
        <v>5958</v>
      </c>
      <c r="B4239" t="s">
        <v>5</v>
      </c>
      <c r="C4239" t="s">
        <v>1739</v>
      </c>
      <c r="D4239" t="s">
        <v>7014</v>
      </c>
      <c r="E4239" t="s">
        <v>1705</v>
      </c>
      <c r="H4239" t="str">
        <f>INDEX('Vensim Variables'!$B:$B,MATCH(EPS!$B4239,'Vensim Variables'!$A:$A,0))</f>
        <v>g pollutant</v>
      </c>
      <c r="I4239" t="str">
        <f t="shared" si="132"/>
        <v>VOC</v>
      </c>
      <c r="J4239">
        <f>INDEX(NoSettings!$C:$C,MATCH(EPS!$A4239,NoSettings!$A:$A,0))</f>
        <v>0</v>
      </c>
      <c r="K4239" s="109">
        <f>INDEX(GWP!$C$2:$C$13,MATCH(EPS!I4239,GWP!$B$2:$B$13,0))</f>
        <v>5</v>
      </c>
      <c r="L4239" s="5">
        <f t="shared" si="133"/>
        <v>0</v>
      </c>
    </row>
    <row r="4240" spans="1:12">
      <c r="A4240" t="s">
        <v>5959</v>
      </c>
      <c r="B4240" t="s">
        <v>5</v>
      </c>
      <c r="C4240" t="s">
        <v>1739</v>
      </c>
      <c r="D4240" t="s">
        <v>7014</v>
      </c>
      <c r="E4240" t="s">
        <v>1706</v>
      </c>
      <c r="H4240" t="str">
        <f>INDEX('Vensim Variables'!$B:$B,MATCH(EPS!$B4240,'Vensim Variables'!$A:$A,0))</f>
        <v>g pollutant</v>
      </c>
      <c r="I4240" t="str">
        <f t="shared" si="132"/>
        <v>CO</v>
      </c>
      <c r="J4240">
        <f>INDEX(NoSettings!$C:$C,MATCH(EPS!$A4240,NoSettings!$A:$A,0))</f>
        <v>0</v>
      </c>
      <c r="K4240" s="109">
        <f>INDEX(GWP!$C$2:$C$13,MATCH(EPS!I4240,GWP!$B$2:$B$13,0))</f>
        <v>1.8</v>
      </c>
      <c r="L4240" s="5">
        <f t="shared" si="133"/>
        <v>0</v>
      </c>
    </row>
    <row r="4241" spans="1:12">
      <c r="A4241" t="s">
        <v>5960</v>
      </c>
      <c r="B4241" t="s">
        <v>5</v>
      </c>
      <c r="C4241" t="s">
        <v>1739</v>
      </c>
      <c r="D4241" t="s">
        <v>7014</v>
      </c>
      <c r="E4241" t="s">
        <v>1707</v>
      </c>
      <c r="H4241" t="str">
        <f>INDEX('Vensim Variables'!$B:$B,MATCH(EPS!$B4241,'Vensim Variables'!$A:$A,0))</f>
        <v>g pollutant</v>
      </c>
      <c r="I4241" t="str">
        <f t="shared" si="132"/>
        <v>NOx</v>
      </c>
      <c r="J4241">
        <f>INDEX(NoSettings!$C:$C,MATCH(EPS!$A4241,NoSettings!$A:$A,0))</f>
        <v>0</v>
      </c>
      <c r="K4241" s="109">
        <f>INDEX(GWP!$C$2:$C$13,MATCH(EPS!I4241,GWP!$B$2:$B$13,0))</f>
        <v>-8.1999999999999993</v>
      </c>
      <c r="L4241" s="5">
        <f t="shared" si="133"/>
        <v>0</v>
      </c>
    </row>
    <row r="4242" spans="1:12">
      <c r="A4242" t="s">
        <v>5961</v>
      </c>
      <c r="B4242" t="s">
        <v>5</v>
      </c>
      <c r="C4242" t="s">
        <v>1739</v>
      </c>
      <c r="D4242" t="s">
        <v>7014</v>
      </c>
      <c r="E4242" t="s">
        <v>1708</v>
      </c>
      <c r="H4242" t="str">
        <f>INDEX('Vensim Variables'!$B:$B,MATCH(EPS!$B4242,'Vensim Variables'!$A:$A,0))</f>
        <v>g pollutant</v>
      </c>
      <c r="I4242" t="str">
        <f t="shared" si="132"/>
        <v>PM10</v>
      </c>
      <c r="J4242">
        <f>INDEX(NoSettings!$C:$C,MATCH(EPS!$A4242,NoSettings!$A:$A,0))</f>
        <v>0</v>
      </c>
      <c r="K4242" s="109">
        <f>INDEX(GWP!$C$2:$C$13,MATCH(EPS!I4242,GWP!$B$2:$B$13,0))</f>
        <v>0</v>
      </c>
      <c r="L4242" s="5">
        <f t="shared" si="133"/>
        <v>0</v>
      </c>
    </row>
    <row r="4243" spans="1:12">
      <c r="A4243" t="s">
        <v>5962</v>
      </c>
      <c r="B4243" t="s">
        <v>5</v>
      </c>
      <c r="C4243" t="s">
        <v>1739</v>
      </c>
      <c r="D4243" t="s">
        <v>7014</v>
      </c>
      <c r="E4243" t="s">
        <v>1709</v>
      </c>
      <c r="H4243" t="str">
        <f>INDEX('Vensim Variables'!$B:$B,MATCH(EPS!$B4243,'Vensim Variables'!$A:$A,0))</f>
        <v>g pollutant</v>
      </c>
      <c r="I4243" t="str">
        <f t="shared" si="132"/>
        <v>PM25</v>
      </c>
      <c r="J4243">
        <f>INDEX(NoSettings!$C:$C,MATCH(EPS!$A4243,NoSettings!$A:$A,0))</f>
        <v>0</v>
      </c>
      <c r="K4243" s="109">
        <f>INDEX(GWP!$C$2:$C$13,MATCH(EPS!I4243,GWP!$B$2:$B$13,0))</f>
        <v>0</v>
      </c>
      <c r="L4243" s="5">
        <f t="shared" si="133"/>
        <v>0</v>
      </c>
    </row>
    <row r="4244" spans="1:12">
      <c r="A4244" t="s">
        <v>5963</v>
      </c>
      <c r="B4244" t="s">
        <v>5</v>
      </c>
      <c r="C4244" t="s">
        <v>1739</v>
      </c>
      <c r="D4244" t="s">
        <v>7014</v>
      </c>
      <c r="E4244" t="s">
        <v>1710</v>
      </c>
      <c r="H4244" t="str">
        <f>INDEX('Vensim Variables'!$B:$B,MATCH(EPS!$B4244,'Vensim Variables'!$A:$A,0))</f>
        <v>g pollutant</v>
      </c>
      <c r="I4244" t="str">
        <f t="shared" si="132"/>
        <v>SOx</v>
      </c>
      <c r="J4244">
        <f>INDEX(NoSettings!$C:$C,MATCH(EPS!$A4244,NoSettings!$A:$A,0))</f>
        <v>0</v>
      </c>
      <c r="K4244" s="109">
        <f>INDEX(GWP!$C$2:$C$13,MATCH(EPS!I4244,GWP!$B$2:$B$13,0))</f>
        <v>0</v>
      </c>
      <c r="L4244" s="5">
        <f t="shared" si="133"/>
        <v>0</v>
      </c>
    </row>
    <row r="4245" spans="1:12">
      <c r="A4245" t="s">
        <v>5964</v>
      </c>
      <c r="B4245" t="s">
        <v>5</v>
      </c>
      <c r="C4245" t="s">
        <v>1739</v>
      </c>
      <c r="D4245" t="s">
        <v>7014</v>
      </c>
      <c r="E4245" t="s">
        <v>1711</v>
      </c>
      <c r="H4245" t="str">
        <f>INDEX('Vensim Variables'!$B:$B,MATCH(EPS!$B4245,'Vensim Variables'!$A:$A,0))</f>
        <v>g pollutant</v>
      </c>
      <c r="I4245" t="str">
        <f t="shared" si="132"/>
        <v>BC</v>
      </c>
      <c r="J4245">
        <f>INDEX(NoSettings!$C:$C,MATCH(EPS!$A4245,NoSettings!$A:$A,0))</f>
        <v>0</v>
      </c>
      <c r="K4245" s="109">
        <f>INDEX(GWP!$C$2:$C$13,MATCH(EPS!I4245,GWP!$B$2:$B$13,0))</f>
        <v>345</v>
      </c>
      <c r="L4245" s="5">
        <f t="shared" si="133"/>
        <v>0</v>
      </c>
    </row>
    <row r="4246" spans="1:12">
      <c r="A4246" t="s">
        <v>5965</v>
      </c>
      <c r="B4246" t="s">
        <v>5</v>
      </c>
      <c r="C4246" t="s">
        <v>1739</v>
      </c>
      <c r="D4246" t="s">
        <v>7014</v>
      </c>
      <c r="E4246" t="s">
        <v>1712</v>
      </c>
      <c r="H4246" t="str">
        <f>INDEX('Vensim Variables'!$B:$B,MATCH(EPS!$B4246,'Vensim Variables'!$A:$A,0))</f>
        <v>g pollutant</v>
      </c>
      <c r="I4246" t="str">
        <f t="shared" si="132"/>
        <v>OC</v>
      </c>
      <c r="J4246">
        <f>INDEX(NoSettings!$C:$C,MATCH(EPS!$A4246,NoSettings!$A:$A,0))</f>
        <v>0</v>
      </c>
      <c r="K4246" s="109">
        <f>INDEX(GWP!$C$2:$C$13,MATCH(EPS!I4246,GWP!$B$2:$B$13,0))</f>
        <v>-46</v>
      </c>
      <c r="L4246" s="5">
        <f t="shared" si="133"/>
        <v>0</v>
      </c>
    </row>
    <row r="4247" spans="1:12">
      <c r="A4247" t="s">
        <v>5966</v>
      </c>
      <c r="B4247" t="s">
        <v>5</v>
      </c>
      <c r="C4247" t="s">
        <v>1739</v>
      </c>
      <c r="D4247" t="s">
        <v>7014</v>
      </c>
      <c r="E4247" t="s">
        <v>1713</v>
      </c>
      <c r="H4247" t="str">
        <f>INDEX('Vensim Variables'!$B:$B,MATCH(EPS!$B4247,'Vensim Variables'!$A:$A,0))</f>
        <v>g pollutant</v>
      </c>
      <c r="I4247" t="str">
        <f t="shared" si="132"/>
        <v>CH4</v>
      </c>
      <c r="J4247">
        <f>INDEX(NoSettings!$C:$C,MATCH(EPS!$A4247,NoSettings!$A:$A,0))</f>
        <v>0</v>
      </c>
      <c r="K4247" s="109">
        <f>INDEX(GWP!$C$2:$C$13,MATCH(EPS!I4247,GWP!$B$2:$B$13,0))</f>
        <v>28</v>
      </c>
      <c r="L4247" s="5">
        <f t="shared" si="133"/>
        <v>0</v>
      </c>
    </row>
    <row r="4248" spans="1:12">
      <c r="A4248" t="s">
        <v>5967</v>
      </c>
      <c r="B4248" t="s">
        <v>5</v>
      </c>
      <c r="C4248" t="s">
        <v>1739</v>
      </c>
      <c r="D4248" t="s">
        <v>7014</v>
      </c>
      <c r="E4248" t="s">
        <v>1714</v>
      </c>
      <c r="H4248" t="str">
        <f>INDEX('Vensim Variables'!$B:$B,MATCH(EPS!$B4248,'Vensim Variables'!$A:$A,0))</f>
        <v>g pollutant</v>
      </c>
      <c r="I4248" t="str">
        <f t="shared" si="132"/>
        <v>N2O</v>
      </c>
      <c r="J4248">
        <f>INDEX(NoSettings!$C:$C,MATCH(EPS!$A4248,NoSettings!$A:$A,0))</f>
        <v>0</v>
      </c>
      <c r="K4248" s="109">
        <f>INDEX(GWP!$C$2:$C$13,MATCH(EPS!I4248,GWP!$B$2:$B$13,0))</f>
        <v>265</v>
      </c>
      <c r="L4248" s="5">
        <f t="shared" si="133"/>
        <v>0</v>
      </c>
    </row>
    <row r="4249" spans="1:12">
      <c r="A4249" t="s">
        <v>5968</v>
      </c>
      <c r="B4249" t="s">
        <v>5</v>
      </c>
      <c r="C4249" t="s">
        <v>1739</v>
      </c>
      <c r="D4249" t="s">
        <v>7014</v>
      </c>
      <c r="E4249" t="s">
        <v>1715</v>
      </c>
      <c r="H4249" t="str">
        <f>INDEX('Vensim Variables'!$B:$B,MATCH(EPS!$B4249,'Vensim Variables'!$A:$A,0))</f>
        <v>g pollutant</v>
      </c>
      <c r="I4249" t="str">
        <f t="shared" si="132"/>
        <v>F gases</v>
      </c>
      <c r="J4249">
        <f>INDEX(NoSettings!$C:$C,MATCH(EPS!$A4249,NoSettings!$A:$A,0))</f>
        <v>0</v>
      </c>
      <c r="K4249" s="109">
        <f>INDEX(GWP!$C$2:$C$13,MATCH(EPS!I4249,GWP!$B$2:$B$13,0))</f>
        <v>1</v>
      </c>
      <c r="L4249" s="5">
        <f t="shared" si="133"/>
        <v>0</v>
      </c>
    </row>
    <row r="4250" spans="1:12">
      <c r="A4250" t="s">
        <v>5969</v>
      </c>
      <c r="B4250" t="s">
        <v>5</v>
      </c>
      <c r="C4250" t="s">
        <v>1739</v>
      </c>
      <c r="D4250" t="s">
        <v>7015</v>
      </c>
      <c r="E4250" t="s">
        <v>1702</v>
      </c>
      <c r="H4250" t="str">
        <f>INDEX('Vensim Variables'!$B:$B,MATCH(EPS!$B4250,'Vensim Variables'!$A:$A,0))</f>
        <v>g pollutant</v>
      </c>
      <c r="I4250" t="str">
        <f t="shared" si="132"/>
        <v>CO2</v>
      </c>
      <c r="J4250">
        <f>INDEX(NoSettings!$C:$C,MATCH(EPS!$A4250,NoSettings!$A:$A,0))</f>
        <v>934274000000</v>
      </c>
      <c r="K4250" s="109">
        <f>INDEX(GWP!$C$2:$C$13,MATCH(EPS!I4250,GWP!$B$2:$B$13,0))</f>
        <v>1</v>
      </c>
      <c r="L4250" s="5">
        <f t="shared" si="133"/>
        <v>0.93427400000000005</v>
      </c>
    </row>
    <row r="4251" spans="1:12">
      <c r="A4251" t="s">
        <v>5970</v>
      </c>
      <c r="B4251" t="s">
        <v>5</v>
      </c>
      <c r="C4251" t="s">
        <v>1739</v>
      </c>
      <c r="D4251" t="s">
        <v>7015</v>
      </c>
      <c r="E4251" t="s">
        <v>1705</v>
      </c>
      <c r="H4251" t="str">
        <f>INDEX('Vensim Variables'!$B:$B,MATCH(EPS!$B4251,'Vensim Variables'!$A:$A,0))</f>
        <v>g pollutant</v>
      </c>
      <c r="I4251" t="str">
        <f t="shared" si="132"/>
        <v>VOC</v>
      </c>
      <c r="J4251">
        <f>INDEX(NoSettings!$C:$C,MATCH(EPS!$A4251,NoSettings!$A:$A,0))</f>
        <v>26560300</v>
      </c>
      <c r="K4251" s="109">
        <f>INDEX(GWP!$C$2:$C$13,MATCH(EPS!I4251,GWP!$B$2:$B$13,0))</f>
        <v>5</v>
      </c>
      <c r="L4251" s="5">
        <f t="shared" si="133"/>
        <v>1.328015E-4</v>
      </c>
    </row>
    <row r="4252" spans="1:12">
      <c r="A4252" t="s">
        <v>5971</v>
      </c>
      <c r="B4252" t="s">
        <v>5</v>
      </c>
      <c r="C4252" t="s">
        <v>1739</v>
      </c>
      <c r="D4252" t="s">
        <v>7015</v>
      </c>
      <c r="E4252" t="s">
        <v>1706</v>
      </c>
      <c r="H4252" t="str">
        <f>INDEX('Vensim Variables'!$B:$B,MATCH(EPS!$B4252,'Vensim Variables'!$A:$A,0))</f>
        <v>g pollutant</v>
      </c>
      <c r="I4252" t="str">
        <f t="shared" si="132"/>
        <v>CO</v>
      </c>
      <c r="J4252">
        <f>INDEX(NoSettings!$C:$C,MATCH(EPS!$A4252,NoSettings!$A:$A,0))</f>
        <v>122662000</v>
      </c>
      <c r="K4252" s="109">
        <f>INDEX(GWP!$C$2:$C$13,MATCH(EPS!I4252,GWP!$B$2:$B$13,0))</f>
        <v>1.8</v>
      </c>
      <c r="L4252" s="5">
        <f t="shared" si="133"/>
        <v>2.2079160000000001E-4</v>
      </c>
    </row>
    <row r="4253" spans="1:12">
      <c r="A4253" t="s">
        <v>5972</v>
      </c>
      <c r="B4253" t="s">
        <v>5</v>
      </c>
      <c r="C4253" t="s">
        <v>1739</v>
      </c>
      <c r="D4253" t="s">
        <v>7015</v>
      </c>
      <c r="E4253" t="s">
        <v>1707</v>
      </c>
      <c r="H4253" t="str">
        <f>INDEX('Vensim Variables'!$B:$B,MATCH(EPS!$B4253,'Vensim Variables'!$A:$A,0))</f>
        <v>g pollutant</v>
      </c>
      <c r="I4253" t="str">
        <f t="shared" si="132"/>
        <v>NOx</v>
      </c>
      <c r="J4253">
        <f>INDEX(NoSettings!$C:$C,MATCH(EPS!$A4253,NoSettings!$A:$A,0))</f>
        <v>419814000</v>
      </c>
      <c r="K4253" s="109">
        <f>INDEX(GWP!$C$2:$C$13,MATCH(EPS!I4253,GWP!$B$2:$B$13,0))</f>
        <v>-8.1999999999999993</v>
      </c>
      <c r="L4253" s="5">
        <f t="shared" si="133"/>
        <v>-3.4424747999999995E-3</v>
      </c>
    </row>
    <row r="4254" spans="1:12">
      <c r="A4254" t="s">
        <v>5973</v>
      </c>
      <c r="B4254" t="s">
        <v>5</v>
      </c>
      <c r="C4254" t="s">
        <v>1739</v>
      </c>
      <c r="D4254" t="s">
        <v>7015</v>
      </c>
      <c r="E4254" t="s">
        <v>1708</v>
      </c>
      <c r="H4254" t="str">
        <f>INDEX('Vensim Variables'!$B:$B,MATCH(EPS!$B4254,'Vensim Variables'!$A:$A,0))</f>
        <v>g pollutant</v>
      </c>
      <c r="I4254" t="str">
        <f t="shared" si="132"/>
        <v>PM10</v>
      </c>
      <c r="J4254">
        <f>INDEX(NoSettings!$C:$C,MATCH(EPS!$A4254,NoSettings!$A:$A,0))</f>
        <v>33141200</v>
      </c>
      <c r="K4254" s="109">
        <f>INDEX(GWP!$C$2:$C$13,MATCH(EPS!I4254,GWP!$B$2:$B$13,0))</f>
        <v>0</v>
      </c>
      <c r="L4254" s="5">
        <f t="shared" si="133"/>
        <v>0</v>
      </c>
    </row>
    <row r="4255" spans="1:12">
      <c r="A4255" t="s">
        <v>5974</v>
      </c>
      <c r="B4255" t="s">
        <v>5</v>
      </c>
      <c r="C4255" t="s">
        <v>1739</v>
      </c>
      <c r="D4255" t="s">
        <v>7015</v>
      </c>
      <c r="E4255" t="s">
        <v>1709</v>
      </c>
      <c r="H4255" t="str">
        <f>INDEX('Vensim Variables'!$B:$B,MATCH(EPS!$B4255,'Vensim Variables'!$A:$A,0))</f>
        <v>g pollutant</v>
      </c>
      <c r="I4255" t="str">
        <f t="shared" si="132"/>
        <v>PM25</v>
      </c>
      <c r="J4255">
        <f>INDEX(NoSettings!$C:$C,MATCH(EPS!$A4255,NoSettings!$A:$A,0))</f>
        <v>29471300</v>
      </c>
      <c r="K4255" s="109">
        <f>INDEX(GWP!$C$2:$C$13,MATCH(EPS!I4255,GWP!$B$2:$B$13,0))</f>
        <v>0</v>
      </c>
      <c r="L4255" s="5">
        <f t="shared" si="133"/>
        <v>0</v>
      </c>
    </row>
    <row r="4256" spans="1:12">
      <c r="A4256" t="s">
        <v>5975</v>
      </c>
      <c r="B4256" t="s">
        <v>5</v>
      </c>
      <c r="C4256" t="s">
        <v>1739</v>
      </c>
      <c r="D4256" t="s">
        <v>7015</v>
      </c>
      <c r="E4256" t="s">
        <v>1710</v>
      </c>
      <c r="H4256" t="str">
        <f>INDEX('Vensim Variables'!$B:$B,MATCH(EPS!$B4256,'Vensim Variables'!$A:$A,0))</f>
        <v>g pollutant</v>
      </c>
      <c r="I4256" t="str">
        <f t="shared" si="132"/>
        <v>SOx</v>
      </c>
      <c r="J4256">
        <f>INDEX(NoSettings!$C:$C,MATCH(EPS!$A4256,NoSettings!$A:$A,0))</f>
        <v>89247400</v>
      </c>
      <c r="K4256" s="109">
        <f>INDEX(GWP!$C$2:$C$13,MATCH(EPS!I4256,GWP!$B$2:$B$13,0))</f>
        <v>0</v>
      </c>
      <c r="L4256" s="5">
        <f t="shared" si="133"/>
        <v>0</v>
      </c>
    </row>
    <row r="4257" spans="1:12">
      <c r="A4257" t="s">
        <v>5976</v>
      </c>
      <c r="B4257" t="s">
        <v>5</v>
      </c>
      <c r="C4257" t="s">
        <v>1739</v>
      </c>
      <c r="D4257" t="s">
        <v>7015</v>
      </c>
      <c r="E4257" t="s">
        <v>1711</v>
      </c>
      <c r="H4257" t="str">
        <f>INDEX('Vensim Variables'!$B:$B,MATCH(EPS!$B4257,'Vensim Variables'!$A:$A,0))</f>
        <v>g pollutant</v>
      </c>
      <c r="I4257" t="str">
        <f t="shared" si="132"/>
        <v>BC</v>
      </c>
      <c r="J4257">
        <f>INDEX(NoSettings!$C:$C,MATCH(EPS!$A4257,NoSettings!$A:$A,0))</f>
        <v>6891980</v>
      </c>
      <c r="K4257" s="109">
        <f>INDEX(GWP!$C$2:$C$13,MATCH(EPS!I4257,GWP!$B$2:$B$13,0))</f>
        <v>345</v>
      </c>
      <c r="L4257" s="5">
        <f t="shared" si="133"/>
        <v>2.3777331E-3</v>
      </c>
    </row>
    <row r="4258" spans="1:12">
      <c r="A4258" t="s">
        <v>5977</v>
      </c>
      <c r="B4258" t="s">
        <v>5</v>
      </c>
      <c r="C4258" t="s">
        <v>1739</v>
      </c>
      <c r="D4258" t="s">
        <v>7015</v>
      </c>
      <c r="E4258" t="s">
        <v>1712</v>
      </c>
      <c r="H4258" t="str">
        <f>INDEX('Vensim Variables'!$B:$B,MATCH(EPS!$B4258,'Vensim Variables'!$A:$A,0))</f>
        <v>g pollutant</v>
      </c>
      <c r="I4258" t="str">
        <f t="shared" si="132"/>
        <v>OC</v>
      </c>
      <c r="J4258">
        <f>INDEX(NoSettings!$C:$C,MATCH(EPS!$A4258,NoSettings!$A:$A,0))</f>
        <v>5884310</v>
      </c>
      <c r="K4258" s="109">
        <f>INDEX(GWP!$C$2:$C$13,MATCH(EPS!I4258,GWP!$B$2:$B$13,0))</f>
        <v>-46</v>
      </c>
      <c r="L4258" s="5">
        <f t="shared" si="133"/>
        <v>-2.7067825999999999E-4</v>
      </c>
    </row>
    <row r="4259" spans="1:12">
      <c r="A4259" t="s">
        <v>5978</v>
      </c>
      <c r="B4259" t="s">
        <v>5</v>
      </c>
      <c r="C4259" t="s">
        <v>1739</v>
      </c>
      <c r="D4259" t="s">
        <v>7015</v>
      </c>
      <c r="E4259" t="s">
        <v>1713</v>
      </c>
      <c r="H4259" t="str">
        <f>INDEX('Vensim Variables'!$B:$B,MATCH(EPS!$B4259,'Vensim Variables'!$A:$A,0))</f>
        <v>g pollutant</v>
      </c>
      <c r="I4259" t="str">
        <f t="shared" si="132"/>
        <v>CH4</v>
      </c>
      <c r="J4259">
        <f>INDEX(NoSettings!$C:$C,MATCH(EPS!$A4259,NoSettings!$A:$A,0))</f>
        <v>37321200</v>
      </c>
      <c r="K4259" s="109">
        <f>INDEX(GWP!$C$2:$C$13,MATCH(EPS!I4259,GWP!$B$2:$B$13,0))</f>
        <v>28</v>
      </c>
      <c r="L4259" s="5">
        <f t="shared" si="133"/>
        <v>1.0449935999999999E-3</v>
      </c>
    </row>
    <row r="4260" spans="1:12">
      <c r="A4260" t="s">
        <v>5979</v>
      </c>
      <c r="B4260" t="s">
        <v>5</v>
      </c>
      <c r="C4260" t="s">
        <v>1739</v>
      </c>
      <c r="D4260" t="s">
        <v>7015</v>
      </c>
      <c r="E4260" t="s">
        <v>1714</v>
      </c>
      <c r="H4260" t="str">
        <f>INDEX('Vensim Variables'!$B:$B,MATCH(EPS!$B4260,'Vensim Variables'!$A:$A,0))</f>
        <v>g pollutant</v>
      </c>
      <c r="I4260" t="str">
        <f t="shared" si="132"/>
        <v>N2O</v>
      </c>
      <c r="J4260">
        <f>INDEX(NoSettings!$C:$C,MATCH(EPS!$A4260,NoSettings!$A:$A,0))</f>
        <v>7464240</v>
      </c>
      <c r="K4260" s="109">
        <f>INDEX(GWP!$C$2:$C$13,MATCH(EPS!I4260,GWP!$B$2:$B$13,0))</f>
        <v>265</v>
      </c>
      <c r="L4260" s="5">
        <f t="shared" si="133"/>
        <v>1.9780236E-3</v>
      </c>
    </row>
    <row r="4261" spans="1:12">
      <c r="A4261" t="s">
        <v>5980</v>
      </c>
      <c r="B4261" t="s">
        <v>5</v>
      </c>
      <c r="C4261" t="s">
        <v>1739</v>
      </c>
      <c r="D4261" t="s">
        <v>7015</v>
      </c>
      <c r="E4261" t="s">
        <v>1715</v>
      </c>
      <c r="H4261" t="str">
        <f>INDEX('Vensim Variables'!$B:$B,MATCH(EPS!$B4261,'Vensim Variables'!$A:$A,0))</f>
        <v>g pollutant</v>
      </c>
      <c r="I4261" t="str">
        <f t="shared" si="132"/>
        <v>F gases</v>
      </c>
      <c r="J4261">
        <f>INDEX(NoSettings!$C:$C,MATCH(EPS!$A4261,NoSettings!$A:$A,0))</f>
        <v>0</v>
      </c>
      <c r="K4261" s="109">
        <f>INDEX(GWP!$C$2:$C$13,MATCH(EPS!I4261,GWP!$B$2:$B$13,0))</f>
        <v>1</v>
      </c>
      <c r="L4261" s="5">
        <f t="shared" si="133"/>
        <v>0</v>
      </c>
    </row>
    <row r="4262" spans="1:12">
      <c r="A4262" t="s">
        <v>5981</v>
      </c>
      <c r="B4262" t="s">
        <v>5</v>
      </c>
      <c r="C4262" t="s">
        <v>1739</v>
      </c>
      <c r="D4262" t="s">
        <v>7016</v>
      </c>
      <c r="E4262" t="s">
        <v>1702</v>
      </c>
      <c r="H4262" t="str">
        <f>INDEX('Vensim Variables'!$B:$B,MATCH(EPS!$B4262,'Vensim Variables'!$A:$A,0))</f>
        <v>g pollutant</v>
      </c>
      <c r="I4262" t="str">
        <f t="shared" si="132"/>
        <v>CO2</v>
      </c>
      <c r="J4262">
        <f>INDEX(NoSettings!$C:$C,MATCH(EPS!$A4262,NoSettings!$A:$A,0))</f>
        <v>0</v>
      </c>
      <c r="K4262" s="109">
        <f>INDEX(GWP!$C$2:$C$13,MATCH(EPS!I4262,GWP!$B$2:$B$13,0))</f>
        <v>1</v>
      </c>
      <c r="L4262" s="5">
        <f t="shared" si="133"/>
        <v>0</v>
      </c>
    </row>
    <row r="4263" spans="1:12">
      <c r="A4263" t="s">
        <v>5982</v>
      </c>
      <c r="B4263" t="s">
        <v>5</v>
      </c>
      <c r="C4263" t="s">
        <v>1739</v>
      </c>
      <c r="D4263" t="s">
        <v>7016</v>
      </c>
      <c r="E4263" t="s">
        <v>1705</v>
      </c>
      <c r="H4263" t="str">
        <f>INDEX('Vensim Variables'!$B:$B,MATCH(EPS!$B4263,'Vensim Variables'!$A:$A,0))</f>
        <v>g pollutant</v>
      </c>
      <c r="I4263" t="str">
        <f t="shared" si="132"/>
        <v>VOC</v>
      </c>
      <c r="J4263">
        <f>INDEX(NoSettings!$C:$C,MATCH(EPS!$A4263,NoSettings!$A:$A,0))</f>
        <v>0</v>
      </c>
      <c r="K4263" s="109">
        <f>INDEX(GWP!$C$2:$C$13,MATCH(EPS!I4263,GWP!$B$2:$B$13,0))</f>
        <v>5</v>
      </c>
      <c r="L4263" s="5">
        <f t="shared" si="133"/>
        <v>0</v>
      </c>
    </row>
    <row r="4264" spans="1:12">
      <c r="A4264" t="s">
        <v>5983</v>
      </c>
      <c r="B4264" t="s">
        <v>5</v>
      </c>
      <c r="C4264" t="s">
        <v>1739</v>
      </c>
      <c r="D4264" t="s">
        <v>7016</v>
      </c>
      <c r="E4264" t="s">
        <v>1706</v>
      </c>
      <c r="H4264" t="str">
        <f>INDEX('Vensim Variables'!$B:$B,MATCH(EPS!$B4264,'Vensim Variables'!$A:$A,0))</f>
        <v>g pollutant</v>
      </c>
      <c r="I4264" t="str">
        <f t="shared" si="132"/>
        <v>CO</v>
      </c>
      <c r="J4264">
        <f>INDEX(NoSettings!$C:$C,MATCH(EPS!$A4264,NoSettings!$A:$A,0))</f>
        <v>0</v>
      </c>
      <c r="K4264" s="109">
        <f>INDEX(GWP!$C$2:$C$13,MATCH(EPS!I4264,GWP!$B$2:$B$13,0))</f>
        <v>1.8</v>
      </c>
      <c r="L4264" s="5">
        <f t="shared" si="133"/>
        <v>0</v>
      </c>
    </row>
    <row r="4265" spans="1:12">
      <c r="A4265" t="s">
        <v>5984</v>
      </c>
      <c r="B4265" t="s">
        <v>5</v>
      </c>
      <c r="C4265" t="s">
        <v>1739</v>
      </c>
      <c r="D4265" t="s">
        <v>7016</v>
      </c>
      <c r="E4265" t="s">
        <v>1707</v>
      </c>
      <c r="H4265" t="str">
        <f>INDEX('Vensim Variables'!$B:$B,MATCH(EPS!$B4265,'Vensim Variables'!$A:$A,0))</f>
        <v>g pollutant</v>
      </c>
      <c r="I4265" t="str">
        <f t="shared" si="132"/>
        <v>NOx</v>
      </c>
      <c r="J4265">
        <f>INDEX(NoSettings!$C:$C,MATCH(EPS!$A4265,NoSettings!$A:$A,0))</f>
        <v>0</v>
      </c>
      <c r="K4265" s="109">
        <f>INDEX(GWP!$C$2:$C$13,MATCH(EPS!I4265,GWP!$B$2:$B$13,0))</f>
        <v>-8.1999999999999993</v>
      </c>
      <c r="L4265" s="5">
        <f t="shared" si="133"/>
        <v>0</v>
      </c>
    </row>
    <row r="4266" spans="1:12">
      <c r="A4266" t="s">
        <v>5985</v>
      </c>
      <c r="B4266" t="s">
        <v>5</v>
      </c>
      <c r="C4266" t="s">
        <v>1739</v>
      </c>
      <c r="D4266" t="s">
        <v>7016</v>
      </c>
      <c r="E4266" t="s">
        <v>1708</v>
      </c>
      <c r="H4266" t="str">
        <f>INDEX('Vensim Variables'!$B:$B,MATCH(EPS!$B4266,'Vensim Variables'!$A:$A,0))</f>
        <v>g pollutant</v>
      </c>
      <c r="I4266" t="str">
        <f t="shared" si="132"/>
        <v>PM10</v>
      </c>
      <c r="J4266">
        <f>INDEX(NoSettings!$C:$C,MATCH(EPS!$A4266,NoSettings!$A:$A,0))</f>
        <v>0</v>
      </c>
      <c r="K4266" s="109">
        <f>INDEX(GWP!$C$2:$C$13,MATCH(EPS!I4266,GWP!$B$2:$B$13,0))</f>
        <v>0</v>
      </c>
      <c r="L4266" s="5">
        <f t="shared" si="133"/>
        <v>0</v>
      </c>
    </row>
    <row r="4267" spans="1:12">
      <c r="A4267" t="s">
        <v>5986</v>
      </c>
      <c r="B4267" t="s">
        <v>5</v>
      </c>
      <c r="C4267" t="s">
        <v>1739</v>
      </c>
      <c r="D4267" t="s">
        <v>7016</v>
      </c>
      <c r="E4267" t="s">
        <v>1709</v>
      </c>
      <c r="H4267" t="str">
        <f>INDEX('Vensim Variables'!$B:$B,MATCH(EPS!$B4267,'Vensim Variables'!$A:$A,0))</f>
        <v>g pollutant</v>
      </c>
      <c r="I4267" t="str">
        <f t="shared" si="132"/>
        <v>PM25</v>
      </c>
      <c r="J4267">
        <f>INDEX(NoSettings!$C:$C,MATCH(EPS!$A4267,NoSettings!$A:$A,0))</f>
        <v>0</v>
      </c>
      <c r="K4267" s="109">
        <f>INDEX(GWP!$C$2:$C$13,MATCH(EPS!I4267,GWP!$B$2:$B$13,0))</f>
        <v>0</v>
      </c>
      <c r="L4267" s="5">
        <f t="shared" si="133"/>
        <v>0</v>
      </c>
    </row>
    <row r="4268" spans="1:12">
      <c r="A4268" t="s">
        <v>5987</v>
      </c>
      <c r="B4268" t="s">
        <v>5</v>
      </c>
      <c r="C4268" t="s">
        <v>1739</v>
      </c>
      <c r="D4268" t="s">
        <v>7016</v>
      </c>
      <c r="E4268" t="s">
        <v>1710</v>
      </c>
      <c r="H4268" t="str">
        <f>INDEX('Vensim Variables'!$B:$B,MATCH(EPS!$B4268,'Vensim Variables'!$A:$A,0))</f>
        <v>g pollutant</v>
      </c>
      <c r="I4268" t="str">
        <f t="shared" si="132"/>
        <v>SOx</v>
      </c>
      <c r="J4268">
        <f>INDEX(NoSettings!$C:$C,MATCH(EPS!$A4268,NoSettings!$A:$A,0))</f>
        <v>0</v>
      </c>
      <c r="K4268" s="109">
        <f>INDEX(GWP!$C$2:$C$13,MATCH(EPS!I4268,GWP!$B$2:$B$13,0))</f>
        <v>0</v>
      </c>
      <c r="L4268" s="5">
        <f t="shared" si="133"/>
        <v>0</v>
      </c>
    </row>
    <row r="4269" spans="1:12">
      <c r="A4269" t="s">
        <v>5988</v>
      </c>
      <c r="B4269" t="s">
        <v>5</v>
      </c>
      <c r="C4269" t="s">
        <v>1739</v>
      </c>
      <c r="D4269" t="s">
        <v>7016</v>
      </c>
      <c r="E4269" t="s">
        <v>1711</v>
      </c>
      <c r="H4269" t="str">
        <f>INDEX('Vensim Variables'!$B:$B,MATCH(EPS!$B4269,'Vensim Variables'!$A:$A,0))</f>
        <v>g pollutant</v>
      </c>
      <c r="I4269" t="str">
        <f t="shared" si="132"/>
        <v>BC</v>
      </c>
      <c r="J4269">
        <f>INDEX(NoSettings!$C:$C,MATCH(EPS!$A4269,NoSettings!$A:$A,0))</f>
        <v>0</v>
      </c>
      <c r="K4269" s="109">
        <f>INDEX(GWP!$C$2:$C$13,MATCH(EPS!I4269,GWP!$B$2:$B$13,0))</f>
        <v>345</v>
      </c>
      <c r="L4269" s="5">
        <f t="shared" si="133"/>
        <v>0</v>
      </c>
    </row>
    <row r="4270" spans="1:12">
      <c r="A4270" t="s">
        <v>5989</v>
      </c>
      <c r="B4270" t="s">
        <v>5</v>
      </c>
      <c r="C4270" t="s">
        <v>1739</v>
      </c>
      <c r="D4270" t="s">
        <v>7016</v>
      </c>
      <c r="E4270" t="s">
        <v>1712</v>
      </c>
      <c r="H4270" t="str">
        <f>INDEX('Vensim Variables'!$B:$B,MATCH(EPS!$B4270,'Vensim Variables'!$A:$A,0))</f>
        <v>g pollutant</v>
      </c>
      <c r="I4270" t="str">
        <f t="shared" si="132"/>
        <v>OC</v>
      </c>
      <c r="J4270">
        <f>INDEX(NoSettings!$C:$C,MATCH(EPS!$A4270,NoSettings!$A:$A,0))</f>
        <v>0</v>
      </c>
      <c r="K4270" s="109">
        <f>INDEX(GWP!$C$2:$C$13,MATCH(EPS!I4270,GWP!$B$2:$B$13,0))</f>
        <v>-46</v>
      </c>
      <c r="L4270" s="5">
        <f t="shared" si="133"/>
        <v>0</v>
      </c>
    </row>
    <row r="4271" spans="1:12">
      <c r="A4271" t="s">
        <v>5990</v>
      </c>
      <c r="B4271" t="s">
        <v>5</v>
      </c>
      <c r="C4271" t="s">
        <v>1739</v>
      </c>
      <c r="D4271" t="s">
        <v>7016</v>
      </c>
      <c r="E4271" t="s">
        <v>1713</v>
      </c>
      <c r="H4271" t="str">
        <f>INDEX('Vensim Variables'!$B:$B,MATCH(EPS!$B4271,'Vensim Variables'!$A:$A,0))</f>
        <v>g pollutant</v>
      </c>
      <c r="I4271" t="str">
        <f t="shared" si="132"/>
        <v>CH4</v>
      </c>
      <c r="J4271">
        <f>INDEX(NoSettings!$C:$C,MATCH(EPS!$A4271,NoSettings!$A:$A,0))</f>
        <v>0</v>
      </c>
      <c r="K4271" s="109">
        <f>INDEX(GWP!$C$2:$C$13,MATCH(EPS!I4271,GWP!$B$2:$B$13,0))</f>
        <v>28</v>
      </c>
      <c r="L4271" s="5">
        <f t="shared" si="133"/>
        <v>0</v>
      </c>
    </row>
    <row r="4272" spans="1:12">
      <c r="A4272" t="s">
        <v>5991</v>
      </c>
      <c r="B4272" t="s">
        <v>5</v>
      </c>
      <c r="C4272" t="s">
        <v>1739</v>
      </c>
      <c r="D4272" t="s">
        <v>7016</v>
      </c>
      <c r="E4272" t="s">
        <v>1714</v>
      </c>
      <c r="H4272" t="str">
        <f>INDEX('Vensim Variables'!$B:$B,MATCH(EPS!$B4272,'Vensim Variables'!$A:$A,0))</f>
        <v>g pollutant</v>
      </c>
      <c r="I4272" t="str">
        <f t="shared" si="132"/>
        <v>N2O</v>
      </c>
      <c r="J4272">
        <f>INDEX(NoSettings!$C:$C,MATCH(EPS!$A4272,NoSettings!$A:$A,0))</f>
        <v>0</v>
      </c>
      <c r="K4272" s="109">
        <f>INDEX(GWP!$C$2:$C$13,MATCH(EPS!I4272,GWP!$B$2:$B$13,0))</f>
        <v>265</v>
      </c>
      <c r="L4272" s="5">
        <f t="shared" si="133"/>
        <v>0</v>
      </c>
    </row>
    <row r="4273" spans="1:12">
      <c r="A4273" t="s">
        <v>5992</v>
      </c>
      <c r="B4273" t="s">
        <v>5</v>
      </c>
      <c r="C4273" t="s">
        <v>1739</v>
      </c>
      <c r="D4273" t="s">
        <v>7016</v>
      </c>
      <c r="E4273" t="s">
        <v>1715</v>
      </c>
      <c r="H4273" t="str">
        <f>INDEX('Vensim Variables'!$B:$B,MATCH(EPS!$B4273,'Vensim Variables'!$A:$A,0))</f>
        <v>g pollutant</v>
      </c>
      <c r="I4273" t="str">
        <f t="shared" si="132"/>
        <v>F gases</v>
      </c>
      <c r="J4273">
        <f>INDEX(NoSettings!$C:$C,MATCH(EPS!$A4273,NoSettings!$A:$A,0))</f>
        <v>0</v>
      </c>
      <c r="K4273" s="109">
        <f>INDEX(GWP!$C$2:$C$13,MATCH(EPS!I4273,GWP!$B$2:$B$13,0))</f>
        <v>1</v>
      </c>
      <c r="L4273" s="5">
        <f t="shared" si="133"/>
        <v>0</v>
      </c>
    </row>
    <row r="4274" spans="1:12">
      <c r="A4274" t="s">
        <v>5993</v>
      </c>
      <c r="B4274" t="s">
        <v>5</v>
      </c>
      <c r="C4274" t="s">
        <v>1739</v>
      </c>
      <c r="D4274" t="s">
        <v>7017</v>
      </c>
      <c r="E4274" t="s">
        <v>1702</v>
      </c>
      <c r="H4274" t="str">
        <f>INDEX('Vensim Variables'!$B:$B,MATCH(EPS!$B4274,'Vensim Variables'!$A:$A,0))</f>
        <v>g pollutant</v>
      </c>
      <c r="I4274" t="str">
        <f t="shared" si="132"/>
        <v>CO2</v>
      </c>
      <c r="J4274">
        <f>INDEX(NoSettings!$C:$C,MATCH(EPS!$A4274,NoSettings!$A:$A,0))</f>
        <v>0</v>
      </c>
      <c r="K4274" s="109">
        <f>INDEX(GWP!$C$2:$C$13,MATCH(EPS!I4274,GWP!$B$2:$B$13,0))</f>
        <v>1</v>
      </c>
      <c r="L4274" s="5">
        <f t="shared" si="133"/>
        <v>0</v>
      </c>
    </row>
    <row r="4275" spans="1:12">
      <c r="A4275" t="s">
        <v>5994</v>
      </c>
      <c r="B4275" t="s">
        <v>5</v>
      </c>
      <c r="C4275" t="s">
        <v>1739</v>
      </c>
      <c r="D4275" t="s">
        <v>7017</v>
      </c>
      <c r="E4275" t="s">
        <v>1705</v>
      </c>
      <c r="H4275" t="str">
        <f>INDEX('Vensim Variables'!$B:$B,MATCH(EPS!$B4275,'Vensim Variables'!$A:$A,0))</f>
        <v>g pollutant</v>
      </c>
      <c r="I4275" t="str">
        <f t="shared" si="132"/>
        <v>VOC</v>
      </c>
      <c r="J4275">
        <f>INDEX(NoSettings!$C:$C,MATCH(EPS!$A4275,NoSettings!$A:$A,0))</f>
        <v>0</v>
      </c>
      <c r="K4275" s="109">
        <f>INDEX(GWP!$C$2:$C$13,MATCH(EPS!I4275,GWP!$B$2:$B$13,0))</f>
        <v>5</v>
      </c>
      <c r="L4275" s="5">
        <f t="shared" si="133"/>
        <v>0</v>
      </c>
    </row>
    <row r="4276" spans="1:12">
      <c r="A4276" t="s">
        <v>5995</v>
      </c>
      <c r="B4276" t="s">
        <v>5</v>
      </c>
      <c r="C4276" t="s">
        <v>1739</v>
      </c>
      <c r="D4276" t="s">
        <v>7017</v>
      </c>
      <c r="E4276" t="s">
        <v>1706</v>
      </c>
      <c r="H4276" t="str">
        <f>INDEX('Vensim Variables'!$B:$B,MATCH(EPS!$B4276,'Vensim Variables'!$A:$A,0))</f>
        <v>g pollutant</v>
      </c>
      <c r="I4276" t="str">
        <f t="shared" si="132"/>
        <v>CO</v>
      </c>
      <c r="J4276">
        <f>INDEX(NoSettings!$C:$C,MATCH(EPS!$A4276,NoSettings!$A:$A,0))</f>
        <v>0</v>
      </c>
      <c r="K4276" s="109">
        <f>INDEX(GWP!$C$2:$C$13,MATCH(EPS!I4276,GWP!$B$2:$B$13,0))</f>
        <v>1.8</v>
      </c>
      <c r="L4276" s="5">
        <f t="shared" si="133"/>
        <v>0</v>
      </c>
    </row>
    <row r="4277" spans="1:12">
      <c r="A4277" t="s">
        <v>5996</v>
      </c>
      <c r="B4277" t="s">
        <v>5</v>
      </c>
      <c r="C4277" t="s">
        <v>1739</v>
      </c>
      <c r="D4277" t="s">
        <v>7017</v>
      </c>
      <c r="E4277" t="s">
        <v>1707</v>
      </c>
      <c r="H4277" t="str">
        <f>INDEX('Vensim Variables'!$B:$B,MATCH(EPS!$B4277,'Vensim Variables'!$A:$A,0))</f>
        <v>g pollutant</v>
      </c>
      <c r="I4277" t="str">
        <f t="shared" si="132"/>
        <v>NOx</v>
      </c>
      <c r="J4277">
        <f>INDEX(NoSettings!$C:$C,MATCH(EPS!$A4277,NoSettings!$A:$A,0))</f>
        <v>0</v>
      </c>
      <c r="K4277" s="109">
        <f>INDEX(GWP!$C$2:$C$13,MATCH(EPS!I4277,GWP!$B$2:$B$13,0))</f>
        <v>-8.1999999999999993</v>
      </c>
      <c r="L4277" s="5">
        <f t="shared" si="133"/>
        <v>0</v>
      </c>
    </row>
    <row r="4278" spans="1:12">
      <c r="A4278" t="s">
        <v>5997</v>
      </c>
      <c r="B4278" t="s">
        <v>5</v>
      </c>
      <c r="C4278" t="s">
        <v>1739</v>
      </c>
      <c r="D4278" t="s">
        <v>7017</v>
      </c>
      <c r="E4278" t="s">
        <v>1708</v>
      </c>
      <c r="H4278" t="str">
        <f>INDEX('Vensim Variables'!$B:$B,MATCH(EPS!$B4278,'Vensim Variables'!$A:$A,0))</f>
        <v>g pollutant</v>
      </c>
      <c r="I4278" t="str">
        <f t="shared" si="132"/>
        <v>PM10</v>
      </c>
      <c r="J4278">
        <f>INDEX(NoSettings!$C:$C,MATCH(EPS!$A4278,NoSettings!$A:$A,0))</f>
        <v>0</v>
      </c>
      <c r="K4278" s="109">
        <f>INDEX(GWP!$C$2:$C$13,MATCH(EPS!I4278,GWP!$B$2:$B$13,0))</f>
        <v>0</v>
      </c>
      <c r="L4278" s="5">
        <f t="shared" si="133"/>
        <v>0</v>
      </c>
    </row>
    <row r="4279" spans="1:12">
      <c r="A4279" t="s">
        <v>5998</v>
      </c>
      <c r="B4279" t="s">
        <v>5</v>
      </c>
      <c r="C4279" t="s">
        <v>1739</v>
      </c>
      <c r="D4279" t="s">
        <v>7017</v>
      </c>
      <c r="E4279" t="s">
        <v>1709</v>
      </c>
      <c r="H4279" t="str">
        <f>INDEX('Vensim Variables'!$B:$B,MATCH(EPS!$B4279,'Vensim Variables'!$A:$A,0))</f>
        <v>g pollutant</v>
      </c>
      <c r="I4279" t="str">
        <f t="shared" si="132"/>
        <v>PM25</v>
      </c>
      <c r="J4279">
        <f>INDEX(NoSettings!$C:$C,MATCH(EPS!$A4279,NoSettings!$A:$A,0))</f>
        <v>0</v>
      </c>
      <c r="K4279" s="109">
        <f>INDEX(GWP!$C$2:$C$13,MATCH(EPS!I4279,GWP!$B$2:$B$13,0))</f>
        <v>0</v>
      </c>
      <c r="L4279" s="5">
        <f t="shared" si="133"/>
        <v>0</v>
      </c>
    </row>
    <row r="4280" spans="1:12">
      <c r="A4280" t="s">
        <v>5999</v>
      </c>
      <c r="B4280" t="s">
        <v>5</v>
      </c>
      <c r="C4280" t="s">
        <v>1739</v>
      </c>
      <c r="D4280" t="s">
        <v>7017</v>
      </c>
      <c r="E4280" t="s">
        <v>1710</v>
      </c>
      <c r="H4280" t="str">
        <f>INDEX('Vensim Variables'!$B:$B,MATCH(EPS!$B4280,'Vensim Variables'!$A:$A,0))</f>
        <v>g pollutant</v>
      </c>
      <c r="I4280" t="str">
        <f t="shared" si="132"/>
        <v>SOx</v>
      </c>
      <c r="J4280">
        <f>INDEX(NoSettings!$C:$C,MATCH(EPS!$A4280,NoSettings!$A:$A,0))</f>
        <v>0</v>
      </c>
      <c r="K4280" s="109">
        <f>INDEX(GWP!$C$2:$C$13,MATCH(EPS!I4280,GWP!$B$2:$B$13,0))</f>
        <v>0</v>
      </c>
      <c r="L4280" s="5">
        <f t="shared" si="133"/>
        <v>0</v>
      </c>
    </row>
    <row r="4281" spans="1:12">
      <c r="A4281" t="s">
        <v>6000</v>
      </c>
      <c r="B4281" t="s">
        <v>5</v>
      </c>
      <c r="C4281" t="s">
        <v>1739</v>
      </c>
      <c r="D4281" t="s">
        <v>7017</v>
      </c>
      <c r="E4281" t="s">
        <v>1711</v>
      </c>
      <c r="H4281" t="str">
        <f>INDEX('Vensim Variables'!$B:$B,MATCH(EPS!$B4281,'Vensim Variables'!$A:$A,0))</f>
        <v>g pollutant</v>
      </c>
      <c r="I4281" t="str">
        <f t="shared" si="132"/>
        <v>BC</v>
      </c>
      <c r="J4281">
        <f>INDEX(NoSettings!$C:$C,MATCH(EPS!$A4281,NoSettings!$A:$A,0))</f>
        <v>0</v>
      </c>
      <c r="K4281" s="109">
        <f>INDEX(GWP!$C$2:$C$13,MATCH(EPS!I4281,GWP!$B$2:$B$13,0))</f>
        <v>345</v>
      </c>
      <c r="L4281" s="5">
        <f t="shared" si="133"/>
        <v>0</v>
      </c>
    </row>
    <row r="4282" spans="1:12">
      <c r="A4282" t="s">
        <v>6001</v>
      </c>
      <c r="B4282" t="s">
        <v>5</v>
      </c>
      <c r="C4282" t="s">
        <v>1739</v>
      </c>
      <c r="D4282" t="s">
        <v>7017</v>
      </c>
      <c r="E4282" t="s">
        <v>1712</v>
      </c>
      <c r="H4282" t="str">
        <f>INDEX('Vensim Variables'!$B:$B,MATCH(EPS!$B4282,'Vensim Variables'!$A:$A,0))</f>
        <v>g pollutant</v>
      </c>
      <c r="I4282" t="str">
        <f t="shared" si="132"/>
        <v>OC</v>
      </c>
      <c r="J4282">
        <f>INDEX(NoSettings!$C:$C,MATCH(EPS!$A4282,NoSettings!$A:$A,0))</f>
        <v>0</v>
      </c>
      <c r="K4282" s="109">
        <f>INDEX(GWP!$C$2:$C$13,MATCH(EPS!I4282,GWP!$B$2:$B$13,0))</f>
        <v>-46</v>
      </c>
      <c r="L4282" s="5">
        <f t="shared" si="133"/>
        <v>0</v>
      </c>
    </row>
    <row r="4283" spans="1:12">
      <c r="A4283" t="s">
        <v>6002</v>
      </c>
      <c r="B4283" t="s">
        <v>5</v>
      </c>
      <c r="C4283" t="s">
        <v>1739</v>
      </c>
      <c r="D4283" t="s">
        <v>7017</v>
      </c>
      <c r="E4283" t="s">
        <v>1713</v>
      </c>
      <c r="H4283" t="str">
        <f>INDEX('Vensim Variables'!$B:$B,MATCH(EPS!$B4283,'Vensim Variables'!$A:$A,0))</f>
        <v>g pollutant</v>
      </c>
      <c r="I4283" t="str">
        <f t="shared" si="132"/>
        <v>CH4</v>
      </c>
      <c r="J4283">
        <f>INDEX(NoSettings!$C:$C,MATCH(EPS!$A4283,NoSettings!$A:$A,0))</f>
        <v>0</v>
      </c>
      <c r="K4283" s="109">
        <f>INDEX(GWP!$C$2:$C$13,MATCH(EPS!I4283,GWP!$B$2:$B$13,0))</f>
        <v>28</v>
      </c>
      <c r="L4283" s="5">
        <f t="shared" si="133"/>
        <v>0</v>
      </c>
    </row>
    <row r="4284" spans="1:12">
      <c r="A4284" t="s">
        <v>6003</v>
      </c>
      <c r="B4284" t="s">
        <v>5</v>
      </c>
      <c r="C4284" t="s">
        <v>1739</v>
      </c>
      <c r="D4284" t="s">
        <v>7017</v>
      </c>
      <c r="E4284" t="s">
        <v>1714</v>
      </c>
      <c r="H4284" t="str">
        <f>INDEX('Vensim Variables'!$B:$B,MATCH(EPS!$B4284,'Vensim Variables'!$A:$A,0))</f>
        <v>g pollutant</v>
      </c>
      <c r="I4284" t="str">
        <f t="shared" si="132"/>
        <v>N2O</v>
      </c>
      <c r="J4284">
        <f>INDEX(NoSettings!$C:$C,MATCH(EPS!$A4284,NoSettings!$A:$A,0))</f>
        <v>0</v>
      </c>
      <c r="K4284" s="109">
        <f>INDEX(GWP!$C$2:$C$13,MATCH(EPS!I4284,GWP!$B$2:$B$13,0))</f>
        <v>265</v>
      </c>
      <c r="L4284" s="5">
        <f t="shared" si="133"/>
        <v>0</v>
      </c>
    </row>
    <row r="4285" spans="1:12">
      <c r="A4285" t="s">
        <v>6004</v>
      </c>
      <c r="B4285" t="s">
        <v>5</v>
      </c>
      <c r="C4285" t="s">
        <v>1739</v>
      </c>
      <c r="D4285" t="s">
        <v>7017</v>
      </c>
      <c r="E4285" t="s">
        <v>1715</v>
      </c>
      <c r="H4285" t="str">
        <f>INDEX('Vensim Variables'!$B:$B,MATCH(EPS!$B4285,'Vensim Variables'!$A:$A,0))</f>
        <v>g pollutant</v>
      </c>
      <c r="I4285" t="str">
        <f t="shared" si="132"/>
        <v>F gases</v>
      </c>
      <c r="J4285">
        <f>INDEX(NoSettings!$C:$C,MATCH(EPS!$A4285,NoSettings!$A:$A,0))</f>
        <v>0</v>
      </c>
      <c r="K4285" s="109">
        <f>INDEX(GWP!$C$2:$C$13,MATCH(EPS!I4285,GWP!$B$2:$B$13,0))</f>
        <v>1</v>
      </c>
      <c r="L4285" s="5">
        <f t="shared" si="133"/>
        <v>0</v>
      </c>
    </row>
    <row r="4286" spans="1:12">
      <c r="A4286" t="s">
        <v>6005</v>
      </c>
      <c r="B4286" t="s">
        <v>5</v>
      </c>
      <c r="C4286" t="s">
        <v>1739</v>
      </c>
      <c r="D4286" t="s">
        <v>7018</v>
      </c>
      <c r="E4286" t="s">
        <v>1702</v>
      </c>
      <c r="H4286" t="str">
        <f>INDEX('Vensim Variables'!$B:$B,MATCH(EPS!$B4286,'Vensim Variables'!$A:$A,0))</f>
        <v>g pollutant</v>
      </c>
      <c r="I4286" t="str">
        <f t="shared" si="132"/>
        <v>CO2</v>
      </c>
      <c r="J4286">
        <f>INDEX(NoSettings!$C:$C,MATCH(EPS!$A4286,NoSettings!$A:$A,0))</f>
        <v>0</v>
      </c>
      <c r="K4286" s="109">
        <f>INDEX(GWP!$C$2:$C$13,MATCH(EPS!I4286,GWP!$B$2:$B$13,0))</f>
        <v>1</v>
      </c>
      <c r="L4286" s="5">
        <f t="shared" si="133"/>
        <v>0</v>
      </c>
    </row>
    <row r="4287" spans="1:12">
      <c r="A4287" t="s">
        <v>6006</v>
      </c>
      <c r="B4287" t="s">
        <v>5</v>
      </c>
      <c r="C4287" t="s">
        <v>1739</v>
      </c>
      <c r="D4287" t="s">
        <v>7018</v>
      </c>
      <c r="E4287" t="s">
        <v>1705</v>
      </c>
      <c r="H4287" t="str">
        <f>INDEX('Vensim Variables'!$B:$B,MATCH(EPS!$B4287,'Vensim Variables'!$A:$A,0))</f>
        <v>g pollutant</v>
      </c>
      <c r="I4287" t="str">
        <f t="shared" si="132"/>
        <v>VOC</v>
      </c>
      <c r="J4287">
        <f>INDEX(NoSettings!$C:$C,MATCH(EPS!$A4287,NoSettings!$A:$A,0))</f>
        <v>0</v>
      </c>
      <c r="K4287" s="109">
        <f>INDEX(GWP!$C$2:$C$13,MATCH(EPS!I4287,GWP!$B$2:$B$13,0))</f>
        <v>5</v>
      </c>
      <c r="L4287" s="5">
        <f t="shared" si="133"/>
        <v>0</v>
      </c>
    </row>
    <row r="4288" spans="1:12">
      <c r="A4288" t="s">
        <v>6007</v>
      </c>
      <c r="B4288" t="s">
        <v>5</v>
      </c>
      <c r="C4288" t="s">
        <v>1739</v>
      </c>
      <c r="D4288" t="s">
        <v>7018</v>
      </c>
      <c r="E4288" t="s">
        <v>1706</v>
      </c>
      <c r="H4288" t="str">
        <f>INDEX('Vensim Variables'!$B:$B,MATCH(EPS!$B4288,'Vensim Variables'!$A:$A,0))</f>
        <v>g pollutant</v>
      </c>
      <c r="I4288" t="str">
        <f t="shared" si="132"/>
        <v>CO</v>
      </c>
      <c r="J4288">
        <f>INDEX(NoSettings!$C:$C,MATCH(EPS!$A4288,NoSettings!$A:$A,0))</f>
        <v>0</v>
      </c>
      <c r="K4288" s="109">
        <f>INDEX(GWP!$C$2:$C$13,MATCH(EPS!I4288,GWP!$B$2:$B$13,0))</f>
        <v>1.8</v>
      </c>
      <c r="L4288" s="5">
        <f t="shared" si="133"/>
        <v>0</v>
      </c>
    </row>
    <row r="4289" spans="1:12">
      <c r="A4289" t="s">
        <v>6008</v>
      </c>
      <c r="B4289" t="s">
        <v>5</v>
      </c>
      <c r="C4289" t="s">
        <v>1739</v>
      </c>
      <c r="D4289" t="s">
        <v>7018</v>
      </c>
      <c r="E4289" t="s">
        <v>1707</v>
      </c>
      <c r="H4289" t="str">
        <f>INDEX('Vensim Variables'!$B:$B,MATCH(EPS!$B4289,'Vensim Variables'!$A:$A,0))</f>
        <v>g pollutant</v>
      </c>
      <c r="I4289" t="str">
        <f t="shared" si="132"/>
        <v>NOx</v>
      </c>
      <c r="J4289">
        <f>INDEX(NoSettings!$C:$C,MATCH(EPS!$A4289,NoSettings!$A:$A,0))</f>
        <v>0</v>
      </c>
      <c r="K4289" s="109">
        <f>INDEX(GWP!$C$2:$C$13,MATCH(EPS!I4289,GWP!$B$2:$B$13,0))</f>
        <v>-8.1999999999999993</v>
      </c>
      <c r="L4289" s="5">
        <f t="shared" si="133"/>
        <v>0</v>
      </c>
    </row>
    <row r="4290" spans="1:12">
      <c r="A4290" t="s">
        <v>6009</v>
      </c>
      <c r="B4290" t="s">
        <v>5</v>
      </c>
      <c r="C4290" t="s">
        <v>1739</v>
      </c>
      <c r="D4290" t="s">
        <v>7018</v>
      </c>
      <c r="E4290" t="s">
        <v>1708</v>
      </c>
      <c r="H4290" t="str">
        <f>INDEX('Vensim Variables'!$B:$B,MATCH(EPS!$B4290,'Vensim Variables'!$A:$A,0))</f>
        <v>g pollutant</v>
      </c>
      <c r="I4290" t="str">
        <f t="shared" si="132"/>
        <v>PM10</v>
      </c>
      <c r="J4290">
        <f>INDEX(NoSettings!$C:$C,MATCH(EPS!$A4290,NoSettings!$A:$A,0))</f>
        <v>0</v>
      </c>
      <c r="K4290" s="109">
        <f>INDEX(GWP!$C$2:$C$13,MATCH(EPS!I4290,GWP!$B$2:$B$13,0))</f>
        <v>0</v>
      </c>
      <c r="L4290" s="5">
        <f t="shared" si="133"/>
        <v>0</v>
      </c>
    </row>
    <row r="4291" spans="1:12">
      <c r="A4291" t="s">
        <v>6010</v>
      </c>
      <c r="B4291" t="s">
        <v>5</v>
      </c>
      <c r="C4291" t="s">
        <v>1739</v>
      </c>
      <c r="D4291" t="s">
        <v>7018</v>
      </c>
      <c r="E4291" t="s">
        <v>1709</v>
      </c>
      <c r="H4291" t="str">
        <f>INDEX('Vensim Variables'!$B:$B,MATCH(EPS!$B4291,'Vensim Variables'!$A:$A,0))</f>
        <v>g pollutant</v>
      </c>
      <c r="I4291" t="str">
        <f t="shared" ref="I4291:I4354" si="134">IF(OR(C4291="CO2",C4291="CH4",C4291="N2O",C4291="F gases",C4291="VOC",C4291="CO",C4291="NOx",C4291="PM10",C4291="PM25",C4291="SOx",C4291="BC",C4291="OC"),C4291,IF(OR(D4291="CO2",D4291="CH4",D4291="N2O",D4291="F gases",D4291="VOC",D4291="CO",D4291="NOx",D4291="PM10",D4291="PM25",D4291="SOx",D4291="BC",D4291="OC"),D4291,IF(OR(E4291="CO2",E4291="CH4",E4291="N2O",E4291="F gases",E4291="VOC",E4291="CO",E4291="NOx",E4291="PM10",E4291="PM25",E4291="SOx",E4291="BC",E4291="OC"),E4291,"NA")))</f>
        <v>PM25</v>
      </c>
      <c r="J4291">
        <f>INDEX(NoSettings!$C:$C,MATCH(EPS!$A4291,NoSettings!$A:$A,0))</f>
        <v>0</v>
      </c>
      <c r="K4291" s="109">
        <f>INDEX(GWP!$C$2:$C$13,MATCH(EPS!I4291,GWP!$B$2:$B$13,0))</f>
        <v>0</v>
      </c>
      <c r="L4291" s="5">
        <f t="shared" ref="L4291:L4354" si="135">IF(H4291="g pollutant",K4291*J4291/10^12,IF(H4291="MMTCO2e",J4291,IF(H4291="MWh",J4291,0)))</f>
        <v>0</v>
      </c>
    </row>
    <row r="4292" spans="1:12">
      <c r="A4292" t="s">
        <v>6011</v>
      </c>
      <c r="B4292" t="s">
        <v>5</v>
      </c>
      <c r="C4292" t="s">
        <v>1739</v>
      </c>
      <c r="D4292" t="s">
        <v>7018</v>
      </c>
      <c r="E4292" t="s">
        <v>1710</v>
      </c>
      <c r="H4292" t="str">
        <f>INDEX('Vensim Variables'!$B:$B,MATCH(EPS!$B4292,'Vensim Variables'!$A:$A,0))</f>
        <v>g pollutant</v>
      </c>
      <c r="I4292" t="str">
        <f t="shared" si="134"/>
        <v>SOx</v>
      </c>
      <c r="J4292">
        <f>INDEX(NoSettings!$C:$C,MATCH(EPS!$A4292,NoSettings!$A:$A,0))</f>
        <v>0</v>
      </c>
      <c r="K4292" s="109">
        <f>INDEX(GWP!$C$2:$C$13,MATCH(EPS!I4292,GWP!$B$2:$B$13,0))</f>
        <v>0</v>
      </c>
      <c r="L4292" s="5">
        <f t="shared" si="135"/>
        <v>0</v>
      </c>
    </row>
    <row r="4293" spans="1:12">
      <c r="A4293" t="s">
        <v>6012</v>
      </c>
      <c r="B4293" t="s">
        <v>5</v>
      </c>
      <c r="C4293" t="s">
        <v>1739</v>
      </c>
      <c r="D4293" t="s">
        <v>7018</v>
      </c>
      <c r="E4293" t="s">
        <v>1711</v>
      </c>
      <c r="H4293" t="str">
        <f>INDEX('Vensim Variables'!$B:$B,MATCH(EPS!$B4293,'Vensim Variables'!$A:$A,0))</f>
        <v>g pollutant</v>
      </c>
      <c r="I4293" t="str">
        <f t="shared" si="134"/>
        <v>BC</v>
      </c>
      <c r="J4293">
        <f>INDEX(NoSettings!$C:$C,MATCH(EPS!$A4293,NoSettings!$A:$A,0))</f>
        <v>0</v>
      </c>
      <c r="K4293" s="109">
        <f>INDEX(GWP!$C$2:$C$13,MATCH(EPS!I4293,GWP!$B$2:$B$13,0))</f>
        <v>345</v>
      </c>
      <c r="L4293" s="5">
        <f t="shared" si="135"/>
        <v>0</v>
      </c>
    </row>
    <row r="4294" spans="1:12">
      <c r="A4294" t="s">
        <v>6013</v>
      </c>
      <c r="B4294" t="s">
        <v>5</v>
      </c>
      <c r="C4294" t="s">
        <v>1739</v>
      </c>
      <c r="D4294" t="s">
        <v>7018</v>
      </c>
      <c r="E4294" t="s">
        <v>1712</v>
      </c>
      <c r="H4294" t="str">
        <f>INDEX('Vensim Variables'!$B:$B,MATCH(EPS!$B4294,'Vensim Variables'!$A:$A,0))</f>
        <v>g pollutant</v>
      </c>
      <c r="I4294" t="str">
        <f t="shared" si="134"/>
        <v>OC</v>
      </c>
      <c r="J4294">
        <f>INDEX(NoSettings!$C:$C,MATCH(EPS!$A4294,NoSettings!$A:$A,0))</f>
        <v>0</v>
      </c>
      <c r="K4294" s="109">
        <f>INDEX(GWP!$C$2:$C$13,MATCH(EPS!I4294,GWP!$B$2:$B$13,0))</f>
        <v>-46</v>
      </c>
      <c r="L4294" s="5">
        <f t="shared" si="135"/>
        <v>0</v>
      </c>
    </row>
    <row r="4295" spans="1:12">
      <c r="A4295" t="s">
        <v>6014</v>
      </c>
      <c r="B4295" t="s">
        <v>5</v>
      </c>
      <c r="C4295" t="s">
        <v>1739</v>
      </c>
      <c r="D4295" t="s">
        <v>7018</v>
      </c>
      <c r="E4295" t="s">
        <v>1713</v>
      </c>
      <c r="H4295" t="str">
        <f>INDEX('Vensim Variables'!$B:$B,MATCH(EPS!$B4295,'Vensim Variables'!$A:$A,0))</f>
        <v>g pollutant</v>
      </c>
      <c r="I4295" t="str">
        <f t="shared" si="134"/>
        <v>CH4</v>
      </c>
      <c r="J4295">
        <f>INDEX(NoSettings!$C:$C,MATCH(EPS!$A4295,NoSettings!$A:$A,0))</f>
        <v>0</v>
      </c>
      <c r="K4295" s="109">
        <f>INDEX(GWP!$C$2:$C$13,MATCH(EPS!I4295,GWP!$B$2:$B$13,0))</f>
        <v>28</v>
      </c>
      <c r="L4295" s="5">
        <f t="shared" si="135"/>
        <v>0</v>
      </c>
    </row>
    <row r="4296" spans="1:12">
      <c r="A4296" t="s">
        <v>6015</v>
      </c>
      <c r="B4296" t="s">
        <v>5</v>
      </c>
      <c r="C4296" t="s">
        <v>1739</v>
      </c>
      <c r="D4296" t="s">
        <v>7018</v>
      </c>
      <c r="E4296" t="s">
        <v>1714</v>
      </c>
      <c r="H4296" t="str">
        <f>INDEX('Vensim Variables'!$B:$B,MATCH(EPS!$B4296,'Vensim Variables'!$A:$A,0))</f>
        <v>g pollutant</v>
      </c>
      <c r="I4296" t="str">
        <f t="shared" si="134"/>
        <v>N2O</v>
      </c>
      <c r="J4296">
        <f>INDEX(NoSettings!$C:$C,MATCH(EPS!$A4296,NoSettings!$A:$A,0))</f>
        <v>0</v>
      </c>
      <c r="K4296" s="109">
        <f>INDEX(GWP!$C$2:$C$13,MATCH(EPS!I4296,GWP!$B$2:$B$13,0))</f>
        <v>265</v>
      </c>
      <c r="L4296" s="5">
        <f t="shared" si="135"/>
        <v>0</v>
      </c>
    </row>
    <row r="4297" spans="1:12">
      <c r="A4297" t="s">
        <v>6016</v>
      </c>
      <c r="B4297" t="s">
        <v>5</v>
      </c>
      <c r="C4297" t="s">
        <v>1739</v>
      </c>
      <c r="D4297" t="s">
        <v>7018</v>
      </c>
      <c r="E4297" t="s">
        <v>1715</v>
      </c>
      <c r="H4297" t="str">
        <f>INDEX('Vensim Variables'!$B:$B,MATCH(EPS!$B4297,'Vensim Variables'!$A:$A,0))</f>
        <v>g pollutant</v>
      </c>
      <c r="I4297" t="str">
        <f t="shared" si="134"/>
        <v>F gases</v>
      </c>
      <c r="J4297">
        <f>INDEX(NoSettings!$C:$C,MATCH(EPS!$A4297,NoSettings!$A:$A,0))</f>
        <v>0</v>
      </c>
      <c r="K4297" s="109">
        <f>INDEX(GWP!$C$2:$C$13,MATCH(EPS!I4297,GWP!$B$2:$B$13,0))</f>
        <v>1</v>
      </c>
      <c r="L4297" s="5">
        <f t="shared" si="135"/>
        <v>0</v>
      </c>
    </row>
    <row r="4298" spans="1:12">
      <c r="A4298" t="s">
        <v>6017</v>
      </c>
      <c r="B4298" t="s">
        <v>5</v>
      </c>
      <c r="C4298" t="s">
        <v>1739</v>
      </c>
      <c r="D4298" t="s">
        <v>7019</v>
      </c>
      <c r="E4298" t="s">
        <v>1702</v>
      </c>
      <c r="H4298" t="str">
        <f>INDEX('Vensim Variables'!$B:$B,MATCH(EPS!$B4298,'Vensim Variables'!$A:$A,0))</f>
        <v>g pollutant</v>
      </c>
      <c r="I4298" t="str">
        <f t="shared" si="134"/>
        <v>CO2</v>
      </c>
      <c r="J4298">
        <f>INDEX(NoSettings!$C:$C,MATCH(EPS!$A4298,NoSettings!$A:$A,0))</f>
        <v>0</v>
      </c>
      <c r="K4298" s="109">
        <f>INDEX(GWP!$C$2:$C$13,MATCH(EPS!I4298,GWP!$B$2:$B$13,0))</f>
        <v>1</v>
      </c>
      <c r="L4298" s="5">
        <f t="shared" si="135"/>
        <v>0</v>
      </c>
    </row>
    <row r="4299" spans="1:12">
      <c r="A4299" t="s">
        <v>6018</v>
      </c>
      <c r="B4299" t="s">
        <v>5</v>
      </c>
      <c r="C4299" t="s">
        <v>1739</v>
      </c>
      <c r="D4299" t="s">
        <v>7019</v>
      </c>
      <c r="E4299" t="s">
        <v>1705</v>
      </c>
      <c r="H4299" t="str">
        <f>INDEX('Vensim Variables'!$B:$B,MATCH(EPS!$B4299,'Vensim Variables'!$A:$A,0))</f>
        <v>g pollutant</v>
      </c>
      <c r="I4299" t="str">
        <f t="shared" si="134"/>
        <v>VOC</v>
      </c>
      <c r="J4299">
        <f>INDEX(NoSettings!$C:$C,MATCH(EPS!$A4299,NoSettings!$A:$A,0))</f>
        <v>0</v>
      </c>
      <c r="K4299" s="109">
        <f>INDEX(GWP!$C$2:$C$13,MATCH(EPS!I4299,GWP!$B$2:$B$13,0))</f>
        <v>5</v>
      </c>
      <c r="L4299" s="5">
        <f t="shared" si="135"/>
        <v>0</v>
      </c>
    </row>
    <row r="4300" spans="1:12">
      <c r="A4300" t="s">
        <v>6019</v>
      </c>
      <c r="B4300" t="s">
        <v>5</v>
      </c>
      <c r="C4300" t="s">
        <v>1739</v>
      </c>
      <c r="D4300" t="s">
        <v>7019</v>
      </c>
      <c r="E4300" t="s">
        <v>1706</v>
      </c>
      <c r="H4300" t="str">
        <f>INDEX('Vensim Variables'!$B:$B,MATCH(EPS!$B4300,'Vensim Variables'!$A:$A,0))</f>
        <v>g pollutant</v>
      </c>
      <c r="I4300" t="str">
        <f t="shared" si="134"/>
        <v>CO</v>
      </c>
      <c r="J4300">
        <f>INDEX(NoSettings!$C:$C,MATCH(EPS!$A4300,NoSettings!$A:$A,0))</f>
        <v>0</v>
      </c>
      <c r="K4300" s="109">
        <f>INDEX(GWP!$C$2:$C$13,MATCH(EPS!I4300,GWP!$B$2:$B$13,0))</f>
        <v>1.8</v>
      </c>
      <c r="L4300" s="5">
        <f t="shared" si="135"/>
        <v>0</v>
      </c>
    </row>
    <row r="4301" spans="1:12">
      <c r="A4301" t="s">
        <v>6020</v>
      </c>
      <c r="B4301" t="s">
        <v>5</v>
      </c>
      <c r="C4301" t="s">
        <v>1739</v>
      </c>
      <c r="D4301" t="s">
        <v>7019</v>
      </c>
      <c r="E4301" t="s">
        <v>1707</v>
      </c>
      <c r="H4301" t="str">
        <f>INDEX('Vensim Variables'!$B:$B,MATCH(EPS!$B4301,'Vensim Variables'!$A:$A,0))</f>
        <v>g pollutant</v>
      </c>
      <c r="I4301" t="str">
        <f t="shared" si="134"/>
        <v>NOx</v>
      </c>
      <c r="J4301">
        <f>INDEX(NoSettings!$C:$C,MATCH(EPS!$A4301,NoSettings!$A:$A,0))</f>
        <v>0</v>
      </c>
      <c r="K4301" s="109">
        <f>INDEX(GWP!$C$2:$C$13,MATCH(EPS!I4301,GWP!$B$2:$B$13,0))</f>
        <v>-8.1999999999999993</v>
      </c>
      <c r="L4301" s="5">
        <f t="shared" si="135"/>
        <v>0</v>
      </c>
    </row>
    <row r="4302" spans="1:12">
      <c r="A4302" t="s">
        <v>6021</v>
      </c>
      <c r="B4302" t="s">
        <v>5</v>
      </c>
      <c r="C4302" t="s">
        <v>1739</v>
      </c>
      <c r="D4302" t="s">
        <v>7019</v>
      </c>
      <c r="E4302" t="s">
        <v>1708</v>
      </c>
      <c r="H4302" t="str">
        <f>INDEX('Vensim Variables'!$B:$B,MATCH(EPS!$B4302,'Vensim Variables'!$A:$A,0))</f>
        <v>g pollutant</v>
      </c>
      <c r="I4302" t="str">
        <f t="shared" si="134"/>
        <v>PM10</v>
      </c>
      <c r="J4302">
        <f>INDEX(NoSettings!$C:$C,MATCH(EPS!$A4302,NoSettings!$A:$A,0))</f>
        <v>0</v>
      </c>
      <c r="K4302" s="109">
        <f>INDEX(GWP!$C$2:$C$13,MATCH(EPS!I4302,GWP!$B$2:$B$13,0))</f>
        <v>0</v>
      </c>
      <c r="L4302" s="5">
        <f t="shared" si="135"/>
        <v>0</v>
      </c>
    </row>
    <row r="4303" spans="1:12">
      <c r="A4303" t="s">
        <v>6022</v>
      </c>
      <c r="B4303" t="s">
        <v>5</v>
      </c>
      <c r="C4303" t="s">
        <v>1739</v>
      </c>
      <c r="D4303" t="s">
        <v>7019</v>
      </c>
      <c r="E4303" t="s">
        <v>1709</v>
      </c>
      <c r="H4303" t="str">
        <f>INDEX('Vensim Variables'!$B:$B,MATCH(EPS!$B4303,'Vensim Variables'!$A:$A,0))</f>
        <v>g pollutant</v>
      </c>
      <c r="I4303" t="str">
        <f t="shared" si="134"/>
        <v>PM25</v>
      </c>
      <c r="J4303">
        <f>INDEX(NoSettings!$C:$C,MATCH(EPS!$A4303,NoSettings!$A:$A,0))</f>
        <v>0</v>
      </c>
      <c r="K4303" s="109">
        <f>INDEX(GWP!$C$2:$C$13,MATCH(EPS!I4303,GWP!$B$2:$B$13,0))</f>
        <v>0</v>
      </c>
      <c r="L4303" s="5">
        <f t="shared" si="135"/>
        <v>0</v>
      </c>
    </row>
    <row r="4304" spans="1:12">
      <c r="A4304" t="s">
        <v>6023</v>
      </c>
      <c r="B4304" t="s">
        <v>5</v>
      </c>
      <c r="C4304" t="s">
        <v>1739</v>
      </c>
      <c r="D4304" t="s">
        <v>7019</v>
      </c>
      <c r="E4304" t="s">
        <v>1710</v>
      </c>
      <c r="H4304" t="str">
        <f>INDEX('Vensim Variables'!$B:$B,MATCH(EPS!$B4304,'Vensim Variables'!$A:$A,0))</f>
        <v>g pollutant</v>
      </c>
      <c r="I4304" t="str">
        <f t="shared" si="134"/>
        <v>SOx</v>
      </c>
      <c r="J4304">
        <f>INDEX(NoSettings!$C:$C,MATCH(EPS!$A4304,NoSettings!$A:$A,0))</f>
        <v>0</v>
      </c>
      <c r="K4304" s="109">
        <f>INDEX(GWP!$C$2:$C$13,MATCH(EPS!I4304,GWP!$B$2:$B$13,0))</f>
        <v>0</v>
      </c>
      <c r="L4304" s="5">
        <f t="shared" si="135"/>
        <v>0</v>
      </c>
    </row>
    <row r="4305" spans="1:12">
      <c r="A4305" t="s">
        <v>6024</v>
      </c>
      <c r="B4305" t="s">
        <v>5</v>
      </c>
      <c r="C4305" t="s">
        <v>1739</v>
      </c>
      <c r="D4305" t="s">
        <v>7019</v>
      </c>
      <c r="E4305" t="s">
        <v>1711</v>
      </c>
      <c r="H4305" t="str">
        <f>INDEX('Vensim Variables'!$B:$B,MATCH(EPS!$B4305,'Vensim Variables'!$A:$A,0))</f>
        <v>g pollutant</v>
      </c>
      <c r="I4305" t="str">
        <f t="shared" si="134"/>
        <v>BC</v>
      </c>
      <c r="J4305">
        <f>INDEX(NoSettings!$C:$C,MATCH(EPS!$A4305,NoSettings!$A:$A,0))</f>
        <v>0</v>
      </c>
      <c r="K4305" s="109">
        <f>INDEX(GWP!$C$2:$C$13,MATCH(EPS!I4305,GWP!$B$2:$B$13,0))</f>
        <v>345</v>
      </c>
      <c r="L4305" s="5">
        <f t="shared" si="135"/>
        <v>0</v>
      </c>
    </row>
    <row r="4306" spans="1:12">
      <c r="A4306" t="s">
        <v>6025</v>
      </c>
      <c r="B4306" t="s">
        <v>5</v>
      </c>
      <c r="C4306" t="s">
        <v>1739</v>
      </c>
      <c r="D4306" t="s">
        <v>7019</v>
      </c>
      <c r="E4306" t="s">
        <v>1712</v>
      </c>
      <c r="H4306" t="str">
        <f>INDEX('Vensim Variables'!$B:$B,MATCH(EPS!$B4306,'Vensim Variables'!$A:$A,0))</f>
        <v>g pollutant</v>
      </c>
      <c r="I4306" t="str">
        <f t="shared" si="134"/>
        <v>OC</v>
      </c>
      <c r="J4306">
        <f>INDEX(NoSettings!$C:$C,MATCH(EPS!$A4306,NoSettings!$A:$A,0))</f>
        <v>0</v>
      </c>
      <c r="K4306" s="109">
        <f>INDEX(GWP!$C$2:$C$13,MATCH(EPS!I4306,GWP!$B$2:$B$13,0))</f>
        <v>-46</v>
      </c>
      <c r="L4306" s="5">
        <f t="shared" si="135"/>
        <v>0</v>
      </c>
    </row>
    <row r="4307" spans="1:12">
      <c r="A4307" t="s">
        <v>6026</v>
      </c>
      <c r="B4307" t="s">
        <v>5</v>
      </c>
      <c r="C4307" t="s">
        <v>1739</v>
      </c>
      <c r="D4307" t="s">
        <v>7019</v>
      </c>
      <c r="E4307" t="s">
        <v>1713</v>
      </c>
      <c r="H4307" t="str">
        <f>INDEX('Vensim Variables'!$B:$B,MATCH(EPS!$B4307,'Vensim Variables'!$A:$A,0))</f>
        <v>g pollutant</v>
      </c>
      <c r="I4307" t="str">
        <f t="shared" si="134"/>
        <v>CH4</v>
      </c>
      <c r="J4307">
        <f>INDEX(NoSettings!$C:$C,MATCH(EPS!$A4307,NoSettings!$A:$A,0))</f>
        <v>0</v>
      </c>
      <c r="K4307" s="109">
        <f>INDEX(GWP!$C$2:$C$13,MATCH(EPS!I4307,GWP!$B$2:$B$13,0))</f>
        <v>28</v>
      </c>
      <c r="L4307" s="5">
        <f t="shared" si="135"/>
        <v>0</v>
      </c>
    </row>
    <row r="4308" spans="1:12">
      <c r="A4308" t="s">
        <v>6027</v>
      </c>
      <c r="B4308" t="s">
        <v>5</v>
      </c>
      <c r="C4308" t="s">
        <v>1739</v>
      </c>
      <c r="D4308" t="s">
        <v>7019</v>
      </c>
      <c r="E4308" t="s">
        <v>1714</v>
      </c>
      <c r="H4308" t="str">
        <f>INDEX('Vensim Variables'!$B:$B,MATCH(EPS!$B4308,'Vensim Variables'!$A:$A,0))</f>
        <v>g pollutant</v>
      </c>
      <c r="I4308" t="str">
        <f t="shared" si="134"/>
        <v>N2O</v>
      </c>
      <c r="J4308">
        <f>INDEX(NoSettings!$C:$C,MATCH(EPS!$A4308,NoSettings!$A:$A,0))</f>
        <v>0</v>
      </c>
      <c r="K4308" s="109">
        <f>INDEX(GWP!$C$2:$C$13,MATCH(EPS!I4308,GWP!$B$2:$B$13,0))</f>
        <v>265</v>
      </c>
      <c r="L4308" s="5">
        <f t="shared" si="135"/>
        <v>0</v>
      </c>
    </row>
    <row r="4309" spans="1:12">
      <c r="A4309" t="s">
        <v>6028</v>
      </c>
      <c r="B4309" t="s">
        <v>5</v>
      </c>
      <c r="C4309" t="s">
        <v>1739</v>
      </c>
      <c r="D4309" t="s">
        <v>7019</v>
      </c>
      <c r="E4309" t="s">
        <v>1715</v>
      </c>
      <c r="H4309" t="str">
        <f>INDEX('Vensim Variables'!$B:$B,MATCH(EPS!$B4309,'Vensim Variables'!$A:$A,0))</f>
        <v>g pollutant</v>
      </c>
      <c r="I4309" t="str">
        <f t="shared" si="134"/>
        <v>F gases</v>
      </c>
      <c r="J4309">
        <f>INDEX(NoSettings!$C:$C,MATCH(EPS!$A4309,NoSettings!$A:$A,0))</f>
        <v>0</v>
      </c>
      <c r="K4309" s="109">
        <f>INDEX(GWP!$C$2:$C$13,MATCH(EPS!I4309,GWP!$B$2:$B$13,0))</f>
        <v>1</v>
      </c>
      <c r="L4309" s="5">
        <f t="shared" si="135"/>
        <v>0</v>
      </c>
    </row>
    <row r="4310" spans="1:12">
      <c r="A4310" t="s">
        <v>6029</v>
      </c>
      <c r="B4310" t="s">
        <v>5</v>
      </c>
      <c r="C4310" t="s">
        <v>1739</v>
      </c>
      <c r="D4310" t="s">
        <v>7020</v>
      </c>
      <c r="E4310" t="s">
        <v>1702</v>
      </c>
      <c r="H4310" t="str">
        <f>INDEX('Vensim Variables'!$B:$B,MATCH(EPS!$B4310,'Vensim Variables'!$A:$A,0))</f>
        <v>g pollutant</v>
      </c>
      <c r="I4310" t="str">
        <f t="shared" si="134"/>
        <v>CO2</v>
      </c>
      <c r="J4310">
        <f>INDEX(NoSettings!$C:$C,MATCH(EPS!$A4310,NoSettings!$A:$A,0))</f>
        <v>74738500000</v>
      </c>
      <c r="K4310" s="109">
        <f>INDEX(GWP!$C$2:$C$13,MATCH(EPS!I4310,GWP!$B$2:$B$13,0))</f>
        <v>1</v>
      </c>
      <c r="L4310" s="5">
        <f t="shared" si="135"/>
        <v>7.4738499999999999E-2</v>
      </c>
    </row>
    <row r="4311" spans="1:12">
      <c r="A4311" t="s">
        <v>6030</v>
      </c>
      <c r="B4311" t="s">
        <v>5</v>
      </c>
      <c r="C4311" t="s">
        <v>1739</v>
      </c>
      <c r="D4311" t="s">
        <v>7020</v>
      </c>
      <c r="E4311" t="s">
        <v>1705</v>
      </c>
      <c r="H4311" t="str">
        <f>INDEX('Vensim Variables'!$B:$B,MATCH(EPS!$B4311,'Vensim Variables'!$A:$A,0))</f>
        <v>g pollutant</v>
      </c>
      <c r="I4311" t="str">
        <f t="shared" si="134"/>
        <v>VOC</v>
      </c>
      <c r="J4311">
        <f>INDEX(NoSettings!$C:$C,MATCH(EPS!$A4311,NoSettings!$A:$A,0))</f>
        <v>2124720</v>
      </c>
      <c r="K4311" s="109">
        <f>INDEX(GWP!$C$2:$C$13,MATCH(EPS!I4311,GWP!$B$2:$B$13,0))</f>
        <v>5</v>
      </c>
      <c r="L4311" s="5">
        <f t="shared" si="135"/>
        <v>1.0623599999999999E-5</v>
      </c>
    </row>
    <row r="4312" spans="1:12">
      <c r="A4312" t="s">
        <v>6031</v>
      </c>
      <c r="B4312" t="s">
        <v>5</v>
      </c>
      <c r="C4312" t="s">
        <v>1739</v>
      </c>
      <c r="D4312" t="s">
        <v>7020</v>
      </c>
      <c r="E4312" t="s">
        <v>1706</v>
      </c>
      <c r="H4312" t="str">
        <f>INDEX('Vensim Variables'!$B:$B,MATCH(EPS!$B4312,'Vensim Variables'!$A:$A,0))</f>
        <v>g pollutant</v>
      </c>
      <c r="I4312" t="str">
        <f t="shared" si="134"/>
        <v>CO</v>
      </c>
      <c r="J4312">
        <f>INDEX(NoSettings!$C:$C,MATCH(EPS!$A4312,NoSettings!$A:$A,0))</f>
        <v>9812540</v>
      </c>
      <c r="K4312" s="109">
        <f>INDEX(GWP!$C$2:$C$13,MATCH(EPS!I4312,GWP!$B$2:$B$13,0))</f>
        <v>1.8</v>
      </c>
      <c r="L4312" s="5">
        <f t="shared" si="135"/>
        <v>1.7662571999999999E-5</v>
      </c>
    </row>
    <row r="4313" spans="1:12">
      <c r="A4313" t="s">
        <v>6032</v>
      </c>
      <c r="B4313" t="s">
        <v>5</v>
      </c>
      <c r="C4313" t="s">
        <v>1739</v>
      </c>
      <c r="D4313" t="s">
        <v>7020</v>
      </c>
      <c r="E4313" t="s">
        <v>1707</v>
      </c>
      <c r="H4313" t="str">
        <f>INDEX('Vensim Variables'!$B:$B,MATCH(EPS!$B4313,'Vensim Variables'!$A:$A,0))</f>
        <v>g pollutant</v>
      </c>
      <c r="I4313" t="str">
        <f t="shared" si="134"/>
        <v>NOx</v>
      </c>
      <c r="J4313">
        <f>INDEX(NoSettings!$C:$C,MATCH(EPS!$A4313,NoSettings!$A:$A,0))</f>
        <v>33583600</v>
      </c>
      <c r="K4313" s="109">
        <f>INDEX(GWP!$C$2:$C$13,MATCH(EPS!I4313,GWP!$B$2:$B$13,0))</f>
        <v>-8.1999999999999993</v>
      </c>
      <c r="L4313" s="5">
        <f t="shared" si="135"/>
        <v>-2.7538551999999999E-4</v>
      </c>
    </row>
    <row r="4314" spans="1:12">
      <c r="A4314" t="s">
        <v>6033</v>
      </c>
      <c r="B4314" t="s">
        <v>5</v>
      </c>
      <c r="C4314" t="s">
        <v>1739</v>
      </c>
      <c r="D4314" t="s">
        <v>7020</v>
      </c>
      <c r="E4314" t="s">
        <v>1708</v>
      </c>
      <c r="H4314" t="str">
        <f>INDEX('Vensim Variables'!$B:$B,MATCH(EPS!$B4314,'Vensim Variables'!$A:$A,0))</f>
        <v>g pollutant</v>
      </c>
      <c r="I4314" t="str">
        <f t="shared" si="134"/>
        <v>PM10</v>
      </c>
      <c r="J4314">
        <f>INDEX(NoSettings!$C:$C,MATCH(EPS!$A4314,NoSettings!$A:$A,0))</f>
        <v>2651180</v>
      </c>
      <c r="K4314" s="109">
        <f>INDEX(GWP!$C$2:$C$13,MATCH(EPS!I4314,GWP!$B$2:$B$13,0))</f>
        <v>0</v>
      </c>
      <c r="L4314" s="5">
        <f t="shared" si="135"/>
        <v>0</v>
      </c>
    </row>
    <row r="4315" spans="1:12">
      <c r="A4315" t="s">
        <v>6034</v>
      </c>
      <c r="B4315" t="s">
        <v>5</v>
      </c>
      <c r="C4315" t="s">
        <v>1739</v>
      </c>
      <c r="D4315" t="s">
        <v>7020</v>
      </c>
      <c r="E4315" t="s">
        <v>1709</v>
      </c>
      <c r="H4315" t="str">
        <f>INDEX('Vensim Variables'!$B:$B,MATCH(EPS!$B4315,'Vensim Variables'!$A:$A,0))</f>
        <v>g pollutant</v>
      </c>
      <c r="I4315" t="str">
        <f t="shared" si="134"/>
        <v>PM25</v>
      </c>
      <c r="J4315">
        <f>INDEX(NoSettings!$C:$C,MATCH(EPS!$A4315,NoSettings!$A:$A,0))</f>
        <v>2357600</v>
      </c>
      <c r="K4315" s="109">
        <f>INDEX(GWP!$C$2:$C$13,MATCH(EPS!I4315,GWP!$B$2:$B$13,0))</f>
        <v>0</v>
      </c>
      <c r="L4315" s="5">
        <f t="shared" si="135"/>
        <v>0</v>
      </c>
    </row>
    <row r="4316" spans="1:12">
      <c r="A4316" t="s">
        <v>6035</v>
      </c>
      <c r="B4316" t="s">
        <v>5</v>
      </c>
      <c r="C4316" t="s">
        <v>1739</v>
      </c>
      <c r="D4316" t="s">
        <v>7020</v>
      </c>
      <c r="E4316" t="s">
        <v>1710</v>
      </c>
      <c r="H4316" t="str">
        <f>INDEX('Vensim Variables'!$B:$B,MATCH(EPS!$B4316,'Vensim Variables'!$A:$A,0))</f>
        <v>g pollutant</v>
      </c>
      <c r="I4316" t="str">
        <f t="shared" si="134"/>
        <v>SOx</v>
      </c>
      <c r="J4316">
        <f>INDEX(NoSettings!$C:$C,MATCH(EPS!$A4316,NoSettings!$A:$A,0))</f>
        <v>7139470</v>
      </c>
      <c r="K4316" s="109">
        <f>INDEX(GWP!$C$2:$C$13,MATCH(EPS!I4316,GWP!$B$2:$B$13,0))</f>
        <v>0</v>
      </c>
      <c r="L4316" s="5">
        <f t="shared" si="135"/>
        <v>0</v>
      </c>
    </row>
    <row r="4317" spans="1:12">
      <c r="A4317" t="s">
        <v>6036</v>
      </c>
      <c r="B4317" t="s">
        <v>5</v>
      </c>
      <c r="C4317" t="s">
        <v>1739</v>
      </c>
      <c r="D4317" t="s">
        <v>7020</v>
      </c>
      <c r="E4317" t="s">
        <v>1711</v>
      </c>
      <c r="H4317" t="str">
        <f>INDEX('Vensim Variables'!$B:$B,MATCH(EPS!$B4317,'Vensim Variables'!$A:$A,0))</f>
        <v>g pollutant</v>
      </c>
      <c r="I4317" t="str">
        <f t="shared" si="134"/>
        <v>BC</v>
      </c>
      <c r="J4317">
        <f>INDEX(NoSettings!$C:$C,MATCH(EPS!$A4317,NoSettings!$A:$A,0))</f>
        <v>551334</v>
      </c>
      <c r="K4317" s="109">
        <f>INDEX(GWP!$C$2:$C$13,MATCH(EPS!I4317,GWP!$B$2:$B$13,0))</f>
        <v>345</v>
      </c>
      <c r="L4317" s="5">
        <f t="shared" si="135"/>
        <v>1.9021023000000001E-4</v>
      </c>
    </row>
    <row r="4318" spans="1:12">
      <c r="A4318" t="s">
        <v>6037</v>
      </c>
      <c r="B4318" t="s">
        <v>5</v>
      </c>
      <c r="C4318" t="s">
        <v>1739</v>
      </c>
      <c r="D4318" t="s">
        <v>7020</v>
      </c>
      <c r="E4318" t="s">
        <v>1712</v>
      </c>
      <c r="H4318" t="str">
        <f>INDEX('Vensim Variables'!$B:$B,MATCH(EPS!$B4318,'Vensim Variables'!$A:$A,0))</f>
        <v>g pollutant</v>
      </c>
      <c r="I4318" t="str">
        <f t="shared" si="134"/>
        <v>OC</v>
      </c>
      <c r="J4318">
        <f>INDEX(NoSettings!$C:$C,MATCH(EPS!$A4318,NoSettings!$A:$A,0))</f>
        <v>470723</v>
      </c>
      <c r="K4318" s="109">
        <f>INDEX(GWP!$C$2:$C$13,MATCH(EPS!I4318,GWP!$B$2:$B$13,0))</f>
        <v>-46</v>
      </c>
      <c r="L4318" s="5">
        <f t="shared" si="135"/>
        <v>-2.1653258E-5</v>
      </c>
    </row>
    <row r="4319" spans="1:12">
      <c r="A4319" t="s">
        <v>6038</v>
      </c>
      <c r="B4319" t="s">
        <v>5</v>
      </c>
      <c r="C4319" t="s">
        <v>1739</v>
      </c>
      <c r="D4319" t="s">
        <v>7020</v>
      </c>
      <c r="E4319" t="s">
        <v>1713</v>
      </c>
      <c r="H4319" t="str">
        <f>INDEX('Vensim Variables'!$B:$B,MATCH(EPS!$B4319,'Vensim Variables'!$A:$A,0))</f>
        <v>g pollutant</v>
      </c>
      <c r="I4319" t="str">
        <f t="shared" si="134"/>
        <v>CH4</v>
      </c>
      <c r="J4319">
        <f>INDEX(NoSettings!$C:$C,MATCH(EPS!$A4319,NoSettings!$A:$A,0))</f>
        <v>2985560</v>
      </c>
      <c r="K4319" s="109">
        <f>INDEX(GWP!$C$2:$C$13,MATCH(EPS!I4319,GWP!$B$2:$B$13,0))</f>
        <v>28</v>
      </c>
      <c r="L4319" s="5">
        <f t="shared" si="135"/>
        <v>8.3595679999999995E-5</v>
      </c>
    </row>
    <row r="4320" spans="1:12">
      <c r="A4320" t="s">
        <v>6039</v>
      </c>
      <c r="B4320" t="s">
        <v>5</v>
      </c>
      <c r="C4320" t="s">
        <v>1739</v>
      </c>
      <c r="D4320" t="s">
        <v>7020</v>
      </c>
      <c r="E4320" t="s">
        <v>1714</v>
      </c>
      <c r="H4320" t="str">
        <f>INDEX('Vensim Variables'!$B:$B,MATCH(EPS!$B4320,'Vensim Variables'!$A:$A,0))</f>
        <v>g pollutant</v>
      </c>
      <c r="I4320" t="str">
        <f t="shared" si="134"/>
        <v>N2O</v>
      </c>
      <c r="J4320">
        <f>INDEX(NoSettings!$C:$C,MATCH(EPS!$A4320,NoSettings!$A:$A,0))</f>
        <v>597112</v>
      </c>
      <c r="K4320" s="109">
        <f>INDEX(GWP!$C$2:$C$13,MATCH(EPS!I4320,GWP!$B$2:$B$13,0))</f>
        <v>265</v>
      </c>
      <c r="L4320" s="5">
        <f t="shared" si="135"/>
        <v>1.5823468000000001E-4</v>
      </c>
    </row>
    <row r="4321" spans="1:12">
      <c r="A4321" t="s">
        <v>6040</v>
      </c>
      <c r="B4321" t="s">
        <v>5</v>
      </c>
      <c r="C4321" t="s">
        <v>1739</v>
      </c>
      <c r="D4321" t="s">
        <v>7020</v>
      </c>
      <c r="E4321" t="s">
        <v>1715</v>
      </c>
      <c r="H4321" t="str">
        <f>INDEX('Vensim Variables'!$B:$B,MATCH(EPS!$B4321,'Vensim Variables'!$A:$A,0))</f>
        <v>g pollutant</v>
      </c>
      <c r="I4321" t="str">
        <f t="shared" si="134"/>
        <v>F gases</v>
      </c>
      <c r="J4321">
        <f>INDEX(NoSettings!$C:$C,MATCH(EPS!$A4321,NoSettings!$A:$A,0))</f>
        <v>0</v>
      </c>
      <c r="K4321" s="109">
        <f>INDEX(GWP!$C$2:$C$13,MATCH(EPS!I4321,GWP!$B$2:$B$13,0))</f>
        <v>1</v>
      </c>
      <c r="L4321" s="5">
        <f t="shared" si="135"/>
        <v>0</v>
      </c>
    </row>
    <row r="4322" spans="1:12">
      <c r="A4322" t="s">
        <v>6041</v>
      </c>
      <c r="B4322" t="s">
        <v>5</v>
      </c>
      <c r="C4322" t="s">
        <v>1739</v>
      </c>
      <c r="D4322" t="s">
        <v>7021</v>
      </c>
      <c r="E4322" t="s">
        <v>1702</v>
      </c>
      <c r="H4322" t="str">
        <f>INDEX('Vensim Variables'!$B:$B,MATCH(EPS!$B4322,'Vensim Variables'!$A:$A,0))</f>
        <v>g pollutant</v>
      </c>
      <c r="I4322" t="str">
        <f t="shared" si="134"/>
        <v>CO2</v>
      </c>
      <c r="J4322">
        <f>INDEX(NoSettings!$C:$C,MATCH(EPS!$A4322,NoSettings!$A:$A,0))</f>
        <v>42310200000</v>
      </c>
      <c r="K4322" s="109">
        <f>INDEX(GWP!$C$2:$C$13,MATCH(EPS!I4322,GWP!$B$2:$B$13,0))</f>
        <v>1</v>
      </c>
      <c r="L4322" s="5">
        <f t="shared" si="135"/>
        <v>4.2310199999999999E-2</v>
      </c>
    </row>
    <row r="4323" spans="1:12">
      <c r="A4323" t="s">
        <v>6042</v>
      </c>
      <c r="B4323" t="s">
        <v>5</v>
      </c>
      <c r="C4323" t="s">
        <v>1739</v>
      </c>
      <c r="D4323" t="s">
        <v>7021</v>
      </c>
      <c r="E4323" t="s">
        <v>1705</v>
      </c>
      <c r="H4323" t="str">
        <f>INDEX('Vensim Variables'!$B:$B,MATCH(EPS!$B4323,'Vensim Variables'!$A:$A,0))</f>
        <v>g pollutant</v>
      </c>
      <c r="I4323" t="str">
        <f t="shared" si="134"/>
        <v>VOC</v>
      </c>
      <c r="J4323">
        <f>INDEX(NoSettings!$C:$C,MATCH(EPS!$A4323,NoSettings!$A:$A,0))</f>
        <v>1202830</v>
      </c>
      <c r="K4323" s="109">
        <f>INDEX(GWP!$C$2:$C$13,MATCH(EPS!I4323,GWP!$B$2:$B$13,0))</f>
        <v>5</v>
      </c>
      <c r="L4323" s="5">
        <f t="shared" si="135"/>
        <v>6.0141499999999998E-6</v>
      </c>
    </row>
    <row r="4324" spans="1:12">
      <c r="A4324" t="s">
        <v>6043</v>
      </c>
      <c r="B4324" t="s">
        <v>5</v>
      </c>
      <c r="C4324" t="s">
        <v>1739</v>
      </c>
      <c r="D4324" t="s">
        <v>7021</v>
      </c>
      <c r="E4324" t="s">
        <v>1706</v>
      </c>
      <c r="H4324" t="str">
        <f>INDEX('Vensim Variables'!$B:$B,MATCH(EPS!$B4324,'Vensim Variables'!$A:$A,0))</f>
        <v>g pollutant</v>
      </c>
      <c r="I4324" t="str">
        <f t="shared" si="134"/>
        <v>CO</v>
      </c>
      <c r="J4324">
        <f>INDEX(NoSettings!$C:$C,MATCH(EPS!$A4324,NoSettings!$A:$A,0))</f>
        <v>5554980</v>
      </c>
      <c r="K4324" s="109">
        <f>INDEX(GWP!$C$2:$C$13,MATCH(EPS!I4324,GWP!$B$2:$B$13,0))</f>
        <v>1.8</v>
      </c>
      <c r="L4324" s="5">
        <f t="shared" si="135"/>
        <v>9.9989640000000002E-6</v>
      </c>
    </row>
    <row r="4325" spans="1:12">
      <c r="A4325" t="s">
        <v>6044</v>
      </c>
      <c r="B4325" t="s">
        <v>5</v>
      </c>
      <c r="C4325" t="s">
        <v>1739</v>
      </c>
      <c r="D4325" t="s">
        <v>7021</v>
      </c>
      <c r="E4325" t="s">
        <v>1707</v>
      </c>
      <c r="H4325" t="str">
        <f>INDEX('Vensim Variables'!$B:$B,MATCH(EPS!$B4325,'Vensim Variables'!$A:$A,0))</f>
        <v>g pollutant</v>
      </c>
      <c r="I4325" t="str">
        <f t="shared" si="134"/>
        <v>NOx</v>
      </c>
      <c r="J4325">
        <f>INDEX(NoSettings!$C:$C,MATCH(EPS!$A4325,NoSettings!$A:$A,0))</f>
        <v>19012000</v>
      </c>
      <c r="K4325" s="109">
        <f>INDEX(GWP!$C$2:$C$13,MATCH(EPS!I4325,GWP!$B$2:$B$13,0))</f>
        <v>-8.1999999999999993</v>
      </c>
      <c r="L4325" s="5">
        <f t="shared" si="135"/>
        <v>-1.5589839999999999E-4</v>
      </c>
    </row>
    <row r="4326" spans="1:12">
      <c r="A4326" t="s">
        <v>6045</v>
      </c>
      <c r="B4326" t="s">
        <v>5</v>
      </c>
      <c r="C4326" t="s">
        <v>1739</v>
      </c>
      <c r="D4326" t="s">
        <v>7021</v>
      </c>
      <c r="E4326" t="s">
        <v>1708</v>
      </c>
      <c r="H4326" t="str">
        <f>INDEX('Vensim Variables'!$B:$B,MATCH(EPS!$B4326,'Vensim Variables'!$A:$A,0))</f>
        <v>g pollutant</v>
      </c>
      <c r="I4326" t="str">
        <f t="shared" si="134"/>
        <v>PM10</v>
      </c>
      <c r="J4326">
        <f>INDEX(NoSettings!$C:$C,MATCH(EPS!$A4326,NoSettings!$A:$A,0))</f>
        <v>1500860</v>
      </c>
      <c r="K4326" s="109">
        <f>INDEX(GWP!$C$2:$C$13,MATCH(EPS!I4326,GWP!$B$2:$B$13,0))</f>
        <v>0</v>
      </c>
      <c r="L4326" s="5">
        <f t="shared" si="135"/>
        <v>0</v>
      </c>
    </row>
    <row r="4327" spans="1:12">
      <c r="A4327" t="s">
        <v>6046</v>
      </c>
      <c r="B4327" t="s">
        <v>5</v>
      </c>
      <c r="C4327" t="s">
        <v>1739</v>
      </c>
      <c r="D4327" t="s">
        <v>7021</v>
      </c>
      <c r="E4327" t="s">
        <v>1709</v>
      </c>
      <c r="H4327" t="str">
        <f>INDEX('Vensim Variables'!$B:$B,MATCH(EPS!$B4327,'Vensim Variables'!$A:$A,0))</f>
        <v>g pollutant</v>
      </c>
      <c r="I4327" t="str">
        <f t="shared" si="134"/>
        <v>PM25</v>
      </c>
      <c r="J4327">
        <f>INDEX(NoSettings!$C:$C,MATCH(EPS!$A4327,NoSettings!$A:$A,0))</f>
        <v>1334660</v>
      </c>
      <c r="K4327" s="109">
        <f>INDEX(GWP!$C$2:$C$13,MATCH(EPS!I4327,GWP!$B$2:$B$13,0))</f>
        <v>0</v>
      </c>
      <c r="L4327" s="5">
        <f t="shared" si="135"/>
        <v>0</v>
      </c>
    </row>
    <row r="4328" spans="1:12">
      <c r="A4328" t="s">
        <v>6047</v>
      </c>
      <c r="B4328" t="s">
        <v>5</v>
      </c>
      <c r="C4328" t="s">
        <v>1739</v>
      </c>
      <c r="D4328" t="s">
        <v>7021</v>
      </c>
      <c r="E4328" t="s">
        <v>1710</v>
      </c>
      <c r="H4328" t="str">
        <f>INDEX('Vensim Variables'!$B:$B,MATCH(EPS!$B4328,'Vensim Variables'!$A:$A,0))</f>
        <v>g pollutant</v>
      </c>
      <c r="I4328" t="str">
        <f t="shared" si="134"/>
        <v>SOx</v>
      </c>
      <c r="J4328">
        <f>INDEX(NoSettings!$C:$C,MATCH(EPS!$A4328,NoSettings!$A:$A,0))</f>
        <v>4041720</v>
      </c>
      <c r="K4328" s="109">
        <f>INDEX(GWP!$C$2:$C$13,MATCH(EPS!I4328,GWP!$B$2:$B$13,0))</f>
        <v>0</v>
      </c>
      <c r="L4328" s="5">
        <f t="shared" si="135"/>
        <v>0</v>
      </c>
    </row>
    <row r="4329" spans="1:12">
      <c r="A4329" t="s">
        <v>6048</v>
      </c>
      <c r="B4329" t="s">
        <v>5</v>
      </c>
      <c r="C4329" t="s">
        <v>1739</v>
      </c>
      <c r="D4329" t="s">
        <v>7021</v>
      </c>
      <c r="E4329" t="s">
        <v>1711</v>
      </c>
      <c r="H4329" t="str">
        <f>INDEX('Vensim Variables'!$B:$B,MATCH(EPS!$B4329,'Vensim Variables'!$A:$A,0))</f>
        <v>g pollutant</v>
      </c>
      <c r="I4329" t="str">
        <f t="shared" si="134"/>
        <v>BC</v>
      </c>
      <c r="J4329">
        <f>INDEX(NoSettings!$C:$C,MATCH(EPS!$A4329,NoSettings!$A:$A,0))</f>
        <v>312115</v>
      </c>
      <c r="K4329" s="109">
        <f>INDEX(GWP!$C$2:$C$13,MATCH(EPS!I4329,GWP!$B$2:$B$13,0))</f>
        <v>345</v>
      </c>
      <c r="L4329" s="5">
        <f t="shared" si="135"/>
        <v>1.07679675E-4</v>
      </c>
    </row>
    <row r="4330" spans="1:12">
      <c r="A4330" t="s">
        <v>6049</v>
      </c>
      <c r="B4330" t="s">
        <v>5</v>
      </c>
      <c r="C4330" t="s">
        <v>1739</v>
      </c>
      <c r="D4330" t="s">
        <v>7021</v>
      </c>
      <c r="E4330" t="s">
        <v>1712</v>
      </c>
      <c r="H4330" t="str">
        <f>INDEX('Vensim Variables'!$B:$B,MATCH(EPS!$B4330,'Vensim Variables'!$A:$A,0))</f>
        <v>g pollutant</v>
      </c>
      <c r="I4330" t="str">
        <f t="shared" si="134"/>
        <v>OC</v>
      </c>
      <c r="J4330">
        <f>INDEX(NoSettings!$C:$C,MATCH(EPS!$A4330,NoSettings!$A:$A,0))</f>
        <v>266481</v>
      </c>
      <c r="K4330" s="109">
        <f>INDEX(GWP!$C$2:$C$13,MATCH(EPS!I4330,GWP!$B$2:$B$13,0))</f>
        <v>-46</v>
      </c>
      <c r="L4330" s="5">
        <f t="shared" si="135"/>
        <v>-1.2258126E-5</v>
      </c>
    </row>
    <row r="4331" spans="1:12">
      <c r="A4331" t="s">
        <v>6050</v>
      </c>
      <c r="B4331" t="s">
        <v>5</v>
      </c>
      <c r="C4331" t="s">
        <v>1739</v>
      </c>
      <c r="D4331" t="s">
        <v>7021</v>
      </c>
      <c r="E4331" t="s">
        <v>1713</v>
      </c>
      <c r="H4331" t="str">
        <f>INDEX('Vensim Variables'!$B:$B,MATCH(EPS!$B4331,'Vensim Variables'!$A:$A,0))</f>
        <v>g pollutant</v>
      </c>
      <c r="I4331" t="str">
        <f t="shared" si="134"/>
        <v>CH4</v>
      </c>
      <c r="J4331">
        <f>INDEX(NoSettings!$C:$C,MATCH(EPS!$A4331,NoSettings!$A:$A,0))</f>
        <v>1690160</v>
      </c>
      <c r="K4331" s="109">
        <f>INDEX(GWP!$C$2:$C$13,MATCH(EPS!I4331,GWP!$B$2:$B$13,0))</f>
        <v>28</v>
      </c>
      <c r="L4331" s="5">
        <f t="shared" si="135"/>
        <v>4.7324480000000003E-5</v>
      </c>
    </row>
    <row r="4332" spans="1:12">
      <c r="A4332" t="s">
        <v>6051</v>
      </c>
      <c r="B4332" t="s">
        <v>5</v>
      </c>
      <c r="C4332" t="s">
        <v>1739</v>
      </c>
      <c r="D4332" t="s">
        <v>7021</v>
      </c>
      <c r="E4332" t="s">
        <v>1714</v>
      </c>
      <c r="H4332" t="str">
        <f>INDEX('Vensim Variables'!$B:$B,MATCH(EPS!$B4332,'Vensim Variables'!$A:$A,0))</f>
        <v>g pollutant</v>
      </c>
      <c r="I4332" t="str">
        <f t="shared" si="134"/>
        <v>N2O</v>
      </c>
      <c r="J4332">
        <f>INDEX(NoSettings!$C:$C,MATCH(EPS!$A4332,NoSettings!$A:$A,0))</f>
        <v>338031</v>
      </c>
      <c r="K4332" s="109">
        <f>INDEX(GWP!$C$2:$C$13,MATCH(EPS!I4332,GWP!$B$2:$B$13,0))</f>
        <v>265</v>
      </c>
      <c r="L4332" s="5">
        <f t="shared" si="135"/>
        <v>8.9578214999999997E-5</v>
      </c>
    </row>
    <row r="4333" spans="1:12">
      <c r="A4333" t="s">
        <v>6052</v>
      </c>
      <c r="B4333" t="s">
        <v>5</v>
      </c>
      <c r="C4333" t="s">
        <v>1739</v>
      </c>
      <c r="D4333" t="s">
        <v>7021</v>
      </c>
      <c r="E4333" t="s">
        <v>1715</v>
      </c>
      <c r="H4333" t="str">
        <f>INDEX('Vensim Variables'!$B:$B,MATCH(EPS!$B4333,'Vensim Variables'!$A:$A,0))</f>
        <v>g pollutant</v>
      </c>
      <c r="I4333" t="str">
        <f t="shared" si="134"/>
        <v>F gases</v>
      </c>
      <c r="J4333">
        <f>INDEX(NoSettings!$C:$C,MATCH(EPS!$A4333,NoSettings!$A:$A,0))</f>
        <v>0</v>
      </c>
      <c r="K4333" s="109">
        <f>INDEX(GWP!$C$2:$C$13,MATCH(EPS!I4333,GWP!$B$2:$B$13,0))</f>
        <v>1</v>
      </c>
      <c r="L4333" s="5">
        <f t="shared" si="135"/>
        <v>0</v>
      </c>
    </row>
    <row r="4334" spans="1:12">
      <c r="A4334" t="s">
        <v>6053</v>
      </c>
      <c r="B4334" t="s">
        <v>5</v>
      </c>
      <c r="C4334" t="s">
        <v>1739</v>
      </c>
      <c r="D4334" t="s">
        <v>7022</v>
      </c>
      <c r="E4334" t="s">
        <v>1702</v>
      </c>
      <c r="H4334" t="str">
        <f>INDEX('Vensim Variables'!$B:$B,MATCH(EPS!$B4334,'Vensim Variables'!$A:$A,0))</f>
        <v>g pollutant</v>
      </c>
      <c r="I4334" t="str">
        <f t="shared" si="134"/>
        <v>CO2</v>
      </c>
      <c r="J4334">
        <f>INDEX(NoSettings!$C:$C,MATCH(EPS!$A4334,NoSettings!$A:$A,0))</f>
        <v>3391400000000</v>
      </c>
      <c r="K4334" s="109">
        <f>INDEX(GWP!$C$2:$C$13,MATCH(EPS!I4334,GWP!$B$2:$B$13,0))</f>
        <v>1</v>
      </c>
      <c r="L4334" s="5">
        <f t="shared" si="135"/>
        <v>3.3914</v>
      </c>
    </row>
    <row r="4335" spans="1:12">
      <c r="A4335" t="s">
        <v>6054</v>
      </c>
      <c r="B4335" t="s">
        <v>5</v>
      </c>
      <c r="C4335" t="s">
        <v>1739</v>
      </c>
      <c r="D4335" t="s">
        <v>7022</v>
      </c>
      <c r="E4335" t="s">
        <v>1705</v>
      </c>
      <c r="H4335" t="str">
        <f>INDEX('Vensim Variables'!$B:$B,MATCH(EPS!$B4335,'Vensim Variables'!$A:$A,0))</f>
        <v>g pollutant</v>
      </c>
      <c r="I4335" t="str">
        <f t="shared" si="134"/>
        <v>VOC</v>
      </c>
      <c r="J4335">
        <f>INDEX(NoSettings!$C:$C,MATCH(EPS!$A4335,NoSettings!$A:$A,0))</f>
        <v>96413400</v>
      </c>
      <c r="K4335" s="109">
        <f>INDEX(GWP!$C$2:$C$13,MATCH(EPS!I4335,GWP!$B$2:$B$13,0))</f>
        <v>5</v>
      </c>
      <c r="L4335" s="5">
        <f t="shared" si="135"/>
        <v>4.8206699999999998E-4</v>
      </c>
    </row>
    <row r="4336" spans="1:12">
      <c r="A4336" t="s">
        <v>6055</v>
      </c>
      <c r="B4336" t="s">
        <v>5</v>
      </c>
      <c r="C4336" t="s">
        <v>1739</v>
      </c>
      <c r="D4336" t="s">
        <v>7022</v>
      </c>
      <c r="E4336" t="s">
        <v>1706</v>
      </c>
      <c r="H4336" t="str">
        <f>INDEX('Vensim Variables'!$B:$B,MATCH(EPS!$B4336,'Vensim Variables'!$A:$A,0))</f>
        <v>g pollutant</v>
      </c>
      <c r="I4336" t="str">
        <f t="shared" si="134"/>
        <v>CO</v>
      </c>
      <c r="J4336">
        <f>INDEX(NoSettings!$C:$C,MATCH(EPS!$A4336,NoSettings!$A:$A,0))</f>
        <v>445263000</v>
      </c>
      <c r="K4336" s="109">
        <f>INDEX(GWP!$C$2:$C$13,MATCH(EPS!I4336,GWP!$B$2:$B$13,0))</f>
        <v>1.8</v>
      </c>
      <c r="L4336" s="5">
        <f t="shared" si="135"/>
        <v>8.0147339999999995E-4</v>
      </c>
    </row>
    <row r="4337" spans="1:12">
      <c r="A4337" t="s">
        <v>6056</v>
      </c>
      <c r="B4337" t="s">
        <v>5</v>
      </c>
      <c r="C4337" t="s">
        <v>1739</v>
      </c>
      <c r="D4337" t="s">
        <v>7022</v>
      </c>
      <c r="E4337" t="s">
        <v>1707</v>
      </c>
      <c r="H4337" t="str">
        <f>INDEX('Vensim Variables'!$B:$B,MATCH(EPS!$B4337,'Vensim Variables'!$A:$A,0))</f>
        <v>g pollutant</v>
      </c>
      <c r="I4337" t="str">
        <f t="shared" si="134"/>
        <v>NOx</v>
      </c>
      <c r="J4337">
        <f>INDEX(NoSettings!$C:$C,MATCH(EPS!$A4337,NoSettings!$A:$A,0))</f>
        <v>1523920000</v>
      </c>
      <c r="K4337" s="109">
        <f>INDEX(GWP!$C$2:$C$13,MATCH(EPS!I4337,GWP!$B$2:$B$13,0))</f>
        <v>-8.1999999999999993</v>
      </c>
      <c r="L4337" s="5">
        <f t="shared" si="135"/>
        <v>-1.2496143999999997E-2</v>
      </c>
    </row>
    <row r="4338" spans="1:12">
      <c r="A4338" t="s">
        <v>6057</v>
      </c>
      <c r="B4338" t="s">
        <v>5</v>
      </c>
      <c r="C4338" t="s">
        <v>1739</v>
      </c>
      <c r="D4338" t="s">
        <v>7022</v>
      </c>
      <c r="E4338" t="s">
        <v>1708</v>
      </c>
      <c r="H4338" t="str">
        <f>INDEX('Vensim Variables'!$B:$B,MATCH(EPS!$B4338,'Vensim Variables'!$A:$A,0))</f>
        <v>g pollutant</v>
      </c>
      <c r="I4338" t="str">
        <f t="shared" si="134"/>
        <v>PM10</v>
      </c>
      <c r="J4338">
        <f>INDEX(NoSettings!$C:$C,MATCH(EPS!$A4338,NoSettings!$A:$A,0))</f>
        <v>120302000</v>
      </c>
      <c r="K4338" s="109">
        <f>INDEX(GWP!$C$2:$C$13,MATCH(EPS!I4338,GWP!$B$2:$B$13,0))</f>
        <v>0</v>
      </c>
      <c r="L4338" s="5">
        <f t="shared" si="135"/>
        <v>0</v>
      </c>
    </row>
    <row r="4339" spans="1:12">
      <c r="A4339" t="s">
        <v>6058</v>
      </c>
      <c r="B4339" t="s">
        <v>5</v>
      </c>
      <c r="C4339" t="s">
        <v>1739</v>
      </c>
      <c r="D4339" t="s">
        <v>7022</v>
      </c>
      <c r="E4339" t="s">
        <v>1709</v>
      </c>
      <c r="H4339" t="str">
        <f>INDEX('Vensim Variables'!$B:$B,MATCH(EPS!$B4339,'Vensim Variables'!$A:$A,0))</f>
        <v>g pollutant</v>
      </c>
      <c r="I4339" t="str">
        <f t="shared" si="134"/>
        <v>PM25</v>
      </c>
      <c r="J4339">
        <f>INDEX(NoSettings!$C:$C,MATCH(EPS!$A4339,NoSettings!$A:$A,0))</f>
        <v>106980000</v>
      </c>
      <c r="K4339" s="109">
        <f>INDEX(GWP!$C$2:$C$13,MATCH(EPS!I4339,GWP!$B$2:$B$13,0))</f>
        <v>0</v>
      </c>
      <c r="L4339" s="5">
        <f t="shared" si="135"/>
        <v>0</v>
      </c>
    </row>
    <row r="4340" spans="1:12">
      <c r="A4340" t="s">
        <v>6059</v>
      </c>
      <c r="B4340" t="s">
        <v>5</v>
      </c>
      <c r="C4340" t="s">
        <v>1739</v>
      </c>
      <c r="D4340" t="s">
        <v>7022</v>
      </c>
      <c r="E4340" t="s">
        <v>1710</v>
      </c>
      <c r="H4340" t="str">
        <f>INDEX('Vensim Variables'!$B:$B,MATCH(EPS!$B4340,'Vensim Variables'!$A:$A,0))</f>
        <v>g pollutant</v>
      </c>
      <c r="I4340" t="str">
        <f t="shared" si="134"/>
        <v>SOx</v>
      </c>
      <c r="J4340">
        <f>INDEX(NoSettings!$C:$C,MATCH(EPS!$A4340,NoSettings!$A:$A,0))</f>
        <v>323967000</v>
      </c>
      <c r="K4340" s="109">
        <f>INDEX(GWP!$C$2:$C$13,MATCH(EPS!I4340,GWP!$B$2:$B$13,0))</f>
        <v>0</v>
      </c>
      <c r="L4340" s="5">
        <f t="shared" si="135"/>
        <v>0</v>
      </c>
    </row>
    <row r="4341" spans="1:12">
      <c r="A4341" t="s">
        <v>6060</v>
      </c>
      <c r="B4341" t="s">
        <v>5</v>
      </c>
      <c r="C4341" t="s">
        <v>1739</v>
      </c>
      <c r="D4341" t="s">
        <v>7022</v>
      </c>
      <c r="E4341" t="s">
        <v>1711</v>
      </c>
      <c r="H4341" t="str">
        <f>INDEX('Vensim Variables'!$B:$B,MATCH(EPS!$B4341,'Vensim Variables'!$A:$A,0))</f>
        <v>g pollutant</v>
      </c>
      <c r="I4341" t="str">
        <f t="shared" si="134"/>
        <v>BC</v>
      </c>
      <c r="J4341">
        <f>INDEX(NoSettings!$C:$C,MATCH(EPS!$A4341,NoSettings!$A:$A,0))</f>
        <v>25017800</v>
      </c>
      <c r="K4341" s="109">
        <f>INDEX(GWP!$C$2:$C$13,MATCH(EPS!I4341,GWP!$B$2:$B$13,0))</f>
        <v>345</v>
      </c>
      <c r="L4341" s="5">
        <f t="shared" si="135"/>
        <v>8.6311410000000002E-3</v>
      </c>
    </row>
    <row r="4342" spans="1:12">
      <c r="A4342" t="s">
        <v>6061</v>
      </c>
      <c r="B4342" t="s">
        <v>5</v>
      </c>
      <c r="C4342" t="s">
        <v>1739</v>
      </c>
      <c r="D4342" t="s">
        <v>7022</v>
      </c>
      <c r="E4342" t="s">
        <v>1712</v>
      </c>
      <c r="H4342" t="str">
        <f>INDEX('Vensim Variables'!$B:$B,MATCH(EPS!$B4342,'Vensim Variables'!$A:$A,0))</f>
        <v>g pollutant</v>
      </c>
      <c r="I4342" t="str">
        <f t="shared" si="134"/>
        <v>OC</v>
      </c>
      <c r="J4342">
        <f>INDEX(NoSettings!$C:$C,MATCH(EPS!$A4342,NoSettings!$A:$A,0))</f>
        <v>21360000</v>
      </c>
      <c r="K4342" s="109">
        <f>INDEX(GWP!$C$2:$C$13,MATCH(EPS!I4342,GWP!$B$2:$B$13,0))</f>
        <v>-46</v>
      </c>
      <c r="L4342" s="5">
        <f t="shared" si="135"/>
        <v>-9.8255999999999994E-4</v>
      </c>
    </row>
    <row r="4343" spans="1:12">
      <c r="A4343" t="s">
        <v>6062</v>
      </c>
      <c r="B4343" t="s">
        <v>5</v>
      </c>
      <c r="C4343" t="s">
        <v>1739</v>
      </c>
      <c r="D4343" t="s">
        <v>7022</v>
      </c>
      <c r="E4343" t="s">
        <v>1713</v>
      </c>
      <c r="H4343" t="str">
        <f>INDEX('Vensim Variables'!$B:$B,MATCH(EPS!$B4343,'Vensim Variables'!$A:$A,0))</f>
        <v>g pollutant</v>
      </c>
      <c r="I4343" t="str">
        <f t="shared" si="134"/>
        <v>CH4</v>
      </c>
      <c r="J4343">
        <f>INDEX(NoSettings!$C:$C,MATCH(EPS!$A4343,NoSettings!$A:$A,0))</f>
        <v>135476000</v>
      </c>
      <c r="K4343" s="109">
        <f>INDEX(GWP!$C$2:$C$13,MATCH(EPS!I4343,GWP!$B$2:$B$13,0))</f>
        <v>28</v>
      </c>
      <c r="L4343" s="5">
        <f t="shared" si="135"/>
        <v>3.7933279999999999E-3</v>
      </c>
    </row>
    <row r="4344" spans="1:12">
      <c r="A4344" t="s">
        <v>6063</v>
      </c>
      <c r="B4344" t="s">
        <v>5</v>
      </c>
      <c r="C4344" t="s">
        <v>1739</v>
      </c>
      <c r="D4344" t="s">
        <v>7022</v>
      </c>
      <c r="E4344" t="s">
        <v>1714</v>
      </c>
      <c r="H4344" t="str">
        <f>INDEX('Vensim Variables'!$B:$B,MATCH(EPS!$B4344,'Vensim Variables'!$A:$A,0))</f>
        <v>g pollutant</v>
      </c>
      <c r="I4344" t="str">
        <f t="shared" si="134"/>
        <v>N2O</v>
      </c>
      <c r="J4344">
        <f>INDEX(NoSettings!$C:$C,MATCH(EPS!$A4344,NoSettings!$A:$A,0))</f>
        <v>27095100</v>
      </c>
      <c r="K4344" s="109">
        <f>INDEX(GWP!$C$2:$C$13,MATCH(EPS!I4344,GWP!$B$2:$B$13,0))</f>
        <v>265</v>
      </c>
      <c r="L4344" s="5">
        <f t="shared" si="135"/>
        <v>7.1802015000000004E-3</v>
      </c>
    </row>
    <row r="4345" spans="1:12">
      <c r="A4345" t="s">
        <v>6064</v>
      </c>
      <c r="B4345" t="s">
        <v>5</v>
      </c>
      <c r="C4345" t="s">
        <v>1739</v>
      </c>
      <c r="D4345" t="s">
        <v>7022</v>
      </c>
      <c r="E4345" t="s">
        <v>1715</v>
      </c>
      <c r="H4345" t="str">
        <f>INDEX('Vensim Variables'!$B:$B,MATCH(EPS!$B4345,'Vensim Variables'!$A:$A,0))</f>
        <v>g pollutant</v>
      </c>
      <c r="I4345" t="str">
        <f t="shared" si="134"/>
        <v>F gases</v>
      </c>
      <c r="J4345">
        <f>INDEX(NoSettings!$C:$C,MATCH(EPS!$A4345,NoSettings!$A:$A,0))</f>
        <v>0</v>
      </c>
      <c r="K4345" s="109">
        <f>INDEX(GWP!$C$2:$C$13,MATCH(EPS!I4345,GWP!$B$2:$B$13,0))</f>
        <v>1</v>
      </c>
      <c r="L4345" s="5">
        <f t="shared" si="135"/>
        <v>0</v>
      </c>
    </row>
    <row r="4346" spans="1:12">
      <c r="A4346" t="s">
        <v>6065</v>
      </c>
      <c r="B4346" t="s">
        <v>5</v>
      </c>
      <c r="C4346" t="s">
        <v>1739</v>
      </c>
      <c r="D4346" t="s">
        <v>7023</v>
      </c>
      <c r="E4346" t="s">
        <v>1702</v>
      </c>
      <c r="H4346" t="str">
        <f>INDEX('Vensim Variables'!$B:$B,MATCH(EPS!$B4346,'Vensim Variables'!$A:$A,0))</f>
        <v>g pollutant</v>
      </c>
      <c r="I4346" t="str">
        <f t="shared" si="134"/>
        <v>CO2</v>
      </c>
      <c r="J4346">
        <f>INDEX(NoSettings!$C:$C,MATCH(EPS!$A4346,NoSettings!$A:$A,0))</f>
        <v>0</v>
      </c>
      <c r="K4346" s="109">
        <f>INDEX(GWP!$C$2:$C$13,MATCH(EPS!I4346,GWP!$B$2:$B$13,0))</f>
        <v>1</v>
      </c>
      <c r="L4346" s="5">
        <f t="shared" si="135"/>
        <v>0</v>
      </c>
    </row>
    <row r="4347" spans="1:12">
      <c r="A4347" t="s">
        <v>6066</v>
      </c>
      <c r="B4347" t="s">
        <v>5</v>
      </c>
      <c r="C4347" t="s">
        <v>1739</v>
      </c>
      <c r="D4347" t="s">
        <v>7023</v>
      </c>
      <c r="E4347" t="s">
        <v>1705</v>
      </c>
      <c r="H4347" t="str">
        <f>INDEX('Vensim Variables'!$B:$B,MATCH(EPS!$B4347,'Vensim Variables'!$A:$A,0))</f>
        <v>g pollutant</v>
      </c>
      <c r="I4347" t="str">
        <f t="shared" si="134"/>
        <v>VOC</v>
      </c>
      <c r="J4347">
        <f>INDEX(NoSettings!$C:$C,MATCH(EPS!$A4347,NoSettings!$A:$A,0))</f>
        <v>0</v>
      </c>
      <c r="K4347" s="109">
        <f>INDEX(GWP!$C$2:$C$13,MATCH(EPS!I4347,GWP!$B$2:$B$13,0))</f>
        <v>5</v>
      </c>
      <c r="L4347" s="5">
        <f t="shared" si="135"/>
        <v>0</v>
      </c>
    </row>
    <row r="4348" spans="1:12">
      <c r="A4348" t="s">
        <v>6067</v>
      </c>
      <c r="B4348" t="s">
        <v>5</v>
      </c>
      <c r="C4348" t="s">
        <v>1739</v>
      </c>
      <c r="D4348" t="s">
        <v>7023</v>
      </c>
      <c r="E4348" t="s">
        <v>1706</v>
      </c>
      <c r="H4348" t="str">
        <f>INDEX('Vensim Variables'!$B:$B,MATCH(EPS!$B4348,'Vensim Variables'!$A:$A,0))</f>
        <v>g pollutant</v>
      </c>
      <c r="I4348" t="str">
        <f t="shared" si="134"/>
        <v>CO</v>
      </c>
      <c r="J4348">
        <f>INDEX(NoSettings!$C:$C,MATCH(EPS!$A4348,NoSettings!$A:$A,0))</f>
        <v>0</v>
      </c>
      <c r="K4348" s="109">
        <f>INDEX(GWP!$C$2:$C$13,MATCH(EPS!I4348,GWP!$B$2:$B$13,0))</f>
        <v>1.8</v>
      </c>
      <c r="L4348" s="5">
        <f t="shared" si="135"/>
        <v>0</v>
      </c>
    </row>
    <row r="4349" spans="1:12">
      <c r="A4349" t="s">
        <v>6068</v>
      </c>
      <c r="B4349" t="s">
        <v>5</v>
      </c>
      <c r="C4349" t="s">
        <v>1739</v>
      </c>
      <c r="D4349" t="s">
        <v>7023</v>
      </c>
      <c r="E4349" t="s">
        <v>1707</v>
      </c>
      <c r="H4349" t="str">
        <f>INDEX('Vensim Variables'!$B:$B,MATCH(EPS!$B4349,'Vensim Variables'!$A:$A,0))</f>
        <v>g pollutant</v>
      </c>
      <c r="I4349" t="str">
        <f t="shared" si="134"/>
        <v>NOx</v>
      </c>
      <c r="J4349">
        <f>INDEX(NoSettings!$C:$C,MATCH(EPS!$A4349,NoSettings!$A:$A,0))</f>
        <v>0</v>
      </c>
      <c r="K4349" s="109">
        <f>INDEX(GWP!$C$2:$C$13,MATCH(EPS!I4349,GWP!$B$2:$B$13,0))</f>
        <v>-8.1999999999999993</v>
      </c>
      <c r="L4349" s="5">
        <f t="shared" si="135"/>
        <v>0</v>
      </c>
    </row>
    <row r="4350" spans="1:12">
      <c r="A4350" t="s">
        <v>6069</v>
      </c>
      <c r="B4350" t="s">
        <v>5</v>
      </c>
      <c r="C4350" t="s">
        <v>1739</v>
      </c>
      <c r="D4350" t="s">
        <v>7023</v>
      </c>
      <c r="E4350" t="s">
        <v>1708</v>
      </c>
      <c r="H4350" t="str">
        <f>INDEX('Vensim Variables'!$B:$B,MATCH(EPS!$B4350,'Vensim Variables'!$A:$A,0))</f>
        <v>g pollutant</v>
      </c>
      <c r="I4350" t="str">
        <f t="shared" si="134"/>
        <v>PM10</v>
      </c>
      <c r="J4350">
        <f>INDEX(NoSettings!$C:$C,MATCH(EPS!$A4350,NoSettings!$A:$A,0))</f>
        <v>0</v>
      </c>
      <c r="K4350" s="109">
        <f>INDEX(GWP!$C$2:$C$13,MATCH(EPS!I4350,GWP!$B$2:$B$13,0))</f>
        <v>0</v>
      </c>
      <c r="L4350" s="5">
        <f t="shared" si="135"/>
        <v>0</v>
      </c>
    </row>
    <row r="4351" spans="1:12">
      <c r="A4351" t="s">
        <v>6070</v>
      </c>
      <c r="B4351" t="s">
        <v>5</v>
      </c>
      <c r="C4351" t="s">
        <v>1739</v>
      </c>
      <c r="D4351" t="s">
        <v>7023</v>
      </c>
      <c r="E4351" t="s">
        <v>1709</v>
      </c>
      <c r="H4351" t="str">
        <f>INDEX('Vensim Variables'!$B:$B,MATCH(EPS!$B4351,'Vensim Variables'!$A:$A,0))</f>
        <v>g pollutant</v>
      </c>
      <c r="I4351" t="str">
        <f t="shared" si="134"/>
        <v>PM25</v>
      </c>
      <c r="J4351">
        <f>INDEX(NoSettings!$C:$C,MATCH(EPS!$A4351,NoSettings!$A:$A,0))</f>
        <v>0</v>
      </c>
      <c r="K4351" s="109">
        <f>INDEX(GWP!$C$2:$C$13,MATCH(EPS!I4351,GWP!$B$2:$B$13,0))</f>
        <v>0</v>
      </c>
      <c r="L4351" s="5">
        <f t="shared" si="135"/>
        <v>0</v>
      </c>
    </row>
    <row r="4352" spans="1:12">
      <c r="A4352" t="s">
        <v>6071</v>
      </c>
      <c r="B4352" t="s">
        <v>5</v>
      </c>
      <c r="C4352" t="s">
        <v>1739</v>
      </c>
      <c r="D4352" t="s">
        <v>7023</v>
      </c>
      <c r="E4352" t="s">
        <v>1710</v>
      </c>
      <c r="H4352" t="str">
        <f>INDEX('Vensim Variables'!$B:$B,MATCH(EPS!$B4352,'Vensim Variables'!$A:$A,0))</f>
        <v>g pollutant</v>
      </c>
      <c r="I4352" t="str">
        <f t="shared" si="134"/>
        <v>SOx</v>
      </c>
      <c r="J4352">
        <f>INDEX(NoSettings!$C:$C,MATCH(EPS!$A4352,NoSettings!$A:$A,0))</f>
        <v>0</v>
      </c>
      <c r="K4352" s="109">
        <f>INDEX(GWP!$C$2:$C$13,MATCH(EPS!I4352,GWP!$B$2:$B$13,0))</f>
        <v>0</v>
      </c>
      <c r="L4352" s="5">
        <f t="shared" si="135"/>
        <v>0</v>
      </c>
    </row>
    <row r="4353" spans="1:12">
      <c r="A4353" t="s">
        <v>6072</v>
      </c>
      <c r="B4353" t="s">
        <v>5</v>
      </c>
      <c r="C4353" t="s">
        <v>1739</v>
      </c>
      <c r="D4353" t="s">
        <v>7023</v>
      </c>
      <c r="E4353" t="s">
        <v>1711</v>
      </c>
      <c r="H4353" t="str">
        <f>INDEX('Vensim Variables'!$B:$B,MATCH(EPS!$B4353,'Vensim Variables'!$A:$A,0))</f>
        <v>g pollutant</v>
      </c>
      <c r="I4353" t="str">
        <f t="shared" si="134"/>
        <v>BC</v>
      </c>
      <c r="J4353">
        <f>INDEX(NoSettings!$C:$C,MATCH(EPS!$A4353,NoSettings!$A:$A,0))</f>
        <v>0</v>
      </c>
      <c r="K4353" s="109">
        <f>INDEX(GWP!$C$2:$C$13,MATCH(EPS!I4353,GWP!$B$2:$B$13,0))</f>
        <v>345</v>
      </c>
      <c r="L4353" s="5">
        <f t="shared" si="135"/>
        <v>0</v>
      </c>
    </row>
    <row r="4354" spans="1:12">
      <c r="A4354" t="s">
        <v>6073</v>
      </c>
      <c r="B4354" t="s">
        <v>5</v>
      </c>
      <c r="C4354" t="s">
        <v>1739</v>
      </c>
      <c r="D4354" t="s">
        <v>7023</v>
      </c>
      <c r="E4354" t="s">
        <v>1712</v>
      </c>
      <c r="H4354" t="str">
        <f>INDEX('Vensim Variables'!$B:$B,MATCH(EPS!$B4354,'Vensim Variables'!$A:$A,0))</f>
        <v>g pollutant</v>
      </c>
      <c r="I4354" t="str">
        <f t="shared" si="134"/>
        <v>OC</v>
      </c>
      <c r="J4354">
        <f>INDEX(NoSettings!$C:$C,MATCH(EPS!$A4354,NoSettings!$A:$A,0))</f>
        <v>0</v>
      </c>
      <c r="K4354" s="109">
        <f>INDEX(GWP!$C$2:$C$13,MATCH(EPS!I4354,GWP!$B$2:$B$13,0))</f>
        <v>-46</v>
      </c>
      <c r="L4354" s="5">
        <f t="shared" si="135"/>
        <v>0</v>
      </c>
    </row>
    <row r="4355" spans="1:12">
      <c r="A4355" t="s">
        <v>6074</v>
      </c>
      <c r="B4355" t="s">
        <v>5</v>
      </c>
      <c r="C4355" t="s">
        <v>1739</v>
      </c>
      <c r="D4355" t="s">
        <v>7023</v>
      </c>
      <c r="E4355" t="s">
        <v>1713</v>
      </c>
      <c r="H4355" t="str">
        <f>INDEX('Vensim Variables'!$B:$B,MATCH(EPS!$B4355,'Vensim Variables'!$A:$A,0))</f>
        <v>g pollutant</v>
      </c>
      <c r="I4355" t="str">
        <f t="shared" ref="I4355:I4418" si="136">IF(OR(C4355="CO2",C4355="CH4",C4355="N2O",C4355="F gases",C4355="VOC",C4355="CO",C4355="NOx",C4355="PM10",C4355="PM25",C4355="SOx",C4355="BC",C4355="OC"),C4355,IF(OR(D4355="CO2",D4355="CH4",D4355="N2O",D4355="F gases",D4355="VOC",D4355="CO",D4355="NOx",D4355="PM10",D4355="PM25",D4355="SOx",D4355="BC",D4355="OC"),D4355,IF(OR(E4355="CO2",E4355="CH4",E4355="N2O",E4355="F gases",E4355="VOC",E4355="CO",E4355="NOx",E4355="PM10",E4355="PM25",E4355="SOx",E4355="BC",E4355="OC"),E4355,"NA")))</f>
        <v>CH4</v>
      </c>
      <c r="J4355">
        <f>INDEX(NoSettings!$C:$C,MATCH(EPS!$A4355,NoSettings!$A:$A,0))</f>
        <v>0</v>
      </c>
      <c r="K4355" s="109">
        <f>INDEX(GWP!$C$2:$C$13,MATCH(EPS!I4355,GWP!$B$2:$B$13,0))</f>
        <v>28</v>
      </c>
      <c r="L4355" s="5">
        <f t="shared" ref="L4355:L4418" si="137">IF(H4355="g pollutant",K4355*J4355/10^12,IF(H4355="MMTCO2e",J4355,IF(H4355="MWh",J4355,0)))</f>
        <v>0</v>
      </c>
    </row>
    <row r="4356" spans="1:12">
      <c r="A4356" t="s">
        <v>6075</v>
      </c>
      <c r="B4356" t="s">
        <v>5</v>
      </c>
      <c r="C4356" t="s">
        <v>1739</v>
      </c>
      <c r="D4356" t="s">
        <v>7023</v>
      </c>
      <c r="E4356" t="s">
        <v>1714</v>
      </c>
      <c r="H4356" t="str">
        <f>INDEX('Vensim Variables'!$B:$B,MATCH(EPS!$B4356,'Vensim Variables'!$A:$A,0))</f>
        <v>g pollutant</v>
      </c>
      <c r="I4356" t="str">
        <f t="shared" si="136"/>
        <v>N2O</v>
      </c>
      <c r="J4356">
        <f>INDEX(NoSettings!$C:$C,MATCH(EPS!$A4356,NoSettings!$A:$A,0))</f>
        <v>0</v>
      </c>
      <c r="K4356" s="109">
        <f>INDEX(GWP!$C$2:$C$13,MATCH(EPS!I4356,GWP!$B$2:$B$13,0))</f>
        <v>265</v>
      </c>
      <c r="L4356" s="5">
        <f t="shared" si="137"/>
        <v>0</v>
      </c>
    </row>
    <row r="4357" spans="1:12">
      <c r="A4357" t="s">
        <v>6076</v>
      </c>
      <c r="B4357" t="s">
        <v>5</v>
      </c>
      <c r="C4357" t="s">
        <v>1739</v>
      </c>
      <c r="D4357" t="s">
        <v>7023</v>
      </c>
      <c r="E4357" t="s">
        <v>1715</v>
      </c>
      <c r="H4357" t="str">
        <f>INDEX('Vensim Variables'!$B:$B,MATCH(EPS!$B4357,'Vensim Variables'!$A:$A,0))</f>
        <v>g pollutant</v>
      </c>
      <c r="I4357" t="str">
        <f t="shared" si="136"/>
        <v>F gases</v>
      </c>
      <c r="J4357">
        <f>INDEX(NoSettings!$C:$C,MATCH(EPS!$A4357,NoSettings!$A:$A,0))</f>
        <v>0</v>
      </c>
      <c r="K4357" s="109">
        <f>INDEX(GWP!$C$2:$C$13,MATCH(EPS!I4357,GWP!$B$2:$B$13,0))</f>
        <v>1</v>
      </c>
      <c r="L4357" s="5">
        <f t="shared" si="137"/>
        <v>0</v>
      </c>
    </row>
    <row r="4358" spans="1:12">
      <c r="A4358" t="s">
        <v>6077</v>
      </c>
      <c r="B4358" t="s">
        <v>5</v>
      </c>
      <c r="C4358" t="s">
        <v>1739</v>
      </c>
      <c r="D4358" t="s">
        <v>7024</v>
      </c>
      <c r="E4358" t="s">
        <v>1702</v>
      </c>
      <c r="H4358" t="str">
        <f>INDEX('Vensim Variables'!$B:$B,MATCH(EPS!$B4358,'Vensim Variables'!$A:$A,0))</f>
        <v>g pollutant</v>
      </c>
      <c r="I4358" t="str">
        <f t="shared" si="136"/>
        <v>CO2</v>
      </c>
      <c r="J4358">
        <f>INDEX(NoSettings!$C:$C,MATCH(EPS!$A4358,NoSettings!$A:$A,0))</f>
        <v>0</v>
      </c>
      <c r="K4358" s="109">
        <f>INDEX(GWP!$C$2:$C$13,MATCH(EPS!I4358,GWP!$B$2:$B$13,0))</f>
        <v>1</v>
      </c>
      <c r="L4358" s="5">
        <f t="shared" si="137"/>
        <v>0</v>
      </c>
    </row>
    <row r="4359" spans="1:12">
      <c r="A4359" t="s">
        <v>6078</v>
      </c>
      <c r="B4359" t="s">
        <v>5</v>
      </c>
      <c r="C4359" t="s">
        <v>1739</v>
      </c>
      <c r="D4359" t="s">
        <v>7024</v>
      </c>
      <c r="E4359" t="s">
        <v>1705</v>
      </c>
      <c r="H4359" t="str">
        <f>INDEX('Vensim Variables'!$B:$B,MATCH(EPS!$B4359,'Vensim Variables'!$A:$A,0))</f>
        <v>g pollutant</v>
      </c>
      <c r="I4359" t="str">
        <f t="shared" si="136"/>
        <v>VOC</v>
      </c>
      <c r="J4359">
        <f>INDEX(NoSettings!$C:$C,MATCH(EPS!$A4359,NoSettings!$A:$A,0))</f>
        <v>0</v>
      </c>
      <c r="K4359" s="109">
        <f>INDEX(GWP!$C$2:$C$13,MATCH(EPS!I4359,GWP!$B$2:$B$13,0))</f>
        <v>5</v>
      </c>
      <c r="L4359" s="5">
        <f t="shared" si="137"/>
        <v>0</v>
      </c>
    </row>
    <row r="4360" spans="1:12">
      <c r="A4360" t="s">
        <v>6079</v>
      </c>
      <c r="B4360" t="s">
        <v>5</v>
      </c>
      <c r="C4360" t="s">
        <v>1739</v>
      </c>
      <c r="D4360" t="s">
        <v>7024</v>
      </c>
      <c r="E4360" t="s">
        <v>1706</v>
      </c>
      <c r="H4360" t="str">
        <f>INDEX('Vensim Variables'!$B:$B,MATCH(EPS!$B4360,'Vensim Variables'!$A:$A,0))</f>
        <v>g pollutant</v>
      </c>
      <c r="I4360" t="str">
        <f t="shared" si="136"/>
        <v>CO</v>
      </c>
      <c r="J4360">
        <f>INDEX(NoSettings!$C:$C,MATCH(EPS!$A4360,NoSettings!$A:$A,0))</f>
        <v>0</v>
      </c>
      <c r="K4360" s="109">
        <f>INDEX(GWP!$C$2:$C$13,MATCH(EPS!I4360,GWP!$B$2:$B$13,0))</f>
        <v>1.8</v>
      </c>
      <c r="L4360" s="5">
        <f t="shared" si="137"/>
        <v>0</v>
      </c>
    </row>
    <row r="4361" spans="1:12">
      <c r="A4361" t="s">
        <v>6080</v>
      </c>
      <c r="B4361" t="s">
        <v>5</v>
      </c>
      <c r="C4361" t="s">
        <v>1739</v>
      </c>
      <c r="D4361" t="s">
        <v>7024</v>
      </c>
      <c r="E4361" t="s">
        <v>1707</v>
      </c>
      <c r="H4361" t="str">
        <f>INDEX('Vensim Variables'!$B:$B,MATCH(EPS!$B4361,'Vensim Variables'!$A:$A,0))</f>
        <v>g pollutant</v>
      </c>
      <c r="I4361" t="str">
        <f t="shared" si="136"/>
        <v>NOx</v>
      </c>
      <c r="J4361">
        <f>INDEX(NoSettings!$C:$C,MATCH(EPS!$A4361,NoSettings!$A:$A,0))</f>
        <v>0</v>
      </c>
      <c r="K4361" s="109">
        <f>INDEX(GWP!$C$2:$C$13,MATCH(EPS!I4361,GWP!$B$2:$B$13,0))</f>
        <v>-8.1999999999999993</v>
      </c>
      <c r="L4361" s="5">
        <f t="shared" si="137"/>
        <v>0</v>
      </c>
    </row>
    <row r="4362" spans="1:12">
      <c r="A4362" t="s">
        <v>6081</v>
      </c>
      <c r="B4362" t="s">
        <v>5</v>
      </c>
      <c r="C4362" t="s">
        <v>1739</v>
      </c>
      <c r="D4362" t="s">
        <v>7024</v>
      </c>
      <c r="E4362" t="s">
        <v>1708</v>
      </c>
      <c r="H4362" t="str">
        <f>INDEX('Vensim Variables'!$B:$B,MATCH(EPS!$B4362,'Vensim Variables'!$A:$A,0))</f>
        <v>g pollutant</v>
      </c>
      <c r="I4362" t="str">
        <f t="shared" si="136"/>
        <v>PM10</v>
      </c>
      <c r="J4362">
        <f>INDEX(NoSettings!$C:$C,MATCH(EPS!$A4362,NoSettings!$A:$A,0))</f>
        <v>0</v>
      </c>
      <c r="K4362" s="109">
        <f>INDEX(GWP!$C$2:$C$13,MATCH(EPS!I4362,GWP!$B$2:$B$13,0))</f>
        <v>0</v>
      </c>
      <c r="L4362" s="5">
        <f t="shared" si="137"/>
        <v>0</v>
      </c>
    </row>
    <row r="4363" spans="1:12">
      <c r="A4363" t="s">
        <v>6082</v>
      </c>
      <c r="B4363" t="s">
        <v>5</v>
      </c>
      <c r="C4363" t="s">
        <v>1739</v>
      </c>
      <c r="D4363" t="s">
        <v>7024</v>
      </c>
      <c r="E4363" t="s">
        <v>1709</v>
      </c>
      <c r="H4363" t="str">
        <f>INDEX('Vensim Variables'!$B:$B,MATCH(EPS!$B4363,'Vensim Variables'!$A:$A,0))</f>
        <v>g pollutant</v>
      </c>
      <c r="I4363" t="str">
        <f t="shared" si="136"/>
        <v>PM25</v>
      </c>
      <c r="J4363">
        <f>INDEX(NoSettings!$C:$C,MATCH(EPS!$A4363,NoSettings!$A:$A,0))</f>
        <v>0</v>
      </c>
      <c r="K4363" s="109">
        <f>INDEX(GWP!$C$2:$C$13,MATCH(EPS!I4363,GWP!$B$2:$B$13,0))</f>
        <v>0</v>
      </c>
      <c r="L4363" s="5">
        <f t="shared" si="137"/>
        <v>0</v>
      </c>
    </row>
    <row r="4364" spans="1:12">
      <c r="A4364" t="s">
        <v>6083</v>
      </c>
      <c r="B4364" t="s">
        <v>5</v>
      </c>
      <c r="C4364" t="s">
        <v>1739</v>
      </c>
      <c r="D4364" t="s">
        <v>7024</v>
      </c>
      <c r="E4364" t="s">
        <v>1710</v>
      </c>
      <c r="H4364" t="str">
        <f>INDEX('Vensim Variables'!$B:$B,MATCH(EPS!$B4364,'Vensim Variables'!$A:$A,0))</f>
        <v>g pollutant</v>
      </c>
      <c r="I4364" t="str">
        <f t="shared" si="136"/>
        <v>SOx</v>
      </c>
      <c r="J4364">
        <f>INDEX(NoSettings!$C:$C,MATCH(EPS!$A4364,NoSettings!$A:$A,0))</f>
        <v>0</v>
      </c>
      <c r="K4364" s="109">
        <f>INDEX(GWP!$C$2:$C$13,MATCH(EPS!I4364,GWP!$B$2:$B$13,0))</f>
        <v>0</v>
      </c>
      <c r="L4364" s="5">
        <f t="shared" si="137"/>
        <v>0</v>
      </c>
    </row>
    <row r="4365" spans="1:12">
      <c r="A4365" t="s">
        <v>6084</v>
      </c>
      <c r="B4365" t="s">
        <v>5</v>
      </c>
      <c r="C4365" t="s">
        <v>1739</v>
      </c>
      <c r="D4365" t="s">
        <v>7024</v>
      </c>
      <c r="E4365" t="s">
        <v>1711</v>
      </c>
      <c r="H4365" t="str">
        <f>INDEX('Vensim Variables'!$B:$B,MATCH(EPS!$B4365,'Vensim Variables'!$A:$A,0))</f>
        <v>g pollutant</v>
      </c>
      <c r="I4365" t="str">
        <f t="shared" si="136"/>
        <v>BC</v>
      </c>
      <c r="J4365">
        <f>INDEX(NoSettings!$C:$C,MATCH(EPS!$A4365,NoSettings!$A:$A,0))</f>
        <v>0</v>
      </c>
      <c r="K4365" s="109">
        <f>INDEX(GWP!$C$2:$C$13,MATCH(EPS!I4365,GWP!$B$2:$B$13,0))</f>
        <v>345</v>
      </c>
      <c r="L4365" s="5">
        <f t="shared" si="137"/>
        <v>0</v>
      </c>
    </row>
    <row r="4366" spans="1:12">
      <c r="A4366" t="s">
        <v>6085</v>
      </c>
      <c r="B4366" t="s">
        <v>5</v>
      </c>
      <c r="C4366" t="s">
        <v>1739</v>
      </c>
      <c r="D4366" t="s">
        <v>7024</v>
      </c>
      <c r="E4366" t="s">
        <v>1712</v>
      </c>
      <c r="H4366" t="str">
        <f>INDEX('Vensim Variables'!$B:$B,MATCH(EPS!$B4366,'Vensim Variables'!$A:$A,0))</f>
        <v>g pollutant</v>
      </c>
      <c r="I4366" t="str">
        <f t="shared" si="136"/>
        <v>OC</v>
      </c>
      <c r="J4366">
        <f>INDEX(NoSettings!$C:$C,MATCH(EPS!$A4366,NoSettings!$A:$A,0))</f>
        <v>0</v>
      </c>
      <c r="K4366" s="109">
        <f>INDEX(GWP!$C$2:$C$13,MATCH(EPS!I4366,GWP!$B$2:$B$13,0))</f>
        <v>-46</v>
      </c>
      <c r="L4366" s="5">
        <f t="shared" si="137"/>
        <v>0</v>
      </c>
    </row>
    <row r="4367" spans="1:12">
      <c r="A4367" t="s">
        <v>6086</v>
      </c>
      <c r="B4367" t="s">
        <v>5</v>
      </c>
      <c r="C4367" t="s">
        <v>1739</v>
      </c>
      <c r="D4367" t="s">
        <v>7024</v>
      </c>
      <c r="E4367" t="s">
        <v>1713</v>
      </c>
      <c r="H4367" t="str">
        <f>INDEX('Vensim Variables'!$B:$B,MATCH(EPS!$B4367,'Vensim Variables'!$A:$A,0))</f>
        <v>g pollutant</v>
      </c>
      <c r="I4367" t="str">
        <f t="shared" si="136"/>
        <v>CH4</v>
      </c>
      <c r="J4367">
        <f>INDEX(NoSettings!$C:$C,MATCH(EPS!$A4367,NoSettings!$A:$A,0))</f>
        <v>0</v>
      </c>
      <c r="K4367" s="109">
        <f>INDEX(GWP!$C$2:$C$13,MATCH(EPS!I4367,GWP!$B$2:$B$13,0))</f>
        <v>28</v>
      </c>
      <c r="L4367" s="5">
        <f t="shared" si="137"/>
        <v>0</v>
      </c>
    </row>
    <row r="4368" spans="1:12">
      <c r="A4368" t="s">
        <v>6087</v>
      </c>
      <c r="B4368" t="s">
        <v>5</v>
      </c>
      <c r="C4368" t="s">
        <v>1739</v>
      </c>
      <c r="D4368" t="s">
        <v>7024</v>
      </c>
      <c r="E4368" t="s">
        <v>1714</v>
      </c>
      <c r="H4368" t="str">
        <f>INDEX('Vensim Variables'!$B:$B,MATCH(EPS!$B4368,'Vensim Variables'!$A:$A,0))</f>
        <v>g pollutant</v>
      </c>
      <c r="I4368" t="str">
        <f t="shared" si="136"/>
        <v>N2O</v>
      </c>
      <c r="J4368">
        <f>INDEX(NoSettings!$C:$C,MATCH(EPS!$A4368,NoSettings!$A:$A,0))</f>
        <v>0</v>
      </c>
      <c r="K4368" s="109">
        <f>INDEX(GWP!$C$2:$C$13,MATCH(EPS!I4368,GWP!$B$2:$B$13,0))</f>
        <v>265</v>
      </c>
      <c r="L4368" s="5">
        <f t="shared" si="137"/>
        <v>0</v>
      </c>
    </row>
    <row r="4369" spans="1:12">
      <c r="A4369" t="s">
        <v>6088</v>
      </c>
      <c r="B4369" t="s">
        <v>5</v>
      </c>
      <c r="C4369" t="s">
        <v>1739</v>
      </c>
      <c r="D4369" t="s">
        <v>7024</v>
      </c>
      <c r="E4369" t="s">
        <v>1715</v>
      </c>
      <c r="H4369" t="str">
        <f>INDEX('Vensim Variables'!$B:$B,MATCH(EPS!$B4369,'Vensim Variables'!$A:$A,0))</f>
        <v>g pollutant</v>
      </c>
      <c r="I4369" t="str">
        <f t="shared" si="136"/>
        <v>F gases</v>
      </c>
      <c r="J4369">
        <f>INDEX(NoSettings!$C:$C,MATCH(EPS!$A4369,NoSettings!$A:$A,0))</f>
        <v>0</v>
      </c>
      <c r="K4369" s="109">
        <f>INDEX(GWP!$C$2:$C$13,MATCH(EPS!I4369,GWP!$B$2:$B$13,0))</f>
        <v>1</v>
      </c>
      <c r="L4369" s="5">
        <f t="shared" si="137"/>
        <v>0</v>
      </c>
    </row>
    <row r="4370" spans="1:12">
      <c r="A4370" t="s">
        <v>6089</v>
      </c>
      <c r="B4370" t="s">
        <v>5</v>
      </c>
      <c r="C4370" t="s">
        <v>1739</v>
      </c>
      <c r="D4370" t="s">
        <v>7025</v>
      </c>
      <c r="E4370" t="s">
        <v>1702</v>
      </c>
      <c r="H4370" t="str">
        <f>INDEX('Vensim Variables'!$B:$B,MATCH(EPS!$B4370,'Vensim Variables'!$A:$A,0))</f>
        <v>g pollutant</v>
      </c>
      <c r="I4370" t="str">
        <f t="shared" si="136"/>
        <v>CO2</v>
      </c>
      <c r="J4370">
        <f>INDEX(NoSettings!$C:$C,MATCH(EPS!$A4370,NoSettings!$A:$A,0))</f>
        <v>6622490000000</v>
      </c>
      <c r="K4370" s="109">
        <f>INDEX(GWP!$C$2:$C$13,MATCH(EPS!I4370,GWP!$B$2:$B$13,0))</f>
        <v>1</v>
      </c>
      <c r="L4370" s="5">
        <f t="shared" si="137"/>
        <v>6.62249</v>
      </c>
    </row>
    <row r="4371" spans="1:12">
      <c r="A4371" t="s">
        <v>6090</v>
      </c>
      <c r="B4371" t="s">
        <v>5</v>
      </c>
      <c r="C4371" t="s">
        <v>1739</v>
      </c>
      <c r="D4371" t="s">
        <v>7025</v>
      </c>
      <c r="E4371" t="s">
        <v>1705</v>
      </c>
      <c r="H4371" t="str">
        <f>INDEX('Vensim Variables'!$B:$B,MATCH(EPS!$B4371,'Vensim Variables'!$A:$A,0))</f>
        <v>g pollutant</v>
      </c>
      <c r="I4371" t="str">
        <f t="shared" si="136"/>
        <v>VOC</v>
      </c>
      <c r="J4371">
        <f>INDEX(NoSettings!$C:$C,MATCH(EPS!$A4371,NoSettings!$A:$A,0))</f>
        <v>188269000</v>
      </c>
      <c r="K4371" s="109">
        <f>INDEX(GWP!$C$2:$C$13,MATCH(EPS!I4371,GWP!$B$2:$B$13,0))</f>
        <v>5</v>
      </c>
      <c r="L4371" s="5">
        <f t="shared" si="137"/>
        <v>9.4134500000000001E-4</v>
      </c>
    </row>
    <row r="4372" spans="1:12">
      <c r="A4372" t="s">
        <v>6091</v>
      </c>
      <c r="B4372" t="s">
        <v>5</v>
      </c>
      <c r="C4372" t="s">
        <v>1739</v>
      </c>
      <c r="D4372" t="s">
        <v>7025</v>
      </c>
      <c r="E4372" t="s">
        <v>1706</v>
      </c>
      <c r="H4372" t="str">
        <f>INDEX('Vensim Variables'!$B:$B,MATCH(EPS!$B4372,'Vensim Variables'!$A:$A,0))</f>
        <v>g pollutant</v>
      </c>
      <c r="I4372" t="str">
        <f t="shared" si="136"/>
        <v>CO</v>
      </c>
      <c r="J4372">
        <f>INDEX(NoSettings!$C:$C,MATCH(EPS!$A4372,NoSettings!$A:$A,0))</f>
        <v>869477000</v>
      </c>
      <c r="K4372" s="109">
        <f>INDEX(GWP!$C$2:$C$13,MATCH(EPS!I4372,GWP!$B$2:$B$13,0))</f>
        <v>1.8</v>
      </c>
      <c r="L4372" s="5">
        <f t="shared" si="137"/>
        <v>1.5650586E-3</v>
      </c>
    </row>
    <row r="4373" spans="1:12">
      <c r="A4373" t="s">
        <v>6092</v>
      </c>
      <c r="B4373" t="s">
        <v>5</v>
      </c>
      <c r="C4373" t="s">
        <v>1739</v>
      </c>
      <c r="D4373" t="s">
        <v>7025</v>
      </c>
      <c r="E4373" t="s">
        <v>1707</v>
      </c>
      <c r="H4373" t="str">
        <f>INDEX('Vensim Variables'!$B:$B,MATCH(EPS!$B4373,'Vensim Variables'!$A:$A,0))</f>
        <v>g pollutant</v>
      </c>
      <c r="I4373" t="str">
        <f t="shared" si="136"/>
        <v>NOx</v>
      </c>
      <c r="J4373">
        <f>INDEX(NoSettings!$C:$C,MATCH(EPS!$A4373,NoSettings!$A:$A,0))</f>
        <v>2975800000</v>
      </c>
      <c r="K4373" s="109">
        <f>INDEX(GWP!$C$2:$C$13,MATCH(EPS!I4373,GWP!$B$2:$B$13,0))</f>
        <v>-8.1999999999999993</v>
      </c>
      <c r="L4373" s="5">
        <f t="shared" si="137"/>
        <v>-2.4401559999999996E-2</v>
      </c>
    </row>
    <row r="4374" spans="1:12">
      <c r="A4374" t="s">
        <v>6093</v>
      </c>
      <c r="B4374" t="s">
        <v>5</v>
      </c>
      <c r="C4374" t="s">
        <v>1739</v>
      </c>
      <c r="D4374" t="s">
        <v>7025</v>
      </c>
      <c r="E4374" t="s">
        <v>1708</v>
      </c>
      <c r="H4374" t="str">
        <f>INDEX('Vensim Variables'!$B:$B,MATCH(EPS!$B4374,'Vensim Variables'!$A:$A,0))</f>
        <v>g pollutant</v>
      </c>
      <c r="I4374" t="str">
        <f t="shared" si="136"/>
        <v>PM10</v>
      </c>
      <c r="J4374">
        <f>INDEX(NoSettings!$C:$C,MATCH(EPS!$A4374,NoSettings!$A:$A,0))</f>
        <v>234918000</v>
      </c>
      <c r="K4374" s="109">
        <f>INDEX(GWP!$C$2:$C$13,MATCH(EPS!I4374,GWP!$B$2:$B$13,0))</f>
        <v>0</v>
      </c>
      <c r="L4374" s="5">
        <f t="shared" si="137"/>
        <v>0</v>
      </c>
    </row>
    <row r="4375" spans="1:12">
      <c r="A4375" t="s">
        <v>6094</v>
      </c>
      <c r="B4375" t="s">
        <v>5</v>
      </c>
      <c r="C4375" t="s">
        <v>1739</v>
      </c>
      <c r="D4375" t="s">
        <v>7025</v>
      </c>
      <c r="E4375" t="s">
        <v>1709</v>
      </c>
      <c r="H4375" t="str">
        <f>INDEX('Vensim Variables'!$B:$B,MATCH(EPS!$B4375,'Vensim Variables'!$A:$A,0))</f>
        <v>g pollutant</v>
      </c>
      <c r="I4375" t="str">
        <f t="shared" si="136"/>
        <v>PM25</v>
      </c>
      <c r="J4375">
        <f>INDEX(NoSettings!$C:$C,MATCH(EPS!$A4375,NoSettings!$A:$A,0))</f>
        <v>208904000</v>
      </c>
      <c r="K4375" s="109">
        <f>INDEX(GWP!$C$2:$C$13,MATCH(EPS!I4375,GWP!$B$2:$B$13,0))</f>
        <v>0</v>
      </c>
      <c r="L4375" s="5">
        <f t="shared" si="137"/>
        <v>0</v>
      </c>
    </row>
    <row r="4376" spans="1:12">
      <c r="A4376" t="s">
        <v>6095</v>
      </c>
      <c r="B4376" t="s">
        <v>5</v>
      </c>
      <c r="C4376" t="s">
        <v>1739</v>
      </c>
      <c r="D4376" t="s">
        <v>7025</v>
      </c>
      <c r="E4376" t="s">
        <v>1710</v>
      </c>
      <c r="H4376" t="str">
        <f>INDEX('Vensim Variables'!$B:$B,MATCH(EPS!$B4376,'Vensim Variables'!$A:$A,0))</f>
        <v>g pollutant</v>
      </c>
      <c r="I4376" t="str">
        <f t="shared" si="136"/>
        <v>SOx</v>
      </c>
      <c r="J4376">
        <f>INDEX(NoSettings!$C:$C,MATCH(EPS!$A4376,NoSettings!$A:$A,0))</f>
        <v>632620000</v>
      </c>
      <c r="K4376" s="109">
        <f>INDEX(GWP!$C$2:$C$13,MATCH(EPS!I4376,GWP!$B$2:$B$13,0))</f>
        <v>0</v>
      </c>
      <c r="L4376" s="5">
        <f t="shared" si="137"/>
        <v>0</v>
      </c>
    </row>
    <row r="4377" spans="1:12">
      <c r="A4377" t="s">
        <v>6096</v>
      </c>
      <c r="B4377" t="s">
        <v>5</v>
      </c>
      <c r="C4377" t="s">
        <v>1739</v>
      </c>
      <c r="D4377" t="s">
        <v>7025</v>
      </c>
      <c r="E4377" t="s">
        <v>1711</v>
      </c>
      <c r="H4377" t="str">
        <f>INDEX('Vensim Variables'!$B:$B,MATCH(EPS!$B4377,'Vensim Variables'!$A:$A,0))</f>
        <v>g pollutant</v>
      </c>
      <c r="I4377" t="str">
        <f t="shared" si="136"/>
        <v>BC</v>
      </c>
      <c r="J4377">
        <f>INDEX(NoSettings!$C:$C,MATCH(EPS!$A4377,NoSettings!$A:$A,0))</f>
        <v>48853000</v>
      </c>
      <c r="K4377" s="109">
        <f>INDEX(GWP!$C$2:$C$13,MATCH(EPS!I4377,GWP!$B$2:$B$13,0))</f>
        <v>345</v>
      </c>
      <c r="L4377" s="5">
        <f t="shared" si="137"/>
        <v>1.6854285E-2</v>
      </c>
    </row>
    <row r="4378" spans="1:12">
      <c r="A4378" t="s">
        <v>6097</v>
      </c>
      <c r="B4378" t="s">
        <v>5</v>
      </c>
      <c r="C4378" t="s">
        <v>1739</v>
      </c>
      <c r="D4378" t="s">
        <v>7025</v>
      </c>
      <c r="E4378" t="s">
        <v>1712</v>
      </c>
      <c r="H4378" t="str">
        <f>INDEX('Vensim Variables'!$B:$B,MATCH(EPS!$B4378,'Vensim Variables'!$A:$A,0))</f>
        <v>g pollutant</v>
      </c>
      <c r="I4378" t="str">
        <f t="shared" si="136"/>
        <v>OC</v>
      </c>
      <c r="J4378">
        <f>INDEX(NoSettings!$C:$C,MATCH(EPS!$A4378,NoSettings!$A:$A,0))</f>
        <v>41710200</v>
      </c>
      <c r="K4378" s="109">
        <f>INDEX(GWP!$C$2:$C$13,MATCH(EPS!I4378,GWP!$B$2:$B$13,0))</f>
        <v>-46</v>
      </c>
      <c r="L4378" s="5">
        <f t="shared" si="137"/>
        <v>-1.9186692000000001E-3</v>
      </c>
    </row>
    <row r="4379" spans="1:12">
      <c r="A4379" t="s">
        <v>6098</v>
      </c>
      <c r="B4379" t="s">
        <v>5</v>
      </c>
      <c r="C4379" t="s">
        <v>1739</v>
      </c>
      <c r="D4379" t="s">
        <v>7025</v>
      </c>
      <c r="E4379" t="s">
        <v>1713</v>
      </c>
      <c r="H4379" t="str">
        <f>INDEX('Vensim Variables'!$B:$B,MATCH(EPS!$B4379,'Vensim Variables'!$A:$A,0))</f>
        <v>g pollutant</v>
      </c>
      <c r="I4379" t="str">
        <f t="shared" si="136"/>
        <v>CH4</v>
      </c>
      <c r="J4379">
        <f>INDEX(NoSettings!$C:$C,MATCH(EPS!$A4379,NoSettings!$A:$A,0))</f>
        <v>264547000</v>
      </c>
      <c r="K4379" s="109">
        <f>INDEX(GWP!$C$2:$C$13,MATCH(EPS!I4379,GWP!$B$2:$B$13,0))</f>
        <v>28</v>
      </c>
      <c r="L4379" s="5">
        <f t="shared" si="137"/>
        <v>7.4073159999999997E-3</v>
      </c>
    </row>
    <row r="4380" spans="1:12">
      <c r="A4380" t="s">
        <v>6099</v>
      </c>
      <c r="B4380" t="s">
        <v>5</v>
      </c>
      <c r="C4380" t="s">
        <v>1739</v>
      </c>
      <c r="D4380" t="s">
        <v>7025</v>
      </c>
      <c r="E4380" t="s">
        <v>1714</v>
      </c>
      <c r="H4380" t="str">
        <f>INDEX('Vensim Variables'!$B:$B,MATCH(EPS!$B4380,'Vensim Variables'!$A:$A,0))</f>
        <v>g pollutant</v>
      </c>
      <c r="I4380" t="str">
        <f t="shared" si="136"/>
        <v>N2O</v>
      </c>
      <c r="J4380">
        <f>INDEX(NoSettings!$C:$C,MATCH(EPS!$A4380,NoSettings!$A:$A,0))</f>
        <v>52909400</v>
      </c>
      <c r="K4380" s="109">
        <f>INDEX(GWP!$C$2:$C$13,MATCH(EPS!I4380,GWP!$B$2:$B$13,0))</f>
        <v>265</v>
      </c>
      <c r="L4380" s="5">
        <f t="shared" si="137"/>
        <v>1.4020991E-2</v>
      </c>
    </row>
    <row r="4381" spans="1:12">
      <c r="A4381" t="s">
        <v>6100</v>
      </c>
      <c r="B4381" t="s">
        <v>5</v>
      </c>
      <c r="C4381" t="s">
        <v>1739</v>
      </c>
      <c r="D4381" t="s">
        <v>7025</v>
      </c>
      <c r="E4381" t="s">
        <v>1715</v>
      </c>
      <c r="H4381" t="str">
        <f>INDEX('Vensim Variables'!$B:$B,MATCH(EPS!$B4381,'Vensim Variables'!$A:$A,0))</f>
        <v>g pollutant</v>
      </c>
      <c r="I4381" t="str">
        <f t="shared" si="136"/>
        <v>F gases</v>
      </c>
      <c r="J4381">
        <f>INDEX(NoSettings!$C:$C,MATCH(EPS!$A4381,NoSettings!$A:$A,0))</f>
        <v>0</v>
      </c>
      <c r="K4381" s="109">
        <f>INDEX(GWP!$C$2:$C$13,MATCH(EPS!I4381,GWP!$B$2:$B$13,0))</f>
        <v>1</v>
      </c>
      <c r="L4381" s="5">
        <f t="shared" si="137"/>
        <v>0</v>
      </c>
    </row>
    <row r="4382" spans="1:12">
      <c r="A4382" t="s">
        <v>6101</v>
      </c>
      <c r="B4382" t="s">
        <v>5</v>
      </c>
      <c r="C4382" t="s">
        <v>1740</v>
      </c>
      <c r="D4382" t="s">
        <v>7001</v>
      </c>
      <c r="E4382" t="s">
        <v>1702</v>
      </c>
      <c r="H4382" t="str">
        <f>INDEX('Vensim Variables'!$B:$B,MATCH(EPS!$B4382,'Vensim Variables'!$A:$A,0))</f>
        <v>g pollutant</v>
      </c>
      <c r="I4382" t="str">
        <f t="shared" si="136"/>
        <v>CO2</v>
      </c>
      <c r="J4382">
        <f>INDEX(NoSettings!$C:$C,MATCH(EPS!$A4382,NoSettings!$A:$A,0))</f>
        <v>3941680000000</v>
      </c>
      <c r="K4382" s="109">
        <f>INDEX(GWP!$C$2:$C$13,MATCH(EPS!I4382,GWP!$B$2:$B$13,0))</f>
        <v>1</v>
      </c>
      <c r="L4382" s="5">
        <f t="shared" si="137"/>
        <v>3.9416799999999999</v>
      </c>
    </row>
    <row r="4383" spans="1:12">
      <c r="A4383" t="s">
        <v>6102</v>
      </c>
      <c r="B4383" t="s">
        <v>5</v>
      </c>
      <c r="C4383" t="s">
        <v>1740</v>
      </c>
      <c r="D4383" t="s">
        <v>7001</v>
      </c>
      <c r="E4383" t="s">
        <v>1705</v>
      </c>
      <c r="H4383" t="str">
        <f>INDEX('Vensim Variables'!$B:$B,MATCH(EPS!$B4383,'Vensim Variables'!$A:$A,0))</f>
        <v>g pollutant</v>
      </c>
      <c r="I4383" t="str">
        <f t="shared" si="136"/>
        <v>VOC</v>
      </c>
      <c r="J4383">
        <f>INDEX(NoSettings!$C:$C,MATCH(EPS!$A4383,NoSettings!$A:$A,0))</f>
        <v>935715000</v>
      </c>
      <c r="K4383" s="109">
        <f>INDEX(GWP!$C$2:$C$13,MATCH(EPS!I4383,GWP!$B$2:$B$13,0))</f>
        <v>5</v>
      </c>
      <c r="L4383" s="5">
        <f t="shared" si="137"/>
        <v>4.6785749999999999E-3</v>
      </c>
    </row>
    <row r="4384" spans="1:12">
      <c r="A4384" t="s">
        <v>6103</v>
      </c>
      <c r="B4384" t="s">
        <v>5</v>
      </c>
      <c r="C4384" t="s">
        <v>1740</v>
      </c>
      <c r="D4384" t="s">
        <v>7001</v>
      </c>
      <c r="E4384" t="s">
        <v>1706</v>
      </c>
      <c r="H4384" t="str">
        <f>INDEX('Vensim Variables'!$B:$B,MATCH(EPS!$B4384,'Vensim Variables'!$A:$A,0))</f>
        <v>g pollutant</v>
      </c>
      <c r="I4384" t="str">
        <f t="shared" si="136"/>
        <v>CO</v>
      </c>
      <c r="J4384">
        <f>INDEX(NoSettings!$C:$C,MATCH(EPS!$A4384,NoSettings!$A:$A,0))</f>
        <v>10592800000</v>
      </c>
      <c r="K4384" s="109">
        <f>INDEX(GWP!$C$2:$C$13,MATCH(EPS!I4384,GWP!$B$2:$B$13,0))</f>
        <v>1.8</v>
      </c>
      <c r="L4384" s="5">
        <f t="shared" si="137"/>
        <v>1.906704E-2</v>
      </c>
    </row>
    <row r="4385" spans="1:12">
      <c r="A4385" t="s">
        <v>6104</v>
      </c>
      <c r="B4385" t="s">
        <v>5</v>
      </c>
      <c r="C4385" t="s">
        <v>1740</v>
      </c>
      <c r="D4385" t="s">
        <v>7001</v>
      </c>
      <c r="E4385" t="s">
        <v>1707</v>
      </c>
      <c r="H4385" t="str">
        <f>INDEX('Vensim Variables'!$B:$B,MATCH(EPS!$B4385,'Vensim Variables'!$A:$A,0))</f>
        <v>g pollutant</v>
      </c>
      <c r="I4385" t="str">
        <f t="shared" si="136"/>
        <v>NOx</v>
      </c>
      <c r="J4385">
        <f>INDEX(NoSettings!$C:$C,MATCH(EPS!$A4385,NoSettings!$A:$A,0))</f>
        <v>6315980000</v>
      </c>
      <c r="K4385" s="109">
        <f>INDEX(GWP!$C$2:$C$13,MATCH(EPS!I4385,GWP!$B$2:$B$13,0))</f>
        <v>-8.1999999999999993</v>
      </c>
      <c r="L4385" s="5">
        <f t="shared" si="137"/>
        <v>-5.1791035999999992E-2</v>
      </c>
    </row>
    <row r="4386" spans="1:12">
      <c r="A4386" t="s">
        <v>6105</v>
      </c>
      <c r="B4386" t="s">
        <v>5</v>
      </c>
      <c r="C4386" t="s">
        <v>1740</v>
      </c>
      <c r="D4386" t="s">
        <v>7001</v>
      </c>
      <c r="E4386" t="s">
        <v>1708</v>
      </c>
      <c r="H4386" t="str">
        <f>INDEX('Vensim Variables'!$B:$B,MATCH(EPS!$B4386,'Vensim Variables'!$A:$A,0))</f>
        <v>g pollutant</v>
      </c>
      <c r="I4386" t="str">
        <f t="shared" si="136"/>
        <v>PM10</v>
      </c>
      <c r="J4386">
        <f>INDEX(NoSettings!$C:$C,MATCH(EPS!$A4386,NoSettings!$A:$A,0))</f>
        <v>1289350000</v>
      </c>
      <c r="K4386" s="109">
        <f>INDEX(GWP!$C$2:$C$13,MATCH(EPS!I4386,GWP!$B$2:$B$13,0))</f>
        <v>0</v>
      </c>
      <c r="L4386" s="5">
        <f t="shared" si="137"/>
        <v>0</v>
      </c>
    </row>
    <row r="4387" spans="1:12">
      <c r="A4387" t="s">
        <v>6106</v>
      </c>
      <c r="B4387" t="s">
        <v>5</v>
      </c>
      <c r="C4387" t="s">
        <v>1740</v>
      </c>
      <c r="D4387" t="s">
        <v>7001</v>
      </c>
      <c r="E4387" t="s">
        <v>1709</v>
      </c>
      <c r="H4387" t="str">
        <f>INDEX('Vensim Variables'!$B:$B,MATCH(EPS!$B4387,'Vensim Variables'!$A:$A,0))</f>
        <v>g pollutant</v>
      </c>
      <c r="I4387" t="str">
        <f t="shared" si="136"/>
        <v>PM25</v>
      </c>
      <c r="J4387">
        <f>INDEX(NoSettings!$C:$C,MATCH(EPS!$A4387,NoSettings!$A:$A,0))</f>
        <v>1103230000</v>
      </c>
      <c r="K4387" s="109">
        <f>INDEX(GWP!$C$2:$C$13,MATCH(EPS!I4387,GWP!$B$2:$B$13,0))</f>
        <v>0</v>
      </c>
      <c r="L4387" s="5">
        <f t="shared" si="137"/>
        <v>0</v>
      </c>
    </row>
    <row r="4388" spans="1:12">
      <c r="A4388" t="s">
        <v>6107</v>
      </c>
      <c r="B4388" t="s">
        <v>5</v>
      </c>
      <c r="C4388" t="s">
        <v>1740</v>
      </c>
      <c r="D4388" t="s">
        <v>7001</v>
      </c>
      <c r="E4388" t="s">
        <v>1710</v>
      </c>
      <c r="H4388" t="str">
        <f>INDEX('Vensim Variables'!$B:$B,MATCH(EPS!$B4388,'Vensim Variables'!$A:$A,0))</f>
        <v>g pollutant</v>
      </c>
      <c r="I4388" t="str">
        <f t="shared" si="136"/>
        <v>SOx</v>
      </c>
      <c r="J4388">
        <f>INDEX(NoSettings!$C:$C,MATCH(EPS!$A4388,NoSettings!$A:$A,0))</f>
        <v>4703970000</v>
      </c>
      <c r="K4388" s="109">
        <f>INDEX(GWP!$C$2:$C$13,MATCH(EPS!I4388,GWP!$B$2:$B$13,0))</f>
        <v>0</v>
      </c>
      <c r="L4388" s="5">
        <f t="shared" si="137"/>
        <v>0</v>
      </c>
    </row>
    <row r="4389" spans="1:12">
      <c r="A4389" t="s">
        <v>6108</v>
      </c>
      <c r="B4389" t="s">
        <v>5</v>
      </c>
      <c r="C4389" t="s">
        <v>1740</v>
      </c>
      <c r="D4389" t="s">
        <v>7001</v>
      </c>
      <c r="E4389" t="s">
        <v>1711</v>
      </c>
      <c r="H4389" t="str">
        <f>INDEX('Vensim Variables'!$B:$B,MATCH(EPS!$B4389,'Vensim Variables'!$A:$A,0))</f>
        <v>g pollutant</v>
      </c>
      <c r="I4389" t="str">
        <f t="shared" si="136"/>
        <v>BC</v>
      </c>
      <c r="J4389">
        <f>INDEX(NoSettings!$C:$C,MATCH(EPS!$A4389,NoSettings!$A:$A,0))</f>
        <v>83566600</v>
      </c>
      <c r="K4389" s="109">
        <f>INDEX(GWP!$C$2:$C$13,MATCH(EPS!I4389,GWP!$B$2:$B$13,0))</f>
        <v>345</v>
      </c>
      <c r="L4389" s="5">
        <f t="shared" si="137"/>
        <v>2.8830477E-2</v>
      </c>
    </row>
    <row r="4390" spans="1:12">
      <c r="A4390" t="s">
        <v>6109</v>
      </c>
      <c r="B4390" t="s">
        <v>5</v>
      </c>
      <c r="C4390" t="s">
        <v>1740</v>
      </c>
      <c r="D4390" t="s">
        <v>7001</v>
      </c>
      <c r="E4390" t="s">
        <v>1712</v>
      </c>
      <c r="H4390" t="str">
        <f>INDEX('Vensim Variables'!$B:$B,MATCH(EPS!$B4390,'Vensim Variables'!$A:$A,0))</f>
        <v>g pollutant</v>
      </c>
      <c r="I4390" t="str">
        <f t="shared" si="136"/>
        <v>OC</v>
      </c>
      <c r="J4390">
        <f>INDEX(NoSettings!$C:$C,MATCH(EPS!$A4390,NoSettings!$A:$A,0))</f>
        <v>405070000</v>
      </c>
      <c r="K4390" s="109">
        <f>INDEX(GWP!$C$2:$C$13,MATCH(EPS!I4390,GWP!$B$2:$B$13,0))</f>
        <v>-46</v>
      </c>
      <c r="L4390" s="5">
        <f t="shared" si="137"/>
        <v>-1.8633219999999999E-2</v>
      </c>
    </row>
    <row r="4391" spans="1:12">
      <c r="A4391" t="s">
        <v>6110</v>
      </c>
      <c r="B4391" t="s">
        <v>5</v>
      </c>
      <c r="C4391" t="s">
        <v>1740</v>
      </c>
      <c r="D4391" t="s">
        <v>7001</v>
      </c>
      <c r="E4391" t="s">
        <v>1713</v>
      </c>
      <c r="H4391" t="str">
        <f>INDEX('Vensim Variables'!$B:$B,MATCH(EPS!$B4391,'Vensim Variables'!$A:$A,0))</f>
        <v>g pollutant</v>
      </c>
      <c r="I4391" t="str">
        <f t="shared" si="136"/>
        <v>CH4</v>
      </c>
      <c r="J4391">
        <f>INDEX(NoSettings!$C:$C,MATCH(EPS!$A4391,NoSettings!$A:$A,0))</f>
        <v>192402000</v>
      </c>
      <c r="K4391" s="109">
        <f>INDEX(GWP!$C$2:$C$13,MATCH(EPS!I4391,GWP!$B$2:$B$13,0))</f>
        <v>28</v>
      </c>
      <c r="L4391" s="5">
        <f t="shared" si="137"/>
        <v>5.387256E-3</v>
      </c>
    </row>
    <row r="4392" spans="1:12">
      <c r="A4392" t="s">
        <v>6111</v>
      </c>
      <c r="B4392" t="s">
        <v>5</v>
      </c>
      <c r="C4392" t="s">
        <v>1740</v>
      </c>
      <c r="D4392" t="s">
        <v>7001</v>
      </c>
      <c r="E4392" t="s">
        <v>1714</v>
      </c>
      <c r="H4392" t="str">
        <f>INDEX('Vensim Variables'!$B:$B,MATCH(EPS!$B4392,'Vensim Variables'!$A:$A,0))</f>
        <v>g pollutant</v>
      </c>
      <c r="I4392" t="str">
        <f t="shared" si="136"/>
        <v>N2O</v>
      </c>
      <c r="J4392">
        <f>INDEX(NoSettings!$C:$C,MATCH(EPS!$A4392,NoSettings!$A:$A,0))</f>
        <v>38480400</v>
      </c>
      <c r="K4392" s="109">
        <f>INDEX(GWP!$C$2:$C$13,MATCH(EPS!I4392,GWP!$B$2:$B$13,0))</f>
        <v>265</v>
      </c>
      <c r="L4392" s="5">
        <f t="shared" si="137"/>
        <v>1.0197306E-2</v>
      </c>
    </row>
    <row r="4393" spans="1:12">
      <c r="A4393" t="s">
        <v>6112</v>
      </c>
      <c r="B4393" t="s">
        <v>5</v>
      </c>
      <c r="C4393" t="s">
        <v>1740</v>
      </c>
      <c r="D4393" t="s">
        <v>7001</v>
      </c>
      <c r="E4393" t="s">
        <v>1715</v>
      </c>
      <c r="H4393" t="str">
        <f>INDEX('Vensim Variables'!$B:$B,MATCH(EPS!$B4393,'Vensim Variables'!$A:$A,0))</f>
        <v>g pollutant</v>
      </c>
      <c r="I4393" t="str">
        <f t="shared" si="136"/>
        <v>F gases</v>
      </c>
      <c r="J4393">
        <f>INDEX(NoSettings!$C:$C,MATCH(EPS!$A4393,NoSettings!$A:$A,0))</f>
        <v>0</v>
      </c>
      <c r="K4393" s="109">
        <f>INDEX(GWP!$C$2:$C$13,MATCH(EPS!I4393,GWP!$B$2:$B$13,0))</f>
        <v>1</v>
      </c>
      <c r="L4393" s="5">
        <f t="shared" si="137"/>
        <v>0</v>
      </c>
    </row>
    <row r="4394" spans="1:12">
      <c r="A4394" t="s">
        <v>6113</v>
      </c>
      <c r="B4394" t="s">
        <v>5</v>
      </c>
      <c r="C4394" t="s">
        <v>1740</v>
      </c>
      <c r="D4394" t="s">
        <v>7002</v>
      </c>
      <c r="E4394" t="s">
        <v>1702</v>
      </c>
      <c r="H4394" t="str">
        <f>INDEX('Vensim Variables'!$B:$B,MATCH(EPS!$B4394,'Vensim Variables'!$A:$A,0))</f>
        <v>g pollutant</v>
      </c>
      <c r="I4394" t="str">
        <f t="shared" si="136"/>
        <v>CO2</v>
      </c>
      <c r="J4394">
        <f>INDEX(NoSettings!$C:$C,MATCH(EPS!$A4394,NoSettings!$A:$A,0))</f>
        <v>0</v>
      </c>
      <c r="K4394" s="109">
        <f>INDEX(GWP!$C$2:$C$13,MATCH(EPS!I4394,GWP!$B$2:$B$13,0))</f>
        <v>1</v>
      </c>
      <c r="L4394" s="5">
        <f t="shared" si="137"/>
        <v>0</v>
      </c>
    </row>
    <row r="4395" spans="1:12">
      <c r="A4395" t="s">
        <v>6114</v>
      </c>
      <c r="B4395" t="s">
        <v>5</v>
      </c>
      <c r="C4395" t="s">
        <v>1740</v>
      </c>
      <c r="D4395" t="s">
        <v>7002</v>
      </c>
      <c r="E4395" t="s">
        <v>1705</v>
      </c>
      <c r="H4395" t="str">
        <f>INDEX('Vensim Variables'!$B:$B,MATCH(EPS!$B4395,'Vensim Variables'!$A:$A,0))</f>
        <v>g pollutant</v>
      </c>
      <c r="I4395" t="str">
        <f t="shared" si="136"/>
        <v>VOC</v>
      </c>
      <c r="J4395">
        <f>INDEX(NoSettings!$C:$C,MATCH(EPS!$A4395,NoSettings!$A:$A,0))</f>
        <v>0</v>
      </c>
      <c r="K4395" s="109">
        <f>INDEX(GWP!$C$2:$C$13,MATCH(EPS!I4395,GWP!$B$2:$B$13,0))</f>
        <v>5</v>
      </c>
      <c r="L4395" s="5">
        <f t="shared" si="137"/>
        <v>0</v>
      </c>
    </row>
    <row r="4396" spans="1:12">
      <c r="A4396" t="s">
        <v>6115</v>
      </c>
      <c r="B4396" t="s">
        <v>5</v>
      </c>
      <c r="C4396" t="s">
        <v>1740</v>
      </c>
      <c r="D4396" t="s">
        <v>7002</v>
      </c>
      <c r="E4396" t="s">
        <v>1706</v>
      </c>
      <c r="H4396" t="str">
        <f>INDEX('Vensim Variables'!$B:$B,MATCH(EPS!$B4396,'Vensim Variables'!$A:$A,0))</f>
        <v>g pollutant</v>
      </c>
      <c r="I4396" t="str">
        <f t="shared" si="136"/>
        <v>CO</v>
      </c>
      <c r="J4396">
        <f>INDEX(NoSettings!$C:$C,MATCH(EPS!$A4396,NoSettings!$A:$A,0))</f>
        <v>0</v>
      </c>
      <c r="K4396" s="109">
        <f>INDEX(GWP!$C$2:$C$13,MATCH(EPS!I4396,GWP!$B$2:$B$13,0))</f>
        <v>1.8</v>
      </c>
      <c r="L4396" s="5">
        <f t="shared" si="137"/>
        <v>0</v>
      </c>
    </row>
    <row r="4397" spans="1:12">
      <c r="A4397" t="s">
        <v>6116</v>
      </c>
      <c r="B4397" t="s">
        <v>5</v>
      </c>
      <c r="C4397" t="s">
        <v>1740</v>
      </c>
      <c r="D4397" t="s">
        <v>7002</v>
      </c>
      <c r="E4397" t="s">
        <v>1707</v>
      </c>
      <c r="H4397" t="str">
        <f>INDEX('Vensim Variables'!$B:$B,MATCH(EPS!$B4397,'Vensim Variables'!$A:$A,0))</f>
        <v>g pollutant</v>
      </c>
      <c r="I4397" t="str">
        <f t="shared" si="136"/>
        <v>NOx</v>
      </c>
      <c r="J4397">
        <f>INDEX(NoSettings!$C:$C,MATCH(EPS!$A4397,NoSettings!$A:$A,0))</f>
        <v>0</v>
      </c>
      <c r="K4397" s="109">
        <f>INDEX(GWP!$C$2:$C$13,MATCH(EPS!I4397,GWP!$B$2:$B$13,0))</f>
        <v>-8.1999999999999993</v>
      </c>
      <c r="L4397" s="5">
        <f t="shared" si="137"/>
        <v>0</v>
      </c>
    </row>
    <row r="4398" spans="1:12">
      <c r="A4398" t="s">
        <v>6117</v>
      </c>
      <c r="B4398" t="s">
        <v>5</v>
      </c>
      <c r="C4398" t="s">
        <v>1740</v>
      </c>
      <c r="D4398" t="s">
        <v>7002</v>
      </c>
      <c r="E4398" t="s">
        <v>1708</v>
      </c>
      <c r="H4398" t="str">
        <f>INDEX('Vensim Variables'!$B:$B,MATCH(EPS!$B4398,'Vensim Variables'!$A:$A,0))</f>
        <v>g pollutant</v>
      </c>
      <c r="I4398" t="str">
        <f t="shared" si="136"/>
        <v>PM10</v>
      </c>
      <c r="J4398">
        <f>INDEX(NoSettings!$C:$C,MATCH(EPS!$A4398,NoSettings!$A:$A,0))</f>
        <v>0</v>
      </c>
      <c r="K4398" s="109">
        <f>INDEX(GWP!$C$2:$C$13,MATCH(EPS!I4398,GWP!$B$2:$B$13,0))</f>
        <v>0</v>
      </c>
      <c r="L4398" s="5">
        <f t="shared" si="137"/>
        <v>0</v>
      </c>
    </row>
    <row r="4399" spans="1:12">
      <c r="A4399" t="s">
        <v>6118</v>
      </c>
      <c r="B4399" t="s">
        <v>5</v>
      </c>
      <c r="C4399" t="s">
        <v>1740</v>
      </c>
      <c r="D4399" t="s">
        <v>7002</v>
      </c>
      <c r="E4399" t="s">
        <v>1709</v>
      </c>
      <c r="H4399" t="str">
        <f>INDEX('Vensim Variables'!$B:$B,MATCH(EPS!$B4399,'Vensim Variables'!$A:$A,0))</f>
        <v>g pollutant</v>
      </c>
      <c r="I4399" t="str">
        <f t="shared" si="136"/>
        <v>PM25</v>
      </c>
      <c r="J4399">
        <f>INDEX(NoSettings!$C:$C,MATCH(EPS!$A4399,NoSettings!$A:$A,0))</f>
        <v>0</v>
      </c>
      <c r="K4399" s="109">
        <f>INDEX(GWP!$C$2:$C$13,MATCH(EPS!I4399,GWP!$B$2:$B$13,0))</f>
        <v>0</v>
      </c>
      <c r="L4399" s="5">
        <f t="shared" si="137"/>
        <v>0</v>
      </c>
    </row>
    <row r="4400" spans="1:12">
      <c r="A4400" t="s">
        <v>6119</v>
      </c>
      <c r="B4400" t="s">
        <v>5</v>
      </c>
      <c r="C4400" t="s">
        <v>1740</v>
      </c>
      <c r="D4400" t="s">
        <v>7002</v>
      </c>
      <c r="E4400" t="s">
        <v>1710</v>
      </c>
      <c r="H4400" t="str">
        <f>INDEX('Vensim Variables'!$B:$B,MATCH(EPS!$B4400,'Vensim Variables'!$A:$A,0))</f>
        <v>g pollutant</v>
      </c>
      <c r="I4400" t="str">
        <f t="shared" si="136"/>
        <v>SOx</v>
      </c>
      <c r="J4400">
        <f>INDEX(NoSettings!$C:$C,MATCH(EPS!$A4400,NoSettings!$A:$A,0))</f>
        <v>0</v>
      </c>
      <c r="K4400" s="109">
        <f>INDEX(GWP!$C$2:$C$13,MATCH(EPS!I4400,GWP!$B$2:$B$13,0))</f>
        <v>0</v>
      </c>
      <c r="L4400" s="5">
        <f t="shared" si="137"/>
        <v>0</v>
      </c>
    </row>
    <row r="4401" spans="1:12">
      <c r="A4401" t="s">
        <v>6120</v>
      </c>
      <c r="B4401" t="s">
        <v>5</v>
      </c>
      <c r="C4401" t="s">
        <v>1740</v>
      </c>
      <c r="D4401" t="s">
        <v>7002</v>
      </c>
      <c r="E4401" t="s">
        <v>1711</v>
      </c>
      <c r="H4401" t="str">
        <f>INDEX('Vensim Variables'!$B:$B,MATCH(EPS!$B4401,'Vensim Variables'!$A:$A,0))</f>
        <v>g pollutant</v>
      </c>
      <c r="I4401" t="str">
        <f t="shared" si="136"/>
        <v>BC</v>
      </c>
      <c r="J4401">
        <f>INDEX(NoSettings!$C:$C,MATCH(EPS!$A4401,NoSettings!$A:$A,0))</f>
        <v>0</v>
      </c>
      <c r="K4401" s="109">
        <f>INDEX(GWP!$C$2:$C$13,MATCH(EPS!I4401,GWP!$B$2:$B$13,0))</f>
        <v>345</v>
      </c>
      <c r="L4401" s="5">
        <f t="shared" si="137"/>
        <v>0</v>
      </c>
    </row>
    <row r="4402" spans="1:12">
      <c r="A4402" t="s">
        <v>6121</v>
      </c>
      <c r="B4402" t="s">
        <v>5</v>
      </c>
      <c r="C4402" t="s">
        <v>1740</v>
      </c>
      <c r="D4402" t="s">
        <v>7002</v>
      </c>
      <c r="E4402" t="s">
        <v>1712</v>
      </c>
      <c r="H4402" t="str">
        <f>INDEX('Vensim Variables'!$B:$B,MATCH(EPS!$B4402,'Vensim Variables'!$A:$A,0))</f>
        <v>g pollutant</v>
      </c>
      <c r="I4402" t="str">
        <f t="shared" si="136"/>
        <v>OC</v>
      </c>
      <c r="J4402">
        <f>INDEX(NoSettings!$C:$C,MATCH(EPS!$A4402,NoSettings!$A:$A,0))</f>
        <v>0</v>
      </c>
      <c r="K4402" s="109">
        <f>INDEX(GWP!$C$2:$C$13,MATCH(EPS!I4402,GWP!$B$2:$B$13,0))</f>
        <v>-46</v>
      </c>
      <c r="L4402" s="5">
        <f t="shared" si="137"/>
        <v>0</v>
      </c>
    </row>
    <row r="4403" spans="1:12">
      <c r="A4403" t="s">
        <v>6122</v>
      </c>
      <c r="B4403" t="s">
        <v>5</v>
      </c>
      <c r="C4403" t="s">
        <v>1740</v>
      </c>
      <c r="D4403" t="s">
        <v>7002</v>
      </c>
      <c r="E4403" t="s">
        <v>1713</v>
      </c>
      <c r="H4403" t="str">
        <f>INDEX('Vensim Variables'!$B:$B,MATCH(EPS!$B4403,'Vensim Variables'!$A:$A,0))</f>
        <v>g pollutant</v>
      </c>
      <c r="I4403" t="str">
        <f t="shared" si="136"/>
        <v>CH4</v>
      </c>
      <c r="J4403">
        <f>INDEX(NoSettings!$C:$C,MATCH(EPS!$A4403,NoSettings!$A:$A,0))</f>
        <v>0</v>
      </c>
      <c r="K4403" s="109">
        <f>INDEX(GWP!$C$2:$C$13,MATCH(EPS!I4403,GWP!$B$2:$B$13,0))</f>
        <v>28</v>
      </c>
      <c r="L4403" s="5">
        <f t="shared" si="137"/>
        <v>0</v>
      </c>
    </row>
    <row r="4404" spans="1:12">
      <c r="A4404" t="s">
        <v>6123</v>
      </c>
      <c r="B4404" t="s">
        <v>5</v>
      </c>
      <c r="C4404" t="s">
        <v>1740</v>
      </c>
      <c r="D4404" t="s">
        <v>7002</v>
      </c>
      <c r="E4404" t="s">
        <v>1714</v>
      </c>
      <c r="H4404" t="str">
        <f>INDEX('Vensim Variables'!$B:$B,MATCH(EPS!$B4404,'Vensim Variables'!$A:$A,0))</f>
        <v>g pollutant</v>
      </c>
      <c r="I4404" t="str">
        <f t="shared" si="136"/>
        <v>N2O</v>
      </c>
      <c r="J4404">
        <f>INDEX(NoSettings!$C:$C,MATCH(EPS!$A4404,NoSettings!$A:$A,0))</f>
        <v>0</v>
      </c>
      <c r="K4404" s="109">
        <f>INDEX(GWP!$C$2:$C$13,MATCH(EPS!I4404,GWP!$B$2:$B$13,0))</f>
        <v>265</v>
      </c>
      <c r="L4404" s="5">
        <f t="shared" si="137"/>
        <v>0</v>
      </c>
    </row>
    <row r="4405" spans="1:12">
      <c r="A4405" t="s">
        <v>6124</v>
      </c>
      <c r="B4405" t="s">
        <v>5</v>
      </c>
      <c r="C4405" t="s">
        <v>1740</v>
      </c>
      <c r="D4405" t="s">
        <v>7002</v>
      </c>
      <c r="E4405" t="s">
        <v>1715</v>
      </c>
      <c r="H4405" t="str">
        <f>INDEX('Vensim Variables'!$B:$B,MATCH(EPS!$B4405,'Vensim Variables'!$A:$A,0))</f>
        <v>g pollutant</v>
      </c>
      <c r="I4405" t="str">
        <f t="shared" si="136"/>
        <v>F gases</v>
      </c>
      <c r="J4405">
        <f>INDEX(NoSettings!$C:$C,MATCH(EPS!$A4405,NoSettings!$A:$A,0))</f>
        <v>0</v>
      </c>
      <c r="K4405" s="109">
        <f>INDEX(GWP!$C$2:$C$13,MATCH(EPS!I4405,GWP!$B$2:$B$13,0))</f>
        <v>1</v>
      </c>
      <c r="L4405" s="5">
        <f t="shared" si="137"/>
        <v>0</v>
      </c>
    </row>
    <row r="4406" spans="1:12">
      <c r="A4406" t="s">
        <v>6125</v>
      </c>
      <c r="B4406" t="s">
        <v>5</v>
      </c>
      <c r="C4406" t="s">
        <v>1740</v>
      </c>
      <c r="D4406" t="s">
        <v>7003</v>
      </c>
      <c r="E4406" t="s">
        <v>1702</v>
      </c>
      <c r="H4406" t="str">
        <f>INDEX('Vensim Variables'!$B:$B,MATCH(EPS!$B4406,'Vensim Variables'!$A:$A,0))</f>
        <v>g pollutant</v>
      </c>
      <c r="I4406" t="str">
        <f t="shared" si="136"/>
        <v>CO2</v>
      </c>
      <c r="J4406">
        <f>INDEX(NoSettings!$C:$C,MATCH(EPS!$A4406,NoSettings!$A:$A,0))</f>
        <v>0</v>
      </c>
      <c r="K4406" s="109">
        <f>INDEX(GWP!$C$2:$C$13,MATCH(EPS!I4406,GWP!$B$2:$B$13,0))</f>
        <v>1</v>
      </c>
      <c r="L4406" s="5">
        <f t="shared" si="137"/>
        <v>0</v>
      </c>
    </row>
    <row r="4407" spans="1:12">
      <c r="A4407" t="s">
        <v>6126</v>
      </c>
      <c r="B4407" t="s">
        <v>5</v>
      </c>
      <c r="C4407" t="s">
        <v>1740</v>
      </c>
      <c r="D4407" t="s">
        <v>7003</v>
      </c>
      <c r="E4407" t="s">
        <v>1705</v>
      </c>
      <c r="H4407" t="str">
        <f>INDEX('Vensim Variables'!$B:$B,MATCH(EPS!$B4407,'Vensim Variables'!$A:$A,0))</f>
        <v>g pollutant</v>
      </c>
      <c r="I4407" t="str">
        <f t="shared" si="136"/>
        <v>VOC</v>
      </c>
      <c r="J4407">
        <f>INDEX(NoSettings!$C:$C,MATCH(EPS!$A4407,NoSettings!$A:$A,0))</f>
        <v>0</v>
      </c>
      <c r="K4407" s="109">
        <f>INDEX(GWP!$C$2:$C$13,MATCH(EPS!I4407,GWP!$B$2:$B$13,0))</f>
        <v>5</v>
      </c>
      <c r="L4407" s="5">
        <f t="shared" si="137"/>
        <v>0</v>
      </c>
    </row>
    <row r="4408" spans="1:12">
      <c r="A4408" t="s">
        <v>6127</v>
      </c>
      <c r="B4408" t="s">
        <v>5</v>
      </c>
      <c r="C4408" t="s">
        <v>1740</v>
      </c>
      <c r="D4408" t="s">
        <v>7003</v>
      </c>
      <c r="E4408" t="s">
        <v>1706</v>
      </c>
      <c r="H4408" t="str">
        <f>INDEX('Vensim Variables'!$B:$B,MATCH(EPS!$B4408,'Vensim Variables'!$A:$A,0))</f>
        <v>g pollutant</v>
      </c>
      <c r="I4408" t="str">
        <f t="shared" si="136"/>
        <v>CO</v>
      </c>
      <c r="J4408">
        <f>INDEX(NoSettings!$C:$C,MATCH(EPS!$A4408,NoSettings!$A:$A,0))</f>
        <v>0</v>
      </c>
      <c r="K4408" s="109">
        <f>INDEX(GWP!$C$2:$C$13,MATCH(EPS!I4408,GWP!$B$2:$B$13,0))</f>
        <v>1.8</v>
      </c>
      <c r="L4408" s="5">
        <f t="shared" si="137"/>
        <v>0</v>
      </c>
    </row>
    <row r="4409" spans="1:12">
      <c r="A4409" t="s">
        <v>6128</v>
      </c>
      <c r="B4409" t="s">
        <v>5</v>
      </c>
      <c r="C4409" t="s">
        <v>1740</v>
      </c>
      <c r="D4409" t="s">
        <v>7003</v>
      </c>
      <c r="E4409" t="s">
        <v>1707</v>
      </c>
      <c r="H4409" t="str">
        <f>INDEX('Vensim Variables'!$B:$B,MATCH(EPS!$B4409,'Vensim Variables'!$A:$A,0))</f>
        <v>g pollutant</v>
      </c>
      <c r="I4409" t="str">
        <f t="shared" si="136"/>
        <v>NOx</v>
      </c>
      <c r="J4409">
        <f>INDEX(NoSettings!$C:$C,MATCH(EPS!$A4409,NoSettings!$A:$A,0))</f>
        <v>0</v>
      </c>
      <c r="K4409" s="109">
        <f>INDEX(GWP!$C$2:$C$13,MATCH(EPS!I4409,GWP!$B$2:$B$13,0))</f>
        <v>-8.1999999999999993</v>
      </c>
      <c r="L4409" s="5">
        <f t="shared" si="137"/>
        <v>0</v>
      </c>
    </row>
    <row r="4410" spans="1:12">
      <c r="A4410" t="s">
        <v>6129</v>
      </c>
      <c r="B4410" t="s">
        <v>5</v>
      </c>
      <c r="C4410" t="s">
        <v>1740</v>
      </c>
      <c r="D4410" t="s">
        <v>7003</v>
      </c>
      <c r="E4410" t="s">
        <v>1708</v>
      </c>
      <c r="H4410" t="str">
        <f>INDEX('Vensim Variables'!$B:$B,MATCH(EPS!$B4410,'Vensim Variables'!$A:$A,0))</f>
        <v>g pollutant</v>
      </c>
      <c r="I4410" t="str">
        <f t="shared" si="136"/>
        <v>PM10</v>
      </c>
      <c r="J4410">
        <f>INDEX(NoSettings!$C:$C,MATCH(EPS!$A4410,NoSettings!$A:$A,0))</f>
        <v>0</v>
      </c>
      <c r="K4410" s="109">
        <f>INDEX(GWP!$C$2:$C$13,MATCH(EPS!I4410,GWP!$B$2:$B$13,0))</f>
        <v>0</v>
      </c>
      <c r="L4410" s="5">
        <f t="shared" si="137"/>
        <v>0</v>
      </c>
    </row>
    <row r="4411" spans="1:12">
      <c r="A4411" t="s">
        <v>6130</v>
      </c>
      <c r="B4411" t="s">
        <v>5</v>
      </c>
      <c r="C4411" t="s">
        <v>1740</v>
      </c>
      <c r="D4411" t="s">
        <v>7003</v>
      </c>
      <c r="E4411" t="s">
        <v>1709</v>
      </c>
      <c r="H4411" t="str">
        <f>INDEX('Vensim Variables'!$B:$B,MATCH(EPS!$B4411,'Vensim Variables'!$A:$A,0))</f>
        <v>g pollutant</v>
      </c>
      <c r="I4411" t="str">
        <f t="shared" si="136"/>
        <v>PM25</v>
      </c>
      <c r="J4411">
        <f>INDEX(NoSettings!$C:$C,MATCH(EPS!$A4411,NoSettings!$A:$A,0))</f>
        <v>0</v>
      </c>
      <c r="K4411" s="109">
        <f>INDEX(GWP!$C$2:$C$13,MATCH(EPS!I4411,GWP!$B$2:$B$13,0))</f>
        <v>0</v>
      </c>
      <c r="L4411" s="5">
        <f t="shared" si="137"/>
        <v>0</v>
      </c>
    </row>
    <row r="4412" spans="1:12">
      <c r="A4412" t="s">
        <v>6131</v>
      </c>
      <c r="B4412" t="s">
        <v>5</v>
      </c>
      <c r="C4412" t="s">
        <v>1740</v>
      </c>
      <c r="D4412" t="s">
        <v>7003</v>
      </c>
      <c r="E4412" t="s">
        <v>1710</v>
      </c>
      <c r="H4412" t="str">
        <f>INDEX('Vensim Variables'!$B:$B,MATCH(EPS!$B4412,'Vensim Variables'!$A:$A,0))</f>
        <v>g pollutant</v>
      </c>
      <c r="I4412" t="str">
        <f t="shared" si="136"/>
        <v>SOx</v>
      </c>
      <c r="J4412">
        <f>INDEX(NoSettings!$C:$C,MATCH(EPS!$A4412,NoSettings!$A:$A,0))</f>
        <v>0</v>
      </c>
      <c r="K4412" s="109">
        <f>INDEX(GWP!$C$2:$C$13,MATCH(EPS!I4412,GWP!$B$2:$B$13,0))</f>
        <v>0</v>
      </c>
      <c r="L4412" s="5">
        <f t="shared" si="137"/>
        <v>0</v>
      </c>
    </row>
    <row r="4413" spans="1:12">
      <c r="A4413" t="s">
        <v>6132</v>
      </c>
      <c r="B4413" t="s">
        <v>5</v>
      </c>
      <c r="C4413" t="s">
        <v>1740</v>
      </c>
      <c r="D4413" t="s">
        <v>7003</v>
      </c>
      <c r="E4413" t="s">
        <v>1711</v>
      </c>
      <c r="H4413" t="str">
        <f>INDEX('Vensim Variables'!$B:$B,MATCH(EPS!$B4413,'Vensim Variables'!$A:$A,0))</f>
        <v>g pollutant</v>
      </c>
      <c r="I4413" t="str">
        <f t="shared" si="136"/>
        <v>BC</v>
      </c>
      <c r="J4413">
        <f>INDEX(NoSettings!$C:$C,MATCH(EPS!$A4413,NoSettings!$A:$A,0))</f>
        <v>0</v>
      </c>
      <c r="K4413" s="109">
        <f>INDEX(GWP!$C$2:$C$13,MATCH(EPS!I4413,GWP!$B$2:$B$13,0))</f>
        <v>345</v>
      </c>
      <c r="L4413" s="5">
        <f t="shared" si="137"/>
        <v>0</v>
      </c>
    </row>
    <row r="4414" spans="1:12">
      <c r="A4414" t="s">
        <v>6133</v>
      </c>
      <c r="B4414" t="s">
        <v>5</v>
      </c>
      <c r="C4414" t="s">
        <v>1740</v>
      </c>
      <c r="D4414" t="s">
        <v>7003</v>
      </c>
      <c r="E4414" t="s">
        <v>1712</v>
      </c>
      <c r="H4414" t="str">
        <f>INDEX('Vensim Variables'!$B:$B,MATCH(EPS!$B4414,'Vensim Variables'!$A:$A,0))</f>
        <v>g pollutant</v>
      </c>
      <c r="I4414" t="str">
        <f t="shared" si="136"/>
        <v>OC</v>
      </c>
      <c r="J4414">
        <f>INDEX(NoSettings!$C:$C,MATCH(EPS!$A4414,NoSettings!$A:$A,0))</f>
        <v>0</v>
      </c>
      <c r="K4414" s="109">
        <f>INDEX(GWP!$C$2:$C$13,MATCH(EPS!I4414,GWP!$B$2:$B$13,0))</f>
        <v>-46</v>
      </c>
      <c r="L4414" s="5">
        <f t="shared" si="137"/>
        <v>0</v>
      </c>
    </row>
    <row r="4415" spans="1:12">
      <c r="A4415" t="s">
        <v>6134</v>
      </c>
      <c r="B4415" t="s">
        <v>5</v>
      </c>
      <c r="C4415" t="s">
        <v>1740</v>
      </c>
      <c r="D4415" t="s">
        <v>7003</v>
      </c>
      <c r="E4415" t="s">
        <v>1713</v>
      </c>
      <c r="H4415" t="str">
        <f>INDEX('Vensim Variables'!$B:$B,MATCH(EPS!$B4415,'Vensim Variables'!$A:$A,0))</f>
        <v>g pollutant</v>
      </c>
      <c r="I4415" t="str">
        <f t="shared" si="136"/>
        <v>CH4</v>
      </c>
      <c r="J4415">
        <f>INDEX(NoSettings!$C:$C,MATCH(EPS!$A4415,NoSettings!$A:$A,0))</f>
        <v>0</v>
      </c>
      <c r="K4415" s="109">
        <f>INDEX(GWP!$C$2:$C$13,MATCH(EPS!I4415,GWP!$B$2:$B$13,0))</f>
        <v>28</v>
      </c>
      <c r="L4415" s="5">
        <f t="shared" si="137"/>
        <v>0</v>
      </c>
    </row>
    <row r="4416" spans="1:12">
      <c r="A4416" t="s">
        <v>6135</v>
      </c>
      <c r="B4416" t="s">
        <v>5</v>
      </c>
      <c r="C4416" t="s">
        <v>1740</v>
      </c>
      <c r="D4416" t="s">
        <v>7003</v>
      </c>
      <c r="E4416" t="s">
        <v>1714</v>
      </c>
      <c r="H4416" t="str">
        <f>INDEX('Vensim Variables'!$B:$B,MATCH(EPS!$B4416,'Vensim Variables'!$A:$A,0))</f>
        <v>g pollutant</v>
      </c>
      <c r="I4416" t="str">
        <f t="shared" si="136"/>
        <v>N2O</v>
      </c>
      <c r="J4416">
        <f>INDEX(NoSettings!$C:$C,MATCH(EPS!$A4416,NoSettings!$A:$A,0))</f>
        <v>0</v>
      </c>
      <c r="K4416" s="109">
        <f>INDEX(GWP!$C$2:$C$13,MATCH(EPS!I4416,GWP!$B$2:$B$13,0))</f>
        <v>265</v>
      </c>
      <c r="L4416" s="5">
        <f t="shared" si="137"/>
        <v>0</v>
      </c>
    </row>
    <row r="4417" spans="1:12">
      <c r="A4417" t="s">
        <v>6136</v>
      </c>
      <c r="B4417" t="s">
        <v>5</v>
      </c>
      <c r="C4417" t="s">
        <v>1740</v>
      </c>
      <c r="D4417" t="s">
        <v>7003</v>
      </c>
      <c r="E4417" t="s">
        <v>1715</v>
      </c>
      <c r="H4417" t="str">
        <f>INDEX('Vensim Variables'!$B:$B,MATCH(EPS!$B4417,'Vensim Variables'!$A:$A,0))</f>
        <v>g pollutant</v>
      </c>
      <c r="I4417" t="str">
        <f t="shared" si="136"/>
        <v>F gases</v>
      </c>
      <c r="J4417">
        <f>INDEX(NoSettings!$C:$C,MATCH(EPS!$A4417,NoSettings!$A:$A,0))</f>
        <v>0</v>
      </c>
      <c r="K4417" s="109">
        <f>INDEX(GWP!$C$2:$C$13,MATCH(EPS!I4417,GWP!$B$2:$B$13,0))</f>
        <v>1</v>
      </c>
      <c r="L4417" s="5">
        <f t="shared" si="137"/>
        <v>0</v>
      </c>
    </row>
    <row r="4418" spans="1:12">
      <c r="A4418" t="s">
        <v>6137</v>
      </c>
      <c r="B4418" t="s">
        <v>5</v>
      </c>
      <c r="C4418" t="s">
        <v>1740</v>
      </c>
      <c r="D4418" t="s">
        <v>7004</v>
      </c>
      <c r="E4418" t="s">
        <v>1702</v>
      </c>
      <c r="H4418" t="str">
        <f>INDEX('Vensim Variables'!$B:$B,MATCH(EPS!$B4418,'Vensim Variables'!$A:$A,0))</f>
        <v>g pollutant</v>
      </c>
      <c r="I4418" t="str">
        <f t="shared" si="136"/>
        <v>CO2</v>
      </c>
      <c r="J4418">
        <f>INDEX(NoSettings!$C:$C,MATCH(EPS!$A4418,NoSettings!$A:$A,0))</f>
        <v>0</v>
      </c>
      <c r="K4418" s="109">
        <f>INDEX(GWP!$C$2:$C$13,MATCH(EPS!I4418,GWP!$B$2:$B$13,0))</f>
        <v>1</v>
      </c>
      <c r="L4418" s="5">
        <f t="shared" si="137"/>
        <v>0</v>
      </c>
    </row>
    <row r="4419" spans="1:12">
      <c r="A4419" t="s">
        <v>6138</v>
      </c>
      <c r="B4419" t="s">
        <v>5</v>
      </c>
      <c r="C4419" t="s">
        <v>1740</v>
      </c>
      <c r="D4419" t="s">
        <v>7004</v>
      </c>
      <c r="E4419" t="s">
        <v>1705</v>
      </c>
      <c r="H4419" t="str">
        <f>INDEX('Vensim Variables'!$B:$B,MATCH(EPS!$B4419,'Vensim Variables'!$A:$A,0))</f>
        <v>g pollutant</v>
      </c>
      <c r="I4419" t="str">
        <f t="shared" ref="I4419:I4482" si="138">IF(OR(C4419="CO2",C4419="CH4",C4419="N2O",C4419="F gases",C4419="VOC",C4419="CO",C4419="NOx",C4419="PM10",C4419="PM25",C4419="SOx",C4419="BC",C4419="OC"),C4419,IF(OR(D4419="CO2",D4419="CH4",D4419="N2O",D4419="F gases",D4419="VOC",D4419="CO",D4419="NOx",D4419="PM10",D4419="PM25",D4419="SOx",D4419="BC",D4419="OC"),D4419,IF(OR(E4419="CO2",E4419="CH4",E4419="N2O",E4419="F gases",E4419="VOC",E4419="CO",E4419="NOx",E4419="PM10",E4419="PM25",E4419="SOx",E4419="BC",E4419="OC"),E4419,"NA")))</f>
        <v>VOC</v>
      </c>
      <c r="J4419">
        <f>INDEX(NoSettings!$C:$C,MATCH(EPS!$A4419,NoSettings!$A:$A,0))</f>
        <v>0</v>
      </c>
      <c r="K4419" s="109">
        <f>INDEX(GWP!$C$2:$C$13,MATCH(EPS!I4419,GWP!$B$2:$B$13,0))</f>
        <v>5</v>
      </c>
      <c r="L4419" s="5">
        <f t="shared" ref="L4419:L4482" si="139">IF(H4419="g pollutant",K4419*J4419/10^12,IF(H4419="MMTCO2e",J4419,IF(H4419="MWh",J4419,0)))</f>
        <v>0</v>
      </c>
    </row>
    <row r="4420" spans="1:12">
      <c r="A4420" t="s">
        <v>6139</v>
      </c>
      <c r="B4420" t="s">
        <v>5</v>
      </c>
      <c r="C4420" t="s">
        <v>1740</v>
      </c>
      <c r="D4420" t="s">
        <v>7004</v>
      </c>
      <c r="E4420" t="s">
        <v>1706</v>
      </c>
      <c r="H4420" t="str">
        <f>INDEX('Vensim Variables'!$B:$B,MATCH(EPS!$B4420,'Vensim Variables'!$A:$A,0))</f>
        <v>g pollutant</v>
      </c>
      <c r="I4420" t="str">
        <f t="shared" si="138"/>
        <v>CO</v>
      </c>
      <c r="J4420">
        <f>INDEX(NoSettings!$C:$C,MATCH(EPS!$A4420,NoSettings!$A:$A,0))</f>
        <v>0</v>
      </c>
      <c r="K4420" s="109">
        <f>INDEX(GWP!$C$2:$C$13,MATCH(EPS!I4420,GWP!$B$2:$B$13,0))</f>
        <v>1.8</v>
      </c>
      <c r="L4420" s="5">
        <f t="shared" si="139"/>
        <v>0</v>
      </c>
    </row>
    <row r="4421" spans="1:12">
      <c r="A4421" t="s">
        <v>6140</v>
      </c>
      <c r="B4421" t="s">
        <v>5</v>
      </c>
      <c r="C4421" t="s">
        <v>1740</v>
      </c>
      <c r="D4421" t="s">
        <v>7004</v>
      </c>
      <c r="E4421" t="s">
        <v>1707</v>
      </c>
      <c r="H4421" t="str">
        <f>INDEX('Vensim Variables'!$B:$B,MATCH(EPS!$B4421,'Vensim Variables'!$A:$A,0))</f>
        <v>g pollutant</v>
      </c>
      <c r="I4421" t="str">
        <f t="shared" si="138"/>
        <v>NOx</v>
      </c>
      <c r="J4421">
        <f>INDEX(NoSettings!$C:$C,MATCH(EPS!$A4421,NoSettings!$A:$A,0))</f>
        <v>0</v>
      </c>
      <c r="K4421" s="109">
        <f>INDEX(GWP!$C$2:$C$13,MATCH(EPS!I4421,GWP!$B$2:$B$13,0))</f>
        <v>-8.1999999999999993</v>
      </c>
      <c r="L4421" s="5">
        <f t="shared" si="139"/>
        <v>0</v>
      </c>
    </row>
    <row r="4422" spans="1:12">
      <c r="A4422" t="s">
        <v>6141</v>
      </c>
      <c r="B4422" t="s">
        <v>5</v>
      </c>
      <c r="C4422" t="s">
        <v>1740</v>
      </c>
      <c r="D4422" t="s">
        <v>7004</v>
      </c>
      <c r="E4422" t="s">
        <v>1708</v>
      </c>
      <c r="H4422" t="str">
        <f>INDEX('Vensim Variables'!$B:$B,MATCH(EPS!$B4422,'Vensim Variables'!$A:$A,0))</f>
        <v>g pollutant</v>
      </c>
      <c r="I4422" t="str">
        <f t="shared" si="138"/>
        <v>PM10</v>
      </c>
      <c r="J4422">
        <f>INDEX(NoSettings!$C:$C,MATCH(EPS!$A4422,NoSettings!$A:$A,0))</f>
        <v>0</v>
      </c>
      <c r="K4422" s="109">
        <f>INDEX(GWP!$C$2:$C$13,MATCH(EPS!I4422,GWP!$B$2:$B$13,0))</f>
        <v>0</v>
      </c>
      <c r="L4422" s="5">
        <f t="shared" si="139"/>
        <v>0</v>
      </c>
    </row>
    <row r="4423" spans="1:12">
      <c r="A4423" t="s">
        <v>6142</v>
      </c>
      <c r="B4423" t="s">
        <v>5</v>
      </c>
      <c r="C4423" t="s">
        <v>1740</v>
      </c>
      <c r="D4423" t="s">
        <v>7004</v>
      </c>
      <c r="E4423" t="s">
        <v>1709</v>
      </c>
      <c r="H4423" t="str">
        <f>INDEX('Vensim Variables'!$B:$B,MATCH(EPS!$B4423,'Vensim Variables'!$A:$A,0))</f>
        <v>g pollutant</v>
      </c>
      <c r="I4423" t="str">
        <f t="shared" si="138"/>
        <v>PM25</v>
      </c>
      <c r="J4423">
        <f>INDEX(NoSettings!$C:$C,MATCH(EPS!$A4423,NoSettings!$A:$A,0))</f>
        <v>0</v>
      </c>
      <c r="K4423" s="109">
        <f>INDEX(GWP!$C$2:$C$13,MATCH(EPS!I4423,GWP!$B$2:$B$13,0))</f>
        <v>0</v>
      </c>
      <c r="L4423" s="5">
        <f t="shared" si="139"/>
        <v>0</v>
      </c>
    </row>
    <row r="4424" spans="1:12">
      <c r="A4424" t="s">
        <v>6143</v>
      </c>
      <c r="B4424" t="s">
        <v>5</v>
      </c>
      <c r="C4424" t="s">
        <v>1740</v>
      </c>
      <c r="D4424" t="s">
        <v>7004</v>
      </c>
      <c r="E4424" t="s">
        <v>1710</v>
      </c>
      <c r="H4424" t="str">
        <f>INDEX('Vensim Variables'!$B:$B,MATCH(EPS!$B4424,'Vensim Variables'!$A:$A,0))</f>
        <v>g pollutant</v>
      </c>
      <c r="I4424" t="str">
        <f t="shared" si="138"/>
        <v>SOx</v>
      </c>
      <c r="J4424">
        <f>INDEX(NoSettings!$C:$C,MATCH(EPS!$A4424,NoSettings!$A:$A,0))</f>
        <v>0</v>
      </c>
      <c r="K4424" s="109">
        <f>INDEX(GWP!$C$2:$C$13,MATCH(EPS!I4424,GWP!$B$2:$B$13,0))</f>
        <v>0</v>
      </c>
      <c r="L4424" s="5">
        <f t="shared" si="139"/>
        <v>0</v>
      </c>
    </row>
    <row r="4425" spans="1:12">
      <c r="A4425" t="s">
        <v>6144</v>
      </c>
      <c r="B4425" t="s">
        <v>5</v>
      </c>
      <c r="C4425" t="s">
        <v>1740</v>
      </c>
      <c r="D4425" t="s">
        <v>7004</v>
      </c>
      <c r="E4425" t="s">
        <v>1711</v>
      </c>
      <c r="H4425" t="str">
        <f>INDEX('Vensim Variables'!$B:$B,MATCH(EPS!$B4425,'Vensim Variables'!$A:$A,0))</f>
        <v>g pollutant</v>
      </c>
      <c r="I4425" t="str">
        <f t="shared" si="138"/>
        <v>BC</v>
      </c>
      <c r="J4425">
        <f>INDEX(NoSettings!$C:$C,MATCH(EPS!$A4425,NoSettings!$A:$A,0))</f>
        <v>0</v>
      </c>
      <c r="K4425" s="109">
        <f>INDEX(GWP!$C$2:$C$13,MATCH(EPS!I4425,GWP!$B$2:$B$13,0))</f>
        <v>345</v>
      </c>
      <c r="L4425" s="5">
        <f t="shared" si="139"/>
        <v>0</v>
      </c>
    </row>
    <row r="4426" spans="1:12">
      <c r="A4426" t="s">
        <v>6145</v>
      </c>
      <c r="B4426" t="s">
        <v>5</v>
      </c>
      <c r="C4426" t="s">
        <v>1740</v>
      </c>
      <c r="D4426" t="s">
        <v>7004</v>
      </c>
      <c r="E4426" t="s">
        <v>1712</v>
      </c>
      <c r="H4426" t="str">
        <f>INDEX('Vensim Variables'!$B:$B,MATCH(EPS!$B4426,'Vensim Variables'!$A:$A,0))</f>
        <v>g pollutant</v>
      </c>
      <c r="I4426" t="str">
        <f t="shared" si="138"/>
        <v>OC</v>
      </c>
      <c r="J4426">
        <f>INDEX(NoSettings!$C:$C,MATCH(EPS!$A4426,NoSettings!$A:$A,0))</f>
        <v>0</v>
      </c>
      <c r="K4426" s="109">
        <f>INDEX(GWP!$C$2:$C$13,MATCH(EPS!I4426,GWP!$B$2:$B$13,0))</f>
        <v>-46</v>
      </c>
      <c r="L4426" s="5">
        <f t="shared" si="139"/>
        <v>0</v>
      </c>
    </row>
    <row r="4427" spans="1:12">
      <c r="A4427" t="s">
        <v>6146</v>
      </c>
      <c r="B4427" t="s">
        <v>5</v>
      </c>
      <c r="C4427" t="s">
        <v>1740</v>
      </c>
      <c r="D4427" t="s">
        <v>7004</v>
      </c>
      <c r="E4427" t="s">
        <v>1713</v>
      </c>
      <c r="H4427" t="str">
        <f>INDEX('Vensim Variables'!$B:$B,MATCH(EPS!$B4427,'Vensim Variables'!$A:$A,0))</f>
        <v>g pollutant</v>
      </c>
      <c r="I4427" t="str">
        <f t="shared" si="138"/>
        <v>CH4</v>
      </c>
      <c r="J4427">
        <f>INDEX(NoSettings!$C:$C,MATCH(EPS!$A4427,NoSettings!$A:$A,0))</f>
        <v>0</v>
      </c>
      <c r="K4427" s="109">
        <f>INDEX(GWP!$C$2:$C$13,MATCH(EPS!I4427,GWP!$B$2:$B$13,0))</f>
        <v>28</v>
      </c>
      <c r="L4427" s="5">
        <f t="shared" si="139"/>
        <v>0</v>
      </c>
    </row>
    <row r="4428" spans="1:12">
      <c r="A4428" t="s">
        <v>6147</v>
      </c>
      <c r="B4428" t="s">
        <v>5</v>
      </c>
      <c r="C4428" t="s">
        <v>1740</v>
      </c>
      <c r="D4428" t="s">
        <v>7004</v>
      </c>
      <c r="E4428" t="s">
        <v>1714</v>
      </c>
      <c r="H4428" t="str">
        <f>INDEX('Vensim Variables'!$B:$B,MATCH(EPS!$B4428,'Vensim Variables'!$A:$A,0))</f>
        <v>g pollutant</v>
      </c>
      <c r="I4428" t="str">
        <f t="shared" si="138"/>
        <v>N2O</v>
      </c>
      <c r="J4428">
        <f>INDEX(NoSettings!$C:$C,MATCH(EPS!$A4428,NoSettings!$A:$A,0))</f>
        <v>0</v>
      </c>
      <c r="K4428" s="109">
        <f>INDEX(GWP!$C$2:$C$13,MATCH(EPS!I4428,GWP!$B$2:$B$13,0))</f>
        <v>265</v>
      </c>
      <c r="L4428" s="5">
        <f t="shared" si="139"/>
        <v>0</v>
      </c>
    </row>
    <row r="4429" spans="1:12">
      <c r="A4429" t="s">
        <v>6148</v>
      </c>
      <c r="B4429" t="s">
        <v>5</v>
      </c>
      <c r="C4429" t="s">
        <v>1740</v>
      </c>
      <c r="D4429" t="s">
        <v>7004</v>
      </c>
      <c r="E4429" t="s">
        <v>1715</v>
      </c>
      <c r="H4429" t="str">
        <f>INDEX('Vensim Variables'!$B:$B,MATCH(EPS!$B4429,'Vensim Variables'!$A:$A,0))</f>
        <v>g pollutant</v>
      </c>
      <c r="I4429" t="str">
        <f t="shared" si="138"/>
        <v>F gases</v>
      </c>
      <c r="J4429">
        <f>INDEX(NoSettings!$C:$C,MATCH(EPS!$A4429,NoSettings!$A:$A,0))</f>
        <v>0</v>
      </c>
      <c r="K4429" s="109">
        <f>INDEX(GWP!$C$2:$C$13,MATCH(EPS!I4429,GWP!$B$2:$B$13,0))</f>
        <v>1</v>
      </c>
      <c r="L4429" s="5">
        <f t="shared" si="139"/>
        <v>0</v>
      </c>
    </row>
    <row r="4430" spans="1:12">
      <c r="A4430" t="s">
        <v>6149</v>
      </c>
      <c r="B4430" t="s">
        <v>5</v>
      </c>
      <c r="C4430" t="s">
        <v>1740</v>
      </c>
      <c r="D4430" t="s">
        <v>7005</v>
      </c>
      <c r="E4430" t="s">
        <v>1702</v>
      </c>
      <c r="H4430" t="str">
        <f>INDEX('Vensim Variables'!$B:$B,MATCH(EPS!$B4430,'Vensim Variables'!$A:$A,0))</f>
        <v>g pollutant</v>
      </c>
      <c r="I4430" t="str">
        <f t="shared" si="138"/>
        <v>CO2</v>
      </c>
      <c r="J4430">
        <f>INDEX(NoSettings!$C:$C,MATCH(EPS!$A4430,NoSettings!$A:$A,0))</f>
        <v>440712000000</v>
      </c>
      <c r="K4430" s="109">
        <f>INDEX(GWP!$C$2:$C$13,MATCH(EPS!I4430,GWP!$B$2:$B$13,0))</f>
        <v>1</v>
      </c>
      <c r="L4430" s="5">
        <f t="shared" si="139"/>
        <v>0.44071199999999999</v>
      </c>
    </row>
    <row r="4431" spans="1:12">
      <c r="A4431" t="s">
        <v>6150</v>
      </c>
      <c r="B4431" t="s">
        <v>5</v>
      </c>
      <c r="C4431" t="s">
        <v>1740</v>
      </c>
      <c r="D4431" t="s">
        <v>7005</v>
      </c>
      <c r="E4431" t="s">
        <v>1705</v>
      </c>
      <c r="H4431" t="str">
        <f>INDEX('Vensim Variables'!$B:$B,MATCH(EPS!$B4431,'Vensim Variables'!$A:$A,0))</f>
        <v>g pollutant</v>
      </c>
      <c r="I4431" t="str">
        <f t="shared" si="138"/>
        <v>VOC</v>
      </c>
      <c r="J4431">
        <f>INDEX(NoSettings!$C:$C,MATCH(EPS!$A4431,NoSettings!$A:$A,0))</f>
        <v>104621000</v>
      </c>
      <c r="K4431" s="109">
        <f>INDEX(GWP!$C$2:$C$13,MATCH(EPS!I4431,GWP!$B$2:$B$13,0))</f>
        <v>5</v>
      </c>
      <c r="L4431" s="5">
        <f t="shared" si="139"/>
        <v>5.2310499999999995E-4</v>
      </c>
    </row>
    <row r="4432" spans="1:12">
      <c r="A4432" t="s">
        <v>6151</v>
      </c>
      <c r="B4432" t="s">
        <v>5</v>
      </c>
      <c r="C4432" t="s">
        <v>1740</v>
      </c>
      <c r="D4432" t="s">
        <v>7005</v>
      </c>
      <c r="E4432" t="s">
        <v>1706</v>
      </c>
      <c r="H4432" t="str">
        <f>INDEX('Vensim Variables'!$B:$B,MATCH(EPS!$B4432,'Vensim Variables'!$A:$A,0))</f>
        <v>g pollutant</v>
      </c>
      <c r="I4432" t="str">
        <f t="shared" si="138"/>
        <v>CO</v>
      </c>
      <c r="J4432">
        <f>INDEX(NoSettings!$C:$C,MATCH(EPS!$A4432,NoSettings!$A:$A,0))</f>
        <v>1184370000</v>
      </c>
      <c r="K4432" s="109">
        <f>INDEX(GWP!$C$2:$C$13,MATCH(EPS!I4432,GWP!$B$2:$B$13,0))</f>
        <v>1.8</v>
      </c>
      <c r="L4432" s="5">
        <f t="shared" si="139"/>
        <v>2.1318660000000001E-3</v>
      </c>
    </row>
    <row r="4433" spans="1:12">
      <c r="A4433" t="s">
        <v>6152</v>
      </c>
      <c r="B4433" t="s">
        <v>5</v>
      </c>
      <c r="C4433" t="s">
        <v>1740</v>
      </c>
      <c r="D4433" t="s">
        <v>7005</v>
      </c>
      <c r="E4433" t="s">
        <v>1707</v>
      </c>
      <c r="H4433" t="str">
        <f>INDEX('Vensim Variables'!$B:$B,MATCH(EPS!$B4433,'Vensim Variables'!$A:$A,0))</f>
        <v>g pollutant</v>
      </c>
      <c r="I4433" t="str">
        <f t="shared" si="138"/>
        <v>NOx</v>
      </c>
      <c r="J4433">
        <f>INDEX(NoSettings!$C:$C,MATCH(EPS!$A4433,NoSettings!$A:$A,0))</f>
        <v>706180000</v>
      </c>
      <c r="K4433" s="109">
        <f>INDEX(GWP!$C$2:$C$13,MATCH(EPS!I4433,GWP!$B$2:$B$13,0))</f>
        <v>-8.1999999999999993</v>
      </c>
      <c r="L4433" s="5">
        <f t="shared" si="139"/>
        <v>-5.7906759999999989E-3</v>
      </c>
    </row>
    <row r="4434" spans="1:12">
      <c r="A4434" t="s">
        <v>6153</v>
      </c>
      <c r="B4434" t="s">
        <v>5</v>
      </c>
      <c r="C4434" t="s">
        <v>1740</v>
      </c>
      <c r="D4434" t="s">
        <v>7005</v>
      </c>
      <c r="E4434" t="s">
        <v>1708</v>
      </c>
      <c r="H4434" t="str">
        <f>INDEX('Vensim Variables'!$B:$B,MATCH(EPS!$B4434,'Vensim Variables'!$A:$A,0))</f>
        <v>g pollutant</v>
      </c>
      <c r="I4434" t="str">
        <f t="shared" si="138"/>
        <v>PM10</v>
      </c>
      <c r="J4434">
        <f>INDEX(NoSettings!$C:$C,MATCH(EPS!$A4434,NoSettings!$A:$A,0))</f>
        <v>144160000</v>
      </c>
      <c r="K4434" s="109">
        <f>INDEX(GWP!$C$2:$C$13,MATCH(EPS!I4434,GWP!$B$2:$B$13,0))</f>
        <v>0</v>
      </c>
      <c r="L4434" s="5">
        <f t="shared" si="139"/>
        <v>0</v>
      </c>
    </row>
    <row r="4435" spans="1:12">
      <c r="A4435" t="s">
        <v>6154</v>
      </c>
      <c r="B4435" t="s">
        <v>5</v>
      </c>
      <c r="C4435" t="s">
        <v>1740</v>
      </c>
      <c r="D4435" t="s">
        <v>7005</v>
      </c>
      <c r="E4435" t="s">
        <v>1709</v>
      </c>
      <c r="H4435" t="str">
        <f>INDEX('Vensim Variables'!$B:$B,MATCH(EPS!$B4435,'Vensim Variables'!$A:$A,0))</f>
        <v>g pollutant</v>
      </c>
      <c r="I4435" t="str">
        <f t="shared" si="138"/>
        <v>PM25</v>
      </c>
      <c r="J4435">
        <f>INDEX(NoSettings!$C:$C,MATCH(EPS!$A4435,NoSettings!$A:$A,0))</f>
        <v>123351000</v>
      </c>
      <c r="K4435" s="109">
        <f>INDEX(GWP!$C$2:$C$13,MATCH(EPS!I4435,GWP!$B$2:$B$13,0))</f>
        <v>0</v>
      </c>
      <c r="L4435" s="5">
        <f t="shared" si="139"/>
        <v>0</v>
      </c>
    </row>
    <row r="4436" spans="1:12">
      <c r="A4436" t="s">
        <v>6155</v>
      </c>
      <c r="B4436" t="s">
        <v>5</v>
      </c>
      <c r="C4436" t="s">
        <v>1740</v>
      </c>
      <c r="D4436" t="s">
        <v>7005</v>
      </c>
      <c r="E4436" t="s">
        <v>1710</v>
      </c>
      <c r="H4436" t="str">
        <f>INDEX('Vensim Variables'!$B:$B,MATCH(EPS!$B4436,'Vensim Variables'!$A:$A,0))</f>
        <v>g pollutant</v>
      </c>
      <c r="I4436" t="str">
        <f t="shared" si="138"/>
        <v>SOx</v>
      </c>
      <c r="J4436">
        <f>INDEX(NoSettings!$C:$C,MATCH(EPS!$A4436,NoSettings!$A:$A,0))</f>
        <v>525944000</v>
      </c>
      <c r="K4436" s="109">
        <f>INDEX(GWP!$C$2:$C$13,MATCH(EPS!I4436,GWP!$B$2:$B$13,0))</f>
        <v>0</v>
      </c>
      <c r="L4436" s="5">
        <f t="shared" si="139"/>
        <v>0</v>
      </c>
    </row>
    <row r="4437" spans="1:12">
      <c r="A4437" t="s">
        <v>6156</v>
      </c>
      <c r="B4437" t="s">
        <v>5</v>
      </c>
      <c r="C4437" t="s">
        <v>1740</v>
      </c>
      <c r="D4437" t="s">
        <v>7005</v>
      </c>
      <c r="E4437" t="s">
        <v>1711</v>
      </c>
      <c r="H4437" t="str">
        <f>INDEX('Vensim Variables'!$B:$B,MATCH(EPS!$B4437,'Vensim Variables'!$A:$A,0))</f>
        <v>g pollutant</v>
      </c>
      <c r="I4437" t="str">
        <f t="shared" si="138"/>
        <v>BC</v>
      </c>
      <c r="J4437">
        <f>INDEX(NoSettings!$C:$C,MATCH(EPS!$A4437,NoSettings!$A:$A,0))</f>
        <v>9343450</v>
      </c>
      <c r="K4437" s="109">
        <f>INDEX(GWP!$C$2:$C$13,MATCH(EPS!I4437,GWP!$B$2:$B$13,0))</f>
        <v>345</v>
      </c>
      <c r="L4437" s="5">
        <f t="shared" si="139"/>
        <v>3.2234902500000002E-3</v>
      </c>
    </row>
    <row r="4438" spans="1:12">
      <c r="A4438" t="s">
        <v>6157</v>
      </c>
      <c r="B4438" t="s">
        <v>5</v>
      </c>
      <c r="C4438" t="s">
        <v>1740</v>
      </c>
      <c r="D4438" t="s">
        <v>7005</v>
      </c>
      <c r="E4438" t="s">
        <v>1712</v>
      </c>
      <c r="H4438" t="str">
        <f>INDEX('Vensim Variables'!$B:$B,MATCH(EPS!$B4438,'Vensim Variables'!$A:$A,0))</f>
        <v>g pollutant</v>
      </c>
      <c r="I4438" t="str">
        <f t="shared" si="138"/>
        <v>OC</v>
      </c>
      <c r="J4438">
        <f>INDEX(NoSettings!$C:$C,MATCH(EPS!$A4438,NoSettings!$A:$A,0))</f>
        <v>45290300</v>
      </c>
      <c r="K4438" s="109">
        <f>INDEX(GWP!$C$2:$C$13,MATCH(EPS!I4438,GWP!$B$2:$B$13,0))</f>
        <v>-46</v>
      </c>
      <c r="L4438" s="5">
        <f t="shared" si="139"/>
        <v>-2.0833537999999999E-3</v>
      </c>
    </row>
    <row r="4439" spans="1:12">
      <c r="A4439" t="s">
        <v>6158</v>
      </c>
      <c r="B4439" t="s">
        <v>5</v>
      </c>
      <c r="C4439" t="s">
        <v>1740</v>
      </c>
      <c r="D4439" t="s">
        <v>7005</v>
      </c>
      <c r="E4439" t="s">
        <v>1713</v>
      </c>
      <c r="H4439" t="str">
        <f>INDEX('Vensim Variables'!$B:$B,MATCH(EPS!$B4439,'Vensim Variables'!$A:$A,0))</f>
        <v>g pollutant</v>
      </c>
      <c r="I4439" t="str">
        <f t="shared" si="138"/>
        <v>CH4</v>
      </c>
      <c r="J4439">
        <f>INDEX(NoSettings!$C:$C,MATCH(EPS!$A4439,NoSettings!$A:$A,0))</f>
        <v>21512200</v>
      </c>
      <c r="K4439" s="109">
        <f>INDEX(GWP!$C$2:$C$13,MATCH(EPS!I4439,GWP!$B$2:$B$13,0))</f>
        <v>28</v>
      </c>
      <c r="L4439" s="5">
        <f t="shared" si="139"/>
        <v>6.0234160000000004E-4</v>
      </c>
    </row>
    <row r="4440" spans="1:12">
      <c r="A4440" t="s">
        <v>6159</v>
      </c>
      <c r="B4440" t="s">
        <v>5</v>
      </c>
      <c r="C4440" t="s">
        <v>1740</v>
      </c>
      <c r="D4440" t="s">
        <v>7005</v>
      </c>
      <c r="E4440" t="s">
        <v>1714</v>
      </c>
      <c r="H4440" t="str">
        <f>INDEX('Vensim Variables'!$B:$B,MATCH(EPS!$B4440,'Vensim Variables'!$A:$A,0))</f>
        <v>g pollutant</v>
      </c>
      <c r="I4440" t="str">
        <f t="shared" si="138"/>
        <v>N2O</v>
      </c>
      <c r="J4440">
        <f>INDEX(NoSettings!$C:$C,MATCH(EPS!$A4440,NoSettings!$A:$A,0))</f>
        <v>4302430</v>
      </c>
      <c r="K4440" s="109">
        <f>INDEX(GWP!$C$2:$C$13,MATCH(EPS!I4440,GWP!$B$2:$B$13,0))</f>
        <v>265</v>
      </c>
      <c r="L4440" s="5">
        <f t="shared" si="139"/>
        <v>1.14014395E-3</v>
      </c>
    </row>
    <row r="4441" spans="1:12">
      <c r="A4441" t="s">
        <v>6160</v>
      </c>
      <c r="B4441" t="s">
        <v>5</v>
      </c>
      <c r="C4441" t="s">
        <v>1740</v>
      </c>
      <c r="D4441" t="s">
        <v>7005</v>
      </c>
      <c r="E4441" t="s">
        <v>1715</v>
      </c>
      <c r="H4441" t="str">
        <f>INDEX('Vensim Variables'!$B:$B,MATCH(EPS!$B4441,'Vensim Variables'!$A:$A,0))</f>
        <v>g pollutant</v>
      </c>
      <c r="I4441" t="str">
        <f t="shared" si="138"/>
        <v>F gases</v>
      </c>
      <c r="J4441">
        <f>INDEX(NoSettings!$C:$C,MATCH(EPS!$A4441,NoSettings!$A:$A,0))</f>
        <v>0</v>
      </c>
      <c r="K4441" s="109">
        <f>INDEX(GWP!$C$2:$C$13,MATCH(EPS!I4441,GWP!$B$2:$B$13,0))</f>
        <v>1</v>
      </c>
      <c r="L4441" s="5">
        <f t="shared" si="139"/>
        <v>0</v>
      </c>
    </row>
    <row r="4442" spans="1:12">
      <c r="A4442" t="s">
        <v>6161</v>
      </c>
      <c r="B4442" t="s">
        <v>5</v>
      </c>
      <c r="C4442" t="s">
        <v>1740</v>
      </c>
      <c r="D4442" t="s">
        <v>7006</v>
      </c>
      <c r="E4442" t="s">
        <v>1702</v>
      </c>
      <c r="H4442" t="str">
        <f>INDEX('Vensim Variables'!$B:$B,MATCH(EPS!$B4442,'Vensim Variables'!$A:$A,0))</f>
        <v>g pollutant</v>
      </c>
      <c r="I4442" t="str">
        <f t="shared" si="138"/>
        <v>CO2</v>
      </c>
      <c r="J4442">
        <f>INDEX(NoSettings!$C:$C,MATCH(EPS!$A4442,NoSettings!$A:$A,0))</f>
        <v>0</v>
      </c>
      <c r="K4442" s="109">
        <f>INDEX(GWP!$C$2:$C$13,MATCH(EPS!I4442,GWP!$B$2:$B$13,0))</f>
        <v>1</v>
      </c>
      <c r="L4442" s="5">
        <f t="shared" si="139"/>
        <v>0</v>
      </c>
    </row>
    <row r="4443" spans="1:12">
      <c r="A4443" t="s">
        <v>6162</v>
      </c>
      <c r="B4443" t="s">
        <v>5</v>
      </c>
      <c r="C4443" t="s">
        <v>1740</v>
      </c>
      <c r="D4443" t="s">
        <v>7006</v>
      </c>
      <c r="E4443" t="s">
        <v>1705</v>
      </c>
      <c r="H4443" t="str">
        <f>INDEX('Vensim Variables'!$B:$B,MATCH(EPS!$B4443,'Vensim Variables'!$A:$A,0))</f>
        <v>g pollutant</v>
      </c>
      <c r="I4443" t="str">
        <f t="shared" si="138"/>
        <v>VOC</v>
      </c>
      <c r="J4443">
        <f>INDEX(NoSettings!$C:$C,MATCH(EPS!$A4443,NoSettings!$A:$A,0))</f>
        <v>0</v>
      </c>
      <c r="K4443" s="109">
        <f>INDEX(GWP!$C$2:$C$13,MATCH(EPS!I4443,GWP!$B$2:$B$13,0))</f>
        <v>5</v>
      </c>
      <c r="L4443" s="5">
        <f t="shared" si="139"/>
        <v>0</v>
      </c>
    </row>
    <row r="4444" spans="1:12">
      <c r="A4444" t="s">
        <v>6163</v>
      </c>
      <c r="B4444" t="s">
        <v>5</v>
      </c>
      <c r="C4444" t="s">
        <v>1740</v>
      </c>
      <c r="D4444" t="s">
        <v>7006</v>
      </c>
      <c r="E4444" t="s">
        <v>1706</v>
      </c>
      <c r="H4444" t="str">
        <f>INDEX('Vensim Variables'!$B:$B,MATCH(EPS!$B4444,'Vensim Variables'!$A:$A,0))</f>
        <v>g pollutant</v>
      </c>
      <c r="I4444" t="str">
        <f t="shared" si="138"/>
        <v>CO</v>
      </c>
      <c r="J4444">
        <f>INDEX(NoSettings!$C:$C,MATCH(EPS!$A4444,NoSettings!$A:$A,0))</f>
        <v>0</v>
      </c>
      <c r="K4444" s="109">
        <f>INDEX(GWP!$C$2:$C$13,MATCH(EPS!I4444,GWP!$B$2:$B$13,0))</f>
        <v>1.8</v>
      </c>
      <c r="L4444" s="5">
        <f t="shared" si="139"/>
        <v>0</v>
      </c>
    </row>
    <row r="4445" spans="1:12">
      <c r="A4445" t="s">
        <v>6164</v>
      </c>
      <c r="B4445" t="s">
        <v>5</v>
      </c>
      <c r="C4445" t="s">
        <v>1740</v>
      </c>
      <c r="D4445" t="s">
        <v>7006</v>
      </c>
      <c r="E4445" t="s">
        <v>1707</v>
      </c>
      <c r="H4445" t="str">
        <f>INDEX('Vensim Variables'!$B:$B,MATCH(EPS!$B4445,'Vensim Variables'!$A:$A,0))</f>
        <v>g pollutant</v>
      </c>
      <c r="I4445" t="str">
        <f t="shared" si="138"/>
        <v>NOx</v>
      </c>
      <c r="J4445">
        <f>INDEX(NoSettings!$C:$C,MATCH(EPS!$A4445,NoSettings!$A:$A,0))</f>
        <v>0</v>
      </c>
      <c r="K4445" s="109">
        <f>INDEX(GWP!$C$2:$C$13,MATCH(EPS!I4445,GWP!$B$2:$B$13,0))</f>
        <v>-8.1999999999999993</v>
      </c>
      <c r="L4445" s="5">
        <f t="shared" si="139"/>
        <v>0</v>
      </c>
    </row>
    <row r="4446" spans="1:12">
      <c r="A4446" t="s">
        <v>6165</v>
      </c>
      <c r="B4446" t="s">
        <v>5</v>
      </c>
      <c r="C4446" t="s">
        <v>1740</v>
      </c>
      <c r="D4446" t="s">
        <v>7006</v>
      </c>
      <c r="E4446" t="s">
        <v>1708</v>
      </c>
      <c r="H4446" t="str">
        <f>INDEX('Vensim Variables'!$B:$B,MATCH(EPS!$B4446,'Vensim Variables'!$A:$A,0))</f>
        <v>g pollutant</v>
      </c>
      <c r="I4446" t="str">
        <f t="shared" si="138"/>
        <v>PM10</v>
      </c>
      <c r="J4446">
        <f>INDEX(NoSettings!$C:$C,MATCH(EPS!$A4446,NoSettings!$A:$A,0))</f>
        <v>0</v>
      </c>
      <c r="K4446" s="109">
        <f>INDEX(GWP!$C$2:$C$13,MATCH(EPS!I4446,GWP!$B$2:$B$13,0))</f>
        <v>0</v>
      </c>
      <c r="L4446" s="5">
        <f t="shared" si="139"/>
        <v>0</v>
      </c>
    </row>
    <row r="4447" spans="1:12">
      <c r="A4447" t="s">
        <v>6166</v>
      </c>
      <c r="B4447" t="s">
        <v>5</v>
      </c>
      <c r="C4447" t="s">
        <v>1740</v>
      </c>
      <c r="D4447" t="s">
        <v>7006</v>
      </c>
      <c r="E4447" t="s">
        <v>1709</v>
      </c>
      <c r="H4447" t="str">
        <f>INDEX('Vensim Variables'!$B:$B,MATCH(EPS!$B4447,'Vensim Variables'!$A:$A,0))</f>
        <v>g pollutant</v>
      </c>
      <c r="I4447" t="str">
        <f t="shared" si="138"/>
        <v>PM25</v>
      </c>
      <c r="J4447">
        <f>INDEX(NoSettings!$C:$C,MATCH(EPS!$A4447,NoSettings!$A:$A,0))</f>
        <v>0</v>
      </c>
      <c r="K4447" s="109">
        <f>INDEX(GWP!$C$2:$C$13,MATCH(EPS!I4447,GWP!$B$2:$B$13,0))</f>
        <v>0</v>
      </c>
      <c r="L4447" s="5">
        <f t="shared" si="139"/>
        <v>0</v>
      </c>
    </row>
    <row r="4448" spans="1:12">
      <c r="A4448" t="s">
        <v>6167</v>
      </c>
      <c r="B4448" t="s">
        <v>5</v>
      </c>
      <c r="C4448" t="s">
        <v>1740</v>
      </c>
      <c r="D4448" t="s">
        <v>7006</v>
      </c>
      <c r="E4448" t="s">
        <v>1710</v>
      </c>
      <c r="H4448" t="str">
        <f>INDEX('Vensim Variables'!$B:$B,MATCH(EPS!$B4448,'Vensim Variables'!$A:$A,0))</f>
        <v>g pollutant</v>
      </c>
      <c r="I4448" t="str">
        <f t="shared" si="138"/>
        <v>SOx</v>
      </c>
      <c r="J4448">
        <f>INDEX(NoSettings!$C:$C,MATCH(EPS!$A4448,NoSettings!$A:$A,0))</f>
        <v>0</v>
      </c>
      <c r="K4448" s="109">
        <f>INDEX(GWP!$C$2:$C$13,MATCH(EPS!I4448,GWP!$B$2:$B$13,0))</f>
        <v>0</v>
      </c>
      <c r="L4448" s="5">
        <f t="shared" si="139"/>
        <v>0</v>
      </c>
    </row>
    <row r="4449" spans="1:12">
      <c r="A4449" t="s">
        <v>6168</v>
      </c>
      <c r="B4449" t="s">
        <v>5</v>
      </c>
      <c r="C4449" t="s">
        <v>1740</v>
      </c>
      <c r="D4449" t="s">
        <v>7006</v>
      </c>
      <c r="E4449" t="s">
        <v>1711</v>
      </c>
      <c r="H4449" t="str">
        <f>INDEX('Vensim Variables'!$B:$B,MATCH(EPS!$B4449,'Vensim Variables'!$A:$A,0))</f>
        <v>g pollutant</v>
      </c>
      <c r="I4449" t="str">
        <f t="shared" si="138"/>
        <v>BC</v>
      </c>
      <c r="J4449">
        <f>INDEX(NoSettings!$C:$C,MATCH(EPS!$A4449,NoSettings!$A:$A,0))</f>
        <v>0</v>
      </c>
      <c r="K4449" s="109">
        <f>INDEX(GWP!$C$2:$C$13,MATCH(EPS!I4449,GWP!$B$2:$B$13,0))</f>
        <v>345</v>
      </c>
      <c r="L4449" s="5">
        <f t="shared" si="139"/>
        <v>0</v>
      </c>
    </row>
    <row r="4450" spans="1:12">
      <c r="A4450" t="s">
        <v>6169</v>
      </c>
      <c r="B4450" t="s">
        <v>5</v>
      </c>
      <c r="C4450" t="s">
        <v>1740</v>
      </c>
      <c r="D4450" t="s">
        <v>7006</v>
      </c>
      <c r="E4450" t="s">
        <v>1712</v>
      </c>
      <c r="H4450" t="str">
        <f>INDEX('Vensim Variables'!$B:$B,MATCH(EPS!$B4450,'Vensim Variables'!$A:$A,0))</f>
        <v>g pollutant</v>
      </c>
      <c r="I4450" t="str">
        <f t="shared" si="138"/>
        <v>OC</v>
      </c>
      <c r="J4450">
        <f>INDEX(NoSettings!$C:$C,MATCH(EPS!$A4450,NoSettings!$A:$A,0))</f>
        <v>0</v>
      </c>
      <c r="K4450" s="109">
        <f>INDEX(GWP!$C$2:$C$13,MATCH(EPS!I4450,GWP!$B$2:$B$13,0))</f>
        <v>-46</v>
      </c>
      <c r="L4450" s="5">
        <f t="shared" si="139"/>
        <v>0</v>
      </c>
    </row>
    <row r="4451" spans="1:12">
      <c r="A4451" t="s">
        <v>6170</v>
      </c>
      <c r="B4451" t="s">
        <v>5</v>
      </c>
      <c r="C4451" t="s">
        <v>1740</v>
      </c>
      <c r="D4451" t="s">
        <v>7006</v>
      </c>
      <c r="E4451" t="s">
        <v>1713</v>
      </c>
      <c r="H4451" t="str">
        <f>INDEX('Vensim Variables'!$B:$B,MATCH(EPS!$B4451,'Vensim Variables'!$A:$A,0))</f>
        <v>g pollutant</v>
      </c>
      <c r="I4451" t="str">
        <f t="shared" si="138"/>
        <v>CH4</v>
      </c>
      <c r="J4451">
        <f>INDEX(NoSettings!$C:$C,MATCH(EPS!$A4451,NoSettings!$A:$A,0))</f>
        <v>0</v>
      </c>
      <c r="K4451" s="109">
        <f>INDEX(GWP!$C$2:$C$13,MATCH(EPS!I4451,GWP!$B$2:$B$13,0))</f>
        <v>28</v>
      </c>
      <c r="L4451" s="5">
        <f t="shared" si="139"/>
        <v>0</v>
      </c>
    </row>
    <row r="4452" spans="1:12">
      <c r="A4452" t="s">
        <v>6171</v>
      </c>
      <c r="B4452" t="s">
        <v>5</v>
      </c>
      <c r="C4452" t="s">
        <v>1740</v>
      </c>
      <c r="D4452" t="s">
        <v>7006</v>
      </c>
      <c r="E4452" t="s">
        <v>1714</v>
      </c>
      <c r="H4452" t="str">
        <f>INDEX('Vensim Variables'!$B:$B,MATCH(EPS!$B4452,'Vensim Variables'!$A:$A,0))</f>
        <v>g pollutant</v>
      </c>
      <c r="I4452" t="str">
        <f t="shared" si="138"/>
        <v>N2O</v>
      </c>
      <c r="J4452">
        <f>INDEX(NoSettings!$C:$C,MATCH(EPS!$A4452,NoSettings!$A:$A,0))</f>
        <v>0</v>
      </c>
      <c r="K4452" s="109">
        <f>INDEX(GWP!$C$2:$C$13,MATCH(EPS!I4452,GWP!$B$2:$B$13,0))</f>
        <v>265</v>
      </c>
      <c r="L4452" s="5">
        <f t="shared" si="139"/>
        <v>0</v>
      </c>
    </row>
    <row r="4453" spans="1:12">
      <c r="A4453" t="s">
        <v>6172</v>
      </c>
      <c r="B4453" t="s">
        <v>5</v>
      </c>
      <c r="C4453" t="s">
        <v>1740</v>
      </c>
      <c r="D4453" t="s">
        <v>7006</v>
      </c>
      <c r="E4453" t="s">
        <v>1715</v>
      </c>
      <c r="H4453" t="str">
        <f>INDEX('Vensim Variables'!$B:$B,MATCH(EPS!$B4453,'Vensim Variables'!$A:$A,0))</f>
        <v>g pollutant</v>
      </c>
      <c r="I4453" t="str">
        <f t="shared" si="138"/>
        <v>F gases</v>
      </c>
      <c r="J4453">
        <f>INDEX(NoSettings!$C:$C,MATCH(EPS!$A4453,NoSettings!$A:$A,0))</f>
        <v>0</v>
      </c>
      <c r="K4453" s="109">
        <f>INDEX(GWP!$C$2:$C$13,MATCH(EPS!I4453,GWP!$B$2:$B$13,0))</f>
        <v>1</v>
      </c>
      <c r="L4453" s="5">
        <f t="shared" si="139"/>
        <v>0</v>
      </c>
    </row>
    <row r="4454" spans="1:12">
      <c r="A4454" t="s">
        <v>6173</v>
      </c>
      <c r="B4454" t="s">
        <v>5</v>
      </c>
      <c r="C4454" t="s">
        <v>1740</v>
      </c>
      <c r="D4454" t="s">
        <v>7007</v>
      </c>
      <c r="E4454" t="s">
        <v>1702</v>
      </c>
      <c r="H4454" t="str">
        <f>INDEX('Vensim Variables'!$B:$B,MATCH(EPS!$B4454,'Vensim Variables'!$A:$A,0))</f>
        <v>g pollutant</v>
      </c>
      <c r="I4454" t="str">
        <f t="shared" si="138"/>
        <v>CO2</v>
      </c>
      <c r="J4454">
        <f>INDEX(NoSettings!$C:$C,MATCH(EPS!$A4454,NoSettings!$A:$A,0))</f>
        <v>435045000000</v>
      </c>
      <c r="K4454" s="109">
        <f>INDEX(GWP!$C$2:$C$13,MATCH(EPS!I4454,GWP!$B$2:$B$13,0))</f>
        <v>1</v>
      </c>
      <c r="L4454" s="5">
        <f t="shared" si="139"/>
        <v>0.43504500000000002</v>
      </c>
    </row>
    <row r="4455" spans="1:12">
      <c r="A4455" t="s">
        <v>6174</v>
      </c>
      <c r="B4455" t="s">
        <v>5</v>
      </c>
      <c r="C4455" t="s">
        <v>1740</v>
      </c>
      <c r="D4455" t="s">
        <v>7007</v>
      </c>
      <c r="E4455" t="s">
        <v>1705</v>
      </c>
      <c r="H4455" t="str">
        <f>INDEX('Vensim Variables'!$B:$B,MATCH(EPS!$B4455,'Vensim Variables'!$A:$A,0))</f>
        <v>g pollutant</v>
      </c>
      <c r="I4455" t="str">
        <f t="shared" si="138"/>
        <v>VOC</v>
      </c>
      <c r="J4455">
        <f>INDEX(NoSettings!$C:$C,MATCH(EPS!$A4455,NoSettings!$A:$A,0))</f>
        <v>103275000</v>
      </c>
      <c r="K4455" s="109">
        <f>INDEX(GWP!$C$2:$C$13,MATCH(EPS!I4455,GWP!$B$2:$B$13,0))</f>
        <v>5</v>
      </c>
      <c r="L4455" s="5">
        <f t="shared" si="139"/>
        <v>5.1637500000000002E-4</v>
      </c>
    </row>
    <row r="4456" spans="1:12">
      <c r="A4456" t="s">
        <v>6175</v>
      </c>
      <c r="B4456" t="s">
        <v>5</v>
      </c>
      <c r="C4456" t="s">
        <v>1740</v>
      </c>
      <c r="D4456" t="s">
        <v>7007</v>
      </c>
      <c r="E4456" t="s">
        <v>1706</v>
      </c>
      <c r="H4456" t="str">
        <f>INDEX('Vensim Variables'!$B:$B,MATCH(EPS!$B4456,'Vensim Variables'!$A:$A,0))</f>
        <v>g pollutant</v>
      </c>
      <c r="I4456" t="str">
        <f t="shared" si="138"/>
        <v>CO</v>
      </c>
      <c r="J4456">
        <f>INDEX(NoSettings!$C:$C,MATCH(EPS!$A4456,NoSettings!$A:$A,0))</f>
        <v>1169130000</v>
      </c>
      <c r="K4456" s="109">
        <f>INDEX(GWP!$C$2:$C$13,MATCH(EPS!I4456,GWP!$B$2:$B$13,0))</f>
        <v>1.8</v>
      </c>
      <c r="L4456" s="5">
        <f t="shared" si="139"/>
        <v>2.1044340000000001E-3</v>
      </c>
    </row>
    <row r="4457" spans="1:12">
      <c r="A4457" t="s">
        <v>6176</v>
      </c>
      <c r="B4457" t="s">
        <v>5</v>
      </c>
      <c r="C4457" t="s">
        <v>1740</v>
      </c>
      <c r="D4457" t="s">
        <v>7007</v>
      </c>
      <c r="E4457" t="s">
        <v>1707</v>
      </c>
      <c r="H4457" t="str">
        <f>INDEX('Vensim Variables'!$B:$B,MATCH(EPS!$B4457,'Vensim Variables'!$A:$A,0))</f>
        <v>g pollutant</v>
      </c>
      <c r="I4457" t="str">
        <f t="shared" si="138"/>
        <v>NOx</v>
      </c>
      <c r="J4457">
        <f>INDEX(NoSettings!$C:$C,MATCH(EPS!$A4457,NoSettings!$A:$A,0))</f>
        <v>697098000</v>
      </c>
      <c r="K4457" s="109">
        <f>INDEX(GWP!$C$2:$C$13,MATCH(EPS!I4457,GWP!$B$2:$B$13,0))</f>
        <v>-8.1999999999999993</v>
      </c>
      <c r="L4457" s="5">
        <f t="shared" si="139"/>
        <v>-5.7162035999999989E-3</v>
      </c>
    </row>
    <row r="4458" spans="1:12">
      <c r="A4458" t="s">
        <v>6177</v>
      </c>
      <c r="B4458" t="s">
        <v>5</v>
      </c>
      <c r="C4458" t="s">
        <v>1740</v>
      </c>
      <c r="D4458" t="s">
        <v>7007</v>
      </c>
      <c r="E4458" t="s">
        <v>1708</v>
      </c>
      <c r="H4458" t="str">
        <f>INDEX('Vensim Variables'!$B:$B,MATCH(EPS!$B4458,'Vensim Variables'!$A:$A,0))</f>
        <v>g pollutant</v>
      </c>
      <c r="I4458" t="str">
        <f t="shared" si="138"/>
        <v>PM10</v>
      </c>
      <c r="J4458">
        <f>INDEX(NoSettings!$C:$C,MATCH(EPS!$A4458,NoSettings!$A:$A,0))</f>
        <v>142306000</v>
      </c>
      <c r="K4458" s="109">
        <f>INDEX(GWP!$C$2:$C$13,MATCH(EPS!I4458,GWP!$B$2:$B$13,0))</f>
        <v>0</v>
      </c>
      <c r="L4458" s="5">
        <f t="shared" si="139"/>
        <v>0</v>
      </c>
    </row>
    <row r="4459" spans="1:12">
      <c r="A4459" t="s">
        <v>6178</v>
      </c>
      <c r="B4459" t="s">
        <v>5</v>
      </c>
      <c r="C4459" t="s">
        <v>1740</v>
      </c>
      <c r="D4459" t="s">
        <v>7007</v>
      </c>
      <c r="E4459" t="s">
        <v>1709</v>
      </c>
      <c r="H4459" t="str">
        <f>INDEX('Vensim Variables'!$B:$B,MATCH(EPS!$B4459,'Vensim Variables'!$A:$A,0))</f>
        <v>g pollutant</v>
      </c>
      <c r="I4459" t="str">
        <f t="shared" si="138"/>
        <v>PM25</v>
      </c>
      <c r="J4459">
        <f>INDEX(NoSettings!$C:$C,MATCH(EPS!$A4459,NoSettings!$A:$A,0))</f>
        <v>121764000</v>
      </c>
      <c r="K4459" s="109">
        <f>INDEX(GWP!$C$2:$C$13,MATCH(EPS!I4459,GWP!$B$2:$B$13,0))</f>
        <v>0</v>
      </c>
      <c r="L4459" s="5">
        <f t="shared" si="139"/>
        <v>0</v>
      </c>
    </row>
    <row r="4460" spans="1:12">
      <c r="A4460" t="s">
        <v>6179</v>
      </c>
      <c r="B4460" t="s">
        <v>5</v>
      </c>
      <c r="C4460" t="s">
        <v>1740</v>
      </c>
      <c r="D4460" t="s">
        <v>7007</v>
      </c>
      <c r="E4460" t="s">
        <v>1710</v>
      </c>
      <c r="H4460" t="str">
        <f>INDEX('Vensim Variables'!$B:$B,MATCH(EPS!$B4460,'Vensim Variables'!$A:$A,0))</f>
        <v>g pollutant</v>
      </c>
      <c r="I4460" t="str">
        <f t="shared" si="138"/>
        <v>SOx</v>
      </c>
      <c r="J4460">
        <f>INDEX(NoSettings!$C:$C,MATCH(EPS!$A4460,NoSettings!$A:$A,0))</f>
        <v>519180000</v>
      </c>
      <c r="K4460" s="109">
        <f>INDEX(GWP!$C$2:$C$13,MATCH(EPS!I4460,GWP!$B$2:$B$13,0))</f>
        <v>0</v>
      </c>
      <c r="L4460" s="5">
        <f t="shared" si="139"/>
        <v>0</v>
      </c>
    </row>
    <row r="4461" spans="1:12">
      <c r="A4461" t="s">
        <v>6180</v>
      </c>
      <c r="B4461" t="s">
        <v>5</v>
      </c>
      <c r="C4461" t="s">
        <v>1740</v>
      </c>
      <c r="D4461" t="s">
        <v>7007</v>
      </c>
      <c r="E4461" t="s">
        <v>1711</v>
      </c>
      <c r="H4461" t="str">
        <f>INDEX('Vensim Variables'!$B:$B,MATCH(EPS!$B4461,'Vensim Variables'!$A:$A,0))</f>
        <v>g pollutant</v>
      </c>
      <c r="I4461" t="str">
        <f t="shared" si="138"/>
        <v>BC</v>
      </c>
      <c r="J4461">
        <f>INDEX(NoSettings!$C:$C,MATCH(EPS!$A4461,NoSettings!$A:$A,0))</f>
        <v>9223290</v>
      </c>
      <c r="K4461" s="109">
        <f>INDEX(GWP!$C$2:$C$13,MATCH(EPS!I4461,GWP!$B$2:$B$13,0))</f>
        <v>345</v>
      </c>
      <c r="L4461" s="5">
        <f t="shared" si="139"/>
        <v>3.18203505E-3</v>
      </c>
    </row>
    <row r="4462" spans="1:12">
      <c r="A4462" t="s">
        <v>6181</v>
      </c>
      <c r="B4462" t="s">
        <v>5</v>
      </c>
      <c r="C4462" t="s">
        <v>1740</v>
      </c>
      <c r="D4462" t="s">
        <v>7007</v>
      </c>
      <c r="E4462" t="s">
        <v>1712</v>
      </c>
      <c r="H4462" t="str">
        <f>INDEX('Vensim Variables'!$B:$B,MATCH(EPS!$B4462,'Vensim Variables'!$A:$A,0))</f>
        <v>g pollutant</v>
      </c>
      <c r="I4462" t="str">
        <f t="shared" si="138"/>
        <v>OC</v>
      </c>
      <c r="J4462">
        <f>INDEX(NoSettings!$C:$C,MATCH(EPS!$A4462,NoSettings!$A:$A,0))</f>
        <v>44707800</v>
      </c>
      <c r="K4462" s="109">
        <f>INDEX(GWP!$C$2:$C$13,MATCH(EPS!I4462,GWP!$B$2:$B$13,0))</f>
        <v>-46</v>
      </c>
      <c r="L4462" s="5">
        <f t="shared" si="139"/>
        <v>-2.0565587999999998E-3</v>
      </c>
    </row>
    <row r="4463" spans="1:12">
      <c r="A4463" t="s">
        <v>6182</v>
      </c>
      <c r="B4463" t="s">
        <v>5</v>
      </c>
      <c r="C4463" t="s">
        <v>1740</v>
      </c>
      <c r="D4463" t="s">
        <v>7007</v>
      </c>
      <c r="E4463" t="s">
        <v>1713</v>
      </c>
      <c r="H4463" t="str">
        <f>INDEX('Vensim Variables'!$B:$B,MATCH(EPS!$B4463,'Vensim Variables'!$A:$A,0))</f>
        <v>g pollutant</v>
      </c>
      <c r="I4463" t="str">
        <f t="shared" si="138"/>
        <v>CH4</v>
      </c>
      <c r="J4463">
        <f>INDEX(NoSettings!$C:$C,MATCH(EPS!$A4463,NoSettings!$A:$A,0))</f>
        <v>21235500</v>
      </c>
      <c r="K4463" s="109">
        <f>INDEX(GWP!$C$2:$C$13,MATCH(EPS!I4463,GWP!$B$2:$B$13,0))</f>
        <v>28</v>
      </c>
      <c r="L4463" s="5">
        <f t="shared" si="139"/>
        <v>5.9459400000000005E-4</v>
      </c>
    </row>
    <row r="4464" spans="1:12">
      <c r="A4464" t="s">
        <v>6183</v>
      </c>
      <c r="B4464" t="s">
        <v>5</v>
      </c>
      <c r="C4464" t="s">
        <v>1740</v>
      </c>
      <c r="D4464" t="s">
        <v>7007</v>
      </c>
      <c r="E4464" t="s">
        <v>1714</v>
      </c>
      <c r="H4464" t="str">
        <f>INDEX('Vensim Variables'!$B:$B,MATCH(EPS!$B4464,'Vensim Variables'!$A:$A,0))</f>
        <v>g pollutant</v>
      </c>
      <c r="I4464" t="str">
        <f t="shared" si="138"/>
        <v>N2O</v>
      </c>
      <c r="J4464">
        <f>INDEX(NoSettings!$C:$C,MATCH(EPS!$A4464,NoSettings!$A:$A,0))</f>
        <v>4247100</v>
      </c>
      <c r="K4464" s="109">
        <f>INDEX(GWP!$C$2:$C$13,MATCH(EPS!I4464,GWP!$B$2:$B$13,0))</f>
        <v>265</v>
      </c>
      <c r="L4464" s="5">
        <f t="shared" si="139"/>
        <v>1.1254815E-3</v>
      </c>
    </row>
    <row r="4465" spans="1:12">
      <c r="A4465" t="s">
        <v>6184</v>
      </c>
      <c r="B4465" t="s">
        <v>5</v>
      </c>
      <c r="C4465" t="s">
        <v>1740</v>
      </c>
      <c r="D4465" t="s">
        <v>7007</v>
      </c>
      <c r="E4465" t="s">
        <v>1715</v>
      </c>
      <c r="H4465" t="str">
        <f>INDEX('Vensim Variables'!$B:$B,MATCH(EPS!$B4465,'Vensim Variables'!$A:$A,0))</f>
        <v>g pollutant</v>
      </c>
      <c r="I4465" t="str">
        <f t="shared" si="138"/>
        <v>F gases</v>
      </c>
      <c r="J4465">
        <f>INDEX(NoSettings!$C:$C,MATCH(EPS!$A4465,NoSettings!$A:$A,0))</f>
        <v>0</v>
      </c>
      <c r="K4465" s="109">
        <f>INDEX(GWP!$C$2:$C$13,MATCH(EPS!I4465,GWP!$B$2:$B$13,0))</f>
        <v>1</v>
      </c>
      <c r="L4465" s="5">
        <f t="shared" si="139"/>
        <v>0</v>
      </c>
    </row>
    <row r="4466" spans="1:12">
      <c r="A4466" t="s">
        <v>6185</v>
      </c>
      <c r="B4466" t="s">
        <v>5</v>
      </c>
      <c r="C4466" t="s">
        <v>1740</v>
      </c>
      <c r="D4466" t="s">
        <v>7008</v>
      </c>
      <c r="E4466" t="s">
        <v>1702</v>
      </c>
      <c r="H4466" t="str">
        <f>INDEX('Vensim Variables'!$B:$B,MATCH(EPS!$B4466,'Vensim Variables'!$A:$A,0))</f>
        <v>g pollutant</v>
      </c>
      <c r="I4466" t="str">
        <f t="shared" si="138"/>
        <v>CO2</v>
      </c>
      <c r="J4466">
        <f>INDEX(NoSettings!$C:$C,MATCH(EPS!$A4466,NoSettings!$A:$A,0))</f>
        <v>179810000000</v>
      </c>
      <c r="K4466" s="109">
        <f>INDEX(GWP!$C$2:$C$13,MATCH(EPS!I4466,GWP!$B$2:$B$13,0))</f>
        <v>1</v>
      </c>
      <c r="L4466" s="5">
        <f t="shared" si="139"/>
        <v>0.17981</v>
      </c>
    </row>
    <row r="4467" spans="1:12">
      <c r="A4467" t="s">
        <v>6186</v>
      </c>
      <c r="B4467" t="s">
        <v>5</v>
      </c>
      <c r="C4467" t="s">
        <v>1740</v>
      </c>
      <c r="D4467" t="s">
        <v>7008</v>
      </c>
      <c r="E4467" t="s">
        <v>1705</v>
      </c>
      <c r="H4467" t="str">
        <f>INDEX('Vensim Variables'!$B:$B,MATCH(EPS!$B4467,'Vensim Variables'!$A:$A,0))</f>
        <v>g pollutant</v>
      </c>
      <c r="I4467" t="str">
        <f t="shared" si="138"/>
        <v>VOC</v>
      </c>
      <c r="J4467">
        <f>INDEX(NoSettings!$C:$C,MATCH(EPS!$A4467,NoSettings!$A:$A,0))</f>
        <v>42685100</v>
      </c>
      <c r="K4467" s="109">
        <f>INDEX(GWP!$C$2:$C$13,MATCH(EPS!I4467,GWP!$B$2:$B$13,0))</f>
        <v>5</v>
      </c>
      <c r="L4467" s="5">
        <f t="shared" si="139"/>
        <v>2.134255E-4</v>
      </c>
    </row>
    <row r="4468" spans="1:12">
      <c r="A4468" t="s">
        <v>6187</v>
      </c>
      <c r="B4468" t="s">
        <v>5</v>
      </c>
      <c r="C4468" t="s">
        <v>1740</v>
      </c>
      <c r="D4468" t="s">
        <v>7008</v>
      </c>
      <c r="E4468" t="s">
        <v>1706</v>
      </c>
      <c r="H4468" t="str">
        <f>INDEX('Vensim Variables'!$B:$B,MATCH(EPS!$B4468,'Vensim Variables'!$A:$A,0))</f>
        <v>g pollutant</v>
      </c>
      <c r="I4468" t="str">
        <f t="shared" si="138"/>
        <v>CO</v>
      </c>
      <c r="J4468">
        <f>INDEX(NoSettings!$C:$C,MATCH(EPS!$A4468,NoSettings!$A:$A,0))</f>
        <v>483219000</v>
      </c>
      <c r="K4468" s="109">
        <f>INDEX(GWP!$C$2:$C$13,MATCH(EPS!I4468,GWP!$B$2:$B$13,0))</f>
        <v>1.8</v>
      </c>
      <c r="L4468" s="5">
        <f t="shared" si="139"/>
        <v>8.6979419999999997E-4</v>
      </c>
    </row>
    <row r="4469" spans="1:12">
      <c r="A4469" t="s">
        <v>6188</v>
      </c>
      <c r="B4469" t="s">
        <v>5</v>
      </c>
      <c r="C4469" t="s">
        <v>1740</v>
      </c>
      <c r="D4469" t="s">
        <v>7008</v>
      </c>
      <c r="E4469" t="s">
        <v>1707</v>
      </c>
      <c r="H4469" t="str">
        <f>INDEX('Vensim Variables'!$B:$B,MATCH(EPS!$B4469,'Vensim Variables'!$A:$A,0))</f>
        <v>g pollutant</v>
      </c>
      <c r="I4469" t="str">
        <f t="shared" si="138"/>
        <v>NOx</v>
      </c>
      <c r="J4469">
        <f>INDEX(NoSettings!$C:$C,MATCH(EPS!$A4469,NoSettings!$A:$A,0))</f>
        <v>288120000</v>
      </c>
      <c r="K4469" s="109">
        <f>INDEX(GWP!$C$2:$C$13,MATCH(EPS!I4469,GWP!$B$2:$B$13,0))</f>
        <v>-8.1999999999999993</v>
      </c>
      <c r="L4469" s="5">
        <f t="shared" si="139"/>
        <v>-2.362584E-3</v>
      </c>
    </row>
    <row r="4470" spans="1:12">
      <c r="A4470" t="s">
        <v>6189</v>
      </c>
      <c r="B4470" t="s">
        <v>5</v>
      </c>
      <c r="C4470" t="s">
        <v>1740</v>
      </c>
      <c r="D4470" t="s">
        <v>7008</v>
      </c>
      <c r="E4470" t="s">
        <v>1708</v>
      </c>
      <c r="H4470" t="str">
        <f>INDEX('Vensim Variables'!$B:$B,MATCH(EPS!$B4470,'Vensim Variables'!$A:$A,0))</f>
        <v>g pollutant</v>
      </c>
      <c r="I4470" t="str">
        <f t="shared" si="138"/>
        <v>PM10</v>
      </c>
      <c r="J4470">
        <f>INDEX(NoSettings!$C:$C,MATCH(EPS!$A4470,NoSettings!$A:$A,0))</f>
        <v>58817100</v>
      </c>
      <c r="K4470" s="109">
        <f>INDEX(GWP!$C$2:$C$13,MATCH(EPS!I4470,GWP!$B$2:$B$13,0))</f>
        <v>0</v>
      </c>
      <c r="L4470" s="5">
        <f t="shared" si="139"/>
        <v>0</v>
      </c>
    </row>
    <row r="4471" spans="1:12">
      <c r="A4471" t="s">
        <v>6190</v>
      </c>
      <c r="B4471" t="s">
        <v>5</v>
      </c>
      <c r="C4471" t="s">
        <v>1740</v>
      </c>
      <c r="D4471" t="s">
        <v>7008</v>
      </c>
      <c r="E4471" t="s">
        <v>1709</v>
      </c>
      <c r="H4471" t="str">
        <f>INDEX('Vensim Variables'!$B:$B,MATCH(EPS!$B4471,'Vensim Variables'!$A:$A,0))</f>
        <v>g pollutant</v>
      </c>
      <c r="I4471" t="str">
        <f t="shared" si="138"/>
        <v>PM25</v>
      </c>
      <c r="J4471">
        <f>INDEX(NoSettings!$C:$C,MATCH(EPS!$A4471,NoSettings!$A:$A,0))</f>
        <v>50326900</v>
      </c>
      <c r="K4471" s="109">
        <f>INDEX(GWP!$C$2:$C$13,MATCH(EPS!I4471,GWP!$B$2:$B$13,0))</f>
        <v>0</v>
      </c>
      <c r="L4471" s="5">
        <f t="shared" si="139"/>
        <v>0</v>
      </c>
    </row>
    <row r="4472" spans="1:12">
      <c r="A4472" t="s">
        <v>6191</v>
      </c>
      <c r="B4472" t="s">
        <v>5</v>
      </c>
      <c r="C4472" t="s">
        <v>1740</v>
      </c>
      <c r="D4472" t="s">
        <v>7008</v>
      </c>
      <c r="E4472" t="s">
        <v>1710</v>
      </c>
      <c r="H4472" t="str">
        <f>INDEX('Vensim Variables'!$B:$B,MATCH(EPS!$B4472,'Vensim Variables'!$A:$A,0))</f>
        <v>g pollutant</v>
      </c>
      <c r="I4472" t="str">
        <f t="shared" si="138"/>
        <v>SOx</v>
      </c>
      <c r="J4472">
        <f>INDEX(NoSettings!$C:$C,MATCH(EPS!$A4472,NoSettings!$A:$A,0))</f>
        <v>214584000</v>
      </c>
      <c r="K4472" s="109">
        <f>INDEX(GWP!$C$2:$C$13,MATCH(EPS!I4472,GWP!$B$2:$B$13,0))</f>
        <v>0</v>
      </c>
      <c r="L4472" s="5">
        <f t="shared" si="139"/>
        <v>0</v>
      </c>
    </row>
    <row r="4473" spans="1:12">
      <c r="A4473" t="s">
        <v>6192</v>
      </c>
      <c r="B4473" t="s">
        <v>5</v>
      </c>
      <c r="C4473" t="s">
        <v>1740</v>
      </c>
      <c r="D4473" t="s">
        <v>7008</v>
      </c>
      <c r="E4473" t="s">
        <v>1711</v>
      </c>
      <c r="H4473" t="str">
        <f>INDEX('Vensim Variables'!$B:$B,MATCH(EPS!$B4473,'Vensim Variables'!$A:$A,0))</f>
        <v>g pollutant</v>
      </c>
      <c r="I4473" t="str">
        <f t="shared" si="138"/>
        <v>BC</v>
      </c>
      <c r="J4473">
        <f>INDEX(NoSettings!$C:$C,MATCH(EPS!$A4473,NoSettings!$A:$A,0))</f>
        <v>3812110</v>
      </c>
      <c r="K4473" s="109">
        <f>INDEX(GWP!$C$2:$C$13,MATCH(EPS!I4473,GWP!$B$2:$B$13,0))</f>
        <v>345</v>
      </c>
      <c r="L4473" s="5">
        <f t="shared" si="139"/>
        <v>1.3151779499999999E-3</v>
      </c>
    </row>
    <row r="4474" spans="1:12">
      <c r="A4474" t="s">
        <v>6193</v>
      </c>
      <c r="B4474" t="s">
        <v>5</v>
      </c>
      <c r="C4474" t="s">
        <v>1740</v>
      </c>
      <c r="D4474" t="s">
        <v>7008</v>
      </c>
      <c r="E4474" t="s">
        <v>1712</v>
      </c>
      <c r="H4474" t="str">
        <f>INDEX('Vensim Variables'!$B:$B,MATCH(EPS!$B4474,'Vensim Variables'!$A:$A,0))</f>
        <v>g pollutant</v>
      </c>
      <c r="I4474" t="str">
        <f t="shared" si="138"/>
        <v>OC</v>
      </c>
      <c r="J4474">
        <f>INDEX(NoSettings!$C:$C,MATCH(EPS!$A4474,NoSettings!$A:$A,0))</f>
        <v>18478300</v>
      </c>
      <c r="K4474" s="109">
        <f>INDEX(GWP!$C$2:$C$13,MATCH(EPS!I4474,GWP!$B$2:$B$13,0))</f>
        <v>-46</v>
      </c>
      <c r="L4474" s="5">
        <f t="shared" si="139"/>
        <v>-8.5000180000000002E-4</v>
      </c>
    </row>
    <row r="4475" spans="1:12">
      <c r="A4475" t="s">
        <v>6194</v>
      </c>
      <c r="B4475" t="s">
        <v>5</v>
      </c>
      <c r="C4475" t="s">
        <v>1740</v>
      </c>
      <c r="D4475" t="s">
        <v>7008</v>
      </c>
      <c r="E4475" t="s">
        <v>1713</v>
      </c>
      <c r="H4475" t="str">
        <f>INDEX('Vensim Variables'!$B:$B,MATCH(EPS!$B4475,'Vensim Variables'!$A:$A,0))</f>
        <v>g pollutant</v>
      </c>
      <c r="I4475" t="str">
        <f t="shared" si="138"/>
        <v>CH4</v>
      </c>
      <c r="J4475">
        <f>INDEX(NoSettings!$C:$C,MATCH(EPS!$A4475,NoSettings!$A:$A,0))</f>
        <v>8776920</v>
      </c>
      <c r="K4475" s="109">
        <f>INDEX(GWP!$C$2:$C$13,MATCH(EPS!I4475,GWP!$B$2:$B$13,0))</f>
        <v>28</v>
      </c>
      <c r="L4475" s="5">
        <f t="shared" si="139"/>
        <v>2.4575375999999998E-4</v>
      </c>
    </row>
    <row r="4476" spans="1:12">
      <c r="A4476" t="s">
        <v>6195</v>
      </c>
      <c r="B4476" t="s">
        <v>5</v>
      </c>
      <c r="C4476" t="s">
        <v>1740</v>
      </c>
      <c r="D4476" t="s">
        <v>7008</v>
      </c>
      <c r="E4476" t="s">
        <v>1714</v>
      </c>
      <c r="H4476" t="str">
        <f>INDEX('Vensim Variables'!$B:$B,MATCH(EPS!$B4476,'Vensim Variables'!$A:$A,0))</f>
        <v>g pollutant</v>
      </c>
      <c r="I4476" t="str">
        <f t="shared" si="138"/>
        <v>N2O</v>
      </c>
      <c r="J4476">
        <f>INDEX(NoSettings!$C:$C,MATCH(EPS!$A4476,NoSettings!$A:$A,0))</f>
        <v>1755380</v>
      </c>
      <c r="K4476" s="109">
        <f>INDEX(GWP!$C$2:$C$13,MATCH(EPS!I4476,GWP!$B$2:$B$13,0))</f>
        <v>265</v>
      </c>
      <c r="L4476" s="5">
        <f t="shared" si="139"/>
        <v>4.6517569999999999E-4</v>
      </c>
    </row>
    <row r="4477" spans="1:12">
      <c r="A4477" t="s">
        <v>6196</v>
      </c>
      <c r="B4477" t="s">
        <v>5</v>
      </c>
      <c r="C4477" t="s">
        <v>1740</v>
      </c>
      <c r="D4477" t="s">
        <v>7008</v>
      </c>
      <c r="E4477" t="s">
        <v>1715</v>
      </c>
      <c r="H4477" t="str">
        <f>INDEX('Vensim Variables'!$B:$B,MATCH(EPS!$B4477,'Vensim Variables'!$A:$A,0))</f>
        <v>g pollutant</v>
      </c>
      <c r="I4477" t="str">
        <f t="shared" si="138"/>
        <v>F gases</v>
      </c>
      <c r="J4477">
        <f>INDEX(NoSettings!$C:$C,MATCH(EPS!$A4477,NoSettings!$A:$A,0))</f>
        <v>0</v>
      </c>
      <c r="K4477" s="109">
        <f>INDEX(GWP!$C$2:$C$13,MATCH(EPS!I4477,GWP!$B$2:$B$13,0))</f>
        <v>1</v>
      </c>
      <c r="L4477" s="5">
        <f t="shared" si="139"/>
        <v>0</v>
      </c>
    </row>
    <row r="4478" spans="1:12">
      <c r="A4478" t="s">
        <v>6197</v>
      </c>
      <c r="B4478" t="s">
        <v>5</v>
      </c>
      <c r="C4478" t="s">
        <v>1740</v>
      </c>
      <c r="D4478" t="s">
        <v>7009</v>
      </c>
      <c r="E4478" t="s">
        <v>1702</v>
      </c>
      <c r="H4478" t="str">
        <f>INDEX('Vensim Variables'!$B:$B,MATCH(EPS!$B4478,'Vensim Variables'!$A:$A,0))</f>
        <v>g pollutant</v>
      </c>
      <c r="I4478" t="str">
        <f t="shared" si="138"/>
        <v>CO2</v>
      </c>
      <c r="J4478">
        <f>INDEX(NoSettings!$C:$C,MATCH(EPS!$A4478,NoSettings!$A:$A,0))</f>
        <v>0</v>
      </c>
      <c r="K4478" s="109">
        <f>INDEX(GWP!$C$2:$C$13,MATCH(EPS!I4478,GWP!$B$2:$B$13,0))</f>
        <v>1</v>
      </c>
      <c r="L4478" s="5">
        <f t="shared" si="139"/>
        <v>0</v>
      </c>
    </row>
    <row r="4479" spans="1:12">
      <c r="A4479" t="s">
        <v>6198</v>
      </c>
      <c r="B4479" t="s">
        <v>5</v>
      </c>
      <c r="C4479" t="s">
        <v>1740</v>
      </c>
      <c r="D4479" t="s">
        <v>7009</v>
      </c>
      <c r="E4479" t="s">
        <v>1705</v>
      </c>
      <c r="H4479" t="str">
        <f>INDEX('Vensim Variables'!$B:$B,MATCH(EPS!$B4479,'Vensim Variables'!$A:$A,0))</f>
        <v>g pollutant</v>
      </c>
      <c r="I4479" t="str">
        <f t="shared" si="138"/>
        <v>VOC</v>
      </c>
      <c r="J4479">
        <f>INDEX(NoSettings!$C:$C,MATCH(EPS!$A4479,NoSettings!$A:$A,0))</f>
        <v>0</v>
      </c>
      <c r="K4479" s="109">
        <f>INDEX(GWP!$C$2:$C$13,MATCH(EPS!I4479,GWP!$B$2:$B$13,0))</f>
        <v>5</v>
      </c>
      <c r="L4479" s="5">
        <f t="shared" si="139"/>
        <v>0</v>
      </c>
    </row>
    <row r="4480" spans="1:12">
      <c r="A4480" t="s">
        <v>6199</v>
      </c>
      <c r="B4480" t="s">
        <v>5</v>
      </c>
      <c r="C4480" t="s">
        <v>1740</v>
      </c>
      <c r="D4480" t="s">
        <v>7009</v>
      </c>
      <c r="E4480" t="s">
        <v>1706</v>
      </c>
      <c r="H4480" t="str">
        <f>INDEX('Vensim Variables'!$B:$B,MATCH(EPS!$B4480,'Vensim Variables'!$A:$A,0))</f>
        <v>g pollutant</v>
      </c>
      <c r="I4480" t="str">
        <f t="shared" si="138"/>
        <v>CO</v>
      </c>
      <c r="J4480">
        <f>INDEX(NoSettings!$C:$C,MATCH(EPS!$A4480,NoSettings!$A:$A,0))</f>
        <v>0</v>
      </c>
      <c r="K4480" s="109">
        <f>INDEX(GWP!$C$2:$C$13,MATCH(EPS!I4480,GWP!$B$2:$B$13,0))</f>
        <v>1.8</v>
      </c>
      <c r="L4480" s="5">
        <f t="shared" si="139"/>
        <v>0</v>
      </c>
    </row>
    <row r="4481" spans="1:12">
      <c r="A4481" t="s">
        <v>6200</v>
      </c>
      <c r="B4481" t="s">
        <v>5</v>
      </c>
      <c r="C4481" t="s">
        <v>1740</v>
      </c>
      <c r="D4481" t="s">
        <v>7009</v>
      </c>
      <c r="E4481" t="s">
        <v>1707</v>
      </c>
      <c r="H4481" t="str">
        <f>INDEX('Vensim Variables'!$B:$B,MATCH(EPS!$B4481,'Vensim Variables'!$A:$A,0))</f>
        <v>g pollutant</v>
      </c>
      <c r="I4481" t="str">
        <f t="shared" si="138"/>
        <v>NOx</v>
      </c>
      <c r="J4481">
        <f>INDEX(NoSettings!$C:$C,MATCH(EPS!$A4481,NoSettings!$A:$A,0))</f>
        <v>0</v>
      </c>
      <c r="K4481" s="109">
        <f>INDEX(GWP!$C$2:$C$13,MATCH(EPS!I4481,GWP!$B$2:$B$13,0))</f>
        <v>-8.1999999999999993</v>
      </c>
      <c r="L4481" s="5">
        <f t="shared" si="139"/>
        <v>0</v>
      </c>
    </row>
    <row r="4482" spans="1:12">
      <c r="A4482" t="s">
        <v>6201</v>
      </c>
      <c r="B4482" t="s">
        <v>5</v>
      </c>
      <c r="C4482" t="s">
        <v>1740</v>
      </c>
      <c r="D4482" t="s">
        <v>7009</v>
      </c>
      <c r="E4482" t="s">
        <v>1708</v>
      </c>
      <c r="H4482" t="str">
        <f>INDEX('Vensim Variables'!$B:$B,MATCH(EPS!$B4482,'Vensim Variables'!$A:$A,0))</f>
        <v>g pollutant</v>
      </c>
      <c r="I4482" t="str">
        <f t="shared" si="138"/>
        <v>PM10</v>
      </c>
      <c r="J4482">
        <f>INDEX(NoSettings!$C:$C,MATCH(EPS!$A4482,NoSettings!$A:$A,0))</f>
        <v>0</v>
      </c>
      <c r="K4482" s="109">
        <f>INDEX(GWP!$C$2:$C$13,MATCH(EPS!I4482,GWP!$B$2:$B$13,0))</f>
        <v>0</v>
      </c>
      <c r="L4482" s="5">
        <f t="shared" si="139"/>
        <v>0</v>
      </c>
    </row>
    <row r="4483" spans="1:12">
      <c r="A4483" t="s">
        <v>6202</v>
      </c>
      <c r="B4483" t="s">
        <v>5</v>
      </c>
      <c r="C4483" t="s">
        <v>1740</v>
      </c>
      <c r="D4483" t="s">
        <v>7009</v>
      </c>
      <c r="E4483" t="s">
        <v>1709</v>
      </c>
      <c r="H4483" t="str">
        <f>INDEX('Vensim Variables'!$B:$B,MATCH(EPS!$B4483,'Vensim Variables'!$A:$A,0))</f>
        <v>g pollutant</v>
      </c>
      <c r="I4483" t="str">
        <f t="shared" ref="I4483:I4546" si="140">IF(OR(C4483="CO2",C4483="CH4",C4483="N2O",C4483="F gases",C4483="VOC",C4483="CO",C4483="NOx",C4483="PM10",C4483="PM25",C4483="SOx",C4483="BC",C4483="OC"),C4483,IF(OR(D4483="CO2",D4483="CH4",D4483="N2O",D4483="F gases",D4483="VOC",D4483="CO",D4483="NOx",D4483="PM10",D4483="PM25",D4483="SOx",D4483="BC",D4483="OC"),D4483,IF(OR(E4483="CO2",E4483="CH4",E4483="N2O",E4483="F gases",E4483="VOC",E4483="CO",E4483="NOx",E4483="PM10",E4483="PM25",E4483="SOx",E4483="BC",E4483="OC"),E4483,"NA")))</f>
        <v>PM25</v>
      </c>
      <c r="J4483">
        <f>INDEX(NoSettings!$C:$C,MATCH(EPS!$A4483,NoSettings!$A:$A,0))</f>
        <v>0</v>
      </c>
      <c r="K4483" s="109">
        <f>INDEX(GWP!$C$2:$C$13,MATCH(EPS!I4483,GWP!$B$2:$B$13,0))</f>
        <v>0</v>
      </c>
      <c r="L4483" s="5">
        <f t="shared" ref="L4483:L4546" si="141">IF(H4483="g pollutant",K4483*J4483/10^12,IF(H4483="MMTCO2e",J4483,IF(H4483="MWh",J4483,0)))</f>
        <v>0</v>
      </c>
    </row>
    <row r="4484" spans="1:12">
      <c r="A4484" t="s">
        <v>6203</v>
      </c>
      <c r="B4484" t="s">
        <v>5</v>
      </c>
      <c r="C4484" t="s">
        <v>1740</v>
      </c>
      <c r="D4484" t="s">
        <v>7009</v>
      </c>
      <c r="E4484" t="s">
        <v>1710</v>
      </c>
      <c r="H4484" t="str">
        <f>INDEX('Vensim Variables'!$B:$B,MATCH(EPS!$B4484,'Vensim Variables'!$A:$A,0))</f>
        <v>g pollutant</v>
      </c>
      <c r="I4484" t="str">
        <f t="shared" si="140"/>
        <v>SOx</v>
      </c>
      <c r="J4484">
        <f>INDEX(NoSettings!$C:$C,MATCH(EPS!$A4484,NoSettings!$A:$A,0))</f>
        <v>0</v>
      </c>
      <c r="K4484" s="109">
        <f>INDEX(GWP!$C$2:$C$13,MATCH(EPS!I4484,GWP!$B$2:$B$13,0))</f>
        <v>0</v>
      </c>
      <c r="L4484" s="5">
        <f t="shared" si="141"/>
        <v>0</v>
      </c>
    </row>
    <row r="4485" spans="1:12">
      <c r="A4485" t="s">
        <v>6204</v>
      </c>
      <c r="B4485" t="s">
        <v>5</v>
      </c>
      <c r="C4485" t="s">
        <v>1740</v>
      </c>
      <c r="D4485" t="s">
        <v>7009</v>
      </c>
      <c r="E4485" t="s">
        <v>1711</v>
      </c>
      <c r="H4485" t="str">
        <f>INDEX('Vensim Variables'!$B:$B,MATCH(EPS!$B4485,'Vensim Variables'!$A:$A,0))</f>
        <v>g pollutant</v>
      </c>
      <c r="I4485" t="str">
        <f t="shared" si="140"/>
        <v>BC</v>
      </c>
      <c r="J4485">
        <f>INDEX(NoSettings!$C:$C,MATCH(EPS!$A4485,NoSettings!$A:$A,0))</f>
        <v>0</v>
      </c>
      <c r="K4485" s="109">
        <f>INDEX(GWP!$C$2:$C$13,MATCH(EPS!I4485,GWP!$B$2:$B$13,0))</f>
        <v>345</v>
      </c>
      <c r="L4485" s="5">
        <f t="shared" si="141"/>
        <v>0</v>
      </c>
    </row>
    <row r="4486" spans="1:12">
      <c r="A4486" t="s">
        <v>6205</v>
      </c>
      <c r="B4486" t="s">
        <v>5</v>
      </c>
      <c r="C4486" t="s">
        <v>1740</v>
      </c>
      <c r="D4486" t="s">
        <v>7009</v>
      </c>
      <c r="E4486" t="s">
        <v>1712</v>
      </c>
      <c r="H4486" t="str">
        <f>INDEX('Vensim Variables'!$B:$B,MATCH(EPS!$B4486,'Vensim Variables'!$A:$A,0))</f>
        <v>g pollutant</v>
      </c>
      <c r="I4486" t="str">
        <f t="shared" si="140"/>
        <v>OC</v>
      </c>
      <c r="J4486">
        <f>INDEX(NoSettings!$C:$C,MATCH(EPS!$A4486,NoSettings!$A:$A,0))</f>
        <v>0</v>
      </c>
      <c r="K4486" s="109">
        <f>INDEX(GWP!$C$2:$C$13,MATCH(EPS!I4486,GWP!$B$2:$B$13,0))</f>
        <v>-46</v>
      </c>
      <c r="L4486" s="5">
        <f t="shared" si="141"/>
        <v>0</v>
      </c>
    </row>
    <row r="4487" spans="1:12">
      <c r="A4487" t="s">
        <v>6206</v>
      </c>
      <c r="B4487" t="s">
        <v>5</v>
      </c>
      <c r="C4487" t="s">
        <v>1740</v>
      </c>
      <c r="D4487" t="s">
        <v>7009</v>
      </c>
      <c r="E4487" t="s">
        <v>1713</v>
      </c>
      <c r="H4487" t="str">
        <f>INDEX('Vensim Variables'!$B:$B,MATCH(EPS!$B4487,'Vensim Variables'!$A:$A,0))</f>
        <v>g pollutant</v>
      </c>
      <c r="I4487" t="str">
        <f t="shared" si="140"/>
        <v>CH4</v>
      </c>
      <c r="J4487">
        <f>INDEX(NoSettings!$C:$C,MATCH(EPS!$A4487,NoSettings!$A:$A,0))</f>
        <v>0</v>
      </c>
      <c r="K4487" s="109">
        <f>INDEX(GWP!$C$2:$C$13,MATCH(EPS!I4487,GWP!$B$2:$B$13,0))</f>
        <v>28</v>
      </c>
      <c r="L4487" s="5">
        <f t="shared" si="141"/>
        <v>0</v>
      </c>
    </row>
    <row r="4488" spans="1:12">
      <c r="A4488" t="s">
        <v>6207</v>
      </c>
      <c r="B4488" t="s">
        <v>5</v>
      </c>
      <c r="C4488" t="s">
        <v>1740</v>
      </c>
      <c r="D4488" t="s">
        <v>7009</v>
      </c>
      <c r="E4488" t="s">
        <v>1714</v>
      </c>
      <c r="H4488" t="str">
        <f>INDEX('Vensim Variables'!$B:$B,MATCH(EPS!$B4488,'Vensim Variables'!$A:$A,0))</f>
        <v>g pollutant</v>
      </c>
      <c r="I4488" t="str">
        <f t="shared" si="140"/>
        <v>N2O</v>
      </c>
      <c r="J4488">
        <f>INDEX(NoSettings!$C:$C,MATCH(EPS!$A4488,NoSettings!$A:$A,0))</f>
        <v>0</v>
      </c>
      <c r="K4488" s="109">
        <f>INDEX(GWP!$C$2:$C$13,MATCH(EPS!I4488,GWP!$B$2:$B$13,0))</f>
        <v>265</v>
      </c>
      <c r="L4488" s="5">
        <f t="shared" si="141"/>
        <v>0</v>
      </c>
    </row>
    <row r="4489" spans="1:12">
      <c r="A4489" t="s">
        <v>6208</v>
      </c>
      <c r="B4489" t="s">
        <v>5</v>
      </c>
      <c r="C4489" t="s">
        <v>1740</v>
      </c>
      <c r="D4489" t="s">
        <v>7009</v>
      </c>
      <c r="E4489" t="s">
        <v>1715</v>
      </c>
      <c r="H4489" t="str">
        <f>INDEX('Vensim Variables'!$B:$B,MATCH(EPS!$B4489,'Vensim Variables'!$A:$A,0))</f>
        <v>g pollutant</v>
      </c>
      <c r="I4489" t="str">
        <f t="shared" si="140"/>
        <v>F gases</v>
      </c>
      <c r="J4489">
        <f>INDEX(NoSettings!$C:$C,MATCH(EPS!$A4489,NoSettings!$A:$A,0))</f>
        <v>0</v>
      </c>
      <c r="K4489" s="109">
        <f>INDEX(GWP!$C$2:$C$13,MATCH(EPS!I4489,GWP!$B$2:$B$13,0))</f>
        <v>1</v>
      </c>
      <c r="L4489" s="5">
        <f t="shared" si="141"/>
        <v>0</v>
      </c>
    </row>
    <row r="4490" spans="1:12">
      <c r="A4490" t="s">
        <v>6209</v>
      </c>
      <c r="B4490" t="s">
        <v>5</v>
      </c>
      <c r="C4490" t="s">
        <v>1740</v>
      </c>
      <c r="D4490" t="s">
        <v>7010</v>
      </c>
      <c r="E4490" t="s">
        <v>1702</v>
      </c>
      <c r="H4490" t="str">
        <f>INDEX('Vensim Variables'!$B:$B,MATCH(EPS!$B4490,'Vensim Variables'!$A:$A,0))</f>
        <v>g pollutant</v>
      </c>
      <c r="I4490" t="str">
        <f t="shared" si="140"/>
        <v>CO2</v>
      </c>
      <c r="J4490">
        <f>INDEX(NoSettings!$C:$C,MATCH(EPS!$A4490,NoSettings!$A:$A,0))</f>
        <v>593296000000</v>
      </c>
      <c r="K4490" s="109">
        <f>INDEX(GWP!$C$2:$C$13,MATCH(EPS!I4490,GWP!$B$2:$B$13,0))</f>
        <v>1</v>
      </c>
      <c r="L4490" s="5">
        <f t="shared" si="141"/>
        <v>0.59329600000000005</v>
      </c>
    </row>
    <row r="4491" spans="1:12">
      <c r="A4491" t="s">
        <v>6210</v>
      </c>
      <c r="B4491" t="s">
        <v>5</v>
      </c>
      <c r="C4491" t="s">
        <v>1740</v>
      </c>
      <c r="D4491" t="s">
        <v>7010</v>
      </c>
      <c r="E4491" t="s">
        <v>1705</v>
      </c>
      <c r="H4491" t="str">
        <f>INDEX('Vensim Variables'!$B:$B,MATCH(EPS!$B4491,'Vensim Variables'!$A:$A,0))</f>
        <v>g pollutant</v>
      </c>
      <c r="I4491" t="str">
        <f t="shared" si="140"/>
        <v>VOC</v>
      </c>
      <c r="J4491">
        <f>INDEX(NoSettings!$C:$C,MATCH(EPS!$A4491,NoSettings!$A:$A,0))</f>
        <v>140843000</v>
      </c>
      <c r="K4491" s="109">
        <f>INDEX(GWP!$C$2:$C$13,MATCH(EPS!I4491,GWP!$B$2:$B$13,0))</f>
        <v>5</v>
      </c>
      <c r="L4491" s="5">
        <f t="shared" si="141"/>
        <v>7.0421500000000001E-4</v>
      </c>
    </row>
    <row r="4492" spans="1:12">
      <c r="A4492" t="s">
        <v>6211</v>
      </c>
      <c r="B4492" t="s">
        <v>5</v>
      </c>
      <c r="C4492" t="s">
        <v>1740</v>
      </c>
      <c r="D4492" t="s">
        <v>7010</v>
      </c>
      <c r="E4492" t="s">
        <v>1706</v>
      </c>
      <c r="H4492" t="str">
        <f>INDEX('Vensim Variables'!$B:$B,MATCH(EPS!$B4492,'Vensim Variables'!$A:$A,0))</f>
        <v>g pollutant</v>
      </c>
      <c r="I4492" t="str">
        <f t="shared" si="140"/>
        <v>CO</v>
      </c>
      <c r="J4492">
        <f>INDEX(NoSettings!$C:$C,MATCH(EPS!$A4492,NoSettings!$A:$A,0))</f>
        <v>1594420000</v>
      </c>
      <c r="K4492" s="109">
        <f>INDEX(GWP!$C$2:$C$13,MATCH(EPS!I4492,GWP!$B$2:$B$13,0))</f>
        <v>1.8</v>
      </c>
      <c r="L4492" s="5">
        <f t="shared" si="141"/>
        <v>2.8699559999999999E-3</v>
      </c>
    </row>
    <row r="4493" spans="1:12">
      <c r="A4493" t="s">
        <v>6212</v>
      </c>
      <c r="B4493" t="s">
        <v>5</v>
      </c>
      <c r="C4493" t="s">
        <v>1740</v>
      </c>
      <c r="D4493" t="s">
        <v>7010</v>
      </c>
      <c r="E4493" t="s">
        <v>1707</v>
      </c>
      <c r="H4493" t="str">
        <f>INDEX('Vensim Variables'!$B:$B,MATCH(EPS!$B4493,'Vensim Variables'!$A:$A,0))</f>
        <v>g pollutant</v>
      </c>
      <c r="I4493" t="str">
        <f t="shared" si="140"/>
        <v>NOx</v>
      </c>
      <c r="J4493">
        <f>INDEX(NoSettings!$C:$C,MATCH(EPS!$A4493,NoSettings!$A:$A,0))</f>
        <v>950673000</v>
      </c>
      <c r="K4493" s="109">
        <f>INDEX(GWP!$C$2:$C$13,MATCH(EPS!I4493,GWP!$B$2:$B$13,0))</f>
        <v>-8.1999999999999993</v>
      </c>
      <c r="L4493" s="5">
        <f t="shared" si="141"/>
        <v>-7.7955185999999989E-3</v>
      </c>
    </row>
    <row r="4494" spans="1:12">
      <c r="A4494" t="s">
        <v>6213</v>
      </c>
      <c r="B4494" t="s">
        <v>5</v>
      </c>
      <c r="C4494" t="s">
        <v>1740</v>
      </c>
      <c r="D4494" t="s">
        <v>7010</v>
      </c>
      <c r="E4494" t="s">
        <v>1708</v>
      </c>
      <c r="H4494" t="str">
        <f>INDEX('Vensim Variables'!$B:$B,MATCH(EPS!$B4494,'Vensim Variables'!$A:$A,0))</f>
        <v>g pollutant</v>
      </c>
      <c r="I4494" t="str">
        <f t="shared" si="140"/>
        <v>PM10</v>
      </c>
      <c r="J4494">
        <f>INDEX(NoSettings!$C:$C,MATCH(EPS!$A4494,NoSettings!$A:$A,0))</f>
        <v>194071000</v>
      </c>
      <c r="K4494" s="109">
        <f>INDEX(GWP!$C$2:$C$13,MATCH(EPS!I4494,GWP!$B$2:$B$13,0))</f>
        <v>0</v>
      </c>
      <c r="L4494" s="5">
        <f t="shared" si="141"/>
        <v>0</v>
      </c>
    </row>
    <row r="4495" spans="1:12">
      <c r="A4495" t="s">
        <v>6214</v>
      </c>
      <c r="B4495" t="s">
        <v>5</v>
      </c>
      <c r="C4495" t="s">
        <v>1740</v>
      </c>
      <c r="D4495" t="s">
        <v>7010</v>
      </c>
      <c r="E4495" t="s">
        <v>1709</v>
      </c>
      <c r="H4495" t="str">
        <f>INDEX('Vensim Variables'!$B:$B,MATCH(EPS!$B4495,'Vensim Variables'!$A:$A,0))</f>
        <v>g pollutant</v>
      </c>
      <c r="I4495" t="str">
        <f t="shared" si="140"/>
        <v>PM25</v>
      </c>
      <c r="J4495">
        <f>INDEX(NoSettings!$C:$C,MATCH(EPS!$A4495,NoSettings!$A:$A,0))</f>
        <v>166057000</v>
      </c>
      <c r="K4495" s="109">
        <f>INDEX(GWP!$C$2:$C$13,MATCH(EPS!I4495,GWP!$B$2:$B$13,0))</f>
        <v>0</v>
      </c>
      <c r="L4495" s="5">
        <f t="shared" si="141"/>
        <v>0</v>
      </c>
    </row>
    <row r="4496" spans="1:12">
      <c r="A4496" t="s">
        <v>6215</v>
      </c>
      <c r="B4496" t="s">
        <v>5</v>
      </c>
      <c r="C4496" t="s">
        <v>1740</v>
      </c>
      <c r="D4496" t="s">
        <v>7010</v>
      </c>
      <c r="E4496" t="s">
        <v>1710</v>
      </c>
      <c r="H4496" t="str">
        <f>INDEX('Vensim Variables'!$B:$B,MATCH(EPS!$B4496,'Vensim Variables'!$A:$A,0))</f>
        <v>g pollutant</v>
      </c>
      <c r="I4496" t="str">
        <f t="shared" si="140"/>
        <v>SOx</v>
      </c>
      <c r="J4496">
        <f>INDEX(NoSettings!$C:$C,MATCH(EPS!$A4496,NoSettings!$A:$A,0))</f>
        <v>708036000</v>
      </c>
      <c r="K4496" s="109">
        <f>INDEX(GWP!$C$2:$C$13,MATCH(EPS!I4496,GWP!$B$2:$B$13,0))</f>
        <v>0</v>
      </c>
      <c r="L4496" s="5">
        <f t="shared" si="141"/>
        <v>0</v>
      </c>
    </row>
    <row r="4497" spans="1:12">
      <c r="A4497" t="s">
        <v>6216</v>
      </c>
      <c r="B4497" t="s">
        <v>5</v>
      </c>
      <c r="C4497" t="s">
        <v>1740</v>
      </c>
      <c r="D4497" t="s">
        <v>7010</v>
      </c>
      <c r="E4497" t="s">
        <v>1711</v>
      </c>
      <c r="H4497" t="str">
        <f>INDEX('Vensim Variables'!$B:$B,MATCH(EPS!$B4497,'Vensim Variables'!$A:$A,0))</f>
        <v>g pollutant</v>
      </c>
      <c r="I4497" t="str">
        <f t="shared" si="140"/>
        <v>BC</v>
      </c>
      <c r="J4497">
        <f>INDEX(NoSettings!$C:$C,MATCH(EPS!$A4497,NoSettings!$A:$A,0))</f>
        <v>12578300</v>
      </c>
      <c r="K4497" s="109">
        <f>INDEX(GWP!$C$2:$C$13,MATCH(EPS!I4497,GWP!$B$2:$B$13,0))</f>
        <v>345</v>
      </c>
      <c r="L4497" s="5">
        <f t="shared" si="141"/>
        <v>4.3395135000000003E-3</v>
      </c>
    </row>
    <row r="4498" spans="1:12">
      <c r="A4498" t="s">
        <v>6217</v>
      </c>
      <c r="B4498" t="s">
        <v>5</v>
      </c>
      <c r="C4498" t="s">
        <v>1740</v>
      </c>
      <c r="D4498" t="s">
        <v>7010</v>
      </c>
      <c r="E4498" t="s">
        <v>1712</v>
      </c>
      <c r="H4498" t="str">
        <f>INDEX('Vensim Variables'!$B:$B,MATCH(EPS!$B4498,'Vensim Variables'!$A:$A,0))</f>
        <v>g pollutant</v>
      </c>
      <c r="I4498" t="str">
        <f t="shared" si="140"/>
        <v>OC</v>
      </c>
      <c r="J4498">
        <f>INDEX(NoSettings!$C:$C,MATCH(EPS!$A4498,NoSettings!$A:$A,0))</f>
        <v>60970600</v>
      </c>
      <c r="K4498" s="109">
        <f>INDEX(GWP!$C$2:$C$13,MATCH(EPS!I4498,GWP!$B$2:$B$13,0))</f>
        <v>-46</v>
      </c>
      <c r="L4498" s="5">
        <f t="shared" si="141"/>
        <v>-2.8046476000000002E-3</v>
      </c>
    </row>
    <row r="4499" spans="1:12">
      <c r="A4499" t="s">
        <v>6218</v>
      </c>
      <c r="B4499" t="s">
        <v>5</v>
      </c>
      <c r="C4499" t="s">
        <v>1740</v>
      </c>
      <c r="D4499" t="s">
        <v>7010</v>
      </c>
      <c r="E4499" t="s">
        <v>1713</v>
      </c>
      <c r="H4499" t="str">
        <f>INDEX('Vensim Variables'!$B:$B,MATCH(EPS!$B4499,'Vensim Variables'!$A:$A,0))</f>
        <v>g pollutant</v>
      </c>
      <c r="I4499" t="str">
        <f t="shared" si="140"/>
        <v>CH4</v>
      </c>
      <c r="J4499">
        <f>INDEX(NoSettings!$C:$C,MATCH(EPS!$A4499,NoSettings!$A:$A,0))</f>
        <v>28960100</v>
      </c>
      <c r="K4499" s="109">
        <f>INDEX(GWP!$C$2:$C$13,MATCH(EPS!I4499,GWP!$B$2:$B$13,0))</f>
        <v>28</v>
      </c>
      <c r="L4499" s="5">
        <f t="shared" si="141"/>
        <v>8.1088280000000002E-4</v>
      </c>
    </row>
    <row r="4500" spans="1:12">
      <c r="A4500" t="s">
        <v>6219</v>
      </c>
      <c r="B4500" t="s">
        <v>5</v>
      </c>
      <c r="C4500" t="s">
        <v>1740</v>
      </c>
      <c r="D4500" t="s">
        <v>7010</v>
      </c>
      <c r="E4500" t="s">
        <v>1714</v>
      </c>
      <c r="H4500" t="str">
        <f>INDEX('Vensim Variables'!$B:$B,MATCH(EPS!$B4500,'Vensim Variables'!$A:$A,0))</f>
        <v>g pollutant</v>
      </c>
      <c r="I4500" t="str">
        <f t="shared" si="140"/>
        <v>N2O</v>
      </c>
      <c r="J4500">
        <f>INDEX(NoSettings!$C:$C,MATCH(EPS!$A4500,NoSettings!$A:$A,0))</f>
        <v>5792020</v>
      </c>
      <c r="K4500" s="109">
        <f>INDEX(GWP!$C$2:$C$13,MATCH(EPS!I4500,GWP!$B$2:$B$13,0))</f>
        <v>265</v>
      </c>
      <c r="L4500" s="5">
        <f t="shared" si="141"/>
        <v>1.5348853E-3</v>
      </c>
    </row>
    <row r="4501" spans="1:12">
      <c r="A4501" t="s">
        <v>6220</v>
      </c>
      <c r="B4501" t="s">
        <v>5</v>
      </c>
      <c r="C4501" t="s">
        <v>1740</v>
      </c>
      <c r="D4501" t="s">
        <v>7010</v>
      </c>
      <c r="E4501" t="s">
        <v>1715</v>
      </c>
      <c r="H4501" t="str">
        <f>INDEX('Vensim Variables'!$B:$B,MATCH(EPS!$B4501,'Vensim Variables'!$A:$A,0))</f>
        <v>g pollutant</v>
      </c>
      <c r="I4501" t="str">
        <f t="shared" si="140"/>
        <v>F gases</v>
      </c>
      <c r="J4501">
        <f>INDEX(NoSettings!$C:$C,MATCH(EPS!$A4501,NoSettings!$A:$A,0))</f>
        <v>0</v>
      </c>
      <c r="K4501" s="109">
        <f>INDEX(GWP!$C$2:$C$13,MATCH(EPS!I4501,GWP!$B$2:$B$13,0))</f>
        <v>1</v>
      </c>
      <c r="L4501" s="5">
        <f t="shared" si="141"/>
        <v>0</v>
      </c>
    </row>
    <row r="4502" spans="1:12">
      <c r="A4502" t="s">
        <v>6221</v>
      </c>
      <c r="B4502" t="s">
        <v>5</v>
      </c>
      <c r="C4502" t="s">
        <v>1740</v>
      </c>
      <c r="D4502" t="s">
        <v>7011</v>
      </c>
      <c r="E4502" t="s">
        <v>1702</v>
      </c>
      <c r="H4502" t="str">
        <f>INDEX('Vensim Variables'!$B:$B,MATCH(EPS!$B4502,'Vensim Variables'!$A:$A,0))</f>
        <v>g pollutant</v>
      </c>
      <c r="I4502" t="str">
        <f t="shared" si="140"/>
        <v>CO2</v>
      </c>
      <c r="J4502">
        <f>INDEX(NoSettings!$C:$C,MATCH(EPS!$A4502,NoSettings!$A:$A,0))</f>
        <v>224572000000</v>
      </c>
      <c r="K4502" s="109">
        <f>INDEX(GWP!$C$2:$C$13,MATCH(EPS!I4502,GWP!$B$2:$B$13,0))</f>
        <v>1</v>
      </c>
      <c r="L4502" s="5">
        <f t="shared" si="141"/>
        <v>0.22457199999999999</v>
      </c>
    </row>
    <row r="4503" spans="1:12">
      <c r="A4503" t="s">
        <v>6222</v>
      </c>
      <c r="B4503" t="s">
        <v>5</v>
      </c>
      <c r="C4503" t="s">
        <v>1740</v>
      </c>
      <c r="D4503" t="s">
        <v>7011</v>
      </c>
      <c r="E4503" t="s">
        <v>1705</v>
      </c>
      <c r="H4503" t="str">
        <f>INDEX('Vensim Variables'!$B:$B,MATCH(EPS!$B4503,'Vensim Variables'!$A:$A,0))</f>
        <v>g pollutant</v>
      </c>
      <c r="I4503" t="str">
        <f t="shared" si="140"/>
        <v>VOC</v>
      </c>
      <c r="J4503">
        <f>INDEX(NoSettings!$C:$C,MATCH(EPS!$A4503,NoSettings!$A:$A,0))</f>
        <v>53311300</v>
      </c>
      <c r="K4503" s="109">
        <f>INDEX(GWP!$C$2:$C$13,MATCH(EPS!I4503,GWP!$B$2:$B$13,0))</f>
        <v>5</v>
      </c>
      <c r="L4503" s="5">
        <f t="shared" si="141"/>
        <v>2.6655649999999999E-4</v>
      </c>
    </row>
    <row r="4504" spans="1:12">
      <c r="A4504" t="s">
        <v>6223</v>
      </c>
      <c r="B4504" t="s">
        <v>5</v>
      </c>
      <c r="C4504" t="s">
        <v>1740</v>
      </c>
      <c r="D4504" t="s">
        <v>7011</v>
      </c>
      <c r="E4504" t="s">
        <v>1706</v>
      </c>
      <c r="H4504" t="str">
        <f>INDEX('Vensim Variables'!$B:$B,MATCH(EPS!$B4504,'Vensim Variables'!$A:$A,0))</f>
        <v>g pollutant</v>
      </c>
      <c r="I4504" t="str">
        <f t="shared" si="140"/>
        <v>CO</v>
      </c>
      <c r="J4504">
        <f>INDEX(NoSettings!$C:$C,MATCH(EPS!$A4504,NoSettings!$A:$A,0))</f>
        <v>603514000</v>
      </c>
      <c r="K4504" s="109">
        <f>INDEX(GWP!$C$2:$C$13,MATCH(EPS!I4504,GWP!$B$2:$B$13,0))</f>
        <v>1.8</v>
      </c>
      <c r="L4504" s="5">
        <f t="shared" si="141"/>
        <v>1.0863252E-3</v>
      </c>
    </row>
    <row r="4505" spans="1:12">
      <c r="A4505" t="s">
        <v>6224</v>
      </c>
      <c r="B4505" t="s">
        <v>5</v>
      </c>
      <c r="C4505" t="s">
        <v>1740</v>
      </c>
      <c r="D4505" t="s">
        <v>7011</v>
      </c>
      <c r="E4505" t="s">
        <v>1707</v>
      </c>
      <c r="H4505" t="str">
        <f>INDEX('Vensim Variables'!$B:$B,MATCH(EPS!$B4505,'Vensim Variables'!$A:$A,0))</f>
        <v>g pollutant</v>
      </c>
      <c r="I4505" t="str">
        <f t="shared" si="140"/>
        <v>NOx</v>
      </c>
      <c r="J4505">
        <f>INDEX(NoSettings!$C:$C,MATCH(EPS!$A4505,NoSettings!$A:$A,0))</f>
        <v>359846000</v>
      </c>
      <c r="K4505" s="109">
        <f>INDEX(GWP!$C$2:$C$13,MATCH(EPS!I4505,GWP!$B$2:$B$13,0))</f>
        <v>-8.1999999999999993</v>
      </c>
      <c r="L4505" s="5">
        <f t="shared" si="141"/>
        <v>-2.9507371999999994E-3</v>
      </c>
    </row>
    <row r="4506" spans="1:12">
      <c r="A4506" t="s">
        <v>6225</v>
      </c>
      <c r="B4506" t="s">
        <v>5</v>
      </c>
      <c r="C4506" t="s">
        <v>1740</v>
      </c>
      <c r="D4506" t="s">
        <v>7011</v>
      </c>
      <c r="E4506" t="s">
        <v>1708</v>
      </c>
      <c r="H4506" t="str">
        <f>INDEX('Vensim Variables'!$B:$B,MATCH(EPS!$B4506,'Vensim Variables'!$A:$A,0))</f>
        <v>g pollutant</v>
      </c>
      <c r="I4506" t="str">
        <f t="shared" si="140"/>
        <v>PM10</v>
      </c>
      <c r="J4506">
        <f>INDEX(NoSettings!$C:$C,MATCH(EPS!$A4506,NoSettings!$A:$A,0))</f>
        <v>73459200</v>
      </c>
      <c r="K4506" s="109">
        <f>INDEX(GWP!$C$2:$C$13,MATCH(EPS!I4506,GWP!$B$2:$B$13,0))</f>
        <v>0</v>
      </c>
      <c r="L4506" s="5">
        <f t="shared" si="141"/>
        <v>0</v>
      </c>
    </row>
    <row r="4507" spans="1:12">
      <c r="A4507" t="s">
        <v>6226</v>
      </c>
      <c r="B4507" t="s">
        <v>5</v>
      </c>
      <c r="C4507" t="s">
        <v>1740</v>
      </c>
      <c r="D4507" t="s">
        <v>7011</v>
      </c>
      <c r="E4507" t="s">
        <v>1709</v>
      </c>
      <c r="H4507" t="str">
        <f>INDEX('Vensim Variables'!$B:$B,MATCH(EPS!$B4507,'Vensim Variables'!$A:$A,0))</f>
        <v>g pollutant</v>
      </c>
      <c r="I4507" t="str">
        <f t="shared" si="140"/>
        <v>PM25</v>
      </c>
      <c r="J4507">
        <f>INDEX(NoSettings!$C:$C,MATCH(EPS!$A4507,NoSettings!$A:$A,0))</f>
        <v>62855400</v>
      </c>
      <c r="K4507" s="109">
        <f>INDEX(GWP!$C$2:$C$13,MATCH(EPS!I4507,GWP!$B$2:$B$13,0))</f>
        <v>0</v>
      </c>
      <c r="L4507" s="5">
        <f t="shared" si="141"/>
        <v>0</v>
      </c>
    </row>
    <row r="4508" spans="1:12">
      <c r="A4508" t="s">
        <v>6227</v>
      </c>
      <c r="B4508" t="s">
        <v>5</v>
      </c>
      <c r="C4508" t="s">
        <v>1740</v>
      </c>
      <c r="D4508" t="s">
        <v>7011</v>
      </c>
      <c r="E4508" t="s">
        <v>1710</v>
      </c>
      <c r="H4508" t="str">
        <f>INDEX('Vensim Variables'!$B:$B,MATCH(EPS!$B4508,'Vensim Variables'!$A:$A,0))</f>
        <v>g pollutant</v>
      </c>
      <c r="I4508" t="str">
        <f t="shared" si="140"/>
        <v>SOx</v>
      </c>
      <c r="J4508">
        <f>INDEX(NoSettings!$C:$C,MATCH(EPS!$A4508,NoSettings!$A:$A,0))</f>
        <v>268003000</v>
      </c>
      <c r="K4508" s="109">
        <f>INDEX(GWP!$C$2:$C$13,MATCH(EPS!I4508,GWP!$B$2:$B$13,0))</f>
        <v>0</v>
      </c>
      <c r="L4508" s="5">
        <f t="shared" si="141"/>
        <v>0</v>
      </c>
    </row>
    <row r="4509" spans="1:12">
      <c r="A4509" t="s">
        <v>6228</v>
      </c>
      <c r="B4509" t="s">
        <v>5</v>
      </c>
      <c r="C4509" t="s">
        <v>1740</v>
      </c>
      <c r="D4509" t="s">
        <v>7011</v>
      </c>
      <c r="E4509" t="s">
        <v>1711</v>
      </c>
      <c r="H4509" t="str">
        <f>INDEX('Vensim Variables'!$B:$B,MATCH(EPS!$B4509,'Vensim Variables'!$A:$A,0))</f>
        <v>g pollutant</v>
      </c>
      <c r="I4509" t="str">
        <f t="shared" si="140"/>
        <v>BC</v>
      </c>
      <c r="J4509">
        <f>INDEX(NoSettings!$C:$C,MATCH(EPS!$A4509,NoSettings!$A:$A,0))</f>
        <v>4761110</v>
      </c>
      <c r="K4509" s="109">
        <f>INDEX(GWP!$C$2:$C$13,MATCH(EPS!I4509,GWP!$B$2:$B$13,0))</f>
        <v>345</v>
      </c>
      <c r="L4509" s="5">
        <f t="shared" si="141"/>
        <v>1.64258295E-3</v>
      </c>
    </row>
    <row r="4510" spans="1:12">
      <c r="A4510" t="s">
        <v>6229</v>
      </c>
      <c r="B4510" t="s">
        <v>5</v>
      </c>
      <c r="C4510" t="s">
        <v>1740</v>
      </c>
      <c r="D4510" t="s">
        <v>7011</v>
      </c>
      <c r="E4510" t="s">
        <v>1712</v>
      </c>
      <c r="H4510" t="str">
        <f>INDEX('Vensim Variables'!$B:$B,MATCH(EPS!$B4510,'Vensim Variables'!$A:$A,0))</f>
        <v>g pollutant</v>
      </c>
      <c r="I4510" t="str">
        <f t="shared" si="140"/>
        <v>OC</v>
      </c>
      <c r="J4510">
        <f>INDEX(NoSettings!$C:$C,MATCH(EPS!$A4510,NoSettings!$A:$A,0))</f>
        <v>23078400</v>
      </c>
      <c r="K4510" s="109">
        <f>INDEX(GWP!$C$2:$C$13,MATCH(EPS!I4510,GWP!$B$2:$B$13,0))</f>
        <v>-46</v>
      </c>
      <c r="L4510" s="5">
        <f t="shared" si="141"/>
        <v>-1.0616064E-3</v>
      </c>
    </row>
    <row r="4511" spans="1:12">
      <c r="A4511" t="s">
        <v>6230</v>
      </c>
      <c r="B4511" t="s">
        <v>5</v>
      </c>
      <c r="C4511" t="s">
        <v>1740</v>
      </c>
      <c r="D4511" t="s">
        <v>7011</v>
      </c>
      <c r="E4511" t="s">
        <v>1713</v>
      </c>
      <c r="H4511" t="str">
        <f>INDEX('Vensim Variables'!$B:$B,MATCH(EPS!$B4511,'Vensim Variables'!$A:$A,0))</f>
        <v>g pollutant</v>
      </c>
      <c r="I4511" t="str">
        <f t="shared" si="140"/>
        <v>CH4</v>
      </c>
      <c r="J4511">
        <f>INDEX(NoSettings!$C:$C,MATCH(EPS!$A4511,NoSettings!$A:$A,0))</f>
        <v>10961900</v>
      </c>
      <c r="K4511" s="109">
        <f>INDEX(GWP!$C$2:$C$13,MATCH(EPS!I4511,GWP!$B$2:$B$13,0))</f>
        <v>28</v>
      </c>
      <c r="L4511" s="5">
        <f t="shared" si="141"/>
        <v>3.0693320000000002E-4</v>
      </c>
    </row>
    <row r="4512" spans="1:12">
      <c r="A4512" t="s">
        <v>6231</v>
      </c>
      <c r="B4512" t="s">
        <v>5</v>
      </c>
      <c r="C4512" t="s">
        <v>1740</v>
      </c>
      <c r="D4512" t="s">
        <v>7011</v>
      </c>
      <c r="E4512" t="s">
        <v>1714</v>
      </c>
      <c r="H4512" t="str">
        <f>INDEX('Vensim Variables'!$B:$B,MATCH(EPS!$B4512,'Vensim Variables'!$A:$A,0))</f>
        <v>g pollutant</v>
      </c>
      <c r="I4512" t="str">
        <f t="shared" si="140"/>
        <v>N2O</v>
      </c>
      <c r="J4512">
        <f>INDEX(NoSettings!$C:$C,MATCH(EPS!$A4512,NoSettings!$A:$A,0))</f>
        <v>2192380</v>
      </c>
      <c r="K4512" s="109">
        <f>INDEX(GWP!$C$2:$C$13,MATCH(EPS!I4512,GWP!$B$2:$B$13,0))</f>
        <v>265</v>
      </c>
      <c r="L4512" s="5">
        <f t="shared" si="141"/>
        <v>5.8098069999999995E-4</v>
      </c>
    </row>
    <row r="4513" spans="1:12">
      <c r="A4513" t="s">
        <v>6232</v>
      </c>
      <c r="B4513" t="s">
        <v>5</v>
      </c>
      <c r="C4513" t="s">
        <v>1740</v>
      </c>
      <c r="D4513" t="s">
        <v>7011</v>
      </c>
      <c r="E4513" t="s">
        <v>1715</v>
      </c>
      <c r="H4513" t="str">
        <f>INDEX('Vensim Variables'!$B:$B,MATCH(EPS!$B4513,'Vensim Variables'!$A:$A,0))</f>
        <v>g pollutant</v>
      </c>
      <c r="I4513" t="str">
        <f t="shared" si="140"/>
        <v>F gases</v>
      </c>
      <c r="J4513">
        <f>INDEX(NoSettings!$C:$C,MATCH(EPS!$A4513,NoSettings!$A:$A,0))</f>
        <v>0</v>
      </c>
      <c r="K4513" s="109">
        <f>INDEX(GWP!$C$2:$C$13,MATCH(EPS!I4513,GWP!$B$2:$B$13,0))</f>
        <v>1</v>
      </c>
      <c r="L4513" s="5">
        <f t="shared" si="141"/>
        <v>0</v>
      </c>
    </row>
    <row r="4514" spans="1:12">
      <c r="A4514" t="s">
        <v>6233</v>
      </c>
      <c r="B4514" t="s">
        <v>5</v>
      </c>
      <c r="C4514" t="s">
        <v>1740</v>
      </c>
      <c r="D4514" t="s">
        <v>7012</v>
      </c>
      <c r="E4514" t="s">
        <v>1702</v>
      </c>
      <c r="H4514" t="str">
        <f>INDEX('Vensim Variables'!$B:$B,MATCH(EPS!$B4514,'Vensim Variables'!$A:$A,0))</f>
        <v>g pollutant</v>
      </c>
      <c r="I4514" t="str">
        <f t="shared" si="140"/>
        <v>CO2</v>
      </c>
      <c r="J4514">
        <f>INDEX(NoSettings!$C:$C,MATCH(EPS!$A4514,NoSettings!$A:$A,0))</f>
        <v>0</v>
      </c>
      <c r="K4514" s="109">
        <f>INDEX(GWP!$C$2:$C$13,MATCH(EPS!I4514,GWP!$B$2:$B$13,0))</f>
        <v>1</v>
      </c>
      <c r="L4514" s="5">
        <f t="shared" si="141"/>
        <v>0</v>
      </c>
    </row>
    <row r="4515" spans="1:12">
      <c r="A4515" t="s">
        <v>6234</v>
      </c>
      <c r="B4515" t="s">
        <v>5</v>
      </c>
      <c r="C4515" t="s">
        <v>1740</v>
      </c>
      <c r="D4515" t="s">
        <v>7012</v>
      </c>
      <c r="E4515" t="s">
        <v>1705</v>
      </c>
      <c r="H4515" t="str">
        <f>INDEX('Vensim Variables'!$B:$B,MATCH(EPS!$B4515,'Vensim Variables'!$A:$A,0))</f>
        <v>g pollutant</v>
      </c>
      <c r="I4515" t="str">
        <f t="shared" si="140"/>
        <v>VOC</v>
      </c>
      <c r="J4515">
        <f>INDEX(NoSettings!$C:$C,MATCH(EPS!$A4515,NoSettings!$A:$A,0))</f>
        <v>0</v>
      </c>
      <c r="K4515" s="109">
        <f>INDEX(GWP!$C$2:$C$13,MATCH(EPS!I4515,GWP!$B$2:$B$13,0))</f>
        <v>5</v>
      </c>
      <c r="L4515" s="5">
        <f t="shared" si="141"/>
        <v>0</v>
      </c>
    </row>
    <row r="4516" spans="1:12">
      <c r="A4516" t="s">
        <v>6235</v>
      </c>
      <c r="B4516" t="s">
        <v>5</v>
      </c>
      <c r="C4516" t="s">
        <v>1740</v>
      </c>
      <c r="D4516" t="s">
        <v>7012</v>
      </c>
      <c r="E4516" t="s">
        <v>1706</v>
      </c>
      <c r="H4516" t="str">
        <f>INDEX('Vensim Variables'!$B:$B,MATCH(EPS!$B4516,'Vensim Variables'!$A:$A,0))</f>
        <v>g pollutant</v>
      </c>
      <c r="I4516" t="str">
        <f t="shared" si="140"/>
        <v>CO</v>
      </c>
      <c r="J4516">
        <f>INDEX(NoSettings!$C:$C,MATCH(EPS!$A4516,NoSettings!$A:$A,0))</f>
        <v>0</v>
      </c>
      <c r="K4516" s="109">
        <f>INDEX(GWP!$C$2:$C$13,MATCH(EPS!I4516,GWP!$B$2:$B$13,0))</f>
        <v>1.8</v>
      </c>
      <c r="L4516" s="5">
        <f t="shared" si="141"/>
        <v>0</v>
      </c>
    </row>
    <row r="4517" spans="1:12">
      <c r="A4517" t="s">
        <v>6236</v>
      </c>
      <c r="B4517" t="s">
        <v>5</v>
      </c>
      <c r="C4517" t="s">
        <v>1740</v>
      </c>
      <c r="D4517" t="s">
        <v>7012</v>
      </c>
      <c r="E4517" t="s">
        <v>1707</v>
      </c>
      <c r="H4517" t="str">
        <f>INDEX('Vensim Variables'!$B:$B,MATCH(EPS!$B4517,'Vensim Variables'!$A:$A,0))</f>
        <v>g pollutant</v>
      </c>
      <c r="I4517" t="str">
        <f t="shared" si="140"/>
        <v>NOx</v>
      </c>
      <c r="J4517">
        <f>INDEX(NoSettings!$C:$C,MATCH(EPS!$A4517,NoSettings!$A:$A,0))</f>
        <v>0</v>
      </c>
      <c r="K4517" s="109">
        <f>INDEX(GWP!$C$2:$C$13,MATCH(EPS!I4517,GWP!$B$2:$B$13,0))</f>
        <v>-8.1999999999999993</v>
      </c>
      <c r="L4517" s="5">
        <f t="shared" si="141"/>
        <v>0</v>
      </c>
    </row>
    <row r="4518" spans="1:12">
      <c r="A4518" t="s">
        <v>6237</v>
      </c>
      <c r="B4518" t="s">
        <v>5</v>
      </c>
      <c r="C4518" t="s">
        <v>1740</v>
      </c>
      <c r="D4518" t="s">
        <v>7012</v>
      </c>
      <c r="E4518" t="s">
        <v>1708</v>
      </c>
      <c r="H4518" t="str">
        <f>INDEX('Vensim Variables'!$B:$B,MATCH(EPS!$B4518,'Vensim Variables'!$A:$A,0))</f>
        <v>g pollutant</v>
      </c>
      <c r="I4518" t="str">
        <f t="shared" si="140"/>
        <v>PM10</v>
      </c>
      <c r="J4518">
        <f>INDEX(NoSettings!$C:$C,MATCH(EPS!$A4518,NoSettings!$A:$A,0))</f>
        <v>0</v>
      </c>
      <c r="K4518" s="109">
        <f>INDEX(GWP!$C$2:$C$13,MATCH(EPS!I4518,GWP!$B$2:$B$13,0))</f>
        <v>0</v>
      </c>
      <c r="L4518" s="5">
        <f t="shared" si="141"/>
        <v>0</v>
      </c>
    </row>
    <row r="4519" spans="1:12">
      <c r="A4519" t="s">
        <v>6238</v>
      </c>
      <c r="B4519" t="s">
        <v>5</v>
      </c>
      <c r="C4519" t="s">
        <v>1740</v>
      </c>
      <c r="D4519" t="s">
        <v>7012</v>
      </c>
      <c r="E4519" t="s">
        <v>1709</v>
      </c>
      <c r="H4519" t="str">
        <f>INDEX('Vensim Variables'!$B:$B,MATCH(EPS!$B4519,'Vensim Variables'!$A:$A,0))</f>
        <v>g pollutant</v>
      </c>
      <c r="I4519" t="str">
        <f t="shared" si="140"/>
        <v>PM25</v>
      </c>
      <c r="J4519">
        <f>INDEX(NoSettings!$C:$C,MATCH(EPS!$A4519,NoSettings!$A:$A,0))</f>
        <v>0</v>
      </c>
      <c r="K4519" s="109">
        <f>INDEX(GWP!$C$2:$C$13,MATCH(EPS!I4519,GWP!$B$2:$B$13,0))</f>
        <v>0</v>
      </c>
      <c r="L4519" s="5">
        <f t="shared" si="141"/>
        <v>0</v>
      </c>
    </row>
    <row r="4520" spans="1:12">
      <c r="A4520" t="s">
        <v>6239</v>
      </c>
      <c r="B4520" t="s">
        <v>5</v>
      </c>
      <c r="C4520" t="s">
        <v>1740</v>
      </c>
      <c r="D4520" t="s">
        <v>7012</v>
      </c>
      <c r="E4520" t="s">
        <v>1710</v>
      </c>
      <c r="H4520" t="str">
        <f>INDEX('Vensim Variables'!$B:$B,MATCH(EPS!$B4520,'Vensim Variables'!$A:$A,0))</f>
        <v>g pollutant</v>
      </c>
      <c r="I4520" t="str">
        <f t="shared" si="140"/>
        <v>SOx</v>
      </c>
      <c r="J4520">
        <f>INDEX(NoSettings!$C:$C,MATCH(EPS!$A4520,NoSettings!$A:$A,0))</f>
        <v>0</v>
      </c>
      <c r="K4520" s="109">
        <f>INDEX(GWP!$C$2:$C$13,MATCH(EPS!I4520,GWP!$B$2:$B$13,0))</f>
        <v>0</v>
      </c>
      <c r="L4520" s="5">
        <f t="shared" si="141"/>
        <v>0</v>
      </c>
    </row>
    <row r="4521" spans="1:12">
      <c r="A4521" t="s">
        <v>6240</v>
      </c>
      <c r="B4521" t="s">
        <v>5</v>
      </c>
      <c r="C4521" t="s">
        <v>1740</v>
      </c>
      <c r="D4521" t="s">
        <v>7012</v>
      </c>
      <c r="E4521" t="s">
        <v>1711</v>
      </c>
      <c r="H4521" t="str">
        <f>INDEX('Vensim Variables'!$B:$B,MATCH(EPS!$B4521,'Vensim Variables'!$A:$A,0))</f>
        <v>g pollutant</v>
      </c>
      <c r="I4521" t="str">
        <f t="shared" si="140"/>
        <v>BC</v>
      </c>
      <c r="J4521">
        <f>INDEX(NoSettings!$C:$C,MATCH(EPS!$A4521,NoSettings!$A:$A,0))</f>
        <v>0</v>
      </c>
      <c r="K4521" s="109">
        <f>INDEX(GWP!$C$2:$C$13,MATCH(EPS!I4521,GWP!$B$2:$B$13,0))</f>
        <v>345</v>
      </c>
      <c r="L4521" s="5">
        <f t="shared" si="141"/>
        <v>0</v>
      </c>
    </row>
    <row r="4522" spans="1:12">
      <c r="A4522" t="s">
        <v>6241</v>
      </c>
      <c r="B4522" t="s">
        <v>5</v>
      </c>
      <c r="C4522" t="s">
        <v>1740</v>
      </c>
      <c r="D4522" t="s">
        <v>7012</v>
      </c>
      <c r="E4522" t="s">
        <v>1712</v>
      </c>
      <c r="H4522" t="str">
        <f>INDEX('Vensim Variables'!$B:$B,MATCH(EPS!$B4522,'Vensim Variables'!$A:$A,0))</f>
        <v>g pollutant</v>
      </c>
      <c r="I4522" t="str">
        <f t="shared" si="140"/>
        <v>OC</v>
      </c>
      <c r="J4522">
        <f>INDEX(NoSettings!$C:$C,MATCH(EPS!$A4522,NoSettings!$A:$A,0))</f>
        <v>0</v>
      </c>
      <c r="K4522" s="109">
        <f>INDEX(GWP!$C$2:$C$13,MATCH(EPS!I4522,GWP!$B$2:$B$13,0))</f>
        <v>-46</v>
      </c>
      <c r="L4522" s="5">
        <f t="shared" si="141"/>
        <v>0</v>
      </c>
    </row>
    <row r="4523" spans="1:12">
      <c r="A4523" t="s">
        <v>6242</v>
      </c>
      <c r="B4523" t="s">
        <v>5</v>
      </c>
      <c r="C4523" t="s">
        <v>1740</v>
      </c>
      <c r="D4523" t="s">
        <v>7012</v>
      </c>
      <c r="E4523" t="s">
        <v>1713</v>
      </c>
      <c r="H4523" t="str">
        <f>INDEX('Vensim Variables'!$B:$B,MATCH(EPS!$B4523,'Vensim Variables'!$A:$A,0))</f>
        <v>g pollutant</v>
      </c>
      <c r="I4523" t="str">
        <f t="shared" si="140"/>
        <v>CH4</v>
      </c>
      <c r="J4523">
        <f>INDEX(NoSettings!$C:$C,MATCH(EPS!$A4523,NoSettings!$A:$A,0))</f>
        <v>0</v>
      </c>
      <c r="K4523" s="109">
        <f>INDEX(GWP!$C$2:$C$13,MATCH(EPS!I4523,GWP!$B$2:$B$13,0))</f>
        <v>28</v>
      </c>
      <c r="L4523" s="5">
        <f t="shared" si="141"/>
        <v>0</v>
      </c>
    </row>
    <row r="4524" spans="1:12">
      <c r="A4524" t="s">
        <v>6243</v>
      </c>
      <c r="B4524" t="s">
        <v>5</v>
      </c>
      <c r="C4524" t="s">
        <v>1740</v>
      </c>
      <c r="D4524" t="s">
        <v>7012</v>
      </c>
      <c r="E4524" t="s">
        <v>1714</v>
      </c>
      <c r="H4524" t="str">
        <f>INDEX('Vensim Variables'!$B:$B,MATCH(EPS!$B4524,'Vensim Variables'!$A:$A,0))</f>
        <v>g pollutant</v>
      </c>
      <c r="I4524" t="str">
        <f t="shared" si="140"/>
        <v>N2O</v>
      </c>
      <c r="J4524">
        <f>INDEX(NoSettings!$C:$C,MATCH(EPS!$A4524,NoSettings!$A:$A,0))</f>
        <v>0</v>
      </c>
      <c r="K4524" s="109">
        <f>INDEX(GWP!$C$2:$C$13,MATCH(EPS!I4524,GWP!$B$2:$B$13,0))</f>
        <v>265</v>
      </c>
      <c r="L4524" s="5">
        <f t="shared" si="141"/>
        <v>0</v>
      </c>
    </row>
    <row r="4525" spans="1:12">
      <c r="A4525" t="s">
        <v>6244</v>
      </c>
      <c r="B4525" t="s">
        <v>5</v>
      </c>
      <c r="C4525" t="s">
        <v>1740</v>
      </c>
      <c r="D4525" t="s">
        <v>7012</v>
      </c>
      <c r="E4525" t="s">
        <v>1715</v>
      </c>
      <c r="H4525" t="str">
        <f>INDEX('Vensim Variables'!$B:$B,MATCH(EPS!$B4525,'Vensim Variables'!$A:$A,0))</f>
        <v>g pollutant</v>
      </c>
      <c r="I4525" t="str">
        <f t="shared" si="140"/>
        <v>F gases</v>
      </c>
      <c r="J4525">
        <f>INDEX(NoSettings!$C:$C,MATCH(EPS!$A4525,NoSettings!$A:$A,0))</f>
        <v>0</v>
      </c>
      <c r="K4525" s="109">
        <f>INDEX(GWP!$C$2:$C$13,MATCH(EPS!I4525,GWP!$B$2:$B$13,0))</f>
        <v>1</v>
      </c>
      <c r="L4525" s="5">
        <f t="shared" si="141"/>
        <v>0</v>
      </c>
    </row>
    <row r="4526" spans="1:12">
      <c r="A4526" t="s">
        <v>6245</v>
      </c>
      <c r="B4526" t="s">
        <v>5</v>
      </c>
      <c r="C4526" t="s">
        <v>1740</v>
      </c>
      <c r="D4526" t="s">
        <v>7013</v>
      </c>
      <c r="E4526" t="s">
        <v>1702</v>
      </c>
      <c r="H4526" t="str">
        <f>INDEX('Vensim Variables'!$B:$B,MATCH(EPS!$B4526,'Vensim Variables'!$A:$A,0))</f>
        <v>g pollutant</v>
      </c>
      <c r="I4526" t="str">
        <f t="shared" si="140"/>
        <v>CO2</v>
      </c>
      <c r="J4526">
        <f>INDEX(NoSettings!$C:$C,MATCH(EPS!$A4526,NoSettings!$A:$A,0))</f>
        <v>116048000000</v>
      </c>
      <c r="K4526" s="109">
        <f>INDEX(GWP!$C$2:$C$13,MATCH(EPS!I4526,GWP!$B$2:$B$13,0))</f>
        <v>1</v>
      </c>
      <c r="L4526" s="5">
        <f t="shared" si="141"/>
        <v>0.116048</v>
      </c>
    </row>
    <row r="4527" spans="1:12">
      <c r="A4527" t="s">
        <v>6246</v>
      </c>
      <c r="B4527" t="s">
        <v>5</v>
      </c>
      <c r="C4527" t="s">
        <v>1740</v>
      </c>
      <c r="D4527" t="s">
        <v>7013</v>
      </c>
      <c r="E4527" t="s">
        <v>1705</v>
      </c>
      <c r="H4527" t="str">
        <f>INDEX('Vensim Variables'!$B:$B,MATCH(EPS!$B4527,'Vensim Variables'!$A:$A,0))</f>
        <v>g pollutant</v>
      </c>
      <c r="I4527" t="str">
        <f t="shared" si="140"/>
        <v>VOC</v>
      </c>
      <c r="J4527">
        <f>INDEX(NoSettings!$C:$C,MATCH(EPS!$A4527,NoSettings!$A:$A,0))</f>
        <v>27548700</v>
      </c>
      <c r="K4527" s="109">
        <f>INDEX(GWP!$C$2:$C$13,MATCH(EPS!I4527,GWP!$B$2:$B$13,0))</f>
        <v>5</v>
      </c>
      <c r="L4527" s="5">
        <f t="shared" si="141"/>
        <v>1.3774349999999999E-4</v>
      </c>
    </row>
    <row r="4528" spans="1:12">
      <c r="A4528" t="s">
        <v>6247</v>
      </c>
      <c r="B4528" t="s">
        <v>5</v>
      </c>
      <c r="C4528" t="s">
        <v>1740</v>
      </c>
      <c r="D4528" t="s">
        <v>7013</v>
      </c>
      <c r="E4528" t="s">
        <v>1706</v>
      </c>
      <c r="H4528" t="str">
        <f>INDEX('Vensim Variables'!$B:$B,MATCH(EPS!$B4528,'Vensim Variables'!$A:$A,0))</f>
        <v>g pollutant</v>
      </c>
      <c r="I4528" t="str">
        <f t="shared" si="140"/>
        <v>CO</v>
      </c>
      <c r="J4528">
        <f>INDEX(NoSettings!$C:$C,MATCH(EPS!$A4528,NoSettings!$A:$A,0))</f>
        <v>311867000</v>
      </c>
      <c r="K4528" s="109">
        <f>INDEX(GWP!$C$2:$C$13,MATCH(EPS!I4528,GWP!$B$2:$B$13,0))</f>
        <v>1.8</v>
      </c>
      <c r="L4528" s="5">
        <f t="shared" si="141"/>
        <v>5.6136059999999999E-4</v>
      </c>
    </row>
    <row r="4529" spans="1:12">
      <c r="A4529" t="s">
        <v>6248</v>
      </c>
      <c r="B4529" t="s">
        <v>5</v>
      </c>
      <c r="C4529" t="s">
        <v>1740</v>
      </c>
      <c r="D4529" t="s">
        <v>7013</v>
      </c>
      <c r="E4529" t="s">
        <v>1707</v>
      </c>
      <c r="H4529" t="str">
        <f>INDEX('Vensim Variables'!$B:$B,MATCH(EPS!$B4529,'Vensim Variables'!$A:$A,0))</f>
        <v>g pollutant</v>
      </c>
      <c r="I4529" t="str">
        <f t="shared" si="140"/>
        <v>NOx</v>
      </c>
      <c r="J4529">
        <f>INDEX(NoSettings!$C:$C,MATCH(EPS!$A4529,NoSettings!$A:$A,0))</f>
        <v>185951000</v>
      </c>
      <c r="K4529" s="109">
        <f>INDEX(GWP!$C$2:$C$13,MATCH(EPS!I4529,GWP!$B$2:$B$13,0))</f>
        <v>-8.1999999999999993</v>
      </c>
      <c r="L4529" s="5">
        <f t="shared" si="141"/>
        <v>-1.5247981999999998E-3</v>
      </c>
    </row>
    <row r="4530" spans="1:12">
      <c r="A4530" t="s">
        <v>6249</v>
      </c>
      <c r="B4530" t="s">
        <v>5</v>
      </c>
      <c r="C4530" t="s">
        <v>1740</v>
      </c>
      <c r="D4530" t="s">
        <v>7013</v>
      </c>
      <c r="E4530" t="s">
        <v>1708</v>
      </c>
      <c r="H4530" t="str">
        <f>INDEX('Vensim Variables'!$B:$B,MATCH(EPS!$B4530,'Vensim Variables'!$A:$A,0))</f>
        <v>g pollutant</v>
      </c>
      <c r="I4530" t="str">
        <f t="shared" si="140"/>
        <v>PM10</v>
      </c>
      <c r="J4530">
        <f>INDEX(NoSettings!$C:$C,MATCH(EPS!$A4530,NoSettings!$A:$A,0))</f>
        <v>37960200</v>
      </c>
      <c r="K4530" s="109">
        <f>INDEX(GWP!$C$2:$C$13,MATCH(EPS!I4530,GWP!$B$2:$B$13,0))</f>
        <v>0</v>
      </c>
      <c r="L4530" s="5">
        <f t="shared" si="141"/>
        <v>0</v>
      </c>
    </row>
    <row r="4531" spans="1:12">
      <c r="A4531" t="s">
        <v>6250</v>
      </c>
      <c r="B4531" t="s">
        <v>5</v>
      </c>
      <c r="C4531" t="s">
        <v>1740</v>
      </c>
      <c r="D4531" t="s">
        <v>7013</v>
      </c>
      <c r="E4531" t="s">
        <v>1709</v>
      </c>
      <c r="H4531" t="str">
        <f>INDEX('Vensim Variables'!$B:$B,MATCH(EPS!$B4531,'Vensim Variables'!$A:$A,0))</f>
        <v>g pollutant</v>
      </c>
      <c r="I4531" t="str">
        <f t="shared" si="140"/>
        <v>PM25</v>
      </c>
      <c r="J4531">
        <f>INDEX(NoSettings!$C:$C,MATCH(EPS!$A4531,NoSettings!$A:$A,0))</f>
        <v>32480600</v>
      </c>
      <c r="K4531" s="109">
        <f>INDEX(GWP!$C$2:$C$13,MATCH(EPS!I4531,GWP!$B$2:$B$13,0))</f>
        <v>0</v>
      </c>
      <c r="L4531" s="5">
        <f t="shared" si="141"/>
        <v>0</v>
      </c>
    </row>
    <row r="4532" spans="1:12">
      <c r="A4532" t="s">
        <v>6251</v>
      </c>
      <c r="B4532" t="s">
        <v>5</v>
      </c>
      <c r="C4532" t="s">
        <v>1740</v>
      </c>
      <c r="D4532" t="s">
        <v>7013</v>
      </c>
      <c r="E4532" t="s">
        <v>1710</v>
      </c>
      <c r="H4532" t="str">
        <f>INDEX('Vensim Variables'!$B:$B,MATCH(EPS!$B4532,'Vensim Variables'!$A:$A,0))</f>
        <v>g pollutant</v>
      </c>
      <c r="I4532" t="str">
        <f t="shared" si="140"/>
        <v>SOx</v>
      </c>
      <c r="J4532">
        <f>INDEX(NoSettings!$C:$C,MATCH(EPS!$A4532,NoSettings!$A:$A,0))</f>
        <v>138491000</v>
      </c>
      <c r="K4532" s="109">
        <f>INDEX(GWP!$C$2:$C$13,MATCH(EPS!I4532,GWP!$B$2:$B$13,0))</f>
        <v>0</v>
      </c>
      <c r="L4532" s="5">
        <f t="shared" si="141"/>
        <v>0</v>
      </c>
    </row>
    <row r="4533" spans="1:12">
      <c r="A4533" t="s">
        <v>6252</v>
      </c>
      <c r="B4533" t="s">
        <v>5</v>
      </c>
      <c r="C4533" t="s">
        <v>1740</v>
      </c>
      <c r="D4533" t="s">
        <v>7013</v>
      </c>
      <c r="E4533" t="s">
        <v>1711</v>
      </c>
      <c r="H4533" t="str">
        <f>INDEX('Vensim Variables'!$B:$B,MATCH(EPS!$B4533,'Vensim Variables'!$A:$A,0))</f>
        <v>g pollutant</v>
      </c>
      <c r="I4533" t="str">
        <f t="shared" si="140"/>
        <v>BC</v>
      </c>
      <c r="J4533">
        <f>INDEX(NoSettings!$C:$C,MATCH(EPS!$A4533,NoSettings!$A:$A,0))</f>
        <v>2460310</v>
      </c>
      <c r="K4533" s="109">
        <f>INDEX(GWP!$C$2:$C$13,MATCH(EPS!I4533,GWP!$B$2:$B$13,0))</f>
        <v>345</v>
      </c>
      <c r="L4533" s="5">
        <f t="shared" si="141"/>
        <v>8.4880695000000002E-4</v>
      </c>
    </row>
    <row r="4534" spans="1:12">
      <c r="A4534" t="s">
        <v>6253</v>
      </c>
      <c r="B4534" t="s">
        <v>5</v>
      </c>
      <c r="C4534" t="s">
        <v>1740</v>
      </c>
      <c r="D4534" t="s">
        <v>7013</v>
      </c>
      <c r="E4534" t="s">
        <v>1712</v>
      </c>
      <c r="H4534" t="str">
        <f>INDEX('Vensim Variables'!$B:$B,MATCH(EPS!$B4534,'Vensim Variables'!$A:$A,0))</f>
        <v>g pollutant</v>
      </c>
      <c r="I4534" t="str">
        <f t="shared" si="140"/>
        <v>OC</v>
      </c>
      <c r="J4534">
        <f>INDEX(NoSettings!$C:$C,MATCH(EPS!$A4534,NoSettings!$A:$A,0))</f>
        <v>11925800</v>
      </c>
      <c r="K4534" s="109">
        <f>INDEX(GWP!$C$2:$C$13,MATCH(EPS!I4534,GWP!$B$2:$B$13,0))</f>
        <v>-46</v>
      </c>
      <c r="L4534" s="5">
        <f t="shared" si="141"/>
        <v>-5.4858680000000005E-4</v>
      </c>
    </row>
    <row r="4535" spans="1:12">
      <c r="A4535" t="s">
        <v>6254</v>
      </c>
      <c r="B4535" t="s">
        <v>5</v>
      </c>
      <c r="C4535" t="s">
        <v>1740</v>
      </c>
      <c r="D4535" t="s">
        <v>7013</v>
      </c>
      <c r="E4535" t="s">
        <v>1713</v>
      </c>
      <c r="H4535" t="str">
        <f>INDEX('Vensim Variables'!$B:$B,MATCH(EPS!$B4535,'Vensim Variables'!$A:$A,0))</f>
        <v>g pollutant</v>
      </c>
      <c r="I4535" t="str">
        <f t="shared" si="140"/>
        <v>CH4</v>
      </c>
      <c r="J4535">
        <f>INDEX(NoSettings!$C:$C,MATCH(EPS!$A4535,NoSettings!$A:$A,0))</f>
        <v>5664570</v>
      </c>
      <c r="K4535" s="109">
        <f>INDEX(GWP!$C$2:$C$13,MATCH(EPS!I4535,GWP!$B$2:$B$13,0))</f>
        <v>28</v>
      </c>
      <c r="L4535" s="5">
        <f t="shared" si="141"/>
        <v>1.5860795999999999E-4</v>
      </c>
    </row>
    <row r="4536" spans="1:12">
      <c r="A4536" t="s">
        <v>6255</v>
      </c>
      <c r="B4536" t="s">
        <v>5</v>
      </c>
      <c r="C4536" t="s">
        <v>1740</v>
      </c>
      <c r="D4536" t="s">
        <v>7013</v>
      </c>
      <c r="E4536" t="s">
        <v>1714</v>
      </c>
      <c r="H4536" t="str">
        <f>INDEX('Vensim Variables'!$B:$B,MATCH(EPS!$B4536,'Vensim Variables'!$A:$A,0))</f>
        <v>g pollutant</v>
      </c>
      <c r="I4536" t="str">
        <f t="shared" si="140"/>
        <v>N2O</v>
      </c>
      <c r="J4536">
        <f>INDEX(NoSettings!$C:$C,MATCH(EPS!$A4536,NoSettings!$A:$A,0))</f>
        <v>1132910</v>
      </c>
      <c r="K4536" s="109">
        <f>INDEX(GWP!$C$2:$C$13,MATCH(EPS!I4536,GWP!$B$2:$B$13,0))</f>
        <v>265</v>
      </c>
      <c r="L4536" s="5">
        <f t="shared" si="141"/>
        <v>3.0022114999999998E-4</v>
      </c>
    </row>
    <row r="4537" spans="1:12">
      <c r="A4537" t="s">
        <v>6256</v>
      </c>
      <c r="B4537" t="s">
        <v>5</v>
      </c>
      <c r="C4537" t="s">
        <v>1740</v>
      </c>
      <c r="D4537" t="s">
        <v>7013</v>
      </c>
      <c r="E4537" t="s">
        <v>1715</v>
      </c>
      <c r="H4537" t="str">
        <f>INDEX('Vensim Variables'!$B:$B,MATCH(EPS!$B4537,'Vensim Variables'!$A:$A,0))</f>
        <v>g pollutant</v>
      </c>
      <c r="I4537" t="str">
        <f t="shared" si="140"/>
        <v>F gases</v>
      </c>
      <c r="J4537">
        <f>INDEX(NoSettings!$C:$C,MATCH(EPS!$A4537,NoSettings!$A:$A,0))</f>
        <v>0</v>
      </c>
      <c r="K4537" s="109">
        <f>INDEX(GWP!$C$2:$C$13,MATCH(EPS!I4537,GWP!$B$2:$B$13,0))</f>
        <v>1</v>
      </c>
      <c r="L4537" s="5">
        <f t="shared" si="141"/>
        <v>0</v>
      </c>
    </row>
    <row r="4538" spans="1:12">
      <c r="A4538" t="s">
        <v>6257</v>
      </c>
      <c r="B4538" t="s">
        <v>5</v>
      </c>
      <c r="C4538" t="s">
        <v>1740</v>
      </c>
      <c r="D4538" t="s">
        <v>7014</v>
      </c>
      <c r="E4538" t="s">
        <v>1702</v>
      </c>
      <c r="H4538" t="str">
        <f>INDEX('Vensim Variables'!$B:$B,MATCH(EPS!$B4538,'Vensim Variables'!$A:$A,0))</f>
        <v>g pollutant</v>
      </c>
      <c r="I4538" t="str">
        <f t="shared" si="140"/>
        <v>CO2</v>
      </c>
      <c r="J4538">
        <f>INDEX(NoSettings!$C:$C,MATCH(EPS!$A4538,NoSettings!$A:$A,0))</f>
        <v>46092700000</v>
      </c>
      <c r="K4538" s="109">
        <f>INDEX(GWP!$C$2:$C$13,MATCH(EPS!I4538,GWP!$B$2:$B$13,0))</f>
        <v>1</v>
      </c>
      <c r="L4538" s="5">
        <f t="shared" si="141"/>
        <v>4.60927E-2</v>
      </c>
    </row>
    <row r="4539" spans="1:12">
      <c r="A4539" t="s">
        <v>6258</v>
      </c>
      <c r="B4539" t="s">
        <v>5</v>
      </c>
      <c r="C4539" t="s">
        <v>1740</v>
      </c>
      <c r="D4539" t="s">
        <v>7014</v>
      </c>
      <c r="E4539" t="s">
        <v>1705</v>
      </c>
      <c r="H4539" t="str">
        <f>INDEX('Vensim Variables'!$B:$B,MATCH(EPS!$B4539,'Vensim Variables'!$A:$A,0))</f>
        <v>g pollutant</v>
      </c>
      <c r="I4539" t="str">
        <f t="shared" si="140"/>
        <v>VOC</v>
      </c>
      <c r="J4539">
        <f>INDEX(NoSettings!$C:$C,MATCH(EPS!$A4539,NoSettings!$A:$A,0))</f>
        <v>10941900</v>
      </c>
      <c r="K4539" s="109">
        <f>INDEX(GWP!$C$2:$C$13,MATCH(EPS!I4539,GWP!$B$2:$B$13,0))</f>
        <v>5</v>
      </c>
      <c r="L4539" s="5">
        <f t="shared" si="141"/>
        <v>5.4709500000000002E-5</v>
      </c>
    </row>
    <row r="4540" spans="1:12">
      <c r="A4540" t="s">
        <v>6259</v>
      </c>
      <c r="B4540" t="s">
        <v>5</v>
      </c>
      <c r="C4540" t="s">
        <v>1740</v>
      </c>
      <c r="D4540" t="s">
        <v>7014</v>
      </c>
      <c r="E4540" t="s">
        <v>1706</v>
      </c>
      <c r="H4540" t="str">
        <f>INDEX('Vensim Variables'!$B:$B,MATCH(EPS!$B4540,'Vensim Variables'!$A:$A,0))</f>
        <v>g pollutant</v>
      </c>
      <c r="I4540" t="str">
        <f t="shared" si="140"/>
        <v>CO</v>
      </c>
      <c r="J4540">
        <f>INDEX(NoSettings!$C:$C,MATCH(EPS!$A4540,NoSettings!$A:$A,0))</f>
        <v>123869000</v>
      </c>
      <c r="K4540" s="109">
        <f>INDEX(GWP!$C$2:$C$13,MATCH(EPS!I4540,GWP!$B$2:$B$13,0))</f>
        <v>1.8</v>
      </c>
      <c r="L4540" s="5">
        <f t="shared" si="141"/>
        <v>2.2296419999999999E-4</v>
      </c>
    </row>
    <row r="4541" spans="1:12">
      <c r="A4541" t="s">
        <v>6260</v>
      </c>
      <c r="B4541" t="s">
        <v>5</v>
      </c>
      <c r="C4541" t="s">
        <v>1740</v>
      </c>
      <c r="D4541" t="s">
        <v>7014</v>
      </c>
      <c r="E4541" t="s">
        <v>1707</v>
      </c>
      <c r="H4541" t="str">
        <f>INDEX('Vensim Variables'!$B:$B,MATCH(EPS!$B4541,'Vensim Variables'!$A:$A,0))</f>
        <v>g pollutant</v>
      </c>
      <c r="I4541" t="str">
        <f t="shared" si="140"/>
        <v>NOx</v>
      </c>
      <c r="J4541">
        <f>INDEX(NoSettings!$C:$C,MATCH(EPS!$A4541,NoSettings!$A:$A,0))</f>
        <v>73857000</v>
      </c>
      <c r="K4541" s="109">
        <f>INDEX(GWP!$C$2:$C$13,MATCH(EPS!I4541,GWP!$B$2:$B$13,0))</f>
        <v>-8.1999999999999993</v>
      </c>
      <c r="L4541" s="5">
        <f t="shared" si="141"/>
        <v>-6.0562739999999999E-4</v>
      </c>
    </row>
    <row r="4542" spans="1:12">
      <c r="A4542" t="s">
        <v>6261</v>
      </c>
      <c r="B4542" t="s">
        <v>5</v>
      </c>
      <c r="C4542" t="s">
        <v>1740</v>
      </c>
      <c r="D4542" t="s">
        <v>7014</v>
      </c>
      <c r="E4542" t="s">
        <v>1708</v>
      </c>
      <c r="H4542" t="str">
        <f>INDEX('Vensim Variables'!$B:$B,MATCH(EPS!$B4542,'Vensim Variables'!$A:$A,0))</f>
        <v>g pollutant</v>
      </c>
      <c r="I4542" t="str">
        <f t="shared" si="140"/>
        <v>PM10</v>
      </c>
      <c r="J4542">
        <f>INDEX(NoSettings!$C:$C,MATCH(EPS!$A4542,NoSettings!$A:$A,0))</f>
        <v>15077200</v>
      </c>
      <c r="K4542" s="109">
        <f>INDEX(GWP!$C$2:$C$13,MATCH(EPS!I4542,GWP!$B$2:$B$13,0))</f>
        <v>0</v>
      </c>
      <c r="L4542" s="5">
        <f t="shared" si="141"/>
        <v>0</v>
      </c>
    </row>
    <row r="4543" spans="1:12">
      <c r="A4543" t="s">
        <v>6262</v>
      </c>
      <c r="B4543" t="s">
        <v>5</v>
      </c>
      <c r="C4543" t="s">
        <v>1740</v>
      </c>
      <c r="D4543" t="s">
        <v>7014</v>
      </c>
      <c r="E4543" t="s">
        <v>1709</v>
      </c>
      <c r="H4543" t="str">
        <f>INDEX('Vensim Variables'!$B:$B,MATCH(EPS!$B4543,'Vensim Variables'!$A:$A,0))</f>
        <v>g pollutant</v>
      </c>
      <c r="I4543" t="str">
        <f t="shared" si="140"/>
        <v>PM25</v>
      </c>
      <c r="J4543">
        <f>INDEX(NoSettings!$C:$C,MATCH(EPS!$A4543,NoSettings!$A:$A,0))</f>
        <v>12900800</v>
      </c>
      <c r="K4543" s="109">
        <f>INDEX(GWP!$C$2:$C$13,MATCH(EPS!I4543,GWP!$B$2:$B$13,0))</f>
        <v>0</v>
      </c>
      <c r="L4543" s="5">
        <f t="shared" si="141"/>
        <v>0</v>
      </c>
    </row>
    <row r="4544" spans="1:12">
      <c r="A4544" t="s">
        <v>6263</v>
      </c>
      <c r="B4544" t="s">
        <v>5</v>
      </c>
      <c r="C4544" t="s">
        <v>1740</v>
      </c>
      <c r="D4544" t="s">
        <v>7014</v>
      </c>
      <c r="E4544" t="s">
        <v>1710</v>
      </c>
      <c r="H4544" t="str">
        <f>INDEX('Vensim Variables'!$B:$B,MATCH(EPS!$B4544,'Vensim Variables'!$A:$A,0))</f>
        <v>g pollutant</v>
      </c>
      <c r="I4544" t="str">
        <f t="shared" si="140"/>
        <v>SOx</v>
      </c>
      <c r="J4544">
        <f>INDEX(NoSettings!$C:$C,MATCH(EPS!$A4544,NoSettings!$A:$A,0))</f>
        <v>55006700</v>
      </c>
      <c r="K4544" s="109">
        <f>INDEX(GWP!$C$2:$C$13,MATCH(EPS!I4544,GWP!$B$2:$B$13,0))</f>
        <v>0</v>
      </c>
      <c r="L4544" s="5">
        <f t="shared" si="141"/>
        <v>0</v>
      </c>
    </row>
    <row r="4545" spans="1:12">
      <c r="A4545" t="s">
        <v>6264</v>
      </c>
      <c r="B4545" t="s">
        <v>5</v>
      </c>
      <c r="C4545" t="s">
        <v>1740</v>
      </c>
      <c r="D4545" t="s">
        <v>7014</v>
      </c>
      <c r="E4545" t="s">
        <v>1711</v>
      </c>
      <c r="H4545" t="str">
        <f>INDEX('Vensim Variables'!$B:$B,MATCH(EPS!$B4545,'Vensim Variables'!$A:$A,0))</f>
        <v>g pollutant</v>
      </c>
      <c r="I4545" t="str">
        <f t="shared" si="140"/>
        <v>BC</v>
      </c>
      <c r="J4545">
        <f>INDEX(NoSettings!$C:$C,MATCH(EPS!$A4545,NoSettings!$A:$A,0))</f>
        <v>977200</v>
      </c>
      <c r="K4545" s="109">
        <f>INDEX(GWP!$C$2:$C$13,MATCH(EPS!I4545,GWP!$B$2:$B$13,0))</f>
        <v>345</v>
      </c>
      <c r="L4545" s="5">
        <f t="shared" si="141"/>
        <v>3.37134E-4</v>
      </c>
    </row>
    <row r="4546" spans="1:12">
      <c r="A4546" t="s">
        <v>6265</v>
      </c>
      <c r="B4546" t="s">
        <v>5</v>
      </c>
      <c r="C4546" t="s">
        <v>1740</v>
      </c>
      <c r="D4546" t="s">
        <v>7014</v>
      </c>
      <c r="E4546" t="s">
        <v>1712</v>
      </c>
      <c r="H4546" t="str">
        <f>INDEX('Vensim Variables'!$B:$B,MATCH(EPS!$B4546,'Vensim Variables'!$A:$A,0))</f>
        <v>g pollutant</v>
      </c>
      <c r="I4546" t="str">
        <f t="shared" si="140"/>
        <v>OC</v>
      </c>
      <c r="J4546">
        <f>INDEX(NoSettings!$C:$C,MATCH(EPS!$A4546,NoSettings!$A:$A,0))</f>
        <v>4736760</v>
      </c>
      <c r="K4546" s="109">
        <f>INDEX(GWP!$C$2:$C$13,MATCH(EPS!I4546,GWP!$B$2:$B$13,0))</f>
        <v>-46</v>
      </c>
      <c r="L4546" s="5">
        <f t="shared" si="141"/>
        <v>-2.1789096E-4</v>
      </c>
    </row>
    <row r="4547" spans="1:12">
      <c r="A4547" t="s">
        <v>6266</v>
      </c>
      <c r="B4547" t="s">
        <v>5</v>
      </c>
      <c r="C4547" t="s">
        <v>1740</v>
      </c>
      <c r="D4547" t="s">
        <v>7014</v>
      </c>
      <c r="E4547" t="s">
        <v>1713</v>
      </c>
      <c r="H4547" t="str">
        <f>INDEX('Vensim Variables'!$B:$B,MATCH(EPS!$B4547,'Vensim Variables'!$A:$A,0))</f>
        <v>g pollutant</v>
      </c>
      <c r="I4547" t="str">
        <f t="shared" ref="I4547:I4610" si="142">IF(OR(C4547="CO2",C4547="CH4",C4547="N2O",C4547="F gases",C4547="VOC",C4547="CO",C4547="NOx",C4547="PM10",C4547="PM25",C4547="SOx",C4547="BC",C4547="OC"),C4547,IF(OR(D4547="CO2",D4547="CH4",D4547="N2O",D4547="F gases",D4547="VOC",D4547="CO",D4547="NOx",D4547="PM10",D4547="PM25",D4547="SOx",D4547="BC",D4547="OC"),D4547,IF(OR(E4547="CO2",E4547="CH4",E4547="N2O",E4547="F gases",E4547="VOC",E4547="CO",E4547="NOx",E4547="PM10",E4547="PM25",E4547="SOx",E4547="BC",E4547="OC"),E4547,"NA")))</f>
        <v>CH4</v>
      </c>
      <c r="J4547">
        <f>INDEX(NoSettings!$C:$C,MATCH(EPS!$A4547,NoSettings!$A:$A,0))</f>
        <v>2249890</v>
      </c>
      <c r="K4547" s="109">
        <f>INDEX(GWP!$C$2:$C$13,MATCH(EPS!I4547,GWP!$B$2:$B$13,0))</f>
        <v>28</v>
      </c>
      <c r="L4547" s="5">
        <f t="shared" ref="L4547:L4610" si="143">IF(H4547="g pollutant",K4547*J4547/10^12,IF(H4547="MMTCO2e",J4547,IF(H4547="MWh",J4547,0)))</f>
        <v>6.2996920000000001E-5</v>
      </c>
    </row>
    <row r="4548" spans="1:12">
      <c r="A4548" t="s">
        <v>6267</v>
      </c>
      <c r="B4548" t="s">
        <v>5</v>
      </c>
      <c r="C4548" t="s">
        <v>1740</v>
      </c>
      <c r="D4548" t="s">
        <v>7014</v>
      </c>
      <c r="E4548" t="s">
        <v>1714</v>
      </c>
      <c r="H4548" t="str">
        <f>INDEX('Vensim Variables'!$B:$B,MATCH(EPS!$B4548,'Vensim Variables'!$A:$A,0))</f>
        <v>g pollutant</v>
      </c>
      <c r="I4548" t="str">
        <f t="shared" si="142"/>
        <v>N2O</v>
      </c>
      <c r="J4548">
        <f>INDEX(NoSettings!$C:$C,MATCH(EPS!$A4548,NoSettings!$A:$A,0))</f>
        <v>449977</v>
      </c>
      <c r="K4548" s="109">
        <f>INDEX(GWP!$C$2:$C$13,MATCH(EPS!I4548,GWP!$B$2:$B$13,0))</f>
        <v>265</v>
      </c>
      <c r="L4548" s="5">
        <f t="shared" si="143"/>
        <v>1.19243905E-4</v>
      </c>
    </row>
    <row r="4549" spans="1:12">
      <c r="A4549" t="s">
        <v>6268</v>
      </c>
      <c r="B4549" t="s">
        <v>5</v>
      </c>
      <c r="C4549" t="s">
        <v>1740</v>
      </c>
      <c r="D4549" t="s">
        <v>7014</v>
      </c>
      <c r="E4549" t="s">
        <v>1715</v>
      </c>
      <c r="H4549" t="str">
        <f>INDEX('Vensim Variables'!$B:$B,MATCH(EPS!$B4549,'Vensim Variables'!$A:$A,0))</f>
        <v>g pollutant</v>
      </c>
      <c r="I4549" t="str">
        <f t="shared" si="142"/>
        <v>F gases</v>
      </c>
      <c r="J4549">
        <f>INDEX(NoSettings!$C:$C,MATCH(EPS!$A4549,NoSettings!$A:$A,0))</f>
        <v>0</v>
      </c>
      <c r="K4549" s="109">
        <f>INDEX(GWP!$C$2:$C$13,MATCH(EPS!I4549,GWP!$B$2:$B$13,0))</f>
        <v>1</v>
      </c>
      <c r="L4549" s="5">
        <f t="shared" si="143"/>
        <v>0</v>
      </c>
    </row>
    <row r="4550" spans="1:12">
      <c r="A4550" t="s">
        <v>6269</v>
      </c>
      <c r="B4550" t="s">
        <v>5</v>
      </c>
      <c r="C4550" t="s">
        <v>1740</v>
      </c>
      <c r="D4550" t="s">
        <v>7015</v>
      </c>
      <c r="E4550" t="s">
        <v>1702</v>
      </c>
      <c r="H4550" t="str">
        <f>INDEX('Vensim Variables'!$B:$B,MATCH(EPS!$B4550,'Vensim Variables'!$A:$A,0))</f>
        <v>g pollutant</v>
      </c>
      <c r="I4550" t="str">
        <f t="shared" si="142"/>
        <v>CO2</v>
      </c>
      <c r="J4550">
        <f>INDEX(NoSettings!$C:$C,MATCH(EPS!$A4550,NoSettings!$A:$A,0))</f>
        <v>48704700000</v>
      </c>
      <c r="K4550" s="109">
        <f>INDEX(GWP!$C$2:$C$13,MATCH(EPS!I4550,GWP!$B$2:$B$13,0))</f>
        <v>1</v>
      </c>
      <c r="L4550" s="5">
        <f t="shared" si="143"/>
        <v>4.8704699999999997E-2</v>
      </c>
    </row>
    <row r="4551" spans="1:12">
      <c r="A4551" t="s">
        <v>6270</v>
      </c>
      <c r="B4551" t="s">
        <v>5</v>
      </c>
      <c r="C4551" t="s">
        <v>1740</v>
      </c>
      <c r="D4551" t="s">
        <v>7015</v>
      </c>
      <c r="E4551" t="s">
        <v>1705</v>
      </c>
      <c r="H4551" t="str">
        <f>INDEX('Vensim Variables'!$B:$B,MATCH(EPS!$B4551,'Vensim Variables'!$A:$A,0))</f>
        <v>g pollutant</v>
      </c>
      <c r="I4551" t="str">
        <f t="shared" si="142"/>
        <v>VOC</v>
      </c>
      <c r="J4551">
        <f>INDEX(NoSettings!$C:$C,MATCH(EPS!$A4551,NoSettings!$A:$A,0))</f>
        <v>11562000</v>
      </c>
      <c r="K4551" s="109">
        <f>INDEX(GWP!$C$2:$C$13,MATCH(EPS!I4551,GWP!$B$2:$B$13,0))</f>
        <v>5</v>
      </c>
      <c r="L4551" s="5">
        <f t="shared" si="143"/>
        <v>5.7809999999999997E-5</v>
      </c>
    </row>
    <row r="4552" spans="1:12">
      <c r="A4552" t="s">
        <v>6271</v>
      </c>
      <c r="B4552" t="s">
        <v>5</v>
      </c>
      <c r="C4552" t="s">
        <v>1740</v>
      </c>
      <c r="D4552" t="s">
        <v>7015</v>
      </c>
      <c r="E4552" t="s">
        <v>1706</v>
      </c>
      <c r="H4552" t="str">
        <f>INDEX('Vensim Variables'!$B:$B,MATCH(EPS!$B4552,'Vensim Variables'!$A:$A,0))</f>
        <v>g pollutant</v>
      </c>
      <c r="I4552" t="str">
        <f t="shared" si="142"/>
        <v>CO</v>
      </c>
      <c r="J4552">
        <f>INDEX(NoSettings!$C:$C,MATCH(EPS!$A4552,NoSettings!$A:$A,0))</f>
        <v>130888000</v>
      </c>
      <c r="K4552" s="109">
        <f>INDEX(GWP!$C$2:$C$13,MATCH(EPS!I4552,GWP!$B$2:$B$13,0))</f>
        <v>1.8</v>
      </c>
      <c r="L4552" s="5">
        <f t="shared" si="143"/>
        <v>2.355984E-4</v>
      </c>
    </row>
    <row r="4553" spans="1:12">
      <c r="A4553" t="s">
        <v>6272</v>
      </c>
      <c r="B4553" t="s">
        <v>5</v>
      </c>
      <c r="C4553" t="s">
        <v>1740</v>
      </c>
      <c r="D4553" t="s">
        <v>7015</v>
      </c>
      <c r="E4553" t="s">
        <v>1707</v>
      </c>
      <c r="H4553" t="str">
        <f>INDEX('Vensim Variables'!$B:$B,MATCH(EPS!$B4553,'Vensim Variables'!$A:$A,0))</f>
        <v>g pollutant</v>
      </c>
      <c r="I4553" t="str">
        <f t="shared" si="142"/>
        <v>NOx</v>
      </c>
      <c r="J4553">
        <f>INDEX(NoSettings!$C:$C,MATCH(EPS!$A4553,NoSettings!$A:$A,0))</f>
        <v>78042400</v>
      </c>
      <c r="K4553" s="109">
        <f>INDEX(GWP!$C$2:$C$13,MATCH(EPS!I4553,GWP!$B$2:$B$13,0))</f>
        <v>-8.1999999999999993</v>
      </c>
      <c r="L4553" s="5">
        <f t="shared" si="143"/>
        <v>-6.3994767999999997E-4</v>
      </c>
    </row>
    <row r="4554" spans="1:12">
      <c r="A4554" t="s">
        <v>6273</v>
      </c>
      <c r="B4554" t="s">
        <v>5</v>
      </c>
      <c r="C4554" t="s">
        <v>1740</v>
      </c>
      <c r="D4554" t="s">
        <v>7015</v>
      </c>
      <c r="E4554" t="s">
        <v>1708</v>
      </c>
      <c r="H4554" t="str">
        <f>INDEX('Vensim Variables'!$B:$B,MATCH(EPS!$B4554,'Vensim Variables'!$A:$A,0))</f>
        <v>g pollutant</v>
      </c>
      <c r="I4554" t="str">
        <f t="shared" si="142"/>
        <v>PM10</v>
      </c>
      <c r="J4554">
        <f>INDEX(NoSettings!$C:$C,MATCH(EPS!$A4554,NoSettings!$A:$A,0))</f>
        <v>15931600</v>
      </c>
      <c r="K4554" s="109">
        <f>INDEX(GWP!$C$2:$C$13,MATCH(EPS!I4554,GWP!$B$2:$B$13,0))</f>
        <v>0</v>
      </c>
      <c r="L4554" s="5">
        <f t="shared" si="143"/>
        <v>0</v>
      </c>
    </row>
    <row r="4555" spans="1:12">
      <c r="A4555" t="s">
        <v>6274</v>
      </c>
      <c r="B4555" t="s">
        <v>5</v>
      </c>
      <c r="C4555" t="s">
        <v>1740</v>
      </c>
      <c r="D4555" t="s">
        <v>7015</v>
      </c>
      <c r="E4555" t="s">
        <v>1709</v>
      </c>
      <c r="H4555" t="str">
        <f>INDEX('Vensim Variables'!$B:$B,MATCH(EPS!$B4555,'Vensim Variables'!$A:$A,0))</f>
        <v>g pollutant</v>
      </c>
      <c r="I4555" t="str">
        <f t="shared" si="142"/>
        <v>PM25</v>
      </c>
      <c r="J4555">
        <f>INDEX(NoSettings!$C:$C,MATCH(EPS!$A4555,NoSettings!$A:$A,0))</f>
        <v>13631900</v>
      </c>
      <c r="K4555" s="109">
        <f>INDEX(GWP!$C$2:$C$13,MATCH(EPS!I4555,GWP!$B$2:$B$13,0))</f>
        <v>0</v>
      </c>
      <c r="L4555" s="5">
        <f t="shared" si="143"/>
        <v>0</v>
      </c>
    </row>
    <row r="4556" spans="1:12">
      <c r="A4556" t="s">
        <v>6275</v>
      </c>
      <c r="B4556" t="s">
        <v>5</v>
      </c>
      <c r="C4556" t="s">
        <v>1740</v>
      </c>
      <c r="D4556" t="s">
        <v>7015</v>
      </c>
      <c r="E4556" t="s">
        <v>1710</v>
      </c>
      <c r="H4556" t="str">
        <f>INDEX('Vensim Variables'!$B:$B,MATCH(EPS!$B4556,'Vensim Variables'!$A:$A,0))</f>
        <v>g pollutant</v>
      </c>
      <c r="I4556" t="str">
        <f t="shared" si="142"/>
        <v>SOx</v>
      </c>
      <c r="J4556">
        <f>INDEX(NoSettings!$C:$C,MATCH(EPS!$A4556,NoSettings!$A:$A,0))</f>
        <v>58123800</v>
      </c>
      <c r="K4556" s="109">
        <f>INDEX(GWP!$C$2:$C$13,MATCH(EPS!I4556,GWP!$B$2:$B$13,0))</f>
        <v>0</v>
      </c>
      <c r="L4556" s="5">
        <f t="shared" si="143"/>
        <v>0</v>
      </c>
    </row>
    <row r="4557" spans="1:12">
      <c r="A4557" t="s">
        <v>6276</v>
      </c>
      <c r="B4557" t="s">
        <v>5</v>
      </c>
      <c r="C4557" t="s">
        <v>1740</v>
      </c>
      <c r="D4557" t="s">
        <v>7015</v>
      </c>
      <c r="E4557" t="s">
        <v>1711</v>
      </c>
      <c r="H4557" t="str">
        <f>INDEX('Vensim Variables'!$B:$B,MATCH(EPS!$B4557,'Vensim Variables'!$A:$A,0))</f>
        <v>g pollutant</v>
      </c>
      <c r="I4557" t="str">
        <f t="shared" si="142"/>
        <v>BC</v>
      </c>
      <c r="J4557">
        <f>INDEX(NoSettings!$C:$C,MATCH(EPS!$A4557,NoSettings!$A:$A,0))</f>
        <v>1032580</v>
      </c>
      <c r="K4557" s="109">
        <f>INDEX(GWP!$C$2:$C$13,MATCH(EPS!I4557,GWP!$B$2:$B$13,0))</f>
        <v>345</v>
      </c>
      <c r="L4557" s="5">
        <f t="shared" si="143"/>
        <v>3.562401E-4</v>
      </c>
    </row>
    <row r="4558" spans="1:12">
      <c r="A4558" t="s">
        <v>6277</v>
      </c>
      <c r="B4558" t="s">
        <v>5</v>
      </c>
      <c r="C4558" t="s">
        <v>1740</v>
      </c>
      <c r="D4558" t="s">
        <v>7015</v>
      </c>
      <c r="E4558" t="s">
        <v>1712</v>
      </c>
      <c r="H4558" t="str">
        <f>INDEX('Vensim Variables'!$B:$B,MATCH(EPS!$B4558,'Vensim Variables'!$A:$A,0))</f>
        <v>g pollutant</v>
      </c>
      <c r="I4558" t="str">
        <f t="shared" si="142"/>
        <v>OC</v>
      </c>
      <c r="J4558">
        <f>INDEX(NoSettings!$C:$C,MATCH(EPS!$A4558,NoSettings!$A:$A,0))</f>
        <v>5005180</v>
      </c>
      <c r="K4558" s="109">
        <f>INDEX(GWP!$C$2:$C$13,MATCH(EPS!I4558,GWP!$B$2:$B$13,0))</f>
        <v>-46</v>
      </c>
      <c r="L4558" s="5">
        <f t="shared" si="143"/>
        <v>-2.3023828000000001E-4</v>
      </c>
    </row>
    <row r="4559" spans="1:12">
      <c r="A4559" t="s">
        <v>6278</v>
      </c>
      <c r="B4559" t="s">
        <v>5</v>
      </c>
      <c r="C4559" t="s">
        <v>1740</v>
      </c>
      <c r="D4559" t="s">
        <v>7015</v>
      </c>
      <c r="E4559" t="s">
        <v>1713</v>
      </c>
      <c r="H4559" t="str">
        <f>INDEX('Vensim Variables'!$B:$B,MATCH(EPS!$B4559,'Vensim Variables'!$A:$A,0))</f>
        <v>g pollutant</v>
      </c>
      <c r="I4559" t="str">
        <f t="shared" si="142"/>
        <v>CH4</v>
      </c>
      <c r="J4559">
        <f>INDEX(NoSettings!$C:$C,MATCH(EPS!$A4559,NoSettings!$A:$A,0))</f>
        <v>2377380</v>
      </c>
      <c r="K4559" s="109">
        <f>INDEX(GWP!$C$2:$C$13,MATCH(EPS!I4559,GWP!$B$2:$B$13,0))</f>
        <v>28</v>
      </c>
      <c r="L4559" s="5">
        <f t="shared" si="143"/>
        <v>6.6566640000000003E-5</v>
      </c>
    </row>
    <row r="4560" spans="1:12">
      <c r="A4560" t="s">
        <v>6279</v>
      </c>
      <c r="B4560" t="s">
        <v>5</v>
      </c>
      <c r="C4560" t="s">
        <v>1740</v>
      </c>
      <c r="D4560" t="s">
        <v>7015</v>
      </c>
      <c r="E4560" t="s">
        <v>1714</v>
      </c>
      <c r="H4560" t="str">
        <f>INDEX('Vensim Variables'!$B:$B,MATCH(EPS!$B4560,'Vensim Variables'!$A:$A,0))</f>
        <v>g pollutant</v>
      </c>
      <c r="I4560" t="str">
        <f t="shared" si="142"/>
        <v>N2O</v>
      </c>
      <c r="J4560">
        <f>INDEX(NoSettings!$C:$C,MATCH(EPS!$A4560,NoSettings!$A:$A,0))</f>
        <v>475477</v>
      </c>
      <c r="K4560" s="109">
        <f>INDEX(GWP!$C$2:$C$13,MATCH(EPS!I4560,GWP!$B$2:$B$13,0))</f>
        <v>265</v>
      </c>
      <c r="L4560" s="5">
        <f t="shared" si="143"/>
        <v>1.26001405E-4</v>
      </c>
    </row>
    <row r="4561" spans="1:12">
      <c r="A4561" t="s">
        <v>6280</v>
      </c>
      <c r="B4561" t="s">
        <v>5</v>
      </c>
      <c r="C4561" t="s">
        <v>1740</v>
      </c>
      <c r="D4561" t="s">
        <v>7015</v>
      </c>
      <c r="E4561" t="s">
        <v>1715</v>
      </c>
      <c r="H4561" t="str">
        <f>INDEX('Vensim Variables'!$B:$B,MATCH(EPS!$B4561,'Vensim Variables'!$A:$A,0))</f>
        <v>g pollutant</v>
      </c>
      <c r="I4561" t="str">
        <f t="shared" si="142"/>
        <v>F gases</v>
      </c>
      <c r="J4561">
        <f>INDEX(NoSettings!$C:$C,MATCH(EPS!$A4561,NoSettings!$A:$A,0))</f>
        <v>0</v>
      </c>
      <c r="K4561" s="109">
        <f>INDEX(GWP!$C$2:$C$13,MATCH(EPS!I4561,GWP!$B$2:$B$13,0))</f>
        <v>1</v>
      </c>
      <c r="L4561" s="5">
        <f t="shared" si="143"/>
        <v>0</v>
      </c>
    </row>
    <row r="4562" spans="1:12">
      <c r="A4562" t="s">
        <v>6281</v>
      </c>
      <c r="B4562" t="s">
        <v>5</v>
      </c>
      <c r="C4562" t="s">
        <v>1740</v>
      </c>
      <c r="D4562" t="s">
        <v>7016</v>
      </c>
      <c r="E4562" t="s">
        <v>1702</v>
      </c>
      <c r="H4562" t="str">
        <f>INDEX('Vensim Variables'!$B:$B,MATCH(EPS!$B4562,'Vensim Variables'!$A:$A,0))</f>
        <v>g pollutant</v>
      </c>
      <c r="I4562" t="str">
        <f t="shared" si="142"/>
        <v>CO2</v>
      </c>
      <c r="J4562">
        <f>INDEX(NoSettings!$C:$C,MATCH(EPS!$A4562,NoSettings!$A:$A,0))</f>
        <v>444592000000</v>
      </c>
      <c r="K4562" s="109">
        <f>INDEX(GWP!$C$2:$C$13,MATCH(EPS!I4562,GWP!$B$2:$B$13,0))</f>
        <v>1</v>
      </c>
      <c r="L4562" s="5">
        <f t="shared" si="143"/>
        <v>0.44459199999999999</v>
      </c>
    </row>
    <row r="4563" spans="1:12">
      <c r="A4563" t="s">
        <v>6282</v>
      </c>
      <c r="B4563" t="s">
        <v>5</v>
      </c>
      <c r="C4563" t="s">
        <v>1740</v>
      </c>
      <c r="D4563" t="s">
        <v>7016</v>
      </c>
      <c r="E4563" t="s">
        <v>1705</v>
      </c>
      <c r="H4563" t="str">
        <f>INDEX('Vensim Variables'!$B:$B,MATCH(EPS!$B4563,'Vensim Variables'!$A:$A,0))</f>
        <v>g pollutant</v>
      </c>
      <c r="I4563" t="str">
        <f t="shared" si="142"/>
        <v>VOC</v>
      </c>
      <c r="J4563">
        <f>INDEX(NoSettings!$C:$C,MATCH(EPS!$A4563,NoSettings!$A:$A,0))</f>
        <v>105542000</v>
      </c>
      <c r="K4563" s="109">
        <f>INDEX(GWP!$C$2:$C$13,MATCH(EPS!I4563,GWP!$B$2:$B$13,0))</f>
        <v>5</v>
      </c>
      <c r="L4563" s="5">
        <f t="shared" si="143"/>
        <v>5.2771000000000003E-4</v>
      </c>
    </row>
    <row r="4564" spans="1:12">
      <c r="A4564" t="s">
        <v>6283</v>
      </c>
      <c r="B4564" t="s">
        <v>5</v>
      </c>
      <c r="C4564" t="s">
        <v>1740</v>
      </c>
      <c r="D4564" t="s">
        <v>7016</v>
      </c>
      <c r="E4564" t="s">
        <v>1706</v>
      </c>
      <c r="H4564" t="str">
        <f>INDEX('Vensim Variables'!$B:$B,MATCH(EPS!$B4564,'Vensim Variables'!$A:$A,0))</f>
        <v>g pollutant</v>
      </c>
      <c r="I4564" t="str">
        <f t="shared" si="142"/>
        <v>CO</v>
      </c>
      <c r="J4564">
        <f>INDEX(NoSettings!$C:$C,MATCH(EPS!$A4564,NoSettings!$A:$A,0))</f>
        <v>1194790000</v>
      </c>
      <c r="K4564" s="109">
        <f>INDEX(GWP!$C$2:$C$13,MATCH(EPS!I4564,GWP!$B$2:$B$13,0))</f>
        <v>1.8</v>
      </c>
      <c r="L4564" s="5">
        <f t="shared" si="143"/>
        <v>2.150622E-3</v>
      </c>
    </row>
    <row r="4565" spans="1:12">
      <c r="A4565" t="s">
        <v>6284</v>
      </c>
      <c r="B4565" t="s">
        <v>5</v>
      </c>
      <c r="C4565" t="s">
        <v>1740</v>
      </c>
      <c r="D4565" t="s">
        <v>7016</v>
      </c>
      <c r="E4565" t="s">
        <v>1707</v>
      </c>
      <c r="H4565" t="str">
        <f>INDEX('Vensim Variables'!$B:$B,MATCH(EPS!$B4565,'Vensim Variables'!$A:$A,0))</f>
        <v>g pollutant</v>
      </c>
      <c r="I4565" t="str">
        <f t="shared" si="142"/>
        <v>NOx</v>
      </c>
      <c r="J4565">
        <f>INDEX(NoSettings!$C:$C,MATCH(EPS!$A4565,NoSettings!$A:$A,0))</f>
        <v>712397000</v>
      </c>
      <c r="K4565" s="109">
        <f>INDEX(GWP!$C$2:$C$13,MATCH(EPS!I4565,GWP!$B$2:$B$13,0))</f>
        <v>-8.1999999999999993</v>
      </c>
      <c r="L4565" s="5">
        <f t="shared" si="143"/>
        <v>-5.8416553999999987E-3</v>
      </c>
    </row>
    <row r="4566" spans="1:12">
      <c r="A4566" t="s">
        <v>6285</v>
      </c>
      <c r="B4566" t="s">
        <v>5</v>
      </c>
      <c r="C4566" t="s">
        <v>1740</v>
      </c>
      <c r="D4566" t="s">
        <v>7016</v>
      </c>
      <c r="E4566" t="s">
        <v>1708</v>
      </c>
      <c r="H4566" t="str">
        <f>INDEX('Vensim Variables'!$B:$B,MATCH(EPS!$B4566,'Vensim Variables'!$A:$A,0))</f>
        <v>g pollutant</v>
      </c>
      <c r="I4566" t="str">
        <f t="shared" si="142"/>
        <v>PM10</v>
      </c>
      <c r="J4566">
        <f>INDEX(NoSettings!$C:$C,MATCH(EPS!$A4566,NoSettings!$A:$A,0))</f>
        <v>145429000</v>
      </c>
      <c r="K4566" s="109">
        <f>INDEX(GWP!$C$2:$C$13,MATCH(EPS!I4566,GWP!$B$2:$B$13,0))</f>
        <v>0</v>
      </c>
      <c r="L4566" s="5">
        <f t="shared" si="143"/>
        <v>0</v>
      </c>
    </row>
    <row r="4567" spans="1:12">
      <c r="A4567" t="s">
        <v>6286</v>
      </c>
      <c r="B4567" t="s">
        <v>5</v>
      </c>
      <c r="C4567" t="s">
        <v>1740</v>
      </c>
      <c r="D4567" t="s">
        <v>7016</v>
      </c>
      <c r="E4567" t="s">
        <v>1709</v>
      </c>
      <c r="H4567" t="str">
        <f>INDEX('Vensim Variables'!$B:$B,MATCH(EPS!$B4567,'Vensim Variables'!$A:$A,0))</f>
        <v>g pollutant</v>
      </c>
      <c r="I4567" t="str">
        <f t="shared" si="142"/>
        <v>PM25</v>
      </c>
      <c r="J4567">
        <f>INDEX(NoSettings!$C:$C,MATCH(EPS!$A4567,NoSettings!$A:$A,0))</f>
        <v>124437000</v>
      </c>
      <c r="K4567" s="109">
        <f>INDEX(GWP!$C$2:$C$13,MATCH(EPS!I4567,GWP!$B$2:$B$13,0))</f>
        <v>0</v>
      </c>
      <c r="L4567" s="5">
        <f t="shared" si="143"/>
        <v>0</v>
      </c>
    </row>
    <row r="4568" spans="1:12">
      <c r="A4568" t="s">
        <v>6287</v>
      </c>
      <c r="B4568" t="s">
        <v>5</v>
      </c>
      <c r="C4568" t="s">
        <v>1740</v>
      </c>
      <c r="D4568" t="s">
        <v>7016</v>
      </c>
      <c r="E4568" t="s">
        <v>1710</v>
      </c>
      <c r="H4568" t="str">
        <f>INDEX('Vensim Variables'!$B:$B,MATCH(EPS!$B4568,'Vensim Variables'!$A:$A,0))</f>
        <v>g pollutant</v>
      </c>
      <c r="I4568" t="str">
        <f t="shared" si="142"/>
        <v>SOx</v>
      </c>
      <c r="J4568">
        <f>INDEX(NoSettings!$C:$C,MATCH(EPS!$A4568,NoSettings!$A:$A,0))</f>
        <v>530574000</v>
      </c>
      <c r="K4568" s="109">
        <f>INDEX(GWP!$C$2:$C$13,MATCH(EPS!I4568,GWP!$B$2:$B$13,0))</f>
        <v>0</v>
      </c>
      <c r="L4568" s="5">
        <f t="shared" si="143"/>
        <v>0</v>
      </c>
    </row>
    <row r="4569" spans="1:12">
      <c r="A4569" t="s">
        <v>6288</v>
      </c>
      <c r="B4569" t="s">
        <v>5</v>
      </c>
      <c r="C4569" t="s">
        <v>1740</v>
      </c>
      <c r="D4569" t="s">
        <v>7016</v>
      </c>
      <c r="E4569" t="s">
        <v>1711</v>
      </c>
      <c r="H4569" t="str">
        <f>INDEX('Vensim Variables'!$B:$B,MATCH(EPS!$B4569,'Vensim Variables'!$A:$A,0))</f>
        <v>g pollutant</v>
      </c>
      <c r="I4569" t="str">
        <f t="shared" si="142"/>
        <v>BC</v>
      </c>
      <c r="J4569">
        <f>INDEX(NoSettings!$C:$C,MATCH(EPS!$A4569,NoSettings!$A:$A,0))</f>
        <v>9425710</v>
      </c>
      <c r="K4569" s="109">
        <f>INDEX(GWP!$C$2:$C$13,MATCH(EPS!I4569,GWP!$B$2:$B$13,0))</f>
        <v>345</v>
      </c>
      <c r="L4569" s="5">
        <f t="shared" si="143"/>
        <v>3.2518699499999998E-3</v>
      </c>
    </row>
    <row r="4570" spans="1:12">
      <c r="A4570" t="s">
        <v>6289</v>
      </c>
      <c r="B4570" t="s">
        <v>5</v>
      </c>
      <c r="C4570" t="s">
        <v>1740</v>
      </c>
      <c r="D4570" t="s">
        <v>7016</v>
      </c>
      <c r="E4570" t="s">
        <v>1712</v>
      </c>
      <c r="H4570" t="str">
        <f>INDEX('Vensim Variables'!$B:$B,MATCH(EPS!$B4570,'Vensim Variables'!$A:$A,0))</f>
        <v>g pollutant</v>
      </c>
      <c r="I4570" t="str">
        <f t="shared" si="142"/>
        <v>OC</v>
      </c>
      <c r="J4570">
        <f>INDEX(NoSettings!$C:$C,MATCH(EPS!$A4570,NoSettings!$A:$A,0))</f>
        <v>45689000</v>
      </c>
      <c r="K4570" s="109">
        <f>INDEX(GWP!$C$2:$C$13,MATCH(EPS!I4570,GWP!$B$2:$B$13,0))</f>
        <v>-46</v>
      </c>
      <c r="L4570" s="5">
        <f t="shared" si="143"/>
        <v>-2.1016939999999999E-3</v>
      </c>
    </row>
    <row r="4571" spans="1:12">
      <c r="A4571" t="s">
        <v>6290</v>
      </c>
      <c r="B4571" t="s">
        <v>5</v>
      </c>
      <c r="C4571" t="s">
        <v>1740</v>
      </c>
      <c r="D4571" t="s">
        <v>7016</v>
      </c>
      <c r="E4571" t="s">
        <v>1713</v>
      </c>
      <c r="H4571" t="str">
        <f>INDEX('Vensim Variables'!$B:$B,MATCH(EPS!$B4571,'Vensim Variables'!$A:$A,0))</f>
        <v>g pollutant</v>
      </c>
      <c r="I4571" t="str">
        <f t="shared" si="142"/>
        <v>CH4</v>
      </c>
      <c r="J4571">
        <f>INDEX(NoSettings!$C:$C,MATCH(EPS!$A4571,NoSettings!$A:$A,0))</f>
        <v>21701600</v>
      </c>
      <c r="K4571" s="109">
        <f>INDEX(GWP!$C$2:$C$13,MATCH(EPS!I4571,GWP!$B$2:$B$13,0))</f>
        <v>28</v>
      </c>
      <c r="L4571" s="5">
        <f t="shared" si="143"/>
        <v>6.0764480000000001E-4</v>
      </c>
    </row>
    <row r="4572" spans="1:12">
      <c r="A4572" t="s">
        <v>6291</v>
      </c>
      <c r="B4572" t="s">
        <v>5</v>
      </c>
      <c r="C4572" t="s">
        <v>1740</v>
      </c>
      <c r="D4572" t="s">
        <v>7016</v>
      </c>
      <c r="E4572" t="s">
        <v>1714</v>
      </c>
      <c r="H4572" t="str">
        <f>INDEX('Vensim Variables'!$B:$B,MATCH(EPS!$B4572,'Vensim Variables'!$A:$A,0))</f>
        <v>g pollutant</v>
      </c>
      <c r="I4572" t="str">
        <f t="shared" si="142"/>
        <v>N2O</v>
      </c>
      <c r="J4572">
        <f>INDEX(NoSettings!$C:$C,MATCH(EPS!$A4572,NoSettings!$A:$A,0))</f>
        <v>4340310</v>
      </c>
      <c r="K4572" s="109">
        <f>INDEX(GWP!$C$2:$C$13,MATCH(EPS!I4572,GWP!$B$2:$B$13,0))</f>
        <v>265</v>
      </c>
      <c r="L4572" s="5">
        <f t="shared" si="143"/>
        <v>1.1501821500000001E-3</v>
      </c>
    </row>
    <row r="4573" spans="1:12">
      <c r="A4573" t="s">
        <v>6292</v>
      </c>
      <c r="B4573" t="s">
        <v>5</v>
      </c>
      <c r="C4573" t="s">
        <v>1740</v>
      </c>
      <c r="D4573" t="s">
        <v>7016</v>
      </c>
      <c r="E4573" t="s">
        <v>1715</v>
      </c>
      <c r="H4573" t="str">
        <f>INDEX('Vensim Variables'!$B:$B,MATCH(EPS!$B4573,'Vensim Variables'!$A:$A,0))</f>
        <v>g pollutant</v>
      </c>
      <c r="I4573" t="str">
        <f t="shared" si="142"/>
        <v>F gases</v>
      </c>
      <c r="J4573">
        <f>INDEX(NoSettings!$C:$C,MATCH(EPS!$A4573,NoSettings!$A:$A,0))</f>
        <v>0</v>
      </c>
      <c r="K4573" s="109">
        <f>INDEX(GWP!$C$2:$C$13,MATCH(EPS!I4573,GWP!$B$2:$B$13,0))</f>
        <v>1</v>
      </c>
      <c r="L4573" s="5">
        <f t="shared" si="143"/>
        <v>0</v>
      </c>
    </row>
    <row r="4574" spans="1:12">
      <c r="A4574" t="s">
        <v>6293</v>
      </c>
      <c r="B4574" t="s">
        <v>5</v>
      </c>
      <c r="C4574" t="s">
        <v>1740</v>
      </c>
      <c r="D4574" t="s">
        <v>7017</v>
      </c>
      <c r="E4574" t="s">
        <v>1702</v>
      </c>
      <c r="H4574" t="str">
        <f>INDEX('Vensim Variables'!$B:$B,MATCH(EPS!$B4574,'Vensim Variables'!$A:$A,0))</f>
        <v>g pollutant</v>
      </c>
      <c r="I4574" t="str">
        <f t="shared" si="142"/>
        <v>CO2</v>
      </c>
      <c r="J4574">
        <f>INDEX(NoSettings!$C:$C,MATCH(EPS!$A4574,NoSettings!$A:$A,0))</f>
        <v>88256600000</v>
      </c>
      <c r="K4574" s="109">
        <f>INDEX(GWP!$C$2:$C$13,MATCH(EPS!I4574,GWP!$B$2:$B$13,0))</f>
        <v>1</v>
      </c>
      <c r="L4574" s="5">
        <f t="shared" si="143"/>
        <v>8.8256600000000004E-2</v>
      </c>
    </row>
    <row r="4575" spans="1:12">
      <c r="A4575" t="s">
        <v>6294</v>
      </c>
      <c r="B4575" t="s">
        <v>5</v>
      </c>
      <c r="C4575" t="s">
        <v>1740</v>
      </c>
      <c r="D4575" t="s">
        <v>7017</v>
      </c>
      <c r="E4575" t="s">
        <v>1705</v>
      </c>
      <c r="H4575" t="str">
        <f>INDEX('Vensim Variables'!$B:$B,MATCH(EPS!$B4575,'Vensim Variables'!$A:$A,0))</f>
        <v>g pollutant</v>
      </c>
      <c r="I4575" t="str">
        <f t="shared" si="142"/>
        <v>VOC</v>
      </c>
      <c r="J4575">
        <f>INDEX(NoSettings!$C:$C,MATCH(EPS!$A4575,NoSettings!$A:$A,0))</f>
        <v>20951200</v>
      </c>
      <c r="K4575" s="109">
        <f>INDEX(GWP!$C$2:$C$13,MATCH(EPS!I4575,GWP!$B$2:$B$13,0))</f>
        <v>5</v>
      </c>
      <c r="L4575" s="5">
        <f t="shared" si="143"/>
        <v>1.04756E-4</v>
      </c>
    </row>
    <row r="4576" spans="1:12">
      <c r="A4576" t="s">
        <v>6295</v>
      </c>
      <c r="B4576" t="s">
        <v>5</v>
      </c>
      <c r="C4576" t="s">
        <v>1740</v>
      </c>
      <c r="D4576" t="s">
        <v>7017</v>
      </c>
      <c r="E4576" t="s">
        <v>1706</v>
      </c>
      <c r="H4576" t="str">
        <f>INDEX('Vensim Variables'!$B:$B,MATCH(EPS!$B4576,'Vensim Variables'!$A:$A,0))</f>
        <v>g pollutant</v>
      </c>
      <c r="I4576" t="str">
        <f t="shared" si="142"/>
        <v>CO</v>
      </c>
      <c r="J4576">
        <f>INDEX(NoSettings!$C:$C,MATCH(EPS!$A4576,NoSettings!$A:$A,0))</f>
        <v>237180000</v>
      </c>
      <c r="K4576" s="109">
        <f>INDEX(GWP!$C$2:$C$13,MATCH(EPS!I4576,GWP!$B$2:$B$13,0))</f>
        <v>1.8</v>
      </c>
      <c r="L4576" s="5">
        <f t="shared" si="143"/>
        <v>4.2692400000000002E-4</v>
      </c>
    </row>
    <row r="4577" spans="1:12">
      <c r="A4577" t="s">
        <v>6296</v>
      </c>
      <c r="B4577" t="s">
        <v>5</v>
      </c>
      <c r="C4577" t="s">
        <v>1740</v>
      </c>
      <c r="D4577" t="s">
        <v>7017</v>
      </c>
      <c r="E4577" t="s">
        <v>1707</v>
      </c>
      <c r="H4577" t="str">
        <f>INDEX('Vensim Variables'!$B:$B,MATCH(EPS!$B4577,'Vensim Variables'!$A:$A,0))</f>
        <v>g pollutant</v>
      </c>
      <c r="I4577" t="str">
        <f t="shared" si="142"/>
        <v>NOx</v>
      </c>
      <c r="J4577">
        <f>INDEX(NoSettings!$C:$C,MATCH(EPS!$A4577,NoSettings!$A:$A,0))</f>
        <v>141419000</v>
      </c>
      <c r="K4577" s="109">
        <f>INDEX(GWP!$C$2:$C$13,MATCH(EPS!I4577,GWP!$B$2:$B$13,0))</f>
        <v>-8.1999999999999993</v>
      </c>
      <c r="L4577" s="5">
        <f t="shared" si="143"/>
        <v>-1.1596358000000001E-3</v>
      </c>
    </row>
    <row r="4578" spans="1:12">
      <c r="A4578" t="s">
        <v>6297</v>
      </c>
      <c r="B4578" t="s">
        <v>5</v>
      </c>
      <c r="C4578" t="s">
        <v>1740</v>
      </c>
      <c r="D4578" t="s">
        <v>7017</v>
      </c>
      <c r="E4578" t="s">
        <v>1708</v>
      </c>
      <c r="H4578" t="str">
        <f>INDEX('Vensim Variables'!$B:$B,MATCH(EPS!$B4578,'Vensim Variables'!$A:$A,0))</f>
        <v>g pollutant</v>
      </c>
      <c r="I4578" t="str">
        <f t="shared" si="142"/>
        <v>PM10</v>
      </c>
      <c r="J4578">
        <f>INDEX(NoSettings!$C:$C,MATCH(EPS!$A4578,NoSettings!$A:$A,0))</f>
        <v>28869300</v>
      </c>
      <c r="K4578" s="109">
        <f>INDEX(GWP!$C$2:$C$13,MATCH(EPS!I4578,GWP!$B$2:$B$13,0))</f>
        <v>0</v>
      </c>
      <c r="L4578" s="5">
        <f t="shared" si="143"/>
        <v>0</v>
      </c>
    </row>
    <row r="4579" spans="1:12">
      <c r="A4579" t="s">
        <v>6298</v>
      </c>
      <c r="B4579" t="s">
        <v>5</v>
      </c>
      <c r="C4579" t="s">
        <v>1740</v>
      </c>
      <c r="D4579" t="s">
        <v>7017</v>
      </c>
      <c r="E4579" t="s">
        <v>1709</v>
      </c>
      <c r="H4579" t="str">
        <f>INDEX('Vensim Variables'!$B:$B,MATCH(EPS!$B4579,'Vensim Variables'!$A:$A,0))</f>
        <v>g pollutant</v>
      </c>
      <c r="I4579" t="str">
        <f t="shared" si="142"/>
        <v>PM25</v>
      </c>
      <c r="J4579">
        <f>INDEX(NoSettings!$C:$C,MATCH(EPS!$A4579,NoSettings!$A:$A,0))</f>
        <v>24702100</v>
      </c>
      <c r="K4579" s="109">
        <f>INDEX(GWP!$C$2:$C$13,MATCH(EPS!I4579,GWP!$B$2:$B$13,0))</f>
        <v>0</v>
      </c>
      <c r="L4579" s="5">
        <f t="shared" si="143"/>
        <v>0</v>
      </c>
    </row>
    <row r="4580" spans="1:12">
      <c r="A4580" t="s">
        <v>6299</v>
      </c>
      <c r="B4580" t="s">
        <v>5</v>
      </c>
      <c r="C4580" t="s">
        <v>1740</v>
      </c>
      <c r="D4580" t="s">
        <v>7017</v>
      </c>
      <c r="E4580" t="s">
        <v>1710</v>
      </c>
      <c r="H4580" t="str">
        <f>INDEX('Vensim Variables'!$B:$B,MATCH(EPS!$B4580,'Vensim Variables'!$A:$A,0))</f>
        <v>g pollutant</v>
      </c>
      <c r="I4580" t="str">
        <f t="shared" si="142"/>
        <v>SOx</v>
      </c>
      <c r="J4580">
        <f>INDEX(NoSettings!$C:$C,MATCH(EPS!$A4580,NoSettings!$A:$A,0))</f>
        <v>105325000</v>
      </c>
      <c r="K4580" s="109">
        <f>INDEX(GWP!$C$2:$C$13,MATCH(EPS!I4580,GWP!$B$2:$B$13,0))</f>
        <v>0</v>
      </c>
      <c r="L4580" s="5">
        <f t="shared" si="143"/>
        <v>0</v>
      </c>
    </row>
    <row r="4581" spans="1:12">
      <c r="A4581" t="s">
        <v>6300</v>
      </c>
      <c r="B4581" t="s">
        <v>5</v>
      </c>
      <c r="C4581" t="s">
        <v>1740</v>
      </c>
      <c r="D4581" t="s">
        <v>7017</v>
      </c>
      <c r="E4581" t="s">
        <v>1711</v>
      </c>
      <c r="H4581" t="str">
        <f>INDEX('Vensim Variables'!$B:$B,MATCH(EPS!$B4581,'Vensim Variables'!$A:$A,0))</f>
        <v>g pollutant</v>
      </c>
      <c r="I4581" t="str">
        <f t="shared" si="142"/>
        <v>BC</v>
      </c>
      <c r="J4581">
        <f>INDEX(NoSettings!$C:$C,MATCH(EPS!$A4581,NoSettings!$A:$A,0))</f>
        <v>1871110</v>
      </c>
      <c r="K4581" s="109">
        <f>INDEX(GWP!$C$2:$C$13,MATCH(EPS!I4581,GWP!$B$2:$B$13,0))</f>
        <v>345</v>
      </c>
      <c r="L4581" s="5">
        <f t="shared" si="143"/>
        <v>6.4553294999999998E-4</v>
      </c>
    </row>
    <row r="4582" spans="1:12">
      <c r="A4582" t="s">
        <v>6301</v>
      </c>
      <c r="B4582" t="s">
        <v>5</v>
      </c>
      <c r="C4582" t="s">
        <v>1740</v>
      </c>
      <c r="D4582" t="s">
        <v>7017</v>
      </c>
      <c r="E4582" t="s">
        <v>1712</v>
      </c>
      <c r="H4582" t="str">
        <f>INDEX('Vensim Variables'!$B:$B,MATCH(EPS!$B4582,'Vensim Variables'!$A:$A,0))</f>
        <v>g pollutant</v>
      </c>
      <c r="I4582" t="str">
        <f t="shared" si="142"/>
        <v>OC</v>
      </c>
      <c r="J4582">
        <f>INDEX(NoSettings!$C:$C,MATCH(EPS!$A4582,NoSettings!$A:$A,0))</f>
        <v>9069780</v>
      </c>
      <c r="K4582" s="109">
        <f>INDEX(GWP!$C$2:$C$13,MATCH(EPS!I4582,GWP!$B$2:$B$13,0))</f>
        <v>-46</v>
      </c>
      <c r="L4582" s="5">
        <f t="shared" si="143"/>
        <v>-4.1720987999999999E-4</v>
      </c>
    </row>
    <row r="4583" spans="1:12">
      <c r="A4583" t="s">
        <v>6302</v>
      </c>
      <c r="B4583" t="s">
        <v>5</v>
      </c>
      <c r="C4583" t="s">
        <v>1740</v>
      </c>
      <c r="D4583" t="s">
        <v>7017</v>
      </c>
      <c r="E4583" t="s">
        <v>1713</v>
      </c>
      <c r="H4583" t="str">
        <f>INDEX('Vensim Variables'!$B:$B,MATCH(EPS!$B4583,'Vensim Variables'!$A:$A,0))</f>
        <v>g pollutant</v>
      </c>
      <c r="I4583" t="str">
        <f t="shared" si="142"/>
        <v>CH4</v>
      </c>
      <c r="J4583">
        <f>INDEX(NoSettings!$C:$C,MATCH(EPS!$A4583,NoSettings!$A:$A,0))</f>
        <v>4308000</v>
      </c>
      <c r="K4583" s="109">
        <f>INDEX(GWP!$C$2:$C$13,MATCH(EPS!I4583,GWP!$B$2:$B$13,0))</f>
        <v>28</v>
      </c>
      <c r="L4583" s="5">
        <f t="shared" si="143"/>
        <v>1.20624E-4</v>
      </c>
    </row>
    <row r="4584" spans="1:12">
      <c r="A4584" t="s">
        <v>6303</v>
      </c>
      <c r="B4584" t="s">
        <v>5</v>
      </c>
      <c r="C4584" t="s">
        <v>1740</v>
      </c>
      <c r="D4584" t="s">
        <v>7017</v>
      </c>
      <c r="E4584" t="s">
        <v>1714</v>
      </c>
      <c r="H4584" t="str">
        <f>INDEX('Vensim Variables'!$B:$B,MATCH(EPS!$B4584,'Vensim Variables'!$A:$A,0))</f>
        <v>g pollutant</v>
      </c>
      <c r="I4584" t="str">
        <f t="shared" si="142"/>
        <v>N2O</v>
      </c>
      <c r="J4584">
        <f>INDEX(NoSettings!$C:$C,MATCH(EPS!$A4584,NoSettings!$A:$A,0))</f>
        <v>861600</v>
      </c>
      <c r="K4584" s="109">
        <f>INDEX(GWP!$C$2:$C$13,MATCH(EPS!I4584,GWP!$B$2:$B$13,0))</f>
        <v>265</v>
      </c>
      <c r="L4584" s="5">
        <f t="shared" si="143"/>
        <v>2.2832399999999999E-4</v>
      </c>
    </row>
    <row r="4585" spans="1:12">
      <c r="A4585" t="s">
        <v>6304</v>
      </c>
      <c r="B4585" t="s">
        <v>5</v>
      </c>
      <c r="C4585" t="s">
        <v>1740</v>
      </c>
      <c r="D4585" t="s">
        <v>7017</v>
      </c>
      <c r="E4585" t="s">
        <v>1715</v>
      </c>
      <c r="H4585" t="str">
        <f>INDEX('Vensim Variables'!$B:$B,MATCH(EPS!$B4585,'Vensim Variables'!$A:$A,0))</f>
        <v>g pollutant</v>
      </c>
      <c r="I4585" t="str">
        <f t="shared" si="142"/>
        <v>F gases</v>
      </c>
      <c r="J4585">
        <f>INDEX(NoSettings!$C:$C,MATCH(EPS!$A4585,NoSettings!$A:$A,0))</f>
        <v>0</v>
      </c>
      <c r="K4585" s="109">
        <f>INDEX(GWP!$C$2:$C$13,MATCH(EPS!I4585,GWP!$B$2:$B$13,0))</f>
        <v>1</v>
      </c>
      <c r="L4585" s="5">
        <f t="shared" si="143"/>
        <v>0</v>
      </c>
    </row>
    <row r="4586" spans="1:12">
      <c r="A4586" t="s">
        <v>6305</v>
      </c>
      <c r="B4586" t="s">
        <v>5</v>
      </c>
      <c r="C4586" t="s">
        <v>1740</v>
      </c>
      <c r="D4586" t="s">
        <v>7018</v>
      </c>
      <c r="E4586" t="s">
        <v>1702</v>
      </c>
      <c r="H4586" t="str">
        <f>INDEX('Vensim Variables'!$B:$B,MATCH(EPS!$B4586,'Vensim Variables'!$A:$A,0))</f>
        <v>g pollutant</v>
      </c>
      <c r="I4586" t="str">
        <f t="shared" si="142"/>
        <v>CO2</v>
      </c>
      <c r="J4586">
        <f>INDEX(NoSettings!$C:$C,MATCH(EPS!$A4586,NoSettings!$A:$A,0))</f>
        <v>134939000000</v>
      </c>
      <c r="K4586" s="109">
        <f>INDEX(GWP!$C$2:$C$13,MATCH(EPS!I4586,GWP!$B$2:$B$13,0))</f>
        <v>1</v>
      </c>
      <c r="L4586" s="5">
        <f t="shared" si="143"/>
        <v>0.134939</v>
      </c>
    </row>
    <row r="4587" spans="1:12">
      <c r="A4587" t="s">
        <v>6306</v>
      </c>
      <c r="B4587" t="s">
        <v>5</v>
      </c>
      <c r="C4587" t="s">
        <v>1740</v>
      </c>
      <c r="D4587" t="s">
        <v>7018</v>
      </c>
      <c r="E4587" t="s">
        <v>1705</v>
      </c>
      <c r="H4587" t="str">
        <f>INDEX('Vensim Variables'!$B:$B,MATCH(EPS!$B4587,'Vensim Variables'!$A:$A,0))</f>
        <v>g pollutant</v>
      </c>
      <c r="I4587" t="str">
        <f t="shared" si="142"/>
        <v>VOC</v>
      </c>
      <c r="J4587">
        <f>INDEX(NoSettings!$C:$C,MATCH(EPS!$A4587,NoSettings!$A:$A,0))</f>
        <v>32033200</v>
      </c>
      <c r="K4587" s="109">
        <f>INDEX(GWP!$C$2:$C$13,MATCH(EPS!I4587,GWP!$B$2:$B$13,0))</f>
        <v>5</v>
      </c>
      <c r="L4587" s="5">
        <f t="shared" si="143"/>
        <v>1.60166E-4</v>
      </c>
    </row>
    <row r="4588" spans="1:12">
      <c r="A4588" t="s">
        <v>6307</v>
      </c>
      <c r="B4588" t="s">
        <v>5</v>
      </c>
      <c r="C4588" t="s">
        <v>1740</v>
      </c>
      <c r="D4588" t="s">
        <v>7018</v>
      </c>
      <c r="E4588" t="s">
        <v>1706</v>
      </c>
      <c r="H4588" t="str">
        <f>INDEX('Vensim Variables'!$B:$B,MATCH(EPS!$B4588,'Vensim Variables'!$A:$A,0))</f>
        <v>g pollutant</v>
      </c>
      <c r="I4588" t="str">
        <f t="shared" si="142"/>
        <v>CO</v>
      </c>
      <c r="J4588">
        <f>INDEX(NoSettings!$C:$C,MATCH(EPS!$A4588,NoSettings!$A:$A,0))</f>
        <v>362634000</v>
      </c>
      <c r="K4588" s="109">
        <f>INDEX(GWP!$C$2:$C$13,MATCH(EPS!I4588,GWP!$B$2:$B$13,0))</f>
        <v>1.8</v>
      </c>
      <c r="L4588" s="5">
        <f t="shared" si="143"/>
        <v>6.5274120000000004E-4</v>
      </c>
    </row>
    <row r="4589" spans="1:12">
      <c r="A4589" t="s">
        <v>6308</v>
      </c>
      <c r="B4589" t="s">
        <v>5</v>
      </c>
      <c r="C4589" t="s">
        <v>1740</v>
      </c>
      <c r="D4589" t="s">
        <v>7018</v>
      </c>
      <c r="E4589" t="s">
        <v>1707</v>
      </c>
      <c r="H4589" t="str">
        <f>INDEX('Vensim Variables'!$B:$B,MATCH(EPS!$B4589,'Vensim Variables'!$A:$A,0))</f>
        <v>g pollutant</v>
      </c>
      <c r="I4589" t="str">
        <f t="shared" si="142"/>
        <v>NOx</v>
      </c>
      <c r="J4589">
        <f>INDEX(NoSettings!$C:$C,MATCH(EPS!$A4589,NoSettings!$A:$A,0))</f>
        <v>216221000</v>
      </c>
      <c r="K4589" s="109">
        <f>INDEX(GWP!$C$2:$C$13,MATCH(EPS!I4589,GWP!$B$2:$B$13,0))</f>
        <v>-8.1999999999999993</v>
      </c>
      <c r="L4589" s="5">
        <f t="shared" si="143"/>
        <v>-1.7730121999999997E-3</v>
      </c>
    </row>
    <row r="4590" spans="1:12">
      <c r="A4590" t="s">
        <v>6309</v>
      </c>
      <c r="B4590" t="s">
        <v>5</v>
      </c>
      <c r="C4590" t="s">
        <v>1740</v>
      </c>
      <c r="D4590" t="s">
        <v>7018</v>
      </c>
      <c r="E4590" t="s">
        <v>1708</v>
      </c>
      <c r="H4590" t="str">
        <f>INDEX('Vensim Variables'!$B:$B,MATCH(EPS!$B4590,'Vensim Variables'!$A:$A,0))</f>
        <v>g pollutant</v>
      </c>
      <c r="I4590" t="str">
        <f t="shared" si="142"/>
        <v>PM10</v>
      </c>
      <c r="J4590">
        <f>INDEX(NoSettings!$C:$C,MATCH(EPS!$A4590,NoSettings!$A:$A,0))</f>
        <v>44139500</v>
      </c>
      <c r="K4590" s="109">
        <f>INDEX(GWP!$C$2:$C$13,MATCH(EPS!I4590,GWP!$B$2:$B$13,0))</f>
        <v>0</v>
      </c>
      <c r="L4590" s="5">
        <f t="shared" si="143"/>
        <v>0</v>
      </c>
    </row>
    <row r="4591" spans="1:12">
      <c r="A4591" t="s">
        <v>6310</v>
      </c>
      <c r="B4591" t="s">
        <v>5</v>
      </c>
      <c r="C4591" t="s">
        <v>1740</v>
      </c>
      <c r="D4591" t="s">
        <v>7018</v>
      </c>
      <c r="E4591" t="s">
        <v>1709</v>
      </c>
      <c r="H4591" t="str">
        <f>INDEX('Vensim Variables'!$B:$B,MATCH(EPS!$B4591,'Vensim Variables'!$A:$A,0))</f>
        <v>g pollutant</v>
      </c>
      <c r="I4591" t="str">
        <f t="shared" si="142"/>
        <v>PM25</v>
      </c>
      <c r="J4591">
        <f>INDEX(NoSettings!$C:$C,MATCH(EPS!$A4591,NoSettings!$A:$A,0))</f>
        <v>37768000</v>
      </c>
      <c r="K4591" s="109">
        <f>INDEX(GWP!$C$2:$C$13,MATCH(EPS!I4591,GWP!$B$2:$B$13,0))</f>
        <v>0</v>
      </c>
      <c r="L4591" s="5">
        <f t="shared" si="143"/>
        <v>0</v>
      </c>
    </row>
    <row r="4592" spans="1:12">
      <c r="A4592" t="s">
        <v>6311</v>
      </c>
      <c r="B4592" t="s">
        <v>5</v>
      </c>
      <c r="C4592" t="s">
        <v>1740</v>
      </c>
      <c r="D4592" t="s">
        <v>7018</v>
      </c>
      <c r="E4592" t="s">
        <v>1710</v>
      </c>
      <c r="H4592" t="str">
        <f>INDEX('Vensim Variables'!$B:$B,MATCH(EPS!$B4592,'Vensim Variables'!$A:$A,0))</f>
        <v>g pollutant</v>
      </c>
      <c r="I4592" t="str">
        <f t="shared" si="142"/>
        <v>SOx</v>
      </c>
      <c r="J4592">
        <f>INDEX(NoSettings!$C:$C,MATCH(EPS!$A4592,NoSettings!$A:$A,0))</f>
        <v>161036000</v>
      </c>
      <c r="K4592" s="109">
        <f>INDEX(GWP!$C$2:$C$13,MATCH(EPS!I4592,GWP!$B$2:$B$13,0))</f>
        <v>0</v>
      </c>
      <c r="L4592" s="5">
        <f t="shared" si="143"/>
        <v>0</v>
      </c>
    </row>
    <row r="4593" spans="1:12">
      <c r="A4593" t="s">
        <v>6312</v>
      </c>
      <c r="B4593" t="s">
        <v>5</v>
      </c>
      <c r="C4593" t="s">
        <v>1740</v>
      </c>
      <c r="D4593" t="s">
        <v>7018</v>
      </c>
      <c r="E4593" t="s">
        <v>1711</v>
      </c>
      <c r="H4593" t="str">
        <f>INDEX('Vensim Variables'!$B:$B,MATCH(EPS!$B4593,'Vensim Variables'!$A:$A,0))</f>
        <v>g pollutant</v>
      </c>
      <c r="I4593" t="str">
        <f t="shared" si="142"/>
        <v>BC</v>
      </c>
      <c r="J4593">
        <f>INDEX(NoSettings!$C:$C,MATCH(EPS!$A4593,NoSettings!$A:$A,0))</f>
        <v>2860810</v>
      </c>
      <c r="K4593" s="109">
        <f>INDEX(GWP!$C$2:$C$13,MATCH(EPS!I4593,GWP!$B$2:$B$13,0))</f>
        <v>345</v>
      </c>
      <c r="L4593" s="5">
        <f t="shared" si="143"/>
        <v>9.8697944999999996E-4</v>
      </c>
    </row>
    <row r="4594" spans="1:12">
      <c r="A4594" t="s">
        <v>6313</v>
      </c>
      <c r="B4594" t="s">
        <v>5</v>
      </c>
      <c r="C4594" t="s">
        <v>1740</v>
      </c>
      <c r="D4594" t="s">
        <v>7018</v>
      </c>
      <c r="E4594" t="s">
        <v>1712</v>
      </c>
      <c r="H4594" t="str">
        <f>INDEX('Vensim Variables'!$B:$B,MATCH(EPS!$B4594,'Vensim Variables'!$A:$A,0))</f>
        <v>g pollutant</v>
      </c>
      <c r="I4594" t="str">
        <f t="shared" si="142"/>
        <v>OC</v>
      </c>
      <c r="J4594">
        <f>INDEX(NoSettings!$C:$C,MATCH(EPS!$A4594,NoSettings!$A:$A,0))</f>
        <v>13867200</v>
      </c>
      <c r="K4594" s="109">
        <f>INDEX(GWP!$C$2:$C$13,MATCH(EPS!I4594,GWP!$B$2:$B$13,0))</f>
        <v>-46</v>
      </c>
      <c r="L4594" s="5">
        <f t="shared" si="143"/>
        <v>-6.3789119999999998E-4</v>
      </c>
    </row>
    <row r="4595" spans="1:12">
      <c r="A4595" t="s">
        <v>6314</v>
      </c>
      <c r="B4595" t="s">
        <v>5</v>
      </c>
      <c r="C4595" t="s">
        <v>1740</v>
      </c>
      <c r="D4595" t="s">
        <v>7018</v>
      </c>
      <c r="E4595" t="s">
        <v>1713</v>
      </c>
      <c r="H4595" t="str">
        <f>INDEX('Vensim Variables'!$B:$B,MATCH(EPS!$B4595,'Vensim Variables'!$A:$A,0))</f>
        <v>g pollutant</v>
      </c>
      <c r="I4595" t="str">
        <f t="shared" si="142"/>
        <v>CH4</v>
      </c>
      <c r="J4595">
        <f>INDEX(NoSettings!$C:$C,MATCH(EPS!$A4595,NoSettings!$A:$A,0))</f>
        <v>6586680</v>
      </c>
      <c r="K4595" s="109">
        <f>INDEX(GWP!$C$2:$C$13,MATCH(EPS!I4595,GWP!$B$2:$B$13,0))</f>
        <v>28</v>
      </c>
      <c r="L4595" s="5">
        <f t="shared" si="143"/>
        <v>1.8442704E-4</v>
      </c>
    </row>
    <row r="4596" spans="1:12">
      <c r="A4596" t="s">
        <v>6315</v>
      </c>
      <c r="B4596" t="s">
        <v>5</v>
      </c>
      <c r="C4596" t="s">
        <v>1740</v>
      </c>
      <c r="D4596" t="s">
        <v>7018</v>
      </c>
      <c r="E4596" t="s">
        <v>1714</v>
      </c>
      <c r="H4596" t="str">
        <f>INDEX('Vensim Variables'!$B:$B,MATCH(EPS!$B4596,'Vensim Variables'!$A:$A,0))</f>
        <v>g pollutant</v>
      </c>
      <c r="I4596" t="str">
        <f t="shared" si="142"/>
        <v>N2O</v>
      </c>
      <c r="J4596">
        <f>INDEX(NoSettings!$C:$C,MATCH(EPS!$A4596,NoSettings!$A:$A,0))</f>
        <v>1317340</v>
      </c>
      <c r="K4596" s="109">
        <f>INDEX(GWP!$C$2:$C$13,MATCH(EPS!I4596,GWP!$B$2:$B$13,0))</f>
        <v>265</v>
      </c>
      <c r="L4596" s="5">
        <f t="shared" si="143"/>
        <v>3.4909509999999998E-4</v>
      </c>
    </row>
    <row r="4597" spans="1:12">
      <c r="A4597" t="s">
        <v>6316</v>
      </c>
      <c r="B4597" t="s">
        <v>5</v>
      </c>
      <c r="C4597" t="s">
        <v>1740</v>
      </c>
      <c r="D4597" t="s">
        <v>7018</v>
      </c>
      <c r="E4597" t="s">
        <v>1715</v>
      </c>
      <c r="H4597" t="str">
        <f>INDEX('Vensim Variables'!$B:$B,MATCH(EPS!$B4597,'Vensim Variables'!$A:$A,0))</f>
        <v>g pollutant</v>
      </c>
      <c r="I4597" t="str">
        <f t="shared" si="142"/>
        <v>F gases</v>
      </c>
      <c r="J4597">
        <f>INDEX(NoSettings!$C:$C,MATCH(EPS!$A4597,NoSettings!$A:$A,0))</f>
        <v>0</v>
      </c>
      <c r="K4597" s="109">
        <f>INDEX(GWP!$C$2:$C$13,MATCH(EPS!I4597,GWP!$B$2:$B$13,0))</f>
        <v>1</v>
      </c>
      <c r="L4597" s="5">
        <f t="shared" si="143"/>
        <v>0</v>
      </c>
    </row>
    <row r="4598" spans="1:12">
      <c r="A4598" t="s">
        <v>6317</v>
      </c>
      <c r="B4598" t="s">
        <v>5</v>
      </c>
      <c r="C4598" t="s">
        <v>1740</v>
      </c>
      <c r="D4598" t="s">
        <v>7019</v>
      </c>
      <c r="E4598" t="s">
        <v>1702</v>
      </c>
      <c r="H4598" t="str">
        <f>INDEX('Vensim Variables'!$B:$B,MATCH(EPS!$B4598,'Vensim Variables'!$A:$A,0))</f>
        <v>g pollutant</v>
      </c>
      <c r="I4598" t="str">
        <f t="shared" si="142"/>
        <v>CO2</v>
      </c>
      <c r="J4598">
        <f>INDEX(NoSettings!$C:$C,MATCH(EPS!$A4598,NoSettings!$A:$A,0))</f>
        <v>217675000000</v>
      </c>
      <c r="K4598" s="109">
        <f>INDEX(GWP!$C$2:$C$13,MATCH(EPS!I4598,GWP!$B$2:$B$13,0))</f>
        <v>1</v>
      </c>
      <c r="L4598" s="5">
        <f t="shared" si="143"/>
        <v>0.21767500000000001</v>
      </c>
    </row>
    <row r="4599" spans="1:12">
      <c r="A4599" t="s">
        <v>6318</v>
      </c>
      <c r="B4599" t="s">
        <v>5</v>
      </c>
      <c r="C4599" t="s">
        <v>1740</v>
      </c>
      <c r="D4599" t="s">
        <v>7019</v>
      </c>
      <c r="E4599" t="s">
        <v>1705</v>
      </c>
      <c r="H4599" t="str">
        <f>INDEX('Vensim Variables'!$B:$B,MATCH(EPS!$B4599,'Vensim Variables'!$A:$A,0))</f>
        <v>g pollutant</v>
      </c>
      <c r="I4599" t="str">
        <f t="shared" si="142"/>
        <v>VOC</v>
      </c>
      <c r="J4599">
        <f>INDEX(NoSettings!$C:$C,MATCH(EPS!$A4599,NoSettings!$A:$A,0))</f>
        <v>51673800</v>
      </c>
      <c r="K4599" s="109">
        <f>INDEX(GWP!$C$2:$C$13,MATCH(EPS!I4599,GWP!$B$2:$B$13,0))</f>
        <v>5</v>
      </c>
      <c r="L4599" s="5">
        <f t="shared" si="143"/>
        <v>2.5836899999999999E-4</v>
      </c>
    </row>
    <row r="4600" spans="1:12">
      <c r="A4600" t="s">
        <v>6319</v>
      </c>
      <c r="B4600" t="s">
        <v>5</v>
      </c>
      <c r="C4600" t="s">
        <v>1740</v>
      </c>
      <c r="D4600" t="s">
        <v>7019</v>
      </c>
      <c r="E4600" t="s">
        <v>1706</v>
      </c>
      <c r="H4600" t="str">
        <f>INDEX('Vensim Variables'!$B:$B,MATCH(EPS!$B4600,'Vensim Variables'!$A:$A,0))</f>
        <v>g pollutant</v>
      </c>
      <c r="I4600" t="str">
        <f t="shared" si="142"/>
        <v>CO</v>
      </c>
      <c r="J4600">
        <f>INDEX(NoSettings!$C:$C,MATCH(EPS!$A4600,NoSettings!$A:$A,0))</f>
        <v>584977000</v>
      </c>
      <c r="K4600" s="109">
        <f>INDEX(GWP!$C$2:$C$13,MATCH(EPS!I4600,GWP!$B$2:$B$13,0))</f>
        <v>1.8</v>
      </c>
      <c r="L4600" s="5">
        <f t="shared" si="143"/>
        <v>1.0529586000000001E-3</v>
      </c>
    </row>
    <row r="4601" spans="1:12">
      <c r="A4601" t="s">
        <v>6320</v>
      </c>
      <c r="B4601" t="s">
        <v>5</v>
      </c>
      <c r="C4601" t="s">
        <v>1740</v>
      </c>
      <c r="D4601" t="s">
        <v>7019</v>
      </c>
      <c r="E4601" t="s">
        <v>1707</v>
      </c>
      <c r="H4601" t="str">
        <f>INDEX('Vensim Variables'!$B:$B,MATCH(EPS!$B4601,'Vensim Variables'!$A:$A,0))</f>
        <v>g pollutant</v>
      </c>
      <c r="I4601" t="str">
        <f t="shared" si="142"/>
        <v>NOx</v>
      </c>
      <c r="J4601">
        <f>INDEX(NoSettings!$C:$C,MATCH(EPS!$A4601,NoSettings!$A:$A,0))</f>
        <v>348793000</v>
      </c>
      <c r="K4601" s="109">
        <f>INDEX(GWP!$C$2:$C$13,MATCH(EPS!I4601,GWP!$B$2:$B$13,0))</f>
        <v>-8.1999999999999993</v>
      </c>
      <c r="L4601" s="5">
        <f t="shared" si="143"/>
        <v>-2.8601025999999996E-3</v>
      </c>
    </row>
    <row r="4602" spans="1:12">
      <c r="A4602" t="s">
        <v>6321</v>
      </c>
      <c r="B4602" t="s">
        <v>5</v>
      </c>
      <c r="C4602" t="s">
        <v>1740</v>
      </c>
      <c r="D4602" t="s">
        <v>7019</v>
      </c>
      <c r="E4602" t="s">
        <v>1708</v>
      </c>
      <c r="H4602" t="str">
        <f>INDEX('Vensim Variables'!$B:$B,MATCH(EPS!$B4602,'Vensim Variables'!$A:$A,0))</f>
        <v>g pollutant</v>
      </c>
      <c r="I4602" t="str">
        <f t="shared" si="142"/>
        <v>PM10</v>
      </c>
      <c r="J4602">
        <f>INDEX(NoSettings!$C:$C,MATCH(EPS!$A4602,NoSettings!$A:$A,0))</f>
        <v>71202900</v>
      </c>
      <c r="K4602" s="109">
        <f>INDEX(GWP!$C$2:$C$13,MATCH(EPS!I4602,GWP!$B$2:$B$13,0))</f>
        <v>0</v>
      </c>
      <c r="L4602" s="5">
        <f t="shared" si="143"/>
        <v>0</v>
      </c>
    </row>
    <row r="4603" spans="1:12">
      <c r="A4603" t="s">
        <v>6322</v>
      </c>
      <c r="B4603" t="s">
        <v>5</v>
      </c>
      <c r="C4603" t="s">
        <v>1740</v>
      </c>
      <c r="D4603" t="s">
        <v>7019</v>
      </c>
      <c r="E4603" t="s">
        <v>1709</v>
      </c>
      <c r="H4603" t="str">
        <f>INDEX('Vensim Variables'!$B:$B,MATCH(EPS!$B4603,'Vensim Variables'!$A:$A,0))</f>
        <v>g pollutant</v>
      </c>
      <c r="I4603" t="str">
        <f t="shared" si="142"/>
        <v>PM25</v>
      </c>
      <c r="J4603">
        <f>INDEX(NoSettings!$C:$C,MATCH(EPS!$A4603,NoSettings!$A:$A,0))</f>
        <v>60924800</v>
      </c>
      <c r="K4603" s="109">
        <f>INDEX(GWP!$C$2:$C$13,MATCH(EPS!I4603,GWP!$B$2:$B$13,0))</f>
        <v>0</v>
      </c>
      <c r="L4603" s="5">
        <f t="shared" si="143"/>
        <v>0</v>
      </c>
    </row>
    <row r="4604" spans="1:12">
      <c r="A4604" t="s">
        <v>6323</v>
      </c>
      <c r="B4604" t="s">
        <v>5</v>
      </c>
      <c r="C4604" t="s">
        <v>1740</v>
      </c>
      <c r="D4604" t="s">
        <v>7019</v>
      </c>
      <c r="E4604" t="s">
        <v>1710</v>
      </c>
      <c r="H4604" t="str">
        <f>INDEX('Vensim Variables'!$B:$B,MATCH(EPS!$B4604,'Vensim Variables'!$A:$A,0))</f>
        <v>g pollutant</v>
      </c>
      <c r="I4604" t="str">
        <f t="shared" si="142"/>
        <v>SOx</v>
      </c>
      <c r="J4604">
        <f>INDEX(NoSettings!$C:$C,MATCH(EPS!$A4604,NoSettings!$A:$A,0))</f>
        <v>259772000</v>
      </c>
      <c r="K4604" s="109">
        <f>INDEX(GWP!$C$2:$C$13,MATCH(EPS!I4604,GWP!$B$2:$B$13,0))</f>
        <v>0</v>
      </c>
      <c r="L4604" s="5">
        <f t="shared" si="143"/>
        <v>0</v>
      </c>
    </row>
    <row r="4605" spans="1:12">
      <c r="A4605" t="s">
        <v>6324</v>
      </c>
      <c r="B4605" t="s">
        <v>5</v>
      </c>
      <c r="C4605" t="s">
        <v>1740</v>
      </c>
      <c r="D4605" t="s">
        <v>7019</v>
      </c>
      <c r="E4605" t="s">
        <v>1711</v>
      </c>
      <c r="H4605" t="str">
        <f>INDEX('Vensim Variables'!$B:$B,MATCH(EPS!$B4605,'Vensim Variables'!$A:$A,0))</f>
        <v>g pollutant</v>
      </c>
      <c r="I4605" t="str">
        <f t="shared" si="142"/>
        <v>BC</v>
      </c>
      <c r="J4605">
        <f>INDEX(NoSettings!$C:$C,MATCH(EPS!$A4605,NoSettings!$A:$A,0))</f>
        <v>4614870</v>
      </c>
      <c r="K4605" s="109">
        <f>INDEX(GWP!$C$2:$C$13,MATCH(EPS!I4605,GWP!$B$2:$B$13,0))</f>
        <v>345</v>
      </c>
      <c r="L4605" s="5">
        <f t="shared" si="143"/>
        <v>1.59213015E-3</v>
      </c>
    </row>
    <row r="4606" spans="1:12">
      <c r="A4606" t="s">
        <v>6325</v>
      </c>
      <c r="B4606" t="s">
        <v>5</v>
      </c>
      <c r="C4606" t="s">
        <v>1740</v>
      </c>
      <c r="D4606" t="s">
        <v>7019</v>
      </c>
      <c r="E4606" t="s">
        <v>1712</v>
      </c>
      <c r="H4606" t="str">
        <f>INDEX('Vensim Variables'!$B:$B,MATCH(EPS!$B4606,'Vensim Variables'!$A:$A,0))</f>
        <v>g pollutant</v>
      </c>
      <c r="I4606" t="str">
        <f t="shared" si="142"/>
        <v>OC</v>
      </c>
      <c r="J4606">
        <f>INDEX(NoSettings!$C:$C,MATCH(EPS!$A4606,NoSettings!$A:$A,0))</f>
        <v>22369600</v>
      </c>
      <c r="K4606" s="109">
        <f>INDEX(GWP!$C$2:$C$13,MATCH(EPS!I4606,GWP!$B$2:$B$13,0))</f>
        <v>-46</v>
      </c>
      <c r="L4606" s="5">
        <f t="shared" si="143"/>
        <v>-1.0290016000000001E-3</v>
      </c>
    </row>
    <row r="4607" spans="1:12">
      <c r="A4607" t="s">
        <v>6326</v>
      </c>
      <c r="B4607" t="s">
        <v>5</v>
      </c>
      <c r="C4607" t="s">
        <v>1740</v>
      </c>
      <c r="D4607" t="s">
        <v>7019</v>
      </c>
      <c r="E4607" t="s">
        <v>1713</v>
      </c>
      <c r="H4607" t="str">
        <f>INDEX('Vensim Variables'!$B:$B,MATCH(EPS!$B4607,'Vensim Variables'!$A:$A,0))</f>
        <v>g pollutant</v>
      </c>
      <c r="I4607" t="str">
        <f t="shared" si="142"/>
        <v>CH4</v>
      </c>
      <c r="J4607">
        <f>INDEX(NoSettings!$C:$C,MATCH(EPS!$A4607,NoSettings!$A:$A,0))</f>
        <v>10625200</v>
      </c>
      <c r="K4607" s="109">
        <f>INDEX(GWP!$C$2:$C$13,MATCH(EPS!I4607,GWP!$B$2:$B$13,0))</f>
        <v>28</v>
      </c>
      <c r="L4607" s="5">
        <f t="shared" si="143"/>
        <v>2.9750559999999998E-4</v>
      </c>
    </row>
    <row r="4608" spans="1:12">
      <c r="A4608" t="s">
        <v>6327</v>
      </c>
      <c r="B4608" t="s">
        <v>5</v>
      </c>
      <c r="C4608" t="s">
        <v>1740</v>
      </c>
      <c r="D4608" t="s">
        <v>7019</v>
      </c>
      <c r="E4608" t="s">
        <v>1714</v>
      </c>
      <c r="H4608" t="str">
        <f>INDEX('Vensim Variables'!$B:$B,MATCH(EPS!$B4608,'Vensim Variables'!$A:$A,0))</f>
        <v>g pollutant</v>
      </c>
      <c r="I4608" t="str">
        <f t="shared" si="142"/>
        <v>N2O</v>
      </c>
      <c r="J4608">
        <f>INDEX(NoSettings!$C:$C,MATCH(EPS!$A4608,NoSettings!$A:$A,0))</f>
        <v>2125040</v>
      </c>
      <c r="K4608" s="109">
        <f>INDEX(GWP!$C$2:$C$13,MATCH(EPS!I4608,GWP!$B$2:$B$13,0))</f>
        <v>265</v>
      </c>
      <c r="L4608" s="5">
        <f t="shared" si="143"/>
        <v>5.6313559999999997E-4</v>
      </c>
    </row>
    <row r="4609" spans="1:12">
      <c r="A4609" t="s">
        <v>6328</v>
      </c>
      <c r="B4609" t="s">
        <v>5</v>
      </c>
      <c r="C4609" t="s">
        <v>1740</v>
      </c>
      <c r="D4609" t="s">
        <v>7019</v>
      </c>
      <c r="E4609" t="s">
        <v>1715</v>
      </c>
      <c r="H4609" t="str">
        <f>INDEX('Vensim Variables'!$B:$B,MATCH(EPS!$B4609,'Vensim Variables'!$A:$A,0))</f>
        <v>g pollutant</v>
      </c>
      <c r="I4609" t="str">
        <f t="shared" si="142"/>
        <v>F gases</v>
      </c>
      <c r="J4609">
        <f>INDEX(NoSettings!$C:$C,MATCH(EPS!$A4609,NoSettings!$A:$A,0))</f>
        <v>0</v>
      </c>
      <c r="K4609" s="109">
        <f>INDEX(GWP!$C$2:$C$13,MATCH(EPS!I4609,GWP!$B$2:$B$13,0))</f>
        <v>1</v>
      </c>
      <c r="L4609" s="5">
        <f t="shared" si="143"/>
        <v>0</v>
      </c>
    </row>
    <row r="4610" spans="1:12">
      <c r="A4610" t="s">
        <v>6329</v>
      </c>
      <c r="B4610" t="s">
        <v>5</v>
      </c>
      <c r="C4610" t="s">
        <v>1740</v>
      </c>
      <c r="D4610" t="s">
        <v>7020</v>
      </c>
      <c r="E4610" t="s">
        <v>1702</v>
      </c>
      <c r="H4610" t="str">
        <f>INDEX('Vensim Variables'!$B:$B,MATCH(EPS!$B4610,'Vensim Variables'!$A:$A,0))</f>
        <v>g pollutant</v>
      </c>
      <c r="I4610" t="str">
        <f t="shared" si="142"/>
        <v>CO2</v>
      </c>
      <c r="J4610">
        <f>INDEX(NoSettings!$C:$C,MATCH(EPS!$A4610,NoSettings!$A:$A,0))</f>
        <v>73144200000</v>
      </c>
      <c r="K4610" s="109">
        <f>INDEX(GWP!$C$2:$C$13,MATCH(EPS!I4610,GWP!$B$2:$B$13,0))</f>
        <v>1</v>
      </c>
      <c r="L4610" s="5">
        <f t="shared" si="143"/>
        <v>7.3144200000000006E-2</v>
      </c>
    </row>
    <row r="4611" spans="1:12">
      <c r="A4611" t="s">
        <v>6330</v>
      </c>
      <c r="B4611" t="s">
        <v>5</v>
      </c>
      <c r="C4611" t="s">
        <v>1740</v>
      </c>
      <c r="D4611" t="s">
        <v>7020</v>
      </c>
      <c r="E4611" t="s">
        <v>1705</v>
      </c>
      <c r="H4611" t="str">
        <f>INDEX('Vensim Variables'!$B:$B,MATCH(EPS!$B4611,'Vensim Variables'!$A:$A,0))</f>
        <v>g pollutant</v>
      </c>
      <c r="I4611" t="str">
        <f t="shared" ref="I4611:I4674" si="144">IF(OR(C4611="CO2",C4611="CH4",C4611="N2O",C4611="F gases",C4611="VOC",C4611="CO",C4611="NOx",C4611="PM10",C4611="PM25",C4611="SOx",C4611="BC",C4611="OC"),C4611,IF(OR(D4611="CO2",D4611="CH4",D4611="N2O",D4611="F gases",D4611="VOC",D4611="CO",D4611="NOx",D4611="PM10",D4611="PM25",D4611="SOx",D4611="BC",D4611="OC"),D4611,IF(OR(E4611="CO2",E4611="CH4",E4611="N2O",E4611="F gases",E4611="VOC",E4611="CO",E4611="NOx",E4611="PM10",E4611="PM25",E4611="SOx",E4611="BC",E4611="OC"),E4611,"NA")))</f>
        <v>VOC</v>
      </c>
      <c r="J4611">
        <f>INDEX(NoSettings!$C:$C,MATCH(EPS!$A4611,NoSettings!$A:$A,0))</f>
        <v>17363700</v>
      </c>
      <c r="K4611" s="109">
        <f>INDEX(GWP!$C$2:$C$13,MATCH(EPS!I4611,GWP!$B$2:$B$13,0))</f>
        <v>5</v>
      </c>
      <c r="L4611" s="5">
        <f t="shared" ref="L4611:L4674" si="145">IF(H4611="g pollutant",K4611*J4611/10^12,IF(H4611="MMTCO2e",J4611,IF(H4611="MWh",J4611,0)))</f>
        <v>8.6818500000000002E-5</v>
      </c>
    </row>
    <row r="4612" spans="1:12">
      <c r="A4612" t="s">
        <v>6331</v>
      </c>
      <c r="B4612" t="s">
        <v>5</v>
      </c>
      <c r="C4612" t="s">
        <v>1740</v>
      </c>
      <c r="D4612" t="s">
        <v>7020</v>
      </c>
      <c r="E4612" t="s">
        <v>1706</v>
      </c>
      <c r="H4612" t="str">
        <f>INDEX('Vensim Variables'!$B:$B,MATCH(EPS!$B4612,'Vensim Variables'!$A:$A,0))</f>
        <v>g pollutant</v>
      </c>
      <c r="I4612" t="str">
        <f t="shared" si="144"/>
        <v>CO</v>
      </c>
      <c r="J4612">
        <f>INDEX(NoSettings!$C:$C,MATCH(EPS!$A4612,NoSettings!$A:$A,0))</f>
        <v>196567000</v>
      </c>
      <c r="K4612" s="109">
        <f>INDEX(GWP!$C$2:$C$13,MATCH(EPS!I4612,GWP!$B$2:$B$13,0))</f>
        <v>1.8</v>
      </c>
      <c r="L4612" s="5">
        <f t="shared" si="145"/>
        <v>3.5382060000000001E-4</v>
      </c>
    </row>
    <row r="4613" spans="1:12">
      <c r="A4613" t="s">
        <v>6332</v>
      </c>
      <c r="B4613" t="s">
        <v>5</v>
      </c>
      <c r="C4613" t="s">
        <v>1740</v>
      </c>
      <c r="D4613" t="s">
        <v>7020</v>
      </c>
      <c r="E4613" t="s">
        <v>1707</v>
      </c>
      <c r="H4613" t="str">
        <f>INDEX('Vensim Variables'!$B:$B,MATCH(EPS!$B4613,'Vensim Variables'!$A:$A,0))</f>
        <v>g pollutant</v>
      </c>
      <c r="I4613" t="str">
        <f t="shared" si="144"/>
        <v>NOx</v>
      </c>
      <c r="J4613">
        <f>INDEX(NoSettings!$C:$C,MATCH(EPS!$A4613,NoSettings!$A:$A,0))</f>
        <v>117203000</v>
      </c>
      <c r="K4613" s="109">
        <f>INDEX(GWP!$C$2:$C$13,MATCH(EPS!I4613,GWP!$B$2:$B$13,0))</f>
        <v>-8.1999999999999993</v>
      </c>
      <c r="L4613" s="5">
        <f t="shared" si="145"/>
        <v>-9.6106459999999985E-4</v>
      </c>
    </row>
    <row r="4614" spans="1:12">
      <c r="A4614" t="s">
        <v>6333</v>
      </c>
      <c r="B4614" t="s">
        <v>5</v>
      </c>
      <c r="C4614" t="s">
        <v>1740</v>
      </c>
      <c r="D4614" t="s">
        <v>7020</v>
      </c>
      <c r="E4614" t="s">
        <v>1708</v>
      </c>
      <c r="H4614" t="str">
        <f>INDEX('Vensim Variables'!$B:$B,MATCH(EPS!$B4614,'Vensim Variables'!$A:$A,0))</f>
        <v>g pollutant</v>
      </c>
      <c r="I4614" t="str">
        <f t="shared" si="144"/>
        <v>PM10</v>
      </c>
      <c r="J4614">
        <f>INDEX(NoSettings!$C:$C,MATCH(EPS!$A4614,NoSettings!$A:$A,0))</f>
        <v>23926000</v>
      </c>
      <c r="K4614" s="109">
        <f>INDEX(GWP!$C$2:$C$13,MATCH(EPS!I4614,GWP!$B$2:$B$13,0))</f>
        <v>0</v>
      </c>
      <c r="L4614" s="5">
        <f t="shared" si="145"/>
        <v>0</v>
      </c>
    </row>
    <row r="4615" spans="1:12">
      <c r="A4615" t="s">
        <v>6334</v>
      </c>
      <c r="B4615" t="s">
        <v>5</v>
      </c>
      <c r="C4615" t="s">
        <v>1740</v>
      </c>
      <c r="D4615" t="s">
        <v>7020</v>
      </c>
      <c r="E4615" t="s">
        <v>1709</v>
      </c>
      <c r="H4615" t="str">
        <f>INDEX('Vensim Variables'!$B:$B,MATCH(EPS!$B4615,'Vensim Variables'!$A:$A,0))</f>
        <v>g pollutant</v>
      </c>
      <c r="I4615" t="str">
        <f t="shared" si="144"/>
        <v>PM25</v>
      </c>
      <c r="J4615">
        <f>INDEX(NoSettings!$C:$C,MATCH(EPS!$A4615,NoSettings!$A:$A,0))</f>
        <v>20472300</v>
      </c>
      <c r="K4615" s="109">
        <f>INDEX(GWP!$C$2:$C$13,MATCH(EPS!I4615,GWP!$B$2:$B$13,0))</f>
        <v>0</v>
      </c>
      <c r="L4615" s="5">
        <f t="shared" si="145"/>
        <v>0</v>
      </c>
    </row>
    <row r="4616" spans="1:12">
      <c r="A4616" t="s">
        <v>6335</v>
      </c>
      <c r="B4616" t="s">
        <v>5</v>
      </c>
      <c r="C4616" t="s">
        <v>1740</v>
      </c>
      <c r="D4616" t="s">
        <v>7020</v>
      </c>
      <c r="E4616" t="s">
        <v>1710</v>
      </c>
      <c r="H4616" t="str">
        <f>INDEX('Vensim Variables'!$B:$B,MATCH(EPS!$B4616,'Vensim Variables'!$A:$A,0))</f>
        <v>g pollutant</v>
      </c>
      <c r="I4616" t="str">
        <f t="shared" si="144"/>
        <v>SOx</v>
      </c>
      <c r="J4616">
        <f>INDEX(NoSettings!$C:$C,MATCH(EPS!$A4616,NoSettings!$A:$A,0))</f>
        <v>87289800</v>
      </c>
      <c r="K4616" s="109">
        <f>INDEX(GWP!$C$2:$C$13,MATCH(EPS!I4616,GWP!$B$2:$B$13,0))</f>
        <v>0</v>
      </c>
      <c r="L4616" s="5">
        <f t="shared" si="145"/>
        <v>0</v>
      </c>
    </row>
    <row r="4617" spans="1:12">
      <c r="A4617" t="s">
        <v>6336</v>
      </c>
      <c r="B4617" t="s">
        <v>5</v>
      </c>
      <c r="C4617" t="s">
        <v>1740</v>
      </c>
      <c r="D4617" t="s">
        <v>7020</v>
      </c>
      <c r="E4617" t="s">
        <v>1711</v>
      </c>
      <c r="H4617" t="str">
        <f>INDEX('Vensim Variables'!$B:$B,MATCH(EPS!$B4617,'Vensim Variables'!$A:$A,0))</f>
        <v>g pollutant</v>
      </c>
      <c r="I4617" t="str">
        <f t="shared" si="144"/>
        <v>BC</v>
      </c>
      <c r="J4617">
        <f>INDEX(NoSettings!$C:$C,MATCH(EPS!$A4617,NoSettings!$A:$A,0))</f>
        <v>1550710</v>
      </c>
      <c r="K4617" s="109">
        <f>INDEX(GWP!$C$2:$C$13,MATCH(EPS!I4617,GWP!$B$2:$B$13,0))</f>
        <v>345</v>
      </c>
      <c r="L4617" s="5">
        <f t="shared" si="145"/>
        <v>5.3499495000000001E-4</v>
      </c>
    </row>
    <row r="4618" spans="1:12">
      <c r="A4618" t="s">
        <v>6337</v>
      </c>
      <c r="B4618" t="s">
        <v>5</v>
      </c>
      <c r="C4618" t="s">
        <v>1740</v>
      </c>
      <c r="D4618" t="s">
        <v>7020</v>
      </c>
      <c r="E4618" t="s">
        <v>1712</v>
      </c>
      <c r="H4618" t="str">
        <f>INDEX('Vensim Variables'!$B:$B,MATCH(EPS!$B4618,'Vensim Variables'!$A:$A,0))</f>
        <v>g pollutant</v>
      </c>
      <c r="I4618" t="str">
        <f t="shared" si="144"/>
        <v>OC</v>
      </c>
      <c r="J4618">
        <f>INDEX(NoSettings!$C:$C,MATCH(EPS!$A4618,NoSettings!$A:$A,0))</f>
        <v>7516730</v>
      </c>
      <c r="K4618" s="109">
        <f>INDEX(GWP!$C$2:$C$13,MATCH(EPS!I4618,GWP!$B$2:$B$13,0))</f>
        <v>-46</v>
      </c>
      <c r="L4618" s="5">
        <f t="shared" si="145"/>
        <v>-3.4576958000000002E-4</v>
      </c>
    </row>
    <row r="4619" spans="1:12">
      <c r="A4619" t="s">
        <v>6338</v>
      </c>
      <c r="B4619" t="s">
        <v>5</v>
      </c>
      <c r="C4619" t="s">
        <v>1740</v>
      </c>
      <c r="D4619" t="s">
        <v>7020</v>
      </c>
      <c r="E4619" t="s">
        <v>1713</v>
      </c>
      <c r="H4619" t="str">
        <f>INDEX('Vensim Variables'!$B:$B,MATCH(EPS!$B4619,'Vensim Variables'!$A:$A,0))</f>
        <v>g pollutant</v>
      </c>
      <c r="I4619" t="str">
        <f t="shared" si="144"/>
        <v>CH4</v>
      </c>
      <c r="J4619">
        <f>INDEX(NoSettings!$C:$C,MATCH(EPS!$A4619,NoSettings!$A:$A,0))</f>
        <v>3570330</v>
      </c>
      <c r="K4619" s="109">
        <f>INDEX(GWP!$C$2:$C$13,MATCH(EPS!I4619,GWP!$B$2:$B$13,0))</f>
        <v>28</v>
      </c>
      <c r="L4619" s="5">
        <f t="shared" si="145"/>
        <v>9.9969239999999994E-5</v>
      </c>
    </row>
    <row r="4620" spans="1:12">
      <c r="A4620" t="s">
        <v>6339</v>
      </c>
      <c r="B4620" t="s">
        <v>5</v>
      </c>
      <c r="C4620" t="s">
        <v>1740</v>
      </c>
      <c r="D4620" t="s">
        <v>7020</v>
      </c>
      <c r="E4620" t="s">
        <v>1714</v>
      </c>
      <c r="H4620" t="str">
        <f>INDEX('Vensim Variables'!$B:$B,MATCH(EPS!$B4620,'Vensim Variables'!$A:$A,0))</f>
        <v>g pollutant</v>
      </c>
      <c r="I4620" t="str">
        <f t="shared" si="144"/>
        <v>N2O</v>
      </c>
      <c r="J4620">
        <f>INDEX(NoSettings!$C:$C,MATCH(EPS!$A4620,NoSettings!$A:$A,0))</f>
        <v>714066</v>
      </c>
      <c r="K4620" s="109">
        <f>INDEX(GWP!$C$2:$C$13,MATCH(EPS!I4620,GWP!$B$2:$B$13,0))</f>
        <v>265</v>
      </c>
      <c r="L4620" s="5">
        <f t="shared" si="145"/>
        <v>1.8922749E-4</v>
      </c>
    </row>
    <row r="4621" spans="1:12">
      <c r="A4621" t="s">
        <v>6340</v>
      </c>
      <c r="B4621" t="s">
        <v>5</v>
      </c>
      <c r="C4621" t="s">
        <v>1740</v>
      </c>
      <c r="D4621" t="s">
        <v>7020</v>
      </c>
      <c r="E4621" t="s">
        <v>1715</v>
      </c>
      <c r="H4621" t="str">
        <f>INDEX('Vensim Variables'!$B:$B,MATCH(EPS!$B4621,'Vensim Variables'!$A:$A,0))</f>
        <v>g pollutant</v>
      </c>
      <c r="I4621" t="str">
        <f t="shared" si="144"/>
        <v>F gases</v>
      </c>
      <c r="J4621">
        <f>INDEX(NoSettings!$C:$C,MATCH(EPS!$A4621,NoSettings!$A:$A,0))</f>
        <v>0</v>
      </c>
      <c r="K4621" s="109">
        <f>INDEX(GWP!$C$2:$C$13,MATCH(EPS!I4621,GWP!$B$2:$B$13,0))</f>
        <v>1</v>
      </c>
      <c r="L4621" s="5">
        <f t="shared" si="145"/>
        <v>0</v>
      </c>
    </row>
    <row r="4622" spans="1:12">
      <c r="A4622" t="s">
        <v>6341</v>
      </c>
      <c r="B4622" t="s">
        <v>5</v>
      </c>
      <c r="C4622" t="s">
        <v>1740</v>
      </c>
      <c r="D4622" t="s">
        <v>7021</v>
      </c>
      <c r="E4622" t="s">
        <v>1702</v>
      </c>
      <c r="H4622" t="str">
        <f>INDEX('Vensim Variables'!$B:$B,MATCH(EPS!$B4622,'Vensim Variables'!$A:$A,0))</f>
        <v>g pollutant</v>
      </c>
      <c r="I4622" t="str">
        <f t="shared" si="144"/>
        <v>CO2</v>
      </c>
      <c r="J4622">
        <f>INDEX(NoSettings!$C:$C,MATCH(EPS!$A4622,NoSettings!$A:$A,0))</f>
        <v>41407600000</v>
      </c>
      <c r="K4622" s="109">
        <f>INDEX(GWP!$C$2:$C$13,MATCH(EPS!I4622,GWP!$B$2:$B$13,0))</f>
        <v>1</v>
      </c>
      <c r="L4622" s="5">
        <f t="shared" si="145"/>
        <v>4.1407600000000003E-2</v>
      </c>
    </row>
    <row r="4623" spans="1:12">
      <c r="A4623" t="s">
        <v>6342</v>
      </c>
      <c r="B4623" t="s">
        <v>5</v>
      </c>
      <c r="C4623" t="s">
        <v>1740</v>
      </c>
      <c r="D4623" t="s">
        <v>7021</v>
      </c>
      <c r="E4623" t="s">
        <v>1705</v>
      </c>
      <c r="H4623" t="str">
        <f>INDEX('Vensim Variables'!$B:$B,MATCH(EPS!$B4623,'Vensim Variables'!$A:$A,0))</f>
        <v>g pollutant</v>
      </c>
      <c r="I4623" t="str">
        <f t="shared" si="144"/>
        <v>VOC</v>
      </c>
      <c r="J4623">
        <f>INDEX(NoSettings!$C:$C,MATCH(EPS!$A4623,NoSettings!$A:$A,0))</f>
        <v>9829750</v>
      </c>
      <c r="K4623" s="109">
        <f>INDEX(GWP!$C$2:$C$13,MATCH(EPS!I4623,GWP!$B$2:$B$13,0))</f>
        <v>5</v>
      </c>
      <c r="L4623" s="5">
        <f t="shared" si="145"/>
        <v>4.9148750000000003E-5</v>
      </c>
    </row>
    <row r="4624" spans="1:12">
      <c r="A4624" t="s">
        <v>6343</v>
      </c>
      <c r="B4624" t="s">
        <v>5</v>
      </c>
      <c r="C4624" t="s">
        <v>1740</v>
      </c>
      <c r="D4624" t="s">
        <v>7021</v>
      </c>
      <c r="E4624" t="s">
        <v>1706</v>
      </c>
      <c r="H4624" t="str">
        <f>INDEX('Vensim Variables'!$B:$B,MATCH(EPS!$B4624,'Vensim Variables'!$A:$A,0))</f>
        <v>g pollutant</v>
      </c>
      <c r="I4624" t="str">
        <f t="shared" si="144"/>
        <v>CO</v>
      </c>
      <c r="J4624">
        <f>INDEX(NoSettings!$C:$C,MATCH(EPS!$A4624,NoSettings!$A:$A,0))</f>
        <v>111278000</v>
      </c>
      <c r="K4624" s="109">
        <f>INDEX(GWP!$C$2:$C$13,MATCH(EPS!I4624,GWP!$B$2:$B$13,0))</f>
        <v>1.8</v>
      </c>
      <c r="L4624" s="5">
        <f t="shared" si="145"/>
        <v>2.0030039999999999E-4</v>
      </c>
    </row>
    <row r="4625" spans="1:12">
      <c r="A4625" t="s">
        <v>6344</v>
      </c>
      <c r="B4625" t="s">
        <v>5</v>
      </c>
      <c r="C4625" t="s">
        <v>1740</v>
      </c>
      <c r="D4625" t="s">
        <v>7021</v>
      </c>
      <c r="E4625" t="s">
        <v>1707</v>
      </c>
      <c r="H4625" t="str">
        <f>INDEX('Vensim Variables'!$B:$B,MATCH(EPS!$B4625,'Vensim Variables'!$A:$A,0))</f>
        <v>g pollutant</v>
      </c>
      <c r="I4625" t="str">
        <f t="shared" si="144"/>
        <v>NOx</v>
      </c>
      <c r="J4625">
        <f>INDEX(NoSettings!$C:$C,MATCH(EPS!$A4625,NoSettings!$A:$A,0))</f>
        <v>66349800</v>
      </c>
      <c r="K4625" s="109">
        <f>INDEX(GWP!$C$2:$C$13,MATCH(EPS!I4625,GWP!$B$2:$B$13,0))</f>
        <v>-8.1999999999999993</v>
      </c>
      <c r="L4625" s="5">
        <f t="shared" si="145"/>
        <v>-5.4406835999999995E-4</v>
      </c>
    </row>
    <row r="4626" spans="1:12">
      <c r="A4626" t="s">
        <v>6345</v>
      </c>
      <c r="B4626" t="s">
        <v>5</v>
      </c>
      <c r="C4626" t="s">
        <v>1740</v>
      </c>
      <c r="D4626" t="s">
        <v>7021</v>
      </c>
      <c r="E4626" t="s">
        <v>1708</v>
      </c>
      <c r="H4626" t="str">
        <f>INDEX('Vensim Variables'!$B:$B,MATCH(EPS!$B4626,'Vensim Variables'!$A:$A,0))</f>
        <v>g pollutant</v>
      </c>
      <c r="I4626" t="str">
        <f t="shared" si="144"/>
        <v>PM10</v>
      </c>
      <c r="J4626">
        <f>INDEX(NoSettings!$C:$C,MATCH(EPS!$A4626,NoSettings!$A:$A,0))</f>
        <v>13544700</v>
      </c>
      <c r="K4626" s="109">
        <f>INDEX(GWP!$C$2:$C$13,MATCH(EPS!I4626,GWP!$B$2:$B$13,0))</f>
        <v>0</v>
      </c>
      <c r="L4626" s="5">
        <f t="shared" si="145"/>
        <v>0</v>
      </c>
    </row>
    <row r="4627" spans="1:12">
      <c r="A4627" t="s">
        <v>6346</v>
      </c>
      <c r="B4627" t="s">
        <v>5</v>
      </c>
      <c r="C4627" t="s">
        <v>1740</v>
      </c>
      <c r="D4627" t="s">
        <v>7021</v>
      </c>
      <c r="E4627" t="s">
        <v>1709</v>
      </c>
      <c r="H4627" t="str">
        <f>INDEX('Vensim Variables'!$B:$B,MATCH(EPS!$B4627,'Vensim Variables'!$A:$A,0))</f>
        <v>g pollutant</v>
      </c>
      <c r="I4627" t="str">
        <f t="shared" si="144"/>
        <v>PM25</v>
      </c>
      <c r="J4627">
        <f>INDEX(NoSettings!$C:$C,MATCH(EPS!$A4627,NoSettings!$A:$A,0))</f>
        <v>11589500</v>
      </c>
      <c r="K4627" s="109">
        <f>INDEX(GWP!$C$2:$C$13,MATCH(EPS!I4627,GWP!$B$2:$B$13,0))</f>
        <v>0</v>
      </c>
      <c r="L4627" s="5">
        <f t="shared" si="145"/>
        <v>0</v>
      </c>
    </row>
    <row r="4628" spans="1:12">
      <c r="A4628" t="s">
        <v>6347</v>
      </c>
      <c r="B4628" t="s">
        <v>5</v>
      </c>
      <c r="C4628" t="s">
        <v>1740</v>
      </c>
      <c r="D4628" t="s">
        <v>7021</v>
      </c>
      <c r="E4628" t="s">
        <v>1710</v>
      </c>
      <c r="H4628" t="str">
        <f>INDEX('Vensim Variables'!$B:$B,MATCH(EPS!$B4628,'Vensim Variables'!$A:$A,0))</f>
        <v>g pollutant</v>
      </c>
      <c r="I4628" t="str">
        <f t="shared" si="144"/>
        <v>SOx</v>
      </c>
      <c r="J4628">
        <f>INDEX(NoSettings!$C:$C,MATCH(EPS!$A4628,NoSettings!$A:$A,0))</f>
        <v>49415500</v>
      </c>
      <c r="K4628" s="109">
        <f>INDEX(GWP!$C$2:$C$13,MATCH(EPS!I4628,GWP!$B$2:$B$13,0))</f>
        <v>0</v>
      </c>
      <c r="L4628" s="5">
        <f t="shared" si="145"/>
        <v>0</v>
      </c>
    </row>
    <row r="4629" spans="1:12">
      <c r="A4629" t="s">
        <v>6348</v>
      </c>
      <c r="B4629" t="s">
        <v>5</v>
      </c>
      <c r="C4629" t="s">
        <v>1740</v>
      </c>
      <c r="D4629" t="s">
        <v>7021</v>
      </c>
      <c r="E4629" t="s">
        <v>1711</v>
      </c>
      <c r="H4629" t="str">
        <f>INDEX('Vensim Variables'!$B:$B,MATCH(EPS!$B4629,'Vensim Variables'!$A:$A,0))</f>
        <v>g pollutant</v>
      </c>
      <c r="I4629" t="str">
        <f t="shared" si="144"/>
        <v>BC</v>
      </c>
      <c r="J4629">
        <f>INDEX(NoSettings!$C:$C,MATCH(EPS!$A4629,NoSettings!$A:$A,0))</f>
        <v>877873</v>
      </c>
      <c r="K4629" s="109">
        <f>INDEX(GWP!$C$2:$C$13,MATCH(EPS!I4629,GWP!$B$2:$B$13,0))</f>
        <v>345</v>
      </c>
      <c r="L4629" s="5">
        <f t="shared" si="145"/>
        <v>3.0286618500000002E-4</v>
      </c>
    </row>
    <row r="4630" spans="1:12">
      <c r="A4630" t="s">
        <v>6349</v>
      </c>
      <c r="B4630" t="s">
        <v>5</v>
      </c>
      <c r="C4630" t="s">
        <v>1740</v>
      </c>
      <c r="D4630" t="s">
        <v>7021</v>
      </c>
      <c r="E4630" t="s">
        <v>1712</v>
      </c>
      <c r="H4630" t="str">
        <f>INDEX('Vensim Variables'!$B:$B,MATCH(EPS!$B4630,'Vensim Variables'!$A:$A,0))</f>
        <v>g pollutant</v>
      </c>
      <c r="I4630" t="str">
        <f t="shared" si="144"/>
        <v>OC</v>
      </c>
      <c r="J4630">
        <f>INDEX(NoSettings!$C:$C,MATCH(EPS!$A4630,NoSettings!$A:$A,0))</f>
        <v>4255290</v>
      </c>
      <c r="K4630" s="109">
        <f>INDEX(GWP!$C$2:$C$13,MATCH(EPS!I4630,GWP!$B$2:$B$13,0))</f>
        <v>-46</v>
      </c>
      <c r="L4630" s="5">
        <f t="shared" si="145"/>
        <v>-1.9574334000000001E-4</v>
      </c>
    </row>
    <row r="4631" spans="1:12">
      <c r="A4631" t="s">
        <v>6350</v>
      </c>
      <c r="B4631" t="s">
        <v>5</v>
      </c>
      <c r="C4631" t="s">
        <v>1740</v>
      </c>
      <c r="D4631" t="s">
        <v>7021</v>
      </c>
      <c r="E4631" t="s">
        <v>1713</v>
      </c>
      <c r="H4631" t="str">
        <f>INDEX('Vensim Variables'!$B:$B,MATCH(EPS!$B4631,'Vensim Variables'!$A:$A,0))</f>
        <v>g pollutant</v>
      </c>
      <c r="I4631" t="str">
        <f t="shared" si="144"/>
        <v>CH4</v>
      </c>
      <c r="J4631">
        <f>INDEX(NoSettings!$C:$C,MATCH(EPS!$A4631,NoSettings!$A:$A,0))</f>
        <v>2021200</v>
      </c>
      <c r="K4631" s="109">
        <f>INDEX(GWP!$C$2:$C$13,MATCH(EPS!I4631,GWP!$B$2:$B$13,0))</f>
        <v>28</v>
      </c>
      <c r="L4631" s="5">
        <f t="shared" si="145"/>
        <v>5.65936E-5</v>
      </c>
    </row>
    <row r="4632" spans="1:12">
      <c r="A4632" t="s">
        <v>6351</v>
      </c>
      <c r="B4632" t="s">
        <v>5</v>
      </c>
      <c r="C4632" t="s">
        <v>1740</v>
      </c>
      <c r="D4632" t="s">
        <v>7021</v>
      </c>
      <c r="E4632" t="s">
        <v>1714</v>
      </c>
      <c r="H4632" t="str">
        <f>INDEX('Vensim Variables'!$B:$B,MATCH(EPS!$B4632,'Vensim Variables'!$A:$A,0))</f>
        <v>g pollutant</v>
      </c>
      <c r="I4632" t="str">
        <f t="shared" si="144"/>
        <v>N2O</v>
      </c>
      <c r="J4632">
        <f>INDEX(NoSettings!$C:$C,MATCH(EPS!$A4632,NoSettings!$A:$A,0))</f>
        <v>404239</v>
      </c>
      <c r="K4632" s="109">
        <f>INDEX(GWP!$C$2:$C$13,MATCH(EPS!I4632,GWP!$B$2:$B$13,0))</f>
        <v>265</v>
      </c>
      <c r="L4632" s="5">
        <f t="shared" si="145"/>
        <v>1.07123335E-4</v>
      </c>
    </row>
    <row r="4633" spans="1:12">
      <c r="A4633" t="s">
        <v>6352</v>
      </c>
      <c r="B4633" t="s">
        <v>5</v>
      </c>
      <c r="C4633" t="s">
        <v>1740</v>
      </c>
      <c r="D4633" t="s">
        <v>7021</v>
      </c>
      <c r="E4633" t="s">
        <v>1715</v>
      </c>
      <c r="H4633" t="str">
        <f>INDEX('Vensim Variables'!$B:$B,MATCH(EPS!$B4633,'Vensim Variables'!$A:$A,0))</f>
        <v>g pollutant</v>
      </c>
      <c r="I4633" t="str">
        <f t="shared" si="144"/>
        <v>F gases</v>
      </c>
      <c r="J4633">
        <f>INDEX(NoSettings!$C:$C,MATCH(EPS!$A4633,NoSettings!$A:$A,0))</f>
        <v>0</v>
      </c>
      <c r="K4633" s="109">
        <f>INDEX(GWP!$C$2:$C$13,MATCH(EPS!I4633,GWP!$B$2:$B$13,0))</f>
        <v>1</v>
      </c>
      <c r="L4633" s="5">
        <f t="shared" si="145"/>
        <v>0</v>
      </c>
    </row>
    <row r="4634" spans="1:12">
      <c r="A4634" t="s">
        <v>6353</v>
      </c>
      <c r="B4634" t="s">
        <v>5</v>
      </c>
      <c r="C4634" t="s">
        <v>1740</v>
      </c>
      <c r="D4634" t="s">
        <v>7022</v>
      </c>
      <c r="E4634" t="s">
        <v>1702</v>
      </c>
      <c r="H4634" t="str">
        <f>INDEX('Vensim Variables'!$B:$B,MATCH(EPS!$B4634,'Vensim Variables'!$A:$A,0))</f>
        <v>g pollutant</v>
      </c>
      <c r="I4634" t="str">
        <f t="shared" si="144"/>
        <v>CO2</v>
      </c>
      <c r="J4634">
        <f>INDEX(NoSettings!$C:$C,MATCH(EPS!$A4634,NoSettings!$A:$A,0))</f>
        <v>0</v>
      </c>
      <c r="K4634" s="109">
        <f>INDEX(GWP!$C$2:$C$13,MATCH(EPS!I4634,GWP!$B$2:$B$13,0))</f>
        <v>1</v>
      </c>
      <c r="L4634" s="5">
        <f t="shared" si="145"/>
        <v>0</v>
      </c>
    </row>
    <row r="4635" spans="1:12">
      <c r="A4635" t="s">
        <v>6354</v>
      </c>
      <c r="B4635" t="s">
        <v>5</v>
      </c>
      <c r="C4635" t="s">
        <v>1740</v>
      </c>
      <c r="D4635" t="s">
        <v>7022</v>
      </c>
      <c r="E4635" t="s">
        <v>1705</v>
      </c>
      <c r="H4635" t="str">
        <f>INDEX('Vensim Variables'!$B:$B,MATCH(EPS!$B4635,'Vensim Variables'!$A:$A,0))</f>
        <v>g pollutant</v>
      </c>
      <c r="I4635" t="str">
        <f t="shared" si="144"/>
        <v>VOC</v>
      </c>
      <c r="J4635">
        <f>INDEX(NoSettings!$C:$C,MATCH(EPS!$A4635,NoSettings!$A:$A,0))</f>
        <v>0</v>
      </c>
      <c r="K4635" s="109">
        <f>INDEX(GWP!$C$2:$C$13,MATCH(EPS!I4635,GWP!$B$2:$B$13,0))</f>
        <v>5</v>
      </c>
      <c r="L4635" s="5">
        <f t="shared" si="145"/>
        <v>0</v>
      </c>
    </row>
    <row r="4636" spans="1:12">
      <c r="A4636" t="s">
        <v>6355</v>
      </c>
      <c r="B4636" t="s">
        <v>5</v>
      </c>
      <c r="C4636" t="s">
        <v>1740</v>
      </c>
      <c r="D4636" t="s">
        <v>7022</v>
      </c>
      <c r="E4636" t="s">
        <v>1706</v>
      </c>
      <c r="H4636" t="str">
        <f>INDEX('Vensim Variables'!$B:$B,MATCH(EPS!$B4636,'Vensim Variables'!$A:$A,0))</f>
        <v>g pollutant</v>
      </c>
      <c r="I4636" t="str">
        <f t="shared" si="144"/>
        <v>CO</v>
      </c>
      <c r="J4636">
        <f>INDEX(NoSettings!$C:$C,MATCH(EPS!$A4636,NoSettings!$A:$A,0))</f>
        <v>0</v>
      </c>
      <c r="K4636" s="109">
        <f>INDEX(GWP!$C$2:$C$13,MATCH(EPS!I4636,GWP!$B$2:$B$13,0))</f>
        <v>1.8</v>
      </c>
      <c r="L4636" s="5">
        <f t="shared" si="145"/>
        <v>0</v>
      </c>
    </row>
    <row r="4637" spans="1:12">
      <c r="A4637" t="s">
        <v>6356</v>
      </c>
      <c r="B4637" t="s">
        <v>5</v>
      </c>
      <c r="C4637" t="s">
        <v>1740</v>
      </c>
      <c r="D4637" t="s">
        <v>7022</v>
      </c>
      <c r="E4637" t="s">
        <v>1707</v>
      </c>
      <c r="H4637" t="str">
        <f>INDEX('Vensim Variables'!$B:$B,MATCH(EPS!$B4637,'Vensim Variables'!$A:$A,0))</f>
        <v>g pollutant</v>
      </c>
      <c r="I4637" t="str">
        <f t="shared" si="144"/>
        <v>NOx</v>
      </c>
      <c r="J4637">
        <f>INDEX(NoSettings!$C:$C,MATCH(EPS!$A4637,NoSettings!$A:$A,0))</f>
        <v>0</v>
      </c>
      <c r="K4637" s="109">
        <f>INDEX(GWP!$C$2:$C$13,MATCH(EPS!I4637,GWP!$B$2:$B$13,0))</f>
        <v>-8.1999999999999993</v>
      </c>
      <c r="L4637" s="5">
        <f t="shared" si="145"/>
        <v>0</v>
      </c>
    </row>
    <row r="4638" spans="1:12">
      <c r="A4638" t="s">
        <v>6357</v>
      </c>
      <c r="B4638" t="s">
        <v>5</v>
      </c>
      <c r="C4638" t="s">
        <v>1740</v>
      </c>
      <c r="D4638" t="s">
        <v>7022</v>
      </c>
      <c r="E4638" t="s">
        <v>1708</v>
      </c>
      <c r="H4638" t="str">
        <f>INDEX('Vensim Variables'!$B:$B,MATCH(EPS!$B4638,'Vensim Variables'!$A:$A,0))</f>
        <v>g pollutant</v>
      </c>
      <c r="I4638" t="str">
        <f t="shared" si="144"/>
        <v>PM10</v>
      </c>
      <c r="J4638">
        <f>INDEX(NoSettings!$C:$C,MATCH(EPS!$A4638,NoSettings!$A:$A,0))</f>
        <v>0</v>
      </c>
      <c r="K4638" s="109">
        <f>INDEX(GWP!$C$2:$C$13,MATCH(EPS!I4638,GWP!$B$2:$B$13,0))</f>
        <v>0</v>
      </c>
      <c r="L4638" s="5">
        <f t="shared" si="145"/>
        <v>0</v>
      </c>
    </row>
    <row r="4639" spans="1:12">
      <c r="A4639" t="s">
        <v>6358</v>
      </c>
      <c r="B4639" t="s">
        <v>5</v>
      </c>
      <c r="C4639" t="s">
        <v>1740</v>
      </c>
      <c r="D4639" t="s">
        <v>7022</v>
      </c>
      <c r="E4639" t="s">
        <v>1709</v>
      </c>
      <c r="H4639" t="str">
        <f>INDEX('Vensim Variables'!$B:$B,MATCH(EPS!$B4639,'Vensim Variables'!$A:$A,0))</f>
        <v>g pollutant</v>
      </c>
      <c r="I4639" t="str">
        <f t="shared" si="144"/>
        <v>PM25</v>
      </c>
      <c r="J4639">
        <f>INDEX(NoSettings!$C:$C,MATCH(EPS!$A4639,NoSettings!$A:$A,0))</f>
        <v>0</v>
      </c>
      <c r="K4639" s="109">
        <f>INDEX(GWP!$C$2:$C$13,MATCH(EPS!I4639,GWP!$B$2:$B$13,0))</f>
        <v>0</v>
      </c>
      <c r="L4639" s="5">
        <f t="shared" si="145"/>
        <v>0</v>
      </c>
    </row>
    <row r="4640" spans="1:12">
      <c r="A4640" t="s">
        <v>6359</v>
      </c>
      <c r="B4640" t="s">
        <v>5</v>
      </c>
      <c r="C4640" t="s">
        <v>1740</v>
      </c>
      <c r="D4640" t="s">
        <v>7022</v>
      </c>
      <c r="E4640" t="s">
        <v>1710</v>
      </c>
      <c r="H4640" t="str">
        <f>INDEX('Vensim Variables'!$B:$B,MATCH(EPS!$B4640,'Vensim Variables'!$A:$A,0))</f>
        <v>g pollutant</v>
      </c>
      <c r="I4640" t="str">
        <f t="shared" si="144"/>
        <v>SOx</v>
      </c>
      <c r="J4640">
        <f>INDEX(NoSettings!$C:$C,MATCH(EPS!$A4640,NoSettings!$A:$A,0))</f>
        <v>0</v>
      </c>
      <c r="K4640" s="109">
        <f>INDEX(GWP!$C$2:$C$13,MATCH(EPS!I4640,GWP!$B$2:$B$13,0))</f>
        <v>0</v>
      </c>
      <c r="L4640" s="5">
        <f t="shared" si="145"/>
        <v>0</v>
      </c>
    </row>
    <row r="4641" spans="1:12">
      <c r="A4641" t="s">
        <v>6360</v>
      </c>
      <c r="B4641" t="s">
        <v>5</v>
      </c>
      <c r="C4641" t="s">
        <v>1740</v>
      </c>
      <c r="D4641" t="s">
        <v>7022</v>
      </c>
      <c r="E4641" t="s">
        <v>1711</v>
      </c>
      <c r="H4641" t="str">
        <f>INDEX('Vensim Variables'!$B:$B,MATCH(EPS!$B4641,'Vensim Variables'!$A:$A,0))</f>
        <v>g pollutant</v>
      </c>
      <c r="I4641" t="str">
        <f t="shared" si="144"/>
        <v>BC</v>
      </c>
      <c r="J4641">
        <f>INDEX(NoSettings!$C:$C,MATCH(EPS!$A4641,NoSettings!$A:$A,0))</f>
        <v>0</v>
      </c>
      <c r="K4641" s="109">
        <f>INDEX(GWP!$C$2:$C$13,MATCH(EPS!I4641,GWP!$B$2:$B$13,0))</f>
        <v>345</v>
      </c>
      <c r="L4641" s="5">
        <f t="shared" si="145"/>
        <v>0</v>
      </c>
    </row>
    <row r="4642" spans="1:12">
      <c r="A4642" t="s">
        <v>6361</v>
      </c>
      <c r="B4642" t="s">
        <v>5</v>
      </c>
      <c r="C4642" t="s">
        <v>1740</v>
      </c>
      <c r="D4642" t="s">
        <v>7022</v>
      </c>
      <c r="E4642" t="s">
        <v>1712</v>
      </c>
      <c r="H4642" t="str">
        <f>INDEX('Vensim Variables'!$B:$B,MATCH(EPS!$B4642,'Vensim Variables'!$A:$A,0))</f>
        <v>g pollutant</v>
      </c>
      <c r="I4642" t="str">
        <f t="shared" si="144"/>
        <v>OC</v>
      </c>
      <c r="J4642">
        <f>INDEX(NoSettings!$C:$C,MATCH(EPS!$A4642,NoSettings!$A:$A,0))</f>
        <v>0</v>
      </c>
      <c r="K4642" s="109">
        <f>INDEX(GWP!$C$2:$C$13,MATCH(EPS!I4642,GWP!$B$2:$B$13,0))</f>
        <v>-46</v>
      </c>
      <c r="L4642" s="5">
        <f t="shared" si="145"/>
        <v>0</v>
      </c>
    </row>
    <row r="4643" spans="1:12">
      <c r="A4643" t="s">
        <v>6362</v>
      </c>
      <c r="B4643" t="s">
        <v>5</v>
      </c>
      <c r="C4643" t="s">
        <v>1740</v>
      </c>
      <c r="D4643" t="s">
        <v>7022</v>
      </c>
      <c r="E4643" t="s">
        <v>1713</v>
      </c>
      <c r="H4643" t="str">
        <f>INDEX('Vensim Variables'!$B:$B,MATCH(EPS!$B4643,'Vensim Variables'!$A:$A,0))</f>
        <v>g pollutant</v>
      </c>
      <c r="I4643" t="str">
        <f t="shared" si="144"/>
        <v>CH4</v>
      </c>
      <c r="J4643">
        <f>INDEX(NoSettings!$C:$C,MATCH(EPS!$A4643,NoSettings!$A:$A,0))</f>
        <v>0</v>
      </c>
      <c r="K4643" s="109">
        <f>INDEX(GWP!$C$2:$C$13,MATCH(EPS!I4643,GWP!$B$2:$B$13,0))</f>
        <v>28</v>
      </c>
      <c r="L4643" s="5">
        <f t="shared" si="145"/>
        <v>0</v>
      </c>
    </row>
    <row r="4644" spans="1:12">
      <c r="A4644" t="s">
        <v>6363</v>
      </c>
      <c r="B4644" t="s">
        <v>5</v>
      </c>
      <c r="C4644" t="s">
        <v>1740</v>
      </c>
      <c r="D4644" t="s">
        <v>7022</v>
      </c>
      <c r="E4644" t="s">
        <v>1714</v>
      </c>
      <c r="H4644" t="str">
        <f>INDEX('Vensim Variables'!$B:$B,MATCH(EPS!$B4644,'Vensim Variables'!$A:$A,0))</f>
        <v>g pollutant</v>
      </c>
      <c r="I4644" t="str">
        <f t="shared" si="144"/>
        <v>N2O</v>
      </c>
      <c r="J4644">
        <f>INDEX(NoSettings!$C:$C,MATCH(EPS!$A4644,NoSettings!$A:$A,0))</f>
        <v>0</v>
      </c>
      <c r="K4644" s="109">
        <f>INDEX(GWP!$C$2:$C$13,MATCH(EPS!I4644,GWP!$B$2:$B$13,0))</f>
        <v>265</v>
      </c>
      <c r="L4644" s="5">
        <f t="shared" si="145"/>
        <v>0</v>
      </c>
    </row>
    <row r="4645" spans="1:12">
      <c r="A4645" t="s">
        <v>6364</v>
      </c>
      <c r="B4645" t="s">
        <v>5</v>
      </c>
      <c r="C4645" t="s">
        <v>1740</v>
      </c>
      <c r="D4645" t="s">
        <v>7022</v>
      </c>
      <c r="E4645" t="s">
        <v>1715</v>
      </c>
      <c r="H4645" t="str">
        <f>INDEX('Vensim Variables'!$B:$B,MATCH(EPS!$B4645,'Vensim Variables'!$A:$A,0))</f>
        <v>g pollutant</v>
      </c>
      <c r="I4645" t="str">
        <f t="shared" si="144"/>
        <v>F gases</v>
      </c>
      <c r="J4645">
        <f>INDEX(NoSettings!$C:$C,MATCH(EPS!$A4645,NoSettings!$A:$A,0))</f>
        <v>0</v>
      </c>
      <c r="K4645" s="109">
        <f>INDEX(GWP!$C$2:$C$13,MATCH(EPS!I4645,GWP!$B$2:$B$13,0))</f>
        <v>1</v>
      </c>
      <c r="L4645" s="5">
        <f t="shared" si="145"/>
        <v>0</v>
      </c>
    </row>
    <row r="4646" spans="1:12">
      <c r="A4646" t="s">
        <v>6365</v>
      </c>
      <c r="B4646" t="s">
        <v>5</v>
      </c>
      <c r="C4646" t="s">
        <v>1740</v>
      </c>
      <c r="D4646" t="s">
        <v>7023</v>
      </c>
      <c r="E4646" t="s">
        <v>1702</v>
      </c>
      <c r="H4646" t="str">
        <f>INDEX('Vensim Variables'!$B:$B,MATCH(EPS!$B4646,'Vensim Variables'!$A:$A,0))</f>
        <v>g pollutant</v>
      </c>
      <c r="I4646" t="str">
        <f t="shared" si="144"/>
        <v>CO2</v>
      </c>
      <c r="J4646">
        <f>INDEX(NoSettings!$C:$C,MATCH(EPS!$A4646,NoSettings!$A:$A,0))</f>
        <v>0</v>
      </c>
      <c r="K4646" s="109">
        <f>INDEX(GWP!$C$2:$C$13,MATCH(EPS!I4646,GWP!$B$2:$B$13,0))</f>
        <v>1</v>
      </c>
      <c r="L4646" s="5">
        <f t="shared" si="145"/>
        <v>0</v>
      </c>
    </row>
    <row r="4647" spans="1:12">
      <c r="A4647" t="s">
        <v>6366</v>
      </c>
      <c r="B4647" t="s">
        <v>5</v>
      </c>
      <c r="C4647" t="s">
        <v>1740</v>
      </c>
      <c r="D4647" t="s">
        <v>7023</v>
      </c>
      <c r="E4647" t="s">
        <v>1705</v>
      </c>
      <c r="H4647" t="str">
        <f>INDEX('Vensim Variables'!$B:$B,MATCH(EPS!$B4647,'Vensim Variables'!$A:$A,0))</f>
        <v>g pollutant</v>
      </c>
      <c r="I4647" t="str">
        <f t="shared" si="144"/>
        <v>VOC</v>
      </c>
      <c r="J4647">
        <f>INDEX(NoSettings!$C:$C,MATCH(EPS!$A4647,NoSettings!$A:$A,0))</f>
        <v>0</v>
      </c>
      <c r="K4647" s="109">
        <f>INDEX(GWP!$C$2:$C$13,MATCH(EPS!I4647,GWP!$B$2:$B$13,0))</f>
        <v>5</v>
      </c>
      <c r="L4647" s="5">
        <f t="shared" si="145"/>
        <v>0</v>
      </c>
    </row>
    <row r="4648" spans="1:12">
      <c r="A4648" t="s">
        <v>6367</v>
      </c>
      <c r="B4648" t="s">
        <v>5</v>
      </c>
      <c r="C4648" t="s">
        <v>1740</v>
      </c>
      <c r="D4648" t="s">
        <v>7023</v>
      </c>
      <c r="E4648" t="s">
        <v>1706</v>
      </c>
      <c r="H4648" t="str">
        <f>INDEX('Vensim Variables'!$B:$B,MATCH(EPS!$B4648,'Vensim Variables'!$A:$A,0))</f>
        <v>g pollutant</v>
      </c>
      <c r="I4648" t="str">
        <f t="shared" si="144"/>
        <v>CO</v>
      </c>
      <c r="J4648">
        <f>INDEX(NoSettings!$C:$C,MATCH(EPS!$A4648,NoSettings!$A:$A,0))</f>
        <v>0</v>
      </c>
      <c r="K4648" s="109">
        <f>INDEX(GWP!$C$2:$C$13,MATCH(EPS!I4648,GWP!$B$2:$B$13,0))</f>
        <v>1.8</v>
      </c>
      <c r="L4648" s="5">
        <f t="shared" si="145"/>
        <v>0</v>
      </c>
    </row>
    <row r="4649" spans="1:12">
      <c r="A4649" t="s">
        <v>6368</v>
      </c>
      <c r="B4649" t="s">
        <v>5</v>
      </c>
      <c r="C4649" t="s">
        <v>1740</v>
      </c>
      <c r="D4649" t="s">
        <v>7023</v>
      </c>
      <c r="E4649" t="s">
        <v>1707</v>
      </c>
      <c r="H4649" t="str">
        <f>INDEX('Vensim Variables'!$B:$B,MATCH(EPS!$B4649,'Vensim Variables'!$A:$A,0))</f>
        <v>g pollutant</v>
      </c>
      <c r="I4649" t="str">
        <f t="shared" si="144"/>
        <v>NOx</v>
      </c>
      <c r="J4649">
        <f>INDEX(NoSettings!$C:$C,MATCH(EPS!$A4649,NoSettings!$A:$A,0))</f>
        <v>0</v>
      </c>
      <c r="K4649" s="109">
        <f>INDEX(GWP!$C$2:$C$13,MATCH(EPS!I4649,GWP!$B$2:$B$13,0))</f>
        <v>-8.1999999999999993</v>
      </c>
      <c r="L4649" s="5">
        <f t="shared" si="145"/>
        <v>0</v>
      </c>
    </row>
    <row r="4650" spans="1:12">
      <c r="A4650" t="s">
        <v>6369</v>
      </c>
      <c r="B4650" t="s">
        <v>5</v>
      </c>
      <c r="C4650" t="s">
        <v>1740</v>
      </c>
      <c r="D4650" t="s">
        <v>7023</v>
      </c>
      <c r="E4650" t="s">
        <v>1708</v>
      </c>
      <c r="H4650" t="str">
        <f>INDEX('Vensim Variables'!$B:$B,MATCH(EPS!$B4650,'Vensim Variables'!$A:$A,0))</f>
        <v>g pollutant</v>
      </c>
      <c r="I4650" t="str">
        <f t="shared" si="144"/>
        <v>PM10</v>
      </c>
      <c r="J4650">
        <f>INDEX(NoSettings!$C:$C,MATCH(EPS!$A4650,NoSettings!$A:$A,0))</f>
        <v>0</v>
      </c>
      <c r="K4650" s="109">
        <f>INDEX(GWP!$C$2:$C$13,MATCH(EPS!I4650,GWP!$B$2:$B$13,0))</f>
        <v>0</v>
      </c>
      <c r="L4650" s="5">
        <f t="shared" si="145"/>
        <v>0</v>
      </c>
    </row>
    <row r="4651" spans="1:12">
      <c r="A4651" t="s">
        <v>6370</v>
      </c>
      <c r="B4651" t="s">
        <v>5</v>
      </c>
      <c r="C4651" t="s">
        <v>1740</v>
      </c>
      <c r="D4651" t="s">
        <v>7023</v>
      </c>
      <c r="E4651" t="s">
        <v>1709</v>
      </c>
      <c r="H4651" t="str">
        <f>INDEX('Vensim Variables'!$B:$B,MATCH(EPS!$B4651,'Vensim Variables'!$A:$A,0))</f>
        <v>g pollutant</v>
      </c>
      <c r="I4651" t="str">
        <f t="shared" si="144"/>
        <v>PM25</v>
      </c>
      <c r="J4651">
        <f>INDEX(NoSettings!$C:$C,MATCH(EPS!$A4651,NoSettings!$A:$A,0))</f>
        <v>0</v>
      </c>
      <c r="K4651" s="109">
        <f>INDEX(GWP!$C$2:$C$13,MATCH(EPS!I4651,GWP!$B$2:$B$13,0))</f>
        <v>0</v>
      </c>
      <c r="L4651" s="5">
        <f t="shared" si="145"/>
        <v>0</v>
      </c>
    </row>
    <row r="4652" spans="1:12">
      <c r="A4652" t="s">
        <v>6371</v>
      </c>
      <c r="B4652" t="s">
        <v>5</v>
      </c>
      <c r="C4652" t="s">
        <v>1740</v>
      </c>
      <c r="D4652" t="s">
        <v>7023</v>
      </c>
      <c r="E4652" t="s">
        <v>1710</v>
      </c>
      <c r="H4652" t="str">
        <f>INDEX('Vensim Variables'!$B:$B,MATCH(EPS!$B4652,'Vensim Variables'!$A:$A,0))</f>
        <v>g pollutant</v>
      </c>
      <c r="I4652" t="str">
        <f t="shared" si="144"/>
        <v>SOx</v>
      </c>
      <c r="J4652">
        <f>INDEX(NoSettings!$C:$C,MATCH(EPS!$A4652,NoSettings!$A:$A,0))</f>
        <v>0</v>
      </c>
      <c r="K4652" s="109">
        <f>INDEX(GWP!$C$2:$C$13,MATCH(EPS!I4652,GWP!$B$2:$B$13,0))</f>
        <v>0</v>
      </c>
      <c r="L4652" s="5">
        <f t="shared" si="145"/>
        <v>0</v>
      </c>
    </row>
    <row r="4653" spans="1:12">
      <c r="A4653" t="s">
        <v>6372</v>
      </c>
      <c r="B4653" t="s">
        <v>5</v>
      </c>
      <c r="C4653" t="s">
        <v>1740</v>
      </c>
      <c r="D4653" t="s">
        <v>7023</v>
      </c>
      <c r="E4653" t="s">
        <v>1711</v>
      </c>
      <c r="H4653" t="str">
        <f>INDEX('Vensim Variables'!$B:$B,MATCH(EPS!$B4653,'Vensim Variables'!$A:$A,0))</f>
        <v>g pollutant</v>
      </c>
      <c r="I4653" t="str">
        <f t="shared" si="144"/>
        <v>BC</v>
      </c>
      <c r="J4653">
        <f>INDEX(NoSettings!$C:$C,MATCH(EPS!$A4653,NoSettings!$A:$A,0))</f>
        <v>0</v>
      </c>
      <c r="K4653" s="109">
        <f>INDEX(GWP!$C$2:$C$13,MATCH(EPS!I4653,GWP!$B$2:$B$13,0))</f>
        <v>345</v>
      </c>
      <c r="L4653" s="5">
        <f t="shared" si="145"/>
        <v>0</v>
      </c>
    </row>
    <row r="4654" spans="1:12">
      <c r="A4654" t="s">
        <v>6373</v>
      </c>
      <c r="B4654" t="s">
        <v>5</v>
      </c>
      <c r="C4654" t="s">
        <v>1740</v>
      </c>
      <c r="D4654" t="s">
        <v>7023</v>
      </c>
      <c r="E4654" t="s">
        <v>1712</v>
      </c>
      <c r="H4654" t="str">
        <f>INDEX('Vensim Variables'!$B:$B,MATCH(EPS!$B4654,'Vensim Variables'!$A:$A,0))</f>
        <v>g pollutant</v>
      </c>
      <c r="I4654" t="str">
        <f t="shared" si="144"/>
        <v>OC</v>
      </c>
      <c r="J4654">
        <f>INDEX(NoSettings!$C:$C,MATCH(EPS!$A4654,NoSettings!$A:$A,0))</f>
        <v>0</v>
      </c>
      <c r="K4654" s="109">
        <f>INDEX(GWP!$C$2:$C$13,MATCH(EPS!I4654,GWP!$B$2:$B$13,0))</f>
        <v>-46</v>
      </c>
      <c r="L4654" s="5">
        <f t="shared" si="145"/>
        <v>0</v>
      </c>
    </row>
    <row r="4655" spans="1:12">
      <c r="A4655" t="s">
        <v>6374</v>
      </c>
      <c r="B4655" t="s">
        <v>5</v>
      </c>
      <c r="C4655" t="s">
        <v>1740</v>
      </c>
      <c r="D4655" t="s">
        <v>7023</v>
      </c>
      <c r="E4655" t="s">
        <v>1713</v>
      </c>
      <c r="H4655" t="str">
        <f>INDEX('Vensim Variables'!$B:$B,MATCH(EPS!$B4655,'Vensim Variables'!$A:$A,0))</f>
        <v>g pollutant</v>
      </c>
      <c r="I4655" t="str">
        <f t="shared" si="144"/>
        <v>CH4</v>
      </c>
      <c r="J4655">
        <f>INDEX(NoSettings!$C:$C,MATCH(EPS!$A4655,NoSettings!$A:$A,0))</f>
        <v>0</v>
      </c>
      <c r="K4655" s="109">
        <f>INDEX(GWP!$C$2:$C$13,MATCH(EPS!I4655,GWP!$B$2:$B$13,0))</f>
        <v>28</v>
      </c>
      <c r="L4655" s="5">
        <f t="shared" si="145"/>
        <v>0</v>
      </c>
    </row>
    <row r="4656" spans="1:12">
      <c r="A4656" t="s">
        <v>6375</v>
      </c>
      <c r="B4656" t="s">
        <v>5</v>
      </c>
      <c r="C4656" t="s">
        <v>1740</v>
      </c>
      <c r="D4656" t="s">
        <v>7023</v>
      </c>
      <c r="E4656" t="s">
        <v>1714</v>
      </c>
      <c r="H4656" t="str">
        <f>INDEX('Vensim Variables'!$B:$B,MATCH(EPS!$B4656,'Vensim Variables'!$A:$A,0))</f>
        <v>g pollutant</v>
      </c>
      <c r="I4656" t="str">
        <f t="shared" si="144"/>
        <v>N2O</v>
      </c>
      <c r="J4656">
        <f>INDEX(NoSettings!$C:$C,MATCH(EPS!$A4656,NoSettings!$A:$A,0))</f>
        <v>0</v>
      </c>
      <c r="K4656" s="109">
        <f>INDEX(GWP!$C$2:$C$13,MATCH(EPS!I4656,GWP!$B$2:$B$13,0))</f>
        <v>265</v>
      </c>
      <c r="L4656" s="5">
        <f t="shared" si="145"/>
        <v>0</v>
      </c>
    </row>
    <row r="4657" spans="1:12">
      <c r="A4657" t="s">
        <v>6376</v>
      </c>
      <c r="B4657" t="s">
        <v>5</v>
      </c>
      <c r="C4657" t="s">
        <v>1740</v>
      </c>
      <c r="D4657" t="s">
        <v>7023</v>
      </c>
      <c r="E4657" t="s">
        <v>1715</v>
      </c>
      <c r="H4657" t="str">
        <f>INDEX('Vensim Variables'!$B:$B,MATCH(EPS!$B4657,'Vensim Variables'!$A:$A,0))</f>
        <v>g pollutant</v>
      </c>
      <c r="I4657" t="str">
        <f t="shared" si="144"/>
        <v>F gases</v>
      </c>
      <c r="J4657">
        <f>INDEX(NoSettings!$C:$C,MATCH(EPS!$A4657,NoSettings!$A:$A,0))</f>
        <v>0</v>
      </c>
      <c r="K4657" s="109">
        <f>INDEX(GWP!$C$2:$C$13,MATCH(EPS!I4657,GWP!$B$2:$B$13,0))</f>
        <v>1</v>
      </c>
      <c r="L4657" s="5">
        <f t="shared" si="145"/>
        <v>0</v>
      </c>
    </row>
    <row r="4658" spans="1:12">
      <c r="A4658" t="s">
        <v>6377</v>
      </c>
      <c r="B4658" t="s">
        <v>5</v>
      </c>
      <c r="C4658" t="s">
        <v>1740</v>
      </c>
      <c r="D4658" t="s">
        <v>7024</v>
      </c>
      <c r="E4658" t="s">
        <v>1702</v>
      </c>
      <c r="H4658" t="str">
        <f>INDEX('Vensim Variables'!$B:$B,MATCH(EPS!$B4658,'Vensim Variables'!$A:$A,0))</f>
        <v>g pollutant</v>
      </c>
      <c r="I4658" t="str">
        <f t="shared" si="144"/>
        <v>CO2</v>
      </c>
      <c r="J4658">
        <f>INDEX(NoSettings!$C:$C,MATCH(EPS!$A4658,NoSettings!$A:$A,0))</f>
        <v>0</v>
      </c>
      <c r="K4658" s="109">
        <f>INDEX(GWP!$C$2:$C$13,MATCH(EPS!I4658,GWP!$B$2:$B$13,0))</f>
        <v>1</v>
      </c>
      <c r="L4658" s="5">
        <f t="shared" si="145"/>
        <v>0</v>
      </c>
    </row>
    <row r="4659" spans="1:12">
      <c r="A4659" t="s">
        <v>6378</v>
      </c>
      <c r="B4659" t="s">
        <v>5</v>
      </c>
      <c r="C4659" t="s">
        <v>1740</v>
      </c>
      <c r="D4659" t="s">
        <v>7024</v>
      </c>
      <c r="E4659" t="s">
        <v>1705</v>
      </c>
      <c r="H4659" t="str">
        <f>INDEX('Vensim Variables'!$B:$B,MATCH(EPS!$B4659,'Vensim Variables'!$A:$A,0))</f>
        <v>g pollutant</v>
      </c>
      <c r="I4659" t="str">
        <f t="shared" si="144"/>
        <v>VOC</v>
      </c>
      <c r="J4659">
        <f>INDEX(NoSettings!$C:$C,MATCH(EPS!$A4659,NoSettings!$A:$A,0))</f>
        <v>0</v>
      </c>
      <c r="K4659" s="109">
        <f>INDEX(GWP!$C$2:$C$13,MATCH(EPS!I4659,GWP!$B$2:$B$13,0))</f>
        <v>5</v>
      </c>
      <c r="L4659" s="5">
        <f t="shared" si="145"/>
        <v>0</v>
      </c>
    </row>
    <row r="4660" spans="1:12">
      <c r="A4660" t="s">
        <v>6379</v>
      </c>
      <c r="B4660" t="s">
        <v>5</v>
      </c>
      <c r="C4660" t="s">
        <v>1740</v>
      </c>
      <c r="D4660" t="s">
        <v>7024</v>
      </c>
      <c r="E4660" t="s">
        <v>1706</v>
      </c>
      <c r="H4660" t="str">
        <f>INDEX('Vensim Variables'!$B:$B,MATCH(EPS!$B4660,'Vensim Variables'!$A:$A,0))</f>
        <v>g pollutant</v>
      </c>
      <c r="I4660" t="str">
        <f t="shared" si="144"/>
        <v>CO</v>
      </c>
      <c r="J4660">
        <f>INDEX(NoSettings!$C:$C,MATCH(EPS!$A4660,NoSettings!$A:$A,0))</f>
        <v>0</v>
      </c>
      <c r="K4660" s="109">
        <f>INDEX(GWP!$C$2:$C$13,MATCH(EPS!I4660,GWP!$B$2:$B$13,0))</f>
        <v>1.8</v>
      </c>
      <c r="L4660" s="5">
        <f t="shared" si="145"/>
        <v>0</v>
      </c>
    </row>
    <row r="4661" spans="1:12">
      <c r="A4661" t="s">
        <v>6380</v>
      </c>
      <c r="B4661" t="s">
        <v>5</v>
      </c>
      <c r="C4661" t="s">
        <v>1740</v>
      </c>
      <c r="D4661" t="s">
        <v>7024</v>
      </c>
      <c r="E4661" t="s">
        <v>1707</v>
      </c>
      <c r="H4661" t="str">
        <f>INDEX('Vensim Variables'!$B:$B,MATCH(EPS!$B4661,'Vensim Variables'!$A:$A,0))</f>
        <v>g pollutant</v>
      </c>
      <c r="I4661" t="str">
        <f t="shared" si="144"/>
        <v>NOx</v>
      </c>
      <c r="J4661">
        <f>INDEX(NoSettings!$C:$C,MATCH(EPS!$A4661,NoSettings!$A:$A,0))</f>
        <v>0</v>
      </c>
      <c r="K4661" s="109">
        <f>INDEX(GWP!$C$2:$C$13,MATCH(EPS!I4661,GWP!$B$2:$B$13,0))</f>
        <v>-8.1999999999999993</v>
      </c>
      <c r="L4661" s="5">
        <f t="shared" si="145"/>
        <v>0</v>
      </c>
    </row>
    <row r="4662" spans="1:12">
      <c r="A4662" t="s">
        <v>6381</v>
      </c>
      <c r="B4662" t="s">
        <v>5</v>
      </c>
      <c r="C4662" t="s">
        <v>1740</v>
      </c>
      <c r="D4662" t="s">
        <v>7024</v>
      </c>
      <c r="E4662" t="s">
        <v>1708</v>
      </c>
      <c r="H4662" t="str">
        <f>INDEX('Vensim Variables'!$B:$B,MATCH(EPS!$B4662,'Vensim Variables'!$A:$A,0))</f>
        <v>g pollutant</v>
      </c>
      <c r="I4662" t="str">
        <f t="shared" si="144"/>
        <v>PM10</v>
      </c>
      <c r="J4662">
        <f>INDEX(NoSettings!$C:$C,MATCH(EPS!$A4662,NoSettings!$A:$A,0))</f>
        <v>0</v>
      </c>
      <c r="K4662" s="109">
        <f>INDEX(GWP!$C$2:$C$13,MATCH(EPS!I4662,GWP!$B$2:$B$13,0))</f>
        <v>0</v>
      </c>
      <c r="L4662" s="5">
        <f t="shared" si="145"/>
        <v>0</v>
      </c>
    </row>
    <row r="4663" spans="1:12">
      <c r="A4663" t="s">
        <v>6382</v>
      </c>
      <c r="B4663" t="s">
        <v>5</v>
      </c>
      <c r="C4663" t="s">
        <v>1740</v>
      </c>
      <c r="D4663" t="s">
        <v>7024</v>
      </c>
      <c r="E4663" t="s">
        <v>1709</v>
      </c>
      <c r="H4663" t="str">
        <f>INDEX('Vensim Variables'!$B:$B,MATCH(EPS!$B4663,'Vensim Variables'!$A:$A,0))</f>
        <v>g pollutant</v>
      </c>
      <c r="I4663" t="str">
        <f t="shared" si="144"/>
        <v>PM25</v>
      </c>
      <c r="J4663">
        <f>INDEX(NoSettings!$C:$C,MATCH(EPS!$A4663,NoSettings!$A:$A,0))</f>
        <v>0</v>
      </c>
      <c r="K4663" s="109">
        <f>INDEX(GWP!$C$2:$C$13,MATCH(EPS!I4663,GWP!$B$2:$B$13,0))</f>
        <v>0</v>
      </c>
      <c r="L4663" s="5">
        <f t="shared" si="145"/>
        <v>0</v>
      </c>
    </row>
    <row r="4664" spans="1:12">
      <c r="A4664" t="s">
        <v>6383</v>
      </c>
      <c r="B4664" t="s">
        <v>5</v>
      </c>
      <c r="C4664" t="s">
        <v>1740</v>
      </c>
      <c r="D4664" t="s">
        <v>7024</v>
      </c>
      <c r="E4664" t="s">
        <v>1710</v>
      </c>
      <c r="H4664" t="str">
        <f>INDEX('Vensim Variables'!$B:$B,MATCH(EPS!$B4664,'Vensim Variables'!$A:$A,0))</f>
        <v>g pollutant</v>
      </c>
      <c r="I4664" t="str">
        <f t="shared" si="144"/>
        <v>SOx</v>
      </c>
      <c r="J4664">
        <f>INDEX(NoSettings!$C:$C,MATCH(EPS!$A4664,NoSettings!$A:$A,0))</f>
        <v>0</v>
      </c>
      <c r="K4664" s="109">
        <f>INDEX(GWP!$C$2:$C$13,MATCH(EPS!I4664,GWP!$B$2:$B$13,0))</f>
        <v>0</v>
      </c>
      <c r="L4664" s="5">
        <f t="shared" si="145"/>
        <v>0</v>
      </c>
    </row>
    <row r="4665" spans="1:12">
      <c r="A4665" t="s">
        <v>6384</v>
      </c>
      <c r="B4665" t="s">
        <v>5</v>
      </c>
      <c r="C4665" t="s">
        <v>1740</v>
      </c>
      <c r="D4665" t="s">
        <v>7024</v>
      </c>
      <c r="E4665" t="s">
        <v>1711</v>
      </c>
      <c r="H4665" t="str">
        <f>INDEX('Vensim Variables'!$B:$B,MATCH(EPS!$B4665,'Vensim Variables'!$A:$A,0))</f>
        <v>g pollutant</v>
      </c>
      <c r="I4665" t="str">
        <f t="shared" si="144"/>
        <v>BC</v>
      </c>
      <c r="J4665">
        <f>INDEX(NoSettings!$C:$C,MATCH(EPS!$A4665,NoSettings!$A:$A,0))</f>
        <v>0</v>
      </c>
      <c r="K4665" s="109">
        <f>INDEX(GWP!$C$2:$C$13,MATCH(EPS!I4665,GWP!$B$2:$B$13,0))</f>
        <v>345</v>
      </c>
      <c r="L4665" s="5">
        <f t="shared" si="145"/>
        <v>0</v>
      </c>
    </row>
    <row r="4666" spans="1:12">
      <c r="A4666" t="s">
        <v>6385</v>
      </c>
      <c r="B4666" t="s">
        <v>5</v>
      </c>
      <c r="C4666" t="s">
        <v>1740</v>
      </c>
      <c r="D4666" t="s">
        <v>7024</v>
      </c>
      <c r="E4666" t="s">
        <v>1712</v>
      </c>
      <c r="H4666" t="str">
        <f>INDEX('Vensim Variables'!$B:$B,MATCH(EPS!$B4666,'Vensim Variables'!$A:$A,0))</f>
        <v>g pollutant</v>
      </c>
      <c r="I4666" t="str">
        <f t="shared" si="144"/>
        <v>OC</v>
      </c>
      <c r="J4666">
        <f>INDEX(NoSettings!$C:$C,MATCH(EPS!$A4666,NoSettings!$A:$A,0))</f>
        <v>0</v>
      </c>
      <c r="K4666" s="109">
        <f>INDEX(GWP!$C$2:$C$13,MATCH(EPS!I4666,GWP!$B$2:$B$13,0))</f>
        <v>-46</v>
      </c>
      <c r="L4666" s="5">
        <f t="shared" si="145"/>
        <v>0</v>
      </c>
    </row>
    <row r="4667" spans="1:12">
      <c r="A4667" t="s">
        <v>6386</v>
      </c>
      <c r="B4667" t="s">
        <v>5</v>
      </c>
      <c r="C4667" t="s">
        <v>1740</v>
      </c>
      <c r="D4667" t="s">
        <v>7024</v>
      </c>
      <c r="E4667" t="s">
        <v>1713</v>
      </c>
      <c r="H4667" t="str">
        <f>INDEX('Vensim Variables'!$B:$B,MATCH(EPS!$B4667,'Vensim Variables'!$A:$A,0))</f>
        <v>g pollutant</v>
      </c>
      <c r="I4667" t="str">
        <f t="shared" si="144"/>
        <v>CH4</v>
      </c>
      <c r="J4667">
        <f>INDEX(NoSettings!$C:$C,MATCH(EPS!$A4667,NoSettings!$A:$A,0))</f>
        <v>0</v>
      </c>
      <c r="K4667" s="109">
        <f>INDEX(GWP!$C$2:$C$13,MATCH(EPS!I4667,GWP!$B$2:$B$13,0))</f>
        <v>28</v>
      </c>
      <c r="L4667" s="5">
        <f t="shared" si="145"/>
        <v>0</v>
      </c>
    </row>
    <row r="4668" spans="1:12">
      <c r="A4668" t="s">
        <v>6387</v>
      </c>
      <c r="B4668" t="s">
        <v>5</v>
      </c>
      <c r="C4668" t="s">
        <v>1740</v>
      </c>
      <c r="D4668" t="s">
        <v>7024</v>
      </c>
      <c r="E4668" t="s">
        <v>1714</v>
      </c>
      <c r="H4668" t="str">
        <f>INDEX('Vensim Variables'!$B:$B,MATCH(EPS!$B4668,'Vensim Variables'!$A:$A,0))</f>
        <v>g pollutant</v>
      </c>
      <c r="I4668" t="str">
        <f t="shared" si="144"/>
        <v>N2O</v>
      </c>
      <c r="J4668">
        <f>INDEX(NoSettings!$C:$C,MATCH(EPS!$A4668,NoSettings!$A:$A,0))</f>
        <v>0</v>
      </c>
      <c r="K4668" s="109">
        <f>INDEX(GWP!$C$2:$C$13,MATCH(EPS!I4668,GWP!$B$2:$B$13,0))</f>
        <v>265</v>
      </c>
      <c r="L4668" s="5">
        <f t="shared" si="145"/>
        <v>0</v>
      </c>
    </row>
    <row r="4669" spans="1:12">
      <c r="A4669" t="s">
        <v>6388</v>
      </c>
      <c r="B4669" t="s">
        <v>5</v>
      </c>
      <c r="C4669" t="s">
        <v>1740</v>
      </c>
      <c r="D4669" t="s">
        <v>7024</v>
      </c>
      <c r="E4669" t="s">
        <v>1715</v>
      </c>
      <c r="H4669" t="str">
        <f>INDEX('Vensim Variables'!$B:$B,MATCH(EPS!$B4669,'Vensim Variables'!$A:$A,0))</f>
        <v>g pollutant</v>
      </c>
      <c r="I4669" t="str">
        <f t="shared" si="144"/>
        <v>F gases</v>
      </c>
      <c r="J4669">
        <f>INDEX(NoSettings!$C:$C,MATCH(EPS!$A4669,NoSettings!$A:$A,0))</f>
        <v>0</v>
      </c>
      <c r="K4669" s="109">
        <f>INDEX(GWP!$C$2:$C$13,MATCH(EPS!I4669,GWP!$B$2:$B$13,0))</f>
        <v>1</v>
      </c>
      <c r="L4669" s="5">
        <f t="shared" si="145"/>
        <v>0</v>
      </c>
    </row>
    <row r="4670" spans="1:12">
      <c r="A4670" t="s">
        <v>6389</v>
      </c>
      <c r="B4670" t="s">
        <v>5</v>
      </c>
      <c r="C4670" t="s">
        <v>1740</v>
      </c>
      <c r="D4670" t="s">
        <v>7025</v>
      </c>
      <c r="E4670" t="s">
        <v>1702</v>
      </c>
      <c r="H4670" t="str">
        <f>INDEX('Vensim Variables'!$B:$B,MATCH(EPS!$B4670,'Vensim Variables'!$A:$A,0))</f>
        <v>g pollutant</v>
      </c>
      <c r="I4670" t="str">
        <f t="shared" si="144"/>
        <v>CO2</v>
      </c>
      <c r="J4670">
        <f>INDEX(NoSettings!$C:$C,MATCH(EPS!$A4670,NoSettings!$A:$A,0))</f>
        <v>2255810000000</v>
      </c>
      <c r="K4670" s="109">
        <f>INDEX(GWP!$C$2:$C$13,MATCH(EPS!I4670,GWP!$B$2:$B$13,0))</f>
        <v>1</v>
      </c>
      <c r="L4670" s="5">
        <f t="shared" si="145"/>
        <v>2.2558099999999999</v>
      </c>
    </row>
    <row r="4671" spans="1:12">
      <c r="A4671" t="s">
        <v>6390</v>
      </c>
      <c r="B4671" t="s">
        <v>5</v>
      </c>
      <c r="C4671" t="s">
        <v>1740</v>
      </c>
      <c r="D4671" t="s">
        <v>7025</v>
      </c>
      <c r="E4671" t="s">
        <v>1705</v>
      </c>
      <c r="H4671" t="str">
        <f>INDEX('Vensim Variables'!$B:$B,MATCH(EPS!$B4671,'Vensim Variables'!$A:$A,0))</f>
        <v>g pollutant</v>
      </c>
      <c r="I4671" t="str">
        <f t="shared" si="144"/>
        <v>VOC</v>
      </c>
      <c r="J4671">
        <f>INDEX(NoSettings!$C:$C,MATCH(EPS!$A4671,NoSettings!$A:$A,0))</f>
        <v>535507000</v>
      </c>
      <c r="K4671" s="109">
        <f>INDEX(GWP!$C$2:$C$13,MATCH(EPS!I4671,GWP!$B$2:$B$13,0))</f>
        <v>5</v>
      </c>
      <c r="L4671" s="5">
        <f t="shared" si="145"/>
        <v>2.677535E-3</v>
      </c>
    </row>
    <row r="4672" spans="1:12">
      <c r="A4672" t="s">
        <v>6391</v>
      </c>
      <c r="B4672" t="s">
        <v>5</v>
      </c>
      <c r="C4672" t="s">
        <v>1740</v>
      </c>
      <c r="D4672" t="s">
        <v>7025</v>
      </c>
      <c r="E4672" t="s">
        <v>1706</v>
      </c>
      <c r="H4672" t="str">
        <f>INDEX('Vensim Variables'!$B:$B,MATCH(EPS!$B4672,'Vensim Variables'!$A:$A,0))</f>
        <v>g pollutant</v>
      </c>
      <c r="I4672" t="str">
        <f t="shared" si="144"/>
        <v>CO</v>
      </c>
      <c r="J4672">
        <f>INDEX(NoSettings!$C:$C,MATCH(EPS!$A4672,NoSettings!$A:$A,0))</f>
        <v>6062240000</v>
      </c>
      <c r="K4672" s="109">
        <f>INDEX(GWP!$C$2:$C$13,MATCH(EPS!I4672,GWP!$B$2:$B$13,0))</f>
        <v>1.8</v>
      </c>
      <c r="L4672" s="5">
        <f t="shared" si="145"/>
        <v>1.0912032E-2</v>
      </c>
    </row>
    <row r="4673" spans="1:12">
      <c r="A4673" t="s">
        <v>6392</v>
      </c>
      <c r="B4673" t="s">
        <v>5</v>
      </c>
      <c r="C4673" t="s">
        <v>1740</v>
      </c>
      <c r="D4673" t="s">
        <v>7025</v>
      </c>
      <c r="E4673" t="s">
        <v>1707</v>
      </c>
      <c r="H4673" t="str">
        <f>INDEX('Vensim Variables'!$B:$B,MATCH(EPS!$B4673,'Vensim Variables'!$A:$A,0))</f>
        <v>g pollutant</v>
      </c>
      <c r="I4673" t="str">
        <f t="shared" si="144"/>
        <v>NOx</v>
      </c>
      <c r="J4673">
        <f>INDEX(NoSettings!$C:$C,MATCH(EPS!$A4673,NoSettings!$A:$A,0))</f>
        <v>3614620000</v>
      </c>
      <c r="K4673" s="109">
        <f>INDEX(GWP!$C$2:$C$13,MATCH(EPS!I4673,GWP!$B$2:$B$13,0))</f>
        <v>-8.1999999999999993</v>
      </c>
      <c r="L4673" s="5">
        <f t="shared" si="145"/>
        <v>-2.9639883999999995E-2</v>
      </c>
    </row>
    <row r="4674" spans="1:12">
      <c r="A4674" t="s">
        <v>6393</v>
      </c>
      <c r="B4674" t="s">
        <v>5</v>
      </c>
      <c r="C4674" t="s">
        <v>1740</v>
      </c>
      <c r="D4674" t="s">
        <v>7025</v>
      </c>
      <c r="E4674" t="s">
        <v>1708</v>
      </c>
      <c r="H4674" t="str">
        <f>INDEX('Vensim Variables'!$B:$B,MATCH(EPS!$B4674,'Vensim Variables'!$A:$A,0))</f>
        <v>g pollutant</v>
      </c>
      <c r="I4674" t="str">
        <f t="shared" si="144"/>
        <v>PM10</v>
      </c>
      <c r="J4674">
        <f>INDEX(NoSettings!$C:$C,MATCH(EPS!$A4674,NoSettings!$A:$A,0))</f>
        <v>737891000</v>
      </c>
      <c r="K4674" s="109">
        <f>INDEX(GWP!$C$2:$C$13,MATCH(EPS!I4674,GWP!$B$2:$B$13,0))</f>
        <v>0</v>
      </c>
      <c r="L4674" s="5">
        <f t="shared" si="145"/>
        <v>0</v>
      </c>
    </row>
    <row r="4675" spans="1:12">
      <c r="A4675" t="s">
        <v>6394</v>
      </c>
      <c r="B4675" t="s">
        <v>5</v>
      </c>
      <c r="C4675" t="s">
        <v>1740</v>
      </c>
      <c r="D4675" t="s">
        <v>7025</v>
      </c>
      <c r="E4675" t="s">
        <v>1709</v>
      </c>
      <c r="H4675" t="str">
        <f>INDEX('Vensim Variables'!$B:$B,MATCH(EPS!$B4675,'Vensim Variables'!$A:$A,0))</f>
        <v>g pollutant</v>
      </c>
      <c r="I4675" t="str">
        <f t="shared" ref="I4675:I4738" si="146">IF(OR(C4675="CO2",C4675="CH4",C4675="N2O",C4675="F gases",C4675="VOC",C4675="CO",C4675="NOx",C4675="PM10",C4675="PM25",C4675="SOx",C4675="BC",C4675="OC"),C4675,IF(OR(D4675="CO2",D4675="CH4",D4675="N2O",D4675="F gases",D4675="VOC",D4675="CO",D4675="NOx",D4675="PM10",D4675="PM25",D4675="SOx",D4675="BC",D4675="OC"),D4675,IF(OR(E4675="CO2",E4675="CH4",E4675="N2O",E4675="F gases",E4675="VOC",E4675="CO",E4675="NOx",E4675="PM10",E4675="PM25",E4675="SOx",E4675="BC",E4675="OC"),E4675,"NA")))</f>
        <v>PM25</v>
      </c>
      <c r="J4675">
        <f>INDEX(NoSettings!$C:$C,MATCH(EPS!$A4675,NoSettings!$A:$A,0))</f>
        <v>631377000</v>
      </c>
      <c r="K4675" s="109">
        <f>INDEX(GWP!$C$2:$C$13,MATCH(EPS!I4675,GWP!$B$2:$B$13,0))</f>
        <v>0</v>
      </c>
      <c r="L4675" s="5">
        <f t="shared" ref="L4675:L4738" si="147">IF(H4675="g pollutant",K4675*J4675/10^12,IF(H4675="MMTCO2e",J4675,IF(H4675="MWh",J4675,0)))</f>
        <v>0</v>
      </c>
    </row>
    <row r="4676" spans="1:12">
      <c r="A4676" t="s">
        <v>6395</v>
      </c>
      <c r="B4676" t="s">
        <v>5</v>
      </c>
      <c r="C4676" t="s">
        <v>1740</v>
      </c>
      <c r="D4676" t="s">
        <v>7025</v>
      </c>
      <c r="E4676" t="s">
        <v>1710</v>
      </c>
      <c r="H4676" t="str">
        <f>INDEX('Vensim Variables'!$B:$B,MATCH(EPS!$B4676,'Vensim Variables'!$A:$A,0))</f>
        <v>g pollutant</v>
      </c>
      <c r="I4676" t="str">
        <f t="shared" si="146"/>
        <v>SOx</v>
      </c>
      <c r="J4676">
        <f>INDEX(NoSettings!$C:$C,MATCH(EPS!$A4676,NoSettings!$A:$A,0))</f>
        <v>2692070000</v>
      </c>
      <c r="K4676" s="109">
        <f>INDEX(GWP!$C$2:$C$13,MATCH(EPS!I4676,GWP!$B$2:$B$13,0))</f>
        <v>0</v>
      </c>
      <c r="L4676" s="5">
        <f t="shared" si="147"/>
        <v>0</v>
      </c>
    </row>
    <row r="4677" spans="1:12">
      <c r="A4677" t="s">
        <v>6396</v>
      </c>
      <c r="B4677" t="s">
        <v>5</v>
      </c>
      <c r="C4677" t="s">
        <v>1740</v>
      </c>
      <c r="D4677" t="s">
        <v>7025</v>
      </c>
      <c r="E4677" t="s">
        <v>1711</v>
      </c>
      <c r="H4677" t="str">
        <f>INDEX('Vensim Variables'!$B:$B,MATCH(EPS!$B4677,'Vensim Variables'!$A:$A,0))</f>
        <v>g pollutant</v>
      </c>
      <c r="I4677" t="str">
        <f t="shared" si="146"/>
        <v>BC</v>
      </c>
      <c r="J4677">
        <f>INDEX(NoSettings!$C:$C,MATCH(EPS!$A4677,NoSettings!$A:$A,0))</f>
        <v>47824900</v>
      </c>
      <c r="K4677" s="109">
        <f>INDEX(GWP!$C$2:$C$13,MATCH(EPS!I4677,GWP!$B$2:$B$13,0))</f>
        <v>345</v>
      </c>
      <c r="L4677" s="5">
        <f t="shared" si="147"/>
        <v>1.6499590500000001E-2</v>
      </c>
    </row>
    <row r="4678" spans="1:12">
      <c r="A4678" t="s">
        <v>6397</v>
      </c>
      <c r="B4678" t="s">
        <v>5</v>
      </c>
      <c r="C4678" t="s">
        <v>1740</v>
      </c>
      <c r="D4678" t="s">
        <v>7025</v>
      </c>
      <c r="E4678" t="s">
        <v>1712</v>
      </c>
      <c r="H4678" t="str">
        <f>INDEX('Vensim Variables'!$B:$B,MATCH(EPS!$B4678,'Vensim Variables'!$A:$A,0))</f>
        <v>g pollutant</v>
      </c>
      <c r="I4678" t="str">
        <f t="shared" si="146"/>
        <v>OC</v>
      </c>
      <c r="J4678">
        <f>INDEX(NoSettings!$C:$C,MATCH(EPS!$A4678,NoSettings!$A:$A,0))</f>
        <v>231821000</v>
      </c>
      <c r="K4678" s="109">
        <f>INDEX(GWP!$C$2:$C$13,MATCH(EPS!I4678,GWP!$B$2:$B$13,0))</f>
        <v>-46</v>
      </c>
      <c r="L4678" s="5">
        <f t="shared" si="147"/>
        <v>-1.0663766E-2</v>
      </c>
    </row>
    <row r="4679" spans="1:12">
      <c r="A4679" t="s">
        <v>6398</v>
      </c>
      <c r="B4679" t="s">
        <v>5</v>
      </c>
      <c r="C4679" t="s">
        <v>1740</v>
      </c>
      <c r="D4679" t="s">
        <v>7025</v>
      </c>
      <c r="E4679" t="s">
        <v>1713</v>
      </c>
      <c r="H4679" t="str">
        <f>INDEX('Vensim Variables'!$B:$B,MATCH(EPS!$B4679,'Vensim Variables'!$A:$A,0))</f>
        <v>g pollutant</v>
      </c>
      <c r="I4679" t="str">
        <f t="shared" si="146"/>
        <v>CH4</v>
      </c>
      <c r="J4679">
        <f>INDEX(NoSettings!$C:$C,MATCH(EPS!$A4679,NoSettings!$A:$A,0))</f>
        <v>110111000</v>
      </c>
      <c r="K4679" s="109">
        <f>INDEX(GWP!$C$2:$C$13,MATCH(EPS!I4679,GWP!$B$2:$B$13,0))</f>
        <v>28</v>
      </c>
      <c r="L4679" s="5">
        <f t="shared" si="147"/>
        <v>3.0831080000000002E-3</v>
      </c>
    </row>
    <row r="4680" spans="1:12">
      <c r="A4680" t="s">
        <v>6399</v>
      </c>
      <c r="B4680" t="s">
        <v>5</v>
      </c>
      <c r="C4680" t="s">
        <v>1740</v>
      </c>
      <c r="D4680" t="s">
        <v>7025</v>
      </c>
      <c r="E4680" t="s">
        <v>1714</v>
      </c>
      <c r="H4680" t="str">
        <f>INDEX('Vensim Variables'!$B:$B,MATCH(EPS!$B4680,'Vensim Variables'!$A:$A,0))</f>
        <v>g pollutant</v>
      </c>
      <c r="I4680" t="str">
        <f t="shared" si="146"/>
        <v>N2O</v>
      </c>
      <c r="J4680">
        <f>INDEX(NoSettings!$C:$C,MATCH(EPS!$A4680,NoSettings!$A:$A,0))</f>
        <v>22022200</v>
      </c>
      <c r="K4680" s="109">
        <f>INDEX(GWP!$C$2:$C$13,MATCH(EPS!I4680,GWP!$B$2:$B$13,0))</f>
        <v>265</v>
      </c>
      <c r="L4680" s="5">
        <f t="shared" si="147"/>
        <v>5.835883E-3</v>
      </c>
    </row>
    <row r="4681" spans="1:12">
      <c r="A4681" t="s">
        <v>6400</v>
      </c>
      <c r="B4681" t="s">
        <v>5</v>
      </c>
      <c r="C4681" t="s">
        <v>1740</v>
      </c>
      <c r="D4681" t="s">
        <v>7025</v>
      </c>
      <c r="E4681" t="s">
        <v>1715</v>
      </c>
      <c r="H4681" t="str">
        <f>INDEX('Vensim Variables'!$B:$B,MATCH(EPS!$B4681,'Vensim Variables'!$A:$A,0))</f>
        <v>g pollutant</v>
      </c>
      <c r="I4681" t="str">
        <f t="shared" si="146"/>
        <v>F gases</v>
      </c>
      <c r="J4681">
        <f>INDEX(NoSettings!$C:$C,MATCH(EPS!$A4681,NoSettings!$A:$A,0))</f>
        <v>0</v>
      </c>
      <c r="K4681" s="109">
        <f>INDEX(GWP!$C$2:$C$13,MATCH(EPS!I4681,GWP!$B$2:$B$13,0))</f>
        <v>1</v>
      </c>
      <c r="L4681" s="5">
        <f t="shared" si="147"/>
        <v>0</v>
      </c>
    </row>
    <row r="4682" spans="1:12">
      <c r="A4682" t="s">
        <v>6401</v>
      </c>
      <c r="B4682" t="s">
        <v>5</v>
      </c>
      <c r="C4682" t="s">
        <v>1741</v>
      </c>
      <c r="D4682" t="s">
        <v>7001</v>
      </c>
      <c r="E4682" t="s">
        <v>1702</v>
      </c>
      <c r="H4682" t="str">
        <f>INDEX('Vensim Variables'!$B:$B,MATCH(EPS!$B4682,'Vensim Variables'!$A:$A,0))</f>
        <v>g pollutant</v>
      </c>
      <c r="I4682" t="str">
        <f t="shared" si="146"/>
        <v>CO2</v>
      </c>
      <c r="J4682">
        <f>INDEX(NoSettings!$C:$C,MATCH(EPS!$A4682,NoSettings!$A:$A,0))</f>
        <v>0</v>
      </c>
      <c r="K4682" s="109">
        <f>INDEX(GWP!$C$2:$C$13,MATCH(EPS!I4682,GWP!$B$2:$B$13,0))</f>
        <v>1</v>
      </c>
      <c r="L4682" s="5">
        <f t="shared" si="147"/>
        <v>0</v>
      </c>
    </row>
    <row r="4683" spans="1:12">
      <c r="A4683" t="s">
        <v>6402</v>
      </c>
      <c r="B4683" t="s">
        <v>5</v>
      </c>
      <c r="C4683" t="s">
        <v>1741</v>
      </c>
      <c r="D4683" t="s">
        <v>7001</v>
      </c>
      <c r="E4683" t="s">
        <v>1705</v>
      </c>
      <c r="H4683" t="str">
        <f>INDEX('Vensim Variables'!$B:$B,MATCH(EPS!$B4683,'Vensim Variables'!$A:$A,0))</f>
        <v>g pollutant</v>
      </c>
      <c r="I4683" t="str">
        <f t="shared" si="146"/>
        <v>VOC</v>
      </c>
      <c r="J4683">
        <f>INDEX(NoSettings!$C:$C,MATCH(EPS!$A4683,NoSettings!$A:$A,0))</f>
        <v>0</v>
      </c>
      <c r="K4683" s="109">
        <f>INDEX(GWP!$C$2:$C$13,MATCH(EPS!I4683,GWP!$B$2:$B$13,0))</f>
        <v>5</v>
      </c>
      <c r="L4683" s="5">
        <f t="shared" si="147"/>
        <v>0</v>
      </c>
    </row>
    <row r="4684" spans="1:12">
      <c r="A4684" t="s">
        <v>6403</v>
      </c>
      <c r="B4684" t="s">
        <v>5</v>
      </c>
      <c r="C4684" t="s">
        <v>1741</v>
      </c>
      <c r="D4684" t="s">
        <v>7001</v>
      </c>
      <c r="E4684" t="s">
        <v>1706</v>
      </c>
      <c r="H4684" t="str">
        <f>INDEX('Vensim Variables'!$B:$B,MATCH(EPS!$B4684,'Vensim Variables'!$A:$A,0))</f>
        <v>g pollutant</v>
      </c>
      <c r="I4684" t="str">
        <f t="shared" si="146"/>
        <v>CO</v>
      </c>
      <c r="J4684">
        <f>INDEX(NoSettings!$C:$C,MATCH(EPS!$A4684,NoSettings!$A:$A,0))</f>
        <v>0</v>
      </c>
      <c r="K4684" s="109">
        <f>INDEX(GWP!$C$2:$C$13,MATCH(EPS!I4684,GWP!$B$2:$B$13,0))</f>
        <v>1.8</v>
      </c>
      <c r="L4684" s="5">
        <f t="shared" si="147"/>
        <v>0</v>
      </c>
    </row>
    <row r="4685" spans="1:12">
      <c r="A4685" t="s">
        <v>6404</v>
      </c>
      <c r="B4685" t="s">
        <v>5</v>
      </c>
      <c r="C4685" t="s">
        <v>1741</v>
      </c>
      <c r="D4685" t="s">
        <v>7001</v>
      </c>
      <c r="E4685" t="s">
        <v>1707</v>
      </c>
      <c r="H4685" t="str">
        <f>INDEX('Vensim Variables'!$B:$B,MATCH(EPS!$B4685,'Vensim Variables'!$A:$A,0))</f>
        <v>g pollutant</v>
      </c>
      <c r="I4685" t="str">
        <f t="shared" si="146"/>
        <v>NOx</v>
      </c>
      <c r="J4685">
        <f>INDEX(NoSettings!$C:$C,MATCH(EPS!$A4685,NoSettings!$A:$A,0))</f>
        <v>0</v>
      </c>
      <c r="K4685" s="109">
        <f>INDEX(GWP!$C$2:$C$13,MATCH(EPS!I4685,GWP!$B$2:$B$13,0))</f>
        <v>-8.1999999999999993</v>
      </c>
      <c r="L4685" s="5">
        <f t="shared" si="147"/>
        <v>0</v>
      </c>
    </row>
    <row r="4686" spans="1:12">
      <c r="A4686" t="s">
        <v>6405</v>
      </c>
      <c r="B4686" t="s">
        <v>5</v>
      </c>
      <c r="C4686" t="s">
        <v>1741</v>
      </c>
      <c r="D4686" t="s">
        <v>7001</v>
      </c>
      <c r="E4686" t="s">
        <v>1708</v>
      </c>
      <c r="H4686" t="str">
        <f>INDEX('Vensim Variables'!$B:$B,MATCH(EPS!$B4686,'Vensim Variables'!$A:$A,0))</f>
        <v>g pollutant</v>
      </c>
      <c r="I4686" t="str">
        <f t="shared" si="146"/>
        <v>PM10</v>
      </c>
      <c r="J4686">
        <f>INDEX(NoSettings!$C:$C,MATCH(EPS!$A4686,NoSettings!$A:$A,0))</f>
        <v>0</v>
      </c>
      <c r="K4686" s="109">
        <f>INDEX(GWP!$C$2:$C$13,MATCH(EPS!I4686,GWP!$B$2:$B$13,0))</f>
        <v>0</v>
      </c>
      <c r="L4686" s="5">
        <f t="shared" si="147"/>
        <v>0</v>
      </c>
    </row>
    <row r="4687" spans="1:12">
      <c r="A4687" t="s">
        <v>6406</v>
      </c>
      <c r="B4687" t="s">
        <v>5</v>
      </c>
      <c r="C4687" t="s">
        <v>1741</v>
      </c>
      <c r="D4687" t="s">
        <v>7001</v>
      </c>
      <c r="E4687" t="s">
        <v>1709</v>
      </c>
      <c r="H4687" t="str">
        <f>INDEX('Vensim Variables'!$B:$B,MATCH(EPS!$B4687,'Vensim Variables'!$A:$A,0))</f>
        <v>g pollutant</v>
      </c>
      <c r="I4687" t="str">
        <f t="shared" si="146"/>
        <v>PM25</v>
      </c>
      <c r="J4687">
        <f>INDEX(NoSettings!$C:$C,MATCH(EPS!$A4687,NoSettings!$A:$A,0))</f>
        <v>0</v>
      </c>
      <c r="K4687" s="109">
        <f>INDEX(GWP!$C$2:$C$13,MATCH(EPS!I4687,GWP!$B$2:$B$13,0))</f>
        <v>0</v>
      </c>
      <c r="L4687" s="5">
        <f t="shared" si="147"/>
        <v>0</v>
      </c>
    </row>
    <row r="4688" spans="1:12">
      <c r="A4688" t="s">
        <v>6407</v>
      </c>
      <c r="B4688" t="s">
        <v>5</v>
      </c>
      <c r="C4688" t="s">
        <v>1741</v>
      </c>
      <c r="D4688" t="s">
        <v>7001</v>
      </c>
      <c r="E4688" t="s">
        <v>1710</v>
      </c>
      <c r="H4688" t="str">
        <f>INDEX('Vensim Variables'!$B:$B,MATCH(EPS!$B4688,'Vensim Variables'!$A:$A,0))</f>
        <v>g pollutant</v>
      </c>
      <c r="I4688" t="str">
        <f t="shared" si="146"/>
        <v>SOx</v>
      </c>
      <c r="J4688">
        <f>INDEX(NoSettings!$C:$C,MATCH(EPS!$A4688,NoSettings!$A:$A,0))</f>
        <v>0</v>
      </c>
      <c r="K4688" s="109">
        <f>INDEX(GWP!$C$2:$C$13,MATCH(EPS!I4688,GWP!$B$2:$B$13,0))</f>
        <v>0</v>
      </c>
      <c r="L4688" s="5">
        <f t="shared" si="147"/>
        <v>0</v>
      </c>
    </row>
    <row r="4689" spans="1:12">
      <c r="A4689" t="s">
        <v>6408</v>
      </c>
      <c r="B4689" t="s">
        <v>5</v>
      </c>
      <c r="C4689" t="s">
        <v>1741</v>
      </c>
      <c r="D4689" t="s">
        <v>7001</v>
      </c>
      <c r="E4689" t="s">
        <v>1711</v>
      </c>
      <c r="H4689" t="str">
        <f>INDEX('Vensim Variables'!$B:$B,MATCH(EPS!$B4689,'Vensim Variables'!$A:$A,0))</f>
        <v>g pollutant</v>
      </c>
      <c r="I4689" t="str">
        <f t="shared" si="146"/>
        <v>BC</v>
      </c>
      <c r="J4689">
        <f>INDEX(NoSettings!$C:$C,MATCH(EPS!$A4689,NoSettings!$A:$A,0))</f>
        <v>0</v>
      </c>
      <c r="K4689" s="109">
        <f>INDEX(GWP!$C$2:$C$13,MATCH(EPS!I4689,GWP!$B$2:$B$13,0))</f>
        <v>345</v>
      </c>
      <c r="L4689" s="5">
        <f t="shared" si="147"/>
        <v>0</v>
      </c>
    </row>
    <row r="4690" spans="1:12">
      <c r="A4690" t="s">
        <v>6409</v>
      </c>
      <c r="B4690" t="s">
        <v>5</v>
      </c>
      <c r="C4690" t="s">
        <v>1741</v>
      </c>
      <c r="D4690" t="s">
        <v>7001</v>
      </c>
      <c r="E4690" t="s">
        <v>1712</v>
      </c>
      <c r="H4690" t="str">
        <f>INDEX('Vensim Variables'!$B:$B,MATCH(EPS!$B4690,'Vensim Variables'!$A:$A,0))</f>
        <v>g pollutant</v>
      </c>
      <c r="I4690" t="str">
        <f t="shared" si="146"/>
        <v>OC</v>
      </c>
      <c r="J4690">
        <f>INDEX(NoSettings!$C:$C,MATCH(EPS!$A4690,NoSettings!$A:$A,0))</f>
        <v>0</v>
      </c>
      <c r="K4690" s="109">
        <f>INDEX(GWP!$C$2:$C$13,MATCH(EPS!I4690,GWP!$B$2:$B$13,0))</f>
        <v>-46</v>
      </c>
      <c r="L4690" s="5">
        <f t="shared" si="147"/>
        <v>0</v>
      </c>
    </row>
    <row r="4691" spans="1:12">
      <c r="A4691" t="s">
        <v>6410</v>
      </c>
      <c r="B4691" t="s">
        <v>5</v>
      </c>
      <c r="C4691" t="s">
        <v>1741</v>
      </c>
      <c r="D4691" t="s">
        <v>7001</v>
      </c>
      <c r="E4691" t="s">
        <v>1713</v>
      </c>
      <c r="H4691" t="str">
        <f>INDEX('Vensim Variables'!$B:$B,MATCH(EPS!$B4691,'Vensim Variables'!$A:$A,0))</f>
        <v>g pollutant</v>
      </c>
      <c r="I4691" t="str">
        <f t="shared" si="146"/>
        <v>CH4</v>
      </c>
      <c r="J4691">
        <f>INDEX(NoSettings!$C:$C,MATCH(EPS!$A4691,NoSettings!$A:$A,0))</f>
        <v>0</v>
      </c>
      <c r="K4691" s="109">
        <f>INDEX(GWP!$C$2:$C$13,MATCH(EPS!I4691,GWP!$B$2:$B$13,0))</f>
        <v>28</v>
      </c>
      <c r="L4691" s="5">
        <f t="shared" si="147"/>
        <v>0</v>
      </c>
    </row>
    <row r="4692" spans="1:12">
      <c r="A4692" t="s">
        <v>6411</v>
      </c>
      <c r="B4692" t="s">
        <v>5</v>
      </c>
      <c r="C4692" t="s">
        <v>1741</v>
      </c>
      <c r="D4692" t="s">
        <v>7001</v>
      </c>
      <c r="E4692" t="s">
        <v>1714</v>
      </c>
      <c r="H4692" t="str">
        <f>INDEX('Vensim Variables'!$B:$B,MATCH(EPS!$B4692,'Vensim Variables'!$A:$A,0))</f>
        <v>g pollutant</v>
      </c>
      <c r="I4692" t="str">
        <f t="shared" si="146"/>
        <v>N2O</v>
      </c>
      <c r="J4692">
        <f>INDEX(NoSettings!$C:$C,MATCH(EPS!$A4692,NoSettings!$A:$A,0))</f>
        <v>0</v>
      </c>
      <c r="K4692" s="109">
        <f>INDEX(GWP!$C$2:$C$13,MATCH(EPS!I4692,GWP!$B$2:$B$13,0))</f>
        <v>265</v>
      </c>
      <c r="L4692" s="5">
        <f t="shared" si="147"/>
        <v>0</v>
      </c>
    </row>
    <row r="4693" spans="1:12">
      <c r="A4693" t="s">
        <v>6412</v>
      </c>
      <c r="B4693" t="s">
        <v>5</v>
      </c>
      <c r="C4693" t="s">
        <v>1741</v>
      </c>
      <c r="D4693" t="s">
        <v>7001</v>
      </c>
      <c r="E4693" t="s">
        <v>1715</v>
      </c>
      <c r="H4693" t="str">
        <f>INDEX('Vensim Variables'!$B:$B,MATCH(EPS!$B4693,'Vensim Variables'!$A:$A,0))</f>
        <v>g pollutant</v>
      </c>
      <c r="I4693" t="str">
        <f t="shared" si="146"/>
        <v>F gases</v>
      </c>
      <c r="J4693">
        <f>INDEX(NoSettings!$C:$C,MATCH(EPS!$A4693,NoSettings!$A:$A,0))</f>
        <v>0</v>
      </c>
      <c r="K4693" s="109">
        <f>INDEX(GWP!$C$2:$C$13,MATCH(EPS!I4693,GWP!$B$2:$B$13,0))</f>
        <v>1</v>
      </c>
      <c r="L4693" s="5">
        <f t="shared" si="147"/>
        <v>0</v>
      </c>
    </row>
    <row r="4694" spans="1:12">
      <c r="A4694" t="s">
        <v>6413</v>
      </c>
      <c r="B4694" t="s">
        <v>5</v>
      </c>
      <c r="C4694" t="s">
        <v>1741</v>
      </c>
      <c r="D4694" t="s">
        <v>7002</v>
      </c>
      <c r="E4694" t="s">
        <v>1702</v>
      </c>
      <c r="H4694" t="str">
        <f>INDEX('Vensim Variables'!$B:$B,MATCH(EPS!$B4694,'Vensim Variables'!$A:$A,0))</f>
        <v>g pollutant</v>
      </c>
      <c r="I4694" t="str">
        <f t="shared" si="146"/>
        <v>CO2</v>
      </c>
      <c r="J4694">
        <f>INDEX(NoSettings!$C:$C,MATCH(EPS!$A4694,NoSettings!$A:$A,0))</f>
        <v>0</v>
      </c>
      <c r="K4694" s="109">
        <f>INDEX(GWP!$C$2:$C$13,MATCH(EPS!I4694,GWP!$B$2:$B$13,0))</f>
        <v>1</v>
      </c>
      <c r="L4694" s="5">
        <f t="shared" si="147"/>
        <v>0</v>
      </c>
    </row>
    <row r="4695" spans="1:12">
      <c r="A4695" t="s">
        <v>6414</v>
      </c>
      <c r="B4695" t="s">
        <v>5</v>
      </c>
      <c r="C4695" t="s">
        <v>1741</v>
      </c>
      <c r="D4695" t="s">
        <v>7002</v>
      </c>
      <c r="E4695" t="s">
        <v>1705</v>
      </c>
      <c r="H4695" t="str">
        <f>INDEX('Vensim Variables'!$B:$B,MATCH(EPS!$B4695,'Vensim Variables'!$A:$A,0))</f>
        <v>g pollutant</v>
      </c>
      <c r="I4695" t="str">
        <f t="shared" si="146"/>
        <v>VOC</v>
      </c>
      <c r="J4695">
        <f>INDEX(NoSettings!$C:$C,MATCH(EPS!$A4695,NoSettings!$A:$A,0))</f>
        <v>0</v>
      </c>
      <c r="K4695" s="109">
        <f>INDEX(GWP!$C$2:$C$13,MATCH(EPS!I4695,GWP!$B$2:$B$13,0))</f>
        <v>5</v>
      </c>
      <c r="L4695" s="5">
        <f t="shared" si="147"/>
        <v>0</v>
      </c>
    </row>
    <row r="4696" spans="1:12">
      <c r="A4696" t="s">
        <v>6415</v>
      </c>
      <c r="B4696" t="s">
        <v>5</v>
      </c>
      <c r="C4696" t="s">
        <v>1741</v>
      </c>
      <c r="D4696" t="s">
        <v>7002</v>
      </c>
      <c r="E4696" t="s">
        <v>1706</v>
      </c>
      <c r="H4696" t="str">
        <f>INDEX('Vensim Variables'!$B:$B,MATCH(EPS!$B4696,'Vensim Variables'!$A:$A,0))</f>
        <v>g pollutant</v>
      </c>
      <c r="I4696" t="str">
        <f t="shared" si="146"/>
        <v>CO</v>
      </c>
      <c r="J4696">
        <f>INDEX(NoSettings!$C:$C,MATCH(EPS!$A4696,NoSettings!$A:$A,0))</f>
        <v>0</v>
      </c>
      <c r="K4696" s="109">
        <f>INDEX(GWP!$C$2:$C$13,MATCH(EPS!I4696,GWP!$B$2:$B$13,0))</f>
        <v>1.8</v>
      </c>
      <c r="L4696" s="5">
        <f t="shared" si="147"/>
        <v>0</v>
      </c>
    </row>
    <row r="4697" spans="1:12">
      <c r="A4697" t="s">
        <v>6416</v>
      </c>
      <c r="B4697" t="s">
        <v>5</v>
      </c>
      <c r="C4697" t="s">
        <v>1741</v>
      </c>
      <c r="D4697" t="s">
        <v>7002</v>
      </c>
      <c r="E4697" t="s">
        <v>1707</v>
      </c>
      <c r="H4697" t="str">
        <f>INDEX('Vensim Variables'!$B:$B,MATCH(EPS!$B4697,'Vensim Variables'!$A:$A,0))</f>
        <v>g pollutant</v>
      </c>
      <c r="I4697" t="str">
        <f t="shared" si="146"/>
        <v>NOx</v>
      </c>
      <c r="J4697">
        <f>INDEX(NoSettings!$C:$C,MATCH(EPS!$A4697,NoSettings!$A:$A,0))</f>
        <v>0</v>
      </c>
      <c r="K4697" s="109">
        <f>INDEX(GWP!$C$2:$C$13,MATCH(EPS!I4697,GWP!$B$2:$B$13,0))</f>
        <v>-8.1999999999999993</v>
      </c>
      <c r="L4697" s="5">
        <f t="shared" si="147"/>
        <v>0</v>
      </c>
    </row>
    <row r="4698" spans="1:12">
      <c r="A4698" t="s">
        <v>6417</v>
      </c>
      <c r="B4698" t="s">
        <v>5</v>
      </c>
      <c r="C4698" t="s">
        <v>1741</v>
      </c>
      <c r="D4698" t="s">
        <v>7002</v>
      </c>
      <c r="E4698" t="s">
        <v>1708</v>
      </c>
      <c r="H4698" t="str">
        <f>INDEX('Vensim Variables'!$B:$B,MATCH(EPS!$B4698,'Vensim Variables'!$A:$A,0))</f>
        <v>g pollutant</v>
      </c>
      <c r="I4698" t="str">
        <f t="shared" si="146"/>
        <v>PM10</v>
      </c>
      <c r="J4698">
        <f>INDEX(NoSettings!$C:$C,MATCH(EPS!$A4698,NoSettings!$A:$A,0))</f>
        <v>0</v>
      </c>
      <c r="K4698" s="109">
        <f>INDEX(GWP!$C$2:$C$13,MATCH(EPS!I4698,GWP!$B$2:$B$13,0))</f>
        <v>0</v>
      </c>
      <c r="L4698" s="5">
        <f t="shared" si="147"/>
        <v>0</v>
      </c>
    </row>
    <row r="4699" spans="1:12">
      <c r="A4699" t="s">
        <v>6418</v>
      </c>
      <c r="B4699" t="s">
        <v>5</v>
      </c>
      <c r="C4699" t="s">
        <v>1741</v>
      </c>
      <c r="D4699" t="s">
        <v>7002</v>
      </c>
      <c r="E4699" t="s">
        <v>1709</v>
      </c>
      <c r="H4699" t="str">
        <f>INDEX('Vensim Variables'!$B:$B,MATCH(EPS!$B4699,'Vensim Variables'!$A:$A,0))</f>
        <v>g pollutant</v>
      </c>
      <c r="I4699" t="str">
        <f t="shared" si="146"/>
        <v>PM25</v>
      </c>
      <c r="J4699">
        <f>INDEX(NoSettings!$C:$C,MATCH(EPS!$A4699,NoSettings!$A:$A,0))</f>
        <v>0</v>
      </c>
      <c r="K4699" s="109">
        <f>INDEX(GWP!$C$2:$C$13,MATCH(EPS!I4699,GWP!$B$2:$B$13,0))</f>
        <v>0</v>
      </c>
      <c r="L4699" s="5">
        <f t="shared" si="147"/>
        <v>0</v>
      </c>
    </row>
    <row r="4700" spans="1:12">
      <c r="A4700" t="s">
        <v>6419</v>
      </c>
      <c r="B4700" t="s">
        <v>5</v>
      </c>
      <c r="C4700" t="s">
        <v>1741</v>
      </c>
      <c r="D4700" t="s">
        <v>7002</v>
      </c>
      <c r="E4700" t="s">
        <v>1710</v>
      </c>
      <c r="H4700" t="str">
        <f>INDEX('Vensim Variables'!$B:$B,MATCH(EPS!$B4700,'Vensim Variables'!$A:$A,0))</f>
        <v>g pollutant</v>
      </c>
      <c r="I4700" t="str">
        <f t="shared" si="146"/>
        <v>SOx</v>
      </c>
      <c r="J4700">
        <f>INDEX(NoSettings!$C:$C,MATCH(EPS!$A4700,NoSettings!$A:$A,0))</f>
        <v>0</v>
      </c>
      <c r="K4700" s="109">
        <f>INDEX(GWP!$C$2:$C$13,MATCH(EPS!I4700,GWP!$B$2:$B$13,0))</f>
        <v>0</v>
      </c>
      <c r="L4700" s="5">
        <f t="shared" si="147"/>
        <v>0</v>
      </c>
    </row>
    <row r="4701" spans="1:12">
      <c r="A4701" t="s">
        <v>6420</v>
      </c>
      <c r="B4701" t="s">
        <v>5</v>
      </c>
      <c r="C4701" t="s">
        <v>1741</v>
      </c>
      <c r="D4701" t="s">
        <v>7002</v>
      </c>
      <c r="E4701" t="s">
        <v>1711</v>
      </c>
      <c r="H4701" t="str">
        <f>INDEX('Vensim Variables'!$B:$B,MATCH(EPS!$B4701,'Vensim Variables'!$A:$A,0))</f>
        <v>g pollutant</v>
      </c>
      <c r="I4701" t="str">
        <f t="shared" si="146"/>
        <v>BC</v>
      </c>
      <c r="J4701">
        <f>INDEX(NoSettings!$C:$C,MATCH(EPS!$A4701,NoSettings!$A:$A,0))</f>
        <v>0</v>
      </c>
      <c r="K4701" s="109">
        <f>INDEX(GWP!$C$2:$C$13,MATCH(EPS!I4701,GWP!$B$2:$B$13,0))</f>
        <v>345</v>
      </c>
      <c r="L4701" s="5">
        <f t="shared" si="147"/>
        <v>0</v>
      </c>
    </row>
    <row r="4702" spans="1:12">
      <c r="A4702" t="s">
        <v>6421</v>
      </c>
      <c r="B4702" t="s">
        <v>5</v>
      </c>
      <c r="C4702" t="s">
        <v>1741</v>
      </c>
      <c r="D4702" t="s">
        <v>7002</v>
      </c>
      <c r="E4702" t="s">
        <v>1712</v>
      </c>
      <c r="H4702" t="str">
        <f>INDEX('Vensim Variables'!$B:$B,MATCH(EPS!$B4702,'Vensim Variables'!$A:$A,0))</f>
        <v>g pollutant</v>
      </c>
      <c r="I4702" t="str">
        <f t="shared" si="146"/>
        <v>OC</v>
      </c>
      <c r="J4702">
        <f>INDEX(NoSettings!$C:$C,MATCH(EPS!$A4702,NoSettings!$A:$A,0))</f>
        <v>0</v>
      </c>
      <c r="K4702" s="109">
        <f>INDEX(GWP!$C$2:$C$13,MATCH(EPS!I4702,GWP!$B$2:$B$13,0))</f>
        <v>-46</v>
      </c>
      <c r="L4702" s="5">
        <f t="shared" si="147"/>
        <v>0</v>
      </c>
    </row>
    <row r="4703" spans="1:12">
      <c r="A4703" t="s">
        <v>6422</v>
      </c>
      <c r="B4703" t="s">
        <v>5</v>
      </c>
      <c r="C4703" t="s">
        <v>1741</v>
      </c>
      <c r="D4703" t="s">
        <v>7002</v>
      </c>
      <c r="E4703" t="s">
        <v>1713</v>
      </c>
      <c r="H4703" t="str">
        <f>INDEX('Vensim Variables'!$B:$B,MATCH(EPS!$B4703,'Vensim Variables'!$A:$A,0))</f>
        <v>g pollutant</v>
      </c>
      <c r="I4703" t="str">
        <f t="shared" si="146"/>
        <v>CH4</v>
      </c>
      <c r="J4703">
        <f>INDEX(NoSettings!$C:$C,MATCH(EPS!$A4703,NoSettings!$A:$A,0))</f>
        <v>0</v>
      </c>
      <c r="K4703" s="109">
        <f>INDEX(GWP!$C$2:$C$13,MATCH(EPS!I4703,GWP!$B$2:$B$13,0))</f>
        <v>28</v>
      </c>
      <c r="L4703" s="5">
        <f t="shared" si="147"/>
        <v>0</v>
      </c>
    </row>
    <row r="4704" spans="1:12">
      <c r="A4704" t="s">
        <v>6423</v>
      </c>
      <c r="B4704" t="s">
        <v>5</v>
      </c>
      <c r="C4704" t="s">
        <v>1741</v>
      </c>
      <c r="D4704" t="s">
        <v>7002</v>
      </c>
      <c r="E4704" t="s">
        <v>1714</v>
      </c>
      <c r="H4704" t="str">
        <f>INDEX('Vensim Variables'!$B:$B,MATCH(EPS!$B4704,'Vensim Variables'!$A:$A,0))</f>
        <v>g pollutant</v>
      </c>
      <c r="I4704" t="str">
        <f t="shared" si="146"/>
        <v>N2O</v>
      </c>
      <c r="J4704">
        <f>INDEX(NoSettings!$C:$C,MATCH(EPS!$A4704,NoSettings!$A:$A,0))</f>
        <v>0</v>
      </c>
      <c r="K4704" s="109">
        <f>INDEX(GWP!$C$2:$C$13,MATCH(EPS!I4704,GWP!$B$2:$B$13,0))</f>
        <v>265</v>
      </c>
      <c r="L4704" s="5">
        <f t="shared" si="147"/>
        <v>0</v>
      </c>
    </row>
    <row r="4705" spans="1:12">
      <c r="A4705" t="s">
        <v>6424</v>
      </c>
      <c r="B4705" t="s">
        <v>5</v>
      </c>
      <c r="C4705" t="s">
        <v>1741</v>
      </c>
      <c r="D4705" t="s">
        <v>7002</v>
      </c>
      <c r="E4705" t="s">
        <v>1715</v>
      </c>
      <c r="H4705" t="str">
        <f>INDEX('Vensim Variables'!$B:$B,MATCH(EPS!$B4705,'Vensim Variables'!$A:$A,0))</f>
        <v>g pollutant</v>
      </c>
      <c r="I4705" t="str">
        <f t="shared" si="146"/>
        <v>F gases</v>
      </c>
      <c r="J4705">
        <f>INDEX(NoSettings!$C:$C,MATCH(EPS!$A4705,NoSettings!$A:$A,0))</f>
        <v>0</v>
      </c>
      <c r="K4705" s="109">
        <f>INDEX(GWP!$C$2:$C$13,MATCH(EPS!I4705,GWP!$B$2:$B$13,0))</f>
        <v>1</v>
      </c>
      <c r="L4705" s="5">
        <f t="shared" si="147"/>
        <v>0</v>
      </c>
    </row>
    <row r="4706" spans="1:12">
      <c r="A4706" t="s">
        <v>6425</v>
      </c>
      <c r="B4706" t="s">
        <v>5</v>
      </c>
      <c r="C4706" t="s">
        <v>1741</v>
      </c>
      <c r="D4706" t="s">
        <v>7003</v>
      </c>
      <c r="E4706" t="s">
        <v>1702</v>
      </c>
      <c r="H4706" t="str">
        <f>INDEX('Vensim Variables'!$B:$B,MATCH(EPS!$B4706,'Vensim Variables'!$A:$A,0))</f>
        <v>g pollutant</v>
      </c>
      <c r="I4706" t="str">
        <f t="shared" si="146"/>
        <v>CO2</v>
      </c>
      <c r="J4706">
        <f>INDEX(NoSettings!$C:$C,MATCH(EPS!$A4706,NoSettings!$A:$A,0))</f>
        <v>0</v>
      </c>
      <c r="K4706" s="109">
        <f>INDEX(GWP!$C$2:$C$13,MATCH(EPS!I4706,GWP!$B$2:$B$13,0))</f>
        <v>1</v>
      </c>
      <c r="L4706" s="5">
        <f t="shared" si="147"/>
        <v>0</v>
      </c>
    </row>
    <row r="4707" spans="1:12">
      <c r="A4707" t="s">
        <v>6426</v>
      </c>
      <c r="B4707" t="s">
        <v>5</v>
      </c>
      <c r="C4707" t="s">
        <v>1741</v>
      </c>
      <c r="D4707" t="s">
        <v>7003</v>
      </c>
      <c r="E4707" t="s">
        <v>1705</v>
      </c>
      <c r="H4707" t="str">
        <f>INDEX('Vensim Variables'!$B:$B,MATCH(EPS!$B4707,'Vensim Variables'!$A:$A,0))</f>
        <v>g pollutant</v>
      </c>
      <c r="I4707" t="str">
        <f t="shared" si="146"/>
        <v>VOC</v>
      </c>
      <c r="J4707">
        <f>INDEX(NoSettings!$C:$C,MATCH(EPS!$A4707,NoSettings!$A:$A,0))</f>
        <v>0</v>
      </c>
      <c r="K4707" s="109">
        <f>INDEX(GWP!$C$2:$C$13,MATCH(EPS!I4707,GWP!$B$2:$B$13,0))</f>
        <v>5</v>
      </c>
      <c r="L4707" s="5">
        <f t="shared" si="147"/>
        <v>0</v>
      </c>
    </row>
    <row r="4708" spans="1:12">
      <c r="A4708" t="s">
        <v>6427</v>
      </c>
      <c r="B4708" t="s">
        <v>5</v>
      </c>
      <c r="C4708" t="s">
        <v>1741</v>
      </c>
      <c r="D4708" t="s">
        <v>7003</v>
      </c>
      <c r="E4708" t="s">
        <v>1706</v>
      </c>
      <c r="H4708" t="str">
        <f>INDEX('Vensim Variables'!$B:$B,MATCH(EPS!$B4708,'Vensim Variables'!$A:$A,0))</f>
        <v>g pollutant</v>
      </c>
      <c r="I4708" t="str">
        <f t="shared" si="146"/>
        <v>CO</v>
      </c>
      <c r="J4708">
        <f>INDEX(NoSettings!$C:$C,MATCH(EPS!$A4708,NoSettings!$A:$A,0))</f>
        <v>0</v>
      </c>
      <c r="K4708" s="109">
        <f>INDEX(GWP!$C$2:$C$13,MATCH(EPS!I4708,GWP!$B$2:$B$13,0))</f>
        <v>1.8</v>
      </c>
      <c r="L4708" s="5">
        <f t="shared" si="147"/>
        <v>0</v>
      </c>
    </row>
    <row r="4709" spans="1:12">
      <c r="A4709" t="s">
        <v>6428</v>
      </c>
      <c r="B4709" t="s">
        <v>5</v>
      </c>
      <c r="C4709" t="s">
        <v>1741</v>
      </c>
      <c r="D4709" t="s">
        <v>7003</v>
      </c>
      <c r="E4709" t="s">
        <v>1707</v>
      </c>
      <c r="H4709" t="str">
        <f>INDEX('Vensim Variables'!$B:$B,MATCH(EPS!$B4709,'Vensim Variables'!$A:$A,0))</f>
        <v>g pollutant</v>
      </c>
      <c r="I4709" t="str">
        <f t="shared" si="146"/>
        <v>NOx</v>
      </c>
      <c r="J4709">
        <f>INDEX(NoSettings!$C:$C,MATCH(EPS!$A4709,NoSettings!$A:$A,0))</f>
        <v>0</v>
      </c>
      <c r="K4709" s="109">
        <f>INDEX(GWP!$C$2:$C$13,MATCH(EPS!I4709,GWP!$B$2:$B$13,0))</f>
        <v>-8.1999999999999993</v>
      </c>
      <c r="L4709" s="5">
        <f t="shared" si="147"/>
        <v>0</v>
      </c>
    </row>
    <row r="4710" spans="1:12">
      <c r="A4710" t="s">
        <v>6429</v>
      </c>
      <c r="B4710" t="s">
        <v>5</v>
      </c>
      <c r="C4710" t="s">
        <v>1741</v>
      </c>
      <c r="D4710" t="s">
        <v>7003</v>
      </c>
      <c r="E4710" t="s">
        <v>1708</v>
      </c>
      <c r="H4710" t="str">
        <f>INDEX('Vensim Variables'!$B:$B,MATCH(EPS!$B4710,'Vensim Variables'!$A:$A,0))</f>
        <v>g pollutant</v>
      </c>
      <c r="I4710" t="str">
        <f t="shared" si="146"/>
        <v>PM10</v>
      </c>
      <c r="J4710">
        <f>INDEX(NoSettings!$C:$C,MATCH(EPS!$A4710,NoSettings!$A:$A,0))</f>
        <v>0</v>
      </c>
      <c r="K4710" s="109">
        <f>INDEX(GWP!$C$2:$C$13,MATCH(EPS!I4710,GWP!$B$2:$B$13,0))</f>
        <v>0</v>
      </c>
      <c r="L4710" s="5">
        <f t="shared" si="147"/>
        <v>0</v>
      </c>
    </row>
    <row r="4711" spans="1:12">
      <c r="A4711" t="s">
        <v>6430</v>
      </c>
      <c r="B4711" t="s">
        <v>5</v>
      </c>
      <c r="C4711" t="s">
        <v>1741</v>
      </c>
      <c r="D4711" t="s">
        <v>7003</v>
      </c>
      <c r="E4711" t="s">
        <v>1709</v>
      </c>
      <c r="H4711" t="str">
        <f>INDEX('Vensim Variables'!$B:$B,MATCH(EPS!$B4711,'Vensim Variables'!$A:$A,0))</f>
        <v>g pollutant</v>
      </c>
      <c r="I4711" t="str">
        <f t="shared" si="146"/>
        <v>PM25</v>
      </c>
      <c r="J4711">
        <f>INDEX(NoSettings!$C:$C,MATCH(EPS!$A4711,NoSettings!$A:$A,0))</f>
        <v>0</v>
      </c>
      <c r="K4711" s="109">
        <f>INDEX(GWP!$C$2:$C$13,MATCH(EPS!I4711,GWP!$B$2:$B$13,0))</f>
        <v>0</v>
      </c>
      <c r="L4711" s="5">
        <f t="shared" si="147"/>
        <v>0</v>
      </c>
    </row>
    <row r="4712" spans="1:12">
      <c r="A4712" t="s">
        <v>6431</v>
      </c>
      <c r="B4712" t="s">
        <v>5</v>
      </c>
      <c r="C4712" t="s">
        <v>1741</v>
      </c>
      <c r="D4712" t="s">
        <v>7003</v>
      </c>
      <c r="E4712" t="s">
        <v>1710</v>
      </c>
      <c r="H4712" t="str">
        <f>INDEX('Vensim Variables'!$B:$B,MATCH(EPS!$B4712,'Vensim Variables'!$A:$A,0))</f>
        <v>g pollutant</v>
      </c>
      <c r="I4712" t="str">
        <f t="shared" si="146"/>
        <v>SOx</v>
      </c>
      <c r="J4712">
        <f>INDEX(NoSettings!$C:$C,MATCH(EPS!$A4712,NoSettings!$A:$A,0))</f>
        <v>0</v>
      </c>
      <c r="K4712" s="109">
        <f>INDEX(GWP!$C$2:$C$13,MATCH(EPS!I4712,GWP!$B$2:$B$13,0))</f>
        <v>0</v>
      </c>
      <c r="L4712" s="5">
        <f t="shared" si="147"/>
        <v>0</v>
      </c>
    </row>
    <row r="4713" spans="1:12">
      <c r="A4713" t="s">
        <v>6432</v>
      </c>
      <c r="B4713" t="s">
        <v>5</v>
      </c>
      <c r="C4713" t="s">
        <v>1741</v>
      </c>
      <c r="D4713" t="s">
        <v>7003</v>
      </c>
      <c r="E4713" t="s">
        <v>1711</v>
      </c>
      <c r="H4713" t="str">
        <f>INDEX('Vensim Variables'!$B:$B,MATCH(EPS!$B4713,'Vensim Variables'!$A:$A,0))</f>
        <v>g pollutant</v>
      </c>
      <c r="I4713" t="str">
        <f t="shared" si="146"/>
        <v>BC</v>
      </c>
      <c r="J4713">
        <f>INDEX(NoSettings!$C:$C,MATCH(EPS!$A4713,NoSettings!$A:$A,0))</f>
        <v>0</v>
      </c>
      <c r="K4713" s="109">
        <f>INDEX(GWP!$C$2:$C$13,MATCH(EPS!I4713,GWP!$B$2:$B$13,0))</f>
        <v>345</v>
      </c>
      <c r="L4713" s="5">
        <f t="shared" si="147"/>
        <v>0</v>
      </c>
    </row>
    <row r="4714" spans="1:12">
      <c r="A4714" t="s">
        <v>6433</v>
      </c>
      <c r="B4714" t="s">
        <v>5</v>
      </c>
      <c r="C4714" t="s">
        <v>1741</v>
      </c>
      <c r="D4714" t="s">
        <v>7003</v>
      </c>
      <c r="E4714" t="s">
        <v>1712</v>
      </c>
      <c r="H4714" t="str">
        <f>INDEX('Vensim Variables'!$B:$B,MATCH(EPS!$B4714,'Vensim Variables'!$A:$A,0))</f>
        <v>g pollutant</v>
      </c>
      <c r="I4714" t="str">
        <f t="shared" si="146"/>
        <v>OC</v>
      </c>
      <c r="J4714">
        <f>INDEX(NoSettings!$C:$C,MATCH(EPS!$A4714,NoSettings!$A:$A,0))</f>
        <v>0</v>
      </c>
      <c r="K4714" s="109">
        <f>INDEX(GWP!$C$2:$C$13,MATCH(EPS!I4714,GWP!$B$2:$B$13,0))</f>
        <v>-46</v>
      </c>
      <c r="L4714" s="5">
        <f t="shared" si="147"/>
        <v>0</v>
      </c>
    </row>
    <row r="4715" spans="1:12">
      <c r="A4715" t="s">
        <v>6434</v>
      </c>
      <c r="B4715" t="s">
        <v>5</v>
      </c>
      <c r="C4715" t="s">
        <v>1741</v>
      </c>
      <c r="D4715" t="s">
        <v>7003</v>
      </c>
      <c r="E4715" t="s">
        <v>1713</v>
      </c>
      <c r="H4715" t="str">
        <f>INDEX('Vensim Variables'!$B:$B,MATCH(EPS!$B4715,'Vensim Variables'!$A:$A,0))</f>
        <v>g pollutant</v>
      </c>
      <c r="I4715" t="str">
        <f t="shared" si="146"/>
        <v>CH4</v>
      </c>
      <c r="J4715">
        <f>INDEX(NoSettings!$C:$C,MATCH(EPS!$A4715,NoSettings!$A:$A,0))</f>
        <v>0</v>
      </c>
      <c r="K4715" s="109">
        <f>INDEX(GWP!$C$2:$C$13,MATCH(EPS!I4715,GWP!$B$2:$B$13,0))</f>
        <v>28</v>
      </c>
      <c r="L4715" s="5">
        <f t="shared" si="147"/>
        <v>0</v>
      </c>
    </row>
    <row r="4716" spans="1:12">
      <c r="A4716" t="s">
        <v>6435</v>
      </c>
      <c r="B4716" t="s">
        <v>5</v>
      </c>
      <c r="C4716" t="s">
        <v>1741</v>
      </c>
      <c r="D4716" t="s">
        <v>7003</v>
      </c>
      <c r="E4716" t="s">
        <v>1714</v>
      </c>
      <c r="H4716" t="str">
        <f>INDEX('Vensim Variables'!$B:$B,MATCH(EPS!$B4716,'Vensim Variables'!$A:$A,0))</f>
        <v>g pollutant</v>
      </c>
      <c r="I4716" t="str">
        <f t="shared" si="146"/>
        <v>N2O</v>
      </c>
      <c r="J4716">
        <f>INDEX(NoSettings!$C:$C,MATCH(EPS!$A4716,NoSettings!$A:$A,0))</f>
        <v>0</v>
      </c>
      <c r="K4716" s="109">
        <f>INDEX(GWP!$C$2:$C$13,MATCH(EPS!I4716,GWP!$B$2:$B$13,0))</f>
        <v>265</v>
      </c>
      <c r="L4716" s="5">
        <f t="shared" si="147"/>
        <v>0</v>
      </c>
    </row>
    <row r="4717" spans="1:12">
      <c r="A4717" t="s">
        <v>6436</v>
      </c>
      <c r="B4717" t="s">
        <v>5</v>
      </c>
      <c r="C4717" t="s">
        <v>1741</v>
      </c>
      <c r="D4717" t="s">
        <v>7003</v>
      </c>
      <c r="E4717" t="s">
        <v>1715</v>
      </c>
      <c r="H4717" t="str">
        <f>INDEX('Vensim Variables'!$B:$B,MATCH(EPS!$B4717,'Vensim Variables'!$A:$A,0))</f>
        <v>g pollutant</v>
      </c>
      <c r="I4717" t="str">
        <f t="shared" si="146"/>
        <v>F gases</v>
      </c>
      <c r="J4717">
        <f>INDEX(NoSettings!$C:$C,MATCH(EPS!$A4717,NoSettings!$A:$A,0))</f>
        <v>0</v>
      </c>
      <c r="K4717" s="109">
        <f>INDEX(GWP!$C$2:$C$13,MATCH(EPS!I4717,GWP!$B$2:$B$13,0))</f>
        <v>1</v>
      </c>
      <c r="L4717" s="5">
        <f t="shared" si="147"/>
        <v>0</v>
      </c>
    </row>
    <row r="4718" spans="1:12">
      <c r="A4718" t="s">
        <v>6437</v>
      </c>
      <c r="B4718" t="s">
        <v>5</v>
      </c>
      <c r="C4718" t="s">
        <v>1741</v>
      </c>
      <c r="D4718" t="s">
        <v>7004</v>
      </c>
      <c r="E4718" t="s">
        <v>1702</v>
      </c>
      <c r="H4718" t="str">
        <f>INDEX('Vensim Variables'!$B:$B,MATCH(EPS!$B4718,'Vensim Variables'!$A:$A,0))</f>
        <v>g pollutant</v>
      </c>
      <c r="I4718" t="str">
        <f t="shared" si="146"/>
        <v>CO2</v>
      </c>
      <c r="J4718">
        <f>INDEX(NoSettings!$C:$C,MATCH(EPS!$A4718,NoSettings!$A:$A,0))</f>
        <v>0</v>
      </c>
      <c r="K4718" s="109">
        <f>INDEX(GWP!$C$2:$C$13,MATCH(EPS!I4718,GWP!$B$2:$B$13,0))</f>
        <v>1</v>
      </c>
      <c r="L4718" s="5">
        <f t="shared" si="147"/>
        <v>0</v>
      </c>
    </row>
    <row r="4719" spans="1:12">
      <c r="A4719" t="s">
        <v>6438</v>
      </c>
      <c r="B4719" t="s">
        <v>5</v>
      </c>
      <c r="C4719" t="s">
        <v>1741</v>
      </c>
      <c r="D4719" t="s">
        <v>7004</v>
      </c>
      <c r="E4719" t="s">
        <v>1705</v>
      </c>
      <c r="H4719" t="str">
        <f>INDEX('Vensim Variables'!$B:$B,MATCH(EPS!$B4719,'Vensim Variables'!$A:$A,0))</f>
        <v>g pollutant</v>
      </c>
      <c r="I4719" t="str">
        <f t="shared" si="146"/>
        <v>VOC</v>
      </c>
      <c r="J4719">
        <f>INDEX(NoSettings!$C:$C,MATCH(EPS!$A4719,NoSettings!$A:$A,0))</f>
        <v>0</v>
      </c>
      <c r="K4719" s="109">
        <f>INDEX(GWP!$C$2:$C$13,MATCH(EPS!I4719,GWP!$B$2:$B$13,0))</f>
        <v>5</v>
      </c>
      <c r="L4719" s="5">
        <f t="shared" si="147"/>
        <v>0</v>
      </c>
    </row>
    <row r="4720" spans="1:12">
      <c r="A4720" t="s">
        <v>6439</v>
      </c>
      <c r="B4720" t="s">
        <v>5</v>
      </c>
      <c r="C4720" t="s">
        <v>1741</v>
      </c>
      <c r="D4720" t="s">
        <v>7004</v>
      </c>
      <c r="E4720" t="s">
        <v>1706</v>
      </c>
      <c r="H4720" t="str">
        <f>INDEX('Vensim Variables'!$B:$B,MATCH(EPS!$B4720,'Vensim Variables'!$A:$A,0))</f>
        <v>g pollutant</v>
      </c>
      <c r="I4720" t="str">
        <f t="shared" si="146"/>
        <v>CO</v>
      </c>
      <c r="J4720">
        <f>INDEX(NoSettings!$C:$C,MATCH(EPS!$A4720,NoSettings!$A:$A,0))</f>
        <v>0</v>
      </c>
      <c r="K4720" s="109">
        <f>INDEX(GWP!$C$2:$C$13,MATCH(EPS!I4720,GWP!$B$2:$B$13,0))</f>
        <v>1.8</v>
      </c>
      <c r="L4720" s="5">
        <f t="shared" si="147"/>
        <v>0</v>
      </c>
    </row>
    <row r="4721" spans="1:12">
      <c r="A4721" t="s">
        <v>6440</v>
      </c>
      <c r="B4721" t="s">
        <v>5</v>
      </c>
      <c r="C4721" t="s">
        <v>1741</v>
      </c>
      <c r="D4721" t="s">
        <v>7004</v>
      </c>
      <c r="E4721" t="s">
        <v>1707</v>
      </c>
      <c r="H4721" t="str">
        <f>INDEX('Vensim Variables'!$B:$B,MATCH(EPS!$B4721,'Vensim Variables'!$A:$A,0))</f>
        <v>g pollutant</v>
      </c>
      <c r="I4721" t="str">
        <f t="shared" si="146"/>
        <v>NOx</v>
      </c>
      <c r="J4721">
        <f>INDEX(NoSettings!$C:$C,MATCH(EPS!$A4721,NoSettings!$A:$A,0))</f>
        <v>0</v>
      </c>
      <c r="K4721" s="109">
        <f>INDEX(GWP!$C$2:$C$13,MATCH(EPS!I4721,GWP!$B$2:$B$13,0))</f>
        <v>-8.1999999999999993</v>
      </c>
      <c r="L4721" s="5">
        <f t="shared" si="147"/>
        <v>0</v>
      </c>
    </row>
    <row r="4722" spans="1:12">
      <c r="A4722" t="s">
        <v>6441</v>
      </c>
      <c r="B4722" t="s">
        <v>5</v>
      </c>
      <c r="C4722" t="s">
        <v>1741</v>
      </c>
      <c r="D4722" t="s">
        <v>7004</v>
      </c>
      <c r="E4722" t="s">
        <v>1708</v>
      </c>
      <c r="H4722" t="str">
        <f>INDEX('Vensim Variables'!$B:$B,MATCH(EPS!$B4722,'Vensim Variables'!$A:$A,0))</f>
        <v>g pollutant</v>
      </c>
      <c r="I4722" t="str">
        <f t="shared" si="146"/>
        <v>PM10</v>
      </c>
      <c r="J4722">
        <f>INDEX(NoSettings!$C:$C,MATCH(EPS!$A4722,NoSettings!$A:$A,0))</f>
        <v>0</v>
      </c>
      <c r="K4722" s="109">
        <f>INDEX(GWP!$C$2:$C$13,MATCH(EPS!I4722,GWP!$B$2:$B$13,0))</f>
        <v>0</v>
      </c>
      <c r="L4722" s="5">
        <f t="shared" si="147"/>
        <v>0</v>
      </c>
    </row>
    <row r="4723" spans="1:12">
      <c r="A4723" t="s">
        <v>6442</v>
      </c>
      <c r="B4723" t="s">
        <v>5</v>
      </c>
      <c r="C4723" t="s">
        <v>1741</v>
      </c>
      <c r="D4723" t="s">
        <v>7004</v>
      </c>
      <c r="E4723" t="s">
        <v>1709</v>
      </c>
      <c r="H4723" t="str">
        <f>INDEX('Vensim Variables'!$B:$B,MATCH(EPS!$B4723,'Vensim Variables'!$A:$A,0))</f>
        <v>g pollutant</v>
      </c>
      <c r="I4723" t="str">
        <f t="shared" si="146"/>
        <v>PM25</v>
      </c>
      <c r="J4723">
        <f>INDEX(NoSettings!$C:$C,MATCH(EPS!$A4723,NoSettings!$A:$A,0))</f>
        <v>0</v>
      </c>
      <c r="K4723" s="109">
        <f>INDEX(GWP!$C$2:$C$13,MATCH(EPS!I4723,GWP!$B$2:$B$13,0))</f>
        <v>0</v>
      </c>
      <c r="L4723" s="5">
        <f t="shared" si="147"/>
        <v>0</v>
      </c>
    </row>
    <row r="4724" spans="1:12">
      <c r="A4724" t="s">
        <v>6443</v>
      </c>
      <c r="B4724" t="s">
        <v>5</v>
      </c>
      <c r="C4724" t="s">
        <v>1741</v>
      </c>
      <c r="D4724" t="s">
        <v>7004</v>
      </c>
      <c r="E4724" t="s">
        <v>1710</v>
      </c>
      <c r="H4724" t="str">
        <f>INDEX('Vensim Variables'!$B:$B,MATCH(EPS!$B4724,'Vensim Variables'!$A:$A,0))</f>
        <v>g pollutant</v>
      </c>
      <c r="I4724" t="str">
        <f t="shared" si="146"/>
        <v>SOx</v>
      </c>
      <c r="J4724">
        <f>INDEX(NoSettings!$C:$C,MATCH(EPS!$A4724,NoSettings!$A:$A,0))</f>
        <v>0</v>
      </c>
      <c r="K4724" s="109">
        <f>INDEX(GWP!$C$2:$C$13,MATCH(EPS!I4724,GWP!$B$2:$B$13,0))</f>
        <v>0</v>
      </c>
      <c r="L4724" s="5">
        <f t="shared" si="147"/>
        <v>0</v>
      </c>
    </row>
    <row r="4725" spans="1:12">
      <c r="A4725" t="s">
        <v>6444</v>
      </c>
      <c r="B4725" t="s">
        <v>5</v>
      </c>
      <c r="C4725" t="s">
        <v>1741</v>
      </c>
      <c r="D4725" t="s">
        <v>7004</v>
      </c>
      <c r="E4725" t="s">
        <v>1711</v>
      </c>
      <c r="H4725" t="str">
        <f>INDEX('Vensim Variables'!$B:$B,MATCH(EPS!$B4725,'Vensim Variables'!$A:$A,0))</f>
        <v>g pollutant</v>
      </c>
      <c r="I4725" t="str">
        <f t="shared" si="146"/>
        <v>BC</v>
      </c>
      <c r="J4725">
        <f>INDEX(NoSettings!$C:$C,MATCH(EPS!$A4725,NoSettings!$A:$A,0))</f>
        <v>0</v>
      </c>
      <c r="K4725" s="109">
        <f>INDEX(GWP!$C$2:$C$13,MATCH(EPS!I4725,GWP!$B$2:$B$13,0))</f>
        <v>345</v>
      </c>
      <c r="L4725" s="5">
        <f t="shared" si="147"/>
        <v>0</v>
      </c>
    </row>
    <row r="4726" spans="1:12">
      <c r="A4726" t="s">
        <v>6445</v>
      </c>
      <c r="B4726" t="s">
        <v>5</v>
      </c>
      <c r="C4726" t="s">
        <v>1741</v>
      </c>
      <c r="D4726" t="s">
        <v>7004</v>
      </c>
      <c r="E4726" t="s">
        <v>1712</v>
      </c>
      <c r="H4726" t="str">
        <f>INDEX('Vensim Variables'!$B:$B,MATCH(EPS!$B4726,'Vensim Variables'!$A:$A,0))</f>
        <v>g pollutant</v>
      </c>
      <c r="I4726" t="str">
        <f t="shared" si="146"/>
        <v>OC</v>
      </c>
      <c r="J4726">
        <f>INDEX(NoSettings!$C:$C,MATCH(EPS!$A4726,NoSettings!$A:$A,0))</f>
        <v>0</v>
      </c>
      <c r="K4726" s="109">
        <f>INDEX(GWP!$C$2:$C$13,MATCH(EPS!I4726,GWP!$B$2:$B$13,0))</f>
        <v>-46</v>
      </c>
      <c r="L4726" s="5">
        <f t="shared" si="147"/>
        <v>0</v>
      </c>
    </row>
    <row r="4727" spans="1:12">
      <c r="A4727" t="s">
        <v>6446</v>
      </c>
      <c r="B4727" t="s">
        <v>5</v>
      </c>
      <c r="C4727" t="s">
        <v>1741</v>
      </c>
      <c r="D4727" t="s">
        <v>7004</v>
      </c>
      <c r="E4727" t="s">
        <v>1713</v>
      </c>
      <c r="H4727" t="str">
        <f>INDEX('Vensim Variables'!$B:$B,MATCH(EPS!$B4727,'Vensim Variables'!$A:$A,0))</f>
        <v>g pollutant</v>
      </c>
      <c r="I4727" t="str">
        <f t="shared" si="146"/>
        <v>CH4</v>
      </c>
      <c r="J4727">
        <f>INDEX(NoSettings!$C:$C,MATCH(EPS!$A4727,NoSettings!$A:$A,0))</f>
        <v>0</v>
      </c>
      <c r="K4727" s="109">
        <f>INDEX(GWP!$C$2:$C$13,MATCH(EPS!I4727,GWP!$B$2:$B$13,0))</f>
        <v>28</v>
      </c>
      <c r="L4727" s="5">
        <f t="shared" si="147"/>
        <v>0</v>
      </c>
    </row>
    <row r="4728" spans="1:12">
      <c r="A4728" t="s">
        <v>6447</v>
      </c>
      <c r="B4728" t="s">
        <v>5</v>
      </c>
      <c r="C4728" t="s">
        <v>1741</v>
      </c>
      <c r="D4728" t="s">
        <v>7004</v>
      </c>
      <c r="E4728" t="s">
        <v>1714</v>
      </c>
      <c r="H4728" t="str">
        <f>INDEX('Vensim Variables'!$B:$B,MATCH(EPS!$B4728,'Vensim Variables'!$A:$A,0))</f>
        <v>g pollutant</v>
      </c>
      <c r="I4728" t="str">
        <f t="shared" si="146"/>
        <v>N2O</v>
      </c>
      <c r="J4728">
        <f>INDEX(NoSettings!$C:$C,MATCH(EPS!$A4728,NoSettings!$A:$A,0))</f>
        <v>0</v>
      </c>
      <c r="K4728" s="109">
        <f>INDEX(GWP!$C$2:$C$13,MATCH(EPS!I4728,GWP!$B$2:$B$13,0))</f>
        <v>265</v>
      </c>
      <c r="L4728" s="5">
        <f t="shared" si="147"/>
        <v>0</v>
      </c>
    </row>
    <row r="4729" spans="1:12">
      <c r="A4729" t="s">
        <v>6448</v>
      </c>
      <c r="B4729" t="s">
        <v>5</v>
      </c>
      <c r="C4729" t="s">
        <v>1741</v>
      </c>
      <c r="D4729" t="s">
        <v>7004</v>
      </c>
      <c r="E4729" t="s">
        <v>1715</v>
      </c>
      <c r="H4729" t="str">
        <f>INDEX('Vensim Variables'!$B:$B,MATCH(EPS!$B4729,'Vensim Variables'!$A:$A,0))</f>
        <v>g pollutant</v>
      </c>
      <c r="I4729" t="str">
        <f t="shared" si="146"/>
        <v>F gases</v>
      </c>
      <c r="J4729">
        <f>INDEX(NoSettings!$C:$C,MATCH(EPS!$A4729,NoSettings!$A:$A,0))</f>
        <v>0</v>
      </c>
      <c r="K4729" s="109">
        <f>INDEX(GWP!$C$2:$C$13,MATCH(EPS!I4729,GWP!$B$2:$B$13,0))</f>
        <v>1</v>
      </c>
      <c r="L4729" s="5">
        <f t="shared" si="147"/>
        <v>0</v>
      </c>
    </row>
    <row r="4730" spans="1:12">
      <c r="A4730" t="s">
        <v>6449</v>
      </c>
      <c r="B4730" t="s">
        <v>5</v>
      </c>
      <c r="C4730" t="s">
        <v>1741</v>
      </c>
      <c r="D4730" t="s">
        <v>7005</v>
      </c>
      <c r="E4730" t="s">
        <v>1702</v>
      </c>
      <c r="H4730" t="str">
        <f>INDEX('Vensim Variables'!$B:$B,MATCH(EPS!$B4730,'Vensim Variables'!$A:$A,0))</f>
        <v>g pollutant</v>
      </c>
      <c r="I4730" t="str">
        <f t="shared" si="146"/>
        <v>CO2</v>
      </c>
      <c r="J4730">
        <f>INDEX(NoSettings!$C:$C,MATCH(EPS!$A4730,NoSettings!$A:$A,0))</f>
        <v>0</v>
      </c>
      <c r="K4730" s="109">
        <f>INDEX(GWP!$C$2:$C$13,MATCH(EPS!I4730,GWP!$B$2:$B$13,0))</f>
        <v>1</v>
      </c>
      <c r="L4730" s="5">
        <f t="shared" si="147"/>
        <v>0</v>
      </c>
    </row>
    <row r="4731" spans="1:12">
      <c r="A4731" t="s">
        <v>6450</v>
      </c>
      <c r="B4731" t="s">
        <v>5</v>
      </c>
      <c r="C4731" t="s">
        <v>1741</v>
      </c>
      <c r="D4731" t="s">
        <v>7005</v>
      </c>
      <c r="E4731" t="s">
        <v>1705</v>
      </c>
      <c r="H4731" t="str">
        <f>INDEX('Vensim Variables'!$B:$B,MATCH(EPS!$B4731,'Vensim Variables'!$A:$A,0))</f>
        <v>g pollutant</v>
      </c>
      <c r="I4731" t="str">
        <f t="shared" si="146"/>
        <v>VOC</v>
      </c>
      <c r="J4731">
        <f>INDEX(NoSettings!$C:$C,MATCH(EPS!$A4731,NoSettings!$A:$A,0))</f>
        <v>0</v>
      </c>
      <c r="K4731" s="109">
        <f>INDEX(GWP!$C$2:$C$13,MATCH(EPS!I4731,GWP!$B$2:$B$13,0))</f>
        <v>5</v>
      </c>
      <c r="L4731" s="5">
        <f t="shared" si="147"/>
        <v>0</v>
      </c>
    </row>
    <row r="4732" spans="1:12">
      <c r="A4732" t="s">
        <v>6451</v>
      </c>
      <c r="B4732" t="s">
        <v>5</v>
      </c>
      <c r="C4732" t="s">
        <v>1741</v>
      </c>
      <c r="D4732" t="s">
        <v>7005</v>
      </c>
      <c r="E4732" t="s">
        <v>1706</v>
      </c>
      <c r="H4732" t="str">
        <f>INDEX('Vensim Variables'!$B:$B,MATCH(EPS!$B4732,'Vensim Variables'!$A:$A,0))</f>
        <v>g pollutant</v>
      </c>
      <c r="I4732" t="str">
        <f t="shared" si="146"/>
        <v>CO</v>
      </c>
      <c r="J4732">
        <f>INDEX(NoSettings!$C:$C,MATCH(EPS!$A4732,NoSettings!$A:$A,0))</f>
        <v>0</v>
      </c>
      <c r="K4732" s="109">
        <f>INDEX(GWP!$C$2:$C$13,MATCH(EPS!I4732,GWP!$B$2:$B$13,0))</f>
        <v>1.8</v>
      </c>
      <c r="L4732" s="5">
        <f t="shared" si="147"/>
        <v>0</v>
      </c>
    </row>
    <row r="4733" spans="1:12">
      <c r="A4733" t="s">
        <v>6452</v>
      </c>
      <c r="B4733" t="s">
        <v>5</v>
      </c>
      <c r="C4733" t="s">
        <v>1741</v>
      </c>
      <c r="D4733" t="s">
        <v>7005</v>
      </c>
      <c r="E4733" t="s">
        <v>1707</v>
      </c>
      <c r="H4733" t="str">
        <f>INDEX('Vensim Variables'!$B:$B,MATCH(EPS!$B4733,'Vensim Variables'!$A:$A,0))</f>
        <v>g pollutant</v>
      </c>
      <c r="I4733" t="str">
        <f t="shared" si="146"/>
        <v>NOx</v>
      </c>
      <c r="J4733">
        <f>INDEX(NoSettings!$C:$C,MATCH(EPS!$A4733,NoSettings!$A:$A,0))</f>
        <v>0</v>
      </c>
      <c r="K4733" s="109">
        <f>INDEX(GWP!$C$2:$C$13,MATCH(EPS!I4733,GWP!$B$2:$B$13,0))</f>
        <v>-8.1999999999999993</v>
      </c>
      <c r="L4733" s="5">
        <f t="shared" si="147"/>
        <v>0</v>
      </c>
    </row>
    <row r="4734" spans="1:12">
      <c r="A4734" t="s">
        <v>6453</v>
      </c>
      <c r="B4734" t="s">
        <v>5</v>
      </c>
      <c r="C4734" t="s">
        <v>1741</v>
      </c>
      <c r="D4734" t="s">
        <v>7005</v>
      </c>
      <c r="E4734" t="s">
        <v>1708</v>
      </c>
      <c r="H4734" t="str">
        <f>INDEX('Vensim Variables'!$B:$B,MATCH(EPS!$B4734,'Vensim Variables'!$A:$A,0))</f>
        <v>g pollutant</v>
      </c>
      <c r="I4734" t="str">
        <f t="shared" si="146"/>
        <v>PM10</v>
      </c>
      <c r="J4734">
        <f>INDEX(NoSettings!$C:$C,MATCH(EPS!$A4734,NoSettings!$A:$A,0))</f>
        <v>0</v>
      </c>
      <c r="K4734" s="109">
        <f>INDEX(GWP!$C$2:$C$13,MATCH(EPS!I4734,GWP!$B$2:$B$13,0))</f>
        <v>0</v>
      </c>
      <c r="L4734" s="5">
        <f t="shared" si="147"/>
        <v>0</v>
      </c>
    </row>
    <row r="4735" spans="1:12">
      <c r="A4735" t="s">
        <v>6454</v>
      </c>
      <c r="B4735" t="s">
        <v>5</v>
      </c>
      <c r="C4735" t="s">
        <v>1741</v>
      </c>
      <c r="D4735" t="s">
        <v>7005</v>
      </c>
      <c r="E4735" t="s">
        <v>1709</v>
      </c>
      <c r="H4735" t="str">
        <f>INDEX('Vensim Variables'!$B:$B,MATCH(EPS!$B4735,'Vensim Variables'!$A:$A,0))</f>
        <v>g pollutant</v>
      </c>
      <c r="I4735" t="str">
        <f t="shared" si="146"/>
        <v>PM25</v>
      </c>
      <c r="J4735">
        <f>INDEX(NoSettings!$C:$C,MATCH(EPS!$A4735,NoSettings!$A:$A,0))</f>
        <v>0</v>
      </c>
      <c r="K4735" s="109">
        <f>INDEX(GWP!$C$2:$C$13,MATCH(EPS!I4735,GWP!$B$2:$B$13,0))</f>
        <v>0</v>
      </c>
      <c r="L4735" s="5">
        <f t="shared" si="147"/>
        <v>0</v>
      </c>
    </row>
    <row r="4736" spans="1:12">
      <c r="A4736" t="s">
        <v>6455</v>
      </c>
      <c r="B4736" t="s">
        <v>5</v>
      </c>
      <c r="C4736" t="s">
        <v>1741</v>
      </c>
      <c r="D4736" t="s">
        <v>7005</v>
      </c>
      <c r="E4736" t="s">
        <v>1710</v>
      </c>
      <c r="H4736" t="str">
        <f>INDEX('Vensim Variables'!$B:$B,MATCH(EPS!$B4736,'Vensim Variables'!$A:$A,0))</f>
        <v>g pollutant</v>
      </c>
      <c r="I4736" t="str">
        <f t="shared" si="146"/>
        <v>SOx</v>
      </c>
      <c r="J4736">
        <f>INDEX(NoSettings!$C:$C,MATCH(EPS!$A4736,NoSettings!$A:$A,0))</f>
        <v>0</v>
      </c>
      <c r="K4736" s="109">
        <f>INDEX(GWP!$C$2:$C$13,MATCH(EPS!I4736,GWP!$B$2:$B$13,0))</f>
        <v>0</v>
      </c>
      <c r="L4736" s="5">
        <f t="shared" si="147"/>
        <v>0</v>
      </c>
    </row>
    <row r="4737" spans="1:12">
      <c r="A4737" t="s">
        <v>6456</v>
      </c>
      <c r="B4737" t="s">
        <v>5</v>
      </c>
      <c r="C4737" t="s">
        <v>1741</v>
      </c>
      <c r="D4737" t="s">
        <v>7005</v>
      </c>
      <c r="E4737" t="s">
        <v>1711</v>
      </c>
      <c r="H4737" t="str">
        <f>INDEX('Vensim Variables'!$B:$B,MATCH(EPS!$B4737,'Vensim Variables'!$A:$A,0))</f>
        <v>g pollutant</v>
      </c>
      <c r="I4737" t="str">
        <f t="shared" si="146"/>
        <v>BC</v>
      </c>
      <c r="J4737">
        <f>INDEX(NoSettings!$C:$C,MATCH(EPS!$A4737,NoSettings!$A:$A,0))</f>
        <v>0</v>
      </c>
      <c r="K4737" s="109">
        <f>INDEX(GWP!$C$2:$C$13,MATCH(EPS!I4737,GWP!$B$2:$B$13,0))</f>
        <v>345</v>
      </c>
      <c r="L4737" s="5">
        <f t="shared" si="147"/>
        <v>0</v>
      </c>
    </row>
    <row r="4738" spans="1:12">
      <c r="A4738" t="s">
        <v>6457</v>
      </c>
      <c r="B4738" t="s">
        <v>5</v>
      </c>
      <c r="C4738" t="s">
        <v>1741</v>
      </c>
      <c r="D4738" t="s">
        <v>7005</v>
      </c>
      <c r="E4738" t="s">
        <v>1712</v>
      </c>
      <c r="H4738" t="str">
        <f>INDEX('Vensim Variables'!$B:$B,MATCH(EPS!$B4738,'Vensim Variables'!$A:$A,0))</f>
        <v>g pollutant</v>
      </c>
      <c r="I4738" t="str">
        <f t="shared" si="146"/>
        <v>OC</v>
      </c>
      <c r="J4738">
        <f>INDEX(NoSettings!$C:$C,MATCH(EPS!$A4738,NoSettings!$A:$A,0))</f>
        <v>0</v>
      </c>
      <c r="K4738" s="109">
        <f>INDEX(GWP!$C$2:$C$13,MATCH(EPS!I4738,GWP!$B$2:$B$13,0))</f>
        <v>-46</v>
      </c>
      <c r="L4738" s="5">
        <f t="shared" si="147"/>
        <v>0</v>
      </c>
    </row>
    <row r="4739" spans="1:12">
      <c r="A4739" t="s">
        <v>6458</v>
      </c>
      <c r="B4739" t="s">
        <v>5</v>
      </c>
      <c r="C4739" t="s">
        <v>1741</v>
      </c>
      <c r="D4739" t="s">
        <v>7005</v>
      </c>
      <c r="E4739" t="s">
        <v>1713</v>
      </c>
      <c r="H4739" t="str">
        <f>INDEX('Vensim Variables'!$B:$B,MATCH(EPS!$B4739,'Vensim Variables'!$A:$A,0))</f>
        <v>g pollutant</v>
      </c>
      <c r="I4739" t="str">
        <f t="shared" ref="I4739:I4802" si="148">IF(OR(C4739="CO2",C4739="CH4",C4739="N2O",C4739="F gases",C4739="VOC",C4739="CO",C4739="NOx",C4739="PM10",C4739="PM25",C4739="SOx",C4739="BC",C4739="OC"),C4739,IF(OR(D4739="CO2",D4739="CH4",D4739="N2O",D4739="F gases",D4739="VOC",D4739="CO",D4739="NOx",D4739="PM10",D4739="PM25",D4739="SOx",D4739="BC",D4739="OC"),D4739,IF(OR(E4739="CO2",E4739="CH4",E4739="N2O",E4739="F gases",E4739="VOC",E4739="CO",E4739="NOx",E4739="PM10",E4739="PM25",E4739="SOx",E4739="BC",E4739="OC"),E4739,"NA")))</f>
        <v>CH4</v>
      </c>
      <c r="J4739">
        <f>INDEX(NoSettings!$C:$C,MATCH(EPS!$A4739,NoSettings!$A:$A,0))</f>
        <v>0</v>
      </c>
      <c r="K4739" s="109">
        <f>INDEX(GWP!$C$2:$C$13,MATCH(EPS!I4739,GWP!$B$2:$B$13,0))</f>
        <v>28</v>
      </c>
      <c r="L4739" s="5">
        <f t="shared" ref="L4739:L4802" si="149">IF(H4739="g pollutant",K4739*J4739/10^12,IF(H4739="MMTCO2e",J4739,IF(H4739="MWh",J4739,0)))</f>
        <v>0</v>
      </c>
    </row>
    <row r="4740" spans="1:12">
      <c r="A4740" t="s">
        <v>6459</v>
      </c>
      <c r="B4740" t="s">
        <v>5</v>
      </c>
      <c r="C4740" t="s">
        <v>1741</v>
      </c>
      <c r="D4740" t="s">
        <v>7005</v>
      </c>
      <c r="E4740" t="s">
        <v>1714</v>
      </c>
      <c r="H4740" t="str">
        <f>INDEX('Vensim Variables'!$B:$B,MATCH(EPS!$B4740,'Vensim Variables'!$A:$A,0))</f>
        <v>g pollutant</v>
      </c>
      <c r="I4740" t="str">
        <f t="shared" si="148"/>
        <v>N2O</v>
      </c>
      <c r="J4740">
        <f>INDEX(NoSettings!$C:$C,MATCH(EPS!$A4740,NoSettings!$A:$A,0))</f>
        <v>0</v>
      </c>
      <c r="K4740" s="109">
        <f>INDEX(GWP!$C$2:$C$13,MATCH(EPS!I4740,GWP!$B$2:$B$13,0))</f>
        <v>265</v>
      </c>
      <c r="L4740" s="5">
        <f t="shared" si="149"/>
        <v>0</v>
      </c>
    </row>
    <row r="4741" spans="1:12">
      <c r="A4741" t="s">
        <v>6460</v>
      </c>
      <c r="B4741" t="s">
        <v>5</v>
      </c>
      <c r="C4741" t="s">
        <v>1741</v>
      </c>
      <c r="D4741" t="s">
        <v>7005</v>
      </c>
      <c r="E4741" t="s">
        <v>1715</v>
      </c>
      <c r="H4741" t="str">
        <f>INDEX('Vensim Variables'!$B:$B,MATCH(EPS!$B4741,'Vensim Variables'!$A:$A,0))</f>
        <v>g pollutant</v>
      </c>
      <c r="I4741" t="str">
        <f t="shared" si="148"/>
        <v>F gases</v>
      </c>
      <c r="J4741">
        <f>INDEX(NoSettings!$C:$C,MATCH(EPS!$A4741,NoSettings!$A:$A,0))</f>
        <v>0</v>
      </c>
      <c r="K4741" s="109">
        <f>INDEX(GWP!$C$2:$C$13,MATCH(EPS!I4741,GWP!$B$2:$B$13,0))</f>
        <v>1</v>
      </c>
      <c r="L4741" s="5">
        <f t="shared" si="149"/>
        <v>0</v>
      </c>
    </row>
    <row r="4742" spans="1:12">
      <c r="A4742" t="s">
        <v>6461</v>
      </c>
      <c r="B4742" t="s">
        <v>5</v>
      </c>
      <c r="C4742" t="s">
        <v>1741</v>
      </c>
      <c r="D4742" t="s">
        <v>7006</v>
      </c>
      <c r="E4742" t="s">
        <v>1702</v>
      </c>
      <c r="H4742" t="str">
        <f>INDEX('Vensim Variables'!$B:$B,MATCH(EPS!$B4742,'Vensim Variables'!$A:$A,0))</f>
        <v>g pollutant</v>
      </c>
      <c r="I4742" t="str">
        <f t="shared" si="148"/>
        <v>CO2</v>
      </c>
      <c r="J4742">
        <f>INDEX(NoSettings!$C:$C,MATCH(EPS!$A4742,NoSettings!$A:$A,0))</f>
        <v>0</v>
      </c>
      <c r="K4742" s="109">
        <f>INDEX(GWP!$C$2:$C$13,MATCH(EPS!I4742,GWP!$B$2:$B$13,0))</f>
        <v>1</v>
      </c>
      <c r="L4742" s="5">
        <f t="shared" si="149"/>
        <v>0</v>
      </c>
    </row>
    <row r="4743" spans="1:12">
      <c r="A4743" t="s">
        <v>6462</v>
      </c>
      <c r="B4743" t="s">
        <v>5</v>
      </c>
      <c r="C4743" t="s">
        <v>1741</v>
      </c>
      <c r="D4743" t="s">
        <v>7006</v>
      </c>
      <c r="E4743" t="s">
        <v>1705</v>
      </c>
      <c r="H4743" t="str">
        <f>INDEX('Vensim Variables'!$B:$B,MATCH(EPS!$B4743,'Vensim Variables'!$A:$A,0))</f>
        <v>g pollutant</v>
      </c>
      <c r="I4743" t="str">
        <f t="shared" si="148"/>
        <v>VOC</v>
      </c>
      <c r="J4743">
        <f>INDEX(NoSettings!$C:$C,MATCH(EPS!$A4743,NoSettings!$A:$A,0))</f>
        <v>0</v>
      </c>
      <c r="K4743" s="109">
        <f>INDEX(GWP!$C$2:$C$13,MATCH(EPS!I4743,GWP!$B$2:$B$13,0))</f>
        <v>5</v>
      </c>
      <c r="L4743" s="5">
        <f t="shared" si="149"/>
        <v>0</v>
      </c>
    </row>
    <row r="4744" spans="1:12">
      <c r="A4744" t="s">
        <v>6463</v>
      </c>
      <c r="B4744" t="s">
        <v>5</v>
      </c>
      <c r="C4744" t="s">
        <v>1741</v>
      </c>
      <c r="D4744" t="s">
        <v>7006</v>
      </c>
      <c r="E4744" t="s">
        <v>1706</v>
      </c>
      <c r="H4744" t="str">
        <f>INDEX('Vensim Variables'!$B:$B,MATCH(EPS!$B4744,'Vensim Variables'!$A:$A,0))</f>
        <v>g pollutant</v>
      </c>
      <c r="I4744" t="str">
        <f t="shared" si="148"/>
        <v>CO</v>
      </c>
      <c r="J4744">
        <f>INDEX(NoSettings!$C:$C,MATCH(EPS!$A4744,NoSettings!$A:$A,0))</f>
        <v>0</v>
      </c>
      <c r="K4744" s="109">
        <f>INDEX(GWP!$C$2:$C$13,MATCH(EPS!I4744,GWP!$B$2:$B$13,0))</f>
        <v>1.8</v>
      </c>
      <c r="L4744" s="5">
        <f t="shared" si="149"/>
        <v>0</v>
      </c>
    </row>
    <row r="4745" spans="1:12">
      <c r="A4745" t="s">
        <v>6464</v>
      </c>
      <c r="B4745" t="s">
        <v>5</v>
      </c>
      <c r="C4745" t="s">
        <v>1741</v>
      </c>
      <c r="D4745" t="s">
        <v>7006</v>
      </c>
      <c r="E4745" t="s">
        <v>1707</v>
      </c>
      <c r="H4745" t="str">
        <f>INDEX('Vensim Variables'!$B:$B,MATCH(EPS!$B4745,'Vensim Variables'!$A:$A,0))</f>
        <v>g pollutant</v>
      </c>
      <c r="I4745" t="str">
        <f t="shared" si="148"/>
        <v>NOx</v>
      </c>
      <c r="J4745">
        <f>INDEX(NoSettings!$C:$C,MATCH(EPS!$A4745,NoSettings!$A:$A,0))</f>
        <v>0</v>
      </c>
      <c r="K4745" s="109">
        <f>INDEX(GWP!$C$2:$C$13,MATCH(EPS!I4745,GWP!$B$2:$B$13,0))</f>
        <v>-8.1999999999999993</v>
      </c>
      <c r="L4745" s="5">
        <f t="shared" si="149"/>
        <v>0</v>
      </c>
    </row>
    <row r="4746" spans="1:12">
      <c r="A4746" t="s">
        <v>6465</v>
      </c>
      <c r="B4746" t="s">
        <v>5</v>
      </c>
      <c r="C4746" t="s">
        <v>1741</v>
      </c>
      <c r="D4746" t="s">
        <v>7006</v>
      </c>
      <c r="E4746" t="s">
        <v>1708</v>
      </c>
      <c r="H4746" t="str">
        <f>INDEX('Vensim Variables'!$B:$B,MATCH(EPS!$B4746,'Vensim Variables'!$A:$A,0))</f>
        <v>g pollutant</v>
      </c>
      <c r="I4746" t="str">
        <f t="shared" si="148"/>
        <v>PM10</v>
      </c>
      <c r="J4746">
        <f>INDEX(NoSettings!$C:$C,MATCH(EPS!$A4746,NoSettings!$A:$A,0))</f>
        <v>0</v>
      </c>
      <c r="K4746" s="109">
        <f>INDEX(GWP!$C$2:$C$13,MATCH(EPS!I4746,GWP!$B$2:$B$13,0))</f>
        <v>0</v>
      </c>
      <c r="L4746" s="5">
        <f t="shared" si="149"/>
        <v>0</v>
      </c>
    </row>
    <row r="4747" spans="1:12">
      <c r="A4747" t="s">
        <v>6466</v>
      </c>
      <c r="B4747" t="s">
        <v>5</v>
      </c>
      <c r="C4747" t="s">
        <v>1741</v>
      </c>
      <c r="D4747" t="s">
        <v>7006</v>
      </c>
      <c r="E4747" t="s">
        <v>1709</v>
      </c>
      <c r="H4747" t="str">
        <f>INDEX('Vensim Variables'!$B:$B,MATCH(EPS!$B4747,'Vensim Variables'!$A:$A,0))</f>
        <v>g pollutant</v>
      </c>
      <c r="I4747" t="str">
        <f t="shared" si="148"/>
        <v>PM25</v>
      </c>
      <c r="J4747">
        <f>INDEX(NoSettings!$C:$C,MATCH(EPS!$A4747,NoSettings!$A:$A,0))</f>
        <v>0</v>
      </c>
      <c r="K4747" s="109">
        <f>INDEX(GWP!$C$2:$C$13,MATCH(EPS!I4747,GWP!$B$2:$B$13,0))</f>
        <v>0</v>
      </c>
      <c r="L4747" s="5">
        <f t="shared" si="149"/>
        <v>0</v>
      </c>
    </row>
    <row r="4748" spans="1:12">
      <c r="A4748" t="s">
        <v>6467</v>
      </c>
      <c r="B4748" t="s">
        <v>5</v>
      </c>
      <c r="C4748" t="s">
        <v>1741</v>
      </c>
      <c r="D4748" t="s">
        <v>7006</v>
      </c>
      <c r="E4748" t="s">
        <v>1710</v>
      </c>
      <c r="H4748" t="str">
        <f>INDEX('Vensim Variables'!$B:$B,MATCH(EPS!$B4748,'Vensim Variables'!$A:$A,0))</f>
        <v>g pollutant</v>
      </c>
      <c r="I4748" t="str">
        <f t="shared" si="148"/>
        <v>SOx</v>
      </c>
      <c r="J4748">
        <f>INDEX(NoSettings!$C:$C,MATCH(EPS!$A4748,NoSettings!$A:$A,0))</f>
        <v>0</v>
      </c>
      <c r="K4748" s="109">
        <f>INDEX(GWP!$C$2:$C$13,MATCH(EPS!I4748,GWP!$B$2:$B$13,0))</f>
        <v>0</v>
      </c>
      <c r="L4748" s="5">
        <f t="shared" si="149"/>
        <v>0</v>
      </c>
    </row>
    <row r="4749" spans="1:12">
      <c r="A4749" t="s">
        <v>6468</v>
      </c>
      <c r="B4749" t="s">
        <v>5</v>
      </c>
      <c r="C4749" t="s">
        <v>1741</v>
      </c>
      <c r="D4749" t="s">
        <v>7006</v>
      </c>
      <c r="E4749" t="s">
        <v>1711</v>
      </c>
      <c r="H4749" t="str">
        <f>INDEX('Vensim Variables'!$B:$B,MATCH(EPS!$B4749,'Vensim Variables'!$A:$A,0))</f>
        <v>g pollutant</v>
      </c>
      <c r="I4749" t="str">
        <f t="shared" si="148"/>
        <v>BC</v>
      </c>
      <c r="J4749">
        <f>INDEX(NoSettings!$C:$C,MATCH(EPS!$A4749,NoSettings!$A:$A,0))</f>
        <v>0</v>
      </c>
      <c r="K4749" s="109">
        <f>INDEX(GWP!$C$2:$C$13,MATCH(EPS!I4749,GWP!$B$2:$B$13,0))</f>
        <v>345</v>
      </c>
      <c r="L4749" s="5">
        <f t="shared" si="149"/>
        <v>0</v>
      </c>
    </row>
    <row r="4750" spans="1:12">
      <c r="A4750" t="s">
        <v>6469</v>
      </c>
      <c r="B4750" t="s">
        <v>5</v>
      </c>
      <c r="C4750" t="s">
        <v>1741</v>
      </c>
      <c r="D4750" t="s">
        <v>7006</v>
      </c>
      <c r="E4750" t="s">
        <v>1712</v>
      </c>
      <c r="H4750" t="str">
        <f>INDEX('Vensim Variables'!$B:$B,MATCH(EPS!$B4750,'Vensim Variables'!$A:$A,0))</f>
        <v>g pollutant</v>
      </c>
      <c r="I4750" t="str">
        <f t="shared" si="148"/>
        <v>OC</v>
      </c>
      <c r="J4750">
        <f>INDEX(NoSettings!$C:$C,MATCH(EPS!$A4750,NoSettings!$A:$A,0))</f>
        <v>0</v>
      </c>
      <c r="K4750" s="109">
        <f>INDEX(GWP!$C$2:$C$13,MATCH(EPS!I4750,GWP!$B$2:$B$13,0))</f>
        <v>-46</v>
      </c>
      <c r="L4750" s="5">
        <f t="shared" si="149"/>
        <v>0</v>
      </c>
    </row>
    <row r="4751" spans="1:12">
      <c r="A4751" t="s">
        <v>6470</v>
      </c>
      <c r="B4751" t="s">
        <v>5</v>
      </c>
      <c r="C4751" t="s">
        <v>1741</v>
      </c>
      <c r="D4751" t="s">
        <v>7006</v>
      </c>
      <c r="E4751" t="s">
        <v>1713</v>
      </c>
      <c r="H4751" t="str">
        <f>INDEX('Vensim Variables'!$B:$B,MATCH(EPS!$B4751,'Vensim Variables'!$A:$A,0))</f>
        <v>g pollutant</v>
      </c>
      <c r="I4751" t="str">
        <f t="shared" si="148"/>
        <v>CH4</v>
      </c>
      <c r="J4751">
        <f>INDEX(NoSettings!$C:$C,MATCH(EPS!$A4751,NoSettings!$A:$A,0))</f>
        <v>0</v>
      </c>
      <c r="K4751" s="109">
        <f>INDEX(GWP!$C$2:$C$13,MATCH(EPS!I4751,GWP!$B$2:$B$13,0))</f>
        <v>28</v>
      </c>
      <c r="L4751" s="5">
        <f t="shared" si="149"/>
        <v>0</v>
      </c>
    </row>
    <row r="4752" spans="1:12">
      <c r="A4752" t="s">
        <v>6471</v>
      </c>
      <c r="B4752" t="s">
        <v>5</v>
      </c>
      <c r="C4752" t="s">
        <v>1741</v>
      </c>
      <c r="D4752" t="s">
        <v>7006</v>
      </c>
      <c r="E4752" t="s">
        <v>1714</v>
      </c>
      <c r="H4752" t="str">
        <f>INDEX('Vensim Variables'!$B:$B,MATCH(EPS!$B4752,'Vensim Variables'!$A:$A,0))</f>
        <v>g pollutant</v>
      </c>
      <c r="I4752" t="str">
        <f t="shared" si="148"/>
        <v>N2O</v>
      </c>
      <c r="J4752">
        <f>INDEX(NoSettings!$C:$C,MATCH(EPS!$A4752,NoSettings!$A:$A,0))</f>
        <v>0</v>
      </c>
      <c r="K4752" s="109">
        <f>INDEX(GWP!$C$2:$C$13,MATCH(EPS!I4752,GWP!$B$2:$B$13,0))</f>
        <v>265</v>
      </c>
      <c r="L4752" s="5">
        <f t="shared" si="149"/>
        <v>0</v>
      </c>
    </row>
    <row r="4753" spans="1:12">
      <c r="A4753" t="s">
        <v>6472</v>
      </c>
      <c r="B4753" t="s">
        <v>5</v>
      </c>
      <c r="C4753" t="s">
        <v>1741</v>
      </c>
      <c r="D4753" t="s">
        <v>7006</v>
      </c>
      <c r="E4753" t="s">
        <v>1715</v>
      </c>
      <c r="H4753" t="str">
        <f>INDEX('Vensim Variables'!$B:$B,MATCH(EPS!$B4753,'Vensim Variables'!$A:$A,0))</f>
        <v>g pollutant</v>
      </c>
      <c r="I4753" t="str">
        <f t="shared" si="148"/>
        <v>F gases</v>
      </c>
      <c r="J4753">
        <f>INDEX(NoSettings!$C:$C,MATCH(EPS!$A4753,NoSettings!$A:$A,0))</f>
        <v>0</v>
      </c>
      <c r="K4753" s="109">
        <f>INDEX(GWP!$C$2:$C$13,MATCH(EPS!I4753,GWP!$B$2:$B$13,0))</f>
        <v>1</v>
      </c>
      <c r="L4753" s="5">
        <f t="shared" si="149"/>
        <v>0</v>
      </c>
    </row>
    <row r="4754" spans="1:12">
      <c r="A4754" t="s">
        <v>6473</v>
      </c>
      <c r="B4754" t="s">
        <v>5</v>
      </c>
      <c r="C4754" t="s">
        <v>1741</v>
      </c>
      <c r="D4754" t="s">
        <v>7007</v>
      </c>
      <c r="E4754" t="s">
        <v>1702</v>
      </c>
      <c r="H4754" t="str">
        <f>INDEX('Vensim Variables'!$B:$B,MATCH(EPS!$B4754,'Vensim Variables'!$A:$A,0))</f>
        <v>g pollutant</v>
      </c>
      <c r="I4754" t="str">
        <f t="shared" si="148"/>
        <v>CO2</v>
      </c>
      <c r="J4754">
        <f>INDEX(NoSettings!$C:$C,MATCH(EPS!$A4754,NoSettings!$A:$A,0))</f>
        <v>0</v>
      </c>
      <c r="K4754" s="109">
        <f>INDEX(GWP!$C$2:$C$13,MATCH(EPS!I4754,GWP!$B$2:$B$13,0))</f>
        <v>1</v>
      </c>
      <c r="L4754" s="5">
        <f t="shared" si="149"/>
        <v>0</v>
      </c>
    </row>
    <row r="4755" spans="1:12">
      <c r="A4755" t="s">
        <v>6474</v>
      </c>
      <c r="B4755" t="s">
        <v>5</v>
      </c>
      <c r="C4755" t="s">
        <v>1741</v>
      </c>
      <c r="D4755" t="s">
        <v>7007</v>
      </c>
      <c r="E4755" t="s">
        <v>1705</v>
      </c>
      <c r="H4755" t="str">
        <f>INDEX('Vensim Variables'!$B:$B,MATCH(EPS!$B4755,'Vensim Variables'!$A:$A,0))</f>
        <v>g pollutant</v>
      </c>
      <c r="I4755" t="str">
        <f t="shared" si="148"/>
        <v>VOC</v>
      </c>
      <c r="J4755">
        <f>INDEX(NoSettings!$C:$C,MATCH(EPS!$A4755,NoSettings!$A:$A,0))</f>
        <v>0</v>
      </c>
      <c r="K4755" s="109">
        <f>INDEX(GWP!$C$2:$C$13,MATCH(EPS!I4755,GWP!$B$2:$B$13,0))</f>
        <v>5</v>
      </c>
      <c r="L4755" s="5">
        <f t="shared" si="149"/>
        <v>0</v>
      </c>
    </row>
    <row r="4756" spans="1:12">
      <c r="A4756" t="s">
        <v>6475</v>
      </c>
      <c r="B4756" t="s">
        <v>5</v>
      </c>
      <c r="C4756" t="s">
        <v>1741</v>
      </c>
      <c r="D4756" t="s">
        <v>7007</v>
      </c>
      <c r="E4756" t="s">
        <v>1706</v>
      </c>
      <c r="H4756" t="str">
        <f>INDEX('Vensim Variables'!$B:$B,MATCH(EPS!$B4756,'Vensim Variables'!$A:$A,0))</f>
        <v>g pollutant</v>
      </c>
      <c r="I4756" t="str">
        <f t="shared" si="148"/>
        <v>CO</v>
      </c>
      <c r="J4756">
        <f>INDEX(NoSettings!$C:$C,MATCH(EPS!$A4756,NoSettings!$A:$A,0))</f>
        <v>0</v>
      </c>
      <c r="K4756" s="109">
        <f>INDEX(GWP!$C$2:$C$13,MATCH(EPS!I4756,GWP!$B$2:$B$13,0))</f>
        <v>1.8</v>
      </c>
      <c r="L4756" s="5">
        <f t="shared" si="149"/>
        <v>0</v>
      </c>
    </row>
    <row r="4757" spans="1:12">
      <c r="A4757" t="s">
        <v>6476</v>
      </c>
      <c r="B4757" t="s">
        <v>5</v>
      </c>
      <c r="C4757" t="s">
        <v>1741</v>
      </c>
      <c r="D4757" t="s">
        <v>7007</v>
      </c>
      <c r="E4757" t="s">
        <v>1707</v>
      </c>
      <c r="H4757" t="str">
        <f>INDEX('Vensim Variables'!$B:$B,MATCH(EPS!$B4757,'Vensim Variables'!$A:$A,0))</f>
        <v>g pollutant</v>
      </c>
      <c r="I4757" t="str">
        <f t="shared" si="148"/>
        <v>NOx</v>
      </c>
      <c r="J4757">
        <f>INDEX(NoSettings!$C:$C,MATCH(EPS!$A4757,NoSettings!$A:$A,0))</f>
        <v>0</v>
      </c>
      <c r="K4757" s="109">
        <f>INDEX(GWP!$C$2:$C$13,MATCH(EPS!I4757,GWP!$B$2:$B$13,0))</f>
        <v>-8.1999999999999993</v>
      </c>
      <c r="L4757" s="5">
        <f t="shared" si="149"/>
        <v>0</v>
      </c>
    </row>
    <row r="4758" spans="1:12">
      <c r="A4758" t="s">
        <v>6477</v>
      </c>
      <c r="B4758" t="s">
        <v>5</v>
      </c>
      <c r="C4758" t="s">
        <v>1741</v>
      </c>
      <c r="D4758" t="s">
        <v>7007</v>
      </c>
      <c r="E4758" t="s">
        <v>1708</v>
      </c>
      <c r="H4758" t="str">
        <f>INDEX('Vensim Variables'!$B:$B,MATCH(EPS!$B4758,'Vensim Variables'!$A:$A,0))</f>
        <v>g pollutant</v>
      </c>
      <c r="I4758" t="str">
        <f t="shared" si="148"/>
        <v>PM10</v>
      </c>
      <c r="J4758">
        <f>INDEX(NoSettings!$C:$C,MATCH(EPS!$A4758,NoSettings!$A:$A,0))</f>
        <v>0</v>
      </c>
      <c r="K4758" s="109">
        <f>INDEX(GWP!$C$2:$C$13,MATCH(EPS!I4758,GWP!$B$2:$B$13,0))</f>
        <v>0</v>
      </c>
      <c r="L4758" s="5">
        <f t="shared" si="149"/>
        <v>0</v>
      </c>
    </row>
    <row r="4759" spans="1:12">
      <c r="A4759" t="s">
        <v>6478</v>
      </c>
      <c r="B4759" t="s">
        <v>5</v>
      </c>
      <c r="C4759" t="s">
        <v>1741</v>
      </c>
      <c r="D4759" t="s">
        <v>7007</v>
      </c>
      <c r="E4759" t="s">
        <v>1709</v>
      </c>
      <c r="H4759" t="str">
        <f>INDEX('Vensim Variables'!$B:$B,MATCH(EPS!$B4759,'Vensim Variables'!$A:$A,0))</f>
        <v>g pollutant</v>
      </c>
      <c r="I4759" t="str">
        <f t="shared" si="148"/>
        <v>PM25</v>
      </c>
      <c r="J4759">
        <f>INDEX(NoSettings!$C:$C,MATCH(EPS!$A4759,NoSettings!$A:$A,0))</f>
        <v>0</v>
      </c>
      <c r="K4759" s="109">
        <f>INDEX(GWP!$C$2:$C$13,MATCH(EPS!I4759,GWP!$B$2:$B$13,0))</f>
        <v>0</v>
      </c>
      <c r="L4759" s="5">
        <f t="shared" si="149"/>
        <v>0</v>
      </c>
    </row>
    <row r="4760" spans="1:12">
      <c r="A4760" t="s">
        <v>6479</v>
      </c>
      <c r="B4760" t="s">
        <v>5</v>
      </c>
      <c r="C4760" t="s">
        <v>1741</v>
      </c>
      <c r="D4760" t="s">
        <v>7007</v>
      </c>
      <c r="E4760" t="s">
        <v>1710</v>
      </c>
      <c r="H4760" t="str">
        <f>INDEX('Vensim Variables'!$B:$B,MATCH(EPS!$B4760,'Vensim Variables'!$A:$A,0))</f>
        <v>g pollutant</v>
      </c>
      <c r="I4760" t="str">
        <f t="shared" si="148"/>
        <v>SOx</v>
      </c>
      <c r="J4760">
        <f>INDEX(NoSettings!$C:$C,MATCH(EPS!$A4760,NoSettings!$A:$A,0))</f>
        <v>0</v>
      </c>
      <c r="K4760" s="109">
        <f>INDEX(GWP!$C$2:$C$13,MATCH(EPS!I4760,GWP!$B$2:$B$13,0))</f>
        <v>0</v>
      </c>
      <c r="L4760" s="5">
        <f t="shared" si="149"/>
        <v>0</v>
      </c>
    </row>
    <row r="4761" spans="1:12">
      <c r="A4761" t="s">
        <v>6480</v>
      </c>
      <c r="B4761" t="s">
        <v>5</v>
      </c>
      <c r="C4761" t="s">
        <v>1741</v>
      </c>
      <c r="D4761" t="s">
        <v>7007</v>
      </c>
      <c r="E4761" t="s">
        <v>1711</v>
      </c>
      <c r="H4761" t="str">
        <f>INDEX('Vensim Variables'!$B:$B,MATCH(EPS!$B4761,'Vensim Variables'!$A:$A,0))</f>
        <v>g pollutant</v>
      </c>
      <c r="I4761" t="str">
        <f t="shared" si="148"/>
        <v>BC</v>
      </c>
      <c r="J4761">
        <f>INDEX(NoSettings!$C:$C,MATCH(EPS!$A4761,NoSettings!$A:$A,0))</f>
        <v>0</v>
      </c>
      <c r="K4761" s="109">
        <f>INDEX(GWP!$C$2:$C$13,MATCH(EPS!I4761,GWP!$B$2:$B$13,0))</f>
        <v>345</v>
      </c>
      <c r="L4761" s="5">
        <f t="shared" si="149"/>
        <v>0</v>
      </c>
    </row>
    <row r="4762" spans="1:12">
      <c r="A4762" t="s">
        <v>6481</v>
      </c>
      <c r="B4762" t="s">
        <v>5</v>
      </c>
      <c r="C4762" t="s">
        <v>1741</v>
      </c>
      <c r="D4762" t="s">
        <v>7007</v>
      </c>
      <c r="E4762" t="s">
        <v>1712</v>
      </c>
      <c r="H4762" t="str">
        <f>INDEX('Vensim Variables'!$B:$B,MATCH(EPS!$B4762,'Vensim Variables'!$A:$A,0))</f>
        <v>g pollutant</v>
      </c>
      <c r="I4762" t="str">
        <f t="shared" si="148"/>
        <v>OC</v>
      </c>
      <c r="J4762">
        <f>INDEX(NoSettings!$C:$C,MATCH(EPS!$A4762,NoSettings!$A:$A,0))</f>
        <v>0</v>
      </c>
      <c r="K4762" s="109">
        <f>INDEX(GWP!$C$2:$C$13,MATCH(EPS!I4762,GWP!$B$2:$B$13,0))</f>
        <v>-46</v>
      </c>
      <c r="L4762" s="5">
        <f t="shared" si="149"/>
        <v>0</v>
      </c>
    </row>
    <row r="4763" spans="1:12">
      <c r="A4763" t="s">
        <v>6482</v>
      </c>
      <c r="B4763" t="s">
        <v>5</v>
      </c>
      <c r="C4763" t="s">
        <v>1741</v>
      </c>
      <c r="D4763" t="s">
        <v>7007</v>
      </c>
      <c r="E4763" t="s">
        <v>1713</v>
      </c>
      <c r="H4763" t="str">
        <f>INDEX('Vensim Variables'!$B:$B,MATCH(EPS!$B4763,'Vensim Variables'!$A:$A,0))</f>
        <v>g pollutant</v>
      </c>
      <c r="I4763" t="str">
        <f t="shared" si="148"/>
        <v>CH4</v>
      </c>
      <c r="J4763">
        <f>INDEX(NoSettings!$C:$C,MATCH(EPS!$A4763,NoSettings!$A:$A,0))</f>
        <v>0</v>
      </c>
      <c r="K4763" s="109">
        <f>INDEX(GWP!$C$2:$C$13,MATCH(EPS!I4763,GWP!$B$2:$B$13,0))</f>
        <v>28</v>
      </c>
      <c r="L4763" s="5">
        <f t="shared" si="149"/>
        <v>0</v>
      </c>
    </row>
    <row r="4764" spans="1:12">
      <c r="A4764" t="s">
        <v>6483</v>
      </c>
      <c r="B4764" t="s">
        <v>5</v>
      </c>
      <c r="C4764" t="s">
        <v>1741</v>
      </c>
      <c r="D4764" t="s">
        <v>7007</v>
      </c>
      <c r="E4764" t="s">
        <v>1714</v>
      </c>
      <c r="H4764" t="str">
        <f>INDEX('Vensim Variables'!$B:$B,MATCH(EPS!$B4764,'Vensim Variables'!$A:$A,0))</f>
        <v>g pollutant</v>
      </c>
      <c r="I4764" t="str">
        <f t="shared" si="148"/>
        <v>N2O</v>
      </c>
      <c r="J4764">
        <f>INDEX(NoSettings!$C:$C,MATCH(EPS!$A4764,NoSettings!$A:$A,0))</f>
        <v>0</v>
      </c>
      <c r="K4764" s="109">
        <f>INDEX(GWP!$C$2:$C$13,MATCH(EPS!I4764,GWP!$B$2:$B$13,0))</f>
        <v>265</v>
      </c>
      <c r="L4764" s="5">
        <f t="shared" si="149"/>
        <v>0</v>
      </c>
    </row>
    <row r="4765" spans="1:12">
      <c r="A4765" t="s">
        <v>6484</v>
      </c>
      <c r="B4765" t="s">
        <v>5</v>
      </c>
      <c r="C4765" t="s">
        <v>1741</v>
      </c>
      <c r="D4765" t="s">
        <v>7007</v>
      </c>
      <c r="E4765" t="s">
        <v>1715</v>
      </c>
      <c r="H4765" t="str">
        <f>INDEX('Vensim Variables'!$B:$B,MATCH(EPS!$B4765,'Vensim Variables'!$A:$A,0))</f>
        <v>g pollutant</v>
      </c>
      <c r="I4765" t="str">
        <f t="shared" si="148"/>
        <v>F gases</v>
      </c>
      <c r="J4765">
        <f>INDEX(NoSettings!$C:$C,MATCH(EPS!$A4765,NoSettings!$A:$A,0))</f>
        <v>0</v>
      </c>
      <c r="K4765" s="109">
        <f>INDEX(GWP!$C$2:$C$13,MATCH(EPS!I4765,GWP!$B$2:$B$13,0))</f>
        <v>1</v>
      </c>
      <c r="L4765" s="5">
        <f t="shared" si="149"/>
        <v>0</v>
      </c>
    </row>
    <row r="4766" spans="1:12">
      <c r="A4766" t="s">
        <v>6485</v>
      </c>
      <c r="B4766" t="s">
        <v>5</v>
      </c>
      <c r="C4766" t="s">
        <v>1741</v>
      </c>
      <c r="D4766" t="s">
        <v>7008</v>
      </c>
      <c r="E4766" t="s">
        <v>1702</v>
      </c>
      <c r="H4766" t="str">
        <f>INDEX('Vensim Variables'!$B:$B,MATCH(EPS!$B4766,'Vensim Variables'!$A:$A,0))</f>
        <v>g pollutant</v>
      </c>
      <c r="I4766" t="str">
        <f t="shared" si="148"/>
        <v>CO2</v>
      </c>
      <c r="J4766">
        <f>INDEX(NoSettings!$C:$C,MATCH(EPS!$A4766,NoSettings!$A:$A,0))</f>
        <v>0</v>
      </c>
      <c r="K4766" s="109">
        <f>INDEX(GWP!$C$2:$C$13,MATCH(EPS!I4766,GWP!$B$2:$B$13,0))</f>
        <v>1</v>
      </c>
      <c r="L4766" s="5">
        <f t="shared" si="149"/>
        <v>0</v>
      </c>
    </row>
    <row r="4767" spans="1:12">
      <c r="A4767" t="s">
        <v>6486</v>
      </c>
      <c r="B4767" t="s">
        <v>5</v>
      </c>
      <c r="C4767" t="s">
        <v>1741</v>
      </c>
      <c r="D4767" t="s">
        <v>7008</v>
      </c>
      <c r="E4767" t="s">
        <v>1705</v>
      </c>
      <c r="H4767" t="str">
        <f>INDEX('Vensim Variables'!$B:$B,MATCH(EPS!$B4767,'Vensim Variables'!$A:$A,0))</f>
        <v>g pollutant</v>
      </c>
      <c r="I4767" t="str">
        <f t="shared" si="148"/>
        <v>VOC</v>
      </c>
      <c r="J4767">
        <f>INDEX(NoSettings!$C:$C,MATCH(EPS!$A4767,NoSettings!$A:$A,0))</f>
        <v>0</v>
      </c>
      <c r="K4767" s="109">
        <f>INDEX(GWP!$C$2:$C$13,MATCH(EPS!I4767,GWP!$B$2:$B$13,0))</f>
        <v>5</v>
      </c>
      <c r="L4767" s="5">
        <f t="shared" si="149"/>
        <v>0</v>
      </c>
    </row>
    <row r="4768" spans="1:12">
      <c r="A4768" t="s">
        <v>6487</v>
      </c>
      <c r="B4768" t="s">
        <v>5</v>
      </c>
      <c r="C4768" t="s">
        <v>1741</v>
      </c>
      <c r="D4768" t="s">
        <v>7008</v>
      </c>
      <c r="E4768" t="s">
        <v>1706</v>
      </c>
      <c r="H4768" t="str">
        <f>INDEX('Vensim Variables'!$B:$B,MATCH(EPS!$B4768,'Vensim Variables'!$A:$A,0))</f>
        <v>g pollutant</v>
      </c>
      <c r="I4768" t="str">
        <f t="shared" si="148"/>
        <v>CO</v>
      </c>
      <c r="J4768">
        <f>INDEX(NoSettings!$C:$C,MATCH(EPS!$A4768,NoSettings!$A:$A,0))</f>
        <v>0</v>
      </c>
      <c r="K4768" s="109">
        <f>INDEX(GWP!$C$2:$C$13,MATCH(EPS!I4768,GWP!$B$2:$B$13,0))</f>
        <v>1.8</v>
      </c>
      <c r="L4768" s="5">
        <f t="shared" si="149"/>
        <v>0</v>
      </c>
    </row>
    <row r="4769" spans="1:12">
      <c r="A4769" t="s">
        <v>6488</v>
      </c>
      <c r="B4769" t="s">
        <v>5</v>
      </c>
      <c r="C4769" t="s">
        <v>1741</v>
      </c>
      <c r="D4769" t="s">
        <v>7008</v>
      </c>
      <c r="E4769" t="s">
        <v>1707</v>
      </c>
      <c r="H4769" t="str">
        <f>INDEX('Vensim Variables'!$B:$B,MATCH(EPS!$B4769,'Vensim Variables'!$A:$A,0))</f>
        <v>g pollutant</v>
      </c>
      <c r="I4769" t="str">
        <f t="shared" si="148"/>
        <v>NOx</v>
      </c>
      <c r="J4769">
        <f>INDEX(NoSettings!$C:$C,MATCH(EPS!$A4769,NoSettings!$A:$A,0))</f>
        <v>0</v>
      </c>
      <c r="K4769" s="109">
        <f>INDEX(GWP!$C$2:$C$13,MATCH(EPS!I4769,GWP!$B$2:$B$13,0))</f>
        <v>-8.1999999999999993</v>
      </c>
      <c r="L4769" s="5">
        <f t="shared" si="149"/>
        <v>0</v>
      </c>
    </row>
    <row r="4770" spans="1:12">
      <c r="A4770" t="s">
        <v>6489</v>
      </c>
      <c r="B4770" t="s">
        <v>5</v>
      </c>
      <c r="C4770" t="s">
        <v>1741</v>
      </c>
      <c r="D4770" t="s">
        <v>7008</v>
      </c>
      <c r="E4770" t="s">
        <v>1708</v>
      </c>
      <c r="H4770" t="str">
        <f>INDEX('Vensim Variables'!$B:$B,MATCH(EPS!$B4770,'Vensim Variables'!$A:$A,0))</f>
        <v>g pollutant</v>
      </c>
      <c r="I4770" t="str">
        <f t="shared" si="148"/>
        <v>PM10</v>
      </c>
      <c r="J4770">
        <f>INDEX(NoSettings!$C:$C,MATCH(EPS!$A4770,NoSettings!$A:$A,0))</f>
        <v>0</v>
      </c>
      <c r="K4770" s="109">
        <f>INDEX(GWP!$C$2:$C$13,MATCH(EPS!I4770,GWP!$B$2:$B$13,0))</f>
        <v>0</v>
      </c>
      <c r="L4770" s="5">
        <f t="shared" si="149"/>
        <v>0</v>
      </c>
    </row>
    <row r="4771" spans="1:12">
      <c r="A4771" t="s">
        <v>6490</v>
      </c>
      <c r="B4771" t="s">
        <v>5</v>
      </c>
      <c r="C4771" t="s">
        <v>1741</v>
      </c>
      <c r="D4771" t="s">
        <v>7008</v>
      </c>
      <c r="E4771" t="s">
        <v>1709</v>
      </c>
      <c r="H4771" t="str">
        <f>INDEX('Vensim Variables'!$B:$B,MATCH(EPS!$B4771,'Vensim Variables'!$A:$A,0))</f>
        <v>g pollutant</v>
      </c>
      <c r="I4771" t="str">
        <f t="shared" si="148"/>
        <v>PM25</v>
      </c>
      <c r="J4771">
        <f>INDEX(NoSettings!$C:$C,MATCH(EPS!$A4771,NoSettings!$A:$A,0))</f>
        <v>0</v>
      </c>
      <c r="K4771" s="109">
        <f>INDEX(GWP!$C$2:$C$13,MATCH(EPS!I4771,GWP!$B$2:$B$13,0))</f>
        <v>0</v>
      </c>
      <c r="L4771" s="5">
        <f t="shared" si="149"/>
        <v>0</v>
      </c>
    </row>
    <row r="4772" spans="1:12">
      <c r="A4772" t="s">
        <v>6491</v>
      </c>
      <c r="B4772" t="s">
        <v>5</v>
      </c>
      <c r="C4772" t="s">
        <v>1741</v>
      </c>
      <c r="D4772" t="s">
        <v>7008</v>
      </c>
      <c r="E4772" t="s">
        <v>1710</v>
      </c>
      <c r="H4772" t="str">
        <f>INDEX('Vensim Variables'!$B:$B,MATCH(EPS!$B4772,'Vensim Variables'!$A:$A,0))</f>
        <v>g pollutant</v>
      </c>
      <c r="I4772" t="str">
        <f t="shared" si="148"/>
        <v>SOx</v>
      </c>
      <c r="J4772">
        <f>INDEX(NoSettings!$C:$C,MATCH(EPS!$A4772,NoSettings!$A:$A,0))</f>
        <v>0</v>
      </c>
      <c r="K4772" s="109">
        <f>INDEX(GWP!$C$2:$C$13,MATCH(EPS!I4772,GWP!$B$2:$B$13,0))</f>
        <v>0</v>
      </c>
      <c r="L4772" s="5">
        <f t="shared" si="149"/>
        <v>0</v>
      </c>
    </row>
    <row r="4773" spans="1:12">
      <c r="A4773" t="s">
        <v>6492</v>
      </c>
      <c r="B4773" t="s">
        <v>5</v>
      </c>
      <c r="C4773" t="s">
        <v>1741</v>
      </c>
      <c r="D4773" t="s">
        <v>7008</v>
      </c>
      <c r="E4773" t="s">
        <v>1711</v>
      </c>
      <c r="H4773" t="str">
        <f>INDEX('Vensim Variables'!$B:$B,MATCH(EPS!$B4773,'Vensim Variables'!$A:$A,0))</f>
        <v>g pollutant</v>
      </c>
      <c r="I4773" t="str">
        <f t="shared" si="148"/>
        <v>BC</v>
      </c>
      <c r="J4773">
        <f>INDEX(NoSettings!$C:$C,MATCH(EPS!$A4773,NoSettings!$A:$A,0))</f>
        <v>0</v>
      </c>
      <c r="K4773" s="109">
        <f>INDEX(GWP!$C$2:$C$13,MATCH(EPS!I4773,GWP!$B$2:$B$13,0))</f>
        <v>345</v>
      </c>
      <c r="L4773" s="5">
        <f t="shared" si="149"/>
        <v>0</v>
      </c>
    </row>
    <row r="4774" spans="1:12">
      <c r="A4774" t="s">
        <v>6493</v>
      </c>
      <c r="B4774" t="s">
        <v>5</v>
      </c>
      <c r="C4774" t="s">
        <v>1741</v>
      </c>
      <c r="D4774" t="s">
        <v>7008</v>
      </c>
      <c r="E4774" t="s">
        <v>1712</v>
      </c>
      <c r="H4774" t="str">
        <f>INDEX('Vensim Variables'!$B:$B,MATCH(EPS!$B4774,'Vensim Variables'!$A:$A,0))</f>
        <v>g pollutant</v>
      </c>
      <c r="I4774" t="str">
        <f t="shared" si="148"/>
        <v>OC</v>
      </c>
      <c r="J4774">
        <f>INDEX(NoSettings!$C:$C,MATCH(EPS!$A4774,NoSettings!$A:$A,0))</f>
        <v>0</v>
      </c>
      <c r="K4774" s="109">
        <f>INDEX(GWP!$C$2:$C$13,MATCH(EPS!I4774,GWP!$B$2:$B$13,0))</f>
        <v>-46</v>
      </c>
      <c r="L4774" s="5">
        <f t="shared" si="149"/>
        <v>0</v>
      </c>
    </row>
    <row r="4775" spans="1:12">
      <c r="A4775" t="s">
        <v>6494</v>
      </c>
      <c r="B4775" t="s">
        <v>5</v>
      </c>
      <c r="C4775" t="s">
        <v>1741</v>
      </c>
      <c r="D4775" t="s">
        <v>7008</v>
      </c>
      <c r="E4775" t="s">
        <v>1713</v>
      </c>
      <c r="H4775" t="str">
        <f>INDEX('Vensim Variables'!$B:$B,MATCH(EPS!$B4775,'Vensim Variables'!$A:$A,0))</f>
        <v>g pollutant</v>
      </c>
      <c r="I4775" t="str">
        <f t="shared" si="148"/>
        <v>CH4</v>
      </c>
      <c r="J4775">
        <f>INDEX(NoSettings!$C:$C,MATCH(EPS!$A4775,NoSettings!$A:$A,0))</f>
        <v>0</v>
      </c>
      <c r="K4775" s="109">
        <f>INDEX(GWP!$C$2:$C$13,MATCH(EPS!I4775,GWP!$B$2:$B$13,0))</f>
        <v>28</v>
      </c>
      <c r="L4775" s="5">
        <f t="shared" si="149"/>
        <v>0</v>
      </c>
    </row>
    <row r="4776" spans="1:12">
      <c r="A4776" t="s">
        <v>6495</v>
      </c>
      <c r="B4776" t="s">
        <v>5</v>
      </c>
      <c r="C4776" t="s">
        <v>1741</v>
      </c>
      <c r="D4776" t="s">
        <v>7008</v>
      </c>
      <c r="E4776" t="s">
        <v>1714</v>
      </c>
      <c r="H4776" t="str">
        <f>INDEX('Vensim Variables'!$B:$B,MATCH(EPS!$B4776,'Vensim Variables'!$A:$A,0))</f>
        <v>g pollutant</v>
      </c>
      <c r="I4776" t="str">
        <f t="shared" si="148"/>
        <v>N2O</v>
      </c>
      <c r="J4776">
        <f>INDEX(NoSettings!$C:$C,MATCH(EPS!$A4776,NoSettings!$A:$A,0))</f>
        <v>0</v>
      </c>
      <c r="K4776" s="109">
        <f>INDEX(GWP!$C$2:$C$13,MATCH(EPS!I4776,GWP!$B$2:$B$13,0))</f>
        <v>265</v>
      </c>
      <c r="L4776" s="5">
        <f t="shared" si="149"/>
        <v>0</v>
      </c>
    </row>
    <row r="4777" spans="1:12">
      <c r="A4777" t="s">
        <v>6496</v>
      </c>
      <c r="B4777" t="s">
        <v>5</v>
      </c>
      <c r="C4777" t="s">
        <v>1741</v>
      </c>
      <c r="D4777" t="s">
        <v>7008</v>
      </c>
      <c r="E4777" t="s">
        <v>1715</v>
      </c>
      <c r="H4777" t="str">
        <f>INDEX('Vensim Variables'!$B:$B,MATCH(EPS!$B4777,'Vensim Variables'!$A:$A,0))</f>
        <v>g pollutant</v>
      </c>
      <c r="I4777" t="str">
        <f t="shared" si="148"/>
        <v>F gases</v>
      </c>
      <c r="J4777">
        <f>INDEX(NoSettings!$C:$C,MATCH(EPS!$A4777,NoSettings!$A:$A,0))</f>
        <v>0</v>
      </c>
      <c r="K4777" s="109">
        <f>INDEX(GWP!$C$2:$C$13,MATCH(EPS!I4777,GWP!$B$2:$B$13,0))</f>
        <v>1</v>
      </c>
      <c r="L4777" s="5">
        <f t="shared" si="149"/>
        <v>0</v>
      </c>
    </row>
    <row r="4778" spans="1:12">
      <c r="A4778" t="s">
        <v>6497</v>
      </c>
      <c r="B4778" t="s">
        <v>5</v>
      </c>
      <c r="C4778" t="s">
        <v>1741</v>
      </c>
      <c r="D4778" t="s">
        <v>7009</v>
      </c>
      <c r="E4778" t="s">
        <v>1702</v>
      </c>
      <c r="H4778" t="str">
        <f>INDEX('Vensim Variables'!$B:$B,MATCH(EPS!$B4778,'Vensim Variables'!$A:$A,0))</f>
        <v>g pollutant</v>
      </c>
      <c r="I4778" t="str">
        <f t="shared" si="148"/>
        <v>CO2</v>
      </c>
      <c r="J4778">
        <f>INDEX(NoSettings!$C:$C,MATCH(EPS!$A4778,NoSettings!$A:$A,0))</f>
        <v>0</v>
      </c>
      <c r="K4778" s="109">
        <f>INDEX(GWP!$C$2:$C$13,MATCH(EPS!I4778,GWP!$B$2:$B$13,0))</f>
        <v>1</v>
      </c>
      <c r="L4778" s="5">
        <f t="shared" si="149"/>
        <v>0</v>
      </c>
    </row>
    <row r="4779" spans="1:12">
      <c r="A4779" t="s">
        <v>6498</v>
      </c>
      <c r="B4779" t="s">
        <v>5</v>
      </c>
      <c r="C4779" t="s">
        <v>1741</v>
      </c>
      <c r="D4779" t="s">
        <v>7009</v>
      </c>
      <c r="E4779" t="s">
        <v>1705</v>
      </c>
      <c r="H4779" t="str">
        <f>INDEX('Vensim Variables'!$B:$B,MATCH(EPS!$B4779,'Vensim Variables'!$A:$A,0))</f>
        <v>g pollutant</v>
      </c>
      <c r="I4779" t="str">
        <f t="shared" si="148"/>
        <v>VOC</v>
      </c>
      <c r="J4779">
        <f>INDEX(NoSettings!$C:$C,MATCH(EPS!$A4779,NoSettings!$A:$A,0))</f>
        <v>0</v>
      </c>
      <c r="K4779" s="109">
        <f>INDEX(GWP!$C$2:$C$13,MATCH(EPS!I4779,GWP!$B$2:$B$13,0))</f>
        <v>5</v>
      </c>
      <c r="L4779" s="5">
        <f t="shared" si="149"/>
        <v>0</v>
      </c>
    </row>
    <row r="4780" spans="1:12">
      <c r="A4780" t="s">
        <v>6499</v>
      </c>
      <c r="B4780" t="s">
        <v>5</v>
      </c>
      <c r="C4780" t="s">
        <v>1741</v>
      </c>
      <c r="D4780" t="s">
        <v>7009</v>
      </c>
      <c r="E4780" t="s">
        <v>1706</v>
      </c>
      <c r="H4780" t="str">
        <f>INDEX('Vensim Variables'!$B:$B,MATCH(EPS!$B4780,'Vensim Variables'!$A:$A,0))</f>
        <v>g pollutant</v>
      </c>
      <c r="I4780" t="str">
        <f t="shared" si="148"/>
        <v>CO</v>
      </c>
      <c r="J4780">
        <f>INDEX(NoSettings!$C:$C,MATCH(EPS!$A4780,NoSettings!$A:$A,0))</f>
        <v>0</v>
      </c>
      <c r="K4780" s="109">
        <f>INDEX(GWP!$C$2:$C$13,MATCH(EPS!I4780,GWP!$B$2:$B$13,0))</f>
        <v>1.8</v>
      </c>
      <c r="L4780" s="5">
        <f t="shared" si="149"/>
        <v>0</v>
      </c>
    </row>
    <row r="4781" spans="1:12">
      <c r="A4781" t="s">
        <v>6500</v>
      </c>
      <c r="B4781" t="s">
        <v>5</v>
      </c>
      <c r="C4781" t="s">
        <v>1741</v>
      </c>
      <c r="D4781" t="s">
        <v>7009</v>
      </c>
      <c r="E4781" t="s">
        <v>1707</v>
      </c>
      <c r="H4781" t="str">
        <f>INDEX('Vensim Variables'!$B:$B,MATCH(EPS!$B4781,'Vensim Variables'!$A:$A,0))</f>
        <v>g pollutant</v>
      </c>
      <c r="I4781" t="str">
        <f t="shared" si="148"/>
        <v>NOx</v>
      </c>
      <c r="J4781">
        <f>INDEX(NoSettings!$C:$C,MATCH(EPS!$A4781,NoSettings!$A:$A,0))</f>
        <v>0</v>
      </c>
      <c r="K4781" s="109">
        <f>INDEX(GWP!$C$2:$C$13,MATCH(EPS!I4781,GWP!$B$2:$B$13,0))</f>
        <v>-8.1999999999999993</v>
      </c>
      <c r="L4781" s="5">
        <f t="shared" si="149"/>
        <v>0</v>
      </c>
    </row>
    <row r="4782" spans="1:12">
      <c r="A4782" t="s">
        <v>6501</v>
      </c>
      <c r="B4782" t="s">
        <v>5</v>
      </c>
      <c r="C4782" t="s">
        <v>1741</v>
      </c>
      <c r="D4782" t="s">
        <v>7009</v>
      </c>
      <c r="E4782" t="s">
        <v>1708</v>
      </c>
      <c r="H4782" t="str">
        <f>INDEX('Vensim Variables'!$B:$B,MATCH(EPS!$B4782,'Vensim Variables'!$A:$A,0))</f>
        <v>g pollutant</v>
      </c>
      <c r="I4782" t="str">
        <f t="shared" si="148"/>
        <v>PM10</v>
      </c>
      <c r="J4782">
        <f>INDEX(NoSettings!$C:$C,MATCH(EPS!$A4782,NoSettings!$A:$A,0))</f>
        <v>0</v>
      </c>
      <c r="K4782" s="109">
        <f>INDEX(GWP!$C$2:$C$13,MATCH(EPS!I4782,GWP!$B$2:$B$13,0))</f>
        <v>0</v>
      </c>
      <c r="L4782" s="5">
        <f t="shared" si="149"/>
        <v>0</v>
      </c>
    </row>
    <row r="4783" spans="1:12">
      <c r="A4783" t="s">
        <v>6502</v>
      </c>
      <c r="B4783" t="s">
        <v>5</v>
      </c>
      <c r="C4783" t="s">
        <v>1741</v>
      </c>
      <c r="D4783" t="s">
        <v>7009</v>
      </c>
      <c r="E4783" t="s">
        <v>1709</v>
      </c>
      <c r="H4783" t="str">
        <f>INDEX('Vensim Variables'!$B:$B,MATCH(EPS!$B4783,'Vensim Variables'!$A:$A,0))</f>
        <v>g pollutant</v>
      </c>
      <c r="I4783" t="str">
        <f t="shared" si="148"/>
        <v>PM25</v>
      </c>
      <c r="J4783">
        <f>INDEX(NoSettings!$C:$C,MATCH(EPS!$A4783,NoSettings!$A:$A,0))</f>
        <v>0</v>
      </c>
      <c r="K4783" s="109">
        <f>INDEX(GWP!$C$2:$C$13,MATCH(EPS!I4783,GWP!$B$2:$B$13,0))</f>
        <v>0</v>
      </c>
      <c r="L4783" s="5">
        <f t="shared" si="149"/>
        <v>0</v>
      </c>
    </row>
    <row r="4784" spans="1:12">
      <c r="A4784" t="s">
        <v>6503</v>
      </c>
      <c r="B4784" t="s">
        <v>5</v>
      </c>
      <c r="C4784" t="s">
        <v>1741</v>
      </c>
      <c r="D4784" t="s">
        <v>7009</v>
      </c>
      <c r="E4784" t="s">
        <v>1710</v>
      </c>
      <c r="H4784" t="str">
        <f>INDEX('Vensim Variables'!$B:$B,MATCH(EPS!$B4784,'Vensim Variables'!$A:$A,0))</f>
        <v>g pollutant</v>
      </c>
      <c r="I4784" t="str">
        <f t="shared" si="148"/>
        <v>SOx</v>
      </c>
      <c r="J4784">
        <f>INDEX(NoSettings!$C:$C,MATCH(EPS!$A4784,NoSettings!$A:$A,0))</f>
        <v>0</v>
      </c>
      <c r="K4784" s="109">
        <f>INDEX(GWP!$C$2:$C$13,MATCH(EPS!I4784,GWP!$B$2:$B$13,0))</f>
        <v>0</v>
      </c>
      <c r="L4784" s="5">
        <f t="shared" si="149"/>
        <v>0</v>
      </c>
    </row>
    <row r="4785" spans="1:12">
      <c r="A4785" t="s">
        <v>6504</v>
      </c>
      <c r="B4785" t="s">
        <v>5</v>
      </c>
      <c r="C4785" t="s">
        <v>1741</v>
      </c>
      <c r="D4785" t="s">
        <v>7009</v>
      </c>
      <c r="E4785" t="s">
        <v>1711</v>
      </c>
      <c r="H4785" t="str">
        <f>INDEX('Vensim Variables'!$B:$B,MATCH(EPS!$B4785,'Vensim Variables'!$A:$A,0))</f>
        <v>g pollutant</v>
      </c>
      <c r="I4785" t="str">
        <f t="shared" si="148"/>
        <v>BC</v>
      </c>
      <c r="J4785">
        <f>INDEX(NoSettings!$C:$C,MATCH(EPS!$A4785,NoSettings!$A:$A,0))</f>
        <v>0</v>
      </c>
      <c r="K4785" s="109">
        <f>INDEX(GWP!$C$2:$C$13,MATCH(EPS!I4785,GWP!$B$2:$B$13,0))</f>
        <v>345</v>
      </c>
      <c r="L4785" s="5">
        <f t="shared" si="149"/>
        <v>0</v>
      </c>
    </row>
    <row r="4786" spans="1:12">
      <c r="A4786" t="s">
        <v>6505</v>
      </c>
      <c r="B4786" t="s">
        <v>5</v>
      </c>
      <c r="C4786" t="s">
        <v>1741</v>
      </c>
      <c r="D4786" t="s">
        <v>7009</v>
      </c>
      <c r="E4786" t="s">
        <v>1712</v>
      </c>
      <c r="H4786" t="str">
        <f>INDEX('Vensim Variables'!$B:$B,MATCH(EPS!$B4786,'Vensim Variables'!$A:$A,0))</f>
        <v>g pollutant</v>
      </c>
      <c r="I4786" t="str">
        <f t="shared" si="148"/>
        <v>OC</v>
      </c>
      <c r="J4786">
        <f>INDEX(NoSettings!$C:$C,MATCH(EPS!$A4786,NoSettings!$A:$A,0))</f>
        <v>0</v>
      </c>
      <c r="K4786" s="109">
        <f>INDEX(GWP!$C$2:$C$13,MATCH(EPS!I4786,GWP!$B$2:$B$13,0))</f>
        <v>-46</v>
      </c>
      <c r="L4786" s="5">
        <f t="shared" si="149"/>
        <v>0</v>
      </c>
    </row>
    <row r="4787" spans="1:12">
      <c r="A4787" t="s">
        <v>6506</v>
      </c>
      <c r="B4787" t="s">
        <v>5</v>
      </c>
      <c r="C4787" t="s">
        <v>1741</v>
      </c>
      <c r="D4787" t="s">
        <v>7009</v>
      </c>
      <c r="E4787" t="s">
        <v>1713</v>
      </c>
      <c r="H4787" t="str">
        <f>INDEX('Vensim Variables'!$B:$B,MATCH(EPS!$B4787,'Vensim Variables'!$A:$A,0))</f>
        <v>g pollutant</v>
      </c>
      <c r="I4787" t="str">
        <f t="shared" si="148"/>
        <v>CH4</v>
      </c>
      <c r="J4787">
        <f>INDEX(NoSettings!$C:$C,MATCH(EPS!$A4787,NoSettings!$A:$A,0))</f>
        <v>0</v>
      </c>
      <c r="K4787" s="109">
        <f>INDEX(GWP!$C$2:$C$13,MATCH(EPS!I4787,GWP!$B$2:$B$13,0))</f>
        <v>28</v>
      </c>
      <c r="L4787" s="5">
        <f t="shared" si="149"/>
        <v>0</v>
      </c>
    </row>
    <row r="4788" spans="1:12">
      <c r="A4788" t="s">
        <v>6507</v>
      </c>
      <c r="B4788" t="s">
        <v>5</v>
      </c>
      <c r="C4788" t="s">
        <v>1741</v>
      </c>
      <c r="D4788" t="s">
        <v>7009</v>
      </c>
      <c r="E4788" t="s">
        <v>1714</v>
      </c>
      <c r="H4788" t="str">
        <f>INDEX('Vensim Variables'!$B:$B,MATCH(EPS!$B4788,'Vensim Variables'!$A:$A,0))</f>
        <v>g pollutant</v>
      </c>
      <c r="I4788" t="str">
        <f t="shared" si="148"/>
        <v>N2O</v>
      </c>
      <c r="J4788">
        <f>INDEX(NoSettings!$C:$C,MATCH(EPS!$A4788,NoSettings!$A:$A,0))</f>
        <v>0</v>
      </c>
      <c r="K4788" s="109">
        <f>INDEX(GWP!$C$2:$C$13,MATCH(EPS!I4788,GWP!$B$2:$B$13,0))</f>
        <v>265</v>
      </c>
      <c r="L4788" s="5">
        <f t="shared" si="149"/>
        <v>0</v>
      </c>
    </row>
    <row r="4789" spans="1:12">
      <c r="A4789" t="s">
        <v>6508</v>
      </c>
      <c r="B4789" t="s">
        <v>5</v>
      </c>
      <c r="C4789" t="s">
        <v>1741</v>
      </c>
      <c r="D4789" t="s">
        <v>7009</v>
      </c>
      <c r="E4789" t="s">
        <v>1715</v>
      </c>
      <c r="H4789" t="str">
        <f>INDEX('Vensim Variables'!$B:$B,MATCH(EPS!$B4789,'Vensim Variables'!$A:$A,0))</f>
        <v>g pollutant</v>
      </c>
      <c r="I4789" t="str">
        <f t="shared" si="148"/>
        <v>F gases</v>
      </c>
      <c r="J4789">
        <f>INDEX(NoSettings!$C:$C,MATCH(EPS!$A4789,NoSettings!$A:$A,0))</f>
        <v>0</v>
      </c>
      <c r="K4789" s="109">
        <f>INDEX(GWP!$C$2:$C$13,MATCH(EPS!I4789,GWP!$B$2:$B$13,0))</f>
        <v>1</v>
      </c>
      <c r="L4789" s="5">
        <f t="shared" si="149"/>
        <v>0</v>
      </c>
    </row>
    <row r="4790" spans="1:12">
      <c r="A4790" t="s">
        <v>6509</v>
      </c>
      <c r="B4790" t="s">
        <v>5</v>
      </c>
      <c r="C4790" t="s">
        <v>1741</v>
      </c>
      <c r="D4790" t="s">
        <v>7010</v>
      </c>
      <c r="E4790" t="s">
        <v>1702</v>
      </c>
      <c r="H4790" t="str">
        <f>INDEX('Vensim Variables'!$B:$B,MATCH(EPS!$B4790,'Vensim Variables'!$A:$A,0))</f>
        <v>g pollutant</v>
      </c>
      <c r="I4790" t="str">
        <f t="shared" si="148"/>
        <v>CO2</v>
      </c>
      <c r="J4790">
        <f>INDEX(NoSettings!$C:$C,MATCH(EPS!$A4790,NoSettings!$A:$A,0))</f>
        <v>0</v>
      </c>
      <c r="K4790" s="109">
        <f>INDEX(GWP!$C$2:$C$13,MATCH(EPS!I4790,GWP!$B$2:$B$13,0))</f>
        <v>1</v>
      </c>
      <c r="L4790" s="5">
        <f t="shared" si="149"/>
        <v>0</v>
      </c>
    </row>
    <row r="4791" spans="1:12">
      <c r="A4791" t="s">
        <v>6510</v>
      </c>
      <c r="B4791" t="s">
        <v>5</v>
      </c>
      <c r="C4791" t="s">
        <v>1741</v>
      </c>
      <c r="D4791" t="s">
        <v>7010</v>
      </c>
      <c r="E4791" t="s">
        <v>1705</v>
      </c>
      <c r="H4791" t="str">
        <f>INDEX('Vensim Variables'!$B:$B,MATCH(EPS!$B4791,'Vensim Variables'!$A:$A,0))</f>
        <v>g pollutant</v>
      </c>
      <c r="I4791" t="str">
        <f t="shared" si="148"/>
        <v>VOC</v>
      </c>
      <c r="J4791">
        <f>INDEX(NoSettings!$C:$C,MATCH(EPS!$A4791,NoSettings!$A:$A,0))</f>
        <v>0</v>
      </c>
      <c r="K4791" s="109">
        <f>INDEX(GWP!$C$2:$C$13,MATCH(EPS!I4791,GWP!$B$2:$B$13,0))</f>
        <v>5</v>
      </c>
      <c r="L4791" s="5">
        <f t="shared" si="149"/>
        <v>0</v>
      </c>
    </row>
    <row r="4792" spans="1:12">
      <c r="A4792" t="s">
        <v>6511</v>
      </c>
      <c r="B4792" t="s">
        <v>5</v>
      </c>
      <c r="C4792" t="s">
        <v>1741</v>
      </c>
      <c r="D4792" t="s">
        <v>7010</v>
      </c>
      <c r="E4792" t="s">
        <v>1706</v>
      </c>
      <c r="H4792" t="str">
        <f>INDEX('Vensim Variables'!$B:$B,MATCH(EPS!$B4792,'Vensim Variables'!$A:$A,0))</f>
        <v>g pollutant</v>
      </c>
      <c r="I4792" t="str">
        <f t="shared" si="148"/>
        <v>CO</v>
      </c>
      <c r="J4792">
        <f>INDEX(NoSettings!$C:$C,MATCH(EPS!$A4792,NoSettings!$A:$A,0))</f>
        <v>0</v>
      </c>
      <c r="K4792" s="109">
        <f>INDEX(GWP!$C$2:$C$13,MATCH(EPS!I4792,GWP!$B$2:$B$13,0))</f>
        <v>1.8</v>
      </c>
      <c r="L4792" s="5">
        <f t="shared" si="149"/>
        <v>0</v>
      </c>
    </row>
    <row r="4793" spans="1:12">
      <c r="A4793" t="s">
        <v>6512</v>
      </c>
      <c r="B4793" t="s">
        <v>5</v>
      </c>
      <c r="C4793" t="s">
        <v>1741</v>
      </c>
      <c r="D4793" t="s">
        <v>7010</v>
      </c>
      <c r="E4793" t="s">
        <v>1707</v>
      </c>
      <c r="H4793" t="str">
        <f>INDEX('Vensim Variables'!$B:$B,MATCH(EPS!$B4793,'Vensim Variables'!$A:$A,0))</f>
        <v>g pollutant</v>
      </c>
      <c r="I4793" t="str">
        <f t="shared" si="148"/>
        <v>NOx</v>
      </c>
      <c r="J4793">
        <f>INDEX(NoSettings!$C:$C,MATCH(EPS!$A4793,NoSettings!$A:$A,0))</f>
        <v>0</v>
      </c>
      <c r="K4793" s="109">
        <f>INDEX(GWP!$C$2:$C$13,MATCH(EPS!I4793,GWP!$B$2:$B$13,0))</f>
        <v>-8.1999999999999993</v>
      </c>
      <c r="L4793" s="5">
        <f t="shared" si="149"/>
        <v>0</v>
      </c>
    </row>
    <row r="4794" spans="1:12">
      <c r="A4794" t="s">
        <v>6513</v>
      </c>
      <c r="B4794" t="s">
        <v>5</v>
      </c>
      <c r="C4794" t="s">
        <v>1741</v>
      </c>
      <c r="D4794" t="s">
        <v>7010</v>
      </c>
      <c r="E4794" t="s">
        <v>1708</v>
      </c>
      <c r="H4794" t="str">
        <f>INDEX('Vensim Variables'!$B:$B,MATCH(EPS!$B4794,'Vensim Variables'!$A:$A,0))</f>
        <v>g pollutant</v>
      </c>
      <c r="I4794" t="str">
        <f t="shared" si="148"/>
        <v>PM10</v>
      </c>
      <c r="J4794">
        <f>INDEX(NoSettings!$C:$C,MATCH(EPS!$A4794,NoSettings!$A:$A,0))</f>
        <v>0</v>
      </c>
      <c r="K4794" s="109">
        <f>INDEX(GWP!$C$2:$C$13,MATCH(EPS!I4794,GWP!$B$2:$B$13,0))</f>
        <v>0</v>
      </c>
      <c r="L4794" s="5">
        <f t="shared" si="149"/>
        <v>0</v>
      </c>
    </row>
    <row r="4795" spans="1:12">
      <c r="A4795" t="s">
        <v>6514</v>
      </c>
      <c r="B4795" t="s">
        <v>5</v>
      </c>
      <c r="C4795" t="s">
        <v>1741</v>
      </c>
      <c r="D4795" t="s">
        <v>7010</v>
      </c>
      <c r="E4795" t="s">
        <v>1709</v>
      </c>
      <c r="H4795" t="str">
        <f>INDEX('Vensim Variables'!$B:$B,MATCH(EPS!$B4795,'Vensim Variables'!$A:$A,0))</f>
        <v>g pollutant</v>
      </c>
      <c r="I4795" t="str">
        <f t="shared" si="148"/>
        <v>PM25</v>
      </c>
      <c r="J4795">
        <f>INDEX(NoSettings!$C:$C,MATCH(EPS!$A4795,NoSettings!$A:$A,0))</f>
        <v>0</v>
      </c>
      <c r="K4795" s="109">
        <f>INDEX(GWP!$C$2:$C$13,MATCH(EPS!I4795,GWP!$B$2:$B$13,0))</f>
        <v>0</v>
      </c>
      <c r="L4795" s="5">
        <f t="shared" si="149"/>
        <v>0</v>
      </c>
    </row>
    <row r="4796" spans="1:12">
      <c r="A4796" t="s">
        <v>6515</v>
      </c>
      <c r="B4796" t="s">
        <v>5</v>
      </c>
      <c r="C4796" t="s">
        <v>1741</v>
      </c>
      <c r="D4796" t="s">
        <v>7010</v>
      </c>
      <c r="E4796" t="s">
        <v>1710</v>
      </c>
      <c r="H4796" t="str">
        <f>INDEX('Vensim Variables'!$B:$B,MATCH(EPS!$B4796,'Vensim Variables'!$A:$A,0))</f>
        <v>g pollutant</v>
      </c>
      <c r="I4796" t="str">
        <f t="shared" si="148"/>
        <v>SOx</v>
      </c>
      <c r="J4796">
        <f>INDEX(NoSettings!$C:$C,MATCH(EPS!$A4796,NoSettings!$A:$A,0))</f>
        <v>0</v>
      </c>
      <c r="K4796" s="109">
        <f>INDEX(GWP!$C$2:$C$13,MATCH(EPS!I4796,GWP!$B$2:$B$13,0))</f>
        <v>0</v>
      </c>
      <c r="L4796" s="5">
        <f t="shared" si="149"/>
        <v>0</v>
      </c>
    </row>
    <row r="4797" spans="1:12">
      <c r="A4797" t="s">
        <v>6516</v>
      </c>
      <c r="B4797" t="s">
        <v>5</v>
      </c>
      <c r="C4797" t="s">
        <v>1741</v>
      </c>
      <c r="D4797" t="s">
        <v>7010</v>
      </c>
      <c r="E4797" t="s">
        <v>1711</v>
      </c>
      <c r="H4797" t="str">
        <f>INDEX('Vensim Variables'!$B:$B,MATCH(EPS!$B4797,'Vensim Variables'!$A:$A,0))</f>
        <v>g pollutant</v>
      </c>
      <c r="I4797" t="str">
        <f t="shared" si="148"/>
        <v>BC</v>
      </c>
      <c r="J4797">
        <f>INDEX(NoSettings!$C:$C,MATCH(EPS!$A4797,NoSettings!$A:$A,0))</f>
        <v>0</v>
      </c>
      <c r="K4797" s="109">
        <f>INDEX(GWP!$C$2:$C$13,MATCH(EPS!I4797,GWP!$B$2:$B$13,0))</f>
        <v>345</v>
      </c>
      <c r="L4797" s="5">
        <f t="shared" si="149"/>
        <v>0</v>
      </c>
    </row>
    <row r="4798" spans="1:12">
      <c r="A4798" t="s">
        <v>6517</v>
      </c>
      <c r="B4798" t="s">
        <v>5</v>
      </c>
      <c r="C4798" t="s">
        <v>1741</v>
      </c>
      <c r="D4798" t="s">
        <v>7010</v>
      </c>
      <c r="E4798" t="s">
        <v>1712</v>
      </c>
      <c r="H4798" t="str">
        <f>INDEX('Vensim Variables'!$B:$B,MATCH(EPS!$B4798,'Vensim Variables'!$A:$A,0))</f>
        <v>g pollutant</v>
      </c>
      <c r="I4798" t="str">
        <f t="shared" si="148"/>
        <v>OC</v>
      </c>
      <c r="J4798">
        <f>INDEX(NoSettings!$C:$C,MATCH(EPS!$A4798,NoSettings!$A:$A,0))</f>
        <v>0</v>
      </c>
      <c r="K4798" s="109">
        <f>INDEX(GWP!$C$2:$C$13,MATCH(EPS!I4798,GWP!$B$2:$B$13,0))</f>
        <v>-46</v>
      </c>
      <c r="L4798" s="5">
        <f t="shared" si="149"/>
        <v>0</v>
      </c>
    </row>
    <row r="4799" spans="1:12">
      <c r="A4799" t="s">
        <v>6518</v>
      </c>
      <c r="B4799" t="s">
        <v>5</v>
      </c>
      <c r="C4799" t="s">
        <v>1741</v>
      </c>
      <c r="D4799" t="s">
        <v>7010</v>
      </c>
      <c r="E4799" t="s">
        <v>1713</v>
      </c>
      <c r="H4799" t="str">
        <f>INDEX('Vensim Variables'!$B:$B,MATCH(EPS!$B4799,'Vensim Variables'!$A:$A,0))</f>
        <v>g pollutant</v>
      </c>
      <c r="I4799" t="str">
        <f t="shared" si="148"/>
        <v>CH4</v>
      </c>
      <c r="J4799">
        <f>INDEX(NoSettings!$C:$C,MATCH(EPS!$A4799,NoSettings!$A:$A,0))</f>
        <v>0</v>
      </c>
      <c r="K4799" s="109">
        <f>INDEX(GWP!$C$2:$C$13,MATCH(EPS!I4799,GWP!$B$2:$B$13,0))</f>
        <v>28</v>
      </c>
      <c r="L4799" s="5">
        <f t="shared" si="149"/>
        <v>0</v>
      </c>
    </row>
    <row r="4800" spans="1:12">
      <c r="A4800" t="s">
        <v>6519</v>
      </c>
      <c r="B4800" t="s">
        <v>5</v>
      </c>
      <c r="C4800" t="s">
        <v>1741</v>
      </c>
      <c r="D4800" t="s">
        <v>7010</v>
      </c>
      <c r="E4800" t="s">
        <v>1714</v>
      </c>
      <c r="H4800" t="str">
        <f>INDEX('Vensim Variables'!$B:$B,MATCH(EPS!$B4800,'Vensim Variables'!$A:$A,0))</f>
        <v>g pollutant</v>
      </c>
      <c r="I4800" t="str">
        <f t="shared" si="148"/>
        <v>N2O</v>
      </c>
      <c r="J4800">
        <f>INDEX(NoSettings!$C:$C,MATCH(EPS!$A4800,NoSettings!$A:$A,0))</f>
        <v>0</v>
      </c>
      <c r="K4800" s="109">
        <f>INDEX(GWP!$C$2:$C$13,MATCH(EPS!I4800,GWP!$B$2:$B$13,0))</f>
        <v>265</v>
      </c>
      <c r="L4800" s="5">
        <f t="shared" si="149"/>
        <v>0</v>
      </c>
    </row>
    <row r="4801" spans="1:12">
      <c r="A4801" t="s">
        <v>6520</v>
      </c>
      <c r="B4801" t="s">
        <v>5</v>
      </c>
      <c r="C4801" t="s">
        <v>1741</v>
      </c>
      <c r="D4801" t="s">
        <v>7010</v>
      </c>
      <c r="E4801" t="s">
        <v>1715</v>
      </c>
      <c r="H4801" t="str">
        <f>INDEX('Vensim Variables'!$B:$B,MATCH(EPS!$B4801,'Vensim Variables'!$A:$A,0))</f>
        <v>g pollutant</v>
      </c>
      <c r="I4801" t="str">
        <f t="shared" si="148"/>
        <v>F gases</v>
      </c>
      <c r="J4801">
        <f>INDEX(NoSettings!$C:$C,MATCH(EPS!$A4801,NoSettings!$A:$A,0))</f>
        <v>0</v>
      </c>
      <c r="K4801" s="109">
        <f>INDEX(GWP!$C$2:$C$13,MATCH(EPS!I4801,GWP!$B$2:$B$13,0))</f>
        <v>1</v>
      </c>
      <c r="L4801" s="5">
        <f t="shared" si="149"/>
        <v>0</v>
      </c>
    </row>
    <row r="4802" spans="1:12">
      <c r="A4802" t="s">
        <v>6521</v>
      </c>
      <c r="B4802" t="s">
        <v>5</v>
      </c>
      <c r="C4802" t="s">
        <v>1741</v>
      </c>
      <c r="D4802" t="s">
        <v>7011</v>
      </c>
      <c r="E4802" t="s">
        <v>1702</v>
      </c>
      <c r="H4802" t="str">
        <f>INDEX('Vensim Variables'!$B:$B,MATCH(EPS!$B4802,'Vensim Variables'!$A:$A,0))</f>
        <v>g pollutant</v>
      </c>
      <c r="I4802" t="str">
        <f t="shared" si="148"/>
        <v>CO2</v>
      </c>
      <c r="J4802">
        <f>INDEX(NoSettings!$C:$C,MATCH(EPS!$A4802,NoSettings!$A:$A,0))</f>
        <v>0</v>
      </c>
      <c r="K4802" s="109">
        <f>INDEX(GWP!$C$2:$C$13,MATCH(EPS!I4802,GWP!$B$2:$B$13,0))</f>
        <v>1</v>
      </c>
      <c r="L4802" s="5">
        <f t="shared" si="149"/>
        <v>0</v>
      </c>
    </row>
    <row r="4803" spans="1:12">
      <c r="A4803" t="s">
        <v>6522</v>
      </c>
      <c r="B4803" t="s">
        <v>5</v>
      </c>
      <c r="C4803" t="s">
        <v>1741</v>
      </c>
      <c r="D4803" t="s">
        <v>7011</v>
      </c>
      <c r="E4803" t="s">
        <v>1705</v>
      </c>
      <c r="H4803" t="str">
        <f>INDEX('Vensim Variables'!$B:$B,MATCH(EPS!$B4803,'Vensim Variables'!$A:$A,0))</f>
        <v>g pollutant</v>
      </c>
      <c r="I4803" t="str">
        <f t="shared" ref="I4803:I4866" si="150">IF(OR(C4803="CO2",C4803="CH4",C4803="N2O",C4803="F gases",C4803="VOC",C4803="CO",C4803="NOx",C4803="PM10",C4803="PM25",C4803="SOx",C4803="BC",C4803="OC"),C4803,IF(OR(D4803="CO2",D4803="CH4",D4803="N2O",D4803="F gases",D4803="VOC",D4803="CO",D4803="NOx",D4803="PM10",D4803="PM25",D4803="SOx",D4803="BC",D4803="OC"),D4803,IF(OR(E4803="CO2",E4803="CH4",E4803="N2O",E4803="F gases",E4803="VOC",E4803="CO",E4803="NOx",E4803="PM10",E4803="PM25",E4803="SOx",E4803="BC",E4803="OC"),E4803,"NA")))</f>
        <v>VOC</v>
      </c>
      <c r="J4803">
        <f>INDEX(NoSettings!$C:$C,MATCH(EPS!$A4803,NoSettings!$A:$A,0))</f>
        <v>0</v>
      </c>
      <c r="K4803" s="109">
        <f>INDEX(GWP!$C$2:$C$13,MATCH(EPS!I4803,GWP!$B$2:$B$13,0))</f>
        <v>5</v>
      </c>
      <c r="L4803" s="5">
        <f t="shared" ref="L4803:L4866" si="151">IF(H4803="g pollutant",K4803*J4803/10^12,IF(H4803="MMTCO2e",J4803,IF(H4803="MWh",J4803,0)))</f>
        <v>0</v>
      </c>
    </row>
    <row r="4804" spans="1:12">
      <c r="A4804" t="s">
        <v>6523</v>
      </c>
      <c r="B4804" t="s">
        <v>5</v>
      </c>
      <c r="C4804" t="s">
        <v>1741</v>
      </c>
      <c r="D4804" t="s">
        <v>7011</v>
      </c>
      <c r="E4804" t="s">
        <v>1706</v>
      </c>
      <c r="H4804" t="str">
        <f>INDEX('Vensim Variables'!$B:$B,MATCH(EPS!$B4804,'Vensim Variables'!$A:$A,0))</f>
        <v>g pollutant</v>
      </c>
      <c r="I4804" t="str">
        <f t="shared" si="150"/>
        <v>CO</v>
      </c>
      <c r="J4804">
        <f>INDEX(NoSettings!$C:$C,MATCH(EPS!$A4804,NoSettings!$A:$A,0))</f>
        <v>0</v>
      </c>
      <c r="K4804" s="109">
        <f>INDEX(GWP!$C$2:$C$13,MATCH(EPS!I4804,GWP!$B$2:$B$13,0))</f>
        <v>1.8</v>
      </c>
      <c r="L4804" s="5">
        <f t="shared" si="151"/>
        <v>0</v>
      </c>
    </row>
    <row r="4805" spans="1:12">
      <c r="A4805" t="s">
        <v>6524</v>
      </c>
      <c r="B4805" t="s">
        <v>5</v>
      </c>
      <c r="C4805" t="s">
        <v>1741</v>
      </c>
      <c r="D4805" t="s">
        <v>7011</v>
      </c>
      <c r="E4805" t="s">
        <v>1707</v>
      </c>
      <c r="H4805" t="str">
        <f>INDEX('Vensim Variables'!$B:$B,MATCH(EPS!$B4805,'Vensim Variables'!$A:$A,0))</f>
        <v>g pollutant</v>
      </c>
      <c r="I4805" t="str">
        <f t="shared" si="150"/>
        <v>NOx</v>
      </c>
      <c r="J4805">
        <f>INDEX(NoSettings!$C:$C,MATCH(EPS!$A4805,NoSettings!$A:$A,0))</f>
        <v>0</v>
      </c>
      <c r="K4805" s="109">
        <f>INDEX(GWP!$C$2:$C$13,MATCH(EPS!I4805,GWP!$B$2:$B$13,0))</f>
        <v>-8.1999999999999993</v>
      </c>
      <c r="L4805" s="5">
        <f t="shared" si="151"/>
        <v>0</v>
      </c>
    </row>
    <row r="4806" spans="1:12">
      <c r="A4806" t="s">
        <v>6525</v>
      </c>
      <c r="B4806" t="s">
        <v>5</v>
      </c>
      <c r="C4806" t="s">
        <v>1741</v>
      </c>
      <c r="D4806" t="s">
        <v>7011</v>
      </c>
      <c r="E4806" t="s">
        <v>1708</v>
      </c>
      <c r="H4806" t="str">
        <f>INDEX('Vensim Variables'!$B:$B,MATCH(EPS!$B4806,'Vensim Variables'!$A:$A,0))</f>
        <v>g pollutant</v>
      </c>
      <c r="I4806" t="str">
        <f t="shared" si="150"/>
        <v>PM10</v>
      </c>
      <c r="J4806">
        <f>INDEX(NoSettings!$C:$C,MATCH(EPS!$A4806,NoSettings!$A:$A,0))</f>
        <v>0</v>
      </c>
      <c r="K4806" s="109">
        <f>INDEX(GWP!$C$2:$C$13,MATCH(EPS!I4806,GWP!$B$2:$B$13,0))</f>
        <v>0</v>
      </c>
      <c r="L4806" s="5">
        <f t="shared" si="151"/>
        <v>0</v>
      </c>
    </row>
    <row r="4807" spans="1:12">
      <c r="A4807" t="s">
        <v>6526</v>
      </c>
      <c r="B4807" t="s">
        <v>5</v>
      </c>
      <c r="C4807" t="s">
        <v>1741</v>
      </c>
      <c r="D4807" t="s">
        <v>7011</v>
      </c>
      <c r="E4807" t="s">
        <v>1709</v>
      </c>
      <c r="H4807" t="str">
        <f>INDEX('Vensim Variables'!$B:$B,MATCH(EPS!$B4807,'Vensim Variables'!$A:$A,0))</f>
        <v>g pollutant</v>
      </c>
      <c r="I4807" t="str">
        <f t="shared" si="150"/>
        <v>PM25</v>
      </c>
      <c r="J4807">
        <f>INDEX(NoSettings!$C:$C,MATCH(EPS!$A4807,NoSettings!$A:$A,0))</f>
        <v>0</v>
      </c>
      <c r="K4807" s="109">
        <f>INDEX(GWP!$C$2:$C$13,MATCH(EPS!I4807,GWP!$B$2:$B$13,0))</f>
        <v>0</v>
      </c>
      <c r="L4807" s="5">
        <f t="shared" si="151"/>
        <v>0</v>
      </c>
    </row>
    <row r="4808" spans="1:12">
      <c r="A4808" t="s">
        <v>6527</v>
      </c>
      <c r="B4808" t="s">
        <v>5</v>
      </c>
      <c r="C4808" t="s">
        <v>1741</v>
      </c>
      <c r="D4808" t="s">
        <v>7011</v>
      </c>
      <c r="E4808" t="s">
        <v>1710</v>
      </c>
      <c r="H4808" t="str">
        <f>INDEX('Vensim Variables'!$B:$B,MATCH(EPS!$B4808,'Vensim Variables'!$A:$A,0))</f>
        <v>g pollutant</v>
      </c>
      <c r="I4808" t="str">
        <f t="shared" si="150"/>
        <v>SOx</v>
      </c>
      <c r="J4808">
        <f>INDEX(NoSettings!$C:$C,MATCH(EPS!$A4808,NoSettings!$A:$A,0))</f>
        <v>0</v>
      </c>
      <c r="K4808" s="109">
        <f>INDEX(GWP!$C$2:$C$13,MATCH(EPS!I4808,GWP!$B$2:$B$13,0))</f>
        <v>0</v>
      </c>
      <c r="L4808" s="5">
        <f t="shared" si="151"/>
        <v>0</v>
      </c>
    </row>
    <row r="4809" spans="1:12">
      <c r="A4809" t="s">
        <v>6528</v>
      </c>
      <c r="B4809" t="s">
        <v>5</v>
      </c>
      <c r="C4809" t="s">
        <v>1741</v>
      </c>
      <c r="D4809" t="s">
        <v>7011</v>
      </c>
      <c r="E4809" t="s">
        <v>1711</v>
      </c>
      <c r="H4809" t="str">
        <f>INDEX('Vensim Variables'!$B:$B,MATCH(EPS!$B4809,'Vensim Variables'!$A:$A,0))</f>
        <v>g pollutant</v>
      </c>
      <c r="I4809" t="str">
        <f t="shared" si="150"/>
        <v>BC</v>
      </c>
      <c r="J4809">
        <f>INDEX(NoSettings!$C:$C,MATCH(EPS!$A4809,NoSettings!$A:$A,0))</f>
        <v>0</v>
      </c>
      <c r="K4809" s="109">
        <f>INDEX(GWP!$C$2:$C$13,MATCH(EPS!I4809,GWP!$B$2:$B$13,0))</f>
        <v>345</v>
      </c>
      <c r="L4809" s="5">
        <f t="shared" si="151"/>
        <v>0</v>
      </c>
    </row>
    <row r="4810" spans="1:12">
      <c r="A4810" t="s">
        <v>6529</v>
      </c>
      <c r="B4810" t="s">
        <v>5</v>
      </c>
      <c r="C4810" t="s">
        <v>1741</v>
      </c>
      <c r="D4810" t="s">
        <v>7011</v>
      </c>
      <c r="E4810" t="s">
        <v>1712</v>
      </c>
      <c r="H4810" t="str">
        <f>INDEX('Vensim Variables'!$B:$B,MATCH(EPS!$B4810,'Vensim Variables'!$A:$A,0))</f>
        <v>g pollutant</v>
      </c>
      <c r="I4810" t="str">
        <f t="shared" si="150"/>
        <v>OC</v>
      </c>
      <c r="J4810">
        <f>INDEX(NoSettings!$C:$C,MATCH(EPS!$A4810,NoSettings!$A:$A,0))</f>
        <v>0</v>
      </c>
      <c r="K4810" s="109">
        <f>INDEX(GWP!$C$2:$C$13,MATCH(EPS!I4810,GWP!$B$2:$B$13,0))</f>
        <v>-46</v>
      </c>
      <c r="L4810" s="5">
        <f t="shared" si="151"/>
        <v>0</v>
      </c>
    </row>
    <row r="4811" spans="1:12">
      <c r="A4811" t="s">
        <v>6530</v>
      </c>
      <c r="B4811" t="s">
        <v>5</v>
      </c>
      <c r="C4811" t="s">
        <v>1741</v>
      </c>
      <c r="D4811" t="s">
        <v>7011</v>
      </c>
      <c r="E4811" t="s">
        <v>1713</v>
      </c>
      <c r="H4811" t="str">
        <f>INDEX('Vensim Variables'!$B:$B,MATCH(EPS!$B4811,'Vensim Variables'!$A:$A,0))</f>
        <v>g pollutant</v>
      </c>
      <c r="I4811" t="str">
        <f t="shared" si="150"/>
        <v>CH4</v>
      </c>
      <c r="J4811">
        <f>INDEX(NoSettings!$C:$C,MATCH(EPS!$A4811,NoSettings!$A:$A,0))</f>
        <v>0</v>
      </c>
      <c r="K4811" s="109">
        <f>INDEX(GWP!$C$2:$C$13,MATCH(EPS!I4811,GWP!$B$2:$B$13,0))</f>
        <v>28</v>
      </c>
      <c r="L4811" s="5">
        <f t="shared" si="151"/>
        <v>0</v>
      </c>
    </row>
    <row r="4812" spans="1:12">
      <c r="A4812" t="s">
        <v>6531</v>
      </c>
      <c r="B4812" t="s">
        <v>5</v>
      </c>
      <c r="C4812" t="s">
        <v>1741</v>
      </c>
      <c r="D4812" t="s">
        <v>7011</v>
      </c>
      <c r="E4812" t="s">
        <v>1714</v>
      </c>
      <c r="H4812" t="str">
        <f>INDEX('Vensim Variables'!$B:$B,MATCH(EPS!$B4812,'Vensim Variables'!$A:$A,0))</f>
        <v>g pollutant</v>
      </c>
      <c r="I4812" t="str">
        <f t="shared" si="150"/>
        <v>N2O</v>
      </c>
      <c r="J4812">
        <f>INDEX(NoSettings!$C:$C,MATCH(EPS!$A4812,NoSettings!$A:$A,0))</f>
        <v>0</v>
      </c>
      <c r="K4812" s="109">
        <f>INDEX(GWP!$C$2:$C$13,MATCH(EPS!I4812,GWP!$B$2:$B$13,0))</f>
        <v>265</v>
      </c>
      <c r="L4812" s="5">
        <f t="shared" si="151"/>
        <v>0</v>
      </c>
    </row>
    <row r="4813" spans="1:12">
      <c r="A4813" t="s">
        <v>6532</v>
      </c>
      <c r="B4813" t="s">
        <v>5</v>
      </c>
      <c r="C4813" t="s">
        <v>1741</v>
      </c>
      <c r="D4813" t="s">
        <v>7011</v>
      </c>
      <c r="E4813" t="s">
        <v>1715</v>
      </c>
      <c r="H4813" t="str">
        <f>INDEX('Vensim Variables'!$B:$B,MATCH(EPS!$B4813,'Vensim Variables'!$A:$A,0))</f>
        <v>g pollutant</v>
      </c>
      <c r="I4813" t="str">
        <f t="shared" si="150"/>
        <v>F gases</v>
      </c>
      <c r="J4813">
        <f>INDEX(NoSettings!$C:$C,MATCH(EPS!$A4813,NoSettings!$A:$A,0))</f>
        <v>0</v>
      </c>
      <c r="K4813" s="109">
        <f>INDEX(GWP!$C$2:$C$13,MATCH(EPS!I4813,GWP!$B$2:$B$13,0))</f>
        <v>1</v>
      </c>
      <c r="L4813" s="5">
        <f t="shared" si="151"/>
        <v>0</v>
      </c>
    </row>
    <row r="4814" spans="1:12">
      <c r="A4814" t="s">
        <v>6533</v>
      </c>
      <c r="B4814" t="s">
        <v>5</v>
      </c>
      <c r="C4814" t="s">
        <v>1741</v>
      </c>
      <c r="D4814" t="s">
        <v>7012</v>
      </c>
      <c r="E4814" t="s">
        <v>1702</v>
      </c>
      <c r="H4814" t="str">
        <f>INDEX('Vensim Variables'!$B:$B,MATCH(EPS!$B4814,'Vensim Variables'!$A:$A,0))</f>
        <v>g pollutant</v>
      </c>
      <c r="I4814" t="str">
        <f t="shared" si="150"/>
        <v>CO2</v>
      </c>
      <c r="J4814">
        <f>INDEX(NoSettings!$C:$C,MATCH(EPS!$A4814,NoSettings!$A:$A,0))</f>
        <v>0</v>
      </c>
      <c r="K4814" s="109">
        <f>INDEX(GWP!$C$2:$C$13,MATCH(EPS!I4814,GWP!$B$2:$B$13,0))</f>
        <v>1</v>
      </c>
      <c r="L4814" s="5">
        <f t="shared" si="151"/>
        <v>0</v>
      </c>
    </row>
    <row r="4815" spans="1:12">
      <c r="A4815" t="s">
        <v>6534</v>
      </c>
      <c r="B4815" t="s">
        <v>5</v>
      </c>
      <c r="C4815" t="s">
        <v>1741</v>
      </c>
      <c r="D4815" t="s">
        <v>7012</v>
      </c>
      <c r="E4815" t="s">
        <v>1705</v>
      </c>
      <c r="H4815" t="str">
        <f>INDEX('Vensim Variables'!$B:$B,MATCH(EPS!$B4815,'Vensim Variables'!$A:$A,0))</f>
        <v>g pollutant</v>
      </c>
      <c r="I4815" t="str">
        <f t="shared" si="150"/>
        <v>VOC</v>
      </c>
      <c r="J4815">
        <f>INDEX(NoSettings!$C:$C,MATCH(EPS!$A4815,NoSettings!$A:$A,0))</f>
        <v>0</v>
      </c>
      <c r="K4815" s="109">
        <f>INDEX(GWP!$C$2:$C$13,MATCH(EPS!I4815,GWP!$B$2:$B$13,0))</f>
        <v>5</v>
      </c>
      <c r="L4815" s="5">
        <f t="shared" si="151"/>
        <v>0</v>
      </c>
    </row>
    <row r="4816" spans="1:12">
      <c r="A4816" t="s">
        <v>6535</v>
      </c>
      <c r="B4816" t="s">
        <v>5</v>
      </c>
      <c r="C4816" t="s">
        <v>1741</v>
      </c>
      <c r="D4816" t="s">
        <v>7012</v>
      </c>
      <c r="E4816" t="s">
        <v>1706</v>
      </c>
      <c r="H4816" t="str">
        <f>INDEX('Vensim Variables'!$B:$B,MATCH(EPS!$B4816,'Vensim Variables'!$A:$A,0))</f>
        <v>g pollutant</v>
      </c>
      <c r="I4816" t="str">
        <f t="shared" si="150"/>
        <v>CO</v>
      </c>
      <c r="J4816">
        <f>INDEX(NoSettings!$C:$C,MATCH(EPS!$A4816,NoSettings!$A:$A,0))</f>
        <v>0</v>
      </c>
      <c r="K4816" s="109">
        <f>INDEX(GWP!$C$2:$C$13,MATCH(EPS!I4816,GWP!$B$2:$B$13,0))</f>
        <v>1.8</v>
      </c>
      <c r="L4816" s="5">
        <f t="shared" si="151"/>
        <v>0</v>
      </c>
    </row>
    <row r="4817" spans="1:12">
      <c r="A4817" t="s">
        <v>6536</v>
      </c>
      <c r="B4817" t="s">
        <v>5</v>
      </c>
      <c r="C4817" t="s">
        <v>1741</v>
      </c>
      <c r="D4817" t="s">
        <v>7012</v>
      </c>
      <c r="E4817" t="s">
        <v>1707</v>
      </c>
      <c r="H4817" t="str">
        <f>INDEX('Vensim Variables'!$B:$B,MATCH(EPS!$B4817,'Vensim Variables'!$A:$A,0))</f>
        <v>g pollutant</v>
      </c>
      <c r="I4817" t="str">
        <f t="shared" si="150"/>
        <v>NOx</v>
      </c>
      <c r="J4817">
        <f>INDEX(NoSettings!$C:$C,MATCH(EPS!$A4817,NoSettings!$A:$A,0))</f>
        <v>0</v>
      </c>
      <c r="K4817" s="109">
        <f>INDEX(GWP!$C$2:$C$13,MATCH(EPS!I4817,GWP!$B$2:$B$13,0))</f>
        <v>-8.1999999999999993</v>
      </c>
      <c r="L4817" s="5">
        <f t="shared" si="151"/>
        <v>0</v>
      </c>
    </row>
    <row r="4818" spans="1:12">
      <c r="A4818" t="s">
        <v>6537</v>
      </c>
      <c r="B4818" t="s">
        <v>5</v>
      </c>
      <c r="C4818" t="s">
        <v>1741</v>
      </c>
      <c r="D4818" t="s">
        <v>7012</v>
      </c>
      <c r="E4818" t="s">
        <v>1708</v>
      </c>
      <c r="H4818" t="str">
        <f>INDEX('Vensim Variables'!$B:$B,MATCH(EPS!$B4818,'Vensim Variables'!$A:$A,0))</f>
        <v>g pollutant</v>
      </c>
      <c r="I4818" t="str">
        <f t="shared" si="150"/>
        <v>PM10</v>
      </c>
      <c r="J4818">
        <f>INDEX(NoSettings!$C:$C,MATCH(EPS!$A4818,NoSettings!$A:$A,0))</f>
        <v>0</v>
      </c>
      <c r="K4818" s="109">
        <f>INDEX(GWP!$C$2:$C$13,MATCH(EPS!I4818,GWP!$B$2:$B$13,0))</f>
        <v>0</v>
      </c>
      <c r="L4818" s="5">
        <f t="shared" si="151"/>
        <v>0</v>
      </c>
    </row>
    <row r="4819" spans="1:12">
      <c r="A4819" t="s">
        <v>6538</v>
      </c>
      <c r="B4819" t="s">
        <v>5</v>
      </c>
      <c r="C4819" t="s">
        <v>1741</v>
      </c>
      <c r="D4819" t="s">
        <v>7012</v>
      </c>
      <c r="E4819" t="s">
        <v>1709</v>
      </c>
      <c r="H4819" t="str">
        <f>INDEX('Vensim Variables'!$B:$B,MATCH(EPS!$B4819,'Vensim Variables'!$A:$A,0))</f>
        <v>g pollutant</v>
      </c>
      <c r="I4819" t="str">
        <f t="shared" si="150"/>
        <v>PM25</v>
      </c>
      <c r="J4819">
        <f>INDEX(NoSettings!$C:$C,MATCH(EPS!$A4819,NoSettings!$A:$A,0))</f>
        <v>0</v>
      </c>
      <c r="K4819" s="109">
        <f>INDEX(GWP!$C$2:$C$13,MATCH(EPS!I4819,GWP!$B$2:$B$13,0))</f>
        <v>0</v>
      </c>
      <c r="L4819" s="5">
        <f t="shared" si="151"/>
        <v>0</v>
      </c>
    </row>
    <row r="4820" spans="1:12">
      <c r="A4820" t="s">
        <v>6539</v>
      </c>
      <c r="B4820" t="s">
        <v>5</v>
      </c>
      <c r="C4820" t="s">
        <v>1741</v>
      </c>
      <c r="D4820" t="s">
        <v>7012</v>
      </c>
      <c r="E4820" t="s">
        <v>1710</v>
      </c>
      <c r="H4820" t="str">
        <f>INDEX('Vensim Variables'!$B:$B,MATCH(EPS!$B4820,'Vensim Variables'!$A:$A,0))</f>
        <v>g pollutant</v>
      </c>
      <c r="I4820" t="str">
        <f t="shared" si="150"/>
        <v>SOx</v>
      </c>
      <c r="J4820">
        <f>INDEX(NoSettings!$C:$C,MATCH(EPS!$A4820,NoSettings!$A:$A,0))</f>
        <v>0</v>
      </c>
      <c r="K4820" s="109">
        <f>INDEX(GWP!$C$2:$C$13,MATCH(EPS!I4820,GWP!$B$2:$B$13,0))</f>
        <v>0</v>
      </c>
      <c r="L4820" s="5">
        <f t="shared" si="151"/>
        <v>0</v>
      </c>
    </row>
    <row r="4821" spans="1:12">
      <c r="A4821" t="s">
        <v>6540</v>
      </c>
      <c r="B4821" t="s">
        <v>5</v>
      </c>
      <c r="C4821" t="s">
        <v>1741</v>
      </c>
      <c r="D4821" t="s">
        <v>7012</v>
      </c>
      <c r="E4821" t="s">
        <v>1711</v>
      </c>
      <c r="H4821" t="str">
        <f>INDEX('Vensim Variables'!$B:$B,MATCH(EPS!$B4821,'Vensim Variables'!$A:$A,0))</f>
        <v>g pollutant</v>
      </c>
      <c r="I4821" t="str">
        <f t="shared" si="150"/>
        <v>BC</v>
      </c>
      <c r="J4821">
        <f>INDEX(NoSettings!$C:$C,MATCH(EPS!$A4821,NoSettings!$A:$A,0))</f>
        <v>0</v>
      </c>
      <c r="K4821" s="109">
        <f>INDEX(GWP!$C$2:$C$13,MATCH(EPS!I4821,GWP!$B$2:$B$13,0))</f>
        <v>345</v>
      </c>
      <c r="L4821" s="5">
        <f t="shared" si="151"/>
        <v>0</v>
      </c>
    </row>
    <row r="4822" spans="1:12">
      <c r="A4822" t="s">
        <v>6541</v>
      </c>
      <c r="B4822" t="s">
        <v>5</v>
      </c>
      <c r="C4822" t="s">
        <v>1741</v>
      </c>
      <c r="D4822" t="s">
        <v>7012</v>
      </c>
      <c r="E4822" t="s">
        <v>1712</v>
      </c>
      <c r="H4822" t="str">
        <f>INDEX('Vensim Variables'!$B:$B,MATCH(EPS!$B4822,'Vensim Variables'!$A:$A,0))</f>
        <v>g pollutant</v>
      </c>
      <c r="I4822" t="str">
        <f t="shared" si="150"/>
        <v>OC</v>
      </c>
      <c r="J4822">
        <f>INDEX(NoSettings!$C:$C,MATCH(EPS!$A4822,NoSettings!$A:$A,0))</f>
        <v>0</v>
      </c>
      <c r="K4822" s="109">
        <f>INDEX(GWP!$C$2:$C$13,MATCH(EPS!I4822,GWP!$B$2:$B$13,0))</f>
        <v>-46</v>
      </c>
      <c r="L4822" s="5">
        <f t="shared" si="151"/>
        <v>0</v>
      </c>
    </row>
    <row r="4823" spans="1:12">
      <c r="A4823" t="s">
        <v>6542</v>
      </c>
      <c r="B4823" t="s">
        <v>5</v>
      </c>
      <c r="C4823" t="s">
        <v>1741</v>
      </c>
      <c r="D4823" t="s">
        <v>7012</v>
      </c>
      <c r="E4823" t="s">
        <v>1713</v>
      </c>
      <c r="H4823" t="str">
        <f>INDEX('Vensim Variables'!$B:$B,MATCH(EPS!$B4823,'Vensim Variables'!$A:$A,0))</f>
        <v>g pollutant</v>
      </c>
      <c r="I4823" t="str">
        <f t="shared" si="150"/>
        <v>CH4</v>
      </c>
      <c r="J4823">
        <f>INDEX(NoSettings!$C:$C,MATCH(EPS!$A4823,NoSettings!$A:$A,0))</f>
        <v>0</v>
      </c>
      <c r="K4823" s="109">
        <f>INDEX(GWP!$C$2:$C$13,MATCH(EPS!I4823,GWP!$B$2:$B$13,0))</f>
        <v>28</v>
      </c>
      <c r="L4823" s="5">
        <f t="shared" si="151"/>
        <v>0</v>
      </c>
    </row>
    <row r="4824" spans="1:12">
      <c r="A4824" t="s">
        <v>6543</v>
      </c>
      <c r="B4824" t="s">
        <v>5</v>
      </c>
      <c r="C4824" t="s">
        <v>1741</v>
      </c>
      <c r="D4824" t="s">
        <v>7012</v>
      </c>
      <c r="E4824" t="s">
        <v>1714</v>
      </c>
      <c r="H4824" t="str">
        <f>INDEX('Vensim Variables'!$B:$B,MATCH(EPS!$B4824,'Vensim Variables'!$A:$A,0))</f>
        <v>g pollutant</v>
      </c>
      <c r="I4824" t="str">
        <f t="shared" si="150"/>
        <v>N2O</v>
      </c>
      <c r="J4824">
        <f>INDEX(NoSettings!$C:$C,MATCH(EPS!$A4824,NoSettings!$A:$A,0))</f>
        <v>0</v>
      </c>
      <c r="K4824" s="109">
        <f>INDEX(GWP!$C$2:$C$13,MATCH(EPS!I4824,GWP!$B$2:$B$13,0))</f>
        <v>265</v>
      </c>
      <c r="L4824" s="5">
        <f t="shared" si="151"/>
        <v>0</v>
      </c>
    </row>
    <row r="4825" spans="1:12">
      <c r="A4825" t="s">
        <v>6544</v>
      </c>
      <c r="B4825" t="s">
        <v>5</v>
      </c>
      <c r="C4825" t="s">
        <v>1741</v>
      </c>
      <c r="D4825" t="s">
        <v>7012</v>
      </c>
      <c r="E4825" t="s">
        <v>1715</v>
      </c>
      <c r="H4825" t="str">
        <f>INDEX('Vensim Variables'!$B:$B,MATCH(EPS!$B4825,'Vensim Variables'!$A:$A,0))</f>
        <v>g pollutant</v>
      </c>
      <c r="I4825" t="str">
        <f t="shared" si="150"/>
        <v>F gases</v>
      </c>
      <c r="J4825">
        <f>INDEX(NoSettings!$C:$C,MATCH(EPS!$A4825,NoSettings!$A:$A,0))</f>
        <v>0</v>
      </c>
      <c r="K4825" s="109">
        <f>INDEX(GWP!$C$2:$C$13,MATCH(EPS!I4825,GWP!$B$2:$B$13,0))</f>
        <v>1</v>
      </c>
      <c r="L4825" s="5">
        <f t="shared" si="151"/>
        <v>0</v>
      </c>
    </row>
    <row r="4826" spans="1:12">
      <c r="A4826" t="s">
        <v>6545</v>
      </c>
      <c r="B4826" t="s">
        <v>5</v>
      </c>
      <c r="C4826" t="s">
        <v>1741</v>
      </c>
      <c r="D4826" t="s">
        <v>7013</v>
      </c>
      <c r="E4826" t="s">
        <v>1702</v>
      </c>
      <c r="H4826" t="str">
        <f>INDEX('Vensim Variables'!$B:$B,MATCH(EPS!$B4826,'Vensim Variables'!$A:$A,0))</f>
        <v>g pollutant</v>
      </c>
      <c r="I4826" t="str">
        <f t="shared" si="150"/>
        <v>CO2</v>
      </c>
      <c r="J4826">
        <f>INDEX(NoSettings!$C:$C,MATCH(EPS!$A4826,NoSettings!$A:$A,0))</f>
        <v>0</v>
      </c>
      <c r="K4826" s="109">
        <f>INDEX(GWP!$C$2:$C$13,MATCH(EPS!I4826,GWP!$B$2:$B$13,0))</f>
        <v>1</v>
      </c>
      <c r="L4826" s="5">
        <f t="shared" si="151"/>
        <v>0</v>
      </c>
    </row>
    <row r="4827" spans="1:12">
      <c r="A4827" t="s">
        <v>6546</v>
      </c>
      <c r="B4827" t="s">
        <v>5</v>
      </c>
      <c r="C4827" t="s">
        <v>1741</v>
      </c>
      <c r="D4827" t="s">
        <v>7013</v>
      </c>
      <c r="E4827" t="s">
        <v>1705</v>
      </c>
      <c r="H4827" t="str">
        <f>INDEX('Vensim Variables'!$B:$B,MATCH(EPS!$B4827,'Vensim Variables'!$A:$A,0))</f>
        <v>g pollutant</v>
      </c>
      <c r="I4827" t="str">
        <f t="shared" si="150"/>
        <v>VOC</v>
      </c>
      <c r="J4827">
        <f>INDEX(NoSettings!$C:$C,MATCH(EPS!$A4827,NoSettings!$A:$A,0))</f>
        <v>0</v>
      </c>
      <c r="K4827" s="109">
        <f>INDEX(GWP!$C$2:$C$13,MATCH(EPS!I4827,GWP!$B$2:$B$13,0))</f>
        <v>5</v>
      </c>
      <c r="L4827" s="5">
        <f t="shared" si="151"/>
        <v>0</v>
      </c>
    </row>
    <row r="4828" spans="1:12">
      <c r="A4828" t="s">
        <v>6547</v>
      </c>
      <c r="B4828" t="s">
        <v>5</v>
      </c>
      <c r="C4828" t="s">
        <v>1741</v>
      </c>
      <c r="D4828" t="s">
        <v>7013</v>
      </c>
      <c r="E4828" t="s">
        <v>1706</v>
      </c>
      <c r="H4828" t="str">
        <f>INDEX('Vensim Variables'!$B:$B,MATCH(EPS!$B4828,'Vensim Variables'!$A:$A,0))</f>
        <v>g pollutant</v>
      </c>
      <c r="I4828" t="str">
        <f t="shared" si="150"/>
        <v>CO</v>
      </c>
      <c r="J4828">
        <f>INDEX(NoSettings!$C:$C,MATCH(EPS!$A4828,NoSettings!$A:$A,0))</f>
        <v>0</v>
      </c>
      <c r="K4828" s="109">
        <f>INDEX(GWP!$C$2:$C$13,MATCH(EPS!I4828,GWP!$B$2:$B$13,0))</f>
        <v>1.8</v>
      </c>
      <c r="L4828" s="5">
        <f t="shared" si="151"/>
        <v>0</v>
      </c>
    </row>
    <row r="4829" spans="1:12">
      <c r="A4829" t="s">
        <v>6548</v>
      </c>
      <c r="B4829" t="s">
        <v>5</v>
      </c>
      <c r="C4829" t="s">
        <v>1741</v>
      </c>
      <c r="D4829" t="s">
        <v>7013</v>
      </c>
      <c r="E4829" t="s">
        <v>1707</v>
      </c>
      <c r="H4829" t="str">
        <f>INDEX('Vensim Variables'!$B:$B,MATCH(EPS!$B4829,'Vensim Variables'!$A:$A,0))</f>
        <v>g pollutant</v>
      </c>
      <c r="I4829" t="str">
        <f t="shared" si="150"/>
        <v>NOx</v>
      </c>
      <c r="J4829">
        <f>INDEX(NoSettings!$C:$C,MATCH(EPS!$A4829,NoSettings!$A:$A,0))</f>
        <v>0</v>
      </c>
      <c r="K4829" s="109">
        <f>INDEX(GWP!$C$2:$C$13,MATCH(EPS!I4829,GWP!$B$2:$B$13,0))</f>
        <v>-8.1999999999999993</v>
      </c>
      <c r="L4829" s="5">
        <f t="shared" si="151"/>
        <v>0</v>
      </c>
    </row>
    <row r="4830" spans="1:12">
      <c r="A4830" t="s">
        <v>6549</v>
      </c>
      <c r="B4830" t="s">
        <v>5</v>
      </c>
      <c r="C4830" t="s">
        <v>1741</v>
      </c>
      <c r="D4830" t="s">
        <v>7013</v>
      </c>
      <c r="E4830" t="s">
        <v>1708</v>
      </c>
      <c r="H4830" t="str">
        <f>INDEX('Vensim Variables'!$B:$B,MATCH(EPS!$B4830,'Vensim Variables'!$A:$A,0))</f>
        <v>g pollutant</v>
      </c>
      <c r="I4830" t="str">
        <f t="shared" si="150"/>
        <v>PM10</v>
      </c>
      <c r="J4830">
        <f>INDEX(NoSettings!$C:$C,MATCH(EPS!$A4830,NoSettings!$A:$A,0))</f>
        <v>0</v>
      </c>
      <c r="K4830" s="109">
        <f>INDEX(GWP!$C$2:$C$13,MATCH(EPS!I4830,GWP!$B$2:$B$13,0))</f>
        <v>0</v>
      </c>
      <c r="L4830" s="5">
        <f t="shared" si="151"/>
        <v>0</v>
      </c>
    </row>
    <row r="4831" spans="1:12">
      <c r="A4831" t="s">
        <v>6550</v>
      </c>
      <c r="B4831" t="s">
        <v>5</v>
      </c>
      <c r="C4831" t="s">
        <v>1741</v>
      </c>
      <c r="D4831" t="s">
        <v>7013</v>
      </c>
      <c r="E4831" t="s">
        <v>1709</v>
      </c>
      <c r="H4831" t="str">
        <f>INDEX('Vensim Variables'!$B:$B,MATCH(EPS!$B4831,'Vensim Variables'!$A:$A,0))</f>
        <v>g pollutant</v>
      </c>
      <c r="I4831" t="str">
        <f t="shared" si="150"/>
        <v>PM25</v>
      </c>
      <c r="J4831">
        <f>INDEX(NoSettings!$C:$C,MATCH(EPS!$A4831,NoSettings!$A:$A,0))</f>
        <v>0</v>
      </c>
      <c r="K4831" s="109">
        <f>INDEX(GWP!$C$2:$C$13,MATCH(EPS!I4831,GWP!$B$2:$B$13,0))</f>
        <v>0</v>
      </c>
      <c r="L4831" s="5">
        <f t="shared" si="151"/>
        <v>0</v>
      </c>
    </row>
    <row r="4832" spans="1:12">
      <c r="A4832" t="s">
        <v>6551</v>
      </c>
      <c r="B4832" t="s">
        <v>5</v>
      </c>
      <c r="C4832" t="s">
        <v>1741</v>
      </c>
      <c r="D4832" t="s">
        <v>7013</v>
      </c>
      <c r="E4832" t="s">
        <v>1710</v>
      </c>
      <c r="H4832" t="str">
        <f>INDEX('Vensim Variables'!$B:$B,MATCH(EPS!$B4832,'Vensim Variables'!$A:$A,0))</f>
        <v>g pollutant</v>
      </c>
      <c r="I4832" t="str">
        <f t="shared" si="150"/>
        <v>SOx</v>
      </c>
      <c r="J4832">
        <f>INDEX(NoSettings!$C:$C,MATCH(EPS!$A4832,NoSettings!$A:$A,0))</f>
        <v>0</v>
      </c>
      <c r="K4832" s="109">
        <f>INDEX(GWP!$C$2:$C$13,MATCH(EPS!I4832,GWP!$B$2:$B$13,0))</f>
        <v>0</v>
      </c>
      <c r="L4832" s="5">
        <f t="shared" si="151"/>
        <v>0</v>
      </c>
    </row>
    <row r="4833" spans="1:12">
      <c r="A4833" t="s">
        <v>6552</v>
      </c>
      <c r="B4833" t="s">
        <v>5</v>
      </c>
      <c r="C4833" t="s">
        <v>1741</v>
      </c>
      <c r="D4833" t="s">
        <v>7013</v>
      </c>
      <c r="E4833" t="s">
        <v>1711</v>
      </c>
      <c r="H4833" t="str">
        <f>INDEX('Vensim Variables'!$B:$B,MATCH(EPS!$B4833,'Vensim Variables'!$A:$A,0))</f>
        <v>g pollutant</v>
      </c>
      <c r="I4833" t="str">
        <f t="shared" si="150"/>
        <v>BC</v>
      </c>
      <c r="J4833">
        <f>INDEX(NoSettings!$C:$C,MATCH(EPS!$A4833,NoSettings!$A:$A,0))</f>
        <v>0</v>
      </c>
      <c r="K4833" s="109">
        <f>INDEX(GWP!$C$2:$C$13,MATCH(EPS!I4833,GWP!$B$2:$B$13,0))</f>
        <v>345</v>
      </c>
      <c r="L4833" s="5">
        <f t="shared" si="151"/>
        <v>0</v>
      </c>
    </row>
    <row r="4834" spans="1:12">
      <c r="A4834" t="s">
        <v>6553</v>
      </c>
      <c r="B4834" t="s">
        <v>5</v>
      </c>
      <c r="C4834" t="s">
        <v>1741</v>
      </c>
      <c r="D4834" t="s">
        <v>7013</v>
      </c>
      <c r="E4834" t="s">
        <v>1712</v>
      </c>
      <c r="H4834" t="str">
        <f>INDEX('Vensim Variables'!$B:$B,MATCH(EPS!$B4834,'Vensim Variables'!$A:$A,0))</f>
        <v>g pollutant</v>
      </c>
      <c r="I4834" t="str">
        <f t="shared" si="150"/>
        <v>OC</v>
      </c>
      <c r="J4834">
        <f>INDEX(NoSettings!$C:$C,MATCH(EPS!$A4834,NoSettings!$A:$A,0))</f>
        <v>0</v>
      </c>
      <c r="K4834" s="109">
        <f>INDEX(GWP!$C$2:$C$13,MATCH(EPS!I4834,GWP!$B$2:$B$13,0))</f>
        <v>-46</v>
      </c>
      <c r="L4834" s="5">
        <f t="shared" si="151"/>
        <v>0</v>
      </c>
    </row>
    <row r="4835" spans="1:12">
      <c r="A4835" t="s">
        <v>6554</v>
      </c>
      <c r="B4835" t="s">
        <v>5</v>
      </c>
      <c r="C4835" t="s">
        <v>1741</v>
      </c>
      <c r="D4835" t="s">
        <v>7013</v>
      </c>
      <c r="E4835" t="s">
        <v>1713</v>
      </c>
      <c r="H4835" t="str">
        <f>INDEX('Vensim Variables'!$B:$B,MATCH(EPS!$B4835,'Vensim Variables'!$A:$A,0))</f>
        <v>g pollutant</v>
      </c>
      <c r="I4835" t="str">
        <f t="shared" si="150"/>
        <v>CH4</v>
      </c>
      <c r="J4835">
        <f>INDEX(NoSettings!$C:$C,MATCH(EPS!$A4835,NoSettings!$A:$A,0))</f>
        <v>0</v>
      </c>
      <c r="K4835" s="109">
        <f>INDEX(GWP!$C$2:$C$13,MATCH(EPS!I4835,GWP!$B$2:$B$13,0))</f>
        <v>28</v>
      </c>
      <c r="L4835" s="5">
        <f t="shared" si="151"/>
        <v>0</v>
      </c>
    </row>
    <row r="4836" spans="1:12">
      <c r="A4836" t="s">
        <v>6555</v>
      </c>
      <c r="B4836" t="s">
        <v>5</v>
      </c>
      <c r="C4836" t="s">
        <v>1741</v>
      </c>
      <c r="D4836" t="s">
        <v>7013</v>
      </c>
      <c r="E4836" t="s">
        <v>1714</v>
      </c>
      <c r="H4836" t="str">
        <f>INDEX('Vensim Variables'!$B:$B,MATCH(EPS!$B4836,'Vensim Variables'!$A:$A,0))</f>
        <v>g pollutant</v>
      </c>
      <c r="I4836" t="str">
        <f t="shared" si="150"/>
        <v>N2O</v>
      </c>
      <c r="J4836">
        <f>INDEX(NoSettings!$C:$C,MATCH(EPS!$A4836,NoSettings!$A:$A,0))</f>
        <v>0</v>
      </c>
      <c r="K4836" s="109">
        <f>INDEX(GWP!$C$2:$C$13,MATCH(EPS!I4836,GWP!$B$2:$B$13,0))</f>
        <v>265</v>
      </c>
      <c r="L4836" s="5">
        <f t="shared" si="151"/>
        <v>0</v>
      </c>
    </row>
    <row r="4837" spans="1:12">
      <c r="A4837" t="s">
        <v>6556</v>
      </c>
      <c r="B4837" t="s">
        <v>5</v>
      </c>
      <c r="C4837" t="s">
        <v>1741</v>
      </c>
      <c r="D4837" t="s">
        <v>7013</v>
      </c>
      <c r="E4837" t="s">
        <v>1715</v>
      </c>
      <c r="H4837" t="str">
        <f>INDEX('Vensim Variables'!$B:$B,MATCH(EPS!$B4837,'Vensim Variables'!$A:$A,0))</f>
        <v>g pollutant</v>
      </c>
      <c r="I4837" t="str">
        <f t="shared" si="150"/>
        <v>F gases</v>
      </c>
      <c r="J4837">
        <f>INDEX(NoSettings!$C:$C,MATCH(EPS!$A4837,NoSettings!$A:$A,0))</f>
        <v>0</v>
      </c>
      <c r="K4837" s="109">
        <f>INDEX(GWP!$C$2:$C$13,MATCH(EPS!I4837,GWP!$B$2:$B$13,0))</f>
        <v>1</v>
      </c>
      <c r="L4837" s="5">
        <f t="shared" si="151"/>
        <v>0</v>
      </c>
    </row>
    <row r="4838" spans="1:12">
      <c r="A4838" t="s">
        <v>6557</v>
      </c>
      <c r="B4838" t="s">
        <v>5</v>
      </c>
      <c r="C4838" t="s">
        <v>1741</v>
      </c>
      <c r="D4838" t="s">
        <v>7014</v>
      </c>
      <c r="E4838" t="s">
        <v>1702</v>
      </c>
      <c r="H4838" t="str">
        <f>INDEX('Vensim Variables'!$B:$B,MATCH(EPS!$B4838,'Vensim Variables'!$A:$A,0))</f>
        <v>g pollutant</v>
      </c>
      <c r="I4838" t="str">
        <f t="shared" si="150"/>
        <v>CO2</v>
      </c>
      <c r="J4838">
        <f>INDEX(NoSettings!$C:$C,MATCH(EPS!$A4838,NoSettings!$A:$A,0))</f>
        <v>0</v>
      </c>
      <c r="K4838" s="109">
        <f>INDEX(GWP!$C$2:$C$13,MATCH(EPS!I4838,GWP!$B$2:$B$13,0))</f>
        <v>1</v>
      </c>
      <c r="L4838" s="5">
        <f t="shared" si="151"/>
        <v>0</v>
      </c>
    </row>
    <row r="4839" spans="1:12">
      <c r="A4839" t="s">
        <v>6558</v>
      </c>
      <c r="B4839" t="s">
        <v>5</v>
      </c>
      <c r="C4839" t="s">
        <v>1741</v>
      </c>
      <c r="D4839" t="s">
        <v>7014</v>
      </c>
      <c r="E4839" t="s">
        <v>1705</v>
      </c>
      <c r="H4839" t="str">
        <f>INDEX('Vensim Variables'!$B:$B,MATCH(EPS!$B4839,'Vensim Variables'!$A:$A,0))</f>
        <v>g pollutant</v>
      </c>
      <c r="I4839" t="str">
        <f t="shared" si="150"/>
        <v>VOC</v>
      </c>
      <c r="J4839">
        <f>INDEX(NoSettings!$C:$C,MATCH(EPS!$A4839,NoSettings!$A:$A,0))</f>
        <v>0</v>
      </c>
      <c r="K4839" s="109">
        <f>INDEX(GWP!$C$2:$C$13,MATCH(EPS!I4839,GWP!$B$2:$B$13,0))</f>
        <v>5</v>
      </c>
      <c r="L4839" s="5">
        <f t="shared" si="151"/>
        <v>0</v>
      </c>
    </row>
    <row r="4840" spans="1:12">
      <c r="A4840" t="s">
        <v>6559</v>
      </c>
      <c r="B4840" t="s">
        <v>5</v>
      </c>
      <c r="C4840" t="s">
        <v>1741</v>
      </c>
      <c r="D4840" t="s">
        <v>7014</v>
      </c>
      <c r="E4840" t="s">
        <v>1706</v>
      </c>
      <c r="H4840" t="str">
        <f>INDEX('Vensim Variables'!$B:$B,MATCH(EPS!$B4840,'Vensim Variables'!$A:$A,0))</f>
        <v>g pollutant</v>
      </c>
      <c r="I4840" t="str">
        <f t="shared" si="150"/>
        <v>CO</v>
      </c>
      <c r="J4840">
        <f>INDEX(NoSettings!$C:$C,MATCH(EPS!$A4840,NoSettings!$A:$A,0))</f>
        <v>0</v>
      </c>
      <c r="K4840" s="109">
        <f>INDEX(GWP!$C$2:$C$13,MATCH(EPS!I4840,GWP!$B$2:$B$13,0))</f>
        <v>1.8</v>
      </c>
      <c r="L4840" s="5">
        <f t="shared" si="151"/>
        <v>0</v>
      </c>
    </row>
    <row r="4841" spans="1:12">
      <c r="A4841" t="s">
        <v>6560</v>
      </c>
      <c r="B4841" t="s">
        <v>5</v>
      </c>
      <c r="C4841" t="s">
        <v>1741</v>
      </c>
      <c r="D4841" t="s">
        <v>7014</v>
      </c>
      <c r="E4841" t="s">
        <v>1707</v>
      </c>
      <c r="H4841" t="str">
        <f>INDEX('Vensim Variables'!$B:$B,MATCH(EPS!$B4841,'Vensim Variables'!$A:$A,0))</f>
        <v>g pollutant</v>
      </c>
      <c r="I4841" t="str">
        <f t="shared" si="150"/>
        <v>NOx</v>
      </c>
      <c r="J4841">
        <f>INDEX(NoSettings!$C:$C,MATCH(EPS!$A4841,NoSettings!$A:$A,0))</f>
        <v>0</v>
      </c>
      <c r="K4841" s="109">
        <f>INDEX(GWP!$C$2:$C$13,MATCH(EPS!I4841,GWP!$B$2:$B$13,0))</f>
        <v>-8.1999999999999993</v>
      </c>
      <c r="L4841" s="5">
        <f t="shared" si="151"/>
        <v>0</v>
      </c>
    </row>
    <row r="4842" spans="1:12">
      <c r="A4842" t="s">
        <v>6561</v>
      </c>
      <c r="B4842" t="s">
        <v>5</v>
      </c>
      <c r="C4842" t="s">
        <v>1741</v>
      </c>
      <c r="D4842" t="s">
        <v>7014</v>
      </c>
      <c r="E4842" t="s">
        <v>1708</v>
      </c>
      <c r="H4842" t="str">
        <f>INDEX('Vensim Variables'!$B:$B,MATCH(EPS!$B4842,'Vensim Variables'!$A:$A,0))</f>
        <v>g pollutant</v>
      </c>
      <c r="I4842" t="str">
        <f t="shared" si="150"/>
        <v>PM10</v>
      </c>
      <c r="J4842">
        <f>INDEX(NoSettings!$C:$C,MATCH(EPS!$A4842,NoSettings!$A:$A,0))</f>
        <v>0</v>
      </c>
      <c r="K4842" s="109">
        <f>INDEX(GWP!$C$2:$C$13,MATCH(EPS!I4842,GWP!$B$2:$B$13,0))</f>
        <v>0</v>
      </c>
      <c r="L4842" s="5">
        <f t="shared" si="151"/>
        <v>0</v>
      </c>
    </row>
    <row r="4843" spans="1:12">
      <c r="A4843" t="s">
        <v>6562</v>
      </c>
      <c r="B4843" t="s">
        <v>5</v>
      </c>
      <c r="C4843" t="s">
        <v>1741</v>
      </c>
      <c r="D4843" t="s">
        <v>7014</v>
      </c>
      <c r="E4843" t="s">
        <v>1709</v>
      </c>
      <c r="H4843" t="str">
        <f>INDEX('Vensim Variables'!$B:$B,MATCH(EPS!$B4843,'Vensim Variables'!$A:$A,0))</f>
        <v>g pollutant</v>
      </c>
      <c r="I4843" t="str">
        <f t="shared" si="150"/>
        <v>PM25</v>
      </c>
      <c r="J4843">
        <f>INDEX(NoSettings!$C:$C,MATCH(EPS!$A4843,NoSettings!$A:$A,0))</f>
        <v>0</v>
      </c>
      <c r="K4843" s="109">
        <f>INDEX(GWP!$C$2:$C$13,MATCH(EPS!I4843,GWP!$B$2:$B$13,0))</f>
        <v>0</v>
      </c>
      <c r="L4843" s="5">
        <f t="shared" si="151"/>
        <v>0</v>
      </c>
    </row>
    <row r="4844" spans="1:12">
      <c r="A4844" t="s">
        <v>6563</v>
      </c>
      <c r="B4844" t="s">
        <v>5</v>
      </c>
      <c r="C4844" t="s">
        <v>1741</v>
      </c>
      <c r="D4844" t="s">
        <v>7014</v>
      </c>
      <c r="E4844" t="s">
        <v>1710</v>
      </c>
      <c r="H4844" t="str">
        <f>INDEX('Vensim Variables'!$B:$B,MATCH(EPS!$B4844,'Vensim Variables'!$A:$A,0))</f>
        <v>g pollutant</v>
      </c>
      <c r="I4844" t="str">
        <f t="shared" si="150"/>
        <v>SOx</v>
      </c>
      <c r="J4844">
        <f>INDEX(NoSettings!$C:$C,MATCH(EPS!$A4844,NoSettings!$A:$A,0))</f>
        <v>0</v>
      </c>
      <c r="K4844" s="109">
        <f>INDEX(GWP!$C$2:$C$13,MATCH(EPS!I4844,GWP!$B$2:$B$13,0))</f>
        <v>0</v>
      </c>
      <c r="L4844" s="5">
        <f t="shared" si="151"/>
        <v>0</v>
      </c>
    </row>
    <row r="4845" spans="1:12">
      <c r="A4845" t="s">
        <v>6564</v>
      </c>
      <c r="B4845" t="s">
        <v>5</v>
      </c>
      <c r="C4845" t="s">
        <v>1741</v>
      </c>
      <c r="D4845" t="s">
        <v>7014</v>
      </c>
      <c r="E4845" t="s">
        <v>1711</v>
      </c>
      <c r="H4845" t="str">
        <f>INDEX('Vensim Variables'!$B:$B,MATCH(EPS!$B4845,'Vensim Variables'!$A:$A,0))</f>
        <v>g pollutant</v>
      </c>
      <c r="I4845" t="str">
        <f t="shared" si="150"/>
        <v>BC</v>
      </c>
      <c r="J4845">
        <f>INDEX(NoSettings!$C:$C,MATCH(EPS!$A4845,NoSettings!$A:$A,0))</f>
        <v>0</v>
      </c>
      <c r="K4845" s="109">
        <f>INDEX(GWP!$C$2:$C$13,MATCH(EPS!I4845,GWP!$B$2:$B$13,0))</f>
        <v>345</v>
      </c>
      <c r="L4845" s="5">
        <f t="shared" si="151"/>
        <v>0</v>
      </c>
    </row>
    <row r="4846" spans="1:12">
      <c r="A4846" t="s">
        <v>6565</v>
      </c>
      <c r="B4846" t="s">
        <v>5</v>
      </c>
      <c r="C4846" t="s">
        <v>1741</v>
      </c>
      <c r="D4846" t="s">
        <v>7014</v>
      </c>
      <c r="E4846" t="s">
        <v>1712</v>
      </c>
      <c r="H4846" t="str">
        <f>INDEX('Vensim Variables'!$B:$B,MATCH(EPS!$B4846,'Vensim Variables'!$A:$A,0))</f>
        <v>g pollutant</v>
      </c>
      <c r="I4846" t="str">
        <f t="shared" si="150"/>
        <v>OC</v>
      </c>
      <c r="J4846">
        <f>INDEX(NoSettings!$C:$C,MATCH(EPS!$A4846,NoSettings!$A:$A,0))</f>
        <v>0</v>
      </c>
      <c r="K4846" s="109">
        <f>INDEX(GWP!$C$2:$C$13,MATCH(EPS!I4846,GWP!$B$2:$B$13,0))</f>
        <v>-46</v>
      </c>
      <c r="L4846" s="5">
        <f t="shared" si="151"/>
        <v>0</v>
      </c>
    </row>
    <row r="4847" spans="1:12">
      <c r="A4847" t="s">
        <v>6566</v>
      </c>
      <c r="B4847" t="s">
        <v>5</v>
      </c>
      <c r="C4847" t="s">
        <v>1741</v>
      </c>
      <c r="D4847" t="s">
        <v>7014</v>
      </c>
      <c r="E4847" t="s">
        <v>1713</v>
      </c>
      <c r="H4847" t="str">
        <f>INDEX('Vensim Variables'!$B:$B,MATCH(EPS!$B4847,'Vensim Variables'!$A:$A,0))</f>
        <v>g pollutant</v>
      </c>
      <c r="I4847" t="str">
        <f t="shared" si="150"/>
        <v>CH4</v>
      </c>
      <c r="J4847">
        <f>INDEX(NoSettings!$C:$C,MATCH(EPS!$A4847,NoSettings!$A:$A,0))</f>
        <v>0</v>
      </c>
      <c r="K4847" s="109">
        <f>INDEX(GWP!$C$2:$C$13,MATCH(EPS!I4847,GWP!$B$2:$B$13,0))</f>
        <v>28</v>
      </c>
      <c r="L4847" s="5">
        <f t="shared" si="151"/>
        <v>0</v>
      </c>
    </row>
    <row r="4848" spans="1:12">
      <c r="A4848" t="s">
        <v>6567</v>
      </c>
      <c r="B4848" t="s">
        <v>5</v>
      </c>
      <c r="C4848" t="s">
        <v>1741</v>
      </c>
      <c r="D4848" t="s">
        <v>7014</v>
      </c>
      <c r="E4848" t="s">
        <v>1714</v>
      </c>
      <c r="H4848" t="str">
        <f>INDEX('Vensim Variables'!$B:$B,MATCH(EPS!$B4848,'Vensim Variables'!$A:$A,0))</f>
        <v>g pollutant</v>
      </c>
      <c r="I4848" t="str">
        <f t="shared" si="150"/>
        <v>N2O</v>
      </c>
      <c r="J4848">
        <f>INDEX(NoSettings!$C:$C,MATCH(EPS!$A4848,NoSettings!$A:$A,0))</f>
        <v>0</v>
      </c>
      <c r="K4848" s="109">
        <f>INDEX(GWP!$C$2:$C$13,MATCH(EPS!I4848,GWP!$B$2:$B$13,0))</f>
        <v>265</v>
      </c>
      <c r="L4848" s="5">
        <f t="shared" si="151"/>
        <v>0</v>
      </c>
    </row>
    <row r="4849" spans="1:12">
      <c r="A4849" t="s">
        <v>6568</v>
      </c>
      <c r="B4849" t="s">
        <v>5</v>
      </c>
      <c r="C4849" t="s">
        <v>1741</v>
      </c>
      <c r="D4849" t="s">
        <v>7014</v>
      </c>
      <c r="E4849" t="s">
        <v>1715</v>
      </c>
      <c r="H4849" t="str">
        <f>INDEX('Vensim Variables'!$B:$B,MATCH(EPS!$B4849,'Vensim Variables'!$A:$A,0))</f>
        <v>g pollutant</v>
      </c>
      <c r="I4849" t="str">
        <f t="shared" si="150"/>
        <v>F gases</v>
      </c>
      <c r="J4849">
        <f>INDEX(NoSettings!$C:$C,MATCH(EPS!$A4849,NoSettings!$A:$A,0))</f>
        <v>0</v>
      </c>
      <c r="K4849" s="109">
        <f>INDEX(GWP!$C$2:$C$13,MATCH(EPS!I4849,GWP!$B$2:$B$13,0))</f>
        <v>1</v>
      </c>
      <c r="L4849" s="5">
        <f t="shared" si="151"/>
        <v>0</v>
      </c>
    </row>
    <row r="4850" spans="1:12">
      <c r="A4850" t="s">
        <v>6569</v>
      </c>
      <c r="B4850" t="s">
        <v>5</v>
      </c>
      <c r="C4850" t="s">
        <v>1741</v>
      </c>
      <c r="D4850" t="s">
        <v>7015</v>
      </c>
      <c r="E4850" t="s">
        <v>1702</v>
      </c>
      <c r="H4850" t="str">
        <f>INDEX('Vensim Variables'!$B:$B,MATCH(EPS!$B4850,'Vensim Variables'!$A:$A,0))</f>
        <v>g pollutant</v>
      </c>
      <c r="I4850" t="str">
        <f t="shared" si="150"/>
        <v>CO2</v>
      </c>
      <c r="J4850">
        <f>INDEX(NoSettings!$C:$C,MATCH(EPS!$A4850,NoSettings!$A:$A,0))</f>
        <v>0</v>
      </c>
      <c r="K4850" s="109">
        <f>INDEX(GWP!$C$2:$C$13,MATCH(EPS!I4850,GWP!$B$2:$B$13,0))</f>
        <v>1</v>
      </c>
      <c r="L4850" s="5">
        <f t="shared" si="151"/>
        <v>0</v>
      </c>
    </row>
    <row r="4851" spans="1:12">
      <c r="A4851" t="s">
        <v>6570</v>
      </c>
      <c r="B4851" t="s">
        <v>5</v>
      </c>
      <c r="C4851" t="s">
        <v>1741</v>
      </c>
      <c r="D4851" t="s">
        <v>7015</v>
      </c>
      <c r="E4851" t="s">
        <v>1705</v>
      </c>
      <c r="H4851" t="str">
        <f>INDEX('Vensim Variables'!$B:$B,MATCH(EPS!$B4851,'Vensim Variables'!$A:$A,0))</f>
        <v>g pollutant</v>
      </c>
      <c r="I4851" t="str">
        <f t="shared" si="150"/>
        <v>VOC</v>
      </c>
      <c r="J4851">
        <f>INDEX(NoSettings!$C:$C,MATCH(EPS!$A4851,NoSettings!$A:$A,0))</f>
        <v>0</v>
      </c>
      <c r="K4851" s="109">
        <f>INDEX(GWP!$C$2:$C$13,MATCH(EPS!I4851,GWP!$B$2:$B$13,0))</f>
        <v>5</v>
      </c>
      <c r="L4851" s="5">
        <f t="shared" si="151"/>
        <v>0</v>
      </c>
    </row>
    <row r="4852" spans="1:12">
      <c r="A4852" t="s">
        <v>6571</v>
      </c>
      <c r="B4852" t="s">
        <v>5</v>
      </c>
      <c r="C4852" t="s">
        <v>1741</v>
      </c>
      <c r="D4852" t="s">
        <v>7015</v>
      </c>
      <c r="E4852" t="s">
        <v>1706</v>
      </c>
      <c r="H4852" t="str">
        <f>INDEX('Vensim Variables'!$B:$B,MATCH(EPS!$B4852,'Vensim Variables'!$A:$A,0))</f>
        <v>g pollutant</v>
      </c>
      <c r="I4852" t="str">
        <f t="shared" si="150"/>
        <v>CO</v>
      </c>
      <c r="J4852">
        <f>INDEX(NoSettings!$C:$C,MATCH(EPS!$A4852,NoSettings!$A:$A,0))</f>
        <v>0</v>
      </c>
      <c r="K4852" s="109">
        <f>INDEX(GWP!$C$2:$C$13,MATCH(EPS!I4852,GWP!$B$2:$B$13,0))</f>
        <v>1.8</v>
      </c>
      <c r="L4852" s="5">
        <f t="shared" si="151"/>
        <v>0</v>
      </c>
    </row>
    <row r="4853" spans="1:12">
      <c r="A4853" t="s">
        <v>6572</v>
      </c>
      <c r="B4853" t="s">
        <v>5</v>
      </c>
      <c r="C4853" t="s">
        <v>1741</v>
      </c>
      <c r="D4853" t="s">
        <v>7015</v>
      </c>
      <c r="E4853" t="s">
        <v>1707</v>
      </c>
      <c r="H4853" t="str">
        <f>INDEX('Vensim Variables'!$B:$B,MATCH(EPS!$B4853,'Vensim Variables'!$A:$A,0))</f>
        <v>g pollutant</v>
      </c>
      <c r="I4853" t="str">
        <f t="shared" si="150"/>
        <v>NOx</v>
      </c>
      <c r="J4853">
        <f>INDEX(NoSettings!$C:$C,MATCH(EPS!$A4853,NoSettings!$A:$A,0))</f>
        <v>0</v>
      </c>
      <c r="K4853" s="109">
        <f>INDEX(GWP!$C$2:$C$13,MATCH(EPS!I4853,GWP!$B$2:$B$13,0))</f>
        <v>-8.1999999999999993</v>
      </c>
      <c r="L4853" s="5">
        <f t="shared" si="151"/>
        <v>0</v>
      </c>
    </row>
    <row r="4854" spans="1:12">
      <c r="A4854" t="s">
        <v>6573</v>
      </c>
      <c r="B4854" t="s">
        <v>5</v>
      </c>
      <c r="C4854" t="s">
        <v>1741</v>
      </c>
      <c r="D4854" t="s">
        <v>7015</v>
      </c>
      <c r="E4854" t="s">
        <v>1708</v>
      </c>
      <c r="H4854" t="str">
        <f>INDEX('Vensim Variables'!$B:$B,MATCH(EPS!$B4854,'Vensim Variables'!$A:$A,0))</f>
        <v>g pollutant</v>
      </c>
      <c r="I4854" t="str">
        <f t="shared" si="150"/>
        <v>PM10</v>
      </c>
      <c r="J4854">
        <f>INDEX(NoSettings!$C:$C,MATCH(EPS!$A4854,NoSettings!$A:$A,0))</f>
        <v>0</v>
      </c>
      <c r="K4854" s="109">
        <f>INDEX(GWP!$C$2:$C$13,MATCH(EPS!I4854,GWP!$B$2:$B$13,0))</f>
        <v>0</v>
      </c>
      <c r="L4854" s="5">
        <f t="shared" si="151"/>
        <v>0</v>
      </c>
    </row>
    <row r="4855" spans="1:12">
      <c r="A4855" t="s">
        <v>6574</v>
      </c>
      <c r="B4855" t="s">
        <v>5</v>
      </c>
      <c r="C4855" t="s">
        <v>1741</v>
      </c>
      <c r="D4855" t="s">
        <v>7015</v>
      </c>
      <c r="E4855" t="s">
        <v>1709</v>
      </c>
      <c r="H4855" t="str">
        <f>INDEX('Vensim Variables'!$B:$B,MATCH(EPS!$B4855,'Vensim Variables'!$A:$A,0))</f>
        <v>g pollutant</v>
      </c>
      <c r="I4855" t="str">
        <f t="shared" si="150"/>
        <v>PM25</v>
      </c>
      <c r="J4855">
        <f>INDEX(NoSettings!$C:$C,MATCH(EPS!$A4855,NoSettings!$A:$A,0))</f>
        <v>0</v>
      </c>
      <c r="K4855" s="109">
        <f>INDEX(GWP!$C$2:$C$13,MATCH(EPS!I4855,GWP!$B$2:$B$13,0))</f>
        <v>0</v>
      </c>
      <c r="L4855" s="5">
        <f t="shared" si="151"/>
        <v>0</v>
      </c>
    </row>
    <row r="4856" spans="1:12">
      <c r="A4856" t="s">
        <v>6575</v>
      </c>
      <c r="B4856" t="s">
        <v>5</v>
      </c>
      <c r="C4856" t="s">
        <v>1741</v>
      </c>
      <c r="D4856" t="s">
        <v>7015</v>
      </c>
      <c r="E4856" t="s">
        <v>1710</v>
      </c>
      <c r="H4856" t="str">
        <f>INDEX('Vensim Variables'!$B:$B,MATCH(EPS!$B4856,'Vensim Variables'!$A:$A,0))</f>
        <v>g pollutant</v>
      </c>
      <c r="I4856" t="str">
        <f t="shared" si="150"/>
        <v>SOx</v>
      </c>
      <c r="J4856">
        <f>INDEX(NoSettings!$C:$C,MATCH(EPS!$A4856,NoSettings!$A:$A,0))</f>
        <v>0</v>
      </c>
      <c r="K4856" s="109">
        <f>INDEX(GWP!$C$2:$C$13,MATCH(EPS!I4856,GWP!$B$2:$B$13,0))</f>
        <v>0</v>
      </c>
      <c r="L4856" s="5">
        <f t="shared" si="151"/>
        <v>0</v>
      </c>
    </row>
    <row r="4857" spans="1:12">
      <c r="A4857" t="s">
        <v>6576</v>
      </c>
      <c r="B4857" t="s">
        <v>5</v>
      </c>
      <c r="C4857" t="s">
        <v>1741</v>
      </c>
      <c r="D4857" t="s">
        <v>7015</v>
      </c>
      <c r="E4857" t="s">
        <v>1711</v>
      </c>
      <c r="H4857" t="str">
        <f>INDEX('Vensim Variables'!$B:$B,MATCH(EPS!$B4857,'Vensim Variables'!$A:$A,0))</f>
        <v>g pollutant</v>
      </c>
      <c r="I4857" t="str">
        <f t="shared" si="150"/>
        <v>BC</v>
      </c>
      <c r="J4857">
        <f>INDEX(NoSettings!$C:$C,MATCH(EPS!$A4857,NoSettings!$A:$A,0))</f>
        <v>0</v>
      </c>
      <c r="K4857" s="109">
        <f>INDEX(GWP!$C$2:$C$13,MATCH(EPS!I4857,GWP!$B$2:$B$13,0))</f>
        <v>345</v>
      </c>
      <c r="L4857" s="5">
        <f t="shared" si="151"/>
        <v>0</v>
      </c>
    </row>
    <row r="4858" spans="1:12">
      <c r="A4858" t="s">
        <v>6577</v>
      </c>
      <c r="B4858" t="s">
        <v>5</v>
      </c>
      <c r="C4858" t="s">
        <v>1741</v>
      </c>
      <c r="D4858" t="s">
        <v>7015</v>
      </c>
      <c r="E4858" t="s">
        <v>1712</v>
      </c>
      <c r="H4858" t="str">
        <f>INDEX('Vensim Variables'!$B:$B,MATCH(EPS!$B4858,'Vensim Variables'!$A:$A,0))</f>
        <v>g pollutant</v>
      </c>
      <c r="I4858" t="str">
        <f t="shared" si="150"/>
        <v>OC</v>
      </c>
      <c r="J4858">
        <f>INDEX(NoSettings!$C:$C,MATCH(EPS!$A4858,NoSettings!$A:$A,0))</f>
        <v>0</v>
      </c>
      <c r="K4858" s="109">
        <f>INDEX(GWP!$C$2:$C$13,MATCH(EPS!I4858,GWP!$B$2:$B$13,0))</f>
        <v>-46</v>
      </c>
      <c r="L4858" s="5">
        <f t="shared" si="151"/>
        <v>0</v>
      </c>
    </row>
    <row r="4859" spans="1:12">
      <c r="A4859" t="s">
        <v>6578</v>
      </c>
      <c r="B4859" t="s">
        <v>5</v>
      </c>
      <c r="C4859" t="s">
        <v>1741</v>
      </c>
      <c r="D4859" t="s">
        <v>7015</v>
      </c>
      <c r="E4859" t="s">
        <v>1713</v>
      </c>
      <c r="H4859" t="str">
        <f>INDEX('Vensim Variables'!$B:$B,MATCH(EPS!$B4859,'Vensim Variables'!$A:$A,0))</f>
        <v>g pollutant</v>
      </c>
      <c r="I4859" t="str">
        <f t="shared" si="150"/>
        <v>CH4</v>
      </c>
      <c r="J4859">
        <f>INDEX(NoSettings!$C:$C,MATCH(EPS!$A4859,NoSettings!$A:$A,0))</f>
        <v>0</v>
      </c>
      <c r="K4859" s="109">
        <f>INDEX(GWP!$C$2:$C$13,MATCH(EPS!I4859,GWP!$B$2:$B$13,0))</f>
        <v>28</v>
      </c>
      <c r="L4859" s="5">
        <f t="shared" si="151"/>
        <v>0</v>
      </c>
    </row>
    <row r="4860" spans="1:12">
      <c r="A4860" t="s">
        <v>6579</v>
      </c>
      <c r="B4860" t="s">
        <v>5</v>
      </c>
      <c r="C4860" t="s">
        <v>1741</v>
      </c>
      <c r="D4860" t="s">
        <v>7015</v>
      </c>
      <c r="E4860" t="s">
        <v>1714</v>
      </c>
      <c r="H4860" t="str">
        <f>INDEX('Vensim Variables'!$B:$B,MATCH(EPS!$B4860,'Vensim Variables'!$A:$A,0))</f>
        <v>g pollutant</v>
      </c>
      <c r="I4860" t="str">
        <f t="shared" si="150"/>
        <v>N2O</v>
      </c>
      <c r="J4860">
        <f>INDEX(NoSettings!$C:$C,MATCH(EPS!$A4860,NoSettings!$A:$A,0))</f>
        <v>0</v>
      </c>
      <c r="K4860" s="109">
        <f>INDEX(GWP!$C$2:$C$13,MATCH(EPS!I4860,GWP!$B$2:$B$13,0))</f>
        <v>265</v>
      </c>
      <c r="L4860" s="5">
        <f t="shared" si="151"/>
        <v>0</v>
      </c>
    </row>
    <row r="4861" spans="1:12">
      <c r="A4861" t="s">
        <v>6580</v>
      </c>
      <c r="B4861" t="s">
        <v>5</v>
      </c>
      <c r="C4861" t="s">
        <v>1741</v>
      </c>
      <c r="D4861" t="s">
        <v>7015</v>
      </c>
      <c r="E4861" t="s">
        <v>1715</v>
      </c>
      <c r="H4861" t="str">
        <f>INDEX('Vensim Variables'!$B:$B,MATCH(EPS!$B4861,'Vensim Variables'!$A:$A,0))</f>
        <v>g pollutant</v>
      </c>
      <c r="I4861" t="str">
        <f t="shared" si="150"/>
        <v>F gases</v>
      </c>
      <c r="J4861">
        <f>INDEX(NoSettings!$C:$C,MATCH(EPS!$A4861,NoSettings!$A:$A,0))</f>
        <v>0</v>
      </c>
      <c r="K4861" s="109">
        <f>INDEX(GWP!$C$2:$C$13,MATCH(EPS!I4861,GWP!$B$2:$B$13,0))</f>
        <v>1</v>
      </c>
      <c r="L4861" s="5">
        <f t="shared" si="151"/>
        <v>0</v>
      </c>
    </row>
    <row r="4862" spans="1:12">
      <c r="A4862" t="s">
        <v>6581</v>
      </c>
      <c r="B4862" t="s">
        <v>5</v>
      </c>
      <c r="C4862" t="s">
        <v>1741</v>
      </c>
      <c r="D4862" t="s">
        <v>7016</v>
      </c>
      <c r="E4862" t="s">
        <v>1702</v>
      </c>
      <c r="H4862" t="str">
        <f>INDEX('Vensim Variables'!$B:$B,MATCH(EPS!$B4862,'Vensim Variables'!$A:$A,0))</f>
        <v>g pollutant</v>
      </c>
      <c r="I4862" t="str">
        <f t="shared" si="150"/>
        <v>CO2</v>
      </c>
      <c r="J4862">
        <f>INDEX(NoSettings!$C:$C,MATCH(EPS!$A4862,NoSettings!$A:$A,0))</f>
        <v>0</v>
      </c>
      <c r="K4862" s="109">
        <f>INDEX(GWP!$C$2:$C$13,MATCH(EPS!I4862,GWP!$B$2:$B$13,0))</f>
        <v>1</v>
      </c>
      <c r="L4862" s="5">
        <f t="shared" si="151"/>
        <v>0</v>
      </c>
    </row>
    <row r="4863" spans="1:12">
      <c r="A4863" t="s">
        <v>6582</v>
      </c>
      <c r="B4863" t="s">
        <v>5</v>
      </c>
      <c r="C4863" t="s">
        <v>1741</v>
      </c>
      <c r="D4863" t="s">
        <v>7016</v>
      </c>
      <c r="E4863" t="s">
        <v>1705</v>
      </c>
      <c r="H4863" t="str">
        <f>INDEX('Vensim Variables'!$B:$B,MATCH(EPS!$B4863,'Vensim Variables'!$A:$A,0))</f>
        <v>g pollutant</v>
      </c>
      <c r="I4863" t="str">
        <f t="shared" si="150"/>
        <v>VOC</v>
      </c>
      <c r="J4863">
        <f>INDEX(NoSettings!$C:$C,MATCH(EPS!$A4863,NoSettings!$A:$A,0))</f>
        <v>0</v>
      </c>
      <c r="K4863" s="109">
        <f>INDEX(GWP!$C$2:$C$13,MATCH(EPS!I4863,GWP!$B$2:$B$13,0))</f>
        <v>5</v>
      </c>
      <c r="L4863" s="5">
        <f t="shared" si="151"/>
        <v>0</v>
      </c>
    </row>
    <row r="4864" spans="1:12">
      <c r="A4864" t="s">
        <v>6583</v>
      </c>
      <c r="B4864" t="s">
        <v>5</v>
      </c>
      <c r="C4864" t="s">
        <v>1741</v>
      </c>
      <c r="D4864" t="s">
        <v>7016</v>
      </c>
      <c r="E4864" t="s">
        <v>1706</v>
      </c>
      <c r="H4864" t="str">
        <f>INDEX('Vensim Variables'!$B:$B,MATCH(EPS!$B4864,'Vensim Variables'!$A:$A,0))</f>
        <v>g pollutant</v>
      </c>
      <c r="I4864" t="str">
        <f t="shared" si="150"/>
        <v>CO</v>
      </c>
      <c r="J4864">
        <f>INDEX(NoSettings!$C:$C,MATCH(EPS!$A4864,NoSettings!$A:$A,0))</f>
        <v>0</v>
      </c>
      <c r="K4864" s="109">
        <f>INDEX(GWP!$C$2:$C$13,MATCH(EPS!I4864,GWP!$B$2:$B$13,0))</f>
        <v>1.8</v>
      </c>
      <c r="L4864" s="5">
        <f t="shared" si="151"/>
        <v>0</v>
      </c>
    </row>
    <row r="4865" spans="1:12">
      <c r="A4865" t="s">
        <v>6584</v>
      </c>
      <c r="B4865" t="s">
        <v>5</v>
      </c>
      <c r="C4865" t="s">
        <v>1741</v>
      </c>
      <c r="D4865" t="s">
        <v>7016</v>
      </c>
      <c r="E4865" t="s">
        <v>1707</v>
      </c>
      <c r="H4865" t="str">
        <f>INDEX('Vensim Variables'!$B:$B,MATCH(EPS!$B4865,'Vensim Variables'!$A:$A,0))</f>
        <v>g pollutant</v>
      </c>
      <c r="I4865" t="str">
        <f t="shared" si="150"/>
        <v>NOx</v>
      </c>
      <c r="J4865">
        <f>INDEX(NoSettings!$C:$C,MATCH(EPS!$A4865,NoSettings!$A:$A,0))</f>
        <v>0</v>
      </c>
      <c r="K4865" s="109">
        <f>INDEX(GWP!$C$2:$C$13,MATCH(EPS!I4865,GWP!$B$2:$B$13,0))</f>
        <v>-8.1999999999999993</v>
      </c>
      <c r="L4865" s="5">
        <f t="shared" si="151"/>
        <v>0</v>
      </c>
    </row>
    <row r="4866" spans="1:12">
      <c r="A4866" t="s">
        <v>6585</v>
      </c>
      <c r="B4866" t="s">
        <v>5</v>
      </c>
      <c r="C4866" t="s">
        <v>1741</v>
      </c>
      <c r="D4866" t="s">
        <v>7016</v>
      </c>
      <c r="E4866" t="s">
        <v>1708</v>
      </c>
      <c r="H4866" t="str">
        <f>INDEX('Vensim Variables'!$B:$B,MATCH(EPS!$B4866,'Vensim Variables'!$A:$A,0))</f>
        <v>g pollutant</v>
      </c>
      <c r="I4866" t="str">
        <f t="shared" si="150"/>
        <v>PM10</v>
      </c>
      <c r="J4866">
        <f>INDEX(NoSettings!$C:$C,MATCH(EPS!$A4866,NoSettings!$A:$A,0))</f>
        <v>0</v>
      </c>
      <c r="K4866" s="109">
        <f>INDEX(GWP!$C$2:$C$13,MATCH(EPS!I4866,GWP!$B$2:$B$13,0))</f>
        <v>0</v>
      </c>
      <c r="L4866" s="5">
        <f t="shared" si="151"/>
        <v>0</v>
      </c>
    </row>
    <row r="4867" spans="1:12">
      <c r="A4867" t="s">
        <v>6586</v>
      </c>
      <c r="B4867" t="s">
        <v>5</v>
      </c>
      <c r="C4867" t="s">
        <v>1741</v>
      </c>
      <c r="D4867" t="s">
        <v>7016</v>
      </c>
      <c r="E4867" t="s">
        <v>1709</v>
      </c>
      <c r="H4867" t="str">
        <f>INDEX('Vensim Variables'!$B:$B,MATCH(EPS!$B4867,'Vensim Variables'!$A:$A,0))</f>
        <v>g pollutant</v>
      </c>
      <c r="I4867" t="str">
        <f t="shared" ref="I4867:I4930" si="152">IF(OR(C4867="CO2",C4867="CH4",C4867="N2O",C4867="F gases",C4867="VOC",C4867="CO",C4867="NOx",C4867="PM10",C4867="PM25",C4867="SOx",C4867="BC",C4867="OC"),C4867,IF(OR(D4867="CO2",D4867="CH4",D4867="N2O",D4867="F gases",D4867="VOC",D4867="CO",D4867="NOx",D4867="PM10",D4867="PM25",D4867="SOx",D4867="BC",D4867="OC"),D4867,IF(OR(E4867="CO2",E4867="CH4",E4867="N2O",E4867="F gases",E4867="VOC",E4867="CO",E4867="NOx",E4867="PM10",E4867="PM25",E4867="SOx",E4867="BC",E4867="OC"),E4867,"NA")))</f>
        <v>PM25</v>
      </c>
      <c r="J4867">
        <f>INDEX(NoSettings!$C:$C,MATCH(EPS!$A4867,NoSettings!$A:$A,0))</f>
        <v>0</v>
      </c>
      <c r="K4867" s="109">
        <f>INDEX(GWP!$C$2:$C$13,MATCH(EPS!I4867,GWP!$B$2:$B$13,0))</f>
        <v>0</v>
      </c>
      <c r="L4867" s="5">
        <f t="shared" ref="L4867:L4930" si="153">IF(H4867="g pollutant",K4867*J4867/10^12,IF(H4867="MMTCO2e",J4867,IF(H4867="MWh",J4867,0)))</f>
        <v>0</v>
      </c>
    </row>
    <row r="4868" spans="1:12">
      <c r="A4868" t="s">
        <v>6587</v>
      </c>
      <c r="B4868" t="s">
        <v>5</v>
      </c>
      <c r="C4868" t="s">
        <v>1741</v>
      </c>
      <c r="D4868" t="s">
        <v>7016</v>
      </c>
      <c r="E4868" t="s">
        <v>1710</v>
      </c>
      <c r="H4868" t="str">
        <f>INDEX('Vensim Variables'!$B:$B,MATCH(EPS!$B4868,'Vensim Variables'!$A:$A,0))</f>
        <v>g pollutant</v>
      </c>
      <c r="I4868" t="str">
        <f t="shared" si="152"/>
        <v>SOx</v>
      </c>
      <c r="J4868">
        <f>INDEX(NoSettings!$C:$C,MATCH(EPS!$A4868,NoSettings!$A:$A,0))</f>
        <v>0</v>
      </c>
      <c r="K4868" s="109">
        <f>INDEX(GWP!$C$2:$C$13,MATCH(EPS!I4868,GWP!$B$2:$B$13,0))</f>
        <v>0</v>
      </c>
      <c r="L4868" s="5">
        <f t="shared" si="153"/>
        <v>0</v>
      </c>
    </row>
    <row r="4869" spans="1:12">
      <c r="A4869" t="s">
        <v>6588</v>
      </c>
      <c r="B4869" t="s">
        <v>5</v>
      </c>
      <c r="C4869" t="s">
        <v>1741</v>
      </c>
      <c r="D4869" t="s">
        <v>7016</v>
      </c>
      <c r="E4869" t="s">
        <v>1711</v>
      </c>
      <c r="H4869" t="str">
        <f>INDEX('Vensim Variables'!$B:$B,MATCH(EPS!$B4869,'Vensim Variables'!$A:$A,0))</f>
        <v>g pollutant</v>
      </c>
      <c r="I4869" t="str">
        <f t="shared" si="152"/>
        <v>BC</v>
      </c>
      <c r="J4869">
        <f>INDEX(NoSettings!$C:$C,MATCH(EPS!$A4869,NoSettings!$A:$A,0))</f>
        <v>0</v>
      </c>
      <c r="K4869" s="109">
        <f>INDEX(GWP!$C$2:$C$13,MATCH(EPS!I4869,GWP!$B$2:$B$13,0))</f>
        <v>345</v>
      </c>
      <c r="L4869" s="5">
        <f t="shared" si="153"/>
        <v>0</v>
      </c>
    </row>
    <row r="4870" spans="1:12">
      <c r="A4870" t="s">
        <v>6589</v>
      </c>
      <c r="B4870" t="s">
        <v>5</v>
      </c>
      <c r="C4870" t="s">
        <v>1741</v>
      </c>
      <c r="D4870" t="s">
        <v>7016</v>
      </c>
      <c r="E4870" t="s">
        <v>1712</v>
      </c>
      <c r="H4870" t="str">
        <f>INDEX('Vensim Variables'!$B:$B,MATCH(EPS!$B4870,'Vensim Variables'!$A:$A,0))</f>
        <v>g pollutant</v>
      </c>
      <c r="I4870" t="str">
        <f t="shared" si="152"/>
        <v>OC</v>
      </c>
      <c r="J4870">
        <f>INDEX(NoSettings!$C:$C,MATCH(EPS!$A4870,NoSettings!$A:$A,0))</f>
        <v>0</v>
      </c>
      <c r="K4870" s="109">
        <f>INDEX(GWP!$C$2:$C$13,MATCH(EPS!I4870,GWP!$B$2:$B$13,0))</f>
        <v>-46</v>
      </c>
      <c r="L4870" s="5">
        <f t="shared" si="153"/>
        <v>0</v>
      </c>
    </row>
    <row r="4871" spans="1:12">
      <c r="A4871" t="s">
        <v>6590</v>
      </c>
      <c r="B4871" t="s">
        <v>5</v>
      </c>
      <c r="C4871" t="s">
        <v>1741</v>
      </c>
      <c r="D4871" t="s">
        <v>7016</v>
      </c>
      <c r="E4871" t="s">
        <v>1713</v>
      </c>
      <c r="H4871" t="str">
        <f>INDEX('Vensim Variables'!$B:$B,MATCH(EPS!$B4871,'Vensim Variables'!$A:$A,0))</f>
        <v>g pollutant</v>
      </c>
      <c r="I4871" t="str">
        <f t="shared" si="152"/>
        <v>CH4</v>
      </c>
      <c r="J4871">
        <f>INDEX(NoSettings!$C:$C,MATCH(EPS!$A4871,NoSettings!$A:$A,0))</f>
        <v>0</v>
      </c>
      <c r="K4871" s="109">
        <f>INDEX(GWP!$C$2:$C$13,MATCH(EPS!I4871,GWP!$B$2:$B$13,0))</f>
        <v>28</v>
      </c>
      <c r="L4871" s="5">
        <f t="shared" si="153"/>
        <v>0</v>
      </c>
    </row>
    <row r="4872" spans="1:12">
      <c r="A4872" t="s">
        <v>6591</v>
      </c>
      <c r="B4872" t="s">
        <v>5</v>
      </c>
      <c r="C4872" t="s">
        <v>1741</v>
      </c>
      <c r="D4872" t="s">
        <v>7016</v>
      </c>
      <c r="E4872" t="s">
        <v>1714</v>
      </c>
      <c r="H4872" t="str">
        <f>INDEX('Vensim Variables'!$B:$B,MATCH(EPS!$B4872,'Vensim Variables'!$A:$A,0))</f>
        <v>g pollutant</v>
      </c>
      <c r="I4872" t="str">
        <f t="shared" si="152"/>
        <v>N2O</v>
      </c>
      <c r="J4872">
        <f>INDEX(NoSettings!$C:$C,MATCH(EPS!$A4872,NoSettings!$A:$A,0))</f>
        <v>0</v>
      </c>
      <c r="K4872" s="109">
        <f>INDEX(GWP!$C$2:$C$13,MATCH(EPS!I4872,GWP!$B$2:$B$13,0))</f>
        <v>265</v>
      </c>
      <c r="L4872" s="5">
        <f t="shared" si="153"/>
        <v>0</v>
      </c>
    </row>
    <row r="4873" spans="1:12">
      <c r="A4873" t="s">
        <v>6592</v>
      </c>
      <c r="B4873" t="s">
        <v>5</v>
      </c>
      <c r="C4873" t="s">
        <v>1741</v>
      </c>
      <c r="D4873" t="s">
        <v>7016</v>
      </c>
      <c r="E4873" t="s">
        <v>1715</v>
      </c>
      <c r="H4873" t="str">
        <f>INDEX('Vensim Variables'!$B:$B,MATCH(EPS!$B4873,'Vensim Variables'!$A:$A,0))</f>
        <v>g pollutant</v>
      </c>
      <c r="I4873" t="str">
        <f t="shared" si="152"/>
        <v>F gases</v>
      </c>
      <c r="J4873">
        <f>INDEX(NoSettings!$C:$C,MATCH(EPS!$A4873,NoSettings!$A:$A,0))</f>
        <v>0</v>
      </c>
      <c r="K4873" s="109">
        <f>INDEX(GWP!$C$2:$C$13,MATCH(EPS!I4873,GWP!$B$2:$B$13,0))</f>
        <v>1</v>
      </c>
      <c r="L4873" s="5">
        <f t="shared" si="153"/>
        <v>0</v>
      </c>
    </row>
    <row r="4874" spans="1:12">
      <c r="A4874" t="s">
        <v>6593</v>
      </c>
      <c r="B4874" t="s">
        <v>5</v>
      </c>
      <c r="C4874" t="s">
        <v>1741</v>
      </c>
      <c r="D4874" t="s">
        <v>7017</v>
      </c>
      <c r="E4874" t="s">
        <v>1702</v>
      </c>
      <c r="H4874" t="str">
        <f>INDEX('Vensim Variables'!$B:$B,MATCH(EPS!$B4874,'Vensim Variables'!$A:$A,0))</f>
        <v>g pollutant</v>
      </c>
      <c r="I4874" t="str">
        <f t="shared" si="152"/>
        <v>CO2</v>
      </c>
      <c r="J4874">
        <f>INDEX(NoSettings!$C:$C,MATCH(EPS!$A4874,NoSettings!$A:$A,0))</f>
        <v>0</v>
      </c>
      <c r="K4874" s="109">
        <f>INDEX(GWP!$C$2:$C$13,MATCH(EPS!I4874,GWP!$B$2:$B$13,0))</f>
        <v>1</v>
      </c>
      <c r="L4874" s="5">
        <f t="shared" si="153"/>
        <v>0</v>
      </c>
    </row>
    <row r="4875" spans="1:12">
      <c r="A4875" t="s">
        <v>6594</v>
      </c>
      <c r="B4875" t="s">
        <v>5</v>
      </c>
      <c r="C4875" t="s">
        <v>1741</v>
      </c>
      <c r="D4875" t="s">
        <v>7017</v>
      </c>
      <c r="E4875" t="s">
        <v>1705</v>
      </c>
      <c r="H4875" t="str">
        <f>INDEX('Vensim Variables'!$B:$B,MATCH(EPS!$B4875,'Vensim Variables'!$A:$A,0))</f>
        <v>g pollutant</v>
      </c>
      <c r="I4875" t="str">
        <f t="shared" si="152"/>
        <v>VOC</v>
      </c>
      <c r="J4875">
        <f>INDEX(NoSettings!$C:$C,MATCH(EPS!$A4875,NoSettings!$A:$A,0))</f>
        <v>0</v>
      </c>
      <c r="K4875" s="109">
        <f>INDEX(GWP!$C$2:$C$13,MATCH(EPS!I4875,GWP!$B$2:$B$13,0))</f>
        <v>5</v>
      </c>
      <c r="L4875" s="5">
        <f t="shared" si="153"/>
        <v>0</v>
      </c>
    </row>
    <row r="4876" spans="1:12">
      <c r="A4876" t="s">
        <v>6595</v>
      </c>
      <c r="B4876" t="s">
        <v>5</v>
      </c>
      <c r="C4876" t="s">
        <v>1741</v>
      </c>
      <c r="D4876" t="s">
        <v>7017</v>
      </c>
      <c r="E4876" t="s">
        <v>1706</v>
      </c>
      <c r="H4876" t="str">
        <f>INDEX('Vensim Variables'!$B:$B,MATCH(EPS!$B4876,'Vensim Variables'!$A:$A,0))</f>
        <v>g pollutant</v>
      </c>
      <c r="I4876" t="str">
        <f t="shared" si="152"/>
        <v>CO</v>
      </c>
      <c r="J4876">
        <f>INDEX(NoSettings!$C:$C,MATCH(EPS!$A4876,NoSettings!$A:$A,0))</f>
        <v>0</v>
      </c>
      <c r="K4876" s="109">
        <f>INDEX(GWP!$C$2:$C$13,MATCH(EPS!I4876,GWP!$B$2:$B$13,0))</f>
        <v>1.8</v>
      </c>
      <c r="L4876" s="5">
        <f t="shared" si="153"/>
        <v>0</v>
      </c>
    </row>
    <row r="4877" spans="1:12">
      <c r="A4877" t="s">
        <v>6596</v>
      </c>
      <c r="B4877" t="s">
        <v>5</v>
      </c>
      <c r="C4877" t="s">
        <v>1741</v>
      </c>
      <c r="D4877" t="s">
        <v>7017</v>
      </c>
      <c r="E4877" t="s">
        <v>1707</v>
      </c>
      <c r="H4877" t="str">
        <f>INDEX('Vensim Variables'!$B:$B,MATCH(EPS!$B4877,'Vensim Variables'!$A:$A,0))</f>
        <v>g pollutant</v>
      </c>
      <c r="I4877" t="str">
        <f t="shared" si="152"/>
        <v>NOx</v>
      </c>
      <c r="J4877">
        <f>INDEX(NoSettings!$C:$C,MATCH(EPS!$A4877,NoSettings!$A:$A,0))</f>
        <v>0</v>
      </c>
      <c r="K4877" s="109">
        <f>INDEX(GWP!$C$2:$C$13,MATCH(EPS!I4877,GWP!$B$2:$B$13,0))</f>
        <v>-8.1999999999999993</v>
      </c>
      <c r="L4877" s="5">
        <f t="shared" si="153"/>
        <v>0</v>
      </c>
    </row>
    <row r="4878" spans="1:12">
      <c r="A4878" t="s">
        <v>6597</v>
      </c>
      <c r="B4878" t="s">
        <v>5</v>
      </c>
      <c r="C4878" t="s">
        <v>1741</v>
      </c>
      <c r="D4878" t="s">
        <v>7017</v>
      </c>
      <c r="E4878" t="s">
        <v>1708</v>
      </c>
      <c r="H4878" t="str">
        <f>INDEX('Vensim Variables'!$B:$B,MATCH(EPS!$B4878,'Vensim Variables'!$A:$A,0))</f>
        <v>g pollutant</v>
      </c>
      <c r="I4878" t="str">
        <f t="shared" si="152"/>
        <v>PM10</v>
      </c>
      <c r="J4878">
        <f>INDEX(NoSettings!$C:$C,MATCH(EPS!$A4878,NoSettings!$A:$A,0))</f>
        <v>0</v>
      </c>
      <c r="K4878" s="109">
        <f>INDEX(GWP!$C$2:$C$13,MATCH(EPS!I4878,GWP!$B$2:$B$13,0))</f>
        <v>0</v>
      </c>
      <c r="L4878" s="5">
        <f t="shared" si="153"/>
        <v>0</v>
      </c>
    </row>
    <row r="4879" spans="1:12">
      <c r="A4879" t="s">
        <v>6598</v>
      </c>
      <c r="B4879" t="s">
        <v>5</v>
      </c>
      <c r="C4879" t="s">
        <v>1741</v>
      </c>
      <c r="D4879" t="s">
        <v>7017</v>
      </c>
      <c r="E4879" t="s">
        <v>1709</v>
      </c>
      <c r="H4879" t="str">
        <f>INDEX('Vensim Variables'!$B:$B,MATCH(EPS!$B4879,'Vensim Variables'!$A:$A,0))</f>
        <v>g pollutant</v>
      </c>
      <c r="I4879" t="str">
        <f t="shared" si="152"/>
        <v>PM25</v>
      </c>
      <c r="J4879">
        <f>INDEX(NoSettings!$C:$C,MATCH(EPS!$A4879,NoSettings!$A:$A,0))</f>
        <v>0</v>
      </c>
      <c r="K4879" s="109">
        <f>INDEX(GWP!$C$2:$C$13,MATCH(EPS!I4879,GWP!$B$2:$B$13,0))</f>
        <v>0</v>
      </c>
      <c r="L4879" s="5">
        <f t="shared" si="153"/>
        <v>0</v>
      </c>
    </row>
    <row r="4880" spans="1:12">
      <c r="A4880" t="s">
        <v>6599</v>
      </c>
      <c r="B4880" t="s">
        <v>5</v>
      </c>
      <c r="C4880" t="s">
        <v>1741</v>
      </c>
      <c r="D4880" t="s">
        <v>7017</v>
      </c>
      <c r="E4880" t="s">
        <v>1710</v>
      </c>
      <c r="H4880" t="str">
        <f>INDEX('Vensim Variables'!$B:$B,MATCH(EPS!$B4880,'Vensim Variables'!$A:$A,0))</f>
        <v>g pollutant</v>
      </c>
      <c r="I4880" t="str">
        <f t="shared" si="152"/>
        <v>SOx</v>
      </c>
      <c r="J4880">
        <f>INDEX(NoSettings!$C:$C,MATCH(EPS!$A4880,NoSettings!$A:$A,0))</f>
        <v>0</v>
      </c>
      <c r="K4880" s="109">
        <f>INDEX(GWP!$C$2:$C$13,MATCH(EPS!I4880,GWP!$B$2:$B$13,0))</f>
        <v>0</v>
      </c>
      <c r="L4880" s="5">
        <f t="shared" si="153"/>
        <v>0</v>
      </c>
    </row>
    <row r="4881" spans="1:12">
      <c r="A4881" t="s">
        <v>6600</v>
      </c>
      <c r="B4881" t="s">
        <v>5</v>
      </c>
      <c r="C4881" t="s">
        <v>1741</v>
      </c>
      <c r="D4881" t="s">
        <v>7017</v>
      </c>
      <c r="E4881" t="s">
        <v>1711</v>
      </c>
      <c r="H4881" t="str">
        <f>INDEX('Vensim Variables'!$B:$B,MATCH(EPS!$B4881,'Vensim Variables'!$A:$A,0))</f>
        <v>g pollutant</v>
      </c>
      <c r="I4881" t="str">
        <f t="shared" si="152"/>
        <v>BC</v>
      </c>
      <c r="J4881">
        <f>INDEX(NoSettings!$C:$C,MATCH(EPS!$A4881,NoSettings!$A:$A,0))</f>
        <v>0</v>
      </c>
      <c r="K4881" s="109">
        <f>INDEX(GWP!$C$2:$C$13,MATCH(EPS!I4881,GWP!$B$2:$B$13,0))</f>
        <v>345</v>
      </c>
      <c r="L4881" s="5">
        <f t="shared" si="153"/>
        <v>0</v>
      </c>
    </row>
    <row r="4882" spans="1:12">
      <c r="A4882" t="s">
        <v>6601</v>
      </c>
      <c r="B4882" t="s">
        <v>5</v>
      </c>
      <c r="C4882" t="s">
        <v>1741</v>
      </c>
      <c r="D4882" t="s">
        <v>7017</v>
      </c>
      <c r="E4882" t="s">
        <v>1712</v>
      </c>
      <c r="H4882" t="str">
        <f>INDEX('Vensim Variables'!$B:$B,MATCH(EPS!$B4882,'Vensim Variables'!$A:$A,0))</f>
        <v>g pollutant</v>
      </c>
      <c r="I4882" t="str">
        <f t="shared" si="152"/>
        <v>OC</v>
      </c>
      <c r="J4882">
        <f>INDEX(NoSettings!$C:$C,MATCH(EPS!$A4882,NoSettings!$A:$A,0))</f>
        <v>0</v>
      </c>
      <c r="K4882" s="109">
        <f>INDEX(GWP!$C$2:$C$13,MATCH(EPS!I4882,GWP!$B$2:$B$13,0))</f>
        <v>-46</v>
      </c>
      <c r="L4882" s="5">
        <f t="shared" si="153"/>
        <v>0</v>
      </c>
    </row>
    <row r="4883" spans="1:12">
      <c r="A4883" t="s">
        <v>6602</v>
      </c>
      <c r="B4883" t="s">
        <v>5</v>
      </c>
      <c r="C4883" t="s">
        <v>1741</v>
      </c>
      <c r="D4883" t="s">
        <v>7017</v>
      </c>
      <c r="E4883" t="s">
        <v>1713</v>
      </c>
      <c r="H4883" t="str">
        <f>INDEX('Vensim Variables'!$B:$B,MATCH(EPS!$B4883,'Vensim Variables'!$A:$A,0))</f>
        <v>g pollutant</v>
      </c>
      <c r="I4883" t="str">
        <f t="shared" si="152"/>
        <v>CH4</v>
      </c>
      <c r="J4883">
        <f>INDEX(NoSettings!$C:$C,MATCH(EPS!$A4883,NoSettings!$A:$A,0))</f>
        <v>0</v>
      </c>
      <c r="K4883" s="109">
        <f>INDEX(GWP!$C$2:$C$13,MATCH(EPS!I4883,GWP!$B$2:$B$13,0))</f>
        <v>28</v>
      </c>
      <c r="L4883" s="5">
        <f t="shared" si="153"/>
        <v>0</v>
      </c>
    </row>
    <row r="4884" spans="1:12">
      <c r="A4884" t="s">
        <v>6603</v>
      </c>
      <c r="B4884" t="s">
        <v>5</v>
      </c>
      <c r="C4884" t="s">
        <v>1741</v>
      </c>
      <c r="D4884" t="s">
        <v>7017</v>
      </c>
      <c r="E4884" t="s">
        <v>1714</v>
      </c>
      <c r="H4884" t="str">
        <f>INDEX('Vensim Variables'!$B:$B,MATCH(EPS!$B4884,'Vensim Variables'!$A:$A,0))</f>
        <v>g pollutant</v>
      </c>
      <c r="I4884" t="str">
        <f t="shared" si="152"/>
        <v>N2O</v>
      </c>
      <c r="J4884">
        <f>INDEX(NoSettings!$C:$C,MATCH(EPS!$A4884,NoSettings!$A:$A,0))</f>
        <v>0</v>
      </c>
      <c r="K4884" s="109">
        <f>INDEX(GWP!$C$2:$C$13,MATCH(EPS!I4884,GWP!$B$2:$B$13,0))</f>
        <v>265</v>
      </c>
      <c r="L4884" s="5">
        <f t="shared" si="153"/>
        <v>0</v>
      </c>
    </row>
    <row r="4885" spans="1:12">
      <c r="A4885" t="s">
        <v>6604</v>
      </c>
      <c r="B4885" t="s">
        <v>5</v>
      </c>
      <c r="C4885" t="s">
        <v>1741</v>
      </c>
      <c r="D4885" t="s">
        <v>7017</v>
      </c>
      <c r="E4885" t="s">
        <v>1715</v>
      </c>
      <c r="H4885" t="str">
        <f>INDEX('Vensim Variables'!$B:$B,MATCH(EPS!$B4885,'Vensim Variables'!$A:$A,0))</f>
        <v>g pollutant</v>
      </c>
      <c r="I4885" t="str">
        <f t="shared" si="152"/>
        <v>F gases</v>
      </c>
      <c r="J4885">
        <f>INDEX(NoSettings!$C:$C,MATCH(EPS!$A4885,NoSettings!$A:$A,0))</f>
        <v>0</v>
      </c>
      <c r="K4885" s="109">
        <f>INDEX(GWP!$C$2:$C$13,MATCH(EPS!I4885,GWP!$B$2:$B$13,0))</f>
        <v>1</v>
      </c>
      <c r="L4885" s="5">
        <f t="shared" si="153"/>
        <v>0</v>
      </c>
    </row>
    <row r="4886" spans="1:12">
      <c r="A4886" t="s">
        <v>6605</v>
      </c>
      <c r="B4886" t="s">
        <v>5</v>
      </c>
      <c r="C4886" t="s">
        <v>1741</v>
      </c>
      <c r="D4886" t="s">
        <v>7018</v>
      </c>
      <c r="E4886" t="s">
        <v>1702</v>
      </c>
      <c r="H4886" t="str">
        <f>INDEX('Vensim Variables'!$B:$B,MATCH(EPS!$B4886,'Vensim Variables'!$A:$A,0))</f>
        <v>g pollutant</v>
      </c>
      <c r="I4886" t="str">
        <f t="shared" si="152"/>
        <v>CO2</v>
      </c>
      <c r="J4886">
        <f>INDEX(NoSettings!$C:$C,MATCH(EPS!$A4886,NoSettings!$A:$A,0))</f>
        <v>0</v>
      </c>
      <c r="K4886" s="109">
        <f>INDEX(GWP!$C$2:$C$13,MATCH(EPS!I4886,GWP!$B$2:$B$13,0))</f>
        <v>1</v>
      </c>
      <c r="L4886" s="5">
        <f t="shared" si="153"/>
        <v>0</v>
      </c>
    </row>
    <row r="4887" spans="1:12">
      <c r="A4887" t="s">
        <v>6606</v>
      </c>
      <c r="B4887" t="s">
        <v>5</v>
      </c>
      <c r="C4887" t="s">
        <v>1741</v>
      </c>
      <c r="D4887" t="s">
        <v>7018</v>
      </c>
      <c r="E4887" t="s">
        <v>1705</v>
      </c>
      <c r="H4887" t="str">
        <f>INDEX('Vensim Variables'!$B:$B,MATCH(EPS!$B4887,'Vensim Variables'!$A:$A,0))</f>
        <v>g pollutant</v>
      </c>
      <c r="I4887" t="str">
        <f t="shared" si="152"/>
        <v>VOC</v>
      </c>
      <c r="J4887">
        <f>INDEX(NoSettings!$C:$C,MATCH(EPS!$A4887,NoSettings!$A:$A,0))</f>
        <v>0</v>
      </c>
      <c r="K4887" s="109">
        <f>INDEX(GWP!$C$2:$C$13,MATCH(EPS!I4887,GWP!$B$2:$B$13,0))</f>
        <v>5</v>
      </c>
      <c r="L4887" s="5">
        <f t="shared" si="153"/>
        <v>0</v>
      </c>
    </row>
    <row r="4888" spans="1:12">
      <c r="A4888" t="s">
        <v>6607</v>
      </c>
      <c r="B4888" t="s">
        <v>5</v>
      </c>
      <c r="C4888" t="s">
        <v>1741</v>
      </c>
      <c r="D4888" t="s">
        <v>7018</v>
      </c>
      <c r="E4888" t="s">
        <v>1706</v>
      </c>
      <c r="H4888" t="str">
        <f>INDEX('Vensim Variables'!$B:$B,MATCH(EPS!$B4888,'Vensim Variables'!$A:$A,0))</f>
        <v>g pollutant</v>
      </c>
      <c r="I4888" t="str">
        <f t="shared" si="152"/>
        <v>CO</v>
      </c>
      <c r="J4888">
        <f>INDEX(NoSettings!$C:$C,MATCH(EPS!$A4888,NoSettings!$A:$A,0))</f>
        <v>0</v>
      </c>
      <c r="K4888" s="109">
        <f>INDEX(GWP!$C$2:$C$13,MATCH(EPS!I4888,GWP!$B$2:$B$13,0))</f>
        <v>1.8</v>
      </c>
      <c r="L4888" s="5">
        <f t="shared" si="153"/>
        <v>0</v>
      </c>
    </row>
    <row r="4889" spans="1:12">
      <c r="A4889" t="s">
        <v>6608</v>
      </c>
      <c r="B4889" t="s">
        <v>5</v>
      </c>
      <c r="C4889" t="s">
        <v>1741</v>
      </c>
      <c r="D4889" t="s">
        <v>7018</v>
      </c>
      <c r="E4889" t="s">
        <v>1707</v>
      </c>
      <c r="H4889" t="str">
        <f>INDEX('Vensim Variables'!$B:$B,MATCH(EPS!$B4889,'Vensim Variables'!$A:$A,0))</f>
        <v>g pollutant</v>
      </c>
      <c r="I4889" t="str">
        <f t="shared" si="152"/>
        <v>NOx</v>
      </c>
      <c r="J4889">
        <f>INDEX(NoSettings!$C:$C,MATCH(EPS!$A4889,NoSettings!$A:$A,0))</f>
        <v>0</v>
      </c>
      <c r="K4889" s="109">
        <f>INDEX(GWP!$C$2:$C$13,MATCH(EPS!I4889,GWP!$B$2:$B$13,0))</f>
        <v>-8.1999999999999993</v>
      </c>
      <c r="L4889" s="5">
        <f t="shared" si="153"/>
        <v>0</v>
      </c>
    </row>
    <row r="4890" spans="1:12">
      <c r="A4890" t="s">
        <v>6609</v>
      </c>
      <c r="B4890" t="s">
        <v>5</v>
      </c>
      <c r="C4890" t="s">
        <v>1741</v>
      </c>
      <c r="D4890" t="s">
        <v>7018</v>
      </c>
      <c r="E4890" t="s">
        <v>1708</v>
      </c>
      <c r="H4890" t="str">
        <f>INDEX('Vensim Variables'!$B:$B,MATCH(EPS!$B4890,'Vensim Variables'!$A:$A,0))</f>
        <v>g pollutant</v>
      </c>
      <c r="I4890" t="str">
        <f t="shared" si="152"/>
        <v>PM10</v>
      </c>
      <c r="J4890">
        <f>INDEX(NoSettings!$C:$C,MATCH(EPS!$A4890,NoSettings!$A:$A,0))</f>
        <v>0</v>
      </c>
      <c r="K4890" s="109">
        <f>INDEX(GWP!$C$2:$C$13,MATCH(EPS!I4890,GWP!$B$2:$B$13,0))</f>
        <v>0</v>
      </c>
      <c r="L4890" s="5">
        <f t="shared" si="153"/>
        <v>0</v>
      </c>
    </row>
    <row r="4891" spans="1:12">
      <c r="A4891" t="s">
        <v>6610</v>
      </c>
      <c r="B4891" t="s">
        <v>5</v>
      </c>
      <c r="C4891" t="s">
        <v>1741</v>
      </c>
      <c r="D4891" t="s">
        <v>7018</v>
      </c>
      <c r="E4891" t="s">
        <v>1709</v>
      </c>
      <c r="H4891" t="str">
        <f>INDEX('Vensim Variables'!$B:$B,MATCH(EPS!$B4891,'Vensim Variables'!$A:$A,0))</f>
        <v>g pollutant</v>
      </c>
      <c r="I4891" t="str">
        <f t="shared" si="152"/>
        <v>PM25</v>
      </c>
      <c r="J4891">
        <f>INDEX(NoSettings!$C:$C,MATCH(EPS!$A4891,NoSettings!$A:$A,0))</f>
        <v>0</v>
      </c>
      <c r="K4891" s="109">
        <f>INDEX(GWP!$C$2:$C$13,MATCH(EPS!I4891,GWP!$B$2:$B$13,0))</f>
        <v>0</v>
      </c>
      <c r="L4891" s="5">
        <f t="shared" si="153"/>
        <v>0</v>
      </c>
    </row>
    <row r="4892" spans="1:12">
      <c r="A4892" t="s">
        <v>6611</v>
      </c>
      <c r="B4892" t="s">
        <v>5</v>
      </c>
      <c r="C4892" t="s">
        <v>1741</v>
      </c>
      <c r="D4892" t="s">
        <v>7018</v>
      </c>
      <c r="E4892" t="s">
        <v>1710</v>
      </c>
      <c r="H4892" t="str">
        <f>INDEX('Vensim Variables'!$B:$B,MATCH(EPS!$B4892,'Vensim Variables'!$A:$A,0))</f>
        <v>g pollutant</v>
      </c>
      <c r="I4892" t="str">
        <f t="shared" si="152"/>
        <v>SOx</v>
      </c>
      <c r="J4892">
        <f>INDEX(NoSettings!$C:$C,MATCH(EPS!$A4892,NoSettings!$A:$A,0))</f>
        <v>0</v>
      </c>
      <c r="K4892" s="109">
        <f>INDEX(GWP!$C$2:$C$13,MATCH(EPS!I4892,GWP!$B$2:$B$13,0))</f>
        <v>0</v>
      </c>
      <c r="L4892" s="5">
        <f t="shared" si="153"/>
        <v>0</v>
      </c>
    </row>
    <row r="4893" spans="1:12">
      <c r="A4893" t="s">
        <v>6612</v>
      </c>
      <c r="B4893" t="s">
        <v>5</v>
      </c>
      <c r="C4893" t="s">
        <v>1741</v>
      </c>
      <c r="D4893" t="s">
        <v>7018</v>
      </c>
      <c r="E4893" t="s">
        <v>1711</v>
      </c>
      <c r="H4893" t="str">
        <f>INDEX('Vensim Variables'!$B:$B,MATCH(EPS!$B4893,'Vensim Variables'!$A:$A,0))</f>
        <v>g pollutant</v>
      </c>
      <c r="I4893" t="str">
        <f t="shared" si="152"/>
        <v>BC</v>
      </c>
      <c r="J4893">
        <f>INDEX(NoSettings!$C:$C,MATCH(EPS!$A4893,NoSettings!$A:$A,0))</f>
        <v>0</v>
      </c>
      <c r="K4893" s="109">
        <f>INDEX(GWP!$C$2:$C$13,MATCH(EPS!I4893,GWP!$B$2:$B$13,0))</f>
        <v>345</v>
      </c>
      <c r="L4893" s="5">
        <f t="shared" si="153"/>
        <v>0</v>
      </c>
    </row>
    <row r="4894" spans="1:12">
      <c r="A4894" t="s">
        <v>6613</v>
      </c>
      <c r="B4894" t="s">
        <v>5</v>
      </c>
      <c r="C4894" t="s">
        <v>1741</v>
      </c>
      <c r="D4894" t="s">
        <v>7018</v>
      </c>
      <c r="E4894" t="s">
        <v>1712</v>
      </c>
      <c r="H4894" t="str">
        <f>INDEX('Vensim Variables'!$B:$B,MATCH(EPS!$B4894,'Vensim Variables'!$A:$A,0))</f>
        <v>g pollutant</v>
      </c>
      <c r="I4894" t="str">
        <f t="shared" si="152"/>
        <v>OC</v>
      </c>
      <c r="J4894">
        <f>INDEX(NoSettings!$C:$C,MATCH(EPS!$A4894,NoSettings!$A:$A,0))</f>
        <v>0</v>
      </c>
      <c r="K4894" s="109">
        <f>INDEX(GWP!$C$2:$C$13,MATCH(EPS!I4894,GWP!$B$2:$B$13,0))</f>
        <v>-46</v>
      </c>
      <c r="L4894" s="5">
        <f t="shared" si="153"/>
        <v>0</v>
      </c>
    </row>
    <row r="4895" spans="1:12">
      <c r="A4895" t="s">
        <v>6614</v>
      </c>
      <c r="B4895" t="s">
        <v>5</v>
      </c>
      <c r="C4895" t="s">
        <v>1741</v>
      </c>
      <c r="D4895" t="s">
        <v>7018</v>
      </c>
      <c r="E4895" t="s">
        <v>1713</v>
      </c>
      <c r="H4895" t="str">
        <f>INDEX('Vensim Variables'!$B:$B,MATCH(EPS!$B4895,'Vensim Variables'!$A:$A,0))</f>
        <v>g pollutant</v>
      </c>
      <c r="I4895" t="str">
        <f t="shared" si="152"/>
        <v>CH4</v>
      </c>
      <c r="J4895">
        <f>INDEX(NoSettings!$C:$C,MATCH(EPS!$A4895,NoSettings!$A:$A,0))</f>
        <v>0</v>
      </c>
      <c r="K4895" s="109">
        <f>INDEX(GWP!$C$2:$C$13,MATCH(EPS!I4895,GWP!$B$2:$B$13,0))</f>
        <v>28</v>
      </c>
      <c r="L4895" s="5">
        <f t="shared" si="153"/>
        <v>0</v>
      </c>
    </row>
    <row r="4896" spans="1:12">
      <c r="A4896" t="s">
        <v>6615</v>
      </c>
      <c r="B4896" t="s">
        <v>5</v>
      </c>
      <c r="C4896" t="s">
        <v>1741</v>
      </c>
      <c r="D4896" t="s">
        <v>7018</v>
      </c>
      <c r="E4896" t="s">
        <v>1714</v>
      </c>
      <c r="H4896" t="str">
        <f>INDEX('Vensim Variables'!$B:$B,MATCH(EPS!$B4896,'Vensim Variables'!$A:$A,0))</f>
        <v>g pollutant</v>
      </c>
      <c r="I4896" t="str">
        <f t="shared" si="152"/>
        <v>N2O</v>
      </c>
      <c r="J4896">
        <f>INDEX(NoSettings!$C:$C,MATCH(EPS!$A4896,NoSettings!$A:$A,0))</f>
        <v>0</v>
      </c>
      <c r="K4896" s="109">
        <f>INDEX(GWP!$C$2:$C$13,MATCH(EPS!I4896,GWP!$B$2:$B$13,0))</f>
        <v>265</v>
      </c>
      <c r="L4896" s="5">
        <f t="shared" si="153"/>
        <v>0</v>
      </c>
    </row>
    <row r="4897" spans="1:12">
      <c r="A4897" t="s">
        <v>6616</v>
      </c>
      <c r="B4897" t="s">
        <v>5</v>
      </c>
      <c r="C4897" t="s">
        <v>1741</v>
      </c>
      <c r="D4897" t="s">
        <v>7018</v>
      </c>
      <c r="E4897" t="s">
        <v>1715</v>
      </c>
      <c r="H4897" t="str">
        <f>INDEX('Vensim Variables'!$B:$B,MATCH(EPS!$B4897,'Vensim Variables'!$A:$A,0))</f>
        <v>g pollutant</v>
      </c>
      <c r="I4897" t="str">
        <f t="shared" si="152"/>
        <v>F gases</v>
      </c>
      <c r="J4897">
        <f>INDEX(NoSettings!$C:$C,MATCH(EPS!$A4897,NoSettings!$A:$A,0))</f>
        <v>0</v>
      </c>
      <c r="K4897" s="109">
        <f>INDEX(GWP!$C$2:$C$13,MATCH(EPS!I4897,GWP!$B$2:$B$13,0))</f>
        <v>1</v>
      </c>
      <c r="L4897" s="5">
        <f t="shared" si="153"/>
        <v>0</v>
      </c>
    </row>
    <row r="4898" spans="1:12">
      <c r="A4898" t="s">
        <v>6617</v>
      </c>
      <c r="B4898" t="s">
        <v>5</v>
      </c>
      <c r="C4898" t="s">
        <v>1741</v>
      </c>
      <c r="D4898" t="s">
        <v>7019</v>
      </c>
      <c r="E4898" t="s">
        <v>1702</v>
      </c>
      <c r="H4898" t="str">
        <f>INDEX('Vensim Variables'!$B:$B,MATCH(EPS!$B4898,'Vensim Variables'!$A:$A,0))</f>
        <v>g pollutant</v>
      </c>
      <c r="I4898" t="str">
        <f t="shared" si="152"/>
        <v>CO2</v>
      </c>
      <c r="J4898">
        <f>INDEX(NoSettings!$C:$C,MATCH(EPS!$A4898,NoSettings!$A:$A,0))</f>
        <v>0</v>
      </c>
      <c r="K4898" s="109">
        <f>INDEX(GWP!$C$2:$C$13,MATCH(EPS!I4898,GWP!$B$2:$B$13,0))</f>
        <v>1</v>
      </c>
      <c r="L4898" s="5">
        <f t="shared" si="153"/>
        <v>0</v>
      </c>
    </row>
    <row r="4899" spans="1:12">
      <c r="A4899" t="s">
        <v>6618</v>
      </c>
      <c r="B4899" t="s">
        <v>5</v>
      </c>
      <c r="C4899" t="s">
        <v>1741</v>
      </c>
      <c r="D4899" t="s">
        <v>7019</v>
      </c>
      <c r="E4899" t="s">
        <v>1705</v>
      </c>
      <c r="H4899" t="str">
        <f>INDEX('Vensim Variables'!$B:$B,MATCH(EPS!$B4899,'Vensim Variables'!$A:$A,0))</f>
        <v>g pollutant</v>
      </c>
      <c r="I4899" t="str">
        <f t="shared" si="152"/>
        <v>VOC</v>
      </c>
      <c r="J4899">
        <f>INDEX(NoSettings!$C:$C,MATCH(EPS!$A4899,NoSettings!$A:$A,0))</f>
        <v>0</v>
      </c>
      <c r="K4899" s="109">
        <f>INDEX(GWP!$C$2:$C$13,MATCH(EPS!I4899,GWP!$B$2:$B$13,0))</f>
        <v>5</v>
      </c>
      <c r="L4899" s="5">
        <f t="shared" si="153"/>
        <v>0</v>
      </c>
    </row>
    <row r="4900" spans="1:12">
      <c r="A4900" t="s">
        <v>6619</v>
      </c>
      <c r="B4900" t="s">
        <v>5</v>
      </c>
      <c r="C4900" t="s">
        <v>1741</v>
      </c>
      <c r="D4900" t="s">
        <v>7019</v>
      </c>
      <c r="E4900" t="s">
        <v>1706</v>
      </c>
      <c r="H4900" t="str">
        <f>INDEX('Vensim Variables'!$B:$B,MATCH(EPS!$B4900,'Vensim Variables'!$A:$A,0))</f>
        <v>g pollutant</v>
      </c>
      <c r="I4900" t="str">
        <f t="shared" si="152"/>
        <v>CO</v>
      </c>
      <c r="J4900">
        <f>INDEX(NoSettings!$C:$C,MATCH(EPS!$A4900,NoSettings!$A:$A,0))</f>
        <v>0</v>
      </c>
      <c r="K4900" s="109">
        <f>INDEX(GWP!$C$2:$C$13,MATCH(EPS!I4900,GWP!$B$2:$B$13,0))</f>
        <v>1.8</v>
      </c>
      <c r="L4900" s="5">
        <f t="shared" si="153"/>
        <v>0</v>
      </c>
    </row>
    <row r="4901" spans="1:12">
      <c r="A4901" t="s">
        <v>6620</v>
      </c>
      <c r="B4901" t="s">
        <v>5</v>
      </c>
      <c r="C4901" t="s">
        <v>1741</v>
      </c>
      <c r="D4901" t="s">
        <v>7019</v>
      </c>
      <c r="E4901" t="s">
        <v>1707</v>
      </c>
      <c r="H4901" t="str">
        <f>INDEX('Vensim Variables'!$B:$B,MATCH(EPS!$B4901,'Vensim Variables'!$A:$A,0))</f>
        <v>g pollutant</v>
      </c>
      <c r="I4901" t="str">
        <f t="shared" si="152"/>
        <v>NOx</v>
      </c>
      <c r="J4901">
        <f>INDEX(NoSettings!$C:$C,MATCH(EPS!$A4901,NoSettings!$A:$A,0))</f>
        <v>0</v>
      </c>
      <c r="K4901" s="109">
        <f>INDEX(GWP!$C$2:$C$13,MATCH(EPS!I4901,GWP!$B$2:$B$13,0))</f>
        <v>-8.1999999999999993</v>
      </c>
      <c r="L4901" s="5">
        <f t="shared" si="153"/>
        <v>0</v>
      </c>
    </row>
    <row r="4902" spans="1:12">
      <c r="A4902" t="s">
        <v>6621</v>
      </c>
      <c r="B4902" t="s">
        <v>5</v>
      </c>
      <c r="C4902" t="s">
        <v>1741</v>
      </c>
      <c r="D4902" t="s">
        <v>7019</v>
      </c>
      <c r="E4902" t="s">
        <v>1708</v>
      </c>
      <c r="H4902" t="str">
        <f>INDEX('Vensim Variables'!$B:$B,MATCH(EPS!$B4902,'Vensim Variables'!$A:$A,0))</f>
        <v>g pollutant</v>
      </c>
      <c r="I4902" t="str">
        <f t="shared" si="152"/>
        <v>PM10</v>
      </c>
      <c r="J4902">
        <f>INDEX(NoSettings!$C:$C,MATCH(EPS!$A4902,NoSettings!$A:$A,0))</f>
        <v>0</v>
      </c>
      <c r="K4902" s="109">
        <f>INDEX(GWP!$C$2:$C$13,MATCH(EPS!I4902,GWP!$B$2:$B$13,0))</f>
        <v>0</v>
      </c>
      <c r="L4902" s="5">
        <f t="shared" si="153"/>
        <v>0</v>
      </c>
    </row>
    <row r="4903" spans="1:12">
      <c r="A4903" t="s">
        <v>6622</v>
      </c>
      <c r="B4903" t="s">
        <v>5</v>
      </c>
      <c r="C4903" t="s">
        <v>1741</v>
      </c>
      <c r="D4903" t="s">
        <v>7019</v>
      </c>
      <c r="E4903" t="s">
        <v>1709</v>
      </c>
      <c r="H4903" t="str">
        <f>INDEX('Vensim Variables'!$B:$B,MATCH(EPS!$B4903,'Vensim Variables'!$A:$A,0))</f>
        <v>g pollutant</v>
      </c>
      <c r="I4903" t="str">
        <f t="shared" si="152"/>
        <v>PM25</v>
      </c>
      <c r="J4903">
        <f>INDEX(NoSettings!$C:$C,MATCH(EPS!$A4903,NoSettings!$A:$A,0))</f>
        <v>0</v>
      </c>
      <c r="K4903" s="109">
        <f>INDEX(GWP!$C$2:$C$13,MATCH(EPS!I4903,GWP!$B$2:$B$13,0))</f>
        <v>0</v>
      </c>
      <c r="L4903" s="5">
        <f t="shared" si="153"/>
        <v>0</v>
      </c>
    </row>
    <row r="4904" spans="1:12">
      <c r="A4904" t="s">
        <v>6623</v>
      </c>
      <c r="B4904" t="s">
        <v>5</v>
      </c>
      <c r="C4904" t="s">
        <v>1741</v>
      </c>
      <c r="D4904" t="s">
        <v>7019</v>
      </c>
      <c r="E4904" t="s">
        <v>1710</v>
      </c>
      <c r="H4904" t="str">
        <f>INDEX('Vensim Variables'!$B:$B,MATCH(EPS!$B4904,'Vensim Variables'!$A:$A,0))</f>
        <v>g pollutant</v>
      </c>
      <c r="I4904" t="str">
        <f t="shared" si="152"/>
        <v>SOx</v>
      </c>
      <c r="J4904">
        <f>INDEX(NoSettings!$C:$C,MATCH(EPS!$A4904,NoSettings!$A:$A,0))</f>
        <v>0</v>
      </c>
      <c r="K4904" s="109">
        <f>INDEX(GWP!$C$2:$C$13,MATCH(EPS!I4904,GWP!$B$2:$B$13,0))</f>
        <v>0</v>
      </c>
      <c r="L4904" s="5">
        <f t="shared" si="153"/>
        <v>0</v>
      </c>
    </row>
    <row r="4905" spans="1:12">
      <c r="A4905" t="s">
        <v>6624</v>
      </c>
      <c r="B4905" t="s">
        <v>5</v>
      </c>
      <c r="C4905" t="s">
        <v>1741</v>
      </c>
      <c r="D4905" t="s">
        <v>7019</v>
      </c>
      <c r="E4905" t="s">
        <v>1711</v>
      </c>
      <c r="H4905" t="str">
        <f>INDEX('Vensim Variables'!$B:$B,MATCH(EPS!$B4905,'Vensim Variables'!$A:$A,0))</f>
        <v>g pollutant</v>
      </c>
      <c r="I4905" t="str">
        <f t="shared" si="152"/>
        <v>BC</v>
      </c>
      <c r="J4905">
        <f>INDEX(NoSettings!$C:$C,MATCH(EPS!$A4905,NoSettings!$A:$A,0))</f>
        <v>0</v>
      </c>
      <c r="K4905" s="109">
        <f>INDEX(GWP!$C$2:$C$13,MATCH(EPS!I4905,GWP!$B$2:$B$13,0))</f>
        <v>345</v>
      </c>
      <c r="L4905" s="5">
        <f t="shared" si="153"/>
        <v>0</v>
      </c>
    </row>
    <row r="4906" spans="1:12">
      <c r="A4906" t="s">
        <v>6625</v>
      </c>
      <c r="B4906" t="s">
        <v>5</v>
      </c>
      <c r="C4906" t="s">
        <v>1741</v>
      </c>
      <c r="D4906" t="s">
        <v>7019</v>
      </c>
      <c r="E4906" t="s">
        <v>1712</v>
      </c>
      <c r="H4906" t="str">
        <f>INDEX('Vensim Variables'!$B:$B,MATCH(EPS!$B4906,'Vensim Variables'!$A:$A,0))</f>
        <v>g pollutant</v>
      </c>
      <c r="I4906" t="str">
        <f t="shared" si="152"/>
        <v>OC</v>
      </c>
      <c r="J4906">
        <f>INDEX(NoSettings!$C:$C,MATCH(EPS!$A4906,NoSettings!$A:$A,0))</f>
        <v>0</v>
      </c>
      <c r="K4906" s="109">
        <f>INDEX(GWP!$C$2:$C$13,MATCH(EPS!I4906,GWP!$B$2:$B$13,0))</f>
        <v>-46</v>
      </c>
      <c r="L4906" s="5">
        <f t="shared" si="153"/>
        <v>0</v>
      </c>
    </row>
    <row r="4907" spans="1:12">
      <c r="A4907" t="s">
        <v>6626</v>
      </c>
      <c r="B4907" t="s">
        <v>5</v>
      </c>
      <c r="C4907" t="s">
        <v>1741</v>
      </c>
      <c r="D4907" t="s">
        <v>7019</v>
      </c>
      <c r="E4907" t="s">
        <v>1713</v>
      </c>
      <c r="H4907" t="str">
        <f>INDEX('Vensim Variables'!$B:$B,MATCH(EPS!$B4907,'Vensim Variables'!$A:$A,0))</f>
        <v>g pollutant</v>
      </c>
      <c r="I4907" t="str">
        <f t="shared" si="152"/>
        <v>CH4</v>
      </c>
      <c r="J4907">
        <f>INDEX(NoSettings!$C:$C,MATCH(EPS!$A4907,NoSettings!$A:$A,0))</f>
        <v>0</v>
      </c>
      <c r="K4907" s="109">
        <f>INDEX(GWP!$C$2:$C$13,MATCH(EPS!I4907,GWP!$B$2:$B$13,0))</f>
        <v>28</v>
      </c>
      <c r="L4907" s="5">
        <f t="shared" si="153"/>
        <v>0</v>
      </c>
    </row>
    <row r="4908" spans="1:12">
      <c r="A4908" t="s">
        <v>6627</v>
      </c>
      <c r="B4908" t="s">
        <v>5</v>
      </c>
      <c r="C4908" t="s">
        <v>1741</v>
      </c>
      <c r="D4908" t="s">
        <v>7019</v>
      </c>
      <c r="E4908" t="s">
        <v>1714</v>
      </c>
      <c r="H4908" t="str">
        <f>INDEX('Vensim Variables'!$B:$B,MATCH(EPS!$B4908,'Vensim Variables'!$A:$A,0))</f>
        <v>g pollutant</v>
      </c>
      <c r="I4908" t="str">
        <f t="shared" si="152"/>
        <v>N2O</v>
      </c>
      <c r="J4908">
        <f>INDEX(NoSettings!$C:$C,MATCH(EPS!$A4908,NoSettings!$A:$A,0))</f>
        <v>0</v>
      </c>
      <c r="K4908" s="109">
        <f>INDEX(GWP!$C$2:$C$13,MATCH(EPS!I4908,GWP!$B$2:$B$13,0))</f>
        <v>265</v>
      </c>
      <c r="L4908" s="5">
        <f t="shared" si="153"/>
        <v>0</v>
      </c>
    </row>
    <row r="4909" spans="1:12">
      <c r="A4909" t="s">
        <v>6628</v>
      </c>
      <c r="B4909" t="s">
        <v>5</v>
      </c>
      <c r="C4909" t="s">
        <v>1741</v>
      </c>
      <c r="D4909" t="s">
        <v>7019</v>
      </c>
      <c r="E4909" t="s">
        <v>1715</v>
      </c>
      <c r="H4909" t="str">
        <f>INDEX('Vensim Variables'!$B:$B,MATCH(EPS!$B4909,'Vensim Variables'!$A:$A,0))</f>
        <v>g pollutant</v>
      </c>
      <c r="I4909" t="str">
        <f t="shared" si="152"/>
        <v>F gases</v>
      </c>
      <c r="J4909">
        <f>INDEX(NoSettings!$C:$C,MATCH(EPS!$A4909,NoSettings!$A:$A,0))</f>
        <v>0</v>
      </c>
      <c r="K4909" s="109">
        <f>INDEX(GWP!$C$2:$C$13,MATCH(EPS!I4909,GWP!$B$2:$B$13,0))</f>
        <v>1</v>
      </c>
      <c r="L4909" s="5">
        <f t="shared" si="153"/>
        <v>0</v>
      </c>
    </row>
    <row r="4910" spans="1:12">
      <c r="A4910" t="s">
        <v>6629</v>
      </c>
      <c r="B4910" t="s">
        <v>5</v>
      </c>
      <c r="C4910" t="s">
        <v>1741</v>
      </c>
      <c r="D4910" t="s">
        <v>7020</v>
      </c>
      <c r="E4910" t="s">
        <v>1702</v>
      </c>
      <c r="H4910" t="str">
        <f>INDEX('Vensim Variables'!$B:$B,MATCH(EPS!$B4910,'Vensim Variables'!$A:$A,0))</f>
        <v>g pollutant</v>
      </c>
      <c r="I4910" t="str">
        <f t="shared" si="152"/>
        <v>CO2</v>
      </c>
      <c r="J4910">
        <f>INDEX(NoSettings!$C:$C,MATCH(EPS!$A4910,NoSettings!$A:$A,0))</f>
        <v>0</v>
      </c>
      <c r="K4910" s="109">
        <f>INDEX(GWP!$C$2:$C$13,MATCH(EPS!I4910,GWP!$B$2:$B$13,0))</f>
        <v>1</v>
      </c>
      <c r="L4910" s="5">
        <f t="shared" si="153"/>
        <v>0</v>
      </c>
    </row>
    <row r="4911" spans="1:12">
      <c r="A4911" t="s">
        <v>6630</v>
      </c>
      <c r="B4911" t="s">
        <v>5</v>
      </c>
      <c r="C4911" t="s">
        <v>1741</v>
      </c>
      <c r="D4911" t="s">
        <v>7020</v>
      </c>
      <c r="E4911" t="s">
        <v>1705</v>
      </c>
      <c r="H4911" t="str">
        <f>INDEX('Vensim Variables'!$B:$B,MATCH(EPS!$B4911,'Vensim Variables'!$A:$A,0))</f>
        <v>g pollutant</v>
      </c>
      <c r="I4911" t="str">
        <f t="shared" si="152"/>
        <v>VOC</v>
      </c>
      <c r="J4911">
        <f>INDEX(NoSettings!$C:$C,MATCH(EPS!$A4911,NoSettings!$A:$A,0))</f>
        <v>0</v>
      </c>
      <c r="K4911" s="109">
        <f>INDEX(GWP!$C$2:$C$13,MATCH(EPS!I4911,GWP!$B$2:$B$13,0))</f>
        <v>5</v>
      </c>
      <c r="L4911" s="5">
        <f t="shared" si="153"/>
        <v>0</v>
      </c>
    </row>
    <row r="4912" spans="1:12">
      <c r="A4912" t="s">
        <v>6631</v>
      </c>
      <c r="B4912" t="s">
        <v>5</v>
      </c>
      <c r="C4912" t="s">
        <v>1741</v>
      </c>
      <c r="D4912" t="s">
        <v>7020</v>
      </c>
      <c r="E4912" t="s">
        <v>1706</v>
      </c>
      <c r="H4912" t="str">
        <f>INDEX('Vensim Variables'!$B:$B,MATCH(EPS!$B4912,'Vensim Variables'!$A:$A,0))</f>
        <v>g pollutant</v>
      </c>
      <c r="I4912" t="str">
        <f t="shared" si="152"/>
        <v>CO</v>
      </c>
      <c r="J4912">
        <f>INDEX(NoSettings!$C:$C,MATCH(EPS!$A4912,NoSettings!$A:$A,0))</f>
        <v>0</v>
      </c>
      <c r="K4912" s="109">
        <f>INDEX(GWP!$C$2:$C$13,MATCH(EPS!I4912,GWP!$B$2:$B$13,0))</f>
        <v>1.8</v>
      </c>
      <c r="L4912" s="5">
        <f t="shared" si="153"/>
        <v>0</v>
      </c>
    </row>
    <row r="4913" spans="1:12">
      <c r="A4913" t="s">
        <v>6632</v>
      </c>
      <c r="B4913" t="s">
        <v>5</v>
      </c>
      <c r="C4913" t="s">
        <v>1741</v>
      </c>
      <c r="D4913" t="s">
        <v>7020</v>
      </c>
      <c r="E4913" t="s">
        <v>1707</v>
      </c>
      <c r="H4913" t="str">
        <f>INDEX('Vensim Variables'!$B:$B,MATCH(EPS!$B4913,'Vensim Variables'!$A:$A,0))</f>
        <v>g pollutant</v>
      </c>
      <c r="I4913" t="str">
        <f t="shared" si="152"/>
        <v>NOx</v>
      </c>
      <c r="J4913">
        <f>INDEX(NoSettings!$C:$C,MATCH(EPS!$A4913,NoSettings!$A:$A,0))</f>
        <v>0</v>
      </c>
      <c r="K4913" s="109">
        <f>INDEX(GWP!$C$2:$C$13,MATCH(EPS!I4913,GWP!$B$2:$B$13,0))</f>
        <v>-8.1999999999999993</v>
      </c>
      <c r="L4913" s="5">
        <f t="shared" si="153"/>
        <v>0</v>
      </c>
    </row>
    <row r="4914" spans="1:12">
      <c r="A4914" t="s">
        <v>6633</v>
      </c>
      <c r="B4914" t="s">
        <v>5</v>
      </c>
      <c r="C4914" t="s">
        <v>1741</v>
      </c>
      <c r="D4914" t="s">
        <v>7020</v>
      </c>
      <c r="E4914" t="s">
        <v>1708</v>
      </c>
      <c r="H4914" t="str">
        <f>INDEX('Vensim Variables'!$B:$B,MATCH(EPS!$B4914,'Vensim Variables'!$A:$A,0))</f>
        <v>g pollutant</v>
      </c>
      <c r="I4914" t="str">
        <f t="shared" si="152"/>
        <v>PM10</v>
      </c>
      <c r="J4914">
        <f>INDEX(NoSettings!$C:$C,MATCH(EPS!$A4914,NoSettings!$A:$A,0))</f>
        <v>0</v>
      </c>
      <c r="K4914" s="109">
        <f>INDEX(GWP!$C$2:$C$13,MATCH(EPS!I4914,GWP!$B$2:$B$13,0))</f>
        <v>0</v>
      </c>
      <c r="L4914" s="5">
        <f t="shared" si="153"/>
        <v>0</v>
      </c>
    </row>
    <row r="4915" spans="1:12">
      <c r="A4915" t="s">
        <v>6634</v>
      </c>
      <c r="B4915" t="s">
        <v>5</v>
      </c>
      <c r="C4915" t="s">
        <v>1741</v>
      </c>
      <c r="D4915" t="s">
        <v>7020</v>
      </c>
      <c r="E4915" t="s">
        <v>1709</v>
      </c>
      <c r="H4915" t="str">
        <f>INDEX('Vensim Variables'!$B:$B,MATCH(EPS!$B4915,'Vensim Variables'!$A:$A,0))</f>
        <v>g pollutant</v>
      </c>
      <c r="I4915" t="str">
        <f t="shared" si="152"/>
        <v>PM25</v>
      </c>
      <c r="J4915">
        <f>INDEX(NoSettings!$C:$C,MATCH(EPS!$A4915,NoSettings!$A:$A,0))</f>
        <v>0</v>
      </c>
      <c r="K4915" s="109">
        <f>INDEX(GWP!$C$2:$C$13,MATCH(EPS!I4915,GWP!$B$2:$B$13,0))</f>
        <v>0</v>
      </c>
      <c r="L4915" s="5">
        <f t="shared" si="153"/>
        <v>0</v>
      </c>
    </row>
    <row r="4916" spans="1:12">
      <c r="A4916" t="s">
        <v>6635</v>
      </c>
      <c r="B4916" t="s">
        <v>5</v>
      </c>
      <c r="C4916" t="s">
        <v>1741</v>
      </c>
      <c r="D4916" t="s">
        <v>7020</v>
      </c>
      <c r="E4916" t="s">
        <v>1710</v>
      </c>
      <c r="H4916" t="str">
        <f>INDEX('Vensim Variables'!$B:$B,MATCH(EPS!$B4916,'Vensim Variables'!$A:$A,0))</f>
        <v>g pollutant</v>
      </c>
      <c r="I4916" t="str">
        <f t="shared" si="152"/>
        <v>SOx</v>
      </c>
      <c r="J4916">
        <f>INDEX(NoSettings!$C:$C,MATCH(EPS!$A4916,NoSettings!$A:$A,0))</f>
        <v>0</v>
      </c>
      <c r="K4916" s="109">
        <f>INDEX(GWP!$C$2:$C$13,MATCH(EPS!I4916,GWP!$B$2:$B$13,0))</f>
        <v>0</v>
      </c>
      <c r="L4916" s="5">
        <f t="shared" si="153"/>
        <v>0</v>
      </c>
    </row>
    <row r="4917" spans="1:12">
      <c r="A4917" t="s">
        <v>6636</v>
      </c>
      <c r="B4917" t="s">
        <v>5</v>
      </c>
      <c r="C4917" t="s">
        <v>1741</v>
      </c>
      <c r="D4917" t="s">
        <v>7020</v>
      </c>
      <c r="E4917" t="s">
        <v>1711</v>
      </c>
      <c r="H4917" t="str">
        <f>INDEX('Vensim Variables'!$B:$B,MATCH(EPS!$B4917,'Vensim Variables'!$A:$A,0))</f>
        <v>g pollutant</v>
      </c>
      <c r="I4917" t="str">
        <f t="shared" si="152"/>
        <v>BC</v>
      </c>
      <c r="J4917">
        <f>INDEX(NoSettings!$C:$C,MATCH(EPS!$A4917,NoSettings!$A:$A,0))</f>
        <v>0</v>
      </c>
      <c r="K4917" s="109">
        <f>INDEX(GWP!$C$2:$C$13,MATCH(EPS!I4917,GWP!$B$2:$B$13,0))</f>
        <v>345</v>
      </c>
      <c r="L4917" s="5">
        <f t="shared" si="153"/>
        <v>0</v>
      </c>
    </row>
    <row r="4918" spans="1:12">
      <c r="A4918" t="s">
        <v>6637</v>
      </c>
      <c r="B4918" t="s">
        <v>5</v>
      </c>
      <c r="C4918" t="s">
        <v>1741</v>
      </c>
      <c r="D4918" t="s">
        <v>7020</v>
      </c>
      <c r="E4918" t="s">
        <v>1712</v>
      </c>
      <c r="H4918" t="str">
        <f>INDEX('Vensim Variables'!$B:$B,MATCH(EPS!$B4918,'Vensim Variables'!$A:$A,0))</f>
        <v>g pollutant</v>
      </c>
      <c r="I4918" t="str">
        <f t="shared" si="152"/>
        <v>OC</v>
      </c>
      <c r="J4918">
        <f>INDEX(NoSettings!$C:$C,MATCH(EPS!$A4918,NoSettings!$A:$A,0))</f>
        <v>0</v>
      </c>
      <c r="K4918" s="109">
        <f>INDEX(GWP!$C$2:$C$13,MATCH(EPS!I4918,GWP!$B$2:$B$13,0))</f>
        <v>-46</v>
      </c>
      <c r="L4918" s="5">
        <f t="shared" si="153"/>
        <v>0</v>
      </c>
    </row>
    <row r="4919" spans="1:12">
      <c r="A4919" t="s">
        <v>6638</v>
      </c>
      <c r="B4919" t="s">
        <v>5</v>
      </c>
      <c r="C4919" t="s">
        <v>1741</v>
      </c>
      <c r="D4919" t="s">
        <v>7020</v>
      </c>
      <c r="E4919" t="s">
        <v>1713</v>
      </c>
      <c r="H4919" t="str">
        <f>INDEX('Vensim Variables'!$B:$B,MATCH(EPS!$B4919,'Vensim Variables'!$A:$A,0))</f>
        <v>g pollutant</v>
      </c>
      <c r="I4919" t="str">
        <f t="shared" si="152"/>
        <v>CH4</v>
      </c>
      <c r="J4919">
        <f>INDEX(NoSettings!$C:$C,MATCH(EPS!$A4919,NoSettings!$A:$A,0))</f>
        <v>0</v>
      </c>
      <c r="K4919" s="109">
        <f>INDEX(GWP!$C$2:$C$13,MATCH(EPS!I4919,GWP!$B$2:$B$13,0))</f>
        <v>28</v>
      </c>
      <c r="L4919" s="5">
        <f t="shared" si="153"/>
        <v>0</v>
      </c>
    </row>
    <row r="4920" spans="1:12">
      <c r="A4920" t="s">
        <v>6639</v>
      </c>
      <c r="B4920" t="s">
        <v>5</v>
      </c>
      <c r="C4920" t="s">
        <v>1741</v>
      </c>
      <c r="D4920" t="s">
        <v>7020</v>
      </c>
      <c r="E4920" t="s">
        <v>1714</v>
      </c>
      <c r="H4920" t="str">
        <f>INDEX('Vensim Variables'!$B:$B,MATCH(EPS!$B4920,'Vensim Variables'!$A:$A,0))</f>
        <v>g pollutant</v>
      </c>
      <c r="I4920" t="str">
        <f t="shared" si="152"/>
        <v>N2O</v>
      </c>
      <c r="J4920">
        <f>INDEX(NoSettings!$C:$C,MATCH(EPS!$A4920,NoSettings!$A:$A,0))</f>
        <v>0</v>
      </c>
      <c r="K4920" s="109">
        <f>INDEX(GWP!$C$2:$C$13,MATCH(EPS!I4920,GWP!$B$2:$B$13,0))</f>
        <v>265</v>
      </c>
      <c r="L4920" s="5">
        <f t="shared" si="153"/>
        <v>0</v>
      </c>
    </row>
    <row r="4921" spans="1:12">
      <c r="A4921" t="s">
        <v>6640</v>
      </c>
      <c r="B4921" t="s">
        <v>5</v>
      </c>
      <c r="C4921" t="s">
        <v>1741</v>
      </c>
      <c r="D4921" t="s">
        <v>7020</v>
      </c>
      <c r="E4921" t="s">
        <v>1715</v>
      </c>
      <c r="H4921" t="str">
        <f>INDEX('Vensim Variables'!$B:$B,MATCH(EPS!$B4921,'Vensim Variables'!$A:$A,0))</f>
        <v>g pollutant</v>
      </c>
      <c r="I4921" t="str">
        <f t="shared" si="152"/>
        <v>F gases</v>
      </c>
      <c r="J4921">
        <f>INDEX(NoSettings!$C:$C,MATCH(EPS!$A4921,NoSettings!$A:$A,0))</f>
        <v>0</v>
      </c>
      <c r="K4921" s="109">
        <f>INDEX(GWP!$C$2:$C$13,MATCH(EPS!I4921,GWP!$B$2:$B$13,0))</f>
        <v>1</v>
      </c>
      <c r="L4921" s="5">
        <f t="shared" si="153"/>
        <v>0</v>
      </c>
    </row>
    <row r="4922" spans="1:12">
      <c r="A4922" t="s">
        <v>6641</v>
      </c>
      <c r="B4922" t="s">
        <v>5</v>
      </c>
      <c r="C4922" t="s">
        <v>1741</v>
      </c>
      <c r="D4922" t="s">
        <v>7021</v>
      </c>
      <c r="E4922" t="s">
        <v>1702</v>
      </c>
      <c r="H4922" t="str">
        <f>INDEX('Vensim Variables'!$B:$B,MATCH(EPS!$B4922,'Vensim Variables'!$A:$A,0))</f>
        <v>g pollutant</v>
      </c>
      <c r="I4922" t="str">
        <f t="shared" si="152"/>
        <v>CO2</v>
      </c>
      <c r="J4922">
        <f>INDEX(NoSettings!$C:$C,MATCH(EPS!$A4922,NoSettings!$A:$A,0))</f>
        <v>0</v>
      </c>
      <c r="K4922" s="109">
        <f>INDEX(GWP!$C$2:$C$13,MATCH(EPS!I4922,GWP!$B$2:$B$13,0))</f>
        <v>1</v>
      </c>
      <c r="L4922" s="5">
        <f t="shared" si="153"/>
        <v>0</v>
      </c>
    </row>
    <row r="4923" spans="1:12">
      <c r="A4923" t="s">
        <v>6642</v>
      </c>
      <c r="B4923" t="s">
        <v>5</v>
      </c>
      <c r="C4923" t="s">
        <v>1741</v>
      </c>
      <c r="D4923" t="s">
        <v>7021</v>
      </c>
      <c r="E4923" t="s">
        <v>1705</v>
      </c>
      <c r="H4923" t="str">
        <f>INDEX('Vensim Variables'!$B:$B,MATCH(EPS!$B4923,'Vensim Variables'!$A:$A,0))</f>
        <v>g pollutant</v>
      </c>
      <c r="I4923" t="str">
        <f t="shared" si="152"/>
        <v>VOC</v>
      </c>
      <c r="J4923">
        <f>INDEX(NoSettings!$C:$C,MATCH(EPS!$A4923,NoSettings!$A:$A,0))</f>
        <v>0</v>
      </c>
      <c r="K4923" s="109">
        <f>INDEX(GWP!$C$2:$C$13,MATCH(EPS!I4923,GWP!$B$2:$B$13,0))</f>
        <v>5</v>
      </c>
      <c r="L4923" s="5">
        <f t="shared" si="153"/>
        <v>0</v>
      </c>
    </row>
    <row r="4924" spans="1:12">
      <c r="A4924" t="s">
        <v>6643</v>
      </c>
      <c r="B4924" t="s">
        <v>5</v>
      </c>
      <c r="C4924" t="s">
        <v>1741</v>
      </c>
      <c r="D4924" t="s">
        <v>7021</v>
      </c>
      <c r="E4924" t="s">
        <v>1706</v>
      </c>
      <c r="H4924" t="str">
        <f>INDEX('Vensim Variables'!$B:$B,MATCH(EPS!$B4924,'Vensim Variables'!$A:$A,0))</f>
        <v>g pollutant</v>
      </c>
      <c r="I4924" t="str">
        <f t="shared" si="152"/>
        <v>CO</v>
      </c>
      <c r="J4924">
        <f>INDEX(NoSettings!$C:$C,MATCH(EPS!$A4924,NoSettings!$A:$A,0))</f>
        <v>0</v>
      </c>
      <c r="K4924" s="109">
        <f>INDEX(GWP!$C$2:$C$13,MATCH(EPS!I4924,GWP!$B$2:$B$13,0))</f>
        <v>1.8</v>
      </c>
      <c r="L4924" s="5">
        <f t="shared" si="153"/>
        <v>0</v>
      </c>
    </row>
    <row r="4925" spans="1:12">
      <c r="A4925" t="s">
        <v>6644</v>
      </c>
      <c r="B4925" t="s">
        <v>5</v>
      </c>
      <c r="C4925" t="s">
        <v>1741</v>
      </c>
      <c r="D4925" t="s">
        <v>7021</v>
      </c>
      <c r="E4925" t="s">
        <v>1707</v>
      </c>
      <c r="H4925" t="str">
        <f>INDEX('Vensim Variables'!$B:$B,MATCH(EPS!$B4925,'Vensim Variables'!$A:$A,0))</f>
        <v>g pollutant</v>
      </c>
      <c r="I4925" t="str">
        <f t="shared" si="152"/>
        <v>NOx</v>
      </c>
      <c r="J4925">
        <f>INDEX(NoSettings!$C:$C,MATCH(EPS!$A4925,NoSettings!$A:$A,0))</f>
        <v>0</v>
      </c>
      <c r="K4925" s="109">
        <f>INDEX(GWP!$C$2:$C$13,MATCH(EPS!I4925,GWP!$B$2:$B$13,0))</f>
        <v>-8.1999999999999993</v>
      </c>
      <c r="L4925" s="5">
        <f t="shared" si="153"/>
        <v>0</v>
      </c>
    </row>
    <row r="4926" spans="1:12">
      <c r="A4926" t="s">
        <v>6645</v>
      </c>
      <c r="B4926" t="s">
        <v>5</v>
      </c>
      <c r="C4926" t="s">
        <v>1741</v>
      </c>
      <c r="D4926" t="s">
        <v>7021</v>
      </c>
      <c r="E4926" t="s">
        <v>1708</v>
      </c>
      <c r="H4926" t="str">
        <f>INDEX('Vensim Variables'!$B:$B,MATCH(EPS!$B4926,'Vensim Variables'!$A:$A,0))</f>
        <v>g pollutant</v>
      </c>
      <c r="I4926" t="str">
        <f t="shared" si="152"/>
        <v>PM10</v>
      </c>
      <c r="J4926">
        <f>INDEX(NoSettings!$C:$C,MATCH(EPS!$A4926,NoSettings!$A:$A,0))</f>
        <v>0</v>
      </c>
      <c r="K4926" s="109">
        <f>INDEX(GWP!$C$2:$C$13,MATCH(EPS!I4926,GWP!$B$2:$B$13,0))</f>
        <v>0</v>
      </c>
      <c r="L4926" s="5">
        <f t="shared" si="153"/>
        <v>0</v>
      </c>
    </row>
    <row r="4927" spans="1:12">
      <c r="A4927" t="s">
        <v>6646</v>
      </c>
      <c r="B4927" t="s">
        <v>5</v>
      </c>
      <c r="C4927" t="s">
        <v>1741</v>
      </c>
      <c r="D4927" t="s">
        <v>7021</v>
      </c>
      <c r="E4927" t="s">
        <v>1709</v>
      </c>
      <c r="H4927" t="str">
        <f>INDEX('Vensim Variables'!$B:$B,MATCH(EPS!$B4927,'Vensim Variables'!$A:$A,0))</f>
        <v>g pollutant</v>
      </c>
      <c r="I4927" t="str">
        <f t="shared" si="152"/>
        <v>PM25</v>
      </c>
      <c r="J4927">
        <f>INDEX(NoSettings!$C:$C,MATCH(EPS!$A4927,NoSettings!$A:$A,0))</f>
        <v>0</v>
      </c>
      <c r="K4927" s="109">
        <f>INDEX(GWP!$C$2:$C$13,MATCH(EPS!I4927,GWP!$B$2:$B$13,0))</f>
        <v>0</v>
      </c>
      <c r="L4927" s="5">
        <f t="shared" si="153"/>
        <v>0</v>
      </c>
    </row>
    <row r="4928" spans="1:12">
      <c r="A4928" t="s">
        <v>6647</v>
      </c>
      <c r="B4928" t="s">
        <v>5</v>
      </c>
      <c r="C4928" t="s">
        <v>1741</v>
      </c>
      <c r="D4928" t="s">
        <v>7021</v>
      </c>
      <c r="E4928" t="s">
        <v>1710</v>
      </c>
      <c r="H4928" t="str">
        <f>INDEX('Vensim Variables'!$B:$B,MATCH(EPS!$B4928,'Vensim Variables'!$A:$A,0))</f>
        <v>g pollutant</v>
      </c>
      <c r="I4928" t="str">
        <f t="shared" si="152"/>
        <v>SOx</v>
      </c>
      <c r="J4928">
        <f>INDEX(NoSettings!$C:$C,MATCH(EPS!$A4928,NoSettings!$A:$A,0))</f>
        <v>0</v>
      </c>
      <c r="K4928" s="109">
        <f>INDEX(GWP!$C$2:$C$13,MATCH(EPS!I4928,GWP!$B$2:$B$13,0))</f>
        <v>0</v>
      </c>
      <c r="L4928" s="5">
        <f t="shared" si="153"/>
        <v>0</v>
      </c>
    </row>
    <row r="4929" spans="1:12">
      <c r="A4929" t="s">
        <v>6648</v>
      </c>
      <c r="B4929" t="s">
        <v>5</v>
      </c>
      <c r="C4929" t="s">
        <v>1741</v>
      </c>
      <c r="D4929" t="s">
        <v>7021</v>
      </c>
      <c r="E4929" t="s">
        <v>1711</v>
      </c>
      <c r="H4929" t="str">
        <f>INDEX('Vensim Variables'!$B:$B,MATCH(EPS!$B4929,'Vensim Variables'!$A:$A,0))</f>
        <v>g pollutant</v>
      </c>
      <c r="I4929" t="str">
        <f t="shared" si="152"/>
        <v>BC</v>
      </c>
      <c r="J4929">
        <f>INDEX(NoSettings!$C:$C,MATCH(EPS!$A4929,NoSettings!$A:$A,0))</f>
        <v>0</v>
      </c>
      <c r="K4929" s="109">
        <f>INDEX(GWP!$C$2:$C$13,MATCH(EPS!I4929,GWP!$B$2:$B$13,0))</f>
        <v>345</v>
      </c>
      <c r="L4929" s="5">
        <f t="shared" si="153"/>
        <v>0</v>
      </c>
    </row>
    <row r="4930" spans="1:12">
      <c r="A4930" t="s">
        <v>6649</v>
      </c>
      <c r="B4930" t="s">
        <v>5</v>
      </c>
      <c r="C4930" t="s">
        <v>1741</v>
      </c>
      <c r="D4930" t="s">
        <v>7021</v>
      </c>
      <c r="E4930" t="s">
        <v>1712</v>
      </c>
      <c r="H4930" t="str">
        <f>INDEX('Vensim Variables'!$B:$B,MATCH(EPS!$B4930,'Vensim Variables'!$A:$A,0))</f>
        <v>g pollutant</v>
      </c>
      <c r="I4930" t="str">
        <f t="shared" si="152"/>
        <v>OC</v>
      </c>
      <c r="J4930">
        <f>INDEX(NoSettings!$C:$C,MATCH(EPS!$A4930,NoSettings!$A:$A,0))</f>
        <v>0</v>
      </c>
      <c r="K4930" s="109">
        <f>INDEX(GWP!$C$2:$C$13,MATCH(EPS!I4930,GWP!$B$2:$B$13,0))</f>
        <v>-46</v>
      </c>
      <c r="L4930" s="5">
        <f t="shared" si="153"/>
        <v>0</v>
      </c>
    </row>
    <row r="4931" spans="1:12">
      <c r="A4931" t="s">
        <v>6650</v>
      </c>
      <c r="B4931" t="s">
        <v>5</v>
      </c>
      <c r="C4931" t="s">
        <v>1741</v>
      </c>
      <c r="D4931" t="s">
        <v>7021</v>
      </c>
      <c r="E4931" t="s">
        <v>1713</v>
      </c>
      <c r="H4931" t="str">
        <f>INDEX('Vensim Variables'!$B:$B,MATCH(EPS!$B4931,'Vensim Variables'!$A:$A,0))</f>
        <v>g pollutant</v>
      </c>
      <c r="I4931" t="str">
        <f t="shared" ref="I4931:I4994" si="154">IF(OR(C4931="CO2",C4931="CH4",C4931="N2O",C4931="F gases",C4931="VOC",C4931="CO",C4931="NOx",C4931="PM10",C4931="PM25",C4931="SOx",C4931="BC",C4931="OC"),C4931,IF(OR(D4931="CO2",D4931="CH4",D4931="N2O",D4931="F gases",D4931="VOC",D4931="CO",D4931="NOx",D4931="PM10",D4931="PM25",D4931="SOx",D4931="BC",D4931="OC"),D4931,IF(OR(E4931="CO2",E4931="CH4",E4931="N2O",E4931="F gases",E4931="VOC",E4931="CO",E4931="NOx",E4931="PM10",E4931="PM25",E4931="SOx",E4931="BC",E4931="OC"),E4931,"NA")))</f>
        <v>CH4</v>
      </c>
      <c r="J4931">
        <f>INDEX(NoSettings!$C:$C,MATCH(EPS!$A4931,NoSettings!$A:$A,0))</f>
        <v>0</v>
      </c>
      <c r="K4931" s="109">
        <f>INDEX(GWP!$C$2:$C$13,MATCH(EPS!I4931,GWP!$B$2:$B$13,0))</f>
        <v>28</v>
      </c>
      <c r="L4931" s="5">
        <f t="shared" ref="L4931:L4994" si="155">IF(H4931="g pollutant",K4931*J4931/10^12,IF(H4931="MMTCO2e",J4931,IF(H4931="MWh",J4931,0)))</f>
        <v>0</v>
      </c>
    </row>
    <row r="4932" spans="1:12">
      <c r="A4932" t="s">
        <v>6651</v>
      </c>
      <c r="B4932" t="s">
        <v>5</v>
      </c>
      <c r="C4932" t="s">
        <v>1741</v>
      </c>
      <c r="D4932" t="s">
        <v>7021</v>
      </c>
      <c r="E4932" t="s">
        <v>1714</v>
      </c>
      <c r="H4932" t="str">
        <f>INDEX('Vensim Variables'!$B:$B,MATCH(EPS!$B4932,'Vensim Variables'!$A:$A,0))</f>
        <v>g pollutant</v>
      </c>
      <c r="I4932" t="str">
        <f t="shared" si="154"/>
        <v>N2O</v>
      </c>
      <c r="J4932">
        <f>INDEX(NoSettings!$C:$C,MATCH(EPS!$A4932,NoSettings!$A:$A,0))</f>
        <v>0</v>
      </c>
      <c r="K4932" s="109">
        <f>INDEX(GWP!$C$2:$C$13,MATCH(EPS!I4932,GWP!$B$2:$B$13,0))</f>
        <v>265</v>
      </c>
      <c r="L4932" s="5">
        <f t="shared" si="155"/>
        <v>0</v>
      </c>
    </row>
    <row r="4933" spans="1:12">
      <c r="A4933" t="s">
        <v>6652</v>
      </c>
      <c r="B4933" t="s">
        <v>5</v>
      </c>
      <c r="C4933" t="s">
        <v>1741</v>
      </c>
      <c r="D4933" t="s">
        <v>7021</v>
      </c>
      <c r="E4933" t="s">
        <v>1715</v>
      </c>
      <c r="H4933" t="str">
        <f>INDEX('Vensim Variables'!$B:$B,MATCH(EPS!$B4933,'Vensim Variables'!$A:$A,0))</f>
        <v>g pollutant</v>
      </c>
      <c r="I4933" t="str">
        <f t="shared" si="154"/>
        <v>F gases</v>
      </c>
      <c r="J4933">
        <f>INDEX(NoSettings!$C:$C,MATCH(EPS!$A4933,NoSettings!$A:$A,0))</f>
        <v>0</v>
      </c>
      <c r="K4933" s="109">
        <f>INDEX(GWP!$C$2:$C$13,MATCH(EPS!I4933,GWP!$B$2:$B$13,0))</f>
        <v>1</v>
      </c>
      <c r="L4933" s="5">
        <f t="shared" si="155"/>
        <v>0</v>
      </c>
    </row>
    <row r="4934" spans="1:12">
      <c r="A4934" t="s">
        <v>6653</v>
      </c>
      <c r="B4934" t="s">
        <v>5</v>
      </c>
      <c r="C4934" t="s">
        <v>1741</v>
      </c>
      <c r="D4934" t="s">
        <v>7022</v>
      </c>
      <c r="E4934" t="s">
        <v>1702</v>
      </c>
      <c r="H4934" t="str">
        <f>INDEX('Vensim Variables'!$B:$B,MATCH(EPS!$B4934,'Vensim Variables'!$A:$A,0))</f>
        <v>g pollutant</v>
      </c>
      <c r="I4934" t="str">
        <f t="shared" si="154"/>
        <v>CO2</v>
      </c>
      <c r="J4934">
        <f>INDEX(NoSettings!$C:$C,MATCH(EPS!$A4934,NoSettings!$A:$A,0))</f>
        <v>0</v>
      </c>
      <c r="K4934" s="109">
        <f>INDEX(GWP!$C$2:$C$13,MATCH(EPS!I4934,GWP!$B$2:$B$13,0))</f>
        <v>1</v>
      </c>
      <c r="L4934" s="5">
        <f t="shared" si="155"/>
        <v>0</v>
      </c>
    </row>
    <row r="4935" spans="1:12">
      <c r="A4935" t="s">
        <v>6654</v>
      </c>
      <c r="B4935" t="s">
        <v>5</v>
      </c>
      <c r="C4935" t="s">
        <v>1741</v>
      </c>
      <c r="D4935" t="s">
        <v>7022</v>
      </c>
      <c r="E4935" t="s">
        <v>1705</v>
      </c>
      <c r="H4935" t="str">
        <f>INDEX('Vensim Variables'!$B:$B,MATCH(EPS!$B4935,'Vensim Variables'!$A:$A,0))</f>
        <v>g pollutant</v>
      </c>
      <c r="I4935" t="str">
        <f t="shared" si="154"/>
        <v>VOC</v>
      </c>
      <c r="J4935">
        <f>INDEX(NoSettings!$C:$C,MATCH(EPS!$A4935,NoSettings!$A:$A,0))</f>
        <v>0</v>
      </c>
      <c r="K4935" s="109">
        <f>INDEX(GWP!$C$2:$C$13,MATCH(EPS!I4935,GWP!$B$2:$B$13,0))</f>
        <v>5</v>
      </c>
      <c r="L4935" s="5">
        <f t="shared" si="155"/>
        <v>0</v>
      </c>
    </row>
    <row r="4936" spans="1:12">
      <c r="A4936" t="s">
        <v>6655</v>
      </c>
      <c r="B4936" t="s">
        <v>5</v>
      </c>
      <c r="C4936" t="s">
        <v>1741</v>
      </c>
      <c r="D4936" t="s">
        <v>7022</v>
      </c>
      <c r="E4936" t="s">
        <v>1706</v>
      </c>
      <c r="H4936" t="str">
        <f>INDEX('Vensim Variables'!$B:$B,MATCH(EPS!$B4936,'Vensim Variables'!$A:$A,0))</f>
        <v>g pollutant</v>
      </c>
      <c r="I4936" t="str">
        <f t="shared" si="154"/>
        <v>CO</v>
      </c>
      <c r="J4936">
        <f>INDEX(NoSettings!$C:$C,MATCH(EPS!$A4936,NoSettings!$A:$A,0))</f>
        <v>0</v>
      </c>
      <c r="K4936" s="109">
        <f>INDEX(GWP!$C$2:$C$13,MATCH(EPS!I4936,GWP!$B$2:$B$13,0))</f>
        <v>1.8</v>
      </c>
      <c r="L4936" s="5">
        <f t="shared" si="155"/>
        <v>0</v>
      </c>
    </row>
    <row r="4937" spans="1:12">
      <c r="A4937" t="s">
        <v>6656</v>
      </c>
      <c r="B4937" t="s">
        <v>5</v>
      </c>
      <c r="C4937" t="s">
        <v>1741</v>
      </c>
      <c r="D4937" t="s">
        <v>7022</v>
      </c>
      <c r="E4937" t="s">
        <v>1707</v>
      </c>
      <c r="H4937" t="str">
        <f>INDEX('Vensim Variables'!$B:$B,MATCH(EPS!$B4937,'Vensim Variables'!$A:$A,0))</f>
        <v>g pollutant</v>
      </c>
      <c r="I4937" t="str">
        <f t="shared" si="154"/>
        <v>NOx</v>
      </c>
      <c r="J4937">
        <f>INDEX(NoSettings!$C:$C,MATCH(EPS!$A4937,NoSettings!$A:$A,0))</f>
        <v>0</v>
      </c>
      <c r="K4937" s="109">
        <f>INDEX(GWP!$C$2:$C$13,MATCH(EPS!I4937,GWP!$B$2:$B$13,0))</f>
        <v>-8.1999999999999993</v>
      </c>
      <c r="L4937" s="5">
        <f t="shared" si="155"/>
        <v>0</v>
      </c>
    </row>
    <row r="4938" spans="1:12">
      <c r="A4938" t="s">
        <v>6657</v>
      </c>
      <c r="B4938" t="s">
        <v>5</v>
      </c>
      <c r="C4938" t="s">
        <v>1741</v>
      </c>
      <c r="D4938" t="s">
        <v>7022</v>
      </c>
      <c r="E4938" t="s">
        <v>1708</v>
      </c>
      <c r="H4938" t="str">
        <f>INDEX('Vensim Variables'!$B:$B,MATCH(EPS!$B4938,'Vensim Variables'!$A:$A,0))</f>
        <v>g pollutant</v>
      </c>
      <c r="I4938" t="str">
        <f t="shared" si="154"/>
        <v>PM10</v>
      </c>
      <c r="J4938">
        <f>INDEX(NoSettings!$C:$C,MATCH(EPS!$A4938,NoSettings!$A:$A,0))</f>
        <v>0</v>
      </c>
      <c r="K4938" s="109">
        <f>INDEX(GWP!$C$2:$C$13,MATCH(EPS!I4938,GWP!$B$2:$B$13,0))</f>
        <v>0</v>
      </c>
      <c r="L4938" s="5">
        <f t="shared" si="155"/>
        <v>0</v>
      </c>
    </row>
    <row r="4939" spans="1:12">
      <c r="A4939" t="s">
        <v>6658</v>
      </c>
      <c r="B4939" t="s">
        <v>5</v>
      </c>
      <c r="C4939" t="s">
        <v>1741</v>
      </c>
      <c r="D4939" t="s">
        <v>7022</v>
      </c>
      <c r="E4939" t="s">
        <v>1709</v>
      </c>
      <c r="H4939" t="str">
        <f>INDEX('Vensim Variables'!$B:$B,MATCH(EPS!$B4939,'Vensim Variables'!$A:$A,0))</f>
        <v>g pollutant</v>
      </c>
      <c r="I4939" t="str">
        <f t="shared" si="154"/>
        <v>PM25</v>
      </c>
      <c r="J4939">
        <f>INDEX(NoSettings!$C:$C,MATCH(EPS!$A4939,NoSettings!$A:$A,0))</f>
        <v>0</v>
      </c>
      <c r="K4939" s="109">
        <f>INDEX(GWP!$C$2:$C$13,MATCH(EPS!I4939,GWP!$B$2:$B$13,0))</f>
        <v>0</v>
      </c>
      <c r="L4939" s="5">
        <f t="shared" si="155"/>
        <v>0</v>
      </c>
    </row>
    <row r="4940" spans="1:12">
      <c r="A4940" t="s">
        <v>6659</v>
      </c>
      <c r="B4940" t="s">
        <v>5</v>
      </c>
      <c r="C4940" t="s">
        <v>1741</v>
      </c>
      <c r="D4940" t="s">
        <v>7022</v>
      </c>
      <c r="E4940" t="s">
        <v>1710</v>
      </c>
      <c r="H4940" t="str">
        <f>INDEX('Vensim Variables'!$B:$B,MATCH(EPS!$B4940,'Vensim Variables'!$A:$A,0))</f>
        <v>g pollutant</v>
      </c>
      <c r="I4940" t="str">
        <f t="shared" si="154"/>
        <v>SOx</v>
      </c>
      <c r="J4940">
        <f>INDEX(NoSettings!$C:$C,MATCH(EPS!$A4940,NoSettings!$A:$A,0))</f>
        <v>0</v>
      </c>
      <c r="K4940" s="109">
        <f>INDEX(GWP!$C$2:$C$13,MATCH(EPS!I4940,GWP!$B$2:$B$13,0))</f>
        <v>0</v>
      </c>
      <c r="L4940" s="5">
        <f t="shared" si="155"/>
        <v>0</v>
      </c>
    </row>
    <row r="4941" spans="1:12">
      <c r="A4941" t="s">
        <v>6660</v>
      </c>
      <c r="B4941" t="s">
        <v>5</v>
      </c>
      <c r="C4941" t="s">
        <v>1741</v>
      </c>
      <c r="D4941" t="s">
        <v>7022</v>
      </c>
      <c r="E4941" t="s">
        <v>1711</v>
      </c>
      <c r="H4941" t="str">
        <f>INDEX('Vensim Variables'!$B:$B,MATCH(EPS!$B4941,'Vensim Variables'!$A:$A,0))</f>
        <v>g pollutant</v>
      </c>
      <c r="I4941" t="str">
        <f t="shared" si="154"/>
        <v>BC</v>
      </c>
      <c r="J4941">
        <f>INDEX(NoSettings!$C:$C,MATCH(EPS!$A4941,NoSettings!$A:$A,0))</f>
        <v>0</v>
      </c>
      <c r="K4941" s="109">
        <f>INDEX(GWP!$C$2:$C$13,MATCH(EPS!I4941,GWP!$B$2:$B$13,0))</f>
        <v>345</v>
      </c>
      <c r="L4941" s="5">
        <f t="shared" si="155"/>
        <v>0</v>
      </c>
    </row>
    <row r="4942" spans="1:12">
      <c r="A4942" t="s">
        <v>6661</v>
      </c>
      <c r="B4942" t="s">
        <v>5</v>
      </c>
      <c r="C4942" t="s">
        <v>1741</v>
      </c>
      <c r="D4942" t="s">
        <v>7022</v>
      </c>
      <c r="E4942" t="s">
        <v>1712</v>
      </c>
      <c r="H4942" t="str">
        <f>INDEX('Vensim Variables'!$B:$B,MATCH(EPS!$B4942,'Vensim Variables'!$A:$A,0))</f>
        <v>g pollutant</v>
      </c>
      <c r="I4942" t="str">
        <f t="shared" si="154"/>
        <v>OC</v>
      </c>
      <c r="J4942">
        <f>INDEX(NoSettings!$C:$C,MATCH(EPS!$A4942,NoSettings!$A:$A,0))</f>
        <v>0</v>
      </c>
      <c r="K4942" s="109">
        <f>INDEX(GWP!$C$2:$C$13,MATCH(EPS!I4942,GWP!$B$2:$B$13,0))</f>
        <v>-46</v>
      </c>
      <c r="L4942" s="5">
        <f t="shared" si="155"/>
        <v>0</v>
      </c>
    </row>
    <row r="4943" spans="1:12">
      <c r="A4943" t="s">
        <v>6662</v>
      </c>
      <c r="B4943" t="s">
        <v>5</v>
      </c>
      <c r="C4943" t="s">
        <v>1741</v>
      </c>
      <c r="D4943" t="s">
        <v>7022</v>
      </c>
      <c r="E4943" t="s">
        <v>1713</v>
      </c>
      <c r="H4943" t="str">
        <f>INDEX('Vensim Variables'!$B:$B,MATCH(EPS!$B4943,'Vensim Variables'!$A:$A,0))</f>
        <v>g pollutant</v>
      </c>
      <c r="I4943" t="str">
        <f t="shared" si="154"/>
        <v>CH4</v>
      </c>
      <c r="J4943">
        <f>INDEX(NoSettings!$C:$C,MATCH(EPS!$A4943,NoSettings!$A:$A,0))</f>
        <v>0</v>
      </c>
      <c r="K4943" s="109">
        <f>INDEX(GWP!$C$2:$C$13,MATCH(EPS!I4943,GWP!$B$2:$B$13,0))</f>
        <v>28</v>
      </c>
      <c r="L4943" s="5">
        <f t="shared" si="155"/>
        <v>0</v>
      </c>
    </row>
    <row r="4944" spans="1:12">
      <c r="A4944" t="s">
        <v>6663</v>
      </c>
      <c r="B4944" t="s">
        <v>5</v>
      </c>
      <c r="C4944" t="s">
        <v>1741</v>
      </c>
      <c r="D4944" t="s">
        <v>7022</v>
      </c>
      <c r="E4944" t="s">
        <v>1714</v>
      </c>
      <c r="H4944" t="str">
        <f>INDEX('Vensim Variables'!$B:$B,MATCH(EPS!$B4944,'Vensim Variables'!$A:$A,0))</f>
        <v>g pollutant</v>
      </c>
      <c r="I4944" t="str">
        <f t="shared" si="154"/>
        <v>N2O</v>
      </c>
      <c r="J4944">
        <f>INDEX(NoSettings!$C:$C,MATCH(EPS!$A4944,NoSettings!$A:$A,0))</f>
        <v>0</v>
      </c>
      <c r="K4944" s="109">
        <f>INDEX(GWP!$C$2:$C$13,MATCH(EPS!I4944,GWP!$B$2:$B$13,0))</f>
        <v>265</v>
      </c>
      <c r="L4944" s="5">
        <f t="shared" si="155"/>
        <v>0</v>
      </c>
    </row>
    <row r="4945" spans="1:12">
      <c r="A4945" t="s">
        <v>6664</v>
      </c>
      <c r="B4945" t="s">
        <v>5</v>
      </c>
      <c r="C4945" t="s">
        <v>1741</v>
      </c>
      <c r="D4945" t="s">
        <v>7022</v>
      </c>
      <c r="E4945" t="s">
        <v>1715</v>
      </c>
      <c r="H4945" t="str">
        <f>INDEX('Vensim Variables'!$B:$B,MATCH(EPS!$B4945,'Vensim Variables'!$A:$A,0))</f>
        <v>g pollutant</v>
      </c>
      <c r="I4945" t="str">
        <f t="shared" si="154"/>
        <v>F gases</v>
      </c>
      <c r="J4945">
        <f>INDEX(NoSettings!$C:$C,MATCH(EPS!$A4945,NoSettings!$A:$A,0))</f>
        <v>0</v>
      </c>
      <c r="K4945" s="109">
        <f>INDEX(GWP!$C$2:$C$13,MATCH(EPS!I4945,GWP!$B$2:$B$13,0))</f>
        <v>1</v>
      </c>
      <c r="L4945" s="5">
        <f t="shared" si="155"/>
        <v>0</v>
      </c>
    </row>
    <row r="4946" spans="1:12">
      <c r="A4946" t="s">
        <v>6665</v>
      </c>
      <c r="B4946" t="s">
        <v>5</v>
      </c>
      <c r="C4946" t="s">
        <v>1741</v>
      </c>
      <c r="D4946" t="s">
        <v>7023</v>
      </c>
      <c r="E4946" t="s">
        <v>1702</v>
      </c>
      <c r="H4946" t="str">
        <f>INDEX('Vensim Variables'!$B:$B,MATCH(EPS!$B4946,'Vensim Variables'!$A:$A,0))</f>
        <v>g pollutant</v>
      </c>
      <c r="I4946" t="str">
        <f t="shared" si="154"/>
        <v>CO2</v>
      </c>
      <c r="J4946">
        <f>INDEX(NoSettings!$C:$C,MATCH(EPS!$A4946,NoSettings!$A:$A,0))</f>
        <v>0</v>
      </c>
      <c r="K4946" s="109">
        <f>INDEX(GWP!$C$2:$C$13,MATCH(EPS!I4946,GWP!$B$2:$B$13,0))</f>
        <v>1</v>
      </c>
      <c r="L4946" s="5">
        <f t="shared" si="155"/>
        <v>0</v>
      </c>
    </row>
    <row r="4947" spans="1:12">
      <c r="A4947" t="s">
        <v>6666</v>
      </c>
      <c r="B4947" t="s">
        <v>5</v>
      </c>
      <c r="C4947" t="s">
        <v>1741</v>
      </c>
      <c r="D4947" t="s">
        <v>7023</v>
      </c>
      <c r="E4947" t="s">
        <v>1705</v>
      </c>
      <c r="H4947" t="str">
        <f>INDEX('Vensim Variables'!$B:$B,MATCH(EPS!$B4947,'Vensim Variables'!$A:$A,0))</f>
        <v>g pollutant</v>
      </c>
      <c r="I4947" t="str">
        <f t="shared" si="154"/>
        <v>VOC</v>
      </c>
      <c r="J4947">
        <f>INDEX(NoSettings!$C:$C,MATCH(EPS!$A4947,NoSettings!$A:$A,0))</f>
        <v>0</v>
      </c>
      <c r="K4947" s="109">
        <f>INDEX(GWP!$C$2:$C$13,MATCH(EPS!I4947,GWP!$B$2:$B$13,0))</f>
        <v>5</v>
      </c>
      <c r="L4947" s="5">
        <f t="shared" si="155"/>
        <v>0</v>
      </c>
    </row>
    <row r="4948" spans="1:12">
      <c r="A4948" t="s">
        <v>6667</v>
      </c>
      <c r="B4948" t="s">
        <v>5</v>
      </c>
      <c r="C4948" t="s">
        <v>1741</v>
      </c>
      <c r="D4948" t="s">
        <v>7023</v>
      </c>
      <c r="E4948" t="s">
        <v>1706</v>
      </c>
      <c r="H4948" t="str">
        <f>INDEX('Vensim Variables'!$B:$B,MATCH(EPS!$B4948,'Vensim Variables'!$A:$A,0))</f>
        <v>g pollutant</v>
      </c>
      <c r="I4948" t="str">
        <f t="shared" si="154"/>
        <v>CO</v>
      </c>
      <c r="J4948">
        <f>INDEX(NoSettings!$C:$C,MATCH(EPS!$A4948,NoSettings!$A:$A,0))</f>
        <v>0</v>
      </c>
      <c r="K4948" s="109">
        <f>INDEX(GWP!$C$2:$C$13,MATCH(EPS!I4948,GWP!$B$2:$B$13,0))</f>
        <v>1.8</v>
      </c>
      <c r="L4948" s="5">
        <f t="shared" si="155"/>
        <v>0</v>
      </c>
    </row>
    <row r="4949" spans="1:12">
      <c r="A4949" t="s">
        <v>6668</v>
      </c>
      <c r="B4949" t="s">
        <v>5</v>
      </c>
      <c r="C4949" t="s">
        <v>1741</v>
      </c>
      <c r="D4949" t="s">
        <v>7023</v>
      </c>
      <c r="E4949" t="s">
        <v>1707</v>
      </c>
      <c r="H4949" t="str">
        <f>INDEX('Vensim Variables'!$B:$B,MATCH(EPS!$B4949,'Vensim Variables'!$A:$A,0))</f>
        <v>g pollutant</v>
      </c>
      <c r="I4949" t="str">
        <f t="shared" si="154"/>
        <v>NOx</v>
      </c>
      <c r="J4949">
        <f>INDEX(NoSettings!$C:$C,MATCH(EPS!$A4949,NoSettings!$A:$A,0))</f>
        <v>0</v>
      </c>
      <c r="K4949" s="109">
        <f>INDEX(GWP!$C$2:$C$13,MATCH(EPS!I4949,GWP!$B$2:$B$13,0))</f>
        <v>-8.1999999999999993</v>
      </c>
      <c r="L4949" s="5">
        <f t="shared" si="155"/>
        <v>0</v>
      </c>
    </row>
    <row r="4950" spans="1:12">
      <c r="A4950" t="s">
        <v>6669</v>
      </c>
      <c r="B4950" t="s">
        <v>5</v>
      </c>
      <c r="C4950" t="s">
        <v>1741</v>
      </c>
      <c r="D4950" t="s">
        <v>7023</v>
      </c>
      <c r="E4950" t="s">
        <v>1708</v>
      </c>
      <c r="H4950" t="str">
        <f>INDEX('Vensim Variables'!$B:$B,MATCH(EPS!$B4950,'Vensim Variables'!$A:$A,0))</f>
        <v>g pollutant</v>
      </c>
      <c r="I4950" t="str">
        <f t="shared" si="154"/>
        <v>PM10</v>
      </c>
      <c r="J4950">
        <f>INDEX(NoSettings!$C:$C,MATCH(EPS!$A4950,NoSettings!$A:$A,0))</f>
        <v>0</v>
      </c>
      <c r="K4950" s="109">
        <f>INDEX(GWP!$C$2:$C$13,MATCH(EPS!I4950,GWP!$B$2:$B$13,0))</f>
        <v>0</v>
      </c>
      <c r="L4950" s="5">
        <f t="shared" si="155"/>
        <v>0</v>
      </c>
    </row>
    <row r="4951" spans="1:12">
      <c r="A4951" t="s">
        <v>6670</v>
      </c>
      <c r="B4951" t="s">
        <v>5</v>
      </c>
      <c r="C4951" t="s">
        <v>1741</v>
      </c>
      <c r="D4951" t="s">
        <v>7023</v>
      </c>
      <c r="E4951" t="s">
        <v>1709</v>
      </c>
      <c r="H4951" t="str">
        <f>INDEX('Vensim Variables'!$B:$B,MATCH(EPS!$B4951,'Vensim Variables'!$A:$A,0))</f>
        <v>g pollutant</v>
      </c>
      <c r="I4951" t="str">
        <f t="shared" si="154"/>
        <v>PM25</v>
      </c>
      <c r="J4951">
        <f>INDEX(NoSettings!$C:$C,MATCH(EPS!$A4951,NoSettings!$A:$A,0))</f>
        <v>0</v>
      </c>
      <c r="K4951" s="109">
        <f>INDEX(GWP!$C$2:$C$13,MATCH(EPS!I4951,GWP!$B$2:$B$13,0))</f>
        <v>0</v>
      </c>
      <c r="L4951" s="5">
        <f t="shared" si="155"/>
        <v>0</v>
      </c>
    </row>
    <row r="4952" spans="1:12">
      <c r="A4952" t="s">
        <v>6671</v>
      </c>
      <c r="B4952" t="s">
        <v>5</v>
      </c>
      <c r="C4952" t="s">
        <v>1741</v>
      </c>
      <c r="D4952" t="s">
        <v>7023</v>
      </c>
      <c r="E4952" t="s">
        <v>1710</v>
      </c>
      <c r="H4952" t="str">
        <f>INDEX('Vensim Variables'!$B:$B,MATCH(EPS!$B4952,'Vensim Variables'!$A:$A,0))</f>
        <v>g pollutant</v>
      </c>
      <c r="I4952" t="str">
        <f t="shared" si="154"/>
        <v>SOx</v>
      </c>
      <c r="J4952">
        <f>INDEX(NoSettings!$C:$C,MATCH(EPS!$A4952,NoSettings!$A:$A,0))</f>
        <v>0</v>
      </c>
      <c r="K4952" s="109">
        <f>INDEX(GWP!$C$2:$C$13,MATCH(EPS!I4952,GWP!$B$2:$B$13,0))</f>
        <v>0</v>
      </c>
      <c r="L4952" s="5">
        <f t="shared" si="155"/>
        <v>0</v>
      </c>
    </row>
    <row r="4953" spans="1:12">
      <c r="A4953" t="s">
        <v>6672</v>
      </c>
      <c r="B4953" t="s">
        <v>5</v>
      </c>
      <c r="C4953" t="s">
        <v>1741</v>
      </c>
      <c r="D4953" t="s">
        <v>7023</v>
      </c>
      <c r="E4953" t="s">
        <v>1711</v>
      </c>
      <c r="H4953" t="str">
        <f>INDEX('Vensim Variables'!$B:$B,MATCH(EPS!$B4953,'Vensim Variables'!$A:$A,0))</f>
        <v>g pollutant</v>
      </c>
      <c r="I4953" t="str">
        <f t="shared" si="154"/>
        <v>BC</v>
      </c>
      <c r="J4953">
        <f>INDEX(NoSettings!$C:$C,MATCH(EPS!$A4953,NoSettings!$A:$A,0))</f>
        <v>0</v>
      </c>
      <c r="K4953" s="109">
        <f>INDEX(GWP!$C$2:$C$13,MATCH(EPS!I4953,GWP!$B$2:$B$13,0))</f>
        <v>345</v>
      </c>
      <c r="L4953" s="5">
        <f t="shared" si="155"/>
        <v>0</v>
      </c>
    </row>
    <row r="4954" spans="1:12">
      <c r="A4954" t="s">
        <v>6673</v>
      </c>
      <c r="B4954" t="s">
        <v>5</v>
      </c>
      <c r="C4954" t="s">
        <v>1741</v>
      </c>
      <c r="D4954" t="s">
        <v>7023</v>
      </c>
      <c r="E4954" t="s">
        <v>1712</v>
      </c>
      <c r="H4954" t="str">
        <f>INDEX('Vensim Variables'!$B:$B,MATCH(EPS!$B4954,'Vensim Variables'!$A:$A,0))</f>
        <v>g pollutant</v>
      </c>
      <c r="I4954" t="str">
        <f t="shared" si="154"/>
        <v>OC</v>
      </c>
      <c r="J4954">
        <f>INDEX(NoSettings!$C:$C,MATCH(EPS!$A4954,NoSettings!$A:$A,0))</f>
        <v>0</v>
      </c>
      <c r="K4954" s="109">
        <f>INDEX(GWP!$C$2:$C$13,MATCH(EPS!I4954,GWP!$B$2:$B$13,0))</f>
        <v>-46</v>
      </c>
      <c r="L4954" s="5">
        <f t="shared" si="155"/>
        <v>0</v>
      </c>
    </row>
    <row r="4955" spans="1:12">
      <c r="A4955" t="s">
        <v>6674</v>
      </c>
      <c r="B4955" t="s">
        <v>5</v>
      </c>
      <c r="C4955" t="s">
        <v>1741</v>
      </c>
      <c r="D4955" t="s">
        <v>7023</v>
      </c>
      <c r="E4955" t="s">
        <v>1713</v>
      </c>
      <c r="H4955" t="str">
        <f>INDEX('Vensim Variables'!$B:$B,MATCH(EPS!$B4955,'Vensim Variables'!$A:$A,0))</f>
        <v>g pollutant</v>
      </c>
      <c r="I4955" t="str">
        <f t="shared" si="154"/>
        <v>CH4</v>
      </c>
      <c r="J4955">
        <f>INDEX(NoSettings!$C:$C,MATCH(EPS!$A4955,NoSettings!$A:$A,0))</f>
        <v>0</v>
      </c>
      <c r="K4955" s="109">
        <f>INDEX(GWP!$C$2:$C$13,MATCH(EPS!I4955,GWP!$B$2:$B$13,0))</f>
        <v>28</v>
      </c>
      <c r="L4955" s="5">
        <f t="shared" si="155"/>
        <v>0</v>
      </c>
    </row>
    <row r="4956" spans="1:12">
      <c r="A4956" t="s">
        <v>6675</v>
      </c>
      <c r="B4956" t="s">
        <v>5</v>
      </c>
      <c r="C4956" t="s">
        <v>1741</v>
      </c>
      <c r="D4956" t="s">
        <v>7023</v>
      </c>
      <c r="E4956" t="s">
        <v>1714</v>
      </c>
      <c r="H4956" t="str">
        <f>INDEX('Vensim Variables'!$B:$B,MATCH(EPS!$B4956,'Vensim Variables'!$A:$A,0))</f>
        <v>g pollutant</v>
      </c>
      <c r="I4956" t="str">
        <f t="shared" si="154"/>
        <v>N2O</v>
      </c>
      <c r="J4956">
        <f>INDEX(NoSettings!$C:$C,MATCH(EPS!$A4956,NoSettings!$A:$A,0))</f>
        <v>0</v>
      </c>
      <c r="K4956" s="109">
        <f>INDEX(GWP!$C$2:$C$13,MATCH(EPS!I4956,GWP!$B$2:$B$13,0))</f>
        <v>265</v>
      </c>
      <c r="L4956" s="5">
        <f t="shared" si="155"/>
        <v>0</v>
      </c>
    </row>
    <row r="4957" spans="1:12">
      <c r="A4957" t="s">
        <v>6676</v>
      </c>
      <c r="B4957" t="s">
        <v>5</v>
      </c>
      <c r="C4957" t="s">
        <v>1741</v>
      </c>
      <c r="D4957" t="s">
        <v>7023</v>
      </c>
      <c r="E4957" t="s">
        <v>1715</v>
      </c>
      <c r="H4957" t="str">
        <f>INDEX('Vensim Variables'!$B:$B,MATCH(EPS!$B4957,'Vensim Variables'!$A:$A,0))</f>
        <v>g pollutant</v>
      </c>
      <c r="I4957" t="str">
        <f t="shared" si="154"/>
        <v>F gases</v>
      </c>
      <c r="J4957">
        <f>INDEX(NoSettings!$C:$C,MATCH(EPS!$A4957,NoSettings!$A:$A,0))</f>
        <v>0</v>
      </c>
      <c r="K4957" s="109">
        <f>INDEX(GWP!$C$2:$C$13,MATCH(EPS!I4957,GWP!$B$2:$B$13,0))</f>
        <v>1</v>
      </c>
      <c r="L4957" s="5">
        <f t="shared" si="155"/>
        <v>0</v>
      </c>
    </row>
    <row r="4958" spans="1:12">
      <c r="A4958" t="s">
        <v>6677</v>
      </c>
      <c r="B4958" t="s">
        <v>5</v>
      </c>
      <c r="C4958" t="s">
        <v>1741</v>
      </c>
      <c r="D4958" t="s">
        <v>7024</v>
      </c>
      <c r="E4958" t="s">
        <v>1702</v>
      </c>
      <c r="H4958" t="str">
        <f>INDEX('Vensim Variables'!$B:$B,MATCH(EPS!$B4958,'Vensim Variables'!$A:$A,0))</f>
        <v>g pollutant</v>
      </c>
      <c r="I4958" t="str">
        <f t="shared" si="154"/>
        <v>CO2</v>
      </c>
      <c r="J4958">
        <f>INDEX(NoSettings!$C:$C,MATCH(EPS!$A4958,NoSettings!$A:$A,0))</f>
        <v>0</v>
      </c>
      <c r="K4958" s="109">
        <f>INDEX(GWP!$C$2:$C$13,MATCH(EPS!I4958,GWP!$B$2:$B$13,0))</f>
        <v>1</v>
      </c>
      <c r="L4958" s="5">
        <f t="shared" si="155"/>
        <v>0</v>
      </c>
    </row>
    <row r="4959" spans="1:12">
      <c r="A4959" t="s">
        <v>6678</v>
      </c>
      <c r="B4959" t="s">
        <v>5</v>
      </c>
      <c r="C4959" t="s">
        <v>1741</v>
      </c>
      <c r="D4959" t="s">
        <v>7024</v>
      </c>
      <c r="E4959" t="s">
        <v>1705</v>
      </c>
      <c r="H4959" t="str">
        <f>INDEX('Vensim Variables'!$B:$B,MATCH(EPS!$B4959,'Vensim Variables'!$A:$A,0))</f>
        <v>g pollutant</v>
      </c>
      <c r="I4959" t="str">
        <f t="shared" si="154"/>
        <v>VOC</v>
      </c>
      <c r="J4959">
        <f>INDEX(NoSettings!$C:$C,MATCH(EPS!$A4959,NoSettings!$A:$A,0))</f>
        <v>0</v>
      </c>
      <c r="K4959" s="109">
        <f>INDEX(GWP!$C$2:$C$13,MATCH(EPS!I4959,GWP!$B$2:$B$13,0))</f>
        <v>5</v>
      </c>
      <c r="L4959" s="5">
        <f t="shared" si="155"/>
        <v>0</v>
      </c>
    </row>
    <row r="4960" spans="1:12">
      <c r="A4960" t="s">
        <v>6679</v>
      </c>
      <c r="B4960" t="s">
        <v>5</v>
      </c>
      <c r="C4960" t="s">
        <v>1741</v>
      </c>
      <c r="D4960" t="s">
        <v>7024</v>
      </c>
      <c r="E4960" t="s">
        <v>1706</v>
      </c>
      <c r="H4960" t="str">
        <f>INDEX('Vensim Variables'!$B:$B,MATCH(EPS!$B4960,'Vensim Variables'!$A:$A,0))</f>
        <v>g pollutant</v>
      </c>
      <c r="I4960" t="str">
        <f t="shared" si="154"/>
        <v>CO</v>
      </c>
      <c r="J4960">
        <f>INDEX(NoSettings!$C:$C,MATCH(EPS!$A4960,NoSettings!$A:$A,0))</f>
        <v>0</v>
      </c>
      <c r="K4960" s="109">
        <f>INDEX(GWP!$C$2:$C$13,MATCH(EPS!I4960,GWP!$B$2:$B$13,0))</f>
        <v>1.8</v>
      </c>
      <c r="L4960" s="5">
        <f t="shared" si="155"/>
        <v>0</v>
      </c>
    </row>
    <row r="4961" spans="1:12">
      <c r="A4961" t="s">
        <v>6680</v>
      </c>
      <c r="B4961" t="s">
        <v>5</v>
      </c>
      <c r="C4961" t="s">
        <v>1741</v>
      </c>
      <c r="D4961" t="s">
        <v>7024</v>
      </c>
      <c r="E4961" t="s">
        <v>1707</v>
      </c>
      <c r="H4961" t="str">
        <f>INDEX('Vensim Variables'!$B:$B,MATCH(EPS!$B4961,'Vensim Variables'!$A:$A,0))</f>
        <v>g pollutant</v>
      </c>
      <c r="I4961" t="str">
        <f t="shared" si="154"/>
        <v>NOx</v>
      </c>
      <c r="J4961">
        <f>INDEX(NoSettings!$C:$C,MATCH(EPS!$A4961,NoSettings!$A:$A,0))</f>
        <v>0</v>
      </c>
      <c r="K4961" s="109">
        <f>INDEX(GWP!$C$2:$C$13,MATCH(EPS!I4961,GWP!$B$2:$B$13,0))</f>
        <v>-8.1999999999999993</v>
      </c>
      <c r="L4961" s="5">
        <f t="shared" si="155"/>
        <v>0</v>
      </c>
    </row>
    <row r="4962" spans="1:12">
      <c r="A4962" t="s">
        <v>6681</v>
      </c>
      <c r="B4962" t="s">
        <v>5</v>
      </c>
      <c r="C4962" t="s">
        <v>1741</v>
      </c>
      <c r="D4962" t="s">
        <v>7024</v>
      </c>
      <c r="E4962" t="s">
        <v>1708</v>
      </c>
      <c r="H4962" t="str">
        <f>INDEX('Vensim Variables'!$B:$B,MATCH(EPS!$B4962,'Vensim Variables'!$A:$A,0))</f>
        <v>g pollutant</v>
      </c>
      <c r="I4962" t="str">
        <f t="shared" si="154"/>
        <v>PM10</v>
      </c>
      <c r="J4962">
        <f>INDEX(NoSettings!$C:$C,MATCH(EPS!$A4962,NoSettings!$A:$A,0))</f>
        <v>0</v>
      </c>
      <c r="K4962" s="109">
        <f>INDEX(GWP!$C$2:$C$13,MATCH(EPS!I4962,GWP!$B$2:$B$13,0))</f>
        <v>0</v>
      </c>
      <c r="L4962" s="5">
        <f t="shared" si="155"/>
        <v>0</v>
      </c>
    </row>
    <row r="4963" spans="1:12">
      <c r="A4963" t="s">
        <v>6682</v>
      </c>
      <c r="B4963" t="s">
        <v>5</v>
      </c>
      <c r="C4963" t="s">
        <v>1741</v>
      </c>
      <c r="D4963" t="s">
        <v>7024</v>
      </c>
      <c r="E4963" t="s">
        <v>1709</v>
      </c>
      <c r="H4963" t="str">
        <f>INDEX('Vensim Variables'!$B:$B,MATCH(EPS!$B4963,'Vensim Variables'!$A:$A,0))</f>
        <v>g pollutant</v>
      </c>
      <c r="I4963" t="str">
        <f t="shared" si="154"/>
        <v>PM25</v>
      </c>
      <c r="J4963">
        <f>INDEX(NoSettings!$C:$C,MATCH(EPS!$A4963,NoSettings!$A:$A,0))</f>
        <v>0</v>
      </c>
      <c r="K4963" s="109">
        <f>INDEX(GWP!$C$2:$C$13,MATCH(EPS!I4963,GWP!$B$2:$B$13,0))</f>
        <v>0</v>
      </c>
      <c r="L4963" s="5">
        <f t="shared" si="155"/>
        <v>0</v>
      </c>
    </row>
    <row r="4964" spans="1:12">
      <c r="A4964" t="s">
        <v>6683</v>
      </c>
      <c r="B4964" t="s">
        <v>5</v>
      </c>
      <c r="C4964" t="s">
        <v>1741</v>
      </c>
      <c r="D4964" t="s">
        <v>7024</v>
      </c>
      <c r="E4964" t="s">
        <v>1710</v>
      </c>
      <c r="H4964" t="str">
        <f>INDEX('Vensim Variables'!$B:$B,MATCH(EPS!$B4964,'Vensim Variables'!$A:$A,0))</f>
        <v>g pollutant</v>
      </c>
      <c r="I4964" t="str">
        <f t="shared" si="154"/>
        <v>SOx</v>
      </c>
      <c r="J4964">
        <f>INDEX(NoSettings!$C:$C,MATCH(EPS!$A4964,NoSettings!$A:$A,0))</f>
        <v>0</v>
      </c>
      <c r="K4964" s="109">
        <f>INDEX(GWP!$C$2:$C$13,MATCH(EPS!I4964,GWP!$B$2:$B$13,0))</f>
        <v>0</v>
      </c>
      <c r="L4964" s="5">
        <f t="shared" si="155"/>
        <v>0</v>
      </c>
    </row>
    <row r="4965" spans="1:12">
      <c r="A4965" t="s">
        <v>6684</v>
      </c>
      <c r="B4965" t="s">
        <v>5</v>
      </c>
      <c r="C4965" t="s">
        <v>1741</v>
      </c>
      <c r="D4965" t="s">
        <v>7024</v>
      </c>
      <c r="E4965" t="s">
        <v>1711</v>
      </c>
      <c r="H4965" t="str">
        <f>INDEX('Vensim Variables'!$B:$B,MATCH(EPS!$B4965,'Vensim Variables'!$A:$A,0))</f>
        <v>g pollutant</v>
      </c>
      <c r="I4965" t="str">
        <f t="shared" si="154"/>
        <v>BC</v>
      </c>
      <c r="J4965">
        <f>INDEX(NoSettings!$C:$C,MATCH(EPS!$A4965,NoSettings!$A:$A,0))</f>
        <v>0</v>
      </c>
      <c r="K4965" s="109">
        <f>INDEX(GWP!$C$2:$C$13,MATCH(EPS!I4965,GWP!$B$2:$B$13,0))</f>
        <v>345</v>
      </c>
      <c r="L4965" s="5">
        <f t="shared" si="155"/>
        <v>0</v>
      </c>
    </row>
    <row r="4966" spans="1:12">
      <c r="A4966" t="s">
        <v>6685</v>
      </c>
      <c r="B4966" t="s">
        <v>5</v>
      </c>
      <c r="C4966" t="s">
        <v>1741</v>
      </c>
      <c r="D4966" t="s">
        <v>7024</v>
      </c>
      <c r="E4966" t="s">
        <v>1712</v>
      </c>
      <c r="H4966" t="str">
        <f>INDEX('Vensim Variables'!$B:$B,MATCH(EPS!$B4966,'Vensim Variables'!$A:$A,0))</f>
        <v>g pollutant</v>
      </c>
      <c r="I4966" t="str">
        <f t="shared" si="154"/>
        <v>OC</v>
      </c>
      <c r="J4966">
        <f>INDEX(NoSettings!$C:$C,MATCH(EPS!$A4966,NoSettings!$A:$A,0))</f>
        <v>0</v>
      </c>
      <c r="K4966" s="109">
        <f>INDEX(GWP!$C$2:$C$13,MATCH(EPS!I4966,GWP!$B$2:$B$13,0))</f>
        <v>-46</v>
      </c>
      <c r="L4966" s="5">
        <f t="shared" si="155"/>
        <v>0</v>
      </c>
    </row>
    <row r="4967" spans="1:12">
      <c r="A4967" t="s">
        <v>6686</v>
      </c>
      <c r="B4967" t="s">
        <v>5</v>
      </c>
      <c r="C4967" t="s">
        <v>1741</v>
      </c>
      <c r="D4967" t="s">
        <v>7024</v>
      </c>
      <c r="E4967" t="s">
        <v>1713</v>
      </c>
      <c r="H4967" t="str">
        <f>INDEX('Vensim Variables'!$B:$B,MATCH(EPS!$B4967,'Vensim Variables'!$A:$A,0))</f>
        <v>g pollutant</v>
      </c>
      <c r="I4967" t="str">
        <f t="shared" si="154"/>
        <v>CH4</v>
      </c>
      <c r="J4967">
        <f>INDEX(NoSettings!$C:$C,MATCH(EPS!$A4967,NoSettings!$A:$A,0))</f>
        <v>0</v>
      </c>
      <c r="K4967" s="109">
        <f>INDEX(GWP!$C$2:$C$13,MATCH(EPS!I4967,GWP!$B$2:$B$13,0))</f>
        <v>28</v>
      </c>
      <c r="L4967" s="5">
        <f t="shared" si="155"/>
        <v>0</v>
      </c>
    </row>
    <row r="4968" spans="1:12">
      <c r="A4968" t="s">
        <v>6687</v>
      </c>
      <c r="B4968" t="s">
        <v>5</v>
      </c>
      <c r="C4968" t="s">
        <v>1741</v>
      </c>
      <c r="D4968" t="s">
        <v>7024</v>
      </c>
      <c r="E4968" t="s">
        <v>1714</v>
      </c>
      <c r="H4968" t="str">
        <f>INDEX('Vensim Variables'!$B:$B,MATCH(EPS!$B4968,'Vensim Variables'!$A:$A,0))</f>
        <v>g pollutant</v>
      </c>
      <c r="I4968" t="str">
        <f t="shared" si="154"/>
        <v>N2O</v>
      </c>
      <c r="J4968">
        <f>INDEX(NoSettings!$C:$C,MATCH(EPS!$A4968,NoSettings!$A:$A,0))</f>
        <v>0</v>
      </c>
      <c r="K4968" s="109">
        <f>INDEX(GWP!$C$2:$C$13,MATCH(EPS!I4968,GWP!$B$2:$B$13,0))</f>
        <v>265</v>
      </c>
      <c r="L4968" s="5">
        <f t="shared" si="155"/>
        <v>0</v>
      </c>
    </row>
    <row r="4969" spans="1:12">
      <c r="A4969" t="s">
        <v>6688</v>
      </c>
      <c r="B4969" t="s">
        <v>5</v>
      </c>
      <c r="C4969" t="s">
        <v>1741</v>
      </c>
      <c r="D4969" t="s">
        <v>7024</v>
      </c>
      <c r="E4969" t="s">
        <v>1715</v>
      </c>
      <c r="H4969" t="str">
        <f>INDEX('Vensim Variables'!$B:$B,MATCH(EPS!$B4969,'Vensim Variables'!$A:$A,0))</f>
        <v>g pollutant</v>
      </c>
      <c r="I4969" t="str">
        <f t="shared" si="154"/>
        <v>F gases</v>
      </c>
      <c r="J4969">
        <f>INDEX(NoSettings!$C:$C,MATCH(EPS!$A4969,NoSettings!$A:$A,0))</f>
        <v>0</v>
      </c>
      <c r="K4969" s="109">
        <f>INDEX(GWP!$C$2:$C$13,MATCH(EPS!I4969,GWP!$B$2:$B$13,0))</f>
        <v>1</v>
      </c>
      <c r="L4969" s="5">
        <f t="shared" si="155"/>
        <v>0</v>
      </c>
    </row>
    <row r="4970" spans="1:12">
      <c r="A4970" t="s">
        <v>6689</v>
      </c>
      <c r="B4970" t="s">
        <v>5</v>
      </c>
      <c r="C4970" t="s">
        <v>1741</v>
      </c>
      <c r="D4970" t="s">
        <v>7025</v>
      </c>
      <c r="E4970" t="s">
        <v>1702</v>
      </c>
      <c r="H4970" t="str">
        <f>INDEX('Vensim Variables'!$B:$B,MATCH(EPS!$B4970,'Vensim Variables'!$A:$A,0))</f>
        <v>g pollutant</v>
      </c>
      <c r="I4970" t="str">
        <f t="shared" si="154"/>
        <v>CO2</v>
      </c>
      <c r="J4970">
        <f>INDEX(NoSettings!$C:$C,MATCH(EPS!$A4970,NoSettings!$A:$A,0))</f>
        <v>0</v>
      </c>
      <c r="K4970" s="109">
        <f>INDEX(GWP!$C$2:$C$13,MATCH(EPS!I4970,GWP!$B$2:$B$13,0))</f>
        <v>1</v>
      </c>
      <c r="L4970" s="5">
        <f t="shared" si="155"/>
        <v>0</v>
      </c>
    </row>
    <row r="4971" spans="1:12">
      <c r="A4971" t="s">
        <v>6690</v>
      </c>
      <c r="B4971" t="s">
        <v>5</v>
      </c>
      <c r="C4971" t="s">
        <v>1741</v>
      </c>
      <c r="D4971" t="s">
        <v>7025</v>
      </c>
      <c r="E4971" t="s">
        <v>1705</v>
      </c>
      <c r="H4971" t="str">
        <f>INDEX('Vensim Variables'!$B:$B,MATCH(EPS!$B4971,'Vensim Variables'!$A:$A,0))</f>
        <v>g pollutant</v>
      </c>
      <c r="I4971" t="str">
        <f t="shared" si="154"/>
        <v>VOC</v>
      </c>
      <c r="J4971">
        <f>INDEX(NoSettings!$C:$C,MATCH(EPS!$A4971,NoSettings!$A:$A,0))</f>
        <v>0</v>
      </c>
      <c r="K4971" s="109">
        <f>INDEX(GWP!$C$2:$C$13,MATCH(EPS!I4971,GWP!$B$2:$B$13,0))</f>
        <v>5</v>
      </c>
      <c r="L4971" s="5">
        <f t="shared" si="155"/>
        <v>0</v>
      </c>
    </row>
    <row r="4972" spans="1:12">
      <c r="A4972" t="s">
        <v>6691</v>
      </c>
      <c r="B4972" t="s">
        <v>5</v>
      </c>
      <c r="C4972" t="s">
        <v>1741</v>
      </c>
      <c r="D4972" t="s">
        <v>7025</v>
      </c>
      <c r="E4972" t="s">
        <v>1706</v>
      </c>
      <c r="H4972" t="str">
        <f>INDEX('Vensim Variables'!$B:$B,MATCH(EPS!$B4972,'Vensim Variables'!$A:$A,0))</f>
        <v>g pollutant</v>
      </c>
      <c r="I4972" t="str">
        <f t="shared" si="154"/>
        <v>CO</v>
      </c>
      <c r="J4972">
        <f>INDEX(NoSettings!$C:$C,MATCH(EPS!$A4972,NoSettings!$A:$A,0))</f>
        <v>0</v>
      </c>
      <c r="K4972" s="109">
        <f>INDEX(GWP!$C$2:$C$13,MATCH(EPS!I4972,GWP!$B$2:$B$13,0))</f>
        <v>1.8</v>
      </c>
      <c r="L4972" s="5">
        <f t="shared" si="155"/>
        <v>0</v>
      </c>
    </row>
    <row r="4973" spans="1:12">
      <c r="A4973" t="s">
        <v>6692</v>
      </c>
      <c r="B4973" t="s">
        <v>5</v>
      </c>
      <c r="C4973" t="s">
        <v>1741</v>
      </c>
      <c r="D4973" t="s">
        <v>7025</v>
      </c>
      <c r="E4973" t="s">
        <v>1707</v>
      </c>
      <c r="H4973" t="str">
        <f>INDEX('Vensim Variables'!$B:$B,MATCH(EPS!$B4973,'Vensim Variables'!$A:$A,0))</f>
        <v>g pollutant</v>
      </c>
      <c r="I4973" t="str">
        <f t="shared" si="154"/>
        <v>NOx</v>
      </c>
      <c r="J4973">
        <f>INDEX(NoSettings!$C:$C,MATCH(EPS!$A4973,NoSettings!$A:$A,0))</f>
        <v>0</v>
      </c>
      <c r="K4973" s="109">
        <f>INDEX(GWP!$C$2:$C$13,MATCH(EPS!I4973,GWP!$B$2:$B$13,0))</f>
        <v>-8.1999999999999993</v>
      </c>
      <c r="L4973" s="5">
        <f t="shared" si="155"/>
        <v>0</v>
      </c>
    </row>
    <row r="4974" spans="1:12">
      <c r="A4974" t="s">
        <v>6693</v>
      </c>
      <c r="B4974" t="s">
        <v>5</v>
      </c>
      <c r="C4974" t="s">
        <v>1741</v>
      </c>
      <c r="D4974" t="s">
        <v>7025</v>
      </c>
      <c r="E4974" t="s">
        <v>1708</v>
      </c>
      <c r="H4974" t="str">
        <f>INDEX('Vensim Variables'!$B:$B,MATCH(EPS!$B4974,'Vensim Variables'!$A:$A,0))</f>
        <v>g pollutant</v>
      </c>
      <c r="I4974" t="str">
        <f t="shared" si="154"/>
        <v>PM10</v>
      </c>
      <c r="J4974">
        <f>INDEX(NoSettings!$C:$C,MATCH(EPS!$A4974,NoSettings!$A:$A,0))</f>
        <v>0</v>
      </c>
      <c r="K4974" s="109">
        <f>INDEX(GWP!$C$2:$C$13,MATCH(EPS!I4974,GWP!$B$2:$B$13,0))</f>
        <v>0</v>
      </c>
      <c r="L4974" s="5">
        <f t="shared" si="155"/>
        <v>0</v>
      </c>
    </row>
    <row r="4975" spans="1:12">
      <c r="A4975" t="s">
        <v>6694</v>
      </c>
      <c r="B4975" t="s">
        <v>5</v>
      </c>
      <c r="C4975" t="s">
        <v>1741</v>
      </c>
      <c r="D4975" t="s">
        <v>7025</v>
      </c>
      <c r="E4975" t="s">
        <v>1709</v>
      </c>
      <c r="H4975" t="str">
        <f>INDEX('Vensim Variables'!$B:$B,MATCH(EPS!$B4975,'Vensim Variables'!$A:$A,0))</f>
        <v>g pollutant</v>
      </c>
      <c r="I4975" t="str">
        <f t="shared" si="154"/>
        <v>PM25</v>
      </c>
      <c r="J4975">
        <f>INDEX(NoSettings!$C:$C,MATCH(EPS!$A4975,NoSettings!$A:$A,0))</f>
        <v>0</v>
      </c>
      <c r="K4975" s="109">
        <f>INDEX(GWP!$C$2:$C$13,MATCH(EPS!I4975,GWP!$B$2:$B$13,0))</f>
        <v>0</v>
      </c>
      <c r="L4975" s="5">
        <f t="shared" si="155"/>
        <v>0</v>
      </c>
    </row>
    <row r="4976" spans="1:12">
      <c r="A4976" t="s">
        <v>6695</v>
      </c>
      <c r="B4976" t="s">
        <v>5</v>
      </c>
      <c r="C4976" t="s">
        <v>1741</v>
      </c>
      <c r="D4976" t="s">
        <v>7025</v>
      </c>
      <c r="E4976" t="s">
        <v>1710</v>
      </c>
      <c r="H4976" t="str">
        <f>INDEX('Vensim Variables'!$B:$B,MATCH(EPS!$B4976,'Vensim Variables'!$A:$A,0))</f>
        <v>g pollutant</v>
      </c>
      <c r="I4976" t="str">
        <f t="shared" si="154"/>
        <v>SOx</v>
      </c>
      <c r="J4976">
        <f>INDEX(NoSettings!$C:$C,MATCH(EPS!$A4976,NoSettings!$A:$A,0))</f>
        <v>0</v>
      </c>
      <c r="K4976" s="109">
        <f>INDEX(GWP!$C$2:$C$13,MATCH(EPS!I4976,GWP!$B$2:$B$13,0))</f>
        <v>0</v>
      </c>
      <c r="L4976" s="5">
        <f t="shared" si="155"/>
        <v>0</v>
      </c>
    </row>
    <row r="4977" spans="1:12">
      <c r="A4977" t="s">
        <v>6696</v>
      </c>
      <c r="B4977" t="s">
        <v>5</v>
      </c>
      <c r="C4977" t="s">
        <v>1741</v>
      </c>
      <c r="D4977" t="s">
        <v>7025</v>
      </c>
      <c r="E4977" t="s">
        <v>1711</v>
      </c>
      <c r="H4977" t="str">
        <f>INDEX('Vensim Variables'!$B:$B,MATCH(EPS!$B4977,'Vensim Variables'!$A:$A,0))</f>
        <v>g pollutant</v>
      </c>
      <c r="I4977" t="str">
        <f t="shared" si="154"/>
        <v>BC</v>
      </c>
      <c r="J4977">
        <f>INDEX(NoSettings!$C:$C,MATCH(EPS!$A4977,NoSettings!$A:$A,0))</f>
        <v>0</v>
      </c>
      <c r="K4977" s="109">
        <f>INDEX(GWP!$C$2:$C$13,MATCH(EPS!I4977,GWP!$B$2:$B$13,0))</f>
        <v>345</v>
      </c>
      <c r="L4977" s="5">
        <f t="shared" si="155"/>
        <v>0</v>
      </c>
    </row>
    <row r="4978" spans="1:12">
      <c r="A4978" t="s">
        <v>6697</v>
      </c>
      <c r="B4978" t="s">
        <v>5</v>
      </c>
      <c r="C4978" t="s">
        <v>1741</v>
      </c>
      <c r="D4978" t="s">
        <v>7025</v>
      </c>
      <c r="E4978" t="s">
        <v>1712</v>
      </c>
      <c r="H4978" t="str">
        <f>INDEX('Vensim Variables'!$B:$B,MATCH(EPS!$B4978,'Vensim Variables'!$A:$A,0))</f>
        <v>g pollutant</v>
      </c>
      <c r="I4978" t="str">
        <f t="shared" si="154"/>
        <v>OC</v>
      </c>
      <c r="J4978">
        <f>INDEX(NoSettings!$C:$C,MATCH(EPS!$A4978,NoSettings!$A:$A,0))</f>
        <v>0</v>
      </c>
      <c r="K4978" s="109">
        <f>INDEX(GWP!$C$2:$C$13,MATCH(EPS!I4978,GWP!$B$2:$B$13,0))</f>
        <v>-46</v>
      </c>
      <c r="L4978" s="5">
        <f t="shared" si="155"/>
        <v>0</v>
      </c>
    </row>
    <row r="4979" spans="1:12">
      <c r="A4979" t="s">
        <v>6698</v>
      </c>
      <c r="B4979" t="s">
        <v>5</v>
      </c>
      <c r="C4979" t="s">
        <v>1741</v>
      </c>
      <c r="D4979" t="s">
        <v>7025</v>
      </c>
      <c r="E4979" t="s">
        <v>1713</v>
      </c>
      <c r="H4979" t="str">
        <f>INDEX('Vensim Variables'!$B:$B,MATCH(EPS!$B4979,'Vensim Variables'!$A:$A,0))</f>
        <v>g pollutant</v>
      </c>
      <c r="I4979" t="str">
        <f t="shared" si="154"/>
        <v>CH4</v>
      </c>
      <c r="J4979">
        <f>INDEX(NoSettings!$C:$C,MATCH(EPS!$A4979,NoSettings!$A:$A,0))</f>
        <v>0</v>
      </c>
      <c r="K4979" s="109">
        <f>INDEX(GWP!$C$2:$C$13,MATCH(EPS!I4979,GWP!$B$2:$B$13,0))</f>
        <v>28</v>
      </c>
      <c r="L4979" s="5">
        <f t="shared" si="155"/>
        <v>0</v>
      </c>
    </row>
    <row r="4980" spans="1:12">
      <c r="A4980" t="s">
        <v>6699</v>
      </c>
      <c r="B4980" t="s">
        <v>5</v>
      </c>
      <c r="C4980" t="s">
        <v>1741</v>
      </c>
      <c r="D4980" t="s">
        <v>7025</v>
      </c>
      <c r="E4980" t="s">
        <v>1714</v>
      </c>
      <c r="H4980" t="str">
        <f>INDEX('Vensim Variables'!$B:$B,MATCH(EPS!$B4980,'Vensim Variables'!$A:$A,0))</f>
        <v>g pollutant</v>
      </c>
      <c r="I4980" t="str">
        <f t="shared" si="154"/>
        <v>N2O</v>
      </c>
      <c r="J4980">
        <f>INDEX(NoSettings!$C:$C,MATCH(EPS!$A4980,NoSettings!$A:$A,0))</f>
        <v>0</v>
      </c>
      <c r="K4980" s="109">
        <f>INDEX(GWP!$C$2:$C$13,MATCH(EPS!I4980,GWP!$B$2:$B$13,0))</f>
        <v>265</v>
      </c>
      <c r="L4980" s="5">
        <f t="shared" si="155"/>
        <v>0</v>
      </c>
    </row>
    <row r="4981" spans="1:12">
      <c r="A4981" t="s">
        <v>6700</v>
      </c>
      <c r="B4981" t="s">
        <v>5</v>
      </c>
      <c r="C4981" t="s">
        <v>1741</v>
      </c>
      <c r="D4981" t="s">
        <v>7025</v>
      </c>
      <c r="E4981" t="s">
        <v>1715</v>
      </c>
      <c r="H4981" t="str">
        <f>INDEX('Vensim Variables'!$B:$B,MATCH(EPS!$B4981,'Vensim Variables'!$A:$A,0))</f>
        <v>g pollutant</v>
      </c>
      <c r="I4981" t="str">
        <f t="shared" si="154"/>
        <v>F gases</v>
      </c>
      <c r="J4981">
        <f>INDEX(NoSettings!$C:$C,MATCH(EPS!$A4981,NoSettings!$A:$A,0))</f>
        <v>0</v>
      </c>
      <c r="K4981" s="109">
        <f>INDEX(GWP!$C$2:$C$13,MATCH(EPS!I4981,GWP!$B$2:$B$13,0))</f>
        <v>1</v>
      </c>
      <c r="L4981" s="5">
        <f t="shared" si="155"/>
        <v>0</v>
      </c>
    </row>
    <row r="4982" spans="1:12">
      <c r="A4982" t="s">
        <v>6701</v>
      </c>
      <c r="B4982" t="s">
        <v>6</v>
      </c>
      <c r="C4982" t="s">
        <v>7001</v>
      </c>
      <c r="D4982" t="s">
        <v>1702</v>
      </c>
      <c r="H4982" t="str">
        <f>INDEX('Vensim Variables'!$B:$B,MATCH(EPS!$B4982,'Vensim Variables'!$A:$A,0))</f>
        <v>g pollutant</v>
      </c>
      <c r="I4982" t="str">
        <f t="shared" si="154"/>
        <v>CO2</v>
      </c>
      <c r="J4982">
        <f>INDEX(NoSettings!$C:$C,MATCH(EPS!$A4982,NoSettings!$A:$A,0))</f>
        <v>63115200000000</v>
      </c>
      <c r="K4982" s="109">
        <f>INDEX(GWP!$C$2:$C$13,MATCH(EPS!I4982,GWP!$B$2:$B$13,0))</f>
        <v>1</v>
      </c>
      <c r="L4982" s="5">
        <f t="shared" si="155"/>
        <v>63.115200000000002</v>
      </c>
    </row>
    <row r="4983" spans="1:12">
      <c r="A4983" t="s">
        <v>6702</v>
      </c>
      <c r="B4983" t="s">
        <v>6</v>
      </c>
      <c r="C4983" t="s">
        <v>7001</v>
      </c>
      <c r="D4983" t="s">
        <v>1705</v>
      </c>
      <c r="H4983" t="str">
        <f>INDEX('Vensim Variables'!$B:$B,MATCH(EPS!$B4983,'Vensim Variables'!$A:$A,0))</f>
        <v>g pollutant</v>
      </c>
      <c r="I4983" t="str">
        <f t="shared" si="154"/>
        <v>VOC</v>
      </c>
      <c r="J4983">
        <f>INDEX(NoSettings!$C:$C,MATCH(EPS!$A4983,NoSettings!$A:$A,0))</f>
        <v>512645000000</v>
      </c>
      <c r="K4983" s="109">
        <f>INDEX(GWP!$C$2:$C$13,MATCH(EPS!I4983,GWP!$B$2:$B$13,0))</f>
        <v>5</v>
      </c>
      <c r="L4983" s="5">
        <f t="shared" si="155"/>
        <v>2.5632250000000001</v>
      </c>
    </row>
    <row r="4984" spans="1:12">
      <c r="A4984" t="s">
        <v>6703</v>
      </c>
      <c r="B4984" t="s">
        <v>6</v>
      </c>
      <c r="C4984" t="s">
        <v>7001</v>
      </c>
      <c r="D4984" t="s">
        <v>1706</v>
      </c>
      <c r="H4984" t="str">
        <f>INDEX('Vensim Variables'!$B:$B,MATCH(EPS!$B4984,'Vensim Variables'!$A:$A,0))</f>
        <v>g pollutant</v>
      </c>
      <c r="I4984" t="str">
        <f t="shared" si="154"/>
        <v>CO</v>
      </c>
      <c r="J4984">
        <f>INDEX(NoSettings!$C:$C,MATCH(EPS!$A4984,NoSettings!$A:$A,0))</f>
        <v>2154110000000</v>
      </c>
      <c r="K4984" s="109">
        <f>INDEX(GWP!$C$2:$C$13,MATCH(EPS!I4984,GWP!$B$2:$B$13,0))</f>
        <v>1.8</v>
      </c>
      <c r="L4984" s="5">
        <f t="shared" si="155"/>
        <v>3.8773979999999999</v>
      </c>
    </row>
    <row r="4985" spans="1:12">
      <c r="A4985" t="s">
        <v>6704</v>
      </c>
      <c r="B4985" t="s">
        <v>6</v>
      </c>
      <c r="C4985" t="s">
        <v>7001</v>
      </c>
      <c r="D4985" t="s">
        <v>1707</v>
      </c>
      <c r="H4985" t="str">
        <f>INDEX('Vensim Variables'!$B:$B,MATCH(EPS!$B4985,'Vensim Variables'!$A:$A,0))</f>
        <v>g pollutant</v>
      </c>
      <c r="I4985" t="str">
        <f t="shared" si="154"/>
        <v>NOx</v>
      </c>
      <c r="J4985">
        <f>INDEX(NoSettings!$C:$C,MATCH(EPS!$A4985,NoSettings!$A:$A,0))</f>
        <v>35212500000</v>
      </c>
      <c r="K4985" s="109">
        <f>INDEX(GWP!$C$2:$C$13,MATCH(EPS!I4985,GWP!$B$2:$B$13,0))</f>
        <v>-8.1999999999999993</v>
      </c>
      <c r="L4985" s="5">
        <f t="shared" si="155"/>
        <v>-0.28874250000000001</v>
      </c>
    </row>
    <row r="4986" spans="1:12">
      <c r="A4986" t="s">
        <v>6705</v>
      </c>
      <c r="B4986" t="s">
        <v>6</v>
      </c>
      <c r="C4986" t="s">
        <v>7001</v>
      </c>
      <c r="D4986" t="s">
        <v>1708</v>
      </c>
      <c r="H4986" t="str">
        <f>INDEX('Vensim Variables'!$B:$B,MATCH(EPS!$B4986,'Vensim Variables'!$A:$A,0))</f>
        <v>g pollutant</v>
      </c>
      <c r="I4986" t="str">
        <f t="shared" si="154"/>
        <v>PM10</v>
      </c>
      <c r="J4986">
        <f>INDEX(NoSettings!$C:$C,MATCH(EPS!$A4986,NoSettings!$A:$A,0))</f>
        <v>24210600000</v>
      </c>
      <c r="K4986" s="109">
        <f>INDEX(GWP!$C$2:$C$13,MATCH(EPS!I4986,GWP!$B$2:$B$13,0))</f>
        <v>0</v>
      </c>
      <c r="L4986" s="5">
        <f t="shared" si="155"/>
        <v>0</v>
      </c>
    </row>
    <row r="4987" spans="1:12">
      <c r="A4987" t="s">
        <v>6706</v>
      </c>
      <c r="B4987" t="s">
        <v>6</v>
      </c>
      <c r="C4987" t="s">
        <v>7001</v>
      </c>
      <c r="D4987" t="s">
        <v>1709</v>
      </c>
      <c r="H4987" t="str">
        <f>INDEX('Vensim Variables'!$B:$B,MATCH(EPS!$B4987,'Vensim Variables'!$A:$A,0))</f>
        <v>g pollutant</v>
      </c>
      <c r="I4987" t="str">
        <f t="shared" si="154"/>
        <v>PM25</v>
      </c>
      <c r="J4987">
        <f>INDEX(NoSettings!$C:$C,MATCH(EPS!$A4987,NoSettings!$A:$A,0))</f>
        <v>22593800000</v>
      </c>
      <c r="K4987" s="109">
        <f>INDEX(GWP!$C$2:$C$13,MATCH(EPS!I4987,GWP!$B$2:$B$13,0))</f>
        <v>0</v>
      </c>
      <c r="L4987" s="5">
        <f t="shared" si="155"/>
        <v>0</v>
      </c>
    </row>
    <row r="4988" spans="1:12">
      <c r="A4988" t="s">
        <v>6707</v>
      </c>
      <c r="B4988" t="s">
        <v>6</v>
      </c>
      <c r="C4988" t="s">
        <v>7001</v>
      </c>
      <c r="D4988" t="s">
        <v>1710</v>
      </c>
      <c r="H4988" t="str">
        <f>INDEX('Vensim Variables'!$B:$B,MATCH(EPS!$B4988,'Vensim Variables'!$A:$A,0))</f>
        <v>g pollutant</v>
      </c>
      <c r="I4988" t="str">
        <f t="shared" si="154"/>
        <v>SOx</v>
      </c>
      <c r="J4988">
        <f>INDEX(NoSettings!$C:$C,MATCH(EPS!$A4988,NoSettings!$A:$A,0))</f>
        <v>9434940000</v>
      </c>
      <c r="K4988" s="109">
        <f>INDEX(GWP!$C$2:$C$13,MATCH(EPS!I4988,GWP!$B$2:$B$13,0))</f>
        <v>0</v>
      </c>
      <c r="L4988" s="5">
        <f t="shared" si="155"/>
        <v>0</v>
      </c>
    </row>
    <row r="4989" spans="1:12">
      <c r="A4989" t="s">
        <v>6708</v>
      </c>
      <c r="B4989" t="s">
        <v>6</v>
      </c>
      <c r="C4989" t="s">
        <v>7001</v>
      </c>
      <c r="D4989" t="s">
        <v>1711</v>
      </c>
      <c r="H4989" t="str">
        <f>INDEX('Vensim Variables'!$B:$B,MATCH(EPS!$B4989,'Vensim Variables'!$A:$A,0))</f>
        <v>g pollutant</v>
      </c>
      <c r="I4989" t="str">
        <f t="shared" si="154"/>
        <v>BC</v>
      </c>
      <c r="J4989">
        <f>INDEX(NoSettings!$C:$C,MATCH(EPS!$A4989,NoSettings!$A:$A,0))</f>
        <v>10692800000</v>
      </c>
      <c r="K4989" s="109">
        <f>INDEX(GWP!$C$2:$C$13,MATCH(EPS!I4989,GWP!$B$2:$B$13,0))</f>
        <v>345</v>
      </c>
      <c r="L4989" s="5">
        <f t="shared" si="155"/>
        <v>3.6890160000000001</v>
      </c>
    </row>
    <row r="4990" spans="1:12">
      <c r="A4990" t="s">
        <v>6709</v>
      </c>
      <c r="B4990" t="s">
        <v>6</v>
      </c>
      <c r="C4990" t="s">
        <v>7001</v>
      </c>
      <c r="D4990" t="s">
        <v>1712</v>
      </c>
      <c r="H4990" t="str">
        <f>INDEX('Vensim Variables'!$B:$B,MATCH(EPS!$B4990,'Vensim Variables'!$A:$A,0))</f>
        <v>g pollutant</v>
      </c>
      <c r="I4990" t="str">
        <f t="shared" si="154"/>
        <v>OC</v>
      </c>
      <c r="J4990">
        <f>INDEX(NoSettings!$C:$C,MATCH(EPS!$A4990,NoSettings!$A:$A,0))</f>
        <v>838637000</v>
      </c>
      <c r="K4990" s="109">
        <f>INDEX(GWP!$C$2:$C$13,MATCH(EPS!I4990,GWP!$B$2:$B$13,0))</f>
        <v>-46</v>
      </c>
      <c r="L4990" s="5">
        <f t="shared" si="155"/>
        <v>-3.8577302000000001E-2</v>
      </c>
    </row>
    <row r="4991" spans="1:12">
      <c r="A4991" t="s">
        <v>6710</v>
      </c>
      <c r="B4991" t="s">
        <v>6</v>
      </c>
      <c r="C4991" t="s">
        <v>7001</v>
      </c>
      <c r="D4991" t="s">
        <v>1713</v>
      </c>
      <c r="H4991" t="str">
        <f>INDEX('Vensim Variables'!$B:$B,MATCH(EPS!$B4991,'Vensim Variables'!$A:$A,0))</f>
        <v>g pollutant</v>
      </c>
      <c r="I4991" t="str">
        <f t="shared" si="154"/>
        <v>CH4</v>
      </c>
      <c r="J4991">
        <f>INDEX(NoSettings!$C:$C,MATCH(EPS!$A4991,NoSettings!$A:$A,0))</f>
        <v>10672000000000</v>
      </c>
      <c r="K4991" s="109">
        <f>INDEX(GWP!$C$2:$C$13,MATCH(EPS!I4991,GWP!$B$2:$B$13,0))</f>
        <v>28</v>
      </c>
      <c r="L4991" s="5">
        <f t="shared" si="155"/>
        <v>298.81599999999997</v>
      </c>
    </row>
    <row r="4992" spans="1:12">
      <c r="A4992" t="s">
        <v>6711</v>
      </c>
      <c r="B4992" t="s">
        <v>6</v>
      </c>
      <c r="C4992" t="s">
        <v>7001</v>
      </c>
      <c r="D4992" t="s">
        <v>1714</v>
      </c>
      <c r="H4992" t="str">
        <f>INDEX('Vensim Variables'!$B:$B,MATCH(EPS!$B4992,'Vensim Variables'!$A:$A,0))</f>
        <v>g pollutant</v>
      </c>
      <c r="I4992" t="str">
        <f t="shared" si="154"/>
        <v>N2O</v>
      </c>
      <c r="J4992">
        <f>INDEX(NoSettings!$C:$C,MATCH(EPS!$A4992,NoSettings!$A:$A,0))</f>
        <v>1072370000000</v>
      </c>
      <c r="K4992" s="109">
        <f>INDEX(GWP!$C$2:$C$13,MATCH(EPS!I4992,GWP!$B$2:$B$13,0))</f>
        <v>265</v>
      </c>
      <c r="L4992" s="5">
        <f t="shared" si="155"/>
        <v>284.17804999999998</v>
      </c>
    </row>
    <row r="4993" spans="1:12">
      <c r="A4993" t="s">
        <v>6712</v>
      </c>
      <c r="B4993" t="s">
        <v>6</v>
      </c>
      <c r="C4993" t="s">
        <v>7001</v>
      </c>
      <c r="D4993" t="s">
        <v>1715</v>
      </c>
      <c r="H4993" t="str">
        <f>INDEX('Vensim Variables'!$B:$B,MATCH(EPS!$B4993,'Vensim Variables'!$A:$A,0))</f>
        <v>g pollutant</v>
      </c>
      <c r="I4993" t="str">
        <f t="shared" si="154"/>
        <v>F gases</v>
      </c>
      <c r="J4993">
        <f>INDEX(NoSettings!$C:$C,MATCH(EPS!$A4993,NoSettings!$A:$A,0))</f>
        <v>0</v>
      </c>
      <c r="K4993" s="109">
        <f>INDEX(GWP!$C$2:$C$13,MATCH(EPS!I4993,GWP!$B$2:$B$13,0))</f>
        <v>1</v>
      </c>
      <c r="L4993" s="5">
        <f t="shared" si="155"/>
        <v>0</v>
      </c>
    </row>
    <row r="4994" spans="1:12">
      <c r="A4994" t="s">
        <v>6713</v>
      </c>
      <c r="B4994" t="s">
        <v>6</v>
      </c>
      <c r="C4994" t="s">
        <v>7002</v>
      </c>
      <c r="D4994" t="s">
        <v>1702</v>
      </c>
      <c r="H4994" t="str">
        <f>INDEX('Vensim Variables'!$B:$B,MATCH(EPS!$B4994,'Vensim Variables'!$A:$A,0))</f>
        <v>g pollutant</v>
      </c>
      <c r="I4994" t="str">
        <f t="shared" si="154"/>
        <v>CO2</v>
      </c>
      <c r="J4994">
        <f>INDEX(NoSettings!$C:$C,MATCH(EPS!$A4994,NoSettings!$A:$A,0))</f>
        <v>27525900000000</v>
      </c>
      <c r="K4994" s="109">
        <f>INDEX(GWP!$C$2:$C$13,MATCH(EPS!I4994,GWP!$B$2:$B$13,0))</f>
        <v>1</v>
      </c>
      <c r="L4994" s="5">
        <f t="shared" si="155"/>
        <v>27.5259</v>
      </c>
    </row>
    <row r="4995" spans="1:12">
      <c r="A4995" t="s">
        <v>6714</v>
      </c>
      <c r="B4995" t="s">
        <v>6</v>
      </c>
      <c r="C4995" t="s">
        <v>7002</v>
      </c>
      <c r="D4995" t="s">
        <v>1705</v>
      </c>
      <c r="H4995" t="str">
        <f>INDEX('Vensim Variables'!$B:$B,MATCH(EPS!$B4995,'Vensim Variables'!$A:$A,0))</f>
        <v>g pollutant</v>
      </c>
      <c r="I4995" t="str">
        <f t="shared" ref="I4995:I5058" si="156">IF(OR(C4995="CO2",C4995="CH4",C4995="N2O",C4995="F gases",C4995="VOC",C4995="CO",C4995="NOx",C4995="PM10",C4995="PM25",C4995="SOx",C4995="BC",C4995="OC"),C4995,IF(OR(D4995="CO2",D4995="CH4",D4995="N2O",D4995="F gases",D4995="VOC",D4995="CO",D4995="NOx",D4995="PM10",D4995="PM25",D4995="SOx",D4995="BC",D4995="OC"),D4995,IF(OR(E4995="CO2",E4995="CH4",E4995="N2O",E4995="F gases",E4995="VOC",E4995="CO",E4995="NOx",E4995="PM10",E4995="PM25",E4995="SOx",E4995="BC",E4995="OC"),E4995,"NA")))</f>
        <v>VOC</v>
      </c>
      <c r="J4995">
        <f>INDEX(NoSettings!$C:$C,MATCH(EPS!$A4995,NoSettings!$A:$A,0))</f>
        <v>22950900000</v>
      </c>
      <c r="K4995" s="109">
        <f>INDEX(GWP!$C$2:$C$13,MATCH(EPS!I4995,GWP!$B$2:$B$13,0))</f>
        <v>5</v>
      </c>
      <c r="L4995" s="5">
        <f t="shared" ref="L4995:L5058" si="157">IF(H4995="g pollutant",K4995*J4995/10^12,IF(H4995="MMTCO2e",J4995,IF(H4995="MWh",J4995,0)))</f>
        <v>0.1147545</v>
      </c>
    </row>
    <row r="4996" spans="1:12">
      <c r="A4996" t="s">
        <v>6715</v>
      </c>
      <c r="B4996" t="s">
        <v>6</v>
      </c>
      <c r="C4996" t="s">
        <v>7002</v>
      </c>
      <c r="D4996" t="s">
        <v>1706</v>
      </c>
      <c r="H4996" t="str">
        <f>INDEX('Vensim Variables'!$B:$B,MATCH(EPS!$B4996,'Vensim Variables'!$A:$A,0))</f>
        <v>g pollutant</v>
      </c>
      <c r="I4996" t="str">
        <f t="shared" si="156"/>
        <v>CO</v>
      </c>
      <c r="J4996">
        <f>INDEX(NoSettings!$C:$C,MATCH(EPS!$A4996,NoSettings!$A:$A,0))</f>
        <v>233100000000</v>
      </c>
      <c r="K4996" s="109">
        <f>INDEX(GWP!$C$2:$C$13,MATCH(EPS!I4996,GWP!$B$2:$B$13,0))</f>
        <v>1.8</v>
      </c>
      <c r="L4996" s="5">
        <f t="shared" si="157"/>
        <v>0.41958000000000001</v>
      </c>
    </row>
    <row r="4997" spans="1:12">
      <c r="A4997" t="s">
        <v>6716</v>
      </c>
      <c r="B4997" t="s">
        <v>6</v>
      </c>
      <c r="C4997" t="s">
        <v>7002</v>
      </c>
      <c r="D4997" t="s">
        <v>1707</v>
      </c>
      <c r="H4997" t="str">
        <f>INDEX('Vensim Variables'!$B:$B,MATCH(EPS!$B4997,'Vensim Variables'!$A:$A,0))</f>
        <v>g pollutant</v>
      </c>
      <c r="I4997" t="str">
        <f t="shared" si="156"/>
        <v>NOx</v>
      </c>
      <c r="J4997">
        <f>INDEX(NoSettings!$C:$C,MATCH(EPS!$A4997,NoSettings!$A:$A,0))</f>
        <v>66610100000</v>
      </c>
      <c r="K4997" s="109">
        <f>INDEX(GWP!$C$2:$C$13,MATCH(EPS!I4997,GWP!$B$2:$B$13,0))</f>
        <v>-8.1999999999999993</v>
      </c>
      <c r="L4997" s="5">
        <f t="shared" si="157"/>
        <v>-0.54620281999999998</v>
      </c>
    </row>
    <row r="4998" spans="1:12">
      <c r="A4998" t="s">
        <v>6717</v>
      </c>
      <c r="B4998" t="s">
        <v>6</v>
      </c>
      <c r="C4998" t="s">
        <v>7002</v>
      </c>
      <c r="D4998" t="s">
        <v>1708</v>
      </c>
      <c r="H4998" t="str">
        <f>INDEX('Vensim Variables'!$B:$B,MATCH(EPS!$B4998,'Vensim Variables'!$A:$A,0))</f>
        <v>g pollutant</v>
      </c>
      <c r="I4998" t="str">
        <f t="shared" si="156"/>
        <v>PM10</v>
      </c>
      <c r="J4998">
        <f>INDEX(NoSettings!$C:$C,MATCH(EPS!$A4998,NoSettings!$A:$A,0))</f>
        <v>639410000000</v>
      </c>
      <c r="K4998" s="109">
        <f>INDEX(GWP!$C$2:$C$13,MATCH(EPS!I4998,GWP!$B$2:$B$13,0))</f>
        <v>0</v>
      </c>
      <c r="L4998" s="5">
        <f t="shared" si="157"/>
        <v>0</v>
      </c>
    </row>
    <row r="4999" spans="1:12">
      <c r="A4999" t="s">
        <v>6718</v>
      </c>
      <c r="B4999" t="s">
        <v>6</v>
      </c>
      <c r="C4999" t="s">
        <v>7002</v>
      </c>
      <c r="D4999" t="s">
        <v>1709</v>
      </c>
      <c r="H4999" t="str">
        <f>INDEX('Vensim Variables'!$B:$B,MATCH(EPS!$B4999,'Vensim Variables'!$A:$A,0))</f>
        <v>g pollutant</v>
      </c>
      <c r="I4999" t="str">
        <f t="shared" si="156"/>
        <v>PM25</v>
      </c>
      <c r="J4999">
        <f>INDEX(NoSettings!$C:$C,MATCH(EPS!$A4999,NoSettings!$A:$A,0))</f>
        <v>87560300000</v>
      </c>
      <c r="K4999" s="109">
        <f>INDEX(GWP!$C$2:$C$13,MATCH(EPS!I4999,GWP!$B$2:$B$13,0))</f>
        <v>0</v>
      </c>
      <c r="L4999" s="5">
        <f t="shared" si="157"/>
        <v>0</v>
      </c>
    </row>
    <row r="5000" spans="1:12">
      <c r="A5000" t="s">
        <v>6719</v>
      </c>
      <c r="B5000" t="s">
        <v>6</v>
      </c>
      <c r="C5000" t="s">
        <v>7002</v>
      </c>
      <c r="D5000" t="s">
        <v>1710</v>
      </c>
      <c r="H5000" t="str">
        <f>INDEX('Vensim Variables'!$B:$B,MATCH(EPS!$B5000,'Vensim Variables'!$A:$A,0))</f>
        <v>g pollutant</v>
      </c>
      <c r="I5000" t="str">
        <f t="shared" si="156"/>
        <v>SOx</v>
      </c>
      <c r="J5000">
        <f>INDEX(NoSettings!$C:$C,MATCH(EPS!$A5000,NoSettings!$A:$A,0))</f>
        <v>28574000000</v>
      </c>
      <c r="K5000" s="109">
        <f>INDEX(GWP!$C$2:$C$13,MATCH(EPS!I5000,GWP!$B$2:$B$13,0))</f>
        <v>0</v>
      </c>
      <c r="L5000" s="5">
        <f t="shared" si="157"/>
        <v>0</v>
      </c>
    </row>
    <row r="5001" spans="1:12">
      <c r="A5001" t="s">
        <v>6720</v>
      </c>
      <c r="B5001" t="s">
        <v>6</v>
      </c>
      <c r="C5001" t="s">
        <v>7002</v>
      </c>
      <c r="D5001" t="s">
        <v>1711</v>
      </c>
      <c r="H5001" t="str">
        <f>INDEX('Vensim Variables'!$B:$B,MATCH(EPS!$B5001,'Vensim Variables'!$A:$A,0))</f>
        <v>g pollutant</v>
      </c>
      <c r="I5001" t="str">
        <f t="shared" si="156"/>
        <v>BC</v>
      </c>
      <c r="J5001">
        <f>INDEX(NoSettings!$C:$C,MATCH(EPS!$A5001,NoSettings!$A:$A,0))</f>
        <v>1139340000</v>
      </c>
      <c r="K5001" s="109">
        <f>INDEX(GWP!$C$2:$C$13,MATCH(EPS!I5001,GWP!$B$2:$B$13,0))</f>
        <v>345</v>
      </c>
      <c r="L5001" s="5">
        <f t="shared" si="157"/>
        <v>0.39307229999999999</v>
      </c>
    </row>
    <row r="5002" spans="1:12">
      <c r="A5002" t="s">
        <v>6721</v>
      </c>
      <c r="B5002" t="s">
        <v>6</v>
      </c>
      <c r="C5002" t="s">
        <v>7002</v>
      </c>
      <c r="D5002" t="s">
        <v>1712</v>
      </c>
      <c r="H5002" t="str">
        <f>INDEX('Vensim Variables'!$B:$B,MATCH(EPS!$B5002,'Vensim Variables'!$A:$A,0))</f>
        <v>g pollutant</v>
      </c>
      <c r="I5002" t="str">
        <f t="shared" si="156"/>
        <v>OC</v>
      </c>
      <c r="J5002">
        <f>INDEX(NoSettings!$C:$C,MATCH(EPS!$A5002,NoSettings!$A:$A,0))</f>
        <v>1187350000</v>
      </c>
      <c r="K5002" s="109">
        <f>INDEX(GWP!$C$2:$C$13,MATCH(EPS!I5002,GWP!$B$2:$B$13,0))</f>
        <v>-46</v>
      </c>
      <c r="L5002" s="5">
        <f t="shared" si="157"/>
        <v>-5.4618100000000003E-2</v>
      </c>
    </row>
    <row r="5003" spans="1:12">
      <c r="A5003" t="s">
        <v>6722</v>
      </c>
      <c r="B5003" t="s">
        <v>6</v>
      </c>
      <c r="C5003" t="s">
        <v>7002</v>
      </c>
      <c r="D5003" t="s">
        <v>1713</v>
      </c>
      <c r="H5003" t="str">
        <f>INDEX('Vensim Variables'!$B:$B,MATCH(EPS!$B5003,'Vensim Variables'!$A:$A,0))</f>
        <v>g pollutant</v>
      </c>
      <c r="I5003" t="str">
        <f t="shared" si="156"/>
        <v>CH4</v>
      </c>
      <c r="J5003">
        <f>INDEX(NoSettings!$C:$C,MATCH(EPS!$A5003,NoSettings!$A:$A,0))</f>
        <v>2472210000000</v>
      </c>
      <c r="K5003" s="109">
        <f>INDEX(GWP!$C$2:$C$13,MATCH(EPS!I5003,GWP!$B$2:$B$13,0))</f>
        <v>28</v>
      </c>
      <c r="L5003" s="5">
        <f t="shared" si="157"/>
        <v>69.221879999999999</v>
      </c>
    </row>
    <row r="5004" spans="1:12">
      <c r="A5004" t="s">
        <v>6723</v>
      </c>
      <c r="B5004" t="s">
        <v>6</v>
      </c>
      <c r="C5004" t="s">
        <v>7002</v>
      </c>
      <c r="D5004" t="s">
        <v>1714</v>
      </c>
      <c r="H5004" t="str">
        <f>INDEX('Vensim Variables'!$B:$B,MATCH(EPS!$B5004,'Vensim Variables'!$A:$A,0))</f>
        <v>g pollutant</v>
      </c>
      <c r="I5004" t="str">
        <f t="shared" si="156"/>
        <v>N2O</v>
      </c>
      <c r="J5004">
        <f>INDEX(NoSettings!$C:$C,MATCH(EPS!$A5004,NoSettings!$A:$A,0))</f>
        <v>179328000</v>
      </c>
      <c r="K5004" s="109">
        <f>INDEX(GWP!$C$2:$C$13,MATCH(EPS!I5004,GWP!$B$2:$B$13,0))</f>
        <v>265</v>
      </c>
      <c r="L5004" s="5">
        <f t="shared" si="157"/>
        <v>4.7521920000000002E-2</v>
      </c>
    </row>
    <row r="5005" spans="1:12">
      <c r="A5005" t="s">
        <v>6724</v>
      </c>
      <c r="B5005" t="s">
        <v>6</v>
      </c>
      <c r="C5005" t="s">
        <v>7002</v>
      </c>
      <c r="D5005" t="s">
        <v>1715</v>
      </c>
      <c r="H5005" t="str">
        <f>INDEX('Vensim Variables'!$B:$B,MATCH(EPS!$B5005,'Vensim Variables'!$A:$A,0))</f>
        <v>g pollutant</v>
      </c>
      <c r="I5005" t="str">
        <f t="shared" si="156"/>
        <v>F gases</v>
      </c>
      <c r="J5005">
        <f>INDEX(NoSettings!$C:$C,MATCH(EPS!$A5005,NoSettings!$A:$A,0))</f>
        <v>0</v>
      </c>
      <c r="K5005" s="109">
        <f>INDEX(GWP!$C$2:$C$13,MATCH(EPS!I5005,GWP!$B$2:$B$13,0))</f>
        <v>1</v>
      </c>
      <c r="L5005" s="5">
        <f t="shared" si="157"/>
        <v>0</v>
      </c>
    </row>
    <row r="5006" spans="1:12">
      <c r="A5006" t="s">
        <v>6725</v>
      </c>
      <c r="B5006" t="s">
        <v>6</v>
      </c>
      <c r="C5006" t="s">
        <v>7003</v>
      </c>
      <c r="D5006" t="s">
        <v>1702</v>
      </c>
      <c r="H5006" t="str">
        <f>INDEX('Vensim Variables'!$B:$B,MATCH(EPS!$B5006,'Vensim Variables'!$A:$A,0))</f>
        <v>g pollutant</v>
      </c>
      <c r="I5006" t="str">
        <f t="shared" si="156"/>
        <v>CO2</v>
      </c>
      <c r="J5006">
        <f>INDEX(NoSettings!$C:$C,MATCH(EPS!$A5006,NoSettings!$A:$A,0))</f>
        <v>163473000000000</v>
      </c>
      <c r="K5006" s="109">
        <f>INDEX(GWP!$C$2:$C$13,MATCH(EPS!I5006,GWP!$B$2:$B$13,0))</f>
        <v>1</v>
      </c>
      <c r="L5006" s="5">
        <f t="shared" si="157"/>
        <v>163.47300000000001</v>
      </c>
    </row>
    <row r="5007" spans="1:12">
      <c r="A5007" t="s">
        <v>6726</v>
      </c>
      <c r="B5007" t="s">
        <v>6</v>
      </c>
      <c r="C5007" t="s">
        <v>7003</v>
      </c>
      <c r="D5007" t="s">
        <v>1705</v>
      </c>
      <c r="H5007" t="str">
        <f>INDEX('Vensim Variables'!$B:$B,MATCH(EPS!$B5007,'Vensim Variables'!$A:$A,0))</f>
        <v>g pollutant</v>
      </c>
      <c r="I5007" t="str">
        <f t="shared" si="156"/>
        <v>VOC</v>
      </c>
      <c r="J5007">
        <f>INDEX(NoSettings!$C:$C,MATCH(EPS!$A5007,NoSettings!$A:$A,0))</f>
        <v>3562220000000</v>
      </c>
      <c r="K5007" s="109">
        <f>INDEX(GWP!$C$2:$C$13,MATCH(EPS!I5007,GWP!$B$2:$B$13,0))</f>
        <v>5</v>
      </c>
      <c r="L5007" s="5">
        <f t="shared" si="157"/>
        <v>17.8111</v>
      </c>
    </row>
    <row r="5008" spans="1:12">
      <c r="A5008" t="s">
        <v>6727</v>
      </c>
      <c r="B5008" t="s">
        <v>6</v>
      </c>
      <c r="C5008" t="s">
        <v>7003</v>
      </c>
      <c r="D5008" t="s">
        <v>1706</v>
      </c>
      <c r="H5008" t="str">
        <f>INDEX('Vensim Variables'!$B:$B,MATCH(EPS!$B5008,'Vensim Variables'!$A:$A,0))</f>
        <v>g pollutant</v>
      </c>
      <c r="I5008" t="str">
        <f t="shared" si="156"/>
        <v>CO</v>
      </c>
      <c r="J5008">
        <f>INDEX(NoSettings!$C:$C,MATCH(EPS!$A5008,NoSettings!$A:$A,0))</f>
        <v>1206140000000</v>
      </c>
      <c r="K5008" s="109">
        <f>INDEX(GWP!$C$2:$C$13,MATCH(EPS!I5008,GWP!$B$2:$B$13,0))</f>
        <v>1.8</v>
      </c>
      <c r="L5008" s="5">
        <f t="shared" si="157"/>
        <v>2.171052</v>
      </c>
    </row>
    <row r="5009" spans="1:12">
      <c r="A5009" t="s">
        <v>6728</v>
      </c>
      <c r="B5009" t="s">
        <v>6</v>
      </c>
      <c r="C5009" t="s">
        <v>7003</v>
      </c>
      <c r="D5009" t="s">
        <v>1707</v>
      </c>
      <c r="H5009" t="str">
        <f>INDEX('Vensim Variables'!$B:$B,MATCH(EPS!$B5009,'Vensim Variables'!$A:$A,0))</f>
        <v>g pollutant</v>
      </c>
      <c r="I5009" t="str">
        <f t="shared" si="156"/>
        <v>NOx</v>
      </c>
      <c r="J5009">
        <f>INDEX(NoSettings!$C:$C,MATCH(EPS!$A5009,NoSettings!$A:$A,0))</f>
        <v>1013880000000</v>
      </c>
      <c r="K5009" s="109">
        <f>INDEX(GWP!$C$2:$C$13,MATCH(EPS!I5009,GWP!$B$2:$B$13,0))</f>
        <v>-8.1999999999999993</v>
      </c>
      <c r="L5009" s="5">
        <f t="shared" si="157"/>
        <v>-8.3138159999999992</v>
      </c>
    </row>
    <row r="5010" spans="1:12">
      <c r="A5010" t="s">
        <v>6729</v>
      </c>
      <c r="B5010" t="s">
        <v>6</v>
      </c>
      <c r="C5010" t="s">
        <v>7003</v>
      </c>
      <c r="D5010" t="s">
        <v>1708</v>
      </c>
      <c r="H5010" t="str">
        <f>INDEX('Vensim Variables'!$B:$B,MATCH(EPS!$B5010,'Vensim Variables'!$A:$A,0))</f>
        <v>g pollutant</v>
      </c>
      <c r="I5010" t="str">
        <f t="shared" si="156"/>
        <v>PM10</v>
      </c>
      <c r="J5010">
        <f>INDEX(NoSettings!$C:$C,MATCH(EPS!$A5010,NoSettings!$A:$A,0))</f>
        <v>24868900000</v>
      </c>
      <c r="K5010" s="109">
        <f>INDEX(GWP!$C$2:$C$13,MATCH(EPS!I5010,GWP!$B$2:$B$13,0))</f>
        <v>0</v>
      </c>
      <c r="L5010" s="5">
        <f t="shared" si="157"/>
        <v>0</v>
      </c>
    </row>
    <row r="5011" spans="1:12">
      <c r="A5011" t="s">
        <v>6730</v>
      </c>
      <c r="B5011" t="s">
        <v>6</v>
      </c>
      <c r="C5011" t="s">
        <v>7003</v>
      </c>
      <c r="D5011" t="s">
        <v>1709</v>
      </c>
      <c r="H5011" t="str">
        <f>INDEX('Vensim Variables'!$B:$B,MATCH(EPS!$B5011,'Vensim Variables'!$A:$A,0))</f>
        <v>g pollutant</v>
      </c>
      <c r="I5011" t="str">
        <f t="shared" si="156"/>
        <v>PM25</v>
      </c>
      <c r="J5011">
        <f>INDEX(NoSettings!$C:$C,MATCH(EPS!$A5011,NoSettings!$A:$A,0))</f>
        <v>23970900000</v>
      </c>
      <c r="K5011" s="109">
        <f>INDEX(GWP!$C$2:$C$13,MATCH(EPS!I5011,GWP!$B$2:$B$13,0))</f>
        <v>0</v>
      </c>
      <c r="L5011" s="5">
        <f t="shared" si="157"/>
        <v>0</v>
      </c>
    </row>
    <row r="5012" spans="1:12">
      <c r="A5012" t="s">
        <v>6731</v>
      </c>
      <c r="B5012" t="s">
        <v>6</v>
      </c>
      <c r="C5012" t="s">
        <v>7003</v>
      </c>
      <c r="D5012" t="s">
        <v>1710</v>
      </c>
      <c r="H5012" t="str">
        <f>INDEX('Vensim Variables'!$B:$B,MATCH(EPS!$B5012,'Vensim Variables'!$A:$A,0))</f>
        <v>g pollutant</v>
      </c>
      <c r="I5012" t="str">
        <f t="shared" si="156"/>
        <v>SOx</v>
      </c>
      <c r="J5012">
        <f>INDEX(NoSettings!$C:$C,MATCH(EPS!$A5012,NoSettings!$A:$A,0))</f>
        <v>93853600000</v>
      </c>
      <c r="K5012" s="109">
        <f>INDEX(GWP!$C$2:$C$13,MATCH(EPS!I5012,GWP!$B$2:$B$13,0))</f>
        <v>0</v>
      </c>
      <c r="L5012" s="5">
        <f t="shared" si="157"/>
        <v>0</v>
      </c>
    </row>
    <row r="5013" spans="1:12">
      <c r="A5013" t="s">
        <v>6732</v>
      </c>
      <c r="B5013" t="s">
        <v>6</v>
      </c>
      <c r="C5013" t="s">
        <v>7003</v>
      </c>
      <c r="D5013" t="s">
        <v>1711</v>
      </c>
      <c r="H5013" t="str">
        <f>INDEX('Vensim Variables'!$B:$B,MATCH(EPS!$B5013,'Vensim Variables'!$A:$A,0))</f>
        <v>g pollutant</v>
      </c>
      <c r="I5013" t="str">
        <f t="shared" si="156"/>
        <v>BC</v>
      </c>
      <c r="J5013">
        <f>INDEX(NoSettings!$C:$C,MATCH(EPS!$A5013,NoSettings!$A:$A,0))</f>
        <v>2327510000</v>
      </c>
      <c r="K5013" s="109">
        <f>INDEX(GWP!$C$2:$C$13,MATCH(EPS!I5013,GWP!$B$2:$B$13,0))</f>
        <v>345</v>
      </c>
      <c r="L5013" s="5">
        <f t="shared" si="157"/>
        <v>0.80299094999999998</v>
      </c>
    </row>
    <row r="5014" spans="1:12">
      <c r="A5014" t="s">
        <v>6733</v>
      </c>
      <c r="B5014" t="s">
        <v>6</v>
      </c>
      <c r="C5014" t="s">
        <v>7003</v>
      </c>
      <c r="D5014" t="s">
        <v>1712</v>
      </c>
      <c r="H5014" t="str">
        <f>INDEX('Vensim Variables'!$B:$B,MATCH(EPS!$B5014,'Vensim Variables'!$A:$A,0))</f>
        <v>g pollutant</v>
      </c>
      <c r="I5014" t="str">
        <f t="shared" si="156"/>
        <v>OC</v>
      </c>
      <c r="J5014">
        <f>INDEX(NoSettings!$C:$C,MATCH(EPS!$A5014,NoSettings!$A:$A,0))</f>
        <v>8249310000</v>
      </c>
      <c r="K5014" s="109">
        <f>INDEX(GWP!$C$2:$C$13,MATCH(EPS!I5014,GWP!$B$2:$B$13,0))</f>
        <v>-46</v>
      </c>
      <c r="L5014" s="5">
        <f t="shared" si="157"/>
        <v>-0.37946826</v>
      </c>
    </row>
    <row r="5015" spans="1:12">
      <c r="A5015" t="s">
        <v>6734</v>
      </c>
      <c r="B5015" t="s">
        <v>6</v>
      </c>
      <c r="C5015" t="s">
        <v>7003</v>
      </c>
      <c r="D5015" t="s">
        <v>1713</v>
      </c>
      <c r="H5015" t="str">
        <f>INDEX('Vensim Variables'!$B:$B,MATCH(EPS!$B5015,'Vensim Variables'!$A:$A,0))</f>
        <v>g pollutant</v>
      </c>
      <c r="I5015" t="str">
        <f t="shared" si="156"/>
        <v>CH4</v>
      </c>
      <c r="J5015">
        <f>INDEX(NoSettings!$C:$C,MATCH(EPS!$A5015,NoSettings!$A:$A,0))</f>
        <v>9708200000000</v>
      </c>
      <c r="K5015" s="109">
        <f>INDEX(GWP!$C$2:$C$13,MATCH(EPS!I5015,GWP!$B$2:$B$13,0))</f>
        <v>28</v>
      </c>
      <c r="L5015" s="5">
        <f t="shared" si="157"/>
        <v>271.82960000000003</v>
      </c>
    </row>
    <row r="5016" spans="1:12">
      <c r="A5016" t="s">
        <v>6735</v>
      </c>
      <c r="B5016" t="s">
        <v>6</v>
      </c>
      <c r="C5016" t="s">
        <v>7003</v>
      </c>
      <c r="D5016" t="s">
        <v>1714</v>
      </c>
      <c r="H5016" t="str">
        <f>INDEX('Vensim Variables'!$B:$B,MATCH(EPS!$B5016,'Vensim Variables'!$A:$A,0))</f>
        <v>g pollutant</v>
      </c>
      <c r="I5016" t="str">
        <f t="shared" si="156"/>
        <v>N2O</v>
      </c>
      <c r="J5016">
        <f>INDEX(NoSettings!$C:$C,MATCH(EPS!$A5016,NoSettings!$A:$A,0))</f>
        <v>240602000</v>
      </c>
      <c r="K5016" s="109">
        <f>INDEX(GWP!$C$2:$C$13,MATCH(EPS!I5016,GWP!$B$2:$B$13,0))</f>
        <v>265</v>
      </c>
      <c r="L5016" s="5">
        <f t="shared" si="157"/>
        <v>6.3759529999999995E-2</v>
      </c>
    </row>
    <row r="5017" spans="1:12">
      <c r="A5017" t="s">
        <v>6736</v>
      </c>
      <c r="B5017" t="s">
        <v>6</v>
      </c>
      <c r="C5017" t="s">
        <v>7003</v>
      </c>
      <c r="D5017" t="s">
        <v>1715</v>
      </c>
      <c r="H5017" t="str">
        <f>INDEX('Vensim Variables'!$B:$B,MATCH(EPS!$B5017,'Vensim Variables'!$A:$A,0))</f>
        <v>g pollutant</v>
      </c>
      <c r="I5017" t="str">
        <f t="shared" si="156"/>
        <v>F gases</v>
      </c>
      <c r="J5017">
        <f>INDEX(NoSettings!$C:$C,MATCH(EPS!$A5017,NoSettings!$A:$A,0))</f>
        <v>0</v>
      </c>
      <c r="K5017" s="109">
        <f>INDEX(GWP!$C$2:$C$13,MATCH(EPS!I5017,GWP!$B$2:$B$13,0))</f>
        <v>1</v>
      </c>
      <c r="L5017" s="5">
        <f t="shared" si="157"/>
        <v>0</v>
      </c>
    </row>
    <row r="5018" spans="1:12">
      <c r="A5018" t="s">
        <v>6737</v>
      </c>
      <c r="B5018" t="s">
        <v>6</v>
      </c>
      <c r="C5018" t="s">
        <v>7004</v>
      </c>
      <c r="D5018" t="s">
        <v>1702</v>
      </c>
      <c r="H5018" t="str">
        <f>INDEX('Vensim Variables'!$B:$B,MATCH(EPS!$B5018,'Vensim Variables'!$A:$A,0))</f>
        <v>g pollutant</v>
      </c>
      <c r="I5018" t="str">
        <f t="shared" si="156"/>
        <v>CO2</v>
      </c>
      <c r="J5018">
        <f>INDEX(NoSettings!$C:$C,MATCH(EPS!$A5018,NoSettings!$A:$A,0))</f>
        <v>17352700000000</v>
      </c>
      <c r="K5018" s="109">
        <f>INDEX(GWP!$C$2:$C$13,MATCH(EPS!I5018,GWP!$B$2:$B$13,0))</f>
        <v>1</v>
      </c>
      <c r="L5018" s="5">
        <f t="shared" si="157"/>
        <v>17.352699999999999</v>
      </c>
    </row>
    <row r="5019" spans="1:12">
      <c r="A5019" t="s">
        <v>6738</v>
      </c>
      <c r="B5019" t="s">
        <v>6</v>
      </c>
      <c r="C5019" t="s">
        <v>7004</v>
      </c>
      <c r="D5019" t="s">
        <v>1705</v>
      </c>
      <c r="H5019" t="str">
        <f>INDEX('Vensim Variables'!$B:$B,MATCH(EPS!$B5019,'Vensim Variables'!$A:$A,0))</f>
        <v>g pollutant</v>
      </c>
      <c r="I5019" t="str">
        <f t="shared" si="156"/>
        <v>VOC</v>
      </c>
      <c r="J5019">
        <f>INDEX(NoSettings!$C:$C,MATCH(EPS!$A5019,NoSettings!$A:$A,0))</f>
        <v>36822300000</v>
      </c>
      <c r="K5019" s="109">
        <f>INDEX(GWP!$C$2:$C$13,MATCH(EPS!I5019,GWP!$B$2:$B$13,0))</f>
        <v>5</v>
      </c>
      <c r="L5019" s="5">
        <f t="shared" si="157"/>
        <v>0.18411150000000001</v>
      </c>
    </row>
    <row r="5020" spans="1:12">
      <c r="A5020" t="s">
        <v>6739</v>
      </c>
      <c r="B5020" t="s">
        <v>6</v>
      </c>
      <c r="C5020" t="s">
        <v>7004</v>
      </c>
      <c r="D5020" t="s">
        <v>1706</v>
      </c>
      <c r="H5020" t="str">
        <f>INDEX('Vensim Variables'!$B:$B,MATCH(EPS!$B5020,'Vensim Variables'!$A:$A,0))</f>
        <v>g pollutant</v>
      </c>
      <c r="I5020" t="str">
        <f t="shared" si="156"/>
        <v>CO</v>
      </c>
      <c r="J5020">
        <f>INDEX(NoSettings!$C:$C,MATCH(EPS!$A5020,NoSettings!$A:$A,0))</f>
        <v>355825000000</v>
      </c>
      <c r="K5020" s="109">
        <f>INDEX(GWP!$C$2:$C$13,MATCH(EPS!I5020,GWP!$B$2:$B$13,0))</f>
        <v>1.8</v>
      </c>
      <c r="L5020" s="5">
        <f t="shared" si="157"/>
        <v>0.64048499999999997</v>
      </c>
    </row>
    <row r="5021" spans="1:12">
      <c r="A5021" t="s">
        <v>6740</v>
      </c>
      <c r="B5021" t="s">
        <v>6</v>
      </c>
      <c r="C5021" t="s">
        <v>7004</v>
      </c>
      <c r="D5021" t="s">
        <v>1707</v>
      </c>
      <c r="H5021" t="str">
        <f>INDEX('Vensim Variables'!$B:$B,MATCH(EPS!$B5021,'Vensim Variables'!$A:$A,0))</f>
        <v>g pollutant</v>
      </c>
      <c r="I5021" t="str">
        <f t="shared" si="156"/>
        <v>NOx</v>
      </c>
      <c r="J5021">
        <f>INDEX(NoSettings!$C:$C,MATCH(EPS!$A5021,NoSettings!$A:$A,0))</f>
        <v>48980200000</v>
      </c>
      <c r="K5021" s="109">
        <f>INDEX(GWP!$C$2:$C$13,MATCH(EPS!I5021,GWP!$B$2:$B$13,0))</f>
        <v>-8.1999999999999993</v>
      </c>
      <c r="L5021" s="5">
        <f t="shared" si="157"/>
        <v>-0.40163763999999996</v>
      </c>
    </row>
    <row r="5022" spans="1:12">
      <c r="A5022" t="s">
        <v>6741</v>
      </c>
      <c r="B5022" t="s">
        <v>6</v>
      </c>
      <c r="C5022" t="s">
        <v>7004</v>
      </c>
      <c r="D5022" t="s">
        <v>1708</v>
      </c>
      <c r="H5022" t="str">
        <f>INDEX('Vensim Variables'!$B:$B,MATCH(EPS!$B5022,'Vensim Variables'!$A:$A,0))</f>
        <v>g pollutant</v>
      </c>
      <c r="I5022" t="str">
        <f t="shared" si="156"/>
        <v>PM10</v>
      </c>
      <c r="J5022">
        <f>INDEX(NoSettings!$C:$C,MATCH(EPS!$A5022,NoSettings!$A:$A,0))</f>
        <v>4106190000</v>
      </c>
      <c r="K5022" s="109">
        <f>INDEX(GWP!$C$2:$C$13,MATCH(EPS!I5022,GWP!$B$2:$B$13,0))</f>
        <v>0</v>
      </c>
      <c r="L5022" s="5">
        <f t="shared" si="157"/>
        <v>0</v>
      </c>
    </row>
    <row r="5023" spans="1:12">
      <c r="A5023" t="s">
        <v>6742</v>
      </c>
      <c r="B5023" t="s">
        <v>6</v>
      </c>
      <c r="C5023" t="s">
        <v>7004</v>
      </c>
      <c r="D5023" t="s">
        <v>1709</v>
      </c>
      <c r="H5023" t="str">
        <f>INDEX('Vensim Variables'!$B:$B,MATCH(EPS!$B5023,'Vensim Variables'!$A:$A,0))</f>
        <v>g pollutant</v>
      </c>
      <c r="I5023" t="str">
        <f t="shared" si="156"/>
        <v>PM25</v>
      </c>
      <c r="J5023">
        <f>INDEX(NoSettings!$C:$C,MATCH(EPS!$A5023,NoSettings!$A:$A,0))</f>
        <v>3864250000</v>
      </c>
      <c r="K5023" s="109">
        <f>INDEX(GWP!$C$2:$C$13,MATCH(EPS!I5023,GWP!$B$2:$B$13,0))</f>
        <v>0</v>
      </c>
      <c r="L5023" s="5">
        <f t="shared" si="157"/>
        <v>0</v>
      </c>
    </row>
    <row r="5024" spans="1:12">
      <c r="A5024" t="s">
        <v>6743</v>
      </c>
      <c r="B5024" t="s">
        <v>6</v>
      </c>
      <c r="C5024" t="s">
        <v>7004</v>
      </c>
      <c r="D5024" t="s">
        <v>1710</v>
      </c>
      <c r="H5024" t="str">
        <f>INDEX('Vensim Variables'!$B:$B,MATCH(EPS!$B5024,'Vensim Variables'!$A:$A,0))</f>
        <v>g pollutant</v>
      </c>
      <c r="I5024" t="str">
        <f t="shared" si="156"/>
        <v>SOx</v>
      </c>
      <c r="J5024">
        <f>INDEX(NoSettings!$C:$C,MATCH(EPS!$A5024,NoSettings!$A:$A,0))</f>
        <v>1081180000</v>
      </c>
      <c r="K5024" s="109">
        <f>INDEX(GWP!$C$2:$C$13,MATCH(EPS!I5024,GWP!$B$2:$B$13,0))</f>
        <v>0</v>
      </c>
      <c r="L5024" s="5">
        <f t="shared" si="157"/>
        <v>0</v>
      </c>
    </row>
    <row r="5025" spans="1:12">
      <c r="A5025" t="s">
        <v>6744</v>
      </c>
      <c r="B5025" t="s">
        <v>6</v>
      </c>
      <c r="C5025" t="s">
        <v>7004</v>
      </c>
      <c r="D5025" t="s">
        <v>1711</v>
      </c>
      <c r="H5025" t="str">
        <f>INDEX('Vensim Variables'!$B:$B,MATCH(EPS!$B5025,'Vensim Variables'!$A:$A,0))</f>
        <v>g pollutant</v>
      </c>
      <c r="I5025" t="str">
        <f t="shared" si="156"/>
        <v>BC</v>
      </c>
      <c r="J5025">
        <f>INDEX(NoSettings!$C:$C,MATCH(EPS!$A5025,NoSettings!$A:$A,0))</f>
        <v>1762820000</v>
      </c>
      <c r="K5025" s="109">
        <f>INDEX(GWP!$C$2:$C$13,MATCH(EPS!I5025,GWP!$B$2:$B$13,0))</f>
        <v>345</v>
      </c>
      <c r="L5025" s="5">
        <f t="shared" si="157"/>
        <v>0.60817290000000002</v>
      </c>
    </row>
    <row r="5026" spans="1:12">
      <c r="A5026" t="s">
        <v>6745</v>
      </c>
      <c r="B5026" t="s">
        <v>6</v>
      </c>
      <c r="C5026" t="s">
        <v>7004</v>
      </c>
      <c r="D5026" t="s">
        <v>1712</v>
      </c>
      <c r="H5026" t="str">
        <f>INDEX('Vensim Variables'!$B:$B,MATCH(EPS!$B5026,'Vensim Variables'!$A:$A,0))</f>
        <v>g pollutant</v>
      </c>
      <c r="I5026" t="str">
        <f t="shared" si="156"/>
        <v>OC</v>
      </c>
      <c r="J5026">
        <f>INDEX(NoSettings!$C:$C,MATCH(EPS!$A5026,NoSettings!$A:$A,0))</f>
        <v>1146120000</v>
      </c>
      <c r="K5026" s="109">
        <f>INDEX(GWP!$C$2:$C$13,MATCH(EPS!I5026,GWP!$B$2:$B$13,0))</f>
        <v>-46</v>
      </c>
      <c r="L5026" s="5">
        <f t="shared" si="157"/>
        <v>-5.2721520000000001E-2</v>
      </c>
    </row>
    <row r="5027" spans="1:12">
      <c r="A5027" t="s">
        <v>6746</v>
      </c>
      <c r="B5027" t="s">
        <v>6</v>
      </c>
      <c r="C5027" t="s">
        <v>7004</v>
      </c>
      <c r="D5027" t="s">
        <v>1713</v>
      </c>
      <c r="H5027" t="str">
        <f>INDEX('Vensim Variables'!$B:$B,MATCH(EPS!$B5027,'Vensim Variables'!$A:$A,0))</f>
        <v>g pollutant</v>
      </c>
      <c r="I5027" t="str">
        <f t="shared" si="156"/>
        <v>CH4</v>
      </c>
      <c r="J5027">
        <f>INDEX(NoSettings!$C:$C,MATCH(EPS!$A5027,NoSettings!$A:$A,0))</f>
        <v>478621000</v>
      </c>
      <c r="K5027" s="109">
        <f>INDEX(GWP!$C$2:$C$13,MATCH(EPS!I5027,GWP!$B$2:$B$13,0))</f>
        <v>28</v>
      </c>
      <c r="L5027" s="5">
        <f t="shared" si="157"/>
        <v>1.3401388E-2</v>
      </c>
    </row>
    <row r="5028" spans="1:12">
      <c r="A5028" t="s">
        <v>6747</v>
      </c>
      <c r="B5028" t="s">
        <v>6</v>
      </c>
      <c r="C5028" t="s">
        <v>7004</v>
      </c>
      <c r="D5028" t="s">
        <v>1714</v>
      </c>
      <c r="H5028" t="str">
        <f>INDEX('Vensim Variables'!$B:$B,MATCH(EPS!$B5028,'Vensim Variables'!$A:$A,0))</f>
        <v>g pollutant</v>
      </c>
      <c r="I5028" t="str">
        <f t="shared" si="156"/>
        <v>N2O</v>
      </c>
      <c r="J5028">
        <f>INDEX(NoSettings!$C:$C,MATCH(EPS!$A5028,NoSettings!$A:$A,0))</f>
        <v>76543100</v>
      </c>
      <c r="K5028" s="109">
        <f>INDEX(GWP!$C$2:$C$13,MATCH(EPS!I5028,GWP!$B$2:$B$13,0))</f>
        <v>265</v>
      </c>
      <c r="L5028" s="5">
        <f t="shared" si="157"/>
        <v>2.02839215E-2</v>
      </c>
    </row>
    <row r="5029" spans="1:12">
      <c r="A5029" t="s">
        <v>6748</v>
      </c>
      <c r="B5029" t="s">
        <v>6</v>
      </c>
      <c r="C5029" t="s">
        <v>7004</v>
      </c>
      <c r="D5029" t="s">
        <v>1715</v>
      </c>
      <c r="H5029" t="str">
        <f>INDEX('Vensim Variables'!$B:$B,MATCH(EPS!$B5029,'Vensim Variables'!$A:$A,0))</f>
        <v>g pollutant</v>
      </c>
      <c r="I5029" t="str">
        <f t="shared" si="156"/>
        <v>F gases</v>
      </c>
      <c r="J5029">
        <f>INDEX(NoSettings!$C:$C,MATCH(EPS!$A5029,NoSettings!$A:$A,0))</f>
        <v>0</v>
      </c>
      <c r="K5029" s="109">
        <f>INDEX(GWP!$C$2:$C$13,MATCH(EPS!I5029,GWP!$B$2:$B$13,0))</f>
        <v>1</v>
      </c>
      <c r="L5029" s="5">
        <f t="shared" si="157"/>
        <v>0</v>
      </c>
    </row>
    <row r="5030" spans="1:12">
      <c r="A5030" t="s">
        <v>6749</v>
      </c>
      <c r="B5030" t="s">
        <v>6</v>
      </c>
      <c r="C5030" t="s">
        <v>7005</v>
      </c>
      <c r="D5030" t="s">
        <v>1702</v>
      </c>
      <c r="H5030" t="str">
        <f>INDEX('Vensim Variables'!$B:$B,MATCH(EPS!$B5030,'Vensim Variables'!$A:$A,0))</f>
        <v>g pollutant</v>
      </c>
      <c r="I5030" t="str">
        <f t="shared" si="156"/>
        <v>CO2</v>
      </c>
      <c r="J5030">
        <f>INDEX(NoSettings!$C:$C,MATCH(EPS!$A5030,NoSettings!$A:$A,0))</f>
        <v>65081300000000</v>
      </c>
      <c r="K5030" s="109">
        <f>INDEX(GWP!$C$2:$C$13,MATCH(EPS!I5030,GWP!$B$2:$B$13,0))</f>
        <v>1</v>
      </c>
      <c r="L5030" s="5">
        <f t="shared" si="157"/>
        <v>65.081299999999999</v>
      </c>
    </row>
    <row r="5031" spans="1:12">
      <c r="A5031" t="s">
        <v>6750</v>
      </c>
      <c r="B5031" t="s">
        <v>6</v>
      </c>
      <c r="C5031" t="s">
        <v>7005</v>
      </c>
      <c r="D5031" t="s">
        <v>1705</v>
      </c>
      <c r="H5031" t="str">
        <f>INDEX('Vensim Variables'!$B:$B,MATCH(EPS!$B5031,'Vensim Variables'!$A:$A,0))</f>
        <v>g pollutant</v>
      </c>
      <c r="I5031" t="str">
        <f t="shared" si="156"/>
        <v>VOC</v>
      </c>
      <c r="J5031">
        <f>INDEX(NoSettings!$C:$C,MATCH(EPS!$A5031,NoSettings!$A:$A,0))</f>
        <v>16607100000</v>
      </c>
      <c r="K5031" s="109">
        <f>INDEX(GWP!$C$2:$C$13,MATCH(EPS!I5031,GWP!$B$2:$B$13,0))</f>
        <v>5</v>
      </c>
      <c r="L5031" s="5">
        <f t="shared" si="157"/>
        <v>8.3035499999999998E-2</v>
      </c>
    </row>
    <row r="5032" spans="1:12">
      <c r="A5032" t="s">
        <v>6751</v>
      </c>
      <c r="B5032" t="s">
        <v>6</v>
      </c>
      <c r="C5032" t="s">
        <v>7005</v>
      </c>
      <c r="D5032" t="s">
        <v>1706</v>
      </c>
      <c r="H5032" t="str">
        <f>INDEX('Vensim Variables'!$B:$B,MATCH(EPS!$B5032,'Vensim Variables'!$A:$A,0))</f>
        <v>g pollutant</v>
      </c>
      <c r="I5032" t="str">
        <f t="shared" si="156"/>
        <v>CO</v>
      </c>
      <c r="J5032">
        <f>INDEX(NoSettings!$C:$C,MATCH(EPS!$A5032,NoSettings!$A:$A,0))</f>
        <v>142540000000</v>
      </c>
      <c r="K5032" s="109">
        <f>INDEX(GWP!$C$2:$C$13,MATCH(EPS!I5032,GWP!$B$2:$B$13,0))</f>
        <v>1.8</v>
      </c>
      <c r="L5032" s="5">
        <f t="shared" si="157"/>
        <v>0.25657200000000002</v>
      </c>
    </row>
    <row r="5033" spans="1:12">
      <c r="A5033" t="s">
        <v>6752</v>
      </c>
      <c r="B5033" t="s">
        <v>6</v>
      </c>
      <c r="C5033" t="s">
        <v>7005</v>
      </c>
      <c r="D5033" t="s">
        <v>1707</v>
      </c>
      <c r="H5033" t="str">
        <f>INDEX('Vensim Variables'!$B:$B,MATCH(EPS!$B5033,'Vensim Variables'!$A:$A,0))</f>
        <v>g pollutant</v>
      </c>
      <c r="I5033" t="str">
        <f t="shared" si="156"/>
        <v>NOx</v>
      </c>
      <c r="J5033">
        <f>INDEX(NoSettings!$C:$C,MATCH(EPS!$A5033,NoSettings!$A:$A,0))</f>
        <v>81453900000</v>
      </c>
      <c r="K5033" s="109">
        <f>INDEX(GWP!$C$2:$C$13,MATCH(EPS!I5033,GWP!$B$2:$B$13,0))</f>
        <v>-8.1999999999999993</v>
      </c>
      <c r="L5033" s="5">
        <f t="shared" si="157"/>
        <v>-0.66792198000000003</v>
      </c>
    </row>
    <row r="5034" spans="1:12">
      <c r="A5034" t="s">
        <v>6753</v>
      </c>
      <c r="B5034" t="s">
        <v>6</v>
      </c>
      <c r="C5034" t="s">
        <v>7005</v>
      </c>
      <c r="D5034" t="s">
        <v>1708</v>
      </c>
      <c r="H5034" t="str">
        <f>INDEX('Vensim Variables'!$B:$B,MATCH(EPS!$B5034,'Vensim Variables'!$A:$A,0))</f>
        <v>g pollutant</v>
      </c>
      <c r="I5034" t="str">
        <f t="shared" si="156"/>
        <v>PM10</v>
      </c>
      <c r="J5034">
        <f>INDEX(NoSettings!$C:$C,MATCH(EPS!$A5034,NoSettings!$A:$A,0))</f>
        <v>12299500000</v>
      </c>
      <c r="K5034" s="109">
        <f>INDEX(GWP!$C$2:$C$13,MATCH(EPS!I5034,GWP!$B$2:$B$13,0))</f>
        <v>0</v>
      </c>
      <c r="L5034" s="5">
        <f t="shared" si="157"/>
        <v>0</v>
      </c>
    </row>
    <row r="5035" spans="1:12">
      <c r="A5035" t="s">
        <v>6754</v>
      </c>
      <c r="B5035" t="s">
        <v>6</v>
      </c>
      <c r="C5035" t="s">
        <v>7005</v>
      </c>
      <c r="D5035" t="s">
        <v>1709</v>
      </c>
      <c r="H5035" t="str">
        <f>INDEX('Vensim Variables'!$B:$B,MATCH(EPS!$B5035,'Vensim Variables'!$A:$A,0))</f>
        <v>g pollutant</v>
      </c>
      <c r="I5035" t="str">
        <f t="shared" si="156"/>
        <v>PM25</v>
      </c>
      <c r="J5035">
        <f>INDEX(NoSettings!$C:$C,MATCH(EPS!$A5035,NoSettings!$A:$A,0))</f>
        <v>5313130000</v>
      </c>
      <c r="K5035" s="109">
        <f>INDEX(GWP!$C$2:$C$13,MATCH(EPS!I5035,GWP!$B$2:$B$13,0))</f>
        <v>0</v>
      </c>
      <c r="L5035" s="5">
        <f t="shared" si="157"/>
        <v>0</v>
      </c>
    </row>
    <row r="5036" spans="1:12">
      <c r="A5036" t="s">
        <v>6755</v>
      </c>
      <c r="B5036" t="s">
        <v>6</v>
      </c>
      <c r="C5036" t="s">
        <v>7005</v>
      </c>
      <c r="D5036" t="s">
        <v>1710</v>
      </c>
      <c r="H5036" t="str">
        <f>INDEX('Vensim Variables'!$B:$B,MATCH(EPS!$B5036,'Vensim Variables'!$A:$A,0))</f>
        <v>g pollutant</v>
      </c>
      <c r="I5036" t="str">
        <f t="shared" si="156"/>
        <v>SOx</v>
      </c>
      <c r="J5036">
        <f>INDEX(NoSettings!$C:$C,MATCH(EPS!$A5036,NoSettings!$A:$A,0))</f>
        <v>41826000000</v>
      </c>
      <c r="K5036" s="109">
        <f>INDEX(GWP!$C$2:$C$13,MATCH(EPS!I5036,GWP!$B$2:$B$13,0))</f>
        <v>0</v>
      </c>
      <c r="L5036" s="5">
        <f t="shared" si="157"/>
        <v>0</v>
      </c>
    </row>
    <row r="5037" spans="1:12">
      <c r="A5037" t="s">
        <v>6756</v>
      </c>
      <c r="B5037" t="s">
        <v>6</v>
      </c>
      <c r="C5037" t="s">
        <v>7005</v>
      </c>
      <c r="D5037" t="s">
        <v>1711</v>
      </c>
      <c r="H5037" t="str">
        <f>INDEX('Vensim Variables'!$B:$B,MATCH(EPS!$B5037,'Vensim Variables'!$A:$A,0))</f>
        <v>g pollutant</v>
      </c>
      <c r="I5037" t="str">
        <f t="shared" si="156"/>
        <v>BC</v>
      </c>
      <c r="J5037">
        <f>INDEX(NoSettings!$C:$C,MATCH(EPS!$A5037,NoSettings!$A:$A,0))</f>
        <v>768461000</v>
      </c>
      <c r="K5037" s="109">
        <f>INDEX(GWP!$C$2:$C$13,MATCH(EPS!I5037,GWP!$B$2:$B$13,0))</f>
        <v>345</v>
      </c>
      <c r="L5037" s="5">
        <f t="shared" si="157"/>
        <v>0.265119045</v>
      </c>
    </row>
    <row r="5038" spans="1:12">
      <c r="A5038" t="s">
        <v>6757</v>
      </c>
      <c r="B5038" t="s">
        <v>6</v>
      </c>
      <c r="C5038" t="s">
        <v>7005</v>
      </c>
      <c r="D5038" t="s">
        <v>1712</v>
      </c>
      <c r="H5038" t="str">
        <f>INDEX('Vensim Variables'!$B:$B,MATCH(EPS!$B5038,'Vensim Variables'!$A:$A,0))</f>
        <v>g pollutant</v>
      </c>
      <c r="I5038" t="str">
        <f t="shared" si="156"/>
        <v>OC</v>
      </c>
      <c r="J5038">
        <f>INDEX(NoSettings!$C:$C,MATCH(EPS!$A5038,NoSettings!$A:$A,0))</f>
        <v>1279930000</v>
      </c>
      <c r="K5038" s="109">
        <f>INDEX(GWP!$C$2:$C$13,MATCH(EPS!I5038,GWP!$B$2:$B$13,0))</f>
        <v>-46</v>
      </c>
      <c r="L5038" s="5">
        <f t="shared" si="157"/>
        <v>-5.8876779999999997E-2</v>
      </c>
    </row>
    <row r="5039" spans="1:12">
      <c r="A5039" t="s">
        <v>6758</v>
      </c>
      <c r="B5039" t="s">
        <v>6</v>
      </c>
      <c r="C5039" t="s">
        <v>7005</v>
      </c>
      <c r="D5039" t="s">
        <v>1713</v>
      </c>
      <c r="H5039" t="str">
        <f>INDEX('Vensim Variables'!$B:$B,MATCH(EPS!$B5039,'Vensim Variables'!$A:$A,0))</f>
        <v>g pollutant</v>
      </c>
      <c r="I5039" t="str">
        <f t="shared" si="156"/>
        <v>CH4</v>
      </c>
      <c r="J5039">
        <f>INDEX(NoSettings!$C:$C,MATCH(EPS!$A5039,NoSettings!$A:$A,0))</f>
        <v>2486750000</v>
      </c>
      <c r="K5039" s="109">
        <f>INDEX(GWP!$C$2:$C$13,MATCH(EPS!I5039,GWP!$B$2:$B$13,0))</f>
        <v>28</v>
      </c>
      <c r="L5039" s="5">
        <f t="shared" si="157"/>
        <v>6.9628999999999996E-2</v>
      </c>
    </row>
    <row r="5040" spans="1:12">
      <c r="A5040" t="s">
        <v>6759</v>
      </c>
      <c r="B5040" t="s">
        <v>6</v>
      </c>
      <c r="C5040" t="s">
        <v>7005</v>
      </c>
      <c r="D5040" t="s">
        <v>1714</v>
      </c>
      <c r="H5040" t="str">
        <f>INDEX('Vensim Variables'!$B:$B,MATCH(EPS!$B5040,'Vensim Variables'!$A:$A,0))</f>
        <v>g pollutant</v>
      </c>
      <c r="I5040" t="str">
        <f t="shared" si="156"/>
        <v>N2O</v>
      </c>
      <c r="J5040">
        <f>INDEX(NoSettings!$C:$C,MATCH(EPS!$A5040,NoSettings!$A:$A,0))</f>
        <v>330115000</v>
      </c>
      <c r="K5040" s="109">
        <f>INDEX(GWP!$C$2:$C$13,MATCH(EPS!I5040,GWP!$B$2:$B$13,0))</f>
        <v>265</v>
      </c>
      <c r="L5040" s="5">
        <f t="shared" si="157"/>
        <v>8.7480475000000002E-2</v>
      </c>
    </row>
    <row r="5041" spans="1:12">
      <c r="A5041" t="s">
        <v>6760</v>
      </c>
      <c r="B5041" t="s">
        <v>6</v>
      </c>
      <c r="C5041" t="s">
        <v>7005</v>
      </c>
      <c r="D5041" t="s">
        <v>1715</v>
      </c>
      <c r="H5041" t="str">
        <f>INDEX('Vensim Variables'!$B:$B,MATCH(EPS!$B5041,'Vensim Variables'!$A:$A,0))</f>
        <v>g pollutant</v>
      </c>
      <c r="I5041" t="str">
        <f t="shared" si="156"/>
        <v>F gases</v>
      </c>
      <c r="J5041">
        <f>INDEX(NoSettings!$C:$C,MATCH(EPS!$A5041,NoSettings!$A:$A,0))</f>
        <v>0</v>
      </c>
      <c r="K5041" s="109">
        <f>INDEX(GWP!$C$2:$C$13,MATCH(EPS!I5041,GWP!$B$2:$B$13,0))</f>
        <v>1</v>
      </c>
      <c r="L5041" s="5">
        <f t="shared" si="157"/>
        <v>0</v>
      </c>
    </row>
    <row r="5042" spans="1:12">
      <c r="A5042" t="s">
        <v>6761</v>
      </c>
      <c r="B5042" t="s">
        <v>6</v>
      </c>
      <c r="C5042" t="s">
        <v>7006</v>
      </c>
      <c r="D5042" t="s">
        <v>1702</v>
      </c>
      <c r="H5042" t="str">
        <f>INDEX('Vensim Variables'!$B:$B,MATCH(EPS!$B5042,'Vensim Variables'!$A:$A,0))</f>
        <v>g pollutant</v>
      </c>
      <c r="I5042" t="str">
        <f t="shared" si="156"/>
        <v>CO2</v>
      </c>
      <c r="J5042">
        <f>INDEX(NoSettings!$C:$C,MATCH(EPS!$A5042,NoSettings!$A:$A,0))</f>
        <v>7991870000000</v>
      </c>
      <c r="K5042" s="109">
        <f>INDEX(GWP!$C$2:$C$13,MATCH(EPS!I5042,GWP!$B$2:$B$13,0))</f>
        <v>1</v>
      </c>
      <c r="L5042" s="5">
        <f t="shared" si="157"/>
        <v>7.9918699999999996</v>
      </c>
    </row>
    <row r="5043" spans="1:12">
      <c r="A5043" t="s">
        <v>6762</v>
      </c>
      <c r="B5043" t="s">
        <v>6</v>
      </c>
      <c r="C5043" t="s">
        <v>7006</v>
      </c>
      <c r="D5043" t="s">
        <v>1705</v>
      </c>
      <c r="H5043" t="str">
        <f>INDEX('Vensim Variables'!$B:$B,MATCH(EPS!$B5043,'Vensim Variables'!$A:$A,0))</f>
        <v>g pollutant</v>
      </c>
      <c r="I5043" t="str">
        <f t="shared" si="156"/>
        <v>VOC</v>
      </c>
      <c r="J5043">
        <f>INDEX(NoSettings!$C:$C,MATCH(EPS!$A5043,NoSettings!$A:$A,0))</f>
        <v>2450920000</v>
      </c>
      <c r="K5043" s="109">
        <f>INDEX(GWP!$C$2:$C$13,MATCH(EPS!I5043,GWP!$B$2:$B$13,0))</f>
        <v>5</v>
      </c>
      <c r="L5043" s="5">
        <f t="shared" si="157"/>
        <v>1.2254599999999999E-2</v>
      </c>
    </row>
    <row r="5044" spans="1:12">
      <c r="A5044" t="s">
        <v>6763</v>
      </c>
      <c r="B5044" t="s">
        <v>6</v>
      </c>
      <c r="C5044" t="s">
        <v>7006</v>
      </c>
      <c r="D5044" t="s">
        <v>1706</v>
      </c>
      <c r="H5044" t="str">
        <f>INDEX('Vensim Variables'!$B:$B,MATCH(EPS!$B5044,'Vensim Variables'!$A:$A,0))</f>
        <v>g pollutant</v>
      </c>
      <c r="I5044" t="str">
        <f t="shared" si="156"/>
        <v>CO</v>
      </c>
      <c r="J5044">
        <f>INDEX(NoSettings!$C:$C,MATCH(EPS!$A5044,NoSettings!$A:$A,0))</f>
        <v>21144000000</v>
      </c>
      <c r="K5044" s="109">
        <f>INDEX(GWP!$C$2:$C$13,MATCH(EPS!I5044,GWP!$B$2:$B$13,0))</f>
        <v>1.8</v>
      </c>
      <c r="L5044" s="5">
        <f t="shared" si="157"/>
        <v>3.8059200000000001E-2</v>
      </c>
    </row>
    <row r="5045" spans="1:12">
      <c r="A5045" t="s">
        <v>6764</v>
      </c>
      <c r="B5045" t="s">
        <v>6</v>
      </c>
      <c r="C5045" t="s">
        <v>7006</v>
      </c>
      <c r="D5045" t="s">
        <v>1707</v>
      </c>
      <c r="H5045" t="str">
        <f>INDEX('Vensim Variables'!$B:$B,MATCH(EPS!$B5045,'Vensim Variables'!$A:$A,0))</f>
        <v>g pollutant</v>
      </c>
      <c r="I5045" t="str">
        <f t="shared" si="156"/>
        <v>NOx</v>
      </c>
      <c r="J5045">
        <f>INDEX(NoSettings!$C:$C,MATCH(EPS!$A5045,NoSettings!$A:$A,0))</f>
        <v>9610400000</v>
      </c>
      <c r="K5045" s="109">
        <f>INDEX(GWP!$C$2:$C$13,MATCH(EPS!I5045,GWP!$B$2:$B$13,0))</f>
        <v>-8.1999999999999993</v>
      </c>
      <c r="L5045" s="5">
        <f t="shared" si="157"/>
        <v>-7.8805280000000005E-2</v>
      </c>
    </row>
    <row r="5046" spans="1:12">
      <c r="A5046" t="s">
        <v>6765</v>
      </c>
      <c r="B5046" t="s">
        <v>6</v>
      </c>
      <c r="C5046" t="s">
        <v>7006</v>
      </c>
      <c r="D5046" t="s">
        <v>1708</v>
      </c>
      <c r="H5046" t="str">
        <f>INDEX('Vensim Variables'!$B:$B,MATCH(EPS!$B5046,'Vensim Variables'!$A:$A,0))</f>
        <v>g pollutant</v>
      </c>
      <c r="I5046" t="str">
        <f t="shared" si="156"/>
        <v>PM10</v>
      </c>
      <c r="J5046">
        <f>INDEX(NoSettings!$C:$C,MATCH(EPS!$A5046,NoSettings!$A:$A,0))</f>
        <v>988936000</v>
      </c>
      <c r="K5046" s="109">
        <f>INDEX(GWP!$C$2:$C$13,MATCH(EPS!I5046,GWP!$B$2:$B$13,0))</f>
        <v>0</v>
      </c>
      <c r="L5046" s="5">
        <f t="shared" si="157"/>
        <v>0</v>
      </c>
    </row>
    <row r="5047" spans="1:12">
      <c r="A5047" t="s">
        <v>6766</v>
      </c>
      <c r="B5047" t="s">
        <v>6</v>
      </c>
      <c r="C5047" t="s">
        <v>7006</v>
      </c>
      <c r="D5047" t="s">
        <v>1709</v>
      </c>
      <c r="H5047" t="str">
        <f>INDEX('Vensim Variables'!$B:$B,MATCH(EPS!$B5047,'Vensim Variables'!$A:$A,0))</f>
        <v>g pollutant</v>
      </c>
      <c r="I5047" t="str">
        <f t="shared" si="156"/>
        <v>PM25</v>
      </c>
      <c r="J5047">
        <f>INDEX(NoSettings!$C:$C,MATCH(EPS!$A5047,NoSettings!$A:$A,0))</f>
        <v>562418000</v>
      </c>
      <c r="K5047" s="109">
        <f>INDEX(GWP!$C$2:$C$13,MATCH(EPS!I5047,GWP!$B$2:$B$13,0))</f>
        <v>0</v>
      </c>
      <c r="L5047" s="5">
        <f t="shared" si="157"/>
        <v>0</v>
      </c>
    </row>
    <row r="5048" spans="1:12">
      <c r="A5048" t="s">
        <v>6767</v>
      </c>
      <c r="B5048" t="s">
        <v>6</v>
      </c>
      <c r="C5048" t="s">
        <v>7006</v>
      </c>
      <c r="D5048" t="s">
        <v>1710</v>
      </c>
      <c r="H5048" t="str">
        <f>INDEX('Vensim Variables'!$B:$B,MATCH(EPS!$B5048,'Vensim Variables'!$A:$A,0))</f>
        <v>g pollutant</v>
      </c>
      <c r="I5048" t="str">
        <f t="shared" si="156"/>
        <v>SOx</v>
      </c>
      <c r="J5048">
        <f>INDEX(NoSettings!$C:$C,MATCH(EPS!$A5048,NoSettings!$A:$A,0))</f>
        <v>2621640000</v>
      </c>
      <c r="K5048" s="109">
        <f>INDEX(GWP!$C$2:$C$13,MATCH(EPS!I5048,GWP!$B$2:$B$13,0))</f>
        <v>0</v>
      </c>
      <c r="L5048" s="5">
        <f t="shared" si="157"/>
        <v>0</v>
      </c>
    </row>
    <row r="5049" spans="1:12">
      <c r="A5049" t="s">
        <v>6768</v>
      </c>
      <c r="B5049" t="s">
        <v>6</v>
      </c>
      <c r="C5049" t="s">
        <v>7006</v>
      </c>
      <c r="D5049" t="s">
        <v>1711</v>
      </c>
      <c r="H5049" t="str">
        <f>INDEX('Vensim Variables'!$B:$B,MATCH(EPS!$B5049,'Vensim Variables'!$A:$A,0))</f>
        <v>g pollutant</v>
      </c>
      <c r="I5049" t="str">
        <f t="shared" si="156"/>
        <v>BC</v>
      </c>
      <c r="J5049">
        <f>INDEX(NoSettings!$C:$C,MATCH(EPS!$A5049,NoSettings!$A:$A,0))</f>
        <v>113220000</v>
      </c>
      <c r="K5049" s="109">
        <f>INDEX(GWP!$C$2:$C$13,MATCH(EPS!I5049,GWP!$B$2:$B$13,0))</f>
        <v>345</v>
      </c>
      <c r="L5049" s="5">
        <f t="shared" si="157"/>
        <v>3.9060900000000003E-2</v>
      </c>
    </row>
    <row r="5050" spans="1:12">
      <c r="A5050" t="s">
        <v>6769</v>
      </c>
      <c r="B5050" t="s">
        <v>6</v>
      </c>
      <c r="C5050" t="s">
        <v>7006</v>
      </c>
      <c r="D5050" t="s">
        <v>1712</v>
      </c>
      <c r="H5050" t="str">
        <f>INDEX('Vensim Variables'!$B:$B,MATCH(EPS!$B5050,'Vensim Variables'!$A:$A,0))</f>
        <v>g pollutant</v>
      </c>
      <c r="I5050" t="str">
        <f t="shared" si="156"/>
        <v>OC</v>
      </c>
      <c r="J5050">
        <f>INDEX(NoSettings!$C:$C,MATCH(EPS!$A5050,NoSettings!$A:$A,0))</f>
        <v>162557000</v>
      </c>
      <c r="K5050" s="109">
        <f>INDEX(GWP!$C$2:$C$13,MATCH(EPS!I5050,GWP!$B$2:$B$13,0))</f>
        <v>-46</v>
      </c>
      <c r="L5050" s="5">
        <f t="shared" si="157"/>
        <v>-7.4776219999999997E-3</v>
      </c>
    </row>
    <row r="5051" spans="1:12">
      <c r="A5051" t="s">
        <v>6770</v>
      </c>
      <c r="B5051" t="s">
        <v>6</v>
      </c>
      <c r="C5051" t="s">
        <v>7006</v>
      </c>
      <c r="D5051" t="s">
        <v>1713</v>
      </c>
      <c r="H5051" t="str">
        <f>INDEX('Vensim Variables'!$B:$B,MATCH(EPS!$B5051,'Vensim Variables'!$A:$A,0))</f>
        <v>g pollutant</v>
      </c>
      <c r="I5051" t="str">
        <f t="shared" si="156"/>
        <v>CH4</v>
      </c>
      <c r="J5051">
        <f>INDEX(NoSettings!$C:$C,MATCH(EPS!$A5051,NoSettings!$A:$A,0))</f>
        <v>247584000</v>
      </c>
      <c r="K5051" s="109">
        <f>INDEX(GWP!$C$2:$C$13,MATCH(EPS!I5051,GWP!$B$2:$B$13,0))</f>
        <v>28</v>
      </c>
      <c r="L5051" s="5">
        <f t="shared" si="157"/>
        <v>6.9323520000000001E-3</v>
      </c>
    </row>
    <row r="5052" spans="1:12">
      <c r="A5052" t="s">
        <v>6771</v>
      </c>
      <c r="B5052" t="s">
        <v>6</v>
      </c>
      <c r="C5052" t="s">
        <v>7006</v>
      </c>
      <c r="D5052" t="s">
        <v>1714</v>
      </c>
      <c r="H5052" t="str">
        <f>INDEX('Vensim Variables'!$B:$B,MATCH(EPS!$B5052,'Vensim Variables'!$A:$A,0))</f>
        <v>g pollutant</v>
      </c>
      <c r="I5052" t="str">
        <f t="shared" si="156"/>
        <v>N2O</v>
      </c>
      <c r="J5052">
        <f>INDEX(NoSettings!$C:$C,MATCH(EPS!$A5052,NoSettings!$A:$A,0))</f>
        <v>33913400</v>
      </c>
      <c r="K5052" s="109">
        <f>INDEX(GWP!$C$2:$C$13,MATCH(EPS!I5052,GWP!$B$2:$B$13,0))</f>
        <v>265</v>
      </c>
      <c r="L5052" s="5">
        <f t="shared" si="157"/>
        <v>8.9870509999999994E-3</v>
      </c>
    </row>
    <row r="5053" spans="1:12">
      <c r="A5053" t="s">
        <v>6772</v>
      </c>
      <c r="B5053" t="s">
        <v>6</v>
      </c>
      <c r="C5053" t="s">
        <v>7006</v>
      </c>
      <c r="D5053" t="s">
        <v>1715</v>
      </c>
      <c r="H5053" t="str">
        <f>INDEX('Vensim Variables'!$B:$B,MATCH(EPS!$B5053,'Vensim Variables'!$A:$A,0))</f>
        <v>g pollutant</v>
      </c>
      <c r="I5053" t="str">
        <f t="shared" si="156"/>
        <v>F gases</v>
      </c>
      <c r="J5053">
        <f>INDEX(NoSettings!$C:$C,MATCH(EPS!$A5053,NoSettings!$A:$A,0))</f>
        <v>0</v>
      </c>
      <c r="K5053" s="109">
        <f>INDEX(GWP!$C$2:$C$13,MATCH(EPS!I5053,GWP!$B$2:$B$13,0))</f>
        <v>1</v>
      </c>
      <c r="L5053" s="5">
        <f t="shared" si="157"/>
        <v>0</v>
      </c>
    </row>
    <row r="5054" spans="1:12">
      <c r="A5054" t="s">
        <v>6773</v>
      </c>
      <c r="B5054" t="s">
        <v>6</v>
      </c>
      <c r="C5054" t="s">
        <v>7007</v>
      </c>
      <c r="D5054" t="s">
        <v>1702</v>
      </c>
      <c r="H5054" t="str">
        <f>INDEX('Vensim Variables'!$B:$B,MATCH(EPS!$B5054,'Vensim Variables'!$A:$A,0))</f>
        <v>g pollutant</v>
      </c>
      <c r="I5054" t="str">
        <f t="shared" si="156"/>
        <v>CO2</v>
      </c>
      <c r="J5054">
        <f>INDEX(NoSettings!$C:$C,MATCH(EPS!$A5054,NoSettings!$A:$A,0))</f>
        <v>4638250000000</v>
      </c>
      <c r="K5054" s="109">
        <f>INDEX(GWP!$C$2:$C$13,MATCH(EPS!I5054,GWP!$B$2:$B$13,0))</f>
        <v>1</v>
      </c>
      <c r="L5054" s="5">
        <f t="shared" si="157"/>
        <v>4.6382500000000002</v>
      </c>
    </row>
    <row r="5055" spans="1:12">
      <c r="A5055" t="s">
        <v>6774</v>
      </c>
      <c r="B5055" t="s">
        <v>6</v>
      </c>
      <c r="C5055" t="s">
        <v>7007</v>
      </c>
      <c r="D5055" t="s">
        <v>1705</v>
      </c>
      <c r="H5055" t="str">
        <f>INDEX('Vensim Variables'!$B:$B,MATCH(EPS!$B5055,'Vensim Variables'!$A:$A,0))</f>
        <v>g pollutant</v>
      </c>
      <c r="I5055" t="str">
        <f t="shared" si="156"/>
        <v>VOC</v>
      </c>
      <c r="J5055">
        <f>INDEX(NoSettings!$C:$C,MATCH(EPS!$A5055,NoSettings!$A:$A,0))</f>
        <v>4900930000</v>
      </c>
      <c r="K5055" s="109">
        <f>INDEX(GWP!$C$2:$C$13,MATCH(EPS!I5055,GWP!$B$2:$B$13,0))</f>
        <v>5</v>
      </c>
      <c r="L5055" s="5">
        <f t="shared" si="157"/>
        <v>2.4504649999999999E-2</v>
      </c>
    </row>
    <row r="5056" spans="1:12">
      <c r="A5056" t="s">
        <v>6775</v>
      </c>
      <c r="B5056" t="s">
        <v>6</v>
      </c>
      <c r="C5056" t="s">
        <v>7007</v>
      </c>
      <c r="D5056" t="s">
        <v>1706</v>
      </c>
      <c r="H5056" t="str">
        <f>INDEX('Vensim Variables'!$B:$B,MATCH(EPS!$B5056,'Vensim Variables'!$A:$A,0))</f>
        <v>g pollutant</v>
      </c>
      <c r="I5056" t="str">
        <f t="shared" si="156"/>
        <v>CO</v>
      </c>
      <c r="J5056">
        <f>INDEX(NoSettings!$C:$C,MATCH(EPS!$A5056,NoSettings!$A:$A,0))</f>
        <v>46523800000</v>
      </c>
      <c r="K5056" s="109">
        <f>INDEX(GWP!$C$2:$C$13,MATCH(EPS!I5056,GWP!$B$2:$B$13,0))</f>
        <v>1.8</v>
      </c>
      <c r="L5056" s="5">
        <f t="shared" si="157"/>
        <v>8.3742839999999999E-2</v>
      </c>
    </row>
    <row r="5057" spans="1:12">
      <c r="A5057" t="s">
        <v>6776</v>
      </c>
      <c r="B5057" t="s">
        <v>6</v>
      </c>
      <c r="C5057" t="s">
        <v>7007</v>
      </c>
      <c r="D5057" t="s">
        <v>1707</v>
      </c>
      <c r="H5057" t="str">
        <f>INDEX('Vensim Variables'!$B:$B,MATCH(EPS!$B5057,'Vensim Variables'!$A:$A,0))</f>
        <v>g pollutant</v>
      </c>
      <c r="I5057" t="str">
        <f t="shared" si="156"/>
        <v>NOx</v>
      </c>
      <c r="J5057">
        <f>INDEX(NoSettings!$C:$C,MATCH(EPS!$A5057,NoSettings!$A:$A,0))</f>
        <v>9062980000</v>
      </c>
      <c r="K5057" s="109">
        <f>INDEX(GWP!$C$2:$C$13,MATCH(EPS!I5057,GWP!$B$2:$B$13,0))</f>
        <v>-8.1999999999999993</v>
      </c>
      <c r="L5057" s="5">
        <f t="shared" si="157"/>
        <v>-7.4316436E-2</v>
      </c>
    </row>
    <row r="5058" spans="1:12">
      <c r="A5058" t="s">
        <v>6777</v>
      </c>
      <c r="B5058" t="s">
        <v>6</v>
      </c>
      <c r="C5058" t="s">
        <v>7007</v>
      </c>
      <c r="D5058" t="s">
        <v>1708</v>
      </c>
      <c r="H5058" t="str">
        <f>INDEX('Vensim Variables'!$B:$B,MATCH(EPS!$B5058,'Vensim Variables'!$A:$A,0))</f>
        <v>g pollutant</v>
      </c>
      <c r="I5058" t="str">
        <f t="shared" si="156"/>
        <v>PM10</v>
      </c>
      <c r="J5058">
        <f>INDEX(NoSettings!$C:$C,MATCH(EPS!$A5058,NoSettings!$A:$A,0))</f>
        <v>775544000</v>
      </c>
      <c r="K5058" s="109">
        <f>INDEX(GWP!$C$2:$C$13,MATCH(EPS!I5058,GWP!$B$2:$B$13,0))</f>
        <v>0</v>
      </c>
      <c r="L5058" s="5">
        <f t="shared" si="157"/>
        <v>0</v>
      </c>
    </row>
    <row r="5059" spans="1:12">
      <c r="A5059" t="s">
        <v>6778</v>
      </c>
      <c r="B5059" t="s">
        <v>6</v>
      </c>
      <c r="C5059" t="s">
        <v>7007</v>
      </c>
      <c r="D5059" t="s">
        <v>1709</v>
      </c>
      <c r="H5059" t="str">
        <f>INDEX('Vensim Variables'!$B:$B,MATCH(EPS!$B5059,'Vensim Variables'!$A:$A,0))</f>
        <v>g pollutant</v>
      </c>
      <c r="I5059" t="str">
        <f t="shared" ref="I5059:I5122" si="158">IF(OR(C5059="CO2",C5059="CH4",C5059="N2O",C5059="F gases",C5059="VOC",C5059="CO",C5059="NOx",C5059="PM10",C5059="PM25",C5059="SOx",C5059="BC",C5059="OC"),C5059,IF(OR(D5059="CO2",D5059="CH4",D5059="N2O",D5059="F gases",D5059="VOC",D5059="CO",D5059="NOx",D5059="PM10",D5059="PM25",D5059="SOx",D5059="BC",D5059="OC"),D5059,IF(OR(E5059="CO2",E5059="CH4",E5059="N2O",E5059="F gases",E5059="VOC",E5059="CO",E5059="NOx",E5059="PM10",E5059="PM25",E5059="SOx",E5059="BC",E5059="OC"),E5059,"NA")))</f>
        <v>PM25</v>
      </c>
      <c r="J5059">
        <f>INDEX(NoSettings!$C:$C,MATCH(EPS!$A5059,NoSettings!$A:$A,0))</f>
        <v>690186000</v>
      </c>
      <c r="K5059" s="109">
        <f>INDEX(GWP!$C$2:$C$13,MATCH(EPS!I5059,GWP!$B$2:$B$13,0))</f>
        <v>0</v>
      </c>
      <c r="L5059" s="5">
        <f t="shared" ref="L5059:L5122" si="159">IF(H5059="g pollutant",K5059*J5059/10^12,IF(H5059="MMTCO2e",J5059,IF(H5059="MWh",J5059,0)))</f>
        <v>0</v>
      </c>
    </row>
    <row r="5060" spans="1:12">
      <c r="A5060" t="s">
        <v>6779</v>
      </c>
      <c r="B5060" t="s">
        <v>6</v>
      </c>
      <c r="C5060" t="s">
        <v>7007</v>
      </c>
      <c r="D5060" t="s">
        <v>1710</v>
      </c>
      <c r="H5060" t="str">
        <f>INDEX('Vensim Variables'!$B:$B,MATCH(EPS!$B5060,'Vensim Variables'!$A:$A,0))</f>
        <v>g pollutant</v>
      </c>
      <c r="I5060" t="str">
        <f t="shared" si="158"/>
        <v>SOx</v>
      </c>
      <c r="J5060">
        <f>INDEX(NoSettings!$C:$C,MATCH(EPS!$A5060,NoSettings!$A:$A,0))</f>
        <v>875285000</v>
      </c>
      <c r="K5060" s="109">
        <f>INDEX(GWP!$C$2:$C$13,MATCH(EPS!I5060,GWP!$B$2:$B$13,0))</f>
        <v>0</v>
      </c>
      <c r="L5060" s="5">
        <f t="shared" si="159"/>
        <v>0</v>
      </c>
    </row>
    <row r="5061" spans="1:12">
      <c r="A5061" t="s">
        <v>6780</v>
      </c>
      <c r="B5061" t="s">
        <v>6</v>
      </c>
      <c r="C5061" t="s">
        <v>7007</v>
      </c>
      <c r="D5061" t="s">
        <v>1711</v>
      </c>
      <c r="H5061" t="str">
        <f>INDEX('Vensim Variables'!$B:$B,MATCH(EPS!$B5061,'Vensim Variables'!$A:$A,0))</f>
        <v>g pollutant</v>
      </c>
      <c r="I5061" t="str">
        <f t="shared" si="158"/>
        <v>BC</v>
      </c>
      <c r="J5061">
        <f>INDEX(NoSettings!$C:$C,MATCH(EPS!$A5061,NoSettings!$A:$A,0))</f>
        <v>232297000</v>
      </c>
      <c r="K5061" s="109">
        <f>INDEX(GWP!$C$2:$C$13,MATCH(EPS!I5061,GWP!$B$2:$B$13,0))</f>
        <v>345</v>
      </c>
      <c r="L5061" s="5">
        <f t="shared" si="159"/>
        <v>8.0142464999999996E-2</v>
      </c>
    </row>
    <row r="5062" spans="1:12">
      <c r="A5062" t="s">
        <v>6781</v>
      </c>
      <c r="B5062" t="s">
        <v>6</v>
      </c>
      <c r="C5062" t="s">
        <v>7007</v>
      </c>
      <c r="D5062" t="s">
        <v>1712</v>
      </c>
      <c r="H5062" t="str">
        <f>INDEX('Vensim Variables'!$B:$B,MATCH(EPS!$B5062,'Vensim Variables'!$A:$A,0))</f>
        <v>g pollutant</v>
      </c>
      <c r="I5062" t="str">
        <f t="shared" si="158"/>
        <v>OC</v>
      </c>
      <c r="J5062">
        <f>INDEX(NoSettings!$C:$C,MATCH(EPS!$A5062,NoSettings!$A:$A,0))</f>
        <v>223986000</v>
      </c>
      <c r="K5062" s="109">
        <f>INDEX(GWP!$C$2:$C$13,MATCH(EPS!I5062,GWP!$B$2:$B$13,0))</f>
        <v>-46</v>
      </c>
      <c r="L5062" s="5">
        <f t="shared" si="159"/>
        <v>-1.0303356E-2</v>
      </c>
    </row>
    <row r="5063" spans="1:12">
      <c r="A5063" t="s">
        <v>6782</v>
      </c>
      <c r="B5063" t="s">
        <v>6</v>
      </c>
      <c r="C5063" t="s">
        <v>7007</v>
      </c>
      <c r="D5063" t="s">
        <v>1713</v>
      </c>
      <c r="H5063" t="str">
        <f>INDEX('Vensim Variables'!$B:$B,MATCH(EPS!$B5063,'Vensim Variables'!$A:$A,0))</f>
        <v>g pollutant</v>
      </c>
      <c r="I5063" t="str">
        <f t="shared" si="158"/>
        <v>CH4</v>
      </c>
      <c r="J5063">
        <f>INDEX(NoSettings!$C:$C,MATCH(EPS!$A5063,NoSettings!$A:$A,0))</f>
        <v>121263000</v>
      </c>
      <c r="K5063" s="109">
        <f>INDEX(GWP!$C$2:$C$13,MATCH(EPS!I5063,GWP!$B$2:$B$13,0))</f>
        <v>28</v>
      </c>
      <c r="L5063" s="5">
        <f t="shared" si="159"/>
        <v>3.3953640000000001E-3</v>
      </c>
    </row>
    <row r="5064" spans="1:12">
      <c r="A5064" t="s">
        <v>6783</v>
      </c>
      <c r="B5064" t="s">
        <v>6</v>
      </c>
      <c r="C5064" t="s">
        <v>7007</v>
      </c>
      <c r="D5064" t="s">
        <v>1714</v>
      </c>
      <c r="H5064" t="str">
        <f>INDEX('Vensim Variables'!$B:$B,MATCH(EPS!$B5064,'Vensim Variables'!$A:$A,0))</f>
        <v>g pollutant</v>
      </c>
      <c r="I5064" t="str">
        <f t="shared" si="158"/>
        <v>N2O</v>
      </c>
      <c r="J5064">
        <f>INDEX(NoSettings!$C:$C,MATCH(EPS!$A5064,NoSettings!$A:$A,0))</f>
        <v>17490700</v>
      </c>
      <c r="K5064" s="109">
        <f>INDEX(GWP!$C$2:$C$13,MATCH(EPS!I5064,GWP!$B$2:$B$13,0))</f>
        <v>265</v>
      </c>
      <c r="L5064" s="5">
        <f t="shared" si="159"/>
        <v>4.6350354999999998E-3</v>
      </c>
    </row>
    <row r="5065" spans="1:12">
      <c r="A5065" t="s">
        <v>6784</v>
      </c>
      <c r="B5065" t="s">
        <v>6</v>
      </c>
      <c r="C5065" t="s">
        <v>7007</v>
      </c>
      <c r="D5065" t="s">
        <v>1715</v>
      </c>
      <c r="H5065" t="str">
        <f>INDEX('Vensim Variables'!$B:$B,MATCH(EPS!$B5065,'Vensim Variables'!$A:$A,0))</f>
        <v>g pollutant</v>
      </c>
      <c r="I5065" t="str">
        <f t="shared" si="158"/>
        <v>F gases</v>
      </c>
      <c r="J5065">
        <f>INDEX(NoSettings!$C:$C,MATCH(EPS!$A5065,NoSettings!$A:$A,0))</f>
        <v>0</v>
      </c>
      <c r="K5065" s="109">
        <f>INDEX(GWP!$C$2:$C$13,MATCH(EPS!I5065,GWP!$B$2:$B$13,0))</f>
        <v>1</v>
      </c>
      <c r="L5065" s="5">
        <f t="shared" si="159"/>
        <v>0</v>
      </c>
    </row>
    <row r="5066" spans="1:12">
      <c r="A5066" t="s">
        <v>6785</v>
      </c>
      <c r="B5066" t="s">
        <v>6</v>
      </c>
      <c r="C5066" t="s">
        <v>7008</v>
      </c>
      <c r="D5066" t="s">
        <v>1702</v>
      </c>
      <c r="H5066" t="str">
        <f>INDEX('Vensim Variables'!$B:$B,MATCH(EPS!$B5066,'Vensim Variables'!$A:$A,0))</f>
        <v>g pollutant</v>
      </c>
      <c r="I5066" t="str">
        <f t="shared" si="158"/>
        <v>CO2</v>
      </c>
      <c r="J5066">
        <f>INDEX(NoSettings!$C:$C,MATCH(EPS!$A5066,NoSettings!$A:$A,0))</f>
        <v>30437200000000</v>
      </c>
      <c r="K5066" s="109">
        <f>INDEX(GWP!$C$2:$C$13,MATCH(EPS!I5066,GWP!$B$2:$B$13,0))</f>
        <v>1</v>
      </c>
      <c r="L5066" s="5">
        <f t="shared" si="159"/>
        <v>30.437200000000001</v>
      </c>
    </row>
    <row r="5067" spans="1:12">
      <c r="A5067" t="s">
        <v>6786</v>
      </c>
      <c r="B5067" t="s">
        <v>6</v>
      </c>
      <c r="C5067" t="s">
        <v>7008</v>
      </c>
      <c r="D5067" t="s">
        <v>1705</v>
      </c>
      <c r="H5067" t="str">
        <f>INDEX('Vensim Variables'!$B:$B,MATCH(EPS!$B5067,'Vensim Variables'!$A:$A,0))</f>
        <v>g pollutant</v>
      </c>
      <c r="I5067" t="str">
        <f t="shared" si="158"/>
        <v>VOC</v>
      </c>
      <c r="J5067">
        <f>INDEX(NoSettings!$C:$C,MATCH(EPS!$A5067,NoSettings!$A:$A,0))</f>
        <v>120815000000</v>
      </c>
      <c r="K5067" s="109">
        <f>INDEX(GWP!$C$2:$C$13,MATCH(EPS!I5067,GWP!$B$2:$B$13,0))</f>
        <v>5</v>
      </c>
      <c r="L5067" s="5">
        <f t="shared" si="159"/>
        <v>0.60407500000000003</v>
      </c>
    </row>
    <row r="5068" spans="1:12">
      <c r="A5068" t="s">
        <v>6787</v>
      </c>
      <c r="B5068" t="s">
        <v>6</v>
      </c>
      <c r="C5068" t="s">
        <v>7008</v>
      </c>
      <c r="D5068" t="s">
        <v>1706</v>
      </c>
      <c r="H5068" t="str">
        <f>INDEX('Vensim Variables'!$B:$B,MATCH(EPS!$B5068,'Vensim Variables'!$A:$A,0))</f>
        <v>g pollutant</v>
      </c>
      <c r="I5068" t="str">
        <f t="shared" si="158"/>
        <v>CO</v>
      </c>
      <c r="J5068">
        <f>INDEX(NoSettings!$C:$C,MATCH(EPS!$A5068,NoSettings!$A:$A,0))</f>
        <v>116471000000</v>
      </c>
      <c r="K5068" s="109">
        <f>INDEX(GWP!$C$2:$C$13,MATCH(EPS!I5068,GWP!$B$2:$B$13,0))</f>
        <v>1.8</v>
      </c>
      <c r="L5068" s="5">
        <f t="shared" si="159"/>
        <v>0.2096478</v>
      </c>
    </row>
    <row r="5069" spans="1:12">
      <c r="A5069" t="s">
        <v>6788</v>
      </c>
      <c r="B5069" t="s">
        <v>6</v>
      </c>
      <c r="C5069" t="s">
        <v>7008</v>
      </c>
      <c r="D5069" t="s">
        <v>1707</v>
      </c>
      <c r="H5069" t="str">
        <f>INDEX('Vensim Variables'!$B:$B,MATCH(EPS!$B5069,'Vensim Variables'!$A:$A,0))</f>
        <v>g pollutant</v>
      </c>
      <c r="I5069" t="str">
        <f t="shared" si="158"/>
        <v>NOx</v>
      </c>
      <c r="J5069">
        <f>INDEX(NoSettings!$C:$C,MATCH(EPS!$A5069,NoSettings!$A:$A,0))</f>
        <v>104592000000</v>
      </c>
      <c r="K5069" s="109">
        <f>INDEX(GWP!$C$2:$C$13,MATCH(EPS!I5069,GWP!$B$2:$B$13,0))</f>
        <v>-8.1999999999999993</v>
      </c>
      <c r="L5069" s="5">
        <f t="shared" si="159"/>
        <v>-0.85765439999999993</v>
      </c>
    </row>
    <row r="5070" spans="1:12">
      <c r="A5070" t="s">
        <v>6789</v>
      </c>
      <c r="B5070" t="s">
        <v>6</v>
      </c>
      <c r="C5070" t="s">
        <v>7008</v>
      </c>
      <c r="D5070" t="s">
        <v>1708</v>
      </c>
      <c r="H5070" t="str">
        <f>INDEX('Vensim Variables'!$B:$B,MATCH(EPS!$B5070,'Vensim Variables'!$A:$A,0))</f>
        <v>g pollutant</v>
      </c>
      <c r="I5070" t="str">
        <f t="shared" si="158"/>
        <v>PM10</v>
      </c>
      <c r="J5070">
        <f>INDEX(NoSettings!$C:$C,MATCH(EPS!$A5070,NoSettings!$A:$A,0))</f>
        <v>40946300000</v>
      </c>
      <c r="K5070" s="109">
        <f>INDEX(GWP!$C$2:$C$13,MATCH(EPS!I5070,GWP!$B$2:$B$13,0))</f>
        <v>0</v>
      </c>
      <c r="L5070" s="5">
        <f t="shared" si="159"/>
        <v>0</v>
      </c>
    </row>
    <row r="5071" spans="1:12">
      <c r="A5071" t="s">
        <v>6790</v>
      </c>
      <c r="B5071" t="s">
        <v>6</v>
      </c>
      <c r="C5071" t="s">
        <v>7008</v>
      </c>
      <c r="D5071" t="s">
        <v>1709</v>
      </c>
      <c r="H5071" t="str">
        <f>INDEX('Vensim Variables'!$B:$B,MATCH(EPS!$B5071,'Vensim Variables'!$A:$A,0))</f>
        <v>g pollutant</v>
      </c>
      <c r="I5071" t="str">
        <f t="shared" si="158"/>
        <v>PM25</v>
      </c>
      <c r="J5071">
        <f>INDEX(NoSettings!$C:$C,MATCH(EPS!$A5071,NoSettings!$A:$A,0))</f>
        <v>31296900000</v>
      </c>
      <c r="K5071" s="109">
        <f>INDEX(GWP!$C$2:$C$13,MATCH(EPS!I5071,GWP!$B$2:$B$13,0))</f>
        <v>0</v>
      </c>
      <c r="L5071" s="5">
        <f t="shared" si="159"/>
        <v>0</v>
      </c>
    </row>
    <row r="5072" spans="1:12">
      <c r="A5072" t="s">
        <v>6791</v>
      </c>
      <c r="B5072" t="s">
        <v>6</v>
      </c>
      <c r="C5072" t="s">
        <v>7008</v>
      </c>
      <c r="D5072" t="s">
        <v>1710</v>
      </c>
      <c r="H5072" t="str">
        <f>INDEX('Vensim Variables'!$B:$B,MATCH(EPS!$B5072,'Vensim Variables'!$A:$A,0))</f>
        <v>g pollutant</v>
      </c>
      <c r="I5072" t="str">
        <f t="shared" si="158"/>
        <v>SOx</v>
      </c>
      <c r="J5072">
        <f>INDEX(NoSettings!$C:$C,MATCH(EPS!$A5072,NoSettings!$A:$A,0))</f>
        <v>34583300000</v>
      </c>
      <c r="K5072" s="109">
        <f>INDEX(GWP!$C$2:$C$13,MATCH(EPS!I5072,GWP!$B$2:$B$13,0))</f>
        <v>0</v>
      </c>
      <c r="L5072" s="5">
        <f t="shared" si="159"/>
        <v>0</v>
      </c>
    </row>
    <row r="5073" spans="1:12">
      <c r="A5073" t="s">
        <v>6792</v>
      </c>
      <c r="B5073" t="s">
        <v>6</v>
      </c>
      <c r="C5073" t="s">
        <v>7008</v>
      </c>
      <c r="D5073" t="s">
        <v>1711</v>
      </c>
      <c r="H5073" t="str">
        <f>INDEX('Vensim Variables'!$B:$B,MATCH(EPS!$B5073,'Vensim Variables'!$A:$A,0))</f>
        <v>g pollutant</v>
      </c>
      <c r="I5073" t="str">
        <f t="shared" si="158"/>
        <v>BC</v>
      </c>
      <c r="J5073">
        <f>INDEX(NoSettings!$C:$C,MATCH(EPS!$A5073,NoSettings!$A:$A,0))</f>
        <v>1041230000</v>
      </c>
      <c r="K5073" s="109">
        <f>INDEX(GWP!$C$2:$C$13,MATCH(EPS!I5073,GWP!$B$2:$B$13,0))</f>
        <v>345</v>
      </c>
      <c r="L5073" s="5">
        <f t="shared" si="159"/>
        <v>0.35922435000000003</v>
      </c>
    </row>
    <row r="5074" spans="1:12">
      <c r="A5074" t="s">
        <v>6793</v>
      </c>
      <c r="B5074" t="s">
        <v>6</v>
      </c>
      <c r="C5074" t="s">
        <v>7008</v>
      </c>
      <c r="D5074" t="s">
        <v>1712</v>
      </c>
      <c r="H5074" t="str">
        <f>INDEX('Vensim Variables'!$B:$B,MATCH(EPS!$B5074,'Vensim Variables'!$A:$A,0))</f>
        <v>g pollutant</v>
      </c>
      <c r="I5074" t="str">
        <f t="shared" si="158"/>
        <v>OC</v>
      </c>
      <c r="J5074">
        <f>INDEX(NoSettings!$C:$C,MATCH(EPS!$A5074,NoSettings!$A:$A,0))</f>
        <v>6796750000</v>
      </c>
      <c r="K5074" s="109">
        <f>INDEX(GWP!$C$2:$C$13,MATCH(EPS!I5074,GWP!$B$2:$B$13,0))</f>
        <v>-46</v>
      </c>
      <c r="L5074" s="5">
        <f t="shared" si="159"/>
        <v>-0.3126505</v>
      </c>
    </row>
    <row r="5075" spans="1:12">
      <c r="A5075" t="s">
        <v>6794</v>
      </c>
      <c r="B5075" t="s">
        <v>6</v>
      </c>
      <c r="C5075" t="s">
        <v>7008</v>
      </c>
      <c r="D5075" t="s">
        <v>1713</v>
      </c>
      <c r="H5075" t="str">
        <f>INDEX('Vensim Variables'!$B:$B,MATCH(EPS!$B5075,'Vensim Variables'!$A:$A,0))</f>
        <v>g pollutant</v>
      </c>
      <c r="I5075" t="str">
        <f t="shared" si="158"/>
        <v>CH4</v>
      </c>
      <c r="J5075">
        <f>INDEX(NoSettings!$C:$C,MATCH(EPS!$A5075,NoSettings!$A:$A,0))</f>
        <v>900421000</v>
      </c>
      <c r="K5075" s="109">
        <f>INDEX(GWP!$C$2:$C$13,MATCH(EPS!I5075,GWP!$B$2:$B$13,0))</f>
        <v>28</v>
      </c>
      <c r="L5075" s="5">
        <f t="shared" si="159"/>
        <v>2.5211787999999999E-2</v>
      </c>
    </row>
    <row r="5076" spans="1:12">
      <c r="A5076" t="s">
        <v>6795</v>
      </c>
      <c r="B5076" t="s">
        <v>6</v>
      </c>
      <c r="C5076" t="s">
        <v>7008</v>
      </c>
      <c r="D5076" t="s">
        <v>1714</v>
      </c>
      <c r="H5076" t="str">
        <f>INDEX('Vensim Variables'!$B:$B,MATCH(EPS!$B5076,'Vensim Variables'!$A:$A,0))</f>
        <v>g pollutant</v>
      </c>
      <c r="I5076" t="str">
        <f t="shared" si="158"/>
        <v>N2O</v>
      </c>
      <c r="J5076">
        <f>INDEX(NoSettings!$C:$C,MATCH(EPS!$A5076,NoSettings!$A:$A,0))</f>
        <v>109772000</v>
      </c>
      <c r="K5076" s="109">
        <f>INDEX(GWP!$C$2:$C$13,MATCH(EPS!I5076,GWP!$B$2:$B$13,0))</f>
        <v>265</v>
      </c>
      <c r="L5076" s="5">
        <f t="shared" si="159"/>
        <v>2.908958E-2</v>
      </c>
    </row>
    <row r="5077" spans="1:12">
      <c r="A5077" t="s">
        <v>6796</v>
      </c>
      <c r="B5077" t="s">
        <v>6</v>
      </c>
      <c r="C5077" t="s">
        <v>7008</v>
      </c>
      <c r="D5077" t="s">
        <v>1715</v>
      </c>
      <c r="H5077" t="str">
        <f>INDEX('Vensim Variables'!$B:$B,MATCH(EPS!$B5077,'Vensim Variables'!$A:$A,0))</f>
        <v>g pollutant</v>
      </c>
      <c r="I5077" t="str">
        <f t="shared" si="158"/>
        <v>F gases</v>
      </c>
      <c r="J5077">
        <f>INDEX(NoSettings!$C:$C,MATCH(EPS!$A5077,NoSettings!$A:$A,0))</f>
        <v>0</v>
      </c>
      <c r="K5077" s="109">
        <f>INDEX(GWP!$C$2:$C$13,MATCH(EPS!I5077,GWP!$B$2:$B$13,0))</f>
        <v>1</v>
      </c>
      <c r="L5077" s="5">
        <f t="shared" si="159"/>
        <v>0</v>
      </c>
    </row>
    <row r="5078" spans="1:12">
      <c r="A5078" t="s">
        <v>6797</v>
      </c>
      <c r="B5078" t="s">
        <v>6</v>
      </c>
      <c r="C5078" t="s">
        <v>7009</v>
      </c>
      <c r="D5078" t="s">
        <v>1702</v>
      </c>
      <c r="H5078" t="str">
        <f>INDEX('Vensim Variables'!$B:$B,MATCH(EPS!$B5078,'Vensim Variables'!$A:$A,0))</f>
        <v>g pollutant</v>
      </c>
      <c r="I5078" t="str">
        <f t="shared" si="158"/>
        <v>CO2</v>
      </c>
      <c r="J5078">
        <f>INDEX(NoSettings!$C:$C,MATCH(EPS!$A5078,NoSettings!$A:$A,0))</f>
        <v>136798000000000</v>
      </c>
      <c r="K5078" s="109">
        <f>INDEX(GWP!$C$2:$C$13,MATCH(EPS!I5078,GWP!$B$2:$B$13,0))</f>
        <v>1</v>
      </c>
      <c r="L5078" s="5">
        <f t="shared" si="159"/>
        <v>136.798</v>
      </c>
    </row>
    <row r="5079" spans="1:12">
      <c r="A5079" t="s">
        <v>6798</v>
      </c>
      <c r="B5079" t="s">
        <v>6</v>
      </c>
      <c r="C5079" t="s">
        <v>7009</v>
      </c>
      <c r="D5079" t="s">
        <v>1705</v>
      </c>
      <c r="H5079" t="str">
        <f>INDEX('Vensim Variables'!$B:$B,MATCH(EPS!$B5079,'Vensim Variables'!$A:$A,0))</f>
        <v>g pollutant</v>
      </c>
      <c r="I5079" t="str">
        <f t="shared" si="158"/>
        <v>VOC</v>
      </c>
      <c r="J5079">
        <f>INDEX(NoSettings!$C:$C,MATCH(EPS!$A5079,NoSettings!$A:$A,0))</f>
        <v>283963000000</v>
      </c>
      <c r="K5079" s="109">
        <f>INDEX(GWP!$C$2:$C$13,MATCH(EPS!I5079,GWP!$B$2:$B$13,0))</f>
        <v>5</v>
      </c>
      <c r="L5079" s="5">
        <f t="shared" si="159"/>
        <v>1.419815</v>
      </c>
    </row>
    <row r="5080" spans="1:12">
      <c r="A5080" t="s">
        <v>6799</v>
      </c>
      <c r="B5080" t="s">
        <v>6</v>
      </c>
      <c r="C5080" t="s">
        <v>7009</v>
      </c>
      <c r="D5080" t="s">
        <v>1706</v>
      </c>
      <c r="H5080" t="str">
        <f>INDEX('Vensim Variables'!$B:$B,MATCH(EPS!$B5080,'Vensim Variables'!$A:$A,0))</f>
        <v>g pollutant</v>
      </c>
      <c r="I5080" t="str">
        <f t="shared" si="158"/>
        <v>CO</v>
      </c>
      <c r="J5080">
        <f>INDEX(NoSettings!$C:$C,MATCH(EPS!$A5080,NoSettings!$A:$A,0))</f>
        <v>432511000000</v>
      </c>
      <c r="K5080" s="109">
        <f>INDEX(GWP!$C$2:$C$13,MATCH(EPS!I5080,GWP!$B$2:$B$13,0))</f>
        <v>1.8</v>
      </c>
      <c r="L5080" s="5">
        <f t="shared" si="159"/>
        <v>0.77851979999999998</v>
      </c>
    </row>
    <row r="5081" spans="1:12">
      <c r="A5081" t="s">
        <v>6800</v>
      </c>
      <c r="B5081" t="s">
        <v>6</v>
      </c>
      <c r="C5081" t="s">
        <v>7009</v>
      </c>
      <c r="D5081" t="s">
        <v>1707</v>
      </c>
      <c r="H5081" t="str">
        <f>INDEX('Vensim Variables'!$B:$B,MATCH(EPS!$B5081,'Vensim Variables'!$A:$A,0))</f>
        <v>g pollutant</v>
      </c>
      <c r="I5081" t="str">
        <f t="shared" si="158"/>
        <v>NOx</v>
      </c>
      <c r="J5081">
        <f>INDEX(NoSettings!$C:$C,MATCH(EPS!$A5081,NoSettings!$A:$A,0))</f>
        <v>319816000000</v>
      </c>
      <c r="K5081" s="109">
        <f>INDEX(GWP!$C$2:$C$13,MATCH(EPS!I5081,GWP!$B$2:$B$13,0))</f>
        <v>-8.1999999999999993</v>
      </c>
      <c r="L5081" s="5">
        <f t="shared" si="159"/>
        <v>-2.6224911999999998</v>
      </c>
    </row>
    <row r="5082" spans="1:12">
      <c r="A5082" t="s">
        <v>6801</v>
      </c>
      <c r="B5082" t="s">
        <v>6</v>
      </c>
      <c r="C5082" t="s">
        <v>7009</v>
      </c>
      <c r="D5082" t="s">
        <v>1708</v>
      </c>
      <c r="H5082" t="str">
        <f>INDEX('Vensim Variables'!$B:$B,MATCH(EPS!$B5082,'Vensim Variables'!$A:$A,0))</f>
        <v>g pollutant</v>
      </c>
      <c r="I5082" t="str">
        <f t="shared" si="158"/>
        <v>PM10</v>
      </c>
      <c r="J5082">
        <f>INDEX(NoSettings!$C:$C,MATCH(EPS!$A5082,NoSettings!$A:$A,0))</f>
        <v>188218000000</v>
      </c>
      <c r="K5082" s="109">
        <f>INDEX(GWP!$C$2:$C$13,MATCH(EPS!I5082,GWP!$B$2:$B$13,0))</f>
        <v>0</v>
      </c>
      <c r="L5082" s="5">
        <f t="shared" si="159"/>
        <v>0</v>
      </c>
    </row>
    <row r="5083" spans="1:12">
      <c r="A5083" t="s">
        <v>6802</v>
      </c>
      <c r="B5083" t="s">
        <v>6</v>
      </c>
      <c r="C5083" t="s">
        <v>7009</v>
      </c>
      <c r="D5083" t="s">
        <v>1709</v>
      </c>
      <c r="H5083" t="str">
        <f>INDEX('Vensim Variables'!$B:$B,MATCH(EPS!$B5083,'Vensim Variables'!$A:$A,0))</f>
        <v>g pollutant</v>
      </c>
      <c r="I5083" t="str">
        <f t="shared" si="158"/>
        <v>PM25</v>
      </c>
      <c r="J5083">
        <f>INDEX(NoSettings!$C:$C,MATCH(EPS!$A5083,NoSettings!$A:$A,0))</f>
        <v>159938000000</v>
      </c>
      <c r="K5083" s="109">
        <f>INDEX(GWP!$C$2:$C$13,MATCH(EPS!I5083,GWP!$B$2:$B$13,0))</f>
        <v>0</v>
      </c>
      <c r="L5083" s="5">
        <f t="shared" si="159"/>
        <v>0</v>
      </c>
    </row>
    <row r="5084" spans="1:12">
      <c r="A5084" t="s">
        <v>6803</v>
      </c>
      <c r="B5084" t="s">
        <v>6</v>
      </c>
      <c r="C5084" t="s">
        <v>7009</v>
      </c>
      <c r="D5084" t="s">
        <v>1710</v>
      </c>
      <c r="H5084" t="str">
        <f>INDEX('Vensim Variables'!$B:$B,MATCH(EPS!$B5084,'Vensim Variables'!$A:$A,0))</f>
        <v>g pollutant</v>
      </c>
      <c r="I5084" t="str">
        <f t="shared" si="158"/>
        <v>SOx</v>
      </c>
      <c r="J5084">
        <f>INDEX(NoSettings!$C:$C,MATCH(EPS!$A5084,NoSettings!$A:$A,0))</f>
        <v>156101000000</v>
      </c>
      <c r="K5084" s="109">
        <f>INDEX(GWP!$C$2:$C$13,MATCH(EPS!I5084,GWP!$B$2:$B$13,0))</f>
        <v>0</v>
      </c>
      <c r="L5084" s="5">
        <f t="shared" si="159"/>
        <v>0</v>
      </c>
    </row>
    <row r="5085" spans="1:12">
      <c r="A5085" t="s">
        <v>6804</v>
      </c>
      <c r="B5085" t="s">
        <v>6</v>
      </c>
      <c r="C5085" t="s">
        <v>7009</v>
      </c>
      <c r="D5085" t="s">
        <v>1711</v>
      </c>
      <c r="H5085" t="str">
        <f>INDEX('Vensim Variables'!$B:$B,MATCH(EPS!$B5085,'Vensim Variables'!$A:$A,0))</f>
        <v>g pollutant</v>
      </c>
      <c r="I5085" t="str">
        <f t="shared" si="158"/>
        <v>BC</v>
      </c>
      <c r="J5085">
        <f>INDEX(NoSettings!$C:$C,MATCH(EPS!$A5085,NoSettings!$A:$A,0))</f>
        <v>7688610000</v>
      </c>
      <c r="K5085" s="109">
        <f>INDEX(GWP!$C$2:$C$13,MATCH(EPS!I5085,GWP!$B$2:$B$13,0))</f>
        <v>345</v>
      </c>
      <c r="L5085" s="5">
        <f t="shared" si="159"/>
        <v>2.6525704499999998</v>
      </c>
    </row>
    <row r="5086" spans="1:12">
      <c r="A5086" t="s">
        <v>6805</v>
      </c>
      <c r="B5086" t="s">
        <v>6</v>
      </c>
      <c r="C5086" t="s">
        <v>7009</v>
      </c>
      <c r="D5086" t="s">
        <v>1712</v>
      </c>
      <c r="H5086" t="str">
        <f>INDEX('Vensim Variables'!$B:$B,MATCH(EPS!$B5086,'Vensim Variables'!$A:$A,0))</f>
        <v>g pollutant</v>
      </c>
      <c r="I5086" t="str">
        <f t="shared" si="158"/>
        <v>OC</v>
      </c>
      <c r="J5086">
        <f>INDEX(NoSettings!$C:$C,MATCH(EPS!$A5086,NoSettings!$A:$A,0))</f>
        <v>50187000000</v>
      </c>
      <c r="K5086" s="109">
        <f>INDEX(GWP!$C$2:$C$13,MATCH(EPS!I5086,GWP!$B$2:$B$13,0))</f>
        <v>-46</v>
      </c>
      <c r="L5086" s="5">
        <f t="shared" si="159"/>
        <v>-2.308602</v>
      </c>
    </row>
    <row r="5087" spans="1:12">
      <c r="A5087" t="s">
        <v>6806</v>
      </c>
      <c r="B5087" t="s">
        <v>6</v>
      </c>
      <c r="C5087" t="s">
        <v>7009</v>
      </c>
      <c r="D5087" t="s">
        <v>1713</v>
      </c>
      <c r="H5087" t="str">
        <f>INDEX('Vensim Variables'!$B:$B,MATCH(EPS!$B5087,'Vensim Variables'!$A:$A,0))</f>
        <v>g pollutant</v>
      </c>
      <c r="I5087" t="str">
        <f t="shared" si="158"/>
        <v>CH4</v>
      </c>
      <c r="J5087">
        <f>INDEX(NoSettings!$C:$C,MATCH(EPS!$A5087,NoSettings!$A:$A,0))</f>
        <v>5699000000</v>
      </c>
      <c r="K5087" s="109">
        <f>INDEX(GWP!$C$2:$C$13,MATCH(EPS!I5087,GWP!$B$2:$B$13,0))</f>
        <v>28</v>
      </c>
      <c r="L5087" s="5">
        <f t="shared" si="159"/>
        <v>0.15957199999999999</v>
      </c>
    </row>
    <row r="5088" spans="1:12">
      <c r="A5088" t="s">
        <v>6807</v>
      </c>
      <c r="B5088" t="s">
        <v>6</v>
      </c>
      <c r="C5088" t="s">
        <v>7009</v>
      </c>
      <c r="D5088" t="s">
        <v>1714</v>
      </c>
      <c r="H5088" t="str">
        <f>INDEX('Vensim Variables'!$B:$B,MATCH(EPS!$B5088,'Vensim Variables'!$A:$A,0))</f>
        <v>g pollutant</v>
      </c>
      <c r="I5088" t="str">
        <f t="shared" si="158"/>
        <v>N2O</v>
      </c>
      <c r="J5088">
        <f>INDEX(NoSettings!$C:$C,MATCH(EPS!$A5088,NoSettings!$A:$A,0))</f>
        <v>1125400000</v>
      </c>
      <c r="K5088" s="109">
        <f>INDEX(GWP!$C$2:$C$13,MATCH(EPS!I5088,GWP!$B$2:$B$13,0))</f>
        <v>265</v>
      </c>
      <c r="L5088" s="5">
        <f t="shared" si="159"/>
        <v>0.29823100000000002</v>
      </c>
    </row>
    <row r="5089" spans="1:12">
      <c r="A5089" t="s">
        <v>6808</v>
      </c>
      <c r="B5089" t="s">
        <v>6</v>
      </c>
      <c r="C5089" t="s">
        <v>7009</v>
      </c>
      <c r="D5089" t="s">
        <v>1715</v>
      </c>
      <c r="H5089" t="str">
        <f>INDEX('Vensim Variables'!$B:$B,MATCH(EPS!$B5089,'Vensim Variables'!$A:$A,0))</f>
        <v>g pollutant</v>
      </c>
      <c r="I5089" t="str">
        <f t="shared" si="158"/>
        <v>F gases</v>
      </c>
      <c r="J5089">
        <f>INDEX(NoSettings!$C:$C,MATCH(EPS!$A5089,NoSettings!$A:$A,0))</f>
        <v>0</v>
      </c>
      <c r="K5089" s="109">
        <f>INDEX(GWP!$C$2:$C$13,MATCH(EPS!I5089,GWP!$B$2:$B$13,0))</f>
        <v>1</v>
      </c>
      <c r="L5089" s="5">
        <f t="shared" si="159"/>
        <v>0</v>
      </c>
    </row>
    <row r="5090" spans="1:12">
      <c r="A5090" t="s">
        <v>6809</v>
      </c>
      <c r="B5090" t="s">
        <v>6</v>
      </c>
      <c r="C5090" t="s">
        <v>7010</v>
      </c>
      <c r="D5090" t="s">
        <v>1702</v>
      </c>
      <c r="H5090" t="str">
        <f>INDEX('Vensim Variables'!$B:$B,MATCH(EPS!$B5090,'Vensim Variables'!$A:$A,0))</f>
        <v>g pollutant</v>
      </c>
      <c r="I5090" t="str">
        <f t="shared" si="158"/>
        <v>CO2</v>
      </c>
      <c r="J5090">
        <f>INDEX(NoSettings!$C:$C,MATCH(EPS!$A5090,NoSettings!$A:$A,0))</f>
        <v>214004000000000</v>
      </c>
      <c r="K5090" s="109">
        <f>INDEX(GWP!$C$2:$C$13,MATCH(EPS!I5090,GWP!$B$2:$B$13,0))</f>
        <v>1</v>
      </c>
      <c r="L5090" s="5">
        <f t="shared" si="159"/>
        <v>214.00399999999999</v>
      </c>
    </row>
    <row r="5091" spans="1:12">
      <c r="A5091" t="s">
        <v>6810</v>
      </c>
      <c r="B5091" t="s">
        <v>6</v>
      </c>
      <c r="C5091" t="s">
        <v>7010</v>
      </c>
      <c r="D5091" t="s">
        <v>1705</v>
      </c>
      <c r="H5091" t="str">
        <f>INDEX('Vensim Variables'!$B:$B,MATCH(EPS!$B5091,'Vensim Variables'!$A:$A,0))</f>
        <v>g pollutant</v>
      </c>
      <c r="I5091" t="str">
        <f t="shared" si="158"/>
        <v>VOC</v>
      </c>
      <c r="J5091">
        <f>INDEX(NoSettings!$C:$C,MATCH(EPS!$A5091,NoSettings!$A:$A,0))</f>
        <v>843685000000</v>
      </c>
      <c r="K5091" s="109">
        <f>INDEX(GWP!$C$2:$C$13,MATCH(EPS!I5091,GWP!$B$2:$B$13,0))</f>
        <v>5</v>
      </c>
      <c r="L5091" s="5">
        <f t="shared" si="159"/>
        <v>4.2184249999999999</v>
      </c>
    </row>
    <row r="5092" spans="1:12">
      <c r="A5092" t="s">
        <v>6811</v>
      </c>
      <c r="B5092" t="s">
        <v>6</v>
      </c>
      <c r="C5092" t="s">
        <v>7010</v>
      </c>
      <c r="D5092" t="s">
        <v>1706</v>
      </c>
      <c r="H5092" t="str">
        <f>INDEX('Vensim Variables'!$B:$B,MATCH(EPS!$B5092,'Vensim Variables'!$A:$A,0))</f>
        <v>g pollutant</v>
      </c>
      <c r="I5092" t="str">
        <f t="shared" si="158"/>
        <v>CO</v>
      </c>
      <c r="J5092">
        <f>INDEX(NoSettings!$C:$C,MATCH(EPS!$A5092,NoSettings!$A:$A,0))</f>
        <v>519094000000</v>
      </c>
      <c r="K5092" s="109">
        <f>INDEX(GWP!$C$2:$C$13,MATCH(EPS!I5092,GWP!$B$2:$B$13,0))</f>
        <v>1.8</v>
      </c>
      <c r="L5092" s="5">
        <f t="shared" si="159"/>
        <v>0.93436920000000001</v>
      </c>
    </row>
    <row r="5093" spans="1:12">
      <c r="A5093" t="s">
        <v>6812</v>
      </c>
      <c r="B5093" t="s">
        <v>6</v>
      </c>
      <c r="C5093" t="s">
        <v>7010</v>
      </c>
      <c r="D5093" t="s">
        <v>1707</v>
      </c>
      <c r="H5093" t="str">
        <f>INDEX('Vensim Variables'!$B:$B,MATCH(EPS!$B5093,'Vensim Variables'!$A:$A,0))</f>
        <v>g pollutant</v>
      </c>
      <c r="I5093" t="str">
        <f t="shared" si="158"/>
        <v>NOx</v>
      </c>
      <c r="J5093">
        <f>INDEX(NoSettings!$C:$C,MATCH(EPS!$A5093,NoSettings!$A:$A,0))</f>
        <v>254894000000</v>
      </c>
      <c r="K5093" s="109">
        <f>INDEX(GWP!$C$2:$C$13,MATCH(EPS!I5093,GWP!$B$2:$B$13,0))</f>
        <v>-8.1999999999999993</v>
      </c>
      <c r="L5093" s="5">
        <f t="shared" si="159"/>
        <v>-2.0901307999999998</v>
      </c>
    </row>
    <row r="5094" spans="1:12">
      <c r="A5094" t="s">
        <v>6813</v>
      </c>
      <c r="B5094" t="s">
        <v>6</v>
      </c>
      <c r="C5094" t="s">
        <v>7010</v>
      </c>
      <c r="D5094" t="s">
        <v>1708</v>
      </c>
      <c r="H5094" t="str">
        <f>INDEX('Vensim Variables'!$B:$B,MATCH(EPS!$B5094,'Vensim Variables'!$A:$A,0))</f>
        <v>g pollutant</v>
      </c>
      <c r="I5094" t="str">
        <f t="shared" si="158"/>
        <v>PM10</v>
      </c>
      <c r="J5094">
        <f>INDEX(NoSettings!$C:$C,MATCH(EPS!$A5094,NoSettings!$A:$A,0))</f>
        <v>40580800000</v>
      </c>
      <c r="K5094" s="109">
        <f>INDEX(GWP!$C$2:$C$13,MATCH(EPS!I5094,GWP!$B$2:$B$13,0))</f>
        <v>0</v>
      </c>
      <c r="L5094" s="5">
        <f t="shared" si="159"/>
        <v>0</v>
      </c>
    </row>
    <row r="5095" spans="1:12">
      <c r="A5095" t="s">
        <v>6814</v>
      </c>
      <c r="B5095" t="s">
        <v>6</v>
      </c>
      <c r="C5095" t="s">
        <v>7010</v>
      </c>
      <c r="D5095" t="s">
        <v>1709</v>
      </c>
      <c r="H5095" t="str">
        <f>INDEX('Vensim Variables'!$B:$B,MATCH(EPS!$B5095,'Vensim Variables'!$A:$A,0))</f>
        <v>g pollutant</v>
      </c>
      <c r="I5095" t="str">
        <f t="shared" si="158"/>
        <v>PM25</v>
      </c>
      <c r="J5095">
        <f>INDEX(NoSettings!$C:$C,MATCH(EPS!$A5095,NoSettings!$A:$A,0))</f>
        <v>31773000000</v>
      </c>
      <c r="K5095" s="109">
        <f>INDEX(GWP!$C$2:$C$13,MATCH(EPS!I5095,GWP!$B$2:$B$13,0))</f>
        <v>0</v>
      </c>
      <c r="L5095" s="5">
        <f t="shared" si="159"/>
        <v>0</v>
      </c>
    </row>
    <row r="5096" spans="1:12">
      <c r="A5096" t="s">
        <v>6815</v>
      </c>
      <c r="B5096" t="s">
        <v>6</v>
      </c>
      <c r="C5096" t="s">
        <v>7010</v>
      </c>
      <c r="D5096" t="s">
        <v>1710</v>
      </c>
      <c r="H5096" t="str">
        <f>INDEX('Vensim Variables'!$B:$B,MATCH(EPS!$B5096,'Vensim Variables'!$A:$A,0))</f>
        <v>g pollutant</v>
      </c>
      <c r="I5096" t="str">
        <f t="shared" si="158"/>
        <v>SOx</v>
      </c>
      <c r="J5096">
        <f>INDEX(NoSettings!$C:$C,MATCH(EPS!$A5096,NoSettings!$A:$A,0))</f>
        <v>149875000000</v>
      </c>
      <c r="K5096" s="109">
        <f>INDEX(GWP!$C$2:$C$13,MATCH(EPS!I5096,GWP!$B$2:$B$13,0))</f>
        <v>0</v>
      </c>
      <c r="L5096" s="5">
        <f t="shared" si="159"/>
        <v>0</v>
      </c>
    </row>
    <row r="5097" spans="1:12">
      <c r="A5097" t="s">
        <v>6816</v>
      </c>
      <c r="B5097" t="s">
        <v>6</v>
      </c>
      <c r="C5097" t="s">
        <v>7010</v>
      </c>
      <c r="D5097" t="s">
        <v>1711</v>
      </c>
      <c r="H5097" t="str">
        <f>INDEX('Vensim Variables'!$B:$B,MATCH(EPS!$B5097,'Vensim Variables'!$A:$A,0))</f>
        <v>g pollutant</v>
      </c>
      <c r="I5097" t="str">
        <f t="shared" si="158"/>
        <v>BC</v>
      </c>
      <c r="J5097">
        <f>INDEX(NoSettings!$C:$C,MATCH(EPS!$A5097,NoSettings!$A:$A,0))</f>
        <v>2411700000</v>
      </c>
      <c r="K5097" s="109">
        <f>INDEX(GWP!$C$2:$C$13,MATCH(EPS!I5097,GWP!$B$2:$B$13,0))</f>
        <v>345</v>
      </c>
      <c r="L5097" s="5">
        <f t="shared" si="159"/>
        <v>0.83203649999999996</v>
      </c>
    </row>
    <row r="5098" spans="1:12">
      <c r="A5098" t="s">
        <v>6817</v>
      </c>
      <c r="B5098" t="s">
        <v>6</v>
      </c>
      <c r="C5098" t="s">
        <v>7010</v>
      </c>
      <c r="D5098" t="s">
        <v>1712</v>
      </c>
      <c r="H5098" t="str">
        <f>INDEX('Vensim Variables'!$B:$B,MATCH(EPS!$B5098,'Vensim Variables'!$A:$A,0))</f>
        <v>g pollutant</v>
      </c>
      <c r="I5098" t="str">
        <f t="shared" si="158"/>
        <v>OC</v>
      </c>
      <c r="J5098">
        <f>INDEX(NoSettings!$C:$C,MATCH(EPS!$A5098,NoSettings!$A:$A,0))</f>
        <v>6001680000</v>
      </c>
      <c r="K5098" s="109">
        <f>INDEX(GWP!$C$2:$C$13,MATCH(EPS!I5098,GWP!$B$2:$B$13,0))</f>
        <v>-46</v>
      </c>
      <c r="L5098" s="5">
        <f t="shared" si="159"/>
        <v>-0.27607727999999998</v>
      </c>
    </row>
    <row r="5099" spans="1:12">
      <c r="A5099" t="s">
        <v>6818</v>
      </c>
      <c r="B5099" t="s">
        <v>6</v>
      </c>
      <c r="C5099" t="s">
        <v>7010</v>
      </c>
      <c r="D5099" t="s">
        <v>1713</v>
      </c>
      <c r="H5099" t="str">
        <f>INDEX('Vensim Variables'!$B:$B,MATCH(EPS!$B5099,'Vensim Variables'!$A:$A,0))</f>
        <v>g pollutant</v>
      </c>
      <c r="I5099" t="str">
        <f t="shared" si="158"/>
        <v>CH4</v>
      </c>
      <c r="J5099">
        <f>INDEX(NoSettings!$C:$C,MATCH(EPS!$A5099,NoSettings!$A:$A,0))</f>
        <v>15546600000</v>
      </c>
      <c r="K5099" s="109">
        <f>INDEX(GWP!$C$2:$C$13,MATCH(EPS!I5099,GWP!$B$2:$B$13,0))</f>
        <v>28</v>
      </c>
      <c r="L5099" s="5">
        <f t="shared" si="159"/>
        <v>0.43530479999999999</v>
      </c>
    </row>
    <row r="5100" spans="1:12">
      <c r="A5100" t="s">
        <v>6819</v>
      </c>
      <c r="B5100" t="s">
        <v>6</v>
      </c>
      <c r="C5100" t="s">
        <v>7010</v>
      </c>
      <c r="D5100" t="s">
        <v>1714</v>
      </c>
      <c r="H5100" t="str">
        <f>INDEX('Vensim Variables'!$B:$B,MATCH(EPS!$B5100,'Vensim Variables'!$A:$A,0))</f>
        <v>g pollutant</v>
      </c>
      <c r="I5100" t="str">
        <f t="shared" si="158"/>
        <v>N2O</v>
      </c>
      <c r="J5100">
        <f>INDEX(NoSettings!$C:$C,MATCH(EPS!$A5100,NoSettings!$A:$A,0))</f>
        <v>81534400000</v>
      </c>
      <c r="K5100" s="109">
        <f>INDEX(GWP!$C$2:$C$13,MATCH(EPS!I5100,GWP!$B$2:$B$13,0))</f>
        <v>265</v>
      </c>
      <c r="L5100" s="5">
        <f t="shared" si="159"/>
        <v>21.606615999999999</v>
      </c>
    </row>
    <row r="5101" spans="1:12">
      <c r="A5101" t="s">
        <v>6820</v>
      </c>
      <c r="B5101" t="s">
        <v>6</v>
      </c>
      <c r="C5101" t="s">
        <v>7010</v>
      </c>
      <c r="D5101" t="s">
        <v>1715</v>
      </c>
      <c r="H5101" t="str">
        <f>INDEX('Vensim Variables'!$B:$B,MATCH(EPS!$B5101,'Vensim Variables'!$A:$A,0))</f>
        <v>g pollutant</v>
      </c>
      <c r="I5101" t="str">
        <f t="shared" si="158"/>
        <v>F gases</v>
      </c>
      <c r="J5101">
        <f>INDEX(NoSettings!$C:$C,MATCH(EPS!$A5101,NoSettings!$A:$A,0))</f>
        <v>220100000000000</v>
      </c>
      <c r="K5101" s="109">
        <f>INDEX(GWP!$C$2:$C$13,MATCH(EPS!I5101,GWP!$B$2:$B$13,0))</f>
        <v>1</v>
      </c>
      <c r="L5101" s="5">
        <f t="shared" si="159"/>
        <v>220.1</v>
      </c>
    </row>
    <row r="5102" spans="1:12">
      <c r="A5102" t="s">
        <v>6821</v>
      </c>
      <c r="B5102" t="s">
        <v>6</v>
      </c>
      <c r="C5102" t="s">
        <v>7011</v>
      </c>
      <c r="D5102" t="s">
        <v>1702</v>
      </c>
      <c r="H5102" t="str">
        <f>INDEX('Vensim Variables'!$B:$B,MATCH(EPS!$B5102,'Vensim Variables'!$A:$A,0))</f>
        <v>g pollutant</v>
      </c>
      <c r="I5102" t="str">
        <f t="shared" si="158"/>
        <v>CO2</v>
      </c>
      <c r="J5102">
        <f>INDEX(NoSettings!$C:$C,MATCH(EPS!$A5102,NoSettings!$A:$A,0))</f>
        <v>6223170000000</v>
      </c>
      <c r="K5102" s="109">
        <f>INDEX(GWP!$C$2:$C$13,MATCH(EPS!I5102,GWP!$B$2:$B$13,0))</f>
        <v>1</v>
      </c>
      <c r="L5102" s="5">
        <f t="shared" si="159"/>
        <v>6.2231699999999996</v>
      </c>
    </row>
    <row r="5103" spans="1:12">
      <c r="A5103" t="s">
        <v>6822</v>
      </c>
      <c r="B5103" t="s">
        <v>6</v>
      </c>
      <c r="C5103" t="s">
        <v>7011</v>
      </c>
      <c r="D5103" t="s">
        <v>1705</v>
      </c>
      <c r="H5103" t="str">
        <f>INDEX('Vensim Variables'!$B:$B,MATCH(EPS!$B5103,'Vensim Variables'!$A:$A,0))</f>
        <v>g pollutant</v>
      </c>
      <c r="I5103" t="str">
        <f t="shared" si="158"/>
        <v>VOC</v>
      </c>
      <c r="J5103">
        <f>INDEX(NoSettings!$C:$C,MATCH(EPS!$A5103,NoSettings!$A:$A,0))</f>
        <v>2025130000</v>
      </c>
      <c r="K5103" s="109">
        <f>INDEX(GWP!$C$2:$C$13,MATCH(EPS!I5103,GWP!$B$2:$B$13,0))</f>
        <v>5</v>
      </c>
      <c r="L5103" s="5">
        <f t="shared" si="159"/>
        <v>1.012565E-2</v>
      </c>
    </row>
    <row r="5104" spans="1:12">
      <c r="A5104" t="s">
        <v>6823</v>
      </c>
      <c r="B5104" t="s">
        <v>6</v>
      </c>
      <c r="C5104" t="s">
        <v>7011</v>
      </c>
      <c r="D5104" t="s">
        <v>1706</v>
      </c>
      <c r="H5104" t="str">
        <f>INDEX('Vensim Variables'!$B:$B,MATCH(EPS!$B5104,'Vensim Variables'!$A:$A,0))</f>
        <v>g pollutant</v>
      </c>
      <c r="I5104" t="str">
        <f t="shared" si="158"/>
        <v>CO</v>
      </c>
      <c r="J5104">
        <f>INDEX(NoSettings!$C:$C,MATCH(EPS!$A5104,NoSettings!$A:$A,0))</f>
        <v>17005900000</v>
      </c>
      <c r="K5104" s="109">
        <f>INDEX(GWP!$C$2:$C$13,MATCH(EPS!I5104,GWP!$B$2:$B$13,0))</f>
        <v>1.8</v>
      </c>
      <c r="L5104" s="5">
        <f t="shared" si="159"/>
        <v>3.0610620000000002E-2</v>
      </c>
    </row>
    <row r="5105" spans="1:12">
      <c r="A5105" t="s">
        <v>6824</v>
      </c>
      <c r="B5105" t="s">
        <v>6</v>
      </c>
      <c r="C5105" t="s">
        <v>7011</v>
      </c>
      <c r="D5105" t="s">
        <v>1707</v>
      </c>
      <c r="H5105" t="str">
        <f>INDEX('Vensim Variables'!$B:$B,MATCH(EPS!$B5105,'Vensim Variables'!$A:$A,0))</f>
        <v>g pollutant</v>
      </c>
      <c r="I5105" t="str">
        <f t="shared" si="158"/>
        <v>NOx</v>
      </c>
      <c r="J5105">
        <f>INDEX(NoSettings!$C:$C,MATCH(EPS!$A5105,NoSettings!$A:$A,0))</f>
        <v>7925950000</v>
      </c>
      <c r="K5105" s="109">
        <f>INDEX(GWP!$C$2:$C$13,MATCH(EPS!I5105,GWP!$B$2:$B$13,0))</f>
        <v>-8.1999999999999993</v>
      </c>
      <c r="L5105" s="5">
        <f t="shared" si="159"/>
        <v>-6.4992789999999995E-2</v>
      </c>
    </row>
    <row r="5106" spans="1:12">
      <c r="A5106" t="s">
        <v>6825</v>
      </c>
      <c r="B5106" t="s">
        <v>6</v>
      </c>
      <c r="C5106" t="s">
        <v>7011</v>
      </c>
      <c r="D5106" t="s">
        <v>1708</v>
      </c>
      <c r="H5106" t="str">
        <f>INDEX('Vensim Variables'!$B:$B,MATCH(EPS!$B5106,'Vensim Variables'!$A:$A,0))</f>
        <v>g pollutant</v>
      </c>
      <c r="I5106" t="str">
        <f t="shared" si="158"/>
        <v>PM10</v>
      </c>
      <c r="J5106">
        <f>INDEX(NoSettings!$C:$C,MATCH(EPS!$A5106,NoSettings!$A:$A,0))</f>
        <v>455704000</v>
      </c>
      <c r="K5106" s="109">
        <f>INDEX(GWP!$C$2:$C$13,MATCH(EPS!I5106,GWP!$B$2:$B$13,0))</f>
        <v>0</v>
      </c>
      <c r="L5106" s="5">
        <f t="shared" si="159"/>
        <v>0</v>
      </c>
    </row>
    <row r="5107" spans="1:12">
      <c r="A5107" t="s">
        <v>6826</v>
      </c>
      <c r="B5107" t="s">
        <v>6</v>
      </c>
      <c r="C5107" t="s">
        <v>7011</v>
      </c>
      <c r="D5107" t="s">
        <v>1709</v>
      </c>
      <c r="H5107" t="str">
        <f>INDEX('Vensim Variables'!$B:$B,MATCH(EPS!$B5107,'Vensim Variables'!$A:$A,0))</f>
        <v>g pollutant</v>
      </c>
      <c r="I5107" t="str">
        <f t="shared" si="158"/>
        <v>PM25</v>
      </c>
      <c r="J5107">
        <f>INDEX(NoSettings!$C:$C,MATCH(EPS!$A5107,NoSettings!$A:$A,0))</f>
        <v>419289000</v>
      </c>
      <c r="K5107" s="109">
        <f>INDEX(GWP!$C$2:$C$13,MATCH(EPS!I5107,GWP!$B$2:$B$13,0))</f>
        <v>0</v>
      </c>
      <c r="L5107" s="5">
        <f t="shared" si="159"/>
        <v>0</v>
      </c>
    </row>
    <row r="5108" spans="1:12">
      <c r="A5108" t="s">
        <v>6827</v>
      </c>
      <c r="B5108" t="s">
        <v>6</v>
      </c>
      <c r="C5108" t="s">
        <v>7011</v>
      </c>
      <c r="D5108" t="s">
        <v>1710</v>
      </c>
      <c r="H5108" t="str">
        <f>INDEX('Vensim Variables'!$B:$B,MATCH(EPS!$B5108,'Vensim Variables'!$A:$A,0))</f>
        <v>g pollutant</v>
      </c>
      <c r="I5108" t="str">
        <f t="shared" si="158"/>
        <v>SOx</v>
      </c>
      <c r="J5108">
        <f>INDEX(NoSettings!$C:$C,MATCH(EPS!$A5108,NoSettings!$A:$A,0))</f>
        <v>478418000</v>
      </c>
      <c r="K5108" s="109">
        <f>INDEX(GWP!$C$2:$C$13,MATCH(EPS!I5108,GWP!$B$2:$B$13,0))</f>
        <v>0</v>
      </c>
      <c r="L5108" s="5">
        <f t="shared" si="159"/>
        <v>0</v>
      </c>
    </row>
    <row r="5109" spans="1:12">
      <c r="A5109" t="s">
        <v>6828</v>
      </c>
      <c r="B5109" t="s">
        <v>6</v>
      </c>
      <c r="C5109" t="s">
        <v>7011</v>
      </c>
      <c r="D5109" t="s">
        <v>1711</v>
      </c>
      <c r="H5109" t="str">
        <f>INDEX('Vensim Variables'!$B:$B,MATCH(EPS!$B5109,'Vensim Variables'!$A:$A,0))</f>
        <v>g pollutant</v>
      </c>
      <c r="I5109" t="str">
        <f t="shared" si="158"/>
        <v>BC</v>
      </c>
      <c r="J5109">
        <f>INDEX(NoSettings!$C:$C,MATCH(EPS!$A5109,NoSettings!$A:$A,0))</f>
        <v>83679000</v>
      </c>
      <c r="K5109" s="109">
        <f>INDEX(GWP!$C$2:$C$13,MATCH(EPS!I5109,GWP!$B$2:$B$13,0))</f>
        <v>345</v>
      </c>
      <c r="L5109" s="5">
        <f t="shared" si="159"/>
        <v>2.8869255E-2</v>
      </c>
    </row>
    <row r="5110" spans="1:12">
      <c r="A5110" t="s">
        <v>6829</v>
      </c>
      <c r="B5110" t="s">
        <v>6</v>
      </c>
      <c r="C5110" t="s">
        <v>7011</v>
      </c>
      <c r="D5110" t="s">
        <v>1712</v>
      </c>
      <c r="H5110" t="str">
        <f>INDEX('Vensim Variables'!$B:$B,MATCH(EPS!$B5110,'Vensim Variables'!$A:$A,0))</f>
        <v>g pollutant</v>
      </c>
      <c r="I5110" t="str">
        <f t="shared" si="158"/>
        <v>OC</v>
      </c>
      <c r="J5110">
        <f>INDEX(NoSettings!$C:$C,MATCH(EPS!$A5110,NoSettings!$A:$A,0))</f>
        <v>160797000</v>
      </c>
      <c r="K5110" s="109">
        <f>INDEX(GWP!$C$2:$C$13,MATCH(EPS!I5110,GWP!$B$2:$B$13,0))</f>
        <v>-46</v>
      </c>
      <c r="L5110" s="5">
        <f t="shared" si="159"/>
        <v>-7.396662E-3</v>
      </c>
    </row>
    <row r="5111" spans="1:12">
      <c r="A5111" t="s">
        <v>6830</v>
      </c>
      <c r="B5111" t="s">
        <v>6</v>
      </c>
      <c r="C5111" t="s">
        <v>7011</v>
      </c>
      <c r="D5111" t="s">
        <v>1713</v>
      </c>
      <c r="H5111" t="str">
        <f>INDEX('Vensim Variables'!$B:$B,MATCH(EPS!$B5111,'Vensim Variables'!$A:$A,0))</f>
        <v>g pollutant</v>
      </c>
      <c r="I5111" t="str">
        <f t="shared" si="158"/>
        <v>CH4</v>
      </c>
      <c r="J5111">
        <f>INDEX(NoSettings!$C:$C,MATCH(EPS!$A5111,NoSettings!$A:$A,0))</f>
        <v>129166000</v>
      </c>
      <c r="K5111" s="109">
        <f>INDEX(GWP!$C$2:$C$13,MATCH(EPS!I5111,GWP!$B$2:$B$13,0))</f>
        <v>28</v>
      </c>
      <c r="L5111" s="5">
        <f t="shared" si="159"/>
        <v>3.6166480000000001E-3</v>
      </c>
    </row>
    <row r="5112" spans="1:12">
      <c r="A5112" t="s">
        <v>6831</v>
      </c>
      <c r="B5112" t="s">
        <v>6</v>
      </c>
      <c r="C5112" t="s">
        <v>7011</v>
      </c>
      <c r="D5112" t="s">
        <v>1714</v>
      </c>
      <c r="H5112" t="str">
        <f>INDEX('Vensim Variables'!$B:$B,MATCH(EPS!$B5112,'Vensim Variables'!$A:$A,0))</f>
        <v>g pollutant</v>
      </c>
      <c r="I5112" t="str">
        <f t="shared" si="158"/>
        <v>N2O</v>
      </c>
      <c r="J5112">
        <f>INDEX(NoSettings!$C:$C,MATCH(EPS!$A5112,NoSettings!$A:$A,0))</f>
        <v>14896500</v>
      </c>
      <c r="K5112" s="109">
        <f>INDEX(GWP!$C$2:$C$13,MATCH(EPS!I5112,GWP!$B$2:$B$13,0))</f>
        <v>265</v>
      </c>
      <c r="L5112" s="5">
        <f t="shared" si="159"/>
        <v>3.9475724999999996E-3</v>
      </c>
    </row>
    <row r="5113" spans="1:12">
      <c r="A5113" t="s">
        <v>6832</v>
      </c>
      <c r="B5113" t="s">
        <v>6</v>
      </c>
      <c r="C5113" t="s">
        <v>7011</v>
      </c>
      <c r="D5113" t="s">
        <v>1715</v>
      </c>
      <c r="H5113" t="str">
        <f>INDEX('Vensim Variables'!$B:$B,MATCH(EPS!$B5113,'Vensim Variables'!$A:$A,0))</f>
        <v>g pollutant</v>
      </c>
      <c r="I5113" t="str">
        <f t="shared" si="158"/>
        <v>F gases</v>
      </c>
      <c r="J5113">
        <f>INDEX(NoSettings!$C:$C,MATCH(EPS!$A5113,NoSettings!$A:$A,0))</f>
        <v>0</v>
      </c>
      <c r="K5113" s="109">
        <f>INDEX(GWP!$C$2:$C$13,MATCH(EPS!I5113,GWP!$B$2:$B$13,0))</f>
        <v>1</v>
      </c>
      <c r="L5113" s="5">
        <f t="shared" si="159"/>
        <v>0</v>
      </c>
    </row>
    <row r="5114" spans="1:12">
      <c r="A5114" t="s">
        <v>6833</v>
      </c>
      <c r="B5114" t="s">
        <v>6</v>
      </c>
      <c r="C5114" t="s">
        <v>7012</v>
      </c>
      <c r="D5114" t="s">
        <v>1702</v>
      </c>
      <c r="H5114" t="str">
        <f>INDEX('Vensim Variables'!$B:$B,MATCH(EPS!$B5114,'Vensim Variables'!$A:$A,0))</f>
        <v>g pollutant</v>
      </c>
      <c r="I5114" t="str">
        <f t="shared" si="158"/>
        <v>CO2</v>
      </c>
      <c r="J5114">
        <f>INDEX(NoSettings!$C:$C,MATCH(EPS!$A5114,NoSettings!$A:$A,0))</f>
        <v>7454980000000</v>
      </c>
      <c r="K5114" s="109">
        <f>INDEX(GWP!$C$2:$C$13,MATCH(EPS!I5114,GWP!$B$2:$B$13,0))</f>
        <v>1</v>
      </c>
      <c r="L5114" s="5">
        <f t="shared" si="159"/>
        <v>7.4549799999999999</v>
      </c>
    </row>
    <row r="5115" spans="1:12">
      <c r="A5115" t="s">
        <v>6834</v>
      </c>
      <c r="B5115" t="s">
        <v>6</v>
      </c>
      <c r="C5115" t="s">
        <v>7012</v>
      </c>
      <c r="D5115" t="s">
        <v>1705</v>
      </c>
      <c r="H5115" t="str">
        <f>INDEX('Vensim Variables'!$B:$B,MATCH(EPS!$B5115,'Vensim Variables'!$A:$A,0))</f>
        <v>g pollutant</v>
      </c>
      <c r="I5115" t="str">
        <f t="shared" si="158"/>
        <v>VOC</v>
      </c>
      <c r="J5115">
        <f>INDEX(NoSettings!$C:$C,MATCH(EPS!$A5115,NoSettings!$A:$A,0))</f>
        <v>848345000</v>
      </c>
      <c r="K5115" s="109">
        <f>INDEX(GWP!$C$2:$C$13,MATCH(EPS!I5115,GWP!$B$2:$B$13,0))</f>
        <v>5</v>
      </c>
      <c r="L5115" s="5">
        <f t="shared" si="159"/>
        <v>4.241725E-3</v>
      </c>
    </row>
    <row r="5116" spans="1:12">
      <c r="A5116" t="s">
        <v>6835</v>
      </c>
      <c r="B5116" t="s">
        <v>6</v>
      </c>
      <c r="C5116" t="s">
        <v>7012</v>
      </c>
      <c r="D5116" t="s">
        <v>1706</v>
      </c>
      <c r="H5116" t="str">
        <f>INDEX('Vensim Variables'!$B:$B,MATCH(EPS!$B5116,'Vensim Variables'!$A:$A,0))</f>
        <v>g pollutant</v>
      </c>
      <c r="I5116" t="str">
        <f t="shared" si="158"/>
        <v>CO</v>
      </c>
      <c r="J5116">
        <f>INDEX(NoSettings!$C:$C,MATCH(EPS!$A5116,NoSettings!$A:$A,0))</f>
        <v>4528770000</v>
      </c>
      <c r="K5116" s="109">
        <f>INDEX(GWP!$C$2:$C$13,MATCH(EPS!I5116,GWP!$B$2:$B$13,0))</f>
        <v>1.8</v>
      </c>
      <c r="L5116" s="5">
        <f t="shared" si="159"/>
        <v>8.1517859999999994E-3</v>
      </c>
    </row>
    <row r="5117" spans="1:12">
      <c r="A5117" t="s">
        <v>6836</v>
      </c>
      <c r="B5117" t="s">
        <v>6</v>
      </c>
      <c r="C5117" t="s">
        <v>7012</v>
      </c>
      <c r="D5117" t="s">
        <v>1707</v>
      </c>
      <c r="H5117" t="str">
        <f>INDEX('Vensim Variables'!$B:$B,MATCH(EPS!$B5117,'Vensim Variables'!$A:$A,0))</f>
        <v>g pollutant</v>
      </c>
      <c r="I5117" t="str">
        <f t="shared" si="158"/>
        <v>NOx</v>
      </c>
      <c r="J5117">
        <f>INDEX(NoSettings!$C:$C,MATCH(EPS!$A5117,NoSettings!$A:$A,0))</f>
        <v>7965140000</v>
      </c>
      <c r="K5117" s="109">
        <f>INDEX(GWP!$C$2:$C$13,MATCH(EPS!I5117,GWP!$B$2:$B$13,0))</f>
        <v>-8.1999999999999993</v>
      </c>
      <c r="L5117" s="5">
        <f t="shared" si="159"/>
        <v>-6.5314147999999989E-2</v>
      </c>
    </row>
    <row r="5118" spans="1:12">
      <c r="A5118" t="s">
        <v>6837</v>
      </c>
      <c r="B5118" t="s">
        <v>6</v>
      </c>
      <c r="C5118" t="s">
        <v>7012</v>
      </c>
      <c r="D5118" t="s">
        <v>1708</v>
      </c>
      <c r="H5118" t="str">
        <f>INDEX('Vensim Variables'!$B:$B,MATCH(EPS!$B5118,'Vensim Variables'!$A:$A,0))</f>
        <v>g pollutant</v>
      </c>
      <c r="I5118" t="str">
        <f t="shared" si="158"/>
        <v>PM10</v>
      </c>
      <c r="J5118">
        <f>INDEX(NoSettings!$C:$C,MATCH(EPS!$A5118,NoSettings!$A:$A,0))</f>
        <v>313879000</v>
      </c>
      <c r="K5118" s="109">
        <f>INDEX(GWP!$C$2:$C$13,MATCH(EPS!I5118,GWP!$B$2:$B$13,0))</f>
        <v>0</v>
      </c>
      <c r="L5118" s="5">
        <f t="shared" si="159"/>
        <v>0</v>
      </c>
    </row>
    <row r="5119" spans="1:12">
      <c r="A5119" t="s">
        <v>6838</v>
      </c>
      <c r="B5119" t="s">
        <v>6</v>
      </c>
      <c r="C5119" t="s">
        <v>7012</v>
      </c>
      <c r="D5119" t="s">
        <v>1709</v>
      </c>
      <c r="H5119" t="str">
        <f>INDEX('Vensim Variables'!$B:$B,MATCH(EPS!$B5119,'Vensim Variables'!$A:$A,0))</f>
        <v>g pollutant</v>
      </c>
      <c r="I5119" t="str">
        <f t="shared" si="158"/>
        <v>PM25</v>
      </c>
      <c r="J5119">
        <f>INDEX(NoSettings!$C:$C,MATCH(EPS!$A5119,NoSettings!$A:$A,0))</f>
        <v>295755000</v>
      </c>
      <c r="K5119" s="109">
        <f>INDEX(GWP!$C$2:$C$13,MATCH(EPS!I5119,GWP!$B$2:$B$13,0))</f>
        <v>0</v>
      </c>
      <c r="L5119" s="5">
        <f t="shared" si="159"/>
        <v>0</v>
      </c>
    </row>
    <row r="5120" spans="1:12">
      <c r="A5120" t="s">
        <v>6839</v>
      </c>
      <c r="B5120" t="s">
        <v>6</v>
      </c>
      <c r="C5120" t="s">
        <v>7012</v>
      </c>
      <c r="D5120" t="s">
        <v>1710</v>
      </c>
      <c r="H5120" t="str">
        <f>INDEX('Vensim Variables'!$B:$B,MATCH(EPS!$B5120,'Vensim Variables'!$A:$A,0))</f>
        <v>g pollutant</v>
      </c>
      <c r="I5120" t="str">
        <f t="shared" si="158"/>
        <v>SOx</v>
      </c>
      <c r="J5120">
        <f>INDEX(NoSettings!$C:$C,MATCH(EPS!$A5120,NoSettings!$A:$A,0))</f>
        <v>210611000</v>
      </c>
      <c r="K5120" s="109">
        <f>INDEX(GWP!$C$2:$C$13,MATCH(EPS!I5120,GWP!$B$2:$B$13,0))</f>
        <v>0</v>
      </c>
      <c r="L5120" s="5">
        <f t="shared" si="159"/>
        <v>0</v>
      </c>
    </row>
    <row r="5121" spans="1:12">
      <c r="A5121" t="s">
        <v>6840</v>
      </c>
      <c r="B5121" t="s">
        <v>6</v>
      </c>
      <c r="C5121" t="s">
        <v>7012</v>
      </c>
      <c r="D5121" t="s">
        <v>1711</v>
      </c>
      <c r="H5121" t="str">
        <f>INDEX('Vensim Variables'!$B:$B,MATCH(EPS!$B5121,'Vensim Variables'!$A:$A,0))</f>
        <v>g pollutant</v>
      </c>
      <c r="I5121" t="str">
        <f t="shared" si="158"/>
        <v>BC</v>
      </c>
      <c r="J5121">
        <f>INDEX(NoSettings!$C:$C,MATCH(EPS!$A5121,NoSettings!$A:$A,0))</f>
        <v>19670100</v>
      </c>
      <c r="K5121" s="109">
        <f>INDEX(GWP!$C$2:$C$13,MATCH(EPS!I5121,GWP!$B$2:$B$13,0))</f>
        <v>345</v>
      </c>
      <c r="L5121" s="5">
        <f t="shared" si="159"/>
        <v>6.7861845000000004E-3</v>
      </c>
    </row>
    <row r="5122" spans="1:12">
      <c r="A5122" t="s">
        <v>6841</v>
      </c>
      <c r="B5122" t="s">
        <v>6</v>
      </c>
      <c r="C5122" t="s">
        <v>7012</v>
      </c>
      <c r="D5122" t="s">
        <v>1712</v>
      </c>
      <c r="H5122" t="str">
        <f>INDEX('Vensim Variables'!$B:$B,MATCH(EPS!$B5122,'Vensim Variables'!$A:$A,0))</f>
        <v>g pollutant</v>
      </c>
      <c r="I5122" t="str">
        <f t="shared" si="158"/>
        <v>OC</v>
      </c>
      <c r="J5122">
        <f>INDEX(NoSettings!$C:$C,MATCH(EPS!$A5122,NoSettings!$A:$A,0))</f>
        <v>132071000</v>
      </c>
      <c r="K5122" s="109">
        <f>INDEX(GWP!$C$2:$C$13,MATCH(EPS!I5122,GWP!$B$2:$B$13,0))</f>
        <v>-46</v>
      </c>
      <c r="L5122" s="5">
        <f t="shared" si="159"/>
        <v>-6.0752660000000002E-3</v>
      </c>
    </row>
    <row r="5123" spans="1:12">
      <c r="A5123" t="s">
        <v>6842</v>
      </c>
      <c r="B5123" t="s">
        <v>6</v>
      </c>
      <c r="C5123" t="s">
        <v>7012</v>
      </c>
      <c r="D5123" t="s">
        <v>1713</v>
      </c>
      <c r="H5123" t="str">
        <f>INDEX('Vensim Variables'!$B:$B,MATCH(EPS!$B5123,'Vensim Variables'!$A:$A,0))</f>
        <v>g pollutant</v>
      </c>
      <c r="I5123" t="str">
        <f t="shared" ref="I5123:I5186" si="160">IF(OR(C5123="CO2",C5123="CH4",C5123="N2O",C5123="F gases",C5123="VOC",C5123="CO",C5123="NOx",C5123="PM10",C5123="PM25",C5123="SOx",C5123="BC",C5123="OC"),C5123,IF(OR(D5123="CO2",D5123="CH4",D5123="N2O",D5123="F gases",D5123="VOC",D5123="CO",D5123="NOx",D5123="PM10",D5123="PM25",D5123="SOx",D5123="BC",D5123="OC"),D5123,IF(OR(E5123="CO2",E5123="CH4",E5123="N2O",E5123="F gases",E5123="VOC",E5123="CO",E5123="NOx",E5123="PM10",E5123="PM25",E5123="SOx",E5123="BC",E5123="OC"),E5123,"NA")))</f>
        <v>CH4</v>
      </c>
      <c r="J5123">
        <f>INDEX(NoSettings!$C:$C,MATCH(EPS!$A5123,NoSettings!$A:$A,0))</f>
        <v>140501000</v>
      </c>
      <c r="K5123" s="109">
        <f>INDEX(GWP!$C$2:$C$13,MATCH(EPS!I5123,GWP!$B$2:$B$13,0))</f>
        <v>28</v>
      </c>
      <c r="L5123" s="5">
        <f t="shared" ref="L5123:L5186" si="161">IF(H5123="g pollutant",K5123*J5123/10^12,IF(H5123="MMTCO2e",J5123,IF(H5123="MWh",J5123,0)))</f>
        <v>3.934028E-3</v>
      </c>
    </row>
    <row r="5124" spans="1:12">
      <c r="A5124" t="s">
        <v>6843</v>
      </c>
      <c r="B5124" t="s">
        <v>6</v>
      </c>
      <c r="C5124" t="s">
        <v>7012</v>
      </c>
      <c r="D5124" t="s">
        <v>1714</v>
      </c>
      <c r="H5124" t="str">
        <f>INDEX('Vensim Variables'!$B:$B,MATCH(EPS!$B5124,'Vensim Variables'!$A:$A,0))</f>
        <v>g pollutant</v>
      </c>
      <c r="I5124" t="str">
        <f t="shared" si="160"/>
        <v>N2O</v>
      </c>
      <c r="J5124">
        <f>INDEX(NoSettings!$C:$C,MATCH(EPS!$A5124,NoSettings!$A:$A,0))</f>
        <v>14050100</v>
      </c>
      <c r="K5124" s="109">
        <f>INDEX(GWP!$C$2:$C$13,MATCH(EPS!I5124,GWP!$B$2:$B$13,0))</f>
        <v>265</v>
      </c>
      <c r="L5124" s="5">
        <f t="shared" si="161"/>
        <v>3.7232764999999999E-3</v>
      </c>
    </row>
    <row r="5125" spans="1:12">
      <c r="A5125" t="s">
        <v>6844</v>
      </c>
      <c r="B5125" t="s">
        <v>6</v>
      </c>
      <c r="C5125" t="s">
        <v>7012</v>
      </c>
      <c r="D5125" t="s">
        <v>1715</v>
      </c>
      <c r="H5125" t="str">
        <f>INDEX('Vensim Variables'!$B:$B,MATCH(EPS!$B5125,'Vensim Variables'!$A:$A,0))</f>
        <v>g pollutant</v>
      </c>
      <c r="I5125" t="str">
        <f t="shared" si="160"/>
        <v>F gases</v>
      </c>
      <c r="J5125">
        <f>INDEX(NoSettings!$C:$C,MATCH(EPS!$A5125,NoSettings!$A:$A,0))</f>
        <v>0</v>
      </c>
      <c r="K5125" s="109">
        <f>INDEX(GWP!$C$2:$C$13,MATCH(EPS!I5125,GWP!$B$2:$B$13,0))</f>
        <v>1</v>
      </c>
      <c r="L5125" s="5">
        <f t="shared" si="161"/>
        <v>0</v>
      </c>
    </row>
    <row r="5126" spans="1:12">
      <c r="A5126" t="s">
        <v>6845</v>
      </c>
      <c r="B5126" t="s">
        <v>6</v>
      </c>
      <c r="C5126" t="s">
        <v>7013</v>
      </c>
      <c r="D5126" t="s">
        <v>1702</v>
      </c>
      <c r="H5126" t="str">
        <f>INDEX('Vensim Variables'!$B:$B,MATCH(EPS!$B5126,'Vensim Variables'!$A:$A,0))</f>
        <v>g pollutant</v>
      </c>
      <c r="I5126" t="str">
        <f t="shared" si="160"/>
        <v>CO2</v>
      </c>
      <c r="J5126">
        <f>INDEX(NoSettings!$C:$C,MATCH(EPS!$A5126,NoSettings!$A:$A,0))</f>
        <v>87160000000000</v>
      </c>
      <c r="K5126" s="109">
        <f>INDEX(GWP!$C$2:$C$13,MATCH(EPS!I5126,GWP!$B$2:$B$13,0))</f>
        <v>1</v>
      </c>
      <c r="L5126" s="5">
        <f t="shared" si="161"/>
        <v>87.16</v>
      </c>
    </row>
    <row r="5127" spans="1:12">
      <c r="A5127" t="s">
        <v>6846</v>
      </c>
      <c r="B5127" t="s">
        <v>6</v>
      </c>
      <c r="C5127" t="s">
        <v>7013</v>
      </c>
      <c r="D5127" t="s">
        <v>1705</v>
      </c>
      <c r="H5127" t="str">
        <f>INDEX('Vensim Variables'!$B:$B,MATCH(EPS!$B5127,'Vensim Variables'!$A:$A,0))</f>
        <v>g pollutant</v>
      </c>
      <c r="I5127" t="str">
        <f t="shared" si="160"/>
        <v>VOC</v>
      </c>
      <c r="J5127">
        <f>INDEX(NoSettings!$C:$C,MATCH(EPS!$A5127,NoSettings!$A:$A,0))</f>
        <v>8870270000</v>
      </c>
      <c r="K5127" s="109">
        <f>INDEX(GWP!$C$2:$C$13,MATCH(EPS!I5127,GWP!$B$2:$B$13,0))</f>
        <v>5</v>
      </c>
      <c r="L5127" s="5">
        <f t="shared" si="161"/>
        <v>4.4351349999999998E-2</v>
      </c>
    </row>
    <row r="5128" spans="1:12">
      <c r="A5128" t="s">
        <v>6847</v>
      </c>
      <c r="B5128" t="s">
        <v>6</v>
      </c>
      <c r="C5128" t="s">
        <v>7013</v>
      </c>
      <c r="D5128" t="s">
        <v>1706</v>
      </c>
      <c r="H5128" t="str">
        <f>INDEX('Vensim Variables'!$B:$B,MATCH(EPS!$B5128,'Vensim Variables'!$A:$A,0))</f>
        <v>g pollutant</v>
      </c>
      <c r="I5128" t="str">
        <f t="shared" si="160"/>
        <v>CO</v>
      </c>
      <c r="J5128">
        <f>INDEX(NoSettings!$C:$C,MATCH(EPS!$A5128,NoSettings!$A:$A,0))</f>
        <v>137894000000</v>
      </c>
      <c r="K5128" s="109">
        <f>INDEX(GWP!$C$2:$C$13,MATCH(EPS!I5128,GWP!$B$2:$B$13,0))</f>
        <v>1.8</v>
      </c>
      <c r="L5128" s="5">
        <f t="shared" si="161"/>
        <v>0.24820919999999999</v>
      </c>
    </row>
    <row r="5129" spans="1:12">
      <c r="A5129" t="s">
        <v>6848</v>
      </c>
      <c r="B5129" t="s">
        <v>6</v>
      </c>
      <c r="C5129" t="s">
        <v>7013</v>
      </c>
      <c r="D5129" t="s">
        <v>1707</v>
      </c>
      <c r="H5129" t="str">
        <f>INDEX('Vensim Variables'!$B:$B,MATCH(EPS!$B5129,'Vensim Variables'!$A:$A,0))</f>
        <v>g pollutant</v>
      </c>
      <c r="I5129" t="str">
        <f t="shared" si="160"/>
        <v>NOx</v>
      </c>
      <c r="J5129">
        <f>INDEX(NoSettings!$C:$C,MATCH(EPS!$A5129,NoSettings!$A:$A,0))</f>
        <v>123241000000</v>
      </c>
      <c r="K5129" s="109">
        <f>INDEX(GWP!$C$2:$C$13,MATCH(EPS!I5129,GWP!$B$2:$B$13,0))</f>
        <v>-8.1999999999999993</v>
      </c>
      <c r="L5129" s="5">
        <f t="shared" si="161"/>
        <v>-1.0105761999999998</v>
      </c>
    </row>
    <row r="5130" spans="1:12">
      <c r="A5130" t="s">
        <v>6849</v>
      </c>
      <c r="B5130" t="s">
        <v>6</v>
      </c>
      <c r="C5130" t="s">
        <v>7013</v>
      </c>
      <c r="D5130" t="s">
        <v>1708</v>
      </c>
      <c r="H5130" t="str">
        <f>INDEX('Vensim Variables'!$B:$B,MATCH(EPS!$B5130,'Vensim Variables'!$A:$A,0))</f>
        <v>g pollutant</v>
      </c>
      <c r="I5130" t="str">
        <f t="shared" si="160"/>
        <v>PM10</v>
      </c>
      <c r="J5130">
        <f>INDEX(NoSettings!$C:$C,MATCH(EPS!$A5130,NoSettings!$A:$A,0))</f>
        <v>21910700000</v>
      </c>
      <c r="K5130" s="109">
        <f>INDEX(GWP!$C$2:$C$13,MATCH(EPS!I5130,GWP!$B$2:$B$13,0))</f>
        <v>0</v>
      </c>
      <c r="L5130" s="5">
        <f t="shared" si="161"/>
        <v>0</v>
      </c>
    </row>
    <row r="5131" spans="1:12">
      <c r="A5131" t="s">
        <v>6850</v>
      </c>
      <c r="B5131" t="s">
        <v>6</v>
      </c>
      <c r="C5131" t="s">
        <v>7013</v>
      </c>
      <c r="D5131" t="s">
        <v>1709</v>
      </c>
      <c r="H5131" t="str">
        <f>INDEX('Vensim Variables'!$B:$B,MATCH(EPS!$B5131,'Vensim Variables'!$A:$A,0))</f>
        <v>g pollutant</v>
      </c>
      <c r="I5131" t="str">
        <f t="shared" si="160"/>
        <v>PM25</v>
      </c>
      <c r="J5131">
        <f>INDEX(NoSettings!$C:$C,MATCH(EPS!$A5131,NoSettings!$A:$A,0))</f>
        <v>9276250000</v>
      </c>
      <c r="K5131" s="109">
        <f>INDEX(GWP!$C$2:$C$13,MATCH(EPS!I5131,GWP!$B$2:$B$13,0))</f>
        <v>0</v>
      </c>
      <c r="L5131" s="5">
        <f t="shared" si="161"/>
        <v>0</v>
      </c>
    </row>
    <row r="5132" spans="1:12">
      <c r="A5132" t="s">
        <v>6851</v>
      </c>
      <c r="B5132" t="s">
        <v>6</v>
      </c>
      <c r="C5132" t="s">
        <v>7013</v>
      </c>
      <c r="D5132" t="s">
        <v>1710</v>
      </c>
      <c r="H5132" t="str">
        <f>INDEX('Vensim Variables'!$B:$B,MATCH(EPS!$B5132,'Vensim Variables'!$A:$A,0))</f>
        <v>g pollutant</v>
      </c>
      <c r="I5132" t="str">
        <f t="shared" si="160"/>
        <v>SOx</v>
      </c>
      <c r="J5132">
        <f>INDEX(NoSettings!$C:$C,MATCH(EPS!$A5132,NoSettings!$A:$A,0))</f>
        <v>72753600000</v>
      </c>
      <c r="K5132" s="109">
        <f>INDEX(GWP!$C$2:$C$13,MATCH(EPS!I5132,GWP!$B$2:$B$13,0))</f>
        <v>0</v>
      </c>
      <c r="L5132" s="5">
        <f t="shared" si="161"/>
        <v>0</v>
      </c>
    </row>
    <row r="5133" spans="1:12">
      <c r="A5133" t="s">
        <v>6852</v>
      </c>
      <c r="B5133" t="s">
        <v>6</v>
      </c>
      <c r="C5133" t="s">
        <v>7013</v>
      </c>
      <c r="D5133" t="s">
        <v>1711</v>
      </c>
      <c r="H5133" t="str">
        <f>INDEX('Vensim Variables'!$B:$B,MATCH(EPS!$B5133,'Vensim Variables'!$A:$A,0))</f>
        <v>g pollutant</v>
      </c>
      <c r="I5133" t="str">
        <f t="shared" si="160"/>
        <v>BC</v>
      </c>
      <c r="J5133">
        <f>INDEX(NoSettings!$C:$C,MATCH(EPS!$A5133,NoSettings!$A:$A,0))</f>
        <v>475016000</v>
      </c>
      <c r="K5133" s="109">
        <f>INDEX(GWP!$C$2:$C$13,MATCH(EPS!I5133,GWP!$B$2:$B$13,0))</f>
        <v>345</v>
      </c>
      <c r="L5133" s="5">
        <f t="shared" si="161"/>
        <v>0.16388052</v>
      </c>
    </row>
    <row r="5134" spans="1:12">
      <c r="A5134" t="s">
        <v>6853</v>
      </c>
      <c r="B5134" t="s">
        <v>6</v>
      </c>
      <c r="C5134" t="s">
        <v>7013</v>
      </c>
      <c r="D5134" t="s">
        <v>1712</v>
      </c>
      <c r="H5134" t="str">
        <f>INDEX('Vensim Variables'!$B:$B,MATCH(EPS!$B5134,'Vensim Variables'!$A:$A,0))</f>
        <v>g pollutant</v>
      </c>
      <c r="I5134" t="str">
        <f t="shared" si="160"/>
        <v>OC</v>
      </c>
      <c r="J5134">
        <f>INDEX(NoSettings!$C:$C,MATCH(EPS!$A5134,NoSettings!$A:$A,0))</f>
        <v>1007160000</v>
      </c>
      <c r="K5134" s="109">
        <f>INDEX(GWP!$C$2:$C$13,MATCH(EPS!I5134,GWP!$B$2:$B$13,0))</f>
        <v>-46</v>
      </c>
      <c r="L5134" s="5">
        <f t="shared" si="161"/>
        <v>-4.632936E-2</v>
      </c>
    </row>
    <row r="5135" spans="1:12">
      <c r="A5135" t="s">
        <v>6854</v>
      </c>
      <c r="B5135" t="s">
        <v>6</v>
      </c>
      <c r="C5135" t="s">
        <v>7013</v>
      </c>
      <c r="D5135" t="s">
        <v>1713</v>
      </c>
      <c r="H5135" t="str">
        <f>INDEX('Vensim Variables'!$B:$B,MATCH(EPS!$B5135,'Vensim Variables'!$A:$A,0))</f>
        <v>g pollutant</v>
      </c>
      <c r="I5135" t="str">
        <f t="shared" si="160"/>
        <v>CH4</v>
      </c>
      <c r="J5135">
        <f>INDEX(NoSettings!$C:$C,MATCH(EPS!$A5135,NoSettings!$A:$A,0))</f>
        <v>1760520000</v>
      </c>
      <c r="K5135" s="109">
        <f>INDEX(GWP!$C$2:$C$13,MATCH(EPS!I5135,GWP!$B$2:$B$13,0))</f>
        <v>28</v>
      </c>
      <c r="L5135" s="5">
        <f t="shared" si="161"/>
        <v>4.9294560000000001E-2</v>
      </c>
    </row>
    <row r="5136" spans="1:12">
      <c r="A5136" t="s">
        <v>6855</v>
      </c>
      <c r="B5136" t="s">
        <v>6</v>
      </c>
      <c r="C5136" t="s">
        <v>7013</v>
      </c>
      <c r="D5136" t="s">
        <v>1714</v>
      </c>
      <c r="H5136" t="str">
        <f>INDEX('Vensim Variables'!$B:$B,MATCH(EPS!$B5136,'Vensim Variables'!$A:$A,0))</f>
        <v>g pollutant</v>
      </c>
      <c r="I5136" t="str">
        <f t="shared" si="160"/>
        <v>N2O</v>
      </c>
      <c r="J5136">
        <f>INDEX(NoSettings!$C:$C,MATCH(EPS!$A5136,NoSettings!$A:$A,0))</f>
        <v>256302000</v>
      </c>
      <c r="K5136" s="109">
        <f>INDEX(GWP!$C$2:$C$13,MATCH(EPS!I5136,GWP!$B$2:$B$13,0))</f>
        <v>265</v>
      </c>
      <c r="L5136" s="5">
        <f t="shared" si="161"/>
        <v>6.7920030000000006E-2</v>
      </c>
    </row>
    <row r="5137" spans="1:12">
      <c r="A5137" t="s">
        <v>6856</v>
      </c>
      <c r="B5137" t="s">
        <v>6</v>
      </c>
      <c r="C5137" t="s">
        <v>7013</v>
      </c>
      <c r="D5137" t="s">
        <v>1715</v>
      </c>
      <c r="H5137" t="str">
        <f>INDEX('Vensim Variables'!$B:$B,MATCH(EPS!$B5137,'Vensim Variables'!$A:$A,0))</f>
        <v>g pollutant</v>
      </c>
      <c r="I5137" t="str">
        <f t="shared" si="160"/>
        <v>F gases</v>
      </c>
      <c r="J5137">
        <f>INDEX(NoSettings!$C:$C,MATCH(EPS!$A5137,NoSettings!$A:$A,0))</f>
        <v>0</v>
      </c>
      <c r="K5137" s="109">
        <f>INDEX(GWP!$C$2:$C$13,MATCH(EPS!I5137,GWP!$B$2:$B$13,0))</f>
        <v>1</v>
      </c>
      <c r="L5137" s="5">
        <f t="shared" si="161"/>
        <v>0</v>
      </c>
    </row>
    <row r="5138" spans="1:12">
      <c r="A5138" t="s">
        <v>6857</v>
      </c>
      <c r="B5138" t="s">
        <v>6</v>
      </c>
      <c r="C5138" t="s">
        <v>7014</v>
      </c>
      <c r="D5138" t="s">
        <v>1702</v>
      </c>
      <c r="H5138" t="str">
        <f>INDEX('Vensim Variables'!$B:$B,MATCH(EPS!$B5138,'Vensim Variables'!$A:$A,0))</f>
        <v>g pollutant</v>
      </c>
      <c r="I5138" t="str">
        <f t="shared" si="160"/>
        <v>CO2</v>
      </c>
      <c r="J5138">
        <f>INDEX(NoSettings!$C:$C,MATCH(EPS!$A5138,NoSettings!$A:$A,0))</f>
        <v>74985800000000</v>
      </c>
      <c r="K5138" s="109">
        <f>INDEX(GWP!$C$2:$C$13,MATCH(EPS!I5138,GWP!$B$2:$B$13,0))</f>
        <v>1</v>
      </c>
      <c r="L5138" s="5">
        <f t="shared" si="161"/>
        <v>74.985799999999998</v>
      </c>
    </row>
    <row r="5139" spans="1:12">
      <c r="A5139" t="s">
        <v>6858</v>
      </c>
      <c r="B5139" t="s">
        <v>6</v>
      </c>
      <c r="C5139" t="s">
        <v>7014</v>
      </c>
      <c r="D5139" t="s">
        <v>1705</v>
      </c>
      <c r="H5139" t="str">
        <f>INDEX('Vensim Variables'!$B:$B,MATCH(EPS!$B5139,'Vensim Variables'!$A:$A,0))</f>
        <v>g pollutant</v>
      </c>
      <c r="I5139" t="str">
        <f t="shared" si="160"/>
        <v>VOC</v>
      </c>
      <c r="J5139">
        <f>INDEX(NoSettings!$C:$C,MATCH(EPS!$A5139,NoSettings!$A:$A,0))</f>
        <v>15220900000</v>
      </c>
      <c r="K5139" s="109">
        <f>INDEX(GWP!$C$2:$C$13,MATCH(EPS!I5139,GWP!$B$2:$B$13,0))</f>
        <v>5</v>
      </c>
      <c r="L5139" s="5">
        <f t="shared" si="161"/>
        <v>7.6104500000000005E-2</v>
      </c>
    </row>
    <row r="5140" spans="1:12">
      <c r="A5140" t="s">
        <v>6859</v>
      </c>
      <c r="B5140" t="s">
        <v>6</v>
      </c>
      <c r="C5140" t="s">
        <v>7014</v>
      </c>
      <c r="D5140" t="s">
        <v>1706</v>
      </c>
      <c r="H5140" t="str">
        <f>INDEX('Vensim Variables'!$B:$B,MATCH(EPS!$B5140,'Vensim Variables'!$A:$A,0))</f>
        <v>g pollutant</v>
      </c>
      <c r="I5140" t="str">
        <f t="shared" si="160"/>
        <v>CO</v>
      </c>
      <c r="J5140">
        <f>INDEX(NoSettings!$C:$C,MATCH(EPS!$A5140,NoSettings!$A:$A,0))</f>
        <v>356413000000</v>
      </c>
      <c r="K5140" s="109">
        <f>INDEX(GWP!$C$2:$C$13,MATCH(EPS!I5140,GWP!$B$2:$B$13,0))</f>
        <v>1.8</v>
      </c>
      <c r="L5140" s="5">
        <f t="shared" si="161"/>
        <v>0.64154339999999999</v>
      </c>
    </row>
    <row r="5141" spans="1:12">
      <c r="A5141" t="s">
        <v>6860</v>
      </c>
      <c r="B5141" t="s">
        <v>6</v>
      </c>
      <c r="C5141" t="s">
        <v>7014</v>
      </c>
      <c r="D5141" t="s">
        <v>1707</v>
      </c>
      <c r="H5141" t="str">
        <f>INDEX('Vensim Variables'!$B:$B,MATCH(EPS!$B5141,'Vensim Variables'!$A:$A,0))</f>
        <v>g pollutant</v>
      </c>
      <c r="I5141" t="str">
        <f t="shared" si="160"/>
        <v>NOx</v>
      </c>
      <c r="J5141">
        <f>INDEX(NoSettings!$C:$C,MATCH(EPS!$A5141,NoSettings!$A:$A,0))</f>
        <v>87616700000</v>
      </c>
      <c r="K5141" s="109">
        <f>INDEX(GWP!$C$2:$C$13,MATCH(EPS!I5141,GWP!$B$2:$B$13,0))</f>
        <v>-8.1999999999999993</v>
      </c>
      <c r="L5141" s="5">
        <f t="shared" si="161"/>
        <v>-0.71845693999999993</v>
      </c>
    </row>
    <row r="5142" spans="1:12">
      <c r="A5142" t="s">
        <v>6861</v>
      </c>
      <c r="B5142" t="s">
        <v>6</v>
      </c>
      <c r="C5142" t="s">
        <v>7014</v>
      </c>
      <c r="D5142" t="s">
        <v>1708</v>
      </c>
      <c r="H5142" t="str">
        <f>INDEX('Vensim Variables'!$B:$B,MATCH(EPS!$B5142,'Vensim Variables'!$A:$A,0))</f>
        <v>g pollutant</v>
      </c>
      <c r="I5142" t="str">
        <f t="shared" si="160"/>
        <v>PM10</v>
      </c>
      <c r="J5142">
        <f>INDEX(NoSettings!$C:$C,MATCH(EPS!$A5142,NoSettings!$A:$A,0))</f>
        <v>36300500000</v>
      </c>
      <c r="K5142" s="109">
        <f>INDEX(GWP!$C$2:$C$13,MATCH(EPS!I5142,GWP!$B$2:$B$13,0))</f>
        <v>0</v>
      </c>
      <c r="L5142" s="5">
        <f t="shared" si="161"/>
        <v>0</v>
      </c>
    </row>
    <row r="5143" spans="1:12">
      <c r="A5143" t="s">
        <v>6862</v>
      </c>
      <c r="B5143" t="s">
        <v>6</v>
      </c>
      <c r="C5143" t="s">
        <v>7014</v>
      </c>
      <c r="D5143" t="s">
        <v>1709</v>
      </c>
      <c r="H5143" t="str">
        <f>INDEX('Vensim Variables'!$B:$B,MATCH(EPS!$B5143,'Vensim Variables'!$A:$A,0))</f>
        <v>g pollutant</v>
      </c>
      <c r="I5143" t="str">
        <f t="shared" si="160"/>
        <v>PM25</v>
      </c>
      <c r="J5143">
        <f>INDEX(NoSettings!$C:$C,MATCH(EPS!$A5143,NoSettings!$A:$A,0))</f>
        <v>25015200000</v>
      </c>
      <c r="K5143" s="109">
        <f>INDEX(GWP!$C$2:$C$13,MATCH(EPS!I5143,GWP!$B$2:$B$13,0))</f>
        <v>0</v>
      </c>
      <c r="L5143" s="5">
        <f t="shared" si="161"/>
        <v>0</v>
      </c>
    </row>
    <row r="5144" spans="1:12">
      <c r="A5144" t="s">
        <v>6863</v>
      </c>
      <c r="B5144" t="s">
        <v>6</v>
      </c>
      <c r="C5144" t="s">
        <v>7014</v>
      </c>
      <c r="D5144" t="s">
        <v>1710</v>
      </c>
      <c r="H5144" t="str">
        <f>INDEX('Vensim Variables'!$B:$B,MATCH(EPS!$B5144,'Vensim Variables'!$A:$A,0))</f>
        <v>g pollutant</v>
      </c>
      <c r="I5144" t="str">
        <f t="shared" si="160"/>
        <v>SOx</v>
      </c>
      <c r="J5144">
        <f>INDEX(NoSettings!$C:$C,MATCH(EPS!$A5144,NoSettings!$A:$A,0))</f>
        <v>33056700000</v>
      </c>
      <c r="K5144" s="109">
        <f>INDEX(GWP!$C$2:$C$13,MATCH(EPS!I5144,GWP!$B$2:$B$13,0))</f>
        <v>0</v>
      </c>
      <c r="L5144" s="5">
        <f t="shared" si="161"/>
        <v>0</v>
      </c>
    </row>
    <row r="5145" spans="1:12">
      <c r="A5145" t="s">
        <v>6864</v>
      </c>
      <c r="B5145" t="s">
        <v>6</v>
      </c>
      <c r="C5145" t="s">
        <v>7014</v>
      </c>
      <c r="D5145" t="s">
        <v>1711</v>
      </c>
      <c r="H5145" t="str">
        <f>INDEX('Vensim Variables'!$B:$B,MATCH(EPS!$B5145,'Vensim Variables'!$A:$A,0))</f>
        <v>g pollutant</v>
      </c>
      <c r="I5145" t="str">
        <f t="shared" si="160"/>
        <v>BC</v>
      </c>
      <c r="J5145">
        <f>INDEX(NoSettings!$C:$C,MATCH(EPS!$A5145,NoSettings!$A:$A,0))</f>
        <v>642494000</v>
      </c>
      <c r="K5145" s="109">
        <f>INDEX(GWP!$C$2:$C$13,MATCH(EPS!I5145,GWP!$B$2:$B$13,0))</f>
        <v>345</v>
      </c>
      <c r="L5145" s="5">
        <f t="shared" si="161"/>
        <v>0.22166042999999999</v>
      </c>
    </row>
    <row r="5146" spans="1:12">
      <c r="A5146" t="s">
        <v>6865</v>
      </c>
      <c r="B5146" t="s">
        <v>6</v>
      </c>
      <c r="C5146" t="s">
        <v>7014</v>
      </c>
      <c r="D5146" t="s">
        <v>1712</v>
      </c>
      <c r="H5146" t="str">
        <f>INDEX('Vensim Variables'!$B:$B,MATCH(EPS!$B5146,'Vensim Variables'!$A:$A,0))</f>
        <v>g pollutant</v>
      </c>
      <c r="I5146" t="str">
        <f t="shared" si="160"/>
        <v>OC</v>
      </c>
      <c r="J5146">
        <f>INDEX(NoSettings!$C:$C,MATCH(EPS!$A5146,NoSettings!$A:$A,0))</f>
        <v>2765180000</v>
      </c>
      <c r="K5146" s="109">
        <f>INDEX(GWP!$C$2:$C$13,MATCH(EPS!I5146,GWP!$B$2:$B$13,0))</f>
        <v>-46</v>
      </c>
      <c r="L5146" s="5">
        <f t="shared" si="161"/>
        <v>-0.12719828</v>
      </c>
    </row>
    <row r="5147" spans="1:12">
      <c r="A5147" t="s">
        <v>6866</v>
      </c>
      <c r="B5147" t="s">
        <v>6</v>
      </c>
      <c r="C5147" t="s">
        <v>7014</v>
      </c>
      <c r="D5147" t="s">
        <v>1713</v>
      </c>
      <c r="H5147" t="str">
        <f>INDEX('Vensim Variables'!$B:$B,MATCH(EPS!$B5147,'Vensim Variables'!$A:$A,0))</f>
        <v>g pollutant</v>
      </c>
      <c r="I5147" t="str">
        <f t="shared" si="160"/>
        <v>CH4</v>
      </c>
      <c r="J5147">
        <f>INDEX(NoSettings!$C:$C,MATCH(EPS!$A5147,NoSettings!$A:$A,0))</f>
        <v>784077000</v>
      </c>
      <c r="K5147" s="109">
        <f>INDEX(GWP!$C$2:$C$13,MATCH(EPS!I5147,GWP!$B$2:$B$13,0))</f>
        <v>28</v>
      </c>
      <c r="L5147" s="5">
        <f t="shared" si="161"/>
        <v>2.1954155999999999E-2</v>
      </c>
    </row>
    <row r="5148" spans="1:12">
      <c r="A5148" t="s">
        <v>6867</v>
      </c>
      <c r="B5148" t="s">
        <v>6</v>
      </c>
      <c r="C5148" t="s">
        <v>7014</v>
      </c>
      <c r="D5148" t="s">
        <v>1714</v>
      </c>
      <c r="H5148" t="str">
        <f>INDEX('Vensim Variables'!$B:$B,MATCH(EPS!$B5148,'Vensim Variables'!$A:$A,0))</f>
        <v>g pollutant</v>
      </c>
      <c r="I5148" t="str">
        <f t="shared" si="160"/>
        <v>N2O</v>
      </c>
      <c r="J5148">
        <f>INDEX(NoSettings!$C:$C,MATCH(EPS!$A5148,NoSettings!$A:$A,0))</f>
        <v>96161000</v>
      </c>
      <c r="K5148" s="109">
        <f>INDEX(GWP!$C$2:$C$13,MATCH(EPS!I5148,GWP!$B$2:$B$13,0))</f>
        <v>265</v>
      </c>
      <c r="L5148" s="5">
        <f t="shared" si="161"/>
        <v>2.5482665000000002E-2</v>
      </c>
    </row>
    <row r="5149" spans="1:12">
      <c r="A5149" t="s">
        <v>6868</v>
      </c>
      <c r="B5149" t="s">
        <v>6</v>
      </c>
      <c r="C5149" t="s">
        <v>7014</v>
      </c>
      <c r="D5149" t="s">
        <v>1715</v>
      </c>
      <c r="H5149" t="str">
        <f>INDEX('Vensim Variables'!$B:$B,MATCH(EPS!$B5149,'Vensim Variables'!$A:$A,0))</f>
        <v>g pollutant</v>
      </c>
      <c r="I5149" t="str">
        <f t="shared" si="160"/>
        <v>F gases</v>
      </c>
      <c r="J5149">
        <f>INDEX(NoSettings!$C:$C,MATCH(EPS!$A5149,NoSettings!$A:$A,0))</f>
        <v>0</v>
      </c>
      <c r="K5149" s="109">
        <f>INDEX(GWP!$C$2:$C$13,MATCH(EPS!I5149,GWP!$B$2:$B$13,0))</f>
        <v>1</v>
      </c>
      <c r="L5149" s="5">
        <f t="shared" si="161"/>
        <v>0</v>
      </c>
    </row>
    <row r="5150" spans="1:12">
      <c r="A5150" t="s">
        <v>6869</v>
      </c>
      <c r="B5150" t="s">
        <v>6</v>
      </c>
      <c r="C5150" t="s">
        <v>7015</v>
      </c>
      <c r="D5150" t="s">
        <v>1702</v>
      </c>
      <c r="H5150" t="str">
        <f>INDEX('Vensim Variables'!$B:$B,MATCH(EPS!$B5150,'Vensim Variables'!$A:$A,0))</f>
        <v>g pollutant</v>
      </c>
      <c r="I5150" t="str">
        <f t="shared" si="160"/>
        <v>CO2</v>
      </c>
      <c r="J5150">
        <f>INDEX(NoSettings!$C:$C,MATCH(EPS!$A5150,NoSettings!$A:$A,0))</f>
        <v>12971100000000</v>
      </c>
      <c r="K5150" s="109">
        <f>INDEX(GWP!$C$2:$C$13,MATCH(EPS!I5150,GWP!$B$2:$B$13,0))</f>
        <v>1</v>
      </c>
      <c r="L5150" s="5">
        <f t="shared" si="161"/>
        <v>12.9711</v>
      </c>
    </row>
    <row r="5151" spans="1:12">
      <c r="A5151" t="s">
        <v>6870</v>
      </c>
      <c r="B5151" t="s">
        <v>6</v>
      </c>
      <c r="C5151" t="s">
        <v>7015</v>
      </c>
      <c r="D5151" t="s">
        <v>1705</v>
      </c>
      <c r="H5151" t="str">
        <f>INDEX('Vensim Variables'!$B:$B,MATCH(EPS!$B5151,'Vensim Variables'!$A:$A,0))</f>
        <v>g pollutant</v>
      </c>
      <c r="I5151" t="str">
        <f t="shared" si="160"/>
        <v>VOC</v>
      </c>
      <c r="J5151">
        <f>INDEX(NoSettings!$C:$C,MATCH(EPS!$A5151,NoSettings!$A:$A,0))</f>
        <v>14594900000</v>
      </c>
      <c r="K5151" s="109">
        <f>INDEX(GWP!$C$2:$C$13,MATCH(EPS!I5151,GWP!$B$2:$B$13,0))</f>
        <v>5</v>
      </c>
      <c r="L5151" s="5">
        <f t="shared" si="161"/>
        <v>7.2974499999999998E-2</v>
      </c>
    </row>
    <row r="5152" spans="1:12">
      <c r="A5152" t="s">
        <v>6871</v>
      </c>
      <c r="B5152" t="s">
        <v>6</v>
      </c>
      <c r="C5152" t="s">
        <v>7015</v>
      </c>
      <c r="D5152" t="s">
        <v>1706</v>
      </c>
      <c r="H5152" t="str">
        <f>INDEX('Vensim Variables'!$B:$B,MATCH(EPS!$B5152,'Vensim Variables'!$A:$A,0))</f>
        <v>g pollutant</v>
      </c>
      <c r="I5152" t="str">
        <f t="shared" si="160"/>
        <v>CO</v>
      </c>
      <c r="J5152">
        <f>INDEX(NoSettings!$C:$C,MATCH(EPS!$A5152,NoSettings!$A:$A,0))</f>
        <v>177813000000</v>
      </c>
      <c r="K5152" s="109">
        <f>INDEX(GWP!$C$2:$C$13,MATCH(EPS!I5152,GWP!$B$2:$B$13,0))</f>
        <v>1.8</v>
      </c>
      <c r="L5152" s="5">
        <f t="shared" si="161"/>
        <v>0.3200634</v>
      </c>
    </row>
    <row r="5153" spans="1:12">
      <c r="A5153" t="s">
        <v>6872</v>
      </c>
      <c r="B5153" t="s">
        <v>6</v>
      </c>
      <c r="C5153" t="s">
        <v>7015</v>
      </c>
      <c r="D5153" t="s">
        <v>1707</v>
      </c>
      <c r="H5153" t="str">
        <f>INDEX('Vensim Variables'!$B:$B,MATCH(EPS!$B5153,'Vensim Variables'!$A:$A,0))</f>
        <v>g pollutant</v>
      </c>
      <c r="I5153" t="str">
        <f t="shared" si="160"/>
        <v>NOx</v>
      </c>
      <c r="J5153">
        <f>INDEX(NoSettings!$C:$C,MATCH(EPS!$A5153,NoSettings!$A:$A,0))</f>
        <v>29390900000</v>
      </c>
      <c r="K5153" s="109">
        <f>INDEX(GWP!$C$2:$C$13,MATCH(EPS!I5153,GWP!$B$2:$B$13,0))</f>
        <v>-8.1999999999999993</v>
      </c>
      <c r="L5153" s="5">
        <f t="shared" si="161"/>
        <v>-0.24100537999999996</v>
      </c>
    </row>
    <row r="5154" spans="1:12">
      <c r="A5154" t="s">
        <v>6873</v>
      </c>
      <c r="B5154" t="s">
        <v>6</v>
      </c>
      <c r="C5154" t="s">
        <v>7015</v>
      </c>
      <c r="D5154" t="s">
        <v>1708</v>
      </c>
      <c r="H5154" t="str">
        <f>INDEX('Vensim Variables'!$B:$B,MATCH(EPS!$B5154,'Vensim Variables'!$A:$A,0))</f>
        <v>g pollutant</v>
      </c>
      <c r="I5154" t="str">
        <f t="shared" si="160"/>
        <v>PM10</v>
      </c>
      <c r="J5154">
        <f>INDEX(NoSettings!$C:$C,MATCH(EPS!$A5154,NoSettings!$A:$A,0))</f>
        <v>13825700000</v>
      </c>
      <c r="K5154" s="109">
        <f>INDEX(GWP!$C$2:$C$13,MATCH(EPS!I5154,GWP!$B$2:$B$13,0))</f>
        <v>0</v>
      </c>
      <c r="L5154" s="5">
        <f t="shared" si="161"/>
        <v>0</v>
      </c>
    </row>
    <row r="5155" spans="1:12">
      <c r="A5155" t="s">
        <v>6874</v>
      </c>
      <c r="B5155" t="s">
        <v>6</v>
      </c>
      <c r="C5155" t="s">
        <v>7015</v>
      </c>
      <c r="D5155" t="s">
        <v>1709</v>
      </c>
      <c r="H5155" t="str">
        <f>INDEX('Vensim Variables'!$B:$B,MATCH(EPS!$B5155,'Vensim Variables'!$A:$A,0))</f>
        <v>g pollutant</v>
      </c>
      <c r="I5155" t="str">
        <f t="shared" si="160"/>
        <v>PM25</v>
      </c>
      <c r="J5155">
        <f>INDEX(NoSettings!$C:$C,MATCH(EPS!$A5155,NoSettings!$A:$A,0))</f>
        <v>10528300000</v>
      </c>
      <c r="K5155" s="109">
        <f>INDEX(GWP!$C$2:$C$13,MATCH(EPS!I5155,GWP!$B$2:$B$13,0))</f>
        <v>0</v>
      </c>
      <c r="L5155" s="5">
        <f t="shared" si="161"/>
        <v>0</v>
      </c>
    </row>
    <row r="5156" spans="1:12">
      <c r="A5156" t="s">
        <v>6875</v>
      </c>
      <c r="B5156" t="s">
        <v>6</v>
      </c>
      <c r="C5156" t="s">
        <v>7015</v>
      </c>
      <c r="D5156" t="s">
        <v>1710</v>
      </c>
      <c r="H5156" t="str">
        <f>INDEX('Vensim Variables'!$B:$B,MATCH(EPS!$B5156,'Vensim Variables'!$A:$A,0))</f>
        <v>g pollutant</v>
      </c>
      <c r="I5156" t="str">
        <f t="shared" si="160"/>
        <v>SOx</v>
      </c>
      <c r="J5156">
        <f>INDEX(NoSettings!$C:$C,MATCH(EPS!$A5156,NoSettings!$A:$A,0))</f>
        <v>52469700000</v>
      </c>
      <c r="K5156" s="109">
        <f>INDEX(GWP!$C$2:$C$13,MATCH(EPS!I5156,GWP!$B$2:$B$13,0))</f>
        <v>0</v>
      </c>
      <c r="L5156" s="5">
        <f t="shared" si="161"/>
        <v>0</v>
      </c>
    </row>
    <row r="5157" spans="1:12">
      <c r="A5157" t="s">
        <v>6876</v>
      </c>
      <c r="B5157" t="s">
        <v>6</v>
      </c>
      <c r="C5157" t="s">
        <v>7015</v>
      </c>
      <c r="D5157" t="s">
        <v>1711</v>
      </c>
      <c r="H5157" t="str">
        <f>INDEX('Vensim Variables'!$B:$B,MATCH(EPS!$B5157,'Vensim Variables'!$A:$A,0))</f>
        <v>g pollutant</v>
      </c>
      <c r="I5157" t="str">
        <f t="shared" si="160"/>
        <v>BC</v>
      </c>
      <c r="J5157">
        <f>INDEX(NoSettings!$C:$C,MATCH(EPS!$A5157,NoSettings!$A:$A,0))</f>
        <v>353152000</v>
      </c>
      <c r="K5157" s="109">
        <f>INDEX(GWP!$C$2:$C$13,MATCH(EPS!I5157,GWP!$B$2:$B$13,0))</f>
        <v>345</v>
      </c>
      <c r="L5157" s="5">
        <f t="shared" si="161"/>
        <v>0.12183744000000001</v>
      </c>
    </row>
    <row r="5158" spans="1:12">
      <c r="A5158" t="s">
        <v>6877</v>
      </c>
      <c r="B5158" t="s">
        <v>6</v>
      </c>
      <c r="C5158" t="s">
        <v>7015</v>
      </c>
      <c r="D5158" t="s">
        <v>1712</v>
      </c>
      <c r="H5158" t="str">
        <f>INDEX('Vensim Variables'!$B:$B,MATCH(EPS!$B5158,'Vensim Variables'!$A:$A,0))</f>
        <v>g pollutant</v>
      </c>
      <c r="I5158" t="str">
        <f t="shared" si="160"/>
        <v>OC</v>
      </c>
      <c r="J5158">
        <f>INDEX(NoSettings!$C:$C,MATCH(EPS!$A5158,NoSettings!$A:$A,0))</f>
        <v>1162090000</v>
      </c>
      <c r="K5158" s="109">
        <f>INDEX(GWP!$C$2:$C$13,MATCH(EPS!I5158,GWP!$B$2:$B$13,0))</f>
        <v>-46</v>
      </c>
      <c r="L5158" s="5">
        <f t="shared" si="161"/>
        <v>-5.3456139999999999E-2</v>
      </c>
    </row>
    <row r="5159" spans="1:12">
      <c r="A5159" t="s">
        <v>6878</v>
      </c>
      <c r="B5159" t="s">
        <v>6</v>
      </c>
      <c r="C5159" t="s">
        <v>7015</v>
      </c>
      <c r="D5159" t="s">
        <v>1713</v>
      </c>
      <c r="H5159" t="str">
        <f>INDEX('Vensim Variables'!$B:$B,MATCH(EPS!$B5159,'Vensim Variables'!$A:$A,0))</f>
        <v>g pollutant</v>
      </c>
      <c r="I5159" t="str">
        <f t="shared" si="160"/>
        <v>CH4</v>
      </c>
      <c r="J5159">
        <f>INDEX(NoSettings!$C:$C,MATCH(EPS!$A5159,NoSettings!$A:$A,0))</f>
        <v>335543000</v>
      </c>
      <c r="K5159" s="109">
        <f>INDEX(GWP!$C$2:$C$13,MATCH(EPS!I5159,GWP!$B$2:$B$13,0))</f>
        <v>28</v>
      </c>
      <c r="L5159" s="5">
        <f t="shared" si="161"/>
        <v>9.3952040000000007E-3</v>
      </c>
    </row>
    <row r="5160" spans="1:12">
      <c r="A5160" t="s">
        <v>6879</v>
      </c>
      <c r="B5160" t="s">
        <v>6</v>
      </c>
      <c r="C5160" t="s">
        <v>7015</v>
      </c>
      <c r="D5160" t="s">
        <v>1714</v>
      </c>
      <c r="H5160" t="str">
        <f>INDEX('Vensim Variables'!$B:$B,MATCH(EPS!$B5160,'Vensim Variables'!$A:$A,0))</f>
        <v>g pollutant</v>
      </c>
      <c r="I5160" t="str">
        <f t="shared" si="160"/>
        <v>N2O</v>
      </c>
      <c r="J5160">
        <f>INDEX(NoSettings!$C:$C,MATCH(EPS!$A5160,NoSettings!$A:$A,0))</f>
        <v>42841000</v>
      </c>
      <c r="K5160" s="109">
        <f>INDEX(GWP!$C$2:$C$13,MATCH(EPS!I5160,GWP!$B$2:$B$13,0))</f>
        <v>265</v>
      </c>
      <c r="L5160" s="5">
        <f t="shared" si="161"/>
        <v>1.1352865E-2</v>
      </c>
    </row>
    <row r="5161" spans="1:12">
      <c r="A5161" t="s">
        <v>6880</v>
      </c>
      <c r="B5161" t="s">
        <v>6</v>
      </c>
      <c r="C5161" t="s">
        <v>7015</v>
      </c>
      <c r="D5161" t="s">
        <v>1715</v>
      </c>
      <c r="H5161" t="str">
        <f>INDEX('Vensim Variables'!$B:$B,MATCH(EPS!$B5161,'Vensim Variables'!$A:$A,0))</f>
        <v>g pollutant</v>
      </c>
      <c r="I5161" t="str">
        <f t="shared" si="160"/>
        <v>F gases</v>
      </c>
      <c r="J5161">
        <f>INDEX(NoSettings!$C:$C,MATCH(EPS!$A5161,NoSettings!$A:$A,0))</f>
        <v>0</v>
      </c>
      <c r="K5161" s="109">
        <f>INDEX(GWP!$C$2:$C$13,MATCH(EPS!I5161,GWP!$B$2:$B$13,0))</f>
        <v>1</v>
      </c>
      <c r="L5161" s="5">
        <f t="shared" si="161"/>
        <v>0</v>
      </c>
    </row>
    <row r="5162" spans="1:12">
      <c r="A5162" t="s">
        <v>6881</v>
      </c>
      <c r="B5162" t="s">
        <v>6</v>
      </c>
      <c r="C5162" t="s">
        <v>7016</v>
      </c>
      <c r="D5162" t="s">
        <v>1702</v>
      </c>
      <c r="H5162" t="str">
        <f>INDEX('Vensim Variables'!$B:$B,MATCH(EPS!$B5162,'Vensim Variables'!$A:$A,0))</f>
        <v>g pollutant</v>
      </c>
      <c r="I5162" t="str">
        <f t="shared" si="160"/>
        <v>CO2</v>
      </c>
      <c r="J5162">
        <f>INDEX(NoSettings!$C:$C,MATCH(EPS!$A5162,NoSettings!$A:$A,0))</f>
        <v>11785700000000</v>
      </c>
      <c r="K5162" s="109">
        <f>INDEX(GWP!$C$2:$C$13,MATCH(EPS!I5162,GWP!$B$2:$B$13,0))</f>
        <v>1</v>
      </c>
      <c r="L5162" s="5">
        <f t="shared" si="161"/>
        <v>11.7857</v>
      </c>
    </row>
    <row r="5163" spans="1:12">
      <c r="A5163" t="s">
        <v>6882</v>
      </c>
      <c r="B5163" t="s">
        <v>6</v>
      </c>
      <c r="C5163" t="s">
        <v>7016</v>
      </c>
      <c r="D5163" t="s">
        <v>1705</v>
      </c>
      <c r="H5163" t="str">
        <f>INDEX('Vensim Variables'!$B:$B,MATCH(EPS!$B5163,'Vensim Variables'!$A:$A,0))</f>
        <v>g pollutant</v>
      </c>
      <c r="I5163" t="str">
        <f t="shared" si="160"/>
        <v>VOC</v>
      </c>
      <c r="J5163">
        <f>INDEX(NoSettings!$C:$C,MATCH(EPS!$A5163,NoSettings!$A:$A,0))</f>
        <v>2292140000</v>
      </c>
      <c r="K5163" s="109">
        <f>INDEX(GWP!$C$2:$C$13,MATCH(EPS!I5163,GWP!$B$2:$B$13,0))</f>
        <v>5</v>
      </c>
      <c r="L5163" s="5">
        <f t="shared" si="161"/>
        <v>1.1460700000000001E-2</v>
      </c>
    </row>
    <row r="5164" spans="1:12">
      <c r="A5164" t="s">
        <v>6883</v>
      </c>
      <c r="B5164" t="s">
        <v>6</v>
      </c>
      <c r="C5164" t="s">
        <v>7016</v>
      </c>
      <c r="D5164" t="s">
        <v>1706</v>
      </c>
      <c r="H5164" t="str">
        <f>INDEX('Vensim Variables'!$B:$B,MATCH(EPS!$B5164,'Vensim Variables'!$A:$A,0))</f>
        <v>g pollutant</v>
      </c>
      <c r="I5164" t="str">
        <f t="shared" si="160"/>
        <v>CO</v>
      </c>
      <c r="J5164">
        <f>INDEX(NoSettings!$C:$C,MATCH(EPS!$A5164,NoSettings!$A:$A,0))</f>
        <v>16950200000</v>
      </c>
      <c r="K5164" s="109">
        <f>INDEX(GWP!$C$2:$C$13,MATCH(EPS!I5164,GWP!$B$2:$B$13,0))</f>
        <v>1.8</v>
      </c>
      <c r="L5164" s="5">
        <f t="shared" si="161"/>
        <v>3.051036E-2</v>
      </c>
    </row>
    <row r="5165" spans="1:12">
      <c r="A5165" t="s">
        <v>6884</v>
      </c>
      <c r="B5165" t="s">
        <v>6</v>
      </c>
      <c r="C5165" t="s">
        <v>7016</v>
      </c>
      <c r="D5165" t="s">
        <v>1707</v>
      </c>
      <c r="H5165" t="str">
        <f>INDEX('Vensim Variables'!$B:$B,MATCH(EPS!$B5165,'Vensim Variables'!$A:$A,0))</f>
        <v>g pollutant</v>
      </c>
      <c r="I5165" t="str">
        <f t="shared" si="160"/>
        <v>NOx</v>
      </c>
      <c r="J5165">
        <f>INDEX(NoSettings!$C:$C,MATCH(EPS!$A5165,NoSettings!$A:$A,0))</f>
        <v>13632200000</v>
      </c>
      <c r="K5165" s="109">
        <f>INDEX(GWP!$C$2:$C$13,MATCH(EPS!I5165,GWP!$B$2:$B$13,0))</f>
        <v>-8.1999999999999993</v>
      </c>
      <c r="L5165" s="5">
        <f t="shared" si="161"/>
        <v>-0.11178403999999999</v>
      </c>
    </row>
    <row r="5166" spans="1:12">
      <c r="A5166" t="s">
        <v>6885</v>
      </c>
      <c r="B5166" t="s">
        <v>6</v>
      </c>
      <c r="C5166" t="s">
        <v>7016</v>
      </c>
      <c r="D5166" t="s">
        <v>1708</v>
      </c>
      <c r="H5166" t="str">
        <f>INDEX('Vensim Variables'!$B:$B,MATCH(EPS!$B5166,'Vensim Variables'!$A:$A,0))</f>
        <v>g pollutant</v>
      </c>
      <c r="I5166" t="str">
        <f t="shared" si="160"/>
        <v>PM10</v>
      </c>
      <c r="J5166">
        <f>INDEX(NoSettings!$C:$C,MATCH(EPS!$A5166,NoSettings!$A:$A,0))</f>
        <v>709675000</v>
      </c>
      <c r="K5166" s="109">
        <f>INDEX(GWP!$C$2:$C$13,MATCH(EPS!I5166,GWP!$B$2:$B$13,0))</f>
        <v>0</v>
      </c>
      <c r="L5166" s="5">
        <f t="shared" si="161"/>
        <v>0</v>
      </c>
    </row>
    <row r="5167" spans="1:12">
      <c r="A5167" t="s">
        <v>6886</v>
      </c>
      <c r="B5167" t="s">
        <v>6</v>
      </c>
      <c r="C5167" t="s">
        <v>7016</v>
      </c>
      <c r="D5167" t="s">
        <v>1709</v>
      </c>
      <c r="H5167" t="str">
        <f>INDEX('Vensim Variables'!$B:$B,MATCH(EPS!$B5167,'Vensim Variables'!$A:$A,0))</f>
        <v>g pollutant</v>
      </c>
      <c r="I5167" t="str">
        <f t="shared" si="160"/>
        <v>PM25</v>
      </c>
      <c r="J5167">
        <f>INDEX(NoSettings!$C:$C,MATCH(EPS!$A5167,NoSettings!$A:$A,0))</f>
        <v>656029000</v>
      </c>
      <c r="K5167" s="109">
        <f>INDEX(GWP!$C$2:$C$13,MATCH(EPS!I5167,GWP!$B$2:$B$13,0))</f>
        <v>0</v>
      </c>
      <c r="L5167" s="5">
        <f t="shared" si="161"/>
        <v>0</v>
      </c>
    </row>
    <row r="5168" spans="1:12">
      <c r="A5168" t="s">
        <v>6887</v>
      </c>
      <c r="B5168" t="s">
        <v>6</v>
      </c>
      <c r="C5168" t="s">
        <v>7016</v>
      </c>
      <c r="D5168" t="s">
        <v>1710</v>
      </c>
      <c r="H5168" t="str">
        <f>INDEX('Vensim Variables'!$B:$B,MATCH(EPS!$B5168,'Vensim Variables'!$A:$A,0))</f>
        <v>g pollutant</v>
      </c>
      <c r="I5168" t="str">
        <f t="shared" si="160"/>
        <v>SOx</v>
      </c>
      <c r="J5168">
        <f>INDEX(NoSettings!$C:$C,MATCH(EPS!$A5168,NoSettings!$A:$A,0))</f>
        <v>863652000</v>
      </c>
      <c r="K5168" s="109">
        <f>INDEX(GWP!$C$2:$C$13,MATCH(EPS!I5168,GWP!$B$2:$B$13,0))</f>
        <v>0</v>
      </c>
      <c r="L5168" s="5">
        <f t="shared" si="161"/>
        <v>0</v>
      </c>
    </row>
    <row r="5169" spans="1:12">
      <c r="A5169" t="s">
        <v>6888</v>
      </c>
      <c r="B5169" t="s">
        <v>6</v>
      </c>
      <c r="C5169" t="s">
        <v>7016</v>
      </c>
      <c r="D5169" t="s">
        <v>1711</v>
      </c>
      <c r="H5169" t="str">
        <f>INDEX('Vensim Variables'!$B:$B,MATCH(EPS!$B5169,'Vensim Variables'!$A:$A,0))</f>
        <v>g pollutant</v>
      </c>
      <c r="I5169" t="str">
        <f t="shared" si="160"/>
        <v>BC</v>
      </c>
      <c r="J5169">
        <f>INDEX(NoSettings!$C:$C,MATCH(EPS!$A5169,NoSettings!$A:$A,0))</f>
        <v>83168000</v>
      </c>
      <c r="K5169" s="109">
        <f>INDEX(GWP!$C$2:$C$13,MATCH(EPS!I5169,GWP!$B$2:$B$13,0))</f>
        <v>345</v>
      </c>
      <c r="L5169" s="5">
        <f t="shared" si="161"/>
        <v>2.869296E-2</v>
      </c>
    </row>
    <row r="5170" spans="1:12">
      <c r="A5170" t="s">
        <v>6889</v>
      </c>
      <c r="B5170" t="s">
        <v>6</v>
      </c>
      <c r="C5170" t="s">
        <v>7016</v>
      </c>
      <c r="D5170" t="s">
        <v>1712</v>
      </c>
      <c r="H5170" t="str">
        <f>INDEX('Vensim Variables'!$B:$B,MATCH(EPS!$B5170,'Vensim Variables'!$A:$A,0))</f>
        <v>g pollutant</v>
      </c>
      <c r="I5170" t="str">
        <f t="shared" si="160"/>
        <v>OC</v>
      </c>
      <c r="J5170">
        <f>INDEX(NoSettings!$C:$C,MATCH(EPS!$A5170,NoSettings!$A:$A,0))</f>
        <v>268515000</v>
      </c>
      <c r="K5170" s="109">
        <f>INDEX(GWP!$C$2:$C$13,MATCH(EPS!I5170,GWP!$B$2:$B$13,0))</f>
        <v>-46</v>
      </c>
      <c r="L5170" s="5">
        <f t="shared" si="161"/>
        <v>-1.235169E-2</v>
      </c>
    </row>
    <row r="5171" spans="1:12">
      <c r="A5171" t="s">
        <v>6890</v>
      </c>
      <c r="B5171" t="s">
        <v>6</v>
      </c>
      <c r="C5171" t="s">
        <v>7016</v>
      </c>
      <c r="D5171" t="s">
        <v>1713</v>
      </c>
      <c r="H5171" t="str">
        <f>INDEX('Vensim Variables'!$B:$B,MATCH(EPS!$B5171,'Vensim Variables'!$A:$A,0))</f>
        <v>g pollutant</v>
      </c>
      <c r="I5171" t="str">
        <f t="shared" si="160"/>
        <v>CH4</v>
      </c>
      <c r="J5171">
        <f>INDEX(NoSettings!$C:$C,MATCH(EPS!$A5171,NoSettings!$A:$A,0))</f>
        <v>238554000</v>
      </c>
      <c r="K5171" s="109">
        <f>INDEX(GWP!$C$2:$C$13,MATCH(EPS!I5171,GWP!$B$2:$B$13,0))</f>
        <v>28</v>
      </c>
      <c r="L5171" s="5">
        <f t="shared" si="161"/>
        <v>6.6795120000000003E-3</v>
      </c>
    </row>
    <row r="5172" spans="1:12">
      <c r="A5172" t="s">
        <v>6891</v>
      </c>
      <c r="B5172" t="s">
        <v>6</v>
      </c>
      <c r="C5172" t="s">
        <v>7016</v>
      </c>
      <c r="D5172" t="s">
        <v>1714</v>
      </c>
      <c r="H5172" t="str">
        <f>INDEX('Vensim Variables'!$B:$B,MATCH(EPS!$B5172,'Vensim Variables'!$A:$A,0))</f>
        <v>g pollutant</v>
      </c>
      <c r="I5172" t="str">
        <f t="shared" si="160"/>
        <v>N2O</v>
      </c>
      <c r="J5172">
        <f>INDEX(NoSettings!$C:$C,MATCH(EPS!$A5172,NoSettings!$A:$A,0))</f>
        <v>26614300</v>
      </c>
      <c r="K5172" s="109">
        <f>INDEX(GWP!$C$2:$C$13,MATCH(EPS!I5172,GWP!$B$2:$B$13,0))</f>
        <v>265</v>
      </c>
      <c r="L5172" s="5">
        <f t="shared" si="161"/>
        <v>7.0527895E-3</v>
      </c>
    </row>
    <row r="5173" spans="1:12">
      <c r="A5173" t="s">
        <v>6892</v>
      </c>
      <c r="B5173" t="s">
        <v>6</v>
      </c>
      <c r="C5173" t="s">
        <v>7016</v>
      </c>
      <c r="D5173" t="s">
        <v>1715</v>
      </c>
      <c r="H5173" t="str">
        <f>INDEX('Vensim Variables'!$B:$B,MATCH(EPS!$B5173,'Vensim Variables'!$A:$A,0))</f>
        <v>g pollutant</v>
      </c>
      <c r="I5173" t="str">
        <f t="shared" si="160"/>
        <v>F gases</v>
      </c>
      <c r="J5173">
        <f>INDEX(NoSettings!$C:$C,MATCH(EPS!$A5173,NoSettings!$A:$A,0))</f>
        <v>0</v>
      </c>
      <c r="K5173" s="109">
        <f>INDEX(GWP!$C$2:$C$13,MATCH(EPS!I5173,GWP!$B$2:$B$13,0))</f>
        <v>1</v>
      </c>
      <c r="L5173" s="5">
        <f t="shared" si="161"/>
        <v>0</v>
      </c>
    </row>
    <row r="5174" spans="1:12">
      <c r="A5174" t="s">
        <v>6893</v>
      </c>
      <c r="B5174" t="s">
        <v>6</v>
      </c>
      <c r="C5174" t="s">
        <v>7017</v>
      </c>
      <c r="D5174" t="s">
        <v>1702</v>
      </c>
      <c r="H5174" t="str">
        <f>INDEX('Vensim Variables'!$B:$B,MATCH(EPS!$B5174,'Vensim Variables'!$A:$A,0))</f>
        <v>g pollutant</v>
      </c>
      <c r="I5174" t="str">
        <f t="shared" si="160"/>
        <v>CO2</v>
      </c>
      <c r="J5174">
        <f>INDEX(NoSettings!$C:$C,MATCH(EPS!$A5174,NoSettings!$A:$A,0))</f>
        <v>3324130000000</v>
      </c>
      <c r="K5174" s="109">
        <f>INDEX(GWP!$C$2:$C$13,MATCH(EPS!I5174,GWP!$B$2:$B$13,0))</f>
        <v>1</v>
      </c>
      <c r="L5174" s="5">
        <f t="shared" si="161"/>
        <v>3.3241299999999998</v>
      </c>
    </row>
    <row r="5175" spans="1:12">
      <c r="A5175" t="s">
        <v>6894</v>
      </c>
      <c r="B5175" t="s">
        <v>6</v>
      </c>
      <c r="C5175" t="s">
        <v>7017</v>
      </c>
      <c r="D5175" t="s">
        <v>1705</v>
      </c>
      <c r="H5175" t="str">
        <f>INDEX('Vensim Variables'!$B:$B,MATCH(EPS!$B5175,'Vensim Variables'!$A:$A,0))</f>
        <v>g pollutant</v>
      </c>
      <c r="I5175" t="str">
        <f t="shared" si="160"/>
        <v>VOC</v>
      </c>
      <c r="J5175">
        <f>INDEX(NoSettings!$C:$C,MATCH(EPS!$A5175,NoSettings!$A:$A,0))</f>
        <v>656431000</v>
      </c>
      <c r="K5175" s="109">
        <f>INDEX(GWP!$C$2:$C$13,MATCH(EPS!I5175,GWP!$B$2:$B$13,0))</f>
        <v>5</v>
      </c>
      <c r="L5175" s="5">
        <f t="shared" si="161"/>
        <v>3.2821550000000001E-3</v>
      </c>
    </row>
    <row r="5176" spans="1:12">
      <c r="A5176" t="s">
        <v>6895</v>
      </c>
      <c r="B5176" t="s">
        <v>6</v>
      </c>
      <c r="C5176" t="s">
        <v>7017</v>
      </c>
      <c r="D5176" t="s">
        <v>1706</v>
      </c>
      <c r="H5176" t="str">
        <f>INDEX('Vensim Variables'!$B:$B,MATCH(EPS!$B5176,'Vensim Variables'!$A:$A,0))</f>
        <v>g pollutant</v>
      </c>
      <c r="I5176" t="str">
        <f t="shared" si="160"/>
        <v>CO</v>
      </c>
      <c r="J5176">
        <f>INDEX(NoSettings!$C:$C,MATCH(EPS!$A5176,NoSettings!$A:$A,0))</f>
        <v>4848000000</v>
      </c>
      <c r="K5176" s="109">
        <f>INDEX(GWP!$C$2:$C$13,MATCH(EPS!I5176,GWP!$B$2:$B$13,0))</f>
        <v>1.8</v>
      </c>
      <c r="L5176" s="5">
        <f t="shared" si="161"/>
        <v>8.7264000000000005E-3</v>
      </c>
    </row>
    <row r="5177" spans="1:12">
      <c r="A5177" t="s">
        <v>6896</v>
      </c>
      <c r="B5177" t="s">
        <v>6</v>
      </c>
      <c r="C5177" t="s">
        <v>7017</v>
      </c>
      <c r="D5177" t="s">
        <v>1707</v>
      </c>
      <c r="H5177" t="str">
        <f>INDEX('Vensim Variables'!$B:$B,MATCH(EPS!$B5177,'Vensim Variables'!$A:$A,0))</f>
        <v>g pollutant</v>
      </c>
      <c r="I5177" t="str">
        <f t="shared" si="160"/>
        <v>NOx</v>
      </c>
      <c r="J5177">
        <f>INDEX(NoSettings!$C:$C,MATCH(EPS!$A5177,NoSettings!$A:$A,0))</f>
        <v>3838150000</v>
      </c>
      <c r="K5177" s="109">
        <f>INDEX(GWP!$C$2:$C$13,MATCH(EPS!I5177,GWP!$B$2:$B$13,0))</f>
        <v>-8.1999999999999993</v>
      </c>
      <c r="L5177" s="5">
        <f t="shared" si="161"/>
        <v>-3.1472829999999993E-2</v>
      </c>
    </row>
    <row r="5178" spans="1:12">
      <c r="A5178" t="s">
        <v>6897</v>
      </c>
      <c r="B5178" t="s">
        <v>6</v>
      </c>
      <c r="C5178" t="s">
        <v>7017</v>
      </c>
      <c r="D5178" t="s">
        <v>1708</v>
      </c>
      <c r="H5178" t="str">
        <f>INDEX('Vensim Variables'!$B:$B,MATCH(EPS!$B5178,'Vensim Variables'!$A:$A,0))</f>
        <v>g pollutant</v>
      </c>
      <c r="I5178" t="str">
        <f t="shared" si="160"/>
        <v>PM10</v>
      </c>
      <c r="J5178">
        <f>INDEX(NoSettings!$C:$C,MATCH(EPS!$A5178,NoSettings!$A:$A,0))</f>
        <v>190990000</v>
      </c>
      <c r="K5178" s="109">
        <f>INDEX(GWP!$C$2:$C$13,MATCH(EPS!I5178,GWP!$B$2:$B$13,0))</f>
        <v>0</v>
      </c>
      <c r="L5178" s="5">
        <f t="shared" si="161"/>
        <v>0</v>
      </c>
    </row>
    <row r="5179" spans="1:12">
      <c r="A5179" t="s">
        <v>6898</v>
      </c>
      <c r="B5179" t="s">
        <v>6</v>
      </c>
      <c r="C5179" t="s">
        <v>7017</v>
      </c>
      <c r="D5179" t="s">
        <v>1709</v>
      </c>
      <c r="H5179" t="str">
        <f>INDEX('Vensim Variables'!$B:$B,MATCH(EPS!$B5179,'Vensim Variables'!$A:$A,0))</f>
        <v>g pollutant</v>
      </c>
      <c r="I5179" t="str">
        <f t="shared" si="160"/>
        <v>PM25</v>
      </c>
      <c r="J5179">
        <f>INDEX(NoSettings!$C:$C,MATCH(EPS!$A5179,NoSettings!$A:$A,0))</f>
        <v>177440000</v>
      </c>
      <c r="K5179" s="109">
        <f>INDEX(GWP!$C$2:$C$13,MATCH(EPS!I5179,GWP!$B$2:$B$13,0))</f>
        <v>0</v>
      </c>
      <c r="L5179" s="5">
        <f t="shared" si="161"/>
        <v>0</v>
      </c>
    </row>
    <row r="5180" spans="1:12">
      <c r="A5180" t="s">
        <v>6899</v>
      </c>
      <c r="B5180" t="s">
        <v>6</v>
      </c>
      <c r="C5180" t="s">
        <v>7017</v>
      </c>
      <c r="D5180" t="s">
        <v>1710</v>
      </c>
      <c r="H5180" t="str">
        <f>INDEX('Vensim Variables'!$B:$B,MATCH(EPS!$B5180,'Vensim Variables'!$A:$A,0))</f>
        <v>g pollutant</v>
      </c>
      <c r="I5180" t="str">
        <f t="shared" si="160"/>
        <v>SOx</v>
      </c>
      <c r="J5180">
        <f>INDEX(NoSettings!$C:$C,MATCH(EPS!$A5180,NoSettings!$A:$A,0))</f>
        <v>200524000</v>
      </c>
      <c r="K5180" s="109">
        <f>INDEX(GWP!$C$2:$C$13,MATCH(EPS!I5180,GWP!$B$2:$B$13,0))</f>
        <v>0</v>
      </c>
      <c r="L5180" s="5">
        <f t="shared" si="161"/>
        <v>0</v>
      </c>
    </row>
    <row r="5181" spans="1:12">
      <c r="A5181" t="s">
        <v>6900</v>
      </c>
      <c r="B5181" t="s">
        <v>6</v>
      </c>
      <c r="C5181" t="s">
        <v>7017</v>
      </c>
      <c r="D5181" t="s">
        <v>1711</v>
      </c>
      <c r="H5181" t="str">
        <f>INDEX('Vensim Variables'!$B:$B,MATCH(EPS!$B5181,'Vensim Variables'!$A:$A,0))</f>
        <v>g pollutant</v>
      </c>
      <c r="I5181" t="str">
        <f t="shared" si="160"/>
        <v>BC</v>
      </c>
      <c r="J5181">
        <f>INDEX(NoSettings!$C:$C,MATCH(EPS!$A5181,NoSettings!$A:$A,0))</f>
        <v>23477400</v>
      </c>
      <c r="K5181" s="109">
        <f>INDEX(GWP!$C$2:$C$13,MATCH(EPS!I5181,GWP!$B$2:$B$13,0))</f>
        <v>345</v>
      </c>
      <c r="L5181" s="5">
        <f t="shared" si="161"/>
        <v>8.0997029999999998E-3</v>
      </c>
    </row>
    <row r="5182" spans="1:12">
      <c r="A5182" t="s">
        <v>6901</v>
      </c>
      <c r="B5182" t="s">
        <v>6</v>
      </c>
      <c r="C5182" t="s">
        <v>7017</v>
      </c>
      <c r="D5182" t="s">
        <v>1712</v>
      </c>
      <c r="H5182" t="str">
        <f>INDEX('Vensim Variables'!$B:$B,MATCH(EPS!$B5182,'Vensim Variables'!$A:$A,0))</f>
        <v>g pollutant</v>
      </c>
      <c r="I5182" t="str">
        <f t="shared" si="160"/>
        <v>OC</v>
      </c>
      <c r="J5182">
        <f>INDEX(NoSettings!$C:$C,MATCH(EPS!$A5182,NoSettings!$A:$A,0))</f>
        <v>72931500</v>
      </c>
      <c r="K5182" s="109">
        <f>INDEX(GWP!$C$2:$C$13,MATCH(EPS!I5182,GWP!$B$2:$B$13,0))</f>
        <v>-46</v>
      </c>
      <c r="L5182" s="5">
        <f t="shared" si="161"/>
        <v>-3.354849E-3</v>
      </c>
    </row>
    <row r="5183" spans="1:12">
      <c r="A5183" t="s">
        <v>6902</v>
      </c>
      <c r="B5183" t="s">
        <v>6</v>
      </c>
      <c r="C5183" t="s">
        <v>7017</v>
      </c>
      <c r="D5183" t="s">
        <v>1713</v>
      </c>
      <c r="H5183" t="str">
        <f>INDEX('Vensim Variables'!$B:$B,MATCH(EPS!$B5183,'Vensim Variables'!$A:$A,0))</f>
        <v>g pollutant</v>
      </c>
      <c r="I5183" t="str">
        <f t="shared" si="160"/>
        <v>CH4</v>
      </c>
      <c r="J5183">
        <f>INDEX(NoSettings!$C:$C,MATCH(EPS!$A5183,NoSettings!$A:$A,0))</f>
        <v>66221400</v>
      </c>
      <c r="K5183" s="109">
        <f>INDEX(GWP!$C$2:$C$13,MATCH(EPS!I5183,GWP!$B$2:$B$13,0))</f>
        <v>28</v>
      </c>
      <c r="L5183" s="5">
        <f t="shared" si="161"/>
        <v>1.8541992E-3</v>
      </c>
    </row>
    <row r="5184" spans="1:12">
      <c r="A5184" t="s">
        <v>6903</v>
      </c>
      <c r="B5184" t="s">
        <v>6</v>
      </c>
      <c r="C5184" t="s">
        <v>7017</v>
      </c>
      <c r="D5184" t="s">
        <v>1714</v>
      </c>
      <c r="H5184" t="str">
        <f>INDEX('Vensim Variables'!$B:$B,MATCH(EPS!$B5184,'Vensim Variables'!$A:$A,0))</f>
        <v>g pollutant</v>
      </c>
      <c r="I5184" t="str">
        <f t="shared" si="160"/>
        <v>N2O</v>
      </c>
      <c r="J5184">
        <f>INDEX(NoSettings!$C:$C,MATCH(EPS!$A5184,NoSettings!$A:$A,0))</f>
        <v>7228540</v>
      </c>
      <c r="K5184" s="109">
        <f>INDEX(GWP!$C$2:$C$13,MATCH(EPS!I5184,GWP!$B$2:$B$13,0))</f>
        <v>265</v>
      </c>
      <c r="L5184" s="5">
        <f t="shared" si="161"/>
        <v>1.9155630999999999E-3</v>
      </c>
    </row>
    <row r="5185" spans="1:12">
      <c r="A5185" t="s">
        <v>6904</v>
      </c>
      <c r="B5185" t="s">
        <v>6</v>
      </c>
      <c r="C5185" t="s">
        <v>7017</v>
      </c>
      <c r="D5185" t="s">
        <v>1715</v>
      </c>
      <c r="H5185" t="str">
        <f>INDEX('Vensim Variables'!$B:$B,MATCH(EPS!$B5185,'Vensim Variables'!$A:$A,0))</f>
        <v>g pollutant</v>
      </c>
      <c r="I5185" t="str">
        <f t="shared" si="160"/>
        <v>F gases</v>
      </c>
      <c r="J5185">
        <f>INDEX(NoSettings!$C:$C,MATCH(EPS!$A5185,NoSettings!$A:$A,0))</f>
        <v>0</v>
      </c>
      <c r="K5185" s="109">
        <f>INDEX(GWP!$C$2:$C$13,MATCH(EPS!I5185,GWP!$B$2:$B$13,0))</f>
        <v>1</v>
      </c>
      <c r="L5185" s="5">
        <f t="shared" si="161"/>
        <v>0</v>
      </c>
    </row>
    <row r="5186" spans="1:12">
      <c r="A5186" t="s">
        <v>6905</v>
      </c>
      <c r="B5186" t="s">
        <v>6</v>
      </c>
      <c r="C5186" t="s">
        <v>7018</v>
      </c>
      <c r="D5186" t="s">
        <v>1702</v>
      </c>
      <c r="H5186" t="str">
        <f>INDEX('Vensim Variables'!$B:$B,MATCH(EPS!$B5186,'Vensim Variables'!$A:$A,0))</f>
        <v>g pollutant</v>
      </c>
      <c r="I5186" t="str">
        <f t="shared" si="160"/>
        <v>CO2</v>
      </c>
      <c r="J5186">
        <f>INDEX(NoSettings!$C:$C,MATCH(EPS!$A5186,NoSettings!$A:$A,0))</f>
        <v>2355220000000</v>
      </c>
      <c r="K5186" s="109">
        <f>INDEX(GWP!$C$2:$C$13,MATCH(EPS!I5186,GWP!$B$2:$B$13,0))</f>
        <v>1</v>
      </c>
      <c r="L5186" s="5">
        <f t="shared" si="161"/>
        <v>2.3552200000000001</v>
      </c>
    </row>
    <row r="5187" spans="1:12">
      <c r="A5187" t="s">
        <v>6906</v>
      </c>
      <c r="B5187" t="s">
        <v>6</v>
      </c>
      <c r="C5187" t="s">
        <v>7018</v>
      </c>
      <c r="D5187" t="s">
        <v>1705</v>
      </c>
      <c r="H5187" t="str">
        <f>INDEX('Vensim Variables'!$B:$B,MATCH(EPS!$B5187,'Vensim Variables'!$A:$A,0))</f>
        <v>g pollutant</v>
      </c>
      <c r="I5187" t="str">
        <f t="shared" ref="I5187:I5250" si="162">IF(OR(C5187="CO2",C5187="CH4",C5187="N2O",C5187="F gases",C5187="VOC",C5187="CO",C5187="NOx",C5187="PM10",C5187="PM25",C5187="SOx",C5187="BC",C5187="OC"),C5187,IF(OR(D5187="CO2",D5187="CH4",D5187="N2O",D5187="F gases",D5187="VOC",D5187="CO",D5187="NOx",D5187="PM10",D5187="PM25",D5187="SOx",D5187="BC",D5187="OC"),D5187,IF(OR(E5187="CO2",E5187="CH4",E5187="N2O",E5187="F gases",E5187="VOC",E5187="CO",E5187="NOx",E5187="PM10",E5187="PM25",E5187="SOx",E5187="BC",E5187="OC"),E5187,"NA")))</f>
        <v>VOC</v>
      </c>
      <c r="J5187">
        <f>INDEX(NoSettings!$C:$C,MATCH(EPS!$A5187,NoSettings!$A:$A,0))</f>
        <v>2401000000</v>
      </c>
      <c r="K5187" s="109">
        <f>INDEX(GWP!$C$2:$C$13,MATCH(EPS!I5187,GWP!$B$2:$B$13,0))</f>
        <v>5</v>
      </c>
      <c r="L5187" s="5">
        <f t="shared" ref="L5187:L5250" si="163">IF(H5187="g pollutant",K5187*J5187/10^12,IF(H5187="MMTCO2e",J5187,IF(H5187="MWh",J5187,0)))</f>
        <v>1.2005E-2</v>
      </c>
    </row>
    <row r="5188" spans="1:12">
      <c r="A5188" t="s">
        <v>6907</v>
      </c>
      <c r="B5188" t="s">
        <v>6</v>
      </c>
      <c r="C5188" t="s">
        <v>7018</v>
      </c>
      <c r="D5188" t="s">
        <v>1706</v>
      </c>
      <c r="H5188" t="str">
        <f>INDEX('Vensim Variables'!$B:$B,MATCH(EPS!$B5188,'Vensim Variables'!$A:$A,0))</f>
        <v>g pollutant</v>
      </c>
      <c r="I5188" t="str">
        <f t="shared" si="162"/>
        <v>CO</v>
      </c>
      <c r="J5188">
        <f>INDEX(NoSettings!$C:$C,MATCH(EPS!$A5188,NoSettings!$A:$A,0))</f>
        <v>22655800000</v>
      </c>
      <c r="K5188" s="109">
        <f>INDEX(GWP!$C$2:$C$13,MATCH(EPS!I5188,GWP!$B$2:$B$13,0))</f>
        <v>1.8</v>
      </c>
      <c r="L5188" s="5">
        <f t="shared" si="163"/>
        <v>4.0780440000000001E-2</v>
      </c>
    </row>
    <row r="5189" spans="1:12">
      <c r="A5189" t="s">
        <v>6908</v>
      </c>
      <c r="B5189" t="s">
        <v>6</v>
      </c>
      <c r="C5189" t="s">
        <v>7018</v>
      </c>
      <c r="D5189" t="s">
        <v>1707</v>
      </c>
      <c r="H5189" t="str">
        <f>INDEX('Vensim Variables'!$B:$B,MATCH(EPS!$B5189,'Vensim Variables'!$A:$A,0))</f>
        <v>g pollutant</v>
      </c>
      <c r="I5189" t="str">
        <f t="shared" si="162"/>
        <v>NOx</v>
      </c>
      <c r="J5189">
        <f>INDEX(NoSettings!$C:$C,MATCH(EPS!$A5189,NoSettings!$A:$A,0))</f>
        <v>4484220000</v>
      </c>
      <c r="K5189" s="109">
        <f>INDEX(GWP!$C$2:$C$13,MATCH(EPS!I5189,GWP!$B$2:$B$13,0))</f>
        <v>-8.1999999999999993</v>
      </c>
      <c r="L5189" s="5">
        <f t="shared" si="163"/>
        <v>-3.6770603999999998E-2</v>
      </c>
    </row>
    <row r="5190" spans="1:12">
      <c r="A5190" t="s">
        <v>6909</v>
      </c>
      <c r="B5190" t="s">
        <v>6</v>
      </c>
      <c r="C5190" t="s">
        <v>7018</v>
      </c>
      <c r="D5190" t="s">
        <v>1708</v>
      </c>
      <c r="H5190" t="str">
        <f>INDEX('Vensim Variables'!$B:$B,MATCH(EPS!$B5190,'Vensim Variables'!$A:$A,0))</f>
        <v>g pollutant</v>
      </c>
      <c r="I5190" t="str">
        <f t="shared" si="162"/>
        <v>PM10</v>
      </c>
      <c r="J5190">
        <f>INDEX(NoSettings!$C:$C,MATCH(EPS!$A5190,NoSettings!$A:$A,0))</f>
        <v>342524000</v>
      </c>
      <c r="K5190" s="109">
        <f>INDEX(GWP!$C$2:$C$13,MATCH(EPS!I5190,GWP!$B$2:$B$13,0))</f>
        <v>0</v>
      </c>
      <c r="L5190" s="5">
        <f t="shared" si="163"/>
        <v>0</v>
      </c>
    </row>
    <row r="5191" spans="1:12">
      <c r="A5191" t="s">
        <v>6910</v>
      </c>
      <c r="B5191" t="s">
        <v>6</v>
      </c>
      <c r="C5191" t="s">
        <v>7018</v>
      </c>
      <c r="D5191" t="s">
        <v>1709</v>
      </c>
      <c r="H5191" t="str">
        <f>INDEX('Vensim Variables'!$B:$B,MATCH(EPS!$B5191,'Vensim Variables'!$A:$A,0))</f>
        <v>g pollutant</v>
      </c>
      <c r="I5191" t="str">
        <f t="shared" si="162"/>
        <v>PM25</v>
      </c>
      <c r="J5191">
        <f>INDEX(NoSettings!$C:$C,MATCH(EPS!$A5191,NoSettings!$A:$A,0))</f>
        <v>318733000</v>
      </c>
      <c r="K5191" s="109">
        <f>INDEX(GWP!$C$2:$C$13,MATCH(EPS!I5191,GWP!$B$2:$B$13,0))</f>
        <v>0</v>
      </c>
      <c r="L5191" s="5">
        <f t="shared" si="163"/>
        <v>0</v>
      </c>
    </row>
    <row r="5192" spans="1:12">
      <c r="A5192" t="s">
        <v>6911</v>
      </c>
      <c r="B5192" t="s">
        <v>6</v>
      </c>
      <c r="C5192" t="s">
        <v>7018</v>
      </c>
      <c r="D5192" t="s">
        <v>1710</v>
      </c>
      <c r="H5192" t="str">
        <f>INDEX('Vensim Variables'!$B:$B,MATCH(EPS!$B5192,'Vensim Variables'!$A:$A,0))</f>
        <v>g pollutant</v>
      </c>
      <c r="I5192" t="str">
        <f t="shared" si="162"/>
        <v>SOx</v>
      </c>
      <c r="J5192">
        <f>INDEX(NoSettings!$C:$C,MATCH(EPS!$A5192,NoSettings!$A:$A,0))</f>
        <v>253716000</v>
      </c>
      <c r="K5192" s="109">
        <f>INDEX(GWP!$C$2:$C$13,MATCH(EPS!I5192,GWP!$B$2:$B$13,0))</f>
        <v>0</v>
      </c>
      <c r="L5192" s="5">
        <f t="shared" si="163"/>
        <v>0</v>
      </c>
    </row>
    <row r="5193" spans="1:12">
      <c r="A5193" t="s">
        <v>6912</v>
      </c>
      <c r="B5193" t="s">
        <v>6</v>
      </c>
      <c r="C5193" t="s">
        <v>7018</v>
      </c>
      <c r="D5193" t="s">
        <v>1711</v>
      </c>
      <c r="H5193" t="str">
        <f>INDEX('Vensim Variables'!$B:$B,MATCH(EPS!$B5193,'Vensim Variables'!$A:$A,0))</f>
        <v>g pollutant</v>
      </c>
      <c r="I5193" t="str">
        <f t="shared" si="162"/>
        <v>BC</v>
      </c>
      <c r="J5193">
        <f>INDEX(NoSettings!$C:$C,MATCH(EPS!$A5193,NoSettings!$A:$A,0))</f>
        <v>112169000</v>
      </c>
      <c r="K5193" s="109">
        <f>INDEX(GWP!$C$2:$C$13,MATCH(EPS!I5193,GWP!$B$2:$B$13,0))</f>
        <v>345</v>
      </c>
      <c r="L5193" s="5">
        <f t="shared" si="163"/>
        <v>3.8698305000000002E-2</v>
      </c>
    </row>
    <row r="5194" spans="1:12">
      <c r="A5194" t="s">
        <v>6913</v>
      </c>
      <c r="B5194" t="s">
        <v>6</v>
      </c>
      <c r="C5194" t="s">
        <v>7018</v>
      </c>
      <c r="D5194" t="s">
        <v>1712</v>
      </c>
      <c r="H5194" t="str">
        <f>INDEX('Vensim Variables'!$B:$B,MATCH(EPS!$B5194,'Vensim Variables'!$A:$A,0))</f>
        <v>g pollutant</v>
      </c>
      <c r="I5194" t="str">
        <f t="shared" si="162"/>
        <v>OC</v>
      </c>
      <c r="J5194">
        <f>INDEX(NoSettings!$C:$C,MATCH(EPS!$A5194,NoSettings!$A:$A,0))</f>
        <v>104951000</v>
      </c>
      <c r="K5194" s="109">
        <f>INDEX(GWP!$C$2:$C$13,MATCH(EPS!I5194,GWP!$B$2:$B$13,0))</f>
        <v>-46</v>
      </c>
      <c r="L5194" s="5">
        <f t="shared" si="163"/>
        <v>-4.8277459999999999E-3</v>
      </c>
    </row>
    <row r="5195" spans="1:12">
      <c r="A5195" t="s">
        <v>6914</v>
      </c>
      <c r="B5195" t="s">
        <v>6</v>
      </c>
      <c r="C5195" t="s">
        <v>7018</v>
      </c>
      <c r="D5195" t="s">
        <v>1713</v>
      </c>
      <c r="H5195" t="str">
        <f>INDEX('Vensim Variables'!$B:$B,MATCH(EPS!$B5195,'Vensim Variables'!$A:$A,0))</f>
        <v>g pollutant</v>
      </c>
      <c r="I5195" t="str">
        <f t="shared" si="162"/>
        <v>CH4</v>
      </c>
      <c r="J5195">
        <f>INDEX(NoSettings!$C:$C,MATCH(EPS!$A5195,NoSettings!$A:$A,0))</f>
        <v>55782000</v>
      </c>
      <c r="K5195" s="109">
        <f>INDEX(GWP!$C$2:$C$13,MATCH(EPS!I5195,GWP!$B$2:$B$13,0))</f>
        <v>28</v>
      </c>
      <c r="L5195" s="5">
        <f t="shared" si="163"/>
        <v>1.5618959999999999E-3</v>
      </c>
    </row>
    <row r="5196" spans="1:12">
      <c r="A5196" t="s">
        <v>6915</v>
      </c>
      <c r="B5196" t="s">
        <v>6</v>
      </c>
      <c r="C5196" t="s">
        <v>7018</v>
      </c>
      <c r="D5196" t="s">
        <v>1714</v>
      </c>
      <c r="H5196" t="str">
        <f>INDEX('Vensim Variables'!$B:$B,MATCH(EPS!$B5196,'Vensim Variables'!$A:$A,0))</f>
        <v>g pollutant</v>
      </c>
      <c r="I5196" t="str">
        <f t="shared" si="162"/>
        <v>N2O</v>
      </c>
      <c r="J5196">
        <f>INDEX(NoSettings!$C:$C,MATCH(EPS!$A5196,NoSettings!$A:$A,0))</f>
        <v>7627510</v>
      </c>
      <c r="K5196" s="109">
        <f>INDEX(GWP!$C$2:$C$13,MATCH(EPS!I5196,GWP!$B$2:$B$13,0))</f>
        <v>265</v>
      </c>
      <c r="L5196" s="5">
        <f t="shared" si="163"/>
        <v>2.0212901500000001E-3</v>
      </c>
    </row>
    <row r="5197" spans="1:12">
      <c r="A5197" t="s">
        <v>6916</v>
      </c>
      <c r="B5197" t="s">
        <v>6</v>
      </c>
      <c r="C5197" t="s">
        <v>7018</v>
      </c>
      <c r="D5197" t="s">
        <v>1715</v>
      </c>
      <c r="H5197" t="str">
        <f>INDEX('Vensim Variables'!$B:$B,MATCH(EPS!$B5197,'Vensim Variables'!$A:$A,0))</f>
        <v>g pollutant</v>
      </c>
      <c r="I5197" t="str">
        <f t="shared" si="162"/>
        <v>F gases</v>
      </c>
      <c r="J5197">
        <f>INDEX(NoSettings!$C:$C,MATCH(EPS!$A5197,NoSettings!$A:$A,0))</f>
        <v>0</v>
      </c>
      <c r="K5197" s="109">
        <f>INDEX(GWP!$C$2:$C$13,MATCH(EPS!I5197,GWP!$B$2:$B$13,0))</f>
        <v>1</v>
      </c>
      <c r="L5197" s="5">
        <f t="shared" si="163"/>
        <v>0</v>
      </c>
    </row>
    <row r="5198" spans="1:12">
      <c r="A5198" t="s">
        <v>6917</v>
      </c>
      <c r="B5198" t="s">
        <v>6</v>
      </c>
      <c r="C5198" t="s">
        <v>7019</v>
      </c>
      <c r="D5198" t="s">
        <v>1702</v>
      </c>
      <c r="H5198" t="str">
        <f>INDEX('Vensim Variables'!$B:$B,MATCH(EPS!$B5198,'Vensim Variables'!$A:$A,0))</f>
        <v>g pollutant</v>
      </c>
      <c r="I5198" t="str">
        <f t="shared" si="162"/>
        <v>CO2</v>
      </c>
      <c r="J5198">
        <f>INDEX(NoSettings!$C:$C,MATCH(EPS!$A5198,NoSettings!$A:$A,0))</f>
        <v>4389570000000</v>
      </c>
      <c r="K5198" s="109">
        <f>INDEX(GWP!$C$2:$C$13,MATCH(EPS!I5198,GWP!$B$2:$B$13,0))</f>
        <v>1</v>
      </c>
      <c r="L5198" s="5">
        <f t="shared" si="163"/>
        <v>4.38957</v>
      </c>
    </row>
    <row r="5199" spans="1:12">
      <c r="A5199" t="s">
        <v>6918</v>
      </c>
      <c r="B5199" t="s">
        <v>6</v>
      </c>
      <c r="C5199" t="s">
        <v>7019</v>
      </c>
      <c r="D5199" t="s">
        <v>1705</v>
      </c>
      <c r="H5199" t="str">
        <f>INDEX('Vensim Variables'!$B:$B,MATCH(EPS!$B5199,'Vensim Variables'!$A:$A,0))</f>
        <v>g pollutant</v>
      </c>
      <c r="I5199" t="str">
        <f t="shared" si="162"/>
        <v>VOC</v>
      </c>
      <c r="J5199">
        <f>INDEX(NoSettings!$C:$C,MATCH(EPS!$A5199,NoSettings!$A:$A,0))</f>
        <v>1805720000</v>
      </c>
      <c r="K5199" s="109">
        <f>INDEX(GWP!$C$2:$C$13,MATCH(EPS!I5199,GWP!$B$2:$B$13,0))</f>
        <v>5</v>
      </c>
      <c r="L5199" s="5">
        <f t="shared" si="163"/>
        <v>9.0285999999999995E-3</v>
      </c>
    </row>
    <row r="5200" spans="1:12">
      <c r="A5200" t="s">
        <v>6919</v>
      </c>
      <c r="B5200" t="s">
        <v>6</v>
      </c>
      <c r="C5200" t="s">
        <v>7019</v>
      </c>
      <c r="D5200" t="s">
        <v>1706</v>
      </c>
      <c r="H5200" t="str">
        <f>INDEX('Vensim Variables'!$B:$B,MATCH(EPS!$B5200,'Vensim Variables'!$A:$A,0))</f>
        <v>g pollutant</v>
      </c>
      <c r="I5200" t="str">
        <f t="shared" si="162"/>
        <v>CO</v>
      </c>
      <c r="J5200">
        <f>INDEX(NoSettings!$C:$C,MATCH(EPS!$A5200,NoSettings!$A:$A,0))</f>
        <v>15787200000</v>
      </c>
      <c r="K5200" s="109">
        <f>INDEX(GWP!$C$2:$C$13,MATCH(EPS!I5200,GWP!$B$2:$B$13,0))</f>
        <v>1.8</v>
      </c>
      <c r="L5200" s="5">
        <f t="shared" si="163"/>
        <v>2.8416960000000002E-2</v>
      </c>
    </row>
    <row r="5201" spans="1:12">
      <c r="A5201" t="s">
        <v>6920</v>
      </c>
      <c r="B5201" t="s">
        <v>6</v>
      </c>
      <c r="C5201" t="s">
        <v>7019</v>
      </c>
      <c r="D5201" t="s">
        <v>1707</v>
      </c>
      <c r="H5201" t="str">
        <f>INDEX('Vensim Variables'!$B:$B,MATCH(EPS!$B5201,'Vensim Variables'!$A:$A,0))</f>
        <v>g pollutant</v>
      </c>
      <c r="I5201" t="str">
        <f t="shared" si="162"/>
        <v>NOx</v>
      </c>
      <c r="J5201">
        <f>INDEX(NoSettings!$C:$C,MATCH(EPS!$A5201,NoSettings!$A:$A,0))</f>
        <v>5958170000</v>
      </c>
      <c r="K5201" s="109">
        <f>INDEX(GWP!$C$2:$C$13,MATCH(EPS!I5201,GWP!$B$2:$B$13,0))</f>
        <v>-8.1999999999999993</v>
      </c>
      <c r="L5201" s="5">
        <f t="shared" si="163"/>
        <v>-4.8856993999999994E-2</v>
      </c>
    </row>
    <row r="5202" spans="1:12">
      <c r="A5202" t="s">
        <v>6921</v>
      </c>
      <c r="B5202" t="s">
        <v>6</v>
      </c>
      <c r="C5202" t="s">
        <v>7019</v>
      </c>
      <c r="D5202" t="s">
        <v>1708</v>
      </c>
      <c r="H5202" t="str">
        <f>INDEX('Vensim Variables'!$B:$B,MATCH(EPS!$B5202,'Vensim Variables'!$A:$A,0))</f>
        <v>g pollutant</v>
      </c>
      <c r="I5202" t="str">
        <f t="shared" si="162"/>
        <v>PM10</v>
      </c>
      <c r="J5202">
        <f>INDEX(NoSettings!$C:$C,MATCH(EPS!$A5202,NoSettings!$A:$A,0))</f>
        <v>382808000</v>
      </c>
      <c r="K5202" s="109">
        <f>INDEX(GWP!$C$2:$C$13,MATCH(EPS!I5202,GWP!$B$2:$B$13,0))</f>
        <v>0</v>
      </c>
      <c r="L5202" s="5">
        <f t="shared" si="163"/>
        <v>0</v>
      </c>
    </row>
    <row r="5203" spans="1:12">
      <c r="A5203" t="s">
        <v>6922</v>
      </c>
      <c r="B5203" t="s">
        <v>6</v>
      </c>
      <c r="C5203" t="s">
        <v>7019</v>
      </c>
      <c r="D5203" t="s">
        <v>1709</v>
      </c>
      <c r="H5203" t="str">
        <f>INDEX('Vensim Variables'!$B:$B,MATCH(EPS!$B5203,'Vensim Variables'!$A:$A,0))</f>
        <v>g pollutant</v>
      </c>
      <c r="I5203" t="str">
        <f t="shared" si="162"/>
        <v>PM25</v>
      </c>
      <c r="J5203">
        <f>INDEX(NoSettings!$C:$C,MATCH(EPS!$A5203,NoSettings!$A:$A,0))</f>
        <v>345510000</v>
      </c>
      <c r="K5203" s="109">
        <f>INDEX(GWP!$C$2:$C$13,MATCH(EPS!I5203,GWP!$B$2:$B$13,0))</f>
        <v>0</v>
      </c>
      <c r="L5203" s="5">
        <f t="shared" si="163"/>
        <v>0</v>
      </c>
    </row>
    <row r="5204" spans="1:12">
      <c r="A5204" t="s">
        <v>6923</v>
      </c>
      <c r="B5204" t="s">
        <v>6</v>
      </c>
      <c r="C5204" t="s">
        <v>7019</v>
      </c>
      <c r="D5204" t="s">
        <v>1710</v>
      </c>
      <c r="H5204" t="str">
        <f>INDEX('Vensim Variables'!$B:$B,MATCH(EPS!$B5204,'Vensim Variables'!$A:$A,0))</f>
        <v>g pollutant</v>
      </c>
      <c r="I5204" t="str">
        <f t="shared" si="162"/>
        <v>SOx</v>
      </c>
      <c r="J5204">
        <f>INDEX(NoSettings!$C:$C,MATCH(EPS!$A5204,NoSettings!$A:$A,0))</f>
        <v>451279000</v>
      </c>
      <c r="K5204" s="109">
        <f>INDEX(GWP!$C$2:$C$13,MATCH(EPS!I5204,GWP!$B$2:$B$13,0))</f>
        <v>0</v>
      </c>
      <c r="L5204" s="5">
        <f t="shared" si="163"/>
        <v>0</v>
      </c>
    </row>
    <row r="5205" spans="1:12">
      <c r="A5205" t="s">
        <v>6924</v>
      </c>
      <c r="B5205" t="s">
        <v>6</v>
      </c>
      <c r="C5205" t="s">
        <v>7019</v>
      </c>
      <c r="D5205" t="s">
        <v>1711</v>
      </c>
      <c r="H5205" t="str">
        <f>INDEX('Vensim Variables'!$B:$B,MATCH(EPS!$B5205,'Vensim Variables'!$A:$A,0))</f>
        <v>g pollutant</v>
      </c>
      <c r="I5205" t="str">
        <f t="shared" si="162"/>
        <v>BC</v>
      </c>
      <c r="J5205">
        <f>INDEX(NoSettings!$C:$C,MATCH(EPS!$A5205,NoSettings!$A:$A,0))</f>
        <v>78326900</v>
      </c>
      <c r="K5205" s="109">
        <f>INDEX(GWP!$C$2:$C$13,MATCH(EPS!I5205,GWP!$B$2:$B$13,0))</f>
        <v>345</v>
      </c>
      <c r="L5205" s="5">
        <f t="shared" si="163"/>
        <v>2.7022780499999999E-2</v>
      </c>
    </row>
    <row r="5206" spans="1:12">
      <c r="A5206" t="s">
        <v>6925</v>
      </c>
      <c r="B5206" t="s">
        <v>6</v>
      </c>
      <c r="C5206" t="s">
        <v>7019</v>
      </c>
      <c r="D5206" t="s">
        <v>1712</v>
      </c>
      <c r="H5206" t="str">
        <f>INDEX('Vensim Variables'!$B:$B,MATCH(EPS!$B5206,'Vensim Variables'!$A:$A,0))</f>
        <v>g pollutant</v>
      </c>
      <c r="I5206" t="str">
        <f t="shared" si="162"/>
        <v>OC</v>
      </c>
      <c r="J5206">
        <f>INDEX(NoSettings!$C:$C,MATCH(EPS!$A5206,NoSettings!$A:$A,0))</f>
        <v>127385000</v>
      </c>
      <c r="K5206" s="109">
        <f>INDEX(GWP!$C$2:$C$13,MATCH(EPS!I5206,GWP!$B$2:$B$13,0))</f>
        <v>-46</v>
      </c>
      <c r="L5206" s="5">
        <f t="shared" si="163"/>
        <v>-5.8597099999999997E-3</v>
      </c>
    </row>
    <row r="5207" spans="1:12">
      <c r="A5207" t="s">
        <v>6926</v>
      </c>
      <c r="B5207" t="s">
        <v>6</v>
      </c>
      <c r="C5207" t="s">
        <v>7019</v>
      </c>
      <c r="D5207" t="s">
        <v>1713</v>
      </c>
      <c r="H5207" t="str">
        <f>INDEX('Vensim Variables'!$B:$B,MATCH(EPS!$B5207,'Vensim Variables'!$A:$A,0))</f>
        <v>g pollutant</v>
      </c>
      <c r="I5207" t="str">
        <f t="shared" si="162"/>
        <v>CH4</v>
      </c>
      <c r="J5207">
        <f>INDEX(NoSettings!$C:$C,MATCH(EPS!$A5207,NoSettings!$A:$A,0))</f>
        <v>95344100</v>
      </c>
      <c r="K5207" s="109">
        <f>INDEX(GWP!$C$2:$C$13,MATCH(EPS!I5207,GWP!$B$2:$B$13,0))</f>
        <v>28</v>
      </c>
      <c r="L5207" s="5">
        <f t="shared" si="163"/>
        <v>2.6696348E-3</v>
      </c>
    </row>
    <row r="5208" spans="1:12">
      <c r="A5208" t="s">
        <v>6927</v>
      </c>
      <c r="B5208" t="s">
        <v>6</v>
      </c>
      <c r="C5208" t="s">
        <v>7019</v>
      </c>
      <c r="D5208" t="s">
        <v>1714</v>
      </c>
      <c r="H5208" t="str">
        <f>INDEX('Vensim Variables'!$B:$B,MATCH(EPS!$B5208,'Vensim Variables'!$A:$A,0))</f>
        <v>g pollutant</v>
      </c>
      <c r="I5208" t="str">
        <f t="shared" si="162"/>
        <v>N2O</v>
      </c>
      <c r="J5208">
        <f>INDEX(NoSettings!$C:$C,MATCH(EPS!$A5208,NoSettings!$A:$A,0))</f>
        <v>11527600</v>
      </c>
      <c r="K5208" s="109">
        <f>INDEX(GWP!$C$2:$C$13,MATCH(EPS!I5208,GWP!$B$2:$B$13,0))</f>
        <v>265</v>
      </c>
      <c r="L5208" s="5">
        <f t="shared" si="163"/>
        <v>3.0548139999999999E-3</v>
      </c>
    </row>
    <row r="5209" spans="1:12">
      <c r="A5209" t="s">
        <v>6928</v>
      </c>
      <c r="B5209" t="s">
        <v>6</v>
      </c>
      <c r="C5209" t="s">
        <v>7019</v>
      </c>
      <c r="D5209" t="s">
        <v>1715</v>
      </c>
      <c r="H5209" t="str">
        <f>INDEX('Vensim Variables'!$B:$B,MATCH(EPS!$B5209,'Vensim Variables'!$A:$A,0))</f>
        <v>g pollutant</v>
      </c>
      <c r="I5209" t="str">
        <f t="shared" si="162"/>
        <v>F gases</v>
      </c>
      <c r="J5209">
        <f>INDEX(NoSettings!$C:$C,MATCH(EPS!$A5209,NoSettings!$A:$A,0))</f>
        <v>0</v>
      </c>
      <c r="K5209" s="109">
        <f>INDEX(GWP!$C$2:$C$13,MATCH(EPS!I5209,GWP!$B$2:$B$13,0))</f>
        <v>1</v>
      </c>
      <c r="L5209" s="5">
        <f t="shared" si="163"/>
        <v>0</v>
      </c>
    </row>
    <row r="5210" spans="1:12">
      <c r="A5210" t="s">
        <v>6929</v>
      </c>
      <c r="B5210" t="s">
        <v>6</v>
      </c>
      <c r="C5210" t="s">
        <v>7020</v>
      </c>
      <c r="D5210" t="s">
        <v>1702</v>
      </c>
      <c r="H5210" t="str">
        <f>INDEX('Vensim Variables'!$B:$B,MATCH(EPS!$B5210,'Vensim Variables'!$A:$A,0))</f>
        <v>g pollutant</v>
      </c>
      <c r="I5210" t="str">
        <f t="shared" si="162"/>
        <v>CO2</v>
      </c>
      <c r="J5210">
        <f>INDEX(NoSettings!$C:$C,MATCH(EPS!$A5210,NoSettings!$A:$A,0))</f>
        <v>5573570000000</v>
      </c>
      <c r="K5210" s="109">
        <f>INDEX(GWP!$C$2:$C$13,MATCH(EPS!I5210,GWP!$B$2:$B$13,0))</f>
        <v>1</v>
      </c>
      <c r="L5210" s="5">
        <f t="shared" si="163"/>
        <v>5.5735700000000001</v>
      </c>
    </row>
    <row r="5211" spans="1:12">
      <c r="A5211" t="s">
        <v>6930</v>
      </c>
      <c r="B5211" t="s">
        <v>6</v>
      </c>
      <c r="C5211" t="s">
        <v>7020</v>
      </c>
      <c r="D5211" t="s">
        <v>1705</v>
      </c>
      <c r="H5211" t="str">
        <f>INDEX('Vensim Variables'!$B:$B,MATCH(EPS!$B5211,'Vensim Variables'!$A:$A,0))</f>
        <v>g pollutant</v>
      </c>
      <c r="I5211" t="str">
        <f t="shared" si="162"/>
        <v>VOC</v>
      </c>
      <c r="J5211">
        <f>INDEX(NoSettings!$C:$C,MATCH(EPS!$A5211,NoSettings!$A:$A,0))</f>
        <v>1306570000</v>
      </c>
      <c r="K5211" s="109">
        <f>INDEX(GWP!$C$2:$C$13,MATCH(EPS!I5211,GWP!$B$2:$B$13,0))</f>
        <v>5</v>
      </c>
      <c r="L5211" s="5">
        <f t="shared" si="163"/>
        <v>6.5328499999999998E-3</v>
      </c>
    </row>
    <row r="5212" spans="1:12">
      <c r="A5212" t="s">
        <v>6931</v>
      </c>
      <c r="B5212" t="s">
        <v>6</v>
      </c>
      <c r="C5212" t="s">
        <v>7020</v>
      </c>
      <c r="D5212" t="s">
        <v>1706</v>
      </c>
      <c r="H5212" t="str">
        <f>INDEX('Vensim Variables'!$B:$B,MATCH(EPS!$B5212,'Vensim Variables'!$A:$A,0))</f>
        <v>g pollutant</v>
      </c>
      <c r="I5212" t="str">
        <f t="shared" si="162"/>
        <v>CO</v>
      </c>
      <c r="J5212">
        <f>INDEX(NoSettings!$C:$C,MATCH(EPS!$A5212,NoSettings!$A:$A,0))</f>
        <v>10139500000</v>
      </c>
      <c r="K5212" s="109">
        <f>INDEX(GWP!$C$2:$C$13,MATCH(EPS!I5212,GWP!$B$2:$B$13,0))</f>
        <v>1.8</v>
      </c>
      <c r="L5212" s="5">
        <f t="shared" si="163"/>
        <v>1.8251099999999999E-2</v>
      </c>
    </row>
    <row r="5213" spans="1:12">
      <c r="A5213" t="s">
        <v>6932</v>
      </c>
      <c r="B5213" t="s">
        <v>6</v>
      </c>
      <c r="C5213" t="s">
        <v>7020</v>
      </c>
      <c r="D5213" t="s">
        <v>1707</v>
      </c>
      <c r="H5213" t="str">
        <f>INDEX('Vensim Variables'!$B:$B,MATCH(EPS!$B5213,'Vensim Variables'!$A:$A,0))</f>
        <v>g pollutant</v>
      </c>
      <c r="I5213" t="str">
        <f t="shared" si="162"/>
        <v>NOx</v>
      </c>
      <c r="J5213">
        <f>INDEX(NoSettings!$C:$C,MATCH(EPS!$A5213,NoSettings!$A:$A,0))</f>
        <v>6552430000</v>
      </c>
      <c r="K5213" s="109">
        <f>INDEX(GWP!$C$2:$C$13,MATCH(EPS!I5213,GWP!$B$2:$B$13,0))</f>
        <v>-8.1999999999999993</v>
      </c>
      <c r="L5213" s="5">
        <f t="shared" si="163"/>
        <v>-5.372992599999999E-2</v>
      </c>
    </row>
    <row r="5214" spans="1:12">
      <c r="A5214" t="s">
        <v>6933</v>
      </c>
      <c r="B5214" t="s">
        <v>6</v>
      </c>
      <c r="C5214" t="s">
        <v>7020</v>
      </c>
      <c r="D5214" t="s">
        <v>1708</v>
      </c>
      <c r="H5214" t="str">
        <f>INDEX('Vensim Variables'!$B:$B,MATCH(EPS!$B5214,'Vensim Variables'!$A:$A,0))</f>
        <v>g pollutant</v>
      </c>
      <c r="I5214" t="str">
        <f t="shared" si="162"/>
        <v>PM10</v>
      </c>
      <c r="J5214">
        <f>INDEX(NoSettings!$C:$C,MATCH(EPS!$A5214,NoSettings!$A:$A,0))</f>
        <v>328426000</v>
      </c>
      <c r="K5214" s="109">
        <f>INDEX(GWP!$C$2:$C$13,MATCH(EPS!I5214,GWP!$B$2:$B$13,0))</f>
        <v>0</v>
      </c>
      <c r="L5214" s="5">
        <f t="shared" si="163"/>
        <v>0</v>
      </c>
    </row>
    <row r="5215" spans="1:12">
      <c r="A5215" t="s">
        <v>6934</v>
      </c>
      <c r="B5215" t="s">
        <v>6</v>
      </c>
      <c r="C5215" t="s">
        <v>7020</v>
      </c>
      <c r="D5215" t="s">
        <v>1709</v>
      </c>
      <c r="H5215" t="str">
        <f>INDEX('Vensim Variables'!$B:$B,MATCH(EPS!$B5215,'Vensim Variables'!$A:$A,0))</f>
        <v>g pollutant</v>
      </c>
      <c r="I5215" t="str">
        <f t="shared" si="162"/>
        <v>PM25</v>
      </c>
      <c r="J5215">
        <f>INDEX(NoSettings!$C:$C,MATCH(EPS!$A5215,NoSettings!$A:$A,0))</f>
        <v>300910000</v>
      </c>
      <c r="K5215" s="109">
        <f>INDEX(GWP!$C$2:$C$13,MATCH(EPS!I5215,GWP!$B$2:$B$13,0))</f>
        <v>0</v>
      </c>
      <c r="L5215" s="5">
        <f t="shared" si="163"/>
        <v>0</v>
      </c>
    </row>
    <row r="5216" spans="1:12">
      <c r="A5216" t="s">
        <v>6935</v>
      </c>
      <c r="B5216" t="s">
        <v>6</v>
      </c>
      <c r="C5216" t="s">
        <v>7020</v>
      </c>
      <c r="D5216" t="s">
        <v>1710</v>
      </c>
      <c r="H5216" t="str">
        <f>INDEX('Vensim Variables'!$B:$B,MATCH(EPS!$B5216,'Vensim Variables'!$A:$A,0))</f>
        <v>g pollutant</v>
      </c>
      <c r="I5216" t="str">
        <f t="shared" si="162"/>
        <v>SOx</v>
      </c>
      <c r="J5216">
        <f>INDEX(NoSettings!$C:$C,MATCH(EPS!$A5216,NoSettings!$A:$A,0))</f>
        <v>296473000</v>
      </c>
      <c r="K5216" s="109">
        <f>INDEX(GWP!$C$2:$C$13,MATCH(EPS!I5216,GWP!$B$2:$B$13,0))</f>
        <v>0</v>
      </c>
      <c r="L5216" s="5">
        <f t="shared" si="163"/>
        <v>0</v>
      </c>
    </row>
    <row r="5217" spans="1:12">
      <c r="A5217" t="s">
        <v>6936</v>
      </c>
      <c r="B5217" t="s">
        <v>6</v>
      </c>
      <c r="C5217" t="s">
        <v>7020</v>
      </c>
      <c r="D5217" t="s">
        <v>1711</v>
      </c>
      <c r="H5217" t="str">
        <f>INDEX('Vensim Variables'!$B:$B,MATCH(EPS!$B5217,'Vensim Variables'!$A:$A,0))</f>
        <v>g pollutant</v>
      </c>
      <c r="I5217" t="str">
        <f t="shared" si="162"/>
        <v>BC</v>
      </c>
      <c r="J5217">
        <f>INDEX(NoSettings!$C:$C,MATCH(EPS!$A5217,NoSettings!$A:$A,0))</f>
        <v>49281700</v>
      </c>
      <c r="K5217" s="109">
        <f>INDEX(GWP!$C$2:$C$13,MATCH(EPS!I5217,GWP!$B$2:$B$13,0))</f>
        <v>345</v>
      </c>
      <c r="L5217" s="5">
        <f t="shared" si="163"/>
        <v>1.7002186499999999E-2</v>
      </c>
    </row>
    <row r="5218" spans="1:12">
      <c r="A5218" t="s">
        <v>6937</v>
      </c>
      <c r="B5218" t="s">
        <v>6</v>
      </c>
      <c r="C5218" t="s">
        <v>7020</v>
      </c>
      <c r="D5218" t="s">
        <v>1712</v>
      </c>
      <c r="H5218" t="str">
        <f>INDEX('Vensim Variables'!$B:$B,MATCH(EPS!$B5218,'Vensim Variables'!$A:$A,0))</f>
        <v>g pollutant</v>
      </c>
      <c r="I5218" t="str">
        <f t="shared" si="162"/>
        <v>OC</v>
      </c>
      <c r="J5218">
        <f>INDEX(NoSettings!$C:$C,MATCH(EPS!$A5218,NoSettings!$A:$A,0))</f>
        <v>120367000</v>
      </c>
      <c r="K5218" s="109">
        <f>INDEX(GWP!$C$2:$C$13,MATCH(EPS!I5218,GWP!$B$2:$B$13,0))</f>
        <v>-46</v>
      </c>
      <c r="L5218" s="5">
        <f t="shared" si="163"/>
        <v>-5.5368819999999999E-3</v>
      </c>
    </row>
    <row r="5219" spans="1:12">
      <c r="A5219" t="s">
        <v>6938</v>
      </c>
      <c r="B5219" t="s">
        <v>6</v>
      </c>
      <c r="C5219" t="s">
        <v>7020</v>
      </c>
      <c r="D5219" t="s">
        <v>1713</v>
      </c>
      <c r="H5219" t="str">
        <f>INDEX('Vensim Variables'!$B:$B,MATCH(EPS!$B5219,'Vensim Variables'!$A:$A,0))</f>
        <v>g pollutant</v>
      </c>
      <c r="I5219" t="str">
        <f t="shared" si="162"/>
        <v>CH4</v>
      </c>
      <c r="J5219">
        <f>INDEX(NoSettings!$C:$C,MATCH(EPS!$A5219,NoSettings!$A:$A,0))</f>
        <v>112305000</v>
      </c>
      <c r="K5219" s="109">
        <f>INDEX(GWP!$C$2:$C$13,MATCH(EPS!I5219,GWP!$B$2:$B$13,0))</f>
        <v>28</v>
      </c>
      <c r="L5219" s="5">
        <f t="shared" si="163"/>
        <v>3.1445399999999999E-3</v>
      </c>
    </row>
    <row r="5220" spans="1:12">
      <c r="A5220" t="s">
        <v>6939</v>
      </c>
      <c r="B5220" t="s">
        <v>6</v>
      </c>
      <c r="C5220" t="s">
        <v>7020</v>
      </c>
      <c r="D5220" t="s">
        <v>1714</v>
      </c>
      <c r="H5220" t="str">
        <f>INDEX('Vensim Variables'!$B:$B,MATCH(EPS!$B5220,'Vensim Variables'!$A:$A,0))</f>
        <v>g pollutant</v>
      </c>
      <c r="I5220" t="str">
        <f t="shared" si="162"/>
        <v>N2O</v>
      </c>
      <c r="J5220">
        <f>INDEX(NoSettings!$C:$C,MATCH(EPS!$A5220,NoSettings!$A:$A,0))</f>
        <v>12390100</v>
      </c>
      <c r="K5220" s="109">
        <f>INDEX(GWP!$C$2:$C$13,MATCH(EPS!I5220,GWP!$B$2:$B$13,0))</f>
        <v>265</v>
      </c>
      <c r="L5220" s="5">
        <f t="shared" si="163"/>
        <v>3.2833764999999999E-3</v>
      </c>
    </row>
    <row r="5221" spans="1:12">
      <c r="A5221" t="s">
        <v>6940</v>
      </c>
      <c r="B5221" t="s">
        <v>6</v>
      </c>
      <c r="C5221" t="s">
        <v>7020</v>
      </c>
      <c r="D5221" t="s">
        <v>1715</v>
      </c>
      <c r="H5221" t="str">
        <f>INDEX('Vensim Variables'!$B:$B,MATCH(EPS!$B5221,'Vensim Variables'!$A:$A,0))</f>
        <v>g pollutant</v>
      </c>
      <c r="I5221" t="str">
        <f t="shared" si="162"/>
        <v>F gases</v>
      </c>
      <c r="J5221">
        <f>INDEX(NoSettings!$C:$C,MATCH(EPS!$A5221,NoSettings!$A:$A,0))</f>
        <v>0</v>
      </c>
      <c r="K5221" s="109">
        <f>INDEX(GWP!$C$2:$C$13,MATCH(EPS!I5221,GWP!$B$2:$B$13,0))</f>
        <v>1</v>
      </c>
      <c r="L5221" s="5">
        <f t="shared" si="163"/>
        <v>0</v>
      </c>
    </row>
    <row r="5222" spans="1:12">
      <c r="A5222" t="s">
        <v>6941</v>
      </c>
      <c r="B5222" t="s">
        <v>6</v>
      </c>
      <c r="C5222" t="s">
        <v>7021</v>
      </c>
      <c r="D5222" t="s">
        <v>1702</v>
      </c>
      <c r="H5222" t="str">
        <f>INDEX('Vensim Variables'!$B:$B,MATCH(EPS!$B5222,'Vensim Variables'!$A:$A,0))</f>
        <v>g pollutant</v>
      </c>
      <c r="I5222" t="str">
        <f t="shared" si="162"/>
        <v>CO2</v>
      </c>
      <c r="J5222">
        <f>INDEX(NoSettings!$C:$C,MATCH(EPS!$A5222,NoSettings!$A:$A,0))</f>
        <v>3155250000000</v>
      </c>
      <c r="K5222" s="109">
        <f>INDEX(GWP!$C$2:$C$13,MATCH(EPS!I5222,GWP!$B$2:$B$13,0))</f>
        <v>1</v>
      </c>
      <c r="L5222" s="5">
        <f t="shared" si="163"/>
        <v>3.1552500000000001</v>
      </c>
    </row>
    <row r="5223" spans="1:12">
      <c r="A5223" t="s">
        <v>6942</v>
      </c>
      <c r="B5223" t="s">
        <v>6</v>
      </c>
      <c r="C5223" t="s">
        <v>7021</v>
      </c>
      <c r="D5223" t="s">
        <v>1705</v>
      </c>
      <c r="H5223" t="str">
        <f>INDEX('Vensim Variables'!$B:$B,MATCH(EPS!$B5223,'Vensim Variables'!$A:$A,0))</f>
        <v>g pollutant</v>
      </c>
      <c r="I5223" t="str">
        <f t="shared" si="162"/>
        <v>VOC</v>
      </c>
      <c r="J5223">
        <f>INDEX(NoSettings!$C:$C,MATCH(EPS!$A5223,NoSettings!$A:$A,0))</f>
        <v>739638000</v>
      </c>
      <c r="K5223" s="109">
        <f>INDEX(GWP!$C$2:$C$13,MATCH(EPS!I5223,GWP!$B$2:$B$13,0))</f>
        <v>5</v>
      </c>
      <c r="L5223" s="5">
        <f t="shared" si="163"/>
        <v>3.6981900000000001E-3</v>
      </c>
    </row>
    <row r="5224" spans="1:12">
      <c r="A5224" t="s">
        <v>6943</v>
      </c>
      <c r="B5224" t="s">
        <v>6</v>
      </c>
      <c r="C5224" t="s">
        <v>7021</v>
      </c>
      <c r="D5224" t="s">
        <v>1706</v>
      </c>
      <c r="H5224" t="str">
        <f>INDEX('Vensim Variables'!$B:$B,MATCH(EPS!$B5224,'Vensim Variables'!$A:$A,0))</f>
        <v>g pollutant</v>
      </c>
      <c r="I5224" t="str">
        <f t="shared" si="162"/>
        <v>CO</v>
      </c>
      <c r="J5224">
        <f>INDEX(NoSettings!$C:$C,MATCH(EPS!$A5224,NoSettings!$A:$A,0))</f>
        <v>5740240000</v>
      </c>
      <c r="K5224" s="109">
        <f>INDEX(GWP!$C$2:$C$13,MATCH(EPS!I5224,GWP!$B$2:$B$13,0))</f>
        <v>1.8</v>
      </c>
      <c r="L5224" s="5">
        <f t="shared" si="163"/>
        <v>1.0332432000000001E-2</v>
      </c>
    </row>
    <row r="5225" spans="1:12">
      <c r="A5225" t="s">
        <v>6944</v>
      </c>
      <c r="B5225" t="s">
        <v>6</v>
      </c>
      <c r="C5225" t="s">
        <v>7021</v>
      </c>
      <c r="D5225" t="s">
        <v>1707</v>
      </c>
      <c r="H5225" t="str">
        <f>INDEX('Vensim Variables'!$B:$B,MATCH(EPS!$B5225,'Vensim Variables'!$A:$A,0))</f>
        <v>g pollutant</v>
      </c>
      <c r="I5225" t="str">
        <f t="shared" si="162"/>
        <v>NOx</v>
      </c>
      <c r="J5225">
        <f>INDEX(NoSettings!$C:$C,MATCH(EPS!$A5225,NoSettings!$A:$A,0))</f>
        <v>3709350000</v>
      </c>
      <c r="K5225" s="109">
        <f>INDEX(GWP!$C$2:$C$13,MATCH(EPS!I5225,GWP!$B$2:$B$13,0))</f>
        <v>-8.1999999999999993</v>
      </c>
      <c r="L5225" s="5">
        <f t="shared" si="163"/>
        <v>-3.0416669999999996E-2</v>
      </c>
    </row>
    <row r="5226" spans="1:12">
      <c r="A5226" t="s">
        <v>6945</v>
      </c>
      <c r="B5226" t="s">
        <v>6</v>
      </c>
      <c r="C5226" t="s">
        <v>7021</v>
      </c>
      <c r="D5226" t="s">
        <v>1708</v>
      </c>
      <c r="H5226" t="str">
        <f>INDEX('Vensim Variables'!$B:$B,MATCH(EPS!$B5226,'Vensim Variables'!$A:$A,0))</f>
        <v>g pollutant</v>
      </c>
      <c r="I5226" t="str">
        <f t="shared" si="162"/>
        <v>PM10</v>
      </c>
      <c r="J5226">
        <f>INDEX(NoSettings!$C:$C,MATCH(EPS!$A5226,NoSettings!$A:$A,0))</f>
        <v>185927000</v>
      </c>
      <c r="K5226" s="109">
        <f>INDEX(GWP!$C$2:$C$13,MATCH(EPS!I5226,GWP!$B$2:$B$13,0))</f>
        <v>0</v>
      </c>
      <c r="L5226" s="5">
        <f t="shared" si="163"/>
        <v>0</v>
      </c>
    </row>
    <row r="5227" spans="1:12">
      <c r="A5227" t="s">
        <v>6946</v>
      </c>
      <c r="B5227" t="s">
        <v>6</v>
      </c>
      <c r="C5227" t="s">
        <v>7021</v>
      </c>
      <c r="D5227" t="s">
        <v>1709</v>
      </c>
      <c r="H5227" t="str">
        <f>INDEX('Vensim Variables'!$B:$B,MATCH(EPS!$B5227,'Vensim Variables'!$A:$A,0))</f>
        <v>g pollutant</v>
      </c>
      <c r="I5227" t="str">
        <f t="shared" si="162"/>
        <v>PM25</v>
      </c>
      <c r="J5227">
        <f>INDEX(NoSettings!$C:$C,MATCH(EPS!$A5227,NoSettings!$A:$A,0))</f>
        <v>170347000</v>
      </c>
      <c r="K5227" s="109">
        <f>INDEX(GWP!$C$2:$C$13,MATCH(EPS!I5227,GWP!$B$2:$B$13,0))</f>
        <v>0</v>
      </c>
      <c r="L5227" s="5">
        <f t="shared" si="163"/>
        <v>0</v>
      </c>
    </row>
    <row r="5228" spans="1:12">
      <c r="A5228" t="s">
        <v>6947</v>
      </c>
      <c r="B5228" t="s">
        <v>6</v>
      </c>
      <c r="C5228" t="s">
        <v>7021</v>
      </c>
      <c r="D5228" t="s">
        <v>1710</v>
      </c>
      <c r="H5228" t="str">
        <f>INDEX('Vensim Variables'!$B:$B,MATCH(EPS!$B5228,'Vensim Variables'!$A:$A,0))</f>
        <v>g pollutant</v>
      </c>
      <c r="I5228" t="str">
        <f t="shared" si="162"/>
        <v>SOx</v>
      </c>
      <c r="J5228">
        <f>INDEX(NoSettings!$C:$C,MATCH(EPS!$A5228,NoSettings!$A:$A,0))</f>
        <v>167836000</v>
      </c>
      <c r="K5228" s="109">
        <f>INDEX(GWP!$C$2:$C$13,MATCH(EPS!I5228,GWP!$B$2:$B$13,0))</f>
        <v>0</v>
      </c>
      <c r="L5228" s="5">
        <f t="shared" si="163"/>
        <v>0</v>
      </c>
    </row>
    <row r="5229" spans="1:12">
      <c r="A5229" t="s">
        <v>6948</v>
      </c>
      <c r="B5229" t="s">
        <v>6</v>
      </c>
      <c r="C5229" t="s">
        <v>7021</v>
      </c>
      <c r="D5229" t="s">
        <v>1711</v>
      </c>
      <c r="H5229" t="str">
        <f>INDEX('Vensim Variables'!$B:$B,MATCH(EPS!$B5229,'Vensim Variables'!$A:$A,0))</f>
        <v>g pollutant</v>
      </c>
      <c r="I5229" t="str">
        <f t="shared" si="162"/>
        <v>BC</v>
      </c>
      <c r="J5229">
        <f>INDEX(NoSettings!$C:$C,MATCH(EPS!$A5229,NoSettings!$A:$A,0))</f>
        <v>27904800</v>
      </c>
      <c r="K5229" s="109">
        <f>INDEX(GWP!$C$2:$C$13,MATCH(EPS!I5229,GWP!$B$2:$B$13,0))</f>
        <v>345</v>
      </c>
      <c r="L5229" s="5">
        <f t="shared" si="163"/>
        <v>9.6271559999999996E-3</v>
      </c>
    </row>
    <row r="5230" spans="1:12">
      <c r="A5230" t="s">
        <v>6949</v>
      </c>
      <c r="B5230" t="s">
        <v>6</v>
      </c>
      <c r="C5230" t="s">
        <v>7021</v>
      </c>
      <c r="D5230" t="s">
        <v>1712</v>
      </c>
      <c r="H5230" t="str">
        <f>INDEX('Vensim Variables'!$B:$B,MATCH(EPS!$B5230,'Vensim Variables'!$A:$A,0))</f>
        <v>g pollutant</v>
      </c>
      <c r="I5230" t="str">
        <f t="shared" si="162"/>
        <v>OC</v>
      </c>
      <c r="J5230">
        <f>INDEX(NoSettings!$C:$C,MATCH(EPS!$A5230,NoSettings!$A:$A,0))</f>
        <v>68143400</v>
      </c>
      <c r="K5230" s="109">
        <f>INDEX(GWP!$C$2:$C$13,MATCH(EPS!I5230,GWP!$B$2:$B$13,0))</f>
        <v>-46</v>
      </c>
      <c r="L5230" s="5">
        <f t="shared" si="163"/>
        <v>-3.1345964E-3</v>
      </c>
    </row>
    <row r="5231" spans="1:12">
      <c r="A5231" t="s">
        <v>6950</v>
      </c>
      <c r="B5231" t="s">
        <v>6</v>
      </c>
      <c r="C5231" t="s">
        <v>7021</v>
      </c>
      <c r="D5231" t="s">
        <v>1713</v>
      </c>
      <c r="H5231" t="str">
        <f>INDEX('Vensim Variables'!$B:$B,MATCH(EPS!$B5231,'Vensim Variables'!$A:$A,0))</f>
        <v>g pollutant</v>
      </c>
      <c r="I5231" t="str">
        <f t="shared" si="162"/>
        <v>CH4</v>
      </c>
      <c r="J5231">
        <f>INDEX(NoSettings!$C:$C,MATCH(EPS!$A5231,NoSettings!$A:$A,0))</f>
        <v>63577200</v>
      </c>
      <c r="K5231" s="109">
        <f>INDEX(GWP!$C$2:$C$13,MATCH(EPS!I5231,GWP!$B$2:$B$13,0))</f>
        <v>28</v>
      </c>
      <c r="L5231" s="5">
        <f t="shared" si="163"/>
        <v>1.7801615999999999E-3</v>
      </c>
    </row>
    <row r="5232" spans="1:12">
      <c r="A5232" t="s">
        <v>6951</v>
      </c>
      <c r="B5232" t="s">
        <v>6</v>
      </c>
      <c r="C5232" t="s">
        <v>7021</v>
      </c>
      <c r="D5232" t="s">
        <v>1714</v>
      </c>
      <c r="H5232" t="str">
        <f>INDEX('Vensim Variables'!$B:$B,MATCH(EPS!$B5232,'Vensim Variables'!$A:$A,0))</f>
        <v>g pollutant</v>
      </c>
      <c r="I5232" t="str">
        <f t="shared" si="162"/>
        <v>N2O</v>
      </c>
      <c r="J5232">
        <f>INDEX(NoSettings!$C:$C,MATCH(EPS!$A5232,NoSettings!$A:$A,0))</f>
        <v>7014150</v>
      </c>
      <c r="K5232" s="109">
        <f>INDEX(GWP!$C$2:$C$13,MATCH(EPS!I5232,GWP!$B$2:$B$13,0))</f>
        <v>265</v>
      </c>
      <c r="L5232" s="5">
        <f t="shared" si="163"/>
        <v>1.8587497500000001E-3</v>
      </c>
    </row>
    <row r="5233" spans="1:12">
      <c r="A5233" t="s">
        <v>6952</v>
      </c>
      <c r="B5233" t="s">
        <v>6</v>
      </c>
      <c r="C5233" t="s">
        <v>7021</v>
      </c>
      <c r="D5233" t="s">
        <v>1715</v>
      </c>
      <c r="H5233" t="str">
        <f>INDEX('Vensim Variables'!$B:$B,MATCH(EPS!$B5233,'Vensim Variables'!$A:$A,0))</f>
        <v>g pollutant</v>
      </c>
      <c r="I5233" t="str">
        <f t="shared" si="162"/>
        <v>F gases</v>
      </c>
      <c r="J5233">
        <f>INDEX(NoSettings!$C:$C,MATCH(EPS!$A5233,NoSettings!$A:$A,0))</f>
        <v>0</v>
      </c>
      <c r="K5233" s="109">
        <f>INDEX(GWP!$C$2:$C$13,MATCH(EPS!I5233,GWP!$B$2:$B$13,0))</f>
        <v>1</v>
      </c>
      <c r="L5233" s="5">
        <f t="shared" si="163"/>
        <v>0</v>
      </c>
    </row>
    <row r="5234" spans="1:12">
      <c r="A5234" t="s">
        <v>6953</v>
      </c>
      <c r="B5234" t="s">
        <v>6</v>
      </c>
      <c r="C5234" t="s">
        <v>7022</v>
      </c>
      <c r="D5234" t="s">
        <v>1702</v>
      </c>
      <c r="H5234" t="str">
        <f>INDEX('Vensim Variables'!$B:$B,MATCH(EPS!$B5234,'Vensim Variables'!$A:$A,0))</f>
        <v>g pollutant</v>
      </c>
      <c r="I5234" t="str">
        <f t="shared" si="162"/>
        <v>CO2</v>
      </c>
      <c r="J5234">
        <f>INDEX(NoSettings!$C:$C,MATCH(EPS!$A5234,NoSettings!$A:$A,0))</f>
        <v>24959600000000</v>
      </c>
      <c r="K5234" s="109">
        <f>INDEX(GWP!$C$2:$C$13,MATCH(EPS!I5234,GWP!$B$2:$B$13,0))</f>
        <v>1</v>
      </c>
      <c r="L5234" s="5">
        <f t="shared" si="163"/>
        <v>24.959599999999998</v>
      </c>
    </row>
    <row r="5235" spans="1:12">
      <c r="A5235" t="s">
        <v>6954</v>
      </c>
      <c r="B5235" t="s">
        <v>6</v>
      </c>
      <c r="C5235" t="s">
        <v>7022</v>
      </c>
      <c r="D5235" t="s">
        <v>1705</v>
      </c>
      <c r="H5235" t="str">
        <f>INDEX('Vensim Variables'!$B:$B,MATCH(EPS!$B5235,'Vensim Variables'!$A:$A,0))</f>
        <v>g pollutant</v>
      </c>
      <c r="I5235" t="str">
        <f t="shared" si="162"/>
        <v>VOC</v>
      </c>
      <c r="J5235">
        <f>INDEX(NoSettings!$C:$C,MATCH(EPS!$A5235,NoSettings!$A:$A,0))</f>
        <v>177752000000</v>
      </c>
      <c r="K5235" s="109">
        <f>INDEX(GWP!$C$2:$C$13,MATCH(EPS!I5235,GWP!$B$2:$B$13,0))</f>
        <v>5</v>
      </c>
      <c r="L5235" s="5">
        <f t="shared" si="163"/>
        <v>0.88875999999999999</v>
      </c>
    </row>
    <row r="5236" spans="1:12">
      <c r="A5236" t="s">
        <v>6955</v>
      </c>
      <c r="B5236" t="s">
        <v>6</v>
      </c>
      <c r="C5236" t="s">
        <v>7022</v>
      </c>
      <c r="D5236" t="s">
        <v>1706</v>
      </c>
      <c r="H5236" t="str">
        <f>INDEX('Vensim Variables'!$B:$B,MATCH(EPS!$B5236,'Vensim Variables'!$A:$A,0))</f>
        <v>g pollutant</v>
      </c>
      <c r="I5236" t="str">
        <f t="shared" si="162"/>
        <v>CO</v>
      </c>
      <c r="J5236">
        <f>INDEX(NoSettings!$C:$C,MATCH(EPS!$A5236,NoSettings!$A:$A,0))</f>
        <v>216980000000</v>
      </c>
      <c r="K5236" s="109">
        <f>INDEX(GWP!$C$2:$C$13,MATCH(EPS!I5236,GWP!$B$2:$B$13,0))</f>
        <v>1.8</v>
      </c>
      <c r="L5236" s="5">
        <f t="shared" si="163"/>
        <v>0.39056400000000002</v>
      </c>
    </row>
    <row r="5237" spans="1:12">
      <c r="A5237" t="s">
        <v>6956</v>
      </c>
      <c r="B5237" t="s">
        <v>6</v>
      </c>
      <c r="C5237" t="s">
        <v>7022</v>
      </c>
      <c r="D5237" t="s">
        <v>1707</v>
      </c>
      <c r="H5237" t="str">
        <f>INDEX('Vensim Variables'!$B:$B,MATCH(EPS!$B5237,'Vensim Variables'!$A:$A,0))</f>
        <v>g pollutant</v>
      </c>
      <c r="I5237" t="str">
        <f t="shared" si="162"/>
        <v>NOx</v>
      </c>
      <c r="J5237">
        <f>INDEX(NoSettings!$C:$C,MATCH(EPS!$A5237,NoSettings!$A:$A,0))</f>
        <v>176599000000</v>
      </c>
      <c r="K5237" s="109">
        <f>INDEX(GWP!$C$2:$C$13,MATCH(EPS!I5237,GWP!$B$2:$B$13,0))</f>
        <v>-8.1999999999999993</v>
      </c>
      <c r="L5237" s="5">
        <f t="shared" si="163"/>
        <v>-1.4481117999999997</v>
      </c>
    </row>
    <row r="5238" spans="1:12">
      <c r="A5238" t="s">
        <v>6957</v>
      </c>
      <c r="B5238" t="s">
        <v>6</v>
      </c>
      <c r="C5238" t="s">
        <v>7022</v>
      </c>
      <c r="D5238" t="s">
        <v>1708</v>
      </c>
      <c r="H5238" t="str">
        <f>INDEX('Vensim Variables'!$B:$B,MATCH(EPS!$B5238,'Vensim Variables'!$A:$A,0))</f>
        <v>g pollutant</v>
      </c>
      <c r="I5238" t="str">
        <f t="shared" si="162"/>
        <v>PM10</v>
      </c>
      <c r="J5238">
        <f>INDEX(NoSettings!$C:$C,MATCH(EPS!$A5238,NoSettings!$A:$A,0))</f>
        <v>126067000000</v>
      </c>
      <c r="K5238" s="109">
        <f>INDEX(GWP!$C$2:$C$13,MATCH(EPS!I5238,GWP!$B$2:$B$13,0))</f>
        <v>0</v>
      </c>
      <c r="L5238" s="5">
        <f t="shared" si="163"/>
        <v>0</v>
      </c>
    </row>
    <row r="5239" spans="1:12">
      <c r="A5239" t="s">
        <v>6958</v>
      </c>
      <c r="B5239" t="s">
        <v>6</v>
      </c>
      <c r="C5239" t="s">
        <v>7022</v>
      </c>
      <c r="D5239" t="s">
        <v>1709</v>
      </c>
      <c r="H5239" t="str">
        <f>INDEX('Vensim Variables'!$B:$B,MATCH(EPS!$B5239,'Vensim Variables'!$A:$A,0))</f>
        <v>g pollutant</v>
      </c>
      <c r="I5239" t="str">
        <f t="shared" si="162"/>
        <v>PM25</v>
      </c>
      <c r="J5239">
        <f>INDEX(NoSettings!$C:$C,MATCH(EPS!$A5239,NoSettings!$A:$A,0))</f>
        <v>73863700000</v>
      </c>
      <c r="K5239" s="109">
        <f>INDEX(GWP!$C$2:$C$13,MATCH(EPS!I5239,GWP!$B$2:$B$13,0))</f>
        <v>0</v>
      </c>
      <c r="L5239" s="5">
        <f t="shared" si="163"/>
        <v>0</v>
      </c>
    </row>
    <row r="5240" spans="1:12">
      <c r="A5240" t="s">
        <v>6959</v>
      </c>
      <c r="B5240" t="s">
        <v>6</v>
      </c>
      <c r="C5240" t="s">
        <v>7022</v>
      </c>
      <c r="D5240" t="s">
        <v>1710</v>
      </c>
      <c r="H5240" t="str">
        <f>INDEX('Vensim Variables'!$B:$B,MATCH(EPS!$B5240,'Vensim Variables'!$A:$A,0))</f>
        <v>g pollutant</v>
      </c>
      <c r="I5240" t="str">
        <f t="shared" si="162"/>
        <v>SOx</v>
      </c>
      <c r="J5240">
        <f>INDEX(NoSettings!$C:$C,MATCH(EPS!$A5240,NoSettings!$A:$A,0))</f>
        <v>136471000000</v>
      </c>
      <c r="K5240" s="109">
        <f>INDEX(GWP!$C$2:$C$13,MATCH(EPS!I5240,GWP!$B$2:$B$13,0))</f>
        <v>0</v>
      </c>
      <c r="L5240" s="5">
        <f t="shared" si="163"/>
        <v>0</v>
      </c>
    </row>
    <row r="5241" spans="1:12">
      <c r="A5241" t="s">
        <v>6960</v>
      </c>
      <c r="B5241" t="s">
        <v>6</v>
      </c>
      <c r="C5241" t="s">
        <v>7022</v>
      </c>
      <c r="D5241" t="s">
        <v>1711</v>
      </c>
      <c r="H5241" t="str">
        <f>INDEX('Vensim Variables'!$B:$B,MATCH(EPS!$B5241,'Vensim Variables'!$A:$A,0))</f>
        <v>g pollutant</v>
      </c>
      <c r="I5241" t="str">
        <f t="shared" si="162"/>
        <v>BC</v>
      </c>
      <c r="J5241">
        <f>INDEX(NoSettings!$C:$C,MATCH(EPS!$A5241,NoSettings!$A:$A,0))</f>
        <v>1600190000</v>
      </c>
      <c r="K5241" s="109">
        <f>INDEX(GWP!$C$2:$C$13,MATCH(EPS!I5241,GWP!$B$2:$B$13,0))</f>
        <v>345</v>
      </c>
      <c r="L5241" s="5">
        <f t="shared" si="163"/>
        <v>0.55206555000000002</v>
      </c>
    </row>
    <row r="5242" spans="1:12">
      <c r="A5242" t="s">
        <v>6961</v>
      </c>
      <c r="B5242" t="s">
        <v>6</v>
      </c>
      <c r="C5242" t="s">
        <v>7022</v>
      </c>
      <c r="D5242" t="s">
        <v>1712</v>
      </c>
      <c r="H5242" t="str">
        <f>INDEX('Vensim Variables'!$B:$B,MATCH(EPS!$B5242,'Vensim Variables'!$A:$A,0))</f>
        <v>g pollutant</v>
      </c>
      <c r="I5242" t="str">
        <f t="shared" si="162"/>
        <v>OC</v>
      </c>
      <c r="J5242">
        <f>INDEX(NoSettings!$C:$C,MATCH(EPS!$A5242,NoSettings!$A:$A,0))</f>
        <v>8313400000</v>
      </c>
      <c r="K5242" s="109">
        <f>INDEX(GWP!$C$2:$C$13,MATCH(EPS!I5242,GWP!$B$2:$B$13,0))</f>
        <v>-46</v>
      </c>
      <c r="L5242" s="5">
        <f t="shared" si="163"/>
        <v>-0.38241639999999999</v>
      </c>
    </row>
    <row r="5243" spans="1:12">
      <c r="A5243" t="s">
        <v>6962</v>
      </c>
      <c r="B5243" t="s">
        <v>6</v>
      </c>
      <c r="C5243" t="s">
        <v>7022</v>
      </c>
      <c r="D5243" t="s">
        <v>1713</v>
      </c>
      <c r="H5243" t="str">
        <f>INDEX('Vensim Variables'!$B:$B,MATCH(EPS!$B5243,'Vensim Variables'!$A:$A,0))</f>
        <v>g pollutant</v>
      </c>
      <c r="I5243" t="str">
        <f t="shared" si="162"/>
        <v>CH4</v>
      </c>
      <c r="J5243">
        <f>INDEX(NoSettings!$C:$C,MATCH(EPS!$A5243,NoSettings!$A:$A,0))</f>
        <v>773237000</v>
      </c>
      <c r="K5243" s="109">
        <f>INDEX(GWP!$C$2:$C$13,MATCH(EPS!I5243,GWP!$B$2:$B$13,0))</f>
        <v>28</v>
      </c>
      <c r="L5243" s="5">
        <f t="shared" si="163"/>
        <v>2.1650636000000001E-2</v>
      </c>
    </row>
    <row r="5244" spans="1:12">
      <c r="A5244" t="s">
        <v>6963</v>
      </c>
      <c r="B5244" t="s">
        <v>6</v>
      </c>
      <c r="C5244" t="s">
        <v>7022</v>
      </c>
      <c r="D5244" t="s">
        <v>1714</v>
      </c>
      <c r="H5244" t="str">
        <f>INDEX('Vensim Variables'!$B:$B,MATCH(EPS!$B5244,'Vensim Variables'!$A:$A,0))</f>
        <v>g pollutant</v>
      </c>
      <c r="I5244" t="str">
        <f t="shared" si="162"/>
        <v>N2O</v>
      </c>
      <c r="J5244">
        <f>INDEX(NoSettings!$C:$C,MATCH(EPS!$A5244,NoSettings!$A:$A,0))</f>
        <v>105916000</v>
      </c>
      <c r="K5244" s="109">
        <f>INDEX(GWP!$C$2:$C$13,MATCH(EPS!I5244,GWP!$B$2:$B$13,0))</f>
        <v>265</v>
      </c>
      <c r="L5244" s="5">
        <f t="shared" si="163"/>
        <v>2.8067740000000001E-2</v>
      </c>
    </row>
    <row r="5245" spans="1:12">
      <c r="A5245" t="s">
        <v>6964</v>
      </c>
      <c r="B5245" t="s">
        <v>6</v>
      </c>
      <c r="C5245" t="s">
        <v>7022</v>
      </c>
      <c r="D5245" t="s">
        <v>1715</v>
      </c>
      <c r="H5245" t="str">
        <f>INDEX('Vensim Variables'!$B:$B,MATCH(EPS!$B5245,'Vensim Variables'!$A:$A,0))</f>
        <v>g pollutant</v>
      </c>
      <c r="I5245" t="str">
        <f t="shared" si="162"/>
        <v>F gases</v>
      </c>
      <c r="J5245">
        <f>INDEX(NoSettings!$C:$C,MATCH(EPS!$A5245,NoSettings!$A:$A,0))</f>
        <v>0</v>
      </c>
      <c r="K5245" s="109">
        <f>INDEX(GWP!$C$2:$C$13,MATCH(EPS!I5245,GWP!$B$2:$B$13,0))</f>
        <v>1</v>
      </c>
      <c r="L5245" s="5">
        <f t="shared" si="163"/>
        <v>0</v>
      </c>
    </row>
    <row r="5246" spans="1:12">
      <c r="A5246" t="s">
        <v>6965</v>
      </c>
      <c r="B5246" t="s">
        <v>6</v>
      </c>
      <c r="C5246" t="s">
        <v>7023</v>
      </c>
      <c r="D5246" t="s">
        <v>1702</v>
      </c>
      <c r="H5246" t="str">
        <f>INDEX('Vensim Variables'!$B:$B,MATCH(EPS!$B5246,'Vensim Variables'!$A:$A,0))</f>
        <v>g pollutant</v>
      </c>
      <c r="I5246" t="str">
        <f t="shared" si="162"/>
        <v>CO2</v>
      </c>
      <c r="J5246">
        <f>INDEX(NoSettings!$C:$C,MATCH(EPS!$A5246,NoSettings!$A:$A,0))</f>
        <v>53353300000000</v>
      </c>
      <c r="K5246" s="109">
        <f>INDEX(GWP!$C$2:$C$13,MATCH(EPS!I5246,GWP!$B$2:$B$13,0))</f>
        <v>1</v>
      </c>
      <c r="L5246" s="5">
        <f t="shared" si="163"/>
        <v>53.353299999999997</v>
      </c>
    </row>
    <row r="5247" spans="1:12">
      <c r="A5247" t="s">
        <v>6966</v>
      </c>
      <c r="B5247" t="s">
        <v>6</v>
      </c>
      <c r="C5247" t="s">
        <v>7023</v>
      </c>
      <c r="D5247" t="s">
        <v>1705</v>
      </c>
      <c r="H5247" t="str">
        <f>INDEX('Vensim Variables'!$B:$B,MATCH(EPS!$B5247,'Vensim Variables'!$A:$A,0))</f>
        <v>g pollutant</v>
      </c>
      <c r="I5247" t="str">
        <f t="shared" si="162"/>
        <v>VOC</v>
      </c>
      <c r="J5247">
        <f>INDEX(NoSettings!$C:$C,MATCH(EPS!$A5247,NoSettings!$A:$A,0))</f>
        <v>288738000000</v>
      </c>
      <c r="K5247" s="109">
        <f>INDEX(GWP!$C$2:$C$13,MATCH(EPS!I5247,GWP!$B$2:$B$13,0))</f>
        <v>5</v>
      </c>
      <c r="L5247" s="5">
        <f t="shared" si="163"/>
        <v>1.4436899999999999</v>
      </c>
    </row>
    <row r="5248" spans="1:12">
      <c r="A5248" t="s">
        <v>6967</v>
      </c>
      <c r="B5248" t="s">
        <v>6</v>
      </c>
      <c r="C5248" t="s">
        <v>7023</v>
      </c>
      <c r="D5248" t="s">
        <v>1706</v>
      </c>
      <c r="H5248" t="str">
        <f>INDEX('Vensim Variables'!$B:$B,MATCH(EPS!$B5248,'Vensim Variables'!$A:$A,0))</f>
        <v>g pollutant</v>
      </c>
      <c r="I5248" t="str">
        <f t="shared" si="162"/>
        <v>CO</v>
      </c>
      <c r="J5248">
        <f>INDEX(NoSettings!$C:$C,MATCH(EPS!$A5248,NoSettings!$A:$A,0))</f>
        <v>43417500000</v>
      </c>
      <c r="K5248" s="109">
        <f>INDEX(GWP!$C$2:$C$13,MATCH(EPS!I5248,GWP!$B$2:$B$13,0))</f>
        <v>1.8</v>
      </c>
      <c r="L5248" s="5">
        <f t="shared" si="163"/>
        <v>7.8151499999999999E-2</v>
      </c>
    </row>
    <row r="5249" spans="1:12">
      <c r="A5249" t="s">
        <v>6968</v>
      </c>
      <c r="B5249" t="s">
        <v>6</v>
      </c>
      <c r="C5249" t="s">
        <v>7023</v>
      </c>
      <c r="D5249" t="s">
        <v>1707</v>
      </c>
      <c r="H5249" t="str">
        <f>INDEX('Vensim Variables'!$B:$B,MATCH(EPS!$B5249,'Vensim Variables'!$A:$A,0))</f>
        <v>g pollutant</v>
      </c>
      <c r="I5249" t="str">
        <f t="shared" si="162"/>
        <v>NOx</v>
      </c>
      <c r="J5249">
        <f>INDEX(NoSettings!$C:$C,MATCH(EPS!$A5249,NoSettings!$A:$A,0))</f>
        <v>64290100000</v>
      </c>
      <c r="K5249" s="109">
        <f>INDEX(GWP!$C$2:$C$13,MATCH(EPS!I5249,GWP!$B$2:$B$13,0))</f>
        <v>-8.1999999999999993</v>
      </c>
      <c r="L5249" s="5">
        <f t="shared" si="163"/>
        <v>-0.52717881999999994</v>
      </c>
    </row>
    <row r="5250" spans="1:12">
      <c r="A5250" t="s">
        <v>6969</v>
      </c>
      <c r="B5250" t="s">
        <v>6</v>
      </c>
      <c r="C5250" t="s">
        <v>7023</v>
      </c>
      <c r="D5250" t="s">
        <v>1708</v>
      </c>
      <c r="H5250" t="str">
        <f>INDEX('Vensim Variables'!$B:$B,MATCH(EPS!$B5250,'Vensim Variables'!$A:$A,0))</f>
        <v>g pollutant</v>
      </c>
      <c r="I5250" t="str">
        <f t="shared" si="162"/>
        <v>PM10</v>
      </c>
      <c r="J5250">
        <f>INDEX(NoSettings!$C:$C,MATCH(EPS!$A5250,NoSettings!$A:$A,0))</f>
        <v>53301900000</v>
      </c>
      <c r="K5250" s="109">
        <f>INDEX(GWP!$C$2:$C$13,MATCH(EPS!I5250,GWP!$B$2:$B$13,0))</f>
        <v>0</v>
      </c>
      <c r="L5250" s="5">
        <f t="shared" si="163"/>
        <v>0</v>
      </c>
    </row>
    <row r="5251" spans="1:12">
      <c r="A5251" t="s">
        <v>6970</v>
      </c>
      <c r="B5251" t="s">
        <v>6</v>
      </c>
      <c r="C5251" t="s">
        <v>7023</v>
      </c>
      <c r="D5251" t="s">
        <v>1709</v>
      </c>
      <c r="H5251" t="str">
        <f>INDEX('Vensim Variables'!$B:$B,MATCH(EPS!$B5251,'Vensim Variables'!$A:$A,0))</f>
        <v>g pollutant</v>
      </c>
      <c r="I5251" t="str">
        <f t="shared" ref="I5251:I5314" si="164">IF(OR(C5251="CO2",C5251="CH4",C5251="N2O",C5251="F gases",C5251="VOC",C5251="CO",C5251="NOx",C5251="PM10",C5251="PM25",C5251="SOx",C5251="BC",C5251="OC"),C5251,IF(OR(D5251="CO2",D5251="CH4",D5251="N2O",D5251="F gases",D5251="VOC",D5251="CO",D5251="NOx",D5251="PM10",D5251="PM25",D5251="SOx",D5251="BC",D5251="OC"),D5251,IF(OR(E5251="CO2",E5251="CH4",E5251="N2O",E5251="F gases",E5251="VOC",E5251="CO",E5251="NOx",E5251="PM10",E5251="PM25",E5251="SOx",E5251="BC",E5251="OC"),E5251,"NA")))</f>
        <v>PM25</v>
      </c>
      <c r="J5251">
        <f>INDEX(NoSettings!$C:$C,MATCH(EPS!$A5251,NoSettings!$A:$A,0))</f>
        <v>20754400000</v>
      </c>
      <c r="K5251" s="109">
        <f>INDEX(GWP!$C$2:$C$13,MATCH(EPS!I5251,GWP!$B$2:$B$13,0))</f>
        <v>0</v>
      </c>
      <c r="L5251" s="5">
        <f t="shared" ref="L5251:L5314" si="165">IF(H5251="g pollutant",K5251*J5251/10^12,IF(H5251="MMTCO2e",J5251,IF(H5251="MWh",J5251,0)))</f>
        <v>0</v>
      </c>
    </row>
    <row r="5252" spans="1:12">
      <c r="A5252" t="s">
        <v>6971</v>
      </c>
      <c r="B5252" t="s">
        <v>6</v>
      </c>
      <c r="C5252" t="s">
        <v>7023</v>
      </c>
      <c r="D5252" t="s">
        <v>1710</v>
      </c>
      <c r="H5252" t="str">
        <f>INDEX('Vensim Variables'!$B:$B,MATCH(EPS!$B5252,'Vensim Variables'!$A:$A,0))</f>
        <v>g pollutant</v>
      </c>
      <c r="I5252" t="str">
        <f t="shared" si="164"/>
        <v>SOx</v>
      </c>
      <c r="J5252">
        <f>INDEX(NoSettings!$C:$C,MATCH(EPS!$A5252,NoSettings!$A:$A,0))</f>
        <v>3154260000</v>
      </c>
      <c r="K5252" s="109">
        <f>INDEX(GWP!$C$2:$C$13,MATCH(EPS!I5252,GWP!$B$2:$B$13,0))</f>
        <v>0</v>
      </c>
      <c r="L5252" s="5">
        <f t="shared" si="165"/>
        <v>0</v>
      </c>
    </row>
    <row r="5253" spans="1:12">
      <c r="A5253" t="s">
        <v>6972</v>
      </c>
      <c r="B5253" t="s">
        <v>6</v>
      </c>
      <c r="C5253" t="s">
        <v>7023</v>
      </c>
      <c r="D5253" t="s">
        <v>1711</v>
      </c>
      <c r="H5253" t="str">
        <f>INDEX('Vensim Variables'!$B:$B,MATCH(EPS!$B5253,'Vensim Variables'!$A:$A,0))</f>
        <v>g pollutant</v>
      </c>
      <c r="I5253" t="str">
        <f t="shared" si="164"/>
        <v>BC</v>
      </c>
      <c r="J5253">
        <f>INDEX(NoSettings!$C:$C,MATCH(EPS!$A5253,NoSettings!$A:$A,0))</f>
        <v>449371000</v>
      </c>
      <c r="K5253" s="109">
        <f>INDEX(GWP!$C$2:$C$13,MATCH(EPS!I5253,GWP!$B$2:$B$13,0))</f>
        <v>345</v>
      </c>
      <c r="L5253" s="5">
        <f t="shared" si="165"/>
        <v>0.15503299500000001</v>
      </c>
    </row>
    <row r="5254" spans="1:12">
      <c r="A5254" t="s">
        <v>6973</v>
      </c>
      <c r="B5254" t="s">
        <v>6</v>
      </c>
      <c r="C5254" t="s">
        <v>7023</v>
      </c>
      <c r="D5254" t="s">
        <v>1712</v>
      </c>
      <c r="H5254" t="str">
        <f>INDEX('Vensim Variables'!$B:$B,MATCH(EPS!$B5254,'Vensim Variables'!$A:$A,0))</f>
        <v>g pollutant</v>
      </c>
      <c r="I5254" t="str">
        <f t="shared" si="164"/>
        <v>OC</v>
      </c>
      <c r="J5254">
        <f>INDEX(NoSettings!$C:$C,MATCH(EPS!$A5254,NoSettings!$A:$A,0))</f>
        <v>2703250000</v>
      </c>
      <c r="K5254" s="109">
        <f>INDEX(GWP!$C$2:$C$13,MATCH(EPS!I5254,GWP!$B$2:$B$13,0))</f>
        <v>-46</v>
      </c>
      <c r="L5254" s="5">
        <f t="shared" si="165"/>
        <v>-0.1243495</v>
      </c>
    </row>
    <row r="5255" spans="1:12">
      <c r="A5255" t="s">
        <v>6974</v>
      </c>
      <c r="B5255" t="s">
        <v>6</v>
      </c>
      <c r="C5255" t="s">
        <v>7023</v>
      </c>
      <c r="D5255" t="s">
        <v>1713</v>
      </c>
      <c r="H5255" t="str">
        <f>INDEX('Vensim Variables'!$B:$B,MATCH(EPS!$B5255,'Vensim Variables'!$A:$A,0))</f>
        <v>g pollutant</v>
      </c>
      <c r="I5255" t="str">
        <f t="shared" si="164"/>
        <v>CH4</v>
      </c>
      <c r="J5255">
        <f>INDEX(NoSettings!$C:$C,MATCH(EPS!$A5255,NoSettings!$A:$A,0))</f>
        <v>2275070000000</v>
      </c>
      <c r="K5255" s="109">
        <f>INDEX(GWP!$C$2:$C$13,MATCH(EPS!I5255,GWP!$B$2:$B$13,0))</f>
        <v>28</v>
      </c>
      <c r="L5255" s="5">
        <f t="shared" si="165"/>
        <v>63.70196</v>
      </c>
    </row>
    <row r="5256" spans="1:12">
      <c r="A5256" t="s">
        <v>6975</v>
      </c>
      <c r="B5256" t="s">
        <v>6</v>
      </c>
      <c r="C5256" t="s">
        <v>7023</v>
      </c>
      <c r="D5256" t="s">
        <v>1714</v>
      </c>
      <c r="H5256" t="str">
        <f>INDEX('Vensim Variables'!$B:$B,MATCH(EPS!$B5256,'Vensim Variables'!$A:$A,0))</f>
        <v>g pollutant</v>
      </c>
      <c r="I5256" t="str">
        <f t="shared" si="164"/>
        <v>N2O</v>
      </c>
      <c r="J5256">
        <f>INDEX(NoSettings!$C:$C,MATCH(EPS!$A5256,NoSettings!$A:$A,0))</f>
        <v>106622000</v>
      </c>
      <c r="K5256" s="109">
        <f>INDEX(GWP!$C$2:$C$13,MATCH(EPS!I5256,GWP!$B$2:$B$13,0))</f>
        <v>265</v>
      </c>
      <c r="L5256" s="5">
        <f t="shared" si="165"/>
        <v>2.8254830000000002E-2</v>
      </c>
    </row>
    <row r="5257" spans="1:12">
      <c r="A5257" t="s">
        <v>6976</v>
      </c>
      <c r="B5257" t="s">
        <v>6</v>
      </c>
      <c r="C5257" t="s">
        <v>7023</v>
      </c>
      <c r="D5257" t="s">
        <v>1715</v>
      </c>
      <c r="H5257" t="str">
        <f>INDEX('Vensim Variables'!$B:$B,MATCH(EPS!$B5257,'Vensim Variables'!$A:$A,0))</f>
        <v>g pollutant</v>
      </c>
      <c r="I5257" t="str">
        <f t="shared" si="164"/>
        <v>F gases</v>
      </c>
      <c r="J5257">
        <f>INDEX(NoSettings!$C:$C,MATCH(EPS!$A5257,NoSettings!$A:$A,0))</f>
        <v>0</v>
      </c>
      <c r="K5257" s="109">
        <f>INDEX(GWP!$C$2:$C$13,MATCH(EPS!I5257,GWP!$B$2:$B$13,0))</f>
        <v>1</v>
      </c>
      <c r="L5257" s="5">
        <f t="shared" si="165"/>
        <v>0</v>
      </c>
    </row>
    <row r="5258" spans="1:12">
      <c r="A5258" t="s">
        <v>6977</v>
      </c>
      <c r="B5258" t="s">
        <v>6</v>
      </c>
      <c r="C5258" t="s">
        <v>7024</v>
      </c>
      <c r="D5258" t="s">
        <v>1702</v>
      </c>
      <c r="H5258" t="str">
        <f>INDEX('Vensim Variables'!$B:$B,MATCH(EPS!$B5258,'Vensim Variables'!$A:$A,0))</f>
        <v>g pollutant</v>
      </c>
      <c r="I5258" t="str">
        <f t="shared" si="164"/>
        <v>CO2</v>
      </c>
      <c r="J5258">
        <f>INDEX(NoSettings!$C:$C,MATCH(EPS!$A5258,NoSettings!$A:$A,0))</f>
        <v>0</v>
      </c>
      <c r="K5258" s="109">
        <f>INDEX(GWP!$C$2:$C$13,MATCH(EPS!I5258,GWP!$B$2:$B$13,0))</f>
        <v>1</v>
      </c>
      <c r="L5258" s="5">
        <f t="shared" si="165"/>
        <v>0</v>
      </c>
    </row>
    <row r="5259" spans="1:12">
      <c r="A5259" t="s">
        <v>6978</v>
      </c>
      <c r="B5259" t="s">
        <v>6</v>
      </c>
      <c r="C5259" t="s">
        <v>7024</v>
      </c>
      <c r="D5259" t="s">
        <v>1705</v>
      </c>
      <c r="H5259" t="str">
        <f>INDEX('Vensim Variables'!$B:$B,MATCH(EPS!$B5259,'Vensim Variables'!$A:$A,0))</f>
        <v>g pollutant</v>
      </c>
      <c r="I5259" t="str">
        <f t="shared" si="164"/>
        <v>VOC</v>
      </c>
      <c r="J5259">
        <f>INDEX(NoSettings!$C:$C,MATCH(EPS!$A5259,NoSettings!$A:$A,0))</f>
        <v>173400000000</v>
      </c>
      <c r="K5259" s="109">
        <f>INDEX(GWP!$C$2:$C$13,MATCH(EPS!I5259,GWP!$B$2:$B$13,0))</f>
        <v>5</v>
      </c>
      <c r="L5259" s="5">
        <f t="shared" si="165"/>
        <v>0.86699999999999999</v>
      </c>
    </row>
    <row r="5260" spans="1:12">
      <c r="A5260" t="s">
        <v>6979</v>
      </c>
      <c r="B5260" t="s">
        <v>6</v>
      </c>
      <c r="C5260" t="s">
        <v>7024</v>
      </c>
      <c r="D5260" t="s">
        <v>1706</v>
      </c>
      <c r="H5260" t="str">
        <f>INDEX('Vensim Variables'!$B:$B,MATCH(EPS!$B5260,'Vensim Variables'!$A:$A,0))</f>
        <v>g pollutant</v>
      </c>
      <c r="I5260" t="str">
        <f t="shared" si="164"/>
        <v>CO</v>
      </c>
      <c r="J5260">
        <f>INDEX(NoSettings!$C:$C,MATCH(EPS!$A5260,NoSettings!$A:$A,0))</f>
        <v>1310000000000</v>
      </c>
      <c r="K5260" s="109">
        <f>INDEX(GWP!$C$2:$C$13,MATCH(EPS!I5260,GWP!$B$2:$B$13,0))</f>
        <v>1.8</v>
      </c>
      <c r="L5260" s="5">
        <f t="shared" si="165"/>
        <v>2.3580000000000001</v>
      </c>
    </row>
    <row r="5261" spans="1:12">
      <c r="A5261" t="s">
        <v>6980</v>
      </c>
      <c r="B5261" t="s">
        <v>6</v>
      </c>
      <c r="C5261" t="s">
        <v>7024</v>
      </c>
      <c r="D5261" t="s">
        <v>1707</v>
      </c>
      <c r="H5261" t="str">
        <f>INDEX('Vensim Variables'!$B:$B,MATCH(EPS!$B5261,'Vensim Variables'!$A:$A,0))</f>
        <v>g pollutant</v>
      </c>
      <c r="I5261" t="str">
        <f t="shared" si="164"/>
        <v>NOx</v>
      </c>
      <c r="J5261">
        <f>INDEX(NoSettings!$C:$C,MATCH(EPS!$A5261,NoSettings!$A:$A,0))</f>
        <v>81660000000</v>
      </c>
      <c r="K5261" s="109">
        <f>INDEX(GWP!$C$2:$C$13,MATCH(EPS!I5261,GWP!$B$2:$B$13,0))</f>
        <v>-8.1999999999999993</v>
      </c>
      <c r="L5261" s="5">
        <f t="shared" si="165"/>
        <v>-0.66961199999999999</v>
      </c>
    </row>
    <row r="5262" spans="1:12">
      <c r="A5262" t="s">
        <v>6981</v>
      </c>
      <c r="B5262" t="s">
        <v>6</v>
      </c>
      <c r="C5262" t="s">
        <v>7024</v>
      </c>
      <c r="D5262" t="s">
        <v>1708</v>
      </c>
      <c r="H5262" t="str">
        <f>INDEX('Vensim Variables'!$B:$B,MATCH(EPS!$B5262,'Vensim Variables'!$A:$A,0))</f>
        <v>g pollutant</v>
      </c>
      <c r="I5262" t="str">
        <f t="shared" si="164"/>
        <v>PM10</v>
      </c>
      <c r="J5262">
        <f>INDEX(NoSettings!$C:$C,MATCH(EPS!$A5262,NoSettings!$A:$A,0))</f>
        <v>228700000000</v>
      </c>
      <c r="K5262" s="109">
        <f>INDEX(GWP!$C$2:$C$13,MATCH(EPS!I5262,GWP!$B$2:$B$13,0))</f>
        <v>0</v>
      </c>
      <c r="L5262" s="5">
        <f t="shared" si="165"/>
        <v>0</v>
      </c>
    </row>
    <row r="5263" spans="1:12">
      <c r="A5263" t="s">
        <v>6982</v>
      </c>
      <c r="B5263" t="s">
        <v>6</v>
      </c>
      <c r="C5263" t="s">
        <v>7024</v>
      </c>
      <c r="D5263" t="s">
        <v>1709</v>
      </c>
      <c r="H5263" t="str">
        <f>INDEX('Vensim Variables'!$B:$B,MATCH(EPS!$B5263,'Vensim Variables'!$A:$A,0))</f>
        <v>g pollutant</v>
      </c>
      <c r="I5263" t="str">
        <f t="shared" si="164"/>
        <v>PM25</v>
      </c>
      <c r="J5263">
        <f>INDEX(NoSettings!$C:$C,MATCH(EPS!$A5263,NoSettings!$A:$A,0))</f>
        <v>204100000000</v>
      </c>
      <c r="K5263" s="109">
        <f>INDEX(GWP!$C$2:$C$13,MATCH(EPS!I5263,GWP!$B$2:$B$13,0))</f>
        <v>0</v>
      </c>
      <c r="L5263" s="5">
        <f t="shared" si="165"/>
        <v>0</v>
      </c>
    </row>
    <row r="5264" spans="1:12">
      <c r="A5264" t="s">
        <v>6983</v>
      </c>
      <c r="B5264" t="s">
        <v>6</v>
      </c>
      <c r="C5264" t="s">
        <v>7024</v>
      </c>
      <c r="D5264" t="s">
        <v>1710</v>
      </c>
      <c r="H5264" t="str">
        <f>INDEX('Vensim Variables'!$B:$B,MATCH(EPS!$B5264,'Vensim Variables'!$A:$A,0))</f>
        <v>g pollutant</v>
      </c>
      <c r="I5264" t="str">
        <f t="shared" si="164"/>
        <v>SOx</v>
      </c>
      <c r="J5264">
        <f>INDEX(NoSettings!$C:$C,MATCH(EPS!$A5264,NoSettings!$A:$A,0))</f>
        <v>25380000000</v>
      </c>
      <c r="K5264" s="109">
        <f>INDEX(GWP!$C$2:$C$13,MATCH(EPS!I5264,GWP!$B$2:$B$13,0))</f>
        <v>0</v>
      </c>
      <c r="L5264" s="5">
        <f t="shared" si="165"/>
        <v>0</v>
      </c>
    </row>
    <row r="5265" spans="1:12">
      <c r="A5265" t="s">
        <v>6984</v>
      </c>
      <c r="B5265" t="s">
        <v>6</v>
      </c>
      <c r="C5265" t="s">
        <v>7024</v>
      </c>
      <c r="D5265" t="s">
        <v>1711</v>
      </c>
      <c r="H5265" t="str">
        <f>INDEX('Vensim Variables'!$B:$B,MATCH(EPS!$B5265,'Vensim Variables'!$A:$A,0))</f>
        <v>g pollutant</v>
      </c>
      <c r="I5265" t="str">
        <f t="shared" si="164"/>
        <v>BC</v>
      </c>
      <c r="J5265">
        <f>INDEX(NoSettings!$C:$C,MATCH(EPS!$A5265,NoSettings!$A:$A,0))</f>
        <v>21500000000</v>
      </c>
      <c r="K5265" s="109">
        <f>INDEX(GWP!$C$2:$C$13,MATCH(EPS!I5265,GWP!$B$2:$B$13,0))</f>
        <v>345</v>
      </c>
      <c r="L5265" s="5">
        <f t="shared" si="165"/>
        <v>7.4175000000000004</v>
      </c>
    </row>
    <row r="5266" spans="1:12">
      <c r="A5266" t="s">
        <v>6985</v>
      </c>
      <c r="B5266" t="s">
        <v>6</v>
      </c>
      <c r="C5266" t="s">
        <v>7024</v>
      </c>
      <c r="D5266" t="s">
        <v>1712</v>
      </c>
      <c r="H5266" t="str">
        <f>INDEX('Vensim Variables'!$B:$B,MATCH(EPS!$B5266,'Vensim Variables'!$A:$A,0))</f>
        <v>g pollutant</v>
      </c>
      <c r="I5266" t="str">
        <f t="shared" si="164"/>
        <v>OC</v>
      </c>
      <c r="J5266">
        <f>INDEX(NoSettings!$C:$C,MATCH(EPS!$A5266,NoSettings!$A:$A,0))</f>
        <v>77090000000</v>
      </c>
      <c r="K5266" s="109">
        <f>INDEX(GWP!$C$2:$C$13,MATCH(EPS!I5266,GWP!$B$2:$B$13,0))</f>
        <v>-46</v>
      </c>
      <c r="L5266" s="5">
        <f t="shared" si="165"/>
        <v>-3.5461399999999998</v>
      </c>
    </row>
    <row r="5267" spans="1:12">
      <c r="A5267" t="s">
        <v>6986</v>
      </c>
      <c r="B5267" t="s">
        <v>6</v>
      </c>
      <c r="C5267" t="s">
        <v>7024</v>
      </c>
      <c r="D5267" t="s">
        <v>1713</v>
      </c>
      <c r="H5267" t="str">
        <f>INDEX('Vensim Variables'!$B:$B,MATCH(EPS!$B5267,'Vensim Variables'!$A:$A,0))</f>
        <v>g pollutant</v>
      </c>
      <c r="I5267" t="str">
        <f t="shared" si="164"/>
        <v>CH4</v>
      </c>
      <c r="J5267">
        <f>INDEX(NoSettings!$C:$C,MATCH(EPS!$A5267,NoSettings!$A:$A,0))</f>
        <v>5361000000000</v>
      </c>
      <c r="K5267" s="109">
        <f>INDEX(GWP!$C$2:$C$13,MATCH(EPS!I5267,GWP!$B$2:$B$13,0))</f>
        <v>28</v>
      </c>
      <c r="L5267" s="5">
        <f t="shared" si="165"/>
        <v>150.108</v>
      </c>
    </row>
    <row r="5268" spans="1:12">
      <c r="A5268" t="s">
        <v>6987</v>
      </c>
      <c r="B5268" t="s">
        <v>6</v>
      </c>
      <c r="C5268" t="s">
        <v>7024</v>
      </c>
      <c r="D5268" t="s">
        <v>1714</v>
      </c>
      <c r="H5268" t="str">
        <f>INDEX('Vensim Variables'!$B:$B,MATCH(EPS!$B5268,'Vensim Variables'!$A:$A,0))</f>
        <v>g pollutant</v>
      </c>
      <c r="I5268" t="str">
        <f t="shared" si="164"/>
        <v>N2O</v>
      </c>
      <c r="J5268">
        <f>INDEX(NoSettings!$C:$C,MATCH(EPS!$A5268,NoSettings!$A:$A,0))</f>
        <v>22790000000</v>
      </c>
      <c r="K5268" s="109">
        <f>INDEX(GWP!$C$2:$C$13,MATCH(EPS!I5268,GWP!$B$2:$B$13,0))</f>
        <v>265</v>
      </c>
      <c r="L5268" s="5">
        <f t="shared" si="165"/>
        <v>6.0393499999999998</v>
      </c>
    </row>
    <row r="5269" spans="1:12">
      <c r="A5269" t="s">
        <v>6988</v>
      </c>
      <c r="B5269" t="s">
        <v>6</v>
      </c>
      <c r="C5269" t="s">
        <v>7024</v>
      </c>
      <c r="D5269" t="s">
        <v>1715</v>
      </c>
      <c r="H5269" t="str">
        <f>INDEX('Vensim Variables'!$B:$B,MATCH(EPS!$B5269,'Vensim Variables'!$A:$A,0))</f>
        <v>g pollutant</v>
      </c>
      <c r="I5269" t="str">
        <f t="shared" si="164"/>
        <v>F gases</v>
      </c>
      <c r="J5269">
        <f>INDEX(NoSettings!$C:$C,MATCH(EPS!$A5269,NoSettings!$A:$A,0))</f>
        <v>0</v>
      </c>
      <c r="K5269" s="109">
        <f>INDEX(GWP!$C$2:$C$13,MATCH(EPS!I5269,GWP!$B$2:$B$13,0))</f>
        <v>1</v>
      </c>
      <c r="L5269" s="5">
        <f t="shared" si="165"/>
        <v>0</v>
      </c>
    </row>
    <row r="5270" spans="1:12">
      <c r="A5270" t="s">
        <v>6989</v>
      </c>
      <c r="B5270" t="s">
        <v>6</v>
      </c>
      <c r="C5270" t="s">
        <v>7025</v>
      </c>
      <c r="D5270" t="s">
        <v>1702</v>
      </c>
      <c r="H5270" t="str">
        <f>INDEX('Vensim Variables'!$B:$B,MATCH(EPS!$B5270,'Vensim Variables'!$A:$A,0))</f>
        <v>g pollutant</v>
      </c>
      <c r="I5270" t="str">
        <f t="shared" si="164"/>
        <v>CO2</v>
      </c>
      <c r="J5270">
        <f>INDEX(NoSettings!$C:$C,MATCH(EPS!$A5270,NoSettings!$A:$A,0))</f>
        <v>119599000000000</v>
      </c>
      <c r="K5270" s="109">
        <f>INDEX(GWP!$C$2:$C$13,MATCH(EPS!I5270,GWP!$B$2:$B$13,0))</f>
        <v>1</v>
      </c>
      <c r="L5270" s="5">
        <f t="shared" si="165"/>
        <v>119.599</v>
      </c>
    </row>
    <row r="5271" spans="1:12">
      <c r="A5271" t="s">
        <v>6990</v>
      </c>
      <c r="B5271" t="s">
        <v>6</v>
      </c>
      <c r="C5271" t="s">
        <v>7025</v>
      </c>
      <c r="D5271" t="s">
        <v>1705</v>
      </c>
      <c r="H5271" t="str">
        <f>INDEX('Vensim Variables'!$B:$B,MATCH(EPS!$B5271,'Vensim Variables'!$A:$A,0))</f>
        <v>g pollutant</v>
      </c>
      <c r="I5271" t="str">
        <f t="shared" si="164"/>
        <v>VOC</v>
      </c>
      <c r="J5271">
        <f>INDEX(NoSettings!$C:$C,MATCH(EPS!$A5271,NoSettings!$A:$A,0))</f>
        <v>683031000000</v>
      </c>
      <c r="K5271" s="109">
        <f>INDEX(GWP!$C$2:$C$13,MATCH(EPS!I5271,GWP!$B$2:$B$13,0))</f>
        <v>5</v>
      </c>
      <c r="L5271" s="5">
        <f t="shared" si="165"/>
        <v>3.4151549999999999</v>
      </c>
    </row>
    <row r="5272" spans="1:12">
      <c r="A5272" t="s">
        <v>6991</v>
      </c>
      <c r="B5272" t="s">
        <v>6</v>
      </c>
      <c r="C5272" t="s">
        <v>7025</v>
      </c>
      <c r="D5272" t="s">
        <v>1706</v>
      </c>
      <c r="H5272" t="str">
        <f>INDEX('Vensim Variables'!$B:$B,MATCH(EPS!$B5272,'Vensim Variables'!$A:$A,0))</f>
        <v>g pollutant</v>
      </c>
      <c r="I5272" t="str">
        <f t="shared" si="164"/>
        <v>CO</v>
      </c>
      <c r="J5272">
        <f>INDEX(NoSettings!$C:$C,MATCH(EPS!$A5272,NoSettings!$A:$A,0))</f>
        <v>6700800000000</v>
      </c>
      <c r="K5272" s="109">
        <f>INDEX(GWP!$C$2:$C$13,MATCH(EPS!I5272,GWP!$B$2:$B$13,0))</f>
        <v>1.8</v>
      </c>
      <c r="L5272" s="5">
        <f t="shared" si="165"/>
        <v>12.061439999999999</v>
      </c>
    </row>
    <row r="5273" spans="1:12">
      <c r="A5273" t="s">
        <v>6992</v>
      </c>
      <c r="B5273" t="s">
        <v>6</v>
      </c>
      <c r="C5273" t="s">
        <v>7025</v>
      </c>
      <c r="D5273" t="s">
        <v>1707</v>
      </c>
      <c r="H5273" t="str">
        <f>INDEX('Vensim Variables'!$B:$B,MATCH(EPS!$B5273,'Vensim Variables'!$A:$A,0))</f>
        <v>g pollutant</v>
      </c>
      <c r="I5273" t="str">
        <f t="shared" si="164"/>
        <v>NOx</v>
      </c>
      <c r="J5273">
        <f>INDEX(NoSettings!$C:$C,MATCH(EPS!$A5273,NoSettings!$A:$A,0))</f>
        <v>724793000000</v>
      </c>
      <c r="K5273" s="109">
        <f>INDEX(GWP!$C$2:$C$13,MATCH(EPS!I5273,GWP!$B$2:$B$13,0))</f>
        <v>-8.1999999999999993</v>
      </c>
      <c r="L5273" s="5">
        <f t="shared" si="165"/>
        <v>-5.9433025999999991</v>
      </c>
    </row>
    <row r="5274" spans="1:12">
      <c r="A5274" t="s">
        <v>6993</v>
      </c>
      <c r="B5274" t="s">
        <v>6</v>
      </c>
      <c r="C5274" t="s">
        <v>7025</v>
      </c>
      <c r="D5274" t="s">
        <v>1708</v>
      </c>
      <c r="H5274" t="str">
        <f>INDEX('Vensim Variables'!$B:$B,MATCH(EPS!$B5274,'Vensim Variables'!$A:$A,0))</f>
        <v>g pollutant</v>
      </c>
      <c r="I5274" t="str">
        <f t="shared" si="164"/>
        <v>PM10</v>
      </c>
      <c r="J5274">
        <f>INDEX(NoSettings!$C:$C,MATCH(EPS!$A5274,NoSettings!$A:$A,0))</f>
        <v>70467900000</v>
      </c>
      <c r="K5274" s="109">
        <f>INDEX(GWP!$C$2:$C$13,MATCH(EPS!I5274,GWP!$B$2:$B$13,0))</f>
        <v>0</v>
      </c>
      <c r="L5274" s="5">
        <f t="shared" si="165"/>
        <v>0</v>
      </c>
    </row>
    <row r="5275" spans="1:12">
      <c r="A5275" t="s">
        <v>6994</v>
      </c>
      <c r="B5275" t="s">
        <v>6</v>
      </c>
      <c r="C5275" t="s">
        <v>7025</v>
      </c>
      <c r="D5275" t="s">
        <v>1709</v>
      </c>
      <c r="H5275" t="str">
        <f>INDEX('Vensim Variables'!$B:$B,MATCH(EPS!$B5275,'Vensim Variables'!$A:$A,0))</f>
        <v>g pollutant</v>
      </c>
      <c r="I5275" t="str">
        <f t="shared" si="164"/>
        <v>PM25</v>
      </c>
      <c r="J5275">
        <f>INDEX(NoSettings!$C:$C,MATCH(EPS!$A5275,NoSettings!$A:$A,0))</f>
        <v>66271100000</v>
      </c>
      <c r="K5275" s="109">
        <f>INDEX(GWP!$C$2:$C$13,MATCH(EPS!I5275,GWP!$B$2:$B$13,0))</f>
        <v>0</v>
      </c>
      <c r="L5275" s="5">
        <f t="shared" si="165"/>
        <v>0</v>
      </c>
    </row>
    <row r="5276" spans="1:12">
      <c r="A5276" t="s">
        <v>6995</v>
      </c>
      <c r="B5276" t="s">
        <v>6</v>
      </c>
      <c r="C5276" t="s">
        <v>7025</v>
      </c>
      <c r="D5276" t="s">
        <v>1710</v>
      </c>
      <c r="H5276" t="str">
        <f>INDEX('Vensim Variables'!$B:$B,MATCH(EPS!$B5276,'Vensim Variables'!$A:$A,0))</f>
        <v>g pollutant</v>
      </c>
      <c r="I5276" t="str">
        <f t="shared" si="164"/>
        <v>SOx</v>
      </c>
      <c r="J5276">
        <f>INDEX(NoSettings!$C:$C,MATCH(EPS!$A5276,NoSettings!$A:$A,0))</f>
        <v>15930100000</v>
      </c>
      <c r="K5276" s="109">
        <f>INDEX(GWP!$C$2:$C$13,MATCH(EPS!I5276,GWP!$B$2:$B$13,0))</f>
        <v>0</v>
      </c>
      <c r="L5276" s="5">
        <f t="shared" si="165"/>
        <v>0</v>
      </c>
    </row>
    <row r="5277" spans="1:12">
      <c r="A5277" t="s">
        <v>6996</v>
      </c>
      <c r="B5277" t="s">
        <v>6</v>
      </c>
      <c r="C5277" t="s">
        <v>7025</v>
      </c>
      <c r="D5277" t="s">
        <v>1711</v>
      </c>
      <c r="H5277" t="str">
        <f>INDEX('Vensim Variables'!$B:$B,MATCH(EPS!$B5277,'Vensim Variables'!$A:$A,0))</f>
        <v>g pollutant</v>
      </c>
      <c r="I5277" t="str">
        <f t="shared" si="164"/>
        <v>BC</v>
      </c>
      <c r="J5277">
        <f>INDEX(NoSettings!$C:$C,MATCH(EPS!$A5277,NoSettings!$A:$A,0))</f>
        <v>33130900000</v>
      </c>
      <c r="K5277" s="109">
        <f>INDEX(GWP!$C$2:$C$13,MATCH(EPS!I5277,GWP!$B$2:$B$13,0))</f>
        <v>345</v>
      </c>
      <c r="L5277" s="5">
        <f t="shared" si="165"/>
        <v>11.4301605</v>
      </c>
    </row>
    <row r="5278" spans="1:12">
      <c r="A5278" t="s">
        <v>6997</v>
      </c>
      <c r="B5278" t="s">
        <v>6</v>
      </c>
      <c r="C5278" t="s">
        <v>7025</v>
      </c>
      <c r="D5278" t="s">
        <v>1712</v>
      </c>
      <c r="H5278" t="str">
        <f>INDEX('Vensim Variables'!$B:$B,MATCH(EPS!$B5278,'Vensim Variables'!$A:$A,0))</f>
        <v>g pollutant</v>
      </c>
      <c r="I5278" t="str">
        <f t="shared" si="164"/>
        <v>OC</v>
      </c>
      <c r="J5278">
        <f>INDEX(NoSettings!$C:$C,MATCH(EPS!$A5278,NoSettings!$A:$A,0))</f>
        <v>18609000000</v>
      </c>
      <c r="K5278" s="109">
        <f>INDEX(GWP!$C$2:$C$13,MATCH(EPS!I5278,GWP!$B$2:$B$13,0))</f>
        <v>-46</v>
      </c>
      <c r="L5278" s="5">
        <f t="shared" si="165"/>
        <v>-0.85601400000000005</v>
      </c>
    </row>
    <row r="5279" spans="1:12">
      <c r="A5279" t="s">
        <v>6998</v>
      </c>
      <c r="B5279" t="s">
        <v>6</v>
      </c>
      <c r="C5279" t="s">
        <v>7025</v>
      </c>
      <c r="D5279" t="s">
        <v>1713</v>
      </c>
      <c r="H5279" t="str">
        <f>INDEX('Vensim Variables'!$B:$B,MATCH(EPS!$B5279,'Vensim Variables'!$A:$A,0))</f>
        <v>g pollutant</v>
      </c>
      <c r="I5279" t="str">
        <f t="shared" si="164"/>
        <v>CH4</v>
      </c>
      <c r="J5279">
        <f>INDEX(NoSettings!$C:$C,MATCH(EPS!$A5279,NoSettings!$A:$A,0))</f>
        <v>4787090000</v>
      </c>
      <c r="K5279" s="109">
        <f>INDEX(GWP!$C$2:$C$13,MATCH(EPS!I5279,GWP!$B$2:$B$13,0))</f>
        <v>28</v>
      </c>
      <c r="L5279" s="5">
        <f t="shared" si="165"/>
        <v>0.13403851999999999</v>
      </c>
    </row>
    <row r="5280" spans="1:12">
      <c r="A5280" t="s">
        <v>6999</v>
      </c>
      <c r="B5280" t="s">
        <v>6</v>
      </c>
      <c r="C5280" t="s">
        <v>7025</v>
      </c>
      <c r="D5280" t="s">
        <v>1714</v>
      </c>
      <c r="H5280" t="str">
        <f>INDEX('Vensim Variables'!$B:$B,MATCH(EPS!$B5280,'Vensim Variables'!$A:$A,0))</f>
        <v>g pollutant</v>
      </c>
      <c r="I5280" t="str">
        <f t="shared" si="164"/>
        <v>N2O</v>
      </c>
      <c r="J5280">
        <f>INDEX(NoSettings!$C:$C,MATCH(EPS!$A5280,NoSettings!$A:$A,0))</f>
        <v>956167000</v>
      </c>
      <c r="K5280" s="109">
        <f>INDEX(GWP!$C$2:$C$13,MATCH(EPS!I5280,GWP!$B$2:$B$13,0))</f>
        <v>265</v>
      </c>
      <c r="L5280" s="5">
        <f t="shared" si="165"/>
        <v>0.253384255</v>
      </c>
    </row>
    <row r="5281" spans="1:12">
      <c r="A5281" t="s">
        <v>7000</v>
      </c>
      <c r="B5281" t="s">
        <v>6</v>
      </c>
      <c r="C5281" t="s">
        <v>7025</v>
      </c>
      <c r="D5281" t="s">
        <v>1715</v>
      </c>
      <c r="H5281" t="str">
        <f>INDEX('Vensim Variables'!$B:$B,MATCH(EPS!$B5281,'Vensim Variables'!$A:$A,0))</f>
        <v>g pollutant</v>
      </c>
      <c r="I5281" t="str">
        <f t="shared" si="164"/>
        <v>F gases</v>
      </c>
      <c r="J5281">
        <f>INDEX(NoSettings!$C:$C,MATCH(EPS!$A5281,NoSettings!$A:$A,0))</f>
        <v>0</v>
      </c>
      <c r="K5281" s="109">
        <f>INDEX(GWP!$C$2:$C$13,MATCH(EPS!I5281,GWP!$B$2:$B$13,0))</f>
        <v>1</v>
      </c>
      <c r="L5281" s="5">
        <f t="shared" si="165"/>
        <v>0</v>
      </c>
    </row>
    <row r="5282" spans="1:12">
      <c r="A5282" t="s">
        <v>7</v>
      </c>
      <c r="B5282" t="s">
        <v>1700</v>
      </c>
      <c r="C5282" t="s">
        <v>1768</v>
      </c>
      <c r="H5282" t="str">
        <f>INDEX('Vensim Variables'!$B:$B,MATCH(EPS!$B5282,'Vensim Variables'!$A:$A,0))</f>
        <v>MMTCO2e</v>
      </c>
      <c r="I5282" t="str">
        <f t="shared" si="164"/>
        <v>NA</v>
      </c>
      <c r="J5282">
        <f>INDEX(NoSettings!$C:$C,MATCH(EPS!$A5282,NoSettings!$A:$A,0))</f>
        <v>1665.62</v>
      </c>
      <c r="K5282" s="109" t="e">
        <f>INDEX(GWP!$C$2:$C$13,MATCH(EPS!I5282,GWP!$B$2:$B$13,0))</f>
        <v>#N/A</v>
      </c>
      <c r="L5282" s="5">
        <f t="shared" si="165"/>
        <v>1665.62</v>
      </c>
    </row>
    <row r="5283" spans="1:12">
      <c r="A5283" t="s">
        <v>8</v>
      </c>
      <c r="B5283" t="s">
        <v>1700</v>
      </c>
      <c r="C5283" t="s">
        <v>1769</v>
      </c>
      <c r="H5283" t="str">
        <f>INDEX('Vensim Variables'!$B:$B,MATCH(EPS!$B5283,'Vensim Variables'!$A:$A,0))</f>
        <v>MMTCO2e</v>
      </c>
      <c r="I5283" t="str">
        <f t="shared" si="164"/>
        <v>NA</v>
      </c>
      <c r="J5283">
        <f>INDEX(NoSettings!$C:$C,MATCH(EPS!$A5283,NoSettings!$A:$A,0))</f>
        <v>1369.79</v>
      </c>
      <c r="K5283" s="109" t="e">
        <f>INDEX(GWP!$C$2:$C$13,MATCH(EPS!I5283,GWP!$B$2:$B$13,0))</f>
        <v>#N/A</v>
      </c>
      <c r="L5283" s="5">
        <f t="shared" si="165"/>
        <v>1369.79</v>
      </c>
    </row>
    <row r="5284" spans="1:12">
      <c r="A5284" t="s">
        <v>9</v>
      </c>
      <c r="B5284" t="s">
        <v>1700</v>
      </c>
      <c r="C5284" t="s">
        <v>1770</v>
      </c>
      <c r="H5284" t="str">
        <f>INDEX('Vensim Variables'!$B:$B,MATCH(EPS!$B5284,'Vensim Variables'!$A:$A,0))</f>
        <v>MMTCO2e</v>
      </c>
      <c r="I5284" t="str">
        <f t="shared" si="164"/>
        <v>NA</v>
      </c>
      <c r="J5284">
        <f>INDEX(NoSettings!$C:$C,MATCH(EPS!$A5284,NoSettings!$A:$A,0))</f>
        <v>12.388400000000001</v>
      </c>
      <c r="K5284" s="109" t="e">
        <f>INDEX(GWP!$C$2:$C$13,MATCH(EPS!I5284,GWP!$B$2:$B$13,0))</f>
        <v>#N/A</v>
      </c>
      <c r="L5284" s="5">
        <f t="shared" si="165"/>
        <v>12.388400000000001</v>
      </c>
    </row>
    <row r="5285" spans="1:12">
      <c r="A5285" t="s">
        <v>10</v>
      </c>
      <c r="B5285" t="s">
        <v>1700</v>
      </c>
      <c r="C5285" t="s">
        <v>1771</v>
      </c>
      <c r="H5285" t="str">
        <f>INDEX('Vensim Variables'!$B:$B,MATCH(EPS!$B5285,'Vensim Variables'!$A:$A,0))</f>
        <v>MMTCO2e</v>
      </c>
      <c r="I5285" t="str">
        <f t="shared" si="164"/>
        <v>NA</v>
      </c>
      <c r="J5285">
        <f>INDEX(NoSettings!$C:$C,MATCH(EPS!$A5285,NoSettings!$A:$A,0))</f>
        <v>-1096.2</v>
      </c>
      <c r="K5285" s="109" t="e">
        <f>INDEX(GWP!$C$2:$C$13,MATCH(EPS!I5285,GWP!$B$2:$B$13,0))</f>
        <v>#N/A</v>
      </c>
      <c r="L5285" s="5">
        <f t="shared" si="165"/>
        <v>-1096.2</v>
      </c>
    </row>
    <row r="5286" spans="1:12">
      <c r="A5286" t="s">
        <v>11</v>
      </c>
      <c r="B5286" t="s">
        <v>1700</v>
      </c>
      <c r="C5286" t="s">
        <v>1772</v>
      </c>
      <c r="H5286" t="str">
        <f>INDEX('Vensim Variables'!$B:$B,MATCH(EPS!$B5286,'Vensim Variables'!$A:$A,0))</f>
        <v>MMTCO2e</v>
      </c>
      <c r="I5286" t="str">
        <f t="shared" si="164"/>
        <v>NA</v>
      </c>
      <c r="J5286">
        <f>INDEX(NoSettings!$C:$C,MATCH(EPS!$A5286,NoSettings!$A:$A,0))</f>
        <v>0</v>
      </c>
      <c r="K5286" s="109" t="e">
        <f>INDEX(GWP!$C$2:$C$13,MATCH(EPS!I5286,GWP!$B$2:$B$13,0))</f>
        <v>#N/A</v>
      </c>
      <c r="L5286" s="5">
        <f t="shared" si="165"/>
        <v>0</v>
      </c>
    </row>
    <row r="5287" spans="1:12">
      <c r="A5287" t="s">
        <v>12</v>
      </c>
      <c r="B5287" t="s">
        <v>12</v>
      </c>
      <c r="H5287" t="str">
        <f>INDEX('Vensim Variables'!$B:$B,MATCH(EPS!$B5287,'Vensim Variables'!$A:$A,0))</f>
        <v>MMTCO2e</v>
      </c>
      <c r="I5287" t="str">
        <f t="shared" si="164"/>
        <v>NA</v>
      </c>
      <c r="J5287">
        <f>INDEX(NoSettings!$C:$C,MATCH(EPS!$A5287,NoSettings!$A:$A,0))</f>
        <v>929.58199999999999</v>
      </c>
      <c r="K5287" s="109" t="e">
        <f>INDEX(GWP!$C$2:$C$13,MATCH(EPS!I5287,GWP!$B$2:$B$13,0))</f>
        <v>#N/A</v>
      </c>
      <c r="L5287" s="5">
        <f t="shared" si="165"/>
        <v>929.58199999999999</v>
      </c>
    </row>
    <row r="5288" spans="1:12">
      <c r="A5288" t="s">
        <v>13</v>
      </c>
      <c r="B5288" t="s">
        <v>13</v>
      </c>
      <c r="H5288" t="str">
        <f>INDEX('Vensim Variables'!$B:$B,MATCH(EPS!$B5288,'Vensim Variables'!$A:$A,0))</f>
        <v>MMTCO2e</v>
      </c>
      <c r="I5288" t="str">
        <f t="shared" si="164"/>
        <v>NA</v>
      </c>
      <c r="J5288">
        <f>INDEX(NoSettings!$C:$C,MATCH(EPS!$A5288,NoSettings!$A:$A,0))</f>
        <v>841.125</v>
      </c>
      <c r="K5288" s="109" t="e">
        <f>INDEX(GWP!$C$2:$C$13,MATCH(EPS!I5288,GWP!$B$2:$B$13,0))</f>
        <v>#N/A</v>
      </c>
      <c r="L5288" s="5">
        <f t="shared" si="165"/>
        <v>841.125</v>
      </c>
    </row>
    <row r="5289" spans="1:12">
      <c r="A5289" t="s">
        <v>14</v>
      </c>
      <c r="B5289" t="s">
        <v>14</v>
      </c>
      <c r="H5289" t="str">
        <f>INDEX('Vensim Variables'!$B:$B,MATCH(EPS!$B5289,'Vensim Variables'!$A:$A,0))</f>
        <v>MMTCO2e</v>
      </c>
      <c r="I5289" t="str">
        <f t="shared" si="164"/>
        <v>NA</v>
      </c>
      <c r="J5289">
        <f>INDEX(NoSettings!$C:$C,MATCH(EPS!$A5289,NoSettings!$A:$A,0))</f>
        <v>655.91200000000003</v>
      </c>
      <c r="K5289" s="109" t="e">
        <f>INDEX(GWP!$C$2:$C$13,MATCH(EPS!I5289,GWP!$B$2:$B$13,0))</f>
        <v>#N/A</v>
      </c>
      <c r="L5289" s="5">
        <f t="shared" si="165"/>
        <v>655.91200000000003</v>
      </c>
    </row>
    <row r="5290" spans="1:12">
      <c r="A5290" t="s">
        <v>15</v>
      </c>
      <c r="B5290" t="s">
        <v>15</v>
      </c>
      <c r="H5290" t="str">
        <f>INDEX('Vensim Variables'!$B:$B,MATCH(EPS!$B5290,'Vensim Variables'!$A:$A,0))</f>
        <v>MMTCO2e</v>
      </c>
      <c r="I5290" t="str">
        <f t="shared" si="164"/>
        <v>NA</v>
      </c>
      <c r="J5290">
        <f>INDEX(NoSettings!$C:$C,MATCH(EPS!$A5290,NoSettings!$A:$A,0))</f>
        <v>162.57400000000001</v>
      </c>
      <c r="K5290" s="109" t="e">
        <f>INDEX(GWP!$C$2:$C$13,MATCH(EPS!I5290,GWP!$B$2:$B$13,0))</f>
        <v>#N/A</v>
      </c>
      <c r="L5290" s="5">
        <f t="shared" si="165"/>
        <v>162.57400000000001</v>
      </c>
    </row>
    <row r="5291" spans="1:12">
      <c r="A5291" t="s">
        <v>16</v>
      </c>
      <c r="B5291" t="s">
        <v>16</v>
      </c>
      <c r="H5291" t="str">
        <f>INDEX('Vensim Variables'!$B:$B,MATCH(EPS!$B5291,'Vensim Variables'!$A:$A,0))</f>
        <v>MMTCO2e</v>
      </c>
      <c r="I5291" t="str">
        <f t="shared" si="164"/>
        <v>NA</v>
      </c>
      <c r="J5291">
        <f>INDEX(NoSettings!$C:$C,MATCH(EPS!$A5291,NoSettings!$A:$A,0))</f>
        <v>553.68100000000004</v>
      </c>
      <c r="K5291" s="109" t="e">
        <f>INDEX(GWP!$C$2:$C$13,MATCH(EPS!I5291,GWP!$B$2:$B$13,0))</f>
        <v>#N/A</v>
      </c>
      <c r="L5291" s="5">
        <f t="shared" si="165"/>
        <v>553.68100000000004</v>
      </c>
    </row>
    <row r="5292" spans="1:12">
      <c r="A5292" t="s">
        <v>1972</v>
      </c>
      <c r="B5292" t="s">
        <v>1973</v>
      </c>
      <c r="C5292" t="s">
        <v>1752</v>
      </c>
      <c r="H5292" t="str">
        <f>INDEX('Vensim Variables'!$B:$B,MATCH(EPS!$B5292,'Vensim Variables'!$A:$A,0))</f>
        <v>MWh</v>
      </c>
      <c r="I5292" t="str">
        <f t="shared" si="164"/>
        <v>NA</v>
      </c>
      <c r="J5292">
        <f>INDEX(NoSettings!$C:$C,MATCH(EPS!$A5292,NoSettings!$A:$A,0))</f>
        <v>674047000</v>
      </c>
      <c r="K5292" s="109" t="e">
        <f>INDEX(GWP!$C$2:$C$13,MATCH(EPS!I5292,GWP!$B$2:$B$13,0))</f>
        <v>#N/A</v>
      </c>
      <c r="L5292" s="5">
        <f t="shared" si="165"/>
        <v>674047000</v>
      </c>
    </row>
    <row r="5293" spans="1:12">
      <c r="A5293" t="s">
        <v>1975</v>
      </c>
      <c r="B5293" t="s">
        <v>1973</v>
      </c>
      <c r="C5293" t="s">
        <v>1753</v>
      </c>
      <c r="H5293" t="str">
        <f>INDEX('Vensim Variables'!$B:$B,MATCH(EPS!$B5293,'Vensim Variables'!$A:$A,0))</f>
        <v>MWh</v>
      </c>
      <c r="I5293" t="str">
        <f t="shared" si="164"/>
        <v>NA</v>
      </c>
      <c r="J5293">
        <f>INDEX(NoSettings!$C:$C,MATCH(EPS!$A5293,NoSettings!$A:$A,0))</f>
        <v>1396390000</v>
      </c>
      <c r="K5293" s="109" t="e">
        <f>INDEX(GWP!$C$2:$C$13,MATCH(EPS!I5293,GWP!$B$2:$B$13,0))</f>
        <v>#N/A</v>
      </c>
      <c r="L5293" s="5">
        <f t="shared" si="165"/>
        <v>1396390000</v>
      </c>
    </row>
    <row r="5294" spans="1:12">
      <c r="A5294" t="s">
        <v>1976</v>
      </c>
      <c r="B5294" t="s">
        <v>1973</v>
      </c>
      <c r="C5294" t="s">
        <v>1754</v>
      </c>
      <c r="H5294" t="str">
        <f>INDEX('Vensim Variables'!$B:$B,MATCH(EPS!$B5294,'Vensim Variables'!$A:$A,0))</f>
        <v>MWh</v>
      </c>
      <c r="I5294" t="str">
        <f t="shared" si="164"/>
        <v>NA</v>
      </c>
      <c r="J5294">
        <f>INDEX(NoSettings!$C:$C,MATCH(EPS!$A5294,NoSettings!$A:$A,0))</f>
        <v>785829000</v>
      </c>
      <c r="K5294" s="109" t="e">
        <f>INDEX(GWP!$C$2:$C$13,MATCH(EPS!I5294,GWP!$B$2:$B$13,0))</f>
        <v>#N/A</v>
      </c>
      <c r="L5294" s="5">
        <f t="shared" si="165"/>
        <v>785829000</v>
      </c>
    </row>
    <row r="5295" spans="1:12">
      <c r="A5295" t="s">
        <v>1977</v>
      </c>
      <c r="B5295" t="s">
        <v>1973</v>
      </c>
      <c r="C5295" t="s">
        <v>1755</v>
      </c>
      <c r="H5295" t="str">
        <f>INDEX('Vensim Variables'!$B:$B,MATCH(EPS!$B5295,'Vensim Variables'!$A:$A,0))</f>
        <v>MWh</v>
      </c>
      <c r="I5295" t="str">
        <f t="shared" si="164"/>
        <v>NA</v>
      </c>
      <c r="J5295">
        <f>INDEX(NoSettings!$C:$C,MATCH(EPS!$A5295,NoSettings!$A:$A,0))</f>
        <v>292644000</v>
      </c>
      <c r="K5295" s="109" t="e">
        <f>INDEX(GWP!$C$2:$C$13,MATCH(EPS!I5295,GWP!$B$2:$B$13,0))</f>
        <v>#N/A</v>
      </c>
      <c r="L5295" s="5">
        <f t="shared" si="165"/>
        <v>292644000</v>
      </c>
    </row>
    <row r="5296" spans="1:12">
      <c r="A5296" t="s">
        <v>1978</v>
      </c>
      <c r="B5296" t="s">
        <v>1973</v>
      </c>
      <c r="C5296" t="s">
        <v>1756</v>
      </c>
      <c r="H5296" t="str">
        <f>INDEX('Vensim Variables'!$B:$B,MATCH(EPS!$B5296,'Vensim Variables'!$A:$A,0))</f>
        <v>MWh</v>
      </c>
      <c r="I5296" t="str">
        <f t="shared" si="164"/>
        <v>NA</v>
      </c>
      <c r="J5296">
        <f>INDEX(NoSettings!$C:$C,MATCH(EPS!$A5296,NoSettings!$A:$A,0))</f>
        <v>388056000</v>
      </c>
      <c r="K5296" s="109" t="e">
        <f>INDEX(GWP!$C$2:$C$13,MATCH(EPS!I5296,GWP!$B$2:$B$13,0))</f>
        <v>#N/A</v>
      </c>
      <c r="L5296" s="5">
        <f t="shared" si="165"/>
        <v>388056000</v>
      </c>
    </row>
    <row r="5297" spans="1:12">
      <c r="A5297" t="s">
        <v>1979</v>
      </c>
      <c r="B5297" t="s">
        <v>1973</v>
      </c>
      <c r="C5297" t="s">
        <v>1757</v>
      </c>
      <c r="H5297" t="str">
        <f>INDEX('Vensim Variables'!$B:$B,MATCH(EPS!$B5297,'Vensim Variables'!$A:$A,0))</f>
        <v>MWh</v>
      </c>
      <c r="I5297" t="str">
        <f t="shared" si="164"/>
        <v>NA</v>
      </c>
      <c r="J5297">
        <f>INDEX(NoSettings!$C:$C,MATCH(EPS!$A5297,NoSettings!$A:$A,0))</f>
        <v>159146000</v>
      </c>
      <c r="K5297" s="109" t="e">
        <f>INDEX(GWP!$C$2:$C$13,MATCH(EPS!I5297,GWP!$B$2:$B$13,0))</f>
        <v>#N/A</v>
      </c>
      <c r="L5297" s="5">
        <f t="shared" si="165"/>
        <v>159146000</v>
      </c>
    </row>
    <row r="5298" spans="1:12">
      <c r="A5298" t="s">
        <v>1980</v>
      </c>
      <c r="B5298" t="s">
        <v>1973</v>
      </c>
      <c r="C5298" t="s">
        <v>1758</v>
      </c>
      <c r="H5298" t="str">
        <f>INDEX('Vensim Variables'!$B:$B,MATCH(EPS!$B5298,'Vensim Variables'!$A:$A,0))</f>
        <v>MWh</v>
      </c>
      <c r="I5298" t="str">
        <f t="shared" si="164"/>
        <v>NA</v>
      </c>
      <c r="J5298">
        <f>INDEX(NoSettings!$C:$C,MATCH(EPS!$A5298,NoSettings!$A:$A,0))</f>
        <v>3634420</v>
      </c>
      <c r="K5298" s="109" t="e">
        <f>INDEX(GWP!$C$2:$C$13,MATCH(EPS!I5298,GWP!$B$2:$B$13,0))</f>
        <v>#N/A</v>
      </c>
      <c r="L5298" s="5">
        <f t="shared" si="165"/>
        <v>3634420</v>
      </c>
    </row>
    <row r="5299" spans="1:12">
      <c r="A5299" t="s">
        <v>1981</v>
      </c>
      <c r="B5299" t="s">
        <v>1973</v>
      </c>
      <c r="C5299" t="s">
        <v>1759</v>
      </c>
      <c r="H5299" t="str">
        <f>INDEX('Vensim Variables'!$B:$B,MATCH(EPS!$B5299,'Vensim Variables'!$A:$A,0))</f>
        <v>MWh</v>
      </c>
      <c r="I5299" t="str">
        <f t="shared" si="164"/>
        <v>NA</v>
      </c>
      <c r="J5299">
        <f>INDEX(NoSettings!$C:$C,MATCH(EPS!$A5299,NoSettings!$A:$A,0))</f>
        <v>4175870</v>
      </c>
      <c r="K5299" s="109" t="e">
        <f>INDEX(GWP!$C$2:$C$13,MATCH(EPS!I5299,GWP!$B$2:$B$13,0))</f>
        <v>#N/A</v>
      </c>
      <c r="L5299" s="5">
        <f t="shared" si="165"/>
        <v>4175870</v>
      </c>
    </row>
    <row r="5300" spans="1:12">
      <c r="A5300" t="s">
        <v>1982</v>
      </c>
      <c r="B5300" t="s">
        <v>1973</v>
      </c>
      <c r="C5300" t="s">
        <v>1760</v>
      </c>
      <c r="H5300" t="str">
        <f>INDEX('Vensim Variables'!$B:$B,MATCH(EPS!$B5300,'Vensim Variables'!$A:$A,0))</f>
        <v>MWh</v>
      </c>
      <c r="I5300" t="str">
        <f t="shared" si="164"/>
        <v>NA</v>
      </c>
      <c r="J5300">
        <f>INDEX(NoSettings!$C:$C,MATCH(EPS!$A5300,NoSettings!$A:$A,0))</f>
        <v>16830400</v>
      </c>
      <c r="K5300" s="109" t="e">
        <f>INDEX(GWP!$C$2:$C$13,MATCH(EPS!I5300,GWP!$B$2:$B$13,0))</f>
        <v>#N/A</v>
      </c>
      <c r="L5300" s="5">
        <f t="shared" si="165"/>
        <v>16830400</v>
      </c>
    </row>
    <row r="5301" spans="1:12">
      <c r="A5301" t="s">
        <v>1983</v>
      </c>
      <c r="B5301" t="s">
        <v>1973</v>
      </c>
      <c r="C5301" t="s">
        <v>1761</v>
      </c>
      <c r="H5301" t="str">
        <f>INDEX('Vensim Variables'!$B:$B,MATCH(EPS!$B5301,'Vensim Variables'!$A:$A,0))</f>
        <v>MWh</v>
      </c>
      <c r="I5301" t="str">
        <f t="shared" si="164"/>
        <v>NA</v>
      </c>
      <c r="J5301">
        <f>INDEX(NoSettings!$C:$C,MATCH(EPS!$A5301,NoSettings!$A:$A,0))</f>
        <v>13838800</v>
      </c>
      <c r="K5301" s="109" t="e">
        <f>INDEX(GWP!$C$2:$C$13,MATCH(EPS!I5301,GWP!$B$2:$B$13,0))</f>
        <v>#N/A</v>
      </c>
      <c r="L5301" s="5">
        <f t="shared" si="165"/>
        <v>13838800</v>
      </c>
    </row>
    <row r="5302" spans="1:12">
      <c r="A5302" t="s">
        <v>1984</v>
      </c>
      <c r="B5302" t="s">
        <v>1973</v>
      </c>
      <c r="C5302" t="s">
        <v>1762</v>
      </c>
      <c r="H5302" t="str">
        <f>INDEX('Vensim Variables'!$B:$B,MATCH(EPS!$B5302,'Vensim Variables'!$A:$A,0))</f>
        <v>MWh</v>
      </c>
      <c r="I5302" t="str">
        <f t="shared" si="164"/>
        <v>NA</v>
      </c>
      <c r="J5302">
        <f>INDEX(NoSettings!$C:$C,MATCH(EPS!$A5302,NoSettings!$A:$A,0))</f>
        <v>216449000</v>
      </c>
      <c r="K5302" s="109" t="e">
        <f>INDEX(GWP!$C$2:$C$13,MATCH(EPS!I5302,GWP!$B$2:$B$13,0))</f>
        <v>#N/A</v>
      </c>
      <c r="L5302" s="5">
        <f t="shared" si="165"/>
        <v>216449000</v>
      </c>
    </row>
    <row r="5303" spans="1:12">
      <c r="A5303" t="s">
        <v>1985</v>
      </c>
      <c r="B5303" t="s">
        <v>1973</v>
      </c>
      <c r="C5303" t="s">
        <v>1763</v>
      </c>
      <c r="H5303" t="str">
        <f>INDEX('Vensim Variables'!$B:$B,MATCH(EPS!$B5303,'Vensim Variables'!$A:$A,0))</f>
        <v>MWh</v>
      </c>
      <c r="I5303" t="str">
        <f t="shared" si="164"/>
        <v>NA</v>
      </c>
      <c r="J5303">
        <f>INDEX(NoSettings!$C:$C,MATCH(EPS!$A5303,NoSettings!$A:$A,0))</f>
        <v>17086300</v>
      </c>
      <c r="K5303" s="109" t="e">
        <f>INDEX(GWP!$C$2:$C$13,MATCH(EPS!I5303,GWP!$B$2:$B$13,0))</f>
        <v>#N/A</v>
      </c>
      <c r="L5303" s="5">
        <f t="shared" si="165"/>
        <v>17086300</v>
      </c>
    </row>
    <row r="5304" spans="1:12">
      <c r="A5304" t="s">
        <v>1986</v>
      </c>
      <c r="B5304" t="s">
        <v>1973</v>
      </c>
      <c r="C5304" t="s">
        <v>1764</v>
      </c>
      <c r="H5304" t="str">
        <f>INDEX('Vensim Variables'!$B:$B,MATCH(EPS!$B5304,'Vensim Variables'!$A:$A,0))</f>
        <v>MWh</v>
      </c>
      <c r="I5304" t="str">
        <f t="shared" si="164"/>
        <v>NA</v>
      </c>
      <c r="J5304">
        <f>INDEX(NoSettings!$C:$C,MATCH(EPS!$A5304,NoSettings!$A:$A,0))</f>
        <v>122193</v>
      </c>
      <c r="K5304" s="109" t="e">
        <f>INDEX(GWP!$C$2:$C$13,MATCH(EPS!I5304,GWP!$B$2:$B$13,0))</f>
        <v>#N/A</v>
      </c>
      <c r="L5304" s="5">
        <f t="shared" si="165"/>
        <v>122193</v>
      </c>
    </row>
    <row r="5305" spans="1:12">
      <c r="A5305" t="s">
        <v>1987</v>
      </c>
      <c r="B5305" t="s">
        <v>1973</v>
      </c>
      <c r="C5305" t="s">
        <v>1765</v>
      </c>
      <c r="H5305" t="str">
        <f>INDEX('Vensim Variables'!$B:$B,MATCH(EPS!$B5305,'Vensim Variables'!$A:$A,0))</f>
        <v>MWh</v>
      </c>
      <c r="I5305" t="str">
        <f t="shared" si="164"/>
        <v>NA</v>
      </c>
      <c r="J5305">
        <f>INDEX(NoSettings!$C:$C,MATCH(EPS!$A5305,NoSettings!$A:$A,0))</f>
        <v>0</v>
      </c>
      <c r="K5305" s="109" t="e">
        <f>INDEX(GWP!$C$2:$C$13,MATCH(EPS!I5305,GWP!$B$2:$B$13,0))</f>
        <v>#N/A</v>
      </c>
      <c r="L5305" s="5">
        <f t="shared" si="165"/>
        <v>0</v>
      </c>
    </row>
    <row r="5306" spans="1:12">
      <c r="A5306" t="s">
        <v>1988</v>
      </c>
      <c r="B5306" t="s">
        <v>1973</v>
      </c>
      <c r="C5306" t="s">
        <v>1766</v>
      </c>
      <c r="H5306" t="str">
        <f>INDEX('Vensim Variables'!$B:$B,MATCH(EPS!$B5306,'Vensim Variables'!$A:$A,0))</f>
        <v>MWh</v>
      </c>
      <c r="I5306" t="str">
        <f t="shared" si="164"/>
        <v>NA</v>
      </c>
      <c r="J5306">
        <f>INDEX(NoSettings!$C:$C,MATCH(EPS!$A5306,NoSettings!$A:$A,0))</f>
        <v>0</v>
      </c>
      <c r="K5306" s="109" t="e">
        <f>INDEX(GWP!$C$2:$C$13,MATCH(EPS!I5306,GWP!$B$2:$B$13,0))</f>
        <v>#N/A</v>
      </c>
      <c r="L5306" s="5">
        <f t="shared" si="165"/>
        <v>0</v>
      </c>
    </row>
    <row r="5307" spans="1:12">
      <c r="A5307" t="s">
        <v>1989</v>
      </c>
      <c r="B5307" t="s">
        <v>1973</v>
      </c>
      <c r="C5307" t="s">
        <v>1767</v>
      </c>
      <c r="H5307" t="str">
        <f>INDEX('Vensim Variables'!$B:$B,MATCH(EPS!$B5307,'Vensim Variables'!$A:$A,0))</f>
        <v>MWh</v>
      </c>
      <c r="I5307" t="str">
        <f t="shared" si="164"/>
        <v>NA</v>
      </c>
      <c r="J5307">
        <f>INDEX(NoSettings!$C:$C,MATCH(EPS!$A5307,NoSettings!$A:$A,0))</f>
        <v>13875800</v>
      </c>
      <c r="K5307" s="109" t="e">
        <f>INDEX(GWP!$C$2:$C$13,MATCH(EPS!I5307,GWP!$B$2:$B$13,0))</f>
        <v>#N/A</v>
      </c>
      <c r="L5307" s="5">
        <f t="shared" si="165"/>
        <v>13875800</v>
      </c>
    </row>
    <row r="5308" spans="1:12">
      <c r="A5308" t="s">
        <v>2879</v>
      </c>
      <c r="B5308" t="s">
        <v>2878</v>
      </c>
      <c r="C5308" t="s">
        <v>1768</v>
      </c>
      <c r="D5308" t="s">
        <v>1702</v>
      </c>
      <c r="H5308" t="str">
        <f>INDEX('Vensim Variables'!$B:$B,MATCH(EPS!$B5308,'Vensim Variables'!$A:$A,0))</f>
        <v>g pollutant</v>
      </c>
      <c r="I5308" t="str">
        <f t="shared" si="164"/>
        <v>CO2</v>
      </c>
      <c r="J5308">
        <f>INDEX(NoSettings!$C:$C,MATCH(EPS!$A5308,NoSettings!$A:$A,0))</f>
        <v>1641390000000000</v>
      </c>
      <c r="K5308" s="109">
        <f>INDEX(GWP!$C$2:$C$13,MATCH(EPS!I5308,GWP!$B$2:$B$13,0))</f>
        <v>1</v>
      </c>
      <c r="L5308" s="5">
        <f t="shared" si="165"/>
        <v>1641.39</v>
      </c>
    </row>
    <row r="5309" spans="1:12">
      <c r="A5309" t="s">
        <v>2880</v>
      </c>
      <c r="B5309" t="s">
        <v>2878</v>
      </c>
      <c r="C5309" t="s">
        <v>1768</v>
      </c>
      <c r="D5309" t="s">
        <v>1705</v>
      </c>
      <c r="H5309" t="str">
        <f>INDEX('Vensim Variables'!$B:$B,MATCH(EPS!$B5309,'Vensim Variables'!$A:$A,0))</f>
        <v>g pollutant</v>
      </c>
      <c r="I5309" t="str">
        <f t="shared" si="164"/>
        <v>VOC</v>
      </c>
      <c r="J5309">
        <f>INDEX(NoSettings!$C:$C,MATCH(EPS!$A5309,NoSettings!$A:$A,0))</f>
        <v>1449410000000</v>
      </c>
      <c r="K5309" s="109">
        <f>INDEX(GWP!$C$2:$C$13,MATCH(EPS!I5309,GWP!$B$2:$B$13,0))</f>
        <v>5</v>
      </c>
      <c r="L5309" s="5">
        <f t="shared" si="165"/>
        <v>7.2470499999999998</v>
      </c>
    </row>
    <row r="5310" spans="1:12">
      <c r="A5310" t="s">
        <v>2881</v>
      </c>
      <c r="B5310" t="s">
        <v>2878</v>
      </c>
      <c r="C5310" t="s">
        <v>1768</v>
      </c>
      <c r="D5310" t="s">
        <v>1706</v>
      </c>
      <c r="H5310" t="str">
        <f>INDEX('Vensim Variables'!$B:$B,MATCH(EPS!$B5310,'Vensim Variables'!$A:$A,0))</f>
        <v>g pollutant</v>
      </c>
      <c r="I5310" t="str">
        <f t="shared" si="164"/>
        <v>CO</v>
      </c>
      <c r="J5310">
        <f>INDEX(NoSettings!$C:$C,MATCH(EPS!$A5310,NoSettings!$A:$A,0))</f>
        <v>15973900000000</v>
      </c>
      <c r="K5310" s="109">
        <f>INDEX(GWP!$C$2:$C$13,MATCH(EPS!I5310,GWP!$B$2:$B$13,0))</f>
        <v>1.8</v>
      </c>
      <c r="L5310" s="5">
        <f t="shared" si="165"/>
        <v>28.753019999999999</v>
      </c>
    </row>
    <row r="5311" spans="1:12">
      <c r="A5311" t="s">
        <v>2882</v>
      </c>
      <c r="B5311" t="s">
        <v>2878</v>
      </c>
      <c r="C5311" t="s">
        <v>1768</v>
      </c>
      <c r="D5311" t="s">
        <v>1707</v>
      </c>
      <c r="H5311" t="str">
        <f>INDEX('Vensim Variables'!$B:$B,MATCH(EPS!$B5311,'Vensim Variables'!$A:$A,0))</f>
        <v>g pollutant</v>
      </c>
      <c r="I5311" t="str">
        <f t="shared" si="164"/>
        <v>NOx</v>
      </c>
      <c r="J5311">
        <f>INDEX(NoSettings!$C:$C,MATCH(EPS!$A5311,NoSettings!$A:$A,0))</f>
        <v>4164240000000</v>
      </c>
      <c r="K5311" s="109">
        <f>INDEX(GWP!$C$2:$C$13,MATCH(EPS!I5311,GWP!$B$2:$B$13,0))</f>
        <v>-8.1999999999999993</v>
      </c>
      <c r="L5311" s="5">
        <f t="shared" si="165"/>
        <v>-34.146767999999994</v>
      </c>
    </row>
    <row r="5312" spans="1:12">
      <c r="A5312" t="s">
        <v>2883</v>
      </c>
      <c r="B5312" t="s">
        <v>2878</v>
      </c>
      <c r="C5312" t="s">
        <v>1768</v>
      </c>
      <c r="D5312" t="s">
        <v>1708</v>
      </c>
      <c r="H5312" t="str">
        <f>INDEX('Vensim Variables'!$B:$B,MATCH(EPS!$B5312,'Vensim Variables'!$A:$A,0))</f>
        <v>g pollutant</v>
      </c>
      <c r="I5312" t="str">
        <f t="shared" si="164"/>
        <v>PM10</v>
      </c>
      <c r="J5312">
        <f>INDEX(NoSettings!$C:$C,MATCH(EPS!$A5312,NoSettings!$A:$A,0))</f>
        <v>248420000000</v>
      </c>
      <c r="K5312" s="109">
        <f>INDEX(GWP!$C$2:$C$13,MATCH(EPS!I5312,GWP!$B$2:$B$13,0))</f>
        <v>0</v>
      </c>
      <c r="L5312" s="5">
        <f t="shared" si="165"/>
        <v>0</v>
      </c>
    </row>
    <row r="5313" spans="1:12">
      <c r="A5313" t="s">
        <v>2884</v>
      </c>
      <c r="B5313" t="s">
        <v>2878</v>
      </c>
      <c r="C5313" t="s">
        <v>1768</v>
      </c>
      <c r="D5313" t="s">
        <v>1709</v>
      </c>
      <c r="H5313" t="str">
        <f>INDEX('Vensim Variables'!$B:$B,MATCH(EPS!$B5313,'Vensim Variables'!$A:$A,0))</f>
        <v>g pollutant</v>
      </c>
      <c r="I5313" t="str">
        <f t="shared" si="164"/>
        <v>PM25</v>
      </c>
      <c r="J5313">
        <f>INDEX(NoSettings!$C:$C,MATCH(EPS!$A5313,NoSettings!$A:$A,0))</f>
        <v>140845000000</v>
      </c>
      <c r="K5313" s="109">
        <f>INDEX(GWP!$C$2:$C$13,MATCH(EPS!I5313,GWP!$B$2:$B$13,0))</f>
        <v>0</v>
      </c>
      <c r="L5313" s="5">
        <f t="shared" si="165"/>
        <v>0</v>
      </c>
    </row>
    <row r="5314" spans="1:12">
      <c r="A5314" t="s">
        <v>2885</v>
      </c>
      <c r="B5314" t="s">
        <v>2878</v>
      </c>
      <c r="C5314" t="s">
        <v>1768</v>
      </c>
      <c r="D5314" t="s">
        <v>1710</v>
      </c>
      <c r="H5314" t="str">
        <f>INDEX('Vensim Variables'!$B:$B,MATCH(EPS!$B5314,'Vensim Variables'!$A:$A,0))</f>
        <v>g pollutant</v>
      </c>
      <c r="I5314" t="str">
        <f t="shared" si="164"/>
        <v>SOx</v>
      </c>
      <c r="J5314">
        <f>INDEX(NoSettings!$C:$C,MATCH(EPS!$A5314,NoSettings!$A:$A,0))</f>
        <v>188071000000</v>
      </c>
      <c r="K5314" s="109">
        <f>INDEX(GWP!$C$2:$C$13,MATCH(EPS!I5314,GWP!$B$2:$B$13,0))</f>
        <v>0</v>
      </c>
      <c r="L5314" s="5">
        <f t="shared" si="165"/>
        <v>0</v>
      </c>
    </row>
    <row r="5315" spans="1:12">
      <c r="A5315" t="s">
        <v>2886</v>
      </c>
      <c r="B5315" t="s">
        <v>2878</v>
      </c>
      <c r="C5315" t="s">
        <v>1768</v>
      </c>
      <c r="D5315" t="s">
        <v>1711</v>
      </c>
      <c r="H5315" t="str">
        <f>INDEX('Vensim Variables'!$B:$B,MATCH(EPS!$B5315,'Vensim Variables'!$A:$A,0))</f>
        <v>g pollutant</v>
      </c>
      <c r="I5315" t="str">
        <f t="shared" ref="I5315:I5378" si="166">IF(OR(C5315="CO2",C5315="CH4",C5315="N2O",C5315="F gases",C5315="VOC",C5315="CO",C5315="NOx",C5315="PM10",C5315="PM25",C5315="SOx",C5315="BC",C5315="OC"),C5315,IF(OR(D5315="CO2",D5315="CH4",D5315="N2O",D5315="F gases",D5315="VOC",D5315="CO",D5315="NOx",D5315="PM10",D5315="PM25",D5315="SOx",D5315="BC",D5315="OC"),D5315,IF(OR(E5315="CO2",E5315="CH4",E5315="N2O",E5315="F gases",E5315="VOC",E5315="CO",E5315="NOx",E5315="PM10",E5315="PM25",E5315="SOx",E5315="BC",E5315="OC"),E5315,"NA")))</f>
        <v>BC</v>
      </c>
      <c r="J5315">
        <f>INDEX(NoSettings!$C:$C,MATCH(EPS!$A5315,NoSettings!$A:$A,0))</f>
        <v>55427900000</v>
      </c>
      <c r="K5315" s="109">
        <f>INDEX(GWP!$C$2:$C$13,MATCH(EPS!I5315,GWP!$B$2:$B$13,0))</f>
        <v>345</v>
      </c>
      <c r="L5315" s="5">
        <f t="shared" ref="L5315:L5378" si="167">IF(H5315="g pollutant",K5315*J5315/10^12,IF(H5315="MMTCO2e",J5315,IF(H5315="MWh",J5315,0)))</f>
        <v>19.122625500000002</v>
      </c>
    </row>
    <row r="5316" spans="1:12">
      <c r="A5316" t="s">
        <v>2887</v>
      </c>
      <c r="B5316" t="s">
        <v>2878</v>
      </c>
      <c r="C5316" t="s">
        <v>1768</v>
      </c>
      <c r="D5316" t="s">
        <v>1712</v>
      </c>
      <c r="H5316" t="str">
        <f>INDEX('Vensim Variables'!$B:$B,MATCH(EPS!$B5316,'Vensim Variables'!$A:$A,0))</f>
        <v>g pollutant</v>
      </c>
      <c r="I5316" t="str">
        <f t="shared" si="166"/>
        <v>OC</v>
      </c>
      <c r="J5316">
        <f>INDEX(NoSettings!$C:$C,MATCH(EPS!$A5316,NoSettings!$A:$A,0))</f>
        <v>44700400000</v>
      </c>
      <c r="K5316" s="109">
        <f>INDEX(GWP!$C$2:$C$13,MATCH(EPS!I5316,GWP!$B$2:$B$13,0))</f>
        <v>-46</v>
      </c>
      <c r="L5316" s="5">
        <f t="shared" si="167"/>
        <v>-2.0562184000000001</v>
      </c>
    </row>
    <row r="5317" spans="1:12">
      <c r="A5317" t="s">
        <v>2888</v>
      </c>
      <c r="B5317" t="s">
        <v>2878</v>
      </c>
      <c r="C5317" t="s">
        <v>1768</v>
      </c>
      <c r="D5317" t="s">
        <v>1713</v>
      </c>
      <c r="H5317" t="str">
        <f>INDEX('Vensim Variables'!$B:$B,MATCH(EPS!$B5317,'Vensim Variables'!$A:$A,0))</f>
        <v>g pollutant</v>
      </c>
      <c r="I5317" t="str">
        <f t="shared" si="166"/>
        <v>CH4</v>
      </c>
      <c r="J5317">
        <f>INDEX(NoSettings!$C:$C,MATCH(EPS!$A5317,NoSettings!$A:$A,0))</f>
        <v>65561000000</v>
      </c>
      <c r="K5317" s="109">
        <f>INDEX(GWP!$C$2:$C$13,MATCH(EPS!I5317,GWP!$B$2:$B$13,0))</f>
        <v>28</v>
      </c>
      <c r="L5317" s="5">
        <f t="shared" si="167"/>
        <v>1.8357079999999999</v>
      </c>
    </row>
    <row r="5318" spans="1:12">
      <c r="A5318" t="s">
        <v>2889</v>
      </c>
      <c r="B5318" t="s">
        <v>2878</v>
      </c>
      <c r="C5318" t="s">
        <v>1768</v>
      </c>
      <c r="D5318" t="s">
        <v>1714</v>
      </c>
      <c r="H5318" t="str">
        <f>INDEX('Vensim Variables'!$B:$B,MATCH(EPS!$B5318,'Vensim Variables'!$A:$A,0))</f>
        <v>g pollutant</v>
      </c>
      <c r="I5318" t="str">
        <f t="shared" si="166"/>
        <v>N2O</v>
      </c>
      <c r="J5318">
        <f>INDEX(NoSettings!$C:$C,MATCH(EPS!$A5318,NoSettings!$A:$A,0))</f>
        <v>13108600000</v>
      </c>
      <c r="K5318" s="109">
        <f>INDEX(GWP!$C$2:$C$13,MATCH(EPS!I5318,GWP!$B$2:$B$13,0))</f>
        <v>265</v>
      </c>
      <c r="L5318" s="5">
        <f t="shared" si="167"/>
        <v>3.473779</v>
      </c>
    </row>
    <row r="5319" spans="1:12">
      <c r="A5319" t="s">
        <v>2890</v>
      </c>
      <c r="B5319" t="s">
        <v>2878</v>
      </c>
      <c r="C5319" t="s">
        <v>1768</v>
      </c>
      <c r="D5319" t="s">
        <v>1715</v>
      </c>
      <c r="H5319" t="str">
        <f>INDEX('Vensim Variables'!$B:$B,MATCH(EPS!$B5319,'Vensim Variables'!$A:$A,0))</f>
        <v>g pollutant</v>
      </c>
      <c r="I5319" t="str">
        <f t="shared" si="166"/>
        <v>F gases</v>
      </c>
      <c r="J5319">
        <f>INDEX(NoSettings!$C:$C,MATCH(EPS!$A5319,NoSettings!$A:$A,0))</f>
        <v>0</v>
      </c>
      <c r="K5319" s="109">
        <f>INDEX(GWP!$C$2:$C$13,MATCH(EPS!I5319,GWP!$B$2:$B$13,0))</f>
        <v>1</v>
      </c>
      <c r="L5319" s="5">
        <f t="shared" si="167"/>
        <v>0</v>
      </c>
    </row>
    <row r="5320" spans="1:12">
      <c r="A5320" t="s">
        <v>2891</v>
      </c>
      <c r="B5320" t="s">
        <v>2878</v>
      </c>
      <c r="C5320" t="s">
        <v>1769</v>
      </c>
      <c r="D5320" t="s">
        <v>1702</v>
      </c>
      <c r="H5320" t="str">
        <f>INDEX('Vensim Variables'!$B:$B,MATCH(EPS!$B5320,'Vensim Variables'!$A:$A,0))</f>
        <v>g pollutant</v>
      </c>
      <c r="I5320" t="str">
        <f t="shared" si="166"/>
        <v>CO2</v>
      </c>
      <c r="J5320">
        <f>INDEX(NoSettings!$C:$C,MATCH(EPS!$A5320,NoSettings!$A:$A,0))</f>
        <v>1367610000000000</v>
      </c>
      <c r="K5320" s="109">
        <f>INDEX(GWP!$C$2:$C$13,MATCH(EPS!I5320,GWP!$B$2:$B$13,0))</f>
        <v>1</v>
      </c>
      <c r="L5320" s="5">
        <f t="shared" si="167"/>
        <v>1367.61</v>
      </c>
    </row>
    <row r="5321" spans="1:12">
      <c r="A5321" t="s">
        <v>2892</v>
      </c>
      <c r="B5321" t="s">
        <v>2878</v>
      </c>
      <c r="C5321" t="s">
        <v>1769</v>
      </c>
      <c r="D5321" t="s">
        <v>1705</v>
      </c>
      <c r="H5321" t="str">
        <f>INDEX('Vensim Variables'!$B:$B,MATCH(EPS!$B5321,'Vensim Variables'!$A:$A,0))</f>
        <v>g pollutant</v>
      </c>
      <c r="I5321" t="str">
        <f t="shared" si="166"/>
        <v>VOC</v>
      </c>
      <c r="J5321">
        <f>INDEX(NoSettings!$C:$C,MATCH(EPS!$A5321,NoSettings!$A:$A,0))</f>
        <v>26891900000</v>
      </c>
      <c r="K5321" s="109">
        <f>INDEX(GWP!$C$2:$C$13,MATCH(EPS!I5321,GWP!$B$2:$B$13,0))</f>
        <v>5</v>
      </c>
      <c r="L5321" s="5">
        <f t="shared" si="167"/>
        <v>0.13445950000000001</v>
      </c>
    </row>
    <row r="5322" spans="1:12">
      <c r="A5322" t="s">
        <v>2893</v>
      </c>
      <c r="B5322" t="s">
        <v>2878</v>
      </c>
      <c r="C5322" t="s">
        <v>1769</v>
      </c>
      <c r="D5322" t="s">
        <v>1706</v>
      </c>
      <c r="H5322" t="str">
        <f>INDEX('Vensim Variables'!$B:$B,MATCH(EPS!$B5322,'Vensim Variables'!$A:$A,0))</f>
        <v>g pollutant</v>
      </c>
      <c r="I5322" t="str">
        <f t="shared" si="166"/>
        <v>CO</v>
      </c>
      <c r="J5322">
        <f>INDEX(NoSettings!$C:$C,MATCH(EPS!$A5322,NoSettings!$A:$A,0))</f>
        <v>391278000000</v>
      </c>
      <c r="K5322" s="109">
        <f>INDEX(GWP!$C$2:$C$13,MATCH(EPS!I5322,GWP!$B$2:$B$13,0))</f>
        <v>1.8</v>
      </c>
      <c r="L5322" s="5">
        <f t="shared" si="167"/>
        <v>0.70430040000000005</v>
      </c>
    </row>
    <row r="5323" spans="1:12">
      <c r="A5323" t="s">
        <v>2894</v>
      </c>
      <c r="B5323" t="s">
        <v>2878</v>
      </c>
      <c r="C5323" t="s">
        <v>1769</v>
      </c>
      <c r="D5323" t="s">
        <v>1707</v>
      </c>
      <c r="H5323" t="str">
        <f>INDEX('Vensim Variables'!$B:$B,MATCH(EPS!$B5323,'Vensim Variables'!$A:$A,0))</f>
        <v>g pollutant</v>
      </c>
      <c r="I5323" t="str">
        <f t="shared" si="166"/>
        <v>NOx</v>
      </c>
      <c r="J5323">
        <f>INDEX(NoSettings!$C:$C,MATCH(EPS!$A5323,NoSettings!$A:$A,0))</f>
        <v>730982000000</v>
      </c>
      <c r="K5323" s="109">
        <f>INDEX(GWP!$C$2:$C$13,MATCH(EPS!I5323,GWP!$B$2:$B$13,0))</f>
        <v>-8.1999999999999993</v>
      </c>
      <c r="L5323" s="5">
        <f t="shared" si="167"/>
        <v>-5.9940523999999993</v>
      </c>
    </row>
    <row r="5324" spans="1:12">
      <c r="A5324" t="s">
        <v>2895</v>
      </c>
      <c r="B5324" t="s">
        <v>2878</v>
      </c>
      <c r="C5324" t="s">
        <v>1769</v>
      </c>
      <c r="D5324" t="s">
        <v>1708</v>
      </c>
      <c r="H5324" t="str">
        <f>INDEX('Vensim Variables'!$B:$B,MATCH(EPS!$B5324,'Vensim Variables'!$A:$A,0))</f>
        <v>g pollutant</v>
      </c>
      <c r="I5324" t="str">
        <f t="shared" si="166"/>
        <v>PM10</v>
      </c>
      <c r="J5324">
        <f>INDEX(NoSettings!$C:$C,MATCH(EPS!$A5324,NoSettings!$A:$A,0))</f>
        <v>88609800000</v>
      </c>
      <c r="K5324" s="109">
        <f>INDEX(GWP!$C$2:$C$13,MATCH(EPS!I5324,GWP!$B$2:$B$13,0))</f>
        <v>0</v>
      </c>
      <c r="L5324" s="5">
        <f t="shared" si="167"/>
        <v>0</v>
      </c>
    </row>
    <row r="5325" spans="1:12">
      <c r="A5325" t="s">
        <v>2896</v>
      </c>
      <c r="B5325" t="s">
        <v>2878</v>
      </c>
      <c r="C5325" t="s">
        <v>1769</v>
      </c>
      <c r="D5325" t="s">
        <v>1709</v>
      </c>
      <c r="H5325" t="str">
        <f>INDEX('Vensim Variables'!$B:$B,MATCH(EPS!$B5325,'Vensim Variables'!$A:$A,0))</f>
        <v>g pollutant</v>
      </c>
      <c r="I5325" t="str">
        <f t="shared" si="166"/>
        <v>PM25</v>
      </c>
      <c r="J5325">
        <f>INDEX(NoSettings!$C:$C,MATCH(EPS!$A5325,NoSettings!$A:$A,0))</f>
        <v>75162400000</v>
      </c>
      <c r="K5325" s="109">
        <f>INDEX(GWP!$C$2:$C$13,MATCH(EPS!I5325,GWP!$B$2:$B$13,0))</f>
        <v>0</v>
      </c>
      <c r="L5325" s="5">
        <f t="shared" si="167"/>
        <v>0</v>
      </c>
    </row>
    <row r="5326" spans="1:12">
      <c r="A5326" t="s">
        <v>2897</v>
      </c>
      <c r="B5326" t="s">
        <v>2878</v>
      </c>
      <c r="C5326" t="s">
        <v>1769</v>
      </c>
      <c r="D5326" t="s">
        <v>1710</v>
      </c>
      <c r="H5326" t="str">
        <f>INDEX('Vensim Variables'!$B:$B,MATCH(EPS!$B5326,'Vensim Variables'!$A:$A,0))</f>
        <v>g pollutant</v>
      </c>
      <c r="I5326" t="str">
        <f t="shared" si="166"/>
        <v>SOx</v>
      </c>
      <c r="J5326">
        <f>INDEX(NoSettings!$C:$C,MATCH(EPS!$A5326,NoSettings!$A:$A,0))</f>
        <v>757788000000</v>
      </c>
      <c r="K5326" s="109">
        <f>INDEX(GWP!$C$2:$C$13,MATCH(EPS!I5326,GWP!$B$2:$B$13,0))</f>
        <v>0</v>
      </c>
      <c r="L5326" s="5">
        <f t="shared" si="167"/>
        <v>0</v>
      </c>
    </row>
    <row r="5327" spans="1:12">
      <c r="A5327" t="s">
        <v>2898</v>
      </c>
      <c r="B5327" t="s">
        <v>2878</v>
      </c>
      <c r="C5327" t="s">
        <v>1769</v>
      </c>
      <c r="D5327" t="s">
        <v>1711</v>
      </c>
      <c r="H5327" t="str">
        <f>INDEX('Vensim Variables'!$B:$B,MATCH(EPS!$B5327,'Vensim Variables'!$A:$A,0))</f>
        <v>g pollutant</v>
      </c>
      <c r="I5327" t="str">
        <f t="shared" si="166"/>
        <v>BC</v>
      </c>
      <c r="J5327">
        <f>INDEX(NoSettings!$C:$C,MATCH(EPS!$A5327,NoSettings!$A:$A,0))</f>
        <v>4523560000</v>
      </c>
      <c r="K5327" s="109">
        <f>INDEX(GWP!$C$2:$C$13,MATCH(EPS!I5327,GWP!$B$2:$B$13,0))</f>
        <v>345</v>
      </c>
      <c r="L5327" s="5">
        <f t="shared" si="167"/>
        <v>1.5606282</v>
      </c>
    </row>
    <row r="5328" spans="1:12">
      <c r="A5328" t="s">
        <v>2899</v>
      </c>
      <c r="B5328" t="s">
        <v>2878</v>
      </c>
      <c r="C5328" t="s">
        <v>1769</v>
      </c>
      <c r="D5328" t="s">
        <v>1712</v>
      </c>
      <c r="H5328" t="str">
        <f>INDEX('Vensim Variables'!$B:$B,MATCH(EPS!$B5328,'Vensim Variables'!$A:$A,0))</f>
        <v>g pollutant</v>
      </c>
      <c r="I5328" t="str">
        <f t="shared" si="166"/>
        <v>OC</v>
      </c>
      <c r="J5328">
        <f>INDEX(NoSettings!$C:$C,MATCH(EPS!$A5328,NoSettings!$A:$A,0))</f>
        <v>16946400000</v>
      </c>
      <c r="K5328" s="109">
        <f>INDEX(GWP!$C$2:$C$13,MATCH(EPS!I5328,GWP!$B$2:$B$13,0))</f>
        <v>-46</v>
      </c>
      <c r="L5328" s="5">
        <f t="shared" si="167"/>
        <v>-0.77953439999999996</v>
      </c>
    </row>
    <row r="5329" spans="1:12">
      <c r="A5329" t="s">
        <v>2900</v>
      </c>
      <c r="B5329" t="s">
        <v>2878</v>
      </c>
      <c r="C5329" t="s">
        <v>1769</v>
      </c>
      <c r="D5329" t="s">
        <v>1713</v>
      </c>
      <c r="H5329" t="str">
        <f>INDEX('Vensim Variables'!$B:$B,MATCH(EPS!$B5329,'Vensim Variables'!$A:$A,0))</f>
        <v>g pollutant</v>
      </c>
      <c r="I5329" t="str">
        <f t="shared" si="166"/>
        <v>CH4</v>
      </c>
      <c r="J5329">
        <f>INDEX(NoSettings!$C:$C,MATCH(EPS!$A5329,NoSettings!$A:$A,0))</f>
        <v>100972000000</v>
      </c>
      <c r="K5329" s="109">
        <f>INDEX(GWP!$C$2:$C$13,MATCH(EPS!I5329,GWP!$B$2:$B$13,0))</f>
        <v>28</v>
      </c>
      <c r="L5329" s="5">
        <f t="shared" si="167"/>
        <v>2.827216</v>
      </c>
    </row>
    <row r="5330" spans="1:12">
      <c r="A5330" t="s">
        <v>2901</v>
      </c>
      <c r="B5330" t="s">
        <v>2878</v>
      </c>
      <c r="C5330" t="s">
        <v>1769</v>
      </c>
      <c r="D5330" t="s">
        <v>1714</v>
      </c>
      <c r="H5330" t="str">
        <f>INDEX('Vensim Variables'!$B:$B,MATCH(EPS!$B5330,'Vensim Variables'!$A:$A,0))</f>
        <v>g pollutant</v>
      </c>
      <c r="I5330" t="str">
        <f t="shared" si="166"/>
        <v>N2O</v>
      </c>
      <c r="J5330">
        <f>INDEX(NoSettings!$C:$C,MATCH(EPS!$A5330,NoSettings!$A:$A,0))</f>
        <v>14045300000</v>
      </c>
      <c r="K5330" s="109">
        <f>INDEX(GWP!$C$2:$C$13,MATCH(EPS!I5330,GWP!$B$2:$B$13,0))</f>
        <v>265</v>
      </c>
      <c r="L5330" s="5">
        <f t="shared" si="167"/>
        <v>3.7220045000000002</v>
      </c>
    </row>
    <row r="5331" spans="1:12">
      <c r="A5331" t="s">
        <v>2902</v>
      </c>
      <c r="B5331" t="s">
        <v>2878</v>
      </c>
      <c r="C5331" t="s">
        <v>1769</v>
      </c>
      <c r="D5331" t="s">
        <v>1715</v>
      </c>
      <c r="H5331" t="str">
        <f>INDEX('Vensim Variables'!$B:$B,MATCH(EPS!$B5331,'Vensim Variables'!$A:$A,0))</f>
        <v>g pollutant</v>
      </c>
      <c r="I5331" t="str">
        <f t="shared" si="166"/>
        <v>F gases</v>
      </c>
      <c r="J5331">
        <f>INDEX(NoSettings!$C:$C,MATCH(EPS!$A5331,NoSettings!$A:$A,0))</f>
        <v>0</v>
      </c>
      <c r="K5331" s="109">
        <f>INDEX(GWP!$C$2:$C$13,MATCH(EPS!I5331,GWP!$B$2:$B$13,0))</f>
        <v>1</v>
      </c>
      <c r="L5331" s="5">
        <f t="shared" si="167"/>
        <v>0</v>
      </c>
    </row>
    <row r="5332" spans="1:12">
      <c r="A5332" t="s">
        <v>2903</v>
      </c>
      <c r="B5332" t="s">
        <v>2878</v>
      </c>
      <c r="C5332" t="s">
        <v>2975</v>
      </c>
      <c r="D5332" t="s">
        <v>1702</v>
      </c>
      <c r="H5332" t="str">
        <f>INDEX('Vensim Variables'!$B:$B,MATCH(EPS!$B5332,'Vensim Variables'!$A:$A,0))</f>
        <v>g pollutant</v>
      </c>
      <c r="I5332" t="str">
        <f t="shared" si="166"/>
        <v>CO2</v>
      </c>
      <c r="J5332">
        <f>INDEX(NoSettings!$C:$C,MATCH(EPS!$A5332,NoSettings!$A:$A,0))</f>
        <v>323407000000000</v>
      </c>
      <c r="K5332" s="109">
        <f>INDEX(GWP!$C$2:$C$13,MATCH(EPS!I5332,GWP!$B$2:$B$13,0))</f>
        <v>1</v>
      </c>
      <c r="L5332" s="5">
        <f t="shared" si="167"/>
        <v>323.40699999999998</v>
      </c>
    </row>
    <row r="5333" spans="1:12">
      <c r="A5333" t="s">
        <v>2904</v>
      </c>
      <c r="B5333" t="s">
        <v>2878</v>
      </c>
      <c r="C5333" t="s">
        <v>2975</v>
      </c>
      <c r="D5333" t="s">
        <v>1705</v>
      </c>
      <c r="H5333" t="str">
        <f>INDEX('Vensim Variables'!$B:$B,MATCH(EPS!$B5333,'Vensim Variables'!$A:$A,0))</f>
        <v>g pollutant</v>
      </c>
      <c r="I5333" t="str">
        <f t="shared" si="166"/>
        <v>VOC</v>
      </c>
      <c r="J5333">
        <f>INDEX(NoSettings!$C:$C,MATCH(EPS!$A5333,NoSettings!$A:$A,0))</f>
        <v>298830000000</v>
      </c>
      <c r="K5333" s="109">
        <f>INDEX(GWP!$C$2:$C$13,MATCH(EPS!I5333,GWP!$B$2:$B$13,0))</f>
        <v>5</v>
      </c>
      <c r="L5333" s="5">
        <f t="shared" si="167"/>
        <v>1.4941500000000001</v>
      </c>
    </row>
    <row r="5334" spans="1:12">
      <c r="A5334" t="s">
        <v>2905</v>
      </c>
      <c r="B5334" t="s">
        <v>2878</v>
      </c>
      <c r="C5334" t="s">
        <v>2975</v>
      </c>
      <c r="D5334" t="s">
        <v>1706</v>
      </c>
      <c r="H5334" t="str">
        <f>INDEX('Vensim Variables'!$B:$B,MATCH(EPS!$B5334,'Vensim Variables'!$A:$A,0))</f>
        <v>g pollutant</v>
      </c>
      <c r="I5334" t="str">
        <f t="shared" si="166"/>
        <v>CO</v>
      </c>
      <c r="J5334">
        <f>INDEX(NoSettings!$C:$C,MATCH(EPS!$A5334,NoSettings!$A:$A,0))</f>
        <v>2137370000000</v>
      </c>
      <c r="K5334" s="109">
        <f>INDEX(GWP!$C$2:$C$13,MATCH(EPS!I5334,GWP!$B$2:$B$13,0))</f>
        <v>1.8</v>
      </c>
      <c r="L5334" s="5">
        <f t="shared" si="167"/>
        <v>3.8472659999999999</v>
      </c>
    </row>
    <row r="5335" spans="1:12">
      <c r="A5335" t="s">
        <v>2906</v>
      </c>
      <c r="B5335" t="s">
        <v>2878</v>
      </c>
      <c r="C5335" t="s">
        <v>2975</v>
      </c>
      <c r="D5335" t="s">
        <v>1707</v>
      </c>
      <c r="H5335" t="str">
        <f>INDEX('Vensim Variables'!$B:$B,MATCH(EPS!$B5335,'Vensim Variables'!$A:$A,0))</f>
        <v>g pollutant</v>
      </c>
      <c r="I5335" t="str">
        <f t="shared" si="166"/>
        <v>NOx</v>
      </c>
      <c r="J5335">
        <f>INDEX(NoSettings!$C:$C,MATCH(EPS!$A5335,NoSettings!$A:$A,0))</f>
        <v>291989000000</v>
      </c>
      <c r="K5335" s="109">
        <f>INDEX(GWP!$C$2:$C$13,MATCH(EPS!I5335,GWP!$B$2:$B$13,0))</f>
        <v>-8.1999999999999993</v>
      </c>
      <c r="L5335" s="5">
        <f t="shared" si="167"/>
        <v>-2.3943097999999998</v>
      </c>
    </row>
    <row r="5336" spans="1:12">
      <c r="A5336" t="s">
        <v>2907</v>
      </c>
      <c r="B5336" t="s">
        <v>2878</v>
      </c>
      <c r="C5336" t="s">
        <v>2975</v>
      </c>
      <c r="D5336" t="s">
        <v>1708</v>
      </c>
      <c r="H5336" t="str">
        <f>INDEX('Vensim Variables'!$B:$B,MATCH(EPS!$B5336,'Vensim Variables'!$A:$A,0))</f>
        <v>g pollutant</v>
      </c>
      <c r="I5336" t="str">
        <f t="shared" si="166"/>
        <v>PM10</v>
      </c>
      <c r="J5336">
        <f>INDEX(NoSettings!$C:$C,MATCH(EPS!$A5336,NoSettings!$A:$A,0))</f>
        <v>370127000000</v>
      </c>
      <c r="K5336" s="109">
        <f>INDEX(GWP!$C$2:$C$13,MATCH(EPS!I5336,GWP!$B$2:$B$13,0))</f>
        <v>0</v>
      </c>
      <c r="L5336" s="5">
        <f t="shared" si="167"/>
        <v>0</v>
      </c>
    </row>
    <row r="5337" spans="1:12">
      <c r="A5337" t="s">
        <v>2908</v>
      </c>
      <c r="B5337" t="s">
        <v>2878</v>
      </c>
      <c r="C5337" t="s">
        <v>2975</v>
      </c>
      <c r="D5337" t="s">
        <v>1709</v>
      </c>
      <c r="H5337" t="str">
        <f>INDEX('Vensim Variables'!$B:$B,MATCH(EPS!$B5337,'Vensim Variables'!$A:$A,0))</f>
        <v>g pollutant</v>
      </c>
      <c r="I5337" t="str">
        <f t="shared" si="166"/>
        <v>PM25</v>
      </c>
      <c r="J5337">
        <f>INDEX(NoSettings!$C:$C,MATCH(EPS!$A5337,NoSettings!$A:$A,0))</f>
        <v>361619000000</v>
      </c>
      <c r="K5337" s="109">
        <f>INDEX(GWP!$C$2:$C$13,MATCH(EPS!I5337,GWP!$B$2:$B$13,0))</f>
        <v>0</v>
      </c>
      <c r="L5337" s="5">
        <f t="shared" si="167"/>
        <v>0</v>
      </c>
    </row>
    <row r="5338" spans="1:12">
      <c r="A5338" t="s">
        <v>2909</v>
      </c>
      <c r="B5338" t="s">
        <v>2878</v>
      </c>
      <c r="C5338" t="s">
        <v>2975</v>
      </c>
      <c r="D5338" t="s">
        <v>1710</v>
      </c>
      <c r="H5338" t="str">
        <f>INDEX('Vensim Variables'!$B:$B,MATCH(EPS!$B5338,'Vensim Variables'!$A:$A,0))</f>
        <v>g pollutant</v>
      </c>
      <c r="I5338" t="str">
        <f t="shared" si="166"/>
        <v>SOx</v>
      </c>
      <c r="J5338">
        <f>INDEX(NoSettings!$C:$C,MATCH(EPS!$A5338,NoSettings!$A:$A,0))</f>
        <v>24002700000</v>
      </c>
      <c r="K5338" s="109">
        <f>INDEX(GWP!$C$2:$C$13,MATCH(EPS!I5338,GWP!$B$2:$B$13,0))</f>
        <v>0</v>
      </c>
      <c r="L5338" s="5">
        <f t="shared" si="167"/>
        <v>0</v>
      </c>
    </row>
    <row r="5339" spans="1:12">
      <c r="A5339" t="s">
        <v>2910</v>
      </c>
      <c r="B5339" t="s">
        <v>2878</v>
      </c>
      <c r="C5339" t="s">
        <v>2975</v>
      </c>
      <c r="D5339" t="s">
        <v>1711</v>
      </c>
      <c r="H5339" t="str">
        <f>INDEX('Vensim Variables'!$B:$B,MATCH(EPS!$B5339,'Vensim Variables'!$A:$A,0))</f>
        <v>g pollutant</v>
      </c>
      <c r="I5339" t="str">
        <f t="shared" si="166"/>
        <v>BC</v>
      </c>
      <c r="J5339">
        <f>INDEX(NoSettings!$C:$C,MATCH(EPS!$A5339,NoSettings!$A:$A,0))</f>
        <v>18805100000</v>
      </c>
      <c r="K5339" s="109">
        <f>INDEX(GWP!$C$2:$C$13,MATCH(EPS!I5339,GWP!$B$2:$B$13,0))</f>
        <v>345</v>
      </c>
      <c r="L5339" s="5">
        <f t="shared" si="167"/>
        <v>6.4877595000000001</v>
      </c>
    </row>
    <row r="5340" spans="1:12">
      <c r="A5340" t="s">
        <v>2911</v>
      </c>
      <c r="B5340" t="s">
        <v>2878</v>
      </c>
      <c r="C5340" t="s">
        <v>2975</v>
      </c>
      <c r="D5340" t="s">
        <v>1712</v>
      </c>
      <c r="H5340" t="str">
        <f>INDEX('Vensim Variables'!$B:$B,MATCH(EPS!$B5340,'Vensim Variables'!$A:$A,0))</f>
        <v>g pollutant</v>
      </c>
      <c r="I5340" t="str">
        <f t="shared" si="166"/>
        <v>OC</v>
      </c>
      <c r="J5340">
        <f>INDEX(NoSettings!$C:$C,MATCH(EPS!$A5340,NoSettings!$A:$A,0))</f>
        <v>196515000000</v>
      </c>
      <c r="K5340" s="109">
        <f>INDEX(GWP!$C$2:$C$13,MATCH(EPS!I5340,GWP!$B$2:$B$13,0))</f>
        <v>-46</v>
      </c>
      <c r="L5340" s="5">
        <f t="shared" si="167"/>
        <v>-9.0396900000000002</v>
      </c>
    </row>
    <row r="5341" spans="1:12">
      <c r="A5341" t="s">
        <v>2912</v>
      </c>
      <c r="B5341" t="s">
        <v>2878</v>
      </c>
      <c r="C5341" t="s">
        <v>2975</v>
      </c>
      <c r="D5341" t="s">
        <v>1713</v>
      </c>
      <c r="H5341" t="str">
        <f>INDEX('Vensim Variables'!$B:$B,MATCH(EPS!$B5341,'Vensim Variables'!$A:$A,0))</f>
        <v>g pollutant</v>
      </c>
      <c r="I5341" t="str">
        <f t="shared" si="166"/>
        <v>CH4</v>
      </c>
      <c r="J5341">
        <f>INDEX(NoSettings!$C:$C,MATCH(EPS!$A5341,NoSettings!$A:$A,0))</f>
        <v>7622870000</v>
      </c>
      <c r="K5341" s="109">
        <f>INDEX(GWP!$C$2:$C$13,MATCH(EPS!I5341,GWP!$B$2:$B$13,0))</f>
        <v>28</v>
      </c>
      <c r="L5341" s="5">
        <f t="shared" si="167"/>
        <v>0.21344036</v>
      </c>
    </row>
    <row r="5342" spans="1:12">
      <c r="A5342" t="s">
        <v>2913</v>
      </c>
      <c r="B5342" t="s">
        <v>2878</v>
      </c>
      <c r="C5342" t="s">
        <v>2975</v>
      </c>
      <c r="D5342" t="s">
        <v>1714</v>
      </c>
      <c r="H5342" t="str">
        <f>INDEX('Vensim Variables'!$B:$B,MATCH(EPS!$B5342,'Vensim Variables'!$A:$A,0))</f>
        <v>g pollutant</v>
      </c>
      <c r="I5342" t="str">
        <f t="shared" si="166"/>
        <v>N2O</v>
      </c>
      <c r="J5342">
        <f>INDEX(NoSettings!$C:$C,MATCH(EPS!$A5342,NoSettings!$A:$A,0))</f>
        <v>1027620000</v>
      </c>
      <c r="K5342" s="109">
        <f>INDEX(GWP!$C$2:$C$13,MATCH(EPS!I5342,GWP!$B$2:$B$13,0))</f>
        <v>265</v>
      </c>
      <c r="L5342" s="5">
        <f t="shared" si="167"/>
        <v>0.27231929999999999</v>
      </c>
    </row>
    <row r="5343" spans="1:12">
      <c r="A5343" t="s">
        <v>2914</v>
      </c>
      <c r="B5343" t="s">
        <v>2878</v>
      </c>
      <c r="C5343" t="s">
        <v>2975</v>
      </c>
      <c r="D5343" t="s">
        <v>1715</v>
      </c>
      <c r="H5343" t="str">
        <f>INDEX('Vensim Variables'!$B:$B,MATCH(EPS!$B5343,'Vensim Variables'!$A:$A,0))</f>
        <v>g pollutant</v>
      </c>
      <c r="I5343" t="str">
        <f t="shared" si="166"/>
        <v>F gases</v>
      </c>
      <c r="J5343">
        <f>INDEX(NoSettings!$C:$C,MATCH(EPS!$A5343,NoSettings!$A:$A,0))</f>
        <v>0</v>
      </c>
      <c r="K5343" s="109">
        <f>INDEX(GWP!$C$2:$C$13,MATCH(EPS!I5343,GWP!$B$2:$B$13,0))</f>
        <v>1</v>
      </c>
      <c r="L5343" s="5">
        <f t="shared" si="167"/>
        <v>0</v>
      </c>
    </row>
    <row r="5344" spans="1:12">
      <c r="A5344" t="s">
        <v>2915</v>
      </c>
      <c r="B5344" t="s">
        <v>2878</v>
      </c>
      <c r="C5344" t="s">
        <v>2976</v>
      </c>
      <c r="D5344" t="s">
        <v>1702</v>
      </c>
      <c r="H5344" t="str">
        <f>INDEX('Vensim Variables'!$B:$B,MATCH(EPS!$B5344,'Vensim Variables'!$A:$A,0))</f>
        <v>g pollutant</v>
      </c>
      <c r="I5344" t="str">
        <f t="shared" si="166"/>
        <v>CO2</v>
      </c>
      <c r="J5344">
        <f>INDEX(NoSettings!$C:$C,MATCH(EPS!$A5344,NoSettings!$A:$A,0))</f>
        <v>230919000000000</v>
      </c>
      <c r="K5344" s="109">
        <f>INDEX(GWP!$C$2:$C$13,MATCH(EPS!I5344,GWP!$B$2:$B$13,0))</f>
        <v>1</v>
      </c>
      <c r="L5344" s="5">
        <f t="shared" si="167"/>
        <v>230.91900000000001</v>
      </c>
    </row>
    <row r="5345" spans="1:12">
      <c r="A5345" t="s">
        <v>2916</v>
      </c>
      <c r="B5345" t="s">
        <v>2878</v>
      </c>
      <c r="C5345" t="s">
        <v>2976</v>
      </c>
      <c r="D5345" t="s">
        <v>1705</v>
      </c>
      <c r="H5345" t="str">
        <f>INDEX('Vensim Variables'!$B:$B,MATCH(EPS!$B5345,'Vensim Variables'!$A:$A,0))</f>
        <v>g pollutant</v>
      </c>
      <c r="I5345" t="str">
        <f t="shared" si="166"/>
        <v>VOC</v>
      </c>
      <c r="J5345">
        <f>INDEX(NoSettings!$C:$C,MATCH(EPS!$A5345,NoSettings!$A:$A,0))</f>
        <v>18211500000</v>
      </c>
      <c r="K5345" s="109">
        <f>INDEX(GWP!$C$2:$C$13,MATCH(EPS!I5345,GWP!$B$2:$B$13,0))</f>
        <v>5</v>
      </c>
      <c r="L5345" s="5">
        <f t="shared" si="167"/>
        <v>9.10575E-2</v>
      </c>
    </row>
    <row r="5346" spans="1:12">
      <c r="A5346" t="s">
        <v>2917</v>
      </c>
      <c r="B5346" t="s">
        <v>2878</v>
      </c>
      <c r="C5346" t="s">
        <v>2976</v>
      </c>
      <c r="D5346" t="s">
        <v>1706</v>
      </c>
      <c r="H5346" t="str">
        <f>INDEX('Vensim Variables'!$B:$B,MATCH(EPS!$B5346,'Vensim Variables'!$A:$A,0))</f>
        <v>g pollutant</v>
      </c>
      <c r="I5346" t="str">
        <f t="shared" si="166"/>
        <v>CO</v>
      </c>
      <c r="J5346">
        <f>INDEX(NoSettings!$C:$C,MATCH(EPS!$A5346,NoSettings!$A:$A,0))</f>
        <v>114465000000</v>
      </c>
      <c r="K5346" s="109">
        <f>INDEX(GWP!$C$2:$C$13,MATCH(EPS!I5346,GWP!$B$2:$B$13,0))</f>
        <v>1.8</v>
      </c>
      <c r="L5346" s="5">
        <f t="shared" si="167"/>
        <v>0.206037</v>
      </c>
    </row>
    <row r="5347" spans="1:12">
      <c r="A5347" t="s">
        <v>2918</v>
      </c>
      <c r="B5347" t="s">
        <v>2878</v>
      </c>
      <c r="C5347" t="s">
        <v>2976</v>
      </c>
      <c r="D5347" t="s">
        <v>1707</v>
      </c>
      <c r="H5347" t="str">
        <f>INDEX('Vensim Variables'!$B:$B,MATCH(EPS!$B5347,'Vensim Variables'!$A:$A,0))</f>
        <v>g pollutant</v>
      </c>
      <c r="I5347" t="str">
        <f t="shared" si="166"/>
        <v>NOx</v>
      </c>
      <c r="J5347">
        <f>INDEX(NoSettings!$C:$C,MATCH(EPS!$A5347,NoSettings!$A:$A,0))</f>
        <v>178998000000</v>
      </c>
      <c r="K5347" s="109">
        <f>INDEX(GWP!$C$2:$C$13,MATCH(EPS!I5347,GWP!$B$2:$B$13,0))</f>
        <v>-8.1999999999999993</v>
      </c>
      <c r="L5347" s="5">
        <f t="shared" si="167"/>
        <v>-1.4677835999999997</v>
      </c>
    </row>
    <row r="5348" spans="1:12">
      <c r="A5348" t="s">
        <v>2919</v>
      </c>
      <c r="B5348" t="s">
        <v>2878</v>
      </c>
      <c r="C5348" t="s">
        <v>2976</v>
      </c>
      <c r="D5348" t="s">
        <v>1708</v>
      </c>
      <c r="H5348" t="str">
        <f>INDEX('Vensim Variables'!$B:$B,MATCH(EPS!$B5348,'Vensim Variables'!$A:$A,0))</f>
        <v>g pollutant</v>
      </c>
      <c r="I5348" t="str">
        <f t="shared" si="166"/>
        <v>PM10</v>
      </c>
      <c r="J5348">
        <f>INDEX(NoSettings!$C:$C,MATCH(EPS!$A5348,NoSettings!$A:$A,0))</f>
        <v>54920400000</v>
      </c>
      <c r="K5348" s="109">
        <f>INDEX(GWP!$C$2:$C$13,MATCH(EPS!I5348,GWP!$B$2:$B$13,0))</f>
        <v>0</v>
      </c>
      <c r="L5348" s="5">
        <f t="shared" si="167"/>
        <v>0</v>
      </c>
    </row>
    <row r="5349" spans="1:12">
      <c r="A5349" t="s">
        <v>2920</v>
      </c>
      <c r="B5349" t="s">
        <v>2878</v>
      </c>
      <c r="C5349" t="s">
        <v>2976</v>
      </c>
      <c r="D5349" t="s">
        <v>1709</v>
      </c>
      <c r="H5349" t="str">
        <f>INDEX('Vensim Variables'!$B:$B,MATCH(EPS!$B5349,'Vensim Variables'!$A:$A,0))</f>
        <v>g pollutant</v>
      </c>
      <c r="I5349" t="str">
        <f t="shared" si="166"/>
        <v>PM25</v>
      </c>
      <c r="J5349">
        <f>INDEX(NoSettings!$C:$C,MATCH(EPS!$A5349,NoSettings!$A:$A,0))</f>
        <v>51088900000</v>
      </c>
      <c r="K5349" s="109">
        <f>INDEX(GWP!$C$2:$C$13,MATCH(EPS!I5349,GWP!$B$2:$B$13,0))</f>
        <v>0</v>
      </c>
      <c r="L5349" s="5">
        <f t="shared" si="167"/>
        <v>0</v>
      </c>
    </row>
    <row r="5350" spans="1:12">
      <c r="A5350" t="s">
        <v>2921</v>
      </c>
      <c r="B5350" t="s">
        <v>2878</v>
      </c>
      <c r="C5350" t="s">
        <v>2976</v>
      </c>
      <c r="D5350" t="s">
        <v>1710</v>
      </c>
      <c r="H5350" t="str">
        <f>INDEX('Vensim Variables'!$B:$B,MATCH(EPS!$B5350,'Vensim Variables'!$A:$A,0))</f>
        <v>g pollutant</v>
      </c>
      <c r="I5350" t="str">
        <f t="shared" si="166"/>
        <v>SOx</v>
      </c>
      <c r="J5350">
        <f>INDEX(NoSettings!$C:$C,MATCH(EPS!$A5350,NoSettings!$A:$A,0))</f>
        <v>13998700000</v>
      </c>
      <c r="K5350" s="109">
        <f>INDEX(GWP!$C$2:$C$13,MATCH(EPS!I5350,GWP!$B$2:$B$13,0))</f>
        <v>0</v>
      </c>
      <c r="L5350" s="5">
        <f t="shared" si="167"/>
        <v>0</v>
      </c>
    </row>
    <row r="5351" spans="1:12">
      <c r="A5351" t="s">
        <v>2922</v>
      </c>
      <c r="B5351" t="s">
        <v>2878</v>
      </c>
      <c r="C5351" t="s">
        <v>2976</v>
      </c>
      <c r="D5351" t="s">
        <v>1711</v>
      </c>
      <c r="H5351" t="str">
        <f>INDEX('Vensim Variables'!$B:$B,MATCH(EPS!$B5351,'Vensim Variables'!$A:$A,0))</f>
        <v>g pollutant</v>
      </c>
      <c r="I5351" t="str">
        <f t="shared" si="166"/>
        <v>BC</v>
      </c>
      <c r="J5351">
        <f>INDEX(NoSettings!$C:$C,MATCH(EPS!$A5351,NoSettings!$A:$A,0))</f>
        <v>2077420000</v>
      </c>
      <c r="K5351" s="109">
        <f>INDEX(GWP!$C$2:$C$13,MATCH(EPS!I5351,GWP!$B$2:$B$13,0))</f>
        <v>345</v>
      </c>
      <c r="L5351" s="5">
        <f t="shared" si="167"/>
        <v>0.71670990000000001</v>
      </c>
    </row>
    <row r="5352" spans="1:12">
      <c r="A5352" t="s">
        <v>2923</v>
      </c>
      <c r="B5352" t="s">
        <v>2878</v>
      </c>
      <c r="C5352" t="s">
        <v>2976</v>
      </c>
      <c r="D5352" t="s">
        <v>1712</v>
      </c>
      <c r="H5352" t="str">
        <f>INDEX('Vensim Variables'!$B:$B,MATCH(EPS!$B5352,'Vensim Variables'!$A:$A,0))</f>
        <v>g pollutant</v>
      </c>
      <c r="I5352" t="str">
        <f t="shared" si="166"/>
        <v>OC</v>
      </c>
      <c r="J5352">
        <f>INDEX(NoSettings!$C:$C,MATCH(EPS!$A5352,NoSettings!$A:$A,0))</f>
        <v>31801300000</v>
      </c>
      <c r="K5352" s="109">
        <f>INDEX(GWP!$C$2:$C$13,MATCH(EPS!I5352,GWP!$B$2:$B$13,0))</f>
        <v>-46</v>
      </c>
      <c r="L5352" s="5">
        <f t="shared" si="167"/>
        <v>-1.4628597999999999</v>
      </c>
    </row>
    <row r="5353" spans="1:12">
      <c r="A5353" t="s">
        <v>2924</v>
      </c>
      <c r="B5353" t="s">
        <v>2878</v>
      </c>
      <c r="C5353" t="s">
        <v>2976</v>
      </c>
      <c r="D5353" t="s">
        <v>1713</v>
      </c>
      <c r="H5353" t="str">
        <f>INDEX('Vensim Variables'!$B:$B,MATCH(EPS!$B5353,'Vensim Variables'!$A:$A,0))</f>
        <v>g pollutant</v>
      </c>
      <c r="I5353" t="str">
        <f t="shared" si="166"/>
        <v>CH4</v>
      </c>
      <c r="J5353">
        <f>INDEX(NoSettings!$C:$C,MATCH(EPS!$A5353,NoSettings!$A:$A,0))</f>
        <v>5946430000</v>
      </c>
      <c r="K5353" s="109">
        <f>INDEX(GWP!$C$2:$C$13,MATCH(EPS!I5353,GWP!$B$2:$B$13,0))</f>
        <v>28</v>
      </c>
      <c r="L5353" s="5">
        <f t="shared" si="167"/>
        <v>0.16650003999999999</v>
      </c>
    </row>
    <row r="5354" spans="1:12">
      <c r="A5354" t="s">
        <v>2925</v>
      </c>
      <c r="B5354" t="s">
        <v>2878</v>
      </c>
      <c r="C5354" t="s">
        <v>2976</v>
      </c>
      <c r="D5354" t="s">
        <v>1714</v>
      </c>
      <c r="H5354" t="str">
        <f>INDEX('Vensim Variables'!$B:$B,MATCH(EPS!$B5354,'Vensim Variables'!$A:$A,0))</f>
        <v>g pollutant</v>
      </c>
      <c r="I5354" t="str">
        <f t="shared" si="166"/>
        <v>N2O</v>
      </c>
      <c r="J5354">
        <f>INDEX(NoSettings!$C:$C,MATCH(EPS!$A5354,NoSettings!$A:$A,0))</f>
        <v>845640000</v>
      </c>
      <c r="K5354" s="109">
        <f>INDEX(GWP!$C$2:$C$13,MATCH(EPS!I5354,GWP!$B$2:$B$13,0))</f>
        <v>265</v>
      </c>
      <c r="L5354" s="5">
        <f t="shared" si="167"/>
        <v>0.2240946</v>
      </c>
    </row>
    <row r="5355" spans="1:12">
      <c r="A5355" t="s">
        <v>2926</v>
      </c>
      <c r="B5355" t="s">
        <v>2878</v>
      </c>
      <c r="C5355" t="s">
        <v>2976</v>
      </c>
      <c r="D5355" t="s">
        <v>1715</v>
      </c>
      <c r="H5355" t="str">
        <f>INDEX('Vensim Variables'!$B:$B,MATCH(EPS!$B5355,'Vensim Variables'!$A:$A,0))</f>
        <v>g pollutant</v>
      </c>
      <c r="I5355" t="str">
        <f t="shared" si="166"/>
        <v>F gases</v>
      </c>
      <c r="J5355">
        <f>INDEX(NoSettings!$C:$C,MATCH(EPS!$A5355,NoSettings!$A:$A,0))</f>
        <v>0</v>
      </c>
      <c r="K5355" s="109">
        <f>INDEX(GWP!$C$2:$C$13,MATCH(EPS!I5355,GWP!$B$2:$B$13,0))</f>
        <v>1</v>
      </c>
      <c r="L5355" s="5">
        <f t="shared" si="167"/>
        <v>0</v>
      </c>
    </row>
    <row r="5356" spans="1:12">
      <c r="A5356" t="s">
        <v>2927</v>
      </c>
      <c r="B5356" t="s">
        <v>2878</v>
      </c>
      <c r="C5356" t="s">
        <v>2977</v>
      </c>
      <c r="D5356" t="s">
        <v>1702</v>
      </c>
      <c r="H5356" t="str">
        <f>INDEX('Vensim Variables'!$B:$B,MATCH(EPS!$B5356,'Vensim Variables'!$A:$A,0))</f>
        <v>g pollutant</v>
      </c>
      <c r="I5356" t="str">
        <f t="shared" si="166"/>
        <v>CO2</v>
      </c>
      <c r="J5356">
        <f>INDEX(NoSettings!$C:$C,MATCH(EPS!$A5356,NoSettings!$A:$A,0))</f>
        <v>1147710000000000</v>
      </c>
      <c r="K5356" s="109">
        <f>INDEX(GWP!$C$2:$C$13,MATCH(EPS!I5356,GWP!$B$2:$B$13,0))</f>
        <v>1</v>
      </c>
      <c r="L5356" s="5">
        <f t="shared" si="167"/>
        <v>1147.71</v>
      </c>
    </row>
    <row r="5357" spans="1:12">
      <c r="A5357" t="s">
        <v>2928</v>
      </c>
      <c r="B5357" t="s">
        <v>2878</v>
      </c>
      <c r="C5357" t="s">
        <v>2977</v>
      </c>
      <c r="D5357" t="s">
        <v>1705</v>
      </c>
      <c r="H5357" t="str">
        <f>INDEX('Vensim Variables'!$B:$B,MATCH(EPS!$B5357,'Vensim Variables'!$A:$A,0))</f>
        <v>g pollutant</v>
      </c>
      <c r="I5357" t="str">
        <f t="shared" si="166"/>
        <v>VOC</v>
      </c>
      <c r="J5357">
        <f>INDEX(NoSettings!$C:$C,MATCH(EPS!$A5357,NoSettings!$A:$A,0))</f>
        <v>6780740000000</v>
      </c>
      <c r="K5357" s="109">
        <f>INDEX(GWP!$C$2:$C$13,MATCH(EPS!I5357,GWP!$B$2:$B$13,0))</f>
        <v>5</v>
      </c>
      <c r="L5357" s="5">
        <f t="shared" si="167"/>
        <v>33.903700000000001</v>
      </c>
    </row>
    <row r="5358" spans="1:12">
      <c r="A5358" t="s">
        <v>2929</v>
      </c>
      <c r="B5358" t="s">
        <v>2878</v>
      </c>
      <c r="C5358" t="s">
        <v>2977</v>
      </c>
      <c r="D5358" t="s">
        <v>1706</v>
      </c>
      <c r="H5358" t="str">
        <f>INDEX('Vensim Variables'!$B:$B,MATCH(EPS!$B5358,'Vensim Variables'!$A:$A,0))</f>
        <v>g pollutant</v>
      </c>
      <c r="I5358" t="str">
        <f t="shared" si="166"/>
        <v>CO</v>
      </c>
      <c r="J5358">
        <f>INDEX(NoSettings!$C:$C,MATCH(EPS!$A5358,NoSettings!$A:$A,0))</f>
        <v>14268400000000</v>
      </c>
      <c r="K5358" s="109">
        <f>INDEX(GWP!$C$2:$C$13,MATCH(EPS!I5358,GWP!$B$2:$B$13,0))</f>
        <v>1.8</v>
      </c>
      <c r="L5358" s="5">
        <f t="shared" si="167"/>
        <v>25.683119999999999</v>
      </c>
    </row>
    <row r="5359" spans="1:12">
      <c r="A5359" t="s">
        <v>2930</v>
      </c>
      <c r="B5359" t="s">
        <v>2878</v>
      </c>
      <c r="C5359" t="s">
        <v>2977</v>
      </c>
      <c r="D5359" t="s">
        <v>1707</v>
      </c>
      <c r="H5359" t="str">
        <f>INDEX('Vensim Variables'!$B:$B,MATCH(EPS!$B5359,'Vensim Variables'!$A:$A,0))</f>
        <v>g pollutant</v>
      </c>
      <c r="I5359" t="str">
        <f t="shared" si="166"/>
        <v>NOx</v>
      </c>
      <c r="J5359">
        <f>INDEX(NoSettings!$C:$C,MATCH(EPS!$A5359,NoSettings!$A:$A,0))</f>
        <v>3285770000000</v>
      </c>
      <c r="K5359" s="109">
        <f>INDEX(GWP!$C$2:$C$13,MATCH(EPS!I5359,GWP!$B$2:$B$13,0))</f>
        <v>-8.1999999999999993</v>
      </c>
      <c r="L5359" s="5">
        <f t="shared" si="167"/>
        <v>-26.943313999999997</v>
      </c>
    </row>
    <row r="5360" spans="1:12">
      <c r="A5360" t="s">
        <v>2931</v>
      </c>
      <c r="B5360" t="s">
        <v>2878</v>
      </c>
      <c r="C5360" t="s">
        <v>2977</v>
      </c>
      <c r="D5360" t="s">
        <v>1708</v>
      </c>
      <c r="H5360" t="str">
        <f>INDEX('Vensim Variables'!$B:$B,MATCH(EPS!$B5360,'Vensim Variables'!$A:$A,0))</f>
        <v>g pollutant</v>
      </c>
      <c r="I5360" t="str">
        <f t="shared" si="166"/>
        <v>PM10</v>
      </c>
      <c r="J5360">
        <f>INDEX(NoSettings!$C:$C,MATCH(EPS!$A5360,NoSettings!$A:$A,0))</f>
        <v>1529890000000</v>
      </c>
      <c r="K5360" s="109">
        <f>INDEX(GWP!$C$2:$C$13,MATCH(EPS!I5360,GWP!$B$2:$B$13,0))</f>
        <v>0</v>
      </c>
      <c r="L5360" s="5">
        <f t="shared" si="167"/>
        <v>0</v>
      </c>
    </row>
    <row r="5361" spans="1:12">
      <c r="A5361" t="s">
        <v>2932</v>
      </c>
      <c r="B5361" t="s">
        <v>2878</v>
      </c>
      <c r="C5361" t="s">
        <v>2977</v>
      </c>
      <c r="D5361" t="s">
        <v>1709</v>
      </c>
      <c r="H5361" t="str">
        <f>INDEX('Vensim Variables'!$B:$B,MATCH(EPS!$B5361,'Vensim Variables'!$A:$A,0))</f>
        <v>g pollutant</v>
      </c>
      <c r="I5361" t="str">
        <f t="shared" si="166"/>
        <v>PM25</v>
      </c>
      <c r="J5361">
        <f>INDEX(NoSettings!$C:$C,MATCH(EPS!$A5361,NoSettings!$A:$A,0))</f>
        <v>780056000000</v>
      </c>
      <c r="K5361" s="109">
        <f>INDEX(GWP!$C$2:$C$13,MATCH(EPS!I5361,GWP!$B$2:$B$13,0))</f>
        <v>0</v>
      </c>
      <c r="L5361" s="5">
        <f t="shared" si="167"/>
        <v>0</v>
      </c>
    </row>
    <row r="5362" spans="1:12">
      <c r="A5362" t="s">
        <v>2933</v>
      </c>
      <c r="B5362" t="s">
        <v>2878</v>
      </c>
      <c r="C5362" t="s">
        <v>2977</v>
      </c>
      <c r="D5362" t="s">
        <v>1710</v>
      </c>
      <c r="H5362" t="str">
        <f>INDEX('Vensim Variables'!$B:$B,MATCH(EPS!$B5362,'Vensim Variables'!$A:$A,0))</f>
        <v>g pollutant</v>
      </c>
      <c r="I5362" t="str">
        <f t="shared" si="166"/>
        <v>SOx</v>
      </c>
      <c r="J5362">
        <f>INDEX(NoSettings!$C:$C,MATCH(EPS!$A5362,NoSettings!$A:$A,0))</f>
        <v>860964000000</v>
      </c>
      <c r="K5362" s="109">
        <f>INDEX(GWP!$C$2:$C$13,MATCH(EPS!I5362,GWP!$B$2:$B$13,0))</f>
        <v>0</v>
      </c>
      <c r="L5362" s="5">
        <f t="shared" si="167"/>
        <v>0</v>
      </c>
    </row>
    <row r="5363" spans="1:12">
      <c r="A5363" t="s">
        <v>2934</v>
      </c>
      <c r="B5363" t="s">
        <v>2878</v>
      </c>
      <c r="C5363" t="s">
        <v>2977</v>
      </c>
      <c r="D5363" t="s">
        <v>1711</v>
      </c>
      <c r="H5363" t="str">
        <f>INDEX('Vensim Variables'!$B:$B,MATCH(EPS!$B5363,'Vensim Variables'!$A:$A,0))</f>
        <v>g pollutant</v>
      </c>
      <c r="I5363" t="str">
        <f t="shared" si="166"/>
        <v>BC</v>
      </c>
      <c r="J5363">
        <f>INDEX(NoSettings!$C:$C,MATCH(EPS!$A5363,NoSettings!$A:$A,0))</f>
        <v>86806800000</v>
      </c>
      <c r="K5363" s="109">
        <f>INDEX(GWP!$C$2:$C$13,MATCH(EPS!I5363,GWP!$B$2:$B$13,0))</f>
        <v>345</v>
      </c>
      <c r="L5363" s="5">
        <f t="shared" si="167"/>
        <v>29.948346000000001</v>
      </c>
    </row>
    <row r="5364" spans="1:12">
      <c r="A5364" t="s">
        <v>2935</v>
      </c>
      <c r="B5364" t="s">
        <v>2878</v>
      </c>
      <c r="C5364" t="s">
        <v>2977</v>
      </c>
      <c r="D5364" t="s">
        <v>1712</v>
      </c>
      <c r="H5364" t="str">
        <f>INDEX('Vensim Variables'!$B:$B,MATCH(EPS!$B5364,'Vensim Variables'!$A:$A,0))</f>
        <v>g pollutant</v>
      </c>
      <c r="I5364" t="str">
        <f t="shared" si="166"/>
        <v>OC</v>
      </c>
      <c r="J5364">
        <f>INDEX(NoSettings!$C:$C,MATCH(EPS!$A5364,NoSettings!$A:$A,0))</f>
        <v>188779000000</v>
      </c>
      <c r="K5364" s="109">
        <f>INDEX(GWP!$C$2:$C$13,MATCH(EPS!I5364,GWP!$B$2:$B$13,0))</f>
        <v>-46</v>
      </c>
      <c r="L5364" s="5">
        <f t="shared" si="167"/>
        <v>-8.6838339999999992</v>
      </c>
    </row>
    <row r="5365" spans="1:12">
      <c r="A5365" t="s">
        <v>2936</v>
      </c>
      <c r="B5365" t="s">
        <v>2878</v>
      </c>
      <c r="C5365" t="s">
        <v>2977</v>
      </c>
      <c r="D5365" t="s">
        <v>1713</v>
      </c>
      <c r="H5365" t="str">
        <f>INDEX('Vensim Variables'!$B:$B,MATCH(EPS!$B5365,'Vensim Variables'!$A:$A,0))</f>
        <v>g pollutant</v>
      </c>
      <c r="I5365" t="str">
        <f t="shared" si="166"/>
        <v>CH4</v>
      </c>
      <c r="J5365">
        <f>INDEX(NoSettings!$C:$C,MATCH(EPS!$A5365,NoSettings!$A:$A,0))</f>
        <v>30523300000000</v>
      </c>
      <c r="K5365" s="109">
        <f>INDEX(GWP!$C$2:$C$13,MATCH(EPS!I5365,GWP!$B$2:$B$13,0))</f>
        <v>28</v>
      </c>
      <c r="L5365" s="5">
        <f t="shared" si="167"/>
        <v>854.65239999999994</v>
      </c>
    </row>
    <row r="5366" spans="1:12">
      <c r="A5366" t="s">
        <v>2937</v>
      </c>
      <c r="B5366" t="s">
        <v>2878</v>
      </c>
      <c r="C5366" t="s">
        <v>2977</v>
      </c>
      <c r="D5366" t="s">
        <v>1714</v>
      </c>
      <c r="H5366" t="str">
        <f>INDEX('Vensim Variables'!$B:$B,MATCH(EPS!$B5366,'Vensim Variables'!$A:$A,0))</f>
        <v>g pollutant</v>
      </c>
      <c r="I5366" t="str">
        <f t="shared" si="166"/>
        <v>N2O</v>
      </c>
      <c r="J5366">
        <f>INDEX(NoSettings!$C:$C,MATCH(EPS!$A5366,NoSettings!$A:$A,0))</f>
        <v>1180480000000</v>
      </c>
      <c r="K5366" s="109">
        <f>INDEX(GWP!$C$2:$C$13,MATCH(EPS!I5366,GWP!$B$2:$B$13,0))</f>
        <v>265</v>
      </c>
      <c r="L5366" s="5">
        <f t="shared" si="167"/>
        <v>312.8272</v>
      </c>
    </row>
    <row r="5367" spans="1:12">
      <c r="A5367" t="s">
        <v>2938</v>
      </c>
      <c r="B5367" t="s">
        <v>2878</v>
      </c>
      <c r="C5367" t="s">
        <v>2977</v>
      </c>
      <c r="D5367" t="s">
        <v>1715</v>
      </c>
      <c r="H5367" t="str">
        <f>INDEX('Vensim Variables'!$B:$B,MATCH(EPS!$B5367,'Vensim Variables'!$A:$A,0))</f>
        <v>g pollutant</v>
      </c>
      <c r="I5367" t="str">
        <f t="shared" si="166"/>
        <v>F gases</v>
      </c>
      <c r="J5367">
        <f>INDEX(NoSettings!$C:$C,MATCH(EPS!$A5367,NoSettings!$A:$A,0))</f>
        <v>220100000000000</v>
      </c>
      <c r="K5367" s="109">
        <f>INDEX(GWP!$C$2:$C$13,MATCH(EPS!I5367,GWP!$B$2:$B$13,0))</f>
        <v>1</v>
      </c>
      <c r="L5367" s="5">
        <f t="shared" si="167"/>
        <v>220.1</v>
      </c>
    </row>
    <row r="5368" spans="1:12">
      <c r="A5368" t="s">
        <v>2939</v>
      </c>
      <c r="B5368" t="s">
        <v>2878</v>
      </c>
      <c r="C5368" t="s">
        <v>1770</v>
      </c>
      <c r="D5368" t="s">
        <v>1702</v>
      </c>
      <c r="H5368" t="str">
        <f>INDEX('Vensim Variables'!$B:$B,MATCH(EPS!$B5368,'Vensim Variables'!$A:$A,0))</f>
        <v>g pollutant</v>
      </c>
      <c r="I5368" t="str">
        <f t="shared" si="166"/>
        <v>CO2</v>
      </c>
      <c r="J5368">
        <f>INDEX(NoSettings!$C:$C,MATCH(EPS!$A5368,NoSettings!$A:$A,0))</f>
        <v>12467600000000</v>
      </c>
      <c r="K5368" s="109">
        <f>INDEX(GWP!$C$2:$C$13,MATCH(EPS!I5368,GWP!$B$2:$B$13,0))</f>
        <v>1</v>
      </c>
      <c r="L5368" s="5">
        <f t="shared" si="167"/>
        <v>12.467599999999999</v>
      </c>
    </row>
    <row r="5369" spans="1:12">
      <c r="A5369" t="s">
        <v>2940</v>
      </c>
      <c r="B5369" t="s">
        <v>2878</v>
      </c>
      <c r="C5369" t="s">
        <v>1770</v>
      </c>
      <c r="D5369" t="s">
        <v>1705</v>
      </c>
      <c r="H5369" t="str">
        <f>INDEX('Vensim Variables'!$B:$B,MATCH(EPS!$B5369,'Vensim Variables'!$A:$A,0))</f>
        <v>g pollutant</v>
      </c>
      <c r="I5369" t="str">
        <f t="shared" si="166"/>
        <v>VOC</v>
      </c>
      <c r="J5369">
        <f>INDEX(NoSettings!$C:$C,MATCH(EPS!$A5369,NoSettings!$A:$A,0))</f>
        <v>1381300000</v>
      </c>
      <c r="K5369" s="109">
        <f>INDEX(GWP!$C$2:$C$13,MATCH(EPS!I5369,GWP!$B$2:$B$13,0))</f>
        <v>5</v>
      </c>
      <c r="L5369" s="5">
        <f t="shared" si="167"/>
        <v>6.9065000000000003E-3</v>
      </c>
    </row>
    <row r="5370" spans="1:12">
      <c r="A5370" t="s">
        <v>2941</v>
      </c>
      <c r="B5370" t="s">
        <v>2878</v>
      </c>
      <c r="C5370" t="s">
        <v>1770</v>
      </c>
      <c r="D5370" t="s">
        <v>1706</v>
      </c>
      <c r="H5370" t="str">
        <f>INDEX('Vensim Variables'!$B:$B,MATCH(EPS!$B5370,'Vensim Variables'!$A:$A,0))</f>
        <v>g pollutant</v>
      </c>
      <c r="I5370" t="str">
        <f t="shared" si="166"/>
        <v>CO</v>
      </c>
      <c r="J5370">
        <f>INDEX(NoSettings!$C:$C,MATCH(EPS!$A5370,NoSettings!$A:$A,0))</f>
        <v>17625900000</v>
      </c>
      <c r="K5370" s="109">
        <f>INDEX(GWP!$C$2:$C$13,MATCH(EPS!I5370,GWP!$B$2:$B$13,0))</f>
        <v>1.8</v>
      </c>
      <c r="L5370" s="5">
        <f t="shared" si="167"/>
        <v>3.1726619999999997E-2</v>
      </c>
    </row>
    <row r="5371" spans="1:12">
      <c r="A5371" t="s">
        <v>2942</v>
      </c>
      <c r="B5371" t="s">
        <v>2878</v>
      </c>
      <c r="C5371" t="s">
        <v>1770</v>
      </c>
      <c r="D5371" t="s">
        <v>1707</v>
      </c>
      <c r="H5371" t="str">
        <f>INDEX('Vensim Variables'!$B:$B,MATCH(EPS!$B5371,'Vensim Variables'!$A:$A,0))</f>
        <v>g pollutant</v>
      </c>
      <c r="I5371" t="str">
        <f t="shared" si="166"/>
        <v>NOx</v>
      </c>
      <c r="J5371">
        <f>INDEX(NoSettings!$C:$C,MATCH(EPS!$A5371,NoSettings!$A:$A,0))</f>
        <v>18517000000</v>
      </c>
      <c r="K5371" s="109">
        <f>INDEX(GWP!$C$2:$C$13,MATCH(EPS!I5371,GWP!$B$2:$B$13,0))</f>
        <v>-8.1999999999999993</v>
      </c>
      <c r="L5371" s="5">
        <f t="shared" si="167"/>
        <v>-0.15183940000000001</v>
      </c>
    </row>
    <row r="5372" spans="1:12">
      <c r="A5372" t="s">
        <v>2943</v>
      </c>
      <c r="B5372" t="s">
        <v>2878</v>
      </c>
      <c r="C5372" t="s">
        <v>1770</v>
      </c>
      <c r="D5372" t="s">
        <v>1708</v>
      </c>
      <c r="H5372" t="str">
        <f>INDEX('Vensim Variables'!$B:$B,MATCH(EPS!$B5372,'Vensim Variables'!$A:$A,0))</f>
        <v>g pollutant</v>
      </c>
      <c r="I5372" t="str">
        <f t="shared" si="166"/>
        <v>PM10</v>
      </c>
      <c r="J5372">
        <f>INDEX(NoSettings!$C:$C,MATCH(EPS!$A5372,NoSettings!$A:$A,0))</f>
        <v>9132210000</v>
      </c>
      <c r="K5372" s="109">
        <f>INDEX(GWP!$C$2:$C$13,MATCH(EPS!I5372,GWP!$B$2:$B$13,0))</f>
        <v>0</v>
      </c>
      <c r="L5372" s="5">
        <f t="shared" si="167"/>
        <v>0</v>
      </c>
    </row>
    <row r="5373" spans="1:12">
      <c r="A5373" t="s">
        <v>2944</v>
      </c>
      <c r="B5373" t="s">
        <v>2878</v>
      </c>
      <c r="C5373" t="s">
        <v>1770</v>
      </c>
      <c r="D5373" t="s">
        <v>1709</v>
      </c>
      <c r="H5373" t="str">
        <f>INDEX('Vensim Variables'!$B:$B,MATCH(EPS!$B5373,'Vensim Variables'!$A:$A,0))</f>
        <v>g pollutant</v>
      </c>
      <c r="I5373" t="str">
        <f t="shared" si="166"/>
        <v>PM25</v>
      </c>
      <c r="J5373">
        <f>INDEX(NoSettings!$C:$C,MATCH(EPS!$A5373,NoSettings!$A:$A,0))</f>
        <v>6116550000</v>
      </c>
      <c r="K5373" s="109">
        <f>INDEX(GWP!$C$2:$C$13,MATCH(EPS!I5373,GWP!$B$2:$B$13,0))</f>
        <v>0</v>
      </c>
      <c r="L5373" s="5">
        <f t="shared" si="167"/>
        <v>0</v>
      </c>
    </row>
    <row r="5374" spans="1:12">
      <c r="A5374" t="s">
        <v>2945</v>
      </c>
      <c r="B5374" t="s">
        <v>2878</v>
      </c>
      <c r="C5374" t="s">
        <v>1770</v>
      </c>
      <c r="D5374" t="s">
        <v>1710</v>
      </c>
      <c r="H5374" t="str">
        <f>INDEX('Vensim Variables'!$B:$B,MATCH(EPS!$B5374,'Vensim Variables'!$A:$A,0))</f>
        <v>g pollutant</v>
      </c>
      <c r="I5374" t="str">
        <f t="shared" si="166"/>
        <v>SOx</v>
      </c>
      <c r="J5374">
        <f>INDEX(NoSettings!$C:$C,MATCH(EPS!$A5374,NoSettings!$A:$A,0))</f>
        <v>13686300000</v>
      </c>
      <c r="K5374" s="109">
        <f>INDEX(GWP!$C$2:$C$13,MATCH(EPS!I5374,GWP!$B$2:$B$13,0))</f>
        <v>0</v>
      </c>
      <c r="L5374" s="5">
        <f t="shared" si="167"/>
        <v>0</v>
      </c>
    </row>
    <row r="5375" spans="1:12">
      <c r="A5375" t="s">
        <v>2946</v>
      </c>
      <c r="B5375" t="s">
        <v>2878</v>
      </c>
      <c r="C5375" t="s">
        <v>1770</v>
      </c>
      <c r="D5375" t="s">
        <v>1711</v>
      </c>
      <c r="H5375" t="str">
        <f>INDEX('Vensim Variables'!$B:$B,MATCH(EPS!$B5375,'Vensim Variables'!$A:$A,0))</f>
        <v>g pollutant</v>
      </c>
      <c r="I5375" t="str">
        <f t="shared" si="166"/>
        <v>BC</v>
      </c>
      <c r="J5375">
        <f>INDEX(NoSettings!$C:$C,MATCH(EPS!$A5375,NoSettings!$A:$A,0))</f>
        <v>243960000</v>
      </c>
      <c r="K5375" s="109">
        <f>INDEX(GWP!$C$2:$C$13,MATCH(EPS!I5375,GWP!$B$2:$B$13,0))</f>
        <v>345</v>
      </c>
      <c r="L5375" s="5">
        <f t="shared" si="167"/>
        <v>8.4166199999999997E-2</v>
      </c>
    </row>
    <row r="5376" spans="1:12">
      <c r="A5376" t="s">
        <v>2947</v>
      </c>
      <c r="B5376" t="s">
        <v>2878</v>
      </c>
      <c r="C5376" t="s">
        <v>1770</v>
      </c>
      <c r="D5376" t="s">
        <v>1712</v>
      </c>
      <c r="H5376" t="str">
        <f>INDEX('Vensim Variables'!$B:$B,MATCH(EPS!$B5376,'Vensim Variables'!$A:$A,0))</f>
        <v>g pollutant</v>
      </c>
      <c r="I5376" t="str">
        <f t="shared" si="166"/>
        <v>OC</v>
      </c>
      <c r="J5376">
        <f>INDEX(NoSettings!$C:$C,MATCH(EPS!$A5376,NoSettings!$A:$A,0))</f>
        <v>1954250000</v>
      </c>
      <c r="K5376" s="109">
        <f>INDEX(GWP!$C$2:$C$13,MATCH(EPS!I5376,GWP!$B$2:$B$13,0))</f>
        <v>-46</v>
      </c>
      <c r="L5376" s="5">
        <f t="shared" si="167"/>
        <v>-8.9895500000000003E-2</v>
      </c>
    </row>
    <row r="5377" spans="1:12">
      <c r="A5377" t="s">
        <v>2948</v>
      </c>
      <c r="B5377" t="s">
        <v>2878</v>
      </c>
      <c r="C5377" t="s">
        <v>1770</v>
      </c>
      <c r="D5377" t="s">
        <v>1713</v>
      </c>
      <c r="H5377" t="str">
        <f>INDEX('Vensim Variables'!$B:$B,MATCH(EPS!$B5377,'Vensim Variables'!$A:$A,0))</f>
        <v>g pollutant</v>
      </c>
      <c r="I5377" t="str">
        <f t="shared" si="166"/>
        <v>CH4</v>
      </c>
      <c r="J5377">
        <f>INDEX(NoSettings!$C:$C,MATCH(EPS!$A5377,NoSettings!$A:$A,0))</f>
        <v>619600000</v>
      </c>
      <c r="K5377" s="109">
        <f>INDEX(GWP!$C$2:$C$13,MATCH(EPS!I5377,GWP!$B$2:$B$13,0))</f>
        <v>28</v>
      </c>
      <c r="L5377" s="5">
        <f t="shared" si="167"/>
        <v>1.7348800000000001E-2</v>
      </c>
    </row>
    <row r="5378" spans="1:12">
      <c r="A5378" t="s">
        <v>2949</v>
      </c>
      <c r="B5378" t="s">
        <v>2878</v>
      </c>
      <c r="C5378" t="s">
        <v>1770</v>
      </c>
      <c r="D5378" t="s">
        <v>1714</v>
      </c>
      <c r="H5378" t="str">
        <f>INDEX('Vensim Variables'!$B:$B,MATCH(EPS!$B5378,'Vensim Variables'!$A:$A,0))</f>
        <v>g pollutant</v>
      </c>
      <c r="I5378" t="str">
        <f t="shared" si="166"/>
        <v>N2O</v>
      </c>
      <c r="J5378">
        <f>INDEX(NoSettings!$C:$C,MATCH(EPS!$A5378,NoSettings!$A:$A,0))</f>
        <v>84540000</v>
      </c>
      <c r="K5378" s="109">
        <f>INDEX(GWP!$C$2:$C$13,MATCH(EPS!I5378,GWP!$B$2:$B$13,0))</f>
        <v>265</v>
      </c>
      <c r="L5378" s="5">
        <f t="shared" si="167"/>
        <v>2.2403099999999999E-2</v>
      </c>
    </row>
    <row r="5379" spans="1:12">
      <c r="A5379" t="s">
        <v>2950</v>
      </c>
      <c r="B5379" t="s">
        <v>2878</v>
      </c>
      <c r="C5379" t="s">
        <v>1770</v>
      </c>
      <c r="D5379" t="s">
        <v>1715</v>
      </c>
      <c r="H5379" t="str">
        <f>INDEX('Vensim Variables'!$B:$B,MATCH(EPS!$B5379,'Vensim Variables'!$A:$A,0))</f>
        <v>g pollutant</v>
      </c>
      <c r="I5379" t="str">
        <f t="shared" ref="I5379:I5442" si="168">IF(OR(C5379="CO2",C5379="CH4",C5379="N2O",C5379="F gases",C5379="VOC",C5379="CO",C5379="NOx",C5379="PM10",C5379="PM25",C5379="SOx",C5379="BC",C5379="OC"),C5379,IF(OR(D5379="CO2",D5379="CH4",D5379="N2O",D5379="F gases",D5379="VOC",D5379="CO",D5379="NOx",D5379="PM10",D5379="PM25",D5379="SOx",D5379="BC",D5379="OC"),D5379,IF(OR(E5379="CO2",E5379="CH4",E5379="N2O",E5379="F gases",E5379="VOC",E5379="CO",E5379="NOx",E5379="PM10",E5379="PM25",E5379="SOx",E5379="BC",E5379="OC"),E5379,"NA")))</f>
        <v>F gases</v>
      </c>
      <c r="J5379">
        <f>INDEX(NoSettings!$C:$C,MATCH(EPS!$A5379,NoSettings!$A:$A,0))</f>
        <v>0</v>
      </c>
      <c r="K5379" s="109">
        <f>INDEX(GWP!$C$2:$C$13,MATCH(EPS!I5379,GWP!$B$2:$B$13,0))</f>
        <v>1</v>
      </c>
      <c r="L5379" s="5">
        <f t="shared" ref="L5379:L5442" si="169">IF(H5379="g pollutant",K5379*J5379/10^12,IF(H5379="MMTCO2e",J5379,IF(H5379="MWh",J5379,0)))</f>
        <v>0</v>
      </c>
    </row>
    <row r="5380" spans="1:12">
      <c r="A5380" t="s">
        <v>2951</v>
      </c>
      <c r="B5380" t="s">
        <v>2878</v>
      </c>
      <c r="C5380" t="s">
        <v>1771</v>
      </c>
      <c r="D5380" t="s">
        <v>1702</v>
      </c>
      <c r="H5380" t="str">
        <f>INDEX('Vensim Variables'!$B:$B,MATCH(EPS!$B5380,'Vensim Variables'!$A:$A,0))</f>
        <v>g pollutant</v>
      </c>
      <c r="I5380" t="str">
        <f t="shared" si="168"/>
        <v>CO2</v>
      </c>
      <c r="J5380">
        <f>INDEX(NoSettings!$C:$C,MATCH(EPS!$A5380,NoSettings!$A:$A,0))</f>
        <v>-1120000000000000</v>
      </c>
      <c r="K5380" s="109">
        <f>INDEX(GWP!$C$2:$C$13,MATCH(EPS!I5380,GWP!$B$2:$B$13,0))</f>
        <v>1</v>
      </c>
      <c r="L5380" s="5">
        <f t="shared" si="169"/>
        <v>-1120</v>
      </c>
    </row>
    <row r="5381" spans="1:12">
      <c r="A5381" t="s">
        <v>2952</v>
      </c>
      <c r="B5381" t="s">
        <v>2878</v>
      </c>
      <c r="C5381" t="s">
        <v>1771</v>
      </c>
      <c r="D5381" t="s">
        <v>1705</v>
      </c>
      <c r="H5381" t="str">
        <f>INDEX('Vensim Variables'!$B:$B,MATCH(EPS!$B5381,'Vensim Variables'!$A:$A,0))</f>
        <v>g pollutant</v>
      </c>
      <c r="I5381" t="str">
        <f t="shared" si="168"/>
        <v>VOC</v>
      </c>
      <c r="J5381">
        <f>INDEX(NoSettings!$C:$C,MATCH(EPS!$A5381,NoSettings!$A:$A,0))</f>
        <v>0</v>
      </c>
      <c r="K5381" s="109">
        <f>INDEX(GWP!$C$2:$C$13,MATCH(EPS!I5381,GWP!$B$2:$B$13,0))</f>
        <v>5</v>
      </c>
      <c r="L5381" s="5">
        <f t="shared" si="169"/>
        <v>0</v>
      </c>
    </row>
    <row r="5382" spans="1:12">
      <c r="A5382" t="s">
        <v>2953</v>
      </c>
      <c r="B5382" t="s">
        <v>2878</v>
      </c>
      <c r="C5382" t="s">
        <v>1771</v>
      </c>
      <c r="D5382" t="s">
        <v>1706</v>
      </c>
      <c r="H5382" t="str">
        <f>INDEX('Vensim Variables'!$B:$B,MATCH(EPS!$B5382,'Vensim Variables'!$A:$A,0))</f>
        <v>g pollutant</v>
      </c>
      <c r="I5382" t="str">
        <f t="shared" si="168"/>
        <v>CO</v>
      </c>
      <c r="J5382">
        <f>INDEX(NoSettings!$C:$C,MATCH(EPS!$A5382,NoSettings!$A:$A,0))</f>
        <v>0</v>
      </c>
      <c r="K5382" s="109">
        <f>INDEX(GWP!$C$2:$C$13,MATCH(EPS!I5382,GWP!$B$2:$B$13,0))</f>
        <v>1.8</v>
      </c>
      <c r="L5382" s="5">
        <f t="shared" si="169"/>
        <v>0</v>
      </c>
    </row>
    <row r="5383" spans="1:12">
      <c r="A5383" t="s">
        <v>2954</v>
      </c>
      <c r="B5383" t="s">
        <v>2878</v>
      </c>
      <c r="C5383" t="s">
        <v>1771</v>
      </c>
      <c r="D5383" t="s">
        <v>1707</v>
      </c>
      <c r="H5383" t="str">
        <f>INDEX('Vensim Variables'!$B:$B,MATCH(EPS!$B5383,'Vensim Variables'!$A:$A,0))</f>
        <v>g pollutant</v>
      </c>
      <c r="I5383" t="str">
        <f t="shared" si="168"/>
        <v>NOx</v>
      </c>
      <c r="J5383">
        <f>INDEX(NoSettings!$C:$C,MATCH(EPS!$A5383,NoSettings!$A:$A,0))</f>
        <v>0</v>
      </c>
      <c r="K5383" s="109">
        <f>INDEX(GWP!$C$2:$C$13,MATCH(EPS!I5383,GWP!$B$2:$B$13,0))</f>
        <v>-8.1999999999999993</v>
      </c>
      <c r="L5383" s="5">
        <f t="shared" si="169"/>
        <v>0</v>
      </c>
    </row>
    <row r="5384" spans="1:12">
      <c r="A5384" t="s">
        <v>2955</v>
      </c>
      <c r="B5384" t="s">
        <v>2878</v>
      </c>
      <c r="C5384" t="s">
        <v>1771</v>
      </c>
      <c r="D5384" t="s">
        <v>1708</v>
      </c>
      <c r="H5384" t="str">
        <f>INDEX('Vensim Variables'!$B:$B,MATCH(EPS!$B5384,'Vensim Variables'!$A:$A,0))</f>
        <v>g pollutant</v>
      </c>
      <c r="I5384" t="str">
        <f t="shared" si="168"/>
        <v>PM10</v>
      </c>
      <c r="J5384">
        <f>INDEX(NoSettings!$C:$C,MATCH(EPS!$A5384,NoSettings!$A:$A,0))</f>
        <v>0</v>
      </c>
      <c r="K5384" s="109">
        <f>INDEX(GWP!$C$2:$C$13,MATCH(EPS!I5384,GWP!$B$2:$B$13,0))</f>
        <v>0</v>
      </c>
      <c r="L5384" s="5">
        <f t="shared" si="169"/>
        <v>0</v>
      </c>
    </row>
    <row r="5385" spans="1:12">
      <c r="A5385" t="s">
        <v>2956</v>
      </c>
      <c r="B5385" t="s">
        <v>2878</v>
      </c>
      <c r="C5385" t="s">
        <v>1771</v>
      </c>
      <c r="D5385" t="s">
        <v>1709</v>
      </c>
      <c r="H5385" t="str">
        <f>INDEX('Vensim Variables'!$B:$B,MATCH(EPS!$B5385,'Vensim Variables'!$A:$A,0))</f>
        <v>g pollutant</v>
      </c>
      <c r="I5385" t="str">
        <f t="shared" si="168"/>
        <v>PM25</v>
      </c>
      <c r="J5385">
        <f>INDEX(NoSettings!$C:$C,MATCH(EPS!$A5385,NoSettings!$A:$A,0))</f>
        <v>0</v>
      </c>
      <c r="K5385" s="109">
        <f>INDEX(GWP!$C$2:$C$13,MATCH(EPS!I5385,GWP!$B$2:$B$13,0))</f>
        <v>0</v>
      </c>
      <c r="L5385" s="5">
        <f t="shared" si="169"/>
        <v>0</v>
      </c>
    </row>
    <row r="5386" spans="1:12">
      <c r="A5386" t="s">
        <v>2957</v>
      </c>
      <c r="B5386" t="s">
        <v>2878</v>
      </c>
      <c r="C5386" t="s">
        <v>1771</v>
      </c>
      <c r="D5386" t="s">
        <v>1710</v>
      </c>
      <c r="H5386" t="str">
        <f>INDEX('Vensim Variables'!$B:$B,MATCH(EPS!$B5386,'Vensim Variables'!$A:$A,0))</f>
        <v>g pollutant</v>
      </c>
      <c r="I5386" t="str">
        <f t="shared" si="168"/>
        <v>SOx</v>
      </c>
      <c r="J5386">
        <f>INDEX(NoSettings!$C:$C,MATCH(EPS!$A5386,NoSettings!$A:$A,0))</f>
        <v>0</v>
      </c>
      <c r="K5386" s="109">
        <f>INDEX(GWP!$C$2:$C$13,MATCH(EPS!I5386,GWP!$B$2:$B$13,0))</f>
        <v>0</v>
      </c>
      <c r="L5386" s="5">
        <f t="shared" si="169"/>
        <v>0</v>
      </c>
    </row>
    <row r="5387" spans="1:12">
      <c r="A5387" t="s">
        <v>2958</v>
      </c>
      <c r="B5387" t="s">
        <v>2878</v>
      </c>
      <c r="C5387" t="s">
        <v>1771</v>
      </c>
      <c r="D5387" t="s">
        <v>1711</v>
      </c>
      <c r="H5387" t="str">
        <f>INDEX('Vensim Variables'!$B:$B,MATCH(EPS!$B5387,'Vensim Variables'!$A:$A,0))</f>
        <v>g pollutant</v>
      </c>
      <c r="I5387" t="str">
        <f t="shared" si="168"/>
        <v>BC</v>
      </c>
      <c r="J5387">
        <f>INDEX(NoSettings!$C:$C,MATCH(EPS!$A5387,NoSettings!$A:$A,0))</f>
        <v>0</v>
      </c>
      <c r="K5387" s="109">
        <f>INDEX(GWP!$C$2:$C$13,MATCH(EPS!I5387,GWP!$B$2:$B$13,0))</f>
        <v>345</v>
      </c>
      <c r="L5387" s="5">
        <f t="shared" si="169"/>
        <v>0</v>
      </c>
    </row>
    <row r="5388" spans="1:12">
      <c r="A5388" t="s">
        <v>2959</v>
      </c>
      <c r="B5388" t="s">
        <v>2878</v>
      </c>
      <c r="C5388" t="s">
        <v>1771</v>
      </c>
      <c r="D5388" t="s">
        <v>1712</v>
      </c>
      <c r="H5388" t="str">
        <f>INDEX('Vensim Variables'!$B:$B,MATCH(EPS!$B5388,'Vensim Variables'!$A:$A,0))</f>
        <v>g pollutant</v>
      </c>
      <c r="I5388" t="str">
        <f t="shared" si="168"/>
        <v>OC</v>
      </c>
      <c r="J5388">
        <f>INDEX(NoSettings!$C:$C,MATCH(EPS!$A5388,NoSettings!$A:$A,0))</f>
        <v>0</v>
      </c>
      <c r="K5388" s="109">
        <f>INDEX(GWP!$C$2:$C$13,MATCH(EPS!I5388,GWP!$B$2:$B$13,0))</f>
        <v>-46</v>
      </c>
      <c r="L5388" s="5">
        <f t="shared" si="169"/>
        <v>0</v>
      </c>
    </row>
    <row r="5389" spans="1:12">
      <c r="A5389" t="s">
        <v>2960</v>
      </c>
      <c r="B5389" t="s">
        <v>2878</v>
      </c>
      <c r="C5389" t="s">
        <v>1771</v>
      </c>
      <c r="D5389" t="s">
        <v>1713</v>
      </c>
      <c r="H5389" t="str">
        <f>INDEX('Vensim Variables'!$B:$B,MATCH(EPS!$B5389,'Vensim Variables'!$A:$A,0))</f>
        <v>g pollutant</v>
      </c>
      <c r="I5389" t="str">
        <f t="shared" si="168"/>
        <v>CH4</v>
      </c>
      <c r="J5389">
        <f>INDEX(NoSettings!$C:$C,MATCH(EPS!$A5389,NoSettings!$A:$A,0))</f>
        <v>480000000000</v>
      </c>
      <c r="K5389" s="109">
        <f>INDEX(GWP!$C$2:$C$13,MATCH(EPS!I5389,GWP!$B$2:$B$13,0))</f>
        <v>28</v>
      </c>
      <c r="L5389" s="5">
        <f t="shared" si="169"/>
        <v>13.44</v>
      </c>
    </row>
    <row r="5390" spans="1:12">
      <c r="A5390" t="s">
        <v>2961</v>
      </c>
      <c r="B5390" t="s">
        <v>2878</v>
      </c>
      <c r="C5390" t="s">
        <v>1771</v>
      </c>
      <c r="D5390" t="s">
        <v>1714</v>
      </c>
      <c r="H5390" t="str">
        <f>INDEX('Vensim Variables'!$B:$B,MATCH(EPS!$B5390,'Vensim Variables'!$A:$A,0))</f>
        <v>g pollutant</v>
      </c>
      <c r="I5390" t="str">
        <f t="shared" si="168"/>
        <v>N2O</v>
      </c>
      <c r="J5390">
        <f>INDEX(NoSettings!$C:$C,MATCH(EPS!$A5390,NoSettings!$A:$A,0))</f>
        <v>39100000000</v>
      </c>
      <c r="K5390" s="109">
        <f>INDEX(GWP!$C$2:$C$13,MATCH(EPS!I5390,GWP!$B$2:$B$13,0))</f>
        <v>265</v>
      </c>
      <c r="L5390" s="5">
        <f t="shared" si="169"/>
        <v>10.361499999999999</v>
      </c>
    </row>
    <row r="5391" spans="1:12">
      <c r="A5391" t="s">
        <v>2962</v>
      </c>
      <c r="B5391" t="s">
        <v>2878</v>
      </c>
      <c r="C5391" t="s">
        <v>1771</v>
      </c>
      <c r="D5391" t="s">
        <v>1715</v>
      </c>
      <c r="H5391" t="str">
        <f>INDEX('Vensim Variables'!$B:$B,MATCH(EPS!$B5391,'Vensim Variables'!$A:$A,0))</f>
        <v>g pollutant</v>
      </c>
      <c r="I5391" t="str">
        <f t="shared" si="168"/>
        <v>F gases</v>
      </c>
      <c r="J5391">
        <f>INDEX(NoSettings!$C:$C,MATCH(EPS!$A5391,NoSettings!$A:$A,0))</f>
        <v>0</v>
      </c>
      <c r="K5391" s="109">
        <f>INDEX(GWP!$C$2:$C$13,MATCH(EPS!I5391,GWP!$B$2:$B$13,0))</f>
        <v>1</v>
      </c>
      <c r="L5391" s="5">
        <f t="shared" si="169"/>
        <v>0</v>
      </c>
    </row>
    <row r="5392" spans="1:12">
      <c r="A5392" t="s">
        <v>2963</v>
      </c>
      <c r="B5392" t="s">
        <v>2878</v>
      </c>
      <c r="C5392" t="s">
        <v>1772</v>
      </c>
      <c r="D5392" t="s">
        <v>1702</v>
      </c>
      <c r="H5392" t="str">
        <f>INDEX('Vensim Variables'!$B:$B,MATCH(EPS!$B5392,'Vensim Variables'!$A:$A,0))</f>
        <v>g pollutant</v>
      </c>
      <c r="I5392" t="str">
        <f t="shared" si="168"/>
        <v>CO2</v>
      </c>
      <c r="J5392">
        <f>INDEX(NoSettings!$C:$C,MATCH(EPS!$A5392,NoSettings!$A:$A,0))</f>
        <v>0</v>
      </c>
      <c r="K5392" s="109">
        <f>INDEX(GWP!$C$2:$C$13,MATCH(EPS!I5392,GWP!$B$2:$B$13,0))</f>
        <v>1</v>
      </c>
      <c r="L5392" s="5">
        <f t="shared" si="169"/>
        <v>0</v>
      </c>
    </row>
    <row r="5393" spans="1:12">
      <c r="A5393" t="s">
        <v>2964</v>
      </c>
      <c r="B5393" t="s">
        <v>2878</v>
      </c>
      <c r="C5393" t="s">
        <v>1772</v>
      </c>
      <c r="D5393" t="s">
        <v>1705</v>
      </c>
      <c r="H5393" t="str">
        <f>INDEX('Vensim Variables'!$B:$B,MATCH(EPS!$B5393,'Vensim Variables'!$A:$A,0))</f>
        <v>g pollutant</v>
      </c>
      <c r="I5393" t="str">
        <f t="shared" si="168"/>
        <v>VOC</v>
      </c>
      <c r="J5393">
        <f>INDEX(NoSettings!$C:$C,MATCH(EPS!$A5393,NoSettings!$A:$A,0))</f>
        <v>0</v>
      </c>
      <c r="K5393" s="109">
        <f>INDEX(GWP!$C$2:$C$13,MATCH(EPS!I5393,GWP!$B$2:$B$13,0))</f>
        <v>5</v>
      </c>
      <c r="L5393" s="5">
        <f t="shared" si="169"/>
        <v>0</v>
      </c>
    </row>
    <row r="5394" spans="1:12">
      <c r="A5394" t="s">
        <v>2965</v>
      </c>
      <c r="B5394" t="s">
        <v>2878</v>
      </c>
      <c r="C5394" t="s">
        <v>1772</v>
      </c>
      <c r="D5394" t="s">
        <v>1706</v>
      </c>
      <c r="H5394" t="str">
        <f>INDEX('Vensim Variables'!$B:$B,MATCH(EPS!$B5394,'Vensim Variables'!$A:$A,0))</f>
        <v>g pollutant</v>
      </c>
      <c r="I5394" t="str">
        <f t="shared" si="168"/>
        <v>CO</v>
      </c>
      <c r="J5394">
        <f>INDEX(NoSettings!$C:$C,MATCH(EPS!$A5394,NoSettings!$A:$A,0))</f>
        <v>0</v>
      </c>
      <c r="K5394" s="109">
        <f>INDEX(GWP!$C$2:$C$13,MATCH(EPS!I5394,GWP!$B$2:$B$13,0))</f>
        <v>1.8</v>
      </c>
      <c r="L5394" s="5">
        <f t="shared" si="169"/>
        <v>0</v>
      </c>
    </row>
    <row r="5395" spans="1:12">
      <c r="A5395" t="s">
        <v>2966</v>
      </c>
      <c r="B5395" t="s">
        <v>2878</v>
      </c>
      <c r="C5395" t="s">
        <v>1772</v>
      </c>
      <c r="D5395" t="s">
        <v>1707</v>
      </c>
      <c r="H5395" t="str">
        <f>INDEX('Vensim Variables'!$B:$B,MATCH(EPS!$B5395,'Vensim Variables'!$A:$A,0))</f>
        <v>g pollutant</v>
      </c>
      <c r="I5395" t="str">
        <f t="shared" si="168"/>
        <v>NOx</v>
      </c>
      <c r="J5395">
        <f>INDEX(NoSettings!$C:$C,MATCH(EPS!$A5395,NoSettings!$A:$A,0))</f>
        <v>0</v>
      </c>
      <c r="K5395" s="109">
        <f>INDEX(GWP!$C$2:$C$13,MATCH(EPS!I5395,GWP!$B$2:$B$13,0))</f>
        <v>-8.1999999999999993</v>
      </c>
      <c r="L5395" s="5">
        <f t="shared" si="169"/>
        <v>0</v>
      </c>
    </row>
    <row r="5396" spans="1:12">
      <c r="A5396" t="s">
        <v>2967</v>
      </c>
      <c r="B5396" t="s">
        <v>2878</v>
      </c>
      <c r="C5396" t="s">
        <v>1772</v>
      </c>
      <c r="D5396" t="s">
        <v>1708</v>
      </c>
      <c r="H5396" t="str">
        <f>INDEX('Vensim Variables'!$B:$B,MATCH(EPS!$B5396,'Vensim Variables'!$A:$A,0))</f>
        <v>g pollutant</v>
      </c>
      <c r="I5396" t="str">
        <f t="shared" si="168"/>
        <v>PM10</v>
      </c>
      <c r="J5396">
        <f>INDEX(NoSettings!$C:$C,MATCH(EPS!$A5396,NoSettings!$A:$A,0))</f>
        <v>0</v>
      </c>
      <c r="K5396" s="109">
        <f>INDEX(GWP!$C$2:$C$13,MATCH(EPS!I5396,GWP!$B$2:$B$13,0))</f>
        <v>0</v>
      </c>
      <c r="L5396" s="5">
        <f t="shared" si="169"/>
        <v>0</v>
      </c>
    </row>
    <row r="5397" spans="1:12">
      <c r="A5397" t="s">
        <v>2968</v>
      </c>
      <c r="B5397" t="s">
        <v>2878</v>
      </c>
      <c r="C5397" t="s">
        <v>1772</v>
      </c>
      <c r="D5397" t="s">
        <v>1709</v>
      </c>
      <c r="H5397" t="str">
        <f>INDEX('Vensim Variables'!$B:$B,MATCH(EPS!$B5397,'Vensim Variables'!$A:$A,0))</f>
        <v>g pollutant</v>
      </c>
      <c r="I5397" t="str">
        <f t="shared" si="168"/>
        <v>PM25</v>
      </c>
      <c r="J5397">
        <f>INDEX(NoSettings!$C:$C,MATCH(EPS!$A5397,NoSettings!$A:$A,0))</f>
        <v>0</v>
      </c>
      <c r="K5397" s="109">
        <f>INDEX(GWP!$C$2:$C$13,MATCH(EPS!I5397,GWP!$B$2:$B$13,0))</f>
        <v>0</v>
      </c>
      <c r="L5397" s="5">
        <f t="shared" si="169"/>
        <v>0</v>
      </c>
    </row>
    <row r="5398" spans="1:12">
      <c r="A5398" t="s">
        <v>2969</v>
      </c>
      <c r="B5398" t="s">
        <v>2878</v>
      </c>
      <c r="C5398" t="s">
        <v>1772</v>
      </c>
      <c r="D5398" t="s">
        <v>1710</v>
      </c>
      <c r="H5398" t="str">
        <f>INDEX('Vensim Variables'!$B:$B,MATCH(EPS!$B5398,'Vensim Variables'!$A:$A,0))</f>
        <v>g pollutant</v>
      </c>
      <c r="I5398" t="str">
        <f t="shared" si="168"/>
        <v>SOx</v>
      </c>
      <c r="J5398">
        <f>INDEX(NoSettings!$C:$C,MATCH(EPS!$A5398,NoSettings!$A:$A,0))</f>
        <v>0</v>
      </c>
      <c r="K5398" s="109">
        <f>INDEX(GWP!$C$2:$C$13,MATCH(EPS!I5398,GWP!$B$2:$B$13,0))</f>
        <v>0</v>
      </c>
      <c r="L5398" s="5">
        <f t="shared" si="169"/>
        <v>0</v>
      </c>
    </row>
    <row r="5399" spans="1:12">
      <c r="A5399" t="s">
        <v>2970</v>
      </c>
      <c r="B5399" t="s">
        <v>2878</v>
      </c>
      <c r="C5399" t="s">
        <v>1772</v>
      </c>
      <c r="D5399" t="s">
        <v>1711</v>
      </c>
      <c r="H5399" t="str">
        <f>INDEX('Vensim Variables'!$B:$B,MATCH(EPS!$B5399,'Vensim Variables'!$A:$A,0))</f>
        <v>g pollutant</v>
      </c>
      <c r="I5399" t="str">
        <f t="shared" si="168"/>
        <v>BC</v>
      </c>
      <c r="J5399">
        <f>INDEX(NoSettings!$C:$C,MATCH(EPS!$A5399,NoSettings!$A:$A,0))</f>
        <v>0</v>
      </c>
      <c r="K5399" s="109">
        <f>INDEX(GWP!$C$2:$C$13,MATCH(EPS!I5399,GWP!$B$2:$B$13,0))</f>
        <v>345</v>
      </c>
      <c r="L5399" s="5">
        <f t="shared" si="169"/>
        <v>0</v>
      </c>
    </row>
    <row r="5400" spans="1:12">
      <c r="A5400" t="s">
        <v>2971</v>
      </c>
      <c r="B5400" t="s">
        <v>2878</v>
      </c>
      <c r="C5400" t="s">
        <v>1772</v>
      </c>
      <c r="D5400" t="s">
        <v>1712</v>
      </c>
      <c r="H5400" t="str">
        <f>INDEX('Vensim Variables'!$B:$B,MATCH(EPS!$B5400,'Vensim Variables'!$A:$A,0))</f>
        <v>g pollutant</v>
      </c>
      <c r="I5400" t="str">
        <f t="shared" si="168"/>
        <v>OC</v>
      </c>
      <c r="J5400">
        <f>INDEX(NoSettings!$C:$C,MATCH(EPS!$A5400,NoSettings!$A:$A,0))</f>
        <v>0</v>
      </c>
      <c r="K5400" s="109">
        <f>INDEX(GWP!$C$2:$C$13,MATCH(EPS!I5400,GWP!$B$2:$B$13,0))</f>
        <v>-46</v>
      </c>
      <c r="L5400" s="5">
        <f t="shared" si="169"/>
        <v>0</v>
      </c>
    </row>
    <row r="5401" spans="1:12">
      <c r="A5401" t="s">
        <v>2972</v>
      </c>
      <c r="B5401" t="s">
        <v>2878</v>
      </c>
      <c r="C5401" t="s">
        <v>1772</v>
      </c>
      <c r="D5401" t="s">
        <v>1713</v>
      </c>
      <c r="H5401" t="str">
        <f>INDEX('Vensim Variables'!$B:$B,MATCH(EPS!$B5401,'Vensim Variables'!$A:$A,0))</f>
        <v>g pollutant</v>
      </c>
      <c r="I5401" t="str">
        <f t="shared" si="168"/>
        <v>CH4</v>
      </c>
      <c r="J5401">
        <f>INDEX(NoSettings!$C:$C,MATCH(EPS!$A5401,NoSettings!$A:$A,0))</f>
        <v>0</v>
      </c>
      <c r="K5401" s="109">
        <f>INDEX(GWP!$C$2:$C$13,MATCH(EPS!I5401,GWP!$B$2:$B$13,0))</f>
        <v>28</v>
      </c>
      <c r="L5401" s="5">
        <f t="shared" si="169"/>
        <v>0</v>
      </c>
    </row>
    <row r="5402" spans="1:12">
      <c r="A5402" t="s">
        <v>2973</v>
      </c>
      <c r="B5402" t="s">
        <v>2878</v>
      </c>
      <c r="C5402" t="s">
        <v>1772</v>
      </c>
      <c r="D5402" t="s">
        <v>1714</v>
      </c>
      <c r="H5402" t="str">
        <f>INDEX('Vensim Variables'!$B:$B,MATCH(EPS!$B5402,'Vensim Variables'!$A:$A,0))</f>
        <v>g pollutant</v>
      </c>
      <c r="I5402" t="str">
        <f t="shared" si="168"/>
        <v>N2O</v>
      </c>
      <c r="J5402">
        <f>INDEX(NoSettings!$C:$C,MATCH(EPS!$A5402,NoSettings!$A:$A,0))</f>
        <v>0</v>
      </c>
      <c r="K5402" s="109">
        <f>INDEX(GWP!$C$2:$C$13,MATCH(EPS!I5402,GWP!$B$2:$B$13,0))</f>
        <v>265</v>
      </c>
      <c r="L5402" s="5">
        <f t="shared" si="169"/>
        <v>0</v>
      </c>
    </row>
    <row r="5403" spans="1:12">
      <c r="A5403" t="s">
        <v>2974</v>
      </c>
      <c r="B5403" t="s">
        <v>2878</v>
      </c>
      <c r="C5403" t="s">
        <v>1772</v>
      </c>
      <c r="D5403" t="s">
        <v>1715</v>
      </c>
      <c r="H5403" t="str">
        <f>INDEX('Vensim Variables'!$B:$B,MATCH(EPS!$B5403,'Vensim Variables'!$A:$A,0))</f>
        <v>g pollutant</v>
      </c>
      <c r="I5403" t="str">
        <f t="shared" si="168"/>
        <v>F gases</v>
      </c>
      <c r="J5403">
        <f>INDEX(NoSettings!$C:$C,MATCH(EPS!$A5403,NoSettings!$A:$A,0))</f>
        <v>0</v>
      </c>
      <c r="K5403" s="109">
        <f>INDEX(GWP!$C$2:$C$13,MATCH(EPS!I5403,GWP!$B$2:$B$13,0))</f>
        <v>1</v>
      </c>
      <c r="L5403" s="5">
        <f t="shared" si="169"/>
        <v>0</v>
      </c>
    </row>
    <row r="5404" spans="1:12">
      <c r="A5404" t="s">
        <v>3013</v>
      </c>
      <c r="B5404" t="s">
        <v>3012</v>
      </c>
      <c r="C5404" t="s">
        <v>1721</v>
      </c>
      <c r="D5404" t="s">
        <v>3373</v>
      </c>
      <c r="E5404" t="s">
        <v>1702</v>
      </c>
      <c r="H5404" t="str">
        <f>INDEX('Vensim Variables'!$B:$B,MATCH(EPS!$B5404,'Vensim Variables'!$A:$A,0))</f>
        <v>g pollutant</v>
      </c>
      <c r="I5404" t="str">
        <f t="shared" si="168"/>
        <v>CO2</v>
      </c>
      <c r="J5404">
        <f>INDEX(NoSettings!$C:$C,MATCH(EPS!$A5404,NoSettings!$A:$A,0))</f>
        <v>0</v>
      </c>
      <c r="K5404" s="109">
        <f>INDEX(GWP!$C$2:$C$13,MATCH(EPS!I5404,GWP!$B$2:$B$13,0))</f>
        <v>1</v>
      </c>
      <c r="L5404" s="5">
        <f t="shared" si="169"/>
        <v>0</v>
      </c>
    </row>
    <row r="5405" spans="1:12">
      <c r="A5405" t="s">
        <v>3014</v>
      </c>
      <c r="B5405" t="s">
        <v>3012</v>
      </c>
      <c r="C5405" t="s">
        <v>1721</v>
      </c>
      <c r="D5405" t="s">
        <v>3373</v>
      </c>
      <c r="E5405" t="s">
        <v>1705</v>
      </c>
      <c r="H5405" t="str">
        <f>INDEX('Vensim Variables'!$B:$B,MATCH(EPS!$B5405,'Vensim Variables'!$A:$A,0))</f>
        <v>g pollutant</v>
      </c>
      <c r="I5405" t="str">
        <f t="shared" si="168"/>
        <v>VOC</v>
      </c>
      <c r="J5405">
        <f>INDEX(NoSettings!$C:$C,MATCH(EPS!$A5405,NoSettings!$A:$A,0))</f>
        <v>0</v>
      </c>
      <c r="K5405" s="109">
        <f>INDEX(GWP!$C$2:$C$13,MATCH(EPS!I5405,GWP!$B$2:$B$13,0))</f>
        <v>5</v>
      </c>
      <c r="L5405" s="5">
        <f t="shared" si="169"/>
        <v>0</v>
      </c>
    </row>
    <row r="5406" spans="1:12">
      <c r="A5406" t="s">
        <v>3015</v>
      </c>
      <c r="B5406" t="s">
        <v>3012</v>
      </c>
      <c r="C5406" t="s">
        <v>1721</v>
      </c>
      <c r="D5406" t="s">
        <v>3373</v>
      </c>
      <c r="E5406" t="s">
        <v>1706</v>
      </c>
      <c r="H5406" t="str">
        <f>INDEX('Vensim Variables'!$B:$B,MATCH(EPS!$B5406,'Vensim Variables'!$A:$A,0))</f>
        <v>g pollutant</v>
      </c>
      <c r="I5406" t="str">
        <f t="shared" si="168"/>
        <v>CO</v>
      </c>
      <c r="J5406">
        <f>INDEX(NoSettings!$C:$C,MATCH(EPS!$A5406,NoSettings!$A:$A,0))</f>
        <v>0</v>
      </c>
      <c r="K5406" s="109">
        <f>INDEX(GWP!$C$2:$C$13,MATCH(EPS!I5406,GWP!$B$2:$B$13,0))</f>
        <v>1.8</v>
      </c>
      <c r="L5406" s="5">
        <f t="shared" si="169"/>
        <v>0</v>
      </c>
    </row>
    <row r="5407" spans="1:12">
      <c r="A5407" t="s">
        <v>3016</v>
      </c>
      <c r="B5407" t="s">
        <v>3012</v>
      </c>
      <c r="C5407" t="s">
        <v>1721</v>
      </c>
      <c r="D5407" t="s">
        <v>3373</v>
      </c>
      <c r="E5407" t="s">
        <v>1707</v>
      </c>
      <c r="H5407" t="str">
        <f>INDEX('Vensim Variables'!$B:$B,MATCH(EPS!$B5407,'Vensim Variables'!$A:$A,0))</f>
        <v>g pollutant</v>
      </c>
      <c r="I5407" t="str">
        <f t="shared" si="168"/>
        <v>NOx</v>
      </c>
      <c r="J5407">
        <f>INDEX(NoSettings!$C:$C,MATCH(EPS!$A5407,NoSettings!$A:$A,0))</f>
        <v>0</v>
      </c>
      <c r="K5407" s="109">
        <f>INDEX(GWP!$C$2:$C$13,MATCH(EPS!I5407,GWP!$B$2:$B$13,0))</f>
        <v>-8.1999999999999993</v>
      </c>
      <c r="L5407" s="5">
        <f t="shared" si="169"/>
        <v>0</v>
      </c>
    </row>
    <row r="5408" spans="1:12">
      <c r="A5408" t="s">
        <v>3017</v>
      </c>
      <c r="B5408" t="s">
        <v>3012</v>
      </c>
      <c r="C5408" t="s">
        <v>1721</v>
      </c>
      <c r="D5408" t="s">
        <v>3373</v>
      </c>
      <c r="E5408" t="s">
        <v>1708</v>
      </c>
      <c r="H5408" t="str">
        <f>INDEX('Vensim Variables'!$B:$B,MATCH(EPS!$B5408,'Vensim Variables'!$A:$A,0))</f>
        <v>g pollutant</v>
      </c>
      <c r="I5408" t="str">
        <f t="shared" si="168"/>
        <v>PM10</v>
      </c>
      <c r="J5408">
        <f>INDEX(NoSettings!$C:$C,MATCH(EPS!$A5408,NoSettings!$A:$A,0))</f>
        <v>0</v>
      </c>
      <c r="K5408" s="109">
        <f>INDEX(GWP!$C$2:$C$13,MATCH(EPS!I5408,GWP!$B$2:$B$13,0))</f>
        <v>0</v>
      </c>
      <c r="L5408" s="5">
        <f t="shared" si="169"/>
        <v>0</v>
      </c>
    </row>
    <row r="5409" spans="1:12">
      <c r="A5409" t="s">
        <v>3018</v>
      </c>
      <c r="B5409" t="s">
        <v>3012</v>
      </c>
      <c r="C5409" t="s">
        <v>1721</v>
      </c>
      <c r="D5409" t="s">
        <v>3373</v>
      </c>
      <c r="E5409" t="s">
        <v>1709</v>
      </c>
      <c r="H5409" t="str">
        <f>INDEX('Vensim Variables'!$B:$B,MATCH(EPS!$B5409,'Vensim Variables'!$A:$A,0))</f>
        <v>g pollutant</v>
      </c>
      <c r="I5409" t="str">
        <f t="shared" si="168"/>
        <v>PM25</v>
      </c>
      <c r="J5409">
        <f>INDEX(NoSettings!$C:$C,MATCH(EPS!$A5409,NoSettings!$A:$A,0))</f>
        <v>0</v>
      </c>
      <c r="K5409" s="109">
        <f>INDEX(GWP!$C$2:$C$13,MATCH(EPS!I5409,GWP!$B$2:$B$13,0))</f>
        <v>0</v>
      </c>
      <c r="L5409" s="5">
        <f t="shared" si="169"/>
        <v>0</v>
      </c>
    </row>
    <row r="5410" spans="1:12">
      <c r="A5410" t="s">
        <v>3019</v>
      </c>
      <c r="B5410" t="s">
        <v>3012</v>
      </c>
      <c r="C5410" t="s">
        <v>1721</v>
      </c>
      <c r="D5410" t="s">
        <v>3373</v>
      </c>
      <c r="E5410" t="s">
        <v>1710</v>
      </c>
      <c r="H5410" t="str">
        <f>INDEX('Vensim Variables'!$B:$B,MATCH(EPS!$B5410,'Vensim Variables'!$A:$A,0))</f>
        <v>g pollutant</v>
      </c>
      <c r="I5410" t="str">
        <f t="shared" si="168"/>
        <v>SOx</v>
      </c>
      <c r="J5410">
        <f>INDEX(NoSettings!$C:$C,MATCH(EPS!$A5410,NoSettings!$A:$A,0))</f>
        <v>0</v>
      </c>
      <c r="K5410" s="109">
        <f>INDEX(GWP!$C$2:$C$13,MATCH(EPS!I5410,GWP!$B$2:$B$13,0))</f>
        <v>0</v>
      </c>
      <c r="L5410" s="5">
        <f t="shared" si="169"/>
        <v>0</v>
      </c>
    </row>
    <row r="5411" spans="1:12">
      <c r="A5411" t="s">
        <v>3020</v>
      </c>
      <c r="B5411" t="s">
        <v>3012</v>
      </c>
      <c r="C5411" t="s">
        <v>1721</v>
      </c>
      <c r="D5411" t="s">
        <v>3373</v>
      </c>
      <c r="E5411" t="s">
        <v>1711</v>
      </c>
      <c r="H5411" t="str">
        <f>INDEX('Vensim Variables'!$B:$B,MATCH(EPS!$B5411,'Vensim Variables'!$A:$A,0))</f>
        <v>g pollutant</v>
      </c>
      <c r="I5411" t="str">
        <f t="shared" si="168"/>
        <v>BC</v>
      </c>
      <c r="J5411">
        <f>INDEX(NoSettings!$C:$C,MATCH(EPS!$A5411,NoSettings!$A:$A,0))</f>
        <v>0</v>
      </c>
      <c r="K5411" s="109">
        <f>INDEX(GWP!$C$2:$C$13,MATCH(EPS!I5411,GWP!$B$2:$B$13,0))</f>
        <v>345</v>
      </c>
      <c r="L5411" s="5">
        <f t="shared" si="169"/>
        <v>0</v>
      </c>
    </row>
    <row r="5412" spans="1:12">
      <c r="A5412" t="s">
        <v>3021</v>
      </c>
      <c r="B5412" t="s">
        <v>3012</v>
      </c>
      <c r="C5412" t="s">
        <v>1721</v>
      </c>
      <c r="D5412" t="s">
        <v>3373</v>
      </c>
      <c r="E5412" t="s">
        <v>1712</v>
      </c>
      <c r="H5412" t="str">
        <f>INDEX('Vensim Variables'!$B:$B,MATCH(EPS!$B5412,'Vensim Variables'!$A:$A,0))</f>
        <v>g pollutant</v>
      </c>
      <c r="I5412" t="str">
        <f t="shared" si="168"/>
        <v>OC</v>
      </c>
      <c r="J5412">
        <f>INDEX(NoSettings!$C:$C,MATCH(EPS!$A5412,NoSettings!$A:$A,0))</f>
        <v>0</v>
      </c>
      <c r="K5412" s="109">
        <f>INDEX(GWP!$C$2:$C$13,MATCH(EPS!I5412,GWP!$B$2:$B$13,0))</f>
        <v>-46</v>
      </c>
      <c r="L5412" s="5">
        <f t="shared" si="169"/>
        <v>0</v>
      </c>
    </row>
    <row r="5413" spans="1:12">
      <c r="A5413" t="s">
        <v>3022</v>
      </c>
      <c r="B5413" t="s">
        <v>3012</v>
      </c>
      <c r="C5413" t="s">
        <v>1721</v>
      </c>
      <c r="D5413" t="s">
        <v>3373</v>
      </c>
      <c r="E5413" t="s">
        <v>1713</v>
      </c>
      <c r="H5413" t="str">
        <f>INDEX('Vensim Variables'!$B:$B,MATCH(EPS!$B5413,'Vensim Variables'!$A:$A,0))</f>
        <v>g pollutant</v>
      </c>
      <c r="I5413" t="str">
        <f t="shared" si="168"/>
        <v>CH4</v>
      </c>
      <c r="J5413">
        <f>INDEX(NoSettings!$C:$C,MATCH(EPS!$A5413,NoSettings!$A:$A,0))</f>
        <v>0</v>
      </c>
      <c r="K5413" s="109">
        <f>INDEX(GWP!$C$2:$C$13,MATCH(EPS!I5413,GWP!$B$2:$B$13,0))</f>
        <v>28</v>
      </c>
      <c r="L5413" s="5">
        <f t="shared" si="169"/>
        <v>0</v>
      </c>
    </row>
    <row r="5414" spans="1:12">
      <c r="A5414" t="s">
        <v>3023</v>
      </c>
      <c r="B5414" t="s">
        <v>3012</v>
      </c>
      <c r="C5414" t="s">
        <v>1721</v>
      </c>
      <c r="D5414" t="s">
        <v>3373</v>
      </c>
      <c r="E5414" t="s">
        <v>1714</v>
      </c>
      <c r="H5414" t="str">
        <f>INDEX('Vensim Variables'!$B:$B,MATCH(EPS!$B5414,'Vensim Variables'!$A:$A,0))</f>
        <v>g pollutant</v>
      </c>
      <c r="I5414" t="str">
        <f t="shared" si="168"/>
        <v>N2O</v>
      </c>
      <c r="J5414">
        <f>INDEX(NoSettings!$C:$C,MATCH(EPS!$A5414,NoSettings!$A:$A,0))</f>
        <v>0</v>
      </c>
      <c r="K5414" s="109">
        <f>INDEX(GWP!$C$2:$C$13,MATCH(EPS!I5414,GWP!$B$2:$B$13,0))</f>
        <v>265</v>
      </c>
      <c r="L5414" s="5">
        <f t="shared" si="169"/>
        <v>0</v>
      </c>
    </row>
    <row r="5415" spans="1:12">
      <c r="A5415" t="s">
        <v>3024</v>
      </c>
      <c r="B5415" t="s">
        <v>3012</v>
      </c>
      <c r="C5415" t="s">
        <v>1721</v>
      </c>
      <c r="D5415" t="s">
        <v>3373</v>
      </c>
      <c r="E5415" t="s">
        <v>1715</v>
      </c>
      <c r="H5415" t="str">
        <f>INDEX('Vensim Variables'!$B:$B,MATCH(EPS!$B5415,'Vensim Variables'!$A:$A,0))</f>
        <v>g pollutant</v>
      </c>
      <c r="I5415" t="str">
        <f t="shared" si="168"/>
        <v>F gases</v>
      </c>
      <c r="J5415">
        <f>INDEX(NoSettings!$C:$C,MATCH(EPS!$A5415,NoSettings!$A:$A,0))</f>
        <v>0</v>
      </c>
      <c r="K5415" s="109">
        <f>INDEX(GWP!$C$2:$C$13,MATCH(EPS!I5415,GWP!$B$2:$B$13,0))</f>
        <v>1</v>
      </c>
      <c r="L5415" s="5">
        <f t="shared" si="169"/>
        <v>0</v>
      </c>
    </row>
    <row r="5416" spans="1:12">
      <c r="A5416" t="s">
        <v>3025</v>
      </c>
      <c r="B5416" t="s">
        <v>3012</v>
      </c>
      <c r="C5416" t="s">
        <v>1721</v>
      </c>
      <c r="D5416" t="s">
        <v>3374</v>
      </c>
      <c r="E5416" t="s">
        <v>1702</v>
      </c>
      <c r="H5416" t="str">
        <f>INDEX('Vensim Variables'!$B:$B,MATCH(EPS!$B5416,'Vensim Variables'!$A:$A,0))</f>
        <v>g pollutant</v>
      </c>
      <c r="I5416" t="str">
        <f t="shared" si="168"/>
        <v>CO2</v>
      </c>
      <c r="J5416">
        <f>INDEX(NoSettings!$C:$C,MATCH(EPS!$A5416,NoSettings!$A:$A,0))</f>
        <v>0</v>
      </c>
      <c r="K5416" s="109">
        <f>INDEX(GWP!$C$2:$C$13,MATCH(EPS!I5416,GWP!$B$2:$B$13,0))</f>
        <v>1</v>
      </c>
      <c r="L5416" s="5">
        <f t="shared" si="169"/>
        <v>0</v>
      </c>
    </row>
    <row r="5417" spans="1:12">
      <c r="A5417" t="s">
        <v>3026</v>
      </c>
      <c r="B5417" t="s">
        <v>3012</v>
      </c>
      <c r="C5417" t="s">
        <v>1721</v>
      </c>
      <c r="D5417" t="s">
        <v>3374</v>
      </c>
      <c r="E5417" t="s">
        <v>1705</v>
      </c>
      <c r="H5417" t="str">
        <f>INDEX('Vensim Variables'!$B:$B,MATCH(EPS!$B5417,'Vensim Variables'!$A:$A,0))</f>
        <v>g pollutant</v>
      </c>
      <c r="I5417" t="str">
        <f t="shared" si="168"/>
        <v>VOC</v>
      </c>
      <c r="J5417">
        <f>INDEX(NoSettings!$C:$C,MATCH(EPS!$A5417,NoSettings!$A:$A,0))</f>
        <v>0</v>
      </c>
      <c r="K5417" s="109">
        <f>INDEX(GWP!$C$2:$C$13,MATCH(EPS!I5417,GWP!$B$2:$B$13,0))</f>
        <v>5</v>
      </c>
      <c r="L5417" s="5">
        <f t="shared" si="169"/>
        <v>0</v>
      </c>
    </row>
    <row r="5418" spans="1:12">
      <c r="A5418" t="s">
        <v>3027</v>
      </c>
      <c r="B5418" t="s">
        <v>3012</v>
      </c>
      <c r="C5418" t="s">
        <v>1721</v>
      </c>
      <c r="D5418" t="s">
        <v>3374</v>
      </c>
      <c r="E5418" t="s">
        <v>1706</v>
      </c>
      <c r="H5418" t="str">
        <f>INDEX('Vensim Variables'!$B:$B,MATCH(EPS!$B5418,'Vensim Variables'!$A:$A,0))</f>
        <v>g pollutant</v>
      </c>
      <c r="I5418" t="str">
        <f t="shared" si="168"/>
        <v>CO</v>
      </c>
      <c r="J5418">
        <f>INDEX(NoSettings!$C:$C,MATCH(EPS!$A5418,NoSettings!$A:$A,0))</f>
        <v>0</v>
      </c>
      <c r="K5418" s="109">
        <f>INDEX(GWP!$C$2:$C$13,MATCH(EPS!I5418,GWP!$B$2:$B$13,0))</f>
        <v>1.8</v>
      </c>
      <c r="L5418" s="5">
        <f t="shared" si="169"/>
        <v>0</v>
      </c>
    </row>
    <row r="5419" spans="1:12">
      <c r="A5419" t="s">
        <v>3028</v>
      </c>
      <c r="B5419" t="s">
        <v>3012</v>
      </c>
      <c r="C5419" t="s">
        <v>1721</v>
      </c>
      <c r="D5419" t="s">
        <v>3374</v>
      </c>
      <c r="E5419" t="s">
        <v>1707</v>
      </c>
      <c r="H5419" t="str">
        <f>INDEX('Vensim Variables'!$B:$B,MATCH(EPS!$B5419,'Vensim Variables'!$A:$A,0))</f>
        <v>g pollutant</v>
      </c>
      <c r="I5419" t="str">
        <f t="shared" si="168"/>
        <v>NOx</v>
      </c>
      <c r="J5419">
        <f>INDEX(NoSettings!$C:$C,MATCH(EPS!$A5419,NoSettings!$A:$A,0))</f>
        <v>0</v>
      </c>
      <c r="K5419" s="109">
        <f>INDEX(GWP!$C$2:$C$13,MATCH(EPS!I5419,GWP!$B$2:$B$13,0))</f>
        <v>-8.1999999999999993</v>
      </c>
      <c r="L5419" s="5">
        <f t="shared" si="169"/>
        <v>0</v>
      </c>
    </row>
    <row r="5420" spans="1:12">
      <c r="A5420" t="s">
        <v>3029</v>
      </c>
      <c r="B5420" t="s">
        <v>3012</v>
      </c>
      <c r="C5420" t="s">
        <v>1721</v>
      </c>
      <c r="D5420" t="s">
        <v>3374</v>
      </c>
      <c r="E5420" t="s">
        <v>1708</v>
      </c>
      <c r="H5420" t="str">
        <f>INDEX('Vensim Variables'!$B:$B,MATCH(EPS!$B5420,'Vensim Variables'!$A:$A,0))</f>
        <v>g pollutant</v>
      </c>
      <c r="I5420" t="str">
        <f t="shared" si="168"/>
        <v>PM10</v>
      </c>
      <c r="J5420">
        <f>INDEX(NoSettings!$C:$C,MATCH(EPS!$A5420,NoSettings!$A:$A,0))</f>
        <v>0</v>
      </c>
      <c r="K5420" s="109">
        <f>INDEX(GWP!$C$2:$C$13,MATCH(EPS!I5420,GWP!$B$2:$B$13,0))</f>
        <v>0</v>
      </c>
      <c r="L5420" s="5">
        <f t="shared" si="169"/>
        <v>0</v>
      </c>
    </row>
    <row r="5421" spans="1:12">
      <c r="A5421" t="s">
        <v>3030</v>
      </c>
      <c r="B5421" t="s">
        <v>3012</v>
      </c>
      <c r="C5421" t="s">
        <v>1721</v>
      </c>
      <c r="D5421" t="s">
        <v>3374</v>
      </c>
      <c r="E5421" t="s">
        <v>1709</v>
      </c>
      <c r="H5421" t="str">
        <f>INDEX('Vensim Variables'!$B:$B,MATCH(EPS!$B5421,'Vensim Variables'!$A:$A,0))</f>
        <v>g pollutant</v>
      </c>
      <c r="I5421" t="str">
        <f t="shared" si="168"/>
        <v>PM25</v>
      </c>
      <c r="J5421">
        <f>INDEX(NoSettings!$C:$C,MATCH(EPS!$A5421,NoSettings!$A:$A,0))</f>
        <v>0</v>
      </c>
      <c r="K5421" s="109">
        <f>INDEX(GWP!$C$2:$C$13,MATCH(EPS!I5421,GWP!$B$2:$B$13,0))</f>
        <v>0</v>
      </c>
      <c r="L5421" s="5">
        <f t="shared" si="169"/>
        <v>0</v>
      </c>
    </row>
    <row r="5422" spans="1:12">
      <c r="A5422" t="s">
        <v>3031</v>
      </c>
      <c r="B5422" t="s">
        <v>3012</v>
      </c>
      <c r="C5422" t="s">
        <v>1721</v>
      </c>
      <c r="D5422" t="s">
        <v>3374</v>
      </c>
      <c r="E5422" t="s">
        <v>1710</v>
      </c>
      <c r="H5422" t="str">
        <f>INDEX('Vensim Variables'!$B:$B,MATCH(EPS!$B5422,'Vensim Variables'!$A:$A,0))</f>
        <v>g pollutant</v>
      </c>
      <c r="I5422" t="str">
        <f t="shared" si="168"/>
        <v>SOx</v>
      </c>
      <c r="J5422">
        <f>INDEX(NoSettings!$C:$C,MATCH(EPS!$A5422,NoSettings!$A:$A,0))</f>
        <v>0</v>
      </c>
      <c r="K5422" s="109">
        <f>INDEX(GWP!$C$2:$C$13,MATCH(EPS!I5422,GWP!$B$2:$B$13,0))</f>
        <v>0</v>
      </c>
      <c r="L5422" s="5">
        <f t="shared" si="169"/>
        <v>0</v>
      </c>
    </row>
    <row r="5423" spans="1:12">
      <c r="A5423" t="s">
        <v>3032</v>
      </c>
      <c r="B5423" t="s">
        <v>3012</v>
      </c>
      <c r="C5423" t="s">
        <v>1721</v>
      </c>
      <c r="D5423" t="s">
        <v>3374</v>
      </c>
      <c r="E5423" t="s">
        <v>1711</v>
      </c>
      <c r="H5423" t="str">
        <f>INDEX('Vensim Variables'!$B:$B,MATCH(EPS!$B5423,'Vensim Variables'!$A:$A,0))</f>
        <v>g pollutant</v>
      </c>
      <c r="I5423" t="str">
        <f t="shared" si="168"/>
        <v>BC</v>
      </c>
      <c r="J5423">
        <f>INDEX(NoSettings!$C:$C,MATCH(EPS!$A5423,NoSettings!$A:$A,0))</f>
        <v>0</v>
      </c>
      <c r="K5423" s="109">
        <f>INDEX(GWP!$C$2:$C$13,MATCH(EPS!I5423,GWP!$B$2:$B$13,0))</f>
        <v>345</v>
      </c>
      <c r="L5423" s="5">
        <f t="shared" si="169"/>
        <v>0</v>
      </c>
    </row>
    <row r="5424" spans="1:12">
      <c r="A5424" t="s">
        <v>3033</v>
      </c>
      <c r="B5424" t="s">
        <v>3012</v>
      </c>
      <c r="C5424" t="s">
        <v>1721</v>
      </c>
      <c r="D5424" t="s">
        <v>3374</v>
      </c>
      <c r="E5424" t="s">
        <v>1712</v>
      </c>
      <c r="H5424" t="str">
        <f>INDEX('Vensim Variables'!$B:$B,MATCH(EPS!$B5424,'Vensim Variables'!$A:$A,0))</f>
        <v>g pollutant</v>
      </c>
      <c r="I5424" t="str">
        <f t="shared" si="168"/>
        <v>OC</v>
      </c>
      <c r="J5424">
        <f>INDEX(NoSettings!$C:$C,MATCH(EPS!$A5424,NoSettings!$A:$A,0))</f>
        <v>0</v>
      </c>
      <c r="K5424" s="109">
        <f>INDEX(GWP!$C$2:$C$13,MATCH(EPS!I5424,GWP!$B$2:$B$13,0))</f>
        <v>-46</v>
      </c>
      <c r="L5424" s="5">
        <f t="shared" si="169"/>
        <v>0</v>
      </c>
    </row>
    <row r="5425" spans="1:12">
      <c r="A5425" t="s">
        <v>3034</v>
      </c>
      <c r="B5425" t="s">
        <v>3012</v>
      </c>
      <c r="C5425" t="s">
        <v>1721</v>
      </c>
      <c r="D5425" t="s">
        <v>3374</v>
      </c>
      <c r="E5425" t="s">
        <v>1713</v>
      </c>
      <c r="H5425" t="str">
        <f>INDEX('Vensim Variables'!$B:$B,MATCH(EPS!$B5425,'Vensim Variables'!$A:$A,0))</f>
        <v>g pollutant</v>
      </c>
      <c r="I5425" t="str">
        <f t="shared" si="168"/>
        <v>CH4</v>
      </c>
      <c r="J5425">
        <f>INDEX(NoSettings!$C:$C,MATCH(EPS!$A5425,NoSettings!$A:$A,0))</f>
        <v>0</v>
      </c>
      <c r="K5425" s="109">
        <f>INDEX(GWP!$C$2:$C$13,MATCH(EPS!I5425,GWP!$B$2:$B$13,0))</f>
        <v>28</v>
      </c>
      <c r="L5425" s="5">
        <f t="shared" si="169"/>
        <v>0</v>
      </c>
    </row>
    <row r="5426" spans="1:12">
      <c r="A5426" t="s">
        <v>3035</v>
      </c>
      <c r="B5426" t="s">
        <v>3012</v>
      </c>
      <c r="C5426" t="s">
        <v>1721</v>
      </c>
      <c r="D5426" t="s">
        <v>3374</v>
      </c>
      <c r="E5426" t="s">
        <v>1714</v>
      </c>
      <c r="H5426" t="str">
        <f>INDEX('Vensim Variables'!$B:$B,MATCH(EPS!$B5426,'Vensim Variables'!$A:$A,0))</f>
        <v>g pollutant</v>
      </c>
      <c r="I5426" t="str">
        <f t="shared" si="168"/>
        <v>N2O</v>
      </c>
      <c r="J5426">
        <f>INDEX(NoSettings!$C:$C,MATCH(EPS!$A5426,NoSettings!$A:$A,0))</f>
        <v>0</v>
      </c>
      <c r="K5426" s="109">
        <f>INDEX(GWP!$C$2:$C$13,MATCH(EPS!I5426,GWP!$B$2:$B$13,0))</f>
        <v>265</v>
      </c>
      <c r="L5426" s="5">
        <f t="shared" si="169"/>
        <v>0</v>
      </c>
    </row>
    <row r="5427" spans="1:12">
      <c r="A5427" t="s">
        <v>3036</v>
      </c>
      <c r="B5427" t="s">
        <v>3012</v>
      </c>
      <c r="C5427" t="s">
        <v>1721</v>
      </c>
      <c r="D5427" t="s">
        <v>3374</v>
      </c>
      <c r="E5427" t="s">
        <v>1715</v>
      </c>
      <c r="H5427" t="str">
        <f>INDEX('Vensim Variables'!$B:$B,MATCH(EPS!$B5427,'Vensim Variables'!$A:$A,0))</f>
        <v>g pollutant</v>
      </c>
      <c r="I5427" t="str">
        <f t="shared" si="168"/>
        <v>F gases</v>
      </c>
      <c r="J5427">
        <f>INDEX(NoSettings!$C:$C,MATCH(EPS!$A5427,NoSettings!$A:$A,0))</f>
        <v>0</v>
      </c>
      <c r="K5427" s="109">
        <f>INDEX(GWP!$C$2:$C$13,MATCH(EPS!I5427,GWP!$B$2:$B$13,0))</f>
        <v>1</v>
      </c>
      <c r="L5427" s="5">
        <f t="shared" si="169"/>
        <v>0</v>
      </c>
    </row>
    <row r="5428" spans="1:12">
      <c r="A5428" t="s">
        <v>3037</v>
      </c>
      <c r="B5428" t="s">
        <v>3012</v>
      </c>
      <c r="C5428" t="s">
        <v>1721</v>
      </c>
      <c r="D5428" t="s">
        <v>3375</v>
      </c>
      <c r="E5428" t="s">
        <v>1702</v>
      </c>
      <c r="H5428" t="str">
        <f>INDEX('Vensim Variables'!$B:$B,MATCH(EPS!$B5428,'Vensim Variables'!$A:$A,0))</f>
        <v>g pollutant</v>
      </c>
      <c r="I5428" t="str">
        <f t="shared" si="168"/>
        <v>CO2</v>
      </c>
      <c r="J5428">
        <f>INDEX(NoSettings!$C:$C,MATCH(EPS!$A5428,NoSettings!$A:$A,0))</f>
        <v>211256000000000</v>
      </c>
      <c r="K5428" s="109">
        <f>INDEX(GWP!$C$2:$C$13,MATCH(EPS!I5428,GWP!$B$2:$B$13,0))</f>
        <v>1</v>
      </c>
      <c r="L5428" s="5">
        <f t="shared" si="169"/>
        <v>211.256</v>
      </c>
    </row>
    <row r="5429" spans="1:12">
      <c r="A5429" t="s">
        <v>3038</v>
      </c>
      <c r="B5429" t="s">
        <v>3012</v>
      </c>
      <c r="C5429" t="s">
        <v>1721</v>
      </c>
      <c r="D5429" t="s">
        <v>3375</v>
      </c>
      <c r="E5429" t="s">
        <v>1705</v>
      </c>
      <c r="H5429" t="str">
        <f>INDEX('Vensim Variables'!$B:$B,MATCH(EPS!$B5429,'Vensim Variables'!$A:$A,0))</f>
        <v>g pollutant</v>
      </c>
      <c r="I5429" t="str">
        <f t="shared" si="168"/>
        <v>VOC</v>
      </c>
      <c r="J5429">
        <f>INDEX(NoSettings!$C:$C,MATCH(EPS!$A5429,NoSettings!$A:$A,0))</f>
        <v>18975600000</v>
      </c>
      <c r="K5429" s="109">
        <f>INDEX(GWP!$C$2:$C$13,MATCH(EPS!I5429,GWP!$B$2:$B$13,0))</f>
        <v>5</v>
      </c>
      <c r="L5429" s="5">
        <f t="shared" si="169"/>
        <v>9.4878000000000004E-2</v>
      </c>
    </row>
    <row r="5430" spans="1:12">
      <c r="A5430" t="s">
        <v>3039</v>
      </c>
      <c r="B5430" t="s">
        <v>3012</v>
      </c>
      <c r="C5430" t="s">
        <v>1721</v>
      </c>
      <c r="D5430" t="s">
        <v>3375</v>
      </c>
      <c r="E5430" t="s">
        <v>1706</v>
      </c>
      <c r="H5430" t="str">
        <f>INDEX('Vensim Variables'!$B:$B,MATCH(EPS!$B5430,'Vensim Variables'!$A:$A,0))</f>
        <v>g pollutant</v>
      </c>
      <c r="I5430" t="str">
        <f t="shared" si="168"/>
        <v>CO</v>
      </c>
      <c r="J5430">
        <f>INDEX(NoSettings!$C:$C,MATCH(EPS!$A5430,NoSettings!$A:$A,0))</f>
        <v>116748000000</v>
      </c>
      <c r="K5430" s="109">
        <f>INDEX(GWP!$C$2:$C$13,MATCH(EPS!I5430,GWP!$B$2:$B$13,0))</f>
        <v>1.8</v>
      </c>
      <c r="L5430" s="5">
        <f t="shared" si="169"/>
        <v>0.21014640000000001</v>
      </c>
    </row>
    <row r="5431" spans="1:12">
      <c r="A5431" t="s">
        <v>3040</v>
      </c>
      <c r="B5431" t="s">
        <v>3012</v>
      </c>
      <c r="C5431" t="s">
        <v>1721</v>
      </c>
      <c r="D5431" t="s">
        <v>3375</v>
      </c>
      <c r="E5431" t="s">
        <v>1707</v>
      </c>
      <c r="H5431" t="str">
        <f>INDEX('Vensim Variables'!$B:$B,MATCH(EPS!$B5431,'Vensim Variables'!$A:$A,0))</f>
        <v>g pollutant</v>
      </c>
      <c r="I5431" t="str">
        <f t="shared" si="168"/>
        <v>NOx</v>
      </c>
      <c r="J5431">
        <f>INDEX(NoSettings!$C:$C,MATCH(EPS!$A5431,NoSettings!$A:$A,0))</f>
        <v>160592000000</v>
      </c>
      <c r="K5431" s="109">
        <f>INDEX(GWP!$C$2:$C$13,MATCH(EPS!I5431,GWP!$B$2:$B$13,0))</f>
        <v>-8.1999999999999993</v>
      </c>
      <c r="L5431" s="5">
        <f t="shared" si="169"/>
        <v>-1.3168544</v>
      </c>
    </row>
    <row r="5432" spans="1:12">
      <c r="A5432" t="s">
        <v>3041</v>
      </c>
      <c r="B5432" t="s">
        <v>3012</v>
      </c>
      <c r="C5432" t="s">
        <v>1721</v>
      </c>
      <c r="D5432" t="s">
        <v>3375</v>
      </c>
      <c r="E5432" t="s">
        <v>1708</v>
      </c>
      <c r="H5432" t="str">
        <f>INDEX('Vensim Variables'!$B:$B,MATCH(EPS!$B5432,'Vensim Variables'!$A:$A,0))</f>
        <v>g pollutant</v>
      </c>
      <c r="I5432" t="str">
        <f t="shared" si="168"/>
        <v>PM10</v>
      </c>
      <c r="J5432">
        <f>INDEX(NoSettings!$C:$C,MATCH(EPS!$A5432,NoSettings!$A:$A,0))</f>
        <v>62174500000</v>
      </c>
      <c r="K5432" s="109">
        <f>INDEX(GWP!$C$2:$C$13,MATCH(EPS!I5432,GWP!$B$2:$B$13,0))</f>
        <v>0</v>
      </c>
      <c r="L5432" s="5">
        <f t="shared" si="169"/>
        <v>0</v>
      </c>
    </row>
    <row r="5433" spans="1:12">
      <c r="A5433" t="s">
        <v>3042</v>
      </c>
      <c r="B5433" t="s">
        <v>3012</v>
      </c>
      <c r="C5433" t="s">
        <v>1721</v>
      </c>
      <c r="D5433" t="s">
        <v>3375</v>
      </c>
      <c r="E5433" t="s">
        <v>1709</v>
      </c>
      <c r="H5433" t="str">
        <f>INDEX('Vensim Variables'!$B:$B,MATCH(EPS!$B5433,'Vensim Variables'!$A:$A,0))</f>
        <v>g pollutant</v>
      </c>
      <c r="I5433" t="str">
        <f t="shared" si="168"/>
        <v>PM25</v>
      </c>
      <c r="J5433">
        <f>INDEX(NoSettings!$C:$C,MATCH(EPS!$A5433,NoSettings!$A:$A,0))</f>
        <v>58216900000</v>
      </c>
      <c r="K5433" s="109">
        <f>INDEX(GWP!$C$2:$C$13,MATCH(EPS!I5433,GWP!$B$2:$B$13,0))</f>
        <v>0</v>
      </c>
      <c r="L5433" s="5">
        <f t="shared" si="169"/>
        <v>0</v>
      </c>
    </row>
    <row r="5434" spans="1:12">
      <c r="A5434" t="s">
        <v>3043</v>
      </c>
      <c r="B5434" t="s">
        <v>3012</v>
      </c>
      <c r="C5434" t="s">
        <v>1721</v>
      </c>
      <c r="D5434" t="s">
        <v>3375</v>
      </c>
      <c r="E5434" t="s">
        <v>1710</v>
      </c>
      <c r="H5434" t="str">
        <f>INDEX('Vensim Variables'!$B:$B,MATCH(EPS!$B5434,'Vensim Variables'!$A:$A,0))</f>
        <v>g pollutant</v>
      </c>
      <c r="I5434" t="str">
        <f t="shared" si="168"/>
        <v>SOx</v>
      </c>
      <c r="J5434">
        <f>INDEX(NoSettings!$C:$C,MATCH(EPS!$A5434,NoSettings!$A:$A,0))</f>
        <v>1297960000</v>
      </c>
      <c r="K5434" s="109">
        <f>INDEX(GWP!$C$2:$C$13,MATCH(EPS!I5434,GWP!$B$2:$B$13,0))</f>
        <v>0</v>
      </c>
      <c r="L5434" s="5">
        <f t="shared" si="169"/>
        <v>0</v>
      </c>
    </row>
    <row r="5435" spans="1:12">
      <c r="A5435" t="s">
        <v>3044</v>
      </c>
      <c r="B5435" t="s">
        <v>3012</v>
      </c>
      <c r="C5435" t="s">
        <v>1721</v>
      </c>
      <c r="D5435" t="s">
        <v>3375</v>
      </c>
      <c r="E5435" t="s">
        <v>1711</v>
      </c>
      <c r="H5435" t="str">
        <f>INDEX('Vensim Variables'!$B:$B,MATCH(EPS!$B5435,'Vensim Variables'!$A:$A,0))</f>
        <v>g pollutant</v>
      </c>
      <c r="I5435" t="str">
        <f t="shared" si="168"/>
        <v>BC</v>
      </c>
      <c r="J5435">
        <f>INDEX(NoSettings!$C:$C,MATCH(EPS!$A5435,NoSettings!$A:$A,0))</f>
        <v>2122120000</v>
      </c>
      <c r="K5435" s="109">
        <f>INDEX(GWP!$C$2:$C$13,MATCH(EPS!I5435,GWP!$B$2:$B$13,0))</f>
        <v>345</v>
      </c>
      <c r="L5435" s="5">
        <f t="shared" si="169"/>
        <v>0.73213139999999999</v>
      </c>
    </row>
    <row r="5436" spans="1:12">
      <c r="A5436" t="s">
        <v>3045</v>
      </c>
      <c r="B5436" t="s">
        <v>3012</v>
      </c>
      <c r="C5436" t="s">
        <v>1721</v>
      </c>
      <c r="D5436" t="s">
        <v>3375</v>
      </c>
      <c r="E5436" t="s">
        <v>1712</v>
      </c>
      <c r="H5436" t="str">
        <f>INDEX('Vensim Variables'!$B:$B,MATCH(EPS!$B5436,'Vensim Variables'!$A:$A,0))</f>
        <v>g pollutant</v>
      </c>
      <c r="I5436" t="str">
        <f t="shared" si="168"/>
        <v>OC</v>
      </c>
      <c r="J5436">
        <f>INDEX(NoSettings!$C:$C,MATCH(EPS!$A5436,NoSettings!$A:$A,0))</f>
        <v>37417800000</v>
      </c>
      <c r="K5436" s="109">
        <f>INDEX(GWP!$C$2:$C$13,MATCH(EPS!I5436,GWP!$B$2:$B$13,0))</f>
        <v>-46</v>
      </c>
      <c r="L5436" s="5">
        <f t="shared" si="169"/>
        <v>-1.7212187999999999</v>
      </c>
    </row>
    <row r="5437" spans="1:12">
      <c r="A5437" t="s">
        <v>3046</v>
      </c>
      <c r="B5437" t="s">
        <v>3012</v>
      </c>
      <c r="C5437" t="s">
        <v>1721</v>
      </c>
      <c r="D5437" t="s">
        <v>3375</v>
      </c>
      <c r="E5437" t="s">
        <v>1713</v>
      </c>
      <c r="H5437" t="str">
        <f>INDEX('Vensim Variables'!$B:$B,MATCH(EPS!$B5437,'Vensim Variables'!$A:$A,0))</f>
        <v>g pollutant</v>
      </c>
      <c r="I5437" t="str">
        <f t="shared" si="168"/>
        <v>CH4</v>
      </c>
      <c r="J5437">
        <f>INDEX(NoSettings!$C:$C,MATCH(EPS!$A5437,NoSettings!$A:$A,0))</f>
        <v>3981460000</v>
      </c>
      <c r="K5437" s="109">
        <f>INDEX(GWP!$C$2:$C$13,MATCH(EPS!I5437,GWP!$B$2:$B$13,0))</f>
        <v>28</v>
      </c>
      <c r="L5437" s="5">
        <f t="shared" si="169"/>
        <v>0.11148088</v>
      </c>
    </row>
    <row r="5438" spans="1:12">
      <c r="A5438" t="s">
        <v>3047</v>
      </c>
      <c r="B5438" t="s">
        <v>3012</v>
      </c>
      <c r="C5438" t="s">
        <v>1721</v>
      </c>
      <c r="D5438" t="s">
        <v>3375</v>
      </c>
      <c r="E5438" t="s">
        <v>1714</v>
      </c>
      <c r="H5438" t="str">
        <f>INDEX('Vensim Variables'!$B:$B,MATCH(EPS!$B5438,'Vensim Variables'!$A:$A,0))</f>
        <v>g pollutant</v>
      </c>
      <c r="I5438" t="str">
        <f t="shared" si="168"/>
        <v>N2O</v>
      </c>
      <c r="J5438">
        <f>INDEX(NoSettings!$C:$C,MATCH(EPS!$A5438,NoSettings!$A:$A,0))</f>
        <v>398146000</v>
      </c>
      <c r="K5438" s="109">
        <f>INDEX(GWP!$C$2:$C$13,MATCH(EPS!I5438,GWP!$B$2:$B$13,0))</f>
        <v>265</v>
      </c>
      <c r="L5438" s="5">
        <f t="shared" si="169"/>
        <v>0.10550869</v>
      </c>
    </row>
    <row r="5439" spans="1:12">
      <c r="A5439" t="s">
        <v>3048</v>
      </c>
      <c r="B5439" t="s">
        <v>3012</v>
      </c>
      <c r="C5439" t="s">
        <v>1721</v>
      </c>
      <c r="D5439" t="s">
        <v>3375</v>
      </c>
      <c r="E5439" t="s">
        <v>1715</v>
      </c>
      <c r="H5439" t="str">
        <f>INDEX('Vensim Variables'!$B:$B,MATCH(EPS!$B5439,'Vensim Variables'!$A:$A,0))</f>
        <v>g pollutant</v>
      </c>
      <c r="I5439" t="str">
        <f t="shared" si="168"/>
        <v>F gases</v>
      </c>
      <c r="J5439">
        <f>INDEX(NoSettings!$C:$C,MATCH(EPS!$A5439,NoSettings!$A:$A,0))</f>
        <v>0</v>
      </c>
      <c r="K5439" s="109">
        <f>INDEX(GWP!$C$2:$C$13,MATCH(EPS!I5439,GWP!$B$2:$B$13,0))</f>
        <v>1</v>
      </c>
      <c r="L5439" s="5">
        <f t="shared" si="169"/>
        <v>0</v>
      </c>
    </row>
    <row r="5440" spans="1:12">
      <c r="A5440" t="s">
        <v>3049</v>
      </c>
      <c r="B5440" t="s">
        <v>3012</v>
      </c>
      <c r="C5440" t="s">
        <v>1721</v>
      </c>
      <c r="D5440" t="s">
        <v>3376</v>
      </c>
      <c r="E5440" t="s">
        <v>1702</v>
      </c>
      <c r="H5440" t="str">
        <f>INDEX('Vensim Variables'!$B:$B,MATCH(EPS!$B5440,'Vensim Variables'!$A:$A,0))</f>
        <v>g pollutant</v>
      </c>
      <c r="I5440" t="str">
        <f t="shared" si="168"/>
        <v>CO2</v>
      </c>
      <c r="J5440">
        <f>INDEX(NoSettings!$C:$C,MATCH(EPS!$A5440,NoSettings!$A:$A,0))</f>
        <v>25438500000000</v>
      </c>
      <c r="K5440" s="109">
        <f>INDEX(GWP!$C$2:$C$13,MATCH(EPS!I5440,GWP!$B$2:$B$13,0))</f>
        <v>1</v>
      </c>
      <c r="L5440" s="5">
        <f t="shared" si="169"/>
        <v>25.438500000000001</v>
      </c>
    </row>
    <row r="5441" spans="1:12">
      <c r="A5441" t="s">
        <v>3050</v>
      </c>
      <c r="B5441" t="s">
        <v>3012</v>
      </c>
      <c r="C5441" t="s">
        <v>1721</v>
      </c>
      <c r="D5441" t="s">
        <v>3376</v>
      </c>
      <c r="E5441" t="s">
        <v>1705</v>
      </c>
      <c r="H5441" t="str">
        <f>INDEX('Vensim Variables'!$B:$B,MATCH(EPS!$B5441,'Vensim Variables'!$A:$A,0))</f>
        <v>g pollutant</v>
      </c>
      <c r="I5441" t="str">
        <f t="shared" si="168"/>
        <v>VOC</v>
      </c>
      <c r="J5441">
        <f>INDEX(NoSettings!$C:$C,MATCH(EPS!$A5441,NoSettings!$A:$A,0))</f>
        <v>1413980000</v>
      </c>
      <c r="K5441" s="109">
        <f>INDEX(GWP!$C$2:$C$13,MATCH(EPS!I5441,GWP!$B$2:$B$13,0))</f>
        <v>5</v>
      </c>
      <c r="L5441" s="5">
        <f t="shared" si="169"/>
        <v>7.0698999999999996E-3</v>
      </c>
    </row>
    <row r="5442" spans="1:12">
      <c r="A5442" t="s">
        <v>3051</v>
      </c>
      <c r="B5442" t="s">
        <v>3012</v>
      </c>
      <c r="C5442" t="s">
        <v>1721</v>
      </c>
      <c r="D5442" t="s">
        <v>3376</v>
      </c>
      <c r="E5442" t="s">
        <v>1706</v>
      </c>
      <c r="H5442" t="str">
        <f>INDEX('Vensim Variables'!$B:$B,MATCH(EPS!$B5442,'Vensim Variables'!$A:$A,0))</f>
        <v>g pollutant</v>
      </c>
      <c r="I5442" t="str">
        <f t="shared" si="168"/>
        <v>CO</v>
      </c>
      <c r="J5442">
        <f>INDEX(NoSettings!$C:$C,MATCH(EPS!$A5442,NoSettings!$A:$A,0))</f>
        <v>8826100000</v>
      </c>
      <c r="K5442" s="109">
        <f>INDEX(GWP!$C$2:$C$13,MATCH(EPS!I5442,GWP!$B$2:$B$13,0))</f>
        <v>1.8</v>
      </c>
      <c r="L5442" s="5">
        <f t="shared" si="169"/>
        <v>1.5886979999999998E-2</v>
      </c>
    </row>
    <row r="5443" spans="1:12">
      <c r="A5443" t="s">
        <v>3052</v>
      </c>
      <c r="B5443" t="s">
        <v>3012</v>
      </c>
      <c r="C5443" t="s">
        <v>1721</v>
      </c>
      <c r="D5443" t="s">
        <v>3376</v>
      </c>
      <c r="E5443" t="s">
        <v>1707</v>
      </c>
      <c r="H5443" t="str">
        <f>INDEX('Vensim Variables'!$B:$B,MATCH(EPS!$B5443,'Vensim Variables'!$A:$A,0))</f>
        <v>g pollutant</v>
      </c>
      <c r="I5443" t="str">
        <f t="shared" ref="I5443:I5506" si="170">IF(OR(C5443="CO2",C5443="CH4",C5443="N2O",C5443="F gases",C5443="VOC",C5443="CO",C5443="NOx",C5443="PM10",C5443="PM25",C5443="SOx",C5443="BC",C5443="OC"),C5443,IF(OR(D5443="CO2",D5443="CH4",D5443="N2O",D5443="F gases",D5443="VOC",D5443="CO",D5443="NOx",D5443="PM10",D5443="PM25",D5443="SOx",D5443="BC",D5443="OC"),D5443,IF(OR(E5443="CO2",E5443="CH4",E5443="N2O",E5443="F gases",E5443="VOC",E5443="CO",E5443="NOx",E5443="PM10",E5443="PM25",E5443="SOx",E5443="BC",E5443="OC"),E5443,"NA")))</f>
        <v>NOx</v>
      </c>
      <c r="J5443">
        <f>INDEX(NoSettings!$C:$C,MATCH(EPS!$A5443,NoSettings!$A:$A,0))</f>
        <v>26377500000</v>
      </c>
      <c r="K5443" s="109">
        <f>INDEX(GWP!$C$2:$C$13,MATCH(EPS!I5443,GWP!$B$2:$B$13,0))</f>
        <v>-8.1999999999999993</v>
      </c>
      <c r="L5443" s="5">
        <f t="shared" ref="L5443:L5506" si="171">IF(H5443="g pollutant",K5443*J5443/10^12,IF(H5443="MMTCO2e",J5443,IF(H5443="MWh",J5443,0)))</f>
        <v>-0.21629549999999997</v>
      </c>
    </row>
    <row r="5444" spans="1:12">
      <c r="A5444" t="s">
        <v>3053</v>
      </c>
      <c r="B5444" t="s">
        <v>3012</v>
      </c>
      <c r="C5444" t="s">
        <v>1721</v>
      </c>
      <c r="D5444" t="s">
        <v>3376</v>
      </c>
      <c r="E5444" t="s">
        <v>1708</v>
      </c>
      <c r="H5444" t="str">
        <f>INDEX('Vensim Variables'!$B:$B,MATCH(EPS!$B5444,'Vensim Variables'!$A:$A,0))</f>
        <v>g pollutant</v>
      </c>
      <c r="I5444" t="str">
        <f t="shared" si="170"/>
        <v>PM10</v>
      </c>
      <c r="J5444">
        <f>INDEX(NoSettings!$C:$C,MATCH(EPS!$A5444,NoSettings!$A:$A,0))</f>
        <v>2575500000</v>
      </c>
      <c r="K5444" s="109">
        <f>INDEX(GWP!$C$2:$C$13,MATCH(EPS!I5444,GWP!$B$2:$B$13,0))</f>
        <v>0</v>
      </c>
      <c r="L5444" s="5">
        <f t="shared" si="171"/>
        <v>0</v>
      </c>
    </row>
    <row r="5445" spans="1:12">
      <c r="A5445" t="s">
        <v>3054</v>
      </c>
      <c r="B5445" t="s">
        <v>3012</v>
      </c>
      <c r="C5445" t="s">
        <v>1721</v>
      </c>
      <c r="D5445" t="s">
        <v>3376</v>
      </c>
      <c r="E5445" t="s">
        <v>1709</v>
      </c>
      <c r="H5445" t="str">
        <f>INDEX('Vensim Variables'!$B:$B,MATCH(EPS!$B5445,'Vensim Variables'!$A:$A,0))</f>
        <v>g pollutant</v>
      </c>
      <c r="I5445" t="str">
        <f t="shared" si="170"/>
        <v>PM25</v>
      </c>
      <c r="J5445">
        <f>INDEX(NoSettings!$C:$C,MATCH(EPS!$A5445,NoSettings!$A:$A,0))</f>
        <v>2327170000</v>
      </c>
      <c r="K5445" s="109">
        <f>INDEX(GWP!$C$2:$C$13,MATCH(EPS!I5445,GWP!$B$2:$B$13,0))</f>
        <v>0</v>
      </c>
      <c r="L5445" s="5">
        <f t="shared" si="171"/>
        <v>0</v>
      </c>
    </row>
    <row r="5446" spans="1:12">
      <c r="A5446" t="s">
        <v>3055</v>
      </c>
      <c r="B5446" t="s">
        <v>3012</v>
      </c>
      <c r="C5446" t="s">
        <v>1721</v>
      </c>
      <c r="D5446" t="s">
        <v>3376</v>
      </c>
      <c r="E5446" t="s">
        <v>1710</v>
      </c>
      <c r="H5446" t="str">
        <f>INDEX('Vensim Variables'!$B:$B,MATCH(EPS!$B5446,'Vensim Variables'!$A:$A,0))</f>
        <v>g pollutant</v>
      </c>
      <c r="I5446" t="str">
        <f t="shared" si="170"/>
        <v>SOx</v>
      </c>
      <c r="J5446">
        <f>INDEX(NoSettings!$C:$C,MATCH(EPS!$A5446,NoSettings!$A:$A,0))</f>
        <v>6798860000</v>
      </c>
      <c r="K5446" s="109">
        <f>INDEX(GWP!$C$2:$C$13,MATCH(EPS!I5446,GWP!$B$2:$B$13,0))</f>
        <v>0</v>
      </c>
      <c r="L5446" s="5">
        <f t="shared" si="171"/>
        <v>0</v>
      </c>
    </row>
    <row r="5447" spans="1:12">
      <c r="A5447" t="s">
        <v>3056</v>
      </c>
      <c r="B5447" t="s">
        <v>3012</v>
      </c>
      <c r="C5447" t="s">
        <v>1721</v>
      </c>
      <c r="D5447" t="s">
        <v>3376</v>
      </c>
      <c r="E5447" t="s">
        <v>1711</v>
      </c>
      <c r="H5447" t="str">
        <f>INDEX('Vensim Variables'!$B:$B,MATCH(EPS!$B5447,'Vensim Variables'!$A:$A,0))</f>
        <v>g pollutant</v>
      </c>
      <c r="I5447" t="str">
        <f t="shared" si="170"/>
        <v>BC</v>
      </c>
      <c r="J5447">
        <f>INDEX(NoSettings!$C:$C,MATCH(EPS!$A5447,NoSettings!$A:$A,0))</f>
        <v>310931000</v>
      </c>
      <c r="K5447" s="109">
        <f>INDEX(GWP!$C$2:$C$13,MATCH(EPS!I5447,GWP!$B$2:$B$13,0))</f>
        <v>345</v>
      </c>
      <c r="L5447" s="5">
        <f t="shared" si="171"/>
        <v>0.107271195</v>
      </c>
    </row>
    <row r="5448" spans="1:12">
      <c r="A5448" t="s">
        <v>3057</v>
      </c>
      <c r="B5448" t="s">
        <v>3012</v>
      </c>
      <c r="C5448" t="s">
        <v>1721</v>
      </c>
      <c r="D5448" t="s">
        <v>3376</v>
      </c>
      <c r="E5448" t="s">
        <v>1712</v>
      </c>
      <c r="H5448" t="str">
        <f>INDEX('Vensim Variables'!$B:$B,MATCH(EPS!$B5448,'Vensim Variables'!$A:$A,0))</f>
        <v>g pollutant</v>
      </c>
      <c r="I5448" t="str">
        <f t="shared" si="170"/>
        <v>OC</v>
      </c>
      <c r="J5448">
        <f>INDEX(NoSettings!$C:$C,MATCH(EPS!$A5448,NoSettings!$A:$A,0))</f>
        <v>558575000</v>
      </c>
      <c r="K5448" s="109">
        <f>INDEX(GWP!$C$2:$C$13,MATCH(EPS!I5448,GWP!$B$2:$B$13,0))</f>
        <v>-46</v>
      </c>
      <c r="L5448" s="5">
        <f t="shared" si="171"/>
        <v>-2.5694450000000001E-2</v>
      </c>
    </row>
    <row r="5449" spans="1:12">
      <c r="A5449" t="s">
        <v>3058</v>
      </c>
      <c r="B5449" t="s">
        <v>3012</v>
      </c>
      <c r="C5449" t="s">
        <v>1721</v>
      </c>
      <c r="D5449" t="s">
        <v>3376</v>
      </c>
      <c r="E5449" t="s">
        <v>1713</v>
      </c>
      <c r="H5449" t="str">
        <f>INDEX('Vensim Variables'!$B:$B,MATCH(EPS!$B5449,'Vensim Variables'!$A:$A,0))</f>
        <v>g pollutant</v>
      </c>
      <c r="I5449" t="str">
        <f t="shared" si="170"/>
        <v>CH4</v>
      </c>
      <c r="J5449">
        <f>INDEX(NoSettings!$C:$C,MATCH(EPS!$A5449,NoSettings!$A:$A,0))</f>
        <v>1031850000</v>
      </c>
      <c r="K5449" s="109">
        <f>INDEX(GWP!$C$2:$C$13,MATCH(EPS!I5449,GWP!$B$2:$B$13,0))</f>
        <v>28</v>
      </c>
      <c r="L5449" s="5">
        <f t="shared" si="171"/>
        <v>2.8891799999999999E-2</v>
      </c>
    </row>
    <row r="5450" spans="1:12">
      <c r="A5450" t="s">
        <v>3059</v>
      </c>
      <c r="B5450" t="s">
        <v>3012</v>
      </c>
      <c r="C5450" t="s">
        <v>1721</v>
      </c>
      <c r="D5450" t="s">
        <v>3376</v>
      </c>
      <c r="E5450" t="s">
        <v>1714</v>
      </c>
      <c r="H5450" t="str">
        <f>INDEX('Vensim Variables'!$B:$B,MATCH(EPS!$B5450,'Vensim Variables'!$A:$A,0))</f>
        <v>g pollutant</v>
      </c>
      <c r="I5450" t="str">
        <f t="shared" si="170"/>
        <v>N2O</v>
      </c>
      <c r="J5450">
        <f>INDEX(NoSettings!$C:$C,MATCH(EPS!$A5450,NoSettings!$A:$A,0))</f>
        <v>206370000</v>
      </c>
      <c r="K5450" s="109">
        <f>INDEX(GWP!$C$2:$C$13,MATCH(EPS!I5450,GWP!$B$2:$B$13,0))</f>
        <v>265</v>
      </c>
      <c r="L5450" s="5">
        <f t="shared" si="171"/>
        <v>5.4688050000000002E-2</v>
      </c>
    </row>
    <row r="5451" spans="1:12">
      <c r="A5451" t="s">
        <v>3060</v>
      </c>
      <c r="B5451" t="s">
        <v>3012</v>
      </c>
      <c r="C5451" t="s">
        <v>1721</v>
      </c>
      <c r="D5451" t="s">
        <v>3376</v>
      </c>
      <c r="E5451" t="s">
        <v>1715</v>
      </c>
      <c r="H5451" t="str">
        <f>INDEX('Vensim Variables'!$B:$B,MATCH(EPS!$B5451,'Vensim Variables'!$A:$A,0))</f>
        <v>g pollutant</v>
      </c>
      <c r="I5451" t="str">
        <f t="shared" si="170"/>
        <v>F gases</v>
      </c>
      <c r="J5451">
        <f>INDEX(NoSettings!$C:$C,MATCH(EPS!$A5451,NoSettings!$A:$A,0))</f>
        <v>0</v>
      </c>
      <c r="K5451" s="109">
        <f>INDEX(GWP!$C$2:$C$13,MATCH(EPS!I5451,GWP!$B$2:$B$13,0))</f>
        <v>1</v>
      </c>
      <c r="L5451" s="5">
        <f t="shared" si="171"/>
        <v>0</v>
      </c>
    </row>
    <row r="5452" spans="1:12">
      <c r="A5452" t="s">
        <v>3061</v>
      </c>
      <c r="B5452" t="s">
        <v>3012</v>
      </c>
      <c r="C5452" t="s">
        <v>1721</v>
      </c>
      <c r="D5452" t="s">
        <v>3377</v>
      </c>
      <c r="E5452" t="s">
        <v>1702</v>
      </c>
      <c r="H5452" t="str">
        <f>INDEX('Vensim Variables'!$B:$B,MATCH(EPS!$B5452,'Vensim Variables'!$A:$A,0))</f>
        <v>g pollutant</v>
      </c>
      <c r="I5452" t="str">
        <f t="shared" si="170"/>
        <v>CO2</v>
      </c>
      <c r="J5452">
        <f>INDEX(NoSettings!$C:$C,MATCH(EPS!$A5452,NoSettings!$A:$A,0))</f>
        <v>0</v>
      </c>
      <c r="K5452" s="109">
        <f>INDEX(GWP!$C$2:$C$13,MATCH(EPS!I5452,GWP!$B$2:$B$13,0))</f>
        <v>1</v>
      </c>
      <c r="L5452" s="5">
        <f t="shared" si="171"/>
        <v>0</v>
      </c>
    </row>
    <row r="5453" spans="1:12">
      <c r="A5453" t="s">
        <v>3062</v>
      </c>
      <c r="B5453" t="s">
        <v>3012</v>
      </c>
      <c r="C5453" t="s">
        <v>1721</v>
      </c>
      <c r="D5453" t="s">
        <v>3377</v>
      </c>
      <c r="E5453" t="s">
        <v>1705</v>
      </c>
      <c r="H5453" t="str">
        <f>INDEX('Vensim Variables'!$B:$B,MATCH(EPS!$B5453,'Vensim Variables'!$A:$A,0))</f>
        <v>g pollutant</v>
      </c>
      <c r="I5453" t="str">
        <f t="shared" si="170"/>
        <v>VOC</v>
      </c>
      <c r="J5453">
        <f>INDEX(NoSettings!$C:$C,MATCH(EPS!$A5453,NoSettings!$A:$A,0))</f>
        <v>0</v>
      </c>
      <c r="K5453" s="109">
        <f>INDEX(GWP!$C$2:$C$13,MATCH(EPS!I5453,GWP!$B$2:$B$13,0))</f>
        <v>5</v>
      </c>
      <c r="L5453" s="5">
        <f t="shared" si="171"/>
        <v>0</v>
      </c>
    </row>
    <row r="5454" spans="1:12">
      <c r="A5454" t="s">
        <v>3063</v>
      </c>
      <c r="B5454" t="s">
        <v>3012</v>
      </c>
      <c r="C5454" t="s">
        <v>1721</v>
      </c>
      <c r="D5454" t="s">
        <v>3377</v>
      </c>
      <c r="E5454" t="s">
        <v>1706</v>
      </c>
      <c r="H5454" t="str">
        <f>INDEX('Vensim Variables'!$B:$B,MATCH(EPS!$B5454,'Vensim Variables'!$A:$A,0))</f>
        <v>g pollutant</v>
      </c>
      <c r="I5454" t="str">
        <f t="shared" si="170"/>
        <v>CO</v>
      </c>
      <c r="J5454">
        <f>INDEX(NoSettings!$C:$C,MATCH(EPS!$A5454,NoSettings!$A:$A,0))</f>
        <v>0</v>
      </c>
      <c r="K5454" s="109">
        <f>INDEX(GWP!$C$2:$C$13,MATCH(EPS!I5454,GWP!$B$2:$B$13,0))</f>
        <v>1.8</v>
      </c>
      <c r="L5454" s="5">
        <f t="shared" si="171"/>
        <v>0</v>
      </c>
    </row>
    <row r="5455" spans="1:12">
      <c r="A5455" t="s">
        <v>3064</v>
      </c>
      <c r="B5455" t="s">
        <v>3012</v>
      </c>
      <c r="C5455" t="s">
        <v>1721</v>
      </c>
      <c r="D5455" t="s">
        <v>3377</v>
      </c>
      <c r="E5455" t="s">
        <v>1707</v>
      </c>
      <c r="H5455" t="str">
        <f>INDEX('Vensim Variables'!$B:$B,MATCH(EPS!$B5455,'Vensim Variables'!$A:$A,0))</f>
        <v>g pollutant</v>
      </c>
      <c r="I5455" t="str">
        <f t="shared" si="170"/>
        <v>NOx</v>
      </c>
      <c r="J5455">
        <f>INDEX(NoSettings!$C:$C,MATCH(EPS!$A5455,NoSettings!$A:$A,0))</f>
        <v>0</v>
      </c>
      <c r="K5455" s="109">
        <f>INDEX(GWP!$C$2:$C$13,MATCH(EPS!I5455,GWP!$B$2:$B$13,0))</f>
        <v>-8.1999999999999993</v>
      </c>
      <c r="L5455" s="5">
        <f t="shared" si="171"/>
        <v>0</v>
      </c>
    </row>
    <row r="5456" spans="1:12">
      <c r="A5456" t="s">
        <v>3065</v>
      </c>
      <c r="B5456" t="s">
        <v>3012</v>
      </c>
      <c r="C5456" t="s">
        <v>1721</v>
      </c>
      <c r="D5456" t="s">
        <v>3377</v>
      </c>
      <c r="E5456" t="s">
        <v>1708</v>
      </c>
      <c r="H5456" t="str">
        <f>INDEX('Vensim Variables'!$B:$B,MATCH(EPS!$B5456,'Vensim Variables'!$A:$A,0))</f>
        <v>g pollutant</v>
      </c>
      <c r="I5456" t="str">
        <f t="shared" si="170"/>
        <v>PM10</v>
      </c>
      <c r="J5456">
        <f>INDEX(NoSettings!$C:$C,MATCH(EPS!$A5456,NoSettings!$A:$A,0))</f>
        <v>0</v>
      </c>
      <c r="K5456" s="109">
        <f>INDEX(GWP!$C$2:$C$13,MATCH(EPS!I5456,GWP!$B$2:$B$13,0))</f>
        <v>0</v>
      </c>
      <c r="L5456" s="5">
        <f t="shared" si="171"/>
        <v>0</v>
      </c>
    </row>
    <row r="5457" spans="1:12">
      <c r="A5457" t="s">
        <v>3066</v>
      </c>
      <c r="B5457" t="s">
        <v>3012</v>
      </c>
      <c r="C5457" t="s">
        <v>1721</v>
      </c>
      <c r="D5457" t="s">
        <v>3377</v>
      </c>
      <c r="E5457" t="s">
        <v>1709</v>
      </c>
      <c r="H5457" t="str">
        <f>INDEX('Vensim Variables'!$B:$B,MATCH(EPS!$B5457,'Vensim Variables'!$A:$A,0))</f>
        <v>g pollutant</v>
      </c>
      <c r="I5457" t="str">
        <f t="shared" si="170"/>
        <v>PM25</v>
      </c>
      <c r="J5457">
        <f>INDEX(NoSettings!$C:$C,MATCH(EPS!$A5457,NoSettings!$A:$A,0))</f>
        <v>0</v>
      </c>
      <c r="K5457" s="109">
        <f>INDEX(GWP!$C$2:$C$13,MATCH(EPS!I5457,GWP!$B$2:$B$13,0))</f>
        <v>0</v>
      </c>
      <c r="L5457" s="5">
        <f t="shared" si="171"/>
        <v>0</v>
      </c>
    </row>
    <row r="5458" spans="1:12">
      <c r="A5458" t="s">
        <v>3067</v>
      </c>
      <c r="B5458" t="s">
        <v>3012</v>
      </c>
      <c r="C5458" t="s">
        <v>1721</v>
      </c>
      <c r="D5458" t="s">
        <v>3377</v>
      </c>
      <c r="E5458" t="s">
        <v>1710</v>
      </c>
      <c r="H5458" t="str">
        <f>INDEX('Vensim Variables'!$B:$B,MATCH(EPS!$B5458,'Vensim Variables'!$A:$A,0))</f>
        <v>g pollutant</v>
      </c>
      <c r="I5458" t="str">
        <f t="shared" si="170"/>
        <v>SOx</v>
      </c>
      <c r="J5458">
        <f>INDEX(NoSettings!$C:$C,MATCH(EPS!$A5458,NoSettings!$A:$A,0))</f>
        <v>0</v>
      </c>
      <c r="K5458" s="109">
        <f>INDEX(GWP!$C$2:$C$13,MATCH(EPS!I5458,GWP!$B$2:$B$13,0))</f>
        <v>0</v>
      </c>
      <c r="L5458" s="5">
        <f t="shared" si="171"/>
        <v>0</v>
      </c>
    </row>
    <row r="5459" spans="1:12">
      <c r="A5459" t="s">
        <v>3068</v>
      </c>
      <c r="B5459" t="s">
        <v>3012</v>
      </c>
      <c r="C5459" t="s">
        <v>1721</v>
      </c>
      <c r="D5459" t="s">
        <v>3377</v>
      </c>
      <c r="E5459" t="s">
        <v>1711</v>
      </c>
      <c r="H5459" t="str">
        <f>INDEX('Vensim Variables'!$B:$B,MATCH(EPS!$B5459,'Vensim Variables'!$A:$A,0))</f>
        <v>g pollutant</v>
      </c>
      <c r="I5459" t="str">
        <f t="shared" si="170"/>
        <v>BC</v>
      </c>
      <c r="J5459">
        <f>INDEX(NoSettings!$C:$C,MATCH(EPS!$A5459,NoSettings!$A:$A,0))</f>
        <v>0</v>
      </c>
      <c r="K5459" s="109">
        <f>INDEX(GWP!$C$2:$C$13,MATCH(EPS!I5459,GWP!$B$2:$B$13,0))</f>
        <v>345</v>
      </c>
      <c r="L5459" s="5">
        <f t="shared" si="171"/>
        <v>0</v>
      </c>
    </row>
    <row r="5460" spans="1:12">
      <c r="A5460" t="s">
        <v>3069</v>
      </c>
      <c r="B5460" t="s">
        <v>3012</v>
      </c>
      <c r="C5460" t="s">
        <v>1721</v>
      </c>
      <c r="D5460" t="s">
        <v>3377</v>
      </c>
      <c r="E5460" t="s">
        <v>1712</v>
      </c>
      <c r="H5460" t="str">
        <f>INDEX('Vensim Variables'!$B:$B,MATCH(EPS!$B5460,'Vensim Variables'!$A:$A,0))</f>
        <v>g pollutant</v>
      </c>
      <c r="I5460" t="str">
        <f t="shared" si="170"/>
        <v>OC</v>
      </c>
      <c r="J5460">
        <f>INDEX(NoSettings!$C:$C,MATCH(EPS!$A5460,NoSettings!$A:$A,0))</f>
        <v>0</v>
      </c>
      <c r="K5460" s="109">
        <f>INDEX(GWP!$C$2:$C$13,MATCH(EPS!I5460,GWP!$B$2:$B$13,0))</f>
        <v>-46</v>
      </c>
      <c r="L5460" s="5">
        <f t="shared" si="171"/>
        <v>0</v>
      </c>
    </row>
    <row r="5461" spans="1:12">
      <c r="A5461" t="s">
        <v>3070</v>
      </c>
      <c r="B5461" t="s">
        <v>3012</v>
      </c>
      <c r="C5461" t="s">
        <v>1721</v>
      </c>
      <c r="D5461" t="s">
        <v>3377</v>
      </c>
      <c r="E5461" t="s">
        <v>1713</v>
      </c>
      <c r="H5461" t="str">
        <f>INDEX('Vensim Variables'!$B:$B,MATCH(EPS!$B5461,'Vensim Variables'!$A:$A,0))</f>
        <v>g pollutant</v>
      </c>
      <c r="I5461" t="str">
        <f t="shared" si="170"/>
        <v>CH4</v>
      </c>
      <c r="J5461">
        <f>INDEX(NoSettings!$C:$C,MATCH(EPS!$A5461,NoSettings!$A:$A,0))</f>
        <v>0</v>
      </c>
      <c r="K5461" s="109">
        <f>INDEX(GWP!$C$2:$C$13,MATCH(EPS!I5461,GWP!$B$2:$B$13,0))</f>
        <v>28</v>
      </c>
      <c r="L5461" s="5">
        <f t="shared" si="171"/>
        <v>0</v>
      </c>
    </row>
    <row r="5462" spans="1:12">
      <c r="A5462" t="s">
        <v>3071</v>
      </c>
      <c r="B5462" t="s">
        <v>3012</v>
      </c>
      <c r="C5462" t="s">
        <v>1721</v>
      </c>
      <c r="D5462" t="s">
        <v>3377</v>
      </c>
      <c r="E5462" t="s">
        <v>1714</v>
      </c>
      <c r="H5462" t="str">
        <f>INDEX('Vensim Variables'!$B:$B,MATCH(EPS!$B5462,'Vensim Variables'!$A:$A,0))</f>
        <v>g pollutant</v>
      </c>
      <c r="I5462" t="str">
        <f t="shared" si="170"/>
        <v>N2O</v>
      </c>
      <c r="J5462">
        <f>INDEX(NoSettings!$C:$C,MATCH(EPS!$A5462,NoSettings!$A:$A,0))</f>
        <v>0</v>
      </c>
      <c r="K5462" s="109">
        <f>INDEX(GWP!$C$2:$C$13,MATCH(EPS!I5462,GWP!$B$2:$B$13,0))</f>
        <v>265</v>
      </c>
      <c r="L5462" s="5">
        <f t="shared" si="171"/>
        <v>0</v>
      </c>
    </row>
    <row r="5463" spans="1:12">
      <c r="A5463" t="s">
        <v>3072</v>
      </c>
      <c r="B5463" t="s">
        <v>3012</v>
      </c>
      <c r="C5463" t="s">
        <v>1721</v>
      </c>
      <c r="D5463" t="s">
        <v>3377</v>
      </c>
      <c r="E5463" t="s">
        <v>1715</v>
      </c>
      <c r="H5463" t="str">
        <f>INDEX('Vensim Variables'!$B:$B,MATCH(EPS!$B5463,'Vensim Variables'!$A:$A,0))</f>
        <v>g pollutant</v>
      </c>
      <c r="I5463" t="str">
        <f t="shared" si="170"/>
        <v>F gases</v>
      </c>
      <c r="J5463">
        <f>INDEX(NoSettings!$C:$C,MATCH(EPS!$A5463,NoSettings!$A:$A,0))</f>
        <v>0</v>
      </c>
      <c r="K5463" s="109">
        <f>INDEX(GWP!$C$2:$C$13,MATCH(EPS!I5463,GWP!$B$2:$B$13,0))</f>
        <v>1</v>
      </c>
      <c r="L5463" s="5">
        <f t="shared" si="171"/>
        <v>0</v>
      </c>
    </row>
    <row r="5464" spans="1:12">
      <c r="A5464" t="s">
        <v>3073</v>
      </c>
      <c r="B5464" t="s">
        <v>3012</v>
      </c>
      <c r="C5464" t="s">
        <v>1721</v>
      </c>
      <c r="D5464" t="s">
        <v>3378</v>
      </c>
      <c r="E5464" t="s">
        <v>1702</v>
      </c>
      <c r="H5464" t="str">
        <f>INDEX('Vensim Variables'!$B:$B,MATCH(EPS!$B5464,'Vensim Variables'!$A:$A,0))</f>
        <v>g pollutant</v>
      </c>
      <c r="I5464" t="str">
        <f t="shared" si="170"/>
        <v>CO2</v>
      </c>
      <c r="J5464">
        <f>INDEX(NoSettings!$C:$C,MATCH(EPS!$A5464,NoSettings!$A:$A,0))</f>
        <v>0</v>
      </c>
      <c r="K5464" s="109">
        <f>INDEX(GWP!$C$2:$C$13,MATCH(EPS!I5464,GWP!$B$2:$B$13,0))</f>
        <v>1</v>
      </c>
      <c r="L5464" s="5">
        <f t="shared" si="171"/>
        <v>0</v>
      </c>
    </row>
    <row r="5465" spans="1:12">
      <c r="A5465" t="s">
        <v>3074</v>
      </c>
      <c r="B5465" t="s">
        <v>3012</v>
      </c>
      <c r="C5465" t="s">
        <v>1721</v>
      </c>
      <c r="D5465" t="s">
        <v>3378</v>
      </c>
      <c r="E5465" t="s">
        <v>1705</v>
      </c>
      <c r="H5465" t="str">
        <f>INDEX('Vensim Variables'!$B:$B,MATCH(EPS!$B5465,'Vensim Variables'!$A:$A,0))</f>
        <v>g pollutant</v>
      </c>
      <c r="I5465" t="str">
        <f t="shared" si="170"/>
        <v>VOC</v>
      </c>
      <c r="J5465">
        <f>INDEX(NoSettings!$C:$C,MATCH(EPS!$A5465,NoSettings!$A:$A,0))</f>
        <v>218218000000</v>
      </c>
      <c r="K5465" s="109">
        <f>INDEX(GWP!$C$2:$C$13,MATCH(EPS!I5465,GWP!$B$2:$B$13,0))</f>
        <v>5</v>
      </c>
      <c r="L5465" s="5">
        <f t="shared" si="171"/>
        <v>1.0910899999999999</v>
      </c>
    </row>
    <row r="5466" spans="1:12">
      <c r="A5466" t="s">
        <v>3075</v>
      </c>
      <c r="B5466" t="s">
        <v>3012</v>
      </c>
      <c r="C5466" t="s">
        <v>1721</v>
      </c>
      <c r="D5466" t="s">
        <v>3378</v>
      </c>
      <c r="E5466" t="s">
        <v>1706</v>
      </c>
      <c r="H5466" t="str">
        <f>INDEX('Vensim Variables'!$B:$B,MATCH(EPS!$B5466,'Vensim Variables'!$A:$A,0))</f>
        <v>g pollutant</v>
      </c>
      <c r="I5466" t="str">
        <f t="shared" si="170"/>
        <v>CO</v>
      </c>
      <c r="J5466">
        <f>INDEX(NoSettings!$C:$C,MATCH(EPS!$A5466,NoSettings!$A:$A,0))</f>
        <v>1580240000000</v>
      </c>
      <c r="K5466" s="109">
        <f>INDEX(GWP!$C$2:$C$13,MATCH(EPS!I5466,GWP!$B$2:$B$13,0))</f>
        <v>1.8</v>
      </c>
      <c r="L5466" s="5">
        <f t="shared" si="171"/>
        <v>2.8444319999999998</v>
      </c>
    </row>
    <row r="5467" spans="1:12">
      <c r="A5467" t="s">
        <v>3076</v>
      </c>
      <c r="B5467" t="s">
        <v>3012</v>
      </c>
      <c r="C5467" t="s">
        <v>1721</v>
      </c>
      <c r="D5467" t="s">
        <v>3378</v>
      </c>
      <c r="E5467" t="s">
        <v>1707</v>
      </c>
      <c r="H5467" t="str">
        <f>INDEX('Vensim Variables'!$B:$B,MATCH(EPS!$B5467,'Vensim Variables'!$A:$A,0))</f>
        <v>g pollutant</v>
      </c>
      <c r="I5467" t="str">
        <f t="shared" si="170"/>
        <v>NOx</v>
      </c>
      <c r="J5467">
        <f>INDEX(NoSettings!$C:$C,MATCH(EPS!$A5467,NoSettings!$A:$A,0))</f>
        <v>31605300000</v>
      </c>
      <c r="K5467" s="109">
        <f>INDEX(GWP!$C$2:$C$13,MATCH(EPS!I5467,GWP!$B$2:$B$13,0))</f>
        <v>-8.1999999999999993</v>
      </c>
      <c r="L5467" s="5">
        <f t="shared" si="171"/>
        <v>-0.25916345999999996</v>
      </c>
    </row>
    <row r="5468" spans="1:12">
      <c r="A5468" t="s">
        <v>3077</v>
      </c>
      <c r="B5468" t="s">
        <v>3012</v>
      </c>
      <c r="C5468" t="s">
        <v>1721</v>
      </c>
      <c r="D5468" t="s">
        <v>3378</v>
      </c>
      <c r="E5468" t="s">
        <v>1708</v>
      </c>
      <c r="H5468" t="str">
        <f>INDEX('Vensim Variables'!$B:$B,MATCH(EPS!$B5468,'Vensim Variables'!$A:$A,0))</f>
        <v>g pollutant</v>
      </c>
      <c r="I5468" t="str">
        <f t="shared" si="170"/>
        <v>PM10</v>
      </c>
      <c r="J5468">
        <f>INDEX(NoSettings!$C:$C,MATCH(EPS!$A5468,NoSettings!$A:$A,0))</f>
        <v>231182000000</v>
      </c>
      <c r="K5468" s="109">
        <f>INDEX(GWP!$C$2:$C$13,MATCH(EPS!I5468,GWP!$B$2:$B$13,0))</f>
        <v>0</v>
      </c>
      <c r="L5468" s="5">
        <f t="shared" si="171"/>
        <v>0</v>
      </c>
    </row>
    <row r="5469" spans="1:12">
      <c r="A5469" t="s">
        <v>3078</v>
      </c>
      <c r="B5469" t="s">
        <v>3012</v>
      </c>
      <c r="C5469" t="s">
        <v>1721</v>
      </c>
      <c r="D5469" t="s">
        <v>3378</v>
      </c>
      <c r="E5469" t="s">
        <v>1709</v>
      </c>
      <c r="H5469" t="str">
        <f>INDEX('Vensim Variables'!$B:$B,MATCH(EPS!$B5469,'Vensim Variables'!$A:$A,0))</f>
        <v>g pollutant</v>
      </c>
      <c r="I5469" t="str">
        <f t="shared" si="170"/>
        <v>PM25</v>
      </c>
      <c r="J5469">
        <f>INDEX(NoSettings!$C:$C,MATCH(EPS!$A5469,NoSettings!$A:$A,0))</f>
        <v>228794000000</v>
      </c>
      <c r="K5469" s="109">
        <f>INDEX(GWP!$C$2:$C$13,MATCH(EPS!I5469,GWP!$B$2:$B$13,0))</f>
        <v>0</v>
      </c>
      <c r="L5469" s="5">
        <f t="shared" si="171"/>
        <v>0</v>
      </c>
    </row>
    <row r="5470" spans="1:12">
      <c r="A5470" t="s">
        <v>3079</v>
      </c>
      <c r="B5470" t="s">
        <v>3012</v>
      </c>
      <c r="C5470" t="s">
        <v>1721</v>
      </c>
      <c r="D5470" t="s">
        <v>3378</v>
      </c>
      <c r="E5470" t="s">
        <v>1710</v>
      </c>
      <c r="H5470" t="str">
        <f>INDEX('Vensim Variables'!$B:$B,MATCH(EPS!$B5470,'Vensim Variables'!$A:$A,0))</f>
        <v>g pollutant</v>
      </c>
      <c r="I5470" t="str">
        <f t="shared" si="170"/>
        <v>SOx</v>
      </c>
      <c r="J5470">
        <f>INDEX(NoSettings!$C:$C,MATCH(EPS!$A5470,NoSettings!$A:$A,0))</f>
        <v>6303320000</v>
      </c>
      <c r="K5470" s="109">
        <f>INDEX(GWP!$C$2:$C$13,MATCH(EPS!I5470,GWP!$B$2:$B$13,0))</f>
        <v>0</v>
      </c>
      <c r="L5470" s="5">
        <f t="shared" si="171"/>
        <v>0</v>
      </c>
    </row>
    <row r="5471" spans="1:12">
      <c r="A5471" t="s">
        <v>3080</v>
      </c>
      <c r="B5471" t="s">
        <v>3012</v>
      </c>
      <c r="C5471" t="s">
        <v>1721</v>
      </c>
      <c r="D5471" t="s">
        <v>3378</v>
      </c>
      <c r="E5471" t="s">
        <v>1711</v>
      </c>
      <c r="H5471" t="str">
        <f>INDEX('Vensim Variables'!$B:$B,MATCH(EPS!$B5471,'Vensim Variables'!$A:$A,0))</f>
        <v>g pollutant</v>
      </c>
      <c r="I5471" t="str">
        <f t="shared" si="170"/>
        <v>BC</v>
      </c>
      <c r="J5471">
        <f>INDEX(NoSettings!$C:$C,MATCH(EPS!$A5471,NoSettings!$A:$A,0))</f>
        <v>12611000000</v>
      </c>
      <c r="K5471" s="109">
        <f>INDEX(GWP!$C$2:$C$13,MATCH(EPS!I5471,GWP!$B$2:$B$13,0))</f>
        <v>345</v>
      </c>
      <c r="L5471" s="5">
        <f t="shared" si="171"/>
        <v>4.3507949999999997</v>
      </c>
    </row>
    <row r="5472" spans="1:12">
      <c r="A5472" t="s">
        <v>3081</v>
      </c>
      <c r="B5472" t="s">
        <v>3012</v>
      </c>
      <c r="C5472" t="s">
        <v>1721</v>
      </c>
      <c r="D5472" t="s">
        <v>3378</v>
      </c>
      <c r="E5472" t="s">
        <v>1712</v>
      </c>
      <c r="H5472" t="str">
        <f>INDEX('Vensim Variables'!$B:$B,MATCH(EPS!$B5472,'Vensim Variables'!$A:$A,0))</f>
        <v>g pollutant</v>
      </c>
      <c r="I5472" t="str">
        <f t="shared" si="170"/>
        <v>OC</v>
      </c>
      <c r="J5472">
        <f>INDEX(NoSettings!$C:$C,MATCH(EPS!$A5472,NoSettings!$A:$A,0))</f>
        <v>119357000000</v>
      </c>
      <c r="K5472" s="109">
        <f>INDEX(GWP!$C$2:$C$13,MATCH(EPS!I5472,GWP!$B$2:$B$13,0))</f>
        <v>-46</v>
      </c>
      <c r="L5472" s="5">
        <f t="shared" si="171"/>
        <v>-5.4904219999999997</v>
      </c>
    </row>
    <row r="5473" spans="1:12">
      <c r="A5473" t="s">
        <v>3082</v>
      </c>
      <c r="B5473" t="s">
        <v>3012</v>
      </c>
      <c r="C5473" t="s">
        <v>1721</v>
      </c>
      <c r="D5473" t="s">
        <v>3378</v>
      </c>
      <c r="E5473" t="s">
        <v>1713</v>
      </c>
      <c r="H5473" t="str">
        <f>INDEX('Vensim Variables'!$B:$B,MATCH(EPS!$B5473,'Vensim Variables'!$A:$A,0))</f>
        <v>g pollutant</v>
      </c>
      <c r="I5473" t="str">
        <f t="shared" si="170"/>
        <v>CH4</v>
      </c>
      <c r="J5473">
        <f>INDEX(NoSettings!$C:$C,MATCH(EPS!$A5473,NoSettings!$A:$A,0))</f>
        <v>0</v>
      </c>
      <c r="K5473" s="109">
        <f>INDEX(GWP!$C$2:$C$13,MATCH(EPS!I5473,GWP!$B$2:$B$13,0))</f>
        <v>28</v>
      </c>
      <c r="L5473" s="5">
        <f t="shared" si="171"/>
        <v>0</v>
      </c>
    </row>
    <row r="5474" spans="1:12">
      <c r="A5474" t="s">
        <v>3083</v>
      </c>
      <c r="B5474" t="s">
        <v>3012</v>
      </c>
      <c r="C5474" t="s">
        <v>1721</v>
      </c>
      <c r="D5474" t="s">
        <v>3378</v>
      </c>
      <c r="E5474" t="s">
        <v>1714</v>
      </c>
      <c r="H5474" t="str">
        <f>INDEX('Vensim Variables'!$B:$B,MATCH(EPS!$B5474,'Vensim Variables'!$A:$A,0))</f>
        <v>g pollutant</v>
      </c>
      <c r="I5474" t="str">
        <f t="shared" si="170"/>
        <v>N2O</v>
      </c>
      <c r="J5474">
        <f>INDEX(NoSettings!$C:$C,MATCH(EPS!$A5474,NoSettings!$A:$A,0))</f>
        <v>0</v>
      </c>
      <c r="K5474" s="109">
        <f>INDEX(GWP!$C$2:$C$13,MATCH(EPS!I5474,GWP!$B$2:$B$13,0))</f>
        <v>265</v>
      </c>
      <c r="L5474" s="5">
        <f t="shared" si="171"/>
        <v>0</v>
      </c>
    </row>
    <row r="5475" spans="1:12">
      <c r="A5475" t="s">
        <v>3084</v>
      </c>
      <c r="B5475" t="s">
        <v>3012</v>
      </c>
      <c r="C5475" t="s">
        <v>1721</v>
      </c>
      <c r="D5475" t="s">
        <v>3378</v>
      </c>
      <c r="E5475" t="s">
        <v>1715</v>
      </c>
      <c r="H5475" t="str">
        <f>INDEX('Vensim Variables'!$B:$B,MATCH(EPS!$B5475,'Vensim Variables'!$A:$A,0))</f>
        <v>g pollutant</v>
      </c>
      <c r="I5475" t="str">
        <f t="shared" si="170"/>
        <v>F gases</v>
      </c>
      <c r="J5475">
        <f>INDEX(NoSettings!$C:$C,MATCH(EPS!$A5475,NoSettings!$A:$A,0))</f>
        <v>0</v>
      </c>
      <c r="K5475" s="109">
        <f>INDEX(GWP!$C$2:$C$13,MATCH(EPS!I5475,GWP!$B$2:$B$13,0))</f>
        <v>1</v>
      </c>
      <c r="L5475" s="5">
        <f t="shared" si="171"/>
        <v>0</v>
      </c>
    </row>
    <row r="5476" spans="1:12">
      <c r="A5476" t="s">
        <v>3085</v>
      </c>
      <c r="B5476" t="s">
        <v>3012</v>
      </c>
      <c r="C5476" t="s">
        <v>1721</v>
      </c>
      <c r="D5476" t="s">
        <v>3379</v>
      </c>
      <c r="E5476" t="s">
        <v>1702</v>
      </c>
      <c r="H5476" t="str">
        <f>INDEX('Vensim Variables'!$B:$B,MATCH(EPS!$B5476,'Vensim Variables'!$A:$A,0))</f>
        <v>g pollutant</v>
      </c>
      <c r="I5476" t="str">
        <f t="shared" si="170"/>
        <v>CO2</v>
      </c>
      <c r="J5476">
        <f>INDEX(NoSettings!$C:$C,MATCH(EPS!$A5476,NoSettings!$A:$A,0))</f>
        <v>0</v>
      </c>
      <c r="K5476" s="109">
        <f>INDEX(GWP!$C$2:$C$13,MATCH(EPS!I5476,GWP!$B$2:$B$13,0))</f>
        <v>1</v>
      </c>
      <c r="L5476" s="5">
        <f t="shared" si="171"/>
        <v>0</v>
      </c>
    </row>
    <row r="5477" spans="1:12">
      <c r="A5477" t="s">
        <v>3086</v>
      </c>
      <c r="B5477" t="s">
        <v>3012</v>
      </c>
      <c r="C5477" t="s">
        <v>1721</v>
      </c>
      <c r="D5477" t="s">
        <v>3379</v>
      </c>
      <c r="E5477" t="s">
        <v>1705</v>
      </c>
      <c r="H5477" t="str">
        <f>INDEX('Vensim Variables'!$B:$B,MATCH(EPS!$B5477,'Vensim Variables'!$A:$A,0))</f>
        <v>g pollutant</v>
      </c>
      <c r="I5477" t="str">
        <f t="shared" si="170"/>
        <v>VOC</v>
      </c>
      <c r="J5477">
        <f>INDEX(NoSettings!$C:$C,MATCH(EPS!$A5477,NoSettings!$A:$A,0))</f>
        <v>0</v>
      </c>
      <c r="K5477" s="109">
        <f>INDEX(GWP!$C$2:$C$13,MATCH(EPS!I5477,GWP!$B$2:$B$13,0))</f>
        <v>5</v>
      </c>
      <c r="L5477" s="5">
        <f t="shared" si="171"/>
        <v>0</v>
      </c>
    </row>
    <row r="5478" spans="1:12">
      <c r="A5478" t="s">
        <v>3087</v>
      </c>
      <c r="B5478" t="s">
        <v>3012</v>
      </c>
      <c r="C5478" t="s">
        <v>1721</v>
      </c>
      <c r="D5478" t="s">
        <v>3379</v>
      </c>
      <c r="E5478" t="s">
        <v>1706</v>
      </c>
      <c r="H5478" t="str">
        <f>INDEX('Vensim Variables'!$B:$B,MATCH(EPS!$B5478,'Vensim Variables'!$A:$A,0))</f>
        <v>g pollutant</v>
      </c>
      <c r="I5478" t="str">
        <f t="shared" si="170"/>
        <v>CO</v>
      </c>
      <c r="J5478">
        <f>INDEX(NoSettings!$C:$C,MATCH(EPS!$A5478,NoSettings!$A:$A,0))</f>
        <v>0</v>
      </c>
      <c r="K5478" s="109">
        <f>INDEX(GWP!$C$2:$C$13,MATCH(EPS!I5478,GWP!$B$2:$B$13,0))</f>
        <v>1.8</v>
      </c>
      <c r="L5478" s="5">
        <f t="shared" si="171"/>
        <v>0</v>
      </c>
    </row>
    <row r="5479" spans="1:12">
      <c r="A5479" t="s">
        <v>3088</v>
      </c>
      <c r="B5479" t="s">
        <v>3012</v>
      </c>
      <c r="C5479" t="s">
        <v>1721</v>
      </c>
      <c r="D5479" t="s">
        <v>3379</v>
      </c>
      <c r="E5479" t="s">
        <v>1707</v>
      </c>
      <c r="H5479" t="str">
        <f>INDEX('Vensim Variables'!$B:$B,MATCH(EPS!$B5479,'Vensim Variables'!$A:$A,0))</f>
        <v>g pollutant</v>
      </c>
      <c r="I5479" t="str">
        <f t="shared" si="170"/>
        <v>NOx</v>
      </c>
      <c r="J5479">
        <f>INDEX(NoSettings!$C:$C,MATCH(EPS!$A5479,NoSettings!$A:$A,0))</f>
        <v>0</v>
      </c>
      <c r="K5479" s="109">
        <f>INDEX(GWP!$C$2:$C$13,MATCH(EPS!I5479,GWP!$B$2:$B$13,0))</f>
        <v>-8.1999999999999993</v>
      </c>
      <c r="L5479" s="5">
        <f t="shared" si="171"/>
        <v>0</v>
      </c>
    </row>
    <row r="5480" spans="1:12">
      <c r="A5480" t="s">
        <v>3089</v>
      </c>
      <c r="B5480" t="s">
        <v>3012</v>
      </c>
      <c r="C5480" t="s">
        <v>1721</v>
      </c>
      <c r="D5480" t="s">
        <v>3379</v>
      </c>
      <c r="E5480" t="s">
        <v>1708</v>
      </c>
      <c r="H5480" t="str">
        <f>INDEX('Vensim Variables'!$B:$B,MATCH(EPS!$B5480,'Vensim Variables'!$A:$A,0))</f>
        <v>g pollutant</v>
      </c>
      <c r="I5480" t="str">
        <f t="shared" si="170"/>
        <v>PM10</v>
      </c>
      <c r="J5480">
        <f>INDEX(NoSettings!$C:$C,MATCH(EPS!$A5480,NoSettings!$A:$A,0))</f>
        <v>0</v>
      </c>
      <c r="K5480" s="109">
        <f>INDEX(GWP!$C$2:$C$13,MATCH(EPS!I5480,GWP!$B$2:$B$13,0))</f>
        <v>0</v>
      </c>
      <c r="L5480" s="5">
        <f t="shared" si="171"/>
        <v>0</v>
      </c>
    </row>
    <row r="5481" spans="1:12">
      <c r="A5481" t="s">
        <v>3090</v>
      </c>
      <c r="B5481" t="s">
        <v>3012</v>
      </c>
      <c r="C5481" t="s">
        <v>1721</v>
      </c>
      <c r="D5481" t="s">
        <v>3379</v>
      </c>
      <c r="E5481" t="s">
        <v>1709</v>
      </c>
      <c r="H5481" t="str">
        <f>INDEX('Vensim Variables'!$B:$B,MATCH(EPS!$B5481,'Vensim Variables'!$A:$A,0))</f>
        <v>g pollutant</v>
      </c>
      <c r="I5481" t="str">
        <f t="shared" si="170"/>
        <v>PM25</v>
      </c>
      <c r="J5481">
        <f>INDEX(NoSettings!$C:$C,MATCH(EPS!$A5481,NoSettings!$A:$A,0))</f>
        <v>0</v>
      </c>
      <c r="K5481" s="109">
        <f>INDEX(GWP!$C$2:$C$13,MATCH(EPS!I5481,GWP!$B$2:$B$13,0))</f>
        <v>0</v>
      </c>
      <c r="L5481" s="5">
        <f t="shared" si="171"/>
        <v>0</v>
      </c>
    </row>
    <row r="5482" spans="1:12">
      <c r="A5482" t="s">
        <v>3091</v>
      </c>
      <c r="B5482" t="s">
        <v>3012</v>
      </c>
      <c r="C5482" t="s">
        <v>1721</v>
      </c>
      <c r="D5482" t="s">
        <v>3379</v>
      </c>
      <c r="E5482" t="s">
        <v>1710</v>
      </c>
      <c r="H5482" t="str">
        <f>INDEX('Vensim Variables'!$B:$B,MATCH(EPS!$B5482,'Vensim Variables'!$A:$A,0))</f>
        <v>g pollutant</v>
      </c>
      <c r="I5482" t="str">
        <f t="shared" si="170"/>
        <v>SOx</v>
      </c>
      <c r="J5482">
        <f>INDEX(NoSettings!$C:$C,MATCH(EPS!$A5482,NoSettings!$A:$A,0))</f>
        <v>0</v>
      </c>
      <c r="K5482" s="109">
        <f>INDEX(GWP!$C$2:$C$13,MATCH(EPS!I5482,GWP!$B$2:$B$13,0))</f>
        <v>0</v>
      </c>
      <c r="L5482" s="5">
        <f t="shared" si="171"/>
        <v>0</v>
      </c>
    </row>
    <row r="5483" spans="1:12">
      <c r="A5483" t="s">
        <v>3092</v>
      </c>
      <c r="B5483" t="s">
        <v>3012</v>
      </c>
      <c r="C5483" t="s">
        <v>1721</v>
      </c>
      <c r="D5483" t="s">
        <v>3379</v>
      </c>
      <c r="E5483" t="s">
        <v>1711</v>
      </c>
      <c r="H5483" t="str">
        <f>INDEX('Vensim Variables'!$B:$B,MATCH(EPS!$B5483,'Vensim Variables'!$A:$A,0))</f>
        <v>g pollutant</v>
      </c>
      <c r="I5483" t="str">
        <f t="shared" si="170"/>
        <v>BC</v>
      </c>
      <c r="J5483">
        <f>INDEX(NoSettings!$C:$C,MATCH(EPS!$A5483,NoSettings!$A:$A,0))</f>
        <v>0</v>
      </c>
      <c r="K5483" s="109">
        <f>INDEX(GWP!$C$2:$C$13,MATCH(EPS!I5483,GWP!$B$2:$B$13,0))</f>
        <v>345</v>
      </c>
      <c r="L5483" s="5">
        <f t="shared" si="171"/>
        <v>0</v>
      </c>
    </row>
    <row r="5484" spans="1:12">
      <c r="A5484" t="s">
        <v>3093</v>
      </c>
      <c r="B5484" t="s">
        <v>3012</v>
      </c>
      <c r="C5484" t="s">
        <v>1721</v>
      </c>
      <c r="D5484" t="s">
        <v>3379</v>
      </c>
      <c r="E5484" t="s">
        <v>1712</v>
      </c>
      <c r="H5484" t="str">
        <f>INDEX('Vensim Variables'!$B:$B,MATCH(EPS!$B5484,'Vensim Variables'!$A:$A,0))</f>
        <v>g pollutant</v>
      </c>
      <c r="I5484" t="str">
        <f t="shared" si="170"/>
        <v>OC</v>
      </c>
      <c r="J5484">
        <f>INDEX(NoSettings!$C:$C,MATCH(EPS!$A5484,NoSettings!$A:$A,0))</f>
        <v>0</v>
      </c>
      <c r="K5484" s="109">
        <f>INDEX(GWP!$C$2:$C$13,MATCH(EPS!I5484,GWP!$B$2:$B$13,0))</f>
        <v>-46</v>
      </c>
      <c r="L5484" s="5">
        <f t="shared" si="171"/>
        <v>0</v>
      </c>
    </row>
    <row r="5485" spans="1:12">
      <c r="A5485" t="s">
        <v>3094</v>
      </c>
      <c r="B5485" t="s">
        <v>3012</v>
      </c>
      <c r="C5485" t="s">
        <v>1721</v>
      </c>
      <c r="D5485" t="s">
        <v>3379</v>
      </c>
      <c r="E5485" t="s">
        <v>1713</v>
      </c>
      <c r="H5485" t="str">
        <f>INDEX('Vensim Variables'!$B:$B,MATCH(EPS!$B5485,'Vensim Variables'!$A:$A,0))</f>
        <v>g pollutant</v>
      </c>
      <c r="I5485" t="str">
        <f t="shared" si="170"/>
        <v>CH4</v>
      </c>
      <c r="J5485">
        <f>INDEX(NoSettings!$C:$C,MATCH(EPS!$A5485,NoSettings!$A:$A,0))</f>
        <v>0</v>
      </c>
      <c r="K5485" s="109">
        <f>INDEX(GWP!$C$2:$C$13,MATCH(EPS!I5485,GWP!$B$2:$B$13,0))</f>
        <v>28</v>
      </c>
      <c r="L5485" s="5">
        <f t="shared" si="171"/>
        <v>0</v>
      </c>
    </row>
    <row r="5486" spans="1:12">
      <c r="A5486" t="s">
        <v>3095</v>
      </c>
      <c r="B5486" t="s">
        <v>3012</v>
      </c>
      <c r="C5486" t="s">
        <v>1721</v>
      </c>
      <c r="D5486" t="s">
        <v>3379</v>
      </c>
      <c r="E5486" t="s">
        <v>1714</v>
      </c>
      <c r="H5486" t="str">
        <f>INDEX('Vensim Variables'!$B:$B,MATCH(EPS!$B5486,'Vensim Variables'!$A:$A,0))</f>
        <v>g pollutant</v>
      </c>
      <c r="I5486" t="str">
        <f t="shared" si="170"/>
        <v>N2O</v>
      </c>
      <c r="J5486">
        <f>INDEX(NoSettings!$C:$C,MATCH(EPS!$A5486,NoSettings!$A:$A,0))</f>
        <v>0</v>
      </c>
      <c r="K5486" s="109">
        <f>INDEX(GWP!$C$2:$C$13,MATCH(EPS!I5486,GWP!$B$2:$B$13,0))</f>
        <v>265</v>
      </c>
      <c r="L5486" s="5">
        <f t="shared" si="171"/>
        <v>0</v>
      </c>
    </row>
    <row r="5487" spans="1:12">
      <c r="A5487" t="s">
        <v>3096</v>
      </c>
      <c r="B5487" t="s">
        <v>3012</v>
      </c>
      <c r="C5487" t="s">
        <v>1721</v>
      </c>
      <c r="D5487" t="s">
        <v>3379</v>
      </c>
      <c r="E5487" t="s">
        <v>1715</v>
      </c>
      <c r="H5487" t="str">
        <f>INDEX('Vensim Variables'!$B:$B,MATCH(EPS!$B5487,'Vensim Variables'!$A:$A,0))</f>
        <v>g pollutant</v>
      </c>
      <c r="I5487" t="str">
        <f t="shared" si="170"/>
        <v>F gases</v>
      </c>
      <c r="J5487">
        <f>INDEX(NoSettings!$C:$C,MATCH(EPS!$A5487,NoSettings!$A:$A,0))</f>
        <v>0</v>
      </c>
      <c r="K5487" s="109">
        <f>INDEX(GWP!$C$2:$C$13,MATCH(EPS!I5487,GWP!$B$2:$B$13,0))</f>
        <v>1</v>
      </c>
      <c r="L5487" s="5">
        <f t="shared" si="171"/>
        <v>0</v>
      </c>
    </row>
    <row r="5488" spans="1:12">
      <c r="A5488" t="s">
        <v>3097</v>
      </c>
      <c r="B5488" t="s">
        <v>3012</v>
      </c>
      <c r="C5488" t="s">
        <v>1721</v>
      </c>
      <c r="D5488" t="s">
        <v>3380</v>
      </c>
      <c r="E5488" t="s">
        <v>1702</v>
      </c>
      <c r="H5488" t="str">
        <f>INDEX('Vensim Variables'!$B:$B,MATCH(EPS!$B5488,'Vensim Variables'!$A:$A,0))</f>
        <v>g pollutant</v>
      </c>
      <c r="I5488" t="str">
        <f t="shared" si="170"/>
        <v>CO2</v>
      </c>
      <c r="J5488">
        <f>INDEX(NoSettings!$C:$C,MATCH(EPS!$A5488,NoSettings!$A:$A,0))</f>
        <v>0</v>
      </c>
      <c r="K5488" s="109">
        <f>INDEX(GWP!$C$2:$C$13,MATCH(EPS!I5488,GWP!$B$2:$B$13,0))</f>
        <v>1</v>
      </c>
      <c r="L5488" s="5">
        <f t="shared" si="171"/>
        <v>0</v>
      </c>
    </row>
    <row r="5489" spans="1:12">
      <c r="A5489" t="s">
        <v>3098</v>
      </c>
      <c r="B5489" t="s">
        <v>3012</v>
      </c>
      <c r="C5489" t="s">
        <v>1721</v>
      </c>
      <c r="D5489" t="s">
        <v>3380</v>
      </c>
      <c r="E5489" t="s">
        <v>1705</v>
      </c>
      <c r="H5489" t="str">
        <f>INDEX('Vensim Variables'!$B:$B,MATCH(EPS!$B5489,'Vensim Variables'!$A:$A,0))</f>
        <v>g pollutant</v>
      </c>
      <c r="I5489" t="str">
        <f t="shared" si="170"/>
        <v>VOC</v>
      </c>
      <c r="J5489">
        <f>INDEX(NoSettings!$C:$C,MATCH(EPS!$A5489,NoSettings!$A:$A,0))</f>
        <v>0</v>
      </c>
      <c r="K5489" s="109">
        <f>INDEX(GWP!$C$2:$C$13,MATCH(EPS!I5489,GWP!$B$2:$B$13,0))</f>
        <v>5</v>
      </c>
      <c r="L5489" s="5">
        <f t="shared" si="171"/>
        <v>0</v>
      </c>
    </row>
    <row r="5490" spans="1:12">
      <c r="A5490" t="s">
        <v>3099</v>
      </c>
      <c r="B5490" t="s">
        <v>3012</v>
      </c>
      <c r="C5490" t="s">
        <v>1721</v>
      </c>
      <c r="D5490" t="s">
        <v>3380</v>
      </c>
      <c r="E5490" t="s">
        <v>1706</v>
      </c>
      <c r="H5490" t="str">
        <f>INDEX('Vensim Variables'!$B:$B,MATCH(EPS!$B5490,'Vensim Variables'!$A:$A,0))</f>
        <v>g pollutant</v>
      </c>
      <c r="I5490" t="str">
        <f t="shared" si="170"/>
        <v>CO</v>
      </c>
      <c r="J5490">
        <f>INDEX(NoSettings!$C:$C,MATCH(EPS!$A5490,NoSettings!$A:$A,0))</f>
        <v>0</v>
      </c>
      <c r="K5490" s="109">
        <f>INDEX(GWP!$C$2:$C$13,MATCH(EPS!I5490,GWP!$B$2:$B$13,0))</f>
        <v>1.8</v>
      </c>
      <c r="L5490" s="5">
        <f t="shared" si="171"/>
        <v>0</v>
      </c>
    </row>
    <row r="5491" spans="1:12">
      <c r="A5491" t="s">
        <v>3100</v>
      </c>
      <c r="B5491" t="s">
        <v>3012</v>
      </c>
      <c r="C5491" t="s">
        <v>1721</v>
      </c>
      <c r="D5491" t="s">
        <v>3380</v>
      </c>
      <c r="E5491" t="s">
        <v>1707</v>
      </c>
      <c r="H5491" t="str">
        <f>INDEX('Vensim Variables'!$B:$B,MATCH(EPS!$B5491,'Vensim Variables'!$A:$A,0))</f>
        <v>g pollutant</v>
      </c>
      <c r="I5491" t="str">
        <f t="shared" si="170"/>
        <v>NOx</v>
      </c>
      <c r="J5491">
        <f>INDEX(NoSettings!$C:$C,MATCH(EPS!$A5491,NoSettings!$A:$A,0))</f>
        <v>0</v>
      </c>
      <c r="K5491" s="109">
        <f>INDEX(GWP!$C$2:$C$13,MATCH(EPS!I5491,GWP!$B$2:$B$13,0))</f>
        <v>-8.1999999999999993</v>
      </c>
      <c r="L5491" s="5">
        <f t="shared" si="171"/>
        <v>0</v>
      </c>
    </row>
    <row r="5492" spans="1:12">
      <c r="A5492" t="s">
        <v>3101</v>
      </c>
      <c r="B5492" t="s">
        <v>3012</v>
      </c>
      <c r="C5492" t="s">
        <v>1721</v>
      </c>
      <c r="D5492" t="s">
        <v>3380</v>
      </c>
      <c r="E5492" t="s">
        <v>1708</v>
      </c>
      <c r="H5492" t="str">
        <f>INDEX('Vensim Variables'!$B:$B,MATCH(EPS!$B5492,'Vensim Variables'!$A:$A,0))</f>
        <v>g pollutant</v>
      </c>
      <c r="I5492" t="str">
        <f t="shared" si="170"/>
        <v>PM10</v>
      </c>
      <c r="J5492">
        <f>INDEX(NoSettings!$C:$C,MATCH(EPS!$A5492,NoSettings!$A:$A,0))</f>
        <v>0</v>
      </c>
      <c r="K5492" s="109">
        <f>INDEX(GWP!$C$2:$C$13,MATCH(EPS!I5492,GWP!$B$2:$B$13,0))</f>
        <v>0</v>
      </c>
      <c r="L5492" s="5">
        <f t="shared" si="171"/>
        <v>0</v>
      </c>
    </row>
    <row r="5493" spans="1:12">
      <c r="A5493" t="s">
        <v>3102</v>
      </c>
      <c r="B5493" t="s">
        <v>3012</v>
      </c>
      <c r="C5493" t="s">
        <v>1721</v>
      </c>
      <c r="D5493" t="s">
        <v>3380</v>
      </c>
      <c r="E5493" t="s">
        <v>1709</v>
      </c>
      <c r="H5493" t="str">
        <f>INDEX('Vensim Variables'!$B:$B,MATCH(EPS!$B5493,'Vensim Variables'!$A:$A,0))</f>
        <v>g pollutant</v>
      </c>
      <c r="I5493" t="str">
        <f t="shared" si="170"/>
        <v>PM25</v>
      </c>
      <c r="J5493">
        <f>INDEX(NoSettings!$C:$C,MATCH(EPS!$A5493,NoSettings!$A:$A,0))</f>
        <v>0</v>
      </c>
      <c r="K5493" s="109">
        <f>INDEX(GWP!$C$2:$C$13,MATCH(EPS!I5493,GWP!$B$2:$B$13,0))</f>
        <v>0</v>
      </c>
      <c r="L5493" s="5">
        <f t="shared" si="171"/>
        <v>0</v>
      </c>
    </row>
    <row r="5494" spans="1:12">
      <c r="A5494" t="s">
        <v>3103</v>
      </c>
      <c r="B5494" t="s">
        <v>3012</v>
      </c>
      <c r="C5494" t="s">
        <v>1721</v>
      </c>
      <c r="D5494" t="s">
        <v>3380</v>
      </c>
      <c r="E5494" t="s">
        <v>1710</v>
      </c>
      <c r="H5494" t="str">
        <f>INDEX('Vensim Variables'!$B:$B,MATCH(EPS!$B5494,'Vensim Variables'!$A:$A,0))</f>
        <v>g pollutant</v>
      </c>
      <c r="I5494" t="str">
        <f t="shared" si="170"/>
        <v>SOx</v>
      </c>
      <c r="J5494">
        <f>INDEX(NoSettings!$C:$C,MATCH(EPS!$A5494,NoSettings!$A:$A,0))</f>
        <v>0</v>
      </c>
      <c r="K5494" s="109">
        <f>INDEX(GWP!$C$2:$C$13,MATCH(EPS!I5494,GWP!$B$2:$B$13,0))</f>
        <v>0</v>
      </c>
      <c r="L5494" s="5">
        <f t="shared" si="171"/>
        <v>0</v>
      </c>
    </row>
    <row r="5495" spans="1:12">
      <c r="A5495" t="s">
        <v>3104</v>
      </c>
      <c r="B5495" t="s">
        <v>3012</v>
      </c>
      <c r="C5495" t="s">
        <v>1721</v>
      </c>
      <c r="D5495" t="s">
        <v>3380</v>
      </c>
      <c r="E5495" t="s">
        <v>1711</v>
      </c>
      <c r="H5495" t="str">
        <f>INDEX('Vensim Variables'!$B:$B,MATCH(EPS!$B5495,'Vensim Variables'!$A:$A,0))</f>
        <v>g pollutant</v>
      </c>
      <c r="I5495" t="str">
        <f t="shared" si="170"/>
        <v>BC</v>
      </c>
      <c r="J5495">
        <f>INDEX(NoSettings!$C:$C,MATCH(EPS!$A5495,NoSettings!$A:$A,0))</f>
        <v>0</v>
      </c>
      <c r="K5495" s="109">
        <f>INDEX(GWP!$C$2:$C$13,MATCH(EPS!I5495,GWP!$B$2:$B$13,0))</f>
        <v>345</v>
      </c>
      <c r="L5495" s="5">
        <f t="shared" si="171"/>
        <v>0</v>
      </c>
    </row>
    <row r="5496" spans="1:12">
      <c r="A5496" t="s">
        <v>3105</v>
      </c>
      <c r="B5496" t="s">
        <v>3012</v>
      </c>
      <c r="C5496" t="s">
        <v>1721</v>
      </c>
      <c r="D5496" t="s">
        <v>3380</v>
      </c>
      <c r="E5496" t="s">
        <v>1712</v>
      </c>
      <c r="H5496" t="str">
        <f>INDEX('Vensim Variables'!$B:$B,MATCH(EPS!$B5496,'Vensim Variables'!$A:$A,0))</f>
        <v>g pollutant</v>
      </c>
      <c r="I5496" t="str">
        <f t="shared" si="170"/>
        <v>OC</v>
      </c>
      <c r="J5496">
        <f>INDEX(NoSettings!$C:$C,MATCH(EPS!$A5496,NoSettings!$A:$A,0))</f>
        <v>0</v>
      </c>
      <c r="K5496" s="109">
        <f>INDEX(GWP!$C$2:$C$13,MATCH(EPS!I5496,GWP!$B$2:$B$13,0))</f>
        <v>-46</v>
      </c>
      <c r="L5496" s="5">
        <f t="shared" si="171"/>
        <v>0</v>
      </c>
    </row>
    <row r="5497" spans="1:12">
      <c r="A5497" t="s">
        <v>3106</v>
      </c>
      <c r="B5497" t="s">
        <v>3012</v>
      </c>
      <c r="C5497" t="s">
        <v>1721</v>
      </c>
      <c r="D5497" t="s">
        <v>3380</v>
      </c>
      <c r="E5497" t="s">
        <v>1713</v>
      </c>
      <c r="H5497" t="str">
        <f>INDEX('Vensim Variables'!$B:$B,MATCH(EPS!$B5497,'Vensim Variables'!$A:$A,0))</f>
        <v>g pollutant</v>
      </c>
      <c r="I5497" t="str">
        <f t="shared" si="170"/>
        <v>CH4</v>
      </c>
      <c r="J5497">
        <f>INDEX(NoSettings!$C:$C,MATCH(EPS!$A5497,NoSettings!$A:$A,0))</f>
        <v>0</v>
      </c>
      <c r="K5497" s="109">
        <f>INDEX(GWP!$C$2:$C$13,MATCH(EPS!I5497,GWP!$B$2:$B$13,0))</f>
        <v>28</v>
      </c>
      <c r="L5497" s="5">
        <f t="shared" si="171"/>
        <v>0</v>
      </c>
    </row>
    <row r="5498" spans="1:12">
      <c r="A5498" t="s">
        <v>3107</v>
      </c>
      <c r="B5498" t="s">
        <v>3012</v>
      </c>
      <c r="C5498" t="s">
        <v>1721</v>
      </c>
      <c r="D5498" t="s">
        <v>3380</v>
      </c>
      <c r="E5498" t="s">
        <v>1714</v>
      </c>
      <c r="H5498" t="str">
        <f>INDEX('Vensim Variables'!$B:$B,MATCH(EPS!$B5498,'Vensim Variables'!$A:$A,0))</f>
        <v>g pollutant</v>
      </c>
      <c r="I5498" t="str">
        <f t="shared" si="170"/>
        <v>N2O</v>
      </c>
      <c r="J5498">
        <f>INDEX(NoSettings!$C:$C,MATCH(EPS!$A5498,NoSettings!$A:$A,0))</f>
        <v>0</v>
      </c>
      <c r="K5498" s="109">
        <f>INDEX(GWP!$C$2:$C$13,MATCH(EPS!I5498,GWP!$B$2:$B$13,0))</f>
        <v>265</v>
      </c>
      <c r="L5498" s="5">
        <f t="shared" si="171"/>
        <v>0</v>
      </c>
    </row>
    <row r="5499" spans="1:12">
      <c r="A5499" t="s">
        <v>3108</v>
      </c>
      <c r="B5499" t="s">
        <v>3012</v>
      </c>
      <c r="C5499" t="s">
        <v>1721</v>
      </c>
      <c r="D5499" t="s">
        <v>3380</v>
      </c>
      <c r="E5499" t="s">
        <v>1715</v>
      </c>
      <c r="H5499" t="str">
        <f>INDEX('Vensim Variables'!$B:$B,MATCH(EPS!$B5499,'Vensim Variables'!$A:$A,0))</f>
        <v>g pollutant</v>
      </c>
      <c r="I5499" t="str">
        <f t="shared" si="170"/>
        <v>F gases</v>
      </c>
      <c r="J5499">
        <f>INDEX(NoSettings!$C:$C,MATCH(EPS!$A5499,NoSettings!$A:$A,0))</f>
        <v>0</v>
      </c>
      <c r="K5499" s="109">
        <f>INDEX(GWP!$C$2:$C$13,MATCH(EPS!I5499,GWP!$B$2:$B$13,0))</f>
        <v>1</v>
      </c>
      <c r="L5499" s="5">
        <f t="shared" si="171"/>
        <v>0</v>
      </c>
    </row>
    <row r="5500" spans="1:12">
      <c r="A5500" t="s">
        <v>3109</v>
      </c>
      <c r="B5500" t="s">
        <v>3012</v>
      </c>
      <c r="C5500" t="s">
        <v>1721</v>
      </c>
      <c r="D5500" t="s">
        <v>3381</v>
      </c>
      <c r="E5500" t="s">
        <v>1702</v>
      </c>
      <c r="H5500" t="str">
        <f>INDEX('Vensim Variables'!$B:$B,MATCH(EPS!$B5500,'Vensim Variables'!$A:$A,0))</f>
        <v>g pollutant</v>
      </c>
      <c r="I5500" t="str">
        <f t="shared" si="170"/>
        <v>CO2</v>
      </c>
      <c r="J5500">
        <f>INDEX(NoSettings!$C:$C,MATCH(EPS!$A5500,NoSettings!$A:$A,0))</f>
        <v>22412600000000</v>
      </c>
      <c r="K5500" s="109">
        <f>INDEX(GWP!$C$2:$C$13,MATCH(EPS!I5500,GWP!$B$2:$B$13,0))</f>
        <v>1</v>
      </c>
      <c r="L5500" s="5">
        <f t="shared" si="171"/>
        <v>22.412600000000001</v>
      </c>
    </row>
    <row r="5501" spans="1:12">
      <c r="A5501" t="s">
        <v>3110</v>
      </c>
      <c r="B5501" t="s">
        <v>3012</v>
      </c>
      <c r="C5501" t="s">
        <v>1721</v>
      </c>
      <c r="D5501" t="s">
        <v>3381</v>
      </c>
      <c r="E5501" t="s">
        <v>1705</v>
      </c>
      <c r="H5501" t="str">
        <f>INDEX('Vensim Variables'!$B:$B,MATCH(EPS!$B5501,'Vensim Variables'!$A:$A,0))</f>
        <v>g pollutant</v>
      </c>
      <c r="I5501" t="str">
        <f t="shared" si="170"/>
        <v>VOC</v>
      </c>
      <c r="J5501">
        <f>INDEX(NoSettings!$C:$C,MATCH(EPS!$A5501,NoSettings!$A:$A,0))</f>
        <v>815767000</v>
      </c>
      <c r="K5501" s="109">
        <f>INDEX(GWP!$C$2:$C$13,MATCH(EPS!I5501,GWP!$B$2:$B$13,0))</f>
        <v>5</v>
      </c>
      <c r="L5501" s="5">
        <f t="shared" si="171"/>
        <v>4.0788350000000003E-3</v>
      </c>
    </row>
    <row r="5502" spans="1:12">
      <c r="A5502" t="s">
        <v>3111</v>
      </c>
      <c r="B5502" t="s">
        <v>3012</v>
      </c>
      <c r="C5502" t="s">
        <v>1721</v>
      </c>
      <c r="D5502" t="s">
        <v>3381</v>
      </c>
      <c r="E5502" t="s">
        <v>1706</v>
      </c>
      <c r="H5502" t="str">
        <f>INDEX('Vensim Variables'!$B:$B,MATCH(EPS!$B5502,'Vensim Variables'!$A:$A,0))</f>
        <v>g pollutant</v>
      </c>
      <c r="I5502" t="str">
        <f t="shared" si="170"/>
        <v>CO</v>
      </c>
      <c r="J5502">
        <f>INDEX(NoSettings!$C:$C,MATCH(EPS!$A5502,NoSettings!$A:$A,0))</f>
        <v>6654860000</v>
      </c>
      <c r="K5502" s="109">
        <f>INDEX(GWP!$C$2:$C$13,MATCH(EPS!I5502,GWP!$B$2:$B$13,0))</f>
        <v>1.8</v>
      </c>
      <c r="L5502" s="5">
        <f t="shared" si="171"/>
        <v>1.1978748000000001E-2</v>
      </c>
    </row>
    <row r="5503" spans="1:12">
      <c r="A5503" t="s">
        <v>3112</v>
      </c>
      <c r="B5503" t="s">
        <v>3012</v>
      </c>
      <c r="C5503" t="s">
        <v>1721</v>
      </c>
      <c r="D5503" t="s">
        <v>3381</v>
      </c>
      <c r="E5503" t="s">
        <v>1707</v>
      </c>
      <c r="H5503" t="str">
        <f>INDEX('Vensim Variables'!$B:$B,MATCH(EPS!$B5503,'Vensim Variables'!$A:$A,0))</f>
        <v>g pollutant</v>
      </c>
      <c r="I5503" t="str">
        <f t="shared" si="170"/>
        <v>NOx</v>
      </c>
      <c r="J5503">
        <f>INDEX(NoSettings!$C:$C,MATCH(EPS!$A5503,NoSettings!$A:$A,0))</f>
        <v>15361700000</v>
      </c>
      <c r="K5503" s="109">
        <f>INDEX(GWP!$C$2:$C$13,MATCH(EPS!I5503,GWP!$B$2:$B$13,0))</f>
        <v>-8.1999999999999993</v>
      </c>
      <c r="L5503" s="5">
        <f t="shared" si="171"/>
        <v>-0.12596594</v>
      </c>
    </row>
    <row r="5504" spans="1:12">
      <c r="A5504" t="s">
        <v>3113</v>
      </c>
      <c r="B5504" t="s">
        <v>3012</v>
      </c>
      <c r="C5504" t="s">
        <v>1721</v>
      </c>
      <c r="D5504" t="s">
        <v>3381</v>
      </c>
      <c r="E5504" t="s">
        <v>1708</v>
      </c>
      <c r="H5504" t="str">
        <f>INDEX('Vensim Variables'!$B:$B,MATCH(EPS!$B5504,'Vensim Variables'!$A:$A,0))</f>
        <v>g pollutant</v>
      </c>
      <c r="I5504" t="str">
        <f t="shared" si="170"/>
        <v>PM10</v>
      </c>
      <c r="J5504">
        <f>INDEX(NoSettings!$C:$C,MATCH(EPS!$A5504,NoSettings!$A:$A,0))</f>
        <v>614104000</v>
      </c>
      <c r="K5504" s="109">
        <f>INDEX(GWP!$C$2:$C$13,MATCH(EPS!I5504,GWP!$B$2:$B$13,0))</f>
        <v>0</v>
      </c>
      <c r="L5504" s="5">
        <f t="shared" si="171"/>
        <v>0</v>
      </c>
    </row>
    <row r="5505" spans="1:12">
      <c r="A5505" t="s">
        <v>3114</v>
      </c>
      <c r="B5505" t="s">
        <v>3012</v>
      </c>
      <c r="C5505" t="s">
        <v>1721</v>
      </c>
      <c r="D5505" t="s">
        <v>3381</v>
      </c>
      <c r="E5505" t="s">
        <v>1709</v>
      </c>
      <c r="H5505" t="str">
        <f>INDEX('Vensim Variables'!$B:$B,MATCH(EPS!$B5505,'Vensim Variables'!$A:$A,0))</f>
        <v>g pollutant</v>
      </c>
      <c r="I5505" t="str">
        <f t="shared" si="170"/>
        <v>PM25</v>
      </c>
      <c r="J5505">
        <f>INDEX(NoSettings!$C:$C,MATCH(EPS!$A5505,NoSettings!$A:$A,0))</f>
        <v>390562000</v>
      </c>
      <c r="K5505" s="109">
        <f>INDEX(GWP!$C$2:$C$13,MATCH(EPS!I5505,GWP!$B$2:$B$13,0))</f>
        <v>0</v>
      </c>
      <c r="L5505" s="5">
        <f t="shared" si="171"/>
        <v>0</v>
      </c>
    </row>
    <row r="5506" spans="1:12">
      <c r="A5506" t="s">
        <v>3115</v>
      </c>
      <c r="B5506" t="s">
        <v>3012</v>
      </c>
      <c r="C5506" t="s">
        <v>1721</v>
      </c>
      <c r="D5506" t="s">
        <v>3381</v>
      </c>
      <c r="E5506" t="s">
        <v>1710</v>
      </c>
      <c r="H5506" t="str">
        <f>INDEX('Vensim Variables'!$B:$B,MATCH(EPS!$B5506,'Vensim Variables'!$A:$A,0))</f>
        <v>g pollutant</v>
      </c>
      <c r="I5506" t="str">
        <f t="shared" si="170"/>
        <v>SOx</v>
      </c>
      <c r="J5506">
        <f>INDEX(NoSettings!$C:$C,MATCH(EPS!$A5506,NoSettings!$A:$A,0))</f>
        <v>4830780000</v>
      </c>
      <c r="K5506" s="109">
        <f>INDEX(GWP!$C$2:$C$13,MATCH(EPS!I5506,GWP!$B$2:$B$13,0))</f>
        <v>0</v>
      </c>
      <c r="L5506" s="5">
        <f t="shared" si="171"/>
        <v>0</v>
      </c>
    </row>
    <row r="5507" spans="1:12">
      <c r="A5507" t="s">
        <v>3116</v>
      </c>
      <c r="B5507" t="s">
        <v>3012</v>
      </c>
      <c r="C5507" t="s">
        <v>1721</v>
      </c>
      <c r="D5507" t="s">
        <v>3381</v>
      </c>
      <c r="E5507" t="s">
        <v>1711</v>
      </c>
      <c r="H5507" t="str">
        <f>INDEX('Vensim Variables'!$B:$B,MATCH(EPS!$B5507,'Vensim Variables'!$A:$A,0))</f>
        <v>g pollutant</v>
      </c>
      <c r="I5507" t="str">
        <f t="shared" ref="I5507:I5570" si="172">IF(OR(C5507="CO2",C5507="CH4",C5507="N2O",C5507="F gases",C5507="VOC",C5507="CO",C5507="NOx",C5507="PM10",C5507="PM25",C5507="SOx",C5507="BC",C5507="OC"),C5507,IF(OR(D5507="CO2",D5507="CH4",D5507="N2O",D5507="F gases",D5507="VOC",D5507="CO",D5507="NOx",D5507="PM10",D5507="PM25",D5507="SOx",D5507="BC",D5507="OC"),D5507,IF(OR(E5507="CO2",E5507="CH4",E5507="N2O",E5507="F gases",E5507="VOC",E5507="CO",E5507="NOx",E5507="PM10",E5507="PM25",E5507="SOx",E5507="BC",E5507="OC"),E5507,"NA")))</f>
        <v>BC</v>
      </c>
      <c r="J5507">
        <f>INDEX(NoSettings!$C:$C,MATCH(EPS!$A5507,NoSettings!$A:$A,0))</f>
        <v>22609500</v>
      </c>
      <c r="K5507" s="109">
        <f>INDEX(GWP!$C$2:$C$13,MATCH(EPS!I5507,GWP!$B$2:$B$13,0))</f>
        <v>345</v>
      </c>
      <c r="L5507" s="5">
        <f t="shared" ref="L5507:L5570" si="173">IF(H5507="g pollutant",K5507*J5507/10^12,IF(H5507="MMTCO2e",J5507,IF(H5507="MWh",J5507,0)))</f>
        <v>7.8002775000000002E-3</v>
      </c>
    </row>
    <row r="5508" spans="1:12">
      <c r="A5508" t="s">
        <v>3117</v>
      </c>
      <c r="B5508" t="s">
        <v>3012</v>
      </c>
      <c r="C5508" t="s">
        <v>1721</v>
      </c>
      <c r="D5508" t="s">
        <v>3381</v>
      </c>
      <c r="E5508" t="s">
        <v>1712</v>
      </c>
      <c r="H5508" t="str">
        <f>INDEX('Vensim Variables'!$B:$B,MATCH(EPS!$B5508,'Vensim Variables'!$A:$A,0))</f>
        <v>g pollutant</v>
      </c>
      <c r="I5508" t="str">
        <f t="shared" si="172"/>
        <v>OC</v>
      </c>
      <c r="J5508">
        <f>INDEX(NoSettings!$C:$C,MATCH(EPS!$A5508,NoSettings!$A:$A,0))</f>
        <v>114506000</v>
      </c>
      <c r="K5508" s="109">
        <f>INDEX(GWP!$C$2:$C$13,MATCH(EPS!I5508,GWP!$B$2:$B$13,0))</f>
        <v>-46</v>
      </c>
      <c r="L5508" s="5">
        <f t="shared" si="173"/>
        <v>-5.2672760000000004E-3</v>
      </c>
    </row>
    <row r="5509" spans="1:12">
      <c r="A5509" t="s">
        <v>3118</v>
      </c>
      <c r="B5509" t="s">
        <v>3012</v>
      </c>
      <c r="C5509" t="s">
        <v>1721</v>
      </c>
      <c r="D5509" t="s">
        <v>3381</v>
      </c>
      <c r="E5509" t="s">
        <v>1713</v>
      </c>
      <c r="H5509" t="str">
        <f>INDEX('Vensim Variables'!$B:$B,MATCH(EPS!$B5509,'Vensim Variables'!$A:$A,0))</f>
        <v>g pollutant</v>
      </c>
      <c r="I5509" t="str">
        <f t="shared" si="172"/>
        <v>CH4</v>
      </c>
      <c r="J5509">
        <f>INDEX(NoSettings!$C:$C,MATCH(EPS!$A5509,NoSettings!$A:$A,0))</f>
        <v>1094010000</v>
      </c>
      <c r="K5509" s="109">
        <f>INDEX(GWP!$C$2:$C$13,MATCH(EPS!I5509,GWP!$B$2:$B$13,0))</f>
        <v>28</v>
      </c>
      <c r="L5509" s="5">
        <f t="shared" si="173"/>
        <v>3.0632280000000001E-2</v>
      </c>
    </row>
    <row r="5510" spans="1:12">
      <c r="A5510" t="s">
        <v>3119</v>
      </c>
      <c r="B5510" t="s">
        <v>3012</v>
      </c>
      <c r="C5510" t="s">
        <v>1721</v>
      </c>
      <c r="D5510" t="s">
        <v>3381</v>
      </c>
      <c r="E5510" t="s">
        <v>1714</v>
      </c>
      <c r="H5510" t="str">
        <f>INDEX('Vensim Variables'!$B:$B,MATCH(EPS!$B5510,'Vensim Variables'!$A:$A,0))</f>
        <v>g pollutant</v>
      </c>
      <c r="I5510" t="str">
        <f t="shared" si="172"/>
        <v>N2O</v>
      </c>
      <c r="J5510">
        <f>INDEX(NoSettings!$C:$C,MATCH(EPS!$A5510,NoSettings!$A:$A,0))</f>
        <v>218802000</v>
      </c>
      <c r="K5510" s="109">
        <f>INDEX(GWP!$C$2:$C$13,MATCH(EPS!I5510,GWP!$B$2:$B$13,0))</f>
        <v>265</v>
      </c>
      <c r="L5510" s="5">
        <f t="shared" si="173"/>
        <v>5.7982529999999997E-2</v>
      </c>
    </row>
    <row r="5511" spans="1:12">
      <c r="A5511" t="s">
        <v>3120</v>
      </c>
      <c r="B5511" t="s">
        <v>3012</v>
      </c>
      <c r="C5511" t="s">
        <v>1721</v>
      </c>
      <c r="D5511" t="s">
        <v>3381</v>
      </c>
      <c r="E5511" t="s">
        <v>1715</v>
      </c>
      <c r="H5511" t="str">
        <f>INDEX('Vensim Variables'!$B:$B,MATCH(EPS!$B5511,'Vensim Variables'!$A:$A,0))</f>
        <v>g pollutant</v>
      </c>
      <c r="I5511" t="str">
        <f t="shared" si="172"/>
        <v>F gases</v>
      </c>
      <c r="J5511">
        <f>INDEX(NoSettings!$C:$C,MATCH(EPS!$A5511,NoSettings!$A:$A,0))</f>
        <v>0</v>
      </c>
      <c r="K5511" s="109">
        <f>INDEX(GWP!$C$2:$C$13,MATCH(EPS!I5511,GWP!$B$2:$B$13,0))</f>
        <v>1</v>
      </c>
      <c r="L5511" s="5">
        <f t="shared" si="173"/>
        <v>0</v>
      </c>
    </row>
    <row r="5512" spans="1:12">
      <c r="A5512" t="s">
        <v>3121</v>
      </c>
      <c r="B5512" t="s">
        <v>3012</v>
      </c>
      <c r="C5512" t="s">
        <v>1721</v>
      </c>
      <c r="D5512" t="s">
        <v>3382</v>
      </c>
      <c r="E5512" t="s">
        <v>1702</v>
      </c>
      <c r="H5512" t="str">
        <f>INDEX('Vensim Variables'!$B:$B,MATCH(EPS!$B5512,'Vensim Variables'!$A:$A,0))</f>
        <v>g pollutant</v>
      </c>
      <c r="I5512" t="str">
        <f t="shared" si="172"/>
        <v>CO2</v>
      </c>
      <c r="J5512">
        <f>INDEX(NoSettings!$C:$C,MATCH(EPS!$A5512,NoSettings!$A:$A,0))</f>
        <v>0</v>
      </c>
      <c r="K5512" s="109">
        <f>INDEX(GWP!$C$2:$C$13,MATCH(EPS!I5512,GWP!$B$2:$B$13,0))</f>
        <v>1</v>
      </c>
      <c r="L5512" s="5">
        <f t="shared" si="173"/>
        <v>0</v>
      </c>
    </row>
    <row r="5513" spans="1:12">
      <c r="A5513" t="s">
        <v>3122</v>
      </c>
      <c r="B5513" t="s">
        <v>3012</v>
      </c>
      <c r="C5513" t="s">
        <v>1721</v>
      </c>
      <c r="D5513" t="s">
        <v>3382</v>
      </c>
      <c r="E5513" t="s">
        <v>1705</v>
      </c>
      <c r="H5513" t="str">
        <f>INDEX('Vensim Variables'!$B:$B,MATCH(EPS!$B5513,'Vensim Variables'!$A:$A,0))</f>
        <v>g pollutant</v>
      </c>
      <c r="I5513" t="str">
        <f t="shared" si="172"/>
        <v>VOC</v>
      </c>
      <c r="J5513">
        <f>INDEX(NoSettings!$C:$C,MATCH(EPS!$A5513,NoSettings!$A:$A,0))</f>
        <v>0</v>
      </c>
      <c r="K5513" s="109">
        <f>INDEX(GWP!$C$2:$C$13,MATCH(EPS!I5513,GWP!$B$2:$B$13,0))</f>
        <v>5</v>
      </c>
      <c r="L5513" s="5">
        <f t="shared" si="173"/>
        <v>0</v>
      </c>
    </row>
    <row r="5514" spans="1:12">
      <c r="A5514" t="s">
        <v>3123</v>
      </c>
      <c r="B5514" t="s">
        <v>3012</v>
      </c>
      <c r="C5514" t="s">
        <v>1721</v>
      </c>
      <c r="D5514" t="s">
        <v>3382</v>
      </c>
      <c r="E5514" t="s">
        <v>1706</v>
      </c>
      <c r="H5514" t="str">
        <f>INDEX('Vensim Variables'!$B:$B,MATCH(EPS!$B5514,'Vensim Variables'!$A:$A,0))</f>
        <v>g pollutant</v>
      </c>
      <c r="I5514" t="str">
        <f t="shared" si="172"/>
        <v>CO</v>
      </c>
      <c r="J5514">
        <f>INDEX(NoSettings!$C:$C,MATCH(EPS!$A5514,NoSettings!$A:$A,0))</f>
        <v>0</v>
      </c>
      <c r="K5514" s="109">
        <f>INDEX(GWP!$C$2:$C$13,MATCH(EPS!I5514,GWP!$B$2:$B$13,0))</f>
        <v>1.8</v>
      </c>
      <c r="L5514" s="5">
        <f t="shared" si="173"/>
        <v>0</v>
      </c>
    </row>
    <row r="5515" spans="1:12">
      <c r="A5515" t="s">
        <v>3124</v>
      </c>
      <c r="B5515" t="s">
        <v>3012</v>
      </c>
      <c r="C5515" t="s">
        <v>1721</v>
      </c>
      <c r="D5515" t="s">
        <v>3382</v>
      </c>
      <c r="E5515" t="s">
        <v>1707</v>
      </c>
      <c r="H5515" t="str">
        <f>INDEX('Vensim Variables'!$B:$B,MATCH(EPS!$B5515,'Vensim Variables'!$A:$A,0))</f>
        <v>g pollutant</v>
      </c>
      <c r="I5515" t="str">
        <f t="shared" si="172"/>
        <v>NOx</v>
      </c>
      <c r="J5515">
        <f>INDEX(NoSettings!$C:$C,MATCH(EPS!$A5515,NoSettings!$A:$A,0))</f>
        <v>0</v>
      </c>
      <c r="K5515" s="109">
        <f>INDEX(GWP!$C$2:$C$13,MATCH(EPS!I5515,GWP!$B$2:$B$13,0))</f>
        <v>-8.1999999999999993</v>
      </c>
      <c r="L5515" s="5">
        <f t="shared" si="173"/>
        <v>0</v>
      </c>
    </row>
    <row r="5516" spans="1:12">
      <c r="A5516" t="s">
        <v>3125</v>
      </c>
      <c r="B5516" t="s">
        <v>3012</v>
      </c>
      <c r="C5516" t="s">
        <v>1721</v>
      </c>
      <c r="D5516" t="s">
        <v>3382</v>
      </c>
      <c r="E5516" t="s">
        <v>1708</v>
      </c>
      <c r="H5516" t="str">
        <f>INDEX('Vensim Variables'!$B:$B,MATCH(EPS!$B5516,'Vensim Variables'!$A:$A,0))</f>
        <v>g pollutant</v>
      </c>
      <c r="I5516" t="str">
        <f t="shared" si="172"/>
        <v>PM10</v>
      </c>
      <c r="J5516">
        <f>INDEX(NoSettings!$C:$C,MATCH(EPS!$A5516,NoSettings!$A:$A,0))</f>
        <v>0</v>
      </c>
      <c r="K5516" s="109">
        <f>INDEX(GWP!$C$2:$C$13,MATCH(EPS!I5516,GWP!$B$2:$B$13,0))</f>
        <v>0</v>
      </c>
      <c r="L5516" s="5">
        <f t="shared" si="173"/>
        <v>0</v>
      </c>
    </row>
    <row r="5517" spans="1:12">
      <c r="A5517" t="s">
        <v>3126</v>
      </c>
      <c r="B5517" t="s">
        <v>3012</v>
      </c>
      <c r="C5517" t="s">
        <v>1721</v>
      </c>
      <c r="D5517" t="s">
        <v>3382</v>
      </c>
      <c r="E5517" t="s">
        <v>1709</v>
      </c>
      <c r="H5517" t="str">
        <f>INDEX('Vensim Variables'!$B:$B,MATCH(EPS!$B5517,'Vensim Variables'!$A:$A,0))</f>
        <v>g pollutant</v>
      </c>
      <c r="I5517" t="str">
        <f t="shared" si="172"/>
        <v>PM25</v>
      </c>
      <c r="J5517">
        <f>INDEX(NoSettings!$C:$C,MATCH(EPS!$A5517,NoSettings!$A:$A,0))</f>
        <v>0</v>
      </c>
      <c r="K5517" s="109">
        <f>INDEX(GWP!$C$2:$C$13,MATCH(EPS!I5517,GWP!$B$2:$B$13,0))</f>
        <v>0</v>
      </c>
      <c r="L5517" s="5">
        <f t="shared" si="173"/>
        <v>0</v>
      </c>
    </row>
    <row r="5518" spans="1:12">
      <c r="A5518" t="s">
        <v>3127</v>
      </c>
      <c r="B5518" t="s">
        <v>3012</v>
      </c>
      <c r="C5518" t="s">
        <v>1721</v>
      </c>
      <c r="D5518" t="s">
        <v>3382</v>
      </c>
      <c r="E5518" t="s">
        <v>1710</v>
      </c>
      <c r="H5518" t="str">
        <f>INDEX('Vensim Variables'!$B:$B,MATCH(EPS!$B5518,'Vensim Variables'!$A:$A,0))</f>
        <v>g pollutant</v>
      </c>
      <c r="I5518" t="str">
        <f t="shared" si="172"/>
        <v>SOx</v>
      </c>
      <c r="J5518">
        <f>INDEX(NoSettings!$C:$C,MATCH(EPS!$A5518,NoSettings!$A:$A,0))</f>
        <v>0</v>
      </c>
      <c r="K5518" s="109">
        <f>INDEX(GWP!$C$2:$C$13,MATCH(EPS!I5518,GWP!$B$2:$B$13,0))</f>
        <v>0</v>
      </c>
      <c r="L5518" s="5">
        <f t="shared" si="173"/>
        <v>0</v>
      </c>
    </row>
    <row r="5519" spans="1:12">
      <c r="A5519" t="s">
        <v>3128</v>
      </c>
      <c r="B5519" t="s">
        <v>3012</v>
      </c>
      <c r="C5519" t="s">
        <v>1721</v>
      </c>
      <c r="D5519" t="s">
        <v>3382</v>
      </c>
      <c r="E5519" t="s">
        <v>1711</v>
      </c>
      <c r="H5519" t="str">
        <f>INDEX('Vensim Variables'!$B:$B,MATCH(EPS!$B5519,'Vensim Variables'!$A:$A,0))</f>
        <v>g pollutant</v>
      </c>
      <c r="I5519" t="str">
        <f t="shared" si="172"/>
        <v>BC</v>
      </c>
      <c r="J5519">
        <f>INDEX(NoSettings!$C:$C,MATCH(EPS!$A5519,NoSettings!$A:$A,0))</f>
        <v>0</v>
      </c>
      <c r="K5519" s="109">
        <f>INDEX(GWP!$C$2:$C$13,MATCH(EPS!I5519,GWP!$B$2:$B$13,0))</f>
        <v>345</v>
      </c>
      <c r="L5519" s="5">
        <f t="shared" si="173"/>
        <v>0</v>
      </c>
    </row>
    <row r="5520" spans="1:12">
      <c r="A5520" t="s">
        <v>3129</v>
      </c>
      <c r="B5520" t="s">
        <v>3012</v>
      </c>
      <c r="C5520" t="s">
        <v>1721</v>
      </c>
      <c r="D5520" t="s">
        <v>3382</v>
      </c>
      <c r="E5520" t="s">
        <v>1712</v>
      </c>
      <c r="H5520" t="str">
        <f>INDEX('Vensim Variables'!$B:$B,MATCH(EPS!$B5520,'Vensim Variables'!$A:$A,0))</f>
        <v>g pollutant</v>
      </c>
      <c r="I5520" t="str">
        <f t="shared" si="172"/>
        <v>OC</v>
      </c>
      <c r="J5520">
        <f>INDEX(NoSettings!$C:$C,MATCH(EPS!$A5520,NoSettings!$A:$A,0))</f>
        <v>0</v>
      </c>
      <c r="K5520" s="109">
        <f>INDEX(GWP!$C$2:$C$13,MATCH(EPS!I5520,GWP!$B$2:$B$13,0))</f>
        <v>-46</v>
      </c>
      <c r="L5520" s="5">
        <f t="shared" si="173"/>
        <v>0</v>
      </c>
    </row>
    <row r="5521" spans="1:12">
      <c r="A5521" t="s">
        <v>3130</v>
      </c>
      <c r="B5521" t="s">
        <v>3012</v>
      </c>
      <c r="C5521" t="s">
        <v>1721</v>
      </c>
      <c r="D5521" t="s">
        <v>3382</v>
      </c>
      <c r="E5521" t="s">
        <v>1713</v>
      </c>
      <c r="H5521" t="str">
        <f>INDEX('Vensim Variables'!$B:$B,MATCH(EPS!$B5521,'Vensim Variables'!$A:$A,0))</f>
        <v>g pollutant</v>
      </c>
      <c r="I5521" t="str">
        <f t="shared" si="172"/>
        <v>CH4</v>
      </c>
      <c r="J5521">
        <f>INDEX(NoSettings!$C:$C,MATCH(EPS!$A5521,NoSettings!$A:$A,0))</f>
        <v>0</v>
      </c>
      <c r="K5521" s="109">
        <f>INDEX(GWP!$C$2:$C$13,MATCH(EPS!I5521,GWP!$B$2:$B$13,0))</f>
        <v>28</v>
      </c>
      <c r="L5521" s="5">
        <f t="shared" si="173"/>
        <v>0</v>
      </c>
    </row>
    <row r="5522" spans="1:12">
      <c r="A5522" t="s">
        <v>3131</v>
      </c>
      <c r="B5522" t="s">
        <v>3012</v>
      </c>
      <c r="C5522" t="s">
        <v>1721</v>
      </c>
      <c r="D5522" t="s">
        <v>3382</v>
      </c>
      <c r="E5522" t="s">
        <v>1714</v>
      </c>
      <c r="H5522" t="str">
        <f>INDEX('Vensim Variables'!$B:$B,MATCH(EPS!$B5522,'Vensim Variables'!$A:$A,0))</f>
        <v>g pollutant</v>
      </c>
      <c r="I5522" t="str">
        <f t="shared" si="172"/>
        <v>N2O</v>
      </c>
      <c r="J5522">
        <f>INDEX(NoSettings!$C:$C,MATCH(EPS!$A5522,NoSettings!$A:$A,0))</f>
        <v>0</v>
      </c>
      <c r="K5522" s="109">
        <f>INDEX(GWP!$C$2:$C$13,MATCH(EPS!I5522,GWP!$B$2:$B$13,0))</f>
        <v>265</v>
      </c>
      <c r="L5522" s="5">
        <f t="shared" si="173"/>
        <v>0</v>
      </c>
    </row>
    <row r="5523" spans="1:12">
      <c r="A5523" t="s">
        <v>3132</v>
      </c>
      <c r="B5523" t="s">
        <v>3012</v>
      </c>
      <c r="C5523" t="s">
        <v>1721</v>
      </c>
      <c r="D5523" t="s">
        <v>3382</v>
      </c>
      <c r="E5523" t="s">
        <v>1715</v>
      </c>
      <c r="H5523" t="str">
        <f>INDEX('Vensim Variables'!$B:$B,MATCH(EPS!$B5523,'Vensim Variables'!$A:$A,0))</f>
        <v>g pollutant</v>
      </c>
      <c r="I5523" t="str">
        <f t="shared" si="172"/>
        <v>F gases</v>
      </c>
      <c r="J5523">
        <f>INDEX(NoSettings!$C:$C,MATCH(EPS!$A5523,NoSettings!$A:$A,0))</f>
        <v>0</v>
      </c>
      <c r="K5523" s="109">
        <f>INDEX(GWP!$C$2:$C$13,MATCH(EPS!I5523,GWP!$B$2:$B$13,0))</f>
        <v>1</v>
      </c>
      <c r="L5523" s="5">
        <f t="shared" si="173"/>
        <v>0</v>
      </c>
    </row>
    <row r="5524" spans="1:12">
      <c r="A5524" t="s">
        <v>3133</v>
      </c>
      <c r="B5524" t="s">
        <v>3012</v>
      </c>
      <c r="C5524" t="s">
        <v>1722</v>
      </c>
      <c r="D5524" t="s">
        <v>3373</v>
      </c>
      <c r="E5524" t="s">
        <v>1702</v>
      </c>
      <c r="H5524" t="str">
        <f>INDEX('Vensim Variables'!$B:$B,MATCH(EPS!$B5524,'Vensim Variables'!$A:$A,0))</f>
        <v>g pollutant</v>
      </c>
      <c r="I5524" t="str">
        <f t="shared" si="172"/>
        <v>CO2</v>
      </c>
      <c r="J5524">
        <f>INDEX(NoSettings!$C:$C,MATCH(EPS!$A5524,NoSettings!$A:$A,0))</f>
        <v>0</v>
      </c>
      <c r="K5524" s="109">
        <f>INDEX(GWP!$C$2:$C$13,MATCH(EPS!I5524,GWP!$B$2:$B$13,0))</f>
        <v>1</v>
      </c>
      <c r="L5524" s="5">
        <f t="shared" si="173"/>
        <v>0</v>
      </c>
    </row>
    <row r="5525" spans="1:12">
      <c r="A5525" t="s">
        <v>3134</v>
      </c>
      <c r="B5525" t="s">
        <v>3012</v>
      </c>
      <c r="C5525" t="s">
        <v>1722</v>
      </c>
      <c r="D5525" t="s">
        <v>3373</v>
      </c>
      <c r="E5525" t="s">
        <v>1705</v>
      </c>
      <c r="H5525" t="str">
        <f>INDEX('Vensim Variables'!$B:$B,MATCH(EPS!$B5525,'Vensim Variables'!$A:$A,0))</f>
        <v>g pollutant</v>
      </c>
      <c r="I5525" t="str">
        <f t="shared" si="172"/>
        <v>VOC</v>
      </c>
      <c r="J5525">
        <f>INDEX(NoSettings!$C:$C,MATCH(EPS!$A5525,NoSettings!$A:$A,0))</f>
        <v>0</v>
      </c>
      <c r="K5525" s="109">
        <f>INDEX(GWP!$C$2:$C$13,MATCH(EPS!I5525,GWP!$B$2:$B$13,0))</f>
        <v>5</v>
      </c>
      <c r="L5525" s="5">
        <f t="shared" si="173"/>
        <v>0</v>
      </c>
    </row>
    <row r="5526" spans="1:12">
      <c r="A5526" t="s">
        <v>3135</v>
      </c>
      <c r="B5526" t="s">
        <v>3012</v>
      </c>
      <c r="C5526" t="s">
        <v>1722</v>
      </c>
      <c r="D5526" t="s">
        <v>3373</v>
      </c>
      <c r="E5526" t="s">
        <v>1706</v>
      </c>
      <c r="H5526" t="str">
        <f>INDEX('Vensim Variables'!$B:$B,MATCH(EPS!$B5526,'Vensim Variables'!$A:$A,0))</f>
        <v>g pollutant</v>
      </c>
      <c r="I5526" t="str">
        <f t="shared" si="172"/>
        <v>CO</v>
      </c>
      <c r="J5526">
        <f>INDEX(NoSettings!$C:$C,MATCH(EPS!$A5526,NoSettings!$A:$A,0))</f>
        <v>0</v>
      </c>
      <c r="K5526" s="109">
        <f>INDEX(GWP!$C$2:$C$13,MATCH(EPS!I5526,GWP!$B$2:$B$13,0))</f>
        <v>1.8</v>
      </c>
      <c r="L5526" s="5">
        <f t="shared" si="173"/>
        <v>0</v>
      </c>
    </row>
    <row r="5527" spans="1:12">
      <c r="A5527" t="s">
        <v>3136</v>
      </c>
      <c r="B5527" t="s">
        <v>3012</v>
      </c>
      <c r="C5527" t="s">
        <v>1722</v>
      </c>
      <c r="D5527" t="s">
        <v>3373</v>
      </c>
      <c r="E5527" t="s">
        <v>1707</v>
      </c>
      <c r="H5527" t="str">
        <f>INDEX('Vensim Variables'!$B:$B,MATCH(EPS!$B5527,'Vensim Variables'!$A:$A,0))</f>
        <v>g pollutant</v>
      </c>
      <c r="I5527" t="str">
        <f t="shared" si="172"/>
        <v>NOx</v>
      </c>
      <c r="J5527">
        <f>INDEX(NoSettings!$C:$C,MATCH(EPS!$A5527,NoSettings!$A:$A,0))</f>
        <v>0</v>
      </c>
      <c r="K5527" s="109">
        <f>INDEX(GWP!$C$2:$C$13,MATCH(EPS!I5527,GWP!$B$2:$B$13,0))</f>
        <v>-8.1999999999999993</v>
      </c>
      <c r="L5527" s="5">
        <f t="shared" si="173"/>
        <v>0</v>
      </c>
    </row>
    <row r="5528" spans="1:12">
      <c r="A5528" t="s">
        <v>3137</v>
      </c>
      <c r="B5528" t="s">
        <v>3012</v>
      </c>
      <c r="C5528" t="s">
        <v>1722</v>
      </c>
      <c r="D5528" t="s">
        <v>3373</v>
      </c>
      <c r="E5528" t="s">
        <v>1708</v>
      </c>
      <c r="H5528" t="str">
        <f>INDEX('Vensim Variables'!$B:$B,MATCH(EPS!$B5528,'Vensim Variables'!$A:$A,0))</f>
        <v>g pollutant</v>
      </c>
      <c r="I5528" t="str">
        <f t="shared" si="172"/>
        <v>PM10</v>
      </c>
      <c r="J5528">
        <f>INDEX(NoSettings!$C:$C,MATCH(EPS!$A5528,NoSettings!$A:$A,0))</f>
        <v>0</v>
      </c>
      <c r="K5528" s="109">
        <f>INDEX(GWP!$C$2:$C$13,MATCH(EPS!I5528,GWP!$B$2:$B$13,0))</f>
        <v>0</v>
      </c>
      <c r="L5528" s="5">
        <f t="shared" si="173"/>
        <v>0</v>
      </c>
    </row>
    <row r="5529" spans="1:12">
      <c r="A5529" t="s">
        <v>3138</v>
      </c>
      <c r="B5529" t="s">
        <v>3012</v>
      </c>
      <c r="C5529" t="s">
        <v>1722</v>
      </c>
      <c r="D5529" t="s">
        <v>3373</v>
      </c>
      <c r="E5529" t="s">
        <v>1709</v>
      </c>
      <c r="H5529" t="str">
        <f>INDEX('Vensim Variables'!$B:$B,MATCH(EPS!$B5529,'Vensim Variables'!$A:$A,0))</f>
        <v>g pollutant</v>
      </c>
      <c r="I5529" t="str">
        <f t="shared" si="172"/>
        <v>PM25</v>
      </c>
      <c r="J5529">
        <f>INDEX(NoSettings!$C:$C,MATCH(EPS!$A5529,NoSettings!$A:$A,0))</f>
        <v>0</v>
      </c>
      <c r="K5529" s="109">
        <f>INDEX(GWP!$C$2:$C$13,MATCH(EPS!I5529,GWP!$B$2:$B$13,0))</f>
        <v>0</v>
      </c>
      <c r="L5529" s="5">
        <f t="shared" si="173"/>
        <v>0</v>
      </c>
    </row>
    <row r="5530" spans="1:12">
      <c r="A5530" t="s">
        <v>3139</v>
      </c>
      <c r="B5530" t="s">
        <v>3012</v>
      </c>
      <c r="C5530" t="s">
        <v>1722</v>
      </c>
      <c r="D5530" t="s">
        <v>3373</v>
      </c>
      <c r="E5530" t="s">
        <v>1710</v>
      </c>
      <c r="H5530" t="str">
        <f>INDEX('Vensim Variables'!$B:$B,MATCH(EPS!$B5530,'Vensim Variables'!$A:$A,0))</f>
        <v>g pollutant</v>
      </c>
      <c r="I5530" t="str">
        <f t="shared" si="172"/>
        <v>SOx</v>
      </c>
      <c r="J5530">
        <f>INDEX(NoSettings!$C:$C,MATCH(EPS!$A5530,NoSettings!$A:$A,0))</f>
        <v>0</v>
      </c>
      <c r="K5530" s="109">
        <f>INDEX(GWP!$C$2:$C$13,MATCH(EPS!I5530,GWP!$B$2:$B$13,0))</f>
        <v>0</v>
      </c>
      <c r="L5530" s="5">
        <f t="shared" si="173"/>
        <v>0</v>
      </c>
    </row>
    <row r="5531" spans="1:12">
      <c r="A5531" t="s">
        <v>3140</v>
      </c>
      <c r="B5531" t="s">
        <v>3012</v>
      </c>
      <c r="C5531" t="s">
        <v>1722</v>
      </c>
      <c r="D5531" t="s">
        <v>3373</v>
      </c>
      <c r="E5531" t="s">
        <v>1711</v>
      </c>
      <c r="H5531" t="str">
        <f>INDEX('Vensim Variables'!$B:$B,MATCH(EPS!$B5531,'Vensim Variables'!$A:$A,0))</f>
        <v>g pollutant</v>
      </c>
      <c r="I5531" t="str">
        <f t="shared" si="172"/>
        <v>BC</v>
      </c>
      <c r="J5531">
        <f>INDEX(NoSettings!$C:$C,MATCH(EPS!$A5531,NoSettings!$A:$A,0))</f>
        <v>0</v>
      </c>
      <c r="K5531" s="109">
        <f>INDEX(GWP!$C$2:$C$13,MATCH(EPS!I5531,GWP!$B$2:$B$13,0))</f>
        <v>345</v>
      </c>
      <c r="L5531" s="5">
        <f t="shared" si="173"/>
        <v>0</v>
      </c>
    </row>
    <row r="5532" spans="1:12">
      <c r="A5532" t="s">
        <v>3141</v>
      </c>
      <c r="B5532" t="s">
        <v>3012</v>
      </c>
      <c r="C5532" t="s">
        <v>1722</v>
      </c>
      <c r="D5532" t="s">
        <v>3373</v>
      </c>
      <c r="E5532" t="s">
        <v>1712</v>
      </c>
      <c r="H5532" t="str">
        <f>INDEX('Vensim Variables'!$B:$B,MATCH(EPS!$B5532,'Vensim Variables'!$A:$A,0))</f>
        <v>g pollutant</v>
      </c>
      <c r="I5532" t="str">
        <f t="shared" si="172"/>
        <v>OC</v>
      </c>
      <c r="J5532">
        <f>INDEX(NoSettings!$C:$C,MATCH(EPS!$A5532,NoSettings!$A:$A,0))</f>
        <v>0</v>
      </c>
      <c r="K5532" s="109">
        <f>INDEX(GWP!$C$2:$C$13,MATCH(EPS!I5532,GWP!$B$2:$B$13,0))</f>
        <v>-46</v>
      </c>
      <c r="L5532" s="5">
        <f t="shared" si="173"/>
        <v>0</v>
      </c>
    </row>
    <row r="5533" spans="1:12">
      <c r="A5533" t="s">
        <v>3142</v>
      </c>
      <c r="B5533" t="s">
        <v>3012</v>
      </c>
      <c r="C5533" t="s">
        <v>1722</v>
      </c>
      <c r="D5533" t="s">
        <v>3373</v>
      </c>
      <c r="E5533" t="s">
        <v>1713</v>
      </c>
      <c r="H5533" t="str">
        <f>INDEX('Vensim Variables'!$B:$B,MATCH(EPS!$B5533,'Vensim Variables'!$A:$A,0))</f>
        <v>g pollutant</v>
      </c>
      <c r="I5533" t="str">
        <f t="shared" si="172"/>
        <v>CH4</v>
      </c>
      <c r="J5533">
        <f>INDEX(NoSettings!$C:$C,MATCH(EPS!$A5533,NoSettings!$A:$A,0))</f>
        <v>0</v>
      </c>
      <c r="K5533" s="109">
        <f>INDEX(GWP!$C$2:$C$13,MATCH(EPS!I5533,GWP!$B$2:$B$13,0))</f>
        <v>28</v>
      </c>
      <c r="L5533" s="5">
        <f t="shared" si="173"/>
        <v>0</v>
      </c>
    </row>
    <row r="5534" spans="1:12">
      <c r="A5534" t="s">
        <v>3143</v>
      </c>
      <c r="B5534" t="s">
        <v>3012</v>
      </c>
      <c r="C5534" t="s">
        <v>1722</v>
      </c>
      <c r="D5534" t="s">
        <v>3373</v>
      </c>
      <c r="E5534" t="s">
        <v>1714</v>
      </c>
      <c r="H5534" t="str">
        <f>INDEX('Vensim Variables'!$B:$B,MATCH(EPS!$B5534,'Vensim Variables'!$A:$A,0))</f>
        <v>g pollutant</v>
      </c>
      <c r="I5534" t="str">
        <f t="shared" si="172"/>
        <v>N2O</v>
      </c>
      <c r="J5534">
        <f>INDEX(NoSettings!$C:$C,MATCH(EPS!$A5534,NoSettings!$A:$A,0))</f>
        <v>0</v>
      </c>
      <c r="K5534" s="109">
        <f>INDEX(GWP!$C$2:$C$13,MATCH(EPS!I5534,GWP!$B$2:$B$13,0))</f>
        <v>265</v>
      </c>
      <c r="L5534" s="5">
        <f t="shared" si="173"/>
        <v>0</v>
      </c>
    </row>
    <row r="5535" spans="1:12">
      <c r="A5535" t="s">
        <v>3144</v>
      </c>
      <c r="B5535" t="s">
        <v>3012</v>
      </c>
      <c r="C5535" t="s">
        <v>1722</v>
      </c>
      <c r="D5535" t="s">
        <v>3373</v>
      </c>
      <c r="E5535" t="s">
        <v>1715</v>
      </c>
      <c r="H5535" t="str">
        <f>INDEX('Vensim Variables'!$B:$B,MATCH(EPS!$B5535,'Vensim Variables'!$A:$A,0))</f>
        <v>g pollutant</v>
      </c>
      <c r="I5535" t="str">
        <f t="shared" si="172"/>
        <v>F gases</v>
      </c>
      <c r="J5535">
        <f>INDEX(NoSettings!$C:$C,MATCH(EPS!$A5535,NoSettings!$A:$A,0))</f>
        <v>0</v>
      </c>
      <c r="K5535" s="109">
        <f>INDEX(GWP!$C$2:$C$13,MATCH(EPS!I5535,GWP!$B$2:$B$13,0))</f>
        <v>1</v>
      </c>
      <c r="L5535" s="5">
        <f t="shared" si="173"/>
        <v>0</v>
      </c>
    </row>
    <row r="5536" spans="1:12">
      <c r="A5536" t="s">
        <v>3145</v>
      </c>
      <c r="B5536" t="s">
        <v>3012</v>
      </c>
      <c r="C5536" t="s">
        <v>1722</v>
      </c>
      <c r="D5536" t="s">
        <v>3374</v>
      </c>
      <c r="E5536" t="s">
        <v>1702</v>
      </c>
      <c r="H5536" t="str">
        <f>INDEX('Vensim Variables'!$B:$B,MATCH(EPS!$B5536,'Vensim Variables'!$A:$A,0))</f>
        <v>g pollutant</v>
      </c>
      <c r="I5536" t="str">
        <f t="shared" si="172"/>
        <v>CO2</v>
      </c>
      <c r="J5536">
        <f>INDEX(NoSettings!$C:$C,MATCH(EPS!$A5536,NoSettings!$A:$A,0))</f>
        <v>0</v>
      </c>
      <c r="K5536" s="109">
        <f>INDEX(GWP!$C$2:$C$13,MATCH(EPS!I5536,GWP!$B$2:$B$13,0))</f>
        <v>1</v>
      </c>
      <c r="L5536" s="5">
        <f t="shared" si="173"/>
        <v>0</v>
      </c>
    </row>
    <row r="5537" spans="1:12">
      <c r="A5537" t="s">
        <v>3146</v>
      </c>
      <c r="B5537" t="s">
        <v>3012</v>
      </c>
      <c r="C5537" t="s">
        <v>1722</v>
      </c>
      <c r="D5537" t="s">
        <v>3374</v>
      </c>
      <c r="E5537" t="s">
        <v>1705</v>
      </c>
      <c r="H5537" t="str">
        <f>INDEX('Vensim Variables'!$B:$B,MATCH(EPS!$B5537,'Vensim Variables'!$A:$A,0))</f>
        <v>g pollutant</v>
      </c>
      <c r="I5537" t="str">
        <f t="shared" si="172"/>
        <v>VOC</v>
      </c>
      <c r="J5537">
        <f>INDEX(NoSettings!$C:$C,MATCH(EPS!$A5537,NoSettings!$A:$A,0))</f>
        <v>0</v>
      </c>
      <c r="K5537" s="109">
        <f>INDEX(GWP!$C$2:$C$13,MATCH(EPS!I5537,GWP!$B$2:$B$13,0))</f>
        <v>5</v>
      </c>
      <c r="L5537" s="5">
        <f t="shared" si="173"/>
        <v>0</v>
      </c>
    </row>
    <row r="5538" spans="1:12">
      <c r="A5538" t="s">
        <v>3147</v>
      </c>
      <c r="B5538" t="s">
        <v>3012</v>
      </c>
      <c r="C5538" t="s">
        <v>1722</v>
      </c>
      <c r="D5538" t="s">
        <v>3374</v>
      </c>
      <c r="E5538" t="s">
        <v>1706</v>
      </c>
      <c r="H5538" t="str">
        <f>INDEX('Vensim Variables'!$B:$B,MATCH(EPS!$B5538,'Vensim Variables'!$A:$A,0))</f>
        <v>g pollutant</v>
      </c>
      <c r="I5538" t="str">
        <f t="shared" si="172"/>
        <v>CO</v>
      </c>
      <c r="J5538">
        <f>INDEX(NoSettings!$C:$C,MATCH(EPS!$A5538,NoSettings!$A:$A,0))</f>
        <v>0</v>
      </c>
      <c r="K5538" s="109">
        <f>INDEX(GWP!$C$2:$C$13,MATCH(EPS!I5538,GWP!$B$2:$B$13,0))</f>
        <v>1.8</v>
      </c>
      <c r="L5538" s="5">
        <f t="shared" si="173"/>
        <v>0</v>
      </c>
    </row>
    <row r="5539" spans="1:12">
      <c r="A5539" t="s">
        <v>3148</v>
      </c>
      <c r="B5539" t="s">
        <v>3012</v>
      </c>
      <c r="C5539" t="s">
        <v>1722</v>
      </c>
      <c r="D5539" t="s">
        <v>3374</v>
      </c>
      <c r="E5539" t="s">
        <v>1707</v>
      </c>
      <c r="H5539" t="str">
        <f>INDEX('Vensim Variables'!$B:$B,MATCH(EPS!$B5539,'Vensim Variables'!$A:$A,0))</f>
        <v>g pollutant</v>
      </c>
      <c r="I5539" t="str">
        <f t="shared" si="172"/>
        <v>NOx</v>
      </c>
      <c r="J5539">
        <f>INDEX(NoSettings!$C:$C,MATCH(EPS!$A5539,NoSettings!$A:$A,0))</f>
        <v>0</v>
      </c>
      <c r="K5539" s="109">
        <f>INDEX(GWP!$C$2:$C$13,MATCH(EPS!I5539,GWP!$B$2:$B$13,0))</f>
        <v>-8.1999999999999993</v>
      </c>
      <c r="L5539" s="5">
        <f t="shared" si="173"/>
        <v>0</v>
      </c>
    </row>
    <row r="5540" spans="1:12">
      <c r="A5540" t="s">
        <v>3149</v>
      </c>
      <c r="B5540" t="s">
        <v>3012</v>
      </c>
      <c r="C5540" t="s">
        <v>1722</v>
      </c>
      <c r="D5540" t="s">
        <v>3374</v>
      </c>
      <c r="E5540" t="s">
        <v>1708</v>
      </c>
      <c r="H5540" t="str">
        <f>INDEX('Vensim Variables'!$B:$B,MATCH(EPS!$B5540,'Vensim Variables'!$A:$A,0))</f>
        <v>g pollutant</v>
      </c>
      <c r="I5540" t="str">
        <f t="shared" si="172"/>
        <v>PM10</v>
      </c>
      <c r="J5540">
        <f>INDEX(NoSettings!$C:$C,MATCH(EPS!$A5540,NoSettings!$A:$A,0))</f>
        <v>0</v>
      </c>
      <c r="K5540" s="109">
        <f>INDEX(GWP!$C$2:$C$13,MATCH(EPS!I5540,GWP!$B$2:$B$13,0))</f>
        <v>0</v>
      </c>
      <c r="L5540" s="5">
        <f t="shared" si="173"/>
        <v>0</v>
      </c>
    </row>
    <row r="5541" spans="1:12">
      <c r="A5541" t="s">
        <v>3150</v>
      </c>
      <c r="B5541" t="s">
        <v>3012</v>
      </c>
      <c r="C5541" t="s">
        <v>1722</v>
      </c>
      <c r="D5541" t="s">
        <v>3374</v>
      </c>
      <c r="E5541" t="s">
        <v>1709</v>
      </c>
      <c r="H5541" t="str">
        <f>INDEX('Vensim Variables'!$B:$B,MATCH(EPS!$B5541,'Vensim Variables'!$A:$A,0))</f>
        <v>g pollutant</v>
      </c>
      <c r="I5541" t="str">
        <f t="shared" si="172"/>
        <v>PM25</v>
      </c>
      <c r="J5541">
        <f>INDEX(NoSettings!$C:$C,MATCH(EPS!$A5541,NoSettings!$A:$A,0))</f>
        <v>0</v>
      </c>
      <c r="K5541" s="109">
        <f>INDEX(GWP!$C$2:$C$13,MATCH(EPS!I5541,GWP!$B$2:$B$13,0))</f>
        <v>0</v>
      </c>
      <c r="L5541" s="5">
        <f t="shared" si="173"/>
        <v>0</v>
      </c>
    </row>
    <row r="5542" spans="1:12">
      <c r="A5542" t="s">
        <v>3151</v>
      </c>
      <c r="B5542" t="s">
        <v>3012</v>
      </c>
      <c r="C5542" t="s">
        <v>1722</v>
      </c>
      <c r="D5542" t="s">
        <v>3374</v>
      </c>
      <c r="E5542" t="s">
        <v>1710</v>
      </c>
      <c r="H5542" t="str">
        <f>INDEX('Vensim Variables'!$B:$B,MATCH(EPS!$B5542,'Vensim Variables'!$A:$A,0))</f>
        <v>g pollutant</v>
      </c>
      <c r="I5542" t="str">
        <f t="shared" si="172"/>
        <v>SOx</v>
      </c>
      <c r="J5542">
        <f>INDEX(NoSettings!$C:$C,MATCH(EPS!$A5542,NoSettings!$A:$A,0))</f>
        <v>0</v>
      </c>
      <c r="K5542" s="109">
        <f>INDEX(GWP!$C$2:$C$13,MATCH(EPS!I5542,GWP!$B$2:$B$13,0))</f>
        <v>0</v>
      </c>
      <c r="L5542" s="5">
        <f t="shared" si="173"/>
        <v>0</v>
      </c>
    </row>
    <row r="5543" spans="1:12">
      <c r="A5543" t="s">
        <v>3152</v>
      </c>
      <c r="B5543" t="s">
        <v>3012</v>
      </c>
      <c r="C5543" t="s">
        <v>1722</v>
      </c>
      <c r="D5543" t="s">
        <v>3374</v>
      </c>
      <c r="E5543" t="s">
        <v>1711</v>
      </c>
      <c r="H5543" t="str">
        <f>INDEX('Vensim Variables'!$B:$B,MATCH(EPS!$B5543,'Vensim Variables'!$A:$A,0))</f>
        <v>g pollutant</v>
      </c>
      <c r="I5543" t="str">
        <f t="shared" si="172"/>
        <v>BC</v>
      </c>
      <c r="J5543">
        <f>INDEX(NoSettings!$C:$C,MATCH(EPS!$A5543,NoSettings!$A:$A,0))</f>
        <v>0</v>
      </c>
      <c r="K5543" s="109">
        <f>INDEX(GWP!$C$2:$C$13,MATCH(EPS!I5543,GWP!$B$2:$B$13,0))</f>
        <v>345</v>
      </c>
      <c r="L5543" s="5">
        <f t="shared" si="173"/>
        <v>0</v>
      </c>
    </row>
    <row r="5544" spans="1:12">
      <c r="A5544" t="s">
        <v>3153</v>
      </c>
      <c r="B5544" t="s">
        <v>3012</v>
      </c>
      <c r="C5544" t="s">
        <v>1722</v>
      </c>
      <c r="D5544" t="s">
        <v>3374</v>
      </c>
      <c r="E5544" t="s">
        <v>1712</v>
      </c>
      <c r="H5544" t="str">
        <f>INDEX('Vensim Variables'!$B:$B,MATCH(EPS!$B5544,'Vensim Variables'!$A:$A,0))</f>
        <v>g pollutant</v>
      </c>
      <c r="I5544" t="str">
        <f t="shared" si="172"/>
        <v>OC</v>
      </c>
      <c r="J5544">
        <f>INDEX(NoSettings!$C:$C,MATCH(EPS!$A5544,NoSettings!$A:$A,0))</f>
        <v>0</v>
      </c>
      <c r="K5544" s="109">
        <f>INDEX(GWP!$C$2:$C$13,MATCH(EPS!I5544,GWP!$B$2:$B$13,0))</f>
        <v>-46</v>
      </c>
      <c r="L5544" s="5">
        <f t="shared" si="173"/>
        <v>0</v>
      </c>
    </row>
    <row r="5545" spans="1:12">
      <c r="A5545" t="s">
        <v>3154</v>
      </c>
      <c r="B5545" t="s">
        <v>3012</v>
      </c>
      <c r="C5545" t="s">
        <v>1722</v>
      </c>
      <c r="D5545" t="s">
        <v>3374</v>
      </c>
      <c r="E5545" t="s">
        <v>1713</v>
      </c>
      <c r="H5545" t="str">
        <f>INDEX('Vensim Variables'!$B:$B,MATCH(EPS!$B5545,'Vensim Variables'!$A:$A,0))</f>
        <v>g pollutant</v>
      </c>
      <c r="I5545" t="str">
        <f t="shared" si="172"/>
        <v>CH4</v>
      </c>
      <c r="J5545">
        <f>INDEX(NoSettings!$C:$C,MATCH(EPS!$A5545,NoSettings!$A:$A,0))</f>
        <v>0</v>
      </c>
      <c r="K5545" s="109">
        <f>INDEX(GWP!$C$2:$C$13,MATCH(EPS!I5545,GWP!$B$2:$B$13,0))</f>
        <v>28</v>
      </c>
      <c r="L5545" s="5">
        <f t="shared" si="173"/>
        <v>0</v>
      </c>
    </row>
    <row r="5546" spans="1:12">
      <c r="A5546" t="s">
        <v>3155</v>
      </c>
      <c r="B5546" t="s">
        <v>3012</v>
      </c>
      <c r="C5546" t="s">
        <v>1722</v>
      </c>
      <c r="D5546" t="s">
        <v>3374</v>
      </c>
      <c r="E5546" t="s">
        <v>1714</v>
      </c>
      <c r="H5546" t="str">
        <f>INDEX('Vensim Variables'!$B:$B,MATCH(EPS!$B5546,'Vensim Variables'!$A:$A,0))</f>
        <v>g pollutant</v>
      </c>
      <c r="I5546" t="str">
        <f t="shared" si="172"/>
        <v>N2O</v>
      </c>
      <c r="J5546">
        <f>INDEX(NoSettings!$C:$C,MATCH(EPS!$A5546,NoSettings!$A:$A,0))</f>
        <v>0</v>
      </c>
      <c r="K5546" s="109">
        <f>INDEX(GWP!$C$2:$C$13,MATCH(EPS!I5546,GWP!$B$2:$B$13,0))</f>
        <v>265</v>
      </c>
      <c r="L5546" s="5">
        <f t="shared" si="173"/>
        <v>0</v>
      </c>
    </row>
    <row r="5547" spans="1:12">
      <c r="A5547" t="s">
        <v>3156</v>
      </c>
      <c r="B5547" t="s">
        <v>3012</v>
      </c>
      <c r="C5547" t="s">
        <v>1722</v>
      </c>
      <c r="D5547" t="s">
        <v>3374</v>
      </c>
      <c r="E5547" t="s">
        <v>1715</v>
      </c>
      <c r="H5547" t="str">
        <f>INDEX('Vensim Variables'!$B:$B,MATCH(EPS!$B5547,'Vensim Variables'!$A:$A,0))</f>
        <v>g pollutant</v>
      </c>
      <c r="I5547" t="str">
        <f t="shared" si="172"/>
        <v>F gases</v>
      </c>
      <c r="J5547">
        <f>INDEX(NoSettings!$C:$C,MATCH(EPS!$A5547,NoSettings!$A:$A,0))</f>
        <v>0</v>
      </c>
      <c r="K5547" s="109">
        <f>INDEX(GWP!$C$2:$C$13,MATCH(EPS!I5547,GWP!$B$2:$B$13,0))</f>
        <v>1</v>
      </c>
      <c r="L5547" s="5">
        <f t="shared" si="173"/>
        <v>0</v>
      </c>
    </row>
    <row r="5548" spans="1:12">
      <c r="A5548" t="s">
        <v>3157</v>
      </c>
      <c r="B5548" t="s">
        <v>3012</v>
      </c>
      <c r="C5548" t="s">
        <v>1722</v>
      </c>
      <c r="D5548" t="s">
        <v>3375</v>
      </c>
      <c r="E5548" t="s">
        <v>1702</v>
      </c>
      <c r="H5548" t="str">
        <f>INDEX('Vensim Variables'!$B:$B,MATCH(EPS!$B5548,'Vensim Variables'!$A:$A,0))</f>
        <v>g pollutant</v>
      </c>
      <c r="I5548" t="str">
        <f t="shared" si="172"/>
        <v>CO2</v>
      </c>
      <c r="J5548">
        <f>INDEX(NoSettings!$C:$C,MATCH(EPS!$A5548,NoSettings!$A:$A,0))</f>
        <v>52425900000000</v>
      </c>
      <c r="K5548" s="109">
        <f>INDEX(GWP!$C$2:$C$13,MATCH(EPS!I5548,GWP!$B$2:$B$13,0))</f>
        <v>1</v>
      </c>
      <c r="L5548" s="5">
        <f t="shared" si="173"/>
        <v>52.425899999999999</v>
      </c>
    </row>
    <row r="5549" spans="1:12">
      <c r="A5549" t="s">
        <v>3158</v>
      </c>
      <c r="B5549" t="s">
        <v>3012</v>
      </c>
      <c r="C5549" t="s">
        <v>1722</v>
      </c>
      <c r="D5549" t="s">
        <v>3375</v>
      </c>
      <c r="E5549" t="s">
        <v>1705</v>
      </c>
      <c r="H5549" t="str">
        <f>INDEX('Vensim Variables'!$B:$B,MATCH(EPS!$B5549,'Vensim Variables'!$A:$A,0))</f>
        <v>g pollutant</v>
      </c>
      <c r="I5549" t="str">
        <f t="shared" si="172"/>
        <v>VOC</v>
      </c>
      <c r="J5549">
        <f>INDEX(NoSettings!$C:$C,MATCH(EPS!$A5549,NoSettings!$A:$A,0))</f>
        <v>4709050000</v>
      </c>
      <c r="K5549" s="109">
        <f>INDEX(GWP!$C$2:$C$13,MATCH(EPS!I5549,GWP!$B$2:$B$13,0))</f>
        <v>5</v>
      </c>
      <c r="L5549" s="5">
        <f t="shared" si="173"/>
        <v>2.354525E-2</v>
      </c>
    </row>
    <row r="5550" spans="1:12">
      <c r="A5550" t="s">
        <v>3159</v>
      </c>
      <c r="B5550" t="s">
        <v>3012</v>
      </c>
      <c r="C5550" t="s">
        <v>1722</v>
      </c>
      <c r="D5550" t="s">
        <v>3375</v>
      </c>
      <c r="E5550" t="s">
        <v>1706</v>
      </c>
      <c r="H5550" t="str">
        <f>INDEX('Vensim Variables'!$B:$B,MATCH(EPS!$B5550,'Vensim Variables'!$A:$A,0))</f>
        <v>g pollutant</v>
      </c>
      <c r="I5550" t="str">
        <f t="shared" si="172"/>
        <v>CO</v>
      </c>
      <c r="J5550">
        <f>INDEX(NoSettings!$C:$C,MATCH(EPS!$A5550,NoSettings!$A:$A,0))</f>
        <v>28972600000</v>
      </c>
      <c r="K5550" s="109">
        <f>INDEX(GWP!$C$2:$C$13,MATCH(EPS!I5550,GWP!$B$2:$B$13,0))</f>
        <v>1.8</v>
      </c>
      <c r="L5550" s="5">
        <f t="shared" si="173"/>
        <v>5.2150679999999998E-2</v>
      </c>
    </row>
    <row r="5551" spans="1:12">
      <c r="A5551" t="s">
        <v>3160</v>
      </c>
      <c r="B5551" t="s">
        <v>3012</v>
      </c>
      <c r="C5551" t="s">
        <v>1722</v>
      </c>
      <c r="D5551" t="s">
        <v>3375</v>
      </c>
      <c r="E5551" t="s">
        <v>1707</v>
      </c>
      <c r="H5551" t="str">
        <f>INDEX('Vensim Variables'!$B:$B,MATCH(EPS!$B5551,'Vensim Variables'!$A:$A,0))</f>
        <v>g pollutant</v>
      </c>
      <c r="I5551" t="str">
        <f t="shared" si="172"/>
        <v>NOx</v>
      </c>
      <c r="J5551">
        <f>INDEX(NoSettings!$C:$C,MATCH(EPS!$A5551,NoSettings!$A:$A,0))</f>
        <v>39853000000</v>
      </c>
      <c r="K5551" s="109">
        <f>INDEX(GWP!$C$2:$C$13,MATCH(EPS!I5551,GWP!$B$2:$B$13,0))</f>
        <v>-8.1999999999999993</v>
      </c>
      <c r="L5551" s="5">
        <f t="shared" si="173"/>
        <v>-0.32679459999999999</v>
      </c>
    </row>
    <row r="5552" spans="1:12">
      <c r="A5552" t="s">
        <v>3161</v>
      </c>
      <c r="B5552" t="s">
        <v>3012</v>
      </c>
      <c r="C5552" t="s">
        <v>1722</v>
      </c>
      <c r="D5552" t="s">
        <v>3375</v>
      </c>
      <c r="E5552" t="s">
        <v>1708</v>
      </c>
      <c r="H5552" t="str">
        <f>INDEX('Vensim Variables'!$B:$B,MATCH(EPS!$B5552,'Vensim Variables'!$A:$A,0))</f>
        <v>g pollutant</v>
      </c>
      <c r="I5552" t="str">
        <f t="shared" si="172"/>
        <v>PM10</v>
      </c>
      <c r="J5552">
        <f>INDEX(NoSettings!$C:$C,MATCH(EPS!$A5552,NoSettings!$A:$A,0))</f>
        <v>15429400000</v>
      </c>
      <c r="K5552" s="109">
        <f>INDEX(GWP!$C$2:$C$13,MATCH(EPS!I5552,GWP!$B$2:$B$13,0))</f>
        <v>0</v>
      </c>
      <c r="L5552" s="5">
        <f t="shared" si="173"/>
        <v>0</v>
      </c>
    </row>
    <row r="5553" spans="1:12">
      <c r="A5553" t="s">
        <v>3162</v>
      </c>
      <c r="B5553" t="s">
        <v>3012</v>
      </c>
      <c r="C5553" t="s">
        <v>1722</v>
      </c>
      <c r="D5553" t="s">
        <v>3375</v>
      </c>
      <c r="E5553" t="s">
        <v>1709</v>
      </c>
      <c r="H5553" t="str">
        <f>INDEX('Vensim Variables'!$B:$B,MATCH(EPS!$B5553,'Vensim Variables'!$A:$A,0))</f>
        <v>g pollutant</v>
      </c>
      <c r="I5553" t="str">
        <f t="shared" si="172"/>
        <v>PM25</v>
      </c>
      <c r="J5553">
        <f>INDEX(NoSettings!$C:$C,MATCH(EPS!$A5553,NoSettings!$A:$A,0))</f>
        <v>14447300000</v>
      </c>
      <c r="K5553" s="109">
        <f>INDEX(GWP!$C$2:$C$13,MATCH(EPS!I5553,GWP!$B$2:$B$13,0))</f>
        <v>0</v>
      </c>
      <c r="L5553" s="5">
        <f t="shared" si="173"/>
        <v>0</v>
      </c>
    </row>
    <row r="5554" spans="1:12">
      <c r="A5554" t="s">
        <v>3163</v>
      </c>
      <c r="B5554" t="s">
        <v>3012</v>
      </c>
      <c r="C5554" t="s">
        <v>1722</v>
      </c>
      <c r="D5554" t="s">
        <v>3375</v>
      </c>
      <c r="E5554" t="s">
        <v>1710</v>
      </c>
      <c r="H5554" t="str">
        <f>INDEX('Vensim Variables'!$B:$B,MATCH(EPS!$B5554,'Vensim Variables'!$A:$A,0))</f>
        <v>g pollutant</v>
      </c>
      <c r="I5554" t="str">
        <f t="shared" si="172"/>
        <v>SOx</v>
      </c>
      <c r="J5554">
        <f>INDEX(NoSettings!$C:$C,MATCH(EPS!$A5554,NoSettings!$A:$A,0))</f>
        <v>322104000</v>
      </c>
      <c r="K5554" s="109">
        <f>INDEX(GWP!$C$2:$C$13,MATCH(EPS!I5554,GWP!$B$2:$B$13,0))</f>
        <v>0</v>
      </c>
      <c r="L5554" s="5">
        <f t="shared" si="173"/>
        <v>0</v>
      </c>
    </row>
    <row r="5555" spans="1:12">
      <c r="A5555" t="s">
        <v>3164</v>
      </c>
      <c r="B5555" t="s">
        <v>3012</v>
      </c>
      <c r="C5555" t="s">
        <v>1722</v>
      </c>
      <c r="D5555" t="s">
        <v>3375</v>
      </c>
      <c r="E5555" t="s">
        <v>1711</v>
      </c>
      <c r="H5555" t="str">
        <f>INDEX('Vensim Variables'!$B:$B,MATCH(EPS!$B5555,'Vensim Variables'!$A:$A,0))</f>
        <v>g pollutant</v>
      </c>
      <c r="I5555" t="str">
        <f t="shared" si="172"/>
        <v>BC</v>
      </c>
      <c r="J5555">
        <f>INDEX(NoSettings!$C:$C,MATCH(EPS!$A5555,NoSettings!$A:$A,0))</f>
        <v>526631000</v>
      </c>
      <c r="K5555" s="109">
        <f>INDEX(GWP!$C$2:$C$13,MATCH(EPS!I5555,GWP!$B$2:$B$13,0))</f>
        <v>345</v>
      </c>
      <c r="L5555" s="5">
        <f t="shared" si="173"/>
        <v>0.18168769500000001</v>
      </c>
    </row>
    <row r="5556" spans="1:12">
      <c r="A5556" t="s">
        <v>3165</v>
      </c>
      <c r="B5556" t="s">
        <v>3012</v>
      </c>
      <c r="C5556" t="s">
        <v>1722</v>
      </c>
      <c r="D5556" t="s">
        <v>3375</v>
      </c>
      <c r="E5556" t="s">
        <v>1712</v>
      </c>
      <c r="H5556" t="str">
        <f>INDEX('Vensim Variables'!$B:$B,MATCH(EPS!$B5556,'Vensim Variables'!$A:$A,0))</f>
        <v>g pollutant</v>
      </c>
      <c r="I5556" t="str">
        <f t="shared" si="172"/>
        <v>OC</v>
      </c>
      <c r="J5556">
        <f>INDEX(NoSettings!$C:$C,MATCH(EPS!$A5556,NoSettings!$A:$A,0))</f>
        <v>9285690000</v>
      </c>
      <c r="K5556" s="109">
        <f>INDEX(GWP!$C$2:$C$13,MATCH(EPS!I5556,GWP!$B$2:$B$13,0))</f>
        <v>-46</v>
      </c>
      <c r="L5556" s="5">
        <f t="shared" si="173"/>
        <v>-0.42714173999999999</v>
      </c>
    </row>
    <row r="5557" spans="1:12">
      <c r="A5557" t="s">
        <v>3166</v>
      </c>
      <c r="B5557" t="s">
        <v>3012</v>
      </c>
      <c r="C5557" t="s">
        <v>1722</v>
      </c>
      <c r="D5557" t="s">
        <v>3375</v>
      </c>
      <c r="E5557" t="s">
        <v>1713</v>
      </c>
      <c r="H5557" t="str">
        <f>INDEX('Vensim Variables'!$B:$B,MATCH(EPS!$B5557,'Vensim Variables'!$A:$A,0))</f>
        <v>g pollutant</v>
      </c>
      <c r="I5557" t="str">
        <f t="shared" si="172"/>
        <v>CH4</v>
      </c>
      <c r="J5557">
        <f>INDEX(NoSettings!$C:$C,MATCH(EPS!$A5557,NoSettings!$A:$A,0))</f>
        <v>988050000</v>
      </c>
      <c r="K5557" s="109">
        <f>INDEX(GWP!$C$2:$C$13,MATCH(EPS!I5557,GWP!$B$2:$B$13,0))</f>
        <v>28</v>
      </c>
      <c r="L5557" s="5">
        <f t="shared" si="173"/>
        <v>2.76654E-2</v>
      </c>
    </row>
    <row r="5558" spans="1:12">
      <c r="A5558" t="s">
        <v>3167</v>
      </c>
      <c r="B5558" t="s">
        <v>3012</v>
      </c>
      <c r="C5558" t="s">
        <v>1722</v>
      </c>
      <c r="D5558" t="s">
        <v>3375</v>
      </c>
      <c r="E5558" t="s">
        <v>1714</v>
      </c>
      <c r="H5558" t="str">
        <f>INDEX('Vensim Variables'!$B:$B,MATCH(EPS!$B5558,'Vensim Variables'!$A:$A,0))</f>
        <v>g pollutant</v>
      </c>
      <c r="I5558" t="str">
        <f t="shared" si="172"/>
        <v>N2O</v>
      </c>
      <c r="J5558">
        <f>INDEX(NoSettings!$C:$C,MATCH(EPS!$A5558,NoSettings!$A:$A,0))</f>
        <v>98805000</v>
      </c>
      <c r="K5558" s="109">
        <f>INDEX(GWP!$C$2:$C$13,MATCH(EPS!I5558,GWP!$B$2:$B$13,0))</f>
        <v>265</v>
      </c>
      <c r="L5558" s="5">
        <f t="shared" si="173"/>
        <v>2.6183325E-2</v>
      </c>
    </row>
    <row r="5559" spans="1:12">
      <c r="A5559" t="s">
        <v>3168</v>
      </c>
      <c r="B5559" t="s">
        <v>3012</v>
      </c>
      <c r="C5559" t="s">
        <v>1722</v>
      </c>
      <c r="D5559" t="s">
        <v>3375</v>
      </c>
      <c r="E5559" t="s">
        <v>1715</v>
      </c>
      <c r="H5559" t="str">
        <f>INDEX('Vensim Variables'!$B:$B,MATCH(EPS!$B5559,'Vensim Variables'!$A:$A,0))</f>
        <v>g pollutant</v>
      </c>
      <c r="I5559" t="str">
        <f t="shared" si="172"/>
        <v>F gases</v>
      </c>
      <c r="J5559">
        <f>INDEX(NoSettings!$C:$C,MATCH(EPS!$A5559,NoSettings!$A:$A,0))</f>
        <v>0</v>
      </c>
      <c r="K5559" s="109">
        <f>INDEX(GWP!$C$2:$C$13,MATCH(EPS!I5559,GWP!$B$2:$B$13,0))</f>
        <v>1</v>
      </c>
      <c r="L5559" s="5">
        <f t="shared" si="173"/>
        <v>0</v>
      </c>
    </row>
    <row r="5560" spans="1:12">
      <c r="A5560" t="s">
        <v>3169</v>
      </c>
      <c r="B5560" t="s">
        <v>3012</v>
      </c>
      <c r="C5560" t="s">
        <v>1722</v>
      </c>
      <c r="D5560" t="s">
        <v>3376</v>
      </c>
      <c r="E5560" t="s">
        <v>1702</v>
      </c>
      <c r="H5560" t="str">
        <f>INDEX('Vensim Variables'!$B:$B,MATCH(EPS!$B5560,'Vensim Variables'!$A:$A,0))</f>
        <v>g pollutant</v>
      </c>
      <c r="I5560" t="str">
        <f t="shared" si="172"/>
        <v>CO2</v>
      </c>
      <c r="J5560">
        <f>INDEX(NoSettings!$C:$C,MATCH(EPS!$A5560,NoSettings!$A:$A,0))</f>
        <v>6312120000000</v>
      </c>
      <c r="K5560" s="109">
        <f>INDEX(GWP!$C$2:$C$13,MATCH(EPS!I5560,GWP!$B$2:$B$13,0))</f>
        <v>1</v>
      </c>
      <c r="L5560" s="5">
        <f t="shared" si="173"/>
        <v>6.3121200000000002</v>
      </c>
    </row>
    <row r="5561" spans="1:12">
      <c r="A5561" t="s">
        <v>3170</v>
      </c>
      <c r="B5561" t="s">
        <v>3012</v>
      </c>
      <c r="C5561" t="s">
        <v>1722</v>
      </c>
      <c r="D5561" t="s">
        <v>3376</v>
      </c>
      <c r="E5561" t="s">
        <v>1705</v>
      </c>
      <c r="H5561" t="str">
        <f>INDEX('Vensim Variables'!$B:$B,MATCH(EPS!$B5561,'Vensim Variables'!$A:$A,0))</f>
        <v>g pollutant</v>
      </c>
      <c r="I5561" t="str">
        <f t="shared" si="172"/>
        <v>VOC</v>
      </c>
      <c r="J5561">
        <f>INDEX(NoSettings!$C:$C,MATCH(EPS!$A5561,NoSettings!$A:$A,0))</f>
        <v>350853000</v>
      </c>
      <c r="K5561" s="109">
        <f>INDEX(GWP!$C$2:$C$13,MATCH(EPS!I5561,GWP!$B$2:$B$13,0))</f>
        <v>5</v>
      </c>
      <c r="L5561" s="5">
        <f t="shared" si="173"/>
        <v>1.7542650000000001E-3</v>
      </c>
    </row>
    <row r="5562" spans="1:12">
      <c r="A5562" t="s">
        <v>3171</v>
      </c>
      <c r="B5562" t="s">
        <v>3012</v>
      </c>
      <c r="C5562" t="s">
        <v>1722</v>
      </c>
      <c r="D5562" t="s">
        <v>3376</v>
      </c>
      <c r="E5562" t="s">
        <v>1706</v>
      </c>
      <c r="H5562" t="str">
        <f>INDEX('Vensim Variables'!$B:$B,MATCH(EPS!$B5562,'Vensim Variables'!$A:$A,0))</f>
        <v>g pollutant</v>
      </c>
      <c r="I5562" t="str">
        <f t="shared" si="172"/>
        <v>CO</v>
      </c>
      <c r="J5562">
        <f>INDEX(NoSettings!$C:$C,MATCH(EPS!$A5562,NoSettings!$A:$A,0))</f>
        <v>2190040000</v>
      </c>
      <c r="K5562" s="109">
        <f>INDEX(GWP!$C$2:$C$13,MATCH(EPS!I5562,GWP!$B$2:$B$13,0))</f>
        <v>1.8</v>
      </c>
      <c r="L5562" s="5">
        <f t="shared" si="173"/>
        <v>3.9420719999999996E-3</v>
      </c>
    </row>
    <row r="5563" spans="1:12">
      <c r="A5563" t="s">
        <v>3172</v>
      </c>
      <c r="B5563" t="s">
        <v>3012</v>
      </c>
      <c r="C5563" t="s">
        <v>1722</v>
      </c>
      <c r="D5563" t="s">
        <v>3376</v>
      </c>
      <c r="E5563" t="s">
        <v>1707</v>
      </c>
      <c r="H5563" t="str">
        <f>INDEX('Vensim Variables'!$B:$B,MATCH(EPS!$B5563,'Vensim Variables'!$A:$A,0))</f>
        <v>g pollutant</v>
      </c>
      <c r="I5563" t="str">
        <f t="shared" si="172"/>
        <v>NOx</v>
      </c>
      <c r="J5563">
        <f>INDEX(NoSettings!$C:$C,MATCH(EPS!$A5563,NoSettings!$A:$A,0))</f>
        <v>6545110000</v>
      </c>
      <c r="K5563" s="109">
        <f>INDEX(GWP!$C$2:$C$13,MATCH(EPS!I5563,GWP!$B$2:$B$13,0))</f>
        <v>-8.1999999999999993</v>
      </c>
      <c r="L5563" s="5">
        <f t="shared" si="173"/>
        <v>-5.3669901999999992E-2</v>
      </c>
    </row>
    <row r="5564" spans="1:12">
      <c r="A5564" t="s">
        <v>3173</v>
      </c>
      <c r="B5564" t="s">
        <v>3012</v>
      </c>
      <c r="C5564" t="s">
        <v>1722</v>
      </c>
      <c r="D5564" t="s">
        <v>3376</v>
      </c>
      <c r="E5564" t="s">
        <v>1708</v>
      </c>
      <c r="H5564" t="str">
        <f>INDEX('Vensim Variables'!$B:$B,MATCH(EPS!$B5564,'Vensim Variables'!$A:$A,0))</f>
        <v>g pollutant</v>
      </c>
      <c r="I5564" t="str">
        <f t="shared" si="172"/>
        <v>PM10</v>
      </c>
      <c r="J5564">
        <f>INDEX(NoSettings!$C:$C,MATCH(EPS!$A5564,NoSettings!$A:$A,0))</f>
        <v>639063000</v>
      </c>
      <c r="K5564" s="109">
        <f>INDEX(GWP!$C$2:$C$13,MATCH(EPS!I5564,GWP!$B$2:$B$13,0))</f>
        <v>0</v>
      </c>
      <c r="L5564" s="5">
        <f t="shared" si="173"/>
        <v>0</v>
      </c>
    </row>
    <row r="5565" spans="1:12">
      <c r="A5565" t="s">
        <v>3174</v>
      </c>
      <c r="B5565" t="s">
        <v>3012</v>
      </c>
      <c r="C5565" t="s">
        <v>1722</v>
      </c>
      <c r="D5565" t="s">
        <v>3376</v>
      </c>
      <c r="E5565" t="s">
        <v>1709</v>
      </c>
      <c r="H5565" t="str">
        <f>INDEX('Vensim Variables'!$B:$B,MATCH(EPS!$B5565,'Vensim Variables'!$A:$A,0))</f>
        <v>g pollutant</v>
      </c>
      <c r="I5565" t="str">
        <f t="shared" si="172"/>
        <v>PM25</v>
      </c>
      <c r="J5565">
        <f>INDEX(NoSettings!$C:$C,MATCH(EPS!$A5565,NoSettings!$A:$A,0))</f>
        <v>577444000</v>
      </c>
      <c r="K5565" s="109">
        <f>INDEX(GWP!$C$2:$C$13,MATCH(EPS!I5565,GWP!$B$2:$B$13,0))</f>
        <v>0</v>
      </c>
      <c r="L5565" s="5">
        <f t="shared" si="173"/>
        <v>0</v>
      </c>
    </row>
    <row r="5566" spans="1:12">
      <c r="A5566" t="s">
        <v>3175</v>
      </c>
      <c r="B5566" t="s">
        <v>3012</v>
      </c>
      <c r="C5566" t="s">
        <v>1722</v>
      </c>
      <c r="D5566" t="s">
        <v>3376</v>
      </c>
      <c r="E5566" t="s">
        <v>1710</v>
      </c>
      <c r="H5566" t="str">
        <f>INDEX('Vensim Variables'!$B:$B,MATCH(EPS!$B5566,'Vensim Variables'!$A:$A,0))</f>
        <v>g pollutant</v>
      </c>
      <c r="I5566" t="str">
        <f t="shared" si="172"/>
        <v>SOx</v>
      </c>
      <c r="J5566">
        <f>INDEX(NoSettings!$C:$C,MATCH(EPS!$A5566,NoSettings!$A:$A,0))</f>
        <v>1687010000</v>
      </c>
      <c r="K5566" s="109">
        <f>INDEX(GWP!$C$2:$C$13,MATCH(EPS!I5566,GWP!$B$2:$B$13,0))</f>
        <v>0</v>
      </c>
      <c r="L5566" s="5">
        <f t="shared" si="173"/>
        <v>0</v>
      </c>
    </row>
    <row r="5567" spans="1:12">
      <c r="A5567" t="s">
        <v>3176</v>
      </c>
      <c r="B5567" t="s">
        <v>3012</v>
      </c>
      <c r="C5567" t="s">
        <v>1722</v>
      </c>
      <c r="D5567" t="s">
        <v>3376</v>
      </c>
      <c r="E5567" t="s">
        <v>1711</v>
      </c>
      <c r="H5567" t="str">
        <f>INDEX('Vensim Variables'!$B:$B,MATCH(EPS!$B5567,'Vensim Variables'!$A:$A,0))</f>
        <v>g pollutant</v>
      </c>
      <c r="I5567" t="str">
        <f t="shared" si="172"/>
        <v>BC</v>
      </c>
      <c r="J5567">
        <f>INDEX(NoSettings!$C:$C,MATCH(EPS!$A5567,NoSettings!$A:$A,0))</f>
        <v>77151900</v>
      </c>
      <c r="K5567" s="109">
        <f>INDEX(GWP!$C$2:$C$13,MATCH(EPS!I5567,GWP!$B$2:$B$13,0))</f>
        <v>345</v>
      </c>
      <c r="L5567" s="5">
        <f t="shared" si="173"/>
        <v>2.66174055E-2</v>
      </c>
    </row>
    <row r="5568" spans="1:12">
      <c r="A5568" t="s">
        <v>3177</v>
      </c>
      <c r="B5568" t="s">
        <v>3012</v>
      </c>
      <c r="C5568" t="s">
        <v>1722</v>
      </c>
      <c r="D5568" t="s">
        <v>3376</v>
      </c>
      <c r="E5568" t="s">
        <v>1712</v>
      </c>
      <c r="H5568" t="str">
        <f>INDEX('Vensim Variables'!$B:$B,MATCH(EPS!$B5568,'Vensim Variables'!$A:$A,0))</f>
        <v>g pollutant</v>
      </c>
      <c r="I5568" t="str">
        <f t="shared" si="172"/>
        <v>OC</v>
      </c>
      <c r="J5568">
        <f>INDEX(NoSettings!$C:$C,MATCH(EPS!$A5568,NoSettings!$A:$A,0))</f>
        <v>138600000</v>
      </c>
      <c r="K5568" s="109">
        <f>INDEX(GWP!$C$2:$C$13,MATCH(EPS!I5568,GWP!$B$2:$B$13,0))</f>
        <v>-46</v>
      </c>
      <c r="L5568" s="5">
        <f t="shared" si="173"/>
        <v>-6.3756000000000004E-3</v>
      </c>
    </row>
    <row r="5569" spans="1:12">
      <c r="A5569" t="s">
        <v>3178</v>
      </c>
      <c r="B5569" t="s">
        <v>3012</v>
      </c>
      <c r="C5569" t="s">
        <v>1722</v>
      </c>
      <c r="D5569" t="s">
        <v>3376</v>
      </c>
      <c r="E5569" t="s">
        <v>1713</v>
      </c>
      <c r="H5569" t="str">
        <f>INDEX('Vensim Variables'!$B:$B,MATCH(EPS!$B5569,'Vensim Variables'!$A:$A,0))</f>
        <v>g pollutant</v>
      </c>
      <c r="I5569" t="str">
        <f t="shared" si="172"/>
        <v>CH4</v>
      </c>
      <c r="J5569">
        <f>INDEX(NoSettings!$C:$C,MATCH(EPS!$A5569,NoSettings!$A:$A,0))</f>
        <v>256035000</v>
      </c>
      <c r="K5569" s="109">
        <f>INDEX(GWP!$C$2:$C$13,MATCH(EPS!I5569,GWP!$B$2:$B$13,0))</f>
        <v>28</v>
      </c>
      <c r="L5569" s="5">
        <f t="shared" si="173"/>
        <v>7.1689800000000001E-3</v>
      </c>
    </row>
    <row r="5570" spans="1:12">
      <c r="A5570" t="s">
        <v>3179</v>
      </c>
      <c r="B5570" t="s">
        <v>3012</v>
      </c>
      <c r="C5570" t="s">
        <v>1722</v>
      </c>
      <c r="D5570" t="s">
        <v>3376</v>
      </c>
      <c r="E5570" t="s">
        <v>1714</v>
      </c>
      <c r="H5570" t="str">
        <f>INDEX('Vensim Variables'!$B:$B,MATCH(EPS!$B5570,'Vensim Variables'!$A:$A,0))</f>
        <v>g pollutant</v>
      </c>
      <c r="I5570" t="str">
        <f t="shared" si="172"/>
        <v>N2O</v>
      </c>
      <c r="J5570">
        <f>INDEX(NoSettings!$C:$C,MATCH(EPS!$A5570,NoSettings!$A:$A,0))</f>
        <v>51207000</v>
      </c>
      <c r="K5570" s="109">
        <f>INDEX(GWP!$C$2:$C$13,MATCH(EPS!I5570,GWP!$B$2:$B$13,0))</f>
        <v>265</v>
      </c>
      <c r="L5570" s="5">
        <f t="shared" si="173"/>
        <v>1.3569855E-2</v>
      </c>
    </row>
    <row r="5571" spans="1:12">
      <c r="A5571" t="s">
        <v>3180</v>
      </c>
      <c r="B5571" t="s">
        <v>3012</v>
      </c>
      <c r="C5571" t="s">
        <v>1722</v>
      </c>
      <c r="D5571" t="s">
        <v>3376</v>
      </c>
      <c r="E5571" t="s">
        <v>1715</v>
      </c>
      <c r="H5571" t="str">
        <f>INDEX('Vensim Variables'!$B:$B,MATCH(EPS!$B5571,'Vensim Variables'!$A:$A,0))</f>
        <v>g pollutant</v>
      </c>
      <c r="I5571" t="str">
        <f t="shared" ref="I5571:I5634" si="174">IF(OR(C5571="CO2",C5571="CH4",C5571="N2O",C5571="F gases",C5571="VOC",C5571="CO",C5571="NOx",C5571="PM10",C5571="PM25",C5571="SOx",C5571="BC",C5571="OC"),C5571,IF(OR(D5571="CO2",D5571="CH4",D5571="N2O",D5571="F gases",D5571="VOC",D5571="CO",D5571="NOx",D5571="PM10",D5571="PM25",D5571="SOx",D5571="BC",D5571="OC"),D5571,IF(OR(E5571="CO2",E5571="CH4",E5571="N2O",E5571="F gases",E5571="VOC",E5571="CO",E5571="NOx",E5571="PM10",E5571="PM25",E5571="SOx",E5571="BC",E5571="OC"),E5571,"NA")))</f>
        <v>F gases</v>
      </c>
      <c r="J5571">
        <f>INDEX(NoSettings!$C:$C,MATCH(EPS!$A5571,NoSettings!$A:$A,0))</f>
        <v>0</v>
      </c>
      <c r="K5571" s="109">
        <f>INDEX(GWP!$C$2:$C$13,MATCH(EPS!I5571,GWP!$B$2:$B$13,0))</f>
        <v>1</v>
      </c>
      <c r="L5571" s="5">
        <f t="shared" ref="L5571:L5634" si="175">IF(H5571="g pollutant",K5571*J5571/10^12,IF(H5571="MMTCO2e",J5571,IF(H5571="MWh",J5571,0)))</f>
        <v>0</v>
      </c>
    </row>
    <row r="5572" spans="1:12">
      <c r="A5572" t="s">
        <v>3181</v>
      </c>
      <c r="B5572" t="s">
        <v>3012</v>
      </c>
      <c r="C5572" t="s">
        <v>1722</v>
      </c>
      <c r="D5572" t="s">
        <v>3377</v>
      </c>
      <c r="E5572" t="s">
        <v>1702</v>
      </c>
      <c r="H5572" t="str">
        <f>INDEX('Vensim Variables'!$B:$B,MATCH(EPS!$B5572,'Vensim Variables'!$A:$A,0))</f>
        <v>g pollutant</v>
      </c>
      <c r="I5572" t="str">
        <f t="shared" si="174"/>
        <v>CO2</v>
      </c>
      <c r="J5572">
        <f>INDEX(NoSettings!$C:$C,MATCH(EPS!$A5572,NoSettings!$A:$A,0))</f>
        <v>0</v>
      </c>
      <c r="K5572" s="109">
        <f>INDEX(GWP!$C$2:$C$13,MATCH(EPS!I5572,GWP!$B$2:$B$13,0))</f>
        <v>1</v>
      </c>
      <c r="L5572" s="5">
        <f t="shared" si="175"/>
        <v>0</v>
      </c>
    </row>
    <row r="5573" spans="1:12">
      <c r="A5573" t="s">
        <v>3182</v>
      </c>
      <c r="B5573" t="s">
        <v>3012</v>
      </c>
      <c r="C5573" t="s">
        <v>1722</v>
      </c>
      <c r="D5573" t="s">
        <v>3377</v>
      </c>
      <c r="E5573" t="s">
        <v>1705</v>
      </c>
      <c r="H5573" t="str">
        <f>INDEX('Vensim Variables'!$B:$B,MATCH(EPS!$B5573,'Vensim Variables'!$A:$A,0))</f>
        <v>g pollutant</v>
      </c>
      <c r="I5573" t="str">
        <f t="shared" si="174"/>
        <v>VOC</v>
      </c>
      <c r="J5573">
        <f>INDEX(NoSettings!$C:$C,MATCH(EPS!$A5573,NoSettings!$A:$A,0))</f>
        <v>0</v>
      </c>
      <c r="K5573" s="109">
        <f>INDEX(GWP!$C$2:$C$13,MATCH(EPS!I5573,GWP!$B$2:$B$13,0))</f>
        <v>5</v>
      </c>
      <c r="L5573" s="5">
        <f t="shared" si="175"/>
        <v>0</v>
      </c>
    </row>
    <row r="5574" spans="1:12">
      <c r="A5574" t="s">
        <v>3183</v>
      </c>
      <c r="B5574" t="s">
        <v>3012</v>
      </c>
      <c r="C5574" t="s">
        <v>1722</v>
      </c>
      <c r="D5574" t="s">
        <v>3377</v>
      </c>
      <c r="E5574" t="s">
        <v>1706</v>
      </c>
      <c r="H5574" t="str">
        <f>INDEX('Vensim Variables'!$B:$B,MATCH(EPS!$B5574,'Vensim Variables'!$A:$A,0))</f>
        <v>g pollutant</v>
      </c>
      <c r="I5574" t="str">
        <f t="shared" si="174"/>
        <v>CO</v>
      </c>
      <c r="J5574">
        <f>INDEX(NoSettings!$C:$C,MATCH(EPS!$A5574,NoSettings!$A:$A,0))</f>
        <v>0</v>
      </c>
      <c r="K5574" s="109">
        <f>INDEX(GWP!$C$2:$C$13,MATCH(EPS!I5574,GWP!$B$2:$B$13,0))</f>
        <v>1.8</v>
      </c>
      <c r="L5574" s="5">
        <f t="shared" si="175"/>
        <v>0</v>
      </c>
    </row>
    <row r="5575" spans="1:12">
      <c r="A5575" t="s">
        <v>3184</v>
      </c>
      <c r="B5575" t="s">
        <v>3012</v>
      </c>
      <c r="C5575" t="s">
        <v>1722</v>
      </c>
      <c r="D5575" t="s">
        <v>3377</v>
      </c>
      <c r="E5575" t="s">
        <v>1707</v>
      </c>
      <c r="H5575" t="str">
        <f>INDEX('Vensim Variables'!$B:$B,MATCH(EPS!$B5575,'Vensim Variables'!$A:$A,0))</f>
        <v>g pollutant</v>
      </c>
      <c r="I5575" t="str">
        <f t="shared" si="174"/>
        <v>NOx</v>
      </c>
      <c r="J5575">
        <f>INDEX(NoSettings!$C:$C,MATCH(EPS!$A5575,NoSettings!$A:$A,0))</f>
        <v>0</v>
      </c>
      <c r="K5575" s="109">
        <f>INDEX(GWP!$C$2:$C$13,MATCH(EPS!I5575,GWP!$B$2:$B$13,0))</f>
        <v>-8.1999999999999993</v>
      </c>
      <c r="L5575" s="5">
        <f t="shared" si="175"/>
        <v>0</v>
      </c>
    </row>
    <row r="5576" spans="1:12">
      <c r="A5576" t="s">
        <v>3185</v>
      </c>
      <c r="B5576" t="s">
        <v>3012</v>
      </c>
      <c r="C5576" t="s">
        <v>1722</v>
      </c>
      <c r="D5576" t="s">
        <v>3377</v>
      </c>
      <c r="E5576" t="s">
        <v>1708</v>
      </c>
      <c r="H5576" t="str">
        <f>INDEX('Vensim Variables'!$B:$B,MATCH(EPS!$B5576,'Vensim Variables'!$A:$A,0))</f>
        <v>g pollutant</v>
      </c>
      <c r="I5576" t="str">
        <f t="shared" si="174"/>
        <v>PM10</v>
      </c>
      <c r="J5576">
        <f>INDEX(NoSettings!$C:$C,MATCH(EPS!$A5576,NoSettings!$A:$A,0))</f>
        <v>0</v>
      </c>
      <c r="K5576" s="109">
        <f>INDEX(GWP!$C$2:$C$13,MATCH(EPS!I5576,GWP!$B$2:$B$13,0))</f>
        <v>0</v>
      </c>
      <c r="L5576" s="5">
        <f t="shared" si="175"/>
        <v>0</v>
      </c>
    </row>
    <row r="5577" spans="1:12">
      <c r="A5577" t="s">
        <v>3186</v>
      </c>
      <c r="B5577" t="s">
        <v>3012</v>
      </c>
      <c r="C5577" t="s">
        <v>1722</v>
      </c>
      <c r="D5577" t="s">
        <v>3377</v>
      </c>
      <c r="E5577" t="s">
        <v>1709</v>
      </c>
      <c r="H5577" t="str">
        <f>INDEX('Vensim Variables'!$B:$B,MATCH(EPS!$B5577,'Vensim Variables'!$A:$A,0))</f>
        <v>g pollutant</v>
      </c>
      <c r="I5577" t="str">
        <f t="shared" si="174"/>
        <v>PM25</v>
      </c>
      <c r="J5577">
        <f>INDEX(NoSettings!$C:$C,MATCH(EPS!$A5577,NoSettings!$A:$A,0))</f>
        <v>0</v>
      </c>
      <c r="K5577" s="109">
        <f>INDEX(GWP!$C$2:$C$13,MATCH(EPS!I5577,GWP!$B$2:$B$13,0))</f>
        <v>0</v>
      </c>
      <c r="L5577" s="5">
        <f t="shared" si="175"/>
        <v>0</v>
      </c>
    </row>
    <row r="5578" spans="1:12">
      <c r="A5578" t="s">
        <v>3187</v>
      </c>
      <c r="B5578" t="s">
        <v>3012</v>
      </c>
      <c r="C5578" t="s">
        <v>1722</v>
      </c>
      <c r="D5578" t="s">
        <v>3377</v>
      </c>
      <c r="E5578" t="s">
        <v>1710</v>
      </c>
      <c r="H5578" t="str">
        <f>INDEX('Vensim Variables'!$B:$B,MATCH(EPS!$B5578,'Vensim Variables'!$A:$A,0))</f>
        <v>g pollutant</v>
      </c>
      <c r="I5578" t="str">
        <f t="shared" si="174"/>
        <v>SOx</v>
      </c>
      <c r="J5578">
        <f>INDEX(NoSettings!$C:$C,MATCH(EPS!$A5578,NoSettings!$A:$A,0))</f>
        <v>0</v>
      </c>
      <c r="K5578" s="109">
        <f>INDEX(GWP!$C$2:$C$13,MATCH(EPS!I5578,GWP!$B$2:$B$13,0))</f>
        <v>0</v>
      </c>
      <c r="L5578" s="5">
        <f t="shared" si="175"/>
        <v>0</v>
      </c>
    </row>
    <row r="5579" spans="1:12">
      <c r="A5579" t="s">
        <v>3188</v>
      </c>
      <c r="B5579" t="s">
        <v>3012</v>
      </c>
      <c r="C5579" t="s">
        <v>1722</v>
      </c>
      <c r="D5579" t="s">
        <v>3377</v>
      </c>
      <c r="E5579" t="s">
        <v>1711</v>
      </c>
      <c r="H5579" t="str">
        <f>INDEX('Vensim Variables'!$B:$B,MATCH(EPS!$B5579,'Vensim Variables'!$A:$A,0))</f>
        <v>g pollutant</v>
      </c>
      <c r="I5579" t="str">
        <f t="shared" si="174"/>
        <v>BC</v>
      </c>
      <c r="J5579">
        <f>INDEX(NoSettings!$C:$C,MATCH(EPS!$A5579,NoSettings!$A:$A,0))</f>
        <v>0</v>
      </c>
      <c r="K5579" s="109">
        <f>INDEX(GWP!$C$2:$C$13,MATCH(EPS!I5579,GWP!$B$2:$B$13,0))</f>
        <v>345</v>
      </c>
      <c r="L5579" s="5">
        <f t="shared" si="175"/>
        <v>0</v>
      </c>
    </row>
    <row r="5580" spans="1:12">
      <c r="A5580" t="s">
        <v>3189</v>
      </c>
      <c r="B5580" t="s">
        <v>3012</v>
      </c>
      <c r="C5580" t="s">
        <v>1722</v>
      </c>
      <c r="D5580" t="s">
        <v>3377</v>
      </c>
      <c r="E5580" t="s">
        <v>1712</v>
      </c>
      <c r="H5580" t="str">
        <f>INDEX('Vensim Variables'!$B:$B,MATCH(EPS!$B5580,'Vensim Variables'!$A:$A,0))</f>
        <v>g pollutant</v>
      </c>
      <c r="I5580" t="str">
        <f t="shared" si="174"/>
        <v>OC</v>
      </c>
      <c r="J5580">
        <f>INDEX(NoSettings!$C:$C,MATCH(EPS!$A5580,NoSettings!$A:$A,0))</f>
        <v>0</v>
      </c>
      <c r="K5580" s="109">
        <f>INDEX(GWP!$C$2:$C$13,MATCH(EPS!I5580,GWP!$B$2:$B$13,0))</f>
        <v>-46</v>
      </c>
      <c r="L5580" s="5">
        <f t="shared" si="175"/>
        <v>0</v>
      </c>
    </row>
    <row r="5581" spans="1:12">
      <c r="A5581" t="s">
        <v>3190</v>
      </c>
      <c r="B5581" t="s">
        <v>3012</v>
      </c>
      <c r="C5581" t="s">
        <v>1722</v>
      </c>
      <c r="D5581" t="s">
        <v>3377</v>
      </c>
      <c r="E5581" t="s">
        <v>1713</v>
      </c>
      <c r="H5581" t="str">
        <f>INDEX('Vensim Variables'!$B:$B,MATCH(EPS!$B5581,'Vensim Variables'!$A:$A,0))</f>
        <v>g pollutant</v>
      </c>
      <c r="I5581" t="str">
        <f t="shared" si="174"/>
        <v>CH4</v>
      </c>
      <c r="J5581">
        <f>INDEX(NoSettings!$C:$C,MATCH(EPS!$A5581,NoSettings!$A:$A,0))</f>
        <v>0</v>
      </c>
      <c r="K5581" s="109">
        <f>INDEX(GWP!$C$2:$C$13,MATCH(EPS!I5581,GWP!$B$2:$B$13,0))</f>
        <v>28</v>
      </c>
      <c r="L5581" s="5">
        <f t="shared" si="175"/>
        <v>0</v>
      </c>
    </row>
    <row r="5582" spans="1:12">
      <c r="A5582" t="s">
        <v>3191</v>
      </c>
      <c r="B5582" t="s">
        <v>3012</v>
      </c>
      <c r="C5582" t="s">
        <v>1722</v>
      </c>
      <c r="D5582" t="s">
        <v>3377</v>
      </c>
      <c r="E5582" t="s">
        <v>1714</v>
      </c>
      <c r="H5582" t="str">
        <f>INDEX('Vensim Variables'!$B:$B,MATCH(EPS!$B5582,'Vensim Variables'!$A:$A,0))</f>
        <v>g pollutant</v>
      </c>
      <c r="I5582" t="str">
        <f t="shared" si="174"/>
        <v>N2O</v>
      </c>
      <c r="J5582">
        <f>INDEX(NoSettings!$C:$C,MATCH(EPS!$A5582,NoSettings!$A:$A,0))</f>
        <v>0</v>
      </c>
      <c r="K5582" s="109">
        <f>INDEX(GWP!$C$2:$C$13,MATCH(EPS!I5582,GWP!$B$2:$B$13,0))</f>
        <v>265</v>
      </c>
      <c r="L5582" s="5">
        <f t="shared" si="175"/>
        <v>0</v>
      </c>
    </row>
    <row r="5583" spans="1:12">
      <c r="A5583" t="s">
        <v>3192</v>
      </c>
      <c r="B5583" t="s">
        <v>3012</v>
      </c>
      <c r="C5583" t="s">
        <v>1722</v>
      </c>
      <c r="D5583" t="s">
        <v>3377</v>
      </c>
      <c r="E5583" t="s">
        <v>1715</v>
      </c>
      <c r="H5583" t="str">
        <f>INDEX('Vensim Variables'!$B:$B,MATCH(EPS!$B5583,'Vensim Variables'!$A:$A,0))</f>
        <v>g pollutant</v>
      </c>
      <c r="I5583" t="str">
        <f t="shared" si="174"/>
        <v>F gases</v>
      </c>
      <c r="J5583">
        <f>INDEX(NoSettings!$C:$C,MATCH(EPS!$A5583,NoSettings!$A:$A,0))</f>
        <v>0</v>
      </c>
      <c r="K5583" s="109">
        <f>INDEX(GWP!$C$2:$C$13,MATCH(EPS!I5583,GWP!$B$2:$B$13,0))</f>
        <v>1</v>
      </c>
      <c r="L5583" s="5">
        <f t="shared" si="175"/>
        <v>0</v>
      </c>
    </row>
    <row r="5584" spans="1:12">
      <c r="A5584" t="s">
        <v>3193</v>
      </c>
      <c r="B5584" t="s">
        <v>3012</v>
      </c>
      <c r="C5584" t="s">
        <v>1722</v>
      </c>
      <c r="D5584" t="s">
        <v>3378</v>
      </c>
      <c r="E5584" t="s">
        <v>1702</v>
      </c>
      <c r="H5584" t="str">
        <f>INDEX('Vensim Variables'!$B:$B,MATCH(EPS!$B5584,'Vensim Variables'!$A:$A,0))</f>
        <v>g pollutant</v>
      </c>
      <c r="I5584" t="str">
        <f t="shared" si="174"/>
        <v>CO2</v>
      </c>
      <c r="J5584">
        <f>INDEX(NoSettings!$C:$C,MATCH(EPS!$A5584,NoSettings!$A:$A,0))</f>
        <v>0</v>
      </c>
      <c r="K5584" s="109">
        <f>INDEX(GWP!$C$2:$C$13,MATCH(EPS!I5584,GWP!$B$2:$B$13,0))</f>
        <v>1</v>
      </c>
      <c r="L5584" s="5">
        <f t="shared" si="175"/>
        <v>0</v>
      </c>
    </row>
    <row r="5585" spans="1:12">
      <c r="A5585" t="s">
        <v>3194</v>
      </c>
      <c r="B5585" t="s">
        <v>3012</v>
      </c>
      <c r="C5585" t="s">
        <v>1722</v>
      </c>
      <c r="D5585" t="s">
        <v>3378</v>
      </c>
      <c r="E5585" t="s">
        <v>1705</v>
      </c>
      <c r="H5585" t="str">
        <f>INDEX('Vensim Variables'!$B:$B,MATCH(EPS!$B5585,'Vensim Variables'!$A:$A,0))</f>
        <v>g pollutant</v>
      </c>
      <c r="I5585" t="str">
        <f t="shared" si="174"/>
        <v>VOC</v>
      </c>
      <c r="J5585">
        <f>INDEX(NoSettings!$C:$C,MATCH(EPS!$A5585,NoSettings!$A:$A,0))</f>
        <v>54143800000</v>
      </c>
      <c r="K5585" s="109">
        <f>INDEX(GWP!$C$2:$C$13,MATCH(EPS!I5585,GWP!$B$2:$B$13,0))</f>
        <v>5</v>
      </c>
      <c r="L5585" s="5">
        <f t="shared" si="175"/>
        <v>0.27071899999999999</v>
      </c>
    </row>
    <row r="5586" spans="1:12">
      <c r="A5586" t="s">
        <v>3195</v>
      </c>
      <c r="B5586" t="s">
        <v>3012</v>
      </c>
      <c r="C5586" t="s">
        <v>1722</v>
      </c>
      <c r="D5586" t="s">
        <v>3378</v>
      </c>
      <c r="E5586" t="s">
        <v>1706</v>
      </c>
      <c r="H5586" t="str">
        <f>INDEX('Vensim Variables'!$B:$B,MATCH(EPS!$B5586,'Vensim Variables'!$A:$A,0))</f>
        <v>g pollutant</v>
      </c>
      <c r="I5586" t="str">
        <f t="shared" si="174"/>
        <v>CO</v>
      </c>
      <c r="J5586">
        <f>INDEX(NoSettings!$C:$C,MATCH(EPS!$A5586,NoSettings!$A:$A,0))</f>
        <v>392086000000</v>
      </c>
      <c r="K5586" s="109">
        <f>INDEX(GWP!$C$2:$C$13,MATCH(EPS!I5586,GWP!$B$2:$B$13,0))</f>
        <v>1.8</v>
      </c>
      <c r="L5586" s="5">
        <f t="shared" si="175"/>
        <v>0.70575480000000002</v>
      </c>
    </row>
    <row r="5587" spans="1:12">
      <c r="A5587" t="s">
        <v>3196</v>
      </c>
      <c r="B5587" t="s">
        <v>3012</v>
      </c>
      <c r="C5587" t="s">
        <v>1722</v>
      </c>
      <c r="D5587" t="s">
        <v>3378</v>
      </c>
      <c r="E5587" t="s">
        <v>1707</v>
      </c>
      <c r="H5587" t="str">
        <f>INDEX('Vensim Variables'!$B:$B,MATCH(EPS!$B5587,'Vensim Variables'!$A:$A,0))</f>
        <v>g pollutant</v>
      </c>
      <c r="I5587" t="str">
        <f t="shared" si="174"/>
        <v>NOx</v>
      </c>
      <c r="J5587">
        <f>INDEX(NoSettings!$C:$C,MATCH(EPS!$A5587,NoSettings!$A:$A,0))</f>
        <v>7841840000</v>
      </c>
      <c r="K5587" s="109">
        <f>INDEX(GWP!$C$2:$C$13,MATCH(EPS!I5587,GWP!$B$2:$B$13,0))</f>
        <v>-8.1999999999999993</v>
      </c>
      <c r="L5587" s="5">
        <f t="shared" si="175"/>
        <v>-6.4303087999999994E-2</v>
      </c>
    </row>
    <row r="5588" spans="1:12">
      <c r="A5588" t="s">
        <v>3197</v>
      </c>
      <c r="B5588" t="s">
        <v>3012</v>
      </c>
      <c r="C5588" t="s">
        <v>1722</v>
      </c>
      <c r="D5588" t="s">
        <v>3378</v>
      </c>
      <c r="E5588" t="s">
        <v>1708</v>
      </c>
      <c r="H5588" t="str">
        <f>INDEX('Vensim Variables'!$B:$B,MATCH(EPS!$B5588,'Vensim Variables'!$A:$A,0))</f>
        <v>g pollutant</v>
      </c>
      <c r="I5588" t="str">
        <f t="shared" si="174"/>
        <v>PM10</v>
      </c>
      <c r="J5588">
        <f>INDEX(NoSettings!$C:$C,MATCH(EPS!$A5588,NoSettings!$A:$A,0))</f>
        <v>57360400000</v>
      </c>
      <c r="K5588" s="109">
        <f>INDEX(GWP!$C$2:$C$13,MATCH(EPS!I5588,GWP!$B$2:$B$13,0))</f>
        <v>0</v>
      </c>
      <c r="L5588" s="5">
        <f t="shared" si="175"/>
        <v>0</v>
      </c>
    </row>
    <row r="5589" spans="1:12">
      <c r="A5589" t="s">
        <v>3198</v>
      </c>
      <c r="B5589" t="s">
        <v>3012</v>
      </c>
      <c r="C5589" t="s">
        <v>1722</v>
      </c>
      <c r="D5589" t="s">
        <v>3378</v>
      </c>
      <c r="E5589" t="s">
        <v>1709</v>
      </c>
      <c r="H5589" t="str">
        <f>INDEX('Vensim Variables'!$B:$B,MATCH(EPS!$B5589,'Vensim Variables'!$A:$A,0))</f>
        <v>g pollutant</v>
      </c>
      <c r="I5589" t="str">
        <f t="shared" si="174"/>
        <v>PM25</v>
      </c>
      <c r="J5589">
        <f>INDEX(NoSettings!$C:$C,MATCH(EPS!$A5589,NoSettings!$A:$A,0))</f>
        <v>56768000000</v>
      </c>
      <c r="K5589" s="109">
        <f>INDEX(GWP!$C$2:$C$13,MATCH(EPS!I5589,GWP!$B$2:$B$13,0))</f>
        <v>0</v>
      </c>
      <c r="L5589" s="5">
        <f t="shared" si="175"/>
        <v>0</v>
      </c>
    </row>
    <row r="5590" spans="1:12">
      <c r="A5590" t="s">
        <v>3199</v>
      </c>
      <c r="B5590" t="s">
        <v>3012</v>
      </c>
      <c r="C5590" t="s">
        <v>1722</v>
      </c>
      <c r="D5590" t="s">
        <v>3378</v>
      </c>
      <c r="E5590" t="s">
        <v>1710</v>
      </c>
      <c r="H5590" t="str">
        <f>INDEX('Vensim Variables'!$B:$B,MATCH(EPS!$B5590,'Vensim Variables'!$A:$A,0))</f>
        <v>g pollutant</v>
      </c>
      <c r="I5590" t="str">
        <f t="shared" si="174"/>
        <v>SOx</v>
      </c>
      <c r="J5590">
        <f>INDEX(NoSettings!$C:$C,MATCH(EPS!$A5590,NoSettings!$A:$A,0))</f>
        <v>1563970000</v>
      </c>
      <c r="K5590" s="109">
        <f>INDEX(GWP!$C$2:$C$13,MATCH(EPS!I5590,GWP!$B$2:$B$13,0))</f>
        <v>0</v>
      </c>
      <c r="L5590" s="5">
        <f t="shared" si="175"/>
        <v>0</v>
      </c>
    </row>
    <row r="5591" spans="1:12">
      <c r="A5591" t="s">
        <v>3200</v>
      </c>
      <c r="B5591" t="s">
        <v>3012</v>
      </c>
      <c r="C5591" t="s">
        <v>1722</v>
      </c>
      <c r="D5591" t="s">
        <v>3378</v>
      </c>
      <c r="E5591" t="s">
        <v>1711</v>
      </c>
      <c r="H5591" t="str">
        <f>INDEX('Vensim Variables'!$B:$B,MATCH(EPS!$B5591,'Vensim Variables'!$A:$A,0))</f>
        <v>g pollutant</v>
      </c>
      <c r="I5591" t="str">
        <f t="shared" si="174"/>
        <v>BC</v>
      </c>
      <c r="J5591">
        <f>INDEX(NoSettings!$C:$C,MATCH(EPS!$A5591,NoSettings!$A:$A,0))</f>
        <v>3129020000</v>
      </c>
      <c r="K5591" s="109">
        <f>INDEX(GWP!$C$2:$C$13,MATCH(EPS!I5591,GWP!$B$2:$B$13,0))</f>
        <v>345</v>
      </c>
      <c r="L5591" s="5">
        <f t="shared" si="175"/>
        <v>1.0795119</v>
      </c>
    </row>
    <row r="5592" spans="1:12">
      <c r="A5592" t="s">
        <v>3201</v>
      </c>
      <c r="B5592" t="s">
        <v>3012</v>
      </c>
      <c r="C5592" t="s">
        <v>1722</v>
      </c>
      <c r="D5592" t="s">
        <v>3378</v>
      </c>
      <c r="E5592" t="s">
        <v>1712</v>
      </c>
      <c r="H5592" t="str">
        <f>INDEX('Vensim Variables'!$B:$B,MATCH(EPS!$B5592,'Vensim Variables'!$A:$A,0))</f>
        <v>g pollutant</v>
      </c>
      <c r="I5592" t="str">
        <f t="shared" si="174"/>
        <v>OC</v>
      </c>
      <c r="J5592">
        <f>INDEX(NoSettings!$C:$C,MATCH(EPS!$A5592,NoSettings!$A:$A,0))</f>
        <v>29614600000</v>
      </c>
      <c r="K5592" s="109">
        <f>INDEX(GWP!$C$2:$C$13,MATCH(EPS!I5592,GWP!$B$2:$B$13,0))</f>
        <v>-46</v>
      </c>
      <c r="L5592" s="5">
        <f t="shared" si="175"/>
        <v>-1.3622715999999999</v>
      </c>
    </row>
    <row r="5593" spans="1:12">
      <c r="A5593" t="s">
        <v>3202</v>
      </c>
      <c r="B5593" t="s">
        <v>3012</v>
      </c>
      <c r="C5593" t="s">
        <v>1722</v>
      </c>
      <c r="D5593" t="s">
        <v>3378</v>
      </c>
      <c r="E5593" t="s">
        <v>1713</v>
      </c>
      <c r="H5593" t="str">
        <f>INDEX('Vensim Variables'!$B:$B,MATCH(EPS!$B5593,'Vensim Variables'!$A:$A,0))</f>
        <v>g pollutant</v>
      </c>
      <c r="I5593" t="str">
        <f t="shared" si="174"/>
        <v>CH4</v>
      </c>
      <c r="J5593">
        <f>INDEX(NoSettings!$C:$C,MATCH(EPS!$A5593,NoSettings!$A:$A,0))</f>
        <v>0</v>
      </c>
      <c r="K5593" s="109">
        <f>INDEX(GWP!$C$2:$C$13,MATCH(EPS!I5593,GWP!$B$2:$B$13,0))</f>
        <v>28</v>
      </c>
      <c r="L5593" s="5">
        <f t="shared" si="175"/>
        <v>0</v>
      </c>
    </row>
    <row r="5594" spans="1:12">
      <c r="A5594" t="s">
        <v>3203</v>
      </c>
      <c r="B5594" t="s">
        <v>3012</v>
      </c>
      <c r="C5594" t="s">
        <v>1722</v>
      </c>
      <c r="D5594" t="s">
        <v>3378</v>
      </c>
      <c r="E5594" t="s">
        <v>1714</v>
      </c>
      <c r="H5594" t="str">
        <f>INDEX('Vensim Variables'!$B:$B,MATCH(EPS!$B5594,'Vensim Variables'!$A:$A,0))</f>
        <v>g pollutant</v>
      </c>
      <c r="I5594" t="str">
        <f t="shared" si="174"/>
        <v>N2O</v>
      </c>
      <c r="J5594">
        <f>INDEX(NoSettings!$C:$C,MATCH(EPS!$A5594,NoSettings!$A:$A,0))</f>
        <v>0</v>
      </c>
      <c r="K5594" s="109">
        <f>INDEX(GWP!$C$2:$C$13,MATCH(EPS!I5594,GWP!$B$2:$B$13,0))</f>
        <v>265</v>
      </c>
      <c r="L5594" s="5">
        <f t="shared" si="175"/>
        <v>0</v>
      </c>
    </row>
    <row r="5595" spans="1:12">
      <c r="A5595" t="s">
        <v>3204</v>
      </c>
      <c r="B5595" t="s">
        <v>3012</v>
      </c>
      <c r="C5595" t="s">
        <v>1722</v>
      </c>
      <c r="D5595" t="s">
        <v>3378</v>
      </c>
      <c r="E5595" t="s">
        <v>1715</v>
      </c>
      <c r="H5595" t="str">
        <f>INDEX('Vensim Variables'!$B:$B,MATCH(EPS!$B5595,'Vensim Variables'!$A:$A,0))</f>
        <v>g pollutant</v>
      </c>
      <c r="I5595" t="str">
        <f t="shared" si="174"/>
        <v>F gases</v>
      </c>
      <c r="J5595">
        <f>INDEX(NoSettings!$C:$C,MATCH(EPS!$A5595,NoSettings!$A:$A,0))</f>
        <v>0</v>
      </c>
      <c r="K5595" s="109">
        <f>INDEX(GWP!$C$2:$C$13,MATCH(EPS!I5595,GWP!$B$2:$B$13,0))</f>
        <v>1</v>
      </c>
      <c r="L5595" s="5">
        <f t="shared" si="175"/>
        <v>0</v>
      </c>
    </row>
    <row r="5596" spans="1:12">
      <c r="A5596" t="s">
        <v>3205</v>
      </c>
      <c r="B5596" t="s">
        <v>3012</v>
      </c>
      <c r="C5596" t="s">
        <v>1722</v>
      </c>
      <c r="D5596" t="s">
        <v>3379</v>
      </c>
      <c r="E5596" t="s">
        <v>1702</v>
      </c>
      <c r="H5596" t="str">
        <f>INDEX('Vensim Variables'!$B:$B,MATCH(EPS!$B5596,'Vensim Variables'!$A:$A,0))</f>
        <v>g pollutant</v>
      </c>
      <c r="I5596" t="str">
        <f t="shared" si="174"/>
        <v>CO2</v>
      </c>
      <c r="J5596">
        <f>INDEX(NoSettings!$C:$C,MATCH(EPS!$A5596,NoSettings!$A:$A,0))</f>
        <v>0</v>
      </c>
      <c r="K5596" s="109">
        <f>INDEX(GWP!$C$2:$C$13,MATCH(EPS!I5596,GWP!$B$2:$B$13,0))</f>
        <v>1</v>
      </c>
      <c r="L5596" s="5">
        <f t="shared" si="175"/>
        <v>0</v>
      </c>
    </row>
    <row r="5597" spans="1:12">
      <c r="A5597" t="s">
        <v>3206</v>
      </c>
      <c r="B5597" t="s">
        <v>3012</v>
      </c>
      <c r="C5597" t="s">
        <v>1722</v>
      </c>
      <c r="D5597" t="s">
        <v>3379</v>
      </c>
      <c r="E5597" t="s">
        <v>1705</v>
      </c>
      <c r="H5597" t="str">
        <f>INDEX('Vensim Variables'!$B:$B,MATCH(EPS!$B5597,'Vensim Variables'!$A:$A,0))</f>
        <v>g pollutant</v>
      </c>
      <c r="I5597" t="str">
        <f t="shared" si="174"/>
        <v>VOC</v>
      </c>
      <c r="J5597">
        <f>INDEX(NoSettings!$C:$C,MATCH(EPS!$A5597,NoSettings!$A:$A,0))</f>
        <v>0</v>
      </c>
      <c r="K5597" s="109">
        <f>INDEX(GWP!$C$2:$C$13,MATCH(EPS!I5597,GWP!$B$2:$B$13,0))</f>
        <v>5</v>
      </c>
      <c r="L5597" s="5">
        <f t="shared" si="175"/>
        <v>0</v>
      </c>
    </row>
    <row r="5598" spans="1:12">
      <c r="A5598" t="s">
        <v>3207</v>
      </c>
      <c r="B5598" t="s">
        <v>3012</v>
      </c>
      <c r="C5598" t="s">
        <v>1722</v>
      </c>
      <c r="D5598" t="s">
        <v>3379</v>
      </c>
      <c r="E5598" t="s">
        <v>1706</v>
      </c>
      <c r="H5598" t="str">
        <f>INDEX('Vensim Variables'!$B:$B,MATCH(EPS!$B5598,'Vensim Variables'!$A:$A,0))</f>
        <v>g pollutant</v>
      </c>
      <c r="I5598" t="str">
        <f t="shared" si="174"/>
        <v>CO</v>
      </c>
      <c r="J5598">
        <f>INDEX(NoSettings!$C:$C,MATCH(EPS!$A5598,NoSettings!$A:$A,0))</f>
        <v>0</v>
      </c>
      <c r="K5598" s="109">
        <f>INDEX(GWP!$C$2:$C$13,MATCH(EPS!I5598,GWP!$B$2:$B$13,0))</f>
        <v>1.8</v>
      </c>
      <c r="L5598" s="5">
        <f t="shared" si="175"/>
        <v>0</v>
      </c>
    </row>
    <row r="5599" spans="1:12">
      <c r="A5599" t="s">
        <v>3208</v>
      </c>
      <c r="B5599" t="s">
        <v>3012</v>
      </c>
      <c r="C5599" t="s">
        <v>1722</v>
      </c>
      <c r="D5599" t="s">
        <v>3379</v>
      </c>
      <c r="E5599" t="s">
        <v>1707</v>
      </c>
      <c r="H5599" t="str">
        <f>INDEX('Vensim Variables'!$B:$B,MATCH(EPS!$B5599,'Vensim Variables'!$A:$A,0))</f>
        <v>g pollutant</v>
      </c>
      <c r="I5599" t="str">
        <f t="shared" si="174"/>
        <v>NOx</v>
      </c>
      <c r="J5599">
        <f>INDEX(NoSettings!$C:$C,MATCH(EPS!$A5599,NoSettings!$A:$A,0))</f>
        <v>0</v>
      </c>
      <c r="K5599" s="109">
        <f>INDEX(GWP!$C$2:$C$13,MATCH(EPS!I5599,GWP!$B$2:$B$13,0))</f>
        <v>-8.1999999999999993</v>
      </c>
      <c r="L5599" s="5">
        <f t="shared" si="175"/>
        <v>0</v>
      </c>
    </row>
    <row r="5600" spans="1:12">
      <c r="A5600" t="s">
        <v>3209</v>
      </c>
      <c r="B5600" t="s">
        <v>3012</v>
      </c>
      <c r="C5600" t="s">
        <v>1722</v>
      </c>
      <c r="D5600" t="s">
        <v>3379</v>
      </c>
      <c r="E5600" t="s">
        <v>1708</v>
      </c>
      <c r="H5600" t="str">
        <f>INDEX('Vensim Variables'!$B:$B,MATCH(EPS!$B5600,'Vensim Variables'!$A:$A,0))</f>
        <v>g pollutant</v>
      </c>
      <c r="I5600" t="str">
        <f t="shared" si="174"/>
        <v>PM10</v>
      </c>
      <c r="J5600">
        <f>INDEX(NoSettings!$C:$C,MATCH(EPS!$A5600,NoSettings!$A:$A,0))</f>
        <v>0</v>
      </c>
      <c r="K5600" s="109">
        <f>INDEX(GWP!$C$2:$C$13,MATCH(EPS!I5600,GWP!$B$2:$B$13,0))</f>
        <v>0</v>
      </c>
      <c r="L5600" s="5">
        <f t="shared" si="175"/>
        <v>0</v>
      </c>
    </row>
    <row r="5601" spans="1:12">
      <c r="A5601" t="s">
        <v>3210</v>
      </c>
      <c r="B5601" t="s">
        <v>3012</v>
      </c>
      <c r="C5601" t="s">
        <v>1722</v>
      </c>
      <c r="D5601" t="s">
        <v>3379</v>
      </c>
      <c r="E5601" t="s">
        <v>1709</v>
      </c>
      <c r="H5601" t="str">
        <f>INDEX('Vensim Variables'!$B:$B,MATCH(EPS!$B5601,'Vensim Variables'!$A:$A,0))</f>
        <v>g pollutant</v>
      </c>
      <c r="I5601" t="str">
        <f t="shared" si="174"/>
        <v>PM25</v>
      </c>
      <c r="J5601">
        <f>INDEX(NoSettings!$C:$C,MATCH(EPS!$A5601,NoSettings!$A:$A,0))</f>
        <v>0</v>
      </c>
      <c r="K5601" s="109">
        <f>INDEX(GWP!$C$2:$C$13,MATCH(EPS!I5601,GWP!$B$2:$B$13,0))</f>
        <v>0</v>
      </c>
      <c r="L5601" s="5">
        <f t="shared" si="175"/>
        <v>0</v>
      </c>
    </row>
    <row r="5602" spans="1:12">
      <c r="A5602" t="s">
        <v>3211</v>
      </c>
      <c r="B5602" t="s">
        <v>3012</v>
      </c>
      <c r="C5602" t="s">
        <v>1722</v>
      </c>
      <c r="D5602" t="s">
        <v>3379</v>
      </c>
      <c r="E5602" t="s">
        <v>1710</v>
      </c>
      <c r="H5602" t="str">
        <f>INDEX('Vensim Variables'!$B:$B,MATCH(EPS!$B5602,'Vensim Variables'!$A:$A,0))</f>
        <v>g pollutant</v>
      </c>
      <c r="I5602" t="str">
        <f t="shared" si="174"/>
        <v>SOx</v>
      </c>
      <c r="J5602">
        <f>INDEX(NoSettings!$C:$C,MATCH(EPS!$A5602,NoSettings!$A:$A,0))</f>
        <v>0</v>
      </c>
      <c r="K5602" s="109">
        <f>INDEX(GWP!$C$2:$C$13,MATCH(EPS!I5602,GWP!$B$2:$B$13,0))</f>
        <v>0</v>
      </c>
      <c r="L5602" s="5">
        <f t="shared" si="175"/>
        <v>0</v>
      </c>
    </row>
    <row r="5603" spans="1:12">
      <c r="A5603" t="s">
        <v>3212</v>
      </c>
      <c r="B5603" t="s">
        <v>3012</v>
      </c>
      <c r="C5603" t="s">
        <v>1722</v>
      </c>
      <c r="D5603" t="s">
        <v>3379</v>
      </c>
      <c r="E5603" t="s">
        <v>1711</v>
      </c>
      <c r="H5603" t="str">
        <f>INDEX('Vensim Variables'!$B:$B,MATCH(EPS!$B5603,'Vensim Variables'!$A:$A,0))</f>
        <v>g pollutant</v>
      </c>
      <c r="I5603" t="str">
        <f t="shared" si="174"/>
        <v>BC</v>
      </c>
      <c r="J5603">
        <f>INDEX(NoSettings!$C:$C,MATCH(EPS!$A5603,NoSettings!$A:$A,0))</f>
        <v>0</v>
      </c>
      <c r="K5603" s="109">
        <f>INDEX(GWP!$C$2:$C$13,MATCH(EPS!I5603,GWP!$B$2:$B$13,0))</f>
        <v>345</v>
      </c>
      <c r="L5603" s="5">
        <f t="shared" si="175"/>
        <v>0</v>
      </c>
    </row>
    <row r="5604" spans="1:12">
      <c r="A5604" t="s">
        <v>3213</v>
      </c>
      <c r="B5604" t="s">
        <v>3012</v>
      </c>
      <c r="C5604" t="s">
        <v>1722</v>
      </c>
      <c r="D5604" t="s">
        <v>3379</v>
      </c>
      <c r="E5604" t="s">
        <v>1712</v>
      </c>
      <c r="H5604" t="str">
        <f>INDEX('Vensim Variables'!$B:$B,MATCH(EPS!$B5604,'Vensim Variables'!$A:$A,0))</f>
        <v>g pollutant</v>
      </c>
      <c r="I5604" t="str">
        <f t="shared" si="174"/>
        <v>OC</v>
      </c>
      <c r="J5604">
        <f>INDEX(NoSettings!$C:$C,MATCH(EPS!$A5604,NoSettings!$A:$A,0))</f>
        <v>0</v>
      </c>
      <c r="K5604" s="109">
        <f>INDEX(GWP!$C$2:$C$13,MATCH(EPS!I5604,GWP!$B$2:$B$13,0))</f>
        <v>-46</v>
      </c>
      <c r="L5604" s="5">
        <f t="shared" si="175"/>
        <v>0</v>
      </c>
    </row>
    <row r="5605" spans="1:12">
      <c r="A5605" t="s">
        <v>3214</v>
      </c>
      <c r="B5605" t="s">
        <v>3012</v>
      </c>
      <c r="C5605" t="s">
        <v>1722</v>
      </c>
      <c r="D5605" t="s">
        <v>3379</v>
      </c>
      <c r="E5605" t="s">
        <v>1713</v>
      </c>
      <c r="H5605" t="str">
        <f>INDEX('Vensim Variables'!$B:$B,MATCH(EPS!$B5605,'Vensim Variables'!$A:$A,0))</f>
        <v>g pollutant</v>
      </c>
      <c r="I5605" t="str">
        <f t="shared" si="174"/>
        <v>CH4</v>
      </c>
      <c r="J5605">
        <f>INDEX(NoSettings!$C:$C,MATCH(EPS!$A5605,NoSettings!$A:$A,0))</f>
        <v>0</v>
      </c>
      <c r="K5605" s="109">
        <f>INDEX(GWP!$C$2:$C$13,MATCH(EPS!I5605,GWP!$B$2:$B$13,0))</f>
        <v>28</v>
      </c>
      <c r="L5605" s="5">
        <f t="shared" si="175"/>
        <v>0</v>
      </c>
    </row>
    <row r="5606" spans="1:12">
      <c r="A5606" t="s">
        <v>3215</v>
      </c>
      <c r="B5606" t="s">
        <v>3012</v>
      </c>
      <c r="C5606" t="s">
        <v>1722</v>
      </c>
      <c r="D5606" t="s">
        <v>3379</v>
      </c>
      <c r="E5606" t="s">
        <v>1714</v>
      </c>
      <c r="H5606" t="str">
        <f>INDEX('Vensim Variables'!$B:$B,MATCH(EPS!$B5606,'Vensim Variables'!$A:$A,0))</f>
        <v>g pollutant</v>
      </c>
      <c r="I5606" t="str">
        <f t="shared" si="174"/>
        <v>N2O</v>
      </c>
      <c r="J5606">
        <f>INDEX(NoSettings!$C:$C,MATCH(EPS!$A5606,NoSettings!$A:$A,0))</f>
        <v>0</v>
      </c>
      <c r="K5606" s="109">
        <f>INDEX(GWP!$C$2:$C$13,MATCH(EPS!I5606,GWP!$B$2:$B$13,0))</f>
        <v>265</v>
      </c>
      <c r="L5606" s="5">
        <f t="shared" si="175"/>
        <v>0</v>
      </c>
    </row>
    <row r="5607" spans="1:12">
      <c r="A5607" t="s">
        <v>3216</v>
      </c>
      <c r="B5607" t="s">
        <v>3012</v>
      </c>
      <c r="C5607" t="s">
        <v>1722</v>
      </c>
      <c r="D5607" t="s">
        <v>3379</v>
      </c>
      <c r="E5607" t="s">
        <v>1715</v>
      </c>
      <c r="H5607" t="str">
        <f>INDEX('Vensim Variables'!$B:$B,MATCH(EPS!$B5607,'Vensim Variables'!$A:$A,0))</f>
        <v>g pollutant</v>
      </c>
      <c r="I5607" t="str">
        <f t="shared" si="174"/>
        <v>F gases</v>
      </c>
      <c r="J5607">
        <f>INDEX(NoSettings!$C:$C,MATCH(EPS!$A5607,NoSettings!$A:$A,0))</f>
        <v>0</v>
      </c>
      <c r="K5607" s="109">
        <f>INDEX(GWP!$C$2:$C$13,MATCH(EPS!I5607,GWP!$B$2:$B$13,0))</f>
        <v>1</v>
      </c>
      <c r="L5607" s="5">
        <f t="shared" si="175"/>
        <v>0</v>
      </c>
    </row>
    <row r="5608" spans="1:12">
      <c r="A5608" t="s">
        <v>3217</v>
      </c>
      <c r="B5608" t="s">
        <v>3012</v>
      </c>
      <c r="C5608" t="s">
        <v>1722</v>
      </c>
      <c r="D5608" t="s">
        <v>3380</v>
      </c>
      <c r="E5608" t="s">
        <v>1702</v>
      </c>
      <c r="H5608" t="str">
        <f>INDEX('Vensim Variables'!$B:$B,MATCH(EPS!$B5608,'Vensim Variables'!$A:$A,0))</f>
        <v>g pollutant</v>
      </c>
      <c r="I5608" t="str">
        <f t="shared" si="174"/>
        <v>CO2</v>
      </c>
      <c r="J5608">
        <f>INDEX(NoSettings!$C:$C,MATCH(EPS!$A5608,NoSettings!$A:$A,0))</f>
        <v>0</v>
      </c>
      <c r="K5608" s="109">
        <f>INDEX(GWP!$C$2:$C$13,MATCH(EPS!I5608,GWP!$B$2:$B$13,0))</f>
        <v>1</v>
      </c>
      <c r="L5608" s="5">
        <f t="shared" si="175"/>
        <v>0</v>
      </c>
    </row>
    <row r="5609" spans="1:12">
      <c r="A5609" t="s">
        <v>3218</v>
      </c>
      <c r="B5609" t="s">
        <v>3012</v>
      </c>
      <c r="C5609" t="s">
        <v>1722</v>
      </c>
      <c r="D5609" t="s">
        <v>3380</v>
      </c>
      <c r="E5609" t="s">
        <v>1705</v>
      </c>
      <c r="H5609" t="str">
        <f>INDEX('Vensim Variables'!$B:$B,MATCH(EPS!$B5609,'Vensim Variables'!$A:$A,0))</f>
        <v>g pollutant</v>
      </c>
      <c r="I5609" t="str">
        <f t="shared" si="174"/>
        <v>VOC</v>
      </c>
      <c r="J5609">
        <f>INDEX(NoSettings!$C:$C,MATCH(EPS!$A5609,NoSettings!$A:$A,0))</f>
        <v>0</v>
      </c>
      <c r="K5609" s="109">
        <f>INDEX(GWP!$C$2:$C$13,MATCH(EPS!I5609,GWP!$B$2:$B$13,0))</f>
        <v>5</v>
      </c>
      <c r="L5609" s="5">
        <f t="shared" si="175"/>
        <v>0</v>
      </c>
    </row>
    <row r="5610" spans="1:12">
      <c r="A5610" t="s">
        <v>3219</v>
      </c>
      <c r="B5610" t="s">
        <v>3012</v>
      </c>
      <c r="C5610" t="s">
        <v>1722</v>
      </c>
      <c r="D5610" t="s">
        <v>3380</v>
      </c>
      <c r="E5610" t="s">
        <v>1706</v>
      </c>
      <c r="H5610" t="str">
        <f>INDEX('Vensim Variables'!$B:$B,MATCH(EPS!$B5610,'Vensim Variables'!$A:$A,0))</f>
        <v>g pollutant</v>
      </c>
      <c r="I5610" t="str">
        <f t="shared" si="174"/>
        <v>CO</v>
      </c>
      <c r="J5610">
        <f>INDEX(NoSettings!$C:$C,MATCH(EPS!$A5610,NoSettings!$A:$A,0))</f>
        <v>0</v>
      </c>
      <c r="K5610" s="109">
        <f>INDEX(GWP!$C$2:$C$13,MATCH(EPS!I5610,GWP!$B$2:$B$13,0))</f>
        <v>1.8</v>
      </c>
      <c r="L5610" s="5">
        <f t="shared" si="175"/>
        <v>0</v>
      </c>
    </row>
    <row r="5611" spans="1:12">
      <c r="A5611" t="s">
        <v>3220</v>
      </c>
      <c r="B5611" t="s">
        <v>3012</v>
      </c>
      <c r="C5611" t="s">
        <v>1722</v>
      </c>
      <c r="D5611" t="s">
        <v>3380</v>
      </c>
      <c r="E5611" t="s">
        <v>1707</v>
      </c>
      <c r="H5611" t="str">
        <f>INDEX('Vensim Variables'!$B:$B,MATCH(EPS!$B5611,'Vensim Variables'!$A:$A,0))</f>
        <v>g pollutant</v>
      </c>
      <c r="I5611" t="str">
        <f t="shared" si="174"/>
        <v>NOx</v>
      </c>
      <c r="J5611">
        <f>INDEX(NoSettings!$C:$C,MATCH(EPS!$A5611,NoSettings!$A:$A,0))</f>
        <v>0</v>
      </c>
      <c r="K5611" s="109">
        <f>INDEX(GWP!$C$2:$C$13,MATCH(EPS!I5611,GWP!$B$2:$B$13,0))</f>
        <v>-8.1999999999999993</v>
      </c>
      <c r="L5611" s="5">
        <f t="shared" si="175"/>
        <v>0</v>
      </c>
    </row>
    <row r="5612" spans="1:12">
      <c r="A5612" t="s">
        <v>3221</v>
      </c>
      <c r="B5612" t="s">
        <v>3012</v>
      </c>
      <c r="C5612" t="s">
        <v>1722</v>
      </c>
      <c r="D5612" t="s">
        <v>3380</v>
      </c>
      <c r="E5612" t="s">
        <v>1708</v>
      </c>
      <c r="H5612" t="str">
        <f>INDEX('Vensim Variables'!$B:$B,MATCH(EPS!$B5612,'Vensim Variables'!$A:$A,0))</f>
        <v>g pollutant</v>
      </c>
      <c r="I5612" t="str">
        <f t="shared" si="174"/>
        <v>PM10</v>
      </c>
      <c r="J5612">
        <f>INDEX(NoSettings!$C:$C,MATCH(EPS!$A5612,NoSettings!$A:$A,0))</f>
        <v>0</v>
      </c>
      <c r="K5612" s="109">
        <f>INDEX(GWP!$C$2:$C$13,MATCH(EPS!I5612,GWP!$B$2:$B$13,0))</f>
        <v>0</v>
      </c>
      <c r="L5612" s="5">
        <f t="shared" si="175"/>
        <v>0</v>
      </c>
    </row>
    <row r="5613" spans="1:12">
      <c r="A5613" t="s">
        <v>3222</v>
      </c>
      <c r="B5613" t="s">
        <v>3012</v>
      </c>
      <c r="C5613" t="s">
        <v>1722</v>
      </c>
      <c r="D5613" t="s">
        <v>3380</v>
      </c>
      <c r="E5613" t="s">
        <v>1709</v>
      </c>
      <c r="H5613" t="str">
        <f>INDEX('Vensim Variables'!$B:$B,MATCH(EPS!$B5613,'Vensim Variables'!$A:$A,0))</f>
        <v>g pollutant</v>
      </c>
      <c r="I5613" t="str">
        <f t="shared" si="174"/>
        <v>PM25</v>
      </c>
      <c r="J5613">
        <f>INDEX(NoSettings!$C:$C,MATCH(EPS!$A5613,NoSettings!$A:$A,0))</f>
        <v>0</v>
      </c>
      <c r="K5613" s="109">
        <f>INDEX(GWP!$C$2:$C$13,MATCH(EPS!I5613,GWP!$B$2:$B$13,0))</f>
        <v>0</v>
      </c>
      <c r="L5613" s="5">
        <f t="shared" si="175"/>
        <v>0</v>
      </c>
    </row>
    <row r="5614" spans="1:12">
      <c r="A5614" t="s">
        <v>3223</v>
      </c>
      <c r="B5614" t="s">
        <v>3012</v>
      </c>
      <c r="C5614" t="s">
        <v>1722</v>
      </c>
      <c r="D5614" t="s">
        <v>3380</v>
      </c>
      <c r="E5614" t="s">
        <v>1710</v>
      </c>
      <c r="H5614" t="str">
        <f>INDEX('Vensim Variables'!$B:$B,MATCH(EPS!$B5614,'Vensim Variables'!$A:$A,0))</f>
        <v>g pollutant</v>
      </c>
      <c r="I5614" t="str">
        <f t="shared" si="174"/>
        <v>SOx</v>
      </c>
      <c r="J5614">
        <f>INDEX(NoSettings!$C:$C,MATCH(EPS!$A5614,NoSettings!$A:$A,0))</f>
        <v>0</v>
      </c>
      <c r="K5614" s="109">
        <f>INDEX(GWP!$C$2:$C$13,MATCH(EPS!I5614,GWP!$B$2:$B$13,0))</f>
        <v>0</v>
      </c>
      <c r="L5614" s="5">
        <f t="shared" si="175"/>
        <v>0</v>
      </c>
    </row>
    <row r="5615" spans="1:12">
      <c r="A5615" t="s">
        <v>3224</v>
      </c>
      <c r="B5615" t="s">
        <v>3012</v>
      </c>
      <c r="C5615" t="s">
        <v>1722</v>
      </c>
      <c r="D5615" t="s">
        <v>3380</v>
      </c>
      <c r="E5615" t="s">
        <v>1711</v>
      </c>
      <c r="H5615" t="str">
        <f>INDEX('Vensim Variables'!$B:$B,MATCH(EPS!$B5615,'Vensim Variables'!$A:$A,0))</f>
        <v>g pollutant</v>
      </c>
      <c r="I5615" t="str">
        <f t="shared" si="174"/>
        <v>BC</v>
      </c>
      <c r="J5615">
        <f>INDEX(NoSettings!$C:$C,MATCH(EPS!$A5615,NoSettings!$A:$A,0))</f>
        <v>0</v>
      </c>
      <c r="K5615" s="109">
        <f>INDEX(GWP!$C$2:$C$13,MATCH(EPS!I5615,GWP!$B$2:$B$13,0))</f>
        <v>345</v>
      </c>
      <c r="L5615" s="5">
        <f t="shared" si="175"/>
        <v>0</v>
      </c>
    </row>
    <row r="5616" spans="1:12">
      <c r="A5616" t="s">
        <v>3225</v>
      </c>
      <c r="B5616" t="s">
        <v>3012</v>
      </c>
      <c r="C5616" t="s">
        <v>1722</v>
      </c>
      <c r="D5616" t="s">
        <v>3380</v>
      </c>
      <c r="E5616" t="s">
        <v>1712</v>
      </c>
      <c r="H5616" t="str">
        <f>INDEX('Vensim Variables'!$B:$B,MATCH(EPS!$B5616,'Vensim Variables'!$A:$A,0))</f>
        <v>g pollutant</v>
      </c>
      <c r="I5616" t="str">
        <f t="shared" si="174"/>
        <v>OC</v>
      </c>
      <c r="J5616">
        <f>INDEX(NoSettings!$C:$C,MATCH(EPS!$A5616,NoSettings!$A:$A,0))</f>
        <v>0</v>
      </c>
      <c r="K5616" s="109">
        <f>INDEX(GWP!$C$2:$C$13,MATCH(EPS!I5616,GWP!$B$2:$B$13,0))</f>
        <v>-46</v>
      </c>
      <c r="L5616" s="5">
        <f t="shared" si="175"/>
        <v>0</v>
      </c>
    </row>
    <row r="5617" spans="1:12">
      <c r="A5617" t="s">
        <v>3226</v>
      </c>
      <c r="B5617" t="s">
        <v>3012</v>
      </c>
      <c r="C5617" t="s">
        <v>1722</v>
      </c>
      <c r="D5617" t="s">
        <v>3380</v>
      </c>
      <c r="E5617" t="s">
        <v>1713</v>
      </c>
      <c r="H5617" t="str">
        <f>INDEX('Vensim Variables'!$B:$B,MATCH(EPS!$B5617,'Vensim Variables'!$A:$A,0))</f>
        <v>g pollutant</v>
      </c>
      <c r="I5617" t="str">
        <f t="shared" si="174"/>
        <v>CH4</v>
      </c>
      <c r="J5617">
        <f>INDEX(NoSettings!$C:$C,MATCH(EPS!$A5617,NoSettings!$A:$A,0))</f>
        <v>0</v>
      </c>
      <c r="K5617" s="109">
        <f>INDEX(GWP!$C$2:$C$13,MATCH(EPS!I5617,GWP!$B$2:$B$13,0))</f>
        <v>28</v>
      </c>
      <c r="L5617" s="5">
        <f t="shared" si="175"/>
        <v>0</v>
      </c>
    </row>
    <row r="5618" spans="1:12">
      <c r="A5618" t="s">
        <v>3227</v>
      </c>
      <c r="B5618" t="s">
        <v>3012</v>
      </c>
      <c r="C5618" t="s">
        <v>1722</v>
      </c>
      <c r="D5618" t="s">
        <v>3380</v>
      </c>
      <c r="E5618" t="s">
        <v>1714</v>
      </c>
      <c r="H5618" t="str">
        <f>INDEX('Vensim Variables'!$B:$B,MATCH(EPS!$B5618,'Vensim Variables'!$A:$A,0))</f>
        <v>g pollutant</v>
      </c>
      <c r="I5618" t="str">
        <f t="shared" si="174"/>
        <v>N2O</v>
      </c>
      <c r="J5618">
        <f>INDEX(NoSettings!$C:$C,MATCH(EPS!$A5618,NoSettings!$A:$A,0))</f>
        <v>0</v>
      </c>
      <c r="K5618" s="109">
        <f>INDEX(GWP!$C$2:$C$13,MATCH(EPS!I5618,GWP!$B$2:$B$13,0))</f>
        <v>265</v>
      </c>
      <c r="L5618" s="5">
        <f t="shared" si="175"/>
        <v>0</v>
      </c>
    </row>
    <row r="5619" spans="1:12">
      <c r="A5619" t="s">
        <v>3228</v>
      </c>
      <c r="B5619" t="s">
        <v>3012</v>
      </c>
      <c r="C5619" t="s">
        <v>1722</v>
      </c>
      <c r="D5619" t="s">
        <v>3380</v>
      </c>
      <c r="E5619" t="s">
        <v>1715</v>
      </c>
      <c r="H5619" t="str">
        <f>INDEX('Vensim Variables'!$B:$B,MATCH(EPS!$B5619,'Vensim Variables'!$A:$A,0))</f>
        <v>g pollutant</v>
      </c>
      <c r="I5619" t="str">
        <f t="shared" si="174"/>
        <v>F gases</v>
      </c>
      <c r="J5619">
        <f>INDEX(NoSettings!$C:$C,MATCH(EPS!$A5619,NoSettings!$A:$A,0))</f>
        <v>0</v>
      </c>
      <c r="K5619" s="109">
        <f>INDEX(GWP!$C$2:$C$13,MATCH(EPS!I5619,GWP!$B$2:$B$13,0))</f>
        <v>1</v>
      </c>
      <c r="L5619" s="5">
        <f t="shared" si="175"/>
        <v>0</v>
      </c>
    </row>
    <row r="5620" spans="1:12">
      <c r="A5620" t="s">
        <v>3229</v>
      </c>
      <c r="B5620" t="s">
        <v>3012</v>
      </c>
      <c r="C5620" t="s">
        <v>1722</v>
      </c>
      <c r="D5620" t="s">
        <v>3381</v>
      </c>
      <c r="E5620" t="s">
        <v>1702</v>
      </c>
      <c r="H5620" t="str">
        <f>INDEX('Vensim Variables'!$B:$B,MATCH(EPS!$B5620,'Vensim Variables'!$A:$A,0))</f>
        <v>g pollutant</v>
      </c>
      <c r="I5620" t="str">
        <f t="shared" si="174"/>
        <v>CO2</v>
      </c>
      <c r="J5620">
        <f>INDEX(NoSettings!$C:$C,MATCH(EPS!$A5620,NoSettings!$A:$A,0))</f>
        <v>5561520000000</v>
      </c>
      <c r="K5620" s="109">
        <f>INDEX(GWP!$C$2:$C$13,MATCH(EPS!I5620,GWP!$B$2:$B$13,0))</f>
        <v>1</v>
      </c>
      <c r="L5620" s="5">
        <f t="shared" si="175"/>
        <v>5.5615199999999998</v>
      </c>
    </row>
    <row r="5621" spans="1:12">
      <c r="A5621" t="s">
        <v>3230</v>
      </c>
      <c r="B5621" t="s">
        <v>3012</v>
      </c>
      <c r="C5621" t="s">
        <v>1722</v>
      </c>
      <c r="D5621" t="s">
        <v>3381</v>
      </c>
      <c r="E5621" t="s">
        <v>1705</v>
      </c>
      <c r="H5621" t="str">
        <f>INDEX('Vensim Variables'!$B:$B,MATCH(EPS!$B5621,'Vensim Variables'!$A:$A,0))</f>
        <v>g pollutant</v>
      </c>
      <c r="I5621" t="str">
        <f t="shared" si="174"/>
        <v>VOC</v>
      </c>
      <c r="J5621">
        <f>INDEX(NoSettings!$C:$C,MATCH(EPS!$A5621,NoSettings!$A:$A,0))</f>
        <v>202426000</v>
      </c>
      <c r="K5621" s="109">
        <f>INDEX(GWP!$C$2:$C$13,MATCH(EPS!I5621,GWP!$B$2:$B$13,0))</f>
        <v>5</v>
      </c>
      <c r="L5621" s="5">
        <f t="shared" si="175"/>
        <v>1.01213E-3</v>
      </c>
    </row>
    <row r="5622" spans="1:12">
      <c r="A5622" t="s">
        <v>3231</v>
      </c>
      <c r="B5622" t="s">
        <v>3012</v>
      </c>
      <c r="C5622" t="s">
        <v>1722</v>
      </c>
      <c r="D5622" t="s">
        <v>3381</v>
      </c>
      <c r="E5622" t="s">
        <v>1706</v>
      </c>
      <c r="H5622" t="str">
        <f>INDEX('Vensim Variables'!$B:$B,MATCH(EPS!$B5622,'Vensim Variables'!$A:$A,0))</f>
        <v>g pollutant</v>
      </c>
      <c r="I5622" t="str">
        <f t="shared" si="174"/>
        <v>CO</v>
      </c>
      <c r="J5622">
        <f>INDEX(NoSettings!$C:$C,MATCH(EPS!$A5622,NoSettings!$A:$A,0))</f>
        <v>1651350000</v>
      </c>
      <c r="K5622" s="109">
        <f>INDEX(GWP!$C$2:$C$13,MATCH(EPS!I5622,GWP!$B$2:$B$13,0))</f>
        <v>1.8</v>
      </c>
      <c r="L5622" s="5">
        <f t="shared" si="175"/>
        <v>2.9724299999999999E-3</v>
      </c>
    </row>
    <row r="5623" spans="1:12">
      <c r="A5623" t="s">
        <v>3232</v>
      </c>
      <c r="B5623" t="s">
        <v>3012</v>
      </c>
      <c r="C5623" t="s">
        <v>1722</v>
      </c>
      <c r="D5623" t="s">
        <v>3381</v>
      </c>
      <c r="E5623" t="s">
        <v>1707</v>
      </c>
      <c r="H5623" t="str">
        <f>INDEX('Vensim Variables'!$B:$B,MATCH(EPS!$B5623,'Vensim Variables'!$A:$A,0))</f>
        <v>g pollutant</v>
      </c>
      <c r="I5623" t="str">
        <f t="shared" si="174"/>
        <v>NOx</v>
      </c>
      <c r="J5623">
        <f>INDEX(NoSettings!$C:$C,MATCH(EPS!$A5623,NoSettings!$A:$A,0))</f>
        <v>3811890000</v>
      </c>
      <c r="K5623" s="109">
        <f>INDEX(GWP!$C$2:$C$13,MATCH(EPS!I5623,GWP!$B$2:$B$13,0))</f>
        <v>-8.1999999999999993</v>
      </c>
      <c r="L5623" s="5">
        <f t="shared" si="175"/>
        <v>-3.1257497999999995E-2</v>
      </c>
    </row>
    <row r="5624" spans="1:12">
      <c r="A5624" t="s">
        <v>3233</v>
      </c>
      <c r="B5624" t="s">
        <v>3012</v>
      </c>
      <c r="C5624" t="s">
        <v>1722</v>
      </c>
      <c r="D5624" t="s">
        <v>3381</v>
      </c>
      <c r="E5624" t="s">
        <v>1708</v>
      </c>
      <c r="H5624" t="str">
        <f>INDEX('Vensim Variables'!$B:$B,MATCH(EPS!$B5624,'Vensim Variables'!$A:$A,0))</f>
        <v>g pollutant</v>
      </c>
      <c r="I5624" t="str">
        <f t="shared" si="174"/>
        <v>PM10</v>
      </c>
      <c r="J5624">
        <f>INDEX(NoSettings!$C:$C,MATCH(EPS!$A5624,NoSettings!$A:$A,0))</f>
        <v>152385000</v>
      </c>
      <c r="K5624" s="109">
        <f>INDEX(GWP!$C$2:$C$13,MATCH(EPS!I5624,GWP!$B$2:$B$13,0))</f>
        <v>0</v>
      </c>
      <c r="L5624" s="5">
        <f t="shared" si="175"/>
        <v>0</v>
      </c>
    </row>
    <row r="5625" spans="1:12">
      <c r="A5625" t="s">
        <v>3234</v>
      </c>
      <c r="B5625" t="s">
        <v>3012</v>
      </c>
      <c r="C5625" t="s">
        <v>1722</v>
      </c>
      <c r="D5625" t="s">
        <v>3381</v>
      </c>
      <c r="E5625" t="s">
        <v>1709</v>
      </c>
      <c r="H5625" t="str">
        <f>INDEX('Vensim Variables'!$B:$B,MATCH(EPS!$B5625,'Vensim Variables'!$A:$A,0))</f>
        <v>g pollutant</v>
      </c>
      <c r="I5625" t="str">
        <f t="shared" si="174"/>
        <v>PM25</v>
      </c>
      <c r="J5625">
        <f>INDEX(NoSettings!$C:$C,MATCH(EPS!$A5625,NoSettings!$A:$A,0))</f>
        <v>96914800</v>
      </c>
      <c r="K5625" s="109">
        <f>INDEX(GWP!$C$2:$C$13,MATCH(EPS!I5625,GWP!$B$2:$B$13,0))</f>
        <v>0</v>
      </c>
      <c r="L5625" s="5">
        <f t="shared" si="175"/>
        <v>0</v>
      </c>
    </row>
    <row r="5626" spans="1:12">
      <c r="A5626" t="s">
        <v>3235</v>
      </c>
      <c r="B5626" t="s">
        <v>3012</v>
      </c>
      <c r="C5626" t="s">
        <v>1722</v>
      </c>
      <c r="D5626" t="s">
        <v>3381</v>
      </c>
      <c r="E5626" t="s">
        <v>1710</v>
      </c>
      <c r="H5626" t="str">
        <f>INDEX('Vensim Variables'!$B:$B,MATCH(EPS!$B5626,'Vensim Variables'!$A:$A,0))</f>
        <v>g pollutant</v>
      </c>
      <c r="I5626" t="str">
        <f t="shared" si="174"/>
        <v>SOx</v>
      </c>
      <c r="J5626">
        <f>INDEX(NoSettings!$C:$C,MATCH(EPS!$A5626,NoSettings!$A:$A,0))</f>
        <v>1198720000</v>
      </c>
      <c r="K5626" s="109">
        <f>INDEX(GWP!$C$2:$C$13,MATCH(EPS!I5626,GWP!$B$2:$B$13,0))</f>
        <v>0</v>
      </c>
      <c r="L5626" s="5">
        <f t="shared" si="175"/>
        <v>0</v>
      </c>
    </row>
    <row r="5627" spans="1:12">
      <c r="A5627" t="s">
        <v>3236</v>
      </c>
      <c r="B5627" t="s">
        <v>3012</v>
      </c>
      <c r="C5627" t="s">
        <v>1722</v>
      </c>
      <c r="D5627" t="s">
        <v>3381</v>
      </c>
      <c r="E5627" t="s">
        <v>1711</v>
      </c>
      <c r="H5627" t="str">
        <f>INDEX('Vensim Variables'!$B:$B,MATCH(EPS!$B5627,'Vensim Variables'!$A:$A,0))</f>
        <v>g pollutant</v>
      </c>
      <c r="I5627" t="str">
        <f t="shared" si="174"/>
        <v>BC</v>
      </c>
      <c r="J5627">
        <f>INDEX(NoSettings!$C:$C,MATCH(EPS!$A5627,NoSettings!$A:$A,0))</f>
        <v>5610380</v>
      </c>
      <c r="K5627" s="109">
        <f>INDEX(GWP!$C$2:$C$13,MATCH(EPS!I5627,GWP!$B$2:$B$13,0))</f>
        <v>345</v>
      </c>
      <c r="L5627" s="5">
        <f t="shared" si="175"/>
        <v>1.9355811000000001E-3</v>
      </c>
    </row>
    <row r="5628" spans="1:12">
      <c r="A5628" t="s">
        <v>3237</v>
      </c>
      <c r="B5628" t="s">
        <v>3012</v>
      </c>
      <c r="C5628" t="s">
        <v>1722</v>
      </c>
      <c r="D5628" t="s">
        <v>3381</v>
      </c>
      <c r="E5628" t="s">
        <v>1712</v>
      </c>
      <c r="H5628" t="str">
        <f>INDEX('Vensim Variables'!$B:$B,MATCH(EPS!$B5628,'Vensim Variables'!$A:$A,0))</f>
        <v>g pollutant</v>
      </c>
      <c r="I5628" t="str">
        <f t="shared" si="174"/>
        <v>OC</v>
      </c>
      <c r="J5628">
        <f>INDEX(NoSettings!$C:$C,MATCH(EPS!$A5628,NoSettings!$A:$A,0))</f>
        <v>28413900</v>
      </c>
      <c r="K5628" s="109">
        <f>INDEX(GWP!$C$2:$C$13,MATCH(EPS!I5628,GWP!$B$2:$B$13,0))</f>
        <v>-46</v>
      </c>
      <c r="L5628" s="5">
        <f t="shared" si="175"/>
        <v>-1.3070394E-3</v>
      </c>
    </row>
    <row r="5629" spans="1:12">
      <c r="A5629" t="s">
        <v>3238</v>
      </c>
      <c r="B5629" t="s">
        <v>3012</v>
      </c>
      <c r="C5629" t="s">
        <v>1722</v>
      </c>
      <c r="D5629" t="s">
        <v>3381</v>
      </c>
      <c r="E5629" t="s">
        <v>1713</v>
      </c>
      <c r="H5629" t="str">
        <f>INDEX('Vensim Variables'!$B:$B,MATCH(EPS!$B5629,'Vensim Variables'!$A:$A,0))</f>
        <v>g pollutant</v>
      </c>
      <c r="I5629" t="str">
        <f t="shared" si="174"/>
        <v>CH4</v>
      </c>
      <c r="J5629">
        <f>INDEX(NoSettings!$C:$C,MATCH(EPS!$A5629,NoSettings!$A:$A,0))</f>
        <v>271470000</v>
      </c>
      <c r="K5629" s="109">
        <f>INDEX(GWP!$C$2:$C$13,MATCH(EPS!I5629,GWP!$B$2:$B$13,0))</f>
        <v>28</v>
      </c>
      <c r="L5629" s="5">
        <f t="shared" si="175"/>
        <v>7.60116E-3</v>
      </c>
    </row>
    <row r="5630" spans="1:12">
      <c r="A5630" t="s">
        <v>3239</v>
      </c>
      <c r="B5630" t="s">
        <v>3012</v>
      </c>
      <c r="C5630" t="s">
        <v>1722</v>
      </c>
      <c r="D5630" t="s">
        <v>3381</v>
      </c>
      <c r="E5630" t="s">
        <v>1714</v>
      </c>
      <c r="H5630" t="str">
        <f>INDEX('Vensim Variables'!$B:$B,MATCH(EPS!$B5630,'Vensim Variables'!$A:$A,0))</f>
        <v>g pollutant</v>
      </c>
      <c r="I5630" t="str">
        <f t="shared" si="174"/>
        <v>N2O</v>
      </c>
      <c r="J5630">
        <f>INDEX(NoSettings!$C:$C,MATCH(EPS!$A5630,NoSettings!$A:$A,0))</f>
        <v>54294000</v>
      </c>
      <c r="K5630" s="109">
        <f>INDEX(GWP!$C$2:$C$13,MATCH(EPS!I5630,GWP!$B$2:$B$13,0))</f>
        <v>265</v>
      </c>
      <c r="L5630" s="5">
        <f t="shared" si="175"/>
        <v>1.438791E-2</v>
      </c>
    </row>
    <row r="5631" spans="1:12">
      <c r="A5631" t="s">
        <v>3240</v>
      </c>
      <c r="B5631" t="s">
        <v>3012</v>
      </c>
      <c r="C5631" t="s">
        <v>1722</v>
      </c>
      <c r="D5631" t="s">
        <v>3381</v>
      </c>
      <c r="E5631" t="s">
        <v>1715</v>
      </c>
      <c r="H5631" t="str">
        <f>INDEX('Vensim Variables'!$B:$B,MATCH(EPS!$B5631,'Vensim Variables'!$A:$A,0))</f>
        <v>g pollutant</v>
      </c>
      <c r="I5631" t="str">
        <f t="shared" si="174"/>
        <v>F gases</v>
      </c>
      <c r="J5631">
        <f>INDEX(NoSettings!$C:$C,MATCH(EPS!$A5631,NoSettings!$A:$A,0))</f>
        <v>0</v>
      </c>
      <c r="K5631" s="109">
        <f>INDEX(GWP!$C$2:$C$13,MATCH(EPS!I5631,GWP!$B$2:$B$13,0))</f>
        <v>1</v>
      </c>
      <c r="L5631" s="5">
        <f t="shared" si="175"/>
        <v>0</v>
      </c>
    </row>
    <row r="5632" spans="1:12">
      <c r="A5632" t="s">
        <v>3241</v>
      </c>
      <c r="B5632" t="s">
        <v>3012</v>
      </c>
      <c r="C5632" t="s">
        <v>1722</v>
      </c>
      <c r="D5632" t="s">
        <v>3382</v>
      </c>
      <c r="E5632" t="s">
        <v>1702</v>
      </c>
      <c r="H5632" t="str">
        <f>INDEX('Vensim Variables'!$B:$B,MATCH(EPS!$B5632,'Vensim Variables'!$A:$A,0))</f>
        <v>g pollutant</v>
      </c>
      <c r="I5632" t="str">
        <f t="shared" si="174"/>
        <v>CO2</v>
      </c>
      <c r="J5632">
        <f>INDEX(NoSettings!$C:$C,MATCH(EPS!$A5632,NoSettings!$A:$A,0))</f>
        <v>0</v>
      </c>
      <c r="K5632" s="109">
        <f>INDEX(GWP!$C$2:$C$13,MATCH(EPS!I5632,GWP!$B$2:$B$13,0))</f>
        <v>1</v>
      </c>
      <c r="L5632" s="5">
        <f t="shared" si="175"/>
        <v>0</v>
      </c>
    </row>
    <row r="5633" spans="1:12">
      <c r="A5633" t="s">
        <v>3242</v>
      </c>
      <c r="B5633" t="s">
        <v>3012</v>
      </c>
      <c r="C5633" t="s">
        <v>1722</v>
      </c>
      <c r="D5633" t="s">
        <v>3382</v>
      </c>
      <c r="E5633" t="s">
        <v>1705</v>
      </c>
      <c r="H5633" t="str">
        <f>INDEX('Vensim Variables'!$B:$B,MATCH(EPS!$B5633,'Vensim Variables'!$A:$A,0))</f>
        <v>g pollutant</v>
      </c>
      <c r="I5633" t="str">
        <f t="shared" si="174"/>
        <v>VOC</v>
      </c>
      <c r="J5633">
        <f>INDEX(NoSettings!$C:$C,MATCH(EPS!$A5633,NoSettings!$A:$A,0))</f>
        <v>0</v>
      </c>
      <c r="K5633" s="109">
        <f>INDEX(GWP!$C$2:$C$13,MATCH(EPS!I5633,GWP!$B$2:$B$13,0))</f>
        <v>5</v>
      </c>
      <c r="L5633" s="5">
        <f t="shared" si="175"/>
        <v>0</v>
      </c>
    </row>
    <row r="5634" spans="1:12">
      <c r="A5634" t="s">
        <v>3243</v>
      </c>
      <c r="B5634" t="s">
        <v>3012</v>
      </c>
      <c r="C5634" t="s">
        <v>1722</v>
      </c>
      <c r="D5634" t="s">
        <v>3382</v>
      </c>
      <c r="E5634" t="s">
        <v>1706</v>
      </c>
      <c r="H5634" t="str">
        <f>INDEX('Vensim Variables'!$B:$B,MATCH(EPS!$B5634,'Vensim Variables'!$A:$A,0))</f>
        <v>g pollutant</v>
      </c>
      <c r="I5634" t="str">
        <f t="shared" si="174"/>
        <v>CO</v>
      </c>
      <c r="J5634">
        <f>INDEX(NoSettings!$C:$C,MATCH(EPS!$A5634,NoSettings!$A:$A,0))</f>
        <v>0</v>
      </c>
      <c r="K5634" s="109">
        <f>INDEX(GWP!$C$2:$C$13,MATCH(EPS!I5634,GWP!$B$2:$B$13,0))</f>
        <v>1.8</v>
      </c>
      <c r="L5634" s="5">
        <f t="shared" si="175"/>
        <v>0</v>
      </c>
    </row>
    <row r="5635" spans="1:12">
      <c r="A5635" t="s">
        <v>3244</v>
      </c>
      <c r="B5635" t="s">
        <v>3012</v>
      </c>
      <c r="C5635" t="s">
        <v>1722</v>
      </c>
      <c r="D5635" t="s">
        <v>3382</v>
      </c>
      <c r="E5635" t="s">
        <v>1707</v>
      </c>
      <c r="H5635" t="str">
        <f>INDEX('Vensim Variables'!$B:$B,MATCH(EPS!$B5635,'Vensim Variables'!$A:$A,0))</f>
        <v>g pollutant</v>
      </c>
      <c r="I5635" t="str">
        <f t="shared" ref="I5635:I5698" si="176">IF(OR(C5635="CO2",C5635="CH4",C5635="N2O",C5635="F gases",C5635="VOC",C5635="CO",C5635="NOx",C5635="PM10",C5635="PM25",C5635="SOx",C5635="BC",C5635="OC"),C5635,IF(OR(D5635="CO2",D5635="CH4",D5635="N2O",D5635="F gases",D5635="VOC",D5635="CO",D5635="NOx",D5635="PM10",D5635="PM25",D5635="SOx",D5635="BC",D5635="OC"),D5635,IF(OR(E5635="CO2",E5635="CH4",E5635="N2O",E5635="F gases",E5635="VOC",E5635="CO",E5635="NOx",E5635="PM10",E5635="PM25",E5635="SOx",E5635="BC",E5635="OC"),E5635,"NA")))</f>
        <v>NOx</v>
      </c>
      <c r="J5635">
        <f>INDEX(NoSettings!$C:$C,MATCH(EPS!$A5635,NoSettings!$A:$A,0))</f>
        <v>0</v>
      </c>
      <c r="K5635" s="109">
        <f>INDEX(GWP!$C$2:$C$13,MATCH(EPS!I5635,GWP!$B$2:$B$13,0))</f>
        <v>-8.1999999999999993</v>
      </c>
      <c r="L5635" s="5">
        <f t="shared" ref="L5635:L5698" si="177">IF(H5635="g pollutant",K5635*J5635/10^12,IF(H5635="MMTCO2e",J5635,IF(H5635="MWh",J5635,0)))</f>
        <v>0</v>
      </c>
    </row>
    <row r="5636" spans="1:12">
      <c r="A5636" t="s">
        <v>3245</v>
      </c>
      <c r="B5636" t="s">
        <v>3012</v>
      </c>
      <c r="C5636" t="s">
        <v>1722</v>
      </c>
      <c r="D5636" t="s">
        <v>3382</v>
      </c>
      <c r="E5636" t="s">
        <v>1708</v>
      </c>
      <c r="H5636" t="str">
        <f>INDEX('Vensim Variables'!$B:$B,MATCH(EPS!$B5636,'Vensim Variables'!$A:$A,0))</f>
        <v>g pollutant</v>
      </c>
      <c r="I5636" t="str">
        <f t="shared" si="176"/>
        <v>PM10</v>
      </c>
      <c r="J5636">
        <f>INDEX(NoSettings!$C:$C,MATCH(EPS!$A5636,NoSettings!$A:$A,0))</f>
        <v>0</v>
      </c>
      <c r="K5636" s="109">
        <f>INDEX(GWP!$C$2:$C$13,MATCH(EPS!I5636,GWP!$B$2:$B$13,0))</f>
        <v>0</v>
      </c>
      <c r="L5636" s="5">
        <f t="shared" si="177"/>
        <v>0</v>
      </c>
    </row>
    <row r="5637" spans="1:12">
      <c r="A5637" t="s">
        <v>3246</v>
      </c>
      <c r="B5637" t="s">
        <v>3012</v>
      </c>
      <c r="C5637" t="s">
        <v>1722</v>
      </c>
      <c r="D5637" t="s">
        <v>3382</v>
      </c>
      <c r="E5637" t="s">
        <v>1709</v>
      </c>
      <c r="H5637" t="str">
        <f>INDEX('Vensim Variables'!$B:$B,MATCH(EPS!$B5637,'Vensim Variables'!$A:$A,0))</f>
        <v>g pollutant</v>
      </c>
      <c r="I5637" t="str">
        <f t="shared" si="176"/>
        <v>PM25</v>
      </c>
      <c r="J5637">
        <f>INDEX(NoSettings!$C:$C,MATCH(EPS!$A5637,NoSettings!$A:$A,0))</f>
        <v>0</v>
      </c>
      <c r="K5637" s="109">
        <f>INDEX(GWP!$C$2:$C$13,MATCH(EPS!I5637,GWP!$B$2:$B$13,0))</f>
        <v>0</v>
      </c>
      <c r="L5637" s="5">
        <f t="shared" si="177"/>
        <v>0</v>
      </c>
    </row>
    <row r="5638" spans="1:12">
      <c r="A5638" t="s">
        <v>3247</v>
      </c>
      <c r="B5638" t="s">
        <v>3012</v>
      </c>
      <c r="C5638" t="s">
        <v>1722</v>
      </c>
      <c r="D5638" t="s">
        <v>3382</v>
      </c>
      <c r="E5638" t="s">
        <v>1710</v>
      </c>
      <c r="H5638" t="str">
        <f>INDEX('Vensim Variables'!$B:$B,MATCH(EPS!$B5638,'Vensim Variables'!$A:$A,0))</f>
        <v>g pollutant</v>
      </c>
      <c r="I5638" t="str">
        <f t="shared" si="176"/>
        <v>SOx</v>
      </c>
      <c r="J5638">
        <f>INDEX(NoSettings!$C:$C,MATCH(EPS!$A5638,NoSettings!$A:$A,0))</f>
        <v>0</v>
      </c>
      <c r="K5638" s="109">
        <f>INDEX(GWP!$C$2:$C$13,MATCH(EPS!I5638,GWP!$B$2:$B$13,0))</f>
        <v>0</v>
      </c>
      <c r="L5638" s="5">
        <f t="shared" si="177"/>
        <v>0</v>
      </c>
    </row>
    <row r="5639" spans="1:12">
      <c r="A5639" t="s">
        <v>3248</v>
      </c>
      <c r="B5639" t="s">
        <v>3012</v>
      </c>
      <c r="C5639" t="s">
        <v>1722</v>
      </c>
      <c r="D5639" t="s">
        <v>3382</v>
      </c>
      <c r="E5639" t="s">
        <v>1711</v>
      </c>
      <c r="H5639" t="str">
        <f>INDEX('Vensim Variables'!$B:$B,MATCH(EPS!$B5639,'Vensim Variables'!$A:$A,0))</f>
        <v>g pollutant</v>
      </c>
      <c r="I5639" t="str">
        <f t="shared" si="176"/>
        <v>BC</v>
      </c>
      <c r="J5639">
        <f>INDEX(NoSettings!$C:$C,MATCH(EPS!$A5639,NoSettings!$A:$A,0))</f>
        <v>0</v>
      </c>
      <c r="K5639" s="109">
        <f>INDEX(GWP!$C$2:$C$13,MATCH(EPS!I5639,GWP!$B$2:$B$13,0))</f>
        <v>345</v>
      </c>
      <c r="L5639" s="5">
        <f t="shared" si="177"/>
        <v>0</v>
      </c>
    </row>
    <row r="5640" spans="1:12">
      <c r="A5640" t="s">
        <v>3249</v>
      </c>
      <c r="B5640" t="s">
        <v>3012</v>
      </c>
      <c r="C5640" t="s">
        <v>1722</v>
      </c>
      <c r="D5640" t="s">
        <v>3382</v>
      </c>
      <c r="E5640" t="s">
        <v>1712</v>
      </c>
      <c r="H5640" t="str">
        <f>INDEX('Vensim Variables'!$B:$B,MATCH(EPS!$B5640,'Vensim Variables'!$A:$A,0))</f>
        <v>g pollutant</v>
      </c>
      <c r="I5640" t="str">
        <f t="shared" si="176"/>
        <v>OC</v>
      </c>
      <c r="J5640">
        <f>INDEX(NoSettings!$C:$C,MATCH(EPS!$A5640,NoSettings!$A:$A,0))</f>
        <v>0</v>
      </c>
      <c r="K5640" s="109">
        <f>INDEX(GWP!$C$2:$C$13,MATCH(EPS!I5640,GWP!$B$2:$B$13,0))</f>
        <v>-46</v>
      </c>
      <c r="L5640" s="5">
        <f t="shared" si="177"/>
        <v>0</v>
      </c>
    </row>
    <row r="5641" spans="1:12">
      <c r="A5641" t="s">
        <v>3250</v>
      </c>
      <c r="B5641" t="s">
        <v>3012</v>
      </c>
      <c r="C5641" t="s">
        <v>1722</v>
      </c>
      <c r="D5641" t="s">
        <v>3382</v>
      </c>
      <c r="E5641" t="s">
        <v>1713</v>
      </c>
      <c r="H5641" t="str">
        <f>INDEX('Vensim Variables'!$B:$B,MATCH(EPS!$B5641,'Vensim Variables'!$A:$A,0))</f>
        <v>g pollutant</v>
      </c>
      <c r="I5641" t="str">
        <f t="shared" si="176"/>
        <v>CH4</v>
      </c>
      <c r="J5641">
        <f>INDEX(NoSettings!$C:$C,MATCH(EPS!$A5641,NoSettings!$A:$A,0))</f>
        <v>0</v>
      </c>
      <c r="K5641" s="109">
        <f>INDEX(GWP!$C$2:$C$13,MATCH(EPS!I5641,GWP!$B$2:$B$13,0))</f>
        <v>28</v>
      </c>
      <c r="L5641" s="5">
        <f t="shared" si="177"/>
        <v>0</v>
      </c>
    </row>
    <row r="5642" spans="1:12">
      <c r="A5642" t="s">
        <v>3251</v>
      </c>
      <c r="B5642" t="s">
        <v>3012</v>
      </c>
      <c r="C5642" t="s">
        <v>1722</v>
      </c>
      <c r="D5642" t="s">
        <v>3382</v>
      </c>
      <c r="E5642" t="s">
        <v>1714</v>
      </c>
      <c r="H5642" t="str">
        <f>INDEX('Vensim Variables'!$B:$B,MATCH(EPS!$B5642,'Vensim Variables'!$A:$A,0))</f>
        <v>g pollutant</v>
      </c>
      <c r="I5642" t="str">
        <f t="shared" si="176"/>
        <v>N2O</v>
      </c>
      <c r="J5642">
        <f>INDEX(NoSettings!$C:$C,MATCH(EPS!$A5642,NoSettings!$A:$A,0))</f>
        <v>0</v>
      </c>
      <c r="K5642" s="109">
        <f>INDEX(GWP!$C$2:$C$13,MATCH(EPS!I5642,GWP!$B$2:$B$13,0))</f>
        <v>265</v>
      </c>
      <c r="L5642" s="5">
        <f t="shared" si="177"/>
        <v>0</v>
      </c>
    </row>
    <row r="5643" spans="1:12">
      <c r="A5643" t="s">
        <v>3252</v>
      </c>
      <c r="B5643" t="s">
        <v>3012</v>
      </c>
      <c r="C5643" t="s">
        <v>1722</v>
      </c>
      <c r="D5643" t="s">
        <v>3382</v>
      </c>
      <c r="E5643" t="s">
        <v>1715</v>
      </c>
      <c r="H5643" t="str">
        <f>INDEX('Vensim Variables'!$B:$B,MATCH(EPS!$B5643,'Vensim Variables'!$A:$A,0))</f>
        <v>g pollutant</v>
      </c>
      <c r="I5643" t="str">
        <f t="shared" si="176"/>
        <v>F gases</v>
      </c>
      <c r="J5643">
        <f>INDEX(NoSettings!$C:$C,MATCH(EPS!$A5643,NoSettings!$A:$A,0))</f>
        <v>0</v>
      </c>
      <c r="K5643" s="109">
        <f>INDEX(GWP!$C$2:$C$13,MATCH(EPS!I5643,GWP!$B$2:$B$13,0))</f>
        <v>1</v>
      </c>
      <c r="L5643" s="5">
        <f t="shared" si="177"/>
        <v>0</v>
      </c>
    </row>
    <row r="5644" spans="1:12">
      <c r="A5644" t="s">
        <v>3253</v>
      </c>
      <c r="B5644" t="s">
        <v>3012</v>
      </c>
      <c r="C5644" t="s">
        <v>1723</v>
      </c>
      <c r="D5644" t="s">
        <v>3373</v>
      </c>
      <c r="E5644" t="s">
        <v>1702</v>
      </c>
      <c r="H5644" t="str">
        <f>INDEX('Vensim Variables'!$B:$B,MATCH(EPS!$B5644,'Vensim Variables'!$A:$A,0))</f>
        <v>g pollutant</v>
      </c>
      <c r="I5644" t="str">
        <f t="shared" si="176"/>
        <v>CO2</v>
      </c>
      <c r="J5644">
        <f>INDEX(NoSettings!$C:$C,MATCH(EPS!$A5644,NoSettings!$A:$A,0))</f>
        <v>0</v>
      </c>
      <c r="K5644" s="109">
        <f>INDEX(GWP!$C$2:$C$13,MATCH(EPS!I5644,GWP!$B$2:$B$13,0))</f>
        <v>1</v>
      </c>
      <c r="L5644" s="5">
        <f t="shared" si="177"/>
        <v>0</v>
      </c>
    </row>
    <row r="5645" spans="1:12">
      <c r="A5645" t="s">
        <v>3254</v>
      </c>
      <c r="B5645" t="s">
        <v>3012</v>
      </c>
      <c r="C5645" t="s">
        <v>1723</v>
      </c>
      <c r="D5645" t="s">
        <v>3373</v>
      </c>
      <c r="E5645" t="s">
        <v>1705</v>
      </c>
      <c r="H5645" t="str">
        <f>INDEX('Vensim Variables'!$B:$B,MATCH(EPS!$B5645,'Vensim Variables'!$A:$A,0))</f>
        <v>g pollutant</v>
      </c>
      <c r="I5645" t="str">
        <f t="shared" si="176"/>
        <v>VOC</v>
      </c>
      <c r="J5645">
        <f>INDEX(NoSettings!$C:$C,MATCH(EPS!$A5645,NoSettings!$A:$A,0))</f>
        <v>0</v>
      </c>
      <c r="K5645" s="109">
        <f>INDEX(GWP!$C$2:$C$13,MATCH(EPS!I5645,GWP!$B$2:$B$13,0))</f>
        <v>5</v>
      </c>
      <c r="L5645" s="5">
        <f t="shared" si="177"/>
        <v>0</v>
      </c>
    </row>
    <row r="5646" spans="1:12">
      <c r="A5646" t="s">
        <v>3255</v>
      </c>
      <c r="B5646" t="s">
        <v>3012</v>
      </c>
      <c r="C5646" t="s">
        <v>1723</v>
      </c>
      <c r="D5646" t="s">
        <v>3373</v>
      </c>
      <c r="E5646" t="s">
        <v>1706</v>
      </c>
      <c r="H5646" t="str">
        <f>INDEX('Vensim Variables'!$B:$B,MATCH(EPS!$B5646,'Vensim Variables'!$A:$A,0))</f>
        <v>g pollutant</v>
      </c>
      <c r="I5646" t="str">
        <f t="shared" si="176"/>
        <v>CO</v>
      </c>
      <c r="J5646">
        <f>INDEX(NoSettings!$C:$C,MATCH(EPS!$A5646,NoSettings!$A:$A,0))</f>
        <v>0</v>
      </c>
      <c r="K5646" s="109">
        <f>INDEX(GWP!$C$2:$C$13,MATCH(EPS!I5646,GWP!$B$2:$B$13,0))</f>
        <v>1.8</v>
      </c>
      <c r="L5646" s="5">
        <f t="shared" si="177"/>
        <v>0</v>
      </c>
    </row>
    <row r="5647" spans="1:12">
      <c r="A5647" t="s">
        <v>3256</v>
      </c>
      <c r="B5647" t="s">
        <v>3012</v>
      </c>
      <c r="C5647" t="s">
        <v>1723</v>
      </c>
      <c r="D5647" t="s">
        <v>3373</v>
      </c>
      <c r="E5647" t="s">
        <v>1707</v>
      </c>
      <c r="H5647" t="str">
        <f>INDEX('Vensim Variables'!$B:$B,MATCH(EPS!$B5647,'Vensim Variables'!$A:$A,0))</f>
        <v>g pollutant</v>
      </c>
      <c r="I5647" t="str">
        <f t="shared" si="176"/>
        <v>NOx</v>
      </c>
      <c r="J5647">
        <f>INDEX(NoSettings!$C:$C,MATCH(EPS!$A5647,NoSettings!$A:$A,0))</f>
        <v>0</v>
      </c>
      <c r="K5647" s="109">
        <f>INDEX(GWP!$C$2:$C$13,MATCH(EPS!I5647,GWP!$B$2:$B$13,0))</f>
        <v>-8.1999999999999993</v>
      </c>
      <c r="L5647" s="5">
        <f t="shared" si="177"/>
        <v>0</v>
      </c>
    </row>
    <row r="5648" spans="1:12">
      <c r="A5648" t="s">
        <v>3257</v>
      </c>
      <c r="B5648" t="s">
        <v>3012</v>
      </c>
      <c r="C5648" t="s">
        <v>1723</v>
      </c>
      <c r="D5648" t="s">
        <v>3373</v>
      </c>
      <c r="E5648" t="s">
        <v>1708</v>
      </c>
      <c r="H5648" t="str">
        <f>INDEX('Vensim Variables'!$B:$B,MATCH(EPS!$B5648,'Vensim Variables'!$A:$A,0))</f>
        <v>g pollutant</v>
      </c>
      <c r="I5648" t="str">
        <f t="shared" si="176"/>
        <v>PM10</v>
      </c>
      <c r="J5648">
        <f>INDEX(NoSettings!$C:$C,MATCH(EPS!$A5648,NoSettings!$A:$A,0))</f>
        <v>0</v>
      </c>
      <c r="K5648" s="109">
        <f>INDEX(GWP!$C$2:$C$13,MATCH(EPS!I5648,GWP!$B$2:$B$13,0))</f>
        <v>0</v>
      </c>
      <c r="L5648" s="5">
        <f t="shared" si="177"/>
        <v>0</v>
      </c>
    </row>
    <row r="5649" spans="1:12">
      <c r="A5649" t="s">
        <v>3258</v>
      </c>
      <c r="B5649" t="s">
        <v>3012</v>
      </c>
      <c r="C5649" t="s">
        <v>1723</v>
      </c>
      <c r="D5649" t="s">
        <v>3373</v>
      </c>
      <c r="E5649" t="s">
        <v>1709</v>
      </c>
      <c r="H5649" t="str">
        <f>INDEX('Vensim Variables'!$B:$B,MATCH(EPS!$B5649,'Vensim Variables'!$A:$A,0))</f>
        <v>g pollutant</v>
      </c>
      <c r="I5649" t="str">
        <f t="shared" si="176"/>
        <v>PM25</v>
      </c>
      <c r="J5649">
        <f>INDEX(NoSettings!$C:$C,MATCH(EPS!$A5649,NoSettings!$A:$A,0))</f>
        <v>0</v>
      </c>
      <c r="K5649" s="109">
        <f>INDEX(GWP!$C$2:$C$13,MATCH(EPS!I5649,GWP!$B$2:$B$13,0))</f>
        <v>0</v>
      </c>
      <c r="L5649" s="5">
        <f t="shared" si="177"/>
        <v>0</v>
      </c>
    </row>
    <row r="5650" spans="1:12">
      <c r="A5650" t="s">
        <v>3259</v>
      </c>
      <c r="B5650" t="s">
        <v>3012</v>
      </c>
      <c r="C5650" t="s">
        <v>1723</v>
      </c>
      <c r="D5650" t="s">
        <v>3373</v>
      </c>
      <c r="E5650" t="s">
        <v>1710</v>
      </c>
      <c r="H5650" t="str">
        <f>INDEX('Vensim Variables'!$B:$B,MATCH(EPS!$B5650,'Vensim Variables'!$A:$A,0))</f>
        <v>g pollutant</v>
      </c>
      <c r="I5650" t="str">
        <f t="shared" si="176"/>
        <v>SOx</v>
      </c>
      <c r="J5650">
        <f>INDEX(NoSettings!$C:$C,MATCH(EPS!$A5650,NoSettings!$A:$A,0))</f>
        <v>0</v>
      </c>
      <c r="K5650" s="109">
        <f>INDEX(GWP!$C$2:$C$13,MATCH(EPS!I5650,GWP!$B$2:$B$13,0))</f>
        <v>0</v>
      </c>
      <c r="L5650" s="5">
        <f t="shared" si="177"/>
        <v>0</v>
      </c>
    </row>
    <row r="5651" spans="1:12">
      <c r="A5651" t="s">
        <v>3260</v>
      </c>
      <c r="B5651" t="s">
        <v>3012</v>
      </c>
      <c r="C5651" t="s">
        <v>1723</v>
      </c>
      <c r="D5651" t="s">
        <v>3373</v>
      </c>
      <c r="E5651" t="s">
        <v>1711</v>
      </c>
      <c r="H5651" t="str">
        <f>INDEX('Vensim Variables'!$B:$B,MATCH(EPS!$B5651,'Vensim Variables'!$A:$A,0))</f>
        <v>g pollutant</v>
      </c>
      <c r="I5651" t="str">
        <f t="shared" si="176"/>
        <v>BC</v>
      </c>
      <c r="J5651">
        <f>INDEX(NoSettings!$C:$C,MATCH(EPS!$A5651,NoSettings!$A:$A,0))</f>
        <v>0</v>
      </c>
      <c r="K5651" s="109">
        <f>INDEX(GWP!$C$2:$C$13,MATCH(EPS!I5651,GWP!$B$2:$B$13,0))</f>
        <v>345</v>
      </c>
      <c r="L5651" s="5">
        <f t="shared" si="177"/>
        <v>0</v>
      </c>
    </row>
    <row r="5652" spans="1:12">
      <c r="A5652" t="s">
        <v>3261</v>
      </c>
      <c r="B5652" t="s">
        <v>3012</v>
      </c>
      <c r="C5652" t="s">
        <v>1723</v>
      </c>
      <c r="D5652" t="s">
        <v>3373</v>
      </c>
      <c r="E5652" t="s">
        <v>1712</v>
      </c>
      <c r="H5652" t="str">
        <f>INDEX('Vensim Variables'!$B:$B,MATCH(EPS!$B5652,'Vensim Variables'!$A:$A,0))</f>
        <v>g pollutant</v>
      </c>
      <c r="I5652" t="str">
        <f t="shared" si="176"/>
        <v>OC</v>
      </c>
      <c r="J5652">
        <f>INDEX(NoSettings!$C:$C,MATCH(EPS!$A5652,NoSettings!$A:$A,0))</f>
        <v>0</v>
      </c>
      <c r="K5652" s="109">
        <f>INDEX(GWP!$C$2:$C$13,MATCH(EPS!I5652,GWP!$B$2:$B$13,0))</f>
        <v>-46</v>
      </c>
      <c r="L5652" s="5">
        <f t="shared" si="177"/>
        <v>0</v>
      </c>
    </row>
    <row r="5653" spans="1:12">
      <c r="A5653" t="s">
        <v>3262</v>
      </c>
      <c r="B5653" t="s">
        <v>3012</v>
      </c>
      <c r="C5653" t="s">
        <v>1723</v>
      </c>
      <c r="D5653" t="s">
        <v>3373</v>
      </c>
      <c r="E5653" t="s">
        <v>1713</v>
      </c>
      <c r="H5653" t="str">
        <f>INDEX('Vensim Variables'!$B:$B,MATCH(EPS!$B5653,'Vensim Variables'!$A:$A,0))</f>
        <v>g pollutant</v>
      </c>
      <c r="I5653" t="str">
        <f t="shared" si="176"/>
        <v>CH4</v>
      </c>
      <c r="J5653">
        <f>INDEX(NoSettings!$C:$C,MATCH(EPS!$A5653,NoSettings!$A:$A,0))</f>
        <v>0</v>
      </c>
      <c r="K5653" s="109">
        <f>INDEX(GWP!$C$2:$C$13,MATCH(EPS!I5653,GWP!$B$2:$B$13,0))</f>
        <v>28</v>
      </c>
      <c r="L5653" s="5">
        <f t="shared" si="177"/>
        <v>0</v>
      </c>
    </row>
    <row r="5654" spans="1:12">
      <c r="A5654" t="s">
        <v>3263</v>
      </c>
      <c r="B5654" t="s">
        <v>3012</v>
      </c>
      <c r="C5654" t="s">
        <v>1723</v>
      </c>
      <c r="D5654" t="s">
        <v>3373</v>
      </c>
      <c r="E5654" t="s">
        <v>1714</v>
      </c>
      <c r="H5654" t="str">
        <f>INDEX('Vensim Variables'!$B:$B,MATCH(EPS!$B5654,'Vensim Variables'!$A:$A,0))</f>
        <v>g pollutant</v>
      </c>
      <c r="I5654" t="str">
        <f t="shared" si="176"/>
        <v>N2O</v>
      </c>
      <c r="J5654">
        <f>INDEX(NoSettings!$C:$C,MATCH(EPS!$A5654,NoSettings!$A:$A,0))</f>
        <v>0</v>
      </c>
      <c r="K5654" s="109">
        <f>INDEX(GWP!$C$2:$C$13,MATCH(EPS!I5654,GWP!$B$2:$B$13,0))</f>
        <v>265</v>
      </c>
      <c r="L5654" s="5">
        <f t="shared" si="177"/>
        <v>0</v>
      </c>
    </row>
    <row r="5655" spans="1:12">
      <c r="A5655" t="s">
        <v>3264</v>
      </c>
      <c r="B5655" t="s">
        <v>3012</v>
      </c>
      <c r="C5655" t="s">
        <v>1723</v>
      </c>
      <c r="D5655" t="s">
        <v>3373</v>
      </c>
      <c r="E5655" t="s">
        <v>1715</v>
      </c>
      <c r="H5655" t="str">
        <f>INDEX('Vensim Variables'!$B:$B,MATCH(EPS!$B5655,'Vensim Variables'!$A:$A,0))</f>
        <v>g pollutant</v>
      </c>
      <c r="I5655" t="str">
        <f t="shared" si="176"/>
        <v>F gases</v>
      </c>
      <c r="J5655">
        <f>INDEX(NoSettings!$C:$C,MATCH(EPS!$A5655,NoSettings!$A:$A,0))</f>
        <v>0</v>
      </c>
      <c r="K5655" s="109">
        <f>INDEX(GWP!$C$2:$C$13,MATCH(EPS!I5655,GWP!$B$2:$B$13,0))</f>
        <v>1</v>
      </c>
      <c r="L5655" s="5">
        <f t="shared" si="177"/>
        <v>0</v>
      </c>
    </row>
    <row r="5656" spans="1:12">
      <c r="A5656" t="s">
        <v>3265</v>
      </c>
      <c r="B5656" t="s">
        <v>3012</v>
      </c>
      <c r="C5656" t="s">
        <v>1723</v>
      </c>
      <c r="D5656" t="s">
        <v>3374</v>
      </c>
      <c r="E5656" t="s">
        <v>1702</v>
      </c>
      <c r="H5656" t="str">
        <f>INDEX('Vensim Variables'!$B:$B,MATCH(EPS!$B5656,'Vensim Variables'!$A:$A,0))</f>
        <v>g pollutant</v>
      </c>
      <c r="I5656" t="str">
        <f t="shared" si="176"/>
        <v>CO2</v>
      </c>
      <c r="J5656">
        <f>INDEX(NoSettings!$C:$C,MATCH(EPS!$A5656,NoSettings!$A:$A,0))</f>
        <v>1936310000000</v>
      </c>
      <c r="K5656" s="109">
        <f>INDEX(GWP!$C$2:$C$13,MATCH(EPS!I5656,GWP!$B$2:$B$13,0))</f>
        <v>1</v>
      </c>
      <c r="L5656" s="5">
        <f t="shared" si="177"/>
        <v>1.93631</v>
      </c>
    </row>
    <row r="5657" spans="1:12">
      <c r="A5657" t="s">
        <v>3266</v>
      </c>
      <c r="B5657" t="s">
        <v>3012</v>
      </c>
      <c r="C5657" t="s">
        <v>1723</v>
      </c>
      <c r="D5657" t="s">
        <v>3374</v>
      </c>
      <c r="E5657" t="s">
        <v>1705</v>
      </c>
      <c r="H5657" t="str">
        <f>INDEX('Vensim Variables'!$B:$B,MATCH(EPS!$B5657,'Vensim Variables'!$A:$A,0))</f>
        <v>g pollutant</v>
      </c>
      <c r="I5657" t="str">
        <f t="shared" si="176"/>
        <v>VOC</v>
      </c>
      <c r="J5657">
        <f>INDEX(NoSettings!$C:$C,MATCH(EPS!$A5657,NoSettings!$A:$A,0))</f>
        <v>45948000</v>
      </c>
      <c r="K5657" s="109">
        <f>INDEX(GWP!$C$2:$C$13,MATCH(EPS!I5657,GWP!$B$2:$B$13,0))</f>
        <v>5</v>
      </c>
      <c r="L5657" s="5">
        <f t="shared" si="177"/>
        <v>2.2974000000000001E-4</v>
      </c>
    </row>
    <row r="5658" spans="1:12">
      <c r="A5658" t="s">
        <v>3267</v>
      </c>
      <c r="B5658" t="s">
        <v>3012</v>
      </c>
      <c r="C5658" t="s">
        <v>1723</v>
      </c>
      <c r="D5658" t="s">
        <v>3374</v>
      </c>
      <c r="E5658" t="s">
        <v>1706</v>
      </c>
      <c r="H5658" t="str">
        <f>INDEX('Vensim Variables'!$B:$B,MATCH(EPS!$B5658,'Vensim Variables'!$A:$A,0))</f>
        <v>g pollutant</v>
      </c>
      <c r="I5658" t="str">
        <f t="shared" si="176"/>
        <v>CO</v>
      </c>
      <c r="J5658">
        <f>INDEX(NoSettings!$C:$C,MATCH(EPS!$A5658,NoSettings!$A:$A,0))</f>
        <v>374834000</v>
      </c>
      <c r="K5658" s="109">
        <f>INDEX(GWP!$C$2:$C$13,MATCH(EPS!I5658,GWP!$B$2:$B$13,0))</f>
        <v>1.8</v>
      </c>
      <c r="L5658" s="5">
        <f t="shared" si="177"/>
        <v>6.7470119999999995E-4</v>
      </c>
    </row>
    <row r="5659" spans="1:12">
      <c r="A5659" t="s">
        <v>3268</v>
      </c>
      <c r="B5659" t="s">
        <v>3012</v>
      </c>
      <c r="C5659" t="s">
        <v>1723</v>
      </c>
      <c r="D5659" t="s">
        <v>3374</v>
      </c>
      <c r="E5659" t="s">
        <v>1707</v>
      </c>
      <c r="H5659" t="str">
        <f>INDEX('Vensim Variables'!$B:$B,MATCH(EPS!$B5659,'Vensim Variables'!$A:$A,0))</f>
        <v>g pollutant</v>
      </c>
      <c r="I5659" t="str">
        <f t="shared" si="176"/>
        <v>NOx</v>
      </c>
      <c r="J5659">
        <f>INDEX(NoSettings!$C:$C,MATCH(EPS!$A5659,NoSettings!$A:$A,0))</f>
        <v>865248000</v>
      </c>
      <c r="K5659" s="109">
        <f>INDEX(GWP!$C$2:$C$13,MATCH(EPS!I5659,GWP!$B$2:$B$13,0))</f>
        <v>-8.1999999999999993</v>
      </c>
      <c r="L5659" s="5">
        <f t="shared" si="177"/>
        <v>-7.0950335999999991E-3</v>
      </c>
    </row>
    <row r="5660" spans="1:12">
      <c r="A5660" t="s">
        <v>3269</v>
      </c>
      <c r="B5660" t="s">
        <v>3012</v>
      </c>
      <c r="C5660" t="s">
        <v>1723</v>
      </c>
      <c r="D5660" t="s">
        <v>3374</v>
      </c>
      <c r="E5660" t="s">
        <v>1708</v>
      </c>
      <c r="H5660" t="str">
        <f>INDEX('Vensim Variables'!$B:$B,MATCH(EPS!$B5660,'Vensim Variables'!$A:$A,0))</f>
        <v>g pollutant</v>
      </c>
      <c r="I5660" t="str">
        <f t="shared" si="176"/>
        <v>PM10</v>
      </c>
      <c r="J5660">
        <f>INDEX(NoSettings!$C:$C,MATCH(EPS!$A5660,NoSettings!$A:$A,0))</f>
        <v>34589400</v>
      </c>
      <c r="K5660" s="109">
        <f>INDEX(GWP!$C$2:$C$13,MATCH(EPS!I5660,GWP!$B$2:$B$13,0))</f>
        <v>0</v>
      </c>
      <c r="L5660" s="5">
        <f t="shared" si="177"/>
        <v>0</v>
      </c>
    </row>
    <row r="5661" spans="1:12">
      <c r="A5661" t="s">
        <v>3270</v>
      </c>
      <c r="B5661" t="s">
        <v>3012</v>
      </c>
      <c r="C5661" t="s">
        <v>1723</v>
      </c>
      <c r="D5661" t="s">
        <v>3374</v>
      </c>
      <c r="E5661" t="s">
        <v>1709</v>
      </c>
      <c r="H5661" t="str">
        <f>INDEX('Vensim Variables'!$B:$B,MATCH(EPS!$B5661,'Vensim Variables'!$A:$A,0))</f>
        <v>g pollutant</v>
      </c>
      <c r="I5661" t="str">
        <f t="shared" si="176"/>
        <v>PM25</v>
      </c>
      <c r="J5661">
        <f>INDEX(NoSettings!$C:$C,MATCH(EPS!$A5661,NoSettings!$A:$A,0))</f>
        <v>21998300</v>
      </c>
      <c r="K5661" s="109">
        <f>INDEX(GWP!$C$2:$C$13,MATCH(EPS!I5661,GWP!$B$2:$B$13,0))</f>
        <v>0</v>
      </c>
      <c r="L5661" s="5">
        <f t="shared" si="177"/>
        <v>0</v>
      </c>
    </row>
    <row r="5662" spans="1:12">
      <c r="A5662" t="s">
        <v>3271</v>
      </c>
      <c r="B5662" t="s">
        <v>3012</v>
      </c>
      <c r="C5662" t="s">
        <v>1723</v>
      </c>
      <c r="D5662" t="s">
        <v>3374</v>
      </c>
      <c r="E5662" t="s">
        <v>1710</v>
      </c>
      <c r="H5662" t="str">
        <f>INDEX('Vensim Variables'!$B:$B,MATCH(EPS!$B5662,'Vensim Variables'!$A:$A,0))</f>
        <v>g pollutant</v>
      </c>
      <c r="I5662" t="str">
        <f t="shared" si="176"/>
        <v>SOx</v>
      </c>
      <c r="J5662">
        <f>INDEX(NoSettings!$C:$C,MATCH(EPS!$A5662,NoSettings!$A:$A,0))</f>
        <v>272093000</v>
      </c>
      <c r="K5662" s="109">
        <f>INDEX(GWP!$C$2:$C$13,MATCH(EPS!I5662,GWP!$B$2:$B$13,0))</f>
        <v>0</v>
      </c>
      <c r="L5662" s="5">
        <f t="shared" si="177"/>
        <v>0</v>
      </c>
    </row>
    <row r="5663" spans="1:12">
      <c r="A5663" t="s">
        <v>3272</v>
      </c>
      <c r="B5663" t="s">
        <v>3012</v>
      </c>
      <c r="C5663" t="s">
        <v>1723</v>
      </c>
      <c r="D5663" t="s">
        <v>3374</v>
      </c>
      <c r="E5663" t="s">
        <v>1711</v>
      </c>
      <c r="H5663" t="str">
        <f>INDEX('Vensim Variables'!$B:$B,MATCH(EPS!$B5663,'Vensim Variables'!$A:$A,0))</f>
        <v>g pollutant</v>
      </c>
      <c r="I5663" t="str">
        <f t="shared" si="176"/>
        <v>BC</v>
      </c>
      <c r="J5663">
        <f>INDEX(NoSettings!$C:$C,MATCH(EPS!$A5663,NoSettings!$A:$A,0))</f>
        <v>1273480</v>
      </c>
      <c r="K5663" s="109">
        <f>INDEX(GWP!$C$2:$C$13,MATCH(EPS!I5663,GWP!$B$2:$B$13,0))</f>
        <v>345</v>
      </c>
      <c r="L5663" s="5">
        <f t="shared" si="177"/>
        <v>4.3935060000000001E-4</v>
      </c>
    </row>
    <row r="5664" spans="1:12">
      <c r="A5664" t="s">
        <v>3273</v>
      </c>
      <c r="B5664" t="s">
        <v>3012</v>
      </c>
      <c r="C5664" t="s">
        <v>1723</v>
      </c>
      <c r="D5664" t="s">
        <v>3374</v>
      </c>
      <c r="E5664" t="s">
        <v>1712</v>
      </c>
      <c r="H5664" t="str">
        <f>INDEX('Vensim Variables'!$B:$B,MATCH(EPS!$B5664,'Vensim Variables'!$A:$A,0))</f>
        <v>g pollutant</v>
      </c>
      <c r="I5664" t="str">
        <f t="shared" si="176"/>
        <v>OC</v>
      </c>
      <c r="J5664">
        <f>INDEX(NoSettings!$C:$C,MATCH(EPS!$A5664,NoSettings!$A:$A,0))</f>
        <v>6449560</v>
      </c>
      <c r="K5664" s="109">
        <f>INDEX(GWP!$C$2:$C$13,MATCH(EPS!I5664,GWP!$B$2:$B$13,0))</f>
        <v>-46</v>
      </c>
      <c r="L5664" s="5">
        <f t="shared" si="177"/>
        <v>-2.9667976E-4</v>
      </c>
    </row>
    <row r="5665" spans="1:12">
      <c r="A5665" t="s">
        <v>3274</v>
      </c>
      <c r="B5665" t="s">
        <v>3012</v>
      </c>
      <c r="C5665" t="s">
        <v>1723</v>
      </c>
      <c r="D5665" t="s">
        <v>3374</v>
      </c>
      <c r="E5665" t="s">
        <v>1713</v>
      </c>
      <c r="H5665" t="str">
        <f>INDEX('Vensim Variables'!$B:$B,MATCH(EPS!$B5665,'Vensim Variables'!$A:$A,0))</f>
        <v>g pollutant</v>
      </c>
      <c r="I5665" t="str">
        <f t="shared" si="176"/>
        <v>CH4</v>
      </c>
      <c r="J5665">
        <f>INDEX(NoSettings!$C:$C,MATCH(EPS!$A5665,NoSettings!$A:$A,0))</f>
        <v>225940000</v>
      </c>
      <c r="K5665" s="109">
        <f>INDEX(GWP!$C$2:$C$13,MATCH(EPS!I5665,GWP!$B$2:$B$13,0))</f>
        <v>28</v>
      </c>
      <c r="L5665" s="5">
        <f t="shared" si="177"/>
        <v>6.3263199999999999E-3</v>
      </c>
    </row>
    <row r="5666" spans="1:12">
      <c r="A5666" t="s">
        <v>3275</v>
      </c>
      <c r="B5666" t="s">
        <v>3012</v>
      </c>
      <c r="C5666" t="s">
        <v>1723</v>
      </c>
      <c r="D5666" t="s">
        <v>3374</v>
      </c>
      <c r="E5666" t="s">
        <v>1714</v>
      </c>
      <c r="H5666" t="str">
        <f>INDEX('Vensim Variables'!$B:$B,MATCH(EPS!$B5666,'Vensim Variables'!$A:$A,0))</f>
        <v>g pollutant</v>
      </c>
      <c r="I5666" t="str">
        <f t="shared" si="176"/>
        <v>N2O</v>
      </c>
      <c r="J5666">
        <f>INDEX(NoSettings!$C:$C,MATCH(EPS!$A5666,NoSettings!$A:$A,0))</f>
        <v>32864000</v>
      </c>
      <c r="K5666" s="109">
        <f>INDEX(GWP!$C$2:$C$13,MATCH(EPS!I5666,GWP!$B$2:$B$13,0))</f>
        <v>265</v>
      </c>
      <c r="L5666" s="5">
        <f t="shared" si="177"/>
        <v>8.70896E-3</v>
      </c>
    </row>
    <row r="5667" spans="1:12">
      <c r="A5667" t="s">
        <v>3276</v>
      </c>
      <c r="B5667" t="s">
        <v>3012</v>
      </c>
      <c r="C5667" t="s">
        <v>1723</v>
      </c>
      <c r="D5667" t="s">
        <v>3374</v>
      </c>
      <c r="E5667" t="s">
        <v>1715</v>
      </c>
      <c r="H5667" t="str">
        <f>INDEX('Vensim Variables'!$B:$B,MATCH(EPS!$B5667,'Vensim Variables'!$A:$A,0))</f>
        <v>g pollutant</v>
      </c>
      <c r="I5667" t="str">
        <f t="shared" si="176"/>
        <v>F gases</v>
      </c>
      <c r="J5667">
        <f>INDEX(NoSettings!$C:$C,MATCH(EPS!$A5667,NoSettings!$A:$A,0))</f>
        <v>0</v>
      </c>
      <c r="K5667" s="109">
        <f>INDEX(GWP!$C$2:$C$13,MATCH(EPS!I5667,GWP!$B$2:$B$13,0))</f>
        <v>1</v>
      </c>
      <c r="L5667" s="5">
        <f t="shared" si="177"/>
        <v>0</v>
      </c>
    </row>
    <row r="5668" spans="1:12">
      <c r="A5668" t="s">
        <v>3277</v>
      </c>
      <c r="B5668" t="s">
        <v>3012</v>
      </c>
      <c r="C5668" t="s">
        <v>1723</v>
      </c>
      <c r="D5668" t="s">
        <v>3375</v>
      </c>
      <c r="E5668" t="s">
        <v>1702</v>
      </c>
      <c r="H5668" t="str">
        <f>INDEX('Vensim Variables'!$B:$B,MATCH(EPS!$B5668,'Vensim Variables'!$A:$A,0))</f>
        <v>g pollutant</v>
      </c>
      <c r="I5668" t="str">
        <f t="shared" si="176"/>
        <v>CO2</v>
      </c>
      <c r="J5668">
        <f>INDEX(NoSettings!$C:$C,MATCH(EPS!$A5668,NoSettings!$A:$A,0))</f>
        <v>175799000000000</v>
      </c>
      <c r="K5668" s="109">
        <f>INDEX(GWP!$C$2:$C$13,MATCH(EPS!I5668,GWP!$B$2:$B$13,0))</f>
        <v>1</v>
      </c>
      <c r="L5668" s="5">
        <f t="shared" si="177"/>
        <v>175.79900000000001</v>
      </c>
    </row>
    <row r="5669" spans="1:12">
      <c r="A5669" t="s">
        <v>3278</v>
      </c>
      <c r="B5669" t="s">
        <v>3012</v>
      </c>
      <c r="C5669" t="s">
        <v>1723</v>
      </c>
      <c r="D5669" t="s">
        <v>3375</v>
      </c>
      <c r="E5669" t="s">
        <v>1705</v>
      </c>
      <c r="H5669" t="str">
        <f>INDEX('Vensim Variables'!$B:$B,MATCH(EPS!$B5669,'Vensim Variables'!$A:$A,0))</f>
        <v>g pollutant</v>
      </c>
      <c r="I5669" t="str">
        <f t="shared" si="176"/>
        <v>VOC</v>
      </c>
      <c r="J5669">
        <f>INDEX(NoSettings!$C:$C,MATCH(EPS!$A5669,NoSettings!$A:$A,0))</f>
        <v>15790800000</v>
      </c>
      <c r="K5669" s="109">
        <f>INDEX(GWP!$C$2:$C$13,MATCH(EPS!I5669,GWP!$B$2:$B$13,0))</f>
        <v>5</v>
      </c>
      <c r="L5669" s="5">
        <f t="shared" si="177"/>
        <v>7.8953999999999996E-2</v>
      </c>
    </row>
    <row r="5670" spans="1:12">
      <c r="A5670" t="s">
        <v>3279</v>
      </c>
      <c r="B5670" t="s">
        <v>3012</v>
      </c>
      <c r="C5670" t="s">
        <v>1723</v>
      </c>
      <c r="D5670" t="s">
        <v>3375</v>
      </c>
      <c r="E5670" t="s">
        <v>1706</v>
      </c>
      <c r="H5670" t="str">
        <f>INDEX('Vensim Variables'!$B:$B,MATCH(EPS!$B5670,'Vensim Variables'!$A:$A,0))</f>
        <v>g pollutant</v>
      </c>
      <c r="I5670" t="str">
        <f t="shared" si="176"/>
        <v>CO</v>
      </c>
      <c r="J5670">
        <f>INDEX(NoSettings!$C:$C,MATCH(EPS!$A5670,NoSettings!$A:$A,0))</f>
        <v>97153600000</v>
      </c>
      <c r="K5670" s="109">
        <f>INDEX(GWP!$C$2:$C$13,MATCH(EPS!I5670,GWP!$B$2:$B$13,0))</f>
        <v>1.8</v>
      </c>
      <c r="L5670" s="5">
        <f t="shared" si="177"/>
        <v>0.17487648</v>
      </c>
    </row>
    <row r="5671" spans="1:12">
      <c r="A5671" t="s">
        <v>3280</v>
      </c>
      <c r="B5671" t="s">
        <v>3012</v>
      </c>
      <c r="C5671" t="s">
        <v>1723</v>
      </c>
      <c r="D5671" t="s">
        <v>3375</v>
      </c>
      <c r="E5671" t="s">
        <v>1707</v>
      </c>
      <c r="H5671" t="str">
        <f>INDEX('Vensim Variables'!$B:$B,MATCH(EPS!$B5671,'Vensim Variables'!$A:$A,0))</f>
        <v>g pollutant</v>
      </c>
      <c r="I5671" t="str">
        <f t="shared" si="176"/>
        <v>NOx</v>
      </c>
      <c r="J5671">
        <f>INDEX(NoSettings!$C:$C,MATCH(EPS!$A5671,NoSettings!$A:$A,0))</f>
        <v>133639000000</v>
      </c>
      <c r="K5671" s="109">
        <f>INDEX(GWP!$C$2:$C$13,MATCH(EPS!I5671,GWP!$B$2:$B$13,0))</f>
        <v>-8.1999999999999993</v>
      </c>
      <c r="L5671" s="5">
        <f t="shared" si="177"/>
        <v>-1.0958397999999998</v>
      </c>
    </row>
    <row r="5672" spans="1:12">
      <c r="A5672" t="s">
        <v>3281</v>
      </c>
      <c r="B5672" t="s">
        <v>3012</v>
      </c>
      <c r="C5672" t="s">
        <v>1723</v>
      </c>
      <c r="D5672" t="s">
        <v>3375</v>
      </c>
      <c r="E5672" t="s">
        <v>1708</v>
      </c>
      <c r="H5672" t="str">
        <f>INDEX('Vensim Variables'!$B:$B,MATCH(EPS!$B5672,'Vensim Variables'!$A:$A,0))</f>
        <v>g pollutant</v>
      </c>
      <c r="I5672" t="str">
        <f t="shared" si="176"/>
        <v>PM10</v>
      </c>
      <c r="J5672">
        <f>INDEX(NoSettings!$C:$C,MATCH(EPS!$A5672,NoSettings!$A:$A,0))</f>
        <v>51739200000</v>
      </c>
      <c r="K5672" s="109">
        <f>INDEX(GWP!$C$2:$C$13,MATCH(EPS!I5672,GWP!$B$2:$B$13,0))</f>
        <v>0</v>
      </c>
      <c r="L5672" s="5">
        <f t="shared" si="177"/>
        <v>0</v>
      </c>
    </row>
    <row r="5673" spans="1:12">
      <c r="A5673" t="s">
        <v>3282</v>
      </c>
      <c r="B5673" t="s">
        <v>3012</v>
      </c>
      <c r="C5673" t="s">
        <v>1723</v>
      </c>
      <c r="D5673" t="s">
        <v>3375</v>
      </c>
      <c r="E5673" t="s">
        <v>1709</v>
      </c>
      <c r="H5673" t="str">
        <f>INDEX('Vensim Variables'!$B:$B,MATCH(EPS!$B5673,'Vensim Variables'!$A:$A,0))</f>
        <v>g pollutant</v>
      </c>
      <c r="I5673" t="str">
        <f t="shared" si="176"/>
        <v>PM25</v>
      </c>
      <c r="J5673">
        <f>INDEX(NoSettings!$C:$C,MATCH(EPS!$A5673,NoSettings!$A:$A,0))</f>
        <v>48445900000</v>
      </c>
      <c r="K5673" s="109">
        <f>INDEX(GWP!$C$2:$C$13,MATCH(EPS!I5673,GWP!$B$2:$B$13,0))</f>
        <v>0</v>
      </c>
      <c r="L5673" s="5">
        <f t="shared" si="177"/>
        <v>0</v>
      </c>
    </row>
    <row r="5674" spans="1:12">
      <c r="A5674" t="s">
        <v>3283</v>
      </c>
      <c r="B5674" t="s">
        <v>3012</v>
      </c>
      <c r="C5674" t="s">
        <v>1723</v>
      </c>
      <c r="D5674" t="s">
        <v>3375</v>
      </c>
      <c r="E5674" t="s">
        <v>1710</v>
      </c>
      <c r="H5674" t="str">
        <f>INDEX('Vensim Variables'!$B:$B,MATCH(EPS!$B5674,'Vensim Variables'!$A:$A,0))</f>
        <v>g pollutant</v>
      </c>
      <c r="I5674" t="str">
        <f t="shared" si="176"/>
        <v>SOx</v>
      </c>
      <c r="J5674">
        <f>INDEX(NoSettings!$C:$C,MATCH(EPS!$A5674,NoSettings!$A:$A,0))</f>
        <v>1080110000</v>
      </c>
      <c r="K5674" s="109">
        <f>INDEX(GWP!$C$2:$C$13,MATCH(EPS!I5674,GWP!$B$2:$B$13,0))</f>
        <v>0</v>
      </c>
      <c r="L5674" s="5">
        <f t="shared" si="177"/>
        <v>0</v>
      </c>
    </row>
    <row r="5675" spans="1:12">
      <c r="A5675" t="s">
        <v>3284</v>
      </c>
      <c r="B5675" t="s">
        <v>3012</v>
      </c>
      <c r="C5675" t="s">
        <v>1723</v>
      </c>
      <c r="D5675" t="s">
        <v>3375</v>
      </c>
      <c r="E5675" t="s">
        <v>1711</v>
      </c>
      <c r="H5675" t="str">
        <f>INDEX('Vensim Variables'!$B:$B,MATCH(EPS!$B5675,'Vensim Variables'!$A:$A,0))</f>
        <v>g pollutant</v>
      </c>
      <c r="I5675" t="str">
        <f t="shared" si="176"/>
        <v>BC</v>
      </c>
      <c r="J5675">
        <f>INDEX(NoSettings!$C:$C,MATCH(EPS!$A5675,NoSettings!$A:$A,0))</f>
        <v>1765950000</v>
      </c>
      <c r="K5675" s="109">
        <f>INDEX(GWP!$C$2:$C$13,MATCH(EPS!I5675,GWP!$B$2:$B$13,0))</f>
        <v>345</v>
      </c>
      <c r="L5675" s="5">
        <f t="shared" si="177"/>
        <v>0.60925275000000001</v>
      </c>
    </row>
    <row r="5676" spans="1:12">
      <c r="A5676" t="s">
        <v>3285</v>
      </c>
      <c r="B5676" t="s">
        <v>3012</v>
      </c>
      <c r="C5676" t="s">
        <v>1723</v>
      </c>
      <c r="D5676" t="s">
        <v>3375</v>
      </c>
      <c r="E5676" t="s">
        <v>1712</v>
      </c>
      <c r="H5676" t="str">
        <f>INDEX('Vensim Variables'!$B:$B,MATCH(EPS!$B5676,'Vensim Variables'!$A:$A,0))</f>
        <v>g pollutant</v>
      </c>
      <c r="I5676" t="str">
        <f t="shared" si="176"/>
        <v>OC</v>
      </c>
      <c r="J5676">
        <f>INDEX(NoSettings!$C:$C,MATCH(EPS!$A5676,NoSettings!$A:$A,0))</f>
        <v>31137600000</v>
      </c>
      <c r="K5676" s="109">
        <f>INDEX(GWP!$C$2:$C$13,MATCH(EPS!I5676,GWP!$B$2:$B$13,0))</f>
        <v>-46</v>
      </c>
      <c r="L5676" s="5">
        <f t="shared" si="177"/>
        <v>-1.4323296000000001</v>
      </c>
    </row>
    <row r="5677" spans="1:12">
      <c r="A5677" t="s">
        <v>3286</v>
      </c>
      <c r="B5677" t="s">
        <v>3012</v>
      </c>
      <c r="C5677" t="s">
        <v>1723</v>
      </c>
      <c r="D5677" t="s">
        <v>3375</v>
      </c>
      <c r="E5677" t="s">
        <v>1713</v>
      </c>
      <c r="H5677" t="str">
        <f>INDEX('Vensim Variables'!$B:$B,MATCH(EPS!$B5677,'Vensim Variables'!$A:$A,0))</f>
        <v>g pollutant</v>
      </c>
      <c r="I5677" t="str">
        <f t="shared" si="176"/>
        <v>CH4</v>
      </c>
      <c r="J5677">
        <f>INDEX(NoSettings!$C:$C,MATCH(EPS!$A5677,NoSettings!$A:$A,0))</f>
        <v>3313220000</v>
      </c>
      <c r="K5677" s="109">
        <f>INDEX(GWP!$C$2:$C$13,MATCH(EPS!I5677,GWP!$B$2:$B$13,0))</f>
        <v>28</v>
      </c>
      <c r="L5677" s="5">
        <f t="shared" si="177"/>
        <v>9.2770160000000004E-2</v>
      </c>
    </row>
    <row r="5678" spans="1:12">
      <c r="A5678" t="s">
        <v>3287</v>
      </c>
      <c r="B5678" t="s">
        <v>3012</v>
      </c>
      <c r="C5678" t="s">
        <v>1723</v>
      </c>
      <c r="D5678" t="s">
        <v>3375</v>
      </c>
      <c r="E5678" t="s">
        <v>1714</v>
      </c>
      <c r="H5678" t="str">
        <f>INDEX('Vensim Variables'!$B:$B,MATCH(EPS!$B5678,'Vensim Variables'!$A:$A,0))</f>
        <v>g pollutant</v>
      </c>
      <c r="I5678" t="str">
        <f t="shared" si="176"/>
        <v>N2O</v>
      </c>
      <c r="J5678">
        <f>INDEX(NoSettings!$C:$C,MATCH(EPS!$A5678,NoSettings!$A:$A,0))</f>
        <v>331322000</v>
      </c>
      <c r="K5678" s="109">
        <f>INDEX(GWP!$C$2:$C$13,MATCH(EPS!I5678,GWP!$B$2:$B$13,0))</f>
        <v>265</v>
      </c>
      <c r="L5678" s="5">
        <f t="shared" si="177"/>
        <v>8.7800329999999996E-2</v>
      </c>
    </row>
    <row r="5679" spans="1:12">
      <c r="A5679" t="s">
        <v>3288</v>
      </c>
      <c r="B5679" t="s">
        <v>3012</v>
      </c>
      <c r="C5679" t="s">
        <v>1723</v>
      </c>
      <c r="D5679" t="s">
        <v>3375</v>
      </c>
      <c r="E5679" t="s">
        <v>1715</v>
      </c>
      <c r="H5679" t="str">
        <f>INDEX('Vensim Variables'!$B:$B,MATCH(EPS!$B5679,'Vensim Variables'!$A:$A,0))</f>
        <v>g pollutant</v>
      </c>
      <c r="I5679" t="str">
        <f t="shared" si="176"/>
        <v>F gases</v>
      </c>
      <c r="J5679">
        <f>INDEX(NoSettings!$C:$C,MATCH(EPS!$A5679,NoSettings!$A:$A,0))</f>
        <v>0</v>
      </c>
      <c r="K5679" s="109">
        <f>INDEX(GWP!$C$2:$C$13,MATCH(EPS!I5679,GWP!$B$2:$B$13,0))</f>
        <v>1</v>
      </c>
      <c r="L5679" s="5">
        <f t="shared" si="177"/>
        <v>0</v>
      </c>
    </row>
    <row r="5680" spans="1:12">
      <c r="A5680" t="s">
        <v>3289</v>
      </c>
      <c r="B5680" t="s">
        <v>3012</v>
      </c>
      <c r="C5680" t="s">
        <v>1723</v>
      </c>
      <c r="D5680" t="s">
        <v>3376</v>
      </c>
      <c r="E5680" t="s">
        <v>1702</v>
      </c>
      <c r="H5680" t="str">
        <f>INDEX('Vensim Variables'!$B:$B,MATCH(EPS!$B5680,'Vensim Variables'!$A:$A,0))</f>
        <v>g pollutant</v>
      </c>
      <c r="I5680" t="str">
        <f t="shared" si="176"/>
        <v>CO2</v>
      </c>
      <c r="J5680">
        <f>INDEX(NoSettings!$C:$C,MATCH(EPS!$A5680,NoSettings!$A:$A,0))</f>
        <v>22877600000000</v>
      </c>
      <c r="K5680" s="109">
        <f>INDEX(GWP!$C$2:$C$13,MATCH(EPS!I5680,GWP!$B$2:$B$13,0))</f>
        <v>1</v>
      </c>
      <c r="L5680" s="5">
        <f t="shared" si="177"/>
        <v>22.877600000000001</v>
      </c>
    </row>
    <row r="5681" spans="1:12">
      <c r="A5681" t="s">
        <v>3290</v>
      </c>
      <c r="B5681" t="s">
        <v>3012</v>
      </c>
      <c r="C5681" t="s">
        <v>1723</v>
      </c>
      <c r="D5681" t="s">
        <v>3376</v>
      </c>
      <c r="E5681" t="s">
        <v>1705</v>
      </c>
      <c r="H5681" t="str">
        <f>INDEX('Vensim Variables'!$B:$B,MATCH(EPS!$B5681,'Vensim Variables'!$A:$A,0))</f>
        <v>g pollutant</v>
      </c>
      <c r="I5681" t="str">
        <f t="shared" si="176"/>
        <v>VOC</v>
      </c>
      <c r="J5681">
        <f>INDEX(NoSettings!$C:$C,MATCH(EPS!$A5681,NoSettings!$A:$A,0))</f>
        <v>1271630000</v>
      </c>
      <c r="K5681" s="109">
        <f>INDEX(GWP!$C$2:$C$13,MATCH(EPS!I5681,GWP!$B$2:$B$13,0))</f>
        <v>5</v>
      </c>
      <c r="L5681" s="5">
        <f t="shared" si="177"/>
        <v>6.3581499999999999E-3</v>
      </c>
    </row>
    <row r="5682" spans="1:12">
      <c r="A5682" t="s">
        <v>3291</v>
      </c>
      <c r="B5682" t="s">
        <v>3012</v>
      </c>
      <c r="C5682" t="s">
        <v>1723</v>
      </c>
      <c r="D5682" t="s">
        <v>3376</v>
      </c>
      <c r="E5682" t="s">
        <v>1706</v>
      </c>
      <c r="H5682" t="str">
        <f>INDEX('Vensim Variables'!$B:$B,MATCH(EPS!$B5682,'Vensim Variables'!$A:$A,0))</f>
        <v>g pollutant</v>
      </c>
      <c r="I5682" t="str">
        <f t="shared" si="176"/>
        <v>CO</v>
      </c>
      <c r="J5682">
        <f>INDEX(NoSettings!$C:$C,MATCH(EPS!$A5682,NoSettings!$A:$A,0))</f>
        <v>7937560000</v>
      </c>
      <c r="K5682" s="109">
        <f>INDEX(GWP!$C$2:$C$13,MATCH(EPS!I5682,GWP!$B$2:$B$13,0))</f>
        <v>1.8</v>
      </c>
      <c r="L5682" s="5">
        <f t="shared" si="177"/>
        <v>1.4287608E-2</v>
      </c>
    </row>
    <row r="5683" spans="1:12">
      <c r="A5683" t="s">
        <v>3292</v>
      </c>
      <c r="B5683" t="s">
        <v>3012</v>
      </c>
      <c r="C5683" t="s">
        <v>1723</v>
      </c>
      <c r="D5683" t="s">
        <v>3376</v>
      </c>
      <c r="E5683" t="s">
        <v>1707</v>
      </c>
      <c r="H5683" t="str">
        <f>INDEX('Vensim Variables'!$B:$B,MATCH(EPS!$B5683,'Vensim Variables'!$A:$A,0))</f>
        <v>g pollutant</v>
      </c>
      <c r="I5683" t="str">
        <f t="shared" si="176"/>
        <v>NOx</v>
      </c>
      <c r="J5683">
        <f>INDEX(NoSettings!$C:$C,MATCH(EPS!$A5683,NoSettings!$A:$A,0))</f>
        <v>23722100000</v>
      </c>
      <c r="K5683" s="109">
        <f>INDEX(GWP!$C$2:$C$13,MATCH(EPS!I5683,GWP!$B$2:$B$13,0))</f>
        <v>-8.1999999999999993</v>
      </c>
      <c r="L5683" s="5">
        <f t="shared" si="177"/>
        <v>-0.19452121999999997</v>
      </c>
    </row>
    <row r="5684" spans="1:12">
      <c r="A5684" t="s">
        <v>3293</v>
      </c>
      <c r="B5684" t="s">
        <v>3012</v>
      </c>
      <c r="C5684" t="s">
        <v>1723</v>
      </c>
      <c r="D5684" t="s">
        <v>3376</v>
      </c>
      <c r="E5684" t="s">
        <v>1708</v>
      </c>
      <c r="H5684" t="str">
        <f>INDEX('Vensim Variables'!$B:$B,MATCH(EPS!$B5684,'Vensim Variables'!$A:$A,0))</f>
        <v>g pollutant</v>
      </c>
      <c r="I5684" t="str">
        <f t="shared" si="176"/>
        <v>PM10</v>
      </c>
      <c r="J5684">
        <f>INDEX(NoSettings!$C:$C,MATCH(EPS!$A5684,NoSettings!$A:$A,0))</f>
        <v>2316220000</v>
      </c>
      <c r="K5684" s="109">
        <f>INDEX(GWP!$C$2:$C$13,MATCH(EPS!I5684,GWP!$B$2:$B$13,0))</f>
        <v>0</v>
      </c>
      <c r="L5684" s="5">
        <f t="shared" si="177"/>
        <v>0</v>
      </c>
    </row>
    <row r="5685" spans="1:12">
      <c r="A5685" t="s">
        <v>3294</v>
      </c>
      <c r="B5685" t="s">
        <v>3012</v>
      </c>
      <c r="C5685" t="s">
        <v>1723</v>
      </c>
      <c r="D5685" t="s">
        <v>3376</v>
      </c>
      <c r="E5685" t="s">
        <v>1709</v>
      </c>
      <c r="H5685" t="str">
        <f>INDEX('Vensim Variables'!$B:$B,MATCH(EPS!$B5685,'Vensim Variables'!$A:$A,0))</f>
        <v>g pollutant</v>
      </c>
      <c r="I5685" t="str">
        <f t="shared" si="176"/>
        <v>PM25</v>
      </c>
      <c r="J5685">
        <f>INDEX(NoSettings!$C:$C,MATCH(EPS!$A5685,NoSettings!$A:$A,0))</f>
        <v>2092890000</v>
      </c>
      <c r="K5685" s="109">
        <f>INDEX(GWP!$C$2:$C$13,MATCH(EPS!I5685,GWP!$B$2:$B$13,0))</f>
        <v>0</v>
      </c>
      <c r="L5685" s="5">
        <f t="shared" si="177"/>
        <v>0</v>
      </c>
    </row>
    <row r="5686" spans="1:12">
      <c r="A5686" t="s">
        <v>3295</v>
      </c>
      <c r="B5686" t="s">
        <v>3012</v>
      </c>
      <c r="C5686" t="s">
        <v>1723</v>
      </c>
      <c r="D5686" t="s">
        <v>3376</v>
      </c>
      <c r="E5686" t="s">
        <v>1710</v>
      </c>
      <c r="H5686" t="str">
        <f>INDEX('Vensim Variables'!$B:$B,MATCH(EPS!$B5686,'Vensim Variables'!$A:$A,0))</f>
        <v>g pollutant</v>
      </c>
      <c r="I5686" t="str">
        <f t="shared" si="176"/>
        <v>SOx</v>
      </c>
      <c r="J5686">
        <f>INDEX(NoSettings!$C:$C,MATCH(EPS!$A5686,NoSettings!$A:$A,0))</f>
        <v>6114410000</v>
      </c>
      <c r="K5686" s="109">
        <f>INDEX(GWP!$C$2:$C$13,MATCH(EPS!I5686,GWP!$B$2:$B$13,0))</f>
        <v>0</v>
      </c>
      <c r="L5686" s="5">
        <f t="shared" si="177"/>
        <v>0</v>
      </c>
    </row>
    <row r="5687" spans="1:12">
      <c r="A5687" t="s">
        <v>3296</v>
      </c>
      <c r="B5687" t="s">
        <v>3012</v>
      </c>
      <c r="C5687" t="s">
        <v>1723</v>
      </c>
      <c r="D5687" t="s">
        <v>3376</v>
      </c>
      <c r="E5687" t="s">
        <v>1711</v>
      </c>
      <c r="H5687" t="str">
        <f>INDEX('Vensim Variables'!$B:$B,MATCH(EPS!$B5687,'Vensim Variables'!$A:$A,0))</f>
        <v>g pollutant</v>
      </c>
      <c r="I5687" t="str">
        <f t="shared" si="176"/>
        <v>BC</v>
      </c>
      <c r="J5687">
        <f>INDEX(NoSettings!$C:$C,MATCH(EPS!$A5687,NoSettings!$A:$A,0))</f>
        <v>279629000</v>
      </c>
      <c r="K5687" s="109">
        <f>INDEX(GWP!$C$2:$C$13,MATCH(EPS!I5687,GWP!$B$2:$B$13,0))</f>
        <v>345</v>
      </c>
      <c r="L5687" s="5">
        <f t="shared" si="177"/>
        <v>9.6472005E-2</v>
      </c>
    </row>
    <row r="5688" spans="1:12">
      <c r="A5688" t="s">
        <v>3297</v>
      </c>
      <c r="B5688" t="s">
        <v>3012</v>
      </c>
      <c r="C5688" t="s">
        <v>1723</v>
      </c>
      <c r="D5688" t="s">
        <v>3376</v>
      </c>
      <c r="E5688" t="s">
        <v>1712</v>
      </c>
      <c r="H5688" t="str">
        <f>INDEX('Vensim Variables'!$B:$B,MATCH(EPS!$B5688,'Vensim Variables'!$A:$A,0))</f>
        <v>g pollutant</v>
      </c>
      <c r="I5688" t="str">
        <f t="shared" si="176"/>
        <v>OC</v>
      </c>
      <c r="J5688">
        <f>INDEX(NoSettings!$C:$C,MATCH(EPS!$A5688,NoSettings!$A:$A,0))</f>
        <v>502342000</v>
      </c>
      <c r="K5688" s="109">
        <f>INDEX(GWP!$C$2:$C$13,MATCH(EPS!I5688,GWP!$B$2:$B$13,0))</f>
        <v>-46</v>
      </c>
      <c r="L5688" s="5">
        <f t="shared" si="177"/>
        <v>-2.3107731999999999E-2</v>
      </c>
    </row>
    <row r="5689" spans="1:12">
      <c r="A5689" t="s">
        <v>3298</v>
      </c>
      <c r="B5689" t="s">
        <v>3012</v>
      </c>
      <c r="C5689" t="s">
        <v>1723</v>
      </c>
      <c r="D5689" t="s">
        <v>3376</v>
      </c>
      <c r="E5689" t="s">
        <v>1713</v>
      </c>
      <c r="H5689" t="str">
        <f>INDEX('Vensim Variables'!$B:$B,MATCH(EPS!$B5689,'Vensim Variables'!$A:$A,0))</f>
        <v>g pollutant</v>
      </c>
      <c r="I5689" t="str">
        <f t="shared" si="176"/>
        <v>CH4</v>
      </c>
      <c r="J5689">
        <f>INDEX(NoSettings!$C:$C,MATCH(EPS!$A5689,NoSettings!$A:$A,0))</f>
        <v>927972000</v>
      </c>
      <c r="K5689" s="109">
        <f>INDEX(GWP!$C$2:$C$13,MATCH(EPS!I5689,GWP!$B$2:$B$13,0))</f>
        <v>28</v>
      </c>
      <c r="L5689" s="5">
        <f t="shared" si="177"/>
        <v>2.5983216E-2</v>
      </c>
    </row>
    <row r="5690" spans="1:12">
      <c r="A5690" t="s">
        <v>3299</v>
      </c>
      <c r="B5690" t="s">
        <v>3012</v>
      </c>
      <c r="C5690" t="s">
        <v>1723</v>
      </c>
      <c r="D5690" t="s">
        <v>3376</v>
      </c>
      <c r="E5690" t="s">
        <v>1714</v>
      </c>
      <c r="H5690" t="str">
        <f>INDEX('Vensim Variables'!$B:$B,MATCH(EPS!$B5690,'Vensim Variables'!$A:$A,0))</f>
        <v>g pollutant</v>
      </c>
      <c r="I5690" t="str">
        <f t="shared" si="176"/>
        <v>N2O</v>
      </c>
      <c r="J5690">
        <f>INDEX(NoSettings!$C:$C,MATCH(EPS!$A5690,NoSettings!$A:$A,0))</f>
        <v>185594000</v>
      </c>
      <c r="K5690" s="109">
        <f>INDEX(GWP!$C$2:$C$13,MATCH(EPS!I5690,GWP!$B$2:$B$13,0))</f>
        <v>265</v>
      </c>
      <c r="L5690" s="5">
        <f t="shared" si="177"/>
        <v>4.9182410000000003E-2</v>
      </c>
    </row>
    <row r="5691" spans="1:12">
      <c r="A5691" t="s">
        <v>3300</v>
      </c>
      <c r="B5691" t="s">
        <v>3012</v>
      </c>
      <c r="C5691" t="s">
        <v>1723</v>
      </c>
      <c r="D5691" t="s">
        <v>3376</v>
      </c>
      <c r="E5691" t="s">
        <v>1715</v>
      </c>
      <c r="H5691" t="str">
        <f>INDEX('Vensim Variables'!$B:$B,MATCH(EPS!$B5691,'Vensim Variables'!$A:$A,0))</f>
        <v>g pollutant</v>
      </c>
      <c r="I5691" t="str">
        <f t="shared" si="176"/>
        <v>F gases</v>
      </c>
      <c r="J5691">
        <f>INDEX(NoSettings!$C:$C,MATCH(EPS!$A5691,NoSettings!$A:$A,0))</f>
        <v>0</v>
      </c>
      <c r="K5691" s="109">
        <f>INDEX(GWP!$C$2:$C$13,MATCH(EPS!I5691,GWP!$B$2:$B$13,0))</f>
        <v>1</v>
      </c>
      <c r="L5691" s="5">
        <f t="shared" si="177"/>
        <v>0</v>
      </c>
    </row>
    <row r="5692" spans="1:12">
      <c r="A5692" t="s">
        <v>3301</v>
      </c>
      <c r="B5692" t="s">
        <v>3012</v>
      </c>
      <c r="C5692" t="s">
        <v>1723</v>
      </c>
      <c r="D5692" t="s">
        <v>3377</v>
      </c>
      <c r="E5692" t="s">
        <v>1702</v>
      </c>
      <c r="H5692" t="str">
        <f>INDEX('Vensim Variables'!$B:$B,MATCH(EPS!$B5692,'Vensim Variables'!$A:$A,0))</f>
        <v>g pollutant</v>
      </c>
      <c r="I5692" t="str">
        <f t="shared" si="176"/>
        <v>CO2</v>
      </c>
      <c r="J5692">
        <f>INDEX(NoSettings!$C:$C,MATCH(EPS!$A5692,NoSettings!$A:$A,0))</f>
        <v>0</v>
      </c>
      <c r="K5692" s="109">
        <f>INDEX(GWP!$C$2:$C$13,MATCH(EPS!I5692,GWP!$B$2:$B$13,0))</f>
        <v>1</v>
      </c>
      <c r="L5692" s="5">
        <f t="shared" si="177"/>
        <v>0</v>
      </c>
    </row>
    <row r="5693" spans="1:12">
      <c r="A5693" t="s">
        <v>3302</v>
      </c>
      <c r="B5693" t="s">
        <v>3012</v>
      </c>
      <c r="C5693" t="s">
        <v>1723</v>
      </c>
      <c r="D5693" t="s">
        <v>3377</v>
      </c>
      <c r="E5693" t="s">
        <v>1705</v>
      </c>
      <c r="H5693" t="str">
        <f>INDEX('Vensim Variables'!$B:$B,MATCH(EPS!$B5693,'Vensim Variables'!$A:$A,0))</f>
        <v>g pollutant</v>
      </c>
      <c r="I5693" t="str">
        <f t="shared" si="176"/>
        <v>VOC</v>
      </c>
      <c r="J5693">
        <f>INDEX(NoSettings!$C:$C,MATCH(EPS!$A5693,NoSettings!$A:$A,0))</f>
        <v>0</v>
      </c>
      <c r="K5693" s="109">
        <f>INDEX(GWP!$C$2:$C$13,MATCH(EPS!I5693,GWP!$B$2:$B$13,0))</f>
        <v>5</v>
      </c>
      <c r="L5693" s="5">
        <f t="shared" si="177"/>
        <v>0</v>
      </c>
    </row>
    <row r="5694" spans="1:12">
      <c r="A5694" t="s">
        <v>3303</v>
      </c>
      <c r="B5694" t="s">
        <v>3012</v>
      </c>
      <c r="C5694" t="s">
        <v>1723</v>
      </c>
      <c r="D5694" t="s">
        <v>3377</v>
      </c>
      <c r="E5694" t="s">
        <v>1706</v>
      </c>
      <c r="H5694" t="str">
        <f>INDEX('Vensim Variables'!$B:$B,MATCH(EPS!$B5694,'Vensim Variables'!$A:$A,0))</f>
        <v>g pollutant</v>
      </c>
      <c r="I5694" t="str">
        <f t="shared" si="176"/>
        <v>CO</v>
      </c>
      <c r="J5694">
        <f>INDEX(NoSettings!$C:$C,MATCH(EPS!$A5694,NoSettings!$A:$A,0))</f>
        <v>0</v>
      </c>
      <c r="K5694" s="109">
        <f>INDEX(GWP!$C$2:$C$13,MATCH(EPS!I5694,GWP!$B$2:$B$13,0))</f>
        <v>1.8</v>
      </c>
      <c r="L5694" s="5">
        <f t="shared" si="177"/>
        <v>0</v>
      </c>
    </row>
    <row r="5695" spans="1:12">
      <c r="A5695" t="s">
        <v>3304</v>
      </c>
      <c r="B5695" t="s">
        <v>3012</v>
      </c>
      <c r="C5695" t="s">
        <v>1723</v>
      </c>
      <c r="D5695" t="s">
        <v>3377</v>
      </c>
      <c r="E5695" t="s">
        <v>1707</v>
      </c>
      <c r="H5695" t="str">
        <f>INDEX('Vensim Variables'!$B:$B,MATCH(EPS!$B5695,'Vensim Variables'!$A:$A,0))</f>
        <v>g pollutant</v>
      </c>
      <c r="I5695" t="str">
        <f t="shared" si="176"/>
        <v>NOx</v>
      </c>
      <c r="J5695">
        <f>INDEX(NoSettings!$C:$C,MATCH(EPS!$A5695,NoSettings!$A:$A,0))</f>
        <v>0</v>
      </c>
      <c r="K5695" s="109">
        <f>INDEX(GWP!$C$2:$C$13,MATCH(EPS!I5695,GWP!$B$2:$B$13,0))</f>
        <v>-8.1999999999999993</v>
      </c>
      <c r="L5695" s="5">
        <f t="shared" si="177"/>
        <v>0</v>
      </c>
    </row>
    <row r="5696" spans="1:12">
      <c r="A5696" t="s">
        <v>3305</v>
      </c>
      <c r="B5696" t="s">
        <v>3012</v>
      </c>
      <c r="C5696" t="s">
        <v>1723</v>
      </c>
      <c r="D5696" t="s">
        <v>3377</v>
      </c>
      <c r="E5696" t="s">
        <v>1708</v>
      </c>
      <c r="H5696" t="str">
        <f>INDEX('Vensim Variables'!$B:$B,MATCH(EPS!$B5696,'Vensim Variables'!$A:$A,0))</f>
        <v>g pollutant</v>
      </c>
      <c r="I5696" t="str">
        <f t="shared" si="176"/>
        <v>PM10</v>
      </c>
      <c r="J5696">
        <f>INDEX(NoSettings!$C:$C,MATCH(EPS!$A5696,NoSettings!$A:$A,0))</f>
        <v>0</v>
      </c>
      <c r="K5696" s="109">
        <f>INDEX(GWP!$C$2:$C$13,MATCH(EPS!I5696,GWP!$B$2:$B$13,0))</f>
        <v>0</v>
      </c>
      <c r="L5696" s="5">
        <f t="shared" si="177"/>
        <v>0</v>
      </c>
    </row>
    <row r="5697" spans="1:12">
      <c r="A5697" t="s">
        <v>3306</v>
      </c>
      <c r="B5697" t="s">
        <v>3012</v>
      </c>
      <c r="C5697" t="s">
        <v>1723</v>
      </c>
      <c r="D5697" t="s">
        <v>3377</v>
      </c>
      <c r="E5697" t="s">
        <v>1709</v>
      </c>
      <c r="H5697" t="str">
        <f>INDEX('Vensim Variables'!$B:$B,MATCH(EPS!$B5697,'Vensim Variables'!$A:$A,0))</f>
        <v>g pollutant</v>
      </c>
      <c r="I5697" t="str">
        <f t="shared" si="176"/>
        <v>PM25</v>
      </c>
      <c r="J5697">
        <f>INDEX(NoSettings!$C:$C,MATCH(EPS!$A5697,NoSettings!$A:$A,0))</f>
        <v>0</v>
      </c>
      <c r="K5697" s="109">
        <f>INDEX(GWP!$C$2:$C$13,MATCH(EPS!I5697,GWP!$B$2:$B$13,0))</f>
        <v>0</v>
      </c>
      <c r="L5697" s="5">
        <f t="shared" si="177"/>
        <v>0</v>
      </c>
    </row>
    <row r="5698" spans="1:12">
      <c r="A5698" t="s">
        <v>3307</v>
      </c>
      <c r="B5698" t="s">
        <v>3012</v>
      </c>
      <c r="C5698" t="s">
        <v>1723</v>
      </c>
      <c r="D5698" t="s">
        <v>3377</v>
      </c>
      <c r="E5698" t="s">
        <v>1710</v>
      </c>
      <c r="H5698" t="str">
        <f>INDEX('Vensim Variables'!$B:$B,MATCH(EPS!$B5698,'Vensim Variables'!$A:$A,0))</f>
        <v>g pollutant</v>
      </c>
      <c r="I5698" t="str">
        <f t="shared" si="176"/>
        <v>SOx</v>
      </c>
      <c r="J5698">
        <f>INDEX(NoSettings!$C:$C,MATCH(EPS!$A5698,NoSettings!$A:$A,0))</f>
        <v>0</v>
      </c>
      <c r="K5698" s="109">
        <f>INDEX(GWP!$C$2:$C$13,MATCH(EPS!I5698,GWP!$B$2:$B$13,0))</f>
        <v>0</v>
      </c>
      <c r="L5698" s="5">
        <f t="shared" si="177"/>
        <v>0</v>
      </c>
    </row>
    <row r="5699" spans="1:12">
      <c r="A5699" t="s">
        <v>3308</v>
      </c>
      <c r="B5699" t="s">
        <v>3012</v>
      </c>
      <c r="C5699" t="s">
        <v>1723</v>
      </c>
      <c r="D5699" t="s">
        <v>3377</v>
      </c>
      <c r="E5699" t="s">
        <v>1711</v>
      </c>
      <c r="H5699" t="str">
        <f>INDEX('Vensim Variables'!$B:$B,MATCH(EPS!$B5699,'Vensim Variables'!$A:$A,0))</f>
        <v>g pollutant</v>
      </c>
      <c r="I5699" t="str">
        <f t="shared" ref="I5699:I5762" si="178">IF(OR(C5699="CO2",C5699="CH4",C5699="N2O",C5699="F gases",C5699="VOC",C5699="CO",C5699="NOx",C5699="PM10",C5699="PM25",C5699="SOx",C5699="BC",C5699="OC"),C5699,IF(OR(D5699="CO2",D5699="CH4",D5699="N2O",D5699="F gases",D5699="VOC",D5699="CO",D5699="NOx",D5699="PM10",D5699="PM25",D5699="SOx",D5699="BC",D5699="OC"),D5699,IF(OR(E5699="CO2",E5699="CH4",E5699="N2O",E5699="F gases",E5699="VOC",E5699="CO",E5699="NOx",E5699="PM10",E5699="PM25",E5699="SOx",E5699="BC",E5699="OC"),E5699,"NA")))</f>
        <v>BC</v>
      </c>
      <c r="J5699">
        <f>INDEX(NoSettings!$C:$C,MATCH(EPS!$A5699,NoSettings!$A:$A,0))</f>
        <v>0</v>
      </c>
      <c r="K5699" s="109">
        <f>INDEX(GWP!$C$2:$C$13,MATCH(EPS!I5699,GWP!$B$2:$B$13,0))</f>
        <v>345</v>
      </c>
      <c r="L5699" s="5">
        <f t="shared" ref="L5699:L5762" si="179">IF(H5699="g pollutant",K5699*J5699/10^12,IF(H5699="MMTCO2e",J5699,IF(H5699="MWh",J5699,0)))</f>
        <v>0</v>
      </c>
    </row>
    <row r="5700" spans="1:12">
      <c r="A5700" t="s">
        <v>3309</v>
      </c>
      <c r="B5700" t="s">
        <v>3012</v>
      </c>
      <c r="C5700" t="s">
        <v>1723</v>
      </c>
      <c r="D5700" t="s">
        <v>3377</v>
      </c>
      <c r="E5700" t="s">
        <v>1712</v>
      </c>
      <c r="H5700" t="str">
        <f>INDEX('Vensim Variables'!$B:$B,MATCH(EPS!$B5700,'Vensim Variables'!$A:$A,0))</f>
        <v>g pollutant</v>
      </c>
      <c r="I5700" t="str">
        <f t="shared" si="178"/>
        <v>OC</v>
      </c>
      <c r="J5700">
        <f>INDEX(NoSettings!$C:$C,MATCH(EPS!$A5700,NoSettings!$A:$A,0))</f>
        <v>0</v>
      </c>
      <c r="K5700" s="109">
        <f>INDEX(GWP!$C$2:$C$13,MATCH(EPS!I5700,GWP!$B$2:$B$13,0))</f>
        <v>-46</v>
      </c>
      <c r="L5700" s="5">
        <f t="shared" si="179"/>
        <v>0</v>
      </c>
    </row>
    <row r="5701" spans="1:12">
      <c r="A5701" t="s">
        <v>3310</v>
      </c>
      <c r="B5701" t="s">
        <v>3012</v>
      </c>
      <c r="C5701" t="s">
        <v>1723</v>
      </c>
      <c r="D5701" t="s">
        <v>3377</v>
      </c>
      <c r="E5701" t="s">
        <v>1713</v>
      </c>
      <c r="H5701" t="str">
        <f>INDEX('Vensim Variables'!$B:$B,MATCH(EPS!$B5701,'Vensim Variables'!$A:$A,0))</f>
        <v>g pollutant</v>
      </c>
      <c r="I5701" t="str">
        <f t="shared" si="178"/>
        <v>CH4</v>
      </c>
      <c r="J5701">
        <f>INDEX(NoSettings!$C:$C,MATCH(EPS!$A5701,NoSettings!$A:$A,0))</f>
        <v>0</v>
      </c>
      <c r="K5701" s="109">
        <f>INDEX(GWP!$C$2:$C$13,MATCH(EPS!I5701,GWP!$B$2:$B$13,0))</f>
        <v>28</v>
      </c>
      <c r="L5701" s="5">
        <f t="shared" si="179"/>
        <v>0</v>
      </c>
    </row>
    <row r="5702" spans="1:12">
      <c r="A5702" t="s">
        <v>3311</v>
      </c>
      <c r="B5702" t="s">
        <v>3012</v>
      </c>
      <c r="C5702" t="s">
        <v>1723</v>
      </c>
      <c r="D5702" t="s">
        <v>3377</v>
      </c>
      <c r="E5702" t="s">
        <v>1714</v>
      </c>
      <c r="H5702" t="str">
        <f>INDEX('Vensim Variables'!$B:$B,MATCH(EPS!$B5702,'Vensim Variables'!$A:$A,0))</f>
        <v>g pollutant</v>
      </c>
      <c r="I5702" t="str">
        <f t="shared" si="178"/>
        <v>N2O</v>
      </c>
      <c r="J5702">
        <f>INDEX(NoSettings!$C:$C,MATCH(EPS!$A5702,NoSettings!$A:$A,0))</f>
        <v>0</v>
      </c>
      <c r="K5702" s="109">
        <f>INDEX(GWP!$C$2:$C$13,MATCH(EPS!I5702,GWP!$B$2:$B$13,0))</f>
        <v>265</v>
      </c>
      <c r="L5702" s="5">
        <f t="shared" si="179"/>
        <v>0</v>
      </c>
    </row>
    <row r="5703" spans="1:12">
      <c r="A5703" t="s">
        <v>3312</v>
      </c>
      <c r="B5703" t="s">
        <v>3012</v>
      </c>
      <c r="C5703" t="s">
        <v>1723</v>
      </c>
      <c r="D5703" t="s">
        <v>3377</v>
      </c>
      <c r="E5703" t="s">
        <v>1715</v>
      </c>
      <c r="H5703" t="str">
        <f>INDEX('Vensim Variables'!$B:$B,MATCH(EPS!$B5703,'Vensim Variables'!$A:$A,0))</f>
        <v>g pollutant</v>
      </c>
      <c r="I5703" t="str">
        <f t="shared" si="178"/>
        <v>F gases</v>
      </c>
      <c r="J5703">
        <f>INDEX(NoSettings!$C:$C,MATCH(EPS!$A5703,NoSettings!$A:$A,0))</f>
        <v>0</v>
      </c>
      <c r="K5703" s="109">
        <f>INDEX(GWP!$C$2:$C$13,MATCH(EPS!I5703,GWP!$B$2:$B$13,0))</f>
        <v>1</v>
      </c>
      <c r="L5703" s="5">
        <f t="shared" si="179"/>
        <v>0</v>
      </c>
    </row>
    <row r="5704" spans="1:12">
      <c r="A5704" t="s">
        <v>3313</v>
      </c>
      <c r="B5704" t="s">
        <v>3012</v>
      </c>
      <c r="C5704" t="s">
        <v>1723</v>
      </c>
      <c r="D5704" t="s">
        <v>3378</v>
      </c>
      <c r="E5704" t="s">
        <v>1702</v>
      </c>
      <c r="H5704" t="str">
        <f>INDEX('Vensim Variables'!$B:$B,MATCH(EPS!$B5704,'Vensim Variables'!$A:$A,0))</f>
        <v>g pollutant</v>
      </c>
      <c r="I5704" t="str">
        <f t="shared" si="178"/>
        <v>CO2</v>
      </c>
      <c r="J5704">
        <f>INDEX(NoSettings!$C:$C,MATCH(EPS!$A5704,NoSettings!$A:$A,0))</f>
        <v>0</v>
      </c>
      <c r="K5704" s="109">
        <f>INDEX(GWP!$C$2:$C$13,MATCH(EPS!I5704,GWP!$B$2:$B$13,0))</f>
        <v>1</v>
      </c>
      <c r="L5704" s="5">
        <f t="shared" si="179"/>
        <v>0</v>
      </c>
    </row>
    <row r="5705" spans="1:12">
      <c r="A5705" t="s">
        <v>3314</v>
      </c>
      <c r="B5705" t="s">
        <v>3012</v>
      </c>
      <c r="C5705" t="s">
        <v>1723</v>
      </c>
      <c r="D5705" t="s">
        <v>3378</v>
      </c>
      <c r="E5705" t="s">
        <v>1705</v>
      </c>
      <c r="H5705" t="str">
        <f>INDEX('Vensim Variables'!$B:$B,MATCH(EPS!$B5705,'Vensim Variables'!$A:$A,0))</f>
        <v>g pollutant</v>
      </c>
      <c r="I5705" t="str">
        <f t="shared" si="178"/>
        <v>VOC</v>
      </c>
      <c r="J5705">
        <f>INDEX(NoSettings!$C:$C,MATCH(EPS!$A5705,NoSettings!$A:$A,0))</f>
        <v>0</v>
      </c>
      <c r="K5705" s="109">
        <f>INDEX(GWP!$C$2:$C$13,MATCH(EPS!I5705,GWP!$B$2:$B$13,0))</f>
        <v>5</v>
      </c>
      <c r="L5705" s="5">
        <f t="shared" si="179"/>
        <v>0</v>
      </c>
    </row>
    <row r="5706" spans="1:12">
      <c r="A5706" t="s">
        <v>3315</v>
      </c>
      <c r="B5706" t="s">
        <v>3012</v>
      </c>
      <c r="C5706" t="s">
        <v>1723</v>
      </c>
      <c r="D5706" t="s">
        <v>3378</v>
      </c>
      <c r="E5706" t="s">
        <v>1706</v>
      </c>
      <c r="H5706" t="str">
        <f>INDEX('Vensim Variables'!$B:$B,MATCH(EPS!$B5706,'Vensim Variables'!$A:$A,0))</f>
        <v>g pollutant</v>
      </c>
      <c r="I5706" t="str">
        <f t="shared" si="178"/>
        <v>CO</v>
      </c>
      <c r="J5706">
        <f>INDEX(NoSettings!$C:$C,MATCH(EPS!$A5706,NoSettings!$A:$A,0))</f>
        <v>0</v>
      </c>
      <c r="K5706" s="109">
        <f>INDEX(GWP!$C$2:$C$13,MATCH(EPS!I5706,GWP!$B$2:$B$13,0))</f>
        <v>1.8</v>
      </c>
      <c r="L5706" s="5">
        <f t="shared" si="179"/>
        <v>0</v>
      </c>
    </row>
    <row r="5707" spans="1:12">
      <c r="A5707" t="s">
        <v>3316</v>
      </c>
      <c r="B5707" t="s">
        <v>3012</v>
      </c>
      <c r="C5707" t="s">
        <v>1723</v>
      </c>
      <c r="D5707" t="s">
        <v>3378</v>
      </c>
      <c r="E5707" t="s">
        <v>1707</v>
      </c>
      <c r="H5707" t="str">
        <f>INDEX('Vensim Variables'!$B:$B,MATCH(EPS!$B5707,'Vensim Variables'!$A:$A,0))</f>
        <v>g pollutant</v>
      </c>
      <c r="I5707" t="str">
        <f t="shared" si="178"/>
        <v>NOx</v>
      </c>
      <c r="J5707">
        <f>INDEX(NoSettings!$C:$C,MATCH(EPS!$A5707,NoSettings!$A:$A,0))</f>
        <v>0</v>
      </c>
      <c r="K5707" s="109">
        <f>INDEX(GWP!$C$2:$C$13,MATCH(EPS!I5707,GWP!$B$2:$B$13,0))</f>
        <v>-8.1999999999999993</v>
      </c>
      <c r="L5707" s="5">
        <f t="shared" si="179"/>
        <v>0</v>
      </c>
    </row>
    <row r="5708" spans="1:12">
      <c r="A5708" t="s">
        <v>3317</v>
      </c>
      <c r="B5708" t="s">
        <v>3012</v>
      </c>
      <c r="C5708" t="s">
        <v>1723</v>
      </c>
      <c r="D5708" t="s">
        <v>3378</v>
      </c>
      <c r="E5708" t="s">
        <v>1708</v>
      </c>
      <c r="H5708" t="str">
        <f>INDEX('Vensim Variables'!$B:$B,MATCH(EPS!$B5708,'Vensim Variables'!$A:$A,0))</f>
        <v>g pollutant</v>
      </c>
      <c r="I5708" t="str">
        <f t="shared" si="178"/>
        <v>PM10</v>
      </c>
      <c r="J5708">
        <f>INDEX(NoSettings!$C:$C,MATCH(EPS!$A5708,NoSettings!$A:$A,0))</f>
        <v>0</v>
      </c>
      <c r="K5708" s="109">
        <f>INDEX(GWP!$C$2:$C$13,MATCH(EPS!I5708,GWP!$B$2:$B$13,0))</f>
        <v>0</v>
      </c>
      <c r="L5708" s="5">
        <f t="shared" si="179"/>
        <v>0</v>
      </c>
    </row>
    <row r="5709" spans="1:12">
      <c r="A5709" t="s">
        <v>3318</v>
      </c>
      <c r="B5709" t="s">
        <v>3012</v>
      </c>
      <c r="C5709" t="s">
        <v>1723</v>
      </c>
      <c r="D5709" t="s">
        <v>3378</v>
      </c>
      <c r="E5709" t="s">
        <v>1709</v>
      </c>
      <c r="H5709" t="str">
        <f>INDEX('Vensim Variables'!$B:$B,MATCH(EPS!$B5709,'Vensim Variables'!$A:$A,0))</f>
        <v>g pollutant</v>
      </c>
      <c r="I5709" t="str">
        <f t="shared" si="178"/>
        <v>PM25</v>
      </c>
      <c r="J5709">
        <f>INDEX(NoSettings!$C:$C,MATCH(EPS!$A5709,NoSettings!$A:$A,0))</f>
        <v>0</v>
      </c>
      <c r="K5709" s="109">
        <f>INDEX(GWP!$C$2:$C$13,MATCH(EPS!I5709,GWP!$B$2:$B$13,0))</f>
        <v>0</v>
      </c>
      <c r="L5709" s="5">
        <f t="shared" si="179"/>
        <v>0</v>
      </c>
    </row>
    <row r="5710" spans="1:12">
      <c r="A5710" t="s">
        <v>3319</v>
      </c>
      <c r="B5710" t="s">
        <v>3012</v>
      </c>
      <c r="C5710" t="s">
        <v>1723</v>
      </c>
      <c r="D5710" t="s">
        <v>3378</v>
      </c>
      <c r="E5710" t="s">
        <v>1710</v>
      </c>
      <c r="H5710" t="str">
        <f>INDEX('Vensim Variables'!$B:$B,MATCH(EPS!$B5710,'Vensim Variables'!$A:$A,0))</f>
        <v>g pollutant</v>
      </c>
      <c r="I5710" t="str">
        <f t="shared" si="178"/>
        <v>SOx</v>
      </c>
      <c r="J5710">
        <f>INDEX(NoSettings!$C:$C,MATCH(EPS!$A5710,NoSettings!$A:$A,0))</f>
        <v>0</v>
      </c>
      <c r="K5710" s="109">
        <f>INDEX(GWP!$C$2:$C$13,MATCH(EPS!I5710,GWP!$B$2:$B$13,0))</f>
        <v>0</v>
      </c>
      <c r="L5710" s="5">
        <f t="shared" si="179"/>
        <v>0</v>
      </c>
    </row>
    <row r="5711" spans="1:12">
      <c r="A5711" t="s">
        <v>3320</v>
      </c>
      <c r="B5711" t="s">
        <v>3012</v>
      </c>
      <c r="C5711" t="s">
        <v>1723</v>
      </c>
      <c r="D5711" t="s">
        <v>3378</v>
      </c>
      <c r="E5711" t="s">
        <v>1711</v>
      </c>
      <c r="H5711" t="str">
        <f>INDEX('Vensim Variables'!$B:$B,MATCH(EPS!$B5711,'Vensim Variables'!$A:$A,0))</f>
        <v>g pollutant</v>
      </c>
      <c r="I5711" t="str">
        <f t="shared" si="178"/>
        <v>BC</v>
      </c>
      <c r="J5711">
        <f>INDEX(NoSettings!$C:$C,MATCH(EPS!$A5711,NoSettings!$A:$A,0))</f>
        <v>0</v>
      </c>
      <c r="K5711" s="109">
        <f>INDEX(GWP!$C$2:$C$13,MATCH(EPS!I5711,GWP!$B$2:$B$13,0))</f>
        <v>345</v>
      </c>
      <c r="L5711" s="5">
        <f t="shared" si="179"/>
        <v>0</v>
      </c>
    </row>
    <row r="5712" spans="1:12">
      <c r="A5712" t="s">
        <v>3321</v>
      </c>
      <c r="B5712" t="s">
        <v>3012</v>
      </c>
      <c r="C5712" t="s">
        <v>1723</v>
      </c>
      <c r="D5712" t="s">
        <v>3378</v>
      </c>
      <c r="E5712" t="s">
        <v>1712</v>
      </c>
      <c r="H5712" t="str">
        <f>INDEX('Vensim Variables'!$B:$B,MATCH(EPS!$B5712,'Vensim Variables'!$A:$A,0))</f>
        <v>g pollutant</v>
      </c>
      <c r="I5712" t="str">
        <f t="shared" si="178"/>
        <v>OC</v>
      </c>
      <c r="J5712">
        <f>INDEX(NoSettings!$C:$C,MATCH(EPS!$A5712,NoSettings!$A:$A,0))</f>
        <v>0</v>
      </c>
      <c r="K5712" s="109">
        <f>INDEX(GWP!$C$2:$C$13,MATCH(EPS!I5712,GWP!$B$2:$B$13,0))</f>
        <v>-46</v>
      </c>
      <c r="L5712" s="5">
        <f t="shared" si="179"/>
        <v>0</v>
      </c>
    </row>
    <row r="5713" spans="1:12">
      <c r="A5713" t="s">
        <v>3322</v>
      </c>
      <c r="B5713" t="s">
        <v>3012</v>
      </c>
      <c r="C5713" t="s">
        <v>1723</v>
      </c>
      <c r="D5713" t="s">
        <v>3378</v>
      </c>
      <c r="E5713" t="s">
        <v>1713</v>
      </c>
      <c r="H5713" t="str">
        <f>INDEX('Vensim Variables'!$B:$B,MATCH(EPS!$B5713,'Vensim Variables'!$A:$A,0))</f>
        <v>g pollutant</v>
      </c>
      <c r="I5713" t="str">
        <f t="shared" si="178"/>
        <v>CH4</v>
      </c>
      <c r="J5713">
        <f>INDEX(NoSettings!$C:$C,MATCH(EPS!$A5713,NoSettings!$A:$A,0))</f>
        <v>0</v>
      </c>
      <c r="K5713" s="109">
        <f>INDEX(GWP!$C$2:$C$13,MATCH(EPS!I5713,GWP!$B$2:$B$13,0))</f>
        <v>28</v>
      </c>
      <c r="L5713" s="5">
        <f t="shared" si="179"/>
        <v>0</v>
      </c>
    </row>
    <row r="5714" spans="1:12">
      <c r="A5714" t="s">
        <v>3323</v>
      </c>
      <c r="B5714" t="s">
        <v>3012</v>
      </c>
      <c r="C5714" t="s">
        <v>1723</v>
      </c>
      <c r="D5714" t="s">
        <v>3378</v>
      </c>
      <c r="E5714" t="s">
        <v>1714</v>
      </c>
      <c r="H5714" t="str">
        <f>INDEX('Vensim Variables'!$B:$B,MATCH(EPS!$B5714,'Vensim Variables'!$A:$A,0))</f>
        <v>g pollutant</v>
      </c>
      <c r="I5714" t="str">
        <f t="shared" si="178"/>
        <v>N2O</v>
      </c>
      <c r="J5714">
        <f>INDEX(NoSettings!$C:$C,MATCH(EPS!$A5714,NoSettings!$A:$A,0))</f>
        <v>0</v>
      </c>
      <c r="K5714" s="109">
        <f>INDEX(GWP!$C$2:$C$13,MATCH(EPS!I5714,GWP!$B$2:$B$13,0))</f>
        <v>265</v>
      </c>
      <c r="L5714" s="5">
        <f t="shared" si="179"/>
        <v>0</v>
      </c>
    </row>
    <row r="5715" spans="1:12">
      <c r="A5715" t="s">
        <v>3324</v>
      </c>
      <c r="B5715" t="s">
        <v>3012</v>
      </c>
      <c r="C5715" t="s">
        <v>1723</v>
      </c>
      <c r="D5715" t="s">
        <v>3378</v>
      </c>
      <c r="E5715" t="s">
        <v>1715</v>
      </c>
      <c r="H5715" t="str">
        <f>INDEX('Vensim Variables'!$B:$B,MATCH(EPS!$B5715,'Vensim Variables'!$A:$A,0))</f>
        <v>g pollutant</v>
      </c>
      <c r="I5715" t="str">
        <f t="shared" si="178"/>
        <v>F gases</v>
      </c>
      <c r="J5715">
        <f>INDEX(NoSettings!$C:$C,MATCH(EPS!$A5715,NoSettings!$A:$A,0))</f>
        <v>0</v>
      </c>
      <c r="K5715" s="109">
        <f>INDEX(GWP!$C$2:$C$13,MATCH(EPS!I5715,GWP!$B$2:$B$13,0))</f>
        <v>1</v>
      </c>
      <c r="L5715" s="5">
        <f t="shared" si="179"/>
        <v>0</v>
      </c>
    </row>
    <row r="5716" spans="1:12">
      <c r="A5716" t="s">
        <v>3325</v>
      </c>
      <c r="B5716" t="s">
        <v>3012</v>
      </c>
      <c r="C5716" t="s">
        <v>1723</v>
      </c>
      <c r="D5716" t="s">
        <v>3379</v>
      </c>
      <c r="E5716" t="s">
        <v>1702</v>
      </c>
      <c r="H5716" t="str">
        <f>INDEX('Vensim Variables'!$B:$B,MATCH(EPS!$B5716,'Vensim Variables'!$A:$A,0))</f>
        <v>g pollutant</v>
      </c>
      <c r="I5716" t="str">
        <f t="shared" si="178"/>
        <v>CO2</v>
      </c>
      <c r="J5716">
        <f>INDEX(NoSettings!$C:$C,MATCH(EPS!$A5716,NoSettings!$A:$A,0))</f>
        <v>0</v>
      </c>
      <c r="K5716" s="109">
        <f>INDEX(GWP!$C$2:$C$13,MATCH(EPS!I5716,GWP!$B$2:$B$13,0))</f>
        <v>1</v>
      </c>
      <c r="L5716" s="5">
        <f t="shared" si="179"/>
        <v>0</v>
      </c>
    </row>
    <row r="5717" spans="1:12">
      <c r="A5717" t="s">
        <v>3326</v>
      </c>
      <c r="B5717" t="s">
        <v>3012</v>
      </c>
      <c r="C5717" t="s">
        <v>1723</v>
      </c>
      <c r="D5717" t="s">
        <v>3379</v>
      </c>
      <c r="E5717" t="s">
        <v>1705</v>
      </c>
      <c r="H5717" t="str">
        <f>INDEX('Vensim Variables'!$B:$B,MATCH(EPS!$B5717,'Vensim Variables'!$A:$A,0))</f>
        <v>g pollutant</v>
      </c>
      <c r="I5717" t="str">
        <f t="shared" si="178"/>
        <v>VOC</v>
      </c>
      <c r="J5717">
        <f>INDEX(NoSettings!$C:$C,MATCH(EPS!$A5717,NoSettings!$A:$A,0))</f>
        <v>0</v>
      </c>
      <c r="K5717" s="109">
        <f>INDEX(GWP!$C$2:$C$13,MATCH(EPS!I5717,GWP!$B$2:$B$13,0))</f>
        <v>5</v>
      </c>
      <c r="L5717" s="5">
        <f t="shared" si="179"/>
        <v>0</v>
      </c>
    </row>
    <row r="5718" spans="1:12">
      <c r="A5718" t="s">
        <v>3327</v>
      </c>
      <c r="B5718" t="s">
        <v>3012</v>
      </c>
      <c r="C5718" t="s">
        <v>1723</v>
      </c>
      <c r="D5718" t="s">
        <v>3379</v>
      </c>
      <c r="E5718" t="s">
        <v>1706</v>
      </c>
      <c r="H5718" t="str">
        <f>INDEX('Vensim Variables'!$B:$B,MATCH(EPS!$B5718,'Vensim Variables'!$A:$A,0))</f>
        <v>g pollutant</v>
      </c>
      <c r="I5718" t="str">
        <f t="shared" si="178"/>
        <v>CO</v>
      </c>
      <c r="J5718">
        <f>INDEX(NoSettings!$C:$C,MATCH(EPS!$A5718,NoSettings!$A:$A,0))</f>
        <v>0</v>
      </c>
      <c r="K5718" s="109">
        <f>INDEX(GWP!$C$2:$C$13,MATCH(EPS!I5718,GWP!$B$2:$B$13,0))</f>
        <v>1.8</v>
      </c>
      <c r="L5718" s="5">
        <f t="shared" si="179"/>
        <v>0</v>
      </c>
    </row>
    <row r="5719" spans="1:12">
      <c r="A5719" t="s">
        <v>3328</v>
      </c>
      <c r="B5719" t="s">
        <v>3012</v>
      </c>
      <c r="C5719" t="s">
        <v>1723</v>
      </c>
      <c r="D5719" t="s">
        <v>3379</v>
      </c>
      <c r="E5719" t="s">
        <v>1707</v>
      </c>
      <c r="H5719" t="str">
        <f>INDEX('Vensim Variables'!$B:$B,MATCH(EPS!$B5719,'Vensim Variables'!$A:$A,0))</f>
        <v>g pollutant</v>
      </c>
      <c r="I5719" t="str">
        <f t="shared" si="178"/>
        <v>NOx</v>
      </c>
      <c r="J5719">
        <f>INDEX(NoSettings!$C:$C,MATCH(EPS!$A5719,NoSettings!$A:$A,0))</f>
        <v>0</v>
      </c>
      <c r="K5719" s="109">
        <f>INDEX(GWP!$C$2:$C$13,MATCH(EPS!I5719,GWP!$B$2:$B$13,0))</f>
        <v>-8.1999999999999993</v>
      </c>
      <c r="L5719" s="5">
        <f t="shared" si="179"/>
        <v>0</v>
      </c>
    </row>
    <row r="5720" spans="1:12">
      <c r="A5720" t="s">
        <v>3329</v>
      </c>
      <c r="B5720" t="s">
        <v>3012</v>
      </c>
      <c r="C5720" t="s">
        <v>1723</v>
      </c>
      <c r="D5720" t="s">
        <v>3379</v>
      </c>
      <c r="E5720" t="s">
        <v>1708</v>
      </c>
      <c r="H5720" t="str">
        <f>INDEX('Vensim Variables'!$B:$B,MATCH(EPS!$B5720,'Vensim Variables'!$A:$A,0))</f>
        <v>g pollutant</v>
      </c>
      <c r="I5720" t="str">
        <f t="shared" si="178"/>
        <v>PM10</v>
      </c>
      <c r="J5720">
        <f>INDEX(NoSettings!$C:$C,MATCH(EPS!$A5720,NoSettings!$A:$A,0))</f>
        <v>0</v>
      </c>
      <c r="K5720" s="109">
        <f>INDEX(GWP!$C$2:$C$13,MATCH(EPS!I5720,GWP!$B$2:$B$13,0))</f>
        <v>0</v>
      </c>
      <c r="L5720" s="5">
        <f t="shared" si="179"/>
        <v>0</v>
      </c>
    </row>
    <row r="5721" spans="1:12">
      <c r="A5721" t="s">
        <v>3330</v>
      </c>
      <c r="B5721" t="s">
        <v>3012</v>
      </c>
      <c r="C5721" t="s">
        <v>1723</v>
      </c>
      <c r="D5721" t="s">
        <v>3379</v>
      </c>
      <c r="E5721" t="s">
        <v>1709</v>
      </c>
      <c r="H5721" t="str">
        <f>INDEX('Vensim Variables'!$B:$B,MATCH(EPS!$B5721,'Vensim Variables'!$A:$A,0))</f>
        <v>g pollutant</v>
      </c>
      <c r="I5721" t="str">
        <f t="shared" si="178"/>
        <v>PM25</v>
      </c>
      <c r="J5721">
        <f>INDEX(NoSettings!$C:$C,MATCH(EPS!$A5721,NoSettings!$A:$A,0))</f>
        <v>0</v>
      </c>
      <c r="K5721" s="109">
        <f>INDEX(GWP!$C$2:$C$13,MATCH(EPS!I5721,GWP!$B$2:$B$13,0))</f>
        <v>0</v>
      </c>
      <c r="L5721" s="5">
        <f t="shared" si="179"/>
        <v>0</v>
      </c>
    </row>
    <row r="5722" spans="1:12">
      <c r="A5722" t="s">
        <v>3331</v>
      </c>
      <c r="B5722" t="s">
        <v>3012</v>
      </c>
      <c r="C5722" t="s">
        <v>1723</v>
      </c>
      <c r="D5722" t="s">
        <v>3379</v>
      </c>
      <c r="E5722" t="s">
        <v>1710</v>
      </c>
      <c r="H5722" t="str">
        <f>INDEX('Vensim Variables'!$B:$B,MATCH(EPS!$B5722,'Vensim Variables'!$A:$A,0))</f>
        <v>g pollutant</v>
      </c>
      <c r="I5722" t="str">
        <f t="shared" si="178"/>
        <v>SOx</v>
      </c>
      <c r="J5722">
        <f>INDEX(NoSettings!$C:$C,MATCH(EPS!$A5722,NoSettings!$A:$A,0))</f>
        <v>0</v>
      </c>
      <c r="K5722" s="109">
        <f>INDEX(GWP!$C$2:$C$13,MATCH(EPS!I5722,GWP!$B$2:$B$13,0))</f>
        <v>0</v>
      </c>
      <c r="L5722" s="5">
        <f t="shared" si="179"/>
        <v>0</v>
      </c>
    </row>
    <row r="5723" spans="1:12">
      <c r="A5723" t="s">
        <v>3332</v>
      </c>
      <c r="B5723" t="s">
        <v>3012</v>
      </c>
      <c r="C5723" t="s">
        <v>1723</v>
      </c>
      <c r="D5723" t="s">
        <v>3379</v>
      </c>
      <c r="E5723" t="s">
        <v>1711</v>
      </c>
      <c r="H5723" t="str">
        <f>INDEX('Vensim Variables'!$B:$B,MATCH(EPS!$B5723,'Vensim Variables'!$A:$A,0))</f>
        <v>g pollutant</v>
      </c>
      <c r="I5723" t="str">
        <f t="shared" si="178"/>
        <v>BC</v>
      </c>
      <c r="J5723">
        <f>INDEX(NoSettings!$C:$C,MATCH(EPS!$A5723,NoSettings!$A:$A,0))</f>
        <v>0</v>
      </c>
      <c r="K5723" s="109">
        <f>INDEX(GWP!$C$2:$C$13,MATCH(EPS!I5723,GWP!$B$2:$B$13,0))</f>
        <v>345</v>
      </c>
      <c r="L5723" s="5">
        <f t="shared" si="179"/>
        <v>0</v>
      </c>
    </row>
    <row r="5724" spans="1:12">
      <c r="A5724" t="s">
        <v>3333</v>
      </c>
      <c r="B5724" t="s">
        <v>3012</v>
      </c>
      <c r="C5724" t="s">
        <v>1723</v>
      </c>
      <c r="D5724" t="s">
        <v>3379</v>
      </c>
      <c r="E5724" t="s">
        <v>1712</v>
      </c>
      <c r="H5724" t="str">
        <f>INDEX('Vensim Variables'!$B:$B,MATCH(EPS!$B5724,'Vensim Variables'!$A:$A,0))</f>
        <v>g pollutant</v>
      </c>
      <c r="I5724" t="str">
        <f t="shared" si="178"/>
        <v>OC</v>
      </c>
      <c r="J5724">
        <f>INDEX(NoSettings!$C:$C,MATCH(EPS!$A5724,NoSettings!$A:$A,0))</f>
        <v>0</v>
      </c>
      <c r="K5724" s="109">
        <f>INDEX(GWP!$C$2:$C$13,MATCH(EPS!I5724,GWP!$B$2:$B$13,0))</f>
        <v>-46</v>
      </c>
      <c r="L5724" s="5">
        <f t="shared" si="179"/>
        <v>0</v>
      </c>
    </row>
    <row r="5725" spans="1:12">
      <c r="A5725" t="s">
        <v>3334</v>
      </c>
      <c r="B5725" t="s">
        <v>3012</v>
      </c>
      <c r="C5725" t="s">
        <v>1723</v>
      </c>
      <c r="D5725" t="s">
        <v>3379</v>
      </c>
      <c r="E5725" t="s">
        <v>1713</v>
      </c>
      <c r="H5725" t="str">
        <f>INDEX('Vensim Variables'!$B:$B,MATCH(EPS!$B5725,'Vensim Variables'!$A:$A,0))</f>
        <v>g pollutant</v>
      </c>
      <c r="I5725" t="str">
        <f t="shared" si="178"/>
        <v>CH4</v>
      </c>
      <c r="J5725">
        <f>INDEX(NoSettings!$C:$C,MATCH(EPS!$A5725,NoSettings!$A:$A,0))</f>
        <v>0</v>
      </c>
      <c r="K5725" s="109">
        <f>INDEX(GWP!$C$2:$C$13,MATCH(EPS!I5725,GWP!$B$2:$B$13,0))</f>
        <v>28</v>
      </c>
      <c r="L5725" s="5">
        <f t="shared" si="179"/>
        <v>0</v>
      </c>
    </row>
    <row r="5726" spans="1:12">
      <c r="A5726" t="s">
        <v>3335</v>
      </c>
      <c r="B5726" t="s">
        <v>3012</v>
      </c>
      <c r="C5726" t="s">
        <v>1723</v>
      </c>
      <c r="D5726" t="s">
        <v>3379</v>
      </c>
      <c r="E5726" t="s">
        <v>1714</v>
      </c>
      <c r="H5726" t="str">
        <f>INDEX('Vensim Variables'!$B:$B,MATCH(EPS!$B5726,'Vensim Variables'!$A:$A,0))</f>
        <v>g pollutant</v>
      </c>
      <c r="I5726" t="str">
        <f t="shared" si="178"/>
        <v>N2O</v>
      </c>
      <c r="J5726">
        <f>INDEX(NoSettings!$C:$C,MATCH(EPS!$A5726,NoSettings!$A:$A,0))</f>
        <v>0</v>
      </c>
      <c r="K5726" s="109">
        <f>INDEX(GWP!$C$2:$C$13,MATCH(EPS!I5726,GWP!$B$2:$B$13,0))</f>
        <v>265</v>
      </c>
      <c r="L5726" s="5">
        <f t="shared" si="179"/>
        <v>0</v>
      </c>
    </row>
    <row r="5727" spans="1:12">
      <c r="A5727" t="s">
        <v>3336</v>
      </c>
      <c r="B5727" t="s">
        <v>3012</v>
      </c>
      <c r="C5727" t="s">
        <v>1723</v>
      </c>
      <c r="D5727" t="s">
        <v>3379</v>
      </c>
      <c r="E5727" t="s">
        <v>1715</v>
      </c>
      <c r="H5727" t="str">
        <f>INDEX('Vensim Variables'!$B:$B,MATCH(EPS!$B5727,'Vensim Variables'!$A:$A,0))</f>
        <v>g pollutant</v>
      </c>
      <c r="I5727" t="str">
        <f t="shared" si="178"/>
        <v>F gases</v>
      </c>
      <c r="J5727">
        <f>INDEX(NoSettings!$C:$C,MATCH(EPS!$A5727,NoSettings!$A:$A,0))</f>
        <v>0</v>
      </c>
      <c r="K5727" s="109">
        <f>INDEX(GWP!$C$2:$C$13,MATCH(EPS!I5727,GWP!$B$2:$B$13,0))</f>
        <v>1</v>
      </c>
      <c r="L5727" s="5">
        <f t="shared" si="179"/>
        <v>0</v>
      </c>
    </row>
    <row r="5728" spans="1:12">
      <c r="A5728" t="s">
        <v>3337</v>
      </c>
      <c r="B5728" t="s">
        <v>3012</v>
      </c>
      <c r="C5728" t="s">
        <v>1723</v>
      </c>
      <c r="D5728" t="s">
        <v>3380</v>
      </c>
      <c r="E5728" t="s">
        <v>1702</v>
      </c>
      <c r="H5728" t="str">
        <f>INDEX('Vensim Variables'!$B:$B,MATCH(EPS!$B5728,'Vensim Variables'!$A:$A,0))</f>
        <v>g pollutant</v>
      </c>
      <c r="I5728" t="str">
        <f t="shared" si="178"/>
        <v>CO2</v>
      </c>
      <c r="J5728">
        <f>INDEX(NoSettings!$C:$C,MATCH(EPS!$A5728,NoSettings!$A:$A,0))</f>
        <v>0</v>
      </c>
      <c r="K5728" s="109">
        <f>INDEX(GWP!$C$2:$C$13,MATCH(EPS!I5728,GWP!$B$2:$B$13,0))</f>
        <v>1</v>
      </c>
      <c r="L5728" s="5">
        <f t="shared" si="179"/>
        <v>0</v>
      </c>
    </row>
    <row r="5729" spans="1:12">
      <c r="A5729" t="s">
        <v>3338</v>
      </c>
      <c r="B5729" t="s">
        <v>3012</v>
      </c>
      <c r="C5729" t="s">
        <v>1723</v>
      </c>
      <c r="D5729" t="s">
        <v>3380</v>
      </c>
      <c r="E5729" t="s">
        <v>1705</v>
      </c>
      <c r="H5729" t="str">
        <f>INDEX('Vensim Variables'!$B:$B,MATCH(EPS!$B5729,'Vensim Variables'!$A:$A,0))</f>
        <v>g pollutant</v>
      </c>
      <c r="I5729" t="str">
        <f t="shared" si="178"/>
        <v>VOC</v>
      </c>
      <c r="J5729">
        <f>INDEX(NoSettings!$C:$C,MATCH(EPS!$A5729,NoSettings!$A:$A,0))</f>
        <v>0</v>
      </c>
      <c r="K5729" s="109">
        <f>INDEX(GWP!$C$2:$C$13,MATCH(EPS!I5729,GWP!$B$2:$B$13,0))</f>
        <v>5</v>
      </c>
      <c r="L5729" s="5">
        <f t="shared" si="179"/>
        <v>0</v>
      </c>
    </row>
    <row r="5730" spans="1:12">
      <c r="A5730" t="s">
        <v>3339</v>
      </c>
      <c r="B5730" t="s">
        <v>3012</v>
      </c>
      <c r="C5730" t="s">
        <v>1723</v>
      </c>
      <c r="D5730" t="s">
        <v>3380</v>
      </c>
      <c r="E5730" t="s">
        <v>1706</v>
      </c>
      <c r="H5730" t="str">
        <f>INDEX('Vensim Variables'!$B:$B,MATCH(EPS!$B5730,'Vensim Variables'!$A:$A,0))</f>
        <v>g pollutant</v>
      </c>
      <c r="I5730" t="str">
        <f t="shared" si="178"/>
        <v>CO</v>
      </c>
      <c r="J5730">
        <f>INDEX(NoSettings!$C:$C,MATCH(EPS!$A5730,NoSettings!$A:$A,0))</f>
        <v>0</v>
      </c>
      <c r="K5730" s="109">
        <f>INDEX(GWP!$C$2:$C$13,MATCH(EPS!I5730,GWP!$B$2:$B$13,0))</f>
        <v>1.8</v>
      </c>
      <c r="L5730" s="5">
        <f t="shared" si="179"/>
        <v>0</v>
      </c>
    </row>
    <row r="5731" spans="1:12">
      <c r="A5731" t="s">
        <v>3340</v>
      </c>
      <c r="B5731" t="s">
        <v>3012</v>
      </c>
      <c r="C5731" t="s">
        <v>1723</v>
      </c>
      <c r="D5731" t="s">
        <v>3380</v>
      </c>
      <c r="E5731" t="s">
        <v>1707</v>
      </c>
      <c r="H5731" t="str">
        <f>INDEX('Vensim Variables'!$B:$B,MATCH(EPS!$B5731,'Vensim Variables'!$A:$A,0))</f>
        <v>g pollutant</v>
      </c>
      <c r="I5731" t="str">
        <f t="shared" si="178"/>
        <v>NOx</v>
      </c>
      <c r="J5731">
        <f>INDEX(NoSettings!$C:$C,MATCH(EPS!$A5731,NoSettings!$A:$A,0))</f>
        <v>0</v>
      </c>
      <c r="K5731" s="109">
        <f>INDEX(GWP!$C$2:$C$13,MATCH(EPS!I5731,GWP!$B$2:$B$13,0))</f>
        <v>-8.1999999999999993</v>
      </c>
      <c r="L5731" s="5">
        <f t="shared" si="179"/>
        <v>0</v>
      </c>
    </row>
    <row r="5732" spans="1:12">
      <c r="A5732" t="s">
        <v>3341</v>
      </c>
      <c r="B5732" t="s">
        <v>3012</v>
      </c>
      <c r="C5732" t="s">
        <v>1723</v>
      </c>
      <c r="D5732" t="s">
        <v>3380</v>
      </c>
      <c r="E5732" t="s">
        <v>1708</v>
      </c>
      <c r="H5732" t="str">
        <f>INDEX('Vensim Variables'!$B:$B,MATCH(EPS!$B5732,'Vensim Variables'!$A:$A,0))</f>
        <v>g pollutant</v>
      </c>
      <c r="I5732" t="str">
        <f t="shared" si="178"/>
        <v>PM10</v>
      </c>
      <c r="J5732">
        <f>INDEX(NoSettings!$C:$C,MATCH(EPS!$A5732,NoSettings!$A:$A,0))</f>
        <v>0</v>
      </c>
      <c r="K5732" s="109">
        <f>INDEX(GWP!$C$2:$C$13,MATCH(EPS!I5732,GWP!$B$2:$B$13,0))</f>
        <v>0</v>
      </c>
      <c r="L5732" s="5">
        <f t="shared" si="179"/>
        <v>0</v>
      </c>
    </row>
    <row r="5733" spans="1:12">
      <c r="A5733" t="s">
        <v>3342</v>
      </c>
      <c r="B5733" t="s">
        <v>3012</v>
      </c>
      <c r="C5733" t="s">
        <v>1723</v>
      </c>
      <c r="D5733" t="s">
        <v>3380</v>
      </c>
      <c r="E5733" t="s">
        <v>1709</v>
      </c>
      <c r="H5733" t="str">
        <f>INDEX('Vensim Variables'!$B:$B,MATCH(EPS!$B5733,'Vensim Variables'!$A:$A,0))</f>
        <v>g pollutant</v>
      </c>
      <c r="I5733" t="str">
        <f t="shared" si="178"/>
        <v>PM25</v>
      </c>
      <c r="J5733">
        <f>INDEX(NoSettings!$C:$C,MATCH(EPS!$A5733,NoSettings!$A:$A,0))</f>
        <v>0</v>
      </c>
      <c r="K5733" s="109">
        <f>INDEX(GWP!$C$2:$C$13,MATCH(EPS!I5733,GWP!$B$2:$B$13,0))</f>
        <v>0</v>
      </c>
      <c r="L5733" s="5">
        <f t="shared" si="179"/>
        <v>0</v>
      </c>
    </row>
    <row r="5734" spans="1:12">
      <c r="A5734" t="s">
        <v>3343</v>
      </c>
      <c r="B5734" t="s">
        <v>3012</v>
      </c>
      <c r="C5734" t="s">
        <v>1723</v>
      </c>
      <c r="D5734" t="s">
        <v>3380</v>
      </c>
      <c r="E5734" t="s">
        <v>1710</v>
      </c>
      <c r="H5734" t="str">
        <f>INDEX('Vensim Variables'!$B:$B,MATCH(EPS!$B5734,'Vensim Variables'!$A:$A,0))</f>
        <v>g pollutant</v>
      </c>
      <c r="I5734" t="str">
        <f t="shared" si="178"/>
        <v>SOx</v>
      </c>
      <c r="J5734">
        <f>INDEX(NoSettings!$C:$C,MATCH(EPS!$A5734,NoSettings!$A:$A,0))</f>
        <v>0</v>
      </c>
      <c r="K5734" s="109">
        <f>INDEX(GWP!$C$2:$C$13,MATCH(EPS!I5734,GWP!$B$2:$B$13,0))</f>
        <v>0</v>
      </c>
      <c r="L5734" s="5">
        <f t="shared" si="179"/>
        <v>0</v>
      </c>
    </row>
    <row r="5735" spans="1:12">
      <c r="A5735" t="s">
        <v>3344</v>
      </c>
      <c r="B5735" t="s">
        <v>3012</v>
      </c>
      <c r="C5735" t="s">
        <v>1723</v>
      </c>
      <c r="D5735" t="s">
        <v>3380</v>
      </c>
      <c r="E5735" t="s">
        <v>1711</v>
      </c>
      <c r="H5735" t="str">
        <f>INDEX('Vensim Variables'!$B:$B,MATCH(EPS!$B5735,'Vensim Variables'!$A:$A,0))</f>
        <v>g pollutant</v>
      </c>
      <c r="I5735" t="str">
        <f t="shared" si="178"/>
        <v>BC</v>
      </c>
      <c r="J5735">
        <f>INDEX(NoSettings!$C:$C,MATCH(EPS!$A5735,NoSettings!$A:$A,0))</f>
        <v>0</v>
      </c>
      <c r="K5735" s="109">
        <f>INDEX(GWP!$C$2:$C$13,MATCH(EPS!I5735,GWP!$B$2:$B$13,0))</f>
        <v>345</v>
      </c>
      <c r="L5735" s="5">
        <f t="shared" si="179"/>
        <v>0</v>
      </c>
    </row>
    <row r="5736" spans="1:12">
      <c r="A5736" t="s">
        <v>3345</v>
      </c>
      <c r="B5736" t="s">
        <v>3012</v>
      </c>
      <c r="C5736" t="s">
        <v>1723</v>
      </c>
      <c r="D5736" t="s">
        <v>3380</v>
      </c>
      <c r="E5736" t="s">
        <v>1712</v>
      </c>
      <c r="H5736" t="str">
        <f>INDEX('Vensim Variables'!$B:$B,MATCH(EPS!$B5736,'Vensim Variables'!$A:$A,0))</f>
        <v>g pollutant</v>
      </c>
      <c r="I5736" t="str">
        <f t="shared" si="178"/>
        <v>OC</v>
      </c>
      <c r="J5736">
        <f>INDEX(NoSettings!$C:$C,MATCH(EPS!$A5736,NoSettings!$A:$A,0))</f>
        <v>0</v>
      </c>
      <c r="K5736" s="109">
        <f>INDEX(GWP!$C$2:$C$13,MATCH(EPS!I5736,GWP!$B$2:$B$13,0))</f>
        <v>-46</v>
      </c>
      <c r="L5736" s="5">
        <f t="shared" si="179"/>
        <v>0</v>
      </c>
    </row>
    <row r="5737" spans="1:12">
      <c r="A5737" t="s">
        <v>3346</v>
      </c>
      <c r="B5737" t="s">
        <v>3012</v>
      </c>
      <c r="C5737" t="s">
        <v>1723</v>
      </c>
      <c r="D5737" t="s">
        <v>3380</v>
      </c>
      <c r="E5737" t="s">
        <v>1713</v>
      </c>
      <c r="H5737" t="str">
        <f>INDEX('Vensim Variables'!$B:$B,MATCH(EPS!$B5737,'Vensim Variables'!$A:$A,0))</f>
        <v>g pollutant</v>
      </c>
      <c r="I5737" t="str">
        <f t="shared" si="178"/>
        <v>CH4</v>
      </c>
      <c r="J5737">
        <f>INDEX(NoSettings!$C:$C,MATCH(EPS!$A5737,NoSettings!$A:$A,0))</f>
        <v>0</v>
      </c>
      <c r="K5737" s="109">
        <f>INDEX(GWP!$C$2:$C$13,MATCH(EPS!I5737,GWP!$B$2:$B$13,0))</f>
        <v>28</v>
      </c>
      <c r="L5737" s="5">
        <f t="shared" si="179"/>
        <v>0</v>
      </c>
    </row>
    <row r="5738" spans="1:12">
      <c r="A5738" t="s">
        <v>3347</v>
      </c>
      <c r="B5738" t="s">
        <v>3012</v>
      </c>
      <c r="C5738" t="s">
        <v>1723</v>
      </c>
      <c r="D5738" t="s">
        <v>3380</v>
      </c>
      <c r="E5738" t="s">
        <v>1714</v>
      </c>
      <c r="H5738" t="str">
        <f>INDEX('Vensim Variables'!$B:$B,MATCH(EPS!$B5738,'Vensim Variables'!$A:$A,0))</f>
        <v>g pollutant</v>
      </c>
      <c r="I5738" t="str">
        <f t="shared" si="178"/>
        <v>N2O</v>
      </c>
      <c r="J5738">
        <f>INDEX(NoSettings!$C:$C,MATCH(EPS!$A5738,NoSettings!$A:$A,0))</f>
        <v>0</v>
      </c>
      <c r="K5738" s="109">
        <f>INDEX(GWP!$C$2:$C$13,MATCH(EPS!I5738,GWP!$B$2:$B$13,0))</f>
        <v>265</v>
      </c>
      <c r="L5738" s="5">
        <f t="shared" si="179"/>
        <v>0</v>
      </c>
    </row>
    <row r="5739" spans="1:12">
      <c r="A5739" t="s">
        <v>3348</v>
      </c>
      <c r="B5739" t="s">
        <v>3012</v>
      </c>
      <c r="C5739" t="s">
        <v>1723</v>
      </c>
      <c r="D5739" t="s">
        <v>3380</v>
      </c>
      <c r="E5739" t="s">
        <v>1715</v>
      </c>
      <c r="H5739" t="str">
        <f>INDEX('Vensim Variables'!$B:$B,MATCH(EPS!$B5739,'Vensim Variables'!$A:$A,0))</f>
        <v>g pollutant</v>
      </c>
      <c r="I5739" t="str">
        <f t="shared" si="178"/>
        <v>F gases</v>
      </c>
      <c r="J5739">
        <f>INDEX(NoSettings!$C:$C,MATCH(EPS!$A5739,NoSettings!$A:$A,0))</f>
        <v>0</v>
      </c>
      <c r="K5739" s="109">
        <f>INDEX(GWP!$C$2:$C$13,MATCH(EPS!I5739,GWP!$B$2:$B$13,0))</f>
        <v>1</v>
      </c>
      <c r="L5739" s="5">
        <f t="shared" si="179"/>
        <v>0</v>
      </c>
    </row>
    <row r="5740" spans="1:12">
      <c r="A5740" t="s">
        <v>3349</v>
      </c>
      <c r="B5740" t="s">
        <v>3012</v>
      </c>
      <c r="C5740" t="s">
        <v>1723</v>
      </c>
      <c r="D5740" t="s">
        <v>3381</v>
      </c>
      <c r="E5740" t="s">
        <v>1702</v>
      </c>
      <c r="H5740" t="str">
        <f>INDEX('Vensim Variables'!$B:$B,MATCH(EPS!$B5740,'Vensim Variables'!$A:$A,0))</f>
        <v>g pollutant</v>
      </c>
      <c r="I5740" t="str">
        <f t="shared" si="178"/>
        <v>CO2</v>
      </c>
      <c r="J5740">
        <f>INDEX(NoSettings!$C:$C,MATCH(EPS!$A5740,NoSettings!$A:$A,0))</f>
        <v>30305900000000</v>
      </c>
      <c r="K5740" s="109">
        <f>INDEX(GWP!$C$2:$C$13,MATCH(EPS!I5740,GWP!$B$2:$B$13,0))</f>
        <v>1</v>
      </c>
      <c r="L5740" s="5">
        <f t="shared" si="179"/>
        <v>30.305900000000001</v>
      </c>
    </row>
    <row r="5741" spans="1:12">
      <c r="A5741" t="s">
        <v>3350</v>
      </c>
      <c r="B5741" t="s">
        <v>3012</v>
      </c>
      <c r="C5741" t="s">
        <v>1723</v>
      </c>
      <c r="D5741" t="s">
        <v>3381</v>
      </c>
      <c r="E5741" t="s">
        <v>1705</v>
      </c>
      <c r="H5741" t="str">
        <f>INDEX('Vensim Variables'!$B:$B,MATCH(EPS!$B5741,'Vensim Variables'!$A:$A,0))</f>
        <v>g pollutant</v>
      </c>
      <c r="I5741" t="str">
        <f t="shared" si="178"/>
        <v>VOC</v>
      </c>
      <c r="J5741">
        <f>INDEX(NoSettings!$C:$C,MATCH(EPS!$A5741,NoSettings!$A:$A,0))</f>
        <v>1103060000</v>
      </c>
      <c r="K5741" s="109">
        <f>INDEX(GWP!$C$2:$C$13,MATCH(EPS!I5741,GWP!$B$2:$B$13,0))</f>
        <v>5</v>
      </c>
      <c r="L5741" s="5">
        <f t="shared" si="179"/>
        <v>5.5152999999999999E-3</v>
      </c>
    </row>
    <row r="5742" spans="1:12">
      <c r="A5742" t="s">
        <v>3351</v>
      </c>
      <c r="B5742" t="s">
        <v>3012</v>
      </c>
      <c r="C5742" t="s">
        <v>1723</v>
      </c>
      <c r="D5742" t="s">
        <v>3381</v>
      </c>
      <c r="E5742" t="s">
        <v>1706</v>
      </c>
      <c r="H5742" t="str">
        <f>INDEX('Vensim Variables'!$B:$B,MATCH(EPS!$B5742,'Vensim Variables'!$A:$A,0))</f>
        <v>g pollutant</v>
      </c>
      <c r="I5742" t="str">
        <f t="shared" si="178"/>
        <v>CO</v>
      </c>
      <c r="J5742">
        <f>INDEX(NoSettings!$C:$C,MATCH(EPS!$A5742,NoSettings!$A:$A,0))</f>
        <v>8998580000</v>
      </c>
      <c r="K5742" s="109">
        <f>INDEX(GWP!$C$2:$C$13,MATCH(EPS!I5742,GWP!$B$2:$B$13,0))</f>
        <v>1.8</v>
      </c>
      <c r="L5742" s="5">
        <f t="shared" si="179"/>
        <v>1.6197443999999998E-2</v>
      </c>
    </row>
    <row r="5743" spans="1:12">
      <c r="A5743" t="s">
        <v>3352</v>
      </c>
      <c r="B5743" t="s">
        <v>3012</v>
      </c>
      <c r="C5743" t="s">
        <v>1723</v>
      </c>
      <c r="D5743" t="s">
        <v>3381</v>
      </c>
      <c r="E5743" t="s">
        <v>1707</v>
      </c>
      <c r="H5743" t="str">
        <f>INDEX('Vensim Variables'!$B:$B,MATCH(EPS!$B5743,'Vensim Variables'!$A:$A,0))</f>
        <v>g pollutant</v>
      </c>
      <c r="I5743" t="str">
        <f t="shared" si="178"/>
        <v>NOx</v>
      </c>
      <c r="J5743">
        <f>INDEX(NoSettings!$C:$C,MATCH(EPS!$A5743,NoSettings!$A:$A,0))</f>
        <v>20771800000</v>
      </c>
      <c r="K5743" s="109">
        <f>INDEX(GWP!$C$2:$C$13,MATCH(EPS!I5743,GWP!$B$2:$B$13,0))</f>
        <v>-8.1999999999999993</v>
      </c>
      <c r="L5743" s="5">
        <f t="shared" si="179"/>
        <v>-0.17032876</v>
      </c>
    </row>
    <row r="5744" spans="1:12">
      <c r="A5744" t="s">
        <v>3353</v>
      </c>
      <c r="B5744" t="s">
        <v>3012</v>
      </c>
      <c r="C5744" t="s">
        <v>1723</v>
      </c>
      <c r="D5744" t="s">
        <v>3381</v>
      </c>
      <c r="E5744" t="s">
        <v>1708</v>
      </c>
      <c r="H5744" t="str">
        <f>INDEX('Vensim Variables'!$B:$B,MATCH(EPS!$B5744,'Vensim Variables'!$A:$A,0))</f>
        <v>g pollutant</v>
      </c>
      <c r="I5744" t="str">
        <f t="shared" si="178"/>
        <v>PM10</v>
      </c>
      <c r="J5744">
        <f>INDEX(NoSettings!$C:$C,MATCH(EPS!$A5744,NoSettings!$A:$A,0))</f>
        <v>830380000</v>
      </c>
      <c r="K5744" s="109">
        <f>INDEX(GWP!$C$2:$C$13,MATCH(EPS!I5744,GWP!$B$2:$B$13,0))</f>
        <v>0</v>
      </c>
      <c r="L5744" s="5">
        <f t="shared" si="179"/>
        <v>0</v>
      </c>
    </row>
    <row r="5745" spans="1:12">
      <c r="A5745" t="s">
        <v>3354</v>
      </c>
      <c r="B5745" t="s">
        <v>3012</v>
      </c>
      <c r="C5745" t="s">
        <v>1723</v>
      </c>
      <c r="D5745" t="s">
        <v>3381</v>
      </c>
      <c r="E5745" t="s">
        <v>1709</v>
      </c>
      <c r="H5745" t="str">
        <f>INDEX('Vensim Variables'!$B:$B,MATCH(EPS!$B5745,'Vensim Variables'!$A:$A,0))</f>
        <v>g pollutant</v>
      </c>
      <c r="I5745" t="str">
        <f t="shared" si="178"/>
        <v>PM25</v>
      </c>
      <c r="J5745">
        <f>INDEX(NoSettings!$C:$C,MATCH(EPS!$A5745,NoSettings!$A:$A,0))</f>
        <v>528110000</v>
      </c>
      <c r="K5745" s="109">
        <f>INDEX(GWP!$C$2:$C$13,MATCH(EPS!I5745,GWP!$B$2:$B$13,0))</f>
        <v>0</v>
      </c>
      <c r="L5745" s="5">
        <f t="shared" si="179"/>
        <v>0</v>
      </c>
    </row>
    <row r="5746" spans="1:12">
      <c r="A5746" t="s">
        <v>3355</v>
      </c>
      <c r="B5746" t="s">
        <v>3012</v>
      </c>
      <c r="C5746" t="s">
        <v>1723</v>
      </c>
      <c r="D5746" t="s">
        <v>3381</v>
      </c>
      <c r="E5746" t="s">
        <v>1710</v>
      </c>
      <c r="H5746" t="str">
        <f>INDEX('Vensim Variables'!$B:$B,MATCH(EPS!$B5746,'Vensim Variables'!$A:$A,0))</f>
        <v>g pollutant</v>
      </c>
      <c r="I5746" t="str">
        <f t="shared" si="178"/>
        <v>SOx</v>
      </c>
      <c r="J5746">
        <f>INDEX(NoSettings!$C:$C,MATCH(EPS!$A5746,NoSettings!$A:$A,0))</f>
        <v>6532100000</v>
      </c>
      <c r="K5746" s="109">
        <f>INDEX(GWP!$C$2:$C$13,MATCH(EPS!I5746,GWP!$B$2:$B$13,0))</f>
        <v>0</v>
      </c>
      <c r="L5746" s="5">
        <f t="shared" si="179"/>
        <v>0</v>
      </c>
    </row>
    <row r="5747" spans="1:12">
      <c r="A5747" t="s">
        <v>3356</v>
      </c>
      <c r="B5747" t="s">
        <v>3012</v>
      </c>
      <c r="C5747" t="s">
        <v>1723</v>
      </c>
      <c r="D5747" t="s">
        <v>3381</v>
      </c>
      <c r="E5747" t="s">
        <v>1711</v>
      </c>
      <c r="H5747" t="str">
        <f>INDEX('Vensim Variables'!$B:$B,MATCH(EPS!$B5747,'Vensim Variables'!$A:$A,0))</f>
        <v>g pollutant</v>
      </c>
      <c r="I5747" t="str">
        <f t="shared" si="178"/>
        <v>BC</v>
      </c>
      <c r="J5747">
        <f>INDEX(NoSettings!$C:$C,MATCH(EPS!$A5747,NoSettings!$A:$A,0))</f>
        <v>30572200</v>
      </c>
      <c r="K5747" s="109">
        <f>INDEX(GWP!$C$2:$C$13,MATCH(EPS!I5747,GWP!$B$2:$B$13,0))</f>
        <v>345</v>
      </c>
      <c r="L5747" s="5">
        <f t="shared" si="179"/>
        <v>1.0547409000000001E-2</v>
      </c>
    </row>
    <row r="5748" spans="1:12">
      <c r="A5748" t="s">
        <v>3357</v>
      </c>
      <c r="B5748" t="s">
        <v>3012</v>
      </c>
      <c r="C5748" t="s">
        <v>1723</v>
      </c>
      <c r="D5748" t="s">
        <v>3381</v>
      </c>
      <c r="E5748" t="s">
        <v>1712</v>
      </c>
      <c r="H5748" t="str">
        <f>INDEX('Vensim Variables'!$B:$B,MATCH(EPS!$B5748,'Vensim Variables'!$A:$A,0))</f>
        <v>g pollutant</v>
      </c>
      <c r="I5748" t="str">
        <f t="shared" si="178"/>
        <v>OC</v>
      </c>
      <c r="J5748">
        <f>INDEX(NoSettings!$C:$C,MATCH(EPS!$A5748,NoSettings!$A:$A,0))</f>
        <v>154833000</v>
      </c>
      <c r="K5748" s="109">
        <f>INDEX(GWP!$C$2:$C$13,MATCH(EPS!I5748,GWP!$B$2:$B$13,0))</f>
        <v>-46</v>
      </c>
      <c r="L5748" s="5">
        <f t="shared" si="179"/>
        <v>-7.1223179999999999E-3</v>
      </c>
    </row>
    <row r="5749" spans="1:12">
      <c r="A5749" t="s">
        <v>3358</v>
      </c>
      <c r="B5749" t="s">
        <v>3012</v>
      </c>
      <c r="C5749" t="s">
        <v>1723</v>
      </c>
      <c r="D5749" t="s">
        <v>3381</v>
      </c>
      <c r="E5749" t="s">
        <v>1713</v>
      </c>
      <c r="H5749" t="str">
        <f>INDEX('Vensim Variables'!$B:$B,MATCH(EPS!$B5749,'Vensim Variables'!$A:$A,0))</f>
        <v>g pollutant</v>
      </c>
      <c r="I5749" t="str">
        <f t="shared" si="178"/>
        <v>CH4</v>
      </c>
      <c r="J5749">
        <f>INDEX(NoSettings!$C:$C,MATCH(EPS!$A5749,NoSettings!$A:$A,0))</f>
        <v>1479300000</v>
      </c>
      <c r="K5749" s="109">
        <f>INDEX(GWP!$C$2:$C$13,MATCH(EPS!I5749,GWP!$B$2:$B$13,0))</f>
        <v>28</v>
      </c>
      <c r="L5749" s="5">
        <f t="shared" si="179"/>
        <v>4.1420400000000003E-2</v>
      </c>
    </row>
    <row r="5750" spans="1:12">
      <c r="A5750" t="s">
        <v>3359</v>
      </c>
      <c r="B5750" t="s">
        <v>3012</v>
      </c>
      <c r="C5750" t="s">
        <v>1723</v>
      </c>
      <c r="D5750" t="s">
        <v>3381</v>
      </c>
      <c r="E5750" t="s">
        <v>1714</v>
      </c>
      <c r="H5750" t="str">
        <f>INDEX('Vensim Variables'!$B:$B,MATCH(EPS!$B5750,'Vensim Variables'!$A:$A,0))</f>
        <v>g pollutant</v>
      </c>
      <c r="I5750" t="str">
        <f t="shared" si="178"/>
        <v>N2O</v>
      </c>
      <c r="J5750">
        <f>INDEX(NoSettings!$C:$C,MATCH(EPS!$A5750,NoSettings!$A:$A,0))</f>
        <v>295860000</v>
      </c>
      <c r="K5750" s="109">
        <f>INDEX(GWP!$C$2:$C$13,MATCH(EPS!I5750,GWP!$B$2:$B$13,0))</f>
        <v>265</v>
      </c>
      <c r="L5750" s="5">
        <f t="shared" si="179"/>
        <v>7.8402899999999998E-2</v>
      </c>
    </row>
    <row r="5751" spans="1:12">
      <c r="A5751" t="s">
        <v>3360</v>
      </c>
      <c r="B5751" t="s">
        <v>3012</v>
      </c>
      <c r="C5751" t="s">
        <v>1723</v>
      </c>
      <c r="D5751" t="s">
        <v>3381</v>
      </c>
      <c r="E5751" t="s">
        <v>1715</v>
      </c>
      <c r="H5751" t="str">
        <f>INDEX('Vensim Variables'!$B:$B,MATCH(EPS!$B5751,'Vensim Variables'!$A:$A,0))</f>
        <v>g pollutant</v>
      </c>
      <c r="I5751" t="str">
        <f t="shared" si="178"/>
        <v>F gases</v>
      </c>
      <c r="J5751">
        <f>INDEX(NoSettings!$C:$C,MATCH(EPS!$A5751,NoSettings!$A:$A,0))</f>
        <v>0</v>
      </c>
      <c r="K5751" s="109">
        <f>INDEX(GWP!$C$2:$C$13,MATCH(EPS!I5751,GWP!$B$2:$B$13,0))</f>
        <v>1</v>
      </c>
      <c r="L5751" s="5">
        <f t="shared" si="179"/>
        <v>0</v>
      </c>
    </row>
    <row r="5752" spans="1:12">
      <c r="A5752" t="s">
        <v>3361</v>
      </c>
      <c r="B5752" t="s">
        <v>3012</v>
      </c>
      <c r="C5752" t="s">
        <v>1723</v>
      </c>
      <c r="D5752" t="s">
        <v>3382</v>
      </c>
      <c r="E5752" t="s">
        <v>1702</v>
      </c>
      <c r="H5752" t="str">
        <f>INDEX('Vensim Variables'!$B:$B,MATCH(EPS!$B5752,'Vensim Variables'!$A:$A,0))</f>
        <v>g pollutant</v>
      </c>
      <c r="I5752" t="str">
        <f t="shared" si="178"/>
        <v>CO2</v>
      </c>
      <c r="J5752">
        <f>INDEX(NoSettings!$C:$C,MATCH(EPS!$A5752,NoSettings!$A:$A,0))</f>
        <v>0</v>
      </c>
      <c r="K5752" s="109">
        <f>INDEX(GWP!$C$2:$C$13,MATCH(EPS!I5752,GWP!$B$2:$B$13,0))</f>
        <v>1</v>
      </c>
      <c r="L5752" s="5">
        <f t="shared" si="179"/>
        <v>0</v>
      </c>
    </row>
    <row r="5753" spans="1:12">
      <c r="A5753" t="s">
        <v>3362</v>
      </c>
      <c r="B5753" t="s">
        <v>3012</v>
      </c>
      <c r="C5753" t="s">
        <v>1723</v>
      </c>
      <c r="D5753" t="s">
        <v>3382</v>
      </c>
      <c r="E5753" t="s">
        <v>1705</v>
      </c>
      <c r="H5753" t="str">
        <f>INDEX('Vensim Variables'!$B:$B,MATCH(EPS!$B5753,'Vensim Variables'!$A:$A,0))</f>
        <v>g pollutant</v>
      </c>
      <c r="I5753" t="str">
        <f t="shared" si="178"/>
        <v>VOC</v>
      </c>
      <c r="J5753">
        <f>INDEX(NoSettings!$C:$C,MATCH(EPS!$A5753,NoSettings!$A:$A,0))</f>
        <v>0</v>
      </c>
      <c r="K5753" s="109">
        <f>INDEX(GWP!$C$2:$C$13,MATCH(EPS!I5753,GWP!$B$2:$B$13,0))</f>
        <v>5</v>
      </c>
      <c r="L5753" s="5">
        <f t="shared" si="179"/>
        <v>0</v>
      </c>
    </row>
    <row r="5754" spans="1:12">
      <c r="A5754" t="s">
        <v>3363</v>
      </c>
      <c r="B5754" t="s">
        <v>3012</v>
      </c>
      <c r="C5754" t="s">
        <v>1723</v>
      </c>
      <c r="D5754" t="s">
        <v>3382</v>
      </c>
      <c r="E5754" t="s">
        <v>1706</v>
      </c>
      <c r="H5754" t="str">
        <f>INDEX('Vensim Variables'!$B:$B,MATCH(EPS!$B5754,'Vensim Variables'!$A:$A,0))</f>
        <v>g pollutant</v>
      </c>
      <c r="I5754" t="str">
        <f t="shared" si="178"/>
        <v>CO</v>
      </c>
      <c r="J5754">
        <f>INDEX(NoSettings!$C:$C,MATCH(EPS!$A5754,NoSettings!$A:$A,0))</f>
        <v>0</v>
      </c>
      <c r="K5754" s="109">
        <f>INDEX(GWP!$C$2:$C$13,MATCH(EPS!I5754,GWP!$B$2:$B$13,0))</f>
        <v>1.8</v>
      </c>
      <c r="L5754" s="5">
        <f t="shared" si="179"/>
        <v>0</v>
      </c>
    </row>
    <row r="5755" spans="1:12">
      <c r="A5755" t="s">
        <v>3364</v>
      </c>
      <c r="B5755" t="s">
        <v>3012</v>
      </c>
      <c r="C5755" t="s">
        <v>1723</v>
      </c>
      <c r="D5755" t="s">
        <v>3382</v>
      </c>
      <c r="E5755" t="s">
        <v>1707</v>
      </c>
      <c r="H5755" t="str">
        <f>INDEX('Vensim Variables'!$B:$B,MATCH(EPS!$B5755,'Vensim Variables'!$A:$A,0))</f>
        <v>g pollutant</v>
      </c>
      <c r="I5755" t="str">
        <f t="shared" si="178"/>
        <v>NOx</v>
      </c>
      <c r="J5755">
        <f>INDEX(NoSettings!$C:$C,MATCH(EPS!$A5755,NoSettings!$A:$A,0))</f>
        <v>0</v>
      </c>
      <c r="K5755" s="109">
        <f>INDEX(GWP!$C$2:$C$13,MATCH(EPS!I5755,GWP!$B$2:$B$13,0))</f>
        <v>-8.1999999999999993</v>
      </c>
      <c r="L5755" s="5">
        <f t="shared" si="179"/>
        <v>0</v>
      </c>
    </row>
    <row r="5756" spans="1:12">
      <c r="A5756" t="s">
        <v>3365</v>
      </c>
      <c r="B5756" t="s">
        <v>3012</v>
      </c>
      <c r="C5756" t="s">
        <v>1723</v>
      </c>
      <c r="D5756" t="s">
        <v>3382</v>
      </c>
      <c r="E5756" t="s">
        <v>1708</v>
      </c>
      <c r="H5756" t="str">
        <f>INDEX('Vensim Variables'!$B:$B,MATCH(EPS!$B5756,'Vensim Variables'!$A:$A,0))</f>
        <v>g pollutant</v>
      </c>
      <c r="I5756" t="str">
        <f t="shared" si="178"/>
        <v>PM10</v>
      </c>
      <c r="J5756">
        <f>INDEX(NoSettings!$C:$C,MATCH(EPS!$A5756,NoSettings!$A:$A,0))</f>
        <v>0</v>
      </c>
      <c r="K5756" s="109">
        <f>INDEX(GWP!$C$2:$C$13,MATCH(EPS!I5756,GWP!$B$2:$B$13,0))</f>
        <v>0</v>
      </c>
      <c r="L5756" s="5">
        <f t="shared" si="179"/>
        <v>0</v>
      </c>
    </row>
    <row r="5757" spans="1:12">
      <c r="A5757" t="s">
        <v>3366</v>
      </c>
      <c r="B5757" t="s">
        <v>3012</v>
      </c>
      <c r="C5757" t="s">
        <v>1723</v>
      </c>
      <c r="D5757" t="s">
        <v>3382</v>
      </c>
      <c r="E5757" t="s">
        <v>1709</v>
      </c>
      <c r="H5757" t="str">
        <f>INDEX('Vensim Variables'!$B:$B,MATCH(EPS!$B5757,'Vensim Variables'!$A:$A,0))</f>
        <v>g pollutant</v>
      </c>
      <c r="I5757" t="str">
        <f t="shared" si="178"/>
        <v>PM25</v>
      </c>
      <c r="J5757">
        <f>INDEX(NoSettings!$C:$C,MATCH(EPS!$A5757,NoSettings!$A:$A,0))</f>
        <v>0</v>
      </c>
      <c r="K5757" s="109">
        <f>INDEX(GWP!$C$2:$C$13,MATCH(EPS!I5757,GWP!$B$2:$B$13,0))</f>
        <v>0</v>
      </c>
      <c r="L5757" s="5">
        <f t="shared" si="179"/>
        <v>0</v>
      </c>
    </row>
    <row r="5758" spans="1:12">
      <c r="A5758" t="s">
        <v>3367</v>
      </c>
      <c r="B5758" t="s">
        <v>3012</v>
      </c>
      <c r="C5758" t="s">
        <v>1723</v>
      </c>
      <c r="D5758" t="s">
        <v>3382</v>
      </c>
      <c r="E5758" t="s">
        <v>1710</v>
      </c>
      <c r="H5758" t="str">
        <f>INDEX('Vensim Variables'!$B:$B,MATCH(EPS!$B5758,'Vensim Variables'!$A:$A,0))</f>
        <v>g pollutant</v>
      </c>
      <c r="I5758" t="str">
        <f t="shared" si="178"/>
        <v>SOx</v>
      </c>
      <c r="J5758">
        <f>INDEX(NoSettings!$C:$C,MATCH(EPS!$A5758,NoSettings!$A:$A,0))</f>
        <v>0</v>
      </c>
      <c r="K5758" s="109">
        <f>INDEX(GWP!$C$2:$C$13,MATCH(EPS!I5758,GWP!$B$2:$B$13,0))</f>
        <v>0</v>
      </c>
      <c r="L5758" s="5">
        <f t="shared" si="179"/>
        <v>0</v>
      </c>
    </row>
    <row r="5759" spans="1:12">
      <c r="A5759" t="s">
        <v>3368</v>
      </c>
      <c r="B5759" t="s">
        <v>3012</v>
      </c>
      <c r="C5759" t="s">
        <v>1723</v>
      </c>
      <c r="D5759" t="s">
        <v>3382</v>
      </c>
      <c r="E5759" t="s">
        <v>1711</v>
      </c>
      <c r="H5759" t="str">
        <f>INDEX('Vensim Variables'!$B:$B,MATCH(EPS!$B5759,'Vensim Variables'!$A:$A,0))</f>
        <v>g pollutant</v>
      </c>
      <c r="I5759" t="str">
        <f t="shared" si="178"/>
        <v>BC</v>
      </c>
      <c r="J5759">
        <f>INDEX(NoSettings!$C:$C,MATCH(EPS!$A5759,NoSettings!$A:$A,0))</f>
        <v>0</v>
      </c>
      <c r="K5759" s="109">
        <f>INDEX(GWP!$C$2:$C$13,MATCH(EPS!I5759,GWP!$B$2:$B$13,0))</f>
        <v>345</v>
      </c>
      <c r="L5759" s="5">
        <f t="shared" si="179"/>
        <v>0</v>
      </c>
    </row>
    <row r="5760" spans="1:12">
      <c r="A5760" t="s">
        <v>3369</v>
      </c>
      <c r="B5760" t="s">
        <v>3012</v>
      </c>
      <c r="C5760" t="s">
        <v>1723</v>
      </c>
      <c r="D5760" t="s">
        <v>3382</v>
      </c>
      <c r="E5760" t="s">
        <v>1712</v>
      </c>
      <c r="H5760" t="str">
        <f>INDEX('Vensim Variables'!$B:$B,MATCH(EPS!$B5760,'Vensim Variables'!$A:$A,0))</f>
        <v>g pollutant</v>
      </c>
      <c r="I5760" t="str">
        <f t="shared" si="178"/>
        <v>OC</v>
      </c>
      <c r="J5760">
        <f>INDEX(NoSettings!$C:$C,MATCH(EPS!$A5760,NoSettings!$A:$A,0))</f>
        <v>0</v>
      </c>
      <c r="K5760" s="109">
        <f>INDEX(GWP!$C$2:$C$13,MATCH(EPS!I5760,GWP!$B$2:$B$13,0))</f>
        <v>-46</v>
      </c>
      <c r="L5760" s="5">
        <f t="shared" si="179"/>
        <v>0</v>
      </c>
    </row>
    <row r="5761" spans="1:12">
      <c r="A5761" t="s">
        <v>3370</v>
      </c>
      <c r="B5761" t="s">
        <v>3012</v>
      </c>
      <c r="C5761" t="s">
        <v>1723</v>
      </c>
      <c r="D5761" t="s">
        <v>3382</v>
      </c>
      <c r="E5761" t="s">
        <v>1713</v>
      </c>
      <c r="H5761" t="str">
        <f>INDEX('Vensim Variables'!$B:$B,MATCH(EPS!$B5761,'Vensim Variables'!$A:$A,0))</f>
        <v>g pollutant</v>
      </c>
      <c r="I5761" t="str">
        <f t="shared" si="178"/>
        <v>CH4</v>
      </c>
      <c r="J5761">
        <f>INDEX(NoSettings!$C:$C,MATCH(EPS!$A5761,NoSettings!$A:$A,0))</f>
        <v>0</v>
      </c>
      <c r="K5761" s="109">
        <f>INDEX(GWP!$C$2:$C$13,MATCH(EPS!I5761,GWP!$B$2:$B$13,0))</f>
        <v>28</v>
      </c>
      <c r="L5761" s="5">
        <f t="shared" si="179"/>
        <v>0</v>
      </c>
    </row>
    <row r="5762" spans="1:12">
      <c r="A5762" t="s">
        <v>3371</v>
      </c>
      <c r="B5762" t="s">
        <v>3012</v>
      </c>
      <c r="C5762" t="s">
        <v>1723</v>
      </c>
      <c r="D5762" t="s">
        <v>3382</v>
      </c>
      <c r="E5762" t="s">
        <v>1714</v>
      </c>
      <c r="H5762" t="str">
        <f>INDEX('Vensim Variables'!$B:$B,MATCH(EPS!$B5762,'Vensim Variables'!$A:$A,0))</f>
        <v>g pollutant</v>
      </c>
      <c r="I5762" t="str">
        <f t="shared" si="178"/>
        <v>N2O</v>
      </c>
      <c r="J5762">
        <f>INDEX(NoSettings!$C:$C,MATCH(EPS!$A5762,NoSettings!$A:$A,0))</f>
        <v>0</v>
      </c>
      <c r="K5762" s="109">
        <f>INDEX(GWP!$C$2:$C$13,MATCH(EPS!I5762,GWP!$B$2:$B$13,0))</f>
        <v>265</v>
      </c>
      <c r="L5762" s="5">
        <f t="shared" si="179"/>
        <v>0</v>
      </c>
    </row>
    <row r="5763" spans="1:12">
      <c r="A5763" t="s">
        <v>3372</v>
      </c>
      <c r="B5763" t="s">
        <v>3012</v>
      </c>
      <c r="C5763" t="s">
        <v>1723</v>
      </c>
      <c r="D5763" t="s">
        <v>3382</v>
      </c>
      <c r="E5763" t="s">
        <v>1715</v>
      </c>
      <c r="H5763" t="str">
        <f>INDEX('Vensim Variables'!$B:$B,MATCH(EPS!$B5763,'Vensim Variables'!$A:$A,0))</f>
        <v>g pollutant</v>
      </c>
      <c r="I5763" t="str">
        <f t="shared" ref="I5763" si="180">IF(OR(C5763="CO2",C5763="CH4",C5763="N2O",C5763="F gases",C5763="VOC",C5763="CO",C5763="NOx",C5763="PM10",C5763="PM25",C5763="SOx",C5763="BC",C5763="OC"),C5763,IF(OR(D5763="CO2",D5763="CH4",D5763="N2O",D5763="F gases",D5763="VOC",D5763="CO",D5763="NOx",D5763="PM10",D5763="PM25",D5763="SOx",D5763="BC",D5763="OC"),D5763,IF(OR(E5763="CO2",E5763="CH4",E5763="N2O",E5763="F gases",E5763="VOC",E5763="CO",E5763="NOx",E5763="PM10",E5763="PM25",E5763="SOx",E5763="BC",E5763="OC"),E5763,"NA")))</f>
        <v>F gases</v>
      </c>
      <c r="J5763">
        <f>INDEX(NoSettings!$C:$C,MATCH(EPS!$A5763,NoSettings!$A:$A,0))</f>
        <v>0</v>
      </c>
      <c r="K5763" s="109">
        <f>INDEX(GWP!$C$2:$C$13,MATCH(EPS!I5763,GWP!$B$2:$B$13,0))</f>
        <v>1</v>
      </c>
      <c r="L5763" s="5">
        <f t="shared" ref="L5763" si="181">IF(H5763="g pollutant",K5763*J5763/10^12,IF(H5763="MMTCO2e",J5763,IF(H5763="MWh",J5763,0)))</f>
        <v>0</v>
      </c>
    </row>
  </sheetData>
  <autoFilter ref="A1:N5763" xr:uid="{07374511-EDA0-4C40-B826-CDDDF707E2E4}"/>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03CCE-1CF1-4E52-9FE8-48F3C425A393}">
  <sheetPr>
    <tabColor theme="8"/>
  </sheetPr>
  <dimension ref="A1:C13"/>
  <sheetViews>
    <sheetView workbookViewId="0">
      <selection activeCell="C9" sqref="C9"/>
    </sheetView>
  </sheetViews>
  <sheetFormatPr defaultRowHeight="15"/>
  <sheetData>
    <row r="1" spans="1:3">
      <c r="A1" s="109" t="s">
        <v>7146</v>
      </c>
      <c r="B1" s="109" t="s">
        <v>1783</v>
      </c>
      <c r="C1" s="109" t="s">
        <v>7147</v>
      </c>
    </row>
    <row r="2" spans="1:3">
      <c r="A2" s="109" t="s">
        <v>7148</v>
      </c>
      <c r="B2" s="109" t="s">
        <v>1702</v>
      </c>
      <c r="C2" s="109">
        <v>1</v>
      </c>
    </row>
    <row r="3" spans="1:3">
      <c r="A3" s="109" t="s">
        <v>7148</v>
      </c>
      <c r="B3" s="109" t="s">
        <v>1705</v>
      </c>
      <c r="C3" s="109">
        <v>5</v>
      </c>
    </row>
    <row r="4" spans="1:3">
      <c r="A4" s="109" t="s">
        <v>7148</v>
      </c>
      <c r="B4" s="109" t="s">
        <v>1706</v>
      </c>
      <c r="C4" s="109">
        <v>1.8</v>
      </c>
    </row>
    <row r="5" spans="1:3">
      <c r="A5" s="109" t="s">
        <v>7148</v>
      </c>
      <c r="B5" s="109" t="s">
        <v>1707</v>
      </c>
      <c r="C5" s="109">
        <v>-8.1999999999999993</v>
      </c>
    </row>
    <row r="6" spans="1:3">
      <c r="A6" s="109" t="s">
        <v>7148</v>
      </c>
      <c r="B6" s="109" t="s">
        <v>1708</v>
      </c>
      <c r="C6" s="116">
        <v>0</v>
      </c>
    </row>
    <row r="7" spans="1:3">
      <c r="A7" s="109" t="s">
        <v>7148</v>
      </c>
      <c r="B7" s="109" t="s">
        <v>1709</v>
      </c>
      <c r="C7" s="116">
        <v>0</v>
      </c>
    </row>
    <row r="8" spans="1:3">
      <c r="A8" s="109" t="s">
        <v>7148</v>
      </c>
      <c r="B8" s="109" t="s">
        <v>1710</v>
      </c>
      <c r="C8" s="116">
        <v>0</v>
      </c>
    </row>
    <row r="9" spans="1:3">
      <c r="A9" s="109" t="s">
        <v>7148</v>
      </c>
      <c r="B9" s="109" t="s">
        <v>1711</v>
      </c>
      <c r="C9" s="109">
        <v>345</v>
      </c>
    </row>
    <row r="10" spans="1:3">
      <c r="A10" s="109" t="s">
        <v>7148</v>
      </c>
      <c r="B10" s="109" t="s">
        <v>1712</v>
      </c>
      <c r="C10" s="109">
        <v>-46</v>
      </c>
    </row>
    <row r="11" spans="1:3">
      <c r="A11" s="109" t="s">
        <v>7148</v>
      </c>
      <c r="B11" s="109" t="s">
        <v>1713</v>
      </c>
      <c r="C11" s="109">
        <v>28</v>
      </c>
    </row>
    <row r="12" spans="1:3">
      <c r="A12" s="109" t="s">
        <v>7148</v>
      </c>
      <c r="B12" s="109" t="s">
        <v>1714</v>
      </c>
      <c r="C12" s="109">
        <v>265</v>
      </c>
    </row>
    <row r="13" spans="1:3">
      <c r="A13" s="109" t="s">
        <v>7148</v>
      </c>
      <c r="B13" s="109" t="s">
        <v>1715</v>
      </c>
      <c r="C13" s="109">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85259-972F-45B2-BF91-290D8C6A6E0F}">
  <sheetPr codeName="Sheet2">
    <tabColor theme="8"/>
  </sheetPr>
  <dimension ref="A1:AH5763"/>
  <sheetViews>
    <sheetView workbookViewId="0">
      <selection sqref="A1:AG5763"/>
    </sheetView>
  </sheetViews>
  <sheetFormatPr defaultRowHeight="15"/>
  <cols>
    <col min="1" max="1" width="93.42578125" customWidth="1"/>
  </cols>
  <sheetData>
    <row r="1" spans="1:34">
      <c r="A1" s="115" t="s">
        <v>18</v>
      </c>
      <c r="B1" s="115" t="s">
        <v>19</v>
      </c>
      <c r="C1" s="115">
        <v>2020</v>
      </c>
      <c r="D1" s="115">
        <v>2021</v>
      </c>
      <c r="E1" s="115">
        <v>2022</v>
      </c>
      <c r="F1" s="115">
        <v>2023</v>
      </c>
      <c r="G1" s="115">
        <v>2024</v>
      </c>
      <c r="H1" s="115">
        <v>2025</v>
      </c>
      <c r="I1" s="115">
        <v>2026</v>
      </c>
      <c r="J1" s="115">
        <v>2027</v>
      </c>
      <c r="K1" s="115">
        <v>2028</v>
      </c>
      <c r="L1" s="115">
        <v>2029</v>
      </c>
      <c r="M1" s="115">
        <v>2030</v>
      </c>
      <c r="N1" s="115">
        <v>2031</v>
      </c>
      <c r="O1" s="115">
        <v>2032</v>
      </c>
      <c r="P1" s="115">
        <v>2033</v>
      </c>
      <c r="Q1" s="115">
        <v>2034</v>
      </c>
      <c r="R1" s="115">
        <v>2035</v>
      </c>
      <c r="S1" s="115">
        <v>2036</v>
      </c>
      <c r="T1" s="115">
        <v>2037</v>
      </c>
      <c r="U1" s="115">
        <v>2038</v>
      </c>
      <c r="V1" s="115">
        <v>2039</v>
      </c>
      <c r="W1" s="115">
        <v>2040</v>
      </c>
      <c r="X1" s="115">
        <v>2041</v>
      </c>
      <c r="Y1" s="115">
        <v>2042</v>
      </c>
      <c r="Z1" s="115">
        <v>2043</v>
      </c>
      <c r="AA1" s="115">
        <v>2044</v>
      </c>
      <c r="AB1" s="115">
        <v>2045</v>
      </c>
      <c r="AC1" s="115">
        <v>2046</v>
      </c>
      <c r="AD1" s="115">
        <v>2047</v>
      </c>
      <c r="AE1" s="115">
        <v>2048</v>
      </c>
      <c r="AF1" s="115">
        <v>2049</v>
      </c>
      <c r="AG1" s="115">
        <v>2050</v>
      </c>
      <c r="AH1">
        <v>2050</v>
      </c>
    </row>
    <row r="2" spans="1:34">
      <c r="A2" s="115" t="s">
        <v>20</v>
      </c>
      <c r="B2" s="115" t="s">
        <v>19</v>
      </c>
      <c r="C2" s="115">
        <v>0</v>
      </c>
      <c r="D2" s="115">
        <v>0</v>
      </c>
      <c r="E2" s="115">
        <v>0</v>
      </c>
      <c r="F2" s="115">
        <v>0</v>
      </c>
      <c r="G2" s="115">
        <v>0</v>
      </c>
      <c r="H2" s="115">
        <v>0</v>
      </c>
      <c r="I2" s="115">
        <v>0</v>
      </c>
      <c r="J2" s="115">
        <v>0</v>
      </c>
      <c r="K2" s="115">
        <v>0</v>
      </c>
      <c r="L2" s="115">
        <v>0</v>
      </c>
      <c r="M2" s="115">
        <v>0</v>
      </c>
      <c r="N2" s="115">
        <v>0</v>
      </c>
      <c r="O2" s="115">
        <v>0</v>
      </c>
      <c r="P2" s="115">
        <v>0</v>
      </c>
      <c r="Q2" s="115">
        <v>0</v>
      </c>
      <c r="R2" s="115">
        <v>0</v>
      </c>
      <c r="S2" s="115">
        <v>0</v>
      </c>
      <c r="T2" s="115">
        <v>0</v>
      </c>
      <c r="U2" s="115">
        <v>0</v>
      </c>
      <c r="V2" s="115">
        <v>0</v>
      </c>
      <c r="W2" s="115">
        <v>0</v>
      </c>
      <c r="X2" s="115">
        <v>0</v>
      </c>
      <c r="Y2" s="115">
        <v>0</v>
      </c>
      <c r="Z2" s="115">
        <v>0</v>
      </c>
      <c r="AA2" s="115">
        <v>0</v>
      </c>
      <c r="AB2" s="115">
        <v>0</v>
      </c>
      <c r="AC2" s="115">
        <v>0</v>
      </c>
      <c r="AD2" s="115">
        <v>0</v>
      </c>
      <c r="AE2" s="115">
        <v>0</v>
      </c>
      <c r="AF2" s="115">
        <v>0</v>
      </c>
      <c r="AG2" s="115">
        <v>0</v>
      </c>
    </row>
    <row r="3" spans="1:34">
      <c r="A3" s="115" t="s">
        <v>21</v>
      </c>
      <c r="B3" s="115" t="s">
        <v>19</v>
      </c>
      <c r="C3" s="2">
        <v>326804000000</v>
      </c>
      <c r="D3" s="2">
        <v>337385000000</v>
      </c>
      <c r="E3" s="2">
        <v>332106000000</v>
      </c>
      <c r="F3" s="2">
        <v>327637000000</v>
      </c>
      <c r="G3" s="2">
        <v>322171000000</v>
      </c>
      <c r="H3" s="2">
        <v>315761000000</v>
      </c>
      <c r="I3" s="2">
        <v>308281000000</v>
      </c>
      <c r="J3" s="2">
        <v>300067000000</v>
      </c>
      <c r="K3" s="2">
        <v>291732000000</v>
      </c>
      <c r="L3" s="2">
        <v>282954000000</v>
      </c>
      <c r="M3" s="2">
        <v>274042000000</v>
      </c>
      <c r="N3" s="2">
        <v>264950000000</v>
      </c>
      <c r="O3" s="2">
        <v>256084000000</v>
      </c>
      <c r="P3" s="2">
        <v>253287000000</v>
      </c>
      <c r="Q3" s="2">
        <v>250712000000</v>
      </c>
      <c r="R3" s="2">
        <v>248801000000</v>
      </c>
      <c r="S3" s="2">
        <v>247526000000</v>
      </c>
      <c r="T3" s="2">
        <v>246823000000</v>
      </c>
      <c r="U3" s="2">
        <v>246868000000</v>
      </c>
      <c r="V3" s="2">
        <v>247851000000</v>
      </c>
      <c r="W3" s="2">
        <v>249715000000</v>
      </c>
      <c r="X3" s="2">
        <v>252296000000</v>
      </c>
      <c r="Y3" s="2">
        <v>255563000000</v>
      </c>
      <c r="Z3" s="2">
        <v>259374000000</v>
      </c>
      <c r="AA3" s="2">
        <v>263709000000</v>
      </c>
      <c r="AB3" s="2">
        <v>268436000000</v>
      </c>
      <c r="AC3" s="2">
        <v>273469000000</v>
      </c>
      <c r="AD3" s="2">
        <v>278326000000</v>
      </c>
      <c r="AE3" s="2">
        <v>283264000000</v>
      </c>
      <c r="AF3" s="2">
        <v>288038000000</v>
      </c>
      <c r="AG3" s="2">
        <v>292370000000</v>
      </c>
    </row>
    <row r="4" spans="1:34">
      <c r="A4" s="115" t="s">
        <v>22</v>
      </c>
      <c r="B4" s="115" t="s">
        <v>19</v>
      </c>
      <c r="C4" s="2">
        <v>927757000000000</v>
      </c>
      <c r="D4" s="2">
        <v>969188000000000</v>
      </c>
      <c r="E4" s="2">
        <v>961816000000000</v>
      </c>
      <c r="F4" s="2">
        <v>964457000000000</v>
      </c>
      <c r="G4" s="2">
        <v>966658000000000</v>
      </c>
      <c r="H4" s="2">
        <v>966647000000000</v>
      </c>
      <c r="I4" s="2">
        <v>964648000000000</v>
      </c>
      <c r="J4" s="2">
        <v>961682000000000</v>
      </c>
      <c r="K4" s="2">
        <v>959375000000000</v>
      </c>
      <c r="L4" s="2">
        <v>951478000000000</v>
      </c>
      <c r="M4" s="2">
        <v>930107000000000</v>
      </c>
      <c r="N4" s="2">
        <v>905362000000000</v>
      </c>
      <c r="O4" s="2">
        <v>878048000000000</v>
      </c>
      <c r="P4" s="2">
        <v>850266000000000</v>
      </c>
      <c r="Q4" s="2">
        <v>820783000000000</v>
      </c>
      <c r="R4" s="2">
        <v>790775000000000</v>
      </c>
      <c r="S4" s="2">
        <v>759836000000000</v>
      </c>
      <c r="T4" s="2">
        <v>727836000000000</v>
      </c>
      <c r="U4" s="2">
        <v>695652000000000</v>
      </c>
      <c r="V4" s="2">
        <v>664490000000000</v>
      </c>
      <c r="W4" s="2">
        <v>634915000000000</v>
      </c>
      <c r="X4" s="2">
        <v>606903000000000</v>
      </c>
      <c r="Y4" s="2">
        <v>581606000000000</v>
      </c>
      <c r="Z4" s="2">
        <v>559188000000000</v>
      </c>
      <c r="AA4" s="2">
        <v>539750000000000</v>
      </c>
      <c r="AB4" s="2">
        <v>523526000000000</v>
      </c>
      <c r="AC4" s="2">
        <v>510723000000000</v>
      </c>
      <c r="AD4" s="2">
        <v>500571000000000</v>
      </c>
      <c r="AE4" s="2">
        <v>492768000000000</v>
      </c>
      <c r="AF4" s="2">
        <v>486784000000000</v>
      </c>
      <c r="AG4" s="2">
        <v>482250000000000</v>
      </c>
    </row>
    <row r="5" spans="1:34">
      <c r="A5" s="115" t="s">
        <v>23</v>
      </c>
      <c r="B5" s="115" t="s">
        <v>19</v>
      </c>
      <c r="C5" s="2">
        <v>4619290000000</v>
      </c>
      <c r="D5" s="2">
        <v>4683100000000</v>
      </c>
      <c r="E5" s="2">
        <v>4546060000000</v>
      </c>
      <c r="F5" s="2">
        <v>4455000000000</v>
      </c>
      <c r="G5" s="2">
        <v>4344160000000</v>
      </c>
      <c r="H5" s="2">
        <v>4219220000000</v>
      </c>
      <c r="I5" s="2">
        <v>4073160000000</v>
      </c>
      <c r="J5" s="2">
        <v>3905910000000</v>
      </c>
      <c r="K5" s="2">
        <v>3722790000000</v>
      </c>
      <c r="L5" s="2">
        <v>3504240000000</v>
      </c>
      <c r="M5" s="2">
        <v>3240580000000</v>
      </c>
      <c r="N5" s="2">
        <v>2952420000000</v>
      </c>
      <c r="O5" s="2">
        <v>2653060000000</v>
      </c>
      <c r="P5" s="2">
        <v>2460680000000</v>
      </c>
      <c r="Q5" s="2">
        <v>2310070000000</v>
      </c>
      <c r="R5" s="2">
        <v>2139510000000</v>
      </c>
      <c r="S5" s="2">
        <v>1962580000000</v>
      </c>
      <c r="T5" s="2">
        <v>1774180000000</v>
      </c>
      <c r="U5" s="2">
        <v>1588150000000</v>
      </c>
      <c r="V5" s="2">
        <v>1410920000000</v>
      </c>
      <c r="W5" s="2">
        <v>1251630000000</v>
      </c>
      <c r="X5" s="2">
        <v>1116870000000</v>
      </c>
      <c r="Y5" s="2">
        <v>1007510000000</v>
      </c>
      <c r="Z5" s="2">
        <v>921445000000</v>
      </c>
      <c r="AA5" s="2">
        <v>866438000000</v>
      </c>
      <c r="AB5" s="2">
        <v>831967000000</v>
      </c>
      <c r="AC5" s="2">
        <v>813731000000</v>
      </c>
      <c r="AD5" s="2">
        <v>802436000000</v>
      </c>
      <c r="AE5" s="2">
        <v>803670000000</v>
      </c>
      <c r="AF5" s="2">
        <v>810613000000</v>
      </c>
      <c r="AG5" s="2">
        <v>821805000000</v>
      </c>
    </row>
    <row r="6" spans="1:34">
      <c r="A6" s="115" t="s">
        <v>24</v>
      </c>
      <c r="B6" s="115" t="s">
        <v>19</v>
      </c>
      <c r="C6" s="2">
        <v>29110800000000</v>
      </c>
      <c r="D6" s="2">
        <v>30454600000000</v>
      </c>
      <c r="E6" s="2">
        <v>32777900000000</v>
      </c>
      <c r="F6" s="2">
        <v>31188800000000</v>
      </c>
      <c r="G6" s="2">
        <v>28180000000000</v>
      </c>
      <c r="H6" s="2">
        <v>24796100000000</v>
      </c>
      <c r="I6" s="2">
        <v>20314300000000</v>
      </c>
      <c r="J6" s="2">
        <v>14440600000000</v>
      </c>
      <c r="K6" s="2">
        <v>7124020000000</v>
      </c>
      <c r="L6" s="2">
        <v>1123700000000</v>
      </c>
      <c r="M6" s="2">
        <v>1046090000000</v>
      </c>
      <c r="N6" s="2">
        <v>1018260000000</v>
      </c>
      <c r="O6" s="2">
        <v>987542000000</v>
      </c>
      <c r="P6" s="2">
        <v>956296000000</v>
      </c>
      <c r="Q6" s="2">
        <v>923137000000</v>
      </c>
      <c r="R6" s="2">
        <v>889386000000</v>
      </c>
      <c r="S6" s="2">
        <v>854589000000</v>
      </c>
      <c r="T6" s="2">
        <v>859515000000</v>
      </c>
      <c r="U6" s="2">
        <v>821495000000</v>
      </c>
      <c r="V6" s="2">
        <v>784682000000</v>
      </c>
      <c r="W6" s="2">
        <v>750024000000</v>
      </c>
      <c r="X6" s="2">
        <v>751025000000</v>
      </c>
      <c r="Y6" s="2">
        <v>719722000000</v>
      </c>
      <c r="Z6" s="2">
        <v>691984000000</v>
      </c>
      <c r="AA6" s="2">
        <v>667933000000</v>
      </c>
      <c r="AB6" s="2">
        <v>677208000000</v>
      </c>
      <c r="AC6" s="2">
        <v>660639000000</v>
      </c>
      <c r="AD6" s="2">
        <v>647500000000</v>
      </c>
      <c r="AE6" s="2">
        <v>637800000000</v>
      </c>
      <c r="AF6" s="2">
        <v>657330000000</v>
      </c>
      <c r="AG6" s="2">
        <v>651209000000</v>
      </c>
    </row>
    <row r="7" spans="1:34">
      <c r="A7" s="115" t="s">
        <v>25</v>
      </c>
      <c r="B7" s="115" t="s">
        <v>19</v>
      </c>
      <c r="C7" s="2">
        <v>70587000000</v>
      </c>
      <c r="D7" s="2">
        <v>76646200000</v>
      </c>
      <c r="E7" s="2">
        <v>77053400000</v>
      </c>
      <c r="F7" s="2">
        <v>70662300000</v>
      </c>
      <c r="G7" s="2">
        <v>65674600000</v>
      </c>
      <c r="H7" s="2">
        <v>59805500000</v>
      </c>
      <c r="I7" s="2">
        <v>53682500000</v>
      </c>
      <c r="J7" s="2">
        <v>46765800000</v>
      </c>
      <c r="K7" s="2">
        <v>38420600000</v>
      </c>
      <c r="L7" s="2">
        <v>31482600000</v>
      </c>
      <c r="M7" s="2">
        <v>29402400000</v>
      </c>
      <c r="N7" s="2">
        <v>27010600000</v>
      </c>
      <c r="O7" s="2">
        <v>24420600000</v>
      </c>
      <c r="P7" s="2">
        <v>22827100000</v>
      </c>
      <c r="Q7" s="2">
        <v>21531400000</v>
      </c>
      <c r="R7" s="2">
        <v>19553000000</v>
      </c>
      <c r="S7" s="2">
        <v>17745300000</v>
      </c>
      <c r="T7" s="2">
        <v>16051000000</v>
      </c>
      <c r="U7" s="2">
        <v>14334400000</v>
      </c>
      <c r="V7" s="2">
        <v>12689100000</v>
      </c>
      <c r="W7" s="2">
        <v>10946500000</v>
      </c>
      <c r="X7" s="2">
        <v>9555960000</v>
      </c>
      <c r="Y7" s="2">
        <v>8632280000</v>
      </c>
      <c r="Z7" s="2">
        <v>7790930000</v>
      </c>
      <c r="AA7" s="2">
        <v>7119970000</v>
      </c>
      <c r="AB7" s="2">
        <v>6545640000</v>
      </c>
      <c r="AC7" s="2">
        <v>6267260000</v>
      </c>
      <c r="AD7" s="2">
        <v>6633290000</v>
      </c>
      <c r="AE7" s="2">
        <v>6696870000</v>
      </c>
      <c r="AF7" s="2">
        <v>6827750000</v>
      </c>
      <c r="AG7" s="2">
        <v>6984030000</v>
      </c>
    </row>
    <row r="8" spans="1:34">
      <c r="A8" s="115" t="s">
        <v>26</v>
      </c>
      <c r="B8" s="115" t="s">
        <v>19</v>
      </c>
      <c r="C8" s="115">
        <v>0</v>
      </c>
      <c r="D8" s="115">
        <v>0</v>
      </c>
      <c r="E8" s="115">
        <v>0</v>
      </c>
      <c r="F8" s="115">
        <v>0</v>
      </c>
      <c r="G8" s="115">
        <v>0</v>
      </c>
      <c r="H8" s="115">
        <v>0</v>
      </c>
      <c r="I8" s="115">
        <v>0</v>
      </c>
      <c r="J8" s="115">
        <v>0</v>
      </c>
      <c r="K8" s="115">
        <v>0</v>
      </c>
      <c r="L8" s="115">
        <v>0</v>
      </c>
      <c r="M8" s="115">
        <v>0</v>
      </c>
      <c r="N8" s="115">
        <v>0</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row>
    <row r="9" spans="1:34">
      <c r="A9" s="115" t="s">
        <v>27</v>
      </c>
      <c r="B9" s="115" t="s">
        <v>19</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row>
    <row r="10" spans="1:34">
      <c r="A10" s="115" t="s">
        <v>28</v>
      </c>
      <c r="B10" s="115" t="s">
        <v>19</v>
      </c>
      <c r="C10" s="2">
        <v>421174000000</v>
      </c>
      <c r="D10" s="2">
        <v>435428000000</v>
      </c>
      <c r="E10" s="2">
        <v>430199000000</v>
      </c>
      <c r="F10" s="2">
        <v>426694000000</v>
      </c>
      <c r="G10" s="2">
        <v>422265000000</v>
      </c>
      <c r="H10" s="2">
        <v>416830000000</v>
      </c>
      <c r="I10" s="2">
        <v>409981000000</v>
      </c>
      <c r="J10" s="2">
        <v>401686000000</v>
      </c>
      <c r="K10" s="2">
        <v>392268000000</v>
      </c>
      <c r="L10" s="2">
        <v>380920000000</v>
      </c>
      <c r="M10" s="2">
        <v>367665000000</v>
      </c>
      <c r="N10" s="2">
        <v>352541000000</v>
      </c>
      <c r="O10" s="2">
        <v>336039000000</v>
      </c>
      <c r="P10" s="2">
        <v>325022000000</v>
      </c>
      <c r="Q10" s="2">
        <v>312851000000</v>
      </c>
      <c r="R10" s="2">
        <v>299380000000</v>
      </c>
      <c r="S10" s="2">
        <v>284663000000</v>
      </c>
      <c r="T10" s="2">
        <v>269048000000</v>
      </c>
      <c r="U10" s="2">
        <v>253161000000</v>
      </c>
      <c r="V10" s="2">
        <v>237626000000</v>
      </c>
      <c r="W10" s="2">
        <v>222896000000</v>
      </c>
      <c r="X10" s="2">
        <v>209476000000</v>
      </c>
      <c r="Y10" s="2">
        <v>197825000000</v>
      </c>
      <c r="Z10" s="2">
        <v>188359000000</v>
      </c>
      <c r="AA10" s="2">
        <v>181023000000</v>
      </c>
      <c r="AB10" s="2">
        <v>175758000000</v>
      </c>
      <c r="AC10" s="2">
        <v>172313000000</v>
      </c>
      <c r="AD10" s="2">
        <v>170178000000</v>
      </c>
      <c r="AE10" s="2">
        <v>169363000000</v>
      </c>
      <c r="AF10" s="2">
        <v>169508000000</v>
      </c>
      <c r="AG10" s="2">
        <v>170381000000</v>
      </c>
    </row>
    <row r="11" spans="1:34">
      <c r="A11" s="115" t="s">
        <v>29</v>
      </c>
      <c r="B11" s="115" t="s">
        <v>19</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row>
    <row r="12" spans="1:34">
      <c r="A12" s="115" t="s">
        <v>30</v>
      </c>
      <c r="B12" s="115" t="s">
        <v>19</v>
      </c>
      <c r="C12" s="115">
        <v>0</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row>
    <row r="13" spans="1:34">
      <c r="A13" s="115" t="s">
        <v>31</v>
      </c>
      <c r="B13" s="115" t="s">
        <v>19</v>
      </c>
      <c r="C13" s="2">
        <v>49736000000</v>
      </c>
      <c r="D13" s="2">
        <v>48861800000</v>
      </c>
      <c r="E13" s="2">
        <v>47579600000</v>
      </c>
      <c r="F13" s="2">
        <v>45785800000</v>
      </c>
      <c r="G13" s="2">
        <v>44173000000</v>
      </c>
      <c r="H13" s="2">
        <v>42635300000</v>
      </c>
      <c r="I13" s="2">
        <v>40953300000</v>
      </c>
      <c r="J13" s="2">
        <v>39264600000</v>
      </c>
      <c r="K13" s="2">
        <v>37729000000</v>
      </c>
      <c r="L13" s="2">
        <v>36279600000</v>
      </c>
      <c r="M13" s="2">
        <v>34956200000</v>
      </c>
      <c r="N13" s="2">
        <v>33708400000</v>
      </c>
      <c r="O13" s="2">
        <v>32533300000</v>
      </c>
      <c r="P13" s="2">
        <v>31375300000</v>
      </c>
      <c r="Q13" s="2">
        <v>32869400000</v>
      </c>
      <c r="R13" s="2">
        <v>34373000000</v>
      </c>
      <c r="S13" s="2">
        <v>35763500000</v>
      </c>
      <c r="T13" s="2">
        <v>37067700000</v>
      </c>
      <c r="U13" s="2">
        <v>38300700000</v>
      </c>
      <c r="V13" s="2">
        <v>39495600000</v>
      </c>
      <c r="W13" s="2">
        <v>40573300000</v>
      </c>
      <c r="X13" s="2">
        <v>41650500000</v>
      </c>
      <c r="Y13" s="2">
        <v>42673700000</v>
      </c>
      <c r="Z13" s="2">
        <v>43737800000</v>
      </c>
      <c r="AA13" s="2">
        <v>44727200000</v>
      </c>
      <c r="AB13" s="2">
        <v>45781300000</v>
      </c>
      <c r="AC13" s="2">
        <v>46860900000</v>
      </c>
      <c r="AD13" s="2">
        <v>47992300000</v>
      </c>
      <c r="AE13" s="2">
        <v>49305400000</v>
      </c>
      <c r="AF13" s="2">
        <v>50837400000</v>
      </c>
      <c r="AG13" s="2">
        <v>52577100000</v>
      </c>
    </row>
    <row r="14" spans="1:34">
      <c r="A14" s="115" t="s">
        <v>32</v>
      </c>
      <c r="B14" s="115" t="s">
        <v>19</v>
      </c>
      <c r="C14" s="2">
        <v>68447900000000</v>
      </c>
      <c r="D14" s="2">
        <v>69937300000000</v>
      </c>
      <c r="E14" s="2">
        <v>70678100000000</v>
      </c>
      <c r="F14" s="2">
        <v>71101600000000</v>
      </c>
      <c r="G14" s="2">
        <v>71923700000000</v>
      </c>
      <c r="H14" s="2">
        <v>72830100000000</v>
      </c>
      <c r="I14" s="2">
        <v>73500000000000</v>
      </c>
      <c r="J14" s="2">
        <v>74181400000000</v>
      </c>
      <c r="K14" s="2">
        <v>75160400000000</v>
      </c>
      <c r="L14" s="2">
        <v>75945600000000</v>
      </c>
      <c r="M14" s="2">
        <v>75952900000000</v>
      </c>
      <c r="N14" s="2">
        <v>75862100000000</v>
      </c>
      <c r="O14" s="2">
        <v>75677200000000</v>
      </c>
      <c r="P14" s="2">
        <v>75268100000000</v>
      </c>
      <c r="Q14" s="2">
        <v>74810200000000</v>
      </c>
      <c r="R14" s="2">
        <v>74301300000000</v>
      </c>
      <c r="S14" s="2">
        <v>73430900000000</v>
      </c>
      <c r="T14" s="2">
        <v>72283900000000</v>
      </c>
      <c r="U14" s="2">
        <v>70932800000000</v>
      </c>
      <c r="V14" s="2">
        <v>69419800000000</v>
      </c>
      <c r="W14" s="2">
        <v>67684100000000</v>
      </c>
      <c r="X14" s="2">
        <v>65911400000000</v>
      </c>
      <c r="Y14" s="2">
        <v>64088400000000</v>
      </c>
      <c r="Z14" s="2">
        <v>62308700000000</v>
      </c>
      <c r="AA14" s="2">
        <v>60454800000000</v>
      </c>
      <c r="AB14" s="2">
        <v>58728300000000</v>
      </c>
      <c r="AC14" s="2">
        <v>57097500000000</v>
      </c>
      <c r="AD14" s="2">
        <v>55611100000000</v>
      </c>
      <c r="AE14" s="2">
        <v>54438800000000</v>
      </c>
      <c r="AF14" s="2">
        <v>53548200000000</v>
      </c>
      <c r="AG14" s="2">
        <v>52928500000000</v>
      </c>
    </row>
    <row r="15" spans="1:34">
      <c r="A15" s="115" t="s">
        <v>33</v>
      </c>
      <c r="B15" s="115" t="s">
        <v>19</v>
      </c>
      <c r="C15" s="115">
        <v>0</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row>
    <row r="16" spans="1:34">
      <c r="A16" s="115" t="s">
        <v>34</v>
      </c>
      <c r="B16" s="115" t="s">
        <v>19</v>
      </c>
      <c r="C16" s="2">
        <v>2409170000000</v>
      </c>
      <c r="D16" s="2">
        <v>2492810000000</v>
      </c>
      <c r="E16" s="2">
        <v>2706570000000</v>
      </c>
      <c r="F16" s="2">
        <v>2630100000000</v>
      </c>
      <c r="G16" s="2">
        <v>2450960000000</v>
      </c>
      <c r="H16" s="2">
        <v>2251510000000</v>
      </c>
      <c r="I16" s="2">
        <v>1958060000000</v>
      </c>
      <c r="J16" s="2">
        <v>1550690000000</v>
      </c>
      <c r="K16" s="2">
        <v>1026850000000</v>
      </c>
      <c r="L16" s="2">
        <v>592036000000</v>
      </c>
      <c r="M16" s="2">
        <v>605249000000</v>
      </c>
      <c r="N16" s="2">
        <v>626429000000</v>
      </c>
      <c r="O16" s="2">
        <v>646775000000</v>
      </c>
      <c r="P16" s="2">
        <v>665071000000</v>
      </c>
      <c r="Q16" s="2">
        <v>682690000000</v>
      </c>
      <c r="R16" s="2">
        <v>703911000000</v>
      </c>
      <c r="S16" s="2">
        <v>725512000000</v>
      </c>
      <c r="T16" s="2">
        <v>739413000000</v>
      </c>
      <c r="U16" s="2">
        <v>754501000000</v>
      </c>
      <c r="V16" s="2">
        <v>770766000000</v>
      </c>
      <c r="W16" s="2">
        <v>783145000000</v>
      </c>
      <c r="X16" s="2">
        <v>793444000000</v>
      </c>
      <c r="Y16" s="2">
        <v>801571000000</v>
      </c>
      <c r="Z16" s="2">
        <v>812228000000</v>
      </c>
      <c r="AA16" s="2">
        <v>820056000000</v>
      </c>
      <c r="AB16" s="2">
        <v>824354000000</v>
      </c>
      <c r="AC16" s="2">
        <v>831789000000</v>
      </c>
      <c r="AD16" s="2">
        <v>842965000000</v>
      </c>
      <c r="AE16" s="2">
        <v>857511000000</v>
      </c>
      <c r="AF16" s="2">
        <v>875342000000</v>
      </c>
      <c r="AG16" s="2">
        <v>899737000000</v>
      </c>
    </row>
    <row r="17" spans="1:33">
      <c r="A17" s="115" t="s">
        <v>35</v>
      </c>
      <c r="B17" s="115" t="s">
        <v>19</v>
      </c>
      <c r="C17" s="115">
        <v>0</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row>
    <row r="18" spans="1:33">
      <c r="A18" s="115" t="s">
        <v>36</v>
      </c>
      <c r="B18" s="115" t="s">
        <v>19</v>
      </c>
      <c r="C18" s="115">
        <v>0</v>
      </c>
      <c r="D18" s="115">
        <v>0</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row>
    <row r="19" spans="1:33">
      <c r="A19" s="115" t="s">
        <v>37</v>
      </c>
      <c r="B19" s="115" t="s">
        <v>19</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0</v>
      </c>
      <c r="AG19" s="115">
        <v>0</v>
      </c>
    </row>
    <row r="20" spans="1:33">
      <c r="A20" s="115" t="s">
        <v>38</v>
      </c>
      <c r="B20" s="115" t="s">
        <v>19</v>
      </c>
      <c r="C20" s="2">
        <v>10289400000</v>
      </c>
      <c r="D20" s="2">
        <v>10528200000</v>
      </c>
      <c r="E20" s="2">
        <v>10810300000</v>
      </c>
      <c r="F20" s="2">
        <v>11091300000</v>
      </c>
      <c r="G20" s="2">
        <v>11514700000</v>
      </c>
      <c r="H20" s="2">
        <v>12038700000</v>
      </c>
      <c r="I20" s="2">
        <v>12598400000</v>
      </c>
      <c r="J20" s="2">
        <v>13230400000</v>
      </c>
      <c r="K20" s="2">
        <v>13943400000</v>
      </c>
      <c r="L20" s="2">
        <v>14719800000</v>
      </c>
      <c r="M20" s="2">
        <v>15555600000</v>
      </c>
      <c r="N20" s="2">
        <v>16415300000</v>
      </c>
      <c r="O20" s="2">
        <v>17281100000</v>
      </c>
      <c r="P20" s="2">
        <v>18130000000</v>
      </c>
      <c r="Q20" s="2">
        <v>19071700000</v>
      </c>
      <c r="R20" s="2">
        <v>19915400000</v>
      </c>
      <c r="S20" s="2">
        <v>20557900000</v>
      </c>
      <c r="T20" s="2">
        <v>21017500000</v>
      </c>
      <c r="U20" s="2">
        <v>21336600000</v>
      </c>
      <c r="V20" s="2">
        <v>21563000000</v>
      </c>
      <c r="W20" s="2">
        <v>21655000000</v>
      </c>
      <c r="X20" s="2">
        <v>21650400000</v>
      </c>
      <c r="Y20" s="2">
        <v>21603000000</v>
      </c>
      <c r="Z20" s="2">
        <v>21533800000</v>
      </c>
      <c r="AA20" s="2">
        <v>21435800000</v>
      </c>
      <c r="AB20" s="2">
        <v>21386800000</v>
      </c>
      <c r="AC20" s="2">
        <v>21363600000</v>
      </c>
      <c r="AD20" s="2">
        <v>21399200000</v>
      </c>
      <c r="AE20" s="2">
        <v>21516500000</v>
      </c>
      <c r="AF20" s="2">
        <v>21788900000</v>
      </c>
      <c r="AG20" s="2">
        <v>22184500000</v>
      </c>
    </row>
    <row r="21" spans="1:33">
      <c r="A21" s="115" t="s">
        <v>39</v>
      </c>
      <c r="B21" s="115" t="s">
        <v>19</v>
      </c>
      <c r="C21" s="115">
        <v>0</v>
      </c>
      <c r="D21" s="115">
        <v>0</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row>
    <row r="22" spans="1:33">
      <c r="A22" s="115" t="s">
        <v>40</v>
      </c>
      <c r="B22" s="115" t="s">
        <v>19</v>
      </c>
      <c r="C22" s="115">
        <v>0</v>
      </c>
      <c r="D22" s="115">
        <v>0</v>
      </c>
      <c r="E22" s="115">
        <v>0</v>
      </c>
      <c r="F22" s="115">
        <v>0</v>
      </c>
      <c r="G22" s="115">
        <v>0</v>
      </c>
      <c r="H22" s="115">
        <v>0</v>
      </c>
      <c r="I22" s="115">
        <v>0</v>
      </c>
      <c r="J22" s="115">
        <v>0</v>
      </c>
      <c r="K22" s="115">
        <v>0</v>
      </c>
      <c r="L22" s="115">
        <v>0</v>
      </c>
      <c r="M22" s="115">
        <v>0</v>
      </c>
      <c r="N22" s="115">
        <v>0</v>
      </c>
      <c r="O22" s="115">
        <v>0</v>
      </c>
      <c r="P22" s="115">
        <v>0</v>
      </c>
      <c r="Q22" s="115">
        <v>0</v>
      </c>
      <c r="R22" s="115">
        <v>0</v>
      </c>
      <c r="S22" s="115">
        <v>0</v>
      </c>
      <c r="T22" s="115">
        <v>0</v>
      </c>
      <c r="U22" s="115">
        <v>0</v>
      </c>
      <c r="V22" s="115">
        <v>0</v>
      </c>
      <c r="W22" s="115">
        <v>0</v>
      </c>
      <c r="X22" s="115">
        <v>0</v>
      </c>
      <c r="Y22" s="115">
        <v>0</v>
      </c>
      <c r="Z22" s="115">
        <v>0</v>
      </c>
      <c r="AA22" s="115">
        <v>0</v>
      </c>
      <c r="AB22" s="115">
        <v>0</v>
      </c>
      <c r="AC22" s="115">
        <v>0</v>
      </c>
      <c r="AD22" s="115">
        <v>0</v>
      </c>
      <c r="AE22" s="115">
        <v>0</v>
      </c>
      <c r="AF22" s="115">
        <v>0</v>
      </c>
      <c r="AG22" s="115">
        <v>0</v>
      </c>
    </row>
    <row r="23" spans="1:33">
      <c r="A23" s="115" t="s">
        <v>41</v>
      </c>
      <c r="B23" s="115" t="s">
        <v>19</v>
      </c>
      <c r="C23" s="2">
        <v>213997000</v>
      </c>
      <c r="D23" s="2">
        <v>220926000</v>
      </c>
      <c r="E23" s="2">
        <v>217469000</v>
      </c>
      <c r="F23" s="2">
        <v>214543000</v>
      </c>
      <c r="G23" s="2">
        <v>210964000</v>
      </c>
      <c r="H23" s="2">
        <v>206766000</v>
      </c>
      <c r="I23" s="2">
        <v>201869000</v>
      </c>
      <c r="J23" s="2">
        <v>196490000</v>
      </c>
      <c r="K23" s="2">
        <v>191032000</v>
      </c>
      <c r="L23" s="2">
        <v>185284000</v>
      </c>
      <c r="M23" s="2">
        <v>179448000</v>
      </c>
      <c r="N23" s="2">
        <v>173494000</v>
      </c>
      <c r="O23" s="2">
        <v>167689000</v>
      </c>
      <c r="P23" s="2">
        <v>165857000</v>
      </c>
      <c r="Q23" s="2">
        <v>164172000</v>
      </c>
      <c r="R23" s="2">
        <v>162920000</v>
      </c>
      <c r="S23" s="2">
        <v>162085000</v>
      </c>
      <c r="T23" s="2">
        <v>161625000</v>
      </c>
      <c r="U23" s="2">
        <v>161654000</v>
      </c>
      <c r="V23" s="2">
        <v>162298000</v>
      </c>
      <c r="W23" s="2">
        <v>163519000</v>
      </c>
      <c r="X23" s="2">
        <v>165209000</v>
      </c>
      <c r="Y23" s="2">
        <v>167348000</v>
      </c>
      <c r="Z23" s="2">
        <v>169843000</v>
      </c>
      <c r="AA23" s="2">
        <v>172682000</v>
      </c>
      <c r="AB23" s="2">
        <v>175777000</v>
      </c>
      <c r="AC23" s="2">
        <v>179073000</v>
      </c>
      <c r="AD23" s="2">
        <v>182253000</v>
      </c>
      <c r="AE23" s="2">
        <v>185487000</v>
      </c>
      <c r="AF23" s="2">
        <v>188613000</v>
      </c>
      <c r="AG23" s="2">
        <v>191450000</v>
      </c>
    </row>
    <row r="24" spans="1:33">
      <c r="A24" s="115" t="s">
        <v>42</v>
      </c>
      <c r="B24" s="115" t="s">
        <v>19</v>
      </c>
      <c r="C24" s="2">
        <v>1091020000000</v>
      </c>
      <c r="D24" s="2">
        <v>1139740000000</v>
      </c>
      <c r="E24" s="2">
        <v>1131070000000</v>
      </c>
      <c r="F24" s="2">
        <v>1134180000000</v>
      </c>
      <c r="G24" s="2">
        <v>1136770000000</v>
      </c>
      <c r="H24" s="2">
        <v>1136760000000</v>
      </c>
      <c r="I24" s="2">
        <v>1134410000000</v>
      </c>
      <c r="J24" s="2">
        <v>1130920000000</v>
      </c>
      <c r="K24" s="2">
        <v>1128210000000</v>
      </c>
      <c r="L24" s="2">
        <v>1118920000000</v>
      </c>
      <c r="M24" s="2">
        <v>1093790000000</v>
      </c>
      <c r="N24" s="2">
        <v>1064690000000</v>
      </c>
      <c r="O24" s="2">
        <v>1032570000000</v>
      </c>
      <c r="P24" s="2">
        <v>999896000000</v>
      </c>
      <c r="Q24" s="2">
        <v>965224000000</v>
      </c>
      <c r="R24" s="2">
        <v>929934000000</v>
      </c>
      <c r="S24" s="2">
        <v>893551000000</v>
      </c>
      <c r="T24" s="2">
        <v>855919000000</v>
      </c>
      <c r="U24" s="2">
        <v>818072000000</v>
      </c>
      <c r="V24" s="2">
        <v>781426000000</v>
      </c>
      <c r="W24" s="2">
        <v>746646000000</v>
      </c>
      <c r="X24" s="2">
        <v>713705000000</v>
      </c>
      <c r="Y24" s="2">
        <v>683955000000</v>
      </c>
      <c r="Z24" s="2">
        <v>657593000000</v>
      </c>
      <c r="AA24" s="2">
        <v>634734000000</v>
      </c>
      <c r="AB24" s="2">
        <v>615655000000</v>
      </c>
      <c r="AC24" s="2">
        <v>600598000000</v>
      </c>
      <c r="AD24" s="2">
        <v>588660000000</v>
      </c>
      <c r="AE24" s="2">
        <v>579483000000</v>
      </c>
      <c r="AF24" s="2">
        <v>572447000000</v>
      </c>
      <c r="AG24" s="2">
        <v>567115000000</v>
      </c>
    </row>
    <row r="25" spans="1:33">
      <c r="A25" s="115" t="s">
        <v>43</v>
      </c>
      <c r="B25" s="115" t="s">
        <v>19</v>
      </c>
      <c r="C25" s="2">
        <v>6472460000</v>
      </c>
      <c r="D25" s="2">
        <v>6561870000</v>
      </c>
      <c r="E25" s="2">
        <v>6369860000</v>
      </c>
      <c r="F25" s="2">
        <v>6242270000</v>
      </c>
      <c r="G25" s="2">
        <v>6086960000</v>
      </c>
      <c r="H25" s="2">
        <v>5911900000</v>
      </c>
      <c r="I25" s="2">
        <v>5707240000</v>
      </c>
      <c r="J25" s="2">
        <v>5472900000</v>
      </c>
      <c r="K25" s="2">
        <v>5216310000</v>
      </c>
      <c r="L25" s="2">
        <v>4910080000</v>
      </c>
      <c r="M25" s="2">
        <v>4540660000</v>
      </c>
      <c r="N25" s="2">
        <v>4136880000</v>
      </c>
      <c r="O25" s="2">
        <v>3717430000</v>
      </c>
      <c r="P25" s="2">
        <v>3447860000</v>
      </c>
      <c r="Q25" s="2">
        <v>3236840000</v>
      </c>
      <c r="R25" s="2">
        <v>2997840000</v>
      </c>
      <c r="S25" s="2">
        <v>2749930000</v>
      </c>
      <c r="T25" s="2">
        <v>2485950000</v>
      </c>
      <c r="U25" s="2">
        <v>2225280000</v>
      </c>
      <c r="V25" s="2">
        <v>1976950000</v>
      </c>
      <c r="W25" s="2">
        <v>1753760000</v>
      </c>
      <c r="X25" s="2">
        <v>1564940000</v>
      </c>
      <c r="Y25" s="2">
        <v>1411700000</v>
      </c>
      <c r="Z25" s="2">
        <v>1291110000</v>
      </c>
      <c r="AA25" s="2">
        <v>1214040000</v>
      </c>
      <c r="AB25" s="2">
        <v>1165740000</v>
      </c>
      <c r="AC25" s="2">
        <v>1140190000</v>
      </c>
      <c r="AD25" s="2">
        <v>1124360000</v>
      </c>
      <c r="AE25" s="2">
        <v>1126090000</v>
      </c>
      <c r="AF25" s="2">
        <v>1135820000</v>
      </c>
      <c r="AG25" s="2">
        <v>1151500000</v>
      </c>
    </row>
    <row r="26" spans="1:33">
      <c r="A26" s="115" t="s">
        <v>44</v>
      </c>
      <c r="B26" s="115" t="s">
        <v>19</v>
      </c>
      <c r="C26" s="2">
        <v>60997800000</v>
      </c>
      <c r="D26" s="2">
        <v>63813600000</v>
      </c>
      <c r="E26" s="2">
        <v>68681800000</v>
      </c>
      <c r="F26" s="2">
        <v>65352200000</v>
      </c>
      <c r="G26" s="2">
        <v>59047600000</v>
      </c>
      <c r="H26" s="2">
        <v>51957000000</v>
      </c>
      <c r="I26" s="2">
        <v>42566000000</v>
      </c>
      <c r="J26" s="2">
        <v>30258500000</v>
      </c>
      <c r="K26" s="2">
        <v>14927500000</v>
      </c>
      <c r="L26" s="2">
        <v>2354580000</v>
      </c>
      <c r="M26" s="2">
        <v>2191960000</v>
      </c>
      <c r="N26" s="2">
        <v>2133640000</v>
      </c>
      <c r="O26" s="2">
        <v>2069270000</v>
      </c>
      <c r="P26" s="2">
        <v>2003800000</v>
      </c>
      <c r="Q26" s="2">
        <v>1934320000</v>
      </c>
      <c r="R26" s="2">
        <v>1863600000</v>
      </c>
      <c r="S26" s="2">
        <v>1790680000</v>
      </c>
      <c r="T26" s="2">
        <v>1801000000</v>
      </c>
      <c r="U26" s="2">
        <v>1721340000</v>
      </c>
      <c r="V26" s="2">
        <v>1644200000</v>
      </c>
      <c r="W26" s="2">
        <v>1571580000</v>
      </c>
      <c r="X26" s="2">
        <v>1573680000</v>
      </c>
      <c r="Y26" s="2">
        <v>1508090000</v>
      </c>
      <c r="Z26" s="2">
        <v>1449960000</v>
      </c>
      <c r="AA26" s="2">
        <v>1399570000</v>
      </c>
      <c r="AB26" s="2">
        <v>1419000000</v>
      </c>
      <c r="AC26" s="2">
        <v>1384280000</v>
      </c>
      <c r="AD26" s="2">
        <v>1356750000</v>
      </c>
      <c r="AE26" s="2">
        <v>1336430000</v>
      </c>
      <c r="AF26" s="2">
        <v>1377350000</v>
      </c>
      <c r="AG26" s="2">
        <v>1364520000</v>
      </c>
    </row>
    <row r="27" spans="1:33">
      <c r="A27" s="115" t="s">
        <v>45</v>
      </c>
      <c r="B27" s="115" t="s">
        <v>19</v>
      </c>
      <c r="C27" s="2">
        <v>526844000</v>
      </c>
      <c r="D27" s="2">
        <v>572068000</v>
      </c>
      <c r="E27" s="2">
        <v>575108000</v>
      </c>
      <c r="F27" s="2">
        <v>527406000</v>
      </c>
      <c r="G27" s="2">
        <v>490180000</v>
      </c>
      <c r="H27" s="2">
        <v>446374000</v>
      </c>
      <c r="I27" s="2">
        <v>400674000</v>
      </c>
      <c r="J27" s="2">
        <v>349049000</v>
      </c>
      <c r="K27" s="2">
        <v>286762000</v>
      </c>
      <c r="L27" s="2">
        <v>234979000</v>
      </c>
      <c r="M27" s="2">
        <v>219453000</v>
      </c>
      <c r="N27" s="2">
        <v>201601000</v>
      </c>
      <c r="O27" s="2">
        <v>182270000</v>
      </c>
      <c r="P27" s="2">
        <v>170376000</v>
      </c>
      <c r="Q27" s="2">
        <v>160706000</v>
      </c>
      <c r="R27" s="2">
        <v>145939000</v>
      </c>
      <c r="S27" s="2">
        <v>132447000</v>
      </c>
      <c r="T27" s="2">
        <v>119801000</v>
      </c>
      <c r="U27" s="2">
        <v>106989000</v>
      </c>
      <c r="V27" s="2">
        <v>94708000</v>
      </c>
      <c r="W27" s="2">
        <v>81701900</v>
      </c>
      <c r="X27" s="2">
        <v>71323400</v>
      </c>
      <c r="Y27" s="2">
        <v>64429300</v>
      </c>
      <c r="Z27" s="2">
        <v>58149600</v>
      </c>
      <c r="AA27" s="2">
        <v>53141700</v>
      </c>
      <c r="AB27" s="2">
        <v>48855100</v>
      </c>
      <c r="AC27" s="2">
        <v>46777400</v>
      </c>
      <c r="AD27" s="2">
        <v>49509300</v>
      </c>
      <c r="AE27" s="2">
        <v>49983800</v>
      </c>
      <c r="AF27" s="2">
        <v>50960700</v>
      </c>
      <c r="AG27" s="2">
        <v>52127100</v>
      </c>
    </row>
    <row r="28" spans="1:33">
      <c r="A28" s="115" t="s">
        <v>46</v>
      </c>
      <c r="B28" s="115" t="s">
        <v>19</v>
      </c>
      <c r="C28" s="115">
        <v>0</v>
      </c>
      <c r="D28" s="115">
        <v>0</v>
      </c>
      <c r="E28" s="115">
        <v>0</v>
      </c>
      <c r="F28" s="115">
        <v>0</v>
      </c>
      <c r="G28" s="115">
        <v>0</v>
      </c>
      <c r="H28" s="115">
        <v>0</v>
      </c>
      <c r="I28" s="115">
        <v>0</v>
      </c>
      <c r="J28" s="115">
        <v>0</v>
      </c>
      <c r="K28" s="115">
        <v>0</v>
      </c>
      <c r="L28" s="115">
        <v>0</v>
      </c>
      <c r="M28" s="115">
        <v>0</v>
      </c>
      <c r="N28" s="115">
        <v>0</v>
      </c>
      <c r="O28" s="115">
        <v>0</v>
      </c>
      <c r="P28" s="115">
        <v>0</v>
      </c>
      <c r="Q28" s="115">
        <v>0</v>
      </c>
      <c r="R28" s="115">
        <v>0</v>
      </c>
      <c r="S28" s="115">
        <v>0</v>
      </c>
      <c r="T28" s="115">
        <v>0</v>
      </c>
      <c r="U28" s="115">
        <v>0</v>
      </c>
      <c r="V28" s="115">
        <v>0</v>
      </c>
      <c r="W28" s="115">
        <v>0</v>
      </c>
      <c r="X28" s="115">
        <v>0</v>
      </c>
      <c r="Y28" s="115">
        <v>0</v>
      </c>
      <c r="Z28" s="115">
        <v>0</v>
      </c>
      <c r="AA28" s="115">
        <v>0</v>
      </c>
      <c r="AB28" s="115">
        <v>0</v>
      </c>
      <c r="AC28" s="115">
        <v>0</v>
      </c>
      <c r="AD28" s="115">
        <v>0</v>
      </c>
      <c r="AE28" s="115">
        <v>0</v>
      </c>
      <c r="AF28" s="115">
        <v>0</v>
      </c>
      <c r="AG28" s="115">
        <v>0</v>
      </c>
    </row>
    <row r="29" spans="1:33">
      <c r="A29" s="115" t="s">
        <v>47</v>
      </c>
      <c r="B29" s="115" t="s">
        <v>19</v>
      </c>
      <c r="C29" s="115">
        <v>0</v>
      </c>
      <c r="D29" s="115">
        <v>0</v>
      </c>
      <c r="E29" s="115">
        <v>0</v>
      </c>
      <c r="F29" s="115">
        <v>0</v>
      </c>
      <c r="G29" s="115">
        <v>0</v>
      </c>
      <c r="H29" s="115">
        <v>0</v>
      </c>
      <c r="I29" s="115">
        <v>0</v>
      </c>
      <c r="J29" s="115">
        <v>0</v>
      </c>
      <c r="K29" s="115">
        <v>0</v>
      </c>
      <c r="L29" s="115">
        <v>0</v>
      </c>
      <c r="M29" s="115">
        <v>0</v>
      </c>
      <c r="N29" s="115">
        <v>0</v>
      </c>
      <c r="O29" s="115">
        <v>0</v>
      </c>
      <c r="P29" s="115">
        <v>0</v>
      </c>
      <c r="Q29" s="115">
        <v>0</v>
      </c>
      <c r="R29" s="115">
        <v>0</v>
      </c>
      <c r="S29" s="115">
        <v>0</v>
      </c>
      <c r="T29" s="115">
        <v>0</v>
      </c>
      <c r="U29" s="115">
        <v>0</v>
      </c>
      <c r="V29" s="115">
        <v>0</v>
      </c>
      <c r="W29" s="115">
        <v>0</v>
      </c>
      <c r="X29" s="115">
        <v>0</v>
      </c>
      <c r="Y29" s="115">
        <v>0</v>
      </c>
      <c r="Z29" s="115">
        <v>0</v>
      </c>
      <c r="AA29" s="115">
        <v>0</v>
      </c>
      <c r="AB29" s="115">
        <v>0</v>
      </c>
      <c r="AC29" s="115">
        <v>0</v>
      </c>
      <c r="AD29" s="115">
        <v>0</v>
      </c>
      <c r="AE29" s="115">
        <v>0</v>
      </c>
      <c r="AF29" s="115">
        <v>0</v>
      </c>
      <c r="AG29" s="115">
        <v>0</v>
      </c>
    </row>
    <row r="30" spans="1:33">
      <c r="A30" s="115" t="s">
        <v>48</v>
      </c>
      <c r="B30" s="115" t="s">
        <v>19</v>
      </c>
      <c r="C30" s="2">
        <v>277687000</v>
      </c>
      <c r="D30" s="2">
        <v>287085000</v>
      </c>
      <c r="E30" s="2">
        <v>283637000</v>
      </c>
      <c r="F30" s="2">
        <v>281326000</v>
      </c>
      <c r="G30" s="2">
        <v>278408000</v>
      </c>
      <c r="H30" s="2">
        <v>274825000</v>
      </c>
      <c r="I30" s="2">
        <v>270310000</v>
      </c>
      <c r="J30" s="2">
        <v>264841000</v>
      </c>
      <c r="K30" s="2">
        <v>258631000</v>
      </c>
      <c r="L30" s="2">
        <v>251148000</v>
      </c>
      <c r="M30" s="2">
        <v>242409000</v>
      </c>
      <c r="N30" s="2">
        <v>232437000</v>
      </c>
      <c r="O30" s="2">
        <v>221557000</v>
      </c>
      <c r="P30" s="2">
        <v>214293000</v>
      </c>
      <c r="Q30" s="2">
        <v>206268000</v>
      </c>
      <c r="R30" s="2">
        <v>197387000</v>
      </c>
      <c r="S30" s="2">
        <v>187683000</v>
      </c>
      <c r="T30" s="2">
        <v>177388000</v>
      </c>
      <c r="U30" s="2">
        <v>166913000</v>
      </c>
      <c r="V30" s="2">
        <v>156671000</v>
      </c>
      <c r="W30" s="2">
        <v>146959000</v>
      </c>
      <c r="X30" s="2">
        <v>138111000</v>
      </c>
      <c r="Y30" s="2">
        <v>130429000</v>
      </c>
      <c r="Z30" s="2">
        <v>124188000</v>
      </c>
      <c r="AA30" s="2">
        <v>119352000</v>
      </c>
      <c r="AB30" s="2">
        <v>115880000</v>
      </c>
      <c r="AC30" s="2">
        <v>113609000</v>
      </c>
      <c r="AD30" s="2">
        <v>112201000</v>
      </c>
      <c r="AE30" s="2">
        <v>111664000</v>
      </c>
      <c r="AF30" s="2">
        <v>111760000</v>
      </c>
      <c r="AG30" s="2">
        <v>112335000</v>
      </c>
    </row>
    <row r="31" spans="1:33">
      <c r="A31" s="115" t="s">
        <v>49</v>
      </c>
      <c r="B31" s="115" t="s">
        <v>19</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0</v>
      </c>
      <c r="Z31" s="115">
        <v>0</v>
      </c>
      <c r="AA31" s="115">
        <v>0</v>
      </c>
      <c r="AB31" s="115">
        <v>0</v>
      </c>
      <c r="AC31" s="115">
        <v>0</v>
      </c>
      <c r="AD31" s="115">
        <v>0</v>
      </c>
      <c r="AE31" s="115">
        <v>0</v>
      </c>
      <c r="AF31" s="115">
        <v>0</v>
      </c>
      <c r="AG31" s="115">
        <v>0</v>
      </c>
    </row>
    <row r="32" spans="1:33">
      <c r="A32" s="115" t="s">
        <v>50</v>
      </c>
      <c r="B32" s="115" t="s">
        <v>19</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0</v>
      </c>
      <c r="AG32" s="115">
        <v>0</v>
      </c>
    </row>
    <row r="33" spans="1:33">
      <c r="A33" s="115" t="s">
        <v>51</v>
      </c>
      <c r="B33" s="115" t="s">
        <v>19</v>
      </c>
      <c r="C33" s="2">
        <v>32568100</v>
      </c>
      <c r="D33" s="2">
        <v>31995700</v>
      </c>
      <c r="E33" s="2">
        <v>31156100</v>
      </c>
      <c r="F33" s="2">
        <v>29981400</v>
      </c>
      <c r="G33" s="2">
        <v>28925400</v>
      </c>
      <c r="H33" s="2">
        <v>27918400</v>
      </c>
      <c r="I33" s="2">
        <v>26817000</v>
      </c>
      <c r="J33" s="2">
        <v>25711200</v>
      </c>
      <c r="K33" s="2">
        <v>24705700</v>
      </c>
      <c r="L33" s="2">
        <v>23756600</v>
      </c>
      <c r="M33" s="2">
        <v>22890000</v>
      </c>
      <c r="N33" s="2">
        <v>22072900</v>
      </c>
      <c r="O33" s="2">
        <v>21303400</v>
      </c>
      <c r="P33" s="2">
        <v>20545200</v>
      </c>
      <c r="Q33" s="2">
        <v>21523500</v>
      </c>
      <c r="R33" s="2">
        <v>22508100</v>
      </c>
      <c r="S33" s="2">
        <v>23418700</v>
      </c>
      <c r="T33" s="2">
        <v>24272700</v>
      </c>
      <c r="U33" s="2">
        <v>25080000</v>
      </c>
      <c r="V33" s="2">
        <v>25862300</v>
      </c>
      <c r="W33" s="2">
        <v>26568100</v>
      </c>
      <c r="X33" s="2">
        <v>27273400</v>
      </c>
      <c r="Y33" s="2">
        <v>27943500</v>
      </c>
      <c r="Z33" s="2">
        <v>28640300</v>
      </c>
      <c r="AA33" s="2">
        <v>29288200</v>
      </c>
      <c r="AB33" s="2">
        <v>29978400</v>
      </c>
      <c r="AC33" s="2">
        <v>30685400</v>
      </c>
      <c r="AD33" s="2">
        <v>31426300</v>
      </c>
      <c r="AE33" s="2">
        <v>32286100</v>
      </c>
      <c r="AF33" s="2">
        <v>33289300</v>
      </c>
      <c r="AG33" s="2">
        <v>34428500</v>
      </c>
    </row>
    <row r="34" spans="1:33">
      <c r="A34" s="115" t="s">
        <v>52</v>
      </c>
      <c r="B34" s="115" t="s">
        <v>19</v>
      </c>
      <c r="C34" s="2">
        <v>80493100000</v>
      </c>
      <c r="D34" s="2">
        <v>82244600000</v>
      </c>
      <c r="E34" s="2">
        <v>83115800000</v>
      </c>
      <c r="F34" s="2">
        <v>83613700000</v>
      </c>
      <c r="G34" s="2">
        <v>84580600000</v>
      </c>
      <c r="H34" s="2">
        <v>85646500000</v>
      </c>
      <c r="I34" s="2">
        <v>86434200000</v>
      </c>
      <c r="J34" s="2">
        <v>87235600000</v>
      </c>
      <c r="K34" s="2">
        <v>88386900000</v>
      </c>
      <c r="L34" s="2">
        <v>89310200000</v>
      </c>
      <c r="M34" s="2">
        <v>89318900000</v>
      </c>
      <c r="N34" s="2">
        <v>89212000000</v>
      </c>
      <c r="O34" s="2">
        <v>88994600000</v>
      </c>
      <c r="P34" s="2">
        <v>88513500000</v>
      </c>
      <c r="Q34" s="2">
        <v>87975000000</v>
      </c>
      <c r="R34" s="2">
        <v>87376600000</v>
      </c>
      <c r="S34" s="2">
        <v>86353000000</v>
      </c>
      <c r="T34" s="2">
        <v>85004100000</v>
      </c>
      <c r="U34" s="2">
        <v>83415300000</v>
      </c>
      <c r="V34" s="2">
        <v>81636100000</v>
      </c>
      <c r="W34" s="2">
        <v>79594900000</v>
      </c>
      <c r="X34" s="2">
        <v>77510200000</v>
      </c>
      <c r="Y34" s="2">
        <v>75366400000</v>
      </c>
      <c r="Z34" s="2">
        <v>73273600000</v>
      </c>
      <c r="AA34" s="2">
        <v>71093400000</v>
      </c>
      <c r="AB34" s="2">
        <v>69063100000</v>
      </c>
      <c r="AC34" s="2">
        <v>67145300000</v>
      </c>
      <c r="AD34" s="2">
        <v>65397400000</v>
      </c>
      <c r="AE34" s="2">
        <v>64018800000</v>
      </c>
      <c r="AF34" s="2">
        <v>62971400000</v>
      </c>
      <c r="AG34" s="2">
        <v>62242700000</v>
      </c>
    </row>
    <row r="35" spans="1:33">
      <c r="A35" s="115" t="s">
        <v>53</v>
      </c>
      <c r="B35" s="115" t="s">
        <v>19</v>
      </c>
      <c r="C35" s="115">
        <v>0</v>
      </c>
      <c r="D35" s="115">
        <v>0</v>
      </c>
      <c r="E35" s="115">
        <v>0</v>
      </c>
      <c r="F35" s="115">
        <v>0</v>
      </c>
      <c r="G35" s="115">
        <v>0</v>
      </c>
      <c r="H35" s="115">
        <v>0</v>
      </c>
      <c r="I35" s="115">
        <v>0</v>
      </c>
      <c r="J35" s="115">
        <v>0</v>
      </c>
      <c r="K35" s="115">
        <v>0</v>
      </c>
      <c r="L35" s="115">
        <v>0</v>
      </c>
      <c r="M35" s="115">
        <v>0</v>
      </c>
      <c r="N35" s="115">
        <v>0</v>
      </c>
      <c r="O35" s="115">
        <v>0</v>
      </c>
      <c r="P35" s="115">
        <v>0</v>
      </c>
      <c r="Q35" s="115">
        <v>0</v>
      </c>
      <c r="R35" s="115">
        <v>0</v>
      </c>
      <c r="S35" s="115">
        <v>0</v>
      </c>
      <c r="T35" s="115">
        <v>0</v>
      </c>
      <c r="U35" s="115">
        <v>0</v>
      </c>
      <c r="V35" s="115">
        <v>0</v>
      </c>
      <c r="W35" s="115">
        <v>0</v>
      </c>
      <c r="X35" s="115">
        <v>0</v>
      </c>
      <c r="Y35" s="115">
        <v>0</v>
      </c>
      <c r="Z35" s="115">
        <v>0</v>
      </c>
      <c r="AA35" s="115">
        <v>0</v>
      </c>
      <c r="AB35" s="115">
        <v>0</v>
      </c>
      <c r="AC35" s="115">
        <v>0</v>
      </c>
      <c r="AD35" s="115">
        <v>0</v>
      </c>
      <c r="AE35" s="115">
        <v>0</v>
      </c>
      <c r="AF35" s="115">
        <v>0</v>
      </c>
      <c r="AG35" s="115">
        <v>0</v>
      </c>
    </row>
    <row r="36" spans="1:33">
      <c r="A36" s="115" t="s">
        <v>54</v>
      </c>
      <c r="B36" s="115" t="s">
        <v>19</v>
      </c>
      <c r="C36" s="2">
        <v>5048100000</v>
      </c>
      <c r="D36" s="2">
        <v>5223360000</v>
      </c>
      <c r="E36" s="2">
        <v>5671260000</v>
      </c>
      <c r="F36" s="2">
        <v>5511030000</v>
      </c>
      <c r="G36" s="2">
        <v>5135680000</v>
      </c>
      <c r="H36" s="2">
        <v>4717740000</v>
      </c>
      <c r="I36" s="2">
        <v>4102860000</v>
      </c>
      <c r="J36" s="2">
        <v>3249270000</v>
      </c>
      <c r="K36" s="2">
        <v>2151630000</v>
      </c>
      <c r="L36" s="2">
        <v>1240530000</v>
      </c>
      <c r="M36" s="2">
        <v>1268220000</v>
      </c>
      <c r="N36" s="2">
        <v>1312600000</v>
      </c>
      <c r="O36" s="2">
        <v>1355230000</v>
      </c>
      <c r="P36" s="2">
        <v>1393570000</v>
      </c>
      <c r="Q36" s="2">
        <v>1430490000</v>
      </c>
      <c r="R36" s="2">
        <v>1474950000</v>
      </c>
      <c r="S36" s="2">
        <v>1520220000</v>
      </c>
      <c r="T36" s="2">
        <v>1549340000</v>
      </c>
      <c r="U36" s="2">
        <v>1580960000</v>
      </c>
      <c r="V36" s="2">
        <v>1615040000</v>
      </c>
      <c r="W36" s="2">
        <v>1640980000</v>
      </c>
      <c r="X36" s="2">
        <v>1662560000</v>
      </c>
      <c r="Y36" s="2">
        <v>1679590000</v>
      </c>
      <c r="Z36" s="2">
        <v>1701920000</v>
      </c>
      <c r="AA36" s="2">
        <v>1718320000</v>
      </c>
      <c r="AB36" s="2">
        <v>1727330000</v>
      </c>
      <c r="AC36" s="2">
        <v>1742900000</v>
      </c>
      <c r="AD36" s="2">
        <v>1766320000</v>
      </c>
      <c r="AE36" s="2">
        <v>1796800000</v>
      </c>
      <c r="AF36" s="2">
        <v>1834160000</v>
      </c>
      <c r="AG36" s="2">
        <v>1885280000</v>
      </c>
    </row>
    <row r="37" spans="1:33">
      <c r="A37" s="115" t="s">
        <v>55</v>
      </c>
      <c r="B37" s="115" t="s">
        <v>19</v>
      </c>
      <c r="C37" s="115">
        <v>0</v>
      </c>
      <c r="D37" s="115">
        <v>0</v>
      </c>
      <c r="E37" s="115">
        <v>0</v>
      </c>
      <c r="F37" s="115">
        <v>0</v>
      </c>
      <c r="G37" s="115">
        <v>0</v>
      </c>
      <c r="H37" s="115">
        <v>0</v>
      </c>
      <c r="I37" s="115">
        <v>0</v>
      </c>
      <c r="J37" s="115">
        <v>0</v>
      </c>
      <c r="K37" s="115">
        <v>0</v>
      </c>
      <c r="L37" s="115">
        <v>0</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row>
    <row r="38" spans="1:33">
      <c r="A38" s="115" t="s">
        <v>56</v>
      </c>
      <c r="B38" s="115" t="s">
        <v>19</v>
      </c>
      <c r="C38" s="115">
        <v>0</v>
      </c>
      <c r="D38" s="115">
        <v>0</v>
      </c>
      <c r="E38" s="115">
        <v>0</v>
      </c>
      <c r="F38" s="115">
        <v>0</v>
      </c>
      <c r="G38" s="115">
        <v>0</v>
      </c>
      <c r="H38" s="115">
        <v>0</v>
      </c>
      <c r="I38" s="115">
        <v>0</v>
      </c>
      <c r="J38" s="115">
        <v>0</v>
      </c>
      <c r="K38" s="115">
        <v>0</v>
      </c>
      <c r="L38" s="115">
        <v>0</v>
      </c>
      <c r="M38" s="115">
        <v>0</v>
      </c>
      <c r="N38" s="115">
        <v>0</v>
      </c>
      <c r="O38" s="115">
        <v>0</v>
      </c>
      <c r="P38" s="115">
        <v>0</v>
      </c>
      <c r="Q38" s="115">
        <v>0</v>
      </c>
      <c r="R38" s="115">
        <v>0</v>
      </c>
      <c r="S38" s="115">
        <v>0</v>
      </c>
      <c r="T38" s="115">
        <v>0</v>
      </c>
      <c r="U38" s="115">
        <v>0</v>
      </c>
      <c r="V38" s="115">
        <v>0</v>
      </c>
      <c r="W38" s="115">
        <v>0</v>
      </c>
      <c r="X38" s="115">
        <v>0</v>
      </c>
      <c r="Y38" s="115">
        <v>0</v>
      </c>
      <c r="Z38" s="115">
        <v>0</v>
      </c>
      <c r="AA38" s="115">
        <v>0</v>
      </c>
      <c r="AB38" s="115">
        <v>0</v>
      </c>
      <c r="AC38" s="115">
        <v>0</v>
      </c>
      <c r="AD38" s="115">
        <v>0</v>
      </c>
      <c r="AE38" s="115">
        <v>0</v>
      </c>
      <c r="AF38" s="115">
        <v>0</v>
      </c>
      <c r="AG38" s="115">
        <v>0</v>
      </c>
    </row>
    <row r="39" spans="1:33">
      <c r="A39" s="115" t="s">
        <v>57</v>
      </c>
      <c r="B39" s="115" t="s">
        <v>19</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row>
    <row r="40" spans="1:33">
      <c r="A40" s="115" t="s">
        <v>58</v>
      </c>
      <c r="B40" s="115" t="s">
        <v>19</v>
      </c>
      <c r="C40" s="2">
        <v>6783960</v>
      </c>
      <c r="D40" s="2">
        <v>6941430</v>
      </c>
      <c r="E40" s="2">
        <v>7127410</v>
      </c>
      <c r="F40" s="2">
        <v>7312680</v>
      </c>
      <c r="G40" s="2">
        <v>7591860</v>
      </c>
      <c r="H40" s="2">
        <v>7937280</v>
      </c>
      <c r="I40" s="2">
        <v>8306300</v>
      </c>
      <c r="J40" s="2">
        <v>8722990</v>
      </c>
      <c r="K40" s="2">
        <v>9193080</v>
      </c>
      <c r="L40" s="2">
        <v>9704990</v>
      </c>
      <c r="M40" s="2">
        <v>10256100</v>
      </c>
      <c r="N40" s="2">
        <v>10822800</v>
      </c>
      <c r="O40" s="2">
        <v>11393700</v>
      </c>
      <c r="P40" s="2">
        <v>11953400</v>
      </c>
      <c r="Q40" s="2">
        <v>12574100</v>
      </c>
      <c r="R40" s="2">
        <v>13130400</v>
      </c>
      <c r="S40" s="2">
        <v>13554100</v>
      </c>
      <c r="T40" s="2">
        <v>13857100</v>
      </c>
      <c r="U40" s="2">
        <v>14067500</v>
      </c>
      <c r="V40" s="2">
        <v>14216800</v>
      </c>
      <c r="W40" s="2">
        <v>14277500</v>
      </c>
      <c r="X40" s="2">
        <v>14274500</v>
      </c>
      <c r="Y40" s="2">
        <v>14243300</v>
      </c>
      <c r="Z40" s="2">
        <v>14197700</v>
      </c>
      <c r="AA40" s="2">
        <v>14133100</v>
      </c>
      <c r="AB40" s="2">
        <v>14100800</v>
      </c>
      <c r="AC40" s="2">
        <v>14085500</v>
      </c>
      <c r="AD40" s="2">
        <v>14109000</v>
      </c>
      <c r="AE40" s="2">
        <v>14186300</v>
      </c>
      <c r="AF40" s="2">
        <v>14365900</v>
      </c>
      <c r="AG40" s="2">
        <v>14626700</v>
      </c>
    </row>
    <row r="41" spans="1:33">
      <c r="A41" s="115" t="s">
        <v>59</v>
      </c>
      <c r="B41" s="115" t="s">
        <v>19</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0</v>
      </c>
      <c r="AG41" s="115">
        <v>0</v>
      </c>
    </row>
    <row r="42" spans="1:33">
      <c r="A42" s="115" t="s">
        <v>60</v>
      </c>
      <c r="B42" s="115" t="s">
        <v>19</v>
      </c>
      <c r="C42" s="115">
        <v>0</v>
      </c>
      <c r="D42" s="115">
        <v>0</v>
      </c>
      <c r="E42" s="115">
        <v>0</v>
      </c>
      <c r="F42" s="115">
        <v>0</v>
      </c>
      <c r="G42" s="115">
        <v>0</v>
      </c>
      <c r="H42" s="115">
        <v>0</v>
      </c>
      <c r="I42" s="115">
        <v>0</v>
      </c>
      <c r="J42" s="115">
        <v>0</v>
      </c>
      <c r="K42" s="115">
        <v>0</v>
      </c>
      <c r="L42" s="115">
        <v>0</v>
      </c>
      <c r="M42" s="115">
        <v>0</v>
      </c>
      <c r="N42" s="115">
        <v>0</v>
      </c>
      <c r="O42" s="115">
        <v>0</v>
      </c>
      <c r="P42" s="115">
        <v>0</v>
      </c>
      <c r="Q42" s="115">
        <v>0</v>
      </c>
      <c r="R42" s="115">
        <v>0</v>
      </c>
      <c r="S42" s="115">
        <v>0</v>
      </c>
      <c r="T42" s="115">
        <v>0</v>
      </c>
      <c r="U42" s="115">
        <v>0</v>
      </c>
      <c r="V42" s="115">
        <v>0</v>
      </c>
      <c r="W42" s="115">
        <v>0</v>
      </c>
      <c r="X42" s="115">
        <v>0</v>
      </c>
      <c r="Y42" s="115">
        <v>0</v>
      </c>
      <c r="Z42" s="115">
        <v>0</v>
      </c>
      <c r="AA42" s="115">
        <v>0</v>
      </c>
      <c r="AB42" s="115">
        <v>0</v>
      </c>
      <c r="AC42" s="115">
        <v>0</v>
      </c>
      <c r="AD42" s="115">
        <v>0</v>
      </c>
      <c r="AE42" s="115">
        <v>0</v>
      </c>
      <c r="AF42" s="115">
        <v>0</v>
      </c>
      <c r="AG42" s="115">
        <v>0</v>
      </c>
    </row>
    <row r="43" spans="1:33">
      <c r="A43" s="115" t="s">
        <v>61</v>
      </c>
      <c r="B43" s="115" t="s">
        <v>19</v>
      </c>
      <c r="C43" s="2">
        <v>3338580000</v>
      </c>
      <c r="D43" s="2">
        <v>3446670000</v>
      </c>
      <c r="E43" s="2">
        <v>3392740000</v>
      </c>
      <c r="F43" s="2">
        <v>3347090000</v>
      </c>
      <c r="G43" s="2">
        <v>3291250000</v>
      </c>
      <c r="H43" s="2">
        <v>3225770000</v>
      </c>
      <c r="I43" s="2">
        <v>3149360000</v>
      </c>
      <c r="J43" s="2">
        <v>3065440000</v>
      </c>
      <c r="K43" s="2">
        <v>2980290000</v>
      </c>
      <c r="L43" s="2">
        <v>2890610000</v>
      </c>
      <c r="M43" s="2">
        <v>2799570000</v>
      </c>
      <c r="N43" s="2">
        <v>2706690000</v>
      </c>
      <c r="O43" s="2">
        <v>2616110000</v>
      </c>
      <c r="P43" s="2">
        <v>2587540000</v>
      </c>
      <c r="Q43" s="2">
        <v>2561240000</v>
      </c>
      <c r="R43" s="2">
        <v>2541720000</v>
      </c>
      <c r="S43" s="2">
        <v>2528690000</v>
      </c>
      <c r="T43" s="2">
        <v>2521510000</v>
      </c>
      <c r="U43" s="2">
        <v>2521970000</v>
      </c>
      <c r="V43" s="2">
        <v>2532010000</v>
      </c>
      <c r="W43" s="2">
        <v>2551060000</v>
      </c>
      <c r="X43" s="2">
        <v>2577420000</v>
      </c>
      <c r="Y43" s="2">
        <v>2610800000</v>
      </c>
      <c r="Z43" s="2">
        <v>2649730000</v>
      </c>
      <c r="AA43" s="2">
        <v>2694010000</v>
      </c>
      <c r="AB43" s="2">
        <v>2742300000</v>
      </c>
      <c r="AC43" s="2">
        <v>2793720000</v>
      </c>
      <c r="AD43" s="2">
        <v>2843340000</v>
      </c>
      <c r="AE43" s="2">
        <v>2893790000</v>
      </c>
      <c r="AF43" s="2">
        <v>2942550000</v>
      </c>
      <c r="AG43" s="2">
        <v>2986810000</v>
      </c>
    </row>
    <row r="44" spans="1:33">
      <c r="A44" s="115" t="s">
        <v>62</v>
      </c>
      <c r="B44" s="115" t="s">
        <v>19</v>
      </c>
      <c r="C44" s="2">
        <v>13088800000000</v>
      </c>
      <c r="D44" s="2">
        <v>13673400000000</v>
      </c>
      <c r="E44" s="2">
        <v>13569400000000</v>
      </c>
      <c r="F44" s="2">
        <v>13606600000000</v>
      </c>
      <c r="G44" s="2">
        <v>13637700000000</v>
      </c>
      <c r="H44" s="2">
        <v>13637500000000</v>
      </c>
      <c r="I44" s="2">
        <v>13609300000000</v>
      </c>
      <c r="J44" s="2">
        <v>13567500000000</v>
      </c>
      <c r="K44" s="2">
        <v>13535000000000</v>
      </c>
      <c r="L44" s="2">
        <v>13423500000000</v>
      </c>
      <c r="M44" s="2">
        <v>13122000000000</v>
      </c>
      <c r="N44" s="2">
        <v>12772900000000</v>
      </c>
      <c r="O44" s="2">
        <v>12387600000000</v>
      </c>
      <c r="P44" s="2">
        <v>11995600000000</v>
      </c>
      <c r="Q44" s="2">
        <v>11579700000000</v>
      </c>
      <c r="R44" s="2">
        <v>11156300000000</v>
      </c>
      <c r="S44" s="2">
        <v>10719800000000</v>
      </c>
      <c r="T44" s="2">
        <v>10268400000000</v>
      </c>
      <c r="U44" s="2">
        <v>9814310000000</v>
      </c>
      <c r="V44" s="2">
        <v>9374680000000</v>
      </c>
      <c r="W44" s="2">
        <v>8957430000000</v>
      </c>
      <c r="X44" s="2">
        <v>8562240000000</v>
      </c>
      <c r="Y44" s="2">
        <v>8205330000000</v>
      </c>
      <c r="Z44" s="2">
        <v>7889060000000</v>
      </c>
      <c r="AA44" s="2">
        <v>7614840000000</v>
      </c>
      <c r="AB44" s="2">
        <v>7385940000000</v>
      </c>
      <c r="AC44" s="2">
        <v>7205310000000</v>
      </c>
      <c r="AD44" s="2">
        <v>7062080000000</v>
      </c>
      <c r="AE44" s="2">
        <v>6952000000000</v>
      </c>
      <c r="AF44" s="2">
        <v>6867580000000</v>
      </c>
      <c r="AG44" s="2">
        <v>6803610000000</v>
      </c>
    </row>
    <row r="45" spans="1:33">
      <c r="A45" s="115" t="s">
        <v>63</v>
      </c>
      <c r="B45" s="115" t="s">
        <v>19</v>
      </c>
      <c r="C45" s="2">
        <v>59913300000</v>
      </c>
      <c r="D45" s="2">
        <v>60740900000</v>
      </c>
      <c r="E45" s="2">
        <v>58963500000</v>
      </c>
      <c r="F45" s="2">
        <v>57782400000</v>
      </c>
      <c r="G45" s="2">
        <v>56344800000</v>
      </c>
      <c r="H45" s="2">
        <v>54724400000</v>
      </c>
      <c r="I45" s="2">
        <v>52829900000</v>
      </c>
      <c r="J45" s="2">
        <v>50660700000</v>
      </c>
      <c r="K45" s="2">
        <v>48285500000</v>
      </c>
      <c r="L45" s="2">
        <v>45450900000</v>
      </c>
      <c r="M45" s="2">
        <v>42031200000</v>
      </c>
      <c r="N45" s="2">
        <v>38293600000</v>
      </c>
      <c r="O45" s="2">
        <v>34410900000</v>
      </c>
      <c r="P45" s="2">
        <v>31915600000</v>
      </c>
      <c r="Q45" s="2">
        <v>29962200000</v>
      </c>
      <c r="R45" s="2">
        <v>27749900000</v>
      </c>
      <c r="S45" s="2">
        <v>25455100000</v>
      </c>
      <c r="T45" s="2">
        <v>23011500000</v>
      </c>
      <c r="U45" s="2">
        <v>20598600000</v>
      </c>
      <c r="V45" s="2">
        <v>18299900000</v>
      </c>
      <c r="W45" s="2">
        <v>16233900000</v>
      </c>
      <c r="X45" s="2">
        <v>14486100000</v>
      </c>
      <c r="Y45" s="2">
        <v>13067600000</v>
      </c>
      <c r="Z45" s="2">
        <v>11951400000</v>
      </c>
      <c r="AA45" s="2">
        <v>11237900000</v>
      </c>
      <c r="AB45" s="2">
        <v>10790800000</v>
      </c>
      <c r="AC45" s="2">
        <v>10554300000</v>
      </c>
      <c r="AD45" s="2">
        <v>10407800000</v>
      </c>
      <c r="AE45" s="2">
        <v>10423800000</v>
      </c>
      <c r="AF45" s="2">
        <v>10513900000</v>
      </c>
      <c r="AG45" s="2">
        <v>10659000000</v>
      </c>
    </row>
    <row r="46" spans="1:33">
      <c r="A46" s="115" t="s">
        <v>64</v>
      </c>
      <c r="B46" s="115" t="s">
        <v>19</v>
      </c>
      <c r="C46" s="2">
        <v>731784000000</v>
      </c>
      <c r="D46" s="2">
        <v>765564000000</v>
      </c>
      <c r="E46" s="2">
        <v>823967000000</v>
      </c>
      <c r="F46" s="2">
        <v>784022000000</v>
      </c>
      <c r="G46" s="2">
        <v>708387000000</v>
      </c>
      <c r="H46" s="2">
        <v>623322000000</v>
      </c>
      <c r="I46" s="2">
        <v>510659000000</v>
      </c>
      <c r="J46" s="2">
        <v>363008000000</v>
      </c>
      <c r="K46" s="2">
        <v>179083000000</v>
      </c>
      <c r="L46" s="2">
        <v>28247600000</v>
      </c>
      <c r="M46" s="2">
        <v>26296700000</v>
      </c>
      <c r="N46" s="2">
        <v>25597100000</v>
      </c>
      <c r="O46" s="2">
        <v>24824800000</v>
      </c>
      <c r="P46" s="2">
        <v>24039300000</v>
      </c>
      <c r="Q46" s="2">
        <v>23205800000</v>
      </c>
      <c r="R46" s="2">
        <v>22357300000</v>
      </c>
      <c r="S46" s="2">
        <v>21482600000</v>
      </c>
      <c r="T46" s="2">
        <v>21606400000</v>
      </c>
      <c r="U46" s="2">
        <v>20650700000</v>
      </c>
      <c r="V46" s="2">
        <v>19725300000</v>
      </c>
      <c r="W46" s="2">
        <v>18854100000</v>
      </c>
      <c r="X46" s="2">
        <v>18879200000</v>
      </c>
      <c r="Y46" s="2">
        <v>18092300000</v>
      </c>
      <c r="Z46" s="2">
        <v>17395100000</v>
      </c>
      <c r="AA46" s="2">
        <v>16790500000</v>
      </c>
      <c r="AB46" s="2">
        <v>17023600000</v>
      </c>
      <c r="AC46" s="2">
        <v>16607100000</v>
      </c>
      <c r="AD46" s="2">
        <v>16276800000</v>
      </c>
      <c r="AE46" s="2">
        <v>16033000000</v>
      </c>
      <c r="AF46" s="2">
        <v>16523900000</v>
      </c>
      <c r="AG46" s="2">
        <v>16370000000</v>
      </c>
    </row>
    <row r="47" spans="1:33">
      <c r="A47" s="115" t="s">
        <v>65</v>
      </c>
      <c r="B47" s="115" t="s">
        <v>19</v>
      </c>
      <c r="C47" s="2">
        <v>4876810000</v>
      </c>
      <c r="D47" s="2">
        <v>5295430000</v>
      </c>
      <c r="E47" s="2">
        <v>5323570000</v>
      </c>
      <c r="F47" s="2">
        <v>4882010000</v>
      </c>
      <c r="G47" s="2">
        <v>4537420000</v>
      </c>
      <c r="H47" s="2">
        <v>4131920000</v>
      </c>
      <c r="I47" s="2">
        <v>3708890000</v>
      </c>
      <c r="J47" s="2">
        <v>3231020000</v>
      </c>
      <c r="K47" s="2">
        <v>2654450000</v>
      </c>
      <c r="L47" s="2">
        <v>2175110000</v>
      </c>
      <c r="M47" s="2">
        <v>2031400000</v>
      </c>
      <c r="N47" s="2">
        <v>1866150000</v>
      </c>
      <c r="O47" s="2">
        <v>1687200000</v>
      </c>
      <c r="P47" s="2">
        <v>1577110000</v>
      </c>
      <c r="Q47" s="2">
        <v>1487590000</v>
      </c>
      <c r="R47" s="2">
        <v>1350910000</v>
      </c>
      <c r="S47" s="2">
        <v>1226010000</v>
      </c>
      <c r="T47" s="2">
        <v>1108950000</v>
      </c>
      <c r="U47" s="2">
        <v>990357000</v>
      </c>
      <c r="V47" s="2">
        <v>876678000</v>
      </c>
      <c r="W47" s="2">
        <v>756285000</v>
      </c>
      <c r="X47" s="2">
        <v>660215000</v>
      </c>
      <c r="Y47" s="2">
        <v>596398000</v>
      </c>
      <c r="Z47" s="2">
        <v>538270000</v>
      </c>
      <c r="AA47" s="2">
        <v>491914000</v>
      </c>
      <c r="AB47" s="2">
        <v>452234000</v>
      </c>
      <c r="AC47" s="2">
        <v>433001000</v>
      </c>
      <c r="AD47" s="2">
        <v>458290000</v>
      </c>
      <c r="AE47" s="2">
        <v>462682000</v>
      </c>
      <c r="AF47" s="2">
        <v>471725000</v>
      </c>
      <c r="AG47" s="2">
        <v>482522000</v>
      </c>
    </row>
    <row r="48" spans="1:33">
      <c r="A48" s="115" t="s">
        <v>66</v>
      </c>
      <c r="B48" s="115" t="s">
        <v>19</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0</v>
      </c>
      <c r="V48" s="115">
        <v>0</v>
      </c>
      <c r="W48" s="115">
        <v>0</v>
      </c>
      <c r="X48" s="115">
        <v>0</v>
      </c>
      <c r="Y48" s="115">
        <v>0</v>
      </c>
      <c r="Z48" s="115">
        <v>0</v>
      </c>
      <c r="AA48" s="115">
        <v>0</v>
      </c>
      <c r="AB48" s="115">
        <v>0</v>
      </c>
      <c r="AC48" s="115">
        <v>0</v>
      </c>
      <c r="AD48" s="115">
        <v>0</v>
      </c>
      <c r="AE48" s="115">
        <v>0</v>
      </c>
      <c r="AF48" s="115">
        <v>0</v>
      </c>
      <c r="AG48" s="115">
        <v>0</v>
      </c>
    </row>
    <row r="49" spans="1:33">
      <c r="A49" s="115" t="s">
        <v>67</v>
      </c>
      <c r="B49" s="115" t="s">
        <v>19</v>
      </c>
      <c r="C49" s="115">
        <v>0</v>
      </c>
      <c r="D49" s="115">
        <v>0</v>
      </c>
      <c r="E49" s="115">
        <v>0</v>
      </c>
      <c r="F49" s="115">
        <v>0</v>
      </c>
      <c r="G49" s="115">
        <v>0</v>
      </c>
      <c r="H49" s="115">
        <v>0</v>
      </c>
      <c r="I49" s="115">
        <v>0</v>
      </c>
      <c r="J49" s="115">
        <v>0</v>
      </c>
      <c r="K49" s="115">
        <v>0</v>
      </c>
      <c r="L49" s="115">
        <v>0</v>
      </c>
      <c r="M49" s="115">
        <v>0</v>
      </c>
      <c r="N49" s="115">
        <v>0</v>
      </c>
      <c r="O49" s="115">
        <v>0</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0</v>
      </c>
      <c r="AG49" s="115">
        <v>0</v>
      </c>
    </row>
    <row r="50" spans="1:33">
      <c r="A50" s="115" t="s">
        <v>68</v>
      </c>
      <c r="B50" s="115" t="s">
        <v>19</v>
      </c>
      <c r="C50" s="2">
        <v>3669660000</v>
      </c>
      <c r="D50" s="2">
        <v>3793850000</v>
      </c>
      <c r="E50" s="2">
        <v>3748290000</v>
      </c>
      <c r="F50" s="2">
        <v>3717750000</v>
      </c>
      <c r="G50" s="2">
        <v>3679190000</v>
      </c>
      <c r="H50" s="2">
        <v>3631840000</v>
      </c>
      <c r="I50" s="2">
        <v>3572180000</v>
      </c>
      <c r="J50" s="2">
        <v>3499900000</v>
      </c>
      <c r="K50" s="2">
        <v>3417830000</v>
      </c>
      <c r="L50" s="2">
        <v>3318950000</v>
      </c>
      <c r="M50" s="2">
        <v>3203460000</v>
      </c>
      <c r="N50" s="2">
        <v>3071680000</v>
      </c>
      <c r="O50" s="2">
        <v>2927900000</v>
      </c>
      <c r="P50" s="2">
        <v>2831900000</v>
      </c>
      <c r="Q50" s="2">
        <v>2725850000</v>
      </c>
      <c r="R50" s="2">
        <v>2608480000</v>
      </c>
      <c r="S50" s="2">
        <v>2480250000</v>
      </c>
      <c r="T50" s="2">
        <v>2344200000</v>
      </c>
      <c r="U50" s="2">
        <v>2205770000</v>
      </c>
      <c r="V50" s="2">
        <v>2070420000</v>
      </c>
      <c r="W50" s="2">
        <v>1942080000</v>
      </c>
      <c r="X50" s="2">
        <v>1825150000</v>
      </c>
      <c r="Y50" s="2">
        <v>1723640000</v>
      </c>
      <c r="Z50" s="2">
        <v>1641160000</v>
      </c>
      <c r="AA50" s="2">
        <v>1577240000</v>
      </c>
      <c r="AB50" s="2">
        <v>1531370000</v>
      </c>
      <c r="AC50" s="2">
        <v>1501350000</v>
      </c>
      <c r="AD50" s="2">
        <v>1482750000</v>
      </c>
      <c r="AE50" s="2">
        <v>1475650000</v>
      </c>
      <c r="AF50" s="2">
        <v>1476910000</v>
      </c>
      <c r="AG50" s="2">
        <v>1484520000</v>
      </c>
    </row>
    <row r="51" spans="1:33">
      <c r="A51" s="115" t="s">
        <v>69</v>
      </c>
      <c r="B51" s="115" t="s">
        <v>19</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v>
      </c>
      <c r="AE51" s="115">
        <v>0</v>
      </c>
      <c r="AF51" s="115">
        <v>0</v>
      </c>
      <c r="AG51" s="115">
        <v>0</v>
      </c>
    </row>
    <row r="52" spans="1:33">
      <c r="A52" s="115" t="s">
        <v>70</v>
      </c>
      <c r="B52" s="115" t="s">
        <v>19</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0</v>
      </c>
      <c r="AF52" s="115">
        <v>0</v>
      </c>
      <c r="AG52" s="115">
        <v>0</v>
      </c>
    </row>
    <row r="53" spans="1:33">
      <c r="A53" s="115" t="s">
        <v>71</v>
      </c>
      <c r="B53" s="115" t="s">
        <v>19</v>
      </c>
      <c r="C53" s="2">
        <v>508096000</v>
      </c>
      <c r="D53" s="2">
        <v>499165000</v>
      </c>
      <c r="E53" s="2">
        <v>486066000</v>
      </c>
      <c r="F53" s="2">
        <v>467741000</v>
      </c>
      <c r="G53" s="2">
        <v>451265000</v>
      </c>
      <c r="H53" s="2">
        <v>435555000</v>
      </c>
      <c r="I53" s="2">
        <v>418373000</v>
      </c>
      <c r="J53" s="2">
        <v>401121000</v>
      </c>
      <c r="K53" s="2">
        <v>385434000</v>
      </c>
      <c r="L53" s="2">
        <v>370627000</v>
      </c>
      <c r="M53" s="2">
        <v>357108000</v>
      </c>
      <c r="N53" s="2">
        <v>344360000</v>
      </c>
      <c r="O53" s="2">
        <v>332355000</v>
      </c>
      <c r="P53" s="2">
        <v>320525000</v>
      </c>
      <c r="Q53" s="2">
        <v>335788000</v>
      </c>
      <c r="R53" s="2">
        <v>351150000</v>
      </c>
      <c r="S53" s="2">
        <v>365355000</v>
      </c>
      <c r="T53" s="2">
        <v>378678000</v>
      </c>
      <c r="U53" s="2">
        <v>391274000</v>
      </c>
      <c r="V53" s="2">
        <v>403479000</v>
      </c>
      <c r="W53" s="2">
        <v>414489000</v>
      </c>
      <c r="X53" s="2">
        <v>425494000</v>
      </c>
      <c r="Y53" s="2">
        <v>435947000</v>
      </c>
      <c r="Z53" s="2">
        <v>446817000</v>
      </c>
      <c r="AA53" s="2">
        <v>456925000</v>
      </c>
      <c r="AB53" s="2">
        <v>467694000</v>
      </c>
      <c r="AC53" s="2">
        <v>478724000</v>
      </c>
      <c r="AD53" s="2">
        <v>490282000</v>
      </c>
      <c r="AE53" s="2">
        <v>503696000</v>
      </c>
      <c r="AF53" s="2">
        <v>519348000</v>
      </c>
      <c r="AG53" s="2">
        <v>537120000</v>
      </c>
    </row>
    <row r="54" spans="1:33">
      <c r="A54" s="115" t="s">
        <v>72</v>
      </c>
      <c r="B54" s="115" t="s">
        <v>19</v>
      </c>
      <c r="C54" s="2">
        <v>965667000000</v>
      </c>
      <c r="D54" s="2">
        <v>986680000000</v>
      </c>
      <c r="E54" s="2">
        <v>997131000000</v>
      </c>
      <c r="F54" s="2">
        <v>1003100000000</v>
      </c>
      <c r="G54" s="2">
        <v>1014700000000</v>
      </c>
      <c r="H54" s="2">
        <v>1027490000000</v>
      </c>
      <c r="I54" s="2">
        <v>1036940000000</v>
      </c>
      <c r="J54" s="2">
        <v>1046560000000</v>
      </c>
      <c r="K54" s="2">
        <v>1060370000000</v>
      </c>
      <c r="L54" s="2">
        <v>1071440000000</v>
      </c>
      <c r="M54" s="2">
        <v>1071550000000</v>
      </c>
      <c r="N54" s="2">
        <v>1070270000000</v>
      </c>
      <c r="O54" s="2">
        <v>1067660000000</v>
      </c>
      <c r="P54" s="2">
        <v>1061890000000</v>
      </c>
      <c r="Q54" s="2">
        <v>1055430000000</v>
      </c>
      <c r="R54" s="2">
        <v>1048250000000</v>
      </c>
      <c r="S54" s="2">
        <v>1035970000000</v>
      </c>
      <c r="T54" s="2">
        <v>1019780000000</v>
      </c>
      <c r="U54" s="2">
        <v>1000720000000</v>
      </c>
      <c r="V54" s="2">
        <v>979379000000</v>
      </c>
      <c r="W54" s="2">
        <v>954892000000</v>
      </c>
      <c r="X54" s="2">
        <v>929881000000</v>
      </c>
      <c r="Y54" s="2">
        <v>904162000000</v>
      </c>
      <c r="Z54" s="2">
        <v>879055000000</v>
      </c>
      <c r="AA54" s="2">
        <v>852900000000</v>
      </c>
      <c r="AB54" s="2">
        <v>828542000000</v>
      </c>
      <c r="AC54" s="2">
        <v>805534000000</v>
      </c>
      <c r="AD54" s="2">
        <v>784565000000</v>
      </c>
      <c r="AE54" s="2">
        <v>768026000000</v>
      </c>
      <c r="AF54" s="2">
        <v>755460000000</v>
      </c>
      <c r="AG54" s="2">
        <v>746718000000</v>
      </c>
    </row>
    <row r="55" spans="1:33">
      <c r="A55" s="115" t="s">
        <v>73</v>
      </c>
      <c r="B55" s="115" t="s">
        <v>19</v>
      </c>
      <c r="C55" s="115">
        <v>0</v>
      </c>
      <c r="D55" s="115">
        <v>0</v>
      </c>
      <c r="E55" s="115">
        <v>0</v>
      </c>
      <c r="F55" s="115">
        <v>0</v>
      </c>
      <c r="G55" s="115">
        <v>0</v>
      </c>
      <c r="H55" s="115">
        <v>0</v>
      </c>
      <c r="I55" s="115">
        <v>0</v>
      </c>
      <c r="J55" s="115">
        <v>0</v>
      </c>
      <c r="K55" s="115">
        <v>0</v>
      </c>
      <c r="L55" s="115">
        <v>0</v>
      </c>
      <c r="M55" s="115">
        <v>0</v>
      </c>
      <c r="N55" s="115">
        <v>0</v>
      </c>
      <c r="O55" s="115">
        <v>0</v>
      </c>
      <c r="P55" s="115">
        <v>0</v>
      </c>
      <c r="Q55" s="115">
        <v>0</v>
      </c>
      <c r="R55" s="115">
        <v>0</v>
      </c>
      <c r="S55" s="115">
        <v>0</v>
      </c>
      <c r="T55" s="115">
        <v>0</v>
      </c>
      <c r="U55" s="115">
        <v>0</v>
      </c>
      <c r="V55" s="115">
        <v>0</v>
      </c>
      <c r="W55" s="115">
        <v>0</v>
      </c>
      <c r="X55" s="115">
        <v>0</v>
      </c>
      <c r="Y55" s="115">
        <v>0</v>
      </c>
      <c r="Z55" s="115">
        <v>0</v>
      </c>
      <c r="AA55" s="115">
        <v>0</v>
      </c>
      <c r="AB55" s="115">
        <v>0</v>
      </c>
      <c r="AC55" s="115">
        <v>0</v>
      </c>
      <c r="AD55" s="115">
        <v>0</v>
      </c>
      <c r="AE55" s="115">
        <v>0</v>
      </c>
      <c r="AF55" s="115">
        <v>0</v>
      </c>
      <c r="AG55" s="115">
        <v>0</v>
      </c>
    </row>
    <row r="56" spans="1:33">
      <c r="A56" s="115" t="s">
        <v>74</v>
      </c>
      <c r="B56" s="115" t="s">
        <v>19</v>
      </c>
      <c r="C56" s="2">
        <v>60561500000</v>
      </c>
      <c r="D56" s="2">
        <v>62664000000</v>
      </c>
      <c r="E56" s="2">
        <v>68037500000</v>
      </c>
      <c r="F56" s="2">
        <v>66115100000</v>
      </c>
      <c r="G56" s="2">
        <v>61612100000</v>
      </c>
      <c r="H56" s="2">
        <v>56598200000</v>
      </c>
      <c r="I56" s="2">
        <v>49221600000</v>
      </c>
      <c r="J56" s="2">
        <v>38981100000</v>
      </c>
      <c r="K56" s="2">
        <v>25812900000</v>
      </c>
      <c r="L56" s="2">
        <v>14882600000</v>
      </c>
      <c r="M56" s="2">
        <v>15214700000</v>
      </c>
      <c r="N56" s="2">
        <v>15747100000</v>
      </c>
      <c r="O56" s="2">
        <v>16258600000</v>
      </c>
      <c r="P56" s="2">
        <v>16718500000</v>
      </c>
      <c r="Q56" s="2">
        <v>17161400000</v>
      </c>
      <c r="R56" s="2">
        <v>17694800000</v>
      </c>
      <c r="S56" s="2">
        <v>18237900000</v>
      </c>
      <c r="T56" s="2">
        <v>18587300000</v>
      </c>
      <c r="U56" s="2">
        <v>18966600000</v>
      </c>
      <c r="V56" s="2">
        <v>19375400000</v>
      </c>
      <c r="W56" s="2">
        <v>19686600000</v>
      </c>
      <c r="X56" s="2">
        <v>19945500000</v>
      </c>
      <c r="Y56" s="2">
        <v>20149800000</v>
      </c>
      <c r="Z56" s="2">
        <v>20417700000</v>
      </c>
      <c r="AA56" s="2">
        <v>20614500000</v>
      </c>
      <c r="AB56" s="2">
        <v>20722500000</v>
      </c>
      <c r="AC56" s="2">
        <v>20909400000</v>
      </c>
      <c r="AD56" s="2">
        <v>21190400000</v>
      </c>
      <c r="AE56" s="2">
        <v>21556000000</v>
      </c>
      <c r="AF56" s="2">
        <v>22004300000</v>
      </c>
      <c r="AG56" s="2">
        <v>22617500000</v>
      </c>
    </row>
    <row r="57" spans="1:33">
      <c r="A57" s="115" t="s">
        <v>75</v>
      </c>
      <c r="B57" s="115" t="s">
        <v>19</v>
      </c>
      <c r="C57" s="115">
        <v>0</v>
      </c>
      <c r="D57" s="115">
        <v>0</v>
      </c>
      <c r="E57" s="115">
        <v>0</v>
      </c>
      <c r="F57" s="115">
        <v>0</v>
      </c>
      <c r="G57" s="115">
        <v>0</v>
      </c>
      <c r="H57" s="115">
        <v>0</v>
      </c>
      <c r="I57" s="115">
        <v>0</v>
      </c>
      <c r="J57" s="115">
        <v>0</v>
      </c>
      <c r="K57" s="115">
        <v>0</v>
      </c>
      <c r="L57" s="115">
        <v>0</v>
      </c>
      <c r="M57" s="115">
        <v>0</v>
      </c>
      <c r="N57" s="115">
        <v>0</v>
      </c>
      <c r="O57" s="115">
        <v>0</v>
      </c>
      <c r="P57" s="115">
        <v>0</v>
      </c>
      <c r="Q57" s="115">
        <v>0</v>
      </c>
      <c r="R57" s="115">
        <v>0</v>
      </c>
      <c r="S57" s="115">
        <v>0</v>
      </c>
      <c r="T57" s="115">
        <v>0</v>
      </c>
      <c r="U57" s="115">
        <v>0</v>
      </c>
      <c r="V57" s="115">
        <v>0</v>
      </c>
      <c r="W57" s="115">
        <v>0</v>
      </c>
      <c r="X57" s="115">
        <v>0</v>
      </c>
      <c r="Y57" s="115">
        <v>0</v>
      </c>
      <c r="Z57" s="115">
        <v>0</v>
      </c>
      <c r="AA57" s="115">
        <v>0</v>
      </c>
      <c r="AB57" s="115">
        <v>0</v>
      </c>
      <c r="AC57" s="115">
        <v>0</v>
      </c>
      <c r="AD57" s="115">
        <v>0</v>
      </c>
      <c r="AE57" s="115">
        <v>0</v>
      </c>
      <c r="AF57" s="115">
        <v>0</v>
      </c>
      <c r="AG57" s="115">
        <v>0</v>
      </c>
    </row>
    <row r="58" spans="1:33">
      <c r="A58" s="115" t="s">
        <v>76</v>
      </c>
      <c r="B58" s="115" t="s">
        <v>19</v>
      </c>
      <c r="C58" s="115">
        <v>0</v>
      </c>
      <c r="D58" s="115">
        <v>0</v>
      </c>
      <c r="E58" s="115">
        <v>0</v>
      </c>
      <c r="F58" s="115">
        <v>0</v>
      </c>
      <c r="G58" s="115">
        <v>0</v>
      </c>
      <c r="H58" s="115">
        <v>0</v>
      </c>
      <c r="I58" s="115">
        <v>0</v>
      </c>
      <c r="J58" s="115">
        <v>0</v>
      </c>
      <c r="K58" s="115">
        <v>0</v>
      </c>
      <c r="L58" s="115">
        <v>0</v>
      </c>
      <c r="M58" s="115">
        <v>0</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row>
    <row r="59" spans="1:33">
      <c r="A59" s="115" t="s">
        <v>77</v>
      </c>
      <c r="B59" s="115" t="s">
        <v>19</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row>
    <row r="60" spans="1:33">
      <c r="A60" s="115" t="s">
        <v>78</v>
      </c>
      <c r="B60" s="115" t="s">
        <v>19</v>
      </c>
      <c r="C60" s="2">
        <v>89650700</v>
      </c>
      <c r="D60" s="2">
        <v>91731700</v>
      </c>
      <c r="E60" s="2">
        <v>94189400</v>
      </c>
      <c r="F60" s="2">
        <v>96637800</v>
      </c>
      <c r="G60" s="2">
        <v>100327000</v>
      </c>
      <c r="H60" s="2">
        <v>104892000</v>
      </c>
      <c r="I60" s="2">
        <v>109769000</v>
      </c>
      <c r="J60" s="2">
        <v>115275000</v>
      </c>
      <c r="K60" s="2">
        <v>121487000</v>
      </c>
      <c r="L60" s="2">
        <v>128252000</v>
      </c>
      <c r="M60" s="2">
        <v>135535000</v>
      </c>
      <c r="N60" s="2">
        <v>143025000</v>
      </c>
      <c r="O60" s="2">
        <v>150569000</v>
      </c>
      <c r="P60" s="2">
        <v>157965000</v>
      </c>
      <c r="Q60" s="2">
        <v>166168000</v>
      </c>
      <c r="R60" s="2">
        <v>173520000</v>
      </c>
      <c r="S60" s="2">
        <v>179118000</v>
      </c>
      <c r="T60" s="2">
        <v>183123000</v>
      </c>
      <c r="U60" s="2">
        <v>185904000</v>
      </c>
      <c r="V60" s="2">
        <v>187877000</v>
      </c>
      <c r="W60" s="2">
        <v>188679000</v>
      </c>
      <c r="X60" s="2">
        <v>188639000</v>
      </c>
      <c r="Y60" s="2">
        <v>188227000</v>
      </c>
      <c r="Z60" s="2">
        <v>187624000</v>
      </c>
      <c r="AA60" s="2">
        <v>186770000</v>
      </c>
      <c r="AB60" s="2">
        <v>186344000</v>
      </c>
      <c r="AC60" s="2">
        <v>186142000</v>
      </c>
      <c r="AD60" s="2">
        <v>186451000</v>
      </c>
      <c r="AE60" s="2">
        <v>187474000</v>
      </c>
      <c r="AF60" s="2">
        <v>189847000</v>
      </c>
      <c r="AG60" s="2">
        <v>193294000</v>
      </c>
    </row>
    <row r="61" spans="1:33">
      <c r="A61" s="115" t="s">
        <v>79</v>
      </c>
      <c r="B61" s="115" t="s">
        <v>19</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0</v>
      </c>
      <c r="Z61" s="115">
        <v>0</v>
      </c>
      <c r="AA61" s="115">
        <v>0</v>
      </c>
      <c r="AB61" s="115">
        <v>0</v>
      </c>
      <c r="AC61" s="115">
        <v>0</v>
      </c>
      <c r="AD61" s="115">
        <v>0</v>
      </c>
      <c r="AE61" s="115">
        <v>0</v>
      </c>
      <c r="AF61" s="115">
        <v>0</v>
      </c>
      <c r="AG61" s="115">
        <v>0</v>
      </c>
    </row>
    <row r="62" spans="1:33">
      <c r="A62" s="115" t="s">
        <v>80</v>
      </c>
      <c r="B62" s="115" t="s">
        <v>19</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row>
    <row r="63" spans="1:33">
      <c r="A63" s="115" t="s">
        <v>81</v>
      </c>
      <c r="B63" s="115" t="s">
        <v>19</v>
      </c>
      <c r="C63" s="2">
        <v>148236000</v>
      </c>
      <c r="D63" s="2">
        <v>153036000</v>
      </c>
      <c r="E63" s="2">
        <v>150641000</v>
      </c>
      <c r="F63" s="2">
        <v>148615000</v>
      </c>
      <c r="G63" s="2">
        <v>146135000</v>
      </c>
      <c r="H63" s="2">
        <v>143227000</v>
      </c>
      <c r="I63" s="2">
        <v>139835000</v>
      </c>
      <c r="J63" s="2">
        <v>136109000</v>
      </c>
      <c r="K63" s="2">
        <v>132328000</v>
      </c>
      <c r="L63" s="2">
        <v>128346000</v>
      </c>
      <c r="M63" s="2">
        <v>124304000</v>
      </c>
      <c r="N63" s="2">
        <v>120180000</v>
      </c>
      <c r="O63" s="2">
        <v>116158000</v>
      </c>
      <c r="P63" s="2">
        <v>114890000</v>
      </c>
      <c r="Q63" s="2">
        <v>113722000</v>
      </c>
      <c r="R63" s="2">
        <v>112855000</v>
      </c>
      <c r="S63" s="2">
        <v>112277000</v>
      </c>
      <c r="T63" s="2">
        <v>111958000</v>
      </c>
      <c r="U63" s="2">
        <v>111978000</v>
      </c>
      <c r="V63" s="2">
        <v>112424000</v>
      </c>
      <c r="W63" s="2">
        <v>113270000</v>
      </c>
      <c r="X63" s="2">
        <v>114440000</v>
      </c>
      <c r="Y63" s="2">
        <v>115922000</v>
      </c>
      <c r="Z63" s="2">
        <v>117651000</v>
      </c>
      <c r="AA63" s="2">
        <v>119617000</v>
      </c>
      <c r="AB63" s="2">
        <v>121761000</v>
      </c>
      <c r="AC63" s="2">
        <v>124044000</v>
      </c>
      <c r="AD63" s="2">
        <v>126247000</v>
      </c>
      <c r="AE63" s="2">
        <v>128487000</v>
      </c>
      <c r="AF63" s="2">
        <v>130652000</v>
      </c>
      <c r="AG63" s="2">
        <v>132617000</v>
      </c>
    </row>
    <row r="64" spans="1:33">
      <c r="A64" s="115" t="s">
        <v>82</v>
      </c>
      <c r="B64" s="115" t="s">
        <v>19</v>
      </c>
      <c r="C64" s="2">
        <v>1365930000000</v>
      </c>
      <c r="D64" s="2">
        <v>1426930000000</v>
      </c>
      <c r="E64" s="2">
        <v>1416080000000</v>
      </c>
      <c r="F64" s="2">
        <v>1419970000000</v>
      </c>
      <c r="G64" s="2">
        <v>1423210000000</v>
      </c>
      <c r="H64" s="2">
        <v>1423200000000</v>
      </c>
      <c r="I64" s="2">
        <v>1420250000000</v>
      </c>
      <c r="J64" s="2">
        <v>1415890000000</v>
      </c>
      <c r="K64" s="2">
        <v>1412490000000</v>
      </c>
      <c r="L64" s="2">
        <v>1400860000000</v>
      </c>
      <c r="M64" s="2">
        <v>1369400000000</v>
      </c>
      <c r="N64" s="2">
        <v>1332970000000</v>
      </c>
      <c r="O64" s="2">
        <v>1292750000000</v>
      </c>
      <c r="P64" s="2">
        <v>1251850000000</v>
      </c>
      <c r="Q64" s="2">
        <v>1208440000000</v>
      </c>
      <c r="R64" s="2">
        <v>1164260000000</v>
      </c>
      <c r="S64" s="2">
        <v>1118710000000</v>
      </c>
      <c r="T64" s="2">
        <v>1071590000000</v>
      </c>
      <c r="U64" s="2">
        <v>1024210000000</v>
      </c>
      <c r="V64" s="2">
        <v>978329000000</v>
      </c>
      <c r="W64" s="2">
        <v>934785000000</v>
      </c>
      <c r="X64" s="2">
        <v>893544000000</v>
      </c>
      <c r="Y64" s="2">
        <v>856298000000</v>
      </c>
      <c r="Z64" s="2">
        <v>823293000000</v>
      </c>
      <c r="AA64" s="2">
        <v>794675000000</v>
      </c>
      <c r="AB64" s="2">
        <v>770787000000</v>
      </c>
      <c r="AC64" s="2">
        <v>751937000000</v>
      </c>
      <c r="AD64" s="2">
        <v>736990000000</v>
      </c>
      <c r="AE64" s="2">
        <v>725501000000</v>
      </c>
      <c r="AF64" s="2">
        <v>716692000000</v>
      </c>
      <c r="AG64" s="2">
        <v>710016000000</v>
      </c>
    </row>
    <row r="65" spans="1:33">
      <c r="A65" s="115" t="s">
        <v>83</v>
      </c>
      <c r="B65" s="115" t="s">
        <v>19</v>
      </c>
      <c r="C65" s="2">
        <v>24491500000</v>
      </c>
      <c r="D65" s="2">
        <v>24829800000</v>
      </c>
      <c r="E65" s="2">
        <v>24103300000</v>
      </c>
      <c r="F65" s="2">
        <v>23620500000</v>
      </c>
      <c r="G65" s="2">
        <v>23032800000</v>
      </c>
      <c r="H65" s="2">
        <v>22370400000</v>
      </c>
      <c r="I65" s="2">
        <v>21596000000</v>
      </c>
      <c r="J65" s="2">
        <v>20709200000</v>
      </c>
      <c r="K65" s="2">
        <v>19738300000</v>
      </c>
      <c r="L65" s="2">
        <v>18579600000</v>
      </c>
      <c r="M65" s="2">
        <v>17181700000</v>
      </c>
      <c r="N65" s="2">
        <v>15653800000</v>
      </c>
      <c r="O65" s="2">
        <v>14066600000</v>
      </c>
      <c r="P65" s="2">
        <v>13046600000</v>
      </c>
      <c r="Q65" s="2">
        <v>12248100000</v>
      </c>
      <c r="R65" s="2">
        <v>11343700000</v>
      </c>
      <c r="S65" s="2">
        <v>10405600000</v>
      </c>
      <c r="T65" s="2">
        <v>9406740000</v>
      </c>
      <c r="U65" s="2">
        <v>8420380000</v>
      </c>
      <c r="V65" s="2">
        <v>7480710000</v>
      </c>
      <c r="W65" s="2">
        <v>6636160000</v>
      </c>
      <c r="X65" s="2">
        <v>5921670000</v>
      </c>
      <c r="Y65" s="2">
        <v>5341820000</v>
      </c>
      <c r="Z65" s="2">
        <v>4885510000</v>
      </c>
      <c r="AA65" s="2">
        <v>4593860000</v>
      </c>
      <c r="AB65" s="2">
        <v>4411110000</v>
      </c>
      <c r="AC65" s="2">
        <v>4314420000</v>
      </c>
      <c r="AD65" s="2">
        <v>4254530000</v>
      </c>
      <c r="AE65" s="2">
        <v>4261080000</v>
      </c>
      <c r="AF65" s="2">
        <v>4297890000</v>
      </c>
      <c r="AG65" s="2">
        <v>4357230000</v>
      </c>
    </row>
    <row r="66" spans="1:33">
      <c r="A66" s="115" t="s">
        <v>84</v>
      </c>
      <c r="B66" s="115" t="s">
        <v>19</v>
      </c>
      <c r="C66" s="2">
        <v>76368000000</v>
      </c>
      <c r="D66" s="2">
        <v>79893300000</v>
      </c>
      <c r="E66" s="2">
        <v>85988200000</v>
      </c>
      <c r="F66" s="2">
        <v>81819600000</v>
      </c>
      <c r="G66" s="2">
        <v>73926300000</v>
      </c>
      <c r="H66" s="2">
        <v>65049100000</v>
      </c>
      <c r="I66" s="2">
        <v>53291700000</v>
      </c>
      <c r="J66" s="2">
        <v>37883100000</v>
      </c>
      <c r="K66" s="2">
        <v>18688900000</v>
      </c>
      <c r="L66" s="2">
        <v>2947880000</v>
      </c>
      <c r="M66" s="2">
        <v>2744290000</v>
      </c>
      <c r="N66" s="2">
        <v>2671280000</v>
      </c>
      <c r="O66" s="2">
        <v>2590680000</v>
      </c>
      <c r="P66" s="2">
        <v>2508710000</v>
      </c>
      <c r="Q66" s="2">
        <v>2421720000</v>
      </c>
      <c r="R66" s="2">
        <v>2333180000</v>
      </c>
      <c r="S66" s="2">
        <v>2241900000</v>
      </c>
      <c r="T66" s="2">
        <v>2254820000</v>
      </c>
      <c r="U66" s="2">
        <v>2155080000</v>
      </c>
      <c r="V66" s="2">
        <v>2058510000</v>
      </c>
      <c r="W66" s="2">
        <v>1967590000</v>
      </c>
      <c r="X66" s="2">
        <v>1970210000</v>
      </c>
      <c r="Y66" s="2">
        <v>1888090000</v>
      </c>
      <c r="Z66" s="2">
        <v>1815330000</v>
      </c>
      <c r="AA66" s="2">
        <v>1752230000</v>
      </c>
      <c r="AB66" s="2">
        <v>1776560000</v>
      </c>
      <c r="AC66" s="2">
        <v>1733090000</v>
      </c>
      <c r="AD66" s="2">
        <v>1698630000</v>
      </c>
      <c r="AE66" s="2">
        <v>1673180000</v>
      </c>
      <c r="AF66" s="2">
        <v>1724410000</v>
      </c>
      <c r="AG66" s="2">
        <v>1708360000</v>
      </c>
    </row>
    <row r="67" spans="1:33">
      <c r="A67" s="115" t="s">
        <v>85</v>
      </c>
      <c r="B67" s="115" t="s">
        <v>19</v>
      </c>
      <c r="C67" s="2">
        <v>1993560000</v>
      </c>
      <c r="D67" s="2">
        <v>2164680000</v>
      </c>
      <c r="E67" s="2">
        <v>2176190000</v>
      </c>
      <c r="F67" s="2">
        <v>1995680000</v>
      </c>
      <c r="G67" s="2">
        <v>1854820000</v>
      </c>
      <c r="H67" s="2">
        <v>1689060000</v>
      </c>
      <c r="I67" s="2">
        <v>1516130000</v>
      </c>
      <c r="J67" s="2">
        <v>1320790000</v>
      </c>
      <c r="K67" s="2">
        <v>1085100000</v>
      </c>
      <c r="L67" s="2">
        <v>889150000</v>
      </c>
      <c r="M67" s="2">
        <v>830400000</v>
      </c>
      <c r="N67" s="2">
        <v>762849000</v>
      </c>
      <c r="O67" s="2">
        <v>689701000</v>
      </c>
      <c r="P67" s="2">
        <v>644696000</v>
      </c>
      <c r="Q67" s="2">
        <v>608103000</v>
      </c>
      <c r="R67" s="2">
        <v>552228000</v>
      </c>
      <c r="S67" s="2">
        <v>501174000</v>
      </c>
      <c r="T67" s="2">
        <v>453321000</v>
      </c>
      <c r="U67" s="2">
        <v>404841000</v>
      </c>
      <c r="V67" s="2">
        <v>358371000</v>
      </c>
      <c r="W67" s="2">
        <v>309157000</v>
      </c>
      <c r="X67" s="2">
        <v>269885000</v>
      </c>
      <c r="Y67" s="2">
        <v>243798000</v>
      </c>
      <c r="Z67" s="2">
        <v>220036000</v>
      </c>
      <c r="AA67" s="2">
        <v>201086000</v>
      </c>
      <c r="AB67" s="2">
        <v>184866000</v>
      </c>
      <c r="AC67" s="2">
        <v>177004000</v>
      </c>
      <c r="AD67" s="2">
        <v>187341000</v>
      </c>
      <c r="AE67" s="2">
        <v>189137000</v>
      </c>
      <c r="AF67" s="2">
        <v>192833000</v>
      </c>
      <c r="AG67" s="2">
        <v>197247000</v>
      </c>
    </row>
    <row r="68" spans="1:33">
      <c r="A68" s="115" t="s">
        <v>86</v>
      </c>
      <c r="B68" s="115" t="s">
        <v>19</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0</v>
      </c>
      <c r="Z68" s="115">
        <v>0</v>
      </c>
      <c r="AA68" s="115">
        <v>0</v>
      </c>
      <c r="AB68" s="115">
        <v>0</v>
      </c>
      <c r="AC68" s="115">
        <v>0</v>
      </c>
      <c r="AD68" s="115">
        <v>0</v>
      </c>
      <c r="AE68" s="115">
        <v>0</v>
      </c>
      <c r="AF68" s="115">
        <v>0</v>
      </c>
      <c r="AG68" s="115">
        <v>0</v>
      </c>
    </row>
    <row r="69" spans="1:33">
      <c r="A69" s="115" t="s">
        <v>87</v>
      </c>
      <c r="B69" s="115" t="s">
        <v>19</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0</v>
      </c>
      <c r="AB69" s="115">
        <v>0</v>
      </c>
      <c r="AC69" s="115">
        <v>0</v>
      </c>
      <c r="AD69" s="115">
        <v>0</v>
      </c>
      <c r="AE69" s="115">
        <v>0</v>
      </c>
      <c r="AF69" s="115">
        <v>0</v>
      </c>
      <c r="AG69" s="115">
        <v>0</v>
      </c>
    </row>
    <row r="70" spans="1:33">
      <c r="A70" s="115" t="s">
        <v>88</v>
      </c>
      <c r="B70" s="115" t="s">
        <v>19</v>
      </c>
      <c r="C70" s="2">
        <v>162940000</v>
      </c>
      <c r="D70" s="2">
        <v>168455000</v>
      </c>
      <c r="E70" s="2">
        <v>166432000</v>
      </c>
      <c r="F70" s="2">
        <v>165076000</v>
      </c>
      <c r="G70" s="2">
        <v>163364000</v>
      </c>
      <c r="H70" s="2">
        <v>161261000</v>
      </c>
      <c r="I70" s="2">
        <v>158612000</v>
      </c>
      <c r="J70" s="2">
        <v>155402000</v>
      </c>
      <c r="K70" s="2">
        <v>151758000</v>
      </c>
      <c r="L70" s="2">
        <v>147368000</v>
      </c>
      <c r="M70" s="2">
        <v>142240000</v>
      </c>
      <c r="N70" s="2">
        <v>136389000</v>
      </c>
      <c r="O70" s="2">
        <v>130004000</v>
      </c>
      <c r="P70" s="2">
        <v>125742000</v>
      </c>
      <c r="Q70" s="2">
        <v>121033000</v>
      </c>
      <c r="R70" s="2">
        <v>115822000</v>
      </c>
      <c r="S70" s="2">
        <v>110128000</v>
      </c>
      <c r="T70" s="2">
        <v>104087000</v>
      </c>
      <c r="U70" s="2">
        <v>97940700</v>
      </c>
      <c r="V70" s="2">
        <v>91930900</v>
      </c>
      <c r="W70" s="2">
        <v>86232200</v>
      </c>
      <c r="X70" s="2">
        <v>81040400</v>
      </c>
      <c r="Y70" s="2">
        <v>76532800</v>
      </c>
      <c r="Z70" s="2">
        <v>72870800</v>
      </c>
      <c r="AA70" s="2">
        <v>70032800</v>
      </c>
      <c r="AB70" s="2">
        <v>67995900</v>
      </c>
      <c r="AC70" s="2">
        <v>66663100</v>
      </c>
      <c r="AD70" s="2">
        <v>65837100</v>
      </c>
      <c r="AE70" s="2">
        <v>65521700</v>
      </c>
      <c r="AF70" s="2">
        <v>65577900</v>
      </c>
      <c r="AG70" s="2">
        <v>65915700</v>
      </c>
    </row>
    <row r="71" spans="1:33">
      <c r="A71" s="115" t="s">
        <v>89</v>
      </c>
      <c r="B71" s="115" t="s">
        <v>19</v>
      </c>
      <c r="C71" s="115">
        <v>0</v>
      </c>
      <c r="D71" s="115">
        <v>0</v>
      </c>
      <c r="E71" s="115">
        <v>0</v>
      </c>
      <c r="F71" s="115">
        <v>0</v>
      </c>
      <c r="G71" s="115">
        <v>0</v>
      </c>
      <c r="H71" s="115">
        <v>0</v>
      </c>
      <c r="I71" s="115">
        <v>0</v>
      </c>
      <c r="J71" s="115">
        <v>0</v>
      </c>
      <c r="K71" s="115">
        <v>0</v>
      </c>
      <c r="L71" s="115">
        <v>0</v>
      </c>
      <c r="M71" s="115">
        <v>0</v>
      </c>
      <c r="N71" s="115">
        <v>0</v>
      </c>
      <c r="O71" s="115">
        <v>0</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0</v>
      </c>
      <c r="AG71" s="115">
        <v>0</v>
      </c>
    </row>
    <row r="72" spans="1:33">
      <c r="A72" s="115" t="s">
        <v>90</v>
      </c>
      <c r="B72" s="115" t="s">
        <v>19</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0</v>
      </c>
      <c r="AE72" s="115">
        <v>0</v>
      </c>
      <c r="AF72" s="115">
        <v>0</v>
      </c>
      <c r="AG72" s="115">
        <v>0</v>
      </c>
    </row>
    <row r="73" spans="1:33">
      <c r="A73" s="115" t="s">
        <v>91</v>
      </c>
      <c r="B73" s="115" t="s">
        <v>19</v>
      </c>
      <c r="C73" s="2">
        <v>22560000</v>
      </c>
      <c r="D73" s="2">
        <v>22163500</v>
      </c>
      <c r="E73" s="2">
        <v>21581900</v>
      </c>
      <c r="F73" s="2">
        <v>20768200</v>
      </c>
      <c r="G73" s="2">
        <v>20036600</v>
      </c>
      <c r="H73" s="2">
        <v>19339100</v>
      </c>
      <c r="I73" s="2">
        <v>18576200</v>
      </c>
      <c r="J73" s="2">
        <v>17810200</v>
      </c>
      <c r="K73" s="2">
        <v>17113700</v>
      </c>
      <c r="L73" s="2">
        <v>16456200</v>
      </c>
      <c r="M73" s="2">
        <v>15856000</v>
      </c>
      <c r="N73" s="2">
        <v>15290000</v>
      </c>
      <c r="O73" s="2">
        <v>14756900</v>
      </c>
      <c r="P73" s="2">
        <v>14231700</v>
      </c>
      <c r="Q73" s="2">
        <v>14909400</v>
      </c>
      <c r="R73" s="2">
        <v>15591400</v>
      </c>
      <c r="S73" s="2">
        <v>16222200</v>
      </c>
      <c r="T73" s="2">
        <v>16813700</v>
      </c>
      <c r="U73" s="2">
        <v>17373000</v>
      </c>
      <c r="V73" s="2">
        <v>17914900</v>
      </c>
      <c r="W73" s="2">
        <v>18403800</v>
      </c>
      <c r="X73" s="2">
        <v>18892400</v>
      </c>
      <c r="Y73" s="2">
        <v>19356500</v>
      </c>
      <c r="Z73" s="2">
        <v>19839200</v>
      </c>
      <c r="AA73" s="2">
        <v>20288000</v>
      </c>
      <c r="AB73" s="2">
        <v>20766100</v>
      </c>
      <c r="AC73" s="2">
        <v>21255800</v>
      </c>
      <c r="AD73" s="2">
        <v>21769000</v>
      </c>
      <c r="AE73" s="2">
        <v>22364600</v>
      </c>
      <c r="AF73" s="2">
        <v>23059600</v>
      </c>
      <c r="AG73" s="2">
        <v>23848700</v>
      </c>
    </row>
    <row r="74" spans="1:33">
      <c r="A74" s="115" t="s">
        <v>92</v>
      </c>
      <c r="B74" s="115" t="s">
        <v>19</v>
      </c>
      <c r="C74" s="2">
        <v>100776000000</v>
      </c>
      <c r="D74" s="2">
        <v>102969000000</v>
      </c>
      <c r="E74" s="2">
        <v>104059000000</v>
      </c>
      <c r="F74" s="2">
        <v>104683000000</v>
      </c>
      <c r="G74" s="2">
        <v>105893000000</v>
      </c>
      <c r="H74" s="2">
        <v>107228000000</v>
      </c>
      <c r="I74" s="2">
        <v>108214000000</v>
      </c>
      <c r="J74" s="2">
        <v>109217000000</v>
      </c>
      <c r="K74" s="2">
        <v>110659000000</v>
      </c>
      <c r="L74" s="2">
        <v>111815000000</v>
      </c>
      <c r="M74" s="2">
        <v>111825000000</v>
      </c>
      <c r="N74" s="2">
        <v>111692000000</v>
      </c>
      <c r="O74" s="2">
        <v>111419000000</v>
      </c>
      <c r="P74" s="2">
        <v>110817000000</v>
      </c>
      <c r="Q74" s="2">
        <v>110143000000</v>
      </c>
      <c r="R74" s="2">
        <v>109394000000</v>
      </c>
      <c r="S74" s="2">
        <v>108112000000</v>
      </c>
      <c r="T74" s="2">
        <v>106423000000</v>
      </c>
      <c r="U74" s="2">
        <v>104434000000</v>
      </c>
      <c r="V74" s="2">
        <v>102207000000</v>
      </c>
      <c r="W74" s="2">
        <v>99651200000</v>
      </c>
      <c r="X74" s="2">
        <v>97041200000</v>
      </c>
      <c r="Y74" s="2">
        <v>94357200000</v>
      </c>
      <c r="Z74" s="2">
        <v>91737000000</v>
      </c>
      <c r="AA74" s="2">
        <v>89007500000</v>
      </c>
      <c r="AB74" s="2">
        <v>86465500000</v>
      </c>
      <c r="AC74" s="2">
        <v>84064500000</v>
      </c>
      <c r="AD74" s="2">
        <v>81876200000</v>
      </c>
      <c r="AE74" s="2">
        <v>80150200000</v>
      </c>
      <c r="AF74" s="2">
        <v>78838900000</v>
      </c>
      <c r="AG74" s="2">
        <v>77926500000</v>
      </c>
    </row>
    <row r="75" spans="1:33">
      <c r="A75" s="115" t="s">
        <v>93</v>
      </c>
      <c r="B75" s="115" t="s">
        <v>19</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row>
    <row r="76" spans="1:33">
      <c r="A76" s="115" t="s">
        <v>94</v>
      </c>
      <c r="B76" s="115" t="s">
        <v>19</v>
      </c>
      <c r="C76" s="2">
        <v>6320120000</v>
      </c>
      <c r="D76" s="2">
        <v>6539540000</v>
      </c>
      <c r="E76" s="2">
        <v>7100300000</v>
      </c>
      <c r="F76" s="2">
        <v>6899690000</v>
      </c>
      <c r="G76" s="2">
        <v>6429760000</v>
      </c>
      <c r="H76" s="2">
        <v>5906520000</v>
      </c>
      <c r="I76" s="2">
        <v>5136700000</v>
      </c>
      <c r="J76" s="2">
        <v>4068020000</v>
      </c>
      <c r="K76" s="2">
        <v>2693800000</v>
      </c>
      <c r="L76" s="2">
        <v>1553120000</v>
      </c>
      <c r="M76" s="2">
        <v>1587780000</v>
      </c>
      <c r="N76" s="2">
        <v>1643350000</v>
      </c>
      <c r="O76" s="2">
        <v>1696720000</v>
      </c>
      <c r="P76" s="2">
        <v>1744720000</v>
      </c>
      <c r="Q76" s="2">
        <v>1790940000</v>
      </c>
      <c r="R76" s="2">
        <v>1846610000</v>
      </c>
      <c r="S76" s="2">
        <v>1903280000</v>
      </c>
      <c r="T76" s="2">
        <v>1939750000</v>
      </c>
      <c r="U76" s="2">
        <v>1979330000</v>
      </c>
      <c r="V76" s="2">
        <v>2022000000</v>
      </c>
      <c r="W76" s="2">
        <v>2054470000</v>
      </c>
      <c r="X76" s="2">
        <v>2081490000</v>
      </c>
      <c r="Y76" s="2">
        <v>2102810000</v>
      </c>
      <c r="Z76" s="2">
        <v>2130770000</v>
      </c>
      <c r="AA76" s="2">
        <v>2151300000</v>
      </c>
      <c r="AB76" s="2">
        <v>2162580000</v>
      </c>
      <c r="AC76" s="2">
        <v>2182080000</v>
      </c>
      <c r="AD76" s="2">
        <v>2211400000</v>
      </c>
      <c r="AE76" s="2">
        <v>2249560000</v>
      </c>
      <c r="AF76" s="2">
        <v>2296340000</v>
      </c>
      <c r="AG76" s="2">
        <v>2360330000</v>
      </c>
    </row>
    <row r="77" spans="1:33">
      <c r="A77" s="115" t="s">
        <v>95</v>
      </c>
      <c r="B77" s="115" t="s">
        <v>19</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row>
    <row r="78" spans="1:33">
      <c r="A78" s="115" t="s">
        <v>96</v>
      </c>
      <c r="B78" s="115" t="s">
        <v>19</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0</v>
      </c>
      <c r="AE78" s="115">
        <v>0</v>
      </c>
      <c r="AF78" s="115">
        <v>0</v>
      </c>
      <c r="AG78" s="115">
        <v>0</v>
      </c>
    </row>
    <row r="79" spans="1:33">
      <c r="A79" s="115" t="s">
        <v>97</v>
      </c>
      <c r="B79" s="115" t="s">
        <v>19</v>
      </c>
      <c r="C79" s="115">
        <v>0</v>
      </c>
      <c r="D79" s="115">
        <v>0</v>
      </c>
      <c r="E79" s="115">
        <v>0</v>
      </c>
      <c r="F79" s="115">
        <v>0</v>
      </c>
      <c r="G79" s="115">
        <v>0</v>
      </c>
      <c r="H79" s="115">
        <v>0</v>
      </c>
      <c r="I79" s="115">
        <v>0</v>
      </c>
      <c r="J79" s="115">
        <v>0</v>
      </c>
      <c r="K79" s="115">
        <v>0</v>
      </c>
      <c r="L79" s="115">
        <v>0</v>
      </c>
      <c r="M79" s="115">
        <v>0</v>
      </c>
      <c r="N79" s="115">
        <v>0</v>
      </c>
      <c r="O79" s="115">
        <v>0</v>
      </c>
      <c r="P79" s="115">
        <v>0</v>
      </c>
      <c r="Q79" s="115">
        <v>0</v>
      </c>
      <c r="R79" s="115">
        <v>0</v>
      </c>
      <c r="S79" s="115">
        <v>0</v>
      </c>
      <c r="T79" s="115">
        <v>0</v>
      </c>
      <c r="U79" s="115">
        <v>0</v>
      </c>
      <c r="V79" s="115">
        <v>0</v>
      </c>
      <c r="W79" s="115">
        <v>0</v>
      </c>
      <c r="X79" s="115">
        <v>0</v>
      </c>
      <c r="Y79" s="115">
        <v>0</v>
      </c>
      <c r="Z79" s="115">
        <v>0</v>
      </c>
      <c r="AA79" s="115">
        <v>0</v>
      </c>
      <c r="AB79" s="115">
        <v>0</v>
      </c>
      <c r="AC79" s="115">
        <v>0</v>
      </c>
      <c r="AD79" s="115">
        <v>0</v>
      </c>
      <c r="AE79" s="115">
        <v>0</v>
      </c>
      <c r="AF79" s="115">
        <v>0</v>
      </c>
      <c r="AG79" s="115">
        <v>0</v>
      </c>
    </row>
    <row r="80" spans="1:33">
      <c r="A80" s="115" t="s">
        <v>98</v>
      </c>
      <c r="B80" s="115" t="s">
        <v>19</v>
      </c>
      <c r="C80" s="2">
        <v>3980670</v>
      </c>
      <c r="D80" s="2">
        <v>4073070</v>
      </c>
      <c r="E80" s="2">
        <v>4182200</v>
      </c>
      <c r="F80" s="2">
        <v>4290910</v>
      </c>
      <c r="G80" s="2">
        <v>4454720</v>
      </c>
      <c r="H80" s="2">
        <v>4657410</v>
      </c>
      <c r="I80" s="2">
        <v>4873940</v>
      </c>
      <c r="J80" s="2">
        <v>5118440</v>
      </c>
      <c r="K80" s="2">
        <v>5394290</v>
      </c>
      <c r="L80" s="2">
        <v>5694660</v>
      </c>
      <c r="M80" s="2">
        <v>6018030</v>
      </c>
      <c r="N80" s="2">
        <v>6350590</v>
      </c>
      <c r="O80" s="2">
        <v>6685570</v>
      </c>
      <c r="P80" s="2">
        <v>7013960</v>
      </c>
      <c r="Q80" s="2">
        <v>7378190</v>
      </c>
      <c r="R80" s="2">
        <v>7704620</v>
      </c>
      <c r="S80" s="2">
        <v>7953200</v>
      </c>
      <c r="T80" s="2">
        <v>8131030</v>
      </c>
      <c r="U80" s="2">
        <v>8254490</v>
      </c>
      <c r="V80" s="2">
        <v>8342100</v>
      </c>
      <c r="W80" s="2">
        <v>8377700</v>
      </c>
      <c r="X80" s="2">
        <v>8375950</v>
      </c>
      <c r="Y80" s="2">
        <v>8357630</v>
      </c>
      <c r="Z80" s="2">
        <v>8330860</v>
      </c>
      <c r="AA80" s="2">
        <v>8292950</v>
      </c>
      <c r="AB80" s="2">
        <v>8274020</v>
      </c>
      <c r="AC80" s="2">
        <v>8265060</v>
      </c>
      <c r="AD80" s="2">
        <v>8278820</v>
      </c>
      <c r="AE80" s="2">
        <v>8324200</v>
      </c>
      <c r="AF80" s="2">
        <v>8429570</v>
      </c>
      <c r="AG80" s="2">
        <v>8582620</v>
      </c>
    </row>
    <row r="81" spans="1:33">
      <c r="A81" s="115" t="s">
        <v>99</v>
      </c>
      <c r="B81" s="115" t="s">
        <v>19</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row>
    <row r="82" spans="1:33">
      <c r="A82" s="115" t="s">
        <v>100</v>
      </c>
      <c r="B82" s="115" t="s">
        <v>19</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row>
    <row r="83" spans="1:33">
      <c r="A83" s="115" t="s">
        <v>101</v>
      </c>
      <c r="B83" s="115" t="s">
        <v>19</v>
      </c>
      <c r="C83" s="2">
        <v>28906400</v>
      </c>
      <c r="D83" s="2">
        <v>29842300</v>
      </c>
      <c r="E83" s="2">
        <v>29375300</v>
      </c>
      <c r="F83" s="2">
        <v>28980100</v>
      </c>
      <c r="G83" s="2">
        <v>28496600</v>
      </c>
      <c r="H83" s="2">
        <v>27929600</v>
      </c>
      <c r="I83" s="2">
        <v>27268000</v>
      </c>
      <c r="J83" s="2">
        <v>26541400</v>
      </c>
      <c r="K83" s="2">
        <v>25804200</v>
      </c>
      <c r="L83" s="2">
        <v>25027800</v>
      </c>
      <c r="M83" s="2">
        <v>24239500</v>
      </c>
      <c r="N83" s="2">
        <v>23435300</v>
      </c>
      <c r="O83" s="2">
        <v>22651000</v>
      </c>
      <c r="P83" s="2">
        <v>22403700</v>
      </c>
      <c r="Q83" s="2">
        <v>22176000</v>
      </c>
      <c r="R83" s="2">
        <v>22006900</v>
      </c>
      <c r="S83" s="2">
        <v>21894100</v>
      </c>
      <c r="T83" s="2">
        <v>21832000</v>
      </c>
      <c r="U83" s="2">
        <v>21835900</v>
      </c>
      <c r="V83" s="2">
        <v>21922900</v>
      </c>
      <c r="W83" s="2">
        <v>22087800</v>
      </c>
      <c r="X83" s="2">
        <v>22316000</v>
      </c>
      <c r="Y83" s="2">
        <v>22605000</v>
      </c>
      <c r="Z83" s="2">
        <v>22942100</v>
      </c>
      <c r="AA83" s="2">
        <v>23325500</v>
      </c>
      <c r="AB83" s="2">
        <v>23743600</v>
      </c>
      <c r="AC83" s="2">
        <v>24188800</v>
      </c>
      <c r="AD83" s="2">
        <v>24618400</v>
      </c>
      <c r="AE83" s="2">
        <v>25055200</v>
      </c>
      <c r="AF83" s="2">
        <v>25477500</v>
      </c>
      <c r="AG83" s="2">
        <v>25860600</v>
      </c>
    </row>
    <row r="84" spans="1:33">
      <c r="A84" s="115" t="s">
        <v>102</v>
      </c>
      <c r="B84" s="115" t="s">
        <v>19</v>
      </c>
      <c r="C84" s="2">
        <v>99606900000</v>
      </c>
      <c r="D84" s="2">
        <v>104055000000</v>
      </c>
      <c r="E84" s="2">
        <v>103264000000</v>
      </c>
      <c r="F84" s="2">
        <v>103547000000</v>
      </c>
      <c r="G84" s="2">
        <v>103784000000</v>
      </c>
      <c r="H84" s="2">
        <v>103783000000</v>
      </c>
      <c r="I84" s="2">
        <v>103568000000</v>
      </c>
      <c r="J84" s="2">
        <v>103250000000</v>
      </c>
      <c r="K84" s="2">
        <v>103002000000</v>
      </c>
      <c r="L84" s="2">
        <v>102154000000</v>
      </c>
      <c r="M84" s="2">
        <v>99859600000</v>
      </c>
      <c r="N84" s="2">
        <v>97202900000</v>
      </c>
      <c r="O84" s="2">
        <v>94270300000</v>
      </c>
      <c r="P84" s="2">
        <v>91287600000</v>
      </c>
      <c r="Q84" s="2">
        <v>88122200000</v>
      </c>
      <c r="R84" s="2">
        <v>84900300000</v>
      </c>
      <c r="S84" s="2">
        <v>81578600000</v>
      </c>
      <c r="T84" s="2">
        <v>78143000000</v>
      </c>
      <c r="U84" s="2">
        <v>74687600000</v>
      </c>
      <c r="V84" s="2">
        <v>71341900000</v>
      </c>
      <c r="W84" s="2">
        <v>68166600000</v>
      </c>
      <c r="X84" s="2">
        <v>65159200000</v>
      </c>
      <c r="Y84" s="2">
        <v>62443100000</v>
      </c>
      <c r="Z84" s="2">
        <v>60036300000</v>
      </c>
      <c r="AA84" s="2">
        <v>57949400000</v>
      </c>
      <c r="AB84" s="2">
        <v>56207500000</v>
      </c>
      <c r="AC84" s="2">
        <v>54832900000</v>
      </c>
      <c r="AD84" s="2">
        <v>53742900000</v>
      </c>
      <c r="AE84" s="2">
        <v>52905200000</v>
      </c>
      <c r="AF84" s="2">
        <v>52262800000</v>
      </c>
      <c r="AG84" s="2">
        <v>51775900000</v>
      </c>
    </row>
    <row r="85" spans="1:33">
      <c r="A85" s="115" t="s">
        <v>103</v>
      </c>
      <c r="B85" s="115" t="s">
        <v>19</v>
      </c>
      <c r="C85" s="2">
        <v>1387360000</v>
      </c>
      <c r="D85" s="2">
        <v>1406520000</v>
      </c>
      <c r="E85" s="2">
        <v>1365360000</v>
      </c>
      <c r="F85" s="2">
        <v>1338010000</v>
      </c>
      <c r="G85" s="2">
        <v>1304720000</v>
      </c>
      <c r="H85" s="2">
        <v>1267200000</v>
      </c>
      <c r="I85" s="2">
        <v>1223330000</v>
      </c>
      <c r="J85" s="2">
        <v>1173100000</v>
      </c>
      <c r="K85" s="2">
        <v>1118100000</v>
      </c>
      <c r="L85" s="2">
        <v>1052460000</v>
      </c>
      <c r="M85" s="2">
        <v>973278000</v>
      </c>
      <c r="N85" s="2">
        <v>886730000</v>
      </c>
      <c r="O85" s="2">
        <v>796822000</v>
      </c>
      <c r="P85" s="2">
        <v>739040000</v>
      </c>
      <c r="Q85" s="2">
        <v>693808000</v>
      </c>
      <c r="R85" s="2">
        <v>642579000</v>
      </c>
      <c r="S85" s="2">
        <v>589440000</v>
      </c>
      <c r="T85" s="2">
        <v>532857000</v>
      </c>
      <c r="U85" s="2">
        <v>476984000</v>
      </c>
      <c r="V85" s="2">
        <v>423755000</v>
      </c>
      <c r="W85" s="2">
        <v>375914000</v>
      </c>
      <c r="X85" s="2">
        <v>335441000</v>
      </c>
      <c r="Y85" s="2">
        <v>302595000</v>
      </c>
      <c r="Z85" s="2">
        <v>276747000</v>
      </c>
      <c r="AA85" s="2">
        <v>260226000</v>
      </c>
      <c r="AB85" s="2">
        <v>249873000</v>
      </c>
      <c r="AC85" s="2">
        <v>244396000</v>
      </c>
      <c r="AD85" s="2">
        <v>241004000</v>
      </c>
      <c r="AE85" s="2">
        <v>241374000</v>
      </c>
      <c r="AF85" s="2">
        <v>243460000</v>
      </c>
      <c r="AG85" s="2">
        <v>246821000</v>
      </c>
    </row>
    <row r="86" spans="1:33">
      <c r="A86" s="115" t="s">
        <v>104</v>
      </c>
      <c r="B86" s="115" t="s">
        <v>19</v>
      </c>
      <c r="C86" s="2">
        <v>5568920000</v>
      </c>
      <c r="D86" s="2">
        <v>5825990000</v>
      </c>
      <c r="E86" s="2">
        <v>6270450000</v>
      </c>
      <c r="F86" s="2">
        <v>5966460000</v>
      </c>
      <c r="G86" s="2">
        <v>5390870000</v>
      </c>
      <c r="H86" s="2">
        <v>4743530000</v>
      </c>
      <c r="I86" s="2">
        <v>3886150000</v>
      </c>
      <c r="J86" s="2">
        <v>2762520000</v>
      </c>
      <c r="K86" s="2">
        <v>1362840000</v>
      </c>
      <c r="L86" s="2">
        <v>214966000</v>
      </c>
      <c r="M86" s="2">
        <v>200119000</v>
      </c>
      <c r="N86" s="2">
        <v>194795000</v>
      </c>
      <c r="O86" s="2">
        <v>188918000</v>
      </c>
      <c r="P86" s="2">
        <v>182941000</v>
      </c>
      <c r="Q86" s="2">
        <v>176598000</v>
      </c>
      <c r="R86" s="2">
        <v>170141000</v>
      </c>
      <c r="S86" s="2">
        <v>163484000</v>
      </c>
      <c r="T86" s="2">
        <v>164426000</v>
      </c>
      <c r="U86" s="2">
        <v>157153000</v>
      </c>
      <c r="V86" s="2">
        <v>150111000</v>
      </c>
      <c r="W86" s="2">
        <v>143481000</v>
      </c>
      <c r="X86" s="2">
        <v>143672000</v>
      </c>
      <c r="Y86" s="2">
        <v>137684000</v>
      </c>
      <c r="Z86" s="2">
        <v>132377000</v>
      </c>
      <c r="AA86" s="2">
        <v>127777000</v>
      </c>
      <c r="AB86" s="2">
        <v>129551000</v>
      </c>
      <c r="AC86" s="2">
        <v>126381000</v>
      </c>
      <c r="AD86" s="2">
        <v>123868000</v>
      </c>
      <c r="AE86" s="2">
        <v>122012000</v>
      </c>
      <c r="AF86" s="2">
        <v>125748000</v>
      </c>
      <c r="AG86" s="2">
        <v>124577000</v>
      </c>
    </row>
    <row r="87" spans="1:33">
      <c r="A87" s="115" t="s">
        <v>105</v>
      </c>
      <c r="B87" s="115" t="s">
        <v>19</v>
      </c>
      <c r="C87" s="2">
        <v>112928000</v>
      </c>
      <c r="D87" s="2">
        <v>122621000</v>
      </c>
      <c r="E87" s="2">
        <v>123273000</v>
      </c>
      <c r="F87" s="2">
        <v>113048000</v>
      </c>
      <c r="G87" s="2">
        <v>105069000</v>
      </c>
      <c r="H87" s="2">
        <v>95679200</v>
      </c>
      <c r="I87" s="2">
        <v>85883500</v>
      </c>
      <c r="J87" s="2">
        <v>74817700</v>
      </c>
      <c r="K87" s="2">
        <v>61466800</v>
      </c>
      <c r="L87" s="2">
        <v>50367100</v>
      </c>
      <c r="M87" s="2">
        <v>47039200</v>
      </c>
      <c r="N87" s="2">
        <v>43212600</v>
      </c>
      <c r="O87" s="2">
        <v>39069000</v>
      </c>
      <c r="P87" s="2">
        <v>36519700</v>
      </c>
      <c r="Q87" s="2">
        <v>34446800</v>
      </c>
      <c r="R87" s="2">
        <v>31281700</v>
      </c>
      <c r="S87" s="2">
        <v>28389700</v>
      </c>
      <c r="T87" s="2">
        <v>25679000</v>
      </c>
      <c r="U87" s="2">
        <v>22932800</v>
      </c>
      <c r="V87" s="2">
        <v>20300400</v>
      </c>
      <c r="W87" s="2">
        <v>17512600</v>
      </c>
      <c r="X87" s="2">
        <v>15288000</v>
      </c>
      <c r="Y87" s="2">
        <v>13810300</v>
      </c>
      <c r="Z87" s="2">
        <v>12464200</v>
      </c>
      <c r="AA87" s="2">
        <v>11390800</v>
      </c>
      <c r="AB87" s="2">
        <v>10472000</v>
      </c>
      <c r="AC87" s="2">
        <v>10026600</v>
      </c>
      <c r="AD87" s="2">
        <v>10612200</v>
      </c>
      <c r="AE87" s="2">
        <v>10713900</v>
      </c>
      <c r="AF87" s="2">
        <v>10923300</v>
      </c>
      <c r="AG87" s="2">
        <v>11173300</v>
      </c>
    </row>
    <row r="88" spans="1:33">
      <c r="A88" s="115" t="s">
        <v>106</v>
      </c>
      <c r="B88" s="115" t="s">
        <v>19</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0</v>
      </c>
    </row>
    <row r="89" spans="1:33">
      <c r="A89" s="115" t="s">
        <v>107</v>
      </c>
      <c r="B89" s="115" t="s">
        <v>19</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0</v>
      </c>
      <c r="AF89" s="115">
        <v>0</v>
      </c>
      <c r="AG89" s="115">
        <v>0</v>
      </c>
    </row>
    <row r="90" spans="1:33">
      <c r="A90" s="115" t="s">
        <v>108</v>
      </c>
      <c r="B90" s="115" t="s">
        <v>19</v>
      </c>
      <c r="C90" s="2">
        <v>31768600</v>
      </c>
      <c r="D90" s="2">
        <v>32843800</v>
      </c>
      <c r="E90" s="2">
        <v>32449400</v>
      </c>
      <c r="F90" s="2">
        <v>32185000</v>
      </c>
      <c r="G90" s="2">
        <v>31851200</v>
      </c>
      <c r="H90" s="2">
        <v>31441200</v>
      </c>
      <c r="I90" s="2">
        <v>30924800</v>
      </c>
      <c r="J90" s="2">
        <v>30299000</v>
      </c>
      <c r="K90" s="2">
        <v>29588600</v>
      </c>
      <c r="L90" s="2">
        <v>28732500</v>
      </c>
      <c r="M90" s="2">
        <v>27732700</v>
      </c>
      <c r="N90" s="2">
        <v>26591900</v>
      </c>
      <c r="O90" s="2">
        <v>25347100</v>
      </c>
      <c r="P90" s="2">
        <v>24516100</v>
      </c>
      <c r="Q90" s="2">
        <v>23598000</v>
      </c>
      <c r="R90" s="2">
        <v>22582000</v>
      </c>
      <c r="S90" s="2">
        <v>21471800</v>
      </c>
      <c r="T90" s="2">
        <v>20294000</v>
      </c>
      <c r="U90" s="2">
        <v>19095600</v>
      </c>
      <c r="V90" s="2">
        <v>17923900</v>
      </c>
      <c r="W90" s="2">
        <v>16812800</v>
      </c>
      <c r="X90" s="2">
        <v>15800600</v>
      </c>
      <c r="Y90" s="2">
        <v>14921700</v>
      </c>
      <c r="Z90" s="2">
        <v>14207700</v>
      </c>
      <c r="AA90" s="2">
        <v>13654400</v>
      </c>
      <c r="AB90" s="2">
        <v>13257300</v>
      </c>
      <c r="AC90" s="2">
        <v>12997400</v>
      </c>
      <c r="AD90" s="2">
        <v>12836400</v>
      </c>
      <c r="AE90" s="2">
        <v>12774900</v>
      </c>
      <c r="AF90" s="2">
        <v>12785800</v>
      </c>
      <c r="AG90" s="2">
        <v>12851700</v>
      </c>
    </row>
    <row r="91" spans="1:33">
      <c r="A91" s="115" t="s">
        <v>109</v>
      </c>
      <c r="B91" s="115" t="s">
        <v>19</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row>
    <row r="92" spans="1:33">
      <c r="A92" s="115" t="s">
        <v>110</v>
      </c>
      <c r="B92" s="115" t="s">
        <v>19</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0</v>
      </c>
      <c r="AA92" s="115">
        <v>0</v>
      </c>
      <c r="AB92" s="115">
        <v>0</v>
      </c>
      <c r="AC92" s="115">
        <v>0</v>
      </c>
      <c r="AD92" s="115">
        <v>0</v>
      </c>
      <c r="AE92" s="115">
        <v>0</v>
      </c>
      <c r="AF92" s="115">
        <v>0</v>
      </c>
      <c r="AG92" s="115">
        <v>0</v>
      </c>
    </row>
    <row r="93" spans="1:33">
      <c r="A93" s="115" t="s">
        <v>111</v>
      </c>
      <c r="B93" s="115" t="s">
        <v>19</v>
      </c>
      <c r="C93" s="2">
        <v>4399240</v>
      </c>
      <c r="D93" s="2">
        <v>4321910</v>
      </c>
      <c r="E93" s="2">
        <v>4208500</v>
      </c>
      <c r="F93" s="2">
        <v>4049830</v>
      </c>
      <c r="G93" s="2">
        <v>3907180</v>
      </c>
      <c r="H93" s="2">
        <v>3771160</v>
      </c>
      <c r="I93" s="2">
        <v>3622390</v>
      </c>
      <c r="J93" s="2">
        <v>3473020</v>
      </c>
      <c r="K93" s="2">
        <v>3337190</v>
      </c>
      <c r="L93" s="2">
        <v>3209000</v>
      </c>
      <c r="M93" s="2">
        <v>3091940</v>
      </c>
      <c r="N93" s="2">
        <v>2981570</v>
      </c>
      <c r="O93" s="2">
        <v>2877620</v>
      </c>
      <c r="P93" s="2">
        <v>2775200</v>
      </c>
      <c r="Q93" s="2">
        <v>2907350</v>
      </c>
      <c r="R93" s="2">
        <v>3040350</v>
      </c>
      <c r="S93" s="2">
        <v>3163350</v>
      </c>
      <c r="T93" s="2">
        <v>3278700</v>
      </c>
      <c r="U93" s="2">
        <v>3387760</v>
      </c>
      <c r="V93" s="2">
        <v>3493430</v>
      </c>
      <c r="W93" s="2">
        <v>3588760</v>
      </c>
      <c r="X93" s="2">
        <v>3684040</v>
      </c>
      <c r="Y93" s="2">
        <v>3774550</v>
      </c>
      <c r="Z93" s="2">
        <v>3868670</v>
      </c>
      <c r="AA93" s="2">
        <v>3956190</v>
      </c>
      <c r="AB93" s="2">
        <v>4049430</v>
      </c>
      <c r="AC93" s="2">
        <v>4144920</v>
      </c>
      <c r="AD93" s="2">
        <v>4245000</v>
      </c>
      <c r="AE93" s="2">
        <v>4361140</v>
      </c>
      <c r="AF93" s="2">
        <v>4496660</v>
      </c>
      <c r="AG93" s="2">
        <v>4650540</v>
      </c>
    </row>
    <row r="94" spans="1:33">
      <c r="A94" s="115" t="s">
        <v>112</v>
      </c>
      <c r="B94" s="115" t="s">
        <v>19</v>
      </c>
      <c r="C94" s="2">
        <v>7348790000</v>
      </c>
      <c r="D94" s="2">
        <v>7508700000</v>
      </c>
      <c r="E94" s="2">
        <v>7588230000</v>
      </c>
      <c r="F94" s="2">
        <v>7633690000</v>
      </c>
      <c r="G94" s="2">
        <v>7721960000</v>
      </c>
      <c r="H94" s="2">
        <v>7819280000</v>
      </c>
      <c r="I94" s="2">
        <v>7891190000</v>
      </c>
      <c r="J94" s="2">
        <v>7964360000</v>
      </c>
      <c r="K94" s="2">
        <v>8069460000</v>
      </c>
      <c r="L94" s="2">
        <v>8153760000</v>
      </c>
      <c r="M94" s="2">
        <v>8154550000</v>
      </c>
      <c r="N94" s="2">
        <v>8144800000</v>
      </c>
      <c r="O94" s="2">
        <v>8124950000</v>
      </c>
      <c r="P94" s="2">
        <v>8081030000</v>
      </c>
      <c r="Q94" s="2">
        <v>8031860000</v>
      </c>
      <c r="R94" s="2">
        <v>7977230000</v>
      </c>
      <c r="S94" s="2">
        <v>7883780000</v>
      </c>
      <c r="T94" s="2">
        <v>7760630000</v>
      </c>
      <c r="U94" s="2">
        <v>7615580000</v>
      </c>
      <c r="V94" s="2">
        <v>7453140000</v>
      </c>
      <c r="W94" s="2">
        <v>7266790000</v>
      </c>
      <c r="X94" s="2">
        <v>7076460000</v>
      </c>
      <c r="Y94" s="2">
        <v>6880730000</v>
      </c>
      <c r="Z94" s="2">
        <v>6689660000</v>
      </c>
      <c r="AA94" s="2">
        <v>6490620000</v>
      </c>
      <c r="AB94" s="2">
        <v>6305260000</v>
      </c>
      <c r="AC94" s="2">
        <v>6130170000</v>
      </c>
      <c r="AD94" s="2">
        <v>5970590000</v>
      </c>
      <c r="AE94" s="2">
        <v>5844730000</v>
      </c>
      <c r="AF94" s="2">
        <v>5749100000</v>
      </c>
      <c r="AG94" s="2">
        <v>5682570000</v>
      </c>
    </row>
    <row r="95" spans="1:33">
      <c r="A95" s="115" t="s">
        <v>113</v>
      </c>
      <c r="B95" s="115" t="s">
        <v>19</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0</v>
      </c>
      <c r="U95" s="115">
        <v>0</v>
      </c>
      <c r="V95" s="115">
        <v>0</v>
      </c>
      <c r="W95" s="115">
        <v>0</v>
      </c>
      <c r="X95" s="115">
        <v>0</v>
      </c>
      <c r="Y95" s="115">
        <v>0</v>
      </c>
      <c r="Z95" s="115">
        <v>0</v>
      </c>
      <c r="AA95" s="115">
        <v>0</v>
      </c>
      <c r="AB95" s="115">
        <v>0</v>
      </c>
      <c r="AC95" s="115">
        <v>0</v>
      </c>
      <c r="AD95" s="115">
        <v>0</v>
      </c>
      <c r="AE95" s="115">
        <v>0</v>
      </c>
      <c r="AF95" s="115">
        <v>0</v>
      </c>
      <c r="AG95" s="115">
        <v>0</v>
      </c>
    </row>
    <row r="96" spans="1:33">
      <c r="A96" s="115" t="s">
        <v>114</v>
      </c>
      <c r="B96" s="115" t="s">
        <v>19</v>
      </c>
      <c r="C96" s="2">
        <v>460877000</v>
      </c>
      <c r="D96" s="2">
        <v>476877000</v>
      </c>
      <c r="E96" s="2">
        <v>517770000</v>
      </c>
      <c r="F96" s="2">
        <v>503141000</v>
      </c>
      <c r="G96" s="2">
        <v>468872000</v>
      </c>
      <c r="H96" s="2">
        <v>430716000</v>
      </c>
      <c r="I96" s="2">
        <v>374580000</v>
      </c>
      <c r="J96" s="2">
        <v>296649000</v>
      </c>
      <c r="K96" s="2">
        <v>196438000</v>
      </c>
      <c r="L96" s="2">
        <v>113257000</v>
      </c>
      <c r="M96" s="2">
        <v>115785000</v>
      </c>
      <c r="N96" s="2">
        <v>119837000</v>
      </c>
      <c r="O96" s="2">
        <v>123729000</v>
      </c>
      <c r="P96" s="2">
        <v>127229000</v>
      </c>
      <c r="Q96" s="2">
        <v>130599000</v>
      </c>
      <c r="R96" s="2">
        <v>134659000</v>
      </c>
      <c r="S96" s="2">
        <v>138791000</v>
      </c>
      <c r="T96" s="2">
        <v>141450000</v>
      </c>
      <c r="U96" s="2">
        <v>144337000</v>
      </c>
      <c r="V96" s="2">
        <v>147448000</v>
      </c>
      <c r="W96" s="2">
        <v>149817000</v>
      </c>
      <c r="X96" s="2">
        <v>151787000</v>
      </c>
      <c r="Y96" s="2">
        <v>153341000</v>
      </c>
      <c r="Z96" s="2">
        <v>155380000</v>
      </c>
      <c r="AA96" s="2">
        <v>156878000</v>
      </c>
      <c r="AB96" s="2">
        <v>157700000</v>
      </c>
      <c r="AC96" s="2">
        <v>159122000</v>
      </c>
      <c r="AD96" s="2">
        <v>161260000</v>
      </c>
      <c r="AE96" s="2">
        <v>164043000</v>
      </c>
      <c r="AF96" s="2">
        <v>167454000</v>
      </c>
      <c r="AG96" s="2">
        <v>172121000</v>
      </c>
    </row>
    <row r="97" spans="1:33">
      <c r="A97" s="115" t="s">
        <v>115</v>
      </c>
      <c r="B97" s="115" t="s">
        <v>19</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0</v>
      </c>
      <c r="Z97" s="115">
        <v>0</v>
      </c>
      <c r="AA97" s="115">
        <v>0</v>
      </c>
      <c r="AB97" s="115">
        <v>0</v>
      </c>
      <c r="AC97" s="115">
        <v>0</v>
      </c>
      <c r="AD97" s="115">
        <v>0</v>
      </c>
      <c r="AE97" s="115">
        <v>0</v>
      </c>
      <c r="AF97" s="115">
        <v>0</v>
      </c>
      <c r="AG97" s="115">
        <v>0</v>
      </c>
    </row>
    <row r="98" spans="1:33">
      <c r="A98" s="115" t="s">
        <v>116</v>
      </c>
      <c r="B98" s="115" t="s">
        <v>19</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0</v>
      </c>
      <c r="W98" s="115">
        <v>0</v>
      </c>
      <c r="X98" s="115">
        <v>0</v>
      </c>
      <c r="Y98" s="115">
        <v>0</v>
      </c>
      <c r="Z98" s="115">
        <v>0</v>
      </c>
      <c r="AA98" s="115">
        <v>0</v>
      </c>
      <c r="AB98" s="115">
        <v>0</v>
      </c>
      <c r="AC98" s="115">
        <v>0</v>
      </c>
      <c r="AD98" s="115">
        <v>0</v>
      </c>
      <c r="AE98" s="115">
        <v>0</v>
      </c>
      <c r="AF98" s="115">
        <v>0</v>
      </c>
      <c r="AG98" s="115">
        <v>0</v>
      </c>
    </row>
    <row r="99" spans="1:33">
      <c r="A99" s="115" t="s">
        <v>117</v>
      </c>
      <c r="B99" s="115" t="s">
        <v>19</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0</v>
      </c>
      <c r="X99" s="115">
        <v>0</v>
      </c>
      <c r="Y99" s="115">
        <v>0</v>
      </c>
      <c r="Z99" s="115">
        <v>0</v>
      </c>
      <c r="AA99" s="115">
        <v>0</v>
      </c>
      <c r="AB99" s="115">
        <v>0</v>
      </c>
      <c r="AC99" s="115">
        <v>0</v>
      </c>
      <c r="AD99" s="115">
        <v>0</v>
      </c>
      <c r="AE99" s="115">
        <v>0</v>
      </c>
      <c r="AF99" s="115">
        <v>0</v>
      </c>
      <c r="AG99" s="115">
        <v>0</v>
      </c>
    </row>
    <row r="100" spans="1:33">
      <c r="A100" s="115" t="s">
        <v>118</v>
      </c>
      <c r="B100" s="115" t="s">
        <v>19</v>
      </c>
      <c r="C100" s="115">
        <v>776117</v>
      </c>
      <c r="D100" s="115">
        <v>794132</v>
      </c>
      <c r="E100" s="115">
        <v>815409</v>
      </c>
      <c r="F100" s="115">
        <v>836605</v>
      </c>
      <c r="G100" s="115">
        <v>868544</v>
      </c>
      <c r="H100" s="115">
        <v>908062</v>
      </c>
      <c r="I100" s="115">
        <v>950280</v>
      </c>
      <c r="J100" s="115">
        <v>997951</v>
      </c>
      <c r="K100" s="2">
        <v>1051730</v>
      </c>
      <c r="L100" s="2">
        <v>1110300</v>
      </c>
      <c r="M100" s="2">
        <v>1173340</v>
      </c>
      <c r="N100" s="2">
        <v>1238180</v>
      </c>
      <c r="O100" s="2">
        <v>1303500</v>
      </c>
      <c r="P100" s="2">
        <v>1367520</v>
      </c>
      <c r="Q100" s="2">
        <v>1438540</v>
      </c>
      <c r="R100" s="2">
        <v>1502180</v>
      </c>
      <c r="S100" s="2">
        <v>1550650</v>
      </c>
      <c r="T100" s="2">
        <v>1585320</v>
      </c>
      <c r="U100" s="2">
        <v>1609390</v>
      </c>
      <c r="V100" s="2">
        <v>1626470</v>
      </c>
      <c r="W100" s="2">
        <v>1633410</v>
      </c>
      <c r="X100" s="2">
        <v>1633070</v>
      </c>
      <c r="Y100" s="2">
        <v>1629500</v>
      </c>
      <c r="Z100" s="2">
        <v>1624280</v>
      </c>
      <c r="AA100" s="2">
        <v>1616890</v>
      </c>
      <c r="AB100" s="2">
        <v>1613200</v>
      </c>
      <c r="AC100" s="2">
        <v>1611450</v>
      </c>
      <c r="AD100" s="2">
        <v>1614130</v>
      </c>
      <c r="AE100" s="2">
        <v>1622980</v>
      </c>
      <c r="AF100" s="2">
        <v>1643530</v>
      </c>
      <c r="AG100" s="2">
        <v>1673370</v>
      </c>
    </row>
    <row r="101" spans="1:33">
      <c r="A101" s="115" t="s">
        <v>119</v>
      </c>
      <c r="B101" s="115" t="s">
        <v>19</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0</v>
      </c>
    </row>
    <row r="102" spans="1:33">
      <c r="A102" s="115" t="s">
        <v>120</v>
      </c>
      <c r="B102" s="115" t="s">
        <v>19</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0</v>
      </c>
    </row>
    <row r="103" spans="1:33">
      <c r="A103" s="115" t="s">
        <v>121</v>
      </c>
      <c r="B103" s="115" t="s">
        <v>19</v>
      </c>
      <c r="C103" s="2">
        <v>11584800</v>
      </c>
      <c r="D103" s="2">
        <v>11959900</v>
      </c>
      <c r="E103" s="2">
        <v>11772800</v>
      </c>
      <c r="F103" s="2">
        <v>11614400</v>
      </c>
      <c r="G103" s="2">
        <v>11420600</v>
      </c>
      <c r="H103" s="2">
        <v>11193400</v>
      </c>
      <c r="I103" s="2">
        <v>10928200</v>
      </c>
      <c r="J103" s="2">
        <v>10637000</v>
      </c>
      <c r="K103" s="2">
        <v>10341600</v>
      </c>
      <c r="L103" s="2">
        <v>10030400</v>
      </c>
      <c r="M103" s="2">
        <v>9714500</v>
      </c>
      <c r="N103" s="2">
        <v>9392190</v>
      </c>
      <c r="O103" s="2">
        <v>9077890</v>
      </c>
      <c r="P103" s="2">
        <v>8978750</v>
      </c>
      <c r="Q103" s="2">
        <v>8887500</v>
      </c>
      <c r="R103" s="2">
        <v>8819740</v>
      </c>
      <c r="S103" s="2">
        <v>8774540</v>
      </c>
      <c r="T103" s="2">
        <v>8749630</v>
      </c>
      <c r="U103" s="2">
        <v>8751210</v>
      </c>
      <c r="V103" s="2">
        <v>8786060</v>
      </c>
      <c r="W103" s="2">
        <v>8852150</v>
      </c>
      <c r="X103" s="2">
        <v>8943630</v>
      </c>
      <c r="Y103" s="2">
        <v>9059440</v>
      </c>
      <c r="Z103" s="2">
        <v>9194540</v>
      </c>
      <c r="AA103" s="2">
        <v>9348210</v>
      </c>
      <c r="AB103" s="2">
        <v>9515760</v>
      </c>
      <c r="AC103" s="2">
        <v>9694180</v>
      </c>
      <c r="AD103" s="2">
        <v>9866360</v>
      </c>
      <c r="AE103" s="2">
        <v>10041400</v>
      </c>
      <c r="AF103" s="2">
        <v>10210600</v>
      </c>
      <c r="AG103" s="2">
        <v>10364200</v>
      </c>
    </row>
    <row r="104" spans="1:33">
      <c r="A104" s="115" t="s">
        <v>122</v>
      </c>
      <c r="B104" s="115" t="s">
        <v>19</v>
      </c>
      <c r="C104" s="2">
        <v>35992900000</v>
      </c>
      <c r="D104" s="2">
        <v>37600200000</v>
      </c>
      <c r="E104" s="2">
        <v>37314200000</v>
      </c>
      <c r="F104" s="2">
        <v>37416700000</v>
      </c>
      <c r="G104" s="2">
        <v>37502100000</v>
      </c>
      <c r="H104" s="2">
        <v>37501700000</v>
      </c>
      <c r="I104" s="2">
        <v>37424200000</v>
      </c>
      <c r="J104" s="2">
        <v>37309100000</v>
      </c>
      <c r="K104" s="2">
        <v>37219600000</v>
      </c>
      <c r="L104" s="2">
        <v>36913200000</v>
      </c>
      <c r="M104" s="2">
        <v>36084100000</v>
      </c>
      <c r="N104" s="2">
        <v>35124200000</v>
      </c>
      <c r="O104" s="2">
        <v>34064500000</v>
      </c>
      <c r="P104" s="2">
        <v>32986700000</v>
      </c>
      <c r="Q104" s="2">
        <v>31842800000</v>
      </c>
      <c r="R104" s="2">
        <v>30678600000</v>
      </c>
      <c r="S104" s="2">
        <v>29478300000</v>
      </c>
      <c r="T104" s="2">
        <v>28236900000</v>
      </c>
      <c r="U104" s="2">
        <v>26988300000</v>
      </c>
      <c r="V104" s="2">
        <v>25779300000</v>
      </c>
      <c r="W104" s="2">
        <v>24631900000</v>
      </c>
      <c r="X104" s="2">
        <v>23545200000</v>
      </c>
      <c r="Y104" s="2">
        <v>22563800000</v>
      </c>
      <c r="Z104" s="2">
        <v>21694000000</v>
      </c>
      <c r="AA104" s="2">
        <v>20940000000</v>
      </c>
      <c r="AB104" s="2">
        <v>20310500000</v>
      </c>
      <c r="AC104" s="2">
        <v>19813800000</v>
      </c>
      <c r="AD104" s="2">
        <v>19419900000</v>
      </c>
      <c r="AE104" s="2">
        <v>19117200000</v>
      </c>
      <c r="AF104" s="2">
        <v>18885100000</v>
      </c>
      <c r="AG104" s="2">
        <v>18709200000</v>
      </c>
    </row>
    <row r="105" spans="1:33">
      <c r="A105" s="115" t="s">
        <v>123</v>
      </c>
      <c r="B105" s="115" t="s">
        <v>19</v>
      </c>
      <c r="C105" s="2">
        <v>953909000</v>
      </c>
      <c r="D105" s="2">
        <v>967085000</v>
      </c>
      <c r="E105" s="2">
        <v>938787000</v>
      </c>
      <c r="F105" s="2">
        <v>919982000</v>
      </c>
      <c r="G105" s="2">
        <v>897093000</v>
      </c>
      <c r="H105" s="2">
        <v>871294000</v>
      </c>
      <c r="I105" s="2">
        <v>841131000</v>
      </c>
      <c r="J105" s="2">
        <v>806594000</v>
      </c>
      <c r="K105" s="2">
        <v>768777000</v>
      </c>
      <c r="L105" s="2">
        <v>723646000</v>
      </c>
      <c r="M105" s="2">
        <v>669200000</v>
      </c>
      <c r="N105" s="2">
        <v>609692000</v>
      </c>
      <c r="O105" s="2">
        <v>547873000</v>
      </c>
      <c r="P105" s="2">
        <v>508144000</v>
      </c>
      <c r="Q105" s="2">
        <v>477043000</v>
      </c>
      <c r="R105" s="2">
        <v>441820000</v>
      </c>
      <c r="S105" s="2">
        <v>405283000</v>
      </c>
      <c r="T105" s="2">
        <v>366378000</v>
      </c>
      <c r="U105" s="2">
        <v>327961000</v>
      </c>
      <c r="V105" s="2">
        <v>291362000</v>
      </c>
      <c r="W105" s="2">
        <v>258468000</v>
      </c>
      <c r="X105" s="2">
        <v>230640000</v>
      </c>
      <c r="Y105" s="2">
        <v>208056000</v>
      </c>
      <c r="Z105" s="2">
        <v>190283000</v>
      </c>
      <c r="AA105" s="2">
        <v>178924000</v>
      </c>
      <c r="AB105" s="2">
        <v>171806000</v>
      </c>
      <c r="AC105" s="2">
        <v>168040000</v>
      </c>
      <c r="AD105" s="2">
        <v>165708000</v>
      </c>
      <c r="AE105" s="2">
        <v>165963000</v>
      </c>
      <c r="AF105" s="2">
        <v>167396000</v>
      </c>
      <c r="AG105" s="2">
        <v>169707000</v>
      </c>
    </row>
    <row r="106" spans="1:33">
      <c r="A106" s="115" t="s">
        <v>124</v>
      </c>
      <c r="B106" s="115" t="s">
        <v>19</v>
      </c>
      <c r="C106" s="2">
        <v>2012320000</v>
      </c>
      <c r="D106" s="2">
        <v>2105220000</v>
      </c>
      <c r="E106" s="2">
        <v>2265820000</v>
      </c>
      <c r="F106" s="2">
        <v>2155970000</v>
      </c>
      <c r="G106" s="2">
        <v>1947980000</v>
      </c>
      <c r="H106" s="2">
        <v>1714070000</v>
      </c>
      <c r="I106" s="2">
        <v>1404260000</v>
      </c>
      <c r="J106" s="2">
        <v>998232000</v>
      </c>
      <c r="K106" s="2">
        <v>492459000</v>
      </c>
      <c r="L106" s="2">
        <v>77677700</v>
      </c>
      <c r="M106" s="2">
        <v>72312900</v>
      </c>
      <c r="N106" s="2">
        <v>70389100</v>
      </c>
      <c r="O106" s="2">
        <v>68265400</v>
      </c>
      <c r="P106" s="2">
        <v>66105500</v>
      </c>
      <c r="Q106" s="2">
        <v>63813300</v>
      </c>
      <c r="R106" s="2">
        <v>61480200</v>
      </c>
      <c r="S106" s="2">
        <v>59074800</v>
      </c>
      <c r="T106" s="2">
        <v>59415300</v>
      </c>
      <c r="U106" s="2">
        <v>56787100</v>
      </c>
      <c r="V106" s="2">
        <v>54242400</v>
      </c>
      <c r="W106" s="2">
        <v>51846600</v>
      </c>
      <c r="X106" s="2">
        <v>51915700</v>
      </c>
      <c r="Y106" s="2">
        <v>49751900</v>
      </c>
      <c r="Z106" s="2">
        <v>47834500</v>
      </c>
      <c r="AA106" s="2">
        <v>46171900</v>
      </c>
      <c r="AB106" s="2">
        <v>46813000</v>
      </c>
      <c r="AC106" s="2">
        <v>45667700</v>
      </c>
      <c r="AD106" s="2">
        <v>44759400</v>
      </c>
      <c r="AE106" s="2">
        <v>44088900</v>
      </c>
      <c r="AF106" s="2">
        <v>45438900</v>
      </c>
      <c r="AG106" s="2">
        <v>45015800</v>
      </c>
    </row>
    <row r="107" spans="1:33">
      <c r="A107" s="115" t="s">
        <v>125</v>
      </c>
      <c r="B107" s="115" t="s">
        <v>19</v>
      </c>
      <c r="C107" s="2">
        <v>77646100</v>
      </c>
      <c r="D107" s="2">
        <v>84311200</v>
      </c>
      <c r="E107" s="2">
        <v>84759100</v>
      </c>
      <c r="F107" s="2">
        <v>77728900</v>
      </c>
      <c r="G107" s="2">
        <v>72242500</v>
      </c>
      <c r="H107" s="2">
        <v>65786400</v>
      </c>
      <c r="I107" s="2">
        <v>59051100</v>
      </c>
      <c r="J107" s="2">
        <v>51442700</v>
      </c>
      <c r="K107" s="2">
        <v>42262900</v>
      </c>
      <c r="L107" s="2">
        <v>34631100</v>
      </c>
      <c r="M107" s="2">
        <v>32342800</v>
      </c>
      <c r="N107" s="2">
        <v>29711800</v>
      </c>
      <c r="O107" s="2">
        <v>26862800</v>
      </c>
      <c r="P107" s="2">
        <v>25109900</v>
      </c>
      <c r="Q107" s="2">
        <v>23684700</v>
      </c>
      <c r="R107" s="2">
        <v>21508500</v>
      </c>
      <c r="S107" s="2">
        <v>19520000</v>
      </c>
      <c r="T107" s="2">
        <v>17656200</v>
      </c>
      <c r="U107" s="2">
        <v>15768000</v>
      </c>
      <c r="V107" s="2">
        <v>13958000</v>
      </c>
      <c r="W107" s="2">
        <v>12041200</v>
      </c>
      <c r="X107" s="2">
        <v>10511600</v>
      </c>
      <c r="Y107" s="2">
        <v>9495560</v>
      </c>
      <c r="Z107" s="2">
        <v>8570060</v>
      </c>
      <c r="AA107" s="2">
        <v>7832000</v>
      </c>
      <c r="AB107" s="2">
        <v>7200240</v>
      </c>
      <c r="AC107" s="2">
        <v>6894030</v>
      </c>
      <c r="AD107" s="2">
        <v>7296660</v>
      </c>
      <c r="AE107" s="2">
        <v>7366590</v>
      </c>
      <c r="AF107" s="2">
        <v>7510560</v>
      </c>
      <c r="AG107" s="2">
        <v>7682470</v>
      </c>
    </row>
    <row r="108" spans="1:33">
      <c r="A108" s="115" t="s">
        <v>126</v>
      </c>
      <c r="B108" s="115" t="s">
        <v>19</v>
      </c>
      <c r="C108" s="115">
        <v>0</v>
      </c>
      <c r="D108" s="115">
        <v>0</v>
      </c>
      <c r="E108" s="115">
        <v>0</v>
      </c>
      <c r="F108" s="115">
        <v>0</v>
      </c>
      <c r="G108" s="115">
        <v>0</v>
      </c>
      <c r="H108" s="115">
        <v>0</v>
      </c>
      <c r="I108" s="115">
        <v>0</v>
      </c>
      <c r="J108" s="115">
        <v>0</v>
      </c>
      <c r="K108" s="115">
        <v>0</v>
      </c>
      <c r="L108" s="115">
        <v>0</v>
      </c>
      <c r="M108" s="115">
        <v>0</v>
      </c>
      <c r="N108" s="115">
        <v>0</v>
      </c>
      <c r="O108" s="115">
        <v>0</v>
      </c>
      <c r="P108" s="115">
        <v>0</v>
      </c>
      <c r="Q108" s="115">
        <v>0</v>
      </c>
      <c r="R108" s="115">
        <v>0</v>
      </c>
      <c r="S108" s="115">
        <v>0</v>
      </c>
      <c r="T108" s="115">
        <v>0</v>
      </c>
      <c r="U108" s="115">
        <v>0</v>
      </c>
      <c r="V108" s="115">
        <v>0</v>
      </c>
      <c r="W108" s="115">
        <v>0</v>
      </c>
      <c r="X108" s="115">
        <v>0</v>
      </c>
      <c r="Y108" s="115">
        <v>0</v>
      </c>
      <c r="Z108" s="115">
        <v>0</v>
      </c>
      <c r="AA108" s="115">
        <v>0</v>
      </c>
      <c r="AB108" s="115">
        <v>0</v>
      </c>
      <c r="AC108" s="115">
        <v>0</v>
      </c>
      <c r="AD108" s="115">
        <v>0</v>
      </c>
      <c r="AE108" s="115">
        <v>0</v>
      </c>
      <c r="AF108" s="115">
        <v>0</v>
      </c>
      <c r="AG108" s="115">
        <v>0</v>
      </c>
    </row>
    <row r="109" spans="1:33">
      <c r="A109" s="115" t="s">
        <v>127</v>
      </c>
      <c r="B109" s="115" t="s">
        <v>19</v>
      </c>
      <c r="C109" s="115">
        <v>0</v>
      </c>
      <c r="D109" s="115">
        <v>0</v>
      </c>
      <c r="E109" s="115">
        <v>0</v>
      </c>
      <c r="F109" s="115">
        <v>0</v>
      </c>
      <c r="G109" s="115">
        <v>0</v>
      </c>
      <c r="H109" s="115">
        <v>0</v>
      </c>
      <c r="I109" s="115">
        <v>0</v>
      </c>
      <c r="J109" s="115">
        <v>0</v>
      </c>
      <c r="K109" s="115">
        <v>0</v>
      </c>
      <c r="L109" s="115">
        <v>0</v>
      </c>
      <c r="M109" s="115">
        <v>0</v>
      </c>
      <c r="N109" s="115">
        <v>0</v>
      </c>
      <c r="O109" s="115">
        <v>0</v>
      </c>
      <c r="P109" s="115">
        <v>0</v>
      </c>
      <c r="Q109" s="115">
        <v>0</v>
      </c>
      <c r="R109" s="115">
        <v>0</v>
      </c>
      <c r="S109" s="115">
        <v>0</v>
      </c>
      <c r="T109" s="115">
        <v>0</v>
      </c>
      <c r="U109" s="115">
        <v>0</v>
      </c>
      <c r="V109" s="115">
        <v>0</v>
      </c>
      <c r="W109" s="115">
        <v>0</v>
      </c>
      <c r="X109" s="115">
        <v>0</v>
      </c>
      <c r="Y109" s="115">
        <v>0</v>
      </c>
      <c r="Z109" s="115">
        <v>0</v>
      </c>
      <c r="AA109" s="115">
        <v>0</v>
      </c>
      <c r="AB109" s="115">
        <v>0</v>
      </c>
      <c r="AC109" s="115">
        <v>0</v>
      </c>
      <c r="AD109" s="115">
        <v>0</v>
      </c>
      <c r="AE109" s="115">
        <v>0</v>
      </c>
      <c r="AF109" s="115">
        <v>0</v>
      </c>
      <c r="AG109" s="115">
        <v>0</v>
      </c>
    </row>
    <row r="110" spans="1:33">
      <c r="A110" s="115" t="s">
        <v>128</v>
      </c>
      <c r="B110" s="115" t="s">
        <v>19</v>
      </c>
      <c r="C110" s="2">
        <v>12736400</v>
      </c>
      <c r="D110" s="2">
        <v>13167400</v>
      </c>
      <c r="E110" s="2">
        <v>13009300</v>
      </c>
      <c r="F110" s="2">
        <v>12903300</v>
      </c>
      <c r="G110" s="2">
        <v>12769500</v>
      </c>
      <c r="H110" s="2">
        <v>12605100</v>
      </c>
      <c r="I110" s="2">
        <v>12398000</v>
      </c>
      <c r="J110" s="2">
        <v>12147200</v>
      </c>
      <c r="K110" s="2">
        <v>11862300</v>
      </c>
      <c r="L110" s="2">
        <v>11519200</v>
      </c>
      <c r="M110" s="2">
        <v>11118300</v>
      </c>
      <c r="N110" s="2">
        <v>10660900</v>
      </c>
      <c r="O110" s="2">
        <v>10161900</v>
      </c>
      <c r="P110" s="2">
        <v>9828740</v>
      </c>
      <c r="Q110" s="2">
        <v>9460680</v>
      </c>
      <c r="R110" s="2">
        <v>9053330</v>
      </c>
      <c r="S110" s="2">
        <v>8608260</v>
      </c>
      <c r="T110" s="2">
        <v>8136060</v>
      </c>
      <c r="U110" s="2">
        <v>7655630</v>
      </c>
      <c r="V110" s="2">
        <v>7185870</v>
      </c>
      <c r="W110" s="2">
        <v>6740420</v>
      </c>
      <c r="X110" s="2">
        <v>6334600</v>
      </c>
      <c r="Y110" s="2">
        <v>5982260</v>
      </c>
      <c r="Z110" s="2">
        <v>5696020</v>
      </c>
      <c r="AA110" s="2">
        <v>5474180</v>
      </c>
      <c r="AB110" s="2">
        <v>5314970</v>
      </c>
      <c r="AC110" s="2">
        <v>5210780</v>
      </c>
      <c r="AD110" s="2">
        <v>5146220</v>
      </c>
      <c r="AE110" s="2">
        <v>5121570</v>
      </c>
      <c r="AF110" s="2">
        <v>5125960</v>
      </c>
      <c r="AG110" s="2">
        <v>5152360</v>
      </c>
    </row>
    <row r="111" spans="1:33">
      <c r="A111" s="115" t="s">
        <v>129</v>
      </c>
      <c r="B111" s="115" t="s">
        <v>19</v>
      </c>
      <c r="C111" s="115">
        <v>0</v>
      </c>
      <c r="D111" s="115">
        <v>0</v>
      </c>
      <c r="E111" s="115">
        <v>0</v>
      </c>
      <c r="F111" s="115">
        <v>0</v>
      </c>
      <c r="G111" s="115">
        <v>0</v>
      </c>
      <c r="H111" s="115">
        <v>0</v>
      </c>
      <c r="I111" s="115">
        <v>0</v>
      </c>
      <c r="J111" s="115">
        <v>0</v>
      </c>
      <c r="K111" s="115">
        <v>0</v>
      </c>
      <c r="L111" s="115">
        <v>0</v>
      </c>
      <c r="M111" s="115">
        <v>0</v>
      </c>
      <c r="N111" s="115">
        <v>0</v>
      </c>
      <c r="O111" s="115">
        <v>0</v>
      </c>
      <c r="P111" s="115">
        <v>0</v>
      </c>
      <c r="Q111" s="115">
        <v>0</v>
      </c>
      <c r="R111" s="115">
        <v>0</v>
      </c>
      <c r="S111" s="115">
        <v>0</v>
      </c>
      <c r="T111" s="115">
        <v>0</v>
      </c>
      <c r="U111" s="115">
        <v>0</v>
      </c>
      <c r="V111" s="115">
        <v>0</v>
      </c>
      <c r="W111" s="115">
        <v>0</v>
      </c>
      <c r="X111" s="115">
        <v>0</v>
      </c>
      <c r="Y111" s="115">
        <v>0</v>
      </c>
      <c r="Z111" s="115">
        <v>0</v>
      </c>
      <c r="AA111" s="115">
        <v>0</v>
      </c>
      <c r="AB111" s="115">
        <v>0</v>
      </c>
      <c r="AC111" s="115">
        <v>0</v>
      </c>
      <c r="AD111" s="115">
        <v>0</v>
      </c>
      <c r="AE111" s="115">
        <v>0</v>
      </c>
      <c r="AF111" s="115">
        <v>0</v>
      </c>
      <c r="AG111" s="115">
        <v>0</v>
      </c>
    </row>
    <row r="112" spans="1:33">
      <c r="A112" s="115" t="s">
        <v>130</v>
      </c>
      <c r="B112" s="115" t="s">
        <v>19</v>
      </c>
      <c r="C112" s="115">
        <v>0</v>
      </c>
      <c r="D112" s="115">
        <v>0</v>
      </c>
      <c r="E112" s="115">
        <v>0</v>
      </c>
      <c r="F112" s="115">
        <v>0</v>
      </c>
      <c r="G112" s="115">
        <v>0</v>
      </c>
      <c r="H112" s="115">
        <v>0</v>
      </c>
      <c r="I112" s="115">
        <v>0</v>
      </c>
      <c r="J112" s="115">
        <v>0</v>
      </c>
      <c r="K112" s="115">
        <v>0</v>
      </c>
      <c r="L112" s="115">
        <v>0</v>
      </c>
      <c r="M112" s="115">
        <v>0</v>
      </c>
      <c r="N112" s="115">
        <v>0</v>
      </c>
      <c r="O112" s="115">
        <v>0</v>
      </c>
      <c r="P112" s="115">
        <v>0</v>
      </c>
      <c r="Q112" s="115">
        <v>0</v>
      </c>
      <c r="R112" s="115">
        <v>0</v>
      </c>
      <c r="S112" s="115">
        <v>0</v>
      </c>
      <c r="T112" s="115">
        <v>0</v>
      </c>
      <c r="U112" s="115">
        <v>0</v>
      </c>
      <c r="V112" s="115">
        <v>0</v>
      </c>
      <c r="W112" s="115">
        <v>0</v>
      </c>
      <c r="X112" s="115">
        <v>0</v>
      </c>
      <c r="Y112" s="115">
        <v>0</v>
      </c>
      <c r="Z112" s="115">
        <v>0</v>
      </c>
      <c r="AA112" s="115">
        <v>0</v>
      </c>
      <c r="AB112" s="115">
        <v>0</v>
      </c>
      <c r="AC112" s="115">
        <v>0</v>
      </c>
      <c r="AD112" s="115">
        <v>0</v>
      </c>
      <c r="AE112" s="115">
        <v>0</v>
      </c>
      <c r="AF112" s="115">
        <v>0</v>
      </c>
      <c r="AG112" s="115">
        <v>0</v>
      </c>
    </row>
    <row r="113" spans="1:33">
      <c r="A113" s="115" t="s">
        <v>131</v>
      </c>
      <c r="B113" s="115" t="s">
        <v>19</v>
      </c>
      <c r="C113" s="2">
        <v>1763090</v>
      </c>
      <c r="D113" s="2">
        <v>1732100</v>
      </c>
      <c r="E113" s="2">
        <v>1686650</v>
      </c>
      <c r="F113" s="2">
        <v>1623060</v>
      </c>
      <c r="G113" s="2">
        <v>1565890</v>
      </c>
      <c r="H113" s="2">
        <v>1511370</v>
      </c>
      <c r="I113" s="2">
        <v>1451750</v>
      </c>
      <c r="J113" s="2">
        <v>1391890</v>
      </c>
      <c r="K113" s="2">
        <v>1337450</v>
      </c>
      <c r="L113" s="2">
        <v>1286070</v>
      </c>
      <c r="M113" s="2">
        <v>1239160</v>
      </c>
      <c r="N113" s="2">
        <v>1194930</v>
      </c>
      <c r="O113" s="2">
        <v>1153270</v>
      </c>
      <c r="P113" s="2">
        <v>1112220</v>
      </c>
      <c r="Q113" s="2">
        <v>1165180</v>
      </c>
      <c r="R113" s="2">
        <v>1218490</v>
      </c>
      <c r="S113" s="2">
        <v>1267780</v>
      </c>
      <c r="T113" s="2">
        <v>1314010</v>
      </c>
      <c r="U113" s="2">
        <v>1357720</v>
      </c>
      <c r="V113" s="2">
        <v>1400070</v>
      </c>
      <c r="W113" s="2">
        <v>1438270</v>
      </c>
      <c r="X113" s="2">
        <v>1476460</v>
      </c>
      <c r="Y113" s="2">
        <v>1512730</v>
      </c>
      <c r="Z113" s="2">
        <v>1550450</v>
      </c>
      <c r="AA113" s="2">
        <v>1585530</v>
      </c>
      <c r="AB113" s="2">
        <v>1622900</v>
      </c>
      <c r="AC113" s="2">
        <v>1661170</v>
      </c>
      <c r="AD113" s="2">
        <v>1701270</v>
      </c>
      <c r="AE113" s="2">
        <v>1747820</v>
      </c>
      <c r="AF113" s="2">
        <v>1802130</v>
      </c>
      <c r="AG113" s="2">
        <v>1863800</v>
      </c>
    </row>
    <row r="114" spans="1:33">
      <c r="A114" s="115" t="s">
        <v>132</v>
      </c>
      <c r="B114" s="115" t="s">
        <v>19</v>
      </c>
      <c r="C114" s="2">
        <v>2655480000</v>
      </c>
      <c r="D114" s="2">
        <v>2713260000</v>
      </c>
      <c r="E114" s="2">
        <v>2742000000</v>
      </c>
      <c r="F114" s="2">
        <v>2758430000</v>
      </c>
      <c r="G114" s="2">
        <v>2790320000</v>
      </c>
      <c r="H114" s="2">
        <v>2825490000</v>
      </c>
      <c r="I114" s="2">
        <v>2851470000</v>
      </c>
      <c r="J114" s="2">
        <v>2877910000</v>
      </c>
      <c r="K114" s="2">
        <v>2915890000</v>
      </c>
      <c r="L114" s="2">
        <v>2946350000</v>
      </c>
      <c r="M114" s="2">
        <v>2946640000</v>
      </c>
      <c r="N114" s="2">
        <v>2943110000</v>
      </c>
      <c r="O114" s="2">
        <v>2935940000</v>
      </c>
      <c r="P114" s="2">
        <v>2920070000</v>
      </c>
      <c r="Q114" s="2">
        <v>2902300000</v>
      </c>
      <c r="R114" s="2">
        <v>2882560000</v>
      </c>
      <c r="S114" s="2">
        <v>2848790000</v>
      </c>
      <c r="T114" s="2">
        <v>2804290000</v>
      </c>
      <c r="U114" s="2">
        <v>2751880000</v>
      </c>
      <c r="V114" s="2">
        <v>2693180000</v>
      </c>
      <c r="W114" s="2">
        <v>2625850000</v>
      </c>
      <c r="X114" s="2">
        <v>2557070000</v>
      </c>
      <c r="Y114" s="2">
        <v>2486350000</v>
      </c>
      <c r="Z114" s="2">
        <v>2417300000</v>
      </c>
      <c r="AA114" s="2">
        <v>2345380000</v>
      </c>
      <c r="AB114" s="2">
        <v>2278400000</v>
      </c>
      <c r="AC114" s="2">
        <v>2215130000</v>
      </c>
      <c r="AD114" s="2">
        <v>2157470000</v>
      </c>
      <c r="AE114" s="2">
        <v>2111990000</v>
      </c>
      <c r="AF114" s="2">
        <v>2077430000</v>
      </c>
      <c r="AG114" s="2">
        <v>2053390000</v>
      </c>
    </row>
    <row r="115" spans="1:33">
      <c r="A115" s="115" t="s">
        <v>133</v>
      </c>
      <c r="B115" s="115" t="s">
        <v>19</v>
      </c>
      <c r="C115" s="115">
        <v>0</v>
      </c>
      <c r="D115" s="115">
        <v>0</v>
      </c>
      <c r="E115" s="115">
        <v>0</v>
      </c>
      <c r="F115" s="115">
        <v>0</v>
      </c>
      <c r="G115" s="115">
        <v>0</v>
      </c>
      <c r="H115" s="115">
        <v>0</v>
      </c>
      <c r="I115" s="115">
        <v>0</v>
      </c>
      <c r="J115" s="115">
        <v>0</v>
      </c>
      <c r="K115" s="115">
        <v>0</v>
      </c>
      <c r="L115" s="115">
        <v>0</v>
      </c>
      <c r="M115" s="115">
        <v>0</v>
      </c>
      <c r="N115" s="115">
        <v>0</v>
      </c>
      <c r="O115" s="115">
        <v>0</v>
      </c>
      <c r="P115" s="115">
        <v>0</v>
      </c>
      <c r="Q115" s="115">
        <v>0</v>
      </c>
      <c r="R115" s="115">
        <v>0</v>
      </c>
      <c r="S115" s="115">
        <v>0</v>
      </c>
      <c r="T115" s="115">
        <v>0</v>
      </c>
      <c r="U115" s="115">
        <v>0</v>
      </c>
      <c r="V115" s="115">
        <v>0</v>
      </c>
      <c r="W115" s="115">
        <v>0</v>
      </c>
      <c r="X115" s="115">
        <v>0</v>
      </c>
      <c r="Y115" s="115">
        <v>0</v>
      </c>
      <c r="Z115" s="115">
        <v>0</v>
      </c>
      <c r="AA115" s="115">
        <v>0</v>
      </c>
      <c r="AB115" s="115">
        <v>0</v>
      </c>
      <c r="AC115" s="115">
        <v>0</v>
      </c>
      <c r="AD115" s="115">
        <v>0</v>
      </c>
      <c r="AE115" s="115">
        <v>0</v>
      </c>
      <c r="AF115" s="115">
        <v>0</v>
      </c>
      <c r="AG115" s="115">
        <v>0</v>
      </c>
    </row>
    <row r="116" spans="1:33">
      <c r="A116" s="115" t="s">
        <v>134</v>
      </c>
      <c r="B116" s="115" t="s">
        <v>19</v>
      </c>
      <c r="C116" s="2">
        <v>166537000</v>
      </c>
      <c r="D116" s="2">
        <v>172319000</v>
      </c>
      <c r="E116" s="2">
        <v>187095000</v>
      </c>
      <c r="F116" s="2">
        <v>181809000</v>
      </c>
      <c r="G116" s="2">
        <v>169426000</v>
      </c>
      <c r="H116" s="2">
        <v>155639000</v>
      </c>
      <c r="I116" s="2">
        <v>135354000</v>
      </c>
      <c r="J116" s="2">
        <v>107194000</v>
      </c>
      <c r="K116" s="2">
        <v>70982500</v>
      </c>
      <c r="L116" s="2">
        <v>40925400</v>
      </c>
      <c r="M116" s="2">
        <v>41838700</v>
      </c>
      <c r="N116" s="2">
        <v>43302800</v>
      </c>
      <c r="O116" s="2">
        <v>44709200</v>
      </c>
      <c r="P116" s="2">
        <v>45974000</v>
      </c>
      <c r="Q116" s="2">
        <v>47192000</v>
      </c>
      <c r="R116" s="2">
        <v>48658800</v>
      </c>
      <c r="S116" s="2">
        <v>50152100</v>
      </c>
      <c r="T116" s="2">
        <v>51113000</v>
      </c>
      <c r="U116" s="2">
        <v>52156000</v>
      </c>
      <c r="V116" s="2">
        <v>53280300</v>
      </c>
      <c r="W116" s="2">
        <v>54136000</v>
      </c>
      <c r="X116" s="2">
        <v>54848000</v>
      </c>
      <c r="Y116" s="2">
        <v>55409700</v>
      </c>
      <c r="Z116" s="2">
        <v>56146400</v>
      </c>
      <c r="AA116" s="2">
        <v>56687500</v>
      </c>
      <c r="AB116" s="2">
        <v>56984700</v>
      </c>
      <c r="AC116" s="2">
        <v>57498600</v>
      </c>
      <c r="AD116" s="2">
        <v>58271200</v>
      </c>
      <c r="AE116" s="2">
        <v>59276700</v>
      </c>
      <c r="AF116" s="2">
        <v>60509300</v>
      </c>
      <c r="AG116" s="2">
        <v>62195600</v>
      </c>
    </row>
    <row r="117" spans="1:33">
      <c r="A117" s="115" t="s">
        <v>135</v>
      </c>
      <c r="B117" s="115" t="s">
        <v>19</v>
      </c>
      <c r="C117" s="115">
        <v>0</v>
      </c>
      <c r="D117" s="115">
        <v>0</v>
      </c>
      <c r="E117" s="115">
        <v>0</v>
      </c>
      <c r="F117" s="115">
        <v>0</v>
      </c>
      <c r="G117" s="115">
        <v>0</v>
      </c>
      <c r="H117" s="115">
        <v>0</v>
      </c>
      <c r="I117" s="115">
        <v>0</v>
      </c>
      <c r="J117" s="115">
        <v>0</v>
      </c>
      <c r="K117" s="115">
        <v>0</v>
      </c>
      <c r="L117" s="115">
        <v>0</v>
      </c>
      <c r="M117" s="115">
        <v>0</v>
      </c>
      <c r="N117" s="115">
        <v>0</v>
      </c>
      <c r="O117" s="115">
        <v>0</v>
      </c>
      <c r="P117" s="115">
        <v>0</v>
      </c>
      <c r="Q117" s="115">
        <v>0</v>
      </c>
      <c r="R117" s="115">
        <v>0</v>
      </c>
      <c r="S117" s="115">
        <v>0</v>
      </c>
      <c r="T117" s="115">
        <v>0</v>
      </c>
      <c r="U117" s="115">
        <v>0</v>
      </c>
      <c r="V117" s="115">
        <v>0</v>
      </c>
      <c r="W117" s="115">
        <v>0</v>
      </c>
      <c r="X117" s="115">
        <v>0</v>
      </c>
      <c r="Y117" s="115">
        <v>0</v>
      </c>
      <c r="Z117" s="115">
        <v>0</v>
      </c>
      <c r="AA117" s="115">
        <v>0</v>
      </c>
      <c r="AB117" s="115">
        <v>0</v>
      </c>
      <c r="AC117" s="115">
        <v>0</v>
      </c>
      <c r="AD117" s="115">
        <v>0</v>
      </c>
      <c r="AE117" s="115">
        <v>0</v>
      </c>
      <c r="AF117" s="115">
        <v>0</v>
      </c>
      <c r="AG117" s="115">
        <v>0</v>
      </c>
    </row>
    <row r="118" spans="1:33">
      <c r="A118" s="115" t="s">
        <v>136</v>
      </c>
      <c r="B118" s="115" t="s">
        <v>19</v>
      </c>
      <c r="C118" s="115">
        <v>0</v>
      </c>
      <c r="D118" s="115">
        <v>0</v>
      </c>
      <c r="E118" s="115">
        <v>0</v>
      </c>
      <c r="F118" s="115">
        <v>0</v>
      </c>
      <c r="G118" s="115">
        <v>0</v>
      </c>
      <c r="H118" s="115">
        <v>0</v>
      </c>
      <c r="I118" s="115">
        <v>0</v>
      </c>
      <c r="J118" s="115">
        <v>0</v>
      </c>
      <c r="K118" s="115">
        <v>0</v>
      </c>
      <c r="L118" s="115">
        <v>0</v>
      </c>
      <c r="M118" s="115">
        <v>0</v>
      </c>
      <c r="N118" s="115">
        <v>0</v>
      </c>
      <c r="O118" s="115">
        <v>0</v>
      </c>
      <c r="P118" s="115">
        <v>0</v>
      </c>
      <c r="Q118" s="115">
        <v>0</v>
      </c>
      <c r="R118" s="115">
        <v>0</v>
      </c>
      <c r="S118" s="115">
        <v>0</v>
      </c>
      <c r="T118" s="115">
        <v>0</v>
      </c>
      <c r="U118" s="115">
        <v>0</v>
      </c>
      <c r="V118" s="115">
        <v>0</v>
      </c>
      <c r="W118" s="115">
        <v>0</v>
      </c>
      <c r="X118" s="115">
        <v>0</v>
      </c>
      <c r="Y118" s="115">
        <v>0</v>
      </c>
      <c r="Z118" s="115">
        <v>0</v>
      </c>
      <c r="AA118" s="115">
        <v>0</v>
      </c>
      <c r="AB118" s="115">
        <v>0</v>
      </c>
      <c r="AC118" s="115">
        <v>0</v>
      </c>
      <c r="AD118" s="115">
        <v>0</v>
      </c>
      <c r="AE118" s="115">
        <v>0</v>
      </c>
      <c r="AF118" s="115">
        <v>0</v>
      </c>
      <c r="AG118" s="115">
        <v>0</v>
      </c>
    </row>
    <row r="119" spans="1:33">
      <c r="A119" s="115" t="s">
        <v>137</v>
      </c>
      <c r="B119" s="115" t="s">
        <v>19</v>
      </c>
      <c r="C119" s="115">
        <v>0</v>
      </c>
      <c r="D119" s="115">
        <v>0</v>
      </c>
      <c r="E119" s="115">
        <v>0</v>
      </c>
      <c r="F119" s="115">
        <v>0</v>
      </c>
      <c r="G119" s="115">
        <v>0</v>
      </c>
      <c r="H119" s="115">
        <v>0</v>
      </c>
      <c r="I119" s="115">
        <v>0</v>
      </c>
      <c r="J119" s="115">
        <v>0</v>
      </c>
      <c r="K119" s="115">
        <v>0</v>
      </c>
      <c r="L119" s="115">
        <v>0</v>
      </c>
      <c r="M119" s="115">
        <v>0</v>
      </c>
      <c r="N119" s="115">
        <v>0</v>
      </c>
      <c r="O119" s="115">
        <v>0</v>
      </c>
      <c r="P119" s="115">
        <v>0</v>
      </c>
      <c r="Q119" s="115">
        <v>0</v>
      </c>
      <c r="R119" s="115">
        <v>0</v>
      </c>
      <c r="S119" s="115">
        <v>0</v>
      </c>
      <c r="T119" s="115">
        <v>0</v>
      </c>
      <c r="U119" s="115">
        <v>0</v>
      </c>
      <c r="V119" s="115">
        <v>0</v>
      </c>
      <c r="W119" s="115">
        <v>0</v>
      </c>
      <c r="X119" s="115">
        <v>0</v>
      </c>
      <c r="Y119" s="115">
        <v>0</v>
      </c>
      <c r="Z119" s="115">
        <v>0</v>
      </c>
      <c r="AA119" s="115">
        <v>0</v>
      </c>
      <c r="AB119" s="115">
        <v>0</v>
      </c>
      <c r="AC119" s="115">
        <v>0</v>
      </c>
      <c r="AD119" s="115">
        <v>0</v>
      </c>
      <c r="AE119" s="115">
        <v>0</v>
      </c>
      <c r="AF119" s="115">
        <v>0</v>
      </c>
      <c r="AG119" s="115">
        <v>0</v>
      </c>
    </row>
    <row r="120" spans="1:33">
      <c r="A120" s="115" t="s">
        <v>138</v>
      </c>
      <c r="B120" s="115" t="s">
        <v>19</v>
      </c>
      <c r="C120" s="115">
        <v>311153</v>
      </c>
      <c r="D120" s="115">
        <v>318375</v>
      </c>
      <c r="E120" s="115">
        <v>326905</v>
      </c>
      <c r="F120" s="115">
        <v>335403</v>
      </c>
      <c r="G120" s="115">
        <v>348208</v>
      </c>
      <c r="H120" s="115">
        <v>364051</v>
      </c>
      <c r="I120" s="115">
        <v>380977</v>
      </c>
      <c r="J120" s="115">
        <v>400088</v>
      </c>
      <c r="K120" s="115">
        <v>421650</v>
      </c>
      <c r="L120" s="115">
        <v>445128</v>
      </c>
      <c r="M120" s="115">
        <v>470405</v>
      </c>
      <c r="N120" s="115">
        <v>496400</v>
      </c>
      <c r="O120" s="115">
        <v>522584</v>
      </c>
      <c r="P120" s="115">
        <v>548253</v>
      </c>
      <c r="Q120" s="115">
        <v>576723</v>
      </c>
      <c r="R120" s="115">
        <v>602239</v>
      </c>
      <c r="S120" s="115">
        <v>621670</v>
      </c>
      <c r="T120" s="115">
        <v>635570</v>
      </c>
      <c r="U120" s="115">
        <v>645221</v>
      </c>
      <c r="V120" s="115">
        <v>652068</v>
      </c>
      <c r="W120" s="115">
        <v>654851</v>
      </c>
      <c r="X120" s="115">
        <v>654714</v>
      </c>
      <c r="Y120" s="115">
        <v>653282</v>
      </c>
      <c r="Z120" s="115">
        <v>651189</v>
      </c>
      <c r="AA120" s="115">
        <v>648227</v>
      </c>
      <c r="AB120" s="115">
        <v>646747</v>
      </c>
      <c r="AC120" s="115">
        <v>646046</v>
      </c>
      <c r="AD120" s="115">
        <v>647122</v>
      </c>
      <c r="AE120" s="115">
        <v>650669</v>
      </c>
      <c r="AF120" s="115">
        <v>658906</v>
      </c>
      <c r="AG120" s="115">
        <v>670869</v>
      </c>
    </row>
    <row r="121" spans="1:33">
      <c r="A121" s="115" t="s">
        <v>139</v>
      </c>
      <c r="B121" s="115" t="s">
        <v>19</v>
      </c>
      <c r="C121" s="115">
        <v>0</v>
      </c>
      <c r="D121" s="115">
        <v>0</v>
      </c>
      <c r="E121" s="115">
        <v>0</v>
      </c>
      <c r="F121" s="115">
        <v>0</v>
      </c>
      <c r="G121" s="115">
        <v>0</v>
      </c>
      <c r="H121" s="115">
        <v>0</v>
      </c>
      <c r="I121" s="115">
        <v>0</v>
      </c>
      <c r="J121" s="115">
        <v>0</v>
      </c>
      <c r="K121" s="115">
        <v>0</v>
      </c>
      <c r="L121" s="115">
        <v>0</v>
      </c>
      <c r="M121" s="115">
        <v>0</v>
      </c>
      <c r="N121" s="115">
        <v>0</v>
      </c>
      <c r="O121" s="115">
        <v>0</v>
      </c>
      <c r="P121" s="115">
        <v>0</v>
      </c>
      <c r="Q121" s="115">
        <v>0</v>
      </c>
      <c r="R121" s="115">
        <v>0</v>
      </c>
      <c r="S121" s="115">
        <v>0</v>
      </c>
      <c r="T121" s="115">
        <v>0</v>
      </c>
      <c r="U121" s="115">
        <v>0</v>
      </c>
      <c r="V121" s="115">
        <v>0</v>
      </c>
      <c r="W121" s="115">
        <v>0</v>
      </c>
      <c r="X121" s="115">
        <v>0</v>
      </c>
      <c r="Y121" s="115">
        <v>0</v>
      </c>
      <c r="Z121" s="115">
        <v>0</v>
      </c>
      <c r="AA121" s="115">
        <v>0</v>
      </c>
      <c r="AB121" s="115">
        <v>0</v>
      </c>
      <c r="AC121" s="115">
        <v>0</v>
      </c>
      <c r="AD121" s="115">
        <v>0</v>
      </c>
      <c r="AE121" s="115">
        <v>0</v>
      </c>
      <c r="AF121" s="115">
        <v>0</v>
      </c>
      <c r="AG121" s="115">
        <v>0</v>
      </c>
    </row>
    <row r="122" spans="1:33">
      <c r="A122" s="115" t="s">
        <v>140</v>
      </c>
      <c r="B122" s="115" t="s">
        <v>19</v>
      </c>
      <c r="C122" s="115">
        <v>0</v>
      </c>
      <c r="D122" s="115">
        <v>0</v>
      </c>
      <c r="E122" s="115">
        <v>0</v>
      </c>
      <c r="F122" s="115">
        <v>0</v>
      </c>
      <c r="G122" s="115">
        <v>0</v>
      </c>
      <c r="H122" s="115">
        <v>0</v>
      </c>
      <c r="I122" s="115">
        <v>0</v>
      </c>
      <c r="J122" s="115">
        <v>0</v>
      </c>
      <c r="K122" s="115">
        <v>0</v>
      </c>
      <c r="L122" s="115">
        <v>0</v>
      </c>
      <c r="M122" s="115">
        <v>0</v>
      </c>
      <c r="N122" s="115">
        <v>0</v>
      </c>
      <c r="O122" s="115">
        <v>0</v>
      </c>
      <c r="P122" s="115">
        <v>0</v>
      </c>
      <c r="Q122" s="115">
        <v>0</v>
      </c>
      <c r="R122" s="115">
        <v>0</v>
      </c>
      <c r="S122" s="115">
        <v>0</v>
      </c>
      <c r="T122" s="115">
        <v>0</v>
      </c>
      <c r="U122" s="115">
        <v>0</v>
      </c>
      <c r="V122" s="115">
        <v>0</v>
      </c>
      <c r="W122" s="115">
        <v>0</v>
      </c>
      <c r="X122" s="115">
        <v>0</v>
      </c>
      <c r="Y122" s="115">
        <v>0</v>
      </c>
      <c r="Z122" s="115">
        <v>0</v>
      </c>
      <c r="AA122" s="115">
        <v>0</v>
      </c>
      <c r="AB122" s="115">
        <v>0</v>
      </c>
      <c r="AC122" s="115">
        <v>0</v>
      </c>
      <c r="AD122" s="115">
        <v>0</v>
      </c>
      <c r="AE122" s="115">
        <v>0</v>
      </c>
      <c r="AF122" s="115">
        <v>0</v>
      </c>
      <c r="AG122" s="115">
        <v>0</v>
      </c>
    </row>
    <row r="123" spans="1:33">
      <c r="A123" s="115" t="s">
        <v>141</v>
      </c>
      <c r="B123" s="115" t="s">
        <v>19</v>
      </c>
      <c r="C123" s="2">
        <v>1499220</v>
      </c>
      <c r="D123" s="2">
        <v>1547760</v>
      </c>
      <c r="E123" s="2">
        <v>1523540</v>
      </c>
      <c r="F123" s="2">
        <v>1503040</v>
      </c>
      <c r="G123" s="2">
        <v>1477960</v>
      </c>
      <c r="H123" s="2">
        <v>1448560</v>
      </c>
      <c r="I123" s="2">
        <v>1414240</v>
      </c>
      <c r="J123" s="2">
        <v>1376560</v>
      </c>
      <c r="K123" s="2">
        <v>1338330</v>
      </c>
      <c r="L123" s="2">
        <v>1298050</v>
      </c>
      <c r="M123" s="2">
        <v>1257170</v>
      </c>
      <c r="N123" s="2">
        <v>1215460</v>
      </c>
      <c r="O123" s="2">
        <v>1174790</v>
      </c>
      <c r="P123" s="2">
        <v>1161960</v>
      </c>
      <c r="Q123" s="2">
        <v>1150150</v>
      </c>
      <c r="R123" s="2">
        <v>1141380</v>
      </c>
      <c r="S123" s="2">
        <v>1135530</v>
      </c>
      <c r="T123" s="2">
        <v>1132300</v>
      </c>
      <c r="U123" s="2">
        <v>1132510</v>
      </c>
      <c r="V123" s="2">
        <v>1137020</v>
      </c>
      <c r="W123" s="2">
        <v>1145570</v>
      </c>
      <c r="X123" s="2">
        <v>1157410</v>
      </c>
      <c r="Y123" s="2">
        <v>1172400</v>
      </c>
      <c r="Z123" s="2">
        <v>1189880</v>
      </c>
      <c r="AA123" s="2">
        <v>1209770</v>
      </c>
      <c r="AB123" s="2">
        <v>1231450</v>
      </c>
      <c r="AC123" s="2">
        <v>1254540</v>
      </c>
      <c r="AD123" s="2">
        <v>1276820</v>
      </c>
      <c r="AE123" s="2">
        <v>1299480</v>
      </c>
      <c r="AF123" s="2">
        <v>1321380</v>
      </c>
      <c r="AG123" s="2">
        <v>1341250</v>
      </c>
    </row>
    <row r="124" spans="1:33">
      <c r="A124" s="115" t="s">
        <v>142</v>
      </c>
      <c r="B124" s="115" t="s">
        <v>19</v>
      </c>
      <c r="C124" s="2">
        <v>15038400000</v>
      </c>
      <c r="D124" s="2">
        <v>15710000000</v>
      </c>
      <c r="E124" s="2">
        <v>15590500000</v>
      </c>
      <c r="F124" s="2">
        <v>15633300000</v>
      </c>
      <c r="G124" s="2">
        <v>15669000000</v>
      </c>
      <c r="H124" s="2">
        <v>15668800000</v>
      </c>
      <c r="I124" s="2">
        <v>15636400000</v>
      </c>
      <c r="J124" s="2">
        <v>15588300000</v>
      </c>
      <c r="K124" s="2">
        <v>15550900000</v>
      </c>
      <c r="L124" s="2">
        <v>15422900000</v>
      </c>
      <c r="M124" s="2">
        <v>15076500000</v>
      </c>
      <c r="N124" s="2">
        <v>14675400000</v>
      </c>
      <c r="O124" s="2">
        <v>14232700000</v>
      </c>
      <c r="P124" s="2">
        <v>13782300000</v>
      </c>
      <c r="Q124" s="2">
        <v>13304400000</v>
      </c>
      <c r="R124" s="2">
        <v>12818000000</v>
      </c>
      <c r="S124" s="2">
        <v>12316500000</v>
      </c>
      <c r="T124" s="2">
        <v>11797800000</v>
      </c>
      <c r="U124" s="2">
        <v>11276100000</v>
      </c>
      <c r="V124" s="2">
        <v>10771000000</v>
      </c>
      <c r="W124" s="2">
        <v>10291600000</v>
      </c>
      <c r="X124" s="2">
        <v>9837550000</v>
      </c>
      <c r="Y124" s="2">
        <v>9427480000</v>
      </c>
      <c r="Z124" s="2">
        <v>9064110000</v>
      </c>
      <c r="AA124" s="2">
        <v>8749040000</v>
      </c>
      <c r="AB124" s="2">
        <v>8486050000</v>
      </c>
      <c r="AC124" s="2">
        <v>8278510000</v>
      </c>
      <c r="AD124" s="2">
        <v>8113950000</v>
      </c>
      <c r="AE124" s="2">
        <v>7987470000</v>
      </c>
      <c r="AF124" s="2">
        <v>7890480000</v>
      </c>
      <c r="AG124" s="2">
        <v>7816980000</v>
      </c>
    </row>
    <row r="125" spans="1:33">
      <c r="A125" s="115" t="s">
        <v>143</v>
      </c>
      <c r="B125" s="115" t="s">
        <v>19</v>
      </c>
      <c r="C125" s="2">
        <v>66286900</v>
      </c>
      <c r="D125" s="2">
        <v>67202500</v>
      </c>
      <c r="E125" s="2">
        <v>65236100</v>
      </c>
      <c r="F125" s="2">
        <v>63929400</v>
      </c>
      <c r="G125" s="2">
        <v>62338800</v>
      </c>
      <c r="H125" s="2">
        <v>60546000</v>
      </c>
      <c r="I125" s="2">
        <v>58450000</v>
      </c>
      <c r="J125" s="2">
        <v>56050000</v>
      </c>
      <c r="K125" s="2">
        <v>53422100</v>
      </c>
      <c r="L125" s="2">
        <v>50286000</v>
      </c>
      <c r="M125" s="2">
        <v>46502500</v>
      </c>
      <c r="N125" s="2">
        <v>42367300</v>
      </c>
      <c r="O125" s="2">
        <v>38071600</v>
      </c>
      <c r="P125" s="2">
        <v>35310800</v>
      </c>
      <c r="Q125" s="2">
        <v>33149600</v>
      </c>
      <c r="R125" s="2">
        <v>30702000</v>
      </c>
      <c r="S125" s="2">
        <v>28163000</v>
      </c>
      <c r="T125" s="2">
        <v>25459500</v>
      </c>
      <c r="U125" s="2">
        <v>22789900</v>
      </c>
      <c r="V125" s="2">
        <v>20246700</v>
      </c>
      <c r="W125" s="2">
        <v>17960900</v>
      </c>
      <c r="X125" s="2">
        <v>16027100</v>
      </c>
      <c r="Y125" s="2">
        <v>14457800</v>
      </c>
      <c r="Z125" s="2">
        <v>13222700</v>
      </c>
      <c r="AA125" s="2">
        <v>12433400</v>
      </c>
      <c r="AB125" s="2">
        <v>11938800</v>
      </c>
      <c r="AC125" s="2">
        <v>11677100</v>
      </c>
      <c r="AD125" s="2">
        <v>11515000</v>
      </c>
      <c r="AE125" s="2">
        <v>11532700</v>
      </c>
      <c r="AF125" s="2">
        <v>11632300</v>
      </c>
      <c r="AG125" s="2">
        <v>11792900</v>
      </c>
    </row>
    <row r="126" spans="1:33">
      <c r="A126" s="115" t="s">
        <v>144</v>
      </c>
      <c r="B126" s="115" t="s">
        <v>19</v>
      </c>
      <c r="C126" s="2">
        <v>840780000</v>
      </c>
      <c r="D126" s="2">
        <v>879592000</v>
      </c>
      <c r="E126" s="2">
        <v>946694000</v>
      </c>
      <c r="F126" s="2">
        <v>900799000</v>
      </c>
      <c r="G126" s="2">
        <v>813898000</v>
      </c>
      <c r="H126" s="2">
        <v>716164000</v>
      </c>
      <c r="I126" s="2">
        <v>586720000</v>
      </c>
      <c r="J126" s="2">
        <v>417077000</v>
      </c>
      <c r="K126" s="2">
        <v>205757000</v>
      </c>
      <c r="L126" s="2">
        <v>32455000</v>
      </c>
      <c r="M126" s="2">
        <v>30213400</v>
      </c>
      <c r="N126" s="2">
        <v>29409600</v>
      </c>
      <c r="O126" s="2">
        <v>28522400</v>
      </c>
      <c r="P126" s="2">
        <v>27619900</v>
      </c>
      <c r="Q126" s="2">
        <v>26662200</v>
      </c>
      <c r="R126" s="2">
        <v>25687400</v>
      </c>
      <c r="S126" s="2">
        <v>24682400</v>
      </c>
      <c r="T126" s="2">
        <v>24824600</v>
      </c>
      <c r="U126" s="2">
        <v>23726500</v>
      </c>
      <c r="V126" s="2">
        <v>22663300</v>
      </c>
      <c r="W126" s="2">
        <v>21662300</v>
      </c>
      <c r="X126" s="2">
        <v>21691200</v>
      </c>
      <c r="Y126" s="2">
        <v>20787100</v>
      </c>
      <c r="Z126" s="2">
        <v>19986000</v>
      </c>
      <c r="AA126" s="2">
        <v>19291300</v>
      </c>
      <c r="AB126" s="2">
        <v>19559200</v>
      </c>
      <c r="AC126" s="2">
        <v>19080700</v>
      </c>
      <c r="AD126" s="2">
        <v>18701200</v>
      </c>
      <c r="AE126" s="2">
        <v>18421000</v>
      </c>
      <c r="AF126" s="2">
        <v>18985100</v>
      </c>
      <c r="AG126" s="2">
        <v>18808300</v>
      </c>
    </row>
    <row r="127" spans="1:33">
      <c r="A127" s="115" t="s">
        <v>145</v>
      </c>
      <c r="B127" s="115" t="s">
        <v>19</v>
      </c>
      <c r="C127" s="2">
        <v>5395610</v>
      </c>
      <c r="D127" s="2">
        <v>5858760</v>
      </c>
      <c r="E127" s="2">
        <v>5889890</v>
      </c>
      <c r="F127" s="2">
        <v>5401360</v>
      </c>
      <c r="G127" s="2">
        <v>5020110</v>
      </c>
      <c r="H127" s="2">
        <v>4571480</v>
      </c>
      <c r="I127" s="2">
        <v>4103450</v>
      </c>
      <c r="J127" s="2">
        <v>3574740</v>
      </c>
      <c r="K127" s="2">
        <v>2936840</v>
      </c>
      <c r="L127" s="2">
        <v>2406500</v>
      </c>
      <c r="M127" s="2">
        <v>2247500</v>
      </c>
      <c r="N127" s="2">
        <v>2064670</v>
      </c>
      <c r="O127" s="2">
        <v>1866690</v>
      </c>
      <c r="P127" s="2">
        <v>1744880</v>
      </c>
      <c r="Q127" s="2">
        <v>1645840</v>
      </c>
      <c r="R127" s="2">
        <v>1494620</v>
      </c>
      <c r="S127" s="2">
        <v>1356440</v>
      </c>
      <c r="T127" s="2">
        <v>1226920</v>
      </c>
      <c r="U127" s="2">
        <v>1095710</v>
      </c>
      <c r="V127" s="115">
        <v>969940</v>
      </c>
      <c r="W127" s="115">
        <v>836740</v>
      </c>
      <c r="X127" s="115">
        <v>730449</v>
      </c>
      <c r="Y127" s="115">
        <v>659844</v>
      </c>
      <c r="Z127" s="115">
        <v>595531</v>
      </c>
      <c r="AA127" s="115">
        <v>544244</v>
      </c>
      <c r="AB127" s="115">
        <v>500343</v>
      </c>
      <c r="AC127" s="115">
        <v>479064</v>
      </c>
      <c r="AD127" s="115">
        <v>507043</v>
      </c>
      <c r="AE127" s="115">
        <v>511903</v>
      </c>
      <c r="AF127" s="115">
        <v>521907</v>
      </c>
      <c r="AG127" s="115">
        <v>533853</v>
      </c>
    </row>
    <row r="128" spans="1:33">
      <c r="A128" s="115" t="s">
        <v>146</v>
      </c>
      <c r="B128" s="115" t="s">
        <v>19</v>
      </c>
      <c r="C128" s="115">
        <v>0</v>
      </c>
      <c r="D128" s="115">
        <v>0</v>
      </c>
      <c r="E128" s="115">
        <v>0</v>
      </c>
      <c r="F128" s="115">
        <v>0</v>
      </c>
      <c r="G128" s="115">
        <v>0</v>
      </c>
      <c r="H128" s="115">
        <v>0</v>
      </c>
      <c r="I128" s="115">
        <v>0</v>
      </c>
      <c r="J128" s="115">
        <v>0</v>
      </c>
      <c r="K128" s="115">
        <v>0</v>
      </c>
      <c r="L128" s="115">
        <v>0</v>
      </c>
      <c r="M128" s="115">
        <v>0</v>
      </c>
      <c r="N128" s="115">
        <v>0</v>
      </c>
      <c r="O128" s="115">
        <v>0</v>
      </c>
      <c r="P128" s="115">
        <v>0</v>
      </c>
      <c r="Q128" s="115">
        <v>0</v>
      </c>
      <c r="R128" s="115">
        <v>0</v>
      </c>
      <c r="S128" s="115">
        <v>0</v>
      </c>
      <c r="T128" s="115">
        <v>0</v>
      </c>
      <c r="U128" s="115">
        <v>0</v>
      </c>
      <c r="V128" s="115">
        <v>0</v>
      </c>
      <c r="W128" s="115">
        <v>0</v>
      </c>
      <c r="X128" s="115">
        <v>0</v>
      </c>
      <c r="Y128" s="115">
        <v>0</v>
      </c>
      <c r="Z128" s="115">
        <v>0</v>
      </c>
      <c r="AA128" s="115">
        <v>0</v>
      </c>
      <c r="AB128" s="115">
        <v>0</v>
      </c>
      <c r="AC128" s="115">
        <v>0</v>
      </c>
      <c r="AD128" s="115">
        <v>0</v>
      </c>
      <c r="AE128" s="115">
        <v>0</v>
      </c>
      <c r="AF128" s="115">
        <v>0</v>
      </c>
      <c r="AG128" s="115">
        <v>0</v>
      </c>
    </row>
    <row r="129" spans="1:33">
      <c r="A129" s="115" t="s">
        <v>147</v>
      </c>
      <c r="B129" s="115" t="s">
        <v>19</v>
      </c>
      <c r="C129" s="115">
        <v>0</v>
      </c>
      <c r="D129" s="115">
        <v>0</v>
      </c>
      <c r="E129" s="115">
        <v>0</v>
      </c>
      <c r="F129" s="115">
        <v>0</v>
      </c>
      <c r="G129" s="115">
        <v>0</v>
      </c>
      <c r="H129" s="115">
        <v>0</v>
      </c>
      <c r="I129" s="115">
        <v>0</v>
      </c>
      <c r="J129" s="115">
        <v>0</v>
      </c>
      <c r="K129" s="115">
        <v>0</v>
      </c>
      <c r="L129" s="115">
        <v>0</v>
      </c>
      <c r="M129" s="115">
        <v>0</v>
      </c>
      <c r="N129" s="115">
        <v>0</v>
      </c>
      <c r="O129" s="115">
        <v>0</v>
      </c>
      <c r="P129" s="115">
        <v>0</v>
      </c>
      <c r="Q129" s="115">
        <v>0</v>
      </c>
      <c r="R129" s="115">
        <v>0</v>
      </c>
      <c r="S129" s="115">
        <v>0</v>
      </c>
      <c r="T129" s="115">
        <v>0</v>
      </c>
      <c r="U129" s="115">
        <v>0</v>
      </c>
      <c r="V129" s="115">
        <v>0</v>
      </c>
      <c r="W129" s="115">
        <v>0</v>
      </c>
      <c r="X129" s="115">
        <v>0</v>
      </c>
      <c r="Y129" s="115">
        <v>0</v>
      </c>
      <c r="Z129" s="115">
        <v>0</v>
      </c>
      <c r="AA129" s="115">
        <v>0</v>
      </c>
      <c r="AB129" s="115">
        <v>0</v>
      </c>
      <c r="AC129" s="115">
        <v>0</v>
      </c>
      <c r="AD129" s="115">
        <v>0</v>
      </c>
      <c r="AE129" s="115">
        <v>0</v>
      </c>
      <c r="AF129" s="115">
        <v>0</v>
      </c>
      <c r="AG129" s="115">
        <v>0</v>
      </c>
    </row>
    <row r="130" spans="1:33">
      <c r="A130" s="115" t="s">
        <v>148</v>
      </c>
      <c r="B130" s="115" t="s">
        <v>19</v>
      </c>
      <c r="C130" s="115">
        <v>0</v>
      </c>
      <c r="D130" s="115">
        <v>0</v>
      </c>
      <c r="E130" s="115">
        <v>0</v>
      </c>
      <c r="F130" s="115">
        <v>0</v>
      </c>
      <c r="G130" s="115">
        <v>0</v>
      </c>
      <c r="H130" s="115">
        <v>0</v>
      </c>
      <c r="I130" s="115">
        <v>0</v>
      </c>
      <c r="J130" s="115">
        <v>0</v>
      </c>
      <c r="K130" s="115">
        <v>0</v>
      </c>
      <c r="L130" s="115">
        <v>0</v>
      </c>
      <c r="M130" s="115">
        <v>0</v>
      </c>
      <c r="N130" s="115">
        <v>0</v>
      </c>
      <c r="O130" s="115">
        <v>0</v>
      </c>
      <c r="P130" s="115">
        <v>0</v>
      </c>
      <c r="Q130" s="115">
        <v>0</v>
      </c>
      <c r="R130" s="115">
        <v>0</v>
      </c>
      <c r="S130" s="115">
        <v>0</v>
      </c>
      <c r="T130" s="115">
        <v>0</v>
      </c>
      <c r="U130" s="115">
        <v>0</v>
      </c>
      <c r="V130" s="115">
        <v>0</v>
      </c>
      <c r="W130" s="115">
        <v>0</v>
      </c>
      <c r="X130" s="115">
        <v>0</v>
      </c>
      <c r="Y130" s="115">
        <v>0</v>
      </c>
      <c r="Z130" s="115">
        <v>0</v>
      </c>
      <c r="AA130" s="115">
        <v>0</v>
      </c>
      <c r="AB130" s="115">
        <v>0</v>
      </c>
      <c r="AC130" s="115">
        <v>0</v>
      </c>
      <c r="AD130" s="115">
        <v>0</v>
      </c>
      <c r="AE130" s="115">
        <v>0</v>
      </c>
      <c r="AF130" s="115">
        <v>0</v>
      </c>
      <c r="AG130" s="115">
        <v>0</v>
      </c>
    </row>
    <row r="131" spans="1:33">
      <c r="A131" s="115" t="s">
        <v>149</v>
      </c>
      <c r="B131" s="115" t="s">
        <v>19</v>
      </c>
      <c r="C131" s="115">
        <v>0</v>
      </c>
      <c r="D131" s="115">
        <v>0</v>
      </c>
      <c r="E131" s="115">
        <v>0</v>
      </c>
      <c r="F131" s="115">
        <v>0</v>
      </c>
      <c r="G131" s="115">
        <v>0</v>
      </c>
      <c r="H131" s="115">
        <v>0</v>
      </c>
      <c r="I131" s="115">
        <v>0</v>
      </c>
      <c r="J131" s="115">
        <v>0</v>
      </c>
      <c r="K131" s="115">
        <v>0</v>
      </c>
      <c r="L131" s="115">
        <v>0</v>
      </c>
      <c r="M131" s="115">
        <v>0</v>
      </c>
      <c r="N131" s="115">
        <v>0</v>
      </c>
      <c r="O131" s="115">
        <v>0</v>
      </c>
      <c r="P131" s="115">
        <v>0</v>
      </c>
      <c r="Q131" s="115">
        <v>0</v>
      </c>
      <c r="R131" s="115">
        <v>0</v>
      </c>
      <c r="S131" s="115">
        <v>0</v>
      </c>
      <c r="T131" s="115">
        <v>0</v>
      </c>
      <c r="U131" s="115">
        <v>0</v>
      </c>
      <c r="V131" s="115">
        <v>0</v>
      </c>
      <c r="W131" s="115">
        <v>0</v>
      </c>
      <c r="X131" s="115">
        <v>0</v>
      </c>
      <c r="Y131" s="115">
        <v>0</v>
      </c>
      <c r="Z131" s="115">
        <v>0</v>
      </c>
      <c r="AA131" s="115">
        <v>0</v>
      </c>
      <c r="AB131" s="115">
        <v>0</v>
      </c>
      <c r="AC131" s="115">
        <v>0</v>
      </c>
      <c r="AD131" s="115">
        <v>0</v>
      </c>
      <c r="AE131" s="115">
        <v>0</v>
      </c>
      <c r="AF131" s="115">
        <v>0</v>
      </c>
      <c r="AG131" s="115">
        <v>0</v>
      </c>
    </row>
    <row r="132" spans="1:33">
      <c r="A132" s="115" t="s">
        <v>150</v>
      </c>
      <c r="B132" s="115" t="s">
        <v>19</v>
      </c>
      <c r="C132" s="115">
        <v>0</v>
      </c>
      <c r="D132" s="115">
        <v>0</v>
      </c>
      <c r="E132" s="115">
        <v>0</v>
      </c>
      <c r="F132" s="115">
        <v>0</v>
      </c>
      <c r="G132" s="115">
        <v>0</v>
      </c>
      <c r="H132" s="115">
        <v>0</v>
      </c>
      <c r="I132" s="115">
        <v>0</v>
      </c>
      <c r="J132" s="115">
        <v>0</v>
      </c>
      <c r="K132" s="115">
        <v>0</v>
      </c>
      <c r="L132" s="115">
        <v>0</v>
      </c>
      <c r="M132" s="115">
        <v>0</v>
      </c>
      <c r="N132" s="115">
        <v>0</v>
      </c>
      <c r="O132" s="115">
        <v>0</v>
      </c>
      <c r="P132" s="115">
        <v>0</v>
      </c>
      <c r="Q132" s="115">
        <v>0</v>
      </c>
      <c r="R132" s="115">
        <v>0</v>
      </c>
      <c r="S132" s="115">
        <v>0</v>
      </c>
      <c r="T132" s="115">
        <v>0</v>
      </c>
      <c r="U132" s="115">
        <v>0</v>
      </c>
      <c r="V132" s="115">
        <v>0</v>
      </c>
      <c r="W132" s="115">
        <v>0</v>
      </c>
      <c r="X132" s="115">
        <v>0</v>
      </c>
      <c r="Y132" s="115">
        <v>0</v>
      </c>
      <c r="Z132" s="115">
        <v>0</v>
      </c>
      <c r="AA132" s="115">
        <v>0</v>
      </c>
      <c r="AB132" s="115">
        <v>0</v>
      </c>
      <c r="AC132" s="115">
        <v>0</v>
      </c>
      <c r="AD132" s="115">
        <v>0</v>
      </c>
      <c r="AE132" s="115">
        <v>0</v>
      </c>
      <c r="AF132" s="115">
        <v>0</v>
      </c>
      <c r="AG132" s="115">
        <v>0</v>
      </c>
    </row>
    <row r="133" spans="1:33">
      <c r="A133" s="115" t="s">
        <v>151</v>
      </c>
      <c r="B133" s="115" t="s">
        <v>19</v>
      </c>
      <c r="C133" s="115">
        <v>228165</v>
      </c>
      <c r="D133" s="115">
        <v>224154</v>
      </c>
      <c r="E133" s="115">
        <v>218272</v>
      </c>
      <c r="F133" s="115">
        <v>210043</v>
      </c>
      <c r="G133" s="115">
        <v>202644</v>
      </c>
      <c r="H133" s="115">
        <v>195590</v>
      </c>
      <c r="I133" s="115">
        <v>187874</v>
      </c>
      <c r="J133" s="115">
        <v>180127</v>
      </c>
      <c r="K133" s="115">
        <v>173082</v>
      </c>
      <c r="L133" s="115">
        <v>166433</v>
      </c>
      <c r="M133" s="115">
        <v>160362</v>
      </c>
      <c r="N133" s="115">
        <v>154638</v>
      </c>
      <c r="O133" s="115">
        <v>149247</v>
      </c>
      <c r="P133" s="115">
        <v>143934</v>
      </c>
      <c r="Q133" s="115">
        <v>150788</v>
      </c>
      <c r="R133" s="115">
        <v>157687</v>
      </c>
      <c r="S133" s="115">
        <v>164066</v>
      </c>
      <c r="T133" s="115">
        <v>170049</v>
      </c>
      <c r="U133" s="115">
        <v>175705</v>
      </c>
      <c r="V133" s="115">
        <v>181185</v>
      </c>
      <c r="W133" s="115">
        <v>186130</v>
      </c>
      <c r="X133" s="115">
        <v>191071</v>
      </c>
      <c r="Y133" s="115">
        <v>195766</v>
      </c>
      <c r="Z133" s="115">
        <v>200647</v>
      </c>
      <c r="AA133" s="115">
        <v>205186</v>
      </c>
      <c r="AB133" s="115">
        <v>210022</v>
      </c>
      <c r="AC133" s="115">
        <v>214975</v>
      </c>
      <c r="AD133" s="115">
        <v>220165</v>
      </c>
      <c r="AE133" s="115">
        <v>226189</v>
      </c>
      <c r="AF133" s="115">
        <v>233217</v>
      </c>
      <c r="AG133" s="115">
        <v>241198</v>
      </c>
    </row>
    <row r="134" spans="1:33">
      <c r="A134" s="115" t="s">
        <v>152</v>
      </c>
      <c r="B134" s="115" t="s">
        <v>19</v>
      </c>
      <c r="C134" s="2">
        <v>1109500000</v>
      </c>
      <c r="D134" s="2">
        <v>1133640000</v>
      </c>
      <c r="E134" s="2">
        <v>1145650000</v>
      </c>
      <c r="F134" s="2">
        <v>1152510000</v>
      </c>
      <c r="G134" s="2">
        <v>1165840000</v>
      </c>
      <c r="H134" s="2">
        <v>1180530000</v>
      </c>
      <c r="I134" s="2">
        <v>1191390000</v>
      </c>
      <c r="J134" s="2">
        <v>1202440000</v>
      </c>
      <c r="K134" s="2">
        <v>1218300000</v>
      </c>
      <c r="L134" s="2">
        <v>1231030000</v>
      </c>
      <c r="M134" s="2">
        <v>1231150000</v>
      </c>
      <c r="N134" s="2">
        <v>1229680000</v>
      </c>
      <c r="O134" s="2">
        <v>1226680000</v>
      </c>
      <c r="P134" s="2">
        <v>1220050000</v>
      </c>
      <c r="Q134" s="2">
        <v>1212630000</v>
      </c>
      <c r="R134" s="2">
        <v>1204380000</v>
      </c>
      <c r="S134" s="2">
        <v>1190270000</v>
      </c>
      <c r="T134" s="2">
        <v>1171680000</v>
      </c>
      <c r="U134" s="2">
        <v>1149780000</v>
      </c>
      <c r="V134" s="2">
        <v>1125250000</v>
      </c>
      <c r="W134" s="2">
        <v>1097120000</v>
      </c>
      <c r="X134" s="2">
        <v>1068380000</v>
      </c>
      <c r="Y134" s="2">
        <v>1038830000</v>
      </c>
      <c r="Z134" s="2">
        <v>1009990000</v>
      </c>
      <c r="AA134" s="2">
        <v>979936000</v>
      </c>
      <c r="AB134" s="2">
        <v>951950000</v>
      </c>
      <c r="AC134" s="2">
        <v>925516000</v>
      </c>
      <c r="AD134" s="2">
        <v>901423000</v>
      </c>
      <c r="AE134" s="2">
        <v>882420000</v>
      </c>
      <c r="AF134" s="2">
        <v>867983000</v>
      </c>
      <c r="AG134" s="2">
        <v>857939000</v>
      </c>
    </row>
    <row r="135" spans="1:33">
      <c r="A135" s="115" t="s">
        <v>153</v>
      </c>
      <c r="B135" s="115" t="s">
        <v>19</v>
      </c>
      <c r="C135" s="115">
        <v>0</v>
      </c>
      <c r="D135" s="115">
        <v>0</v>
      </c>
      <c r="E135" s="115">
        <v>0</v>
      </c>
      <c r="F135" s="115">
        <v>0</v>
      </c>
      <c r="G135" s="115">
        <v>0</v>
      </c>
      <c r="H135" s="115">
        <v>0</v>
      </c>
      <c r="I135" s="115">
        <v>0</v>
      </c>
      <c r="J135" s="115">
        <v>0</v>
      </c>
      <c r="K135" s="115">
        <v>0</v>
      </c>
      <c r="L135" s="115">
        <v>0</v>
      </c>
      <c r="M135" s="115">
        <v>0</v>
      </c>
      <c r="N135" s="115">
        <v>0</v>
      </c>
      <c r="O135" s="115">
        <v>0</v>
      </c>
      <c r="P135" s="115">
        <v>0</v>
      </c>
      <c r="Q135" s="115">
        <v>0</v>
      </c>
      <c r="R135" s="115">
        <v>0</v>
      </c>
      <c r="S135" s="115">
        <v>0</v>
      </c>
      <c r="T135" s="115">
        <v>0</v>
      </c>
      <c r="U135" s="115">
        <v>0</v>
      </c>
      <c r="V135" s="115">
        <v>0</v>
      </c>
      <c r="W135" s="115">
        <v>0</v>
      </c>
      <c r="X135" s="115">
        <v>0</v>
      </c>
      <c r="Y135" s="115">
        <v>0</v>
      </c>
      <c r="Z135" s="115">
        <v>0</v>
      </c>
      <c r="AA135" s="115">
        <v>0</v>
      </c>
      <c r="AB135" s="115">
        <v>0</v>
      </c>
      <c r="AC135" s="115">
        <v>0</v>
      </c>
      <c r="AD135" s="115">
        <v>0</v>
      </c>
      <c r="AE135" s="115">
        <v>0</v>
      </c>
      <c r="AF135" s="115">
        <v>0</v>
      </c>
      <c r="AG135" s="115">
        <v>0</v>
      </c>
    </row>
    <row r="136" spans="1:33">
      <c r="A136" s="115" t="s">
        <v>154</v>
      </c>
      <c r="B136" s="115" t="s">
        <v>19</v>
      </c>
      <c r="C136" s="2">
        <v>69581900</v>
      </c>
      <c r="D136" s="2">
        <v>71997600</v>
      </c>
      <c r="E136" s="2">
        <v>78171400</v>
      </c>
      <c r="F136" s="2">
        <v>75962700</v>
      </c>
      <c r="G136" s="2">
        <v>70789000</v>
      </c>
      <c r="H136" s="2">
        <v>65028300</v>
      </c>
      <c r="I136" s="2">
        <v>56552900</v>
      </c>
      <c r="J136" s="2">
        <v>44787200</v>
      </c>
      <c r="K136" s="2">
        <v>29657600</v>
      </c>
      <c r="L136" s="2">
        <v>17099300</v>
      </c>
      <c r="M136" s="2">
        <v>17480800</v>
      </c>
      <c r="N136" s="2">
        <v>18092600</v>
      </c>
      <c r="O136" s="2">
        <v>18680200</v>
      </c>
      <c r="P136" s="2">
        <v>19208600</v>
      </c>
      <c r="Q136" s="2">
        <v>19717500</v>
      </c>
      <c r="R136" s="2">
        <v>20330400</v>
      </c>
      <c r="S136" s="2">
        <v>20954300</v>
      </c>
      <c r="T136" s="2">
        <v>21355800</v>
      </c>
      <c r="U136" s="2">
        <v>21791600</v>
      </c>
      <c r="V136" s="2">
        <v>22261300</v>
      </c>
      <c r="W136" s="2">
        <v>22618900</v>
      </c>
      <c r="X136" s="2">
        <v>22916300</v>
      </c>
      <c r="Y136" s="2">
        <v>23151100</v>
      </c>
      <c r="Z136" s="2">
        <v>23458800</v>
      </c>
      <c r="AA136" s="2">
        <v>23684900</v>
      </c>
      <c r="AB136" s="2">
        <v>23809100</v>
      </c>
      <c r="AC136" s="2">
        <v>24023800</v>
      </c>
      <c r="AD136" s="2">
        <v>24346600</v>
      </c>
      <c r="AE136" s="2">
        <v>24766700</v>
      </c>
      <c r="AF136" s="2">
        <v>25281700</v>
      </c>
      <c r="AG136" s="2">
        <v>25986300</v>
      </c>
    </row>
    <row r="137" spans="1:33">
      <c r="A137" s="115" t="s">
        <v>155</v>
      </c>
      <c r="B137" s="115" t="s">
        <v>19</v>
      </c>
      <c r="C137" s="115">
        <v>0</v>
      </c>
      <c r="D137" s="115">
        <v>0</v>
      </c>
      <c r="E137" s="115">
        <v>0</v>
      </c>
      <c r="F137" s="115">
        <v>0</v>
      </c>
      <c r="G137" s="115">
        <v>0</v>
      </c>
      <c r="H137" s="115">
        <v>0</v>
      </c>
      <c r="I137" s="115">
        <v>0</v>
      </c>
      <c r="J137" s="115">
        <v>0</v>
      </c>
      <c r="K137" s="115">
        <v>0</v>
      </c>
      <c r="L137" s="115">
        <v>0</v>
      </c>
      <c r="M137" s="115">
        <v>0</v>
      </c>
      <c r="N137" s="115">
        <v>0</v>
      </c>
      <c r="O137" s="115">
        <v>0</v>
      </c>
      <c r="P137" s="115">
        <v>0</v>
      </c>
      <c r="Q137" s="115">
        <v>0</v>
      </c>
      <c r="R137" s="115">
        <v>0</v>
      </c>
      <c r="S137" s="115">
        <v>0</v>
      </c>
      <c r="T137" s="115">
        <v>0</v>
      </c>
      <c r="U137" s="115">
        <v>0</v>
      </c>
      <c r="V137" s="115">
        <v>0</v>
      </c>
      <c r="W137" s="115">
        <v>0</v>
      </c>
      <c r="X137" s="115">
        <v>0</v>
      </c>
      <c r="Y137" s="115">
        <v>0</v>
      </c>
      <c r="Z137" s="115">
        <v>0</v>
      </c>
      <c r="AA137" s="115">
        <v>0</v>
      </c>
      <c r="AB137" s="115">
        <v>0</v>
      </c>
      <c r="AC137" s="115">
        <v>0</v>
      </c>
      <c r="AD137" s="115">
        <v>0</v>
      </c>
      <c r="AE137" s="115">
        <v>0</v>
      </c>
      <c r="AF137" s="115">
        <v>0</v>
      </c>
      <c r="AG137" s="115">
        <v>0</v>
      </c>
    </row>
    <row r="138" spans="1:33">
      <c r="A138" s="115" t="s">
        <v>156</v>
      </c>
      <c r="B138" s="115" t="s">
        <v>19</v>
      </c>
      <c r="C138" s="115">
        <v>0</v>
      </c>
      <c r="D138" s="115">
        <v>0</v>
      </c>
      <c r="E138" s="115">
        <v>0</v>
      </c>
      <c r="F138" s="115">
        <v>0</v>
      </c>
      <c r="G138" s="115">
        <v>0</v>
      </c>
      <c r="H138" s="115">
        <v>0</v>
      </c>
      <c r="I138" s="115">
        <v>0</v>
      </c>
      <c r="J138" s="115">
        <v>0</v>
      </c>
      <c r="K138" s="115">
        <v>0</v>
      </c>
      <c r="L138" s="115">
        <v>0</v>
      </c>
      <c r="M138" s="115">
        <v>0</v>
      </c>
      <c r="N138" s="115">
        <v>0</v>
      </c>
      <c r="O138" s="115">
        <v>0</v>
      </c>
      <c r="P138" s="115">
        <v>0</v>
      </c>
      <c r="Q138" s="115">
        <v>0</v>
      </c>
      <c r="R138" s="115">
        <v>0</v>
      </c>
      <c r="S138" s="115">
        <v>0</v>
      </c>
      <c r="T138" s="115">
        <v>0</v>
      </c>
      <c r="U138" s="115">
        <v>0</v>
      </c>
      <c r="V138" s="115">
        <v>0</v>
      </c>
      <c r="W138" s="115">
        <v>0</v>
      </c>
      <c r="X138" s="115">
        <v>0</v>
      </c>
      <c r="Y138" s="115">
        <v>0</v>
      </c>
      <c r="Z138" s="115">
        <v>0</v>
      </c>
      <c r="AA138" s="115">
        <v>0</v>
      </c>
      <c r="AB138" s="115">
        <v>0</v>
      </c>
      <c r="AC138" s="115">
        <v>0</v>
      </c>
      <c r="AD138" s="115">
        <v>0</v>
      </c>
      <c r="AE138" s="115">
        <v>0</v>
      </c>
      <c r="AF138" s="115">
        <v>0</v>
      </c>
      <c r="AG138" s="115">
        <v>0</v>
      </c>
    </row>
    <row r="139" spans="1:33">
      <c r="A139" s="115" t="s">
        <v>157</v>
      </c>
      <c r="B139" s="115" t="s">
        <v>19</v>
      </c>
      <c r="C139" s="115">
        <v>0</v>
      </c>
      <c r="D139" s="115">
        <v>0</v>
      </c>
      <c r="E139" s="115">
        <v>0</v>
      </c>
      <c r="F139" s="115">
        <v>0</v>
      </c>
      <c r="G139" s="115">
        <v>0</v>
      </c>
      <c r="H139" s="115">
        <v>0</v>
      </c>
      <c r="I139" s="115">
        <v>0</v>
      </c>
      <c r="J139" s="115">
        <v>0</v>
      </c>
      <c r="K139" s="115">
        <v>0</v>
      </c>
      <c r="L139" s="115">
        <v>0</v>
      </c>
      <c r="M139" s="115">
        <v>0</v>
      </c>
      <c r="N139" s="115">
        <v>0</v>
      </c>
      <c r="O139" s="115">
        <v>0</v>
      </c>
      <c r="P139" s="115">
        <v>0</v>
      </c>
      <c r="Q139" s="115">
        <v>0</v>
      </c>
      <c r="R139" s="115">
        <v>0</v>
      </c>
      <c r="S139" s="115">
        <v>0</v>
      </c>
      <c r="T139" s="115">
        <v>0</v>
      </c>
      <c r="U139" s="115">
        <v>0</v>
      </c>
      <c r="V139" s="115">
        <v>0</v>
      </c>
      <c r="W139" s="115">
        <v>0</v>
      </c>
      <c r="X139" s="115">
        <v>0</v>
      </c>
      <c r="Y139" s="115">
        <v>0</v>
      </c>
      <c r="Z139" s="115">
        <v>0</v>
      </c>
      <c r="AA139" s="115">
        <v>0</v>
      </c>
      <c r="AB139" s="115">
        <v>0</v>
      </c>
      <c r="AC139" s="115">
        <v>0</v>
      </c>
      <c r="AD139" s="115">
        <v>0</v>
      </c>
      <c r="AE139" s="115">
        <v>0</v>
      </c>
      <c r="AF139" s="115">
        <v>0</v>
      </c>
      <c r="AG139" s="115">
        <v>0</v>
      </c>
    </row>
    <row r="140" spans="1:33">
      <c r="A140" s="115" t="s">
        <v>158</v>
      </c>
      <c r="B140" s="115" t="s">
        <v>19</v>
      </c>
      <c r="C140" s="115">
        <v>0</v>
      </c>
      <c r="D140" s="115">
        <v>0</v>
      </c>
      <c r="E140" s="115">
        <v>0</v>
      </c>
      <c r="F140" s="115">
        <v>0</v>
      </c>
      <c r="G140" s="115">
        <v>0</v>
      </c>
      <c r="H140" s="115">
        <v>0</v>
      </c>
      <c r="I140" s="115">
        <v>0</v>
      </c>
      <c r="J140" s="115">
        <v>0</v>
      </c>
      <c r="K140" s="115">
        <v>0</v>
      </c>
      <c r="L140" s="115">
        <v>0</v>
      </c>
      <c r="M140" s="115">
        <v>0</v>
      </c>
      <c r="N140" s="115">
        <v>0</v>
      </c>
      <c r="O140" s="115">
        <v>0</v>
      </c>
      <c r="P140" s="115">
        <v>0</v>
      </c>
      <c r="Q140" s="115">
        <v>0</v>
      </c>
      <c r="R140" s="115">
        <v>0</v>
      </c>
      <c r="S140" s="115">
        <v>0</v>
      </c>
      <c r="T140" s="115">
        <v>0</v>
      </c>
      <c r="U140" s="115">
        <v>0</v>
      </c>
      <c r="V140" s="115">
        <v>0</v>
      </c>
      <c r="W140" s="115">
        <v>0</v>
      </c>
      <c r="X140" s="115">
        <v>0</v>
      </c>
      <c r="Y140" s="115">
        <v>0</v>
      </c>
      <c r="Z140" s="115">
        <v>0</v>
      </c>
      <c r="AA140" s="115">
        <v>0</v>
      </c>
      <c r="AB140" s="115">
        <v>0</v>
      </c>
      <c r="AC140" s="115">
        <v>0</v>
      </c>
      <c r="AD140" s="115">
        <v>0</v>
      </c>
      <c r="AE140" s="115">
        <v>0</v>
      </c>
      <c r="AF140" s="115">
        <v>0</v>
      </c>
      <c r="AG140" s="115">
        <v>0</v>
      </c>
    </row>
    <row r="141" spans="1:33">
      <c r="A141" s="115" t="s">
        <v>159</v>
      </c>
      <c r="B141" s="115" t="s">
        <v>19</v>
      </c>
      <c r="C141" s="115">
        <v>0</v>
      </c>
      <c r="D141" s="115">
        <v>0</v>
      </c>
      <c r="E141" s="115">
        <v>0</v>
      </c>
      <c r="F141" s="115">
        <v>0</v>
      </c>
      <c r="G141" s="115">
        <v>0</v>
      </c>
      <c r="H141" s="115">
        <v>0</v>
      </c>
      <c r="I141" s="115">
        <v>0</v>
      </c>
      <c r="J141" s="115">
        <v>0</v>
      </c>
      <c r="K141" s="115">
        <v>0</v>
      </c>
      <c r="L141" s="115">
        <v>0</v>
      </c>
      <c r="M141" s="115">
        <v>0</v>
      </c>
      <c r="N141" s="115">
        <v>0</v>
      </c>
      <c r="O141" s="115">
        <v>0</v>
      </c>
      <c r="P141" s="115">
        <v>0</v>
      </c>
      <c r="Q141" s="115">
        <v>0</v>
      </c>
      <c r="R141" s="115">
        <v>0</v>
      </c>
      <c r="S141" s="115">
        <v>0</v>
      </c>
      <c r="T141" s="115">
        <v>0</v>
      </c>
      <c r="U141" s="115">
        <v>0</v>
      </c>
      <c r="V141" s="115">
        <v>0</v>
      </c>
      <c r="W141" s="115">
        <v>0</v>
      </c>
      <c r="X141" s="115">
        <v>0</v>
      </c>
      <c r="Y141" s="115">
        <v>0</v>
      </c>
      <c r="Z141" s="115">
        <v>0</v>
      </c>
      <c r="AA141" s="115">
        <v>0</v>
      </c>
      <c r="AB141" s="115">
        <v>0</v>
      </c>
      <c r="AC141" s="115">
        <v>0</v>
      </c>
      <c r="AD141" s="115">
        <v>0</v>
      </c>
      <c r="AE141" s="115">
        <v>0</v>
      </c>
      <c r="AF141" s="115">
        <v>0</v>
      </c>
      <c r="AG141" s="115">
        <v>0</v>
      </c>
    </row>
    <row r="142" spans="1:33">
      <c r="A142" s="115" t="s">
        <v>160</v>
      </c>
      <c r="B142" s="115" t="s">
        <v>19</v>
      </c>
      <c r="C142" s="115">
        <v>0</v>
      </c>
      <c r="D142" s="115">
        <v>0</v>
      </c>
      <c r="E142" s="115">
        <v>0</v>
      </c>
      <c r="F142" s="115">
        <v>0</v>
      </c>
      <c r="G142" s="115">
        <v>0</v>
      </c>
      <c r="H142" s="115">
        <v>0</v>
      </c>
      <c r="I142" s="115">
        <v>0</v>
      </c>
      <c r="J142" s="115">
        <v>0</v>
      </c>
      <c r="K142" s="115">
        <v>0</v>
      </c>
      <c r="L142" s="115">
        <v>0</v>
      </c>
      <c r="M142" s="115">
        <v>0</v>
      </c>
      <c r="N142" s="115">
        <v>0</v>
      </c>
      <c r="O142" s="115">
        <v>0</v>
      </c>
      <c r="P142" s="115">
        <v>0</v>
      </c>
      <c r="Q142" s="115">
        <v>0</v>
      </c>
      <c r="R142" s="115">
        <v>0</v>
      </c>
      <c r="S142" s="115">
        <v>0</v>
      </c>
      <c r="T142" s="115">
        <v>0</v>
      </c>
      <c r="U142" s="115">
        <v>0</v>
      </c>
      <c r="V142" s="115">
        <v>0</v>
      </c>
      <c r="W142" s="115">
        <v>0</v>
      </c>
      <c r="X142" s="115">
        <v>0</v>
      </c>
      <c r="Y142" s="115">
        <v>0</v>
      </c>
      <c r="Z142" s="115">
        <v>0</v>
      </c>
      <c r="AA142" s="115">
        <v>0</v>
      </c>
      <c r="AB142" s="115">
        <v>0</v>
      </c>
      <c r="AC142" s="115">
        <v>0</v>
      </c>
      <c r="AD142" s="115">
        <v>0</v>
      </c>
      <c r="AE142" s="115">
        <v>0</v>
      </c>
      <c r="AF142" s="115">
        <v>0</v>
      </c>
      <c r="AG142" s="115">
        <v>0</v>
      </c>
    </row>
    <row r="143" spans="1:33">
      <c r="A143" s="115" t="s">
        <v>161</v>
      </c>
      <c r="B143" s="115" t="s">
        <v>19</v>
      </c>
      <c r="C143" s="2">
        <v>2149700</v>
      </c>
      <c r="D143" s="2">
        <v>2219300</v>
      </c>
      <c r="E143" s="2">
        <v>2184580</v>
      </c>
      <c r="F143" s="2">
        <v>2155180</v>
      </c>
      <c r="G143" s="2">
        <v>2119230</v>
      </c>
      <c r="H143" s="2">
        <v>2077060</v>
      </c>
      <c r="I143" s="2">
        <v>2027860</v>
      </c>
      <c r="J143" s="2">
        <v>1973830</v>
      </c>
      <c r="K143" s="2">
        <v>1919000</v>
      </c>
      <c r="L143" s="2">
        <v>1861260</v>
      </c>
      <c r="M143" s="2">
        <v>1802640</v>
      </c>
      <c r="N143" s="2">
        <v>1742830</v>
      </c>
      <c r="O143" s="2">
        <v>1684510</v>
      </c>
      <c r="P143" s="2">
        <v>1666110</v>
      </c>
      <c r="Q143" s="2">
        <v>1649180</v>
      </c>
      <c r="R143" s="2">
        <v>1636600</v>
      </c>
      <c r="S143" s="2">
        <v>1628220</v>
      </c>
      <c r="T143" s="2">
        <v>1623590</v>
      </c>
      <c r="U143" s="2">
        <v>1623890</v>
      </c>
      <c r="V143" s="2">
        <v>1630350</v>
      </c>
      <c r="W143" s="2">
        <v>1642620</v>
      </c>
      <c r="X143" s="2">
        <v>1659590</v>
      </c>
      <c r="Y143" s="2">
        <v>1681080</v>
      </c>
      <c r="Z143" s="2">
        <v>1706150</v>
      </c>
      <c r="AA143" s="2">
        <v>1734670</v>
      </c>
      <c r="AB143" s="2">
        <v>1765760</v>
      </c>
      <c r="AC143" s="2">
        <v>1798870</v>
      </c>
      <c r="AD143" s="2">
        <v>1830820</v>
      </c>
      <c r="AE143" s="2">
        <v>1863300</v>
      </c>
      <c r="AF143" s="2">
        <v>1894700</v>
      </c>
      <c r="AG143" s="2">
        <v>1923200</v>
      </c>
    </row>
    <row r="144" spans="1:33">
      <c r="A144" s="115" t="s">
        <v>162</v>
      </c>
      <c r="B144" s="115" t="s">
        <v>19</v>
      </c>
      <c r="C144" s="2">
        <v>6781260000</v>
      </c>
      <c r="D144" s="2">
        <v>7084100000</v>
      </c>
      <c r="E144" s="2">
        <v>7030210000</v>
      </c>
      <c r="F144" s="2">
        <v>7049530000</v>
      </c>
      <c r="G144" s="2">
        <v>7065620000</v>
      </c>
      <c r="H144" s="2">
        <v>7065540000</v>
      </c>
      <c r="I144" s="2">
        <v>7050930000</v>
      </c>
      <c r="J144" s="2">
        <v>7029250000</v>
      </c>
      <c r="K144" s="2">
        <v>7012390000</v>
      </c>
      <c r="L144" s="2">
        <v>6954670000</v>
      </c>
      <c r="M144" s="2">
        <v>6798460000</v>
      </c>
      <c r="N144" s="2">
        <v>6617590000</v>
      </c>
      <c r="O144" s="2">
        <v>6417940000</v>
      </c>
      <c r="P144" s="2">
        <v>6214880000</v>
      </c>
      <c r="Q144" s="2">
        <v>5999380000</v>
      </c>
      <c r="R144" s="2">
        <v>5780030000</v>
      </c>
      <c r="S144" s="2">
        <v>5553890000</v>
      </c>
      <c r="T144" s="2">
        <v>5319990000</v>
      </c>
      <c r="U144" s="2">
        <v>5084750000</v>
      </c>
      <c r="V144" s="2">
        <v>4856970000</v>
      </c>
      <c r="W144" s="2">
        <v>4640800000</v>
      </c>
      <c r="X144" s="2">
        <v>4436050000</v>
      </c>
      <c r="Y144" s="2">
        <v>4251140000</v>
      </c>
      <c r="Z144" s="2">
        <v>4087280000</v>
      </c>
      <c r="AA144" s="2">
        <v>3945210000</v>
      </c>
      <c r="AB144" s="2">
        <v>3826620000</v>
      </c>
      <c r="AC144" s="2">
        <v>3733040000</v>
      </c>
      <c r="AD144" s="2">
        <v>3658830000</v>
      </c>
      <c r="AE144" s="2">
        <v>3601790000</v>
      </c>
      <c r="AF144" s="2">
        <v>3558060000</v>
      </c>
      <c r="AG144" s="2">
        <v>3524920000</v>
      </c>
    </row>
    <row r="145" spans="1:33">
      <c r="A145" s="115" t="s">
        <v>163</v>
      </c>
      <c r="B145" s="115" t="s">
        <v>19</v>
      </c>
      <c r="C145" s="2">
        <v>615130000</v>
      </c>
      <c r="D145" s="2">
        <v>623627000</v>
      </c>
      <c r="E145" s="2">
        <v>605378000</v>
      </c>
      <c r="F145" s="2">
        <v>593252000</v>
      </c>
      <c r="G145" s="2">
        <v>578492000</v>
      </c>
      <c r="H145" s="2">
        <v>561855000</v>
      </c>
      <c r="I145" s="2">
        <v>542405000</v>
      </c>
      <c r="J145" s="2">
        <v>520134000</v>
      </c>
      <c r="K145" s="2">
        <v>495748000</v>
      </c>
      <c r="L145" s="2">
        <v>466644000</v>
      </c>
      <c r="M145" s="2">
        <v>431535000</v>
      </c>
      <c r="N145" s="2">
        <v>393161000</v>
      </c>
      <c r="O145" s="2">
        <v>353297000</v>
      </c>
      <c r="P145" s="2">
        <v>327677000</v>
      </c>
      <c r="Q145" s="2">
        <v>307622000</v>
      </c>
      <c r="R145" s="2">
        <v>284909000</v>
      </c>
      <c r="S145" s="2">
        <v>261347000</v>
      </c>
      <c r="T145" s="2">
        <v>236260000</v>
      </c>
      <c r="U145" s="2">
        <v>211486000</v>
      </c>
      <c r="V145" s="2">
        <v>187886000</v>
      </c>
      <c r="W145" s="2">
        <v>166674000</v>
      </c>
      <c r="X145" s="2">
        <v>148729000</v>
      </c>
      <c r="Y145" s="2">
        <v>134165000</v>
      </c>
      <c r="Z145" s="2">
        <v>122705000</v>
      </c>
      <c r="AA145" s="2">
        <v>115380000</v>
      </c>
      <c r="AB145" s="2">
        <v>110789000</v>
      </c>
      <c r="AC145" s="2">
        <v>108361000</v>
      </c>
      <c r="AD145" s="2">
        <v>106857000</v>
      </c>
      <c r="AE145" s="2">
        <v>107021000</v>
      </c>
      <c r="AF145" s="2">
        <v>107946000</v>
      </c>
      <c r="AG145" s="2">
        <v>109436000</v>
      </c>
    </row>
    <row r="146" spans="1:33">
      <c r="A146" s="115" t="s">
        <v>164</v>
      </c>
      <c r="B146" s="115" t="s">
        <v>19</v>
      </c>
      <c r="C146" s="2">
        <v>379133000</v>
      </c>
      <c r="D146" s="2">
        <v>396635000</v>
      </c>
      <c r="E146" s="2">
        <v>426893000</v>
      </c>
      <c r="F146" s="2">
        <v>406198000</v>
      </c>
      <c r="G146" s="2">
        <v>367012000</v>
      </c>
      <c r="H146" s="2">
        <v>322940000</v>
      </c>
      <c r="I146" s="2">
        <v>264570000</v>
      </c>
      <c r="J146" s="2">
        <v>188073000</v>
      </c>
      <c r="K146" s="2">
        <v>92782200</v>
      </c>
      <c r="L146" s="2">
        <v>14634900</v>
      </c>
      <c r="M146" s="2">
        <v>13624200</v>
      </c>
      <c r="N146" s="2">
        <v>13261700</v>
      </c>
      <c r="O146" s="2">
        <v>12861600</v>
      </c>
      <c r="P146" s="2">
        <v>12454700</v>
      </c>
      <c r="Q146" s="2">
        <v>12022800</v>
      </c>
      <c r="R146" s="2">
        <v>11583200</v>
      </c>
      <c r="S146" s="2">
        <v>11130000</v>
      </c>
      <c r="T146" s="2">
        <v>11194200</v>
      </c>
      <c r="U146" s="2">
        <v>10699000</v>
      </c>
      <c r="V146" s="2">
        <v>10219600</v>
      </c>
      <c r="W146" s="2">
        <v>9768190</v>
      </c>
      <c r="X146" s="2">
        <v>9781220</v>
      </c>
      <c r="Y146" s="2">
        <v>9373550</v>
      </c>
      <c r="Z146" s="2">
        <v>9012290</v>
      </c>
      <c r="AA146" s="2">
        <v>8699050</v>
      </c>
      <c r="AB146" s="2">
        <v>8819850</v>
      </c>
      <c r="AC146" s="2">
        <v>8604050</v>
      </c>
      <c r="AD146" s="2">
        <v>8432930</v>
      </c>
      <c r="AE146" s="2">
        <v>8306600</v>
      </c>
      <c r="AF146" s="2">
        <v>8560950</v>
      </c>
      <c r="AG146" s="2">
        <v>8481230</v>
      </c>
    </row>
    <row r="147" spans="1:33">
      <c r="A147" s="115" t="s">
        <v>165</v>
      </c>
      <c r="B147" s="115" t="s">
        <v>19</v>
      </c>
      <c r="C147" s="2">
        <v>50070200</v>
      </c>
      <c r="D147" s="2">
        <v>54368200</v>
      </c>
      <c r="E147" s="2">
        <v>54657100</v>
      </c>
      <c r="F147" s="2">
        <v>50123600</v>
      </c>
      <c r="G147" s="2">
        <v>46585700</v>
      </c>
      <c r="H147" s="2">
        <v>42422500</v>
      </c>
      <c r="I147" s="2">
        <v>38079200</v>
      </c>
      <c r="J147" s="2">
        <v>33172900</v>
      </c>
      <c r="K147" s="2">
        <v>27253300</v>
      </c>
      <c r="L147" s="2">
        <v>22331900</v>
      </c>
      <c r="M147" s="2">
        <v>20856300</v>
      </c>
      <c r="N147" s="2">
        <v>19159700</v>
      </c>
      <c r="O147" s="2">
        <v>17322500</v>
      </c>
      <c r="P147" s="2">
        <v>16192200</v>
      </c>
      <c r="Q147" s="2">
        <v>15273100</v>
      </c>
      <c r="R147" s="2">
        <v>13869800</v>
      </c>
      <c r="S147" s="2">
        <v>12587500</v>
      </c>
      <c r="T147" s="2">
        <v>11385600</v>
      </c>
      <c r="U147" s="2">
        <v>10168000</v>
      </c>
      <c r="V147" s="2">
        <v>9000860</v>
      </c>
      <c r="W147" s="2">
        <v>7764790</v>
      </c>
      <c r="X147" s="2">
        <v>6778430</v>
      </c>
      <c r="Y147" s="2">
        <v>6123230</v>
      </c>
      <c r="Z147" s="2">
        <v>5526420</v>
      </c>
      <c r="AA147" s="2">
        <v>5050480</v>
      </c>
      <c r="AB147" s="2">
        <v>4643090</v>
      </c>
      <c r="AC147" s="2">
        <v>4445630</v>
      </c>
      <c r="AD147" s="2">
        <v>4705260</v>
      </c>
      <c r="AE147" s="2">
        <v>4750360</v>
      </c>
      <c r="AF147" s="2">
        <v>4843200</v>
      </c>
      <c r="AG147" s="2">
        <v>4954060</v>
      </c>
    </row>
    <row r="148" spans="1:33">
      <c r="A148" s="115" t="s">
        <v>166</v>
      </c>
      <c r="B148" s="115" t="s">
        <v>19</v>
      </c>
      <c r="C148" s="115">
        <v>0</v>
      </c>
      <c r="D148" s="115">
        <v>0</v>
      </c>
      <c r="E148" s="115">
        <v>0</v>
      </c>
      <c r="F148" s="115">
        <v>0</v>
      </c>
      <c r="G148" s="115">
        <v>0</v>
      </c>
      <c r="H148" s="115">
        <v>0</v>
      </c>
      <c r="I148" s="115">
        <v>0</v>
      </c>
      <c r="J148" s="115">
        <v>0</v>
      </c>
      <c r="K148" s="115">
        <v>0</v>
      </c>
      <c r="L148" s="115">
        <v>0</v>
      </c>
      <c r="M148" s="115">
        <v>0</v>
      </c>
      <c r="N148" s="115">
        <v>0</v>
      </c>
      <c r="O148" s="115">
        <v>0</v>
      </c>
      <c r="P148" s="115">
        <v>0</v>
      </c>
      <c r="Q148" s="115">
        <v>0</v>
      </c>
      <c r="R148" s="115">
        <v>0</v>
      </c>
      <c r="S148" s="115">
        <v>0</v>
      </c>
      <c r="T148" s="115">
        <v>0</v>
      </c>
      <c r="U148" s="115">
        <v>0</v>
      </c>
      <c r="V148" s="115">
        <v>0</v>
      </c>
      <c r="W148" s="115">
        <v>0</v>
      </c>
      <c r="X148" s="115">
        <v>0</v>
      </c>
      <c r="Y148" s="115">
        <v>0</v>
      </c>
      <c r="Z148" s="115">
        <v>0</v>
      </c>
      <c r="AA148" s="115">
        <v>0</v>
      </c>
      <c r="AB148" s="115">
        <v>0</v>
      </c>
      <c r="AC148" s="115">
        <v>0</v>
      </c>
      <c r="AD148" s="115">
        <v>0</v>
      </c>
      <c r="AE148" s="115">
        <v>0</v>
      </c>
      <c r="AF148" s="115">
        <v>0</v>
      </c>
      <c r="AG148" s="115">
        <v>0</v>
      </c>
    </row>
    <row r="149" spans="1:33">
      <c r="A149" s="115" t="s">
        <v>167</v>
      </c>
      <c r="B149" s="115" t="s">
        <v>19</v>
      </c>
      <c r="C149" s="115">
        <v>0</v>
      </c>
      <c r="D149" s="115">
        <v>0</v>
      </c>
      <c r="E149" s="115">
        <v>0</v>
      </c>
      <c r="F149" s="115">
        <v>0</v>
      </c>
      <c r="G149" s="115">
        <v>0</v>
      </c>
      <c r="H149" s="115">
        <v>0</v>
      </c>
      <c r="I149" s="115">
        <v>0</v>
      </c>
      <c r="J149" s="115">
        <v>0</v>
      </c>
      <c r="K149" s="115">
        <v>0</v>
      </c>
      <c r="L149" s="115">
        <v>0</v>
      </c>
      <c r="M149" s="115">
        <v>0</v>
      </c>
      <c r="N149" s="115">
        <v>0</v>
      </c>
      <c r="O149" s="115">
        <v>0</v>
      </c>
      <c r="P149" s="115">
        <v>0</v>
      </c>
      <c r="Q149" s="115">
        <v>0</v>
      </c>
      <c r="R149" s="115">
        <v>0</v>
      </c>
      <c r="S149" s="115">
        <v>0</v>
      </c>
      <c r="T149" s="115">
        <v>0</v>
      </c>
      <c r="U149" s="115">
        <v>0</v>
      </c>
      <c r="V149" s="115">
        <v>0</v>
      </c>
      <c r="W149" s="115">
        <v>0</v>
      </c>
      <c r="X149" s="115">
        <v>0</v>
      </c>
      <c r="Y149" s="115">
        <v>0</v>
      </c>
      <c r="Z149" s="115">
        <v>0</v>
      </c>
      <c r="AA149" s="115">
        <v>0</v>
      </c>
      <c r="AB149" s="115">
        <v>0</v>
      </c>
      <c r="AC149" s="115">
        <v>0</v>
      </c>
      <c r="AD149" s="115">
        <v>0</v>
      </c>
      <c r="AE149" s="115">
        <v>0</v>
      </c>
      <c r="AF149" s="115">
        <v>0</v>
      </c>
      <c r="AG149" s="115">
        <v>0</v>
      </c>
    </row>
    <row r="150" spans="1:33">
      <c r="A150" s="115" t="s">
        <v>168</v>
      </c>
      <c r="B150" s="115" t="s">
        <v>19</v>
      </c>
      <c r="C150" s="2">
        <v>2362540</v>
      </c>
      <c r="D150" s="2">
        <v>2442500</v>
      </c>
      <c r="E150" s="2">
        <v>2413170</v>
      </c>
      <c r="F150" s="2">
        <v>2393510</v>
      </c>
      <c r="G150" s="2">
        <v>2368680</v>
      </c>
      <c r="H150" s="2">
        <v>2338190</v>
      </c>
      <c r="I150" s="2">
        <v>2299780</v>
      </c>
      <c r="J150" s="2">
        <v>2253250</v>
      </c>
      <c r="K150" s="2">
        <v>2200410</v>
      </c>
      <c r="L150" s="2">
        <v>2136760</v>
      </c>
      <c r="M150" s="2">
        <v>2062400</v>
      </c>
      <c r="N150" s="2">
        <v>1977560</v>
      </c>
      <c r="O150" s="2">
        <v>1884990</v>
      </c>
      <c r="P150" s="2">
        <v>1823190</v>
      </c>
      <c r="Q150" s="2">
        <v>1754920</v>
      </c>
      <c r="R150" s="2">
        <v>1679350</v>
      </c>
      <c r="S150" s="2">
        <v>1596800</v>
      </c>
      <c r="T150" s="2">
        <v>1509200</v>
      </c>
      <c r="U150" s="2">
        <v>1420090</v>
      </c>
      <c r="V150" s="2">
        <v>1332950</v>
      </c>
      <c r="W150" s="2">
        <v>1250320</v>
      </c>
      <c r="X150" s="2">
        <v>1175040</v>
      </c>
      <c r="Y150" s="2">
        <v>1109680</v>
      </c>
      <c r="Z150" s="2">
        <v>1056590</v>
      </c>
      <c r="AA150" s="2">
        <v>1015440</v>
      </c>
      <c r="AB150" s="115">
        <v>985904</v>
      </c>
      <c r="AC150" s="115">
        <v>966578</v>
      </c>
      <c r="AD150" s="115">
        <v>954603</v>
      </c>
      <c r="AE150" s="115">
        <v>950030</v>
      </c>
      <c r="AF150" s="115">
        <v>950844</v>
      </c>
      <c r="AG150" s="115">
        <v>955742</v>
      </c>
    </row>
    <row r="151" spans="1:33">
      <c r="A151" s="115" t="s">
        <v>169</v>
      </c>
      <c r="B151" s="115" t="s">
        <v>19</v>
      </c>
      <c r="C151" s="115">
        <v>0</v>
      </c>
      <c r="D151" s="115">
        <v>0</v>
      </c>
      <c r="E151" s="115">
        <v>0</v>
      </c>
      <c r="F151" s="115">
        <v>0</v>
      </c>
      <c r="G151" s="115">
        <v>0</v>
      </c>
      <c r="H151" s="115">
        <v>0</v>
      </c>
      <c r="I151" s="115">
        <v>0</v>
      </c>
      <c r="J151" s="115">
        <v>0</v>
      </c>
      <c r="K151" s="115">
        <v>0</v>
      </c>
      <c r="L151" s="115">
        <v>0</v>
      </c>
      <c r="M151" s="115">
        <v>0</v>
      </c>
      <c r="N151" s="115">
        <v>0</v>
      </c>
      <c r="O151" s="115">
        <v>0</v>
      </c>
      <c r="P151" s="115">
        <v>0</v>
      </c>
      <c r="Q151" s="115">
        <v>0</v>
      </c>
      <c r="R151" s="115">
        <v>0</v>
      </c>
      <c r="S151" s="115">
        <v>0</v>
      </c>
      <c r="T151" s="115">
        <v>0</v>
      </c>
      <c r="U151" s="115">
        <v>0</v>
      </c>
      <c r="V151" s="115">
        <v>0</v>
      </c>
      <c r="W151" s="115">
        <v>0</v>
      </c>
      <c r="X151" s="115">
        <v>0</v>
      </c>
      <c r="Y151" s="115">
        <v>0</v>
      </c>
      <c r="Z151" s="115">
        <v>0</v>
      </c>
      <c r="AA151" s="115">
        <v>0</v>
      </c>
      <c r="AB151" s="115">
        <v>0</v>
      </c>
      <c r="AC151" s="115">
        <v>0</v>
      </c>
      <c r="AD151" s="115">
        <v>0</v>
      </c>
      <c r="AE151" s="115">
        <v>0</v>
      </c>
      <c r="AF151" s="115">
        <v>0</v>
      </c>
      <c r="AG151" s="115">
        <v>0</v>
      </c>
    </row>
    <row r="152" spans="1:33">
      <c r="A152" s="115" t="s">
        <v>170</v>
      </c>
      <c r="B152" s="115" t="s">
        <v>19</v>
      </c>
      <c r="C152" s="115">
        <v>0</v>
      </c>
      <c r="D152" s="115">
        <v>0</v>
      </c>
      <c r="E152" s="115">
        <v>0</v>
      </c>
      <c r="F152" s="115">
        <v>0</v>
      </c>
      <c r="G152" s="115">
        <v>0</v>
      </c>
      <c r="H152" s="115">
        <v>0</v>
      </c>
      <c r="I152" s="115">
        <v>0</v>
      </c>
      <c r="J152" s="115">
        <v>0</v>
      </c>
      <c r="K152" s="115">
        <v>0</v>
      </c>
      <c r="L152" s="115">
        <v>0</v>
      </c>
      <c r="M152" s="115">
        <v>0</v>
      </c>
      <c r="N152" s="115">
        <v>0</v>
      </c>
      <c r="O152" s="115">
        <v>0</v>
      </c>
      <c r="P152" s="115">
        <v>0</v>
      </c>
      <c r="Q152" s="115">
        <v>0</v>
      </c>
      <c r="R152" s="115">
        <v>0</v>
      </c>
      <c r="S152" s="115">
        <v>0</v>
      </c>
      <c r="T152" s="115">
        <v>0</v>
      </c>
      <c r="U152" s="115">
        <v>0</v>
      </c>
      <c r="V152" s="115">
        <v>0</v>
      </c>
      <c r="W152" s="115">
        <v>0</v>
      </c>
      <c r="X152" s="115">
        <v>0</v>
      </c>
      <c r="Y152" s="115">
        <v>0</v>
      </c>
      <c r="Z152" s="115">
        <v>0</v>
      </c>
      <c r="AA152" s="115">
        <v>0</v>
      </c>
      <c r="AB152" s="115">
        <v>0</v>
      </c>
      <c r="AC152" s="115">
        <v>0</v>
      </c>
      <c r="AD152" s="115">
        <v>0</v>
      </c>
      <c r="AE152" s="115">
        <v>0</v>
      </c>
      <c r="AF152" s="115">
        <v>0</v>
      </c>
      <c r="AG152" s="115">
        <v>0</v>
      </c>
    </row>
    <row r="153" spans="1:33">
      <c r="A153" s="115" t="s">
        <v>171</v>
      </c>
      <c r="B153" s="115" t="s">
        <v>19</v>
      </c>
      <c r="C153" s="115">
        <v>327162</v>
      </c>
      <c r="D153" s="115">
        <v>321411</v>
      </c>
      <c r="E153" s="115">
        <v>312977</v>
      </c>
      <c r="F153" s="115">
        <v>301177</v>
      </c>
      <c r="G153" s="115">
        <v>290568</v>
      </c>
      <c r="H153" s="115">
        <v>280453</v>
      </c>
      <c r="I153" s="115">
        <v>269389</v>
      </c>
      <c r="J153" s="115">
        <v>258281</v>
      </c>
      <c r="K153" s="115">
        <v>248180</v>
      </c>
      <c r="L153" s="115">
        <v>238646</v>
      </c>
      <c r="M153" s="115">
        <v>229941</v>
      </c>
      <c r="N153" s="115">
        <v>221733</v>
      </c>
      <c r="O153" s="115">
        <v>214002</v>
      </c>
      <c r="P153" s="115">
        <v>206385</v>
      </c>
      <c r="Q153" s="115">
        <v>216213</v>
      </c>
      <c r="R153" s="115">
        <v>226104</v>
      </c>
      <c r="S153" s="115">
        <v>235251</v>
      </c>
      <c r="T153" s="115">
        <v>243830</v>
      </c>
      <c r="U153" s="115">
        <v>251940</v>
      </c>
      <c r="V153" s="115">
        <v>259799</v>
      </c>
      <c r="W153" s="115">
        <v>266888</v>
      </c>
      <c r="X153" s="115">
        <v>273974</v>
      </c>
      <c r="Y153" s="115">
        <v>280705</v>
      </c>
      <c r="Z153" s="115">
        <v>287704</v>
      </c>
      <c r="AA153" s="115">
        <v>294213</v>
      </c>
      <c r="AB153" s="115">
        <v>301147</v>
      </c>
      <c r="AC153" s="115">
        <v>308249</v>
      </c>
      <c r="AD153" s="115">
        <v>315691</v>
      </c>
      <c r="AE153" s="115">
        <v>324329</v>
      </c>
      <c r="AF153" s="115">
        <v>334406</v>
      </c>
      <c r="AG153" s="115">
        <v>345850</v>
      </c>
    </row>
    <row r="154" spans="1:33">
      <c r="A154" s="115" t="s">
        <v>172</v>
      </c>
      <c r="B154" s="115" t="s">
        <v>19</v>
      </c>
      <c r="C154" s="2">
        <v>500307000</v>
      </c>
      <c r="D154" s="2">
        <v>511194000</v>
      </c>
      <c r="E154" s="2">
        <v>516608000</v>
      </c>
      <c r="F154" s="2">
        <v>519703000</v>
      </c>
      <c r="G154" s="2">
        <v>525713000</v>
      </c>
      <c r="H154" s="2">
        <v>532338000</v>
      </c>
      <c r="I154" s="2">
        <v>537234000</v>
      </c>
      <c r="J154" s="2">
        <v>542215000</v>
      </c>
      <c r="K154" s="2">
        <v>549371000</v>
      </c>
      <c r="L154" s="2">
        <v>555110000</v>
      </c>
      <c r="M154" s="2">
        <v>555164000</v>
      </c>
      <c r="N154" s="2">
        <v>554500000</v>
      </c>
      <c r="O154" s="2">
        <v>553148000</v>
      </c>
      <c r="P154" s="2">
        <v>550158000</v>
      </c>
      <c r="Q154" s="2">
        <v>546811000</v>
      </c>
      <c r="R154" s="2">
        <v>543092000</v>
      </c>
      <c r="S154" s="2">
        <v>536729000</v>
      </c>
      <c r="T154" s="2">
        <v>528345000</v>
      </c>
      <c r="U154" s="2">
        <v>518470000</v>
      </c>
      <c r="V154" s="2">
        <v>507411000</v>
      </c>
      <c r="W154" s="2">
        <v>494724000</v>
      </c>
      <c r="X154" s="2">
        <v>481767000</v>
      </c>
      <c r="Y154" s="2">
        <v>468442000</v>
      </c>
      <c r="Z154" s="2">
        <v>455434000</v>
      </c>
      <c r="AA154" s="2">
        <v>441883000</v>
      </c>
      <c r="AB154" s="2">
        <v>429263000</v>
      </c>
      <c r="AC154" s="2">
        <v>417343000</v>
      </c>
      <c r="AD154" s="2">
        <v>406479000</v>
      </c>
      <c r="AE154" s="2">
        <v>397910000</v>
      </c>
      <c r="AF154" s="2">
        <v>391400000</v>
      </c>
      <c r="AG154" s="2">
        <v>386871000</v>
      </c>
    </row>
    <row r="155" spans="1:33">
      <c r="A155" s="115" t="s">
        <v>173</v>
      </c>
      <c r="B155" s="115" t="s">
        <v>19</v>
      </c>
      <c r="C155" s="115">
        <v>0</v>
      </c>
      <c r="D155" s="115">
        <v>0</v>
      </c>
      <c r="E155" s="115">
        <v>0</v>
      </c>
      <c r="F155" s="115">
        <v>0</v>
      </c>
      <c r="G155" s="115">
        <v>0</v>
      </c>
      <c r="H155" s="115">
        <v>0</v>
      </c>
      <c r="I155" s="115">
        <v>0</v>
      </c>
      <c r="J155" s="115">
        <v>0</v>
      </c>
      <c r="K155" s="115">
        <v>0</v>
      </c>
      <c r="L155" s="115">
        <v>0</v>
      </c>
      <c r="M155" s="115">
        <v>0</v>
      </c>
      <c r="N155" s="115">
        <v>0</v>
      </c>
      <c r="O155" s="115">
        <v>0</v>
      </c>
      <c r="P155" s="115">
        <v>0</v>
      </c>
      <c r="Q155" s="115">
        <v>0</v>
      </c>
      <c r="R155" s="115">
        <v>0</v>
      </c>
      <c r="S155" s="115">
        <v>0</v>
      </c>
      <c r="T155" s="115">
        <v>0</v>
      </c>
      <c r="U155" s="115">
        <v>0</v>
      </c>
      <c r="V155" s="115">
        <v>0</v>
      </c>
      <c r="W155" s="115">
        <v>0</v>
      </c>
      <c r="X155" s="115">
        <v>0</v>
      </c>
      <c r="Y155" s="115">
        <v>0</v>
      </c>
      <c r="Z155" s="115">
        <v>0</v>
      </c>
      <c r="AA155" s="115">
        <v>0</v>
      </c>
      <c r="AB155" s="115">
        <v>0</v>
      </c>
      <c r="AC155" s="115">
        <v>0</v>
      </c>
      <c r="AD155" s="115">
        <v>0</v>
      </c>
      <c r="AE155" s="115">
        <v>0</v>
      </c>
      <c r="AF155" s="115">
        <v>0</v>
      </c>
      <c r="AG155" s="115">
        <v>0</v>
      </c>
    </row>
    <row r="156" spans="1:33">
      <c r="A156" s="115" t="s">
        <v>174</v>
      </c>
      <c r="B156" s="115" t="s">
        <v>19</v>
      </c>
      <c r="C156" s="2">
        <v>31376600</v>
      </c>
      <c r="D156" s="2">
        <v>32465900</v>
      </c>
      <c r="E156" s="2">
        <v>35249900</v>
      </c>
      <c r="F156" s="2">
        <v>34253900</v>
      </c>
      <c r="G156" s="2">
        <v>31920900</v>
      </c>
      <c r="H156" s="2">
        <v>29323300</v>
      </c>
      <c r="I156" s="2">
        <v>25501500</v>
      </c>
      <c r="J156" s="2">
        <v>20195900</v>
      </c>
      <c r="K156" s="2">
        <v>13373500</v>
      </c>
      <c r="L156" s="2">
        <v>7710580</v>
      </c>
      <c r="M156" s="2">
        <v>7882650</v>
      </c>
      <c r="N156" s="2">
        <v>8158500</v>
      </c>
      <c r="O156" s="2">
        <v>8423480</v>
      </c>
      <c r="P156" s="2">
        <v>8661770</v>
      </c>
      <c r="Q156" s="2">
        <v>8891240</v>
      </c>
      <c r="R156" s="2">
        <v>9167610</v>
      </c>
      <c r="S156" s="2">
        <v>9448940</v>
      </c>
      <c r="T156" s="2">
        <v>9629980</v>
      </c>
      <c r="U156" s="2">
        <v>9826490</v>
      </c>
      <c r="V156" s="2">
        <v>10038300</v>
      </c>
      <c r="W156" s="2">
        <v>10199500</v>
      </c>
      <c r="X156" s="2">
        <v>10333700</v>
      </c>
      <c r="Y156" s="2">
        <v>10439500</v>
      </c>
      <c r="Z156" s="2">
        <v>10578300</v>
      </c>
      <c r="AA156" s="2">
        <v>10680300</v>
      </c>
      <c r="AB156" s="2">
        <v>10736200</v>
      </c>
      <c r="AC156" s="2">
        <v>10833100</v>
      </c>
      <c r="AD156" s="2">
        <v>10978600</v>
      </c>
      <c r="AE156" s="2">
        <v>11168100</v>
      </c>
      <c r="AF156" s="2">
        <v>11400300</v>
      </c>
      <c r="AG156" s="2">
        <v>11718000</v>
      </c>
    </row>
    <row r="157" spans="1:33">
      <c r="A157" s="115" t="s">
        <v>175</v>
      </c>
      <c r="B157" s="115" t="s">
        <v>19</v>
      </c>
      <c r="C157" s="115">
        <v>0</v>
      </c>
      <c r="D157" s="115">
        <v>0</v>
      </c>
      <c r="E157" s="115">
        <v>0</v>
      </c>
      <c r="F157" s="115">
        <v>0</v>
      </c>
      <c r="G157" s="115">
        <v>0</v>
      </c>
      <c r="H157" s="115">
        <v>0</v>
      </c>
      <c r="I157" s="115">
        <v>0</v>
      </c>
      <c r="J157" s="115">
        <v>0</v>
      </c>
      <c r="K157" s="115">
        <v>0</v>
      </c>
      <c r="L157" s="115">
        <v>0</v>
      </c>
      <c r="M157" s="115">
        <v>0</v>
      </c>
      <c r="N157" s="115">
        <v>0</v>
      </c>
      <c r="O157" s="115">
        <v>0</v>
      </c>
      <c r="P157" s="115">
        <v>0</v>
      </c>
      <c r="Q157" s="115">
        <v>0</v>
      </c>
      <c r="R157" s="115">
        <v>0</v>
      </c>
      <c r="S157" s="115">
        <v>0</v>
      </c>
      <c r="T157" s="115">
        <v>0</v>
      </c>
      <c r="U157" s="115">
        <v>0</v>
      </c>
      <c r="V157" s="115">
        <v>0</v>
      </c>
      <c r="W157" s="115">
        <v>0</v>
      </c>
      <c r="X157" s="115">
        <v>0</v>
      </c>
      <c r="Y157" s="115">
        <v>0</v>
      </c>
      <c r="Z157" s="115">
        <v>0</v>
      </c>
      <c r="AA157" s="115">
        <v>0</v>
      </c>
      <c r="AB157" s="115">
        <v>0</v>
      </c>
      <c r="AC157" s="115">
        <v>0</v>
      </c>
      <c r="AD157" s="115">
        <v>0</v>
      </c>
      <c r="AE157" s="115">
        <v>0</v>
      </c>
      <c r="AF157" s="115">
        <v>0</v>
      </c>
      <c r="AG157" s="115">
        <v>0</v>
      </c>
    </row>
    <row r="158" spans="1:33">
      <c r="A158" s="115" t="s">
        <v>176</v>
      </c>
      <c r="B158" s="115" t="s">
        <v>19</v>
      </c>
      <c r="C158" s="115">
        <v>0</v>
      </c>
      <c r="D158" s="115">
        <v>0</v>
      </c>
      <c r="E158" s="115">
        <v>0</v>
      </c>
      <c r="F158" s="115">
        <v>0</v>
      </c>
      <c r="G158" s="115">
        <v>0</v>
      </c>
      <c r="H158" s="115">
        <v>0</v>
      </c>
      <c r="I158" s="115">
        <v>0</v>
      </c>
      <c r="J158" s="115">
        <v>0</v>
      </c>
      <c r="K158" s="115">
        <v>0</v>
      </c>
      <c r="L158" s="115">
        <v>0</v>
      </c>
      <c r="M158" s="115">
        <v>0</v>
      </c>
      <c r="N158" s="115">
        <v>0</v>
      </c>
      <c r="O158" s="115">
        <v>0</v>
      </c>
      <c r="P158" s="115">
        <v>0</v>
      </c>
      <c r="Q158" s="115">
        <v>0</v>
      </c>
      <c r="R158" s="115">
        <v>0</v>
      </c>
      <c r="S158" s="115">
        <v>0</v>
      </c>
      <c r="T158" s="115">
        <v>0</v>
      </c>
      <c r="U158" s="115">
        <v>0</v>
      </c>
      <c r="V158" s="115">
        <v>0</v>
      </c>
      <c r="W158" s="115">
        <v>0</v>
      </c>
      <c r="X158" s="115">
        <v>0</v>
      </c>
      <c r="Y158" s="115">
        <v>0</v>
      </c>
      <c r="Z158" s="115">
        <v>0</v>
      </c>
      <c r="AA158" s="115">
        <v>0</v>
      </c>
      <c r="AB158" s="115">
        <v>0</v>
      </c>
      <c r="AC158" s="115">
        <v>0</v>
      </c>
      <c r="AD158" s="115">
        <v>0</v>
      </c>
      <c r="AE158" s="115">
        <v>0</v>
      </c>
      <c r="AF158" s="115">
        <v>0</v>
      </c>
      <c r="AG158" s="115">
        <v>0</v>
      </c>
    </row>
    <row r="159" spans="1:33">
      <c r="A159" s="115" t="s">
        <v>177</v>
      </c>
      <c r="B159" s="115" t="s">
        <v>19</v>
      </c>
      <c r="C159" s="115">
        <v>0</v>
      </c>
      <c r="D159" s="115">
        <v>0</v>
      </c>
      <c r="E159" s="115">
        <v>0</v>
      </c>
      <c r="F159" s="115">
        <v>0</v>
      </c>
      <c r="G159" s="115">
        <v>0</v>
      </c>
      <c r="H159" s="115">
        <v>0</v>
      </c>
      <c r="I159" s="115">
        <v>0</v>
      </c>
      <c r="J159" s="115">
        <v>0</v>
      </c>
      <c r="K159" s="115">
        <v>0</v>
      </c>
      <c r="L159" s="115">
        <v>0</v>
      </c>
      <c r="M159" s="115">
        <v>0</v>
      </c>
      <c r="N159" s="115">
        <v>0</v>
      </c>
      <c r="O159" s="115">
        <v>0</v>
      </c>
      <c r="P159" s="115">
        <v>0</v>
      </c>
      <c r="Q159" s="115">
        <v>0</v>
      </c>
      <c r="R159" s="115">
        <v>0</v>
      </c>
      <c r="S159" s="115">
        <v>0</v>
      </c>
      <c r="T159" s="115">
        <v>0</v>
      </c>
      <c r="U159" s="115">
        <v>0</v>
      </c>
      <c r="V159" s="115">
        <v>0</v>
      </c>
      <c r="W159" s="115">
        <v>0</v>
      </c>
      <c r="X159" s="115">
        <v>0</v>
      </c>
      <c r="Y159" s="115">
        <v>0</v>
      </c>
      <c r="Z159" s="115">
        <v>0</v>
      </c>
      <c r="AA159" s="115">
        <v>0</v>
      </c>
      <c r="AB159" s="115">
        <v>0</v>
      </c>
      <c r="AC159" s="115">
        <v>0</v>
      </c>
      <c r="AD159" s="115">
        <v>0</v>
      </c>
      <c r="AE159" s="115">
        <v>0</v>
      </c>
      <c r="AF159" s="115">
        <v>0</v>
      </c>
      <c r="AG159" s="115">
        <v>0</v>
      </c>
    </row>
    <row r="160" spans="1:33">
      <c r="A160" s="115" t="s">
        <v>178</v>
      </c>
      <c r="B160" s="115" t="s">
        <v>19</v>
      </c>
      <c r="C160" s="115">
        <v>57717.599999999999</v>
      </c>
      <c r="D160" s="115">
        <v>59057.3</v>
      </c>
      <c r="E160" s="115">
        <v>60639.6</v>
      </c>
      <c r="F160" s="115">
        <v>62215.9</v>
      </c>
      <c r="G160" s="115">
        <v>64591.1</v>
      </c>
      <c r="H160" s="115">
        <v>67529.899999999994</v>
      </c>
      <c r="I160" s="115">
        <v>70669.5</v>
      </c>
      <c r="J160" s="115">
        <v>74214.7</v>
      </c>
      <c r="K160" s="115">
        <v>78214.2</v>
      </c>
      <c r="L160" s="115">
        <v>82569.5</v>
      </c>
      <c r="M160" s="115">
        <v>87258.1</v>
      </c>
      <c r="N160" s="115">
        <v>92080.2</v>
      </c>
      <c r="O160" s="115">
        <v>96937.2</v>
      </c>
      <c r="P160" s="115">
        <v>101699</v>
      </c>
      <c r="Q160" s="115">
        <v>106980</v>
      </c>
      <c r="R160" s="115">
        <v>111713</v>
      </c>
      <c r="S160" s="115">
        <v>115317</v>
      </c>
      <c r="T160" s="115">
        <v>117896</v>
      </c>
      <c r="U160" s="115">
        <v>119686</v>
      </c>
      <c r="V160" s="115">
        <v>120956</v>
      </c>
      <c r="W160" s="115">
        <v>121472</v>
      </c>
      <c r="X160" s="115">
        <v>121447</v>
      </c>
      <c r="Y160" s="115">
        <v>121181</v>
      </c>
      <c r="Z160" s="115">
        <v>120793</v>
      </c>
      <c r="AA160" s="115">
        <v>120243</v>
      </c>
      <c r="AB160" s="115">
        <v>119969</v>
      </c>
      <c r="AC160" s="115">
        <v>119839</v>
      </c>
      <c r="AD160" s="115">
        <v>120038</v>
      </c>
      <c r="AE160" s="115">
        <v>120696</v>
      </c>
      <c r="AF160" s="115">
        <v>122224</v>
      </c>
      <c r="AG160" s="115">
        <v>124443</v>
      </c>
    </row>
    <row r="161" spans="1:33">
      <c r="A161" s="115" t="s">
        <v>179</v>
      </c>
      <c r="B161" s="115" t="s">
        <v>19</v>
      </c>
      <c r="C161" s="115">
        <v>0</v>
      </c>
      <c r="D161" s="115">
        <v>0</v>
      </c>
      <c r="E161" s="115">
        <v>0</v>
      </c>
      <c r="F161" s="115">
        <v>0</v>
      </c>
      <c r="G161" s="115">
        <v>0</v>
      </c>
      <c r="H161" s="115">
        <v>0</v>
      </c>
      <c r="I161" s="115">
        <v>0</v>
      </c>
      <c r="J161" s="115">
        <v>0</v>
      </c>
      <c r="K161" s="115">
        <v>0</v>
      </c>
      <c r="L161" s="115">
        <v>0</v>
      </c>
      <c r="M161" s="115">
        <v>0</v>
      </c>
      <c r="N161" s="115">
        <v>0</v>
      </c>
      <c r="O161" s="115">
        <v>0</v>
      </c>
      <c r="P161" s="115">
        <v>0</v>
      </c>
      <c r="Q161" s="115">
        <v>0</v>
      </c>
      <c r="R161" s="115">
        <v>0</v>
      </c>
      <c r="S161" s="115">
        <v>0</v>
      </c>
      <c r="T161" s="115">
        <v>0</v>
      </c>
      <c r="U161" s="115">
        <v>0</v>
      </c>
      <c r="V161" s="115">
        <v>0</v>
      </c>
      <c r="W161" s="115">
        <v>0</v>
      </c>
      <c r="X161" s="115">
        <v>0</v>
      </c>
      <c r="Y161" s="115">
        <v>0</v>
      </c>
      <c r="Z161" s="115">
        <v>0</v>
      </c>
      <c r="AA161" s="115">
        <v>0</v>
      </c>
      <c r="AB161" s="115">
        <v>0</v>
      </c>
      <c r="AC161" s="115">
        <v>0</v>
      </c>
      <c r="AD161" s="115">
        <v>0</v>
      </c>
      <c r="AE161" s="115">
        <v>0</v>
      </c>
      <c r="AF161" s="115">
        <v>0</v>
      </c>
      <c r="AG161" s="115">
        <v>0</v>
      </c>
    </row>
    <row r="162" spans="1:33">
      <c r="A162" s="115" t="s">
        <v>180</v>
      </c>
      <c r="B162" s="115" t="s">
        <v>19</v>
      </c>
      <c r="C162" s="115">
        <v>0</v>
      </c>
      <c r="D162" s="115">
        <v>0</v>
      </c>
      <c r="E162" s="115">
        <v>0</v>
      </c>
      <c r="F162" s="115">
        <v>0</v>
      </c>
      <c r="G162" s="115">
        <v>0</v>
      </c>
      <c r="H162" s="115">
        <v>0</v>
      </c>
      <c r="I162" s="115">
        <v>0</v>
      </c>
      <c r="J162" s="115">
        <v>0</v>
      </c>
      <c r="K162" s="115">
        <v>0</v>
      </c>
      <c r="L162" s="115">
        <v>0</v>
      </c>
      <c r="M162" s="115">
        <v>0</v>
      </c>
      <c r="N162" s="115">
        <v>0</v>
      </c>
      <c r="O162" s="115">
        <v>0</v>
      </c>
      <c r="P162" s="115">
        <v>0</v>
      </c>
      <c r="Q162" s="115">
        <v>0</v>
      </c>
      <c r="R162" s="115">
        <v>0</v>
      </c>
      <c r="S162" s="115">
        <v>0</v>
      </c>
      <c r="T162" s="115">
        <v>0</v>
      </c>
      <c r="U162" s="115">
        <v>0</v>
      </c>
      <c r="V162" s="115">
        <v>0</v>
      </c>
      <c r="W162" s="115">
        <v>0</v>
      </c>
      <c r="X162" s="115">
        <v>0</v>
      </c>
      <c r="Y162" s="115">
        <v>0</v>
      </c>
      <c r="Z162" s="115">
        <v>0</v>
      </c>
      <c r="AA162" s="115">
        <v>0</v>
      </c>
      <c r="AB162" s="115">
        <v>0</v>
      </c>
      <c r="AC162" s="115">
        <v>0</v>
      </c>
      <c r="AD162" s="115">
        <v>0</v>
      </c>
      <c r="AE162" s="115">
        <v>0</v>
      </c>
      <c r="AF162" s="115">
        <v>0</v>
      </c>
      <c r="AG162" s="115">
        <v>0</v>
      </c>
    </row>
    <row r="163" spans="1:33">
      <c r="A163" s="115" t="s">
        <v>181</v>
      </c>
      <c r="B163" s="115" t="s">
        <v>19</v>
      </c>
      <c r="C163" s="2">
        <v>4057790</v>
      </c>
      <c r="D163" s="2">
        <v>4189170</v>
      </c>
      <c r="E163" s="2">
        <v>4123630</v>
      </c>
      <c r="F163" s="2">
        <v>4068140</v>
      </c>
      <c r="G163" s="2">
        <v>4000270</v>
      </c>
      <c r="H163" s="2">
        <v>3920680</v>
      </c>
      <c r="I163" s="2">
        <v>3827810</v>
      </c>
      <c r="J163" s="2">
        <v>3725810</v>
      </c>
      <c r="K163" s="2">
        <v>3622330</v>
      </c>
      <c r="L163" s="2">
        <v>3513330</v>
      </c>
      <c r="M163" s="2">
        <v>3402670</v>
      </c>
      <c r="N163" s="2">
        <v>3289780</v>
      </c>
      <c r="O163" s="2">
        <v>3179690</v>
      </c>
      <c r="P163" s="2">
        <v>3144960</v>
      </c>
      <c r="Q163" s="2">
        <v>3113000</v>
      </c>
      <c r="R163" s="2">
        <v>3089270</v>
      </c>
      <c r="S163" s="2">
        <v>3073430</v>
      </c>
      <c r="T163" s="2">
        <v>3064710</v>
      </c>
      <c r="U163" s="2">
        <v>3065260</v>
      </c>
      <c r="V163" s="2">
        <v>3077470</v>
      </c>
      <c r="W163" s="2">
        <v>3100620</v>
      </c>
      <c r="X163" s="2">
        <v>3132660</v>
      </c>
      <c r="Y163" s="2">
        <v>3173230</v>
      </c>
      <c r="Z163" s="2">
        <v>3220550</v>
      </c>
      <c r="AA163" s="2">
        <v>3274370</v>
      </c>
      <c r="AB163" s="2">
        <v>3333060</v>
      </c>
      <c r="AC163" s="2">
        <v>3395560</v>
      </c>
      <c r="AD163" s="2">
        <v>3455860</v>
      </c>
      <c r="AE163" s="2">
        <v>3517180</v>
      </c>
      <c r="AF163" s="2">
        <v>3576450</v>
      </c>
      <c r="AG163" s="2">
        <v>3630240</v>
      </c>
    </row>
    <row r="164" spans="1:33">
      <c r="A164" s="115" t="s">
        <v>182</v>
      </c>
      <c r="B164" s="115" t="s">
        <v>19</v>
      </c>
      <c r="C164" s="2">
        <v>15229200000</v>
      </c>
      <c r="D164" s="2">
        <v>15909300000</v>
      </c>
      <c r="E164" s="2">
        <v>15788300000</v>
      </c>
      <c r="F164" s="2">
        <v>15831700000</v>
      </c>
      <c r="G164" s="2">
        <v>15867800000</v>
      </c>
      <c r="H164" s="2">
        <v>15867600000</v>
      </c>
      <c r="I164" s="2">
        <v>15834800000</v>
      </c>
      <c r="J164" s="2">
        <v>15786100000</v>
      </c>
      <c r="K164" s="2">
        <v>15748300000</v>
      </c>
      <c r="L164" s="2">
        <v>15618600000</v>
      </c>
      <c r="M164" s="2">
        <v>15267800000</v>
      </c>
      <c r="N164" s="2">
        <v>14861700000</v>
      </c>
      <c r="O164" s="2">
        <v>14413300000</v>
      </c>
      <c r="P164" s="2">
        <v>13957200000</v>
      </c>
      <c r="Q164" s="2">
        <v>13473300000</v>
      </c>
      <c r="R164" s="2">
        <v>12980700000</v>
      </c>
      <c r="S164" s="2">
        <v>12472800000</v>
      </c>
      <c r="T164" s="2">
        <v>11947500000</v>
      </c>
      <c r="U164" s="2">
        <v>11419200000</v>
      </c>
      <c r="V164" s="2">
        <v>10907700000</v>
      </c>
      <c r="W164" s="2">
        <v>10422200000</v>
      </c>
      <c r="X164" s="2">
        <v>9962390000</v>
      </c>
      <c r="Y164" s="2">
        <v>9547120000</v>
      </c>
      <c r="Z164" s="2">
        <v>9179140000</v>
      </c>
      <c r="AA164" s="2">
        <v>8860060000</v>
      </c>
      <c r="AB164" s="2">
        <v>8593740000</v>
      </c>
      <c r="AC164" s="2">
        <v>8383570000</v>
      </c>
      <c r="AD164" s="2">
        <v>8216920000</v>
      </c>
      <c r="AE164" s="2">
        <v>8088830000</v>
      </c>
      <c r="AF164" s="2">
        <v>7990620000</v>
      </c>
      <c r="AG164" s="2">
        <v>7916180000</v>
      </c>
    </row>
    <row r="165" spans="1:33">
      <c r="A165" s="115" t="s">
        <v>183</v>
      </c>
      <c r="B165" s="115" t="s">
        <v>19</v>
      </c>
      <c r="C165" s="2">
        <v>179504000</v>
      </c>
      <c r="D165" s="2">
        <v>181983000</v>
      </c>
      <c r="E165" s="2">
        <v>176658000</v>
      </c>
      <c r="F165" s="2">
        <v>173120000</v>
      </c>
      <c r="G165" s="2">
        <v>168812000</v>
      </c>
      <c r="H165" s="2">
        <v>163957000</v>
      </c>
      <c r="I165" s="2">
        <v>158281000</v>
      </c>
      <c r="J165" s="2">
        <v>151782000</v>
      </c>
      <c r="K165" s="2">
        <v>144666000</v>
      </c>
      <c r="L165" s="2">
        <v>136173000</v>
      </c>
      <c r="M165" s="2">
        <v>125928000</v>
      </c>
      <c r="N165" s="2">
        <v>114730000</v>
      </c>
      <c r="O165" s="2">
        <v>103097000</v>
      </c>
      <c r="P165" s="2">
        <v>95621000</v>
      </c>
      <c r="Q165" s="2">
        <v>89768600</v>
      </c>
      <c r="R165" s="2">
        <v>83140400</v>
      </c>
      <c r="S165" s="2">
        <v>76264900</v>
      </c>
      <c r="T165" s="2">
        <v>68943900</v>
      </c>
      <c r="U165" s="2">
        <v>61714800</v>
      </c>
      <c r="V165" s="2">
        <v>54827700</v>
      </c>
      <c r="W165" s="2">
        <v>48637800</v>
      </c>
      <c r="X165" s="2">
        <v>43401200</v>
      </c>
      <c r="Y165" s="2">
        <v>39151300</v>
      </c>
      <c r="Z165" s="2">
        <v>35807000</v>
      </c>
      <c r="AA165" s="2">
        <v>33669400</v>
      </c>
      <c r="AB165" s="2">
        <v>32329900</v>
      </c>
      <c r="AC165" s="2">
        <v>31621300</v>
      </c>
      <c r="AD165" s="2">
        <v>31182400</v>
      </c>
      <c r="AE165" s="2">
        <v>31230300</v>
      </c>
      <c r="AF165" s="2">
        <v>31500100</v>
      </c>
      <c r="AG165" s="2">
        <v>31935000</v>
      </c>
    </row>
    <row r="166" spans="1:33">
      <c r="A166" s="115" t="s">
        <v>184</v>
      </c>
      <c r="B166" s="115" t="s">
        <v>19</v>
      </c>
      <c r="C166" s="2">
        <v>851450000</v>
      </c>
      <c r="D166" s="2">
        <v>890754000</v>
      </c>
      <c r="E166" s="2">
        <v>958708000</v>
      </c>
      <c r="F166" s="2">
        <v>912231000</v>
      </c>
      <c r="G166" s="2">
        <v>824227000</v>
      </c>
      <c r="H166" s="2">
        <v>725252000</v>
      </c>
      <c r="I166" s="2">
        <v>594165000</v>
      </c>
      <c r="J166" s="2">
        <v>422370000</v>
      </c>
      <c r="K166" s="2">
        <v>208368000</v>
      </c>
      <c r="L166" s="2">
        <v>32866800</v>
      </c>
      <c r="M166" s="2">
        <v>30596900</v>
      </c>
      <c r="N166" s="2">
        <v>29782900</v>
      </c>
      <c r="O166" s="2">
        <v>28884300</v>
      </c>
      <c r="P166" s="2">
        <v>27970400</v>
      </c>
      <c r="Q166" s="2">
        <v>27000500</v>
      </c>
      <c r="R166" s="2">
        <v>26013400</v>
      </c>
      <c r="S166" s="2">
        <v>24995600</v>
      </c>
      <c r="T166" s="2">
        <v>25139700</v>
      </c>
      <c r="U166" s="2">
        <v>24027600</v>
      </c>
      <c r="V166" s="2">
        <v>22950900</v>
      </c>
      <c r="W166" s="2">
        <v>21937200</v>
      </c>
      <c r="X166" s="2">
        <v>21966500</v>
      </c>
      <c r="Y166" s="2">
        <v>21050900</v>
      </c>
      <c r="Z166" s="2">
        <v>20239600</v>
      </c>
      <c r="AA166" s="2">
        <v>19536100</v>
      </c>
      <c r="AB166" s="2">
        <v>19807400</v>
      </c>
      <c r="AC166" s="2">
        <v>19322800</v>
      </c>
      <c r="AD166" s="2">
        <v>18938500</v>
      </c>
      <c r="AE166" s="2">
        <v>18654800</v>
      </c>
      <c r="AF166" s="2">
        <v>19226000</v>
      </c>
      <c r="AG166" s="2">
        <v>19047000</v>
      </c>
    </row>
    <row r="167" spans="1:33">
      <c r="A167" s="115" t="s">
        <v>185</v>
      </c>
      <c r="B167" s="115" t="s">
        <v>19</v>
      </c>
      <c r="C167" s="2">
        <v>14611200</v>
      </c>
      <c r="D167" s="2">
        <v>15865400</v>
      </c>
      <c r="E167" s="2">
        <v>15949700</v>
      </c>
      <c r="F167" s="2">
        <v>14626800</v>
      </c>
      <c r="G167" s="2">
        <v>13594400</v>
      </c>
      <c r="H167" s="2">
        <v>12379500</v>
      </c>
      <c r="I167" s="2">
        <v>11112100</v>
      </c>
      <c r="J167" s="2">
        <v>9680320</v>
      </c>
      <c r="K167" s="2">
        <v>7952900</v>
      </c>
      <c r="L167" s="2">
        <v>6516770</v>
      </c>
      <c r="M167" s="2">
        <v>6086180</v>
      </c>
      <c r="N167" s="2">
        <v>5591080</v>
      </c>
      <c r="O167" s="2">
        <v>5054960</v>
      </c>
      <c r="P167" s="2">
        <v>4725110</v>
      </c>
      <c r="Q167" s="2">
        <v>4456920</v>
      </c>
      <c r="R167" s="2">
        <v>4047400</v>
      </c>
      <c r="S167" s="2">
        <v>3673210</v>
      </c>
      <c r="T167" s="2">
        <v>3322480</v>
      </c>
      <c r="U167" s="2">
        <v>2967170</v>
      </c>
      <c r="V167" s="2">
        <v>2626580</v>
      </c>
      <c r="W167" s="2">
        <v>2265880</v>
      </c>
      <c r="X167" s="2">
        <v>1978040</v>
      </c>
      <c r="Y167" s="2">
        <v>1786840</v>
      </c>
      <c r="Z167" s="2">
        <v>1612690</v>
      </c>
      <c r="AA167" s="2">
        <v>1473800</v>
      </c>
      <c r="AB167" s="2">
        <v>1354920</v>
      </c>
      <c r="AC167" s="2">
        <v>1297300</v>
      </c>
      <c r="AD167" s="2">
        <v>1373060</v>
      </c>
      <c r="AE167" s="2">
        <v>1386220</v>
      </c>
      <c r="AF167" s="2">
        <v>1413310</v>
      </c>
      <c r="AG167" s="2">
        <v>1445660</v>
      </c>
    </row>
    <row r="168" spans="1:33">
      <c r="A168" s="115" t="s">
        <v>186</v>
      </c>
      <c r="B168" s="115" t="s">
        <v>19</v>
      </c>
      <c r="C168" s="115">
        <v>0</v>
      </c>
      <c r="D168" s="115">
        <v>0</v>
      </c>
      <c r="E168" s="115">
        <v>0</v>
      </c>
      <c r="F168" s="115">
        <v>0</v>
      </c>
      <c r="G168" s="115">
        <v>0</v>
      </c>
      <c r="H168" s="115">
        <v>0</v>
      </c>
      <c r="I168" s="115">
        <v>0</v>
      </c>
      <c r="J168" s="115">
        <v>0</v>
      </c>
      <c r="K168" s="115">
        <v>0</v>
      </c>
      <c r="L168" s="115">
        <v>0</v>
      </c>
      <c r="M168" s="115">
        <v>0</v>
      </c>
      <c r="N168" s="115">
        <v>0</v>
      </c>
      <c r="O168" s="115">
        <v>0</v>
      </c>
      <c r="P168" s="115">
        <v>0</v>
      </c>
      <c r="Q168" s="115">
        <v>0</v>
      </c>
      <c r="R168" s="115">
        <v>0</v>
      </c>
      <c r="S168" s="115">
        <v>0</v>
      </c>
      <c r="T168" s="115">
        <v>0</v>
      </c>
      <c r="U168" s="115">
        <v>0</v>
      </c>
      <c r="V168" s="115">
        <v>0</v>
      </c>
      <c r="W168" s="115">
        <v>0</v>
      </c>
      <c r="X168" s="115">
        <v>0</v>
      </c>
      <c r="Y168" s="115">
        <v>0</v>
      </c>
      <c r="Z168" s="115">
        <v>0</v>
      </c>
      <c r="AA168" s="115">
        <v>0</v>
      </c>
      <c r="AB168" s="115">
        <v>0</v>
      </c>
      <c r="AC168" s="115">
        <v>0</v>
      </c>
      <c r="AD168" s="115">
        <v>0</v>
      </c>
      <c r="AE168" s="115">
        <v>0</v>
      </c>
      <c r="AF168" s="115">
        <v>0</v>
      </c>
      <c r="AG168" s="115">
        <v>0</v>
      </c>
    </row>
    <row r="169" spans="1:33">
      <c r="A169" s="115" t="s">
        <v>187</v>
      </c>
      <c r="B169" s="115" t="s">
        <v>19</v>
      </c>
      <c r="C169" s="115">
        <v>0</v>
      </c>
      <c r="D169" s="115">
        <v>0</v>
      </c>
      <c r="E169" s="115">
        <v>0</v>
      </c>
      <c r="F169" s="115">
        <v>0</v>
      </c>
      <c r="G169" s="115">
        <v>0</v>
      </c>
      <c r="H169" s="115">
        <v>0</v>
      </c>
      <c r="I169" s="115">
        <v>0</v>
      </c>
      <c r="J169" s="115">
        <v>0</v>
      </c>
      <c r="K169" s="115">
        <v>0</v>
      </c>
      <c r="L169" s="115">
        <v>0</v>
      </c>
      <c r="M169" s="115">
        <v>0</v>
      </c>
      <c r="N169" s="115">
        <v>0</v>
      </c>
      <c r="O169" s="115">
        <v>0</v>
      </c>
      <c r="P169" s="115">
        <v>0</v>
      </c>
      <c r="Q169" s="115">
        <v>0</v>
      </c>
      <c r="R169" s="115">
        <v>0</v>
      </c>
      <c r="S169" s="115">
        <v>0</v>
      </c>
      <c r="T169" s="115">
        <v>0</v>
      </c>
      <c r="U169" s="115">
        <v>0</v>
      </c>
      <c r="V169" s="115">
        <v>0</v>
      </c>
      <c r="W169" s="115">
        <v>0</v>
      </c>
      <c r="X169" s="115">
        <v>0</v>
      </c>
      <c r="Y169" s="115">
        <v>0</v>
      </c>
      <c r="Z169" s="115">
        <v>0</v>
      </c>
      <c r="AA169" s="115">
        <v>0</v>
      </c>
      <c r="AB169" s="115">
        <v>0</v>
      </c>
      <c r="AC169" s="115">
        <v>0</v>
      </c>
      <c r="AD169" s="115">
        <v>0</v>
      </c>
      <c r="AE169" s="115">
        <v>0</v>
      </c>
      <c r="AF169" s="115">
        <v>0</v>
      </c>
      <c r="AG169" s="115">
        <v>0</v>
      </c>
    </row>
    <row r="170" spans="1:33">
      <c r="A170" s="115" t="s">
        <v>188</v>
      </c>
      <c r="B170" s="115" t="s">
        <v>19</v>
      </c>
      <c r="C170" s="2">
        <v>4461180</v>
      </c>
      <c r="D170" s="2">
        <v>4612170</v>
      </c>
      <c r="E170" s="2">
        <v>4556780</v>
      </c>
      <c r="F170" s="2">
        <v>4519660</v>
      </c>
      <c r="G170" s="2">
        <v>4472780</v>
      </c>
      <c r="H170" s="2">
        <v>4415210</v>
      </c>
      <c r="I170" s="2">
        <v>4342680</v>
      </c>
      <c r="J170" s="2">
        <v>4254810</v>
      </c>
      <c r="K170" s="2">
        <v>4155040</v>
      </c>
      <c r="L170" s="2">
        <v>4034830</v>
      </c>
      <c r="M170" s="2">
        <v>3894430</v>
      </c>
      <c r="N170" s="2">
        <v>3734220</v>
      </c>
      <c r="O170" s="2">
        <v>3559430</v>
      </c>
      <c r="P170" s="2">
        <v>3442720</v>
      </c>
      <c r="Q170" s="2">
        <v>3313810</v>
      </c>
      <c r="R170" s="2">
        <v>3171120</v>
      </c>
      <c r="S170" s="2">
        <v>3015230</v>
      </c>
      <c r="T170" s="2">
        <v>2849830</v>
      </c>
      <c r="U170" s="2">
        <v>2681550</v>
      </c>
      <c r="V170" s="2">
        <v>2517000</v>
      </c>
      <c r="W170" s="2">
        <v>2360980</v>
      </c>
      <c r="X170" s="2">
        <v>2218830</v>
      </c>
      <c r="Y170" s="2">
        <v>2095420</v>
      </c>
      <c r="Z170" s="2">
        <v>1995150</v>
      </c>
      <c r="AA170" s="2">
        <v>1917450</v>
      </c>
      <c r="AB170" s="2">
        <v>1861680</v>
      </c>
      <c r="AC170" s="2">
        <v>1825190</v>
      </c>
      <c r="AD170" s="2">
        <v>1802580</v>
      </c>
      <c r="AE170" s="2">
        <v>1793940</v>
      </c>
      <c r="AF170" s="2">
        <v>1795480</v>
      </c>
      <c r="AG170" s="2">
        <v>1804730</v>
      </c>
    </row>
    <row r="171" spans="1:33">
      <c r="A171" s="115" t="s">
        <v>189</v>
      </c>
      <c r="B171" s="115" t="s">
        <v>19</v>
      </c>
      <c r="C171" s="115">
        <v>0</v>
      </c>
      <c r="D171" s="115">
        <v>0</v>
      </c>
      <c r="E171" s="115">
        <v>0</v>
      </c>
      <c r="F171" s="115">
        <v>0</v>
      </c>
      <c r="G171" s="115">
        <v>0</v>
      </c>
      <c r="H171" s="115">
        <v>0</v>
      </c>
      <c r="I171" s="115">
        <v>0</v>
      </c>
      <c r="J171" s="115">
        <v>0</v>
      </c>
      <c r="K171" s="115">
        <v>0</v>
      </c>
      <c r="L171" s="115">
        <v>0</v>
      </c>
      <c r="M171" s="115">
        <v>0</v>
      </c>
      <c r="N171" s="115">
        <v>0</v>
      </c>
      <c r="O171" s="115">
        <v>0</v>
      </c>
      <c r="P171" s="115">
        <v>0</v>
      </c>
      <c r="Q171" s="115">
        <v>0</v>
      </c>
      <c r="R171" s="115">
        <v>0</v>
      </c>
      <c r="S171" s="115">
        <v>0</v>
      </c>
      <c r="T171" s="115">
        <v>0</v>
      </c>
      <c r="U171" s="115">
        <v>0</v>
      </c>
      <c r="V171" s="115">
        <v>0</v>
      </c>
      <c r="W171" s="115">
        <v>0</v>
      </c>
      <c r="X171" s="115">
        <v>0</v>
      </c>
      <c r="Y171" s="115">
        <v>0</v>
      </c>
      <c r="Z171" s="115">
        <v>0</v>
      </c>
      <c r="AA171" s="115">
        <v>0</v>
      </c>
      <c r="AB171" s="115">
        <v>0</v>
      </c>
      <c r="AC171" s="115">
        <v>0</v>
      </c>
      <c r="AD171" s="115">
        <v>0</v>
      </c>
      <c r="AE171" s="115">
        <v>0</v>
      </c>
      <c r="AF171" s="115">
        <v>0</v>
      </c>
      <c r="AG171" s="115">
        <v>0</v>
      </c>
    </row>
    <row r="172" spans="1:33">
      <c r="A172" s="115" t="s">
        <v>190</v>
      </c>
      <c r="B172" s="115" t="s">
        <v>19</v>
      </c>
      <c r="C172" s="115">
        <v>0</v>
      </c>
      <c r="D172" s="115">
        <v>0</v>
      </c>
      <c r="E172" s="115">
        <v>0</v>
      </c>
      <c r="F172" s="115">
        <v>0</v>
      </c>
      <c r="G172" s="115">
        <v>0</v>
      </c>
      <c r="H172" s="115">
        <v>0</v>
      </c>
      <c r="I172" s="115">
        <v>0</v>
      </c>
      <c r="J172" s="115">
        <v>0</v>
      </c>
      <c r="K172" s="115">
        <v>0</v>
      </c>
      <c r="L172" s="115">
        <v>0</v>
      </c>
      <c r="M172" s="115">
        <v>0</v>
      </c>
      <c r="N172" s="115">
        <v>0</v>
      </c>
      <c r="O172" s="115">
        <v>0</v>
      </c>
      <c r="P172" s="115">
        <v>0</v>
      </c>
      <c r="Q172" s="115">
        <v>0</v>
      </c>
      <c r="R172" s="115">
        <v>0</v>
      </c>
      <c r="S172" s="115">
        <v>0</v>
      </c>
      <c r="T172" s="115">
        <v>0</v>
      </c>
      <c r="U172" s="115">
        <v>0</v>
      </c>
      <c r="V172" s="115">
        <v>0</v>
      </c>
      <c r="W172" s="115">
        <v>0</v>
      </c>
      <c r="X172" s="115">
        <v>0</v>
      </c>
      <c r="Y172" s="115">
        <v>0</v>
      </c>
      <c r="Z172" s="115">
        <v>0</v>
      </c>
      <c r="AA172" s="115">
        <v>0</v>
      </c>
      <c r="AB172" s="115">
        <v>0</v>
      </c>
      <c r="AC172" s="115">
        <v>0</v>
      </c>
      <c r="AD172" s="115">
        <v>0</v>
      </c>
      <c r="AE172" s="115">
        <v>0</v>
      </c>
      <c r="AF172" s="115">
        <v>0</v>
      </c>
      <c r="AG172" s="115">
        <v>0</v>
      </c>
    </row>
    <row r="173" spans="1:33">
      <c r="A173" s="115" t="s">
        <v>191</v>
      </c>
      <c r="B173" s="115" t="s">
        <v>19</v>
      </c>
      <c r="C173" s="115">
        <v>617553</v>
      </c>
      <c r="D173" s="115">
        <v>606698</v>
      </c>
      <c r="E173" s="115">
        <v>590777</v>
      </c>
      <c r="F173" s="115">
        <v>568504</v>
      </c>
      <c r="G173" s="115">
        <v>548479</v>
      </c>
      <c r="H173" s="115">
        <v>529385</v>
      </c>
      <c r="I173" s="115">
        <v>508501</v>
      </c>
      <c r="J173" s="115">
        <v>487532</v>
      </c>
      <c r="K173" s="115">
        <v>468466</v>
      </c>
      <c r="L173" s="115">
        <v>450470</v>
      </c>
      <c r="M173" s="115">
        <v>434038</v>
      </c>
      <c r="N173" s="115">
        <v>418544</v>
      </c>
      <c r="O173" s="115">
        <v>403953</v>
      </c>
      <c r="P173" s="115">
        <v>389575</v>
      </c>
      <c r="Q173" s="115">
        <v>408126</v>
      </c>
      <c r="R173" s="115">
        <v>426796</v>
      </c>
      <c r="S173" s="115">
        <v>444062</v>
      </c>
      <c r="T173" s="115">
        <v>460255</v>
      </c>
      <c r="U173" s="115">
        <v>475564</v>
      </c>
      <c r="V173" s="115">
        <v>490398</v>
      </c>
      <c r="W173" s="115">
        <v>503781</v>
      </c>
      <c r="X173" s="115">
        <v>517156</v>
      </c>
      <c r="Y173" s="115">
        <v>529861</v>
      </c>
      <c r="Z173" s="115">
        <v>543073</v>
      </c>
      <c r="AA173" s="115">
        <v>555359</v>
      </c>
      <c r="AB173" s="115">
        <v>568448</v>
      </c>
      <c r="AC173" s="115">
        <v>581853</v>
      </c>
      <c r="AD173" s="115">
        <v>595901</v>
      </c>
      <c r="AE173" s="115">
        <v>612205</v>
      </c>
      <c r="AF173" s="115">
        <v>631228</v>
      </c>
      <c r="AG173" s="115">
        <v>652829</v>
      </c>
    </row>
    <row r="174" spans="1:33">
      <c r="A174" s="115" t="s">
        <v>192</v>
      </c>
      <c r="B174" s="115" t="s">
        <v>19</v>
      </c>
      <c r="C174" s="2">
        <v>1123580000</v>
      </c>
      <c r="D174" s="2">
        <v>1148030000</v>
      </c>
      <c r="E174" s="2">
        <v>1160190000</v>
      </c>
      <c r="F174" s="2">
        <v>1167140000</v>
      </c>
      <c r="G174" s="2">
        <v>1180630000</v>
      </c>
      <c r="H174" s="2">
        <v>1195510000</v>
      </c>
      <c r="I174" s="2">
        <v>1206510000</v>
      </c>
      <c r="J174" s="2">
        <v>1217700000</v>
      </c>
      <c r="K174" s="2">
        <v>1233770000</v>
      </c>
      <c r="L174" s="2">
        <v>1246650000</v>
      </c>
      <c r="M174" s="2">
        <v>1246770000</v>
      </c>
      <c r="N174" s="2">
        <v>1245280000</v>
      </c>
      <c r="O174" s="2">
        <v>1242250000</v>
      </c>
      <c r="P174" s="2">
        <v>1235530000</v>
      </c>
      <c r="Q174" s="2">
        <v>1228020000</v>
      </c>
      <c r="R174" s="2">
        <v>1219660000</v>
      </c>
      <c r="S174" s="2">
        <v>1205370000</v>
      </c>
      <c r="T174" s="2">
        <v>1186550000</v>
      </c>
      <c r="U174" s="2">
        <v>1164370000</v>
      </c>
      <c r="V174" s="2">
        <v>1139530000</v>
      </c>
      <c r="W174" s="2">
        <v>1111040000</v>
      </c>
      <c r="X174" s="2">
        <v>1081940000</v>
      </c>
      <c r="Y174" s="2">
        <v>1052020000</v>
      </c>
      <c r="Z174" s="2">
        <v>1022800000</v>
      </c>
      <c r="AA174" s="2">
        <v>992371000</v>
      </c>
      <c r="AB174" s="2">
        <v>964030000</v>
      </c>
      <c r="AC174" s="2">
        <v>937261000</v>
      </c>
      <c r="AD174" s="2">
        <v>912862000</v>
      </c>
      <c r="AE174" s="2">
        <v>893618000</v>
      </c>
      <c r="AF174" s="2">
        <v>878998000</v>
      </c>
      <c r="AG174" s="2">
        <v>868826000</v>
      </c>
    </row>
    <row r="175" spans="1:33">
      <c r="A175" s="115" t="s">
        <v>193</v>
      </c>
      <c r="B175" s="115" t="s">
        <v>19</v>
      </c>
      <c r="C175" s="115">
        <v>0</v>
      </c>
      <c r="D175" s="115">
        <v>0</v>
      </c>
      <c r="E175" s="115">
        <v>0</v>
      </c>
      <c r="F175" s="115">
        <v>0</v>
      </c>
      <c r="G175" s="115">
        <v>0</v>
      </c>
      <c r="H175" s="115">
        <v>0</v>
      </c>
      <c r="I175" s="115">
        <v>0</v>
      </c>
      <c r="J175" s="115">
        <v>0</v>
      </c>
      <c r="K175" s="115">
        <v>0</v>
      </c>
      <c r="L175" s="115">
        <v>0</v>
      </c>
      <c r="M175" s="115">
        <v>0</v>
      </c>
      <c r="N175" s="115">
        <v>0</v>
      </c>
      <c r="O175" s="115">
        <v>0</v>
      </c>
      <c r="P175" s="115">
        <v>0</v>
      </c>
      <c r="Q175" s="115">
        <v>0</v>
      </c>
      <c r="R175" s="115">
        <v>0</v>
      </c>
      <c r="S175" s="115">
        <v>0</v>
      </c>
      <c r="T175" s="115">
        <v>0</v>
      </c>
      <c r="U175" s="115">
        <v>0</v>
      </c>
      <c r="V175" s="115">
        <v>0</v>
      </c>
      <c r="W175" s="115">
        <v>0</v>
      </c>
      <c r="X175" s="115">
        <v>0</v>
      </c>
      <c r="Y175" s="115">
        <v>0</v>
      </c>
      <c r="Z175" s="115">
        <v>0</v>
      </c>
      <c r="AA175" s="115">
        <v>0</v>
      </c>
      <c r="AB175" s="115">
        <v>0</v>
      </c>
      <c r="AC175" s="115">
        <v>0</v>
      </c>
      <c r="AD175" s="115">
        <v>0</v>
      </c>
      <c r="AE175" s="115">
        <v>0</v>
      </c>
      <c r="AF175" s="115">
        <v>0</v>
      </c>
      <c r="AG175" s="115">
        <v>0</v>
      </c>
    </row>
    <row r="176" spans="1:33">
      <c r="A176" s="115" t="s">
        <v>194</v>
      </c>
      <c r="B176" s="115" t="s">
        <v>19</v>
      </c>
      <c r="C176" s="2">
        <v>70464900</v>
      </c>
      <c r="D176" s="2">
        <v>72911300</v>
      </c>
      <c r="E176" s="2">
        <v>79163400</v>
      </c>
      <c r="F176" s="2">
        <v>76926700</v>
      </c>
      <c r="G176" s="2">
        <v>71687300</v>
      </c>
      <c r="H176" s="2">
        <v>65853500</v>
      </c>
      <c r="I176" s="2">
        <v>57270600</v>
      </c>
      <c r="J176" s="2">
        <v>45355600</v>
      </c>
      <c r="K176" s="2">
        <v>30034000</v>
      </c>
      <c r="L176" s="2">
        <v>17316200</v>
      </c>
      <c r="M176" s="2">
        <v>17702700</v>
      </c>
      <c r="N176" s="2">
        <v>18322200</v>
      </c>
      <c r="O176" s="2">
        <v>18917300</v>
      </c>
      <c r="P176" s="2">
        <v>19452400</v>
      </c>
      <c r="Q176" s="2">
        <v>19967800</v>
      </c>
      <c r="R176" s="2">
        <v>20588400</v>
      </c>
      <c r="S176" s="2">
        <v>21220200</v>
      </c>
      <c r="T176" s="2">
        <v>21626800</v>
      </c>
      <c r="U176" s="2">
        <v>22068100</v>
      </c>
      <c r="V176" s="2">
        <v>22543800</v>
      </c>
      <c r="W176" s="2">
        <v>22905900</v>
      </c>
      <c r="X176" s="2">
        <v>23207200</v>
      </c>
      <c r="Y176" s="2">
        <v>23444800</v>
      </c>
      <c r="Z176" s="2">
        <v>23756500</v>
      </c>
      <c r="AA176" s="2">
        <v>23985500</v>
      </c>
      <c r="AB176" s="2">
        <v>24111200</v>
      </c>
      <c r="AC176" s="2">
        <v>24328700</v>
      </c>
      <c r="AD176" s="2">
        <v>24655600</v>
      </c>
      <c r="AE176" s="2">
        <v>25081000</v>
      </c>
      <c r="AF176" s="2">
        <v>25602500</v>
      </c>
      <c r="AG176" s="2">
        <v>26316100</v>
      </c>
    </row>
    <row r="177" spans="1:33">
      <c r="A177" s="115" t="s">
        <v>195</v>
      </c>
      <c r="B177" s="115" t="s">
        <v>19</v>
      </c>
      <c r="C177" s="115">
        <v>0</v>
      </c>
      <c r="D177" s="115">
        <v>0</v>
      </c>
      <c r="E177" s="115">
        <v>0</v>
      </c>
      <c r="F177" s="115">
        <v>0</v>
      </c>
      <c r="G177" s="115">
        <v>0</v>
      </c>
      <c r="H177" s="115">
        <v>0</v>
      </c>
      <c r="I177" s="115">
        <v>0</v>
      </c>
      <c r="J177" s="115">
        <v>0</v>
      </c>
      <c r="K177" s="115">
        <v>0</v>
      </c>
      <c r="L177" s="115">
        <v>0</v>
      </c>
      <c r="M177" s="115">
        <v>0</v>
      </c>
      <c r="N177" s="115">
        <v>0</v>
      </c>
      <c r="O177" s="115">
        <v>0</v>
      </c>
      <c r="P177" s="115">
        <v>0</v>
      </c>
      <c r="Q177" s="115">
        <v>0</v>
      </c>
      <c r="R177" s="115">
        <v>0</v>
      </c>
      <c r="S177" s="115">
        <v>0</v>
      </c>
      <c r="T177" s="115">
        <v>0</v>
      </c>
      <c r="U177" s="115">
        <v>0</v>
      </c>
      <c r="V177" s="115">
        <v>0</v>
      </c>
      <c r="W177" s="115">
        <v>0</v>
      </c>
      <c r="X177" s="115">
        <v>0</v>
      </c>
      <c r="Y177" s="115">
        <v>0</v>
      </c>
      <c r="Z177" s="115">
        <v>0</v>
      </c>
      <c r="AA177" s="115">
        <v>0</v>
      </c>
      <c r="AB177" s="115">
        <v>0</v>
      </c>
      <c r="AC177" s="115">
        <v>0</v>
      </c>
      <c r="AD177" s="115">
        <v>0</v>
      </c>
      <c r="AE177" s="115">
        <v>0</v>
      </c>
      <c r="AF177" s="115">
        <v>0</v>
      </c>
      <c r="AG177" s="115">
        <v>0</v>
      </c>
    </row>
    <row r="178" spans="1:33">
      <c r="A178" s="115" t="s">
        <v>196</v>
      </c>
      <c r="B178" s="115" t="s">
        <v>19</v>
      </c>
      <c r="C178" s="115">
        <v>0</v>
      </c>
      <c r="D178" s="115">
        <v>0</v>
      </c>
      <c r="E178" s="115">
        <v>0</v>
      </c>
      <c r="F178" s="115">
        <v>0</v>
      </c>
      <c r="G178" s="115">
        <v>0</v>
      </c>
      <c r="H178" s="115">
        <v>0</v>
      </c>
      <c r="I178" s="115">
        <v>0</v>
      </c>
      <c r="J178" s="115">
        <v>0</v>
      </c>
      <c r="K178" s="115">
        <v>0</v>
      </c>
      <c r="L178" s="115">
        <v>0</v>
      </c>
      <c r="M178" s="115">
        <v>0</v>
      </c>
      <c r="N178" s="115">
        <v>0</v>
      </c>
      <c r="O178" s="115">
        <v>0</v>
      </c>
      <c r="P178" s="115">
        <v>0</v>
      </c>
      <c r="Q178" s="115">
        <v>0</v>
      </c>
      <c r="R178" s="115">
        <v>0</v>
      </c>
      <c r="S178" s="115">
        <v>0</v>
      </c>
      <c r="T178" s="115">
        <v>0</v>
      </c>
      <c r="U178" s="115">
        <v>0</v>
      </c>
      <c r="V178" s="115">
        <v>0</v>
      </c>
      <c r="W178" s="115">
        <v>0</v>
      </c>
      <c r="X178" s="115">
        <v>0</v>
      </c>
      <c r="Y178" s="115">
        <v>0</v>
      </c>
      <c r="Z178" s="115">
        <v>0</v>
      </c>
      <c r="AA178" s="115">
        <v>0</v>
      </c>
      <c r="AB178" s="115">
        <v>0</v>
      </c>
      <c r="AC178" s="115">
        <v>0</v>
      </c>
      <c r="AD178" s="115">
        <v>0</v>
      </c>
      <c r="AE178" s="115">
        <v>0</v>
      </c>
      <c r="AF178" s="115">
        <v>0</v>
      </c>
      <c r="AG178" s="115">
        <v>0</v>
      </c>
    </row>
    <row r="179" spans="1:33">
      <c r="A179" s="115" t="s">
        <v>197</v>
      </c>
      <c r="B179" s="115" t="s">
        <v>19</v>
      </c>
      <c r="C179" s="115">
        <v>0</v>
      </c>
      <c r="D179" s="115">
        <v>0</v>
      </c>
      <c r="E179" s="115">
        <v>0</v>
      </c>
      <c r="F179" s="115">
        <v>0</v>
      </c>
      <c r="G179" s="115">
        <v>0</v>
      </c>
      <c r="H179" s="115">
        <v>0</v>
      </c>
      <c r="I179" s="115">
        <v>0</v>
      </c>
      <c r="J179" s="115">
        <v>0</v>
      </c>
      <c r="K179" s="115">
        <v>0</v>
      </c>
      <c r="L179" s="115">
        <v>0</v>
      </c>
      <c r="M179" s="115">
        <v>0</v>
      </c>
      <c r="N179" s="115">
        <v>0</v>
      </c>
      <c r="O179" s="115">
        <v>0</v>
      </c>
      <c r="P179" s="115">
        <v>0</v>
      </c>
      <c r="Q179" s="115">
        <v>0</v>
      </c>
      <c r="R179" s="115">
        <v>0</v>
      </c>
      <c r="S179" s="115">
        <v>0</v>
      </c>
      <c r="T179" s="115">
        <v>0</v>
      </c>
      <c r="U179" s="115">
        <v>0</v>
      </c>
      <c r="V179" s="115">
        <v>0</v>
      </c>
      <c r="W179" s="115">
        <v>0</v>
      </c>
      <c r="X179" s="115">
        <v>0</v>
      </c>
      <c r="Y179" s="115">
        <v>0</v>
      </c>
      <c r="Z179" s="115">
        <v>0</v>
      </c>
      <c r="AA179" s="115">
        <v>0</v>
      </c>
      <c r="AB179" s="115">
        <v>0</v>
      </c>
      <c r="AC179" s="115">
        <v>0</v>
      </c>
      <c r="AD179" s="115">
        <v>0</v>
      </c>
      <c r="AE179" s="115">
        <v>0</v>
      </c>
      <c r="AF179" s="115">
        <v>0</v>
      </c>
      <c r="AG179" s="115">
        <v>0</v>
      </c>
    </row>
    <row r="180" spans="1:33">
      <c r="A180" s="115" t="s">
        <v>198</v>
      </c>
      <c r="B180" s="115" t="s">
        <v>19</v>
      </c>
      <c r="C180" s="115">
        <v>108988</v>
      </c>
      <c r="D180" s="115">
        <v>111518</v>
      </c>
      <c r="E180" s="115">
        <v>114506</v>
      </c>
      <c r="F180" s="115">
        <v>117482</v>
      </c>
      <c r="G180" s="115">
        <v>121967</v>
      </c>
      <c r="H180" s="115">
        <v>127517</v>
      </c>
      <c r="I180" s="115">
        <v>133445</v>
      </c>
      <c r="J180" s="115">
        <v>140139</v>
      </c>
      <c r="K180" s="115">
        <v>147692</v>
      </c>
      <c r="L180" s="115">
        <v>155916</v>
      </c>
      <c r="M180" s="115">
        <v>164769</v>
      </c>
      <c r="N180" s="115">
        <v>173875</v>
      </c>
      <c r="O180" s="115">
        <v>183046</v>
      </c>
      <c r="P180" s="115">
        <v>192037</v>
      </c>
      <c r="Q180" s="115">
        <v>202010</v>
      </c>
      <c r="R180" s="115">
        <v>210947</v>
      </c>
      <c r="S180" s="115">
        <v>217753</v>
      </c>
      <c r="T180" s="115">
        <v>222622</v>
      </c>
      <c r="U180" s="115">
        <v>226002</v>
      </c>
      <c r="V180" s="115">
        <v>228401</v>
      </c>
      <c r="W180" s="115">
        <v>229376</v>
      </c>
      <c r="X180" s="115">
        <v>229328</v>
      </c>
      <c r="Y180" s="115">
        <v>228826</v>
      </c>
      <c r="Z180" s="115">
        <v>228093</v>
      </c>
      <c r="AA180" s="115">
        <v>227055</v>
      </c>
      <c r="AB180" s="115">
        <v>226537</v>
      </c>
      <c r="AC180" s="115">
        <v>226292</v>
      </c>
      <c r="AD180" s="115">
        <v>226668</v>
      </c>
      <c r="AE180" s="115">
        <v>227911</v>
      </c>
      <c r="AF180" s="115">
        <v>230796</v>
      </c>
      <c r="AG180" s="115">
        <v>234986</v>
      </c>
    </row>
    <row r="181" spans="1:33">
      <c r="A181" s="115" t="s">
        <v>199</v>
      </c>
      <c r="B181" s="115" t="s">
        <v>19</v>
      </c>
      <c r="C181" s="115">
        <v>0</v>
      </c>
      <c r="D181" s="115">
        <v>0</v>
      </c>
      <c r="E181" s="115">
        <v>0</v>
      </c>
      <c r="F181" s="115">
        <v>0</v>
      </c>
      <c r="G181" s="115">
        <v>0</v>
      </c>
      <c r="H181" s="115">
        <v>0</v>
      </c>
      <c r="I181" s="115">
        <v>0</v>
      </c>
      <c r="J181" s="115">
        <v>0</v>
      </c>
      <c r="K181" s="115">
        <v>0</v>
      </c>
      <c r="L181" s="115">
        <v>0</v>
      </c>
      <c r="M181" s="115">
        <v>0</v>
      </c>
      <c r="N181" s="115">
        <v>0</v>
      </c>
      <c r="O181" s="115">
        <v>0</v>
      </c>
      <c r="P181" s="115">
        <v>0</v>
      </c>
      <c r="Q181" s="115">
        <v>0</v>
      </c>
      <c r="R181" s="115">
        <v>0</v>
      </c>
      <c r="S181" s="115">
        <v>0</v>
      </c>
      <c r="T181" s="115">
        <v>0</v>
      </c>
      <c r="U181" s="115">
        <v>0</v>
      </c>
      <c r="V181" s="115">
        <v>0</v>
      </c>
      <c r="W181" s="115">
        <v>0</v>
      </c>
      <c r="X181" s="115">
        <v>0</v>
      </c>
      <c r="Y181" s="115">
        <v>0</v>
      </c>
      <c r="Z181" s="115">
        <v>0</v>
      </c>
      <c r="AA181" s="115">
        <v>0</v>
      </c>
      <c r="AB181" s="115">
        <v>0</v>
      </c>
      <c r="AC181" s="115">
        <v>0</v>
      </c>
      <c r="AD181" s="115">
        <v>0</v>
      </c>
      <c r="AE181" s="115">
        <v>0</v>
      </c>
      <c r="AF181" s="115">
        <v>0</v>
      </c>
      <c r="AG181" s="115">
        <v>0</v>
      </c>
    </row>
    <row r="182" spans="1:33">
      <c r="A182" s="115" t="s">
        <v>200</v>
      </c>
      <c r="B182" s="115" t="s">
        <v>19</v>
      </c>
      <c r="C182" s="115">
        <v>0</v>
      </c>
      <c r="D182" s="115">
        <v>0</v>
      </c>
      <c r="E182" s="115">
        <v>0</v>
      </c>
      <c r="F182" s="115">
        <v>0</v>
      </c>
      <c r="G182" s="115">
        <v>0</v>
      </c>
      <c r="H182" s="115">
        <v>0</v>
      </c>
      <c r="I182" s="115">
        <v>0</v>
      </c>
      <c r="J182" s="115">
        <v>0</v>
      </c>
      <c r="K182" s="115">
        <v>0</v>
      </c>
      <c r="L182" s="115">
        <v>0</v>
      </c>
      <c r="M182" s="115">
        <v>0</v>
      </c>
      <c r="N182" s="115">
        <v>0</v>
      </c>
      <c r="O182" s="115">
        <v>0</v>
      </c>
      <c r="P182" s="115">
        <v>0</v>
      </c>
      <c r="Q182" s="115">
        <v>0</v>
      </c>
      <c r="R182" s="115">
        <v>0</v>
      </c>
      <c r="S182" s="115">
        <v>0</v>
      </c>
      <c r="T182" s="115">
        <v>0</v>
      </c>
      <c r="U182" s="115">
        <v>0</v>
      </c>
      <c r="V182" s="115">
        <v>0</v>
      </c>
      <c r="W182" s="115">
        <v>0</v>
      </c>
      <c r="X182" s="115">
        <v>0</v>
      </c>
      <c r="Y182" s="115">
        <v>0</v>
      </c>
      <c r="Z182" s="115">
        <v>0</v>
      </c>
      <c r="AA182" s="115">
        <v>0</v>
      </c>
      <c r="AB182" s="115">
        <v>0</v>
      </c>
      <c r="AC182" s="115">
        <v>0</v>
      </c>
      <c r="AD182" s="115">
        <v>0</v>
      </c>
      <c r="AE182" s="115">
        <v>0</v>
      </c>
      <c r="AF182" s="115">
        <v>0</v>
      </c>
      <c r="AG182" s="115">
        <v>0</v>
      </c>
    </row>
    <row r="183" spans="1:33">
      <c r="A183" s="115" t="s">
        <v>201</v>
      </c>
      <c r="B183" s="115" t="s">
        <v>19</v>
      </c>
      <c r="C183" s="2">
        <v>6195100</v>
      </c>
      <c r="D183" s="2">
        <v>6395680</v>
      </c>
      <c r="E183" s="2">
        <v>6295610</v>
      </c>
      <c r="F183" s="2">
        <v>6210900</v>
      </c>
      <c r="G183" s="2">
        <v>6107280</v>
      </c>
      <c r="H183" s="2">
        <v>5985770</v>
      </c>
      <c r="I183" s="2">
        <v>5843980</v>
      </c>
      <c r="J183" s="2">
        <v>5688260</v>
      </c>
      <c r="K183" s="2">
        <v>5530270</v>
      </c>
      <c r="L183" s="2">
        <v>5363860</v>
      </c>
      <c r="M183" s="2">
        <v>5194920</v>
      </c>
      <c r="N183" s="2">
        <v>5022560</v>
      </c>
      <c r="O183" s="2">
        <v>4854490</v>
      </c>
      <c r="P183" s="2">
        <v>4801470</v>
      </c>
      <c r="Q183" s="2">
        <v>4752660</v>
      </c>
      <c r="R183" s="2">
        <v>4716420</v>
      </c>
      <c r="S183" s="2">
        <v>4692260</v>
      </c>
      <c r="T183" s="2">
        <v>4678940</v>
      </c>
      <c r="U183" s="2">
        <v>4679780</v>
      </c>
      <c r="V183" s="2">
        <v>4698420</v>
      </c>
      <c r="W183" s="2">
        <v>4733760</v>
      </c>
      <c r="X183" s="2">
        <v>4782680</v>
      </c>
      <c r="Y183" s="2">
        <v>4844610</v>
      </c>
      <c r="Z183" s="2">
        <v>4916860</v>
      </c>
      <c r="AA183" s="2">
        <v>4999040</v>
      </c>
      <c r="AB183" s="2">
        <v>5088640</v>
      </c>
      <c r="AC183" s="2">
        <v>5184050</v>
      </c>
      <c r="AD183" s="2">
        <v>5276120</v>
      </c>
      <c r="AE183" s="2">
        <v>5369740</v>
      </c>
      <c r="AF183" s="2">
        <v>5460230</v>
      </c>
      <c r="AG183" s="2">
        <v>5542350</v>
      </c>
    </row>
    <row r="184" spans="1:33">
      <c r="A184" s="115" t="s">
        <v>202</v>
      </c>
      <c r="B184" s="115" t="s">
        <v>19</v>
      </c>
      <c r="C184" s="2">
        <v>38168500000</v>
      </c>
      <c r="D184" s="2">
        <v>39873000000</v>
      </c>
      <c r="E184" s="2">
        <v>39569700000</v>
      </c>
      <c r="F184" s="2">
        <v>39678300000</v>
      </c>
      <c r="G184" s="2">
        <v>39768900000</v>
      </c>
      <c r="H184" s="2">
        <v>39768400000</v>
      </c>
      <c r="I184" s="2">
        <v>39686200000</v>
      </c>
      <c r="J184" s="2">
        <v>39564100000</v>
      </c>
      <c r="K184" s="2">
        <v>39469200000</v>
      </c>
      <c r="L184" s="2">
        <v>39144300000</v>
      </c>
      <c r="M184" s="2">
        <v>38265100000</v>
      </c>
      <c r="N184" s="2">
        <v>37247100000</v>
      </c>
      <c r="O184" s="2">
        <v>36123400000</v>
      </c>
      <c r="P184" s="2">
        <v>34980400000</v>
      </c>
      <c r="Q184" s="2">
        <v>33767500000</v>
      </c>
      <c r="R184" s="2">
        <v>32532900000</v>
      </c>
      <c r="S184" s="2">
        <v>31260100000</v>
      </c>
      <c r="T184" s="2">
        <v>29943600000</v>
      </c>
      <c r="U184" s="2">
        <v>28619500000</v>
      </c>
      <c r="V184" s="2">
        <v>27337500000</v>
      </c>
      <c r="W184" s="2">
        <v>26120800000</v>
      </c>
      <c r="X184" s="2">
        <v>24968400000</v>
      </c>
      <c r="Y184" s="2">
        <v>23927600000</v>
      </c>
      <c r="Z184" s="2">
        <v>23005300000</v>
      </c>
      <c r="AA184" s="2">
        <v>22205600000</v>
      </c>
      <c r="AB184" s="2">
        <v>21538200000</v>
      </c>
      <c r="AC184" s="2">
        <v>21011400000</v>
      </c>
      <c r="AD184" s="2">
        <v>20593800000</v>
      </c>
      <c r="AE184" s="2">
        <v>20272700000</v>
      </c>
      <c r="AF184" s="2">
        <v>20026600000</v>
      </c>
      <c r="AG184" s="2">
        <v>19840000000</v>
      </c>
    </row>
    <row r="185" spans="1:33">
      <c r="A185" s="115" t="s">
        <v>203</v>
      </c>
      <c r="B185" s="115" t="s">
        <v>19</v>
      </c>
      <c r="C185" s="2">
        <v>186724000</v>
      </c>
      <c r="D185" s="2">
        <v>189303000</v>
      </c>
      <c r="E185" s="2">
        <v>183763000</v>
      </c>
      <c r="F185" s="2">
        <v>180082000</v>
      </c>
      <c r="G185" s="2">
        <v>175602000</v>
      </c>
      <c r="H185" s="2">
        <v>170552000</v>
      </c>
      <c r="I185" s="2">
        <v>164647000</v>
      </c>
      <c r="J185" s="2">
        <v>157887000</v>
      </c>
      <c r="K185" s="2">
        <v>150485000</v>
      </c>
      <c r="L185" s="2">
        <v>141650000</v>
      </c>
      <c r="M185" s="2">
        <v>130993000</v>
      </c>
      <c r="N185" s="2">
        <v>119344000</v>
      </c>
      <c r="O185" s="2">
        <v>107244000</v>
      </c>
      <c r="P185" s="2">
        <v>99466800</v>
      </c>
      <c r="Q185" s="2">
        <v>93379100</v>
      </c>
      <c r="R185" s="2">
        <v>86484300</v>
      </c>
      <c r="S185" s="2">
        <v>79332300</v>
      </c>
      <c r="T185" s="2">
        <v>71716900</v>
      </c>
      <c r="U185" s="2">
        <v>64197000</v>
      </c>
      <c r="V185" s="2">
        <v>57032900</v>
      </c>
      <c r="W185" s="2">
        <v>50594000</v>
      </c>
      <c r="X185" s="2">
        <v>45146800</v>
      </c>
      <c r="Y185" s="2">
        <v>40726000</v>
      </c>
      <c r="Z185" s="2">
        <v>37247100</v>
      </c>
      <c r="AA185" s="2">
        <v>35023600</v>
      </c>
      <c r="AB185" s="2">
        <v>33630200</v>
      </c>
      <c r="AC185" s="2">
        <v>32893100</v>
      </c>
      <c r="AD185" s="2">
        <v>32436500</v>
      </c>
      <c r="AE185" s="2">
        <v>32486400</v>
      </c>
      <c r="AF185" s="2">
        <v>32767100</v>
      </c>
      <c r="AG185" s="2">
        <v>33219500</v>
      </c>
    </row>
    <row r="186" spans="1:33">
      <c r="A186" s="115" t="s">
        <v>204</v>
      </c>
      <c r="B186" s="115" t="s">
        <v>19</v>
      </c>
      <c r="C186" s="115">
        <v>0</v>
      </c>
      <c r="D186" s="115">
        <v>0</v>
      </c>
      <c r="E186" s="115">
        <v>0</v>
      </c>
      <c r="F186" s="115">
        <v>0</v>
      </c>
      <c r="G186" s="115">
        <v>0</v>
      </c>
      <c r="H186" s="115">
        <v>0</v>
      </c>
      <c r="I186" s="115">
        <v>0</v>
      </c>
      <c r="J186" s="115">
        <v>0</v>
      </c>
      <c r="K186" s="115">
        <v>0</v>
      </c>
      <c r="L186" s="115">
        <v>0</v>
      </c>
      <c r="M186" s="115">
        <v>0</v>
      </c>
      <c r="N186" s="115">
        <v>0</v>
      </c>
      <c r="O186" s="115">
        <v>0</v>
      </c>
      <c r="P186" s="115">
        <v>0</v>
      </c>
      <c r="Q186" s="115">
        <v>0</v>
      </c>
      <c r="R186" s="115">
        <v>0</v>
      </c>
      <c r="S186" s="115">
        <v>0</v>
      </c>
      <c r="T186" s="115">
        <v>0</v>
      </c>
      <c r="U186" s="115">
        <v>0</v>
      </c>
      <c r="V186" s="115">
        <v>0</v>
      </c>
      <c r="W186" s="115">
        <v>0</v>
      </c>
      <c r="X186" s="115">
        <v>0</v>
      </c>
      <c r="Y186" s="115">
        <v>0</v>
      </c>
      <c r="Z186" s="115">
        <v>0</v>
      </c>
      <c r="AA186" s="115">
        <v>0</v>
      </c>
      <c r="AB186" s="115">
        <v>0</v>
      </c>
      <c r="AC186" s="115">
        <v>0</v>
      </c>
      <c r="AD186" s="115">
        <v>0</v>
      </c>
      <c r="AE186" s="115">
        <v>0</v>
      </c>
      <c r="AF186" s="115">
        <v>0</v>
      </c>
      <c r="AG186" s="115">
        <v>0</v>
      </c>
    </row>
    <row r="187" spans="1:33">
      <c r="A187" s="115" t="s">
        <v>205</v>
      </c>
      <c r="B187" s="115" t="s">
        <v>19</v>
      </c>
      <c r="C187" s="115">
        <v>0</v>
      </c>
      <c r="D187" s="115">
        <v>0</v>
      </c>
      <c r="E187" s="115">
        <v>0</v>
      </c>
      <c r="F187" s="115">
        <v>0</v>
      </c>
      <c r="G187" s="115">
        <v>0</v>
      </c>
      <c r="H187" s="115">
        <v>0</v>
      </c>
      <c r="I187" s="115">
        <v>0</v>
      </c>
      <c r="J187" s="115">
        <v>0</v>
      </c>
      <c r="K187" s="115">
        <v>0</v>
      </c>
      <c r="L187" s="115">
        <v>0</v>
      </c>
      <c r="M187" s="115">
        <v>0</v>
      </c>
      <c r="N187" s="115">
        <v>0</v>
      </c>
      <c r="O187" s="115">
        <v>0</v>
      </c>
      <c r="P187" s="115">
        <v>0</v>
      </c>
      <c r="Q187" s="115">
        <v>0</v>
      </c>
      <c r="R187" s="115">
        <v>0</v>
      </c>
      <c r="S187" s="115">
        <v>0</v>
      </c>
      <c r="T187" s="115">
        <v>0</v>
      </c>
      <c r="U187" s="115">
        <v>0</v>
      </c>
      <c r="V187" s="115">
        <v>0</v>
      </c>
      <c r="W187" s="115">
        <v>0</v>
      </c>
      <c r="X187" s="115">
        <v>0</v>
      </c>
      <c r="Y187" s="115">
        <v>0</v>
      </c>
      <c r="Z187" s="115">
        <v>0</v>
      </c>
      <c r="AA187" s="115">
        <v>0</v>
      </c>
      <c r="AB187" s="115">
        <v>0</v>
      </c>
      <c r="AC187" s="115">
        <v>0</v>
      </c>
      <c r="AD187" s="115">
        <v>0</v>
      </c>
      <c r="AE187" s="115">
        <v>0</v>
      </c>
      <c r="AF187" s="115">
        <v>0</v>
      </c>
      <c r="AG187" s="115">
        <v>0</v>
      </c>
    </row>
    <row r="188" spans="1:33">
      <c r="A188" s="115" t="s">
        <v>206</v>
      </c>
      <c r="B188" s="115" t="s">
        <v>19</v>
      </c>
      <c r="C188" s="115">
        <v>0</v>
      </c>
      <c r="D188" s="115">
        <v>0</v>
      </c>
      <c r="E188" s="115">
        <v>0</v>
      </c>
      <c r="F188" s="115">
        <v>0</v>
      </c>
      <c r="G188" s="115">
        <v>0</v>
      </c>
      <c r="H188" s="115">
        <v>0</v>
      </c>
      <c r="I188" s="115">
        <v>0</v>
      </c>
      <c r="J188" s="115">
        <v>0</v>
      </c>
      <c r="K188" s="115">
        <v>0</v>
      </c>
      <c r="L188" s="115">
        <v>0</v>
      </c>
      <c r="M188" s="115">
        <v>0</v>
      </c>
      <c r="N188" s="115">
        <v>0</v>
      </c>
      <c r="O188" s="115">
        <v>0</v>
      </c>
      <c r="P188" s="115">
        <v>0</v>
      </c>
      <c r="Q188" s="115">
        <v>0</v>
      </c>
      <c r="R188" s="115">
        <v>0</v>
      </c>
      <c r="S188" s="115">
        <v>0</v>
      </c>
      <c r="T188" s="115">
        <v>0</v>
      </c>
      <c r="U188" s="115">
        <v>0</v>
      </c>
      <c r="V188" s="115">
        <v>0</v>
      </c>
      <c r="W188" s="115">
        <v>0</v>
      </c>
      <c r="X188" s="115">
        <v>0</v>
      </c>
      <c r="Y188" s="115">
        <v>0</v>
      </c>
      <c r="Z188" s="115">
        <v>0</v>
      </c>
      <c r="AA188" s="115">
        <v>0</v>
      </c>
      <c r="AB188" s="115">
        <v>0</v>
      </c>
      <c r="AC188" s="115">
        <v>0</v>
      </c>
      <c r="AD188" s="115">
        <v>0</v>
      </c>
      <c r="AE188" s="115">
        <v>0</v>
      </c>
      <c r="AF188" s="115">
        <v>0</v>
      </c>
      <c r="AG188" s="115">
        <v>0</v>
      </c>
    </row>
    <row r="189" spans="1:33">
      <c r="A189" s="115" t="s">
        <v>207</v>
      </c>
      <c r="B189" s="115" t="s">
        <v>19</v>
      </c>
      <c r="C189" s="115">
        <v>0</v>
      </c>
      <c r="D189" s="115">
        <v>0</v>
      </c>
      <c r="E189" s="115">
        <v>0</v>
      </c>
      <c r="F189" s="115">
        <v>0</v>
      </c>
      <c r="G189" s="115">
        <v>0</v>
      </c>
      <c r="H189" s="115">
        <v>0</v>
      </c>
      <c r="I189" s="115">
        <v>0</v>
      </c>
      <c r="J189" s="115">
        <v>0</v>
      </c>
      <c r="K189" s="115">
        <v>0</v>
      </c>
      <c r="L189" s="115">
        <v>0</v>
      </c>
      <c r="M189" s="115">
        <v>0</v>
      </c>
      <c r="N189" s="115">
        <v>0</v>
      </c>
      <c r="O189" s="115">
        <v>0</v>
      </c>
      <c r="P189" s="115">
        <v>0</v>
      </c>
      <c r="Q189" s="115">
        <v>0</v>
      </c>
      <c r="R189" s="115">
        <v>0</v>
      </c>
      <c r="S189" s="115">
        <v>0</v>
      </c>
      <c r="T189" s="115">
        <v>0</v>
      </c>
      <c r="U189" s="115">
        <v>0</v>
      </c>
      <c r="V189" s="115">
        <v>0</v>
      </c>
      <c r="W189" s="115">
        <v>0</v>
      </c>
      <c r="X189" s="115">
        <v>0</v>
      </c>
      <c r="Y189" s="115">
        <v>0</v>
      </c>
      <c r="Z189" s="115">
        <v>0</v>
      </c>
      <c r="AA189" s="115">
        <v>0</v>
      </c>
      <c r="AB189" s="115">
        <v>0</v>
      </c>
      <c r="AC189" s="115">
        <v>0</v>
      </c>
      <c r="AD189" s="115">
        <v>0</v>
      </c>
      <c r="AE189" s="115">
        <v>0</v>
      </c>
      <c r="AF189" s="115">
        <v>0</v>
      </c>
      <c r="AG189" s="115">
        <v>0</v>
      </c>
    </row>
    <row r="190" spans="1:33">
      <c r="A190" s="115" t="s">
        <v>208</v>
      </c>
      <c r="B190" s="115" t="s">
        <v>19</v>
      </c>
      <c r="C190" s="2">
        <v>18850100</v>
      </c>
      <c r="D190" s="2">
        <v>19488000</v>
      </c>
      <c r="E190" s="2">
        <v>19254000</v>
      </c>
      <c r="F190" s="2">
        <v>19097100</v>
      </c>
      <c r="G190" s="2">
        <v>18898900</v>
      </c>
      <c r="H190" s="2">
        <v>18655700</v>
      </c>
      <c r="I190" s="2">
        <v>18349100</v>
      </c>
      <c r="J190" s="2">
        <v>17977900</v>
      </c>
      <c r="K190" s="2">
        <v>17556300</v>
      </c>
      <c r="L190" s="2">
        <v>17048500</v>
      </c>
      <c r="M190" s="2">
        <v>16455200</v>
      </c>
      <c r="N190" s="2">
        <v>15778300</v>
      </c>
      <c r="O190" s="2">
        <v>15039800</v>
      </c>
      <c r="P190" s="2">
        <v>14546700</v>
      </c>
      <c r="Q190" s="2">
        <v>14002000</v>
      </c>
      <c r="R190" s="2">
        <v>13399100</v>
      </c>
      <c r="S190" s="2">
        <v>12740400</v>
      </c>
      <c r="T190" s="2">
        <v>12041500</v>
      </c>
      <c r="U190" s="2">
        <v>11330500</v>
      </c>
      <c r="V190" s="2">
        <v>10635200</v>
      </c>
      <c r="W190" s="2">
        <v>9975960</v>
      </c>
      <c r="X190" s="2">
        <v>9375330</v>
      </c>
      <c r="Y190" s="2">
        <v>8853870</v>
      </c>
      <c r="Z190" s="2">
        <v>8430220</v>
      </c>
      <c r="AA190" s="2">
        <v>8101890</v>
      </c>
      <c r="AB190" s="2">
        <v>7866250</v>
      </c>
      <c r="AC190" s="2">
        <v>7712060</v>
      </c>
      <c r="AD190" s="2">
        <v>7616510</v>
      </c>
      <c r="AE190" s="2">
        <v>7580020</v>
      </c>
      <c r="AF190" s="2">
        <v>7586520</v>
      </c>
      <c r="AG190" s="2">
        <v>7625600</v>
      </c>
    </row>
    <row r="191" spans="1:33">
      <c r="A191" s="115" t="s">
        <v>209</v>
      </c>
      <c r="B191" s="115" t="s">
        <v>19</v>
      </c>
      <c r="C191" s="115">
        <v>0</v>
      </c>
      <c r="D191" s="115">
        <v>0</v>
      </c>
      <c r="E191" s="115">
        <v>0</v>
      </c>
      <c r="F191" s="115">
        <v>0</v>
      </c>
      <c r="G191" s="115">
        <v>0</v>
      </c>
      <c r="H191" s="115">
        <v>0</v>
      </c>
      <c r="I191" s="115">
        <v>0</v>
      </c>
      <c r="J191" s="115">
        <v>0</v>
      </c>
      <c r="K191" s="115">
        <v>0</v>
      </c>
      <c r="L191" s="115">
        <v>0</v>
      </c>
      <c r="M191" s="115">
        <v>0</v>
      </c>
      <c r="N191" s="115">
        <v>0</v>
      </c>
      <c r="O191" s="115">
        <v>0</v>
      </c>
      <c r="P191" s="115">
        <v>0</v>
      </c>
      <c r="Q191" s="115">
        <v>0</v>
      </c>
      <c r="R191" s="115">
        <v>0</v>
      </c>
      <c r="S191" s="115">
        <v>0</v>
      </c>
      <c r="T191" s="115">
        <v>0</v>
      </c>
      <c r="U191" s="115">
        <v>0</v>
      </c>
      <c r="V191" s="115">
        <v>0</v>
      </c>
      <c r="W191" s="115">
        <v>0</v>
      </c>
      <c r="X191" s="115">
        <v>0</v>
      </c>
      <c r="Y191" s="115">
        <v>0</v>
      </c>
      <c r="Z191" s="115">
        <v>0</v>
      </c>
      <c r="AA191" s="115">
        <v>0</v>
      </c>
      <c r="AB191" s="115">
        <v>0</v>
      </c>
      <c r="AC191" s="115">
        <v>0</v>
      </c>
      <c r="AD191" s="115">
        <v>0</v>
      </c>
      <c r="AE191" s="115">
        <v>0</v>
      </c>
      <c r="AF191" s="115">
        <v>0</v>
      </c>
      <c r="AG191" s="115">
        <v>0</v>
      </c>
    </row>
    <row r="192" spans="1:33">
      <c r="A192" s="115" t="s">
        <v>210</v>
      </c>
      <c r="B192" s="115" t="s">
        <v>19</v>
      </c>
      <c r="C192" s="115">
        <v>0</v>
      </c>
      <c r="D192" s="115">
        <v>0</v>
      </c>
      <c r="E192" s="115">
        <v>0</v>
      </c>
      <c r="F192" s="115">
        <v>0</v>
      </c>
      <c r="G192" s="115">
        <v>0</v>
      </c>
      <c r="H192" s="115">
        <v>0</v>
      </c>
      <c r="I192" s="115">
        <v>0</v>
      </c>
      <c r="J192" s="115">
        <v>0</v>
      </c>
      <c r="K192" s="115">
        <v>0</v>
      </c>
      <c r="L192" s="115">
        <v>0</v>
      </c>
      <c r="M192" s="115">
        <v>0</v>
      </c>
      <c r="N192" s="115">
        <v>0</v>
      </c>
      <c r="O192" s="115">
        <v>0</v>
      </c>
      <c r="P192" s="115">
        <v>0</v>
      </c>
      <c r="Q192" s="115">
        <v>0</v>
      </c>
      <c r="R192" s="115">
        <v>0</v>
      </c>
      <c r="S192" s="115">
        <v>0</v>
      </c>
      <c r="T192" s="115">
        <v>0</v>
      </c>
      <c r="U192" s="115">
        <v>0</v>
      </c>
      <c r="V192" s="115">
        <v>0</v>
      </c>
      <c r="W192" s="115">
        <v>0</v>
      </c>
      <c r="X192" s="115">
        <v>0</v>
      </c>
      <c r="Y192" s="115">
        <v>0</v>
      </c>
      <c r="Z192" s="115">
        <v>0</v>
      </c>
      <c r="AA192" s="115">
        <v>0</v>
      </c>
      <c r="AB192" s="115">
        <v>0</v>
      </c>
      <c r="AC192" s="115">
        <v>0</v>
      </c>
      <c r="AD192" s="115">
        <v>0</v>
      </c>
      <c r="AE192" s="115">
        <v>0</v>
      </c>
      <c r="AF192" s="115">
        <v>0</v>
      </c>
      <c r="AG192" s="115">
        <v>0</v>
      </c>
    </row>
    <row r="193" spans="1:33">
      <c r="A193" s="115" t="s">
        <v>211</v>
      </c>
      <c r="B193" s="115" t="s">
        <v>19</v>
      </c>
      <c r="C193" s="115">
        <v>942829</v>
      </c>
      <c r="D193" s="115">
        <v>926257</v>
      </c>
      <c r="E193" s="115">
        <v>901950</v>
      </c>
      <c r="F193" s="115">
        <v>867945</v>
      </c>
      <c r="G193" s="115">
        <v>837372</v>
      </c>
      <c r="H193" s="115">
        <v>808222</v>
      </c>
      <c r="I193" s="115">
        <v>776338</v>
      </c>
      <c r="J193" s="115">
        <v>744324</v>
      </c>
      <c r="K193" s="115">
        <v>715215</v>
      </c>
      <c r="L193" s="115">
        <v>687740</v>
      </c>
      <c r="M193" s="115">
        <v>662653</v>
      </c>
      <c r="N193" s="115">
        <v>638999</v>
      </c>
      <c r="O193" s="115">
        <v>616722</v>
      </c>
      <c r="P193" s="115">
        <v>594770</v>
      </c>
      <c r="Q193" s="115">
        <v>623093</v>
      </c>
      <c r="R193" s="115">
        <v>651597</v>
      </c>
      <c r="S193" s="115">
        <v>677957</v>
      </c>
      <c r="T193" s="115">
        <v>702680</v>
      </c>
      <c r="U193" s="115">
        <v>726052</v>
      </c>
      <c r="V193" s="115">
        <v>748704</v>
      </c>
      <c r="W193" s="115">
        <v>769135</v>
      </c>
      <c r="X193" s="115">
        <v>789554</v>
      </c>
      <c r="Y193" s="115">
        <v>808951</v>
      </c>
      <c r="Z193" s="115">
        <v>829122</v>
      </c>
      <c r="AA193" s="115">
        <v>847878</v>
      </c>
      <c r="AB193" s="115">
        <v>867860</v>
      </c>
      <c r="AC193" s="115">
        <v>888326</v>
      </c>
      <c r="AD193" s="115">
        <v>909773</v>
      </c>
      <c r="AE193" s="115">
        <v>934664</v>
      </c>
      <c r="AF193" s="115">
        <v>963707</v>
      </c>
      <c r="AG193" s="115">
        <v>996685</v>
      </c>
    </row>
    <row r="194" spans="1:33">
      <c r="A194" s="115" t="s">
        <v>212</v>
      </c>
      <c r="B194" s="115" t="s">
        <v>19</v>
      </c>
      <c r="C194" s="2">
        <v>2815990000</v>
      </c>
      <c r="D194" s="2">
        <v>2877260000</v>
      </c>
      <c r="E194" s="2">
        <v>2907740000</v>
      </c>
      <c r="F194" s="2">
        <v>2925160000</v>
      </c>
      <c r="G194" s="2">
        <v>2958980000</v>
      </c>
      <c r="H194" s="2">
        <v>2996270000</v>
      </c>
      <c r="I194" s="2">
        <v>3023830000</v>
      </c>
      <c r="J194" s="2">
        <v>3051870000</v>
      </c>
      <c r="K194" s="2">
        <v>3092140000</v>
      </c>
      <c r="L194" s="2">
        <v>3124440000</v>
      </c>
      <c r="M194" s="2">
        <v>3124750000</v>
      </c>
      <c r="N194" s="2">
        <v>3121010000</v>
      </c>
      <c r="O194" s="2">
        <v>3113400000</v>
      </c>
      <c r="P194" s="2">
        <v>3096570000</v>
      </c>
      <c r="Q194" s="2">
        <v>3077730000</v>
      </c>
      <c r="R194" s="2">
        <v>3056800000</v>
      </c>
      <c r="S194" s="2">
        <v>3020990000</v>
      </c>
      <c r="T194" s="2">
        <v>2973800000</v>
      </c>
      <c r="U194" s="2">
        <v>2918220000</v>
      </c>
      <c r="V194" s="2">
        <v>2855970000</v>
      </c>
      <c r="W194" s="2">
        <v>2784560000</v>
      </c>
      <c r="X194" s="2">
        <v>2711630000</v>
      </c>
      <c r="Y194" s="2">
        <v>2636630000</v>
      </c>
      <c r="Z194" s="2">
        <v>2563420000</v>
      </c>
      <c r="AA194" s="2">
        <v>2487150000</v>
      </c>
      <c r="AB194" s="2">
        <v>2416120000</v>
      </c>
      <c r="AC194" s="2">
        <v>2349020000</v>
      </c>
      <c r="AD194" s="2">
        <v>2287870000</v>
      </c>
      <c r="AE194" s="2">
        <v>2239640000</v>
      </c>
      <c r="AF194" s="2">
        <v>2203000000</v>
      </c>
      <c r="AG194" s="2">
        <v>2177510000</v>
      </c>
    </row>
    <row r="195" spans="1:33">
      <c r="A195" s="115" t="s">
        <v>213</v>
      </c>
      <c r="B195" s="115" t="s">
        <v>19</v>
      </c>
      <c r="C195" s="115">
        <v>0</v>
      </c>
      <c r="D195" s="115">
        <v>0</v>
      </c>
      <c r="E195" s="115">
        <v>0</v>
      </c>
      <c r="F195" s="115">
        <v>0</v>
      </c>
      <c r="G195" s="115">
        <v>0</v>
      </c>
      <c r="H195" s="115">
        <v>0</v>
      </c>
      <c r="I195" s="115">
        <v>0</v>
      </c>
      <c r="J195" s="115">
        <v>0</v>
      </c>
      <c r="K195" s="115">
        <v>0</v>
      </c>
      <c r="L195" s="115">
        <v>0</v>
      </c>
      <c r="M195" s="115">
        <v>0</v>
      </c>
      <c r="N195" s="115">
        <v>0</v>
      </c>
      <c r="O195" s="115">
        <v>0</v>
      </c>
      <c r="P195" s="115">
        <v>0</v>
      </c>
      <c r="Q195" s="115">
        <v>0</v>
      </c>
      <c r="R195" s="115">
        <v>0</v>
      </c>
      <c r="S195" s="115">
        <v>0</v>
      </c>
      <c r="T195" s="115">
        <v>0</v>
      </c>
      <c r="U195" s="115">
        <v>0</v>
      </c>
      <c r="V195" s="115">
        <v>0</v>
      </c>
      <c r="W195" s="115">
        <v>0</v>
      </c>
      <c r="X195" s="115">
        <v>0</v>
      </c>
      <c r="Y195" s="115">
        <v>0</v>
      </c>
      <c r="Z195" s="115">
        <v>0</v>
      </c>
      <c r="AA195" s="115">
        <v>0</v>
      </c>
      <c r="AB195" s="115">
        <v>0</v>
      </c>
      <c r="AC195" s="115">
        <v>0</v>
      </c>
      <c r="AD195" s="115">
        <v>0</v>
      </c>
      <c r="AE195" s="115">
        <v>0</v>
      </c>
      <c r="AF195" s="115">
        <v>0</v>
      </c>
      <c r="AG195" s="115">
        <v>0</v>
      </c>
    </row>
    <row r="196" spans="1:33">
      <c r="A196" s="115" t="s">
        <v>214</v>
      </c>
      <c r="B196" s="115" t="s">
        <v>19</v>
      </c>
      <c r="C196" s="115">
        <v>0</v>
      </c>
      <c r="D196" s="115">
        <v>0</v>
      </c>
      <c r="E196" s="115">
        <v>0</v>
      </c>
      <c r="F196" s="115">
        <v>0</v>
      </c>
      <c r="G196" s="115">
        <v>0</v>
      </c>
      <c r="H196" s="115">
        <v>0</v>
      </c>
      <c r="I196" s="115">
        <v>0</v>
      </c>
      <c r="J196" s="115">
        <v>0</v>
      </c>
      <c r="K196" s="115">
        <v>0</v>
      </c>
      <c r="L196" s="115">
        <v>0</v>
      </c>
      <c r="M196" s="115">
        <v>0</v>
      </c>
      <c r="N196" s="115">
        <v>0</v>
      </c>
      <c r="O196" s="115">
        <v>0</v>
      </c>
      <c r="P196" s="115">
        <v>0</v>
      </c>
      <c r="Q196" s="115">
        <v>0</v>
      </c>
      <c r="R196" s="115">
        <v>0</v>
      </c>
      <c r="S196" s="115">
        <v>0</v>
      </c>
      <c r="T196" s="115">
        <v>0</v>
      </c>
      <c r="U196" s="115">
        <v>0</v>
      </c>
      <c r="V196" s="115">
        <v>0</v>
      </c>
      <c r="W196" s="115">
        <v>0</v>
      </c>
      <c r="X196" s="115">
        <v>0</v>
      </c>
      <c r="Y196" s="115">
        <v>0</v>
      </c>
      <c r="Z196" s="115">
        <v>0</v>
      </c>
      <c r="AA196" s="115">
        <v>0</v>
      </c>
      <c r="AB196" s="115">
        <v>0</v>
      </c>
      <c r="AC196" s="115">
        <v>0</v>
      </c>
      <c r="AD196" s="115">
        <v>0</v>
      </c>
      <c r="AE196" s="115">
        <v>0</v>
      </c>
      <c r="AF196" s="115">
        <v>0</v>
      </c>
      <c r="AG196" s="115">
        <v>0</v>
      </c>
    </row>
    <row r="197" spans="1:33">
      <c r="A197" s="115" t="s">
        <v>215</v>
      </c>
      <c r="B197" s="115" t="s">
        <v>19</v>
      </c>
      <c r="C197" s="115">
        <v>0</v>
      </c>
      <c r="D197" s="115">
        <v>0</v>
      </c>
      <c r="E197" s="115">
        <v>0</v>
      </c>
      <c r="F197" s="115">
        <v>0</v>
      </c>
      <c r="G197" s="115">
        <v>0</v>
      </c>
      <c r="H197" s="115">
        <v>0</v>
      </c>
      <c r="I197" s="115">
        <v>0</v>
      </c>
      <c r="J197" s="115">
        <v>0</v>
      </c>
      <c r="K197" s="115">
        <v>0</v>
      </c>
      <c r="L197" s="115">
        <v>0</v>
      </c>
      <c r="M197" s="115">
        <v>0</v>
      </c>
      <c r="N197" s="115">
        <v>0</v>
      </c>
      <c r="O197" s="115">
        <v>0</v>
      </c>
      <c r="P197" s="115">
        <v>0</v>
      </c>
      <c r="Q197" s="115">
        <v>0</v>
      </c>
      <c r="R197" s="115">
        <v>0</v>
      </c>
      <c r="S197" s="115">
        <v>0</v>
      </c>
      <c r="T197" s="115">
        <v>0</v>
      </c>
      <c r="U197" s="115">
        <v>0</v>
      </c>
      <c r="V197" s="115">
        <v>0</v>
      </c>
      <c r="W197" s="115">
        <v>0</v>
      </c>
      <c r="X197" s="115">
        <v>0</v>
      </c>
      <c r="Y197" s="115">
        <v>0</v>
      </c>
      <c r="Z197" s="115">
        <v>0</v>
      </c>
      <c r="AA197" s="115">
        <v>0</v>
      </c>
      <c r="AB197" s="115">
        <v>0</v>
      </c>
      <c r="AC197" s="115">
        <v>0</v>
      </c>
      <c r="AD197" s="115">
        <v>0</v>
      </c>
      <c r="AE197" s="115">
        <v>0</v>
      </c>
      <c r="AF197" s="115">
        <v>0</v>
      </c>
      <c r="AG197" s="115">
        <v>0</v>
      </c>
    </row>
    <row r="198" spans="1:33">
      <c r="A198" s="115" t="s">
        <v>216</v>
      </c>
      <c r="B198" s="115" t="s">
        <v>19</v>
      </c>
      <c r="C198" s="115">
        <v>0</v>
      </c>
      <c r="D198" s="115">
        <v>0</v>
      </c>
      <c r="E198" s="115">
        <v>0</v>
      </c>
      <c r="F198" s="115">
        <v>0</v>
      </c>
      <c r="G198" s="115">
        <v>0</v>
      </c>
      <c r="H198" s="115">
        <v>0</v>
      </c>
      <c r="I198" s="115">
        <v>0</v>
      </c>
      <c r="J198" s="115">
        <v>0</v>
      </c>
      <c r="K198" s="115">
        <v>0</v>
      </c>
      <c r="L198" s="115">
        <v>0</v>
      </c>
      <c r="M198" s="115">
        <v>0</v>
      </c>
      <c r="N198" s="115">
        <v>0</v>
      </c>
      <c r="O198" s="115">
        <v>0</v>
      </c>
      <c r="P198" s="115">
        <v>0</v>
      </c>
      <c r="Q198" s="115">
        <v>0</v>
      </c>
      <c r="R198" s="115">
        <v>0</v>
      </c>
      <c r="S198" s="115">
        <v>0</v>
      </c>
      <c r="T198" s="115">
        <v>0</v>
      </c>
      <c r="U198" s="115">
        <v>0</v>
      </c>
      <c r="V198" s="115">
        <v>0</v>
      </c>
      <c r="W198" s="115">
        <v>0</v>
      </c>
      <c r="X198" s="115">
        <v>0</v>
      </c>
      <c r="Y198" s="115">
        <v>0</v>
      </c>
      <c r="Z198" s="115">
        <v>0</v>
      </c>
      <c r="AA198" s="115">
        <v>0</v>
      </c>
      <c r="AB198" s="115">
        <v>0</v>
      </c>
      <c r="AC198" s="115">
        <v>0</v>
      </c>
      <c r="AD198" s="115">
        <v>0</v>
      </c>
      <c r="AE198" s="115">
        <v>0</v>
      </c>
      <c r="AF198" s="115">
        <v>0</v>
      </c>
      <c r="AG198" s="115">
        <v>0</v>
      </c>
    </row>
    <row r="199" spans="1:33">
      <c r="A199" s="115" t="s">
        <v>217</v>
      </c>
      <c r="B199" s="115" t="s">
        <v>19</v>
      </c>
      <c r="C199" s="115">
        <v>0</v>
      </c>
      <c r="D199" s="115">
        <v>0</v>
      </c>
      <c r="E199" s="115">
        <v>0</v>
      </c>
      <c r="F199" s="115">
        <v>0</v>
      </c>
      <c r="G199" s="115">
        <v>0</v>
      </c>
      <c r="H199" s="115">
        <v>0</v>
      </c>
      <c r="I199" s="115">
        <v>0</v>
      </c>
      <c r="J199" s="115">
        <v>0</v>
      </c>
      <c r="K199" s="115">
        <v>0</v>
      </c>
      <c r="L199" s="115">
        <v>0</v>
      </c>
      <c r="M199" s="115">
        <v>0</v>
      </c>
      <c r="N199" s="115">
        <v>0</v>
      </c>
      <c r="O199" s="115">
        <v>0</v>
      </c>
      <c r="P199" s="115">
        <v>0</v>
      </c>
      <c r="Q199" s="115">
        <v>0</v>
      </c>
      <c r="R199" s="115">
        <v>0</v>
      </c>
      <c r="S199" s="115">
        <v>0</v>
      </c>
      <c r="T199" s="115">
        <v>0</v>
      </c>
      <c r="U199" s="115">
        <v>0</v>
      </c>
      <c r="V199" s="115">
        <v>0</v>
      </c>
      <c r="W199" s="115">
        <v>0</v>
      </c>
      <c r="X199" s="115">
        <v>0</v>
      </c>
      <c r="Y199" s="115">
        <v>0</v>
      </c>
      <c r="Z199" s="115">
        <v>0</v>
      </c>
      <c r="AA199" s="115">
        <v>0</v>
      </c>
      <c r="AB199" s="115">
        <v>0</v>
      </c>
      <c r="AC199" s="115">
        <v>0</v>
      </c>
      <c r="AD199" s="115">
        <v>0</v>
      </c>
      <c r="AE199" s="115">
        <v>0</v>
      </c>
      <c r="AF199" s="115">
        <v>0</v>
      </c>
      <c r="AG199" s="115">
        <v>0</v>
      </c>
    </row>
    <row r="200" spans="1:33">
      <c r="A200" s="115" t="s">
        <v>218</v>
      </c>
      <c r="B200" s="115" t="s">
        <v>19</v>
      </c>
      <c r="C200" s="115">
        <v>460512</v>
      </c>
      <c r="D200" s="115">
        <v>471202</v>
      </c>
      <c r="E200" s="115">
        <v>483826</v>
      </c>
      <c r="F200" s="115">
        <v>496403</v>
      </c>
      <c r="G200" s="115">
        <v>515354</v>
      </c>
      <c r="H200" s="115">
        <v>538803</v>
      </c>
      <c r="I200" s="115">
        <v>563853</v>
      </c>
      <c r="J200" s="115">
        <v>592138</v>
      </c>
      <c r="K200" s="115">
        <v>624050</v>
      </c>
      <c r="L200" s="115">
        <v>658799</v>
      </c>
      <c r="M200" s="115">
        <v>696209</v>
      </c>
      <c r="N200" s="115">
        <v>734682</v>
      </c>
      <c r="O200" s="115">
        <v>773435</v>
      </c>
      <c r="P200" s="115">
        <v>811425</v>
      </c>
      <c r="Q200" s="115">
        <v>853572</v>
      </c>
      <c r="R200" s="115">
        <v>891334</v>
      </c>
      <c r="S200" s="115">
        <v>920090</v>
      </c>
      <c r="T200" s="115">
        <v>940660</v>
      </c>
      <c r="U200" s="115">
        <v>954942</v>
      </c>
      <c r="V200" s="115">
        <v>965074</v>
      </c>
      <c r="W200" s="115">
        <v>969191</v>
      </c>
      <c r="X200" s="115">
        <v>968987</v>
      </c>
      <c r="Y200" s="115">
        <v>966866</v>
      </c>
      <c r="Z200" s="115">
        <v>963767</v>
      </c>
      <c r="AA200" s="115">
        <v>959381</v>
      </c>
      <c r="AB200" s="115">
        <v>957190</v>
      </c>
      <c r="AC200" s="115">
        <v>956152</v>
      </c>
      <c r="AD200" s="115">
        <v>957743</v>
      </c>
      <c r="AE200" s="115">
        <v>962993</v>
      </c>
      <c r="AF200" s="115">
        <v>975185</v>
      </c>
      <c r="AG200" s="115">
        <v>992891</v>
      </c>
    </row>
    <row r="201" spans="1:33">
      <c r="A201" s="115" t="s">
        <v>219</v>
      </c>
      <c r="B201" s="115" t="s">
        <v>19</v>
      </c>
      <c r="C201" s="115">
        <v>0</v>
      </c>
      <c r="D201" s="115">
        <v>0</v>
      </c>
      <c r="E201" s="115">
        <v>0</v>
      </c>
      <c r="F201" s="115">
        <v>0</v>
      </c>
      <c r="G201" s="115">
        <v>0</v>
      </c>
      <c r="H201" s="115">
        <v>0</v>
      </c>
      <c r="I201" s="115">
        <v>0</v>
      </c>
      <c r="J201" s="115">
        <v>0</v>
      </c>
      <c r="K201" s="115">
        <v>0</v>
      </c>
      <c r="L201" s="115">
        <v>0</v>
      </c>
      <c r="M201" s="115">
        <v>0</v>
      </c>
      <c r="N201" s="115">
        <v>0</v>
      </c>
      <c r="O201" s="115">
        <v>0</v>
      </c>
      <c r="P201" s="115">
        <v>0</v>
      </c>
      <c r="Q201" s="115">
        <v>0</v>
      </c>
      <c r="R201" s="115">
        <v>0</v>
      </c>
      <c r="S201" s="115">
        <v>0</v>
      </c>
      <c r="T201" s="115">
        <v>0</v>
      </c>
      <c r="U201" s="115">
        <v>0</v>
      </c>
      <c r="V201" s="115">
        <v>0</v>
      </c>
      <c r="W201" s="115">
        <v>0</v>
      </c>
      <c r="X201" s="115">
        <v>0</v>
      </c>
      <c r="Y201" s="115">
        <v>0</v>
      </c>
      <c r="Z201" s="115">
        <v>0</v>
      </c>
      <c r="AA201" s="115">
        <v>0</v>
      </c>
      <c r="AB201" s="115">
        <v>0</v>
      </c>
      <c r="AC201" s="115">
        <v>0</v>
      </c>
      <c r="AD201" s="115">
        <v>0</v>
      </c>
      <c r="AE201" s="115">
        <v>0</v>
      </c>
      <c r="AF201" s="115">
        <v>0</v>
      </c>
      <c r="AG201" s="115">
        <v>0</v>
      </c>
    </row>
    <row r="202" spans="1:33">
      <c r="A202" s="115" t="s">
        <v>220</v>
      </c>
      <c r="B202" s="115" t="s">
        <v>19</v>
      </c>
      <c r="C202" s="115">
        <v>0</v>
      </c>
      <c r="D202" s="115">
        <v>0</v>
      </c>
      <c r="E202" s="115">
        <v>0</v>
      </c>
      <c r="F202" s="115">
        <v>0</v>
      </c>
      <c r="G202" s="115">
        <v>0</v>
      </c>
      <c r="H202" s="115">
        <v>0</v>
      </c>
      <c r="I202" s="115">
        <v>0</v>
      </c>
      <c r="J202" s="115">
        <v>0</v>
      </c>
      <c r="K202" s="115">
        <v>0</v>
      </c>
      <c r="L202" s="115">
        <v>0</v>
      </c>
      <c r="M202" s="115">
        <v>0</v>
      </c>
      <c r="N202" s="115">
        <v>0</v>
      </c>
      <c r="O202" s="115">
        <v>0</v>
      </c>
      <c r="P202" s="115">
        <v>0</v>
      </c>
      <c r="Q202" s="115">
        <v>0</v>
      </c>
      <c r="R202" s="115">
        <v>0</v>
      </c>
      <c r="S202" s="115">
        <v>0</v>
      </c>
      <c r="T202" s="115">
        <v>0</v>
      </c>
      <c r="U202" s="115">
        <v>0</v>
      </c>
      <c r="V202" s="115">
        <v>0</v>
      </c>
      <c r="W202" s="115">
        <v>0</v>
      </c>
      <c r="X202" s="115">
        <v>0</v>
      </c>
      <c r="Y202" s="115">
        <v>0</v>
      </c>
      <c r="Z202" s="115">
        <v>0</v>
      </c>
      <c r="AA202" s="115">
        <v>0</v>
      </c>
      <c r="AB202" s="115">
        <v>0</v>
      </c>
      <c r="AC202" s="115">
        <v>0</v>
      </c>
      <c r="AD202" s="115">
        <v>0</v>
      </c>
      <c r="AE202" s="115">
        <v>0</v>
      </c>
      <c r="AF202" s="115">
        <v>0</v>
      </c>
      <c r="AG202" s="115">
        <v>0</v>
      </c>
    </row>
    <row r="203" spans="1:33">
      <c r="A203" s="115" t="s">
        <v>221</v>
      </c>
      <c r="B203" s="115" t="s">
        <v>19</v>
      </c>
      <c r="C203" s="115">
        <v>619510</v>
      </c>
      <c r="D203" s="115">
        <v>639568</v>
      </c>
      <c r="E203" s="115">
        <v>629561</v>
      </c>
      <c r="F203" s="115">
        <v>621090</v>
      </c>
      <c r="G203" s="115">
        <v>610728</v>
      </c>
      <c r="H203" s="115">
        <v>598577</v>
      </c>
      <c r="I203" s="115">
        <v>584398</v>
      </c>
      <c r="J203" s="115">
        <v>568826</v>
      </c>
      <c r="K203" s="115">
        <v>553027</v>
      </c>
      <c r="L203" s="115">
        <v>536386</v>
      </c>
      <c r="M203" s="115">
        <v>519492</v>
      </c>
      <c r="N203" s="115">
        <v>502256</v>
      </c>
      <c r="O203" s="115">
        <v>485449</v>
      </c>
      <c r="P203" s="115">
        <v>480147</v>
      </c>
      <c r="Q203" s="115">
        <v>475266</v>
      </c>
      <c r="R203" s="115">
        <v>471642</v>
      </c>
      <c r="S203" s="115">
        <v>469226</v>
      </c>
      <c r="T203" s="115">
        <v>467894</v>
      </c>
      <c r="U203" s="115">
        <v>467978</v>
      </c>
      <c r="V203" s="115">
        <v>469842</v>
      </c>
      <c r="W203" s="115">
        <v>473376</v>
      </c>
      <c r="X203" s="115">
        <v>478268</v>
      </c>
      <c r="Y203" s="115">
        <v>484461</v>
      </c>
      <c r="Z203" s="115">
        <v>491686</v>
      </c>
      <c r="AA203" s="115">
        <v>499904</v>
      </c>
      <c r="AB203" s="115">
        <v>508864</v>
      </c>
      <c r="AC203" s="115">
        <v>518405</v>
      </c>
      <c r="AD203" s="115">
        <v>527612</v>
      </c>
      <c r="AE203" s="115">
        <v>536974</v>
      </c>
      <c r="AF203" s="115">
        <v>546023</v>
      </c>
      <c r="AG203" s="115">
        <v>554235</v>
      </c>
    </row>
    <row r="204" spans="1:33">
      <c r="A204" s="115" t="s">
        <v>222</v>
      </c>
      <c r="B204" s="115" t="s">
        <v>19</v>
      </c>
      <c r="C204" s="2">
        <v>7633690000</v>
      </c>
      <c r="D204" s="2">
        <v>7974590000</v>
      </c>
      <c r="E204" s="2">
        <v>7913930000</v>
      </c>
      <c r="F204" s="2">
        <v>7935670000</v>
      </c>
      <c r="G204" s="2">
        <v>7953780000</v>
      </c>
      <c r="H204" s="2">
        <v>7953690000</v>
      </c>
      <c r="I204" s="2">
        <v>7937240000</v>
      </c>
      <c r="J204" s="2">
        <v>7912830000</v>
      </c>
      <c r="K204" s="2">
        <v>7893850000</v>
      </c>
      <c r="L204" s="2">
        <v>7828870000</v>
      </c>
      <c r="M204" s="2">
        <v>7653030000</v>
      </c>
      <c r="N204" s="2">
        <v>7449430000</v>
      </c>
      <c r="O204" s="2">
        <v>7224680000</v>
      </c>
      <c r="P204" s="2">
        <v>6996090000</v>
      </c>
      <c r="Q204" s="2">
        <v>6753500000</v>
      </c>
      <c r="R204" s="2">
        <v>6506590000</v>
      </c>
      <c r="S204" s="2">
        <v>6252020000</v>
      </c>
      <c r="T204" s="2">
        <v>5988720000</v>
      </c>
      <c r="U204" s="2">
        <v>5723900000</v>
      </c>
      <c r="V204" s="2">
        <v>5467500000</v>
      </c>
      <c r="W204" s="2">
        <v>5224150000</v>
      </c>
      <c r="X204" s="2">
        <v>4993670000</v>
      </c>
      <c r="Y204" s="2">
        <v>4785520000</v>
      </c>
      <c r="Z204" s="2">
        <v>4601060000</v>
      </c>
      <c r="AA204" s="2">
        <v>4441130000</v>
      </c>
      <c r="AB204" s="2">
        <v>4307630000</v>
      </c>
      <c r="AC204" s="2">
        <v>4202290000</v>
      </c>
      <c r="AD204" s="2">
        <v>4118750000</v>
      </c>
      <c r="AE204" s="2">
        <v>4054550000</v>
      </c>
      <c r="AF204" s="2">
        <v>4005320000</v>
      </c>
      <c r="AG204" s="2">
        <v>3968010000</v>
      </c>
    </row>
    <row r="205" spans="1:33">
      <c r="A205" s="115" t="s">
        <v>223</v>
      </c>
      <c r="B205" s="115" t="s">
        <v>19</v>
      </c>
      <c r="C205" s="2">
        <v>37344700</v>
      </c>
      <c r="D205" s="2">
        <v>37860600</v>
      </c>
      <c r="E205" s="2">
        <v>36752700</v>
      </c>
      <c r="F205" s="2">
        <v>36016500</v>
      </c>
      <c r="G205" s="2">
        <v>35120400</v>
      </c>
      <c r="H205" s="2">
        <v>34110300</v>
      </c>
      <c r="I205" s="2">
        <v>32929500</v>
      </c>
      <c r="J205" s="2">
        <v>31577400</v>
      </c>
      <c r="K205" s="2">
        <v>30096900</v>
      </c>
      <c r="L205" s="2">
        <v>28330100</v>
      </c>
      <c r="M205" s="2">
        <v>26198500</v>
      </c>
      <c r="N205" s="2">
        <v>23868800</v>
      </c>
      <c r="O205" s="2">
        <v>21448700</v>
      </c>
      <c r="P205" s="2">
        <v>19893400</v>
      </c>
      <c r="Q205" s="2">
        <v>18675800</v>
      </c>
      <c r="R205" s="2">
        <v>17296900</v>
      </c>
      <c r="S205" s="2">
        <v>15866500</v>
      </c>
      <c r="T205" s="2">
        <v>14343400</v>
      </c>
      <c r="U205" s="2">
        <v>12839400</v>
      </c>
      <c r="V205" s="2">
        <v>11406600</v>
      </c>
      <c r="W205" s="2">
        <v>10118800</v>
      </c>
      <c r="X205" s="2">
        <v>9029360</v>
      </c>
      <c r="Y205" s="2">
        <v>8145210</v>
      </c>
      <c r="Z205" s="2">
        <v>7449430</v>
      </c>
      <c r="AA205" s="2">
        <v>7004720</v>
      </c>
      <c r="AB205" s="2">
        <v>6726050</v>
      </c>
      <c r="AC205" s="2">
        <v>6578620</v>
      </c>
      <c r="AD205" s="2">
        <v>6487300</v>
      </c>
      <c r="AE205" s="2">
        <v>6497280</v>
      </c>
      <c r="AF205" s="2">
        <v>6553410</v>
      </c>
      <c r="AG205" s="2">
        <v>6643900</v>
      </c>
    </row>
    <row r="206" spans="1:33">
      <c r="A206" s="115" t="s">
        <v>224</v>
      </c>
      <c r="B206" s="115" t="s">
        <v>19</v>
      </c>
      <c r="C206" s="115">
        <v>0</v>
      </c>
      <c r="D206" s="115">
        <v>0</v>
      </c>
      <c r="E206" s="115">
        <v>0</v>
      </c>
      <c r="F206" s="115">
        <v>0</v>
      </c>
      <c r="G206" s="115">
        <v>0</v>
      </c>
      <c r="H206" s="115">
        <v>0</v>
      </c>
      <c r="I206" s="115">
        <v>0</v>
      </c>
      <c r="J206" s="115">
        <v>0</v>
      </c>
      <c r="K206" s="115">
        <v>0</v>
      </c>
      <c r="L206" s="115">
        <v>0</v>
      </c>
      <c r="M206" s="115">
        <v>0</v>
      </c>
      <c r="N206" s="115">
        <v>0</v>
      </c>
      <c r="O206" s="115">
        <v>0</v>
      </c>
      <c r="P206" s="115">
        <v>0</v>
      </c>
      <c r="Q206" s="115">
        <v>0</v>
      </c>
      <c r="R206" s="115">
        <v>0</v>
      </c>
      <c r="S206" s="115">
        <v>0</v>
      </c>
      <c r="T206" s="115">
        <v>0</v>
      </c>
      <c r="U206" s="115">
        <v>0</v>
      </c>
      <c r="V206" s="115">
        <v>0</v>
      </c>
      <c r="W206" s="115">
        <v>0</v>
      </c>
      <c r="X206" s="115">
        <v>0</v>
      </c>
      <c r="Y206" s="115">
        <v>0</v>
      </c>
      <c r="Z206" s="115">
        <v>0</v>
      </c>
      <c r="AA206" s="115">
        <v>0</v>
      </c>
      <c r="AB206" s="115">
        <v>0</v>
      </c>
      <c r="AC206" s="115">
        <v>0</v>
      </c>
      <c r="AD206" s="115">
        <v>0</v>
      </c>
      <c r="AE206" s="115">
        <v>0</v>
      </c>
      <c r="AF206" s="115">
        <v>0</v>
      </c>
      <c r="AG206" s="115">
        <v>0</v>
      </c>
    </row>
    <row r="207" spans="1:33">
      <c r="A207" s="115" t="s">
        <v>225</v>
      </c>
      <c r="B207" s="115" t="s">
        <v>19</v>
      </c>
      <c r="C207" s="115">
        <v>0</v>
      </c>
      <c r="D207" s="115">
        <v>0</v>
      </c>
      <c r="E207" s="115">
        <v>0</v>
      </c>
      <c r="F207" s="115">
        <v>0</v>
      </c>
      <c r="G207" s="115">
        <v>0</v>
      </c>
      <c r="H207" s="115">
        <v>0</v>
      </c>
      <c r="I207" s="115">
        <v>0</v>
      </c>
      <c r="J207" s="115">
        <v>0</v>
      </c>
      <c r="K207" s="115">
        <v>0</v>
      </c>
      <c r="L207" s="115">
        <v>0</v>
      </c>
      <c r="M207" s="115">
        <v>0</v>
      </c>
      <c r="N207" s="115">
        <v>0</v>
      </c>
      <c r="O207" s="115">
        <v>0</v>
      </c>
      <c r="P207" s="115">
        <v>0</v>
      </c>
      <c r="Q207" s="115">
        <v>0</v>
      </c>
      <c r="R207" s="115">
        <v>0</v>
      </c>
      <c r="S207" s="115">
        <v>0</v>
      </c>
      <c r="T207" s="115">
        <v>0</v>
      </c>
      <c r="U207" s="115">
        <v>0</v>
      </c>
      <c r="V207" s="115">
        <v>0</v>
      </c>
      <c r="W207" s="115">
        <v>0</v>
      </c>
      <c r="X207" s="115">
        <v>0</v>
      </c>
      <c r="Y207" s="115">
        <v>0</v>
      </c>
      <c r="Z207" s="115">
        <v>0</v>
      </c>
      <c r="AA207" s="115">
        <v>0</v>
      </c>
      <c r="AB207" s="115">
        <v>0</v>
      </c>
      <c r="AC207" s="115">
        <v>0</v>
      </c>
      <c r="AD207" s="115">
        <v>0</v>
      </c>
      <c r="AE207" s="115">
        <v>0</v>
      </c>
      <c r="AF207" s="115">
        <v>0</v>
      </c>
      <c r="AG207" s="115">
        <v>0</v>
      </c>
    </row>
    <row r="208" spans="1:33">
      <c r="A208" s="115" t="s">
        <v>226</v>
      </c>
      <c r="B208" s="115" t="s">
        <v>19</v>
      </c>
      <c r="C208" s="115">
        <v>0</v>
      </c>
      <c r="D208" s="115">
        <v>0</v>
      </c>
      <c r="E208" s="115">
        <v>0</v>
      </c>
      <c r="F208" s="115">
        <v>0</v>
      </c>
      <c r="G208" s="115">
        <v>0</v>
      </c>
      <c r="H208" s="115">
        <v>0</v>
      </c>
      <c r="I208" s="115">
        <v>0</v>
      </c>
      <c r="J208" s="115">
        <v>0</v>
      </c>
      <c r="K208" s="115">
        <v>0</v>
      </c>
      <c r="L208" s="115">
        <v>0</v>
      </c>
      <c r="M208" s="115">
        <v>0</v>
      </c>
      <c r="N208" s="115">
        <v>0</v>
      </c>
      <c r="O208" s="115">
        <v>0</v>
      </c>
      <c r="P208" s="115">
        <v>0</v>
      </c>
      <c r="Q208" s="115">
        <v>0</v>
      </c>
      <c r="R208" s="115">
        <v>0</v>
      </c>
      <c r="S208" s="115">
        <v>0</v>
      </c>
      <c r="T208" s="115">
        <v>0</v>
      </c>
      <c r="U208" s="115">
        <v>0</v>
      </c>
      <c r="V208" s="115">
        <v>0</v>
      </c>
      <c r="W208" s="115">
        <v>0</v>
      </c>
      <c r="X208" s="115">
        <v>0</v>
      </c>
      <c r="Y208" s="115">
        <v>0</v>
      </c>
      <c r="Z208" s="115">
        <v>0</v>
      </c>
      <c r="AA208" s="115">
        <v>0</v>
      </c>
      <c r="AB208" s="115">
        <v>0</v>
      </c>
      <c r="AC208" s="115">
        <v>0</v>
      </c>
      <c r="AD208" s="115">
        <v>0</v>
      </c>
      <c r="AE208" s="115">
        <v>0</v>
      </c>
      <c r="AF208" s="115">
        <v>0</v>
      </c>
      <c r="AG208" s="115">
        <v>0</v>
      </c>
    </row>
    <row r="209" spans="1:33">
      <c r="A209" s="115" t="s">
        <v>227</v>
      </c>
      <c r="B209" s="115" t="s">
        <v>19</v>
      </c>
      <c r="C209" s="115">
        <v>0</v>
      </c>
      <c r="D209" s="115">
        <v>0</v>
      </c>
      <c r="E209" s="115">
        <v>0</v>
      </c>
      <c r="F209" s="115">
        <v>0</v>
      </c>
      <c r="G209" s="115">
        <v>0</v>
      </c>
      <c r="H209" s="115">
        <v>0</v>
      </c>
      <c r="I209" s="115">
        <v>0</v>
      </c>
      <c r="J209" s="115">
        <v>0</v>
      </c>
      <c r="K209" s="115">
        <v>0</v>
      </c>
      <c r="L209" s="115">
        <v>0</v>
      </c>
      <c r="M209" s="115">
        <v>0</v>
      </c>
      <c r="N209" s="115">
        <v>0</v>
      </c>
      <c r="O209" s="115">
        <v>0</v>
      </c>
      <c r="P209" s="115">
        <v>0</v>
      </c>
      <c r="Q209" s="115">
        <v>0</v>
      </c>
      <c r="R209" s="115">
        <v>0</v>
      </c>
      <c r="S209" s="115">
        <v>0</v>
      </c>
      <c r="T209" s="115">
        <v>0</v>
      </c>
      <c r="U209" s="115">
        <v>0</v>
      </c>
      <c r="V209" s="115">
        <v>0</v>
      </c>
      <c r="W209" s="115">
        <v>0</v>
      </c>
      <c r="X209" s="115">
        <v>0</v>
      </c>
      <c r="Y209" s="115">
        <v>0</v>
      </c>
      <c r="Z209" s="115">
        <v>0</v>
      </c>
      <c r="AA209" s="115">
        <v>0</v>
      </c>
      <c r="AB209" s="115">
        <v>0</v>
      </c>
      <c r="AC209" s="115">
        <v>0</v>
      </c>
      <c r="AD209" s="115">
        <v>0</v>
      </c>
      <c r="AE209" s="115">
        <v>0</v>
      </c>
      <c r="AF209" s="115">
        <v>0</v>
      </c>
      <c r="AG209" s="115">
        <v>0</v>
      </c>
    </row>
    <row r="210" spans="1:33">
      <c r="A210" s="115" t="s">
        <v>228</v>
      </c>
      <c r="B210" s="115" t="s">
        <v>19</v>
      </c>
      <c r="C210" s="2">
        <v>3770010</v>
      </c>
      <c r="D210" s="2">
        <v>3897610</v>
      </c>
      <c r="E210" s="2">
        <v>3850800</v>
      </c>
      <c r="F210" s="2">
        <v>3819430</v>
      </c>
      <c r="G210" s="2">
        <v>3779780</v>
      </c>
      <c r="H210" s="2">
        <v>3731140</v>
      </c>
      <c r="I210" s="2">
        <v>3669820</v>
      </c>
      <c r="J210" s="2">
        <v>3595570</v>
      </c>
      <c r="K210" s="2">
        <v>3511270</v>
      </c>
      <c r="L210" s="2">
        <v>3409690</v>
      </c>
      <c r="M210" s="2">
        <v>3291050</v>
      </c>
      <c r="N210" s="2">
        <v>3155670</v>
      </c>
      <c r="O210" s="2">
        <v>3007960</v>
      </c>
      <c r="P210" s="2">
        <v>2909340</v>
      </c>
      <c r="Q210" s="2">
        <v>2800390</v>
      </c>
      <c r="R210" s="2">
        <v>2679820</v>
      </c>
      <c r="S210" s="2">
        <v>2548080</v>
      </c>
      <c r="T210" s="2">
        <v>2408300</v>
      </c>
      <c r="U210" s="2">
        <v>2266090</v>
      </c>
      <c r="V210" s="2">
        <v>2127040</v>
      </c>
      <c r="W210" s="2">
        <v>1995190</v>
      </c>
      <c r="X210" s="2">
        <v>1875070</v>
      </c>
      <c r="Y210" s="2">
        <v>1770770</v>
      </c>
      <c r="Z210" s="2">
        <v>1686040</v>
      </c>
      <c r="AA210" s="2">
        <v>1620380</v>
      </c>
      <c r="AB210" s="2">
        <v>1573250</v>
      </c>
      <c r="AC210" s="2">
        <v>1542410</v>
      </c>
      <c r="AD210" s="2">
        <v>1523300</v>
      </c>
      <c r="AE210" s="2">
        <v>1516000</v>
      </c>
      <c r="AF210" s="2">
        <v>1517300</v>
      </c>
      <c r="AG210" s="2">
        <v>1525120</v>
      </c>
    </row>
    <row r="211" spans="1:33">
      <c r="A211" s="115" t="s">
        <v>229</v>
      </c>
      <c r="B211" s="115" t="s">
        <v>19</v>
      </c>
      <c r="C211" s="115">
        <v>0</v>
      </c>
      <c r="D211" s="115">
        <v>0</v>
      </c>
      <c r="E211" s="115">
        <v>0</v>
      </c>
      <c r="F211" s="115">
        <v>0</v>
      </c>
      <c r="G211" s="115">
        <v>0</v>
      </c>
      <c r="H211" s="115">
        <v>0</v>
      </c>
      <c r="I211" s="115">
        <v>0</v>
      </c>
      <c r="J211" s="115">
        <v>0</v>
      </c>
      <c r="K211" s="115">
        <v>0</v>
      </c>
      <c r="L211" s="115">
        <v>0</v>
      </c>
      <c r="M211" s="115">
        <v>0</v>
      </c>
      <c r="N211" s="115">
        <v>0</v>
      </c>
      <c r="O211" s="115">
        <v>0</v>
      </c>
      <c r="P211" s="115">
        <v>0</v>
      </c>
      <c r="Q211" s="115">
        <v>0</v>
      </c>
      <c r="R211" s="115">
        <v>0</v>
      </c>
      <c r="S211" s="115">
        <v>0</v>
      </c>
      <c r="T211" s="115">
        <v>0</v>
      </c>
      <c r="U211" s="115">
        <v>0</v>
      </c>
      <c r="V211" s="115">
        <v>0</v>
      </c>
      <c r="W211" s="115">
        <v>0</v>
      </c>
      <c r="X211" s="115">
        <v>0</v>
      </c>
      <c r="Y211" s="115">
        <v>0</v>
      </c>
      <c r="Z211" s="115">
        <v>0</v>
      </c>
      <c r="AA211" s="115">
        <v>0</v>
      </c>
      <c r="AB211" s="115">
        <v>0</v>
      </c>
      <c r="AC211" s="115">
        <v>0</v>
      </c>
      <c r="AD211" s="115">
        <v>0</v>
      </c>
      <c r="AE211" s="115">
        <v>0</v>
      </c>
      <c r="AF211" s="115">
        <v>0</v>
      </c>
      <c r="AG211" s="115">
        <v>0</v>
      </c>
    </row>
    <row r="212" spans="1:33">
      <c r="A212" s="115" t="s">
        <v>230</v>
      </c>
      <c r="B212" s="115" t="s">
        <v>19</v>
      </c>
      <c r="C212" s="115">
        <v>0</v>
      </c>
      <c r="D212" s="115">
        <v>0</v>
      </c>
      <c r="E212" s="115">
        <v>0</v>
      </c>
      <c r="F212" s="115">
        <v>0</v>
      </c>
      <c r="G212" s="115">
        <v>0</v>
      </c>
      <c r="H212" s="115">
        <v>0</v>
      </c>
      <c r="I212" s="115">
        <v>0</v>
      </c>
      <c r="J212" s="115">
        <v>0</v>
      </c>
      <c r="K212" s="115">
        <v>0</v>
      </c>
      <c r="L212" s="115">
        <v>0</v>
      </c>
      <c r="M212" s="115">
        <v>0</v>
      </c>
      <c r="N212" s="115">
        <v>0</v>
      </c>
      <c r="O212" s="115">
        <v>0</v>
      </c>
      <c r="P212" s="115">
        <v>0</v>
      </c>
      <c r="Q212" s="115">
        <v>0</v>
      </c>
      <c r="R212" s="115">
        <v>0</v>
      </c>
      <c r="S212" s="115">
        <v>0</v>
      </c>
      <c r="T212" s="115">
        <v>0</v>
      </c>
      <c r="U212" s="115">
        <v>0</v>
      </c>
      <c r="V212" s="115">
        <v>0</v>
      </c>
      <c r="W212" s="115">
        <v>0</v>
      </c>
      <c r="X212" s="115">
        <v>0</v>
      </c>
      <c r="Y212" s="115">
        <v>0</v>
      </c>
      <c r="Z212" s="115">
        <v>0</v>
      </c>
      <c r="AA212" s="115">
        <v>0</v>
      </c>
      <c r="AB212" s="115">
        <v>0</v>
      </c>
      <c r="AC212" s="115">
        <v>0</v>
      </c>
      <c r="AD212" s="115">
        <v>0</v>
      </c>
      <c r="AE212" s="115">
        <v>0</v>
      </c>
      <c r="AF212" s="115">
        <v>0</v>
      </c>
      <c r="AG212" s="115">
        <v>0</v>
      </c>
    </row>
    <row r="213" spans="1:33">
      <c r="A213" s="115" t="s">
        <v>231</v>
      </c>
      <c r="B213" s="115" t="s">
        <v>19</v>
      </c>
      <c r="C213" s="115">
        <v>94282.9</v>
      </c>
      <c r="D213" s="115">
        <v>92625.7</v>
      </c>
      <c r="E213" s="115">
        <v>90195</v>
      </c>
      <c r="F213" s="115">
        <v>86794.5</v>
      </c>
      <c r="G213" s="115">
        <v>83737.2</v>
      </c>
      <c r="H213" s="115">
        <v>80822.2</v>
      </c>
      <c r="I213" s="115">
        <v>77633.8</v>
      </c>
      <c r="J213" s="115">
        <v>74432.399999999994</v>
      </c>
      <c r="K213" s="115">
        <v>71521.5</v>
      </c>
      <c r="L213" s="115">
        <v>68774</v>
      </c>
      <c r="M213" s="115">
        <v>66265.3</v>
      </c>
      <c r="N213" s="115">
        <v>63899.9</v>
      </c>
      <c r="O213" s="115">
        <v>61672.2</v>
      </c>
      <c r="P213" s="115">
        <v>59477</v>
      </c>
      <c r="Q213" s="115">
        <v>62309.3</v>
      </c>
      <c r="R213" s="115">
        <v>65159.7</v>
      </c>
      <c r="S213" s="115">
        <v>67795.7</v>
      </c>
      <c r="T213" s="115">
        <v>70268</v>
      </c>
      <c r="U213" s="115">
        <v>72605.2</v>
      </c>
      <c r="V213" s="115">
        <v>74870.399999999994</v>
      </c>
      <c r="W213" s="115">
        <v>76913.5</v>
      </c>
      <c r="X213" s="115">
        <v>78955.399999999994</v>
      </c>
      <c r="Y213" s="115">
        <v>80895.100000000006</v>
      </c>
      <c r="Z213" s="115">
        <v>82912.2</v>
      </c>
      <c r="AA213" s="115">
        <v>84787.8</v>
      </c>
      <c r="AB213" s="115">
        <v>86786</v>
      </c>
      <c r="AC213" s="115">
        <v>88832.6</v>
      </c>
      <c r="AD213" s="115">
        <v>90977.3</v>
      </c>
      <c r="AE213" s="115">
        <v>93466.4</v>
      </c>
      <c r="AF213" s="115">
        <v>96370.7</v>
      </c>
      <c r="AG213" s="115">
        <v>99668.5</v>
      </c>
    </row>
    <row r="214" spans="1:33">
      <c r="A214" s="115" t="s">
        <v>232</v>
      </c>
      <c r="B214" s="115" t="s">
        <v>19</v>
      </c>
      <c r="C214" s="2">
        <v>563197000</v>
      </c>
      <c r="D214" s="2">
        <v>575453000</v>
      </c>
      <c r="E214" s="2">
        <v>581548000</v>
      </c>
      <c r="F214" s="2">
        <v>585032000</v>
      </c>
      <c r="G214" s="2">
        <v>591797000</v>
      </c>
      <c r="H214" s="2">
        <v>599254000</v>
      </c>
      <c r="I214" s="2">
        <v>604766000</v>
      </c>
      <c r="J214" s="2">
        <v>610373000</v>
      </c>
      <c r="K214" s="2">
        <v>618428000</v>
      </c>
      <c r="L214" s="2">
        <v>624889000</v>
      </c>
      <c r="M214" s="2">
        <v>624950000</v>
      </c>
      <c r="N214" s="2">
        <v>624202000</v>
      </c>
      <c r="O214" s="2">
        <v>622681000</v>
      </c>
      <c r="P214" s="2">
        <v>619315000</v>
      </c>
      <c r="Q214" s="2">
        <v>615547000</v>
      </c>
      <c r="R214" s="2">
        <v>611360000</v>
      </c>
      <c r="S214" s="2">
        <v>604198000</v>
      </c>
      <c r="T214" s="2">
        <v>594760000</v>
      </c>
      <c r="U214" s="2">
        <v>583644000</v>
      </c>
      <c r="V214" s="2">
        <v>571194000</v>
      </c>
      <c r="W214" s="2">
        <v>556913000</v>
      </c>
      <c r="X214" s="2">
        <v>542327000</v>
      </c>
      <c r="Y214" s="2">
        <v>527327000</v>
      </c>
      <c r="Z214" s="2">
        <v>512683000</v>
      </c>
      <c r="AA214" s="2">
        <v>497429000</v>
      </c>
      <c r="AB214" s="2">
        <v>483223000</v>
      </c>
      <c r="AC214" s="2">
        <v>469805000</v>
      </c>
      <c r="AD214" s="2">
        <v>457575000</v>
      </c>
      <c r="AE214" s="2">
        <v>447929000</v>
      </c>
      <c r="AF214" s="2">
        <v>440601000</v>
      </c>
      <c r="AG214" s="2">
        <v>435502000</v>
      </c>
    </row>
    <row r="215" spans="1:33">
      <c r="A215" s="115" t="s">
        <v>233</v>
      </c>
      <c r="B215" s="115" t="s">
        <v>19</v>
      </c>
      <c r="C215" s="115">
        <v>0</v>
      </c>
      <c r="D215" s="115">
        <v>0</v>
      </c>
      <c r="E215" s="115">
        <v>0</v>
      </c>
      <c r="F215" s="115">
        <v>0</v>
      </c>
      <c r="G215" s="115">
        <v>0</v>
      </c>
      <c r="H215" s="115">
        <v>0</v>
      </c>
      <c r="I215" s="115">
        <v>0</v>
      </c>
      <c r="J215" s="115">
        <v>0</v>
      </c>
      <c r="K215" s="115">
        <v>0</v>
      </c>
      <c r="L215" s="115">
        <v>0</v>
      </c>
      <c r="M215" s="115">
        <v>0</v>
      </c>
      <c r="N215" s="115">
        <v>0</v>
      </c>
      <c r="O215" s="115">
        <v>0</v>
      </c>
      <c r="P215" s="115">
        <v>0</v>
      </c>
      <c r="Q215" s="115">
        <v>0</v>
      </c>
      <c r="R215" s="115">
        <v>0</v>
      </c>
      <c r="S215" s="115">
        <v>0</v>
      </c>
      <c r="T215" s="115">
        <v>0</v>
      </c>
      <c r="U215" s="115">
        <v>0</v>
      </c>
      <c r="V215" s="115">
        <v>0</v>
      </c>
      <c r="W215" s="115">
        <v>0</v>
      </c>
      <c r="X215" s="115">
        <v>0</v>
      </c>
      <c r="Y215" s="115">
        <v>0</v>
      </c>
      <c r="Z215" s="115">
        <v>0</v>
      </c>
      <c r="AA215" s="115">
        <v>0</v>
      </c>
      <c r="AB215" s="115">
        <v>0</v>
      </c>
      <c r="AC215" s="115">
        <v>0</v>
      </c>
      <c r="AD215" s="115">
        <v>0</v>
      </c>
      <c r="AE215" s="115">
        <v>0</v>
      </c>
      <c r="AF215" s="115">
        <v>0</v>
      </c>
      <c r="AG215" s="115">
        <v>0</v>
      </c>
    </row>
    <row r="216" spans="1:33">
      <c r="A216" s="115" t="s">
        <v>234</v>
      </c>
      <c r="B216" s="115" t="s">
        <v>19</v>
      </c>
      <c r="C216" s="115">
        <v>0</v>
      </c>
      <c r="D216" s="115">
        <v>0</v>
      </c>
      <c r="E216" s="115">
        <v>0</v>
      </c>
      <c r="F216" s="115">
        <v>0</v>
      </c>
      <c r="G216" s="115">
        <v>0</v>
      </c>
      <c r="H216" s="115">
        <v>0</v>
      </c>
      <c r="I216" s="115">
        <v>0</v>
      </c>
      <c r="J216" s="115">
        <v>0</v>
      </c>
      <c r="K216" s="115">
        <v>0</v>
      </c>
      <c r="L216" s="115">
        <v>0</v>
      </c>
      <c r="M216" s="115">
        <v>0</v>
      </c>
      <c r="N216" s="115">
        <v>0</v>
      </c>
      <c r="O216" s="115">
        <v>0</v>
      </c>
      <c r="P216" s="115">
        <v>0</v>
      </c>
      <c r="Q216" s="115">
        <v>0</v>
      </c>
      <c r="R216" s="115">
        <v>0</v>
      </c>
      <c r="S216" s="115">
        <v>0</v>
      </c>
      <c r="T216" s="115">
        <v>0</v>
      </c>
      <c r="U216" s="115">
        <v>0</v>
      </c>
      <c r="V216" s="115">
        <v>0</v>
      </c>
      <c r="W216" s="115">
        <v>0</v>
      </c>
      <c r="X216" s="115">
        <v>0</v>
      </c>
      <c r="Y216" s="115">
        <v>0</v>
      </c>
      <c r="Z216" s="115">
        <v>0</v>
      </c>
      <c r="AA216" s="115">
        <v>0</v>
      </c>
      <c r="AB216" s="115">
        <v>0</v>
      </c>
      <c r="AC216" s="115">
        <v>0</v>
      </c>
      <c r="AD216" s="115">
        <v>0</v>
      </c>
      <c r="AE216" s="115">
        <v>0</v>
      </c>
      <c r="AF216" s="115">
        <v>0</v>
      </c>
      <c r="AG216" s="115">
        <v>0</v>
      </c>
    </row>
    <row r="217" spans="1:33">
      <c r="A217" s="115" t="s">
        <v>235</v>
      </c>
      <c r="B217" s="115" t="s">
        <v>19</v>
      </c>
      <c r="C217" s="115">
        <v>0</v>
      </c>
      <c r="D217" s="115">
        <v>0</v>
      </c>
      <c r="E217" s="115">
        <v>0</v>
      </c>
      <c r="F217" s="115">
        <v>0</v>
      </c>
      <c r="G217" s="115">
        <v>0</v>
      </c>
      <c r="H217" s="115">
        <v>0</v>
      </c>
      <c r="I217" s="115">
        <v>0</v>
      </c>
      <c r="J217" s="115">
        <v>0</v>
      </c>
      <c r="K217" s="115">
        <v>0</v>
      </c>
      <c r="L217" s="115">
        <v>0</v>
      </c>
      <c r="M217" s="115">
        <v>0</v>
      </c>
      <c r="N217" s="115">
        <v>0</v>
      </c>
      <c r="O217" s="115">
        <v>0</v>
      </c>
      <c r="P217" s="115">
        <v>0</v>
      </c>
      <c r="Q217" s="115">
        <v>0</v>
      </c>
      <c r="R217" s="115">
        <v>0</v>
      </c>
      <c r="S217" s="115">
        <v>0</v>
      </c>
      <c r="T217" s="115">
        <v>0</v>
      </c>
      <c r="U217" s="115">
        <v>0</v>
      </c>
      <c r="V217" s="115">
        <v>0</v>
      </c>
      <c r="W217" s="115">
        <v>0</v>
      </c>
      <c r="X217" s="115">
        <v>0</v>
      </c>
      <c r="Y217" s="115">
        <v>0</v>
      </c>
      <c r="Z217" s="115">
        <v>0</v>
      </c>
      <c r="AA217" s="115">
        <v>0</v>
      </c>
      <c r="AB217" s="115">
        <v>0</v>
      </c>
      <c r="AC217" s="115">
        <v>0</v>
      </c>
      <c r="AD217" s="115">
        <v>0</v>
      </c>
      <c r="AE217" s="115">
        <v>0</v>
      </c>
      <c r="AF217" s="115">
        <v>0</v>
      </c>
      <c r="AG217" s="115">
        <v>0</v>
      </c>
    </row>
    <row r="218" spans="1:33">
      <c r="A218" s="115" t="s">
        <v>236</v>
      </c>
      <c r="B218" s="115" t="s">
        <v>19</v>
      </c>
      <c r="C218" s="115">
        <v>0</v>
      </c>
      <c r="D218" s="115">
        <v>0</v>
      </c>
      <c r="E218" s="115">
        <v>0</v>
      </c>
      <c r="F218" s="115">
        <v>0</v>
      </c>
      <c r="G218" s="115">
        <v>0</v>
      </c>
      <c r="H218" s="115">
        <v>0</v>
      </c>
      <c r="I218" s="115">
        <v>0</v>
      </c>
      <c r="J218" s="115">
        <v>0</v>
      </c>
      <c r="K218" s="115">
        <v>0</v>
      </c>
      <c r="L218" s="115">
        <v>0</v>
      </c>
      <c r="M218" s="115">
        <v>0</v>
      </c>
      <c r="N218" s="115">
        <v>0</v>
      </c>
      <c r="O218" s="115">
        <v>0</v>
      </c>
      <c r="P218" s="115">
        <v>0</v>
      </c>
      <c r="Q218" s="115">
        <v>0</v>
      </c>
      <c r="R218" s="115">
        <v>0</v>
      </c>
      <c r="S218" s="115">
        <v>0</v>
      </c>
      <c r="T218" s="115">
        <v>0</v>
      </c>
      <c r="U218" s="115">
        <v>0</v>
      </c>
      <c r="V218" s="115">
        <v>0</v>
      </c>
      <c r="W218" s="115">
        <v>0</v>
      </c>
      <c r="X218" s="115">
        <v>0</v>
      </c>
      <c r="Y218" s="115">
        <v>0</v>
      </c>
      <c r="Z218" s="115">
        <v>0</v>
      </c>
      <c r="AA218" s="115">
        <v>0</v>
      </c>
      <c r="AB218" s="115">
        <v>0</v>
      </c>
      <c r="AC218" s="115">
        <v>0</v>
      </c>
      <c r="AD218" s="115">
        <v>0</v>
      </c>
      <c r="AE218" s="115">
        <v>0</v>
      </c>
      <c r="AF218" s="115">
        <v>0</v>
      </c>
      <c r="AG218" s="115">
        <v>0</v>
      </c>
    </row>
    <row r="219" spans="1:33">
      <c r="A219" s="115" t="s">
        <v>237</v>
      </c>
      <c r="B219" s="115" t="s">
        <v>19</v>
      </c>
      <c r="C219" s="115">
        <v>0</v>
      </c>
      <c r="D219" s="115">
        <v>0</v>
      </c>
      <c r="E219" s="115">
        <v>0</v>
      </c>
      <c r="F219" s="115">
        <v>0</v>
      </c>
      <c r="G219" s="115">
        <v>0</v>
      </c>
      <c r="H219" s="115">
        <v>0</v>
      </c>
      <c r="I219" s="115">
        <v>0</v>
      </c>
      <c r="J219" s="115">
        <v>0</v>
      </c>
      <c r="K219" s="115">
        <v>0</v>
      </c>
      <c r="L219" s="115">
        <v>0</v>
      </c>
      <c r="M219" s="115">
        <v>0</v>
      </c>
      <c r="N219" s="115">
        <v>0</v>
      </c>
      <c r="O219" s="115">
        <v>0</v>
      </c>
      <c r="P219" s="115">
        <v>0</v>
      </c>
      <c r="Q219" s="115">
        <v>0</v>
      </c>
      <c r="R219" s="115">
        <v>0</v>
      </c>
      <c r="S219" s="115">
        <v>0</v>
      </c>
      <c r="T219" s="115">
        <v>0</v>
      </c>
      <c r="U219" s="115">
        <v>0</v>
      </c>
      <c r="V219" s="115">
        <v>0</v>
      </c>
      <c r="W219" s="115">
        <v>0</v>
      </c>
      <c r="X219" s="115">
        <v>0</v>
      </c>
      <c r="Y219" s="115">
        <v>0</v>
      </c>
      <c r="Z219" s="115">
        <v>0</v>
      </c>
      <c r="AA219" s="115">
        <v>0</v>
      </c>
      <c r="AB219" s="115">
        <v>0</v>
      </c>
      <c r="AC219" s="115">
        <v>0</v>
      </c>
      <c r="AD219" s="115">
        <v>0</v>
      </c>
      <c r="AE219" s="115">
        <v>0</v>
      </c>
      <c r="AF219" s="115">
        <v>0</v>
      </c>
      <c r="AG219" s="115">
        <v>0</v>
      </c>
    </row>
    <row r="220" spans="1:33">
      <c r="A220" s="115" t="s">
        <v>238</v>
      </c>
      <c r="B220" s="115" t="s">
        <v>19</v>
      </c>
      <c r="C220" s="115">
        <v>92102.5</v>
      </c>
      <c r="D220" s="115">
        <v>94240.4</v>
      </c>
      <c r="E220" s="115">
        <v>96765.3</v>
      </c>
      <c r="F220" s="115">
        <v>99280.6</v>
      </c>
      <c r="G220" s="115">
        <v>103071</v>
      </c>
      <c r="H220" s="115">
        <v>107761</v>
      </c>
      <c r="I220" s="115">
        <v>112771</v>
      </c>
      <c r="J220" s="115">
        <v>118428</v>
      </c>
      <c r="K220" s="115">
        <v>124810</v>
      </c>
      <c r="L220" s="115">
        <v>131760</v>
      </c>
      <c r="M220" s="115">
        <v>139242</v>
      </c>
      <c r="N220" s="115">
        <v>146936</v>
      </c>
      <c r="O220" s="115">
        <v>154687</v>
      </c>
      <c r="P220" s="115">
        <v>162285</v>
      </c>
      <c r="Q220" s="115">
        <v>170714</v>
      </c>
      <c r="R220" s="115">
        <v>178267</v>
      </c>
      <c r="S220" s="115">
        <v>184018</v>
      </c>
      <c r="T220" s="115">
        <v>188132</v>
      </c>
      <c r="U220" s="115">
        <v>190988</v>
      </c>
      <c r="V220" s="115">
        <v>193015</v>
      </c>
      <c r="W220" s="115">
        <v>193838</v>
      </c>
      <c r="X220" s="115">
        <v>193797</v>
      </c>
      <c r="Y220" s="115">
        <v>193373</v>
      </c>
      <c r="Z220" s="115">
        <v>192753</v>
      </c>
      <c r="AA220" s="115">
        <v>191876</v>
      </c>
      <c r="AB220" s="115">
        <v>191438</v>
      </c>
      <c r="AC220" s="115">
        <v>191230</v>
      </c>
      <c r="AD220" s="115">
        <v>191549</v>
      </c>
      <c r="AE220" s="115">
        <v>192599</v>
      </c>
      <c r="AF220" s="115">
        <v>195037</v>
      </c>
      <c r="AG220" s="115">
        <v>198578</v>
      </c>
    </row>
    <row r="221" spans="1:33">
      <c r="A221" s="115" t="s">
        <v>239</v>
      </c>
      <c r="B221" s="115" t="s">
        <v>19</v>
      </c>
      <c r="C221" s="115">
        <v>0</v>
      </c>
      <c r="D221" s="115">
        <v>0</v>
      </c>
      <c r="E221" s="115">
        <v>0</v>
      </c>
      <c r="F221" s="115">
        <v>0</v>
      </c>
      <c r="G221" s="115">
        <v>0</v>
      </c>
      <c r="H221" s="115">
        <v>0</v>
      </c>
      <c r="I221" s="115">
        <v>0</v>
      </c>
      <c r="J221" s="115">
        <v>0</v>
      </c>
      <c r="K221" s="115">
        <v>0</v>
      </c>
      <c r="L221" s="115">
        <v>0</v>
      </c>
      <c r="M221" s="115">
        <v>0</v>
      </c>
      <c r="N221" s="115">
        <v>0</v>
      </c>
      <c r="O221" s="115">
        <v>0</v>
      </c>
      <c r="P221" s="115">
        <v>0</v>
      </c>
      <c r="Q221" s="115">
        <v>0</v>
      </c>
      <c r="R221" s="115">
        <v>0</v>
      </c>
      <c r="S221" s="115">
        <v>0</v>
      </c>
      <c r="T221" s="115">
        <v>0</v>
      </c>
      <c r="U221" s="115">
        <v>0</v>
      </c>
      <c r="V221" s="115">
        <v>0</v>
      </c>
      <c r="W221" s="115">
        <v>0</v>
      </c>
      <c r="X221" s="115">
        <v>0</v>
      </c>
      <c r="Y221" s="115">
        <v>0</v>
      </c>
      <c r="Z221" s="115">
        <v>0</v>
      </c>
      <c r="AA221" s="115">
        <v>0</v>
      </c>
      <c r="AB221" s="115">
        <v>0</v>
      </c>
      <c r="AC221" s="115">
        <v>0</v>
      </c>
      <c r="AD221" s="115">
        <v>0</v>
      </c>
      <c r="AE221" s="115">
        <v>0</v>
      </c>
      <c r="AF221" s="115">
        <v>0</v>
      </c>
      <c r="AG221" s="115">
        <v>0</v>
      </c>
    </row>
    <row r="222" spans="1:33">
      <c r="A222" s="115" t="s">
        <v>240</v>
      </c>
      <c r="B222" s="115" t="s">
        <v>19</v>
      </c>
      <c r="C222" s="115">
        <v>0</v>
      </c>
      <c r="D222" s="115">
        <v>0</v>
      </c>
      <c r="E222" s="115">
        <v>0</v>
      </c>
      <c r="F222" s="115">
        <v>0</v>
      </c>
      <c r="G222" s="115">
        <v>0</v>
      </c>
      <c r="H222" s="115">
        <v>0</v>
      </c>
      <c r="I222" s="115">
        <v>0</v>
      </c>
      <c r="J222" s="115">
        <v>0</v>
      </c>
      <c r="K222" s="115">
        <v>0</v>
      </c>
      <c r="L222" s="115">
        <v>0</v>
      </c>
      <c r="M222" s="115">
        <v>0</v>
      </c>
      <c r="N222" s="115">
        <v>0</v>
      </c>
      <c r="O222" s="115">
        <v>0</v>
      </c>
      <c r="P222" s="115">
        <v>0</v>
      </c>
      <c r="Q222" s="115">
        <v>0</v>
      </c>
      <c r="R222" s="115">
        <v>0</v>
      </c>
      <c r="S222" s="115">
        <v>0</v>
      </c>
      <c r="T222" s="115">
        <v>0</v>
      </c>
      <c r="U222" s="115">
        <v>0</v>
      </c>
      <c r="V222" s="115">
        <v>0</v>
      </c>
      <c r="W222" s="115">
        <v>0</v>
      </c>
      <c r="X222" s="115">
        <v>0</v>
      </c>
      <c r="Y222" s="115">
        <v>0</v>
      </c>
      <c r="Z222" s="115">
        <v>0</v>
      </c>
      <c r="AA222" s="115">
        <v>0</v>
      </c>
      <c r="AB222" s="115">
        <v>0</v>
      </c>
      <c r="AC222" s="115">
        <v>0</v>
      </c>
      <c r="AD222" s="115">
        <v>0</v>
      </c>
      <c r="AE222" s="115">
        <v>0</v>
      </c>
      <c r="AF222" s="115">
        <v>0</v>
      </c>
      <c r="AG222" s="115">
        <v>0</v>
      </c>
    </row>
    <row r="223" spans="1:33">
      <c r="A223" s="115" t="s">
        <v>241</v>
      </c>
      <c r="B223" s="115" t="s">
        <v>19</v>
      </c>
      <c r="C223" s="115">
        <v>0</v>
      </c>
      <c r="D223" s="115">
        <v>0</v>
      </c>
      <c r="E223" s="115">
        <v>0</v>
      </c>
      <c r="F223" s="115">
        <v>0</v>
      </c>
      <c r="G223" s="115">
        <v>0</v>
      </c>
      <c r="H223" s="115">
        <v>0</v>
      </c>
      <c r="I223" s="115">
        <v>0</v>
      </c>
      <c r="J223" s="115">
        <v>0</v>
      </c>
      <c r="K223" s="115">
        <v>0</v>
      </c>
      <c r="L223" s="115">
        <v>0</v>
      </c>
      <c r="M223" s="115">
        <v>0</v>
      </c>
      <c r="N223" s="115">
        <v>0</v>
      </c>
      <c r="O223" s="115">
        <v>0</v>
      </c>
      <c r="P223" s="115">
        <v>0</v>
      </c>
      <c r="Q223" s="115">
        <v>0</v>
      </c>
      <c r="R223" s="115">
        <v>0</v>
      </c>
      <c r="S223" s="115">
        <v>0</v>
      </c>
      <c r="T223" s="115">
        <v>0</v>
      </c>
      <c r="U223" s="115">
        <v>0</v>
      </c>
      <c r="V223" s="115">
        <v>0</v>
      </c>
      <c r="W223" s="115">
        <v>0</v>
      </c>
      <c r="X223" s="115">
        <v>0</v>
      </c>
      <c r="Y223" s="115">
        <v>0</v>
      </c>
      <c r="Z223" s="115">
        <v>0</v>
      </c>
      <c r="AA223" s="115">
        <v>0</v>
      </c>
      <c r="AB223" s="115">
        <v>0</v>
      </c>
      <c r="AC223" s="115">
        <v>0</v>
      </c>
      <c r="AD223" s="115">
        <v>0</v>
      </c>
      <c r="AE223" s="115">
        <v>0</v>
      </c>
      <c r="AF223" s="115">
        <v>0</v>
      </c>
      <c r="AG223" s="115">
        <v>0</v>
      </c>
    </row>
    <row r="224" spans="1:33">
      <c r="A224" s="115" t="s">
        <v>242</v>
      </c>
      <c r="B224" s="115" t="s">
        <v>19</v>
      </c>
      <c r="C224" s="115">
        <v>0</v>
      </c>
      <c r="D224" s="115">
        <v>0</v>
      </c>
      <c r="E224" s="115">
        <v>0</v>
      </c>
      <c r="F224" s="115">
        <v>0</v>
      </c>
      <c r="G224" s="115">
        <v>0</v>
      </c>
      <c r="H224" s="115">
        <v>0</v>
      </c>
      <c r="I224" s="115">
        <v>0</v>
      </c>
      <c r="J224" s="115">
        <v>0</v>
      </c>
      <c r="K224" s="115">
        <v>0</v>
      </c>
      <c r="L224" s="115">
        <v>0</v>
      </c>
      <c r="M224" s="115">
        <v>0</v>
      </c>
      <c r="N224" s="115">
        <v>0</v>
      </c>
      <c r="O224" s="115">
        <v>0</v>
      </c>
      <c r="P224" s="115">
        <v>0</v>
      </c>
      <c r="Q224" s="115">
        <v>0</v>
      </c>
      <c r="R224" s="115">
        <v>0</v>
      </c>
      <c r="S224" s="115">
        <v>0</v>
      </c>
      <c r="T224" s="115">
        <v>0</v>
      </c>
      <c r="U224" s="115">
        <v>0</v>
      </c>
      <c r="V224" s="115">
        <v>0</v>
      </c>
      <c r="W224" s="115">
        <v>0</v>
      </c>
      <c r="X224" s="115">
        <v>0</v>
      </c>
      <c r="Y224" s="115">
        <v>0</v>
      </c>
      <c r="Z224" s="115">
        <v>0</v>
      </c>
      <c r="AA224" s="115">
        <v>0</v>
      </c>
      <c r="AB224" s="115">
        <v>0</v>
      </c>
      <c r="AC224" s="115">
        <v>0</v>
      </c>
      <c r="AD224" s="115">
        <v>0</v>
      </c>
      <c r="AE224" s="115">
        <v>0</v>
      </c>
      <c r="AF224" s="115">
        <v>0</v>
      </c>
      <c r="AG224" s="115">
        <v>0</v>
      </c>
    </row>
    <row r="225" spans="1:33">
      <c r="A225" s="115" t="s">
        <v>243</v>
      </c>
      <c r="B225" s="115" t="s">
        <v>19</v>
      </c>
      <c r="C225" s="115">
        <v>0</v>
      </c>
      <c r="D225" s="115">
        <v>0</v>
      </c>
      <c r="E225" s="115">
        <v>0</v>
      </c>
      <c r="F225" s="115">
        <v>0</v>
      </c>
      <c r="G225" s="115">
        <v>0</v>
      </c>
      <c r="H225" s="115">
        <v>0</v>
      </c>
      <c r="I225" s="115">
        <v>0</v>
      </c>
      <c r="J225" s="115">
        <v>0</v>
      </c>
      <c r="K225" s="115">
        <v>0</v>
      </c>
      <c r="L225" s="115">
        <v>0</v>
      </c>
      <c r="M225" s="115">
        <v>0</v>
      </c>
      <c r="N225" s="115">
        <v>0</v>
      </c>
      <c r="O225" s="115">
        <v>0</v>
      </c>
      <c r="P225" s="115">
        <v>0</v>
      </c>
      <c r="Q225" s="115">
        <v>0</v>
      </c>
      <c r="R225" s="115">
        <v>0</v>
      </c>
      <c r="S225" s="115">
        <v>0</v>
      </c>
      <c r="T225" s="115">
        <v>0</v>
      </c>
      <c r="U225" s="115">
        <v>0</v>
      </c>
      <c r="V225" s="115">
        <v>0</v>
      </c>
      <c r="W225" s="115">
        <v>0</v>
      </c>
      <c r="X225" s="115">
        <v>0</v>
      </c>
      <c r="Y225" s="115">
        <v>0</v>
      </c>
      <c r="Z225" s="115">
        <v>0</v>
      </c>
      <c r="AA225" s="115">
        <v>0</v>
      </c>
      <c r="AB225" s="115">
        <v>0</v>
      </c>
      <c r="AC225" s="115">
        <v>0</v>
      </c>
      <c r="AD225" s="115">
        <v>0</v>
      </c>
      <c r="AE225" s="115">
        <v>0</v>
      </c>
      <c r="AF225" s="115">
        <v>0</v>
      </c>
      <c r="AG225" s="115">
        <v>0</v>
      </c>
    </row>
    <row r="226" spans="1:33">
      <c r="A226" s="115" t="s">
        <v>244</v>
      </c>
      <c r="B226" s="115" t="s">
        <v>19</v>
      </c>
      <c r="C226" s="115">
        <v>0</v>
      </c>
      <c r="D226" s="115">
        <v>0</v>
      </c>
      <c r="E226" s="115">
        <v>0</v>
      </c>
      <c r="F226" s="115">
        <v>0</v>
      </c>
      <c r="G226" s="115">
        <v>0</v>
      </c>
      <c r="H226" s="115">
        <v>0</v>
      </c>
      <c r="I226" s="115">
        <v>0</v>
      </c>
      <c r="J226" s="115">
        <v>0</v>
      </c>
      <c r="K226" s="115">
        <v>0</v>
      </c>
      <c r="L226" s="115">
        <v>0</v>
      </c>
      <c r="M226" s="115">
        <v>0</v>
      </c>
      <c r="N226" s="115">
        <v>0</v>
      </c>
      <c r="O226" s="115">
        <v>0</v>
      </c>
      <c r="P226" s="115">
        <v>0</v>
      </c>
      <c r="Q226" s="115">
        <v>0</v>
      </c>
      <c r="R226" s="115">
        <v>0</v>
      </c>
      <c r="S226" s="115">
        <v>0</v>
      </c>
      <c r="T226" s="115">
        <v>0</v>
      </c>
      <c r="U226" s="115">
        <v>0</v>
      </c>
      <c r="V226" s="115">
        <v>0</v>
      </c>
      <c r="W226" s="115">
        <v>0</v>
      </c>
      <c r="X226" s="115">
        <v>0</v>
      </c>
      <c r="Y226" s="115">
        <v>0</v>
      </c>
      <c r="Z226" s="115">
        <v>0</v>
      </c>
      <c r="AA226" s="115">
        <v>0</v>
      </c>
      <c r="AB226" s="115">
        <v>0</v>
      </c>
      <c r="AC226" s="115">
        <v>0</v>
      </c>
      <c r="AD226" s="115">
        <v>0</v>
      </c>
      <c r="AE226" s="115">
        <v>0</v>
      </c>
      <c r="AF226" s="115">
        <v>0</v>
      </c>
      <c r="AG226" s="115">
        <v>0</v>
      </c>
    </row>
    <row r="227" spans="1:33">
      <c r="A227" s="115" t="s">
        <v>245</v>
      </c>
      <c r="B227" s="115" t="s">
        <v>19</v>
      </c>
      <c r="C227" s="115">
        <v>0</v>
      </c>
      <c r="D227" s="115">
        <v>0</v>
      </c>
      <c r="E227" s="115">
        <v>0</v>
      </c>
      <c r="F227" s="115">
        <v>0</v>
      </c>
      <c r="G227" s="115">
        <v>0</v>
      </c>
      <c r="H227" s="115">
        <v>0</v>
      </c>
      <c r="I227" s="115">
        <v>0</v>
      </c>
      <c r="J227" s="115">
        <v>0</v>
      </c>
      <c r="K227" s="115">
        <v>0</v>
      </c>
      <c r="L227" s="115">
        <v>0</v>
      </c>
      <c r="M227" s="115">
        <v>0</v>
      </c>
      <c r="N227" s="115">
        <v>0</v>
      </c>
      <c r="O227" s="115">
        <v>0</v>
      </c>
      <c r="P227" s="115">
        <v>0</v>
      </c>
      <c r="Q227" s="115">
        <v>0</v>
      </c>
      <c r="R227" s="115">
        <v>0</v>
      </c>
      <c r="S227" s="115">
        <v>0</v>
      </c>
      <c r="T227" s="115">
        <v>0</v>
      </c>
      <c r="U227" s="115">
        <v>0</v>
      </c>
      <c r="V227" s="115">
        <v>0</v>
      </c>
      <c r="W227" s="115">
        <v>0</v>
      </c>
      <c r="X227" s="115">
        <v>0</v>
      </c>
      <c r="Y227" s="115">
        <v>0</v>
      </c>
      <c r="Z227" s="115">
        <v>0</v>
      </c>
      <c r="AA227" s="115">
        <v>0</v>
      </c>
      <c r="AB227" s="115">
        <v>0</v>
      </c>
      <c r="AC227" s="115">
        <v>0</v>
      </c>
      <c r="AD227" s="115">
        <v>0</v>
      </c>
      <c r="AE227" s="115">
        <v>0</v>
      </c>
      <c r="AF227" s="115">
        <v>0</v>
      </c>
      <c r="AG227" s="115">
        <v>0</v>
      </c>
    </row>
    <row r="228" spans="1:33">
      <c r="A228" s="115" t="s">
        <v>246</v>
      </c>
      <c r="B228" s="115" t="s">
        <v>19</v>
      </c>
      <c r="C228" s="115">
        <v>0</v>
      </c>
      <c r="D228" s="115">
        <v>0</v>
      </c>
      <c r="E228" s="115">
        <v>0</v>
      </c>
      <c r="F228" s="115">
        <v>0</v>
      </c>
      <c r="G228" s="115">
        <v>0</v>
      </c>
      <c r="H228" s="115">
        <v>0</v>
      </c>
      <c r="I228" s="115">
        <v>0</v>
      </c>
      <c r="J228" s="115">
        <v>0</v>
      </c>
      <c r="K228" s="115">
        <v>0</v>
      </c>
      <c r="L228" s="115">
        <v>0</v>
      </c>
      <c r="M228" s="115">
        <v>0</v>
      </c>
      <c r="N228" s="115">
        <v>0</v>
      </c>
      <c r="O228" s="115">
        <v>0</v>
      </c>
      <c r="P228" s="115">
        <v>0</v>
      </c>
      <c r="Q228" s="115">
        <v>0</v>
      </c>
      <c r="R228" s="115">
        <v>0</v>
      </c>
      <c r="S228" s="115">
        <v>0</v>
      </c>
      <c r="T228" s="115">
        <v>0</v>
      </c>
      <c r="U228" s="115">
        <v>0</v>
      </c>
      <c r="V228" s="115">
        <v>0</v>
      </c>
      <c r="W228" s="115">
        <v>0</v>
      </c>
      <c r="X228" s="115">
        <v>0</v>
      </c>
      <c r="Y228" s="115">
        <v>0</v>
      </c>
      <c r="Z228" s="115">
        <v>0</v>
      </c>
      <c r="AA228" s="115">
        <v>0</v>
      </c>
      <c r="AB228" s="115">
        <v>0</v>
      </c>
      <c r="AC228" s="115">
        <v>0</v>
      </c>
      <c r="AD228" s="115">
        <v>0</v>
      </c>
      <c r="AE228" s="115">
        <v>0</v>
      </c>
      <c r="AF228" s="115">
        <v>0</v>
      </c>
      <c r="AG228" s="115">
        <v>0</v>
      </c>
    </row>
    <row r="229" spans="1:33">
      <c r="A229" s="115" t="s">
        <v>247</v>
      </c>
      <c r="B229" s="115" t="s">
        <v>19</v>
      </c>
      <c r="C229" s="115">
        <v>0</v>
      </c>
      <c r="D229" s="115">
        <v>0</v>
      </c>
      <c r="E229" s="115">
        <v>0</v>
      </c>
      <c r="F229" s="115">
        <v>0</v>
      </c>
      <c r="G229" s="115">
        <v>0</v>
      </c>
      <c r="H229" s="115">
        <v>0</v>
      </c>
      <c r="I229" s="115">
        <v>0</v>
      </c>
      <c r="J229" s="115">
        <v>0</v>
      </c>
      <c r="K229" s="115">
        <v>0</v>
      </c>
      <c r="L229" s="115">
        <v>0</v>
      </c>
      <c r="M229" s="115">
        <v>0</v>
      </c>
      <c r="N229" s="115">
        <v>0</v>
      </c>
      <c r="O229" s="115">
        <v>0</v>
      </c>
      <c r="P229" s="115">
        <v>0</v>
      </c>
      <c r="Q229" s="115">
        <v>0</v>
      </c>
      <c r="R229" s="115">
        <v>0</v>
      </c>
      <c r="S229" s="115">
        <v>0</v>
      </c>
      <c r="T229" s="115">
        <v>0</v>
      </c>
      <c r="U229" s="115">
        <v>0</v>
      </c>
      <c r="V229" s="115">
        <v>0</v>
      </c>
      <c r="W229" s="115">
        <v>0</v>
      </c>
      <c r="X229" s="115">
        <v>0</v>
      </c>
      <c r="Y229" s="115">
        <v>0</v>
      </c>
      <c r="Z229" s="115">
        <v>0</v>
      </c>
      <c r="AA229" s="115">
        <v>0</v>
      </c>
      <c r="AB229" s="115">
        <v>0</v>
      </c>
      <c r="AC229" s="115">
        <v>0</v>
      </c>
      <c r="AD229" s="115">
        <v>0</v>
      </c>
      <c r="AE229" s="115">
        <v>0</v>
      </c>
      <c r="AF229" s="115">
        <v>0</v>
      </c>
      <c r="AG229" s="115">
        <v>0</v>
      </c>
    </row>
    <row r="230" spans="1:33">
      <c r="A230" s="115" t="s">
        <v>248</v>
      </c>
      <c r="B230" s="115" t="s">
        <v>19</v>
      </c>
      <c r="C230" s="115">
        <v>0</v>
      </c>
      <c r="D230" s="115">
        <v>0</v>
      </c>
      <c r="E230" s="115">
        <v>0</v>
      </c>
      <c r="F230" s="115">
        <v>0</v>
      </c>
      <c r="G230" s="115">
        <v>0</v>
      </c>
      <c r="H230" s="115">
        <v>0</v>
      </c>
      <c r="I230" s="115">
        <v>0</v>
      </c>
      <c r="J230" s="115">
        <v>0</v>
      </c>
      <c r="K230" s="115">
        <v>0</v>
      </c>
      <c r="L230" s="115">
        <v>0</v>
      </c>
      <c r="M230" s="115">
        <v>0</v>
      </c>
      <c r="N230" s="115">
        <v>0</v>
      </c>
      <c r="O230" s="115">
        <v>0</v>
      </c>
      <c r="P230" s="115">
        <v>0</v>
      </c>
      <c r="Q230" s="115">
        <v>0</v>
      </c>
      <c r="R230" s="115">
        <v>0</v>
      </c>
      <c r="S230" s="115">
        <v>0</v>
      </c>
      <c r="T230" s="115">
        <v>0</v>
      </c>
      <c r="U230" s="115">
        <v>0</v>
      </c>
      <c r="V230" s="115">
        <v>0</v>
      </c>
      <c r="W230" s="115">
        <v>0</v>
      </c>
      <c r="X230" s="115">
        <v>0</v>
      </c>
      <c r="Y230" s="115">
        <v>0</v>
      </c>
      <c r="Z230" s="115">
        <v>0</v>
      </c>
      <c r="AA230" s="115">
        <v>0</v>
      </c>
      <c r="AB230" s="115">
        <v>0</v>
      </c>
      <c r="AC230" s="115">
        <v>0</v>
      </c>
      <c r="AD230" s="115">
        <v>0</v>
      </c>
      <c r="AE230" s="115">
        <v>0</v>
      </c>
      <c r="AF230" s="115">
        <v>0</v>
      </c>
      <c r="AG230" s="115">
        <v>0</v>
      </c>
    </row>
    <row r="231" spans="1:33">
      <c r="A231" s="115" t="s">
        <v>249</v>
      </c>
      <c r="B231" s="115" t="s">
        <v>19</v>
      </c>
      <c r="C231" s="115">
        <v>0</v>
      </c>
      <c r="D231" s="115">
        <v>0</v>
      </c>
      <c r="E231" s="115">
        <v>0</v>
      </c>
      <c r="F231" s="115">
        <v>0</v>
      </c>
      <c r="G231" s="115">
        <v>0</v>
      </c>
      <c r="H231" s="115">
        <v>0</v>
      </c>
      <c r="I231" s="115">
        <v>0</v>
      </c>
      <c r="J231" s="115">
        <v>0</v>
      </c>
      <c r="K231" s="115">
        <v>0</v>
      </c>
      <c r="L231" s="115">
        <v>0</v>
      </c>
      <c r="M231" s="115">
        <v>0</v>
      </c>
      <c r="N231" s="115">
        <v>0</v>
      </c>
      <c r="O231" s="115">
        <v>0</v>
      </c>
      <c r="P231" s="115">
        <v>0</v>
      </c>
      <c r="Q231" s="115">
        <v>0</v>
      </c>
      <c r="R231" s="115">
        <v>0</v>
      </c>
      <c r="S231" s="115">
        <v>0</v>
      </c>
      <c r="T231" s="115">
        <v>0</v>
      </c>
      <c r="U231" s="115">
        <v>0</v>
      </c>
      <c r="V231" s="115">
        <v>0</v>
      </c>
      <c r="W231" s="115">
        <v>0</v>
      </c>
      <c r="X231" s="115">
        <v>0</v>
      </c>
      <c r="Y231" s="115">
        <v>0</v>
      </c>
      <c r="Z231" s="115">
        <v>0</v>
      </c>
      <c r="AA231" s="115">
        <v>0</v>
      </c>
      <c r="AB231" s="115">
        <v>0</v>
      </c>
      <c r="AC231" s="115">
        <v>0</v>
      </c>
      <c r="AD231" s="115">
        <v>0</v>
      </c>
      <c r="AE231" s="115">
        <v>0</v>
      </c>
      <c r="AF231" s="115">
        <v>0</v>
      </c>
      <c r="AG231" s="115">
        <v>0</v>
      </c>
    </row>
    <row r="232" spans="1:33">
      <c r="A232" s="115" t="s">
        <v>250</v>
      </c>
      <c r="B232" s="115" t="s">
        <v>19</v>
      </c>
      <c r="C232" s="115">
        <v>0</v>
      </c>
      <c r="D232" s="115">
        <v>0</v>
      </c>
      <c r="E232" s="115">
        <v>0</v>
      </c>
      <c r="F232" s="115">
        <v>0</v>
      </c>
      <c r="G232" s="115">
        <v>0</v>
      </c>
      <c r="H232" s="115">
        <v>0</v>
      </c>
      <c r="I232" s="115">
        <v>0</v>
      </c>
      <c r="J232" s="115">
        <v>0</v>
      </c>
      <c r="K232" s="115">
        <v>0</v>
      </c>
      <c r="L232" s="115">
        <v>0</v>
      </c>
      <c r="M232" s="115">
        <v>0</v>
      </c>
      <c r="N232" s="115">
        <v>0</v>
      </c>
      <c r="O232" s="115">
        <v>0</v>
      </c>
      <c r="P232" s="115">
        <v>0</v>
      </c>
      <c r="Q232" s="115">
        <v>0</v>
      </c>
      <c r="R232" s="115">
        <v>0</v>
      </c>
      <c r="S232" s="115">
        <v>0</v>
      </c>
      <c r="T232" s="115">
        <v>0</v>
      </c>
      <c r="U232" s="115">
        <v>0</v>
      </c>
      <c r="V232" s="115">
        <v>0</v>
      </c>
      <c r="W232" s="115">
        <v>0</v>
      </c>
      <c r="X232" s="115">
        <v>0</v>
      </c>
      <c r="Y232" s="115">
        <v>0</v>
      </c>
      <c r="Z232" s="115">
        <v>0</v>
      </c>
      <c r="AA232" s="115">
        <v>0</v>
      </c>
      <c r="AB232" s="115">
        <v>0</v>
      </c>
      <c r="AC232" s="115">
        <v>0</v>
      </c>
      <c r="AD232" s="115">
        <v>0</v>
      </c>
      <c r="AE232" s="115">
        <v>0</v>
      </c>
      <c r="AF232" s="115">
        <v>0</v>
      </c>
      <c r="AG232" s="115">
        <v>0</v>
      </c>
    </row>
    <row r="233" spans="1:33">
      <c r="A233" s="115" t="s">
        <v>251</v>
      </c>
      <c r="B233" s="115" t="s">
        <v>19</v>
      </c>
      <c r="C233" s="115">
        <v>0</v>
      </c>
      <c r="D233" s="115">
        <v>0</v>
      </c>
      <c r="E233" s="115">
        <v>0</v>
      </c>
      <c r="F233" s="115">
        <v>0</v>
      </c>
      <c r="G233" s="115">
        <v>0</v>
      </c>
      <c r="H233" s="115">
        <v>0</v>
      </c>
      <c r="I233" s="115">
        <v>0</v>
      </c>
      <c r="J233" s="115">
        <v>0</v>
      </c>
      <c r="K233" s="115">
        <v>0</v>
      </c>
      <c r="L233" s="115">
        <v>0</v>
      </c>
      <c r="M233" s="115">
        <v>0</v>
      </c>
      <c r="N233" s="115">
        <v>0</v>
      </c>
      <c r="O233" s="115">
        <v>0</v>
      </c>
      <c r="P233" s="115">
        <v>0</v>
      </c>
      <c r="Q233" s="115">
        <v>0</v>
      </c>
      <c r="R233" s="115">
        <v>0</v>
      </c>
      <c r="S233" s="115">
        <v>0</v>
      </c>
      <c r="T233" s="115">
        <v>0</v>
      </c>
      <c r="U233" s="115">
        <v>0</v>
      </c>
      <c r="V233" s="115">
        <v>0</v>
      </c>
      <c r="W233" s="115">
        <v>0</v>
      </c>
      <c r="X233" s="115">
        <v>0</v>
      </c>
      <c r="Y233" s="115">
        <v>0</v>
      </c>
      <c r="Z233" s="115">
        <v>0</v>
      </c>
      <c r="AA233" s="115">
        <v>0</v>
      </c>
      <c r="AB233" s="115">
        <v>0</v>
      </c>
      <c r="AC233" s="115">
        <v>0</v>
      </c>
      <c r="AD233" s="115">
        <v>0</v>
      </c>
      <c r="AE233" s="115">
        <v>0</v>
      </c>
      <c r="AF233" s="115">
        <v>0</v>
      </c>
      <c r="AG233" s="115">
        <v>0</v>
      </c>
    </row>
    <row r="234" spans="1:33">
      <c r="A234" s="115" t="s">
        <v>252</v>
      </c>
      <c r="B234" s="115" t="s">
        <v>19</v>
      </c>
      <c r="C234" s="115">
        <v>0</v>
      </c>
      <c r="D234" s="115">
        <v>0</v>
      </c>
      <c r="E234" s="115">
        <v>0</v>
      </c>
      <c r="F234" s="115">
        <v>0</v>
      </c>
      <c r="G234" s="115">
        <v>0</v>
      </c>
      <c r="H234" s="115">
        <v>0</v>
      </c>
      <c r="I234" s="115">
        <v>0</v>
      </c>
      <c r="J234" s="115">
        <v>0</v>
      </c>
      <c r="K234" s="115">
        <v>0</v>
      </c>
      <c r="L234" s="115">
        <v>0</v>
      </c>
      <c r="M234" s="115">
        <v>0</v>
      </c>
      <c r="N234" s="115">
        <v>0</v>
      </c>
      <c r="O234" s="115">
        <v>0</v>
      </c>
      <c r="P234" s="115">
        <v>0</v>
      </c>
      <c r="Q234" s="115">
        <v>0</v>
      </c>
      <c r="R234" s="115">
        <v>0</v>
      </c>
      <c r="S234" s="115">
        <v>0</v>
      </c>
      <c r="T234" s="115">
        <v>0</v>
      </c>
      <c r="U234" s="115">
        <v>0</v>
      </c>
      <c r="V234" s="115">
        <v>0</v>
      </c>
      <c r="W234" s="115">
        <v>0</v>
      </c>
      <c r="X234" s="115">
        <v>0</v>
      </c>
      <c r="Y234" s="115">
        <v>0</v>
      </c>
      <c r="Z234" s="115">
        <v>0</v>
      </c>
      <c r="AA234" s="115">
        <v>0</v>
      </c>
      <c r="AB234" s="115">
        <v>0</v>
      </c>
      <c r="AC234" s="115">
        <v>0</v>
      </c>
      <c r="AD234" s="115">
        <v>0</v>
      </c>
      <c r="AE234" s="115">
        <v>0</v>
      </c>
      <c r="AF234" s="115">
        <v>0</v>
      </c>
      <c r="AG234" s="115">
        <v>0</v>
      </c>
    </row>
    <row r="235" spans="1:33">
      <c r="A235" s="115" t="s">
        <v>253</v>
      </c>
      <c r="B235" s="115" t="s">
        <v>19</v>
      </c>
      <c r="C235" s="115">
        <v>0</v>
      </c>
      <c r="D235" s="115">
        <v>0</v>
      </c>
      <c r="E235" s="115">
        <v>0</v>
      </c>
      <c r="F235" s="115">
        <v>0</v>
      </c>
      <c r="G235" s="115">
        <v>0</v>
      </c>
      <c r="H235" s="115">
        <v>0</v>
      </c>
      <c r="I235" s="115">
        <v>0</v>
      </c>
      <c r="J235" s="115">
        <v>0</v>
      </c>
      <c r="K235" s="115">
        <v>0</v>
      </c>
      <c r="L235" s="115">
        <v>0</v>
      </c>
      <c r="M235" s="115">
        <v>0</v>
      </c>
      <c r="N235" s="115">
        <v>0</v>
      </c>
      <c r="O235" s="115">
        <v>0</v>
      </c>
      <c r="P235" s="115">
        <v>0</v>
      </c>
      <c r="Q235" s="115">
        <v>0</v>
      </c>
      <c r="R235" s="115">
        <v>0</v>
      </c>
      <c r="S235" s="115">
        <v>0</v>
      </c>
      <c r="T235" s="115">
        <v>0</v>
      </c>
      <c r="U235" s="115">
        <v>0</v>
      </c>
      <c r="V235" s="115">
        <v>0</v>
      </c>
      <c r="W235" s="115">
        <v>0</v>
      </c>
      <c r="X235" s="115">
        <v>0</v>
      </c>
      <c r="Y235" s="115">
        <v>0</v>
      </c>
      <c r="Z235" s="115">
        <v>0</v>
      </c>
      <c r="AA235" s="115">
        <v>0</v>
      </c>
      <c r="AB235" s="115">
        <v>0</v>
      </c>
      <c r="AC235" s="115">
        <v>0</v>
      </c>
      <c r="AD235" s="115">
        <v>0</v>
      </c>
      <c r="AE235" s="115">
        <v>0</v>
      </c>
      <c r="AF235" s="115">
        <v>0</v>
      </c>
      <c r="AG235" s="115">
        <v>0</v>
      </c>
    </row>
    <row r="236" spans="1:33">
      <c r="A236" s="115" t="s">
        <v>254</v>
      </c>
      <c r="B236" s="115" t="s">
        <v>19</v>
      </c>
      <c r="C236" s="115">
        <v>0</v>
      </c>
      <c r="D236" s="115">
        <v>0</v>
      </c>
      <c r="E236" s="115">
        <v>0</v>
      </c>
      <c r="F236" s="115">
        <v>0</v>
      </c>
      <c r="G236" s="115">
        <v>0</v>
      </c>
      <c r="H236" s="115">
        <v>0</v>
      </c>
      <c r="I236" s="115">
        <v>0</v>
      </c>
      <c r="J236" s="115">
        <v>0</v>
      </c>
      <c r="K236" s="115">
        <v>0</v>
      </c>
      <c r="L236" s="115">
        <v>0</v>
      </c>
      <c r="M236" s="115">
        <v>0</v>
      </c>
      <c r="N236" s="115">
        <v>0</v>
      </c>
      <c r="O236" s="115">
        <v>0</v>
      </c>
      <c r="P236" s="115">
        <v>0</v>
      </c>
      <c r="Q236" s="115">
        <v>0</v>
      </c>
      <c r="R236" s="115">
        <v>0</v>
      </c>
      <c r="S236" s="115">
        <v>0</v>
      </c>
      <c r="T236" s="115">
        <v>0</v>
      </c>
      <c r="U236" s="115">
        <v>0</v>
      </c>
      <c r="V236" s="115">
        <v>0</v>
      </c>
      <c r="W236" s="115">
        <v>0</v>
      </c>
      <c r="X236" s="115">
        <v>0</v>
      </c>
      <c r="Y236" s="115">
        <v>0</v>
      </c>
      <c r="Z236" s="115">
        <v>0</v>
      </c>
      <c r="AA236" s="115">
        <v>0</v>
      </c>
      <c r="AB236" s="115">
        <v>0</v>
      </c>
      <c r="AC236" s="115">
        <v>0</v>
      </c>
      <c r="AD236" s="115">
        <v>0</v>
      </c>
      <c r="AE236" s="115">
        <v>0</v>
      </c>
      <c r="AF236" s="115">
        <v>0</v>
      </c>
      <c r="AG236" s="115">
        <v>0</v>
      </c>
    </row>
    <row r="237" spans="1:33">
      <c r="A237" s="115" t="s">
        <v>255</v>
      </c>
      <c r="B237" s="115" t="s">
        <v>19</v>
      </c>
      <c r="C237" s="115">
        <v>0</v>
      </c>
      <c r="D237" s="115">
        <v>0</v>
      </c>
      <c r="E237" s="115">
        <v>0</v>
      </c>
      <c r="F237" s="115">
        <v>0</v>
      </c>
      <c r="G237" s="115">
        <v>0</v>
      </c>
      <c r="H237" s="115">
        <v>0</v>
      </c>
      <c r="I237" s="115">
        <v>0</v>
      </c>
      <c r="J237" s="115">
        <v>0</v>
      </c>
      <c r="K237" s="115">
        <v>0</v>
      </c>
      <c r="L237" s="115">
        <v>0</v>
      </c>
      <c r="M237" s="115">
        <v>0</v>
      </c>
      <c r="N237" s="115">
        <v>0</v>
      </c>
      <c r="O237" s="115">
        <v>0</v>
      </c>
      <c r="P237" s="115">
        <v>0</v>
      </c>
      <c r="Q237" s="115">
        <v>0</v>
      </c>
      <c r="R237" s="115">
        <v>0</v>
      </c>
      <c r="S237" s="115">
        <v>0</v>
      </c>
      <c r="T237" s="115">
        <v>0</v>
      </c>
      <c r="U237" s="115">
        <v>0</v>
      </c>
      <c r="V237" s="115">
        <v>0</v>
      </c>
      <c r="W237" s="115">
        <v>0</v>
      </c>
      <c r="X237" s="115">
        <v>0</v>
      </c>
      <c r="Y237" s="115">
        <v>0</v>
      </c>
      <c r="Z237" s="115">
        <v>0</v>
      </c>
      <c r="AA237" s="115">
        <v>0</v>
      </c>
      <c r="AB237" s="115">
        <v>0</v>
      </c>
      <c r="AC237" s="115">
        <v>0</v>
      </c>
      <c r="AD237" s="115">
        <v>0</v>
      </c>
      <c r="AE237" s="115">
        <v>0</v>
      </c>
      <c r="AF237" s="115">
        <v>0</v>
      </c>
      <c r="AG237" s="115">
        <v>0</v>
      </c>
    </row>
    <row r="238" spans="1:33">
      <c r="A238" s="115" t="s">
        <v>256</v>
      </c>
      <c r="B238" s="115" t="s">
        <v>19</v>
      </c>
      <c r="C238" s="115">
        <v>0</v>
      </c>
      <c r="D238" s="115">
        <v>0</v>
      </c>
      <c r="E238" s="115">
        <v>0</v>
      </c>
      <c r="F238" s="115">
        <v>0</v>
      </c>
      <c r="G238" s="115">
        <v>0</v>
      </c>
      <c r="H238" s="115">
        <v>0</v>
      </c>
      <c r="I238" s="115">
        <v>0</v>
      </c>
      <c r="J238" s="115">
        <v>0</v>
      </c>
      <c r="K238" s="115">
        <v>0</v>
      </c>
      <c r="L238" s="115">
        <v>0</v>
      </c>
      <c r="M238" s="115">
        <v>0</v>
      </c>
      <c r="N238" s="115">
        <v>0</v>
      </c>
      <c r="O238" s="115">
        <v>0</v>
      </c>
      <c r="P238" s="115">
        <v>0</v>
      </c>
      <c r="Q238" s="115">
        <v>0</v>
      </c>
      <c r="R238" s="115">
        <v>0</v>
      </c>
      <c r="S238" s="115">
        <v>0</v>
      </c>
      <c r="T238" s="115">
        <v>0</v>
      </c>
      <c r="U238" s="115">
        <v>0</v>
      </c>
      <c r="V238" s="115">
        <v>0</v>
      </c>
      <c r="W238" s="115">
        <v>0</v>
      </c>
      <c r="X238" s="115">
        <v>0</v>
      </c>
      <c r="Y238" s="115">
        <v>0</v>
      </c>
      <c r="Z238" s="115">
        <v>0</v>
      </c>
      <c r="AA238" s="115">
        <v>0</v>
      </c>
      <c r="AB238" s="115">
        <v>0</v>
      </c>
      <c r="AC238" s="115">
        <v>0</v>
      </c>
      <c r="AD238" s="115">
        <v>0</v>
      </c>
      <c r="AE238" s="115">
        <v>0</v>
      </c>
      <c r="AF238" s="115">
        <v>0</v>
      </c>
      <c r="AG238" s="115">
        <v>0</v>
      </c>
    </row>
    <row r="239" spans="1:33">
      <c r="A239" s="115" t="s">
        <v>257</v>
      </c>
      <c r="B239" s="115" t="s">
        <v>19</v>
      </c>
      <c r="C239" s="115">
        <v>0</v>
      </c>
      <c r="D239" s="115">
        <v>0</v>
      </c>
      <c r="E239" s="115">
        <v>0</v>
      </c>
      <c r="F239" s="115">
        <v>0</v>
      </c>
      <c r="G239" s="115">
        <v>0</v>
      </c>
      <c r="H239" s="115">
        <v>0</v>
      </c>
      <c r="I239" s="115">
        <v>0</v>
      </c>
      <c r="J239" s="115">
        <v>0</v>
      </c>
      <c r="K239" s="115">
        <v>0</v>
      </c>
      <c r="L239" s="115">
        <v>0</v>
      </c>
      <c r="M239" s="115">
        <v>0</v>
      </c>
      <c r="N239" s="115">
        <v>0</v>
      </c>
      <c r="O239" s="115">
        <v>0</v>
      </c>
      <c r="P239" s="115">
        <v>0</v>
      </c>
      <c r="Q239" s="115">
        <v>0</v>
      </c>
      <c r="R239" s="115">
        <v>0</v>
      </c>
      <c r="S239" s="115">
        <v>0</v>
      </c>
      <c r="T239" s="115">
        <v>0</v>
      </c>
      <c r="U239" s="115">
        <v>0</v>
      </c>
      <c r="V239" s="115">
        <v>0</v>
      </c>
      <c r="W239" s="115">
        <v>0</v>
      </c>
      <c r="X239" s="115">
        <v>0</v>
      </c>
      <c r="Y239" s="115">
        <v>0</v>
      </c>
      <c r="Z239" s="115">
        <v>0</v>
      </c>
      <c r="AA239" s="115">
        <v>0</v>
      </c>
      <c r="AB239" s="115">
        <v>0</v>
      </c>
      <c r="AC239" s="115">
        <v>0</v>
      </c>
      <c r="AD239" s="115">
        <v>0</v>
      </c>
      <c r="AE239" s="115">
        <v>0</v>
      </c>
      <c r="AF239" s="115">
        <v>0</v>
      </c>
      <c r="AG239" s="115">
        <v>0</v>
      </c>
    </row>
    <row r="240" spans="1:33">
      <c r="A240" s="115" t="s">
        <v>258</v>
      </c>
      <c r="B240" s="115" t="s">
        <v>19</v>
      </c>
      <c r="C240" s="115">
        <v>0</v>
      </c>
      <c r="D240" s="115">
        <v>0</v>
      </c>
      <c r="E240" s="115">
        <v>0</v>
      </c>
      <c r="F240" s="115">
        <v>0</v>
      </c>
      <c r="G240" s="115">
        <v>0</v>
      </c>
      <c r="H240" s="115">
        <v>0</v>
      </c>
      <c r="I240" s="115">
        <v>0</v>
      </c>
      <c r="J240" s="115">
        <v>0</v>
      </c>
      <c r="K240" s="115">
        <v>0</v>
      </c>
      <c r="L240" s="115">
        <v>0</v>
      </c>
      <c r="M240" s="115">
        <v>0</v>
      </c>
      <c r="N240" s="115">
        <v>0</v>
      </c>
      <c r="O240" s="115">
        <v>0</v>
      </c>
      <c r="P240" s="115">
        <v>0</v>
      </c>
      <c r="Q240" s="115">
        <v>0</v>
      </c>
      <c r="R240" s="115">
        <v>0</v>
      </c>
      <c r="S240" s="115">
        <v>0</v>
      </c>
      <c r="T240" s="115">
        <v>0</v>
      </c>
      <c r="U240" s="115">
        <v>0</v>
      </c>
      <c r="V240" s="115">
        <v>0</v>
      </c>
      <c r="W240" s="115">
        <v>0</v>
      </c>
      <c r="X240" s="115">
        <v>0</v>
      </c>
      <c r="Y240" s="115">
        <v>0</v>
      </c>
      <c r="Z240" s="115">
        <v>0</v>
      </c>
      <c r="AA240" s="115">
        <v>0</v>
      </c>
      <c r="AB240" s="115">
        <v>0</v>
      </c>
      <c r="AC240" s="115">
        <v>0</v>
      </c>
      <c r="AD240" s="115">
        <v>0</v>
      </c>
      <c r="AE240" s="115">
        <v>0</v>
      </c>
      <c r="AF240" s="115">
        <v>0</v>
      </c>
      <c r="AG240" s="115">
        <v>0</v>
      </c>
    </row>
    <row r="241" spans="1:33">
      <c r="A241" s="115" t="s">
        <v>259</v>
      </c>
      <c r="B241" s="115" t="s">
        <v>19</v>
      </c>
      <c r="C241" s="115">
        <v>0</v>
      </c>
      <c r="D241" s="115">
        <v>0</v>
      </c>
      <c r="E241" s="115">
        <v>0</v>
      </c>
      <c r="F241" s="115">
        <v>0</v>
      </c>
      <c r="G241" s="115">
        <v>0</v>
      </c>
      <c r="H241" s="115">
        <v>0</v>
      </c>
      <c r="I241" s="115">
        <v>0</v>
      </c>
      <c r="J241" s="115">
        <v>0</v>
      </c>
      <c r="K241" s="115">
        <v>0</v>
      </c>
      <c r="L241" s="115">
        <v>0</v>
      </c>
      <c r="M241" s="115">
        <v>0</v>
      </c>
      <c r="N241" s="115">
        <v>0</v>
      </c>
      <c r="O241" s="115">
        <v>0</v>
      </c>
      <c r="P241" s="115">
        <v>0</v>
      </c>
      <c r="Q241" s="115">
        <v>0</v>
      </c>
      <c r="R241" s="115">
        <v>0</v>
      </c>
      <c r="S241" s="115">
        <v>0</v>
      </c>
      <c r="T241" s="115">
        <v>0</v>
      </c>
      <c r="U241" s="115">
        <v>0</v>
      </c>
      <c r="V241" s="115">
        <v>0</v>
      </c>
      <c r="W241" s="115">
        <v>0</v>
      </c>
      <c r="X241" s="115">
        <v>0</v>
      </c>
      <c r="Y241" s="115">
        <v>0</v>
      </c>
      <c r="Z241" s="115">
        <v>0</v>
      </c>
      <c r="AA241" s="115">
        <v>0</v>
      </c>
      <c r="AB241" s="115">
        <v>0</v>
      </c>
      <c r="AC241" s="115">
        <v>0</v>
      </c>
      <c r="AD241" s="115">
        <v>0</v>
      </c>
      <c r="AE241" s="115">
        <v>0</v>
      </c>
      <c r="AF241" s="115">
        <v>0</v>
      </c>
      <c r="AG241" s="115">
        <v>0</v>
      </c>
    </row>
    <row r="242" spans="1:33">
      <c r="A242" s="115" t="s">
        <v>260</v>
      </c>
      <c r="B242" s="115" t="s">
        <v>19</v>
      </c>
      <c r="C242" s="115">
        <v>0</v>
      </c>
      <c r="D242" s="115">
        <v>0</v>
      </c>
      <c r="E242" s="115">
        <v>0</v>
      </c>
      <c r="F242" s="115">
        <v>0</v>
      </c>
      <c r="G242" s="115">
        <v>0</v>
      </c>
      <c r="H242" s="115">
        <v>0</v>
      </c>
      <c r="I242" s="115">
        <v>0</v>
      </c>
      <c r="J242" s="115">
        <v>0</v>
      </c>
      <c r="K242" s="115">
        <v>0</v>
      </c>
      <c r="L242" s="115">
        <v>0</v>
      </c>
      <c r="M242" s="115">
        <v>0</v>
      </c>
      <c r="N242" s="115">
        <v>0</v>
      </c>
      <c r="O242" s="115">
        <v>0</v>
      </c>
      <c r="P242" s="115">
        <v>0</v>
      </c>
      <c r="Q242" s="115">
        <v>0</v>
      </c>
      <c r="R242" s="115">
        <v>0</v>
      </c>
      <c r="S242" s="115">
        <v>0</v>
      </c>
      <c r="T242" s="115">
        <v>0</v>
      </c>
      <c r="U242" s="115">
        <v>0</v>
      </c>
      <c r="V242" s="115">
        <v>0</v>
      </c>
      <c r="W242" s="115">
        <v>0</v>
      </c>
      <c r="X242" s="115">
        <v>0</v>
      </c>
      <c r="Y242" s="115">
        <v>0</v>
      </c>
      <c r="Z242" s="115">
        <v>0</v>
      </c>
      <c r="AA242" s="115">
        <v>0</v>
      </c>
      <c r="AB242" s="115">
        <v>0</v>
      </c>
      <c r="AC242" s="115">
        <v>0</v>
      </c>
      <c r="AD242" s="115">
        <v>0</v>
      </c>
      <c r="AE242" s="115">
        <v>0</v>
      </c>
      <c r="AF242" s="115">
        <v>0</v>
      </c>
      <c r="AG242" s="115">
        <v>0</v>
      </c>
    </row>
    <row r="243" spans="1:33">
      <c r="A243" s="115" t="s">
        <v>261</v>
      </c>
      <c r="B243" s="115" t="s">
        <v>19</v>
      </c>
      <c r="C243" s="2">
        <v>603581000000</v>
      </c>
      <c r="D243" s="2">
        <v>746366000000</v>
      </c>
      <c r="E243" s="2">
        <v>850733000000</v>
      </c>
      <c r="F243" s="2">
        <v>926318000000</v>
      </c>
      <c r="G243" s="2">
        <v>980212000000</v>
      </c>
      <c r="H243" s="2">
        <v>1017280000000</v>
      </c>
      <c r="I243" s="2">
        <v>1041440000000</v>
      </c>
      <c r="J243" s="2">
        <v>1055730000000</v>
      </c>
      <c r="K243" s="2">
        <v>1061260000000</v>
      </c>
      <c r="L243" s="2">
        <v>1061230000000</v>
      </c>
      <c r="M243" s="2">
        <v>1056910000000</v>
      </c>
      <c r="N243" s="2">
        <v>1048290000000</v>
      </c>
      <c r="O243" s="2">
        <v>1037180000000</v>
      </c>
      <c r="P243" s="2">
        <v>1023820000000</v>
      </c>
      <c r="Q243" s="2">
        <v>1008180000000</v>
      </c>
      <c r="R243" s="2">
        <v>989895000000</v>
      </c>
      <c r="S243" s="2">
        <v>969794000000</v>
      </c>
      <c r="T243" s="2">
        <v>947927000000</v>
      </c>
      <c r="U243" s="2">
        <v>924406000000</v>
      </c>
      <c r="V243" s="2">
        <v>899385000000</v>
      </c>
      <c r="W243" s="2">
        <v>873574000000</v>
      </c>
      <c r="X243" s="2">
        <v>846883000000</v>
      </c>
      <c r="Y243" s="2">
        <v>819548000000</v>
      </c>
      <c r="Z243" s="2">
        <v>801453000000</v>
      </c>
      <c r="AA243" s="2">
        <v>781907000000</v>
      </c>
      <c r="AB243" s="2">
        <v>760984000000</v>
      </c>
      <c r="AC243" s="2">
        <v>739093000000</v>
      </c>
      <c r="AD243" s="2">
        <v>716936000000</v>
      </c>
      <c r="AE243" s="2">
        <v>695173000000</v>
      </c>
      <c r="AF243" s="2">
        <v>674176000000</v>
      </c>
      <c r="AG243" s="2">
        <v>654016000000</v>
      </c>
    </row>
    <row r="244" spans="1:33">
      <c r="A244" s="115" t="s">
        <v>262</v>
      </c>
      <c r="B244" s="115" t="s">
        <v>19</v>
      </c>
      <c r="C244" s="2">
        <v>838166000000</v>
      </c>
      <c r="D244" s="2">
        <v>1030150000000</v>
      </c>
      <c r="E244" s="2">
        <v>1159580000000</v>
      </c>
      <c r="F244" s="2">
        <v>1254420000000</v>
      </c>
      <c r="G244" s="2">
        <v>1319680000000</v>
      </c>
      <c r="H244" s="2">
        <v>1360400000000</v>
      </c>
      <c r="I244" s="2">
        <v>1383810000000</v>
      </c>
      <c r="J244" s="2">
        <v>1395080000000</v>
      </c>
      <c r="K244" s="2">
        <v>1396180000000</v>
      </c>
      <c r="L244" s="2">
        <v>1384310000000</v>
      </c>
      <c r="M244" s="2">
        <v>1349330000000</v>
      </c>
      <c r="N244" s="2">
        <v>1307430000000</v>
      </c>
      <c r="O244" s="2">
        <v>1261280000000</v>
      </c>
      <c r="P244" s="2">
        <v>1211180000000</v>
      </c>
      <c r="Q244" s="2">
        <v>1157460000000</v>
      </c>
      <c r="R244" s="2">
        <v>1100330000000</v>
      </c>
      <c r="S244" s="2">
        <v>1040860000000</v>
      </c>
      <c r="T244" s="2">
        <v>979067000000</v>
      </c>
      <c r="U244" s="2">
        <v>915288000000</v>
      </c>
      <c r="V244" s="2">
        <v>849689000000</v>
      </c>
      <c r="W244" s="2">
        <v>782917000000</v>
      </c>
      <c r="X244" s="2">
        <v>714890000000</v>
      </c>
      <c r="Y244" s="2">
        <v>645946000000</v>
      </c>
      <c r="Z244" s="2">
        <v>609733000000</v>
      </c>
      <c r="AA244" s="2">
        <v>570931000000</v>
      </c>
      <c r="AB244" s="2">
        <v>530019000000</v>
      </c>
      <c r="AC244" s="2">
        <v>487432000000</v>
      </c>
      <c r="AD244" s="2">
        <v>444554000000</v>
      </c>
      <c r="AE244" s="2">
        <v>401945000000</v>
      </c>
      <c r="AF244" s="2">
        <v>360126000000</v>
      </c>
      <c r="AG244" s="2">
        <v>319382000000</v>
      </c>
    </row>
    <row r="245" spans="1:33">
      <c r="A245" s="115" t="s">
        <v>263</v>
      </c>
      <c r="B245" s="115" t="s">
        <v>19</v>
      </c>
      <c r="C245" s="2">
        <v>6707820000000</v>
      </c>
      <c r="D245" s="2">
        <v>8259480000000</v>
      </c>
      <c r="E245" s="2">
        <v>9400020000000</v>
      </c>
      <c r="F245" s="2">
        <v>10303600000000</v>
      </c>
      <c r="G245" s="2">
        <v>10959200000000</v>
      </c>
      <c r="H245" s="2">
        <v>11448200000000</v>
      </c>
      <c r="I245" s="2">
        <v>11803700000000</v>
      </c>
      <c r="J245" s="2">
        <v>12066800000000</v>
      </c>
      <c r="K245" s="2">
        <v>12264400000000</v>
      </c>
      <c r="L245" s="2">
        <v>12385800000000</v>
      </c>
      <c r="M245" s="2">
        <v>12373900000000</v>
      </c>
      <c r="N245" s="2">
        <v>12318200000000</v>
      </c>
      <c r="O245" s="2">
        <v>12241000000000</v>
      </c>
      <c r="P245" s="2">
        <v>12142500000000</v>
      </c>
      <c r="Q245" s="2">
        <v>12026700000000</v>
      </c>
      <c r="R245" s="2">
        <v>11902400000000</v>
      </c>
      <c r="S245" s="2">
        <v>11760100000000</v>
      </c>
      <c r="T245" s="2">
        <v>11596500000000</v>
      </c>
      <c r="U245" s="2">
        <v>11420200000000</v>
      </c>
      <c r="V245" s="2">
        <v>11232800000000</v>
      </c>
      <c r="W245" s="2">
        <v>11049900000000</v>
      </c>
      <c r="X245" s="2">
        <v>10854700000000</v>
      </c>
      <c r="Y245" s="2">
        <v>10641700000000</v>
      </c>
      <c r="Z245" s="2">
        <v>10505700000000</v>
      </c>
      <c r="AA245" s="2">
        <v>10355400000000</v>
      </c>
      <c r="AB245" s="2">
        <v>10194200000000</v>
      </c>
      <c r="AC245" s="2">
        <v>10013400000000</v>
      </c>
      <c r="AD245" s="2">
        <v>9792480000000</v>
      </c>
      <c r="AE245" s="2">
        <v>9597150000000</v>
      </c>
      <c r="AF245" s="2">
        <v>9406230000000</v>
      </c>
      <c r="AG245" s="2">
        <v>9222990000000</v>
      </c>
    </row>
    <row r="246" spans="1:33">
      <c r="A246" s="115" t="s">
        <v>264</v>
      </c>
      <c r="B246" s="115" t="s">
        <v>19</v>
      </c>
      <c r="C246" s="2">
        <v>25197300000</v>
      </c>
      <c r="D246" s="2">
        <v>31015100000</v>
      </c>
      <c r="E246" s="2">
        <v>38037100000</v>
      </c>
      <c r="F246" s="2">
        <v>38912200000</v>
      </c>
      <c r="G246" s="2">
        <v>36749700000</v>
      </c>
      <c r="H246" s="2">
        <v>33142600000</v>
      </c>
      <c r="I246" s="2">
        <v>27385000000</v>
      </c>
      <c r="J246" s="2">
        <v>19215000000</v>
      </c>
      <c r="K246" s="2">
        <v>8679650000</v>
      </c>
      <c r="L246" s="115">
        <v>0</v>
      </c>
      <c r="M246" s="115">
        <v>0</v>
      </c>
      <c r="N246" s="115">
        <v>0</v>
      </c>
      <c r="O246" s="115">
        <v>0</v>
      </c>
      <c r="P246" s="115">
        <v>0</v>
      </c>
      <c r="Q246" s="115">
        <v>0</v>
      </c>
      <c r="R246" s="115">
        <v>0</v>
      </c>
      <c r="S246" s="115">
        <v>0</v>
      </c>
      <c r="T246" s="115">
        <v>0</v>
      </c>
      <c r="U246" s="115">
        <v>0</v>
      </c>
      <c r="V246" s="115">
        <v>0</v>
      </c>
      <c r="W246" s="115">
        <v>0</v>
      </c>
      <c r="X246" s="115">
        <v>0</v>
      </c>
      <c r="Y246" s="115">
        <v>0</v>
      </c>
      <c r="Z246" s="115">
        <v>0</v>
      </c>
      <c r="AA246" s="115">
        <v>0</v>
      </c>
      <c r="AB246" s="115">
        <v>0</v>
      </c>
      <c r="AC246" s="115">
        <v>0</v>
      </c>
      <c r="AD246" s="115">
        <v>0</v>
      </c>
      <c r="AE246" s="115">
        <v>0</v>
      </c>
      <c r="AF246" s="115">
        <v>0</v>
      </c>
      <c r="AG246" s="115">
        <v>0</v>
      </c>
    </row>
    <row r="247" spans="1:33">
      <c r="A247" s="115" t="s">
        <v>265</v>
      </c>
      <c r="B247" s="115" t="s">
        <v>19</v>
      </c>
      <c r="C247" s="2">
        <v>124779000000</v>
      </c>
      <c r="D247" s="2">
        <v>164558000000</v>
      </c>
      <c r="E247" s="2">
        <v>193952000000</v>
      </c>
      <c r="F247" s="2">
        <v>198947000000</v>
      </c>
      <c r="G247" s="2">
        <v>201686000000</v>
      </c>
      <c r="H247" s="2">
        <v>197538000000</v>
      </c>
      <c r="I247" s="2">
        <v>189375000000</v>
      </c>
      <c r="J247" s="2">
        <v>175872000000</v>
      </c>
      <c r="K247" s="2">
        <v>154079000000</v>
      </c>
      <c r="L247" s="2">
        <v>135459000000</v>
      </c>
      <c r="M247" s="2">
        <v>136671000000</v>
      </c>
      <c r="N247" s="2">
        <v>137186000000</v>
      </c>
      <c r="O247" s="2">
        <v>137162000000</v>
      </c>
      <c r="P247" s="2">
        <v>137124000000</v>
      </c>
      <c r="Q247" s="2">
        <v>136460000000</v>
      </c>
      <c r="R247" s="2">
        <v>132418000000</v>
      </c>
      <c r="S247" s="2">
        <v>129443000000</v>
      </c>
      <c r="T247" s="2">
        <v>127715000000</v>
      </c>
      <c r="U247" s="2">
        <v>125480000000</v>
      </c>
      <c r="V247" s="2">
        <v>122978000000</v>
      </c>
      <c r="W247" s="2">
        <v>117644000000</v>
      </c>
      <c r="X247" s="2">
        <v>113057000000</v>
      </c>
      <c r="Y247" s="2">
        <v>110993000000</v>
      </c>
      <c r="Z247" s="2">
        <v>108132000000</v>
      </c>
      <c r="AA247" s="2">
        <v>103590000000</v>
      </c>
      <c r="AB247" s="2">
        <v>97636100000</v>
      </c>
      <c r="AC247" s="2">
        <v>93883500000</v>
      </c>
      <c r="AD247" s="2">
        <v>98541800000</v>
      </c>
      <c r="AE247" s="2">
        <v>97352100000</v>
      </c>
      <c r="AF247" s="2">
        <v>96447000000</v>
      </c>
      <c r="AG247" s="2">
        <v>95415300000</v>
      </c>
    </row>
    <row r="248" spans="1:33">
      <c r="A248" s="115" t="s">
        <v>266</v>
      </c>
      <c r="B248" s="115" t="s">
        <v>19</v>
      </c>
      <c r="C248" s="115">
        <v>0</v>
      </c>
      <c r="D248" s="115">
        <v>0</v>
      </c>
      <c r="E248" s="115">
        <v>0</v>
      </c>
      <c r="F248" s="115">
        <v>0</v>
      </c>
      <c r="G248" s="115">
        <v>0</v>
      </c>
      <c r="H248" s="115">
        <v>0</v>
      </c>
      <c r="I248" s="115">
        <v>0</v>
      </c>
      <c r="J248" s="115">
        <v>0</v>
      </c>
      <c r="K248" s="115">
        <v>0</v>
      </c>
      <c r="L248" s="115">
        <v>0</v>
      </c>
      <c r="M248" s="115">
        <v>0</v>
      </c>
      <c r="N248" s="115">
        <v>0</v>
      </c>
      <c r="O248" s="115">
        <v>0</v>
      </c>
      <c r="P248" s="115">
        <v>0</v>
      </c>
      <c r="Q248" s="115">
        <v>0</v>
      </c>
      <c r="R248" s="115">
        <v>0</v>
      </c>
      <c r="S248" s="115">
        <v>0</v>
      </c>
      <c r="T248" s="115">
        <v>0</v>
      </c>
      <c r="U248" s="115">
        <v>0</v>
      </c>
      <c r="V248" s="115">
        <v>0</v>
      </c>
      <c r="W248" s="115">
        <v>0</v>
      </c>
      <c r="X248" s="115">
        <v>0</v>
      </c>
      <c r="Y248" s="115">
        <v>0</v>
      </c>
      <c r="Z248" s="115">
        <v>0</v>
      </c>
      <c r="AA248" s="115">
        <v>0</v>
      </c>
      <c r="AB248" s="115">
        <v>0</v>
      </c>
      <c r="AC248" s="115">
        <v>0</v>
      </c>
      <c r="AD248" s="115">
        <v>0</v>
      </c>
      <c r="AE248" s="115">
        <v>0</v>
      </c>
      <c r="AF248" s="115">
        <v>0</v>
      </c>
      <c r="AG248" s="115">
        <v>0</v>
      </c>
    </row>
    <row r="249" spans="1:33">
      <c r="A249" s="115" t="s">
        <v>267</v>
      </c>
      <c r="B249" s="115" t="s">
        <v>19</v>
      </c>
      <c r="C249" s="115">
        <v>0</v>
      </c>
      <c r="D249" s="115">
        <v>0</v>
      </c>
      <c r="E249" s="115">
        <v>0</v>
      </c>
      <c r="F249" s="115">
        <v>0</v>
      </c>
      <c r="G249" s="115">
        <v>0</v>
      </c>
      <c r="H249" s="115">
        <v>0</v>
      </c>
      <c r="I249" s="115">
        <v>0</v>
      </c>
      <c r="J249" s="115">
        <v>0</v>
      </c>
      <c r="K249" s="115">
        <v>0</v>
      </c>
      <c r="L249" s="115">
        <v>0</v>
      </c>
      <c r="M249" s="115">
        <v>0</v>
      </c>
      <c r="N249" s="115">
        <v>0</v>
      </c>
      <c r="O249" s="115">
        <v>0</v>
      </c>
      <c r="P249" s="115">
        <v>0</v>
      </c>
      <c r="Q249" s="115">
        <v>0</v>
      </c>
      <c r="R249" s="115">
        <v>0</v>
      </c>
      <c r="S249" s="115">
        <v>0</v>
      </c>
      <c r="T249" s="115">
        <v>0</v>
      </c>
      <c r="U249" s="115">
        <v>0</v>
      </c>
      <c r="V249" s="115">
        <v>0</v>
      </c>
      <c r="W249" s="115">
        <v>0</v>
      </c>
      <c r="X249" s="115">
        <v>0</v>
      </c>
      <c r="Y249" s="115">
        <v>0</v>
      </c>
      <c r="Z249" s="115">
        <v>0</v>
      </c>
      <c r="AA249" s="115">
        <v>0</v>
      </c>
      <c r="AB249" s="115">
        <v>0</v>
      </c>
      <c r="AC249" s="115">
        <v>0</v>
      </c>
      <c r="AD249" s="115">
        <v>0</v>
      </c>
      <c r="AE249" s="115">
        <v>0</v>
      </c>
      <c r="AF249" s="115">
        <v>0</v>
      </c>
      <c r="AG249" s="115">
        <v>0</v>
      </c>
    </row>
    <row r="250" spans="1:33">
      <c r="A250" s="115" t="s">
        <v>268</v>
      </c>
      <c r="B250" s="115" t="s">
        <v>19</v>
      </c>
      <c r="C250" s="2">
        <v>76366700000</v>
      </c>
      <c r="D250" s="2">
        <v>91877800000</v>
      </c>
      <c r="E250" s="2">
        <v>101333000000</v>
      </c>
      <c r="F250" s="2">
        <v>106325000000</v>
      </c>
      <c r="G250" s="2">
        <v>108028000000</v>
      </c>
      <c r="H250" s="2">
        <v>107401000000</v>
      </c>
      <c r="I250" s="2">
        <v>105115000000</v>
      </c>
      <c r="J250" s="2">
        <v>101685000000</v>
      </c>
      <c r="K250" s="2">
        <v>97312800000</v>
      </c>
      <c r="L250" s="2">
        <v>92358800000</v>
      </c>
      <c r="M250" s="2">
        <v>87024400000</v>
      </c>
      <c r="N250" s="2">
        <v>81339700000</v>
      </c>
      <c r="O250" s="2">
        <v>75542000000</v>
      </c>
      <c r="P250" s="2">
        <v>69586800000</v>
      </c>
      <c r="Q250" s="2">
        <v>63542500000</v>
      </c>
      <c r="R250" s="2">
        <v>57417800000</v>
      </c>
      <c r="S250" s="2">
        <v>51288500000</v>
      </c>
      <c r="T250" s="2">
        <v>45103900000</v>
      </c>
      <c r="U250" s="2">
        <v>39003200000</v>
      </c>
      <c r="V250" s="2">
        <v>32956200000</v>
      </c>
      <c r="W250" s="2">
        <v>27006600000</v>
      </c>
      <c r="X250" s="2">
        <v>21239300000</v>
      </c>
      <c r="Y250" s="2">
        <v>15724200000</v>
      </c>
      <c r="Z250" s="2">
        <v>16032800000</v>
      </c>
      <c r="AA250" s="2">
        <v>16365700000</v>
      </c>
      <c r="AB250" s="2">
        <v>16647600000</v>
      </c>
      <c r="AC250" s="2">
        <v>16810800000</v>
      </c>
      <c r="AD250" s="2">
        <v>16905700000</v>
      </c>
      <c r="AE250" s="2">
        <v>16873300000</v>
      </c>
      <c r="AF250" s="2">
        <v>16717500000</v>
      </c>
      <c r="AG250" s="2">
        <v>16434100000</v>
      </c>
    </row>
    <row r="251" spans="1:33">
      <c r="A251" s="115" t="s">
        <v>269</v>
      </c>
      <c r="B251" s="115" t="s">
        <v>19</v>
      </c>
      <c r="C251" s="115">
        <v>0</v>
      </c>
      <c r="D251" s="115">
        <v>0</v>
      </c>
      <c r="E251" s="115">
        <v>0</v>
      </c>
      <c r="F251" s="115">
        <v>0</v>
      </c>
      <c r="G251" s="115">
        <v>0</v>
      </c>
      <c r="H251" s="115">
        <v>0</v>
      </c>
      <c r="I251" s="115">
        <v>0</v>
      </c>
      <c r="J251" s="115">
        <v>0</v>
      </c>
      <c r="K251" s="115">
        <v>0</v>
      </c>
      <c r="L251" s="115">
        <v>0</v>
      </c>
      <c r="M251" s="115">
        <v>0</v>
      </c>
      <c r="N251" s="115">
        <v>0</v>
      </c>
      <c r="O251" s="115">
        <v>0</v>
      </c>
      <c r="P251" s="115">
        <v>0</v>
      </c>
      <c r="Q251" s="115">
        <v>0</v>
      </c>
      <c r="R251" s="115">
        <v>0</v>
      </c>
      <c r="S251" s="115">
        <v>0</v>
      </c>
      <c r="T251" s="115">
        <v>0</v>
      </c>
      <c r="U251" s="115">
        <v>0</v>
      </c>
      <c r="V251" s="115">
        <v>0</v>
      </c>
      <c r="W251" s="115">
        <v>0</v>
      </c>
      <c r="X251" s="115">
        <v>0</v>
      </c>
      <c r="Y251" s="115">
        <v>0</v>
      </c>
      <c r="Z251" s="115">
        <v>0</v>
      </c>
      <c r="AA251" s="115">
        <v>0</v>
      </c>
      <c r="AB251" s="115">
        <v>0</v>
      </c>
      <c r="AC251" s="115">
        <v>0</v>
      </c>
      <c r="AD251" s="115">
        <v>0</v>
      </c>
      <c r="AE251" s="115">
        <v>0</v>
      </c>
      <c r="AF251" s="115">
        <v>0</v>
      </c>
      <c r="AG251" s="115">
        <v>0</v>
      </c>
    </row>
    <row r="252" spans="1:33">
      <c r="A252" s="115" t="s">
        <v>270</v>
      </c>
      <c r="B252" s="115" t="s">
        <v>19</v>
      </c>
      <c r="C252" s="115">
        <v>0</v>
      </c>
      <c r="D252" s="115">
        <v>0</v>
      </c>
      <c r="E252" s="115">
        <v>0</v>
      </c>
      <c r="F252" s="115">
        <v>0</v>
      </c>
      <c r="G252" s="115">
        <v>0</v>
      </c>
      <c r="H252" s="115">
        <v>0</v>
      </c>
      <c r="I252" s="115">
        <v>0</v>
      </c>
      <c r="J252" s="115">
        <v>0</v>
      </c>
      <c r="K252" s="115">
        <v>0</v>
      </c>
      <c r="L252" s="115">
        <v>0</v>
      </c>
      <c r="M252" s="115">
        <v>0</v>
      </c>
      <c r="N252" s="115">
        <v>0</v>
      </c>
      <c r="O252" s="115">
        <v>0</v>
      </c>
      <c r="P252" s="115">
        <v>0</v>
      </c>
      <c r="Q252" s="115">
        <v>0</v>
      </c>
      <c r="R252" s="115">
        <v>0</v>
      </c>
      <c r="S252" s="115">
        <v>0</v>
      </c>
      <c r="T252" s="115">
        <v>0</v>
      </c>
      <c r="U252" s="115">
        <v>0</v>
      </c>
      <c r="V252" s="115">
        <v>0</v>
      </c>
      <c r="W252" s="115">
        <v>0</v>
      </c>
      <c r="X252" s="115">
        <v>0</v>
      </c>
      <c r="Y252" s="115">
        <v>0</v>
      </c>
      <c r="Z252" s="115">
        <v>0</v>
      </c>
      <c r="AA252" s="115">
        <v>0</v>
      </c>
      <c r="AB252" s="115">
        <v>0</v>
      </c>
      <c r="AC252" s="115">
        <v>0</v>
      </c>
      <c r="AD252" s="115">
        <v>0</v>
      </c>
      <c r="AE252" s="115">
        <v>0</v>
      </c>
      <c r="AF252" s="115">
        <v>0</v>
      </c>
      <c r="AG252" s="115">
        <v>0</v>
      </c>
    </row>
    <row r="253" spans="1:33">
      <c r="A253" s="115" t="s">
        <v>271</v>
      </c>
      <c r="B253" s="115" t="s">
        <v>19</v>
      </c>
      <c r="C253" s="2">
        <v>928927000000</v>
      </c>
      <c r="D253" s="2">
        <v>996392000000</v>
      </c>
      <c r="E253" s="2">
        <v>1076670000000</v>
      </c>
      <c r="F253" s="2">
        <v>1147250000000</v>
      </c>
      <c r="G253" s="2">
        <v>1227050000000</v>
      </c>
      <c r="H253" s="2">
        <v>1313390000000</v>
      </c>
      <c r="I253" s="2">
        <v>1396360000000</v>
      </c>
      <c r="J253" s="2">
        <v>1480990000000</v>
      </c>
      <c r="K253" s="2">
        <v>1575740000000</v>
      </c>
      <c r="L253" s="2">
        <v>1682980000000</v>
      </c>
      <c r="M253" s="2">
        <v>1810080000000</v>
      </c>
      <c r="N253" s="2">
        <v>1962450000000</v>
      </c>
      <c r="O253" s="2">
        <v>2144830000000</v>
      </c>
      <c r="P253" s="2">
        <v>2359060000000</v>
      </c>
      <c r="Q253" s="2">
        <v>2617050000000</v>
      </c>
      <c r="R253" s="2">
        <v>2926550000000</v>
      </c>
      <c r="S253" s="2">
        <v>3281140000000</v>
      </c>
      <c r="T253" s="2">
        <v>3675710000000</v>
      </c>
      <c r="U253" s="2">
        <v>4114520000000</v>
      </c>
      <c r="V253" s="2">
        <v>4595780000000</v>
      </c>
      <c r="W253" s="2">
        <v>5106430000000</v>
      </c>
      <c r="X253" s="2">
        <v>5656090000000</v>
      </c>
      <c r="Y253" s="2">
        <v>6238840000000</v>
      </c>
      <c r="Z253" s="2">
        <v>6859590000000</v>
      </c>
      <c r="AA253" s="2">
        <v>7485920000000</v>
      </c>
      <c r="AB253" s="2">
        <v>8132510000000</v>
      </c>
      <c r="AC253" s="2">
        <v>8775250000000</v>
      </c>
      <c r="AD253" s="2">
        <v>9422110000000</v>
      </c>
      <c r="AE253" s="2">
        <v>10013100000000</v>
      </c>
      <c r="AF253" s="2">
        <v>10616700000000</v>
      </c>
      <c r="AG253" s="2">
        <v>11242000000000</v>
      </c>
    </row>
    <row r="254" spans="1:33">
      <c r="A254" s="115" t="s">
        <v>272</v>
      </c>
      <c r="B254" s="115" t="s">
        <v>19</v>
      </c>
      <c r="C254" s="115">
        <v>0</v>
      </c>
      <c r="D254" s="115">
        <v>0</v>
      </c>
      <c r="E254" s="115">
        <v>0</v>
      </c>
      <c r="F254" s="115">
        <v>0</v>
      </c>
      <c r="G254" s="115">
        <v>0</v>
      </c>
      <c r="H254" s="115">
        <v>0</v>
      </c>
      <c r="I254" s="115">
        <v>0</v>
      </c>
      <c r="J254" s="115">
        <v>0</v>
      </c>
      <c r="K254" s="115">
        <v>0</v>
      </c>
      <c r="L254" s="115">
        <v>0</v>
      </c>
      <c r="M254" s="115">
        <v>0</v>
      </c>
      <c r="N254" s="115">
        <v>0</v>
      </c>
      <c r="O254" s="115">
        <v>0</v>
      </c>
      <c r="P254" s="115">
        <v>0</v>
      </c>
      <c r="Q254" s="115">
        <v>0</v>
      </c>
      <c r="R254" s="115">
        <v>0</v>
      </c>
      <c r="S254" s="115">
        <v>0</v>
      </c>
      <c r="T254" s="115">
        <v>0</v>
      </c>
      <c r="U254" s="115">
        <v>0</v>
      </c>
      <c r="V254" s="115">
        <v>0</v>
      </c>
      <c r="W254" s="115">
        <v>0</v>
      </c>
      <c r="X254" s="115">
        <v>0</v>
      </c>
      <c r="Y254" s="115">
        <v>0</v>
      </c>
      <c r="Z254" s="115">
        <v>0</v>
      </c>
      <c r="AA254" s="115">
        <v>0</v>
      </c>
      <c r="AB254" s="115">
        <v>0</v>
      </c>
      <c r="AC254" s="115">
        <v>0</v>
      </c>
      <c r="AD254" s="115">
        <v>0</v>
      </c>
      <c r="AE254" s="115">
        <v>0</v>
      </c>
      <c r="AF254" s="115">
        <v>0</v>
      </c>
      <c r="AG254" s="115">
        <v>0</v>
      </c>
    </row>
    <row r="255" spans="1:33">
      <c r="A255" s="115" t="s">
        <v>273</v>
      </c>
      <c r="B255" s="115" t="s">
        <v>19</v>
      </c>
      <c r="C255" s="2">
        <v>372357000000000</v>
      </c>
      <c r="D255" s="2">
        <v>380520000000000</v>
      </c>
      <c r="E255" s="2">
        <v>391621000000000</v>
      </c>
      <c r="F255" s="2">
        <v>399968000000000</v>
      </c>
      <c r="G255" s="2">
        <v>408522000000000</v>
      </c>
      <c r="H255" s="2">
        <v>416950000000000</v>
      </c>
      <c r="I255" s="2">
        <v>421564000000000</v>
      </c>
      <c r="J255" s="2">
        <v>424126000000000</v>
      </c>
      <c r="K255" s="2">
        <v>426815000000000</v>
      </c>
      <c r="L255" s="2">
        <v>427903000000000</v>
      </c>
      <c r="M255" s="2">
        <v>425942000000000</v>
      </c>
      <c r="N255" s="2">
        <v>424084000000000</v>
      </c>
      <c r="O255" s="2">
        <v>422357000000000</v>
      </c>
      <c r="P255" s="2">
        <v>419998000000000</v>
      </c>
      <c r="Q255" s="2">
        <v>418537000000000</v>
      </c>
      <c r="R255" s="2">
        <v>418818000000000</v>
      </c>
      <c r="S255" s="2">
        <v>418573000000000</v>
      </c>
      <c r="T255" s="2">
        <v>417662000000000</v>
      </c>
      <c r="U255" s="2">
        <v>417155000000000</v>
      </c>
      <c r="V255" s="2">
        <v>417082000000000</v>
      </c>
      <c r="W255" s="2">
        <v>417079000000000</v>
      </c>
      <c r="X255" s="2">
        <v>417693000000000</v>
      </c>
      <c r="Y255" s="2">
        <v>418337000000000</v>
      </c>
      <c r="Z255" s="2">
        <v>420108000000000</v>
      </c>
      <c r="AA255" s="2">
        <v>421269000000000</v>
      </c>
      <c r="AB255" s="2">
        <v>422935000000000</v>
      </c>
      <c r="AC255" s="2">
        <v>423446000000000</v>
      </c>
      <c r="AD255" s="2">
        <v>422275000000000</v>
      </c>
      <c r="AE255" s="2">
        <v>423143000000000</v>
      </c>
      <c r="AF255" s="2">
        <v>424443000000000</v>
      </c>
      <c r="AG255" s="2">
        <v>426104000000000</v>
      </c>
    </row>
    <row r="256" spans="1:33">
      <c r="A256" s="115" t="s">
        <v>274</v>
      </c>
      <c r="B256" s="115" t="s">
        <v>19</v>
      </c>
      <c r="C256" s="115">
        <v>0</v>
      </c>
      <c r="D256" s="115">
        <v>0</v>
      </c>
      <c r="E256" s="115">
        <v>0</v>
      </c>
      <c r="F256" s="115">
        <v>0</v>
      </c>
      <c r="G256" s="115">
        <v>0</v>
      </c>
      <c r="H256" s="115">
        <v>0</v>
      </c>
      <c r="I256" s="115">
        <v>0</v>
      </c>
      <c r="J256" s="115">
        <v>0</v>
      </c>
      <c r="K256" s="115">
        <v>0</v>
      </c>
      <c r="L256" s="115">
        <v>0</v>
      </c>
      <c r="M256" s="115">
        <v>0</v>
      </c>
      <c r="N256" s="115">
        <v>0</v>
      </c>
      <c r="O256" s="115">
        <v>0</v>
      </c>
      <c r="P256" s="115">
        <v>0</v>
      </c>
      <c r="Q256" s="115">
        <v>0</v>
      </c>
      <c r="R256" s="115">
        <v>0</v>
      </c>
      <c r="S256" s="115">
        <v>0</v>
      </c>
      <c r="T256" s="115">
        <v>0</v>
      </c>
      <c r="U256" s="115">
        <v>0</v>
      </c>
      <c r="V256" s="115">
        <v>0</v>
      </c>
      <c r="W256" s="115">
        <v>0</v>
      </c>
      <c r="X256" s="115">
        <v>0</v>
      </c>
      <c r="Y256" s="115">
        <v>0</v>
      </c>
      <c r="Z256" s="115">
        <v>0</v>
      </c>
      <c r="AA256" s="115">
        <v>0</v>
      </c>
      <c r="AB256" s="115">
        <v>0</v>
      </c>
      <c r="AC256" s="115">
        <v>0</v>
      </c>
      <c r="AD256" s="115">
        <v>0</v>
      </c>
      <c r="AE256" s="115">
        <v>0</v>
      </c>
      <c r="AF256" s="115">
        <v>0</v>
      </c>
      <c r="AG256" s="115">
        <v>0</v>
      </c>
    </row>
    <row r="257" spans="1:33">
      <c r="A257" s="115" t="s">
        <v>275</v>
      </c>
      <c r="B257" s="115" t="s">
        <v>19</v>
      </c>
      <c r="C257" s="2">
        <v>6926520000000</v>
      </c>
      <c r="D257" s="2">
        <v>7581220000000</v>
      </c>
      <c r="E257" s="2">
        <v>8080220000000</v>
      </c>
      <c r="F257" s="2">
        <v>7722560000000</v>
      </c>
      <c r="G257" s="2">
        <v>7517980000000</v>
      </c>
      <c r="H257" s="2">
        <v>7194200000000</v>
      </c>
      <c r="I257" s="2">
        <v>6763210000000</v>
      </c>
      <c r="J257" s="2">
        <v>6181440000000</v>
      </c>
      <c r="K257" s="2">
        <v>5362070000000</v>
      </c>
      <c r="L257" s="2">
        <v>4679840000000</v>
      </c>
      <c r="M257" s="2">
        <v>4704560000000</v>
      </c>
      <c r="N257" s="2">
        <v>4722990000000</v>
      </c>
      <c r="O257" s="2">
        <v>4732580000000</v>
      </c>
      <c r="P257" s="2">
        <v>4742990000000</v>
      </c>
      <c r="Q257" s="2">
        <v>4748870000000</v>
      </c>
      <c r="R257" s="2">
        <v>4659450000000</v>
      </c>
      <c r="S257" s="2">
        <v>4607220000000</v>
      </c>
      <c r="T257" s="2">
        <v>4599790000000</v>
      </c>
      <c r="U257" s="2">
        <v>4583490000000</v>
      </c>
      <c r="V257" s="2">
        <v>4566240000000</v>
      </c>
      <c r="W257" s="2">
        <v>4440450000000</v>
      </c>
      <c r="X257" s="2">
        <v>4350490000000</v>
      </c>
      <c r="Y257" s="2">
        <v>4363270000000</v>
      </c>
      <c r="Z257" s="2">
        <v>4324040000000</v>
      </c>
      <c r="AA257" s="2">
        <v>4214150000000</v>
      </c>
      <c r="AB257" s="2">
        <v>4050690000000</v>
      </c>
      <c r="AC257" s="2">
        <v>3970120000000</v>
      </c>
      <c r="AD257" s="2">
        <v>4249360000000</v>
      </c>
      <c r="AE257" s="2">
        <v>4292300000000</v>
      </c>
      <c r="AF257" s="2">
        <v>4352030000000</v>
      </c>
      <c r="AG257" s="2">
        <v>4408210000000</v>
      </c>
    </row>
    <row r="258" spans="1:33">
      <c r="A258" s="115" t="s">
        <v>276</v>
      </c>
      <c r="B258" s="115" t="s">
        <v>19</v>
      </c>
      <c r="C258" s="115">
        <v>0</v>
      </c>
      <c r="D258" s="115">
        <v>0</v>
      </c>
      <c r="E258" s="115">
        <v>0</v>
      </c>
      <c r="F258" s="115">
        <v>0</v>
      </c>
      <c r="G258" s="115">
        <v>0</v>
      </c>
      <c r="H258" s="115">
        <v>0</v>
      </c>
      <c r="I258" s="115">
        <v>0</v>
      </c>
      <c r="J258" s="115">
        <v>0</v>
      </c>
      <c r="K258" s="115">
        <v>0</v>
      </c>
      <c r="L258" s="115">
        <v>0</v>
      </c>
      <c r="M258" s="115">
        <v>0</v>
      </c>
      <c r="N258" s="115">
        <v>0</v>
      </c>
      <c r="O258" s="115">
        <v>0</v>
      </c>
      <c r="P258" s="115">
        <v>0</v>
      </c>
      <c r="Q258" s="115">
        <v>0</v>
      </c>
      <c r="R258" s="115">
        <v>0</v>
      </c>
      <c r="S258" s="115">
        <v>0</v>
      </c>
      <c r="T258" s="115">
        <v>0</v>
      </c>
      <c r="U258" s="115">
        <v>0</v>
      </c>
      <c r="V258" s="115">
        <v>0</v>
      </c>
      <c r="W258" s="115">
        <v>0</v>
      </c>
      <c r="X258" s="115">
        <v>0</v>
      </c>
      <c r="Y258" s="115">
        <v>0</v>
      </c>
      <c r="Z258" s="115">
        <v>0</v>
      </c>
      <c r="AA258" s="115">
        <v>0</v>
      </c>
      <c r="AB258" s="115">
        <v>0</v>
      </c>
      <c r="AC258" s="115">
        <v>0</v>
      </c>
      <c r="AD258" s="115">
        <v>0</v>
      </c>
      <c r="AE258" s="115">
        <v>0</v>
      </c>
      <c r="AF258" s="115">
        <v>0</v>
      </c>
      <c r="AG258" s="115">
        <v>0</v>
      </c>
    </row>
    <row r="259" spans="1:33">
      <c r="A259" s="115" t="s">
        <v>277</v>
      </c>
      <c r="B259" s="115" t="s">
        <v>19</v>
      </c>
      <c r="C259" s="115">
        <v>0</v>
      </c>
      <c r="D259" s="115">
        <v>0</v>
      </c>
      <c r="E259" s="115">
        <v>0</v>
      </c>
      <c r="F259" s="115">
        <v>0</v>
      </c>
      <c r="G259" s="115">
        <v>0</v>
      </c>
      <c r="H259" s="115">
        <v>0</v>
      </c>
      <c r="I259" s="115">
        <v>0</v>
      </c>
      <c r="J259" s="115">
        <v>0</v>
      </c>
      <c r="K259" s="115">
        <v>0</v>
      </c>
      <c r="L259" s="115">
        <v>0</v>
      </c>
      <c r="M259" s="115">
        <v>0</v>
      </c>
      <c r="N259" s="115">
        <v>0</v>
      </c>
      <c r="O259" s="115">
        <v>0</v>
      </c>
      <c r="P259" s="115">
        <v>0</v>
      </c>
      <c r="Q259" s="115">
        <v>0</v>
      </c>
      <c r="R259" s="115">
        <v>0</v>
      </c>
      <c r="S259" s="115">
        <v>0</v>
      </c>
      <c r="T259" s="115">
        <v>0</v>
      </c>
      <c r="U259" s="115">
        <v>0</v>
      </c>
      <c r="V259" s="115">
        <v>0</v>
      </c>
      <c r="W259" s="115">
        <v>0</v>
      </c>
      <c r="X259" s="115">
        <v>0</v>
      </c>
      <c r="Y259" s="115">
        <v>0</v>
      </c>
      <c r="Z259" s="115">
        <v>0</v>
      </c>
      <c r="AA259" s="115">
        <v>0</v>
      </c>
      <c r="AB259" s="115">
        <v>0</v>
      </c>
      <c r="AC259" s="115">
        <v>0</v>
      </c>
      <c r="AD259" s="115">
        <v>0</v>
      </c>
      <c r="AE259" s="115">
        <v>0</v>
      </c>
      <c r="AF259" s="115">
        <v>0</v>
      </c>
      <c r="AG259" s="115">
        <v>0</v>
      </c>
    </row>
    <row r="260" spans="1:33">
      <c r="A260" s="115" t="s">
        <v>278</v>
      </c>
      <c r="B260" s="115" t="s">
        <v>19</v>
      </c>
      <c r="C260" s="2">
        <v>252436000000</v>
      </c>
      <c r="D260" s="2">
        <v>261041000000</v>
      </c>
      <c r="E260" s="2">
        <v>273924000000</v>
      </c>
      <c r="F260" s="2">
        <v>286489000000</v>
      </c>
      <c r="G260" s="2">
        <v>302977000000</v>
      </c>
      <c r="H260" s="2">
        <v>322432000000</v>
      </c>
      <c r="I260" s="2">
        <v>342267000000</v>
      </c>
      <c r="J260" s="2">
        <v>363334000000</v>
      </c>
      <c r="K260" s="2">
        <v>386777000000</v>
      </c>
      <c r="L260" s="2">
        <v>412207000000</v>
      </c>
      <c r="M260" s="2">
        <v>440335000000</v>
      </c>
      <c r="N260" s="2">
        <v>471480000000</v>
      </c>
      <c r="O260" s="2">
        <v>505854000000</v>
      </c>
      <c r="P260" s="2">
        <v>542714000000</v>
      </c>
      <c r="Q260" s="2">
        <v>583695000000</v>
      </c>
      <c r="R260" s="2">
        <v>629087000000</v>
      </c>
      <c r="S260" s="2">
        <v>676832000000</v>
      </c>
      <c r="T260" s="2">
        <v>726428000000</v>
      </c>
      <c r="U260" s="2">
        <v>779556000000</v>
      </c>
      <c r="V260" s="2">
        <v>835536000000</v>
      </c>
      <c r="W260" s="2">
        <v>894737000000</v>
      </c>
      <c r="X260" s="2">
        <v>958458000000</v>
      </c>
      <c r="Y260" s="2">
        <v>1026340000000</v>
      </c>
      <c r="Z260" s="2">
        <v>1100660000000</v>
      </c>
      <c r="AA260" s="2">
        <v>1176300000000</v>
      </c>
      <c r="AB260" s="2">
        <v>1257020000000</v>
      </c>
      <c r="AC260" s="2">
        <v>1338590000000</v>
      </c>
      <c r="AD260" s="2">
        <v>1422590000000</v>
      </c>
      <c r="AE260" s="2">
        <v>1507000000000</v>
      </c>
      <c r="AF260" s="2">
        <v>1593770000000</v>
      </c>
      <c r="AG260" s="2">
        <v>1683480000000</v>
      </c>
    </row>
    <row r="261" spans="1:33">
      <c r="A261" s="115" t="s">
        <v>279</v>
      </c>
      <c r="B261" s="115" t="s">
        <v>19</v>
      </c>
      <c r="C261" s="115">
        <v>0</v>
      </c>
      <c r="D261" s="115">
        <v>0</v>
      </c>
      <c r="E261" s="115">
        <v>0</v>
      </c>
      <c r="F261" s="115">
        <v>0</v>
      </c>
      <c r="G261" s="115">
        <v>0</v>
      </c>
      <c r="H261" s="115">
        <v>0</v>
      </c>
      <c r="I261" s="115">
        <v>0</v>
      </c>
      <c r="J261" s="115">
        <v>0</v>
      </c>
      <c r="K261" s="115">
        <v>0</v>
      </c>
      <c r="L261" s="115">
        <v>0</v>
      </c>
      <c r="M261" s="115">
        <v>0</v>
      </c>
      <c r="N261" s="115">
        <v>0</v>
      </c>
      <c r="O261" s="115">
        <v>0</v>
      </c>
      <c r="P261" s="115">
        <v>0</v>
      </c>
      <c r="Q261" s="115">
        <v>0</v>
      </c>
      <c r="R261" s="115">
        <v>0</v>
      </c>
      <c r="S261" s="115">
        <v>0</v>
      </c>
      <c r="T261" s="115">
        <v>0</v>
      </c>
      <c r="U261" s="115">
        <v>0</v>
      </c>
      <c r="V261" s="115">
        <v>0</v>
      </c>
      <c r="W261" s="115">
        <v>0</v>
      </c>
      <c r="X261" s="115">
        <v>0</v>
      </c>
      <c r="Y261" s="115">
        <v>0</v>
      </c>
      <c r="Z261" s="115">
        <v>0</v>
      </c>
      <c r="AA261" s="115">
        <v>0</v>
      </c>
      <c r="AB261" s="115">
        <v>0</v>
      </c>
      <c r="AC261" s="115">
        <v>0</v>
      </c>
      <c r="AD261" s="115">
        <v>0</v>
      </c>
      <c r="AE261" s="115">
        <v>0</v>
      </c>
      <c r="AF261" s="115">
        <v>0</v>
      </c>
      <c r="AG261" s="115">
        <v>0</v>
      </c>
    </row>
    <row r="262" spans="1:33">
      <c r="A262" s="115" t="s">
        <v>280</v>
      </c>
      <c r="B262" s="115" t="s">
        <v>19</v>
      </c>
      <c r="C262" s="115">
        <v>0</v>
      </c>
      <c r="D262" s="115">
        <v>0</v>
      </c>
      <c r="E262" s="115">
        <v>0</v>
      </c>
      <c r="F262" s="115">
        <v>0</v>
      </c>
      <c r="G262" s="115">
        <v>0</v>
      </c>
      <c r="H262" s="115">
        <v>0</v>
      </c>
      <c r="I262" s="115">
        <v>0</v>
      </c>
      <c r="J262" s="115">
        <v>0</v>
      </c>
      <c r="K262" s="115">
        <v>0</v>
      </c>
      <c r="L262" s="115">
        <v>0</v>
      </c>
      <c r="M262" s="115">
        <v>0</v>
      </c>
      <c r="N262" s="115">
        <v>0</v>
      </c>
      <c r="O262" s="115">
        <v>0</v>
      </c>
      <c r="P262" s="115">
        <v>0</v>
      </c>
      <c r="Q262" s="115">
        <v>0</v>
      </c>
      <c r="R262" s="115">
        <v>0</v>
      </c>
      <c r="S262" s="115">
        <v>0</v>
      </c>
      <c r="T262" s="115">
        <v>0</v>
      </c>
      <c r="U262" s="115">
        <v>0</v>
      </c>
      <c r="V262" s="115">
        <v>0</v>
      </c>
      <c r="W262" s="115">
        <v>0</v>
      </c>
      <c r="X262" s="115">
        <v>0</v>
      </c>
      <c r="Y262" s="115">
        <v>0</v>
      </c>
      <c r="Z262" s="115">
        <v>0</v>
      </c>
      <c r="AA262" s="115">
        <v>0</v>
      </c>
      <c r="AB262" s="115">
        <v>0</v>
      </c>
      <c r="AC262" s="115">
        <v>0</v>
      </c>
      <c r="AD262" s="115">
        <v>0</v>
      </c>
      <c r="AE262" s="115">
        <v>0</v>
      </c>
      <c r="AF262" s="115">
        <v>0</v>
      </c>
      <c r="AG262" s="115">
        <v>0</v>
      </c>
    </row>
    <row r="263" spans="1:33">
      <c r="A263" s="115" t="s">
        <v>281</v>
      </c>
      <c r="B263" s="115" t="s">
        <v>19</v>
      </c>
      <c r="C263" s="2">
        <v>230176000</v>
      </c>
      <c r="D263" s="2">
        <v>284627000</v>
      </c>
      <c r="E263" s="2">
        <v>324428000</v>
      </c>
      <c r="F263" s="2">
        <v>353252000</v>
      </c>
      <c r="G263" s="2">
        <v>373805000</v>
      </c>
      <c r="H263" s="2">
        <v>387942000</v>
      </c>
      <c r="I263" s="2">
        <v>397155000</v>
      </c>
      <c r="J263" s="2">
        <v>402604000</v>
      </c>
      <c r="K263" s="2">
        <v>404714000</v>
      </c>
      <c r="L263" s="2">
        <v>404701000</v>
      </c>
      <c r="M263" s="2">
        <v>403053000</v>
      </c>
      <c r="N263" s="2">
        <v>399766000</v>
      </c>
      <c r="O263" s="2">
        <v>395530000</v>
      </c>
      <c r="P263" s="2">
        <v>390433000</v>
      </c>
      <c r="Q263" s="2">
        <v>384470000</v>
      </c>
      <c r="R263" s="2">
        <v>377497000</v>
      </c>
      <c r="S263" s="2">
        <v>369831000</v>
      </c>
      <c r="T263" s="2">
        <v>361492000</v>
      </c>
      <c r="U263" s="2">
        <v>352522000</v>
      </c>
      <c r="V263" s="2">
        <v>342980000</v>
      </c>
      <c r="W263" s="2">
        <v>333137000</v>
      </c>
      <c r="X263" s="2">
        <v>322958000</v>
      </c>
      <c r="Y263" s="2">
        <v>312534000</v>
      </c>
      <c r="Z263" s="2">
        <v>305633000</v>
      </c>
      <c r="AA263" s="2">
        <v>298179000</v>
      </c>
      <c r="AB263" s="2">
        <v>290200000</v>
      </c>
      <c r="AC263" s="2">
        <v>281852000</v>
      </c>
      <c r="AD263" s="2">
        <v>273402000</v>
      </c>
      <c r="AE263" s="2">
        <v>265103000</v>
      </c>
      <c r="AF263" s="2">
        <v>257096000</v>
      </c>
      <c r="AG263" s="2">
        <v>249408000</v>
      </c>
    </row>
    <row r="264" spans="1:33">
      <c r="A264" s="115" t="s">
        <v>282</v>
      </c>
      <c r="B264" s="115" t="s">
        <v>19</v>
      </c>
      <c r="C264" s="2">
        <v>569481000</v>
      </c>
      <c r="D264" s="2">
        <v>699919000</v>
      </c>
      <c r="E264" s="2">
        <v>787860000</v>
      </c>
      <c r="F264" s="2">
        <v>852297000</v>
      </c>
      <c r="G264" s="2">
        <v>896636000</v>
      </c>
      <c r="H264" s="2">
        <v>924306000</v>
      </c>
      <c r="I264" s="2">
        <v>940212000</v>
      </c>
      <c r="J264" s="2">
        <v>947867000</v>
      </c>
      <c r="K264" s="2">
        <v>948613000</v>
      </c>
      <c r="L264" s="2">
        <v>940553000</v>
      </c>
      <c r="M264" s="2">
        <v>916785000</v>
      </c>
      <c r="N264" s="2">
        <v>888317000</v>
      </c>
      <c r="O264" s="2">
        <v>856959000</v>
      </c>
      <c r="P264" s="2">
        <v>822919000</v>
      </c>
      <c r="Q264" s="2">
        <v>786422000</v>
      </c>
      <c r="R264" s="2">
        <v>747603000</v>
      </c>
      <c r="S264" s="2">
        <v>707196000</v>
      </c>
      <c r="T264" s="2">
        <v>665214000</v>
      </c>
      <c r="U264" s="2">
        <v>621880000</v>
      </c>
      <c r="V264" s="2">
        <v>577310000</v>
      </c>
      <c r="W264" s="2">
        <v>531942000</v>
      </c>
      <c r="X264" s="2">
        <v>485722000</v>
      </c>
      <c r="Y264" s="2">
        <v>438880000</v>
      </c>
      <c r="Z264" s="2">
        <v>414275000</v>
      </c>
      <c r="AA264" s="2">
        <v>387911000</v>
      </c>
      <c r="AB264" s="2">
        <v>360114000</v>
      </c>
      <c r="AC264" s="2">
        <v>331180000</v>
      </c>
      <c r="AD264" s="2">
        <v>302046000</v>
      </c>
      <c r="AE264" s="2">
        <v>273096000</v>
      </c>
      <c r="AF264" s="2">
        <v>244683000</v>
      </c>
      <c r="AG264" s="2">
        <v>217000000</v>
      </c>
    </row>
    <row r="265" spans="1:33">
      <c r="A265" s="115" t="s">
        <v>283</v>
      </c>
      <c r="B265" s="115" t="s">
        <v>19</v>
      </c>
      <c r="C265" s="2">
        <v>1548070000</v>
      </c>
      <c r="D265" s="2">
        <v>1906170000</v>
      </c>
      <c r="E265" s="2">
        <v>2169390000</v>
      </c>
      <c r="F265" s="2">
        <v>2377930000</v>
      </c>
      <c r="G265" s="2">
        <v>2529220000</v>
      </c>
      <c r="H265" s="2">
        <v>2642090000</v>
      </c>
      <c r="I265" s="2">
        <v>2724130000</v>
      </c>
      <c r="J265" s="2">
        <v>2784840000</v>
      </c>
      <c r="K265" s="2">
        <v>2830440000</v>
      </c>
      <c r="L265" s="2">
        <v>2858460000</v>
      </c>
      <c r="M265" s="2">
        <v>2855730000</v>
      </c>
      <c r="N265" s="2">
        <v>2842850000</v>
      </c>
      <c r="O265" s="2">
        <v>2825050000</v>
      </c>
      <c r="P265" s="2">
        <v>2802320000</v>
      </c>
      <c r="Q265" s="2">
        <v>2775600000</v>
      </c>
      <c r="R265" s="2">
        <v>2746910000</v>
      </c>
      <c r="S265" s="2">
        <v>2714060000</v>
      </c>
      <c r="T265" s="2">
        <v>2676310000</v>
      </c>
      <c r="U265" s="2">
        <v>2635630000</v>
      </c>
      <c r="V265" s="2">
        <v>2592370000</v>
      </c>
      <c r="W265" s="2">
        <v>2550160000</v>
      </c>
      <c r="X265" s="2">
        <v>2505110000</v>
      </c>
      <c r="Y265" s="2">
        <v>2455930000</v>
      </c>
      <c r="Z265" s="2">
        <v>2424550000</v>
      </c>
      <c r="AA265" s="2">
        <v>2389870000</v>
      </c>
      <c r="AB265" s="2">
        <v>2352680000</v>
      </c>
      <c r="AC265" s="2">
        <v>2310950000</v>
      </c>
      <c r="AD265" s="2">
        <v>2259950000</v>
      </c>
      <c r="AE265" s="2">
        <v>2214870000</v>
      </c>
      <c r="AF265" s="2">
        <v>2170810000</v>
      </c>
      <c r="AG265" s="2">
        <v>2128520000</v>
      </c>
    </row>
    <row r="266" spans="1:33">
      <c r="A266" s="115" t="s">
        <v>284</v>
      </c>
      <c r="B266" s="115" t="s">
        <v>19</v>
      </c>
      <c r="C266" s="2">
        <v>30797800</v>
      </c>
      <c r="D266" s="2">
        <v>37908800</v>
      </c>
      <c r="E266" s="2">
        <v>46491500</v>
      </c>
      <c r="F266" s="2">
        <v>47561100</v>
      </c>
      <c r="G266" s="2">
        <v>44917900</v>
      </c>
      <c r="H266" s="2">
        <v>40509100</v>
      </c>
      <c r="I266" s="2">
        <v>33471700</v>
      </c>
      <c r="J266" s="2">
        <v>23485900</v>
      </c>
      <c r="K266" s="2">
        <v>10608900</v>
      </c>
      <c r="L266" s="115">
        <v>0</v>
      </c>
      <c r="M266" s="115">
        <v>0</v>
      </c>
      <c r="N266" s="115">
        <v>0</v>
      </c>
      <c r="O266" s="115">
        <v>0</v>
      </c>
      <c r="P266" s="115">
        <v>0</v>
      </c>
      <c r="Q266" s="115">
        <v>0</v>
      </c>
      <c r="R266" s="115">
        <v>0</v>
      </c>
      <c r="S266" s="115">
        <v>0</v>
      </c>
      <c r="T266" s="115">
        <v>0</v>
      </c>
      <c r="U266" s="115">
        <v>0</v>
      </c>
      <c r="V266" s="115">
        <v>0</v>
      </c>
      <c r="W266" s="115">
        <v>0</v>
      </c>
      <c r="X266" s="115">
        <v>0</v>
      </c>
      <c r="Y266" s="115">
        <v>0</v>
      </c>
      <c r="Z266" s="115">
        <v>0</v>
      </c>
      <c r="AA266" s="115">
        <v>0</v>
      </c>
      <c r="AB266" s="115">
        <v>0</v>
      </c>
      <c r="AC266" s="115">
        <v>0</v>
      </c>
      <c r="AD266" s="115">
        <v>0</v>
      </c>
      <c r="AE266" s="115">
        <v>0</v>
      </c>
      <c r="AF266" s="115">
        <v>0</v>
      </c>
      <c r="AG266" s="115">
        <v>0</v>
      </c>
    </row>
    <row r="267" spans="1:33">
      <c r="A267" s="115" t="s">
        <v>285</v>
      </c>
      <c r="B267" s="115" t="s">
        <v>19</v>
      </c>
      <c r="C267" s="2">
        <v>126009000</v>
      </c>
      <c r="D267" s="2">
        <v>166181000</v>
      </c>
      <c r="E267" s="2">
        <v>195865000</v>
      </c>
      <c r="F267" s="2">
        <v>200909000</v>
      </c>
      <c r="G267" s="2">
        <v>203675000</v>
      </c>
      <c r="H267" s="2">
        <v>199486000</v>
      </c>
      <c r="I267" s="2">
        <v>191243000</v>
      </c>
      <c r="J267" s="2">
        <v>177607000</v>
      </c>
      <c r="K267" s="2">
        <v>155599000</v>
      </c>
      <c r="L267" s="2">
        <v>136795000</v>
      </c>
      <c r="M267" s="2">
        <v>138019000</v>
      </c>
      <c r="N267" s="2">
        <v>138540000</v>
      </c>
      <c r="O267" s="2">
        <v>138515000</v>
      </c>
      <c r="P267" s="2">
        <v>138477000</v>
      </c>
      <c r="Q267" s="2">
        <v>137806000</v>
      </c>
      <c r="R267" s="2">
        <v>133724000</v>
      </c>
      <c r="S267" s="2">
        <v>130720000</v>
      </c>
      <c r="T267" s="2">
        <v>128974000</v>
      </c>
      <c r="U267" s="2">
        <v>126717000</v>
      </c>
      <c r="V267" s="2">
        <v>124190000</v>
      </c>
      <c r="W267" s="2">
        <v>118804000</v>
      </c>
      <c r="X267" s="2">
        <v>114172000</v>
      </c>
      <c r="Y267" s="2">
        <v>112087000</v>
      </c>
      <c r="Z267" s="2">
        <v>109198000</v>
      </c>
      <c r="AA267" s="2">
        <v>104611000</v>
      </c>
      <c r="AB267" s="2">
        <v>98598600</v>
      </c>
      <c r="AC267" s="2">
        <v>94809000</v>
      </c>
      <c r="AD267" s="2">
        <v>99513400</v>
      </c>
      <c r="AE267" s="2">
        <v>98311800</v>
      </c>
      <c r="AF267" s="2">
        <v>97397800</v>
      </c>
      <c r="AG267" s="2">
        <v>96355900</v>
      </c>
    </row>
    <row r="268" spans="1:33">
      <c r="A268" s="115" t="s">
        <v>286</v>
      </c>
      <c r="B268" s="115" t="s">
        <v>19</v>
      </c>
      <c r="C268" s="115">
        <v>0</v>
      </c>
      <c r="D268" s="115">
        <v>0</v>
      </c>
      <c r="E268" s="115">
        <v>0</v>
      </c>
      <c r="F268" s="115">
        <v>0</v>
      </c>
      <c r="G268" s="115">
        <v>0</v>
      </c>
      <c r="H268" s="115">
        <v>0</v>
      </c>
      <c r="I268" s="115">
        <v>0</v>
      </c>
      <c r="J268" s="115">
        <v>0</v>
      </c>
      <c r="K268" s="115">
        <v>0</v>
      </c>
      <c r="L268" s="115">
        <v>0</v>
      </c>
      <c r="M268" s="115">
        <v>0</v>
      </c>
      <c r="N268" s="115">
        <v>0</v>
      </c>
      <c r="O268" s="115">
        <v>0</v>
      </c>
      <c r="P268" s="115">
        <v>0</v>
      </c>
      <c r="Q268" s="115">
        <v>0</v>
      </c>
      <c r="R268" s="115">
        <v>0</v>
      </c>
      <c r="S268" s="115">
        <v>0</v>
      </c>
      <c r="T268" s="115">
        <v>0</v>
      </c>
      <c r="U268" s="115">
        <v>0</v>
      </c>
      <c r="V268" s="115">
        <v>0</v>
      </c>
      <c r="W268" s="115">
        <v>0</v>
      </c>
      <c r="X268" s="115">
        <v>0</v>
      </c>
      <c r="Y268" s="115">
        <v>0</v>
      </c>
      <c r="Z268" s="115">
        <v>0</v>
      </c>
      <c r="AA268" s="115">
        <v>0</v>
      </c>
      <c r="AB268" s="115">
        <v>0</v>
      </c>
      <c r="AC268" s="115">
        <v>0</v>
      </c>
      <c r="AD268" s="115">
        <v>0</v>
      </c>
      <c r="AE268" s="115">
        <v>0</v>
      </c>
      <c r="AF268" s="115">
        <v>0</v>
      </c>
      <c r="AG268" s="115">
        <v>0</v>
      </c>
    </row>
    <row r="269" spans="1:33">
      <c r="A269" s="115" t="s">
        <v>287</v>
      </c>
      <c r="B269" s="115" t="s">
        <v>19</v>
      </c>
      <c r="C269" s="115">
        <v>0</v>
      </c>
      <c r="D269" s="115">
        <v>0</v>
      </c>
      <c r="E269" s="115">
        <v>0</v>
      </c>
      <c r="F269" s="115">
        <v>0</v>
      </c>
      <c r="G269" s="115">
        <v>0</v>
      </c>
      <c r="H269" s="115">
        <v>0</v>
      </c>
      <c r="I269" s="115">
        <v>0</v>
      </c>
      <c r="J269" s="115">
        <v>0</v>
      </c>
      <c r="K269" s="115">
        <v>0</v>
      </c>
      <c r="L269" s="115">
        <v>0</v>
      </c>
      <c r="M269" s="115">
        <v>0</v>
      </c>
      <c r="N269" s="115">
        <v>0</v>
      </c>
      <c r="O269" s="115">
        <v>0</v>
      </c>
      <c r="P269" s="115">
        <v>0</v>
      </c>
      <c r="Q269" s="115">
        <v>0</v>
      </c>
      <c r="R269" s="115">
        <v>0</v>
      </c>
      <c r="S269" s="115">
        <v>0</v>
      </c>
      <c r="T269" s="115">
        <v>0</v>
      </c>
      <c r="U269" s="115">
        <v>0</v>
      </c>
      <c r="V269" s="115">
        <v>0</v>
      </c>
      <c r="W269" s="115">
        <v>0</v>
      </c>
      <c r="X269" s="115">
        <v>0</v>
      </c>
      <c r="Y269" s="115">
        <v>0</v>
      </c>
      <c r="Z269" s="115">
        <v>0</v>
      </c>
      <c r="AA269" s="115">
        <v>0</v>
      </c>
      <c r="AB269" s="115">
        <v>0</v>
      </c>
      <c r="AC269" s="115">
        <v>0</v>
      </c>
      <c r="AD269" s="115">
        <v>0</v>
      </c>
      <c r="AE269" s="115">
        <v>0</v>
      </c>
      <c r="AF269" s="115">
        <v>0</v>
      </c>
      <c r="AG269" s="115">
        <v>0</v>
      </c>
    </row>
    <row r="270" spans="1:33">
      <c r="A270" s="115" t="s">
        <v>288</v>
      </c>
      <c r="B270" s="115" t="s">
        <v>19</v>
      </c>
      <c r="C270" s="2">
        <v>21277400</v>
      </c>
      <c r="D270" s="2">
        <v>25599100</v>
      </c>
      <c r="E270" s="2">
        <v>28233600</v>
      </c>
      <c r="F270" s="2">
        <v>29624400</v>
      </c>
      <c r="G270" s="2">
        <v>30099000</v>
      </c>
      <c r="H270" s="2">
        <v>29924200</v>
      </c>
      <c r="I270" s="2">
        <v>29287100</v>
      </c>
      <c r="J270" s="2">
        <v>28331700</v>
      </c>
      <c r="K270" s="2">
        <v>27113400</v>
      </c>
      <c r="L270" s="2">
        <v>25733100</v>
      </c>
      <c r="M270" s="2">
        <v>24246800</v>
      </c>
      <c r="N270" s="2">
        <v>22663000</v>
      </c>
      <c r="O270" s="2">
        <v>21047600</v>
      </c>
      <c r="P270" s="2">
        <v>19388400</v>
      </c>
      <c r="Q270" s="2">
        <v>17704300</v>
      </c>
      <c r="R270" s="2">
        <v>15997800</v>
      </c>
      <c r="S270" s="2">
        <v>14290100</v>
      </c>
      <c r="T270" s="2">
        <v>12566900</v>
      </c>
      <c r="U270" s="2">
        <v>10867100</v>
      </c>
      <c r="V270" s="2">
        <v>9182300</v>
      </c>
      <c r="W270" s="2">
        <v>7524620</v>
      </c>
      <c r="X270" s="2">
        <v>5917710</v>
      </c>
      <c r="Y270" s="2">
        <v>4381100</v>
      </c>
      <c r="Z270" s="2">
        <v>4467090</v>
      </c>
      <c r="AA270" s="2">
        <v>4559840</v>
      </c>
      <c r="AB270" s="2">
        <v>4638370</v>
      </c>
      <c r="AC270" s="2">
        <v>4683860</v>
      </c>
      <c r="AD270" s="2">
        <v>4710290</v>
      </c>
      <c r="AE270" s="2">
        <v>4701250</v>
      </c>
      <c r="AF270" s="2">
        <v>4657860</v>
      </c>
      <c r="AG270" s="2">
        <v>4578890</v>
      </c>
    </row>
    <row r="271" spans="1:33">
      <c r="A271" s="115" t="s">
        <v>289</v>
      </c>
      <c r="B271" s="115" t="s">
        <v>19</v>
      </c>
      <c r="C271" s="115">
        <v>0</v>
      </c>
      <c r="D271" s="115">
        <v>0</v>
      </c>
      <c r="E271" s="115">
        <v>0</v>
      </c>
      <c r="F271" s="115">
        <v>0</v>
      </c>
      <c r="G271" s="115">
        <v>0</v>
      </c>
      <c r="H271" s="115">
        <v>0</v>
      </c>
      <c r="I271" s="115">
        <v>0</v>
      </c>
      <c r="J271" s="115">
        <v>0</v>
      </c>
      <c r="K271" s="115">
        <v>0</v>
      </c>
      <c r="L271" s="115">
        <v>0</v>
      </c>
      <c r="M271" s="115">
        <v>0</v>
      </c>
      <c r="N271" s="115">
        <v>0</v>
      </c>
      <c r="O271" s="115">
        <v>0</v>
      </c>
      <c r="P271" s="115">
        <v>0</v>
      </c>
      <c r="Q271" s="115">
        <v>0</v>
      </c>
      <c r="R271" s="115">
        <v>0</v>
      </c>
      <c r="S271" s="115">
        <v>0</v>
      </c>
      <c r="T271" s="115">
        <v>0</v>
      </c>
      <c r="U271" s="115">
        <v>0</v>
      </c>
      <c r="V271" s="115">
        <v>0</v>
      </c>
      <c r="W271" s="115">
        <v>0</v>
      </c>
      <c r="X271" s="115">
        <v>0</v>
      </c>
      <c r="Y271" s="115">
        <v>0</v>
      </c>
      <c r="Z271" s="115">
        <v>0</v>
      </c>
      <c r="AA271" s="115">
        <v>0</v>
      </c>
      <c r="AB271" s="115">
        <v>0</v>
      </c>
      <c r="AC271" s="115">
        <v>0</v>
      </c>
      <c r="AD271" s="115">
        <v>0</v>
      </c>
      <c r="AE271" s="115">
        <v>0</v>
      </c>
      <c r="AF271" s="115">
        <v>0</v>
      </c>
      <c r="AG271" s="115">
        <v>0</v>
      </c>
    </row>
    <row r="272" spans="1:33">
      <c r="A272" s="115" t="s">
        <v>290</v>
      </c>
      <c r="B272" s="115" t="s">
        <v>19</v>
      </c>
      <c r="C272" s="115">
        <v>0</v>
      </c>
      <c r="D272" s="115">
        <v>0</v>
      </c>
      <c r="E272" s="115">
        <v>0</v>
      </c>
      <c r="F272" s="115">
        <v>0</v>
      </c>
      <c r="G272" s="115">
        <v>0</v>
      </c>
      <c r="H272" s="115">
        <v>0</v>
      </c>
      <c r="I272" s="115">
        <v>0</v>
      </c>
      <c r="J272" s="115">
        <v>0</v>
      </c>
      <c r="K272" s="115">
        <v>0</v>
      </c>
      <c r="L272" s="115">
        <v>0</v>
      </c>
      <c r="M272" s="115">
        <v>0</v>
      </c>
      <c r="N272" s="115">
        <v>0</v>
      </c>
      <c r="O272" s="115">
        <v>0</v>
      </c>
      <c r="P272" s="115">
        <v>0</v>
      </c>
      <c r="Q272" s="115">
        <v>0</v>
      </c>
      <c r="R272" s="115">
        <v>0</v>
      </c>
      <c r="S272" s="115">
        <v>0</v>
      </c>
      <c r="T272" s="115">
        <v>0</v>
      </c>
      <c r="U272" s="115">
        <v>0</v>
      </c>
      <c r="V272" s="115">
        <v>0</v>
      </c>
      <c r="W272" s="115">
        <v>0</v>
      </c>
      <c r="X272" s="115">
        <v>0</v>
      </c>
      <c r="Y272" s="115">
        <v>0</v>
      </c>
      <c r="Z272" s="115">
        <v>0</v>
      </c>
      <c r="AA272" s="115">
        <v>0</v>
      </c>
      <c r="AB272" s="115">
        <v>0</v>
      </c>
      <c r="AC272" s="115">
        <v>0</v>
      </c>
      <c r="AD272" s="115">
        <v>0</v>
      </c>
      <c r="AE272" s="115">
        <v>0</v>
      </c>
      <c r="AF272" s="115">
        <v>0</v>
      </c>
      <c r="AG272" s="115">
        <v>0</v>
      </c>
    </row>
    <row r="273" spans="1:33">
      <c r="A273" s="115" t="s">
        <v>291</v>
      </c>
      <c r="B273" s="115" t="s">
        <v>19</v>
      </c>
      <c r="C273" s="2">
        <v>354247000</v>
      </c>
      <c r="D273" s="2">
        <v>379975000</v>
      </c>
      <c r="E273" s="2">
        <v>410590000</v>
      </c>
      <c r="F273" s="2">
        <v>437506000</v>
      </c>
      <c r="G273" s="2">
        <v>467940000</v>
      </c>
      <c r="H273" s="2">
        <v>500865000</v>
      </c>
      <c r="I273" s="2">
        <v>532504000</v>
      </c>
      <c r="J273" s="2">
        <v>564779000</v>
      </c>
      <c r="K273" s="2">
        <v>600911000</v>
      </c>
      <c r="L273" s="2">
        <v>641807000</v>
      </c>
      <c r="M273" s="2">
        <v>690274000</v>
      </c>
      <c r="N273" s="2">
        <v>748380000</v>
      </c>
      <c r="O273" s="2">
        <v>817931000</v>
      </c>
      <c r="P273" s="2">
        <v>899630000</v>
      </c>
      <c r="Q273" s="2">
        <v>998012000</v>
      </c>
      <c r="R273" s="2">
        <v>1116040000</v>
      </c>
      <c r="S273" s="2">
        <v>1251260000</v>
      </c>
      <c r="T273" s="2">
        <v>1401730000</v>
      </c>
      <c r="U273" s="2">
        <v>1569070000</v>
      </c>
      <c r="V273" s="2">
        <v>1752600000</v>
      </c>
      <c r="W273" s="2">
        <v>1947340000</v>
      </c>
      <c r="X273" s="2">
        <v>2156950000</v>
      </c>
      <c r="Y273" s="2">
        <v>2379190000</v>
      </c>
      <c r="Z273" s="2">
        <v>2615910000</v>
      </c>
      <c r="AA273" s="2">
        <v>2854760000</v>
      </c>
      <c r="AB273" s="2">
        <v>3101340000</v>
      </c>
      <c r="AC273" s="2">
        <v>3346450000</v>
      </c>
      <c r="AD273" s="2">
        <v>3593130000</v>
      </c>
      <c r="AE273" s="2">
        <v>3818490000</v>
      </c>
      <c r="AF273" s="2">
        <v>4048690000</v>
      </c>
      <c r="AG273" s="2">
        <v>4287160000</v>
      </c>
    </row>
    <row r="274" spans="1:33">
      <c r="A274" s="115" t="s">
        <v>292</v>
      </c>
      <c r="B274" s="115" t="s">
        <v>19</v>
      </c>
      <c r="C274" s="115">
        <v>0</v>
      </c>
      <c r="D274" s="115">
        <v>0</v>
      </c>
      <c r="E274" s="115">
        <v>0</v>
      </c>
      <c r="F274" s="115">
        <v>0</v>
      </c>
      <c r="G274" s="115">
        <v>0</v>
      </c>
      <c r="H274" s="115">
        <v>0</v>
      </c>
      <c r="I274" s="115">
        <v>0</v>
      </c>
      <c r="J274" s="115">
        <v>0</v>
      </c>
      <c r="K274" s="115">
        <v>0</v>
      </c>
      <c r="L274" s="115">
        <v>0</v>
      </c>
      <c r="M274" s="115">
        <v>0</v>
      </c>
      <c r="N274" s="115">
        <v>0</v>
      </c>
      <c r="O274" s="115">
        <v>0</v>
      </c>
      <c r="P274" s="115">
        <v>0</v>
      </c>
      <c r="Q274" s="115">
        <v>0</v>
      </c>
      <c r="R274" s="115">
        <v>0</v>
      </c>
      <c r="S274" s="115">
        <v>0</v>
      </c>
      <c r="T274" s="115">
        <v>0</v>
      </c>
      <c r="U274" s="115">
        <v>0</v>
      </c>
      <c r="V274" s="115">
        <v>0</v>
      </c>
      <c r="W274" s="115">
        <v>0</v>
      </c>
      <c r="X274" s="115">
        <v>0</v>
      </c>
      <c r="Y274" s="115">
        <v>0</v>
      </c>
      <c r="Z274" s="115">
        <v>0</v>
      </c>
      <c r="AA274" s="115">
        <v>0</v>
      </c>
      <c r="AB274" s="115">
        <v>0</v>
      </c>
      <c r="AC274" s="115">
        <v>0</v>
      </c>
      <c r="AD274" s="115">
        <v>0</v>
      </c>
      <c r="AE274" s="115">
        <v>0</v>
      </c>
      <c r="AF274" s="115">
        <v>0</v>
      </c>
      <c r="AG274" s="115">
        <v>0</v>
      </c>
    </row>
    <row r="275" spans="1:33">
      <c r="A275" s="115" t="s">
        <v>293</v>
      </c>
      <c r="B275" s="115" t="s">
        <v>19</v>
      </c>
      <c r="C275" s="2">
        <v>85934700000</v>
      </c>
      <c r="D275" s="2">
        <v>87818700000</v>
      </c>
      <c r="E275" s="2">
        <v>90380700000</v>
      </c>
      <c r="F275" s="2">
        <v>92307000000</v>
      </c>
      <c r="G275" s="2">
        <v>94281200000</v>
      </c>
      <c r="H275" s="2">
        <v>96226200000</v>
      </c>
      <c r="I275" s="2">
        <v>97291000000</v>
      </c>
      <c r="J275" s="2">
        <v>97882400000</v>
      </c>
      <c r="K275" s="2">
        <v>98503000000</v>
      </c>
      <c r="L275" s="2">
        <v>98754000000</v>
      </c>
      <c r="M275" s="2">
        <v>98301600000</v>
      </c>
      <c r="N275" s="2">
        <v>97872700000</v>
      </c>
      <c r="O275" s="2">
        <v>97474300000</v>
      </c>
      <c r="P275" s="2">
        <v>96929700000</v>
      </c>
      <c r="Q275" s="2">
        <v>96592600000</v>
      </c>
      <c r="R275" s="2">
        <v>96657400000</v>
      </c>
      <c r="S275" s="2">
        <v>96600900000</v>
      </c>
      <c r="T275" s="2">
        <v>96390700000</v>
      </c>
      <c r="U275" s="2">
        <v>96273600000</v>
      </c>
      <c r="V275" s="2">
        <v>96256900000</v>
      </c>
      <c r="W275" s="2">
        <v>96256100000</v>
      </c>
      <c r="X275" s="2">
        <v>96397900000</v>
      </c>
      <c r="Y275" s="2">
        <v>96546300000</v>
      </c>
      <c r="Z275" s="2">
        <v>96955100000</v>
      </c>
      <c r="AA275" s="2">
        <v>97223100000</v>
      </c>
      <c r="AB275" s="2">
        <v>97607500000</v>
      </c>
      <c r="AC275" s="2">
        <v>97725300000</v>
      </c>
      <c r="AD275" s="2">
        <v>97455200000</v>
      </c>
      <c r="AE275" s="2">
        <v>97655500000</v>
      </c>
      <c r="AF275" s="2">
        <v>97955300000</v>
      </c>
      <c r="AG275" s="2">
        <v>98338800000</v>
      </c>
    </row>
    <row r="276" spans="1:33">
      <c r="A276" s="115" t="s">
        <v>294</v>
      </c>
      <c r="B276" s="115" t="s">
        <v>19</v>
      </c>
      <c r="C276" s="115">
        <v>0</v>
      </c>
      <c r="D276" s="115">
        <v>0</v>
      </c>
      <c r="E276" s="115">
        <v>0</v>
      </c>
      <c r="F276" s="115">
        <v>0</v>
      </c>
      <c r="G276" s="115">
        <v>0</v>
      </c>
      <c r="H276" s="115">
        <v>0</v>
      </c>
      <c r="I276" s="115">
        <v>0</v>
      </c>
      <c r="J276" s="115">
        <v>0</v>
      </c>
      <c r="K276" s="115">
        <v>0</v>
      </c>
      <c r="L276" s="115">
        <v>0</v>
      </c>
      <c r="M276" s="115">
        <v>0</v>
      </c>
      <c r="N276" s="115">
        <v>0</v>
      </c>
      <c r="O276" s="115">
        <v>0</v>
      </c>
      <c r="P276" s="115">
        <v>0</v>
      </c>
      <c r="Q276" s="115">
        <v>0</v>
      </c>
      <c r="R276" s="115">
        <v>0</v>
      </c>
      <c r="S276" s="115">
        <v>0</v>
      </c>
      <c r="T276" s="115">
        <v>0</v>
      </c>
      <c r="U276" s="115">
        <v>0</v>
      </c>
      <c r="V276" s="115">
        <v>0</v>
      </c>
      <c r="W276" s="115">
        <v>0</v>
      </c>
      <c r="X276" s="115">
        <v>0</v>
      </c>
      <c r="Y276" s="115">
        <v>0</v>
      </c>
      <c r="Z276" s="115">
        <v>0</v>
      </c>
      <c r="AA276" s="115">
        <v>0</v>
      </c>
      <c r="AB276" s="115">
        <v>0</v>
      </c>
      <c r="AC276" s="115">
        <v>0</v>
      </c>
      <c r="AD276" s="115">
        <v>0</v>
      </c>
      <c r="AE276" s="115">
        <v>0</v>
      </c>
      <c r="AF276" s="115">
        <v>0</v>
      </c>
      <c r="AG276" s="115">
        <v>0</v>
      </c>
    </row>
    <row r="277" spans="1:33">
      <c r="A277" s="115" t="s">
        <v>295</v>
      </c>
      <c r="B277" s="115" t="s">
        <v>19</v>
      </c>
      <c r="C277" s="2">
        <v>6994840000</v>
      </c>
      <c r="D277" s="2">
        <v>7656000000</v>
      </c>
      <c r="E277" s="2">
        <v>8159920000</v>
      </c>
      <c r="F277" s="2">
        <v>7798740000</v>
      </c>
      <c r="G277" s="2">
        <v>7592140000</v>
      </c>
      <c r="H277" s="2">
        <v>7265170000</v>
      </c>
      <c r="I277" s="2">
        <v>6829930000</v>
      </c>
      <c r="J277" s="2">
        <v>6242420000</v>
      </c>
      <c r="K277" s="2">
        <v>5414960000</v>
      </c>
      <c r="L277" s="2">
        <v>4726010000</v>
      </c>
      <c r="M277" s="2">
        <v>4750980000</v>
      </c>
      <c r="N277" s="2">
        <v>4769580000</v>
      </c>
      <c r="O277" s="2">
        <v>4779270000</v>
      </c>
      <c r="P277" s="2">
        <v>4789780000</v>
      </c>
      <c r="Q277" s="2">
        <v>4795720000</v>
      </c>
      <c r="R277" s="2">
        <v>4705420000</v>
      </c>
      <c r="S277" s="2">
        <v>4652670000</v>
      </c>
      <c r="T277" s="2">
        <v>4645170000</v>
      </c>
      <c r="U277" s="2">
        <v>4628710000</v>
      </c>
      <c r="V277" s="2">
        <v>4611290000</v>
      </c>
      <c r="W277" s="2">
        <v>4484250000</v>
      </c>
      <c r="X277" s="2">
        <v>4393410000</v>
      </c>
      <c r="Y277" s="2">
        <v>4406320000</v>
      </c>
      <c r="Z277" s="2">
        <v>4366700000</v>
      </c>
      <c r="AA277" s="2">
        <v>4255720000</v>
      </c>
      <c r="AB277" s="2">
        <v>4090650000</v>
      </c>
      <c r="AC277" s="2">
        <v>4009290000</v>
      </c>
      <c r="AD277" s="2">
        <v>4291280000</v>
      </c>
      <c r="AE277" s="2">
        <v>4334650000</v>
      </c>
      <c r="AF277" s="2">
        <v>4394960000</v>
      </c>
      <c r="AG277" s="2">
        <v>4451690000</v>
      </c>
    </row>
    <row r="278" spans="1:33">
      <c r="A278" s="115" t="s">
        <v>296</v>
      </c>
      <c r="B278" s="115" t="s">
        <v>19</v>
      </c>
      <c r="C278" s="115">
        <v>0</v>
      </c>
      <c r="D278" s="115">
        <v>0</v>
      </c>
      <c r="E278" s="115">
        <v>0</v>
      </c>
      <c r="F278" s="115">
        <v>0</v>
      </c>
      <c r="G278" s="115">
        <v>0</v>
      </c>
      <c r="H278" s="115">
        <v>0</v>
      </c>
      <c r="I278" s="115">
        <v>0</v>
      </c>
      <c r="J278" s="115">
        <v>0</v>
      </c>
      <c r="K278" s="115">
        <v>0</v>
      </c>
      <c r="L278" s="115">
        <v>0</v>
      </c>
      <c r="M278" s="115">
        <v>0</v>
      </c>
      <c r="N278" s="115">
        <v>0</v>
      </c>
      <c r="O278" s="115">
        <v>0</v>
      </c>
      <c r="P278" s="115">
        <v>0</v>
      </c>
      <c r="Q278" s="115">
        <v>0</v>
      </c>
      <c r="R278" s="115">
        <v>0</v>
      </c>
      <c r="S278" s="115">
        <v>0</v>
      </c>
      <c r="T278" s="115">
        <v>0</v>
      </c>
      <c r="U278" s="115">
        <v>0</v>
      </c>
      <c r="V278" s="115">
        <v>0</v>
      </c>
      <c r="W278" s="115">
        <v>0</v>
      </c>
      <c r="X278" s="115">
        <v>0</v>
      </c>
      <c r="Y278" s="115">
        <v>0</v>
      </c>
      <c r="Z278" s="115">
        <v>0</v>
      </c>
      <c r="AA278" s="115">
        <v>0</v>
      </c>
      <c r="AB278" s="115">
        <v>0</v>
      </c>
      <c r="AC278" s="115">
        <v>0</v>
      </c>
      <c r="AD278" s="115">
        <v>0</v>
      </c>
      <c r="AE278" s="115">
        <v>0</v>
      </c>
      <c r="AF278" s="115">
        <v>0</v>
      </c>
      <c r="AG278" s="115">
        <v>0</v>
      </c>
    </row>
    <row r="279" spans="1:33">
      <c r="A279" s="115" t="s">
        <v>297</v>
      </c>
      <c r="B279" s="115" t="s">
        <v>19</v>
      </c>
      <c r="C279" s="115">
        <v>0</v>
      </c>
      <c r="D279" s="115">
        <v>0</v>
      </c>
      <c r="E279" s="115">
        <v>0</v>
      </c>
      <c r="F279" s="115">
        <v>0</v>
      </c>
      <c r="G279" s="115">
        <v>0</v>
      </c>
      <c r="H279" s="115">
        <v>0</v>
      </c>
      <c r="I279" s="115">
        <v>0</v>
      </c>
      <c r="J279" s="115">
        <v>0</v>
      </c>
      <c r="K279" s="115">
        <v>0</v>
      </c>
      <c r="L279" s="115">
        <v>0</v>
      </c>
      <c r="M279" s="115">
        <v>0</v>
      </c>
      <c r="N279" s="115">
        <v>0</v>
      </c>
      <c r="O279" s="115">
        <v>0</v>
      </c>
      <c r="P279" s="115">
        <v>0</v>
      </c>
      <c r="Q279" s="115">
        <v>0</v>
      </c>
      <c r="R279" s="115">
        <v>0</v>
      </c>
      <c r="S279" s="115">
        <v>0</v>
      </c>
      <c r="T279" s="115">
        <v>0</v>
      </c>
      <c r="U279" s="115">
        <v>0</v>
      </c>
      <c r="V279" s="115">
        <v>0</v>
      </c>
      <c r="W279" s="115">
        <v>0</v>
      </c>
      <c r="X279" s="115">
        <v>0</v>
      </c>
      <c r="Y279" s="115">
        <v>0</v>
      </c>
      <c r="Z279" s="115">
        <v>0</v>
      </c>
      <c r="AA279" s="115">
        <v>0</v>
      </c>
      <c r="AB279" s="115">
        <v>0</v>
      </c>
      <c r="AC279" s="115">
        <v>0</v>
      </c>
      <c r="AD279" s="115">
        <v>0</v>
      </c>
      <c r="AE279" s="115">
        <v>0</v>
      </c>
      <c r="AF279" s="115">
        <v>0</v>
      </c>
      <c r="AG279" s="115">
        <v>0</v>
      </c>
    </row>
    <row r="280" spans="1:33">
      <c r="A280" s="115" t="s">
        <v>298</v>
      </c>
      <c r="B280" s="115" t="s">
        <v>19</v>
      </c>
      <c r="C280" s="2">
        <v>70334000</v>
      </c>
      <c r="D280" s="2">
        <v>72731500</v>
      </c>
      <c r="E280" s="2">
        <v>76321100</v>
      </c>
      <c r="F280" s="2">
        <v>79821800</v>
      </c>
      <c r="G280" s="2">
        <v>84415800</v>
      </c>
      <c r="H280" s="2">
        <v>89836300</v>
      </c>
      <c r="I280" s="2">
        <v>95362900</v>
      </c>
      <c r="J280" s="2">
        <v>101232000</v>
      </c>
      <c r="K280" s="2">
        <v>107764000</v>
      </c>
      <c r="L280" s="2">
        <v>114850000</v>
      </c>
      <c r="M280" s="2">
        <v>122687000</v>
      </c>
      <c r="N280" s="2">
        <v>131364000</v>
      </c>
      <c r="O280" s="2">
        <v>140942000</v>
      </c>
      <c r="P280" s="2">
        <v>151212000</v>
      </c>
      <c r="Q280" s="2">
        <v>162630000</v>
      </c>
      <c r="R280" s="2">
        <v>175277000</v>
      </c>
      <c r="S280" s="2">
        <v>188580000</v>
      </c>
      <c r="T280" s="2">
        <v>202398000</v>
      </c>
      <c r="U280" s="2">
        <v>217201000</v>
      </c>
      <c r="V280" s="2">
        <v>232798000</v>
      </c>
      <c r="W280" s="2">
        <v>249293000</v>
      </c>
      <c r="X280" s="2">
        <v>267047000</v>
      </c>
      <c r="Y280" s="2">
        <v>285960000</v>
      </c>
      <c r="Z280" s="2">
        <v>306669000</v>
      </c>
      <c r="AA280" s="2">
        <v>327743000</v>
      </c>
      <c r="AB280" s="2">
        <v>350233000</v>
      </c>
      <c r="AC280" s="2">
        <v>372961000</v>
      </c>
      <c r="AD280" s="2">
        <v>396363000</v>
      </c>
      <c r="AE280" s="2">
        <v>419882000</v>
      </c>
      <c r="AF280" s="2">
        <v>444059000</v>
      </c>
      <c r="AG280" s="2">
        <v>469054000</v>
      </c>
    </row>
    <row r="281" spans="1:33">
      <c r="A281" s="115" t="s">
        <v>299</v>
      </c>
      <c r="B281" s="115" t="s">
        <v>19</v>
      </c>
      <c r="C281" s="115">
        <v>0</v>
      </c>
      <c r="D281" s="115">
        <v>0</v>
      </c>
      <c r="E281" s="115">
        <v>0</v>
      </c>
      <c r="F281" s="115">
        <v>0</v>
      </c>
      <c r="G281" s="115">
        <v>0</v>
      </c>
      <c r="H281" s="115">
        <v>0</v>
      </c>
      <c r="I281" s="115">
        <v>0</v>
      </c>
      <c r="J281" s="115">
        <v>0</v>
      </c>
      <c r="K281" s="115">
        <v>0</v>
      </c>
      <c r="L281" s="115">
        <v>0</v>
      </c>
      <c r="M281" s="115">
        <v>0</v>
      </c>
      <c r="N281" s="115">
        <v>0</v>
      </c>
      <c r="O281" s="115">
        <v>0</v>
      </c>
      <c r="P281" s="115">
        <v>0</v>
      </c>
      <c r="Q281" s="115">
        <v>0</v>
      </c>
      <c r="R281" s="115">
        <v>0</v>
      </c>
      <c r="S281" s="115">
        <v>0</v>
      </c>
      <c r="T281" s="115">
        <v>0</v>
      </c>
      <c r="U281" s="115">
        <v>0</v>
      </c>
      <c r="V281" s="115">
        <v>0</v>
      </c>
      <c r="W281" s="115">
        <v>0</v>
      </c>
      <c r="X281" s="115">
        <v>0</v>
      </c>
      <c r="Y281" s="115">
        <v>0</v>
      </c>
      <c r="Z281" s="115">
        <v>0</v>
      </c>
      <c r="AA281" s="115">
        <v>0</v>
      </c>
      <c r="AB281" s="115">
        <v>0</v>
      </c>
      <c r="AC281" s="115">
        <v>0</v>
      </c>
      <c r="AD281" s="115">
        <v>0</v>
      </c>
      <c r="AE281" s="115">
        <v>0</v>
      </c>
      <c r="AF281" s="115">
        <v>0</v>
      </c>
      <c r="AG281" s="115">
        <v>0</v>
      </c>
    </row>
    <row r="282" spans="1:33">
      <c r="A282" s="115" t="s">
        <v>300</v>
      </c>
      <c r="B282" s="115" t="s">
        <v>19</v>
      </c>
      <c r="C282" s="115">
        <v>0</v>
      </c>
      <c r="D282" s="115">
        <v>0</v>
      </c>
      <c r="E282" s="115">
        <v>0</v>
      </c>
      <c r="F282" s="115">
        <v>0</v>
      </c>
      <c r="G282" s="115">
        <v>0</v>
      </c>
      <c r="H282" s="115">
        <v>0</v>
      </c>
      <c r="I282" s="115">
        <v>0</v>
      </c>
      <c r="J282" s="115">
        <v>0</v>
      </c>
      <c r="K282" s="115">
        <v>0</v>
      </c>
      <c r="L282" s="115">
        <v>0</v>
      </c>
      <c r="M282" s="115">
        <v>0</v>
      </c>
      <c r="N282" s="115">
        <v>0</v>
      </c>
      <c r="O282" s="115">
        <v>0</v>
      </c>
      <c r="P282" s="115">
        <v>0</v>
      </c>
      <c r="Q282" s="115">
        <v>0</v>
      </c>
      <c r="R282" s="115">
        <v>0</v>
      </c>
      <c r="S282" s="115">
        <v>0</v>
      </c>
      <c r="T282" s="115">
        <v>0</v>
      </c>
      <c r="U282" s="115">
        <v>0</v>
      </c>
      <c r="V282" s="115">
        <v>0</v>
      </c>
      <c r="W282" s="115">
        <v>0</v>
      </c>
      <c r="X282" s="115">
        <v>0</v>
      </c>
      <c r="Y282" s="115">
        <v>0</v>
      </c>
      <c r="Z282" s="115">
        <v>0</v>
      </c>
      <c r="AA282" s="115">
        <v>0</v>
      </c>
      <c r="AB282" s="115">
        <v>0</v>
      </c>
      <c r="AC282" s="115">
        <v>0</v>
      </c>
      <c r="AD282" s="115">
        <v>0</v>
      </c>
      <c r="AE282" s="115">
        <v>0</v>
      </c>
      <c r="AF282" s="115">
        <v>0</v>
      </c>
      <c r="AG282" s="115">
        <v>0</v>
      </c>
    </row>
    <row r="283" spans="1:33">
      <c r="A283" s="115" t="s">
        <v>301</v>
      </c>
      <c r="B283" s="115" t="s">
        <v>19</v>
      </c>
      <c r="C283" s="2">
        <v>12747100000</v>
      </c>
      <c r="D283" s="2">
        <v>15762500000</v>
      </c>
      <c r="E283" s="2">
        <v>17966700000</v>
      </c>
      <c r="F283" s="2">
        <v>19562900000</v>
      </c>
      <c r="G283" s="2">
        <v>20701100000</v>
      </c>
      <c r="H283" s="2">
        <v>21484000000</v>
      </c>
      <c r="I283" s="2">
        <v>21994300000</v>
      </c>
      <c r="J283" s="2">
        <v>22296000000</v>
      </c>
      <c r="K283" s="2">
        <v>22412900000</v>
      </c>
      <c r="L283" s="2">
        <v>22412100000</v>
      </c>
      <c r="M283" s="2">
        <v>22320900000</v>
      </c>
      <c r="N283" s="2">
        <v>22138900000</v>
      </c>
      <c r="O283" s="2">
        <v>21904300000</v>
      </c>
      <c r="P283" s="2">
        <v>21622000000</v>
      </c>
      <c r="Q283" s="2">
        <v>21291800000</v>
      </c>
      <c r="R283" s="2">
        <v>20905600000</v>
      </c>
      <c r="S283" s="2">
        <v>20481100000</v>
      </c>
      <c r="T283" s="2">
        <v>20019300000</v>
      </c>
      <c r="U283" s="2">
        <v>19522500000</v>
      </c>
      <c r="V283" s="2">
        <v>18994100000</v>
      </c>
      <c r="W283" s="2">
        <v>18449000000</v>
      </c>
      <c r="X283" s="2">
        <v>17885300000</v>
      </c>
      <c r="Y283" s="2">
        <v>17308000000</v>
      </c>
      <c r="Z283" s="2">
        <v>16925800000</v>
      </c>
      <c r="AA283" s="2">
        <v>16513000000</v>
      </c>
      <c r="AB283" s="2">
        <v>16071100000</v>
      </c>
      <c r="AC283" s="2">
        <v>15608800000</v>
      </c>
      <c r="AD283" s="2">
        <v>15140900000</v>
      </c>
      <c r="AE283" s="2">
        <v>14681300000</v>
      </c>
      <c r="AF283" s="2">
        <v>14237800000</v>
      </c>
      <c r="AG283" s="2">
        <v>13812100000</v>
      </c>
    </row>
    <row r="284" spans="1:33">
      <c r="A284" s="115" t="s">
        <v>302</v>
      </c>
      <c r="B284" s="115" t="s">
        <v>19</v>
      </c>
      <c r="C284" s="2">
        <v>11817700000</v>
      </c>
      <c r="D284" s="2">
        <v>14524500000</v>
      </c>
      <c r="E284" s="2">
        <v>16349400000</v>
      </c>
      <c r="F284" s="2">
        <v>17686600000</v>
      </c>
      <c r="G284" s="2">
        <v>18606700000</v>
      </c>
      <c r="H284" s="2">
        <v>19180900000</v>
      </c>
      <c r="I284" s="2">
        <v>19511000000</v>
      </c>
      <c r="J284" s="2">
        <v>19669800000</v>
      </c>
      <c r="K284" s="2">
        <v>19685300000</v>
      </c>
      <c r="L284" s="2">
        <v>19518000000</v>
      </c>
      <c r="M284" s="2">
        <v>19024800000</v>
      </c>
      <c r="N284" s="2">
        <v>18434100000</v>
      </c>
      <c r="O284" s="2">
        <v>17783300000</v>
      </c>
      <c r="P284" s="2">
        <v>17077000000</v>
      </c>
      <c r="Q284" s="2">
        <v>16319600000</v>
      </c>
      <c r="R284" s="2">
        <v>15514000000</v>
      </c>
      <c r="S284" s="2">
        <v>14675500000</v>
      </c>
      <c r="T284" s="2">
        <v>13804300000</v>
      </c>
      <c r="U284" s="2">
        <v>12905100000</v>
      </c>
      <c r="V284" s="2">
        <v>11980200000</v>
      </c>
      <c r="W284" s="2">
        <v>11038700000</v>
      </c>
      <c r="X284" s="2">
        <v>10079600000</v>
      </c>
      <c r="Y284" s="2">
        <v>9107490000</v>
      </c>
      <c r="Z284" s="2">
        <v>8596890000</v>
      </c>
      <c r="AA284" s="2">
        <v>8049810000</v>
      </c>
      <c r="AB284" s="2">
        <v>7472970000</v>
      </c>
      <c r="AC284" s="2">
        <v>6872530000</v>
      </c>
      <c r="AD284" s="2">
        <v>6267960000</v>
      </c>
      <c r="AE284" s="2">
        <v>5667210000</v>
      </c>
      <c r="AF284" s="2">
        <v>5077580000</v>
      </c>
      <c r="AG284" s="2">
        <v>4503100000</v>
      </c>
    </row>
    <row r="285" spans="1:33">
      <c r="A285" s="115" t="s">
        <v>303</v>
      </c>
      <c r="B285" s="115" t="s">
        <v>19</v>
      </c>
      <c r="C285" s="2">
        <v>7069440000</v>
      </c>
      <c r="D285" s="2">
        <v>8704750000</v>
      </c>
      <c r="E285" s="2">
        <v>9906780000</v>
      </c>
      <c r="F285" s="2">
        <v>10859100000</v>
      </c>
      <c r="G285" s="2">
        <v>11550000000</v>
      </c>
      <c r="H285" s="2">
        <v>12065400000</v>
      </c>
      <c r="I285" s="2">
        <v>12440000000</v>
      </c>
      <c r="J285" s="2">
        <v>12717300000</v>
      </c>
      <c r="K285" s="2">
        <v>12925500000</v>
      </c>
      <c r="L285" s="2">
        <v>13053500000</v>
      </c>
      <c r="M285" s="2">
        <v>13041000000</v>
      </c>
      <c r="N285" s="2">
        <v>12982200000</v>
      </c>
      <c r="O285" s="2">
        <v>12900900000</v>
      </c>
      <c r="P285" s="2">
        <v>12797100000</v>
      </c>
      <c r="Q285" s="2">
        <v>12675100000</v>
      </c>
      <c r="R285" s="2">
        <v>12544100000</v>
      </c>
      <c r="S285" s="2">
        <v>12394100000</v>
      </c>
      <c r="T285" s="2">
        <v>12221700000</v>
      </c>
      <c r="U285" s="2">
        <v>12035900000</v>
      </c>
      <c r="V285" s="2">
        <v>11838400000</v>
      </c>
      <c r="W285" s="2">
        <v>11645600000</v>
      </c>
      <c r="X285" s="2">
        <v>11439900000</v>
      </c>
      <c r="Y285" s="2">
        <v>11215300000</v>
      </c>
      <c r="Z285" s="2">
        <v>11072000000</v>
      </c>
      <c r="AA285" s="2">
        <v>10913600000</v>
      </c>
      <c r="AB285" s="2">
        <v>10743800000</v>
      </c>
      <c r="AC285" s="2">
        <v>10553200000</v>
      </c>
      <c r="AD285" s="2">
        <v>10320300000</v>
      </c>
      <c r="AE285" s="2">
        <v>10114500000</v>
      </c>
      <c r="AF285" s="2">
        <v>9913270000</v>
      </c>
      <c r="AG285" s="2">
        <v>9720150000</v>
      </c>
    </row>
    <row r="286" spans="1:33">
      <c r="A286" s="115" t="s">
        <v>304</v>
      </c>
      <c r="B286" s="115" t="s">
        <v>19</v>
      </c>
      <c r="C286" s="2">
        <v>639106000</v>
      </c>
      <c r="D286" s="2">
        <v>786671000</v>
      </c>
      <c r="E286" s="2">
        <v>964776000</v>
      </c>
      <c r="F286" s="2">
        <v>986974000</v>
      </c>
      <c r="G286" s="2">
        <v>932123000</v>
      </c>
      <c r="H286" s="2">
        <v>840631000</v>
      </c>
      <c r="I286" s="2">
        <v>694594000</v>
      </c>
      <c r="J286" s="2">
        <v>487371000</v>
      </c>
      <c r="K286" s="2">
        <v>220152000</v>
      </c>
      <c r="L286" s="115">
        <v>0</v>
      </c>
      <c r="M286" s="115">
        <v>0</v>
      </c>
      <c r="N286" s="115">
        <v>0</v>
      </c>
      <c r="O286" s="115">
        <v>0</v>
      </c>
      <c r="P286" s="115">
        <v>0</v>
      </c>
      <c r="Q286" s="115">
        <v>0</v>
      </c>
      <c r="R286" s="115">
        <v>0</v>
      </c>
      <c r="S286" s="115">
        <v>0</v>
      </c>
      <c r="T286" s="115">
        <v>0</v>
      </c>
      <c r="U286" s="115">
        <v>0</v>
      </c>
      <c r="V286" s="115">
        <v>0</v>
      </c>
      <c r="W286" s="115">
        <v>0</v>
      </c>
      <c r="X286" s="115">
        <v>0</v>
      </c>
      <c r="Y286" s="115">
        <v>0</v>
      </c>
      <c r="Z286" s="115">
        <v>0</v>
      </c>
      <c r="AA286" s="115">
        <v>0</v>
      </c>
      <c r="AB286" s="115">
        <v>0</v>
      </c>
      <c r="AC286" s="115">
        <v>0</v>
      </c>
      <c r="AD286" s="115">
        <v>0</v>
      </c>
      <c r="AE286" s="115">
        <v>0</v>
      </c>
      <c r="AF286" s="115">
        <v>0</v>
      </c>
      <c r="AG286" s="115">
        <v>0</v>
      </c>
    </row>
    <row r="287" spans="1:33">
      <c r="A287" s="115" t="s">
        <v>305</v>
      </c>
      <c r="B287" s="115" t="s">
        <v>19</v>
      </c>
      <c r="C287" s="2">
        <v>575437000</v>
      </c>
      <c r="D287" s="2">
        <v>758886000</v>
      </c>
      <c r="E287" s="2">
        <v>894439000</v>
      </c>
      <c r="F287" s="2">
        <v>917474000</v>
      </c>
      <c r="G287" s="2">
        <v>930108000</v>
      </c>
      <c r="H287" s="2">
        <v>910978000</v>
      </c>
      <c r="I287" s="2">
        <v>873331000</v>
      </c>
      <c r="J287" s="2">
        <v>811064000</v>
      </c>
      <c r="K287" s="2">
        <v>710560000</v>
      </c>
      <c r="L287" s="2">
        <v>624692000</v>
      </c>
      <c r="M287" s="2">
        <v>630280000</v>
      </c>
      <c r="N287" s="2">
        <v>632657000</v>
      </c>
      <c r="O287" s="2">
        <v>632545000</v>
      </c>
      <c r="P287" s="2">
        <v>632369000</v>
      </c>
      <c r="Q287" s="2">
        <v>629306000</v>
      </c>
      <c r="R287" s="2">
        <v>610664000</v>
      </c>
      <c r="S287" s="2">
        <v>596946000</v>
      </c>
      <c r="T287" s="2">
        <v>588976000</v>
      </c>
      <c r="U287" s="2">
        <v>578670000</v>
      </c>
      <c r="V287" s="2">
        <v>567130000</v>
      </c>
      <c r="W287" s="2">
        <v>542530000</v>
      </c>
      <c r="X287" s="2">
        <v>521380000</v>
      </c>
      <c r="Y287" s="2">
        <v>511860000</v>
      </c>
      <c r="Z287" s="2">
        <v>498664000</v>
      </c>
      <c r="AA287" s="2">
        <v>477719000</v>
      </c>
      <c r="AB287" s="2">
        <v>450262000</v>
      </c>
      <c r="AC287" s="2">
        <v>432956000</v>
      </c>
      <c r="AD287" s="2">
        <v>454439000</v>
      </c>
      <c r="AE287" s="2">
        <v>448952000</v>
      </c>
      <c r="AF287" s="2">
        <v>444779000</v>
      </c>
      <c r="AG287" s="2">
        <v>440021000</v>
      </c>
    </row>
    <row r="288" spans="1:33">
      <c r="A288" s="115" t="s">
        <v>306</v>
      </c>
      <c r="B288" s="115" t="s">
        <v>19</v>
      </c>
      <c r="C288" s="115">
        <v>0</v>
      </c>
      <c r="D288" s="115">
        <v>0</v>
      </c>
      <c r="E288" s="115">
        <v>0</v>
      </c>
      <c r="F288" s="115">
        <v>0</v>
      </c>
      <c r="G288" s="115">
        <v>0</v>
      </c>
      <c r="H288" s="115">
        <v>0</v>
      </c>
      <c r="I288" s="115">
        <v>0</v>
      </c>
      <c r="J288" s="115">
        <v>0</v>
      </c>
      <c r="K288" s="115">
        <v>0</v>
      </c>
      <c r="L288" s="115">
        <v>0</v>
      </c>
      <c r="M288" s="115">
        <v>0</v>
      </c>
      <c r="N288" s="115">
        <v>0</v>
      </c>
      <c r="O288" s="115">
        <v>0</v>
      </c>
      <c r="P288" s="115">
        <v>0</v>
      </c>
      <c r="Q288" s="115">
        <v>0</v>
      </c>
      <c r="R288" s="115">
        <v>0</v>
      </c>
      <c r="S288" s="115">
        <v>0</v>
      </c>
      <c r="T288" s="115">
        <v>0</v>
      </c>
      <c r="U288" s="115">
        <v>0</v>
      </c>
      <c r="V288" s="115">
        <v>0</v>
      </c>
      <c r="W288" s="115">
        <v>0</v>
      </c>
      <c r="X288" s="115">
        <v>0</v>
      </c>
      <c r="Y288" s="115">
        <v>0</v>
      </c>
      <c r="Z288" s="115">
        <v>0</v>
      </c>
      <c r="AA288" s="115">
        <v>0</v>
      </c>
      <c r="AB288" s="115">
        <v>0</v>
      </c>
      <c r="AC288" s="115">
        <v>0</v>
      </c>
      <c r="AD288" s="115">
        <v>0</v>
      </c>
      <c r="AE288" s="115">
        <v>0</v>
      </c>
      <c r="AF288" s="115">
        <v>0</v>
      </c>
      <c r="AG288" s="115">
        <v>0</v>
      </c>
    </row>
    <row r="289" spans="1:33">
      <c r="A289" s="115" t="s">
        <v>307</v>
      </c>
      <c r="B289" s="115" t="s">
        <v>19</v>
      </c>
      <c r="C289" s="115">
        <v>0</v>
      </c>
      <c r="D289" s="115">
        <v>0</v>
      </c>
      <c r="E289" s="115">
        <v>0</v>
      </c>
      <c r="F289" s="115">
        <v>0</v>
      </c>
      <c r="G289" s="115">
        <v>0</v>
      </c>
      <c r="H289" s="115">
        <v>0</v>
      </c>
      <c r="I289" s="115">
        <v>0</v>
      </c>
      <c r="J289" s="115">
        <v>0</v>
      </c>
      <c r="K289" s="115">
        <v>0</v>
      </c>
      <c r="L289" s="115">
        <v>0</v>
      </c>
      <c r="M289" s="115">
        <v>0</v>
      </c>
      <c r="N289" s="115">
        <v>0</v>
      </c>
      <c r="O289" s="115">
        <v>0</v>
      </c>
      <c r="P289" s="115">
        <v>0</v>
      </c>
      <c r="Q289" s="115">
        <v>0</v>
      </c>
      <c r="R289" s="115">
        <v>0</v>
      </c>
      <c r="S289" s="115">
        <v>0</v>
      </c>
      <c r="T289" s="115">
        <v>0</v>
      </c>
      <c r="U289" s="115">
        <v>0</v>
      </c>
      <c r="V289" s="115">
        <v>0</v>
      </c>
      <c r="W289" s="115">
        <v>0</v>
      </c>
      <c r="X289" s="115">
        <v>0</v>
      </c>
      <c r="Y289" s="115">
        <v>0</v>
      </c>
      <c r="Z289" s="115">
        <v>0</v>
      </c>
      <c r="AA289" s="115">
        <v>0</v>
      </c>
      <c r="AB289" s="115">
        <v>0</v>
      </c>
      <c r="AC289" s="115">
        <v>0</v>
      </c>
      <c r="AD289" s="115">
        <v>0</v>
      </c>
      <c r="AE289" s="115">
        <v>0</v>
      </c>
      <c r="AF289" s="115">
        <v>0</v>
      </c>
      <c r="AG289" s="115">
        <v>0</v>
      </c>
    </row>
    <row r="290" spans="1:33">
      <c r="A290" s="115" t="s">
        <v>308</v>
      </c>
      <c r="B290" s="115" t="s">
        <v>19</v>
      </c>
      <c r="C290" s="2">
        <v>36529100</v>
      </c>
      <c r="D290" s="2">
        <v>43948600</v>
      </c>
      <c r="E290" s="2">
        <v>48471600</v>
      </c>
      <c r="F290" s="2">
        <v>50859200</v>
      </c>
      <c r="G290" s="2">
        <v>51674000</v>
      </c>
      <c r="H290" s="2">
        <v>51374000</v>
      </c>
      <c r="I290" s="2">
        <v>50280200</v>
      </c>
      <c r="J290" s="2">
        <v>48639900</v>
      </c>
      <c r="K290" s="2">
        <v>46548300</v>
      </c>
      <c r="L290" s="2">
        <v>44178700</v>
      </c>
      <c r="M290" s="2">
        <v>41627000</v>
      </c>
      <c r="N290" s="2">
        <v>38907800</v>
      </c>
      <c r="O290" s="2">
        <v>36134600</v>
      </c>
      <c r="P290" s="2">
        <v>33286000</v>
      </c>
      <c r="Q290" s="2">
        <v>30394800</v>
      </c>
      <c r="R290" s="2">
        <v>27465100</v>
      </c>
      <c r="S290" s="2">
        <v>24533200</v>
      </c>
      <c r="T290" s="2">
        <v>21574900</v>
      </c>
      <c r="U290" s="2">
        <v>18656700</v>
      </c>
      <c r="V290" s="2">
        <v>15764200</v>
      </c>
      <c r="W290" s="2">
        <v>12918300</v>
      </c>
      <c r="X290" s="2">
        <v>10159500</v>
      </c>
      <c r="Y290" s="2">
        <v>7521480</v>
      </c>
      <c r="Z290" s="2">
        <v>7669100</v>
      </c>
      <c r="AA290" s="2">
        <v>7828340</v>
      </c>
      <c r="AB290" s="2">
        <v>7963170</v>
      </c>
      <c r="AC290" s="2">
        <v>8041250</v>
      </c>
      <c r="AD290" s="2">
        <v>8086640</v>
      </c>
      <c r="AE290" s="2">
        <v>8071120</v>
      </c>
      <c r="AF290" s="2">
        <v>7996630</v>
      </c>
      <c r="AG290" s="2">
        <v>7861040</v>
      </c>
    </row>
    <row r="291" spans="1:33">
      <c r="A291" s="115" t="s">
        <v>309</v>
      </c>
      <c r="B291" s="115" t="s">
        <v>19</v>
      </c>
      <c r="C291" s="115">
        <v>0</v>
      </c>
      <c r="D291" s="115">
        <v>0</v>
      </c>
      <c r="E291" s="115">
        <v>0</v>
      </c>
      <c r="F291" s="115">
        <v>0</v>
      </c>
      <c r="G291" s="115">
        <v>0</v>
      </c>
      <c r="H291" s="115">
        <v>0</v>
      </c>
      <c r="I291" s="115">
        <v>0</v>
      </c>
      <c r="J291" s="115">
        <v>0</v>
      </c>
      <c r="K291" s="115">
        <v>0</v>
      </c>
      <c r="L291" s="115">
        <v>0</v>
      </c>
      <c r="M291" s="115">
        <v>0</v>
      </c>
      <c r="N291" s="115">
        <v>0</v>
      </c>
      <c r="O291" s="115">
        <v>0</v>
      </c>
      <c r="P291" s="115">
        <v>0</v>
      </c>
      <c r="Q291" s="115">
        <v>0</v>
      </c>
      <c r="R291" s="115">
        <v>0</v>
      </c>
      <c r="S291" s="115">
        <v>0</v>
      </c>
      <c r="T291" s="115">
        <v>0</v>
      </c>
      <c r="U291" s="115">
        <v>0</v>
      </c>
      <c r="V291" s="115">
        <v>0</v>
      </c>
      <c r="W291" s="115">
        <v>0</v>
      </c>
      <c r="X291" s="115">
        <v>0</v>
      </c>
      <c r="Y291" s="115">
        <v>0</v>
      </c>
      <c r="Z291" s="115">
        <v>0</v>
      </c>
      <c r="AA291" s="115">
        <v>0</v>
      </c>
      <c r="AB291" s="115">
        <v>0</v>
      </c>
      <c r="AC291" s="115">
        <v>0</v>
      </c>
      <c r="AD291" s="115">
        <v>0</v>
      </c>
      <c r="AE291" s="115">
        <v>0</v>
      </c>
      <c r="AF291" s="115">
        <v>0</v>
      </c>
      <c r="AG291" s="115">
        <v>0</v>
      </c>
    </row>
    <row r="292" spans="1:33">
      <c r="A292" s="115" t="s">
        <v>310</v>
      </c>
      <c r="B292" s="115" t="s">
        <v>19</v>
      </c>
      <c r="C292" s="115">
        <v>0</v>
      </c>
      <c r="D292" s="115">
        <v>0</v>
      </c>
      <c r="E292" s="115">
        <v>0</v>
      </c>
      <c r="F292" s="115">
        <v>0</v>
      </c>
      <c r="G292" s="115">
        <v>0</v>
      </c>
      <c r="H292" s="115">
        <v>0</v>
      </c>
      <c r="I292" s="115">
        <v>0</v>
      </c>
      <c r="J292" s="115">
        <v>0</v>
      </c>
      <c r="K292" s="115">
        <v>0</v>
      </c>
      <c r="L292" s="115">
        <v>0</v>
      </c>
      <c r="M292" s="115">
        <v>0</v>
      </c>
      <c r="N292" s="115">
        <v>0</v>
      </c>
      <c r="O292" s="115">
        <v>0</v>
      </c>
      <c r="P292" s="115">
        <v>0</v>
      </c>
      <c r="Q292" s="115">
        <v>0</v>
      </c>
      <c r="R292" s="115">
        <v>0</v>
      </c>
      <c r="S292" s="115">
        <v>0</v>
      </c>
      <c r="T292" s="115">
        <v>0</v>
      </c>
      <c r="U292" s="115">
        <v>0</v>
      </c>
      <c r="V292" s="115">
        <v>0</v>
      </c>
      <c r="W292" s="115">
        <v>0</v>
      </c>
      <c r="X292" s="115">
        <v>0</v>
      </c>
      <c r="Y292" s="115">
        <v>0</v>
      </c>
      <c r="Z292" s="115">
        <v>0</v>
      </c>
      <c r="AA292" s="115">
        <v>0</v>
      </c>
      <c r="AB292" s="115">
        <v>0</v>
      </c>
      <c r="AC292" s="115">
        <v>0</v>
      </c>
      <c r="AD292" s="115">
        <v>0</v>
      </c>
      <c r="AE292" s="115">
        <v>0</v>
      </c>
      <c r="AF292" s="115">
        <v>0</v>
      </c>
      <c r="AG292" s="115">
        <v>0</v>
      </c>
    </row>
    <row r="293" spans="1:33">
      <c r="A293" s="115" t="s">
        <v>311</v>
      </c>
      <c r="B293" s="115" t="s">
        <v>19</v>
      </c>
      <c r="C293" s="2">
        <v>19618000000</v>
      </c>
      <c r="D293" s="2">
        <v>21042800000</v>
      </c>
      <c r="E293" s="2">
        <v>22738300000</v>
      </c>
      <c r="F293" s="2">
        <v>24228900000</v>
      </c>
      <c r="G293" s="2">
        <v>25914300000</v>
      </c>
      <c r="H293" s="2">
        <v>27737700000</v>
      </c>
      <c r="I293" s="2">
        <v>29489800000</v>
      </c>
      <c r="J293" s="2">
        <v>31277200000</v>
      </c>
      <c r="K293" s="2">
        <v>33278100000</v>
      </c>
      <c r="L293" s="2">
        <v>35542900000</v>
      </c>
      <c r="M293" s="2">
        <v>38227000000</v>
      </c>
      <c r="N293" s="2">
        <v>41445000000</v>
      </c>
      <c r="O293" s="2">
        <v>45296700000</v>
      </c>
      <c r="P293" s="2">
        <v>49821100000</v>
      </c>
      <c r="Q293" s="2">
        <v>55269400000</v>
      </c>
      <c r="R293" s="2">
        <v>61805900000</v>
      </c>
      <c r="S293" s="2">
        <v>69294300000</v>
      </c>
      <c r="T293" s="2">
        <v>77627200000</v>
      </c>
      <c r="U293" s="2">
        <v>86894500000</v>
      </c>
      <c r="V293" s="2">
        <v>97058400000</v>
      </c>
      <c r="W293" s="2">
        <v>107843000000</v>
      </c>
      <c r="X293" s="2">
        <v>119451000000</v>
      </c>
      <c r="Y293" s="2">
        <v>131758000000</v>
      </c>
      <c r="Z293" s="2">
        <v>144868000000</v>
      </c>
      <c r="AA293" s="2">
        <v>158095000000</v>
      </c>
      <c r="AB293" s="2">
        <v>171751000000</v>
      </c>
      <c r="AC293" s="2">
        <v>185325000000</v>
      </c>
      <c r="AD293" s="2">
        <v>198986000000</v>
      </c>
      <c r="AE293" s="2">
        <v>211466000000</v>
      </c>
      <c r="AF293" s="2">
        <v>224215000000</v>
      </c>
      <c r="AG293" s="2">
        <v>237421000000</v>
      </c>
    </row>
    <row r="294" spans="1:33">
      <c r="A294" s="115" t="s">
        <v>312</v>
      </c>
      <c r="B294" s="115" t="s">
        <v>19</v>
      </c>
      <c r="C294" s="115">
        <v>0</v>
      </c>
      <c r="D294" s="115">
        <v>0</v>
      </c>
      <c r="E294" s="115">
        <v>0</v>
      </c>
      <c r="F294" s="115">
        <v>0</v>
      </c>
      <c r="G294" s="115">
        <v>0</v>
      </c>
      <c r="H294" s="115">
        <v>0</v>
      </c>
      <c r="I294" s="115">
        <v>0</v>
      </c>
      <c r="J294" s="115">
        <v>0</v>
      </c>
      <c r="K294" s="115">
        <v>0</v>
      </c>
      <c r="L294" s="115">
        <v>0</v>
      </c>
      <c r="M294" s="115">
        <v>0</v>
      </c>
      <c r="N294" s="115">
        <v>0</v>
      </c>
      <c r="O294" s="115">
        <v>0</v>
      </c>
      <c r="P294" s="115">
        <v>0</v>
      </c>
      <c r="Q294" s="115">
        <v>0</v>
      </c>
      <c r="R294" s="115">
        <v>0</v>
      </c>
      <c r="S294" s="115">
        <v>0</v>
      </c>
      <c r="T294" s="115">
        <v>0</v>
      </c>
      <c r="U294" s="115">
        <v>0</v>
      </c>
      <c r="V294" s="115">
        <v>0</v>
      </c>
      <c r="W294" s="115">
        <v>0</v>
      </c>
      <c r="X294" s="115">
        <v>0</v>
      </c>
      <c r="Y294" s="115">
        <v>0</v>
      </c>
      <c r="Z294" s="115">
        <v>0</v>
      </c>
      <c r="AA294" s="115">
        <v>0</v>
      </c>
      <c r="AB294" s="115">
        <v>0</v>
      </c>
      <c r="AC294" s="115">
        <v>0</v>
      </c>
      <c r="AD294" s="115">
        <v>0</v>
      </c>
      <c r="AE294" s="115">
        <v>0</v>
      </c>
      <c r="AF294" s="115">
        <v>0</v>
      </c>
      <c r="AG294" s="115">
        <v>0</v>
      </c>
    </row>
    <row r="295" spans="1:33">
      <c r="A295" s="115" t="s">
        <v>313</v>
      </c>
      <c r="B295" s="115" t="s">
        <v>19</v>
      </c>
      <c r="C295" s="2">
        <v>392431000000</v>
      </c>
      <c r="D295" s="2">
        <v>401034000000</v>
      </c>
      <c r="E295" s="2">
        <v>412734000000</v>
      </c>
      <c r="F295" s="2">
        <v>421531000000</v>
      </c>
      <c r="G295" s="2">
        <v>430546000000</v>
      </c>
      <c r="H295" s="2">
        <v>439428000000</v>
      </c>
      <c r="I295" s="2">
        <v>444291000000</v>
      </c>
      <c r="J295" s="2">
        <v>446991000000</v>
      </c>
      <c r="K295" s="2">
        <v>449825000000</v>
      </c>
      <c r="L295" s="2">
        <v>450972000000</v>
      </c>
      <c r="M295" s="2">
        <v>448906000000</v>
      </c>
      <c r="N295" s="2">
        <v>446947000000</v>
      </c>
      <c r="O295" s="2">
        <v>445128000000</v>
      </c>
      <c r="P295" s="2">
        <v>442641000000</v>
      </c>
      <c r="Q295" s="2">
        <v>441101000000</v>
      </c>
      <c r="R295" s="2">
        <v>441397000000</v>
      </c>
      <c r="S295" s="2">
        <v>441139000000</v>
      </c>
      <c r="T295" s="2">
        <v>440179000000</v>
      </c>
      <c r="U295" s="2">
        <v>439644000000</v>
      </c>
      <c r="V295" s="2">
        <v>439568000000</v>
      </c>
      <c r="W295" s="2">
        <v>439565000000</v>
      </c>
      <c r="X295" s="2">
        <v>440212000000</v>
      </c>
      <c r="Y295" s="2">
        <v>440890000000</v>
      </c>
      <c r="Z295" s="2">
        <v>442757000000</v>
      </c>
      <c r="AA295" s="2">
        <v>443981000000</v>
      </c>
      <c r="AB295" s="2">
        <v>445736000000</v>
      </c>
      <c r="AC295" s="2">
        <v>446274000000</v>
      </c>
      <c r="AD295" s="2">
        <v>445041000000</v>
      </c>
      <c r="AE295" s="2">
        <v>445955000000</v>
      </c>
      <c r="AF295" s="2">
        <v>447324000000</v>
      </c>
      <c r="AG295" s="2">
        <v>449076000000</v>
      </c>
    </row>
    <row r="296" spans="1:33">
      <c r="A296" s="115" t="s">
        <v>314</v>
      </c>
      <c r="B296" s="115" t="s">
        <v>19</v>
      </c>
      <c r="C296" s="115">
        <v>0</v>
      </c>
      <c r="D296" s="115">
        <v>0</v>
      </c>
      <c r="E296" s="115">
        <v>0</v>
      </c>
      <c r="F296" s="115">
        <v>0</v>
      </c>
      <c r="G296" s="115">
        <v>0</v>
      </c>
      <c r="H296" s="115">
        <v>0</v>
      </c>
      <c r="I296" s="115">
        <v>0</v>
      </c>
      <c r="J296" s="115">
        <v>0</v>
      </c>
      <c r="K296" s="115">
        <v>0</v>
      </c>
      <c r="L296" s="115">
        <v>0</v>
      </c>
      <c r="M296" s="115">
        <v>0</v>
      </c>
      <c r="N296" s="115">
        <v>0</v>
      </c>
      <c r="O296" s="115">
        <v>0</v>
      </c>
      <c r="P296" s="115">
        <v>0</v>
      </c>
      <c r="Q296" s="115">
        <v>0</v>
      </c>
      <c r="R296" s="115">
        <v>0</v>
      </c>
      <c r="S296" s="115">
        <v>0</v>
      </c>
      <c r="T296" s="115">
        <v>0</v>
      </c>
      <c r="U296" s="115">
        <v>0</v>
      </c>
      <c r="V296" s="115">
        <v>0</v>
      </c>
      <c r="W296" s="115">
        <v>0</v>
      </c>
      <c r="X296" s="115">
        <v>0</v>
      </c>
      <c r="Y296" s="115">
        <v>0</v>
      </c>
      <c r="Z296" s="115">
        <v>0</v>
      </c>
      <c r="AA296" s="115">
        <v>0</v>
      </c>
      <c r="AB296" s="115">
        <v>0</v>
      </c>
      <c r="AC296" s="115">
        <v>0</v>
      </c>
      <c r="AD296" s="115">
        <v>0</v>
      </c>
      <c r="AE296" s="115">
        <v>0</v>
      </c>
      <c r="AF296" s="115">
        <v>0</v>
      </c>
      <c r="AG296" s="115">
        <v>0</v>
      </c>
    </row>
    <row r="297" spans="1:33">
      <c r="A297" s="115" t="s">
        <v>315</v>
      </c>
      <c r="B297" s="115" t="s">
        <v>19</v>
      </c>
      <c r="C297" s="2">
        <v>31942800000</v>
      </c>
      <c r="D297" s="2">
        <v>34962000000</v>
      </c>
      <c r="E297" s="2">
        <v>37263200000</v>
      </c>
      <c r="F297" s="2">
        <v>35613800000</v>
      </c>
      <c r="G297" s="2">
        <v>34670400000</v>
      </c>
      <c r="H297" s="2">
        <v>33177200000</v>
      </c>
      <c r="I297" s="2">
        <v>31189700000</v>
      </c>
      <c r="J297" s="2">
        <v>28506700000</v>
      </c>
      <c r="K297" s="2">
        <v>24728100000</v>
      </c>
      <c r="L297" s="2">
        <v>21581900000</v>
      </c>
      <c r="M297" s="2">
        <v>21695900000</v>
      </c>
      <c r="N297" s="2">
        <v>21780900000</v>
      </c>
      <c r="O297" s="2">
        <v>21825100000</v>
      </c>
      <c r="P297" s="2">
        <v>21873100000</v>
      </c>
      <c r="Q297" s="2">
        <v>21900200000</v>
      </c>
      <c r="R297" s="2">
        <v>21487900000</v>
      </c>
      <c r="S297" s="2">
        <v>21247000000</v>
      </c>
      <c r="T297" s="2">
        <v>21212700000</v>
      </c>
      <c r="U297" s="2">
        <v>21137500000</v>
      </c>
      <c r="V297" s="2">
        <v>21058000000</v>
      </c>
      <c r="W297" s="2">
        <v>20477900000</v>
      </c>
      <c r="X297" s="2">
        <v>20063000000</v>
      </c>
      <c r="Y297" s="2">
        <v>20122000000</v>
      </c>
      <c r="Z297" s="2">
        <v>19941100000</v>
      </c>
      <c r="AA297" s="2">
        <v>19434300000</v>
      </c>
      <c r="AB297" s="2">
        <v>18680400000</v>
      </c>
      <c r="AC297" s="2">
        <v>18308900000</v>
      </c>
      <c r="AD297" s="2">
        <v>19596600000</v>
      </c>
      <c r="AE297" s="2">
        <v>19794700000</v>
      </c>
      <c r="AF297" s="2">
        <v>20070100000</v>
      </c>
      <c r="AG297" s="2">
        <v>20329200000</v>
      </c>
    </row>
    <row r="298" spans="1:33">
      <c r="A298" s="115" t="s">
        <v>316</v>
      </c>
      <c r="B298" s="115" t="s">
        <v>19</v>
      </c>
      <c r="C298" s="115">
        <v>0</v>
      </c>
      <c r="D298" s="115">
        <v>0</v>
      </c>
      <c r="E298" s="115">
        <v>0</v>
      </c>
      <c r="F298" s="115">
        <v>0</v>
      </c>
      <c r="G298" s="115">
        <v>0</v>
      </c>
      <c r="H298" s="115">
        <v>0</v>
      </c>
      <c r="I298" s="115">
        <v>0</v>
      </c>
      <c r="J298" s="115">
        <v>0</v>
      </c>
      <c r="K298" s="115">
        <v>0</v>
      </c>
      <c r="L298" s="115">
        <v>0</v>
      </c>
      <c r="M298" s="115">
        <v>0</v>
      </c>
      <c r="N298" s="115">
        <v>0</v>
      </c>
      <c r="O298" s="115">
        <v>0</v>
      </c>
      <c r="P298" s="115">
        <v>0</v>
      </c>
      <c r="Q298" s="115">
        <v>0</v>
      </c>
      <c r="R298" s="115">
        <v>0</v>
      </c>
      <c r="S298" s="115">
        <v>0</v>
      </c>
      <c r="T298" s="115">
        <v>0</v>
      </c>
      <c r="U298" s="115">
        <v>0</v>
      </c>
      <c r="V298" s="115">
        <v>0</v>
      </c>
      <c r="W298" s="115">
        <v>0</v>
      </c>
      <c r="X298" s="115">
        <v>0</v>
      </c>
      <c r="Y298" s="115">
        <v>0</v>
      </c>
      <c r="Z298" s="115">
        <v>0</v>
      </c>
      <c r="AA298" s="115">
        <v>0</v>
      </c>
      <c r="AB298" s="115">
        <v>0</v>
      </c>
      <c r="AC298" s="115">
        <v>0</v>
      </c>
      <c r="AD298" s="115">
        <v>0</v>
      </c>
      <c r="AE298" s="115">
        <v>0</v>
      </c>
      <c r="AF298" s="115">
        <v>0</v>
      </c>
      <c r="AG298" s="115">
        <v>0</v>
      </c>
    </row>
    <row r="299" spans="1:33">
      <c r="A299" s="115" t="s">
        <v>317</v>
      </c>
      <c r="B299" s="115" t="s">
        <v>19</v>
      </c>
      <c r="C299" s="115">
        <v>0</v>
      </c>
      <c r="D299" s="115">
        <v>0</v>
      </c>
      <c r="E299" s="115">
        <v>0</v>
      </c>
      <c r="F299" s="115">
        <v>0</v>
      </c>
      <c r="G299" s="115">
        <v>0</v>
      </c>
      <c r="H299" s="115">
        <v>0</v>
      </c>
      <c r="I299" s="115">
        <v>0</v>
      </c>
      <c r="J299" s="115">
        <v>0</v>
      </c>
      <c r="K299" s="115">
        <v>0</v>
      </c>
      <c r="L299" s="115">
        <v>0</v>
      </c>
      <c r="M299" s="115">
        <v>0</v>
      </c>
      <c r="N299" s="115">
        <v>0</v>
      </c>
      <c r="O299" s="115">
        <v>0</v>
      </c>
      <c r="P299" s="115">
        <v>0</v>
      </c>
      <c r="Q299" s="115">
        <v>0</v>
      </c>
      <c r="R299" s="115">
        <v>0</v>
      </c>
      <c r="S299" s="115">
        <v>0</v>
      </c>
      <c r="T299" s="115">
        <v>0</v>
      </c>
      <c r="U299" s="115">
        <v>0</v>
      </c>
      <c r="V299" s="115">
        <v>0</v>
      </c>
      <c r="W299" s="115">
        <v>0</v>
      </c>
      <c r="X299" s="115">
        <v>0</v>
      </c>
      <c r="Y299" s="115">
        <v>0</v>
      </c>
      <c r="Z299" s="115">
        <v>0</v>
      </c>
      <c r="AA299" s="115">
        <v>0</v>
      </c>
      <c r="AB299" s="115">
        <v>0</v>
      </c>
      <c r="AC299" s="115">
        <v>0</v>
      </c>
      <c r="AD299" s="115">
        <v>0</v>
      </c>
      <c r="AE299" s="115">
        <v>0</v>
      </c>
      <c r="AF299" s="115">
        <v>0</v>
      </c>
      <c r="AG299" s="115">
        <v>0</v>
      </c>
    </row>
    <row r="300" spans="1:33">
      <c r="A300" s="115" t="s">
        <v>318</v>
      </c>
      <c r="B300" s="115" t="s">
        <v>19</v>
      </c>
      <c r="C300" s="2">
        <v>120750000</v>
      </c>
      <c r="D300" s="2">
        <v>124866000</v>
      </c>
      <c r="E300" s="2">
        <v>131028000</v>
      </c>
      <c r="F300" s="2">
        <v>137038000</v>
      </c>
      <c r="G300" s="2">
        <v>144925000</v>
      </c>
      <c r="H300" s="2">
        <v>154231000</v>
      </c>
      <c r="I300" s="2">
        <v>163719000</v>
      </c>
      <c r="J300" s="2">
        <v>173796000</v>
      </c>
      <c r="K300" s="2">
        <v>185010000</v>
      </c>
      <c r="L300" s="2">
        <v>197174000</v>
      </c>
      <c r="M300" s="2">
        <v>210629000</v>
      </c>
      <c r="N300" s="2">
        <v>225527000</v>
      </c>
      <c r="O300" s="2">
        <v>241969000</v>
      </c>
      <c r="P300" s="2">
        <v>259601000</v>
      </c>
      <c r="Q300" s="2">
        <v>279203000</v>
      </c>
      <c r="R300" s="2">
        <v>300916000</v>
      </c>
      <c r="S300" s="2">
        <v>323754000</v>
      </c>
      <c r="T300" s="2">
        <v>347478000</v>
      </c>
      <c r="U300" s="2">
        <v>372891000</v>
      </c>
      <c r="V300" s="2">
        <v>399668000</v>
      </c>
      <c r="W300" s="2">
        <v>427987000</v>
      </c>
      <c r="X300" s="2">
        <v>458467000</v>
      </c>
      <c r="Y300" s="2">
        <v>490937000</v>
      </c>
      <c r="Z300" s="2">
        <v>526490000</v>
      </c>
      <c r="AA300" s="2">
        <v>562669000</v>
      </c>
      <c r="AB300" s="2">
        <v>601280000</v>
      </c>
      <c r="AC300" s="2">
        <v>640300000</v>
      </c>
      <c r="AD300" s="2">
        <v>680478000</v>
      </c>
      <c r="AE300" s="2">
        <v>720855000</v>
      </c>
      <c r="AF300" s="2">
        <v>762362000</v>
      </c>
      <c r="AG300" s="2">
        <v>805273000</v>
      </c>
    </row>
    <row r="301" spans="1:33">
      <c r="A301" s="115" t="s">
        <v>319</v>
      </c>
      <c r="B301" s="115" t="s">
        <v>19</v>
      </c>
      <c r="C301" s="115">
        <v>0</v>
      </c>
      <c r="D301" s="115">
        <v>0</v>
      </c>
      <c r="E301" s="115">
        <v>0</v>
      </c>
      <c r="F301" s="115">
        <v>0</v>
      </c>
      <c r="G301" s="115">
        <v>0</v>
      </c>
      <c r="H301" s="115">
        <v>0</v>
      </c>
      <c r="I301" s="115">
        <v>0</v>
      </c>
      <c r="J301" s="115">
        <v>0</v>
      </c>
      <c r="K301" s="115">
        <v>0</v>
      </c>
      <c r="L301" s="115">
        <v>0</v>
      </c>
      <c r="M301" s="115">
        <v>0</v>
      </c>
      <c r="N301" s="115">
        <v>0</v>
      </c>
      <c r="O301" s="115">
        <v>0</v>
      </c>
      <c r="P301" s="115">
        <v>0</v>
      </c>
      <c r="Q301" s="115">
        <v>0</v>
      </c>
      <c r="R301" s="115">
        <v>0</v>
      </c>
      <c r="S301" s="115">
        <v>0</v>
      </c>
      <c r="T301" s="115">
        <v>0</v>
      </c>
      <c r="U301" s="115">
        <v>0</v>
      </c>
      <c r="V301" s="115">
        <v>0</v>
      </c>
      <c r="W301" s="115">
        <v>0</v>
      </c>
      <c r="X301" s="115">
        <v>0</v>
      </c>
      <c r="Y301" s="115">
        <v>0</v>
      </c>
      <c r="Z301" s="115">
        <v>0</v>
      </c>
      <c r="AA301" s="115">
        <v>0</v>
      </c>
      <c r="AB301" s="115">
        <v>0</v>
      </c>
      <c r="AC301" s="115">
        <v>0</v>
      </c>
      <c r="AD301" s="115">
        <v>0</v>
      </c>
      <c r="AE301" s="115">
        <v>0</v>
      </c>
      <c r="AF301" s="115">
        <v>0</v>
      </c>
      <c r="AG301" s="115">
        <v>0</v>
      </c>
    </row>
    <row r="302" spans="1:33">
      <c r="A302" s="115" t="s">
        <v>320</v>
      </c>
      <c r="B302" s="115" t="s">
        <v>19</v>
      </c>
      <c r="C302" s="115">
        <v>0</v>
      </c>
      <c r="D302" s="115">
        <v>0</v>
      </c>
      <c r="E302" s="115">
        <v>0</v>
      </c>
      <c r="F302" s="115">
        <v>0</v>
      </c>
      <c r="G302" s="115">
        <v>0</v>
      </c>
      <c r="H302" s="115">
        <v>0</v>
      </c>
      <c r="I302" s="115">
        <v>0</v>
      </c>
      <c r="J302" s="115">
        <v>0</v>
      </c>
      <c r="K302" s="115">
        <v>0</v>
      </c>
      <c r="L302" s="115">
        <v>0</v>
      </c>
      <c r="M302" s="115">
        <v>0</v>
      </c>
      <c r="N302" s="115">
        <v>0</v>
      </c>
      <c r="O302" s="115">
        <v>0</v>
      </c>
      <c r="P302" s="115">
        <v>0</v>
      </c>
      <c r="Q302" s="115">
        <v>0</v>
      </c>
      <c r="R302" s="115">
        <v>0</v>
      </c>
      <c r="S302" s="115">
        <v>0</v>
      </c>
      <c r="T302" s="115">
        <v>0</v>
      </c>
      <c r="U302" s="115">
        <v>0</v>
      </c>
      <c r="V302" s="115">
        <v>0</v>
      </c>
      <c r="W302" s="115">
        <v>0</v>
      </c>
      <c r="X302" s="115">
        <v>0</v>
      </c>
      <c r="Y302" s="115">
        <v>0</v>
      </c>
      <c r="Z302" s="115">
        <v>0</v>
      </c>
      <c r="AA302" s="115">
        <v>0</v>
      </c>
      <c r="AB302" s="115">
        <v>0</v>
      </c>
      <c r="AC302" s="115">
        <v>0</v>
      </c>
      <c r="AD302" s="115">
        <v>0</v>
      </c>
      <c r="AE302" s="115">
        <v>0</v>
      </c>
      <c r="AF302" s="115">
        <v>0</v>
      </c>
      <c r="AG302" s="115">
        <v>0</v>
      </c>
    </row>
    <row r="303" spans="1:33">
      <c r="A303" s="115" t="s">
        <v>321</v>
      </c>
      <c r="B303" s="115" t="s">
        <v>19</v>
      </c>
      <c r="C303" s="2">
        <v>721959000</v>
      </c>
      <c r="D303" s="2">
        <v>892748000</v>
      </c>
      <c r="E303" s="2">
        <v>1017580000</v>
      </c>
      <c r="F303" s="2">
        <v>1107990000</v>
      </c>
      <c r="G303" s="2">
        <v>1172460000</v>
      </c>
      <c r="H303" s="2">
        <v>1216800000</v>
      </c>
      <c r="I303" s="2">
        <v>1245700000</v>
      </c>
      <c r="J303" s="2">
        <v>1262790000</v>
      </c>
      <c r="K303" s="2">
        <v>1269410000</v>
      </c>
      <c r="L303" s="2">
        <v>1269360000</v>
      </c>
      <c r="M303" s="2">
        <v>1264200000</v>
      </c>
      <c r="N303" s="2">
        <v>1253890000</v>
      </c>
      <c r="O303" s="2">
        <v>1240600000</v>
      </c>
      <c r="P303" s="2">
        <v>1224610000</v>
      </c>
      <c r="Q303" s="2">
        <v>1205910000</v>
      </c>
      <c r="R303" s="2">
        <v>1184040000</v>
      </c>
      <c r="S303" s="2">
        <v>1159990000</v>
      </c>
      <c r="T303" s="2">
        <v>1133840000</v>
      </c>
      <c r="U303" s="2">
        <v>1105700000</v>
      </c>
      <c r="V303" s="2">
        <v>1075780000</v>
      </c>
      <c r="W303" s="2">
        <v>1044900000</v>
      </c>
      <c r="X303" s="2">
        <v>1012970000</v>
      </c>
      <c r="Y303" s="2">
        <v>980277000</v>
      </c>
      <c r="Z303" s="2">
        <v>958635000</v>
      </c>
      <c r="AA303" s="2">
        <v>935255000</v>
      </c>
      <c r="AB303" s="2">
        <v>910228000</v>
      </c>
      <c r="AC303" s="2">
        <v>884043000</v>
      </c>
      <c r="AD303" s="2">
        <v>857541000</v>
      </c>
      <c r="AE303" s="2">
        <v>831509000</v>
      </c>
      <c r="AF303" s="2">
        <v>806394000</v>
      </c>
      <c r="AG303" s="2">
        <v>782280000</v>
      </c>
    </row>
    <row r="304" spans="1:33">
      <c r="A304" s="115" t="s">
        <v>322</v>
      </c>
      <c r="B304" s="115" t="s">
        <v>19</v>
      </c>
      <c r="C304" s="2">
        <v>1181330000</v>
      </c>
      <c r="D304" s="2">
        <v>1451910000</v>
      </c>
      <c r="E304" s="2">
        <v>1634330000</v>
      </c>
      <c r="F304" s="2">
        <v>1768000000</v>
      </c>
      <c r="G304" s="2">
        <v>1859980000</v>
      </c>
      <c r="H304" s="2">
        <v>1917380000</v>
      </c>
      <c r="I304" s="2">
        <v>1950370000</v>
      </c>
      <c r="J304" s="2">
        <v>1966250000</v>
      </c>
      <c r="K304" s="2">
        <v>1967800000</v>
      </c>
      <c r="L304" s="2">
        <v>1951080000</v>
      </c>
      <c r="M304" s="2">
        <v>1901780000</v>
      </c>
      <c r="N304" s="2">
        <v>1842720000</v>
      </c>
      <c r="O304" s="2">
        <v>1777670000</v>
      </c>
      <c r="P304" s="2">
        <v>1707060000</v>
      </c>
      <c r="Q304" s="2">
        <v>1631350000</v>
      </c>
      <c r="R304" s="2">
        <v>1550820000</v>
      </c>
      <c r="S304" s="2">
        <v>1467010000</v>
      </c>
      <c r="T304" s="2">
        <v>1379920000</v>
      </c>
      <c r="U304" s="2">
        <v>1290030000</v>
      </c>
      <c r="V304" s="2">
        <v>1197570000</v>
      </c>
      <c r="W304" s="2">
        <v>1103460000</v>
      </c>
      <c r="X304" s="2">
        <v>1007580000</v>
      </c>
      <c r="Y304" s="2">
        <v>910411000</v>
      </c>
      <c r="Z304" s="2">
        <v>859370000</v>
      </c>
      <c r="AA304" s="2">
        <v>804682000</v>
      </c>
      <c r="AB304" s="2">
        <v>747020000</v>
      </c>
      <c r="AC304" s="2">
        <v>686998000</v>
      </c>
      <c r="AD304" s="2">
        <v>626563000</v>
      </c>
      <c r="AE304" s="2">
        <v>566510000</v>
      </c>
      <c r="AF304" s="2">
        <v>507570000</v>
      </c>
      <c r="AG304" s="2">
        <v>450143000</v>
      </c>
    </row>
    <row r="305" spans="1:33">
      <c r="A305" s="115" t="s">
        <v>323</v>
      </c>
      <c r="B305" s="115" t="s">
        <v>19</v>
      </c>
      <c r="C305" s="2">
        <v>21757200000</v>
      </c>
      <c r="D305" s="2">
        <v>26790100000</v>
      </c>
      <c r="E305" s="2">
        <v>30489500000</v>
      </c>
      <c r="F305" s="2">
        <v>33420400000</v>
      </c>
      <c r="G305" s="2">
        <v>35546800000</v>
      </c>
      <c r="H305" s="2">
        <v>37133000000</v>
      </c>
      <c r="I305" s="2">
        <v>38286000000</v>
      </c>
      <c r="J305" s="2">
        <v>39139300000</v>
      </c>
      <c r="K305" s="2">
        <v>39780200000</v>
      </c>
      <c r="L305" s="2">
        <v>40174000000</v>
      </c>
      <c r="M305" s="2">
        <v>40135600000</v>
      </c>
      <c r="N305" s="2">
        <v>39954700000</v>
      </c>
      <c r="O305" s="2">
        <v>39704400000</v>
      </c>
      <c r="P305" s="2">
        <v>39384900000</v>
      </c>
      <c r="Q305" s="2">
        <v>39009400000</v>
      </c>
      <c r="R305" s="2">
        <v>38606200000</v>
      </c>
      <c r="S305" s="2">
        <v>38144500000</v>
      </c>
      <c r="T305" s="2">
        <v>37614000000</v>
      </c>
      <c r="U305" s="2">
        <v>37042200000</v>
      </c>
      <c r="V305" s="2">
        <v>36434300000</v>
      </c>
      <c r="W305" s="2">
        <v>35841000000</v>
      </c>
      <c r="X305" s="2">
        <v>35207800000</v>
      </c>
      <c r="Y305" s="2">
        <v>34516700000</v>
      </c>
      <c r="Z305" s="2">
        <v>34075600000</v>
      </c>
      <c r="AA305" s="2">
        <v>33588200000</v>
      </c>
      <c r="AB305" s="2">
        <v>33065500000</v>
      </c>
      <c r="AC305" s="2">
        <v>32479000000</v>
      </c>
      <c r="AD305" s="2">
        <v>31762300000</v>
      </c>
      <c r="AE305" s="2">
        <v>31128800000</v>
      </c>
      <c r="AF305" s="2">
        <v>30509500000</v>
      </c>
      <c r="AG305" s="2">
        <v>29915100000</v>
      </c>
    </row>
    <row r="306" spans="1:33">
      <c r="A306" s="115" t="s">
        <v>324</v>
      </c>
      <c r="B306" s="115" t="s">
        <v>19</v>
      </c>
      <c r="C306" s="2">
        <v>63886800</v>
      </c>
      <c r="D306" s="2">
        <v>78637800</v>
      </c>
      <c r="E306" s="2">
        <v>96441700</v>
      </c>
      <c r="F306" s="2">
        <v>98660700</v>
      </c>
      <c r="G306" s="2">
        <v>93177600</v>
      </c>
      <c r="H306" s="2">
        <v>84031900</v>
      </c>
      <c r="I306" s="2">
        <v>69433600</v>
      </c>
      <c r="J306" s="2">
        <v>48719000</v>
      </c>
      <c r="K306" s="2">
        <v>22007000</v>
      </c>
      <c r="L306" s="115">
        <v>0</v>
      </c>
      <c r="M306" s="115">
        <v>0</v>
      </c>
      <c r="N306" s="115">
        <v>0</v>
      </c>
      <c r="O306" s="115">
        <v>0</v>
      </c>
      <c r="P306" s="115">
        <v>0</v>
      </c>
      <c r="Q306" s="115">
        <v>0</v>
      </c>
      <c r="R306" s="115">
        <v>0</v>
      </c>
      <c r="S306" s="115">
        <v>0</v>
      </c>
      <c r="T306" s="115">
        <v>0</v>
      </c>
      <c r="U306" s="115">
        <v>0</v>
      </c>
      <c r="V306" s="115">
        <v>0</v>
      </c>
      <c r="W306" s="115">
        <v>0</v>
      </c>
      <c r="X306" s="115">
        <v>0</v>
      </c>
      <c r="Y306" s="115">
        <v>0</v>
      </c>
      <c r="Z306" s="115">
        <v>0</v>
      </c>
      <c r="AA306" s="115">
        <v>0</v>
      </c>
      <c r="AB306" s="115">
        <v>0</v>
      </c>
      <c r="AC306" s="115">
        <v>0</v>
      </c>
      <c r="AD306" s="115">
        <v>0</v>
      </c>
      <c r="AE306" s="115">
        <v>0</v>
      </c>
      <c r="AF306" s="115">
        <v>0</v>
      </c>
      <c r="AG306" s="115">
        <v>0</v>
      </c>
    </row>
    <row r="307" spans="1:33">
      <c r="A307" s="115" t="s">
        <v>325</v>
      </c>
      <c r="B307" s="115" t="s">
        <v>19</v>
      </c>
      <c r="C307" s="2">
        <v>1770990000</v>
      </c>
      <c r="D307" s="2">
        <v>2335580000</v>
      </c>
      <c r="E307" s="2">
        <v>2752760000</v>
      </c>
      <c r="F307" s="2">
        <v>2823660000</v>
      </c>
      <c r="G307" s="2">
        <v>2862540000</v>
      </c>
      <c r="H307" s="2">
        <v>2803670000</v>
      </c>
      <c r="I307" s="2">
        <v>2687800000</v>
      </c>
      <c r="J307" s="2">
        <v>2496160000</v>
      </c>
      <c r="K307" s="2">
        <v>2186850000</v>
      </c>
      <c r="L307" s="2">
        <v>1922580000</v>
      </c>
      <c r="M307" s="2">
        <v>1939780000</v>
      </c>
      <c r="N307" s="2">
        <v>1947090000</v>
      </c>
      <c r="O307" s="2">
        <v>1946750000</v>
      </c>
      <c r="P307" s="2">
        <v>1946210000</v>
      </c>
      <c r="Q307" s="2">
        <v>1936780000</v>
      </c>
      <c r="R307" s="2">
        <v>1879410000</v>
      </c>
      <c r="S307" s="2">
        <v>1837190000</v>
      </c>
      <c r="T307" s="2">
        <v>1812660000</v>
      </c>
      <c r="U307" s="2">
        <v>1780940000</v>
      </c>
      <c r="V307" s="2">
        <v>1745420000</v>
      </c>
      <c r="W307" s="2">
        <v>1669710000</v>
      </c>
      <c r="X307" s="2">
        <v>1604620000</v>
      </c>
      <c r="Y307" s="2">
        <v>1575320000</v>
      </c>
      <c r="Z307" s="2">
        <v>1534710000</v>
      </c>
      <c r="AA307" s="2">
        <v>1470250000</v>
      </c>
      <c r="AB307" s="2">
        <v>1385750000</v>
      </c>
      <c r="AC307" s="2">
        <v>1332480000</v>
      </c>
      <c r="AD307" s="2">
        <v>1398600000</v>
      </c>
      <c r="AE307" s="2">
        <v>1381710000</v>
      </c>
      <c r="AF307" s="2">
        <v>1368870000</v>
      </c>
      <c r="AG307" s="2">
        <v>1354230000</v>
      </c>
    </row>
    <row r="308" spans="1:33">
      <c r="A308" s="115" t="s">
        <v>326</v>
      </c>
      <c r="B308" s="115" t="s">
        <v>19</v>
      </c>
      <c r="C308" s="115">
        <v>0</v>
      </c>
      <c r="D308" s="115">
        <v>0</v>
      </c>
      <c r="E308" s="115">
        <v>0</v>
      </c>
      <c r="F308" s="115">
        <v>0</v>
      </c>
      <c r="G308" s="115">
        <v>0</v>
      </c>
      <c r="H308" s="115">
        <v>0</v>
      </c>
      <c r="I308" s="115">
        <v>0</v>
      </c>
      <c r="J308" s="115">
        <v>0</v>
      </c>
      <c r="K308" s="115">
        <v>0</v>
      </c>
      <c r="L308" s="115">
        <v>0</v>
      </c>
      <c r="M308" s="115">
        <v>0</v>
      </c>
      <c r="N308" s="115">
        <v>0</v>
      </c>
      <c r="O308" s="115">
        <v>0</v>
      </c>
      <c r="P308" s="115">
        <v>0</v>
      </c>
      <c r="Q308" s="115">
        <v>0</v>
      </c>
      <c r="R308" s="115">
        <v>0</v>
      </c>
      <c r="S308" s="115">
        <v>0</v>
      </c>
      <c r="T308" s="115">
        <v>0</v>
      </c>
      <c r="U308" s="115">
        <v>0</v>
      </c>
      <c r="V308" s="115">
        <v>0</v>
      </c>
      <c r="W308" s="115">
        <v>0</v>
      </c>
      <c r="X308" s="115">
        <v>0</v>
      </c>
      <c r="Y308" s="115">
        <v>0</v>
      </c>
      <c r="Z308" s="115">
        <v>0</v>
      </c>
      <c r="AA308" s="115">
        <v>0</v>
      </c>
      <c r="AB308" s="115">
        <v>0</v>
      </c>
      <c r="AC308" s="115">
        <v>0</v>
      </c>
      <c r="AD308" s="115">
        <v>0</v>
      </c>
      <c r="AE308" s="115">
        <v>0</v>
      </c>
      <c r="AF308" s="115">
        <v>0</v>
      </c>
      <c r="AG308" s="115">
        <v>0</v>
      </c>
    </row>
    <row r="309" spans="1:33">
      <c r="A309" s="115" t="s">
        <v>327</v>
      </c>
      <c r="B309" s="115" t="s">
        <v>19</v>
      </c>
      <c r="C309" s="115">
        <v>0</v>
      </c>
      <c r="D309" s="115">
        <v>0</v>
      </c>
      <c r="E309" s="115">
        <v>0</v>
      </c>
      <c r="F309" s="115">
        <v>0</v>
      </c>
      <c r="G309" s="115">
        <v>0</v>
      </c>
      <c r="H309" s="115">
        <v>0</v>
      </c>
      <c r="I309" s="115">
        <v>0</v>
      </c>
      <c r="J309" s="115">
        <v>0</v>
      </c>
      <c r="K309" s="115">
        <v>0</v>
      </c>
      <c r="L309" s="115">
        <v>0</v>
      </c>
      <c r="M309" s="115">
        <v>0</v>
      </c>
      <c r="N309" s="115">
        <v>0</v>
      </c>
      <c r="O309" s="115">
        <v>0</v>
      </c>
      <c r="P309" s="115">
        <v>0</v>
      </c>
      <c r="Q309" s="115">
        <v>0</v>
      </c>
      <c r="R309" s="115">
        <v>0</v>
      </c>
      <c r="S309" s="115">
        <v>0</v>
      </c>
      <c r="T309" s="115">
        <v>0</v>
      </c>
      <c r="U309" s="115">
        <v>0</v>
      </c>
      <c r="V309" s="115">
        <v>0</v>
      </c>
      <c r="W309" s="115">
        <v>0</v>
      </c>
      <c r="X309" s="115">
        <v>0</v>
      </c>
      <c r="Y309" s="115">
        <v>0</v>
      </c>
      <c r="Z309" s="115">
        <v>0</v>
      </c>
      <c r="AA309" s="115">
        <v>0</v>
      </c>
      <c r="AB309" s="115">
        <v>0</v>
      </c>
      <c r="AC309" s="115">
        <v>0</v>
      </c>
      <c r="AD309" s="115">
        <v>0</v>
      </c>
      <c r="AE309" s="115">
        <v>0</v>
      </c>
      <c r="AF309" s="115">
        <v>0</v>
      </c>
      <c r="AG309" s="115">
        <v>0</v>
      </c>
    </row>
    <row r="310" spans="1:33">
      <c r="A310" s="115" t="s">
        <v>328</v>
      </c>
      <c r="B310" s="115" t="s">
        <v>19</v>
      </c>
      <c r="C310" s="2">
        <v>178912000</v>
      </c>
      <c r="D310" s="2">
        <v>215251000</v>
      </c>
      <c r="E310" s="2">
        <v>237404000</v>
      </c>
      <c r="F310" s="2">
        <v>249098000</v>
      </c>
      <c r="G310" s="2">
        <v>253089000</v>
      </c>
      <c r="H310" s="2">
        <v>251619000</v>
      </c>
      <c r="I310" s="2">
        <v>246262000</v>
      </c>
      <c r="J310" s="2">
        <v>238228000</v>
      </c>
      <c r="K310" s="2">
        <v>227984000</v>
      </c>
      <c r="L310" s="2">
        <v>216378000</v>
      </c>
      <c r="M310" s="2">
        <v>203881000</v>
      </c>
      <c r="N310" s="2">
        <v>190563000</v>
      </c>
      <c r="O310" s="2">
        <v>176980000</v>
      </c>
      <c r="P310" s="2">
        <v>163028000</v>
      </c>
      <c r="Q310" s="2">
        <v>148867000</v>
      </c>
      <c r="R310" s="2">
        <v>134518000</v>
      </c>
      <c r="S310" s="2">
        <v>120159000</v>
      </c>
      <c r="T310" s="2">
        <v>105669000</v>
      </c>
      <c r="U310" s="2">
        <v>91376700</v>
      </c>
      <c r="V310" s="2">
        <v>77209800</v>
      </c>
      <c r="W310" s="2">
        <v>63271100</v>
      </c>
      <c r="X310" s="2">
        <v>49759300</v>
      </c>
      <c r="Y310" s="2">
        <v>36838700</v>
      </c>
      <c r="Z310" s="2">
        <v>37561700</v>
      </c>
      <c r="AA310" s="2">
        <v>38341600</v>
      </c>
      <c r="AB310" s="2">
        <v>39002000</v>
      </c>
      <c r="AC310" s="2">
        <v>39384400</v>
      </c>
      <c r="AD310" s="2">
        <v>39606700</v>
      </c>
      <c r="AE310" s="2">
        <v>39530700</v>
      </c>
      <c r="AF310" s="2">
        <v>39165800</v>
      </c>
      <c r="AG310" s="2">
        <v>38501800</v>
      </c>
    </row>
    <row r="311" spans="1:33">
      <c r="A311" s="115" t="s">
        <v>329</v>
      </c>
      <c r="B311" s="115" t="s">
        <v>19</v>
      </c>
      <c r="C311" s="115">
        <v>0</v>
      </c>
      <c r="D311" s="115">
        <v>0</v>
      </c>
      <c r="E311" s="115">
        <v>0</v>
      </c>
      <c r="F311" s="115">
        <v>0</v>
      </c>
      <c r="G311" s="115">
        <v>0</v>
      </c>
      <c r="H311" s="115">
        <v>0</v>
      </c>
      <c r="I311" s="115">
        <v>0</v>
      </c>
      <c r="J311" s="115">
        <v>0</v>
      </c>
      <c r="K311" s="115">
        <v>0</v>
      </c>
      <c r="L311" s="115">
        <v>0</v>
      </c>
      <c r="M311" s="115">
        <v>0</v>
      </c>
      <c r="N311" s="115">
        <v>0</v>
      </c>
      <c r="O311" s="115">
        <v>0</v>
      </c>
      <c r="P311" s="115">
        <v>0</v>
      </c>
      <c r="Q311" s="115">
        <v>0</v>
      </c>
      <c r="R311" s="115">
        <v>0</v>
      </c>
      <c r="S311" s="115">
        <v>0</v>
      </c>
      <c r="T311" s="115">
        <v>0</v>
      </c>
      <c r="U311" s="115">
        <v>0</v>
      </c>
      <c r="V311" s="115">
        <v>0</v>
      </c>
      <c r="W311" s="115">
        <v>0</v>
      </c>
      <c r="X311" s="115">
        <v>0</v>
      </c>
      <c r="Y311" s="115">
        <v>0</v>
      </c>
      <c r="Z311" s="115">
        <v>0</v>
      </c>
      <c r="AA311" s="115">
        <v>0</v>
      </c>
      <c r="AB311" s="115">
        <v>0</v>
      </c>
      <c r="AC311" s="115">
        <v>0</v>
      </c>
      <c r="AD311" s="115">
        <v>0</v>
      </c>
      <c r="AE311" s="115">
        <v>0</v>
      </c>
      <c r="AF311" s="115">
        <v>0</v>
      </c>
      <c r="AG311" s="115">
        <v>0</v>
      </c>
    </row>
    <row r="312" spans="1:33">
      <c r="A312" s="115" t="s">
        <v>330</v>
      </c>
      <c r="B312" s="115" t="s">
        <v>19</v>
      </c>
      <c r="C312" s="115">
        <v>0</v>
      </c>
      <c r="D312" s="115">
        <v>0</v>
      </c>
      <c r="E312" s="115">
        <v>0</v>
      </c>
      <c r="F312" s="115">
        <v>0</v>
      </c>
      <c r="G312" s="115">
        <v>0</v>
      </c>
      <c r="H312" s="115">
        <v>0</v>
      </c>
      <c r="I312" s="115">
        <v>0</v>
      </c>
      <c r="J312" s="115">
        <v>0</v>
      </c>
      <c r="K312" s="115">
        <v>0</v>
      </c>
      <c r="L312" s="115">
        <v>0</v>
      </c>
      <c r="M312" s="115">
        <v>0</v>
      </c>
      <c r="N312" s="115">
        <v>0</v>
      </c>
      <c r="O312" s="115">
        <v>0</v>
      </c>
      <c r="P312" s="115">
        <v>0</v>
      </c>
      <c r="Q312" s="115">
        <v>0</v>
      </c>
      <c r="R312" s="115">
        <v>0</v>
      </c>
      <c r="S312" s="115">
        <v>0</v>
      </c>
      <c r="T312" s="115">
        <v>0</v>
      </c>
      <c r="U312" s="115">
        <v>0</v>
      </c>
      <c r="V312" s="115">
        <v>0</v>
      </c>
      <c r="W312" s="115">
        <v>0</v>
      </c>
      <c r="X312" s="115">
        <v>0</v>
      </c>
      <c r="Y312" s="115">
        <v>0</v>
      </c>
      <c r="Z312" s="115">
        <v>0</v>
      </c>
      <c r="AA312" s="115">
        <v>0</v>
      </c>
      <c r="AB312" s="115">
        <v>0</v>
      </c>
      <c r="AC312" s="115">
        <v>0</v>
      </c>
      <c r="AD312" s="115">
        <v>0</v>
      </c>
      <c r="AE312" s="115">
        <v>0</v>
      </c>
      <c r="AF312" s="115">
        <v>0</v>
      </c>
      <c r="AG312" s="115">
        <v>0</v>
      </c>
    </row>
    <row r="313" spans="1:33">
      <c r="A313" s="115" t="s">
        <v>331</v>
      </c>
      <c r="B313" s="115" t="s">
        <v>19</v>
      </c>
      <c r="C313" s="2">
        <v>1111110000</v>
      </c>
      <c r="D313" s="2">
        <v>1191810000</v>
      </c>
      <c r="E313" s="2">
        <v>1287840000</v>
      </c>
      <c r="F313" s="2">
        <v>1372260000</v>
      </c>
      <c r="G313" s="2">
        <v>1467720000</v>
      </c>
      <c r="H313" s="2">
        <v>1570990000</v>
      </c>
      <c r="I313" s="2">
        <v>1670230000</v>
      </c>
      <c r="J313" s="2">
        <v>1771460000</v>
      </c>
      <c r="K313" s="2">
        <v>1884790000</v>
      </c>
      <c r="L313" s="2">
        <v>2013060000</v>
      </c>
      <c r="M313" s="2">
        <v>2165080000</v>
      </c>
      <c r="N313" s="2">
        <v>2347330000</v>
      </c>
      <c r="O313" s="2">
        <v>2565480000</v>
      </c>
      <c r="P313" s="2">
        <v>2821740000</v>
      </c>
      <c r="Q313" s="2">
        <v>3130320000</v>
      </c>
      <c r="R313" s="2">
        <v>3500520000</v>
      </c>
      <c r="S313" s="2">
        <v>3924650000</v>
      </c>
      <c r="T313" s="2">
        <v>4396600000</v>
      </c>
      <c r="U313" s="2">
        <v>4921480000</v>
      </c>
      <c r="V313" s="2">
        <v>5497130000</v>
      </c>
      <c r="W313" s="2">
        <v>6107940000</v>
      </c>
      <c r="X313" s="2">
        <v>6765390000</v>
      </c>
      <c r="Y313" s="2">
        <v>7462440000</v>
      </c>
      <c r="Z313" s="2">
        <v>8204940000</v>
      </c>
      <c r="AA313" s="2">
        <v>8954110000</v>
      </c>
      <c r="AB313" s="2">
        <v>9727510000</v>
      </c>
      <c r="AC313" s="2">
        <v>10496300000</v>
      </c>
      <c r="AD313" s="2">
        <v>11270000000</v>
      </c>
      <c r="AE313" s="2">
        <v>11976900000</v>
      </c>
      <c r="AF313" s="2">
        <v>12698900000</v>
      </c>
      <c r="AG313" s="2">
        <v>13446900000</v>
      </c>
    </row>
    <row r="314" spans="1:33">
      <c r="A314" s="115" t="s">
        <v>332</v>
      </c>
      <c r="B314" s="115" t="s">
        <v>19</v>
      </c>
      <c r="C314" s="115">
        <v>0</v>
      </c>
      <c r="D314" s="115">
        <v>0</v>
      </c>
      <c r="E314" s="115">
        <v>0</v>
      </c>
      <c r="F314" s="115">
        <v>0</v>
      </c>
      <c r="G314" s="115">
        <v>0</v>
      </c>
      <c r="H314" s="115">
        <v>0</v>
      </c>
      <c r="I314" s="115">
        <v>0</v>
      </c>
      <c r="J314" s="115">
        <v>0</v>
      </c>
      <c r="K314" s="115">
        <v>0</v>
      </c>
      <c r="L314" s="115">
        <v>0</v>
      </c>
      <c r="M314" s="115">
        <v>0</v>
      </c>
      <c r="N314" s="115">
        <v>0</v>
      </c>
      <c r="O314" s="115">
        <v>0</v>
      </c>
      <c r="P314" s="115">
        <v>0</v>
      </c>
      <c r="Q314" s="115">
        <v>0</v>
      </c>
      <c r="R314" s="115">
        <v>0</v>
      </c>
      <c r="S314" s="115">
        <v>0</v>
      </c>
      <c r="T314" s="115">
        <v>0</v>
      </c>
      <c r="U314" s="115">
        <v>0</v>
      </c>
      <c r="V314" s="115">
        <v>0</v>
      </c>
      <c r="W314" s="115">
        <v>0</v>
      </c>
      <c r="X314" s="115">
        <v>0</v>
      </c>
      <c r="Y314" s="115">
        <v>0</v>
      </c>
      <c r="Z314" s="115">
        <v>0</v>
      </c>
      <c r="AA314" s="115">
        <v>0</v>
      </c>
      <c r="AB314" s="115">
        <v>0</v>
      </c>
      <c r="AC314" s="115">
        <v>0</v>
      </c>
      <c r="AD314" s="115">
        <v>0</v>
      </c>
      <c r="AE314" s="115">
        <v>0</v>
      </c>
      <c r="AF314" s="115">
        <v>0</v>
      </c>
      <c r="AG314" s="115">
        <v>0</v>
      </c>
    </row>
    <row r="315" spans="1:33">
      <c r="A315" s="115" t="s">
        <v>333</v>
      </c>
      <c r="B315" s="115" t="s">
        <v>19</v>
      </c>
      <c r="C315" s="2">
        <v>1207760000000</v>
      </c>
      <c r="D315" s="2">
        <v>1234240000000</v>
      </c>
      <c r="E315" s="2">
        <v>1270250000000</v>
      </c>
      <c r="F315" s="2">
        <v>1297320000000</v>
      </c>
      <c r="G315" s="2">
        <v>1325070000000</v>
      </c>
      <c r="H315" s="2">
        <v>1352400000000</v>
      </c>
      <c r="I315" s="2">
        <v>1367370000000</v>
      </c>
      <c r="J315" s="2">
        <v>1375680000000</v>
      </c>
      <c r="K315" s="2">
        <v>1384400000000</v>
      </c>
      <c r="L315" s="2">
        <v>1387930000000</v>
      </c>
      <c r="M315" s="2">
        <v>1381570000000</v>
      </c>
      <c r="N315" s="2">
        <v>1375540000000</v>
      </c>
      <c r="O315" s="2">
        <v>1369940000000</v>
      </c>
      <c r="P315" s="2">
        <v>1362290000000</v>
      </c>
      <c r="Q315" s="2">
        <v>1357550000000</v>
      </c>
      <c r="R315" s="2">
        <v>1358460000000</v>
      </c>
      <c r="S315" s="2">
        <v>1357670000000</v>
      </c>
      <c r="T315" s="2">
        <v>1354720000000</v>
      </c>
      <c r="U315" s="2">
        <v>1353070000000</v>
      </c>
      <c r="V315" s="2">
        <v>1352830000000</v>
      </c>
      <c r="W315" s="2">
        <v>1352820000000</v>
      </c>
      <c r="X315" s="2">
        <v>1354820000000</v>
      </c>
      <c r="Y315" s="2">
        <v>1356900000000</v>
      </c>
      <c r="Z315" s="2">
        <v>1362650000000</v>
      </c>
      <c r="AA315" s="2">
        <v>1366410000000</v>
      </c>
      <c r="AB315" s="2">
        <v>1371820000000</v>
      </c>
      <c r="AC315" s="2">
        <v>1373470000000</v>
      </c>
      <c r="AD315" s="2">
        <v>1369680000000</v>
      </c>
      <c r="AE315" s="2">
        <v>1372490000000</v>
      </c>
      <c r="AF315" s="2">
        <v>1376700000000</v>
      </c>
      <c r="AG315" s="2">
        <v>1382090000000</v>
      </c>
    </row>
    <row r="316" spans="1:33">
      <c r="A316" s="115" t="s">
        <v>334</v>
      </c>
      <c r="B316" s="115" t="s">
        <v>19</v>
      </c>
      <c r="C316" s="115">
        <v>0</v>
      </c>
      <c r="D316" s="115">
        <v>0</v>
      </c>
      <c r="E316" s="115">
        <v>0</v>
      </c>
      <c r="F316" s="115">
        <v>0</v>
      </c>
      <c r="G316" s="115">
        <v>0</v>
      </c>
      <c r="H316" s="115">
        <v>0</v>
      </c>
      <c r="I316" s="115">
        <v>0</v>
      </c>
      <c r="J316" s="115">
        <v>0</v>
      </c>
      <c r="K316" s="115">
        <v>0</v>
      </c>
      <c r="L316" s="115">
        <v>0</v>
      </c>
      <c r="M316" s="115">
        <v>0</v>
      </c>
      <c r="N316" s="115">
        <v>0</v>
      </c>
      <c r="O316" s="115">
        <v>0</v>
      </c>
      <c r="P316" s="115">
        <v>0</v>
      </c>
      <c r="Q316" s="115">
        <v>0</v>
      </c>
      <c r="R316" s="115">
        <v>0</v>
      </c>
      <c r="S316" s="115">
        <v>0</v>
      </c>
      <c r="T316" s="115">
        <v>0</v>
      </c>
      <c r="U316" s="115">
        <v>0</v>
      </c>
      <c r="V316" s="115">
        <v>0</v>
      </c>
      <c r="W316" s="115">
        <v>0</v>
      </c>
      <c r="X316" s="115">
        <v>0</v>
      </c>
      <c r="Y316" s="115">
        <v>0</v>
      </c>
      <c r="Z316" s="115">
        <v>0</v>
      </c>
      <c r="AA316" s="115">
        <v>0</v>
      </c>
      <c r="AB316" s="115">
        <v>0</v>
      </c>
      <c r="AC316" s="115">
        <v>0</v>
      </c>
      <c r="AD316" s="115">
        <v>0</v>
      </c>
      <c r="AE316" s="115">
        <v>0</v>
      </c>
      <c r="AF316" s="115">
        <v>0</v>
      </c>
      <c r="AG316" s="115">
        <v>0</v>
      </c>
    </row>
    <row r="317" spans="1:33">
      <c r="A317" s="115" t="s">
        <v>335</v>
      </c>
      <c r="B317" s="115" t="s">
        <v>19</v>
      </c>
      <c r="C317" s="2">
        <v>98308400000</v>
      </c>
      <c r="D317" s="2">
        <v>107601000000</v>
      </c>
      <c r="E317" s="2">
        <v>114683000000</v>
      </c>
      <c r="F317" s="2">
        <v>109607000000</v>
      </c>
      <c r="G317" s="2">
        <v>106703000000</v>
      </c>
      <c r="H317" s="2">
        <v>102108000000</v>
      </c>
      <c r="I317" s="2">
        <v>95990700000</v>
      </c>
      <c r="J317" s="2">
        <v>87733500000</v>
      </c>
      <c r="K317" s="2">
        <v>76104100000</v>
      </c>
      <c r="L317" s="2">
        <v>66421300000</v>
      </c>
      <c r="M317" s="2">
        <v>66772200000</v>
      </c>
      <c r="N317" s="2">
        <v>67033700000</v>
      </c>
      <c r="O317" s="2">
        <v>67169800000</v>
      </c>
      <c r="P317" s="2">
        <v>67317600000</v>
      </c>
      <c r="Q317" s="2">
        <v>67401100000</v>
      </c>
      <c r="R317" s="2">
        <v>66131900000</v>
      </c>
      <c r="S317" s="2">
        <v>65390600000</v>
      </c>
      <c r="T317" s="2">
        <v>65285200000</v>
      </c>
      <c r="U317" s="2">
        <v>65053800000</v>
      </c>
      <c r="V317" s="2">
        <v>64809000000</v>
      </c>
      <c r="W317" s="2">
        <v>63023600000</v>
      </c>
      <c r="X317" s="2">
        <v>61746800000</v>
      </c>
      <c r="Y317" s="2">
        <v>61928200000</v>
      </c>
      <c r="Z317" s="2">
        <v>61371400000</v>
      </c>
      <c r="AA317" s="2">
        <v>59811700000</v>
      </c>
      <c r="AB317" s="2">
        <v>57491700000</v>
      </c>
      <c r="AC317" s="2">
        <v>56348200000</v>
      </c>
      <c r="AD317" s="2">
        <v>60311400000</v>
      </c>
      <c r="AE317" s="2">
        <v>60920900000</v>
      </c>
      <c r="AF317" s="2">
        <v>61768600000</v>
      </c>
      <c r="AG317" s="2">
        <v>62565900000</v>
      </c>
    </row>
    <row r="318" spans="1:33">
      <c r="A318" s="115" t="s">
        <v>336</v>
      </c>
      <c r="B318" s="115" t="s">
        <v>19</v>
      </c>
      <c r="C318" s="115">
        <v>0</v>
      </c>
      <c r="D318" s="115">
        <v>0</v>
      </c>
      <c r="E318" s="115">
        <v>0</v>
      </c>
      <c r="F318" s="115">
        <v>0</v>
      </c>
      <c r="G318" s="115">
        <v>0</v>
      </c>
      <c r="H318" s="115">
        <v>0</v>
      </c>
      <c r="I318" s="115">
        <v>0</v>
      </c>
      <c r="J318" s="115">
        <v>0</v>
      </c>
      <c r="K318" s="115">
        <v>0</v>
      </c>
      <c r="L318" s="115">
        <v>0</v>
      </c>
      <c r="M318" s="115">
        <v>0</v>
      </c>
      <c r="N318" s="115">
        <v>0</v>
      </c>
      <c r="O318" s="115">
        <v>0</v>
      </c>
      <c r="P318" s="115">
        <v>0</v>
      </c>
      <c r="Q318" s="115">
        <v>0</v>
      </c>
      <c r="R318" s="115">
        <v>0</v>
      </c>
      <c r="S318" s="115">
        <v>0</v>
      </c>
      <c r="T318" s="115">
        <v>0</v>
      </c>
      <c r="U318" s="115">
        <v>0</v>
      </c>
      <c r="V318" s="115">
        <v>0</v>
      </c>
      <c r="W318" s="115">
        <v>0</v>
      </c>
      <c r="X318" s="115">
        <v>0</v>
      </c>
      <c r="Y318" s="115">
        <v>0</v>
      </c>
      <c r="Z318" s="115">
        <v>0</v>
      </c>
      <c r="AA318" s="115">
        <v>0</v>
      </c>
      <c r="AB318" s="115">
        <v>0</v>
      </c>
      <c r="AC318" s="115">
        <v>0</v>
      </c>
      <c r="AD318" s="115">
        <v>0</v>
      </c>
      <c r="AE318" s="115">
        <v>0</v>
      </c>
      <c r="AF318" s="115">
        <v>0</v>
      </c>
      <c r="AG318" s="115">
        <v>0</v>
      </c>
    </row>
    <row r="319" spans="1:33">
      <c r="A319" s="115" t="s">
        <v>337</v>
      </c>
      <c r="B319" s="115" t="s">
        <v>19</v>
      </c>
      <c r="C319" s="115">
        <v>0</v>
      </c>
      <c r="D319" s="115">
        <v>0</v>
      </c>
      <c r="E319" s="115">
        <v>0</v>
      </c>
      <c r="F319" s="115">
        <v>0</v>
      </c>
      <c r="G319" s="115">
        <v>0</v>
      </c>
      <c r="H319" s="115">
        <v>0</v>
      </c>
      <c r="I319" s="115">
        <v>0</v>
      </c>
      <c r="J319" s="115">
        <v>0</v>
      </c>
      <c r="K319" s="115">
        <v>0</v>
      </c>
      <c r="L319" s="115">
        <v>0</v>
      </c>
      <c r="M319" s="115">
        <v>0</v>
      </c>
      <c r="N319" s="115">
        <v>0</v>
      </c>
      <c r="O319" s="115">
        <v>0</v>
      </c>
      <c r="P319" s="115">
        <v>0</v>
      </c>
      <c r="Q319" s="115">
        <v>0</v>
      </c>
      <c r="R319" s="115">
        <v>0</v>
      </c>
      <c r="S319" s="115">
        <v>0</v>
      </c>
      <c r="T319" s="115">
        <v>0</v>
      </c>
      <c r="U319" s="115">
        <v>0</v>
      </c>
      <c r="V319" s="115">
        <v>0</v>
      </c>
      <c r="W319" s="115">
        <v>0</v>
      </c>
      <c r="X319" s="115">
        <v>0</v>
      </c>
      <c r="Y319" s="115">
        <v>0</v>
      </c>
      <c r="Z319" s="115">
        <v>0</v>
      </c>
      <c r="AA319" s="115">
        <v>0</v>
      </c>
      <c r="AB319" s="115">
        <v>0</v>
      </c>
      <c r="AC319" s="115">
        <v>0</v>
      </c>
      <c r="AD319" s="115">
        <v>0</v>
      </c>
      <c r="AE319" s="115">
        <v>0</v>
      </c>
      <c r="AF319" s="115">
        <v>0</v>
      </c>
      <c r="AG319" s="115">
        <v>0</v>
      </c>
    </row>
    <row r="320" spans="1:33">
      <c r="A320" s="115" t="s">
        <v>338</v>
      </c>
      <c r="B320" s="115" t="s">
        <v>19</v>
      </c>
      <c r="C320" s="2">
        <v>591406000</v>
      </c>
      <c r="D320" s="2">
        <v>611566000</v>
      </c>
      <c r="E320" s="2">
        <v>641750000</v>
      </c>
      <c r="F320" s="2">
        <v>671185000</v>
      </c>
      <c r="G320" s="2">
        <v>709814000</v>
      </c>
      <c r="H320" s="2">
        <v>755393000</v>
      </c>
      <c r="I320" s="2">
        <v>801864000</v>
      </c>
      <c r="J320" s="2">
        <v>851218000</v>
      </c>
      <c r="K320" s="2">
        <v>906141000</v>
      </c>
      <c r="L320" s="2">
        <v>965718000</v>
      </c>
      <c r="M320" s="2">
        <v>1031620000</v>
      </c>
      <c r="N320" s="2">
        <v>1104580000</v>
      </c>
      <c r="O320" s="2">
        <v>1185120000</v>
      </c>
      <c r="P320" s="2">
        <v>1271470000</v>
      </c>
      <c r="Q320" s="2">
        <v>1367480000</v>
      </c>
      <c r="R320" s="2">
        <v>1473820000</v>
      </c>
      <c r="S320" s="2">
        <v>1585680000</v>
      </c>
      <c r="T320" s="2">
        <v>1701870000</v>
      </c>
      <c r="U320" s="2">
        <v>1826340000</v>
      </c>
      <c r="V320" s="2">
        <v>1957490000</v>
      </c>
      <c r="W320" s="2">
        <v>2096190000</v>
      </c>
      <c r="X320" s="2">
        <v>2245480000</v>
      </c>
      <c r="Y320" s="2">
        <v>2404510000</v>
      </c>
      <c r="Z320" s="2">
        <v>2578640000</v>
      </c>
      <c r="AA320" s="2">
        <v>2755840000</v>
      </c>
      <c r="AB320" s="2">
        <v>2944950000</v>
      </c>
      <c r="AC320" s="2">
        <v>3136060000</v>
      </c>
      <c r="AD320" s="2">
        <v>3332840000</v>
      </c>
      <c r="AE320" s="2">
        <v>3530600000</v>
      </c>
      <c r="AF320" s="2">
        <v>3733890000</v>
      </c>
      <c r="AG320" s="2">
        <v>3944060000</v>
      </c>
    </row>
    <row r="321" spans="1:33">
      <c r="A321" s="115" t="s">
        <v>339</v>
      </c>
      <c r="B321" s="115" t="s">
        <v>19</v>
      </c>
      <c r="C321" s="115">
        <v>0</v>
      </c>
      <c r="D321" s="115">
        <v>0</v>
      </c>
      <c r="E321" s="115">
        <v>0</v>
      </c>
      <c r="F321" s="115">
        <v>0</v>
      </c>
      <c r="G321" s="115">
        <v>0</v>
      </c>
      <c r="H321" s="115">
        <v>0</v>
      </c>
      <c r="I321" s="115">
        <v>0</v>
      </c>
      <c r="J321" s="115">
        <v>0</v>
      </c>
      <c r="K321" s="115">
        <v>0</v>
      </c>
      <c r="L321" s="115">
        <v>0</v>
      </c>
      <c r="M321" s="115">
        <v>0</v>
      </c>
      <c r="N321" s="115">
        <v>0</v>
      </c>
      <c r="O321" s="115">
        <v>0</v>
      </c>
      <c r="P321" s="115">
        <v>0</v>
      </c>
      <c r="Q321" s="115">
        <v>0</v>
      </c>
      <c r="R321" s="115">
        <v>0</v>
      </c>
      <c r="S321" s="115">
        <v>0</v>
      </c>
      <c r="T321" s="115">
        <v>0</v>
      </c>
      <c r="U321" s="115">
        <v>0</v>
      </c>
      <c r="V321" s="115">
        <v>0</v>
      </c>
      <c r="W321" s="115">
        <v>0</v>
      </c>
      <c r="X321" s="115">
        <v>0</v>
      </c>
      <c r="Y321" s="115">
        <v>0</v>
      </c>
      <c r="Z321" s="115">
        <v>0</v>
      </c>
      <c r="AA321" s="115">
        <v>0</v>
      </c>
      <c r="AB321" s="115">
        <v>0</v>
      </c>
      <c r="AC321" s="115">
        <v>0</v>
      </c>
      <c r="AD321" s="115">
        <v>0</v>
      </c>
      <c r="AE321" s="115">
        <v>0</v>
      </c>
      <c r="AF321" s="115">
        <v>0</v>
      </c>
      <c r="AG321" s="115">
        <v>0</v>
      </c>
    </row>
    <row r="322" spans="1:33">
      <c r="A322" s="115" t="s">
        <v>340</v>
      </c>
      <c r="B322" s="115" t="s">
        <v>19</v>
      </c>
      <c r="C322" s="115">
        <v>0</v>
      </c>
      <c r="D322" s="115">
        <v>0</v>
      </c>
      <c r="E322" s="115">
        <v>0</v>
      </c>
      <c r="F322" s="115">
        <v>0</v>
      </c>
      <c r="G322" s="115">
        <v>0</v>
      </c>
      <c r="H322" s="115">
        <v>0</v>
      </c>
      <c r="I322" s="115">
        <v>0</v>
      </c>
      <c r="J322" s="115">
        <v>0</v>
      </c>
      <c r="K322" s="115">
        <v>0</v>
      </c>
      <c r="L322" s="115">
        <v>0</v>
      </c>
      <c r="M322" s="115">
        <v>0</v>
      </c>
      <c r="N322" s="115">
        <v>0</v>
      </c>
      <c r="O322" s="115">
        <v>0</v>
      </c>
      <c r="P322" s="115">
        <v>0</v>
      </c>
      <c r="Q322" s="115">
        <v>0</v>
      </c>
      <c r="R322" s="115">
        <v>0</v>
      </c>
      <c r="S322" s="115">
        <v>0</v>
      </c>
      <c r="T322" s="115">
        <v>0</v>
      </c>
      <c r="U322" s="115">
        <v>0</v>
      </c>
      <c r="V322" s="115">
        <v>0</v>
      </c>
      <c r="W322" s="115">
        <v>0</v>
      </c>
      <c r="X322" s="115">
        <v>0</v>
      </c>
      <c r="Y322" s="115">
        <v>0</v>
      </c>
      <c r="Z322" s="115">
        <v>0</v>
      </c>
      <c r="AA322" s="115">
        <v>0</v>
      </c>
      <c r="AB322" s="115">
        <v>0</v>
      </c>
      <c r="AC322" s="115">
        <v>0</v>
      </c>
      <c r="AD322" s="115">
        <v>0</v>
      </c>
      <c r="AE322" s="115">
        <v>0</v>
      </c>
      <c r="AF322" s="115">
        <v>0</v>
      </c>
      <c r="AG322" s="115">
        <v>0</v>
      </c>
    </row>
    <row r="323" spans="1:33">
      <c r="A323" s="115" t="s">
        <v>341</v>
      </c>
      <c r="B323" s="115" t="s">
        <v>19</v>
      </c>
      <c r="C323" s="2">
        <v>65081400</v>
      </c>
      <c r="D323" s="2">
        <v>80477200</v>
      </c>
      <c r="E323" s="2">
        <v>91730600</v>
      </c>
      <c r="F323" s="2">
        <v>99880600</v>
      </c>
      <c r="G323" s="2">
        <v>105692000</v>
      </c>
      <c r="H323" s="2">
        <v>109689000</v>
      </c>
      <c r="I323" s="2">
        <v>112294000</v>
      </c>
      <c r="J323" s="2">
        <v>113835000</v>
      </c>
      <c r="K323" s="2">
        <v>114431000</v>
      </c>
      <c r="L323" s="2">
        <v>114428000</v>
      </c>
      <c r="M323" s="2">
        <v>113962000</v>
      </c>
      <c r="N323" s="2">
        <v>113032000</v>
      </c>
      <c r="O323" s="2">
        <v>111835000</v>
      </c>
      <c r="P323" s="2">
        <v>110393000</v>
      </c>
      <c r="Q323" s="2">
        <v>108707000</v>
      </c>
      <c r="R323" s="2">
        <v>106736000</v>
      </c>
      <c r="S323" s="2">
        <v>104568000</v>
      </c>
      <c r="T323" s="2">
        <v>102210000</v>
      </c>
      <c r="U323" s="2">
        <v>99674200</v>
      </c>
      <c r="V323" s="2">
        <v>96976300</v>
      </c>
      <c r="W323" s="2">
        <v>94193100</v>
      </c>
      <c r="X323" s="2">
        <v>91315100</v>
      </c>
      <c r="Y323" s="2">
        <v>88367600</v>
      </c>
      <c r="Z323" s="2">
        <v>86416600</v>
      </c>
      <c r="AA323" s="2">
        <v>84309000</v>
      </c>
      <c r="AB323" s="2">
        <v>82052900</v>
      </c>
      <c r="AC323" s="2">
        <v>79692500</v>
      </c>
      <c r="AD323" s="2">
        <v>77303400</v>
      </c>
      <c r="AE323" s="2">
        <v>74956800</v>
      </c>
      <c r="AF323" s="2">
        <v>72692800</v>
      </c>
      <c r="AG323" s="2">
        <v>70519000</v>
      </c>
    </row>
    <row r="324" spans="1:33">
      <c r="A324" s="115" t="s">
        <v>342</v>
      </c>
      <c r="B324" s="115" t="s">
        <v>19</v>
      </c>
      <c r="C324" s="2">
        <v>70666400</v>
      </c>
      <c r="D324" s="2">
        <v>86852400</v>
      </c>
      <c r="E324" s="2">
        <v>97764900</v>
      </c>
      <c r="F324" s="2">
        <v>105761000</v>
      </c>
      <c r="G324" s="2">
        <v>111263000</v>
      </c>
      <c r="H324" s="2">
        <v>114696000</v>
      </c>
      <c r="I324" s="2">
        <v>116670000</v>
      </c>
      <c r="J324" s="2">
        <v>117620000</v>
      </c>
      <c r="K324" s="2">
        <v>117713000</v>
      </c>
      <c r="L324" s="2">
        <v>116712000</v>
      </c>
      <c r="M324" s="2">
        <v>113763000</v>
      </c>
      <c r="N324" s="2">
        <v>110231000</v>
      </c>
      <c r="O324" s="2">
        <v>106339000</v>
      </c>
      <c r="P324" s="2">
        <v>102115000</v>
      </c>
      <c r="Q324" s="2">
        <v>97586500</v>
      </c>
      <c r="R324" s="2">
        <v>92769400</v>
      </c>
      <c r="S324" s="2">
        <v>87755400</v>
      </c>
      <c r="T324" s="2">
        <v>82545800</v>
      </c>
      <c r="U324" s="2">
        <v>77168600</v>
      </c>
      <c r="V324" s="2">
        <v>71638000</v>
      </c>
      <c r="W324" s="2">
        <v>66008300</v>
      </c>
      <c r="X324" s="2">
        <v>60272900</v>
      </c>
      <c r="Y324" s="2">
        <v>54460200</v>
      </c>
      <c r="Z324" s="2">
        <v>51407000</v>
      </c>
      <c r="AA324" s="2">
        <v>48135600</v>
      </c>
      <c r="AB324" s="2">
        <v>44686300</v>
      </c>
      <c r="AC324" s="2">
        <v>41095800</v>
      </c>
      <c r="AD324" s="2">
        <v>37480700</v>
      </c>
      <c r="AE324" s="2">
        <v>33888300</v>
      </c>
      <c r="AF324" s="2">
        <v>30362500</v>
      </c>
      <c r="AG324" s="2">
        <v>26927300</v>
      </c>
    </row>
    <row r="325" spans="1:33">
      <c r="A325" s="115" t="s">
        <v>343</v>
      </c>
      <c r="B325" s="115" t="s">
        <v>19</v>
      </c>
      <c r="C325" s="2">
        <v>1399210000</v>
      </c>
      <c r="D325" s="2">
        <v>1722880000</v>
      </c>
      <c r="E325" s="2">
        <v>1960790000</v>
      </c>
      <c r="F325" s="2">
        <v>2149270000</v>
      </c>
      <c r="G325" s="2">
        <v>2286020000</v>
      </c>
      <c r="H325" s="2">
        <v>2388030000</v>
      </c>
      <c r="I325" s="2">
        <v>2462180000</v>
      </c>
      <c r="J325" s="2">
        <v>2517060000</v>
      </c>
      <c r="K325" s="2">
        <v>2558270000</v>
      </c>
      <c r="L325" s="2">
        <v>2583590000</v>
      </c>
      <c r="M325" s="2">
        <v>2581130000</v>
      </c>
      <c r="N325" s="2">
        <v>2569490000</v>
      </c>
      <c r="O325" s="2">
        <v>2553390000</v>
      </c>
      <c r="P325" s="2">
        <v>2532850000</v>
      </c>
      <c r="Q325" s="2">
        <v>2508700000</v>
      </c>
      <c r="R325" s="2">
        <v>2482770000</v>
      </c>
      <c r="S325" s="2">
        <v>2453080000</v>
      </c>
      <c r="T325" s="2">
        <v>2418960000</v>
      </c>
      <c r="U325" s="2">
        <v>2382190000</v>
      </c>
      <c r="V325" s="2">
        <v>2343100000</v>
      </c>
      <c r="W325" s="2">
        <v>2304940000</v>
      </c>
      <c r="X325" s="2">
        <v>2264220000</v>
      </c>
      <c r="Y325" s="2">
        <v>2219770000</v>
      </c>
      <c r="Z325" s="2">
        <v>2191410000</v>
      </c>
      <c r="AA325" s="2">
        <v>2160070000</v>
      </c>
      <c r="AB325" s="2">
        <v>2126450000</v>
      </c>
      <c r="AC325" s="2">
        <v>2088730000</v>
      </c>
      <c r="AD325" s="2">
        <v>2042640000</v>
      </c>
      <c r="AE325" s="2">
        <v>2001900000</v>
      </c>
      <c r="AF325" s="2">
        <v>1962070000</v>
      </c>
      <c r="AG325" s="2">
        <v>1923850000</v>
      </c>
    </row>
    <row r="326" spans="1:33">
      <c r="A326" s="115" t="s">
        <v>344</v>
      </c>
      <c r="B326" s="115" t="s">
        <v>19</v>
      </c>
      <c r="C326" s="2">
        <v>3821670</v>
      </c>
      <c r="D326" s="2">
        <v>4704070</v>
      </c>
      <c r="E326" s="2">
        <v>5769090</v>
      </c>
      <c r="F326" s="2">
        <v>5901820</v>
      </c>
      <c r="G326" s="2">
        <v>5573830</v>
      </c>
      <c r="H326" s="2">
        <v>5026740</v>
      </c>
      <c r="I326" s="2">
        <v>4153480</v>
      </c>
      <c r="J326" s="2">
        <v>2914340</v>
      </c>
      <c r="K326" s="2">
        <v>1316440</v>
      </c>
      <c r="L326" s="115">
        <v>0</v>
      </c>
      <c r="M326" s="115">
        <v>0</v>
      </c>
      <c r="N326" s="115">
        <v>0</v>
      </c>
      <c r="O326" s="115">
        <v>0</v>
      </c>
      <c r="P326" s="115">
        <v>0</v>
      </c>
      <c r="Q326" s="115">
        <v>0</v>
      </c>
      <c r="R326" s="115">
        <v>0</v>
      </c>
      <c r="S326" s="115">
        <v>0</v>
      </c>
      <c r="T326" s="115">
        <v>0</v>
      </c>
      <c r="U326" s="115">
        <v>0</v>
      </c>
      <c r="V326" s="115">
        <v>0</v>
      </c>
      <c r="W326" s="115">
        <v>0</v>
      </c>
      <c r="X326" s="115">
        <v>0</v>
      </c>
      <c r="Y326" s="115">
        <v>0</v>
      </c>
      <c r="Z326" s="115">
        <v>0</v>
      </c>
      <c r="AA326" s="115">
        <v>0</v>
      </c>
      <c r="AB326" s="115">
        <v>0</v>
      </c>
      <c r="AC326" s="115">
        <v>0</v>
      </c>
      <c r="AD326" s="115">
        <v>0</v>
      </c>
      <c r="AE326" s="115">
        <v>0</v>
      </c>
      <c r="AF326" s="115">
        <v>0</v>
      </c>
      <c r="AG326" s="115">
        <v>0</v>
      </c>
    </row>
    <row r="327" spans="1:33">
      <c r="A327" s="115" t="s">
        <v>345</v>
      </c>
      <c r="B327" s="115" t="s">
        <v>19</v>
      </c>
      <c r="C327" s="2">
        <v>113893000</v>
      </c>
      <c r="D327" s="2">
        <v>150201000</v>
      </c>
      <c r="E327" s="2">
        <v>177031000</v>
      </c>
      <c r="F327" s="2">
        <v>181590000</v>
      </c>
      <c r="G327" s="2">
        <v>184090000</v>
      </c>
      <c r="H327" s="2">
        <v>180304000</v>
      </c>
      <c r="I327" s="2">
        <v>172853000</v>
      </c>
      <c r="J327" s="2">
        <v>160529000</v>
      </c>
      <c r="K327" s="2">
        <v>140637000</v>
      </c>
      <c r="L327" s="2">
        <v>123641000</v>
      </c>
      <c r="M327" s="2">
        <v>124747000</v>
      </c>
      <c r="N327" s="2">
        <v>125218000</v>
      </c>
      <c r="O327" s="2">
        <v>125196000</v>
      </c>
      <c r="P327" s="2">
        <v>125161000</v>
      </c>
      <c r="Q327" s="2">
        <v>124555000</v>
      </c>
      <c r="R327" s="2">
        <v>120865000</v>
      </c>
      <c r="S327" s="2">
        <v>118150000</v>
      </c>
      <c r="T327" s="2">
        <v>116572000</v>
      </c>
      <c r="U327" s="2">
        <v>114533000</v>
      </c>
      <c r="V327" s="2">
        <v>112249000</v>
      </c>
      <c r="W327" s="2">
        <v>107380000</v>
      </c>
      <c r="X327" s="2">
        <v>103194000</v>
      </c>
      <c r="Y327" s="2">
        <v>101309000</v>
      </c>
      <c r="Z327" s="2">
        <v>98697400</v>
      </c>
      <c r="AA327" s="2">
        <v>94552000</v>
      </c>
      <c r="AB327" s="2">
        <v>89117600</v>
      </c>
      <c r="AC327" s="2">
        <v>85692300</v>
      </c>
      <c r="AD327" s="2">
        <v>89944300</v>
      </c>
      <c r="AE327" s="2">
        <v>88858300</v>
      </c>
      <c r="AF327" s="2">
        <v>88032200</v>
      </c>
      <c r="AG327" s="2">
        <v>87090500</v>
      </c>
    </row>
    <row r="328" spans="1:33">
      <c r="A328" s="115" t="s">
        <v>346</v>
      </c>
      <c r="B328" s="115" t="s">
        <v>19</v>
      </c>
      <c r="C328" s="115">
        <v>0</v>
      </c>
      <c r="D328" s="115">
        <v>0</v>
      </c>
      <c r="E328" s="115">
        <v>0</v>
      </c>
      <c r="F328" s="115">
        <v>0</v>
      </c>
      <c r="G328" s="115">
        <v>0</v>
      </c>
      <c r="H328" s="115">
        <v>0</v>
      </c>
      <c r="I328" s="115">
        <v>0</v>
      </c>
      <c r="J328" s="115">
        <v>0</v>
      </c>
      <c r="K328" s="115">
        <v>0</v>
      </c>
      <c r="L328" s="115">
        <v>0</v>
      </c>
      <c r="M328" s="115">
        <v>0</v>
      </c>
      <c r="N328" s="115">
        <v>0</v>
      </c>
      <c r="O328" s="115">
        <v>0</v>
      </c>
      <c r="P328" s="115">
        <v>0</v>
      </c>
      <c r="Q328" s="115">
        <v>0</v>
      </c>
      <c r="R328" s="115">
        <v>0</v>
      </c>
      <c r="S328" s="115">
        <v>0</v>
      </c>
      <c r="T328" s="115">
        <v>0</v>
      </c>
      <c r="U328" s="115">
        <v>0</v>
      </c>
      <c r="V328" s="115">
        <v>0</v>
      </c>
      <c r="W328" s="115">
        <v>0</v>
      </c>
      <c r="X328" s="115">
        <v>0</v>
      </c>
      <c r="Y328" s="115">
        <v>0</v>
      </c>
      <c r="Z328" s="115">
        <v>0</v>
      </c>
      <c r="AA328" s="115">
        <v>0</v>
      </c>
      <c r="AB328" s="115">
        <v>0</v>
      </c>
      <c r="AC328" s="115">
        <v>0</v>
      </c>
      <c r="AD328" s="115">
        <v>0</v>
      </c>
      <c r="AE328" s="115">
        <v>0</v>
      </c>
      <c r="AF328" s="115">
        <v>0</v>
      </c>
      <c r="AG328" s="115">
        <v>0</v>
      </c>
    </row>
    <row r="329" spans="1:33">
      <c r="A329" s="115" t="s">
        <v>347</v>
      </c>
      <c r="B329" s="115" t="s">
        <v>19</v>
      </c>
      <c r="C329" s="115">
        <v>0</v>
      </c>
      <c r="D329" s="115">
        <v>0</v>
      </c>
      <c r="E329" s="115">
        <v>0</v>
      </c>
      <c r="F329" s="115">
        <v>0</v>
      </c>
      <c r="G329" s="115">
        <v>0</v>
      </c>
      <c r="H329" s="115">
        <v>0</v>
      </c>
      <c r="I329" s="115">
        <v>0</v>
      </c>
      <c r="J329" s="115">
        <v>0</v>
      </c>
      <c r="K329" s="115">
        <v>0</v>
      </c>
      <c r="L329" s="115">
        <v>0</v>
      </c>
      <c r="M329" s="115">
        <v>0</v>
      </c>
      <c r="N329" s="115">
        <v>0</v>
      </c>
      <c r="O329" s="115">
        <v>0</v>
      </c>
      <c r="P329" s="115">
        <v>0</v>
      </c>
      <c r="Q329" s="115">
        <v>0</v>
      </c>
      <c r="R329" s="115">
        <v>0</v>
      </c>
      <c r="S329" s="115">
        <v>0</v>
      </c>
      <c r="T329" s="115">
        <v>0</v>
      </c>
      <c r="U329" s="115">
        <v>0</v>
      </c>
      <c r="V329" s="115">
        <v>0</v>
      </c>
      <c r="W329" s="115">
        <v>0</v>
      </c>
      <c r="X329" s="115">
        <v>0</v>
      </c>
      <c r="Y329" s="115">
        <v>0</v>
      </c>
      <c r="Z329" s="115">
        <v>0</v>
      </c>
      <c r="AA329" s="115">
        <v>0</v>
      </c>
      <c r="AB329" s="115">
        <v>0</v>
      </c>
      <c r="AC329" s="115">
        <v>0</v>
      </c>
      <c r="AD329" s="115">
        <v>0</v>
      </c>
      <c r="AE329" s="115">
        <v>0</v>
      </c>
      <c r="AF329" s="115">
        <v>0</v>
      </c>
      <c r="AG329" s="115">
        <v>0</v>
      </c>
    </row>
    <row r="330" spans="1:33">
      <c r="A330" s="115" t="s">
        <v>348</v>
      </c>
      <c r="B330" s="115" t="s">
        <v>19</v>
      </c>
      <c r="C330" s="115">
        <v>601545</v>
      </c>
      <c r="D330" s="115">
        <v>723727</v>
      </c>
      <c r="E330" s="115">
        <v>798210</v>
      </c>
      <c r="F330" s="115">
        <v>837529</v>
      </c>
      <c r="G330" s="115">
        <v>850945</v>
      </c>
      <c r="H330" s="115">
        <v>846005</v>
      </c>
      <c r="I330" s="115">
        <v>827994</v>
      </c>
      <c r="J330" s="115">
        <v>800981</v>
      </c>
      <c r="K330" s="115">
        <v>766539</v>
      </c>
      <c r="L330" s="115">
        <v>727516</v>
      </c>
      <c r="M330" s="115">
        <v>685496</v>
      </c>
      <c r="N330" s="115">
        <v>640718</v>
      </c>
      <c r="O330" s="115">
        <v>595049</v>
      </c>
      <c r="P330" s="115">
        <v>548139</v>
      </c>
      <c r="Q330" s="115">
        <v>500529</v>
      </c>
      <c r="R330" s="115">
        <v>452284</v>
      </c>
      <c r="S330" s="115">
        <v>404003</v>
      </c>
      <c r="T330" s="115">
        <v>355286</v>
      </c>
      <c r="U330" s="115">
        <v>307231</v>
      </c>
      <c r="V330" s="115">
        <v>259598</v>
      </c>
      <c r="W330" s="115">
        <v>212733</v>
      </c>
      <c r="X330" s="115">
        <v>167303</v>
      </c>
      <c r="Y330" s="115">
        <v>123861</v>
      </c>
      <c r="Z330" s="115">
        <v>126292</v>
      </c>
      <c r="AA330" s="115">
        <v>128914</v>
      </c>
      <c r="AB330" s="115">
        <v>131134</v>
      </c>
      <c r="AC330" s="115">
        <v>132420</v>
      </c>
      <c r="AD330" s="115">
        <v>133167</v>
      </c>
      <c r="AE330" s="115">
        <v>132912</v>
      </c>
      <c r="AF330" s="115">
        <v>131685</v>
      </c>
      <c r="AG330" s="115">
        <v>129452</v>
      </c>
    </row>
    <row r="331" spans="1:33">
      <c r="A331" s="115" t="s">
        <v>349</v>
      </c>
      <c r="B331" s="115" t="s">
        <v>19</v>
      </c>
      <c r="C331" s="115">
        <v>0</v>
      </c>
      <c r="D331" s="115">
        <v>0</v>
      </c>
      <c r="E331" s="115">
        <v>0</v>
      </c>
      <c r="F331" s="115">
        <v>0</v>
      </c>
      <c r="G331" s="115">
        <v>0</v>
      </c>
      <c r="H331" s="115">
        <v>0</v>
      </c>
      <c r="I331" s="115">
        <v>0</v>
      </c>
      <c r="J331" s="115">
        <v>0</v>
      </c>
      <c r="K331" s="115">
        <v>0</v>
      </c>
      <c r="L331" s="115">
        <v>0</v>
      </c>
      <c r="M331" s="115">
        <v>0</v>
      </c>
      <c r="N331" s="115">
        <v>0</v>
      </c>
      <c r="O331" s="115">
        <v>0</v>
      </c>
      <c r="P331" s="115">
        <v>0</v>
      </c>
      <c r="Q331" s="115">
        <v>0</v>
      </c>
      <c r="R331" s="115">
        <v>0</v>
      </c>
      <c r="S331" s="115">
        <v>0</v>
      </c>
      <c r="T331" s="115">
        <v>0</v>
      </c>
      <c r="U331" s="115">
        <v>0</v>
      </c>
      <c r="V331" s="115">
        <v>0</v>
      </c>
      <c r="W331" s="115">
        <v>0</v>
      </c>
      <c r="X331" s="115">
        <v>0</v>
      </c>
      <c r="Y331" s="115">
        <v>0</v>
      </c>
      <c r="Z331" s="115">
        <v>0</v>
      </c>
      <c r="AA331" s="115">
        <v>0</v>
      </c>
      <c r="AB331" s="115">
        <v>0</v>
      </c>
      <c r="AC331" s="115">
        <v>0</v>
      </c>
      <c r="AD331" s="115">
        <v>0</v>
      </c>
      <c r="AE331" s="115">
        <v>0</v>
      </c>
      <c r="AF331" s="115">
        <v>0</v>
      </c>
      <c r="AG331" s="115">
        <v>0</v>
      </c>
    </row>
    <row r="332" spans="1:33">
      <c r="A332" s="115" t="s">
        <v>350</v>
      </c>
      <c r="B332" s="115" t="s">
        <v>19</v>
      </c>
      <c r="C332" s="115">
        <v>0</v>
      </c>
      <c r="D332" s="115">
        <v>0</v>
      </c>
      <c r="E332" s="115">
        <v>0</v>
      </c>
      <c r="F332" s="115">
        <v>0</v>
      </c>
      <c r="G332" s="115">
        <v>0</v>
      </c>
      <c r="H332" s="115">
        <v>0</v>
      </c>
      <c r="I332" s="115">
        <v>0</v>
      </c>
      <c r="J332" s="115">
        <v>0</v>
      </c>
      <c r="K332" s="115">
        <v>0</v>
      </c>
      <c r="L332" s="115">
        <v>0</v>
      </c>
      <c r="M332" s="115">
        <v>0</v>
      </c>
      <c r="N332" s="115">
        <v>0</v>
      </c>
      <c r="O332" s="115">
        <v>0</v>
      </c>
      <c r="P332" s="115">
        <v>0</v>
      </c>
      <c r="Q332" s="115">
        <v>0</v>
      </c>
      <c r="R332" s="115">
        <v>0</v>
      </c>
      <c r="S332" s="115">
        <v>0</v>
      </c>
      <c r="T332" s="115">
        <v>0</v>
      </c>
      <c r="U332" s="115">
        <v>0</v>
      </c>
      <c r="V332" s="115">
        <v>0</v>
      </c>
      <c r="W332" s="115">
        <v>0</v>
      </c>
      <c r="X332" s="115">
        <v>0</v>
      </c>
      <c r="Y332" s="115">
        <v>0</v>
      </c>
      <c r="Z332" s="115">
        <v>0</v>
      </c>
      <c r="AA332" s="115">
        <v>0</v>
      </c>
      <c r="AB332" s="115">
        <v>0</v>
      </c>
      <c r="AC332" s="115">
        <v>0</v>
      </c>
      <c r="AD332" s="115">
        <v>0</v>
      </c>
      <c r="AE332" s="115">
        <v>0</v>
      </c>
      <c r="AF332" s="115">
        <v>0</v>
      </c>
      <c r="AG332" s="115">
        <v>0</v>
      </c>
    </row>
    <row r="333" spans="1:33">
      <c r="A333" s="115" t="s">
        <v>351</v>
      </c>
      <c r="B333" s="115" t="s">
        <v>19</v>
      </c>
      <c r="C333" s="2">
        <v>100162000</v>
      </c>
      <c r="D333" s="2">
        <v>107436000</v>
      </c>
      <c r="E333" s="2">
        <v>116093000</v>
      </c>
      <c r="F333" s="2">
        <v>123703000</v>
      </c>
      <c r="G333" s="2">
        <v>132308000</v>
      </c>
      <c r="H333" s="2">
        <v>141618000</v>
      </c>
      <c r="I333" s="2">
        <v>150563000</v>
      </c>
      <c r="J333" s="2">
        <v>159689000</v>
      </c>
      <c r="K333" s="2">
        <v>169905000</v>
      </c>
      <c r="L333" s="2">
        <v>181468000</v>
      </c>
      <c r="M333" s="2">
        <v>195172000</v>
      </c>
      <c r="N333" s="2">
        <v>211602000</v>
      </c>
      <c r="O333" s="2">
        <v>231267000</v>
      </c>
      <c r="P333" s="2">
        <v>254367000</v>
      </c>
      <c r="Q333" s="2">
        <v>282184000</v>
      </c>
      <c r="R333" s="2">
        <v>315556000</v>
      </c>
      <c r="S333" s="2">
        <v>353789000</v>
      </c>
      <c r="T333" s="2">
        <v>396334000</v>
      </c>
      <c r="U333" s="2">
        <v>443649000</v>
      </c>
      <c r="V333" s="2">
        <v>495542000</v>
      </c>
      <c r="W333" s="2">
        <v>550603000</v>
      </c>
      <c r="X333" s="2">
        <v>609870000</v>
      </c>
      <c r="Y333" s="2">
        <v>672705000</v>
      </c>
      <c r="Z333" s="2">
        <v>739638000</v>
      </c>
      <c r="AA333" s="2">
        <v>807172000</v>
      </c>
      <c r="AB333" s="2">
        <v>876891000</v>
      </c>
      <c r="AC333" s="2">
        <v>946195000</v>
      </c>
      <c r="AD333" s="2">
        <v>1015940000</v>
      </c>
      <c r="AE333" s="2">
        <v>1079660000</v>
      </c>
      <c r="AF333" s="2">
        <v>1144750000</v>
      </c>
      <c r="AG333" s="2">
        <v>1212180000</v>
      </c>
    </row>
    <row r="334" spans="1:33">
      <c r="A334" s="115" t="s">
        <v>352</v>
      </c>
      <c r="B334" s="115" t="s">
        <v>19</v>
      </c>
      <c r="C334" s="115">
        <v>0</v>
      </c>
      <c r="D334" s="115">
        <v>0</v>
      </c>
      <c r="E334" s="115">
        <v>0</v>
      </c>
      <c r="F334" s="115">
        <v>0</v>
      </c>
      <c r="G334" s="115">
        <v>0</v>
      </c>
      <c r="H334" s="115">
        <v>0</v>
      </c>
      <c r="I334" s="115">
        <v>0</v>
      </c>
      <c r="J334" s="115">
        <v>0</v>
      </c>
      <c r="K334" s="115">
        <v>0</v>
      </c>
      <c r="L334" s="115">
        <v>0</v>
      </c>
      <c r="M334" s="115">
        <v>0</v>
      </c>
      <c r="N334" s="115">
        <v>0</v>
      </c>
      <c r="O334" s="115">
        <v>0</v>
      </c>
      <c r="P334" s="115">
        <v>0</v>
      </c>
      <c r="Q334" s="115">
        <v>0</v>
      </c>
      <c r="R334" s="115">
        <v>0</v>
      </c>
      <c r="S334" s="115">
        <v>0</v>
      </c>
      <c r="T334" s="115">
        <v>0</v>
      </c>
      <c r="U334" s="115">
        <v>0</v>
      </c>
      <c r="V334" s="115">
        <v>0</v>
      </c>
      <c r="W334" s="115">
        <v>0</v>
      </c>
      <c r="X334" s="115">
        <v>0</v>
      </c>
      <c r="Y334" s="115">
        <v>0</v>
      </c>
      <c r="Z334" s="115">
        <v>0</v>
      </c>
      <c r="AA334" s="115">
        <v>0</v>
      </c>
      <c r="AB334" s="115">
        <v>0</v>
      </c>
      <c r="AC334" s="115">
        <v>0</v>
      </c>
      <c r="AD334" s="115">
        <v>0</v>
      </c>
      <c r="AE334" s="115">
        <v>0</v>
      </c>
      <c r="AF334" s="115">
        <v>0</v>
      </c>
      <c r="AG334" s="115">
        <v>0</v>
      </c>
    </row>
    <row r="335" spans="1:33">
      <c r="A335" s="115" t="s">
        <v>353</v>
      </c>
      <c r="B335" s="115" t="s">
        <v>19</v>
      </c>
      <c r="C335" s="2">
        <v>77671300000</v>
      </c>
      <c r="D335" s="2">
        <v>79374200000</v>
      </c>
      <c r="E335" s="2">
        <v>81689800000</v>
      </c>
      <c r="F335" s="2">
        <v>83430900000</v>
      </c>
      <c r="G335" s="2">
        <v>85215200000</v>
      </c>
      <c r="H335" s="2">
        <v>86973300000</v>
      </c>
      <c r="I335" s="2">
        <v>87935700000</v>
      </c>
      <c r="J335" s="2">
        <v>88470200000</v>
      </c>
      <c r="K335" s="2">
        <v>89031100000</v>
      </c>
      <c r="L335" s="2">
        <v>89258000000</v>
      </c>
      <c r="M335" s="2">
        <v>88849100000</v>
      </c>
      <c r="N335" s="2">
        <v>88461400000</v>
      </c>
      <c r="O335" s="2">
        <v>88101300000</v>
      </c>
      <c r="P335" s="2">
        <v>87609100000</v>
      </c>
      <c r="Q335" s="2">
        <v>87304400000</v>
      </c>
      <c r="R335" s="2">
        <v>87363000000</v>
      </c>
      <c r="S335" s="2">
        <v>87311900000</v>
      </c>
      <c r="T335" s="2">
        <v>87122000000</v>
      </c>
      <c r="U335" s="2">
        <v>87016100000</v>
      </c>
      <c r="V335" s="2">
        <v>87001000000</v>
      </c>
      <c r="W335" s="2">
        <v>87000200000</v>
      </c>
      <c r="X335" s="2">
        <v>87128400000</v>
      </c>
      <c r="Y335" s="2">
        <v>87262600000</v>
      </c>
      <c r="Z335" s="2">
        <v>87632000000</v>
      </c>
      <c r="AA335" s="2">
        <v>87874300000</v>
      </c>
      <c r="AB335" s="2">
        <v>88221800000</v>
      </c>
      <c r="AC335" s="2">
        <v>88328200000</v>
      </c>
      <c r="AD335" s="2">
        <v>88084100000</v>
      </c>
      <c r="AE335" s="2">
        <v>88265100000</v>
      </c>
      <c r="AF335" s="2">
        <v>88536100000</v>
      </c>
      <c r="AG335" s="2">
        <v>88882700000</v>
      </c>
    </row>
    <row r="336" spans="1:33">
      <c r="A336" s="115" t="s">
        <v>354</v>
      </c>
      <c r="B336" s="115" t="s">
        <v>19</v>
      </c>
      <c r="C336" s="115">
        <v>0</v>
      </c>
      <c r="D336" s="115">
        <v>0</v>
      </c>
      <c r="E336" s="115">
        <v>0</v>
      </c>
      <c r="F336" s="115">
        <v>0</v>
      </c>
      <c r="G336" s="115">
        <v>0</v>
      </c>
      <c r="H336" s="115">
        <v>0</v>
      </c>
      <c r="I336" s="115">
        <v>0</v>
      </c>
      <c r="J336" s="115">
        <v>0</v>
      </c>
      <c r="K336" s="115">
        <v>0</v>
      </c>
      <c r="L336" s="115">
        <v>0</v>
      </c>
      <c r="M336" s="115">
        <v>0</v>
      </c>
      <c r="N336" s="115">
        <v>0</v>
      </c>
      <c r="O336" s="115">
        <v>0</v>
      </c>
      <c r="P336" s="115">
        <v>0</v>
      </c>
      <c r="Q336" s="115">
        <v>0</v>
      </c>
      <c r="R336" s="115">
        <v>0</v>
      </c>
      <c r="S336" s="115">
        <v>0</v>
      </c>
      <c r="T336" s="115">
        <v>0</v>
      </c>
      <c r="U336" s="115">
        <v>0</v>
      </c>
      <c r="V336" s="115">
        <v>0</v>
      </c>
      <c r="W336" s="115">
        <v>0</v>
      </c>
      <c r="X336" s="115">
        <v>0</v>
      </c>
      <c r="Y336" s="115">
        <v>0</v>
      </c>
      <c r="Z336" s="115">
        <v>0</v>
      </c>
      <c r="AA336" s="115">
        <v>0</v>
      </c>
      <c r="AB336" s="115">
        <v>0</v>
      </c>
      <c r="AC336" s="115">
        <v>0</v>
      </c>
      <c r="AD336" s="115">
        <v>0</v>
      </c>
      <c r="AE336" s="115">
        <v>0</v>
      </c>
      <c r="AF336" s="115">
        <v>0</v>
      </c>
      <c r="AG336" s="115">
        <v>0</v>
      </c>
    </row>
    <row r="337" spans="1:33">
      <c r="A337" s="115" t="s">
        <v>355</v>
      </c>
      <c r="B337" s="115" t="s">
        <v>19</v>
      </c>
      <c r="C337" s="2">
        <v>6322230000</v>
      </c>
      <c r="D337" s="2">
        <v>6919810000</v>
      </c>
      <c r="E337" s="2">
        <v>7375280000</v>
      </c>
      <c r="F337" s="2">
        <v>7048820000</v>
      </c>
      <c r="G337" s="2">
        <v>6862090000</v>
      </c>
      <c r="H337" s="2">
        <v>6566560000</v>
      </c>
      <c r="I337" s="2">
        <v>6173180000</v>
      </c>
      <c r="J337" s="2">
        <v>5642160000</v>
      </c>
      <c r="K337" s="2">
        <v>4894270000</v>
      </c>
      <c r="L337" s="2">
        <v>4271560000</v>
      </c>
      <c r="M337" s="2">
        <v>4294130000</v>
      </c>
      <c r="N337" s="2">
        <v>4310950000</v>
      </c>
      <c r="O337" s="2">
        <v>4319700000</v>
      </c>
      <c r="P337" s="2">
        <v>4329210000</v>
      </c>
      <c r="Q337" s="2">
        <v>4334580000</v>
      </c>
      <c r="R337" s="2">
        <v>4252960000</v>
      </c>
      <c r="S337" s="2">
        <v>4205280000</v>
      </c>
      <c r="T337" s="2">
        <v>4198500000</v>
      </c>
      <c r="U337" s="2">
        <v>4183620000</v>
      </c>
      <c r="V337" s="2">
        <v>4167870000</v>
      </c>
      <c r="W337" s="2">
        <v>4053060000</v>
      </c>
      <c r="X337" s="2">
        <v>3970940000</v>
      </c>
      <c r="Y337" s="2">
        <v>3982610000</v>
      </c>
      <c r="Z337" s="2">
        <v>3946810000</v>
      </c>
      <c r="AA337" s="2">
        <v>3846500000</v>
      </c>
      <c r="AB337" s="2">
        <v>3697300000</v>
      </c>
      <c r="AC337" s="2">
        <v>3623760000</v>
      </c>
      <c r="AD337" s="2">
        <v>3878640000</v>
      </c>
      <c r="AE337" s="2">
        <v>3917830000</v>
      </c>
      <c r="AF337" s="2">
        <v>3972350000</v>
      </c>
      <c r="AG337" s="2">
        <v>4023630000</v>
      </c>
    </row>
    <row r="338" spans="1:33">
      <c r="A338" s="115" t="s">
        <v>356</v>
      </c>
      <c r="B338" s="115" t="s">
        <v>19</v>
      </c>
      <c r="C338" s="115">
        <v>0</v>
      </c>
      <c r="D338" s="115">
        <v>0</v>
      </c>
      <c r="E338" s="115">
        <v>0</v>
      </c>
      <c r="F338" s="115">
        <v>0</v>
      </c>
      <c r="G338" s="115">
        <v>0</v>
      </c>
      <c r="H338" s="115">
        <v>0</v>
      </c>
      <c r="I338" s="115">
        <v>0</v>
      </c>
      <c r="J338" s="115">
        <v>0</v>
      </c>
      <c r="K338" s="115">
        <v>0</v>
      </c>
      <c r="L338" s="115">
        <v>0</v>
      </c>
      <c r="M338" s="115">
        <v>0</v>
      </c>
      <c r="N338" s="115">
        <v>0</v>
      </c>
      <c r="O338" s="115">
        <v>0</v>
      </c>
      <c r="P338" s="115">
        <v>0</v>
      </c>
      <c r="Q338" s="115">
        <v>0</v>
      </c>
      <c r="R338" s="115">
        <v>0</v>
      </c>
      <c r="S338" s="115">
        <v>0</v>
      </c>
      <c r="T338" s="115">
        <v>0</v>
      </c>
      <c r="U338" s="115">
        <v>0</v>
      </c>
      <c r="V338" s="115">
        <v>0</v>
      </c>
      <c r="W338" s="115">
        <v>0</v>
      </c>
      <c r="X338" s="115">
        <v>0</v>
      </c>
      <c r="Y338" s="115">
        <v>0</v>
      </c>
      <c r="Z338" s="115">
        <v>0</v>
      </c>
      <c r="AA338" s="115">
        <v>0</v>
      </c>
      <c r="AB338" s="115">
        <v>0</v>
      </c>
      <c r="AC338" s="115">
        <v>0</v>
      </c>
      <c r="AD338" s="115">
        <v>0</v>
      </c>
      <c r="AE338" s="115">
        <v>0</v>
      </c>
      <c r="AF338" s="115">
        <v>0</v>
      </c>
      <c r="AG338" s="115">
        <v>0</v>
      </c>
    </row>
    <row r="339" spans="1:33">
      <c r="A339" s="115" t="s">
        <v>357</v>
      </c>
      <c r="B339" s="115" t="s">
        <v>19</v>
      </c>
      <c r="C339" s="115">
        <v>0</v>
      </c>
      <c r="D339" s="115">
        <v>0</v>
      </c>
      <c r="E339" s="115">
        <v>0</v>
      </c>
      <c r="F339" s="115">
        <v>0</v>
      </c>
      <c r="G339" s="115">
        <v>0</v>
      </c>
      <c r="H339" s="115">
        <v>0</v>
      </c>
      <c r="I339" s="115">
        <v>0</v>
      </c>
      <c r="J339" s="115">
        <v>0</v>
      </c>
      <c r="K339" s="115">
        <v>0</v>
      </c>
      <c r="L339" s="115">
        <v>0</v>
      </c>
      <c r="M339" s="115">
        <v>0</v>
      </c>
      <c r="N339" s="115">
        <v>0</v>
      </c>
      <c r="O339" s="115">
        <v>0</v>
      </c>
      <c r="P339" s="115">
        <v>0</v>
      </c>
      <c r="Q339" s="115">
        <v>0</v>
      </c>
      <c r="R339" s="115">
        <v>0</v>
      </c>
      <c r="S339" s="115">
        <v>0</v>
      </c>
      <c r="T339" s="115">
        <v>0</v>
      </c>
      <c r="U339" s="115">
        <v>0</v>
      </c>
      <c r="V339" s="115">
        <v>0</v>
      </c>
      <c r="W339" s="115">
        <v>0</v>
      </c>
      <c r="X339" s="115">
        <v>0</v>
      </c>
      <c r="Y339" s="115">
        <v>0</v>
      </c>
      <c r="Z339" s="115">
        <v>0</v>
      </c>
      <c r="AA339" s="115">
        <v>0</v>
      </c>
      <c r="AB339" s="115">
        <v>0</v>
      </c>
      <c r="AC339" s="115">
        <v>0</v>
      </c>
      <c r="AD339" s="115">
        <v>0</v>
      </c>
      <c r="AE339" s="115">
        <v>0</v>
      </c>
      <c r="AF339" s="115">
        <v>0</v>
      </c>
      <c r="AG339" s="115">
        <v>0</v>
      </c>
    </row>
    <row r="340" spans="1:33">
      <c r="A340" s="115" t="s">
        <v>358</v>
      </c>
      <c r="B340" s="115" t="s">
        <v>19</v>
      </c>
      <c r="C340" s="2">
        <v>1988450</v>
      </c>
      <c r="D340" s="2">
        <v>2056230</v>
      </c>
      <c r="E340" s="2">
        <v>2157720</v>
      </c>
      <c r="F340" s="2">
        <v>2256690</v>
      </c>
      <c r="G340" s="2">
        <v>2386570</v>
      </c>
      <c r="H340" s="2">
        <v>2539810</v>
      </c>
      <c r="I340" s="2">
        <v>2696060</v>
      </c>
      <c r="J340" s="2">
        <v>2862000</v>
      </c>
      <c r="K340" s="2">
        <v>3046670</v>
      </c>
      <c r="L340" s="2">
        <v>3246980</v>
      </c>
      <c r="M340" s="2">
        <v>3468550</v>
      </c>
      <c r="N340" s="2">
        <v>3713880</v>
      </c>
      <c r="O340" s="2">
        <v>3984650</v>
      </c>
      <c r="P340" s="2">
        <v>4274990</v>
      </c>
      <c r="Q340" s="2">
        <v>4597800</v>
      </c>
      <c r="R340" s="2">
        <v>4955360</v>
      </c>
      <c r="S340" s="2">
        <v>5331440</v>
      </c>
      <c r="T340" s="2">
        <v>5722120</v>
      </c>
      <c r="U340" s="2">
        <v>6140610</v>
      </c>
      <c r="V340" s="2">
        <v>6581570</v>
      </c>
      <c r="W340" s="2">
        <v>7047900</v>
      </c>
      <c r="X340" s="2">
        <v>7549830</v>
      </c>
      <c r="Y340" s="2">
        <v>8084540</v>
      </c>
      <c r="Z340" s="2">
        <v>8670020</v>
      </c>
      <c r="AA340" s="2">
        <v>9265800</v>
      </c>
      <c r="AB340" s="2">
        <v>9901630</v>
      </c>
      <c r="AC340" s="2">
        <v>10544200</v>
      </c>
      <c r="AD340" s="2">
        <v>11205800</v>
      </c>
      <c r="AE340" s="2">
        <v>11870700</v>
      </c>
      <c r="AF340" s="2">
        <v>12554300</v>
      </c>
      <c r="AG340" s="2">
        <v>13260900</v>
      </c>
    </row>
    <row r="341" spans="1:33">
      <c r="A341" s="115" t="s">
        <v>359</v>
      </c>
      <c r="B341" s="115" t="s">
        <v>19</v>
      </c>
      <c r="C341" s="115">
        <v>0</v>
      </c>
      <c r="D341" s="115">
        <v>0</v>
      </c>
      <c r="E341" s="115">
        <v>0</v>
      </c>
      <c r="F341" s="115">
        <v>0</v>
      </c>
      <c r="G341" s="115">
        <v>0</v>
      </c>
      <c r="H341" s="115">
        <v>0</v>
      </c>
      <c r="I341" s="115">
        <v>0</v>
      </c>
      <c r="J341" s="115">
        <v>0</v>
      </c>
      <c r="K341" s="115">
        <v>0</v>
      </c>
      <c r="L341" s="115">
        <v>0</v>
      </c>
      <c r="M341" s="115">
        <v>0</v>
      </c>
      <c r="N341" s="115">
        <v>0</v>
      </c>
      <c r="O341" s="115">
        <v>0</v>
      </c>
      <c r="P341" s="115">
        <v>0</v>
      </c>
      <c r="Q341" s="115">
        <v>0</v>
      </c>
      <c r="R341" s="115">
        <v>0</v>
      </c>
      <c r="S341" s="115">
        <v>0</v>
      </c>
      <c r="T341" s="115">
        <v>0</v>
      </c>
      <c r="U341" s="115">
        <v>0</v>
      </c>
      <c r="V341" s="115">
        <v>0</v>
      </c>
      <c r="W341" s="115">
        <v>0</v>
      </c>
      <c r="X341" s="115">
        <v>0</v>
      </c>
      <c r="Y341" s="115">
        <v>0</v>
      </c>
      <c r="Z341" s="115">
        <v>0</v>
      </c>
      <c r="AA341" s="115">
        <v>0</v>
      </c>
      <c r="AB341" s="115">
        <v>0</v>
      </c>
      <c r="AC341" s="115">
        <v>0</v>
      </c>
      <c r="AD341" s="115">
        <v>0</v>
      </c>
      <c r="AE341" s="115">
        <v>0</v>
      </c>
      <c r="AF341" s="115">
        <v>0</v>
      </c>
      <c r="AG341" s="115">
        <v>0</v>
      </c>
    </row>
    <row r="342" spans="1:33">
      <c r="A342" s="115" t="s">
        <v>360</v>
      </c>
      <c r="B342" s="115" t="s">
        <v>19</v>
      </c>
      <c r="C342" s="115">
        <v>0</v>
      </c>
      <c r="D342" s="115">
        <v>0</v>
      </c>
      <c r="E342" s="115">
        <v>0</v>
      </c>
      <c r="F342" s="115">
        <v>0</v>
      </c>
      <c r="G342" s="115">
        <v>0</v>
      </c>
      <c r="H342" s="115">
        <v>0</v>
      </c>
      <c r="I342" s="115">
        <v>0</v>
      </c>
      <c r="J342" s="115">
        <v>0</v>
      </c>
      <c r="K342" s="115">
        <v>0</v>
      </c>
      <c r="L342" s="115">
        <v>0</v>
      </c>
      <c r="M342" s="115">
        <v>0</v>
      </c>
      <c r="N342" s="115">
        <v>0</v>
      </c>
      <c r="O342" s="115">
        <v>0</v>
      </c>
      <c r="P342" s="115">
        <v>0</v>
      </c>
      <c r="Q342" s="115">
        <v>0</v>
      </c>
      <c r="R342" s="115">
        <v>0</v>
      </c>
      <c r="S342" s="115">
        <v>0</v>
      </c>
      <c r="T342" s="115">
        <v>0</v>
      </c>
      <c r="U342" s="115">
        <v>0</v>
      </c>
      <c r="V342" s="115">
        <v>0</v>
      </c>
      <c r="W342" s="115">
        <v>0</v>
      </c>
      <c r="X342" s="115">
        <v>0</v>
      </c>
      <c r="Y342" s="115">
        <v>0</v>
      </c>
      <c r="Z342" s="115">
        <v>0</v>
      </c>
      <c r="AA342" s="115">
        <v>0</v>
      </c>
      <c r="AB342" s="115">
        <v>0</v>
      </c>
      <c r="AC342" s="115">
        <v>0</v>
      </c>
      <c r="AD342" s="115">
        <v>0</v>
      </c>
      <c r="AE342" s="115">
        <v>0</v>
      </c>
      <c r="AF342" s="115">
        <v>0</v>
      </c>
      <c r="AG342" s="115">
        <v>0</v>
      </c>
    </row>
    <row r="343" spans="1:33">
      <c r="A343" s="115" t="s">
        <v>361</v>
      </c>
      <c r="B343" s="115" t="s">
        <v>19</v>
      </c>
      <c r="C343" s="2">
        <v>31739800</v>
      </c>
      <c r="D343" s="2">
        <v>39248200</v>
      </c>
      <c r="E343" s="2">
        <v>44736400</v>
      </c>
      <c r="F343" s="2">
        <v>48711100</v>
      </c>
      <c r="G343" s="2">
        <v>51545200</v>
      </c>
      <c r="H343" s="2">
        <v>53494500</v>
      </c>
      <c r="I343" s="2">
        <v>54765000</v>
      </c>
      <c r="J343" s="2">
        <v>55516400</v>
      </c>
      <c r="K343" s="2">
        <v>55807400</v>
      </c>
      <c r="L343" s="2">
        <v>55805500</v>
      </c>
      <c r="M343" s="2">
        <v>55578300</v>
      </c>
      <c r="N343" s="2">
        <v>55125100</v>
      </c>
      <c r="O343" s="2">
        <v>54541000</v>
      </c>
      <c r="P343" s="2">
        <v>53838100</v>
      </c>
      <c r="Q343" s="2">
        <v>53015900</v>
      </c>
      <c r="R343" s="2">
        <v>52054300</v>
      </c>
      <c r="S343" s="2">
        <v>50997200</v>
      </c>
      <c r="T343" s="2">
        <v>49847300</v>
      </c>
      <c r="U343" s="2">
        <v>48610400</v>
      </c>
      <c r="V343" s="2">
        <v>47294700</v>
      </c>
      <c r="W343" s="2">
        <v>45937400</v>
      </c>
      <c r="X343" s="2">
        <v>44533800</v>
      </c>
      <c r="Y343" s="2">
        <v>43096300</v>
      </c>
      <c r="Z343" s="2">
        <v>42144800</v>
      </c>
      <c r="AA343" s="2">
        <v>41116900</v>
      </c>
      <c r="AB343" s="2">
        <v>40016700</v>
      </c>
      <c r="AC343" s="2">
        <v>38865500</v>
      </c>
      <c r="AD343" s="2">
        <v>37700400</v>
      </c>
      <c r="AE343" s="2">
        <v>36555900</v>
      </c>
      <c r="AF343" s="2">
        <v>35451800</v>
      </c>
      <c r="AG343" s="2">
        <v>34391600</v>
      </c>
    </row>
    <row r="344" spans="1:33">
      <c r="A344" s="115" t="s">
        <v>362</v>
      </c>
      <c r="B344" s="115" t="s">
        <v>19</v>
      </c>
      <c r="C344" s="2">
        <v>26137800</v>
      </c>
      <c r="D344" s="2">
        <v>32124600</v>
      </c>
      <c r="E344" s="2">
        <v>36160900</v>
      </c>
      <c r="F344" s="2">
        <v>39118500</v>
      </c>
      <c r="G344" s="2">
        <v>41153500</v>
      </c>
      <c r="H344" s="2">
        <v>42423500</v>
      </c>
      <c r="I344" s="2">
        <v>43153500</v>
      </c>
      <c r="J344" s="2">
        <v>43504900</v>
      </c>
      <c r="K344" s="2">
        <v>43539100</v>
      </c>
      <c r="L344" s="2">
        <v>43169200</v>
      </c>
      <c r="M344" s="2">
        <v>42078300</v>
      </c>
      <c r="N344" s="2">
        <v>40771700</v>
      </c>
      <c r="O344" s="2">
        <v>39332400</v>
      </c>
      <c r="P344" s="2">
        <v>37770100</v>
      </c>
      <c r="Q344" s="2">
        <v>36094900</v>
      </c>
      <c r="R344" s="2">
        <v>34313200</v>
      </c>
      <c r="S344" s="2">
        <v>32458600</v>
      </c>
      <c r="T344" s="2">
        <v>30531800</v>
      </c>
      <c r="U344" s="2">
        <v>28542900</v>
      </c>
      <c r="V344" s="2">
        <v>26497200</v>
      </c>
      <c r="W344" s="2">
        <v>24414900</v>
      </c>
      <c r="X344" s="2">
        <v>22293500</v>
      </c>
      <c r="Y344" s="2">
        <v>20143600</v>
      </c>
      <c r="Z344" s="2">
        <v>19014200</v>
      </c>
      <c r="AA344" s="2">
        <v>17804200</v>
      </c>
      <c r="AB344" s="2">
        <v>16528400</v>
      </c>
      <c r="AC344" s="2">
        <v>15200400</v>
      </c>
      <c r="AD344" s="2">
        <v>13863200</v>
      </c>
      <c r="AE344" s="2">
        <v>12534500</v>
      </c>
      <c r="AF344" s="2">
        <v>11230400</v>
      </c>
      <c r="AG344" s="2">
        <v>9959770</v>
      </c>
    </row>
    <row r="345" spans="1:33">
      <c r="A345" s="115" t="s">
        <v>363</v>
      </c>
      <c r="B345" s="115" t="s">
        <v>19</v>
      </c>
      <c r="C345" s="2">
        <v>890357000</v>
      </c>
      <c r="D345" s="2">
        <v>1096320000</v>
      </c>
      <c r="E345" s="2">
        <v>1247700000</v>
      </c>
      <c r="F345" s="2">
        <v>1367640000</v>
      </c>
      <c r="G345" s="2">
        <v>1454660000</v>
      </c>
      <c r="H345" s="2">
        <v>1519570000</v>
      </c>
      <c r="I345" s="2">
        <v>1566760000</v>
      </c>
      <c r="J345" s="2">
        <v>1601680000</v>
      </c>
      <c r="K345" s="2">
        <v>1627900000</v>
      </c>
      <c r="L345" s="2">
        <v>1644010000</v>
      </c>
      <c r="M345" s="2">
        <v>1642440000</v>
      </c>
      <c r="N345" s="2">
        <v>1635040000</v>
      </c>
      <c r="O345" s="2">
        <v>1624800000</v>
      </c>
      <c r="P345" s="2">
        <v>1611730000</v>
      </c>
      <c r="Q345" s="2">
        <v>1596360000</v>
      </c>
      <c r="R345" s="2">
        <v>1579860000</v>
      </c>
      <c r="S345" s="2">
        <v>1560960000</v>
      </c>
      <c r="T345" s="2">
        <v>1539250000</v>
      </c>
      <c r="U345" s="2">
        <v>1515850000</v>
      </c>
      <c r="V345" s="2">
        <v>1490980000</v>
      </c>
      <c r="W345" s="2">
        <v>1466700000</v>
      </c>
      <c r="X345" s="2">
        <v>1440790000</v>
      </c>
      <c r="Y345" s="2">
        <v>1412510000</v>
      </c>
      <c r="Z345" s="2">
        <v>1394450000</v>
      </c>
      <c r="AA345" s="2">
        <v>1374510000</v>
      </c>
      <c r="AB345" s="2">
        <v>1353120000</v>
      </c>
      <c r="AC345" s="2">
        <v>1329120000</v>
      </c>
      <c r="AD345" s="2">
        <v>1299790000</v>
      </c>
      <c r="AE345" s="2">
        <v>1273860000</v>
      </c>
      <c r="AF345" s="2">
        <v>1248520000</v>
      </c>
      <c r="AG345" s="2">
        <v>1224200000</v>
      </c>
    </row>
    <row r="346" spans="1:33">
      <c r="A346" s="115" t="s">
        <v>364</v>
      </c>
      <c r="B346" s="115" t="s">
        <v>19</v>
      </c>
      <c r="C346" s="2">
        <v>1413550</v>
      </c>
      <c r="D346" s="2">
        <v>1739920</v>
      </c>
      <c r="E346" s="2">
        <v>2133850</v>
      </c>
      <c r="F346" s="2">
        <v>2182950</v>
      </c>
      <c r="G346" s="2">
        <v>2061630</v>
      </c>
      <c r="H346" s="2">
        <v>1859270</v>
      </c>
      <c r="I346" s="2">
        <v>1536270</v>
      </c>
      <c r="J346" s="2">
        <v>1077950</v>
      </c>
      <c r="K346" s="115">
        <v>486922</v>
      </c>
      <c r="L346" s="115">
        <v>0</v>
      </c>
      <c r="M346" s="115">
        <v>0</v>
      </c>
      <c r="N346" s="115">
        <v>0</v>
      </c>
      <c r="O346" s="115">
        <v>0</v>
      </c>
      <c r="P346" s="115">
        <v>0</v>
      </c>
      <c r="Q346" s="115">
        <v>0</v>
      </c>
      <c r="R346" s="115">
        <v>0</v>
      </c>
      <c r="S346" s="115">
        <v>0</v>
      </c>
      <c r="T346" s="115">
        <v>0</v>
      </c>
      <c r="U346" s="115">
        <v>0</v>
      </c>
      <c r="V346" s="115">
        <v>0</v>
      </c>
      <c r="W346" s="115">
        <v>0</v>
      </c>
      <c r="X346" s="115">
        <v>0</v>
      </c>
      <c r="Y346" s="115">
        <v>0</v>
      </c>
      <c r="Z346" s="115">
        <v>0</v>
      </c>
      <c r="AA346" s="115">
        <v>0</v>
      </c>
      <c r="AB346" s="115">
        <v>0</v>
      </c>
      <c r="AC346" s="115">
        <v>0</v>
      </c>
      <c r="AD346" s="115">
        <v>0</v>
      </c>
      <c r="AE346" s="115">
        <v>0</v>
      </c>
      <c r="AF346" s="115">
        <v>0</v>
      </c>
      <c r="AG346" s="115">
        <v>0</v>
      </c>
    </row>
    <row r="347" spans="1:33">
      <c r="A347" s="115" t="s">
        <v>365</v>
      </c>
      <c r="B347" s="115" t="s">
        <v>19</v>
      </c>
      <c r="C347" s="2">
        <v>72473100</v>
      </c>
      <c r="D347" s="2">
        <v>95577500</v>
      </c>
      <c r="E347" s="2">
        <v>112650000</v>
      </c>
      <c r="F347" s="2">
        <v>115551000</v>
      </c>
      <c r="G347" s="2">
        <v>117142000</v>
      </c>
      <c r="H347" s="2">
        <v>114733000</v>
      </c>
      <c r="I347" s="2">
        <v>109991000</v>
      </c>
      <c r="J347" s="2">
        <v>102149000</v>
      </c>
      <c r="K347" s="2">
        <v>89491200</v>
      </c>
      <c r="L347" s="2">
        <v>78676600</v>
      </c>
      <c r="M347" s="2">
        <v>79380300</v>
      </c>
      <c r="N347" s="2">
        <v>79679600</v>
      </c>
      <c r="O347" s="2">
        <v>79665600</v>
      </c>
      <c r="P347" s="2">
        <v>79643400</v>
      </c>
      <c r="Q347" s="2">
        <v>79257600</v>
      </c>
      <c r="R347" s="2">
        <v>76909800</v>
      </c>
      <c r="S347" s="2">
        <v>75182100</v>
      </c>
      <c r="T347" s="2">
        <v>74178200</v>
      </c>
      <c r="U347" s="2">
        <v>72880300</v>
      </c>
      <c r="V347" s="2">
        <v>71426900</v>
      </c>
      <c r="W347" s="2">
        <v>68328700</v>
      </c>
      <c r="X347" s="2">
        <v>65665000</v>
      </c>
      <c r="Y347" s="2">
        <v>64465900</v>
      </c>
      <c r="Z347" s="2">
        <v>62804000</v>
      </c>
      <c r="AA347" s="2">
        <v>60166100</v>
      </c>
      <c r="AB347" s="2">
        <v>56708000</v>
      </c>
      <c r="AC347" s="2">
        <v>54528500</v>
      </c>
      <c r="AD347" s="2">
        <v>57234100</v>
      </c>
      <c r="AE347" s="2">
        <v>56543100</v>
      </c>
      <c r="AF347" s="2">
        <v>56017400</v>
      </c>
      <c r="AG347" s="2">
        <v>55418200</v>
      </c>
    </row>
    <row r="348" spans="1:33">
      <c r="A348" s="115" t="s">
        <v>366</v>
      </c>
      <c r="B348" s="115" t="s">
        <v>19</v>
      </c>
      <c r="C348" s="115">
        <v>0</v>
      </c>
      <c r="D348" s="115">
        <v>0</v>
      </c>
      <c r="E348" s="115">
        <v>0</v>
      </c>
      <c r="F348" s="115">
        <v>0</v>
      </c>
      <c r="G348" s="115">
        <v>0</v>
      </c>
      <c r="H348" s="115">
        <v>0</v>
      </c>
      <c r="I348" s="115">
        <v>0</v>
      </c>
      <c r="J348" s="115">
        <v>0</v>
      </c>
      <c r="K348" s="115">
        <v>0</v>
      </c>
      <c r="L348" s="115">
        <v>0</v>
      </c>
      <c r="M348" s="115">
        <v>0</v>
      </c>
      <c r="N348" s="115">
        <v>0</v>
      </c>
      <c r="O348" s="115">
        <v>0</v>
      </c>
      <c r="P348" s="115">
        <v>0</v>
      </c>
      <c r="Q348" s="115">
        <v>0</v>
      </c>
      <c r="R348" s="115">
        <v>0</v>
      </c>
      <c r="S348" s="115">
        <v>0</v>
      </c>
      <c r="T348" s="115">
        <v>0</v>
      </c>
      <c r="U348" s="115">
        <v>0</v>
      </c>
      <c r="V348" s="115">
        <v>0</v>
      </c>
      <c r="W348" s="115">
        <v>0</v>
      </c>
      <c r="X348" s="115">
        <v>0</v>
      </c>
      <c r="Y348" s="115">
        <v>0</v>
      </c>
      <c r="Z348" s="115">
        <v>0</v>
      </c>
      <c r="AA348" s="115">
        <v>0</v>
      </c>
      <c r="AB348" s="115">
        <v>0</v>
      </c>
      <c r="AC348" s="115">
        <v>0</v>
      </c>
      <c r="AD348" s="115">
        <v>0</v>
      </c>
      <c r="AE348" s="115">
        <v>0</v>
      </c>
      <c r="AF348" s="115">
        <v>0</v>
      </c>
      <c r="AG348" s="115">
        <v>0</v>
      </c>
    </row>
    <row r="349" spans="1:33">
      <c r="A349" s="115" t="s">
        <v>367</v>
      </c>
      <c r="B349" s="115" t="s">
        <v>19</v>
      </c>
      <c r="C349" s="115">
        <v>0</v>
      </c>
      <c r="D349" s="115">
        <v>0</v>
      </c>
      <c r="E349" s="115">
        <v>0</v>
      </c>
      <c r="F349" s="115">
        <v>0</v>
      </c>
      <c r="G349" s="115">
        <v>0</v>
      </c>
      <c r="H349" s="115">
        <v>0</v>
      </c>
      <c r="I349" s="115">
        <v>0</v>
      </c>
      <c r="J349" s="115">
        <v>0</v>
      </c>
      <c r="K349" s="115">
        <v>0</v>
      </c>
      <c r="L349" s="115">
        <v>0</v>
      </c>
      <c r="M349" s="115">
        <v>0</v>
      </c>
      <c r="N349" s="115">
        <v>0</v>
      </c>
      <c r="O349" s="115">
        <v>0</v>
      </c>
      <c r="P349" s="115">
        <v>0</v>
      </c>
      <c r="Q349" s="115">
        <v>0</v>
      </c>
      <c r="R349" s="115">
        <v>0</v>
      </c>
      <c r="S349" s="115">
        <v>0</v>
      </c>
      <c r="T349" s="115">
        <v>0</v>
      </c>
      <c r="U349" s="115">
        <v>0</v>
      </c>
      <c r="V349" s="115">
        <v>0</v>
      </c>
      <c r="W349" s="115">
        <v>0</v>
      </c>
      <c r="X349" s="115">
        <v>0</v>
      </c>
      <c r="Y349" s="115">
        <v>0</v>
      </c>
      <c r="Z349" s="115">
        <v>0</v>
      </c>
      <c r="AA349" s="115">
        <v>0</v>
      </c>
      <c r="AB349" s="115">
        <v>0</v>
      </c>
      <c r="AC349" s="115">
        <v>0</v>
      </c>
      <c r="AD349" s="115">
        <v>0</v>
      </c>
      <c r="AE349" s="115">
        <v>0</v>
      </c>
      <c r="AF349" s="115">
        <v>0</v>
      </c>
      <c r="AG349" s="115">
        <v>0</v>
      </c>
    </row>
    <row r="350" spans="1:33">
      <c r="A350" s="115" t="s">
        <v>368</v>
      </c>
      <c r="B350" s="115" t="s">
        <v>19</v>
      </c>
      <c r="C350" s="115">
        <v>293937</v>
      </c>
      <c r="D350" s="115">
        <v>353639</v>
      </c>
      <c r="E350" s="115">
        <v>390034</v>
      </c>
      <c r="F350" s="115">
        <v>409247</v>
      </c>
      <c r="G350" s="115">
        <v>415803</v>
      </c>
      <c r="H350" s="115">
        <v>413389</v>
      </c>
      <c r="I350" s="115">
        <v>404588</v>
      </c>
      <c r="J350" s="115">
        <v>391388</v>
      </c>
      <c r="K350" s="115">
        <v>374559</v>
      </c>
      <c r="L350" s="115">
        <v>355491</v>
      </c>
      <c r="M350" s="115">
        <v>334959</v>
      </c>
      <c r="N350" s="115">
        <v>313078</v>
      </c>
      <c r="O350" s="115">
        <v>290763</v>
      </c>
      <c r="P350" s="115">
        <v>267841</v>
      </c>
      <c r="Q350" s="115">
        <v>244576</v>
      </c>
      <c r="R350" s="115">
        <v>221002</v>
      </c>
      <c r="S350" s="115">
        <v>197411</v>
      </c>
      <c r="T350" s="115">
        <v>173606</v>
      </c>
      <c r="U350" s="115">
        <v>150124</v>
      </c>
      <c r="V350" s="115">
        <v>126849</v>
      </c>
      <c r="W350" s="115">
        <v>103949</v>
      </c>
      <c r="X350" s="115">
        <v>81750.3</v>
      </c>
      <c r="Y350" s="115">
        <v>60522.8</v>
      </c>
      <c r="Z350" s="115">
        <v>61710.7</v>
      </c>
      <c r="AA350" s="115">
        <v>62992</v>
      </c>
      <c r="AB350" s="115">
        <v>64076.9</v>
      </c>
      <c r="AC350" s="115">
        <v>64705.2</v>
      </c>
      <c r="AD350" s="115">
        <v>65070.400000000001</v>
      </c>
      <c r="AE350" s="115">
        <v>64945.5</v>
      </c>
      <c r="AF350" s="115">
        <v>64346.1</v>
      </c>
      <c r="AG350" s="115">
        <v>63255.1</v>
      </c>
    </row>
    <row r="351" spans="1:33">
      <c r="A351" s="115" t="s">
        <v>369</v>
      </c>
      <c r="B351" s="115" t="s">
        <v>19</v>
      </c>
      <c r="C351" s="115">
        <v>0</v>
      </c>
      <c r="D351" s="115">
        <v>0</v>
      </c>
      <c r="E351" s="115">
        <v>0</v>
      </c>
      <c r="F351" s="115">
        <v>0</v>
      </c>
      <c r="G351" s="115">
        <v>0</v>
      </c>
      <c r="H351" s="115">
        <v>0</v>
      </c>
      <c r="I351" s="115">
        <v>0</v>
      </c>
      <c r="J351" s="115">
        <v>0</v>
      </c>
      <c r="K351" s="115">
        <v>0</v>
      </c>
      <c r="L351" s="115">
        <v>0</v>
      </c>
      <c r="M351" s="115">
        <v>0</v>
      </c>
      <c r="N351" s="115">
        <v>0</v>
      </c>
      <c r="O351" s="115">
        <v>0</v>
      </c>
      <c r="P351" s="115">
        <v>0</v>
      </c>
      <c r="Q351" s="115">
        <v>0</v>
      </c>
      <c r="R351" s="115">
        <v>0</v>
      </c>
      <c r="S351" s="115">
        <v>0</v>
      </c>
      <c r="T351" s="115">
        <v>0</v>
      </c>
      <c r="U351" s="115">
        <v>0</v>
      </c>
      <c r="V351" s="115">
        <v>0</v>
      </c>
      <c r="W351" s="115">
        <v>0</v>
      </c>
      <c r="X351" s="115">
        <v>0</v>
      </c>
      <c r="Y351" s="115">
        <v>0</v>
      </c>
      <c r="Z351" s="115">
        <v>0</v>
      </c>
      <c r="AA351" s="115">
        <v>0</v>
      </c>
      <c r="AB351" s="115">
        <v>0</v>
      </c>
      <c r="AC351" s="115">
        <v>0</v>
      </c>
      <c r="AD351" s="115">
        <v>0</v>
      </c>
      <c r="AE351" s="115">
        <v>0</v>
      </c>
      <c r="AF351" s="115">
        <v>0</v>
      </c>
      <c r="AG351" s="115">
        <v>0</v>
      </c>
    </row>
    <row r="352" spans="1:33">
      <c r="A352" s="115" t="s">
        <v>370</v>
      </c>
      <c r="B352" s="115" t="s">
        <v>19</v>
      </c>
      <c r="C352" s="115">
        <v>0</v>
      </c>
      <c r="D352" s="115">
        <v>0</v>
      </c>
      <c r="E352" s="115">
        <v>0</v>
      </c>
      <c r="F352" s="115">
        <v>0</v>
      </c>
      <c r="G352" s="115">
        <v>0</v>
      </c>
      <c r="H352" s="115">
        <v>0</v>
      </c>
      <c r="I352" s="115">
        <v>0</v>
      </c>
      <c r="J352" s="115">
        <v>0</v>
      </c>
      <c r="K352" s="115">
        <v>0</v>
      </c>
      <c r="L352" s="115">
        <v>0</v>
      </c>
      <c r="M352" s="115">
        <v>0</v>
      </c>
      <c r="N352" s="115">
        <v>0</v>
      </c>
      <c r="O352" s="115">
        <v>0</v>
      </c>
      <c r="P352" s="115">
        <v>0</v>
      </c>
      <c r="Q352" s="115">
        <v>0</v>
      </c>
      <c r="R352" s="115">
        <v>0</v>
      </c>
      <c r="S352" s="115">
        <v>0</v>
      </c>
      <c r="T352" s="115">
        <v>0</v>
      </c>
      <c r="U352" s="115">
        <v>0</v>
      </c>
      <c r="V352" s="115">
        <v>0</v>
      </c>
      <c r="W352" s="115">
        <v>0</v>
      </c>
      <c r="X352" s="115">
        <v>0</v>
      </c>
      <c r="Y352" s="115">
        <v>0</v>
      </c>
      <c r="Z352" s="115">
        <v>0</v>
      </c>
      <c r="AA352" s="115">
        <v>0</v>
      </c>
      <c r="AB352" s="115">
        <v>0</v>
      </c>
      <c r="AC352" s="115">
        <v>0</v>
      </c>
      <c r="AD352" s="115">
        <v>0</v>
      </c>
      <c r="AE352" s="115">
        <v>0</v>
      </c>
      <c r="AF352" s="115">
        <v>0</v>
      </c>
      <c r="AG352" s="115">
        <v>0</v>
      </c>
    </row>
    <row r="353" spans="1:33">
      <c r="A353" s="115" t="s">
        <v>371</v>
      </c>
      <c r="B353" s="115" t="s">
        <v>19</v>
      </c>
      <c r="C353" s="2">
        <v>48848300</v>
      </c>
      <c r="D353" s="2">
        <v>52396000</v>
      </c>
      <c r="E353" s="2">
        <v>56617700</v>
      </c>
      <c r="F353" s="2">
        <v>60329100</v>
      </c>
      <c r="G353" s="2">
        <v>64525900</v>
      </c>
      <c r="H353" s="2">
        <v>69066000</v>
      </c>
      <c r="I353" s="2">
        <v>73428700</v>
      </c>
      <c r="J353" s="2">
        <v>77879200</v>
      </c>
      <c r="K353" s="2">
        <v>82861600</v>
      </c>
      <c r="L353" s="2">
        <v>88500800</v>
      </c>
      <c r="M353" s="2">
        <v>95184200</v>
      </c>
      <c r="N353" s="2">
        <v>103197000</v>
      </c>
      <c r="O353" s="2">
        <v>112787000</v>
      </c>
      <c r="P353" s="2">
        <v>124053000</v>
      </c>
      <c r="Q353" s="2">
        <v>137619000</v>
      </c>
      <c r="R353" s="2">
        <v>153895000</v>
      </c>
      <c r="S353" s="2">
        <v>172541000</v>
      </c>
      <c r="T353" s="2">
        <v>193289000</v>
      </c>
      <c r="U353" s="2">
        <v>216365000</v>
      </c>
      <c r="V353" s="2">
        <v>241672000</v>
      </c>
      <c r="W353" s="2">
        <v>268525000</v>
      </c>
      <c r="X353" s="2">
        <v>297429000</v>
      </c>
      <c r="Y353" s="2">
        <v>328074000</v>
      </c>
      <c r="Z353" s="2">
        <v>360717000</v>
      </c>
      <c r="AA353" s="2">
        <v>393653000</v>
      </c>
      <c r="AB353" s="2">
        <v>427654000</v>
      </c>
      <c r="AC353" s="2">
        <v>461453000</v>
      </c>
      <c r="AD353" s="2">
        <v>495468000</v>
      </c>
      <c r="AE353" s="2">
        <v>526545000</v>
      </c>
      <c r="AF353" s="2">
        <v>558288000</v>
      </c>
      <c r="AG353" s="2">
        <v>591170000</v>
      </c>
    </row>
    <row r="354" spans="1:33">
      <c r="A354" s="115" t="s">
        <v>372</v>
      </c>
      <c r="B354" s="115" t="s">
        <v>19</v>
      </c>
      <c r="C354" s="115">
        <v>0</v>
      </c>
      <c r="D354" s="115">
        <v>0</v>
      </c>
      <c r="E354" s="115">
        <v>0</v>
      </c>
      <c r="F354" s="115">
        <v>0</v>
      </c>
      <c r="G354" s="115">
        <v>0</v>
      </c>
      <c r="H354" s="115">
        <v>0</v>
      </c>
      <c r="I354" s="115">
        <v>0</v>
      </c>
      <c r="J354" s="115">
        <v>0</v>
      </c>
      <c r="K354" s="115">
        <v>0</v>
      </c>
      <c r="L354" s="115">
        <v>0</v>
      </c>
      <c r="M354" s="115">
        <v>0</v>
      </c>
      <c r="N354" s="115">
        <v>0</v>
      </c>
      <c r="O354" s="115">
        <v>0</v>
      </c>
      <c r="P354" s="115">
        <v>0</v>
      </c>
      <c r="Q354" s="115">
        <v>0</v>
      </c>
      <c r="R354" s="115">
        <v>0</v>
      </c>
      <c r="S354" s="115">
        <v>0</v>
      </c>
      <c r="T354" s="115">
        <v>0</v>
      </c>
      <c r="U354" s="115">
        <v>0</v>
      </c>
      <c r="V354" s="115">
        <v>0</v>
      </c>
      <c r="W354" s="115">
        <v>0</v>
      </c>
      <c r="X354" s="115">
        <v>0</v>
      </c>
      <c r="Y354" s="115">
        <v>0</v>
      </c>
      <c r="Z354" s="115">
        <v>0</v>
      </c>
      <c r="AA354" s="115">
        <v>0</v>
      </c>
      <c r="AB354" s="115">
        <v>0</v>
      </c>
      <c r="AC354" s="115">
        <v>0</v>
      </c>
      <c r="AD354" s="115">
        <v>0</v>
      </c>
      <c r="AE354" s="115">
        <v>0</v>
      </c>
      <c r="AF354" s="115">
        <v>0</v>
      </c>
      <c r="AG354" s="115">
        <v>0</v>
      </c>
    </row>
    <row r="355" spans="1:33">
      <c r="A355" s="115" t="s">
        <v>373</v>
      </c>
      <c r="B355" s="115" t="s">
        <v>19</v>
      </c>
      <c r="C355" s="2">
        <v>49424500000</v>
      </c>
      <c r="D355" s="2">
        <v>50508100000</v>
      </c>
      <c r="E355" s="2">
        <v>51981500000</v>
      </c>
      <c r="F355" s="2">
        <v>53089400000</v>
      </c>
      <c r="G355" s="2">
        <v>54224900000</v>
      </c>
      <c r="H355" s="2">
        <v>55343600000</v>
      </c>
      <c r="I355" s="2">
        <v>55956000000</v>
      </c>
      <c r="J355" s="2">
        <v>56296100000</v>
      </c>
      <c r="K355" s="2">
        <v>56653000000</v>
      </c>
      <c r="L355" s="2">
        <v>56797400000</v>
      </c>
      <c r="M355" s="2">
        <v>56537200000</v>
      </c>
      <c r="N355" s="2">
        <v>56290500000</v>
      </c>
      <c r="O355" s="2">
        <v>56061400000</v>
      </c>
      <c r="P355" s="2">
        <v>55748200000</v>
      </c>
      <c r="Q355" s="2">
        <v>55554300000</v>
      </c>
      <c r="R355" s="2">
        <v>55591500000</v>
      </c>
      <c r="S355" s="2">
        <v>55559100000</v>
      </c>
      <c r="T355" s="2">
        <v>55438200000</v>
      </c>
      <c r="U355" s="2">
        <v>55370800000</v>
      </c>
      <c r="V355" s="2">
        <v>55361200000</v>
      </c>
      <c r="W355" s="2">
        <v>55360700000</v>
      </c>
      <c r="X355" s="2">
        <v>55442300000</v>
      </c>
      <c r="Y355" s="2">
        <v>55527600000</v>
      </c>
      <c r="Z355" s="2">
        <v>55762800000</v>
      </c>
      <c r="AA355" s="2">
        <v>55916900000</v>
      </c>
      <c r="AB355" s="2">
        <v>56138000000</v>
      </c>
      <c r="AC355" s="2">
        <v>56205800000</v>
      </c>
      <c r="AD355" s="2">
        <v>56050400000</v>
      </c>
      <c r="AE355" s="2">
        <v>56165600000</v>
      </c>
      <c r="AF355" s="2">
        <v>56338000000</v>
      </c>
      <c r="AG355" s="2">
        <v>56558600000</v>
      </c>
    </row>
    <row r="356" spans="1:33">
      <c r="A356" s="115" t="s">
        <v>374</v>
      </c>
      <c r="B356" s="115" t="s">
        <v>19</v>
      </c>
      <c r="C356" s="115">
        <v>0</v>
      </c>
      <c r="D356" s="115">
        <v>0</v>
      </c>
      <c r="E356" s="115">
        <v>0</v>
      </c>
      <c r="F356" s="115">
        <v>0</v>
      </c>
      <c r="G356" s="115">
        <v>0</v>
      </c>
      <c r="H356" s="115">
        <v>0</v>
      </c>
      <c r="I356" s="115">
        <v>0</v>
      </c>
      <c r="J356" s="115">
        <v>0</v>
      </c>
      <c r="K356" s="115">
        <v>0</v>
      </c>
      <c r="L356" s="115">
        <v>0</v>
      </c>
      <c r="M356" s="115">
        <v>0</v>
      </c>
      <c r="N356" s="115">
        <v>0</v>
      </c>
      <c r="O356" s="115">
        <v>0</v>
      </c>
      <c r="P356" s="115">
        <v>0</v>
      </c>
      <c r="Q356" s="115">
        <v>0</v>
      </c>
      <c r="R356" s="115">
        <v>0</v>
      </c>
      <c r="S356" s="115">
        <v>0</v>
      </c>
      <c r="T356" s="115">
        <v>0</v>
      </c>
      <c r="U356" s="115">
        <v>0</v>
      </c>
      <c r="V356" s="115">
        <v>0</v>
      </c>
      <c r="W356" s="115">
        <v>0</v>
      </c>
      <c r="X356" s="115">
        <v>0</v>
      </c>
      <c r="Y356" s="115">
        <v>0</v>
      </c>
      <c r="Z356" s="115">
        <v>0</v>
      </c>
      <c r="AA356" s="115">
        <v>0</v>
      </c>
      <c r="AB356" s="115">
        <v>0</v>
      </c>
      <c r="AC356" s="115">
        <v>0</v>
      </c>
      <c r="AD356" s="115">
        <v>0</v>
      </c>
      <c r="AE356" s="115">
        <v>0</v>
      </c>
      <c r="AF356" s="115">
        <v>0</v>
      </c>
      <c r="AG356" s="115">
        <v>0</v>
      </c>
    </row>
    <row r="357" spans="1:33">
      <c r="A357" s="115" t="s">
        <v>375</v>
      </c>
      <c r="B357" s="115" t="s">
        <v>19</v>
      </c>
      <c r="C357" s="2">
        <v>4023010000</v>
      </c>
      <c r="D357" s="2">
        <v>4403270000</v>
      </c>
      <c r="E357" s="2">
        <v>4693100000</v>
      </c>
      <c r="F357" s="2">
        <v>4485370000</v>
      </c>
      <c r="G357" s="2">
        <v>4366540000</v>
      </c>
      <c r="H357" s="2">
        <v>4178490000</v>
      </c>
      <c r="I357" s="2">
        <v>3928170000</v>
      </c>
      <c r="J357" s="2">
        <v>3590270000</v>
      </c>
      <c r="K357" s="2">
        <v>3114360000</v>
      </c>
      <c r="L357" s="2">
        <v>2718120000</v>
      </c>
      <c r="M357" s="2">
        <v>2732480000</v>
      </c>
      <c r="N357" s="2">
        <v>2743180000</v>
      </c>
      <c r="O357" s="2">
        <v>2748750000</v>
      </c>
      <c r="P357" s="2">
        <v>2754800000</v>
      </c>
      <c r="Q357" s="2">
        <v>2758210000</v>
      </c>
      <c r="R357" s="2">
        <v>2706280000</v>
      </c>
      <c r="S357" s="2">
        <v>2675940000</v>
      </c>
      <c r="T357" s="2">
        <v>2671620000</v>
      </c>
      <c r="U357" s="2">
        <v>2662160000</v>
      </c>
      <c r="V357" s="2">
        <v>2652140000</v>
      </c>
      <c r="W357" s="2">
        <v>2579070000</v>
      </c>
      <c r="X357" s="2">
        <v>2526820000</v>
      </c>
      <c r="Y357" s="2">
        <v>2534250000</v>
      </c>
      <c r="Z357" s="2">
        <v>2511470000</v>
      </c>
      <c r="AA357" s="2">
        <v>2447640000</v>
      </c>
      <c r="AB357" s="2">
        <v>2352700000</v>
      </c>
      <c r="AC357" s="2">
        <v>2305900000</v>
      </c>
      <c r="AD357" s="2">
        <v>2468090000</v>
      </c>
      <c r="AE357" s="2">
        <v>2493030000</v>
      </c>
      <c r="AF357" s="2">
        <v>2527720000</v>
      </c>
      <c r="AG357" s="2">
        <v>2560350000</v>
      </c>
    </row>
    <row r="358" spans="1:33">
      <c r="A358" s="115" t="s">
        <v>376</v>
      </c>
      <c r="B358" s="115" t="s">
        <v>19</v>
      </c>
      <c r="C358" s="115">
        <v>0</v>
      </c>
      <c r="D358" s="115">
        <v>0</v>
      </c>
      <c r="E358" s="115">
        <v>0</v>
      </c>
      <c r="F358" s="115">
        <v>0</v>
      </c>
      <c r="G358" s="115">
        <v>0</v>
      </c>
      <c r="H358" s="115">
        <v>0</v>
      </c>
      <c r="I358" s="115">
        <v>0</v>
      </c>
      <c r="J358" s="115">
        <v>0</v>
      </c>
      <c r="K358" s="115">
        <v>0</v>
      </c>
      <c r="L358" s="115">
        <v>0</v>
      </c>
      <c r="M358" s="115">
        <v>0</v>
      </c>
      <c r="N358" s="115">
        <v>0</v>
      </c>
      <c r="O358" s="115">
        <v>0</v>
      </c>
      <c r="P358" s="115">
        <v>0</v>
      </c>
      <c r="Q358" s="115">
        <v>0</v>
      </c>
      <c r="R358" s="115">
        <v>0</v>
      </c>
      <c r="S358" s="115">
        <v>0</v>
      </c>
      <c r="T358" s="115">
        <v>0</v>
      </c>
      <c r="U358" s="115">
        <v>0</v>
      </c>
      <c r="V358" s="115">
        <v>0</v>
      </c>
      <c r="W358" s="115">
        <v>0</v>
      </c>
      <c r="X358" s="115">
        <v>0</v>
      </c>
      <c r="Y358" s="115">
        <v>0</v>
      </c>
      <c r="Z358" s="115">
        <v>0</v>
      </c>
      <c r="AA358" s="115">
        <v>0</v>
      </c>
      <c r="AB358" s="115">
        <v>0</v>
      </c>
      <c r="AC358" s="115">
        <v>0</v>
      </c>
      <c r="AD358" s="115">
        <v>0</v>
      </c>
      <c r="AE358" s="115">
        <v>0</v>
      </c>
      <c r="AF358" s="115">
        <v>0</v>
      </c>
      <c r="AG358" s="115">
        <v>0</v>
      </c>
    </row>
    <row r="359" spans="1:33">
      <c r="A359" s="115" t="s">
        <v>377</v>
      </c>
      <c r="B359" s="115" t="s">
        <v>19</v>
      </c>
      <c r="C359" s="115">
        <v>0</v>
      </c>
      <c r="D359" s="115">
        <v>0</v>
      </c>
      <c r="E359" s="115">
        <v>0</v>
      </c>
      <c r="F359" s="115">
        <v>0</v>
      </c>
      <c r="G359" s="115">
        <v>0</v>
      </c>
      <c r="H359" s="115">
        <v>0</v>
      </c>
      <c r="I359" s="115">
        <v>0</v>
      </c>
      <c r="J359" s="115">
        <v>0</v>
      </c>
      <c r="K359" s="115">
        <v>0</v>
      </c>
      <c r="L359" s="115">
        <v>0</v>
      </c>
      <c r="M359" s="115">
        <v>0</v>
      </c>
      <c r="N359" s="115">
        <v>0</v>
      </c>
      <c r="O359" s="115">
        <v>0</v>
      </c>
      <c r="P359" s="115">
        <v>0</v>
      </c>
      <c r="Q359" s="115">
        <v>0</v>
      </c>
      <c r="R359" s="115">
        <v>0</v>
      </c>
      <c r="S359" s="115">
        <v>0</v>
      </c>
      <c r="T359" s="115">
        <v>0</v>
      </c>
      <c r="U359" s="115">
        <v>0</v>
      </c>
      <c r="V359" s="115">
        <v>0</v>
      </c>
      <c r="W359" s="115">
        <v>0</v>
      </c>
      <c r="X359" s="115">
        <v>0</v>
      </c>
      <c r="Y359" s="115">
        <v>0</v>
      </c>
      <c r="Z359" s="115">
        <v>0</v>
      </c>
      <c r="AA359" s="115">
        <v>0</v>
      </c>
      <c r="AB359" s="115">
        <v>0</v>
      </c>
      <c r="AC359" s="115">
        <v>0</v>
      </c>
      <c r="AD359" s="115">
        <v>0</v>
      </c>
      <c r="AE359" s="115">
        <v>0</v>
      </c>
      <c r="AF359" s="115">
        <v>0</v>
      </c>
      <c r="AG359" s="115">
        <v>0</v>
      </c>
    </row>
    <row r="360" spans="1:33">
      <c r="A360" s="115" t="s">
        <v>378</v>
      </c>
      <c r="B360" s="115" t="s">
        <v>19</v>
      </c>
      <c r="C360" s="115">
        <v>971630</v>
      </c>
      <c r="D360" s="2">
        <v>1004750</v>
      </c>
      <c r="E360" s="2">
        <v>1054340</v>
      </c>
      <c r="F360" s="2">
        <v>1102700</v>
      </c>
      <c r="G360" s="2">
        <v>1166160</v>
      </c>
      <c r="H360" s="2">
        <v>1241050</v>
      </c>
      <c r="I360" s="2">
        <v>1317390</v>
      </c>
      <c r="J360" s="2">
        <v>1398480</v>
      </c>
      <c r="K360" s="2">
        <v>1488710</v>
      </c>
      <c r="L360" s="2">
        <v>1586590</v>
      </c>
      <c r="M360" s="2">
        <v>1694860</v>
      </c>
      <c r="N360" s="2">
        <v>1814740</v>
      </c>
      <c r="O360" s="2">
        <v>1947040</v>
      </c>
      <c r="P360" s="2">
        <v>2088920</v>
      </c>
      <c r="Q360" s="2">
        <v>2246650</v>
      </c>
      <c r="R360" s="2">
        <v>2421370</v>
      </c>
      <c r="S360" s="2">
        <v>2605140</v>
      </c>
      <c r="T360" s="2">
        <v>2796030</v>
      </c>
      <c r="U360" s="2">
        <v>3000530</v>
      </c>
      <c r="V360" s="2">
        <v>3216000</v>
      </c>
      <c r="W360" s="2">
        <v>3443860</v>
      </c>
      <c r="X360" s="2">
        <v>3689120</v>
      </c>
      <c r="Y360" s="2">
        <v>3950400</v>
      </c>
      <c r="Z360" s="2">
        <v>4236490</v>
      </c>
      <c r="AA360" s="2">
        <v>4527610</v>
      </c>
      <c r="AB360" s="2">
        <v>4838300</v>
      </c>
      <c r="AC360" s="2">
        <v>5152280</v>
      </c>
      <c r="AD360" s="2">
        <v>5475570</v>
      </c>
      <c r="AE360" s="2">
        <v>5800470</v>
      </c>
      <c r="AF360" s="2">
        <v>6134470</v>
      </c>
      <c r="AG360" s="2">
        <v>6479760</v>
      </c>
    </row>
    <row r="361" spans="1:33">
      <c r="A361" s="115" t="s">
        <v>379</v>
      </c>
      <c r="B361" s="115" t="s">
        <v>19</v>
      </c>
      <c r="C361" s="115">
        <v>0</v>
      </c>
      <c r="D361" s="115">
        <v>0</v>
      </c>
      <c r="E361" s="115">
        <v>0</v>
      </c>
      <c r="F361" s="115">
        <v>0</v>
      </c>
      <c r="G361" s="115">
        <v>0</v>
      </c>
      <c r="H361" s="115">
        <v>0</v>
      </c>
      <c r="I361" s="115">
        <v>0</v>
      </c>
      <c r="J361" s="115">
        <v>0</v>
      </c>
      <c r="K361" s="115">
        <v>0</v>
      </c>
      <c r="L361" s="115">
        <v>0</v>
      </c>
      <c r="M361" s="115">
        <v>0</v>
      </c>
      <c r="N361" s="115">
        <v>0</v>
      </c>
      <c r="O361" s="115">
        <v>0</v>
      </c>
      <c r="P361" s="115">
        <v>0</v>
      </c>
      <c r="Q361" s="115">
        <v>0</v>
      </c>
      <c r="R361" s="115">
        <v>0</v>
      </c>
      <c r="S361" s="115">
        <v>0</v>
      </c>
      <c r="T361" s="115">
        <v>0</v>
      </c>
      <c r="U361" s="115">
        <v>0</v>
      </c>
      <c r="V361" s="115">
        <v>0</v>
      </c>
      <c r="W361" s="115">
        <v>0</v>
      </c>
      <c r="X361" s="115">
        <v>0</v>
      </c>
      <c r="Y361" s="115">
        <v>0</v>
      </c>
      <c r="Z361" s="115">
        <v>0</v>
      </c>
      <c r="AA361" s="115">
        <v>0</v>
      </c>
      <c r="AB361" s="115">
        <v>0</v>
      </c>
      <c r="AC361" s="115">
        <v>0</v>
      </c>
      <c r="AD361" s="115">
        <v>0</v>
      </c>
      <c r="AE361" s="115">
        <v>0</v>
      </c>
      <c r="AF361" s="115">
        <v>0</v>
      </c>
      <c r="AG361" s="115">
        <v>0</v>
      </c>
    </row>
    <row r="362" spans="1:33">
      <c r="A362" s="115" t="s">
        <v>380</v>
      </c>
      <c r="B362" s="115" t="s">
        <v>19</v>
      </c>
      <c r="C362" s="115">
        <v>0</v>
      </c>
      <c r="D362" s="115">
        <v>0</v>
      </c>
      <c r="E362" s="115">
        <v>0</v>
      </c>
      <c r="F362" s="115">
        <v>0</v>
      </c>
      <c r="G362" s="115">
        <v>0</v>
      </c>
      <c r="H362" s="115">
        <v>0</v>
      </c>
      <c r="I362" s="115">
        <v>0</v>
      </c>
      <c r="J362" s="115">
        <v>0</v>
      </c>
      <c r="K362" s="115">
        <v>0</v>
      </c>
      <c r="L362" s="115">
        <v>0</v>
      </c>
      <c r="M362" s="115">
        <v>0</v>
      </c>
      <c r="N362" s="115">
        <v>0</v>
      </c>
      <c r="O362" s="115">
        <v>0</v>
      </c>
      <c r="P362" s="115">
        <v>0</v>
      </c>
      <c r="Q362" s="115">
        <v>0</v>
      </c>
      <c r="R362" s="115">
        <v>0</v>
      </c>
      <c r="S362" s="115">
        <v>0</v>
      </c>
      <c r="T362" s="115">
        <v>0</v>
      </c>
      <c r="U362" s="115">
        <v>0</v>
      </c>
      <c r="V362" s="115">
        <v>0</v>
      </c>
      <c r="W362" s="115">
        <v>0</v>
      </c>
      <c r="X362" s="115">
        <v>0</v>
      </c>
      <c r="Y362" s="115">
        <v>0</v>
      </c>
      <c r="Z362" s="115">
        <v>0</v>
      </c>
      <c r="AA362" s="115">
        <v>0</v>
      </c>
      <c r="AB362" s="115">
        <v>0</v>
      </c>
      <c r="AC362" s="115">
        <v>0</v>
      </c>
      <c r="AD362" s="115">
        <v>0</v>
      </c>
      <c r="AE362" s="115">
        <v>0</v>
      </c>
      <c r="AF362" s="115">
        <v>0</v>
      </c>
      <c r="AG362" s="115">
        <v>0</v>
      </c>
    </row>
    <row r="363" spans="1:33">
      <c r="A363" s="115" t="s">
        <v>381</v>
      </c>
      <c r="B363" s="115" t="s">
        <v>19</v>
      </c>
      <c r="C363" s="115">
        <v>0</v>
      </c>
      <c r="D363" s="115">
        <v>0</v>
      </c>
      <c r="E363" s="115">
        <v>0</v>
      </c>
      <c r="F363" s="115">
        <v>0</v>
      </c>
      <c r="G363" s="115">
        <v>0</v>
      </c>
      <c r="H363" s="115">
        <v>0</v>
      </c>
      <c r="I363" s="115">
        <v>0</v>
      </c>
      <c r="J363" s="115">
        <v>0</v>
      </c>
      <c r="K363" s="115">
        <v>0</v>
      </c>
      <c r="L363" s="115">
        <v>0</v>
      </c>
      <c r="M363" s="115">
        <v>0</v>
      </c>
      <c r="N363" s="115">
        <v>0</v>
      </c>
      <c r="O363" s="115">
        <v>0</v>
      </c>
      <c r="P363" s="115">
        <v>0</v>
      </c>
      <c r="Q363" s="115">
        <v>0</v>
      </c>
      <c r="R363" s="115">
        <v>0</v>
      </c>
      <c r="S363" s="115">
        <v>0</v>
      </c>
      <c r="T363" s="115">
        <v>0</v>
      </c>
      <c r="U363" s="115">
        <v>0</v>
      </c>
      <c r="V363" s="115">
        <v>0</v>
      </c>
      <c r="W363" s="115">
        <v>0</v>
      </c>
      <c r="X363" s="115">
        <v>0</v>
      </c>
      <c r="Y363" s="115">
        <v>0</v>
      </c>
      <c r="Z363" s="115">
        <v>0</v>
      </c>
      <c r="AA363" s="115">
        <v>0</v>
      </c>
      <c r="AB363" s="115">
        <v>0</v>
      </c>
      <c r="AC363" s="115">
        <v>0</v>
      </c>
      <c r="AD363" s="115">
        <v>0</v>
      </c>
      <c r="AE363" s="115">
        <v>0</v>
      </c>
      <c r="AF363" s="115">
        <v>0</v>
      </c>
      <c r="AG363" s="115">
        <v>0</v>
      </c>
    </row>
    <row r="364" spans="1:33">
      <c r="A364" s="115" t="s">
        <v>382</v>
      </c>
      <c r="B364" s="115" t="s">
        <v>19</v>
      </c>
      <c r="C364" s="2">
        <v>8885030</v>
      </c>
      <c r="D364" s="2">
        <v>10920100</v>
      </c>
      <c r="E364" s="2">
        <v>12292200</v>
      </c>
      <c r="F364" s="2">
        <v>13297500</v>
      </c>
      <c r="G364" s="2">
        <v>13989300</v>
      </c>
      <c r="H364" s="2">
        <v>14421000</v>
      </c>
      <c r="I364" s="2">
        <v>14669200</v>
      </c>
      <c r="J364" s="2">
        <v>14788600</v>
      </c>
      <c r="K364" s="2">
        <v>14800200</v>
      </c>
      <c r="L364" s="2">
        <v>14674500</v>
      </c>
      <c r="M364" s="2">
        <v>14303700</v>
      </c>
      <c r="N364" s="2">
        <v>13859500</v>
      </c>
      <c r="O364" s="2">
        <v>13370300</v>
      </c>
      <c r="P364" s="2">
        <v>12839200</v>
      </c>
      <c r="Q364" s="2">
        <v>12269700</v>
      </c>
      <c r="R364" s="2">
        <v>11664100</v>
      </c>
      <c r="S364" s="2">
        <v>11033700</v>
      </c>
      <c r="T364" s="2">
        <v>10378700</v>
      </c>
      <c r="U364" s="2">
        <v>9702560</v>
      </c>
      <c r="V364" s="2">
        <v>9007180</v>
      </c>
      <c r="W364" s="2">
        <v>8299350</v>
      </c>
      <c r="X364" s="2">
        <v>7578230</v>
      </c>
      <c r="Y364" s="2">
        <v>6847390</v>
      </c>
      <c r="Z364" s="2">
        <v>6463500</v>
      </c>
      <c r="AA364" s="2">
        <v>6052190</v>
      </c>
      <c r="AB364" s="2">
        <v>5618490</v>
      </c>
      <c r="AC364" s="2">
        <v>5167060</v>
      </c>
      <c r="AD364" s="2">
        <v>4712520</v>
      </c>
      <c r="AE364" s="2">
        <v>4260850</v>
      </c>
      <c r="AF364" s="2">
        <v>3817540</v>
      </c>
      <c r="AG364" s="2">
        <v>3385620</v>
      </c>
    </row>
    <row r="365" spans="1:33">
      <c r="A365" s="115" t="s">
        <v>383</v>
      </c>
      <c r="B365" s="115" t="s">
        <v>19</v>
      </c>
      <c r="C365" s="2">
        <v>60194700</v>
      </c>
      <c r="D365" s="2">
        <v>74119000</v>
      </c>
      <c r="E365" s="2">
        <v>84354000</v>
      </c>
      <c r="F365" s="2">
        <v>92462600</v>
      </c>
      <c r="G365" s="2">
        <v>98345600</v>
      </c>
      <c r="H365" s="2">
        <v>102734000</v>
      </c>
      <c r="I365" s="2">
        <v>105924000</v>
      </c>
      <c r="J365" s="2">
        <v>108285000</v>
      </c>
      <c r="K365" s="2">
        <v>110058000</v>
      </c>
      <c r="L365" s="2">
        <v>111147000</v>
      </c>
      <c r="M365" s="2">
        <v>111041000</v>
      </c>
      <c r="N365" s="2">
        <v>110541000</v>
      </c>
      <c r="O365" s="2">
        <v>109848000</v>
      </c>
      <c r="P365" s="2">
        <v>108964000</v>
      </c>
      <c r="Q365" s="2">
        <v>107926000</v>
      </c>
      <c r="R365" s="2">
        <v>106810000</v>
      </c>
      <c r="S365" s="2">
        <v>105533000</v>
      </c>
      <c r="T365" s="2">
        <v>104065000</v>
      </c>
      <c r="U365" s="2">
        <v>102483000</v>
      </c>
      <c r="V365" s="2">
        <v>100801000</v>
      </c>
      <c r="W365" s="2">
        <v>99159700</v>
      </c>
      <c r="X365" s="2">
        <v>97407800</v>
      </c>
      <c r="Y365" s="2">
        <v>95495800</v>
      </c>
      <c r="Z365" s="2">
        <v>94275300</v>
      </c>
      <c r="AA365" s="2">
        <v>92927100</v>
      </c>
      <c r="AB365" s="2">
        <v>91480800</v>
      </c>
      <c r="AC365" s="2">
        <v>89858100</v>
      </c>
      <c r="AD365" s="2">
        <v>87875400</v>
      </c>
      <c r="AE365" s="2">
        <v>86122500</v>
      </c>
      <c r="AF365" s="2">
        <v>84409300</v>
      </c>
      <c r="AG365" s="2">
        <v>82764800</v>
      </c>
    </row>
    <row r="366" spans="1:33">
      <c r="A366" s="115" t="s">
        <v>384</v>
      </c>
      <c r="B366" s="115" t="s">
        <v>19</v>
      </c>
      <c r="C366" s="115">
        <v>480506</v>
      </c>
      <c r="D366" s="115">
        <v>591452</v>
      </c>
      <c r="E366" s="115">
        <v>725359</v>
      </c>
      <c r="F366" s="115">
        <v>742048</v>
      </c>
      <c r="G366" s="115">
        <v>700809</v>
      </c>
      <c r="H366" s="115">
        <v>632021</v>
      </c>
      <c r="I366" s="115">
        <v>522225</v>
      </c>
      <c r="J366" s="115">
        <v>366426</v>
      </c>
      <c r="K366" s="115">
        <v>165519</v>
      </c>
      <c r="L366" s="115">
        <v>0</v>
      </c>
      <c r="M366" s="115">
        <v>0</v>
      </c>
      <c r="N366" s="115">
        <v>0</v>
      </c>
      <c r="O366" s="115">
        <v>0</v>
      </c>
      <c r="P366" s="115">
        <v>0</v>
      </c>
      <c r="Q366" s="115">
        <v>0</v>
      </c>
      <c r="R366" s="115">
        <v>0</v>
      </c>
      <c r="S366" s="115">
        <v>0</v>
      </c>
      <c r="T366" s="115">
        <v>0</v>
      </c>
      <c r="U366" s="115">
        <v>0</v>
      </c>
      <c r="V366" s="115">
        <v>0</v>
      </c>
      <c r="W366" s="115">
        <v>0</v>
      </c>
      <c r="X366" s="115">
        <v>0</v>
      </c>
      <c r="Y366" s="115">
        <v>0</v>
      </c>
      <c r="Z366" s="115">
        <v>0</v>
      </c>
      <c r="AA366" s="115">
        <v>0</v>
      </c>
      <c r="AB366" s="115">
        <v>0</v>
      </c>
      <c r="AC366" s="115">
        <v>0</v>
      </c>
      <c r="AD366" s="115">
        <v>0</v>
      </c>
      <c r="AE366" s="115">
        <v>0</v>
      </c>
      <c r="AF366" s="115">
        <v>0</v>
      </c>
      <c r="AG366" s="115">
        <v>0</v>
      </c>
    </row>
    <row r="367" spans="1:33">
      <c r="A367" s="115" t="s">
        <v>385</v>
      </c>
      <c r="B367" s="115" t="s">
        <v>19</v>
      </c>
      <c r="C367" s="2">
        <v>4899710</v>
      </c>
      <c r="D367" s="2">
        <v>6461740</v>
      </c>
      <c r="E367" s="2">
        <v>7615950</v>
      </c>
      <c r="F367" s="2">
        <v>7812080</v>
      </c>
      <c r="G367" s="2">
        <v>7919650</v>
      </c>
      <c r="H367" s="2">
        <v>7756770</v>
      </c>
      <c r="I367" s="2">
        <v>7436220</v>
      </c>
      <c r="J367" s="2">
        <v>6906020</v>
      </c>
      <c r="K367" s="2">
        <v>6050260</v>
      </c>
      <c r="L367" s="2">
        <v>5319110</v>
      </c>
      <c r="M367" s="2">
        <v>5366690</v>
      </c>
      <c r="N367" s="2">
        <v>5386930</v>
      </c>
      <c r="O367" s="2">
        <v>5385980</v>
      </c>
      <c r="P367" s="2">
        <v>5384480</v>
      </c>
      <c r="Q367" s="2">
        <v>5358400</v>
      </c>
      <c r="R367" s="2">
        <v>5199670</v>
      </c>
      <c r="S367" s="2">
        <v>5082860</v>
      </c>
      <c r="T367" s="2">
        <v>5014990</v>
      </c>
      <c r="U367" s="2">
        <v>4927240</v>
      </c>
      <c r="V367" s="2">
        <v>4828980</v>
      </c>
      <c r="W367" s="2">
        <v>4619520</v>
      </c>
      <c r="X367" s="2">
        <v>4439430</v>
      </c>
      <c r="Y367" s="2">
        <v>4358370</v>
      </c>
      <c r="Z367" s="2">
        <v>4246010</v>
      </c>
      <c r="AA367" s="2">
        <v>4067670</v>
      </c>
      <c r="AB367" s="2">
        <v>3833880</v>
      </c>
      <c r="AC367" s="2">
        <v>3686520</v>
      </c>
      <c r="AD367" s="2">
        <v>3869450</v>
      </c>
      <c r="AE367" s="2">
        <v>3822730</v>
      </c>
      <c r="AF367" s="2">
        <v>3787190</v>
      </c>
      <c r="AG367" s="2">
        <v>3746680</v>
      </c>
    </row>
    <row r="368" spans="1:33">
      <c r="A368" s="115" t="s">
        <v>386</v>
      </c>
      <c r="B368" s="115" t="s">
        <v>19</v>
      </c>
      <c r="C368" s="115">
        <v>0</v>
      </c>
      <c r="D368" s="115">
        <v>0</v>
      </c>
      <c r="E368" s="115">
        <v>0</v>
      </c>
      <c r="F368" s="115">
        <v>0</v>
      </c>
      <c r="G368" s="115">
        <v>0</v>
      </c>
      <c r="H368" s="115">
        <v>0</v>
      </c>
      <c r="I368" s="115">
        <v>0</v>
      </c>
      <c r="J368" s="115">
        <v>0</v>
      </c>
      <c r="K368" s="115">
        <v>0</v>
      </c>
      <c r="L368" s="115">
        <v>0</v>
      </c>
      <c r="M368" s="115">
        <v>0</v>
      </c>
      <c r="N368" s="115">
        <v>0</v>
      </c>
      <c r="O368" s="115">
        <v>0</v>
      </c>
      <c r="P368" s="115">
        <v>0</v>
      </c>
      <c r="Q368" s="115">
        <v>0</v>
      </c>
      <c r="R368" s="115">
        <v>0</v>
      </c>
      <c r="S368" s="115">
        <v>0</v>
      </c>
      <c r="T368" s="115">
        <v>0</v>
      </c>
      <c r="U368" s="115">
        <v>0</v>
      </c>
      <c r="V368" s="115">
        <v>0</v>
      </c>
      <c r="W368" s="115">
        <v>0</v>
      </c>
      <c r="X368" s="115">
        <v>0</v>
      </c>
      <c r="Y368" s="115">
        <v>0</v>
      </c>
      <c r="Z368" s="115">
        <v>0</v>
      </c>
      <c r="AA368" s="115">
        <v>0</v>
      </c>
      <c r="AB368" s="115">
        <v>0</v>
      </c>
      <c r="AC368" s="115">
        <v>0</v>
      </c>
      <c r="AD368" s="115">
        <v>0</v>
      </c>
      <c r="AE368" s="115">
        <v>0</v>
      </c>
      <c r="AF368" s="115">
        <v>0</v>
      </c>
      <c r="AG368" s="115">
        <v>0</v>
      </c>
    </row>
    <row r="369" spans="1:33">
      <c r="A369" s="115" t="s">
        <v>387</v>
      </c>
      <c r="B369" s="115" t="s">
        <v>19</v>
      </c>
      <c r="C369" s="115">
        <v>0</v>
      </c>
      <c r="D369" s="115">
        <v>0</v>
      </c>
      <c r="E369" s="115">
        <v>0</v>
      </c>
      <c r="F369" s="115">
        <v>0</v>
      </c>
      <c r="G369" s="115">
        <v>0</v>
      </c>
      <c r="H369" s="115">
        <v>0</v>
      </c>
      <c r="I369" s="115">
        <v>0</v>
      </c>
      <c r="J369" s="115">
        <v>0</v>
      </c>
      <c r="K369" s="115">
        <v>0</v>
      </c>
      <c r="L369" s="115">
        <v>0</v>
      </c>
      <c r="M369" s="115">
        <v>0</v>
      </c>
      <c r="N369" s="115">
        <v>0</v>
      </c>
      <c r="O369" s="115">
        <v>0</v>
      </c>
      <c r="P369" s="115">
        <v>0</v>
      </c>
      <c r="Q369" s="115">
        <v>0</v>
      </c>
      <c r="R369" s="115">
        <v>0</v>
      </c>
      <c r="S369" s="115">
        <v>0</v>
      </c>
      <c r="T369" s="115">
        <v>0</v>
      </c>
      <c r="U369" s="115">
        <v>0</v>
      </c>
      <c r="V369" s="115">
        <v>0</v>
      </c>
      <c r="W369" s="115">
        <v>0</v>
      </c>
      <c r="X369" s="115">
        <v>0</v>
      </c>
      <c r="Y369" s="115">
        <v>0</v>
      </c>
      <c r="Z369" s="115">
        <v>0</v>
      </c>
      <c r="AA369" s="115">
        <v>0</v>
      </c>
      <c r="AB369" s="115">
        <v>0</v>
      </c>
      <c r="AC369" s="115">
        <v>0</v>
      </c>
      <c r="AD369" s="115">
        <v>0</v>
      </c>
      <c r="AE369" s="115">
        <v>0</v>
      </c>
      <c r="AF369" s="115">
        <v>0</v>
      </c>
      <c r="AG369" s="115">
        <v>0</v>
      </c>
    </row>
    <row r="370" spans="1:33">
      <c r="A370" s="115" t="s">
        <v>388</v>
      </c>
      <c r="B370" s="115" t="s">
        <v>19</v>
      </c>
      <c r="C370" s="115">
        <v>0</v>
      </c>
      <c r="D370" s="115">
        <v>0</v>
      </c>
      <c r="E370" s="115">
        <v>0</v>
      </c>
      <c r="F370" s="115">
        <v>0</v>
      </c>
      <c r="G370" s="115">
        <v>0</v>
      </c>
      <c r="H370" s="115">
        <v>0</v>
      </c>
      <c r="I370" s="115">
        <v>0</v>
      </c>
      <c r="J370" s="115">
        <v>0</v>
      </c>
      <c r="K370" s="115">
        <v>0</v>
      </c>
      <c r="L370" s="115">
        <v>0</v>
      </c>
      <c r="M370" s="115">
        <v>0</v>
      </c>
      <c r="N370" s="115">
        <v>0</v>
      </c>
      <c r="O370" s="115">
        <v>0</v>
      </c>
      <c r="P370" s="115">
        <v>0</v>
      </c>
      <c r="Q370" s="115">
        <v>0</v>
      </c>
      <c r="R370" s="115">
        <v>0</v>
      </c>
      <c r="S370" s="115">
        <v>0</v>
      </c>
      <c r="T370" s="115">
        <v>0</v>
      </c>
      <c r="U370" s="115">
        <v>0</v>
      </c>
      <c r="V370" s="115">
        <v>0</v>
      </c>
      <c r="W370" s="115">
        <v>0</v>
      </c>
      <c r="X370" s="115">
        <v>0</v>
      </c>
      <c r="Y370" s="115">
        <v>0</v>
      </c>
      <c r="Z370" s="115">
        <v>0</v>
      </c>
      <c r="AA370" s="115">
        <v>0</v>
      </c>
      <c r="AB370" s="115">
        <v>0</v>
      </c>
      <c r="AC370" s="115">
        <v>0</v>
      </c>
      <c r="AD370" s="115">
        <v>0</v>
      </c>
      <c r="AE370" s="115">
        <v>0</v>
      </c>
      <c r="AF370" s="115">
        <v>0</v>
      </c>
      <c r="AG370" s="115">
        <v>0</v>
      </c>
    </row>
    <row r="371" spans="1:33">
      <c r="A371" s="115" t="s">
        <v>389</v>
      </c>
      <c r="B371" s="115" t="s">
        <v>19</v>
      </c>
      <c r="C371" s="115">
        <v>0</v>
      </c>
      <c r="D371" s="115">
        <v>0</v>
      </c>
      <c r="E371" s="115">
        <v>0</v>
      </c>
      <c r="F371" s="115">
        <v>0</v>
      </c>
      <c r="G371" s="115">
        <v>0</v>
      </c>
      <c r="H371" s="115">
        <v>0</v>
      </c>
      <c r="I371" s="115">
        <v>0</v>
      </c>
      <c r="J371" s="115">
        <v>0</v>
      </c>
      <c r="K371" s="115">
        <v>0</v>
      </c>
      <c r="L371" s="115">
        <v>0</v>
      </c>
      <c r="M371" s="115">
        <v>0</v>
      </c>
      <c r="N371" s="115">
        <v>0</v>
      </c>
      <c r="O371" s="115">
        <v>0</v>
      </c>
      <c r="P371" s="115">
        <v>0</v>
      </c>
      <c r="Q371" s="115">
        <v>0</v>
      </c>
      <c r="R371" s="115">
        <v>0</v>
      </c>
      <c r="S371" s="115">
        <v>0</v>
      </c>
      <c r="T371" s="115">
        <v>0</v>
      </c>
      <c r="U371" s="115">
        <v>0</v>
      </c>
      <c r="V371" s="115">
        <v>0</v>
      </c>
      <c r="W371" s="115">
        <v>0</v>
      </c>
      <c r="X371" s="115">
        <v>0</v>
      </c>
      <c r="Y371" s="115">
        <v>0</v>
      </c>
      <c r="Z371" s="115">
        <v>0</v>
      </c>
      <c r="AA371" s="115">
        <v>0</v>
      </c>
      <c r="AB371" s="115">
        <v>0</v>
      </c>
      <c r="AC371" s="115">
        <v>0</v>
      </c>
      <c r="AD371" s="115">
        <v>0</v>
      </c>
      <c r="AE371" s="115">
        <v>0</v>
      </c>
      <c r="AF371" s="115">
        <v>0</v>
      </c>
      <c r="AG371" s="115">
        <v>0</v>
      </c>
    </row>
    <row r="372" spans="1:33">
      <c r="A372" s="115" t="s">
        <v>390</v>
      </c>
      <c r="B372" s="115" t="s">
        <v>19</v>
      </c>
      <c r="C372" s="115">
        <v>0</v>
      </c>
      <c r="D372" s="115">
        <v>0</v>
      </c>
      <c r="E372" s="115">
        <v>0</v>
      </c>
      <c r="F372" s="115">
        <v>0</v>
      </c>
      <c r="G372" s="115">
        <v>0</v>
      </c>
      <c r="H372" s="115">
        <v>0</v>
      </c>
      <c r="I372" s="115">
        <v>0</v>
      </c>
      <c r="J372" s="115">
        <v>0</v>
      </c>
      <c r="K372" s="115">
        <v>0</v>
      </c>
      <c r="L372" s="115">
        <v>0</v>
      </c>
      <c r="M372" s="115">
        <v>0</v>
      </c>
      <c r="N372" s="115">
        <v>0</v>
      </c>
      <c r="O372" s="115">
        <v>0</v>
      </c>
      <c r="P372" s="115">
        <v>0</v>
      </c>
      <c r="Q372" s="115">
        <v>0</v>
      </c>
      <c r="R372" s="115">
        <v>0</v>
      </c>
      <c r="S372" s="115">
        <v>0</v>
      </c>
      <c r="T372" s="115">
        <v>0</v>
      </c>
      <c r="U372" s="115">
        <v>0</v>
      </c>
      <c r="V372" s="115">
        <v>0</v>
      </c>
      <c r="W372" s="115">
        <v>0</v>
      </c>
      <c r="X372" s="115">
        <v>0</v>
      </c>
      <c r="Y372" s="115">
        <v>0</v>
      </c>
      <c r="Z372" s="115">
        <v>0</v>
      </c>
      <c r="AA372" s="115">
        <v>0</v>
      </c>
      <c r="AB372" s="115">
        <v>0</v>
      </c>
      <c r="AC372" s="115">
        <v>0</v>
      </c>
      <c r="AD372" s="115">
        <v>0</v>
      </c>
      <c r="AE372" s="115">
        <v>0</v>
      </c>
      <c r="AF372" s="115">
        <v>0</v>
      </c>
      <c r="AG372" s="115">
        <v>0</v>
      </c>
    </row>
    <row r="373" spans="1:33">
      <c r="A373" s="115" t="s">
        <v>391</v>
      </c>
      <c r="B373" s="115" t="s">
        <v>19</v>
      </c>
      <c r="C373" s="115">
        <v>0</v>
      </c>
      <c r="D373" s="115">
        <v>0</v>
      </c>
      <c r="E373" s="115">
        <v>0</v>
      </c>
      <c r="F373" s="115">
        <v>0</v>
      </c>
      <c r="G373" s="115">
        <v>0</v>
      </c>
      <c r="H373" s="115">
        <v>0</v>
      </c>
      <c r="I373" s="115">
        <v>0</v>
      </c>
      <c r="J373" s="115">
        <v>0</v>
      </c>
      <c r="K373" s="115">
        <v>0</v>
      </c>
      <c r="L373" s="115">
        <v>0</v>
      </c>
      <c r="M373" s="115">
        <v>0</v>
      </c>
      <c r="N373" s="115">
        <v>0</v>
      </c>
      <c r="O373" s="115">
        <v>0</v>
      </c>
      <c r="P373" s="115">
        <v>0</v>
      </c>
      <c r="Q373" s="115">
        <v>0</v>
      </c>
      <c r="R373" s="115">
        <v>0</v>
      </c>
      <c r="S373" s="115">
        <v>0</v>
      </c>
      <c r="T373" s="115">
        <v>0</v>
      </c>
      <c r="U373" s="115">
        <v>0</v>
      </c>
      <c r="V373" s="115">
        <v>0</v>
      </c>
      <c r="W373" s="115">
        <v>0</v>
      </c>
      <c r="X373" s="115">
        <v>0</v>
      </c>
      <c r="Y373" s="115">
        <v>0</v>
      </c>
      <c r="Z373" s="115">
        <v>0</v>
      </c>
      <c r="AA373" s="115">
        <v>0</v>
      </c>
      <c r="AB373" s="115">
        <v>0</v>
      </c>
      <c r="AC373" s="115">
        <v>0</v>
      </c>
      <c r="AD373" s="115">
        <v>0</v>
      </c>
      <c r="AE373" s="115">
        <v>0</v>
      </c>
      <c r="AF373" s="115">
        <v>0</v>
      </c>
      <c r="AG373" s="115">
        <v>0</v>
      </c>
    </row>
    <row r="374" spans="1:33">
      <c r="A374" s="115" t="s">
        <v>392</v>
      </c>
      <c r="B374" s="115" t="s">
        <v>19</v>
      </c>
      <c r="C374" s="115">
        <v>0</v>
      </c>
      <c r="D374" s="115">
        <v>0</v>
      </c>
      <c r="E374" s="115">
        <v>0</v>
      </c>
      <c r="F374" s="115">
        <v>0</v>
      </c>
      <c r="G374" s="115">
        <v>0</v>
      </c>
      <c r="H374" s="115">
        <v>0</v>
      </c>
      <c r="I374" s="115">
        <v>0</v>
      </c>
      <c r="J374" s="115">
        <v>0</v>
      </c>
      <c r="K374" s="115">
        <v>0</v>
      </c>
      <c r="L374" s="115">
        <v>0</v>
      </c>
      <c r="M374" s="115">
        <v>0</v>
      </c>
      <c r="N374" s="115">
        <v>0</v>
      </c>
      <c r="O374" s="115">
        <v>0</v>
      </c>
      <c r="P374" s="115">
        <v>0</v>
      </c>
      <c r="Q374" s="115">
        <v>0</v>
      </c>
      <c r="R374" s="115">
        <v>0</v>
      </c>
      <c r="S374" s="115">
        <v>0</v>
      </c>
      <c r="T374" s="115">
        <v>0</v>
      </c>
      <c r="U374" s="115">
        <v>0</v>
      </c>
      <c r="V374" s="115">
        <v>0</v>
      </c>
      <c r="W374" s="115">
        <v>0</v>
      </c>
      <c r="X374" s="115">
        <v>0</v>
      </c>
      <c r="Y374" s="115">
        <v>0</v>
      </c>
      <c r="Z374" s="115">
        <v>0</v>
      </c>
      <c r="AA374" s="115">
        <v>0</v>
      </c>
      <c r="AB374" s="115">
        <v>0</v>
      </c>
      <c r="AC374" s="115">
        <v>0</v>
      </c>
      <c r="AD374" s="115">
        <v>0</v>
      </c>
      <c r="AE374" s="115">
        <v>0</v>
      </c>
      <c r="AF374" s="115">
        <v>0</v>
      </c>
      <c r="AG374" s="115">
        <v>0</v>
      </c>
    </row>
    <row r="375" spans="1:33">
      <c r="A375" s="115" t="s">
        <v>393</v>
      </c>
      <c r="B375" s="115" t="s">
        <v>19</v>
      </c>
      <c r="C375" s="2">
        <v>3341460000</v>
      </c>
      <c r="D375" s="2">
        <v>3414720000</v>
      </c>
      <c r="E375" s="2">
        <v>3514330000</v>
      </c>
      <c r="F375" s="2">
        <v>3589240000</v>
      </c>
      <c r="G375" s="2">
        <v>3666000000</v>
      </c>
      <c r="H375" s="2">
        <v>3741630000</v>
      </c>
      <c r="I375" s="2">
        <v>3783030000</v>
      </c>
      <c r="J375" s="2">
        <v>3806030000</v>
      </c>
      <c r="K375" s="2">
        <v>3830160000</v>
      </c>
      <c r="L375" s="2">
        <v>3839920000</v>
      </c>
      <c r="M375" s="2">
        <v>3822330000</v>
      </c>
      <c r="N375" s="2">
        <v>3805650000</v>
      </c>
      <c r="O375" s="2">
        <v>3790160000</v>
      </c>
      <c r="P375" s="2">
        <v>3768990000</v>
      </c>
      <c r="Q375" s="2">
        <v>3755880000</v>
      </c>
      <c r="R375" s="2">
        <v>3758400000</v>
      </c>
      <c r="S375" s="2">
        <v>3756200000</v>
      </c>
      <c r="T375" s="2">
        <v>3748030000</v>
      </c>
      <c r="U375" s="2">
        <v>3743470000</v>
      </c>
      <c r="V375" s="2">
        <v>3742820000</v>
      </c>
      <c r="W375" s="2">
        <v>3742790000</v>
      </c>
      <c r="X375" s="2">
        <v>3748310000</v>
      </c>
      <c r="Y375" s="2">
        <v>3754080000</v>
      </c>
      <c r="Z375" s="2">
        <v>3769970000</v>
      </c>
      <c r="AA375" s="2">
        <v>3780390000</v>
      </c>
      <c r="AB375" s="2">
        <v>3795340000</v>
      </c>
      <c r="AC375" s="2">
        <v>3799920000</v>
      </c>
      <c r="AD375" s="2">
        <v>3789420000</v>
      </c>
      <c r="AE375" s="2">
        <v>3797210000</v>
      </c>
      <c r="AF375" s="2">
        <v>3808870000</v>
      </c>
      <c r="AG375" s="2">
        <v>3823780000</v>
      </c>
    </row>
    <row r="376" spans="1:33">
      <c r="A376" s="115" t="s">
        <v>394</v>
      </c>
      <c r="B376" s="115" t="s">
        <v>19</v>
      </c>
      <c r="C376" s="115">
        <v>0</v>
      </c>
      <c r="D376" s="115">
        <v>0</v>
      </c>
      <c r="E376" s="115">
        <v>0</v>
      </c>
      <c r="F376" s="115">
        <v>0</v>
      </c>
      <c r="G376" s="115">
        <v>0</v>
      </c>
      <c r="H376" s="115">
        <v>0</v>
      </c>
      <c r="I376" s="115">
        <v>0</v>
      </c>
      <c r="J376" s="115">
        <v>0</v>
      </c>
      <c r="K376" s="115">
        <v>0</v>
      </c>
      <c r="L376" s="115">
        <v>0</v>
      </c>
      <c r="M376" s="115">
        <v>0</v>
      </c>
      <c r="N376" s="115">
        <v>0</v>
      </c>
      <c r="O376" s="115">
        <v>0</v>
      </c>
      <c r="P376" s="115">
        <v>0</v>
      </c>
      <c r="Q376" s="115">
        <v>0</v>
      </c>
      <c r="R376" s="115">
        <v>0</v>
      </c>
      <c r="S376" s="115">
        <v>0</v>
      </c>
      <c r="T376" s="115">
        <v>0</v>
      </c>
      <c r="U376" s="115">
        <v>0</v>
      </c>
      <c r="V376" s="115">
        <v>0</v>
      </c>
      <c r="W376" s="115">
        <v>0</v>
      </c>
      <c r="X376" s="115">
        <v>0</v>
      </c>
      <c r="Y376" s="115">
        <v>0</v>
      </c>
      <c r="Z376" s="115">
        <v>0</v>
      </c>
      <c r="AA376" s="115">
        <v>0</v>
      </c>
      <c r="AB376" s="115">
        <v>0</v>
      </c>
      <c r="AC376" s="115">
        <v>0</v>
      </c>
      <c r="AD376" s="115">
        <v>0</v>
      </c>
      <c r="AE376" s="115">
        <v>0</v>
      </c>
      <c r="AF376" s="115">
        <v>0</v>
      </c>
      <c r="AG376" s="115">
        <v>0</v>
      </c>
    </row>
    <row r="377" spans="1:33">
      <c r="A377" s="115" t="s">
        <v>395</v>
      </c>
      <c r="B377" s="115" t="s">
        <v>19</v>
      </c>
      <c r="C377" s="2">
        <v>271985000</v>
      </c>
      <c r="D377" s="2">
        <v>297693000</v>
      </c>
      <c r="E377" s="2">
        <v>317288000</v>
      </c>
      <c r="F377" s="2">
        <v>303244000</v>
      </c>
      <c r="G377" s="2">
        <v>295210000</v>
      </c>
      <c r="H377" s="2">
        <v>282497000</v>
      </c>
      <c r="I377" s="2">
        <v>265573000</v>
      </c>
      <c r="J377" s="2">
        <v>242728000</v>
      </c>
      <c r="K377" s="2">
        <v>210554000</v>
      </c>
      <c r="L377" s="2">
        <v>183765000</v>
      </c>
      <c r="M377" s="2">
        <v>184736000</v>
      </c>
      <c r="N377" s="2">
        <v>185459000</v>
      </c>
      <c r="O377" s="2">
        <v>185836000</v>
      </c>
      <c r="P377" s="2">
        <v>186245000</v>
      </c>
      <c r="Q377" s="2">
        <v>186476000</v>
      </c>
      <c r="R377" s="2">
        <v>182964000</v>
      </c>
      <c r="S377" s="2">
        <v>180913000</v>
      </c>
      <c r="T377" s="2">
        <v>180621000</v>
      </c>
      <c r="U377" s="2">
        <v>179981000</v>
      </c>
      <c r="V377" s="2">
        <v>179304000</v>
      </c>
      <c r="W377" s="2">
        <v>174364000</v>
      </c>
      <c r="X377" s="2">
        <v>170832000</v>
      </c>
      <c r="Y377" s="2">
        <v>171334000</v>
      </c>
      <c r="Z377" s="2">
        <v>169794000</v>
      </c>
      <c r="AA377" s="2">
        <v>165478000</v>
      </c>
      <c r="AB377" s="2">
        <v>159060000</v>
      </c>
      <c r="AC377" s="2">
        <v>155896000</v>
      </c>
      <c r="AD377" s="2">
        <v>166861000</v>
      </c>
      <c r="AE377" s="2">
        <v>168547000</v>
      </c>
      <c r="AF377" s="2">
        <v>170892000</v>
      </c>
      <c r="AG377" s="2">
        <v>173098000</v>
      </c>
    </row>
    <row r="378" spans="1:33">
      <c r="A378" s="115" t="s">
        <v>396</v>
      </c>
      <c r="B378" s="115" t="s">
        <v>19</v>
      </c>
      <c r="C378" s="115">
        <v>0</v>
      </c>
      <c r="D378" s="115">
        <v>0</v>
      </c>
      <c r="E378" s="115">
        <v>0</v>
      </c>
      <c r="F378" s="115">
        <v>0</v>
      </c>
      <c r="G378" s="115">
        <v>0</v>
      </c>
      <c r="H378" s="115">
        <v>0</v>
      </c>
      <c r="I378" s="115">
        <v>0</v>
      </c>
      <c r="J378" s="115">
        <v>0</v>
      </c>
      <c r="K378" s="115">
        <v>0</v>
      </c>
      <c r="L378" s="115">
        <v>0</v>
      </c>
      <c r="M378" s="115">
        <v>0</v>
      </c>
      <c r="N378" s="115">
        <v>0</v>
      </c>
      <c r="O378" s="115">
        <v>0</v>
      </c>
      <c r="P378" s="115">
        <v>0</v>
      </c>
      <c r="Q378" s="115">
        <v>0</v>
      </c>
      <c r="R378" s="115">
        <v>0</v>
      </c>
      <c r="S378" s="115">
        <v>0</v>
      </c>
      <c r="T378" s="115">
        <v>0</v>
      </c>
      <c r="U378" s="115">
        <v>0</v>
      </c>
      <c r="V378" s="115">
        <v>0</v>
      </c>
      <c r="W378" s="115">
        <v>0</v>
      </c>
      <c r="X378" s="115">
        <v>0</v>
      </c>
      <c r="Y378" s="115">
        <v>0</v>
      </c>
      <c r="Z378" s="115">
        <v>0</v>
      </c>
      <c r="AA378" s="115">
        <v>0</v>
      </c>
      <c r="AB378" s="115">
        <v>0</v>
      </c>
      <c r="AC378" s="115">
        <v>0</v>
      </c>
      <c r="AD378" s="115">
        <v>0</v>
      </c>
      <c r="AE378" s="115">
        <v>0</v>
      </c>
      <c r="AF378" s="115">
        <v>0</v>
      </c>
      <c r="AG378" s="115">
        <v>0</v>
      </c>
    </row>
    <row r="379" spans="1:33">
      <c r="A379" s="115" t="s">
        <v>397</v>
      </c>
      <c r="B379" s="115" t="s">
        <v>19</v>
      </c>
      <c r="C379" s="115">
        <v>0</v>
      </c>
      <c r="D379" s="115">
        <v>0</v>
      </c>
      <c r="E379" s="115">
        <v>0</v>
      </c>
      <c r="F379" s="115">
        <v>0</v>
      </c>
      <c r="G379" s="115">
        <v>0</v>
      </c>
      <c r="H379" s="115">
        <v>0</v>
      </c>
      <c r="I379" s="115">
        <v>0</v>
      </c>
      <c r="J379" s="115">
        <v>0</v>
      </c>
      <c r="K379" s="115">
        <v>0</v>
      </c>
      <c r="L379" s="115">
        <v>0</v>
      </c>
      <c r="M379" s="115">
        <v>0</v>
      </c>
      <c r="N379" s="115">
        <v>0</v>
      </c>
      <c r="O379" s="115">
        <v>0</v>
      </c>
      <c r="P379" s="115">
        <v>0</v>
      </c>
      <c r="Q379" s="115">
        <v>0</v>
      </c>
      <c r="R379" s="115">
        <v>0</v>
      </c>
      <c r="S379" s="115">
        <v>0</v>
      </c>
      <c r="T379" s="115">
        <v>0</v>
      </c>
      <c r="U379" s="115">
        <v>0</v>
      </c>
      <c r="V379" s="115">
        <v>0</v>
      </c>
      <c r="W379" s="115">
        <v>0</v>
      </c>
      <c r="X379" s="115">
        <v>0</v>
      </c>
      <c r="Y379" s="115">
        <v>0</v>
      </c>
      <c r="Z379" s="115">
        <v>0</v>
      </c>
      <c r="AA379" s="115">
        <v>0</v>
      </c>
      <c r="AB379" s="115">
        <v>0</v>
      </c>
      <c r="AC379" s="115">
        <v>0</v>
      </c>
      <c r="AD379" s="115">
        <v>0</v>
      </c>
      <c r="AE379" s="115">
        <v>0</v>
      </c>
      <c r="AF379" s="115">
        <v>0</v>
      </c>
      <c r="AG379" s="115">
        <v>0</v>
      </c>
    </row>
    <row r="380" spans="1:33">
      <c r="A380" s="115" t="s">
        <v>398</v>
      </c>
      <c r="B380" s="115" t="s">
        <v>19</v>
      </c>
      <c r="C380" s="115">
        <v>0</v>
      </c>
      <c r="D380" s="115">
        <v>0</v>
      </c>
      <c r="E380" s="115">
        <v>0</v>
      </c>
      <c r="F380" s="115">
        <v>0</v>
      </c>
      <c r="G380" s="115">
        <v>0</v>
      </c>
      <c r="H380" s="115">
        <v>0</v>
      </c>
      <c r="I380" s="115">
        <v>0</v>
      </c>
      <c r="J380" s="115">
        <v>0</v>
      </c>
      <c r="K380" s="115">
        <v>0</v>
      </c>
      <c r="L380" s="115">
        <v>0</v>
      </c>
      <c r="M380" s="115">
        <v>0</v>
      </c>
      <c r="N380" s="115">
        <v>0</v>
      </c>
      <c r="O380" s="115">
        <v>0</v>
      </c>
      <c r="P380" s="115">
        <v>0</v>
      </c>
      <c r="Q380" s="115">
        <v>0</v>
      </c>
      <c r="R380" s="115">
        <v>0</v>
      </c>
      <c r="S380" s="115">
        <v>0</v>
      </c>
      <c r="T380" s="115">
        <v>0</v>
      </c>
      <c r="U380" s="115">
        <v>0</v>
      </c>
      <c r="V380" s="115">
        <v>0</v>
      </c>
      <c r="W380" s="115">
        <v>0</v>
      </c>
      <c r="X380" s="115">
        <v>0</v>
      </c>
      <c r="Y380" s="115">
        <v>0</v>
      </c>
      <c r="Z380" s="115">
        <v>0</v>
      </c>
      <c r="AA380" s="115">
        <v>0</v>
      </c>
      <c r="AB380" s="115">
        <v>0</v>
      </c>
      <c r="AC380" s="115">
        <v>0</v>
      </c>
      <c r="AD380" s="115">
        <v>0</v>
      </c>
      <c r="AE380" s="115">
        <v>0</v>
      </c>
      <c r="AF380" s="115">
        <v>0</v>
      </c>
      <c r="AG380" s="115">
        <v>0</v>
      </c>
    </row>
    <row r="381" spans="1:33">
      <c r="A381" s="115" t="s">
        <v>399</v>
      </c>
      <c r="B381" s="115" t="s">
        <v>19</v>
      </c>
      <c r="C381" s="115">
        <v>0</v>
      </c>
      <c r="D381" s="115">
        <v>0</v>
      </c>
      <c r="E381" s="115">
        <v>0</v>
      </c>
      <c r="F381" s="115">
        <v>0</v>
      </c>
      <c r="G381" s="115">
        <v>0</v>
      </c>
      <c r="H381" s="115">
        <v>0</v>
      </c>
      <c r="I381" s="115">
        <v>0</v>
      </c>
      <c r="J381" s="115">
        <v>0</v>
      </c>
      <c r="K381" s="115">
        <v>0</v>
      </c>
      <c r="L381" s="115">
        <v>0</v>
      </c>
      <c r="M381" s="115">
        <v>0</v>
      </c>
      <c r="N381" s="115">
        <v>0</v>
      </c>
      <c r="O381" s="115">
        <v>0</v>
      </c>
      <c r="P381" s="115">
        <v>0</v>
      </c>
      <c r="Q381" s="115">
        <v>0</v>
      </c>
      <c r="R381" s="115">
        <v>0</v>
      </c>
      <c r="S381" s="115">
        <v>0</v>
      </c>
      <c r="T381" s="115">
        <v>0</v>
      </c>
      <c r="U381" s="115">
        <v>0</v>
      </c>
      <c r="V381" s="115">
        <v>0</v>
      </c>
      <c r="W381" s="115">
        <v>0</v>
      </c>
      <c r="X381" s="115">
        <v>0</v>
      </c>
      <c r="Y381" s="115">
        <v>0</v>
      </c>
      <c r="Z381" s="115">
        <v>0</v>
      </c>
      <c r="AA381" s="115">
        <v>0</v>
      </c>
      <c r="AB381" s="115">
        <v>0</v>
      </c>
      <c r="AC381" s="115">
        <v>0</v>
      </c>
      <c r="AD381" s="115">
        <v>0</v>
      </c>
      <c r="AE381" s="115">
        <v>0</v>
      </c>
      <c r="AF381" s="115">
        <v>0</v>
      </c>
      <c r="AG381" s="115">
        <v>0</v>
      </c>
    </row>
    <row r="382" spans="1:33">
      <c r="A382" s="115" t="s">
        <v>400</v>
      </c>
      <c r="B382" s="115" t="s">
        <v>19</v>
      </c>
      <c r="C382" s="115">
        <v>0</v>
      </c>
      <c r="D382" s="115">
        <v>0</v>
      </c>
      <c r="E382" s="115">
        <v>0</v>
      </c>
      <c r="F382" s="115">
        <v>0</v>
      </c>
      <c r="G382" s="115">
        <v>0</v>
      </c>
      <c r="H382" s="115">
        <v>0</v>
      </c>
      <c r="I382" s="115">
        <v>0</v>
      </c>
      <c r="J382" s="115">
        <v>0</v>
      </c>
      <c r="K382" s="115">
        <v>0</v>
      </c>
      <c r="L382" s="115">
        <v>0</v>
      </c>
      <c r="M382" s="115">
        <v>0</v>
      </c>
      <c r="N382" s="115">
        <v>0</v>
      </c>
      <c r="O382" s="115">
        <v>0</v>
      </c>
      <c r="P382" s="115">
        <v>0</v>
      </c>
      <c r="Q382" s="115">
        <v>0</v>
      </c>
      <c r="R382" s="115">
        <v>0</v>
      </c>
      <c r="S382" s="115">
        <v>0</v>
      </c>
      <c r="T382" s="115">
        <v>0</v>
      </c>
      <c r="U382" s="115">
        <v>0</v>
      </c>
      <c r="V382" s="115">
        <v>0</v>
      </c>
      <c r="W382" s="115">
        <v>0</v>
      </c>
      <c r="X382" s="115">
        <v>0</v>
      </c>
      <c r="Y382" s="115">
        <v>0</v>
      </c>
      <c r="Z382" s="115">
        <v>0</v>
      </c>
      <c r="AA382" s="115">
        <v>0</v>
      </c>
      <c r="AB382" s="115">
        <v>0</v>
      </c>
      <c r="AC382" s="115">
        <v>0</v>
      </c>
      <c r="AD382" s="115">
        <v>0</v>
      </c>
      <c r="AE382" s="115">
        <v>0</v>
      </c>
      <c r="AF382" s="115">
        <v>0</v>
      </c>
      <c r="AG382" s="115">
        <v>0</v>
      </c>
    </row>
    <row r="383" spans="1:33">
      <c r="A383" s="115" t="s">
        <v>401</v>
      </c>
      <c r="B383" s="115" t="s">
        <v>19</v>
      </c>
      <c r="C383" s="2">
        <v>2517210</v>
      </c>
      <c r="D383" s="2">
        <v>3112690</v>
      </c>
      <c r="E383" s="2">
        <v>3547950</v>
      </c>
      <c r="F383" s="2">
        <v>3863170</v>
      </c>
      <c r="G383" s="2">
        <v>4087940</v>
      </c>
      <c r="H383" s="2">
        <v>4242540</v>
      </c>
      <c r="I383" s="2">
        <v>4343300</v>
      </c>
      <c r="J383" s="2">
        <v>4402890</v>
      </c>
      <c r="K383" s="2">
        <v>4425970</v>
      </c>
      <c r="L383" s="2">
        <v>4425820</v>
      </c>
      <c r="M383" s="2">
        <v>4407790</v>
      </c>
      <c r="N383" s="2">
        <v>4371850</v>
      </c>
      <c r="O383" s="2">
        <v>4325530</v>
      </c>
      <c r="P383" s="2">
        <v>4269790</v>
      </c>
      <c r="Q383" s="2">
        <v>4204580</v>
      </c>
      <c r="R383" s="2">
        <v>4128320</v>
      </c>
      <c r="S383" s="2">
        <v>4044480</v>
      </c>
      <c r="T383" s="2">
        <v>3953290</v>
      </c>
      <c r="U383" s="2">
        <v>3855190</v>
      </c>
      <c r="V383" s="2">
        <v>3750840</v>
      </c>
      <c r="W383" s="2">
        <v>3643190</v>
      </c>
      <c r="X383" s="2">
        <v>3531880</v>
      </c>
      <c r="Y383" s="2">
        <v>3417870</v>
      </c>
      <c r="Z383" s="2">
        <v>3342410</v>
      </c>
      <c r="AA383" s="2">
        <v>3260900</v>
      </c>
      <c r="AB383" s="2">
        <v>3173640</v>
      </c>
      <c r="AC383" s="2">
        <v>3082340</v>
      </c>
      <c r="AD383" s="2">
        <v>2989940</v>
      </c>
      <c r="AE383" s="2">
        <v>2899170</v>
      </c>
      <c r="AF383" s="2">
        <v>2811610</v>
      </c>
      <c r="AG383" s="2">
        <v>2727530</v>
      </c>
    </row>
    <row r="384" spans="1:33">
      <c r="A384" s="115" t="s">
        <v>402</v>
      </c>
      <c r="B384" s="115" t="s">
        <v>19</v>
      </c>
      <c r="C384" s="2">
        <v>4080450</v>
      </c>
      <c r="D384" s="2">
        <v>5015060</v>
      </c>
      <c r="E384" s="2">
        <v>5645170</v>
      </c>
      <c r="F384" s="2">
        <v>6106880</v>
      </c>
      <c r="G384" s="2">
        <v>6424580</v>
      </c>
      <c r="H384" s="2">
        <v>6622840</v>
      </c>
      <c r="I384" s="2">
        <v>6736810</v>
      </c>
      <c r="J384" s="2">
        <v>6791660</v>
      </c>
      <c r="K384" s="2">
        <v>6797010</v>
      </c>
      <c r="L384" s="2">
        <v>6739250</v>
      </c>
      <c r="M384" s="2">
        <v>6568950</v>
      </c>
      <c r="N384" s="2">
        <v>6364970</v>
      </c>
      <c r="O384" s="2">
        <v>6140290</v>
      </c>
      <c r="P384" s="2">
        <v>5896380</v>
      </c>
      <c r="Q384" s="2">
        <v>5634870</v>
      </c>
      <c r="R384" s="2">
        <v>5356720</v>
      </c>
      <c r="S384" s="2">
        <v>5067200</v>
      </c>
      <c r="T384" s="2">
        <v>4766390</v>
      </c>
      <c r="U384" s="2">
        <v>4455900</v>
      </c>
      <c r="V384" s="2">
        <v>4136540</v>
      </c>
      <c r="W384" s="2">
        <v>3811480</v>
      </c>
      <c r="X384" s="2">
        <v>3480300</v>
      </c>
      <c r="Y384" s="2">
        <v>3144660</v>
      </c>
      <c r="Z384" s="2">
        <v>2968360</v>
      </c>
      <c r="AA384" s="2">
        <v>2779460</v>
      </c>
      <c r="AB384" s="2">
        <v>2580290</v>
      </c>
      <c r="AC384" s="2">
        <v>2372970</v>
      </c>
      <c r="AD384" s="2">
        <v>2164220</v>
      </c>
      <c r="AE384" s="2">
        <v>1956790</v>
      </c>
      <c r="AF384" s="2">
        <v>1753200</v>
      </c>
      <c r="AG384" s="2">
        <v>1554850</v>
      </c>
    </row>
    <row r="385" spans="1:33">
      <c r="A385" s="115" t="s">
        <v>403</v>
      </c>
      <c r="B385" s="115" t="s">
        <v>19</v>
      </c>
      <c r="C385" s="2">
        <v>446127000</v>
      </c>
      <c r="D385" s="2">
        <v>549326000</v>
      </c>
      <c r="E385" s="2">
        <v>625182000</v>
      </c>
      <c r="F385" s="2">
        <v>685279000</v>
      </c>
      <c r="G385" s="2">
        <v>728880000</v>
      </c>
      <c r="H385" s="2">
        <v>761406000</v>
      </c>
      <c r="I385" s="2">
        <v>785048000</v>
      </c>
      <c r="J385" s="2">
        <v>802545000</v>
      </c>
      <c r="K385" s="2">
        <v>815686000</v>
      </c>
      <c r="L385" s="2">
        <v>823760000</v>
      </c>
      <c r="M385" s="2">
        <v>822972000</v>
      </c>
      <c r="N385" s="2">
        <v>819263000</v>
      </c>
      <c r="O385" s="2">
        <v>814131000</v>
      </c>
      <c r="P385" s="2">
        <v>807580000</v>
      </c>
      <c r="Q385" s="2">
        <v>799881000</v>
      </c>
      <c r="R385" s="2">
        <v>791613000</v>
      </c>
      <c r="S385" s="2">
        <v>782146000</v>
      </c>
      <c r="T385" s="2">
        <v>771267000</v>
      </c>
      <c r="U385" s="2">
        <v>759543000</v>
      </c>
      <c r="V385" s="2">
        <v>747078000</v>
      </c>
      <c r="W385" s="2">
        <v>734913000</v>
      </c>
      <c r="X385" s="2">
        <v>721929000</v>
      </c>
      <c r="Y385" s="2">
        <v>707758000</v>
      </c>
      <c r="Z385" s="2">
        <v>698713000</v>
      </c>
      <c r="AA385" s="2">
        <v>688721000</v>
      </c>
      <c r="AB385" s="2">
        <v>678002000</v>
      </c>
      <c r="AC385" s="2">
        <v>665975000</v>
      </c>
      <c r="AD385" s="2">
        <v>651281000</v>
      </c>
      <c r="AE385" s="2">
        <v>638289000</v>
      </c>
      <c r="AF385" s="2">
        <v>625592000</v>
      </c>
      <c r="AG385" s="2">
        <v>613404000</v>
      </c>
    </row>
    <row r="386" spans="1:33">
      <c r="A386" s="115" t="s">
        <v>404</v>
      </c>
      <c r="B386" s="115" t="s">
        <v>19</v>
      </c>
      <c r="C386" s="115">
        <v>220672</v>
      </c>
      <c r="D386" s="115">
        <v>271624</v>
      </c>
      <c r="E386" s="115">
        <v>333121</v>
      </c>
      <c r="F386" s="115">
        <v>340785</v>
      </c>
      <c r="G386" s="115">
        <v>321846</v>
      </c>
      <c r="H386" s="115">
        <v>290256</v>
      </c>
      <c r="I386" s="115">
        <v>239832</v>
      </c>
      <c r="J386" s="115">
        <v>168281</v>
      </c>
      <c r="K386" s="115">
        <v>76014.600000000006</v>
      </c>
      <c r="L386" s="115">
        <v>0</v>
      </c>
      <c r="M386" s="115">
        <v>0</v>
      </c>
      <c r="N386" s="115">
        <v>0</v>
      </c>
      <c r="O386" s="115">
        <v>0</v>
      </c>
      <c r="P386" s="115">
        <v>0</v>
      </c>
      <c r="Q386" s="115">
        <v>0</v>
      </c>
      <c r="R386" s="115">
        <v>0</v>
      </c>
      <c r="S386" s="115">
        <v>0</v>
      </c>
      <c r="T386" s="115">
        <v>0</v>
      </c>
      <c r="U386" s="115">
        <v>0</v>
      </c>
      <c r="V386" s="115">
        <v>0</v>
      </c>
      <c r="W386" s="115">
        <v>0</v>
      </c>
      <c r="X386" s="115">
        <v>0</v>
      </c>
      <c r="Y386" s="115">
        <v>0</v>
      </c>
      <c r="Z386" s="115">
        <v>0</v>
      </c>
      <c r="AA386" s="115">
        <v>0</v>
      </c>
      <c r="AB386" s="115">
        <v>0</v>
      </c>
      <c r="AC386" s="115">
        <v>0</v>
      </c>
      <c r="AD386" s="115">
        <v>0</v>
      </c>
      <c r="AE386" s="115">
        <v>0</v>
      </c>
      <c r="AF386" s="115">
        <v>0</v>
      </c>
      <c r="AG386" s="115">
        <v>0</v>
      </c>
    </row>
    <row r="387" spans="1:33">
      <c r="A387" s="115" t="s">
        <v>405</v>
      </c>
      <c r="B387" s="115" t="s">
        <v>19</v>
      </c>
      <c r="C387" s="2">
        <v>36313800</v>
      </c>
      <c r="D387" s="2">
        <v>47890600</v>
      </c>
      <c r="E387" s="2">
        <v>56444900</v>
      </c>
      <c r="F387" s="2">
        <v>57898600</v>
      </c>
      <c r="G387" s="2">
        <v>58695800</v>
      </c>
      <c r="H387" s="2">
        <v>57488600</v>
      </c>
      <c r="I387" s="2">
        <v>55112900</v>
      </c>
      <c r="J387" s="2">
        <v>51183400</v>
      </c>
      <c r="K387" s="2">
        <v>44841000</v>
      </c>
      <c r="L387" s="2">
        <v>39422100</v>
      </c>
      <c r="M387" s="2">
        <v>39774800</v>
      </c>
      <c r="N387" s="2">
        <v>39924800</v>
      </c>
      <c r="O387" s="2">
        <v>39917700</v>
      </c>
      <c r="P387" s="2">
        <v>39906600</v>
      </c>
      <c r="Q387" s="2">
        <v>39713300</v>
      </c>
      <c r="R387" s="2">
        <v>38536900</v>
      </c>
      <c r="S387" s="2">
        <v>37671200</v>
      </c>
      <c r="T387" s="2">
        <v>37168200</v>
      </c>
      <c r="U387" s="2">
        <v>36517800</v>
      </c>
      <c r="V387" s="2">
        <v>35789600</v>
      </c>
      <c r="W387" s="2">
        <v>34237200</v>
      </c>
      <c r="X387" s="2">
        <v>32902500</v>
      </c>
      <c r="Y387" s="2">
        <v>32301700</v>
      </c>
      <c r="Z387" s="2">
        <v>31468900</v>
      </c>
      <c r="AA387" s="2">
        <v>30147200</v>
      </c>
      <c r="AB387" s="2">
        <v>28414500</v>
      </c>
      <c r="AC387" s="2">
        <v>27322400</v>
      </c>
      <c r="AD387" s="2">
        <v>28678100</v>
      </c>
      <c r="AE387" s="2">
        <v>28331800</v>
      </c>
      <c r="AF387" s="2">
        <v>28068400</v>
      </c>
      <c r="AG387" s="2">
        <v>27768200</v>
      </c>
    </row>
    <row r="388" spans="1:33">
      <c r="A388" s="115" t="s">
        <v>406</v>
      </c>
      <c r="B388" s="115" t="s">
        <v>19</v>
      </c>
      <c r="C388" s="115">
        <v>0</v>
      </c>
      <c r="D388" s="115">
        <v>0</v>
      </c>
      <c r="E388" s="115">
        <v>0</v>
      </c>
      <c r="F388" s="115">
        <v>0</v>
      </c>
      <c r="G388" s="115">
        <v>0</v>
      </c>
      <c r="H388" s="115">
        <v>0</v>
      </c>
      <c r="I388" s="115">
        <v>0</v>
      </c>
      <c r="J388" s="115">
        <v>0</v>
      </c>
      <c r="K388" s="115">
        <v>0</v>
      </c>
      <c r="L388" s="115">
        <v>0</v>
      </c>
      <c r="M388" s="115">
        <v>0</v>
      </c>
      <c r="N388" s="115">
        <v>0</v>
      </c>
      <c r="O388" s="115">
        <v>0</v>
      </c>
      <c r="P388" s="115">
        <v>0</v>
      </c>
      <c r="Q388" s="115">
        <v>0</v>
      </c>
      <c r="R388" s="115">
        <v>0</v>
      </c>
      <c r="S388" s="115">
        <v>0</v>
      </c>
      <c r="T388" s="115">
        <v>0</v>
      </c>
      <c r="U388" s="115">
        <v>0</v>
      </c>
      <c r="V388" s="115">
        <v>0</v>
      </c>
      <c r="W388" s="115">
        <v>0</v>
      </c>
      <c r="X388" s="115">
        <v>0</v>
      </c>
      <c r="Y388" s="115">
        <v>0</v>
      </c>
      <c r="Z388" s="115">
        <v>0</v>
      </c>
      <c r="AA388" s="115">
        <v>0</v>
      </c>
      <c r="AB388" s="115">
        <v>0</v>
      </c>
      <c r="AC388" s="115">
        <v>0</v>
      </c>
      <c r="AD388" s="115">
        <v>0</v>
      </c>
      <c r="AE388" s="115">
        <v>0</v>
      </c>
      <c r="AF388" s="115">
        <v>0</v>
      </c>
      <c r="AG388" s="115">
        <v>0</v>
      </c>
    </row>
    <row r="389" spans="1:33">
      <c r="A389" s="115" t="s">
        <v>407</v>
      </c>
      <c r="B389" s="115" t="s">
        <v>19</v>
      </c>
      <c r="C389" s="115">
        <v>0</v>
      </c>
      <c r="D389" s="115">
        <v>0</v>
      </c>
      <c r="E389" s="115">
        <v>0</v>
      </c>
      <c r="F389" s="115">
        <v>0</v>
      </c>
      <c r="G389" s="115">
        <v>0</v>
      </c>
      <c r="H389" s="115">
        <v>0</v>
      </c>
      <c r="I389" s="115">
        <v>0</v>
      </c>
      <c r="J389" s="115">
        <v>0</v>
      </c>
      <c r="K389" s="115">
        <v>0</v>
      </c>
      <c r="L389" s="115">
        <v>0</v>
      </c>
      <c r="M389" s="115">
        <v>0</v>
      </c>
      <c r="N389" s="115">
        <v>0</v>
      </c>
      <c r="O389" s="115">
        <v>0</v>
      </c>
      <c r="P389" s="115">
        <v>0</v>
      </c>
      <c r="Q389" s="115">
        <v>0</v>
      </c>
      <c r="R389" s="115">
        <v>0</v>
      </c>
      <c r="S389" s="115">
        <v>0</v>
      </c>
      <c r="T389" s="115">
        <v>0</v>
      </c>
      <c r="U389" s="115">
        <v>0</v>
      </c>
      <c r="V389" s="115">
        <v>0</v>
      </c>
      <c r="W389" s="115">
        <v>0</v>
      </c>
      <c r="X389" s="115">
        <v>0</v>
      </c>
      <c r="Y389" s="115">
        <v>0</v>
      </c>
      <c r="Z389" s="115">
        <v>0</v>
      </c>
      <c r="AA389" s="115">
        <v>0</v>
      </c>
      <c r="AB389" s="115">
        <v>0</v>
      </c>
      <c r="AC389" s="115">
        <v>0</v>
      </c>
      <c r="AD389" s="115">
        <v>0</v>
      </c>
      <c r="AE389" s="115">
        <v>0</v>
      </c>
      <c r="AF389" s="115">
        <v>0</v>
      </c>
      <c r="AG389" s="115">
        <v>0</v>
      </c>
    </row>
    <row r="390" spans="1:33">
      <c r="A390" s="115" t="s">
        <v>408</v>
      </c>
      <c r="B390" s="115" t="s">
        <v>19</v>
      </c>
      <c r="C390" s="115">
        <v>22785.8</v>
      </c>
      <c r="D390" s="115">
        <v>27413.9</v>
      </c>
      <c r="E390" s="115">
        <v>30235.200000000001</v>
      </c>
      <c r="F390" s="115">
        <v>31724.6</v>
      </c>
      <c r="G390" s="115">
        <v>32232.799999999999</v>
      </c>
      <c r="H390" s="115">
        <v>32045.599999999999</v>
      </c>
      <c r="I390" s="115">
        <v>31363.4</v>
      </c>
      <c r="J390" s="115">
        <v>30340.2</v>
      </c>
      <c r="K390" s="115">
        <v>29035.599999999999</v>
      </c>
      <c r="L390" s="115">
        <v>27557.4</v>
      </c>
      <c r="M390" s="115">
        <v>25965.8</v>
      </c>
      <c r="N390" s="115">
        <v>24269.599999999999</v>
      </c>
      <c r="O390" s="115">
        <v>22539.7</v>
      </c>
      <c r="P390" s="115">
        <v>20762.900000000001</v>
      </c>
      <c r="Q390" s="115">
        <v>18959.400000000001</v>
      </c>
      <c r="R390" s="115">
        <v>17132</v>
      </c>
      <c r="S390" s="115">
        <v>15303.1</v>
      </c>
      <c r="T390" s="115">
        <v>13457.8</v>
      </c>
      <c r="U390" s="115">
        <v>11637.5</v>
      </c>
      <c r="V390" s="115">
        <v>9833.26</v>
      </c>
      <c r="W390" s="115">
        <v>8058.06</v>
      </c>
      <c r="X390" s="115">
        <v>6337.23</v>
      </c>
      <c r="Y390" s="115">
        <v>4691.6899999999996</v>
      </c>
      <c r="Z390" s="115">
        <v>4783.7700000000004</v>
      </c>
      <c r="AA390" s="115">
        <v>4883.1000000000004</v>
      </c>
      <c r="AB390" s="115">
        <v>4967.2</v>
      </c>
      <c r="AC390" s="115">
        <v>5015.91</v>
      </c>
      <c r="AD390" s="115">
        <v>5044.22</v>
      </c>
      <c r="AE390" s="115">
        <v>5034.54</v>
      </c>
      <c r="AF390" s="115">
        <v>4988.07</v>
      </c>
      <c r="AG390" s="115">
        <v>4903.5</v>
      </c>
    </row>
    <row r="391" spans="1:33">
      <c r="A391" s="115" t="s">
        <v>409</v>
      </c>
      <c r="B391" s="115" t="s">
        <v>19</v>
      </c>
      <c r="C391" s="115">
        <v>0</v>
      </c>
      <c r="D391" s="115">
        <v>0</v>
      </c>
      <c r="E391" s="115">
        <v>0</v>
      </c>
      <c r="F391" s="115">
        <v>0</v>
      </c>
      <c r="G391" s="115">
        <v>0</v>
      </c>
      <c r="H391" s="115">
        <v>0</v>
      </c>
      <c r="I391" s="115">
        <v>0</v>
      </c>
      <c r="J391" s="115">
        <v>0</v>
      </c>
      <c r="K391" s="115">
        <v>0</v>
      </c>
      <c r="L391" s="115">
        <v>0</v>
      </c>
      <c r="M391" s="115">
        <v>0</v>
      </c>
      <c r="N391" s="115">
        <v>0</v>
      </c>
      <c r="O391" s="115">
        <v>0</v>
      </c>
      <c r="P391" s="115">
        <v>0</v>
      </c>
      <c r="Q391" s="115">
        <v>0</v>
      </c>
      <c r="R391" s="115">
        <v>0</v>
      </c>
      <c r="S391" s="115">
        <v>0</v>
      </c>
      <c r="T391" s="115">
        <v>0</v>
      </c>
      <c r="U391" s="115">
        <v>0</v>
      </c>
      <c r="V391" s="115">
        <v>0</v>
      </c>
      <c r="W391" s="115">
        <v>0</v>
      </c>
      <c r="X391" s="115">
        <v>0</v>
      </c>
      <c r="Y391" s="115">
        <v>0</v>
      </c>
      <c r="Z391" s="115">
        <v>0</v>
      </c>
      <c r="AA391" s="115">
        <v>0</v>
      </c>
      <c r="AB391" s="115">
        <v>0</v>
      </c>
      <c r="AC391" s="115">
        <v>0</v>
      </c>
      <c r="AD391" s="115">
        <v>0</v>
      </c>
      <c r="AE391" s="115">
        <v>0</v>
      </c>
      <c r="AF391" s="115">
        <v>0</v>
      </c>
      <c r="AG391" s="115">
        <v>0</v>
      </c>
    </row>
    <row r="392" spans="1:33">
      <c r="A392" s="115" t="s">
        <v>410</v>
      </c>
      <c r="B392" s="115" t="s">
        <v>19</v>
      </c>
      <c r="C392" s="115">
        <v>0</v>
      </c>
      <c r="D392" s="115">
        <v>0</v>
      </c>
      <c r="E392" s="115">
        <v>0</v>
      </c>
      <c r="F392" s="115">
        <v>0</v>
      </c>
      <c r="G392" s="115">
        <v>0</v>
      </c>
      <c r="H392" s="115">
        <v>0</v>
      </c>
      <c r="I392" s="115">
        <v>0</v>
      </c>
      <c r="J392" s="115">
        <v>0</v>
      </c>
      <c r="K392" s="115">
        <v>0</v>
      </c>
      <c r="L392" s="115">
        <v>0</v>
      </c>
      <c r="M392" s="115">
        <v>0</v>
      </c>
      <c r="N392" s="115">
        <v>0</v>
      </c>
      <c r="O392" s="115">
        <v>0</v>
      </c>
      <c r="P392" s="115">
        <v>0</v>
      </c>
      <c r="Q392" s="115">
        <v>0</v>
      </c>
      <c r="R392" s="115">
        <v>0</v>
      </c>
      <c r="S392" s="115">
        <v>0</v>
      </c>
      <c r="T392" s="115">
        <v>0</v>
      </c>
      <c r="U392" s="115">
        <v>0</v>
      </c>
      <c r="V392" s="115">
        <v>0</v>
      </c>
      <c r="W392" s="115">
        <v>0</v>
      </c>
      <c r="X392" s="115">
        <v>0</v>
      </c>
      <c r="Y392" s="115">
        <v>0</v>
      </c>
      <c r="Z392" s="115">
        <v>0</v>
      </c>
      <c r="AA392" s="115">
        <v>0</v>
      </c>
      <c r="AB392" s="115">
        <v>0</v>
      </c>
      <c r="AC392" s="115">
        <v>0</v>
      </c>
      <c r="AD392" s="115">
        <v>0</v>
      </c>
      <c r="AE392" s="115">
        <v>0</v>
      </c>
      <c r="AF392" s="115">
        <v>0</v>
      </c>
      <c r="AG392" s="115">
        <v>0</v>
      </c>
    </row>
    <row r="393" spans="1:33">
      <c r="A393" s="115" t="s">
        <v>411</v>
      </c>
      <c r="B393" s="115" t="s">
        <v>19</v>
      </c>
      <c r="C393" s="2">
        <v>3874050</v>
      </c>
      <c r="D393" s="2">
        <v>4155420</v>
      </c>
      <c r="E393" s="2">
        <v>4490220</v>
      </c>
      <c r="F393" s="2">
        <v>4784570</v>
      </c>
      <c r="G393" s="2">
        <v>5117410</v>
      </c>
      <c r="H393" s="2">
        <v>5477480</v>
      </c>
      <c r="I393" s="2">
        <v>5823480</v>
      </c>
      <c r="J393" s="2">
        <v>6176430</v>
      </c>
      <c r="K393" s="2">
        <v>6571570</v>
      </c>
      <c r="L393" s="2">
        <v>7018810</v>
      </c>
      <c r="M393" s="2">
        <v>7548850</v>
      </c>
      <c r="N393" s="2">
        <v>8184310</v>
      </c>
      <c r="O393" s="2">
        <v>8944920</v>
      </c>
      <c r="P393" s="2">
        <v>9838380</v>
      </c>
      <c r="Q393" s="2">
        <v>10914300</v>
      </c>
      <c r="R393" s="2">
        <v>12205100</v>
      </c>
      <c r="S393" s="2">
        <v>13683800</v>
      </c>
      <c r="T393" s="2">
        <v>15329400</v>
      </c>
      <c r="U393" s="2">
        <v>17159400</v>
      </c>
      <c r="V393" s="2">
        <v>19166500</v>
      </c>
      <c r="W393" s="2">
        <v>21296200</v>
      </c>
      <c r="X393" s="2">
        <v>23588500</v>
      </c>
      <c r="Y393" s="2">
        <v>26018800</v>
      </c>
      <c r="Z393" s="2">
        <v>28607700</v>
      </c>
      <c r="AA393" s="2">
        <v>31219700</v>
      </c>
      <c r="AB393" s="2">
        <v>33916300</v>
      </c>
      <c r="AC393" s="2">
        <v>36596800</v>
      </c>
      <c r="AD393" s="2">
        <v>39294500</v>
      </c>
      <c r="AE393" s="2">
        <v>41759100</v>
      </c>
      <c r="AF393" s="2">
        <v>44276600</v>
      </c>
      <c r="AG393" s="2">
        <v>46884400</v>
      </c>
    </row>
    <row r="394" spans="1:33">
      <c r="A394" s="115" t="s">
        <v>412</v>
      </c>
      <c r="B394" s="115" t="s">
        <v>19</v>
      </c>
      <c r="C394" s="115">
        <v>0</v>
      </c>
      <c r="D394" s="115">
        <v>0</v>
      </c>
      <c r="E394" s="115">
        <v>0</v>
      </c>
      <c r="F394" s="115">
        <v>0</v>
      </c>
      <c r="G394" s="115">
        <v>0</v>
      </c>
      <c r="H394" s="115">
        <v>0</v>
      </c>
      <c r="I394" s="115">
        <v>0</v>
      </c>
      <c r="J394" s="115">
        <v>0</v>
      </c>
      <c r="K394" s="115">
        <v>0</v>
      </c>
      <c r="L394" s="115">
        <v>0</v>
      </c>
      <c r="M394" s="115">
        <v>0</v>
      </c>
      <c r="N394" s="115">
        <v>0</v>
      </c>
      <c r="O394" s="115">
        <v>0</v>
      </c>
      <c r="P394" s="115">
        <v>0</v>
      </c>
      <c r="Q394" s="115">
        <v>0</v>
      </c>
      <c r="R394" s="115">
        <v>0</v>
      </c>
      <c r="S394" s="115">
        <v>0</v>
      </c>
      <c r="T394" s="115">
        <v>0</v>
      </c>
      <c r="U394" s="115">
        <v>0</v>
      </c>
      <c r="V394" s="115">
        <v>0</v>
      </c>
      <c r="W394" s="115">
        <v>0</v>
      </c>
      <c r="X394" s="115">
        <v>0</v>
      </c>
      <c r="Y394" s="115">
        <v>0</v>
      </c>
      <c r="Z394" s="115">
        <v>0</v>
      </c>
      <c r="AA394" s="115">
        <v>0</v>
      </c>
      <c r="AB394" s="115">
        <v>0</v>
      </c>
      <c r="AC394" s="115">
        <v>0</v>
      </c>
      <c r="AD394" s="115">
        <v>0</v>
      </c>
      <c r="AE394" s="115">
        <v>0</v>
      </c>
      <c r="AF394" s="115">
        <v>0</v>
      </c>
      <c r="AG394" s="115">
        <v>0</v>
      </c>
    </row>
    <row r="395" spans="1:33">
      <c r="A395" s="115" t="s">
        <v>413</v>
      </c>
      <c r="B395" s="115" t="s">
        <v>19</v>
      </c>
      <c r="C395" s="2">
        <v>24764900000</v>
      </c>
      <c r="D395" s="2">
        <v>25307900000</v>
      </c>
      <c r="E395" s="2">
        <v>26046200000</v>
      </c>
      <c r="F395" s="2">
        <v>26601300000</v>
      </c>
      <c r="G395" s="2">
        <v>27170200000</v>
      </c>
      <c r="H395" s="2">
        <v>27730800000</v>
      </c>
      <c r="I395" s="2">
        <v>28037600000</v>
      </c>
      <c r="J395" s="2">
        <v>28208000000</v>
      </c>
      <c r="K395" s="2">
        <v>28386900000</v>
      </c>
      <c r="L395" s="2">
        <v>28459200000</v>
      </c>
      <c r="M395" s="2">
        <v>28328900000</v>
      </c>
      <c r="N395" s="2">
        <v>28205200000</v>
      </c>
      <c r="O395" s="2">
        <v>28090400000</v>
      </c>
      <c r="P395" s="2">
        <v>27933500000</v>
      </c>
      <c r="Q395" s="2">
        <v>27836400000</v>
      </c>
      <c r="R395" s="2">
        <v>27855000000</v>
      </c>
      <c r="S395" s="2">
        <v>27838800000</v>
      </c>
      <c r="T395" s="2">
        <v>27778200000</v>
      </c>
      <c r="U395" s="2">
        <v>27744400000</v>
      </c>
      <c r="V395" s="2">
        <v>27739600000</v>
      </c>
      <c r="W395" s="2">
        <v>27739400000</v>
      </c>
      <c r="X395" s="2">
        <v>27780200000</v>
      </c>
      <c r="Y395" s="2">
        <v>27823000000</v>
      </c>
      <c r="Z395" s="2">
        <v>27940800000</v>
      </c>
      <c r="AA395" s="2">
        <v>28018100000</v>
      </c>
      <c r="AB395" s="2">
        <v>28128800000</v>
      </c>
      <c r="AC395" s="2">
        <v>28162800000</v>
      </c>
      <c r="AD395" s="2">
        <v>28084900000</v>
      </c>
      <c r="AE395" s="2">
        <v>28142700000</v>
      </c>
      <c r="AF395" s="2">
        <v>28229100000</v>
      </c>
      <c r="AG395" s="2">
        <v>28339600000</v>
      </c>
    </row>
    <row r="396" spans="1:33">
      <c r="A396" s="115" t="s">
        <v>414</v>
      </c>
      <c r="B396" s="115" t="s">
        <v>19</v>
      </c>
      <c r="C396" s="115">
        <v>0</v>
      </c>
      <c r="D396" s="115">
        <v>0</v>
      </c>
      <c r="E396" s="115">
        <v>0</v>
      </c>
      <c r="F396" s="115">
        <v>0</v>
      </c>
      <c r="G396" s="115">
        <v>0</v>
      </c>
      <c r="H396" s="115">
        <v>0</v>
      </c>
      <c r="I396" s="115">
        <v>0</v>
      </c>
      <c r="J396" s="115">
        <v>0</v>
      </c>
      <c r="K396" s="115">
        <v>0</v>
      </c>
      <c r="L396" s="115">
        <v>0</v>
      </c>
      <c r="M396" s="115">
        <v>0</v>
      </c>
      <c r="N396" s="115">
        <v>0</v>
      </c>
      <c r="O396" s="115">
        <v>0</v>
      </c>
      <c r="P396" s="115">
        <v>0</v>
      </c>
      <c r="Q396" s="115">
        <v>0</v>
      </c>
      <c r="R396" s="115">
        <v>0</v>
      </c>
      <c r="S396" s="115">
        <v>0</v>
      </c>
      <c r="T396" s="115">
        <v>0</v>
      </c>
      <c r="U396" s="115">
        <v>0</v>
      </c>
      <c r="V396" s="115">
        <v>0</v>
      </c>
      <c r="W396" s="115">
        <v>0</v>
      </c>
      <c r="X396" s="115">
        <v>0</v>
      </c>
      <c r="Y396" s="115">
        <v>0</v>
      </c>
      <c r="Z396" s="115">
        <v>0</v>
      </c>
      <c r="AA396" s="115">
        <v>0</v>
      </c>
      <c r="AB396" s="115">
        <v>0</v>
      </c>
      <c r="AC396" s="115">
        <v>0</v>
      </c>
      <c r="AD396" s="115">
        <v>0</v>
      </c>
      <c r="AE396" s="115">
        <v>0</v>
      </c>
      <c r="AF396" s="115">
        <v>0</v>
      </c>
      <c r="AG396" s="115">
        <v>0</v>
      </c>
    </row>
    <row r="397" spans="1:33">
      <c r="A397" s="115" t="s">
        <v>415</v>
      </c>
      <c r="B397" s="115" t="s">
        <v>19</v>
      </c>
      <c r="C397" s="2">
        <v>2015800000</v>
      </c>
      <c r="D397" s="2">
        <v>2206330000</v>
      </c>
      <c r="E397" s="2">
        <v>2351550000</v>
      </c>
      <c r="F397" s="2">
        <v>2247460000</v>
      </c>
      <c r="G397" s="2">
        <v>2187930000</v>
      </c>
      <c r="H397" s="2">
        <v>2093700000</v>
      </c>
      <c r="I397" s="2">
        <v>1968270000</v>
      </c>
      <c r="J397" s="2">
        <v>1798960000</v>
      </c>
      <c r="K397" s="2">
        <v>1560500000</v>
      </c>
      <c r="L397" s="2">
        <v>1361960000</v>
      </c>
      <c r="M397" s="2">
        <v>1369150000</v>
      </c>
      <c r="N397" s="2">
        <v>1374510000</v>
      </c>
      <c r="O397" s="2">
        <v>1377300000</v>
      </c>
      <c r="P397" s="2">
        <v>1380340000</v>
      </c>
      <c r="Q397" s="2">
        <v>1382050000</v>
      </c>
      <c r="R397" s="2">
        <v>1356020000</v>
      </c>
      <c r="S397" s="2">
        <v>1340820000</v>
      </c>
      <c r="T397" s="2">
        <v>1338660000</v>
      </c>
      <c r="U397" s="2">
        <v>1333920000</v>
      </c>
      <c r="V397" s="2">
        <v>1328900000</v>
      </c>
      <c r="W397" s="2">
        <v>1292290000</v>
      </c>
      <c r="X397" s="2">
        <v>1266110000</v>
      </c>
      <c r="Y397" s="2">
        <v>1269830000</v>
      </c>
      <c r="Z397" s="2">
        <v>1258410000</v>
      </c>
      <c r="AA397" s="2">
        <v>1226430000</v>
      </c>
      <c r="AB397" s="2">
        <v>1178860000</v>
      </c>
      <c r="AC397" s="2">
        <v>1155410000</v>
      </c>
      <c r="AD397" s="2">
        <v>1236670000</v>
      </c>
      <c r="AE397" s="2">
        <v>1249170000</v>
      </c>
      <c r="AF397" s="2">
        <v>1266550000</v>
      </c>
      <c r="AG397" s="2">
        <v>1282900000</v>
      </c>
    </row>
    <row r="398" spans="1:33">
      <c r="A398" s="115" t="s">
        <v>416</v>
      </c>
      <c r="B398" s="115" t="s">
        <v>19</v>
      </c>
      <c r="C398" s="115">
        <v>0</v>
      </c>
      <c r="D398" s="115">
        <v>0</v>
      </c>
      <c r="E398" s="115">
        <v>0</v>
      </c>
      <c r="F398" s="115">
        <v>0</v>
      </c>
      <c r="G398" s="115">
        <v>0</v>
      </c>
      <c r="H398" s="115">
        <v>0</v>
      </c>
      <c r="I398" s="115">
        <v>0</v>
      </c>
      <c r="J398" s="115">
        <v>0</v>
      </c>
      <c r="K398" s="115">
        <v>0</v>
      </c>
      <c r="L398" s="115">
        <v>0</v>
      </c>
      <c r="M398" s="115">
        <v>0</v>
      </c>
      <c r="N398" s="115">
        <v>0</v>
      </c>
      <c r="O398" s="115">
        <v>0</v>
      </c>
      <c r="P398" s="115">
        <v>0</v>
      </c>
      <c r="Q398" s="115">
        <v>0</v>
      </c>
      <c r="R398" s="115">
        <v>0</v>
      </c>
      <c r="S398" s="115">
        <v>0</v>
      </c>
      <c r="T398" s="115">
        <v>0</v>
      </c>
      <c r="U398" s="115">
        <v>0</v>
      </c>
      <c r="V398" s="115">
        <v>0</v>
      </c>
      <c r="W398" s="115">
        <v>0</v>
      </c>
      <c r="X398" s="115">
        <v>0</v>
      </c>
      <c r="Y398" s="115">
        <v>0</v>
      </c>
      <c r="Z398" s="115">
        <v>0</v>
      </c>
      <c r="AA398" s="115">
        <v>0</v>
      </c>
      <c r="AB398" s="115">
        <v>0</v>
      </c>
      <c r="AC398" s="115">
        <v>0</v>
      </c>
      <c r="AD398" s="115">
        <v>0</v>
      </c>
      <c r="AE398" s="115">
        <v>0</v>
      </c>
      <c r="AF398" s="115">
        <v>0</v>
      </c>
      <c r="AG398" s="115">
        <v>0</v>
      </c>
    </row>
    <row r="399" spans="1:33">
      <c r="A399" s="115" t="s">
        <v>417</v>
      </c>
      <c r="B399" s="115" t="s">
        <v>19</v>
      </c>
      <c r="C399" s="115">
        <v>0</v>
      </c>
      <c r="D399" s="115">
        <v>0</v>
      </c>
      <c r="E399" s="115">
        <v>0</v>
      </c>
      <c r="F399" s="115">
        <v>0</v>
      </c>
      <c r="G399" s="115">
        <v>0</v>
      </c>
      <c r="H399" s="115">
        <v>0</v>
      </c>
      <c r="I399" s="115">
        <v>0</v>
      </c>
      <c r="J399" s="115">
        <v>0</v>
      </c>
      <c r="K399" s="115">
        <v>0</v>
      </c>
      <c r="L399" s="115">
        <v>0</v>
      </c>
      <c r="M399" s="115">
        <v>0</v>
      </c>
      <c r="N399" s="115">
        <v>0</v>
      </c>
      <c r="O399" s="115">
        <v>0</v>
      </c>
      <c r="P399" s="115">
        <v>0</v>
      </c>
      <c r="Q399" s="115">
        <v>0</v>
      </c>
      <c r="R399" s="115">
        <v>0</v>
      </c>
      <c r="S399" s="115">
        <v>0</v>
      </c>
      <c r="T399" s="115">
        <v>0</v>
      </c>
      <c r="U399" s="115">
        <v>0</v>
      </c>
      <c r="V399" s="115">
        <v>0</v>
      </c>
      <c r="W399" s="115">
        <v>0</v>
      </c>
      <c r="X399" s="115">
        <v>0</v>
      </c>
      <c r="Y399" s="115">
        <v>0</v>
      </c>
      <c r="Z399" s="115">
        <v>0</v>
      </c>
      <c r="AA399" s="115">
        <v>0</v>
      </c>
      <c r="AB399" s="115">
        <v>0</v>
      </c>
      <c r="AC399" s="115">
        <v>0</v>
      </c>
      <c r="AD399" s="115">
        <v>0</v>
      </c>
      <c r="AE399" s="115">
        <v>0</v>
      </c>
      <c r="AF399" s="115">
        <v>0</v>
      </c>
      <c r="AG399" s="115">
        <v>0</v>
      </c>
    </row>
    <row r="400" spans="1:33">
      <c r="A400" s="115" t="s">
        <v>418</v>
      </c>
      <c r="B400" s="115" t="s">
        <v>19</v>
      </c>
      <c r="C400" s="115">
        <v>75320.2</v>
      </c>
      <c r="D400" s="115">
        <v>77887.7</v>
      </c>
      <c r="E400" s="115">
        <v>81731.8</v>
      </c>
      <c r="F400" s="115">
        <v>85480.6</v>
      </c>
      <c r="G400" s="115">
        <v>90400.3</v>
      </c>
      <c r="H400" s="115">
        <v>96205.1</v>
      </c>
      <c r="I400" s="115">
        <v>102123</v>
      </c>
      <c r="J400" s="115">
        <v>108409</v>
      </c>
      <c r="K400" s="115">
        <v>115404</v>
      </c>
      <c r="L400" s="115">
        <v>122992</v>
      </c>
      <c r="M400" s="115">
        <v>131384</v>
      </c>
      <c r="N400" s="115">
        <v>140677</v>
      </c>
      <c r="O400" s="115">
        <v>150934</v>
      </c>
      <c r="P400" s="115">
        <v>161932</v>
      </c>
      <c r="Q400" s="115">
        <v>174159</v>
      </c>
      <c r="R400" s="115">
        <v>187703</v>
      </c>
      <c r="S400" s="115">
        <v>201949</v>
      </c>
      <c r="T400" s="115">
        <v>216747</v>
      </c>
      <c r="U400" s="115">
        <v>232599</v>
      </c>
      <c r="V400" s="115">
        <v>249302</v>
      </c>
      <c r="W400" s="115">
        <v>266966</v>
      </c>
      <c r="X400" s="115">
        <v>285979</v>
      </c>
      <c r="Y400" s="115">
        <v>306233</v>
      </c>
      <c r="Z400" s="115">
        <v>328410</v>
      </c>
      <c r="AA400" s="115">
        <v>350977</v>
      </c>
      <c r="AB400" s="115">
        <v>375062</v>
      </c>
      <c r="AC400" s="115">
        <v>399401</v>
      </c>
      <c r="AD400" s="115">
        <v>424463</v>
      </c>
      <c r="AE400" s="115">
        <v>449649</v>
      </c>
      <c r="AF400" s="115">
        <v>475540</v>
      </c>
      <c r="AG400" s="115">
        <v>502307</v>
      </c>
    </row>
    <row r="401" spans="1:33">
      <c r="A401" s="115" t="s">
        <v>419</v>
      </c>
      <c r="B401" s="115" t="s">
        <v>19</v>
      </c>
      <c r="C401" s="115">
        <v>0</v>
      </c>
      <c r="D401" s="115">
        <v>0</v>
      </c>
      <c r="E401" s="115">
        <v>0</v>
      </c>
      <c r="F401" s="115">
        <v>0</v>
      </c>
      <c r="G401" s="115">
        <v>0</v>
      </c>
      <c r="H401" s="115">
        <v>0</v>
      </c>
      <c r="I401" s="115">
        <v>0</v>
      </c>
      <c r="J401" s="115">
        <v>0</v>
      </c>
      <c r="K401" s="115">
        <v>0</v>
      </c>
      <c r="L401" s="115">
        <v>0</v>
      </c>
      <c r="M401" s="115">
        <v>0</v>
      </c>
      <c r="N401" s="115">
        <v>0</v>
      </c>
      <c r="O401" s="115">
        <v>0</v>
      </c>
      <c r="P401" s="115">
        <v>0</v>
      </c>
      <c r="Q401" s="115">
        <v>0</v>
      </c>
      <c r="R401" s="115">
        <v>0</v>
      </c>
      <c r="S401" s="115">
        <v>0</v>
      </c>
      <c r="T401" s="115">
        <v>0</v>
      </c>
      <c r="U401" s="115">
        <v>0</v>
      </c>
      <c r="V401" s="115">
        <v>0</v>
      </c>
      <c r="W401" s="115">
        <v>0</v>
      </c>
      <c r="X401" s="115">
        <v>0</v>
      </c>
      <c r="Y401" s="115">
        <v>0</v>
      </c>
      <c r="Z401" s="115">
        <v>0</v>
      </c>
      <c r="AA401" s="115">
        <v>0</v>
      </c>
      <c r="AB401" s="115">
        <v>0</v>
      </c>
      <c r="AC401" s="115">
        <v>0</v>
      </c>
      <c r="AD401" s="115">
        <v>0</v>
      </c>
      <c r="AE401" s="115">
        <v>0</v>
      </c>
      <c r="AF401" s="115">
        <v>0</v>
      </c>
      <c r="AG401" s="115">
        <v>0</v>
      </c>
    </row>
    <row r="402" spans="1:33">
      <c r="A402" s="115" t="s">
        <v>420</v>
      </c>
      <c r="B402" s="115" t="s">
        <v>19</v>
      </c>
      <c r="C402" s="115">
        <v>0</v>
      </c>
      <c r="D402" s="115">
        <v>0</v>
      </c>
      <c r="E402" s="115">
        <v>0</v>
      </c>
      <c r="F402" s="115">
        <v>0</v>
      </c>
      <c r="G402" s="115">
        <v>0</v>
      </c>
      <c r="H402" s="115">
        <v>0</v>
      </c>
      <c r="I402" s="115">
        <v>0</v>
      </c>
      <c r="J402" s="115">
        <v>0</v>
      </c>
      <c r="K402" s="115">
        <v>0</v>
      </c>
      <c r="L402" s="115">
        <v>0</v>
      </c>
      <c r="M402" s="115">
        <v>0</v>
      </c>
      <c r="N402" s="115">
        <v>0</v>
      </c>
      <c r="O402" s="115">
        <v>0</v>
      </c>
      <c r="P402" s="115">
        <v>0</v>
      </c>
      <c r="Q402" s="115">
        <v>0</v>
      </c>
      <c r="R402" s="115">
        <v>0</v>
      </c>
      <c r="S402" s="115">
        <v>0</v>
      </c>
      <c r="T402" s="115">
        <v>0</v>
      </c>
      <c r="U402" s="115">
        <v>0</v>
      </c>
      <c r="V402" s="115">
        <v>0</v>
      </c>
      <c r="W402" s="115">
        <v>0</v>
      </c>
      <c r="X402" s="115">
        <v>0</v>
      </c>
      <c r="Y402" s="115">
        <v>0</v>
      </c>
      <c r="Z402" s="115">
        <v>0</v>
      </c>
      <c r="AA402" s="115">
        <v>0</v>
      </c>
      <c r="AB402" s="115">
        <v>0</v>
      </c>
      <c r="AC402" s="115">
        <v>0</v>
      </c>
      <c r="AD402" s="115">
        <v>0</v>
      </c>
      <c r="AE402" s="115">
        <v>0</v>
      </c>
      <c r="AF402" s="115">
        <v>0</v>
      </c>
      <c r="AG402" s="115">
        <v>0</v>
      </c>
    </row>
    <row r="403" spans="1:33">
      <c r="A403" s="115" t="s">
        <v>421</v>
      </c>
      <c r="B403" s="115" t="s">
        <v>19</v>
      </c>
      <c r="C403" s="2">
        <v>4576750</v>
      </c>
      <c r="D403" s="2">
        <v>5659440</v>
      </c>
      <c r="E403" s="2">
        <v>6450820</v>
      </c>
      <c r="F403" s="2">
        <v>7023950</v>
      </c>
      <c r="G403" s="2">
        <v>7432620</v>
      </c>
      <c r="H403" s="2">
        <v>7713710</v>
      </c>
      <c r="I403" s="2">
        <v>7896900</v>
      </c>
      <c r="J403" s="2">
        <v>8005250</v>
      </c>
      <c r="K403" s="2">
        <v>8047210</v>
      </c>
      <c r="L403" s="2">
        <v>8046940</v>
      </c>
      <c r="M403" s="2">
        <v>8014170</v>
      </c>
      <c r="N403" s="2">
        <v>7948820</v>
      </c>
      <c r="O403" s="2">
        <v>7864600</v>
      </c>
      <c r="P403" s="2">
        <v>7763250</v>
      </c>
      <c r="Q403" s="2">
        <v>7644680</v>
      </c>
      <c r="R403" s="2">
        <v>7506030</v>
      </c>
      <c r="S403" s="2">
        <v>7353600</v>
      </c>
      <c r="T403" s="2">
        <v>7187790</v>
      </c>
      <c r="U403" s="2">
        <v>7009430</v>
      </c>
      <c r="V403" s="2">
        <v>6819710</v>
      </c>
      <c r="W403" s="2">
        <v>6623990</v>
      </c>
      <c r="X403" s="2">
        <v>6421600</v>
      </c>
      <c r="Y403" s="2">
        <v>6214320</v>
      </c>
      <c r="Z403" s="2">
        <v>6077120</v>
      </c>
      <c r="AA403" s="2">
        <v>5928900</v>
      </c>
      <c r="AB403" s="2">
        <v>5770250</v>
      </c>
      <c r="AC403" s="2">
        <v>5604260</v>
      </c>
      <c r="AD403" s="2">
        <v>5436250</v>
      </c>
      <c r="AE403" s="2">
        <v>5271220</v>
      </c>
      <c r="AF403" s="2">
        <v>5112010</v>
      </c>
      <c r="AG403" s="2">
        <v>4959140</v>
      </c>
    </row>
    <row r="404" spans="1:33">
      <c r="A404" s="115" t="s">
        <v>422</v>
      </c>
      <c r="B404" s="115" t="s">
        <v>19</v>
      </c>
      <c r="C404" s="2">
        <v>11505700</v>
      </c>
      <c r="D404" s="2">
        <v>14141100</v>
      </c>
      <c r="E404" s="2">
        <v>15917800</v>
      </c>
      <c r="F404" s="2">
        <v>17219700</v>
      </c>
      <c r="G404" s="2">
        <v>18115500</v>
      </c>
      <c r="H404" s="2">
        <v>18674500</v>
      </c>
      <c r="I404" s="2">
        <v>18995900</v>
      </c>
      <c r="J404" s="2">
        <v>19150600</v>
      </c>
      <c r="K404" s="2">
        <v>19165600</v>
      </c>
      <c r="L404" s="2">
        <v>19002800</v>
      </c>
      <c r="M404" s="2">
        <v>18522600</v>
      </c>
      <c r="N404" s="2">
        <v>17947400</v>
      </c>
      <c r="O404" s="2">
        <v>17313900</v>
      </c>
      <c r="P404" s="2">
        <v>16626100</v>
      </c>
      <c r="Q404" s="2">
        <v>15888800</v>
      </c>
      <c r="R404" s="2">
        <v>15104500</v>
      </c>
      <c r="S404" s="2">
        <v>14288100</v>
      </c>
      <c r="T404" s="2">
        <v>13439900</v>
      </c>
      <c r="U404" s="2">
        <v>12564400</v>
      </c>
      <c r="V404" s="2">
        <v>11663900</v>
      </c>
      <c r="W404" s="2">
        <v>10747300</v>
      </c>
      <c r="X404" s="2">
        <v>9813470</v>
      </c>
      <c r="Y404" s="2">
        <v>8867060</v>
      </c>
      <c r="Z404" s="2">
        <v>8369940</v>
      </c>
      <c r="AA404" s="2">
        <v>7837310</v>
      </c>
      <c r="AB404" s="2">
        <v>7275690</v>
      </c>
      <c r="AC404" s="2">
        <v>6691100</v>
      </c>
      <c r="AD404" s="2">
        <v>6102490</v>
      </c>
      <c r="AE404" s="2">
        <v>5517600</v>
      </c>
      <c r="AF404" s="2">
        <v>4943540</v>
      </c>
      <c r="AG404" s="2">
        <v>4384230</v>
      </c>
    </row>
    <row r="405" spans="1:33">
      <c r="A405" s="115" t="s">
        <v>423</v>
      </c>
      <c r="B405" s="115" t="s">
        <v>19</v>
      </c>
      <c r="C405" s="2">
        <v>243038000</v>
      </c>
      <c r="D405" s="2">
        <v>299258000</v>
      </c>
      <c r="E405" s="2">
        <v>340582000</v>
      </c>
      <c r="F405" s="2">
        <v>373321000</v>
      </c>
      <c r="G405" s="2">
        <v>397074000</v>
      </c>
      <c r="H405" s="2">
        <v>414794000</v>
      </c>
      <c r="I405" s="2">
        <v>427673000</v>
      </c>
      <c r="J405" s="2">
        <v>437205000</v>
      </c>
      <c r="K405" s="2">
        <v>444364000</v>
      </c>
      <c r="L405" s="2">
        <v>448762000</v>
      </c>
      <c r="M405" s="2">
        <v>448333000</v>
      </c>
      <c r="N405" s="2">
        <v>446312000</v>
      </c>
      <c r="O405" s="2">
        <v>443516000</v>
      </c>
      <c r="P405" s="2">
        <v>439948000</v>
      </c>
      <c r="Q405" s="2">
        <v>435754000</v>
      </c>
      <c r="R405" s="2">
        <v>431250000</v>
      </c>
      <c r="S405" s="2">
        <v>426092000</v>
      </c>
      <c r="T405" s="2">
        <v>420166000</v>
      </c>
      <c r="U405" s="2">
        <v>413778000</v>
      </c>
      <c r="V405" s="2">
        <v>406988000</v>
      </c>
      <c r="W405" s="2">
        <v>400361000</v>
      </c>
      <c r="X405" s="2">
        <v>393287000</v>
      </c>
      <c r="Y405" s="2">
        <v>385568000</v>
      </c>
      <c r="Z405" s="2">
        <v>380640000</v>
      </c>
      <c r="AA405" s="2">
        <v>375196000</v>
      </c>
      <c r="AB405" s="2">
        <v>369357000</v>
      </c>
      <c r="AC405" s="2">
        <v>362805000</v>
      </c>
      <c r="AD405" s="2">
        <v>354800000</v>
      </c>
      <c r="AE405" s="2">
        <v>347723000</v>
      </c>
      <c r="AF405" s="2">
        <v>340806000</v>
      </c>
      <c r="AG405" s="2">
        <v>334166000</v>
      </c>
    </row>
    <row r="406" spans="1:33">
      <c r="A406" s="115" t="s">
        <v>424</v>
      </c>
      <c r="B406" s="115" t="s">
        <v>19</v>
      </c>
      <c r="C406" s="115">
        <v>622234</v>
      </c>
      <c r="D406" s="115">
        <v>765903</v>
      </c>
      <c r="E406" s="115">
        <v>939307</v>
      </c>
      <c r="F406" s="115">
        <v>960918</v>
      </c>
      <c r="G406" s="115">
        <v>907515</v>
      </c>
      <c r="H406" s="115">
        <v>818439</v>
      </c>
      <c r="I406" s="115">
        <v>676258</v>
      </c>
      <c r="J406" s="115">
        <v>474505</v>
      </c>
      <c r="K406" s="115">
        <v>214340</v>
      </c>
      <c r="L406" s="115">
        <v>0</v>
      </c>
      <c r="M406" s="115">
        <v>0</v>
      </c>
      <c r="N406" s="115">
        <v>0</v>
      </c>
      <c r="O406" s="115">
        <v>0</v>
      </c>
      <c r="P406" s="115">
        <v>0</v>
      </c>
      <c r="Q406" s="115">
        <v>0</v>
      </c>
      <c r="R406" s="115">
        <v>0</v>
      </c>
      <c r="S406" s="115">
        <v>0</v>
      </c>
      <c r="T406" s="115">
        <v>0</v>
      </c>
      <c r="U406" s="115">
        <v>0</v>
      </c>
      <c r="V406" s="115">
        <v>0</v>
      </c>
      <c r="W406" s="115">
        <v>0</v>
      </c>
      <c r="X406" s="115">
        <v>0</v>
      </c>
      <c r="Y406" s="115">
        <v>0</v>
      </c>
      <c r="Z406" s="115">
        <v>0</v>
      </c>
      <c r="AA406" s="115">
        <v>0</v>
      </c>
      <c r="AB406" s="115">
        <v>0</v>
      </c>
      <c r="AC406" s="115">
        <v>0</v>
      </c>
      <c r="AD406" s="115">
        <v>0</v>
      </c>
      <c r="AE406" s="115">
        <v>0</v>
      </c>
      <c r="AF406" s="115">
        <v>0</v>
      </c>
      <c r="AG406" s="115">
        <v>0</v>
      </c>
    </row>
    <row r="407" spans="1:33">
      <c r="A407" s="115" t="s">
        <v>425</v>
      </c>
      <c r="B407" s="115" t="s">
        <v>19</v>
      </c>
      <c r="C407" s="2">
        <v>19782800</v>
      </c>
      <c r="D407" s="2">
        <v>26089500</v>
      </c>
      <c r="E407" s="2">
        <v>30749700</v>
      </c>
      <c r="F407" s="2">
        <v>31541600</v>
      </c>
      <c r="G407" s="2">
        <v>31975900</v>
      </c>
      <c r="H407" s="2">
        <v>31318300</v>
      </c>
      <c r="I407" s="2">
        <v>30024000</v>
      </c>
      <c r="J407" s="2">
        <v>27883300</v>
      </c>
      <c r="K407" s="2">
        <v>24428200</v>
      </c>
      <c r="L407" s="2">
        <v>21476100</v>
      </c>
      <c r="M407" s="2">
        <v>21668200</v>
      </c>
      <c r="N407" s="2">
        <v>21749900</v>
      </c>
      <c r="O407" s="2">
        <v>21746100</v>
      </c>
      <c r="P407" s="2">
        <v>21740000</v>
      </c>
      <c r="Q407" s="2">
        <v>21634700</v>
      </c>
      <c r="R407" s="2">
        <v>20993900</v>
      </c>
      <c r="S407" s="2">
        <v>20522200</v>
      </c>
      <c r="T407" s="2">
        <v>20248200</v>
      </c>
      <c r="U407" s="2">
        <v>19893900</v>
      </c>
      <c r="V407" s="2">
        <v>19497200</v>
      </c>
      <c r="W407" s="2">
        <v>18651500</v>
      </c>
      <c r="X407" s="2">
        <v>17924400</v>
      </c>
      <c r="Y407" s="2">
        <v>17597100</v>
      </c>
      <c r="Z407" s="2">
        <v>17143400</v>
      </c>
      <c r="AA407" s="2">
        <v>16423400</v>
      </c>
      <c r="AB407" s="2">
        <v>15479400</v>
      </c>
      <c r="AC407" s="2">
        <v>14884500</v>
      </c>
      <c r="AD407" s="2">
        <v>15623000</v>
      </c>
      <c r="AE407" s="2">
        <v>15434400</v>
      </c>
      <c r="AF407" s="2">
        <v>15290900</v>
      </c>
      <c r="AG407" s="2">
        <v>15127300</v>
      </c>
    </row>
    <row r="408" spans="1:33">
      <c r="A408" s="115" t="s">
        <v>426</v>
      </c>
      <c r="B408" s="115" t="s">
        <v>19</v>
      </c>
      <c r="C408" s="115">
        <v>0</v>
      </c>
      <c r="D408" s="115">
        <v>0</v>
      </c>
      <c r="E408" s="115">
        <v>0</v>
      </c>
      <c r="F408" s="115">
        <v>0</v>
      </c>
      <c r="G408" s="115">
        <v>0</v>
      </c>
      <c r="H408" s="115">
        <v>0</v>
      </c>
      <c r="I408" s="115">
        <v>0</v>
      </c>
      <c r="J408" s="115">
        <v>0</v>
      </c>
      <c r="K408" s="115">
        <v>0</v>
      </c>
      <c r="L408" s="115">
        <v>0</v>
      </c>
      <c r="M408" s="115">
        <v>0</v>
      </c>
      <c r="N408" s="115">
        <v>0</v>
      </c>
      <c r="O408" s="115">
        <v>0</v>
      </c>
      <c r="P408" s="115">
        <v>0</v>
      </c>
      <c r="Q408" s="115">
        <v>0</v>
      </c>
      <c r="R408" s="115">
        <v>0</v>
      </c>
      <c r="S408" s="115">
        <v>0</v>
      </c>
      <c r="T408" s="115">
        <v>0</v>
      </c>
      <c r="U408" s="115">
        <v>0</v>
      </c>
      <c r="V408" s="115">
        <v>0</v>
      </c>
      <c r="W408" s="115">
        <v>0</v>
      </c>
      <c r="X408" s="115">
        <v>0</v>
      </c>
      <c r="Y408" s="115">
        <v>0</v>
      </c>
      <c r="Z408" s="115">
        <v>0</v>
      </c>
      <c r="AA408" s="115">
        <v>0</v>
      </c>
      <c r="AB408" s="115">
        <v>0</v>
      </c>
      <c r="AC408" s="115">
        <v>0</v>
      </c>
      <c r="AD408" s="115">
        <v>0</v>
      </c>
      <c r="AE408" s="115">
        <v>0</v>
      </c>
      <c r="AF408" s="115">
        <v>0</v>
      </c>
      <c r="AG408" s="115">
        <v>0</v>
      </c>
    </row>
    <row r="409" spans="1:33">
      <c r="A409" s="115" t="s">
        <v>427</v>
      </c>
      <c r="B409" s="115" t="s">
        <v>19</v>
      </c>
      <c r="C409" s="115">
        <v>0</v>
      </c>
      <c r="D409" s="115">
        <v>0</v>
      </c>
      <c r="E409" s="115">
        <v>0</v>
      </c>
      <c r="F409" s="115">
        <v>0</v>
      </c>
      <c r="G409" s="115">
        <v>0</v>
      </c>
      <c r="H409" s="115">
        <v>0</v>
      </c>
      <c r="I409" s="115">
        <v>0</v>
      </c>
      <c r="J409" s="115">
        <v>0</v>
      </c>
      <c r="K409" s="115">
        <v>0</v>
      </c>
      <c r="L409" s="115">
        <v>0</v>
      </c>
      <c r="M409" s="115">
        <v>0</v>
      </c>
      <c r="N409" s="115">
        <v>0</v>
      </c>
      <c r="O409" s="115">
        <v>0</v>
      </c>
      <c r="P409" s="115">
        <v>0</v>
      </c>
      <c r="Q409" s="115">
        <v>0</v>
      </c>
      <c r="R409" s="115">
        <v>0</v>
      </c>
      <c r="S409" s="115">
        <v>0</v>
      </c>
      <c r="T409" s="115">
        <v>0</v>
      </c>
      <c r="U409" s="115">
        <v>0</v>
      </c>
      <c r="V409" s="115">
        <v>0</v>
      </c>
      <c r="W409" s="115">
        <v>0</v>
      </c>
      <c r="X409" s="115">
        <v>0</v>
      </c>
      <c r="Y409" s="115">
        <v>0</v>
      </c>
      <c r="Z409" s="115">
        <v>0</v>
      </c>
      <c r="AA409" s="115">
        <v>0</v>
      </c>
      <c r="AB409" s="115">
        <v>0</v>
      </c>
      <c r="AC409" s="115">
        <v>0</v>
      </c>
      <c r="AD409" s="115">
        <v>0</v>
      </c>
      <c r="AE409" s="115">
        <v>0</v>
      </c>
      <c r="AF409" s="115">
        <v>0</v>
      </c>
      <c r="AG409" s="115">
        <v>0</v>
      </c>
    </row>
    <row r="410" spans="1:33">
      <c r="A410" s="115" t="s">
        <v>428</v>
      </c>
      <c r="B410" s="115" t="s">
        <v>19</v>
      </c>
      <c r="C410" s="115">
        <v>42153.7</v>
      </c>
      <c r="D410" s="115">
        <v>50715.7</v>
      </c>
      <c r="E410" s="115">
        <v>55935.199999999997</v>
      </c>
      <c r="F410" s="115">
        <v>58690.400000000001</v>
      </c>
      <c r="G410" s="115">
        <v>59630.6</v>
      </c>
      <c r="H410" s="115">
        <v>59284.4</v>
      </c>
      <c r="I410" s="115">
        <v>58022.3</v>
      </c>
      <c r="J410" s="115">
        <v>56129.3</v>
      </c>
      <c r="K410" s="115">
        <v>53715.8</v>
      </c>
      <c r="L410" s="115">
        <v>50981.2</v>
      </c>
      <c r="M410" s="115">
        <v>48036.7</v>
      </c>
      <c r="N410" s="115">
        <v>44898.8</v>
      </c>
      <c r="O410" s="115">
        <v>41698.5</v>
      </c>
      <c r="P410" s="115">
        <v>38411.300000000003</v>
      </c>
      <c r="Q410" s="115">
        <v>35074.9</v>
      </c>
      <c r="R410" s="115">
        <v>31694.1</v>
      </c>
      <c r="S410" s="115">
        <v>28310.799999999999</v>
      </c>
      <c r="T410" s="115">
        <v>24896.9</v>
      </c>
      <c r="U410" s="115">
        <v>21529.4</v>
      </c>
      <c r="V410" s="115">
        <v>18191.5</v>
      </c>
      <c r="W410" s="115">
        <v>14907.4</v>
      </c>
      <c r="X410" s="115">
        <v>11723.9</v>
      </c>
      <c r="Y410" s="115">
        <v>8679.6299999999992</v>
      </c>
      <c r="Z410" s="115">
        <v>8849.98</v>
      </c>
      <c r="AA410" s="115">
        <v>9033.73</v>
      </c>
      <c r="AB410" s="115">
        <v>9189.33</v>
      </c>
      <c r="AC410" s="115">
        <v>9279.43</v>
      </c>
      <c r="AD410" s="115">
        <v>9331.81</v>
      </c>
      <c r="AE410" s="115">
        <v>9313.89</v>
      </c>
      <c r="AF410" s="115">
        <v>9227.93</v>
      </c>
      <c r="AG410" s="115">
        <v>9071.4699999999993</v>
      </c>
    </row>
    <row r="411" spans="1:33">
      <c r="A411" s="115" t="s">
        <v>429</v>
      </c>
      <c r="B411" s="115" t="s">
        <v>19</v>
      </c>
      <c r="C411" s="115">
        <v>0</v>
      </c>
      <c r="D411" s="115">
        <v>0</v>
      </c>
      <c r="E411" s="115">
        <v>0</v>
      </c>
      <c r="F411" s="115">
        <v>0</v>
      </c>
      <c r="G411" s="115">
        <v>0</v>
      </c>
      <c r="H411" s="115">
        <v>0</v>
      </c>
      <c r="I411" s="115">
        <v>0</v>
      </c>
      <c r="J411" s="115">
        <v>0</v>
      </c>
      <c r="K411" s="115">
        <v>0</v>
      </c>
      <c r="L411" s="115">
        <v>0</v>
      </c>
      <c r="M411" s="115">
        <v>0</v>
      </c>
      <c r="N411" s="115">
        <v>0</v>
      </c>
      <c r="O411" s="115">
        <v>0</v>
      </c>
      <c r="P411" s="115">
        <v>0</v>
      </c>
      <c r="Q411" s="115">
        <v>0</v>
      </c>
      <c r="R411" s="115">
        <v>0</v>
      </c>
      <c r="S411" s="115">
        <v>0</v>
      </c>
      <c r="T411" s="115">
        <v>0</v>
      </c>
      <c r="U411" s="115">
        <v>0</v>
      </c>
      <c r="V411" s="115">
        <v>0</v>
      </c>
      <c r="W411" s="115">
        <v>0</v>
      </c>
      <c r="X411" s="115">
        <v>0</v>
      </c>
      <c r="Y411" s="115">
        <v>0</v>
      </c>
      <c r="Z411" s="115">
        <v>0</v>
      </c>
      <c r="AA411" s="115">
        <v>0</v>
      </c>
      <c r="AB411" s="115">
        <v>0</v>
      </c>
      <c r="AC411" s="115">
        <v>0</v>
      </c>
      <c r="AD411" s="115">
        <v>0</v>
      </c>
      <c r="AE411" s="115">
        <v>0</v>
      </c>
      <c r="AF411" s="115">
        <v>0</v>
      </c>
      <c r="AG411" s="115">
        <v>0</v>
      </c>
    </row>
    <row r="412" spans="1:33">
      <c r="A412" s="115" t="s">
        <v>430</v>
      </c>
      <c r="B412" s="115" t="s">
        <v>19</v>
      </c>
      <c r="C412" s="115">
        <v>0</v>
      </c>
      <c r="D412" s="115">
        <v>0</v>
      </c>
      <c r="E412" s="115">
        <v>0</v>
      </c>
      <c r="F412" s="115">
        <v>0</v>
      </c>
      <c r="G412" s="115">
        <v>0</v>
      </c>
      <c r="H412" s="115">
        <v>0</v>
      </c>
      <c r="I412" s="115">
        <v>0</v>
      </c>
      <c r="J412" s="115">
        <v>0</v>
      </c>
      <c r="K412" s="115">
        <v>0</v>
      </c>
      <c r="L412" s="115">
        <v>0</v>
      </c>
      <c r="M412" s="115">
        <v>0</v>
      </c>
      <c r="N412" s="115">
        <v>0</v>
      </c>
      <c r="O412" s="115">
        <v>0</v>
      </c>
      <c r="P412" s="115">
        <v>0</v>
      </c>
      <c r="Q412" s="115">
        <v>0</v>
      </c>
      <c r="R412" s="115">
        <v>0</v>
      </c>
      <c r="S412" s="115">
        <v>0</v>
      </c>
      <c r="T412" s="115">
        <v>0</v>
      </c>
      <c r="U412" s="115">
        <v>0</v>
      </c>
      <c r="V412" s="115">
        <v>0</v>
      </c>
      <c r="W412" s="115">
        <v>0</v>
      </c>
      <c r="X412" s="115">
        <v>0</v>
      </c>
      <c r="Y412" s="115">
        <v>0</v>
      </c>
      <c r="Z412" s="115">
        <v>0</v>
      </c>
      <c r="AA412" s="115">
        <v>0</v>
      </c>
      <c r="AB412" s="115">
        <v>0</v>
      </c>
      <c r="AC412" s="115">
        <v>0</v>
      </c>
      <c r="AD412" s="115">
        <v>0</v>
      </c>
      <c r="AE412" s="115">
        <v>0</v>
      </c>
      <c r="AF412" s="115">
        <v>0</v>
      </c>
      <c r="AG412" s="115">
        <v>0</v>
      </c>
    </row>
    <row r="413" spans="1:33">
      <c r="A413" s="115" t="s">
        <v>431</v>
      </c>
      <c r="B413" s="115" t="s">
        <v>19</v>
      </c>
      <c r="C413" s="2">
        <v>7043730</v>
      </c>
      <c r="D413" s="2">
        <v>7555310</v>
      </c>
      <c r="E413" s="2">
        <v>8164040</v>
      </c>
      <c r="F413" s="2">
        <v>8699220</v>
      </c>
      <c r="G413" s="2">
        <v>9304380</v>
      </c>
      <c r="H413" s="2">
        <v>9959050</v>
      </c>
      <c r="I413" s="2">
        <v>10588100</v>
      </c>
      <c r="J413" s="2">
        <v>11229900</v>
      </c>
      <c r="K413" s="2">
        <v>11948300</v>
      </c>
      <c r="L413" s="2">
        <v>12761500</v>
      </c>
      <c r="M413" s="2">
        <v>13725200</v>
      </c>
      <c r="N413" s="2">
        <v>14880600</v>
      </c>
      <c r="O413" s="2">
        <v>16263500</v>
      </c>
      <c r="P413" s="2">
        <v>17888000</v>
      </c>
      <c r="Q413" s="2">
        <v>19844100</v>
      </c>
      <c r="R413" s="2">
        <v>22191000</v>
      </c>
      <c r="S413" s="2">
        <v>24879700</v>
      </c>
      <c r="T413" s="2">
        <v>27871600</v>
      </c>
      <c r="U413" s="2">
        <v>31198900</v>
      </c>
      <c r="V413" s="2">
        <v>34848200</v>
      </c>
      <c r="W413" s="2">
        <v>38720300</v>
      </c>
      <c r="X413" s="2">
        <v>42888200</v>
      </c>
      <c r="Y413" s="2">
        <v>47307000</v>
      </c>
      <c r="Z413" s="2">
        <v>52013900</v>
      </c>
      <c r="AA413" s="2">
        <v>56763200</v>
      </c>
      <c r="AB413" s="2">
        <v>61666000</v>
      </c>
      <c r="AC413" s="2">
        <v>66539700</v>
      </c>
      <c r="AD413" s="2">
        <v>71444600</v>
      </c>
      <c r="AE413" s="2">
        <v>75925700</v>
      </c>
      <c r="AF413" s="2">
        <v>80502900</v>
      </c>
      <c r="AG413" s="2">
        <v>85244400</v>
      </c>
    </row>
    <row r="414" spans="1:33">
      <c r="A414" s="115" t="s">
        <v>432</v>
      </c>
      <c r="B414" s="115" t="s">
        <v>19</v>
      </c>
      <c r="C414" s="115">
        <v>0</v>
      </c>
      <c r="D414" s="115">
        <v>0</v>
      </c>
      <c r="E414" s="115">
        <v>0</v>
      </c>
      <c r="F414" s="115">
        <v>0</v>
      </c>
      <c r="G414" s="115">
        <v>0</v>
      </c>
      <c r="H414" s="115">
        <v>0</v>
      </c>
      <c r="I414" s="115">
        <v>0</v>
      </c>
      <c r="J414" s="115">
        <v>0</v>
      </c>
      <c r="K414" s="115">
        <v>0</v>
      </c>
      <c r="L414" s="115">
        <v>0</v>
      </c>
      <c r="M414" s="115">
        <v>0</v>
      </c>
      <c r="N414" s="115">
        <v>0</v>
      </c>
      <c r="O414" s="115">
        <v>0</v>
      </c>
      <c r="P414" s="115">
        <v>0</v>
      </c>
      <c r="Q414" s="115">
        <v>0</v>
      </c>
      <c r="R414" s="115">
        <v>0</v>
      </c>
      <c r="S414" s="115">
        <v>0</v>
      </c>
      <c r="T414" s="115">
        <v>0</v>
      </c>
      <c r="U414" s="115">
        <v>0</v>
      </c>
      <c r="V414" s="115">
        <v>0</v>
      </c>
      <c r="W414" s="115">
        <v>0</v>
      </c>
      <c r="X414" s="115">
        <v>0</v>
      </c>
      <c r="Y414" s="115">
        <v>0</v>
      </c>
      <c r="Z414" s="115">
        <v>0</v>
      </c>
      <c r="AA414" s="115">
        <v>0</v>
      </c>
      <c r="AB414" s="115">
        <v>0</v>
      </c>
      <c r="AC414" s="115">
        <v>0</v>
      </c>
      <c r="AD414" s="115">
        <v>0</v>
      </c>
      <c r="AE414" s="115">
        <v>0</v>
      </c>
      <c r="AF414" s="115">
        <v>0</v>
      </c>
      <c r="AG414" s="115">
        <v>0</v>
      </c>
    </row>
    <row r="415" spans="1:33">
      <c r="A415" s="115" t="s">
        <v>433</v>
      </c>
      <c r="B415" s="115" t="s">
        <v>19</v>
      </c>
      <c r="C415" s="2">
        <v>13491300000</v>
      </c>
      <c r="D415" s="2">
        <v>13787000000</v>
      </c>
      <c r="E415" s="2">
        <v>14189300000</v>
      </c>
      <c r="F415" s="2">
        <v>14491700000</v>
      </c>
      <c r="G415" s="2">
        <v>14801600000</v>
      </c>
      <c r="H415" s="2">
        <v>15107000000</v>
      </c>
      <c r="I415" s="2">
        <v>15274100000</v>
      </c>
      <c r="J415" s="2">
        <v>15367000000</v>
      </c>
      <c r="K415" s="2">
        <v>15464400000</v>
      </c>
      <c r="L415" s="2">
        <v>15503800000</v>
      </c>
      <c r="M415" s="2">
        <v>15432800000</v>
      </c>
      <c r="N415" s="2">
        <v>15365500000</v>
      </c>
      <c r="O415" s="2">
        <v>15302900000</v>
      </c>
      <c r="P415" s="2">
        <v>15217400000</v>
      </c>
      <c r="Q415" s="2">
        <v>15164500000</v>
      </c>
      <c r="R415" s="2">
        <v>15174700000</v>
      </c>
      <c r="S415" s="2">
        <v>15165800000</v>
      </c>
      <c r="T415" s="2">
        <v>15132800000</v>
      </c>
      <c r="U415" s="2">
        <v>15114400000</v>
      </c>
      <c r="V415" s="2">
        <v>15111800000</v>
      </c>
      <c r="W415" s="2">
        <v>15111700000</v>
      </c>
      <c r="X415" s="2">
        <v>15133900000</v>
      </c>
      <c r="Y415" s="2">
        <v>15157200000</v>
      </c>
      <c r="Z415" s="2">
        <v>15221400000</v>
      </c>
      <c r="AA415" s="2">
        <v>15263500000</v>
      </c>
      <c r="AB415" s="2">
        <v>15323800000</v>
      </c>
      <c r="AC415" s="2">
        <v>15342300000</v>
      </c>
      <c r="AD415" s="2">
        <v>15299900000</v>
      </c>
      <c r="AE415" s="2">
        <v>15331400000</v>
      </c>
      <c r="AF415" s="2">
        <v>15378400000</v>
      </c>
      <c r="AG415" s="2">
        <v>15438600000</v>
      </c>
    </row>
    <row r="416" spans="1:33">
      <c r="A416" s="115" t="s">
        <v>434</v>
      </c>
      <c r="B416" s="115" t="s">
        <v>19</v>
      </c>
      <c r="C416" s="115">
        <v>0</v>
      </c>
      <c r="D416" s="115">
        <v>0</v>
      </c>
      <c r="E416" s="115">
        <v>0</v>
      </c>
      <c r="F416" s="115">
        <v>0</v>
      </c>
      <c r="G416" s="115">
        <v>0</v>
      </c>
      <c r="H416" s="115">
        <v>0</v>
      </c>
      <c r="I416" s="115">
        <v>0</v>
      </c>
      <c r="J416" s="115">
        <v>0</v>
      </c>
      <c r="K416" s="115">
        <v>0</v>
      </c>
      <c r="L416" s="115">
        <v>0</v>
      </c>
      <c r="M416" s="115">
        <v>0</v>
      </c>
      <c r="N416" s="115">
        <v>0</v>
      </c>
      <c r="O416" s="115">
        <v>0</v>
      </c>
      <c r="P416" s="115">
        <v>0</v>
      </c>
      <c r="Q416" s="115">
        <v>0</v>
      </c>
      <c r="R416" s="115">
        <v>0</v>
      </c>
      <c r="S416" s="115">
        <v>0</v>
      </c>
      <c r="T416" s="115">
        <v>0</v>
      </c>
      <c r="U416" s="115">
        <v>0</v>
      </c>
      <c r="V416" s="115">
        <v>0</v>
      </c>
      <c r="W416" s="115">
        <v>0</v>
      </c>
      <c r="X416" s="115">
        <v>0</v>
      </c>
      <c r="Y416" s="115">
        <v>0</v>
      </c>
      <c r="Z416" s="115">
        <v>0</v>
      </c>
      <c r="AA416" s="115">
        <v>0</v>
      </c>
      <c r="AB416" s="115">
        <v>0</v>
      </c>
      <c r="AC416" s="115">
        <v>0</v>
      </c>
      <c r="AD416" s="115">
        <v>0</v>
      </c>
      <c r="AE416" s="115">
        <v>0</v>
      </c>
      <c r="AF416" s="115">
        <v>0</v>
      </c>
      <c r="AG416" s="115">
        <v>0</v>
      </c>
    </row>
    <row r="417" spans="1:33">
      <c r="A417" s="115" t="s">
        <v>435</v>
      </c>
      <c r="B417" s="115" t="s">
        <v>19</v>
      </c>
      <c r="C417" s="2">
        <v>1098150000</v>
      </c>
      <c r="D417" s="2">
        <v>1201950000</v>
      </c>
      <c r="E417" s="2">
        <v>1281060000</v>
      </c>
      <c r="F417" s="2">
        <v>1224360000</v>
      </c>
      <c r="G417" s="2">
        <v>1191920000</v>
      </c>
      <c r="H417" s="2">
        <v>1140590000</v>
      </c>
      <c r="I417" s="2">
        <v>1072260000</v>
      </c>
      <c r="J417" s="2">
        <v>980025000</v>
      </c>
      <c r="K417" s="2">
        <v>850119000</v>
      </c>
      <c r="L417" s="2">
        <v>741957000</v>
      </c>
      <c r="M417" s="2">
        <v>745877000</v>
      </c>
      <c r="N417" s="2">
        <v>748798000</v>
      </c>
      <c r="O417" s="2">
        <v>750319000</v>
      </c>
      <c r="P417" s="2">
        <v>751969000</v>
      </c>
      <c r="Q417" s="2">
        <v>752902000</v>
      </c>
      <c r="R417" s="2">
        <v>738725000</v>
      </c>
      <c r="S417" s="2">
        <v>730443000</v>
      </c>
      <c r="T417" s="2">
        <v>729266000</v>
      </c>
      <c r="U417" s="2">
        <v>726682000</v>
      </c>
      <c r="V417" s="2">
        <v>723946000</v>
      </c>
      <c r="W417" s="2">
        <v>704003000</v>
      </c>
      <c r="X417" s="2">
        <v>689740000</v>
      </c>
      <c r="Y417" s="2">
        <v>691767000</v>
      </c>
      <c r="Z417" s="2">
        <v>685548000</v>
      </c>
      <c r="AA417" s="2">
        <v>668125000</v>
      </c>
      <c r="AB417" s="2">
        <v>642209000</v>
      </c>
      <c r="AC417" s="2">
        <v>629435000</v>
      </c>
      <c r="AD417" s="2">
        <v>673707000</v>
      </c>
      <c r="AE417" s="2">
        <v>680515000</v>
      </c>
      <c r="AF417" s="2">
        <v>689984000</v>
      </c>
      <c r="AG417" s="2">
        <v>698891000</v>
      </c>
    </row>
    <row r="418" spans="1:33">
      <c r="A418" s="115" t="s">
        <v>436</v>
      </c>
      <c r="B418" s="115" t="s">
        <v>19</v>
      </c>
      <c r="C418" s="115">
        <v>0</v>
      </c>
      <c r="D418" s="115">
        <v>0</v>
      </c>
      <c r="E418" s="115">
        <v>0</v>
      </c>
      <c r="F418" s="115">
        <v>0</v>
      </c>
      <c r="G418" s="115">
        <v>0</v>
      </c>
      <c r="H418" s="115">
        <v>0</v>
      </c>
      <c r="I418" s="115">
        <v>0</v>
      </c>
      <c r="J418" s="115">
        <v>0</v>
      </c>
      <c r="K418" s="115">
        <v>0</v>
      </c>
      <c r="L418" s="115">
        <v>0</v>
      </c>
      <c r="M418" s="115">
        <v>0</v>
      </c>
      <c r="N418" s="115">
        <v>0</v>
      </c>
      <c r="O418" s="115">
        <v>0</v>
      </c>
      <c r="P418" s="115">
        <v>0</v>
      </c>
      <c r="Q418" s="115">
        <v>0</v>
      </c>
      <c r="R418" s="115">
        <v>0</v>
      </c>
      <c r="S418" s="115">
        <v>0</v>
      </c>
      <c r="T418" s="115">
        <v>0</v>
      </c>
      <c r="U418" s="115">
        <v>0</v>
      </c>
      <c r="V418" s="115">
        <v>0</v>
      </c>
      <c r="W418" s="115">
        <v>0</v>
      </c>
      <c r="X418" s="115">
        <v>0</v>
      </c>
      <c r="Y418" s="115">
        <v>0</v>
      </c>
      <c r="Z418" s="115">
        <v>0</v>
      </c>
      <c r="AA418" s="115">
        <v>0</v>
      </c>
      <c r="AB418" s="115">
        <v>0</v>
      </c>
      <c r="AC418" s="115">
        <v>0</v>
      </c>
      <c r="AD418" s="115">
        <v>0</v>
      </c>
      <c r="AE418" s="115">
        <v>0</v>
      </c>
      <c r="AF418" s="115">
        <v>0</v>
      </c>
      <c r="AG418" s="115">
        <v>0</v>
      </c>
    </row>
    <row r="419" spans="1:33">
      <c r="A419" s="115" t="s">
        <v>437</v>
      </c>
      <c r="B419" s="115" t="s">
        <v>19</v>
      </c>
      <c r="C419" s="115">
        <v>0</v>
      </c>
      <c r="D419" s="115">
        <v>0</v>
      </c>
      <c r="E419" s="115">
        <v>0</v>
      </c>
      <c r="F419" s="115">
        <v>0</v>
      </c>
      <c r="G419" s="115">
        <v>0</v>
      </c>
      <c r="H419" s="115">
        <v>0</v>
      </c>
      <c r="I419" s="115">
        <v>0</v>
      </c>
      <c r="J419" s="115">
        <v>0</v>
      </c>
      <c r="K419" s="115">
        <v>0</v>
      </c>
      <c r="L419" s="115">
        <v>0</v>
      </c>
      <c r="M419" s="115">
        <v>0</v>
      </c>
      <c r="N419" s="115">
        <v>0</v>
      </c>
      <c r="O419" s="115">
        <v>0</v>
      </c>
      <c r="P419" s="115">
        <v>0</v>
      </c>
      <c r="Q419" s="115">
        <v>0</v>
      </c>
      <c r="R419" s="115">
        <v>0</v>
      </c>
      <c r="S419" s="115">
        <v>0</v>
      </c>
      <c r="T419" s="115">
        <v>0</v>
      </c>
      <c r="U419" s="115">
        <v>0</v>
      </c>
      <c r="V419" s="115">
        <v>0</v>
      </c>
      <c r="W419" s="115">
        <v>0</v>
      </c>
      <c r="X419" s="115">
        <v>0</v>
      </c>
      <c r="Y419" s="115">
        <v>0</v>
      </c>
      <c r="Z419" s="115">
        <v>0</v>
      </c>
      <c r="AA419" s="115">
        <v>0</v>
      </c>
      <c r="AB419" s="115">
        <v>0</v>
      </c>
      <c r="AC419" s="115">
        <v>0</v>
      </c>
      <c r="AD419" s="115">
        <v>0</v>
      </c>
      <c r="AE419" s="115">
        <v>0</v>
      </c>
      <c r="AF419" s="115">
        <v>0</v>
      </c>
      <c r="AG419" s="115">
        <v>0</v>
      </c>
    </row>
    <row r="420" spans="1:33">
      <c r="A420" s="115" t="s">
        <v>438</v>
      </c>
      <c r="B420" s="115" t="s">
        <v>19</v>
      </c>
      <c r="C420" s="115">
        <v>139342</v>
      </c>
      <c r="D420" s="115">
        <v>144092</v>
      </c>
      <c r="E420" s="115">
        <v>151204</v>
      </c>
      <c r="F420" s="115">
        <v>158139</v>
      </c>
      <c r="G420" s="115">
        <v>167241</v>
      </c>
      <c r="H420" s="115">
        <v>177979</v>
      </c>
      <c r="I420" s="115">
        <v>188928</v>
      </c>
      <c r="J420" s="115">
        <v>200557</v>
      </c>
      <c r="K420" s="115">
        <v>213497</v>
      </c>
      <c r="L420" s="115">
        <v>227534</v>
      </c>
      <c r="M420" s="115">
        <v>243061</v>
      </c>
      <c r="N420" s="115">
        <v>260253</v>
      </c>
      <c r="O420" s="115">
        <v>279227</v>
      </c>
      <c r="P420" s="115">
        <v>299573</v>
      </c>
      <c r="Q420" s="115">
        <v>322195</v>
      </c>
      <c r="R420" s="115">
        <v>347250</v>
      </c>
      <c r="S420" s="115">
        <v>373605</v>
      </c>
      <c r="T420" s="115">
        <v>400982</v>
      </c>
      <c r="U420" s="115">
        <v>430308</v>
      </c>
      <c r="V420" s="115">
        <v>461209</v>
      </c>
      <c r="W420" s="115">
        <v>493887</v>
      </c>
      <c r="X420" s="115">
        <v>529060</v>
      </c>
      <c r="Y420" s="115">
        <v>566530</v>
      </c>
      <c r="Z420" s="115">
        <v>607558</v>
      </c>
      <c r="AA420" s="115">
        <v>649308</v>
      </c>
      <c r="AB420" s="115">
        <v>693864</v>
      </c>
      <c r="AC420" s="115">
        <v>738892</v>
      </c>
      <c r="AD420" s="115">
        <v>785256</v>
      </c>
      <c r="AE420" s="115">
        <v>831850</v>
      </c>
      <c r="AF420" s="115">
        <v>879749</v>
      </c>
      <c r="AG420" s="115">
        <v>929267</v>
      </c>
    </row>
    <row r="421" spans="1:33">
      <c r="A421" s="115" t="s">
        <v>439</v>
      </c>
      <c r="B421" s="115" t="s">
        <v>19</v>
      </c>
      <c r="C421" s="115">
        <v>0</v>
      </c>
      <c r="D421" s="115">
        <v>0</v>
      </c>
      <c r="E421" s="115">
        <v>0</v>
      </c>
      <c r="F421" s="115">
        <v>0</v>
      </c>
      <c r="G421" s="115">
        <v>0</v>
      </c>
      <c r="H421" s="115">
        <v>0</v>
      </c>
      <c r="I421" s="115">
        <v>0</v>
      </c>
      <c r="J421" s="115">
        <v>0</v>
      </c>
      <c r="K421" s="115">
        <v>0</v>
      </c>
      <c r="L421" s="115">
        <v>0</v>
      </c>
      <c r="M421" s="115">
        <v>0</v>
      </c>
      <c r="N421" s="115">
        <v>0</v>
      </c>
      <c r="O421" s="115">
        <v>0</v>
      </c>
      <c r="P421" s="115">
        <v>0</v>
      </c>
      <c r="Q421" s="115">
        <v>0</v>
      </c>
      <c r="R421" s="115">
        <v>0</v>
      </c>
      <c r="S421" s="115">
        <v>0</v>
      </c>
      <c r="T421" s="115">
        <v>0</v>
      </c>
      <c r="U421" s="115">
        <v>0</v>
      </c>
      <c r="V421" s="115">
        <v>0</v>
      </c>
      <c r="W421" s="115">
        <v>0</v>
      </c>
      <c r="X421" s="115">
        <v>0</v>
      </c>
      <c r="Y421" s="115">
        <v>0</v>
      </c>
      <c r="Z421" s="115">
        <v>0</v>
      </c>
      <c r="AA421" s="115">
        <v>0</v>
      </c>
      <c r="AB421" s="115">
        <v>0</v>
      </c>
      <c r="AC421" s="115">
        <v>0</v>
      </c>
      <c r="AD421" s="115">
        <v>0</v>
      </c>
      <c r="AE421" s="115">
        <v>0</v>
      </c>
      <c r="AF421" s="115">
        <v>0</v>
      </c>
      <c r="AG421" s="115">
        <v>0</v>
      </c>
    </row>
    <row r="422" spans="1:33">
      <c r="A422" s="115" t="s">
        <v>440</v>
      </c>
      <c r="B422" s="115" t="s">
        <v>19</v>
      </c>
      <c r="C422" s="115">
        <v>0</v>
      </c>
      <c r="D422" s="115">
        <v>0</v>
      </c>
      <c r="E422" s="115">
        <v>0</v>
      </c>
      <c r="F422" s="115">
        <v>0</v>
      </c>
      <c r="G422" s="115">
        <v>0</v>
      </c>
      <c r="H422" s="115">
        <v>0</v>
      </c>
      <c r="I422" s="115">
        <v>0</v>
      </c>
      <c r="J422" s="115">
        <v>0</v>
      </c>
      <c r="K422" s="115">
        <v>0</v>
      </c>
      <c r="L422" s="115">
        <v>0</v>
      </c>
      <c r="M422" s="115">
        <v>0</v>
      </c>
      <c r="N422" s="115">
        <v>0</v>
      </c>
      <c r="O422" s="115">
        <v>0</v>
      </c>
      <c r="P422" s="115">
        <v>0</v>
      </c>
      <c r="Q422" s="115">
        <v>0</v>
      </c>
      <c r="R422" s="115">
        <v>0</v>
      </c>
      <c r="S422" s="115">
        <v>0</v>
      </c>
      <c r="T422" s="115">
        <v>0</v>
      </c>
      <c r="U422" s="115">
        <v>0</v>
      </c>
      <c r="V422" s="115">
        <v>0</v>
      </c>
      <c r="W422" s="115">
        <v>0</v>
      </c>
      <c r="X422" s="115">
        <v>0</v>
      </c>
      <c r="Y422" s="115">
        <v>0</v>
      </c>
      <c r="Z422" s="115">
        <v>0</v>
      </c>
      <c r="AA422" s="115">
        <v>0</v>
      </c>
      <c r="AB422" s="115">
        <v>0</v>
      </c>
      <c r="AC422" s="115">
        <v>0</v>
      </c>
      <c r="AD422" s="115">
        <v>0</v>
      </c>
      <c r="AE422" s="115">
        <v>0</v>
      </c>
      <c r="AF422" s="115">
        <v>0</v>
      </c>
      <c r="AG422" s="115">
        <v>0</v>
      </c>
    </row>
    <row r="423" spans="1:33">
      <c r="A423" s="115" t="s">
        <v>441</v>
      </c>
      <c r="B423" s="115" t="s">
        <v>19</v>
      </c>
      <c r="C423" s="2">
        <v>11441900</v>
      </c>
      <c r="D423" s="2">
        <v>14148600</v>
      </c>
      <c r="E423" s="2">
        <v>16127000</v>
      </c>
      <c r="F423" s="2">
        <v>17559900</v>
      </c>
      <c r="G423" s="2">
        <v>18581500</v>
      </c>
      <c r="H423" s="2">
        <v>19284300</v>
      </c>
      <c r="I423" s="2">
        <v>19742300</v>
      </c>
      <c r="J423" s="2">
        <v>20013100</v>
      </c>
      <c r="K423" s="2">
        <v>20118000</v>
      </c>
      <c r="L423" s="2">
        <v>20117400</v>
      </c>
      <c r="M423" s="2">
        <v>20035400</v>
      </c>
      <c r="N423" s="2">
        <v>19872000</v>
      </c>
      <c r="O423" s="2">
        <v>19661500</v>
      </c>
      <c r="P423" s="2">
        <v>19408100</v>
      </c>
      <c r="Q423" s="2">
        <v>19111700</v>
      </c>
      <c r="R423" s="2">
        <v>18765100</v>
      </c>
      <c r="S423" s="2">
        <v>18384000</v>
      </c>
      <c r="T423" s="2">
        <v>17969500</v>
      </c>
      <c r="U423" s="2">
        <v>17523600</v>
      </c>
      <c r="V423" s="2">
        <v>17049300</v>
      </c>
      <c r="W423" s="2">
        <v>16560000</v>
      </c>
      <c r="X423" s="2">
        <v>16054100</v>
      </c>
      <c r="Y423" s="2">
        <v>15535900</v>
      </c>
      <c r="Z423" s="2">
        <v>15192900</v>
      </c>
      <c r="AA423" s="2">
        <v>14822300</v>
      </c>
      <c r="AB423" s="2">
        <v>14425700</v>
      </c>
      <c r="AC423" s="2">
        <v>14010700</v>
      </c>
      <c r="AD423" s="2">
        <v>13590700</v>
      </c>
      <c r="AE423" s="2">
        <v>13178100</v>
      </c>
      <c r="AF423" s="2">
        <v>12780100</v>
      </c>
      <c r="AG423" s="2">
        <v>12397900</v>
      </c>
    </row>
    <row r="424" spans="1:33">
      <c r="A424" s="115" t="s">
        <v>442</v>
      </c>
      <c r="B424" s="115" t="s">
        <v>19</v>
      </c>
      <c r="C424" s="2">
        <v>34482600</v>
      </c>
      <c r="D424" s="2">
        <v>42380800</v>
      </c>
      <c r="E424" s="2">
        <v>47705700</v>
      </c>
      <c r="F424" s="2">
        <v>51607500</v>
      </c>
      <c r="G424" s="2">
        <v>54292200</v>
      </c>
      <c r="H424" s="2">
        <v>55967600</v>
      </c>
      <c r="I424" s="2">
        <v>56930800</v>
      </c>
      <c r="J424" s="2">
        <v>57394300</v>
      </c>
      <c r="K424" s="2">
        <v>57439500</v>
      </c>
      <c r="L424" s="2">
        <v>56951400</v>
      </c>
      <c r="M424" s="2">
        <v>55512300</v>
      </c>
      <c r="N424" s="2">
        <v>53788500</v>
      </c>
      <c r="O424" s="2">
        <v>51889800</v>
      </c>
      <c r="P424" s="2">
        <v>49828600</v>
      </c>
      <c r="Q424" s="2">
        <v>47618700</v>
      </c>
      <c r="R424" s="2">
        <v>45268100</v>
      </c>
      <c r="S424" s="2">
        <v>42821400</v>
      </c>
      <c r="T424" s="2">
        <v>40279400</v>
      </c>
      <c r="U424" s="2">
        <v>37655500</v>
      </c>
      <c r="V424" s="2">
        <v>34956700</v>
      </c>
      <c r="W424" s="2">
        <v>32209600</v>
      </c>
      <c r="X424" s="2">
        <v>29411000</v>
      </c>
      <c r="Y424" s="2">
        <v>26574600</v>
      </c>
      <c r="Z424" s="2">
        <v>25084700</v>
      </c>
      <c r="AA424" s="2">
        <v>23488400</v>
      </c>
      <c r="AB424" s="2">
        <v>21805300</v>
      </c>
      <c r="AC424" s="2">
        <v>20053300</v>
      </c>
      <c r="AD424" s="2">
        <v>18289200</v>
      </c>
      <c r="AE424" s="2">
        <v>16536300</v>
      </c>
      <c r="AF424" s="2">
        <v>14815800</v>
      </c>
      <c r="AG424" s="2">
        <v>13139500</v>
      </c>
    </row>
    <row r="425" spans="1:33">
      <c r="A425" s="115" t="s">
        <v>443</v>
      </c>
      <c r="B425" s="115" t="s">
        <v>19</v>
      </c>
      <c r="C425" s="2">
        <v>271147000</v>
      </c>
      <c r="D425" s="2">
        <v>333869000</v>
      </c>
      <c r="E425" s="2">
        <v>379973000</v>
      </c>
      <c r="F425" s="2">
        <v>416498000</v>
      </c>
      <c r="G425" s="2">
        <v>442998000</v>
      </c>
      <c r="H425" s="2">
        <v>462767000</v>
      </c>
      <c r="I425" s="2">
        <v>477136000</v>
      </c>
      <c r="J425" s="2">
        <v>487770000</v>
      </c>
      <c r="K425" s="2">
        <v>495757000</v>
      </c>
      <c r="L425" s="2">
        <v>500664000</v>
      </c>
      <c r="M425" s="2">
        <v>500186000</v>
      </c>
      <c r="N425" s="2">
        <v>497931000</v>
      </c>
      <c r="O425" s="2">
        <v>494812000</v>
      </c>
      <c r="P425" s="2">
        <v>490831000</v>
      </c>
      <c r="Q425" s="2">
        <v>486152000</v>
      </c>
      <c r="R425" s="2">
        <v>481127000</v>
      </c>
      <c r="S425" s="2">
        <v>475373000</v>
      </c>
      <c r="T425" s="2">
        <v>468761000</v>
      </c>
      <c r="U425" s="2">
        <v>461636000</v>
      </c>
      <c r="V425" s="2">
        <v>454060000</v>
      </c>
      <c r="W425" s="2">
        <v>446667000</v>
      </c>
      <c r="X425" s="2">
        <v>438776000</v>
      </c>
      <c r="Y425" s="2">
        <v>430163000</v>
      </c>
      <c r="Z425" s="2">
        <v>424666000</v>
      </c>
      <c r="AA425" s="2">
        <v>418592000</v>
      </c>
      <c r="AB425" s="2">
        <v>412077000</v>
      </c>
      <c r="AC425" s="2">
        <v>404768000</v>
      </c>
      <c r="AD425" s="2">
        <v>395837000</v>
      </c>
      <c r="AE425" s="2">
        <v>387941000</v>
      </c>
      <c r="AF425" s="2">
        <v>380224000</v>
      </c>
      <c r="AG425" s="2">
        <v>372817000</v>
      </c>
    </row>
    <row r="426" spans="1:33">
      <c r="A426" s="115" t="s">
        <v>444</v>
      </c>
      <c r="B426" s="115" t="s">
        <v>19</v>
      </c>
      <c r="C426" s="115">
        <v>0</v>
      </c>
      <c r="D426" s="115">
        <v>0</v>
      </c>
      <c r="E426" s="115">
        <v>0</v>
      </c>
      <c r="F426" s="115">
        <v>0</v>
      </c>
      <c r="G426" s="115">
        <v>0</v>
      </c>
      <c r="H426" s="115">
        <v>0</v>
      </c>
      <c r="I426" s="115">
        <v>0</v>
      </c>
      <c r="J426" s="115">
        <v>0</v>
      </c>
      <c r="K426" s="115">
        <v>0</v>
      </c>
      <c r="L426" s="115">
        <v>0</v>
      </c>
      <c r="M426" s="115">
        <v>0</v>
      </c>
      <c r="N426" s="115">
        <v>0</v>
      </c>
      <c r="O426" s="115">
        <v>0</v>
      </c>
      <c r="P426" s="115">
        <v>0</v>
      </c>
      <c r="Q426" s="115">
        <v>0</v>
      </c>
      <c r="R426" s="115">
        <v>0</v>
      </c>
      <c r="S426" s="115">
        <v>0</v>
      </c>
      <c r="T426" s="115">
        <v>0</v>
      </c>
      <c r="U426" s="115">
        <v>0</v>
      </c>
      <c r="V426" s="115">
        <v>0</v>
      </c>
      <c r="W426" s="115">
        <v>0</v>
      </c>
      <c r="X426" s="115">
        <v>0</v>
      </c>
      <c r="Y426" s="115">
        <v>0</v>
      </c>
      <c r="Z426" s="115">
        <v>0</v>
      </c>
      <c r="AA426" s="115">
        <v>0</v>
      </c>
      <c r="AB426" s="115">
        <v>0</v>
      </c>
      <c r="AC426" s="115">
        <v>0</v>
      </c>
      <c r="AD426" s="115">
        <v>0</v>
      </c>
      <c r="AE426" s="115">
        <v>0</v>
      </c>
      <c r="AF426" s="115">
        <v>0</v>
      </c>
      <c r="AG426" s="115">
        <v>0</v>
      </c>
    </row>
    <row r="427" spans="1:33">
      <c r="A427" s="115" t="s">
        <v>445</v>
      </c>
      <c r="B427" s="115" t="s">
        <v>19</v>
      </c>
      <c r="C427" s="115">
        <v>0</v>
      </c>
      <c r="D427" s="115">
        <v>0</v>
      </c>
      <c r="E427" s="115">
        <v>0</v>
      </c>
      <c r="F427" s="115">
        <v>0</v>
      </c>
      <c r="G427" s="115">
        <v>0</v>
      </c>
      <c r="H427" s="115">
        <v>0</v>
      </c>
      <c r="I427" s="115">
        <v>0</v>
      </c>
      <c r="J427" s="115">
        <v>0</v>
      </c>
      <c r="K427" s="115">
        <v>0</v>
      </c>
      <c r="L427" s="115">
        <v>0</v>
      </c>
      <c r="M427" s="115">
        <v>0</v>
      </c>
      <c r="N427" s="115">
        <v>0</v>
      </c>
      <c r="O427" s="115">
        <v>0</v>
      </c>
      <c r="P427" s="115">
        <v>0</v>
      </c>
      <c r="Q427" s="115">
        <v>0</v>
      </c>
      <c r="R427" s="115">
        <v>0</v>
      </c>
      <c r="S427" s="115">
        <v>0</v>
      </c>
      <c r="T427" s="115">
        <v>0</v>
      </c>
      <c r="U427" s="115">
        <v>0</v>
      </c>
      <c r="V427" s="115">
        <v>0</v>
      </c>
      <c r="W427" s="115">
        <v>0</v>
      </c>
      <c r="X427" s="115">
        <v>0</v>
      </c>
      <c r="Y427" s="115">
        <v>0</v>
      </c>
      <c r="Z427" s="115">
        <v>0</v>
      </c>
      <c r="AA427" s="115">
        <v>0</v>
      </c>
      <c r="AB427" s="115">
        <v>0</v>
      </c>
      <c r="AC427" s="115">
        <v>0</v>
      </c>
      <c r="AD427" s="115">
        <v>0</v>
      </c>
      <c r="AE427" s="115">
        <v>0</v>
      </c>
      <c r="AF427" s="115">
        <v>0</v>
      </c>
      <c r="AG427" s="115">
        <v>0</v>
      </c>
    </row>
    <row r="428" spans="1:33">
      <c r="A428" s="115" t="s">
        <v>446</v>
      </c>
      <c r="B428" s="115" t="s">
        <v>19</v>
      </c>
      <c r="C428" s="115">
        <v>0</v>
      </c>
      <c r="D428" s="115">
        <v>0</v>
      </c>
      <c r="E428" s="115">
        <v>0</v>
      </c>
      <c r="F428" s="115">
        <v>0</v>
      </c>
      <c r="G428" s="115">
        <v>0</v>
      </c>
      <c r="H428" s="115">
        <v>0</v>
      </c>
      <c r="I428" s="115">
        <v>0</v>
      </c>
      <c r="J428" s="115">
        <v>0</v>
      </c>
      <c r="K428" s="115">
        <v>0</v>
      </c>
      <c r="L428" s="115">
        <v>0</v>
      </c>
      <c r="M428" s="115">
        <v>0</v>
      </c>
      <c r="N428" s="115">
        <v>0</v>
      </c>
      <c r="O428" s="115">
        <v>0</v>
      </c>
      <c r="P428" s="115">
        <v>0</v>
      </c>
      <c r="Q428" s="115">
        <v>0</v>
      </c>
      <c r="R428" s="115">
        <v>0</v>
      </c>
      <c r="S428" s="115">
        <v>0</v>
      </c>
      <c r="T428" s="115">
        <v>0</v>
      </c>
      <c r="U428" s="115">
        <v>0</v>
      </c>
      <c r="V428" s="115">
        <v>0</v>
      </c>
      <c r="W428" s="115">
        <v>0</v>
      </c>
      <c r="X428" s="115">
        <v>0</v>
      </c>
      <c r="Y428" s="115">
        <v>0</v>
      </c>
      <c r="Z428" s="115">
        <v>0</v>
      </c>
      <c r="AA428" s="115">
        <v>0</v>
      </c>
      <c r="AB428" s="115">
        <v>0</v>
      </c>
      <c r="AC428" s="115">
        <v>0</v>
      </c>
      <c r="AD428" s="115">
        <v>0</v>
      </c>
      <c r="AE428" s="115">
        <v>0</v>
      </c>
      <c r="AF428" s="115">
        <v>0</v>
      </c>
      <c r="AG428" s="115">
        <v>0</v>
      </c>
    </row>
    <row r="429" spans="1:33">
      <c r="A429" s="115" t="s">
        <v>447</v>
      </c>
      <c r="B429" s="115" t="s">
        <v>19</v>
      </c>
      <c r="C429" s="115">
        <v>0</v>
      </c>
      <c r="D429" s="115">
        <v>0</v>
      </c>
      <c r="E429" s="115">
        <v>0</v>
      </c>
      <c r="F429" s="115">
        <v>0</v>
      </c>
      <c r="G429" s="115">
        <v>0</v>
      </c>
      <c r="H429" s="115">
        <v>0</v>
      </c>
      <c r="I429" s="115">
        <v>0</v>
      </c>
      <c r="J429" s="115">
        <v>0</v>
      </c>
      <c r="K429" s="115">
        <v>0</v>
      </c>
      <c r="L429" s="115">
        <v>0</v>
      </c>
      <c r="M429" s="115">
        <v>0</v>
      </c>
      <c r="N429" s="115">
        <v>0</v>
      </c>
      <c r="O429" s="115">
        <v>0</v>
      </c>
      <c r="P429" s="115">
        <v>0</v>
      </c>
      <c r="Q429" s="115">
        <v>0</v>
      </c>
      <c r="R429" s="115">
        <v>0</v>
      </c>
      <c r="S429" s="115">
        <v>0</v>
      </c>
      <c r="T429" s="115">
        <v>0</v>
      </c>
      <c r="U429" s="115">
        <v>0</v>
      </c>
      <c r="V429" s="115">
        <v>0</v>
      </c>
      <c r="W429" s="115">
        <v>0</v>
      </c>
      <c r="X429" s="115">
        <v>0</v>
      </c>
      <c r="Y429" s="115">
        <v>0</v>
      </c>
      <c r="Z429" s="115">
        <v>0</v>
      </c>
      <c r="AA429" s="115">
        <v>0</v>
      </c>
      <c r="AB429" s="115">
        <v>0</v>
      </c>
      <c r="AC429" s="115">
        <v>0</v>
      </c>
      <c r="AD429" s="115">
        <v>0</v>
      </c>
      <c r="AE429" s="115">
        <v>0</v>
      </c>
      <c r="AF429" s="115">
        <v>0</v>
      </c>
      <c r="AG429" s="115">
        <v>0</v>
      </c>
    </row>
    <row r="430" spans="1:33">
      <c r="A430" s="115" t="s">
        <v>448</v>
      </c>
      <c r="B430" s="115" t="s">
        <v>19</v>
      </c>
      <c r="C430" s="2">
        <v>3417870</v>
      </c>
      <c r="D430" s="2">
        <v>4112090</v>
      </c>
      <c r="E430" s="2">
        <v>4535280</v>
      </c>
      <c r="F430" s="2">
        <v>4758680</v>
      </c>
      <c r="G430" s="2">
        <v>4834920</v>
      </c>
      <c r="H430" s="2">
        <v>4806850</v>
      </c>
      <c r="I430" s="2">
        <v>4704510</v>
      </c>
      <c r="J430" s="2">
        <v>4551030</v>
      </c>
      <c r="K430" s="2">
        <v>4355330</v>
      </c>
      <c r="L430" s="2">
        <v>4133610</v>
      </c>
      <c r="M430" s="2">
        <v>3894870</v>
      </c>
      <c r="N430" s="2">
        <v>3640440</v>
      </c>
      <c r="O430" s="2">
        <v>3380960</v>
      </c>
      <c r="P430" s="2">
        <v>3114430</v>
      </c>
      <c r="Q430" s="2">
        <v>2843910</v>
      </c>
      <c r="R430" s="2">
        <v>2569790</v>
      </c>
      <c r="S430" s="2">
        <v>2295470</v>
      </c>
      <c r="T430" s="2">
        <v>2018670</v>
      </c>
      <c r="U430" s="2">
        <v>1745630</v>
      </c>
      <c r="V430" s="2">
        <v>1474990</v>
      </c>
      <c r="W430" s="2">
        <v>1208710</v>
      </c>
      <c r="X430" s="115">
        <v>950585</v>
      </c>
      <c r="Y430" s="115">
        <v>703754</v>
      </c>
      <c r="Z430" s="115">
        <v>717566</v>
      </c>
      <c r="AA430" s="115">
        <v>732465</v>
      </c>
      <c r="AB430" s="115">
        <v>745080</v>
      </c>
      <c r="AC430" s="115">
        <v>752386</v>
      </c>
      <c r="AD430" s="115">
        <v>756633</v>
      </c>
      <c r="AE430" s="115">
        <v>755181</v>
      </c>
      <c r="AF430" s="115">
        <v>748211</v>
      </c>
      <c r="AG430" s="115">
        <v>735525</v>
      </c>
    </row>
    <row r="431" spans="1:33">
      <c r="A431" s="115" t="s">
        <v>449</v>
      </c>
      <c r="B431" s="115" t="s">
        <v>19</v>
      </c>
      <c r="C431" s="115">
        <v>0</v>
      </c>
      <c r="D431" s="115">
        <v>0</v>
      </c>
      <c r="E431" s="115">
        <v>0</v>
      </c>
      <c r="F431" s="115">
        <v>0</v>
      </c>
      <c r="G431" s="115">
        <v>0</v>
      </c>
      <c r="H431" s="115">
        <v>0</v>
      </c>
      <c r="I431" s="115">
        <v>0</v>
      </c>
      <c r="J431" s="115">
        <v>0</v>
      </c>
      <c r="K431" s="115">
        <v>0</v>
      </c>
      <c r="L431" s="115">
        <v>0</v>
      </c>
      <c r="M431" s="115">
        <v>0</v>
      </c>
      <c r="N431" s="115">
        <v>0</v>
      </c>
      <c r="O431" s="115">
        <v>0</v>
      </c>
      <c r="P431" s="115">
        <v>0</v>
      </c>
      <c r="Q431" s="115">
        <v>0</v>
      </c>
      <c r="R431" s="115">
        <v>0</v>
      </c>
      <c r="S431" s="115">
        <v>0</v>
      </c>
      <c r="T431" s="115">
        <v>0</v>
      </c>
      <c r="U431" s="115">
        <v>0</v>
      </c>
      <c r="V431" s="115">
        <v>0</v>
      </c>
      <c r="W431" s="115">
        <v>0</v>
      </c>
      <c r="X431" s="115">
        <v>0</v>
      </c>
      <c r="Y431" s="115">
        <v>0</v>
      </c>
      <c r="Z431" s="115">
        <v>0</v>
      </c>
      <c r="AA431" s="115">
        <v>0</v>
      </c>
      <c r="AB431" s="115">
        <v>0</v>
      </c>
      <c r="AC431" s="115">
        <v>0</v>
      </c>
      <c r="AD431" s="115">
        <v>0</v>
      </c>
      <c r="AE431" s="115">
        <v>0</v>
      </c>
      <c r="AF431" s="115">
        <v>0</v>
      </c>
      <c r="AG431" s="115">
        <v>0</v>
      </c>
    </row>
    <row r="432" spans="1:33">
      <c r="A432" s="115" t="s">
        <v>450</v>
      </c>
      <c r="B432" s="115" t="s">
        <v>19</v>
      </c>
      <c r="C432" s="115">
        <v>0</v>
      </c>
      <c r="D432" s="115">
        <v>0</v>
      </c>
      <c r="E432" s="115">
        <v>0</v>
      </c>
      <c r="F432" s="115">
        <v>0</v>
      </c>
      <c r="G432" s="115">
        <v>0</v>
      </c>
      <c r="H432" s="115">
        <v>0</v>
      </c>
      <c r="I432" s="115">
        <v>0</v>
      </c>
      <c r="J432" s="115">
        <v>0</v>
      </c>
      <c r="K432" s="115">
        <v>0</v>
      </c>
      <c r="L432" s="115">
        <v>0</v>
      </c>
      <c r="M432" s="115">
        <v>0</v>
      </c>
      <c r="N432" s="115">
        <v>0</v>
      </c>
      <c r="O432" s="115">
        <v>0</v>
      </c>
      <c r="P432" s="115">
        <v>0</v>
      </c>
      <c r="Q432" s="115">
        <v>0</v>
      </c>
      <c r="R432" s="115">
        <v>0</v>
      </c>
      <c r="S432" s="115">
        <v>0</v>
      </c>
      <c r="T432" s="115">
        <v>0</v>
      </c>
      <c r="U432" s="115">
        <v>0</v>
      </c>
      <c r="V432" s="115">
        <v>0</v>
      </c>
      <c r="W432" s="115">
        <v>0</v>
      </c>
      <c r="X432" s="115">
        <v>0</v>
      </c>
      <c r="Y432" s="115">
        <v>0</v>
      </c>
      <c r="Z432" s="115">
        <v>0</v>
      </c>
      <c r="AA432" s="115">
        <v>0</v>
      </c>
      <c r="AB432" s="115">
        <v>0</v>
      </c>
      <c r="AC432" s="115">
        <v>0</v>
      </c>
      <c r="AD432" s="115">
        <v>0</v>
      </c>
      <c r="AE432" s="115">
        <v>0</v>
      </c>
      <c r="AF432" s="115">
        <v>0</v>
      </c>
      <c r="AG432" s="115">
        <v>0</v>
      </c>
    </row>
    <row r="433" spans="1:33">
      <c r="A433" s="115" t="s">
        <v>451</v>
      </c>
      <c r="B433" s="115" t="s">
        <v>19</v>
      </c>
      <c r="C433" s="2">
        <v>17609300</v>
      </c>
      <c r="D433" s="2">
        <v>18888300</v>
      </c>
      <c r="E433" s="2">
        <v>20410100</v>
      </c>
      <c r="F433" s="2">
        <v>21748100</v>
      </c>
      <c r="G433" s="2">
        <v>23260800</v>
      </c>
      <c r="H433" s="2">
        <v>24897500</v>
      </c>
      <c r="I433" s="2">
        <v>26470200</v>
      </c>
      <c r="J433" s="2">
        <v>28074600</v>
      </c>
      <c r="K433" s="2">
        <v>29870700</v>
      </c>
      <c r="L433" s="2">
        <v>31903700</v>
      </c>
      <c r="M433" s="2">
        <v>34313000</v>
      </c>
      <c r="N433" s="2">
        <v>37201400</v>
      </c>
      <c r="O433" s="2">
        <v>40658800</v>
      </c>
      <c r="P433" s="2">
        <v>44720000</v>
      </c>
      <c r="Q433" s="2">
        <v>49610400</v>
      </c>
      <c r="R433" s="2">
        <v>55477600</v>
      </c>
      <c r="S433" s="2">
        <v>62199400</v>
      </c>
      <c r="T433" s="2">
        <v>69679100</v>
      </c>
      <c r="U433" s="2">
        <v>77997400</v>
      </c>
      <c r="V433" s="2">
        <v>87120600</v>
      </c>
      <c r="W433" s="2">
        <v>96800900</v>
      </c>
      <c r="X433" s="2">
        <v>107220000</v>
      </c>
      <c r="Y433" s="2">
        <v>118268000</v>
      </c>
      <c r="Z433" s="2">
        <v>130035000</v>
      </c>
      <c r="AA433" s="2">
        <v>141908000</v>
      </c>
      <c r="AB433" s="2">
        <v>154165000</v>
      </c>
      <c r="AC433" s="2">
        <v>166349000</v>
      </c>
      <c r="AD433" s="2">
        <v>178612000</v>
      </c>
      <c r="AE433" s="2">
        <v>189814000</v>
      </c>
      <c r="AF433" s="2">
        <v>201257000</v>
      </c>
      <c r="AG433" s="2">
        <v>213111000</v>
      </c>
    </row>
    <row r="434" spans="1:33">
      <c r="A434" s="115" t="s">
        <v>452</v>
      </c>
      <c r="B434" s="115" t="s">
        <v>19</v>
      </c>
      <c r="C434" s="115">
        <v>0</v>
      </c>
      <c r="D434" s="115">
        <v>0</v>
      </c>
      <c r="E434" s="115">
        <v>0</v>
      </c>
      <c r="F434" s="115">
        <v>0</v>
      </c>
      <c r="G434" s="115">
        <v>0</v>
      </c>
      <c r="H434" s="115">
        <v>0</v>
      </c>
      <c r="I434" s="115">
        <v>0</v>
      </c>
      <c r="J434" s="115">
        <v>0</v>
      </c>
      <c r="K434" s="115">
        <v>0</v>
      </c>
      <c r="L434" s="115">
        <v>0</v>
      </c>
      <c r="M434" s="115">
        <v>0</v>
      </c>
      <c r="N434" s="115">
        <v>0</v>
      </c>
      <c r="O434" s="115">
        <v>0</v>
      </c>
      <c r="P434" s="115">
        <v>0</v>
      </c>
      <c r="Q434" s="115">
        <v>0</v>
      </c>
      <c r="R434" s="115">
        <v>0</v>
      </c>
      <c r="S434" s="115">
        <v>0</v>
      </c>
      <c r="T434" s="115">
        <v>0</v>
      </c>
      <c r="U434" s="115">
        <v>0</v>
      </c>
      <c r="V434" s="115">
        <v>0</v>
      </c>
      <c r="W434" s="115">
        <v>0</v>
      </c>
      <c r="X434" s="115">
        <v>0</v>
      </c>
      <c r="Y434" s="115">
        <v>0</v>
      </c>
      <c r="Z434" s="115">
        <v>0</v>
      </c>
      <c r="AA434" s="115">
        <v>0</v>
      </c>
      <c r="AB434" s="115">
        <v>0</v>
      </c>
      <c r="AC434" s="115">
        <v>0</v>
      </c>
      <c r="AD434" s="115">
        <v>0</v>
      </c>
      <c r="AE434" s="115">
        <v>0</v>
      </c>
      <c r="AF434" s="115">
        <v>0</v>
      </c>
      <c r="AG434" s="115">
        <v>0</v>
      </c>
    </row>
    <row r="435" spans="1:33">
      <c r="A435" s="115" t="s">
        <v>453</v>
      </c>
      <c r="B435" s="115" t="s">
        <v>19</v>
      </c>
      <c r="C435" s="2">
        <v>15051600000</v>
      </c>
      <c r="D435" s="2">
        <v>15381600000</v>
      </c>
      <c r="E435" s="2">
        <v>15830300000</v>
      </c>
      <c r="F435" s="2">
        <v>16167700000</v>
      </c>
      <c r="G435" s="2">
        <v>16513500000</v>
      </c>
      <c r="H435" s="2">
        <v>16854200000</v>
      </c>
      <c r="I435" s="2">
        <v>17040700000</v>
      </c>
      <c r="J435" s="2">
        <v>17144300000</v>
      </c>
      <c r="K435" s="2">
        <v>17253000000</v>
      </c>
      <c r="L435" s="2">
        <v>17296900000</v>
      </c>
      <c r="M435" s="2">
        <v>17217700000</v>
      </c>
      <c r="N435" s="2">
        <v>17142500000</v>
      </c>
      <c r="O435" s="2">
        <v>17072800000</v>
      </c>
      <c r="P435" s="2">
        <v>16977400000</v>
      </c>
      <c r="Q435" s="2">
        <v>16918300000</v>
      </c>
      <c r="R435" s="2">
        <v>16929700000</v>
      </c>
      <c r="S435" s="2">
        <v>16919800000</v>
      </c>
      <c r="T435" s="2">
        <v>16883000000</v>
      </c>
      <c r="U435" s="2">
        <v>16862500000</v>
      </c>
      <c r="V435" s="2">
        <v>16859500000</v>
      </c>
      <c r="W435" s="2">
        <v>16859400000</v>
      </c>
      <c r="X435" s="2">
        <v>16884200000</v>
      </c>
      <c r="Y435" s="2">
        <v>16910200000</v>
      </c>
      <c r="Z435" s="2">
        <v>16981800000</v>
      </c>
      <c r="AA435" s="2">
        <v>17028800000</v>
      </c>
      <c r="AB435" s="2">
        <v>17096100000</v>
      </c>
      <c r="AC435" s="2">
        <v>17116800000</v>
      </c>
      <c r="AD435" s="2">
        <v>17069400000</v>
      </c>
      <c r="AE435" s="2">
        <v>17104500000</v>
      </c>
      <c r="AF435" s="2">
        <v>17157100000</v>
      </c>
      <c r="AG435" s="2">
        <v>17224200000</v>
      </c>
    </row>
    <row r="436" spans="1:33">
      <c r="A436" s="115" t="s">
        <v>454</v>
      </c>
      <c r="B436" s="115" t="s">
        <v>19</v>
      </c>
      <c r="C436" s="115">
        <v>0</v>
      </c>
      <c r="D436" s="115">
        <v>0</v>
      </c>
      <c r="E436" s="115">
        <v>0</v>
      </c>
      <c r="F436" s="115">
        <v>0</v>
      </c>
      <c r="G436" s="115">
        <v>0</v>
      </c>
      <c r="H436" s="115">
        <v>0</v>
      </c>
      <c r="I436" s="115">
        <v>0</v>
      </c>
      <c r="J436" s="115">
        <v>0</v>
      </c>
      <c r="K436" s="115">
        <v>0</v>
      </c>
      <c r="L436" s="115">
        <v>0</v>
      </c>
      <c r="M436" s="115">
        <v>0</v>
      </c>
      <c r="N436" s="115">
        <v>0</v>
      </c>
      <c r="O436" s="115">
        <v>0</v>
      </c>
      <c r="P436" s="115">
        <v>0</v>
      </c>
      <c r="Q436" s="115">
        <v>0</v>
      </c>
      <c r="R436" s="115">
        <v>0</v>
      </c>
      <c r="S436" s="115">
        <v>0</v>
      </c>
      <c r="T436" s="115">
        <v>0</v>
      </c>
      <c r="U436" s="115">
        <v>0</v>
      </c>
      <c r="V436" s="115">
        <v>0</v>
      </c>
      <c r="W436" s="115">
        <v>0</v>
      </c>
      <c r="X436" s="115">
        <v>0</v>
      </c>
      <c r="Y436" s="115">
        <v>0</v>
      </c>
      <c r="Z436" s="115">
        <v>0</v>
      </c>
      <c r="AA436" s="115">
        <v>0</v>
      </c>
      <c r="AB436" s="115">
        <v>0</v>
      </c>
      <c r="AC436" s="115">
        <v>0</v>
      </c>
      <c r="AD436" s="115">
        <v>0</v>
      </c>
      <c r="AE436" s="115">
        <v>0</v>
      </c>
      <c r="AF436" s="115">
        <v>0</v>
      </c>
      <c r="AG436" s="115">
        <v>0</v>
      </c>
    </row>
    <row r="437" spans="1:33">
      <c r="A437" s="115" t="s">
        <v>455</v>
      </c>
      <c r="B437" s="115" t="s">
        <v>19</v>
      </c>
      <c r="C437" s="115">
        <v>0</v>
      </c>
      <c r="D437" s="115">
        <v>0</v>
      </c>
      <c r="E437" s="115">
        <v>0</v>
      </c>
      <c r="F437" s="115">
        <v>0</v>
      </c>
      <c r="G437" s="115">
        <v>0</v>
      </c>
      <c r="H437" s="115">
        <v>0</v>
      </c>
      <c r="I437" s="115">
        <v>0</v>
      </c>
      <c r="J437" s="115">
        <v>0</v>
      </c>
      <c r="K437" s="115">
        <v>0</v>
      </c>
      <c r="L437" s="115">
        <v>0</v>
      </c>
      <c r="M437" s="115">
        <v>0</v>
      </c>
      <c r="N437" s="115">
        <v>0</v>
      </c>
      <c r="O437" s="115">
        <v>0</v>
      </c>
      <c r="P437" s="115">
        <v>0</v>
      </c>
      <c r="Q437" s="115">
        <v>0</v>
      </c>
      <c r="R437" s="115">
        <v>0</v>
      </c>
      <c r="S437" s="115">
        <v>0</v>
      </c>
      <c r="T437" s="115">
        <v>0</v>
      </c>
      <c r="U437" s="115">
        <v>0</v>
      </c>
      <c r="V437" s="115">
        <v>0</v>
      </c>
      <c r="W437" s="115">
        <v>0</v>
      </c>
      <c r="X437" s="115">
        <v>0</v>
      </c>
      <c r="Y437" s="115">
        <v>0</v>
      </c>
      <c r="Z437" s="115">
        <v>0</v>
      </c>
      <c r="AA437" s="115">
        <v>0</v>
      </c>
      <c r="AB437" s="115">
        <v>0</v>
      </c>
      <c r="AC437" s="115">
        <v>0</v>
      </c>
      <c r="AD437" s="115">
        <v>0</v>
      </c>
      <c r="AE437" s="115">
        <v>0</v>
      </c>
      <c r="AF437" s="115">
        <v>0</v>
      </c>
      <c r="AG437" s="115">
        <v>0</v>
      </c>
    </row>
    <row r="438" spans="1:33">
      <c r="A438" s="115" t="s">
        <v>456</v>
      </c>
      <c r="B438" s="115" t="s">
        <v>19</v>
      </c>
      <c r="C438" s="115">
        <v>0</v>
      </c>
      <c r="D438" s="115">
        <v>0</v>
      </c>
      <c r="E438" s="115">
        <v>0</v>
      </c>
      <c r="F438" s="115">
        <v>0</v>
      </c>
      <c r="G438" s="115">
        <v>0</v>
      </c>
      <c r="H438" s="115">
        <v>0</v>
      </c>
      <c r="I438" s="115">
        <v>0</v>
      </c>
      <c r="J438" s="115">
        <v>0</v>
      </c>
      <c r="K438" s="115">
        <v>0</v>
      </c>
      <c r="L438" s="115">
        <v>0</v>
      </c>
      <c r="M438" s="115">
        <v>0</v>
      </c>
      <c r="N438" s="115">
        <v>0</v>
      </c>
      <c r="O438" s="115">
        <v>0</v>
      </c>
      <c r="P438" s="115">
        <v>0</v>
      </c>
      <c r="Q438" s="115">
        <v>0</v>
      </c>
      <c r="R438" s="115">
        <v>0</v>
      </c>
      <c r="S438" s="115">
        <v>0</v>
      </c>
      <c r="T438" s="115">
        <v>0</v>
      </c>
      <c r="U438" s="115">
        <v>0</v>
      </c>
      <c r="V438" s="115">
        <v>0</v>
      </c>
      <c r="W438" s="115">
        <v>0</v>
      </c>
      <c r="X438" s="115">
        <v>0</v>
      </c>
      <c r="Y438" s="115">
        <v>0</v>
      </c>
      <c r="Z438" s="115">
        <v>0</v>
      </c>
      <c r="AA438" s="115">
        <v>0</v>
      </c>
      <c r="AB438" s="115">
        <v>0</v>
      </c>
      <c r="AC438" s="115">
        <v>0</v>
      </c>
      <c r="AD438" s="115">
        <v>0</v>
      </c>
      <c r="AE438" s="115">
        <v>0</v>
      </c>
      <c r="AF438" s="115">
        <v>0</v>
      </c>
      <c r="AG438" s="115">
        <v>0</v>
      </c>
    </row>
    <row r="439" spans="1:33">
      <c r="A439" s="115" t="s">
        <v>457</v>
      </c>
      <c r="B439" s="115" t="s">
        <v>19</v>
      </c>
      <c r="C439" s="115">
        <v>0</v>
      </c>
      <c r="D439" s="115">
        <v>0</v>
      </c>
      <c r="E439" s="115">
        <v>0</v>
      </c>
      <c r="F439" s="115">
        <v>0</v>
      </c>
      <c r="G439" s="115">
        <v>0</v>
      </c>
      <c r="H439" s="115">
        <v>0</v>
      </c>
      <c r="I439" s="115">
        <v>0</v>
      </c>
      <c r="J439" s="115">
        <v>0</v>
      </c>
      <c r="K439" s="115">
        <v>0</v>
      </c>
      <c r="L439" s="115">
        <v>0</v>
      </c>
      <c r="M439" s="115">
        <v>0</v>
      </c>
      <c r="N439" s="115">
        <v>0</v>
      </c>
      <c r="O439" s="115">
        <v>0</v>
      </c>
      <c r="P439" s="115">
        <v>0</v>
      </c>
      <c r="Q439" s="115">
        <v>0</v>
      </c>
      <c r="R439" s="115">
        <v>0</v>
      </c>
      <c r="S439" s="115">
        <v>0</v>
      </c>
      <c r="T439" s="115">
        <v>0</v>
      </c>
      <c r="U439" s="115">
        <v>0</v>
      </c>
      <c r="V439" s="115">
        <v>0</v>
      </c>
      <c r="W439" s="115">
        <v>0</v>
      </c>
      <c r="X439" s="115">
        <v>0</v>
      </c>
      <c r="Y439" s="115">
        <v>0</v>
      </c>
      <c r="Z439" s="115">
        <v>0</v>
      </c>
      <c r="AA439" s="115">
        <v>0</v>
      </c>
      <c r="AB439" s="115">
        <v>0</v>
      </c>
      <c r="AC439" s="115">
        <v>0</v>
      </c>
      <c r="AD439" s="115">
        <v>0</v>
      </c>
      <c r="AE439" s="115">
        <v>0</v>
      </c>
      <c r="AF439" s="115">
        <v>0</v>
      </c>
      <c r="AG439" s="115">
        <v>0</v>
      </c>
    </row>
    <row r="440" spans="1:33">
      <c r="A440" s="115" t="s">
        <v>458</v>
      </c>
      <c r="B440" s="115" t="s">
        <v>19</v>
      </c>
      <c r="C440" s="2">
        <v>11298000</v>
      </c>
      <c r="D440" s="2">
        <v>11683200</v>
      </c>
      <c r="E440" s="2">
        <v>12259800</v>
      </c>
      <c r="F440" s="2">
        <v>12822100</v>
      </c>
      <c r="G440" s="2">
        <v>13560000</v>
      </c>
      <c r="H440" s="2">
        <v>14430800</v>
      </c>
      <c r="I440" s="2">
        <v>15318500</v>
      </c>
      <c r="J440" s="2">
        <v>16261400</v>
      </c>
      <c r="K440" s="2">
        <v>17310600</v>
      </c>
      <c r="L440" s="2">
        <v>18448700</v>
      </c>
      <c r="M440" s="2">
        <v>19707700</v>
      </c>
      <c r="N440" s="2">
        <v>21101600</v>
      </c>
      <c r="O440" s="2">
        <v>22640000</v>
      </c>
      <c r="P440" s="2">
        <v>24289700</v>
      </c>
      <c r="Q440" s="2">
        <v>26123900</v>
      </c>
      <c r="R440" s="2">
        <v>28155400</v>
      </c>
      <c r="S440" s="2">
        <v>30292300</v>
      </c>
      <c r="T440" s="2">
        <v>32512000</v>
      </c>
      <c r="U440" s="2">
        <v>34889800</v>
      </c>
      <c r="V440" s="2">
        <v>37395300</v>
      </c>
      <c r="W440" s="2">
        <v>40044900</v>
      </c>
      <c r="X440" s="2">
        <v>42896800</v>
      </c>
      <c r="Y440" s="2">
        <v>45934800</v>
      </c>
      <c r="Z440" s="2">
        <v>49261400</v>
      </c>
      <c r="AA440" s="2">
        <v>52646500</v>
      </c>
      <c r="AB440" s="2">
        <v>56259200</v>
      </c>
      <c r="AC440" s="2">
        <v>59910100</v>
      </c>
      <c r="AD440" s="2">
        <v>63669400</v>
      </c>
      <c r="AE440" s="2">
        <v>67447300</v>
      </c>
      <c r="AF440" s="2">
        <v>71331000</v>
      </c>
      <c r="AG440" s="2">
        <v>75346000</v>
      </c>
    </row>
    <row r="441" spans="1:33">
      <c r="A441" s="115" t="s">
        <v>459</v>
      </c>
      <c r="B441" s="115" t="s">
        <v>19</v>
      </c>
      <c r="C441" s="115">
        <v>0</v>
      </c>
      <c r="D441" s="115">
        <v>0</v>
      </c>
      <c r="E441" s="115">
        <v>0</v>
      </c>
      <c r="F441" s="115">
        <v>0</v>
      </c>
      <c r="G441" s="115">
        <v>0</v>
      </c>
      <c r="H441" s="115">
        <v>0</v>
      </c>
      <c r="I441" s="115">
        <v>0</v>
      </c>
      <c r="J441" s="115">
        <v>0</v>
      </c>
      <c r="K441" s="115">
        <v>0</v>
      </c>
      <c r="L441" s="115">
        <v>0</v>
      </c>
      <c r="M441" s="115">
        <v>0</v>
      </c>
      <c r="N441" s="115">
        <v>0</v>
      </c>
      <c r="O441" s="115">
        <v>0</v>
      </c>
      <c r="P441" s="115">
        <v>0</v>
      </c>
      <c r="Q441" s="115">
        <v>0</v>
      </c>
      <c r="R441" s="115">
        <v>0</v>
      </c>
      <c r="S441" s="115">
        <v>0</v>
      </c>
      <c r="T441" s="115">
        <v>0</v>
      </c>
      <c r="U441" s="115">
        <v>0</v>
      </c>
      <c r="V441" s="115">
        <v>0</v>
      </c>
      <c r="W441" s="115">
        <v>0</v>
      </c>
      <c r="X441" s="115">
        <v>0</v>
      </c>
      <c r="Y441" s="115">
        <v>0</v>
      </c>
      <c r="Z441" s="115">
        <v>0</v>
      </c>
      <c r="AA441" s="115">
        <v>0</v>
      </c>
      <c r="AB441" s="115">
        <v>0</v>
      </c>
      <c r="AC441" s="115">
        <v>0</v>
      </c>
      <c r="AD441" s="115">
        <v>0</v>
      </c>
      <c r="AE441" s="115">
        <v>0</v>
      </c>
      <c r="AF441" s="115">
        <v>0</v>
      </c>
      <c r="AG441" s="115">
        <v>0</v>
      </c>
    </row>
    <row r="442" spans="1:33">
      <c r="A442" s="115" t="s">
        <v>460</v>
      </c>
      <c r="B442" s="115" t="s">
        <v>19</v>
      </c>
      <c r="C442" s="115">
        <v>0</v>
      </c>
      <c r="D442" s="115">
        <v>0</v>
      </c>
      <c r="E442" s="115">
        <v>0</v>
      </c>
      <c r="F442" s="115">
        <v>0</v>
      </c>
      <c r="G442" s="115">
        <v>0</v>
      </c>
      <c r="H442" s="115">
        <v>0</v>
      </c>
      <c r="I442" s="115">
        <v>0</v>
      </c>
      <c r="J442" s="115">
        <v>0</v>
      </c>
      <c r="K442" s="115">
        <v>0</v>
      </c>
      <c r="L442" s="115">
        <v>0</v>
      </c>
      <c r="M442" s="115">
        <v>0</v>
      </c>
      <c r="N442" s="115">
        <v>0</v>
      </c>
      <c r="O442" s="115">
        <v>0</v>
      </c>
      <c r="P442" s="115">
        <v>0</v>
      </c>
      <c r="Q442" s="115">
        <v>0</v>
      </c>
      <c r="R442" s="115">
        <v>0</v>
      </c>
      <c r="S442" s="115">
        <v>0</v>
      </c>
      <c r="T442" s="115">
        <v>0</v>
      </c>
      <c r="U442" s="115">
        <v>0</v>
      </c>
      <c r="V442" s="115">
        <v>0</v>
      </c>
      <c r="W442" s="115">
        <v>0</v>
      </c>
      <c r="X442" s="115">
        <v>0</v>
      </c>
      <c r="Y442" s="115">
        <v>0</v>
      </c>
      <c r="Z442" s="115">
        <v>0</v>
      </c>
      <c r="AA442" s="115">
        <v>0</v>
      </c>
      <c r="AB442" s="115">
        <v>0</v>
      </c>
      <c r="AC442" s="115">
        <v>0</v>
      </c>
      <c r="AD442" s="115">
        <v>0</v>
      </c>
      <c r="AE442" s="115">
        <v>0</v>
      </c>
      <c r="AF442" s="115">
        <v>0</v>
      </c>
      <c r="AG442" s="115">
        <v>0</v>
      </c>
    </row>
    <row r="443" spans="1:33">
      <c r="A443" s="115" t="s">
        <v>461</v>
      </c>
      <c r="B443" s="115" t="s">
        <v>19</v>
      </c>
      <c r="C443" s="2">
        <v>1144190</v>
      </c>
      <c r="D443" s="2">
        <v>1414860</v>
      </c>
      <c r="E443" s="2">
        <v>1612700</v>
      </c>
      <c r="F443" s="2">
        <v>1755990</v>
      </c>
      <c r="G443" s="2">
        <v>1858150</v>
      </c>
      <c r="H443" s="2">
        <v>1928430</v>
      </c>
      <c r="I443" s="2">
        <v>1974230</v>
      </c>
      <c r="J443" s="2">
        <v>2001310</v>
      </c>
      <c r="K443" s="2">
        <v>2011800</v>
      </c>
      <c r="L443" s="2">
        <v>2011740</v>
      </c>
      <c r="M443" s="2">
        <v>2003540</v>
      </c>
      <c r="N443" s="2">
        <v>1987200</v>
      </c>
      <c r="O443" s="2">
        <v>1966150</v>
      </c>
      <c r="P443" s="2">
        <v>1940810</v>
      </c>
      <c r="Q443" s="2">
        <v>1911170</v>
      </c>
      <c r="R443" s="2">
        <v>1876510</v>
      </c>
      <c r="S443" s="2">
        <v>1838400</v>
      </c>
      <c r="T443" s="2">
        <v>1796950</v>
      </c>
      <c r="U443" s="2">
        <v>1752360</v>
      </c>
      <c r="V443" s="2">
        <v>1704930</v>
      </c>
      <c r="W443" s="2">
        <v>1656000</v>
      </c>
      <c r="X443" s="2">
        <v>1605410</v>
      </c>
      <c r="Y443" s="2">
        <v>1553590</v>
      </c>
      <c r="Z443" s="2">
        <v>1519290</v>
      </c>
      <c r="AA443" s="2">
        <v>1482230</v>
      </c>
      <c r="AB443" s="2">
        <v>1442570</v>
      </c>
      <c r="AC443" s="2">
        <v>1401070</v>
      </c>
      <c r="AD443" s="2">
        <v>1359070</v>
      </c>
      <c r="AE443" s="2">
        <v>1317810</v>
      </c>
      <c r="AF443" s="2">
        <v>1278010</v>
      </c>
      <c r="AG443" s="2">
        <v>1239790</v>
      </c>
    </row>
    <row r="444" spans="1:33">
      <c r="A444" s="115" t="s">
        <v>462</v>
      </c>
      <c r="B444" s="115" t="s">
        <v>19</v>
      </c>
      <c r="C444" s="2">
        <v>6896530</v>
      </c>
      <c r="D444" s="2">
        <v>8476160</v>
      </c>
      <c r="E444" s="2">
        <v>9541140</v>
      </c>
      <c r="F444" s="2">
        <v>10321500</v>
      </c>
      <c r="G444" s="2">
        <v>10858400</v>
      </c>
      <c r="H444" s="2">
        <v>11193500</v>
      </c>
      <c r="I444" s="2">
        <v>11386200</v>
      </c>
      <c r="J444" s="2">
        <v>11478900</v>
      </c>
      <c r="K444" s="2">
        <v>11487900</v>
      </c>
      <c r="L444" s="2">
        <v>11390300</v>
      </c>
      <c r="M444" s="2">
        <v>11102500</v>
      </c>
      <c r="N444" s="2">
        <v>10757700</v>
      </c>
      <c r="O444" s="2">
        <v>10378000</v>
      </c>
      <c r="P444" s="2">
        <v>9965720</v>
      </c>
      <c r="Q444" s="2">
        <v>9523730</v>
      </c>
      <c r="R444" s="2">
        <v>9053620</v>
      </c>
      <c r="S444" s="2">
        <v>8564290</v>
      </c>
      <c r="T444" s="2">
        <v>8055870</v>
      </c>
      <c r="U444" s="2">
        <v>7531100</v>
      </c>
      <c r="V444" s="2">
        <v>6991340</v>
      </c>
      <c r="W444" s="2">
        <v>6441930</v>
      </c>
      <c r="X444" s="2">
        <v>5882200</v>
      </c>
      <c r="Y444" s="2">
        <v>5314920</v>
      </c>
      <c r="Z444" s="2">
        <v>5016950</v>
      </c>
      <c r="AA444" s="2">
        <v>4697690</v>
      </c>
      <c r="AB444" s="2">
        <v>4361060</v>
      </c>
      <c r="AC444" s="2">
        <v>4010650</v>
      </c>
      <c r="AD444" s="2">
        <v>3657840</v>
      </c>
      <c r="AE444" s="2">
        <v>3307250</v>
      </c>
      <c r="AF444" s="2">
        <v>2963160</v>
      </c>
      <c r="AG444" s="2">
        <v>2627910</v>
      </c>
    </row>
    <row r="445" spans="1:33">
      <c r="A445" s="115" t="s">
        <v>463</v>
      </c>
      <c r="B445" s="115" t="s">
        <v>19</v>
      </c>
      <c r="C445" s="2">
        <v>54229400</v>
      </c>
      <c r="D445" s="2">
        <v>66773900</v>
      </c>
      <c r="E445" s="2">
        <v>75994600</v>
      </c>
      <c r="F445" s="2">
        <v>83299700</v>
      </c>
      <c r="G445" s="2">
        <v>88599600</v>
      </c>
      <c r="H445" s="2">
        <v>92553400</v>
      </c>
      <c r="I445" s="2">
        <v>95427200</v>
      </c>
      <c r="J445" s="2">
        <v>97554100</v>
      </c>
      <c r="K445" s="2">
        <v>99151400</v>
      </c>
      <c r="L445" s="2">
        <v>100133000</v>
      </c>
      <c r="M445" s="2">
        <v>100037000</v>
      </c>
      <c r="N445" s="2">
        <v>99586200</v>
      </c>
      <c r="O445" s="2">
        <v>98962400</v>
      </c>
      <c r="P445" s="2">
        <v>98166300</v>
      </c>
      <c r="Q445" s="2">
        <v>97230400</v>
      </c>
      <c r="R445" s="2">
        <v>96225400</v>
      </c>
      <c r="S445" s="2">
        <v>95074700</v>
      </c>
      <c r="T445" s="2">
        <v>93752300</v>
      </c>
      <c r="U445" s="2">
        <v>92327100</v>
      </c>
      <c r="V445" s="2">
        <v>90812100</v>
      </c>
      <c r="W445" s="2">
        <v>89333400</v>
      </c>
      <c r="X445" s="2">
        <v>87755100</v>
      </c>
      <c r="Y445" s="2">
        <v>86032600</v>
      </c>
      <c r="Z445" s="2">
        <v>84933200</v>
      </c>
      <c r="AA445" s="2">
        <v>83718500</v>
      </c>
      <c r="AB445" s="2">
        <v>82415500</v>
      </c>
      <c r="AC445" s="2">
        <v>80953700</v>
      </c>
      <c r="AD445" s="2">
        <v>79167400</v>
      </c>
      <c r="AE445" s="2">
        <v>77588300</v>
      </c>
      <c r="AF445" s="2">
        <v>76044800</v>
      </c>
      <c r="AG445" s="2">
        <v>74563300</v>
      </c>
    </row>
    <row r="446" spans="1:33">
      <c r="A446" s="115" t="s">
        <v>464</v>
      </c>
      <c r="B446" s="115" t="s">
        <v>19</v>
      </c>
      <c r="C446" s="115">
        <v>0</v>
      </c>
      <c r="D446" s="115">
        <v>0</v>
      </c>
      <c r="E446" s="115">
        <v>0</v>
      </c>
      <c r="F446" s="115">
        <v>0</v>
      </c>
      <c r="G446" s="115">
        <v>0</v>
      </c>
      <c r="H446" s="115">
        <v>0</v>
      </c>
      <c r="I446" s="115">
        <v>0</v>
      </c>
      <c r="J446" s="115">
        <v>0</v>
      </c>
      <c r="K446" s="115">
        <v>0</v>
      </c>
      <c r="L446" s="115">
        <v>0</v>
      </c>
      <c r="M446" s="115">
        <v>0</v>
      </c>
      <c r="N446" s="115">
        <v>0</v>
      </c>
      <c r="O446" s="115">
        <v>0</v>
      </c>
      <c r="P446" s="115">
        <v>0</v>
      </c>
      <c r="Q446" s="115">
        <v>0</v>
      </c>
      <c r="R446" s="115">
        <v>0</v>
      </c>
      <c r="S446" s="115">
        <v>0</v>
      </c>
      <c r="T446" s="115">
        <v>0</v>
      </c>
      <c r="U446" s="115">
        <v>0</v>
      </c>
      <c r="V446" s="115">
        <v>0</v>
      </c>
      <c r="W446" s="115">
        <v>0</v>
      </c>
      <c r="X446" s="115">
        <v>0</v>
      </c>
      <c r="Y446" s="115">
        <v>0</v>
      </c>
      <c r="Z446" s="115">
        <v>0</v>
      </c>
      <c r="AA446" s="115">
        <v>0</v>
      </c>
      <c r="AB446" s="115">
        <v>0</v>
      </c>
      <c r="AC446" s="115">
        <v>0</v>
      </c>
      <c r="AD446" s="115">
        <v>0</v>
      </c>
      <c r="AE446" s="115">
        <v>0</v>
      </c>
      <c r="AF446" s="115">
        <v>0</v>
      </c>
      <c r="AG446" s="115">
        <v>0</v>
      </c>
    </row>
    <row r="447" spans="1:33">
      <c r="A447" s="115" t="s">
        <v>465</v>
      </c>
      <c r="B447" s="115" t="s">
        <v>19</v>
      </c>
      <c r="C447" s="115">
        <v>0</v>
      </c>
      <c r="D447" s="115">
        <v>0</v>
      </c>
      <c r="E447" s="115">
        <v>0</v>
      </c>
      <c r="F447" s="115">
        <v>0</v>
      </c>
      <c r="G447" s="115">
        <v>0</v>
      </c>
      <c r="H447" s="115">
        <v>0</v>
      </c>
      <c r="I447" s="115">
        <v>0</v>
      </c>
      <c r="J447" s="115">
        <v>0</v>
      </c>
      <c r="K447" s="115">
        <v>0</v>
      </c>
      <c r="L447" s="115">
        <v>0</v>
      </c>
      <c r="M447" s="115">
        <v>0</v>
      </c>
      <c r="N447" s="115">
        <v>0</v>
      </c>
      <c r="O447" s="115">
        <v>0</v>
      </c>
      <c r="P447" s="115">
        <v>0</v>
      </c>
      <c r="Q447" s="115">
        <v>0</v>
      </c>
      <c r="R447" s="115">
        <v>0</v>
      </c>
      <c r="S447" s="115">
        <v>0</v>
      </c>
      <c r="T447" s="115">
        <v>0</v>
      </c>
      <c r="U447" s="115">
        <v>0</v>
      </c>
      <c r="V447" s="115">
        <v>0</v>
      </c>
      <c r="W447" s="115">
        <v>0</v>
      </c>
      <c r="X447" s="115">
        <v>0</v>
      </c>
      <c r="Y447" s="115">
        <v>0</v>
      </c>
      <c r="Z447" s="115">
        <v>0</v>
      </c>
      <c r="AA447" s="115">
        <v>0</v>
      </c>
      <c r="AB447" s="115">
        <v>0</v>
      </c>
      <c r="AC447" s="115">
        <v>0</v>
      </c>
      <c r="AD447" s="115">
        <v>0</v>
      </c>
      <c r="AE447" s="115">
        <v>0</v>
      </c>
      <c r="AF447" s="115">
        <v>0</v>
      </c>
      <c r="AG447" s="115">
        <v>0</v>
      </c>
    </row>
    <row r="448" spans="1:33">
      <c r="A448" s="115" t="s">
        <v>466</v>
      </c>
      <c r="B448" s="115" t="s">
        <v>19</v>
      </c>
      <c r="C448" s="115">
        <v>0</v>
      </c>
      <c r="D448" s="115">
        <v>0</v>
      </c>
      <c r="E448" s="115">
        <v>0</v>
      </c>
      <c r="F448" s="115">
        <v>0</v>
      </c>
      <c r="G448" s="115">
        <v>0</v>
      </c>
      <c r="H448" s="115">
        <v>0</v>
      </c>
      <c r="I448" s="115">
        <v>0</v>
      </c>
      <c r="J448" s="115">
        <v>0</v>
      </c>
      <c r="K448" s="115">
        <v>0</v>
      </c>
      <c r="L448" s="115">
        <v>0</v>
      </c>
      <c r="M448" s="115">
        <v>0</v>
      </c>
      <c r="N448" s="115">
        <v>0</v>
      </c>
      <c r="O448" s="115">
        <v>0</v>
      </c>
      <c r="P448" s="115">
        <v>0</v>
      </c>
      <c r="Q448" s="115">
        <v>0</v>
      </c>
      <c r="R448" s="115">
        <v>0</v>
      </c>
      <c r="S448" s="115">
        <v>0</v>
      </c>
      <c r="T448" s="115">
        <v>0</v>
      </c>
      <c r="U448" s="115">
        <v>0</v>
      </c>
      <c r="V448" s="115">
        <v>0</v>
      </c>
      <c r="W448" s="115">
        <v>0</v>
      </c>
      <c r="X448" s="115">
        <v>0</v>
      </c>
      <c r="Y448" s="115">
        <v>0</v>
      </c>
      <c r="Z448" s="115">
        <v>0</v>
      </c>
      <c r="AA448" s="115">
        <v>0</v>
      </c>
      <c r="AB448" s="115">
        <v>0</v>
      </c>
      <c r="AC448" s="115">
        <v>0</v>
      </c>
      <c r="AD448" s="115">
        <v>0</v>
      </c>
      <c r="AE448" s="115">
        <v>0</v>
      </c>
      <c r="AF448" s="115">
        <v>0</v>
      </c>
      <c r="AG448" s="115">
        <v>0</v>
      </c>
    </row>
    <row r="449" spans="1:33">
      <c r="A449" s="115" t="s">
        <v>467</v>
      </c>
      <c r="B449" s="115" t="s">
        <v>19</v>
      </c>
      <c r="C449" s="115">
        <v>0</v>
      </c>
      <c r="D449" s="115">
        <v>0</v>
      </c>
      <c r="E449" s="115">
        <v>0</v>
      </c>
      <c r="F449" s="115">
        <v>0</v>
      </c>
      <c r="G449" s="115">
        <v>0</v>
      </c>
      <c r="H449" s="115">
        <v>0</v>
      </c>
      <c r="I449" s="115">
        <v>0</v>
      </c>
      <c r="J449" s="115">
        <v>0</v>
      </c>
      <c r="K449" s="115">
        <v>0</v>
      </c>
      <c r="L449" s="115">
        <v>0</v>
      </c>
      <c r="M449" s="115">
        <v>0</v>
      </c>
      <c r="N449" s="115">
        <v>0</v>
      </c>
      <c r="O449" s="115">
        <v>0</v>
      </c>
      <c r="P449" s="115">
        <v>0</v>
      </c>
      <c r="Q449" s="115">
        <v>0</v>
      </c>
      <c r="R449" s="115">
        <v>0</v>
      </c>
      <c r="S449" s="115">
        <v>0</v>
      </c>
      <c r="T449" s="115">
        <v>0</v>
      </c>
      <c r="U449" s="115">
        <v>0</v>
      </c>
      <c r="V449" s="115">
        <v>0</v>
      </c>
      <c r="W449" s="115">
        <v>0</v>
      </c>
      <c r="X449" s="115">
        <v>0</v>
      </c>
      <c r="Y449" s="115">
        <v>0</v>
      </c>
      <c r="Z449" s="115">
        <v>0</v>
      </c>
      <c r="AA449" s="115">
        <v>0</v>
      </c>
      <c r="AB449" s="115">
        <v>0</v>
      </c>
      <c r="AC449" s="115">
        <v>0</v>
      </c>
      <c r="AD449" s="115">
        <v>0</v>
      </c>
      <c r="AE449" s="115">
        <v>0</v>
      </c>
      <c r="AF449" s="115">
        <v>0</v>
      </c>
      <c r="AG449" s="115">
        <v>0</v>
      </c>
    </row>
    <row r="450" spans="1:33">
      <c r="A450" s="115" t="s">
        <v>468</v>
      </c>
      <c r="B450" s="115" t="s">
        <v>19</v>
      </c>
      <c r="C450" s="115">
        <v>683574</v>
      </c>
      <c r="D450" s="115">
        <v>822417</v>
      </c>
      <c r="E450" s="115">
        <v>907057</v>
      </c>
      <c r="F450" s="115">
        <v>951737</v>
      </c>
      <c r="G450" s="115">
        <v>966983</v>
      </c>
      <c r="H450" s="115">
        <v>961369</v>
      </c>
      <c r="I450" s="115">
        <v>940902</v>
      </c>
      <c r="J450" s="115">
        <v>910205</v>
      </c>
      <c r="K450" s="115">
        <v>871067</v>
      </c>
      <c r="L450" s="115">
        <v>826723</v>
      </c>
      <c r="M450" s="115">
        <v>778973</v>
      </c>
      <c r="N450" s="115">
        <v>728089</v>
      </c>
      <c r="O450" s="115">
        <v>676192</v>
      </c>
      <c r="P450" s="115">
        <v>622886</v>
      </c>
      <c r="Q450" s="115">
        <v>568782</v>
      </c>
      <c r="R450" s="115">
        <v>513959</v>
      </c>
      <c r="S450" s="115">
        <v>459094</v>
      </c>
      <c r="T450" s="115">
        <v>403734</v>
      </c>
      <c r="U450" s="115">
        <v>349126</v>
      </c>
      <c r="V450" s="115">
        <v>294998</v>
      </c>
      <c r="W450" s="115">
        <v>241742</v>
      </c>
      <c r="X450" s="115">
        <v>190117</v>
      </c>
      <c r="Y450" s="115">
        <v>140751</v>
      </c>
      <c r="Z450" s="115">
        <v>143513</v>
      </c>
      <c r="AA450" s="115">
        <v>146493</v>
      </c>
      <c r="AB450" s="115">
        <v>149016</v>
      </c>
      <c r="AC450" s="115">
        <v>150477</v>
      </c>
      <c r="AD450" s="115">
        <v>151327</v>
      </c>
      <c r="AE450" s="115">
        <v>151036</v>
      </c>
      <c r="AF450" s="115">
        <v>149642</v>
      </c>
      <c r="AG450" s="115">
        <v>147105</v>
      </c>
    </row>
    <row r="451" spans="1:33">
      <c r="A451" s="115" t="s">
        <v>469</v>
      </c>
      <c r="B451" s="115" t="s">
        <v>19</v>
      </c>
      <c r="C451" s="115">
        <v>0</v>
      </c>
      <c r="D451" s="115">
        <v>0</v>
      </c>
      <c r="E451" s="115">
        <v>0</v>
      </c>
      <c r="F451" s="115">
        <v>0</v>
      </c>
      <c r="G451" s="115">
        <v>0</v>
      </c>
      <c r="H451" s="115">
        <v>0</v>
      </c>
      <c r="I451" s="115">
        <v>0</v>
      </c>
      <c r="J451" s="115">
        <v>0</v>
      </c>
      <c r="K451" s="115">
        <v>0</v>
      </c>
      <c r="L451" s="115">
        <v>0</v>
      </c>
      <c r="M451" s="115">
        <v>0</v>
      </c>
      <c r="N451" s="115">
        <v>0</v>
      </c>
      <c r="O451" s="115">
        <v>0</v>
      </c>
      <c r="P451" s="115">
        <v>0</v>
      </c>
      <c r="Q451" s="115">
        <v>0</v>
      </c>
      <c r="R451" s="115">
        <v>0</v>
      </c>
      <c r="S451" s="115">
        <v>0</v>
      </c>
      <c r="T451" s="115">
        <v>0</v>
      </c>
      <c r="U451" s="115">
        <v>0</v>
      </c>
      <c r="V451" s="115">
        <v>0</v>
      </c>
      <c r="W451" s="115">
        <v>0</v>
      </c>
      <c r="X451" s="115">
        <v>0</v>
      </c>
      <c r="Y451" s="115">
        <v>0</v>
      </c>
      <c r="Z451" s="115">
        <v>0</v>
      </c>
      <c r="AA451" s="115">
        <v>0</v>
      </c>
      <c r="AB451" s="115">
        <v>0</v>
      </c>
      <c r="AC451" s="115">
        <v>0</v>
      </c>
      <c r="AD451" s="115">
        <v>0</v>
      </c>
      <c r="AE451" s="115">
        <v>0</v>
      </c>
      <c r="AF451" s="115">
        <v>0</v>
      </c>
      <c r="AG451" s="115">
        <v>0</v>
      </c>
    </row>
    <row r="452" spans="1:33">
      <c r="A452" s="115" t="s">
        <v>470</v>
      </c>
      <c r="B452" s="115" t="s">
        <v>19</v>
      </c>
      <c r="C452" s="115">
        <v>0</v>
      </c>
      <c r="D452" s="115">
        <v>0</v>
      </c>
      <c r="E452" s="115">
        <v>0</v>
      </c>
      <c r="F452" s="115">
        <v>0</v>
      </c>
      <c r="G452" s="115">
        <v>0</v>
      </c>
      <c r="H452" s="115">
        <v>0</v>
      </c>
      <c r="I452" s="115">
        <v>0</v>
      </c>
      <c r="J452" s="115">
        <v>0</v>
      </c>
      <c r="K452" s="115">
        <v>0</v>
      </c>
      <c r="L452" s="115">
        <v>0</v>
      </c>
      <c r="M452" s="115">
        <v>0</v>
      </c>
      <c r="N452" s="115">
        <v>0</v>
      </c>
      <c r="O452" s="115">
        <v>0</v>
      </c>
      <c r="P452" s="115">
        <v>0</v>
      </c>
      <c r="Q452" s="115">
        <v>0</v>
      </c>
      <c r="R452" s="115">
        <v>0</v>
      </c>
      <c r="S452" s="115">
        <v>0</v>
      </c>
      <c r="T452" s="115">
        <v>0</v>
      </c>
      <c r="U452" s="115">
        <v>0</v>
      </c>
      <c r="V452" s="115">
        <v>0</v>
      </c>
      <c r="W452" s="115">
        <v>0</v>
      </c>
      <c r="X452" s="115">
        <v>0</v>
      </c>
      <c r="Y452" s="115">
        <v>0</v>
      </c>
      <c r="Z452" s="115">
        <v>0</v>
      </c>
      <c r="AA452" s="115">
        <v>0</v>
      </c>
      <c r="AB452" s="115">
        <v>0</v>
      </c>
      <c r="AC452" s="115">
        <v>0</v>
      </c>
      <c r="AD452" s="115">
        <v>0</v>
      </c>
      <c r="AE452" s="115">
        <v>0</v>
      </c>
      <c r="AF452" s="115">
        <v>0</v>
      </c>
      <c r="AG452" s="115">
        <v>0</v>
      </c>
    </row>
    <row r="453" spans="1:33">
      <c r="A453" s="115" t="s">
        <v>471</v>
      </c>
      <c r="B453" s="115" t="s">
        <v>19</v>
      </c>
      <c r="C453" s="2">
        <v>1760930</v>
      </c>
      <c r="D453" s="2">
        <v>1888830</v>
      </c>
      <c r="E453" s="2">
        <v>2041010</v>
      </c>
      <c r="F453" s="2">
        <v>2174810</v>
      </c>
      <c r="G453" s="2">
        <v>2326080</v>
      </c>
      <c r="H453" s="2">
        <v>2489750</v>
      </c>
      <c r="I453" s="2">
        <v>2647020</v>
      </c>
      <c r="J453" s="2">
        <v>2807460</v>
      </c>
      <c r="K453" s="2">
        <v>2987070</v>
      </c>
      <c r="L453" s="2">
        <v>3190370</v>
      </c>
      <c r="M453" s="2">
        <v>3431300</v>
      </c>
      <c r="N453" s="2">
        <v>3720140</v>
      </c>
      <c r="O453" s="2">
        <v>4065880</v>
      </c>
      <c r="P453" s="2">
        <v>4472000</v>
      </c>
      <c r="Q453" s="2">
        <v>4961040</v>
      </c>
      <c r="R453" s="2">
        <v>5547760</v>
      </c>
      <c r="S453" s="2">
        <v>6219940</v>
      </c>
      <c r="T453" s="2">
        <v>6967910</v>
      </c>
      <c r="U453" s="2">
        <v>7799740</v>
      </c>
      <c r="V453" s="2">
        <v>8712060</v>
      </c>
      <c r="W453" s="2">
        <v>9680090</v>
      </c>
      <c r="X453" s="2">
        <v>10722000</v>
      </c>
      <c r="Y453" s="2">
        <v>11826800</v>
      </c>
      <c r="Z453" s="2">
        <v>13003500</v>
      </c>
      <c r="AA453" s="2">
        <v>14190800</v>
      </c>
      <c r="AB453" s="2">
        <v>15416500</v>
      </c>
      <c r="AC453" s="2">
        <v>16634900</v>
      </c>
      <c r="AD453" s="2">
        <v>17861200</v>
      </c>
      <c r="AE453" s="2">
        <v>18981400</v>
      </c>
      <c r="AF453" s="2">
        <v>20125700</v>
      </c>
      <c r="AG453" s="2">
        <v>21311100</v>
      </c>
    </row>
    <row r="454" spans="1:33">
      <c r="A454" s="115" t="s">
        <v>472</v>
      </c>
      <c r="B454" s="115" t="s">
        <v>19</v>
      </c>
      <c r="C454" s="115">
        <v>0</v>
      </c>
      <c r="D454" s="115">
        <v>0</v>
      </c>
      <c r="E454" s="115">
        <v>0</v>
      </c>
      <c r="F454" s="115">
        <v>0</v>
      </c>
      <c r="G454" s="115">
        <v>0</v>
      </c>
      <c r="H454" s="115">
        <v>0</v>
      </c>
      <c r="I454" s="115">
        <v>0</v>
      </c>
      <c r="J454" s="115">
        <v>0</v>
      </c>
      <c r="K454" s="115">
        <v>0</v>
      </c>
      <c r="L454" s="115">
        <v>0</v>
      </c>
      <c r="M454" s="115">
        <v>0</v>
      </c>
      <c r="N454" s="115">
        <v>0</v>
      </c>
      <c r="O454" s="115">
        <v>0</v>
      </c>
      <c r="P454" s="115">
        <v>0</v>
      </c>
      <c r="Q454" s="115">
        <v>0</v>
      </c>
      <c r="R454" s="115">
        <v>0</v>
      </c>
      <c r="S454" s="115">
        <v>0</v>
      </c>
      <c r="T454" s="115">
        <v>0</v>
      </c>
      <c r="U454" s="115">
        <v>0</v>
      </c>
      <c r="V454" s="115">
        <v>0</v>
      </c>
      <c r="W454" s="115">
        <v>0</v>
      </c>
      <c r="X454" s="115">
        <v>0</v>
      </c>
      <c r="Y454" s="115">
        <v>0</v>
      </c>
      <c r="Z454" s="115">
        <v>0</v>
      </c>
      <c r="AA454" s="115">
        <v>0</v>
      </c>
      <c r="AB454" s="115">
        <v>0</v>
      </c>
      <c r="AC454" s="115">
        <v>0</v>
      </c>
      <c r="AD454" s="115">
        <v>0</v>
      </c>
      <c r="AE454" s="115">
        <v>0</v>
      </c>
      <c r="AF454" s="115">
        <v>0</v>
      </c>
      <c r="AG454" s="115">
        <v>0</v>
      </c>
    </row>
    <row r="455" spans="1:33">
      <c r="A455" s="115" t="s">
        <v>473</v>
      </c>
      <c r="B455" s="115" t="s">
        <v>19</v>
      </c>
      <c r="C455" s="2">
        <v>3010320000</v>
      </c>
      <c r="D455" s="2">
        <v>3076320000</v>
      </c>
      <c r="E455" s="2">
        <v>3166070000</v>
      </c>
      <c r="F455" s="2">
        <v>3233550000</v>
      </c>
      <c r="G455" s="2">
        <v>3302700000</v>
      </c>
      <c r="H455" s="2">
        <v>3370840000</v>
      </c>
      <c r="I455" s="2">
        <v>3408140000</v>
      </c>
      <c r="J455" s="2">
        <v>3428850000</v>
      </c>
      <c r="K455" s="2">
        <v>3450590000</v>
      </c>
      <c r="L455" s="2">
        <v>3459380000</v>
      </c>
      <c r="M455" s="2">
        <v>3443530000</v>
      </c>
      <c r="N455" s="2">
        <v>3428510000</v>
      </c>
      <c r="O455" s="2">
        <v>3414550000</v>
      </c>
      <c r="P455" s="2">
        <v>3395480000</v>
      </c>
      <c r="Q455" s="2">
        <v>3383670000</v>
      </c>
      <c r="R455" s="2">
        <v>3385940000</v>
      </c>
      <c r="S455" s="2">
        <v>3383960000</v>
      </c>
      <c r="T455" s="2">
        <v>3376600000</v>
      </c>
      <c r="U455" s="2">
        <v>3372490000</v>
      </c>
      <c r="V455" s="2">
        <v>3371910000</v>
      </c>
      <c r="W455" s="2">
        <v>3371880000</v>
      </c>
      <c r="X455" s="2">
        <v>3376850000</v>
      </c>
      <c r="Y455" s="2">
        <v>3382050000</v>
      </c>
      <c r="Z455" s="2">
        <v>3396370000</v>
      </c>
      <c r="AA455" s="2">
        <v>3405760000</v>
      </c>
      <c r="AB455" s="2">
        <v>3419220000</v>
      </c>
      <c r="AC455" s="2">
        <v>3423350000</v>
      </c>
      <c r="AD455" s="2">
        <v>3413890000</v>
      </c>
      <c r="AE455" s="2">
        <v>3420910000</v>
      </c>
      <c r="AF455" s="2">
        <v>3431410000</v>
      </c>
      <c r="AG455" s="2">
        <v>3444840000</v>
      </c>
    </row>
    <row r="456" spans="1:33">
      <c r="A456" s="115" t="s">
        <v>474</v>
      </c>
      <c r="B456" s="115" t="s">
        <v>19</v>
      </c>
      <c r="C456" s="115">
        <v>0</v>
      </c>
      <c r="D456" s="115">
        <v>0</v>
      </c>
      <c r="E456" s="115">
        <v>0</v>
      </c>
      <c r="F456" s="115">
        <v>0</v>
      </c>
      <c r="G456" s="115">
        <v>0</v>
      </c>
      <c r="H456" s="115">
        <v>0</v>
      </c>
      <c r="I456" s="115">
        <v>0</v>
      </c>
      <c r="J456" s="115">
        <v>0</v>
      </c>
      <c r="K456" s="115">
        <v>0</v>
      </c>
      <c r="L456" s="115">
        <v>0</v>
      </c>
      <c r="M456" s="115">
        <v>0</v>
      </c>
      <c r="N456" s="115">
        <v>0</v>
      </c>
      <c r="O456" s="115">
        <v>0</v>
      </c>
      <c r="P456" s="115">
        <v>0</v>
      </c>
      <c r="Q456" s="115">
        <v>0</v>
      </c>
      <c r="R456" s="115">
        <v>0</v>
      </c>
      <c r="S456" s="115">
        <v>0</v>
      </c>
      <c r="T456" s="115">
        <v>0</v>
      </c>
      <c r="U456" s="115">
        <v>0</v>
      </c>
      <c r="V456" s="115">
        <v>0</v>
      </c>
      <c r="W456" s="115">
        <v>0</v>
      </c>
      <c r="X456" s="115">
        <v>0</v>
      </c>
      <c r="Y456" s="115">
        <v>0</v>
      </c>
      <c r="Z456" s="115">
        <v>0</v>
      </c>
      <c r="AA456" s="115">
        <v>0</v>
      </c>
      <c r="AB456" s="115">
        <v>0</v>
      </c>
      <c r="AC456" s="115">
        <v>0</v>
      </c>
      <c r="AD456" s="115">
        <v>0</v>
      </c>
      <c r="AE456" s="115">
        <v>0</v>
      </c>
      <c r="AF456" s="115">
        <v>0</v>
      </c>
      <c r="AG456" s="115">
        <v>0</v>
      </c>
    </row>
    <row r="457" spans="1:33">
      <c r="A457" s="115" t="s">
        <v>475</v>
      </c>
      <c r="B457" s="115" t="s">
        <v>19</v>
      </c>
      <c r="C457" s="115">
        <v>0</v>
      </c>
      <c r="D457" s="115">
        <v>0</v>
      </c>
      <c r="E457" s="115">
        <v>0</v>
      </c>
      <c r="F457" s="115">
        <v>0</v>
      </c>
      <c r="G457" s="115">
        <v>0</v>
      </c>
      <c r="H457" s="115">
        <v>0</v>
      </c>
      <c r="I457" s="115">
        <v>0</v>
      </c>
      <c r="J457" s="115">
        <v>0</v>
      </c>
      <c r="K457" s="115">
        <v>0</v>
      </c>
      <c r="L457" s="115">
        <v>0</v>
      </c>
      <c r="M457" s="115">
        <v>0</v>
      </c>
      <c r="N457" s="115">
        <v>0</v>
      </c>
      <c r="O457" s="115">
        <v>0</v>
      </c>
      <c r="P457" s="115">
        <v>0</v>
      </c>
      <c r="Q457" s="115">
        <v>0</v>
      </c>
      <c r="R457" s="115">
        <v>0</v>
      </c>
      <c r="S457" s="115">
        <v>0</v>
      </c>
      <c r="T457" s="115">
        <v>0</v>
      </c>
      <c r="U457" s="115">
        <v>0</v>
      </c>
      <c r="V457" s="115">
        <v>0</v>
      </c>
      <c r="W457" s="115">
        <v>0</v>
      </c>
      <c r="X457" s="115">
        <v>0</v>
      </c>
      <c r="Y457" s="115">
        <v>0</v>
      </c>
      <c r="Z457" s="115">
        <v>0</v>
      </c>
      <c r="AA457" s="115">
        <v>0</v>
      </c>
      <c r="AB457" s="115">
        <v>0</v>
      </c>
      <c r="AC457" s="115">
        <v>0</v>
      </c>
      <c r="AD457" s="115">
        <v>0</v>
      </c>
      <c r="AE457" s="115">
        <v>0</v>
      </c>
      <c r="AF457" s="115">
        <v>0</v>
      </c>
      <c r="AG457" s="115">
        <v>0</v>
      </c>
    </row>
    <row r="458" spans="1:33">
      <c r="A458" s="115" t="s">
        <v>476</v>
      </c>
      <c r="B458" s="115" t="s">
        <v>19</v>
      </c>
      <c r="C458" s="115">
        <v>0</v>
      </c>
      <c r="D458" s="115">
        <v>0</v>
      </c>
      <c r="E458" s="115">
        <v>0</v>
      </c>
      <c r="F458" s="115">
        <v>0</v>
      </c>
      <c r="G458" s="115">
        <v>0</v>
      </c>
      <c r="H458" s="115">
        <v>0</v>
      </c>
      <c r="I458" s="115">
        <v>0</v>
      </c>
      <c r="J458" s="115">
        <v>0</v>
      </c>
      <c r="K458" s="115">
        <v>0</v>
      </c>
      <c r="L458" s="115">
        <v>0</v>
      </c>
      <c r="M458" s="115">
        <v>0</v>
      </c>
      <c r="N458" s="115">
        <v>0</v>
      </c>
      <c r="O458" s="115">
        <v>0</v>
      </c>
      <c r="P458" s="115">
        <v>0</v>
      </c>
      <c r="Q458" s="115">
        <v>0</v>
      </c>
      <c r="R458" s="115">
        <v>0</v>
      </c>
      <c r="S458" s="115">
        <v>0</v>
      </c>
      <c r="T458" s="115">
        <v>0</v>
      </c>
      <c r="U458" s="115">
        <v>0</v>
      </c>
      <c r="V458" s="115">
        <v>0</v>
      </c>
      <c r="W458" s="115">
        <v>0</v>
      </c>
      <c r="X458" s="115">
        <v>0</v>
      </c>
      <c r="Y458" s="115">
        <v>0</v>
      </c>
      <c r="Z458" s="115">
        <v>0</v>
      </c>
      <c r="AA458" s="115">
        <v>0</v>
      </c>
      <c r="AB458" s="115">
        <v>0</v>
      </c>
      <c r="AC458" s="115">
        <v>0</v>
      </c>
      <c r="AD458" s="115">
        <v>0</v>
      </c>
      <c r="AE458" s="115">
        <v>0</v>
      </c>
      <c r="AF458" s="115">
        <v>0</v>
      </c>
      <c r="AG458" s="115">
        <v>0</v>
      </c>
    </row>
    <row r="459" spans="1:33">
      <c r="A459" s="115" t="s">
        <v>477</v>
      </c>
      <c r="B459" s="115" t="s">
        <v>19</v>
      </c>
      <c r="C459" s="115">
        <v>0</v>
      </c>
      <c r="D459" s="115">
        <v>0</v>
      </c>
      <c r="E459" s="115">
        <v>0</v>
      </c>
      <c r="F459" s="115">
        <v>0</v>
      </c>
      <c r="G459" s="115">
        <v>0</v>
      </c>
      <c r="H459" s="115">
        <v>0</v>
      </c>
      <c r="I459" s="115">
        <v>0</v>
      </c>
      <c r="J459" s="115">
        <v>0</v>
      </c>
      <c r="K459" s="115">
        <v>0</v>
      </c>
      <c r="L459" s="115">
        <v>0</v>
      </c>
      <c r="M459" s="115">
        <v>0</v>
      </c>
      <c r="N459" s="115">
        <v>0</v>
      </c>
      <c r="O459" s="115">
        <v>0</v>
      </c>
      <c r="P459" s="115">
        <v>0</v>
      </c>
      <c r="Q459" s="115">
        <v>0</v>
      </c>
      <c r="R459" s="115">
        <v>0</v>
      </c>
      <c r="S459" s="115">
        <v>0</v>
      </c>
      <c r="T459" s="115">
        <v>0</v>
      </c>
      <c r="U459" s="115">
        <v>0</v>
      </c>
      <c r="V459" s="115">
        <v>0</v>
      </c>
      <c r="W459" s="115">
        <v>0</v>
      </c>
      <c r="X459" s="115">
        <v>0</v>
      </c>
      <c r="Y459" s="115">
        <v>0</v>
      </c>
      <c r="Z459" s="115">
        <v>0</v>
      </c>
      <c r="AA459" s="115">
        <v>0</v>
      </c>
      <c r="AB459" s="115">
        <v>0</v>
      </c>
      <c r="AC459" s="115">
        <v>0</v>
      </c>
      <c r="AD459" s="115">
        <v>0</v>
      </c>
      <c r="AE459" s="115">
        <v>0</v>
      </c>
      <c r="AF459" s="115">
        <v>0</v>
      </c>
      <c r="AG459" s="115">
        <v>0</v>
      </c>
    </row>
    <row r="460" spans="1:33">
      <c r="A460" s="115" t="s">
        <v>478</v>
      </c>
      <c r="B460" s="115" t="s">
        <v>19</v>
      </c>
      <c r="C460" s="2">
        <v>2259600</v>
      </c>
      <c r="D460" s="2">
        <v>2336630</v>
      </c>
      <c r="E460" s="2">
        <v>2451950</v>
      </c>
      <c r="F460" s="2">
        <v>2564420</v>
      </c>
      <c r="G460" s="2">
        <v>2712010</v>
      </c>
      <c r="H460" s="2">
        <v>2886150</v>
      </c>
      <c r="I460" s="2">
        <v>3063700</v>
      </c>
      <c r="J460" s="2">
        <v>3252280</v>
      </c>
      <c r="K460" s="2">
        <v>3462120</v>
      </c>
      <c r="L460" s="2">
        <v>3689750</v>
      </c>
      <c r="M460" s="2">
        <v>3941530</v>
      </c>
      <c r="N460" s="2">
        <v>4220310</v>
      </c>
      <c r="O460" s="2">
        <v>4528010</v>
      </c>
      <c r="P460" s="2">
        <v>4857950</v>
      </c>
      <c r="Q460" s="2">
        <v>5224780</v>
      </c>
      <c r="R460" s="2">
        <v>5631090</v>
      </c>
      <c r="S460" s="2">
        <v>6058460</v>
      </c>
      <c r="T460" s="2">
        <v>6502410</v>
      </c>
      <c r="U460" s="2">
        <v>6977970</v>
      </c>
      <c r="V460" s="2">
        <v>7479060</v>
      </c>
      <c r="W460" s="2">
        <v>8008980</v>
      </c>
      <c r="X460" s="2">
        <v>8579360</v>
      </c>
      <c r="Y460" s="2">
        <v>9186950</v>
      </c>
      <c r="Z460" s="2">
        <v>9852270</v>
      </c>
      <c r="AA460" s="2">
        <v>10529300</v>
      </c>
      <c r="AB460" s="2">
        <v>11251800</v>
      </c>
      <c r="AC460" s="2">
        <v>11982000</v>
      </c>
      <c r="AD460" s="2">
        <v>12733900</v>
      </c>
      <c r="AE460" s="2">
        <v>13489500</v>
      </c>
      <c r="AF460" s="2">
        <v>14266200</v>
      </c>
      <c r="AG460" s="2">
        <v>15069200</v>
      </c>
    </row>
    <row r="461" spans="1:33">
      <c r="A461" s="115" t="s">
        <v>479</v>
      </c>
      <c r="B461" s="115" t="s">
        <v>19</v>
      </c>
      <c r="C461" s="115">
        <v>0</v>
      </c>
      <c r="D461" s="115">
        <v>0</v>
      </c>
      <c r="E461" s="115">
        <v>0</v>
      </c>
      <c r="F461" s="115">
        <v>0</v>
      </c>
      <c r="G461" s="115">
        <v>0</v>
      </c>
      <c r="H461" s="115">
        <v>0</v>
      </c>
      <c r="I461" s="115">
        <v>0</v>
      </c>
      <c r="J461" s="115">
        <v>0</v>
      </c>
      <c r="K461" s="115">
        <v>0</v>
      </c>
      <c r="L461" s="115">
        <v>0</v>
      </c>
      <c r="M461" s="115">
        <v>0</v>
      </c>
      <c r="N461" s="115">
        <v>0</v>
      </c>
      <c r="O461" s="115">
        <v>0</v>
      </c>
      <c r="P461" s="115">
        <v>0</v>
      </c>
      <c r="Q461" s="115">
        <v>0</v>
      </c>
      <c r="R461" s="115">
        <v>0</v>
      </c>
      <c r="S461" s="115">
        <v>0</v>
      </c>
      <c r="T461" s="115">
        <v>0</v>
      </c>
      <c r="U461" s="115">
        <v>0</v>
      </c>
      <c r="V461" s="115">
        <v>0</v>
      </c>
      <c r="W461" s="115">
        <v>0</v>
      </c>
      <c r="X461" s="115">
        <v>0</v>
      </c>
      <c r="Y461" s="115">
        <v>0</v>
      </c>
      <c r="Z461" s="115">
        <v>0</v>
      </c>
      <c r="AA461" s="115">
        <v>0</v>
      </c>
      <c r="AB461" s="115">
        <v>0</v>
      </c>
      <c r="AC461" s="115">
        <v>0</v>
      </c>
      <c r="AD461" s="115">
        <v>0</v>
      </c>
      <c r="AE461" s="115">
        <v>0</v>
      </c>
      <c r="AF461" s="115">
        <v>0</v>
      </c>
      <c r="AG461" s="115">
        <v>0</v>
      </c>
    </row>
    <row r="462" spans="1:33">
      <c r="A462" s="115" t="s">
        <v>480</v>
      </c>
      <c r="B462" s="115" t="s">
        <v>19</v>
      </c>
      <c r="C462" s="115">
        <v>0</v>
      </c>
      <c r="D462" s="115">
        <v>0</v>
      </c>
      <c r="E462" s="115">
        <v>0</v>
      </c>
      <c r="F462" s="115">
        <v>0</v>
      </c>
      <c r="G462" s="115">
        <v>0</v>
      </c>
      <c r="H462" s="115">
        <v>0</v>
      </c>
      <c r="I462" s="115">
        <v>0</v>
      </c>
      <c r="J462" s="115">
        <v>0</v>
      </c>
      <c r="K462" s="115">
        <v>0</v>
      </c>
      <c r="L462" s="115">
        <v>0</v>
      </c>
      <c r="M462" s="115">
        <v>0</v>
      </c>
      <c r="N462" s="115">
        <v>0</v>
      </c>
      <c r="O462" s="115">
        <v>0</v>
      </c>
      <c r="P462" s="115">
        <v>0</v>
      </c>
      <c r="Q462" s="115">
        <v>0</v>
      </c>
      <c r="R462" s="115">
        <v>0</v>
      </c>
      <c r="S462" s="115">
        <v>0</v>
      </c>
      <c r="T462" s="115">
        <v>0</v>
      </c>
      <c r="U462" s="115">
        <v>0</v>
      </c>
      <c r="V462" s="115">
        <v>0</v>
      </c>
      <c r="W462" s="115">
        <v>0</v>
      </c>
      <c r="X462" s="115">
        <v>0</v>
      </c>
      <c r="Y462" s="115">
        <v>0</v>
      </c>
      <c r="Z462" s="115">
        <v>0</v>
      </c>
      <c r="AA462" s="115">
        <v>0</v>
      </c>
      <c r="AB462" s="115">
        <v>0</v>
      </c>
      <c r="AC462" s="115">
        <v>0</v>
      </c>
      <c r="AD462" s="115">
        <v>0</v>
      </c>
      <c r="AE462" s="115">
        <v>0</v>
      </c>
      <c r="AF462" s="115">
        <v>0</v>
      </c>
      <c r="AG462" s="115">
        <v>0</v>
      </c>
    </row>
    <row r="463" spans="1:33">
      <c r="A463" s="115" t="s">
        <v>481</v>
      </c>
      <c r="B463" s="115" t="s">
        <v>19</v>
      </c>
      <c r="C463" s="115">
        <v>0</v>
      </c>
      <c r="D463" s="115">
        <v>0</v>
      </c>
      <c r="E463" s="115">
        <v>0</v>
      </c>
      <c r="F463" s="115">
        <v>0</v>
      </c>
      <c r="G463" s="115">
        <v>0</v>
      </c>
      <c r="H463" s="115">
        <v>0</v>
      </c>
      <c r="I463" s="115">
        <v>0</v>
      </c>
      <c r="J463" s="115">
        <v>0</v>
      </c>
      <c r="K463" s="115">
        <v>0</v>
      </c>
      <c r="L463" s="115">
        <v>0</v>
      </c>
      <c r="M463" s="115">
        <v>0</v>
      </c>
      <c r="N463" s="115">
        <v>0</v>
      </c>
      <c r="O463" s="115">
        <v>0</v>
      </c>
      <c r="P463" s="115">
        <v>0</v>
      </c>
      <c r="Q463" s="115">
        <v>0</v>
      </c>
      <c r="R463" s="115">
        <v>0</v>
      </c>
      <c r="S463" s="115">
        <v>0</v>
      </c>
      <c r="T463" s="115">
        <v>0</v>
      </c>
      <c r="U463" s="115">
        <v>0</v>
      </c>
      <c r="V463" s="115">
        <v>0</v>
      </c>
      <c r="W463" s="115">
        <v>0</v>
      </c>
      <c r="X463" s="115">
        <v>0</v>
      </c>
      <c r="Y463" s="115">
        <v>0</v>
      </c>
      <c r="Z463" s="115">
        <v>0</v>
      </c>
      <c r="AA463" s="115">
        <v>0</v>
      </c>
      <c r="AB463" s="115">
        <v>0</v>
      </c>
      <c r="AC463" s="115">
        <v>0</v>
      </c>
      <c r="AD463" s="115">
        <v>0</v>
      </c>
      <c r="AE463" s="115">
        <v>0</v>
      </c>
      <c r="AF463" s="115">
        <v>0</v>
      </c>
      <c r="AG463" s="115">
        <v>0</v>
      </c>
    </row>
    <row r="464" spans="1:33">
      <c r="A464" s="115" t="s">
        <v>482</v>
      </c>
      <c r="B464" s="115" t="s">
        <v>19</v>
      </c>
      <c r="C464" s="115">
        <v>0</v>
      </c>
      <c r="D464" s="115">
        <v>0</v>
      </c>
      <c r="E464" s="115">
        <v>0</v>
      </c>
      <c r="F464" s="115">
        <v>0</v>
      </c>
      <c r="G464" s="115">
        <v>0</v>
      </c>
      <c r="H464" s="115">
        <v>0</v>
      </c>
      <c r="I464" s="115">
        <v>0</v>
      </c>
      <c r="J464" s="115">
        <v>0</v>
      </c>
      <c r="K464" s="115">
        <v>0</v>
      </c>
      <c r="L464" s="115">
        <v>0</v>
      </c>
      <c r="M464" s="115">
        <v>0</v>
      </c>
      <c r="N464" s="115">
        <v>0</v>
      </c>
      <c r="O464" s="115">
        <v>0</v>
      </c>
      <c r="P464" s="115">
        <v>0</v>
      </c>
      <c r="Q464" s="115">
        <v>0</v>
      </c>
      <c r="R464" s="115">
        <v>0</v>
      </c>
      <c r="S464" s="115">
        <v>0</v>
      </c>
      <c r="T464" s="115">
        <v>0</v>
      </c>
      <c r="U464" s="115">
        <v>0</v>
      </c>
      <c r="V464" s="115">
        <v>0</v>
      </c>
      <c r="W464" s="115">
        <v>0</v>
      </c>
      <c r="X464" s="115">
        <v>0</v>
      </c>
      <c r="Y464" s="115">
        <v>0</v>
      </c>
      <c r="Z464" s="115">
        <v>0</v>
      </c>
      <c r="AA464" s="115">
        <v>0</v>
      </c>
      <c r="AB464" s="115">
        <v>0</v>
      </c>
      <c r="AC464" s="115">
        <v>0</v>
      </c>
      <c r="AD464" s="115">
        <v>0</v>
      </c>
      <c r="AE464" s="115">
        <v>0</v>
      </c>
      <c r="AF464" s="115">
        <v>0</v>
      </c>
      <c r="AG464" s="115">
        <v>0</v>
      </c>
    </row>
    <row r="465" spans="1:33">
      <c r="A465" s="115" t="s">
        <v>483</v>
      </c>
      <c r="B465" s="115" t="s">
        <v>19</v>
      </c>
      <c r="C465" s="115">
        <v>0</v>
      </c>
      <c r="D465" s="115">
        <v>0</v>
      </c>
      <c r="E465" s="115">
        <v>0</v>
      </c>
      <c r="F465" s="115">
        <v>0</v>
      </c>
      <c r="G465" s="115">
        <v>0</v>
      </c>
      <c r="H465" s="115">
        <v>0</v>
      </c>
      <c r="I465" s="115">
        <v>0</v>
      </c>
      <c r="J465" s="115">
        <v>0</v>
      </c>
      <c r="K465" s="115">
        <v>0</v>
      </c>
      <c r="L465" s="115">
        <v>0</v>
      </c>
      <c r="M465" s="115">
        <v>0</v>
      </c>
      <c r="N465" s="115">
        <v>0</v>
      </c>
      <c r="O465" s="115">
        <v>0</v>
      </c>
      <c r="P465" s="115">
        <v>0</v>
      </c>
      <c r="Q465" s="115">
        <v>0</v>
      </c>
      <c r="R465" s="115">
        <v>0</v>
      </c>
      <c r="S465" s="115">
        <v>0</v>
      </c>
      <c r="T465" s="115">
        <v>0</v>
      </c>
      <c r="U465" s="115">
        <v>0</v>
      </c>
      <c r="V465" s="115">
        <v>0</v>
      </c>
      <c r="W465" s="115">
        <v>0</v>
      </c>
      <c r="X465" s="115">
        <v>0</v>
      </c>
      <c r="Y465" s="115">
        <v>0</v>
      </c>
      <c r="Z465" s="115">
        <v>0</v>
      </c>
      <c r="AA465" s="115">
        <v>0</v>
      </c>
      <c r="AB465" s="115">
        <v>0</v>
      </c>
      <c r="AC465" s="115">
        <v>0</v>
      </c>
      <c r="AD465" s="115">
        <v>0</v>
      </c>
      <c r="AE465" s="115">
        <v>0</v>
      </c>
      <c r="AF465" s="115">
        <v>0</v>
      </c>
      <c r="AG465" s="115">
        <v>0</v>
      </c>
    </row>
    <row r="466" spans="1:33">
      <c r="A466" s="115" t="s">
        <v>484</v>
      </c>
      <c r="B466" s="115" t="s">
        <v>19</v>
      </c>
      <c r="C466" s="115">
        <v>0</v>
      </c>
      <c r="D466" s="115">
        <v>0</v>
      </c>
      <c r="E466" s="115">
        <v>0</v>
      </c>
      <c r="F466" s="115">
        <v>0</v>
      </c>
      <c r="G466" s="115">
        <v>0</v>
      </c>
      <c r="H466" s="115">
        <v>0</v>
      </c>
      <c r="I466" s="115">
        <v>0</v>
      </c>
      <c r="J466" s="115">
        <v>0</v>
      </c>
      <c r="K466" s="115">
        <v>0</v>
      </c>
      <c r="L466" s="115">
        <v>0</v>
      </c>
      <c r="M466" s="115">
        <v>0</v>
      </c>
      <c r="N466" s="115">
        <v>0</v>
      </c>
      <c r="O466" s="115">
        <v>0</v>
      </c>
      <c r="P466" s="115">
        <v>0</v>
      </c>
      <c r="Q466" s="115">
        <v>0</v>
      </c>
      <c r="R466" s="115">
        <v>0</v>
      </c>
      <c r="S466" s="115">
        <v>0</v>
      </c>
      <c r="T466" s="115">
        <v>0</v>
      </c>
      <c r="U466" s="115">
        <v>0</v>
      </c>
      <c r="V466" s="115">
        <v>0</v>
      </c>
      <c r="W466" s="115">
        <v>0</v>
      </c>
      <c r="X466" s="115">
        <v>0</v>
      </c>
      <c r="Y466" s="115">
        <v>0</v>
      </c>
      <c r="Z466" s="115">
        <v>0</v>
      </c>
      <c r="AA466" s="115">
        <v>0</v>
      </c>
      <c r="AB466" s="115">
        <v>0</v>
      </c>
      <c r="AC466" s="115">
        <v>0</v>
      </c>
      <c r="AD466" s="115">
        <v>0</v>
      </c>
      <c r="AE466" s="115">
        <v>0</v>
      </c>
      <c r="AF466" s="115">
        <v>0</v>
      </c>
      <c r="AG466" s="115">
        <v>0</v>
      </c>
    </row>
    <row r="467" spans="1:33">
      <c r="A467" s="115" t="s">
        <v>485</v>
      </c>
      <c r="B467" s="115" t="s">
        <v>19</v>
      </c>
      <c r="C467" s="115">
        <v>0</v>
      </c>
      <c r="D467" s="115">
        <v>0</v>
      </c>
      <c r="E467" s="115">
        <v>0</v>
      </c>
      <c r="F467" s="115">
        <v>0</v>
      </c>
      <c r="G467" s="115">
        <v>0</v>
      </c>
      <c r="H467" s="115">
        <v>0</v>
      </c>
      <c r="I467" s="115">
        <v>0</v>
      </c>
      <c r="J467" s="115">
        <v>0</v>
      </c>
      <c r="K467" s="115">
        <v>0</v>
      </c>
      <c r="L467" s="115">
        <v>0</v>
      </c>
      <c r="M467" s="115">
        <v>0</v>
      </c>
      <c r="N467" s="115">
        <v>0</v>
      </c>
      <c r="O467" s="115">
        <v>0</v>
      </c>
      <c r="P467" s="115">
        <v>0</v>
      </c>
      <c r="Q467" s="115">
        <v>0</v>
      </c>
      <c r="R467" s="115">
        <v>0</v>
      </c>
      <c r="S467" s="115">
        <v>0</v>
      </c>
      <c r="T467" s="115">
        <v>0</v>
      </c>
      <c r="U467" s="115">
        <v>0</v>
      </c>
      <c r="V467" s="115">
        <v>0</v>
      </c>
      <c r="W467" s="115">
        <v>0</v>
      </c>
      <c r="X467" s="115">
        <v>0</v>
      </c>
      <c r="Y467" s="115">
        <v>0</v>
      </c>
      <c r="Z467" s="115">
        <v>0</v>
      </c>
      <c r="AA467" s="115">
        <v>0</v>
      </c>
      <c r="AB467" s="115">
        <v>0</v>
      </c>
      <c r="AC467" s="115">
        <v>0</v>
      </c>
      <c r="AD467" s="115">
        <v>0</v>
      </c>
      <c r="AE467" s="115">
        <v>0</v>
      </c>
      <c r="AF467" s="115">
        <v>0</v>
      </c>
      <c r="AG467" s="115">
        <v>0</v>
      </c>
    </row>
    <row r="468" spans="1:33">
      <c r="A468" s="115" t="s">
        <v>486</v>
      </c>
      <c r="B468" s="115" t="s">
        <v>19</v>
      </c>
      <c r="C468" s="115">
        <v>0</v>
      </c>
      <c r="D468" s="115">
        <v>0</v>
      </c>
      <c r="E468" s="115">
        <v>0</v>
      </c>
      <c r="F468" s="115">
        <v>0</v>
      </c>
      <c r="G468" s="115">
        <v>0</v>
      </c>
      <c r="H468" s="115">
        <v>0</v>
      </c>
      <c r="I468" s="115">
        <v>0</v>
      </c>
      <c r="J468" s="115">
        <v>0</v>
      </c>
      <c r="K468" s="115">
        <v>0</v>
      </c>
      <c r="L468" s="115">
        <v>0</v>
      </c>
      <c r="M468" s="115">
        <v>0</v>
      </c>
      <c r="N468" s="115">
        <v>0</v>
      </c>
      <c r="O468" s="115">
        <v>0</v>
      </c>
      <c r="P468" s="115">
        <v>0</v>
      </c>
      <c r="Q468" s="115">
        <v>0</v>
      </c>
      <c r="R468" s="115">
        <v>0</v>
      </c>
      <c r="S468" s="115">
        <v>0</v>
      </c>
      <c r="T468" s="115">
        <v>0</v>
      </c>
      <c r="U468" s="115">
        <v>0</v>
      </c>
      <c r="V468" s="115">
        <v>0</v>
      </c>
      <c r="W468" s="115">
        <v>0</v>
      </c>
      <c r="X468" s="115">
        <v>0</v>
      </c>
      <c r="Y468" s="115">
        <v>0</v>
      </c>
      <c r="Z468" s="115">
        <v>0</v>
      </c>
      <c r="AA468" s="115">
        <v>0</v>
      </c>
      <c r="AB468" s="115">
        <v>0</v>
      </c>
      <c r="AC468" s="115">
        <v>0</v>
      </c>
      <c r="AD468" s="115">
        <v>0</v>
      </c>
      <c r="AE468" s="115">
        <v>0</v>
      </c>
      <c r="AF468" s="115">
        <v>0</v>
      </c>
      <c r="AG468" s="115">
        <v>0</v>
      </c>
    </row>
    <row r="469" spans="1:33">
      <c r="A469" s="115" t="s">
        <v>487</v>
      </c>
      <c r="B469" s="115" t="s">
        <v>19</v>
      </c>
      <c r="C469" s="115">
        <v>0</v>
      </c>
      <c r="D469" s="115">
        <v>0</v>
      </c>
      <c r="E469" s="115">
        <v>0</v>
      </c>
      <c r="F469" s="115">
        <v>0</v>
      </c>
      <c r="G469" s="115">
        <v>0</v>
      </c>
      <c r="H469" s="115">
        <v>0</v>
      </c>
      <c r="I469" s="115">
        <v>0</v>
      </c>
      <c r="J469" s="115">
        <v>0</v>
      </c>
      <c r="K469" s="115">
        <v>0</v>
      </c>
      <c r="L469" s="115">
        <v>0</v>
      </c>
      <c r="M469" s="115">
        <v>0</v>
      </c>
      <c r="N469" s="115">
        <v>0</v>
      </c>
      <c r="O469" s="115">
        <v>0</v>
      </c>
      <c r="P469" s="115">
        <v>0</v>
      </c>
      <c r="Q469" s="115">
        <v>0</v>
      </c>
      <c r="R469" s="115">
        <v>0</v>
      </c>
      <c r="S469" s="115">
        <v>0</v>
      </c>
      <c r="T469" s="115">
        <v>0</v>
      </c>
      <c r="U469" s="115">
        <v>0</v>
      </c>
      <c r="V469" s="115">
        <v>0</v>
      </c>
      <c r="W469" s="115">
        <v>0</v>
      </c>
      <c r="X469" s="115">
        <v>0</v>
      </c>
      <c r="Y469" s="115">
        <v>0</v>
      </c>
      <c r="Z469" s="115">
        <v>0</v>
      </c>
      <c r="AA469" s="115">
        <v>0</v>
      </c>
      <c r="AB469" s="115">
        <v>0</v>
      </c>
      <c r="AC469" s="115">
        <v>0</v>
      </c>
      <c r="AD469" s="115">
        <v>0</v>
      </c>
      <c r="AE469" s="115">
        <v>0</v>
      </c>
      <c r="AF469" s="115">
        <v>0</v>
      </c>
      <c r="AG469" s="115">
        <v>0</v>
      </c>
    </row>
    <row r="470" spans="1:33">
      <c r="A470" s="115" t="s">
        <v>488</v>
      </c>
      <c r="B470" s="115" t="s">
        <v>19</v>
      </c>
      <c r="C470" s="115">
        <v>0</v>
      </c>
      <c r="D470" s="115">
        <v>0</v>
      </c>
      <c r="E470" s="115">
        <v>0</v>
      </c>
      <c r="F470" s="115">
        <v>0</v>
      </c>
      <c r="G470" s="115">
        <v>0</v>
      </c>
      <c r="H470" s="115">
        <v>0</v>
      </c>
      <c r="I470" s="115">
        <v>0</v>
      </c>
      <c r="J470" s="115">
        <v>0</v>
      </c>
      <c r="K470" s="115">
        <v>0</v>
      </c>
      <c r="L470" s="115">
        <v>0</v>
      </c>
      <c r="M470" s="115">
        <v>0</v>
      </c>
      <c r="N470" s="115">
        <v>0</v>
      </c>
      <c r="O470" s="115">
        <v>0</v>
      </c>
      <c r="P470" s="115">
        <v>0</v>
      </c>
      <c r="Q470" s="115">
        <v>0</v>
      </c>
      <c r="R470" s="115">
        <v>0</v>
      </c>
      <c r="S470" s="115">
        <v>0</v>
      </c>
      <c r="T470" s="115">
        <v>0</v>
      </c>
      <c r="U470" s="115">
        <v>0</v>
      </c>
      <c r="V470" s="115">
        <v>0</v>
      </c>
      <c r="W470" s="115">
        <v>0</v>
      </c>
      <c r="X470" s="115">
        <v>0</v>
      </c>
      <c r="Y470" s="115">
        <v>0</v>
      </c>
      <c r="Z470" s="115">
        <v>0</v>
      </c>
      <c r="AA470" s="115">
        <v>0</v>
      </c>
      <c r="AB470" s="115">
        <v>0</v>
      </c>
      <c r="AC470" s="115">
        <v>0</v>
      </c>
      <c r="AD470" s="115">
        <v>0</v>
      </c>
      <c r="AE470" s="115">
        <v>0</v>
      </c>
      <c r="AF470" s="115">
        <v>0</v>
      </c>
      <c r="AG470" s="115">
        <v>0</v>
      </c>
    </row>
    <row r="471" spans="1:33">
      <c r="A471" s="115" t="s">
        <v>489</v>
      </c>
      <c r="B471" s="115" t="s">
        <v>19</v>
      </c>
      <c r="C471" s="115">
        <v>0</v>
      </c>
      <c r="D471" s="115">
        <v>0</v>
      </c>
      <c r="E471" s="115">
        <v>0</v>
      </c>
      <c r="F471" s="115">
        <v>0</v>
      </c>
      <c r="G471" s="115">
        <v>0</v>
      </c>
      <c r="H471" s="115">
        <v>0</v>
      </c>
      <c r="I471" s="115">
        <v>0</v>
      </c>
      <c r="J471" s="115">
        <v>0</v>
      </c>
      <c r="K471" s="115">
        <v>0</v>
      </c>
      <c r="L471" s="115">
        <v>0</v>
      </c>
      <c r="M471" s="115">
        <v>0</v>
      </c>
      <c r="N471" s="115">
        <v>0</v>
      </c>
      <c r="O471" s="115">
        <v>0</v>
      </c>
      <c r="P471" s="115">
        <v>0</v>
      </c>
      <c r="Q471" s="115">
        <v>0</v>
      </c>
      <c r="R471" s="115">
        <v>0</v>
      </c>
      <c r="S471" s="115">
        <v>0</v>
      </c>
      <c r="T471" s="115">
        <v>0</v>
      </c>
      <c r="U471" s="115">
        <v>0</v>
      </c>
      <c r="V471" s="115">
        <v>0</v>
      </c>
      <c r="W471" s="115">
        <v>0</v>
      </c>
      <c r="X471" s="115">
        <v>0</v>
      </c>
      <c r="Y471" s="115">
        <v>0</v>
      </c>
      <c r="Z471" s="115">
        <v>0</v>
      </c>
      <c r="AA471" s="115">
        <v>0</v>
      </c>
      <c r="AB471" s="115">
        <v>0</v>
      </c>
      <c r="AC471" s="115">
        <v>0</v>
      </c>
      <c r="AD471" s="115">
        <v>0</v>
      </c>
      <c r="AE471" s="115">
        <v>0</v>
      </c>
      <c r="AF471" s="115">
        <v>0</v>
      </c>
      <c r="AG471" s="115">
        <v>0</v>
      </c>
    </row>
    <row r="472" spans="1:33">
      <c r="A472" s="115" t="s">
        <v>490</v>
      </c>
      <c r="B472" s="115" t="s">
        <v>19</v>
      </c>
      <c r="C472" s="115">
        <v>0</v>
      </c>
      <c r="D472" s="115">
        <v>0</v>
      </c>
      <c r="E472" s="115">
        <v>0</v>
      </c>
      <c r="F472" s="115">
        <v>0</v>
      </c>
      <c r="G472" s="115">
        <v>0</v>
      </c>
      <c r="H472" s="115">
        <v>0</v>
      </c>
      <c r="I472" s="115">
        <v>0</v>
      </c>
      <c r="J472" s="115">
        <v>0</v>
      </c>
      <c r="K472" s="115">
        <v>0</v>
      </c>
      <c r="L472" s="115">
        <v>0</v>
      </c>
      <c r="M472" s="115">
        <v>0</v>
      </c>
      <c r="N472" s="115">
        <v>0</v>
      </c>
      <c r="O472" s="115">
        <v>0</v>
      </c>
      <c r="P472" s="115">
        <v>0</v>
      </c>
      <c r="Q472" s="115">
        <v>0</v>
      </c>
      <c r="R472" s="115">
        <v>0</v>
      </c>
      <c r="S472" s="115">
        <v>0</v>
      </c>
      <c r="T472" s="115">
        <v>0</v>
      </c>
      <c r="U472" s="115">
        <v>0</v>
      </c>
      <c r="V472" s="115">
        <v>0</v>
      </c>
      <c r="W472" s="115">
        <v>0</v>
      </c>
      <c r="X472" s="115">
        <v>0</v>
      </c>
      <c r="Y472" s="115">
        <v>0</v>
      </c>
      <c r="Z472" s="115">
        <v>0</v>
      </c>
      <c r="AA472" s="115">
        <v>0</v>
      </c>
      <c r="AB472" s="115">
        <v>0</v>
      </c>
      <c r="AC472" s="115">
        <v>0</v>
      </c>
      <c r="AD472" s="115">
        <v>0</v>
      </c>
      <c r="AE472" s="115">
        <v>0</v>
      </c>
      <c r="AF472" s="115">
        <v>0</v>
      </c>
      <c r="AG472" s="115">
        <v>0</v>
      </c>
    </row>
    <row r="473" spans="1:33">
      <c r="A473" s="115" t="s">
        <v>491</v>
      </c>
      <c r="B473" s="115" t="s">
        <v>19</v>
      </c>
      <c r="C473" s="115">
        <v>0</v>
      </c>
      <c r="D473" s="115">
        <v>0</v>
      </c>
      <c r="E473" s="115">
        <v>0</v>
      </c>
      <c r="F473" s="115">
        <v>0</v>
      </c>
      <c r="G473" s="115">
        <v>0</v>
      </c>
      <c r="H473" s="115">
        <v>0</v>
      </c>
      <c r="I473" s="115">
        <v>0</v>
      </c>
      <c r="J473" s="115">
        <v>0</v>
      </c>
      <c r="K473" s="115">
        <v>0</v>
      </c>
      <c r="L473" s="115">
        <v>0</v>
      </c>
      <c r="M473" s="115">
        <v>0</v>
      </c>
      <c r="N473" s="115">
        <v>0</v>
      </c>
      <c r="O473" s="115">
        <v>0</v>
      </c>
      <c r="P473" s="115">
        <v>0</v>
      </c>
      <c r="Q473" s="115">
        <v>0</v>
      </c>
      <c r="R473" s="115">
        <v>0</v>
      </c>
      <c r="S473" s="115">
        <v>0</v>
      </c>
      <c r="T473" s="115">
        <v>0</v>
      </c>
      <c r="U473" s="115">
        <v>0</v>
      </c>
      <c r="V473" s="115">
        <v>0</v>
      </c>
      <c r="W473" s="115">
        <v>0</v>
      </c>
      <c r="X473" s="115">
        <v>0</v>
      </c>
      <c r="Y473" s="115">
        <v>0</v>
      </c>
      <c r="Z473" s="115">
        <v>0</v>
      </c>
      <c r="AA473" s="115">
        <v>0</v>
      </c>
      <c r="AB473" s="115">
        <v>0</v>
      </c>
      <c r="AC473" s="115">
        <v>0</v>
      </c>
      <c r="AD473" s="115">
        <v>0</v>
      </c>
      <c r="AE473" s="115">
        <v>0</v>
      </c>
      <c r="AF473" s="115">
        <v>0</v>
      </c>
      <c r="AG473" s="115">
        <v>0</v>
      </c>
    </row>
    <row r="474" spans="1:33">
      <c r="A474" s="115" t="s">
        <v>492</v>
      </c>
      <c r="B474" s="115" t="s">
        <v>19</v>
      </c>
      <c r="C474" s="115">
        <v>0</v>
      </c>
      <c r="D474" s="115">
        <v>0</v>
      </c>
      <c r="E474" s="115">
        <v>0</v>
      </c>
      <c r="F474" s="115">
        <v>0</v>
      </c>
      <c r="G474" s="115">
        <v>0</v>
      </c>
      <c r="H474" s="115">
        <v>0</v>
      </c>
      <c r="I474" s="115">
        <v>0</v>
      </c>
      <c r="J474" s="115">
        <v>0</v>
      </c>
      <c r="K474" s="115">
        <v>0</v>
      </c>
      <c r="L474" s="115">
        <v>0</v>
      </c>
      <c r="M474" s="115">
        <v>0</v>
      </c>
      <c r="N474" s="115">
        <v>0</v>
      </c>
      <c r="O474" s="115">
        <v>0</v>
      </c>
      <c r="P474" s="115">
        <v>0</v>
      </c>
      <c r="Q474" s="115">
        <v>0</v>
      </c>
      <c r="R474" s="115">
        <v>0</v>
      </c>
      <c r="S474" s="115">
        <v>0</v>
      </c>
      <c r="T474" s="115">
        <v>0</v>
      </c>
      <c r="U474" s="115">
        <v>0</v>
      </c>
      <c r="V474" s="115">
        <v>0</v>
      </c>
      <c r="W474" s="115">
        <v>0</v>
      </c>
      <c r="X474" s="115">
        <v>0</v>
      </c>
      <c r="Y474" s="115">
        <v>0</v>
      </c>
      <c r="Z474" s="115">
        <v>0</v>
      </c>
      <c r="AA474" s="115">
        <v>0</v>
      </c>
      <c r="AB474" s="115">
        <v>0</v>
      </c>
      <c r="AC474" s="115">
        <v>0</v>
      </c>
      <c r="AD474" s="115">
        <v>0</v>
      </c>
      <c r="AE474" s="115">
        <v>0</v>
      </c>
      <c r="AF474" s="115">
        <v>0</v>
      </c>
      <c r="AG474" s="115">
        <v>0</v>
      </c>
    </row>
    <row r="475" spans="1:33">
      <c r="A475" s="115" t="s">
        <v>493</v>
      </c>
      <c r="B475" s="115" t="s">
        <v>19</v>
      </c>
      <c r="C475" s="115">
        <v>0</v>
      </c>
      <c r="D475" s="115">
        <v>0</v>
      </c>
      <c r="E475" s="115">
        <v>0</v>
      </c>
      <c r="F475" s="115">
        <v>0</v>
      </c>
      <c r="G475" s="115">
        <v>0</v>
      </c>
      <c r="H475" s="115">
        <v>0</v>
      </c>
      <c r="I475" s="115">
        <v>0</v>
      </c>
      <c r="J475" s="115">
        <v>0</v>
      </c>
      <c r="K475" s="115">
        <v>0</v>
      </c>
      <c r="L475" s="115">
        <v>0</v>
      </c>
      <c r="M475" s="115">
        <v>0</v>
      </c>
      <c r="N475" s="115">
        <v>0</v>
      </c>
      <c r="O475" s="115">
        <v>0</v>
      </c>
      <c r="P475" s="115">
        <v>0</v>
      </c>
      <c r="Q475" s="115">
        <v>0</v>
      </c>
      <c r="R475" s="115">
        <v>0</v>
      </c>
      <c r="S475" s="115">
        <v>0</v>
      </c>
      <c r="T475" s="115">
        <v>0</v>
      </c>
      <c r="U475" s="115">
        <v>0</v>
      </c>
      <c r="V475" s="115">
        <v>0</v>
      </c>
      <c r="W475" s="115">
        <v>0</v>
      </c>
      <c r="X475" s="115">
        <v>0</v>
      </c>
      <c r="Y475" s="115">
        <v>0</v>
      </c>
      <c r="Z475" s="115">
        <v>0</v>
      </c>
      <c r="AA475" s="115">
        <v>0</v>
      </c>
      <c r="AB475" s="115">
        <v>0</v>
      </c>
      <c r="AC475" s="115">
        <v>0</v>
      </c>
      <c r="AD475" s="115">
        <v>0</v>
      </c>
      <c r="AE475" s="115">
        <v>0</v>
      </c>
      <c r="AF475" s="115">
        <v>0</v>
      </c>
      <c r="AG475" s="115">
        <v>0</v>
      </c>
    </row>
    <row r="476" spans="1:33">
      <c r="A476" s="115" t="s">
        <v>494</v>
      </c>
      <c r="B476" s="115" t="s">
        <v>19</v>
      </c>
      <c r="C476" s="115">
        <v>0</v>
      </c>
      <c r="D476" s="115">
        <v>0</v>
      </c>
      <c r="E476" s="115">
        <v>0</v>
      </c>
      <c r="F476" s="115">
        <v>0</v>
      </c>
      <c r="G476" s="115">
        <v>0</v>
      </c>
      <c r="H476" s="115">
        <v>0</v>
      </c>
      <c r="I476" s="115">
        <v>0</v>
      </c>
      <c r="J476" s="115">
        <v>0</v>
      </c>
      <c r="K476" s="115">
        <v>0</v>
      </c>
      <c r="L476" s="115">
        <v>0</v>
      </c>
      <c r="M476" s="115">
        <v>0</v>
      </c>
      <c r="N476" s="115">
        <v>0</v>
      </c>
      <c r="O476" s="115">
        <v>0</v>
      </c>
      <c r="P476" s="115">
        <v>0</v>
      </c>
      <c r="Q476" s="115">
        <v>0</v>
      </c>
      <c r="R476" s="115">
        <v>0</v>
      </c>
      <c r="S476" s="115">
        <v>0</v>
      </c>
      <c r="T476" s="115">
        <v>0</v>
      </c>
      <c r="U476" s="115">
        <v>0</v>
      </c>
      <c r="V476" s="115">
        <v>0</v>
      </c>
      <c r="W476" s="115">
        <v>0</v>
      </c>
      <c r="X476" s="115">
        <v>0</v>
      </c>
      <c r="Y476" s="115">
        <v>0</v>
      </c>
      <c r="Z476" s="115">
        <v>0</v>
      </c>
      <c r="AA476" s="115">
        <v>0</v>
      </c>
      <c r="AB476" s="115">
        <v>0</v>
      </c>
      <c r="AC476" s="115">
        <v>0</v>
      </c>
      <c r="AD476" s="115">
        <v>0</v>
      </c>
      <c r="AE476" s="115">
        <v>0</v>
      </c>
      <c r="AF476" s="115">
        <v>0</v>
      </c>
      <c r="AG476" s="115">
        <v>0</v>
      </c>
    </row>
    <row r="477" spans="1:33">
      <c r="A477" s="115" t="s">
        <v>495</v>
      </c>
      <c r="B477" s="115" t="s">
        <v>19</v>
      </c>
      <c r="C477" s="115">
        <v>0</v>
      </c>
      <c r="D477" s="115">
        <v>0</v>
      </c>
      <c r="E477" s="115">
        <v>0</v>
      </c>
      <c r="F477" s="115">
        <v>0</v>
      </c>
      <c r="G477" s="115">
        <v>0</v>
      </c>
      <c r="H477" s="115">
        <v>0</v>
      </c>
      <c r="I477" s="115">
        <v>0</v>
      </c>
      <c r="J477" s="115">
        <v>0</v>
      </c>
      <c r="K477" s="115">
        <v>0</v>
      </c>
      <c r="L477" s="115">
        <v>0</v>
      </c>
      <c r="M477" s="115">
        <v>0</v>
      </c>
      <c r="N477" s="115">
        <v>0</v>
      </c>
      <c r="O477" s="115">
        <v>0</v>
      </c>
      <c r="P477" s="115">
        <v>0</v>
      </c>
      <c r="Q477" s="115">
        <v>0</v>
      </c>
      <c r="R477" s="115">
        <v>0</v>
      </c>
      <c r="S477" s="115">
        <v>0</v>
      </c>
      <c r="T477" s="115">
        <v>0</v>
      </c>
      <c r="U477" s="115">
        <v>0</v>
      </c>
      <c r="V477" s="115">
        <v>0</v>
      </c>
      <c r="W477" s="115">
        <v>0</v>
      </c>
      <c r="X477" s="115">
        <v>0</v>
      </c>
      <c r="Y477" s="115">
        <v>0</v>
      </c>
      <c r="Z477" s="115">
        <v>0</v>
      </c>
      <c r="AA477" s="115">
        <v>0</v>
      </c>
      <c r="AB477" s="115">
        <v>0</v>
      </c>
      <c r="AC477" s="115">
        <v>0</v>
      </c>
      <c r="AD477" s="115">
        <v>0</v>
      </c>
      <c r="AE477" s="115">
        <v>0</v>
      </c>
      <c r="AF477" s="115">
        <v>0</v>
      </c>
      <c r="AG477" s="115">
        <v>0</v>
      </c>
    </row>
    <row r="478" spans="1:33">
      <c r="A478" s="115" t="s">
        <v>496</v>
      </c>
      <c r="B478" s="115" t="s">
        <v>19</v>
      </c>
      <c r="C478" s="115">
        <v>0</v>
      </c>
      <c r="D478" s="115">
        <v>0</v>
      </c>
      <c r="E478" s="115">
        <v>0</v>
      </c>
      <c r="F478" s="115">
        <v>0</v>
      </c>
      <c r="G478" s="115">
        <v>0</v>
      </c>
      <c r="H478" s="115">
        <v>0</v>
      </c>
      <c r="I478" s="115">
        <v>0</v>
      </c>
      <c r="J478" s="115">
        <v>0</v>
      </c>
      <c r="K478" s="115">
        <v>0</v>
      </c>
      <c r="L478" s="115">
        <v>0</v>
      </c>
      <c r="M478" s="115">
        <v>0</v>
      </c>
      <c r="N478" s="115">
        <v>0</v>
      </c>
      <c r="O478" s="115">
        <v>0</v>
      </c>
      <c r="P478" s="115">
        <v>0</v>
      </c>
      <c r="Q478" s="115">
        <v>0</v>
      </c>
      <c r="R478" s="115">
        <v>0</v>
      </c>
      <c r="S478" s="115">
        <v>0</v>
      </c>
      <c r="T478" s="115">
        <v>0</v>
      </c>
      <c r="U478" s="115">
        <v>0</v>
      </c>
      <c r="V478" s="115">
        <v>0</v>
      </c>
      <c r="W478" s="115">
        <v>0</v>
      </c>
      <c r="X478" s="115">
        <v>0</v>
      </c>
      <c r="Y478" s="115">
        <v>0</v>
      </c>
      <c r="Z478" s="115">
        <v>0</v>
      </c>
      <c r="AA478" s="115">
        <v>0</v>
      </c>
      <c r="AB478" s="115">
        <v>0</v>
      </c>
      <c r="AC478" s="115">
        <v>0</v>
      </c>
      <c r="AD478" s="115">
        <v>0</v>
      </c>
      <c r="AE478" s="115">
        <v>0</v>
      </c>
      <c r="AF478" s="115">
        <v>0</v>
      </c>
      <c r="AG478" s="115">
        <v>0</v>
      </c>
    </row>
    <row r="479" spans="1:33">
      <c r="A479" s="115" t="s">
        <v>497</v>
      </c>
      <c r="B479" s="115" t="s">
        <v>19</v>
      </c>
      <c r="C479" s="115">
        <v>0</v>
      </c>
      <c r="D479" s="115">
        <v>0</v>
      </c>
      <c r="E479" s="115">
        <v>0</v>
      </c>
      <c r="F479" s="115">
        <v>0</v>
      </c>
      <c r="G479" s="115">
        <v>0</v>
      </c>
      <c r="H479" s="115">
        <v>0</v>
      </c>
      <c r="I479" s="115">
        <v>0</v>
      </c>
      <c r="J479" s="115">
        <v>0</v>
      </c>
      <c r="K479" s="115">
        <v>0</v>
      </c>
      <c r="L479" s="115">
        <v>0</v>
      </c>
      <c r="M479" s="115">
        <v>0</v>
      </c>
      <c r="N479" s="115">
        <v>0</v>
      </c>
      <c r="O479" s="115">
        <v>0</v>
      </c>
      <c r="P479" s="115">
        <v>0</v>
      </c>
      <c r="Q479" s="115">
        <v>0</v>
      </c>
      <c r="R479" s="115">
        <v>0</v>
      </c>
      <c r="S479" s="115">
        <v>0</v>
      </c>
      <c r="T479" s="115">
        <v>0</v>
      </c>
      <c r="U479" s="115">
        <v>0</v>
      </c>
      <c r="V479" s="115">
        <v>0</v>
      </c>
      <c r="W479" s="115">
        <v>0</v>
      </c>
      <c r="X479" s="115">
        <v>0</v>
      </c>
      <c r="Y479" s="115">
        <v>0</v>
      </c>
      <c r="Z479" s="115">
        <v>0</v>
      </c>
      <c r="AA479" s="115">
        <v>0</v>
      </c>
      <c r="AB479" s="115">
        <v>0</v>
      </c>
      <c r="AC479" s="115">
        <v>0</v>
      </c>
      <c r="AD479" s="115">
        <v>0</v>
      </c>
      <c r="AE479" s="115">
        <v>0</v>
      </c>
      <c r="AF479" s="115">
        <v>0</v>
      </c>
      <c r="AG479" s="115">
        <v>0</v>
      </c>
    </row>
    <row r="480" spans="1:33">
      <c r="A480" s="115" t="s">
        <v>498</v>
      </c>
      <c r="B480" s="115" t="s">
        <v>19</v>
      </c>
      <c r="C480" s="115">
        <v>0</v>
      </c>
      <c r="D480" s="115">
        <v>0</v>
      </c>
      <c r="E480" s="115">
        <v>0</v>
      </c>
      <c r="F480" s="115">
        <v>0</v>
      </c>
      <c r="G480" s="115">
        <v>0</v>
      </c>
      <c r="H480" s="115">
        <v>0</v>
      </c>
      <c r="I480" s="115">
        <v>0</v>
      </c>
      <c r="J480" s="115">
        <v>0</v>
      </c>
      <c r="K480" s="115">
        <v>0</v>
      </c>
      <c r="L480" s="115">
        <v>0</v>
      </c>
      <c r="M480" s="115">
        <v>0</v>
      </c>
      <c r="N480" s="115">
        <v>0</v>
      </c>
      <c r="O480" s="115">
        <v>0</v>
      </c>
      <c r="P480" s="115">
        <v>0</v>
      </c>
      <c r="Q480" s="115">
        <v>0</v>
      </c>
      <c r="R480" s="115">
        <v>0</v>
      </c>
      <c r="S480" s="115">
        <v>0</v>
      </c>
      <c r="T480" s="115">
        <v>0</v>
      </c>
      <c r="U480" s="115">
        <v>0</v>
      </c>
      <c r="V480" s="115">
        <v>0</v>
      </c>
      <c r="W480" s="115">
        <v>0</v>
      </c>
      <c r="X480" s="115">
        <v>0</v>
      </c>
      <c r="Y480" s="115">
        <v>0</v>
      </c>
      <c r="Z480" s="115">
        <v>0</v>
      </c>
      <c r="AA480" s="115">
        <v>0</v>
      </c>
      <c r="AB480" s="115">
        <v>0</v>
      </c>
      <c r="AC480" s="115">
        <v>0</v>
      </c>
      <c r="AD480" s="115">
        <v>0</v>
      </c>
      <c r="AE480" s="115">
        <v>0</v>
      </c>
      <c r="AF480" s="115">
        <v>0</v>
      </c>
      <c r="AG480" s="115">
        <v>0</v>
      </c>
    </row>
    <row r="481" spans="1:33">
      <c r="A481" s="115" t="s">
        <v>499</v>
      </c>
      <c r="B481" s="115" t="s">
        <v>19</v>
      </c>
      <c r="C481" s="115">
        <v>0</v>
      </c>
      <c r="D481" s="115">
        <v>0</v>
      </c>
      <c r="E481" s="115">
        <v>0</v>
      </c>
      <c r="F481" s="115">
        <v>0</v>
      </c>
      <c r="G481" s="115">
        <v>0</v>
      </c>
      <c r="H481" s="115">
        <v>0</v>
      </c>
      <c r="I481" s="115">
        <v>0</v>
      </c>
      <c r="J481" s="115">
        <v>0</v>
      </c>
      <c r="K481" s="115">
        <v>0</v>
      </c>
      <c r="L481" s="115">
        <v>0</v>
      </c>
      <c r="M481" s="115">
        <v>0</v>
      </c>
      <c r="N481" s="115">
        <v>0</v>
      </c>
      <c r="O481" s="115">
        <v>0</v>
      </c>
      <c r="P481" s="115">
        <v>0</v>
      </c>
      <c r="Q481" s="115">
        <v>0</v>
      </c>
      <c r="R481" s="115">
        <v>0</v>
      </c>
      <c r="S481" s="115">
        <v>0</v>
      </c>
      <c r="T481" s="115">
        <v>0</v>
      </c>
      <c r="U481" s="115">
        <v>0</v>
      </c>
      <c r="V481" s="115">
        <v>0</v>
      </c>
      <c r="W481" s="115">
        <v>0</v>
      </c>
      <c r="X481" s="115">
        <v>0</v>
      </c>
      <c r="Y481" s="115">
        <v>0</v>
      </c>
      <c r="Z481" s="115">
        <v>0</v>
      </c>
      <c r="AA481" s="115">
        <v>0</v>
      </c>
      <c r="AB481" s="115">
        <v>0</v>
      </c>
      <c r="AC481" s="115">
        <v>0</v>
      </c>
      <c r="AD481" s="115">
        <v>0</v>
      </c>
      <c r="AE481" s="115">
        <v>0</v>
      </c>
      <c r="AF481" s="115">
        <v>0</v>
      </c>
      <c r="AG481" s="115">
        <v>0</v>
      </c>
    </row>
    <row r="482" spans="1:33">
      <c r="A482" s="115" t="s">
        <v>500</v>
      </c>
      <c r="B482" s="115" t="s">
        <v>19</v>
      </c>
      <c r="C482" s="115">
        <v>0</v>
      </c>
      <c r="D482" s="115">
        <v>0</v>
      </c>
      <c r="E482" s="115">
        <v>0</v>
      </c>
      <c r="F482" s="115">
        <v>0</v>
      </c>
      <c r="G482" s="115">
        <v>0</v>
      </c>
      <c r="H482" s="115">
        <v>0</v>
      </c>
      <c r="I482" s="115">
        <v>0</v>
      </c>
      <c r="J482" s="115">
        <v>0</v>
      </c>
      <c r="K482" s="115">
        <v>0</v>
      </c>
      <c r="L482" s="115">
        <v>0</v>
      </c>
      <c r="M482" s="115">
        <v>0</v>
      </c>
      <c r="N482" s="115">
        <v>0</v>
      </c>
      <c r="O482" s="115">
        <v>0</v>
      </c>
      <c r="P482" s="115">
        <v>0</v>
      </c>
      <c r="Q482" s="115">
        <v>0</v>
      </c>
      <c r="R482" s="115">
        <v>0</v>
      </c>
      <c r="S482" s="115">
        <v>0</v>
      </c>
      <c r="T482" s="115">
        <v>0</v>
      </c>
      <c r="U482" s="115">
        <v>0</v>
      </c>
      <c r="V482" s="115">
        <v>0</v>
      </c>
      <c r="W482" s="115">
        <v>0</v>
      </c>
      <c r="X482" s="115">
        <v>0</v>
      </c>
      <c r="Y482" s="115">
        <v>0</v>
      </c>
      <c r="Z482" s="115">
        <v>0</v>
      </c>
      <c r="AA482" s="115">
        <v>0</v>
      </c>
      <c r="AB482" s="115">
        <v>0</v>
      </c>
      <c r="AC482" s="115">
        <v>0</v>
      </c>
      <c r="AD482" s="115">
        <v>0</v>
      </c>
      <c r="AE482" s="115">
        <v>0</v>
      </c>
      <c r="AF482" s="115">
        <v>0</v>
      </c>
      <c r="AG482" s="115">
        <v>0</v>
      </c>
    </row>
    <row r="483" spans="1:33">
      <c r="A483" s="115" t="s">
        <v>501</v>
      </c>
      <c r="B483" s="115" t="s">
        <v>19</v>
      </c>
      <c r="C483" s="115">
        <v>0</v>
      </c>
      <c r="D483" s="115">
        <v>0</v>
      </c>
      <c r="E483" s="115">
        <v>0</v>
      </c>
      <c r="F483" s="115">
        <v>0</v>
      </c>
      <c r="G483" s="115">
        <v>0</v>
      </c>
      <c r="H483" s="115">
        <v>0</v>
      </c>
      <c r="I483" s="115">
        <v>0</v>
      </c>
      <c r="J483" s="115">
        <v>0</v>
      </c>
      <c r="K483" s="115">
        <v>0</v>
      </c>
      <c r="L483" s="115">
        <v>0</v>
      </c>
      <c r="M483" s="115">
        <v>0</v>
      </c>
      <c r="N483" s="115">
        <v>0</v>
      </c>
      <c r="O483" s="115">
        <v>0</v>
      </c>
      <c r="P483" s="115">
        <v>0</v>
      </c>
      <c r="Q483" s="115">
        <v>0</v>
      </c>
      <c r="R483" s="115">
        <v>0</v>
      </c>
      <c r="S483" s="115">
        <v>0</v>
      </c>
      <c r="T483" s="115">
        <v>0</v>
      </c>
      <c r="U483" s="115">
        <v>0</v>
      </c>
      <c r="V483" s="115">
        <v>0</v>
      </c>
      <c r="W483" s="115">
        <v>0</v>
      </c>
      <c r="X483" s="115">
        <v>0</v>
      </c>
      <c r="Y483" s="115">
        <v>0</v>
      </c>
      <c r="Z483" s="115">
        <v>0</v>
      </c>
      <c r="AA483" s="115">
        <v>0</v>
      </c>
      <c r="AB483" s="115">
        <v>0</v>
      </c>
      <c r="AC483" s="115">
        <v>0</v>
      </c>
      <c r="AD483" s="115">
        <v>0</v>
      </c>
      <c r="AE483" s="115">
        <v>0</v>
      </c>
      <c r="AF483" s="115">
        <v>0</v>
      </c>
      <c r="AG483" s="115">
        <v>0</v>
      </c>
    </row>
    <row r="484" spans="1:33">
      <c r="A484" s="115" t="s">
        <v>502</v>
      </c>
      <c r="B484" s="115" t="s">
        <v>19</v>
      </c>
      <c r="C484" s="115">
        <v>0</v>
      </c>
      <c r="D484" s="115">
        <v>0</v>
      </c>
      <c r="E484" s="115">
        <v>0</v>
      </c>
      <c r="F484" s="115">
        <v>0</v>
      </c>
      <c r="G484" s="115">
        <v>0</v>
      </c>
      <c r="H484" s="115">
        <v>0</v>
      </c>
      <c r="I484" s="115">
        <v>0</v>
      </c>
      <c r="J484" s="115">
        <v>0</v>
      </c>
      <c r="K484" s="115">
        <v>0</v>
      </c>
      <c r="L484" s="115">
        <v>0</v>
      </c>
      <c r="M484" s="115">
        <v>0</v>
      </c>
      <c r="N484" s="115">
        <v>0</v>
      </c>
      <c r="O484" s="115">
        <v>0</v>
      </c>
      <c r="P484" s="115">
        <v>0</v>
      </c>
      <c r="Q484" s="115">
        <v>0</v>
      </c>
      <c r="R484" s="115">
        <v>0</v>
      </c>
      <c r="S484" s="115">
        <v>0</v>
      </c>
      <c r="T484" s="115">
        <v>0</v>
      </c>
      <c r="U484" s="115">
        <v>0</v>
      </c>
      <c r="V484" s="115">
        <v>0</v>
      </c>
      <c r="W484" s="115">
        <v>0</v>
      </c>
      <c r="X484" s="115">
        <v>0</v>
      </c>
      <c r="Y484" s="115">
        <v>0</v>
      </c>
      <c r="Z484" s="115">
        <v>0</v>
      </c>
      <c r="AA484" s="115">
        <v>0</v>
      </c>
      <c r="AB484" s="115">
        <v>0</v>
      </c>
      <c r="AC484" s="115">
        <v>0</v>
      </c>
      <c r="AD484" s="115">
        <v>0</v>
      </c>
      <c r="AE484" s="115">
        <v>0</v>
      </c>
      <c r="AF484" s="115">
        <v>0</v>
      </c>
      <c r="AG484" s="115">
        <v>0</v>
      </c>
    </row>
    <row r="485" spans="1:33">
      <c r="A485" s="115" t="s">
        <v>503</v>
      </c>
      <c r="B485" s="115" t="s">
        <v>19</v>
      </c>
      <c r="C485" s="115">
        <v>0</v>
      </c>
      <c r="D485" s="115">
        <v>0</v>
      </c>
      <c r="E485" s="115">
        <v>0</v>
      </c>
      <c r="F485" s="115">
        <v>0</v>
      </c>
      <c r="G485" s="115">
        <v>0</v>
      </c>
      <c r="H485" s="115">
        <v>0</v>
      </c>
      <c r="I485" s="115">
        <v>0</v>
      </c>
      <c r="J485" s="115">
        <v>0</v>
      </c>
      <c r="K485" s="115">
        <v>0</v>
      </c>
      <c r="L485" s="115">
        <v>0</v>
      </c>
      <c r="M485" s="115">
        <v>0</v>
      </c>
      <c r="N485" s="115">
        <v>0</v>
      </c>
      <c r="O485" s="115">
        <v>0</v>
      </c>
      <c r="P485" s="115">
        <v>0</v>
      </c>
      <c r="Q485" s="115">
        <v>0</v>
      </c>
      <c r="R485" s="115">
        <v>0</v>
      </c>
      <c r="S485" s="115">
        <v>0</v>
      </c>
      <c r="T485" s="115">
        <v>0</v>
      </c>
      <c r="U485" s="115">
        <v>0</v>
      </c>
      <c r="V485" s="115">
        <v>0</v>
      </c>
      <c r="W485" s="115">
        <v>0</v>
      </c>
      <c r="X485" s="115">
        <v>0</v>
      </c>
      <c r="Y485" s="115">
        <v>0</v>
      </c>
      <c r="Z485" s="115">
        <v>0</v>
      </c>
      <c r="AA485" s="115">
        <v>0</v>
      </c>
      <c r="AB485" s="115">
        <v>0</v>
      </c>
      <c r="AC485" s="115">
        <v>0</v>
      </c>
      <c r="AD485" s="115">
        <v>0</v>
      </c>
      <c r="AE485" s="115">
        <v>0</v>
      </c>
      <c r="AF485" s="115">
        <v>0</v>
      </c>
      <c r="AG485" s="115">
        <v>0</v>
      </c>
    </row>
    <row r="486" spans="1:33">
      <c r="A486" s="115" t="s">
        <v>504</v>
      </c>
      <c r="B486" s="115" t="s">
        <v>19</v>
      </c>
      <c r="C486" s="115">
        <v>0</v>
      </c>
      <c r="D486" s="115">
        <v>0</v>
      </c>
      <c r="E486" s="115">
        <v>0</v>
      </c>
      <c r="F486" s="115">
        <v>0</v>
      </c>
      <c r="G486" s="115">
        <v>0</v>
      </c>
      <c r="H486" s="115">
        <v>0</v>
      </c>
      <c r="I486" s="115">
        <v>0</v>
      </c>
      <c r="J486" s="115">
        <v>0</v>
      </c>
      <c r="K486" s="115">
        <v>0</v>
      </c>
      <c r="L486" s="115">
        <v>0</v>
      </c>
      <c r="M486" s="115">
        <v>0</v>
      </c>
      <c r="N486" s="115">
        <v>0</v>
      </c>
      <c r="O486" s="115">
        <v>0</v>
      </c>
      <c r="P486" s="115">
        <v>0</v>
      </c>
      <c r="Q486" s="115">
        <v>0</v>
      </c>
      <c r="R486" s="115">
        <v>0</v>
      </c>
      <c r="S486" s="115">
        <v>0</v>
      </c>
      <c r="T486" s="115">
        <v>0</v>
      </c>
      <c r="U486" s="115">
        <v>0</v>
      </c>
      <c r="V486" s="115">
        <v>0</v>
      </c>
      <c r="W486" s="115">
        <v>0</v>
      </c>
      <c r="X486" s="115">
        <v>0</v>
      </c>
      <c r="Y486" s="115">
        <v>0</v>
      </c>
      <c r="Z486" s="115">
        <v>0</v>
      </c>
      <c r="AA486" s="115">
        <v>0</v>
      </c>
      <c r="AB486" s="115">
        <v>0</v>
      </c>
      <c r="AC486" s="115">
        <v>0</v>
      </c>
      <c r="AD486" s="115">
        <v>0</v>
      </c>
      <c r="AE486" s="115">
        <v>0</v>
      </c>
      <c r="AF486" s="115">
        <v>0</v>
      </c>
      <c r="AG486" s="115">
        <v>0</v>
      </c>
    </row>
    <row r="487" spans="1:33">
      <c r="A487" s="115" t="s">
        <v>505</v>
      </c>
      <c r="B487" s="115" t="s">
        <v>19</v>
      </c>
      <c r="C487" s="115">
        <v>0</v>
      </c>
      <c r="D487" s="115">
        <v>0</v>
      </c>
      <c r="E487" s="115">
        <v>0</v>
      </c>
      <c r="F487" s="115">
        <v>0</v>
      </c>
      <c r="G487" s="115">
        <v>0</v>
      </c>
      <c r="H487" s="115">
        <v>0</v>
      </c>
      <c r="I487" s="115">
        <v>0</v>
      </c>
      <c r="J487" s="115">
        <v>0</v>
      </c>
      <c r="K487" s="115">
        <v>0</v>
      </c>
      <c r="L487" s="115">
        <v>0</v>
      </c>
      <c r="M487" s="115">
        <v>0</v>
      </c>
      <c r="N487" s="115">
        <v>0</v>
      </c>
      <c r="O487" s="115">
        <v>0</v>
      </c>
      <c r="P487" s="115">
        <v>0</v>
      </c>
      <c r="Q487" s="115">
        <v>0</v>
      </c>
      <c r="R487" s="115">
        <v>0</v>
      </c>
      <c r="S487" s="115">
        <v>0</v>
      </c>
      <c r="T487" s="115">
        <v>0</v>
      </c>
      <c r="U487" s="115">
        <v>0</v>
      </c>
      <c r="V487" s="115">
        <v>0</v>
      </c>
      <c r="W487" s="115">
        <v>0</v>
      </c>
      <c r="X487" s="115">
        <v>0</v>
      </c>
      <c r="Y487" s="115">
        <v>0</v>
      </c>
      <c r="Z487" s="115">
        <v>0</v>
      </c>
      <c r="AA487" s="115">
        <v>0</v>
      </c>
      <c r="AB487" s="115">
        <v>0</v>
      </c>
      <c r="AC487" s="115">
        <v>0</v>
      </c>
      <c r="AD487" s="115">
        <v>0</v>
      </c>
      <c r="AE487" s="115">
        <v>0</v>
      </c>
      <c r="AF487" s="115">
        <v>0</v>
      </c>
      <c r="AG487" s="115">
        <v>0</v>
      </c>
    </row>
    <row r="488" spans="1:33">
      <c r="A488" s="115" t="s">
        <v>506</v>
      </c>
      <c r="B488" s="115" t="s">
        <v>19</v>
      </c>
      <c r="C488" s="2">
        <v>69765000000000</v>
      </c>
      <c r="D488" s="2">
        <v>124124000000000</v>
      </c>
      <c r="E488" s="2">
        <v>150622000000000</v>
      </c>
      <c r="F488" s="2">
        <v>163967000000000</v>
      </c>
      <c r="G488" s="2">
        <v>171754000000000</v>
      </c>
      <c r="H488" s="2">
        <v>176659000000000</v>
      </c>
      <c r="I488" s="2">
        <v>178664000000000</v>
      </c>
      <c r="J488" s="2">
        <v>179442000000000</v>
      </c>
      <c r="K488" s="2">
        <v>179811000000000</v>
      </c>
      <c r="L488" s="2">
        <v>179984000000000</v>
      </c>
      <c r="M488" s="2">
        <v>180290000000000</v>
      </c>
      <c r="N488" s="2">
        <v>180980000000000</v>
      </c>
      <c r="O488" s="2">
        <v>182444000000000</v>
      </c>
      <c r="P488" s="2">
        <v>183966000000000</v>
      </c>
      <c r="Q488" s="2">
        <v>185931000000000</v>
      </c>
      <c r="R488" s="2">
        <v>188274000000000</v>
      </c>
      <c r="S488" s="2">
        <v>190235000000000</v>
      </c>
      <c r="T488" s="2">
        <v>191848000000000</v>
      </c>
      <c r="U488" s="2">
        <v>193613000000000</v>
      </c>
      <c r="V488" s="2">
        <v>195830000000000</v>
      </c>
      <c r="W488" s="2">
        <v>198548000000000</v>
      </c>
      <c r="X488" s="2">
        <v>201210000000000</v>
      </c>
      <c r="Y488" s="2">
        <v>203866000000000</v>
      </c>
      <c r="Z488" s="2">
        <v>206465000000000</v>
      </c>
      <c r="AA488" s="2">
        <v>209749000000000</v>
      </c>
      <c r="AB488" s="2">
        <v>212755000000000</v>
      </c>
      <c r="AC488" s="2">
        <v>215143000000000</v>
      </c>
      <c r="AD488" s="2">
        <v>217234000000000</v>
      </c>
      <c r="AE488" s="2">
        <v>219867000000000</v>
      </c>
      <c r="AF488" s="2">
        <v>222441000000000</v>
      </c>
      <c r="AG488" s="2">
        <v>225063000000000</v>
      </c>
    </row>
    <row r="489" spans="1:33">
      <c r="A489" s="115" t="s">
        <v>507</v>
      </c>
      <c r="B489" s="115" t="s">
        <v>19</v>
      </c>
      <c r="C489" s="115">
        <v>0</v>
      </c>
      <c r="D489" s="115">
        <v>0</v>
      </c>
      <c r="E489" s="115">
        <v>0</v>
      </c>
      <c r="F489" s="115">
        <v>0</v>
      </c>
      <c r="G489" s="115">
        <v>0</v>
      </c>
      <c r="H489" s="115">
        <v>0</v>
      </c>
      <c r="I489" s="115">
        <v>0</v>
      </c>
      <c r="J489" s="115">
        <v>0</v>
      </c>
      <c r="K489" s="115">
        <v>0</v>
      </c>
      <c r="L489" s="115">
        <v>0</v>
      </c>
      <c r="M489" s="115">
        <v>0</v>
      </c>
      <c r="N489" s="115">
        <v>0</v>
      </c>
      <c r="O489" s="115">
        <v>0</v>
      </c>
      <c r="P489" s="115">
        <v>0</v>
      </c>
      <c r="Q489" s="115">
        <v>0</v>
      </c>
      <c r="R489" s="115">
        <v>0</v>
      </c>
      <c r="S489" s="115">
        <v>0</v>
      </c>
      <c r="T489" s="115">
        <v>0</v>
      </c>
      <c r="U489" s="115">
        <v>0</v>
      </c>
      <c r="V489" s="115">
        <v>0</v>
      </c>
      <c r="W489" s="115">
        <v>0</v>
      </c>
      <c r="X489" s="115">
        <v>0</v>
      </c>
      <c r="Y489" s="115">
        <v>0</v>
      </c>
      <c r="Z489" s="115">
        <v>0</v>
      </c>
      <c r="AA489" s="115">
        <v>0</v>
      </c>
      <c r="AB489" s="115">
        <v>0</v>
      </c>
      <c r="AC489" s="115">
        <v>0</v>
      </c>
      <c r="AD489" s="115">
        <v>0</v>
      </c>
      <c r="AE489" s="115">
        <v>0</v>
      </c>
      <c r="AF489" s="115">
        <v>0</v>
      </c>
      <c r="AG489" s="115">
        <v>0</v>
      </c>
    </row>
    <row r="490" spans="1:33">
      <c r="A490" s="115" t="s">
        <v>508</v>
      </c>
      <c r="B490" s="115" t="s">
        <v>19</v>
      </c>
      <c r="C490" s="115">
        <v>0</v>
      </c>
      <c r="D490" s="115">
        <v>0</v>
      </c>
      <c r="E490" s="115">
        <v>0</v>
      </c>
      <c r="F490" s="115">
        <v>0</v>
      </c>
      <c r="G490" s="115">
        <v>0</v>
      </c>
      <c r="H490" s="115">
        <v>0</v>
      </c>
      <c r="I490" s="115">
        <v>0</v>
      </c>
      <c r="J490" s="115">
        <v>0</v>
      </c>
      <c r="K490" s="115">
        <v>0</v>
      </c>
      <c r="L490" s="115">
        <v>0</v>
      </c>
      <c r="M490" s="115">
        <v>0</v>
      </c>
      <c r="N490" s="115">
        <v>0</v>
      </c>
      <c r="O490" s="115">
        <v>0</v>
      </c>
      <c r="P490" s="115">
        <v>0</v>
      </c>
      <c r="Q490" s="115">
        <v>0</v>
      </c>
      <c r="R490" s="115">
        <v>0</v>
      </c>
      <c r="S490" s="115">
        <v>0</v>
      </c>
      <c r="T490" s="115">
        <v>0</v>
      </c>
      <c r="U490" s="115">
        <v>0</v>
      </c>
      <c r="V490" s="115">
        <v>0</v>
      </c>
      <c r="W490" s="115">
        <v>0</v>
      </c>
      <c r="X490" s="115">
        <v>0</v>
      </c>
      <c r="Y490" s="115">
        <v>0</v>
      </c>
      <c r="Z490" s="115">
        <v>0</v>
      </c>
      <c r="AA490" s="115">
        <v>0</v>
      </c>
      <c r="AB490" s="115">
        <v>0</v>
      </c>
      <c r="AC490" s="115">
        <v>0</v>
      </c>
      <c r="AD490" s="115">
        <v>0</v>
      </c>
      <c r="AE490" s="115">
        <v>0</v>
      </c>
      <c r="AF490" s="115">
        <v>0</v>
      </c>
      <c r="AG490" s="115">
        <v>0</v>
      </c>
    </row>
    <row r="491" spans="1:33">
      <c r="A491" s="115" t="s">
        <v>509</v>
      </c>
      <c r="B491" s="115" t="s">
        <v>19</v>
      </c>
      <c r="C491" s="115">
        <v>0</v>
      </c>
      <c r="D491" s="115">
        <v>0</v>
      </c>
      <c r="E491" s="115">
        <v>0</v>
      </c>
      <c r="F491" s="115">
        <v>0</v>
      </c>
      <c r="G491" s="115">
        <v>0</v>
      </c>
      <c r="H491" s="115">
        <v>0</v>
      </c>
      <c r="I491" s="115">
        <v>0</v>
      </c>
      <c r="J491" s="115">
        <v>0</v>
      </c>
      <c r="K491" s="115">
        <v>0</v>
      </c>
      <c r="L491" s="115">
        <v>0</v>
      </c>
      <c r="M491" s="115">
        <v>0</v>
      </c>
      <c r="N491" s="115">
        <v>0</v>
      </c>
      <c r="O491" s="115">
        <v>0</v>
      </c>
      <c r="P491" s="115">
        <v>0</v>
      </c>
      <c r="Q491" s="115">
        <v>0</v>
      </c>
      <c r="R491" s="115">
        <v>0</v>
      </c>
      <c r="S491" s="115">
        <v>0</v>
      </c>
      <c r="T491" s="115">
        <v>0</v>
      </c>
      <c r="U491" s="115">
        <v>0</v>
      </c>
      <c r="V491" s="115">
        <v>0</v>
      </c>
      <c r="W491" s="115">
        <v>0</v>
      </c>
      <c r="X491" s="115">
        <v>0</v>
      </c>
      <c r="Y491" s="115">
        <v>0</v>
      </c>
      <c r="Z491" s="115">
        <v>0</v>
      </c>
      <c r="AA491" s="115">
        <v>0</v>
      </c>
      <c r="AB491" s="115">
        <v>0</v>
      </c>
      <c r="AC491" s="115">
        <v>0</v>
      </c>
      <c r="AD491" s="115">
        <v>0</v>
      </c>
      <c r="AE491" s="115">
        <v>0</v>
      </c>
      <c r="AF491" s="115">
        <v>0</v>
      </c>
      <c r="AG491" s="115">
        <v>0</v>
      </c>
    </row>
    <row r="492" spans="1:33">
      <c r="A492" s="115" t="s">
        <v>510</v>
      </c>
      <c r="B492" s="115" t="s">
        <v>19</v>
      </c>
      <c r="C492" s="115">
        <v>0</v>
      </c>
      <c r="D492" s="115">
        <v>0</v>
      </c>
      <c r="E492" s="115">
        <v>0</v>
      </c>
      <c r="F492" s="115">
        <v>0</v>
      </c>
      <c r="G492" s="115">
        <v>0</v>
      </c>
      <c r="H492" s="115">
        <v>0</v>
      </c>
      <c r="I492" s="115">
        <v>0</v>
      </c>
      <c r="J492" s="115">
        <v>0</v>
      </c>
      <c r="K492" s="115">
        <v>0</v>
      </c>
      <c r="L492" s="115">
        <v>0</v>
      </c>
      <c r="M492" s="115">
        <v>0</v>
      </c>
      <c r="N492" s="115">
        <v>0</v>
      </c>
      <c r="O492" s="115">
        <v>0</v>
      </c>
      <c r="P492" s="115">
        <v>0</v>
      </c>
      <c r="Q492" s="115">
        <v>0</v>
      </c>
      <c r="R492" s="115">
        <v>0</v>
      </c>
      <c r="S492" s="115">
        <v>0</v>
      </c>
      <c r="T492" s="115">
        <v>0</v>
      </c>
      <c r="U492" s="115">
        <v>0</v>
      </c>
      <c r="V492" s="115">
        <v>0</v>
      </c>
      <c r="W492" s="115">
        <v>0</v>
      </c>
      <c r="X492" s="115">
        <v>0</v>
      </c>
      <c r="Y492" s="115">
        <v>0</v>
      </c>
      <c r="Z492" s="115">
        <v>0</v>
      </c>
      <c r="AA492" s="115">
        <v>0</v>
      </c>
      <c r="AB492" s="115">
        <v>0</v>
      </c>
      <c r="AC492" s="115">
        <v>0</v>
      </c>
      <c r="AD492" s="115">
        <v>0</v>
      </c>
      <c r="AE492" s="115">
        <v>0</v>
      </c>
      <c r="AF492" s="115">
        <v>0</v>
      </c>
      <c r="AG492" s="115">
        <v>0</v>
      </c>
    </row>
    <row r="493" spans="1:33">
      <c r="A493" s="115" t="s">
        <v>511</v>
      </c>
      <c r="B493" s="115" t="s">
        <v>19</v>
      </c>
      <c r="C493" s="115">
        <v>0</v>
      </c>
      <c r="D493" s="115">
        <v>0</v>
      </c>
      <c r="E493" s="115">
        <v>0</v>
      </c>
      <c r="F493" s="115">
        <v>0</v>
      </c>
      <c r="G493" s="115">
        <v>0</v>
      </c>
      <c r="H493" s="115">
        <v>0</v>
      </c>
      <c r="I493" s="115">
        <v>0</v>
      </c>
      <c r="J493" s="115">
        <v>0</v>
      </c>
      <c r="K493" s="115">
        <v>0</v>
      </c>
      <c r="L493" s="115">
        <v>0</v>
      </c>
      <c r="M493" s="115">
        <v>0</v>
      </c>
      <c r="N493" s="115">
        <v>0</v>
      </c>
      <c r="O493" s="115">
        <v>0</v>
      </c>
      <c r="P493" s="115">
        <v>0</v>
      </c>
      <c r="Q493" s="115">
        <v>0</v>
      </c>
      <c r="R493" s="115">
        <v>0</v>
      </c>
      <c r="S493" s="115">
        <v>0</v>
      </c>
      <c r="T493" s="115">
        <v>0</v>
      </c>
      <c r="U493" s="115">
        <v>0</v>
      </c>
      <c r="V493" s="115">
        <v>0</v>
      </c>
      <c r="W493" s="115">
        <v>0</v>
      </c>
      <c r="X493" s="115">
        <v>0</v>
      </c>
      <c r="Y493" s="115">
        <v>0</v>
      </c>
      <c r="Z493" s="115">
        <v>0</v>
      </c>
      <c r="AA493" s="115">
        <v>0</v>
      </c>
      <c r="AB493" s="115">
        <v>0</v>
      </c>
      <c r="AC493" s="115">
        <v>0</v>
      </c>
      <c r="AD493" s="115">
        <v>0</v>
      </c>
      <c r="AE493" s="115">
        <v>0</v>
      </c>
      <c r="AF493" s="115">
        <v>0</v>
      </c>
      <c r="AG493" s="115">
        <v>0</v>
      </c>
    </row>
    <row r="494" spans="1:33">
      <c r="A494" s="115" t="s">
        <v>512</v>
      </c>
      <c r="B494" s="115" t="s">
        <v>19</v>
      </c>
      <c r="C494" s="115">
        <v>0</v>
      </c>
      <c r="D494" s="115">
        <v>0</v>
      </c>
      <c r="E494" s="115">
        <v>0</v>
      </c>
      <c r="F494" s="115">
        <v>0</v>
      </c>
      <c r="G494" s="115">
        <v>0</v>
      </c>
      <c r="H494" s="115">
        <v>0</v>
      </c>
      <c r="I494" s="115">
        <v>0</v>
      </c>
      <c r="J494" s="115">
        <v>0</v>
      </c>
      <c r="K494" s="115">
        <v>0</v>
      </c>
      <c r="L494" s="115">
        <v>0</v>
      </c>
      <c r="M494" s="115">
        <v>0</v>
      </c>
      <c r="N494" s="115">
        <v>0</v>
      </c>
      <c r="O494" s="115">
        <v>0</v>
      </c>
      <c r="P494" s="115">
        <v>0</v>
      </c>
      <c r="Q494" s="115">
        <v>0</v>
      </c>
      <c r="R494" s="115">
        <v>0</v>
      </c>
      <c r="S494" s="115">
        <v>0</v>
      </c>
      <c r="T494" s="115">
        <v>0</v>
      </c>
      <c r="U494" s="115">
        <v>0</v>
      </c>
      <c r="V494" s="115">
        <v>0</v>
      </c>
      <c r="W494" s="115">
        <v>0</v>
      </c>
      <c r="X494" s="115">
        <v>0</v>
      </c>
      <c r="Y494" s="115">
        <v>0</v>
      </c>
      <c r="Z494" s="115">
        <v>0</v>
      </c>
      <c r="AA494" s="115">
        <v>0</v>
      </c>
      <c r="AB494" s="115">
        <v>0</v>
      </c>
      <c r="AC494" s="115">
        <v>0</v>
      </c>
      <c r="AD494" s="115">
        <v>0</v>
      </c>
      <c r="AE494" s="115">
        <v>0</v>
      </c>
      <c r="AF494" s="115">
        <v>0</v>
      </c>
      <c r="AG494" s="115">
        <v>0</v>
      </c>
    </row>
    <row r="495" spans="1:33">
      <c r="A495" s="115" t="s">
        <v>513</v>
      </c>
      <c r="B495" s="115" t="s">
        <v>19</v>
      </c>
      <c r="C495" s="115">
        <v>0</v>
      </c>
      <c r="D495" s="115">
        <v>0</v>
      </c>
      <c r="E495" s="115">
        <v>0</v>
      </c>
      <c r="F495" s="115">
        <v>0</v>
      </c>
      <c r="G495" s="115">
        <v>0</v>
      </c>
      <c r="H495" s="115">
        <v>0</v>
      </c>
      <c r="I495" s="115">
        <v>0</v>
      </c>
      <c r="J495" s="115">
        <v>0</v>
      </c>
      <c r="K495" s="115">
        <v>0</v>
      </c>
      <c r="L495" s="115">
        <v>0</v>
      </c>
      <c r="M495" s="115">
        <v>0</v>
      </c>
      <c r="N495" s="115">
        <v>0</v>
      </c>
      <c r="O495" s="115">
        <v>0</v>
      </c>
      <c r="P495" s="115">
        <v>0</v>
      </c>
      <c r="Q495" s="115">
        <v>0</v>
      </c>
      <c r="R495" s="115">
        <v>0</v>
      </c>
      <c r="S495" s="115">
        <v>0</v>
      </c>
      <c r="T495" s="115">
        <v>0</v>
      </c>
      <c r="U495" s="115">
        <v>0</v>
      </c>
      <c r="V495" s="115">
        <v>0</v>
      </c>
      <c r="W495" s="115">
        <v>0</v>
      </c>
      <c r="X495" s="115">
        <v>0</v>
      </c>
      <c r="Y495" s="115">
        <v>0</v>
      </c>
      <c r="Z495" s="115">
        <v>0</v>
      </c>
      <c r="AA495" s="115">
        <v>0</v>
      </c>
      <c r="AB495" s="115">
        <v>0</v>
      </c>
      <c r="AC495" s="115">
        <v>0</v>
      </c>
      <c r="AD495" s="115">
        <v>0</v>
      </c>
      <c r="AE495" s="115">
        <v>0</v>
      </c>
      <c r="AF495" s="115">
        <v>0</v>
      </c>
      <c r="AG495" s="115">
        <v>0</v>
      </c>
    </row>
    <row r="496" spans="1:33">
      <c r="A496" s="115" t="s">
        <v>514</v>
      </c>
      <c r="B496" s="115" t="s">
        <v>19</v>
      </c>
      <c r="C496" s="115">
        <v>0</v>
      </c>
      <c r="D496" s="115">
        <v>0</v>
      </c>
      <c r="E496" s="115">
        <v>0</v>
      </c>
      <c r="F496" s="115">
        <v>0</v>
      </c>
      <c r="G496" s="115">
        <v>0</v>
      </c>
      <c r="H496" s="115">
        <v>0</v>
      </c>
      <c r="I496" s="115">
        <v>0</v>
      </c>
      <c r="J496" s="115">
        <v>0</v>
      </c>
      <c r="K496" s="115">
        <v>0</v>
      </c>
      <c r="L496" s="115">
        <v>0</v>
      </c>
      <c r="M496" s="115">
        <v>0</v>
      </c>
      <c r="N496" s="115">
        <v>0</v>
      </c>
      <c r="O496" s="115">
        <v>0</v>
      </c>
      <c r="P496" s="115">
        <v>0</v>
      </c>
      <c r="Q496" s="115">
        <v>0</v>
      </c>
      <c r="R496" s="115">
        <v>0</v>
      </c>
      <c r="S496" s="115">
        <v>0</v>
      </c>
      <c r="T496" s="115">
        <v>0</v>
      </c>
      <c r="U496" s="115">
        <v>0</v>
      </c>
      <c r="V496" s="115">
        <v>0</v>
      </c>
      <c r="W496" s="115">
        <v>0</v>
      </c>
      <c r="X496" s="115">
        <v>0</v>
      </c>
      <c r="Y496" s="115">
        <v>0</v>
      </c>
      <c r="Z496" s="115">
        <v>0</v>
      </c>
      <c r="AA496" s="115">
        <v>0</v>
      </c>
      <c r="AB496" s="115">
        <v>0</v>
      </c>
      <c r="AC496" s="115">
        <v>0</v>
      </c>
      <c r="AD496" s="115">
        <v>0</v>
      </c>
      <c r="AE496" s="115">
        <v>0</v>
      </c>
      <c r="AF496" s="115">
        <v>0</v>
      </c>
      <c r="AG496" s="115">
        <v>0</v>
      </c>
    </row>
    <row r="497" spans="1:33">
      <c r="A497" s="115" t="s">
        <v>515</v>
      </c>
      <c r="B497" s="115" t="s">
        <v>19</v>
      </c>
      <c r="C497" s="115">
        <v>0</v>
      </c>
      <c r="D497" s="115">
        <v>0</v>
      </c>
      <c r="E497" s="115">
        <v>0</v>
      </c>
      <c r="F497" s="115">
        <v>0</v>
      </c>
      <c r="G497" s="115">
        <v>0</v>
      </c>
      <c r="H497" s="115">
        <v>0</v>
      </c>
      <c r="I497" s="115">
        <v>0</v>
      </c>
      <c r="J497" s="115">
        <v>0</v>
      </c>
      <c r="K497" s="115">
        <v>0</v>
      </c>
      <c r="L497" s="115">
        <v>0</v>
      </c>
      <c r="M497" s="115">
        <v>0</v>
      </c>
      <c r="N497" s="115">
        <v>0</v>
      </c>
      <c r="O497" s="115">
        <v>0</v>
      </c>
      <c r="P497" s="115">
        <v>0</v>
      </c>
      <c r="Q497" s="115">
        <v>0</v>
      </c>
      <c r="R497" s="115">
        <v>0</v>
      </c>
      <c r="S497" s="115">
        <v>0</v>
      </c>
      <c r="T497" s="115">
        <v>0</v>
      </c>
      <c r="U497" s="115">
        <v>0</v>
      </c>
      <c r="V497" s="115">
        <v>0</v>
      </c>
      <c r="W497" s="115">
        <v>0</v>
      </c>
      <c r="X497" s="115">
        <v>0</v>
      </c>
      <c r="Y497" s="115">
        <v>0</v>
      </c>
      <c r="Z497" s="115">
        <v>0</v>
      </c>
      <c r="AA497" s="115">
        <v>0</v>
      </c>
      <c r="AB497" s="115">
        <v>0</v>
      </c>
      <c r="AC497" s="115">
        <v>0</v>
      </c>
      <c r="AD497" s="115">
        <v>0</v>
      </c>
      <c r="AE497" s="115">
        <v>0</v>
      </c>
      <c r="AF497" s="115">
        <v>0</v>
      </c>
      <c r="AG497" s="115">
        <v>0</v>
      </c>
    </row>
    <row r="498" spans="1:33">
      <c r="A498" s="115" t="s">
        <v>516</v>
      </c>
      <c r="B498" s="115" t="s">
        <v>19</v>
      </c>
      <c r="C498" s="2">
        <v>27645700000000</v>
      </c>
      <c r="D498" s="2">
        <v>28499900000000</v>
      </c>
      <c r="E498" s="2">
        <v>29751100000000</v>
      </c>
      <c r="F498" s="2">
        <v>30805300000000</v>
      </c>
      <c r="G498" s="2">
        <v>31717700000000</v>
      </c>
      <c r="H498" s="2">
        <v>32566200000000</v>
      </c>
      <c r="I498" s="2">
        <v>33248700000000</v>
      </c>
      <c r="J498" s="2">
        <v>33813700000000</v>
      </c>
      <c r="K498" s="2">
        <v>34339900000000</v>
      </c>
      <c r="L498" s="2">
        <v>34851800000000</v>
      </c>
      <c r="M498" s="2">
        <v>35386400000000</v>
      </c>
      <c r="N498" s="2">
        <v>35976500000000</v>
      </c>
      <c r="O498" s="2">
        <v>36683700000000</v>
      </c>
      <c r="P498" s="2">
        <v>37413200000000</v>
      </c>
      <c r="Q498" s="2">
        <v>38190400000000</v>
      </c>
      <c r="R498" s="2">
        <v>39030200000000</v>
      </c>
      <c r="S498" s="2">
        <v>39832600000000</v>
      </c>
      <c r="T498" s="2">
        <v>40598900000000</v>
      </c>
      <c r="U498" s="2">
        <v>41392600000000</v>
      </c>
      <c r="V498" s="2">
        <v>42260200000000</v>
      </c>
      <c r="W498" s="2">
        <v>43184300000000</v>
      </c>
      <c r="X498" s="2">
        <v>44123900000000</v>
      </c>
      <c r="Y498" s="2">
        <v>45074100000000</v>
      </c>
      <c r="Z498" s="2">
        <v>46007800000000</v>
      </c>
      <c r="AA498" s="2">
        <v>46931900000000</v>
      </c>
      <c r="AB498" s="2">
        <v>47901700000000</v>
      </c>
      <c r="AC498" s="2">
        <v>48813100000000</v>
      </c>
      <c r="AD498" s="2">
        <v>49731000000000</v>
      </c>
      <c r="AE498" s="2">
        <v>50715700000000</v>
      </c>
      <c r="AF498" s="2">
        <v>51700300000000</v>
      </c>
      <c r="AG498" s="2">
        <v>52722000000000</v>
      </c>
    </row>
    <row r="499" spans="1:33">
      <c r="A499" s="115" t="s">
        <v>517</v>
      </c>
      <c r="B499" s="115" t="s">
        <v>19</v>
      </c>
      <c r="C499" s="115">
        <v>0</v>
      </c>
      <c r="D499" s="115">
        <v>0</v>
      </c>
      <c r="E499" s="115">
        <v>0</v>
      </c>
      <c r="F499" s="115">
        <v>0</v>
      </c>
      <c r="G499" s="115">
        <v>0</v>
      </c>
      <c r="H499" s="115">
        <v>0</v>
      </c>
      <c r="I499" s="115">
        <v>0</v>
      </c>
      <c r="J499" s="115">
        <v>0</v>
      </c>
      <c r="K499" s="115">
        <v>0</v>
      </c>
      <c r="L499" s="115">
        <v>0</v>
      </c>
      <c r="M499" s="115">
        <v>0</v>
      </c>
      <c r="N499" s="115">
        <v>0</v>
      </c>
      <c r="O499" s="115">
        <v>0</v>
      </c>
      <c r="P499" s="115">
        <v>0</v>
      </c>
      <c r="Q499" s="115">
        <v>0</v>
      </c>
      <c r="R499" s="115">
        <v>0</v>
      </c>
      <c r="S499" s="115">
        <v>0</v>
      </c>
      <c r="T499" s="115">
        <v>0</v>
      </c>
      <c r="U499" s="115">
        <v>0</v>
      </c>
      <c r="V499" s="115">
        <v>0</v>
      </c>
      <c r="W499" s="115">
        <v>0</v>
      </c>
      <c r="X499" s="115">
        <v>0</v>
      </c>
      <c r="Y499" s="115">
        <v>0</v>
      </c>
      <c r="Z499" s="115">
        <v>0</v>
      </c>
      <c r="AA499" s="115">
        <v>0</v>
      </c>
      <c r="AB499" s="115">
        <v>0</v>
      </c>
      <c r="AC499" s="115">
        <v>0</v>
      </c>
      <c r="AD499" s="115">
        <v>0</v>
      </c>
      <c r="AE499" s="115">
        <v>0</v>
      </c>
      <c r="AF499" s="115">
        <v>0</v>
      </c>
      <c r="AG499" s="115">
        <v>0</v>
      </c>
    </row>
    <row r="500" spans="1:33">
      <c r="A500" s="115" t="s">
        <v>518</v>
      </c>
      <c r="B500" s="115" t="s">
        <v>19</v>
      </c>
      <c r="C500" s="115">
        <v>0</v>
      </c>
      <c r="D500" s="115">
        <v>0</v>
      </c>
      <c r="E500" s="115">
        <v>0</v>
      </c>
      <c r="F500" s="115">
        <v>0</v>
      </c>
      <c r="G500" s="115">
        <v>0</v>
      </c>
      <c r="H500" s="115">
        <v>0</v>
      </c>
      <c r="I500" s="115">
        <v>0</v>
      </c>
      <c r="J500" s="115">
        <v>0</v>
      </c>
      <c r="K500" s="115">
        <v>0</v>
      </c>
      <c r="L500" s="115">
        <v>0</v>
      </c>
      <c r="M500" s="115">
        <v>0</v>
      </c>
      <c r="N500" s="115">
        <v>0</v>
      </c>
      <c r="O500" s="115">
        <v>0</v>
      </c>
      <c r="P500" s="115">
        <v>0</v>
      </c>
      <c r="Q500" s="115">
        <v>0</v>
      </c>
      <c r="R500" s="115">
        <v>0</v>
      </c>
      <c r="S500" s="115">
        <v>0</v>
      </c>
      <c r="T500" s="115">
        <v>0</v>
      </c>
      <c r="U500" s="115">
        <v>0</v>
      </c>
      <c r="V500" s="115">
        <v>0</v>
      </c>
      <c r="W500" s="115">
        <v>0</v>
      </c>
      <c r="X500" s="115">
        <v>0</v>
      </c>
      <c r="Y500" s="115">
        <v>0</v>
      </c>
      <c r="Z500" s="115">
        <v>0</v>
      </c>
      <c r="AA500" s="115">
        <v>0</v>
      </c>
      <c r="AB500" s="115">
        <v>0</v>
      </c>
      <c r="AC500" s="115">
        <v>0</v>
      </c>
      <c r="AD500" s="115">
        <v>0</v>
      </c>
      <c r="AE500" s="115">
        <v>0</v>
      </c>
      <c r="AF500" s="115">
        <v>0</v>
      </c>
      <c r="AG500" s="115">
        <v>0</v>
      </c>
    </row>
    <row r="501" spans="1:33">
      <c r="A501" s="115" t="s">
        <v>519</v>
      </c>
      <c r="B501" s="115" t="s">
        <v>19</v>
      </c>
      <c r="C501" s="115">
        <v>0</v>
      </c>
      <c r="D501" s="115">
        <v>0</v>
      </c>
      <c r="E501" s="115">
        <v>0</v>
      </c>
      <c r="F501" s="115">
        <v>0</v>
      </c>
      <c r="G501" s="115">
        <v>0</v>
      </c>
      <c r="H501" s="115">
        <v>0</v>
      </c>
      <c r="I501" s="115">
        <v>0</v>
      </c>
      <c r="J501" s="115">
        <v>0</v>
      </c>
      <c r="K501" s="115">
        <v>0</v>
      </c>
      <c r="L501" s="115">
        <v>0</v>
      </c>
      <c r="M501" s="115">
        <v>0</v>
      </c>
      <c r="N501" s="115">
        <v>0</v>
      </c>
      <c r="O501" s="115">
        <v>0</v>
      </c>
      <c r="P501" s="115">
        <v>0</v>
      </c>
      <c r="Q501" s="115">
        <v>0</v>
      </c>
      <c r="R501" s="115">
        <v>0</v>
      </c>
      <c r="S501" s="115">
        <v>0</v>
      </c>
      <c r="T501" s="115">
        <v>0</v>
      </c>
      <c r="U501" s="115">
        <v>0</v>
      </c>
      <c r="V501" s="115">
        <v>0</v>
      </c>
      <c r="W501" s="115">
        <v>0</v>
      </c>
      <c r="X501" s="115">
        <v>0</v>
      </c>
      <c r="Y501" s="115">
        <v>0</v>
      </c>
      <c r="Z501" s="115">
        <v>0</v>
      </c>
      <c r="AA501" s="115">
        <v>0</v>
      </c>
      <c r="AB501" s="115">
        <v>0</v>
      </c>
      <c r="AC501" s="115">
        <v>0</v>
      </c>
      <c r="AD501" s="115">
        <v>0</v>
      </c>
      <c r="AE501" s="115">
        <v>0</v>
      </c>
      <c r="AF501" s="115">
        <v>0</v>
      </c>
      <c r="AG501" s="115">
        <v>0</v>
      </c>
    </row>
    <row r="502" spans="1:33">
      <c r="A502" s="115" t="s">
        <v>520</v>
      </c>
      <c r="B502" s="115" t="s">
        <v>19</v>
      </c>
      <c r="C502" s="115">
        <v>0</v>
      </c>
      <c r="D502" s="115">
        <v>0</v>
      </c>
      <c r="E502" s="115">
        <v>0</v>
      </c>
      <c r="F502" s="115">
        <v>0</v>
      </c>
      <c r="G502" s="115">
        <v>0</v>
      </c>
      <c r="H502" s="115">
        <v>0</v>
      </c>
      <c r="I502" s="115">
        <v>0</v>
      </c>
      <c r="J502" s="115">
        <v>0</v>
      </c>
      <c r="K502" s="115">
        <v>0</v>
      </c>
      <c r="L502" s="115">
        <v>0</v>
      </c>
      <c r="M502" s="115">
        <v>0</v>
      </c>
      <c r="N502" s="115">
        <v>0</v>
      </c>
      <c r="O502" s="115">
        <v>0</v>
      </c>
      <c r="P502" s="115">
        <v>0</v>
      </c>
      <c r="Q502" s="115">
        <v>0</v>
      </c>
      <c r="R502" s="115">
        <v>0</v>
      </c>
      <c r="S502" s="115">
        <v>0</v>
      </c>
      <c r="T502" s="115">
        <v>0</v>
      </c>
      <c r="U502" s="115">
        <v>0</v>
      </c>
      <c r="V502" s="115">
        <v>0</v>
      </c>
      <c r="W502" s="115">
        <v>0</v>
      </c>
      <c r="X502" s="115">
        <v>0</v>
      </c>
      <c r="Y502" s="115">
        <v>0</v>
      </c>
      <c r="Z502" s="115">
        <v>0</v>
      </c>
      <c r="AA502" s="115">
        <v>0</v>
      </c>
      <c r="AB502" s="115">
        <v>0</v>
      </c>
      <c r="AC502" s="115">
        <v>0</v>
      </c>
      <c r="AD502" s="115">
        <v>0</v>
      </c>
      <c r="AE502" s="115">
        <v>0</v>
      </c>
      <c r="AF502" s="115">
        <v>0</v>
      </c>
      <c r="AG502" s="115">
        <v>0</v>
      </c>
    </row>
    <row r="503" spans="1:33">
      <c r="A503" s="115" t="s">
        <v>521</v>
      </c>
      <c r="B503" s="115" t="s">
        <v>19</v>
      </c>
      <c r="C503" s="115">
        <v>0</v>
      </c>
      <c r="D503" s="115">
        <v>0</v>
      </c>
      <c r="E503" s="115">
        <v>0</v>
      </c>
      <c r="F503" s="115">
        <v>0</v>
      </c>
      <c r="G503" s="115">
        <v>0</v>
      </c>
      <c r="H503" s="115">
        <v>0</v>
      </c>
      <c r="I503" s="115">
        <v>0</v>
      </c>
      <c r="J503" s="115">
        <v>0</v>
      </c>
      <c r="K503" s="115">
        <v>0</v>
      </c>
      <c r="L503" s="115">
        <v>0</v>
      </c>
      <c r="M503" s="115">
        <v>0</v>
      </c>
      <c r="N503" s="115">
        <v>0</v>
      </c>
      <c r="O503" s="115">
        <v>0</v>
      </c>
      <c r="P503" s="115">
        <v>0</v>
      </c>
      <c r="Q503" s="115">
        <v>0</v>
      </c>
      <c r="R503" s="115">
        <v>0</v>
      </c>
      <c r="S503" s="115">
        <v>0</v>
      </c>
      <c r="T503" s="115">
        <v>0</v>
      </c>
      <c r="U503" s="115">
        <v>0</v>
      </c>
      <c r="V503" s="115">
        <v>0</v>
      </c>
      <c r="W503" s="115">
        <v>0</v>
      </c>
      <c r="X503" s="115">
        <v>0</v>
      </c>
      <c r="Y503" s="115">
        <v>0</v>
      </c>
      <c r="Z503" s="115">
        <v>0</v>
      </c>
      <c r="AA503" s="115">
        <v>0</v>
      </c>
      <c r="AB503" s="115">
        <v>0</v>
      </c>
      <c r="AC503" s="115">
        <v>0</v>
      </c>
      <c r="AD503" s="115">
        <v>0</v>
      </c>
      <c r="AE503" s="115">
        <v>0</v>
      </c>
      <c r="AF503" s="115">
        <v>0</v>
      </c>
      <c r="AG503" s="115">
        <v>0</v>
      </c>
    </row>
    <row r="504" spans="1:33">
      <c r="A504" s="115" t="s">
        <v>522</v>
      </c>
      <c r="B504" s="115" t="s">
        <v>19</v>
      </c>
      <c r="C504" s="115">
        <v>0</v>
      </c>
      <c r="D504" s="115">
        <v>0</v>
      </c>
      <c r="E504" s="115">
        <v>0</v>
      </c>
      <c r="F504" s="115">
        <v>0</v>
      </c>
      <c r="G504" s="115">
        <v>0</v>
      </c>
      <c r="H504" s="115">
        <v>0</v>
      </c>
      <c r="I504" s="115">
        <v>0</v>
      </c>
      <c r="J504" s="115">
        <v>0</v>
      </c>
      <c r="K504" s="115">
        <v>0</v>
      </c>
      <c r="L504" s="115">
        <v>0</v>
      </c>
      <c r="M504" s="115">
        <v>0</v>
      </c>
      <c r="N504" s="115">
        <v>0</v>
      </c>
      <c r="O504" s="115">
        <v>0</v>
      </c>
      <c r="P504" s="115">
        <v>0</v>
      </c>
      <c r="Q504" s="115">
        <v>0</v>
      </c>
      <c r="R504" s="115">
        <v>0</v>
      </c>
      <c r="S504" s="115">
        <v>0</v>
      </c>
      <c r="T504" s="115">
        <v>0</v>
      </c>
      <c r="U504" s="115">
        <v>0</v>
      </c>
      <c r="V504" s="115">
        <v>0</v>
      </c>
      <c r="W504" s="115">
        <v>0</v>
      </c>
      <c r="X504" s="115">
        <v>0</v>
      </c>
      <c r="Y504" s="115">
        <v>0</v>
      </c>
      <c r="Z504" s="115">
        <v>0</v>
      </c>
      <c r="AA504" s="115">
        <v>0</v>
      </c>
      <c r="AB504" s="115">
        <v>0</v>
      </c>
      <c r="AC504" s="115">
        <v>0</v>
      </c>
      <c r="AD504" s="115">
        <v>0</v>
      </c>
      <c r="AE504" s="115">
        <v>0</v>
      </c>
      <c r="AF504" s="115">
        <v>0</v>
      </c>
      <c r="AG504" s="115">
        <v>0</v>
      </c>
    </row>
    <row r="505" spans="1:33">
      <c r="A505" s="115" t="s">
        <v>523</v>
      </c>
      <c r="B505" s="115" t="s">
        <v>19</v>
      </c>
      <c r="C505" s="115">
        <v>0</v>
      </c>
      <c r="D505" s="115">
        <v>0</v>
      </c>
      <c r="E505" s="115">
        <v>0</v>
      </c>
      <c r="F505" s="115">
        <v>0</v>
      </c>
      <c r="G505" s="115">
        <v>0</v>
      </c>
      <c r="H505" s="115">
        <v>0</v>
      </c>
      <c r="I505" s="115">
        <v>0</v>
      </c>
      <c r="J505" s="115">
        <v>0</v>
      </c>
      <c r="K505" s="115">
        <v>0</v>
      </c>
      <c r="L505" s="115">
        <v>0</v>
      </c>
      <c r="M505" s="115">
        <v>0</v>
      </c>
      <c r="N505" s="115">
        <v>0</v>
      </c>
      <c r="O505" s="115">
        <v>0</v>
      </c>
      <c r="P505" s="115">
        <v>0</v>
      </c>
      <c r="Q505" s="115">
        <v>0</v>
      </c>
      <c r="R505" s="115">
        <v>0</v>
      </c>
      <c r="S505" s="115">
        <v>0</v>
      </c>
      <c r="T505" s="115">
        <v>0</v>
      </c>
      <c r="U505" s="115">
        <v>0</v>
      </c>
      <c r="V505" s="115">
        <v>0</v>
      </c>
      <c r="W505" s="115">
        <v>0</v>
      </c>
      <c r="X505" s="115">
        <v>0</v>
      </c>
      <c r="Y505" s="115">
        <v>0</v>
      </c>
      <c r="Z505" s="115">
        <v>0</v>
      </c>
      <c r="AA505" s="115">
        <v>0</v>
      </c>
      <c r="AB505" s="115">
        <v>0</v>
      </c>
      <c r="AC505" s="115">
        <v>0</v>
      </c>
      <c r="AD505" s="115">
        <v>0</v>
      </c>
      <c r="AE505" s="115">
        <v>0</v>
      </c>
      <c r="AF505" s="115">
        <v>0</v>
      </c>
      <c r="AG505" s="115">
        <v>0</v>
      </c>
    </row>
    <row r="506" spans="1:33">
      <c r="A506" s="115" t="s">
        <v>524</v>
      </c>
      <c r="B506" s="115" t="s">
        <v>19</v>
      </c>
      <c r="C506" s="115">
        <v>0</v>
      </c>
      <c r="D506" s="115">
        <v>0</v>
      </c>
      <c r="E506" s="115">
        <v>0</v>
      </c>
      <c r="F506" s="115">
        <v>0</v>
      </c>
      <c r="G506" s="115">
        <v>0</v>
      </c>
      <c r="H506" s="115">
        <v>0</v>
      </c>
      <c r="I506" s="115">
        <v>0</v>
      </c>
      <c r="J506" s="115">
        <v>0</v>
      </c>
      <c r="K506" s="115">
        <v>0</v>
      </c>
      <c r="L506" s="115">
        <v>0</v>
      </c>
      <c r="M506" s="115">
        <v>0</v>
      </c>
      <c r="N506" s="115">
        <v>0</v>
      </c>
      <c r="O506" s="115">
        <v>0</v>
      </c>
      <c r="P506" s="115">
        <v>0</v>
      </c>
      <c r="Q506" s="115">
        <v>0</v>
      </c>
      <c r="R506" s="115">
        <v>0</v>
      </c>
      <c r="S506" s="115">
        <v>0</v>
      </c>
      <c r="T506" s="115">
        <v>0</v>
      </c>
      <c r="U506" s="115">
        <v>0</v>
      </c>
      <c r="V506" s="115">
        <v>0</v>
      </c>
      <c r="W506" s="115">
        <v>0</v>
      </c>
      <c r="X506" s="115">
        <v>0</v>
      </c>
      <c r="Y506" s="115">
        <v>0</v>
      </c>
      <c r="Z506" s="115">
        <v>0</v>
      </c>
      <c r="AA506" s="115">
        <v>0</v>
      </c>
      <c r="AB506" s="115">
        <v>0</v>
      </c>
      <c r="AC506" s="115">
        <v>0</v>
      </c>
      <c r="AD506" s="115">
        <v>0</v>
      </c>
      <c r="AE506" s="115">
        <v>0</v>
      </c>
      <c r="AF506" s="115">
        <v>0</v>
      </c>
      <c r="AG506" s="115">
        <v>0</v>
      </c>
    </row>
    <row r="507" spans="1:33">
      <c r="A507" s="115" t="s">
        <v>525</v>
      </c>
      <c r="B507" s="115" t="s">
        <v>19</v>
      </c>
      <c r="C507" s="115">
        <v>0</v>
      </c>
      <c r="D507" s="115">
        <v>0</v>
      </c>
      <c r="E507" s="115">
        <v>0</v>
      </c>
      <c r="F507" s="115">
        <v>0</v>
      </c>
      <c r="G507" s="115">
        <v>0</v>
      </c>
      <c r="H507" s="115">
        <v>0</v>
      </c>
      <c r="I507" s="115">
        <v>0</v>
      </c>
      <c r="J507" s="115">
        <v>0</v>
      </c>
      <c r="K507" s="115">
        <v>0</v>
      </c>
      <c r="L507" s="115">
        <v>0</v>
      </c>
      <c r="M507" s="115">
        <v>0</v>
      </c>
      <c r="N507" s="115">
        <v>0</v>
      </c>
      <c r="O507" s="115">
        <v>0</v>
      </c>
      <c r="P507" s="115">
        <v>0</v>
      </c>
      <c r="Q507" s="115">
        <v>0</v>
      </c>
      <c r="R507" s="115">
        <v>0</v>
      </c>
      <c r="S507" s="115">
        <v>0</v>
      </c>
      <c r="T507" s="115">
        <v>0</v>
      </c>
      <c r="U507" s="115">
        <v>0</v>
      </c>
      <c r="V507" s="115">
        <v>0</v>
      </c>
      <c r="W507" s="115">
        <v>0</v>
      </c>
      <c r="X507" s="115">
        <v>0</v>
      </c>
      <c r="Y507" s="115">
        <v>0</v>
      </c>
      <c r="Z507" s="115">
        <v>0</v>
      </c>
      <c r="AA507" s="115">
        <v>0</v>
      </c>
      <c r="AB507" s="115">
        <v>0</v>
      </c>
      <c r="AC507" s="115">
        <v>0</v>
      </c>
      <c r="AD507" s="115">
        <v>0</v>
      </c>
      <c r="AE507" s="115">
        <v>0</v>
      </c>
      <c r="AF507" s="115">
        <v>0</v>
      </c>
      <c r="AG507" s="115">
        <v>0</v>
      </c>
    </row>
    <row r="508" spans="1:33">
      <c r="A508" s="115" t="s">
        <v>526</v>
      </c>
      <c r="B508" s="115" t="s">
        <v>19</v>
      </c>
      <c r="C508" s="2">
        <v>30278500000</v>
      </c>
      <c r="D508" s="2">
        <v>53870700000</v>
      </c>
      <c r="E508" s="2">
        <v>65371300000</v>
      </c>
      <c r="F508" s="2">
        <v>71162900000</v>
      </c>
      <c r="G508" s="2">
        <v>74542600000</v>
      </c>
      <c r="H508" s="2">
        <v>76671200000</v>
      </c>
      <c r="I508" s="2">
        <v>77541700000</v>
      </c>
      <c r="J508" s="2">
        <v>77879300000</v>
      </c>
      <c r="K508" s="2">
        <v>78039300000</v>
      </c>
      <c r="L508" s="2">
        <v>78114600000</v>
      </c>
      <c r="M508" s="2">
        <v>78247300000</v>
      </c>
      <c r="N508" s="2">
        <v>78546900000</v>
      </c>
      <c r="O508" s="2">
        <v>79182200000</v>
      </c>
      <c r="P508" s="2">
        <v>79842900000</v>
      </c>
      <c r="Q508" s="2">
        <v>80695300000</v>
      </c>
      <c r="R508" s="2">
        <v>81712500000</v>
      </c>
      <c r="S508" s="2">
        <v>82563600000</v>
      </c>
      <c r="T508" s="2">
        <v>83263600000</v>
      </c>
      <c r="U508" s="2">
        <v>84029400000</v>
      </c>
      <c r="V508" s="2">
        <v>84991800000</v>
      </c>
      <c r="W508" s="2">
        <v>86171300000</v>
      </c>
      <c r="X508" s="2">
        <v>87326700000</v>
      </c>
      <c r="Y508" s="2">
        <v>88479200000</v>
      </c>
      <c r="Z508" s="2">
        <v>89607400000</v>
      </c>
      <c r="AA508" s="2">
        <v>91032700000</v>
      </c>
      <c r="AB508" s="2">
        <v>92337400000</v>
      </c>
      <c r="AC508" s="2">
        <v>93373800000</v>
      </c>
      <c r="AD508" s="2">
        <v>94281300000</v>
      </c>
      <c r="AE508" s="2">
        <v>95424200000</v>
      </c>
      <c r="AF508" s="2">
        <v>96541300000</v>
      </c>
      <c r="AG508" s="2">
        <v>97679000000</v>
      </c>
    </row>
    <row r="509" spans="1:33">
      <c r="A509" s="115" t="s">
        <v>527</v>
      </c>
      <c r="B509" s="115" t="s">
        <v>19</v>
      </c>
      <c r="C509" s="115">
        <v>0</v>
      </c>
      <c r="D509" s="115">
        <v>0</v>
      </c>
      <c r="E509" s="115">
        <v>0</v>
      </c>
      <c r="F509" s="115">
        <v>0</v>
      </c>
      <c r="G509" s="115">
        <v>0</v>
      </c>
      <c r="H509" s="115">
        <v>0</v>
      </c>
      <c r="I509" s="115">
        <v>0</v>
      </c>
      <c r="J509" s="115">
        <v>0</v>
      </c>
      <c r="K509" s="115">
        <v>0</v>
      </c>
      <c r="L509" s="115">
        <v>0</v>
      </c>
      <c r="M509" s="115">
        <v>0</v>
      </c>
      <c r="N509" s="115">
        <v>0</v>
      </c>
      <c r="O509" s="115">
        <v>0</v>
      </c>
      <c r="P509" s="115">
        <v>0</v>
      </c>
      <c r="Q509" s="115">
        <v>0</v>
      </c>
      <c r="R509" s="115">
        <v>0</v>
      </c>
      <c r="S509" s="115">
        <v>0</v>
      </c>
      <c r="T509" s="115">
        <v>0</v>
      </c>
      <c r="U509" s="115">
        <v>0</v>
      </c>
      <c r="V509" s="115">
        <v>0</v>
      </c>
      <c r="W509" s="115">
        <v>0</v>
      </c>
      <c r="X509" s="115">
        <v>0</v>
      </c>
      <c r="Y509" s="115">
        <v>0</v>
      </c>
      <c r="Z509" s="115">
        <v>0</v>
      </c>
      <c r="AA509" s="115">
        <v>0</v>
      </c>
      <c r="AB509" s="115">
        <v>0</v>
      </c>
      <c r="AC509" s="115">
        <v>0</v>
      </c>
      <c r="AD509" s="115">
        <v>0</v>
      </c>
      <c r="AE509" s="115">
        <v>0</v>
      </c>
      <c r="AF509" s="115">
        <v>0</v>
      </c>
      <c r="AG509" s="115">
        <v>0</v>
      </c>
    </row>
    <row r="510" spans="1:33">
      <c r="A510" s="115" t="s">
        <v>528</v>
      </c>
      <c r="B510" s="115" t="s">
        <v>19</v>
      </c>
      <c r="C510" s="115">
        <v>0</v>
      </c>
      <c r="D510" s="115">
        <v>0</v>
      </c>
      <c r="E510" s="115">
        <v>0</v>
      </c>
      <c r="F510" s="115">
        <v>0</v>
      </c>
      <c r="G510" s="115">
        <v>0</v>
      </c>
      <c r="H510" s="115">
        <v>0</v>
      </c>
      <c r="I510" s="115">
        <v>0</v>
      </c>
      <c r="J510" s="115">
        <v>0</v>
      </c>
      <c r="K510" s="115">
        <v>0</v>
      </c>
      <c r="L510" s="115">
        <v>0</v>
      </c>
      <c r="M510" s="115">
        <v>0</v>
      </c>
      <c r="N510" s="115">
        <v>0</v>
      </c>
      <c r="O510" s="115">
        <v>0</v>
      </c>
      <c r="P510" s="115">
        <v>0</v>
      </c>
      <c r="Q510" s="115">
        <v>0</v>
      </c>
      <c r="R510" s="115">
        <v>0</v>
      </c>
      <c r="S510" s="115">
        <v>0</v>
      </c>
      <c r="T510" s="115">
        <v>0</v>
      </c>
      <c r="U510" s="115">
        <v>0</v>
      </c>
      <c r="V510" s="115">
        <v>0</v>
      </c>
      <c r="W510" s="115">
        <v>0</v>
      </c>
      <c r="X510" s="115">
        <v>0</v>
      </c>
      <c r="Y510" s="115">
        <v>0</v>
      </c>
      <c r="Z510" s="115">
        <v>0</v>
      </c>
      <c r="AA510" s="115">
        <v>0</v>
      </c>
      <c r="AB510" s="115">
        <v>0</v>
      </c>
      <c r="AC510" s="115">
        <v>0</v>
      </c>
      <c r="AD510" s="115">
        <v>0</v>
      </c>
      <c r="AE510" s="115">
        <v>0</v>
      </c>
      <c r="AF510" s="115">
        <v>0</v>
      </c>
      <c r="AG510" s="115">
        <v>0</v>
      </c>
    </row>
    <row r="511" spans="1:33">
      <c r="A511" s="115" t="s">
        <v>529</v>
      </c>
      <c r="B511" s="115" t="s">
        <v>19</v>
      </c>
      <c r="C511" s="115">
        <v>0</v>
      </c>
      <c r="D511" s="115">
        <v>0</v>
      </c>
      <c r="E511" s="115">
        <v>0</v>
      </c>
      <c r="F511" s="115">
        <v>0</v>
      </c>
      <c r="G511" s="115">
        <v>0</v>
      </c>
      <c r="H511" s="115">
        <v>0</v>
      </c>
      <c r="I511" s="115">
        <v>0</v>
      </c>
      <c r="J511" s="115">
        <v>0</v>
      </c>
      <c r="K511" s="115">
        <v>0</v>
      </c>
      <c r="L511" s="115">
        <v>0</v>
      </c>
      <c r="M511" s="115">
        <v>0</v>
      </c>
      <c r="N511" s="115">
        <v>0</v>
      </c>
      <c r="O511" s="115">
        <v>0</v>
      </c>
      <c r="P511" s="115">
        <v>0</v>
      </c>
      <c r="Q511" s="115">
        <v>0</v>
      </c>
      <c r="R511" s="115">
        <v>0</v>
      </c>
      <c r="S511" s="115">
        <v>0</v>
      </c>
      <c r="T511" s="115">
        <v>0</v>
      </c>
      <c r="U511" s="115">
        <v>0</v>
      </c>
      <c r="V511" s="115">
        <v>0</v>
      </c>
      <c r="W511" s="115">
        <v>0</v>
      </c>
      <c r="X511" s="115">
        <v>0</v>
      </c>
      <c r="Y511" s="115">
        <v>0</v>
      </c>
      <c r="Z511" s="115">
        <v>0</v>
      </c>
      <c r="AA511" s="115">
        <v>0</v>
      </c>
      <c r="AB511" s="115">
        <v>0</v>
      </c>
      <c r="AC511" s="115">
        <v>0</v>
      </c>
      <c r="AD511" s="115">
        <v>0</v>
      </c>
      <c r="AE511" s="115">
        <v>0</v>
      </c>
      <c r="AF511" s="115">
        <v>0</v>
      </c>
      <c r="AG511" s="115">
        <v>0</v>
      </c>
    </row>
    <row r="512" spans="1:33">
      <c r="A512" s="115" t="s">
        <v>530</v>
      </c>
      <c r="B512" s="115" t="s">
        <v>19</v>
      </c>
      <c r="C512" s="115">
        <v>0</v>
      </c>
      <c r="D512" s="115">
        <v>0</v>
      </c>
      <c r="E512" s="115">
        <v>0</v>
      </c>
      <c r="F512" s="115">
        <v>0</v>
      </c>
      <c r="G512" s="115">
        <v>0</v>
      </c>
      <c r="H512" s="115">
        <v>0</v>
      </c>
      <c r="I512" s="115">
        <v>0</v>
      </c>
      <c r="J512" s="115">
        <v>0</v>
      </c>
      <c r="K512" s="115">
        <v>0</v>
      </c>
      <c r="L512" s="115">
        <v>0</v>
      </c>
      <c r="M512" s="115">
        <v>0</v>
      </c>
      <c r="N512" s="115">
        <v>0</v>
      </c>
      <c r="O512" s="115">
        <v>0</v>
      </c>
      <c r="P512" s="115">
        <v>0</v>
      </c>
      <c r="Q512" s="115">
        <v>0</v>
      </c>
      <c r="R512" s="115">
        <v>0</v>
      </c>
      <c r="S512" s="115">
        <v>0</v>
      </c>
      <c r="T512" s="115">
        <v>0</v>
      </c>
      <c r="U512" s="115">
        <v>0</v>
      </c>
      <c r="V512" s="115">
        <v>0</v>
      </c>
      <c r="W512" s="115">
        <v>0</v>
      </c>
      <c r="X512" s="115">
        <v>0</v>
      </c>
      <c r="Y512" s="115">
        <v>0</v>
      </c>
      <c r="Z512" s="115">
        <v>0</v>
      </c>
      <c r="AA512" s="115">
        <v>0</v>
      </c>
      <c r="AB512" s="115">
        <v>0</v>
      </c>
      <c r="AC512" s="115">
        <v>0</v>
      </c>
      <c r="AD512" s="115">
        <v>0</v>
      </c>
      <c r="AE512" s="115">
        <v>0</v>
      </c>
      <c r="AF512" s="115">
        <v>0</v>
      </c>
      <c r="AG512" s="115">
        <v>0</v>
      </c>
    </row>
    <row r="513" spans="1:33">
      <c r="A513" s="115" t="s">
        <v>531</v>
      </c>
      <c r="B513" s="115" t="s">
        <v>19</v>
      </c>
      <c r="C513" s="115">
        <v>0</v>
      </c>
      <c r="D513" s="115">
        <v>0</v>
      </c>
      <c r="E513" s="115">
        <v>0</v>
      </c>
      <c r="F513" s="115">
        <v>0</v>
      </c>
      <c r="G513" s="115">
        <v>0</v>
      </c>
      <c r="H513" s="115">
        <v>0</v>
      </c>
      <c r="I513" s="115">
        <v>0</v>
      </c>
      <c r="J513" s="115">
        <v>0</v>
      </c>
      <c r="K513" s="115">
        <v>0</v>
      </c>
      <c r="L513" s="115">
        <v>0</v>
      </c>
      <c r="M513" s="115">
        <v>0</v>
      </c>
      <c r="N513" s="115">
        <v>0</v>
      </c>
      <c r="O513" s="115">
        <v>0</v>
      </c>
      <c r="P513" s="115">
        <v>0</v>
      </c>
      <c r="Q513" s="115">
        <v>0</v>
      </c>
      <c r="R513" s="115">
        <v>0</v>
      </c>
      <c r="S513" s="115">
        <v>0</v>
      </c>
      <c r="T513" s="115">
        <v>0</v>
      </c>
      <c r="U513" s="115">
        <v>0</v>
      </c>
      <c r="V513" s="115">
        <v>0</v>
      </c>
      <c r="W513" s="115">
        <v>0</v>
      </c>
      <c r="X513" s="115">
        <v>0</v>
      </c>
      <c r="Y513" s="115">
        <v>0</v>
      </c>
      <c r="Z513" s="115">
        <v>0</v>
      </c>
      <c r="AA513" s="115">
        <v>0</v>
      </c>
      <c r="AB513" s="115">
        <v>0</v>
      </c>
      <c r="AC513" s="115">
        <v>0</v>
      </c>
      <c r="AD513" s="115">
        <v>0</v>
      </c>
      <c r="AE513" s="115">
        <v>0</v>
      </c>
      <c r="AF513" s="115">
        <v>0</v>
      </c>
      <c r="AG513" s="115">
        <v>0</v>
      </c>
    </row>
    <row r="514" spans="1:33">
      <c r="A514" s="115" t="s">
        <v>532</v>
      </c>
      <c r="B514" s="115" t="s">
        <v>19</v>
      </c>
      <c r="C514" s="115">
        <v>0</v>
      </c>
      <c r="D514" s="115">
        <v>0</v>
      </c>
      <c r="E514" s="115">
        <v>0</v>
      </c>
      <c r="F514" s="115">
        <v>0</v>
      </c>
      <c r="G514" s="115">
        <v>0</v>
      </c>
      <c r="H514" s="115">
        <v>0</v>
      </c>
      <c r="I514" s="115">
        <v>0</v>
      </c>
      <c r="J514" s="115">
        <v>0</v>
      </c>
      <c r="K514" s="115">
        <v>0</v>
      </c>
      <c r="L514" s="115">
        <v>0</v>
      </c>
      <c r="M514" s="115">
        <v>0</v>
      </c>
      <c r="N514" s="115">
        <v>0</v>
      </c>
      <c r="O514" s="115">
        <v>0</v>
      </c>
      <c r="P514" s="115">
        <v>0</v>
      </c>
      <c r="Q514" s="115">
        <v>0</v>
      </c>
      <c r="R514" s="115">
        <v>0</v>
      </c>
      <c r="S514" s="115">
        <v>0</v>
      </c>
      <c r="T514" s="115">
        <v>0</v>
      </c>
      <c r="U514" s="115">
        <v>0</v>
      </c>
      <c r="V514" s="115">
        <v>0</v>
      </c>
      <c r="W514" s="115">
        <v>0</v>
      </c>
      <c r="X514" s="115">
        <v>0</v>
      </c>
      <c r="Y514" s="115">
        <v>0</v>
      </c>
      <c r="Z514" s="115">
        <v>0</v>
      </c>
      <c r="AA514" s="115">
        <v>0</v>
      </c>
      <c r="AB514" s="115">
        <v>0</v>
      </c>
      <c r="AC514" s="115">
        <v>0</v>
      </c>
      <c r="AD514" s="115">
        <v>0</v>
      </c>
      <c r="AE514" s="115">
        <v>0</v>
      </c>
      <c r="AF514" s="115">
        <v>0</v>
      </c>
      <c r="AG514" s="115">
        <v>0</v>
      </c>
    </row>
    <row r="515" spans="1:33">
      <c r="A515" s="115" t="s">
        <v>533</v>
      </c>
      <c r="B515" s="115" t="s">
        <v>19</v>
      </c>
      <c r="C515" s="115">
        <v>0</v>
      </c>
      <c r="D515" s="115">
        <v>0</v>
      </c>
      <c r="E515" s="115">
        <v>0</v>
      </c>
      <c r="F515" s="115">
        <v>0</v>
      </c>
      <c r="G515" s="115">
        <v>0</v>
      </c>
      <c r="H515" s="115">
        <v>0</v>
      </c>
      <c r="I515" s="115">
        <v>0</v>
      </c>
      <c r="J515" s="115">
        <v>0</v>
      </c>
      <c r="K515" s="115">
        <v>0</v>
      </c>
      <c r="L515" s="115">
        <v>0</v>
      </c>
      <c r="M515" s="115">
        <v>0</v>
      </c>
      <c r="N515" s="115">
        <v>0</v>
      </c>
      <c r="O515" s="115">
        <v>0</v>
      </c>
      <c r="P515" s="115">
        <v>0</v>
      </c>
      <c r="Q515" s="115">
        <v>0</v>
      </c>
      <c r="R515" s="115">
        <v>0</v>
      </c>
      <c r="S515" s="115">
        <v>0</v>
      </c>
      <c r="T515" s="115">
        <v>0</v>
      </c>
      <c r="U515" s="115">
        <v>0</v>
      </c>
      <c r="V515" s="115">
        <v>0</v>
      </c>
      <c r="W515" s="115">
        <v>0</v>
      </c>
      <c r="X515" s="115">
        <v>0</v>
      </c>
      <c r="Y515" s="115">
        <v>0</v>
      </c>
      <c r="Z515" s="115">
        <v>0</v>
      </c>
      <c r="AA515" s="115">
        <v>0</v>
      </c>
      <c r="AB515" s="115">
        <v>0</v>
      </c>
      <c r="AC515" s="115">
        <v>0</v>
      </c>
      <c r="AD515" s="115">
        <v>0</v>
      </c>
      <c r="AE515" s="115">
        <v>0</v>
      </c>
      <c r="AF515" s="115">
        <v>0</v>
      </c>
      <c r="AG515" s="115">
        <v>0</v>
      </c>
    </row>
    <row r="516" spans="1:33">
      <c r="A516" s="115" t="s">
        <v>534</v>
      </c>
      <c r="B516" s="115" t="s">
        <v>19</v>
      </c>
      <c r="C516" s="115">
        <v>0</v>
      </c>
      <c r="D516" s="115">
        <v>0</v>
      </c>
      <c r="E516" s="115">
        <v>0</v>
      </c>
      <c r="F516" s="115">
        <v>0</v>
      </c>
      <c r="G516" s="115">
        <v>0</v>
      </c>
      <c r="H516" s="115">
        <v>0</v>
      </c>
      <c r="I516" s="115">
        <v>0</v>
      </c>
      <c r="J516" s="115">
        <v>0</v>
      </c>
      <c r="K516" s="115">
        <v>0</v>
      </c>
      <c r="L516" s="115">
        <v>0</v>
      </c>
      <c r="M516" s="115">
        <v>0</v>
      </c>
      <c r="N516" s="115">
        <v>0</v>
      </c>
      <c r="O516" s="115">
        <v>0</v>
      </c>
      <c r="P516" s="115">
        <v>0</v>
      </c>
      <c r="Q516" s="115">
        <v>0</v>
      </c>
      <c r="R516" s="115">
        <v>0</v>
      </c>
      <c r="S516" s="115">
        <v>0</v>
      </c>
      <c r="T516" s="115">
        <v>0</v>
      </c>
      <c r="U516" s="115">
        <v>0</v>
      </c>
      <c r="V516" s="115">
        <v>0</v>
      </c>
      <c r="W516" s="115">
        <v>0</v>
      </c>
      <c r="X516" s="115">
        <v>0</v>
      </c>
      <c r="Y516" s="115">
        <v>0</v>
      </c>
      <c r="Z516" s="115">
        <v>0</v>
      </c>
      <c r="AA516" s="115">
        <v>0</v>
      </c>
      <c r="AB516" s="115">
        <v>0</v>
      </c>
      <c r="AC516" s="115">
        <v>0</v>
      </c>
      <c r="AD516" s="115">
        <v>0</v>
      </c>
      <c r="AE516" s="115">
        <v>0</v>
      </c>
      <c r="AF516" s="115">
        <v>0</v>
      </c>
      <c r="AG516" s="115">
        <v>0</v>
      </c>
    </row>
    <row r="517" spans="1:33">
      <c r="A517" s="115" t="s">
        <v>535</v>
      </c>
      <c r="B517" s="115" t="s">
        <v>19</v>
      </c>
      <c r="C517" s="115">
        <v>0</v>
      </c>
      <c r="D517" s="115">
        <v>0</v>
      </c>
      <c r="E517" s="115">
        <v>0</v>
      </c>
      <c r="F517" s="115">
        <v>0</v>
      </c>
      <c r="G517" s="115">
        <v>0</v>
      </c>
      <c r="H517" s="115">
        <v>0</v>
      </c>
      <c r="I517" s="115">
        <v>0</v>
      </c>
      <c r="J517" s="115">
        <v>0</v>
      </c>
      <c r="K517" s="115">
        <v>0</v>
      </c>
      <c r="L517" s="115">
        <v>0</v>
      </c>
      <c r="M517" s="115">
        <v>0</v>
      </c>
      <c r="N517" s="115">
        <v>0</v>
      </c>
      <c r="O517" s="115">
        <v>0</v>
      </c>
      <c r="P517" s="115">
        <v>0</v>
      </c>
      <c r="Q517" s="115">
        <v>0</v>
      </c>
      <c r="R517" s="115">
        <v>0</v>
      </c>
      <c r="S517" s="115">
        <v>0</v>
      </c>
      <c r="T517" s="115">
        <v>0</v>
      </c>
      <c r="U517" s="115">
        <v>0</v>
      </c>
      <c r="V517" s="115">
        <v>0</v>
      </c>
      <c r="W517" s="115">
        <v>0</v>
      </c>
      <c r="X517" s="115">
        <v>0</v>
      </c>
      <c r="Y517" s="115">
        <v>0</v>
      </c>
      <c r="Z517" s="115">
        <v>0</v>
      </c>
      <c r="AA517" s="115">
        <v>0</v>
      </c>
      <c r="AB517" s="115">
        <v>0</v>
      </c>
      <c r="AC517" s="115">
        <v>0</v>
      </c>
      <c r="AD517" s="115">
        <v>0</v>
      </c>
      <c r="AE517" s="115">
        <v>0</v>
      </c>
      <c r="AF517" s="115">
        <v>0</v>
      </c>
      <c r="AG517" s="115">
        <v>0</v>
      </c>
    </row>
    <row r="518" spans="1:33">
      <c r="A518" s="115" t="s">
        <v>536</v>
      </c>
      <c r="B518" s="115" t="s">
        <v>19</v>
      </c>
      <c r="C518" s="2">
        <v>11998500000</v>
      </c>
      <c r="D518" s="2">
        <v>12369200000</v>
      </c>
      <c r="E518" s="2">
        <v>12912200000</v>
      </c>
      <c r="F518" s="2">
        <v>13369700000</v>
      </c>
      <c r="G518" s="2">
        <v>13765700000</v>
      </c>
      <c r="H518" s="2">
        <v>14134000000</v>
      </c>
      <c r="I518" s="2">
        <v>14430200000</v>
      </c>
      <c r="J518" s="2">
        <v>14675400000</v>
      </c>
      <c r="K518" s="2">
        <v>14903800000</v>
      </c>
      <c r="L518" s="2">
        <v>15126000000</v>
      </c>
      <c r="M518" s="2">
        <v>15358000000</v>
      </c>
      <c r="N518" s="2">
        <v>15614100000</v>
      </c>
      <c r="O518" s="2">
        <v>15921000000</v>
      </c>
      <c r="P518" s="2">
        <v>16237600000</v>
      </c>
      <c r="Q518" s="2">
        <v>16574900000</v>
      </c>
      <c r="R518" s="2">
        <v>16939400000</v>
      </c>
      <c r="S518" s="2">
        <v>17287600000</v>
      </c>
      <c r="T518" s="2">
        <v>17620200000</v>
      </c>
      <c r="U518" s="2">
        <v>17964700000</v>
      </c>
      <c r="V518" s="2">
        <v>18341200000</v>
      </c>
      <c r="W518" s="2">
        <v>18742300000</v>
      </c>
      <c r="X518" s="2">
        <v>19150100000</v>
      </c>
      <c r="Y518" s="2">
        <v>19562500000</v>
      </c>
      <c r="Z518" s="2">
        <v>19967800000</v>
      </c>
      <c r="AA518" s="2">
        <v>20368800000</v>
      </c>
      <c r="AB518" s="2">
        <v>20789700000</v>
      </c>
      <c r="AC518" s="2">
        <v>21185200000</v>
      </c>
      <c r="AD518" s="2">
        <v>21583700000</v>
      </c>
      <c r="AE518" s="2">
        <v>22011000000</v>
      </c>
      <c r="AF518" s="2">
        <v>22438300000</v>
      </c>
      <c r="AG518" s="2">
        <v>22881700000</v>
      </c>
    </row>
    <row r="519" spans="1:33">
      <c r="A519" s="115" t="s">
        <v>537</v>
      </c>
      <c r="B519" s="115" t="s">
        <v>19</v>
      </c>
      <c r="C519" s="115">
        <v>0</v>
      </c>
      <c r="D519" s="115">
        <v>0</v>
      </c>
      <c r="E519" s="115">
        <v>0</v>
      </c>
      <c r="F519" s="115">
        <v>0</v>
      </c>
      <c r="G519" s="115">
        <v>0</v>
      </c>
      <c r="H519" s="115">
        <v>0</v>
      </c>
      <c r="I519" s="115">
        <v>0</v>
      </c>
      <c r="J519" s="115">
        <v>0</v>
      </c>
      <c r="K519" s="115">
        <v>0</v>
      </c>
      <c r="L519" s="115">
        <v>0</v>
      </c>
      <c r="M519" s="115">
        <v>0</v>
      </c>
      <c r="N519" s="115">
        <v>0</v>
      </c>
      <c r="O519" s="115">
        <v>0</v>
      </c>
      <c r="P519" s="115">
        <v>0</v>
      </c>
      <c r="Q519" s="115">
        <v>0</v>
      </c>
      <c r="R519" s="115">
        <v>0</v>
      </c>
      <c r="S519" s="115">
        <v>0</v>
      </c>
      <c r="T519" s="115">
        <v>0</v>
      </c>
      <c r="U519" s="115">
        <v>0</v>
      </c>
      <c r="V519" s="115">
        <v>0</v>
      </c>
      <c r="W519" s="115">
        <v>0</v>
      </c>
      <c r="X519" s="115">
        <v>0</v>
      </c>
      <c r="Y519" s="115">
        <v>0</v>
      </c>
      <c r="Z519" s="115">
        <v>0</v>
      </c>
      <c r="AA519" s="115">
        <v>0</v>
      </c>
      <c r="AB519" s="115">
        <v>0</v>
      </c>
      <c r="AC519" s="115">
        <v>0</v>
      </c>
      <c r="AD519" s="115">
        <v>0</v>
      </c>
      <c r="AE519" s="115">
        <v>0</v>
      </c>
      <c r="AF519" s="115">
        <v>0</v>
      </c>
      <c r="AG519" s="115">
        <v>0</v>
      </c>
    </row>
    <row r="520" spans="1:33">
      <c r="A520" s="115" t="s">
        <v>538</v>
      </c>
      <c r="B520" s="115" t="s">
        <v>19</v>
      </c>
      <c r="C520" s="115">
        <v>0</v>
      </c>
      <c r="D520" s="115">
        <v>0</v>
      </c>
      <c r="E520" s="115">
        <v>0</v>
      </c>
      <c r="F520" s="115">
        <v>0</v>
      </c>
      <c r="G520" s="115">
        <v>0</v>
      </c>
      <c r="H520" s="115">
        <v>0</v>
      </c>
      <c r="I520" s="115">
        <v>0</v>
      </c>
      <c r="J520" s="115">
        <v>0</v>
      </c>
      <c r="K520" s="115">
        <v>0</v>
      </c>
      <c r="L520" s="115">
        <v>0</v>
      </c>
      <c r="M520" s="115">
        <v>0</v>
      </c>
      <c r="N520" s="115">
        <v>0</v>
      </c>
      <c r="O520" s="115">
        <v>0</v>
      </c>
      <c r="P520" s="115">
        <v>0</v>
      </c>
      <c r="Q520" s="115">
        <v>0</v>
      </c>
      <c r="R520" s="115">
        <v>0</v>
      </c>
      <c r="S520" s="115">
        <v>0</v>
      </c>
      <c r="T520" s="115">
        <v>0</v>
      </c>
      <c r="U520" s="115">
        <v>0</v>
      </c>
      <c r="V520" s="115">
        <v>0</v>
      </c>
      <c r="W520" s="115">
        <v>0</v>
      </c>
      <c r="X520" s="115">
        <v>0</v>
      </c>
      <c r="Y520" s="115">
        <v>0</v>
      </c>
      <c r="Z520" s="115">
        <v>0</v>
      </c>
      <c r="AA520" s="115">
        <v>0</v>
      </c>
      <c r="AB520" s="115">
        <v>0</v>
      </c>
      <c r="AC520" s="115">
        <v>0</v>
      </c>
      <c r="AD520" s="115">
        <v>0</v>
      </c>
      <c r="AE520" s="115">
        <v>0</v>
      </c>
      <c r="AF520" s="115">
        <v>0</v>
      </c>
      <c r="AG520" s="115">
        <v>0</v>
      </c>
    </row>
    <row r="521" spans="1:33">
      <c r="A521" s="115" t="s">
        <v>539</v>
      </c>
      <c r="B521" s="115" t="s">
        <v>19</v>
      </c>
      <c r="C521" s="115">
        <v>0</v>
      </c>
      <c r="D521" s="115">
        <v>0</v>
      </c>
      <c r="E521" s="115">
        <v>0</v>
      </c>
      <c r="F521" s="115">
        <v>0</v>
      </c>
      <c r="G521" s="115">
        <v>0</v>
      </c>
      <c r="H521" s="115">
        <v>0</v>
      </c>
      <c r="I521" s="115">
        <v>0</v>
      </c>
      <c r="J521" s="115">
        <v>0</v>
      </c>
      <c r="K521" s="115">
        <v>0</v>
      </c>
      <c r="L521" s="115">
        <v>0</v>
      </c>
      <c r="M521" s="115">
        <v>0</v>
      </c>
      <c r="N521" s="115">
        <v>0</v>
      </c>
      <c r="O521" s="115">
        <v>0</v>
      </c>
      <c r="P521" s="115">
        <v>0</v>
      </c>
      <c r="Q521" s="115">
        <v>0</v>
      </c>
      <c r="R521" s="115">
        <v>0</v>
      </c>
      <c r="S521" s="115">
        <v>0</v>
      </c>
      <c r="T521" s="115">
        <v>0</v>
      </c>
      <c r="U521" s="115">
        <v>0</v>
      </c>
      <c r="V521" s="115">
        <v>0</v>
      </c>
      <c r="W521" s="115">
        <v>0</v>
      </c>
      <c r="X521" s="115">
        <v>0</v>
      </c>
      <c r="Y521" s="115">
        <v>0</v>
      </c>
      <c r="Z521" s="115">
        <v>0</v>
      </c>
      <c r="AA521" s="115">
        <v>0</v>
      </c>
      <c r="AB521" s="115">
        <v>0</v>
      </c>
      <c r="AC521" s="115">
        <v>0</v>
      </c>
      <c r="AD521" s="115">
        <v>0</v>
      </c>
      <c r="AE521" s="115">
        <v>0</v>
      </c>
      <c r="AF521" s="115">
        <v>0</v>
      </c>
      <c r="AG521" s="115">
        <v>0</v>
      </c>
    </row>
    <row r="522" spans="1:33">
      <c r="A522" s="115" t="s">
        <v>540</v>
      </c>
      <c r="B522" s="115" t="s">
        <v>19</v>
      </c>
      <c r="C522" s="115">
        <v>0</v>
      </c>
      <c r="D522" s="115">
        <v>0</v>
      </c>
      <c r="E522" s="115">
        <v>0</v>
      </c>
      <c r="F522" s="115">
        <v>0</v>
      </c>
      <c r="G522" s="115">
        <v>0</v>
      </c>
      <c r="H522" s="115">
        <v>0</v>
      </c>
      <c r="I522" s="115">
        <v>0</v>
      </c>
      <c r="J522" s="115">
        <v>0</v>
      </c>
      <c r="K522" s="115">
        <v>0</v>
      </c>
      <c r="L522" s="115">
        <v>0</v>
      </c>
      <c r="M522" s="115">
        <v>0</v>
      </c>
      <c r="N522" s="115">
        <v>0</v>
      </c>
      <c r="O522" s="115">
        <v>0</v>
      </c>
      <c r="P522" s="115">
        <v>0</v>
      </c>
      <c r="Q522" s="115">
        <v>0</v>
      </c>
      <c r="R522" s="115">
        <v>0</v>
      </c>
      <c r="S522" s="115">
        <v>0</v>
      </c>
      <c r="T522" s="115">
        <v>0</v>
      </c>
      <c r="U522" s="115">
        <v>0</v>
      </c>
      <c r="V522" s="115">
        <v>0</v>
      </c>
      <c r="W522" s="115">
        <v>0</v>
      </c>
      <c r="X522" s="115">
        <v>0</v>
      </c>
      <c r="Y522" s="115">
        <v>0</v>
      </c>
      <c r="Z522" s="115">
        <v>0</v>
      </c>
      <c r="AA522" s="115">
        <v>0</v>
      </c>
      <c r="AB522" s="115">
        <v>0</v>
      </c>
      <c r="AC522" s="115">
        <v>0</v>
      </c>
      <c r="AD522" s="115">
        <v>0</v>
      </c>
      <c r="AE522" s="115">
        <v>0</v>
      </c>
      <c r="AF522" s="115">
        <v>0</v>
      </c>
      <c r="AG522" s="115">
        <v>0</v>
      </c>
    </row>
    <row r="523" spans="1:33">
      <c r="A523" s="115" t="s">
        <v>541</v>
      </c>
      <c r="B523" s="115" t="s">
        <v>19</v>
      </c>
      <c r="C523" s="115">
        <v>0</v>
      </c>
      <c r="D523" s="115">
        <v>0</v>
      </c>
      <c r="E523" s="115">
        <v>0</v>
      </c>
      <c r="F523" s="115">
        <v>0</v>
      </c>
      <c r="G523" s="115">
        <v>0</v>
      </c>
      <c r="H523" s="115">
        <v>0</v>
      </c>
      <c r="I523" s="115">
        <v>0</v>
      </c>
      <c r="J523" s="115">
        <v>0</v>
      </c>
      <c r="K523" s="115">
        <v>0</v>
      </c>
      <c r="L523" s="115">
        <v>0</v>
      </c>
      <c r="M523" s="115">
        <v>0</v>
      </c>
      <c r="N523" s="115">
        <v>0</v>
      </c>
      <c r="O523" s="115">
        <v>0</v>
      </c>
      <c r="P523" s="115">
        <v>0</v>
      </c>
      <c r="Q523" s="115">
        <v>0</v>
      </c>
      <c r="R523" s="115">
        <v>0</v>
      </c>
      <c r="S523" s="115">
        <v>0</v>
      </c>
      <c r="T523" s="115">
        <v>0</v>
      </c>
      <c r="U523" s="115">
        <v>0</v>
      </c>
      <c r="V523" s="115">
        <v>0</v>
      </c>
      <c r="W523" s="115">
        <v>0</v>
      </c>
      <c r="X523" s="115">
        <v>0</v>
      </c>
      <c r="Y523" s="115">
        <v>0</v>
      </c>
      <c r="Z523" s="115">
        <v>0</v>
      </c>
      <c r="AA523" s="115">
        <v>0</v>
      </c>
      <c r="AB523" s="115">
        <v>0</v>
      </c>
      <c r="AC523" s="115">
        <v>0</v>
      </c>
      <c r="AD523" s="115">
        <v>0</v>
      </c>
      <c r="AE523" s="115">
        <v>0</v>
      </c>
      <c r="AF523" s="115">
        <v>0</v>
      </c>
      <c r="AG523" s="115">
        <v>0</v>
      </c>
    </row>
    <row r="524" spans="1:33">
      <c r="A524" s="115" t="s">
        <v>542</v>
      </c>
      <c r="B524" s="115" t="s">
        <v>19</v>
      </c>
      <c r="C524" s="115">
        <v>0</v>
      </c>
      <c r="D524" s="115">
        <v>0</v>
      </c>
      <c r="E524" s="115">
        <v>0</v>
      </c>
      <c r="F524" s="115">
        <v>0</v>
      </c>
      <c r="G524" s="115">
        <v>0</v>
      </c>
      <c r="H524" s="115">
        <v>0</v>
      </c>
      <c r="I524" s="115">
        <v>0</v>
      </c>
      <c r="J524" s="115">
        <v>0</v>
      </c>
      <c r="K524" s="115">
        <v>0</v>
      </c>
      <c r="L524" s="115">
        <v>0</v>
      </c>
      <c r="M524" s="115">
        <v>0</v>
      </c>
      <c r="N524" s="115">
        <v>0</v>
      </c>
      <c r="O524" s="115">
        <v>0</v>
      </c>
      <c r="P524" s="115">
        <v>0</v>
      </c>
      <c r="Q524" s="115">
        <v>0</v>
      </c>
      <c r="R524" s="115">
        <v>0</v>
      </c>
      <c r="S524" s="115">
        <v>0</v>
      </c>
      <c r="T524" s="115">
        <v>0</v>
      </c>
      <c r="U524" s="115">
        <v>0</v>
      </c>
      <c r="V524" s="115">
        <v>0</v>
      </c>
      <c r="W524" s="115">
        <v>0</v>
      </c>
      <c r="X524" s="115">
        <v>0</v>
      </c>
      <c r="Y524" s="115">
        <v>0</v>
      </c>
      <c r="Z524" s="115">
        <v>0</v>
      </c>
      <c r="AA524" s="115">
        <v>0</v>
      </c>
      <c r="AB524" s="115">
        <v>0</v>
      </c>
      <c r="AC524" s="115">
        <v>0</v>
      </c>
      <c r="AD524" s="115">
        <v>0</v>
      </c>
      <c r="AE524" s="115">
        <v>0</v>
      </c>
      <c r="AF524" s="115">
        <v>0</v>
      </c>
      <c r="AG524" s="115">
        <v>0</v>
      </c>
    </row>
    <row r="525" spans="1:33">
      <c r="A525" s="115" t="s">
        <v>543</v>
      </c>
      <c r="B525" s="115" t="s">
        <v>19</v>
      </c>
      <c r="C525" s="115">
        <v>0</v>
      </c>
      <c r="D525" s="115">
        <v>0</v>
      </c>
      <c r="E525" s="115">
        <v>0</v>
      </c>
      <c r="F525" s="115">
        <v>0</v>
      </c>
      <c r="G525" s="115">
        <v>0</v>
      </c>
      <c r="H525" s="115">
        <v>0</v>
      </c>
      <c r="I525" s="115">
        <v>0</v>
      </c>
      <c r="J525" s="115">
        <v>0</v>
      </c>
      <c r="K525" s="115">
        <v>0</v>
      </c>
      <c r="L525" s="115">
        <v>0</v>
      </c>
      <c r="M525" s="115">
        <v>0</v>
      </c>
      <c r="N525" s="115">
        <v>0</v>
      </c>
      <c r="O525" s="115">
        <v>0</v>
      </c>
      <c r="P525" s="115">
        <v>0</v>
      </c>
      <c r="Q525" s="115">
        <v>0</v>
      </c>
      <c r="R525" s="115">
        <v>0</v>
      </c>
      <c r="S525" s="115">
        <v>0</v>
      </c>
      <c r="T525" s="115">
        <v>0</v>
      </c>
      <c r="U525" s="115">
        <v>0</v>
      </c>
      <c r="V525" s="115">
        <v>0</v>
      </c>
      <c r="W525" s="115">
        <v>0</v>
      </c>
      <c r="X525" s="115">
        <v>0</v>
      </c>
      <c r="Y525" s="115">
        <v>0</v>
      </c>
      <c r="Z525" s="115">
        <v>0</v>
      </c>
      <c r="AA525" s="115">
        <v>0</v>
      </c>
      <c r="AB525" s="115">
        <v>0</v>
      </c>
      <c r="AC525" s="115">
        <v>0</v>
      </c>
      <c r="AD525" s="115">
        <v>0</v>
      </c>
      <c r="AE525" s="115">
        <v>0</v>
      </c>
      <c r="AF525" s="115">
        <v>0</v>
      </c>
      <c r="AG525" s="115">
        <v>0</v>
      </c>
    </row>
    <row r="526" spans="1:33">
      <c r="A526" s="115" t="s">
        <v>544</v>
      </c>
      <c r="B526" s="115" t="s">
        <v>19</v>
      </c>
      <c r="C526" s="115">
        <v>0</v>
      </c>
      <c r="D526" s="115">
        <v>0</v>
      </c>
      <c r="E526" s="115">
        <v>0</v>
      </c>
      <c r="F526" s="115">
        <v>0</v>
      </c>
      <c r="G526" s="115">
        <v>0</v>
      </c>
      <c r="H526" s="115">
        <v>0</v>
      </c>
      <c r="I526" s="115">
        <v>0</v>
      </c>
      <c r="J526" s="115">
        <v>0</v>
      </c>
      <c r="K526" s="115">
        <v>0</v>
      </c>
      <c r="L526" s="115">
        <v>0</v>
      </c>
      <c r="M526" s="115">
        <v>0</v>
      </c>
      <c r="N526" s="115">
        <v>0</v>
      </c>
      <c r="O526" s="115">
        <v>0</v>
      </c>
      <c r="P526" s="115">
        <v>0</v>
      </c>
      <c r="Q526" s="115">
        <v>0</v>
      </c>
      <c r="R526" s="115">
        <v>0</v>
      </c>
      <c r="S526" s="115">
        <v>0</v>
      </c>
      <c r="T526" s="115">
        <v>0</v>
      </c>
      <c r="U526" s="115">
        <v>0</v>
      </c>
      <c r="V526" s="115">
        <v>0</v>
      </c>
      <c r="W526" s="115">
        <v>0</v>
      </c>
      <c r="X526" s="115">
        <v>0</v>
      </c>
      <c r="Y526" s="115">
        <v>0</v>
      </c>
      <c r="Z526" s="115">
        <v>0</v>
      </c>
      <c r="AA526" s="115">
        <v>0</v>
      </c>
      <c r="AB526" s="115">
        <v>0</v>
      </c>
      <c r="AC526" s="115">
        <v>0</v>
      </c>
      <c r="AD526" s="115">
        <v>0</v>
      </c>
      <c r="AE526" s="115">
        <v>0</v>
      </c>
      <c r="AF526" s="115">
        <v>0</v>
      </c>
      <c r="AG526" s="115">
        <v>0</v>
      </c>
    </row>
    <row r="527" spans="1:33">
      <c r="A527" s="115" t="s">
        <v>545</v>
      </c>
      <c r="B527" s="115" t="s">
        <v>19</v>
      </c>
      <c r="C527" s="115">
        <v>0</v>
      </c>
      <c r="D527" s="115">
        <v>0</v>
      </c>
      <c r="E527" s="115">
        <v>0</v>
      </c>
      <c r="F527" s="115">
        <v>0</v>
      </c>
      <c r="G527" s="115">
        <v>0</v>
      </c>
      <c r="H527" s="115">
        <v>0</v>
      </c>
      <c r="I527" s="115">
        <v>0</v>
      </c>
      <c r="J527" s="115">
        <v>0</v>
      </c>
      <c r="K527" s="115">
        <v>0</v>
      </c>
      <c r="L527" s="115">
        <v>0</v>
      </c>
      <c r="M527" s="115">
        <v>0</v>
      </c>
      <c r="N527" s="115">
        <v>0</v>
      </c>
      <c r="O527" s="115">
        <v>0</v>
      </c>
      <c r="P527" s="115">
        <v>0</v>
      </c>
      <c r="Q527" s="115">
        <v>0</v>
      </c>
      <c r="R527" s="115">
        <v>0</v>
      </c>
      <c r="S527" s="115">
        <v>0</v>
      </c>
      <c r="T527" s="115">
        <v>0</v>
      </c>
      <c r="U527" s="115">
        <v>0</v>
      </c>
      <c r="V527" s="115">
        <v>0</v>
      </c>
      <c r="W527" s="115">
        <v>0</v>
      </c>
      <c r="X527" s="115">
        <v>0</v>
      </c>
      <c r="Y527" s="115">
        <v>0</v>
      </c>
      <c r="Z527" s="115">
        <v>0</v>
      </c>
      <c r="AA527" s="115">
        <v>0</v>
      </c>
      <c r="AB527" s="115">
        <v>0</v>
      </c>
      <c r="AC527" s="115">
        <v>0</v>
      </c>
      <c r="AD527" s="115">
        <v>0</v>
      </c>
      <c r="AE527" s="115">
        <v>0</v>
      </c>
      <c r="AF527" s="115">
        <v>0</v>
      </c>
      <c r="AG527" s="115">
        <v>0</v>
      </c>
    </row>
    <row r="528" spans="1:33">
      <c r="A528" s="115" t="s">
        <v>546</v>
      </c>
      <c r="B528" s="115" t="s">
        <v>19</v>
      </c>
      <c r="C528" s="2">
        <v>223523000000</v>
      </c>
      <c r="D528" s="2">
        <v>397686000000</v>
      </c>
      <c r="E528" s="2">
        <v>482586000000</v>
      </c>
      <c r="F528" s="2">
        <v>525341000000</v>
      </c>
      <c r="G528" s="2">
        <v>550291000000</v>
      </c>
      <c r="H528" s="2">
        <v>566004000000</v>
      </c>
      <c r="I528" s="2">
        <v>572431000000</v>
      </c>
      <c r="J528" s="2">
        <v>574923000000</v>
      </c>
      <c r="K528" s="2">
        <v>576104000000</v>
      </c>
      <c r="L528" s="2">
        <v>576660000000</v>
      </c>
      <c r="M528" s="2">
        <v>577640000000</v>
      </c>
      <c r="N528" s="2">
        <v>579851000000</v>
      </c>
      <c r="O528" s="2">
        <v>584541000000</v>
      </c>
      <c r="P528" s="2">
        <v>589418000000</v>
      </c>
      <c r="Q528" s="2">
        <v>595712000000</v>
      </c>
      <c r="R528" s="2">
        <v>603220000000</v>
      </c>
      <c r="S528" s="2">
        <v>609503000000</v>
      </c>
      <c r="T528" s="2">
        <v>614671000000</v>
      </c>
      <c r="U528" s="2">
        <v>620325000000</v>
      </c>
      <c r="V528" s="2">
        <v>627429000000</v>
      </c>
      <c r="W528" s="2">
        <v>636136000000</v>
      </c>
      <c r="X528" s="2">
        <v>644666000000</v>
      </c>
      <c r="Y528" s="2">
        <v>653174000000</v>
      </c>
      <c r="Z528" s="2">
        <v>661502000000</v>
      </c>
      <c r="AA528" s="2">
        <v>672025000000</v>
      </c>
      <c r="AB528" s="2">
        <v>681656000000</v>
      </c>
      <c r="AC528" s="2">
        <v>689307000000</v>
      </c>
      <c r="AD528" s="2">
        <v>696007000000</v>
      </c>
      <c r="AE528" s="2">
        <v>704443000000</v>
      </c>
      <c r="AF528" s="2">
        <v>712690000000</v>
      </c>
      <c r="AG528" s="2">
        <v>721089000000</v>
      </c>
    </row>
    <row r="529" spans="1:33">
      <c r="A529" s="115" t="s">
        <v>547</v>
      </c>
      <c r="B529" s="115" t="s">
        <v>19</v>
      </c>
      <c r="C529" s="115">
        <v>0</v>
      </c>
      <c r="D529" s="115">
        <v>0</v>
      </c>
      <c r="E529" s="115">
        <v>0</v>
      </c>
      <c r="F529" s="115">
        <v>0</v>
      </c>
      <c r="G529" s="115">
        <v>0</v>
      </c>
      <c r="H529" s="115">
        <v>0</v>
      </c>
      <c r="I529" s="115">
        <v>0</v>
      </c>
      <c r="J529" s="115">
        <v>0</v>
      </c>
      <c r="K529" s="115">
        <v>0</v>
      </c>
      <c r="L529" s="115">
        <v>0</v>
      </c>
      <c r="M529" s="115">
        <v>0</v>
      </c>
      <c r="N529" s="115">
        <v>0</v>
      </c>
      <c r="O529" s="115">
        <v>0</v>
      </c>
      <c r="P529" s="115">
        <v>0</v>
      </c>
      <c r="Q529" s="115">
        <v>0</v>
      </c>
      <c r="R529" s="115">
        <v>0</v>
      </c>
      <c r="S529" s="115">
        <v>0</v>
      </c>
      <c r="T529" s="115">
        <v>0</v>
      </c>
      <c r="U529" s="115">
        <v>0</v>
      </c>
      <c r="V529" s="115">
        <v>0</v>
      </c>
      <c r="W529" s="115">
        <v>0</v>
      </c>
      <c r="X529" s="115">
        <v>0</v>
      </c>
      <c r="Y529" s="115">
        <v>0</v>
      </c>
      <c r="Z529" s="115">
        <v>0</v>
      </c>
      <c r="AA529" s="115">
        <v>0</v>
      </c>
      <c r="AB529" s="115">
        <v>0</v>
      </c>
      <c r="AC529" s="115">
        <v>0</v>
      </c>
      <c r="AD529" s="115">
        <v>0</v>
      </c>
      <c r="AE529" s="115">
        <v>0</v>
      </c>
      <c r="AF529" s="115">
        <v>0</v>
      </c>
      <c r="AG529" s="115">
        <v>0</v>
      </c>
    </row>
    <row r="530" spans="1:33">
      <c r="A530" s="115" t="s">
        <v>548</v>
      </c>
      <c r="B530" s="115" t="s">
        <v>19</v>
      </c>
      <c r="C530" s="115">
        <v>0</v>
      </c>
      <c r="D530" s="115">
        <v>0</v>
      </c>
      <c r="E530" s="115">
        <v>0</v>
      </c>
      <c r="F530" s="115">
        <v>0</v>
      </c>
      <c r="G530" s="115">
        <v>0</v>
      </c>
      <c r="H530" s="115">
        <v>0</v>
      </c>
      <c r="I530" s="115">
        <v>0</v>
      </c>
      <c r="J530" s="115">
        <v>0</v>
      </c>
      <c r="K530" s="115">
        <v>0</v>
      </c>
      <c r="L530" s="115">
        <v>0</v>
      </c>
      <c r="M530" s="115">
        <v>0</v>
      </c>
      <c r="N530" s="115">
        <v>0</v>
      </c>
      <c r="O530" s="115">
        <v>0</v>
      </c>
      <c r="P530" s="115">
        <v>0</v>
      </c>
      <c r="Q530" s="115">
        <v>0</v>
      </c>
      <c r="R530" s="115">
        <v>0</v>
      </c>
      <c r="S530" s="115">
        <v>0</v>
      </c>
      <c r="T530" s="115">
        <v>0</v>
      </c>
      <c r="U530" s="115">
        <v>0</v>
      </c>
      <c r="V530" s="115">
        <v>0</v>
      </c>
      <c r="W530" s="115">
        <v>0</v>
      </c>
      <c r="X530" s="115">
        <v>0</v>
      </c>
      <c r="Y530" s="115">
        <v>0</v>
      </c>
      <c r="Z530" s="115">
        <v>0</v>
      </c>
      <c r="AA530" s="115">
        <v>0</v>
      </c>
      <c r="AB530" s="115">
        <v>0</v>
      </c>
      <c r="AC530" s="115">
        <v>0</v>
      </c>
      <c r="AD530" s="115">
        <v>0</v>
      </c>
      <c r="AE530" s="115">
        <v>0</v>
      </c>
      <c r="AF530" s="115">
        <v>0</v>
      </c>
      <c r="AG530" s="115">
        <v>0</v>
      </c>
    </row>
    <row r="531" spans="1:33">
      <c r="A531" s="115" t="s">
        <v>549</v>
      </c>
      <c r="B531" s="115" t="s">
        <v>19</v>
      </c>
      <c r="C531" s="115">
        <v>0</v>
      </c>
      <c r="D531" s="115">
        <v>0</v>
      </c>
      <c r="E531" s="115">
        <v>0</v>
      </c>
      <c r="F531" s="115">
        <v>0</v>
      </c>
      <c r="G531" s="115">
        <v>0</v>
      </c>
      <c r="H531" s="115">
        <v>0</v>
      </c>
      <c r="I531" s="115">
        <v>0</v>
      </c>
      <c r="J531" s="115">
        <v>0</v>
      </c>
      <c r="K531" s="115">
        <v>0</v>
      </c>
      <c r="L531" s="115">
        <v>0</v>
      </c>
      <c r="M531" s="115">
        <v>0</v>
      </c>
      <c r="N531" s="115">
        <v>0</v>
      </c>
      <c r="O531" s="115">
        <v>0</v>
      </c>
      <c r="P531" s="115">
        <v>0</v>
      </c>
      <c r="Q531" s="115">
        <v>0</v>
      </c>
      <c r="R531" s="115">
        <v>0</v>
      </c>
      <c r="S531" s="115">
        <v>0</v>
      </c>
      <c r="T531" s="115">
        <v>0</v>
      </c>
      <c r="U531" s="115">
        <v>0</v>
      </c>
      <c r="V531" s="115">
        <v>0</v>
      </c>
      <c r="W531" s="115">
        <v>0</v>
      </c>
      <c r="X531" s="115">
        <v>0</v>
      </c>
      <c r="Y531" s="115">
        <v>0</v>
      </c>
      <c r="Z531" s="115">
        <v>0</v>
      </c>
      <c r="AA531" s="115">
        <v>0</v>
      </c>
      <c r="AB531" s="115">
        <v>0</v>
      </c>
      <c r="AC531" s="115">
        <v>0</v>
      </c>
      <c r="AD531" s="115">
        <v>0</v>
      </c>
      <c r="AE531" s="115">
        <v>0</v>
      </c>
      <c r="AF531" s="115">
        <v>0</v>
      </c>
      <c r="AG531" s="115">
        <v>0</v>
      </c>
    </row>
    <row r="532" spans="1:33">
      <c r="A532" s="115" t="s">
        <v>550</v>
      </c>
      <c r="B532" s="115" t="s">
        <v>19</v>
      </c>
      <c r="C532" s="115">
        <v>0</v>
      </c>
      <c r="D532" s="115">
        <v>0</v>
      </c>
      <c r="E532" s="115">
        <v>0</v>
      </c>
      <c r="F532" s="115">
        <v>0</v>
      </c>
      <c r="G532" s="115">
        <v>0</v>
      </c>
      <c r="H532" s="115">
        <v>0</v>
      </c>
      <c r="I532" s="115">
        <v>0</v>
      </c>
      <c r="J532" s="115">
        <v>0</v>
      </c>
      <c r="K532" s="115">
        <v>0</v>
      </c>
      <c r="L532" s="115">
        <v>0</v>
      </c>
      <c r="M532" s="115">
        <v>0</v>
      </c>
      <c r="N532" s="115">
        <v>0</v>
      </c>
      <c r="O532" s="115">
        <v>0</v>
      </c>
      <c r="P532" s="115">
        <v>0</v>
      </c>
      <c r="Q532" s="115">
        <v>0</v>
      </c>
      <c r="R532" s="115">
        <v>0</v>
      </c>
      <c r="S532" s="115">
        <v>0</v>
      </c>
      <c r="T532" s="115">
        <v>0</v>
      </c>
      <c r="U532" s="115">
        <v>0</v>
      </c>
      <c r="V532" s="115">
        <v>0</v>
      </c>
      <c r="W532" s="115">
        <v>0</v>
      </c>
      <c r="X532" s="115">
        <v>0</v>
      </c>
      <c r="Y532" s="115">
        <v>0</v>
      </c>
      <c r="Z532" s="115">
        <v>0</v>
      </c>
      <c r="AA532" s="115">
        <v>0</v>
      </c>
      <c r="AB532" s="115">
        <v>0</v>
      </c>
      <c r="AC532" s="115">
        <v>0</v>
      </c>
      <c r="AD532" s="115">
        <v>0</v>
      </c>
      <c r="AE532" s="115">
        <v>0</v>
      </c>
      <c r="AF532" s="115">
        <v>0</v>
      </c>
      <c r="AG532" s="115">
        <v>0</v>
      </c>
    </row>
    <row r="533" spans="1:33">
      <c r="A533" s="115" t="s">
        <v>551</v>
      </c>
      <c r="B533" s="115" t="s">
        <v>19</v>
      </c>
      <c r="C533" s="115">
        <v>0</v>
      </c>
      <c r="D533" s="115">
        <v>0</v>
      </c>
      <c r="E533" s="115">
        <v>0</v>
      </c>
      <c r="F533" s="115">
        <v>0</v>
      </c>
      <c r="G533" s="115">
        <v>0</v>
      </c>
      <c r="H533" s="115">
        <v>0</v>
      </c>
      <c r="I533" s="115">
        <v>0</v>
      </c>
      <c r="J533" s="115">
        <v>0</v>
      </c>
      <c r="K533" s="115">
        <v>0</v>
      </c>
      <c r="L533" s="115">
        <v>0</v>
      </c>
      <c r="M533" s="115">
        <v>0</v>
      </c>
      <c r="N533" s="115">
        <v>0</v>
      </c>
      <c r="O533" s="115">
        <v>0</v>
      </c>
      <c r="P533" s="115">
        <v>0</v>
      </c>
      <c r="Q533" s="115">
        <v>0</v>
      </c>
      <c r="R533" s="115">
        <v>0</v>
      </c>
      <c r="S533" s="115">
        <v>0</v>
      </c>
      <c r="T533" s="115">
        <v>0</v>
      </c>
      <c r="U533" s="115">
        <v>0</v>
      </c>
      <c r="V533" s="115">
        <v>0</v>
      </c>
      <c r="W533" s="115">
        <v>0</v>
      </c>
      <c r="X533" s="115">
        <v>0</v>
      </c>
      <c r="Y533" s="115">
        <v>0</v>
      </c>
      <c r="Z533" s="115">
        <v>0</v>
      </c>
      <c r="AA533" s="115">
        <v>0</v>
      </c>
      <c r="AB533" s="115">
        <v>0</v>
      </c>
      <c r="AC533" s="115">
        <v>0</v>
      </c>
      <c r="AD533" s="115">
        <v>0</v>
      </c>
      <c r="AE533" s="115">
        <v>0</v>
      </c>
      <c r="AF533" s="115">
        <v>0</v>
      </c>
      <c r="AG533" s="115">
        <v>0</v>
      </c>
    </row>
    <row r="534" spans="1:33">
      <c r="A534" s="115" t="s">
        <v>552</v>
      </c>
      <c r="B534" s="115" t="s">
        <v>19</v>
      </c>
      <c r="C534" s="115">
        <v>0</v>
      </c>
      <c r="D534" s="115">
        <v>0</v>
      </c>
      <c r="E534" s="115">
        <v>0</v>
      </c>
      <c r="F534" s="115">
        <v>0</v>
      </c>
      <c r="G534" s="115">
        <v>0</v>
      </c>
      <c r="H534" s="115">
        <v>0</v>
      </c>
      <c r="I534" s="115">
        <v>0</v>
      </c>
      <c r="J534" s="115">
        <v>0</v>
      </c>
      <c r="K534" s="115">
        <v>0</v>
      </c>
      <c r="L534" s="115">
        <v>0</v>
      </c>
      <c r="M534" s="115">
        <v>0</v>
      </c>
      <c r="N534" s="115">
        <v>0</v>
      </c>
      <c r="O534" s="115">
        <v>0</v>
      </c>
      <c r="P534" s="115">
        <v>0</v>
      </c>
      <c r="Q534" s="115">
        <v>0</v>
      </c>
      <c r="R534" s="115">
        <v>0</v>
      </c>
      <c r="S534" s="115">
        <v>0</v>
      </c>
      <c r="T534" s="115">
        <v>0</v>
      </c>
      <c r="U534" s="115">
        <v>0</v>
      </c>
      <c r="V534" s="115">
        <v>0</v>
      </c>
      <c r="W534" s="115">
        <v>0</v>
      </c>
      <c r="X534" s="115">
        <v>0</v>
      </c>
      <c r="Y534" s="115">
        <v>0</v>
      </c>
      <c r="Z534" s="115">
        <v>0</v>
      </c>
      <c r="AA534" s="115">
        <v>0</v>
      </c>
      <c r="AB534" s="115">
        <v>0</v>
      </c>
      <c r="AC534" s="115">
        <v>0</v>
      </c>
      <c r="AD534" s="115">
        <v>0</v>
      </c>
      <c r="AE534" s="115">
        <v>0</v>
      </c>
      <c r="AF534" s="115">
        <v>0</v>
      </c>
      <c r="AG534" s="115">
        <v>0</v>
      </c>
    </row>
    <row r="535" spans="1:33">
      <c r="A535" s="115" t="s">
        <v>553</v>
      </c>
      <c r="B535" s="115" t="s">
        <v>19</v>
      </c>
      <c r="C535" s="115">
        <v>0</v>
      </c>
      <c r="D535" s="115">
        <v>0</v>
      </c>
      <c r="E535" s="115">
        <v>0</v>
      </c>
      <c r="F535" s="115">
        <v>0</v>
      </c>
      <c r="G535" s="115">
        <v>0</v>
      </c>
      <c r="H535" s="115">
        <v>0</v>
      </c>
      <c r="I535" s="115">
        <v>0</v>
      </c>
      <c r="J535" s="115">
        <v>0</v>
      </c>
      <c r="K535" s="115">
        <v>0</v>
      </c>
      <c r="L535" s="115">
        <v>0</v>
      </c>
      <c r="M535" s="115">
        <v>0</v>
      </c>
      <c r="N535" s="115">
        <v>0</v>
      </c>
      <c r="O535" s="115">
        <v>0</v>
      </c>
      <c r="P535" s="115">
        <v>0</v>
      </c>
      <c r="Q535" s="115">
        <v>0</v>
      </c>
      <c r="R535" s="115">
        <v>0</v>
      </c>
      <c r="S535" s="115">
        <v>0</v>
      </c>
      <c r="T535" s="115">
        <v>0</v>
      </c>
      <c r="U535" s="115">
        <v>0</v>
      </c>
      <c r="V535" s="115">
        <v>0</v>
      </c>
      <c r="W535" s="115">
        <v>0</v>
      </c>
      <c r="X535" s="115">
        <v>0</v>
      </c>
      <c r="Y535" s="115">
        <v>0</v>
      </c>
      <c r="Z535" s="115">
        <v>0</v>
      </c>
      <c r="AA535" s="115">
        <v>0</v>
      </c>
      <c r="AB535" s="115">
        <v>0</v>
      </c>
      <c r="AC535" s="115">
        <v>0</v>
      </c>
      <c r="AD535" s="115">
        <v>0</v>
      </c>
      <c r="AE535" s="115">
        <v>0</v>
      </c>
      <c r="AF535" s="115">
        <v>0</v>
      </c>
      <c r="AG535" s="115">
        <v>0</v>
      </c>
    </row>
    <row r="536" spans="1:33">
      <c r="A536" s="115" t="s">
        <v>554</v>
      </c>
      <c r="B536" s="115" t="s">
        <v>19</v>
      </c>
      <c r="C536" s="115">
        <v>0</v>
      </c>
      <c r="D536" s="115">
        <v>0</v>
      </c>
      <c r="E536" s="115">
        <v>0</v>
      </c>
      <c r="F536" s="115">
        <v>0</v>
      </c>
      <c r="G536" s="115">
        <v>0</v>
      </c>
      <c r="H536" s="115">
        <v>0</v>
      </c>
      <c r="I536" s="115">
        <v>0</v>
      </c>
      <c r="J536" s="115">
        <v>0</v>
      </c>
      <c r="K536" s="115">
        <v>0</v>
      </c>
      <c r="L536" s="115">
        <v>0</v>
      </c>
      <c r="M536" s="115">
        <v>0</v>
      </c>
      <c r="N536" s="115">
        <v>0</v>
      </c>
      <c r="O536" s="115">
        <v>0</v>
      </c>
      <c r="P536" s="115">
        <v>0</v>
      </c>
      <c r="Q536" s="115">
        <v>0</v>
      </c>
      <c r="R536" s="115">
        <v>0</v>
      </c>
      <c r="S536" s="115">
        <v>0</v>
      </c>
      <c r="T536" s="115">
        <v>0</v>
      </c>
      <c r="U536" s="115">
        <v>0</v>
      </c>
      <c r="V536" s="115">
        <v>0</v>
      </c>
      <c r="W536" s="115">
        <v>0</v>
      </c>
      <c r="X536" s="115">
        <v>0</v>
      </c>
      <c r="Y536" s="115">
        <v>0</v>
      </c>
      <c r="Z536" s="115">
        <v>0</v>
      </c>
      <c r="AA536" s="115">
        <v>0</v>
      </c>
      <c r="AB536" s="115">
        <v>0</v>
      </c>
      <c r="AC536" s="115">
        <v>0</v>
      </c>
      <c r="AD536" s="115">
        <v>0</v>
      </c>
      <c r="AE536" s="115">
        <v>0</v>
      </c>
      <c r="AF536" s="115">
        <v>0</v>
      </c>
      <c r="AG536" s="115">
        <v>0</v>
      </c>
    </row>
    <row r="537" spans="1:33">
      <c r="A537" s="115" t="s">
        <v>555</v>
      </c>
      <c r="B537" s="115" t="s">
        <v>19</v>
      </c>
      <c r="C537" s="115">
        <v>0</v>
      </c>
      <c r="D537" s="115">
        <v>0</v>
      </c>
      <c r="E537" s="115">
        <v>0</v>
      </c>
      <c r="F537" s="115">
        <v>0</v>
      </c>
      <c r="G537" s="115">
        <v>0</v>
      </c>
      <c r="H537" s="115">
        <v>0</v>
      </c>
      <c r="I537" s="115">
        <v>0</v>
      </c>
      <c r="J537" s="115">
        <v>0</v>
      </c>
      <c r="K537" s="115">
        <v>0</v>
      </c>
      <c r="L537" s="115">
        <v>0</v>
      </c>
      <c r="M537" s="115">
        <v>0</v>
      </c>
      <c r="N537" s="115">
        <v>0</v>
      </c>
      <c r="O537" s="115">
        <v>0</v>
      </c>
      <c r="P537" s="115">
        <v>0</v>
      </c>
      <c r="Q537" s="115">
        <v>0</v>
      </c>
      <c r="R537" s="115">
        <v>0</v>
      </c>
      <c r="S537" s="115">
        <v>0</v>
      </c>
      <c r="T537" s="115">
        <v>0</v>
      </c>
      <c r="U537" s="115">
        <v>0</v>
      </c>
      <c r="V537" s="115">
        <v>0</v>
      </c>
      <c r="W537" s="115">
        <v>0</v>
      </c>
      <c r="X537" s="115">
        <v>0</v>
      </c>
      <c r="Y537" s="115">
        <v>0</v>
      </c>
      <c r="Z537" s="115">
        <v>0</v>
      </c>
      <c r="AA537" s="115">
        <v>0</v>
      </c>
      <c r="AB537" s="115">
        <v>0</v>
      </c>
      <c r="AC537" s="115">
        <v>0</v>
      </c>
      <c r="AD537" s="115">
        <v>0</v>
      </c>
      <c r="AE537" s="115">
        <v>0</v>
      </c>
      <c r="AF537" s="115">
        <v>0</v>
      </c>
      <c r="AG537" s="115">
        <v>0</v>
      </c>
    </row>
    <row r="538" spans="1:33">
      <c r="A538" s="115" t="s">
        <v>556</v>
      </c>
      <c r="B538" s="115" t="s">
        <v>19</v>
      </c>
      <c r="C538" s="2">
        <v>88575400000</v>
      </c>
      <c r="D538" s="2">
        <v>91312100000</v>
      </c>
      <c r="E538" s="2">
        <v>95320700000</v>
      </c>
      <c r="F538" s="2">
        <v>98698500000</v>
      </c>
      <c r="G538" s="2">
        <v>101622000000</v>
      </c>
      <c r="H538" s="2">
        <v>104340000000</v>
      </c>
      <c r="I538" s="2">
        <v>106527000000</v>
      </c>
      <c r="J538" s="2">
        <v>108337000000</v>
      </c>
      <c r="K538" s="2">
        <v>110023000000</v>
      </c>
      <c r="L538" s="2">
        <v>111663000000</v>
      </c>
      <c r="M538" s="2">
        <v>113376000000</v>
      </c>
      <c r="N538" s="2">
        <v>115267000000</v>
      </c>
      <c r="O538" s="2">
        <v>117533000000</v>
      </c>
      <c r="P538" s="2">
        <v>119870000000</v>
      </c>
      <c r="Q538" s="2">
        <v>122360000000</v>
      </c>
      <c r="R538" s="2">
        <v>125051000000</v>
      </c>
      <c r="S538" s="2">
        <v>127621000000</v>
      </c>
      <c r="T538" s="2">
        <v>130077000000</v>
      </c>
      <c r="U538" s="2">
        <v>132620000000</v>
      </c>
      <c r="V538" s="2">
        <v>135399000000</v>
      </c>
      <c r="W538" s="2">
        <v>138360000000</v>
      </c>
      <c r="X538" s="2">
        <v>141371000000</v>
      </c>
      <c r="Y538" s="2">
        <v>144415000000</v>
      </c>
      <c r="Z538" s="2">
        <v>147407000000</v>
      </c>
      <c r="AA538" s="2">
        <v>150367000000</v>
      </c>
      <c r="AB538" s="2">
        <v>153474000000</v>
      </c>
      <c r="AC538" s="2">
        <v>156394000000</v>
      </c>
      <c r="AD538" s="2">
        <v>159335000000</v>
      </c>
      <c r="AE538" s="2">
        <v>162490000000</v>
      </c>
      <c r="AF538" s="2">
        <v>165645000000</v>
      </c>
      <c r="AG538" s="2">
        <v>168918000000</v>
      </c>
    </row>
    <row r="539" spans="1:33">
      <c r="A539" s="115" t="s">
        <v>557</v>
      </c>
      <c r="B539" s="115" t="s">
        <v>19</v>
      </c>
      <c r="C539" s="115">
        <v>0</v>
      </c>
      <c r="D539" s="115">
        <v>0</v>
      </c>
      <c r="E539" s="115">
        <v>0</v>
      </c>
      <c r="F539" s="115">
        <v>0</v>
      </c>
      <c r="G539" s="115">
        <v>0</v>
      </c>
      <c r="H539" s="115">
        <v>0</v>
      </c>
      <c r="I539" s="115">
        <v>0</v>
      </c>
      <c r="J539" s="115">
        <v>0</v>
      </c>
      <c r="K539" s="115">
        <v>0</v>
      </c>
      <c r="L539" s="115">
        <v>0</v>
      </c>
      <c r="M539" s="115">
        <v>0</v>
      </c>
      <c r="N539" s="115">
        <v>0</v>
      </c>
      <c r="O539" s="115">
        <v>0</v>
      </c>
      <c r="P539" s="115">
        <v>0</v>
      </c>
      <c r="Q539" s="115">
        <v>0</v>
      </c>
      <c r="R539" s="115">
        <v>0</v>
      </c>
      <c r="S539" s="115">
        <v>0</v>
      </c>
      <c r="T539" s="115">
        <v>0</v>
      </c>
      <c r="U539" s="115">
        <v>0</v>
      </c>
      <c r="V539" s="115">
        <v>0</v>
      </c>
      <c r="W539" s="115">
        <v>0</v>
      </c>
      <c r="X539" s="115">
        <v>0</v>
      </c>
      <c r="Y539" s="115">
        <v>0</v>
      </c>
      <c r="Z539" s="115">
        <v>0</v>
      </c>
      <c r="AA539" s="115">
        <v>0</v>
      </c>
      <c r="AB539" s="115">
        <v>0</v>
      </c>
      <c r="AC539" s="115">
        <v>0</v>
      </c>
      <c r="AD539" s="115">
        <v>0</v>
      </c>
      <c r="AE539" s="115">
        <v>0</v>
      </c>
      <c r="AF539" s="115">
        <v>0</v>
      </c>
      <c r="AG539" s="115">
        <v>0</v>
      </c>
    </row>
    <row r="540" spans="1:33">
      <c r="A540" s="115" t="s">
        <v>558</v>
      </c>
      <c r="B540" s="115" t="s">
        <v>19</v>
      </c>
      <c r="C540" s="115">
        <v>0</v>
      </c>
      <c r="D540" s="115">
        <v>0</v>
      </c>
      <c r="E540" s="115">
        <v>0</v>
      </c>
      <c r="F540" s="115">
        <v>0</v>
      </c>
      <c r="G540" s="115">
        <v>0</v>
      </c>
      <c r="H540" s="115">
        <v>0</v>
      </c>
      <c r="I540" s="115">
        <v>0</v>
      </c>
      <c r="J540" s="115">
        <v>0</v>
      </c>
      <c r="K540" s="115">
        <v>0</v>
      </c>
      <c r="L540" s="115">
        <v>0</v>
      </c>
      <c r="M540" s="115">
        <v>0</v>
      </c>
      <c r="N540" s="115">
        <v>0</v>
      </c>
      <c r="O540" s="115">
        <v>0</v>
      </c>
      <c r="P540" s="115">
        <v>0</v>
      </c>
      <c r="Q540" s="115">
        <v>0</v>
      </c>
      <c r="R540" s="115">
        <v>0</v>
      </c>
      <c r="S540" s="115">
        <v>0</v>
      </c>
      <c r="T540" s="115">
        <v>0</v>
      </c>
      <c r="U540" s="115">
        <v>0</v>
      </c>
      <c r="V540" s="115">
        <v>0</v>
      </c>
      <c r="W540" s="115">
        <v>0</v>
      </c>
      <c r="X540" s="115">
        <v>0</v>
      </c>
      <c r="Y540" s="115">
        <v>0</v>
      </c>
      <c r="Z540" s="115">
        <v>0</v>
      </c>
      <c r="AA540" s="115">
        <v>0</v>
      </c>
      <c r="AB540" s="115">
        <v>0</v>
      </c>
      <c r="AC540" s="115">
        <v>0</v>
      </c>
      <c r="AD540" s="115">
        <v>0</v>
      </c>
      <c r="AE540" s="115">
        <v>0</v>
      </c>
      <c r="AF540" s="115">
        <v>0</v>
      </c>
      <c r="AG540" s="115">
        <v>0</v>
      </c>
    </row>
    <row r="541" spans="1:33">
      <c r="A541" s="115" t="s">
        <v>559</v>
      </c>
      <c r="B541" s="115" t="s">
        <v>19</v>
      </c>
      <c r="C541" s="115">
        <v>0</v>
      </c>
      <c r="D541" s="115">
        <v>0</v>
      </c>
      <c r="E541" s="115">
        <v>0</v>
      </c>
      <c r="F541" s="115">
        <v>0</v>
      </c>
      <c r="G541" s="115">
        <v>0</v>
      </c>
      <c r="H541" s="115">
        <v>0</v>
      </c>
      <c r="I541" s="115">
        <v>0</v>
      </c>
      <c r="J541" s="115">
        <v>0</v>
      </c>
      <c r="K541" s="115">
        <v>0</v>
      </c>
      <c r="L541" s="115">
        <v>0</v>
      </c>
      <c r="M541" s="115">
        <v>0</v>
      </c>
      <c r="N541" s="115">
        <v>0</v>
      </c>
      <c r="O541" s="115">
        <v>0</v>
      </c>
      <c r="P541" s="115">
        <v>0</v>
      </c>
      <c r="Q541" s="115">
        <v>0</v>
      </c>
      <c r="R541" s="115">
        <v>0</v>
      </c>
      <c r="S541" s="115">
        <v>0</v>
      </c>
      <c r="T541" s="115">
        <v>0</v>
      </c>
      <c r="U541" s="115">
        <v>0</v>
      </c>
      <c r="V541" s="115">
        <v>0</v>
      </c>
      <c r="W541" s="115">
        <v>0</v>
      </c>
      <c r="X541" s="115">
        <v>0</v>
      </c>
      <c r="Y541" s="115">
        <v>0</v>
      </c>
      <c r="Z541" s="115">
        <v>0</v>
      </c>
      <c r="AA541" s="115">
        <v>0</v>
      </c>
      <c r="AB541" s="115">
        <v>0</v>
      </c>
      <c r="AC541" s="115">
        <v>0</v>
      </c>
      <c r="AD541" s="115">
        <v>0</v>
      </c>
      <c r="AE541" s="115">
        <v>0</v>
      </c>
      <c r="AF541" s="115">
        <v>0</v>
      </c>
      <c r="AG541" s="115">
        <v>0</v>
      </c>
    </row>
    <row r="542" spans="1:33">
      <c r="A542" s="115" t="s">
        <v>560</v>
      </c>
      <c r="B542" s="115" t="s">
        <v>19</v>
      </c>
      <c r="C542" s="115">
        <v>0</v>
      </c>
      <c r="D542" s="115">
        <v>0</v>
      </c>
      <c r="E542" s="115">
        <v>0</v>
      </c>
      <c r="F542" s="115">
        <v>0</v>
      </c>
      <c r="G542" s="115">
        <v>0</v>
      </c>
      <c r="H542" s="115">
        <v>0</v>
      </c>
      <c r="I542" s="115">
        <v>0</v>
      </c>
      <c r="J542" s="115">
        <v>0</v>
      </c>
      <c r="K542" s="115">
        <v>0</v>
      </c>
      <c r="L542" s="115">
        <v>0</v>
      </c>
      <c r="M542" s="115">
        <v>0</v>
      </c>
      <c r="N542" s="115">
        <v>0</v>
      </c>
      <c r="O542" s="115">
        <v>0</v>
      </c>
      <c r="P542" s="115">
        <v>0</v>
      </c>
      <c r="Q542" s="115">
        <v>0</v>
      </c>
      <c r="R542" s="115">
        <v>0</v>
      </c>
      <c r="S542" s="115">
        <v>0</v>
      </c>
      <c r="T542" s="115">
        <v>0</v>
      </c>
      <c r="U542" s="115">
        <v>0</v>
      </c>
      <c r="V542" s="115">
        <v>0</v>
      </c>
      <c r="W542" s="115">
        <v>0</v>
      </c>
      <c r="X542" s="115">
        <v>0</v>
      </c>
      <c r="Y542" s="115">
        <v>0</v>
      </c>
      <c r="Z542" s="115">
        <v>0</v>
      </c>
      <c r="AA542" s="115">
        <v>0</v>
      </c>
      <c r="AB542" s="115">
        <v>0</v>
      </c>
      <c r="AC542" s="115">
        <v>0</v>
      </c>
      <c r="AD542" s="115">
        <v>0</v>
      </c>
      <c r="AE542" s="115">
        <v>0</v>
      </c>
      <c r="AF542" s="115">
        <v>0</v>
      </c>
      <c r="AG542" s="115">
        <v>0</v>
      </c>
    </row>
    <row r="543" spans="1:33">
      <c r="A543" s="115" t="s">
        <v>561</v>
      </c>
      <c r="B543" s="115" t="s">
        <v>19</v>
      </c>
      <c r="C543" s="115">
        <v>0</v>
      </c>
      <c r="D543" s="115">
        <v>0</v>
      </c>
      <c r="E543" s="115">
        <v>0</v>
      </c>
      <c r="F543" s="115">
        <v>0</v>
      </c>
      <c r="G543" s="115">
        <v>0</v>
      </c>
      <c r="H543" s="115">
        <v>0</v>
      </c>
      <c r="I543" s="115">
        <v>0</v>
      </c>
      <c r="J543" s="115">
        <v>0</v>
      </c>
      <c r="K543" s="115">
        <v>0</v>
      </c>
      <c r="L543" s="115">
        <v>0</v>
      </c>
      <c r="M543" s="115">
        <v>0</v>
      </c>
      <c r="N543" s="115">
        <v>0</v>
      </c>
      <c r="O543" s="115">
        <v>0</v>
      </c>
      <c r="P543" s="115">
        <v>0</v>
      </c>
      <c r="Q543" s="115">
        <v>0</v>
      </c>
      <c r="R543" s="115">
        <v>0</v>
      </c>
      <c r="S543" s="115">
        <v>0</v>
      </c>
      <c r="T543" s="115">
        <v>0</v>
      </c>
      <c r="U543" s="115">
        <v>0</v>
      </c>
      <c r="V543" s="115">
        <v>0</v>
      </c>
      <c r="W543" s="115">
        <v>0</v>
      </c>
      <c r="X543" s="115">
        <v>0</v>
      </c>
      <c r="Y543" s="115">
        <v>0</v>
      </c>
      <c r="Z543" s="115">
        <v>0</v>
      </c>
      <c r="AA543" s="115">
        <v>0</v>
      </c>
      <c r="AB543" s="115">
        <v>0</v>
      </c>
      <c r="AC543" s="115">
        <v>0</v>
      </c>
      <c r="AD543" s="115">
        <v>0</v>
      </c>
      <c r="AE543" s="115">
        <v>0</v>
      </c>
      <c r="AF543" s="115">
        <v>0</v>
      </c>
      <c r="AG543" s="115">
        <v>0</v>
      </c>
    </row>
    <row r="544" spans="1:33">
      <c r="A544" s="115" t="s">
        <v>562</v>
      </c>
      <c r="B544" s="115" t="s">
        <v>19</v>
      </c>
      <c r="C544" s="115">
        <v>0</v>
      </c>
      <c r="D544" s="115">
        <v>0</v>
      </c>
      <c r="E544" s="115">
        <v>0</v>
      </c>
      <c r="F544" s="115">
        <v>0</v>
      </c>
      <c r="G544" s="115">
        <v>0</v>
      </c>
      <c r="H544" s="115">
        <v>0</v>
      </c>
      <c r="I544" s="115">
        <v>0</v>
      </c>
      <c r="J544" s="115">
        <v>0</v>
      </c>
      <c r="K544" s="115">
        <v>0</v>
      </c>
      <c r="L544" s="115">
        <v>0</v>
      </c>
      <c r="M544" s="115">
        <v>0</v>
      </c>
      <c r="N544" s="115">
        <v>0</v>
      </c>
      <c r="O544" s="115">
        <v>0</v>
      </c>
      <c r="P544" s="115">
        <v>0</v>
      </c>
      <c r="Q544" s="115">
        <v>0</v>
      </c>
      <c r="R544" s="115">
        <v>0</v>
      </c>
      <c r="S544" s="115">
        <v>0</v>
      </c>
      <c r="T544" s="115">
        <v>0</v>
      </c>
      <c r="U544" s="115">
        <v>0</v>
      </c>
      <c r="V544" s="115">
        <v>0</v>
      </c>
      <c r="W544" s="115">
        <v>0</v>
      </c>
      <c r="X544" s="115">
        <v>0</v>
      </c>
      <c r="Y544" s="115">
        <v>0</v>
      </c>
      <c r="Z544" s="115">
        <v>0</v>
      </c>
      <c r="AA544" s="115">
        <v>0</v>
      </c>
      <c r="AB544" s="115">
        <v>0</v>
      </c>
      <c r="AC544" s="115">
        <v>0</v>
      </c>
      <c r="AD544" s="115">
        <v>0</v>
      </c>
      <c r="AE544" s="115">
        <v>0</v>
      </c>
      <c r="AF544" s="115">
        <v>0</v>
      </c>
      <c r="AG544" s="115">
        <v>0</v>
      </c>
    </row>
    <row r="545" spans="1:33">
      <c r="A545" s="115" t="s">
        <v>563</v>
      </c>
      <c r="B545" s="115" t="s">
        <v>19</v>
      </c>
      <c r="C545" s="115">
        <v>0</v>
      </c>
      <c r="D545" s="115">
        <v>0</v>
      </c>
      <c r="E545" s="115">
        <v>0</v>
      </c>
      <c r="F545" s="115">
        <v>0</v>
      </c>
      <c r="G545" s="115">
        <v>0</v>
      </c>
      <c r="H545" s="115">
        <v>0</v>
      </c>
      <c r="I545" s="115">
        <v>0</v>
      </c>
      <c r="J545" s="115">
        <v>0</v>
      </c>
      <c r="K545" s="115">
        <v>0</v>
      </c>
      <c r="L545" s="115">
        <v>0</v>
      </c>
      <c r="M545" s="115">
        <v>0</v>
      </c>
      <c r="N545" s="115">
        <v>0</v>
      </c>
      <c r="O545" s="115">
        <v>0</v>
      </c>
      <c r="P545" s="115">
        <v>0</v>
      </c>
      <c r="Q545" s="115">
        <v>0</v>
      </c>
      <c r="R545" s="115">
        <v>0</v>
      </c>
      <c r="S545" s="115">
        <v>0</v>
      </c>
      <c r="T545" s="115">
        <v>0</v>
      </c>
      <c r="U545" s="115">
        <v>0</v>
      </c>
      <c r="V545" s="115">
        <v>0</v>
      </c>
      <c r="W545" s="115">
        <v>0</v>
      </c>
      <c r="X545" s="115">
        <v>0</v>
      </c>
      <c r="Y545" s="115">
        <v>0</v>
      </c>
      <c r="Z545" s="115">
        <v>0</v>
      </c>
      <c r="AA545" s="115">
        <v>0</v>
      </c>
      <c r="AB545" s="115">
        <v>0</v>
      </c>
      <c r="AC545" s="115">
        <v>0</v>
      </c>
      <c r="AD545" s="115">
        <v>0</v>
      </c>
      <c r="AE545" s="115">
        <v>0</v>
      </c>
      <c r="AF545" s="115">
        <v>0</v>
      </c>
      <c r="AG545" s="115">
        <v>0</v>
      </c>
    </row>
    <row r="546" spans="1:33">
      <c r="A546" s="115" t="s">
        <v>564</v>
      </c>
      <c r="B546" s="115" t="s">
        <v>19</v>
      </c>
      <c r="C546" s="115">
        <v>0</v>
      </c>
      <c r="D546" s="115">
        <v>0</v>
      </c>
      <c r="E546" s="115">
        <v>0</v>
      </c>
      <c r="F546" s="115">
        <v>0</v>
      </c>
      <c r="G546" s="115">
        <v>0</v>
      </c>
      <c r="H546" s="115">
        <v>0</v>
      </c>
      <c r="I546" s="115">
        <v>0</v>
      </c>
      <c r="J546" s="115">
        <v>0</v>
      </c>
      <c r="K546" s="115">
        <v>0</v>
      </c>
      <c r="L546" s="115">
        <v>0</v>
      </c>
      <c r="M546" s="115">
        <v>0</v>
      </c>
      <c r="N546" s="115">
        <v>0</v>
      </c>
      <c r="O546" s="115">
        <v>0</v>
      </c>
      <c r="P546" s="115">
        <v>0</v>
      </c>
      <c r="Q546" s="115">
        <v>0</v>
      </c>
      <c r="R546" s="115">
        <v>0</v>
      </c>
      <c r="S546" s="115">
        <v>0</v>
      </c>
      <c r="T546" s="115">
        <v>0</v>
      </c>
      <c r="U546" s="115">
        <v>0</v>
      </c>
      <c r="V546" s="115">
        <v>0</v>
      </c>
      <c r="W546" s="115">
        <v>0</v>
      </c>
      <c r="X546" s="115">
        <v>0</v>
      </c>
      <c r="Y546" s="115">
        <v>0</v>
      </c>
      <c r="Z546" s="115">
        <v>0</v>
      </c>
      <c r="AA546" s="115">
        <v>0</v>
      </c>
      <c r="AB546" s="115">
        <v>0</v>
      </c>
      <c r="AC546" s="115">
        <v>0</v>
      </c>
      <c r="AD546" s="115">
        <v>0</v>
      </c>
      <c r="AE546" s="115">
        <v>0</v>
      </c>
      <c r="AF546" s="115">
        <v>0</v>
      </c>
      <c r="AG546" s="115">
        <v>0</v>
      </c>
    </row>
    <row r="547" spans="1:33">
      <c r="A547" s="115" t="s">
        <v>565</v>
      </c>
      <c r="B547" s="115" t="s">
        <v>19</v>
      </c>
      <c r="C547" s="115">
        <v>0</v>
      </c>
      <c r="D547" s="115">
        <v>0</v>
      </c>
      <c r="E547" s="115">
        <v>0</v>
      </c>
      <c r="F547" s="115">
        <v>0</v>
      </c>
      <c r="G547" s="115">
        <v>0</v>
      </c>
      <c r="H547" s="115">
        <v>0</v>
      </c>
      <c r="I547" s="115">
        <v>0</v>
      </c>
      <c r="J547" s="115">
        <v>0</v>
      </c>
      <c r="K547" s="115">
        <v>0</v>
      </c>
      <c r="L547" s="115">
        <v>0</v>
      </c>
      <c r="M547" s="115">
        <v>0</v>
      </c>
      <c r="N547" s="115">
        <v>0</v>
      </c>
      <c r="O547" s="115">
        <v>0</v>
      </c>
      <c r="P547" s="115">
        <v>0</v>
      </c>
      <c r="Q547" s="115">
        <v>0</v>
      </c>
      <c r="R547" s="115">
        <v>0</v>
      </c>
      <c r="S547" s="115">
        <v>0</v>
      </c>
      <c r="T547" s="115">
        <v>0</v>
      </c>
      <c r="U547" s="115">
        <v>0</v>
      </c>
      <c r="V547" s="115">
        <v>0</v>
      </c>
      <c r="W547" s="115">
        <v>0</v>
      </c>
      <c r="X547" s="115">
        <v>0</v>
      </c>
      <c r="Y547" s="115">
        <v>0</v>
      </c>
      <c r="Z547" s="115">
        <v>0</v>
      </c>
      <c r="AA547" s="115">
        <v>0</v>
      </c>
      <c r="AB547" s="115">
        <v>0</v>
      </c>
      <c r="AC547" s="115">
        <v>0</v>
      </c>
      <c r="AD547" s="115">
        <v>0</v>
      </c>
      <c r="AE547" s="115">
        <v>0</v>
      </c>
      <c r="AF547" s="115">
        <v>0</v>
      </c>
      <c r="AG547" s="115">
        <v>0</v>
      </c>
    </row>
    <row r="548" spans="1:33">
      <c r="A548" s="115" t="s">
        <v>566</v>
      </c>
      <c r="B548" s="115" t="s">
        <v>19</v>
      </c>
      <c r="C548" s="2">
        <v>66507500000</v>
      </c>
      <c r="D548" s="2">
        <v>118328000000</v>
      </c>
      <c r="E548" s="2">
        <v>143590000000</v>
      </c>
      <c r="F548" s="2">
        <v>156311000000</v>
      </c>
      <c r="G548" s="2">
        <v>163734000000</v>
      </c>
      <c r="H548" s="2">
        <v>168410000000</v>
      </c>
      <c r="I548" s="2">
        <v>170322000000</v>
      </c>
      <c r="J548" s="2">
        <v>171064000000</v>
      </c>
      <c r="K548" s="2">
        <v>171415000000</v>
      </c>
      <c r="L548" s="2">
        <v>171580000000</v>
      </c>
      <c r="M548" s="2">
        <v>171872000000</v>
      </c>
      <c r="N548" s="2">
        <v>172530000000</v>
      </c>
      <c r="O548" s="2">
        <v>173925000000</v>
      </c>
      <c r="P548" s="2">
        <v>175377000000</v>
      </c>
      <c r="Q548" s="2">
        <v>177249000000</v>
      </c>
      <c r="R548" s="2">
        <v>179483000000</v>
      </c>
      <c r="S548" s="2">
        <v>181353000000</v>
      </c>
      <c r="T548" s="2">
        <v>182890000000</v>
      </c>
      <c r="U548" s="2">
        <v>184573000000</v>
      </c>
      <c r="V548" s="2">
        <v>186686000000</v>
      </c>
      <c r="W548" s="2">
        <v>189277000000</v>
      </c>
      <c r="X548" s="2">
        <v>191815000000</v>
      </c>
      <c r="Y548" s="2">
        <v>194347000000</v>
      </c>
      <c r="Z548" s="2">
        <v>196825000000</v>
      </c>
      <c r="AA548" s="2">
        <v>199955000000</v>
      </c>
      <c r="AB548" s="2">
        <v>202821000000</v>
      </c>
      <c r="AC548" s="2">
        <v>205098000000</v>
      </c>
      <c r="AD548" s="2">
        <v>207091000000</v>
      </c>
      <c r="AE548" s="2">
        <v>209601000000</v>
      </c>
      <c r="AF548" s="2">
        <v>212055000000</v>
      </c>
      <c r="AG548" s="2">
        <v>214554000000</v>
      </c>
    </row>
    <row r="549" spans="1:33">
      <c r="A549" s="115" t="s">
        <v>567</v>
      </c>
      <c r="B549" s="115" t="s">
        <v>19</v>
      </c>
      <c r="C549" s="115">
        <v>0</v>
      </c>
      <c r="D549" s="115">
        <v>0</v>
      </c>
      <c r="E549" s="115">
        <v>0</v>
      </c>
      <c r="F549" s="115">
        <v>0</v>
      </c>
      <c r="G549" s="115">
        <v>0</v>
      </c>
      <c r="H549" s="115">
        <v>0</v>
      </c>
      <c r="I549" s="115">
        <v>0</v>
      </c>
      <c r="J549" s="115">
        <v>0</v>
      </c>
      <c r="K549" s="115">
        <v>0</v>
      </c>
      <c r="L549" s="115">
        <v>0</v>
      </c>
      <c r="M549" s="115">
        <v>0</v>
      </c>
      <c r="N549" s="115">
        <v>0</v>
      </c>
      <c r="O549" s="115">
        <v>0</v>
      </c>
      <c r="P549" s="115">
        <v>0</v>
      </c>
      <c r="Q549" s="115">
        <v>0</v>
      </c>
      <c r="R549" s="115">
        <v>0</v>
      </c>
      <c r="S549" s="115">
        <v>0</v>
      </c>
      <c r="T549" s="115">
        <v>0</v>
      </c>
      <c r="U549" s="115">
        <v>0</v>
      </c>
      <c r="V549" s="115">
        <v>0</v>
      </c>
      <c r="W549" s="115">
        <v>0</v>
      </c>
      <c r="X549" s="115">
        <v>0</v>
      </c>
      <c r="Y549" s="115">
        <v>0</v>
      </c>
      <c r="Z549" s="115">
        <v>0</v>
      </c>
      <c r="AA549" s="115">
        <v>0</v>
      </c>
      <c r="AB549" s="115">
        <v>0</v>
      </c>
      <c r="AC549" s="115">
        <v>0</v>
      </c>
      <c r="AD549" s="115">
        <v>0</v>
      </c>
      <c r="AE549" s="115">
        <v>0</v>
      </c>
      <c r="AF549" s="115">
        <v>0</v>
      </c>
      <c r="AG549" s="115">
        <v>0</v>
      </c>
    </row>
    <row r="550" spans="1:33">
      <c r="A550" s="115" t="s">
        <v>568</v>
      </c>
      <c r="B550" s="115" t="s">
        <v>19</v>
      </c>
      <c r="C550" s="115">
        <v>0</v>
      </c>
      <c r="D550" s="115">
        <v>0</v>
      </c>
      <c r="E550" s="115">
        <v>0</v>
      </c>
      <c r="F550" s="115">
        <v>0</v>
      </c>
      <c r="G550" s="115">
        <v>0</v>
      </c>
      <c r="H550" s="115">
        <v>0</v>
      </c>
      <c r="I550" s="115">
        <v>0</v>
      </c>
      <c r="J550" s="115">
        <v>0</v>
      </c>
      <c r="K550" s="115">
        <v>0</v>
      </c>
      <c r="L550" s="115">
        <v>0</v>
      </c>
      <c r="M550" s="115">
        <v>0</v>
      </c>
      <c r="N550" s="115">
        <v>0</v>
      </c>
      <c r="O550" s="115">
        <v>0</v>
      </c>
      <c r="P550" s="115">
        <v>0</v>
      </c>
      <c r="Q550" s="115">
        <v>0</v>
      </c>
      <c r="R550" s="115">
        <v>0</v>
      </c>
      <c r="S550" s="115">
        <v>0</v>
      </c>
      <c r="T550" s="115">
        <v>0</v>
      </c>
      <c r="U550" s="115">
        <v>0</v>
      </c>
      <c r="V550" s="115">
        <v>0</v>
      </c>
      <c r="W550" s="115">
        <v>0</v>
      </c>
      <c r="X550" s="115">
        <v>0</v>
      </c>
      <c r="Y550" s="115">
        <v>0</v>
      </c>
      <c r="Z550" s="115">
        <v>0</v>
      </c>
      <c r="AA550" s="115">
        <v>0</v>
      </c>
      <c r="AB550" s="115">
        <v>0</v>
      </c>
      <c r="AC550" s="115">
        <v>0</v>
      </c>
      <c r="AD550" s="115">
        <v>0</v>
      </c>
      <c r="AE550" s="115">
        <v>0</v>
      </c>
      <c r="AF550" s="115">
        <v>0</v>
      </c>
      <c r="AG550" s="115">
        <v>0</v>
      </c>
    </row>
    <row r="551" spans="1:33">
      <c r="A551" s="115" t="s">
        <v>569</v>
      </c>
      <c r="B551" s="115" t="s">
        <v>19</v>
      </c>
      <c r="C551" s="115">
        <v>0</v>
      </c>
      <c r="D551" s="115">
        <v>0</v>
      </c>
      <c r="E551" s="115">
        <v>0</v>
      </c>
      <c r="F551" s="115">
        <v>0</v>
      </c>
      <c r="G551" s="115">
        <v>0</v>
      </c>
      <c r="H551" s="115">
        <v>0</v>
      </c>
      <c r="I551" s="115">
        <v>0</v>
      </c>
      <c r="J551" s="115">
        <v>0</v>
      </c>
      <c r="K551" s="115">
        <v>0</v>
      </c>
      <c r="L551" s="115">
        <v>0</v>
      </c>
      <c r="M551" s="115">
        <v>0</v>
      </c>
      <c r="N551" s="115">
        <v>0</v>
      </c>
      <c r="O551" s="115">
        <v>0</v>
      </c>
      <c r="P551" s="115">
        <v>0</v>
      </c>
      <c r="Q551" s="115">
        <v>0</v>
      </c>
      <c r="R551" s="115">
        <v>0</v>
      </c>
      <c r="S551" s="115">
        <v>0</v>
      </c>
      <c r="T551" s="115">
        <v>0</v>
      </c>
      <c r="U551" s="115">
        <v>0</v>
      </c>
      <c r="V551" s="115">
        <v>0</v>
      </c>
      <c r="W551" s="115">
        <v>0</v>
      </c>
      <c r="X551" s="115">
        <v>0</v>
      </c>
      <c r="Y551" s="115">
        <v>0</v>
      </c>
      <c r="Z551" s="115">
        <v>0</v>
      </c>
      <c r="AA551" s="115">
        <v>0</v>
      </c>
      <c r="AB551" s="115">
        <v>0</v>
      </c>
      <c r="AC551" s="115">
        <v>0</v>
      </c>
      <c r="AD551" s="115">
        <v>0</v>
      </c>
      <c r="AE551" s="115">
        <v>0</v>
      </c>
      <c r="AF551" s="115">
        <v>0</v>
      </c>
      <c r="AG551" s="115">
        <v>0</v>
      </c>
    </row>
    <row r="552" spans="1:33">
      <c r="A552" s="115" t="s">
        <v>570</v>
      </c>
      <c r="B552" s="115" t="s">
        <v>19</v>
      </c>
      <c r="C552" s="115">
        <v>0</v>
      </c>
      <c r="D552" s="115">
        <v>0</v>
      </c>
      <c r="E552" s="115">
        <v>0</v>
      </c>
      <c r="F552" s="115">
        <v>0</v>
      </c>
      <c r="G552" s="115">
        <v>0</v>
      </c>
      <c r="H552" s="115">
        <v>0</v>
      </c>
      <c r="I552" s="115">
        <v>0</v>
      </c>
      <c r="J552" s="115">
        <v>0</v>
      </c>
      <c r="K552" s="115">
        <v>0</v>
      </c>
      <c r="L552" s="115">
        <v>0</v>
      </c>
      <c r="M552" s="115">
        <v>0</v>
      </c>
      <c r="N552" s="115">
        <v>0</v>
      </c>
      <c r="O552" s="115">
        <v>0</v>
      </c>
      <c r="P552" s="115">
        <v>0</v>
      </c>
      <c r="Q552" s="115">
        <v>0</v>
      </c>
      <c r="R552" s="115">
        <v>0</v>
      </c>
      <c r="S552" s="115">
        <v>0</v>
      </c>
      <c r="T552" s="115">
        <v>0</v>
      </c>
      <c r="U552" s="115">
        <v>0</v>
      </c>
      <c r="V552" s="115">
        <v>0</v>
      </c>
      <c r="W552" s="115">
        <v>0</v>
      </c>
      <c r="X552" s="115">
        <v>0</v>
      </c>
      <c r="Y552" s="115">
        <v>0</v>
      </c>
      <c r="Z552" s="115">
        <v>0</v>
      </c>
      <c r="AA552" s="115">
        <v>0</v>
      </c>
      <c r="AB552" s="115">
        <v>0</v>
      </c>
      <c r="AC552" s="115">
        <v>0</v>
      </c>
      <c r="AD552" s="115">
        <v>0</v>
      </c>
      <c r="AE552" s="115">
        <v>0</v>
      </c>
      <c r="AF552" s="115">
        <v>0</v>
      </c>
      <c r="AG552" s="115">
        <v>0</v>
      </c>
    </row>
    <row r="553" spans="1:33">
      <c r="A553" s="115" t="s">
        <v>571</v>
      </c>
      <c r="B553" s="115" t="s">
        <v>19</v>
      </c>
      <c r="C553" s="115">
        <v>0</v>
      </c>
      <c r="D553" s="115">
        <v>0</v>
      </c>
      <c r="E553" s="115">
        <v>0</v>
      </c>
      <c r="F553" s="115">
        <v>0</v>
      </c>
      <c r="G553" s="115">
        <v>0</v>
      </c>
      <c r="H553" s="115">
        <v>0</v>
      </c>
      <c r="I553" s="115">
        <v>0</v>
      </c>
      <c r="J553" s="115">
        <v>0</v>
      </c>
      <c r="K553" s="115">
        <v>0</v>
      </c>
      <c r="L553" s="115">
        <v>0</v>
      </c>
      <c r="M553" s="115">
        <v>0</v>
      </c>
      <c r="N553" s="115">
        <v>0</v>
      </c>
      <c r="O553" s="115">
        <v>0</v>
      </c>
      <c r="P553" s="115">
        <v>0</v>
      </c>
      <c r="Q553" s="115">
        <v>0</v>
      </c>
      <c r="R553" s="115">
        <v>0</v>
      </c>
      <c r="S553" s="115">
        <v>0</v>
      </c>
      <c r="T553" s="115">
        <v>0</v>
      </c>
      <c r="U553" s="115">
        <v>0</v>
      </c>
      <c r="V553" s="115">
        <v>0</v>
      </c>
      <c r="W553" s="115">
        <v>0</v>
      </c>
      <c r="X553" s="115">
        <v>0</v>
      </c>
      <c r="Y553" s="115">
        <v>0</v>
      </c>
      <c r="Z553" s="115">
        <v>0</v>
      </c>
      <c r="AA553" s="115">
        <v>0</v>
      </c>
      <c r="AB553" s="115">
        <v>0</v>
      </c>
      <c r="AC553" s="115">
        <v>0</v>
      </c>
      <c r="AD553" s="115">
        <v>0</v>
      </c>
      <c r="AE553" s="115">
        <v>0</v>
      </c>
      <c r="AF553" s="115">
        <v>0</v>
      </c>
      <c r="AG553" s="115">
        <v>0</v>
      </c>
    </row>
    <row r="554" spans="1:33">
      <c r="A554" s="115" t="s">
        <v>572</v>
      </c>
      <c r="B554" s="115" t="s">
        <v>19</v>
      </c>
      <c r="C554" s="115">
        <v>0</v>
      </c>
      <c r="D554" s="115">
        <v>0</v>
      </c>
      <c r="E554" s="115">
        <v>0</v>
      </c>
      <c r="F554" s="115">
        <v>0</v>
      </c>
      <c r="G554" s="115">
        <v>0</v>
      </c>
      <c r="H554" s="115">
        <v>0</v>
      </c>
      <c r="I554" s="115">
        <v>0</v>
      </c>
      <c r="J554" s="115">
        <v>0</v>
      </c>
      <c r="K554" s="115">
        <v>0</v>
      </c>
      <c r="L554" s="115">
        <v>0</v>
      </c>
      <c r="M554" s="115">
        <v>0</v>
      </c>
      <c r="N554" s="115">
        <v>0</v>
      </c>
      <c r="O554" s="115">
        <v>0</v>
      </c>
      <c r="P554" s="115">
        <v>0</v>
      </c>
      <c r="Q554" s="115">
        <v>0</v>
      </c>
      <c r="R554" s="115">
        <v>0</v>
      </c>
      <c r="S554" s="115">
        <v>0</v>
      </c>
      <c r="T554" s="115">
        <v>0</v>
      </c>
      <c r="U554" s="115">
        <v>0</v>
      </c>
      <c r="V554" s="115">
        <v>0</v>
      </c>
      <c r="W554" s="115">
        <v>0</v>
      </c>
      <c r="X554" s="115">
        <v>0</v>
      </c>
      <c r="Y554" s="115">
        <v>0</v>
      </c>
      <c r="Z554" s="115">
        <v>0</v>
      </c>
      <c r="AA554" s="115">
        <v>0</v>
      </c>
      <c r="AB554" s="115">
        <v>0</v>
      </c>
      <c r="AC554" s="115">
        <v>0</v>
      </c>
      <c r="AD554" s="115">
        <v>0</v>
      </c>
      <c r="AE554" s="115">
        <v>0</v>
      </c>
      <c r="AF554" s="115">
        <v>0</v>
      </c>
      <c r="AG554" s="115">
        <v>0</v>
      </c>
    </row>
    <row r="555" spans="1:33">
      <c r="A555" s="115" t="s">
        <v>573</v>
      </c>
      <c r="B555" s="115" t="s">
        <v>19</v>
      </c>
      <c r="C555" s="115">
        <v>0</v>
      </c>
      <c r="D555" s="115">
        <v>0</v>
      </c>
      <c r="E555" s="115">
        <v>0</v>
      </c>
      <c r="F555" s="115">
        <v>0</v>
      </c>
      <c r="G555" s="115">
        <v>0</v>
      </c>
      <c r="H555" s="115">
        <v>0</v>
      </c>
      <c r="I555" s="115">
        <v>0</v>
      </c>
      <c r="J555" s="115">
        <v>0</v>
      </c>
      <c r="K555" s="115">
        <v>0</v>
      </c>
      <c r="L555" s="115">
        <v>0</v>
      </c>
      <c r="M555" s="115">
        <v>0</v>
      </c>
      <c r="N555" s="115">
        <v>0</v>
      </c>
      <c r="O555" s="115">
        <v>0</v>
      </c>
      <c r="P555" s="115">
        <v>0</v>
      </c>
      <c r="Q555" s="115">
        <v>0</v>
      </c>
      <c r="R555" s="115">
        <v>0</v>
      </c>
      <c r="S555" s="115">
        <v>0</v>
      </c>
      <c r="T555" s="115">
        <v>0</v>
      </c>
      <c r="U555" s="115">
        <v>0</v>
      </c>
      <c r="V555" s="115">
        <v>0</v>
      </c>
      <c r="W555" s="115">
        <v>0</v>
      </c>
      <c r="X555" s="115">
        <v>0</v>
      </c>
      <c r="Y555" s="115">
        <v>0</v>
      </c>
      <c r="Z555" s="115">
        <v>0</v>
      </c>
      <c r="AA555" s="115">
        <v>0</v>
      </c>
      <c r="AB555" s="115">
        <v>0</v>
      </c>
      <c r="AC555" s="115">
        <v>0</v>
      </c>
      <c r="AD555" s="115">
        <v>0</v>
      </c>
      <c r="AE555" s="115">
        <v>0</v>
      </c>
      <c r="AF555" s="115">
        <v>0</v>
      </c>
      <c r="AG555" s="115">
        <v>0</v>
      </c>
    </row>
    <row r="556" spans="1:33">
      <c r="A556" s="115" t="s">
        <v>574</v>
      </c>
      <c r="B556" s="115" t="s">
        <v>19</v>
      </c>
      <c r="C556" s="115">
        <v>0</v>
      </c>
      <c r="D556" s="115">
        <v>0</v>
      </c>
      <c r="E556" s="115">
        <v>0</v>
      </c>
      <c r="F556" s="115">
        <v>0</v>
      </c>
      <c r="G556" s="115">
        <v>0</v>
      </c>
      <c r="H556" s="115">
        <v>0</v>
      </c>
      <c r="I556" s="115">
        <v>0</v>
      </c>
      <c r="J556" s="115">
        <v>0</v>
      </c>
      <c r="K556" s="115">
        <v>0</v>
      </c>
      <c r="L556" s="115">
        <v>0</v>
      </c>
      <c r="M556" s="115">
        <v>0</v>
      </c>
      <c r="N556" s="115">
        <v>0</v>
      </c>
      <c r="O556" s="115">
        <v>0</v>
      </c>
      <c r="P556" s="115">
        <v>0</v>
      </c>
      <c r="Q556" s="115">
        <v>0</v>
      </c>
      <c r="R556" s="115">
        <v>0</v>
      </c>
      <c r="S556" s="115">
        <v>0</v>
      </c>
      <c r="T556" s="115">
        <v>0</v>
      </c>
      <c r="U556" s="115">
        <v>0</v>
      </c>
      <c r="V556" s="115">
        <v>0</v>
      </c>
      <c r="W556" s="115">
        <v>0</v>
      </c>
      <c r="X556" s="115">
        <v>0</v>
      </c>
      <c r="Y556" s="115">
        <v>0</v>
      </c>
      <c r="Z556" s="115">
        <v>0</v>
      </c>
      <c r="AA556" s="115">
        <v>0</v>
      </c>
      <c r="AB556" s="115">
        <v>0</v>
      </c>
      <c r="AC556" s="115">
        <v>0</v>
      </c>
      <c r="AD556" s="115">
        <v>0</v>
      </c>
      <c r="AE556" s="115">
        <v>0</v>
      </c>
      <c r="AF556" s="115">
        <v>0</v>
      </c>
      <c r="AG556" s="115">
        <v>0</v>
      </c>
    </row>
    <row r="557" spans="1:33">
      <c r="A557" s="115" t="s">
        <v>575</v>
      </c>
      <c r="B557" s="115" t="s">
        <v>19</v>
      </c>
      <c r="C557" s="115">
        <v>0</v>
      </c>
      <c r="D557" s="115">
        <v>0</v>
      </c>
      <c r="E557" s="115">
        <v>0</v>
      </c>
      <c r="F557" s="115">
        <v>0</v>
      </c>
      <c r="G557" s="115">
        <v>0</v>
      </c>
      <c r="H557" s="115">
        <v>0</v>
      </c>
      <c r="I557" s="115">
        <v>0</v>
      </c>
      <c r="J557" s="115">
        <v>0</v>
      </c>
      <c r="K557" s="115">
        <v>0</v>
      </c>
      <c r="L557" s="115">
        <v>0</v>
      </c>
      <c r="M557" s="115">
        <v>0</v>
      </c>
      <c r="N557" s="115">
        <v>0</v>
      </c>
      <c r="O557" s="115">
        <v>0</v>
      </c>
      <c r="P557" s="115">
        <v>0</v>
      </c>
      <c r="Q557" s="115">
        <v>0</v>
      </c>
      <c r="R557" s="115">
        <v>0</v>
      </c>
      <c r="S557" s="115">
        <v>0</v>
      </c>
      <c r="T557" s="115">
        <v>0</v>
      </c>
      <c r="U557" s="115">
        <v>0</v>
      </c>
      <c r="V557" s="115">
        <v>0</v>
      </c>
      <c r="W557" s="115">
        <v>0</v>
      </c>
      <c r="X557" s="115">
        <v>0</v>
      </c>
      <c r="Y557" s="115">
        <v>0</v>
      </c>
      <c r="Z557" s="115">
        <v>0</v>
      </c>
      <c r="AA557" s="115">
        <v>0</v>
      </c>
      <c r="AB557" s="115">
        <v>0</v>
      </c>
      <c r="AC557" s="115">
        <v>0</v>
      </c>
      <c r="AD557" s="115">
        <v>0</v>
      </c>
      <c r="AE557" s="115">
        <v>0</v>
      </c>
      <c r="AF557" s="115">
        <v>0</v>
      </c>
      <c r="AG557" s="115">
        <v>0</v>
      </c>
    </row>
    <row r="558" spans="1:33">
      <c r="A558" s="115" t="s">
        <v>576</v>
      </c>
      <c r="B558" s="115" t="s">
        <v>19</v>
      </c>
      <c r="C558" s="2">
        <v>26354900000</v>
      </c>
      <c r="D558" s="2">
        <v>27169200000</v>
      </c>
      <c r="E558" s="2">
        <v>28361900000</v>
      </c>
      <c r="F558" s="2">
        <v>29366900000</v>
      </c>
      <c r="G558" s="2">
        <v>30236700000</v>
      </c>
      <c r="H558" s="2">
        <v>31045600000</v>
      </c>
      <c r="I558" s="2">
        <v>31696200000</v>
      </c>
      <c r="J558" s="2">
        <v>32234800000</v>
      </c>
      <c r="K558" s="2">
        <v>32736500000</v>
      </c>
      <c r="L558" s="2">
        <v>33224500000</v>
      </c>
      <c r="M558" s="2">
        <v>33734100000</v>
      </c>
      <c r="N558" s="2">
        <v>34296600000</v>
      </c>
      <c r="O558" s="2">
        <v>34970900000</v>
      </c>
      <c r="P558" s="2">
        <v>35666300000</v>
      </c>
      <c r="Q558" s="2">
        <v>36407200000</v>
      </c>
      <c r="R558" s="2">
        <v>37207800000</v>
      </c>
      <c r="S558" s="2">
        <v>37972700000</v>
      </c>
      <c r="T558" s="2">
        <v>38703300000</v>
      </c>
      <c r="U558" s="2">
        <v>39459900000</v>
      </c>
      <c r="V558" s="2">
        <v>40286900000</v>
      </c>
      <c r="W558" s="2">
        <v>41168000000</v>
      </c>
      <c r="X558" s="2">
        <v>42063700000</v>
      </c>
      <c r="Y558" s="2">
        <v>42969500000</v>
      </c>
      <c r="Z558" s="2">
        <v>43859600000</v>
      </c>
      <c r="AA558" s="2">
        <v>44740600000</v>
      </c>
      <c r="AB558" s="2">
        <v>45665000000</v>
      </c>
      <c r="AC558" s="2">
        <v>46533900000</v>
      </c>
      <c r="AD558" s="2">
        <v>47409000000</v>
      </c>
      <c r="AE558" s="2">
        <v>48347700000</v>
      </c>
      <c r="AF558" s="2">
        <v>49286300000</v>
      </c>
      <c r="AG558" s="2">
        <v>50260200000</v>
      </c>
    </row>
    <row r="559" spans="1:33">
      <c r="A559" s="115" t="s">
        <v>577</v>
      </c>
      <c r="B559" s="115" t="s">
        <v>19</v>
      </c>
      <c r="C559" s="115">
        <v>0</v>
      </c>
      <c r="D559" s="115">
        <v>0</v>
      </c>
      <c r="E559" s="115">
        <v>0</v>
      </c>
      <c r="F559" s="115">
        <v>0</v>
      </c>
      <c r="G559" s="115">
        <v>0</v>
      </c>
      <c r="H559" s="115">
        <v>0</v>
      </c>
      <c r="I559" s="115">
        <v>0</v>
      </c>
      <c r="J559" s="115">
        <v>0</v>
      </c>
      <c r="K559" s="115">
        <v>0</v>
      </c>
      <c r="L559" s="115">
        <v>0</v>
      </c>
      <c r="M559" s="115">
        <v>0</v>
      </c>
      <c r="N559" s="115">
        <v>0</v>
      </c>
      <c r="O559" s="115">
        <v>0</v>
      </c>
      <c r="P559" s="115">
        <v>0</v>
      </c>
      <c r="Q559" s="115">
        <v>0</v>
      </c>
      <c r="R559" s="115">
        <v>0</v>
      </c>
      <c r="S559" s="115">
        <v>0</v>
      </c>
      <c r="T559" s="115">
        <v>0</v>
      </c>
      <c r="U559" s="115">
        <v>0</v>
      </c>
      <c r="V559" s="115">
        <v>0</v>
      </c>
      <c r="W559" s="115">
        <v>0</v>
      </c>
      <c r="X559" s="115">
        <v>0</v>
      </c>
      <c r="Y559" s="115">
        <v>0</v>
      </c>
      <c r="Z559" s="115">
        <v>0</v>
      </c>
      <c r="AA559" s="115">
        <v>0</v>
      </c>
      <c r="AB559" s="115">
        <v>0</v>
      </c>
      <c r="AC559" s="115">
        <v>0</v>
      </c>
      <c r="AD559" s="115">
        <v>0</v>
      </c>
      <c r="AE559" s="115">
        <v>0</v>
      </c>
      <c r="AF559" s="115">
        <v>0</v>
      </c>
      <c r="AG559" s="115">
        <v>0</v>
      </c>
    </row>
    <row r="560" spans="1:33">
      <c r="A560" s="115" t="s">
        <v>578</v>
      </c>
      <c r="B560" s="115" t="s">
        <v>19</v>
      </c>
      <c r="C560" s="115">
        <v>0</v>
      </c>
      <c r="D560" s="115">
        <v>0</v>
      </c>
      <c r="E560" s="115">
        <v>0</v>
      </c>
      <c r="F560" s="115">
        <v>0</v>
      </c>
      <c r="G560" s="115">
        <v>0</v>
      </c>
      <c r="H560" s="115">
        <v>0</v>
      </c>
      <c r="I560" s="115">
        <v>0</v>
      </c>
      <c r="J560" s="115">
        <v>0</v>
      </c>
      <c r="K560" s="115">
        <v>0</v>
      </c>
      <c r="L560" s="115">
        <v>0</v>
      </c>
      <c r="M560" s="115">
        <v>0</v>
      </c>
      <c r="N560" s="115">
        <v>0</v>
      </c>
      <c r="O560" s="115">
        <v>0</v>
      </c>
      <c r="P560" s="115">
        <v>0</v>
      </c>
      <c r="Q560" s="115">
        <v>0</v>
      </c>
      <c r="R560" s="115">
        <v>0</v>
      </c>
      <c r="S560" s="115">
        <v>0</v>
      </c>
      <c r="T560" s="115">
        <v>0</v>
      </c>
      <c r="U560" s="115">
        <v>0</v>
      </c>
      <c r="V560" s="115">
        <v>0</v>
      </c>
      <c r="W560" s="115">
        <v>0</v>
      </c>
      <c r="X560" s="115">
        <v>0</v>
      </c>
      <c r="Y560" s="115">
        <v>0</v>
      </c>
      <c r="Z560" s="115">
        <v>0</v>
      </c>
      <c r="AA560" s="115">
        <v>0</v>
      </c>
      <c r="AB560" s="115">
        <v>0</v>
      </c>
      <c r="AC560" s="115">
        <v>0</v>
      </c>
      <c r="AD560" s="115">
        <v>0</v>
      </c>
      <c r="AE560" s="115">
        <v>0</v>
      </c>
      <c r="AF560" s="115">
        <v>0</v>
      </c>
      <c r="AG560" s="115">
        <v>0</v>
      </c>
    </row>
    <row r="561" spans="1:33">
      <c r="A561" s="115" t="s">
        <v>579</v>
      </c>
      <c r="B561" s="115" t="s">
        <v>19</v>
      </c>
      <c r="C561" s="115">
        <v>0</v>
      </c>
      <c r="D561" s="115">
        <v>0</v>
      </c>
      <c r="E561" s="115">
        <v>0</v>
      </c>
      <c r="F561" s="115">
        <v>0</v>
      </c>
      <c r="G561" s="115">
        <v>0</v>
      </c>
      <c r="H561" s="115">
        <v>0</v>
      </c>
      <c r="I561" s="115">
        <v>0</v>
      </c>
      <c r="J561" s="115">
        <v>0</v>
      </c>
      <c r="K561" s="115">
        <v>0</v>
      </c>
      <c r="L561" s="115">
        <v>0</v>
      </c>
      <c r="M561" s="115">
        <v>0</v>
      </c>
      <c r="N561" s="115">
        <v>0</v>
      </c>
      <c r="O561" s="115">
        <v>0</v>
      </c>
      <c r="P561" s="115">
        <v>0</v>
      </c>
      <c r="Q561" s="115">
        <v>0</v>
      </c>
      <c r="R561" s="115">
        <v>0</v>
      </c>
      <c r="S561" s="115">
        <v>0</v>
      </c>
      <c r="T561" s="115">
        <v>0</v>
      </c>
      <c r="U561" s="115">
        <v>0</v>
      </c>
      <c r="V561" s="115">
        <v>0</v>
      </c>
      <c r="W561" s="115">
        <v>0</v>
      </c>
      <c r="X561" s="115">
        <v>0</v>
      </c>
      <c r="Y561" s="115">
        <v>0</v>
      </c>
      <c r="Z561" s="115">
        <v>0</v>
      </c>
      <c r="AA561" s="115">
        <v>0</v>
      </c>
      <c r="AB561" s="115">
        <v>0</v>
      </c>
      <c r="AC561" s="115">
        <v>0</v>
      </c>
      <c r="AD561" s="115">
        <v>0</v>
      </c>
      <c r="AE561" s="115">
        <v>0</v>
      </c>
      <c r="AF561" s="115">
        <v>0</v>
      </c>
      <c r="AG561" s="115">
        <v>0</v>
      </c>
    </row>
    <row r="562" spans="1:33">
      <c r="A562" s="115" t="s">
        <v>580</v>
      </c>
      <c r="B562" s="115" t="s">
        <v>19</v>
      </c>
      <c r="C562" s="115">
        <v>0</v>
      </c>
      <c r="D562" s="115">
        <v>0</v>
      </c>
      <c r="E562" s="115">
        <v>0</v>
      </c>
      <c r="F562" s="115">
        <v>0</v>
      </c>
      <c r="G562" s="115">
        <v>0</v>
      </c>
      <c r="H562" s="115">
        <v>0</v>
      </c>
      <c r="I562" s="115">
        <v>0</v>
      </c>
      <c r="J562" s="115">
        <v>0</v>
      </c>
      <c r="K562" s="115">
        <v>0</v>
      </c>
      <c r="L562" s="115">
        <v>0</v>
      </c>
      <c r="M562" s="115">
        <v>0</v>
      </c>
      <c r="N562" s="115">
        <v>0</v>
      </c>
      <c r="O562" s="115">
        <v>0</v>
      </c>
      <c r="P562" s="115">
        <v>0</v>
      </c>
      <c r="Q562" s="115">
        <v>0</v>
      </c>
      <c r="R562" s="115">
        <v>0</v>
      </c>
      <c r="S562" s="115">
        <v>0</v>
      </c>
      <c r="T562" s="115">
        <v>0</v>
      </c>
      <c r="U562" s="115">
        <v>0</v>
      </c>
      <c r="V562" s="115">
        <v>0</v>
      </c>
      <c r="W562" s="115">
        <v>0</v>
      </c>
      <c r="X562" s="115">
        <v>0</v>
      </c>
      <c r="Y562" s="115">
        <v>0</v>
      </c>
      <c r="Z562" s="115">
        <v>0</v>
      </c>
      <c r="AA562" s="115">
        <v>0</v>
      </c>
      <c r="AB562" s="115">
        <v>0</v>
      </c>
      <c r="AC562" s="115">
        <v>0</v>
      </c>
      <c r="AD562" s="115">
        <v>0</v>
      </c>
      <c r="AE562" s="115">
        <v>0</v>
      </c>
      <c r="AF562" s="115">
        <v>0</v>
      </c>
      <c r="AG562" s="115">
        <v>0</v>
      </c>
    </row>
    <row r="563" spans="1:33">
      <c r="A563" s="115" t="s">
        <v>581</v>
      </c>
      <c r="B563" s="115" t="s">
        <v>19</v>
      </c>
      <c r="C563" s="115">
        <v>0</v>
      </c>
      <c r="D563" s="115">
        <v>0</v>
      </c>
      <c r="E563" s="115">
        <v>0</v>
      </c>
      <c r="F563" s="115">
        <v>0</v>
      </c>
      <c r="G563" s="115">
        <v>0</v>
      </c>
      <c r="H563" s="115">
        <v>0</v>
      </c>
      <c r="I563" s="115">
        <v>0</v>
      </c>
      <c r="J563" s="115">
        <v>0</v>
      </c>
      <c r="K563" s="115">
        <v>0</v>
      </c>
      <c r="L563" s="115">
        <v>0</v>
      </c>
      <c r="M563" s="115">
        <v>0</v>
      </c>
      <c r="N563" s="115">
        <v>0</v>
      </c>
      <c r="O563" s="115">
        <v>0</v>
      </c>
      <c r="P563" s="115">
        <v>0</v>
      </c>
      <c r="Q563" s="115">
        <v>0</v>
      </c>
      <c r="R563" s="115">
        <v>0</v>
      </c>
      <c r="S563" s="115">
        <v>0</v>
      </c>
      <c r="T563" s="115">
        <v>0</v>
      </c>
      <c r="U563" s="115">
        <v>0</v>
      </c>
      <c r="V563" s="115">
        <v>0</v>
      </c>
      <c r="W563" s="115">
        <v>0</v>
      </c>
      <c r="X563" s="115">
        <v>0</v>
      </c>
      <c r="Y563" s="115">
        <v>0</v>
      </c>
      <c r="Z563" s="115">
        <v>0</v>
      </c>
      <c r="AA563" s="115">
        <v>0</v>
      </c>
      <c r="AB563" s="115">
        <v>0</v>
      </c>
      <c r="AC563" s="115">
        <v>0</v>
      </c>
      <c r="AD563" s="115">
        <v>0</v>
      </c>
      <c r="AE563" s="115">
        <v>0</v>
      </c>
      <c r="AF563" s="115">
        <v>0</v>
      </c>
      <c r="AG563" s="115">
        <v>0</v>
      </c>
    </row>
    <row r="564" spans="1:33">
      <c r="A564" s="115" t="s">
        <v>582</v>
      </c>
      <c r="B564" s="115" t="s">
        <v>19</v>
      </c>
      <c r="C564" s="115">
        <v>0</v>
      </c>
      <c r="D564" s="115">
        <v>0</v>
      </c>
      <c r="E564" s="115">
        <v>0</v>
      </c>
      <c r="F564" s="115">
        <v>0</v>
      </c>
      <c r="G564" s="115">
        <v>0</v>
      </c>
      <c r="H564" s="115">
        <v>0</v>
      </c>
      <c r="I564" s="115">
        <v>0</v>
      </c>
      <c r="J564" s="115">
        <v>0</v>
      </c>
      <c r="K564" s="115">
        <v>0</v>
      </c>
      <c r="L564" s="115">
        <v>0</v>
      </c>
      <c r="M564" s="115">
        <v>0</v>
      </c>
      <c r="N564" s="115">
        <v>0</v>
      </c>
      <c r="O564" s="115">
        <v>0</v>
      </c>
      <c r="P564" s="115">
        <v>0</v>
      </c>
      <c r="Q564" s="115">
        <v>0</v>
      </c>
      <c r="R564" s="115">
        <v>0</v>
      </c>
      <c r="S564" s="115">
        <v>0</v>
      </c>
      <c r="T564" s="115">
        <v>0</v>
      </c>
      <c r="U564" s="115">
        <v>0</v>
      </c>
      <c r="V564" s="115">
        <v>0</v>
      </c>
      <c r="W564" s="115">
        <v>0</v>
      </c>
      <c r="X564" s="115">
        <v>0</v>
      </c>
      <c r="Y564" s="115">
        <v>0</v>
      </c>
      <c r="Z564" s="115">
        <v>0</v>
      </c>
      <c r="AA564" s="115">
        <v>0</v>
      </c>
      <c r="AB564" s="115">
        <v>0</v>
      </c>
      <c r="AC564" s="115">
        <v>0</v>
      </c>
      <c r="AD564" s="115">
        <v>0</v>
      </c>
      <c r="AE564" s="115">
        <v>0</v>
      </c>
      <c r="AF564" s="115">
        <v>0</v>
      </c>
      <c r="AG564" s="115">
        <v>0</v>
      </c>
    </row>
    <row r="565" spans="1:33">
      <c r="A565" s="115" t="s">
        <v>583</v>
      </c>
      <c r="B565" s="115" t="s">
        <v>19</v>
      </c>
      <c r="C565" s="115">
        <v>0</v>
      </c>
      <c r="D565" s="115">
        <v>0</v>
      </c>
      <c r="E565" s="115">
        <v>0</v>
      </c>
      <c r="F565" s="115">
        <v>0</v>
      </c>
      <c r="G565" s="115">
        <v>0</v>
      </c>
      <c r="H565" s="115">
        <v>0</v>
      </c>
      <c r="I565" s="115">
        <v>0</v>
      </c>
      <c r="J565" s="115">
        <v>0</v>
      </c>
      <c r="K565" s="115">
        <v>0</v>
      </c>
      <c r="L565" s="115">
        <v>0</v>
      </c>
      <c r="M565" s="115">
        <v>0</v>
      </c>
      <c r="N565" s="115">
        <v>0</v>
      </c>
      <c r="O565" s="115">
        <v>0</v>
      </c>
      <c r="P565" s="115">
        <v>0</v>
      </c>
      <c r="Q565" s="115">
        <v>0</v>
      </c>
      <c r="R565" s="115">
        <v>0</v>
      </c>
      <c r="S565" s="115">
        <v>0</v>
      </c>
      <c r="T565" s="115">
        <v>0</v>
      </c>
      <c r="U565" s="115">
        <v>0</v>
      </c>
      <c r="V565" s="115">
        <v>0</v>
      </c>
      <c r="W565" s="115">
        <v>0</v>
      </c>
      <c r="X565" s="115">
        <v>0</v>
      </c>
      <c r="Y565" s="115">
        <v>0</v>
      </c>
      <c r="Z565" s="115">
        <v>0</v>
      </c>
      <c r="AA565" s="115">
        <v>0</v>
      </c>
      <c r="AB565" s="115">
        <v>0</v>
      </c>
      <c r="AC565" s="115">
        <v>0</v>
      </c>
      <c r="AD565" s="115">
        <v>0</v>
      </c>
      <c r="AE565" s="115">
        <v>0</v>
      </c>
      <c r="AF565" s="115">
        <v>0</v>
      </c>
      <c r="AG565" s="115">
        <v>0</v>
      </c>
    </row>
    <row r="566" spans="1:33">
      <c r="A566" s="115" t="s">
        <v>584</v>
      </c>
      <c r="B566" s="115" t="s">
        <v>19</v>
      </c>
      <c r="C566" s="115">
        <v>0</v>
      </c>
      <c r="D566" s="115">
        <v>0</v>
      </c>
      <c r="E566" s="115">
        <v>0</v>
      </c>
      <c r="F566" s="115">
        <v>0</v>
      </c>
      <c r="G566" s="115">
        <v>0</v>
      </c>
      <c r="H566" s="115">
        <v>0</v>
      </c>
      <c r="I566" s="115">
        <v>0</v>
      </c>
      <c r="J566" s="115">
        <v>0</v>
      </c>
      <c r="K566" s="115">
        <v>0</v>
      </c>
      <c r="L566" s="115">
        <v>0</v>
      </c>
      <c r="M566" s="115">
        <v>0</v>
      </c>
      <c r="N566" s="115">
        <v>0</v>
      </c>
      <c r="O566" s="115">
        <v>0</v>
      </c>
      <c r="P566" s="115">
        <v>0</v>
      </c>
      <c r="Q566" s="115">
        <v>0</v>
      </c>
      <c r="R566" s="115">
        <v>0</v>
      </c>
      <c r="S566" s="115">
        <v>0</v>
      </c>
      <c r="T566" s="115">
        <v>0</v>
      </c>
      <c r="U566" s="115">
        <v>0</v>
      </c>
      <c r="V566" s="115">
        <v>0</v>
      </c>
      <c r="W566" s="115">
        <v>0</v>
      </c>
      <c r="X566" s="115">
        <v>0</v>
      </c>
      <c r="Y566" s="115">
        <v>0</v>
      </c>
      <c r="Z566" s="115">
        <v>0</v>
      </c>
      <c r="AA566" s="115">
        <v>0</v>
      </c>
      <c r="AB566" s="115">
        <v>0</v>
      </c>
      <c r="AC566" s="115">
        <v>0</v>
      </c>
      <c r="AD566" s="115">
        <v>0</v>
      </c>
      <c r="AE566" s="115">
        <v>0</v>
      </c>
      <c r="AF566" s="115">
        <v>0</v>
      </c>
      <c r="AG566" s="115">
        <v>0</v>
      </c>
    </row>
    <row r="567" spans="1:33">
      <c r="A567" s="115" t="s">
        <v>585</v>
      </c>
      <c r="B567" s="115" t="s">
        <v>19</v>
      </c>
      <c r="C567" s="115">
        <v>0</v>
      </c>
      <c r="D567" s="115">
        <v>0</v>
      </c>
      <c r="E567" s="115">
        <v>0</v>
      </c>
      <c r="F567" s="115">
        <v>0</v>
      </c>
      <c r="G567" s="115">
        <v>0</v>
      </c>
      <c r="H567" s="115">
        <v>0</v>
      </c>
      <c r="I567" s="115">
        <v>0</v>
      </c>
      <c r="J567" s="115">
        <v>0</v>
      </c>
      <c r="K567" s="115">
        <v>0</v>
      </c>
      <c r="L567" s="115">
        <v>0</v>
      </c>
      <c r="M567" s="115">
        <v>0</v>
      </c>
      <c r="N567" s="115">
        <v>0</v>
      </c>
      <c r="O567" s="115">
        <v>0</v>
      </c>
      <c r="P567" s="115">
        <v>0</v>
      </c>
      <c r="Q567" s="115">
        <v>0</v>
      </c>
      <c r="R567" s="115">
        <v>0</v>
      </c>
      <c r="S567" s="115">
        <v>0</v>
      </c>
      <c r="T567" s="115">
        <v>0</v>
      </c>
      <c r="U567" s="115">
        <v>0</v>
      </c>
      <c r="V567" s="115">
        <v>0</v>
      </c>
      <c r="W567" s="115">
        <v>0</v>
      </c>
      <c r="X567" s="115">
        <v>0</v>
      </c>
      <c r="Y567" s="115">
        <v>0</v>
      </c>
      <c r="Z567" s="115">
        <v>0</v>
      </c>
      <c r="AA567" s="115">
        <v>0</v>
      </c>
      <c r="AB567" s="115">
        <v>0</v>
      </c>
      <c r="AC567" s="115">
        <v>0</v>
      </c>
      <c r="AD567" s="115">
        <v>0</v>
      </c>
      <c r="AE567" s="115">
        <v>0</v>
      </c>
      <c r="AF567" s="115">
        <v>0</v>
      </c>
      <c r="AG567" s="115">
        <v>0</v>
      </c>
    </row>
    <row r="568" spans="1:33">
      <c r="A568" s="115" t="s">
        <v>586</v>
      </c>
      <c r="B568" s="115" t="s">
        <v>19</v>
      </c>
      <c r="C568" s="2">
        <v>3601160000</v>
      </c>
      <c r="D568" s="2">
        <v>6407080000</v>
      </c>
      <c r="E568" s="2">
        <v>7774900000</v>
      </c>
      <c r="F568" s="2">
        <v>8463720000</v>
      </c>
      <c r="G568" s="2">
        <v>8865680000</v>
      </c>
      <c r="H568" s="2">
        <v>9118850000</v>
      </c>
      <c r="I568" s="2">
        <v>9222380000</v>
      </c>
      <c r="J568" s="2">
        <v>9262530000</v>
      </c>
      <c r="K568" s="2">
        <v>9281560000</v>
      </c>
      <c r="L568" s="2">
        <v>9290510000</v>
      </c>
      <c r="M568" s="2">
        <v>9306300000</v>
      </c>
      <c r="N568" s="2">
        <v>9341930000</v>
      </c>
      <c r="O568" s="2">
        <v>9417490000</v>
      </c>
      <c r="P568" s="2">
        <v>9496070000</v>
      </c>
      <c r="Q568" s="2">
        <v>9597450000</v>
      </c>
      <c r="R568" s="2">
        <v>9718430000</v>
      </c>
      <c r="S568" s="2">
        <v>9819650000</v>
      </c>
      <c r="T568" s="2">
        <v>9902900000</v>
      </c>
      <c r="U568" s="2">
        <v>9993990000</v>
      </c>
      <c r="V568" s="2">
        <v>10108500000</v>
      </c>
      <c r="W568" s="2">
        <v>10248700000</v>
      </c>
      <c r="X568" s="2">
        <v>10386200000</v>
      </c>
      <c r="Y568" s="2">
        <v>10523200000</v>
      </c>
      <c r="Z568" s="2">
        <v>10657400000</v>
      </c>
      <c r="AA568" s="2">
        <v>10826900000</v>
      </c>
      <c r="AB568" s="2">
        <v>10982100000</v>
      </c>
      <c r="AC568" s="2">
        <v>11105400000</v>
      </c>
      <c r="AD568" s="2">
        <v>11213300000</v>
      </c>
      <c r="AE568" s="2">
        <v>11349200000</v>
      </c>
      <c r="AF568" s="2">
        <v>11482100000</v>
      </c>
      <c r="AG568" s="2">
        <v>11617400000</v>
      </c>
    </row>
    <row r="569" spans="1:33">
      <c r="A569" s="115" t="s">
        <v>587</v>
      </c>
      <c r="B569" s="115" t="s">
        <v>19</v>
      </c>
      <c r="C569" s="115">
        <v>0</v>
      </c>
      <c r="D569" s="115">
        <v>0</v>
      </c>
      <c r="E569" s="115">
        <v>0</v>
      </c>
      <c r="F569" s="115">
        <v>0</v>
      </c>
      <c r="G569" s="115">
        <v>0</v>
      </c>
      <c r="H569" s="115">
        <v>0</v>
      </c>
      <c r="I569" s="115">
        <v>0</v>
      </c>
      <c r="J569" s="115">
        <v>0</v>
      </c>
      <c r="K569" s="115">
        <v>0</v>
      </c>
      <c r="L569" s="115">
        <v>0</v>
      </c>
      <c r="M569" s="115">
        <v>0</v>
      </c>
      <c r="N569" s="115">
        <v>0</v>
      </c>
      <c r="O569" s="115">
        <v>0</v>
      </c>
      <c r="P569" s="115">
        <v>0</v>
      </c>
      <c r="Q569" s="115">
        <v>0</v>
      </c>
      <c r="R569" s="115">
        <v>0</v>
      </c>
      <c r="S569" s="115">
        <v>0</v>
      </c>
      <c r="T569" s="115">
        <v>0</v>
      </c>
      <c r="U569" s="115">
        <v>0</v>
      </c>
      <c r="V569" s="115">
        <v>0</v>
      </c>
      <c r="W569" s="115">
        <v>0</v>
      </c>
      <c r="X569" s="115">
        <v>0</v>
      </c>
      <c r="Y569" s="115">
        <v>0</v>
      </c>
      <c r="Z569" s="115">
        <v>0</v>
      </c>
      <c r="AA569" s="115">
        <v>0</v>
      </c>
      <c r="AB569" s="115">
        <v>0</v>
      </c>
      <c r="AC569" s="115">
        <v>0</v>
      </c>
      <c r="AD569" s="115">
        <v>0</v>
      </c>
      <c r="AE569" s="115">
        <v>0</v>
      </c>
      <c r="AF569" s="115">
        <v>0</v>
      </c>
      <c r="AG569" s="115">
        <v>0</v>
      </c>
    </row>
    <row r="570" spans="1:33">
      <c r="A570" s="115" t="s">
        <v>588</v>
      </c>
      <c r="B570" s="115" t="s">
        <v>19</v>
      </c>
      <c r="C570" s="115">
        <v>0</v>
      </c>
      <c r="D570" s="115">
        <v>0</v>
      </c>
      <c r="E570" s="115">
        <v>0</v>
      </c>
      <c r="F570" s="115">
        <v>0</v>
      </c>
      <c r="G570" s="115">
        <v>0</v>
      </c>
      <c r="H570" s="115">
        <v>0</v>
      </c>
      <c r="I570" s="115">
        <v>0</v>
      </c>
      <c r="J570" s="115">
        <v>0</v>
      </c>
      <c r="K570" s="115">
        <v>0</v>
      </c>
      <c r="L570" s="115">
        <v>0</v>
      </c>
      <c r="M570" s="115">
        <v>0</v>
      </c>
      <c r="N570" s="115">
        <v>0</v>
      </c>
      <c r="O570" s="115">
        <v>0</v>
      </c>
      <c r="P570" s="115">
        <v>0</v>
      </c>
      <c r="Q570" s="115">
        <v>0</v>
      </c>
      <c r="R570" s="115">
        <v>0</v>
      </c>
      <c r="S570" s="115">
        <v>0</v>
      </c>
      <c r="T570" s="115">
        <v>0</v>
      </c>
      <c r="U570" s="115">
        <v>0</v>
      </c>
      <c r="V570" s="115">
        <v>0</v>
      </c>
      <c r="W570" s="115">
        <v>0</v>
      </c>
      <c r="X570" s="115">
        <v>0</v>
      </c>
      <c r="Y570" s="115">
        <v>0</v>
      </c>
      <c r="Z570" s="115">
        <v>0</v>
      </c>
      <c r="AA570" s="115">
        <v>0</v>
      </c>
      <c r="AB570" s="115">
        <v>0</v>
      </c>
      <c r="AC570" s="115">
        <v>0</v>
      </c>
      <c r="AD570" s="115">
        <v>0</v>
      </c>
      <c r="AE570" s="115">
        <v>0</v>
      </c>
      <c r="AF570" s="115">
        <v>0</v>
      </c>
      <c r="AG570" s="115">
        <v>0</v>
      </c>
    </row>
    <row r="571" spans="1:33">
      <c r="A571" s="115" t="s">
        <v>589</v>
      </c>
      <c r="B571" s="115" t="s">
        <v>19</v>
      </c>
      <c r="C571" s="115">
        <v>0</v>
      </c>
      <c r="D571" s="115">
        <v>0</v>
      </c>
      <c r="E571" s="115">
        <v>0</v>
      </c>
      <c r="F571" s="115">
        <v>0</v>
      </c>
      <c r="G571" s="115">
        <v>0</v>
      </c>
      <c r="H571" s="115">
        <v>0</v>
      </c>
      <c r="I571" s="115">
        <v>0</v>
      </c>
      <c r="J571" s="115">
        <v>0</v>
      </c>
      <c r="K571" s="115">
        <v>0</v>
      </c>
      <c r="L571" s="115">
        <v>0</v>
      </c>
      <c r="M571" s="115">
        <v>0</v>
      </c>
      <c r="N571" s="115">
        <v>0</v>
      </c>
      <c r="O571" s="115">
        <v>0</v>
      </c>
      <c r="P571" s="115">
        <v>0</v>
      </c>
      <c r="Q571" s="115">
        <v>0</v>
      </c>
      <c r="R571" s="115">
        <v>0</v>
      </c>
      <c r="S571" s="115">
        <v>0</v>
      </c>
      <c r="T571" s="115">
        <v>0</v>
      </c>
      <c r="U571" s="115">
        <v>0</v>
      </c>
      <c r="V571" s="115">
        <v>0</v>
      </c>
      <c r="W571" s="115">
        <v>0</v>
      </c>
      <c r="X571" s="115">
        <v>0</v>
      </c>
      <c r="Y571" s="115">
        <v>0</v>
      </c>
      <c r="Z571" s="115">
        <v>0</v>
      </c>
      <c r="AA571" s="115">
        <v>0</v>
      </c>
      <c r="AB571" s="115">
        <v>0</v>
      </c>
      <c r="AC571" s="115">
        <v>0</v>
      </c>
      <c r="AD571" s="115">
        <v>0</v>
      </c>
      <c r="AE571" s="115">
        <v>0</v>
      </c>
      <c r="AF571" s="115">
        <v>0</v>
      </c>
      <c r="AG571" s="115">
        <v>0</v>
      </c>
    </row>
    <row r="572" spans="1:33">
      <c r="A572" s="115" t="s">
        <v>590</v>
      </c>
      <c r="B572" s="115" t="s">
        <v>19</v>
      </c>
      <c r="C572" s="115">
        <v>0</v>
      </c>
      <c r="D572" s="115">
        <v>0</v>
      </c>
      <c r="E572" s="115">
        <v>0</v>
      </c>
      <c r="F572" s="115">
        <v>0</v>
      </c>
      <c r="G572" s="115">
        <v>0</v>
      </c>
      <c r="H572" s="115">
        <v>0</v>
      </c>
      <c r="I572" s="115">
        <v>0</v>
      </c>
      <c r="J572" s="115">
        <v>0</v>
      </c>
      <c r="K572" s="115">
        <v>0</v>
      </c>
      <c r="L572" s="115">
        <v>0</v>
      </c>
      <c r="M572" s="115">
        <v>0</v>
      </c>
      <c r="N572" s="115">
        <v>0</v>
      </c>
      <c r="O572" s="115">
        <v>0</v>
      </c>
      <c r="P572" s="115">
        <v>0</v>
      </c>
      <c r="Q572" s="115">
        <v>0</v>
      </c>
      <c r="R572" s="115">
        <v>0</v>
      </c>
      <c r="S572" s="115">
        <v>0</v>
      </c>
      <c r="T572" s="115">
        <v>0</v>
      </c>
      <c r="U572" s="115">
        <v>0</v>
      </c>
      <c r="V572" s="115">
        <v>0</v>
      </c>
      <c r="W572" s="115">
        <v>0</v>
      </c>
      <c r="X572" s="115">
        <v>0</v>
      </c>
      <c r="Y572" s="115">
        <v>0</v>
      </c>
      <c r="Z572" s="115">
        <v>0</v>
      </c>
      <c r="AA572" s="115">
        <v>0</v>
      </c>
      <c r="AB572" s="115">
        <v>0</v>
      </c>
      <c r="AC572" s="115">
        <v>0</v>
      </c>
      <c r="AD572" s="115">
        <v>0</v>
      </c>
      <c r="AE572" s="115">
        <v>0</v>
      </c>
      <c r="AF572" s="115">
        <v>0</v>
      </c>
      <c r="AG572" s="115">
        <v>0</v>
      </c>
    </row>
    <row r="573" spans="1:33">
      <c r="A573" s="115" t="s">
        <v>591</v>
      </c>
      <c r="B573" s="115" t="s">
        <v>19</v>
      </c>
      <c r="C573" s="115">
        <v>0</v>
      </c>
      <c r="D573" s="115">
        <v>0</v>
      </c>
      <c r="E573" s="115">
        <v>0</v>
      </c>
      <c r="F573" s="115">
        <v>0</v>
      </c>
      <c r="G573" s="115">
        <v>0</v>
      </c>
      <c r="H573" s="115">
        <v>0</v>
      </c>
      <c r="I573" s="115">
        <v>0</v>
      </c>
      <c r="J573" s="115">
        <v>0</v>
      </c>
      <c r="K573" s="115">
        <v>0</v>
      </c>
      <c r="L573" s="115">
        <v>0</v>
      </c>
      <c r="M573" s="115">
        <v>0</v>
      </c>
      <c r="N573" s="115">
        <v>0</v>
      </c>
      <c r="O573" s="115">
        <v>0</v>
      </c>
      <c r="P573" s="115">
        <v>0</v>
      </c>
      <c r="Q573" s="115">
        <v>0</v>
      </c>
      <c r="R573" s="115">
        <v>0</v>
      </c>
      <c r="S573" s="115">
        <v>0</v>
      </c>
      <c r="T573" s="115">
        <v>0</v>
      </c>
      <c r="U573" s="115">
        <v>0</v>
      </c>
      <c r="V573" s="115">
        <v>0</v>
      </c>
      <c r="W573" s="115">
        <v>0</v>
      </c>
      <c r="X573" s="115">
        <v>0</v>
      </c>
      <c r="Y573" s="115">
        <v>0</v>
      </c>
      <c r="Z573" s="115">
        <v>0</v>
      </c>
      <c r="AA573" s="115">
        <v>0</v>
      </c>
      <c r="AB573" s="115">
        <v>0</v>
      </c>
      <c r="AC573" s="115">
        <v>0</v>
      </c>
      <c r="AD573" s="115">
        <v>0</v>
      </c>
      <c r="AE573" s="115">
        <v>0</v>
      </c>
      <c r="AF573" s="115">
        <v>0</v>
      </c>
      <c r="AG573" s="115">
        <v>0</v>
      </c>
    </row>
    <row r="574" spans="1:33">
      <c r="A574" s="115" t="s">
        <v>592</v>
      </c>
      <c r="B574" s="115" t="s">
        <v>19</v>
      </c>
      <c r="C574" s="115">
        <v>0</v>
      </c>
      <c r="D574" s="115">
        <v>0</v>
      </c>
      <c r="E574" s="115">
        <v>0</v>
      </c>
      <c r="F574" s="115">
        <v>0</v>
      </c>
      <c r="G574" s="115">
        <v>0</v>
      </c>
      <c r="H574" s="115">
        <v>0</v>
      </c>
      <c r="I574" s="115">
        <v>0</v>
      </c>
      <c r="J574" s="115">
        <v>0</v>
      </c>
      <c r="K574" s="115">
        <v>0</v>
      </c>
      <c r="L574" s="115">
        <v>0</v>
      </c>
      <c r="M574" s="115">
        <v>0</v>
      </c>
      <c r="N574" s="115">
        <v>0</v>
      </c>
      <c r="O574" s="115">
        <v>0</v>
      </c>
      <c r="P574" s="115">
        <v>0</v>
      </c>
      <c r="Q574" s="115">
        <v>0</v>
      </c>
      <c r="R574" s="115">
        <v>0</v>
      </c>
      <c r="S574" s="115">
        <v>0</v>
      </c>
      <c r="T574" s="115">
        <v>0</v>
      </c>
      <c r="U574" s="115">
        <v>0</v>
      </c>
      <c r="V574" s="115">
        <v>0</v>
      </c>
      <c r="W574" s="115">
        <v>0</v>
      </c>
      <c r="X574" s="115">
        <v>0</v>
      </c>
      <c r="Y574" s="115">
        <v>0</v>
      </c>
      <c r="Z574" s="115">
        <v>0</v>
      </c>
      <c r="AA574" s="115">
        <v>0</v>
      </c>
      <c r="AB574" s="115">
        <v>0</v>
      </c>
      <c r="AC574" s="115">
        <v>0</v>
      </c>
      <c r="AD574" s="115">
        <v>0</v>
      </c>
      <c r="AE574" s="115">
        <v>0</v>
      </c>
      <c r="AF574" s="115">
        <v>0</v>
      </c>
      <c r="AG574" s="115">
        <v>0</v>
      </c>
    </row>
    <row r="575" spans="1:33">
      <c r="A575" s="115" t="s">
        <v>593</v>
      </c>
      <c r="B575" s="115" t="s">
        <v>19</v>
      </c>
      <c r="C575" s="115">
        <v>0</v>
      </c>
      <c r="D575" s="115">
        <v>0</v>
      </c>
      <c r="E575" s="115">
        <v>0</v>
      </c>
      <c r="F575" s="115">
        <v>0</v>
      </c>
      <c r="G575" s="115">
        <v>0</v>
      </c>
      <c r="H575" s="115">
        <v>0</v>
      </c>
      <c r="I575" s="115">
        <v>0</v>
      </c>
      <c r="J575" s="115">
        <v>0</v>
      </c>
      <c r="K575" s="115">
        <v>0</v>
      </c>
      <c r="L575" s="115">
        <v>0</v>
      </c>
      <c r="M575" s="115">
        <v>0</v>
      </c>
      <c r="N575" s="115">
        <v>0</v>
      </c>
      <c r="O575" s="115">
        <v>0</v>
      </c>
      <c r="P575" s="115">
        <v>0</v>
      </c>
      <c r="Q575" s="115">
        <v>0</v>
      </c>
      <c r="R575" s="115">
        <v>0</v>
      </c>
      <c r="S575" s="115">
        <v>0</v>
      </c>
      <c r="T575" s="115">
        <v>0</v>
      </c>
      <c r="U575" s="115">
        <v>0</v>
      </c>
      <c r="V575" s="115">
        <v>0</v>
      </c>
      <c r="W575" s="115">
        <v>0</v>
      </c>
      <c r="X575" s="115">
        <v>0</v>
      </c>
      <c r="Y575" s="115">
        <v>0</v>
      </c>
      <c r="Z575" s="115">
        <v>0</v>
      </c>
      <c r="AA575" s="115">
        <v>0</v>
      </c>
      <c r="AB575" s="115">
        <v>0</v>
      </c>
      <c r="AC575" s="115">
        <v>0</v>
      </c>
      <c r="AD575" s="115">
        <v>0</v>
      </c>
      <c r="AE575" s="115">
        <v>0</v>
      </c>
      <c r="AF575" s="115">
        <v>0</v>
      </c>
      <c r="AG575" s="115">
        <v>0</v>
      </c>
    </row>
    <row r="576" spans="1:33">
      <c r="A576" s="115" t="s">
        <v>594</v>
      </c>
      <c r="B576" s="115" t="s">
        <v>19</v>
      </c>
      <c r="C576" s="115">
        <v>0</v>
      </c>
      <c r="D576" s="115">
        <v>0</v>
      </c>
      <c r="E576" s="115">
        <v>0</v>
      </c>
      <c r="F576" s="115">
        <v>0</v>
      </c>
      <c r="G576" s="115">
        <v>0</v>
      </c>
      <c r="H576" s="115">
        <v>0</v>
      </c>
      <c r="I576" s="115">
        <v>0</v>
      </c>
      <c r="J576" s="115">
        <v>0</v>
      </c>
      <c r="K576" s="115">
        <v>0</v>
      </c>
      <c r="L576" s="115">
        <v>0</v>
      </c>
      <c r="M576" s="115">
        <v>0</v>
      </c>
      <c r="N576" s="115">
        <v>0</v>
      </c>
      <c r="O576" s="115">
        <v>0</v>
      </c>
      <c r="P576" s="115">
        <v>0</v>
      </c>
      <c r="Q576" s="115">
        <v>0</v>
      </c>
      <c r="R576" s="115">
        <v>0</v>
      </c>
      <c r="S576" s="115">
        <v>0</v>
      </c>
      <c r="T576" s="115">
        <v>0</v>
      </c>
      <c r="U576" s="115">
        <v>0</v>
      </c>
      <c r="V576" s="115">
        <v>0</v>
      </c>
      <c r="W576" s="115">
        <v>0</v>
      </c>
      <c r="X576" s="115">
        <v>0</v>
      </c>
      <c r="Y576" s="115">
        <v>0</v>
      </c>
      <c r="Z576" s="115">
        <v>0</v>
      </c>
      <c r="AA576" s="115">
        <v>0</v>
      </c>
      <c r="AB576" s="115">
        <v>0</v>
      </c>
      <c r="AC576" s="115">
        <v>0</v>
      </c>
      <c r="AD576" s="115">
        <v>0</v>
      </c>
      <c r="AE576" s="115">
        <v>0</v>
      </c>
      <c r="AF576" s="115">
        <v>0</v>
      </c>
      <c r="AG576" s="115">
        <v>0</v>
      </c>
    </row>
    <row r="577" spans="1:33">
      <c r="A577" s="115" t="s">
        <v>595</v>
      </c>
      <c r="B577" s="115" t="s">
        <v>19</v>
      </c>
      <c r="C577" s="115">
        <v>0</v>
      </c>
      <c r="D577" s="115">
        <v>0</v>
      </c>
      <c r="E577" s="115">
        <v>0</v>
      </c>
      <c r="F577" s="115">
        <v>0</v>
      </c>
      <c r="G577" s="115">
        <v>0</v>
      </c>
      <c r="H577" s="115">
        <v>0</v>
      </c>
      <c r="I577" s="115">
        <v>0</v>
      </c>
      <c r="J577" s="115">
        <v>0</v>
      </c>
      <c r="K577" s="115">
        <v>0</v>
      </c>
      <c r="L577" s="115">
        <v>0</v>
      </c>
      <c r="M577" s="115">
        <v>0</v>
      </c>
      <c r="N577" s="115">
        <v>0</v>
      </c>
      <c r="O577" s="115">
        <v>0</v>
      </c>
      <c r="P577" s="115">
        <v>0</v>
      </c>
      <c r="Q577" s="115">
        <v>0</v>
      </c>
      <c r="R577" s="115">
        <v>0</v>
      </c>
      <c r="S577" s="115">
        <v>0</v>
      </c>
      <c r="T577" s="115">
        <v>0</v>
      </c>
      <c r="U577" s="115">
        <v>0</v>
      </c>
      <c r="V577" s="115">
        <v>0</v>
      </c>
      <c r="W577" s="115">
        <v>0</v>
      </c>
      <c r="X577" s="115">
        <v>0</v>
      </c>
      <c r="Y577" s="115">
        <v>0</v>
      </c>
      <c r="Z577" s="115">
        <v>0</v>
      </c>
      <c r="AA577" s="115">
        <v>0</v>
      </c>
      <c r="AB577" s="115">
        <v>0</v>
      </c>
      <c r="AC577" s="115">
        <v>0</v>
      </c>
      <c r="AD577" s="115">
        <v>0</v>
      </c>
      <c r="AE577" s="115">
        <v>0</v>
      </c>
      <c r="AF577" s="115">
        <v>0</v>
      </c>
      <c r="AG577" s="115">
        <v>0</v>
      </c>
    </row>
    <row r="578" spans="1:33">
      <c r="A578" s="115" t="s">
        <v>596</v>
      </c>
      <c r="B578" s="115" t="s">
        <v>19</v>
      </c>
      <c r="C578" s="2">
        <v>1427030000</v>
      </c>
      <c r="D578" s="2">
        <v>1471120000</v>
      </c>
      <c r="E578" s="2">
        <v>1535700000</v>
      </c>
      <c r="F578" s="2">
        <v>1590120000</v>
      </c>
      <c r="G578" s="2">
        <v>1637220000</v>
      </c>
      <c r="H578" s="2">
        <v>1681020000</v>
      </c>
      <c r="I578" s="2">
        <v>1716250000</v>
      </c>
      <c r="J578" s="2">
        <v>1745410000</v>
      </c>
      <c r="K578" s="2">
        <v>1772570000</v>
      </c>
      <c r="L578" s="2">
        <v>1799000000</v>
      </c>
      <c r="M578" s="2">
        <v>1826590000</v>
      </c>
      <c r="N578" s="2">
        <v>1857050000</v>
      </c>
      <c r="O578" s="2">
        <v>1893560000</v>
      </c>
      <c r="P578" s="2">
        <v>1931210000</v>
      </c>
      <c r="Q578" s="2">
        <v>1971330000</v>
      </c>
      <c r="R578" s="2">
        <v>2014680000</v>
      </c>
      <c r="S578" s="2">
        <v>2056100000</v>
      </c>
      <c r="T578" s="2">
        <v>2095650000</v>
      </c>
      <c r="U578" s="2">
        <v>2136620000</v>
      </c>
      <c r="V578" s="2">
        <v>2181410000</v>
      </c>
      <c r="W578" s="2">
        <v>2229110000</v>
      </c>
      <c r="X578" s="2">
        <v>2277610000</v>
      </c>
      <c r="Y578" s="2">
        <v>2326650000</v>
      </c>
      <c r="Z578" s="2">
        <v>2374850000</v>
      </c>
      <c r="AA578" s="2">
        <v>2422550000</v>
      </c>
      <c r="AB578" s="2">
        <v>2472610000</v>
      </c>
      <c r="AC578" s="2">
        <v>2519660000</v>
      </c>
      <c r="AD578" s="2">
        <v>2567040000</v>
      </c>
      <c r="AE578" s="2">
        <v>2617870000</v>
      </c>
      <c r="AF578" s="2">
        <v>2668690000</v>
      </c>
      <c r="AG578" s="2">
        <v>2721430000</v>
      </c>
    </row>
    <row r="579" spans="1:33">
      <c r="A579" s="115" t="s">
        <v>597</v>
      </c>
      <c r="B579" s="115" t="s">
        <v>19</v>
      </c>
      <c r="C579" s="115">
        <v>0</v>
      </c>
      <c r="D579" s="115">
        <v>0</v>
      </c>
      <c r="E579" s="115">
        <v>0</v>
      </c>
      <c r="F579" s="115">
        <v>0</v>
      </c>
      <c r="G579" s="115">
        <v>0</v>
      </c>
      <c r="H579" s="115">
        <v>0</v>
      </c>
      <c r="I579" s="115">
        <v>0</v>
      </c>
      <c r="J579" s="115">
        <v>0</v>
      </c>
      <c r="K579" s="115">
        <v>0</v>
      </c>
      <c r="L579" s="115">
        <v>0</v>
      </c>
      <c r="M579" s="115">
        <v>0</v>
      </c>
      <c r="N579" s="115">
        <v>0</v>
      </c>
      <c r="O579" s="115">
        <v>0</v>
      </c>
      <c r="P579" s="115">
        <v>0</v>
      </c>
      <c r="Q579" s="115">
        <v>0</v>
      </c>
      <c r="R579" s="115">
        <v>0</v>
      </c>
      <c r="S579" s="115">
        <v>0</v>
      </c>
      <c r="T579" s="115">
        <v>0</v>
      </c>
      <c r="U579" s="115">
        <v>0</v>
      </c>
      <c r="V579" s="115">
        <v>0</v>
      </c>
      <c r="W579" s="115">
        <v>0</v>
      </c>
      <c r="X579" s="115">
        <v>0</v>
      </c>
      <c r="Y579" s="115">
        <v>0</v>
      </c>
      <c r="Z579" s="115">
        <v>0</v>
      </c>
      <c r="AA579" s="115">
        <v>0</v>
      </c>
      <c r="AB579" s="115">
        <v>0</v>
      </c>
      <c r="AC579" s="115">
        <v>0</v>
      </c>
      <c r="AD579" s="115">
        <v>0</v>
      </c>
      <c r="AE579" s="115">
        <v>0</v>
      </c>
      <c r="AF579" s="115">
        <v>0</v>
      </c>
      <c r="AG579" s="115">
        <v>0</v>
      </c>
    </row>
    <row r="580" spans="1:33">
      <c r="A580" s="115" t="s">
        <v>598</v>
      </c>
      <c r="B580" s="115" t="s">
        <v>19</v>
      </c>
      <c r="C580" s="115">
        <v>0</v>
      </c>
      <c r="D580" s="115">
        <v>0</v>
      </c>
      <c r="E580" s="115">
        <v>0</v>
      </c>
      <c r="F580" s="115">
        <v>0</v>
      </c>
      <c r="G580" s="115">
        <v>0</v>
      </c>
      <c r="H580" s="115">
        <v>0</v>
      </c>
      <c r="I580" s="115">
        <v>0</v>
      </c>
      <c r="J580" s="115">
        <v>0</v>
      </c>
      <c r="K580" s="115">
        <v>0</v>
      </c>
      <c r="L580" s="115">
        <v>0</v>
      </c>
      <c r="M580" s="115">
        <v>0</v>
      </c>
      <c r="N580" s="115">
        <v>0</v>
      </c>
      <c r="O580" s="115">
        <v>0</v>
      </c>
      <c r="P580" s="115">
        <v>0</v>
      </c>
      <c r="Q580" s="115">
        <v>0</v>
      </c>
      <c r="R580" s="115">
        <v>0</v>
      </c>
      <c r="S580" s="115">
        <v>0</v>
      </c>
      <c r="T580" s="115">
        <v>0</v>
      </c>
      <c r="U580" s="115">
        <v>0</v>
      </c>
      <c r="V580" s="115">
        <v>0</v>
      </c>
      <c r="W580" s="115">
        <v>0</v>
      </c>
      <c r="X580" s="115">
        <v>0</v>
      </c>
      <c r="Y580" s="115">
        <v>0</v>
      </c>
      <c r="Z580" s="115">
        <v>0</v>
      </c>
      <c r="AA580" s="115">
        <v>0</v>
      </c>
      <c r="AB580" s="115">
        <v>0</v>
      </c>
      <c r="AC580" s="115">
        <v>0</v>
      </c>
      <c r="AD580" s="115">
        <v>0</v>
      </c>
      <c r="AE580" s="115">
        <v>0</v>
      </c>
      <c r="AF580" s="115">
        <v>0</v>
      </c>
      <c r="AG580" s="115">
        <v>0</v>
      </c>
    </row>
    <row r="581" spans="1:33">
      <c r="A581" s="115" t="s">
        <v>599</v>
      </c>
      <c r="B581" s="115" t="s">
        <v>19</v>
      </c>
      <c r="C581" s="115">
        <v>0</v>
      </c>
      <c r="D581" s="115">
        <v>0</v>
      </c>
      <c r="E581" s="115">
        <v>0</v>
      </c>
      <c r="F581" s="115">
        <v>0</v>
      </c>
      <c r="G581" s="115">
        <v>0</v>
      </c>
      <c r="H581" s="115">
        <v>0</v>
      </c>
      <c r="I581" s="115">
        <v>0</v>
      </c>
      <c r="J581" s="115">
        <v>0</v>
      </c>
      <c r="K581" s="115">
        <v>0</v>
      </c>
      <c r="L581" s="115">
        <v>0</v>
      </c>
      <c r="M581" s="115">
        <v>0</v>
      </c>
      <c r="N581" s="115">
        <v>0</v>
      </c>
      <c r="O581" s="115">
        <v>0</v>
      </c>
      <c r="P581" s="115">
        <v>0</v>
      </c>
      <c r="Q581" s="115">
        <v>0</v>
      </c>
      <c r="R581" s="115">
        <v>0</v>
      </c>
      <c r="S581" s="115">
        <v>0</v>
      </c>
      <c r="T581" s="115">
        <v>0</v>
      </c>
      <c r="U581" s="115">
        <v>0</v>
      </c>
      <c r="V581" s="115">
        <v>0</v>
      </c>
      <c r="W581" s="115">
        <v>0</v>
      </c>
      <c r="X581" s="115">
        <v>0</v>
      </c>
      <c r="Y581" s="115">
        <v>0</v>
      </c>
      <c r="Z581" s="115">
        <v>0</v>
      </c>
      <c r="AA581" s="115">
        <v>0</v>
      </c>
      <c r="AB581" s="115">
        <v>0</v>
      </c>
      <c r="AC581" s="115">
        <v>0</v>
      </c>
      <c r="AD581" s="115">
        <v>0</v>
      </c>
      <c r="AE581" s="115">
        <v>0</v>
      </c>
      <c r="AF581" s="115">
        <v>0</v>
      </c>
      <c r="AG581" s="115">
        <v>0</v>
      </c>
    </row>
    <row r="582" spans="1:33">
      <c r="A582" s="115" t="s">
        <v>600</v>
      </c>
      <c r="B582" s="115" t="s">
        <v>19</v>
      </c>
      <c r="C582" s="115">
        <v>0</v>
      </c>
      <c r="D582" s="115">
        <v>0</v>
      </c>
      <c r="E582" s="115">
        <v>0</v>
      </c>
      <c r="F582" s="115">
        <v>0</v>
      </c>
      <c r="G582" s="115">
        <v>0</v>
      </c>
      <c r="H582" s="115">
        <v>0</v>
      </c>
      <c r="I582" s="115">
        <v>0</v>
      </c>
      <c r="J582" s="115">
        <v>0</v>
      </c>
      <c r="K582" s="115">
        <v>0</v>
      </c>
      <c r="L582" s="115">
        <v>0</v>
      </c>
      <c r="M582" s="115">
        <v>0</v>
      </c>
      <c r="N582" s="115">
        <v>0</v>
      </c>
      <c r="O582" s="115">
        <v>0</v>
      </c>
      <c r="P582" s="115">
        <v>0</v>
      </c>
      <c r="Q582" s="115">
        <v>0</v>
      </c>
      <c r="R582" s="115">
        <v>0</v>
      </c>
      <c r="S582" s="115">
        <v>0</v>
      </c>
      <c r="T582" s="115">
        <v>0</v>
      </c>
      <c r="U582" s="115">
        <v>0</v>
      </c>
      <c r="V582" s="115">
        <v>0</v>
      </c>
      <c r="W582" s="115">
        <v>0</v>
      </c>
      <c r="X582" s="115">
        <v>0</v>
      </c>
      <c r="Y582" s="115">
        <v>0</v>
      </c>
      <c r="Z582" s="115">
        <v>0</v>
      </c>
      <c r="AA582" s="115">
        <v>0</v>
      </c>
      <c r="AB582" s="115">
        <v>0</v>
      </c>
      <c r="AC582" s="115">
        <v>0</v>
      </c>
      <c r="AD582" s="115">
        <v>0</v>
      </c>
      <c r="AE582" s="115">
        <v>0</v>
      </c>
      <c r="AF582" s="115">
        <v>0</v>
      </c>
      <c r="AG582" s="115">
        <v>0</v>
      </c>
    </row>
    <row r="583" spans="1:33">
      <c r="A583" s="115" t="s">
        <v>601</v>
      </c>
      <c r="B583" s="115" t="s">
        <v>19</v>
      </c>
      <c r="C583" s="115">
        <v>0</v>
      </c>
      <c r="D583" s="115">
        <v>0</v>
      </c>
      <c r="E583" s="115">
        <v>0</v>
      </c>
      <c r="F583" s="115">
        <v>0</v>
      </c>
      <c r="G583" s="115">
        <v>0</v>
      </c>
      <c r="H583" s="115">
        <v>0</v>
      </c>
      <c r="I583" s="115">
        <v>0</v>
      </c>
      <c r="J583" s="115">
        <v>0</v>
      </c>
      <c r="K583" s="115">
        <v>0</v>
      </c>
      <c r="L583" s="115">
        <v>0</v>
      </c>
      <c r="M583" s="115">
        <v>0</v>
      </c>
      <c r="N583" s="115">
        <v>0</v>
      </c>
      <c r="O583" s="115">
        <v>0</v>
      </c>
      <c r="P583" s="115">
        <v>0</v>
      </c>
      <c r="Q583" s="115">
        <v>0</v>
      </c>
      <c r="R583" s="115">
        <v>0</v>
      </c>
      <c r="S583" s="115">
        <v>0</v>
      </c>
      <c r="T583" s="115">
        <v>0</v>
      </c>
      <c r="U583" s="115">
        <v>0</v>
      </c>
      <c r="V583" s="115">
        <v>0</v>
      </c>
      <c r="W583" s="115">
        <v>0</v>
      </c>
      <c r="X583" s="115">
        <v>0</v>
      </c>
      <c r="Y583" s="115">
        <v>0</v>
      </c>
      <c r="Z583" s="115">
        <v>0</v>
      </c>
      <c r="AA583" s="115">
        <v>0</v>
      </c>
      <c r="AB583" s="115">
        <v>0</v>
      </c>
      <c r="AC583" s="115">
        <v>0</v>
      </c>
      <c r="AD583" s="115">
        <v>0</v>
      </c>
      <c r="AE583" s="115">
        <v>0</v>
      </c>
      <c r="AF583" s="115">
        <v>0</v>
      </c>
      <c r="AG583" s="115">
        <v>0</v>
      </c>
    </row>
    <row r="584" spans="1:33">
      <c r="A584" s="115" t="s">
        <v>602</v>
      </c>
      <c r="B584" s="115" t="s">
        <v>19</v>
      </c>
      <c r="C584" s="115">
        <v>0</v>
      </c>
      <c r="D584" s="115">
        <v>0</v>
      </c>
      <c r="E584" s="115">
        <v>0</v>
      </c>
      <c r="F584" s="115">
        <v>0</v>
      </c>
      <c r="G584" s="115">
        <v>0</v>
      </c>
      <c r="H584" s="115">
        <v>0</v>
      </c>
      <c r="I584" s="115">
        <v>0</v>
      </c>
      <c r="J584" s="115">
        <v>0</v>
      </c>
      <c r="K584" s="115">
        <v>0</v>
      </c>
      <c r="L584" s="115">
        <v>0</v>
      </c>
      <c r="M584" s="115">
        <v>0</v>
      </c>
      <c r="N584" s="115">
        <v>0</v>
      </c>
      <c r="O584" s="115">
        <v>0</v>
      </c>
      <c r="P584" s="115">
        <v>0</v>
      </c>
      <c r="Q584" s="115">
        <v>0</v>
      </c>
      <c r="R584" s="115">
        <v>0</v>
      </c>
      <c r="S584" s="115">
        <v>0</v>
      </c>
      <c r="T584" s="115">
        <v>0</v>
      </c>
      <c r="U584" s="115">
        <v>0</v>
      </c>
      <c r="V584" s="115">
        <v>0</v>
      </c>
      <c r="W584" s="115">
        <v>0</v>
      </c>
      <c r="X584" s="115">
        <v>0</v>
      </c>
      <c r="Y584" s="115">
        <v>0</v>
      </c>
      <c r="Z584" s="115">
        <v>0</v>
      </c>
      <c r="AA584" s="115">
        <v>0</v>
      </c>
      <c r="AB584" s="115">
        <v>0</v>
      </c>
      <c r="AC584" s="115">
        <v>0</v>
      </c>
      <c r="AD584" s="115">
        <v>0</v>
      </c>
      <c r="AE584" s="115">
        <v>0</v>
      </c>
      <c r="AF584" s="115">
        <v>0</v>
      </c>
      <c r="AG584" s="115">
        <v>0</v>
      </c>
    </row>
    <row r="585" spans="1:33">
      <c r="A585" s="115" t="s">
        <v>603</v>
      </c>
      <c r="B585" s="115" t="s">
        <v>19</v>
      </c>
      <c r="C585" s="115">
        <v>0</v>
      </c>
      <c r="D585" s="115">
        <v>0</v>
      </c>
      <c r="E585" s="115">
        <v>0</v>
      </c>
      <c r="F585" s="115">
        <v>0</v>
      </c>
      <c r="G585" s="115">
        <v>0</v>
      </c>
      <c r="H585" s="115">
        <v>0</v>
      </c>
      <c r="I585" s="115">
        <v>0</v>
      </c>
      <c r="J585" s="115">
        <v>0</v>
      </c>
      <c r="K585" s="115">
        <v>0</v>
      </c>
      <c r="L585" s="115">
        <v>0</v>
      </c>
      <c r="M585" s="115">
        <v>0</v>
      </c>
      <c r="N585" s="115">
        <v>0</v>
      </c>
      <c r="O585" s="115">
        <v>0</v>
      </c>
      <c r="P585" s="115">
        <v>0</v>
      </c>
      <c r="Q585" s="115">
        <v>0</v>
      </c>
      <c r="R585" s="115">
        <v>0</v>
      </c>
      <c r="S585" s="115">
        <v>0</v>
      </c>
      <c r="T585" s="115">
        <v>0</v>
      </c>
      <c r="U585" s="115">
        <v>0</v>
      </c>
      <c r="V585" s="115">
        <v>0</v>
      </c>
      <c r="W585" s="115">
        <v>0</v>
      </c>
      <c r="X585" s="115">
        <v>0</v>
      </c>
      <c r="Y585" s="115">
        <v>0</v>
      </c>
      <c r="Z585" s="115">
        <v>0</v>
      </c>
      <c r="AA585" s="115">
        <v>0</v>
      </c>
      <c r="AB585" s="115">
        <v>0</v>
      </c>
      <c r="AC585" s="115">
        <v>0</v>
      </c>
      <c r="AD585" s="115">
        <v>0</v>
      </c>
      <c r="AE585" s="115">
        <v>0</v>
      </c>
      <c r="AF585" s="115">
        <v>0</v>
      </c>
      <c r="AG585" s="115">
        <v>0</v>
      </c>
    </row>
    <row r="586" spans="1:33">
      <c r="A586" s="115" t="s">
        <v>604</v>
      </c>
      <c r="B586" s="115" t="s">
        <v>19</v>
      </c>
      <c r="C586" s="115">
        <v>0</v>
      </c>
      <c r="D586" s="115">
        <v>0</v>
      </c>
      <c r="E586" s="115">
        <v>0</v>
      </c>
      <c r="F586" s="115">
        <v>0</v>
      </c>
      <c r="G586" s="115">
        <v>0</v>
      </c>
      <c r="H586" s="115">
        <v>0</v>
      </c>
      <c r="I586" s="115">
        <v>0</v>
      </c>
      <c r="J586" s="115">
        <v>0</v>
      </c>
      <c r="K586" s="115">
        <v>0</v>
      </c>
      <c r="L586" s="115">
        <v>0</v>
      </c>
      <c r="M586" s="115">
        <v>0</v>
      </c>
      <c r="N586" s="115">
        <v>0</v>
      </c>
      <c r="O586" s="115">
        <v>0</v>
      </c>
      <c r="P586" s="115">
        <v>0</v>
      </c>
      <c r="Q586" s="115">
        <v>0</v>
      </c>
      <c r="R586" s="115">
        <v>0</v>
      </c>
      <c r="S586" s="115">
        <v>0</v>
      </c>
      <c r="T586" s="115">
        <v>0</v>
      </c>
      <c r="U586" s="115">
        <v>0</v>
      </c>
      <c r="V586" s="115">
        <v>0</v>
      </c>
      <c r="W586" s="115">
        <v>0</v>
      </c>
      <c r="X586" s="115">
        <v>0</v>
      </c>
      <c r="Y586" s="115">
        <v>0</v>
      </c>
      <c r="Z586" s="115">
        <v>0</v>
      </c>
      <c r="AA586" s="115">
        <v>0</v>
      </c>
      <c r="AB586" s="115">
        <v>0</v>
      </c>
      <c r="AC586" s="115">
        <v>0</v>
      </c>
      <c r="AD586" s="115">
        <v>0</v>
      </c>
      <c r="AE586" s="115">
        <v>0</v>
      </c>
      <c r="AF586" s="115">
        <v>0</v>
      </c>
      <c r="AG586" s="115">
        <v>0</v>
      </c>
    </row>
    <row r="587" spans="1:33">
      <c r="A587" s="115" t="s">
        <v>605</v>
      </c>
      <c r="B587" s="115" t="s">
        <v>19</v>
      </c>
      <c r="C587" s="115">
        <v>0</v>
      </c>
      <c r="D587" s="115">
        <v>0</v>
      </c>
      <c r="E587" s="115">
        <v>0</v>
      </c>
      <c r="F587" s="115">
        <v>0</v>
      </c>
      <c r="G587" s="115">
        <v>0</v>
      </c>
      <c r="H587" s="115">
        <v>0</v>
      </c>
      <c r="I587" s="115">
        <v>0</v>
      </c>
      <c r="J587" s="115">
        <v>0</v>
      </c>
      <c r="K587" s="115">
        <v>0</v>
      </c>
      <c r="L587" s="115">
        <v>0</v>
      </c>
      <c r="M587" s="115">
        <v>0</v>
      </c>
      <c r="N587" s="115">
        <v>0</v>
      </c>
      <c r="O587" s="115">
        <v>0</v>
      </c>
      <c r="P587" s="115">
        <v>0</v>
      </c>
      <c r="Q587" s="115">
        <v>0</v>
      </c>
      <c r="R587" s="115">
        <v>0</v>
      </c>
      <c r="S587" s="115">
        <v>0</v>
      </c>
      <c r="T587" s="115">
        <v>0</v>
      </c>
      <c r="U587" s="115">
        <v>0</v>
      </c>
      <c r="V587" s="115">
        <v>0</v>
      </c>
      <c r="W587" s="115">
        <v>0</v>
      </c>
      <c r="X587" s="115">
        <v>0</v>
      </c>
      <c r="Y587" s="115">
        <v>0</v>
      </c>
      <c r="Z587" s="115">
        <v>0</v>
      </c>
      <c r="AA587" s="115">
        <v>0</v>
      </c>
      <c r="AB587" s="115">
        <v>0</v>
      </c>
      <c r="AC587" s="115">
        <v>0</v>
      </c>
      <c r="AD587" s="115">
        <v>0</v>
      </c>
      <c r="AE587" s="115">
        <v>0</v>
      </c>
      <c r="AF587" s="115">
        <v>0</v>
      </c>
      <c r="AG587" s="115">
        <v>0</v>
      </c>
    </row>
    <row r="588" spans="1:33">
      <c r="A588" s="115" t="s">
        <v>606</v>
      </c>
      <c r="B588" s="115" t="s">
        <v>19</v>
      </c>
      <c r="C588" s="2">
        <v>3162610000</v>
      </c>
      <c r="D588" s="2">
        <v>5626820000</v>
      </c>
      <c r="E588" s="2">
        <v>6828060000</v>
      </c>
      <c r="F588" s="2">
        <v>7433000000</v>
      </c>
      <c r="G588" s="2">
        <v>7786010000</v>
      </c>
      <c r="H588" s="2">
        <v>8008340000</v>
      </c>
      <c r="I588" s="2">
        <v>8099270000</v>
      </c>
      <c r="J588" s="2">
        <v>8134530000</v>
      </c>
      <c r="K588" s="2">
        <v>8151240000</v>
      </c>
      <c r="L588" s="2">
        <v>8159100000</v>
      </c>
      <c r="M588" s="2">
        <v>8172970000</v>
      </c>
      <c r="N588" s="2">
        <v>8204260000</v>
      </c>
      <c r="O588" s="2">
        <v>8270610000</v>
      </c>
      <c r="P588" s="2">
        <v>8339620000</v>
      </c>
      <c r="Q588" s="2">
        <v>8428670000</v>
      </c>
      <c r="R588" s="2">
        <v>8534910000</v>
      </c>
      <c r="S588" s="2">
        <v>8623800000</v>
      </c>
      <c r="T588" s="2">
        <v>8696920000</v>
      </c>
      <c r="U588" s="2">
        <v>8776910000</v>
      </c>
      <c r="V588" s="2">
        <v>8877430000</v>
      </c>
      <c r="W588" s="2">
        <v>9000630000</v>
      </c>
      <c r="X588" s="2">
        <v>9121320000</v>
      </c>
      <c r="Y588" s="2">
        <v>9241700000</v>
      </c>
      <c r="Z588" s="2">
        <v>9359530000</v>
      </c>
      <c r="AA588" s="2">
        <v>9508410000</v>
      </c>
      <c r="AB588" s="2">
        <v>9644680000</v>
      </c>
      <c r="AC588" s="2">
        <v>9752940000</v>
      </c>
      <c r="AD588" s="2">
        <v>9847730000</v>
      </c>
      <c r="AE588" s="2">
        <v>9967100000</v>
      </c>
      <c r="AF588" s="2">
        <v>10083800000</v>
      </c>
      <c r="AG588" s="2">
        <v>10202600000</v>
      </c>
    </row>
    <row r="589" spans="1:33">
      <c r="A589" s="115" t="s">
        <v>607</v>
      </c>
      <c r="B589" s="115" t="s">
        <v>19</v>
      </c>
      <c r="C589" s="115">
        <v>0</v>
      </c>
      <c r="D589" s="115">
        <v>0</v>
      </c>
      <c r="E589" s="115">
        <v>0</v>
      </c>
      <c r="F589" s="115">
        <v>0</v>
      </c>
      <c r="G589" s="115">
        <v>0</v>
      </c>
      <c r="H589" s="115">
        <v>0</v>
      </c>
      <c r="I589" s="115">
        <v>0</v>
      </c>
      <c r="J589" s="115">
        <v>0</v>
      </c>
      <c r="K589" s="115">
        <v>0</v>
      </c>
      <c r="L589" s="115">
        <v>0</v>
      </c>
      <c r="M589" s="115">
        <v>0</v>
      </c>
      <c r="N589" s="115">
        <v>0</v>
      </c>
      <c r="O589" s="115">
        <v>0</v>
      </c>
      <c r="P589" s="115">
        <v>0</v>
      </c>
      <c r="Q589" s="115">
        <v>0</v>
      </c>
      <c r="R589" s="115">
        <v>0</v>
      </c>
      <c r="S589" s="115">
        <v>0</v>
      </c>
      <c r="T589" s="115">
        <v>0</v>
      </c>
      <c r="U589" s="115">
        <v>0</v>
      </c>
      <c r="V589" s="115">
        <v>0</v>
      </c>
      <c r="W589" s="115">
        <v>0</v>
      </c>
      <c r="X589" s="115">
        <v>0</v>
      </c>
      <c r="Y589" s="115">
        <v>0</v>
      </c>
      <c r="Z589" s="115">
        <v>0</v>
      </c>
      <c r="AA589" s="115">
        <v>0</v>
      </c>
      <c r="AB589" s="115">
        <v>0</v>
      </c>
      <c r="AC589" s="115">
        <v>0</v>
      </c>
      <c r="AD589" s="115">
        <v>0</v>
      </c>
      <c r="AE589" s="115">
        <v>0</v>
      </c>
      <c r="AF589" s="115">
        <v>0</v>
      </c>
      <c r="AG589" s="115">
        <v>0</v>
      </c>
    </row>
    <row r="590" spans="1:33">
      <c r="A590" s="115" t="s">
        <v>608</v>
      </c>
      <c r="B590" s="115" t="s">
        <v>19</v>
      </c>
      <c r="C590" s="115">
        <v>0</v>
      </c>
      <c r="D590" s="115">
        <v>0</v>
      </c>
      <c r="E590" s="115">
        <v>0</v>
      </c>
      <c r="F590" s="115">
        <v>0</v>
      </c>
      <c r="G590" s="115">
        <v>0</v>
      </c>
      <c r="H590" s="115">
        <v>0</v>
      </c>
      <c r="I590" s="115">
        <v>0</v>
      </c>
      <c r="J590" s="115">
        <v>0</v>
      </c>
      <c r="K590" s="115">
        <v>0</v>
      </c>
      <c r="L590" s="115">
        <v>0</v>
      </c>
      <c r="M590" s="115">
        <v>0</v>
      </c>
      <c r="N590" s="115">
        <v>0</v>
      </c>
      <c r="O590" s="115">
        <v>0</v>
      </c>
      <c r="P590" s="115">
        <v>0</v>
      </c>
      <c r="Q590" s="115">
        <v>0</v>
      </c>
      <c r="R590" s="115">
        <v>0</v>
      </c>
      <c r="S590" s="115">
        <v>0</v>
      </c>
      <c r="T590" s="115">
        <v>0</v>
      </c>
      <c r="U590" s="115">
        <v>0</v>
      </c>
      <c r="V590" s="115">
        <v>0</v>
      </c>
      <c r="W590" s="115">
        <v>0</v>
      </c>
      <c r="X590" s="115">
        <v>0</v>
      </c>
      <c r="Y590" s="115">
        <v>0</v>
      </c>
      <c r="Z590" s="115">
        <v>0</v>
      </c>
      <c r="AA590" s="115">
        <v>0</v>
      </c>
      <c r="AB590" s="115">
        <v>0</v>
      </c>
      <c r="AC590" s="115">
        <v>0</v>
      </c>
      <c r="AD590" s="115">
        <v>0</v>
      </c>
      <c r="AE590" s="115">
        <v>0</v>
      </c>
      <c r="AF590" s="115">
        <v>0</v>
      </c>
      <c r="AG590" s="115">
        <v>0</v>
      </c>
    </row>
    <row r="591" spans="1:33">
      <c r="A591" s="115" t="s">
        <v>609</v>
      </c>
      <c r="B591" s="115" t="s">
        <v>19</v>
      </c>
      <c r="C591" s="115">
        <v>0</v>
      </c>
      <c r="D591" s="115">
        <v>0</v>
      </c>
      <c r="E591" s="115">
        <v>0</v>
      </c>
      <c r="F591" s="115">
        <v>0</v>
      </c>
      <c r="G591" s="115">
        <v>0</v>
      </c>
      <c r="H591" s="115">
        <v>0</v>
      </c>
      <c r="I591" s="115">
        <v>0</v>
      </c>
      <c r="J591" s="115">
        <v>0</v>
      </c>
      <c r="K591" s="115">
        <v>0</v>
      </c>
      <c r="L591" s="115">
        <v>0</v>
      </c>
      <c r="M591" s="115">
        <v>0</v>
      </c>
      <c r="N591" s="115">
        <v>0</v>
      </c>
      <c r="O591" s="115">
        <v>0</v>
      </c>
      <c r="P591" s="115">
        <v>0</v>
      </c>
      <c r="Q591" s="115">
        <v>0</v>
      </c>
      <c r="R591" s="115">
        <v>0</v>
      </c>
      <c r="S591" s="115">
        <v>0</v>
      </c>
      <c r="T591" s="115">
        <v>0</v>
      </c>
      <c r="U591" s="115">
        <v>0</v>
      </c>
      <c r="V591" s="115">
        <v>0</v>
      </c>
      <c r="W591" s="115">
        <v>0</v>
      </c>
      <c r="X591" s="115">
        <v>0</v>
      </c>
      <c r="Y591" s="115">
        <v>0</v>
      </c>
      <c r="Z591" s="115">
        <v>0</v>
      </c>
      <c r="AA591" s="115">
        <v>0</v>
      </c>
      <c r="AB591" s="115">
        <v>0</v>
      </c>
      <c r="AC591" s="115">
        <v>0</v>
      </c>
      <c r="AD591" s="115">
        <v>0</v>
      </c>
      <c r="AE591" s="115">
        <v>0</v>
      </c>
      <c r="AF591" s="115">
        <v>0</v>
      </c>
      <c r="AG591" s="115">
        <v>0</v>
      </c>
    </row>
    <row r="592" spans="1:33">
      <c r="A592" s="115" t="s">
        <v>610</v>
      </c>
      <c r="B592" s="115" t="s">
        <v>19</v>
      </c>
      <c r="C592" s="115">
        <v>0</v>
      </c>
      <c r="D592" s="115">
        <v>0</v>
      </c>
      <c r="E592" s="115">
        <v>0</v>
      </c>
      <c r="F592" s="115">
        <v>0</v>
      </c>
      <c r="G592" s="115">
        <v>0</v>
      </c>
      <c r="H592" s="115">
        <v>0</v>
      </c>
      <c r="I592" s="115">
        <v>0</v>
      </c>
      <c r="J592" s="115">
        <v>0</v>
      </c>
      <c r="K592" s="115">
        <v>0</v>
      </c>
      <c r="L592" s="115">
        <v>0</v>
      </c>
      <c r="M592" s="115">
        <v>0</v>
      </c>
      <c r="N592" s="115">
        <v>0</v>
      </c>
      <c r="O592" s="115">
        <v>0</v>
      </c>
      <c r="P592" s="115">
        <v>0</v>
      </c>
      <c r="Q592" s="115">
        <v>0</v>
      </c>
      <c r="R592" s="115">
        <v>0</v>
      </c>
      <c r="S592" s="115">
        <v>0</v>
      </c>
      <c r="T592" s="115">
        <v>0</v>
      </c>
      <c r="U592" s="115">
        <v>0</v>
      </c>
      <c r="V592" s="115">
        <v>0</v>
      </c>
      <c r="W592" s="115">
        <v>0</v>
      </c>
      <c r="X592" s="115">
        <v>0</v>
      </c>
      <c r="Y592" s="115">
        <v>0</v>
      </c>
      <c r="Z592" s="115">
        <v>0</v>
      </c>
      <c r="AA592" s="115">
        <v>0</v>
      </c>
      <c r="AB592" s="115">
        <v>0</v>
      </c>
      <c r="AC592" s="115">
        <v>0</v>
      </c>
      <c r="AD592" s="115">
        <v>0</v>
      </c>
      <c r="AE592" s="115">
        <v>0</v>
      </c>
      <c r="AF592" s="115">
        <v>0</v>
      </c>
      <c r="AG592" s="115">
        <v>0</v>
      </c>
    </row>
    <row r="593" spans="1:33">
      <c r="A593" s="115" t="s">
        <v>611</v>
      </c>
      <c r="B593" s="115" t="s">
        <v>19</v>
      </c>
      <c r="C593" s="115">
        <v>0</v>
      </c>
      <c r="D593" s="115">
        <v>0</v>
      </c>
      <c r="E593" s="115">
        <v>0</v>
      </c>
      <c r="F593" s="115">
        <v>0</v>
      </c>
      <c r="G593" s="115">
        <v>0</v>
      </c>
      <c r="H593" s="115">
        <v>0</v>
      </c>
      <c r="I593" s="115">
        <v>0</v>
      </c>
      <c r="J593" s="115">
        <v>0</v>
      </c>
      <c r="K593" s="115">
        <v>0</v>
      </c>
      <c r="L593" s="115">
        <v>0</v>
      </c>
      <c r="M593" s="115">
        <v>0</v>
      </c>
      <c r="N593" s="115">
        <v>0</v>
      </c>
      <c r="O593" s="115">
        <v>0</v>
      </c>
      <c r="P593" s="115">
        <v>0</v>
      </c>
      <c r="Q593" s="115">
        <v>0</v>
      </c>
      <c r="R593" s="115">
        <v>0</v>
      </c>
      <c r="S593" s="115">
        <v>0</v>
      </c>
      <c r="T593" s="115">
        <v>0</v>
      </c>
      <c r="U593" s="115">
        <v>0</v>
      </c>
      <c r="V593" s="115">
        <v>0</v>
      </c>
      <c r="W593" s="115">
        <v>0</v>
      </c>
      <c r="X593" s="115">
        <v>0</v>
      </c>
      <c r="Y593" s="115">
        <v>0</v>
      </c>
      <c r="Z593" s="115">
        <v>0</v>
      </c>
      <c r="AA593" s="115">
        <v>0</v>
      </c>
      <c r="AB593" s="115">
        <v>0</v>
      </c>
      <c r="AC593" s="115">
        <v>0</v>
      </c>
      <c r="AD593" s="115">
        <v>0</v>
      </c>
      <c r="AE593" s="115">
        <v>0</v>
      </c>
      <c r="AF593" s="115">
        <v>0</v>
      </c>
      <c r="AG593" s="115">
        <v>0</v>
      </c>
    </row>
    <row r="594" spans="1:33">
      <c r="A594" s="115" t="s">
        <v>612</v>
      </c>
      <c r="B594" s="115" t="s">
        <v>19</v>
      </c>
      <c r="C594" s="115">
        <v>0</v>
      </c>
      <c r="D594" s="115">
        <v>0</v>
      </c>
      <c r="E594" s="115">
        <v>0</v>
      </c>
      <c r="F594" s="115">
        <v>0</v>
      </c>
      <c r="G594" s="115">
        <v>0</v>
      </c>
      <c r="H594" s="115">
        <v>0</v>
      </c>
      <c r="I594" s="115">
        <v>0</v>
      </c>
      <c r="J594" s="115">
        <v>0</v>
      </c>
      <c r="K594" s="115">
        <v>0</v>
      </c>
      <c r="L594" s="115">
        <v>0</v>
      </c>
      <c r="M594" s="115">
        <v>0</v>
      </c>
      <c r="N594" s="115">
        <v>0</v>
      </c>
      <c r="O594" s="115">
        <v>0</v>
      </c>
      <c r="P594" s="115">
        <v>0</v>
      </c>
      <c r="Q594" s="115">
        <v>0</v>
      </c>
      <c r="R594" s="115">
        <v>0</v>
      </c>
      <c r="S594" s="115">
        <v>0</v>
      </c>
      <c r="T594" s="115">
        <v>0</v>
      </c>
      <c r="U594" s="115">
        <v>0</v>
      </c>
      <c r="V594" s="115">
        <v>0</v>
      </c>
      <c r="W594" s="115">
        <v>0</v>
      </c>
      <c r="X594" s="115">
        <v>0</v>
      </c>
      <c r="Y594" s="115">
        <v>0</v>
      </c>
      <c r="Z594" s="115">
        <v>0</v>
      </c>
      <c r="AA594" s="115">
        <v>0</v>
      </c>
      <c r="AB594" s="115">
        <v>0</v>
      </c>
      <c r="AC594" s="115">
        <v>0</v>
      </c>
      <c r="AD594" s="115">
        <v>0</v>
      </c>
      <c r="AE594" s="115">
        <v>0</v>
      </c>
      <c r="AF594" s="115">
        <v>0</v>
      </c>
      <c r="AG594" s="115">
        <v>0</v>
      </c>
    </row>
    <row r="595" spans="1:33">
      <c r="A595" s="115" t="s">
        <v>613</v>
      </c>
      <c r="B595" s="115" t="s">
        <v>19</v>
      </c>
      <c r="C595" s="115">
        <v>0</v>
      </c>
      <c r="D595" s="115">
        <v>0</v>
      </c>
      <c r="E595" s="115">
        <v>0</v>
      </c>
      <c r="F595" s="115">
        <v>0</v>
      </c>
      <c r="G595" s="115">
        <v>0</v>
      </c>
      <c r="H595" s="115">
        <v>0</v>
      </c>
      <c r="I595" s="115">
        <v>0</v>
      </c>
      <c r="J595" s="115">
        <v>0</v>
      </c>
      <c r="K595" s="115">
        <v>0</v>
      </c>
      <c r="L595" s="115">
        <v>0</v>
      </c>
      <c r="M595" s="115">
        <v>0</v>
      </c>
      <c r="N595" s="115">
        <v>0</v>
      </c>
      <c r="O595" s="115">
        <v>0</v>
      </c>
      <c r="P595" s="115">
        <v>0</v>
      </c>
      <c r="Q595" s="115">
        <v>0</v>
      </c>
      <c r="R595" s="115">
        <v>0</v>
      </c>
      <c r="S595" s="115">
        <v>0</v>
      </c>
      <c r="T595" s="115">
        <v>0</v>
      </c>
      <c r="U595" s="115">
        <v>0</v>
      </c>
      <c r="V595" s="115">
        <v>0</v>
      </c>
      <c r="W595" s="115">
        <v>0</v>
      </c>
      <c r="X595" s="115">
        <v>0</v>
      </c>
      <c r="Y595" s="115">
        <v>0</v>
      </c>
      <c r="Z595" s="115">
        <v>0</v>
      </c>
      <c r="AA595" s="115">
        <v>0</v>
      </c>
      <c r="AB595" s="115">
        <v>0</v>
      </c>
      <c r="AC595" s="115">
        <v>0</v>
      </c>
      <c r="AD595" s="115">
        <v>0</v>
      </c>
      <c r="AE595" s="115">
        <v>0</v>
      </c>
      <c r="AF595" s="115">
        <v>0</v>
      </c>
      <c r="AG595" s="115">
        <v>0</v>
      </c>
    </row>
    <row r="596" spans="1:33">
      <c r="A596" s="115" t="s">
        <v>614</v>
      </c>
      <c r="B596" s="115" t="s">
        <v>19</v>
      </c>
      <c r="C596" s="115">
        <v>0</v>
      </c>
      <c r="D596" s="115">
        <v>0</v>
      </c>
      <c r="E596" s="115">
        <v>0</v>
      </c>
      <c r="F596" s="115">
        <v>0</v>
      </c>
      <c r="G596" s="115">
        <v>0</v>
      </c>
      <c r="H596" s="115">
        <v>0</v>
      </c>
      <c r="I596" s="115">
        <v>0</v>
      </c>
      <c r="J596" s="115">
        <v>0</v>
      </c>
      <c r="K596" s="115">
        <v>0</v>
      </c>
      <c r="L596" s="115">
        <v>0</v>
      </c>
      <c r="M596" s="115">
        <v>0</v>
      </c>
      <c r="N596" s="115">
        <v>0</v>
      </c>
      <c r="O596" s="115">
        <v>0</v>
      </c>
      <c r="P596" s="115">
        <v>0</v>
      </c>
      <c r="Q596" s="115">
        <v>0</v>
      </c>
      <c r="R596" s="115">
        <v>0</v>
      </c>
      <c r="S596" s="115">
        <v>0</v>
      </c>
      <c r="T596" s="115">
        <v>0</v>
      </c>
      <c r="U596" s="115">
        <v>0</v>
      </c>
      <c r="V596" s="115">
        <v>0</v>
      </c>
      <c r="W596" s="115">
        <v>0</v>
      </c>
      <c r="X596" s="115">
        <v>0</v>
      </c>
      <c r="Y596" s="115">
        <v>0</v>
      </c>
      <c r="Z596" s="115">
        <v>0</v>
      </c>
      <c r="AA596" s="115">
        <v>0</v>
      </c>
      <c r="AB596" s="115">
        <v>0</v>
      </c>
      <c r="AC596" s="115">
        <v>0</v>
      </c>
      <c r="AD596" s="115">
        <v>0</v>
      </c>
      <c r="AE596" s="115">
        <v>0</v>
      </c>
      <c r="AF596" s="115">
        <v>0</v>
      </c>
      <c r="AG596" s="115">
        <v>0</v>
      </c>
    </row>
    <row r="597" spans="1:33">
      <c r="A597" s="115" t="s">
        <v>615</v>
      </c>
      <c r="B597" s="115" t="s">
        <v>19</v>
      </c>
      <c r="C597" s="115">
        <v>0</v>
      </c>
      <c r="D597" s="115">
        <v>0</v>
      </c>
      <c r="E597" s="115">
        <v>0</v>
      </c>
      <c r="F597" s="115">
        <v>0</v>
      </c>
      <c r="G597" s="115">
        <v>0</v>
      </c>
      <c r="H597" s="115">
        <v>0</v>
      </c>
      <c r="I597" s="115">
        <v>0</v>
      </c>
      <c r="J597" s="115">
        <v>0</v>
      </c>
      <c r="K597" s="115">
        <v>0</v>
      </c>
      <c r="L597" s="115">
        <v>0</v>
      </c>
      <c r="M597" s="115">
        <v>0</v>
      </c>
      <c r="N597" s="115">
        <v>0</v>
      </c>
      <c r="O597" s="115">
        <v>0</v>
      </c>
      <c r="P597" s="115">
        <v>0</v>
      </c>
      <c r="Q597" s="115">
        <v>0</v>
      </c>
      <c r="R597" s="115">
        <v>0</v>
      </c>
      <c r="S597" s="115">
        <v>0</v>
      </c>
      <c r="T597" s="115">
        <v>0</v>
      </c>
      <c r="U597" s="115">
        <v>0</v>
      </c>
      <c r="V597" s="115">
        <v>0</v>
      </c>
      <c r="W597" s="115">
        <v>0</v>
      </c>
      <c r="X597" s="115">
        <v>0</v>
      </c>
      <c r="Y597" s="115">
        <v>0</v>
      </c>
      <c r="Z597" s="115">
        <v>0</v>
      </c>
      <c r="AA597" s="115">
        <v>0</v>
      </c>
      <c r="AB597" s="115">
        <v>0</v>
      </c>
      <c r="AC597" s="115">
        <v>0</v>
      </c>
      <c r="AD597" s="115">
        <v>0</v>
      </c>
      <c r="AE597" s="115">
        <v>0</v>
      </c>
      <c r="AF597" s="115">
        <v>0</v>
      </c>
      <c r="AG597" s="115">
        <v>0</v>
      </c>
    </row>
    <row r="598" spans="1:33">
      <c r="A598" s="115" t="s">
        <v>616</v>
      </c>
      <c r="B598" s="115" t="s">
        <v>19</v>
      </c>
      <c r="C598" s="2">
        <v>1253250000</v>
      </c>
      <c r="D598" s="2">
        <v>1291970000</v>
      </c>
      <c r="E598" s="2">
        <v>1348680000</v>
      </c>
      <c r="F598" s="2">
        <v>1396480000</v>
      </c>
      <c r="G598" s="2">
        <v>1437830000</v>
      </c>
      <c r="H598" s="2">
        <v>1476300000</v>
      </c>
      <c r="I598" s="2">
        <v>1507240000</v>
      </c>
      <c r="J598" s="2">
        <v>1532850000</v>
      </c>
      <c r="K598" s="2">
        <v>1556710000</v>
      </c>
      <c r="L598" s="2">
        <v>1579910000</v>
      </c>
      <c r="M598" s="2">
        <v>1604150000</v>
      </c>
      <c r="N598" s="2">
        <v>1630900000</v>
      </c>
      <c r="O598" s="2">
        <v>1662960000</v>
      </c>
      <c r="P598" s="2">
        <v>1696030000</v>
      </c>
      <c r="Q598" s="2">
        <v>1731260000</v>
      </c>
      <c r="R598" s="2">
        <v>1769330000</v>
      </c>
      <c r="S598" s="2">
        <v>1805700000</v>
      </c>
      <c r="T598" s="2">
        <v>1840440000</v>
      </c>
      <c r="U598" s="2">
        <v>1876420000</v>
      </c>
      <c r="V598" s="2">
        <v>1915750000</v>
      </c>
      <c r="W598" s="2">
        <v>1957650000</v>
      </c>
      <c r="X598" s="2">
        <v>2000240000</v>
      </c>
      <c r="Y598" s="2">
        <v>2043310000</v>
      </c>
      <c r="Z598" s="2">
        <v>2085640000</v>
      </c>
      <c r="AA598" s="2">
        <v>2127530000</v>
      </c>
      <c r="AB598" s="2">
        <v>2171490000</v>
      </c>
      <c r="AC598" s="2">
        <v>2212810000</v>
      </c>
      <c r="AD598" s="2">
        <v>2254420000</v>
      </c>
      <c r="AE598" s="2">
        <v>2299060000</v>
      </c>
      <c r="AF598" s="2">
        <v>2343690000</v>
      </c>
      <c r="AG598" s="2">
        <v>2390010000</v>
      </c>
    </row>
    <row r="599" spans="1:33">
      <c r="A599" s="115" t="s">
        <v>617</v>
      </c>
      <c r="B599" s="115" t="s">
        <v>19</v>
      </c>
      <c r="C599" s="115">
        <v>0</v>
      </c>
      <c r="D599" s="115">
        <v>0</v>
      </c>
      <c r="E599" s="115">
        <v>0</v>
      </c>
      <c r="F599" s="115">
        <v>0</v>
      </c>
      <c r="G599" s="115">
        <v>0</v>
      </c>
      <c r="H599" s="115">
        <v>0</v>
      </c>
      <c r="I599" s="115">
        <v>0</v>
      </c>
      <c r="J599" s="115">
        <v>0</v>
      </c>
      <c r="K599" s="115">
        <v>0</v>
      </c>
      <c r="L599" s="115">
        <v>0</v>
      </c>
      <c r="M599" s="115">
        <v>0</v>
      </c>
      <c r="N599" s="115">
        <v>0</v>
      </c>
      <c r="O599" s="115">
        <v>0</v>
      </c>
      <c r="P599" s="115">
        <v>0</v>
      </c>
      <c r="Q599" s="115">
        <v>0</v>
      </c>
      <c r="R599" s="115">
        <v>0</v>
      </c>
      <c r="S599" s="115">
        <v>0</v>
      </c>
      <c r="T599" s="115">
        <v>0</v>
      </c>
      <c r="U599" s="115">
        <v>0</v>
      </c>
      <c r="V599" s="115">
        <v>0</v>
      </c>
      <c r="W599" s="115">
        <v>0</v>
      </c>
      <c r="X599" s="115">
        <v>0</v>
      </c>
      <c r="Y599" s="115">
        <v>0</v>
      </c>
      <c r="Z599" s="115">
        <v>0</v>
      </c>
      <c r="AA599" s="115">
        <v>0</v>
      </c>
      <c r="AB599" s="115">
        <v>0</v>
      </c>
      <c r="AC599" s="115">
        <v>0</v>
      </c>
      <c r="AD599" s="115">
        <v>0</v>
      </c>
      <c r="AE599" s="115">
        <v>0</v>
      </c>
      <c r="AF599" s="115">
        <v>0</v>
      </c>
      <c r="AG599" s="115">
        <v>0</v>
      </c>
    </row>
    <row r="600" spans="1:33">
      <c r="A600" s="115" t="s">
        <v>618</v>
      </c>
      <c r="B600" s="115" t="s">
        <v>19</v>
      </c>
      <c r="C600" s="115">
        <v>0</v>
      </c>
      <c r="D600" s="115">
        <v>0</v>
      </c>
      <c r="E600" s="115">
        <v>0</v>
      </c>
      <c r="F600" s="115">
        <v>0</v>
      </c>
      <c r="G600" s="115">
        <v>0</v>
      </c>
      <c r="H600" s="115">
        <v>0</v>
      </c>
      <c r="I600" s="115">
        <v>0</v>
      </c>
      <c r="J600" s="115">
        <v>0</v>
      </c>
      <c r="K600" s="115">
        <v>0</v>
      </c>
      <c r="L600" s="115">
        <v>0</v>
      </c>
      <c r="M600" s="115">
        <v>0</v>
      </c>
      <c r="N600" s="115">
        <v>0</v>
      </c>
      <c r="O600" s="115">
        <v>0</v>
      </c>
      <c r="P600" s="115">
        <v>0</v>
      </c>
      <c r="Q600" s="115">
        <v>0</v>
      </c>
      <c r="R600" s="115">
        <v>0</v>
      </c>
      <c r="S600" s="115">
        <v>0</v>
      </c>
      <c r="T600" s="115">
        <v>0</v>
      </c>
      <c r="U600" s="115">
        <v>0</v>
      </c>
      <c r="V600" s="115">
        <v>0</v>
      </c>
      <c r="W600" s="115">
        <v>0</v>
      </c>
      <c r="X600" s="115">
        <v>0</v>
      </c>
      <c r="Y600" s="115">
        <v>0</v>
      </c>
      <c r="Z600" s="115">
        <v>0</v>
      </c>
      <c r="AA600" s="115">
        <v>0</v>
      </c>
      <c r="AB600" s="115">
        <v>0</v>
      </c>
      <c r="AC600" s="115">
        <v>0</v>
      </c>
      <c r="AD600" s="115">
        <v>0</v>
      </c>
      <c r="AE600" s="115">
        <v>0</v>
      </c>
      <c r="AF600" s="115">
        <v>0</v>
      </c>
      <c r="AG600" s="115">
        <v>0</v>
      </c>
    </row>
    <row r="601" spans="1:33">
      <c r="A601" s="115" t="s">
        <v>619</v>
      </c>
      <c r="B601" s="115" t="s">
        <v>19</v>
      </c>
      <c r="C601" s="115">
        <v>0</v>
      </c>
      <c r="D601" s="115">
        <v>0</v>
      </c>
      <c r="E601" s="115">
        <v>0</v>
      </c>
      <c r="F601" s="115">
        <v>0</v>
      </c>
      <c r="G601" s="115">
        <v>0</v>
      </c>
      <c r="H601" s="115">
        <v>0</v>
      </c>
      <c r="I601" s="115">
        <v>0</v>
      </c>
      <c r="J601" s="115">
        <v>0</v>
      </c>
      <c r="K601" s="115">
        <v>0</v>
      </c>
      <c r="L601" s="115">
        <v>0</v>
      </c>
      <c r="M601" s="115">
        <v>0</v>
      </c>
      <c r="N601" s="115">
        <v>0</v>
      </c>
      <c r="O601" s="115">
        <v>0</v>
      </c>
      <c r="P601" s="115">
        <v>0</v>
      </c>
      <c r="Q601" s="115">
        <v>0</v>
      </c>
      <c r="R601" s="115">
        <v>0</v>
      </c>
      <c r="S601" s="115">
        <v>0</v>
      </c>
      <c r="T601" s="115">
        <v>0</v>
      </c>
      <c r="U601" s="115">
        <v>0</v>
      </c>
      <c r="V601" s="115">
        <v>0</v>
      </c>
      <c r="W601" s="115">
        <v>0</v>
      </c>
      <c r="X601" s="115">
        <v>0</v>
      </c>
      <c r="Y601" s="115">
        <v>0</v>
      </c>
      <c r="Z601" s="115">
        <v>0</v>
      </c>
      <c r="AA601" s="115">
        <v>0</v>
      </c>
      <c r="AB601" s="115">
        <v>0</v>
      </c>
      <c r="AC601" s="115">
        <v>0</v>
      </c>
      <c r="AD601" s="115">
        <v>0</v>
      </c>
      <c r="AE601" s="115">
        <v>0</v>
      </c>
      <c r="AF601" s="115">
        <v>0</v>
      </c>
      <c r="AG601" s="115">
        <v>0</v>
      </c>
    </row>
    <row r="602" spans="1:33">
      <c r="A602" s="115" t="s">
        <v>620</v>
      </c>
      <c r="B602" s="115" t="s">
        <v>19</v>
      </c>
      <c r="C602" s="115">
        <v>0</v>
      </c>
      <c r="D602" s="115">
        <v>0</v>
      </c>
      <c r="E602" s="115">
        <v>0</v>
      </c>
      <c r="F602" s="115">
        <v>0</v>
      </c>
      <c r="G602" s="115">
        <v>0</v>
      </c>
      <c r="H602" s="115">
        <v>0</v>
      </c>
      <c r="I602" s="115">
        <v>0</v>
      </c>
      <c r="J602" s="115">
        <v>0</v>
      </c>
      <c r="K602" s="115">
        <v>0</v>
      </c>
      <c r="L602" s="115">
        <v>0</v>
      </c>
      <c r="M602" s="115">
        <v>0</v>
      </c>
      <c r="N602" s="115">
        <v>0</v>
      </c>
      <c r="O602" s="115">
        <v>0</v>
      </c>
      <c r="P602" s="115">
        <v>0</v>
      </c>
      <c r="Q602" s="115">
        <v>0</v>
      </c>
      <c r="R602" s="115">
        <v>0</v>
      </c>
      <c r="S602" s="115">
        <v>0</v>
      </c>
      <c r="T602" s="115">
        <v>0</v>
      </c>
      <c r="U602" s="115">
        <v>0</v>
      </c>
      <c r="V602" s="115">
        <v>0</v>
      </c>
      <c r="W602" s="115">
        <v>0</v>
      </c>
      <c r="X602" s="115">
        <v>0</v>
      </c>
      <c r="Y602" s="115">
        <v>0</v>
      </c>
      <c r="Z602" s="115">
        <v>0</v>
      </c>
      <c r="AA602" s="115">
        <v>0</v>
      </c>
      <c r="AB602" s="115">
        <v>0</v>
      </c>
      <c r="AC602" s="115">
        <v>0</v>
      </c>
      <c r="AD602" s="115">
        <v>0</v>
      </c>
      <c r="AE602" s="115">
        <v>0</v>
      </c>
      <c r="AF602" s="115">
        <v>0</v>
      </c>
      <c r="AG602" s="115">
        <v>0</v>
      </c>
    </row>
    <row r="603" spans="1:33">
      <c r="A603" s="115" t="s">
        <v>621</v>
      </c>
      <c r="B603" s="115" t="s">
        <v>19</v>
      </c>
      <c r="C603" s="115">
        <v>0</v>
      </c>
      <c r="D603" s="115">
        <v>0</v>
      </c>
      <c r="E603" s="115">
        <v>0</v>
      </c>
      <c r="F603" s="115">
        <v>0</v>
      </c>
      <c r="G603" s="115">
        <v>0</v>
      </c>
      <c r="H603" s="115">
        <v>0</v>
      </c>
      <c r="I603" s="115">
        <v>0</v>
      </c>
      <c r="J603" s="115">
        <v>0</v>
      </c>
      <c r="K603" s="115">
        <v>0</v>
      </c>
      <c r="L603" s="115">
        <v>0</v>
      </c>
      <c r="M603" s="115">
        <v>0</v>
      </c>
      <c r="N603" s="115">
        <v>0</v>
      </c>
      <c r="O603" s="115">
        <v>0</v>
      </c>
      <c r="P603" s="115">
        <v>0</v>
      </c>
      <c r="Q603" s="115">
        <v>0</v>
      </c>
      <c r="R603" s="115">
        <v>0</v>
      </c>
      <c r="S603" s="115">
        <v>0</v>
      </c>
      <c r="T603" s="115">
        <v>0</v>
      </c>
      <c r="U603" s="115">
        <v>0</v>
      </c>
      <c r="V603" s="115">
        <v>0</v>
      </c>
      <c r="W603" s="115">
        <v>0</v>
      </c>
      <c r="X603" s="115">
        <v>0</v>
      </c>
      <c r="Y603" s="115">
        <v>0</v>
      </c>
      <c r="Z603" s="115">
        <v>0</v>
      </c>
      <c r="AA603" s="115">
        <v>0</v>
      </c>
      <c r="AB603" s="115">
        <v>0</v>
      </c>
      <c r="AC603" s="115">
        <v>0</v>
      </c>
      <c r="AD603" s="115">
        <v>0</v>
      </c>
      <c r="AE603" s="115">
        <v>0</v>
      </c>
      <c r="AF603" s="115">
        <v>0</v>
      </c>
      <c r="AG603" s="115">
        <v>0</v>
      </c>
    </row>
    <row r="604" spans="1:33">
      <c r="A604" s="115" t="s">
        <v>622</v>
      </c>
      <c r="B604" s="115" t="s">
        <v>19</v>
      </c>
      <c r="C604" s="115">
        <v>0</v>
      </c>
      <c r="D604" s="115">
        <v>0</v>
      </c>
      <c r="E604" s="115">
        <v>0</v>
      </c>
      <c r="F604" s="115">
        <v>0</v>
      </c>
      <c r="G604" s="115">
        <v>0</v>
      </c>
      <c r="H604" s="115">
        <v>0</v>
      </c>
      <c r="I604" s="115">
        <v>0</v>
      </c>
      <c r="J604" s="115">
        <v>0</v>
      </c>
      <c r="K604" s="115">
        <v>0</v>
      </c>
      <c r="L604" s="115">
        <v>0</v>
      </c>
      <c r="M604" s="115">
        <v>0</v>
      </c>
      <c r="N604" s="115">
        <v>0</v>
      </c>
      <c r="O604" s="115">
        <v>0</v>
      </c>
      <c r="P604" s="115">
        <v>0</v>
      </c>
      <c r="Q604" s="115">
        <v>0</v>
      </c>
      <c r="R604" s="115">
        <v>0</v>
      </c>
      <c r="S604" s="115">
        <v>0</v>
      </c>
      <c r="T604" s="115">
        <v>0</v>
      </c>
      <c r="U604" s="115">
        <v>0</v>
      </c>
      <c r="V604" s="115">
        <v>0</v>
      </c>
      <c r="W604" s="115">
        <v>0</v>
      </c>
      <c r="X604" s="115">
        <v>0</v>
      </c>
      <c r="Y604" s="115">
        <v>0</v>
      </c>
      <c r="Z604" s="115">
        <v>0</v>
      </c>
      <c r="AA604" s="115">
        <v>0</v>
      </c>
      <c r="AB604" s="115">
        <v>0</v>
      </c>
      <c r="AC604" s="115">
        <v>0</v>
      </c>
      <c r="AD604" s="115">
        <v>0</v>
      </c>
      <c r="AE604" s="115">
        <v>0</v>
      </c>
      <c r="AF604" s="115">
        <v>0</v>
      </c>
      <c r="AG604" s="115">
        <v>0</v>
      </c>
    </row>
    <row r="605" spans="1:33">
      <c r="A605" s="115" t="s">
        <v>623</v>
      </c>
      <c r="B605" s="115" t="s">
        <v>19</v>
      </c>
      <c r="C605" s="115">
        <v>0</v>
      </c>
      <c r="D605" s="115">
        <v>0</v>
      </c>
      <c r="E605" s="115">
        <v>0</v>
      </c>
      <c r="F605" s="115">
        <v>0</v>
      </c>
      <c r="G605" s="115">
        <v>0</v>
      </c>
      <c r="H605" s="115">
        <v>0</v>
      </c>
      <c r="I605" s="115">
        <v>0</v>
      </c>
      <c r="J605" s="115">
        <v>0</v>
      </c>
      <c r="K605" s="115">
        <v>0</v>
      </c>
      <c r="L605" s="115">
        <v>0</v>
      </c>
      <c r="M605" s="115">
        <v>0</v>
      </c>
      <c r="N605" s="115">
        <v>0</v>
      </c>
      <c r="O605" s="115">
        <v>0</v>
      </c>
      <c r="P605" s="115">
        <v>0</v>
      </c>
      <c r="Q605" s="115">
        <v>0</v>
      </c>
      <c r="R605" s="115">
        <v>0</v>
      </c>
      <c r="S605" s="115">
        <v>0</v>
      </c>
      <c r="T605" s="115">
        <v>0</v>
      </c>
      <c r="U605" s="115">
        <v>0</v>
      </c>
      <c r="V605" s="115">
        <v>0</v>
      </c>
      <c r="W605" s="115">
        <v>0</v>
      </c>
      <c r="X605" s="115">
        <v>0</v>
      </c>
      <c r="Y605" s="115">
        <v>0</v>
      </c>
      <c r="Z605" s="115">
        <v>0</v>
      </c>
      <c r="AA605" s="115">
        <v>0</v>
      </c>
      <c r="AB605" s="115">
        <v>0</v>
      </c>
      <c r="AC605" s="115">
        <v>0</v>
      </c>
      <c r="AD605" s="115">
        <v>0</v>
      </c>
      <c r="AE605" s="115">
        <v>0</v>
      </c>
      <c r="AF605" s="115">
        <v>0</v>
      </c>
      <c r="AG605" s="115">
        <v>0</v>
      </c>
    </row>
    <row r="606" spans="1:33">
      <c r="A606" s="115" t="s">
        <v>624</v>
      </c>
      <c r="B606" s="115" t="s">
        <v>19</v>
      </c>
      <c r="C606" s="115">
        <v>0</v>
      </c>
      <c r="D606" s="115">
        <v>0</v>
      </c>
      <c r="E606" s="115">
        <v>0</v>
      </c>
      <c r="F606" s="115">
        <v>0</v>
      </c>
      <c r="G606" s="115">
        <v>0</v>
      </c>
      <c r="H606" s="115">
        <v>0</v>
      </c>
      <c r="I606" s="115">
        <v>0</v>
      </c>
      <c r="J606" s="115">
        <v>0</v>
      </c>
      <c r="K606" s="115">
        <v>0</v>
      </c>
      <c r="L606" s="115">
        <v>0</v>
      </c>
      <c r="M606" s="115">
        <v>0</v>
      </c>
      <c r="N606" s="115">
        <v>0</v>
      </c>
      <c r="O606" s="115">
        <v>0</v>
      </c>
      <c r="P606" s="115">
        <v>0</v>
      </c>
      <c r="Q606" s="115">
        <v>0</v>
      </c>
      <c r="R606" s="115">
        <v>0</v>
      </c>
      <c r="S606" s="115">
        <v>0</v>
      </c>
      <c r="T606" s="115">
        <v>0</v>
      </c>
      <c r="U606" s="115">
        <v>0</v>
      </c>
      <c r="V606" s="115">
        <v>0</v>
      </c>
      <c r="W606" s="115">
        <v>0</v>
      </c>
      <c r="X606" s="115">
        <v>0</v>
      </c>
      <c r="Y606" s="115">
        <v>0</v>
      </c>
      <c r="Z606" s="115">
        <v>0</v>
      </c>
      <c r="AA606" s="115">
        <v>0</v>
      </c>
      <c r="AB606" s="115">
        <v>0</v>
      </c>
      <c r="AC606" s="115">
        <v>0</v>
      </c>
      <c r="AD606" s="115">
        <v>0</v>
      </c>
      <c r="AE606" s="115">
        <v>0</v>
      </c>
      <c r="AF606" s="115">
        <v>0</v>
      </c>
      <c r="AG606" s="115">
        <v>0</v>
      </c>
    </row>
    <row r="607" spans="1:33">
      <c r="A607" s="115" t="s">
        <v>625</v>
      </c>
      <c r="B607" s="115" t="s">
        <v>19</v>
      </c>
      <c r="C607" s="115">
        <v>0</v>
      </c>
      <c r="D607" s="115">
        <v>0</v>
      </c>
      <c r="E607" s="115">
        <v>0</v>
      </c>
      <c r="F607" s="115">
        <v>0</v>
      </c>
      <c r="G607" s="115">
        <v>0</v>
      </c>
      <c r="H607" s="115">
        <v>0</v>
      </c>
      <c r="I607" s="115">
        <v>0</v>
      </c>
      <c r="J607" s="115">
        <v>0</v>
      </c>
      <c r="K607" s="115">
        <v>0</v>
      </c>
      <c r="L607" s="115">
        <v>0</v>
      </c>
      <c r="M607" s="115">
        <v>0</v>
      </c>
      <c r="N607" s="115">
        <v>0</v>
      </c>
      <c r="O607" s="115">
        <v>0</v>
      </c>
      <c r="P607" s="115">
        <v>0</v>
      </c>
      <c r="Q607" s="115">
        <v>0</v>
      </c>
      <c r="R607" s="115">
        <v>0</v>
      </c>
      <c r="S607" s="115">
        <v>0</v>
      </c>
      <c r="T607" s="115">
        <v>0</v>
      </c>
      <c r="U607" s="115">
        <v>0</v>
      </c>
      <c r="V607" s="115">
        <v>0</v>
      </c>
      <c r="W607" s="115">
        <v>0</v>
      </c>
      <c r="X607" s="115">
        <v>0</v>
      </c>
      <c r="Y607" s="115">
        <v>0</v>
      </c>
      <c r="Z607" s="115">
        <v>0</v>
      </c>
      <c r="AA607" s="115">
        <v>0</v>
      </c>
      <c r="AB607" s="115">
        <v>0</v>
      </c>
      <c r="AC607" s="115">
        <v>0</v>
      </c>
      <c r="AD607" s="115">
        <v>0</v>
      </c>
      <c r="AE607" s="115">
        <v>0</v>
      </c>
      <c r="AF607" s="115">
        <v>0</v>
      </c>
      <c r="AG607" s="115">
        <v>0</v>
      </c>
    </row>
    <row r="608" spans="1:33">
      <c r="A608" s="115" t="s">
        <v>626</v>
      </c>
      <c r="B608" s="115" t="s">
        <v>19</v>
      </c>
      <c r="C608" s="2">
        <v>9102400000</v>
      </c>
      <c r="D608" s="2">
        <v>16194700000</v>
      </c>
      <c r="E608" s="2">
        <v>19652100000</v>
      </c>
      <c r="F608" s="2">
        <v>21393100000</v>
      </c>
      <c r="G608" s="2">
        <v>22409100000</v>
      </c>
      <c r="H608" s="2">
        <v>23049100000</v>
      </c>
      <c r="I608" s="2">
        <v>23310800000</v>
      </c>
      <c r="J608" s="2">
        <v>23412200000</v>
      </c>
      <c r="K608" s="2">
        <v>23460300000</v>
      </c>
      <c r="L608" s="2">
        <v>23483000000</v>
      </c>
      <c r="M608" s="2">
        <v>23522900000</v>
      </c>
      <c r="N608" s="2">
        <v>23612900000</v>
      </c>
      <c r="O608" s="2">
        <v>23803900000</v>
      </c>
      <c r="P608" s="2">
        <v>24002500000</v>
      </c>
      <c r="Q608" s="2">
        <v>24258800000</v>
      </c>
      <c r="R608" s="2">
        <v>24564600000</v>
      </c>
      <c r="S608" s="2">
        <v>24820400000</v>
      </c>
      <c r="T608" s="2">
        <v>25030900000</v>
      </c>
      <c r="U608" s="2">
        <v>25261100000</v>
      </c>
      <c r="V608" s="2">
        <v>25550400000</v>
      </c>
      <c r="W608" s="2">
        <v>25905000000</v>
      </c>
      <c r="X608" s="2">
        <v>26252300000</v>
      </c>
      <c r="Y608" s="2">
        <v>26598800000</v>
      </c>
      <c r="Z608" s="2">
        <v>26938000000</v>
      </c>
      <c r="AA608" s="2">
        <v>27366500000</v>
      </c>
      <c r="AB608" s="2">
        <v>27758700000</v>
      </c>
      <c r="AC608" s="2">
        <v>28070200000</v>
      </c>
      <c r="AD608" s="2">
        <v>28343100000</v>
      </c>
      <c r="AE608" s="2">
        <v>28686600000</v>
      </c>
      <c r="AF608" s="2">
        <v>29022400000</v>
      </c>
      <c r="AG608" s="2">
        <v>29364500000</v>
      </c>
    </row>
    <row r="609" spans="1:33">
      <c r="A609" s="115" t="s">
        <v>627</v>
      </c>
      <c r="B609" s="115" t="s">
        <v>19</v>
      </c>
      <c r="C609" s="115">
        <v>0</v>
      </c>
      <c r="D609" s="115">
        <v>0</v>
      </c>
      <c r="E609" s="115">
        <v>0</v>
      </c>
      <c r="F609" s="115">
        <v>0</v>
      </c>
      <c r="G609" s="115">
        <v>0</v>
      </c>
      <c r="H609" s="115">
        <v>0</v>
      </c>
      <c r="I609" s="115">
        <v>0</v>
      </c>
      <c r="J609" s="115">
        <v>0</v>
      </c>
      <c r="K609" s="115">
        <v>0</v>
      </c>
      <c r="L609" s="115">
        <v>0</v>
      </c>
      <c r="M609" s="115">
        <v>0</v>
      </c>
      <c r="N609" s="115">
        <v>0</v>
      </c>
      <c r="O609" s="115">
        <v>0</v>
      </c>
      <c r="P609" s="115">
        <v>0</v>
      </c>
      <c r="Q609" s="115">
        <v>0</v>
      </c>
      <c r="R609" s="115">
        <v>0</v>
      </c>
      <c r="S609" s="115">
        <v>0</v>
      </c>
      <c r="T609" s="115">
        <v>0</v>
      </c>
      <c r="U609" s="115">
        <v>0</v>
      </c>
      <c r="V609" s="115">
        <v>0</v>
      </c>
      <c r="W609" s="115">
        <v>0</v>
      </c>
      <c r="X609" s="115">
        <v>0</v>
      </c>
      <c r="Y609" s="115">
        <v>0</v>
      </c>
      <c r="Z609" s="115">
        <v>0</v>
      </c>
      <c r="AA609" s="115">
        <v>0</v>
      </c>
      <c r="AB609" s="115">
        <v>0</v>
      </c>
      <c r="AC609" s="115">
        <v>0</v>
      </c>
      <c r="AD609" s="115">
        <v>0</v>
      </c>
      <c r="AE609" s="115">
        <v>0</v>
      </c>
      <c r="AF609" s="115">
        <v>0</v>
      </c>
      <c r="AG609" s="115">
        <v>0</v>
      </c>
    </row>
    <row r="610" spans="1:33">
      <c r="A610" s="115" t="s">
        <v>628</v>
      </c>
      <c r="B610" s="115" t="s">
        <v>19</v>
      </c>
      <c r="C610" s="115">
        <v>0</v>
      </c>
      <c r="D610" s="115">
        <v>0</v>
      </c>
      <c r="E610" s="115">
        <v>0</v>
      </c>
      <c r="F610" s="115">
        <v>0</v>
      </c>
      <c r="G610" s="115">
        <v>0</v>
      </c>
      <c r="H610" s="115">
        <v>0</v>
      </c>
      <c r="I610" s="115">
        <v>0</v>
      </c>
      <c r="J610" s="115">
        <v>0</v>
      </c>
      <c r="K610" s="115">
        <v>0</v>
      </c>
      <c r="L610" s="115">
        <v>0</v>
      </c>
      <c r="M610" s="115">
        <v>0</v>
      </c>
      <c r="N610" s="115">
        <v>0</v>
      </c>
      <c r="O610" s="115">
        <v>0</v>
      </c>
      <c r="P610" s="115">
        <v>0</v>
      </c>
      <c r="Q610" s="115">
        <v>0</v>
      </c>
      <c r="R610" s="115">
        <v>0</v>
      </c>
      <c r="S610" s="115">
        <v>0</v>
      </c>
      <c r="T610" s="115">
        <v>0</v>
      </c>
      <c r="U610" s="115">
        <v>0</v>
      </c>
      <c r="V610" s="115">
        <v>0</v>
      </c>
      <c r="W610" s="115">
        <v>0</v>
      </c>
      <c r="X610" s="115">
        <v>0</v>
      </c>
      <c r="Y610" s="115">
        <v>0</v>
      </c>
      <c r="Z610" s="115">
        <v>0</v>
      </c>
      <c r="AA610" s="115">
        <v>0</v>
      </c>
      <c r="AB610" s="115">
        <v>0</v>
      </c>
      <c r="AC610" s="115">
        <v>0</v>
      </c>
      <c r="AD610" s="115">
        <v>0</v>
      </c>
      <c r="AE610" s="115">
        <v>0</v>
      </c>
      <c r="AF610" s="115">
        <v>0</v>
      </c>
      <c r="AG610" s="115">
        <v>0</v>
      </c>
    </row>
    <row r="611" spans="1:33">
      <c r="A611" s="115" t="s">
        <v>629</v>
      </c>
      <c r="B611" s="115" t="s">
        <v>19</v>
      </c>
      <c r="C611" s="115">
        <v>0</v>
      </c>
      <c r="D611" s="115">
        <v>0</v>
      </c>
      <c r="E611" s="115">
        <v>0</v>
      </c>
      <c r="F611" s="115">
        <v>0</v>
      </c>
      <c r="G611" s="115">
        <v>0</v>
      </c>
      <c r="H611" s="115">
        <v>0</v>
      </c>
      <c r="I611" s="115">
        <v>0</v>
      </c>
      <c r="J611" s="115">
        <v>0</v>
      </c>
      <c r="K611" s="115">
        <v>0</v>
      </c>
      <c r="L611" s="115">
        <v>0</v>
      </c>
      <c r="M611" s="115">
        <v>0</v>
      </c>
      <c r="N611" s="115">
        <v>0</v>
      </c>
      <c r="O611" s="115">
        <v>0</v>
      </c>
      <c r="P611" s="115">
        <v>0</v>
      </c>
      <c r="Q611" s="115">
        <v>0</v>
      </c>
      <c r="R611" s="115">
        <v>0</v>
      </c>
      <c r="S611" s="115">
        <v>0</v>
      </c>
      <c r="T611" s="115">
        <v>0</v>
      </c>
      <c r="U611" s="115">
        <v>0</v>
      </c>
      <c r="V611" s="115">
        <v>0</v>
      </c>
      <c r="W611" s="115">
        <v>0</v>
      </c>
      <c r="X611" s="115">
        <v>0</v>
      </c>
      <c r="Y611" s="115">
        <v>0</v>
      </c>
      <c r="Z611" s="115">
        <v>0</v>
      </c>
      <c r="AA611" s="115">
        <v>0</v>
      </c>
      <c r="AB611" s="115">
        <v>0</v>
      </c>
      <c r="AC611" s="115">
        <v>0</v>
      </c>
      <c r="AD611" s="115">
        <v>0</v>
      </c>
      <c r="AE611" s="115">
        <v>0</v>
      </c>
      <c r="AF611" s="115">
        <v>0</v>
      </c>
      <c r="AG611" s="115">
        <v>0</v>
      </c>
    </row>
    <row r="612" spans="1:33">
      <c r="A612" s="115" t="s">
        <v>630</v>
      </c>
      <c r="B612" s="115" t="s">
        <v>19</v>
      </c>
      <c r="C612" s="115">
        <v>0</v>
      </c>
      <c r="D612" s="115">
        <v>0</v>
      </c>
      <c r="E612" s="115">
        <v>0</v>
      </c>
      <c r="F612" s="115">
        <v>0</v>
      </c>
      <c r="G612" s="115">
        <v>0</v>
      </c>
      <c r="H612" s="115">
        <v>0</v>
      </c>
      <c r="I612" s="115">
        <v>0</v>
      </c>
      <c r="J612" s="115">
        <v>0</v>
      </c>
      <c r="K612" s="115">
        <v>0</v>
      </c>
      <c r="L612" s="115">
        <v>0</v>
      </c>
      <c r="M612" s="115">
        <v>0</v>
      </c>
      <c r="N612" s="115">
        <v>0</v>
      </c>
      <c r="O612" s="115">
        <v>0</v>
      </c>
      <c r="P612" s="115">
        <v>0</v>
      </c>
      <c r="Q612" s="115">
        <v>0</v>
      </c>
      <c r="R612" s="115">
        <v>0</v>
      </c>
      <c r="S612" s="115">
        <v>0</v>
      </c>
      <c r="T612" s="115">
        <v>0</v>
      </c>
      <c r="U612" s="115">
        <v>0</v>
      </c>
      <c r="V612" s="115">
        <v>0</v>
      </c>
      <c r="W612" s="115">
        <v>0</v>
      </c>
      <c r="X612" s="115">
        <v>0</v>
      </c>
      <c r="Y612" s="115">
        <v>0</v>
      </c>
      <c r="Z612" s="115">
        <v>0</v>
      </c>
      <c r="AA612" s="115">
        <v>0</v>
      </c>
      <c r="AB612" s="115">
        <v>0</v>
      </c>
      <c r="AC612" s="115">
        <v>0</v>
      </c>
      <c r="AD612" s="115">
        <v>0</v>
      </c>
      <c r="AE612" s="115">
        <v>0</v>
      </c>
      <c r="AF612" s="115">
        <v>0</v>
      </c>
      <c r="AG612" s="115">
        <v>0</v>
      </c>
    </row>
    <row r="613" spans="1:33">
      <c r="A613" s="115" t="s">
        <v>631</v>
      </c>
      <c r="B613" s="115" t="s">
        <v>19</v>
      </c>
      <c r="C613" s="115">
        <v>0</v>
      </c>
      <c r="D613" s="115">
        <v>0</v>
      </c>
      <c r="E613" s="115">
        <v>0</v>
      </c>
      <c r="F613" s="115">
        <v>0</v>
      </c>
      <c r="G613" s="115">
        <v>0</v>
      </c>
      <c r="H613" s="115">
        <v>0</v>
      </c>
      <c r="I613" s="115">
        <v>0</v>
      </c>
      <c r="J613" s="115">
        <v>0</v>
      </c>
      <c r="K613" s="115">
        <v>0</v>
      </c>
      <c r="L613" s="115">
        <v>0</v>
      </c>
      <c r="M613" s="115">
        <v>0</v>
      </c>
      <c r="N613" s="115">
        <v>0</v>
      </c>
      <c r="O613" s="115">
        <v>0</v>
      </c>
      <c r="P613" s="115">
        <v>0</v>
      </c>
      <c r="Q613" s="115">
        <v>0</v>
      </c>
      <c r="R613" s="115">
        <v>0</v>
      </c>
      <c r="S613" s="115">
        <v>0</v>
      </c>
      <c r="T613" s="115">
        <v>0</v>
      </c>
      <c r="U613" s="115">
        <v>0</v>
      </c>
      <c r="V613" s="115">
        <v>0</v>
      </c>
      <c r="W613" s="115">
        <v>0</v>
      </c>
      <c r="X613" s="115">
        <v>0</v>
      </c>
      <c r="Y613" s="115">
        <v>0</v>
      </c>
      <c r="Z613" s="115">
        <v>0</v>
      </c>
      <c r="AA613" s="115">
        <v>0</v>
      </c>
      <c r="AB613" s="115">
        <v>0</v>
      </c>
      <c r="AC613" s="115">
        <v>0</v>
      </c>
      <c r="AD613" s="115">
        <v>0</v>
      </c>
      <c r="AE613" s="115">
        <v>0</v>
      </c>
      <c r="AF613" s="115">
        <v>0</v>
      </c>
      <c r="AG613" s="115">
        <v>0</v>
      </c>
    </row>
    <row r="614" spans="1:33">
      <c r="A614" s="115" t="s">
        <v>632</v>
      </c>
      <c r="B614" s="115" t="s">
        <v>19</v>
      </c>
      <c r="C614" s="115">
        <v>0</v>
      </c>
      <c r="D614" s="115">
        <v>0</v>
      </c>
      <c r="E614" s="115">
        <v>0</v>
      </c>
      <c r="F614" s="115">
        <v>0</v>
      </c>
      <c r="G614" s="115">
        <v>0</v>
      </c>
      <c r="H614" s="115">
        <v>0</v>
      </c>
      <c r="I614" s="115">
        <v>0</v>
      </c>
      <c r="J614" s="115">
        <v>0</v>
      </c>
      <c r="K614" s="115">
        <v>0</v>
      </c>
      <c r="L614" s="115">
        <v>0</v>
      </c>
      <c r="M614" s="115">
        <v>0</v>
      </c>
      <c r="N614" s="115">
        <v>0</v>
      </c>
      <c r="O614" s="115">
        <v>0</v>
      </c>
      <c r="P614" s="115">
        <v>0</v>
      </c>
      <c r="Q614" s="115">
        <v>0</v>
      </c>
      <c r="R614" s="115">
        <v>0</v>
      </c>
      <c r="S614" s="115">
        <v>0</v>
      </c>
      <c r="T614" s="115">
        <v>0</v>
      </c>
      <c r="U614" s="115">
        <v>0</v>
      </c>
      <c r="V614" s="115">
        <v>0</v>
      </c>
      <c r="W614" s="115">
        <v>0</v>
      </c>
      <c r="X614" s="115">
        <v>0</v>
      </c>
      <c r="Y614" s="115">
        <v>0</v>
      </c>
      <c r="Z614" s="115">
        <v>0</v>
      </c>
      <c r="AA614" s="115">
        <v>0</v>
      </c>
      <c r="AB614" s="115">
        <v>0</v>
      </c>
      <c r="AC614" s="115">
        <v>0</v>
      </c>
      <c r="AD614" s="115">
        <v>0</v>
      </c>
      <c r="AE614" s="115">
        <v>0</v>
      </c>
      <c r="AF614" s="115">
        <v>0</v>
      </c>
      <c r="AG614" s="115">
        <v>0</v>
      </c>
    </row>
    <row r="615" spans="1:33">
      <c r="A615" s="115" t="s">
        <v>633</v>
      </c>
      <c r="B615" s="115" t="s">
        <v>19</v>
      </c>
      <c r="C615" s="115">
        <v>0</v>
      </c>
      <c r="D615" s="115">
        <v>0</v>
      </c>
      <c r="E615" s="115">
        <v>0</v>
      </c>
      <c r="F615" s="115">
        <v>0</v>
      </c>
      <c r="G615" s="115">
        <v>0</v>
      </c>
      <c r="H615" s="115">
        <v>0</v>
      </c>
      <c r="I615" s="115">
        <v>0</v>
      </c>
      <c r="J615" s="115">
        <v>0</v>
      </c>
      <c r="K615" s="115">
        <v>0</v>
      </c>
      <c r="L615" s="115">
        <v>0</v>
      </c>
      <c r="M615" s="115">
        <v>0</v>
      </c>
      <c r="N615" s="115">
        <v>0</v>
      </c>
      <c r="O615" s="115">
        <v>0</v>
      </c>
      <c r="P615" s="115">
        <v>0</v>
      </c>
      <c r="Q615" s="115">
        <v>0</v>
      </c>
      <c r="R615" s="115">
        <v>0</v>
      </c>
      <c r="S615" s="115">
        <v>0</v>
      </c>
      <c r="T615" s="115">
        <v>0</v>
      </c>
      <c r="U615" s="115">
        <v>0</v>
      </c>
      <c r="V615" s="115">
        <v>0</v>
      </c>
      <c r="W615" s="115">
        <v>0</v>
      </c>
      <c r="X615" s="115">
        <v>0</v>
      </c>
      <c r="Y615" s="115">
        <v>0</v>
      </c>
      <c r="Z615" s="115">
        <v>0</v>
      </c>
      <c r="AA615" s="115">
        <v>0</v>
      </c>
      <c r="AB615" s="115">
        <v>0</v>
      </c>
      <c r="AC615" s="115">
        <v>0</v>
      </c>
      <c r="AD615" s="115">
        <v>0</v>
      </c>
      <c r="AE615" s="115">
        <v>0</v>
      </c>
      <c r="AF615" s="115">
        <v>0</v>
      </c>
      <c r="AG615" s="115">
        <v>0</v>
      </c>
    </row>
    <row r="616" spans="1:33">
      <c r="A616" s="115" t="s">
        <v>634</v>
      </c>
      <c r="B616" s="115" t="s">
        <v>19</v>
      </c>
      <c r="C616" s="115">
        <v>0</v>
      </c>
      <c r="D616" s="115">
        <v>0</v>
      </c>
      <c r="E616" s="115">
        <v>0</v>
      </c>
      <c r="F616" s="115">
        <v>0</v>
      </c>
      <c r="G616" s="115">
        <v>0</v>
      </c>
      <c r="H616" s="115">
        <v>0</v>
      </c>
      <c r="I616" s="115">
        <v>0</v>
      </c>
      <c r="J616" s="115">
        <v>0</v>
      </c>
      <c r="K616" s="115">
        <v>0</v>
      </c>
      <c r="L616" s="115">
        <v>0</v>
      </c>
      <c r="M616" s="115">
        <v>0</v>
      </c>
      <c r="N616" s="115">
        <v>0</v>
      </c>
      <c r="O616" s="115">
        <v>0</v>
      </c>
      <c r="P616" s="115">
        <v>0</v>
      </c>
      <c r="Q616" s="115">
        <v>0</v>
      </c>
      <c r="R616" s="115">
        <v>0</v>
      </c>
      <c r="S616" s="115">
        <v>0</v>
      </c>
      <c r="T616" s="115">
        <v>0</v>
      </c>
      <c r="U616" s="115">
        <v>0</v>
      </c>
      <c r="V616" s="115">
        <v>0</v>
      </c>
      <c r="W616" s="115">
        <v>0</v>
      </c>
      <c r="X616" s="115">
        <v>0</v>
      </c>
      <c r="Y616" s="115">
        <v>0</v>
      </c>
      <c r="Z616" s="115">
        <v>0</v>
      </c>
      <c r="AA616" s="115">
        <v>0</v>
      </c>
      <c r="AB616" s="115">
        <v>0</v>
      </c>
      <c r="AC616" s="115">
        <v>0</v>
      </c>
      <c r="AD616" s="115">
        <v>0</v>
      </c>
      <c r="AE616" s="115">
        <v>0</v>
      </c>
      <c r="AF616" s="115">
        <v>0</v>
      </c>
      <c r="AG616" s="115">
        <v>0</v>
      </c>
    </row>
    <row r="617" spans="1:33">
      <c r="A617" s="115" t="s">
        <v>635</v>
      </c>
      <c r="B617" s="115" t="s">
        <v>19</v>
      </c>
      <c r="C617" s="115">
        <v>0</v>
      </c>
      <c r="D617" s="115">
        <v>0</v>
      </c>
      <c r="E617" s="115">
        <v>0</v>
      </c>
      <c r="F617" s="115">
        <v>0</v>
      </c>
      <c r="G617" s="115">
        <v>0</v>
      </c>
      <c r="H617" s="115">
        <v>0</v>
      </c>
      <c r="I617" s="115">
        <v>0</v>
      </c>
      <c r="J617" s="115">
        <v>0</v>
      </c>
      <c r="K617" s="115">
        <v>0</v>
      </c>
      <c r="L617" s="115">
        <v>0</v>
      </c>
      <c r="M617" s="115">
        <v>0</v>
      </c>
      <c r="N617" s="115">
        <v>0</v>
      </c>
      <c r="O617" s="115">
        <v>0</v>
      </c>
      <c r="P617" s="115">
        <v>0</v>
      </c>
      <c r="Q617" s="115">
        <v>0</v>
      </c>
      <c r="R617" s="115">
        <v>0</v>
      </c>
      <c r="S617" s="115">
        <v>0</v>
      </c>
      <c r="T617" s="115">
        <v>0</v>
      </c>
      <c r="U617" s="115">
        <v>0</v>
      </c>
      <c r="V617" s="115">
        <v>0</v>
      </c>
      <c r="W617" s="115">
        <v>0</v>
      </c>
      <c r="X617" s="115">
        <v>0</v>
      </c>
      <c r="Y617" s="115">
        <v>0</v>
      </c>
      <c r="Z617" s="115">
        <v>0</v>
      </c>
      <c r="AA617" s="115">
        <v>0</v>
      </c>
      <c r="AB617" s="115">
        <v>0</v>
      </c>
      <c r="AC617" s="115">
        <v>0</v>
      </c>
      <c r="AD617" s="115">
        <v>0</v>
      </c>
      <c r="AE617" s="115">
        <v>0</v>
      </c>
      <c r="AF617" s="115">
        <v>0</v>
      </c>
      <c r="AG617" s="115">
        <v>0</v>
      </c>
    </row>
    <row r="618" spans="1:33">
      <c r="A618" s="115" t="s">
        <v>636</v>
      </c>
      <c r="B618" s="115" t="s">
        <v>19</v>
      </c>
      <c r="C618" s="2">
        <v>3607000000</v>
      </c>
      <c r="D618" s="2">
        <v>3718450000</v>
      </c>
      <c r="E618" s="2">
        <v>3881690000</v>
      </c>
      <c r="F618" s="2">
        <v>4019240000</v>
      </c>
      <c r="G618" s="2">
        <v>4138280000</v>
      </c>
      <c r="H618" s="2">
        <v>4248980000</v>
      </c>
      <c r="I618" s="2">
        <v>4338030000</v>
      </c>
      <c r="J618" s="2">
        <v>4411750000</v>
      </c>
      <c r="K618" s="2">
        <v>4480410000</v>
      </c>
      <c r="L618" s="2">
        <v>4547200000</v>
      </c>
      <c r="M618" s="2">
        <v>4616940000</v>
      </c>
      <c r="N618" s="2">
        <v>4693930000</v>
      </c>
      <c r="O618" s="2">
        <v>4786210000</v>
      </c>
      <c r="P618" s="2">
        <v>4881380000</v>
      </c>
      <c r="Q618" s="2">
        <v>4982790000</v>
      </c>
      <c r="R618" s="2">
        <v>5092360000</v>
      </c>
      <c r="S618" s="2">
        <v>5197050000</v>
      </c>
      <c r="T618" s="2">
        <v>5297040000</v>
      </c>
      <c r="U618" s="2">
        <v>5400590000</v>
      </c>
      <c r="V618" s="2">
        <v>5513780000</v>
      </c>
      <c r="W618" s="2">
        <v>5634360000</v>
      </c>
      <c r="X618" s="2">
        <v>5756950000</v>
      </c>
      <c r="Y618" s="2">
        <v>5880920000</v>
      </c>
      <c r="Z618" s="2">
        <v>6002750000</v>
      </c>
      <c r="AA618" s="2">
        <v>6123320000</v>
      </c>
      <c r="AB618" s="2">
        <v>6249840000</v>
      </c>
      <c r="AC618" s="2">
        <v>6368750000</v>
      </c>
      <c r="AD618" s="2">
        <v>6488520000</v>
      </c>
      <c r="AE618" s="2">
        <v>6617000000</v>
      </c>
      <c r="AF618" s="2">
        <v>6745460000</v>
      </c>
      <c r="AG618" s="2">
        <v>6878760000</v>
      </c>
    </row>
    <row r="619" spans="1:33">
      <c r="A619" s="115" t="s">
        <v>637</v>
      </c>
      <c r="B619" s="115" t="s">
        <v>19</v>
      </c>
      <c r="C619" s="115">
        <v>0</v>
      </c>
      <c r="D619" s="115">
        <v>0</v>
      </c>
      <c r="E619" s="115">
        <v>0</v>
      </c>
      <c r="F619" s="115">
        <v>0</v>
      </c>
      <c r="G619" s="115">
        <v>0</v>
      </c>
      <c r="H619" s="115">
        <v>0</v>
      </c>
      <c r="I619" s="115">
        <v>0</v>
      </c>
      <c r="J619" s="115">
        <v>0</v>
      </c>
      <c r="K619" s="115">
        <v>0</v>
      </c>
      <c r="L619" s="115">
        <v>0</v>
      </c>
      <c r="M619" s="115">
        <v>0</v>
      </c>
      <c r="N619" s="115">
        <v>0</v>
      </c>
      <c r="O619" s="115">
        <v>0</v>
      </c>
      <c r="P619" s="115">
        <v>0</v>
      </c>
      <c r="Q619" s="115">
        <v>0</v>
      </c>
      <c r="R619" s="115">
        <v>0</v>
      </c>
      <c r="S619" s="115">
        <v>0</v>
      </c>
      <c r="T619" s="115">
        <v>0</v>
      </c>
      <c r="U619" s="115">
        <v>0</v>
      </c>
      <c r="V619" s="115">
        <v>0</v>
      </c>
      <c r="W619" s="115">
        <v>0</v>
      </c>
      <c r="X619" s="115">
        <v>0</v>
      </c>
      <c r="Y619" s="115">
        <v>0</v>
      </c>
      <c r="Z619" s="115">
        <v>0</v>
      </c>
      <c r="AA619" s="115">
        <v>0</v>
      </c>
      <c r="AB619" s="115">
        <v>0</v>
      </c>
      <c r="AC619" s="115">
        <v>0</v>
      </c>
      <c r="AD619" s="115">
        <v>0</v>
      </c>
      <c r="AE619" s="115">
        <v>0</v>
      </c>
      <c r="AF619" s="115">
        <v>0</v>
      </c>
      <c r="AG619" s="115">
        <v>0</v>
      </c>
    </row>
    <row r="620" spans="1:33">
      <c r="A620" s="115" t="s">
        <v>638</v>
      </c>
      <c r="B620" s="115" t="s">
        <v>19</v>
      </c>
      <c r="C620" s="115">
        <v>0</v>
      </c>
      <c r="D620" s="115">
        <v>0</v>
      </c>
      <c r="E620" s="115">
        <v>0</v>
      </c>
      <c r="F620" s="115">
        <v>0</v>
      </c>
      <c r="G620" s="115">
        <v>0</v>
      </c>
      <c r="H620" s="115">
        <v>0</v>
      </c>
      <c r="I620" s="115">
        <v>0</v>
      </c>
      <c r="J620" s="115">
        <v>0</v>
      </c>
      <c r="K620" s="115">
        <v>0</v>
      </c>
      <c r="L620" s="115">
        <v>0</v>
      </c>
      <c r="M620" s="115">
        <v>0</v>
      </c>
      <c r="N620" s="115">
        <v>0</v>
      </c>
      <c r="O620" s="115">
        <v>0</v>
      </c>
      <c r="P620" s="115">
        <v>0</v>
      </c>
      <c r="Q620" s="115">
        <v>0</v>
      </c>
      <c r="R620" s="115">
        <v>0</v>
      </c>
      <c r="S620" s="115">
        <v>0</v>
      </c>
      <c r="T620" s="115">
        <v>0</v>
      </c>
      <c r="U620" s="115">
        <v>0</v>
      </c>
      <c r="V620" s="115">
        <v>0</v>
      </c>
      <c r="W620" s="115">
        <v>0</v>
      </c>
      <c r="X620" s="115">
        <v>0</v>
      </c>
      <c r="Y620" s="115">
        <v>0</v>
      </c>
      <c r="Z620" s="115">
        <v>0</v>
      </c>
      <c r="AA620" s="115">
        <v>0</v>
      </c>
      <c r="AB620" s="115">
        <v>0</v>
      </c>
      <c r="AC620" s="115">
        <v>0</v>
      </c>
      <c r="AD620" s="115">
        <v>0</v>
      </c>
      <c r="AE620" s="115">
        <v>0</v>
      </c>
      <c r="AF620" s="115">
        <v>0</v>
      </c>
      <c r="AG620" s="115">
        <v>0</v>
      </c>
    </row>
    <row r="621" spans="1:33">
      <c r="A621" s="115" t="s">
        <v>639</v>
      </c>
      <c r="B621" s="115" t="s">
        <v>19</v>
      </c>
      <c r="C621" s="115">
        <v>0</v>
      </c>
      <c r="D621" s="115">
        <v>0</v>
      </c>
      <c r="E621" s="115">
        <v>0</v>
      </c>
      <c r="F621" s="115">
        <v>0</v>
      </c>
      <c r="G621" s="115">
        <v>0</v>
      </c>
      <c r="H621" s="115">
        <v>0</v>
      </c>
      <c r="I621" s="115">
        <v>0</v>
      </c>
      <c r="J621" s="115">
        <v>0</v>
      </c>
      <c r="K621" s="115">
        <v>0</v>
      </c>
      <c r="L621" s="115">
        <v>0</v>
      </c>
      <c r="M621" s="115">
        <v>0</v>
      </c>
      <c r="N621" s="115">
        <v>0</v>
      </c>
      <c r="O621" s="115">
        <v>0</v>
      </c>
      <c r="P621" s="115">
        <v>0</v>
      </c>
      <c r="Q621" s="115">
        <v>0</v>
      </c>
      <c r="R621" s="115">
        <v>0</v>
      </c>
      <c r="S621" s="115">
        <v>0</v>
      </c>
      <c r="T621" s="115">
        <v>0</v>
      </c>
      <c r="U621" s="115">
        <v>0</v>
      </c>
      <c r="V621" s="115">
        <v>0</v>
      </c>
      <c r="W621" s="115">
        <v>0</v>
      </c>
      <c r="X621" s="115">
        <v>0</v>
      </c>
      <c r="Y621" s="115">
        <v>0</v>
      </c>
      <c r="Z621" s="115">
        <v>0</v>
      </c>
      <c r="AA621" s="115">
        <v>0</v>
      </c>
      <c r="AB621" s="115">
        <v>0</v>
      </c>
      <c r="AC621" s="115">
        <v>0</v>
      </c>
      <c r="AD621" s="115">
        <v>0</v>
      </c>
      <c r="AE621" s="115">
        <v>0</v>
      </c>
      <c r="AF621" s="115">
        <v>0</v>
      </c>
      <c r="AG621" s="115">
        <v>0</v>
      </c>
    </row>
    <row r="622" spans="1:33">
      <c r="A622" s="115" t="s">
        <v>640</v>
      </c>
      <c r="B622" s="115" t="s">
        <v>19</v>
      </c>
      <c r="C622" s="115">
        <v>0</v>
      </c>
      <c r="D622" s="115">
        <v>0</v>
      </c>
      <c r="E622" s="115">
        <v>0</v>
      </c>
      <c r="F622" s="115">
        <v>0</v>
      </c>
      <c r="G622" s="115">
        <v>0</v>
      </c>
      <c r="H622" s="115">
        <v>0</v>
      </c>
      <c r="I622" s="115">
        <v>0</v>
      </c>
      <c r="J622" s="115">
        <v>0</v>
      </c>
      <c r="K622" s="115">
        <v>0</v>
      </c>
      <c r="L622" s="115">
        <v>0</v>
      </c>
      <c r="M622" s="115">
        <v>0</v>
      </c>
      <c r="N622" s="115">
        <v>0</v>
      </c>
      <c r="O622" s="115">
        <v>0</v>
      </c>
      <c r="P622" s="115">
        <v>0</v>
      </c>
      <c r="Q622" s="115">
        <v>0</v>
      </c>
      <c r="R622" s="115">
        <v>0</v>
      </c>
      <c r="S622" s="115">
        <v>0</v>
      </c>
      <c r="T622" s="115">
        <v>0</v>
      </c>
      <c r="U622" s="115">
        <v>0</v>
      </c>
      <c r="V622" s="115">
        <v>0</v>
      </c>
      <c r="W622" s="115">
        <v>0</v>
      </c>
      <c r="X622" s="115">
        <v>0</v>
      </c>
      <c r="Y622" s="115">
        <v>0</v>
      </c>
      <c r="Z622" s="115">
        <v>0</v>
      </c>
      <c r="AA622" s="115">
        <v>0</v>
      </c>
      <c r="AB622" s="115">
        <v>0</v>
      </c>
      <c r="AC622" s="115">
        <v>0</v>
      </c>
      <c r="AD622" s="115">
        <v>0</v>
      </c>
      <c r="AE622" s="115">
        <v>0</v>
      </c>
      <c r="AF622" s="115">
        <v>0</v>
      </c>
      <c r="AG622" s="115">
        <v>0</v>
      </c>
    </row>
    <row r="623" spans="1:33">
      <c r="A623" s="115" t="s">
        <v>641</v>
      </c>
      <c r="B623" s="115" t="s">
        <v>19</v>
      </c>
      <c r="C623" s="115">
        <v>0</v>
      </c>
      <c r="D623" s="115">
        <v>0</v>
      </c>
      <c r="E623" s="115">
        <v>0</v>
      </c>
      <c r="F623" s="115">
        <v>0</v>
      </c>
      <c r="G623" s="115">
        <v>0</v>
      </c>
      <c r="H623" s="115">
        <v>0</v>
      </c>
      <c r="I623" s="115">
        <v>0</v>
      </c>
      <c r="J623" s="115">
        <v>0</v>
      </c>
      <c r="K623" s="115">
        <v>0</v>
      </c>
      <c r="L623" s="115">
        <v>0</v>
      </c>
      <c r="M623" s="115">
        <v>0</v>
      </c>
      <c r="N623" s="115">
        <v>0</v>
      </c>
      <c r="O623" s="115">
        <v>0</v>
      </c>
      <c r="P623" s="115">
        <v>0</v>
      </c>
      <c r="Q623" s="115">
        <v>0</v>
      </c>
      <c r="R623" s="115">
        <v>0</v>
      </c>
      <c r="S623" s="115">
        <v>0</v>
      </c>
      <c r="T623" s="115">
        <v>0</v>
      </c>
      <c r="U623" s="115">
        <v>0</v>
      </c>
      <c r="V623" s="115">
        <v>0</v>
      </c>
      <c r="W623" s="115">
        <v>0</v>
      </c>
      <c r="X623" s="115">
        <v>0</v>
      </c>
      <c r="Y623" s="115">
        <v>0</v>
      </c>
      <c r="Z623" s="115">
        <v>0</v>
      </c>
      <c r="AA623" s="115">
        <v>0</v>
      </c>
      <c r="AB623" s="115">
        <v>0</v>
      </c>
      <c r="AC623" s="115">
        <v>0</v>
      </c>
      <c r="AD623" s="115">
        <v>0</v>
      </c>
      <c r="AE623" s="115">
        <v>0</v>
      </c>
      <c r="AF623" s="115">
        <v>0</v>
      </c>
      <c r="AG623" s="115">
        <v>0</v>
      </c>
    </row>
    <row r="624" spans="1:33">
      <c r="A624" s="115" t="s">
        <v>642</v>
      </c>
      <c r="B624" s="115" t="s">
        <v>19</v>
      </c>
      <c r="C624" s="115">
        <v>0</v>
      </c>
      <c r="D624" s="115">
        <v>0</v>
      </c>
      <c r="E624" s="115">
        <v>0</v>
      </c>
      <c r="F624" s="115">
        <v>0</v>
      </c>
      <c r="G624" s="115">
        <v>0</v>
      </c>
      <c r="H624" s="115">
        <v>0</v>
      </c>
      <c r="I624" s="115">
        <v>0</v>
      </c>
      <c r="J624" s="115">
        <v>0</v>
      </c>
      <c r="K624" s="115">
        <v>0</v>
      </c>
      <c r="L624" s="115">
        <v>0</v>
      </c>
      <c r="M624" s="115">
        <v>0</v>
      </c>
      <c r="N624" s="115">
        <v>0</v>
      </c>
      <c r="O624" s="115">
        <v>0</v>
      </c>
      <c r="P624" s="115">
        <v>0</v>
      </c>
      <c r="Q624" s="115">
        <v>0</v>
      </c>
      <c r="R624" s="115">
        <v>0</v>
      </c>
      <c r="S624" s="115">
        <v>0</v>
      </c>
      <c r="T624" s="115">
        <v>0</v>
      </c>
      <c r="U624" s="115">
        <v>0</v>
      </c>
      <c r="V624" s="115">
        <v>0</v>
      </c>
      <c r="W624" s="115">
        <v>0</v>
      </c>
      <c r="X624" s="115">
        <v>0</v>
      </c>
      <c r="Y624" s="115">
        <v>0</v>
      </c>
      <c r="Z624" s="115">
        <v>0</v>
      </c>
      <c r="AA624" s="115">
        <v>0</v>
      </c>
      <c r="AB624" s="115">
        <v>0</v>
      </c>
      <c r="AC624" s="115">
        <v>0</v>
      </c>
      <c r="AD624" s="115">
        <v>0</v>
      </c>
      <c r="AE624" s="115">
        <v>0</v>
      </c>
      <c r="AF624" s="115">
        <v>0</v>
      </c>
      <c r="AG624" s="115">
        <v>0</v>
      </c>
    </row>
    <row r="625" spans="1:33">
      <c r="A625" s="115" t="s">
        <v>643</v>
      </c>
      <c r="B625" s="115" t="s">
        <v>19</v>
      </c>
      <c r="C625" s="115">
        <v>0</v>
      </c>
      <c r="D625" s="115">
        <v>0</v>
      </c>
      <c r="E625" s="115">
        <v>0</v>
      </c>
      <c r="F625" s="115">
        <v>0</v>
      </c>
      <c r="G625" s="115">
        <v>0</v>
      </c>
      <c r="H625" s="115">
        <v>0</v>
      </c>
      <c r="I625" s="115">
        <v>0</v>
      </c>
      <c r="J625" s="115">
        <v>0</v>
      </c>
      <c r="K625" s="115">
        <v>0</v>
      </c>
      <c r="L625" s="115">
        <v>0</v>
      </c>
      <c r="M625" s="115">
        <v>0</v>
      </c>
      <c r="N625" s="115">
        <v>0</v>
      </c>
      <c r="O625" s="115">
        <v>0</v>
      </c>
      <c r="P625" s="115">
        <v>0</v>
      </c>
      <c r="Q625" s="115">
        <v>0</v>
      </c>
      <c r="R625" s="115">
        <v>0</v>
      </c>
      <c r="S625" s="115">
        <v>0</v>
      </c>
      <c r="T625" s="115">
        <v>0</v>
      </c>
      <c r="U625" s="115">
        <v>0</v>
      </c>
      <c r="V625" s="115">
        <v>0</v>
      </c>
      <c r="W625" s="115">
        <v>0</v>
      </c>
      <c r="X625" s="115">
        <v>0</v>
      </c>
      <c r="Y625" s="115">
        <v>0</v>
      </c>
      <c r="Z625" s="115">
        <v>0</v>
      </c>
      <c r="AA625" s="115">
        <v>0</v>
      </c>
      <c r="AB625" s="115">
        <v>0</v>
      </c>
      <c r="AC625" s="115">
        <v>0</v>
      </c>
      <c r="AD625" s="115">
        <v>0</v>
      </c>
      <c r="AE625" s="115">
        <v>0</v>
      </c>
      <c r="AF625" s="115">
        <v>0</v>
      </c>
      <c r="AG625" s="115">
        <v>0</v>
      </c>
    </row>
    <row r="626" spans="1:33">
      <c r="A626" s="115" t="s">
        <v>644</v>
      </c>
      <c r="B626" s="115" t="s">
        <v>19</v>
      </c>
      <c r="C626" s="115">
        <v>0</v>
      </c>
      <c r="D626" s="115">
        <v>0</v>
      </c>
      <c r="E626" s="115">
        <v>0</v>
      </c>
      <c r="F626" s="115">
        <v>0</v>
      </c>
      <c r="G626" s="115">
        <v>0</v>
      </c>
      <c r="H626" s="115">
        <v>0</v>
      </c>
      <c r="I626" s="115">
        <v>0</v>
      </c>
      <c r="J626" s="115">
        <v>0</v>
      </c>
      <c r="K626" s="115">
        <v>0</v>
      </c>
      <c r="L626" s="115">
        <v>0</v>
      </c>
      <c r="M626" s="115">
        <v>0</v>
      </c>
      <c r="N626" s="115">
        <v>0</v>
      </c>
      <c r="O626" s="115">
        <v>0</v>
      </c>
      <c r="P626" s="115">
        <v>0</v>
      </c>
      <c r="Q626" s="115">
        <v>0</v>
      </c>
      <c r="R626" s="115">
        <v>0</v>
      </c>
      <c r="S626" s="115">
        <v>0</v>
      </c>
      <c r="T626" s="115">
        <v>0</v>
      </c>
      <c r="U626" s="115">
        <v>0</v>
      </c>
      <c r="V626" s="115">
        <v>0</v>
      </c>
      <c r="W626" s="115">
        <v>0</v>
      </c>
      <c r="X626" s="115">
        <v>0</v>
      </c>
      <c r="Y626" s="115">
        <v>0</v>
      </c>
      <c r="Z626" s="115">
        <v>0</v>
      </c>
      <c r="AA626" s="115">
        <v>0</v>
      </c>
      <c r="AB626" s="115">
        <v>0</v>
      </c>
      <c r="AC626" s="115">
        <v>0</v>
      </c>
      <c r="AD626" s="115">
        <v>0</v>
      </c>
      <c r="AE626" s="115">
        <v>0</v>
      </c>
      <c r="AF626" s="115">
        <v>0</v>
      </c>
      <c r="AG626" s="115">
        <v>0</v>
      </c>
    </row>
    <row r="627" spans="1:33">
      <c r="A627" s="115" t="s">
        <v>645</v>
      </c>
      <c r="B627" s="115" t="s">
        <v>19</v>
      </c>
      <c r="C627" s="115">
        <v>0</v>
      </c>
      <c r="D627" s="115">
        <v>0</v>
      </c>
      <c r="E627" s="115">
        <v>0</v>
      </c>
      <c r="F627" s="115">
        <v>0</v>
      </c>
      <c r="G627" s="115">
        <v>0</v>
      </c>
      <c r="H627" s="115">
        <v>0</v>
      </c>
      <c r="I627" s="115">
        <v>0</v>
      </c>
      <c r="J627" s="115">
        <v>0</v>
      </c>
      <c r="K627" s="115">
        <v>0</v>
      </c>
      <c r="L627" s="115">
        <v>0</v>
      </c>
      <c r="M627" s="115">
        <v>0</v>
      </c>
      <c r="N627" s="115">
        <v>0</v>
      </c>
      <c r="O627" s="115">
        <v>0</v>
      </c>
      <c r="P627" s="115">
        <v>0</v>
      </c>
      <c r="Q627" s="115">
        <v>0</v>
      </c>
      <c r="R627" s="115">
        <v>0</v>
      </c>
      <c r="S627" s="115">
        <v>0</v>
      </c>
      <c r="T627" s="115">
        <v>0</v>
      </c>
      <c r="U627" s="115">
        <v>0</v>
      </c>
      <c r="V627" s="115">
        <v>0</v>
      </c>
      <c r="W627" s="115">
        <v>0</v>
      </c>
      <c r="X627" s="115">
        <v>0</v>
      </c>
      <c r="Y627" s="115">
        <v>0</v>
      </c>
      <c r="Z627" s="115">
        <v>0</v>
      </c>
      <c r="AA627" s="115">
        <v>0</v>
      </c>
      <c r="AB627" s="115">
        <v>0</v>
      </c>
      <c r="AC627" s="115">
        <v>0</v>
      </c>
      <c r="AD627" s="115">
        <v>0</v>
      </c>
      <c r="AE627" s="115">
        <v>0</v>
      </c>
      <c r="AF627" s="115">
        <v>0</v>
      </c>
      <c r="AG627" s="115">
        <v>0</v>
      </c>
    </row>
    <row r="628" spans="1:33">
      <c r="A628" s="115" t="s">
        <v>646</v>
      </c>
      <c r="B628" s="115" t="s">
        <v>19</v>
      </c>
      <c r="C628" s="2">
        <v>1089620000</v>
      </c>
      <c r="D628" s="2">
        <v>1938620000</v>
      </c>
      <c r="E628" s="2">
        <v>2352490000</v>
      </c>
      <c r="F628" s="2">
        <v>2560910000</v>
      </c>
      <c r="G628" s="2">
        <v>2682530000</v>
      </c>
      <c r="H628" s="2">
        <v>2759140000</v>
      </c>
      <c r="I628" s="2">
        <v>2790460000</v>
      </c>
      <c r="J628" s="2">
        <v>2802610000</v>
      </c>
      <c r="K628" s="2">
        <v>2808370000</v>
      </c>
      <c r="L628" s="2">
        <v>2811080000</v>
      </c>
      <c r="M628" s="2">
        <v>2815850000</v>
      </c>
      <c r="N628" s="2">
        <v>2826640000</v>
      </c>
      <c r="O628" s="2">
        <v>2849500000</v>
      </c>
      <c r="P628" s="2">
        <v>2873270000</v>
      </c>
      <c r="Q628" s="2">
        <v>2903950000</v>
      </c>
      <c r="R628" s="2">
        <v>2940550000</v>
      </c>
      <c r="S628" s="2">
        <v>2971180000</v>
      </c>
      <c r="T628" s="2">
        <v>2996370000</v>
      </c>
      <c r="U628" s="2">
        <v>3023930000</v>
      </c>
      <c r="V628" s="2">
        <v>3058570000</v>
      </c>
      <c r="W628" s="2">
        <v>3101010000</v>
      </c>
      <c r="X628" s="2">
        <v>3142590000</v>
      </c>
      <c r="Y628" s="2">
        <v>3184070000</v>
      </c>
      <c r="Z628" s="2">
        <v>3224660000</v>
      </c>
      <c r="AA628" s="2">
        <v>3275960000</v>
      </c>
      <c r="AB628" s="2">
        <v>3322910000</v>
      </c>
      <c r="AC628" s="2">
        <v>3360210000</v>
      </c>
      <c r="AD628" s="2">
        <v>3392870000</v>
      </c>
      <c r="AE628" s="2">
        <v>3433990000</v>
      </c>
      <c r="AF628" s="2">
        <v>3474190000</v>
      </c>
      <c r="AG628" s="2">
        <v>3515140000</v>
      </c>
    </row>
    <row r="629" spans="1:33">
      <c r="A629" s="115" t="s">
        <v>647</v>
      </c>
      <c r="B629" s="115" t="s">
        <v>19</v>
      </c>
      <c r="C629" s="115">
        <v>0</v>
      </c>
      <c r="D629" s="115">
        <v>0</v>
      </c>
      <c r="E629" s="115">
        <v>0</v>
      </c>
      <c r="F629" s="115">
        <v>0</v>
      </c>
      <c r="G629" s="115">
        <v>0</v>
      </c>
      <c r="H629" s="115">
        <v>0</v>
      </c>
      <c r="I629" s="115">
        <v>0</v>
      </c>
      <c r="J629" s="115">
        <v>0</v>
      </c>
      <c r="K629" s="115">
        <v>0</v>
      </c>
      <c r="L629" s="115">
        <v>0</v>
      </c>
      <c r="M629" s="115">
        <v>0</v>
      </c>
      <c r="N629" s="115">
        <v>0</v>
      </c>
      <c r="O629" s="115">
        <v>0</v>
      </c>
      <c r="P629" s="115">
        <v>0</v>
      </c>
      <c r="Q629" s="115">
        <v>0</v>
      </c>
      <c r="R629" s="115">
        <v>0</v>
      </c>
      <c r="S629" s="115">
        <v>0</v>
      </c>
      <c r="T629" s="115">
        <v>0</v>
      </c>
      <c r="U629" s="115">
        <v>0</v>
      </c>
      <c r="V629" s="115">
        <v>0</v>
      </c>
      <c r="W629" s="115">
        <v>0</v>
      </c>
      <c r="X629" s="115">
        <v>0</v>
      </c>
      <c r="Y629" s="115">
        <v>0</v>
      </c>
      <c r="Z629" s="115">
        <v>0</v>
      </c>
      <c r="AA629" s="115">
        <v>0</v>
      </c>
      <c r="AB629" s="115">
        <v>0</v>
      </c>
      <c r="AC629" s="115">
        <v>0</v>
      </c>
      <c r="AD629" s="115">
        <v>0</v>
      </c>
      <c r="AE629" s="115">
        <v>0</v>
      </c>
      <c r="AF629" s="115">
        <v>0</v>
      </c>
      <c r="AG629" s="115">
        <v>0</v>
      </c>
    </row>
    <row r="630" spans="1:33">
      <c r="A630" s="115" t="s">
        <v>648</v>
      </c>
      <c r="B630" s="115" t="s">
        <v>19</v>
      </c>
      <c r="C630" s="115">
        <v>0</v>
      </c>
      <c r="D630" s="115">
        <v>0</v>
      </c>
      <c r="E630" s="115">
        <v>0</v>
      </c>
      <c r="F630" s="115">
        <v>0</v>
      </c>
      <c r="G630" s="115">
        <v>0</v>
      </c>
      <c r="H630" s="115">
        <v>0</v>
      </c>
      <c r="I630" s="115">
        <v>0</v>
      </c>
      <c r="J630" s="115">
        <v>0</v>
      </c>
      <c r="K630" s="115">
        <v>0</v>
      </c>
      <c r="L630" s="115">
        <v>0</v>
      </c>
      <c r="M630" s="115">
        <v>0</v>
      </c>
      <c r="N630" s="115">
        <v>0</v>
      </c>
      <c r="O630" s="115">
        <v>0</v>
      </c>
      <c r="P630" s="115">
        <v>0</v>
      </c>
      <c r="Q630" s="115">
        <v>0</v>
      </c>
      <c r="R630" s="115">
        <v>0</v>
      </c>
      <c r="S630" s="115">
        <v>0</v>
      </c>
      <c r="T630" s="115">
        <v>0</v>
      </c>
      <c r="U630" s="115">
        <v>0</v>
      </c>
      <c r="V630" s="115">
        <v>0</v>
      </c>
      <c r="W630" s="115">
        <v>0</v>
      </c>
      <c r="X630" s="115">
        <v>0</v>
      </c>
      <c r="Y630" s="115">
        <v>0</v>
      </c>
      <c r="Z630" s="115">
        <v>0</v>
      </c>
      <c r="AA630" s="115">
        <v>0</v>
      </c>
      <c r="AB630" s="115">
        <v>0</v>
      </c>
      <c r="AC630" s="115">
        <v>0</v>
      </c>
      <c r="AD630" s="115">
        <v>0</v>
      </c>
      <c r="AE630" s="115">
        <v>0</v>
      </c>
      <c r="AF630" s="115">
        <v>0</v>
      </c>
      <c r="AG630" s="115">
        <v>0</v>
      </c>
    </row>
    <row r="631" spans="1:33">
      <c r="A631" s="115" t="s">
        <v>649</v>
      </c>
      <c r="B631" s="115" t="s">
        <v>19</v>
      </c>
      <c r="C631" s="115">
        <v>0</v>
      </c>
      <c r="D631" s="115">
        <v>0</v>
      </c>
      <c r="E631" s="115">
        <v>0</v>
      </c>
      <c r="F631" s="115">
        <v>0</v>
      </c>
      <c r="G631" s="115">
        <v>0</v>
      </c>
      <c r="H631" s="115">
        <v>0</v>
      </c>
      <c r="I631" s="115">
        <v>0</v>
      </c>
      <c r="J631" s="115">
        <v>0</v>
      </c>
      <c r="K631" s="115">
        <v>0</v>
      </c>
      <c r="L631" s="115">
        <v>0</v>
      </c>
      <c r="M631" s="115">
        <v>0</v>
      </c>
      <c r="N631" s="115">
        <v>0</v>
      </c>
      <c r="O631" s="115">
        <v>0</v>
      </c>
      <c r="P631" s="115">
        <v>0</v>
      </c>
      <c r="Q631" s="115">
        <v>0</v>
      </c>
      <c r="R631" s="115">
        <v>0</v>
      </c>
      <c r="S631" s="115">
        <v>0</v>
      </c>
      <c r="T631" s="115">
        <v>0</v>
      </c>
      <c r="U631" s="115">
        <v>0</v>
      </c>
      <c r="V631" s="115">
        <v>0</v>
      </c>
      <c r="W631" s="115">
        <v>0</v>
      </c>
      <c r="X631" s="115">
        <v>0</v>
      </c>
      <c r="Y631" s="115">
        <v>0</v>
      </c>
      <c r="Z631" s="115">
        <v>0</v>
      </c>
      <c r="AA631" s="115">
        <v>0</v>
      </c>
      <c r="AB631" s="115">
        <v>0</v>
      </c>
      <c r="AC631" s="115">
        <v>0</v>
      </c>
      <c r="AD631" s="115">
        <v>0</v>
      </c>
      <c r="AE631" s="115">
        <v>0</v>
      </c>
      <c r="AF631" s="115">
        <v>0</v>
      </c>
      <c r="AG631" s="115">
        <v>0</v>
      </c>
    </row>
    <row r="632" spans="1:33">
      <c r="A632" s="115" t="s">
        <v>650</v>
      </c>
      <c r="B632" s="115" t="s">
        <v>19</v>
      </c>
      <c r="C632" s="115">
        <v>0</v>
      </c>
      <c r="D632" s="115">
        <v>0</v>
      </c>
      <c r="E632" s="115">
        <v>0</v>
      </c>
      <c r="F632" s="115">
        <v>0</v>
      </c>
      <c r="G632" s="115">
        <v>0</v>
      </c>
      <c r="H632" s="115">
        <v>0</v>
      </c>
      <c r="I632" s="115">
        <v>0</v>
      </c>
      <c r="J632" s="115">
        <v>0</v>
      </c>
      <c r="K632" s="115">
        <v>0</v>
      </c>
      <c r="L632" s="115">
        <v>0</v>
      </c>
      <c r="M632" s="115">
        <v>0</v>
      </c>
      <c r="N632" s="115">
        <v>0</v>
      </c>
      <c r="O632" s="115">
        <v>0</v>
      </c>
      <c r="P632" s="115">
        <v>0</v>
      </c>
      <c r="Q632" s="115">
        <v>0</v>
      </c>
      <c r="R632" s="115">
        <v>0</v>
      </c>
      <c r="S632" s="115">
        <v>0</v>
      </c>
      <c r="T632" s="115">
        <v>0</v>
      </c>
      <c r="U632" s="115">
        <v>0</v>
      </c>
      <c r="V632" s="115">
        <v>0</v>
      </c>
      <c r="W632" s="115">
        <v>0</v>
      </c>
      <c r="X632" s="115">
        <v>0</v>
      </c>
      <c r="Y632" s="115">
        <v>0</v>
      </c>
      <c r="Z632" s="115">
        <v>0</v>
      </c>
      <c r="AA632" s="115">
        <v>0</v>
      </c>
      <c r="AB632" s="115">
        <v>0</v>
      </c>
      <c r="AC632" s="115">
        <v>0</v>
      </c>
      <c r="AD632" s="115">
        <v>0</v>
      </c>
      <c r="AE632" s="115">
        <v>0</v>
      </c>
      <c r="AF632" s="115">
        <v>0</v>
      </c>
      <c r="AG632" s="115">
        <v>0</v>
      </c>
    </row>
    <row r="633" spans="1:33">
      <c r="A633" s="115" t="s">
        <v>651</v>
      </c>
      <c r="B633" s="115" t="s">
        <v>19</v>
      </c>
      <c r="C633" s="115">
        <v>0</v>
      </c>
      <c r="D633" s="115">
        <v>0</v>
      </c>
      <c r="E633" s="115">
        <v>0</v>
      </c>
      <c r="F633" s="115">
        <v>0</v>
      </c>
      <c r="G633" s="115">
        <v>0</v>
      </c>
      <c r="H633" s="115">
        <v>0</v>
      </c>
      <c r="I633" s="115">
        <v>0</v>
      </c>
      <c r="J633" s="115">
        <v>0</v>
      </c>
      <c r="K633" s="115">
        <v>0</v>
      </c>
      <c r="L633" s="115">
        <v>0</v>
      </c>
      <c r="M633" s="115">
        <v>0</v>
      </c>
      <c r="N633" s="115">
        <v>0</v>
      </c>
      <c r="O633" s="115">
        <v>0</v>
      </c>
      <c r="P633" s="115">
        <v>0</v>
      </c>
      <c r="Q633" s="115">
        <v>0</v>
      </c>
      <c r="R633" s="115">
        <v>0</v>
      </c>
      <c r="S633" s="115">
        <v>0</v>
      </c>
      <c r="T633" s="115">
        <v>0</v>
      </c>
      <c r="U633" s="115">
        <v>0</v>
      </c>
      <c r="V633" s="115">
        <v>0</v>
      </c>
      <c r="W633" s="115">
        <v>0</v>
      </c>
      <c r="X633" s="115">
        <v>0</v>
      </c>
      <c r="Y633" s="115">
        <v>0</v>
      </c>
      <c r="Z633" s="115">
        <v>0</v>
      </c>
      <c r="AA633" s="115">
        <v>0</v>
      </c>
      <c r="AB633" s="115">
        <v>0</v>
      </c>
      <c r="AC633" s="115">
        <v>0</v>
      </c>
      <c r="AD633" s="115">
        <v>0</v>
      </c>
      <c r="AE633" s="115">
        <v>0</v>
      </c>
      <c r="AF633" s="115">
        <v>0</v>
      </c>
      <c r="AG633" s="115">
        <v>0</v>
      </c>
    </row>
    <row r="634" spans="1:33">
      <c r="A634" s="115" t="s">
        <v>652</v>
      </c>
      <c r="B634" s="115" t="s">
        <v>19</v>
      </c>
      <c r="C634" s="115">
        <v>0</v>
      </c>
      <c r="D634" s="115">
        <v>0</v>
      </c>
      <c r="E634" s="115">
        <v>0</v>
      </c>
      <c r="F634" s="115">
        <v>0</v>
      </c>
      <c r="G634" s="115">
        <v>0</v>
      </c>
      <c r="H634" s="115">
        <v>0</v>
      </c>
      <c r="I634" s="115">
        <v>0</v>
      </c>
      <c r="J634" s="115">
        <v>0</v>
      </c>
      <c r="K634" s="115">
        <v>0</v>
      </c>
      <c r="L634" s="115">
        <v>0</v>
      </c>
      <c r="M634" s="115">
        <v>0</v>
      </c>
      <c r="N634" s="115">
        <v>0</v>
      </c>
      <c r="O634" s="115">
        <v>0</v>
      </c>
      <c r="P634" s="115">
        <v>0</v>
      </c>
      <c r="Q634" s="115">
        <v>0</v>
      </c>
      <c r="R634" s="115">
        <v>0</v>
      </c>
      <c r="S634" s="115">
        <v>0</v>
      </c>
      <c r="T634" s="115">
        <v>0</v>
      </c>
      <c r="U634" s="115">
        <v>0</v>
      </c>
      <c r="V634" s="115">
        <v>0</v>
      </c>
      <c r="W634" s="115">
        <v>0</v>
      </c>
      <c r="X634" s="115">
        <v>0</v>
      </c>
      <c r="Y634" s="115">
        <v>0</v>
      </c>
      <c r="Z634" s="115">
        <v>0</v>
      </c>
      <c r="AA634" s="115">
        <v>0</v>
      </c>
      <c r="AB634" s="115">
        <v>0</v>
      </c>
      <c r="AC634" s="115">
        <v>0</v>
      </c>
      <c r="AD634" s="115">
        <v>0</v>
      </c>
      <c r="AE634" s="115">
        <v>0</v>
      </c>
      <c r="AF634" s="115">
        <v>0</v>
      </c>
      <c r="AG634" s="115">
        <v>0</v>
      </c>
    </row>
    <row r="635" spans="1:33">
      <c r="A635" s="115" t="s">
        <v>653</v>
      </c>
      <c r="B635" s="115" t="s">
        <v>19</v>
      </c>
      <c r="C635" s="115">
        <v>0</v>
      </c>
      <c r="D635" s="115">
        <v>0</v>
      </c>
      <c r="E635" s="115">
        <v>0</v>
      </c>
      <c r="F635" s="115">
        <v>0</v>
      </c>
      <c r="G635" s="115">
        <v>0</v>
      </c>
      <c r="H635" s="115">
        <v>0</v>
      </c>
      <c r="I635" s="115">
        <v>0</v>
      </c>
      <c r="J635" s="115">
        <v>0</v>
      </c>
      <c r="K635" s="115">
        <v>0</v>
      </c>
      <c r="L635" s="115">
        <v>0</v>
      </c>
      <c r="M635" s="115">
        <v>0</v>
      </c>
      <c r="N635" s="115">
        <v>0</v>
      </c>
      <c r="O635" s="115">
        <v>0</v>
      </c>
      <c r="P635" s="115">
        <v>0</v>
      </c>
      <c r="Q635" s="115">
        <v>0</v>
      </c>
      <c r="R635" s="115">
        <v>0</v>
      </c>
      <c r="S635" s="115">
        <v>0</v>
      </c>
      <c r="T635" s="115">
        <v>0</v>
      </c>
      <c r="U635" s="115">
        <v>0</v>
      </c>
      <c r="V635" s="115">
        <v>0</v>
      </c>
      <c r="W635" s="115">
        <v>0</v>
      </c>
      <c r="X635" s="115">
        <v>0</v>
      </c>
      <c r="Y635" s="115">
        <v>0</v>
      </c>
      <c r="Z635" s="115">
        <v>0</v>
      </c>
      <c r="AA635" s="115">
        <v>0</v>
      </c>
      <c r="AB635" s="115">
        <v>0</v>
      </c>
      <c r="AC635" s="115">
        <v>0</v>
      </c>
      <c r="AD635" s="115">
        <v>0</v>
      </c>
      <c r="AE635" s="115">
        <v>0</v>
      </c>
      <c r="AF635" s="115">
        <v>0</v>
      </c>
      <c r="AG635" s="115">
        <v>0</v>
      </c>
    </row>
    <row r="636" spans="1:33">
      <c r="A636" s="115" t="s">
        <v>654</v>
      </c>
      <c r="B636" s="115" t="s">
        <v>19</v>
      </c>
      <c r="C636" s="115">
        <v>0</v>
      </c>
      <c r="D636" s="115">
        <v>0</v>
      </c>
      <c r="E636" s="115">
        <v>0</v>
      </c>
      <c r="F636" s="115">
        <v>0</v>
      </c>
      <c r="G636" s="115">
        <v>0</v>
      </c>
      <c r="H636" s="115">
        <v>0</v>
      </c>
      <c r="I636" s="115">
        <v>0</v>
      </c>
      <c r="J636" s="115">
        <v>0</v>
      </c>
      <c r="K636" s="115">
        <v>0</v>
      </c>
      <c r="L636" s="115">
        <v>0</v>
      </c>
      <c r="M636" s="115">
        <v>0</v>
      </c>
      <c r="N636" s="115">
        <v>0</v>
      </c>
      <c r="O636" s="115">
        <v>0</v>
      </c>
      <c r="P636" s="115">
        <v>0</v>
      </c>
      <c r="Q636" s="115">
        <v>0</v>
      </c>
      <c r="R636" s="115">
        <v>0</v>
      </c>
      <c r="S636" s="115">
        <v>0</v>
      </c>
      <c r="T636" s="115">
        <v>0</v>
      </c>
      <c r="U636" s="115">
        <v>0</v>
      </c>
      <c r="V636" s="115">
        <v>0</v>
      </c>
      <c r="W636" s="115">
        <v>0</v>
      </c>
      <c r="X636" s="115">
        <v>0</v>
      </c>
      <c r="Y636" s="115">
        <v>0</v>
      </c>
      <c r="Z636" s="115">
        <v>0</v>
      </c>
      <c r="AA636" s="115">
        <v>0</v>
      </c>
      <c r="AB636" s="115">
        <v>0</v>
      </c>
      <c r="AC636" s="115">
        <v>0</v>
      </c>
      <c r="AD636" s="115">
        <v>0</v>
      </c>
      <c r="AE636" s="115">
        <v>0</v>
      </c>
      <c r="AF636" s="115">
        <v>0</v>
      </c>
      <c r="AG636" s="115">
        <v>0</v>
      </c>
    </row>
    <row r="637" spans="1:33">
      <c r="A637" s="115" t="s">
        <v>655</v>
      </c>
      <c r="B637" s="115" t="s">
        <v>19</v>
      </c>
      <c r="C637" s="115">
        <v>0</v>
      </c>
      <c r="D637" s="115">
        <v>0</v>
      </c>
      <c r="E637" s="115">
        <v>0</v>
      </c>
      <c r="F637" s="115">
        <v>0</v>
      </c>
      <c r="G637" s="115">
        <v>0</v>
      </c>
      <c r="H637" s="115">
        <v>0</v>
      </c>
      <c r="I637" s="115">
        <v>0</v>
      </c>
      <c r="J637" s="115">
        <v>0</v>
      </c>
      <c r="K637" s="115">
        <v>0</v>
      </c>
      <c r="L637" s="115">
        <v>0</v>
      </c>
      <c r="M637" s="115">
        <v>0</v>
      </c>
      <c r="N637" s="115">
        <v>0</v>
      </c>
      <c r="O637" s="115">
        <v>0</v>
      </c>
      <c r="P637" s="115">
        <v>0</v>
      </c>
      <c r="Q637" s="115">
        <v>0</v>
      </c>
      <c r="R637" s="115">
        <v>0</v>
      </c>
      <c r="S637" s="115">
        <v>0</v>
      </c>
      <c r="T637" s="115">
        <v>0</v>
      </c>
      <c r="U637" s="115">
        <v>0</v>
      </c>
      <c r="V637" s="115">
        <v>0</v>
      </c>
      <c r="W637" s="115">
        <v>0</v>
      </c>
      <c r="X637" s="115">
        <v>0</v>
      </c>
      <c r="Y637" s="115">
        <v>0</v>
      </c>
      <c r="Z637" s="115">
        <v>0</v>
      </c>
      <c r="AA637" s="115">
        <v>0</v>
      </c>
      <c r="AB637" s="115">
        <v>0</v>
      </c>
      <c r="AC637" s="115">
        <v>0</v>
      </c>
      <c r="AD637" s="115">
        <v>0</v>
      </c>
      <c r="AE637" s="115">
        <v>0</v>
      </c>
      <c r="AF637" s="115">
        <v>0</v>
      </c>
      <c r="AG637" s="115">
        <v>0</v>
      </c>
    </row>
    <row r="638" spans="1:33">
      <c r="A638" s="115" t="s">
        <v>656</v>
      </c>
      <c r="B638" s="115" t="s">
        <v>19</v>
      </c>
      <c r="C638" s="2">
        <v>431784000</v>
      </c>
      <c r="D638" s="2">
        <v>445125000</v>
      </c>
      <c r="E638" s="2">
        <v>464666000</v>
      </c>
      <c r="F638" s="2">
        <v>481131000</v>
      </c>
      <c r="G638" s="2">
        <v>495381000</v>
      </c>
      <c r="H638" s="2">
        <v>508633000</v>
      </c>
      <c r="I638" s="2">
        <v>519293000</v>
      </c>
      <c r="J638" s="2">
        <v>528117000</v>
      </c>
      <c r="K638" s="2">
        <v>536337000</v>
      </c>
      <c r="L638" s="2">
        <v>544332000</v>
      </c>
      <c r="M638" s="2">
        <v>552681000</v>
      </c>
      <c r="N638" s="2">
        <v>561897000</v>
      </c>
      <c r="O638" s="2">
        <v>572943000</v>
      </c>
      <c r="P638" s="2">
        <v>584336000</v>
      </c>
      <c r="Q638" s="2">
        <v>596475000</v>
      </c>
      <c r="R638" s="2">
        <v>609592000</v>
      </c>
      <c r="S638" s="2">
        <v>622123000</v>
      </c>
      <c r="T638" s="2">
        <v>634093000</v>
      </c>
      <c r="U638" s="2">
        <v>646489000</v>
      </c>
      <c r="V638" s="2">
        <v>660039000</v>
      </c>
      <c r="W638" s="2">
        <v>674473000</v>
      </c>
      <c r="X638" s="2">
        <v>689148000</v>
      </c>
      <c r="Y638" s="2">
        <v>703988000</v>
      </c>
      <c r="Z638" s="2">
        <v>718572000</v>
      </c>
      <c r="AA638" s="2">
        <v>733005000</v>
      </c>
      <c r="AB638" s="2">
        <v>748150000</v>
      </c>
      <c r="AC638" s="2">
        <v>762385000</v>
      </c>
      <c r="AD638" s="2">
        <v>776722000</v>
      </c>
      <c r="AE638" s="2">
        <v>792102000</v>
      </c>
      <c r="AF638" s="2">
        <v>807479000</v>
      </c>
      <c r="AG638" s="2">
        <v>823436000</v>
      </c>
    </row>
    <row r="639" spans="1:33">
      <c r="A639" s="115" t="s">
        <v>657</v>
      </c>
      <c r="B639" s="115" t="s">
        <v>19</v>
      </c>
      <c r="C639" s="115">
        <v>0</v>
      </c>
      <c r="D639" s="115">
        <v>0</v>
      </c>
      <c r="E639" s="115">
        <v>0</v>
      </c>
      <c r="F639" s="115">
        <v>0</v>
      </c>
      <c r="G639" s="115">
        <v>0</v>
      </c>
      <c r="H639" s="115">
        <v>0</v>
      </c>
      <c r="I639" s="115">
        <v>0</v>
      </c>
      <c r="J639" s="115">
        <v>0</v>
      </c>
      <c r="K639" s="115">
        <v>0</v>
      </c>
      <c r="L639" s="115">
        <v>0</v>
      </c>
      <c r="M639" s="115">
        <v>0</v>
      </c>
      <c r="N639" s="115">
        <v>0</v>
      </c>
      <c r="O639" s="115">
        <v>0</v>
      </c>
      <c r="P639" s="115">
        <v>0</v>
      </c>
      <c r="Q639" s="115">
        <v>0</v>
      </c>
      <c r="R639" s="115">
        <v>0</v>
      </c>
      <c r="S639" s="115">
        <v>0</v>
      </c>
      <c r="T639" s="115">
        <v>0</v>
      </c>
      <c r="U639" s="115">
        <v>0</v>
      </c>
      <c r="V639" s="115">
        <v>0</v>
      </c>
      <c r="W639" s="115">
        <v>0</v>
      </c>
      <c r="X639" s="115">
        <v>0</v>
      </c>
      <c r="Y639" s="115">
        <v>0</v>
      </c>
      <c r="Z639" s="115">
        <v>0</v>
      </c>
      <c r="AA639" s="115">
        <v>0</v>
      </c>
      <c r="AB639" s="115">
        <v>0</v>
      </c>
      <c r="AC639" s="115">
        <v>0</v>
      </c>
      <c r="AD639" s="115">
        <v>0</v>
      </c>
      <c r="AE639" s="115">
        <v>0</v>
      </c>
      <c r="AF639" s="115">
        <v>0</v>
      </c>
      <c r="AG639" s="115">
        <v>0</v>
      </c>
    </row>
    <row r="640" spans="1:33">
      <c r="A640" s="115" t="s">
        <v>658</v>
      </c>
      <c r="B640" s="115" t="s">
        <v>19</v>
      </c>
      <c r="C640" s="115">
        <v>0</v>
      </c>
      <c r="D640" s="115">
        <v>0</v>
      </c>
      <c r="E640" s="115">
        <v>0</v>
      </c>
      <c r="F640" s="115">
        <v>0</v>
      </c>
      <c r="G640" s="115">
        <v>0</v>
      </c>
      <c r="H640" s="115">
        <v>0</v>
      </c>
      <c r="I640" s="115">
        <v>0</v>
      </c>
      <c r="J640" s="115">
        <v>0</v>
      </c>
      <c r="K640" s="115">
        <v>0</v>
      </c>
      <c r="L640" s="115">
        <v>0</v>
      </c>
      <c r="M640" s="115">
        <v>0</v>
      </c>
      <c r="N640" s="115">
        <v>0</v>
      </c>
      <c r="O640" s="115">
        <v>0</v>
      </c>
      <c r="P640" s="115">
        <v>0</v>
      </c>
      <c r="Q640" s="115">
        <v>0</v>
      </c>
      <c r="R640" s="115">
        <v>0</v>
      </c>
      <c r="S640" s="115">
        <v>0</v>
      </c>
      <c r="T640" s="115">
        <v>0</v>
      </c>
      <c r="U640" s="115">
        <v>0</v>
      </c>
      <c r="V640" s="115">
        <v>0</v>
      </c>
      <c r="W640" s="115">
        <v>0</v>
      </c>
      <c r="X640" s="115">
        <v>0</v>
      </c>
      <c r="Y640" s="115">
        <v>0</v>
      </c>
      <c r="Z640" s="115">
        <v>0</v>
      </c>
      <c r="AA640" s="115">
        <v>0</v>
      </c>
      <c r="AB640" s="115">
        <v>0</v>
      </c>
      <c r="AC640" s="115">
        <v>0</v>
      </c>
      <c r="AD640" s="115">
        <v>0</v>
      </c>
      <c r="AE640" s="115">
        <v>0</v>
      </c>
      <c r="AF640" s="115">
        <v>0</v>
      </c>
      <c r="AG640" s="115">
        <v>0</v>
      </c>
    </row>
    <row r="641" spans="1:33">
      <c r="A641" s="115" t="s">
        <v>659</v>
      </c>
      <c r="B641" s="115" t="s">
        <v>19</v>
      </c>
      <c r="C641" s="115">
        <v>0</v>
      </c>
      <c r="D641" s="115">
        <v>0</v>
      </c>
      <c r="E641" s="115">
        <v>0</v>
      </c>
      <c r="F641" s="115">
        <v>0</v>
      </c>
      <c r="G641" s="115">
        <v>0</v>
      </c>
      <c r="H641" s="115">
        <v>0</v>
      </c>
      <c r="I641" s="115">
        <v>0</v>
      </c>
      <c r="J641" s="115">
        <v>0</v>
      </c>
      <c r="K641" s="115">
        <v>0</v>
      </c>
      <c r="L641" s="115">
        <v>0</v>
      </c>
      <c r="M641" s="115">
        <v>0</v>
      </c>
      <c r="N641" s="115">
        <v>0</v>
      </c>
      <c r="O641" s="115">
        <v>0</v>
      </c>
      <c r="P641" s="115">
        <v>0</v>
      </c>
      <c r="Q641" s="115">
        <v>0</v>
      </c>
      <c r="R641" s="115">
        <v>0</v>
      </c>
      <c r="S641" s="115">
        <v>0</v>
      </c>
      <c r="T641" s="115">
        <v>0</v>
      </c>
      <c r="U641" s="115">
        <v>0</v>
      </c>
      <c r="V641" s="115">
        <v>0</v>
      </c>
      <c r="W641" s="115">
        <v>0</v>
      </c>
      <c r="X641" s="115">
        <v>0</v>
      </c>
      <c r="Y641" s="115">
        <v>0</v>
      </c>
      <c r="Z641" s="115">
        <v>0</v>
      </c>
      <c r="AA641" s="115">
        <v>0</v>
      </c>
      <c r="AB641" s="115">
        <v>0</v>
      </c>
      <c r="AC641" s="115">
        <v>0</v>
      </c>
      <c r="AD641" s="115">
        <v>0</v>
      </c>
      <c r="AE641" s="115">
        <v>0</v>
      </c>
      <c r="AF641" s="115">
        <v>0</v>
      </c>
      <c r="AG641" s="115">
        <v>0</v>
      </c>
    </row>
    <row r="642" spans="1:33">
      <c r="A642" s="115" t="s">
        <v>660</v>
      </c>
      <c r="B642" s="115" t="s">
        <v>19</v>
      </c>
      <c r="C642" s="115">
        <v>0</v>
      </c>
      <c r="D642" s="115">
        <v>0</v>
      </c>
      <c r="E642" s="115">
        <v>0</v>
      </c>
      <c r="F642" s="115">
        <v>0</v>
      </c>
      <c r="G642" s="115">
        <v>0</v>
      </c>
      <c r="H642" s="115">
        <v>0</v>
      </c>
      <c r="I642" s="115">
        <v>0</v>
      </c>
      <c r="J642" s="115">
        <v>0</v>
      </c>
      <c r="K642" s="115">
        <v>0</v>
      </c>
      <c r="L642" s="115">
        <v>0</v>
      </c>
      <c r="M642" s="115">
        <v>0</v>
      </c>
      <c r="N642" s="115">
        <v>0</v>
      </c>
      <c r="O642" s="115">
        <v>0</v>
      </c>
      <c r="P642" s="115">
        <v>0</v>
      </c>
      <c r="Q642" s="115">
        <v>0</v>
      </c>
      <c r="R642" s="115">
        <v>0</v>
      </c>
      <c r="S642" s="115">
        <v>0</v>
      </c>
      <c r="T642" s="115">
        <v>0</v>
      </c>
      <c r="U642" s="115">
        <v>0</v>
      </c>
      <c r="V642" s="115">
        <v>0</v>
      </c>
      <c r="W642" s="115">
        <v>0</v>
      </c>
      <c r="X642" s="115">
        <v>0</v>
      </c>
      <c r="Y642" s="115">
        <v>0</v>
      </c>
      <c r="Z642" s="115">
        <v>0</v>
      </c>
      <c r="AA642" s="115">
        <v>0</v>
      </c>
      <c r="AB642" s="115">
        <v>0</v>
      </c>
      <c r="AC642" s="115">
        <v>0</v>
      </c>
      <c r="AD642" s="115">
        <v>0</v>
      </c>
      <c r="AE642" s="115">
        <v>0</v>
      </c>
      <c r="AF642" s="115">
        <v>0</v>
      </c>
      <c r="AG642" s="115">
        <v>0</v>
      </c>
    </row>
    <row r="643" spans="1:33">
      <c r="A643" s="115" t="s">
        <v>661</v>
      </c>
      <c r="B643" s="115" t="s">
        <v>19</v>
      </c>
      <c r="C643" s="115">
        <v>0</v>
      </c>
      <c r="D643" s="115">
        <v>0</v>
      </c>
      <c r="E643" s="115">
        <v>0</v>
      </c>
      <c r="F643" s="115">
        <v>0</v>
      </c>
      <c r="G643" s="115">
        <v>0</v>
      </c>
      <c r="H643" s="115">
        <v>0</v>
      </c>
      <c r="I643" s="115">
        <v>0</v>
      </c>
      <c r="J643" s="115">
        <v>0</v>
      </c>
      <c r="K643" s="115">
        <v>0</v>
      </c>
      <c r="L643" s="115">
        <v>0</v>
      </c>
      <c r="M643" s="115">
        <v>0</v>
      </c>
      <c r="N643" s="115">
        <v>0</v>
      </c>
      <c r="O643" s="115">
        <v>0</v>
      </c>
      <c r="P643" s="115">
        <v>0</v>
      </c>
      <c r="Q643" s="115">
        <v>0</v>
      </c>
      <c r="R643" s="115">
        <v>0</v>
      </c>
      <c r="S643" s="115">
        <v>0</v>
      </c>
      <c r="T643" s="115">
        <v>0</v>
      </c>
      <c r="U643" s="115">
        <v>0</v>
      </c>
      <c r="V643" s="115">
        <v>0</v>
      </c>
      <c r="W643" s="115">
        <v>0</v>
      </c>
      <c r="X643" s="115">
        <v>0</v>
      </c>
      <c r="Y643" s="115">
        <v>0</v>
      </c>
      <c r="Z643" s="115">
        <v>0</v>
      </c>
      <c r="AA643" s="115">
        <v>0</v>
      </c>
      <c r="AB643" s="115">
        <v>0</v>
      </c>
      <c r="AC643" s="115">
        <v>0</v>
      </c>
      <c r="AD643" s="115">
        <v>0</v>
      </c>
      <c r="AE643" s="115">
        <v>0</v>
      </c>
      <c r="AF643" s="115">
        <v>0</v>
      </c>
      <c r="AG643" s="115">
        <v>0</v>
      </c>
    </row>
    <row r="644" spans="1:33">
      <c r="A644" s="115" t="s">
        <v>662</v>
      </c>
      <c r="B644" s="115" t="s">
        <v>19</v>
      </c>
      <c r="C644" s="115">
        <v>0</v>
      </c>
      <c r="D644" s="115">
        <v>0</v>
      </c>
      <c r="E644" s="115">
        <v>0</v>
      </c>
      <c r="F644" s="115">
        <v>0</v>
      </c>
      <c r="G644" s="115">
        <v>0</v>
      </c>
      <c r="H644" s="115">
        <v>0</v>
      </c>
      <c r="I644" s="115">
        <v>0</v>
      </c>
      <c r="J644" s="115">
        <v>0</v>
      </c>
      <c r="K644" s="115">
        <v>0</v>
      </c>
      <c r="L644" s="115">
        <v>0</v>
      </c>
      <c r="M644" s="115">
        <v>0</v>
      </c>
      <c r="N644" s="115">
        <v>0</v>
      </c>
      <c r="O644" s="115">
        <v>0</v>
      </c>
      <c r="P644" s="115">
        <v>0</v>
      </c>
      <c r="Q644" s="115">
        <v>0</v>
      </c>
      <c r="R644" s="115">
        <v>0</v>
      </c>
      <c r="S644" s="115">
        <v>0</v>
      </c>
      <c r="T644" s="115">
        <v>0</v>
      </c>
      <c r="U644" s="115">
        <v>0</v>
      </c>
      <c r="V644" s="115">
        <v>0</v>
      </c>
      <c r="W644" s="115">
        <v>0</v>
      </c>
      <c r="X644" s="115">
        <v>0</v>
      </c>
      <c r="Y644" s="115">
        <v>0</v>
      </c>
      <c r="Z644" s="115">
        <v>0</v>
      </c>
      <c r="AA644" s="115">
        <v>0</v>
      </c>
      <c r="AB644" s="115">
        <v>0</v>
      </c>
      <c r="AC644" s="115">
        <v>0</v>
      </c>
      <c r="AD644" s="115">
        <v>0</v>
      </c>
      <c r="AE644" s="115">
        <v>0</v>
      </c>
      <c r="AF644" s="115">
        <v>0</v>
      </c>
      <c r="AG644" s="115">
        <v>0</v>
      </c>
    </row>
    <row r="645" spans="1:33">
      <c r="A645" s="115" t="s">
        <v>663</v>
      </c>
      <c r="B645" s="115" t="s">
        <v>19</v>
      </c>
      <c r="C645" s="115">
        <v>0</v>
      </c>
      <c r="D645" s="115">
        <v>0</v>
      </c>
      <c r="E645" s="115">
        <v>0</v>
      </c>
      <c r="F645" s="115">
        <v>0</v>
      </c>
      <c r="G645" s="115">
        <v>0</v>
      </c>
      <c r="H645" s="115">
        <v>0</v>
      </c>
      <c r="I645" s="115">
        <v>0</v>
      </c>
      <c r="J645" s="115">
        <v>0</v>
      </c>
      <c r="K645" s="115">
        <v>0</v>
      </c>
      <c r="L645" s="115">
        <v>0</v>
      </c>
      <c r="M645" s="115">
        <v>0</v>
      </c>
      <c r="N645" s="115">
        <v>0</v>
      </c>
      <c r="O645" s="115">
        <v>0</v>
      </c>
      <c r="P645" s="115">
        <v>0</v>
      </c>
      <c r="Q645" s="115">
        <v>0</v>
      </c>
      <c r="R645" s="115">
        <v>0</v>
      </c>
      <c r="S645" s="115">
        <v>0</v>
      </c>
      <c r="T645" s="115">
        <v>0</v>
      </c>
      <c r="U645" s="115">
        <v>0</v>
      </c>
      <c r="V645" s="115">
        <v>0</v>
      </c>
      <c r="W645" s="115">
        <v>0</v>
      </c>
      <c r="X645" s="115">
        <v>0</v>
      </c>
      <c r="Y645" s="115">
        <v>0</v>
      </c>
      <c r="Z645" s="115">
        <v>0</v>
      </c>
      <c r="AA645" s="115">
        <v>0</v>
      </c>
      <c r="AB645" s="115">
        <v>0</v>
      </c>
      <c r="AC645" s="115">
        <v>0</v>
      </c>
      <c r="AD645" s="115">
        <v>0</v>
      </c>
      <c r="AE645" s="115">
        <v>0</v>
      </c>
      <c r="AF645" s="115">
        <v>0</v>
      </c>
      <c r="AG645" s="115">
        <v>0</v>
      </c>
    </row>
    <row r="646" spans="1:33">
      <c r="A646" s="115" t="s">
        <v>664</v>
      </c>
      <c r="B646" s="115" t="s">
        <v>19</v>
      </c>
      <c r="C646" s="115">
        <v>0</v>
      </c>
      <c r="D646" s="115">
        <v>0</v>
      </c>
      <c r="E646" s="115">
        <v>0</v>
      </c>
      <c r="F646" s="115">
        <v>0</v>
      </c>
      <c r="G646" s="115">
        <v>0</v>
      </c>
      <c r="H646" s="115">
        <v>0</v>
      </c>
      <c r="I646" s="115">
        <v>0</v>
      </c>
      <c r="J646" s="115">
        <v>0</v>
      </c>
      <c r="K646" s="115">
        <v>0</v>
      </c>
      <c r="L646" s="115">
        <v>0</v>
      </c>
      <c r="M646" s="115">
        <v>0</v>
      </c>
      <c r="N646" s="115">
        <v>0</v>
      </c>
      <c r="O646" s="115">
        <v>0</v>
      </c>
      <c r="P646" s="115">
        <v>0</v>
      </c>
      <c r="Q646" s="115">
        <v>0</v>
      </c>
      <c r="R646" s="115">
        <v>0</v>
      </c>
      <c r="S646" s="115">
        <v>0</v>
      </c>
      <c r="T646" s="115">
        <v>0</v>
      </c>
      <c r="U646" s="115">
        <v>0</v>
      </c>
      <c r="V646" s="115">
        <v>0</v>
      </c>
      <c r="W646" s="115">
        <v>0</v>
      </c>
      <c r="X646" s="115">
        <v>0</v>
      </c>
      <c r="Y646" s="115">
        <v>0</v>
      </c>
      <c r="Z646" s="115">
        <v>0</v>
      </c>
      <c r="AA646" s="115">
        <v>0</v>
      </c>
      <c r="AB646" s="115">
        <v>0</v>
      </c>
      <c r="AC646" s="115">
        <v>0</v>
      </c>
      <c r="AD646" s="115">
        <v>0</v>
      </c>
      <c r="AE646" s="115">
        <v>0</v>
      </c>
      <c r="AF646" s="115">
        <v>0</v>
      </c>
      <c r="AG646" s="115">
        <v>0</v>
      </c>
    </row>
    <row r="647" spans="1:33">
      <c r="A647" s="115" t="s">
        <v>665</v>
      </c>
      <c r="B647" s="115" t="s">
        <v>19</v>
      </c>
      <c r="C647" s="115">
        <v>0</v>
      </c>
      <c r="D647" s="115">
        <v>0</v>
      </c>
      <c r="E647" s="115">
        <v>0</v>
      </c>
      <c r="F647" s="115">
        <v>0</v>
      </c>
      <c r="G647" s="115">
        <v>0</v>
      </c>
      <c r="H647" s="115">
        <v>0</v>
      </c>
      <c r="I647" s="115">
        <v>0</v>
      </c>
      <c r="J647" s="115">
        <v>0</v>
      </c>
      <c r="K647" s="115">
        <v>0</v>
      </c>
      <c r="L647" s="115">
        <v>0</v>
      </c>
      <c r="M647" s="115">
        <v>0</v>
      </c>
      <c r="N647" s="115">
        <v>0</v>
      </c>
      <c r="O647" s="115">
        <v>0</v>
      </c>
      <c r="P647" s="115">
        <v>0</v>
      </c>
      <c r="Q647" s="115">
        <v>0</v>
      </c>
      <c r="R647" s="115">
        <v>0</v>
      </c>
      <c r="S647" s="115">
        <v>0</v>
      </c>
      <c r="T647" s="115">
        <v>0</v>
      </c>
      <c r="U647" s="115">
        <v>0</v>
      </c>
      <c r="V647" s="115">
        <v>0</v>
      </c>
      <c r="W647" s="115">
        <v>0</v>
      </c>
      <c r="X647" s="115">
        <v>0</v>
      </c>
      <c r="Y647" s="115">
        <v>0</v>
      </c>
      <c r="Z647" s="115">
        <v>0</v>
      </c>
      <c r="AA647" s="115">
        <v>0</v>
      </c>
      <c r="AB647" s="115">
        <v>0</v>
      </c>
      <c r="AC647" s="115">
        <v>0</v>
      </c>
      <c r="AD647" s="115">
        <v>0</v>
      </c>
      <c r="AE647" s="115">
        <v>0</v>
      </c>
      <c r="AF647" s="115">
        <v>0</v>
      </c>
      <c r="AG647" s="115">
        <v>0</v>
      </c>
    </row>
    <row r="648" spans="1:33">
      <c r="A648" s="115" t="s">
        <v>666</v>
      </c>
      <c r="B648" s="115" t="s">
        <v>19</v>
      </c>
      <c r="C648" s="2">
        <v>596974000</v>
      </c>
      <c r="D648" s="2">
        <v>1062120000</v>
      </c>
      <c r="E648" s="2">
        <v>1288860000</v>
      </c>
      <c r="F648" s="2">
        <v>1403050000</v>
      </c>
      <c r="G648" s="2">
        <v>1469690000</v>
      </c>
      <c r="H648" s="2">
        <v>1511650000</v>
      </c>
      <c r="I648" s="2">
        <v>1528820000</v>
      </c>
      <c r="J648" s="2">
        <v>1535470000</v>
      </c>
      <c r="K648" s="2">
        <v>1538630000</v>
      </c>
      <c r="L648" s="2">
        <v>1540110000</v>
      </c>
      <c r="M648" s="2">
        <v>1542730000</v>
      </c>
      <c r="N648" s="2">
        <v>1548640000</v>
      </c>
      <c r="O648" s="2">
        <v>1561160000</v>
      </c>
      <c r="P648" s="2">
        <v>1574190000</v>
      </c>
      <c r="Q648" s="2">
        <v>1590990000</v>
      </c>
      <c r="R648" s="2">
        <v>1611050000</v>
      </c>
      <c r="S648" s="2">
        <v>1627830000</v>
      </c>
      <c r="T648" s="2">
        <v>1641630000</v>
      </c>
      <c r="U648" s="2">
        <v>1656730000</v>
      </c>
      <c r="V648" s="2">
        <v>1675700000</v>
      </c>
      <c r="W648" s="2">
        <v>1698960000</v>
      </c>
      <c r="X648" s="2">
        <v>1721740000</v>
      </c>
      <c r="Y648" s="2">
        <v>1744460000</v>
      </c>
      <c r="Z648" s="2">
        <v>1766700000</v>
      </c>
      <c r="AA648" s="2">
        <v>1794810000</v>
      </c>
      <c r="AB648" s="2">
        <v>1820530000</v>
      </c>
      <c r="AC648" s="2">
        <v>1840960000</v>
      </c>
      <c r="AD648" s="2">
        <v>1858860000</v>
      </c>
      <c r="AE648" s="2">
        <v>1881390000</v>
      </c>
      <c r="AF648" s="2">
        <v>1903410000</v>
      </c>
      <c r="AG648" s="2">
        <v>1925850000</v>
      </c>
    </row>
    <row r="649" spans="1:33">
      <c r="A649" s="115" t="s">
        <v>667</v>
      </c>
      <c r="B649" s="115" t="s">
        <v>19</v>
      </c>
      <c r="C649" s="115">
        <v>0</v>
      </c>
      <c r="D649" s="115">
        <v>0</v>
      </c>
      <c r="E649" s="115">
        <v>0</v>
      </c>
      <c r="F649" s="115">
        <v>0</v>
      </c>
      <c r="G649" s="115">
        <v>0</v>
      </c>
      <c r="H649" s="115">
        <v>0</v>
      </c>
      <c r="I649" s="115">
        <v>0</v>
      </c>
      <c r="J649" s="115">
        <v>0</v>
      </c>
      <c r="K649" s="115">
        <v>0</v>
      </c>
      <c r="L649" s="115">
        <v>0</v>
      </c>
      <c r="M649" s="115">
        <v>0</v>
      </c>
      <c r="N649" s="115">
        <v>0</v>
      </c>
      <c r="O649" s="115">
        <v>0</v>
      </c>
      <c r="P649" s="115">
        <v>0</v>
      </c>
      <c r="Q649" s="115">
        <v>0</v>
      </c>
      <c r="R649" s="115">
        <v>0</v>
      </c>
      <c r="S649" s="115">
        <v>0</v>
      </c>
      <c r="T649" s="115">
        <v>0</v>
      </c>
      <c r="U649" s="115">
        <v>0</v>
      </c>
      <c r="V649" s="115">
        <v>0</v>
      </c>
      <c r="W649" s="115">
        <v>0</v>
      </c>
      <c r="X649" s="115">
        <v>0</v>
      </c>
      <c r="Y649" s="115">
        <v>0</v>
      </c>
      <c r="Z649" s="115">
        <v>0</v>
      </c>
      <c r="AA649" s="115">
        <v>0</v>
      </c>
      <c r="AB649" s="115">
        <v>0</v>
      </c>
      <c r="AC649" s="115">
        <v>0</v>
      </c>
      <c r="AD649" s="115">
        <v>0</v>
      </c>
      <c r="AE649" s="115">
        <v>0</v>
      </c>
      <c r="AF649" s="115">
        <v>0</v>
      </c>
      <c r="AG649" s="115">
        <v>0</v>
      </c>
    </row>
    <row r="650" spans="1:33">
      <c r="A650" s="115" t="s">
        <v>668</v>
      </c>
      <c r="B650" s="115" t="s">
        <v>19</v>
      </c>
      <c r="C650" s="115">
        <v>0</v>
      </c>
      <c r="D650" s="115">
        <v>0</v>
      </c>
      <c r="E650" s="115">
        <v>0</v>
      </c>
      <c r="F650" s="115">
        <v>0</v>
      </c>
      <c r="G650" s="115">
        <v>0</v>
      </c>
      <c r="H650" s="115">
        <v>0</v>
      </c>
      <c r="I650" s="115">
        <v>0</v>
      </c>
      <c r="J650" s="115">
        <v>0</v>
      </c>
      <c r="K650" s="115">
        <v>0</v>
      </c>
      <c r="L650" s="115">
        <v>0</v>
      </c>
      <c r="M650" s="115">
        <v>0</v>
      </c>
      <c r="N650" s="115">
        <v>0</v>
      </c>
      <c r="O650" s="115">
        <v>0</v>
      </c>
      <c r="P650" s="115">
        <v>0</v>
      </c>
      <c r="Q650" s="115">
        <v>0</v>
      </c>
      <c r="R650" s="115">
        <v>0</v>
      </c>
      <c r="S650" s="115">
        <v>0</v>
      </c>
      <c r="T650" s="115">
        <v>0</v>
      </c>
      <c r="U650" s="115">
        <v>0</v>
      </c>
      <c r="V650" s="115">
        <v>0</v>
      </c>
      <c r="W650" s="115">
        <v>0</v>
      </c>
      <c r="X650" s="115">
        <v>0</v>
      </c>
      <c r="Y650" s="115">
        <v>0</v>
      </c>
      <c r="Z650" s="115">
        <v>0</v>
      </c>
      <c r="AA650" s="115">
        <v>0</v>
      </c>
      <c r="AB650" s="115">
        <v>0</v>
      </c>
      <c r="AC650" s="115">
        <v>0</v>
      </c>
      <c r="AD650" s="115">
        <v>0</v>
      </c>
      <c r="AE650" s="115">
        <v>0</v>
      </c>
      <c r="AF650" s="115">
        <v>0</v>
      </c>
      <c r="AG650" s="115">
        <v>0</v>
      </c>
    </row>
    <row r="651" spans="1:33">
      <c r="A651" s="115" t="s">
        <v>669</v>
      </c>
      <c r="B651" s="115" t="s">
        <v>19</v>
      </c>
      <c r="C651" s="115">
        <v>0</v>
      </c>
      <c r="D651" s="115">
        <v>0</v>
      </c>
      <c r="E651" s="115">
        <v>0</v>
      </c>
      <c r="F651" s="115">
        <v>0</v>
      </c>
      <c r="G651" s="115">
        <v>0</v>
      </c>
      <c r="H651" s="115">
        <v>0</v>
      </c>
      <c r="I651" s="115">
        <v>0</v>
      </c>
      <c r="J651" s="115">
        <v>0</v>
      </c>
      <c r="K651" s="115">
        <v>0</v>
      </c>
      <c r="L651" s="115">
        <v>0</v>
      </c>
      <c r="M651" s="115">
        <v>0</v>
      </c>
      <c r="N651" s="115">
        <v>0</v>
      </c>
      <c r="O651" s="115">
        <v>0</v>
      </c>
      <c r="P651" s="115">
        <v>0</v>
      </c>
      <c r="Q651" s="115">
        <v>0</v>
      </c>
      <c r="R651" s="115">
        <v>0</v>
      </c>
      <c r="S651" s="115">
        <v>0</v>
      </c>
      <c r="T651" s="115">
        <v>0</v>
      </c>
      <c r="U651" s="115">
        <v>0</v>
      </c>
      <c r="V651" s="115">
        <v>0</v>
      </c>
      <c r="W651" s="115">
        <v>0</v>
      </c>
      <c r="X651" s="115">
        <v>0</v>
      </c>
      <c r="Y651" s="115">
        <v>0</v>
      </c>
      <c r="Z651" s="115">
        <v>0</v>
      </c>
      <c r="AA651" s="115">
        <v>0</v>
      </c>
      <c r="AB651" s="115">
        <v>0</v>
      </c>
      <c r="AC651" s="115">
        <v>0</v>
      </c>
      <c r="AD651" s="115">
        <v>0</v>
      </c>
      <c r="AE651" s="115">
        <v>0</v>
      </c>
      <c r="AF651" s="115">
        <v>0</v>
      </c>
      <c r="AG651" s="115">
        <v>0</v>
      </c>
    </row>
    <row r="652" spans="1:33">
      <c r="A652" s="115" t="s">
        <v>670</v>
      </c>
      <c r="B652" s="115" t="s">
        <v>19</v>
      </c>
      <c r="C652" s="115">
        <v>0</v>
      </c>
      <c r="D652" s="115">
        <v>0</v>
      </c>
      <c r="E652" s="115">
        <v>0</v>
      </c>
      <c r="F652" s="115">
        <v>0</v>
      </c>
      <c r="G652" s="115">
        <v>0</v>
      </c>
      <c r="H652" s="115">
        <v>0</v>
      </c>
      <c r="I652" s="115">
        <v>0</v>
      </c>
      <c r="J652" s="115">
        <v>0</v>
      </c>
      <c r="K652" s="115">
        <v>0</v>
      </c>
      <c r="L652" s="115">
        <v>0</v>
      </c>
      <c r="M652" s="115">
        <v>0</v>
      </c>
      <c r="N652" s="115">
        <v>0</v>
      </c>
      <c r="O652" s="115">
        <v>0</v>
      </c>
      <c r="P652" s="115">
        <v>0</v>
      </c>
      <c r="Q652" s="115">
        <v>0</v>
      </c>
      <c r="R652" s="115">
        <v>0</v>
      </c>
      <c r="S652" s="115">
        <v>0</v>
      </c>
      <c r="T652" s="115">
        <v>0</v>
      </c>
      <c r="U652" s="115">
        <v>0</v>
      </c>
      <c r="V652" s="115">
        <v>0</v>
      </c>
      <c r="W652" s="115">
        <v>0</v>
      </c>
      <c r="X652" s="115">
        <v>0</v>
      </c>
      <c r="Y652" s="115">
        <v>0</v>
      </c>
      <c r="Z652" s="115">
        <v>0</v>
      </c>
      <c r="AA652" s="115">
        <v>0</v>
      </c>
      <c r="AB652" s="115">
        <v>0</v>
      </c>
      <c r="AC652" s="115">
        <v>0</v>
      </c>
      <c r="AD652" s="115">
        <v>0</v>
      </c>
      <c r="AE652" s="115">
        <v>0</v>
      </c>
      <c r="AF652" s="115">
        <v>0</v>
      </c>
      <c r="AG652" s="115">
        <v>0</v>
      </c>
    </row>
    <row r="653" spans="1:33">
      <c r="A653" s="115" t="s">
        <v>671</v>
      </c>
      <c r="B653" s="115" t="s">
        <v>19</v>
      </c>
      <c r="C653" s="115">
        <v>0</v>
      </c>
      <c r="D653" s="115">
        <v>0</v>
      </c>
      <c r="E653" s="115">
        <v>0</v>
      </c>
      <c r="F653" s="115">
        <v>0</v>
      </c>
      <c r="G653" s="115">
        <v>0</v>
      </c>
      <c r="H653" s="115">
        <v>0</v>
      </c>
      <c r="I653" s="115">
        <v>0</v>
      </c>
      <c r="J653" s="115">
        <v>0</v>
      </c>
      <c r="K653" s="115">
        <v>0</v>
      </c>
      <c r="L653" s="115">
        <v>0</v>
      </c>
      <c r="M653" s="115">
        <v>0</v>
      </c>
      <c r="N653" s="115">
        <v>0</v>
      </c>
      <c r="O653" s="115">
        <v>0</v>
      </c>
      <c r="P653" s="115">
        <v>0</v>
      </c>
      <c r="Q653" s="115">
        <v>0</v>
      </c>
      <c r="R653" s="115">
        <v>0</v>
      </c>
      <c r="S653" s="115">
        <v>0</v>
      </c>
      <c r="T653" s="115">
        <v>0</v>
      </c>
      <c r="U653" s="115">
        <v>0</v>
      </c>
      <c r="V653" s="115">
        <v>0</v>
      </c>
      <c r="W653" s="115">
        <v>0</v>
      </c>
      <c r="X653" s="115">
        <v>0</v>
      </c>
      <c r="Y653" s="115">
        <v>0</v>
      </c>
      <c r="Z653" s="115">
        <v>0</v>
      </c>
      <c r="AA653" s="115">
        <v>0</v>
      </c>
      <c r="AB653" s="115">
        <v>0</v>
      </c>
      <c r="AC653" s="115">
        <v>0</v>
      </c>
      <c r="AD653" s="115">
        <v>0</v>
      </c>
      <c r="AE653" s="115">
        <v>0</v>
      </c>
      <c r="AF653" s="115">
        <v>0</v>
      </c>
      <c r="AG653" s="115">
        <v>0</v>
      </c>
    </row>
    <row r="654" spans="1:33">
      <c r="A654" s="115" t="s">
        <v>672</v>
      </c>
      <c r="B654" s="115" t="s">
        <v>19</v>
      </c>
      <c r="C654" s="115">
        <v>0</v>
      </c>
      <c r="D654" s="115">
        <v>0</v>
      </c>
      <c r="E654" s="115">
        <v>0</v>
      </c>
      <c r="F654" s="115">
        <v>0</v>
      </c>
      <c r="G654" s="115">
        <v>0</v>
      </c>
      <c r="H654" s="115">
        <v>0</v>
      </c>
      <c r="I654" s="115">
        <v>0</v>
      </c>
      <c r="J654" s="115">
        <v>0</v>
      </c>
      <c r="K654" s="115">
        <v>0</v>
      </c>
      <c r="L654" s="115">
        <v>0</v>
      </c>
      <c r="M654" s="115">
        <v>0</v>
      </c>
      <c r="N654" s="115">
        <v>0</v>
      </c>
      <c r="O654" s="115">
        <v>0</v>
      </c>
      <c r="P654" s="115">
        <v>0</v>
      </c>
      <c r="Q654" s="115">
        <v>0</v>
      </c>
      <c r="R654" s="115">
        <v>0</v>
      </c>
      <c r="S654" s="115">
        <v>0</v>
      </c>
      <c r="T654" s="115">
        <v>0</v>
      </c>
      <c r="U654" s="115">
        <v>0</v>
      </c>
      <c r="V654" s="115">
        <v>0</v>
      </c>
      <c r="W654" s="115">
        <v>0</v>
      </c>
      <c r="X654" s="115">
        <v>0</v>
      </c>
      <c r="Y654" s="115">
        <v>0</v>
      </c>
      <c r="Z654" s="115">
        <v>0</v>
      </c>
      <c r="AA654" s="115">
        <v>0</v>
      </c>
      <c r="AB654" s="115">
        <v>0</v>
      </c>
      <c r="AC654" s="115">
        <v>0</v>
      </c>
      <c r="AD654" s="115">
        <v>0</v>
      </c>
      <c r="AE654" s="115">
        <v>0</v>
      </c>
      <c r="AF654" s="115">
        <v>0</v>
      </c>
      <c r="AG654" s="115">
        <v>0</v>
      </c>
    </row>
    <row r="655" spans="1:33">
      <c r="A655" s="115" t="s">
        <v>673</v>
      </c>
      <c r="B655" s="115" t="s">
        <v>19</v>
      </c>
      <c r="C655" s="115">
        <v>0</v>
      </c>
      <c r="D655" s="115">
        <v>0</v>
      </c>
      <c r="E655" s="115">
        <v>0</v>
      </c>
      <c r="F655" s="115">
        <v>0</v>
      </c>
      <c r="G655" s="115">
        <v>0</v>
      </c>
      <c r="H655" s="115">
        <v>0</v>
      </c>
      <c r="I655" s="115">
        <v>0</v>
      </c>
      <c r="J655" s="115">
        <v>0</v>
      </c>
      <c r="K655" s="115">
        <v>0</v>
      </c>
      <c r="L655" s="115">
        <v>0</v>
      </c>
      <c r="M655" s="115">
        <v>0</v>
      </c>
      <c r="N655" s="115">
        <v>0</v>
      </c>
      <c r="O655" s="115">
        <v>0</v>
      </c>
      <c r="P655" s="115">
        <v>0</v>
      </c>
      <c r="Q655" s="115">
        <v>0</v>
      </c>
      <c r="R655" s="115">
        <v>0</v>
      </c>
      <c r="S655" s="115">
        <v>0</v>
      </c>
      <c r="T655" s="115">
        <v>0</v>
      </c>
      <c r="U655" s="115">
        <v>0</v>
      </c>
      <c r="V655" s="115">
        <v>0</v>
      </c>
      <c r="W655" s="115">
        <v>0</v>
      </c>
      <c r="X655" s="115">
        <v>0</v>
      </c>
      <c r="Y655" s="115">
        <v>0</v>
      </c>
      <c r="Z655" s="115">
        <v>0</v>
      </c>
      <c r="AA655" s="115">
        <v>0</v>
      </c>
      <c r="AB655" s="115">
        <v>0</v>
      </c>
      <c r="AC655" s="115">
        <v>0</v>
      </c>
      <c r="AD655" s="115">
        <v>0</v>
      </c>
      <c r="AE655" s="115">
        <v>0</v>
      </c>
      <c r="AF655" s="115">
        <v>0</v>
      </c>
      <c r="AG655" s="115">
        <v>0</v>
      </c>
    </row>
    <row r="656" spans="1:33">
      <c r="A656" s="115" t="s">
        <v>674</v>
      </c>
      <c r="B656" s="115" t="s">
        <v>19</v>
      </c>
      <c r="C656" s="115">
        <v>0</v>
      </c>
      <c r="D656" s="115">
        <v>0</v>
      </c>
      <c r="E656" s="115">
        <v>0</v>
      </c>
      <c r="F656" s="115">
        <v>0</v>
      </c>
      <c r="G656" s="115">
        <v>0</v>
      </c>
      <c r="H656" s="115">
        <v>0</v>
      </c>
      <c r="I656" s="115">
        <v>0</v>
      </c>
      <c r="J656" s="115">
        <v>0</v>
      </c>
      <c r="K656" s="115">
        <v>0</v>
      </c>
      <c r="L656" s="115">
        <v>0</v>
      </c>
      <c r="M656" s="115">
        <v>0</v>
      </c>
      <c r="N656" s="115">
        <v>0</v>
      </c>
      <c r="O656" s="115">
        <v>0</v>
      </c>
      <c r="P656" s="115">
        <v>0</v>
      </c>
      <c r="Q656" s="115">
        <v>0</v>
      </c>
      <c r="R656" s="115">
        <v>0</v>
      </c>
      <c r="S656" s="115">
        <v>0</v>
      </c>
      <c r="T656" s="115">
        <v>0</v>
      </c>
      <c r="U656" s="115">
        <v>0</v>
      </c>
      <c r="V656" s="115">
        <v>0</v>
      </c>
      <c r="W656" s="115">
        <v>0</v>
      </c>
      <c r="X656" s="115">
        <v>0</v>
      </c>
      <c r="Y656" s="115">
        <v>0</v>
      </c>
      <c r="Z656" s="115">
        <v>0</v>
      </c>
      <c r="AA656" s="115">
        <v>0</v>
      </c>
      <c r="AB656" s="115">
        <v>0</v>
      </c>
      <c r="AC656" s="115">
        <v>0</v>
      </c>
      <c r="AD656" s="115">
        <v>0</v>
      </c>
      <c r="AE656" s="115">
        <v>0</v>
      </c>
      <c r="AF656" s="115">
        <v>0</v>
      </c>
      <c r="AG656" s="115">
        <v>0</v>
      </c>
    </row>
    <row r="657" spans="1:33">
      <c r="A657" s="115" t="s">
        <v>675</v>
      </c>
      <c r="B657" s="115" t="s">
        <v>19</v>
      </c>
      <c r="C657" s="115">
        <v>0</v>
      </c>
      <c r="D657" s="115">
        <v>0</v>
      </c>
      <c r="E657" s="115">
        <v>0</v>
      </c>
      <c r="F657" s="115">
        <v>0</v>
      </c>
      <c r="G657" s="115">
        <v>0</v>
      </c>
      <c r="H657" s="115">
        <v>0</v>
      </c>
      <c r="I657" s="115">
        <v>0</v>
      </c>
      <c r="J657" s="115">
        <v>0</v>
      </c>
      <c r="K657" s="115">
        <v>0</v>
      </c>
      <c r="L657" s="115">
        <v>0</v>
      </c>
      <c r="M657" s="115">
        <v>0</v>
      </c>
      <c r="N657" s="115">
        <v>0</v>
      </c>
      <c r="O657" s="115">
        <v>0</v>
      </c>
      <c r="P657" s="115">
        <v>0</v>
      </c>
      <c r="Q657" s="115">
        <v>0</v>
      </c>
      <c r="R657" s="115">
        <v>0</v>
      </c>
      <c r="S657" s="115">
        <v>0</v>
      </c>
      <c r="T657" s="115">
        <v>0</v>
      </c>
      <c r="U657" s="115">
        <v>0</v>
      </c>
      <c r="V657" s="115">
        <v>0</v>
      </c>
      <c r="W657" s="115">
        <v>0</v>
      </c>
      <c r="X657" s="115">
        <v>0</v>
      </c>
      <c r="Y657" s="115">
        <v>0</v>
      </c>
      <c r="Z657" s="115">
        <v>0</v>
      </c>
      <c r="AA657" s="115">
        <v>0</v>
      </c>
      <c r="AB657" s="115">
        <v>0</v>
      </c>
      <c r="AC657" s="115">
        <v>0</v>
      </c>
      <c r="AD657" s="115">
        <v>0</v>
      </c>
      <c r="AE657" s="115">
        <v>0</v>
      </c>
      <c r="AF657" s="115">
        <v>0</v>
      </c>
      <c r="AG657" s="115">
        <v>0</v>
      </c>
    </row>
    <row r="658" spans="1:33">
      <c r="A658" s="115" t="s">
        <v>676</v>
      </c>
      <c r="B658" s="115" t="s">
        <v>19</v>
      </c>
      <c r="C658" s="2">
        <v>236563000</v>
      </c>
      <c r="D658" s="2">
        <v>243871000</v>
      </c>
      <c r="E658" s="2">
        <v>254578000</v>
      </c>
      <c r="F658" s="2">
        <v>263599000</v>
      </c>
      <c r="G658" s="2">
        <v>271406000</v>
      </c>
      <c r="H658" s="2">
        <v>278666000</v>
      </c>
      <c r="I658" s="2">
        <v>284506000</v>
      </c>
      <c r="J658" s="2">
        <v>289341000</v>
      </c>
      <c r="K658" s="2">
        <v>293844000</v>
      </c>
      <c r="L658" s="2">
        <v>298224000</v>
      </c>
      <c r="M658" s="2">
        <v>302798000</v>
      </c>
      <c r="N658" s="2">
        <v>307848000</v>
      </c>
      <c r="O658" s="2">
        <v>313900000</v>
      </c>
      <c r="P658" s="2">
        <v>320142000</v>
      </c>
      <c r="Q658" s="2">
        <v>326792000</v>
      </c>
      <c r="R658" s="2">
        <v>333979000</v>
      </c>
      <c r="S658" s="2">
        <v>340844000</v>
      </c>
      <c r="T658" s="2">
        <v>347402000</v>
      </c>
      <c r="U658" s="2">
        <v>354193000</v>
      </c>
      <c r="V658" s="2">
        <v>361617000</v>
      </c>
      <c r="W658" s="2">
        <v>369525000</v>
      </c>
      <c r="X658" s="2">
        <v>377565000</v>
      </c>
      <c r="Y658" s="2">
        <v>385695000</v>
      </c>
      <c r="Z658" s="2">
        <v>393686000</v>
      </c>
      <c r="AA658" s="2">
        <v>401593000</v>
      </c>
      <c r="AB658" s="2">
        <v>409891000</v>
      </c>
      <c r="AC658" s="2">
        <v>417690000</v>
      </c>
      <c r="AD658" s="2">
        <v>425545000</v>
      </c>
      <c r="AE658" s="2">
        <v>433971000</v>
      </c>
      <c r="AF658" s="2">
        <v>442395000</v>
      </c>
      <c r="AG658" s="2">
        <v>451138000</v>
      </c>
    </row>
    <row r="659" spans="1:33">
      <c r="A659" s="115" t="s">
        <v>677</v>
      </c>
      <c r="B659" s="115" t="s">
        <v>19</v>
      </c>
      <c r="C659" s="115">
        <v>0</v>
      </c>
      <c r="D659" s="115">
        <v>0</v>
      </c>
      <c r="E659" s="115">
        <v>0</v>
      </c>
      <c r="F659" s="115">
        <v>0</v>
      </c>
      <c r="G659" s="115">
        <v>0</v>
      </c>
      <c r="H659" s="115">
        <v>0</v>
      </c>
      <c r="I659" s="115">
        <v>0</v>
      </c>
      <c r="J659" s="115">
        <v>0</v>
      </c>
      <c r="K659" s="115">
        <v>0</v>
      </c>
      <c r="L659" s="115">
        <v>0</v>
      </c>
      <c r="M659" s="115">
        <v>0</v>
      </c>
      <c r="N659" s="115">
        <v>0</v>
      </c>
      <c r="O659" s="115">
        <v>0</v>
      </c>
      <c r="P659" s="115">
        <v>0</v>
      </c>
      <c r="Q659" s="115">
        <v>0</v>
      </c>
      <c r="R659" s="115">
        <v>0</v>
      </c>
      <c r="S659" s="115">
        <v>0</v>
      </c>
      <c r="T659" s="115">
        <v>0</v>
      </c>
      <c r="U659" s="115">
        <v>0</v>
      </c>
      <c r="V659" s="115">
        <v>0</v>
      </c>
      <c r="W659" s="115">
        <v>0</v>
      </c>
      <c r="X659" s="115">
        <v>0</v>
      </c>
      <c r="Y659" s="115">
        <v>0</v>
      </c>
      <c r="Z659" s="115">
        <v>0</v>
      </c>
      <c r="AA659" s="115">
        <v>0</v>
      </c>
      <c r="AB659" s="115">
        <v>0</v>
      </c>
      <c r="AC659" s="115">
        <v>0</v>
      </c>
      <c r="AD659" s="115">
        <v>0</v>
      </c>
      <c r="AE659" s="115">
        <v>0</v>
      </c>
      <c r="AF659" s="115">
        <v>0</v>
      </c>
      <c r="AG659" s="115">
        <v>0</v>
      </c>
    </row>
    <row r="660" spans="1:33">
      <c r="A660" s="115" t="s">
        <v>678</v>
      </c>
      <c r="B660" s="115" t="s">
        <v>19</v>
      </c>
      <c r="C660" s="115">
        <v>0</v>
      </c>
      <c r="D660" s="115">
        <v>0</v>
      </c>
      <c r="E660" s="115">
        <v>0</v>
      </c>
      <c r="F660" s="115">
        <v>0</v>
      </c>
      <c r="G660" s="115">
        <v>0</v>
      </c>
      <c r="H660" s="115">
        <v>0</v>
      </c>
      <c r="I660" s="115">
        <v>0</v>
      </c>
      <c r="J660" s="115">
        <v>0</v>
      </c>
      <c r="K660" s="115">
        <v>0</v>
      </c>
      <c r="L660" s="115">
        <v>0</v>
      </c>
      <c r="M660" s="115">
        <v>0</v>
      </c>
      <c r="N660" s="115">
        <v>0</v>
      </c>
      <c r="O660" s="115">
        <v>0</v>
      </c>
      <c r="P660" s="115">
        <v>0</v>
      </c>
      <c r="Q660" s="115">
        <v>0</v>
      </c>
      <c r="R660" s="115">
        <v>0</v>
      </c>
      <c r="S660" s="115">
        <v>0</v>
      </c>
      <c r="T660" s="115">
        <v>0</v>
      </c>
      <c r="U660" s="115">
        <v>0</v>
      </c>
      <c r="V660" s="115">
        <v>0</v>
      </c>
      <c r="W660" s="115">
        <v>0</v>
      </c>
      <c r="X660" s="115">
        <v>0</v>
      </c>
      <c r="Y660" s="115">
        <v>0</v>
      </c>
      <c r="Z660" s="115">
        <v>0</v>
      </c>
      <c r="AA660" s="115">
        <v>0</v>
      </c>
      <c r="AB660" s="115">
        <v>0</v>
      </c>
      <c r="AC660" s="115">
        <v>0</v>
      </c>
      <c r="AD660" s="115">
        <v>0</v>
      </c>
      <c r="AE660" s="115">
        <v>0</v>
      </c>
      <c r="AF660" s="115">
        <v>0</v>
      </c>
      <c r="AG660" s="115">
        <v>0</v>
      </c>
    </row>
    <row r="661" spans="1:33">
      <c r="A661" s="115" t="s">
        <v>679</v>
      </c>
      <c r="B661" s="115" t="s">
        <v>19</v>
      </c>
      <c r="C661" s="115">
        <v>0</v>
      </c>
      <c r="D661" s="115">
        <v>0</v>
      </c>
      <c r="E661" s="115">
        <v>0</v>
      </c>
      <c r="F661" s="115">
        <v>0</v>
      </c>
      <c r="G661" s="115">
        <v>0</v>
      </c>
      <c r="H661" s="115">
        <v>0</v>
      </c>
      <c r="I661" s="115">
        <v>0</v>
      </c>
      <c r="J661" s="115">
        <v>0</v>
      </c>
      <c r="K661" s="115">
        <v>0</v>
      </c>
      <c r="L661" s="115">
        <v>0</v>
      </c>
      <c r="M661" s="115">
        <v>0</v>
      </c>
      <c r="N661" s="115">
        <v>0</v>
      </c>
      <c r="O661" s="115">
        <v>0</v>
      </c>
      <c r="P661" s="115">
        <v>0</v>
      </c>
      <c r="Q661" s="115">
        <v>0</v>
      </c>
      <c r="R661" s="115">
        <v>0</v>
      </c>
      <c r="S661" s="115">
        <v>0</v>
      </c>
      <c r="T661" s="115">
        <v>0</v>
      </c>
      <c r="U661" s="115">
        <v>0</v>
      </c>
      <c r="V661" s="115">
        <v>0</v>
      </c>
      <c r="W661" s="115">
        <v>0</v>
      </c>
      <c r="X661" s="115">
        <v>0</v>
      </c>
      <c r="Y661" s="115">
        <v>0</v>
      </c>
      <c r="Z661" s="115">
        <v>0</v>
      </c>
      <c r="AA661" s="115">
        <v>0</v>
      </c>
      <c r="AB661" s="115">
        <v>0</v>
      </c>
      <c r="AC661" s="115">
        <v>0</v>
      </c>
      <c r="AD661" s="115">
        <v>0</v>
      </c>
      <c r="AE661" s="115">
        <v>0</v>
      </c>
      <c r="AF661" s="115">
        <v>0</v>
      </c>
      <c r="AG661" s="115">
        <v>0</v>
      </c>
    </row>
    <row r="662" spans="1:33">
      <c r="A662" s="115" t="s">
        <v>680</v>
      </c>
      <c r="B662" s="115" t="s">
        <v>19</v>
      </c>
      <c r="C662" s="115">
        <v>0</v>
      </c>
      <c r="D662" s="115">
        <v>0</v>
      </c>
      <c r="E662" s="115">
        <v>0</v>
      </c>
      <c r="F662" s="115">
        <v>0</v>
      </c>
      <c r="G662" s="115">
        <v>0</v>
      </c>
      <c r="H662" s="115">
        <v>0</v>
      </c>
      <c r="I662" s="115">
        <v>0</v>
      </c>
      <c r="J662" s="115">
        <v>0</v>
      </c>
      <c r="K662" s="115">
        <v>0</v>
      </c>
      <c r="L662" s="115">
        <v>0</v>
      </c>
      <c r="M662" s="115">
        <v>0</v>
      </c>
      <c r="N662" s="115">
        <v>0</v>
      </c>
      <c r="O662" s="115">
        <v>0</v>
      </c>
      <c r="P662" s="115">
        <v>0</v>
      </c>
      <c r="Q662" s="115">
        <v>0</v>
      </c>
      <c r="R662" s="115">
        <v>0</v>
      </c>
      <c r="S662" s="115">
        <v>0</v>
      </c>
      <c r="T662" s="115">
        <v>0</v>
      </c>
      <c r="U662" s="115">
        <v>0</v>
      </c>
      <c r="V662" s="115">
        <v>0</v>
      </c>
      <c r="W662" s="115">
        <v>0</v>
      </c>
      <c r="X662" s="115">
        <v>0</v>
      </c>
      <c r="Y662" s="115">
        <v>0</v>
      </c>
      <c r="Z662" s="115">
        <v>0</v>
      </c>
      <c r="AA662" s="115">
        <v>0</v>
      </c>
      <c r="AB662" s="115">
        <v>0</v>
      </c>
      <c r="AC662" s="115">
        <v>0</v>
      </c>
      <c r="AD662" s="115">
        <v>0</v>
      </c>
      <c r="AE662" s="115">
        <v>0</v>
      </c>
      <c r="AF662" s="115">
        <v>0</v>
      </c>
      <c r="AG662" s="115">
        <v>0</v>
      </c>
    </row>
    <row r="663" spans="1:33">
      <c r="A663" s="115" t="s">
        <v>681</v>
      </c>
      <c r="B663" s="115" t="s">
        <v>19</v>
      </c>
      <c r="C663" s="115">
        <v>0</v>
      </c>
      <c r="D663" s="115">
        <v>0</v>
      </c>
      <c r="E663" s="115">
        <v>0</v>
      </c>
      <c r="F663" s="115">
        <v>0</v>
      </c>
      <c r="G663" s="115">
        <v>0</v>
      </c>
      <c r="H663" s="115">
        <v>0</v>
      </c>
      <c r="I663" s="115">
        <v>0</v>
      </c>
      <c r="J663" s="115">
        <v>0</v>
      </c>
      <c r="K663" s="115">
        <v>0</v>
      </c>
      <c r="L663" s="115">
        <v>0</v>
      </c>
      <c r="M663" s="115">
        <v>0</v>
      </c>
      <c r="N663" s="115">
        <v>0</v>
      </c>
      <c r="O663" s="115">
        <v>0</v>
      </c>
      <c r="P663" s="115">
        <v>0</v>
      </c>
      <c r="Q663" s="115">
        <v>0</v>
      </c>
      <c r="R663" s="115">
        <v>0</v>
      </c>
      <c r="S663" s="115">
        <v>0</v>
      </c>
      <c r="T663" s="115">
        <v>0</v>
      </c>
      <c r="U663" s="115">
        <v>0</v>
      </c>
      <c r="V663" s="115">
        <v>0</v>
      </c>
      <c r="W663" s="115">
        <v>0</v>
      </c>
      <c r="X663" s="115">
        <v>0</v>
      </c>
      <c r="Y663" s="115">
        <v>0</v>
      </c>
      <c r="Z663" s="115">
        <v>0</v>
      </c>
      <c r="AA663" s="115">
        <v>0</v>
      </c>
      <c r="AB663" s="115">
        <v>0</v>
      </c>
      <c r="AC663" s="115">
        <v>0</v>
      </c>
      <c r="AD663" s="115">
        <v>0</v>
      </c>
      <c r="AE663" s="115">
        <v>0</v>
      </c>
      <c r="AF663" s="115">
        <v>0</v>
      </c>
      <c r="AG663" s="115">
        <v>0</v>
      </c>
    </row>
    <row r="664" spans="1:33">
      <c r="A664" s="115" t="s">
        <v>682</v>
      </c>
      <c r="B664" s="115" t="s">
        <v>19</v>
      </c>
      <c r="C664" s="115">
        <v>0</v>
      </c>
      <c r="D664" s="115">
        <v>0</v>
      </c>
      <c r="E664" s="115">
        <v>0</v>
      </c>
      <c r="F664" s="115">
        <v>0</v>
      </c>
      <c r="G664" s="115">
        <v>0</v>
      </c>
      <c r="H664" s="115">
        <v>0</v>
      </c>
      <c r="I664" s="115">
        <v>0</v>
      </c>
      <c r="J664" s="115">
        <v>0</v>
      </c>
      <c r="K664" s="115">
        <v>0</v>
      </c>
      <c r="L664" s="115">
        <v>0</v>
      </c>
      <c r="M664" s="115">
        <v>0</v>
      </c>
      <c r="N664" s="115">
        <v>0</v>
      </c>
      <c r="O664" s="115">
        <v>0</v>
      </c>
      <c r="P664" s="115">
        <v>0</v>
      </c>
      <c r="Q664" s="115">
        <v>0</v>
      </c>
      <c r="R664" s="115">
        <v>0</v>
      </c>
      <c r="S664" s="115">
        <v>0</v>
      </c>
      <c r="T664" s="115">
        <v>0</v>
      </c>
      <c r="U664" s="115">
        <v>0</v>
      </c>
      <c r="V664" s="115">
        <v>0</v>
      </c>
      <c r="W664" s="115">
        <v>0</v>
      </c>
      <c r="X664" s="115">
        <v>0</v>
      </c>
      <c r="Y664" s="115">
        <v>0</v>
      </c>
      <c r="Z664" s="115">
        <v>0</v>
      </c>
      <c r="AA664" s="115">
        <v>0</v>
      </c>
      <c r="AB664" s="115">
        <v>0</v>
      </c>
      <c r="AC664" s="115">
        <v>0</v>
      </c>
      <c r="AD664" s="115">
        <v>0</v>
      </c>
      <c r="AE664" s="115">
        <v>0</v>
      </c>
      <c r="AF664" s="115">
        <v>0</v>
      </c>
      <c r="AG664" s="115">
        <v>0</v>
      </c>
    </row>
    <row r="665" spans="1:33">
      <c r="A665" s="115" t="s">
        <v>683</v>
      </c>
      <c r="B665" s="115" t="s">
        <v>19</v>
      </c>
      <c r="C665" s="115">
        <v>0</v>
      </c>
      <c r="D665" s="115">
        <v>0</v>
      </c>
      <c r="E665" s="115">
        <v>0</v>
      </c>
      <c r="F665" s="115">
        <v>0</v>
      </c>
      <c r="G665" s="115">
        <v>0</v>
      </c>
      <c r="H665" s="115">
        <v>0</v>
      </c>
      <c r="I665" s="115">
        <v>0</v>
      </c>
      <c r="J665" s="115">
        <v>0</v>
      </c>
      <c r="K665" s="115">
        <v>0</v>
      </c>
      <c r="L665" s="115">
        <v>0</v>
      </c>
      <c r="M665" s="115">
        <v>0</v>
      </c>
      <c r="N665" s="115">
        <v>0</v>
      </c>
      <c r="O665" s="115">
        <v>0</v>
      </c>
      <c r="P665" s="115">
        <v>0</v>
      </c>
      <c r="Q665" s="115">
        <v>0</v>
      </c>
      <c r="R665" s="115">
        <v>0</v>
      </c>
      <c r="S665" s="115">
        <v>0</v>
      </c>
      <c r="T665" s="115">
        <v>0</v>
      </c>
      <c r="U665" s="115">
        <v>0</v>
      </c>
      <c r="V665" s="115">
        <v>0</v>
      </c>
      <c r="W665" s="115">
        <v>0</v>
      </c>
      <c r="X665" s="115">
        <v>0</v>
      </c>
      <c r="Y665" s="115">
        <v>0</v>
      </c>
      <c r="Z665" s="115">
        <v>0</v>
      </c>
      <c r="AA665" s="115">
        <v>0</v>
      </c>
      <c r="AB665" s="115">
        <v>0</v>
      </c>
      <c r="AC665" s="115">
        <v>0</v>
      </c>
      <c r="AD665" s="115">
        <v>0</v>
      </c>
      <c r="AE665" s="115">
        <v>0</v>
      </c>
      <c r="AF665" s="115">
        <v>0</v>
      </c>
      <c r="AG665" s="115">
        <v>0</v>
      </c>
    </row>
    <row r="666" spans="1:33">
      <c r="A666" s="115" t="s">
        <v>684</v>
      </c>
      <c r="B666" s="115" t="s">
        <v>19</v>
      </c>
      <c r="C666" s="115">
        <v>0</v>
      </c>
      <c r="D666" s="115">
        <v>0</v>
      </c>
      <c r="E666" s="115">
        <v>0</v>
      </c>
      <c r="F666" s="115">
        <v>0</v>
      </c>
      <c r="G666" s="115">
        <v>0</v>
      </c>
      <c r="H666" s="115">
        <v>0</v>
      </c>
      <c r="I666" s="115">
        <v>0</v>
      </c>
      <c r="J666" s="115">
        <v>0</v>
      </c>
      <c r="K666" s="115">
        <v>0</v>
      </c>
      <c r="L666" s="115">
        <v>0</v>
      </c>
      <c r="M666" s="115">
        <v>0</v>
      </c>
      <c r="N666" s="115">
        <v>0</v>
      </c>
      <c r="O666" s="115">
        <v>0</v>
      </c>
      <c r="P666" s="115">
        <v>0</v>
      </c>
      <c r="Q666" s="115">
        <v>0</v>
      </c>
      <c r="R666" s="115">
        <v>0</v>
      </c>
      <c r="S666" s="115">
        <v>0</v>
      </c>
      <c r="T666" s="115">
        <v>0</v>
      </c>
      <c r="U666" s="115">
        <v>0</v>
      </c>
      <c r="V666" s="115">
        <v>0</v>
      </c>
      <c r="W666" s="115">
        <v>0</v>
      </c>
      <c r="X666" s="115">
        <v>0</v>
      </c>
      <c r="Y666" s="115">
        <v>0</v>
      </c>
      <c r="Z666" s="115">
        <v>0</v>
      </c>
      <c r="AA666" s="115">
        <v>0</v>
      </c>
      <c r="AB666" s="115">
        <v>0</v>
      </c>
      <c r="AC666" s="115">
        <v>0</v>
      </c>
      <c r="AD666" s="115">
        <v>0</v>
      </c>
      <c r="AE666" s="115">
        <v>0</v>
      </c>
      <c r="AF666" s="115">
        <v>0</v>
      </c>
      <c r="AG666" s="115">
        <v>0</v>
      </c>
    </row>
    <row r="667" spans="1:33">
      <c r="A667" s="115" t="s">
        <v>685</v>
      </c>
      <c r="B667" s="115" t="s">
        <v>19</v>
      </c>
      <c r="C667" s="115">
        <v>0</v>
      </c>
      <c r="D667" s="115">
        <v>0</v>
      </c>
      <c r="E667" s="115">
        <v>0</v>
      </c>
      <c r="F667" s="115">
        <v>0</v>
      </c>
      <c r="G667" s="115">
        <v>0</v>
      </c>
      <c r="H667" s="115">
        <v>0</v>
      </c>
      <c r="I667" s="115">
        <v>0</v>
      </c>
      <c r="J667" s="115">
        <v>0</v>
      </c>
      <c r="K667" s="115">
        <v>0</v>
      </c>
      <c r="L667" s="115">
        <v>0</v>
      </c>
      <c r="M667" s="115">
        <v>0</v>
      </c>
      <c r="N667" s="115">
        <v>0</v>
      </c>
      <c r="O667" s="115">
        <v>0</v>
      </c>
      <c r="P667" s="115">
        <v>0</v>
      </c>
      <c r="Q667" s="115">
        <v>0</v>
      </c>
      <c r="R667" s="115">
        <v>0</v>
      </c>
      <c r="S667" s="115">
        <v>0</v>
      </c>
      <c r="T667" s="115">
        <v>0</v>
      </c>
      <c r="U667" s="115">
        <v>0</v>
      </c>
      <c r="V667" s="115">
        <v>0</v>
      </c>
      <c r="W667" s="115">
        <v>0</v>
      </c>
      <c r="X667" s="115">
        <v>0</v>
      </c>
      <c r="Y667" s="115">
        <v>0</v>
      </c>
      <c r="Z667" s="115">
        <v>0</v>
      </c>
      <c r="AA667" s="115">
        <v>0</v>
      </c>
      <c r="AB667" s="115">
        <v>0</v>
      </c>
      <c r="AC667" s="115">
        <v>0</v>
      </c>
      <c r="AD667" s="115">
        <v>0</v>
      </c>
      <c r="AE667" s="115">
        <v>0</v>
      </c>
      <c r="AF667" s="115">
        <v>0</v>
      </c>
      <c r="AG667" s="115">
        <v>0</v>
      </c>
    </row>
    <row r="668" spans="1:33">
      <c r="A668" s="115" t="s">
        <v>686</v>
      </c>
      <c r="B668" s="115" t="s">
        <v>19</v>
      </c>
      <c r="C668" s="2">
        <v>2897930000</v>
      </c>
      <c r="D668" s="2">
        <v>5155910000</v>
      </c>
      <c r="E668" s="2">
        <v>6256620000</v>
      </c>
      <c r="F668" s="2">
        <v>6810930000</v>
      </c>
      <c r="G668" s="2">
        <v>7134400000</v>
      </c>
      <c r="H668" s="2">
        <v>7338130000</v>
      </c>
      <c r="I668" s="2">
        <v>7421450000</v>
      </c>
      <c r="J668" s="2">
        <v>7453750000</v>
      </c>
      <c r="K668" s="2">
        <v>7469060000</v>
      </c>
      <c r="L668" s="2">
        <v>7476270000</v>
      </c>
      <c r="M668" s="2">
        <v>7488970000</v>
      </c>
      <c r="N668" s="2">
        <v>7517650000</v>
      </c>
      <c r="O668" s="2">
        <v>7578450000</v>
      </c>
      <c r="P668" s="2">
        <v>7641680000</v>
      </c>
      <c r="Q668" s="2">
        <v>7723270000</v>
      </c>
      <c r="R668" s="2">
        <v>7820620000</v>
      </c>
      <c r="S668" s="2">
        <v>7902080000</v>
      </c>
      <c r="T668" s="2">
        <v>7969080000</v>
      </c>
      <c r="U668" s="2">
        <v>8042380000</v>
      </c>
      <c r="V668" s="2">
        <v>8134480000</v>
      </c>
      <c r="W668" s="2">
        <v>8247370000</v>
      </c>
      <c r="X668" s="2">
        <v>8357960000</v>
      </c>
      <c r="Y668" s="2">
        <v>8468260000</v>
      </c>
      <c r="Z668" s="2">
        <v>8576230000</v>
      </c>
      <c r="AA668" s="2">
        <v>8712660000</v>
      </c>
      <c r="AB668" s="2">
        <v>8837520000</v>
      </c>
      <c r="AC668" s="2">
        <v>8936720000</v>
      </c>
      <c r="AD668" s="2">
        <v>9023580000</v>
      </c>
      <c r="AE668" s="2">
        <v>9132960000</v>
      </c>
      <c r="AF668" s="2">
        <v>9239880000</v>
      </c>
      <c r="AG668" s="2">
        <v>9348770000</v>
      </c>
    </row>
    <row r="669" spans="1:33">
      <c r="A669" s="115" t="s">
        <v>687</v>
      </c>
      <c r="B669" s="115" t="s">
        <v>19</v>
      </c>
      <c r="C669" s="115">
        <v>0</v>
      </c>
      <c r="D669" s="115">
        <v>0</v>
      </c>
      <c r="E669" s="115">
        <v>0</v>
      </c>
      <c r="F669" s="115">
        <v>0</v>
      </c>
      <c r="G669" s="115">
        <v>0</v>
      </c>
      <c r="H669" s="115">
        <v>0</v>
      </c>
      <c r="I669" s="115">
        <v>0</v>
      </c>
      <c r="J669" s="115">
        <v>0</v>
      </c>
      <c r="K669" s="115">
        <v>0</v>
      </c>
      <c r="L669" s="115">
        <v>0</v>
      </c>
      <c r="M669" s="115">
        <v>0</v>
      </c>
      <c r="N669" s="115">
        <v>0</v>
      </c>
      <c r="O669" s="115">
        <v>0</v>
      </c>
      <c r="P669" s="115">
        <v>0</v>
      </c>
      <c r="Q669" s="115">
        <v>0</v>
      </c>
      <c r="R669" s="115">
        <v>0</v>
      </c>
      <c r="S669" s="115">
        <v>0</v>
      </c>
      <c r="T669" s="115">
        <v>0</v>
      </c>
      <c r="U669" s="115">
        <v>0</v>
      </c>
      <c r="V669" s="115">
        <v>0</v>
      </c>
      <c r="W669" s="115">
        <v>0</v>
      </c>
      <c r="X669" s="115">
        <v>0</v>
      </c>
      <c r="Y669" s="115">
        <v>0</v>
      </c>
      <c r="Z669" s="115">
        <v>0</v>
      </c>
      <c r="AA669" s="115">
        <v>0</v>
      </c>
      <c r="AB669" s="115">
        <v>0</v>
      </c>
      <c r="AC669" s="115">
        <v>0</v>
      </c>
      <c r="AD669" s="115">
        <v>0</v>
      </c>
      <c r="AE669" s="115">
        <v>0</v>
      </c>
      <c r="AF669" s="115">
        <v>0</v>
      </c>
      <c r="AG669" s="115">
        <v>0</v>
      </c>
    </row>
    <row r="670" spans="1:33">
      <c r="A670" s="115" t="s">
        <v>688</v>
      </c>
      <c r="B670" s="115" t="s">
        <v>19</v>
      </c>
      <c r="C670" s="115">
        <v>0</v>
      </c>
      <c r="D670" s="115">
        <v>0</v>
      </c>
      <c r="E670" s="115">
        <v>0</v>
      </c>
      <c r="F670" s="115">
        <v>0</v>
      </c>
      <c r="G670" s="115">
        <v>0</v>
      </c>
      <c r="H670" s="115">
        <v>0</v>
      </c>
      <c r="I670" s="115">
        <v>0</v>
      </c>
      <c r="J670" s="115">
        <v>0</v>
      </c>
      <c r="K670" s="115">
        <v>0</v>
      </c>
      <c r="L670" s="115">
        <v>0</v>
      </c>
      <c r="M670" s="115">
        <v>0</v>
      </c>
      <c r="N670" s="115">
        <v>0</v>
      </c>
      <c r="O670" s="115">
        <v>0</v>
      </c>
      <c r="P670" s="115">
        <v>0</v>
      </c>
      <c r="Q670" s="115">
        <v>0</v>
      </c>
      <c r="R670" s="115">
        <v>0</v>
      </c>
      <c r="S670" s="115">
        <v>0</v>
      </c>
      <c r="T670" s="115">
        <v>0</v>
      </c>
      <c r="U670" s="115">
        <v>0</v>
      </c>
      <c r="V670" s="115">
        <v>0</v>
      </c>
      <c r="W670" s="115">
        <v>0</v>
      </c>
      <c r="X670" s="115">
        <v>0</v>
      </c>
      <c r="Y670" s="115">
        <v>0</v>
      </c>
      <c r="Z670" s="115">
        <v>0</v>
      </c>
      <c r="AA670" s="115">
        <v>0</v>
      </c>
      <c r="AB670" s="115">
        <v>0</v>
      </c>
      <c r="AC670" s="115">
        <v>0</v>
      </c>
      <c r="AD670" s="115">
        <v>0</v>
      </c>
      <c r="AE670" s="115">
        <v>0</v>
      </c>
      <c r="AF670" s="115">
        <v>0</v>
      </c>
      <c r="AG670" s="115">
        <v>0</v>
      </c>
    </row>
    <row r="671" spans="1:33">
      <c r="A671" s="115" t="s">
        <v>689</v>
      </c>
      <c r="B671" s="115" t="s">
        <v>19</v>
      </c>
      <c r="C671" s="115">
        <v>0</v>
      </c>
      <c r="D671" s="115">
        <v>0</v>
      </c>
      <c r="E671" s="115">
        <v>0</v>
      </c>
      <c r="F671" s="115">
        <v>0</v>
      </c>
      <c r="G671" s="115">
        <v>0</v>
      </c>
      <c r="H671" s="115">
        <v>0</v>
      </c>
      <c r="I671" s="115">
        <v>0</v>
      </c>
      <c r="J671" s="115">
        <v>0</v>
      </c>
      <c r="K671" s="115">
        <v>0</v>
      </c>
      <c r="L671" s="115">
        <v>0</v>
      </c>
      <c r="M671" s="115">
        <v>0</v>
      </c>
      <c r="N671" s="115">
        <v>0</v>
      </c>
      <c r="O671" s="115">
        <v>0</v>
      </c>
      <c r="P671" s="115">
        <v>0</v>
      </c>
      <c r="Q671" s="115">
        <v>0</v>
      </c>
      <c r="R671" s="115">
        <v>0</v>
      </c>
      <c r="S671" s="115">
        <v>0</v>
      </c>
      <c r="T671" s="115">
        <v>0</v>
      </c>
      <c r="U671" s="115">
        <v>0</v>
      </c>
      <c r="V671" s="115">
        <v>0</v>
      </c>
      <c r="W671" s="115">
        <v>0</v>
      </c>
      <c r="X671" s="115">
        <v>0</v>
      </c>
      <c r="Y671" s="115">
        <v>0</v>
      </c>
      <c r="Z671" s="115">
        <v>0</v>
      </c>
      <c r="AA671" s="115">
        <v>0</v>
      </c>
      <c r="AB671" s="115">
        <v>0</v>
      </c>
      <c r="AC671" s="115">
        <v>0</v>
      </c>
      <c r="AD671" s="115">
        <v>0</v>
      </c>
      <c r="AE671" s="115">
        <v>0</v>
      </c>
      <c r="AF671" s="115">
        <v>0</v>
      </c>
      <c r="AG671" s="115">
        <v>0</v>
      </c>
    </row>
    <row r="672" spans="1:33">
      <c r="A672" s="115" t="s">
        <v>690</v>
      </c>
      <c r="B672" s="115" t="s">
        <v>19</v>
      </c>
      <c r="C672" s="115">
        <v>0</v>
      </c>
      <c r="D672" s="115">
        <v>0</v>
      </c>
      <c r="E672" s="115">
        <v>0</v>
      </c>
      <c r="F672" s="115">
        <v>0</v>
      </c>
      <c r="G672" s="115">
        <v>0</v>
      </c>
      <c r="H672" s="115">
        <v>0</v>
      </c>
      <c r="I672" s="115">
        <v>0</v>
      </c>
      <c r="J672" s="115">
        <v>0</v>
      </c>
      <c r="K672" s="115">
        <v>0</v>
      </c>
      <c r="L672" s="115">
        <v>0</v>
      </c>
      <c r="M672" s="115">
        <v>0</v>
      </c>
      <c r="N672" s="115">
        <v>0</v>
      </c>
      <c r="O672" s="115">
        <v>0</v>
      </c>
      <c r="P672" s="115">
        <v>0</v>
      </c>
      <c r="Q672" s="115">
        <v>0</v>
      </c>
      <c r="R672" s="115">
        <v>0</v>
      </c>
      <c r="S672" s="115">
        <v>0</v>
      </c>
      <c r="T672" s="115">
        <v>0</v>
      </c>
      <c r="U672" s="115">
        <v>0</v>
      </c>
      <c r="V672" s="115">
        <v>0</v>
      </c>
      <c r="W672" s="115">
        <v>0</v>
      </c>
      <c r="X672" s="115">
        <v>0</v>
      </c>
      <c r="Y672" s="115">
        <v>0</v>
      </c>
      <c r="Z672" s="115">
        <v>0</v>
      </c>
      <c r="AA672" s="115">
        <v>0</v>
      </c>
      <c r="AB672" s="115">
        <v>0</v>
      </c>
      <c r="AC672" s="115">
        <v>0</v>
      </c>
      <c r="AD672" s="115">
        <v>0</v>
      </c>
      <c r="AE672" s="115">
        <v>0</v>
      </c>
      <c r="AF672" s="115">
        <v>0</v>
      </c>
      <c r="AG672" s="115">
        <v>0</v>
      </c>
    </row>
    <row r="673" spans="1:33">
      <c r="A673" s="115" t="s">
        <v>691</v>
      </c>
      <c r="B673" s="115" t="s">
        <v>19</v>
      </c>
      <c r="C673" s="115">
        <v>0</v>
      </c>
      <c r="D673" s="115">
        <v>0</v>
      </c>
      <c r="E673" s="115">
        <v>0</v>
      </c>
      <c r="F673" s="115">
        <v>0</v>
      </c>
      <c r="G673" s="115">
        <v>0</v>
      </c>
      <c r="H673" s="115">
        <v>0</v>
      </c>
      <c r="I673" s="115">
        <v>0</v>
      </c>
      <c r="J673" s="115">
        <v>0</v>
      </c>
      <c r="K673" s="115">
        <v>0</v>
      </c>
      <c r="L673" s="115">
        <v>0</v>
      </c>
      <c r="M673" s="115">
        <v>0</v>
      </c>
      <c r="N673" s="115">
        <v>0</v>
      </c>
      <c r="O673" s="115">
        <v>0</v>
      </c>
      <c r="P673" s="115">
        <v>0</v>
      </c>
      <c r="Q673" s="115">
        <v>0</v>
      </c>
      <c r="R673" s="115">
        <v>0</v>
      </c>
      <c r="S673" s="115">
        <v>0</v>
      </c>
      <c r="T673" s="115">
        <v>0</v>
      </c>
      <c r="U673" s="115">
        <v>0</v>
      </c>
      <c r="V673" s="115">
        <v>0</v>
      </c>
      <c r="W673" s="115">
        <v>0</v>
      </c>
      <c r="X673" s="115">
        <v>0</v>
      </c>
      <c r="Y673" s="115">
        <v>0</v>
      </c>
      <c r="Z673" s="115">
        <v>0</v>
      </c>
      <c r="AA673" s="115">
        <v>0</v>
      </c>
      <c r="AB673" s="115">
        <v>0</v>
      </c>
      <c r="AC673" s="115">
        <v>0</v>
      </c>
      <c r="AD673" s="115">
        <v>0</v>
      </c>
      <c r="AE673" s="115">
        <v>0</v>
      </c>
      <c r="AF673" s="115">
        <v>0</v>
      </c>
      <c r="AG673" s="115">
        <v>0</v>
      </c>
    </row>
    <row r="674" spans="1:33">
      <c r="A674" s="115" t="s">
        <v>692</v>
      </c>
      <c r="B674" s="115" t="s">
        <v>19</v>
      </c>
      <c r="C674" s="115">
        <v>0</v>
      </c>
      <c r="D674" s="115">
        <v>0</v>
      </c>
      <c r="E674" s="115">
        <v>0</v>
      </c>
      <c r="F674" s="115">
        <v>0</v>
      </c>
      <c r="G674" s="115">
        <v>0</v>
      </c>
      <c r="H674" s="115">
        <v>0</v>
      </c>
      <c r="I674" s="115">
        <v>0</v>
      </c>
      <c r="J674" s="115">
        <v>0</v>
      </c>
      <c r="K674" s="115">
        <v>0</v>
      </c>
      <c r="L674" s="115">
        <v>0</v>
      </c>
      <c r="M674" s="115">
        <v>0</v>
      </c>
      <c r="N674" s="115">
        <v>0</v>
      </c>
      <c r="O674" s="115">
        <v>0</v>
      </c>
      <c r="P674" s="115">
        <v>0</v>
      </c>
      <c r="Q674" s="115">
        <v>0</v>
      </c>
      <c r="R674" s="115">
        <v>0</v>
      </c>
      <c r="S674" s="115">
        <v>0</v>
      </c>
      <c r="T674" s="115">
        <v>0</v>
      </c>
      <c r="U674" s="115">
        <v>0</v>
      </c>
      <c r="V674" s="115">
        <v>0</v>
      </c>
      <c r="W674" s="115">
        <v>0</v>
      </c>
      <c r="X674" s="115">
        <v>0</v>
      </c>
      <c r="Y674" s="115">
        <v>0</v>
      </c>
      <c r="Z674" s="115">
        <v>0</v>
      </c>
      <c r="AA674" s="115">
        <v>0</v>
      </c>
      <c r="AB674" s="115">
        <v>0</v>
      </c>
      <c r="AC674" s="115">
        <v>0</v>
      </c>
      <c r="AD674" s="115">
        <v>0</v>
      </c>
      <c r="AE674" s="115">
        <v>0</v>
      </c>
      <c r="AF674" s="115">
        <v>0</v>
      </c>
      <c r="AG674" s="115">
        <v>0</v>
      </c>
    </row>
    <row r="675" spans="1:33">
      <c r="A675" s="115" t="s">
        <v>693</v>
      </c>
      <c r="B675" s="115" t="s">
        <v>19</v>
      </c>
      <c r="C675" s="115">
        <v>0</v>
      </c>
      <c r="D675" s="115">
        <v>0</v>
      </c>
      <c r="E675" s="115">
        <v>0</v>
      </c>
      <c r="F675" s="115">
        <v>0</v>
      </c>
      <c r="G675" s="115">
        <v>0</v>
      </c>
      <c r="H675" s="115">
        <v>0</v>
      </c>
      <c r="I675" s="115">
        <v>0</v>
      </c>
      <c r="J675" s="115">
        <v>0</v>
      </c>
      <c r="K675" s="115">
        <v>0</v>
      </c>
      <c r="L675" s="115">
        <v>0</v>
      </c>
      <c r="M675" s="115">
        <v>0</v>
      </c>
      <c r="N675" s="115">
        <v>0</v>
      </c>
      <c r="O675" s="115">
        <v>0</v>
      </c>
      <c r="P675" s="115">
        <v>0</v>
      </c>
      <c r="Q675" s="115">
        <v>0</v>
      </c>
      <c r="R675" s="115">
        <v>0</v>
      </c>
      <c r="S675" s="115">
        <v>0</v>
      </c>
      <c r="T675" s="115">
        <v>0</v>
      </c>
      <c r="U675" s="115">
        <v>0</v>
      </c>
      <c r="V675" s="115">
        <v>0</v>
      </c>
      <c r="W675" s="115">
        <v>0</v>
      </c>
      <c r="X675" s="115">
        <v>0</v>
      </c>
      <c r="Y675" s="115">
        <v>0</v>
      </c>
      <c r="Z675" s="115">
        <v>0</v>
      </c>
      <c r="AA675" s="115">
        <v>0</v>
      </c>
      <c r="AB675" s="115">
        <v>0</v>
      </c>
      <c r="AC675" s="115">
        <v>0</v>
      </c>
      <c r="AD675" s="115">
        <v>0</v>
      </c>
      <c r="AE675" s="115">
        <v>0</v>
      </c>
      <c r="AF675" s="115">
        <v>0</v>
      </c>
      <c r="AG675" s="115">
        <v>0</v>
      </c>
    </row>
    <row r="676" spans="1:33">
      <c r="A676" s="115" t="s">
        <v>694</v>
      </c>
      <c r="B676" s="115" t="s">
        <v>19</v>
      </c>
      <c r="C676" s="115">
        <v>0</v>
      </c>
      <c r="D676" s="115">
        <v>0</v>
      </c>
      <c r="E676" s="115">
        <v>0</v>
      </c>
      <c r="F676" s="115">
        <v>0</v>
      </c>
      <c r="G676" s="115">
        <v>0</v>
      </c>
      <c r="H676" s="115">
        <v>0</v>
      </c>
      <c r="I676" s="115">
        <v>0</v>
      </c>
      <c r="J676" s="115">
        <v>0</v>
      </c>
      <c r="K676" s="115">
        <v>0</v>
      </c>
      <c r="L676" s="115">
        <v>0</v>
      </c>
      <c r="M676" s="115">
        <v>0</v>
      </c>
      <c r="N676" s="115">
        <v>0</v>
      </c>
      <c r="O676" s="115">
        <v>0</v>
      </c>
      <c r="P676" s="115">
        <v>0</v>
      </c>
      <c r="Q676" s="115">
        <v>0</v>
      </c>
      <c r="R676" s="115">
        <v>0</v>
      </c>
      <c r="S676" s="115">
        <v>0</v>
      </c>
      <c r="T676" s="115">
        <v>0</v>
      </c>
      <c r="U676" s="115">
        <v>0</v>
      </c>
      <c r="V676" s="115">
        <v>0</v>
      </c>
      <c r="W676" s="115">
        <v>0</v>
      </c>
      <c r="X676" s="115">
        <v>0</v>
      </c>
      <c r="Y676" s="115">
        <v>0</v>
      </c>
      <c r="Z676" s="115">
        <v>0</v>
      </c>
      <c r="AA676" s="115">
        <v>0</v>
      </c>
      <c r="AB676" s="115">
        <v>0</v>
      </c>
      <c r="AC676" s="115">
        <v>0</v>
      </c>
      <c r="AD676" s="115">
        <v>0</v>
      </c>
      <c r="AE676" s="115">
        <v>0</v>
      </c>
      <c r="AF676" s="115">
        <v>0</v>
      </c>
      <c r="AG676" s="115">
        <v>0</v>
      </c>
    </row>
    <row r="677" spans="1:33">
      <c r="A677" s="115" t="s">
        <v>695</v>
      </c>
      <c r="B677" s="115" t="s">
        <v>19</v>
      </c>
      <c r="C677" s="115">
        <v>0</v>
      </c>
      <c r="D677" s="115">
        <v>0</v>
      </c>
      <c r="E677" s="115">
        <v>0</v>
      </c>
      <c r="F677" s="115">
        <v>0</v>
      </c>
      <c r="G677" s="115">
        <v>0</v>
      </c>
      <c r="H677" s="115">
        <v>0</v>
      </c>
      <c r="I677" s="115">
        <v>0</v>
      </c>
      <c r="J677" s="115">
        <v>0</v>
      </c>
      <c r="K677" s="115">
        <v>0</v>
      </c>
      <c r="L677" s="115">
        <v>0</v>
      </c>
      <c r="M677" s="115">
        <v>0</v>
      </c>
      <c r="N677" s="115">
        <v>0</v>
      </c>
      <c r="O677" s="115">
        <v>0</v>
      </c>
      <c r="P677" s="115">
        <v>0</v>
      </c>
      <c r="Q677" s="115">
        <v>0</v>
      </c>
      <c r="R677" s="115">
        <v>0</v>
      </c>
      <c r="S677" s="115">
        <v>0</v>
      </c>
      <c r="T677" s="115">
        <v>0</v>
      </c>
      <c r="U677" s="115">
        <v>0</v>
      </c>
      <c r="V677" s="115">
        <v>0</v>
      </c>
      <c r="W677" s="115">
        <v>0</v>
      </c>
      <c r="X677" s="115">
        <v>0</v>
      </c>
      <c r="Y677" s="115">
        <v>0</v>
      </c>
      <c r="Z677" s="115">
        <v>0</v>
      </c>
      <c r="AA677" s="115">
        <v>0</v>
      </c>
      <c r="AB677" s="115">
        <v>0</v>
      </c>
      <c r="AC677" s="115">
        <v>0</v>
      </c>
      <c r="AD677" s="115">
        <v>0</v>
      </c>
      <c r="AE677" s="115">
        <v>0</v>
      </c>
      <c r="AF677" s="115">
        <v>0</v>
      </c>
      <c r="AG677" s="115">
        <v>0</v>
      </c>
    </row>
    <row r="678" spans="1:33">
      <c r="A678" s="115" t="s">
        <v>696</v>
      </c>
      <c r="B678" s="115" t="s">
        <v>19</v>
      </c>
      <c r="C678" s="2">
        <v>1148360000</v>
      </c>
      <c r="D678" s="2">
        <v>1183840000</v>
      </c>
      <c r="E678" s="2">
        <v>1235810000</v>
      </c>
      <c r="F678" s="2">
        <v>1279600000</v>
      </c>
      <c r="G678" s="2">
        <v>1317500000</v>
      </c>
      <c r="H678" s="2">
        <v>1352750000</v>
      </c>
      <c r="I678" s="2">
        <v>1381100000</v>
      </c>
      <c r="J678" s="2">
        <v>1404570000</v>
      </c>
      <c r="K678" s="2">
        <v>1426430000</v>
      </c>
      <c r="L678" s="2">
        <v>1447690000</v>
      </c>
      <c r="M678" s="2">
        <v>1469900000</v>
      </c>
      <c r="N678" s="2">
        <v>1494410000</v>
      </c>
      <c r="O678" s="2">
        <v>1523780000</v>
      </c>
      <c r="P678" s="2">
        <v>1554090000</v>
      </c>
      <c r="Q678" s="2">
        <v>1586370000</v>
      </c>
      <c r="R678" s="2">
        <v>1621260000</v>
      </c>
      <c r="S678" s="2">
        <v>1654580000</v>
      </c>
      <c r="T678" s="2">
        <v>1686420000</v>
      </c>
      <c r="U678" s="2">
        <v>1719390000</v>
      </c>
      <c r="V678" s="2">
        <v>1755420000</v>
      </c>
      <c r="W678" s="2">
        <v>1793810000</v>
      </c>
      <c r="X678" s="2">
        <v>1832840000</v>
      </c>
      <c r="Y678" s="2">
        <v>1872310000</v>
      </c>
      <c r="Z678" s="2">
        <v>1911090000</v>
      </c>
      <c r="AA678" s="2">
        <v>1949480000</v>
      </c>
      <c r="AB678" s="2">
        <v>1989760000</v>
      </c>
      <c r="AC678" s="2">
        <v>2027620000</v>
      </c>
      <c r="AD678" s="2">
        <v>2065750000</v>
      </c>
      <c r="AE678" s="2">
        <v>2106650000</v>
      </c>
      <c r="AF678" s="2">
        <v>2147550000</v>
      </c>
      <c r="AG678" s="2">
        <v>2189990000</v>
      </c>
    </row>
    <row r="679" spans="1:33">
      <c r="A679" s="115" t="s">
        <v>697</v>
      </c>
      <c r="B679" s="115" t="s">
        <v>19</v>
      </c>
      <c r="C679" s="115">
        <v>0</v>
      </c>
      <c r="D679" s="115">
        <v>0</v>
      </c>
      <c r="E679" s="115">
        <v>0</v>
      </c>
      <c r="F679" s="115">
        <v>0</v>
      </c>
      <c r="G679" s="115">
        <v>0</v>
      </c>
      <c r="H679" s="115">
        <v>0</v>
      </c>
      <c r="I679" s="115">
        <v>0</v>
      </c>
      <c r="J679" s="115">
        <v>0</v>
      </c>
      <c r="K679" s="115">
        <v>0</v>
      </c>
      <c r="L679" s="115">
        <v>0</v>
      </c>
      <c r="M679" s="115">
        <v>0</v>
      </c>
      <c r="N679" s="115">
        <v>0</v>
      </c>
      <c r="O679" s="115">
        <v>0</v>
      </c>
      <c r="P679" s="115">
        <v>0</v>
      </c>
      <c r="Q679" s="115">
        <v>0</v>
      </c>
      <c r="R679" s="115">
        <v>0</v>
      </c>
      <c r="S679" s="115">
        <v>0</v>
      </c>
      <c r="T679" s="115">
        <v>0</v>
      </c>
      <c r="U679" s="115">
        <v>0</v>
      </c>
      <c r="V679" s="115">
        <v>0</v>
      </c>
      <c r="W679" s="115">
        <v>0</v>
      </c>
      <c r="X679" s="115">
        <v>0</v>
      </c>
      <c r="Y679" s="115">
        <v>0</v>
      </c>
      <c r="Z679" s="115">
        <v>0</v>
      </c>
      <c r="AA679" s="115">
        <v>0</v>
      </c>
      <c r="AB679" s="115">
        <v>0</v>
      </c>
      <c r="AC679" s="115">
        <v>0</v>
      </c>
      <c r="AD679" s="115">
        <v>0</v>
      </c>
      <c r="AE679" s="115">
        <v>0</v>
      </c>
      <c r="AF679" s="115">
        <v>0</v>
      </c>
      <c r="AG679" s="115">
        <v>0</v>
      </c>
    </row>
    <row r="680" spans="1:33">
      <c r="A680" s="115" t="s">
        <v>698</v>
      </c>
      <c r="B680" s="115" t="s">
        <v>19</v>
      </c>
      <c r="C680" s="115">
        <v>0</v>
      </c>
      <c r="D680" s="115">
        <v>0</v>
      </c>
      <c r="E680" s="115">
        <v>0</v>
      </c>
      <c r="F680" s="115">
        <v>0</v>
      </c>
      <c r="G680" s="115">
        <v>0</v>
      </c>
      <c r="H680" s="115">
        <v>0</v>
      </c>
      <c r="I680" s="115">
        <v>0</v>
      </c>
      <c r="J680" s="115">
        <v>0</v>
      </c>
      <c r="K680" s="115">
        <v>0</v>
      </c>
      <c r="L680" s="115">
        <v>0</v>
      </c>
      <c r="M680" s="115">
        <v>0</v>
      </c>
      <c r="N680" s="115">
        <v>0</v>
      </c>
      <c r="O680" s="115">
        <v>0</v>
      </c>
      <c r="P680" s="115">
        <v>0</v>
      </c>
      <c r="Q680" s="115">
        <v>0</v>
      </c>
      <c r="R680" s="115">
        <v>0</v>
      </c>
      <c r="S680" s="115">
        <v>0</v>
      </c>
      <c r="T680" s="115">
        <v>0</v>
      </c>
      <c r="U680" s="115">
        <v>0</v>
      </c>
      <c r="V680" s="115">
        <v>0</v>
      </c>
      <c r="W680" s="115">
        <v>0</v>
      </c>
      <c r="X680" s="115">
        <v>0</v>
      </c>
      <c r="Y680" s="115">
        <v>0</v>
      </c>
      <c r="Z680" s="115">
        <v>0</v>
      </c>
      <c r="AA680" s="115">
        <v>0</v>
      </c>
      <c r="AB680" s="115">
        <v>0</v>
      </c>
      <c r="AC680" s="115">
        <v>0</v>
      </c>
      <c r="AD680" s="115">
        <v>0</v>
      </c>
      <c r="AE680" s="115">
        <v>0</v>
      </c>
      <c r="AF680" s="115">
        <v>0</v>
      </c>
      <c r="AG680" s="115">
        <v>0</v>
      </c>
    </row>
    <row r="681" spans="1:33">
      <c r="A681" s="115" t="s">
        <v>699</v>
      </c>
      <c r="B681" s="115" t="s">
        <v>19</v>
      </c>
      <c r="C681" s="115">
        <v>0</v>
      </c>
      <c r="D681" s="115">
        <v>0</v>
      </c>
      <c r="E681" s="115">
        <v>0</v>
      </c>
      <c r="F681" s="115">
        <v>0</v>
      </c>
      <c r="G681" s="115">
        <v>0</v>
      </c>
      <c r="H681" s="115">
        <v>0</v>
      </c>
      <c r="I681" s="115">
        <v>0</v>
      </c>
      <c r="J681" s="115">
        <v>0</v>
      </c>
      <c r="K681" s="115">
        <v>0</v>
      </c>
      <c r="L681" s="115">
        <v>0</v>
      </c>
      <c r="M681" s="115">
        <v>0</v>
      </c>
      <c r="N681" s="115">
        <v>0</v>
      </c>
      <c r="O681" s="115">
        <v>0</v>
      </c>
      <c r="P681" s="115">
        <v>0</v>
      </c>
      <c r="Q681" s="115">
        <v>0</v>
      </c>
      <c r="R681" s="115">
        <v>0</v>
      </c>
      <c r="S681" s="115">
        <v>0</v>
      </c>
      <c r="T681" s="115">
        <v>0</v>
      </c>
      <c r="U681" s="115">
        <v>0</v>
      </c>
      <c r="V681" s="115">
        <v>0</v>
      </c>
      <c r="W681" s="115">
        <v>0</v>
      </c>
      <c r="X681" s="115">
        <v>0</v>
      </c>
      <c r="Y681" s="115">
        <v>0</v>
      </c>
      <c r="Z681" s="115">
        <v>0</v>
      </c>
      <c r="AA681" s="115">
        <v>0</v>
      </c>
      <c r="AB681" s="115">
        <v>0</v>
      </c>
      <c r="AC681" s="115">
        <v>0</v>
      </c>
      <c r="AD681" s="115">
        <v>0</v>
      </c>
      <c r="AE681" s="115">
        <v>0</v>
      </c>
      <c r="AF681" s="115">
        <v>0</v>
      </c>
      <c r="AG681" s="115">
        <v>0</v>
      </c>
    </row>
    <row r="682" spans="1:33">
      <c r="A682" s="115" t="s">
        <v>700</v>
      </c>
      <c r="B682" s="115" t="s">
        <v>19</v>
      </c>
      <c r="C682" s="115">
        <v>0</v>
      </c>
      <c r="D682" s="115">
        <v>0</v>
      </c>
      <c r="E682" s="115">
        <v>0</v>
      </c>
      <c r="F682" s="115">
        <v>0</v>
      </c>
      <c r="G682" s="115">
        <v>0</v>
      </c>
      <c r="H682" s="115">
        <v>0</v>
      </c>
      <c r="I682" s="115">
        <v>0</v>
      </c>
      <c r="J682" s="115">
        <v>0</v>
      </c>
      <c r="K682" s="115">
        <v>0</v>
      </c>
      <c r="L682" s="115">
        <v>0</v>
      </c>
      <c r="M682" s="115">
        <v>0</v>
      </c>
      <c r="N682" s="115">
        <v>0</v>
      </c>
      <c r="O682" s="115">
        <v>0</v>
      </c>
      <c r="P682" s="115">
        <v>0</v>
      </c>
      <c r="Q682" s="115">
        <v>0</v>
      </c>
      <c r="R682" s="115">
        <v>0</v>
      </c>
      <c r="S682" s="115">
        <v>0</v>
      </c>
      <c r="T682" s="115">
        <v>0</v>
      </c>
      <c r="U682" s="115">
        <v>0</v>
      </c>
      <c r="V682" s="115">
        <v>0</v>
      </c>
      <c r="W682" s="115">
        <v>0</v>
      </c>
      <c r="X682" s="115">
        <v>0</v>
      </c>
      <c r="Y682" s="115">
        <v>0</v>
      </c>
      <c r="Z682" s="115">
        <v>0</v>
      </c>
      <c r="AA682" s="115">
        <v>0</v>
      </c>
      <c r="AB682" s="115">
        <v>0</v>
      </c>
      <c r="AC682" s="115">
        <v>0</v>
      </c>
      <c r="AD682" s="115">
        <v>0</v>
      </c>
      <c r="AE682" s="115">
        <v>0</v>
      </c>
      <c r="AF682" s="115">
        <v>0</v>
      </c>
      <c r="AG682" s="115">
        <v>0</v>
      </c>
    </row>
    <row r="683" spans="1:33">
      <c r="A683" s="115" t="s">
        <v>701</v>
      </c>
      <c r="B683" s="115" t="s">
        <v>19</v>
      </c>
      <c r="C683" s="115">
        <v>0</v>
      </c>
      <c r="D683" s="115">
        <v>0</v>
      </c>
      <c r="E683" s="115">
        <v>0</v>
      </c>
      <c r="F683" s="115">
        <v>0</v>
      </c>
      <c r="G683" s="115">
        <v>0</v>
      </c>
      <c r="H683" s="115">
        <v>0</v>
      </c>
      <c r="I683" s="115">
        <v>0</v>
      </c>
      <c r="J683" s="115">
        <v>0</v>
      </c>
      <c r="K683" s="115">
        <v>0</v>
      </c>
      <c r="L683" s="115">
        <v>0</v>
      </c>
      <c r="M683" s="115">
        <v>0</v>
      </c>
      <c r="N683" s="115">
        <v>0</v>
      </c>
      <c r="O683" s="115">
        <v>0</v>
      </c>
      <c r="P683" s="115">
        <v>0</v>
      </c>
      <c r="Q683" s="115">
        <v>0</v>
      </c>
      <c r="R683" s="115">
        <v>0</v>
      </c>
      <c r="S683" s="115">
        <v>0</v>
      </c>
      <c r="T683" s="115">
        <v>0</v>
      </c>
      <c r="U683" s="115">
        <v>0</v>
      </c>
      <c r="V683" s="115">
        <v>0</v>
      </c>
      <c r="W683" s="115">
        <v>0</v>
      </c>
      <c r="X683" s="115">
        <v>0</v>
      </c>
      <c r="Y683" s="115">
        <v>0</v>
      </c>
      <c r="Z683" s="115">
        <v>0</v>
      </c>
      <c r="AA683" s="115">
        <v>0</v>
      </c>
      <c r="AB683" s="115">
        <v>0</v>
      </c>
      <c r="AC683" s="115">
        <v>0</v>
      </c>
      <c r="AD683" s="115">
        <v>0</v>
      </c>
      <c r="AE683" s="115">
        <v>0</v>
      </c>
      <c r="AF683" s="115">
        <v>0</v>
      </c>
      <c r="AG683" s="115">
        <v>0</v>
      </c>
    </row>
    <row r="684" spans="1:33">
      <c r="A684" s="115" t="s">
        <v>702</v>
      </c>
      <c r="B684" s="115" t="s">
        <v>19</v>
      </c>
      <c r="C684" s="115">
        <v>0</v>
      </c>
      <c r="D684" s="115">
        <v>0</v>
      </c>
      <c r="E684" s="115">
        <v>0</v>
      </c>
      <c r="F684" s="115">
        <v>0</v>
      </c>
      <c r="G684" s="115">
        <v>0</v>
      </c>
      <c r="H684" s="115">
        <v>0</v>
      </c>
      <c r="I684" s="115">
        <v>0</v>
      </c>
      <c r="J684" s="115">
        <v>0</v>
      </c>
      <c r="K684" s="115">
        <v>0</v>
      </c>
      <c r="L684" s="115">
        <v>0</v>
      </c>
      <c r="M684" s="115">
        <v>0</v>
      </c>
      <c r="N684" s="115">
        <v>0</v>
      </c>
      <c r="O684" s="115">
        <v>0</v>
      </c>
      <c r="P684" s="115">
        <v>0</v>
      </c>
      <c r="Q684" s="115">
        <v>0</v>
      </c>
      <c r="R684" s="115">
        <v>0</v>
      </c>
      <c r="S684" s="115">
        <v>0</v>
      </c>
      <c r="T684" s="115">
        <v>0</v>
      </c>
      <c r="U684" s="115">
        <v>0</v>
      </c>
      <c r="V684" s="115">
        <v>0</v>
      </c>
      <c r="W684" s="115">
        <v>0</v>
      </c>
      <c r="X684" s="115">
        <v>0</v>
      </c>
      <c r="Y684" s="115">
        <v>0</v>
      </c>
      <c r="Z684" s="115">
        <v>0</v>
      </c>
      <c r="AA684" s="115">
        <v>0</v>
      </c>
      <c r="AB684" s="115">
        <v>0</v>
      </c>
      <c r="AC684" s="115">
        <v>0</v>
      </c>
      <c r="AD684" s="115">
        <v>0</v>
      </c>
      <c r="AE684" s="115">
        <v>0</v>
      </c>
      <c r="AF684" s="115">
        <v>0</v>
      </c>
      <c r="AG684" s="115">
        <v>0</v>
      </c>
    </row>
    <row r="685" spans="1:33">
      <c r="A685" s="115" t="s">
        <v>703</v>
      </c>
      <c r="B685" s="115" t="s">
        <v>19</v>
      </c>
      <c r="C685" s="115">
        <v>0</v>
      </c>
      <c r="D685" s="115">
        <v>0</v>
      </c>
      <c r="E685" s="115">
        <v>0</v>
      </c>
      <c r="F685" s="115">
        <v>0</v>
      </c>
      <c r="G685" s="115">
        <v>0</v>
      </c>
      <c r="H685" s="115">
        <v>0</v>
      </c>
      <c r="I685" s="115">
        <v>0</v>
      </c>
      <c r="J685" s="115">
        <v>0</v>
      </c>
      <c r="K685" s="115">
        <v>0</v>
      </c>
      <c r="L685" s="115">
        <v>0</v>
      </c>
      <c r="M685" s="115">
        <v>0</v>
      </c>
      <c r="N685" s="115">
        <v>0</v>
      </c>
      <c r="O685" s="115">
        <v>0</v>
      </c>
      <c r="P685" s="115">
        <v>0</v>
      </c>
      <c r="Q685" s="115">
        <v>0</v>
      </c>
      <c r="R685" s="115">
        <v>0</v>
      </c>
      <c r="S685" s="115">
        <v>0</v>
      </c>
      <c r="T685" s="115">
        <v>0</v>
      </c>
      <c r="U685" s="115">
        <v>0</v>
      </c>
      <c r="V685" s="115">
        <v>0</v>
      </c>
      <c r="W685" s="115">
        <v>0</v>
      </c>
      <c r="X685" s="115">
        <v>0</v>
      </c>
      <c r="Y685" s="115">
        <v>0</v>
      </c>
      <c r="Z685" s="115">
        <v>0</v>
      </c>
      <c r="AA685" s="115">
        <v>0</v>
      </c>
      <c r="AB685" s="115">
        <v>0</v>
      </c>
      <c r="AC685" s="115">
        <v>0</v>
      </c>
      <c r="AD685" s="115">
        <v>0</v>
      </c>
      <c r="AE685" s="115">
        <v>0</v>
      </c>
      <c r="AF685" s="115">
        <v>0</v>
      </c>
      <c r="AG685" s="115">
        <v>0</v>
      </c>
    </row>
    <row r="686" spans="1:33">
      <c r="A686" s="115" t="s">
        <v>704</v>
      </c>
      <c r="B686" s="115" t="s">
        <v>19</v>
      </c>
      <c r="C686" s="115">
        <v>0</v>
      </c>
      <c r="D686" s="115">
        <v>0</v>
      </c>
      <c r="E686" s="115">
        <v>0</v>
      </c>
      <c r="F686" s="115">
        <v>0</v>
      </c>
      <c r="G686" s="115">
        <v>0</v>
      </c>
      <c r="H686" s="115">
        <v>0</v>
      </c>
      <c r="I686" s="115">
        <v>0</v>
      </c>
      <c r="J686" s="115">
        <v>0</v>
      </c>
      <c r="K686" s="115">
        <v>0</v>
      </c>
      <c r="L686" s="115">
        <v>0</v>
      </c>
      <c r="M686" s="115">
        <v>0</v>
      </c>
      <c r="N686" s="115">
        <v>0</v>
      </c>
      <c r="O686" s="115">
        <v>0</v>
      </c>
      <c r="P686" s="115">
        <v>0</v>
      </c>
      <c r="Q686" s="115">
        <v>0</v>
      </c>
      <c r="R686" s="115">
        <v>0</v>
      </c>
      <c r="S686" s="115">
        <v>0</v>
      </c>
      <c r="T686" s="115">
        <v>0</v>
      </c>
      <c r="U686" s="115">
        <v>0</v>
      </c>
      <c r="V686" s="115">
        <v>0</v>
      </c>
      <c r="W686" s="115">
        <v>0</v>
      </c>
      <c r="X686" s="115">
        <v>0</v>
      </c>
      <c r="Y686" s="115">
        <v>0</v>
      </c>
      <c r="Z686" s="115">
        <v>0</v>
      </c>
      <c r="AA686" s="115">
        <v>0</v>
      </c>
      <c r="AB686" s="115">
        <v>0</v>
      </c>
      <c r="AC686" s="115">
        <v>0</v>
      </c>
      <c r="AD686" s="115">
        <v>0</v>
      </c>
      <c r="AE686" s="115">
        <v>0</v>
      </c>
      <c r="AF686" s="115">
        <v>0</v>
      </c>
      <c r="AG686" s="115">
        <v>0</v>
      </c>
    </row>
    <row r="687" spans="1:33">
      <c r="A687" s="115" t="s">
        <v>705</v>
      </c>
      <c r="B687" s="115" t="s">
        <v>19</v>
      </c>
      <c r="C687" s="115">
        <v>0</v>
      </c>
      <c r="D687" s="115">
        <v>0</v>
      </c>
      <c r="E687" s="115">
        <v>0</v>
      </c>
      <c r="F687" s="115">
        <v>0</v>
      </c>
      <c r="G687" s="115">
        <v>0</v>
      </c>
      <c r="H687" s="115">
        <v>0</v>
      </c>
      <c r="I687" s="115">
        <v>0</v>
      </c>
      <c r="J687" s="115">
        <v>0</v>
      </c>
      <c r="K687" s="115">
        <v>0</v>
      </c>
      <c r="L687" s="115">
        <v>0</v>
      </c>
      <c r="M687" s="115">
        <v>0</v>
      </c>
      <c r="N687" s="115">
        <v>0</v>
      </c>
      <c r="O687" s="115">
        <v>0</v>
      </c>
      <c r="P687" s="115">
        <v>0</v>
      </c>
      <c r="Q687" s="115">
        <v>0</v>
      </c>
      <c r="R687" s="115">
        <v>0</v>
      </c>
      <c r="S687" s="115">
        <v>0</v>
      </c>
      <c r="T687" s="115">
        <v>0</v>
      </c>
      <c r="U687" s="115">
        <v>0</v>
      </c>
      <c r="V687" s="115">
        <v>0</v>
      </c>
      <c r="W687" s="115">
        <v>0</v>
      </c>
      <c r="X687" s="115">
        <v>0</v>
      </c>
      <c r="Y687" s="115">
        <v>0</v>
      </c>
      <c r="Z687" s="115">
        <v>0</v>
      </c>
      <c r="AA687" s="115">
        <v>0</v>
      </c>
      <c r="AB687" s="115">
        <v>0</v>
      </c>
      <c r="AC687" s="115">
        <v>0</v>
      </c>
      <c r="AD687" s="115">
        <v>0</v>
      </c>
      <c r="AE687" s="115">
        <v>0</v>
      </c>
      <c r="AF687" s="115">
        <v>0</v>
      </c>
      <c r="AG687" s="115">
        <v>0</v>
      </c>
    </row>
    <row r="688" spans="1:33">
      <c r="A688" s="115" t="s">
        <v>706</v>
      </c>
      <c r="B688" s="115" t="s">
        <v>19</v>
      </c>
      <c r="C688" s="2">
        <v>579586000</v>
      </c>
      <c r="D688" s="2">
        <v>1031180000</v>
      </c>
      <c r="E688" s="2">
        <v>1251320000</v>
      </c>
      <c r="F688" s="2">
        <v>1362190000</v>
      </c>
      <c r="G688" s="2">
        <v>1426880000</v>
      </c>
      <c r="H688" s="2">
        <v>1467630000</v>
      </c>
      <c r="I688" s="2">
        <v>1484290000</v>
      </c>
      <c r="J688" s="2">
        <v>1490750000</v>
      </c>
      <c r="K688" s="2">
        <v>1493810000</v>
      </c>
      <c r="L688" s="2">
        <v>1495250000</v>
      </c>
      <c r="M688" s="2">
        <v>1497790000</v>
      </c>
      <c r="N688" s="2">
        <v>1503530000</v>
      </c>
      <c r="O688" s="2">
        <v>1515690000</v>
      </c>
      <c r="P688" s="2">
        <v>1528340000</v>
      </c>
      <c r="Q688" s="2">
        <v>1544650000</v>
      </c>
      <c r="R688" s="2">
        <v>1564120000</v>
      </c>
      <c r="S688" s="2">
        <v>1580420000</v>
      </c>
      <c r="T688" s="2">
        <v>1593820000</v>
      </c>
      <c r="U688" s="2">
        <v>1608480000</v>
      </c>
      <c r="V688" s="2">
        <v>1626900000</v>
      </c>
      <c r="W688" s="2">
        <v>1649470000</v>
      </c>
      <c r="X688" s="2">
        <v>1671590000</v>
      </c>
      <c r="Y688" s="2">
        <v>1693650000</v>
      </c>
      <c r="Z688" s="2">
        <v>1715250000</v>
      </c>
      <c r="AA688" s="2">
        <v>1742530000</v>
      </c>
      <c r="AB688" s="2">
        <v>1767500000</v>
      </c>
      <c r="AC688" s="2">
        <v>1787340000</v>
      </c>
      <c r="AD688" s="2">
        <v>1804720000</v>
      </c>
      <c r="AE688" s="2">
        <v>1826590000</v>
      </c>
      <c r="AF688" s="2">
        <v>1847980000</v>
      </c>
      <c r="AG688" s="2">
        <v>1869750000</v>
      </c>
    </row>
    <row r="689" spans="1:33">
      <c r="A689" s="115" t="s">
        <v>707</v>
      </c>
      <c r="B689" s="115" t="s">
        <v>19</v>
      </c>
      <c r="C689" s="115">
        <v>0</v>
      </c>
      <c r="D689" s="115">
        <v>0</v>
      </c>
      <c r="E689" s="115">
        <v>0</v>
      </c>
      <c r="F689" s="115">
        <v>0</v>
      </c>
      <c r="G689" s="115">
        <v>0</v>
      </c>
      <c r="H689" s="115">
        <v>0</v>
      </c>
      <c r="I689" s="115">
        <v>0</v>
      </c>
      <c r="J689" s="115">
        <v>0</v>
      </c>
      <c r="K689" s="115">
        <v>0</v>
      </c>
      <c r="L689" s="115">
        <v>0</v>
      </c>
      <c r="M689" s="115">
        <v>0</v>
      </c>
      <c r="N689" s="115">
        <v>0</v>
      </c>
      <c r="O689" s="115">
        <v>0</v>
      </c>
      <c r="P689" s="115">
        <v>0</v>
      </c>
      <c r="Q689" s="115">
        <v>0</v>
      </c>
      <c r="R689" s="115">
        <v>0</v>
      </c>
      <c r="S689" s="115">
        <v>0</v>
      </c>
      <c r="T689" s="115">
        <v>0</v>
      </c>
      <c r="U689" s="115">
        <v>0</v>
      </c>
      <c r="V689" s="115">
        <v>0</v>
      </c>
      <c r="W689" s="115">
        <v>0</v>
      </c>
      <c r="X689" s="115">
        <v>0</v>
      </c>
      <c r="Y689" s="115">
        <v>0</v>
      </c>
      <c r="Z689" s="115">
        <v>0</v>
      </c>
      <c r="AA689" s="115">
        <v>0</v>
      </c>
      <c r="AB689" s="115">
        <v>0</v>
      </c>
      <c r="AC689" s="115">
        <v>0</v>
      </c>
      <c r="AD689" s="115">
        <v>0</v>
      </c>
      <c r="AE689" s="115">
        <v>0</v>
      </c>
      <c r="AF689" s="115">
        <v>0</v>
      </c>
      <c r="AG689" s="115">
        <v>0</v>
      </c>
    </row>
    <row r="690" spans="1:33">
      <c r="A690" s="115" t="s">
        <v>708</v>
      </c>
      <c r="B690" s="115" t="s">
        <v>19</v>
      </c>
      <c r="C690" s="115">
        <v>0</v>
      </c>
      <c r="D690" s="115">
        <v>0</v>
      </c>
      <c r="E690" s="115">
        <v>0</v>
      </c>
      <c r="F690" s="115">
        <v>0</v>
      </c>
      <c r="G690" s="115">
        <v>0</v>
      </c>
      <c r="H690" s="115">
        <v>0</v>
      </c>
      <c r="I690" s="115">
        <v>0</v>
      </c>
      <c r="J690" s="115">
        <v>0</v>
      </c>
      <c r="K690" s="115">
        <v>0</v>
      </c>
      <c r="L690" s="115">
        <v>0</v>
      </c>
      <c r="M690" s="115">
        <v>0</v>
      </c>
      <c r="N690" s="115">
        <v>0</v>
      </c>
      <c r="O690" s="115">
        <v>0</v>
      </c>
      <c r="P690" s="115">
        <v>0</v>
      </c>
      <c r="Q690" s="115">
        <v>0</v>
      </c>
      <c r="R690" s="115">
        <v>0</v>
      </c>
      <c r="S690" s="115">
        <v>0</v>
      </c>
      <c r="T690" s="115">
        <v>0</v>
      </c>
      <c r="U690" s="115">
        <v>0</v>
      </c>
      <c r="V690" s="115">
        <v>0</v>
      </c>
      <c r="W690" s="115">
        <v>0</v>
      </c>
      <c r="X690" s="115">
        <v>0</v>
      </c>
      <c r="Y690" s="115">
        <v>0</v>
      </c>
      <c r="Z690" s="115">
        <v>0</v>
      </c>
      <c r="AA690" s="115">
        <v>0</v>
      </c>
      <c r="AB690" s="115">
        <v>0</v>
      </c>
      <c r="AC690" s="115">
        <v>0</v>
      </c>
      <c r="AD690" s="115">
        <v>0</v>
      </c>
      <c r="AE690" s="115">
        <v>0</v>
      </c>
      <c r="AF690" s="115">
        <v>0</v>
      </c>
      <c r="AG690" s="115">
        <v>0</v>
      </c>
    </row>
    <row r="691" spans="1:33">
      <c r="A691" s="115" t="s">
        <v>709</v>
      </c>
      <c r="B691" s="115" t="s">
        <v>19</v>
      </c>
      <c r="C691" s="115">
        <v>0</v>
      </c>
      <c r="D691" s="115">
        <v>0</v>
      </c>
      <c r="E691" s="115">
        <v>0</v>
      </c>
      <c r="F691" s="115">
        <v>0</v>
      </c>
      <c r="G691" s="115">
        <v>0</v>
      </c>
      <c r="H691" s="115">
        <v>0</v>
      </c>
      <c r="I691" s="115">
        <v>0</v>
      </c>
      <c r="J691" s="115">
        <v>0</v>
      </c>
      <c r="K691" s="115">
        <v>0</v>
      </c>
      <c r="L691" s="115">
        <v>0</v>
      </c>
      <c r="M691" s="115">
        <v>0</v>
      </c>
      <c r="N691" s="115">
        <v>0</v>
      </c>
      <c r="O691" s="115">
        <v>0</v>
      </c>
      <c r="P691" s="115">
        <v>0</v>
      </c>
      <c r="Q691" s="115">
        <v>0</v>
      </c>
      <c r="R691" s="115">
        <v>0</v>
      </c>
      <c r="S691" s="115">
        <v>0</v>
      </c>
      <c r="T691" s="115">
        <v>0</v>
      </c>
      <c r="U691" s="115">
        <v>0</v>
      </c>
      <c r="V691" s="115">
        <v>0</v>
      </c>
      <c r="W691" s="115">
        <v>0</v>
      </c>
      <c r="X691" s="115">
        <v>0</v>
      </c>
      <c r="Y691" s="115">
        <v>0</v>
      </c>
      <c r="Z691" s="115">
        <v>0</v>
      </c>
      <c r="AA691" s="115">
        <v>0</v>
      </c>
      <c r="AB691" s="115">
        <v>0</v>
      </c>
      <c r="AC691" s="115">
        <v>0</v>
      </c>
      <c r="AD691" s="115">
        <v>0</v>
      </c>
      <c r="AE691" s="115">
        <v>0</v>
      </c>
      <c r="AF691" s="115">
        <v>0</v>
      </c>
      <c r="AG691" s="115">
        <v>0</v>
      </c>
    </row>
    <row r="692" spans="1:33">
      <c r="A692" s="115" t="s">
        <v>710</v>
      </c>
      <c r="B692" s="115" t="s">
        <v>19</v>
      </c>
      <c r="C692" s="115">
        <v>0</v>
      </c>
      <c r="D692" s="115">
        <v>0</v>
      </c>
      <c r="E692" s="115">
        <v>0</v>
      </c>
      <c r="F692" s="115">
        <v>0</v>
      </c>
      <c r="G692" s="115">
        <v>0</v>
      </c>
      <c r="H692" s="115">
        <v>0</v>
      </c>
      <c r="I692" s="115">
        <v>0</v>
      </c>
      <c r="J692" s="115">
        <v>0</v>
      </c>
      <c r="K692" s="115">
        <v>0</v>
      </c>
      <c r="L692" s="115">
        <v>0</v>
      </c>
      <c r="M692" s="115">
        <v>0</v>
      </c>
      <c r="N692" s="115">
        <v>0</v>
      </c>
      <c r="O692" s="115">
        <v>0</v>
      </c>
      <c r="P692" s="115">
        <v>0</v>
      </c>
      <c r="Q692" s="115">
        <v>0</v>
      </c>
      <c r="R692" s="115">
        <v>0</v>
      </c>
      <c r="S692" s="115">
        <v>0</v>
      </c>
      <c r="T692" s="115">
        <v>0</v>
      </c>
      <c r="U692" s="115">
        <v>0</v>
      </c>
      <c r="V692" s="115">
        <v>0</v>
      </c>
      <c r="W692" s="115">
        <v>0</v>
      </c>
      <c r="X692" s="115">
        <v>0</v>
      </c>
      <c r="Y692" s="115">
        <v>0</v>
      </c>
      <c r="Z692" s="115">
        <v>0</v>
      </c>
      <c r="AA692" s="115">
        <v>0</v>
      </c>
      <c r="AB692" s="115">
        <v>0</v>
      </c>
      <c r="AC692" s="115">
        <v>0</v>
      </c>
      <c r="AD692" s="115">
        <v>0</v>
      </c>
      <c r="AE692" s="115">
        <v>0</v>
      </c>
      <c r="AF692" s="115">
        <v>0</v>
      </c>
      <c r="AG692" s="115">
        <v>0</v>
      </c>
    </row>
    <row r="693" spans="1:33">
      <c r="A693" s="115" t="s">
        <v>711</v>
      </c>
      <c r="B693" s="115" t="s">
        <v>19</v>
      </c>
      <c r="C693" s="115">
        <v>0</v>
      </c>
      <c r="D693" s="115">
        <v>0</v>
      </c>
      <c r="E693" s="115">
        <v>0</v>
      </c>
      <c r="F693" s="115">
        <v>0</v>
      </c>
      <c r="G693" s="115">
        <v>0</v>
      </c>
      <c r="H693" s="115">
        <v>0</v>
      </c>
      <c r="I693" s="115">
        <v>0</v>
      </c>
      <c r="J693" s="115">
        <v>0</v>
      </c>
      <c r="K693" s="115">
        <v>0</v>
      </c>
      <c r="L693" s="115">
        <v>0</v>
      </c>
      <c r="M693" s="115">
        <v>0</v>
      </c>
      <c r="N693" s="115">
        <v>0</v>
      </c>
      <c r="O693" s="115">
        <v>0</v>
      </c>
      <c r="P693" s="115">
        <v>0</v>
      </c>
      <c r="Q693" s="115">
        <v>0</v>
      </c>
      <c r="R693" s="115">
        <v>0</v>
      </c>
      <c r="S693" s="115">
        <v>0</v>
      </c>
      <c r="T693" s="115">
        <v>0</v>
      </c>
      <c r="U693" s="115">
        <v>0</v>
      </c>
      <c r="V693" s="115">
        <v>0</v>
      </c>
      <c r="W693" s="115">
        <v>0</v>
      </c>
      <c r="X693" s="115">
        <v>0</v>
      </c>
      <c r="Y693" s="115">
        <v>0</v>
      </c>
      <c r="Z693" s="115">
        <v>0</v>
      </c>
      <c r="AA693" s="115">
        <v>0</v>
      </c>
      <c r="AB693" s="115">
        <v>0</v>
      </c>
      <c r="AC693" s="115">
        <v>0</v>
      </c>
      <c r="AD693" s="115">
        <v>0</v>
      </c>
      <c r="AE693" s="115">
        <v>0</v>
      </c>
      <c r="AF693" s="115">
        <v>0</v>
      </c>
      <c r="AG693" s="115">
        <v>0</v>
      </c>
    </row>
    <row r="694" spans="1:33">
      <c r="A694" s="115" t="s">
        <v>712</v>
      </c>
      <c r="B694" s="115" t="s">
        <v>19</v>
      </c>
      <c r="C694" s="115">
        <v>0</v>
      </c>
      <c r="D694" s="115">
        <v>0</v>
      </c>
      <c r="E694" s="115">
        <v>0</v>
      </c>
      <c r="F694" s="115">
        <v>0</v>
      </c>
      <c r="G694" s="115">
        <v>0</v>
      </c>
      <c r="H694" s="115">
        <v>0</v>
      </c>
      <c r="I694" s="115">
        <v>0</v>
      </c>
      <c r="J694" s="115">
        <v>0</v>
      </c>
      <c r="K694" s="115">
        <v>0</v>
      </c>
      <c r="L694" s="115">
        <v>0</v>
      </c>
      <c r="M694" s="115">
        <v>0</v>
      </c>
      <c r="N694" s="115">
        <v>0</v>
      </c>
      <c r="O694" s="115">
        <v>0</v>
      </c>
      <c r="P694" s="115">
        <v>0</v>
      </c>
      <c r="Q694" s="115">
        <v>0</v>
      </c>
      <c r="R694" s="115">
        <v>0</v>
      </c>
      <c r="S694" s="115">
        <v>0</v>
      </c>
      <c r="T694" s="115">
        <v>0</v>
      </c>
      <c r="U694" s="115">
        <v>0</v>
      </c>
      <c r="V694" s="115">
        <v>0</v>
      </c>
      <c r="W694" s="115">
        <v>0</v>
      </c>
      <c r="X694" s="115">
        <v>0</v>
      </c>
      <c r="Y694" s="115">
        <v>0</v>
      </c>
      <c r="Z694" s="115">
        <v>0</v>
      </c>
      <c r="AA694" s="115">
        <v>0</v>
      </c>
      <c r="AB694" s="115">
        <v>0</v>
      </c>
      <c r="AC694" s="115">
        <v>0</v>
      </c>
      <c r="AD694" s="115">
        <v>0</v>
      </c>
      <c r="AE694" s="115">
        <v>0</v>
      </c>
      <c r="AF694" s="115">
        <v>0</v>
      </c>
      <c r="AG694" s="115">
        <v>0</v>
      </c>
    </row>
    <row r="695" spans="1:33">
      <c r="A695" s="115" t="s">
        <v>713</v>
      </c>
      <c r="B695" s="115" t="s">
        <v>19</v>
      </c>
      <c r="C695" s="115">
        <v>0</v>
      </c>
      <c r="D695" s="115">
        <v>0</v>
      </c>
      <c r="E695" s="115">
        <v>0</v>
      </c>
      <c r="F695" s="115">
        <v>0</v>
      </c>
      <c r="G695" s="115">
        <v>0</v>
      </c>
      <c r="H695" s="115">
        <v>0</v>
      </c>
      <c r="I695" s="115">
        <v>0</v>
      </c>
      <c r="J695" s="115">
        <v>0</v>
      </c>
      <c r="K695" s="115">
        <v>0</v>
      </c>
      <c r="L695" s="115">
        <v>0</v>
      </c>
      <c r="M695" s="115">
        <v>0</v>
      </c>
      <c r="N695" s="115">
        <v>0</v>
      </c>
      <c r="O695" s="115">
        <v>0</v>
      </c>
      <c r="P695" s="115">
        <v>0</v>
      </c>
      <c r="Q695" s="115">
        <v>0</v>
      </c>
      <c r="R695" s="115">
        <v>0</v>
      </c>
      <c r="S695" s="115">
        <v>0</v>
      </c>
      <c r="T695" s="115">
        <v>0</v>
      </c>
      <c r="U695" s="115">
        <v>0</v>
      </c>
      <c r="V695" s="115">
        <v>0</v>
      </c>
      <c r="W695" s="115">
        <v>0</v>
      </c>
      <c r="X695" s="115">
        <v>0</v>
      </c>
      <c r="Y695" s="115">
        <v>0</v>
      </c>
      <c r="Z695" s="115">
        <v>0</v>
      </c>
      <c r="AA695" s="115">
        <v>0</v>
      </c>
      <c r="AB695" s="115">
        <v>0</v>
      </c>
      <c r="AC695" s="115">
        <v>0</v>
      </c>
      <c r="AD695" s="115">
        <v>0</v>
      </c>
      <c r="AE695" s="115">
        <v>0</v>
      </c>
      <c r="AF695" s="115">
        <v>0</v>
      </c>
      <c r="AG695" s="115">
        <v>0</v>
      </c>
    </row>
    <row r="696" spans="1:33">
      <c r="A696" s="115" t="s">
        <v>714</v>
      </c>
      <c r="B696" s="115" t="s">
        <v>19</v>
      </c>
      <c r="C696" s="115">
        <v>0</v>
      </c>
      <c r="D696" s="115">
        <v>0</v>
      </c>
      <c r="E696" s="115">
        <v>0</v>
      </c>
      <c r="F696" s="115">
        <v>0</v>
      </c>
      <c r="G696" s="115">
        <v>0</v>
      </c>
      <c r="H696" s="115">
        <v>0</v>
      </c>
      <c r="I696" s="115">
        <v>0</v>
      </c>
      <c r="J696" s="115">
        <v>0</v>
      </c>
      <c r="K696" s="115">
        <v>0</v>
      </c>
      <c r="L696" s="115">
        <v>0</v>
      </c>
      <c r="M696" s="115">
        <v>0</v>
      </c>
      <c r="N696" s="115">
        <v>0</v>
      </c>
      <c r="O696" s="115">
        <v>0</v>
      </c>
      <c r="P696" s="115">
        <v>0</v>
      </c>
      <c r="Q696" s="115">
        <v>0</v>
      </c>
      <c r="R696" s="115">
        <v>0</v>
      </c>
      <c r="S696" s="115">
        <v>0</v>
      </c>
      <c r="T696" s="115">
        <v>0</v>
      </c>
      <c r="U696" s="115">
        <v>0</v>
      </c>
      <c r="V696" s="115">
        <v>0</v>
      </c>
      <c r="W696" s="115">
        <v>0</v>
      </c>
      <c r="X696" s="115">
        <v>0</v>
      </c>
      <c r="Y696" s="115">
        <v>0</v>
      </c>
      <c r="Z696" s="115">
        <v>0</v>
      </c>
      <c r="AA696" s="115">
        <v>0</v>
      </c>
      <c r="AB696" s="115">
        <v>0</v>
      </c>
      <c r="AC696" s="115">
        <v>0</v>
      </c>
      <c r="AD696" s="115">
        <v>0</v>
      </c>
      <c r="AE696" s="115">
        <v>0</v>
      </c>
      <c r="AF696" s="115">
        <v>0</v>
      </c>
      <c r="AG696" s="115">
        <v>0</v>
      </c>
    </row>
    <row r="697" spans="1:33">
      <c r="A697" s="115" t="s">
        <v>715</v>
      </c>
      <c r="B697" s="115" t="s">
        <v>19</v>
      </c>
      <c r="C697" s="115">
        <v>0</v>
      </c>
      <c r="D697" s="115">
        <v>0</v>
      </c>
      <c r="E697" s="115">
        <v>0</v>
      </c>
      <c r="F697" s="115">
        <v>0</v>
      </c>
      <c r="G697" s="115">
        <v>0</v>
      </c>
      <c r="H697" s="115">
        <v>0</v>
      </c>
      <c r="I697" s="115">
        <v>0</v>
      </c>
      <c r="J697" s="115">
        <v>0</v>
      </c>
      <c r="K697" s="115">
        <v>0</v>
      </c>
      <c r="L697" s="115">
        <v>0</v>
      </c>
      <c r="M697" s="115">
        <v>0</v>
      </c>
      <c r="N697" s="115">
        <v>0</v>
      </c>
      <c r="O697" s="115">
        <v>0</v>
      </c>
      <c r="P697" s="115">
        <v>0</v>
      </c>
      <c r="Q697" s="115">
        <v>0</v>
      </c>
      <c r="R697" s="115">
        <v>0</v>
      </c>
      <c r="S697" s="115">
        <v>0</v>
      </c>
      <c r="T697" s="115">
        <v>0</v>
      </c>
      <c r="U697" s="115">
        <v>0</v>
      </c>
      <c r="V697" s="115">
        <v>0</v>
      </c>
      <c r="W697" s="115">
        <v>0</v>
      </c>
      <c r="X697" s="115">
        <v>0</v>
      </c>
      <c r="Y697" s="115">
        <v>0</v>
      </c>
      <c r="Z697" s="115">
        <v>0</v>
      </c>
      <c r="AA697" s="115">
        <v>0</v>
      </c>
      <c r="AB697" s="115">
        <v>0</v>
      </c>
      <c r="AC697" s="115">
        <v>0</v>
      </c>
      <c r="AD697" s="115">
        <v>0</v>
      </c>
      <c r="AE697" s="115">
        <v>0</v>
      </c>
      <c r="AF697" s="115">
        <v>0</v>
      </c>
      <c r="AG697" s="115">
        <v>0</v>
      </c>
    </row>
    <row r="698" spans="1:33">
      <c r="A698" s="115" t="s">
        <v>716</v>
      </c>
      <c r="B698" s="115" t="s">
        <v>19</v>
      </c>
      <c r="C698" s="2">
        <v>229672000</v>
      </c>
      <c r="D698" s="2">
        <v>236768000</v>
      </c>
      <c r="E698" s="2">
        <v>247163000</v>
      </c>
      <c r="F698" s="2">
        <v>255921000</v>
      </c>
      <c r="G698" s="2">
        <v>263500000</v>
      </c>
      <c r="H698" s="2">
        <v>270550000</v>
      </c>
      <c r="I698" s="2">
        <v>276220000</v>
      </c>
      <c r="J698" s="2">
        <v>280913000</v>
      </c>
      <c r="K698" s="2">
        <v>285285000</v>
      </c>
      <c r="L698" s="2">
        <v>289538000</v>
      </c>
      <c r="M698" s="2">
        <v>293979000</v>
      </c>
      <c r="N698" s="2">
        <v>298881000</v>
      </c>
      <c r="O698" s="2">
        <v>304757000</v>
      </c>
      <c r="P698" s="2">
        <v>310817000</v>
      </c>
      <c r="Q698" s="2">
        <v>317274000</v>
      </c>
      <c r="R698" s="2">
        <v>324251000</v>
      </c>
      <c r="S698" s="2">
        <v>330917000</v>
      </c>
      <c r="T698" s="2">
        <v>337283000</v>
      </c>
      <c r="U698" s="2">
        <v>343877000</v>
      </c>
      <c r="V698" s="2">
        <v>351085000</v>
      </c>
      <c r="W698" s="2">
        <v>358762000</v>
      </c>
      <c r="X698" s="2">
        <v>366568000</v>
      </c>
      <c r="Y698" s="2">
        <v>374462000</v>
      </c>
      <c r="Z698" s="2">
        <v>382219000</v>
      </c>
      <c r="AA698" s="2">
        <v>389896000</v>
      </c>
      <c r="AB698" s="2">
        <v>397952000</v>
      </c>
      <c r="AC698" s="2">
        <v>405524000</v>
      </c>
      <c r="AD698" s="2">
        <v>413150000</v>
      </c>
      <c r="AE698" s="2">
        <v>421331000</v>
      </c>
      <c r="AF698" s="2">
        <v>429510000</v>
      </c>
      <c r="AG698" s="2">
        <v>437998000</v>
      </c>
    </row>
    <row r="699" spans="1:33">
      <c r="A699" s="115" t="s">
        <v>717</v>
      </c>
      <c r="B699" s="115" t="s">
        <v>19</v>
      </c>
      <c r="C699" s="115">
        <v>0</v>
      </c>
      <c r="D699" s="115">
        <v>0</v>
      </c>
      <c r="E699" s="115">
        <v>0</v>
      </c>
      <c r="F699" s="115">
        <v>0</v>
      </c>
      <c r="G699" s="115">
        <v>0</v>
      </c>
      <c r="H699" s="115">
        <v>0</v>
      </c>
      <c r="I699" s="115">
        <v>0</v>
      </c>
      <c r="J699" s="115">
        <v>0</v>
      </c>
      <c r="K699" s="115">
        <v>0</v>
      </c>
      <c r="L699" s="115">
        <v>0</v>
      </c>
      <c r="M699" s="115">
        <v>0</v>
      </c>
      <c r="N699" s="115">
        <v>0</v>
      </c>
      <c r="O699" s="115">
        <v>0</v>
      </c>
      <c r="P699" s="115">
        <v>0</v>
      </c>
      <c r="Q699" s="115">
        <v>0</v>
      </c>
      <c r="R699" s="115">
        <v>0</v>
      </c>
      <c r="S699" s="115">
        <v>0</v>
      </c>
      <c r="T699" s="115">
        <v>0</v>
      </c>
      <c r="U699" s="115">
        <v>0</v>
      </c>
      <c r="V699" s="115">
        <v>0</v>
      </c>
      <c r="W699" s="115">
        <v>0</v>
      </c>
      <c r="X699" s="115">
        <v>0</v>
      </c>
      <c r="Y699" s="115">
        <v>0</v>
      </c>
      <c r="Z699" s="115">
        <v>0</v>
      </c>
      <c r="AA699" s="115">
        <v>0</v>
      </c>
      <c r="AB699" s="115">
        <v>0</v>
      </c>
      <c r="AC699" s="115">
        <v>0</v>
      </c>
      <c r="AD699" s="115">
        <v>0</v>
      </c>
      <c r="AE699" s="115">
        <v>0</v>
      </c>
      <c r="AF699" s="115">
        <v>0</v>
      </c>
      <c r="AG699" s="115">
        <v>0</v>
      </c>
    </row>
    <row r="700" spans="1:33">
      <c r="A700" s="115" t="s">
        <v>718</v>
      </c>
      <c r="B700" s="115" t="s">
        <v>19</v>
      </c>
      <c r="C700" s="115">
        <v>0</v>
      </c>
      <c r="D700" s="115">
        <v>0</v>
      </c>
      <c r="E700" s="115">
        <v>0</v>
      </c>
      <c r="F700" s="115">
        <v>0</v>
      </c>
      <c r="G700" s="115">
        <v>0</v>
      </c>
      <c r="H700" s="115">
        <v>0</v>
      </c>
      <c r="I700" s="115">
        <v>0</v>
      </c>
      <c r="J700" s="115">
        <v>0</v>
      </c>
      <c r="K700" s="115">
        <v>0</v>
      </c>
      <c r="L700" s="115">
        <v>0</v>
      </c>
      <c r="M700" s="115">
        <v>0</v>
      </c>
      <c r="N700" s="115">
        <v>0</v>
      </c>
      <c r="O700" s="115">
        <v>0</v>
      </c>
      <c r="P700" s="115">
        <v>0</v>
      </c>
      <c r="Q700" s="115">
        <v>0</v>
      </c>
      <c r="R700" s="115">
        <v>0</v>
      </c>
      <c r="S700" s="115">
        <v>0</v>
      </c>
      <c r="T700" s="115">
        <v>0</v>
      </c>
      <c r="U700" s="115">
        <v>0</v>
      </c>
      <c r="V700" s="115">
        <v>0</v>
      </c>
      <c r="W700" s="115">
        <v>0</v>
      </c>
      <c r="X700" s="115">
        <v>0</v>
      </c>
      <c r="Y700" s="115">
        <v>0</v>
      </c>
      <c r="Z700" s="115">
        <v>0</v>
      </c>
      <c r="AA700" s="115">
        <v>0</v>
      </c>
      <c r="AB700" s="115">
        <v>0</v>
      </c>
      <c r="AC700" s="115">
        <v>0</v>
      </c>
      <c r="AD700" s="115">
        <v>0</v>
      </c>
      <c r="AE700" s="115">
        <v>0</v>
      </c>
      <c r="AF700" s="115">
        <v>0</v>
      </c>
      <c r="AG700" s="115">
        <v>0</v>
      </c>
    </row>
    <row r="701" spans="1:33">
      <c r="A701" s="115" t="s">
        <v>719</v>
      </c>
      <c r="B701" s="115" t="s">
        <v>19</v>
      </c>
      <c r="C701" s="115">
        <v>0</v>
      </c>
      <c r="D701" s="115">
        <v>0</v>
      </c>
      <c r="E701" s="115">
        <v>0</v>
      </c>
      <c r="F701" s="115">
        <v>0</v>
      </c>
      <c r="G701" s="115">
        <v>0</v>
      </c>
      <c r="H701" s="115">
        <v>0</v>
      </c>
      <c r="I701" s="115">
        <v>0</v>
      </c>
      <c r="J701" s="115">
        <v>0</v>
      </c>
      <c r="K701" s="115">
        <v>0</v>
      </c>
      <c r="L701" s="115">
        <v>0</v>
      </c>
      <c r="M701" s="115">
        <v>0</v>
      </c>
      <c r="N701" s="115">
        <v>0</v>
      </c>
      <c r="O701" s="115">
        <v>0</v>
      </c>
      <c r="P701" s="115">
        <v>0</v>
      </c>
      <c r="Q701" s="115">
        <v>0</v>
      </c>
      <c r="R701" s="115">
        <v>0</v>
      </c>
      <c r="S701" s="115">
        <v>0</v>
      </c>
      <c r="T701" s="115">
        <v>0</v>
      </c>
      <c r="U701" s="115">
        <v>0</v>
      </c>
      <c r="V701" s="115">
        <v>0</v>
      </c>
      <c r="W701" s="115">
        <v>0</v>
      </c>
      <c r="X701" s="115">
        <v>0</v>
      </c>
      <c r="Y701" s="115">
        <v>0</v>
      </c>
      <c r="Z701" s="115">
        <v>0</v>
      </c>
      <c r="AA701" s="115">
        <v>0</v>
      </c>
      <c r="AB701" s="115">
        <v>0</v>
      </c>
      <c r="AC701" s="115">
        <v>0</v>
      </c>
      <c r="AD701" s="115">
        <v>0</v>
      </c>
      <c r="AE701" s="115">
        <v>0</v>
      </c>
      <c r="AF701" s="115">
        <v>0</v>
      </c>
      <c r="AG701" s="115">
        <v>0</v>
      </c>
    </row>
    <row r="702" spans="1:33">
      <c r="A702" s="115" t="s">
        <v>720</v>
      </c>
      <c r="B702" s="115" t="s">
        <v>19</v>
      </c>
      <c r="C702" s="115">
        <v>0</v>
      </c>
      <c r="D702" s="115">
        <v>0</v>
      </c>
      <c r="E702" s="115">
        <v>0</v>
      </c>
      <c r="F702" s="115">
        <v>0</v>
      </c>
      <c r="G702" s="115">
        <v>0</v>
      </c>
      <c r="H702" s="115">
        <v>0</v>
      </c>
      <c r="I702" s="115">
        <v>0</v>
      </c>
      <c r="J702" s="115">
        <v>0</v>
      </c>
      <c r="K702" s="115">
        <v>0</v>
      </c>
      <c r="L702" s="115">
        <v>0</v>
      </c>
      <c r="M702" s="115">
        <v>0</v>
      </c>
      <c r="N702" s="115">
        <v>0</v>
      </c>
      <c r="O702" s="115">
        <v>0</v>
      </c>
      <c r="P702" s="115">
        <v>0</v>
      </c>
      <c r="Q702" s="115">
        <v>0</v>
      </c>
      <c r="R702" s="115">
        <v>0</v>
      </c>
      <c r="S702" s="115">
        <v>0</v>
      </c>
      <c r="T702" s="115">
        <v>0</v>
      </c>
      <c r="U702" s="115">
        <v>0</v>
      </c>
      <c r="V702" s="115">
        <v>0</v>
      </c>
      <c r="W702" s="115">
        <v>0</v>
      </c>
      <c r="X702" s="115">
        <v>0</v>
      </c>
      <c r="Y702" s="115">
        <v>0</v>
      </c>
      <c r="Z702" s="115">
        <v>0</v>
      </c>
      <c r="AA702" s="115">
        <v>0</v>
      </c>
      <c r="AB702" s="115">
        <v>0</v>
      </c>
      <c r="AC702" s="115">
        <v>0</v>
      </c>
      <c r="AD702" s="115">
        <v>0</v>
      </c>
      <c r="AE702" s="115">
        <v>0</v>
      </c>
      <c r="AF702" s="115">
        <v>0</v>
      </c>
      <c r="AG702" s="115">
        <v>0</v>
      </c>
    </row>
    <row r="703" spans="1:33">
      <c r="A703" s="115" t="s">
        <v>721</v>
      </c>
      <c r="B703" s="115" t="s">
        <v>19</v>
      </c>
      <c r="C703" s="115">
        <v>0</v>
      </c>
      <c r="D703" s="115">
        <v>0</v>
      </c>
      <c r="E703" s="115">
        <v>0</v>
      </c>
      <c r="F703" s="115">
        <v>0</v>
      </c>
      <c r="G703" s="115">
        <v>0</v>
      </c>
      <c r="H703" s="115">
        <v>0</v>
      </c>
      <c r="I703" s="115">
        <v>0</v>
      </c>
      <c r="J703" s="115">
        <v>0</v>
      </c>
      <c r="K703" s="115">
        <v>0</v>
      </c>
      <c r="L703" s="115">
        <v>0</v>
      </c>
      <c r="M703" s="115">
        <v>0</v>
      </c>
      <c r="N703" s="115">
        <v>0</v>
      </c>
      <c r="O703" s="115">
        <v>0</v>
      </c>
      <c r="P703" s="115">
        <v>0</v>
      </c>
      <c r="Q703" s="115">
        <v>0</v>
      </c>
      <c r="R703" s="115">
        <v>0</v>
      </c>
      <c r="S703" s="115">
        <v>0</v>
      </c>
      <c r="T703" s="115">
        <v>0</v>
      </c>
      <c r="U703" s="115">
        <v>0</v>
      </c>
      <c r="V703" s="115">
        <v>0</v>
      </c>
      <c r="W703" s="115">
        <v>0</v>
      </c>
      <c r="X703" s="115">
        <v>0</v>
      </c>
      <c r="Y703" s="115">
        <v>0</v>
      </c>
      <c r="Z703" s="115">
        <v>0</v>
      </c>
      <c r="AA703" s="115">
        <v>0</v>
      </c>
      <c r="AB703" s="115">
        <v>0</v>
      </c>
      <c r="AC703" s="115">
        <v>0</v>
      </c>
      <c r="AD703" s="115">
        <v>0</v>
      </c>
      <c r="AE703" s="115">
        <v>0</v>
      </c>
      <c r="AF703" s="115">
        <v>0</v>
      </c>
      <c r="AG703" s="115">
        <v>0</v>
      </c>
    </row>
    <row r="704" spans="1:33">
      <c r="A704" s="115" t="s">
        <v>722</v>
      </c>
      <c r="B704" s="115" t="s">
        <v>19</v>
      </c>
      <c r="C704" s="115">
        <v>0</v>
      </c>
      <c r="D704" s="115">
        <v>0</v>
      </c>
      <c r="E704" s="115">
        <v>0</v>
      </c>
      <c r="F704" s="115">
        <v>0</v>
      </c>
      <c r="G704" s="115">
        <v>0</v>
      </c>
      <c r="H704" s="115">
        <v>0</v>
      </c>
      <c r="I704" s="115">
        <v>0</v>
      </c>
      <c r="J704" s="115">
        <v>0</v>
      </c>
      <c r="K704" s="115">
        <v>0</v>
      </c>
      <c r="L704" s="115">
        <v>0</v>
      </c>
      <c r="M704" s="115">
        <v>0</v>
      </c>
      <c r="N704" s="115">
        <v>0</v>
      </c>
      <c r="O704" s="115">
        <v>0</v>
      </c>
      <c r="P704" s="115">
        <v>0</v>
      </c>
      <c r="Q704" s="115">
        <v>0</v>
      </c>
      <c r="R704" s="115">
        <v>0</v>
      </c>
      <c r="S704" s="115">
        <v>0</v>
      </c>
      <c r="T704" s="115">
        <v>0</v>
      </c>
      <c r="U704" s="115">
        <v>0</v>
      </c>
      <c r="V704" s="115">
        <v>0</v>
      </c>
      <c r="W704" s="115">
        <v>0</v>
      </c>
      <c r="X704" s="115">
        <v>0</v>
      </c>
      <c r="Y704" s="115">
        <v>0</v>
      </c>
      <c r="Z704" s="115">
        <v>0</v>
      </c>
      <c r="AA704" s="115">
        <v>0</v>
      </c>
      <c r="AB704" s="115">
        <v>0</v>
      </c>
      <c r="AC704" s="115">
        <v>0</v>
      </c>
      <c r="AD704" s="115">
        <v>0</v>
      </c>
      <c r="AE704" s="115">
        <v>0</v>
      </c>
      <c r="AF704" s="115">
        <v>0</v>
      </c>
      <c r="AG704" s="115">
        <v>0</v>
      </c>
    </row>
    <row r="705" spans="1:33">
      <c r="A705" s="115" t="s">
        <v>723</v>
      </c>
      <c r="B705" s="115" t="s">
        <v>19</v>
      </c>
      <c r="C705" s="115">
        <v>0</v>
      </c>
      <c r="D705" s="115">
        <v>0</v>
      </c>
      <c r="E705" s="115">
        <v>0</v>
      </c>
      <c r="F705" s="115">
        <v>0</v>
      </c>
      <c r="G705" s="115">
        <v>0</v>
      </c>
      <c r="H705" s="115">
        <v>0</v>
      </c>
      <c r="I705" s="115">
        <v>0</v>
      </c>
      <c r="J705" s="115">
        <v>0</v>
      </c>
      <c r="K705" s="115">
        <v>0</v>
      </c>
      <c r="L705" s="115">
        <v>0</v>
      </c>
      <c r="M705" s="115">
        <v>0</v>
      </c>
      <c r="N705" s="115">
        <v>0</v>
      </c>
      <c r="O705" s="115">
        <v>0</v>
      </c>
      <c r="P705" s="115">
        <v>0</v>
      </c>
      <c r="Q705" s="115">
        <v>0</v>
      </c>
      <c r="R705" s="115">
        <v>0</v>
      </c>
      <c r="S705" s="115">
        <v>0</v>
      </c>
      <c r="T705" s="115">
        <v>0</v>
      </c>
      <c r="U705" s="115">
        <v>0</v>
      </c>
      <c r="V705" s="115">
        <v>0</v>
      </c>
      <c r="W705" s="115">
        <v>0</v>
      </c>
      <c r="X705" s="115">
        <v>0</v>
      </c>
      <c r="Y705" s="115">
        <v>0</v>
      </c>
      <c r="Z705" s="115">
        <v>0</v>
      </c>
      <c r="AA705" s="115">
        <v>0</v>
      </c>
      <c r="AB705" s="115">
        <v>0</v>
      </c>
      <c r="AC705" s="115">
        <v>0</v>
      </c>
      <c r="AD705" s="115">
        <v>0</v>
      </c>
      <c r="AE705" s="115">
        <v>0</v>
      </c>
      <c r="AF705" s="115">
        <v>0</v>
      </c>
      <c r="AG705" s="115">
        <v>0</v>
      </c>
    </row>
    <row r="706" spans="1:33">
      <c r="A706" s="115" t="s">
        <v>724</v>
      </c>
      <c r="B706" s="115" t="s">
        <v>19</v>
      </c>
      <c r="C706" s="115">
        <v>0</v>
      </c>
      <c r="D706" s="115">
        <v>0</v>
      </c>
      <c r="E706" s="115">
        <v>0</v>
      </c>
      <c r="F706" s="115">
        <v>0</v>
      </c>
      <c r="G706" s="115">
        <v>0</v>
      </c>
      <c r="H706" s="115">
        <v>0</v>
      </c>
      <c r="I706" s="115">
        <v>0</v>
      </c>
      <c r="J706" s="115">
        <v>0</v>
      </c>
      <c r="K706" s="115">
        <v>0</v>
      </c>
      <c r="L706" s="115">
        <v>0</v>
      </c>
      <c r="M706" s="115">
        <v>0</v>
      </c>
      <c r="N706" s="115">
        <v>0</v>
      </c>
      <c r="O706" s="115">
        <v>0</v>
      </c>
      <c r="P706" s="115">
        <v>0</v>
      </c>
      <c r="Q706" s="115">
        <v>0</v>
      </c>
      <c r="R706" s="115">
        <v>0</v>
      </c>
      <c r="S706" s="115">
        <v>0</v>
      </c>
      <c r="T706" s="115">
        <v>0</v>
      </c>
      <c r="U706" s="115">
        <v>0</v>
      </c>
      <c r="V706" s="115">
        <v>0</v>
      </c>
      <c r="W706" s="115">
        <v>0</v>
      </c>
      <c r="X706" s="115">
        <v>0</v>
      </c>
      <c r="Y706" s="115">
        <v>0</v>
      </c>
      <c r="Z706" s="115">
        <v>0</v>
      </c>
      <c r="AA706" s="115">
        <v>0</v>
      </c>
      <c r="AB706" s="115">
        <v>0</v>
      </c>
      <c r="AC706" s="115">
        <v>0</v>
      </c>
      <c r="AD706" s="115">
        <v>0</v>
      </c>
      <c r="AE706" s="115">
        <v>0</v>
      </c>
      <c r="AF706" s="115">
        <v>0</v>
      </c>
      <c r="AG706" s="115">
        <v>0</v>
      </c>
    </row>
    <row r="707" spans="1:33">
      <c r="A707" s="115" t="s">
        <v>725</v>
      </c>
      <c r="B707" s="115" t="s">
        <v>19</v>
      </c>
      <c r="C707" s="115">
        <v>0</v>
      </c>
      <c r="D707" s="115">
        <v>0</v>
      </c>
      <c r="E707" s="115">
        <v>0</v>
      </c>
      <c r="F707" s="115">
        <v>0</v>
      </c>
      <c r="G707" s="115">
        <v>0</v>
      </c>
      <c r="H707" s="115">
        <v>0</v>
      </c>
      <c r="I707" s="115">
        <v>0</v>
      </c>
      <c r="J707" s="115">
        <v>0</v>
      </c>
      <c r="K707" s="115">
        <v>0</v>
      </c>
      <c r="L707" s="115">
        <v>0</v>
      </c>
      <c r="M707" s="115">
        <v>0</v>
      </c>
      <c r="N707" s="115">
        <v>0</v>
      </c>
      <c r="O707" s="115">
        <v>0</v>
      </c>
      <c r="P707" s="115">
        <v>0</v>
      </c>
      <c r="Q707" s="115">
        <v>0</v>
      </c>
      <c r="R707" s="115">
        <v>0</v>
      </c>
      <c r="S707" s="115">
        <v>0</v>
      </c>
      <c r="T707" s="115">
        <v>0</v>
      </c>
      <c r="U707" s="115">
        <v>0</v>
      </c>
      <c r="V707" s="115">
        <v>0</v>
      </c>
      <c r="W707" s="115">
        <v>0</v>
      </c>
      <c r="X707" s="115">
        <v>0</v>
      </c>
      <c r="Y707" s="115">
        <v>0</v>
      </c>
      <c r="Z707" s="115">
        <v>0</v>
      </c>
      <c r="AA707" s="115">
        <v>0</v>
      </c>
      <c r="AB707" s="115">
        <v>0</v>
      </c>
      <c r="AC707" s="115">
        <v>0</v>
      </c>
      <c r="AD707" s="115">
        <v>0</v>
      </c>
      <c r="AE707" s="115">
        <v>0</v>
      </c>
      <c r="AF707" s="115">
        <v>0</v>
      </c>
      <c r="AG707" s="115">
        <v>0</v>
      </c>
    </row>
    <row r="708" spans="1:33">
      <c r="A708" s="115" t="s">
        <v>726</v>
      </c>
      <c r="B708" s="115" t="s">
        <v>19</v>
      </c>
      <c r="C708" s="115">
        <v>0</v>
      </c>
      <c r="D708" s="115">
        <v>0</v>
      </c>
      <c r="E708" s="115">
        <v>0</v>
      </c>
      <c r="F708" s="115">
        <v>0</v>
      </c>
      <c r="G708" s="115">
        <v>0</v>
      </c>
      <c r="H708" s="115">
        <v>0</v>
      </c>
      <c r="I708" s="115">
        <v>0</v>
      </c>
      <c r="J708" s="115">
        <v>0</v>
      </c>
      <c r="K708" s="115">
        <v>0</v>
      </c>
      <c r="L708" s="115">
        <v>0</v>
      </c>
      <c r="M708" s="115">
        <v>0</v>
      </c>
      <c r="N708" s="115">
        <v>0</v>
      </c>
      <c r="O708" s="115">
        <v>0</v>
      </c>
      <c r="P708" s="115">
        <v>0</v>
      </c>
      <c r="Q708" s="115">
        <v>0</v>
      </c>
      <c r="R708" s="115">
        <v>0</v>
      </c>
      <c r="S708" s="115">
        <v>0</v>
      </c>
      <c r="T708" s="115">
        <v>0</v>
      </c>
      <c r="U708" s="115">
        <v>0</v>
      </c>
      <c r="V708" s="115">
        <v>0</v>
      </c>
      <c r="W708" s="115">
        <v>0</v>
      </c>
      <c r="X708" s="115">
        <v>0</v>
      </c>
      <c r="Y708" s="115">
        <v>0</v>
      </c>
      <c r="Z708" s="115">
        <v>0</v>
      </c>
      <c r="AA708" s="115">
        <v>0</v>
      </c>
      <c r="AB708" s="115">
        <v>0</v>
      </c>
      <c r="AC708" s="115">
        <v>0</v>
      </c>
      <c r="AD708" s="115">
        <v>0</v>
      </c>
      <c r="AE708" s="115">
        <v>0</v>
      </c>
      <c r="AF708" s="115">
        <v>0</v>
      </c>
      <c r="AG708" s="115">
        <v>0</v>
      </c>
    </row>
    <row r="709" spans="1:33">
      <c r="A709" s="115" t="s">
        <v>727</v>
      </c>
      <c r="B709" s="115" t="s">
        <v>19</v>
      </c>
      <c r="C709" s="115">
        <v>0</v>
      </c>
      <c r="D709" s="115">
        <v>0</v>
      </c>
      <c r="E709" s="115">
        <v>0</v>
      </c>
      <c r="F709" s="115">
        <v>0</v>
      </c>
      <c r="G709" s="115">
        <v>0</v>
      </c>
      <c r="H709" s="115">
        <v>0</v>
      </c>
      <c r="I709" s="115">
        <v>0</v>
      </c>
      <c r="J709" s="115">
        <v>0</v>
      </c>
      <c r="K709" s="115">
        <v>0</v>
      </c>
      <c r="L709" s="115">
        <v>0</v>
      </c>
      <c r="M709" s="115">
        <v>0</v>
      </c>
      <c r="N709" s="115">
        <v>0</v>
      </c>
      <c r="O709" s="115">
        <v>0</v>
      </c>
      <c r="P709" s="115">
        <v>0</v>
      </c>
      <c r="Q709" s="115">
        <v>0</v>
      </c>
      <c r="R709" s="115">
        <v>0</v>
      </c>
      <c r="S709" s="115">
        <v>0</v>
      </c>
      <c r="T709" s="115">
        <v>0</v>
      </c>
      <c r="U709" s="115">
        <v>0</v>
      </c>
      <c r="V709" s="115">
        <v>0</v>
      </c>
      <c r="W709" s="115">
        <v>0</v>
      </c>
      <c r="X709" s="115">
        <v>0</v>
      </c>
      <c r="Y709" s="115">
        <v>0</v>
      </c>
      <c r="Z709" s="115">
        <v>0</v>
      </c>
      <c r="AA709" s="115">
        <v>0</v>
      </c>
      <c r="AB709" s="115">
        <v>0</v>
      </c>
      <c r="AC709" s="115">
        <v>0</v>
      </c>
      <c r="AD709" s="115">
        <v>0</v>
      </c>
      <c r="AE709" s="115">
        <v>0</v>
      </c>
      <c r="AF709" s="115">
        <v>0</v>
      </c>
      <c r="AG709" s="115">
        <v>0</v>
      </c>
    </row>
    <row r="710" spans="1:33">
      <c r="A710" s="115" t="s">
        <v>728</v>
      </c>
      <c r="B710" s="115" t="s">
        <v>19</v>
      </c>
      <c r="C710" s="115">
        <v>0</v>
      </c>
      <c r="D710" s="115">
        <v>0</v>
      </c>
      <c r="E710" s="115">
        <v>0</v>
      </c>
      <c r="F710" s="115">
        <v>0</v>
      </c>
      <c r="G710" s="115">
        <v>0</v>
      </c>
      <c r="H710" s="115">
        <v>0</v>
      </c>
      <c r="I710" s="115">
        <v>0</v>
      </c>
      <c r="J710" s="115">
        <v>0</v>
      </c>
      <c r="K710" s="115">
        <v>0</v>
      </c>
      <c r="L710" s="115">
        <v>0</v>
      </c>
      <c r="M710" s="115">
        <v>0</v>
      </c>
      <c r="N710" s="115">
        <v>0</v>
      </c>
      <c r="O710" s="115">
        <v>0</v>
      </c>
      <c r="P710" s="115">
        <v>0</v>
      </c>
      <c r="Q710" s="115">
        <v>0</v>
      </c>
      <c r="R710" s="115">
        <v>0</v>
      </c>
      <c r="S710" s="115">
        <v>0</v>
      </c>
      <c r="T710" s="115">
        <v>0</v>
      </c>
      <c r="U710" s="115">
        <v>0</v>
      </c>
      <c r="V710" s="115">
        <v>0</v>
      </c>
      <c r="W710" s="115">
        <v>0</v>
      </c>
      <c r="X710" s="115">
        <v>0</v>
      </c>
      <c r="Y710" s="115">
        <v>0</v>
      </c>
      <c r="Z710" s="115">
        <v>0</v>
      </c>
      <c r="AA710" s="115">
        <v>0</v>
      </c>
      <c r="AB710" s="115">
        <v>0</v>
      </c>
      <c r="AC710" s="115">
        <v>0</v>
      </c>
      <c r="AD710" s="115">
        <v>0</v>
      </c>
      <c r="AE710" s="115">
        <v>0</v>
      </c>
      <c r="AF710" s="115">
        <v>0</v>
      </c>
      <c r="AG710" s="115">
        <v>0</v>
      </c>
    </row>
    <row r="711" spans="1:33">
      <c r="A711" s="115" t="s">
        <v>729</v>
      </c>
      <c r="B711" s="115" t="s">
        <v>19</v>
      </c>
      <c r="C711" s="115">
        <v>0</v>
      </c>
      <c r="D711" s="115">
        <v>0</v>
      </c>
      <c r="E711" s="115">
        <v>0</v>
      </c>
      <c r="F711" s="115">
        <v>0</v>
      </c>
      <c r="G711" s="115">
        <v>0</v>
      </c>
      <c r="H711" s="115">
        <v>0</v>
      </c>
      <c r="I711" s="115">
        <v>0</v>
      </c>
      <c r="J711" s="115">
        <v>0</v>
      </c>
      <c r="K711" s="115">
        <v>0</v>
      </c>
      <c r="L711" s="115">
        <v>0</v>
      </c>
      <c r="M711" s="115">
        <v>0</v>
      </c>
      <c r="N711" s="115">
        <v>0</v>
      </c>
      <c r="O711" s="115">
        <v>0</v>
      </c>
      <c r="P711" s="115">
        <v>0</v>
      </c>
      <c r="Q711" s="115">
        <v>0</v>
      </c>
      <c r="R711" s="115">
        <v>0</v>
      </c>
      <c r="S711" s="115">
        <v>0</v>
      </c>
      <c r="T711" s="115">
        <v>0</v>
      </c>
      <c r="U711" s="115">
        <v>0</v>
      </c>
      <c r="V711" s="115">
        <v>0</v>
      </c>
      <c r="W711" s="115">
        <v>0</v>
      </c>
      <c r="X711" s="115">
        <v>0</v>
      </c>
      <c r="Y711" s="115">
        <v>0</v>
      </c>
      <c r="Z711" s="115">
        <v>0</v>
      </c>
      <c r="AA711" s="115">
        <v>0</v>
      </c>
      <c r="AB711" s="115">
        <v>0</v>
      </c>
      <c r="AC711" s="115">
        <v>0</v>
      </c>
      <c r="AD711" s="115">
        <v>0</v>
      </c>
      <c r="AE711" s="115">
        <v>0</v>
      </c>
      <c r="AF711" s="115">
        <v>0</v>
      </c>
      <c r="AG711" s="115">
        <v>0</v>
      </c>
    </row>
    <row r="712" spans="1:33">
      <c r="A712" s="115" t="s">
        <v>730</v>
      </c>
      <c r="B712" s="115" t="s">
        <v>19</v>
      </c>
      <c r="C712" s="115">
        <v>0</v>
      </c>
      <c r="D712" s="115">
        <v>0</v>
      </c>
      <c r="E712" s="115">
        <v>0</v>
      </c>
      <c r="F712" s="115">
        <v>0</v>
      </c>
      <c r="G712" s="115">
        <v>0</v>
      </c>
      <c r="H712" s="115">
        <v>0</v>
      </c>
      <c r="I712" s="115">
        <v>0</v>
      </c>
      <c r="J712" s="115">
        <v>0</v>
      </c>
      <c r="K712" s="115">
        <v>0</v>
      </c>
      <c r="L712" s="115">
        <v>0</v>
      </c>
      <c r="M712" s="115">
        <v>0</v>
      </c>
      <c r="N712" s="115">
        <v>0</v>
      </c>
      <c r="O712" s="115">
        <v>0</v>
      </c>
      <c r="P712" s="115">
        <v>0</v>
      </c>
      <c r="Q712" s="115">
        <v>0</v>
      </c>
      <c r="R712" s="115">
        <v>0</v>
      </c>
      <c r="S712" s="115">
        <v>0</v>
      </c>
      <c r="T712" s="115">
        <v>0</v>
      </c>
      <c r="U712" s="115">
        <v>0</v>
      </c>
      <c r="V712" s="115">
        <v>0</v>
      </c>
      <c r="W712" s="115">
        <v>0</v>
      </c>
      <c r="X712" s="115">
        <v>0</v>
      </c>
      <c r="Y712" s="115">
        <v>0</v>
      </c>
      <c r="Z712" s="115">
        <v>0</v>
      </c>
      <c r="AA712" s="115">
        <v>0</v>
      </c>
      <c r="AB712" s="115">
        <v>0</v>
      </c>
      <c r="AC712" s="115">
        <v>0</v>
      </c>
      <c r="AD712" s="115">
        <v>0</v>
      </c>
      <c r="AE712" s="115">
        <v>0</v>
      </c>
      <c r="AF712" s="115">
        <v>0</v>
      </c>
      <c r="AG712" s="115">
        <v>0</v>
      </c>
    </row>
    <row r="713" spans="1:33">
      <c r="A713" s="115" t="s">
        <v>731</v>
      </c>
      <c r="B713" s="115" t="s">
        <v>19</v>
      </c>
      <c r="C713" s="115">
        <v>0</v>
      </c>
      <c r="D713" s="115">
        <v>0</v>
      </c>
      <c r="E713" s="115">
        <v>0</v>
      </c>
      <c r="F713" s="115">
        <v>0</v>
      </c>
      <c r="G713" s="115">
        <v>0</v>
      </c>
      <c r="H713" s="115">
        <v>0</v>
      </c>
      <c r="I713" s="115">
        <v>0</v>
      </c>
      <c r="J713" s="115">
        <v>0</v>
      </c>
      <c r="K713" s="115">
        <v>0</v>
      </c>
      <c r="L713" s="115">
        <v>0</v>
      </c>
      <c r="M713" s="115">
        <v>0</v>
      </c>
      <c r="N713" s="115">
        <v>0</v>
      </c>
      <c r="O713" s="115">
        <v>0</v>
      </c>
      <c r="P713" s="115">
        <v>0</v>
      </c>
      <c r="Q713" s="115">
        <v>0</v>
      </c>
      <c r="R713" s="115">
        <v>0</v>
      </c>
      <c r="S713" s="115">
        <v>0</v>
      </c>
      <c r="T713" s="115">
        <v>0</v>
      </c>
      <c r="U713" s="115">
        <v>0</v>
      </c>
      <c r="V713" s="115">
        <v>0</v>
      </c>
      <c r="W713" s="115">
        <v>0</v>
      </c>
      <c r="X713" s="115">
        <v>0</v>
      </c>
      <c r="Y713" s="115">
        <v>0</v>
      </c>
      <c r="Z713" s="115">
        <v>0</v>
      </c>
      <c r="AA713" s="115">
        <v>0</v>
      </c>
      <c r="AB713" s="115">
        <v>0</v>
      </c>
      <c r="AC713" s="115">
        <v>0</v>
      </c>
      <c r="AD713" s="115">
        <v>0</v>
      </c>
      <c r="AE713" s="115">
        <v>0</v>
      </c>
      <c r="AF713" s="115">
        <v>0</v>
      </c>
      <c r="AG713" s="115">
        <v>0</v>
      </c>
    </row>
    <row r="714" spans="1:33">
      <c r="A714" s="115" t="s">
        <v>732</v>
      </c>
      <c r="B714" s="115" t="s">
        <v>19</v>
      </c>
      <c r="C714" s="115">
        <v>0</v>
      </c>
      <c r="D714" s="115">
        <v>0</v>
      </c>
      <c r="E714" s="115">
        <v>0</v>
      </c>
      <c r="F714" s="115">
        <v>0</v>
      </c>
      <c r="G714" s="115">
        <v>0</v>
      </c>
      <c r="H714" s="115">
        <v>0</v>
      </c>
      <c r="I714" s="115">
        <v>0</v>
      </c>
      <c r="J714" s="115">
        <v>0</v>
      </c>
      <c r="K714" s="115">
        <v>0</v>
      </c>
      <c r="L714" s="115">
        <v>0</v>
      </c>
      <c r="M714" s="115">
        <v>0</v>
      </c>
      <c r="N714" s="115">
        <v>0</v>
      </c>
      <c r="O714" s="115">
        <v>0</v>
      </c>
      <c r="P714" s="115">
        <v>0</v>
      </c>
      <c r="Q714" s="115">
        <v>0</v>
      </c>
      <c r="R714" s="115">
        <v>0</v>
      </c>
      <c r="S714" s="115">
        <v>0</v>
      </c>
      <c r="T714" s="115">
        <v>0</v>
      </c>
      <c r="U714" s="115">
        <v>0</v>
      </c>
      <c r="V714" s="115">
        <v>0</v>
      </c>
      <c r="W714" s="115">
        <v>0</v>
      </c>
      <c r="X714" s="115">
        <v>0</v>
      </c>
      <c r="Y714" s="115">
        <v>0</v>
      </c>
      <c r="Z714" s="115">
        <v>0</v>
      </c>
      <c r="AA714" s="115">
        <v>0</v>
      </c>
      <c r="AB714" s="115">
        <v>0</v>
      </c>
      <c r="AC714" s="115">
        <v>0</v>
      </c>
      <c r="AD714" s="115">
        <v>0</v>
      </c>
      <c r="AE714" s="115">
        <v>0</v>
      </c>
      <c r="AF714" s="115">
        <v>0</v>
      </c>
      <c r="AG714" s="115">
        <v>0</v>
      </c>
    </row>
    <row r="715" spans="1:33">
      <c r="A715" s="115" t="s">
        <v>733</v>
      </c>
      <c r="B715" s="115" t="s">
        <v>19</v>
      </c>
      <c r="C715" s="115">
        <v>0</v>
      </c>
      <c r="D715" s="115">
        <v>0</v>
      </c>
      <c r="E715" s="115">
        <v>0</v>
      </c>
      <c r="F715" s="115">
        <v>0</v>
      </c>
      <c r="G715" s="115">
        <v>0</v>
      </c>
      <c r="H715" s="115">
        <v>0</v>
      </c>
      <c r="I715" s="115">
        <v>0</v>
      </c>
      <c r="J715" s="115">
        <v>0</v>
      </c>
      <c r="K715" s="115">
        <v>0</v>
      </c>
      <c r="L715" s="115">
        <v>0</v>
      </c>
      <c r="M715" s="115">
        <v>0</v>
      </c>
      <c r="N715" s="115">
        <v>0</v>
      </c>
      <c r="O715" s="115">
        <v>0</v>
      </c>
      <c r="P715" s="115">
        <v>0</v>
      </c>
      <c r="Q715" s="115">
        <v>0</v>
      </c>
      <c r="R715" s="115">
        <v>0</v>
      </c>
      <c r="S715" s="115">
        <v>0</v>
      </c>
      <c r="T715" s="115">
        <v>0</v>
      </c>
      <c r="U715" s="115">
        <v>0</v>
      </c>
      <c r="V715" s="115">
        <v>0</v>
      </c>
      <c r="W715" s="115">
        <v>0</v>
      </c>
      <c r="X715" s="115">
        <v>0</v>
      </c>
      <c r="Y715" s="115">
        <v>0</v>
      </c>
      <c r="Z715" s="115">
        <v>0</v>
      </c>
      <c r="AA715" s="115">
        <v>0</v>
      </c>
      <c r="AB715" s="115">
        <v>0</v>
      </c>
      <c r="AC715" s="115">
        <v>0</v>
      </c>
      <c r="AD715" s="115">
        <v>0</v>
      </c>
      <c r="AE715" s="115">
        <v>0</v>
      </c>
      <c r="AF715" s="115">
        <v>0</v>
      </c>
      <c r="AG715" s="115">
        <v>0</v>
      </c>
    </row>
    <row r="716" spans="1:33">
      <c r="A716" s="115" t="s">
        <v>734</v>
      </c>
      <c r="B716" s="115" t="s">
        <v>19</v>
      </c>
      <c r="C716" s="115">
        <v>0</v>
      </c>
      <c r="D716" s="115">
        <v>0</v>
      </c>
      <c r="E716" s="115">
        <v>0</v>
      </c>
      <c r="F716" s="115">
        <v>0</v>
      </c>
      <c r="G716" s="115">
        <v>0</v>
      </c>
      <c r="H716" s="115">
        <v>0</v>
      </c>
      <c r="I716" s="115">
        <v>0</v>
      </c>
      <c r="J716" s="115">
        <v>0</v>
      </c>
      <c r="K716" s="115">
        <v>0</v>
      </c>
      <c r="L716" s="115">
        <v>0</v>
      </c>
      <c r="M716" s="115">
        <v>0</v>
      </c>
      <c r="N716" s="115">
        <v>0</v>
      </c>
      <c r="O716" s="115">
        <v>0</v>
      </c>
      <c r="P716" s="115">
        <v>0</v>
      </c>
      <c r="Q716" s="115">
        <v>0</v>
      </c>
      <c r="R716" s="115">
        <v>0</v>
      </c>
      <c r="S716" s="115">
        <v>0</v>
      </c>
      <c r="T716" s="115">
        <v>0</v>
      </c>
      <c r="U716" s="115">
        <v>0</v>
      </c>
      <c r="V716" s="115">
        <v>0</v>
      </c>
      <c r="W716" s="115">
        <v>0</v>
      </c>
      <c r="X716" s="115">
        <v>0</v>
      </c>
      <c r="Y716" s="115">
        <v>0</v>
      </c>
      <c r="Z716" s="115">
        <v>0</v>
      </c>
      <c r="AA716" s="115">
        <v>0</v>
      </c>
      <c r="AB716" s="115">
        <v>0</v>
      </c>
      <c r="AC716" s="115">
        <v>0</v>
      </c>
      <c r="AD716" s="115">
        <v>0</v>
      </c>
      <c r="AE716" s="115">
        <v>0</v>
      </c>
      <c r="AF716" s="115">
        <v>0</v>
      </c>
      <c r="AG716" s="115">
        <v>0</v>
      </c>
    </row>
    <row r="717" spans="1:33">
      <c r="A717" s="115" t="s">
        <v>735</v>
      </c>
      <c r="B717" s="115" t="s">
        <v>19</v>
      </c>
      <c r="C717" s="115">
        <v>0</v>
      </c>
      <c r="D717" s="115">
        <v>0</v>
      </c>
      <c r="E717" s="115">
        <v>0</v>
      </c>
      <c r="F717" s="115">
        <v>0</v>
      </c>
      <c r="G717" s="115">
        <v>0</v>
      </c>
      <c r="H717" s="115">
        <v>0</v>
      </c>
      <c r="I717" s="115">
        <v>0</v>
      </c>
      <c r="J717" s="115">
        <v>0</v>
      </c>
      <c r="K717" s="115">
        <v>0</v>
      </c>
      <c r="L717" s="115">
        <v>0</v>
      </c>
      <c r="M717" s="115">
        <v>0</v>
      </c>
      <c r="N717" s="115">
        <v>0</v>
      </c>
      <c r="O717" s="115">
        <v>0</v>
      </c>
      <c r="P717" s="115">
        <v>0</v>
      </c>
      <c r="Q717" s="115">
        <v>0</v>
      </c>
      <c r="R717" s="115">
        <v>0</v>
      </c>
      <c r="S717" s="115">
        <v>0</v>
      </c>
      <c r="T717" s="115">
        <v>0</v>
      </c>
      <c r="U717" s="115">
        <v>0</v>
      </c>
      <c r="V717" s="115">
        <v>0</v>
      </c>
      <c r="W717" s="115">
        <v>0</v>
      </c>
      <c r="X717" s="115">
        <v>0</v>
      </c>
      <c r="Y717" s="115">
        <v>0</v>
      </c>
      <c r="Z717" s="115">
        <v>0</v>
      </c>
      <c r="AA717" s="115">
        <v>0</v>
      </c>
      <c r="AB717" s="115">
        <v>0</v>
      </c>
      <c r="AC717" s="115">
        <v>0</v>
      </c>
      <c r="AD717" s="115">
        <v>0</v>
      </c>
      <c r="AE717" s="115">
        <v>0</v>
      </c>
      <c r="AF717" s="115">
        <v>0</v>
      </c>
      <c r="AG717" s="115">
        <v>0</v>
      </c>
    </row>
    <row r="718" spans="1:33">
      <c r="A718" s="115" t="s">
        <v>736</v>
      </c>
      <c r="B718" s="115" t="s">
        <v>19</v>
      </c>
      <c r="C718" s="115">
        <v>0</v>
      </c>
      <c r="D718" s="115">
        <v>0</v>
      </c>
      <c r="E718" s="115">
        <v>0</v>
      </c>
      <c r="F718" s="115">
        <v>0</v>
      </c>
      <c r="G718" s="115">
        <v>0</v>
      </c>
      <c r="H718" s="115">
        <v>0</v>
      </c>
      <c r="I718" s="115">
        <v>0</v>
      </c>
      <c r="J718" s="115">
        <v>0</v>
      </c>
      <c r="K718" s="115">
        <v>0</v>
      </c>
      <c r="L718" s="115">
        <v>0</v>
      </c>
      <c r="M718" s="115">
        <v>0</v>
      </c>
      <c r="N718" s="115">
        <v>0</v>
      </c>
      <c r="O718" s="115">
        <v>0</v>
      </c>
      <c r="P718" s="115">
        <v>0</v>
      </c>
      <c r="Q718" s="115">
        <v>0</v>
      </c>
      <c r="R718" s="115">
        <v>0</v>
      </c>
      <c r="S718" s="115">
        <v>0</v>
      </c>
      <c r="T718" s="115">
        <v>0</v>
      </c>
      <c r="U718" s="115">
        <v>0</v>
      </c>
      <c r="V718" s="115">
        <v>0</v>
      </c>
      <c r="W718" s="115">
        <v>0</v>
      </c>
      <c r="X718" s="115">
        <v>0</v>
      </c>
      <c r="Y718" s="115">
        <v>0</v>
      </c>
      <c r="Z718" s="115">
        <v>0</v>
      </c>
      <c r="AA718" s="115">
        <v>0</v>
      </c>
      <c r="AB718" s="115">
        <v>0</v>
      </c>
      <c r="AC718" s="115">
        <v>0</v>
      </c>
      <c r="AD718" s="115">
        <v>0</v>
      </c>
      <c r="AE718" s="115">
        <v>0</v>
      </c>
      <c r="AF718" s="115">
        <v>0</v>
      </c>
      <c r="AG718" s="115">
        <v>0</v>
      </c>
    </row>
    <row r="719" spans="1:33">
      <c r="A719" s="115" t="s">
        <v>737</v>
      </c>
      <c r="B719" s="115" t="s">
        <v>19</v>
      </c>
      <c r="C719" s="115">
        <v>0</v>
      </c>
      <c r="D719" s="115">
        <v>0</v>
      </c>
      <c r="E719" s="115">
        <v>0</v>
      </c>
      <c r="F719" s="115">
        <v>0</v>
      </c>
      <c r="G719" s="115">
        <v>0</v>
      </c>
      <c r="H719" s="115">
        <v>0</v>
      </c>
      <c r="I719" s="115">
        <v>0</v>
      </c>
      <c r="J719" s="115">
        <v>0</v>
      </c>
      <c r="K719" s="115">
        <v>0</v>
      </c>
      <c r="L719" s="115">
        <v>0</v>
      </c>
      <c r="M719" s="115">
        <v>0</v>
      </c>
      <c r="N719" s="115">
        <v>0</v>
      </c>
      <c r="O719" s="115">
        <v>0</v>
      </c>
      <c r="P719" s="115">
        <v>0</v>
      </c>
      <c r="Q719" s="115">
        <v>0</v>
      </c>
      <c r="R719" s="115">
        <v>0</v>
      </c>
      <c r="S719" s="115">
        <v>0</v>
      </c>
      <c r="T719" s="115">
        <v>0</v>
      </c>
      <c r="U719" s="115">
        <v>0</v>
      </c>
      <c r="V719" s="115">
        <v>0</v>
      </c>
      <c r="W719" s="115">
        <v>0</v>
      </c>
      <c r="X719" s="115">
        <v>0</v>
      </c>
      <c r="Y719" s="115">
        <v>0</v>
      </c>
      <c r="Z719" s="115">
        <v>0</v>
      </c>
      <c r="AA719" s="115">
        <v>0</v>
      </c>
      <c r="AB719" s="115">
        <v>0</v>
      </c>
      <c r="AC719" s="115">
        <v>0</v>
      </c>
      <c r="AD719" s="115">
        <v>0</v>
      </c>
      <c r="AE719" s="115">
        <v>0</v>
      </c>
      <c r="AF719" s="115">
        <v>0</v>
      </c>
      <c r="AG719" s="115">
        <v>0</v>
      </c>
    </row>
    <row r="720" spans="1:33">
      <c r="A720" s="115" t="s">
        <v>738</v>
      </c>
      <c r="B720" s="115" t="s">
        <v>19</v>
      </c>
      <c r="C720" s="115">
        <v>0</v>
      </c>
      <c r="D720" s="115">
        <v>0</v>
      </c>
      <c r="E720" s="115">
        <v>0</v>
      </c>
      <c r="F720" s="115">
        <v>0</v>
      </c>
      <c r="G720" s="115">
        <v>0</v>
      </c>
      <c r="H720" s="115">
        <v>0</v>
      </c>
      <c r="I720" s="115">
        <v>0</v>
      </c>
      <c r="J720" s="115">
        <v>0</v>
      </c>
      <c r="K720" s="115">
        <v>0</v>
      </c>
      <c r="L720" s="115">
        <v>0</v>
      </c>
      <c r="M720" s="115">
        <v>0</v>
      </c>
      <c r="N720" s="115">
        <v>0</v>
      </c>
      <c r="O720" s="115">
        <v>0</v>
      </c>
      <c r="P720" s="115">
        <v>0</v>
      </c>
      <c r="Q720" s="115">
        <v>0</v>
      </c>
      <c r="R720" s="115">
        <v>0</v>
      </c>
      <c r="S720" s="115">
        <v>0</v>
      </c>
      <c r="T720" s="115">
        <v>0</v>
      </c>
      <c r="U720" s="115">
        <v>0</v>
      </c>
      <c r="V720" s="115">
        <v>0</v>
      </c>
      <c r="W720" s="115">
        <v>0</v>
      </c>
      <c r="X720" s="115">
        <v>0</v>
      </c>
      <c r="Y720" s="115">
        <v>0</v>
      </c>
      <c r="Z720" s="115">
        <v>0</v>
      </c>
      <c r="AA720" s="115">
        <v>0</v>
      </c>
      <c r="AB720" s="115">
        <v>0</v>
      </c>
      <c r="AC720" s="115">
        <v>0</v>
      </c>
      <c r="AD720" s="115">
        <v>0</v>
      </c>
      <c r="AE720" s="115">
        <v>0</v>
      </c>
      <c r="AF720" s="115">
        <v>0</v>
      </c>
      <c r="AG720" s="115">
        <v>0</v>
      </c>
    </row>
    <row r="721" spans="1:33">
      <c r="A721" s="115" t="s">
        <v>739</v>
      </c>
      <c r="B721" s="115" t="s">
        <v>19</v>
      </c>
      <c r="C721" s="115">
        <v>0</v>
      </c>
      <c r="D721" s="115">
        <v>0</v>
      </c>
      <c r="E721" s="115">
        <v>0</v>
      </c>
      <c r="F721" s="115">
        <v>0</v>
      </c>
      <c r="G721" s="115">
        <v>0</v>
      </c>
      <c r="H721" s="115">
        <v>0</v>
      </c>
      <c r="I721" s="115">
        <v>0</v>
      </c>
      <c r="J721" s="115">
        <v>0</v>
      </c>
      <c r="K721" s="115">
        <v>0</v>
      </c>
      <c r="L721" s="115">
        <v>0</v>
      </c>
      <c r="M721" s="115">
        <v>0</v>
      </c>
      <c r="N721" s="115">
        <v>0</v>
      </c>
      <c r="O721" s="115">
        <v>0</v>
      </c>
      <c r="P721" s="115">
        <v>0</v>
      </c>
      <c r="Q721" s="115">
        <v>0</v>
      </c>
      <c r="R721" s="115">
        <v>0</v>
      </c>
      <c r="S721" s="115">
        <v>0</v>
      </c>
      <c r="T721" s="115">
        <v>0</v>
      </c>
      <c r="U721" s="115">
        <v>0</v>
      </c>
      <c r="V721" s="115">
        <v>0</v>
      </c>
      <c r="W721" s="115">
        <v>0</v>
      </c>
      <c r="X721" s="115">
        <v>0</v>
      </c>
      <c r="Y721" s="115">
        <v>0</v>
      </c>
      <c r="Z721" s="115">
        <v>0</v>
      </c>
      <c r="AA721" s="115">
        <v>0</v>
      </c>
      <c r="AB721" s="115">
        <v>0</v>
      </c>
      <c r="AC721" s="115">
        <v>0</v>
      </c>
      <c r="AD721" s="115">
        <v>0</v>
      </c>
      <c r="AE721" s="115">
        <v>0</v>
      </c>
      <c r="AF721" s="115">
        <v>0</v>
      </c>
      <c r="AG721" s="115">
        <v>0</v>
      </c>
    </row>
    <row r="722" spans="1:33">
      <c r="A722" s="115" t="s">
        <v>740</v>
      </c>
      <c r="B722" s="115" t="s">
        <v>19</v>
      </c>
      <c r="C722" s="115">
        <v>0</v>
      </c>
      <c r="D722" s="115">
        <v>0</v>
      </c>
      <c r="E722" s="115">
        <v>0</v>
      </c>
      <c r="F722" s="115">
        <v>0</v>
      </c>
      <c r="G722" s="115">
        <v>0</v>
      </c>
      <c r="H722" s="115">
        <v>0</v>
      </c>
      <c r="I722" s="115">
        <v>0</v>
      </c>
      <c r="J722" s="115">
        <v>0</v>
      </c>
      <c r="K722" s="115">
        <v>0</v>
      </c>
      <c r="L722" s="115">
        <v>0</v>
      </c>
      <c r="M722" s="115">
        <v>0</v>
      </c>
      <c r="N722" s="115">
        <v>0</v>
      </c>
      <c r="O722" s="115">
        <v>0</v>
      </c>
      <c r="P722" s="115">
        <v>0</v>
      </c>
      <c r="Q722" s="115">
        <v>0</v>
      </c>
      <c r="R722" s="115">
        <v>0</v>
      </c>
      <c r="S722" s="115">
        <v>0</v>
      </c>
      <c r="T722" s="115">
        <v>0</v>
      </c>
      <c r="U722" s="115">
        <v>0</v>
      </c>
      <c r="V722" s="115">
        <v>0</v>
      </c>
      <c r="W722" s="115">
        <v>0</v>
      </c>
      <c r="X722" s="115">
        <v>0</v>
      </c>
      <c r="Y722" s="115">
        <v>0</v>
      </c>
      <c r="Z722" s="115">
        <v>0</v>
      </c>
      <c r="AA722" s="115">
        <v>0</v>
      </c>
      <c r="AB722" s="115">
        <v>0</v>
      </c>
      <c r="AC722" s="115">
        <v>0</v>
      </c>
      <c r="AD722" s="115">
        <v>0</v>
      </c>
      <c r="AE722" s="115">
        <v>0</v>
      </c>
      <c r="AF722" s="115">
        <v>0</v>
      </c>
      <c r="AG722" s="115">
        <v>0</v>
      </c>
    </row>
    <row r="723" spans="1:33">
      <c r="A723" s="115" t="s">
        <v>741</v>
      </c>
      <c r="B723" s="115" t="s">
        <v>19</v>
      </c>
      <c r="C723" s="115">
        <v>0</v>
      </c>
      <c r="D723" s="115">
        <v>0</v>
      </c>
      <c r="E723" s="115">
        <v>0</v>
      </c>
      <c r="F723" s="115">
        <v>0</v>
      </c>
      <c r="G723" s="115">
        <v>0</v>
      </c>
      <c r="H723" s="115">
        <v>0</v>
      </c>
      <c r="I723" s="115">
        <v>0</v>
      </c>
      <c r="J723" s="115">
        <v>0</v>
      </c>
      <c r="K723" s="115">
        <v>0</v>
      </c>
      <c r="L723" s="115">
        <v>0</v>
      </c>
      <c r="M723" s="115">
        <v>0</v>
      </c>
      <c r="N723" s="115">
        <v>0</v>
      </c>
      <c r="O723" s="115">
        <v>0</v>
      </c>
      <c r="P723" s="115">
        <v>0</v>
      </c>
      <c r="Q723" s="115">
        <v>0</v>
      </c>
      <c r="R723" s="115">
        <v>0</v>
      </c>
      <c r="S723" s="115">
        <v>0</v>
      </c>
      <c r="T723" s="115">
        <v>0</v>
      </c>
      <c r="U723" s="115">
        <v>0</v>
      </c>
      <c r="V723" s="115">
        <v>0</v>
      </c>
      <c r="W723" s="115">
        <v>0</v>
      </c>
      <c r="X723" s="115">
        <v>0</v>
      </c>
      <c r="Y723" s="115">
        <v>0</v>
      </c>
      <c r="Z723" s="115">
        <v>0</v>
      </c>
      <c r="AA723" s="115">
        <v>0</v>
      </c>
      <c r="AB723" s="115">
        <v>0</v>
      </c>
      <c r="AC723" s="115">
        <v>0</v>
      </c>
      <c r="AD723" s="115">
        <v>0</v>
      </c>
      <c r="AE723" s="115">
        <v>0</v>
      </c>
      <c r="AF723" s="115">
        <v>0</v>
      </c>
      <c r="AG723" s="115">
        <v>0</v>
      </c>
    </row>
    <row r="724" spans="1:33">
      <c r="A724" s="115" t="s">
        <v>742</v>
      </c>
      <c r="B724" s="115" t="s">
        <v>19</v>
      </c>
      <c r="C724" s="115">
        <v>0</v>
      </c>
      <c r="D724" s="115">
        <v>0</v>
      </c>
      <c r="E724" s="115">
        <v>0</v>
      </c>
      <c r="F724" s="115">
        <v>0</v>
      </c>
      <c r="G724" s="115">
        <v>0</v>
      </c>
      <c r="H724" s="115">
        <v>0</v>
      </c>
      <c r="I724" s="115">
        <v>0</v>
      </c>
      <c r="J724" s="115">
        <v>0</v>
      </c>
      <c r="K724" s="115">
        <v>0</v>
      </c>
      <c r="L724" s="115">
        <v>0</v>
      </c>
      <c r="M724" s="115">
        <v>0</v>
      </c>
      <c r="N724" s="115">
        <v>0</v>
      </c>
      <c r="O724" s="115">
        <v>0</v>
      </c>
      <c r="P724" s="115">
        <v>0</v>
      </c>
      <c r="Q724" s="115">
        <v>0</v>
      </c>
      <c r="R724" s="115">
        <v>0</v>
      </c>
      <c r="S724" s="115">
        <v>0</v>
      </c>
      <c r="T724" s="115">
        <v>0</v>
      </c>
      <c r="U724" s="115">
        <v>0</v>
      </c>
      <c r="V724" s="115">
        <v>0</v>
      </c>
      <c r="W724" s="115">
        <v>0</v>
      </c>
      <c r="X724" s="115">
        <v>0</v>
      </c>
      <c r="Y724" s="115">
        <v>0</v>
      </c>
      <c r="Z724" s="115">
        <v>0</v>
      </c>
      <c r="AA724" s="115">
        <v>0</v>
      </c>
      <c r="AB724" s="115">
        <v>0</v>
      </c>
      <c r="AC724" s="115">
        <v>0</v>
      </c>
      <c r="AD724" s="115">
        <v>0</v>
      </c>
      <c r="AE724" s="115">
        <v>0</v>
      </c>
      <c r="AF724" s="115">
        <v>0</v>
      </c>
      <c r="AG724" s="115">
        <v>0</v>
      </c>
    </row>
    <row r="725" spans="1:33">
      <c r="A725" s="115" t="s">
        <v>743</v>
      </c>
      <c r="B725" s="115" t="s">
        <v>19</v>
      </c>
      <c r="C725" s="2">
        <v>1074730000000</v>
      </c>
      <c r="D725" s="2">
        <v>1265890000000</v>
      </c>
      <c r="E725" s="2">
        <v>1419000000000</v>
      </c>
      <c r="F725" s="2">
        <v>1531550000000</v>
      </c>
      <c r="G725" s="2">
        <v>1614880000000</v>
      </c>
      <c r="H725" s="2">
        <v>1677100000000</v>
      </c>
      <c r="I725" s="2">
        <v>1720010000000</v>
      </c>
      <c r="J725" s="2">
        <v>1752480000000</v>
      </c>
      <c r="K725" s="2">
        <v>1765680000000</v>
      </c>
      <c r="L725" s="2">
        <v>1774670000000</v>
      </c>
      <c r="M725" s="2">
        <v>1790110000000</v>
      </c>
      <c r="N725" s="2">
        <v>1797300000000</v>
      </c>
      <c r="O725" s="2">
        <v>1818260000000</v>
      </c>
      <c r="P725" s="2">
        <v>1838350000000</v>
      </c>
      <c r="Q725" s="2">
        <v>1862850000000</v>
      </c>
      <c r="R725" s="2">
        <v>1887290000000</v>
      </c>
      <c r="S725" s="2">
        <v>1913720000000</v>
      </c>
      <c r="T725" s="2">
        <v>1940000000000</v>
      </c>
      <c r="U725" s="2">
        <v>1966070000000</v>
      </c>
      <c r="V725" s="2">
        <v>1992810000000</v>
      </c>
      <c r="W725" s="2">
        <v>2030090000000</v>
      </c>
      <c r="X725" s="2">
        <v>2063960000000</v>
      </c>
      <c r="Y725" s="2">
        <v>2096270000000</v>
      </c>
      <c r="Z725" s="2">
        <v>2131330000000</v>
      </c>
      <c r="AA725" s="2">
        <v>2163450000000</v>
      </c>
      <c r="AB725" s="2">
        <v>2197720000000</v>
      </c>
      <c r="AC725" s="2">
        <v>2228320000000</v>
      </c>
      <c r="AD725" s="2">
        <v>2259170000000</v>
      </c>
      <c r="AE725" s="2">
        <v>2291290000000</v>
      </c>
      <c r="AF725" s="2">
        <v>2325340000000</v>
      </c>
      <c r="AG725" s="2">
        <v>2358180000000</v>
      </c>
    </row>
    <row r="726" spans="1:33">
      <c r="A726" s="115" t="s">
        <v>744</v>
      </c>
      <c r="B726" s="115" t="s">
        <v>19</v>
      </c>
      <c r="C726" s="115">
        <v>0</v>
      </c>
      <c r="D726" s="115">
        <v>0</v>
      </c>
      <c r="E726" s="115">
        <v>0</v>
      </c>
      <c r="F726" s="115">
        <v>0</v>
      </c>
      <c r="G726" s="115">
        <v>0</v>
      </c>
      <c r="H726" s="115">
        <v>0</v>
      </c>
      <c r="I726" s="115">
        <v>0</v>
      </c>
      <c r="J726" s="115">
        <v>0</v>
      </c>
      <c r="K726" s="115">
        <v>0</v>
      </c>
      <c r="L726" s="115">
        <v>0</v>
      </c>
      <c r="M726" s="115">
        <v>0</v>
      </c>
      <c r="N726" s="115">
        <v>0</v>
      </c>
      <c r="O726" s="115">
        <v>0</v>
      </c>
      <c r="P726" s="115">
        <v>0</v>
      </c>
      <c r="Q726" s="115">
        <v>0</v>
      </c>
      <c r="R726" s="115">
        <v>0</v>
      </c>
      <c r="S726" s="115">
        <v>0</v>
      </c>
      <c r="T726" s="115">
        <v>0</v>
      </c>
      <c r="U726" s="115">
        <v>0</v>
      </c>
      <c r="V726" s="115">
        <v>0</v>
      </c>
      <c r="W726" s="115">
        <v>0</v>
      </c>
      <c r="X726" s="115">
        <v>0</v>
      </c>
      <c r="Y726" s="115">
        <v>0</v>
      </c>
      <c r="Z726" s="115">
        <v>0</v>
      </c>
      <c r="AA726" s="115">
        <v>0</v>
      </c>
      <c r="AB726" s="115">
        <v>0</v>
      </c>
      <c r="AC726" s="115">
        <v>0</v>
      </c>
      <c r="AD726" s="115">
        <v>0</v>
      </c>
      <c r="AE726" s="115">
        <v>0</v>
      </c>
      <c r="AF726" s="115">
        <v>0</v>
      </c>
      <c r="AG726" s="115">
        <v>0</v>
      </c>
    </row>
    <row r="727" spans="1:33">
      <c r="A727" s="115" t="s">
        <v>745</v>
      </c>
      <c r="B727" s="115" t="s">
        <v>19</v>
      </c>
      <c r="C727" s="115">
        <v>0</v>
      </c>
      <c r="D727" s="2">
        <v>590978000</v>
      </c>
      <c r="E727" s="2">
        <v>1440370000</v>
      </c>
      <c r="F727" s="2">
        <v>2216110000</v>
      </c>
      <c r="G727" s="2">
        <v>2815790000</v>
      </c>
      <c r="H727" s="2">
        <v>3219570000</v>
      </c>
      <c r="I727" s="2">
        <v>3243680000</v>
      </c>
      <c r="J727" s="2">
        <v>2707880000</v>
      </c>
      <c r="K727" s="2">
        <v>1421640000</v>
      </c>
      <c r="L727" s="115">
        <v>0</v>
      </c>
      <c r="M727" s="115">
        <v>0</v>
      </c>
      <c r="N727" s="115">
        <v>0</v>
      </c>
      <c r="O727" s="115">
        <v>0</v>
      </c>
      <c r="P727" s="115">
        <v>0</v>
      </c>
      <c r="Q727" s="115">
        <v>0</v>
      </c>
      <c r="R727" s="115">
        <v>0</v>
      </c>
      <c r="S727" s="115">
        <v>0</v>
      </c>
      <c r="T727" s="115">
        <v>0</v>
      </c>
      <c r="U727" s="115">
        <v>0</v>
      </c>
      <c r="V727" s="115">
        <v>0</v>
      </c>
      <c r="W727" s="115">
        <v>0</v>
      </c>
      <c r="X727" s="115">
        <v>0</v>
      </c>
      <c r="Y727" s="115">
        <v>0</v>
      </c>
      <c r="Z727" s="115">
        <v>0</v>
      </c>
      <c r="AA727" s="115">
        <v>0</v>
      </c>
      <c r="AB727" s="115">
        <v>0</v>
      </c>
      <c r="AC727" s="115">
        <v>0</v>
      </c>
      <c r="AD727" s="115">
        <v>0</v>
      </c>
      <c r="AE727" s="115">
        <v>0</v>
      </c>
      <c r="AF727" s="115">
        <v>0</v>
      </c>
      <c r="AG727" s="115">
        <v>0</v>
      </c>
    </row>
    <row r="728" spans="1:33">
      <c r="A728" s="115" t="s">
        <v>746</v>
      </c>
      <c r="B728" s="115" t="s">
        <v>19</v>
      </c>
      <c r="C728" s="115">
        <v>0</v>
      </c>
      <c r="D728" s="115">
        <v>0</v>
      </c>
      <c r="E728" s="115">
        <v>0</v>
      </c>
      <c r="F728" s="115">
        <v>0</v>
      </c>
      <c r="G728" s="115">
        <v>0</v>
      </c>
      <c r="H728" s="115">
        <v>0</v>
      </c>
      <c r="I728" s="115">
        <v>0</v>
      </c>
      <c r="J728" s="115">
        <v>0</v>
      </c>
      <c r="K728" s="115">
        <v>0</v>
      </c>
      <c r="L728" s="115">
        <v>0</v>
      </c>
      <c r="M728" s="115">
        <v>0</v>
      </c>
      <c r="N728" s="115">
        <v>0</v>
      </c>
      <c r="O728" s="115">
        <v>0</v>
      </c>
      <c r="P728" s="115">
        <v>0</v>
      </c>
      <c r="Q728" s="115">
        <v>0</v>
      </c>
      <c r="R728" s="115">
        <v>0</v>
      </c>
      <c r="S728" s="115">
        <v>0</v>
      </c>
      <c r="T728" s="115">
        <v>0</v>
      </c>
      <c r="U728" s="115">
        <v>0</v>
      </c>
      <c r="V728" s="115">
        <v>0</v>
      </c>
      <c r="W728" s="115">
        <v>0</v>
      </c>
      <c r="X728" s="115">
        <v>0</v>
      </c>
      <c r="Y728" s="115">
        <v>0</v>
      </c>
      <c r="Z728" s="115">
        <v>0</v>
      </c>
      <c r="AA728" s="115">
        <v>0</v>
      </c>
      <c r="AB728" s="115">
        <v>0</v>
      </c>
      <c r="AC728" s="115">
        <v>0</v>
      </c>
      <c r="AD728" s="115">
        <v>0</v>
      </c>
      <c r="AE728" s="115">
        <v>0</v>
      </c>
      <c r="AF728" s="115">
        <v>0</v>
      </c>
      <c r="AG728" s="115">
        <v>0</v>
      </c>
    </row>
    <row r="729" spans="1:33">
      <c r="A729" s="115" t="s">
        <v>747</v>
      </c>
      <c r="B729" s="115" t="s">
        <v>19</v>
      </c>
      <c r="C729" s="115">
        <v>0</v>
      </c>
      <c r="D729" s="115">
        <v>0</v>
      </c>
      <c r="E729" s="115">
        <v>0</v>
      </c>
      <c r="F729" s="115">
        <v>0</v>
      </c>
      <c r="G729" s="115">
        <v>0</v>
      </c>
      <c r="H729" s="115">
        <v>0</v>
      </c>
      <c r="I729" s="115">
        <v>0</v>
      </c>
      <c r="J729" s="115">
        <v>0</v>
      </c>
      <c r="K729" s="115">
        <v>0</v>
      </c>
      <c r="L729" s="115">
        <v>0</v>
      </c>
      <c r="M729" s="115">
        <v>0</v>
      </c>
      <c r="N729" s="115">
        <v>0</v>
      </c>
      <c r="O729" s="115">
        <v>0</v>
      </c>
      <c r="P729" s="115">
        <v>0</v>
      </c>
      <c r="Q729" s="115">
        <v>0</v>
      </c>
      <c r="R729" s="115">
        <v>0</v>
      </c>
      <c r="S729" s="115">
        <v>0</v>
      </c>
      <c r="T729" s="115">
        <v>0</v>
      </c>
      <c r="U729" s="115">
        <v>0</v>
      </c>
      <c r="V729" s="115">
        <v>0</v>
      </c>
      <c r="W729" s="115">
        <v>0</v>
      </c>
      <c r="X729" s="115">
        <v>0</v>
      </c>
      <c r="Y729" s="115">
        <v>0</v>
      </c>
      <c r="Z729" s="115">
        <v>0</v>
      </c>
      <c r="AA729" s="115">
        <v>0</v>
      </c>
      <c r="AB729" s="115">
        <v>0</v>
      </c>
      <c r="AC729" s="115">
        <v>0</v>
      </c>
      <c r="AD729" s="115">
        <v>0</v>
      </c>
      <c r="AE729" s="115">
        <v>0</v>
      </c>
      <c r="AF729" s="115">
        <v>0</v>
      </c>
      <c r="AG729" s="115">
        <v>0</v>
      </c>
    </row>
    <row r="730" spans="1:33">
      <c r="A730" s="115" t="s">
        <v>748</v>
      </c>
      <c r="B730" s="115" t="s">
        <v>19</v>
      </c>
      <c r="C730" s="115">
        <v>0</v>
      </c>
      <c r="D730" s="115">
        <v>0</v>
      </c>
      <c r="E730" s="115">
        <v>0</v>
      </c>
      <c r="F730" s="115">
        <v>0</v>
      </c>
      <c r="G730" s="115">
        <v>0</v>
      </c>
      <c r="H730" s="115">
        <v>0</v>
      </c>
      <c r="I730" s="115">
        <v>0</v>
      </c>
      <c r="J730" s="115">
        <v>0</v>
      </c>
      <c r="K730" s="115">
        <v>0</v>
      </c>
      <c r="L730" s="115">
        <v>0</v>
      </c>
      <c r="M730" s="115">
        <v>0</v>
      </c>
      <c r="N730" s="115">
        <v>0</v>
      </c>
      <c r="O730" s="115">
        <v>0</v>
      </c>
      <c r="P730" s="115">
        <v>0</v>
      </c>
      <c r="Q730" s="115">
        <v>0</v>
      </c>
      <c r="R730" s="115">
        <v>0</v>
      </c>
      <c r="S730" s="115">
        <v>0</v>
      </c>
      <c r="T730" s="115">
        <v>0</v>
      </c>
      <c r="U730" s="115">
        <v>0</v>
      </c>
      <c r="V730" s="115">
        <v>0</v>
      </c>
      <c r="W730" s="115">
        <v>0</v>
      </c>
      <c r="X730" s="115">
        <v>0</v>
      </c>
      <c r="Y730" s="115">
        <v>0</v>
      </c>
      <c r="Z730" s="115">
        <v>0</v>
      </c>
      <c r="AA730" s="115">
        <v>0</v>
      </c>
      <c r="AB730" s="115">
        <v>0</v>
      </c>
      <c r="AC730" s="115">
        <v>0</v>
      </c>
      <c r="AD730" s="115">
        <v>0</v>
      </c>
      <c r="AE730" s="115">
        <v>0</v>
      </c>
      <c r="AF730" s="115">
        <v>0</v>
      </c>
      <c r="AG730" s="115">
        <v>0</v>
      </c>
    </row>
    <row r="731" spans="1:33">
      <c r="A731" s="115" t="s">
        <v>749</v>
      </c>
      <c r="B731" s="115" t="s">
        <v>19</v>
      </c>
      <c r="C731" s="115">
        <v>0</v>
      </c>
      <c r="D731" s="115">
        <v>0</v>
      </c>
      <c r="E731" s="115">
        <v>0</v>
      </c>
      <c r="F731" s="115">
        <v>0</v>
      </c>
      <c r="G731" s="115">
        <v>0</v>
      </c>
      <c r="H731" s="115">
        <v>0</v>
      </c>
      <c r="I731" s="115">
        <v>0</v>
      </c>
      <c r="J731" s="115">
        <v>0</v>
      </c>
      <c r="K731" s="115">
        <v>0</v>
      </c>
      <c r="L731" s="115">
        <v>0</v>
      </c>
      <c r="M731" s="115">
        <v>0</v>
      </c>
      <c r="N731" s="115">
        <v>0</v>
      </c>
      <c r="O731" s="115">
        <v>0</v>
      </c>
      <c r="P731" s="115">
        <v>0</v>
      </c>
      <c r="Q731" s="115">
        <v>0</v>
      </c>
      <c r="R731" s="115">
        <v>0</v>
      </c>
      <c r="S731" s="115">
        <v>0</v>
      </c>
      <c r="T731" s="115">
        <v>0</v>
      </c>
      <c r="U731" s="115">
        <v>0</v>
      </c>
      <c r="V731" s="115">
        <v>0</v>
      </c>
      <c r="W731" s="115">
        <v>0</v>
      </c>
      <c r="X731" s="115">
        <v>0</v>
      </c>
      <c r="Y731" s="115">
        <v>0</v>
      </c>
      <c r="Z731" s="115">
        <v>0</v>
      </c>
      <c r="AA731" s="115">
        <v>0</v>
      </c>
      <c r="AB731" s="115">
        <v>0</v>
      </c>
      <c r="AC731" s="115">
        <v>0</v>
      </c>
      <c r="AD731" s="115">
        <v>0</v>
      </c>
      <c r="AE731" s="115">
        <v>0</v>
      </c>
      <c r="AF731" s="115">
        <v>0</v>
      </c>
      <c r="AG731" s="115">
        <v>0</v>
      </c>
    </row>
    <row r="732" spans="1:33">
      <c r="A732" s="115" t="s">
        <v>750</v>
      </c>
      <c r="B732" s="115" t="s">
        <v>19</v>
      </c>
      <c r="C732" s="115">
        <v>0</v>
      </c>
      <c r="D732" s="115">
        <v>0</v>
      </c>
      <c r="E732" s="115">
        <v>0</v>
      </c>
      <c r="F732" s="115">
        <v>0</v>
      </c>
      <c r="G732" s="115">
        <v>0</v>
      </c>
      <c r="H732" s="115">
        <v>0</v>
      </c>
      <c r="I732" s="115">
        <v>0</v>
      </c>
      <c r="J732" s="115">
        <v>0</v>
      </c>
      <c r="K732" s="115">
        <v>0</v>
      </c>
      <c r="L732" s="115">
        <v>0</v>
      </c>
      <c r="M732" s="115">
        <v>0</v>
      </c>
      <c r="N732" s="115">
        <v>0</v>
      </c>
      <c r="O732" s="115">
        <v>0</v>
      </c>
      <c r="P732" s="115">
        <v>0</v>
      </c>
      <c r="Q732" s="115">
        <v>0</v>
      </c>
      <c r="R732" s="115">
        <v>0</v>
      </c>
      <c r="S732" s="115">
        <v>0</v>
      </c>
      <c r="T732" s="115">
        <v>0</v>
      </c>
      <c r="U732" s="115">
        <v>0</v>
      </c>
      <c r="V732" s="115">
        <v>0</v>
      </c>
      <c r="W732" s="115">
        <v>0</v>
      </c>
      <c r="X732" s="115">
        <v>0</v>
      </c>
      <c r="Y732" s="115">
        <v>0</v>
      </c>
      <c r="Z732" s="115">
        <v>0</v>
      </c>
      <c r="AA732" s="115">
        <v>0</v>
      </c>
      <c r="AB732" s="115">
        <v>0</v>
      </c>
      <c r="AC732" s="115">
        <v>0</v>
      </c>
      <c r="AD732" s="115">
        <v>0</v>
      </c>
      <c r="AE732" s="115">
        <v>0</v>
      </c>
      <c r="AF732" s="115">
        <v>0</v>
      </c>
      <c r="AG732" s="115">
        <v>0</v>
      </c>
    </row>
    <row r="733" spans="1:33">
      <c r="A733" s="115" t="s">
        <v>751</v>
      </c>
      <c r="B733" s="115" t="s">
        <v>19</v>
      </c>
      <c r="C733" s="115">
        <v>0</v>
      </c>
      <c r="D733" s="115">
        <v>0</v>
      </c>
      <c r="E733" s="115">
        <v>0</v>
      </c>
      <c r="F733" s="115">
        <v>0</v>
      </c>
      <c r="G733" s="115">
        <v>0</v>
      </c>
      <c r="H733" s="115">
        <v>0</v>
      </c>
      <c r="I733" s="115">
        <v>0</v>
      </c>
      <c r="J733" s="115">
        <v>0</v>
      </c>
      <c r="K733" s="115">
        <v>0</v>
      </c>
      <c r="L733" s="115">
        <v>0</v>
      </c>
      <c r="M733" s="115">
        <v>0</v>
      </c>
      <c r="N733" s="115">
        <v>0</v>
      </c>
      <c r="O733" s="115">
        <v>0</v>
      </c>
      <c r="P733" s="115">
        <v>0</v>
      </c>
      <c r="Q733" s="115">
        <v>0</v>
      </c>
      <c r="R733" s="115">
        <v>0</v>
      </c>
      <c r="S733" s="115">
        <v>0</v>
      </c>
      <c r="T733" s="115">
        <v>0</v>
      </c>
      <c r="U733" s="115">
        <v>0</v>
      </c>
      <c r="V733" s="115">
        <v>0</v>
      </c>
      <c r="W733" s="115">
        <v>0</v>
      </c>
      <c r="X733" s="115">
        <v>0</v>
      </c>
      <c r="Y733" s="115">
        <v>0</v>
      </c>
      <c r="Z733" s="115">
        <v>0</v>
      </c>
      <c r="AA733" s="115">
        <v>0</v>
      </c>
      <c r="AB733" s="115">
        <v>0</v>
      </c>
      <c r="AC733" s="115">
        <v>0</v>
      </c>
      <c r="AD733" s="115">
        <v>0</v>
      </c>
      <c r="AE733" s="115">
        <v>0</v>
      </c>
      <c r="AF733" s="115">
        <v>0</v>
      </c>
      <c r="AG733" s="115">
        <v>0</v>
      </c>
    </row>
    <row r="734" spans="1:33">
      <c r="A734" s="115" t="s">
        <v>752</v>
      </c>
      <c r="B734" s="115" t="s">
        <v>19</v>
      </c>
      <c r="C734" s="115">
        <v>0</v>
      </c>
      <c r="D734" s="115">
        <v>0</v>
      </c>
      <c r="E734" s="115">
        <v>0</v>
      </c>
      <c r="F734" s="115">
        <v>0</v>
      </c>
      <c r="G734" s="115">
        <v>0</v>
      </c>
      <c r="H734" s="115">
        <v>0</v>
      </c>
      <c r="I734" s="115">
        <v>0</v>
      </c>
      <c r="J734" s="115">
        <v>0</v>
      </c>
      <c r="K734" s="115">
        <v>0</v>
      </c>
      <c r="L734" s="115">
        <v>0</v>
      </c>
      <c r="M734" s="115">
        <v>0</v>
      </c>
      <c r="N734" s="115">
        <v>0</v>
      </c>
      <c r="O734" s="115">
        <v>0</v>
      </c>
      <c r="P734" s="115">
        <v>0</v>
      </c>
      <c r="Q734" s="115">
        <v>0</v>
      </c>
      <c r="R734" s="115">
        <v>0</v>
      </c>
      <c r="S734" s="115">
        <v>0</v>
      </c>
      <c r="T734" s="115">
        <v>0</v>
      </c>
      <c r="U734" s="115">
        <v>0</v>
      </c>
      <c r="V734" s="115">
        <v>0</v>
      </c>
      <c r="W734" s="115">
        <v>0</v>
      </c>
      <c r="X734" s="115">
        <v>0</v>
      </c>
      <c r="Y734" s="115">
        <v>0</v>
      </c>
      <c r="Z734" s="115">
        <v>0</v>
      </c>
      <c r="AA734" s="115">
        <v>0</v>
      </c>
      <c r="AB734" s="115">
        <v>0</v>
      </c>
      <c r="AC734" s="115">
        <v>0</v>
      </c>
      <c r="AD734" s="115">
        <v>0</v>
      </c>
      <c r="AE734" s="115">
        <v>0</v>
      </c>
      <c r="AF734" s="115">
        <v>0</v>
      </c>
      <c r="AG734" s="115">
        <v>0</v>
      </c>
    </row>
    <row r="735" spans="1:33">
      <c r="A735" s="115" t="s">
        <v>753</v>
      </c>
      <c r="B735" s="115" t="s">
        <v>19</v>
      </c>
      <c r="C735" s="2">
        <v>32054800000000</v>
      </c>
      <c r="D735" s="2">
        <v>33701700000000</v>
      </c>
      <c r="E735" s="2">
        <v>33709400000000</v>
      </c>
      <c r="F735" s="2">
        <v>33439100000000</v>
      </c>
      <c r="G735" s="2">
        <v>33155900000000</v>
      </c>
      <c r="H735" s="2">
        <v>31880400000000</v>
      </c>
      <c r="I735" s="2">
        <v>32049400000000</v>
      </c>
      <c r="J735" s="2">
        <v>31857300000000</v>
      </c>
      <c r="K735" s="2">
        <v>32134200000000</v>
      </c>
      <c r="L735" s="2">
        <v>32375500000000</v>
      </c>
      <c r="M735" s="2">
        <v>32507700000000</v>
      </c>
      <c r="N735" s="2">
        <v>32534900000000</v>
      </c>
      <c r="O735" s="2">
        <v>32512700000000</v>
      </c>
      <c r="P735" s="2">
        <v>32557700000000</v>
      </c>
      <c r="Q735" s="2">
        <v>32497900000000</v>
      </c>
      <c r="R735" s="2">
        <v>32555300000000</v>
      </c>
      <c r="S735" s="2">
        <v>32594000000000</v>
      </c>
      <c r="T735" s="2">
        <v>32595300000000</v>
      </c>
      <c r="U735" s="2">
        <v>32455500000000</v>
      </c>
      <c r="V735" s="2">
        <v>32565500000000</v>
      </c>
      <c r="W735" s="2">
        <v>32460000000000</v>
      </c>
      <c r="X735" s="2">
        <v>32472200000000</v>
      </c>
      <c r="Y735" s="2">
        <v>32578100000000</v>
      </c>
      <c r="Z735" s="2">
        <v>32754900000000</v>
      </c>
      <c r="AA735" s="2">
        <v>32610000000000</v>
      </c>
      <c r="AB735" s="2">
        <v>32653200000000</v>
      </c>
      <c r="AC735" s="2">
        <v>32618600000000</v>
      </c>
      <c r="AD735" s="2">
        <v>32663900000000</v>
      </c>
      <c r="AE735" s="2">
        <v>32706200000000</v>
      </c>
      <c r="AF735" s="2">
        <v>32762200000000</v>
      </c>
      <c r="AG735" s="2">
        <v>32950000000000</v>
      </c>
    </row>
    <row r="736" spans="1:33">
      <c r="A736" s="115" t="s">
        <v>754</v>
      </c>
      <c r="B736" s="115" t="s">
        <v>19</v>
      </c>
      <c r="C736" s="115">
        <v>0</v>
      </c>
      <c r="D736" s="115">
        <v>0</v>
      </c>
      <c r="E736" s="115">
        <v>0</v>
      </c>
      <c r="F736" s="115">
        <v>0</v>
      </c>
      <c r="G736" s="115">
        <v>0</v>
      </c>
      <c r="H736" s="115">
        <v>0</v>
      </c>
      <c r="I736" s="115">
        <v>0</v>
      </c>
      <c r="J736" s="115">
        <v>0</v>
      </c>
      <c r="K736" s="115">
        <v>0</v>
      </c>
      <c r="L736" s="115">
        <v>0</v>
      </c>
      <c r="M736" s="115">
        <v>0</v>
      </c>
      <c r="N736" s="115">
        <v>0</v>
      </c>
      <c r="O736" s="115">
        <v>0</v>
      </c>
      <c r="P736" s="115">
        <v>0</v>
      </c>
      <c r="Q736" s="115">
        <v>0</v>
      </c>
      <c r="R736" s="115">
        <v>0</v>
      </c>
      <c r="S736" s="115">
        <v>0</v>
      </c>
      <c r="T736" s="115">
        <v>0</v>
      </c>
      <c r="U736" s="115">
        <v>0</v>
      </c>
      <c r="V736" s="115">
        <v>0</v>
      </c>
      <c r="W736" s="115">
        <v>0</v>
      </c>
      <c r="X736" s="115">
        <v>0</v>
      </c>
      <c r="Y736" s="115">
        <v>0</v>
      </c>
      <c r="Z736" s="115">
        <v>0</v>
      </c>
      <c r="AA736" s="115">
        <v>0</v>
      </c>
      <c r="AB736" s="115">
        <v>0</v>
      </c>
      <c r="AC736" s="115">
        <v>0</v>
      </c>
      <c r="AD736" s="115">
        <v>0</v>
      </c>
      <c r="AE736" s="115">
        <v>0</v>
      </c>
      <c r="AF736" s="115">
        <v>0</v>
      </c>
      <c r="AG736" s="115">
        <v>0</v>
      </c>
    </row>
    <row r="737" spans="1:33">
      <c r="A737" s="115" t="s">
        <v>755</v>
      </c>
      <c r="B737" s="115" t="s">
        <v>19</v>
      </c>
      <c r="C737" s="115">
        <v>0</v>
      </c>
      <c r="D737" s="2">
        <v>15733600000</v>
      </c>
      <c r="E737" s="2">
        <v>34217100000</v>
      </c>
      <c r="F737" s="2">
        <v>48385500000</v>
      </c>
      <c r="G737" s="2">
        <v>57812400000</v>
      </c>
      <c r="H737" s="2">
        <v>61201500000</v>
      </c>
      <c r="I737" s="2">
        <v>60440400000</v>
      </c>
      <c r="J737" s="2">
        <v>49224900000</v>
      </c>
      <c r="K737" s="2">
        <v>25872900000</v>
      </c>
      <c r="L737" s="115">
        <v>0</v>
      </c>
      <c r="M737" s="115">
        <v>0</v>
      </c>
      <c r="N737" s="115">
        <v>0</v>
      </c>
      <c r="O737" s="115">
        <v>0</v>
      </c>
      <c r="P737" s="115">
        <v>0</v>
      </c>
      <c r="Q737" s="115">
        <v>0</v>
      </c>
      <c r="R737" s="115">
        <v>0</v>
      </c>
      <c r="S737" s="115">
        <v>0</v>
      </c>
      <c r="T737" s="115">
        <v>0</v>
      </c>
      <c r="U737" s="115">
        <v>0</v>
      </c>
      <c r="V737" s="115">
        <v>0</v>
      </c>
      <c r="W737" s="115">
        <v>0</v>
      </c>
      <c r="X737" s="115">
        <v>0</v>
      </c>
      <c r="Y737" s="115">
        <v>0</v>
      </c>
      <c r="Z737" s="115">
        <v>0</v>
      </c>
      <c r="AA737" s="115">
        <v>0</v>
      </c>
      <c r="AB737" s="115">
        <v>0</v>
      </c>
      <c r="AC737" s="115">
        <v>0</v>
      </c>
      <c r="AD737" s="115">
        <v>0</v>
      </c>
      <c r="AE737" s="115">
        <v>0</v>
      </c>
      <c r="AF737" s="115">
        <v>0</v>
      </c>
      <c r="AG737" s="115">
        <v>0</v>
      </c>
    </row>
    <row r="738" spans="1:33">
      <c r="A738" s="115" t="s">
        <v>756</v>
      </c>
      <c r="B738" s="115" t="s">
        <v>19</v>
      </c>
      <c r="C738" s="115">
        <v>0</v>
      </c>
      <c r="D738" s="115">
        <v>0</v>
      </c>
      <c r="E738" s="115">
        <v>0</v>
      </c>
      <c r="F738" s="115">
        <v>0</v>
      </c>
      <c r="G738" s="115">
        <v>0</v>
      </c>
      <c r="H738" s="115">
        <v>0</v>
      </c>
      <c r="I738" s="115">
        <v>0</v>
      </c>
      <c r="J738" s="115">
        <v>0</v>
      </c>
      <c r="K738" s="115">
        <v>0</v>
      </c>
      <c r="L738" s="115">
        <v>0</v>
      </c>
      <c r="M738" s="115">
        <v>0</v>
      </c>
      <c r="N738" s="115">
        <v>0</v>
      </c>
      <c r="O738" s="115">
        <v>0</v>
      </c>
      <c r="P738" s="115">
        <v>0</v>
      </c>
      <c r="Q738" s="115">
        <v>0</v>
      </c>
      <c r="R738" s="115">
        <v>0</v>
      </c>
      <c r="S738" s="115">
        <v>0</v>
      </c>
      <c r="T738" s="115">
        <v>0</v>
      </c>
      <c r="U738" s="115">
        <v>0</v>
      </c>
      <c r="V738" s="115">
        <v>0</v>
      </c>
      <c r="W738" s="115">
        <v>0</v>
      </c>
      <c r="X738" s="115">
        <v>0</v>
      </c>
      <c r="Y738" s="115">
        <v>0</v>
      </c>
      <c r="Z738" s="115">
        <v>0</v>
      </c>
      <c r="AA738" s="115">
        <v>0</v>
      </c>
      <c r="AB738" s="115">
        <v>0</v>
      </c>
      <c r="AC738" s="115">
        <v>0</v>
      </c>
      <c r="AD738" s="115">
        <v>0</v>
      </c>
      <c r="AE738" s="115">
        <v>0</v>
      </c>
      <c r="AF738" s="115">
        <v>0</v>
      </c>
      <c r="AG738" s="115">
        <v>0</v>
      </c>
    </row>
    <row r="739" spans="1:33">
      <c r="A739" s="115" t="s">
        <v>757</v>
      </c>
      <c r="B739" s="115" t="s">
        <v>19</v>
      </c>
      <c r="C739" s="115">
        <v>0</v>
      </c>
      <c r="D739" s="115">
        <v>0</v>
      </c>
      <c r="E739" s="115">
        <v>0</v>
      </c>
      <c r="F739" s="115">
        <v>0</v>
      </c>
      <c r="G739" s="115">
        <v>0</v>
      </c>
      <c r="H739" s="115">
        <v>0</v>
      </c>
      <c r="I739" s="115">
        <v>0</v>
      </c>
      <c r="J739" s="115">
        <v>0</v>
      </c>
      <c r="K739" s="115">
        <v>0</v>
      </c>
      <c r="L739" s="115">
        <v>0</v>
      </c>
      <c r="M739" s="115">
        <v>0</v>
      </c>
      <c r="N739" s="115">
        <v>0</v>
      </c>
      <c r="O739" s="115">
        <v>0</v>
      </c>
      <c r="P739" s="115">
        <v>0</v>
      </c>
      <c r="Q739" s="115">
        <v>0</v>
      </c>
      <c r="R739" s="115">
        <v>0</v>
      </c>
      <c r="S739" s="115">
        <v>0</v>
      </c>
      <c r="T739" s="115">
        <v>0</v>
      </c>
      <c r="U739" s="115">
        <v>0</v>
      </c>
      <c r="V739" s="115">
        <v>0</v>
      </c>
      <c r="W739" s="115">
        <v>0</v>
      </c>
      <c r="X739" s="115">
        <v>0</v>
      </c>
      <c r="Y739" s="115">
        <v>0</v>
      </c>
      <c r="Z739" s="115">
        <v>0</v>
      </c>
      <c r="AA739" s="115">
        <v>0</v>
      </c>
      <c r="AB739" s="115">
        <v>0</v>
      </c>
      <c r="AC739" s="115">
        <v>0</v>
      </c>
      <c r="AD739" s="115">
        <v>0</v>
      </c>
      <c r="AE739" s="115">
        <v>0</v>
      </c>
      <c r="AF739" s="115">
        <v>0</v>
      </c>
      <c r="AG739" s="115">
        <v>0</v>
      </c>
    </row>
    <row r="740" spans="1:33">
      <c r="A740" s="115" t="s">
        <v>758</v>
      </c>
      <c r="B740" s="115" t="s">
        <v>19</v>
      </c>
      <c r="C740" s="115">
        <v>0</v>
      </c>
      <c r="D740" s="115">
        <v>0</v>
      </c>
      <c r="E740" s="115">
        <v>0</v>
      </c>
      <c r="F740" s="115">
        <v>0</v>
      </c>
      <c r="G740" s="115">
        <v>0</v>
      </c>
      <c r="H740" s="115">
        <v>0</v>
      </c>
      <c r="I740" s="115">
        <v>0</v>
      </c>
      <c r="J740" s="115">
        <v>0</v>
      </c>
      <c r="K740" s="115">
        <v>0</v>
      </c>
      <c r="L740" s="115">
        <v>0</v>
      </c>
      <c r="M740" s="115">
        <v>0</v>
      </c>
      <c r="N740" s="115">
        <v>0</v>
      </c>
      <c r="O740" s="115">
        <v>0</v>
      </c>
      <c r="P740" s="115">
        <v>0</v>
      </c>
      <c r="Q740" s="115">
        <v>0</v>
      </c>
      <c r="R740" s="115">
        <v>0</v>
      </c>
      <c r="S740" s="115">
        <v>0</v>
      </c>
      <c r="T740" s="115">
        <v>0</v>
      </c>
      <c r="U740" s="115">
        <v>0</v>
      </c>
      <c r="V740" s="115">
        <v>0</v>
      </c>
      <c r="W740" s="115">
        <v>0</v>
      </c>
      <c r="X740" s="115">
        <v>0</v>
      </c>
      <c r="Y740" s="115">
        <v>0</v>
      </c>
      <c r="Z740" s="115">
        <v>0</v>
      </c>
      <c r="AA740" s="115">
        <v>0</v>
      </c>
      <c r="AB740" s="115">
        <v>0</v>
      </c>
      <c r="AC740" s="115">
        <v>0</v>
      </c>
      <c r="AD740" s="115">
        <v>0</v>
      </c>
      <c r="AE740" s="115">
        <v>0</v>
      </c>
      <c r="AF740" s="115">
        <v>0</v>
      </c>
      <c r="AG740" s="115">
        <v>0</v>
      </c>
    </row>
    <row r="741" spans="1:33">
      <c r="A741" s="115" t="s">
        <v>759</v>
      </c>
      <c r="B741" s="115" t="s">
        <v>19</v>
      </c>
      <c r="C741" s="115">
        <v>0</v>
      </c>
      <c r="D741" s="115">
        <v>0</v>
      </c>
      <c r="E741" s="115">
        <v>0</v>
      </c>
      <c r="F741" s="115">
        <v>0</v>
      </c>
      <c r="G741" s="115">
        <v>0</v>
      </c>
      <c r="H741" s="115">
        <v>0</v>
      </c>
      <c r="I741" s="115">
        <v>0</v>
      </c>
      <c r="J741" s="115">
        <v>0</v>
      </c>
      <c r="K741" s="115">
        <v>0</v>
      </c>
      <c r="L741" s="115">
        <v>0</v>
      </c>
      <c r="M741" s="115">
        <v>0</v>
      </c>
      <c r="N741" s="115">
        <v>0</v>
      </c>
      <c r="O741" s="115">
        <v>0</v>
      </c>
      <c r="P741" s="115">
        <v>0</v>
      </c>
      <c r="Q741" s="115">
        <v>0</v>
      </c>
      <c r="R741" s="115">
        <v>0</v>
      </c>
      <c r="S741" s="115">
        <v>0</v>
      </c>
      <c r="T741" s="115">
        <v>0</v>
      </c>
      <c r="U741" s="115">
        <v>0</v>
      </c>
      <c r="V741" s="115">
        <v>0</v>
      </c>
      <c r="W741" s="115">
        <v>0</v>
      </c>
      <c r="X741" s="115">
        <v>0</v>
      </c>
      <c r="Y741" s="115">
        <v>0</v>
      </c>
      <c r="Z741" s="115">
        <v>0</v>
      </c>
      <c r="AA741" s="115">
        <v>0</v>
      </c>
      <c r="AB741" s="115">
        <v>0</v>
      </c>
      <c r="AC741" s="115">
        <v>0</v>
      </c>
      <c r="AD741" s="115">
        <v>0</v>
      </c>
      <c r="AE741" s="115">
        <v>0</v>
      </c>
      <c r="AF741" s="115">
        <v>0</v>
      </c>
      <c r="AG741" s="115">
        <v>0</v>
      </c>
    </row>
    <row r="742" spans="1:33">
      <c r="A742" s="115" t="s">
        <v>760</v>
      </c>
      <c r="B742" s="115" t="s">
        <v>19</v>
      </c>
      <c r="C742" s="115">
        <v>0</v>
      </c>
      <c r="D742" s="115">
        <v>0</v>
      </c>
      <c r="E742" s="115">
        <v>0</v>
      </c>
      <c r="F742" s="115">
        <v>0</v>
      </c>
      <c r="G742" s="115">
        <v>0</v>
      </c>
      <c r="H742" s="115">
        <v>0</v>
      </c>
      <c r="I742" s="115">
        <v>0</v>
      </c>
      <c r="J742" s="115">
        <v>0</v>
      </c>
      <c r="K742" s="115">
        <v>0</v>
      </c>
      <c r="L742" s="115">
        <v>0</v>
      </c>
      <c r="M742" s="115">
        <v>0</v>
      </c>
      <c r="N742" s="115">
        <v>0</v>
      </c>
      <c r="O742" s="115">
        <v>0</v>
      </c>
      <c r="P742" s="115">
        <v>0</v>
      </c>
      <c r="Q742" s="115">
        <v>0</v>
      </c>
      <c r="R742" s="115">
        <v>0</v>
      </c>
      <c r="S742" s="115">
        <v>0</v>
      </c>
      <c r="T742" s="115">
        <v>0</v>
      </c>
      <c r="U742" s="115">
        <v>0</v>
      </c>
      <c r="V742" s="115">
        <v>0</v>
      </c>
      <c r="W742" s="115">
        <v>0</v>
      </c>
      <c r="X742" s="115">
        <v>0</v>
      </c>
      <c r="Y742" s="115">
        <v>0</v>
      </c>
      <c r="Z742" s="115">
        <v>0</v>
      </c>
      <c r="AA742" s="115">
        <v>0</v>
      </c>
      <c r="AB742" s="115">
        <v>0</v>
      </c>
      <c r="AC742" s="115">
        <v>0</v>
      </c>
      <c r="AD742" s="115">
        <v>0</v>
      </c>
      <c r="AE742" s="115">
        <v>0</v>
      </c>
      <c r="AF742" s="115">
        <v>0</v>
      </c>
      <c r="AG742" s="115">
        <v>0</v>
      </c>
    </row>
    <row r="743" spans="1:33">
      <c r="A743" s="115" t="s">
        <v>761</v>
      </c>
      <c r="B743" s="115" t="s">
        <v>19</v>
      </c>
      <c r="C743" s="115">
        <v>0</v>
      </c>
      <c r="D743" s="115">
        <v>0</v>
      </c>
      <c r="E743" s="115">
        <v>0</v>
      </c>
      <c r="F743" s="115">
        <v>0</v>
      </c>
      <c r="G743" s="115">
        <v>0</v>
      </c>
      <c r="H743" s="115">
        <v>0</v>
      </c>
      <c r="I743" s="115">
        <v>0</v>
      </c>
      <c r="J743" s="115">
        <v>0</v>
      </c>
      <c r="K743" s="115">
        <v>0</v>
      </c>
      <c r="L743" s="115">
        <v>0</v>
      </c>
      <c r="M743" s="115">
        <v>0</v>
      </c>
      <c r="N743" s="115">
        <v>0</v>
      </c>
      <c r="O743" s="115">
        <v>0</v>
      </c>
      <c r="P743" s="115">
        <v>0</v>
      </c>
      <c r="Q743" s="115">
        <v>0</v>
      </c>
      <c r="R743" s="115">
        <v>0</v>
      </c>
      <c r="S743" s="115">
        <v>0</v>
      </c>
      <c r="T743" s="115">
        <v>0</v>
      </c>
      <c r="U743" s="115">
        <v>0</v>
      </c>
      <c r="V743" s="115">
        <v>0</v>
      </c>
      <c r="W743" s="115">
        <v>0</v>
      </c>
      <c r="X743" s="115">
        <v>0</v>
      </c>
      <c r="Y743" s="115">
        <v>0</v>
      </c>
      <c r="Z743" s="115">
        <v>0</v>
      </c>
      <c r="AA743" s="115">
        <v>0</v>
      </c>
      <c r="AB743" s="115">
        <v>0</v>
      </c>
      <c r="AC743" s="115">
        <v>0</v>
      </c>
      <c r="AD743" s="115">
        <v>0</v>
      </c>
      <c r="AE743" s="115">
        <v>0</v>
      </c>
      <c r="AF743" s="115">
        <v>0</v>
      </c>
      <c r="AG743" s="115">
        <v>0</v>
      </c>
    </row>
    <row r="744" spans="1:33">
      <c r="A744" s="115" t="s">
        <v>762</v>
      </c>
      <c r="B744" s="115" t="s">
        <v>19</v>
      </c>
      <c r="C744" s="115">
        <v>0</v>
      </c>
      <c r="D744" s="115">
        <v>0</v>
      </c>
      <c r="E744" s="115">
        <v>0</v>
      </c>
      <c r="F744" s="115">
        <v>0</v>
      </c>
      <c r="G744" s="115">
        <v>0</v>
      </c>
      <c r="H744" s="115">
        <v>0</v>
      </c>
      <c r="I744" s="115">
        <v>0</v>
      </c>
      <c r="J744" s="115">
        <v>0</v>
      </c>
      <c r="K744" s="115">
        <v>0</v>
      </c>
      <c r="L744" s="115">
        <v>0</v>
      </c>
      <c r="M744" s="115">
        <v>0</v>
      </c>
      <c r="N744" s="115">
        <v>0</v>
      </c>
      <c r="O744" s="115">
        <v>0</v>
      </c>
      <c r="P744" s="115">
        <v>0</v>
      </c>
      <c r="Q744" s="115">
        <v>0</v>
      </c>
      <c r="R744" s="115">
        <v>0</v>
      </c>
      <c r="S744" s="115">
        <v>0</v>
      </c>
      <c r="T744" s="115">
        <v>0</v>
      </c>
      <c r="U744" s="115">
        <v>0</v>
      </c>
      <c r="V744" s="115">
        <v>0</v>
      </c>
      <c r="W744" s="115">
        <v>0</v>
      </c>
      <c r="X744" s="115">
        <v>0</v>
      </c>
      <c r="Y744" s="115">
        <v>0</v>
      </c>
      <c r="Z744" s="115">
        <v>0</v>
      </c>
      <c r="AA744" s="115">
        <v>0</v>
      </c>
      <c r="AB744" s="115">
        <v>0</v>
      </c>
      <c r="AC744" s="115">
        <v>0</v>
      </c>
      <c r="AD744" s="115">
        <v>0</v>
      </c>
      <c r="AE744" s="115">
        <v>0</v>
      </c>
      <c r="AF744" s="115">
        <v>0</v>
      </c>
      <c r="AG744" s="115">
        <v>0</v>
      </c>
    </row>
    <row r="745" spans="1:33">
      <c r="A745" s="115" t="s">
        <v>763</v>
      </c>
      <c r="B745" s="115" t="s">
        <v>19</v>
      </c>
      <c r="C745" s="2">
        <v>686044000</v>
      </c>
      <c r="D745" s="2">
        <v>808066000</v>
      </c>
      <c r="E745" s="2">
        <v>905801000</v>
      </c>
      <c r="F745" s="2">
        <v>977649000</v>
      </c>
      <c r="G745" s="2">
        <v>1030840000</v>
      </c>
      <c r="H745" s="2">
        <v>1070560000</v>
      </c>
      <c r="I745" s="2">
        <v>1097950000</v>
      </c>
      <c r="J745" s="2">
        <v>1118680000</v>
      </c>
      <c r="K745" s="2">
        <v>1127100000</v>
      </c>
      <c r="L745" s="2">
        <v>1132840000</v>
      </c>
      <c r="M745" s="2">
        <v>1142700000</v>
      </c>
      <c r="N745" s="2">
        <v>1147280000</v>
      </c>
      <c r="O745" s="2">
        <v>1160670000</v>
      </c>
      <c r="P745" s="2">
        <v>1173490000</v>
      </c>
      <c r="Q745" s="2">
        <v>1189130000</v>
      </c>
      <c r="R745" s="2">
        <v>1204730000</v>
      </c>
      <c r="S745" s="2">
        <v>1221600000</v>
      </c>
      <c r="T745" s="2">
        <v>1238380000</v>
      </c>
      <c r="U745" s="2">
        <v>1255020000</v>
      </c>
      <c r="V745" s="2">
        <v>1272090000</v>
      </c>
      <c r="W745" s="2">
        <v>1295890000</v>
      </c>
      <c r="X745" s="2">
        <v>1317510000</v>
      </c>
      <c r="Y745" s="2">
        <v>1338130000</v>
      </c>
      <c r="Z745" s="2">
        <v>1360510000</v>
      </c>
      <c r="AA745" s="2">
        <v>1381020000</v>
      </c>
      <c r="AB745" s="2">
        <v>1402890000</v>
      </c>
      <c r="AC745" s="2">
        <v>1422430000</v>
      </c>
      <c r="AD745" s="2">
        <v>1442120000</v>
      </c>
      <c r="AE745" s="2">
        <v>1462620000</v>
      </c>
      <c r="AF745" s="2">
        <v>1484350000</v>
      </c>
      <c r="AG745" s="2">
        <v>1505320000</v>
      </c>
    </row>
    <row r="746" spans="1:33">
      <c r="A746" s="115" t="s">
        <v>764</v>
      </c>
      <c r="B746" s="115" t="s">
        <v>19</v>
      </c>
      <c r="C746" s="115">
        <v>0</v>
      </c>
      <c r="D746" s="115">
        <v>0</v>
      </c>
      <c r="E746" s="115">
        <v>0</v>
      </c>
      <c r="F746" s="115">
        <v>0</v>
      </c>
      <c r="G746" s="115">
        <v>0</v>
      </c>
      <c r="H746" s="115">
        <v>0</v>
      </c>
      <c r="I746" s="115">
        <v>0</v>
      </c>
      <c r="J746" s="115">
        <v>0</v>
      </c>
      <c r="K746" s="115">
        <v>0</v>
      </c>
      <c r="L746" s="115">
        <v>0</v>
      </c>
      <c r="M746" s="115">
        <v>0</v>
      </c>
      <c r="N746" s="115">
        <v>0</v>
      </c>
      <c r="O746" s="115">
        <v>0</v>
      </c>
      <c r="P746" s="115">
        <v>0</v>
      </c>
      <c r="Q746" s="115">
        <v>0</v>
      </c>
      <c r="R746" s="115">
        <v>0</v>
      </c>
      <c r="S746" s="115">
        <v>0</v>
      </c>
      <c r="T746" s="115">
        <v>0</v>
      </c>
      <c r="U746" s="115">
        <v>0</v>
      </c>
      <c r="V746" s="115">
        <v>0</v>
      </c>
      <c r="W746" s="115">
        <v>0</v>
      </c>
      <c r="X746" s="115">
        <v>0</v>
      </c>
      <c r="Y746" s="115">
        <v>0</v>
      </c>
      <c r="Z746" s="115">
        <v>0</v>
      </c>
      <c r="AA746" s="115">
        <v>0</v>
      </c>
      <c r="AB746" s="115">
        <v>0</v>
      </c>
      <c r="AC746" s="115">
        <v>0</v>
      </c>
      <c r="AD746" s="115">
        <v>0</v>
      </c>
      <c r="AE746" s="115">
        <v>0</v>
      </c>
      <c r="AF746" s="115">
        <v>0</v>
      </c>
      <c r="AG746" s="115">
        <v>0</v>
      </c>
    </row>
    <row r="747" spans="1:33">
      <c r="A747" s="115" t="s">
        <v>765</v>
      </c>
      <c r="B747" s="115" t="s">
        <v>19</v>
      </c>
      <c r="C747" s="115">
        <v>0</v>
      </c>
      <c r="D747" s="2">
        <v>1664120</v>
      </c>
      <c r="E747" s="2">
        <v>4055900</v>
      </c>
      <c r="F747" s="2">
        <v>6240300</v>
      </c>
      <c r="G747" s="2">
        <v>7928910</v>
      </c>
      <c r="H747" s="2">
        <v>9065920</v>
      </c>
      <c r="I747" s="2">
        <v>9133810</v>
      </c>
      <c r="J747" s="2">
        <v>7625050</v>
      </c>
      <c r="K747" s="2">
        <v>4003160</v>
      </c>
      <c r="L747" s="115">
        <v>0</v>
      </c>
      <c r="M747" s="115">
        <v>0</v>
      </c>
      <c r="N747" s="115">
        <v>0</v>
      </c>
      <c r="O747" s="115">
        <v>0</v>
      </c>
      <c r="P747" s="115">
        <v>0</v>
      </c>
      <c r="Q747" s="115">
        <v>0</v>
      </c>
      <c r="R747" s="115">
        <v>0</v>
      </c>
      <c r="S747" s="115">
        <v>0</v>
      </c>
      <c r="T747" s="115">
        <v>0</v>
      </c>
      <c r="U747" s="115">
        <v>0</v>
      </c>
      <c r="V747" s="115">
        <v>0</v>
      </c>
      <c r="W747" s="115">
        <v>0</v>
      </c>
      <c r="X747" s="115">
        <v>0</v>
      </c>
      <c r="Y747" s="115">
        <v>0</v>
      </c>
      <c r="Z747" s="115">
        <v>0</v>
      </c>
      <c r="AA747" s="115">
        <v>0</v>
      </c>
      <c r="AB747" s="115">
        <v>0</v>
      </c>
      <c r="AC747" s="115">
        <v>0</v>
      </c>
      <c r="AD747" s="115">
        <v>0</v>
      </c>
      <c r="AE747" s="115">
        <v>0</v>
      </c>
      <c r="AF747" s="115">
        <v>0</v>
      </c>
      <c r="AG747" s="115">
        <v>0</v>
      </c>
    </row>
    <row r="748" spans="1:33">
      <c r="A748" s="115" t="s">
        <v>766</v>
      </c>
      <c r="B748" s="115" t="s">
        <v>19</v>
      </c>
      <c r="C748" s="115">
        <v>0</v>
      </c>
      <c r="D748" s="115">
        <v>0</v>
      </c>
      <c r="E748" s="115">
        <v>0</v>
      </c>
      <c r="F748" s="115">
        <v>0</v>
      </c>
      <c r="G748" s="115">
        <v>0</v>
      </c>
      <c r="H748" s="115">
        <v>0</v>
      </c>
      <c r="I748" s="115">
        <v>0</v>
      </c>
      <c r="J748" s="115">
        <v>0</v>
      </c>
      <c r="K748" s="115">
        <v>0</v>
      </c>
      <c r="L748" s="115">
        <v>0</v>
      </c>
      <c r="M748" s="115">
        <v>0</v>
      </c>
      <c r="N748" s="115">
        <v>0</v>
      </c>
      <c r="O748" s="115">
        <v>0</v>
      </c>
      <c r="P748" s="115">
        <v>0</v>
      </c>
      <c r="Q748" s="115">
        <v>0</v>
      </c>
      <c r="R748" s="115">
        <v>0</v>
      </c>
      <c r="S748" s="115">
        <v>0</v>
      </c>
      <c r="T748" s="115">
        <v>0</v>
      </c>
      <c r="U748" s="115">
        <v>0</v>
      </c>
      <c r="V748" s="115">
        <v>0</v>
      </c>
      <c r="W748" s="115">
        <v>0</v>
      </c>
      <c r="X748" s="115">
        <v>0</v>
      </c>
      <c r="Y748" s="115">
        <v>0</v>
      </c>
      <c r="Z748" s="115">
        <v>0</v>
      </c>
      <c r="AA748" s="115">
        <v>0</v>
      </c>
      <c r="AB748" s="115">
        <v>0</v>
      </c>
      <c r="AC748" s="115">
        <v>0</v>
      </c>
      <c r="AD748" s="115">
        <v>0</v>
      </c>
      <c r="AE748" s="115">
        <v>0</v>
      </c>
      <c r="AF748" s="115">
        <v>0</v>
      </c>
      <c r="AG748" s="115">
        <v>0</v>
      </c>
    </row>
    <row r="749" spans="1:33">
      <c r="A749" s="115" t="s">
        <v>767</v>
      </c>
      <c r="B749" s="115" t="s">
        <v>19</v>
      </c>
      <c r="C749" s="115">
        <v>0</v>
      </c>
      <c r="D749" s="115">
        <v>0</v>
      </c>
      <c r="E749" s="115">
        <v>0</v>
      </c>
      <c r="F749" s="115">
        <v>0</v>
      </c>
      <c r="G749" s="115">
        <v>0</v>
      </c>
      <c r="H749" s="115">
        <v>0</v>
      </c>
      <c r="I749" s="115">
        <v>0</v>
      </c>
      <c r="J749" s="115">
        <v>0</v>
      </c>
      <c r="K749" s="115">
        <v>0</v>
      </c>
      <c r="L749" s="115">
        <v>0</v>
      </c>
      <c r="M749" s="115">
        <v>0</v>
      </c>
      <c r="N749" s="115">
        <v>0</v>
      </c>
      <c r="O749" s="115">
        <v>0</v>
      </c>
      <c r="P749" s="115">
        <v>0</v>
      </c>
      <c r="Q749" s="115">
        <v>0</v>
      </c>
      <c r="R749" s="115">
        <v>0</v>
      </c>
      <c r="S749" s="115">
        <v>0</v>
      </c>
      <c r="T749" s="115">
        <v>0</v>
      </c>
      <c r="U749" s="115">
        <v>0</v>
      </c>
      <c r="V749" s="115">
        <v>0</v>
      </c>
      <c r="W749" s="115">
        <v>0</v>
      </c>
      <c r="X749" s="115">
        <v>0</v>
      </c>
      <c r="Y749" s="115">
        <v>0</v>
      </c>
      <c r="Z749" s="115">
        <v>0</v>
      </c>
      <c r="AA749" s="115">
        <v>0</v>
      </c>
      <c r="AB749" s="115">
        <v>0</v>
      </c>
      <c r="AC749" s="115">
        <v>0</v>
      </c>
      <c r="AD749" s="115">
        <v>0</v>
      </c>
      <c r="AE749" s="115">
        <v>0</v>
      </c>
      <c r="AF749" s="115">
        <v>0</v>
      </c>
      <c r="AG749" s="115">
        <v>0</v>
      </c>
    </row>
    <row r="750" spans="1:33">
      <c r="A750" s="115" t="s">
        <v>768</v>
      </c>
      <c r="B750" s="115" t="s">
        <v>19</v>
      </c>
      <c r="C750" s="115">
        <v>0</v>
      </c>
      <c r="D750" s="115">
        <v>0</v>
      </c>
      <c r="E750" s="115">
        <v>0</v>
      </c>
      <c r="F750" s="115">
        <v>0</v>
      </c>
      <c r="G750" s="115">
        <v>0</v>
      </c>
      <c r="H750" s="115">
        <v>0</v>
      </c>
      <c r="I750" s="115">
        <v>0</v>
      </c>
      <c r="J750" s="115">
        <v>0</v>
      </c>
      <c r="K750" s="115">
        <v>0</v>
      </c>
      <c r="L750" s="115">
        <v>0</v>
      </c>
      <c r="M750" s="115">
        <v>0</v>
      </c>
      <c r="N750" s="115">
        <v>0</v>
      </c>
      <c r="O750" s="115">
        <v>0</v>
      </c>
      <c r="P750" s="115">
        <v>0</v>
      </c>
      <c r="Q750" s="115">
        <v>0</v>
      </c>
      <c r="R750" s="115">
        <v>0</v>
      </c>
      <c r="S750" s="115">
        <v>0</v>
      </c>
      <c r="T750" s="115">
        <v>0</v>
      </c>
      <c r="U750" s="115">
        <v>0</v>
      </c>
      <c r="V750" s="115">
        <v>0</v>
      </c>
      <c r="W750" s="115">
        <v>0</v>
      </c>
      <c r="X750" s="115">
        <v>0</v>
      </c>
      <c r="Y750" s="115">
        <v>0</v>
      </c>
      <c r="Z750" s="115">
        <v>0</v>
      </c>
      <c r="AA750" s="115">
        <v>0</v>
      </c>
      <c r="AB750" s="115">
        <v>0</v>
      </c>
      <c r="AC750" s="115">
        <v>0</v>
      </c>
      <c r="AD750" s="115">
        <v>0</v>
      </c>
      <c r="AE750" s="115">
        <v>0</v>
      </c>
      <c r="AF750" s="115">
        <v>0</v>
      </c>
      <c r="AG750" s="115">
        <v>0</v>
      </c>
    </row>
    <row r="751" spans="1:33">
      <c r="A751" s="115" t="s">
        <v>769</v>
      </c>
      <c r="B751" s="115" t="s">
        <v>19</v>
      </c>
      <c r="C751" s="115">
        <v>0</v>
      </c>
      <c r="D751" s="115">
        <v>0</v>
      </c>
      <c r="E751" s="115">
        <v>0</v>
      </c>
      <c r="F751" s="115">
        <v>0</v>
      </c>
      <c r="G751" s="115">
        <v>0</v>
      </c>
      <c r="H751" s="115">
        <v>0</v>
      </c>
      <c r="I751" s="115">
        <v>0</v>
      </c>
      <c r="J751" s="115">
        <v>0</v>
      </c>
      <c r="K751" s="115">
        <v>0</v>
      </c>
      <c r="L751" s="115">
        <v>0</v>
      </c>
      <c r="M751" s="115">
        <v>0</v>
      </c>
      <c r="N751" s="115">
        <v>0</v>
      </c>
      <c r="O751" s="115">
        <v>0</v>
      </c>
      <c r="P751" s="115">
        <v>0</v>
      </c>
      <c r="Q751" s="115">
        <v>0</v>
      </c>
      <c r="R751" s="115">
        <v>0</v>
      </c>
      <c r="S751" s="115">
        <v>0</v>
      </c>
      <c r="T751" s="115">
        <v>0</v>
      </c>
      <c r="U751" s="115">
        <v>0</v>
      </c>
      <c r="V751" s="115">
        <v>0</v>
      </c>
      <c r="W751" s="115">
        <v>0</v>
      </c>
      <c r="X751" s="115">
        <v>0</v>
      </c>
      <c r="Y751" s="115">
        <v>0</v>
      </c>
      <c r="Z751" s="115">
        <v>0</v>
      </c>
      <c r="AA751" s="115">
        <v>0</v>
      </c>
      <c r="AB751" s="115">
        <v>0</v>
      </c>
      <c r="AC751" s="115">
        <v>0</v>
      </c>
      <c r="AD751" s="115">
        <v>0</v>
      </c>
      <c r="AE751" s="115">
        <v>0</v>
      </c>
      <c r="AF751" s="115">
        <v>0</v>
      </c>
      <c r="AG751" s="115">
        <v>0</v>
      </c>
    </row>
    <row r="752" spans="1:33">
      <c r="A752" s="115" t="s">
        <v>770</v>
      </c>
      <c r="B752" s="115" t="s">
        <v>19</v>
      </c>
      <c r="C752" s="115">
        <v>0</v>
      </c>
      <c r="D752" s="115">
        <v>0</v>
      </c>
      <c r="E752" s="115">
        <v>0</v>
      </c>
      <c r="F752" s="115">
        <v>0</v>
      </c>
      <c r="G752" s="115">
        <v>0</v>
      </c>
      <c r="H752" s="115">
        <v>0</v>
      </c>
      <c r="I752" s="115">
        <v>0</v>
      </c>
      <c r="J752" s="115">
        <v>0</v>
      </c>
      <c r="K752" s="115">
        <v>0</v>
      </c>
      <c r="L752" s="115">
        <v>0</v>
      </c>
      <c r="M752" s="115">
        <v>0</v>
      </c>
      <c r="N752" s="115">
        <v>0</v>
      </c>
      <c r="O752" s="115">
        <v>0</v>
      </c>
      <c r="P752" s="115">
        <v>0</v>
      </c>
      <c r="Q752" s="115">
        <v>0</v>
      </c>
      <c r="R752" s="115">
        <v>0</v>
      </c>
      <c r="S752" s="115">
        <v>0</v>
      </c>
      <c r="T752" s="115">
        <v>0</v>
      </c>
      <c r="U752" s="115">
        <v>0</v>
      </c>
      <c r="V752" s="115">
        <v>0</v>
      </c>
      <c r="W752" s="115">
        <v>0</v>
      </c>
      <c r="X752" s="115">
        <v>0</v>
      </c>
      <c r="Y752" s="115">
        <v>0</v>
      </c>
      <c r="Z752" s="115">
        <v>0</v>
      </c>
      <c r="AA752" s="115">
        <v>0</v>
      </c>
      <c r="AB752" s="115">
        <v>0</v>
      </c>
      <c r="AC752" s="115">
        <v>0</v>
      </c>
      <c r="AD752" s="115">
        <v>0</v>
      </c>
      <c r="AE752" s="115">
        <v>0</v>
      </c>
      <c r="AF752" s="115">
        <v>0</v>
      </c>
      <c r="AG752" s="115">
        <v>0</v>
      </c>
    </row>
    <row r="753" spans="1:33">
      <c r="A753" s="115" t="s">
        <v>771</v>
      </c>
      <c r="B753" s="115" t="s">
        <v>19</v>
      </c>
      <c r="C753" s="115">
        <v>0</v>
      </c>
      <c r="D753" s="115">
        <v>0</v>
      </c>
      <c r="E753" s="115">
        <v>0</v>
      </c>
      <c r="F753" s="115">
        <v>0</v>
      </c>
      <c r="G753" s="115">
        <v>0</v>
      </c>
      <c r="H753" s="115">
        <v>0</v>
      </c>
      <c r="I753" s="115">
        <v>0</v>
      </c>
      <c r="J753" s="115">
        <v>0</v>
      </c>
      <c r="K753" s="115">
        <v>0</v>
      </c>
      <c r="L753" s="115">
        <v>0</v>
      </c>
      <c r="M753" s="115">
        <v>0</v>
      </c>
      <c r="N753" s="115">
        <v>0</v>
      </c>
      <c r="O753" s="115">
        <v>0</v>
      </c>
      <c r="P753" s="115">
        <v>0</v>
      </c>
      <c r="Q753" s="115">
        <v>0</v>
      </c>
      <c r="R753" s="115">
        <v>0</v>
      </c>
      <c r="S753" s="115">
        <v>0</v>
      </c>
      <c r="T753" s="115">
        <v>0</v>
      </c>
      <c r="U753" s="115">
        <v>0</v>
      </c>
      <c r="V753" s="115">
        <v>0</v>
      </c>
      <c r="W753" s="115">
        <v>0</v>
      </c>
      <c r="X753" s="115">
        <v>0</v>
      </c>
      <c r="Y753" s="115">
        <v>0</v>
      </c>
      <c r="Z753" s="115">
        <v>0</v>
      </c>
      <c r="AA753" s="115">
        <v>0</v>
      </c>
      <c r="AB753" s="115">
        <v>0</v>
      </c>
      <c r="AC753" s="115">
        <v>0</v>
      </c>
      <c r="AD753" s="115">
        <v>0</v>
      </c>
      <c r="AE753" s="115">
        <v>0</v>
      </c>
      <c r="AF753" s="115">
        <v>0</v>
      </c>
      <c r="AG753" s="115">
        <v>0</v>
      </c>
    </row>
    <row r="754" spans="1:33">
      <c r="A754" s="115" t="s">
        <v>772</v>
      </c>
      <c r="B754" s="115" t="s">
        <v>19</v>
      </c>
      <c r="C754" s="115">
        <v>0</v>
      </c>
      <c r="D754" s="115">
        <v>0</v>
      </c>
      <c r="E754" s="115">
        <v>0</v>
      </c>
      <c r="F754" s="115">
        <v>0</v>
      </c>
      <c r="G754" s="115">
        <v>0</v>
      </c>
      <c r="H754" s="115">
        <v>0</v>
      </c>
      <c r="I754" s="115">
        <v>0</v>
      </c>
      <c r="J754" s="115">
        <v>0</v>
      </c>
      <c r="K754" s="115">
        <v>0</v>
      </c>
      <c r="L754" s="115">
        <v>0</v>
      </c>
      <c r="M754" s="115">
        <v>0</v>
      </c>
      <c r="N754" s="115">
        <v>0</v>
      </c>
      <c r="O754" s="115">
        <v>0</v>
      </c>
      <c r="P754" s="115">
        <v>0</v>
      </c>
      <c r="Q754" s="115">
        <v>0</v>
      </c>
      <c r="R754" s="115">
        <v>0</v>
      </c>
      <c r="S754" s="115">
        <v>0</v>
      </c>
      <c r="T754" s="115">
        <v>0</v>
      </c>
      <c r="U754" s="115">
        <v>0</v>
      </c>
      <c r="V754" s="115">
        <v>0</v>
      </c>
      <c r="W754" s="115">
        <v>0</v>
      </c>
      <c r="X754" s="115">
        <v>0</v>
      </c>
      <c r="Y754" s="115">
        <v>0</v>
      </c>
      <c r="Z754" s="115">
        <v>0</v>
      </c>
      <c r="AA754" s="115">
        <v>0</v>
      </c>
      <c r="AB754" s="115">
        <v>0</v>
      </c>
      <c r="AC754" s="115">
        <v>0</v>
      </c>
      <c r="AD754" s="115">
        <v>0</v>
      </c>
      <c r="AE754" s="115">
        <v>0</v>
      </c>
      <c r="AF754" s="115">
        <v>0</v>
      </c>
      <c r="AG754" s="115">
        <v>0</v>
      </c>
    </row>
    <row r="755" spans="1:33">
      <c r="A755" s="115" t="s">
        <v>773</v>
      </c>
      <c r="B755" s="115" t="s">
        <v>19</v>
      </c>
      <c r="C755" s="2">
        <v>20461800000</v>
      </c>
      <c r="D755" s="2">
        <v>21513100000</v>
      </c>
      <c r="E755" s="2">
        <v>21518000000</v>
      </c>
      <c r="F755" s="2">
        <v>21345500000</v>
      </c>
      <c r="G755" s="2">
        <v>21164700000</v>
      </c>
      <c r="H755" s="2">
        <v>20350500000</v>
      </c>
      <c r="I755" s="2">
        <v>20458400000</v>
      </c>
      <c r="J755" s="2">
        <v>20335800000</v>
      </c>
      <c r="K755" s="2">
        <v>20512600000</v>
      </c>
      <c r="L755" s="2">
        <v>20666600000</v>
      </c>
      <c r="M755" s="2">
        <v>20750900000</v>
      </c>
      <c r="N755" s="2">
        <v>20768300000</v>
      </c>
      <c r="O755" s="2">
        <v>20754200000</v>
      </c>
      <c r="P755" s="2">
        <v>20782800000</v>
      </c>
      <c r="Q755" s="2">
        <v>20744700000</v>
      </c>
      <c r="R755" s="2">
        <v>20781300000</v>
      </c>
      <c r="S755" s="2">
        <v>20806000000</v>
      </c>
      <c r="T755" s="2">
        <v>20806800000</v>
      </c>
      <c r="U755" s="2">
        <v>20717700000</v>
      </c>
      <c r="V755" s="2">
        <v>20787800000</v>
      </c>
      <c r="W755" s="2">
        <v>20720500000</v>
      </c>
      <c r="X755" s="2">
        <v>20728300000</v>
      </c>
      <c r="Y755" s="2">
        <v>20795900000</v>
      </c>
      <c r="Z755" s="2">
        <v>20908700000</v>
      </c>
      <c r="AA755" s="2">
        <v>20816200000</v>
      </c>
      <c r="AB755" s="2">
        <v>20843800000</v>
      </c>
      <c r="AC755" s="2">
        <v>20821700000</v>
      </c>
      <c r="AD755" s="2">
        <v>20850700000</v>
      </c>
      <c r="AE755" s="2">
        <v>20877700000</v>
      </c>
      <c r="AF755" s="2">
        <v>20913400000</v>
      </c>
      <c r="AG755" s="2">
        <v>21033300000</v>
      </c>
    </row>
    <row r="756" spans="1:33">
      <c r="A756" s="115" t="s">
        <v>774</v>
      </c>
      <c r="B756" s="115" t="s">
        <v>19</v>
      </c>
      <c r="C756" s="115">
        <v>0</v>
      </c>
      <c r="D756" s="115">
        <v>0</v>
      </c>
      <c r="E756" s="115">
        <v>0</v>
      </c>
      <c r="F756" s="115">
        <v>0</v>
      </c>
      <c r="G756" s="115">
        <v>0</v>
      </c>
      <c r="H756" s="115">
        <v>0</v>
      </c>
      <c r="I756" s="115">
        <v>0</v>
      </c>
      <c r="J756" s="115">
        <v>0</v>
      </c>
      <c r="K756" s="115">
        <v>0</v>
      </c>
      <c r="L756" s="115">
        <v>0</v>
      </c>
      <c r="M756" s="115">
        <v>0</v>
      </c>
      <c r="N756" s="115">
        <v>0</v>
      </c>
      <c r="O756" s="115">
        <v>0</v>
      </c>
      <c r="P756" s="115">
        <v>0</v>
      </c>
      <c r="Q756" s="115">
        <v>0</v>
      </c>
      <c r="R756" s="115">
        <v>0</v>
      </c>
      <c r="S756" s="115">
        <v>0</v>
      </c>
      <c r="T756" s="115">
        <v>0</v>
      </c>
      <c r="U756" s="115">
        <v>0</v>
      </c>
      <c r="V756" s="115">
        <v>0</v>
      </c>
      <c r="W756" s="115">
        <v>0</v>
      </c>
      <c r="X756" s="115">
        <v>0</v>
      </c>
      <c r="Y756" s="115">
        <v>0</v>
      </c>
      <c r="Z756" s="115">
        <v>0</v>
      </c>
      <c r="AA756" s="115">
        <v>0</v>
      </c>
      <c r="AB756" s="115">
        <v>0</v>
      </c>
      <c r="AC756" s="115">
        <v>0</v>
      </c>
      <c r="AD756" s="115">
        <v>0</v>
      </c>
      <c r="AE756" s="115">
        <v>0</v>
      </c>
      <c r="AF756" s="115">
        <v>0</v>
      </c>
      <c r="AG756" s="115">
        <v>0</v>
      </c>
    </row>
    <row r="757" spans="1:33">
      <c r="A757" s="115" t="s">
        <v>775</v>
      </c>
      <c r="B757" s="115" t="s">
        <v>19</v>
      </c>
      <c r="C757" s="115">
        <v>0</v>
      </c>
      <c r="D757" s="2">
        <v>44303900</v>
      </c>
      <c r="E757" s="2">
        <v>96351300</v>
      </c>
      <c r="F757" s="2">
        <v>136247000</v>
      </c>
      <c r="G757" s="2">
        <v>162793000</v>
      </c>
      <c r="H757" s="2">
        <v>172336000</v>
      </c>
      <c r="I757" s="2">
        <v>170193000</v>
      </c>
      <c r="J757" s="2">
        <v>138611000</v>
      </c>
      <c r="K757" s="2">
        <v>72854900</v>
      </c>
      <c r="L757" s="115">
        <v>0</v>
      </c>
      <c r="M757" s="115">
        <v>0</v>
      </c>
      <c r="N757" s="115">
        <v>0</v>
      </c>
      <c r="O757" s="115">
        <v>0</v>
      </c>
      <c r="P757" s="115">
        <v>0</v>
      </c>
      <c r="Q757" s="115">
        <v>0</v>
      </c>
      <c r="R757" s="115">
        <v>0</v>
      </c>
      <c r="S757" s="115">
        <v>0</v>
      </c>
      <c r="T757" s="115">
        <v>0</v>
      </c>
      <c r="U757" s="115">
        <v>0</v>
      </c>
      <c r="V757" s="115">
        <v>0</v>
      </c>
      <c r="W757" s="115">
        <v>0</v>
      </c>
      <c r="X757" s="115">
        <v>0</v>
      </c>
      <c r="Y757" s="115">
        <v>0</v>
      </c>
      <c r="Z757" s="115">
        <v>0</v>
      </c>
      <c r="AA757" s="115">
        <v>0</v>
      </c>
      <c r="AB757" s="115">
        <v>0</v>
      </c>
      <c r="AC757" s="115">
        <v>0</v>
      </c>
      <c r="AD757" s="115">
        <v>0</v>
      </c>
      <c r="AE757" s="115">
        <v>0</v>
      </c>
      <c r="AF757" s="115">
        <v>0</v>
      </c>
      <c r="AG757" s="115">
        <v>0</v>
      </c>
    </row>
    <row r="758" spans="1:33">
      <c r="A758" s="115" t="s">
        <v>776</v>
      </c>
      <c r="B758" s="115" t="s">
        <v>19</v>
      </c>
      <c r="C758" s="115">
        <v>0</v>
      </c>
      <c r="D758" s="115">
        <v>0</v>
      </c>
      <c r="E758" s="115">
        <v>0</v>
      </c>
      <c r="F758" s="115">
        <v>0</v>
      </c>
      <c r="G758" s="115">
        <v>0</v>
      </c>
      <c r="H758" s="115">
        <v>0</v>
      </c>
      <c r="I758" s="115">
        <v>0</v>
      </c>
      <c r="J758" s="115">
        <v>0</v>
      </c>
      <c r="K758" s="115">
        <v>0</v>
      </c>
      <c r="L758" s="115">
        <v>0</v>
      </c>
      <c r="M758" s="115">
        <v>0</v>
      </c>
      <c r="N758" s="115">
        <v>0</v>
      </c>
      <c r="O758" s="115">
        <v>0</v>
      </c>
      <c r="P758" s="115">
        <v>0</v>
      </c>
      <c r="Q758" s="115">
        <v>0</v>
      </c>
      <c r="R758" s="115">
        <v>0</v>
      </c>
      <c r="S758" s="115">
        <v>0</v>
      </c>
      <c r="T758" s="115">
        <v>0</v>
      </c>
      <c r="U758" s="115">
        <v>0</v>
      </c>
      <c r="V758" s="115">
        <v>0</v>
      </c>
      <c r="W758" s="115">
        <v>0</v>
      </c>
      <c r="X758" s="115">
        <v>0</v>
      </c>
      <c r="Y758" s="115">
        <v>0</v>
      </c>
      <c r="Z758" s="115">
        <v>0</v>
      </c>
      <c r="AA758" s="115">
        <v>0</v>
      </c>
      <c r="AB758" s="115">
        <v>0</v>
      </c>
      <c r="AC758" s="115">
        <v>0</v>
      </c>
      <c r="AD758" s="115">
        <v>0</v>
      </c>
      <c r="AE758" s="115">
        <v>0</v>
      </c>
      <c r="AF758" s="115">
        <v>0</v>
      </c>
      <c r="AG758" s="115">
        <v>0</v>
      </c>
    </row>
    <row r="759" spans="1:33">
      <c r="A759" s="115" t="s">
        <v>777</v>
      </c>
      <c r="B759" s="115" t="s">
        <v>19</v>
      </c>
      <c r="C759" s="115">
        <v>0</v>
      </c>
      <c r="D759" s="115">
        <v>0</v>
      </c>
      <c r="E759" s="115">
        <v>0</v>
      </c>
      <c r="F759" s="115">
        <v>0</v>
      </c>
      <c r="G759" s="115">
        <v>0</v>
      </c>
      <c r="H759" s="115">
        <v>0</v>
      </c>
      <c r="I759" s="115">
        <v>0</v>
      </c>
      <c r="J759" s="115">
        <v>0</v>
      </c>
      <c r="K759" s="115">
        <v>0</v>
      </c>
      <c r="L759" s="115">
        <v>0</v>
      </c>
      <c r="M759" s="115">
        <v>0</v>
      </c>
      <c r="N759" s="115">
        <v>0</v>
      </c>
      <c r="O759" s="115">
        <v>0</v>
      </c>
      <c r="P759" s="115">
        <v>0</v>
      </c>
      <c r="Q759" s="115">
        <v>0</v>
      </c>
      <c r="R759" s="115">
        <v>0</v>
      </c>
      <c r="S759" s="115">
        <v>0</v>
      </c>
      <c r="T759" s="115">
        <v>0</v>
      </c>
      <c r="U759" s="115">
        <v>0</v>
      </c>
      <c r="V759" s="115">
        <v>0</v>
      </c>
      <c r="W759" s="115">
        <v>0</v>
      </c>
      <c r="X759" s="115">
        <v>0</v>
      </c>
      <c r="Y759" s="115">
        <v>0</v>
      </c>
      <c r="Z759" s="115">
        <v>0</v>
      </c>
      <c r="AA759" s="115">
        <v>0</v>
      </c>
      <c r="AB759" s="115">
        <v>0</v>
      </c>
      <c r="AC759" s="115">
        <v>0</v>
      </c>
      <c r="AD759" s="115">
        <v>0</v>
      </c>
      <c r="AE759" s="115">
        <v>0</v>
      </c>
      <c r="AF759" s="115">
        <v>0</v>
      </c>
      <c r="AG759" s="115">
        <v>0</v>
      </c>
    </row>
    <row r="760" spans="1:33">
      <c r="A760" s="115" t="s">
        <v>778</v>
      </c>
      <c r="B760" s="115" t="s">
        <v>19</v>
      </c>
      <c r="C760" s="115">
        <v>0</v>
      </c>
      <c r="D760" s="115">
        <v>0</v>
      </c>
      <c r="E760" s="115">
        <v>0</v>
      </c>
      <c r="F760" s="115">
        <v>0</v>
      </c>
      <c r="G760" s="115">
        <v>0</v>
      </c>
      <c r="H760" s="115">
        <v>0</v>
      </c>
      <c r="I760" s="115">
        <v>0</v>
      </c>
      <c r="J760" s="115">
        <v>0</v>
      </c>
      <c r="K760" s="115">
        <v>0</v>
      </c>
      <c r="L760" s="115">
        <v>0</v>
      </c>
      <c r="M760" s="115">
        <v>0</v>
      </c>
      <c r="N760" s="115">
        <v>0</v>
      </c>
      <c r="O760" s="115">
        <v>0</v>
      </c>
      <c r="P760" s="115">
        <v>0</v>
      </c>
      <c r="Q760" s="115">
        <v>0</v>
      </c>
      <c r="R760" s="115">
        <v>0</v>
      </c>
      <c r="S760" s="115">
        <v>0</v>
      </c>
      <c r="T760" s="115">
        <v>0</v>
      </c>
      <c r="U760" s="115">
        <v>0</v>
      </c>
      <c r="V760" s="115">
        <v>0</v>
      </c>
      <c r="W760" s="115">
        <v>0</v>
      </c>
      <c r="X760" s="115">
        <v>0</v>
      </c>
      <c r="Y760" s="115">
        <v>0</v>
      </c>
      <c r="Z760" s="115">
        <v>0</v>
      </c>
      <c r="AA760" s="115">
        <v>0</v>
      </c>
      <c r="AB760" s="115">
        <v>0</v>
      </c>
      <c r="AC760" s="115">
        <v>0</v>
      </c>
      <c r="AD760" s="115">
        <v>0</v>
      </c>
      <c r="AE760" s="115">
        <v>0</v>
      </c>
      <c r="AF760" s="115">
        <v>0</v>
      </c>
      <c r="AG760" s="115">
        <v>0</v>
      </c>
    </row>
    <row r="761" spans="1:33">
      <c r="A761" s="115" t="s">
        <v>779</v>
      </c>
      <c r="B761" s="115" t="s">
        <v>19</v>
      </c>
      <c r="C761" s="115">
        <v>0</v>
      </c>
      <c r="D761" s="115">
        <v>0</v>
      </c>
      <c r="E761" s="115">
        <v>0</v>
      </c>
      <c r="F761" s="115">
        <v>0</v>
      </c>
      <c r="G761" s="115">
        <v>0</v>
      </c>
      <c r="H761" s="115">
        <v>0</v>
      </c>
      <c r="I761" s="115">
        <v>0</v>
      </c>
      <c r="J761" s="115">
        <v>0</v>
      </c>
      <c r="K761" s="115">
        <v>0</v>
      </c>
      <c r="L761" s="115">
        <v>0</v>
      </c>
      <c r="M761" s="115">
        <v>0</v>
      </c>
      <c r="N761" s="115">
        <v>0</v>
      </c>
      <c r="O761" s="115">
        <v>0</v>
      </c>
      <c r="P761" s="115">
        <v>0</v>
      </c>
      <c r="Q761" s="115">
        <v>0</v>
      </c>
      <c r="R761" s="115">
        <v>0</v>
      </c>
      <c r="S761" s="115">
        <v>0</v>
      </c>
      <c r="T761" s="115">
        <v>0</v>
      </c>
      <c r="U761" s="115">
        <v>0</v>
      </c>
      <c r="V761" s="115">
        <v>0</v>
      </c>
      <c r="W761" s="115">
        <v>0</v>
      </c>
      <c r="X761" s="115">
        <v>0</v>
      </c>
      <c r="Y761" s="115">
        <v>0</v>
      </c>
      <c r="Z761" s="115">
        <v>0</v>
      </c>
      <c r="AA761" s="115">
        <v>0</v>
      </c>
      <c r="AB761" s="115">
        <v>0</v>
      </c>
      <c r="AC761" s="115">
        <v>0</v>
      </c>
      <c r="AD761" s="115">
        <v>0</v>
      </c>
      <c r="AE761" s="115">
        <v>0</v>
      </c>
      <c r="AF761" s="115">
        <v>0</v>
      </c>
      <c r="AG761" s="115">
        <v>0</v>
      </c>
    </row>
    <row r="762" spans="1:33">
      <c r="A762" s="115" t="s">
        <v>780</v>
      </c>
      <c r="B762" s="115" t="s">
        <v>19</v>
      </c>
      <c r="C762" s="115">
        <v>0</v>
      </c>
      <c r="D762" s="115">
        <v>0</v>
      </c>
      <c r="E762" s="115">
        <v>0</v>
      </c>
      <c r="F762" s="115">
        <v>0</v>
      </c>
      <c r="G762" s="115">
        <v>0</v>
      </c>
      <c r="H762" s="115">
        <v>0</v>
      </c>
      <c r="I762" s="115">
        <v>0</v>
      </c>
      <c r="J762" s="115">
        <v>0</v>
      </c>
      <c r="K762" s="115">
        <v>0</v>
      </c>
      <c r="L762" s="115">
        <v>0</v>
      </c>
      <c r="M762" s="115">
        <v>0</v>
      </c>
      <c r="N762" s="115">
        <v>0</v>
      </c>
      <c r="O762" s="115">
        <v>0</v>
      </c>
      <c r="P762" s="115">
        <v>0</v>
      </c>
      <c r="Q762" s="115">
        <v>0</v>
      </c>
      <c r="R762" s="115">
        <v>0</v>
      </c>
      <c r="S762" s="115">
        <v>0</v>
      </c>
      <c r="T762" s="115">
        <v>0</v>
      </c>
      <c r="U762" s="115">
        <v>0</v>
      </c>
      <c r="V762" s="115">
        <v>0</v>
      </c>
      <c r="W762" s="115">
        <v>0</v>
      </c>
      <c r="X762" s="115">
        <v>0</v>
      </c>
      <c r="Y762" s="115">
        <v>0</v>
      </c>
      <c r="Z762" s="115">
        <v>0</v>
      </c>
      <c r="AA762" s="115">
        <v>0</v>
      </c>
      <c r="AB762" s="115">
        <v>0</v>
      </c>
      <c r="AC762" s="115">
        <v>0</v>
      </c>
      <c r="AD762" s="115">
        <v>0</v>
      </c>
      <c r="AE762" s="115">
        <v>0</v>
      </c>
      <c r="AF762" s="115">
        <v>0</v>
      </c>
      <c r="AG762" s="115">
        <v>0</v>
      </c>
    </row>
    <row r="763" spans="1:33">
      <c r="A763" s="115" t="s">
        <v>781</v>
      </c>
      <c r="B763" s="115" t="s">
        <v>19</v>
      </c>
      <c r="C763" s="115">
        <v>0</v>
      </c>
      <c r="D763" s="115">
        <v>0</v>
      </c>
      <c r="E763" s="115">
        <v>0</v>
      </c>
      <c r="F763" s="115">
        <v>0</v>
      </c>
      <c r="G763" s="115">
        <v>0</v>
      </c>
      <c r="H763" s="115">
        <v>0</v>
      </c>
      <c r="I763" s="115">
        <v>0</v>
      </c>
      <c r="J763" s="115">
        <v>0</v>
      </c>
      <c r="K763" s="115">
        <v>0</v>
      </c>
      <c r="L763" s="115">
        <v>0</v>
      </c>
      <c r="M763" s="115">
        <v>0</v>
      </c>
      <c r="N763" s="115">
        <v>0</v>
      </c>
      <c r="O763" s="115">
        <v>0</v>
      </c>
      <c r="P763" s="115">
        <v>0</v>
      </c>
      <c r="Q763" s="115">
        <v>0</v>
      </c>
      <c r="R763" s="115">
        <v>0</v>
      </c>
      <c r="S763" s="115">
        <v>0</v>
      </c>
      <c r="T763" s="115">
        <v>0</v>
      </c>
      <c r="U763" s="115">
        <v>0</v>
      </c>
      <c r="V763" s="115">
        <v>0</v>
      </c>
      <c r="W763" s="115">
        <v>0</v>
      </c>
      <c r="X763" s="115">
        <v>0</v>
      </c>
      <c r="Y763" s="115">
        <v>0</v>
      </c>
      <c r="Z763" s="115">
        <v>0</v>
      </c>
      <c r="AA763" s="115">
        <v>0</v>
      </c>
      <c r="AB763" s="115">
        <v>0</v>
      </c>
      <c r="AC763" s="115">
        <v>0</v>
      </c>
      <c r="AD763" s="115">
        <v>0</v>
      </c>
      <c r="AE763" s="115">
        <v>0</v>
      </c>
      <c r="AF763" s="115">
        <v>0</v>
      </c>
      <c r="AG763" s="115">
        <v>0</v>
      </c>
    </row>
    <row r="764" spans="1:33">
      <c r="A764" s="115" t="s">
        <v>782</v>
      </c>
      <c r="B764" s="115" t="s">
        <v>19</v>
      </c>
      <c r="C764" s="115">
        <v>0</v>
      </c>
      <c r="D764" s="115">
        <v>0</v>
      </c>
      <c r="E764" s="115">
        <v>0</v>
      </c>
      <c r="F764" s="115">
        <v>0</v>
      </c>
      <c r="G764" s="115">
        <v>0</v>
      </c>
      <c r="H764" s="115">
        <v>0</v>
      </c>
      <c r="I764" s="115">
        <v>0</v>
      </c>
      <c r="J764" s="115">
        <v>0</v>
      </c>
      <c r="K764" s="115">
        <v>0</v>
      </c>
      <c r="L764" s="115">
        <v>0</v>
      </c>
      <c r="M764" s="115">
        <v>0</v>
      </c>
      <c r="N764" s="115">
        <v>0</v>
      </c>
      <c r="O764" s="115">
        <v>0</v>
      </c>
      <c r="P764" s="115">
        <v>0</v>
      </c>
      <c r="Q764" s="115">
        <v>0</v>
      </c>
      <c r="R764" s="115">
        <v>0</v>
      </c>
      <c r="S764" s="115">
        <v>0</v>
      </c>
      <c r="T764" s="115">
        <v>0</v>
      </c>
      <c r="U764" s="115">
        <v>0</v>
      </c>
      <c r="V764" s="115">
        <v>0</v>
      </c>
      <c r="W764" s="115">
        <v>0</v>
      </c>
      <c r="X764" s="115">
        <v>0</v>
      </c>
      <c r="Y764" s="115">
        <v>0</v>
      </c>
      <c r="Z764" s="115">
        <v>0</v>
      </c>
      <c r="AA764" s="115">
        <v>0</v>
      </c>
      <c r="AB764" s="115">
        <v>0</v>
      </c>
      <c r="AC764" s="115">
        <v>0</v>
      </c>
      <c r="AD764" s="115">
        <v>0</v>
      </c>
      <c r="AE764" s="115">
        <v>0</v>
      </c>
      <c r="AF764" s="115">
        <v>0</v>
      </c>
      <c r="AG764" s="115">
        <v>0</v>
      </c>
    </row>
    <row r="765" spans="1:33">
      <c r="A765" s="115" t="s">
        <v>783</v>
      </c>
      <c r="B765" s="115" t="s">
        <v>19</v>
      </c>
      <c r="C765" s="2">
        <v>2804270000</v>
      </c>
      <c r="D765" s="2">
        <v>3303050000</v>
      </c>
      <c r="E765" s="2">
        <v>3702550000</v>
      </c>
      <c r="F765" s="2">
        <v>3996240000</v>
      </c>
      <c r="G765" s="2">
        <v>4213660000</v>
      </c>
      <c r="H765" s="2">
        <v>4376030000</v>
      </c>
      <c r="I765" s="2">
        <v>4487980000</v>
      </c>
      <c r="J765" s="2">
        <v>4572710000</v>
      </c>
      <c r="K765" s="2">
        <v>4607140000</v>
      </c>
      <c r="L765" s="2">
        <v>4630590000</v>
      </c>
      <c r="M765" s="2">
        <v>4670890000</v>
      </c>
      <c r="N765" s="2">
        <v>4689640000</v>
      </c>
      <c r="O765" s="2">
        <v>4744340000</v>
      </c>
      <c r="P765" s="2">
        <v>4796750000</v>
      </c>
      <c r="Q765" s="2">
        <v>4860680000</v>
      </c>
      <c r="R765" s="2">
        <v>4924450000</v>
      </c>
      <c r="S765" s="2">
        <v>4993420000</v>
      </c>
      <c r="T765" s="2">
        <v>5062000000</v>
      </c>
      <c r="U765" s="2">
        <v>5130020000</v>
      </c>
      <c r="V765" s="2">
        <v>5199780000</v>
      </c>
      <c r="W765" s="2">
        <v>5297070000</v>
      </c>
      <c r="X765" s="2">
        <v>5385430000</v>
      </c>
      <c r="Y765" s="2">
        <v>5469750000</v>
      </c>
      <c r="Z765" s="2">
        <v>5561220000</v>
      </c>
      <c r="AA765" s="2">
        <v>5645050000</v>
      </c>
      <c r="AB765" s="2">
        <v>5734450000</v>
      </c>
      <c r="AC765" s="2">
        <v>5814300000</v>
      </c>
      <c r="AD765" s="2">
        <v>5894810000</v>
      </c>
      <c r="AE765" s="2">
        <v>5978610000</v>
      </c>
      <c r="AF765" s="2">
        <v>6067440000</v>
      </c>
      <c r="AG765" s="2">
        <v>6153150000</v>
      </c>
    </row>
    <row r="766" spans="1:33">
      <c r="A766" s="115" t="s">
        <v>784</v>
      </c>
      <c r="B766" s="115" t="s">
        <v>19</v>
      </c>
      <c r="C766" s="115">
        <v>0</v>
      </c>
      <c r="D766" s="115">
        <v>0</v>
      </c>
      <c r="E766" s="115">
        <v>0</v>
      </c>
      <c r="F766" s="115">
        <v>0</v>
      </c>
      <c r="G766" s="115">
        <v>0</v>
      </c>
      <c r="H766" s="115">
        <v>0</v>
      </c>
      <c r="I766" s="115">
        <v>0</v>
      </c>
      <c r="J766" s="115">
        <v>0</v>
      </c>
      <c r="K766" s="115">
        <v>0</v>
      </c>
      <c r="L766" s="115">
        <v>0</v>
      </c>
      <c r="M766" s="115">
        <v>0</v>
      </c>
      <c r="N766" s="115">
        <v>0</v>
      </c>
      <c r="O766" s="115">
        <v>0</v>
      </c>
      <c r="P766" s="115">
        <v>0</v>
      </c>
      <c r="Q766" s="115">
        <v>0</v>
      </c>
      <c r="R766" s="115">
        <v>0</v>
      </c>
      <c r="S766" s="115">
        <v>0</v>
      </c>
      <c r="T766" s="115">
        <v>0</v>
      </c>
      <c r="U766" s="115">
        <v>0</v>
      </c>
      <c r="V766" s="115">
        <v>0</v>
      </c>
      <c r="W766" s="115">
        <v>0</v>
      </c>
      <c r="X766" s="115">
        <v>0</v>
      </c>
      <c r="Y766" s="115">
        <v>0</v>
      </c>
      <c r="Z766" s="115">
        <v>0</v>
      </c>
      <c r="AA766" s="115">
        <v>0</v>
      </c>
      <c r="AB766" s="115">
        <v>0</v>
      </c>
      <c r="AC766" s="115">
        <v>0</v>
      </c>
      <c r="AD766" s="115">
        <v>0</v>
      </c>
      <c r="AE766" s="115">
        <v>0</v>
      </c>
      <c r="AF766" s="115">
        <v>0</v>
      </c>
      <c r="AG766" s="115">
        <v>0</v>
      </c>
    </row>
    <row r="767" spans="1:33">
      <c r="A767" s="115" t="s">
        <v>785</v>
      </c>
      <c r="B767" s="115" t="s">
        <v>19</v>
      </c>
      <c r="C767" s="115">
        <v>0</v>
      </c>
      <c r="D767" s="2">
        <v>6802260</v>
      </c>
      <c r="E767" s="2">
        <v>16578900</v>
      </c>
      <c r="F767" s="2">
        <v>25507900</v>
      </c>
      <c r="G767" s="2">
        <v>32410200</v>
      </c>
      <c r="H767" s="2">
        <v>37057900</v>
      </c>
      <c r="I767" s="2">
        <v>37335400</v>
      </c>
      <c r="J767" s="2">
        <v>31168200</v>
      </c>
      <c r="K767" s="2">
        <v>16363300</v>
      </c>
      <c r="L767" s="115">
        <v>0</v>
      </c>
      <c r="M767" s="115">
        <v>0</v>
      </c>
      <c r="N767" s="115">
        <v>0</v>
      </c>
      <c r="O767" s="115">
        <v>0</v>
      </c>
      <c r="P767" s="115">
        <v>0</v>
      </c>
      <c r="Q767" s="115">
        <v>0</v>
      </c>
      <c r="R767" s="115">
        <v>0</v>
      </c>
      <c r="S767" s="115">
        <v>0</v>
      </c>
      <c r="T767" s="115">
        <v>0</v>
      </c>
      <c r="U767" s="115">
        <v>0</v>
      </c>
      <c r="V767" s="115">
        <v>0</v>
      </c>
      <c r="W767" s="115">
        <v>0</v>
      </c>
      <c r="X767" s="115">
        <v>0</v>
      </c>
      <c r="Y767" s="115">
        <v>0</v>
      </c>
      <c r="Z767" s="115">
        <v>0</v>
      </c>
      <c r="AA767" s="115">
        <v>0</v>
      </c>
      <c r="AB767" s="115">
        <v>0</v>
      </c>
      <c r="AC767" s="115">
        <v>0</v>
      </c>
      <c r="AD767" s="115">
        <v>0</v>
      </c>
      <c r="AE767" s="115">
        <v>0</v>
      </c>
      <c r="AF767" s="115">
        <v>0</v>
      </c>
      <c r="AG767" s="115">
        <v>0</v>
      </c>
    </row>
    <row r="768" spans="1:33">
      <c r="A768" s="115" t="s">
        <v>786</v>
      </c>
      <c r="B768" s="115" t="s">
        <v>19</v>
      </c>
      <c r="C768" s="115">
        <v>0</v>
      </c>
      <c r="D768" s="115">
        <v>0</v>
      </c>
      <c r="E768" s="115">
        <v>0</v>
      </c>
      <c r="F768" s="115">
        <v>0</v>
      </c>
      <c r="G768" s="115">
        <v>0</v>
      </c>
      <c r="H768" s="115">
        <v>0</v>
      </c>
      <c r="I768" s="115">
        <v>0</v>
      </c>
      <c r="J768" s="115">
        <v>0</v>
      </c>
      <c r="K768" s="115">
        <v>0</v>
      </c>
      <c r="L768" s="115">
        <v>0</v>
      </c>
      <c r="M768" s="115">
        <v>0</v>
      </c>
      <c r="N768" s="115">
        <v>0</v>
      </c>
      <c r="O768" s="115">
        <v>0</v>
      </c>
      <c r="P768" s="115">
        <v>0</v>
      </c>
      <c r="Q768" s="115">
        <v>0</v>
      </c>
      <c r="R768" s="115">
        <v>0</v>
      </c>
      <c r="S768" s="115">
        <v>0</v>
      </c>
      <c r="T768" s="115">
        <v>0</v>
      </c>
      <c r="U768" s="115">
        <v>0</v>
      </c>
      <c r="V768" s="115">
        <v>0</v>
      </c>
      <c r="W768" s="115">
        <v>0</v>
      </c>
      <c r="X768" s="115">
        <v>0</v>
      </c>
      <c r="Y768" s="115">
        <v>0</v>
      </c>
      <c r="Z768" s="115">
        <v>0</v>
      </c>
      <c r="AA768" s="115">
        <v>0</v>
      </c>
      <c r="AB768" s="115">
        <v>0</v>
      </c>
      <c r="AC768" s="115">
        <v>0</v>
      </c>
      <c r="AD768" s="115">
        <v>0</v>
      </c>
      <c r="AE768" s="115">
        <v>0</v>
      </c>
      <c r="AF768" s="115">
        <v>0</v>
      </c>
      <c r="AG768" s="115">
        <v>0</v>
      </c>
    </row>
    <row r="769" spans="1:33">
      <c r="A769" s="115" t="s">
        <v>787</v>
      </c>
      <c r="B769" s="115" t="s">
        <v>19</v>
      </c>
      <c r="C769" s="115">
        <v>0</v>
      </c>
      <c r="D769" s="115">
        <v>0</v>
      </c>
      <c r="E769" s="115">
        <v>0</v>
      </c>
      <c r="F769" s="115">
        <v>0</v>
      </c>
      <c r="G769" s="115">
        <v>0</v>
      </c>
      <c r="H769" s="115">
        <v>0</v>
      </c>
      <c r="I769" s="115">
        <v>0</v>
      </c>
      <c r="J769" s="115">
        <v>0</v>
      </c>
      <c r="K769" s="115">
        <v>0</v>
      </c>
      <c r="L769" s="115">
        <v>0</v>
      </c>
      <c r="M769" s="115">
        <v>0</v>
      </c>
      <c r="N769" s="115">
        <v>0</v>
      </c>
      <c r="O769" s="115">
        <v>0</v>
      </c>
      <c r="P769" s="115">
        <v>0</v>
      </c>
      <c r="Q769" s="115">
        <v>0</v>
      </c>
      <c r="R769" s="115">
        <v>0</v>
      </c>
      <c r="S769" s="115">
        <v>0</v>
      </c>
      <c r="T769" s="115">
        <v>0</v>
      </c>
      <c r="U769" s="115">
        <v>0</v>
      </c>
      <c r="V769" s="115">
        <v>0</v>
      </c>
      <c r="W769" s="115">
        <v>0</v>
      </c>
      <c r="X769" s="115">
        <v>0</v>
      </c>
      <c r="Y769" s="115">
        <v>0</v>
      </c>
      <c r="Z769" s="115">
        <v>0</v>
      </c>
      <c r="AA769" s="115">
        <v>0</v>
      </c>
      <c r="AB769" s="115">
        <v>0</v>
      </c>
      <c r="AC769" s="115">
        <v>0</v>
      </c>
      <c r="AD769" s="115">
        <v>0</v>
      </c>
      <c r="AE769" s="115">
        <v>0</v>
      </c>
      <c r="AF769" s="115">
        <v>0</v>
      </c>
      <c r="AG769" s="115">
        <v>0</v>
      </c>
    </row>
    <row r="770" spans="1:33">
      <c r="A770" s="115" t="s">
        <v>788</v>
      </c>
      <c r="B770" s="115" t="s">
        <v>19</v>
      </c>
      <c r="C770" s="115">
        <v>0</v>
      </c>
      <c r="D770" s="115">
        <v>0</v>
      </c>
      <c r="E770" s="115">
        <v>0</v>
      </c>
      <c r="F770" s="115">
        <v>0</v>
      </c>
      <c r="G770" s="115">
        <v>0</v>
      </c>
      <c r="H770" s="115">
        <v>0</v>
      </c>
      <c r="I770" s="115">
        <v>0</v>
      </c>
      <c r="J770" s="115">
        <v>0</v>
      </c>
      <c r="K770" s="115">
        <v>0</v>
      </c>
      <c r="L770" s="115">
        <v>0</v>
      </c>
      <c r="M770" s="115">
        <v>0</v>
      </c>
      <c r="N770" s="115">
        <v>0</v>
      </c>
      <c r="O770" s="115">
        <v>0</v>
      </c>
      <c r="P770" s="115">
        <v>0</v>
      </c>
      <c r="Q770" s="115">
        <v>0</v>
      </c>
      <c r="R770" s="115">
        <v>0</v>
      </c>
      <c r="S770" s="115">
        <v>0</v>
      </c>
      <c r="T770" s="115">
        <v>0</v>
      </c>
      <c r="U770" s="115">
        <v>0</v>
      </c>
      <c r="V770" s="115">
        <v>0</v>
      </c>
      <c r="W770" s="115">
        <v>0</v>
      </c>
      <c r="X770" s="115">
        <v>0</v>
      </c>
      <c r="Y770" s="115">
        <v>0</v>
      </c>
      <c r="Z770" s="115">
        <v>0</v>
      </c>
      <c r="AA770" s="115">
        <v>0</v>
      </c>
      <c r="AB770" s="115">
        <v>0</v>
      </c>
      <c r="AC770" s="115">
        <v>0</v>
      </c>
      <c r="AD770" s="115">
        <v>0</v>
      </c>
      <c r="AE770" s="115">
        <v>0</v>
      </c>
      <c r="AF770" s="115">
        <v>0</v>
      </c>
      <c r="AG770" s="115">
        <v>0</v>
      </c>
    </row>
    <row r="771" spans="1:33">
      <c r="A771" s="115" t="s">
        <v>789</v>
      </c>
      <c r="B771" s="115" t="s">
        <v>19</v>
      </c>
      <c r="C771" s="115">
        <v>0</v>
      </c>
      <c r="D771" s="115">
        <v>0</v>
      </c>
      <c r="E771" s="115">
        <v>0</v>
      </c>
      <c r="F771" s="115">
        <v>0</v>
      </c>
      <c r="G771" s="115">
        <v>0</v>
      </c>
      <c r="H771" s="115">
        <v>0</v>
      </c>
      <c r="I771" s="115">
        <v>0</v>
      </c>
      <c r="J771" s="115">
        <v>0</v>
      </c>
      <c r="K771" s="115">
        <v>0</v>
      </c>
      <c r="L771" s="115">
        <v>0</v>
      </c>
      <c r="M771" s="115">
        <v>0</v>
      </c>
      <c r="N771" s="115">
        <v>0</v>
      </c>
      <c r="O771" s="115">
        <v>0</v>
      </c>
      <c r="P771" s="115">
        <v>0</v>
      </c>
      <c r="Q771" s="115">
        <v>0</v>
      </c>
      <c r="R771" s="115">
        <v>0</v>
      </c>
      <c r="S771" s="115">
        <v>0</v>
      </c>
      <c r="T771" s="115">
        <v>0</v>
      </c>
      <c r="U771" s="115">
        <v>0</v>
      </c>
      <c r="V771" s="115">
        <v>0</v>
      </c>
      <c r="W771" s="115">
        <v>0</v>
      </c>
      <c r="X771" s="115">
        <v>0</v>
      </c>
      <c r="Y771" s="115">
        <v>0</v>
      </c>
      <c r="Z771" s="115">
        <v>0</v>
      </c>
      <c r="AA771" s="115">
        <v>0</v>
      </c>
      <c r="AB771" s="115">
        <v>0</v>
      </c>
      <c r="AC771" s="115">
        <v>0</v>
      </c>
      <c r="AD771" s="115">
        <v>0</v>
      </c>
      <c r="AE771" s="115">
        <v>0</v>
      </c>
      <c r="AF771" s="115">
        <v>0</v>
      </c>
      <c r="AG771" s="115">
        <v>0</v>
      </c>
    </row>
    <row r="772" spans="1:33">
      <c r="A772" s="115" t="s">
        <v>790</v>
      </c>
      <c r="B772" s="115" t="s">
        <v>19</v>
      </c>
      <c r="C772" s="115">
        <v>0</v>
      </c>
      <c r="D772" s="115">
        <v>0</v>
      </c>
      <c r="E772" s="115">
        <v>0</v>
      </c>
      <c r="F772" s="115">
        <v>0</v>
      </c>
      <c r="G772" s="115">
        <v>0</v>
      </c>
      <c r="H772" s="115">
        <v>0</v>
      </c>
      <c r="I772" s="115">
        <v>0</v>
      </c>
      <c r="J772" s="115">
        <v>0</v>
      </c>
      <c r="K772" s="115">
        <v>0</v>
      </c>
      <c r="L772" s="115">
        <v>0</v>
      </c>
      <c r="M772" s="115">
        <v>0</v>
      </c>
      <c r="N772" s="115">
        <v>0</v>
      </c>
      <c r="O772" s="115">
        <v>0</v>
      </c>
      <c r="P772" s="115">
        <v>0</v>
      </c>
      <c r="Q772" s="115">
        <v>0</v>
      </c>
      <c r="R772" s="115">
        <v>0</v>
      </c>
      <c r="S772" s="115">
        <v>0</v>
      </c>
      <c r="T772" s="115">
        <v>0</v>
      </c>
      <c r="U772" s="115">
        <v>0</v>
      </c>
      <c r="V772" s="115">
        <v>0</v>
      </c>
      <c r="W772" s="115">
        <v>0</v>
      </c>
      <c r="X772" s="115">
        <v>0</v>
      </c>
      <c r="Y772" s="115">
        <v>0</v>
      </c>
      <c r="Z772" s="115">
        <v>0</v>
      </c>
      <c r="AA772" s="115">
        <v>0</v>
      </c>
      <c r="AB772" s="115">
        <v>0</v>
      </c>
      <c r="AC772" s="115">
        <v>0</v>
      </c>
      <c r="AD772" s="115">
        <v>0</v>
      </c>
      <c r="AE772" s="115">
        <v>0</v>
      </c>
      <c r="AF772" s="115">
        <v>0</v>
      </c>
      <c r="AG772" s="115">
        <v>0</v>
      </c>
    </row>
    <row r="773" spans="1:33">
      <c r="A773" s="115" t="s">
        <v>791</v>
      </c>
      <c r="B773" s="115" t="s">
        <v>19</v>
      </c>
      <c r="C773" s="115">
        <v>0</v>
      </c>
      <c r="D773" s="115">
        <v>0</v>
      </c>
      <c r="E773" s="115">
        <v>0</v>
      </c>
      <c r="F773" s="115">
        <v>0</v>
      </c>
      <c r="G773" s="115">
        <v>0</v>
      </c>
      <c r="H773" s="115">
        <v>0</v>
      </c>
      <c r="I773" s="115">
        <v>0</v>
      </c>
      <c r="J773" s="115">
        <v>0</v>
      </c>
      <c r="K773" s="115">
        <v>0</v>
      </c>
      <c r="L773" s="115">
        <v>0</v>
      </c>
      <c r="M773" s="115">
        <v>0</v>
      </c>
      <c r="N773" s="115">
        <v>0</v>
      </c>
      <c r="O773" s="115">
        <v>0</v>
      </c>
      <c r="P773" s="115">
        <v>0</v>
      </c>
      <c r="Q773" s="115">
        <v>0</v>
      </c>
      <c r="R773" s="115">
        <v>0</v>
      </c>
      <c r="S773" s="115">
        <v>0</v>
      </c>
      <c r="T773" s="115">
        <v>0</v>
      </c>
      <c r="U773" s="115">
        <v>0</v>
      </c>
      <c r="V773" s="115">
        <v>0</v>
      </c>
      <c r="W773" s="115">
        <v>0</v>
      </c>
      <c r="X773" s="115">
        <v>0</v>
      </c>
      <c r="Y773" s="115">
        <v>0</v>
      </c>
      <c r="Z773" s="115">
        <v>0</v>
      </c>
      <c r="AA773" s="115">
        <v>0</v>
      </c>
      <c r="AB773" s="115">
        <v>0</v>
      </c>
      <c r="AC773" s="115">
        <v>0</v>
      </c>
      <c r="AD773" s="115">
        <v>0</v>
      </c>
      <c r="AE773" s="115">
        <v>0</v>
      </c>
      <c r="AF773" s="115">
        <v>0</v>
      </c>
      <c r="AG773" s="115">
        <v>0</v>
      </c>
    </row>
    <row r="774" spans="1:33">
      <c r="A774" s="115" t="s">
        <v>792</v>
      </c>
      <c r="B774" s="115" t="s">
        <v>19</v>
      </c>
      <c r="C774" s="115">
        <v>0</v>
      </c>
      <c r="D774" s="115">
        <v>0</v>
      </c>
      <c r="E774" s="115">
        <v>0</v>
      </c>
      <c r="F774" s="115">
        <v>0</v>
      </c>
      <c r="G774" s="115">
        <v>0</v>
      </c>
      <c r="H774" s="115">
        <v>0</v>
      </c>
      <c r="I774" s="115">
        <v>0</v>
      </c>
      <c r="J774" s="115">
        <v>0</v>
      </c>
      <c r="K774" s="115">
        <v>0</v>
      </c>
      <c r="L774" s="115">
        <v>0</v>
      </c>
      <c r="M774" s="115">
        <v>0</v>
      </c>
      <c r="N774" s="115">
        <v>0</v>
      </c>
      <c r="O774" s="115">
        <v>0</v>
      </c>
      <c r="P774" s="115">
        <v>0</v>
      </c>
      <c r="Q774" s="115">
        <v>0</v>
      </c>
      <c r="R774" s="115">
        <v>0</v>
      </c>
      <c r="S774" s="115">
        <v>0</v>
      </c>
      <c r="T774" s="115">
        <v>0</v>
      </c>
      <c r="U774" s="115">
        <v>0</v>
      </c>
      <c r="V774" s="115">
        <v>0</v>
      </c>
      <c r="W774" s="115">
        <v>0</v>
      </c>
      <c r="X774" s="115">
        <v>0</v>
      </c>
      <c r="Y774" s="115">
        <v>0</v>
      </c>
      <c r="Z774" s="115">
        <v>0</v>
      </c>
      <c r="AA774" s="115">
        <v>0</v>
      </c>
      <c r="AB774" s="115">
        <v>0</v>
      </c>
      <c r="AC774" s="115">
        <v>0</v>
      </c>
      <c r="AD774" s="115">
        <v>0</v>
      </c>
      <c r="AE774" s="115">
        <v>0</v>
      </c>
      <c r="AF774" s="115">
        <v>0</v>
      </c>
      <c r="AG774" s="115">
        <v>0</v>
      </c>
    </row>
    <row r="775" spans="1:33">
      <c r="A775" s="115" t="s">
        <v>793</v>
      </c>
      <c r="B775" s="115" t="s">
        <v>19</v>
      </c>
      <c r="C775" s="2">
        <v>83639800000</v>
      </c>
      <c r="D775" s="2">
        <v>87937100000</v>
      </c>
      <c r="E775" s="2">
        <v>87957200000</v>
      </c>
      <c r="F775" s="2">
        <v>87251800000</v>
      </c>
      <c r="G775" s="2">
        <v>86512900000</v>
      </c>
      <c r="H775" s="2">
        <v>83184700000</v>
      </c>
      <c r="I775" s="2">
        <v>83625700000</v>
      </c>
      <c r="J775" s="2">
        <v>83124500000</v>
      </c>
      <c r="K775" s="2">
        <v>83847100000</v>
      </c>
      <c r="L775" s="2">
        <v>84476700000</v>
      </c>
      <c r="M775" s="2">
        <v>84821400000</v>
      </c>
      <c r="N775" s="2">
        <v>84892400000</v>
      </c>
      <c r="O775" s="2">
        <v>84834700000</v>
      </c>
      <c r="P775" s="2">
        <v>84951900000</v>
      </c>
      <c r="Q775" s="2">
        <v>84796100000</v>
      </c>
      <c r="R775" s="2">
        <v>84945800000</v>
      </c>
      <c r="S775" s="2">
        <v>85046700000</v>
      </c>
      <c r="T775" s="2">
        <v>85050000000</v>
      </c>
      <c r="U775" s="2">
        <v>84685500000</v>
      </c>
      <c r="V775" s="2">
        <v>84972300000</v>
      </c>
      <c r="W775" s="2">
        <v>84697000000</v>
      </c>
      <c r="X775" s="2">
        <v>84728900000</v>
      </c>
      <c r="Y775" s="2">
        <v>85005200000</v>
      </c>
      <c r="Z775" s="2">
        <v>85466500000</v>
      </c>
      <c r="AA775" s="2">
        <v>85088400000</v>
      </c>
      <c r="AB775" s="2">
        <v>85201300000</v>
      </c>
      <c r="AC775" s="2">
        <v>85110900000</v>
      </c>
      <c r="AD775" s="2">
        <v>85229100000</v>
      </c>
      <c r="AE775" s="2">
        <v>85339600000</v>
      </c>
      <c r="AF775" s="2">
        <v>85485600000</v>
      </c>
      <c r="AG775" s="2">
        <v>85975600000</v>
      </c>
    </row>
    <row r="776" spans="1:33">
      <c r="A776" s="115" t="s">
        <v>794</v>
      </c>
      <c r="B776" s="115" t="s">
        <v>19</v>
      </c>
      <c r="C776" s="115">
        <v>0</v>
      </c>
      <c r="D776" s="115">
        <v>0</v>
      </c>
      <c r="E776" s="115">
        <v>0</v>
      </c>
      <c r="F776" s="115">
        <v>0</v>
      </c>
      <c r="G776" s="115">
        <v>0</v>
      </c>
      <c r="H776" s="115">
        <v>0</v>
      </c>
      <c r="I776" s="115">
        <v>0</v>
      </c>
      <c r="J776" s="115">
        <v>0</v>
      </c>
      <c r="K776" s="115">
        <v>0</v>
      </c>
      <c r="L776" s="115">
        <v>0</v>
      </c>
      <c r="M776" s="115">
        <v>0</v>
      </c>
      <c r="N776" s="115">
        <v>0</v>
      </c>
      <c r="O776" s="115">
        <v>0</v>
      </c>
      <c r="P776" s="115">
        <v>0</v>
      </c>
      <c r="Q776" s="115">
        <v>0</v>
      </c>
      <c r="R776" s="115">
        <v>0</v>
      </c>
      <c r="S776" s="115">
        <v>0</v>
      </c>
      <c r="T776" s="115">
        <v>0</v>
      </c>
      <c r="U776" s="115">
        <v>0</v>
      </c>
      <c r="V776" s="115">
        <v>0</v>
      </c>
      <c r="W776" s="115">
        <v>0</v>
      </c>
      <c r="X776" s="115">
        <v>0</v>
      </c>
      <c r="Y776" s="115">
        <v>0</v>
      </c>
      <c r="Z776" s="115">
        <v>0</v>
      </c>
      <c r="AA776" s="115">
        <v>0</v>
      </c>
      <c r="AB776" s="115">
        <v>0</v>
      </c>
      <c r="AC776" s="115">
        <v>0</v>
      </c>
      <c r="AD776" s="115">
        <v>0</v>
      </c>
      <c r="AE776" s="115">
        <v>0</v>
      </c>
      <c r="AF776" s="115">
        <v>0</v>
      </c>
      <c r="AG776" s="115">
        <v>0</v>
      </c>
    </row>
    <row r="777" spans="1:33">
      <c r="A777" s="115" t="s">
        <v>795</v>
      </c>
      <c r="B777" s="115" t="s">
        <v>19</v>
      </c>
      <c r="C777" s="115">
        <v>0</v>
      </c>
      <c r="D777" s="2">
        <v>181097000</v>
      </c>
      <c r="E777" s="2">
        <v>393845000</v>
      </c>
      <c r="F777" s="2">
        <v>556925000</v>
      </c>
      <c r="G777" s="2">
        <v>665431000</v>
      </c>
      <c r="H777" s="2">
        <v>704440000</v>
      </c>
      <c r="I777" s="2">
        <v>695679000</v>
      </c>
      <c r="J777" s="2">
        <v>566587000</v>
      </c>
      <c r="K777" s="2">
        <v>297802000</v>
      </c>
      <c r="L777" s="115">
        <v>0</v>
      </c>
      <c r="M777" s="115">
        <v>0</v>
      </c>
      <c r="N777" s="115">
        <v>0</v>
      </c>
      <c r="O777" s="115">
        <v>0</v>
      </c>
      <c r="P777" s="115">
        <v>0</v>
      </c>
      <c r="Q777" s="115">
        <v>0</v>
      </c>
      <c r="R777" s="115">
        <v>0</v>
      </c>
      <c r="S777" s="115">
        <v>0</v>
      </c>
      <c r="T777" s="115">
        <v>0</v>
      </c>
      <c r="U777" s="115">
        <v>0</v>
      </c>
      <c r="V777" s="115">
        <v>0</v>
      </c>
      <c r="W777" s="115">
        <v>0</v>
      </c>
      <c r="X777" s="115">
        <v>0</v>
      </c>
      <c r="Y777" s="115">
        <v>0</v>
      </c>
      <c r="Z777" s="115">
        <v>0</v>
      </c>
      <c r="AA777" s="115">
        <v>0</v>
      </c>
      <c r="AB777" s="115">
        <v>0</v>
      </c>
      <c r="AC777" s="115">
        <v>0</v>
      </c>
      <c r="AD777" s="115">
        <v>0</v>
      </c>
      <c r="AE777" s="115">
        <v>0</v>
      </c>
      <c r="AF777" s="115">
        <v>0</v>
      </c>
      <c r="AG777" s="115">
        <v>0</v>
      </c>
    </row>
    <row r="778" spans="1:33">
      <c r="A778" s="115" t="s">
        <v>796</v>
      </c>
      <c r="B778" s="115" t="s">
        <v>19</v>
      </c>
      <c r="C778" s="115">
        <v>0</v>
      </c>
      <c r="D778" s="115">
        <v>0</v>
      </c>
      <c r="E778" s="115">
        <v>0</v>
      </c>
      <c r="F778" s="115">
        <v>0</v>
      </c>
      <c r="G778" s="115">
        <v>0</v>
      </c>
      <c r="H778" s="115">
        <v>0</v>
      </c>
      <c r="I778" s="115">
        <v>0</v>
      </c>
      <c r="J778" s="115">
        <v>0</v>
      </c>
      <c r="K778" s="115">
        <v>0</v>
      </c>
      <c r="L778" s="115">
        <v>0</v>
      </c>
      <c r="M778" s="115">
        <v>0</v>
      </c>
      <c r="N778" s="115">
        <v>0</v>
      </c>
      <c r="O778" s="115">
        <v>0</v>
      </c>
      <c r="P778" s="115">
        <v>0</v>
      </c>
      <c r="Q778" s="115">
        <v>0</v>
      </c>
      <c r="R778" s="115">
        <v>0</v>
      </c>
      <c r="S778" s="115">
        <v>0</v>
      </c>
      <c r="T778" s="115">
        <v>0</v>
      </c>
      <c r="U778" s="115">
        <v>0</v>
      </c>
      <c r="V778" s="115">
        <v>0</v>
      </c>
      <c r="W778" s="115">
        <v>0</v>
      </c>
      <c r="X778" s="115">
        <v>0</v>
      </c>
      <c r="Y778" s="115">
        <v>0</v>
      </c>
      <c r="Z778" s="115">
        <v>0</v>
      </c>
      <c r="AA778" s="115">
        <v>0</v>
      </c>
      <c r="AB778" s="115">
        <v>0</v>
      </c>
      <c r="AC778" s="115">
        <v>0</v>
      </c>
      <c r="AD778" s="115">
        <v>0</v>
      </c>
      <c r="AE778" s="115">
        <v>0</v>
      </c>
      <c r="AF778" s="115">
        <v>0</v>
      </c>
      <c r="AG778" s="115">
        <v>0</v>
      </c>
    </row>
    <row r="779" spans="1:33">
      <c r="A779" s="115" t="s">
        <v>797</v>
      </c>
      <c r="B779" s="115" t="s">
        <v>19</v>
      </c>
      <c r="C779" s="115">
        <v>0</v>
      </c>
      <c r="D779" s="115">
        <v>0</v>
      </c>
      <c r="E779" s="115">
        <v>0</v>
      </c>
      <c r="F779" s="115">
        <v>0</v>
      </c>
      <c r="G779" s="115">
        <v>0</v>
      </c>
      <c r="H779" s="115">
        <v>0</v>
      </c>
      <c r="I779" s="115">
        <v>0</v>
      </c>
      <c r="J779" s="115">
        <v>0</v>
      </c>
      <c r="K779" s="115">
        <v>0</v>
      </c>
      <c r="L779" s="115">
        <v>0</v>
      </c>
      <c r="M779" s="115">
        <v>0</v>
      </c>
      <c r="N779" s="115">
        <v>0</v>
      </c>
      <c r="O779" s="115">
        <v>0</v>
      </c>
      <c r="P779" s="115">
        <v>0</v>
      </c>
      <c r="Q779" s="115">
        <v>0</v>
      </c>
      <c r="R779" s="115">
        <v>0</v>
      </c>
      <c r="S779" s="115">
        <v>0</v>
      </c>
      <c r="T779" s="115">
        <v>0</v>
      </c>
      <c r="U779" s="115">
        <v>0</v>
      </c>
      <c r="V779" s="115">
        <v>0</v>
      </c>
      <c r="W779" s="115">
        <v>0</v>
      </c>
      <c r="X779" s="115">
        <v>0</v>
      </c>
      <c r="Y779" s="115">
        <v>0</v>
      </c>
      <c r="Z779" s="115">
        <v>0</v>
      </c>
      <c r="AA779" s="115">
        <v>0</v>
      </c>
      <c r="AB779" s="115">
        <v>0</v>
      </c>
      <c r="AC779" s="115">
        <v>0</v>
      </c>
      <c r="AD779" s="115">
        <v>0</v>
      </c>
      <c r="AE779" s="115">
        <v>0</v>
      </c>
      <c r="AF779" s="115">
        <v>0</v>
      </c>
      <c r="AG779" s="115">
        <v>0</v>
      </c>
    </row>
    <row r="780" spans="1:33">
      <c r="A780" s="115" t="s">
        <v>798</v>
      </c>
      <c r="B780" s="115" t="s">
        <v>19</v>
      </c>
      <c r="C780" s="115">
        <v>0</v>
      </c>
      <c r="D780" s="115">
        <v>0</v>
      </c>
      <c r="E780" s="115">
        <v>0</v>
      </c>
      <c r="F780" s="115">
        <v>0</v>
      </c>
      <c r="G780" s="115">
        <v>0</v>
      </c>
      <c r="H780" s="115">
        <v>0</v>
      </c>
      <c r="I780" s="115">
        <v>0</v>
      </c>
      <c r="J780" s="115">
        <v>0</v>
      </c>
      <c r="K780" s="115">
        <v>0</v>
      </c>
      <c r="L780" s="115">
        <v>0</v>
      </c>
      <c r="M780" s="115">
        <v>0</v>
      </c>
      <c r="N780" s="115">
        <v>0</v>
      </c>
      <c r="O780" s="115">
        <v>0</v>
      </c>
      <c r="P780" s="115">
        <v>0</v>
      </c>
      <c r="Q780" s="115">
        <v>0</v>
      </c>
      <c r="R780" s="115">
        <v>0</v>
      </c>
      <c r="S780" s="115">
        <v>0</v>
      </c>
      <c r="T780" s="115">
        <v>0</v>
      </c>
      <c r="U780" s="115">
        <v>0</v>
      </c>
      <c r="V780" s="115">
        <v>0</v>
      </c>
      <c r="W780" s="115">
        <v>0</v>
      </c>
      <c r="X780" s="115">
        <v>0</v>
      </c>
      <c r="Y780" s="115">
        <v>0</v>
      </c>
      <c r="Z780" s="115">
        <v>0</v>
      </c>
      <c r="AA780" s="115">
        <v>0</v>
      </c>
      <c r="AB780" s="115">
        <v>0</v>
      </c>
      <c r="AC780" s="115">
        <v>0</v>
      </c>
      <c r="AD780" s="115">
        <v>0</v>
      </c>
      <c r="AE780" s="115">
        <v>0</v>
      </c>
      <c r="AF780" s="115">
        <v>0</v>
      </c>
      <c r="AG780" s="115">
        <v>0</v>
      </c>
    </row>
    <row r="781" spans="1:33">
      <c r="A781" s="115" t="s">
        <v>799</v>
      </c>
      <c r="B781" s="115" t="s">
        <v>19</v>
      </c>
      <c r="C781" s="115">
        <v>0</v>
      </c>
      <c r="D781" s="115">
        <v>0</v>
      </c>
      <c r="E781" s="115">
        <v>0</v>
      </c>
      <c r="F781" s="115">
        <v>0</v>
      </c>
      <c r="G781" s="115">
        <v>0</v>
      </c>
      <c r="H781" s="115">
        <v>0</v>
      </c>
      <c r="I781" s="115">
        <v>0</v>
      </c>
      <c r="J781" s="115">
        <v>0</v>
      </c>
      <c r="K781" s="115">
        <v>0</v>
      </c>
      <c r="L781" s="115">
        <v>0</v>
      </c>
      <c r="M781" s="115">
        <v>0</v>
      </c>
      <c r="N781" s="115">
        <v>0</v>
      </c>
      <c r="O781" s="115">
        <v>0</v>
      </c>
      <c r="P781" s="115">
        <v>0</v>
      </c>
      <c r="Q781" s="115">
        <v>0</v>
      </c>
      <c r="R781" s="115">
        <v>0</v>
      </c>
      <c r="S781" s="115">
        <v>0</v>
      </c>
      <c r="T781" s="115">
        <v>0</v>
      </c>
      <c r="U781" s="115">
        <v>0</v>
      </c>
      <c r="V781" s="115">
        <v>0</v>
      </c>
      <c r="W781" s="115">
        <v>0</v>
      </c>
      <c r="X781" s="115">
        <v>0</v>
      </c>
      <c r="Y781" s="115">
        <v>0</v>
      </c>
      <c r="Z781" s="115">
        <v>0</v>
      </c>
      <c r="AA781" s="115">
        <v>0</v>
      </c>
      <c r="AB781" s="115">
        <v>0</v>
      </c>
      <c r="AC781" s="115">
        <v>0</v>
      </c>
      <c r="AD781" s="115">
        <v>0</v>
      </c>
      <c r="AE781" s="115">
        <v>0</v>
      </c>
      <c r="AF781" s="115">
        <v>0</v>
      </c>
      <c r="AG781" s="115">
        <v>0</v>
      </c>
    </row>
    <row r="782" spans="1:33">
      <c r="A782" s="115" t="s">
        <v>800</v>
      </c>
      <c r="B782" s="115" t="s">
        <v>19</v>
      </c>
      <c r="C782" s="115">
        <v>0</v>
      </c>
      <c r="D782" s="115">
        <v>0</v>
      </c>
      <c r="E782" s="115">
        <v>0</v>
      </c>
      <c r="F782" s="115">
        <v>0</v>
      </c>
      <c r="G782" s="115">
        <v>0</v>
      </c>
      <c r="H782" s="115">
        <v>0</v>
      </c>
      <c r="I782" s="115">
        <v>0</v>
      </c>
      <c r="J782" s="115">
        <v>0</v>
      </c>
      <c r="K782" s="115">
        <v>0</v>
      </c>
      <c r="L782" s="115">
        <v>0</v>
      </c>
      <c r="M782" s="115">
        <v>0</v>
      </c>
      <c r="N782" s="115">
        <v>0</v>
      </c>
      <c r="O782" s="115">
        <v>0</v>
      </c>
      <c r="P782" s="115">
        <v>0</v>
      </c>
      <c r="Q782" s="115">
        <v>0</v>
      </c>
      <c r="R782" s="115">
        <v>0</v>
      </c>
      <c r="S782" s="115">
        <v>0</v>
      </c>
      <c r="T782" s="115">
        <v>0</v>
      </c>
      <c r="U782" s="115">
        <v>0</v>
      </c>
      <c r="V782" s="115">
        <v>0</v>
      </c>
      <c r="W782" s="115">
        <v>0</v>
      </c>
      <c r="X782" s="115">
        <v>0</v>
      </c>
      <c r="Y782" s="115">
        <v>0</v>
      </c>
      <c r="Z782" s="115">
        <v>0</v>
      </c>
      <c r="AA782" s="115">
        <v>0</v>
      </c>
      <c r="AB782" s="115">
        <v>0</v>
      </c>
      <c r="AC782" s="115">
        <v>0</v>
      </c>
      <c r="AD782" s="115">
        <v>0</v>
      </c>
      <c r="AE782" s="115">
        <v>0</v>
      </c>
      <c r="AF782" s="115">
        <v>0</v>
      </c>
      <c r="AG782" s="115">
        <v>0</v>
      </c>
    </row>
    <row r="783" spans="1:33">
      <c r="A783" s="115" t="s">
        <v>801</v>
      </c>
      <c r="B783" s="115" t="s">
        <v>19</v>
      </c>
      <c r="C783" s="115">
        <v>0</v>
      </c>
      <c r="D783" s="115">
        <v>0</v>
      </c>
      <c r="E783" s="115">
        <v>0</v>
      </c>
      <c r="F783" s="115">
        <v>0</v>
      </c>
      <c r="G783" s="115">
        <v>0</v>
      </c>
      <c r="H783" s="115">
        <v>0</v>
      </c>
      <c r="I783" s="115">
        <v>0</v>
      </c>
      <c r="J783" s="115">
        <v>0</v>
      </c>
      <c r="K783" s="115">
        <v>0</v>
      </c>
      <c r="L783" s="115">
        <v>0</v>
      </c>
      <c r="M783" s="115">
        <v>0</v>
      </c>
      <c r="N783" s="115">
        <v>0</v>
      </c>
      <c r="O783" s="115">
        <v>0</v>
      </c>
      <c r="P783" s="115">
        <v>0</v>
      </c>
      <c r="Q783" s="115">
        <v>0</v>
      </c>
      <c r="R783" s="115">
        <v>0</v>
      </c>
      <c r="S783" s="115">
        <v>0</v>
      </c>
      <c r="T783" s="115">
        <v>0</v>
      </c>
      <c r="U783" s="115">
        <v>0</v>
      </c>
      <c r="V783" s="115">
        <v>0</v>
      </c>
      <c r="W783" s="115">
        <v>0</v>
      </c>
      <c r="X783" s="115">
        <v>0</v>
      </c>
      <c r="Y783" s="115">
        <v>0</v>
      </c>
      <c r="Z783" s="115">
        <v>0</v>
      </c>
      <c r="AA783" s="115">
        <v>0</v>
      </c>
      <c r="AB783" s="115">
        <v>0</v>
      </c>
      <c r="AC783" s="115">
        <v>0</v>
      </c>
      <c r="AD783" s="115">
        <v>0</v>
      </c>
      <c r="AE783" s="115">
        <v>0</v>
      </c>
      <c r="AF783" s="115">
        <v>0</v>
      </c>
      <c r="AG783" s="115">
        <v>0</v>
      </c>
    </row>
    <row r="784" spans="1:33">
      <c r="A784" s="115" t="s">
        <v>802</v>
      </c>
      <c r="B784" s="115" t="s">
        <v>19</v>
      </c>
      <c r="C784" s="115">
        <v>0</v>
      </c>
      <c r="D784" s="115">
        <v>0</v>
      </c>
      <c r="E784" s="115">
        <v>0</v>
      </c>
      <c r="F784" s="115">
        <v>0</v>
      </c>
      <c r="G784" s="115">
        <v>0</v>
      </c>
      <c r="H784" s="115">
        <v>0</v>
      </c>
      <c r="I784" s="115">
        <v>0</v>
      </c>
      <c r="J784" s="115">
        <v>0</v>
      </c>
      <c r="K784" s="115">
        <v>0</v>
      </c>
      <c r="L784" s="115">
        <v>0</v>
      </c>
      <c r="M784" s="115">
        <v>0</v>
      </c>
      <c r="N784" s="115">
        <v>0</v>
      </c>
      <c r="O784" s="115">
        <v>0</v>
      </c>
      <c r="P784" s="115">
        <v>0</v>
      </c>
      <c r="Q784" s="115">
        <v>0</v>
      </c>
      <c r="R784" s="115">
        <v>0</v>
      </c>
      <c r="S784" s="115">
        <v>0</v>
      </c>
      <c r="T784" s="115">
        <v>0</v>
      </c>
      <c r="U784" s="115">
        <v>0</v>
      </c>
      <c r="V784" s="115">
        <v>0</v>
      </c>
      <c r="W784" s="115">
        <v>0</v>
      </c>
      <c r="X784" s="115">
        <v>0</v>
      </c>
      <c r="Y784" s="115">
        <v>0</v>
      </c>
      <c r="Z784" s="115">
        <v>0</v>
      </c>
      <c r="AA784" s="115">
        <v>0</v>
      </c>
      <c r="AB784" s="115">
        <v>0</v>
      </c>
      <c r="AC784" s="115">
        <v>0</v>
      </c>
      <c r="AD784" s="115">
        <v>0</v>
      </c>
      <c r="AE784" s="115">
        <v>0</v>
      </c>
      <c r="AF784" s="115">
        <v>0</v>
      </c>
      <c r="AG784" s="115">
        <v>0</v>
      </c>
    </row>
    <row r="785" spans="1:33">
      <c r="A785" s="115" t="s">
        <v>803</v>
      </c>
      <c r="B785" s="115" t="s">
        <v>19</v>
      </c>
      <c r="C785" s="2">
        <v>14460000000</v>
      </c>
      <c r="D785" s="2">
        <v>17031900000</v>
      </c>
      <c r="E785" s="2">
        <v>19091900000</v>
      </c>
      <c r="F785" s="2">
        <v>20606200000</v>
      </c>
      <c r="G785" s="2">
        <v>21727400000</v>
      </c>
      <c r="H785" s="2">
        <v>22564600000</v>
      </c>
      <c r="I785" s="2">
        <v>23141900000</v>
      </c>
      <c r="J785" s="2">
        <v>23578700000</v>
      </c>
      <c r="K785" s="2">
        <v>23756300000</v>
      </c>
      <c r="L785" s="2">
        <v>23877200000</v>
      </c>
      <c r="M785" s="2">
        <v>24085000000</v>
      </c>
      <c r="N785" s="2">
        <v>24181700000</v>
      </c>
      <c r="O785" s="2">
        <v>24463700000</v>
      </c>
      <c r="P785" s="2">
        <v>24734000000</v>
      </c>
      <c r="Q785" s="2">
        <v>25063600000</v>
      </c>
      <c r="R785" s="2">
        <v>25392500000</v>
      </c>
      <c r="S785" s="2">
        <v>25748100000</v>
      </c>
      <c r="T785" s="2">
        <v>26101700000</v>
      </c>
      <c r="U785" s="2">
        <v>26452500000</v>
      </c>
      <c r="V785" s="2">
        <v>26812200000</v>
      </c>
      <c r="W785" s="2">
        <v>27313900000</v>
      </c>
      <c r="X785" s="2">
        <v>27769500000</v>
      </c>
      <c r="Y785" s="2">
        <v>28204200000</v>
      </c>
      <c r="Z785" s="2">
        <v>28675900000</v>
      </c>
      <c r="AA785" s="2">
        <v>29108100000</v>
      </c>
      <c r="AB785" s="2">
        <v>29569100000</v>
      </c>
      <c r="AC785" s="2">
        <v>29980900000</v>
      </c>
      <c r="AD785" s="2">
        <v>30396000000</v>
      </c>
      <c r="AE785" s="2">
        <v>30828100000</v>
      </c>
      <c r="AF785" s="2">
        <v>31286200000</v>
      </c>
      <c r="AG785" s="2">
        <v>31728200000</v>
      </c>
    </row>
    <row r="786" spans="1:33">
      <c r="A786" s="115" t="s">
        <v>804</v>
      </c>
      <c r="B786" s="115" t="s">
        <v>19</v>
      </c>
      <c r="C786" s="115">
        <v>0</v>
      </c>
      <c r="D786" s="115">
        <v>0</v>
      </c>
      <c r="E786" s="115">
        <v>0</v>
      </c>
      <c r="F786" s="115">
        <v>0</v>
      </c>
      <c r="G786" s="115">
        <v>0</v>
      </c>
      <c r="H786" s="115">
        <v>0</v>
      </c>
      <c r="I786" s="115">
        <v>0</v>
      </c>
      <c r="J786" s="115">
        <v>0</v>
      </c>
      <c r="K786" s="115">
        <v>0</v>
      </c>
      <c r="L786" s="115">
        <v>0</v>
      </c>
      <c r="M786" s="115">
        <v>0</v>
      </c>
      <c r="N786" s="115">
        <v>0</v>
      </c>
      <c r="O786" s="115">
        <v>0</v>
      </c>
      <c r="P786" s="115">
        <v>0</v>
      </c>
      <c r="Q786" s="115">
        <v>0</v>
      </c>
      <c r="R786" s="115">
        <v>0</v>
      </c>
      <c r="S786" s="115">
        <v>0</v>
      </c>
      <c r="T786" s="115">
        <v>0</v>
      </c>
      <c r="U786" s="115">
        <v>0</v>
      </c>
      <c r="V786" s="115">
        <v>0</v>
      </c>
      <c r="W786" s="115">
        <v>0</v>
      </c>
      <c r="X786" s="115">
        <v>0</v>
      </c>
      <c r="Y786" s="115">
        <v>0</v>
      </c>
      <c r="Z786" s="115">
        <v>0</v>
      </c>
      <c r="AA786" s="115">
        <v>0</v>
      </c>
      <c r="AB786" s="115">
        <v>0</v>
      </c>
      <c r="AC786" s="115">
        <v>0</v>
      </c>
      <c r="AD786" s="115">
        <v>0</v>
      </c>
      <c r="AE786" s="115">
        <v>0</v>
      </c>
      <c r="AF786" s="115">
        <v>0</v>
      </c>
      <c r="AG786" s="115">
        <v>0</v>
      </c>
    </row>
    <row r="787" spans="1:33">
      <c r="A787" s="115" t="s">
        <v>805</v>
      </c>
      <c r="B787" s="115" t="s">
        <v>19</v>
      </c>
      <c r="C787" s="115">
        <v>0</v>
      </c>
      <c r="D787" s="2">
        <v>35075200</v>
      </c>
      <c r="E787" s="2">
        <v>85487500</v>
      </c>
      <c r="F787" s="2">
        <v>131529000</v>
      </c>
      <c r="G787" s="2">
        <v>167120000</v>
      </c>
      <c r="H787" s="2">
        <v>191085000</v>
      </c>
      <c r="I787" s="2">
        <v>192516000</v>
      </c>
      <c r="J787" s="2">
        <v>160716000</v>
      </c>
      <c r="K787" s="2">
        <v>84375800</v>
      </c>
      <c r="L787" s="115">
        <v>0</v>
      </c>
      <c r="M787" s="115">
        <v>0</v>
      </c>
      <c r="N787" s="115">
        <v>0</v>
      </c>
      <c r="O787" s="115">
        <v>0</v>
      </c>
      <c r="P787" s="115">
        <v>0</v>
      </c>
      <c r="Q787" s="115">
        <v>0</v>
      </c>
      <c r="R787" s="115">
        <v>0</v>
      </c>
      <c r="S787" s="115">
        <v>0</v>
      </c>
      <c r="T787" s="115">
        <v>0</v>
      </c>
      <c r="U787" s="115">
        <v>0</v>
      </c>
      <c r="V787" s="115">
        <v>0</v>
      </c>
      <c r="W787" s="115">
        <v>0</v>
      </c>
      <c r="X787" s="115">
        <v>0</v>
      </c>
      <c r="Y787" s="115">
        <v>0</v>
      </c>
      <c r="Z787" s="115">
        <v>0</v>
      </c>
      <c r="AA787" s="115">
        <v>0</v>
      </c>
      <c r="AB787" s="115">
        <v>0</v>
      </c>
      <c r="AC787" s="115">
        <v>0</v>
      </c>
      <c r="AD787" s="115">
        <v>0</v>
      </c>
      <c r="AE787" s="115">
        <v>0</v>
      </c>
      <c r="AF787" s="115">
        <v>0</v>
      </c>
      <c r="AG787" s="115">
        <v>0</v>
      </c>
    </row>
    <row r="788" spans="1:33">
      <c r="A788" s="115" t="s">
        <v>806</v>
      </c>
      <c r="B788" s="115" t="s">
        <v>19</v>
      </c>
      <c r="C788" s="115">
        <v>0</v>
      </c>
      <c r="D788" s="115">
        <v>0</v>
      </c>
      <c r="E788" s="115">
        <v>0</v>
      </c>
      <c r="F788" s="115">
        <v>0</v>
      </c>
      <c r="G788" s="115">
        <v>0</v>
      </c>
      <c r="H788" s="115">
        <v>0</v>
      </c>
      <c r="I788" s="115">
        <v>0</v>
      </c>
      <c r="J788" s="115">
        <v>0</v>
      </c>
      <c r="K788" s="115">
        <v>0</v>
      </c>
      <c r="L788" s="115">
        <v>0</v>
      </c>
      <c r="M788" s="115">
        <v>0</v>
      </c>
      <c r="N788" s="115">
        <v>0</v>
      </c>
      <c r="O788" s="115">
        <v>0</v>
      </c>
      <c r="P788" s="115">
        <v>0</v>
      </c>
      <c r="Q788" s="115">
        <v>0</v>
      </c>
      <c r="R788" s="115">
        <v>0</v>
      </c>
      <c r="S788" s="115">
        <v>0</v>
      </c>
      <c r="T788" s="115">
        <v>0</v>
      </c>
      <c r="U788" s="115">
        <v>0</v>
      </c>
      <c r="V788" s="115">
        <v>0</v>
      </c>
      <c r="W788" s="115">
        <v>0</v>
      </c>
      <c r="X788" s="115">
        <v>0</v>
      </c>
      <c r="Y788" s="115">
        <v>0</v>
      </c>
      <c r="Z788" s="115">
        <v>0</v>
      </c>
      <c r="AA788" s="115">
        <v>0</v>
      </c>
      <c r="AB788" s="115">
        <v>0</v>
      </c>
      <c r="AC788" s="115">
        <v>0</v>
      </c>
      <c r="AD788" s="115">
        <v>0</v>
      </c>
      <c r="AE788" s="115">
        <v>0</v>
      </c>
      <c r="AF788" s="115">
        <v>0</v>
      </c>
      <c r="AG788" s="115">
        <v>0</v>
      </c>
    </row>
    <row r="789" spans="1:33">
      <c r="A789" s="115" t="s">
        <v>807</v>
      </c>
      <c r="B789" s="115" t="s">
        <v>19</v>
      </c>
      <c r="C789" s="115">
        <v>0</v>
      </c>
      <c r="D789" s="115">
        <v>0</v>
      </c>
      <c r="E789" s="115">
        <v>0</v>
      </c>
      <c r="F789" s="115">
        <v>0</v>
      </c>
      <c r="G789" s="115">
        <v>0</v>
      </c>
      <c r="H789" s="115">
        <v>0</v>
      </c>
      <c r="I789" s="115">
        <v>0</v>
      </c>
      <c r="J789" s="115">
        <v>0</v>
      </c>
      <c r="K789" s="115">
        <v>0</v>
      </c>
      <c r="L789" s="115">
        <v>0</v>
      </c>
      <c r="M789" s="115">
        <v>0</v>
      </c>
      <c r="N789" s="115">
        <v>0</v>
      </c>
      <c r="O789" s="115">
        <v>0</v>
      </c>
      <c r="P789" s="115">
        <v>0</v>
      </c>
      <c r="Q789" s="115">
        <v>0</v>
      </c>
      <c r="R789" s="115">
        <v>0</v>
      </c>
      <c r="S789" s="115">
        <v>0</v>
      </c>
      <c r="T789" s="115">
        <v>0</v>
      </c>
      <c r="U789" s="115">
        <v>0</v>
      </c>
      <c r="V789" s="115">
        <v>0</v>
      </c>
      <c r="W789" s="115">
        <v>0</v>
      </c>
      <c r="X789" s="115">
        <v>0</v>
      </c>
      <c r="Y789" s="115">
        <v>0</v>
      </c>
      <c r="Z789" s="115">
        <v>0</v>
      </c>
      <c r="AA789" s="115">
        <v>0</v>
      </c>
      <c r="AB789" s="115">
        <v>0</v>
      </c>
      <c r="AC789" s="115">
        <v>0</v>
      </c>
      <c r="AD789" s="115">
        <v>0</v>
      </c>
      <c r="AE789" s="115">
        <v>0</v>
      </c>
      <c r="AF789" s="115">
        <v>0</v>
      </c>
      <c r="AG789" s="115">
        <v>0</v>
      </c>
    </row>
    <row r="790" spans="1:33">
      <c r="A790" s="115" t="s">
        <v>808</v>
      </c>
      <c r="B790" s="115" t="s">
        <v>19</v>
      </c>
      <c r="C790" s="115">
        <v>0</v>
      </c>
      <c r="D790" s="115">
        <v>0</v>
      </c>
      <c r="E790" s="115">
        <v>0</v>
      </c>
      <c r="F790" s="115">
        <v>0</v>
      </c>
      <c r="G790" s="115">
        <v>0</v>
      </c>
      <c r="H790" s="115">
        <v>0</v>
      </c>
      <c r="I790" s="115">
        <v>0</v>
      </c>
      <c r="J790" s="115">
        <v>0</v>
      </c>
      <c r="K790" s="115">
        <v>0</v>
      </c>
      <c r="L790" s="115">
        <v>0</v>
      </c>
      <c r="M790" s="115">
        <v>0</v>
      </c>
      <c r="N790" s="115">
        <v>0</v>
      </c>
      <c r="O790" s="115">
        <v>0</v>
      </c>
      <c r="P790" s="115">
        <v>0</v>
      </c>
      <c r="Q790" s="115">
        <v>0</v>
      </c>
      <c r="R790" s="115">
        <v>0</v>
      </c>
      <c r="S790" s="115">
        <v>0</v>
      </c>
      <c r="T790" s="115">
        <v>0</v>
      </c>
      <c r="U790" s="115">
        <v>0</v>
      </c>
      <c r="V790" s="115">
        <v>0</v>
      </c>
      <c r="W790" s="115">
        <v>0</v>
      </c>
      <c r="X790" s="115">
        <v>0</v>
      </c>
      <c r="Y790" s="115">
        <v>0</v>
      </c>
      <c r="Z790" s="115">
        <v>0</v>
      </c>
      <c r="AA790" s="115">
        <v>0</v>
      </c>
      <c r="AB790" s="115">
        <v>0</v>
      </c>
      <c r="AC790" s="115">
        <v>0</v>
      </c>
      <c r="AD790" s="115">
        <v>0</v>
      </c>
      <c r="AE790" s="115">
        <v>0</v>
      </c>
      <c r="AF790" s="115">
        <v>0</v>
      </c>
      <c r="AG790" s="115">
        <v>0</v>
      </c>
    </row>
    <row r="791" spans="1:33">
      <c r="A791" s="115" t="s">
        <v>809</v>
      </c>
      <c r="B791" s="115" t="s">
        <v>19</v>
      </c>
      <c r="C791" s="115">
        <v>0</v>
      </c>
      <c r="D791" s="115">
        <v>0</v>
      </c>
      <c r="E791" s="115">
        <v>0</v>
      </c>
      <c r="F791" s="115">
        <v>0</v>
      </c>
      <c r="G791" s="115">
        <v>0</v>
      </c>
      <c r="H791" s="115">
        <v>0</v>
      </c>
      <c r="I791" s="115">
        <v>0</v>
      </c>
      <c r="J791" s="115">
        <v>0</v>
      </c>
      <c r="K791" s="115">
        <v>0</v>
      </c>
      <c r="L791" s="115">
        <v>0</v>
      </c>
      <c r="M791" s="115">
        <v>0</v>
      </c>
      <c r="N791" s="115">
        <v>0</v>
      </c>
      <c r="O791" s="115">
        <v>0</v>
      </c>
      <c r="P791" s="115">
        <v>0</v>
      </c>
      <c r="Q791" s="115">
        <v>0</v>
      </c>
      <c r="R791" s="115">
        <v>0</v>
      </c>
      <c r="S791" s="115">
        <v>0</v>
      </c>
      <c r="T791" s="115">
        <v>0</v>
      </c>
      <c r="U791" s="115">
        <v>0</v>
      </c>
      <c r="V791" s="115">
        <v>0</v>
      </c>
      <c r="W791" s="115">
        <v>0</v>
      </c>
      <c r="X791" s="115">
        <v>0</v>
      </c>
      <c r="Y791" s="115">
        <v>0</v>
      </c>
      <c r="Z791" s="115">
        <v>0</v>
      </c>
      <c r="AA791" s="115">
        <v>0</v>
      </c>
      <c r="AB791" s="115">
        <v>0</v>
      </c>
      <c r="AC791" s="115">
        <v>0</v>
      </c>
      <c r="AD791" s="115">
        <v>0</v>
      </c>
      <c r="AE791" s="115">
        <v>0</v>
      </c>
      <c r="AF791" s="115">
        <v>0</v>
      </c>
      <c r="AG791" s="115">
        <v>0</v>
      </c>
    </row>
    <row r="792" spans="1:33">
      <c r="A792" s="115" t="s">
        <v>810</v>
      </c>
      <c r="B792" s="115" t="s">
        <v>19</v>
      </c>
      <c r="C792" s="115">
        <v>0</v>
      </c>
      <c r="D792" s="115">
        <v>0</v>
      </c>
      <c r="E792" s="115">
        <v>0</v>
      </c>
      <c r="F792" s="115">
        <v>0</v>
      </c>
      <c r="G792" s="115">
        <v>0</v>
      </c>
      <c r="H792" s="115">
        <v>0</v>
      </c>
      <c r="I792" s="115">
        <v>0</v>
      </c>
      <c r="J792" s="115">
        <v>0</v>
      </c>
      <c r="K792" s="115">
        <v>0</v>
      </c>
      <c r="L792" s="115">
        <v>0</v>
      </c>
      <c r="M792" s="115">
        <v>0</v>
      </c>
      <c r="N792" s="115">
        <v>0</v>
      </c>
      <c r="O792" s="115">
        <v>0</v>
      </c>
      <c r="P792" s="115">
        <v>0</v>
      </c>
      <c r="Q792" s="115">
        <v>0</v>
      </c>
      <c r="R792" s="115">
        <v>0</v>
      </c>
      <c r="S792" s="115">
        <v>0</v>
      </c>
      <c r="T792" s="115">
        <v>0</v>
      </c>
      <c r="U792" s="115">
        <v>0</v>
      </c>
      <c r="V792" s="115">
        <v>0</v>
      </c>
      <c r="W792" s="115">
        <v>0</v>
      </c>
      <c r="X792" s="115">
        <v>0</v>
      </c>
      <c r="Y792" s="115">
        <v>0</v>
      </c>
      <c r="Z792" s="115">
        <v>0</v>
      </c>
      <c r="AA792" s="115">
        <v>0</v>
      </c>
      <c r="AB792" s="115">
        <v>0</v>
      </c>
      <c r="AC792" s="115">
        <v>0</v>
      </c>
      <c r="AD792" s="115">
        <v>0</v>
      </c>
      <c r="AE792" s="115">
        <v>0</v>
      </c>
      <c r="AF792" s="115">
        <v>0</v>
      </c>
      <c r="AG792" s="115">
        <v>0</v>
      </c>
    </row>
    <row r="793" spans="1:33">
      <c r="A793" s="115" t="s">
        <v>811</v>
      </c>
      <c r="B793" s="115" t="s">
        <v>19</v>
      </c>
      <c r="C793" s="115">
        <v>0</v>
      </c>
      <c r="D793" s="115">
        <v>0</v>
      </c>
      <c r="E793" s="115">
        <v>0</v>
      </c>
      <c r="F793" s="115">
        <v>0</v>
      </c>
      <c r="G793" s="115">
        <v>0</v>
      </c>
      <c r="H793" s="115">
        <v>0</v>
      </c>
      <c r="I793" s="115">
        <v>0</v>
      </c>
      <c r="J793" s="115">
        <v>0</v>
      </c>
      <c r="K793" s="115">
        <v>0</v>
      </c>
      <c r="L793" s="115">
        <v>0</v>
      </c>
      <c r="M793" s="115">
        <v>0</v>
      </c>
      <c r="N793" s="115">
        <v>0</v>
      </c>
      <c r="O793" s="115">
        <v>0</v>
      </c>
      <c r="P793" s="115">
        <v>0</v>
      </c>
      <c r="Q793" s="115">
        <v>0</v>
      </c>
      <c r="R793" s="115">
        <v>0</v>
      </c>
      <c r="S793" s="115">
        <v>0</v>
      </c>
      <c r="T793" s="115">
        <v>0</v>
      </c>
      <c r="U793" s="115">
        <v>0</v>
      </c>
      <c r="V793" s="115">
        <v>0</v>
      </c>
      <c r="W793" s="115">
        <v>0</v>
      </c>
      <c r="X793" s="115">
        <v>0</v>
      </c>
      <c r="Y793" s="115">
        <v>0</v>
      </c>
      <c r="Z793" s="115">
        <v>0</v>
      </c>
      <c r="AA793" s="115">
        <v>0</v>
      </c>
      <c r="AB793" s="115">
        <v>0</v>
      </c>
      <c r="AC793" s="115">
        <v>0</v>
      </c>
      <c r="AD793" s="115">
        <v>0</v>
      </c>
      <c r="AE793" s="115">
        <v>0</v>
      </c>
      <c r="AF793" s="115">
        <v>0</v>
      </c>
      <c r="AG793" s="115">
        <v>0</v>
      </c>
    </row>
    <row r="794" spans="1:33">
      <c r="A794" s="115" t="s">
        <v>812</v>
      </c>
      <c r="B794" s="115" t="s">
        <v>19</v>
      </c>
      <c r="C794" s="115">
        <v>0</v>
      </c>
      <c r="D794" s="115">
        <v>0</v>
      </c>
      <c r="E794" s="115">
        <v>0</v>
      </c>
      <c r="F794" s="115">
        <v>0</v>
      </c>
      <c r="G794" s="115">
        <v>0</v>
      </c>
      <c r="H794" s="115">
        <v>0</v>
      </c>
      <c r="I794" s="115">
        <v>0</v>
      </c>
      <c r="J794" s="115">
        <v>0</v>
      </c>
      <c r="K794" s="115">
        <v>0</v>
      </c>
      <c r="L794" s="115">
        <v>0</v>
      </c>
      <c r="M794" s="115">
        <v>0</v>
      </c>
      <c r="N794" s="115">
        <v>0</v>
      </c>
      <c r="O794" s="115">
        <v>0</v>
      </c>
      <c r="P794" s="115">
        <v>0</v>
      </c>
      <c r="Q794" s="115">
        <v>0</v>
      </c>
      <c r="R794" s="115">
        <v>0</v>
      </c>
      <c r="S794" s="115">
        <v>0</v>
      </c>
      <c r="T794" s="115">
        <v>0</v>
      </c>
      <c r="U794" s="115">
        <v>0</v>
      </c>
      <c r="V794" s="115">
        <v>0</v>
      </c>
      <c r="W794" s="115">
        <v>0</v>
      </c>
      <c r="X794" s="115">
        <v>0</v>
      </c>
      <c r="Y794" s="115">
        <v>0</v>
      </c>
      <c r="Z794" s="115">
        <v>0</v>
      </c>
      <c r="AA794" s="115">
        <v>0</v>
      </c>
      <c r="AB794" s="115">
        <v>0</v>
      </c>
      <c r="AC794" s="115">
        <v>0</v>
      </c>
      <c r="AD794" s="115">
        <v>0</v>
      </c>
      <c r="AE794" s="115">
        <v>0</v>
      </c>
      <c r="AF794" s="115">
        <v>0</v>
      </c>
      <c r="AG794" s="115">
        <v>0</v>
      </c>
    </row>
    <row r="795" spans="1:33">
      <c r="A795" s="115" t="s">
        <v>813</v>
      </c>
      <c r="B795" s="115" t="s">
        <v>19</v>
      </c>
      <c r="C795" s="2">
        <v>431281000000</v>
      </c>
      <c r="D795" s="2">
        <v>453439000000</v>
      </c>
      <c r="E795" s="2">
        <v>453543000000</v>
      </c>
      <c r="F795" s="2">
        <v>449905000000</v>
      </c>
      <c r="G795" s="2">
        <v>446096000000</v>
      </c>
      <c r="H795" s="2">
        <v>428934000000</v>
      </c>
      <c r="I795" s="2">
        <v>431208000000</v>
      </c>
      <c r="J795" s="2">
        <v>428624000000</v>
      </c>
      <c r="K795" s="2">
        <v>432350000000</v>
      </c>
      <c r="L795" s="2">
        <v>435596000000</v>
      </c>
      <c r="M795" s="2">
        <v>437374000000</v>
      </c>
      <c r="N795" s="2">
        <v>437740000000</v>
      </c>
      <c r="O795" s="2">
        <v>437442000000</v>
      </c>
      <c r="P795" s="2">
        <v>438047000000</v>
      </c>
      <c r="Q795" s="2">
        <v>437243000000</v>
      </c>
      <c r="R795" s="2">
        <v>438015000000</v>
      </c>
      <c r="S795" s="2">
        <v>438535000000</v>
      </c>
      <c r="T795" s="2">
        <v>438553000000</v>
      </c>
      <c r="U795" s="2">
        <v>436673000000</v>
      </c>
      <c r="V795" s="2">
        <v>438152000000</v>
      </c>
      <c r="W795" s="2">
        <v>436732000000</v>
      </c>
      <c r="X795" s="2">
        <v>436897000000</v>
      </c>
      <c r="Y795" s="2">
        <v>438321000000</v>
      </c>
      <c r="Z795" s="2">
        <v>440700000000</v>
      </c>
      <c r="AA795" s="2">
        <v>438751000000</v>
      </c>
      <c r="AB795" s="2">
        <v>439332000000</v>
      </c>
      <c r="AC795" s="2">
        <v>438867000000</v>
      </c>
      <c r="AD795" s="2">
        <v>439476000000</v>
      </c>
      <c r="AE795" s="2">
        <v>440045000000</v>
      </c>
      <c r="AF795" s="2">
        <v>440799000000</v>
      </c>
      <c r="AG795" s="2">
        <v>443325000000</v>
      </c>
    </row>
    <row r="796" spans="1:33">
      <c r="A796" s="115" t="s">
        <v>814</v>
      </c>
      <c r="B796" s="115" t="s">
        <v>19</v>
      </c>
      <c r="C796" s="115">
        <v>0</v>
      </c>
      <c r="D796" s="115">
        <v>0</v>
      </c>
      <c r="E796" s="115">
        <v>0</v>
      </c>
      <c r="F796" s="115">
        <v>0</v>
      </c>
      <c r="G796" s="115">
        <v>0</v>
      </c>
      <c r="H796" s="115">
        <v>0</v>
      </c>
      <c r="I796" s="115">
        <v>0</v>
      </c>
      <c r="J796" s="115">
        <v>0</v>
      </c>
      <c r="K796" s="115">
        <v>0</v>
      </c>
      <c r="L796" s="115">
        <v>0</v>
      </c>
      <c r="M796" s="115">
        <v>0</v>
      </c>
      <c r="N796" s="115">
        <v>0</v>
      </c>
      <c r="O796" s="115">
        <v>0</v>
      </c>
      <c r="P796" s="115">
        <v>0</v>
      </c>
      <c r="Q796" s="115">
        <v>0</v>
      </c>
      <c r="R796" s="115">
        <v>0</v>
      </c>
      <c r="S796" s="115">
        <v>0</v>
      </c>
      <c r="T796" s="115">
        <v>0</v>
      </c>
      <c r="U796" s="115">
        <v>0</v>
      </c>
      <c r="V796" s="115">
        <v>0</v>
      </c>
      <c r="W796" s="115">
        <v>0</v>
      </c>
      <c r="X796" s="115">
        <v>0</v>
      </c>
      <c r="Y796" s="115">
        <v>0</v>
      </c>
      <c r="Z796" s="115">
        <v>0</v>
      </c>
      <c r="AA796" s="115">
        <v>0</v>
      </c>
      <c r="AB796" s="115">
        <v>0</v>
      </c>
      <c r="AC796" s="115">
        <v>0</v>
      </c>
      <c r="AD796" s="115">
        <v>0</v>
      </c>
      <c r="AE796" s="115">
        <v>0</v>
      </c>
      <c r="AF796" s="115">
        <v>0</v>
      </c>
      <c r="AG796" s="115">
        <v>0</v>
      </c>
    </row>
    <row r="797" spans="1:33">
      <c r="A797" s="115" t="s">
        <v>815</v>
      </c>
      <c r="B797" s="115" t="s">
        <v>19</v>
      </c>
      <c r="C797" s="115">
        <v>0</v>
      </c>
      <c r="D797" s="2">
        <v>933808000</v>
      </c>
      <c r="E797" s="2">
        <v>2030830000</v>
      </c>
      <c r="F797" s="2">
        <v>2871730000</v>
      </c>
      <c r="G797" s="2">
        <v>3431230000</v>
      </c>
      <c r="H797" s="2">
        <v>3632380000</v>
      </c>
      <c r="I797" s="2">
        <v>3587210000</v>
      </c>
      <c r="J797" s="2">
        <v>2921560000</v>
      </c>
      <c r="K797" s="2">
        <v>1535590000</v>
      </c>
      <c r="L797" s="115">
        <v>0</v>
      </c>
      <c r="M797" s="115">
        <v>0</v>
      </c>
      <c r="N797" s="115">
        <v>0</v>
      </c>
      <c r="O797" s="115">
        <v>0</v>
      </c>
      <c r="P797" s="115">
        <v>0</v>
      </c>
      <c r="Q797" s="115">
        <v>0</v>
      </c>
      <c r="R797" s="115">
        <v>0</v>
      </c>
      <c r="S797" s="115">
        <v>0</v>
      </c>
      <c r="T797" s="115">
        <v>0</v>
      </c>
      <c r="U797" s="115">
        <v>0</v>
      </c>
      <c r="V797" s="115">
        <v>0</v>
      </c>
      <c r="W797" s="115">
        <v>0</v>
      </c>
      <c r="X797" s="115">
        <v>0</v>
      </c>
      <c r="Y797" s="115">
        <v>0</v>
      </c>
      <c r="Z797" s="115">
        <v>0</v>
      </c>
      <c r="AA797" s="115">
        <v>0</v>
      </c>
      <c r="AB797" s="115">
        <v>0</v>
      </c>
      <c r="AC797" s="115">
        <v>0</v>
      </c>
      <c r="AD797" s="115">
        <v>0</v>
      </c>
      <c r="AE797" s="115">
        <v>0</v>
      </c>
      <c r="AF797" s="115">
        <v>0</v>
      </c>
      <c r="AG797" s="115">
        <v>0</v>
      </c>
    </row>
    <row r="798" spans="1:33">
      <c r="A798" s="115" t="s">
        <v>816</v>
      </c>
      <c r="B798" s="115" t="s">
        <v>19</v>
      </c>
      <c r="C798" s="115">
        <v>0</v>
      </c>
      <c r="D798" s="115">
        <v>0</v>
      </c>
      <c r="E798" s="115">
        <v>0</v>
      </c>
      <c r="F798" s="115">
        <v>0</v>
      </c>
      <c r="G798" s="115">
        <v>0</v>
      </c>
      <c r="H798" s="115">
        <v>0</v>
      </c>
      <c r="I798" s="115">
        <v>0</v>
      </c>
      <c r="J798" s="115">
        <v>0</v>
      </c>
      <c r="K798" s="115">
        <v>0</v>
      </c>
      <c r="L798" s="115">
        <v>0</v>
      </c>
      <c r="M798" s="115">
        <v>0</v>
      </c>
      <c r="N798" s="115">
        <v>0</v>
      </c>
      <c r="O798" s="115">
        <v>0</v>
      </c>
      <c r="P798" s="115">
        <v>0</v>
      </c>
      <c r="Q798" s="115">
        <v>0</v>
      </c>
      <c r="R798" s="115">
        <v>0</v>
      </c>
      <c r="S798" s="115">
        <v>0</v>
      </c>
      <c r="T798" s="115">
        <v>0</v>
      </c>
      <c r="U798" s="115">
        <v>0</v>
      </c>
      <c r="V798" s="115">
        <v>0</v>
      </c>
      <c r="W798" s="115">
        <v>0</v>
      </c>
      <c r="X798" s="115">
        <v>0</v>
      </c>
      <c r="Y798" s="115">
        <v>0</v>
      </c>
      <c r="Z798" s="115">
        <v>0</v>
      </c>
      <c r="AA798" s="115">
        <v>0</v>
      </c>
      <c r="AB798" s="115">
        <v>0</v>
      </c>
      <c r="AC798" s="115">
        <v>0</v>
      </c>
      <c r="AD798" s="115">
        <v>0</v>
      </c>
      <c r="AE798" s="115">
        <v>0</v>
      </c>
      <c r="AF798" s="115">
        <v>0</v>
      </c>
      <c r="AG798" s="115">
        <v>0</v>
      </c>
    </row>
    <row r="799" spans="1:33">
      <c r="A799" s="115" t="s">
        <v>817</v>
      </c>
      <c r="B799" s="115" t="s">
        <v>19</v>
      </c>
      <c r="C799" s="115">
        <v>0</v>
      </c>
      <c r="D799" s="115">
        <v>0</v>
      </c>
      <c r="E799" s="115">
        <v>0</v>
      </c>
      <c r="F799" s="115">
        <v>0</v>
      </c>
      <c r="G799" s="115">
        <v>0</v>
      </c>
      <c r="H799" s="115">
        <v>0</v>
      </c>
      <c r="I799" s="115">
        <v>0</v>
      </c>
      <c r="J799" s="115">
        <v>0</v>
      </c>
      <c r="K799" s="115">
        <v>0</v>
      </c>
      <c r="L799" s="115">
        <v>0</v>
      </c>
      <c r="M799" s="115">
        <v>0</v>
      </c>
      <c r="N799" s="115">
        <v>0</v>
      </c>
      <c r="O799" s="115">
        <v>0</v>
      </c>
      <c r="P799" s="115">
        <v>0</v>
      </c>
      <c r="Q799" s="115">
        <v>0</v>
      </c>
      <c r="R799" s="115">
        <v>0</v>
      </c>
      <c r="S799" s="115">
        <v>0</v>
      </c>
      <c r="T799" s="115">
        <v>0</v>
      </c>
      <c r="U799" s="115">
        <v>0</v>
      </c>
      <c r="V799" s="115">
        <v>0</v>
      </c>
      <c r="W799" s="115">
        <v>0</v>
      </c>
      <c r="X799" s="115">
        <v>0</v>
      </c>
      <c r="Y799" s="115">
        <v>0</v>
      </c>
      <c r="Z799" s="115">
        <v>0</v>
      </c>
      <c r="AA799" s="115">
        <v>0</v>
      </c>
      <c r="AB799" s="115">
        <v>0</v>
      </c>
      <c r="AC799" s="115">
        <v>0</v>
      </c>
      <c r="AD799" s="115">
        <v>0</v>
      </c>
      <c r="AE799" s="115">
        <v>0</v>
      </c>
      <c r="AF799" s="115">
        <v>0</v>
      </c>
      <c r="AG799" s="115">
        <v>0</v>
      </c>
    </row>
    <row r="800" spans="1:33">
      <c r="A800" s="115" t="s">
        <v>818</v>
      </c>
      <c r="B800" s="115" t="s">
        <v>19</v>
      </c>
      <c r="C800" s="115">
        <v>0</v>
      </c>
      <c r="D800" s="115">
        <v>0</v>
      </c>
      <c r="E800" s="115">
        <v>0</v>
      </c>
      <c r="F800" s="115">
        <v>0</v>
      </c>
      <c r="G800" s="115">
        <v>0</v>
      </c>
      <c r="H800" s="115">
        <v>0</v>
      </c>
      <c r="I800" s="115">
        <v>0</v>
      </c>
      <c r="J800" s="115">
        <v>0</v>
      </c>
      <c r="K800" s="115">
        <v>0</v>
      </c>
      <c r="L800" s="115">
        <v>0</v>
      </c>
      <c r="M800" s="115">
        <v>0</v>
      </c>
      <c r="N800" s="115">
        <v>0</v>
      </c>
      <c r="O800" s="115">
        <v>0</v>
      </c>
      <c r="P800" s="115">
        <v>0</v>
      </c>
      <c r="Q800" s="115">
        <v>0</v>
      </c>
      <c r="R800" s="115">
        <v>0</v>
      </c>
      <c r="S800" s="115">
        <v>0</v>
      </c>
      <c r="T800" s="115">
        <v>0</v>
      </c>
      <c r="U800" s="115">
        <v>0</v>
      </c>
      <c r="V800" s="115">
        <v>0</v>
      </c>
      <c r="W800" s="115">
        <v>0</v>
      </c>
      <c r="X800" s="115">
        <v>0</v>
      </c>
      <c r="Y800" s="115">
        <v>0</v>
      </c>
      <c r="Z800" s="115">
        <v>0</v>
      </c>
      <c r="AA800" s="115">
        <v>0</v>
      </c>
      <c r="AB800" s="115">
        <v>0</v>
      </c>
      <c r="AC800" s="115">
        <v>0</v>
      </c>
      <c r="AD800" s="115">
        <v>0</v>
      </c>
      <c r="AE800" s="115">
        <v>0</v>
      </c>
      <c r="AF800" s="115">
        <v>0</v>
      </c>
      <c r="AG800" s="115">
        <v>0</v>
      </c>
    </row>
    <row r="801" spans="1:33">
      <c r="A801" s="115" t="s">
        <v>819</v>
      </c>
      <c r="B801" s="115" t="s">
        <v>19</v>
      </c>
      <c r="C801" s="115">
        <v>0</v>
      </c>
      <c r="D801" s="115">
        <v>0</v>
      </c>
      <c r="E801" s="115">
        <v>0</v>
      </c>
      <c r="F801" s="115">
        <v>0</v>
      </c>
      <c r="G801" s="115">
        <v>0</v>
      </c>
      <c r="H801" s="115">
        <v>0</v>
      </c>
      <c r="I801" s="115">
        <v>0</v>
      </c>
      <c r="J801" s="115">
        <v>0</v>
      </c>
      <c r="K801" s="115">
        <v>0</v>
      </c>
      <c r="L801" s="115">
        <v>0</v>
      </c>
      <c r="M801" s="115">
        <v>0</v>
      </c>
      <c r="N801" s="115">
        <v>0</v>
      </c>
      <c r="O801" s="115">
        <v>0</v>
      </c>
      <c r="P801" s="115">
        <v>0</v>
      </c>
      <c r="Q801" s="115">
        <v>0</v>
      </c>
      <c r="R801" s="115">
        <v>0</v>
      </c>
      <c r="S801" s="115">
        <v>0</v>
      </c>
      <c r="T801" s="115">
        <v>0</v>
      </c>
      <c r="U801" s="115">
        <v>0</v>
      </c>
      <c r="V801" s="115">
        <v>0</v>
      </c>
      <c r="W801" s="115">
        <v>0</v>
      </c>
      <c r="X801" s="115">
        <v>0</v>
      </c>
      <c r="Y801" s="115">
        <v>0</v>
      </c>
      <c r="Z801" s="115">
        <v>0</v>
      </c>
      <c r="AA801" s="115">
        <v>0</v>
      </c>
      <c r="AB801" s="115">
        <v>0</v>
      </c>
      <c r="AC801" s="115">
        <v>0</v>
      </c>
      <c r="AD801" s="115">
        <v>0</v>
      </c>
      <c r="AE801" s="115">
        <v>0</v>
      </c>
      <c r="AF801" s="115">
        <v>0</v>
      </c>
      <c r="AG801" s="115">
        <v>0</v>
      </c>
    </row>
    <row r="802" spans="1:33">
      <c r="A802" s="115" t="s">
        <v>820</v>
      </c>
      <c r="B802" s="115" t="s">
        <v>19</v>
      </c>
      <c r="C802" s="115">
        <v>0</v>
      </c>
      <c r="D802" s="115">
        <v>0</v>
      </c>
      <c r="E802" s="115">
        <v>0</v>
      </c>
      <c r="F802" s="115">
        <v>0</v>
      </c>
      <c r="G802" s="115">
        <v>0</v>
      </c>
      <c r="H802" s="115">
        <v>0</v>
      </c>
      <c r="I802" s="115">
        <v>0</v>
      </c>
      <c r="J802" s="115">
        <v>0</v>
      </c>
      <c r="K802" s="115">
        <v>0</v>
      </c>
      <c r="L802" s="115">
        <v>0</v>
      </c>
      <c r="M802" s="115">
        <v>0</v>
      </c>
      <c r="N802" s="115">
        <v>0</v>
      </c>
      <c r="O802" s="115">
        <v>0</v>
      </c>
      <c r="P802" s="115">
        <v>0</v>
      </c>
      <c r="Q802" s="115">
        <v>0</v>
      </c>
      <c r="R802" s="115">
        <v>0</v>
      </c>
      <c r="S802" s="115">
        <v>0</v>
      </c>
      <c r="T802" s="115">
        <v>0</v>
      </c>
      <c r="U802" s="115">
        <v>0</v>
      </c>
      <c r="V802" s="115">
        <v>0</v>
      </c>
      <c r="W802" s="115">
        <v>0</v>
      </c>
      <c r="X802" s="115">
        <v>0</v>
      </c>
      <c r="Y802" s="115">
        <v>0</v>
      </c>
      <c r="Z802" s="115">
        <v>0</v>
      </c>
      <c r="AA802" s="115">
        <v>0</v>
      </c>
      <c r="AB802" s="115">
        <v>0</v>
      </c>
      <c r="AC802" s="115">
        <v>0</v>
      </c>
      <c r="AD802" s="115">
        <v>0</v>
      </c>
      <c r="AE802" s="115">
        <v>0</v>
      </c>
      <c r="AF802" s="115">
        <v>0</v>
      </c>
      <c r="AG802" s="115">
        <v>0</v>
      </c>
    </row>
    <row r="803" spans="1:33">
      <c r="A803" s="115" t="s">
        <v>821</v>
      </c>
      <c r="B803" s="115" t="s">
        <v>19</v>
      </c>
      <c r="C803" s="115">
        <v>0</v>
      </c>
      <c r="D803" s="115">
        <v>0</v>
      </c>
      <c r="E803" s="115">
        <v>0</v>
      </c>
      <c r="F803" s="115">
        <v>0</v>
      </c>
      <c r="G803" s="115">
        <v>0</v>
      </c>
      <c r="H803" s="115">
        <v>0</v>
      </c>
      <c r="I803" s="115">
        <v>0</v>
      </c>
      <c r="J803" s="115">
        <v>0</v>
      </c>
      <c r="K803" s="115">
        <v>0</v>
      </c>
      <c r="L803" s="115">
        <v>0</v>
      </c>
      <c r="M803" s="115">
        <v>0</v>
      </c>
      <c r="N803" s="115">
        <v>0</v>
      </c>
      <c r="O803" s="115">
        <v>0</v>
      </c>
      <c r="P803" s="115">
        <v>0</v>
      </c>
      <c r="Q803" s="115">
        <v>0</v>
      </c>
      <c r="R803" s="115">
        <v>0</v>
      </c>
      <c r="S803" s="115">
        <v>0</v>
      </c>
      <c r="T803" s="115">
        <v>0</v>
      </c>
      <c r="U803" s="115">
        <v>0</v>
      </c>
      <c r="V803" s="115">
        <v>0</v>
      </c>
      <c r="W803" s="115">
        <v>0</v>
      </c>
      <c r="X803" s="115">
        <v>0</v>
      </c>
      <c r="Y803" s="115">
        <v>0</v>
      </c>
      <c r="Z803" s="115">
        <v>0</v>
      </c>
      <c r="AA803" s="115">
        <v>0</v>
      </c>
      <c r="AB803" s="115">
        <v>0</v>
      </c>
      <c r="AC803" s="115">
        <v>0</v>
      </c>
      <c r="AD803" s="115">
        <v>0</v>
      </c>
      <c r="AE803" s="115">
        <v>0</v>
      </c>
      <c r="AF803" s="115">
        <v>0</v>
      </c>
      <c r="AG803" s="115">
        <v>0</v>
      </c>
    </row>
    <row r="804" spans="1:33">
      <c r="A804" s="115" t="s">
        <v>822</v>
      </c>
      <c r="B804" s="115" t="s">
        <v>19</v>
      </c>
      <c r="C804" s="115">
        <v>0</v>
      </c>
      <c r="D804" s="115">
        <v>0</v>
      </c>
      <c r="E804" s="115">
        <v>0</v>
      </c>
      <c r="F804" s="115">
        <v>0</v>
      </c>
      <c r="G804" s="115">
        <v>0</v>
      </c>
      <c r="H804" s="115">
        <v>0</v>
      </c>
      <c r="I804" s="115">
        <v>0</v>
      </c>
      <c r="J804" s="115">
        <v>0</v>
      </c>
      <c r="K804" s="115">
        <v>0</v>
      </c>
      <c r="L804" s="115">
        <v>0</v>
      </c>
      <c r="M804" s="115">
        <v>0</v>
      </c>
      <c r="N804" s="115">
        <v>0</v>
      </c>
      <c r="O804" s="115">
        <v>0</v>
      </c>
      <c r="P804" s="115">
        <v>0</v>
      </c>
      <c r="Q804" s="115">
        <v>0</v>
      </c>
      <c r="R804" s="115">
        <v>0</v>
      </c>
      <c r="S804" s="115">
        <v>0</v>
      </c>
      <c r="T804" s="115">
        <v>0</v>
      </c>
      <c r="U804" s="115">
        <v>0</v>
      </c>
      <c r="V804" s="115">
        <v>0</v>
      </c>
      <c r="W804" s="115">
        <v>0</v>
      </c>
      <c r="X804" s="115">
        <v>0</v>
      </c>
      <c r="Y804" s="115">
        <v>0</v>
      </c>
      <c r="Z804" s="115">
        <v>0</v>
      </c>
      <c r="AA804" s="115">
        <v>0</v>
      </c>
      <c r="AB804" s="115">
        <v>0</v>
      </c>
      <c r="AC804" s="115">
        <v>0</v>
      </c>
      <c r="AD804" s="115">
        <v>0</v>
      </c>
      <c r="AE804" s="115">
        <v>0</v>
      </c>
      <c r="AF804" s="115">
        <v>0</v>
      </c>
      <c r="AG804" s="115">
        <v>0</v>
      </c>
    </row>
    <row r="805" spans="1:33">
      <c r="A805" s="115" t="s">
        <v>823</v>
      </c>
      <c r="B805" s="115" t="s">
        <v>19</v>
      </c>
      <c r="C805" s="2">
        <v>412915000</v>
      </c>
      <c r="D805" s="2">
        <v>486358000</v>
      </c>
      <c r="E805" s="2">
        <v>545182000</v>
      </c>
      <c r="F805" s="2">
        <v>588426000</v>
      </c>
      <c r="G805" s="2">
        <v>620441000</v>
      </c>
      <c r="H805" s="2">
        <v>644348000</v>
      </c>
      <c r="I805" s="2">
        <v>660833000</v>
      </c>
      <c r="J805" s="2">
        <v>673308000</v>
      </c>
      <c r="K805" s="2">
        <v>678379000</v>
      </c>
      <c r="L805" s="2">
        <v>681832000</v>
      </c>
      <c r="M805" s="2">
        <v>687765000</v>
      </c>
      <c r="N805" s="2">
        <v>690526000</v>
      </c>
      <c r="O805" s="2">
        <v>698580000</v>
      </c>
      <c r="P805" s="2">
        <v>706298000</v>
      </c>
      <c r="Q805" s="2">
        <v>715711000</v>
      </c>
      <c r="R805" s="2">
        <v>725101000</v>
      </c>
      <c r="S805" s="2">
        <v>735256000</v>
      </c>
      <c r="T805" s="2">
        <v>745354000</v>
      </c>
      <c r="U805" s="2">
        <v>755371000</v>
      </c>
      <c r="V805" s="2">
        <v>765642000</v>
      </c>
      <c r="W805" s="2">
        <v>779968000</v>
      </c>
      <c r="X805" s="2">
        <v>792978000</v>
      </c>
      <c r="Y805" s="2">
        <v>805393000</v>
      </c>
      <c r="Z805" s="2">
        <v>818863000</v>
      </c>
      <c r="AA805" s="2">
        <v>831205000</v>
      </c>
      <c r="AB805" s="2">
        <v>844369000</v>
      </c>
      <c r="AC805" s="2">
        <v>856127000</v>
      </c>
      <c r="AD805" s="2">
        <v>867981000</v>
      </c>
      <c r="AE805" s="2">
        <v>880320000</v>
      </c>
      <c r="AF805" s="2">
        <v>893401000</v>
      </c>
      <c r="AG805" s="2">
        <v>906021000</v>
      </c>
    </row>
    <row r="806" spans="1:33">
      <c r="A806" s="115" t="s">
        <v>824</v>
      </c>
      <c r="B806" s="115" t="s">
        <v>19</v>
      </c>
      <c r="C806" s="115">
        <v>0</v>
      </c>
      <c r="D806" s="115">
        <v>0</v>
      </c>
      <c r="E806" s="115">
        <v>0</v>
      </c>
      <c r="F806" s="115">
        <v>0</v>
      </c>
      <c r="G806" s="115">
        <v>0</v>
      </c>
      <c r="H806" s="115">
        <v>0</v>
      </c>
      <c r="I806" s="115">
        <v>0</v>
      </c>
      <c r="J806" s="115">
        <v>0</v>
      </c>
      <c r="K806" s="115">
        <v>0</v>
      </c>
      <c r="L806" s="115">
        <v>0</v>
      </c>
      <c r="M806" s="115">
        <v>0</v>
      </c>
      <c r="N806" s="115">
        <v>0</v>
      </c>
      <c r="O806" s="115">
        <v>0</v>
      </c>
      <c r="P806" s="115">
        <v>0</v>
      </c>
      <c r="Q806" s="115">
        <v>0</v>
      </c>
      <c r="R806" s="115">
        <v>0</v>
      </c>
      <c r="S806" s="115">
        <v>0</v>
      </c>
      <c r="T806" s="115">
        <v>0</v>
      </c>
      <c r="U806" s="115">
        <v>0</v>
      </c>
      <c r="V806" s="115">
        <v>0</v>
      </c>
      <c r="W806" s="115">
        <v>0</v>
      </c>
      <c r="X806" s="115">
        <v>0</v>
      </c>
      <c r="Y806" s="115">
        <v>0</v>
      </c>
      <c r="Z806" s="115">
        <v>0</v>
      </c>
      <c r="AA806" s="115">
        <v>0</v>
      </c>
      <c r="AB806" s="115">
        <v>0</v>
      </c>
      <c r="AC806" s="115">
        <v>0</v>
      </c>
      <c r="AD806" s="115">
        <v>0</v>
      </c>
      <c r="AE806" s="115">
        <v>0</v>
      </c>
      <c r="AF806" s="115">
        <v>0</v>
      </c>
      <c r="AG806" s="115">
        <v>0</v>
      </c>
    </row>
    <row r="807" spans="1:33">
      <c r="A807" s="115" t="s">
        <v>825</v>
      </c>
      <c r="B807" s="115" t="s">
        <v>19</v>
      </c>
      <c r="C807" s="115">
        <v>0</v>
      </c>
      <c r="D807" s="2">
        <v>1001600</v>
      </c>
      <c r="E807" s="2">
        <v>2441160</v>
      </c>
      <c r="F807" s="2">
        <v>3755900</v>
      </c>
      <c r="G807" s="2">
        <v>4772240</v>
      </c>
      <c r="H807" s="2">
        <v>5456590</v>
      </c>
      <c r="I807" s="2">
        <v>5497450</v>
      </c>
      <c r="J807" s="2">
        <v>4589360</v>
      </c>
      <c r="K807" s="2">
        <v>2409410</v>
      </c>
      <c r="L807" s="115">
        <v>0</v>
      </c>
      <c r="M807" s="115">
        <v>0</v>
      </c>
      <c r="N807" s="115">
        <v>0</v>
      </c>
      <c r="O807" s="115">
        <v>0</v>
      </c>
      <c r="P807" s="115">
        <v>0</v>
      </c>
      <c r="Q807" s="115">
        <v>0</v>
      </c>
      <c r="R807" s="115">
        <v>0</v>
      </c>
      <c r="S807" s="115">
        <v>0</v>
      </c>
      <c r="T807" s="115">
        <v>0</v>
      </c>
      <c r="U807" s="115">
        <v>0</v>
      </c>
      <c r="V807" s="115">
        <v>0</v>
      </c>
      <c r="W807" s="115">
        <v>0</v>
      </c>
      <c r="X807" s="115">
        <v>0</v>
      </c>
      <c r="Y807" s="115">
        <v>0</v>
      </c>
      <c r="Z807" s="115">
        <v>0</v>
      </c>
      <c r="AA807" s="115">
        <v>0</v>
      </c>
      <c r="AB807" s="115">
        <v>0</v>
      </c>
      <c r="AC807" s="115">
        <v>0</v>
      </c>
      <c r="AD807" s="115">
        <v>0</v>
      </c>
      <c r="AE807" s="115">
        <v>0</v>
      </c>
      <c r="AF807" s="115">
        <v>0</v>
      </c>
      <c r="AG807" s="115">
        <v>0</v>
      </c>
    </row>
    <row r="808" spans="1:33">
      <c r="A808" s="115" t="s">
        <v>826</v>
      </c>
      <c r="B808" s="115" t="s">
        <v>19</v>
      </c>
      <c r="C808" s="115">
        <v>0</v>
      </c>
      <c r="D808" s="115">
        <v>0</v>
      </c>
      <c r="E808" s="115">
        <v>0</v>
      </c>
      <c r="F808" s="115">
        <v>0</v>
      </c>
      <c r="G808" s="115">
        <v>0</v>
      </c>
      <c r="H808" s="115">
        <v>0</v>
      </c>
      <c r="I808" s="115">
        <v>0</v>
      </c>
      <c r="J808" s="115">
        <v>0</v>
      </c>
      <c r="K808" s="115">
        <v>0</v>
      </c>
      <c r="L808" s="115">
        <v>0</v>
      </c>
      <c r="M808" s="115">
        <v>0</v>
      </c>
      <c r="N808" s="115">
        <v>0</v>
      </c>
      <c r="O808" s="115">
        <v>0</v>
      </c>
      <c r="P808" s="115">
        <v>0</v>
      </c>
      <c r="Q808" s="115">
        <v>0</v>
      </c>
      <c r="R808" s="115">
        <v>0</v>
      </c>
      <c r="S808" s="115">
        <v>0</v>
      </c>
      <c r="T808" s="115">
        <v>0</v>
      </c>
      <c r="U808" s="115">
        <v>0</v>
      </c>
      <c r="V808" s="115">
        <v>0</v>
      </c>
      <c r="W808" s="115">
        <v>0</v>
      </c>
      <c r="X808" s="115">
        <v>0</v>
      </c>
      <c r="Y808" s="115">
        <v>0</v>
      </c>
      <c r="Z808" s="115">
        <v>0</v>
      </c>
      <c r="AA808" s="115">
        <v>0</v>
      </c>
      <c r="AB808" s="115">
        <v>0</v>
      </c>
      <c r="AC808" s="115">
        <v>0</v>
      </c>
      <c r="AD808" s="115">
        <v>0</v>
      </c>
      <c r="AE808" s="115">
        <v>0</v>
      </c>
      <c r="AF808" s="115">
        <v>0</v>
      </c>
      <c r="AG808" s="115">
        <v>0</v>
      </c>
    </row>
    <row r="809" spans="1:33">
      <c r="A809" s="115" t="s">
        <v>827</v>
      </c>
      <c r="B809" s="115" t="s">
        <v>19</v>
      </c>
      <c r="C809" s="115">
        <v>0</v>
      </c>
      <c r="D809" s="115">
        <v>0</v>
      </c>
      <c r="E809" s="115">
        <v>0</v>
      </c>
      <c r="F809" s="115">
        <v>0</v>
      </c>
      <c r="G809" s="115">
        <v>0</v>
      </c>
      <c r="H809" s="115">
        <v>0</v>
      </c>
      <c r="I809" s="115">
        <v>0</v>
      </c>
      <c r="J809" s="115">
        <v>0</v>
      </c>
      <c r="K809" s="115">
        <v>0</v>
      </c>
      <c r="L809" s="115">
        <v>0</v>
      </c>
      <c r="M809" s="115">
        <v>0</v>
      </c>
      <c r="N809" s="115">
        <v>0</v>
      </c>
      <c r="O809" s="115">
        <v>0</v>
      </c>
      <c r="P809" s="115">
        <v>0</v>
      </c>
      <c r="Q809" s="115">
        <v>0</v>
      </c>
      <c r="R809" s="115">
        <v>0</v>
      </c>
      <c r="S809" s="115">
        <v>0</v>
      </c>
      <c r="T809" s="115">
        <v>0</v>
      </c>
      <c r="U809" s="115">
        <v>0</v>
      </c>
      <c r="V809" s="115">
        <v>0</v>
      </c>
      <c r="W809" s="115">
        <v>0</v>
      </c>
      <c r="X809" s="115">
        <v>0</v>
      </c>
      <c r="Y809" s="115">
        <v>0</v>
      </c>
      <c r="Z809" s="115">
        <v>0</v>
      </c>
      <c r="AA809" s="115">
        <v>0</v>
      </c>
      <c r="AB809" s="115">
        <v>0</v>
      </c>
      <c r="AC809" s="115">
        <v>0</v>
      </c>
      <c r="AD809" s="115">
        <v>0</v>
      </c>
      <c r="AE809" s="115">
        <v>0</v>
      </c>
      <c r="AF809" s="115">
        <v>0</v>
      </c>
      <c r="AG809" s="115">
        <v>0</v>
      </c>
    </row>
    <row r="810" spans="1:33">
      <c r="A810" s="115" t="s">
        <v>828</v>
      </c>
      <c r="B810" s="115" t="s">
        <v>19</v>
      </c>
      <c r="C810" s="115">
        <v>0</v>
      </c>
      <c r="D810" s="115">
        <v>0</v>
      </c>
      <c r="E810" s="115">
        <v>0</v>
      </c>
      <c r="F810" s="115">
        <v>0</v>
      </c>
      <c r="G810" s="115">
        <v>0</v>
      </c>
      <c r="H810" s="115">
        <v>0</v>
      </c>
      <c r="I810" s="115">
        <v>0</v>
      </c>
      <c r="J810" s="115">
        <v>0</v>
      </c>
      <c r="K810" s="115">
        <v>0</v>
      </c>
      <c r="L810" s="115">
        <v>0</v>
      </c>
      <c r="M810" s="115">
        <v>0</v>
      </c>
      <c r="N810" s="115">
        <v>0</v>
      </c>
      <c r="O810" s="115">
        <v>0</v>
      </c>
      <c r="P810" s="115">
        <v>0</v>
      </c>
      <c r="Q810" s="115">
        <v>0</v>
      </c>
      <c r="R810" s="115">
        <v>0</v>
      </c>
      <c r="S810" s="115">
        <v>0</v>
      </c>
      <c r="T810" s="115">
        <v>0</v>
      </c>
      <c r="U810" s="115">
        <v>0</v>
      </c>
      <c r="V810" s="115">
        <v>0</v>
      </c>
      <c r="W810" s="115">
        <v>0</v>
      </c>
      <c r="X810" s="115">
        <v>0</v>
      </c>
      <c r="Y810" s="115">
        <v>0</v>
      </c>
      <c r="Z810" s="115">
        <v>0</v>
      </c>
      <c r="AA810" s="115">
        <v>0</v>
      </c>
      <c r="AB810" s="115">
        <v>0</v>
      </c>
      <c r="AC810" s="115">
        <v>0</v>
      </c>
      <c r="AD810" s="115">
        <v>0</v>
      </c>
      <c r="AE810" s="115">
        <v>0</v>
      </c>
      <c r="AF810" s="115">
        <v>0</v>
      </c>
      <c r="AG810" s="115">
        <v>0</v>
      </c>
    </row>
    <row r="811" spans="1:33">
      <c r="A811" s="115" t="s">
        <v>829</v>
      </c>
      <c r="B811" s="115" t="s">
        <v>19</v>
      </c>
      <c r="C811" s="115">
        <v>0</v>
      </c>
      <c r="D811" s="115">
        <v>0</v>
      </c>
      <c r="E811" s="115">
        <v>0</v>
      </c>
      <c r="F811" s="115">
        <v>0</v>
      </c>
      <c r="G811" s="115">
        <v>0</v>
      </c>
      <c r="H811" s="115">
        <v>0</v>
      </c>
      <c r="I811" s="115">
        <v>0</v>
      </c>
      <c r="J811" s="115">
        <v>0</v>
      </c>
      <c r="K811" s="115">
        <v>0</v>
      </c>
      <c r="L811" s="115">
        <v>0</v>
      </c>
      <c r="M811" s="115">
        <v>0</v>
      </c>
      <c r="N811" s="115">
        <v>0</v>
      </c>
      <c r="O811" s="115">
        <v>0</v>
      </c>
      <c r="P811" s="115">
        <v>0</v>
      </c>
      <c r="Q811" s="115">
        <v>0</v>
      </c>
      <c r="R811" s="115">
        <v>0</v>
      </c>
      <c r="S811" s="115">
        <v>0</v>
      </c>
      <c r="T811" s="115">
        <v>0</v>
      </c>
      <c r="U811" s="115">
        <v>0</v>
      </c>
      <c r="V811" s="115">
        <v>0</v>
      </c>
      <c r="W811" s="115">
        <v>0</v>
      </c>
      <c r="X811" s="115">
        <v>0</v>
      </c>
      <c r="Y811" s="115">
        <v>0</v>
      </c>
      <c r="Z811" s="115">
        <v>0</v>
      </c>
      <c r="AA811" s="115">
        <v>0</v>
      </c>
      <c r="AB811" s="115">
        <v>0</v>
      </c>
      <c r="AC811" s="115">
        <v>0</v>
      </c>
      <c r="AD811" s="115">
        <v>0</v>
      </c>
      <c r="AE811" s="115">
        <v>0</v>
      </c>
      <c r="AF811" s="115">
        <v>0</v>
      </c>
      <c r="AG811" s="115">
        <v>0</v>
      </c>
    </row>
    <row r="812" spans="1:33">
      <c r="A812" s="115" t="s">
        <v>830</v>
      </c>
      <c r="B812" s="115" t="s">
        <v>19</v>
      </c>
      <c r="C812" s="115">
        <v>0</v>
      </c>
      <c r="D812" s="115">
        <v>0</v>
      </c>
      <c r="E812" s="115">
        <v>0</v>
      </c>
      <c r="F812" s="115">
        <v>0</v>
      </c>
      <c r="G812" s="115">
        <v>0</v>
      </c>
      <c r="H812" s="115">
        <v>0</v>
      </c>
      <c r="I812" s="115">
        <v>0</v>
      </c>
      <c r="J812" s="115">
        <v>0</v>
      </c>
      <c r="K812" s="115">
        <v>0</v>
      </c>
      <c r="L812" s="115">
        <v>0</v>
      </c>
      <c r="M812" s="115">
        <v>0</v>
      </c>
      <c r="N812" s="115">
        <v>0</v>
      </c>
      <c r="O812" s="115">
        <v>0</v>
      </c>
      <c r="P812" s="115">
        <v>0</v>
      </c>
      <c r="Q812" s="115">
        <v>0</v>
      </c>
      <c r="R812" s="115">
        <v>0</v>
      </c>
      <c r="S812" s="115">
        <v>0</v>
      </c>
      <c r="T812" s="115">
        <v>0</v>
      </c>
      <c r="U812" s="115">
        <v>0</v>
      </c>
      <c r="V812" s="115">
        <v>0</v>
      </c>
      <c r="W812" s="115">
        <v>0</v>
      </c>
      <c r="X812" s="115">
        <v>0</v>
      </c>
      <c r="Y812" s="115">
        <v>0</v>
      </c>
      <c r="Z812" s="115">
        <v>0</v>
      </c>
      <c r="AA812" s="115">
        <v>0</v>
      </c>
      <c r="AB812" s="115">
        <v>0</v>
      </c>
      <c r="AC812" s="115">
        <v>0</v>
      </c>
      <c r="AD812" s="115">
        <v>0</v>
      </c>
      <c r="AE812" s="115">
        <v>0</v>
      </c>
      <c r="AF812" s="115">
        <v>0</v>
      </c>
      <c r="AG812" s="115">
        <v>0</v>
      </c>
    </row>
    <row r="813" spans="1:33">
      <c r="A813" s="115" t="s">
        <v>831</v>
      </c>
      <c r="B813" s="115" t="s">
        <v>19</v>
      </c>
      <c r="C813" s="115">
        <v>0</v>
      </c>
      <c r="D813" s="115">
        <v>0</v>
      </c>
      <c r="E813" s="115">
        <v>0</v>
      </c>
      <c r="F813" s="115">
        <v>0</v>
      </c>
      <c r="G813" s="115">
        <v>0</v>
      </c>
      <c r="H813" s="115">
        <v>0</v>
      </c>
      <c r="I813" s="115">
        <v>0</v>
      </c>
      <c r="J813" s="115">
        <v>0</v>
      </c>
      <c r="K813" s="115">
        <v>0</v>
      </c>
      <c r="L813" s="115">
        <v>0</v>
      </c>
      <c r="M813" s="115">
        <v>0</v>
      </c>
      <c r="N813" s="115">
        <v>0</v>
      </c>
      <c r="O813" s="115">
        <v>0</v>
      </c>
      <c r="P813" s="115">
        <v>0</v>
      </c>
      <c r="Q813" s="115">
        <v>0</v>
      </c>
      <c r="R813" s="115">
        <v>0</v>
      </c>
      <c r="S813" s="115">
        <v>0</v>
      </c>
      <c r="T813" s="115">
        <v>0</v>
      </c>
      <c r="U813" s="115">
        <v>0</v>
      </c>
      <c r="V813" s="115">
        <v>0</v>
      </c>
      <c r="W813" s="115">
        <v>0</v>
      </c>
      <c r="X813" s="115">
        <v>0</v>
      </c>
      <c r="Y813" s="115">
        <v>0</v>
      </c>
      <c r="Z813" s="115">
        <v>0</v>
      </c>
      <c r="AA813" s="115">
        <v>0</v>
      </c>
      <c r="AB813" s="115">
        <v>0</v>
      </c>
      <c r="AC813" s="115">
        <v>0</v>
      </c>
      <c r="AD813" s="115">
        <v>0</v>
      </c>
      <c r="AE813" s="115">
        <v>0</v>
      </c>
      <c r="AF813" s="115">
        <v>0</v>
      </c>
      <c r="AG813" s="115">
        <v>0</v>
      </c>
    </row>
    <row r="814" spans="1:33">
      <c r="A814" s="115" t="s">
        <v>832</v>
      </c>
      <c r="B814" s="115" t="s">
        <v>19</v>
      </c>
      <c r="C814" s="115">
        <v>0</v>
      </c>
      <c r="D814" s="115">
        <v>0</v>
      </c>
      <c r="E814" s="115">
        <v>0</v>
      </c>
      <c r="F814" s="115">
        <v>0</v>
      </c>
      <c r="G814" s="115">
        <v>0</v>
      </c>
      <c r="H814" s="115">
        <v>0</v>
      </c>
      <c r="I814" s="115">
        <v>0</v>
      </c>
      <c r="J814" s="115">
        <v>0</v>
      </c>
      <c r="K814" s="115">
        <v>0</v>
      </c>
      <c r="L814" s="115">
        <v>0</v>
      </c>
      <c r="M814" s="115">
        <v>0</v>
      </c>
      <c r="N814" s="115">
        <v>0</v>
      </c>
      <c r="O814" s="115">
        <v>0</v>
      </c>
      <c r="P814" s="115">
        <v>0</v>
      </c>
      <c r="Q814" s="115">
        <v>0</v>
      </c>
      <c r="R814" s="115">
        <v>0</v>
      </c>
      <c r="S814" s="115">
        <v>0</v>
      </c>
      <c r="T814" s="115">
        <v>0</v>
      </c>
      <c r="U814" s="115">
        <v>0</v>
      </c>
      <c r="V814" s="115">
        <v>0</v>
      </c>
      <c r="W814" s="115">
        <v>0</v>
      </c>
      <c r="X814" s="115">
        <v>0</v>
      </c>
      <c r="Y814" s="115">
        <v>0</v>
      </c>
      <c r="Z814" s="115">
        <v>0</v>
      </c>
      <c r="AA814" s="115">
        <v>0</v>
      </c>
      <c r="AB814" s="115">
        <v>0</v>
      </c>
      <c r="AC814" s="115">
        <v>0</v>
      </c>
      <c r="AD814" s="115">
        <v>0</v>
      </c>
      <c r="AE814" s="115">
        <v>0</v>
      </c>
      <c r="AF814" s="115">
        <v>0</v>
      </c>
      <c r="AG814" s="115">
        <v>0</v>
      </c>
    </row>
    <row r="815" spans="1:33">
      <c r="A815" s="115" t="s">
        <v>833</v>
      </c>
      <c r="B815" s="115" t="s">
        <v>19</v>
      </c>
      <c r="C815" s="2">
        <v>12315500000</v>
      </c>
      <c r="D815" s="2">
        <v>12948300000</v>
      </c>
      <c r="E815" s="2">
        <v>12951300000</v>
      </c>
      <c r="F815" s="2">
        <v>12847400000</v>
      </c>
      <c r="G815" s="2">
        <v>12738600000</v>
      </c>
      <c r="H815" s="2">
        <v>12248500000</v>
      </c>
      <c r="I815" s="2">
        <v>12313500000</v>
      </c>
      <c r="J815" s="2">
        <v>12239700000</v>
      </c>
      <c r="K815" s="2">
        <v>12346100000</v>
      </c>
      <c r="L815" s="2">
        <v>12438800000</v>
      </c>
      <c r="M815" s="2">
        <v>12489500000</v>
      </c>
      <c r="N815" s="2">
        <v>12500000000</v>
      </c>
      <c r="O815" s="2">
        <v>12491500000</v>
      </c>
      <c r="P815" s="2">
        <v>12508700000</v>
      </c>
      <c r="Q815" s="2">
        <v>12485800000</v>
      </c>
      <c r="R815" s="2">
        <v>12507800000</v>
      </c>
      <c r="S815" s="2">
        <v>12522700000</v>
      </c>
      <c r="T815" s="2">
        <v>12523200000</v>
      </c>
      <c r="U815" s="2">
        <v>12469500000</v>
      </c>
      <c r="V815" s="2">
        <v>12511700000</v>
      </c>
      <c r="W815" s="2">
        <v>12471200000</v>
      </c>
      <c r="X815" s="2">
        <v>12475900000</v>
      </c>
      <c r="Y815" s="2">
        <v>12516600000</v>
      </c>
      <c r="Z815" s="2">
        <v>12584500000</v>
      </c>
      <c r="AA815" s="2">
        <v>12528900000</v>
      </c>
      <c r="AB815" s="2">
        <v>12545500000</v>
      </c>
      <c r="AC815" s="2">
        <v>12532200000</v>
      </c>
      <c r="AD815" s="2">
        <v>12549600000</v>
      </c>
      <c r="AE815" s="2">
        <v>12565800000</v>
      </c>
      <c r="AF815" s="2">
        <v>12587300000</v>
      </c>
      <c r="AG815" s="2">
        <v>12659500000</v>
      </c>
    </row>
    <row r="816" spans="1:33">
      <c r="A816" s="115" t="s">
        <v>834</v>
      </c>
      <c r="B816" s="115" t="s">
        <v>19</v>
      </c>
      <c r="C816" s="115">
        <v>0</v>
      </c>
      <c r="D816" s="115">
        <v>0</v>
      </c>
      <c r="E816" s="115">
        <v>0</v>
      </c>
      <c r="F816" s="115">
        <v>0</v>
      </c>
      <c r="G816" s="115">
        <v>0</v>
      </c>
      <c r="H816" s="115">
        <v>0</v>
      </c>
      <c r="I816" s="115">
        <v>0</v>
      </c>
      <c r="J816" s="115">
        <v>0</v>
      </c>
      <c r="K816" s="115">
        <v>0</v>
      </c>
      <c r="L816" s="115">
        <v>0</v>
      </c>
      <c r="M816" s="115">
        <v>0</v>
      </c>
      <c r="N816" s="115">
        <v>0</v>
      </c>
      <c r="O816" s="115">
        <v>0</v>
      </c>
      <c r="P816" s="115">
        <v>0</v>
      </c>
      <c r="Q816" s="115">
        <v>0</v>
      </c>
      <c r="R816" s="115">
        <v>0</v>
      </c>
      <c r="S816" s="115">
        <v>0</v>
      </c>
      <c r="T816" s="115">
        <v>0</v>
      </c>
      <c r="U816" s="115">
        <v>0</v>
      </c>
      <c r="V816" s="115">
        <v>0</v>
      </c>
      <c r="W816" s="115">
        <v>0</v>
      </c>
      <c r="X816" s="115">
        <v>0</v>
      </c>
      <c r="Y816" s="115">
        <v>0</v>
      </c>
      <c r="Z816" s="115">
        <v>0</v>
      </c>
      <c r="AA816" s="115">
        <v>0</v>
      </c>
      <c r="AB816" s="115">
        <v>0</v>
      </c>
      <c r="AC816" s="115">
        <v>0</v>
      </c>
      <c r="AD816" s="115">
        <v>0</v>
      </c>
      <c r="AE816" s="115">
        <v>0</v>
      </c>
      <c r="AF816" s="115">
        <v>0</v>
      </c>
      <c r="AG816" s="115">
        <v>0</v>
      </c>
    </row>
    <row r="817" spans="1:33">
      <c r="A817" s="115" t="s">
        <v>835</v>
      </c>
      <c r="B817" s="115" t="s">
        <v>19</v>
      </c>
      <c r="C817" s="115">
        <v>0</v>
      </c>
      <c r="D817" s="2">
        <v>26665600</v>
      </c>
      <c r="E817" s="2">
        <v>57991800</v>
      </c>
      <c r="F817" s="2">
        <v>82004500</v>
      </c>
      <c r="G817" s="2">
        <v>97981400</v>
      </c>
      <c r="H817" s="2">
        <v>103725000</v>
      </c>
      <c r="I817" s="2">
        <v>102435000</v>
      </c>
      <c r="J817" s="2">
        <v>83427200</v>
      </c>
      <c r="K817" s="2">
        <v>43849800</v>
      </c>
      <c r="L817" s="115">
        <v>0</v>
      </c>
      <c r="M817" s="115">
        <v>0</v>
      </c>
      <c r="N817" s="115">
        <v>0</v>
      </c>
      <c r="O817" s="115">
        <v>0</v>
      </c>
      <c r="P817" s="115">
        <v>0</v>
      </c>
      <c r="Q817" s="115">
        <v>0</v>
      </c>
      <c r="R817" s="115">
        <v>0</v>
      </c>
      <c r="S817" s="115">
        <v>0</v>
      </c>
      <c r="T817" s="115">
        <v>0</v>
      </c>
      <c r="U817" s="115">
        <v>0</v>
      </c>
      <c r="V817" s="115">
        <v>0</v>
      </c>
      <c r="W817" s="115">
        <v>0</v>
      </c>
      <c r="X817" s="115">
        <v>0</v>
      </c>
      <c r="Y817" s="115">
        <v>0</v>
      </c>
      <c r="Z817" s="115">
        <v>0</v>
      </c>
      <c r="AA817" s="115">
        <v>0</v>
      </c>
      <c r="AB817" s="115">
        <v>0</v>
      </c>
      <c r="AC817" s="115">
        <v>0</v>
      </c>
      <c r="AD817" s="115">
        <v>0</v>
      </c>
      <c r="AE817" s="115">
        <v>0</v>
      </c>
      <c r="AF817" s="115">
        <v>0</v>
      </c>
      <c r="AG817" s="115">
        <v>0</v>
      </c>
    </row>
    <row r="818" spans="1:33">
      <c r="A818" s="115" t="s">
        <v>836</v>
      </c>
      <c r="B818" s="115" t="s">
        <v>19</v>
      </c>
      <c r="C818" s="115">
        <v>0</v>
      </c>
      <c r="D818" s="115">
        <v>0</v>
      </c>
      <c r="E818" s="115">
        <v>0</v>
      </c>
      <c r="F818" s="115">
        <v>0</v>
      </c>
      <c r="G818" s="115">
        <v>0</v>
      </c>
      <c r="H818" s="115">
        <v>0</v>
      </c>
      <c r="I818" s="115">
        <v>0</v>
      </c>
      <c r="J818" s="115">
        <v>0</v>
      </c>
      <c r="K818" s="115">
        <v>0</v>
      </c>
      <c r="L818" s="115">
        <v>0</v>
      </c>
      <c r="M818" s="115">
        <v>0</v>
      </c>
      <c r="N818" s="115">
        <v>0</v>
      </c>
      <c r="O818" s="115">
        <v>0</v>
      </c>
      <c r="P818" s="115">
        <v>0</v>
      </c>
      <c r="Q818" s="115">
        <v>0</v>
      </c>
      <c r="R818" s="115">
        <v>0</v>
      </c>
      <c r="S818" s="115">
        <v>0</v>
      </c>
      <c r="T818" s="115">
        <v>0</v>
      </c>
      <c r="U818" s="115">
        <v>0</v>
      </c>
      <c r="V818" s="115">
        <v>0</v>
      </c>
      <c r="W818" s="115">
        <v>0</v>
      </c>
      <c r="X818" s="115">
        <v>0</v>
      </c>
      <c r="Y818" s="115">
        <v>0</v>
      </c>
      <c r="Z818" s="115">
        <v>0</v>
      </c>
      <c r="AA818" s="115">
        <v>0</v>
      </c>
      <c r="AB818" s="115">
        <v>0</v>
      </c>
      <c r="AC818" s="115">
        <v>0</v>
      </c>
      <c r="AD818" s="115">
        <v>0</v>
      </c>
      <c r="AE818" s="115">
        <v>0</v>
      </c>
      <c r="AF818" s="115">
        <v>0</v>
      </c>
      <c r="AG818" s="115">
        <v>0</v>
      </c>
    </row>
    <row r="819" spans="1:33">
      <c r="A819" s="115" t="s">
        <v>837</v>
      </c>
      <c r="B819" s="115" t="s">
        <v>19</v>
      </c>
      <c r="C819" s="115">
        <v>0</v>
      </c>
      <c r="D819" s="115">
        <v>0</v>
      </c>
      <c r="E819" s="115">
        <v>0</v>
      </c>
      <c r="F819" s="115">
        <v>0</v>
      </c>
      <c r="G819" s="115">
        <v>0</v>
      </c>
      <c r="H819" s="115">
        <v>0</v>
      </c>
      <c r="I819" s="115">
        <v>0</v>
      </c>
      <c r="J819" s="115">
        <v>0</v>
      </c>
      <c r="K819" s="115">
        <v>0</v>
      </c>
      <c r="L819" s="115">
        <v>0</v>
      </c>
      <c r="M819" s="115">
        <v>0</v>
      </c>
      <c r="N819" s="115">
        <v>0</v>
      </c>
      <c r="O819" s="115">
        <v>0</v>
      </c>
      <c r="P819" s="115">
        <v>0</v>
      </c>
      <c r="Q819" s="115">
        <v>0</v>
      </c>
      <c r="R819" s="115">
        <v>0</v>
      </c>
      <c r="S819" s="115">
        <v>0</v>
      </c>
      <c r="T819" s="115">
        <v>0</v>
      </c>
      <c r="U819" s="115">
        <v>0</v>
      </c>
      <c r="V819" s="115">
        <v>0</v>
      </c>
      <c r="W819" s="115">
        <v>0</v>
      </c>
      <c r="X819" s="115">
        <v>0</v>
      </c>
      <c r="Y819" s="115">
        <v>0</v>
      </c>
      <c r="Z819" s="115">
        <v>0</v>
      </c>
      <c r="AA819" s="115">
        <v>0</v>
      </c>
      <c r="AB819" s="115">
        <v>0</v>
      </c>
      <c r="AC819" s="115">
        <v>0</v>
      </c>
      <c r="AD819" s="115">
        <v>0</v>
      </c>
      <c r="AE819" s="115">
        <v>0</v>
      </c>
      <c r="AF819" s="115">
        <v>0</v>
      </c>
      <c r="AG819" s="115">
        <v>0</v>
      </c>
    </row>
    <row r="820" spans="1:33">
      <c r="A820" s="115" t="s">
        <v>838</v>
      </c>
      <c r="B820" s="115" t="s">
        <v>19</v>
      </c>
      <c r="C820" s="115">
        <v>0</v>
      </c>
      <c r="D820" s="115">
        <v>0</v>
      </c>
      <c r="E820" s="115">
        <v>0</v>
      </c>
      <c r="F820" s="115">
        <v>0</v>
      </c>
      <c r="G820" s="115">
        <v>0</v>
      </c>
      <c r="H820" s="115">
        <v>0</v>
      </c>
      <c r="I820" s="115">
        <v>0</v>
      </c>
      <c r="J820" s="115">
        <v>0</v>
      </c>
      <c r="K820" s="115">
        <v>0</v>
      </c>
      <c r="L820" s="115">
        <v>0</v>
      </c>
      <c r="M820" s="115">
        <v>0</v>
      </c>
      <c r="N820" s="115">
        <v>0</v>
      </c>
      <c r="O820" s="115">
        <v>0</v>
      </c>
      <c r="P820" s="115">
        <v>0</v>
      </c>
      <c r="Q820" s="115">
        <v>0</v>
      </c>
      <c r="R820" s="115">
        <v>0</v>
      </c>
      <c r="S820" s="115">
        <v>0</v>
      </c>
      <c r="T820" s="115">
        <v>0</v>
      </c>
      <c r="U820" s="115">
        <v>0</v>
      </c>
      <c r="V820" s="115">
        <v>0</v>
      </c>
      <c r="W820" s="115">
        <v>0</v>
      </c>
      <c r="X820" s="115">
        <v>0</v>
      </c>
      <c r="Y820" s="115">
        <v>0</v>
      </c>
      <c r="Z820" s="115">
        <v>0</v>
      </c>
      <c r="AA820" s="115">
        <v>0</v>
      </c>
      <c r="AB820" s="115">
        <v>0</v>
      </c>
      <c r="AC820" s="115">
        <v>0</v>
      </c>
      <c r="AD820" s="115">
        <v>0</v>
      </c>
      <c r="AE820" s="115">
        <v>0</v>
      </c>
      <c r="AF820" s="115">
        <v>0</v>
      </c>
      <c r="AG820" s="115">
        <v>0</v>
      </c>
    </row>
    <row r="821" spans="1:33">
      <c r="A821" s="115" t="s">
        <v>839</v>
      </c>
      <c r="B821" s="115" t="s">
        <v>19</v>
      </c>
      <c r="C821" s="115">
        <v>0</v>
      </c>
      <c r="D821" s="115">
        <v>0</v>
      </c>
      <c r="E821" s="115">
        <v>0</v>
      </c>
      <c r="F821" s="115">
        <v>0</v>
      </c>
      <c r="G821" s="115">
        <v>0</v>
      </c>
      <c r="H821" s="115">
        <v>0</v>
      </c>
      <c r="I821" s="115">
        <v>0</v>
      </c>
      <c r="J821" s="115">
        <v>0</v>
      </c>
      <c r="K821" s="115">
        <v>0</v>
      </c>
      <c r="L821" s="115">
        <v>0</v>
      </c>
      <c r="M821" s="115">
        <v>0</v>
      </c>
      <c r="N821" s="115">
        <v>0</v>
      </c>
      <c r="O821" s="115">
        <v>0</v>
      </c>
      <c r="P821" s="115">
        <v>0</v>
      </c>
      <c r="Q821" s="115">
        <v>0</v>
      </c>
      <c r="R821" s="115">
        <v>0</v>
      </c>
      <c r="S821" s="115">
        <v>0</v>
      </c>
      <c r="T821" s="115">
        <v>0</v>
      </c>
      <c r="U821" s="115">
        <v>0</v>
      </c>
      <c r="V821" s="115">
        <v>0</v>
      </c>
      <c r="W821" s="115">
        <v>0</v>
      </c>
      <c r="X821" s="115">
        <v>0</v>
      </c>
      <c r="Y821" s="115">
        <v>0</v>
      </c>
      <c r="Z821" s="115">
        <v>0</v>
      </c>
      <c r="AA821" s="115">
        <v>0</v>
      </c>
      <c r="AB821" s="115">
        <v>0</v>
      </c>
      <c r="AC821" s="115">
        <v>0</v>
      </c>
      <c r="AD821" s="115">
        <v>0</v>
      </c>
      <c r="AE821" s="115">
        <v>0</v>
      </c>
      <c r="AF821" s="115">
        <v>0</v>
      </c>
      <c r="AG821" s="115">
        <v>0</v>
      </c>
    </row>
    <row r="822" spans="1:33">
      <c r="A822" s="115" t="s">
        <v>840</v>
      </c>
      <c r="B822" s="115" t="s">
        <v>19</v>
      </c>
      <c r="C822" s="115">
        <v>0</v>
      </c>
      <c r="D822" s="115">
        <v>0</v>
      </c>
      <c r="E822" s="115">
        <v>0</v>
      </c>
      <c r="F822" s="115">
        <v>0</v>
      </c>
      <c r="G822" s="115">
        <v>0</v>
      </c>
      <c r="H822" s="115">
        <v>0</v>
      </c>
      <c r="I822" s="115">
        <v>0</v>
      </c>
      <c r="J822" s="115">
        <v>0</v>
      </c>
      <c r="K822" s="115">
        <v>0</v>
      </c>
      <c r="L822" s="115">
        <v>0</v>
      </c>
      <c r="M822" s="115">
        <v>0</v>
      </c>
      <c r="N822" s="115">
        <v>0</v>
      </c>
      <c r="O822" s="115">
        <v>0</v>
      </c>
      <c r="P822" s="115">
        <v>0</v>
      </c>
      <c r="Q822" s="115">
        <v>0</v>
      </c>
      <c r="R822" s="115">
        <v>0</v>
      </c>
      <c r="S822" s="115">
        <v>0</v>
      </c>
      <c r="T822" s="115">
        <v>0</v>
      </c>
      <c r="U822" s="115">
        <v>0</v>
      </c>
      <c r="V822" s="115">
        <v>0</v>
      </c>
      <c r="W822" s="115">
        <v>0</v>
      </c>
      <c r="X822" s="115">
        <v>0</v>
      </c>
      <c r="Y822" s="115">
        <v>0</v>
      </c>
      <c r="Z822" s="115">
        <v>0</v>
      </c>
      <c r="AA822" s="115">
        <v>0</v>
      </c>
      <c r="AB822" s="115">
        <v>0</v>
      </c>
      <c r="AC822" s="115">
        <v>0</v>
      </c>
      <c r="AD822" s="115">
        <v>0</v>
      </c>
      <c r="AE822" s="115">
        <v>0</v>
      </c>
      <c r="AF822" s="115">
        <v>0</v>
      </c>
      <c r="AG822" s="115">
        <v>0</v>
      </c>
    </row>
    <row r="823" spans="1:33">
      <c r="A823" s="115" t="s">
        <v>841</v>
      </c>
      <c r="B823" s="115" t="s">
        <v>19</v>
      </c>
      <c r="C823" s="115">
        <v>0</v>
      </c>
      <c r="D823" s="115">
        <v>0</v>
      </c>
      <c r="E823" s="115">
        <v>0</v>
      </c>
      <c r="F823" s="115">
        <v>0</v>
      </c>
      <c r="G823" s="115">
        <v>0</v>
      </c>
      <c r="H823" s="115">
        <v>0</v>
      </c>
      <c r="I823" s="115">
        <v>0</v>
      </c>
      <c r="J823" s="115">
        <v>0</v>
      </c>
      <c r="K823" s="115">
        <v>0</v>
      </c>
      <c r="L823" s="115">
        <v>0</v>
      </c>
      <c r="M823" s="115">
        <v>0</v>
      </c>
      <c r="N823" s="115">
        <v>0</v>
      </c>
      <c r="O823" s="115">
        <v>0</v>
      </c>
      <c r="P823" s="115">
        <v>0</v>
      </c>
      <c r="Q823" s="115">
        <v>0</v>
      </c>
      <c r="R823" s="115">
        <v>0</v>
      </c>
      <c r="S823" s="115">
        <v>0</v>
      </c>
      <c r="T823" s="115">
        <v>0</v>
      </c>
      <c r="U823" s="115">
        <v>0</v>
      </c>
      <c r="V823" s="115">
        <v>0</v>
      </c>
      <c r="W823" s="115">
        <v>0</v>
      </c>
      <c r="X823" s="115">
        <v>0</v>
      </c>
      <c r="Y823" s="115">
        <v>0</v>
      </c>
      <c r="Z823" s="115">
        <v>0</v>
      </c>
      <c r="AA823" s="115">
        <v>0</v>
      </c>
      <c r="AB823" s="115">
        <v>0</v>
      </c>
      <c r="AC823" s="115">
        <v>0</v>
      </c>
      <c r="AD823" s="115">
        <v>0</v>
      </c>
      <c r="AE823" s="115">
        <v>0</v>
      </c>
      <c r="AF823" s="115">
        <v>0</v>
      </c>
      <c r="AG823" s="115">
        <v>0</v>
      </c>
    </row>
    <row r="824" spans="1:33">
      <c r="A824" s="115" t="s">
        <v>842</v>
      </c>
      <c r="B824" s="115" t="s">
        <v>19</v>
      </c>
      <c r="C824" s="115">
        <v>0</v>
      </c>
      <c r="D824" s="115">
        <v>0</v>
      </c>
      <c r="E824" s="115">
        <v>0</v>
      </c>
      <c r="F824" s="115">
        <v>0</v>
      </c>
      <c r="G824" s="115">
        <v>0</v>
      </c>
      <c r="H824" s="115">
        <v>0</v>
      </c>
      <c r="I824" s="115">
        <v>0</v>
      </c>
      <c r="J824" s="115">
        <v>0</v>
      </c>
      <c r="K824" s="115">
        <v>0</v>
      </c>
      <c r="L824" s="115">
        <v>0</v>
      </c>
      <c r="M824" s="115">
        <v>0</v>
      </c>
      <c r="N824" s="115">
        <v>0</v>
      </c>
      <c r="O824" s="115">
        <v>0</v>
      </c>
      <c r="P824" s="115">
        <v>0</v>
      </c>
      <c r="Q824" s="115">
        <v>0</v>
      </c>
      <c r="R824" s="115">
        <v>0</v>
      </c>
      <c r="S824" s="115">
        <v>0</v>
      </c>
      <c r="T824" s="115">
        <v>0</v>
      </c>
      <c r="U824" s="115">
        <v>0</v>
      </c>
      <c r="V824" s="115">
        <v>0</v>
      </c>
      <c r="W824" s="115">
        <v>0</v>
      </c>
      <c r="X824" s="115">
        <v>0</v>
      </c>
      <c r="Y824" s="115">
        <v>0</v>
      </c>
      <c r="Z824" s="115">
        <v>0</v>
      </c>
      <c r="AA824" s="115">
        <v>0</v>
      </c>
      <c r="AB824" s="115">
        <v>0</v>
      </c>
      <c r="AC824" s="115">
        <v>0</v>
      </c>
      <c r="AD824" s="115">
        <v>0</v>
      </c>
      <c r="AE824" s="115">
        <v>0</v>
      </c>
      <c r="AF824" s="115">
        <v>0</v>
      </c>
      <c r="AG824" s="115">
        <v>0</v>
      </c>
    </row>
    <row r="825" spans="1:33">
      <c r="A825" s="115" t="s">
        <v>843</v>
      </c>
      <c r="B825" s="115" t="s">
        <v>19</v>
      </c>
      <c r="C825" s="2">
        <v>398536000</v>
      </c>
      <c r="D825" s="2">
        <v>469420000</v>
      </c>
      <c r="E825" s="2">
        <v>526196000</v>
      </c>
      <c r="F825" s="2">
        <v>567934000</v>
      </c>
      <c r="G825" s="2">
        <v>598834000</v>
      </c>
      <c r="H825" s="2">
        <v>621909000</v>
      </c>
      <c r="I825" s="2">
        <v>637819000</v>
      </c>
      <c r="J825" s="2">
        <v>649860000</v>
      </c>
      <c r="K825" s="2">
        <v>654754000</v>
      </c>
      <c r="L825" s="2">
        <v>658087000</v>
      </c>
      <c r="M825" s="2">
        <v>663814000</v>
      </c>
      <c r="N825" s="2">
        <v>666479000</v>
      </c>
      <c r="O825" s="2">
        <v>674252000</v>
      </c>
      <c r="P825" s="2">
        <v>681701000</v>
      </c>
      <c r="Q825" s="2">
        <v>690786000</v>
      </c>
      <c r="R825" s="2">
        <v>699849000</v>
      </c>
      <c r="S825" s="2">
        <v>709651000</v>
      </c>
      <c r="T825" s="2">
        <v>719397000</v>
      </c>
      <c r="U825" s="2">
        <v>729065000</v>
      </c>
      <c r="V825" s="2">
        <v>738979000</v>
      </c>
      <c r="W825" s="2">
        <v>752805000</v>
      </c>
      <c r="X825" s="2">
        <v>765363000</v>
      </c>
      <c r="Y825" s="2">
        <v>777346000</v>
      </c>
      <c r="Z825" s="2">
        <v>790346000</v>
      </c>
      <c r="AA825" s="2">
        <v>802258000</v>
      </c>
      <c r="AB825" s="2">
        <v>814964000</v>
      </c>
      <c r="AC825" s="2">
        <v>826313000</v>
      </c>
      <c r="AD825" s="2">
        <v>837754000</v>
      </c>
      <c r="AE825" s="2">
        <v>849663000</v>
      </c>
      <c r="AF825" s="2">
        <v>862288000</v>
      </c>
      <c r="AG825" s="2">
        <v>874469000</v>
      </c>
    </row>
    <row r="826" spans="1:33">
      <c r="A826" s="115" t="s">
        <v>844</v>
      </c>
      <c r="B826" s="115" t="s">
        <v>19</v>
      </c>
      <c r="C826" s="115">
        <v>0</v>
      </c>
      <c r="D826" s="115">
        <v>0</v>
      </c>
      <c r="E826" s="115">
        <v>0</v>
      </c>
      <c r="F826" s="115">
        <v>0</v>
      </c>
      <c r="G826" s="115">
        <v>0</v>
      </c>
      <c r="H826" s="115">
        <v>0</v>
      </c>
      <c r="I826" s="115">
        <v>0</v>
      </c>
      <c r="J826" s="115">
        <v>0</v>
      </c>
      <c r="K826" s="115">
        <v>0</v>
      </c>
      <c r="L826" s="115">
        <v>0</v>
      </c>
      <c r="M826" s="115">
        <v>0</v>
      </c>
      <c r="N826" s="115">
        <v>0</v>
      </c>
      <c r="O826" s="115">
        <v>0</v>
      </c>
      <c r="P826" s="115">
        <v>0</v>
      </c>
      <c r="Q826" s="115">
        <v>0</v>
      </c>
      <c r="R826" s="115">
        <v>0</v>
      </c>
      <c r="S826" s="115">
        <v>0</v>
      </c>
      <c r="T826" s="115">
        <v>0</v>
      </c>
      <c r="U826" s="115">
        <v>0</v>
      </c>
      <c r="V826" s="115">
        <v>0</v>
      </c>
      <c r="W826" s="115">
        <v>0</v>
      </c>
      <c r="X826" s="115">
        <v>0</v>
      </c>
      <c r="Y826" s="115">
        <v>0</v>
      </c>
      <c r="Z826" s="115">
        <v>0</v>
      </c>
      <c r="AA826" s="115">
        <v>0</v>
      </c>
      <c r="AB826" s="115">
        <v>0</v>
      </c>
      <c r="AC826" s="115">
        <v>0</v>
      </c>
      <c r="AD826" s="115">
        <v>0</v>
      </c>
      <c r="AE826" s="115">
        <v>0</v>
      </c>
      <c r="AF826" s="115">
        <v>0</v>
      </c>
      <c r="AG826" s="115">
        <v>0</v>
      </c>
    </row>
    <row r="827" spans="1:33">
      <c r="A827" s="115" t="s">
        <v>845</v>
      </c>
      <c r="B827" s="115" t="s">
        <v>19</v>
      </c>
      <c r="C827" s="115">
        <v>0</v>
      </c>
      <c r="D827" s="115">
        <v>966719</v>
      </c>
      <c r="E827" s="2">
        <v>2356150</v>
      </c>
      <c r="F827" s="2">
        <v>3625100</v>
      </c>
      <c r="G827" s="2">
        <v>4606050</v>
      </c>
      <c r="H827" s="2">
        <v>5266560</v>
      </c>
      <c r="I827" s="2">
        <v>5306000</v>
      </c>
      <c r="J827" s="2">
        <v>4429530</v>
      </c>
      <c r="K827" s="2">
        <v>2325510</v>
      </c>
      <c r="L827" s="115">
        <v>0</v>
      </c>
      <c r="M827" s="115">
        <v>0</v>
      </c>
      <c r="N827" s="115">
        <v>0</v>
      </c>
      <c r="O827" s="115">
        <v>0</v>
      </c>
      <c r="P827" s="115">
        <v>0</v>
      </c>
      <c r="Q827" s="115">
        <v>0</v>
      </c>
      <c r="R827" s="115">
        <v>0</v>
      </c>
      <c r="S827" s="115">
        <v>0</v>
      </c>
      <c r="T827" s="115">
        <v>0</v>
      </c>
      <c r="U827" s="115">
        <v>0</v>
      </c>
      <c r="V827" s="115">
        <v>0</v>
      </c>
      <c r="W827" s="115">
        <v>0</v>
      </c>
      <c r="X827" s="115">
        <v>0</v>
      </c>
      <c r="Y827" s="115">
        <v>0</v>
      </c>
      <c r="Z827" s="115">
        <v>0</v>
      </c>
      <c r="AA827" s="115">
        <v>0</v>
      </c>
      <c r="AB827" s="115">
        <v>0</v>
      </c>
      <c r="AC827" s="115">
        <v>0</v>
      </c>
      <c r="AD827" s="115">
        <v>0</v>
      </c>
      <c r="AE827" s="115">
        <v>0</v>
      </c>
      <c r="AF827" s="115">
        <v>0</v>
      </c>
      <c r="AG827" s="115">
        <v>0</v>
      </c>
    </row>
    <row r="828" spans="1:33">
      <c r="A828" s="115" t="s">
        <v>846</v>
      </c>
      <c r="B828" s="115" t="s">
        <v>19</v>
      </c>
      <c r="C828" s="115">
        <v>0</v>
      </c>
      <c r="D828" s="115">
        <v>0</v>
      </c>
      <c r="E828" s="115">
        <v>0</v>
      </c>
      <c r="F828" s="115">
        <v>0</v>
      </c>
      <c r="G828" s="115">
        <v>0</v>
      </c>
      <c r="H828" s="115">
        <v>0</v>
      </c>
      <c r="I828" s="115">
        <v>0</v>
      </c>
      <c r="J828" s="115">
        <v>0</v>
      </c>
      <c r="K828" s="115">
        <v>0</v>
      </c>
      <c r="L828" s="115">
        <v>0</v>
      </c>
      <c r="M828" s="115">
        <v>0</v>
      </c>
      <c r="N828" s="115">
        <v>0</v>
      </c>
      <c r="O828" s="115">
        <v>0</v>
      </c>
      <c r="P828" s="115">
        <v>0</v>
      </c>
      <c r="Q828" s="115">
        <v>0</v>
      </c>
      <c r="R828" s="115">
        <v>0</v>
      </c>
      <c r="S828" s="115">
        <v>0</v>
      </c>
      <c r="T828" s="115">
        <v>0</v>
      </c>
      <c r="U828" s="115">
        <v>0</v>
      </c>
      <c r="V828" s="115">
        <v>0</v>
      </c>
      <c r="W828" s="115">
        <v>0</v>
      </c>
      <c r="X828" s="115">
        <v>0</v>
      </c>
      <c r="Y828" s="115">
        <v>0</v>
      </c>
      <c r="Z828" s="115">
        <v>0</v>
      </c>
      <c r="AA828" s="115">
        <v>0</v>
      </c>
      <c r="AB828" s="115">
        <v>0</v>
      </c>
      <c r="AC828" s="115">
        <v>0</v>
      </c>
      <c r="AD828" s="115">
        <v>0</v>
      </c>
      <c r="AE828" s="115">
        <v>0</v>
      </c>
      <c r="AF828" s="115">
        <v>0</v>
      </c>
      <c r="AG828" s="115">
        <v>0</v>
      </c>
    </row>
    <row r="829" spans="1:33">
      <c r="A829" s="115" t="s">
        <v>847</v>
      </c>
      <c r="B829" s="115" t="s">
        <v>19</v>
      </c>
      <c r="C829" s="115">
        <v>0</v>
      </c>
      <c r="D829" s="115">
        <v>0</v>
      </c>
      <c r="E829" s="115">
        <v>0</v>
      </c>
      <c r="F829" s="115">
        <v>0</v>
      </c>
      <c r="G829" s="115">
        <v>0</v>
      </c>
      <c r="H829" s="115">
        <v>0</v>
      </c>
      <c r="I829" s="115">
        <v>0</v>
      </c>
      <c r="J829" s="115">
        <v>0</v>
      </c>
      <c r="K829" s="115">
        <v>0</v>
      </c>
      <c r="L829" s="115">
        <v>0</v>
      </c>
      <c r="M829" s="115">
        <v>0</v>
      </c>
      <c r="N829" s="115">
        <v>0</v>
      </c>
      <c r="O829" s="115">
        <v>0</v>
      </c>
      <c r="P829" s="115">
        <v>0</v>
      </c>
      <c r="Q829" s="115">
        <v>0</v>
      </c>
      <c r="R829" s="115">
        <v>0</v>
      </c>
      <c r="S829" s="115">
        <v>0</v>
      </c>
      <c r="T829" s="115">
        <v>0</v>
      </c>
      <c r="U829" s="115">
        <v>0</v>
      </c>
      <c r="V829" s="115">
        <v>0</v>
      </c>
      <c r="W829" s="115">
        <v>0</v>
      </c>
      <c r="X829" s="115">
        <v>0</v>
      </c>
      <c r="Y829" s="115">
        <v>0</v>
      </c>
      <c r="Z829" s="115">
        <v>0</v>
      </c>
      <c r="AA829" s="115">
        <v>0</v>
      </c>
      <c r="AB829" s="115">
        <v>0</v>
      </c>
      <c r="AC829" s="115">
        <v>0</v>
      </c>
      <c r="AD829" s="115">
        <v>0</v>
      </c>
      <c r="AE829" s="115">
        <v>0</v>
      </c>
      <c r="AF829" s="115">
        <v>0</v>
      </c>
      <c r="AG829" s="115">
        <v>0</v>
      </c>
    </row>
    <row r="830" spans="1:33">
      <c r="A830" s="115" t="s">
        <v>848</v>
      </c>
      <c r="B830" s="115" t="s">
        <v>19</v>
      </c>
      <c r="C830" s="115">
        <v>0</v>
      </c>
      <c r="D830" s="115">
        <v>0</v>
      </c>
      <c r="E830" s="115">
        <v>0</v>
      </c>
      <c r="F830" s="115">
        <v>0</v>
      </c>
      <c r="G830" s="115">
        <v>0</v>
      </c>
      <c r="H830" s="115">
        <v>0</v>
      </c>
      <c r="I830" s="115">
        <v>0</v>
      </c>
      <c r="J830" s="115">
        <v>0</v>
      </c>
      <c r="K830" s="115">
        <v>0</v>
      </c>
      <c r="L830" s="115">
        <v>0</v>
      </c>
      <c r="M830" s="115">
        <v>0</v>
      </c>
      <c r="N830" s="115">
        <v>0</v>
      </c>
      <c r="O830" s="115">
        <v>0</v>
      </c>
      <c r="P830" s="115">
        <v>0</v>
      </c>
      <c r="Q830" s="115">
        <v>0</v>
      </c>
      <c r="R830" s="115">
        <v>0</v>
      </c>
      <c r="S830" s="115">
        <v>0</v>
      </c>
      <c r="T830" s="115">
        <v>0</v>
      </c>
      <c r="U830" s="115">
        <v>0</v>
      </c>
      <c r="V830" s="115">
        <v>0</v>
      </c>
      <c r="W830" s="115">
        <v>0</v>
      </c>
      <c r="X830" s="115">
        <v>0</v>
      </c>
      <c r="Y830" s="115">
        <v>0</v>
      </c>
      <c r="Z830" s="115">
        <v>0</v>
      </c>
      <c r="AA830" s="115">
        <v>0</v>
      </c>
      <c r="AB830" s="115">
        <v>0</v>
      </c>
      <c r="AC830" s="115">
        <v>0</v>
      </c>
      <c r="AD830" s="115">
        <v>0</v>
      </c>
      <c r="AE830" s="115">
        <v>0</v>
      </c>
      <c r="AF830" s="115">
        <v>0</v>
      </c>
      <c r="AG830" s="115">
        <v>0</v>
      </c>
    </row>
    <row r="831" spans="1:33">
      <c r="A831" s="115" t="s">
        <v>849</v>
      </c>
      <c r="B831" s="115" t="s">
        <v>19</v>
      </c>
      <c r="C831" s="115">
        <v>0</v>
      </c>
      <c r="D831" s="115">
        <v>0</v>
      </c>
      <c r="E831" s="115">
        <v>0</v>
      </c>
      <c r="F831" s="115">
        <v>0</v>
      </c>
      <c r="G831" s="115">
        <v>0</v>
      </c>
      <c r="H831" s="115">
        <v>0</v>
      </c>
      <c r="I831" s="115">
        <v>0</v>
      </c>
      <c r="J831" s="115">
        <v>0</v>
      </c>
      <c r="K831" s="115">
        <v>0</v>
      </c>
      <c r="L831" s="115">
        <v>0</v>
      </c>
      <c r="M831" s="115">
        <v>0</v>
      </c>
      <c r="N831" s="115">
        <v>0</v>
      </c>
      <c r="O831" s="115">
        <v>0</v>
      </c>
      <c r="P831" s="115">
        <v>0</v>
      </c>
      <c r="Q831" s="115">
        <v>0</v>
      </c>
      <c r="R831" s="115">
        <v>0</v>
      </c>
      <c r="S831" s="115">
        <v>0</v>
      </c>
      <c r="T831" s="115">
        <v>0</v>
      </c>
      <c r="U831" s="115">
        <v>0</v>
      </c>
      <c r="V831" s="115">
        <v>0</v>
      </c>
      <c r="W831" s="115">
        <v>0</v>
      </c>
      <c r="X831" s="115">
        <v>0</v>
      </c>
      <c r="Y831" s="115">
        <v>0</v>
      </c>
      <c r="Z831" s="115">
        <v>0</v>
      </c>
      <c r="AA831" s="115">
        <v>0</v>
      </c>
      <c r="AB831" s="115">
        <v>0</v>
      </c>
      <c r="AC831" s="115">
        <v>0</v>
      </c>
      <c r="AD831" s="115">
        <v>0</v>
      </c>
      <c r="AE831" s="115">
        <v>0</v>
      </c>
      <c r="AF831" s="115">
        <v>0</v>
      </c>
      <c r="AG831" s="115">
        <v>0</v>
      </c>
    </row>
    <row r="832" spans="1:33">
      <c r="A832" s="115" t="s">
        <v>850</v>
      </c>
      <c r="B832" s="115" t="s">
        <v>19</v>
      </c>
      <c r="C832" s="115">
        <v>0</v>
      </c>
      <c r="D832" s="115">
        <v>0</v>
      </c>
      <c r="E832" s="115">
        <v>0</v>
      </c>
      <c r="F832" s="115">
        <v>0</v>
      </c>
      <c r="G832" s="115">
        <v>0</v>
      </c>
      <c r="H832" s="115">
        <v>0</v>
      </c>
      <c r="I832" s="115">
        <v>0</v>
      </c>
      <c r="J832" s="115">
        <v>0</v>
      </c>
      <c r="K832" s="115">
        <v>0</v>
      </c>
      <c r="L832" s="115">
        <v>0</v>
      </c>
      <c r="M832" s="115">
        <v>0</v>
      </c>
      <c r="N832" s="115">
        <v>0</v>
      </c>
      <c r="O832" s="115">
        <v>0</v>
      </c>
      <c r="P832" s="115">
        <v>0</v>
      </c>
      <c r="Q832" s="115">
        <v>0</v>
      </c>
      <c r="R832" s="115">
        <v>0</v>
      </c>
      <c r="S832" s="115">
        <v>0</v>
      </c>
      <c r="T832" s="115">
        <v>0</v>
      </c>
      <c r="U832" s="115">
        <v>0</v>
      </c>
      <c r="V832" s="115">
        <v>0</v>
      </c>
      <c r="W832" s="115">
        <v>0</v>
      </c>
      <c r="X832" s="115">
        <v>0</v>
      </c>
      <c r="Y832" s="115">
        <v>0</v>
      </c>
      <c r="Z832" s="115">
        <v>0</v>
      </c>
      <c r="AA832" s="115">
        <v>0</v>
      </c>
      <c r="AB832" s="115">
        <v>0</v>
      </c>
      <c r="AC832" s="115">
        <v>0</v>
      </c>
      <c r="AD832" s="115">
        <v>0</v>
      </c>
      <c r="AE832" s="115">
        <v>0</v>
      </c>
      <c r="AF832" s="115">
        <v>0</v>
      </c>
      <c r="AG832" s="115">
        <v>0</v>
      </c>
    </row>
    <row r="833" spans="1:33">
      <c r="A833" s="115" t="s">
        <v>851</v>
      </c>
      <c r="B833" s="115" t="s">
        <v>19</v>
      </c>
      <c r="C833" s="115">
        <v>0</v>
      </c>
      <c r="D833" s="115">
        <v>0</v>
      </c>
      <c r="E833" s="115">
        <v>0</v>
      </c>
      <c r="F833" s="115">
        <v>0</v>
      </c>
      <c r="G833" s="115">
        <v>0</v>
      </c>
      <c r="H833" s="115">
        <v>0</v>
      </c>
      <c r="I833" s="115">
        <v>0</v>
      </c>
      <c r="J833" s="115">
        <v>0</v>
      </c>
      <c r="K833" s="115">
        <v>0</v>
      </c>
      <c r="L833" s="115">
        <v>0</v>
      </c>
      <c r="M833" s="115">
        <v>0</v>
      </c>
      <c r="N833" s="115">
        <v>0</v>
      </c>
      <c r="O833" s="115">
        <v>0</v>
      </c>
      <c r="P833" s="115">
        <v>0</v>
      </c>
      <c r="Q833" s="115">
        <v>0</v>
      </c>
      <c r="R833" s="115">
        <v>0</v>
      </c>
      <c r="S833" s="115">
        <v>0</v>
      </c>
      <c r="T833" s="115">
        <v>0</v>
      </c>
      <c r="U833" s="115">
        <v>0</v>
      </c>
      <c r="V833" s="115">
        <v>0</v>
      </c>
      <c r="W833" s="115">
        <v>0</v>
      </c>
      <c r="X833" s="115">
        <v>0</v>
      </c>
      <c r="Y833" s="115">
        <v>0</v>
      </c>
      <c r="Z833" s="115">
        <v>0</v>
      </c>
      <c r="AA833" s="115">
        <v>0</v>
      </c>
      <c r="AB833" s="115">
        <v>0</v>
      </c>
      <c r="AC833" s="115">
        <v>0</v>
      </c>
      <c r="AD833" s="115">
        <v>0</v>
      </c>
      <c r="AE833" s="115">
        <v>0</v>
      </c>
      <c r="AF833" s="115">
        <v>0</v>
      </c>
      <c r="AG833" s="115">
        <v>0</v>
      </c>
    </row>
    <row r="834" spans="1:33">
      <c r="A834" s="115" t="s">
        <v>852</v>
      </c>
      <c r="B834" s="115" t="s">
        <v>19</v>
      </c>
      <c r="C834" s="115">
        <v>0</v>
      </c>
      <c r="D834" s="115">
        <v>0</v>
      </c>
      <c r="E834" s="115">
        <v>0</v>
      </c>
      <c r="F834" s="115">
        <v>0</v>
      </c>
      <c r="G834" s="115">
        <v>0</v>
      </c>
      <c r="H834" s="115">
        <v>0</v>
      </c>
      <c r="I834" s="115">
        <v>0</v>
      </c>
      <c r="J834" s="115">
        <v>0</v>
      </c>
      <c r="K834" s="115">
        <v>0</v>
      </c>
      <c r="L834" s="115">
        <v>0</v>
      </c>
      <c r="M834" s="115">
        <v>0</v>
      </c>
      <c r="N834" s="115">
        <v>0</v>
      </c>
      <c r="O834" s="115">
        <v>0</v>
      </c>
      <c r="P834" s="115">
        <v>0</v>
      </c>
      <c r="Q834" s="115">
        <v>0</v>
      </c>
      <c r="R834" s="115">
        <v>0</v>
      </c>
      <c r="S834" s="115">
        <v>0</v>
      </c>
      <c r="T834" s="115">
        <v>0</v>
      </c>
      <c r="U834" s="115">
        <v>0</v>
      </c>
      <c r="V834" s="115">
        <v>0</v>
      </c>
      <c r="W834" s="115">
        <v>0</v>
      </c>
      <c r="X834" s="115">
        <v>0</v>
      </c>
      <c r="Y834" s="115">
        <v>0</v>
      </c>
      <c r="Z834" s="115">
        <v>0</v>
      </c>
      <c r="AA834" s="115">
        <v>0</v>
      </c>
      <c r="AB834" s="115">
        <v>0</v>
      </c>
      <c r="AC834" s="115">
        <v>0</v>
      </c>
      <c r="AD834" s="115">
        <v>0</v>
      </c>
      <c r="AE834" s="115">
        <v>0</v>
      </c>
      <c r="AF834" s="115">
        <v>0</v>
      </c>
      <c r="AG834" s="115">
        <v>0</v>
      </c>
    </row>
    <row r="835" spans="1:33">
      <c r="A835" s="115" t="s">
        <v>853</v>
      </c>
      <c r="B835" s="115" t="s">
        <v>19</v>
      </c>
      <c r="C835" s="2">
        <v>11886700000</v>
      </c>
      <c r="D835" s="2">
        <v>12497400000</v>
      </c>
      <c r="E835" s="2">
        <v>12500200000</v>
      </c>
      <c r="F835" s="2">
        <v>12400000000</v>
      </c>
      <c r="G835" s="2">
        <v>12295000000</v>
      </c>
      <c r="H835" s="2">
        <v>11822000000</v>
      </c>
      <c r="I835" s="2">
        <v>11884700000</v>
      </c>
      <c r="J835" s="2">
        <v>11813400000</v>
      </c>
      <c r="K835" s="2">
        <v>11916100000</v>
      </c>
      <c r="L835" s="2">
        <v>12005600000</v>
      </c>
      <c r="M835" s="2">
        <v>12054600000</v>
      </c>
      <c r="N835" s="2">
        <v>12064700000</v>
      </c>
      <c r="O835" s="2">
        <v>12056500000</v>
      </c>
      <c r="P835" s="2">
        <v>12073100000</v>
      </c>
      <c r="Q835" s="2">
        <v>12051000000</v>
      </c>
      <c r="R835" s="2">
        <v>12072300000</v>
      </c>
      <c r="S835" s="2">
        <v>12086600000</v>
      </c>
      <c r="T835" s="2">
        <v>12087100000</v>
      </c>
      <c r="U835" s="2">
        <v>12035300000</v>
      </c>
      <c r="V835" s="2">
        <v>12076000000</v>
      </c>
      <c r="W835" s="2">
        <v>12036900000</v>
      </c>
      <c r="X835" s="2">
        <v>12041400000</v>
      </c>
      <c r="Y835" s="2">
        <v>12080700000</v>
      </c>
      <c r="Z835" s="2">
        <v>12146300000</v>
      </c>
      <c r="AA835" s="2">
        <v>12092500000</v>
      </c>
      <c r="AB835" s="2">
        <v>12108600000</v>
      </c>
      <c r="AC835" s="2">
        <v>12095700000</v>
      </c>
      <c r="AD835" s="2">
        <v>12112500000</v>
      </c>
      <c r="AE835" s="2">
        <v>12128200000</v>
      </c>
      <c r="AF835" s="2">
        <v>12149000000</v>
      </c>
      <c r="AG835" s="2">
        <v>12218600000</v>
      </c>
    </row>
    <row r="836" spans="1:33">
      <c r="A836" s="115" t="s">
        <v>854</v>
      </c>
      <c r="B836" s="115" t="s">
        <v>19</v>
      </c>
      <c r="C836" s="115">
        <v>0</v>
      </c>
      <c r="D836" s="115">
        <v>0</v>
      </c>
      <c r="E836" s="115">
        <v>0</v>
      </c>
      <c r="F836" s="115">
        <v>0</v>
      </c>
      <c r="G836" s="115">
        <v>0</v>
      </c>
      <c r="H836" s="115">
        <v>0</v>
      </c>
      <c r="I836" s="115">
        <v>0</v>
      </c>
      <c r="J836" s="115">
        <v>0</v>
      </c>
      <c r="K836" s="115">
        <v>0</v>
      </c>
      <c r="L836" s="115">
        <v>0</v>
      </c>
      <c r="M836" s="115">
        <v>0</v>
      </c>
      <c r="N836" s="115">
        <v>0</v>
      </c>
      <c r="O836" s="115">
        <v>0</v>
      </c>
      <c r="P836" s="115">
        <v>0</v>
      </c>
      <c r="Q836" s="115">
        <v>0</v>
      </c>
      <c r="R836" s="115">
        <v>0</v>
      </c>
      <c r="S836" s="115">
        <v>0</v>
      </c>
      <c r="T836" s="115">
        <v>0</v>
      </c>
      <c r="U836" s="115">
        <v>0</v>
      </c>
      <c r="V836" s="115">
        <v>0</v>
      </c>
      <c r="W836" s="115">
        <v>0</v>
      </c>
      <c r="X836" s="115">
        <v>0</v>
      </c>
      <c r="Y836" s="115">
        <v>0</v>
      </c>
      <c r="Z836" s="115">
        <v>0</v>
      </c>
      <c r="AA836" s="115">
        <v>0</v>
      </c>
      <c r="AB836" s="115">
        <v>0</v>
      </c>
      <c r="AC836" s="115">
        <v>0</v>
      </c>
      <c r="AD836" s="115">
        <v>0</v>
      </c>
      <c r="AE836" s="115">
        <v>0</v>
      </c>
      <c r="AF836" s="115">
        <v>0</v>
      </c>
      <c r="AG836" s="115">
        <v>0</v>
      </c>
    </row>
    <row r="837" spans="1:33">
      <c r="A837" s="115" t="s">
        <v>855</v>
      </c>
      <c r="B837" s="115" t="s">
        <v>19</v>
      </c>
      <c r="C837" s="115">
        <v>0</v>
      </c>
      <c r="D837" s="2">
        <v>25736900</v>
      </c>
      <c r="E837" s="2">
        <v>55972200</v>
      </c>
      <c r="F837" s="2">
        <v>79148600</v>
      </c>
      <c r="G837" s="2">
        <v>94569200</v>
      </c>
      <c r="H837" s="2">
        <v>100113000</v>
      </c>
      <c r="I837" s="2">
        <v>98868000</v>
      </c>
      <c r="J837" s="2">
        <v>80521800</v>
      </c>
      <c r="K837" s="2">
        <v>42322700</v>
      </c>
      <c r="L837" s="115">
        <v>0</v>
      </c>
      <c r="M837" s="115">
        <v>0</v>
      </c>
      <c r="N837" s="115">
        <v>0</v>
      </c>
      <c r="O837" s="115">
        <v>0</v>
      </c>
      <c r="P837" s="115">
        <v>0</v>
      </c>
      <c r="Q837" s="115">
        <v>0</v>
      </c>
      <c r="R837" s="115">
        <v>0</v>
      </c>
      <c r="S837" s="115">
        <v>0</v>
      </c>
      <c r="T837" s="115">
        <v>0</v>
      </c>
      <c r="U837" s="115">
        <v>0</v>
      </c>
      <c r="V837" s="115">
        <v>0</v>
      </c>
      <c r="W837" s="115">
        <v>0</v>
      </c>
      <c r="X837" s="115">
        <v>0</v>
      </c>
      <c r="Y837" s="115">
        <v>0</v>
      </c>
      <c r="Z837" s="115">
        <v>0</v>
      </c>
      <c r="AA837" s="115">
        <v>0</v>
      </c>
      <c r="AB837" s="115">
        <v>0</v>
      </c>
      <c r="AC837" s="115">
        <v>0</v>
      </c>
      <c r="AD837" s="115">
        <v>0</v>
      </c>
      <c r="AE837" s="115">
        <v>0</v>
      </c>
      <c r="AF837" s="115">
        <v>0</v>
      </c>
      <c r="AG837" s="115">
        <v>0</v>
      </c>
    </row>
    <row r="838" spans="1:33">
      <c r="A838" s="115" t="s">
        <v>856</v>
      </c>
      <c r="B838" s="115" t="s">
        <v>19</v>
      </c>
      <c r="C838" s="115">
        <v>0</v>
      </c>
      <c r="D838" s="115">
        <v>0</v>
      </c>
      <c r="E838" s="115">
        <v>0</v>
      </c>
      <c r="F838" s="115">
        <v>0</v>
      </c>
      <c r="G838" s="115">
        <v>0</v>
      </c>
      <c r="H838" s="115">
        <v>0</v>
      </c>
      <c r="I838" s="115">
        <v>0</v>
      </c>
      <c r="J838" s="115">
        <v>0</v>
      </c>
      <c r="K838" s="115">
        <v>0</v>
      </c>
      <c r="L838" s="115">
        <v>0</v>
      </c>
      <c r="M838" s="115">
        <v>0</v>
      </c>
      <c r="N838" s="115">
        <v>0</v>
      </c>
      <c r="O838" s="115">
        <v>0</v>
      </c>
      <c r="P838" s="115">
        <v>0</v>
      </c>
      <c r="Q838" s="115">
        <v>0</v>
      </c>
      <c r="R838" s="115">
        <v>0</v>
      </c>
      <c r="S838" s="115">
        <v>0</v>
      </c>
      <c r="T838" s="115">
        <v>0</v>
      </c>
      <c r="U838" s="115">
        <v>0</v>
      </c>
      <c r="V838" s="115">
        <v>0</v>
      </c>
      <c r="W838" s="115">
        <v>0</v>
      </c>
      <c r="X838" s="115">
        <v>0</v>
      </c>
      <c r="Y838" s="115">
        <v>0</v>
      </c>
      <c r="Z838" s="115">
        <v>0</v>
      </c>
      <c r="AA838" s="115">
        <v>0</v>
      </c>
      <c r="AB838" s="115">
        <v>0</v>
      </c>
      <c r="AC838" s="115">
        <v>0</v>
      </c>
      <c r="AD838" s="115">
        <v>0</v>
      </c>
      <c r="AE838" s="115">
        <v>0</v>
      </c>
      <c r="AF838" s="115">
        <v>0</v>
      </c>
      <c r="AG838" s="115">
        <v>0</v>
      </c>
    </row>
    <row r="839" spans="1:33">
      <c r="A839" s="115" t="s">
        <v>857</v>
      </c>
      <c r="B839" s="115" t="s">
        <v>19</v>
      </c>
      <c r="C839" s="115">
        <v>0</v>
      </c>
      <c r="D839" s="115">
        <v>0</v>
      </c>
      <c r="E839" s="115">
        <v>0</v>
      </c>
      <c r="F839" s="115">
        <v>0</v>
      </c>
      <c r="G839" s="115">
        <v>0</v>
      </c>
      <c r="H839" s="115">
        <v>0</v>
      </c>
      <c r="I839" s="115">
        <v>0</v>
      </c>
      <c r="J839" s="115">
        <v>0</v>
      </c>
      <c r="K839" s="115">
        <v>0</v>
      </c>
      <c r="L839" s="115">
        <v>0</v>
      </c>
      <c r="M839" s="115">
        <v>0</v>
      </c>
      <c r="N839" s="115">
        <v>0</v>
      </c>
      <c r="O839" s="115">
        <v>0</v>
      </c>
      <c r="P839" s="115">
        <v>0</v>
      </c>
      <c r="Q839" s="115">
        <v>0</v>
      </c>
      <c r="R839" s="115">
        <v>0</v>
      </c>
      <c r="S839" s="115">
        <v>0</v>
      </c>
      <c r="T839" s="115">
        <v>0</v>
      </c>
      <c r="U839" s="115">
        <v>0</v>
      </c>
      <c r="V839" s="115">
        <v>0</v>
      </c>
      <c r="W839" s="115">
        <v>0</v>
      </c>
      <c r="X839" s="115">
        <v>0</v>
      </c>
      <c r="Y839" s="115">
        <v>0</v>
      </c>
      <c r="Z839" s="115">
        <v>0</v>
      </c>
      <c r="AA839" s="115">
        <v>0</v>
      </c>
      <c r="AB839" s="115">
        <v>0</v>
      </c>
      <c r="AC839" s="115">
        <v>0</v>
      </c>
      <c r="AD839" s="115">
        <v>0</v>
      </c>
      <c r="AE839" s="115">
        <v>0</v>
      </c>
      <c r="AF839" s="115">
        <v>0</v>
      </c>
      <c r="AG839" s="115">
        <v>0</v>
      </c>
    </row>
    <row r="840" spans="1:33">
      <c r="A840" s="115" t="s">
        <v>858</v>
      </c>
      <c r="B840" s="115" t="s">
        <v>19</v>
      </c>
      <c r="C840" s="115">
        <v>0</v>
      </c>
      <c r="D840" s="115">
        <v>0</v>
      </c>
      <c r="E840" s="115">
        <v>0</v>
      </c>
      <c r="F840" s="115">
        <v>0</v>
      </c>
      <c r="G840" s="115">
        <v>0</v>
      </c>
      <c r="H840" s="115">
        <v>0</v>
      </c>
      <c r="I840" s="115">
        <v>0</v>
      </c>
      <c r="J840" s="115">
        <v>0</v>
      </c>
      <c r="K840" s="115">
        <v>0</v>
      </c>
      <c r="L840" s="115">
        <v>0</v>
      </c>
      <c r="M840" s="115">
        <v>0</v>
      </c>
      <c r="N840" s="115">
        <v>0</v>
      </c>
      <c r="O840" s="115">
        <v>0</v>
      </c>
      <c r="P840" s="115">
        <v>0</v>
      </c>
      <c r="Q840" s="115">
        <v>0</v>
      </c>
      <c r="R840" s="115">
        <v>0</v>
      </c>
      <c r="S840" s="115">
        <v>0</v>
      </c>
      <c r="T840" s="115">
        <v>0</v>
      </c>
      <c r="U840" s="115">
        <v>0</v>
      </c>
      <c r="V840" s="115">
        <v>0</v>
      </c>
      <c r="W840" s="115">
        <v>0</v>
      </c>
      <c r="X840" s="115">
        <v>0</v>
      </c>
      <c r="Y840" s="115">
        <v>0</v>
      </c>
      <c r="Z840" s="115">
        <v>0</v>
      </c>
      <c r="AA840" s="115">
        <v>0</v>
      </c>
      <c r="AB840" s="115">
        <v>0</v>
      </c>
      <c r="AC840" s="115">
        <v>0</v>
      </c>
      <c r="AD840" s="115">
        <v>0</v>
      </c>
      <c r="AE840" s="115">
        <v>0</v>
      </c>
      <c r="AF840" s="115">
        <v>0</v>
      </c>
      <c r="AG840" s="115">
        <v>0</v>
      </c>
    </row>
    <row r="841" spans="1:33">
      <c r="A841" s="115" t="s">
        <v>859</v>
      </c>
      <c r="B841" s="115" t="s">
        <v>19</v>
      </c>
      <c r="C841" s="115">
        <v>0</v>
      </c>
      <c r="D841" s="115">
        <v>0</v>
      </c>
      <c r="E841" s="115">
        <v>0</v>
      </c>
      <c r="F841" s="115">
        <v>0</v>
      </c>
      <c r="G841" s="115">
        <v>0</v>
      </c>
      <c r="H841" s="115">
        <v>0</v>
      </c>
      <c r="I841" s="115">
        <v>0</v>
      </c>
      <c r="J841" s="115">
        <v>0</v>
      </c>
      <c r="K841" s="115">
        <v>0</v>
      </c>
      <c r="L841" s="115">
        <v>0</v>
      </c>
      <c r="M841" s="115">
        <v>0</v>
      </c>
      <c r="N841" s="115">
        <v>0</v>
      </c>
      <c r="O841" s="115">
        <v>0</v>
      </c>
      <c r="P841" s="115">
        <v>0</v>
      </c>
      <c r="Q841" s="115">
        <v>0</v>
      </c>
      <c r="R841" s="115">
        <v>0</v>
      </c>
      <c r="S841" s="115">
        <v>0</v>
      </c>
      <c r="T841" s="115">
        <v>0</v>
      </c>
      <c r="U841" s="115">
        <v>0</v>
      </c>
      <c r="V841" s="115">
        <v>0</v>
      </c>
      <c r="W841" s="115">
        <v>0</v>
      </c>
      <c r="X841" s="115">
        <v>0</v>
      </c>
      <c r="Y841" s="115">
        <v>0</v>
      </c>
      <c r="Z841" s="115">
        <v>0</v>
      </c>
      <c r="AA841" s="115">
        <v>0</v>
      </c>
      <c r="AB841" s="115">
        <v>0</v>
      </c>
      <c r="AC841" s="115">
        <v>0</v>
      </c>
      <c r="AD841" s="115">
        <v>0</v>
      </c>
      <c r="AE841" s="115">
        <v>0</v>
      </c>
      <c r="AF841" s="115">
        <v>0</v>
      </c>
      <c r="AG841" s="115">
        <v>0</v>
      </c>
    </row>
    <row r="842" spans="1:33">
      <c r="A842" s="115" t="s">
        <v>860</v>
      </c>
      <c r="B842" s="115" t="s">
        <v>19</v>
      </c>
      <c r="C842" s="115">
        <v>0</v>
      </c>
      <c r="D842" s="115">
        <v>0</v>
      </c>
      <c r="E842" s="115">
        <v>0</v>
      </c>
      <c r="F842" s="115">
        <v>0</v>
      </c>
      <c r="G842" s="115">
        <v>0</v>
      </c>
      <c r="H842" s="115">
        <v>0</v>
      </c>
      <c r="I842" s="115">
        <v>0</v>
      </c>
      <c r="J842" s="115">
        <v>0</v>
      </c>
      <c r="K842" s="115">
        <v>0</v>
      </c>
      <c r="L842" s="115">
        <v>0</v>
      </c>
      <c r="M842" s="115">
        <v>0</v>
      </c>
      <c r="N842" s="115">
        <v>0</v>
      </c>
      <c r="O842" s="115">
        <v>0</v>
      </c>
      <c r="P842" s="115">
        <v>0</v>
      </c>
      <c r="Q842" s="115">
        <v>0</v>
      </c>
      <c r="R842" s="115">
        <v>0</v>
      </c>
      <c r="S842" s="115">
        <v>0</v>
      </c>
      <c r="T842" s="115">
        <v>0</v>
      </c>
      <c r="U842" s="115">
        <v>0</v>
      </c>
      <c r="V842" s="115">
        <v>0</v>
      </c>
      <c r="W842" s="115">
        <v>0</v>
      </c>
      <c r="X842" s="115">
        <v>0</v>
      </c>
      <c r="Y842" s="115">
        <v>0</v>
      </c>
      <c r="Z842" s="115">
        <v>0</v>
      </c>
      <c r="AA842" s="115">
        <v>0</v>
      </c>
      <c r="AB842" s="115">
        <v>0</v>
      </c>
      <c r="AC842" s="115">
        <v>0</v>
      </c>
      <c r="AD842" s="115">
        <v>0</v>
      </c>
      <c r="AE842" s="115">
        <v>0</v>
      </c>
      <c r="AF842" s="115">
        <v>0</v>
      </c>
      <c r="AG842" s="115">
        <v>0</v>
      </c>
    </row>
    <row r="843" spans="1:33">
      <c r="A843" s="115" t="s">
        <v>861</v>
      </c>
      <c r="B843" s="115" t="s">
        <v>19</v>
      </c>
      <c r="C843" s="115">
        <v>0</v>
      </c>
      <c r="D843" s="115">
        <v>0</v>
      </c>
      <c r="E843" s="115">
        <v>0</v>
      </c>
      <c r="F843" s="115">
        <v>0</v>
      </c>
      <c r="G843" s="115">
        <v>0</v>
      </c>
      <c r="H843" s="115">
        <v>0</v>
      </c>
      <c r="I843" s="115">
        <v>0</v>
      </c>
      <c r="J843" s="115">
        <v>0</v>
      </c>
      <c r="K843" s="115">
        <v>0</v>
      </c>
      <c r="L843" s="115">
        <v>0</v>
      </c>
      <c r="M843" s="115">
        <v>0</v>
      </c>
      <c r="N843" s="115">
        <v>0</v>
      </c>
      <c r="O843" s="115">
        <v>0</v>
      </c>
      <c r="P843" s="115">
        <v>0</v>
      </c>
      <c r="Q843" s="115">
        <v>0</v>
      </c>
      <c r="R843" s="115">
        <v>0</v>
      </c>
      <c r="S843" s="115">
        <v>0</v>
      </c>
      <c r="T843" s="115">
        <v>0</v>
      </c>
      <c r="U843" s="115">
        <v>0</v>
      </c>
      <c r="V843" s="115">
        <v>0</v>
      </c>
      <c r="W843" s="115">
        <v>0</v>
      </c>
      <c r="X843" s="115">
        <v>0</v>
      </c>
      <c r="Y843" s="115">
        <v>0</v>
      </c>
      <c r="Z843" s="115">
        <v>0</v>
      </c>
      <c r="AA843" s="115">
        <v>0</v>
      </c>
      <c r="AB843" s="115">
        <v>0</v>
      </c>
      <c r="AC843" s="115">
        <v>0</v>
      </c>
      <c r="AD843" s="115">
        <v>0</v>
      </c>
      <c r="AE843" s="115">
        <v>0</v>
      </c>
      <c r="AF843" s="115">
        <v>0</v>
      </c>
      <c r="AG843" s="115">
        <v>0</v>
      </c>
    </row>
    <row r="844" spans="1:33">
      <c r="A844" s="115" t="s">
        <v>862</v>
      </c>
      <c r="B844" s="115" t="s">
        <v>19</v>
      </c>
      <c r="C844" s="115">
        <v>0</v>
      </c>
      <c r="D844" s="115">
        <v>0</v>
      </c>
      <c r="E844" s="115">
        <v>0</v>
      </c>
      <c r="F844" s="115">
        <v>0</v>
      </c>
      <c r="G844" s="115">
        <v>0</v>
      </c>
      <c r="H844" s="115">
        <v>0</v>
      </c>
      <c r="I844" s="115">
        <v>0</v>
      </c>
      <c r="J844" s="115">
        <v>0</v>
      </c>
      <c r="K844" s="115">
        <v>0</v>
      </c>
      <c r="L844" s="115">
        <v>0</v>
      </c>
      <c r="M844" s="115">
        <v>0</v>
      </c>
      <c r="N844" s="115">
        <v>0</v>
      </c>
      <c r="O844" s="115">
        <v>0</v>
      </c>
      <c r="P844" s="115">
        <v>0</v>
      </c>
      <c r="Q844" s="115">
        <v>0</v>
      </c>
      <c r="R844" s="115">
        <v>0</v>
      </c>
      <c r="S844" s="115">
        <v>0</v>
      </c>
      <c r="T844" s="115">
        <v>0</v>
      </c>
      <c r="U844" s="115">
        <v>0</v>
      </c>
      <c r="V844" s="115">
        <v>0</v>
      </c>
      <c r="W844" s="115">
        <v>0</v>
      </c>
      <c r="X844" s="115">
        <v>0</v>
      </c>
      <c r="Y844" s="115">
        <v>0</v>
      </c>
      <c r="Z844" s="115">
        <v>0</v>
      </c>
      <c r="AA844" s="115">
        <v>0</v>
      </c>
      <c r="AB844" s="115">
        <v>0</v>
      </c>
      <c r="AC844" s="115">
        <v>0</v>
      </c>
      <c r="AD844" s="115">
        <v>0</v>
      </c>
      <c r="AE844" s="115">
        <v>0</v>
      </c>
      <c r="AF844" s="115">
        <v>0</v>
      </c>
      <c r="AG844" s="115">
        <v>0</v>
      </c>
    </row>
    <row r="845" spans="1:33">
      <c r="A845" s="115" t="s">
        <v>863</v>
      </c>
      <c r="B845" s="115" t="s">
        <v>19</v>
      </c>
      <c r="C845" s="2">
        <v>17160200</v>
      </c>
      <c r="D845" s="2">
        <v>20212300</v>
      </c>
      <c r="E845" s="2">
        <v>22657000</v>
      </c>
      <c r="F845" s="2">
        <v>24454100</v>
      </c>
      <c r="G845" s="2">
        <v>25784600</v>
      </c>
      <c r="H845" s="2">
        <v>26778200</v>
      </c>
      <c r="I845" s="2">
        <v>27463200</v>
      </c>
      <c r="J845" s="2">
        <v>27981700</v>
      </c>
      <c r="K845" s="2">
        <v>28192400</v>
      </c>
      <c r="L845" s="2">
        <v>28335900</v>
      </c>
      <c r="M845" s="2">
        <v>28582500</v>
      </c>
      <c r="N845" s="2">
        <v>28697300</v>
      </c>
      <c r="O845" s="2">
        <v>29032000</v>
      </c>
      <c r="P845" s="2">
        <v>29352700</v>
      </c>
      <c r="Q845" s="2">
        <v>29743900</v>
      </c>
      <c r="R845" s="2">
        <v>30134100</v>
      </c>
      <c r="S845" s="2">
        <v>30556200</v>
      </c>
      <c r="T845" s="2">
        <v>30975800</v>
      </c>
      <c r="U845" s="2">
        <v>31392100</v>
      </c>
      <c r="V845" s="2">
        <v>31819000</v>
      </c>
      <c r="W845" s="2">
        <v>32414300</v>
      </c>
      <c r="X845" s="2">
        <v>32955000</v>
      </c>
      <c r="Y845" s="2">
        <v>33471000</v>
      </c>
      <c r="Z845" s="2">
        <v>34030700</v>
      </c>
      <c r="AA845" s="2">
        <v>34543700</v>
      </c>
      <c r="AB845" s="2">
        <v>35090700</v>
      </c>
      <c r="AC845" s="2">
        <v>35579400</v>
      </c>
      <c r="AD845" s="2">
        <v>36072000</v>
      </c>
      <c r="AE845" s="2">
        <v>36584800</v>
      </c>
      <c r="AF845" s="2">
        <v>37128400</v>
      </c>
      <c r="AG845" s="2">
        <v>37652900</v>
      </c>
    </row>
    <row r="846" spans="1:33">
      <c r="A846" s="115" t="s">
        <v>864</v>
      </c>
      <c r="B846" s="115" t="s">
        <v>19</v>
      </c>
      <c r="C846" s="115">
        <v>0</v>
      </c>
      <c r="D846" s="115">
        <v>0</v>
      </c>
      <c r="E846" s="115">
        <v>0</v>
      </c>
      <c r="F846" s="115">
        <v>0</v>
      </c>
      <c r="G846" s="115">
        <v>0</v>
      </c>
      <c r="H846" s="115">
        <v>0</v>
      </c>
      <c r="I846" s="115">
        <v>0</v>
      </c>
      <c r="J846" s="115">
        <v>0</v>
      </c>
      <c r="K846" s="115">
        <v>0</v>
      </c>
      <c r="L846" s="115">
        <v>0</v>
      </c>
      <c r="M846" s="115">
        <v>0</v>
      </c>
      <c r="N846" s="115">
        <v>0</v>
      </c>
      <c r="O846" s="115">
        <v>0</v>
      </c>
      <c r="P846" s="115">
        <v>0</v>
      </c>
      <c r="Q846" s="115">
        <v>0</v>
      </c>
      <c r="R846" s="115">
        <v>0</v>
      </c>
      <c r="S846" s="115">
        <v>0</v>
      </c>
      <c r="T846" s="115">
        <v>0</v>
      </c>
      <c r="U846" s="115">
        <v>0</v>
      </c>
      <c r="V846" s="115">
        <v>0</v>
      </c>
      <c r="W846" s="115">
        <v>0</v>
      </c>
      <c r="X846" s="115">
        <v>0</v>
      </c>
      <c r="Y846" s="115">
        <v>0</v>
      </c>
      <c r="Z846" s="115">
        <v>0</v>
      </c>
      <c r="AA846" s="115">
        <v>0</v>
      </c>
      <c r="AB846" s="115">
        <v>0</v>
      </c>
      <c r="AC846" s="115">
        <v>0</v>
      </c>
      <c r="AD846" s="115">
        <v>0</v>
      </c>
      <c r="AE846" s="115">
        <v>0</v>
      </c>
      <c r="AF846" s="115">
        <v>0</v>
      </c>
      <c r="AG846" s="115">
        <v>0</v>
      </c>
    </row>
    <row r="847" spans="1:33">
      <c r="A847" s="115" t="s">
        <v>865</v>
      </c>
      <c r="B847" s="115" t="s">
        <v>19</v>
      </c>
      <c r="C847" s="115">
        <v>0</v>
      </c>
      <c r="D847" s="115">
        <v>41625</v>
      </c>
      <c r="E847" s="115">
        <v>101451</v>
      </c>
      <c r="F847" s="115">
        <v>156090</v>
      </c>
      <c r="G847" s="115">
        <v>198327</v>
      </c>
      <c r="H847" s="115">
        <v>226768</v>
      </c>
      <c r="I847" s="115">
        <v>228466</v>
      </c>
      <c r="J847" s="115">
        <v>190727</v>
      </c>
      <c r="K847" s="115">
        <v>100132</v>
      </c>
      <c r="L847" s="115">
        <v>0</v>
      </c>
      <c r="M847" s="115">
        <v>0</v>
      </c>
      <c r="N847" s="115">
        <v>0</v>
      </c>
      <c r="O847" s="115">
        <v>0</v>
      </c>
      <c r="P847" s="115">
        <v>0</v>
      </c>
      <c r="Q847" s="115">
        <v>0</v>
      </c>
      <c r="R847" s="115">
        <v>0</v>
      </c>
      <c r="S847" s="115">
        <v>0</v>
      </c>
      <c r="T847" s="115">
        <v>0</v>
      </c>
      <c r="U847" s="115">
        <v>0</v>
      </c>
      <c r="V847" s="115">
        <v>0</v>
      </c>
      <c r="W847" s="115">
        <v>0</v>
      </c>
      <c r="X847" s="115">
        <v>0</v>
      </c>
      <c r="Y847" s="115">
        <v>0</v>
      </c>
      <c r="Z847" s="115">
        <v>0</v>
      </c>
      <c r="AA847" s="115">
        <v>0</v>
      </c>
      <c r="AB847" s="115">
        <v>0</v>
      </c>
      <c r="AC847" s="115">
        <v>0</v>
      </c>
      <c r="AD847" s="115">
        <v>0</v>
      </c>
      <c r="AE847" s="115">
        <v>0</v>
      </c>
      <c r="AF847" s="115">
        <v>0</v>
      </c>
      <c r="AG847" s="115">
        <v>0</v>
      </c>
    </row>
    <row r="848" spans="1:33">
      <c r="A848" s="115" t="s">
        <v>866</v>
      </c>
      <c r="B848" s="115" t="s">
        <v>19</v>
      </c>
      <c r="C848" s="115">
        <v>0</v>
      </c>
      <c r="D848" s="115">
        <v>0</v>
      </c>
      <c r="E848" s="115">
        <v>0</v>
      </c>
      <c r="F848" s="115">
        <v>0</v>
      </c>
      <c r="G848" s="115">
        <v>0</v>
      </c>
      <c r="H848" s="115">
        <v>0</v>
      </c>
      <c r="I848" s="115">
        <v>0</v>
      </c>
      <c r="J848" s="115">
        <v>0</v>
      </c>
      <c r="K848" s="115">
        <v>0</v>
      </c>
      <c r="L848" s="115">
        <v>0</v>
      </c>
      <c r="M848" s="115">
        <v>0</v>
      </c>
      <c r="N848" s="115">
        <v>0</v>
      </c>
      <c r="O848" s="115">
        <v>0</v>
      </c>
      <c r="P848" s="115">
        <v>0</v>
      </c>
      <c r="Q848" s="115">
        <v>0</v>
      </c>
      <c r="R848" s="115">
        <v>0</v>
      </c>
      <c r="S848" s="115">
        <v>0</v>
      </c>
      <c r="T848" s="115">
        <v>0</v>
      </c>
      <c r="U848" s="115">
        <v>0</v>
      </c>
      <c r="V848" s="115">
        <v>0</v>
      </c>
      <c r="W848" s="115">
        <v>0</v>
      </c>
      <c r="X848" s="115">
        <v>0</v>
      </c>
      <c r="Y848" s="115">
        <v>0</v>
      </c>
      <c r="Z848" s="115">
        <v>0</v>
      </c>
      <c r="AA848" s="115">
        <v>0</v>
      </c>
      <c r="AB848" s="115">
        <v>0</v>
      </c>
      <c r="AC848" s="115">
        <v>0</v>
      </c>
      <c r="AD848" s="115">
        <v>0</v>
      </c>
      <c r="AE848" s="115">
        <v>0</v>
      </c>
      <c r="AF848" s="115">
        <v>0</v>
      </c>
      <c r="AG848" s="115">
        <v>0</v>
      </c>
    </row>
    <row r="849" spans="1:33">
      <c r="A849" s="115" t="s">
        <v>867</v>
      </c>
      <c r="B849" s="115" t="s">
        <v>19</v>
      </c>
      <c r="C849" s="115">
        <v>0</v>
      </c>
      <c r="D849" s="115">
        <v>0</v>
      </c>
      <c r="E849" s="115">
        <v>0</v>
      </c>
      <c r="F849" s="115">
        <v>0</v>
      </c>
      <c r="G849" s="115">
        <v>0</v>
      </c>
      <c r="H849" s="115">
        <v>0</v>
      </c>
      <c r="I849" s="115">
        <v>0</v>
      </c>
      <c r="J849" s="115">
        <v>0</v>
      </c>
      <c r="K849" s="115">
        <v>0</v>
      </c>
      <c r="L849" s="115">
        <v>0</v>
      </c>
      <c r="M849" s="115">
        <v>0</v>
      </c>
      <c r="N849" s="115">
        <v>0</v>
      </c>
      <c r="O849" s="115">
        <v>0</v>
      </c>
      <c r="P849" s="115">
        <v>0</v>
      </c>
      <c r="Q849" s="115">
        <v>0</v>
      </c>
      <c r="R849" s="115">
        <v>0</v>
      </c>
      <c r="S849" s="115">
        <v>0</v>
      </c>
      <c r="T849" s="115">
        <v>0</v>
      </c>
      <c r="U849" s="115">
        <v>0</v>
      </c>
      <c r="V849" s="115">
        <v>0</v>
      </c>
      <c r="W849" s="115">
        <v>0</v>
      </c>
      <c r="X849" s="115">
        <v>0</v>
      </c>
      <c r="Y849" s="115">
        <v>0</v>
      </c>
      <c r="Z849" s="115">
        <v>0</v>
      </c>
      <c r="AA849" s="115">
        <v>0</v>
      </c>
      <c r="AB849" s="115">
        <v>0</v>
      </c>
      <c r="AC849" s="115">
        <v>0</v>
      </c>
      <c r="AD849" s="115">
        <v>0</v>
      </c>
      <c r="AE849" s="115">
        <v>0</v>
      </c>
      <c r="AF849" s="115">
        <v>0</v>
      </c>
      <c r="AG849" s="115">
        <v>0</v>
      </c>
    </row>
    <row r="850" spans="1:33">
      <c r="A850" s="115" t="s">
        <v>868</v>
      </c>
      <c r="B850" s="115" t="s">
        <v>19</v>
      </c>
      <c r="C850" s="115">
        <v>0</v>
      </c>
      <c r="D850" s="115">
        <v>0</v>
      </c>
      <c r="E850" s="115">
        <v>0</v>
      </c>
      <c r="F850" s="115">
        <v>0</v>
      </c>
      <c r="G850" s="115">
        <v>0</v>
      </c>
      <c r="H850" s="115">
        <v>0</v>
      </c>
      <c r="I850" s="115">
        <v>0</v>
      </c>
      <c r="J850" s="115">
        <v>0</v>
      </c>
      <c r="K850" s="115">
        <v>0</v>
      </c>
      <c r="L850" s="115">
        <v>0</v>
      </c>
      <c r="M850" s="115">
        <v>0</v>
      </c>
      <c r="N850" s="115">
        <v>0</v>
      </c>
      <c r="O850" s="115">
        <v>0</v>
      </c>
      <c r="P850" s="115">
        <v>0</v>
      </c>
      <c r="Q850" s="115">
        <v>0</v>
      </c>
      <c r="R850" s="115">
        <v>0</v>
      </c>
      <c r="S850" s="115">
        <v>0</v>
      </c>
      <c r="T850" s="115">
        <v>0</v>
      </c>
      <c r="U850" s="115">
        <v>0</v>
      </c>
      <c r="V850" s="115">
        <v>0</v>
      </c>
      <c r="W850" s="115">
        <v>0</v>
      </c>
      <c r="X850" s="115">
        <v>0</v>
      </c>
      <c r="Y850" s="115">
        <v>0</v>
      </c>
      <c r="Z850" s="115">
        <v>0</v>
      </c>
      <c r="AA850" s="115">
        <v>0</v>
      </c>
      <c r="AB850" s="115">
        <v>0</v>
      </c>
      <c r="AC850" s="115">
        <v>0</v>
      </c>
      <c r="AD850" s="115">
        <v>0</v>
      </c>
      <c r="AE850" s="115">
        <v>0</v>
      </c>
      <c r="AF850" s="115">
        <v>0</v>
      </c>
      <c r="AG850" s="115">
        <v>0</v>
      </c>
    </row>
    <row r="851" spans="1:33">
      <c r="A851" s="115" t="s">
        <v>869</v>
      </c>
      <c r="B851" s="115" t="s">
        <v>19</v>
      </c>
      <c r="C851" s="115">
        <v>0</v>
      </c>
      <c r="D851" s="115">
        <v>0</v>
      </c>
      <c r="E851" s="115">
        <v>0</v>
      </c>
      <c r="F851" s="115">
        <v>0</v>
      </c>
      <c r="G851" s="115">
        <v>0</v>
      </c>
      <c r="H851" s="115">
        <v>0</v>
      </c>
      <c r="I851" s="115">
        <v>0</v>
      </c>
      <c r="J851" s="115">
        <v>0</v>
      </c>
      <c r="K851" s="115">
        <v>0</v>
      </c>
      <c r="L851" s="115">
        <v>0</v>
      </c>
      <c r="M851" s="115">
        <v>0</v>
      </c>
      <c r="N851" s="115">
        <v>0</v>
      </c>
      <c r="O851" s="115">
        <v>0</v>
      </c>
      <c r="P851" s="115">
        <v>0</v>
      </c>
      <c r="Q851" s="115">
        <v>0</v>
      </c>
      <c r="R851" s="115">
        <v>0</v>
      </c>
      <c r="S851" s="115">
        <v>0</v>
      </c>
      <c r="T851" s="115">
        <v>0</v>
      </c>
      <c r="U851" s="115">
        <v>0</v>
      </c>
      <c r="V851" s="115">
        <v>0</v>
      </c>
      <c r="W851" s="115">
        <v>0</v>
      </c>
      <c r="X851" s="115">
        <v>0</v>
      </c>
      <c r="Y851" s="115">
        <v>0</v>
      </c>
      <c r="Z851" s="115">
        <v>0</v>
      </c>
      <c r="AA851" s="115">
        <v>0</v>
      </c>
      <c r="AB851" s="115">
        <v>0</v>
      </c>
      <c r="AC851" s="115">
        <v>0</v>
      </c>
      <c r="AD851" s="115">
        <v>0</v>
      </c>
      <c r="AE851" s="115">
        <v>0</v>
      </c>
      <c r="AF851" s="115">
        <v>0</v>
      </c>
      <c r="AG851" s="115">
        <v>0</v>
      </c>
    </row>
    <row r="852" spans="1:33">
      <c r="A852" s="115" t="s">
        <v>870</v>
      </c>
      <c r="B852" s="115" t="s">
        <v>19</v>
      </c>
      <c r="C852" s="115">
        <v>0</v>
      </c>
      <c r="D852" s="115">
        <v>0</v>
      </c>
      <c r="E852" s="115">
        <v>0</v>
      </c>
      <c r="F852" s="115">
        <v>0</v>
      </c>
      <c r="G852" s="115">
        <v>0</v>
      </c>
      <c r="H852" s="115">
        <v>0</v>
      </c>
      <c r="I852" s="115">
        <v>0</v>
      </c>
      <c r="J852" s="115">
        <v>0</v>
      </c>
      <c r="K852" s="115">
        <v>0</v>
      </c>
      <c r="L852" s="115">
        <v>0</v>
      </c>
      <c r="M852" s="115">
        <v>0</v>
      </c>
      <c r="N852" s="115">
        <v>0</v>
      </c>
      <c r="O852" s="115">
        <v>0</v>
      </c>
      <c r="P852" s="115">
        <v>0</v>
      </c>
      <c r="Q852" s="115">
        <v>0</v>
      </c>
      <c r="R852" s="115">
        <v>0</v>
      </c>
      <c r="S852" s="115">
        <v>0</v>
      </c>
      <c r="T852" s="115">
        <v>0</v>
      </c>
      <c r="U852" s="115">
        <v>0</v>
      </c>
      <c r="V852" s="115">
        <v>0</v>
      </c>
      <c r="W852" s="115">
        <v>0</v>
      </c>
      <c r="X852" s="115">
        <v>0</v>
      </c>
      <c r="Y852" s="115">
        <v>0</v>
      </c>
      <c r="Z852" s="115">
        <v>0</v>
      </c>
      <c r="AA852" s="115">
        <v>0</v>
      </c>
      <c r="AB852" s="115">
        <v>0</v>
      </c>
      <c r="AC852" s="115">
        <v>0</v>
      </c>
      <c r="AD852" s="115">
        <v>0</v>
      </c>
      <c r="AE852" s="115">
        <v>0</v>
      </c>
      <c r="AF852" s="115">
        <v>0</v>
      </c>
      <c r="AG852" s="115">
        <v>0</v>
      </c>
    </row>
    <row r="853" spans="1:33">
      <c r="A853" s="115" t="s">
        <v>871</v>
      </c>
      <c r="B853" s="115" t="s">
        <v>19</v>
      </c>
      <c r="C853" s="115">
        <v>0</v>
      </c>
      <c r="D853" s="115">
        <v>0</v>
      </c>
      <c r="E853" s="115">
        <v>0</v>
      </c>
      <c r="F853" s="115">
        <v>0</v>
      </c>
      <c r="G853" s="115">
        <v>0</v>
      </c>
      <c r="H853" s="115">
        <v>0</v>
      </c>
      <c r="I853" s="115">
        <v>0</v>
      </c>
      <c r="J853" s="115">
        <v>0</v>
      </c>
      <c r="K853" s="115">
        <v>0</v>
      </c>
      <c r="L853" s="115">
        <v>0</v>
      </c>
      <c r="M853" s="115">
        <v>0</v>
      </c>
      <c r="N853" s="115">
        <v>0</v>
      </c>
      <c r="O853" s="115">
        <v>0</v>
      </c>
      <c r="P853" s="115">
        <v>0</v>
      </c>
      <c r="Q853" s="115">
        <v>0</v>
      </c>
      <c r="R853" s="115">
        <v>0</v>
      </c>
      <c r="S853" s="115">
        <v>0</v>
      </c>
      <c r="T853" s="115">
        <v>0</v>
      </c>
      <c r="U853" s="115">
        <v>0</v>
      </c>
      <c r="V853" s="115">
        <v>0</v>
      </c>
      <c r="W853" s="115">
        <v>0</v>
      </c>
      <c r="X853" s="115">
        <v>0</v>
      </c>
      <c r="Y853" s="115">
        <v>0</v>
      </c>
      <c r="Z853" s="115">
        <v>0</v>
      </c>
      <c r="AA853" s="115">
        <v>0</v>
      </c>
      <c r="AB853" s="115">
        <v>0</v>
      </c>
      <c r="AC853" s="115">
        <v>0</v>
      </c>
      <c r="AD853" s="115">
        <v>0</v>
      </c>
      <c r="AE853" s="115">
        <v>0</v>
      </c>
      <c r="AF853" s="115">
        <v>0</v>
      </c>
      <c r="AG853" s="115">
        <v>0</v>
      </c>
    </row>
    <row r="854" spans="1:33">
      <c r="A854" s="115" t="s">
        <v>872</v>
      </c>
      <c r="B854" s="115" t="s">
        <v>19</v>
      </c>
      <c r="C854" s="115">
        <v>0</v>
      </c>
      <c r="D854" s="115">
        <v>0</v>
      </c>
      <c r="E854" s="115">
        <v>0</v>
      </c>
      <c r="F854" s="115">
        <v>0</v>
      </c>
      <c r="G854" s="115">
        <v>0</v>
      </c>
      <c r="H854" s="115">
        <v>0</v>
      </c>
      <c r="I854" s="115">
        <v>0</v>
      </c>
      <c r="J854" s="115">
        <v>0</v>
      </c>
      <c r="K854" s="115">
        <v>0</v>
      </c>
      <c r="L854" s="115">
        <v>0</v>
      </c>
      <c r="M854" s="115">
        <v>0</v>
      </c>
      <c r="N854" s="115">
        <v>0</v>
      </c>
      <c r="O854" s="115">
        <v>0</v>
      </c>
      <c r="P854" s="115">
        <v>0</v>
      </c>
      <c r="Q854" s="115">
        <v>0</v>
      </c>
      <c r="R854" s="115">
        <v>0</v>
      </c>
      <c r="S854" s="115">
        <v>0</v>
      </c>
      <c r="T854" s="115">
        <v>0</v>
      </c>
      <c r="U854" s="115">
        <v>0</v>
      </c>
      <c r="V854" s="115">
        <v>0</v>
      </c>
      <c r="W854" s="115">
        <v>0</v>
      </c>
      <c r="X854" s="115">
        <v>0</v>
      </c>
      <c r="Y854" s="115">
        <v>0</v>
      </c>
      <c r="Z854" s="115">
        <v>0</v>
      </c>
      <c r="AA854" s="115">
        <v>0</v>
      </c>
      <c r="AB854" s="115">
        <v>0</v>
      </c>
      <c r="AC854" s="115">
        <v>0</v>
      </c>
      <c r="AD854" s="115">
        <v>0</v>
      </c>
      <c r="AE854" s="115">
        <v>0</v>
      </c>
      <c r="AF854" s="115">
        <v>0</v>
      </c>
      <c r="AG854" s="115">
        <v>0</v>
      </c>
    </row>
    <row r="855" spans="1:33">
      <c r="A855" s="115" t="s">
        <v>873</v>
      </c>
      <c r="B855" s="115" t="s">
        <v>19</v>
      </c>
      <c r="C855" s="2">
        <v>511816000</v>
      </c>
      <c r="D855" s="2">
        <v>538112000</v>
      </c>
      <c r="E855" s="2">
        <v>538235000</v>
      </c>
      <c r="F855" s="2">
        <v>533919000</v>
      </c>
      <c r="G855" s="2">
        <v>529397000</v>
      </c>
      <c r="H855" s="2">
        <v>509031000</v>
      </c>
      <c r="I855" s="2">
        <v>511730000</v>
      </c>
      <c r="J855" s="2">
        <v>508663000</v>
      </c>
      <c r="K855" s="2">
        <v>513084000</v>
      </c>
      <c r="L855" s="2">
        <v>516937000</v>
      </c>
      <c r="M855" s="2">
        <v>519047000</v>
      </c>
      <c r="N855" s="2">
        <v>519481000</v>
      </c>
      <c r="O855" s="2">
        <v>519128000</v>
      </c>
      <c r="P855" s="2">
        <v>519845000</v>
      </c>
      <c r="Q855" s="2">
        <v>518892000</v>
      </c>
      <c r="R855" s="2">
        <v>519808000</v>
      </c>
      <c r="S855" s="2">
        <v>520425000</v>
      </c>
      <c r="T855" s="2">
        <v>520446000</v>
      </c>
      <c r="U855" s="2">
        <v>518215000</v>
      </c>
      <c r="V855" s="2">
        <v>519970000</v>
      </c>
      <c r="W855" s="2">
        <v>518285000</v>
      </c>
      <c r="X855" s="2">
        <v>518480000</v>
      </c>
      <c r="Y855" s="2">
        <v>520171000</v>
      </c>
      <c r="Z855" s="2">
        <v>522994000</v>
      </c>
      <c r="AA855" s="2">
        <v>520681000</v>
      </c>
      <c r="AB855" s="2">
        <v>521371000</v>
      </c>
      <c r="AC855" s="2">
        <v>520818000</v>
      </c>
      <c r="AD855" s="2">
        <v>521542000</v>
      </c>
      <c r="AE855" s="2">
        <v>522217000</v>
      </c>
      <c r="AF855" s="2">
        <v>523111000</v>
      </c>
      <c r="AG855" s="2">
        <v>526109000</v>
      </c>
    </row>
    <row r="856" spans="1:33">
      <c r="A856" s="115" t="s">
        <v>874</v>
      </c>
      <c r="B856" s="115" t="s">
        <v>19</v>
      </c>
      <c r="C856" s="115">
        <v>0</v>
      </c>
      <c r="D856" s="115">
        <v>0</v>
      </c>
      <c r="E856" s="115">
        <v>0</v>
      </c>
      <c r="F856" s="115">
        <v>0</v>
      </c>
      <c r="G856" s="115">
        <v>0</v>
      </c>
      <c r="H856" s="115">
        <v>0</v>
      </c>
      <c r="I856" s="115">
        <v>0</v>
      </c>
      <c r="J856" s="115">
        <v>0</v>
      </c>
      <c r="K856" s="115">
        <v>0</v>
      </c>
      <c r="L856" s="115">
        <v>0</v>
      </c>
      <c r="M856" s="115">
        <v>0</v>
      </c>
      <c r="N856" s="115">
        <v>0</v>
      </c>
      <c r="O856" s="115">
        <v>0</v>
      </c>
      <c r="P856" s="115">
        <v>0</v>
      </c>
      <c r="Q856" s="115">
        <v>0</v>
      </c>
      <c r="R856" s="115">
        <v>0</v>
      </c>
      <c r="S856" s="115">
        <v>0</v>
      </c>
      <c r="T856" s="115">
        <v>0</v>
      </c>
      <c r="U856" s="115">
        <v>0</v>
      </c>
      <c r="V856" s="115">
        <v>0</v>
      </c>
      <c r="W856" s="115">
        <v>0</v>
      </c>
      <c r="X856" s="115">
        <v>0</v>
      </c>
      <c r="Y856" s="115">
        <v>0</v>
      </c>
      <c r="Z856" s="115">
        <v>0</v>
      </c>
      <c r="AA856" s="115">
        <v>0</v>
      </c>
      <c r="AB856" s="115">
        <v>0</v>
      </c>
      <c r="AC856" s="115">
        <v>0</v>
      </c>
      <c r="AD856" s="115">
        <v>0</v>
      </c>
      <c r="AE856" s="115">
        <v>0</v>
      </c>
      <c r="AF856" s="115">
        <v>0</v>
      </c>
      <c r="AG856" s="115">
        <v>0</v>
      </c>
    </row>
    <row r="857" spans="1:33">
      <c r="A857" s="115" t="s">
        <v>875</v>
      </c>
      <c r="B857" s="115" t="s">
        <v>19</v>
      </c>
      <c r="C857" s="115">
        <v>0</v>
      </c>
      <c r="D857" s="2">
        <v>1108180</v>
      </c>
      <c r="E857" s="2">
        <v>2410050</v>
      </c>
      <c r="F857" s="2">
        <v>3407980</v>
      </c>
      <c r="G857" s="2">
        <v>4071960</v>
      </c>
      <c r="H857" s="2">
        <v>4310670</v>
      </c>
      <c r="I857" s="2">
        <v>4257060</v>
      </c>
      <c r="J857" s="2">
        <v>3467110</v>
      </c>
      <c r="K857" s="2">
        <v>1822330</v>
      </c>
      <c r="L857" s="115">
        <v>0</v>
      </c>
      <c r="M857" s="115">
        <v>0</v>
      </c>
      <c r="N857" s="115">
        <v>0</v>
      </c>
      <c r="O857" s="115">
        <v>0</v>
      </c>
      <c r="P857" s="115">
        <v>0</v>
      </c>
      <c r="Q857" s="115">
        <v>0</v>
      </c>
      <c r="R857" s="115">
        <v>0</v>
      </c>
      <c r="S857" s="115">
        <v>0</v>
      </c>
      <c r="T857" s="115">
        <v>0</v>
      </c>
      <c r="U857" s="115">
        <v>0</v>
      </c>
      <c r="V857" s="115">
        <v>0</v>
      </c>
      <c r="W857" s="115">
        <v>0</v>
      </c>
      <c r="X857" s="115">
        <v>0</v>
      </c>
      <c r="Y857" s="115">
        <v>0</v>
      </c>
      <c r="Z857" s="115">
        <v>0</v>
      </c>
      <c r="AA857" s="115">
        <v>0</v>
      </c>
      <c r="AB857" s="115">
        <v>0</v>
      </c>
      <c r="AC857" s="115">
        <v>0</v>
      </c>
      <c r="AD857" s="115">
        <v>0</v>
      </c>
      <c r="AE857" s="115">
        <v>0</v>
      </c>
      <c r="AF857" s="115">
        <v>0</v>
      </c>
      <c r="AG857" s="115">
        <v>0</v>
      </c>
    </row>
    <row r="858" spans="1:33">
      <c r="A858" s="115" t="s">
        <v>876</v>
      </c>
      <c r="B858" s="115" t="s">
        <v>19</v>
      </c>
      <c r="C858" s="115">
        <v>0</v>
      </c>
      <c r="D858" s="115">
        <v>0</v>
      </c>
      <c r="E858" s="115">
        <v>0</v>
      </c>
      <c r="F858" s="115">
        <v>0</v>
      </c>
      <c r="G858" s="115">
        <v>0</v>
      </c>
      <c r="H858" s="115">
        <v>0</v>
      </c>
      <c r="I858" s="115">
        <v>0</v>
      </c>
      <c r="J858" s="115">
        <v>0</v>
      </c>
      <c r="K858" s="115">
        <v>0</v>
      </c>
      <c r="L858" s="115">
        <v>0</v>
      </c>
      <c r="M858" s="115">
        <v>0</v>
      </c>
      <c r="N858" s="115">
        <v>0</v>
      </c>
      <c r="O858" s="115">
        <v>0</v>
      </c>
      <c r="P858" s="115">
        <v>0</v>
      </c>
      <c r="Q858" s="115">
        <v>0</v>
      </c>
      <c r="R858" s="115">
        <v>0</v>
      </c>
      <c r="S858" s="115">
        <v>0</v>
      </c>
      <c r="T858" s="115">
        <v>0</v>
      </c>
      <c r="U858" s="115">
        <v>0</v>
      </c>
      <c r="V858" s="115">
        <v>0</v>
      </c>
      <c r="W858" s="115">
        <v>0</v>
      </c>
      <c r="X858" s="115">
        <v>0</v>
      </c>
      <c r="Y858" s="115">
        <v>0</v>
      </c>
      <c r="Z858" s="115">
        <v>0</v>
      </c>
      <c r="AA858" s="115">
        <v>0</v>
      </c>
      <c r="AB858" s="115">
        <v>0</v>
      </c>
      <c r="AC858" s="115">
        <v>0</v>
      </c>
      <c r="AD858" s="115">
        <v>0</v>
      </c>
      <c r="AE858" s="115">
        <v>0</v>
      </c>
      <c r="AF858" s="115">
        <v>0</v>
      </c>
      <c r="AG858" s="115">
        <v>0</v>
      </c>
    </row>
    <row r="859" spans="1:33">
      <c r="A859" s="115" t="s">
        <v>877</v>
      </c>
      <c r="B859" s="115" t="s">
        <v>19</v>
      </c>
      <c r="C859" s="115">
        <v>0</v>
      </c>
      <c r="D859" s="115">
        <v>0</v>
      </c>
      <c r="E859" s="115">
        <v>0</v>
      </c>
      <c r="F859" s="115">
        <v>0</v>
      </c>
      <c r="G859" s="115">
        <v>0</v>
      </c>
      <c r="H859" s="115">
        <v>0</v>
      </c>
      <c r="I859" s="115">
        <v>0</v>
      </c>
      <c r="J859" s="115">
        <v>0</v>
      </c>
      <c r="K859" s="115">
        <v>0</v>
      </c>
      <c r="L859" s="115">
        <v>0</v>
      </c>
      <c r="M859" s="115">
        <v>0</v>
      </c>
      <c r="N859" s="115">
        <v>0</v>
      </c>
      <c r="O859" s="115">
        <v>0</v>
      </c>
      <c r="P859" s="115">
        <v>0</v>
      </c>
      <c r="Q859" s="115">
        <v>0</v>
      </c>
      <c r="R859" s="115">
        <v>0</v>
      </c>
      <c r="S859" s="115">
        <v>0</v>
      </c>
      <c r="T859" s="115">
        <v>0</v>
      </c>
      <c r="U859" s="115">
        <v>0</v>
      </c>
      <c r="V859" s="115">
        <v>0</v>
      </c>
      <c r="W859" s="115">
        <v>0</v>
      </c>
      <c r="X859" s="115">
        <v>0</v>
      </c>
      <c r="Y859" s="115">
        <v>0</v>
      </c>
      <c r="Z859" s="115">
        <v>0</v>
      </c>
      <c r="AA859" s="115">
        <v>0</v>
      </c>
      <c r="AB859" s="115">
        <v>0</v>
      </c>
      <c r="AC859" s="115">
        <v>0</v>
      </c>
      <c r="AD859" s="115">
        <v>0</v>
      </c>
      <c r="AE859" s="115">
        <v>0</v>
      </c>
      <c r="AF859" s="115">
        <v>0</v>
      </c>
      <c r="AG859" s="115">
        <v>0</v>
      </c>
    </row>
    <row r="860" spans="1:33">
      <c r="A860" s="115" t="s">
        <v>878</v>
      </c>
      <c r="B860" s="115" t="s">
        <v>19</v>
      </c>
      <c r="C860" s="115">
        <v>0</v>
      </c>
      <c r="D860" s="115">
        <v>0</v>
      </c>
      <c r="E860" s="115">
        <v>0</v>
      </c>
      <c r="F860" s="115">
        <v>0</v>
      </c>
      <c r="G860" s="115">
        <v>0</v>
      </c>
      <c r="H860" s="115">
        <v>0</v>
      </c>
      <c r="I860" s="115">
        <v>0</v>
      </c>
      <c r="J860" s="115">
        <v>0</v>
      </c>
      <c r="K860" s="115">
        <v>0</v>
      </c>
      <c r="L860" s="115">
        <v>0</v>
      </c>
      <c r="M860" s="115">
        <v>0</v>
      </c>
      <c r="N860" s="115">
        <v>0</v>
      </c>
      <c r="O860" s="115">
        <v>0</v>
      </c>
      <c r="P860" s="115">
        <v>0</v>
      </c>
      <c r="Q860" s="115">
        <v>0</v>
      </c>
      <c r="R860" s="115">
        <v>0</v>
      </c>
      <c r="S860" s="115">
        <v>0</v>
      </c>
      <c r="T860" s="115">
        <v>0</v>
      </c>
      <c r="U860" s="115">
        <v>0</v>
      </c>
      <c r="V860" s="115">
        <v>0</v>
      </c>
      <c r="W860" s="115">
        <v>0</v>
      </c>
      <c r="X860" s="115">
        <v>0</v>
      </c>
      <c r="Y860" s="115">
        <v>0</v>
      </c>
      <c r="Z860" s="115">
        <v>0</v>
      </c>
      <c r="AA860" s="115">
        <v>0</v>
      </c>
      <c r="AB860" s="115">
        <v>0</v>
      </c>
      <c r="AC860" s="115">
        <v>0</v>
      </c>
      <c r="AD860" s="115">
        <v>0</v>
      </c>
      <c r="AE860" s="115">
        <v>0</v>
      </c>
      <c r="AF860" s="115">
        <v>0</v>
      </c>
      <c r="AG860" s="115">
        <v>0</v>
      </c>
    </row>
    <row r="861" spans="1:33">
      <c r="A861" s="115" t="s">
        <v>879</v>
      </c>
      <c r="B861" s="115" t="s">
        <v>19</v>
      </c>
      <c r="C861" s="115">
        <v>0</v>
      </c>
      <c r="D861" s="115">
        <v>0</v>
      </c>
      <c r="E861" s="115">
        <v>0</v>
      </c>
      <c r="F861" s="115">
        <v>0</v>
      </c>
      <c r="G861" s="115">
        <v>0</v>
      </c>
      <c r="H861" s="115">
        <v>0</v>
      </c>
      <c r="I861" s="115">
        <v>0</v>
      </c>
      <c r="J861" s="115">
        <v>0</v>
      </c>
      <c r="K861" s="115">
        <v>0</v>
      </c>
      <c r="L861" s="115">
        <v>0</v>
      </c>
      <c r="M861" s="115">
        <v>0</v>
      </c>
      <c r="N861" s="115">
        <v>0</v>
      </c>
      <c r="O861" s="115">
        <v>0</v>
      </c>
      <c r="P861" s="115">
        <v>0</v>
      </c>
      <c r="Q861" s="115">
        <v>0</v>
      </c>
      <c r="R861" s="115">
        <v>0</v>
      </c>
      <c r="S861" s="115">
        <v>0</v>
      </c>
      <c r="T861" s="115">
        <v>0</v>
      </c>
      <c r="U861" s="115">
        <v>0</v>
      </c>
      <c r="V861" s="115">
        <v>0</v>
      </c>
      <c r="W861" s="115">
        <v>0</v>
      </c>
      <c r="X861" s="115">
        <v>0</v>
      </c>
      <c r="Y861" s="115">
        <v>0</v>
      </c>
      <c r="Z861" s="115">
        <v>0</v>
      </c>
      <c r="AA861" s="115">
        <v>0</v>
      </c>
      <c r="AB861" s="115">
        <v>0</v>
      </c>
      <c r="AC861" s="115">
        <v>0</v>
      </c>
      <c r="AD861" s="115">
        <v>0</v>
      </c>
      <c r="AE861" s="115">
        <v>0</v>
      </c>
      <c r="AF861" s="115">
        <v>0</v>
      </c>
      <c r="AG861" s="115">
        <v>0</v>
      </c>
    </row>
    <row r="862" spans="1:33">
      <c r="A862" s="115" t="s">
        <v>880</v>
      </c>
      <c r="B862" s="115" t="s">
        <v>19</v>
      </c>
      <c r="C862" s="115">
        <v>0</v>
      </c>
      <c r="D862" s="115">
        <v>0</v>
      </c>
      <c r="E862" s="115">
        <v>0</v>
      </c>
      <c r="F862" s="115">
        <v>0</v>
      </c>
      <c r="G862" s="115">
        <v>0</v>
      </c>
      <c r="H862" s="115">
        <v>0</v>
      </c>
      <c r="I862" s="115">
        <v>0</v>
      </c>
      <c r="J862" s="115">
        <v>0</v>
      </c>
      <c r="K862" s="115">
        <v>0</v>
      </c>
      <c r="L862" s="115">
        <v>0</v>
      </c>
      <c r="M862" s="115">
        <v>0</v>
      </c>
      <c r="N862" s="115">
        <v>0</v>
      </c>
      <c r="O862" s="115">
        <v>0</v>
      </c>
      <c r="P862" s="115">
        <v>0</v>
      </c>
      <c r="Q862" s="115">
        <v>0</v>
      </c>
      <c r="R862" s="115">
        <v>0</v>
      </c>
      <c r="S862" s="115">
        <v>0</v>
      </c>
      <c r="T862" s="115">
        <v>0</v>
      </c>
      <c r="U862" s="115">
        <v>0</v>
      </c>
      <c r="V862" s="115">
        <v>0</v>
      </c>
      <c r="W862" s="115">
        <v>0</v>
      </c>
      <c r="X862" s="115">
        <v>0</v>
      </c>
      <c r="Y862" s="115">
        <v>0</v>
      </c>
      <c r="Z862" s="115">
        <v>0</v>
      </c>
      <c r="AA862" s="115">
        <v>0</v>
      </c>
      <c r="AB862" s="115">
        <v>0</v>
      </c>
      <c r="AC862" s="115">
        <v>0</v>
      </c>
      <c r="AD862" s="115">
        <v>0</v>
      </c>
      <c r="AE862" s="115">
        <v>0</v>
      </c>
      <c r="AF862" s="115">
        <v>0</v>
      </c>
      <c r="AG862" s="115">
        <v>0</v>
      </c>
    </row>
    <row r="863" spans="1:33">
      <c r="A863" s="115" t="s">
        <v>881</v>
      </c>
      <c r="B863" s="115" t="s">
        <v>19</v>
      </c>
      <c r="C863" s="115">
        <v>0</v>
      </c>
      <c r="D863" s="115">
        <v>0</v>
      </c>
      <c r="E863" s="115">
        <v>0</v>
      </c>
      <c r="F863" s="115">
        <v>0</v>
      </c>
      <c r="G863" s="115">
        <v>0</v>
      </c>
      <c r="H863" s="115">
        <v>0</v>
      </c>
      <c r="I863" s="115">
        <v>0</v>
      </c>
      <c r="J863" s="115">
        <v>0</v>
      </c>
      <c r="K863" s="115">
        <v>0</v>
      </c>
      <c r="L863" s="115">
        <v>0</v>
      </c>
      <c r="M863" s="115">
        <v>0</v>
      </c>
      <c r="N863" s="115">
        <v>0</v>
      </c>
      <c r="O863" s="115">
        <v>0</v>
      </c>
      <c r="P863" s="115">
        <v>0</v>
      </c>
      <c r="Q863" s="115">
        <v>0</v>
      </c>
      <c r="R863" s="115">
        <v>0</v>
      </c>
      <c r="S863" s="115">
        <v>0</v>
      </c>
      <c r="T863" s="115">
        <v>0</v>
      </c>
      <c r="U863" s="115">
        <v>0</v>
      </c>
      <c r="V863" s="115">
        <v>0</v>
      </c>
      <c r="W863" s="115">
        <v>0</v>
      </c>
      <c r="X863" s="115">
        <v>0</v>
      </c>
      <c r="Y863" s="115">
        <v>0</v>
      </c>
      <c r="Z863" s="115">
        <v>0</v>
      </c>
      <c r="AA863" s="115">
        <v>0</v>
      </c>
      <c r="AB863" s="115">
        <v>0</v>
      </c>
      <c r="AC863" s="115">
        <v>0</v>
      </c>
      <c r="AD863" s="115">
        <v>0</v>
      </c>
      <c r="AE863" s="115">
        <v>0</v>
      </c>
      <c r="AF863" s="115">
        <v>0</v>
      </c>
      <c r="AG863" s="115">
        <v>0</v>
      </c>
    </row>
    <row r="864" spans="1:33">
      <c r="A864" s="115" t="s">
        <v>882</v>
      </c>
      <c r="B864" s="115" t="s">
        <v>19</v>
      </c>
      <c r="C864" s="115">
        <v>0</v>
      </c>
      <c r="D864" s="115">
        <v>0</v>
      </c>
      <c r="E864" s="115">
        <v>0</v>
      </c>
      <c r="F864" s="115">
        <v>0</v>
      </c>
      <c r="G864" s="115">
        <v>0</v>
      </c>
      <c r="H864" s="115">
        <v>0</v>
      </c>
      <c r="I864" s="115">
        <v>0</v>
      </c>
      <c r="J864" s="115">
        <v>0</v>
      </c>
      <c r="K864" s="115">
        <v>0</v>
      </c>
      <c r="L864" s="115">
        <v>0</v>
      </c>
      <c r="M864" s="115">
        <v>0</v>
      </c>
      <c r="N864" s="115">
        <v>0</v>
      </c>
      <c r="O864" s="115">
        <v>0</v>
      </c>
      <c r="P864" s="115">
        <v>0</v>
      </c>
      <c r="Q864" s="115">
        <v>0</v>
      </c>
      <c r="R864" s="115">
        <v>0</v>
      </c>
      <c r="S864" s="115">
        <v>0</v>
      </c>
      <c r="T864" s="115">
        <v>0</v>
      </c>
      <c r="U864" s="115">
        <v>0</v>
      </c>
      <c r="V864" s="115">
        <v>0</v>
      </c>
      <c r="W864" s="115">
        <v>0</v>
      </c>
      <c r="X864" s="115">
        <v>0</v>
      </c>
      <c r="Y864" s="115">
        <v>0</v>
      </c>
      <c r="Z864" s="115">
        <v>0</v>
      </c>
      <c r="AA864" s="115">
        <v>0</v>
      </c>
      <c r="AB864" s="115">
        <v>0</v>
      </c>
      <c r="AC864" s="115">
        <v>0</v>
      </c>
      <c r="AD864" s="115">
        <v>0</v>
      </c>
      <c r="AE864" s="115">
        <v>0</v>
      </c>
      <c r="AF864" s="115">
        <v>0</v>
      </c>
      <c r="AG864" s="115">
        <v>0</v>
      </c>
    </row>
    <row r="865" spans="1:33">
      <c r="A865" s="115" t="s">
        <v>883</v>
      </c>
      <c r="B865" s="115" t="s">
        <v>19</v>
      </c>
      <c r="C865" s="2">
        <v>307348000</v>
      </c>
      <c r="D865" s="2">
        <v>362014000</v>
      </c>
      <c r="E865" s="2">
        <v>405799000</v>
      </c>
      <c r="F865" s="2">
        <v>437987000</v>
      </c>
      <c r="G865" s="2">
        <v>461817000</v>
      </c>
      <c r="H865" s="2">
        <v>479612000</v>
      </c>
      <c r="I865" s="2">
        <v>491882000</v>
      </c>
      <c r="J865" s="2">
        <v>501168000</v>
      </c>
      <c r="K865" s="2">
        <v>504942000</v>
      </c>
      <c r="L865" s="2">
        <v>507512000</v>
      </c>
      <c r="M865" s="2">
        <v>511929000</v>
      </c>
      <c r="N865" s="2">
        <v>513984000</v>
      </c>
      <c r="O865" s="2">
        <v>519979000</v>
      </c>
      <c r="P865" s="2">
        <v>525723000</v>
      </c>
      <c r="Q865" s="2">
        <v>532729000</v>
      </c>
      <c r="R865" s="2">
        <v>539719000</v>
      </c>
      <c r="S865" s="2">
        <v>547278000</v>
      </c>
      <c r="T865" s="2">
        <v>554794000</v>
      </c>
      <c r="U865" s="2">
        <v>562250000</v>
      </c>
      <c r="V865" s="2">
        <v>569895000</v>
      </c>
      <c r="W865" s="2">
        <v>580558000</v>
      </c>
      <c r="X865" s="2">
        <v>590242000</v>
      </c>
      <c r="Y865" s="2">
        <v>599483000</v>
      </c>
      <c r="Z865" s="2">
        <v>609509000</v>
      </c>
      <c r="AA865" s="2">
        <v>618696000</v>
      </c>
      <c r="AB865" s="2">
        <v>628494000</v>
      </c>
      <c r="AC865" s="2">
        <v>637246000</v>
      </c>
      <c r="AD865" s="2">
        <v>646070000</v>
      </c>
      <c r="AE865" s="2">
        <v>655254000</v>
      </c>
      <c r="AF865" s="2">
        <v>664991000</v>
      </c>
      <c r="AG865" s="2">
        <v>674384000</v>
      </c>
    </row>
    <row r="866" spans="1:33">
      <c r="A866" s="115" t="s">
        <v>884</v>
      </c>
      <c r="B866" s="115" t="s">
        <v>19</v>
      </c>
      <c r="C866" s="115">
        <v>0</v>
      </c>
      <c r="D866" s="115">
        <v>0</v>
      </c>
      <c r="E866" s="115">
        <v>0</v>
      </c>
      <c r="F866" s="115">
        <v>0</v>
      </c>
      <c r="G866" s="115">
        <v>0</v>
      </c>
      <c r="H866" s="115">
        <v>0</v>
      </c>
      <c r="I866" s="115">
        <v>0</v>
      </c>
      <c r="J866" s="115">
        <v>0</v>
      </c>
      <c r="K866" s="115">
        <v>0</v>
      </c>
      <c r="L866" s="115">
        <v>0</v>
      </c>
      <c r="M866" s="115">
        <v>0</v>
      </c>
      <c r="N866" s="115">
        <v>0</v>
      </c>
      <c r="O866" s="115">
        <v>0</v>
      </c>
      <c r="P866" s="115">
        <v>0</v>
      </c>
      <c r="Q866" s="115">
        <v>0</v>
      </c>
      <c r="R866" s="115">
        <v>0</v>
      </c>
      <c r="S866" s="115">
        <v>0</v>
      </c>
      <c r="T866" s="115">
        <v>0</v>
      </c>
      <c r="U866" s="115">
        <v>0</v>
      </c>
      <c r="V866" s="115">
        <v>0</v>
      </c>
      <c r="W866" s="115">
        <v>0</v>
      </c>
      <c r="X866" s="115">
        <v>0</v>
      </c>
      <c r="Y866" s="115">
        <v>0</v>
      </c>
      <c r="Z866" s="115">
        <v>0</v>
      </c>
      <c r="AA866" s="115">
        <v>0</v>
      </c>
      <c r="AB866" s="115">
        <v>0</v>
      </c>
      <c r="AC866" s="115">
        <v>0</v>
      </c>
      <c r="AD866" s="115">
        <v>0</v>
      </c>
      <c r="AE866" s="115">
        <v>0</v>
      </c>
      <c r="AF866" s="115">
        <v>0</v>
      </c>
      <c r="AG866" s="115">
        <v>0</v>
      </c>
    </row>
    <row r="867" spans="1:33">
      <c r="A867" s="115" t="s">
        <v>885</v>
      </c>
      <c r="B867" s="115" t="s">
        <v>19</v>
      </c>
      <c r="C867" s="115">
        <v>0</v>
      </c>
      <c r="D867" s="115">
        <v>745527</v>
      </c>
      <c r="E867" s="2">
        <v>1817040</v>
      </c>
      <c r="F867" s="2">
        <v>2795660</v>
      </c>
      <c r="G867" s="2">
        <v>3552150</v>
      </c>
      <c r="H867" s="2">
        <v>4061530</v>
      </c>
      <c r="I867" s="2">
        <v>4091950</v>
      </c>
      <c r="J867" s="2">
        <v>3416020</v>
      </c>
      <c r="K867" s="2">
        <v>1793410</v>
      </c>
      <c r="L867" s="115">
        <v>0</v>
      </c>
      <c r="M867" s="115">
        <v>0</v>
      </c>
      <c r="N867" s="115">
        <v>0</v>
      </c>
      <c r="O867" s="115">
        <v>0</v>
      </c>
      <c r="P867" s="115">
        <v>0</v>
      </c>
      <c r="Q867" s="115">
        <v>0</v>
      </c>
      <c r="R867" s="115">
        <v>0</v>
      </c>
      <c r="S867" s="115">
        <v>0</v>
      </c>
      <c r="T867" s="115">
        <v>0</v>
      </c>
      <c r="U867" s="115">
        <v>0</v>
      </c>
      <c r="V867" s="115">
        <v>0</v>
      </c>
      <c r="W867" s="115">
        <v>0</v>
      </c>
      <c r="X867" s="115">
        <v>0</v>
      </c>
      <c r="Y867" s="115">
        <v>0</v>
      </c>
      <c r="Z867" s="115">
        <v>0</v>
      </c>
      <c r="AA867" s="115">
        <v>0</v>
      </c>
      <c r="AB867" s="115">
        <v>0</v>
      </c>
      <c r="AC867" s="115">
        <v>0</v>
      </c>
      <c r="AD867" s="115">
        <v>0</v>
      </c>
      <c r="AE867" s="115">
        <v>0</v>
      </c>
      <c r="AF867" s="115">
        <v>0</v>
      </c>
      <c r="AG867" s="115">
        <v>0</v>
      </c>
    </row>
    <row r="868" spans="1:33">
      <c r="A868" s="115" t="s">
        <v>886</v>
      </c>
      <c r="B868" s="115" t="s">
        <v>19</v>
      </c>
      <c r="C868" s="115">
        <v>0</v>
      </c>
      <c r="D868" s="115">
        <v>0</v>
      </c>
      <c r="E868" s="115">
        <v>0</v>
      </c>
      <c r="F868" s="115">
        <v>0</v>
      </c>
      <c r="G868" s="115">
        <v>0</v>
      </c>
      <c r="H868" s="115">
        <v>0</v>
      </c>
      <c r="I868" s="115">
        <v>0</v>
      </c>
      <c r="J868" s="115">
        <v>0</v>
      </c>
      <c r="K868" s="115">
        <v>0</v>
      </c>
      <c r="L868" s="115">
        <v>0</v>
      </c>
      <c r="M868" s="115">
        <v>0</v>
      </c>
      <c r="N868" s="115">
        <v>0</v>
      </c>
      <c r="O868" s="115">
        <v>0</v>
      </c>
      <c r="P868" s="115">
        <v>0</v>
      </c>
      <c r="Q868" s="115">
        <v>0</v>
      </c>
      <c r="R868" s="115">
        <v>0</v>
      </c>
      <c r="S868" s="115">
        <v>0</v>
      </c>
      <c r="T868" s="115">
        <v>0</v>
      </c>
      <c r="U868" s="115">
        <v>0</v>
      </c>
      <c r="V868" s="115">
        <v>0</v>
      </c>
      <c r="W868" s="115">
        <v>0</v>
      </c>
      <c r="X868" s="115">
        <v>0</v>
      </c>
      <c r="Y868" s="115">
        <v>0</v>
      </c>
      <c r="Z868" s="115">
        <v>0</v>
      </c>
      <c r="AA868" s="115">
        <v>0</v>
      </c>
      <c r="AB868" s="115">
        <v>0</v>
      </c>
      <c r="AC868" s="115">
        <v>0</v>
      </c>
      <c r="AD868" s="115">
        <v>0</v>
      </c>
      <c r="AE868" s="115">
        <v>0</v>
      </c>
      <c r="AF868" s="115">
        <v>0</v>
      </c>
      <c r="AG868" s="115">
        <v>0</v>
      </c>
    </row>
    <row r="869" spans="1:33">
      <c r="A869" s="115" t="s">
        <v>887</v>
      </c>
      <c r="B869" s="115" t="s">
        <v>19</v>
      </c>
      <c r="C869" s="115">
        <v>0</v>
      </c>
      <c r="D869" s="115">
        <v>0</v>
      </c>
      <c r="E869" s="115">
        <v>0</v>
      </c>
      <c r="F869" s="115">
        <v>0</v>
      </c>
      <c r="G869" s="115">
        <v>0</v>
      </c>
      <c r="H869" s="115">
        <v>0</v>
      </c>
      <c r="I869" s="115">
        <v>0</v>
      </c>
      <c r="J869" s="115">
        <v>0</v>
      </c>
      <c r="K869" s="115">
        <v>0</v>
      </c>
      <c r="L869" s="115">
        <v>0</v>
      </c>
      <c r="M869" s="115">
        <v>0</v>
      </c>
      <c r="N869" s="115">
        <v>0</v>
      </c>
      <c r="O869" s="115">
        <v>0</v>
      </c>
      <c r="P869" s="115">
        <v>0</v>
      </c>
      <c r="Q869" s="115">
        <v>0</v>
      </c>
      <c r="R869" s="115">
        <v>0</v>
      </c>
      <c r="S869" s="115">
        <v>0</v>
      </c>
      <c r="T869" s="115">
        <v>0</v>
      </c>
      <c r="U869" s="115">
        <v>0</v>
      </c>
      <c r="V869" s="115">
        <v>0</v>
      </c>
      <c r="W869" s="115">
        <v>0</v>
      </c>
      <c r="X869" s="115">
        <v>0</v>
      </c>
      <c r="Y869" s="115">
        <v>0</v>
      </c>
      <c r="Z869" s="115">
        <v>0</v>
      </c>
      <c r="AA869" s="115">
        <v>0</v>
      </c>
      <c r="AB869" s="115">
        <v>0</v>
      </c>
      <c r="AC869" s="115">
        <v>0</v>
      </c>
      <c r="AD869" s="115">
        <v>0</v>
      </c>
      <c r="AE869" s="115">
        <v>0</v>
      </c>
      <c r="AF869" s="115">
        <v>0</v>
      </c>
      <c r="AG869" s="115">
        <v>0</v>
      </c>
    </row>
    <row r="870" spans="1:33">
      <c r="A870" s="115" t="s">
        <v>888</v>
      </c>
      <c r="B870" s="115" t="s">
        <v>19</v>
      </c>
      <c r="C870" s="115">
        <v>0</v>
      </c>
      <c r="D870" s="115">
        <v>0</v>
      </c>
      <c r="E870" s="115">
        <v>0</v>
      </c>
      <c r="F870" s="115">
        <v>0</v>
      </c>
      <c r="G870" s="115">
        <v>0</v>
      </c>
      <c r="H870" s="115">
        <v>0</v>
      </c>
      <c r="I870" s="115">
        <v>0</v>
      </c>
      <c r="J870" s="115">
        <v>0</v>
      </c>
      <c r="K870" s="115">
        <v>0</v>
      </c>
      <c r="L870" s="115">
        <v>0</v>
      </c>
      <c r="M870" s="115">
        <v>0</v>
      </c>
      <c r="N870" s="115">
        <v>0</v>
      </c>
      <c r="O870" s="115">
        <v>0</v>
      </c>
      <c r="P870" s="115">
        <v>0</v>
      </c>
      <c r="Q870" s="115">
        <v>0</v>
      </c>
      <c r="R870" s="115">
        <v>0</v>
      </c>
      <c r="S870" s="115">
        <v>0</v>
      </c>
      <c r="T870" s="115">
        <v>0</v>
      </c>
      <c r="U870" s="115">
        <v>0</v>
      </c>
      <c r="V870" s="115">
        <v>0</v>
      </c>
      <c r="W870" s="115">
        <v>0</v>
      </c>
      <c r="X870" s="115">
        <v>0</v>
      </c>
      <c r="Y870" s="115">
        <v>0</v>
      </c>
      <c r="Z870" s="115">
        <v>0</v>
      </c>
      <c r="AA870" s="115">
        <v>0</v>
      </c>
      <c r="AB870" s="115">
        <v>0</v>
      </c>
      <c r="AC870" s="115">
        <v>0</v>
      </c>
      <c r="AD870" s="115">
        <v>0</v>
      </c>
      <c r="AE870" s="115">
        <v>0</v>
      </c>
      <c r="AF870" s="115">
        <v>0</v>
      </c>
      <c r="AG870" s="115">
        <v>0</v>
      </c>
    </row>
    <row r="871" spans="1:33">
      <c r="A871" s="115" t="s">
        <v>889</v>
      </c>
      <c r="B871" s="115" t="s">
        <v>19</v>
      </c>
      <c r="C871" s="115">
        <v>0</v>
      </c>
      <c r="D871" s="115">
        <v>0</v>
      </c>
      <c r="E871" s="115">
        <v>0</v>
      </c>
      <c r="F871" s="115">
        <v>0</v>
      </c>
      <c r="G871" s="115">
        <v>0</v>
      </c>
      <c r="H871" s="115">
        <v>0</v>
      </c>
      <c r="I871" s="115">
        <v>0</v>
      </c>
      <c r="J871" s="115">
        <v>0</v>
      </c>
      <c r="K871" s="115">
        <v>0</v>
      </c>
      <c r="L871" s="115">
        <v>0</v>
      </c>
      <c r="M871" s="115">
        <v>0</v>
      </c>
      <c r="N871" s="115">
        <v>0</v>
      </c>
      <c r="O871" s="115">
        <v>0</v>
      </c>
      <c r="P871" s="115">
        <v>0</v>
      </c>
      <c r="Q871" s="115">
        <v>0</v>
      </c>
      <c r="R871" s="115">
        <v>0</v>
      </c>
      <c r="S871" s="115">
        <v>0</v>
      </c>
      <c r="T871" s="115">
        <v>0</v>
      </c>
      <c r="U871" s="115">
        <v>0</v>
      </c>
      <c r="V871" s="115">
        <v>0</v>
      </c>
      <c r="W871" s="115">
        <v>0</v>
      </c>
      <c r="X871" s="115">
        <v>0</v>
      </c>
      <c r="Y871" s="115">
        <v>0</v>
      </c>
      <c r="Z871" s="115">
        <v>0</v>
      </c>
      <c r="AA871" s="115">
        <v>0</v>
      </c>
      <c r="AB871" s="115">
        <v>0</v>
      </c>
      <c r="AC871" s="115">
        <v>0</v>
      </c>
      <c r="AD871" s="115">
        <v>0</v>
      </c>
      <c r="AE871" s="115">
        <v>0</v>
      </c>
      <c r="AF871" s="115">
        <v>0</v>
      </c>
      <c r="AG871" s="115">
        <v>0</v>
      </c>
    </row>
    <row r="872" spans="1:33">
      <c r="A872" s="115" t="s">
        <v>890</v>
      </c>
      <c r="B872" s="115" t="s">
        <v>19</v>
      </c>
      <c r="C872" s="115">
        <v>0</v>
      </c>
      <c r="D872" s="115">
        <v>0</v>
      </c>
      <c r="E872" s="115">
        <v>0</v>
      </c>
      <c r="F872" s="115">
        <v>0</v>
      </c>
      <c r="G872" s="115">
        <v>0</v>
      </c>
      <c r="H872" s="115">
        <v>0</v>
      </c>
      <c r="I872" s="115">
        <v>0</v>
      </c>
      <c r="J872" s="115">
        <v>0</v>
      </c>
      <c r="K872" s="115">
        <v>0</v>
      </c>
      <c r="L872" s="115">
        <v>0</v>
      </c>
      <c r="M872" s="115">
        <v>0</v>
      </c>
      <c r="N872" s="115">
        <v>0</v>
      </c>
      <c r="O872" s="115">
        <v>0</v>
      </c>
      <c r="P872" s="115">
        <v>0</v>
      </c>
      <c r="Q872" s="115">
        <v>0</v>
      </c>
      <c r="R872" s="115">
        <v>0</v>
      </c>
      <c r="S872" s="115">
        <v>0</v>
      </c>
      <c r="T872" s="115">
        <v>0</v>
      </c>
      <c r="U872" s="115">
        <v>0</v>
      </c>
      <c r="V872" s="115">
        <v>0</v>
      </c>
      <c r="W872" s="115">
        <v>0</v>
      </c>
      <c r="X872" s="115">
        <v>0</v>
      </c>
      <c r="Y872" s="115">
        <v>0</v>
      </c>
      <c r="Z872" s="115">
        <v>0</v>
      </c>
      <c r="AA872" s="115">
        <v>0</v>
      </c>
      <c r="AB872" s="115">
        <v>0</v>
      </c>
      <c r="AC872" s="115">
        <v>0</v>
      </c>
      <c r="AD872" s="115">
        <v>0</v>
      </c>
      <c r="AE872" s="115">
        <v>0</v>
      </c>
      <c r="AF872" s="115">
        <v>0</v>
      </c>
      <c r="AG872" s="115">
        <v>0</v>
      </c>
    </row>
    <row r="873" spans="1:33">
      <c r="A873" s="115" t="s">
        <v>891</v>
      </c>
      <c r="B873" s="115" t="s">
        <v>19</v>
      </c>
      <c r="C873" s="115">
        <v>0</v>
      </c>
      <c r="D873" s="115">
        <v>0</v>
      </c>
      <c r="E873" s="115">
        <v>0</v>
      </c>
      <c r="F873" s="115">
        <v>0</v>
      </c>
      <c r="G873" s="115">
        <v>0</v>
      </c>
      <c r="H873" s="115">
        <v>0</v>
      </c>
      <c r="I873" s="115">
        <v>0</v>
      </c>
      <c r="J873" s="115">
        <v>0</v>
      </c>
      <c r="K873" s="115">
        <v>0</v>
      </c>
      <c r="L873" s="115">
        <v>0</v>
      </c>
      <c r="M873" s="115">
        <v>0</v>
      </c>
      <c r="N873" s="115">
        <v>0</v>
      </c>
      <c r="O873" s="115">
        <v>0</v>
      </c>
      <c r="P873" s="115">
        <v>0</v>
      </c>
      <c r="Q873" s="115">
        <v>0</v>
      </c>
      <c r="R873" s="115">
        <v>0</v>
      </c>
      <c r="S873" s="115">
        <v>0</v>
      </c>
      <c r="T873" s="115">
        <v>0</v>
      </c>
      <c r="U873" s="115">
        <v>0</v>
      </c>
      <c r="V873" s="115">
        <v>0</v>
      </c>
      <c r="W873" s="115">
        <v>0</v>
      </c>
      <c r="X873" s="115">
        <v>0</v>
      </c>
      <c r="Y873" s="115">
        <v>0</v>
      </c>
      <c r="Z873" s="115">
        <v>0</v>
      </c>
      <c r="AA873" s="115">
        <v>0</v>
      </c>
      <c r="AB873" s="115">
        <v>0</v>
      </c>
      <c r="AC873" s="115">
        <v>0</v>
      </c>
      <c r="AD873" s="115">
        <v>0</v>
      </c>
      <c r="AE873" s="115">
        <v>0</v>
      </c>
      <c r="AF873" s="115">
        <v>0</v>
      </c>
      <c r="AG873" s="115">
        <v>0</v>
      </c>
    </row>
    <row r="874" spans="1:33">
      <c r="A874" s="115" t="s">
        <v>892</v>
      </c>
      <c r="B874" s="115" t="s">
        <v>19</v>
      </c>
      <c r="C874" s="115">
        <v>0</v>
      </c>
      <c r="D874" s="115">
        <v>0</v>
      </c>
      <c r="E874" s="115">
        <v>0</v>
      </c>
      <c r="F874" s="115">
        <v>0</v>
      </c>
      <c r="G874" s="115">
        <v>0</v>
      </c>
      <c r="H874" s="115">
        <v>0</v>
      </c>
      <c r="I874" s="115">
        <v>0</v>
      </c>
      <c r="J874" s="115">
        <v>0</v>
      </c>
      <c r="K874" s="115">
        <v>0</v>
      </c>
      <c r="L874" s="115">
        <v>0</v>
      </c>
      <c r="M874" s="115">
        <v>0</v>
      </c>
      <c r="N874" s="115">
        <v>0</v>
      </c>
      <c r="O874" s="115">
        <v>0</v>
      </c>
      <c r="P874" s="115">
        <v>0</v>
      </c>
      <c r="Q874" s="115">
        <v>0</v>
      </c>
      <c r="R874" s="115">
        <v>0</v>
      </c>
      <c r="S874" s="115">
        <v>0</v>
      </c>
      <c r="T874" s="115">
        <v>0</v>
      </c>
      <c r="U874" s="115">
        <v>0</v>
      </c>
      <c r="V874" s="115">
        <v>0</v>
      </c>
      <c r="W874" s="115">
        <v>0</v>
      </c>
      <c r="X874" s="115">
        <v>0</v>
      </c>
      <c r="Y874" s="115">
        <v>0</v>
      </c>
      <c r="Z874" s="115">
        <v>0</v>
      </c>
      <c r="AA874" s="115">
        <v>0</v>
      </c>
      <c r="AB874" s="115">
        <v>0</v>
      </c>
      <c r="AC874" s="115">
        <v>0</v>
      </c>
      <c r="AD874" s="115">
        <v>0</v>
      </c>
      <c r="AE874" s="115">
        <v>0</v>
      </c>
      <c r="AF874" s="115">
        <v>0</v>
      </c>
      <c r="AG874" s="115">
        <v>0</v>
      </c>
    </row>
    <row r="875" spans="1:33">
      <c r="A875" s="115" t="s">
        <v>893</v>
      </c>
      <c r="B875" s="115" t="s">
        <v>19</v>
      </c>
      <c r="C875" s="2">
        <v>9166900000</v>
      </c>
      <c r="D875" s="2">
        <v>9637890000</v>
      </c>
      <c r="E875" s="2">
        <v>9640090000</v>
      </c>
      <c r="F875" s="2">
        <v>9562770000</v>
      </c>
      <c r="G875" s="2">
        <v>9481800000</v>
      </c>
      <c r="H875" s="2">
        <v>9117020000</v>
      </c>
      <c r="I875" s="2">
        <v>9165360000</v>
      </c>
      <c r="J875" s="2">
        <v>9110430000</v>
      </c>
      <c r="K875" s="2">
        <v>9189620000</v>
      </c>
      <c r="L875" s="2">
        <v>9258630000</v>
      </c>
      <c r="M875" s="2">
        <v>9296410000</v>
      </c>
      <c r="N875" s="2">
        <v>9304190000</v>
      </c>
      <c r="O875" s="2">
        <v>9297870000</v>
      </c>
      <c r="P875" s="2">
        <v>9310710000</v>
      </c>
      <c r="Q875" s="2">
        <v>9293630000</v>
      </c>
      <c r="R875" s="2">
        <v>9310040000</v>
      </c>
      <c r="S875" s="2">
        <v>9321100000</v>
      </c>
      <c r="T875" s="2">
        <v>9321470000</v>
      </c>
      <c r="U875" s="2">
        <v>9281510000</v>
      </c>
      <c r="V875" s="2">
        <v>9312950000</v>
      </c>
      <c r="W875" s="2">
        <v>9282780000</v>
      </c>
      <c r="X875" s="2">
        <v>9286270000</v>
      </c>
      <c r="Y875" s="2">
        <v>9316550000</v>
      </c>
      <c r="Z875" s="2">
        <v>9367110000</v>
      </c>
      <c r="AA875" s="2">
        <v>9325680000</v>
      </c>
      <c r="AB875" s="2">
        <v>9338040000</v>
      </c>
      <c r="AC875" s="2">
        <v>9328140000</v>
      </c>
      <c r="AD875" s="2">
        <v>9341100000</v>
      </c>
      <c r="AE875" s="2">
        <v>9353200000</v>
      </c>
      <c r="AF875" s="2">
        <v>9369210000</v>
      </c>
      <c r="AG875" s="2">
        <v>9422900000</v>
      </c>
    </row>
    <row r="876" spans="1:33">
      <c r="A876" s="115" t="s">
        <v>894</v>
      </c>
      <c r="B876" s="115" t="s">
        <v>19</v>
      </c>
      <c r="C876" s="115">
        <v>0</v>
      </c>
      <c r="D876" s="115">
        <v>0</v>
      </c>
      <c r="E876" s="115">
        <v>0</v>
      </c>
      <c r="F876" s="115">
        <v>0</v>
      </c>
      <c r="G876" s="115">
        <v>0</v>
      </c>
      <c r="H876" s="115">
        <v>0</v>
      </c>
      <c r="I876" s="115">
        <v>0</v>
      </c>
      <c r="J876" s="115">
        <v>0</v>
      </c>
      <c r="K876" s="115">
        <v>0</v>
      </c>
      <c r="L876" s="115">
        <v>0</v>
      </c>
      <c r="M876" s="115">
        <v>0</v>
      </c>
      <c r="N876" s="115">
        <v>0</v>
      </c>
      <c r="O876" s="115">
        <v>0</v>
      </c>
      <c r="P876" s="115">
        <v>0</v>
      </c>
      <c r="Q876" s="115">
        <v>0</v>
      </c>
      <c r="R876" s="115">
        <v>0</v>
      </c>
      <c r="S876" s="115">
        <v>0</v>
      </c>
      <c r="T876" s="115">
        <v>0</v>
      </c>
      <c r="U876" s="115">
        <v>0</v>
      </c>
      <c r="V876" s="115">
        <v>0</v>
      </c>
      <c r="W876" s="115">
        <v>0</v>
      </c>
      <c r="X876" s="115">
        <v>0</v>
      </c>
      <c r="Y876" s="115">
        <v>0</v>
      </c>
      <c r="Z876" s="115">
        <v>0</v>
      </c>
      <c r="AA876" s="115">
        <v>0</v>
      </c>
      <c r="AB876" s="115">
        <v>0</v>
      </c>
      <c r="AC876" s="115">
        <v>0</v>
      </c>
      <c r="AD876" s="115">
        <v>0</v>
      </c>
      <c r="AE876" s="115">
        <v>0</v>
      </c>
      <c r="AF876" s="115">
        <v>0</v>
      </c>
      <c r="AG876" s="115">
        <v>0</v>
      </c>
    </row>
    <row r="877" spans="1:33">
      <c r="A877" s="115" t="s">
        <v>895</v>
      </c>
      <c r="B877" s="115" t="s">
        <v>19</v>
      </c>
      <c r="C877" s="115">
        <v>0</v>
      </c>
      <c r="D877" s="2">
        <v>19848100</v>
      </c>
      <c r="E877" s="2">
        <v>43165400</v>
      </c>
      <c r="F877" s="2">
        <v>61038900</v>
      </c>
      <c r="G877" s="2">
        <v>72931100</v>
      </c>
      <c r="H877" s="2">
        <v>77206400</v>
      </c>
      <c r="I877" s="2">
        <v>76246300</v>
      </c>
      <c r="J877" s="2">
        <v>62097900</v>
      </c>
      <c r="K877" s="2">
        <v>32639000</v>
      </c>
      <c r="L877" s="115">
        <v>0</v>
      </c>
      <c r="M877" s="115">
        <v>0</v>
      </c>
      <c r="N877" s="115">
        <v>0</v>
      </c>
      <c r="O877" s="115">
        <v>0</v>
      </c>
      <c r="P877" s="115">
        <v>0</v>
      </c>
      <c r="Q877" s="115">
        <v>0</v>
      </c>
      <c r="R877" s="115">
        <v>0</v>
      </c>
      <c r="S877" s="115">
        <v>0</v>
      </c>
      <c r="T877" s="115">
        <v>0</v>
      </c>
      <c r="U877" s="115">
        <v>0</v>
      </c>
      <c r="V877" s="115">
        <v>0</v>
      </c>
      <c r="W877" s="115">
        <v>0</v>
      </c>
      <c r="X877" s="115">
        <v>0</v>
      </c>
      <c r="Y877" s="115">
        <v>0</v>
      </c>
      <c r="Z877" s="115">
        <v>0</v>
      </c>
      <c r="AA877" s="115">
        <v>0</v>
      </c>
      <c r="AB877" s="115">
        <v>0</v>
      </c>
      <c r="AC877" s="115">
        <v>0</v>
      </c>
      <c r="AD877" s="115">
        <v>0</v>
      </c>
      <c r="AE877" s="115">
        <v>0</v>
      </c>
      <c r="AF877" s="115">
        <v>0</v>
      </c>
      <c r="AG877" s="115">
        <v>0</v>
      </c>
    </row>
    <row r="878" spans="1:33">
      <c r="A878" s="115" t="s">
        <v>896</v>
      </c>
      <c r="B878" s="115" t="s">
        <v>19</v>
      </c>
      <c r="C878" s="115">
        <v>0</v>
      </c>
      <c r="D878" s="115">
        <v>0</v>
      </c>
      <c r="E878" s="115">
        <v>0</v>
      </c>
      <c r="F878" s="115">
        <v>0</v>
      </c>
      <c r="G878" s="115">
        <v>0</v>
      </c>
      <c r="H878" s="115">
        <v>0</v>
      </c>
      <c r="I878" s="115">
        <v>0</v>
      </c>
      <c r="J878" s="115">
        <v>0</v>
      </c>
      <c r="K878" s="115">
        <v>0</v>
      </c>
      <c r="L878" s="115">
        <v>0</v>
      </c>
      <c r="M878" s="115">
        <v>0</v>
      </c>
      <c r="N878" s="115">
        <v>0</v>
      </c>
      <c r="O878" s="115">
        <v>0</v>
      </c>
      <c r="P878" s="115">
        <v>0</v>
      </c>
      <c r="Q878" s="115">
        <v>0</v>
      </c>
      <c r="R878" s="115">
        <v>0</v>
      </c>
      <c r="S878" s="115">
        <v>0</v>
      </c>
      <c r="T878" s="115">
        <v>0</v>
      </c>
      <c r="U878" s="115">
        <v>0</v>
      </c>
      <c r="V878" s="115">
        <v>0</v>
      </c>
      <c r="W878" s="115">
        <v>0</v>
      </c>
      <c r="X878" s="115">
        <v>0</v>
      </c>
      <c r="Y878" s="115">
        <v>0</v>
      </c>
      <c r="Z878" s="115">
        <v>0</v>
      </c>
      <c r="AA878" s="115">
        <v>0</v>
      </c>
      <c r="AB878" s="115">
        <v>0</v>
      </c>
      <c r="AC878" s="115">
        <v>0</v>
      </c>
      <c r="AD878" s="115">
        <v>0</v>
      </c>
      <c r="AE878" s="115">
        <v>0</v>
      </c>
      <c r="AF878" s="115">
        <v>0</v>
      </c>
      <c r="AG878" s="115">
        <v>0</v>
      </c>
    </row>
    <row r="879" spans="1:33">
      <c r="A879" s="115" t="s">
        <v>897</v>
      </c>
      <c r="B879" s="115" t="s">
        <v>19</v>
      </c>
      <c r="C879" s="115">
        <v>0</v>
      </c>
      <c r="D879" s="115">
        <v>0</v>
      </c>
      <c r="E879" s="115">
        <v>0</v>
      </c>
      <c r="F879" s="115">
        <v>0</v>
      </c>
      <c r="G879" s="115">
        <v>0</v>
      </c>
      <c r="H879" s="115">
        <v>0</v>
      </c>
      <c r="I879" s="115">
        <v>0</v>
      </c>
      <c r="J879" s="115">
        <v>0</v>
      </c>
      <c r="K879" s="115">
        <v>0</v>
      </c>
      <c r="L879" s="115">
        <v>0</v>
      </c>
      <c r="M879" s="115">
        <v>0</v>
      </c>
      <c r="N879" s="115">
        <v>0</v>
      </c>
      <c r="O879" s="115">
        <v>0</v>
      </c>
      <c r="P879" s="115">
        <v>0</v>
      </c>
      <c r="Q879" s="115">
        <v>0</v>
      </c>
      <c r="R879" s="115">
        <v>0</v>
      </c>
      <c r="S879" s="115">
        <v>0</v>
      </c>
      <c r="T879" s="115">
        <v>0</v>
      </c>
      <c r="U879" s="115">
        <v>0</v>
      </c>
      <c r="V879" s="115">
        <v>0</v>
      </c>
      <c r="W879" s="115">
        <v>0</v>
      </c>
      <c r="X879" s="115">
        <v>0</v>
      </c>
      <c r="Y879" s="115">
        <v>0</v>
      </c>
      <c r="Z879" s="115">
        <v>0</v>
      </c>
      <c r="AA879" s="115">
        <v>0</v>
      </c>
      <c r="AB879" s="115">
        <v>0</v>
      </c>
      <c r="AC879" s="115">
        <v>0</v>
      </c>
      <c r="AD879" s="115">
        <v>0</v>
      </c>
      <c r="AE879" s="115">
        <v>0</v>
      </c>
      <c r="AF879" s="115">
        <v>0</v>
      </c>
      <c r="AG879" s="115">
        <v>0</v>
      </c>
    </row>
    <row r="880" spans="1:33">
      <c r="A880" s="115" t="s">
        <v>898</v>
      </c>
      <c r="B880" s="115" t="s">
        <v>19</v>
      </c>
      <c r="C880" s="115">
        <v>0</v>
      </c>
      <c r="D880" s="115">
        <v>0</v>
      </c>
      <c r="E880" s="115">
        <v>0</v>
      </c>
      <c r="F880" s="115">
        <v>0</v>
      </c>
      <c r="G880" s="115">
        <v>0</v>
      </c>
      <c r="H880" s="115">
        <v>0</v>
      </c>
      <c r="I880" s="115">
        <v>0</v>
      </c>
      <c r="J880" s="115">
        <v>0</v>
      </c>
      <c r="K880" s="115">
        <v>0</v>
      </c>
      <c r="L880" s="115">
        <v>0</v>
      </c>
      <c r="M880" s="115">
        <v>0</v>
      </c>
      <c r="N880" s="115">
        <v>0</v>
      </c>
      <c r="O880" s="115">
        <v>0</v>
      </c>
      <c r="P880" s="115">
        <v>0</v>
      </c>
      <c r="Q880" s="115">
        <v>0</v>
      </c>
      <c r="R880" s="115">
        <v>0</v>
      </c>
      <c r="S880" s="115">
        <v>0</v>
      </c>
      <c r="T880" s="115">
        <v>0</v>
      </c>
      <c r="U880" s="115">
        <v>0</v>
      </c>
      <c r="V880" s="115">
        <v>0</v>
      </c>
      <c r="W880" s="115">
        <v>0</v>
      </c>
      <c r="X880" s="115">
        <v>0</v>
      </c>
      <c r="Y880" s="115">
        <v>0</v>
      </c>
      <c r="Z880" s="115">
        <v>0</v>
      </c>
      <c r="AA880" s="115">
        <v>0</v>
      </c>
      <c r="AB880" s="115">
        <v>0</v>
      </c>
      <c r="AC880" s="115">
        <v>0</v>
      </c>
      <c r="AD880" s="115">
        <v>0</v>
      </c>
      <c r="AE880" s="115">
        <v>0</v>
      </c>
      <c r="AF880" s="115">
        <v>0</v>
      </c>
      <c r="AG880" s="115">
        <v>0</v>
      </c>
    </row>
    <row r="881" spans="1:33">
      <c r="A881" s="115" t="s">
        <v>899</v>
      </c>
      <c r="B881" s="115" t="s">
        <v>19</v>
      </c>
      <c r="C881" s="115">
        <v>0</v>
      </c>
      <c r="D881" s="115">
        <v>0</v>
      </c>
      <c r="E881" s="115">
        <v>0</v>
      </c>
      <c r="F881" s="115">
        <v>0</v>
      </c>
      <c r="G881" s="115">
        <v>0</v>
      </c>
      <c r="H881" s="115">
        <v>0</v>
      </c>
      <c r="I881" s="115">
        <v>0</v>
      </c>
      <c r="J881" s="115">
        <v>0</v>
      </c>
      <c r="K881" s="115">
        <v>0</v>
      </c>
      <c r="L881" s="115">
        <v>0</v>
      </c>
      <c r="M881" s="115">
        <v>0</v>
      </c>
      <c r="N881" s="115">
        <v>0</v>
      </c>
      <c r="O881" s="115">
        <v>0</v>
      </c>
      <c r="P881" s="115">
        <v>0</v>
      </c>
      <c r="Q881" s="115">
        <v>0</v>
      </c>
      <c r="R881" s="115">
        <v>0</v>
      </c>
      <c r="S881" s="115">
        <v>0</v>
      </c>
      <c r="T881" s="115">
        <v>0</v>
      </c>
      <c r="U881" s="115">
        <v>0</v>
      </c>
      <c r="V881" s="115">
        <v>0</v>
      </c>
      <c r="W881" s="115">
        <v>0</v>
      </c>
      <c r="X881" s="115">
        <v>0</v>
      </c>
      <c r="Y881" s="115">
        <v>0</v>
      </c>
      <c r="Z881" s="115">
        <v>0</v>
      </c>
      <c r="AA881" s="115">
        <v>0</v>
      </c>
      <c r="AB881" s="115">
        <v>0</v>
      </c>
      <c r="AC881" s="115">
        <v>0</v>
      </c>
      <c r="AD881" s="115">
        <v>0</v>
      </c>
      <c r="AE881" s="115">
        <v>0</v>
      </c>
      <c r="AF881" s="115">
        <v>0</v>
      </c>
      <c r="AG881" s="115">
        <v>0</v>
      </c>
    </row>
    <row r="882" spans="1:33">
      <c r="A882" s="115" t="s">
        <v>900</v>
      </c>
      <c r="B882" s="115" t="s">
        <v>19</v>
      </c>
      <c r="C882" s="115">
        <v>0</v>
      </c>
      <c r="D882" s="115">
        <v>0</v>
      </c>
      <c r="E882" s="115">
        <v>0</v>
      </c>
      <c r="F882" s="115">
        <v>0</v>
      </c>
      <c r="G882" s="115">
        <v>0</v>
      </c>
      <c r="H882" s="115">
        <v>0</v>
      </c>
      <c r="I882" s="115">
        <v>0</v>
      </c>
      <c r="J882" s="115">
        <v>0</v>
      </c>
      <c r="K882" s="115">
        <v>0</v>
      </c>
      <c r="L882" s="115">
        <v>0</v>
      </c>
      <c r="M882" s="115">
        <v>0</v>
      </c>
      <c r="N882" s="115">
        <v>0</v>
      </c>
      <c r="O882" s="115">
        <v>0</v>
      </c>
      <c r="P882" s="115">
        <v>0</v>
      </c>
      <c r="Q882" s="115">
        <v>0</v>
      </c>
      <c r="R882" s="115">
        <v>0</v>
      </c>
      <c r="S882" s="115">
        <v>0</v>
      </c>
      <c r="T882" s="115">
        <v>0</v>
      </c>
      <c r="U882" s="115">
        <v>0</v>
      </c>
      <c r="V882" s="115">
        <v>0</v>
      </c>
      <c r="W882" s="115">
        <v>0</v>
      </c>
      <c r="X882" s="115">
        <v>0</v>
      </c>
      <c r="Y882" s="115">
        <v>0</v>
      </c>
      <c r="Z882" s="115">
        <v>0</v>
      </c>
      <c r="AA882" s="115">
        <v>0</v>
      </c>
      <c r="AB882" s="115">
        <v>0</v>
      </c>
      <c r="AC882" s="115">
        <v>0</v>
      </c>
      <c r="AD882" s="115">
        <v>0</v>
      </c>
      <c r="AE882" s="115">
        <v>0</v>
      </c>
      <c r="AF882" s="115">
        <v>0</v>
      </c>
      <c r="AG882" s="115">
        <v>0</v>
      </c>
    </row>
    <row r="883" spans="1:33">
      <c r="A883" s="115" t="s">
        <v>901</v>
      </c>
      <c r="B883" s="115" t="s">
        <v>19</v>
      </c>
      <c r="C883" s="115">
        <v>0</v>
      </c>
      <c r="D883" s="115">
        <v>0</v>
      </c>
      <c r="E883" s="115">
        <v>0</v>
      </c>
      <c r="F883" s="115">
        <v>0</v>
      </c>
      <c r="G883" s="115">
        <v>0</v>
      </c>
      <c r="H883" s="115">
        <v>0</v>
      </c>
      <c r="I883" s="115">
        <v>0</v>
      </c>
      <c r="J883" s="115">
        <v>0</v>
      </c>
      <c r="K883" s="115">
        <v>0</v>
      </c>
      <c r="L883" s="115">
        <v>0</v>
      </c>
      <c r="M883" s="115">
        <v>0</v>
      </c>
      <c r="N883" s="115">
        <v>0</v>
      </c>
      <c r="O883" s="115">
        <v>0</v>
      </c>
      <c r="P883" s="115">
        <v>0</v>
      </c>
      <c r="Q883" s="115">
        <v>0</v>
      </c>
      <c r="R883" s="115">
        <v>0</v>
      </c>
      <c r="S883" s="115">
        <v>0</v>
      </c>
      <c r="T883" s="115">
        <v>0</v>
      </c>
      <c r="U883" s="115">
        <v>0</v>
      </c>
      <c r="V883" s="115">
        <v>0</v>
      </c>
      <c r="W883" s="115">
        <v>0</v>
      </c>
      <c r="X883" s="115">
        <v>0</v>
      </c>
      <c r="Y883" s="115">
        <v>0</v>
      </c>
      <c r="Z883" s="115">
        <v>0</v>
      </c>
      <c r="AA883" s="115">
        <v>0</v>
      </c>
      <c r="AB883" s="115">
        <v>0</v>
      </c>
      <c r="AC883" s="115">
        <v>0</v>
      </c>
      <c r="AD883" s="115">
        <v>0</v>
      </c>
      <c r="AE883" s="115">
        <v>0</v>
      </c>
      <c r="AF883" s="115">
        <v>0</v>
      </c>
      <c r="AG883" s="115">
        <v>0</v>
      </c>
    </row>
    <row r="884" spans="1:33">
      <c r="A884" s="115" t="s">
        <v>902</v>
      </c>
      <c r="B884" s="115" t="s">
        <v>19</v>
      </c>
      <c r="C884" s="115">
        <v>0</v>
      </c>
      <c r="D884" s="115">
        <v>0</v>
      </c>
      <c r="E884" s="115">
        <v>0</v>
      </c>
      <c r="F884" s="115">
        <v>0</v>
      </c>
      <c r="G884" s="115">
        <v>0</v>
      </c>
      <c r="H884" s="115">
        <v>0</v>
      </c>
      <c r="I884" s="115">
        <v>0</v>
      </c>
      <c r="J884" s="115">
        <v>0</v>
      </c>
      <c r="K884" s="115">
        <v>0</v>
      </c>
      <c r="L884" s="115">
        <v>0</v>
      </c>
      <c r="M884" s="115">
        <v>0</v>
      </c>
      <c r="N884" s="115">
        <v>0</v>
      </c>
      <c r="O884" s="115">
        <v>0</v>
      </c>
      <c r="P884" s="115">
        <v>0</v>
      </c>
      <c r="Q884" s="115">
        <v>0</v>
      </c>
      <c r="R884" s="115">
        <v>0</v>
      </c>
      <c r="S884" s="115">
        <v>0</v>
      </c>
      <c r="T884" s="115">
        <v>0</v>
      </c>
      <c r="U884" s="115">
        <v>0</v>
      </c>
      <c r="V884" s="115">
        <v>0</v>
      </c>
      <c r="W884" s="115">
        <v>0</v>
      </c>
      <c r="X884" s="115">
        <v>0</v>
      </c>
      <c r="Y884" s="115">
        <v>0</v>
      </c>
      <c r="Z884" s="115">
        <v>0</v>
      </c>
      <c r="AA884" s="115">
        <v>0</v>
      </c>
      <c r="AB884" s="115">
        <v>0</v>
      </c>
      <c r="AC884" s="115">
        <v>0</v>
      </c>
      <c r="AD884" s="115">
        <v>0</v>
      </c>
      <c r="AE884" s="115">
        <v>0</v>
      </c>
      <c r="AF884" s="115">
        <v>0</v>
      </c>
      <c r="AG884" s="115">
        <v>0</v>
      </c>
    </row>
    <row r="885" spans="1:33">
      <c r="A885" s="115" t="s">
        <v>903</v>
      </c>
      <c r="B885" s="115" t="s">
        <v>19</v>
      </c>
      <c r="C885" s="2">
        <v>69987400</v>
      </c>
      <c r="D885" s="2">
        <v>82435600</v>
      </c>
      <c r="E885" s="2">
        <v>92406000</v>
      </c>
      <c r="F885" s="2">
        <v>99735700</v>
      </c>
      <c r="G885" s="2">
        <v>105162000</v>
      </c>
      <c r="H885" s="2">
        <v>109214000</v>
      </c>
      <c r="I885" s="2">
        <v>112008000</v>
      </c>
      <c r="J885" s="2">
        <v>114123000</v>
      </c>
      <c r="K885" s="2">
        <v>114982000</v>
      </c>
      <c r="L885" s="2">
        <v>115568000</v>
      </c>
      <c r="M885" s="2">
        <v>116573000</v>
      </c>
      <c r="N885" s="2">
        <v>117041000</v>
      </c>
      <c r="O885" s="2">
        <v>118406000</v>
      </c>
      <c r="P885" s="2">
        <v>119714000</v>
      </c>
      <c r="Q885" s="2">
        <v>121310000</v>
      </c>
      <c r="R885" s="2">
        <v>122901000</v>
      </c>
      <c r="S885" s="2">
        <v>124623000</v>
      </c>
      <c r="T885" s="2">
        <v>126334000</v>
      </c>
      <c r="U885" s="2">
        <v>128032000</v>
      </c>
      <c r="V885" s="2">
        <v>129773000</v>
      </c>
      <c r="W885" s="2">
        <v>132201000</v>
      </c>
      <c r="X885" s="2">
        <v>134406000</v>
      </c>
      <c r="Y885" s="2">
        <v>136511000</v>
      </c>
      <c r="Z885" s="2">
        <v>138794000</v>
      </c>
      <c r="AA885" s="2">
        <v>140886000</v>
      </c>
      <c r="AB885" s="2">
        <v>143117000</v>
      </c>
      <c r="AC885" s="2">
        <v>145110000</v>
      </c>
      <c r="AD885" s="2">
        <v>147119000</v>
      </c>
      <c r="AE885" s="2">
        <v>149210000</v>
      </c>
      <c r="AF885" s="2">
        <v>151428000</v>
      </c>
      <c r="AG885" s="2">
        <v>153567000</v>
      </c>
    </row>
    <row r="886" spans="1:33">
      <c r="A886" s="115" t="s">
        <v>904</v>
      </c>
      <c r="B886" s="115" t="s">
        <v>19</v>
      </c>
      <c r="C886" s="115">
        <v>0</v>
      </c>
      <c r="D886" s="115">
        <v>0</v>
      </c>
      <c r="E886" s="115">
        <v>0</v>
      </c>
      <c r="F886" s="115">
        <v>0</v>
      </c>
      <c r="G886" s="115">
        <v>0</v>
      </c>
      <c r="H886" s="115">
        <v>0</v>
      </c>
      <c r="I886" s="115">
        <v>0</v>
      </c>
      <c r="J886" s="115">
        <v>0</v>
      </c>
      <c r="K886" s="115">
        <v>0</v>
      </c>
      <c r="L886" s="115">
        <v>0</v>
      </c>
      <c r="M886" s="115">
        <v>0</v>
      </c>
      <c r="N886" s="115">
        <v>0</v>
      </c>
      <c r="O886" s="115">
        <v>0</v>
      </c>
      <c r="P886" s="115">
        <v>0</v>
      </c>
      <c r="Q886" s="115">
        <v>0</v>
      </c>
      <c r="R886" s="115">
        <v>0</v>
      </c>
      <c r="S886" s="115">
        <v>0</v>
      </c>
      <c r="T886" s="115">
        <v>0</v>
      </c>
      <c r="U886" s="115">
        <v>0</v>
      </c>
      <c r="V886" s="115">
        <v>0</v>
      </c>
      <c r="W886" s="115">
        <v>0</v>
      </c>
      <c r="X886" s="115">
        <v>0</v>
      </c>
      <c r="Y886" s="115">
        <v>0</v>
      </c>
      <c r="Z886" s="115">
        <v>0</v>
      </c>
      <c r="AA886" s="115">
        <v>0</v>
      </c>
      <c r="AB886" s="115">
        <v>0</v>
      </c>
      <c r="AC886" s="115">
        <v>0</v>
      </c>
      <c r="AD886" s="115">
        <v>0</v>
      </c>
      <c r="AE886" s="115">
        <v>0</v>
      </c>
      <c r="AF886" s="115">
        <v>0</v>
      </c>
      <c r="AG886" s="115">
        <v>0</v>
      </c>
    </row>
    <row r="887" spans="1:33">
      <c r="A887" s="115" t="s">
        <v>905</v>
      </c>
      <c r="B887" s="115" t="s">
        <v>19</v>
      </c>
      <c r="C887" s="115">
        <v>0</v>
      </c>
      <c r="D887" s="115">
        <v>169767</v>
      </c>
      <c r="E887" s="115">
        <v>413766</v>
      </c>
      <c r="F887" s="115">
        <v>636610</v>
      </c>
      <c r="G887" s="115">
        <v>808875</v>
      </c>
      <c r="H887" s="115">
        <v>924868</v>
      </c>
      <c r="I887" s="115">
        <v>931793</v>
      </c>
      <c r="J887" s="115">
        <v>777876</v>
      </c>
      <c r="K887" s="115">
        <v>408385</v>
      </c>
      <c r="L887" s="115">
        <v>0</v>
      </c>
      <c r="M887" s="115">
        <v>0</v>
      </c>
      <c r="N887" s="115">
        <v>0</v>
      </c>
      <c r="O887" s="115">
        <v>0</v>
      </c>
      <c r="P887" s="115">
        <v>0</v>
      </c>
      <c r="Q887" s="115">
        <v>0</v>
      </c>
      <c r="R887" s="115">
        <v>0</v>
      </c>
      <c r="S887" s="115">
        <v>0</v>
      </c>
      <c r="T887" s="115">
        <v>0</v>
      </c>
      <c r="U887" s="115">
        <v>0</v>
      </c>
      <c r="V887" s="115">
        <v>0</v>
      </c>
      <c r="W887" s="115">
        <v>0</v>
      </c>
      <c r="X887" s="115">
        <v>0</v>
      </c>
      <c r="Y887" s="115">
        <v>0</v>
      </c>
      <c r="Z887" s="115">
        <v>0</v>
      </c>
      <c r="AA887" s="115">
        <v>0</v>
      </c>
      <c r="AB887" s="115">
        <v>0</v>
      </c>
      <c r="AC887" s="115">
        <v>0</v>
      </c>
      <c r="AD887" s="115">
        <v>0</v>
      </c>
      <c r="AE887" s="115">
        <v>0</v>
      </c>
      <c r="AF887" s="115">
        <v>0</v>
      </c>
      <c r="AG887" s="115">
        <v>0</v>
      </c>
    </row>
    <row r="888" spans="1:33">
      <c r="A888" s="115" t="s">
        <v>906</v>
      </c>
      <c r="B888" s="115" t="s">
        <v>19</v>
      </c>
      <c r="C888" s="115">
        <v>0</v>
      </c>
      <c r="D888" s="115">
        <v>0</v>
      </c>
      <c r="E888" s="115">
        <v>0</v>
      </c>
      <c r="F888" s="115">
        <v>0</v>
      </c>
      <c r="G888" s="115">
        <v>0</v>
      </c>
      <c r="H888" s="115">
        <v>0</v>
      </c>
      <c r="I888" s="115">
        <v>0</v>
      </c>
      <c r="J888" s="115">
        <v>0</v>
      </c>
      <c r="K888" s="115">
        <v>0</v>
      </c>
      <c r="L888" s="115">
        <v>0</v>
      </c>
      <c r="M888" s="115">
        <v>0</v>
      </c>
      <c r="N888" s="115">
        <v>0</v>
      </c>
      <c r="O888" s="115">
        <v>0</v>
      </c>
      <c r="P888" s="115">
        <v>0</v>
      </c>
      <c r="Q888" s="115">
        <v>0</v>
      </c>
      <c r="R888" s="115">
        <v>0</v>
      </c>
      <c r="S888" s="115">
        <v>0</v>
      </c>
      <c r="T888" s="115">
        <v>0</v>
      </c>
      <c r="U888" s="115">
        <v>0</v>
      </c>
      <c r="V888" s="115">
        <v>0</v>
      </c>
      <c r="W888" s="115">
        <v>0</v>
      </c>
      <c r="X888" s="115">
        <v>0</v>
      </c>
      <c r="Y888" s="115">
        <v>0</v>
      </c>
      <c r="Z888" s="115">
        <v>0</v>
      </c>
      <c r="AA888" s="115">
        <v>0</v>
      </c>
      <c r="AB888" s="115">
        <v>0</v>
      </c>
      <c r="AC888" s="115">
        <v>0</v>
      </c>
      <c r="AD888" s="115">
        <v>0</v>
      </c>
      <c r="AE888" s="115">
        <v>0</v>
      </c>
      <c r="AF888" s="115">
        <v>0</v>
      </c>
      <c r="AG888" s="115">
        <v>0</v>
      </c>
    </row>
    <row r="889" spans="1:33">
      <c r="A889" s="115" t="s">
        <v>907</v>
      </c>
      <c r="B889" s="115" t="s">
        <v>19</v>
      </c>
      <c r="C889" s="115">
        <v>0</v>
      </c>
      <c r="D889" s="115">
        <v>0</v>
      </c>
      <c r="E889" s="115">
        <v>0</v>
      </c>
      <c r="F889" s="115">
        <v>0</v>
      </c>
      <c r="G889" s="115">
        <v>0</v>
      </c>
      <c r="H889" s="115">
        <v>0</v>
      </c>
      <c r="I889" s="115">
        <v>0</v>
      </c>
      <c r="J889" s="115">
        <v>0</v>
      </c>
      <c r="K889" s="115">
        <v>0</v>
      </c>
      <c r="L889" s="115">
        <v>0</v>
      </c>
      <c r="M889" s="115">
        <v>0</v>
      </c>
      <c r="N889" s="115">
        <v>0</v>
      </c>
      <c r="O889" s="115">
        <v>0</v>
      </c>
      <c r="P889" s="115">
        <v>0</v>
      </c>
      <c r="Q889" s="115">
        <v>0</v>
      </c>
      <c r="R889" s="115">
        <v>0</v>
      </c>
      <c r="S889" s="115">
        <v>0</v>
      </c>
      <c r="T889" s="115">
        <v>0</v>
      </c>
      <c r="U889" s="115">
        <v>0</v>
      </c>
      <c r="V889" s="115">
        <v>0</v>
      </c>
      <c r="W889" s="115">
        <v>0</v>
      </c>
      <c r="X889" s="115">
        <v>0</v>
      </c>
      <c r="Y889" s="115">
        <v>0</v>
      </c>
      <c r="Z889" s="115">
        <v>0</v>
      </c>
      <c r="AA889" s="115">
        <v>0</v>
      </c>
      <c r="AB889" s="115">
        <v>0</v>
      </c>
      <c r="AC889" s="115">
        <v>0</v>
      </c>
      <c r="AD889" s="115">
        <v>0</v>
      </c>
      <c r="AE889" s="115">
        <v>0</v>
      </c>
      <c r="AF889" s="115">
        <v>0</v>
      </c>
      <c r="AG889" s="115">
        <v>0</v>
      </c>
    </row>
    <row r="890" spans="1:33">
      <c r="A890" s="115" t="s">
        <v>908</v>
      </c>
      <c r="B890" s="115" t="s">
        <v>19</v>
      </c>
      <c r="C890" s="115">
        <v>0</v>
      </c>
      <c r="D890" s="115">
        <v>0</v>
      </c>
      <c r="E890" s="115">
        <v>0</v>
      </c>
      <c r="F890" s="115">
        <v>0</v>
      </c>
      <c r="G890" s="115">
        <v>0</v>
      </c>
      <c r="H890" s="115">
        <v>0</v>
      </c>
      <c r="I890" s="115">
        <v>0</v>
      </c>
      <c r="J890" s="115">
        <v>0</v>
      </c>
      <c r="K890" s="115">
        <v>0</v>
      </c>
      <c r="L890" s="115">
        <v>0</v>
      </c>
      <c r="M890" s="115">
        <v>0</v>
      </c>
      <c r="N890" s="115">
        <v>0</v>
      </c>
      <c r="O890" s="115">
        <v>0</v>
      </c>
      <c r="P890" s="115">
        <v>0</v>
      </c>
      <c r="Q890" s="115">
        <v>0</v>
      </c>
      <c r="R890" s="115">
        <v>0</v>
      </c>
      <c r="S890" s="115">
        <v>0</v>
      </c>
      <c r="T890" s="115">
        <v>0</v>
      </c>
      <c r="U890" s="115">
        <v>0</v>
      </c>
      <c r="V890" s="115">
        <v>0</v>
      </c>
      <c r="W890" s="115">
        <v>0</v>
      </c>
      <c r="X890" s="115">
        <v>0</v>
      </c>
      <c r="Y890" s="115">
        <v>0</v>
      </c>
      <c r="Z890" s="115">
        <v>0</v>
      </c>
      <c r="AA890" s="115">
        <v>0</v>
      </c>
      <c r="AB890" s="115">
        <v>0</v>
      </c>
      <c r="AC890" s="115">
        <v>0</v>
      </c>
      <c r="AD890" s="115">
        <v>0</v>
      </c>
      <c r="AE890" s="115">
        <v>0</v>
      </c>
      <c r="AF890" s="115">
        <v>0</v>
      </c>
      <c r="AG890" s="115">
        <v>0</v>
      </c>
    </row>
    <row r="891" spans="1:33">
      <c r="A891" s="115" t="s">
        <v>909</v>
      </c>
      <c r="B891" s="115" t="s">
        <v>19</v>
      </c>
      <c r="C891" s="115">
        <v>0</v>
      </c>
      <c r="D891" s="115">
        <v>0</v>
      </c>
      <c r="E891" s="115">
        <v>0</v>
      </c>
      <c r="F891" s="115">
        <v>0</v>
      </c>
      <c r="G891" s="115">
        <v>0</v>
      </c>
      <c r="H891" s="115">
        <v>0</v>
      </c>
      <c r="I891" s="115">
        <v>0</v>
      </c>
      <c r="J891" s="115">
        <v>0</v>
      </c>
      <c r="K891" s="115">
        <v>0</v>
      </c>
      <c r="L891" s="115">
        <v>0</v>
      </c>
      <c r="M891" s="115">
        <v>0</v>
      </c>
      <c r="N891" s="115">
        <v>0</v>
      </c>
      <c r="O891" s="115">
        <v>0</v>
      </c>
      <c r="P891" s="115">
        <v>0</v>
      </c>
      <c r="Q891" s="115">
        <v>0</v>
      </c>
      <c r="R891" s="115">
        <v>0</v>
      </c>
      <c r="S891" s="115">
        <v>0</v>
      </c>
      <c r="T891" s="115">
        <v>0</v>
      </c>
      <c r="U891" s="115">
        <v>0</v>
      </c>
      <c r="V891" s="115">
        <v>0</v>
      </c>
      <c r="W891" s="115">
        <v>0</v>
      </c>
      <c r="X891" s="115">
        <v>0</v>
      </c>
      <c r="Y891" s="115">
        <v>0</v>
      </c>
      <c r="Z891" s="115">
        <v>0</v>
      </c>
      <c r="AA891" s="115">
        <v>0</v>
      </c>
      <c r="AB891" s="115">
        <v>0</v>
      </c>
      <c r="AC891" s="115">
        <v>0</v>
      </c>
      <c r="AD891" s="115">
        <v>0</v>
      </c>
      <c r="AE891" s="115">
        <v>0</v>
      </c>
      <c r="AF891" s="115">
        <v>0</v>
      </c>
      <c r="AG891" s="115">
        <v>0</v>
      </c>
    </row>
    <row r="892" spans="1:33">
      <c r="A892" s="115" t="s">
        <v>910</v>
      </c>
      <c r="B892" s="115" t="s">
        <v>19</v>
      </c>
      <c r="C892" s="115">
        <v>0</v>
      </c>
      <c r="D892" s="115">
        <v>0</v>
      </c>
      <c r="E892" s="115">
        <v>0</v>
      </c>
      <c r="F892" s="115">
        <v>0</v>
      </c>
      <c r="G892" s="115">
        <v>0</v>
      </c>
      <c r="H892" s="115">
        <v>0</v>
      </c>
      <c r="I892" s="115">
        <v>0</v>
      </c>
      <c r="J892" s="115">
        <v>0</v>
      </c>
      <c r="K892" s="115">
        <v>0</v>
      </c>
      <c r="L892" s="115">
        <v>0</v>
      </c>
      <c r="M892" s="115">
        <v>0</v>
      </c>
      <c r="N892" s="115">
        <v>0</v>
      </c>
      <c r="O892" s="115">
        <v>0</v>
      </c>
      <c r="P892" s="115">
        <v>0</v>
      </c>
      <c r="Q892" s="115">
        <v>0</v>
      </c>
      <c r="R892" s="115">
        <v>0</v>
      </c>
      <c r="S892" s="115">
        <v>0</v>
      </c>
      <c r="T892" s="115">
        <v>0</v>
      </c>
      <c r="U892" s="115">
        <v>0</v>
      </c>
      <c r="V892" s="115">
        <v>0</v>
      </c>
      <c r="W892" s="115">
        <v>0</v>
      </c>
      <c r="X892" s="115">
        <v>0</v>
      </c>
      <c r="Y892" s="115">
        <v>0</v>
      </c>
      <c r="Z892" s="115">
        <v>0</v>
      </c>
      <c r="AA892" s="115">
        <v>0</v>
      </c>
      <c r="AB892" s="115">
        <v>0</v>
      </c>
      <c r="AC892" s="115">
        <v>0</v>
      </c>
      <c r="AD892" s="115">
        <v>0</v>
      </c>
      <c r="AE892" s="115">
        <v>0</v>
      </c>
      <c r="AF892" s="115">
        <v>0</v>
      </c>
      <c r="AG892" s="115">
        <v>0</v>
      </c>
    </row>
    <row r="893" spans="1:33">
      <c r="A893" s="115" t="s">
        <v>911</v>
      </c>
      <c r="B893" s="115" t="s">
        <v>19</v>
      </c>
      <c r="C893" s="115">
        <v>0</v>
      </c>
      <c r="D893" s="115">
        <v>0</v>
      </c>
      <c r="E893" s="115">
        <v>0</v>
      </c>
      <c r="F893" s="115">
        <v>0</v>
      </c>
      <c r="G893" s="115">
        <v>0</v>
      </c>
      <c r="H893" s="115">
        <v>0</v>
      </c>
      <c r="I893" s="115">
        <v>0</v>
      </c>
      <c r="J893" s="115">
        <v>0</v>
      </c>
      <c r="K893" s="115">
        <v>0</v>
      </c>
      <c r="L893" s="115">
        <v>0</v>
      </c>
      <c r="M893" s="115">
        <v>0</v>
      </c>
      <c r="N893" s="115">
        <v>0</v>
      </c>
      <c r="O893" s="115">
        <v>0</v>
      </c>
      <c r="P893" s="115">
        <v>0</v>
      </c>
      <c r="Q893" s="115">
        <v>0</v>
      </c>
      <c r="R893" s="115">
        <v>0</v>
      </c>
      <c r="S893" s="115">
        <v>0</v>
      </c>
      <c r="T893" s="115">
        <v>0</v>
      </c>
      <c r="U893" s="115">
        <v>0</v>
      </c>
      <c r="V893" s="115">
        <v>0</v>
      </c>
      <c r="W893" s="115">
        <v>0</v>
      </c>
      <c r="X893" s="115">
        <v>0</v>
      </c>
      <c r="Y893" s="115">
        <v>0</v>
      </c>
      <c r="Z893" s="115">
        <v>0</v>
      </c>
      <c r="AA893" s="115">
        <v>0</v>
      </c>
      <c r="AB893" s="115">
        <v>0</v>
      </c>
      <c r="AC893" s="115">
        <v>0</v>
      </c>
      <c r="AD893" s="115">
        <v>0</v>
      </c>
      <c r="AE893" s="115">
        <v>0</v>
      </c>
      <c r="AF893" s="115">
        <v>0</v>
      </c>
      <c r="AG893" s="115">
        <v>0</v>
      </c>
    </row>
    <row r="894" spans="1:33">
      <c r="A894" s="115" t="s">
        <v>912</v>
      </c>
      <c r="B894" s="115" t="s">
        <v>19</v>
      </c>
      <c r="C894" s="115">
        <v>0</v>
      </c>
      <c r="D894" s="115">
        <v>0</v>
      </c>
      <c r="E894" s="115">
        <v>0</v>
      </c>
      <c r="F894" s="115">
        <v>0</v>
      </c>
      <c r="G894" s="115">
        <v>0</v>
      </c>
      <c r="H894" s="115">
        <v>0</v>
      </c>
      <c r="I894" s="115">
        <v>0</v>
      </c>
      <c r="J894" s="115">
        <v>0</v>
      </c>
      <c r="K894" s="115">
        <v>0</v>
      </c>
      <c r="L894" s="115">
        <v>0</v>
      </c>
      <c r="M894" s="115">
        <v>0</v>
      </c>
      <c r="N894" s="115">
        <v>0</v>
      </c>
      <c r="O894" s="115">
        <v>0</v>
      </c>
      <c r="P894" s="115">
        <v>0</v>
      </c>
      <c r="Q894" s="115">
        <v>0</v>
      </c>
      <c r="R894" s="115">
        <v>0</v>
      </c>
      <c r="S894" s="115">
        <v>0</v>
      </c>
      <c r="T894" s="115">
        <v>0</v>
      </c>
      <c r="U894" s="115">
        <v>0</v>
      </c>
      <c r="V894" s="115">
        <v>0</v>
      </c>
      <c r="W894" s="115">
        <v>0</v>
      </c>
      <c r="X894" s="115">
        <v>0</v>
      </c>
      <c r="Y894" s="115">
        <v>0</v>
      </c>
      <c r="Z894" s="115">
        <v>0</v>
      </c>
      <c r="AA894" s="115">
        <v>0</v>
      </c>
      <c r="AB894" s="115">
        <v>0</v>
      </c>
      <c r="AC894" s="115">
        <v>0</v>
      </c>
      <c r="AD894" s="115">
        <v>0</v>
      </c>
      <c r="AE894" s="115">
        <v>0</v>
      </c>
      <c r="AF894" s="115">
        <v>0</v>
      </c>
      <c r="AG894" s="115">
        <v>0</v>
      </c>
    </row>
    <row r="895" spans="1:33">
      <c r="A895" s="115" t="s">
        <v>913</v>
      </c>
      <c r="B895" s="115" t="s">
        <v>19</v>
      </c>
      <c r="C895" s="2">
        <v>2087430000</v>
      </c>
      <c r="D895" s="2">
        <v>2194680000</v>
      </c>
      <c r="E895" s="2">
        <v>2195180000</v>
      </c>
      <c r="F895" s="2">
        <v>2177580000</v>
      </c>
      <c r="G895" s="2">
        <v>2159140000</v>
      </c>
      <c r="H895" s="2">
        <v>2076070000</v>
      </c>
      <c r="I895" s="2">
        <v>2087080000</v>
      </c>
      <c r="J895" s="2">
        <v>2074570000</v>
      </c>
      <c r="K895" s="2">
        <v>2092610000</v>
      </c>
      <c r="L895" s="2">
        <v>2108320000</v>
      </c>
      <c r="M895" s="2">
        <v>2116920000</v>
      </c>
      <c r="N895" s="2">
        <v>2118690000</v>
      </c>
      <c r="O895" s="2">
        <v>2117250000</v>
      </c>
      <c r="P895" s="2">
        <v>2120180000</v>
      </c>
      <c r="Q895" s="2">
        <v>2116290000</v>
      </c>
      <c r="R895" s="2">
        <v>2120030000</v>
      </c>
      <c r="S895" s="2">
        <v>2122540000</v>
      </c>
      <c r="T895" s="2">
        <v>2122630000</v>
      </c>
      <c r="U895" s="2">
        <v>2113530000</v>
      </c>
      <c r="V895" s="2">
        <v>2120690000</v>
      </c>
      <c r="W895" s="2">
        <v>2113820000</v>
      </c>
      <c r="X895" s="2">
        <v>2114610000</v>
      </c>
      <c r="Y895" s="2">
        <v>2121510000</v>
      </c>
      <c r="Z895" s="2">
        <v>2133020000</v>
      </c>
      <c r="AA895" s="2">
        <v>2123590000</v>
      </c>
      <c r="AB895" s="2">
        <v>2126400000</v>
      </c>
      <c r="AC895" s="2">
        <v>2124150000</v>
      </c>
      <c r="AD895" s="2">
        <v>2127100000</v>
      </c>
      <c r="AE895" s="2">
        <v>2129850000</v>
      </c>
      <c r="AF895" s="2">
        <v>2133500000</v>
      </c>
      <c r="AG895" s="2">
        <v>2145730000</v>
      </c>
    </row>
    <row r="896" spans="1:33">
      <c r="A896" s="115" t="s">
        <v>914</v>
      </c>
      <c r="B896" s="115" t="s">
        <v>19</v>
      </c>
      <c r="C896" s="115">
        <v>0</v>
      </c>
      <c r="D896" s="115">
        <v>0</v>
      </c>
      <c r="E896" s="115">
        <v>0</v>
      </c>
      <c r="F896" s="115">
        <v>0</v>
      </c>
      <c r="G896" s="115">
        <v>0</v>
      </c>
      <c r="H896" s="115">
        <v>0</v>
      </c>
      <c r="I896" s="115">
        <v>0</v>
      </c>
      <c r="J896" s="115">
        <v>0</v>
      </c>
      <c r="K896" s="115">
        <v>0</v>
      </c>
      <c r="L896" s="115">
        <v>0</v>
      </c>
      <c r="M896" s="115">
        <v>0</v>
      </c>
      <c r="N896" s="115">
        <v>0</v>
      </c>
      <c r="O896" s="115">
        <v>0</v>
      </c>
      <c r="P896" s="115">
        <v>0</v>
      </c>
      <c r="Q896" s="115">
        <v>0</v>
      </c>
      <c r="R896" s="115">
        <v>0</v>
      </c>
      <c r="S896" s="115">
        <v>0</v>
      </c>
      <c r="T896" s="115">
        <v>0</v>
      </c>
      <c r="U896" s="115">
        <v>0</v>
      </c>
      <c r="V896" s="115">
        <v>0</v>
      </c>
      <c r="W896" s="115">
        <v>0</v>
      </c>
      <c r="X896" s="115">
        <v>0</v>
      </c>
      <c r="Y896" s="115">
        <v>0</v>
      </c>
      <c r="Z896" s="115">
        <v>0</v>
      </c>
      <c r="AA896" s="115">
        <v>0</v>
      </c>
      <c r="AB896" s="115">
        <v>0</v>
      </c>
      <c r="AC896" s="115">
        <v>0</v>
      </c>
      <c r="AD896" s="115">
        <v>0</v>
      </c>
      <c r="AE896" s="115">
        <v>0</v>
      </c>
      <c r="AF896" s="115">
        <v>0</v>
      </c>
      <c r="AG896" s="115">
        <v>0</v>
      </c>
    </row>
    <row r="897" spans="1:33">
      <c r="A897" s="115" t="s">
        <v>915</v>
      </c>
      <c r="B897" s="115" t="s">
        <v>19</v>
      </c>
      <c r="C897" s="115">
        <v>0</v>
      </c>
      <c r="D897" s="2">
        <v>4519700</v>
      </c>
      <c r="E897" s="2">
        <v>9829360</v>
      </c>
      <c r="F897" s="2">
        <v>13899400</v>
      </c>
      <c r="G897" s="2">
        <v>16607400</v>
      </c>
      <c r="H897" s="2">
        <v>17581000</v>
      </c>
      <c r="I897" s="2">
        <v>17362300</v>
      </c>
      <c r="J897" s="2">
        <v>14140500</v>
      </c>
      <c r="K897" s="2">
        <v>7432350</v>
      </c>
      <c r="L897" s="115">
        <v>0</v>
      </c>
      <c r="M897" s="115">
        <v>0</v>
      </c>
      <c r="N897" s="115">
        <v>0</v>
      </c>
      <c r="O897" s="115">
        <v>0</v>
      </c>
      <c r="P897" s="115">
        <v>0</v>
      </c>
      <c r="Q897" s="115">
        <v>0</v>
      </c>
      <c r="R897" s="115">
        <v>0</v>
      </c>
      <c r="S897" s="115">
        <v>0</v>
      </c>
      <c r="T897" s="115">
        <v>0</v>
      </c>
      <c r="U897" s="115">
        <v>0</v>
      </c>
      <c r="V897" s="115">
        <v>0</v>
      </c>
      <c r="W897" s="115">
        <v>0</v>
      </c>
      <c r="X897" s="115">
        <v>0</v>
      </c>
      <c r="Y897" s="115">
        <v>0</v>
      </c>
      <c r="Z897" s="115">
        <v>0</v>
      </c>
      <c r="AA897" s="115">
        <v>0</v>
      </c>
      <c r="AB897" s="115">
        <v>0</v>
      </c>
      <c r="AC897" s="115">
        <v>0</v>
      </c>
      <c r="AD897" s="115">
        <v>0</v>
      </c>
      <c r="AE897" s="115">
        <v>0</v>
      </c>
      <c r="AF897" s="115">
        <v>0</v>
      </c>
      <c r="AG897" s="115">
        <v>0</v>
      </c>
    </row>
    <row r="898" spans="1:33">
      <c r="A898" s="115" t="s">
        <v>916</v>
      </c>
      <c r="B898" s="115" t="s">
        <v>19</v>
      </c>
      <c r="C898" s="115">
        <v>0</v>
      </c>
      <c r="D898" s="115">
        <v>0</v>
      </c>
      <c r="E898" s="115">
        <v>0</v>
      </c>
      <c r="F898" s="115">
        <v>0</v>
      </c>
      <c r="G898" s="115">
        <v>0</v>
      </c>
      <c r="H898" s="115">
        <v>0</v>
      </c>
      <c r="I898" s="115">
        <v>0</v>
      </c>
      <c r="J898" s="115">
        <v>0</v>
      </c>
      <c r="K898" s="115">
        <v>0</v>
      </c>
      <c r="L898" s="115">
        <v>0</v>
      </c>
      <c r="M898" s="115">
        <v>0</v>
      </c>
      <c r="N898" s="115">
        <v>0</v>
      </c>
      <c r="O898" s="115">
        <v>0</v>
      </c>
      <c r="P898" s="115">
        <v>0</v>
      </c>
      <c r="Q898" s="115">
        <v>0</v>
      </c>
      <c r="R898" s="115">
        <v>0</v>
      </c>
      <c r="S898" s="115">
        <v>0</v>
      </c>
      <c r="T898" s="115">
        <v>0</v>
      </c>
      <c r="U898" s="115">
        <v>0</v>
      </c>
      <c r="V898" s="115">
        <v>0</v>
      </c>
      <c r="W898" s="115">
        <v>0</v>
      </c>
      <c r="X898" s="115">
        <v>0</v>
      </c>
      <c r="Y898" s="115">
        <v>0</v>
      </c>
      <c r="Z898" s="115">
        <v>0</v>
      </c>
      <c r="AA898" s="115">
        <v>0</v>
      </c>
      <c r="AB898" s="115">
        <v>0</v>
      </c>
      <c r="AC898" s="115">
        <v>0</v>
      </c>
      <c r="AD898" s="115">
        <v>0</v>
      </c>
      <c r="AE898" s="115">
        <v>0</v>
      </c>
      <c r="AF898" s="115">
        <v>0</v>
      </c>
      <c r="AG898" s="115">
        <v>0</v>
      </c>
    </row>
    <row r="899" spans="1:33">
      <c r="A899" s="115" t="s">
        <v>917</v>
      </c>
      <c r="B899" s="115" t="s">
        <v>19</v>
      </c>
      <c r="C899" s="115">
        <v>0</v>
      </c>
      <c r="D899" s="115">
        <v>0</v>
      </c>
      <c r="E899" s="115">
        <v>0</v>
      </c>
      <c r="F899" s="115">
        <v>0</v>
      </c>
      <c r="G899" s="115">
        <v>0</v>
      </c>
      <c r="H899" s="115">
        <v>0</v>
      </c>
      <c r="I899" s="115">
        <v>0</v>
      </c>
      <c r="J899" s="115">
        <v>0</v>
      </c>
      <c r="K899" s="115">
        <v>0</v>
      </c>
      <c r="L899" s="115">
        <v>0</v>
      </c>
      <c r="M899" s="115">
        <v>0</v>
      </c>
      <c r="N899" s="115">
        <v>0</v>
      </c>
      <c r="O899" s="115">
        <v>0</v>
      </c>
      <c r="P899" s="115">
        <v>0</v>
      </c>
      <c r="Q899" s="115">
        <v>0</v>
      </c>
      <c r="R899" s="115">
        <v>0</v>
      </c>
      <c r="S899" s="115">
        <v>0</v>
      </c>
      <c r="T899" s="115">
        <v>0</v>
      </c>
      <c r="U899" s="115">
        <v>0</v>
      </c>
      <c r="V899" s="115">
        <v>0</v>
      </c>
      <c r="W899" s="115">
        <v>0</v>
      </c>
      <c r="X899" s="115">
        <v>0</v>
      </c>
      <c r="Y899" s="115">
        <v>0</v>
      </c>
      <c r="Z899" s="115">
        <v>0</v>
      </c>
      <c r="AA899" s="115">
        <v>0</v>
      </c>
      <c r="AB899" s="115">
        <v>0</v>
      </c>
      <c r="AC899" s="115">
        <v>0</v>
      </c>
      <c r="AD899" s="115">
        <v>0</v>
      </c>
      <c r="AE899" s="115">
        <v>0</v>
      </c>
      <c r="AF899" s="115">
        <v>0</v>
      </c>
      <c r="AG899" s="115">
        <v>0</v>
      </c>
    </row>
    <row r="900" spans="1:33">
      <c r="A900" s="115" t="s">
        <v>918</v>
      </c>
      <c r="B900" s="115" t="s">
        <v>19</v>
      </c>
      <c r="C900" s="115">
        <v>0</v>
      </c>
      <c r="D900" s="115">
        <v>0</v>
      </c>
      <c r="E900" s="115">
        <v>0</v>
      </c>
      <c r="F900" s="115">
        <v>0</v>
      </c>
      <c r="G900" s="115">
        <v>0</v>
      </c>
      <c r="H900" s="115">
        <v>0</v>
      </c>
      <c r="I900" s="115">
        <v>0</v>
      </c>
      <c r="J900" s="115">
        <v>0</v>
      </c>
      <c r="K900" s="115">
        <v>0</v>
      </c>
      <c r="L900" s="115">
        <v>0</v>
      </c>
      <c r="M900" s="115">
        <v>0</v>
      </c>
      <c r="N900" s="115">
        <v>0</v>
      </c>
      <c r="O900" s="115">
        <v>0</v>
      </c>
      <c r="P900" s="115">
        <v>0</v>
      </c>
      <c r="Q900" s="115">
        <v>0</v>
      </c>
      <c r="R900" s="115">
        <v>0</v>
      </c>
      <c r="S900" s="115">
        <v>0</v>
      </c>
      <c r="T900" s="115">
        <v>0</v>
      </c>
      <c r="U900" s="115">
        <v>0</v>
      </c>
      <c r="V900" s="115">
        <v>0</v>
      </c>
      <c r="W900" s="115">
        <v>0</v>
      </c>
      <c r="X900" s="115">
        <v>0</v>
      </c>
      <c r="Y900" s="115">
        <v>0</v>
      </c>
      <c r="Z900" s="115">
        <v>0</v>
      </c>
      <c r="AA900" s="115">
        <v>0</v>
      </c>
      <c r="AB900" s="115">
        <v>0</v>
      </c>
      <c r="AC900" s="115">
        <v>0</v>
      </c>
      <c r="AD900" s="115">
        <v>0</v>
      </c>
      <c r="AE900" s="115">
        <v>0</v>
      </c>
      <c r="AF900" s="115">
        <v>0</v>
      </c>
      <c r="AG900" s="115">
        <v>0</v>
      </c>
    </row>
    <row r="901" spans="1:33">
      <c r="A901" s="115" t="s">
        <v>919</v>
      </c>
      <c r="B901" s="115" t="s">
        <v>19</v>
      </c>
      <c r="C901" s="115">
        <v>0</v>
      </c>
      <c r="D901" s="115">
        <v>0</v>
      </c>
      <c r="E901" s="115">
        <v>0</v>
      </c>
      <c r="F901" s="115">
        <v>0</v>
      </c>
      <c r="G901" s="115">
        <v>0</v>
      </c>
      <c r="H901" s="115">
        <v>0</v>
      </c>
      <c r="I901" s="115">
        <v>0</v>
      </c>
      <c r="J901" s="115">
        <v>0</v>
      </c>
      <c r="K901" s="115">
        <v>0</v>
      </c>
      <c r="L901" s="115">
        <v>0</v>
      </c>
      <c r="M901" s="115">
        <v>0</v>
      </c>
      <c r="N901" s="115">
        <v>0</v>
      </c>
      <c r="O901" s="115">
        <v>0</v>
      </c>
      <c r="P901" s="115">
        <v>0</v>
      </c>
      <c r="Q901" s="115">
        <v>0</v>
      </c>
      <c r="R901" s="115">
        <v>0</v>
      </c>
      <c r="S901" s="115">
        <v>0</v>
      </c>
      <c r="T901" s="115">
        <v>0</v>
      </c>
      <c r="U901" s="115">
        <v>0</v>
      </c>
      <c r="V901" s="115">
        <v>0</v>
      </c>
      <c r="W901" s="115">
        <v>0</v>
      </c>
      <c r="X901" s="115">
        <v>0</v>
      </c>
      <c r="Y901" s="115">
        <v>0</v>
      </c>
      <c r="Z901" s="115">
        <v>0</v>
      </c>
      <c r="AA901" s="115">
        <v>0</v>
      </c>
      <c r="AB901" s="115">
        <v>0</v>
      </c>
      <c r="AC901" s="115">
        <v>0</v>
      </c>
      <c r="AD901" s="115">
        <v>0</v>
      </c>
      <c r="AE901" s="115">
        <v>0</v>
      </c>
      <c r="AF901" s="115">
        <v>0</v>
      </c>
      <c r="AG901" s="115">
        <v>0</v>
      </c>
    </row>
    <row r="902" spans="1:33">
      <c r="A902" s="115" t="s">
        <v>920</v>
      </c>
      <c r="B902" s="115" t="s">
        <v>19</v>
      </c>
      <c r="C902" s="115">
        <v>0</v>
      </c>
      <c r="D902" s="115">
        <v>0</v>
      </c>
      <c r="E902" s="115">
        <v>0</v>
      </c>
      <c r="F902" s="115">
        <v>0</v>
      </c>
      <c r="G902" s="115">
        <v>0</v>
      </c>
      <c r="H902" s="115">
        <v>0</v>
      </c>
      <c r="I902" s="115">
        <v>0</v>
      </c>
      <c r="J902" s="115">
        <v>0</v>
      </c>
      <c r="K902" s="115">
        <v>0</v>
      </c>
      <c r="L902" s="115">
        <v>0</v>
      </c>
      <c r="M902" s="115">
        <v>0</v>
      </c>
      <c r="N902" s="115">
        <v>0</v>
      </c>
      <c r="O902" s="115">
        <v>0</v>
      </c>
      <c r="P902" s="115">
        <v>0</v>
      </c>
      <c r="Q902" s="115">
        <v>0</v>
      </c>
      <c r="R902" s="115">
        <v>0</v>
      </c>
      <c r="S902" s="115">
        <v>0</v>
      </c>
      <c r="T902" s="115">
        <v>0</v>
      </c>
      <c r="U902" s="115">
        <v>0</v>
      </c>
      <c r="V902" s="115">
        <v>0</v>
      </c>
      <c r="W902" s="115">
        <v>0</v>
      </c>
      <c r="X902" s="115">
        <v>0</v>
      </c>
      <c r="Y902" s="115">
        <v>0</v>
      </c>
      <c r="Z902" s="115">
        <v>0</v>
      </c>
      <c r="AA902" s="115">
        <v>0</v>
      </c>
      <c r="AB902" s="115">
        <v>0</v>
      </c>
      <c r="AC902" s="115">
        <v>0</v>
      </c>
      <c r="AD902" s="115">
        <v>0</v>
      </c>
      <c r="AE902" s="115">
        <v>0</v>
      </c>
      <c r="AF902" s="115">
        <v>0</v>
      </c>
      <c r="AG902" s="115">
        <v>0</v>
      </c>
    </row>
    <row r="903" spans="1:33">
      <c r="A903" s="115" t="s">
        <v>921</v>
      </c>
      <c r="B903" s="115" t="s">
        <v>19</v>
      </c>
      <c r="C903" s="115">
        <v>0</v>
      </c>
      <c r="D903" s="115">
        <v>0</v>
      </c>
      <c r="E903" s="115">
        <v>0</v>
      </c>
      <c r="F903" s="115">
        <v>0</v>
      </c>
      <c r="G903" s="115">
        <v>0</v>
      </c>
      <c r="H903" s="115">
        <v>0</v>
      </c>
      <c r="I903" s="115">
        <v>0</v>
      </c>
      <c r="J903" s="115">
        <v>0</v>
      </c>
      <c r="K903" s="115">
        <v>0</v>
      </c>
      <c r="L903" s="115">
        <v>0</v>
      </c>
      <c r="M903" s="115">
        <v>0</v>
      </c>
      <c r="N903" s="115">
        <v>0</v>
      </c>
      <c r="O903" s="115">
        <v>0</v>
      </c>
      <c r="P903" s="115">
        <v>0</v>
      </c>
      <c r="Q903" s="115">
        <v>0</v>
      </c>
      <c r="R903" s="115">
        <v>0</v>
      </c>
      <c r="S903" s="115">
        <v>0</v>
      </c>
      <c r="T903" s="115">
        <v>0</v>
      </c>
      <c r="U903" s="115">
        <v>0</v>
      </c>
      <c r="V903" s="115">
        <v>0</v>
      </c>
      <c r="W903" s="115">
        <v>0</v>
      </c>
      <c r="X903" s="115">
        <v>0</v>
      </c>
      <c r="Y903" s="115">
        <v>0</v>
      </c>
      <c r="Z903" s="115">
        <v>0</v>
      </c>
      <c r="AA903" s="115">
        <v>0</v>
      </c>
      <c r="AB903" s="115">
        <v>0</v>
      </c>
      <c r="AC903" s="115">
        <v>0</v>
      </c>
      <c r="AD903" s="115">
        <v>0</v>
      </c>
      <c r="AE903" s="115">
        <v>0</v>
      </c>
      <c r="AF903" s="115">
        <v>0</v>
      </c>
      <c r="AG903" s="115">
        <v>0</v>
      </c>
    </row>
    <row r="904" spans="1:33">
      <c r="A904" s="115" t="s">
        <v>922</v>
      </c>
      <c r="B904" s="115" t="s">
        <v>19</v>
      </c>
      <c r="C904" s="115">
        <v>0</v>
      </c>
      <c r="D904" s="115">
        <v>0</v>
      </c>
      <c r="E904" s="115">
        <v>0</v>
      </c>
      <c r="F904" s="115">
        <v>0</v>
      </c>
      <c r="G904" s="115">
        <v>0</v>
      </c>
      <c r="H904" s="115">
        <v>0</v>
      </c>
      <c r="I904" s="115">
        <v>0</v>
      </c>
      <c r="J904" s="115">
        <v>0</v>
      </c>
      <c r="K904" s="115">
        <v>0</v>
      </c>
      <c r="L904" s="115">
        <v>0</v>
      </c>
      <c r="M904" s="115">
        <v>0</v>
      </c>
      <c r="N904" s="115">
        <v>0</v>
      </c>
      <c r="O904" s="115">
        <v>0</v>
      </c>
      <c r="P904" s="115">
        <v>0</v>
      </c>
      <c r="Q904" s="115">
        <v>0</v>
      </c>
      <c r="R904" s="115">
        <v>0</v>
      </c>
      <c r="S904" s="115">
        <v>0</v>
      </c>
      <c r="T904" s="115">
        <v>0</v>
      </c>
      <c r="U904" s="115">
        <v>0</v>
      </c>
      <c r="V904" s="115">
        <v>0</v>
      </c>
      <c r="W904" s="115">
        <v>0</v>
      </c>
      <c r="X904" s="115">
        <v>0</v>
      </c>
      <c r="Y904" s="115">
        <v>0</v>
      </c>
      <c r="Z904" s="115">
        <v>0</v>
      </c>
      <c r="AA904" s="115">
        <v>0</v>
      </c>
      <c r="AB904" s="115">
        <v>0</v>
      </c>
      <c r="AC904" s="115">
        <v>0</v>
      </c>
      <c r="AD904" s="115">
        <v>0</v>
      </c>
      <c r="AE904" s="115">
        <v>0</v>
      </c>
      <c r="AF904" s="115">
        <v>0</v>
      </c>
      <c r="AG904" s="115">
        <v>0</v>
      </c>
    </row>
    <row r="905" spans="1:33">
      <c r="A905" s="115" t="s">
        <v>923</v>
      </c>
      <c r="B905" s="115" t="s">
        <v>19</v>
      </c>
      <c r="C905" s="2">
        <v>43443400</v>
      </c>
      <c r="D905" s="2">
        <v>51170400</v>
      </c>
      <c r="E905" s="2">
        <v>57359400</v>
      </c>
      <c r="F905" s="2">
        <v>61909200</v>
      </c>
      <c r="G905" s="2">
        <v>65277500</v>
      </c>
      <c r="H905" s="2">
        <v>67792800</v>
      </c>
      <c r="I905" s="2">
        <v>69527200</v>
      </c>
      <c r="J905" s="2">
        <v>70839800</v>
      </c>
      <c r="K905" s="2">
        <v>71373200</v>
      </c>
      <c r="L905" s="2">
        <v>71736500</v>
      </c>
      <c r="M905" s="2">
        <v>72360800</v>
      </c>
      <c r="N905" s="2">
        <v>72651300</v>
      </c>
      <c r="O905" s="2">
        <v>73498700</v>
      </c>
      <c r="P905" s="2">
        <v>74310600</v>
      </c>
      <c r="Q905" s="2">
        <v>75301000</v>
      </c>
      <c r="R905" s="2">
        <v>76288900</v>
      </c>
      <c r="S905" s="2">
        <v>77357400</v>
      </c>
      <c r="T905" s="2">
        <v>78419800</v>
      </c>
      <c r="U905" s="2">
        <v>79473700</v>
      </c>
      <c r="V905" s="2">
        <v>80554300</v>
      </c>
      <c r="W905" s="2">
        <v>82061600</v>
      </c>
      <c r="X905" s="2">
        <v>83430400</v>
      </c>
      <c r="Y905" s="2">
        <v>84736600</v>
      </c>
      <c r="Z905" s="2">
        <v>86153700</v>
      </c>
      <c r="AA905" s="2">
        <v>87452300</v>
      </c>
      <c r="AB905" s="2">
        <v>88837300</v>
      </c>
      <c r="AC905" s="2">
        <v>90074400</v>
      </c>
      <c r="AD905" s="2">
        <v>91321600</v>
      </c>
      <c r="AE905" s="2">
        <v>92619800</v>
      </c>
      <c r="AF905" s="2">
        <v>93996000</v>
      </c>
      <c r="AG905" s="2">
        <v>95323800</v>
      </c>
    </row>
    <row r="906" spans="1:33">
      <c r="A906" s="115" t="s">
        <v>924</v>
      </c>
      <c r="B906" s="115" t="s">
        <v>19</v>
      </c>
      <c r="C906" s="115">
        <v>0</v>
      </c>
      <c r="D906" s="115">
        <v>0</v>
      </c>
      <c r="E906" s="115">
        <v>0</v>
      </c>
      <c r="F906" s="115">
        <v>0</v>
      </c>
      <c r="G906" s="115">
        <v>0</v>
      </c>
      <c r="H906" s="115">
        <v>0</v>
      </c>
      <c r="I906" s="115">
        <v>0</v>
      </c>
      <c r="J906" s="115">
        <v>0</v>
      </c>
      <c r="K906" s="115">
        <v>0</v>
      </c>
      <c r="L906" s="115">
        <v>0</v>
      </c>
      <c r="M906" s="115">
        <v>0</v>
      </c>
      <c r="N906" s="115">
        <v>0</v>
      </c>
      <c r="O906" s="115">
        <v>0</v>
      </c>
      <c r="P906" s="115">
        <v>0</v>
      </c>
      <c r="Q906" s="115">
        <v>0</v>
      </c>
      <c r="R906" s="115">
        <v>0</v>
      </c>
      <c r="S906" s="115">
        <v>0</v>
      </c>
      <c r="T906" s="115">
        <v>0</v>
      </c>
      <c r="U906" s="115">
        <v>0</v>
      </c>
      <c r="V906" s="115">
        <v>0</v>
      </c>
      <c r="W906" s="115">
        <v>0</v>
      </c>
      <c r="X906" s="115">
        <v>0</v>
      </c>
      <c r="Y906" s="115">
        <v>0</v>
      </c>
      <c r="Z906" s="115">
        <v>0</v>
      </c>
      <c r="AA906" s="115">
        <v>0</v>
      </c>
      <c r="AB906" s="115">
        <v>0</v>
      </c>
      <c r="AC906" s="115">
        <v>0</v>
      </c>
      <c r="AD906" s="115">
        <v>0</v>
      </c>
      <c r="AE906" s="115">
        <v>0</v>
      </c>
      <c r="AF906" s="115">
        <v>0</v>
      </c>
      <c r="AG906" s="115">
        <v>0</v>
      </c>
    </row>
    <row r="907" spans="1:33">
      <c r="A907" s="115" t="s">
        <v>925</v>
      </c>
      <c r="B907" s="115" t="s">
        <v>19</v>
      </c>
      <c r="C907" s="115">
        <v>0</v>
      </c>
      <c r="D907" s="115">
        <v>0</v>
      </c>
      <c r="E907" s="115">
        <v>0</v>
      </c>
      <c r="F907" s="115">
        <v>0</v>
      </c>
      <c r="G907" s="115">
        <v>0</v>
      </c>
      <c r="H907" s="115">
        <v>0</v>
      </c>
      <c r="I907" s="115">
        <v>0</v>
      </c>
      <c r="J907" s="115">
        <v>0</v>
      </c>
      <c r="K907" s="115">
        <v>0</v>
      </c>
      <c r="L907" s="115">
        <v>0</v>
      </c>
      <c r="M907" s="115">
        <v>0</v>
      </c>
      <c r="N907" s="115">
        <v>0</v>
      </c>
      <c r="O907" s="115">
        <v>0</v>
      </c>
      <c r="P907" s="115">
        <v>0</v>
      </c>
      <c r="Q907" s="115">
        <v>0</v>
      </c>
      <c r="R907" s="115">
        <v>0</v>
      </c>
      <c r="S907" s="115">
        <v>0</v>
      </c>
      <c r="T907" s="115">
        <v>0</v>
      </c>
      <c r="U907" s="115">
        <v>0</v>
      </c>
      <c r="V907" s="115">
        <v>0</v>
      </c>
      <c r="W907" s="115">
        <v>0</v>
      </c>
      <c r="X907" s="115">
        <v>0</v>
      </c>
      <c r="Y907" s="115">
        <v>0</v>
      </c>
      <c r="Z907" s="115">
        <v>0</v>
      </c>
      <c r="AA907" s="115">
        <v>0</v>
      </c>
      <c r="AB907" s="115">
        <v>0</v>
      </c>
      <c r="AC907" s="115">
        <v>0</v>
      </c>
      <c r="AD907" s="115">
        <v>0</v>
      </c>
      <c r="AE907" s="115">
        <v>0</v>
      </c>
      <c r="AF907" s="115">
        <v>0</v>
      </c>
      <c r="AG907" s="115">
        <v>0</v>
      </c>
    </row>
    <row r="908" spans="1:33">
      <c r="A908" s="115" t="s">
        <v>926</v>
      </c>
      <c r="B908" s="115" t="s">
        <v>19</v>
      </c>
      <c r="C908" s="115">
        <v>0</v>
      </c>
      <c r="D908" s="115">
        <v>0</v>
      </c>
      <c r="E908" s="115">
        <v>0</v>
      </c>
      <c r="F908" s="115">
        <v>0</v>
      </c>
      <c r="G908" s="115">
        <v>0</v>
      </c>
      <c r="H908" s="115">
        <v>0</v>
      </c>
      <c r="I908" s="115">
        <v>0</v>
      </c>
      <c r="J908" s="115">
        <v>0</v>
      </c>
      <c r="K908" s="115">
        <v>0</v>
      </c>
      <c r="L908" s="115">
        <v>0</v>
      </c>
      <c r="M908" s="115">
        <v>0</v>
      </c>
      <c r="N908" s="115">
        <v>0</v>
      </c>
      <c r="O908" s="115">
        <v>0</v>
      </c>
      <c r="P908" s="115">
        <v>0</v>
      </c>
      <c r="Q908" s="115">
        <v>0</v>
      </c>
      <c r="R908" s="115">
        <v>0</v>
      </c>
      <c r="S908" s="115">
        <v>0</v>
      </c>
      <c r="T908" s="115">
        <v>0</v>
      </c>
      <c r="U908" s="115">
        <v>0</v>
      </c>
      <c r="V908" s="115">
        <v>0</v>
      </c>
      <c r="W908" s="115">
        <v>0</v>
      </c>
      <c r="X908" s="115">
        <v>0</v>
      </c>
      <c r="Y908" s="115">
        <v>0</v>
      </c>
      <c r="Z908" s="115">
        <v>0</v>
      </c>
      <c r="AA908" s="115">
        <v>0</v>
      </c>
      <c r="AB908" s="115">
        <v>0</v>
      </c>
      <c r="AC908" s="115">
        <v>0</v>
      </c>
      <c r="AD908" s="115">
        <v>0</v>
      </c>
      <c r="AE908" s="115">
        <v>0</v>
      </c>
      <c r="AF908" s="115">
        <v>0</v>
      </c>
      <c r="AG908" s="115">
        <v>0</v>
      </c>
    </row>
    <row r="909" spans="1:33">
      <c r="A909" s="115" t="s">
        <v>927</v>
      </c>
      <c r="B909" s="115" t="s">
        <v>19</v>
      </c>
      <c r="C909" s="115">
        <v>0</v>
      </c>
      <c r="D909" s="115">
        <v>0</v>
      </c>
      <c r="E909" s="115">
        <v>0</v>
      </c>
      <c r="F909" s="115">
        <v>0</v>
      </c>
      <c r="G909" s="115">
        <v>0</v>
      </c>
      <c r="H909" s="115">
        <v>0</v>
      </c>
      <c r="I909" s="115">
        <v>0</v>
      </c>
      <c r="J909" s="115">
        <v>0</v>
      </c>
      <c r="K909" s="115">
        <v>0</v>
      </c>
      <c r="L909" s="115">
        <v>0</v>
      </c>
      <c r="M909" s="115">
        <v>0</v>
      </c>
      <c r="N909" s="115">
        <v>0</v>
      </c>
      <c r="O909" s="115">
        <v>0</v>
      </c>
      <c r="P909" s="115">
        <v>0</v>
      </c>
      <c r="Q909" s="115">
        <v>0</v>
      </c>
      <c r="R909" s="115">
        <v>0</v>
      </c>
      <c r="S909" s="115">
        <v>0</v>
      </c>
      <c r="T909" s="115">
        <v>0</v>
      </c>
      <c r="U909" s="115">
        <v>0</v>
      </c>
      <c r="V909" s="115">
        <v>0</v>
      </c>
      <c r="W909" s="115">
        <v>0</v>
      </c>
      <c r="X909" s="115">
        <v>0</v>
      </c>
      <c r="Y909" s="115">
        <v>0</v>
      </c>
      <c r="Z909" s="115">
        <v>0</v>
      </c>
      <c r="AA909" s="115">
        <v>0</v>
      </c>
      <c r="AB909" s="115">
        <v>0</v>
      </c>
      <c r="AC909" s="115">
        <v>0</v>
      </c>
      <c r="AD909" s="115">
        <v>0</v>
      </c>
      <c r="AE909" s="115">
        <v>0</v>
      </c>
      <c r="AF909" s="115">
        <v>0</v>
      </c>
      <c r="AG909" s="115">
        <v>0</v>
      </c>
    </row>
    <row r="910" spans="1:33">
      <c r="A910" s="115" t="s">
        <v>928</v>
      </c>
      <c r="B910" s="115" t="s">
        <v>19</v>
      </c>
      <c r="C910" s="115">
        <v>0</v>
      </c>
      <c r="D910" s="115">
        <v>0</v>
      </c>
      <c r="E910" s="115">
        <v>0</v>
      </c>
      <c r="F910" s="115">
        <v>0</v>
      </c>
      <c r="G910" s="115">
        <v>0</v>
      </c>
      <c r="H910" s="115">
        <v>0</v>
      </c>
      <c r="I910" s="115">
        <v>0</v>
      </c>
      <c r="J910" s="115">
        <v>0</v>
      </c>
      <c r="K910" s="115">
        <v>0</v>
      </c>
      <c r="L910" s="115">
        <v>0</v>
      </c>
      <c r="M910" s="115">
        <v>0</v>
      </c>
      <c r="N910" s="115">
        <v>0</v>
      </c>
      <c r="O910" s="115">
        <v>0</v>
      </c>
      <c r="P910" s="115">
        <v>0</v>
      </c>
      <c r="Q910" s="115">
        <v>0</v>
      </c>
      <c r="R910" s="115">
        <v>0</v>
      </c>
      <c r="S910" s="115">
        <v>0</v>
      </c>
      <c r="T910" s="115">
        <v>0</v>
      </c>
      <c r="U910" s="115">
        <v>0</v>
      </c>
      <c r="V910" s="115">
        <v>0</v>
      </c>
      <c r="W910" s="115">
        <v>0</v>
      </c>
      <c r="X910" s="115">
        <v>0</v>
      </c>
      <c r="Y910" s="115">
        <v>0</v>
      </c>
      <c r="Z910" s="115">
        <v>0</v>
      </c>
      <c r="AA910" s="115">
        <v>0</v>
      </c>
      <c r="AB910" s="115">
        <v>0</v>
      </c>
      <c r="AC910" s="115">
        <v>0</v>
      </c>
      <c r="AD910" s="115">
        <v>0</v>
      </c>
      <c r="AE910" s="115">
        <v>0</v>
      </c>
      <c r="AF910" s="115">
        <v>0</v>
      </c>
      <c r="AG910" s="115">
        <v>0</v>
      </c>
    </row>
    <row r="911" spans="1:33">
      <c r="A911" s="115" t="s">
        <v>929</v>
      </c>
      <c r="B911" s="115" t="s">
        <v>19</v>
      </c>
      <c r="C911" s="115">
        <v>0</v>
      </c>
      <c r="D911" s="115">
        <v>0</v>
      </c>
      <c r="E911" s="115">
        <v>0</v>
      </c>
      <c r="F911" s="115">
        <v>0</v>
      </c>
      <c r="G911" s="115">
        <v>0</v>
      </c>
      <c r="H911" s="115">
        <v>0</v>
      </c>
      <c r="I911" s="115">
        <v>0</v>
      </c>
      <c r="J911" s="115">
        <v>0</v>
      </c>
      <c r="K911" s="115">
        <v>0</v>
      </c>
      <c r="L911" s="115">
        <v>0</v>
      </c>
      <c r="M911" s="115">
        <v>0</v>
      </c>
      <c r="N911" s="115">
        <v>0</v>
      </c>
      <c r="O911" s="115">
        <v>0</v>
      </c>
      <c r="P911" s="115">
        <v>0</v>
      </c>
      <c r="Q911" s="115">
        <v>0</v>
      </c>
      <c r="R911" s="115">
        <v>0</v>
      </c>
      <c r="S911" s="115">
        <v>0</v>
      </c>
      <c r="T911" s="115">
        <v>0</v>
      </c>
      <c r="U911" s="115">
        <v>0</v>
      </c>
      <c r="V911" s="115">
        <v>0</v>
      </c>
      <c r="W911" s="115">
        <v>0</v>
      </c>
      <c r="X911" s="115">
        <v>0</v>
      </c>
      <c r="Y911" s="115">
        <v>0</v>
      </c>
      <c r="Z911" s="115">
        <v>0</v>
      </c>
      <c r="AA911" s="115">
        <v>0</v>
      </c>
      <c r="AB911" s="115">
        <v>0</v>
      </c>
      <c r="AC911" s="115">
        <v>0</v>
      </c>
      <c r="AD911" s="115">
        <v>0</v>
      </c>
      <c r="AE911" s="115">
        <v>0</v>
      </c>
      <c r="AF911" s="115">
        <v>0</v>
      </c>
      <c r="AG911" s="115">
        <v>0</v>
      </c>
    </row>
    <row r="912" spans="1:33">
      <c r="A912" s="115" t="s">
        <v>930</v>
      </c>
      <c r="B912" s="115" t="s">
        <v>19</v>
      </c>
      <c r="C912" s="115">
        <v>0</v>
      </c>
      <c r="D912" s="115">
        <v>0</v>
      </c>
      <c r="E912" s="115">
        <v>0</v>
      </c>
      <c r="F912" s="115">
        <v>0</v>
      </c>
      <c r="G912" s="115">
        <v>0</v>
      </c>
      <c r="H912" s="115">
        <v>0</v>
      </c>
      <c r="I912" s="115">
        <v>0</v>
      </c>
      <c r="J912" s="115">
        <v>0</v>
      </c>
      <c r="K912" s="115">
        <v>0</v>
      </c>
      <c r="L912" s="115">
        <v>0</v>
      </c>
      <c r="M912" s="115">
        <v>0</v>
      </c>
      <c r="N912" s="115">
        <v>0</v>
      </c>
      <c r="O912" s="115">
        <v>0</v>
      </c>
      <c r="P912" s="115">
        <v>0</v>
      </c>
      <c r="Q912" s="115">
        <v>0</v>
      </c>
      <c r="R912" s="115">
        <v>0</v>
      </c>
      <c r="S912" s="115">
        <v>0</v>
      </c>
      <c r="T912" s="115">
        <v>0</v>
      </c>
      <c r="U912" s="115">
        <v>0</v>
      </c>
      <c r="V912" s="115">
        <v>0</v>
      </c>
      <c r="W912" s="115">
        <v>0</v>
      </c>
      <c r="X912" s="115">
        <v>0</v>
      </c>
      <c r="Y912" s="115">
        <v>0</v>
      </c>
      <c r="Z912" s="115">
        <v>0</v>
      </c>
      <c r="AA912" s="115">
        <v>0</v>
      </c>
      <c r="AB912" s="115">
        <v>0</v>
      </c>
      <c r="AC912" s="115">
        <v>0</v>
      </c>
      <c r="AD912" s="115">
        <v>0</v>
      </c>
      <c r="AE912" s="115">
        <v>0</v>
      </c>
      <c r="AF912" s="115">
        <v>0</v>
      </c>
      <c r="AG912" s="115">
        <v>0</v>
      </c>
    </row>
    <row r="913" spans="1:33">
      <c r="A913" s="115" t="s">
        <v>931</v>
      </c>
      <c r="B913" s="115" t="s">
        <v>19</v>
      </c>
      <c r="C913" s="115">
        <v>0</v>
      </c>
      <c r="D913" s="115">
        <v>0</v>
      </c>
      <c r="E913" s="115">
        <v>0</v>
      </c>
      <c r="F913" s="115">
        <v>0</v>
      </c>
      <c r="G913" s="115">
        <v>0</v>
      </c>
      <c r="H913" s="115">
        <v>0</v>
      </c>
      <c r="I913" s="115">
        <v>0</v>
      </c>
      <c r="J913" s="115">
        <v>0</v>
      </c>
      <c r="K913" s="115">
        <v>0</v>
      </c>
      <c r="L913" s="115">
        <v>0</v>
      </c>
      <c r="M913" s="115">
        <v>0</v>
      </c>
      <c r="N913" s="115">
        <v>0</v>
      </c>
      <c r="O913" s="115">
        <v>0</v>
      </c>
      <c r="P913" s="115">
        <v>0</v>
      </c>
      <c r="Q913" s="115">
        <v>0</v>
      </c>
      <c r="R913" s="115">
        <v>0</v>
      </c>
      <c r="S913" s="115">
        <v>0</v>
      </c>
      <c r="T913" s="115">
        <v>0</v>
      </c>
      <c r="U913" s="115">
        <v>0</v>
      </c>
      <c r="V913" s="115">
        <v>0</v>
      </c>
      <c r="W913" s="115">
        <v>0</v>
      </c>
      <c r="X913" s="115">
        <v>0</v>
      </c>
      <c r="Y913" s="115">
        <v>0</v>
      </c>
      <c r="Z913" s="115">
        <v>0</v>
      </c>
      <c r="AA913" s="115">
        <v>0</v>
      </c>
      <c r="AB913" s="115">
        <v>0</v>
      </c>
      <c r="AC913" s="115">
        <v>0</v>
      </c>
      <c r="AD913" s="115">
        <v>0</v>
      </c>
      <c r="AE913" s="115">
        <v>0</v>
      </c>
      <c r="AF913" s="115">
        <v>0</v>
      </c>
      <c r="AG913" s="115">
        <v>0</v>
      </c>
    </row>
    <row r="914" spans="1:33">
      <c r="A914" s="115" t="s">
        <v>932</v>
      </c>
      <c r="B914" s="115" t="s">
        <v>19</v>
      </c>
      <c r="C914" s="115">
        <v>0</v>
      </c>
      <c r="D914" s="115">
        <v>0</v>
      </c>
      <c r="E914" s="115">
        <v>0</v>
      </c>
      <c r="F914" s="115">
        <v>0</v>
      </c>
      <c r="G914" s="115">
        <v>0</v>
      </c>
      <c r="H914" s="115">
        <v>0</v>
      </c>
      <c r="I914" s="115">
        <v>0</v>
      </c>
      <c r="J914" s="115">
        <v>0</v>
      </c>
      <c r="K914" s="115">
        <v>0</v>
      </c>
      <c r="L914" s="115">
        <v>0</v>
      </c>
      <c r="M914" s="115">
        <v>0</v>
      </c>
      <c r="N914" s="115">
        <v>0</v>
      </c>
      <c r="O914" s="115">
        <v>0</v>
      </c>
      <c r="P914" s="115">
        <v>0</v>
      </c>
      <c r="Q914" s="115">
        <v>0</v>
      </c>
      <c r="R914" s="115">
        <v>0</v>
      </c>
      <c r="S914" s="115">
        <v>0</v>
      </c>
      <c r="T914" s="115">
        <v>0</v>
      </c>
      <c r="U914" s="115">
        <v>0</v>
      </c>
      <c r="V914" s="115">
        <v>0</v>
      </c>
      <c r="W914" s="115">
        <v>0</v>
      </c>
      <c r="X914" s="115">
        <v>0</v>
      </c>
      <c r="Y914" s="115">
        <v>0</v>
      </c>
      <c r="Z914" s="115">
        <v>0</v>
      </c>
      <c r="AA914" s="115">
        <v>0</v>
      </c>
      <c r="AB914" s="115">
        <v>0</v>
      </c>
      <c r="AC914" s="115">
        <v>0</v>
      </c>
      <c r="AD914" s="115">
        <v>0</v>
      </c>
      <c r="AE914" s="115">
        <v>0</v>
      </c>
      <c r="AF914" s="115">
        <v>0</v>
      </c>
      <c r="AG914" s="115">
        <v>0</v>
      </c>
    </row>
    <row r="915" spans="1:33">
      <c r="A915" s="115" t="s">
        <v>933</v>
      </c>
      <c r="B915" s="115" t="s">
        <v>19</v>
      </c>
      <c r="C915" s="2">
        <v>1295740000</v>
      </c>
      <c r="D915" s="2">
        <v>1362310000</v>
      </c>
      <c r="E915" s="2">
        <v>1362620000</v>
      </c>
      <c r="F915" s="2">
        <v>1351690000</v>
      </c>
      <c r="G915" s="2">
        <v>1340250000</v>
      </c>
      <c r="H915" s="2">
        <v>1288690000</v>
      </c>
      <c r="I915" s="2">
        <v>1295520000</v>
      </c>
      <c r="J915" s="2">
        <v>1287750000</v>
      </c>
      <c r="K915" s="2">
        <v>1298950000</v>
      </c>
      <c r="L915" s="2">
        <v>1308700000</v>
      </c>
      <c r="M915" s="2">
        <v>1314040000</v>
      </c>
      <c r="N915" s="2">
        <v>1315140000</v>
      </c>
      <c r="O915" s="2">
        <v>1314250000</v>
      </c>
      <c r="P915" s="2">
        <v>1316060000</v>
      </c>
      <c r="Q915" s="2">
        <v>1313650000</v>
      </c>
      <c r="R915" s="2">
        <v>1315970000</v>
      </c>
      <c r="S915" s="2">
        <v>1317530000</v>
      </c>
      <c r="T915" s="2">
        <v>1317580000</v>
      </c>
      <c r="U915" s="2">
        <v>1311940000</v>
      </c>
      <c r="V915" s="2">
        <v>1316380000</v>
      </c>
      <c r="W915" s="2">
        <v>1312120000</v>
      </c>
      <c r="X915" s="2">
        <v>1312610000</v>
      </c>
      <c r="Y915" s="2">
        <v>1316890000</v>
      </c>
      <c r="Z915" s="2">
        <v>1324040000</v>
      </c>
      <c r="AA915" s="2">
        <v>1318180000</v>
      </c>
      <c r="AB915" s="2">
        <v>1319930000</v>
      </c>
      <c r="AC915" s="2">
        <v>1318530000</v>
      </c>
      <c r="AD915" s="2">
        <v>1320360000</v>
      </c>
      <c r="AE915" s="2">
        <v>1322070000</v>
      </c>
      <c r="AF915" s="2">
        <v>1324330000</v>
      </c>
      <c r="AG915" s="2">
        <v>1331920000</v>
      </c>
    </row>
    <row r="916" spans="1:33">
      <c r="A916" s="115" t="s">
        <v>934</v>
      </c>
      <c r="B916" s="115" t="s">
        <v>19</v>
      </c>
      <c r="C916" s="115">
        <v>0</v>
      </c>
      <c r="D916" s="115">
        <v>0</v>
      </c>
      <c r="E916" s="115">
        <v>0</v>
      </c>
      <c r="F916" s="115">
        <v>0</v>
      </c>
      <c r="G916" s="115">
        <v>0</v>
      </c>
      <c r="H916" s="115">
        <v>0</v>
      </c>
      <c r="I916" s="115">
        <v>0</v>
      </c>
      <c r="J916" s="115">
        <v>0</v>
      </c>
      <c r="K916" s="115">
        <v>0</v>
      </c>
      <c r="L916" s="115">
        <v>0</v>
      </c>
      <c r="M916" s="115">
        <v>0</v>
      </c>
      <c r="N916" s="115">
        <v>0</v>
      </c>
      <c r="O916" s="115">
        <v>0</v>
      </c>
      <c r="P916" s="115">
        <v>0</v>
      </c>
      <c r="Q916" s="115">
        <v>0</v>
      </c>
      <c r="R916" s="115">
        <v>0</v>
      </c>
      <c r="S916" s="115">
        <v>0</v>
      </c>
      <c r="T916" s="115">
        <v>0</v>
      </c>
      <c r="U916" s="115">
        <v>0</v>
      </c>
      <c r="V916" s="115">
        <v>0</v>
      </c>
      <c r="W916" s="115">
        <v>0</v>
      </c>
      <c r="X916" s="115">
        <v>0</v>
      </c>
      <c r="Y916" s="115">
        <v>0</v>
      </c>
      <c r="Z916" s="115">
        <v>0</v>
      </c>
      <c r="AA916" s="115">
        <v>0</v>
      </c>
      <c r="AB916" s="115">
        <v>0</v>
      </c>
      <c r="AC916" s="115">
        <v>0</v>
      </c>
      <c r="AD916" s="115">
        <v>0</v>
      </c>
      <c r="AE916" s="115">
        <v>0</v>
      </c>
      <c r="AF916" s="115">
        <v>0</v>
      </c>
      <c r="AG916" s="115">
        <v>0</v>
      </c>
    </row>
    <row r="917" spans="1:33">
      <c r="A917" s="115" t="s">
        <v>935</v>
      </c>
      <c r="B917" s="115" t="s">
        <v>19</v>
      </c>
      <c r="C917" s="115">
        <v>0</v>
      </c>
      <c r="D917" s="115">
        <v>0</v>
      </c>
      <c r="E917" s="115">
        <v>0</v>
      </c>
      <c r="F917" s="115">
        <v>0</v>
      </c>
      <c r="G917" s="115">
        <v>0</v>
      </c>
      <c r="H917" s="115">
        <v>0</v>
      </c>
      <c r="I917" s="115">
        <v>0</v>
      </c>
      <c r="J917" s="115">
        <v>0</v>
      </c>
      <c r="K917" s="115">
        <v>0</v>
      </c>
      <c r="L917" s="115">
        <v>0</v>
      </c>
      <c r="M917" s="115">
        <v>0</v>
      </c>
      <c r="N917" s="115">
        <v>0</v>
      </c>
      <c r="O917" s="115">
        <v>0</v>
      </c>
      <c r="P917" s="115">
        <v>0</v>
      </c>
      <c r="Q917" s="115">
        <v>0</v>
      </c>
      <c r="R917" s="115">
        <v>0</v>
      </c>
      <c r="S917" s="115">
        <v>0</v>
      </c>
      <c r="T917" s="115">
        <v>0</v>
      </c>
      <c r="U917" s="115">
        <v>0</v>
      </c>
      <c r="V917" s="115">
        <v>0</v>
      </c>
      <c r="W917" s="115">
        <v>0</v>
      </c>
      <c r="X917" s="115">
        <v>0</v>
      </c>
      <c r="Y917" s="115">
        <v>0</v>
      </c>
      <c r="Z917" s="115">
        <v>0</v>
      </c>
      <c r="AA917" s="115">
        <v>0</v>
      </c>
      <c r="AB917" s="115">
        <v>0</v>
      </c>
      <c r="AC917" s="115">
        <v>0</v>
      </c>
      <c r="AD917" s="115">
        <v>0</v>
      </c>
      <c r="AE917" s="115">
        <v>0</v>
      </c>
      <c r="AF917" s="115">
        <v>0</v>
      </c>
      <c r="AG917" s="115">
        <v>0</v>
      </c>
    </row>
    <row r="918" spans="1:33">
      <c r="A918" s="115" t="s">
        <v>936</v>
      </c>
      <c r="B918" s="115" t="s">
        <v>19</v>
      </c>
      <c r="C918" s="115">
        <v>0</v>
      </c>
      <c r="D918" s="115">
        <v>0</v>
      </c>
      <c r="E918" s="115">
        <v>0</v>
      </c>
      <c r="F918" s="115">
        <v>0</v>
      </c>
      <c r="G918" s="115">
        <v>0</v>
      </c>
      <c r="H918" s="115">
        <v>0</v>
      </c>
      <c r="I918" s="115">
        <v>0</v>
      </c>
      <c r="J918" s="115">
        <v>0</v>
      </c>
      <c r="K918" s="115">
        <v>0</v>
      </c>
      <c r="L918" s="115">
        <v>0</v>
      </c>
      <c r="M918" s="115">
        <v>0</v>
      </c>
      <c r="N918" s="115">
        <v>0</v>
      </c>
      <c r="O918" s="115">
        <v>0</v>
      </c>
      <c r="P918" s="115">
        <v>0</v>
      </c>
      <c r="Q918" s="115">
        <v>0</v>
      </c>
      <c r="R918" s="115">
        <v>0</v>
      </c>
      <c r="S918" s="115">
        <v>0</v>
      </c>
      <c r="T918" s="115">
        <v>0</v>
      </c>
      <c r="U918" s="115">
        <v>0</v>
      </c>
      <c r="V918" s="115">
        <v>0</v>
      </c>
      <c r="W918" s="115">
        <v>0</v>
      </c>
      <c r="X918" s="115">
        <v>0</v>
      </c>
      <c r="Y918" s="115">
        <v>0</v>
      </c>
      <c r="Z918" s="115">
        <v>0</v>
      </c>
      <c r="AA918" s="115">
        <v>0</v>
      </c>
      <c r="AB918" s="115">
        <v>0</v>
      </c>
      <c r="AC918" s="115">
        <v>0</v>
      </c>
      <c r="AD918" s="115">
        <v>0</v>
      </c>
      <c r="AE918" s="115">
        <v>0</v>
      </c>
      <c r="AF918" s="115">
        <v>0</v>
      </c>
      <c r="AG918" s="115">
        <v>0</v>
      </c>
    </row>
    <row r="919" spans="1:33">
      <c r="A919" s="115" t="s">
        <v>937</v>
      </c>
      <c r="B919" s="115" t="s">
        <v>19</v>
      </c>
      <c r="C919" s="115">
        <v>0</v>
      </c>
      <c r="D919" s="115">
        <v>0</v>
      </c>
      <c r="E919" s="115">
        <v>0</v>
      </c>
      <c r="F919" s="115">
        <v>0</v>
      </c>
      <c r="G919" s="115">
        <v>0</v>
      </c>
      <c r="H919" s="115">
        <v>0</v>
      </c>
      <c r="I919" s="115">
        <v>0</v>
      </c>
      <c r="J919" s="115">
        <v>0</v>
      </c>
      <c r="K919" s="115">
        <v>0</v>
      </c>
      <c r="L919" s="115">
        <v>0</v>
      </c>
      <c r="M919" s="115">
        <v>0</v>
      </c>
      <c r="N919" s="115">
        <v>0</v>
      </c>
      <c r="O919" s="115">
        <v>0</v>
      </c>
      <c r="P919" s="115">
        <v>0</v>
      </c>
      <c r="Q919" s="115">
        <v>0</v>
      </c>
      <c r="R919" s="115">
        <v>0</v>
      </c>
      <c r="S919" s="115">
        <v>0</v>
      </c>
      <c r="T919" s="115">
        <v>0</v>
      </c>
      <c r="U919" s="115">
        <v>0</v>
      </c>
      <c r="V919" s="115">
        <v>0</v>
      </c>
      <c r="W919" s="115">
        <v>0</v>
      </c>
      <c r="X919" s="115">
        <v>0</v>
      </c>
      <c r="Y919" s="115">
        <v>0</v>
      </c>
      <c r="Z919" s="115">
        <v>0</v>
      </c>
      <c r="AA919" s="115">
        <v>0</v>
      </c>
      <c r="AB919" s="115">
        <v>0</v>
      </c>
      <c r="AC919" s="115">
        <v>0</v>
      </c>
      <c r="AD919" s="115">
        <v>0</v>
      </c>
      <c r="AE919" s="115">
        <v>0</v>
      </c>
      <c r="AF919" s="115">
        <v>0</v>
      </c>
      <c r="AG919" s="115">
        <v>0</v>
      </c>
    </row>
    <row r="920" spans="1:33">
      <c r="A920" s="115" t="s">
        <v>938</v>
      </c>
      <c r="B920" s="115" t="s">
        <v>19</v>
      </c>
      <c r="C920" s="115">
        <v>0</v>
      </c>
      <c r="D920" s="115">
        <v>0</v>
      </c>
      <c r="E920" s="115">
        <v>0</v>
      </c>
      <c r="F920" s="115">
        <v>0</v>
      </c>
      <c r="G920" s="115">
        <v>0</v>
      </c>
      <c r="H920" s="115">
        <v>0</v>
      </c>
      <c r="I920" s="115">
        <v>0</v>
      </c>
      <c r="J920" s="115">
        <v>0</v>
      </c>
      <c r="K920" s="115">
        <v>0</v>
      </c>
      <c r="L920" s="115">
        <v>0</v>
      </c>
      <c r="M920" s="115">
        <v>0</v>
      </c>
      <c r="N920" s="115">
        <v>0</v>
      </c>
      <c r="O920" s="115">
        <v>0</v>
      </c>
      <c r="P920" s="115">
        <v>0</v>
      </c>
      <c r="Q920" s="115">
        <v>0</v>
      </c>
      <c r="R920" s="115">
        <v>0</v>
      </c>
      <c r="S920" s="115">
        <v>0</v>
      </c>
      <c r="T920" s="115">
        <v>0</v>
      </c>
      <c r="U920" s="115">
        <v>0</v>
      </c>
      <c r="V920" s="115">
        <v>0</v>
      </c>
      <c r="W920" s="115">
        <v>0</v>
      </c>
      <c r="X920" s="115">
        <v>0</v>
      </c>
      <c r="Y920" s="115">
        <v>0</v>
      </c>
      <c r="Z920" s="115">
        <v>0</v>
      </c>
      <c r="AA920" s="115">
        <v>0</v>
      </c>
      <c r="AB920" s="115">
        <v>0</v>
      </c>
      <c r="AC920" s="115">
        <v>0</v>
      </c>
      <c r="AD920" s="115">
        <v>0</v>
      </c>
      <c r="AE920" s="115">
        <v>0</v>
      </c>
      <c r="AF920" s="115">
        <v>0</v>
      </c>
      <c r="AG920" s="115">
        <v>0</v>
      </c>
    </row>
    <row r="921" spans="1:33">
      <c r="A921" s="115" t="s">
        <v>939</v>
      </c>
      <c r="B921" s="115" t="s">
        <v>19</v>
      </c>
      <c r="C921" s="115">
        <v>0</v>
      </c>
      <c r="D921" s="115">
        <v>0</v>
      </c>
      <c r="E921" s="115">
        <v>0</v>
      </c>
      <c r="F921" s="115">
        <v>0</v>
      </c>
      <c r="G921" s="115">
        <v>0</v>
      </c>
      <c r="H921" s="115">
        <v>0</v>
      </c>
      <c r="I921" s="115">
        <v>0</v>
      </c>
      <c r="J921" s="115">
        <v>0</v>
      </c>
      <c r="K921" s="115">
        <v>0</v>
      </c>
      <c r="L921" s="115">
        <v>0</v>
      </c>
      <c r="M921" s="115">
        <v>0</v>
      </c>
      <c r="N921" s="115">
        <v>0</v>
      </c>
      <c r="O921" s="115">
        <v>0</v>
      </c>
      <c r="P921" s="115">
        <v>0</v>
      </c>
      <c r="Q921" s="115">
        <v>0</v>
      </c>
      <c r="R921" s="115">
        <v>0</v>
      </c>
      <c r="S921" s="115">
        <v>0</v>
      </c>
      <c r="T921" s="115">
        <v>0</v>
      </c>
      <c r="U921" s="115">
        <v>0</v>
      </c>
      <c r="V921" s="115">
        <v>0</v>
      </c>
      <c r="W921" s="115">
        <v>0</v>
      </c>
      <c r="X921" s="115">
        <v>0</v>
      </c>
      <c r="Y921" s="115">
        <v>0</v>
      </c>
      <c r="Z921" s="115">
        <v>0</v>
      </c>
      <c r="AA921" s="115">
        <v>0</v>
      </c>
      <c r="AB921" s="115">
        <v>0</v>
      </c>
      <c r="AC921" s="115">
        <v>0</v>
      </c>
      <c r="AD921" s="115">
        <v>0</v>
      </c>
      <c r="AE921" s="115">
        <v>0</v>
      </c>
      <c r="AF921" s="115">
        <v>0</v>
      </c>
      <c r="AG921" s="115">
        <v>0</v>
      </c>
    </row>
    <row r="922" spans="1:33">
      <c r="A922" s="115" t="s">
        <v>940</v>
      </c>
      <c r="B922" s="115" t="s">
        <v>19</v>
      </c>
      <c r="C922" s="115">
        <v>0</v>
      </c>
      <c r="D922" s="115">
        <v>0</v>
      </c>
      <c r="E922" s="115">
        <v>0</v>
      </c>
      <c r="F922" s="115">
        <v>0</v>
      </c>
      <c r="G922" s="115">
        <v>0</v>
      </c>
      <c r="H922" s="115">
        <v>0</v>
      </c>
      <c r="I922" s="115">
        <v>0</v>
      </c>
      <c r="J922" s="115">
        <v>0</v>
      </c>
      <c r="K922" s="115">
        <v>0</v>
      </c>
      <c r="L922" s="115">
        <v>0</v>
      </c>
      <c r="M922" s="115">
        <v>0</v>
      </c>
      <c r="N922" s="115">
        <v>0</v>
      </c>
      <c r="O922" s="115">
        <v>0</v>
      </c>
      <c r="P922" s="115">
        <v>0</v>
      </c>
      <c r="Q922" s="115">
        <v>0</v>
      </c>
      <c r="R922" s="115">
        <v>0</v>
      </c>
      <c r="S922" s="115">
        <v>0</v>
      </c>
      <c r="T922" s="115">
        <v>0</v>
      </c>
      <c r="U922" s="115">
        <v>0</v>
      </c>
      <c r="V922" s="115">
        <v>0</v>
      </c>
      <c r="W922" s="115">
        <v>0</v>
      </c>
      <c r="X922" s="115">
        <v>0</v>
      </c>
      <c r="Y922" s="115">
        <v>0</v>
      </c>
      <c r="Z922" s="115">
        <v>0</v>
      </c>
      <c r="AA922" s="115">
        <v>0</v>
      </c>
      <c r="AB922" s="115">
        <v>0</v>
      </c>
      <c r="AC922" s="115">
        <v>0</v>
      </c>
      <c r="AD922" s="115">
        <v>0</v>
      </c>
      <c r="AE922" s="115">
        <v>0</v>
      </c>
      <c r="AF922" s="115">
        <v>0</v>
      </c>
      <c r="AG922" s="115">
        <v>0</v>
      </c>
    </row>
    <row r="923" spans="1:33">
      <c r="A923" s="115" t="s">
        <v>941</v>
      </c>
      <c r="B923" s="115" t="s">
        <v>19</v>
      </c>
      <c r="C923" s="115">
        <v>0</v>
      </c>
      <c r="D923" s="115">
        <v>0</v>
      </c>
      <c r="E923" s="115">
        <v>0</v>
      </c>
      <c r="F923" s="115">
        <v>0</v>
      </c>
      <c r="G923" s="115">
        <v>0</v>
      </c>
      <c r="H923" s="115">
        <v>0</v>
      </c>
      <c r="I923" s="115">
        <v>0</v>
      </c>
      <c r="J923" s="115">
        <v>0</v>
      </c>
      <c r="K923" s="115">
        <v>0</v>
      </c>
      <c r="L923" s="115">
        <v>0</v>
      </c>
      <c r="M923" s="115">
        <v>0</v>
      </c>
      <c r="N923" s="115">
        <v>0</v>
      </c>
      <c r="O923" s="115">
        <v>0</v>
      </c>
      <c r="P923" s="115">
        <v>0</v>
      </c>
      <c r="Q923" s="115">
        <v>0</v>
      </c>
      <c r="R923" s="115">
        <v>0</v>
      </c>
      <c r="S923" s="115">
        <v>0</v>
      </c>
      <c r="T923" s="115">
        <v>0</v>
      </c>
      <c r="U923" s="115">
        <v>0</v>
      </c>
      <c r="V923" s="115">
        <v>0</v>
      </c>
      <c r="W923" s="115">
        <v>0</v>
      </c>
      <c r="X923" s="115">
        <v>0</v>
      </c>
      <c r="Y923" s="115">
        <v>0</v>
      </c>
      <c r="Z923" s="115">
        <v>0</v>
      </c>
      <c r="AA923" s="115">
        <v>0</v>
      </c>
      <c r="AB923" s="115">
        <v>0</v>
      </c>
      <c r="AC923" s="115">
        <v>0</v>
      </c>
      <c r="AD923" s="115">
        <v>0</v>
      </c>
      <c r="AE923" s="115">
        <v>0</v>
      </c>
      <c r="AF923" s="115">
        <v>0</v>
      </c>
      <c r="AG923" s="115">
        <v>0</v>
      </c>
    </row>
    <row r="924" spans="1:33">
      <c r="A924" s="115" t="s">
        <v>942</v>
      </c>
      <c r="B924" s="115" t="s">
        <v>19</v>
      </c>
      <c r="C924" s="115">
        <v>0</v>
      </c>
      <c r="D924" s="115">
        <v>0</v>
      </c>
      <c r="E924" s="115">
        <v>0</v>
      </c>
      <c r="F924" s="115">
        <v>0</v>
      </c>
      <c r="G924" s="115">
        <v>0</v>
      </c>
      <c r="H924" s="115">
        <v>0</v>
      </c>
      <c r="I924" s="115">
        <v>0</v>
      </c>
      <c r="J924" s="115">
        <v>0</v>
      </c>
      <c r="K924" s="115">
        <v>0</v>
      </c>
      <c r="L924" s="115">
        <v>0</v>
      </c>
      <c r="M924" s="115">
        <v>0</v>
      </c>
      <c r="N924" s="115">
        <v>0</v>
      </c>
      <c r="O924" s="115">
        <v>0</v>
      </c>
      <c r="P924" s="115">
        <v>0</v>
      </c>
      <c r="Q924" s="115">
        <v>0</v>
      </c>
      <c r="R924" s="115">
        <v>0</v>
      </c>
      <c r="S924" s="115">
        <v>0</v>
      </c>
      <c r="T924" s="115">
        <v>0</v>
      </c>
      <c r="U924" s="115">
        <v>0</v>
      </c>
      <c r="V924" s="115">
        <v>0</v>
      </c>
      <c r="W924" s="115">
        <v>0</v>
      </c>
      <c r="X924" s="115">
        <v>0</v>
      </c>
      <c r="Y924" s="115">
        <v>0</v>
      </c>
      <c r="Z924" s="115">
        <v>0</v>
      </c>
      <c r="AA924" s="115">
        <v>0</v>
      </c>
      <c r="AB924" s="115">
        <v>0</v>
      </c>
      <c r="AC924" s="115">
        <v>0</v>
      </c>
      <c r="AD924" s="115">
        <v>0</v>
      </c>
      <c r="AE924" s="115">
        <v>0</v>
      </c>
      <c r="AF924" s="115">
        <v>0</v>
      </c>
      <c r="AG924" s="115">
        <v>0</v>
      </c>
    </row>
    <row r="925" spans="1:33">
      <c r="A925" s="115" t="s">
        <v>943</v>
      </c>
      <c r="B925" s="115" t="s">
        <v>19</v>
      </c>
      <c r="C925" s="2">
        <v>8688690</v>
      </c>
      <c r="D925" s="2">
        <v>10234100</v>
      </c>
      <c r="E925" s="2">
        <v>11471900</v>
      </c>
      <c r="F925" s="2">
        <v>12381800</v>
      </c>
      <c r="G925" s="2">
        <v>13055500</v>
      </c>
      <c r="H925" s="2">
        <v>13558600</v>
      </c>
      <c r="I925" s="2">
        <v>13905400</v>
      </c>
      <c r="J925" s="2">
        <v>14168000</v>
      </c>
      <c r="K925" s="2">
        <v>14274600</v>
      </c>
      <c r="L925" s="2">
        <v>14347300</v>
      </c>
      <c r="M925" s="2">
        <v>14472200</v>
      </c>
      <c r="N925" s="2">
        <v>14530300</v>
      </c>
      <c r="O925" s="2">
        <v>14699700</v>
      </c>
      <c r="P925" s="2">
        <v>14862100</v>
      </c>
      <c r="Q925" s="2">
        <v>15060200</v>
      </c>
      <c r="R925" s="2">
        <v>15257800</v>
      </c>
      <c r="S925" s="2">
        <v>15471500</v>
      </c>
      <c r="T925" s="2">
        <v>15684000</v>
      </c>
      <c r="U925" s="2">
        <v>15894700</v>
      </c>
      <c r="V925" s="2">
        <v>16110900</v>
      </c>
      <c r="W925" s="2">
        <v>16412300</v>
      </c>
      <c r="X925" s="2">
        <v>16686100</v>
      </c>
      <c r="Y925" s="2">
        <v>16947300</v>
      </c>
      <c r="Z925" s="2">
        <v>17230700</v>
      </c>
      <c r="AA925" s="2">
        <v>17490500</v>
      </c>
      <c r="AB925" s="2">
        <v>17767500</v>
      </c>
      <c r="AC925" s="2">
        <v>18014900</v>
      </c>
      <c r="AD925" s="2">
        <v>18264300</v>
      </c>
      <c r="AE925" s="2">
        <v>18524000</v>
      </c>
      <c r="AF925" s="2">
        <v>18799200</v>
      </c>
      <c r="AG925" s="2">
        <v>19064800</v>
      </c>
    </row>
    <row r="926" spans="1:33">
      <c r="A926" s="115" t="s">
        <v>944</v>
      </c>
      <c r="B926" s="115" t="s">
        <v>19</v>
      </c>
      <c r="C926" s="115">
        <v>0</v>
      </c>
      <c r="D926" s="115">
        <v>0</v>
      </c>
      <c r="E926" s="115">
        <v>0</v>
      </c>
      <c r="F926" s="115">
        <v>0</v>
      </c>
      <c r="G926" s="115">
        <v>0</v>
      </c>
      <c r="H926" s="115">
        <v>0</v>
      </c>
      <c r="I926" s="115">
        <v>0</v>
      </c>
      <c r="J926" s="115">
        <v>0</v>
      </c>
      <c r="K926" s="115">
        <v>0</v>
      </c>
      <c r="L926" s="115">
        <v>0</v>
      </c>
      <c r="M926" s="115">
        <v>0</v>
      </c>
      <c r="N926" s="115">
        <v>0</v>
      </c>
      <c r="O926" s="115">
        <v>0</v>
      </c>
      <c r="P926" s="115">
        <v>0</v>
      </c>
      <c r="Q926" s="115">
        <v>0</v>
      </c>
      <c r="R926" s="115">
        <v>0</v>
      </c>
      <c r="S926" s="115">
        <v>0</v>
      </c>
      <c r="T926" s="115">
        <v>0</v>
      </c>
      <c r="U926" s="115">
        <v>0</v>
      </c>
      <c r="V926" s="115">
        <v>0</v>
      </c>
      <c r="W926" s="115">
        <v>0</v>
      </c>
      <c r="X926" s="115">
        <v>0</v>
      </c>
      <c r="Y926" s="115">
        <v>0</v>
      </c>
      <c r="Z926" s="115">
        <v>0</v>
      </c>
      <c r="AA926" s="115">
        <v>0</v>
      </c>
      <c r="AB926" s="115">
        <v>0</v>
      </c>
      <c r="AC926" s="115">
        <v>0</v>
      </c>
      <c r="AD926" s="115">
        <v>0</v>
      </c>
      <c r="AE926" s="115">
        <v>0</v>
      </c>
      <c r="AF926" s="115">
        <v>0</v>
      </c>
      <c r="AG926" s="115">
        <v>0</v>
      </c>
    </row>
    <row r="927" spans="1:33">
      <c r="A927" s="115" t="s">
        <v>945</v>
      </c>
      <c r="B927" s="115" t="s">
        <v>19</v>
      </c>
      <c r="C927" s="115">
        <v>0</v>
      </c>
      <c r="D927" s="115">
        <v>0</v>
      </c>
      <c r="E927" s="115">
        <v>0</v>
      </c>
      <c r="F927" s="115">
        <v>0</v>
      </c>
      <c r="G927" s="115">
        <v>0</v>
      </c>
      <c r="H927" s="115">
        <v>0</v>
      </c>
      <c r="I927" s="115">
        <v>0</v>
      </c>
      <c r="J927" s="115">
        <v>0</v>
      </c>
      <c r="K927" s="115">
        <v>0</v>
      </c>
      <c r="L927" s="115">
        <v>0</v>
      </c>
      <c r="M927" s="115">
        <v>0</v>
      </c>
      <c r="N927" s="115">
        <v>0</v>
      </c>
      <c r="O927" s="115">
        <v>0</v>
      </c>
      <c r="P927" s="115">
        <v>0</v>
      </c>
      <c r="Q927" s="115">
        <v>0</v>
      </c>
      <c r="R927" s="115">
        <v>0</v>
      </c>
      <c r="S927" s="115">
        <v>0</v>
      </c>
      <c r="T927" s="115">
        <v>0</v>
      </c>
      <c r="U927" s="115">
        <v>0</v>
      </c>
      <c r="V927" s="115">
        <v>0</v>
      </c>
      <c r="W927" s="115">
        <v>0</v>
      </c>
      <c r="X927" s="115">
        <v>0</v>
      </c>
      <c r="Y927" s="115">
        <v>0</v>
      </c>
      <c r="Z927" s="115">
        <v>0</v>
      </c>
      <c r="AA927" s="115">
        <v>0</v>
      </c>
      <c r="AB927" s="115">
        <v>0</v>
      </c>
      <c r="AC927" s="115">
        <v>0</v>
      </c>
      <c r="AD927" s="115">
        <v>0</v>
      </c>
      <c r="AE927" s="115">
        <v>0</v>
      </c>
      <c r="AF927" s="115">
        <v>0</v>
      </c>
      <c r="AG927" s="115">
        <v>0</v>
      </c>
    </row>
    <row r="928" spans="1:33">
      <c r="A928" s="115" t="s">
        <v>946</v>
      </c>
      <c r="B928" s="115" t="s">
        <v>19</v>
      </c>
      <c r="C928" s="115">
        <v>0</v>
      </c>
      <c r="D928" s="115">
        <v>0</v>
      </c>
      <c r="E928" s="115">
        <v>0</v>
      </c>
      <c r="F928" s="115">
        <v>0</v>
      </c>
      <c r="G928" s="115">
        <v>0</v>
      </c>
      <c r="H928" s="115">
        <v>0</v>
      </c>
      <c r="I928" s="115">
        <v>0</v>
      </c>
      <c r="J928" s="115">
        <v>0</v>
      </c>
      <c r="K928" s="115">
        <v>0</v>
      </c>
      <c r="L928" s="115">
        <v>0</v>
      </c>
      <c r="M928" s="115">
        <v>0</v>
      </c>
      <c r="N928" s="115">
        <v>0</v>
      </c>
      <c r="O928" s="115">
        <v>0</v>
      </c>
      <c r="P928" s="115">
        <v>0</v>
      </c>
      <c r="Q928" s="115">
        <v>0</v>
      </c>
      <c r="R928" s="115">
        <v>0</v>
      </c>
      <c r="S928" s="115">
        <v>0</v>
      </c>
      <c r="T928" s="115">
        <v>0</v>
      </c>
      <c r="U928" s="115">
        <v>0</v>
      </c>
      <c r="V928" s="115">
        <v>0</v>
      </c>
      <c r="W928" s="115">
        <v>0</v>
      </c>
      <c r="X928" s="115">
        <v>0</v>
      </c>
      <c r="Y928" s="115">
        <v>0</v>
      </c>
      <c r="Z928" s="115">
        <v>0</v>
      </c>
      <c r="AA928" s="115">
        <v>0</v>
      </c>
      <c r="AB928" s="115">
        <v>0</v>
      </c>
      <c r="AC928" s="115">
        <v>0</v>
      </c>
      <c r="AD928" s="115">
        <v>0</v>
      </c>
      <c r="AE928" s="115">
        <v>0</v>
      </c>
      <c r="AF928" s="115">
        <v>0</v>
      </c>
      <c r="AG928" s="115">
        <v>0</v>
      </c>
    </row>
    <row r="929" spans="1:33">
      <c r="A929" s="115" t="s">
        <v>947</v>
      </c>
      <c r="B929" s="115" t="s">
        <v>19</v>
      </c>
      <c r="C929" s="115">
        <v>0</v>
      </c>
      <c r="D929" s="115">
        <v>0</v>
      </c>
      <c r="E929" s="115">
        <v>0</v>
      </c>
      <c r="F929" s="115">
        <v>0</v>
      </c>
      <c r="G929" s="115">
        <v>0</v>
      </c>
      <c r="H929" s="115">
        <v>0</v>
      </c>
      <c r="I929" s="115">
        <v>0</v>
      </c>
      <c r="J929" s="115">
        <v>0</v>
      </c>
      <c r="K929" s="115">
        <v>0</v>
      </c>
      <c r="L929" s="115">
        <v>0</v>
      </c>
      <c r="M929" s="115">
        <v>0</v>
      </c>
      <c r="N929" s="115">
        <v>0</v>
      </c>
      <c r="O929" s="115">
        <v>0</v>
      </c>
      <c r="P929" s="115">
        <v>0</v>
      </c>
      <c r="Q929" s="115">
        <v>0</v>
      </c>
      <c r="R929" s="115">
        <v>0</v>
      </c>
      <c r="S929" s="115">
        <v>0</v>
      </c>
      <c r="T929" s="115">
        <v>0</v>
      </c>
      <c r="U929" s="115">
        <v>0</v>
      </c>
      <c r="V929" s="115">
        <v>0</v>
      </c>
      <c r="W929" s="115">
        <v>0</v>
      </c>
      <c r="X929" s="115">
        <v>0</v>
      </c>
      <c r="Y929" s="115">
        <v>0</v>
      </c>
      <c r="Z929" s="115">
        <v>0</v>
      </c>
      <c r="AA929" s="115">
        <v>0</v>
      </c>
      <c r="AB929" s="115">
        <v>0</v>
      </c>
      <c r="AC929" s="115">
        <v>0</v>
      </c>
      <c r="AD929" s="115">
        <v>0</v>
      </c>
      <c r="AE929" s="115">
        <v>0</v>
      </c>
      <c r="AF929" s="115">
        <v>0</v>
      </c>
      <c r="AG929" s="115">
        <v>0</v>
      </c>
    </row>
    <row r="930" spans="1:33">
      <c r="A930" s="115" t="s">
        <v>948</v>
      </c>
      <c r="B930" s="115" t="s">
        <v>19</v>
      </c>
      <c r="C930" s="115">
        <v>0</v>
      </c>
      <c r="D930" s="115">
        <v>0</v>
      </c>
      <c r="E930" s="115">
        <v>0</v>
      </c>
      <c r="F930" s="115">
        <v>0</v>
      </c>
      <c r="G930" s="115">
        <v>0</v>
      </c>
      <c r="H930" s="115">
        <v>0</v>
      </c>
      <c r="I930" s="115">
        <v>0</v>
      </c>
      <c r="J930" s="115">
        <v>0</v>
      </c>
      <c r="K930" s="115">
        <v>0</v>
      </c>
      <c r="L930" s="115">
        <v>0</v>
      </c>
      <c r="M930" s="115">
        <v>0</v>
      </c>
      <c r="N930" s="115">
        <v>0</v>
      </c>
      <c r="O930" s="115">
        <v>0</v>
      </c>
      <c r="P930" s="115">
        <v>0</v>
      </c>
      <c r="Q930" s="115">
        <v>0</v>
      </c>
      <c r="R930" s="115">
        <v>0</v>
      </c>
      <c r="S930" s="115">
        <v>0</v>
      </c>
      <c r="T930" s="115">
        <v>0</v>
      </c>
      <c r="U930" s="115">
        <v>0</v>
      </c>
      <c r="V930" s="115">
        <v>0</v>
      </c>
      <c r="W930" s="115">
        <v>0</v>
      </c>
      <c r="X930" s="115">
        <v>0</v>
      </c>
      <c r="Y930" s="115">
        <v>0</v>
      </c>
      <c r="Z930" s="115">
        <v>0</v>
      </c>
      <c r="AA930" s="115">
        <v>0</v>
      </c>
      <c r="AB930" s="115">
        <v>0</v>
      </c>
      <c r="AC930" s="115">
        <v>0</v>
      </c>
      <c r="AD930" s="115">
        <v>0</v>
      </c>
      <c r="AE930" s="115">
        <v>0</v>
      </c>
      <c r="AF930" s="115">
        <v>0</v>
      </c>
      <c r="AG930" s="115">
        <v>0</v>
      </c>
    </row>
    <row r="931" spans="1:33">
      <c r="A931" s="115" t="s">
        <v>949</v>
      </c>
      <c r="B931" s="115" t="s">
        <v>19</v>
      </c>
      <c r="C931" s="115">
        <v>0</v>
      </c>
      <c r="D931" s="115">
        <v>0</v>
      </c>
      <c r="E931" s="115">
        <v>0</v>
      </c>
      <c r="F931" s="115">
        <v>0</v>
      </c>
      <c r="G931" s="115">
        <v>0</v>
      </c>
      <c r="H931" s="115">
        <v>0</v>
      </c>
      <c r="I931" s="115">
        <v>0</v>
      </c>
      <c r="J931" s="115">
        <v>0</v>
      </c>
      <c r="K931" s="115">
        <v>0</v>
      </c>
      <c r="L931" s="115">
        <v>0</v>
      </c>
      <c r="M931" s="115">
        <v>0</v>
      </c>
      <c r="N931" s="115">
        <v>0</v>
      </c>
      <c r="O931" s="115">
        <v>0</v>
      </c>
      <c r="P931" s="115">
        <v>0</v>
      </c>
      <c r="Q931" s="115">
        <v>0</v>
      </c>
      <c r="R931" s="115">
        <v>0</v>
      </c>
      <c r="S931" s="115">
        <v>0</v>
      </c>
      <c r="T931" s="115">
        <v>0</v>
      </c>
      <c r="U931" s="115">
        <v>0</v>
      </c>
      <c r="V931" s="115">
        <v>0</v>
      </c>
      <c r="W931" s="115">
        <v>0</v>
      </c>
      <c r="X931" s="115">
        <v>0</v>
      </c>
      <c r="Y931" s="115">
        <v>0</v>
      </c>
      <c r="Z931" s="115">
        <v>0</v>
      </c>
      <c r="AA931" s="115">
        <v>0</v>
      </c>
      <c r="AB931" s="115">
        <v>0</v>
      </c>
      <c r="AC931" s="115">
        <v>0</v>
      </c>
      <c r="AD931" s="115">
        <v>0</v>
      </c>
      <c r="AE931" s="115">
        <v>0</v>
      </c>
      <c r="AF931" s="115">
        <v>0</v>
      </c>
      <c r="AG931" s="115">
        <v>0</v>
      </c>
    </row>
    <row r="932" spans="1:33">
      <c r="A932" s="115" t="s">
        <v>950</v>
      </c>
      <c r="B932" s="115" t="s">
        <v>19</v>
      </c>
      <c r="C932" s="115">
        <v>0</v>
      </c>
      <c r="D932" s="115">
        <v>0</v>
      </c>
      <c r="E932" s="115">
        <v>0</v>
      </c>
      <c r="F932" s="115">
        <v>0</v>
      </c>
      <c r="G932" s="115">
        <v>0</v>
      </c>
      <c r="H932" s="115">
        <v>0</v>
      </c>
      <c r="I932" s="115">
        <v>0</v>
      </c>
      <c r="J932" s="115">
        <v>0</v>
      </c>
      <c r="K932" s="115">
        <v>0</v>
      </c>
      <c r="L932" s="115">
        <v>0</v>
      </c>
      <c r="M932" s="115">
        <v>0</v>
      </c>
      <c r="N932" s="115">
        <v>0</v>
      </c>
      <c r="O932" s="115">
        <v>0</v>
      </c>
      <c r="P932" s="115">
        <v>0</v>
      </c>
      <c r="Q932" s="115">
        <v>0</v>
      </c>
      <c r="R932" s="115">
        <v>0</v>
      </c>
      <c r="S932" s="115">
        <v>0</v>
      </c>
      <c r="T932" s="115">
        <v>0</v>
      </c>
      <c r="U932" s="115">
        <v>0</v>
      </c>
      <c r="V932" s="115">
        <v>0</v>
      </c>
      <c r="W932" s="115">
        <v>0</v>
      </c>
      <c r="X932" s="115">
        <v>0</v>
      </c>
      <c r="Y932" s="115">
        <v>0</v>
      </c>
      <c r="Z932" s="115">
        <v>0</v>
      </c>
      <c r="AA932" s="115">
        <v>0</v>
      </c>
      <c r="AB932" s="115">
        <v>0</v>
      </c>
      <c r="AC932" s="115">
        <v>0</v>
      </c>
      <c r="AD932" s="115">
        <v>0</v>
      </c>
      <c r="AE932" s="115">
        <v>0</v>
      </c>
      <c r="AF932" s="115">
        <v>0</v>
      </c>
      <c r="AG932" s="115">
        <v>0</v>
      </c>
    </row>
    <row r="933" spans="1:33">
      <c r="A933" s="115" t="s">
        <v>951</v>
      </c>
      <c r="B933" s="115" t="s">
        <v>19</v>
      </c>
      <c r="C933" s="115">
        <v>0</v>
      </c>
      <c r="D933" s="115">
        <v>0</v>
      </c>
      <c r="E933" s="115">
        <v>0</v>
      </c>
      <c r="F933" s="115">
        <v>0</v>
      </c>
      <c r="G933" s="115">
        <v>0</v>
      </c>
      <c r="H933" s="115">
        <v>0</v>
      </c>
      <c r="I933" s="115">
        <v>0</v>
      </c>
      <c r="J933" s="115">
        <v>0</v>
      </c>
      <c r="K933" s="115">
        <v>0</v>
      </c>
      <c r="L933" s="115">
        <v>0</v>
      </c>
      <c r="M933" s="115">
        <v>0</v>
      </c>
      <c r="N933" s="115">
        <v>0</v>
      </c>
      <c r="O933" s="115">
        <v>0</v>
      </c>
      <c r="P933" s="115">
        <v>0</v>
      </c>
      <c r="Q933" s="115">
        <v>0</v>
      </c>
      <c r="R933" s="115">
        <v>0</v>
      </c>
      <c r="S933" s="115">
        <v>0</v>
      </c>
      <c r="T933" s="115">
        <v>0</v>
      </c>
      <c r="U933" s="115">
        <v>0</v>
      </c>
      <c r="V933" s="115">
        <v>0</v>
      </c>
      <c r="W933" s="115">
        <v>0</v>
      </c>
      <c r="X933" s="115">
        <v>0</v>
      </c>
      <c r="Y933" s="115">
        <v>0</v>
      </c>
      <c r="Z933" s="115">
        <v>0</v>
      </c>
      <c r="AA933" s="115">
        <v>0</v>
      </c>
      <c r="AB933" s="115">
        <v>0</v>
      </c>
      <c r="AC933" s="115">
        <v>0</v>
      </c>
      <c r="AD933" s="115">
        <v>0</v>
      </c>
      <c r="AE933" s="115">
        <v>0</v>
      </c>
      <c r="AF933" s="115">
        <v>0</v>
      </c>
      <c r="AG933" s="115">
        <v>0</v>
      </c>
    </row>
    <row r="934" spans="1:33">
      <c r="A934" s="115" t="s">
        <v>952</v>
      </c>
      <c r="B934" s="115" t="s">
        <v>19</v>
      </c>
      <c r="C934" s="115">
        <v>0</v>
      </c>
      <c r="D934" s="115">
        <v>0</v>
      </c>
      <c r="E934" s="115">
        <v>0</v>
      </c>
      <c r="F934" s="115">
        <v>0</v>
      </c>
      <c r="G934" s="115">
        <v>0</v>
      </c>
      <c r="H934" s="115">
        <v>0</v>
      </c>
      <c r="I934" s="115">
        <v>0</v>
      </c>
      <c r="J934" s="115">
        <v>0</v>
      </c>
      <c r="K934" s="115">
        <v>0</v>
      </c>
      <c r="L934" s="115">
        <v>0</v>
      </c>
      <c r="M934" s="115">
        <v>0</v>
      </c>
      <c r="N934" s="115">
        <v>0</v>
      </c>
      <c r="O934" s="115">
        <v>0</v>
      </c>
      <c r="P934" s="115">
        <v>0</v>
      </c>
      <c r="Q934" s="115">
        <v>0</v>
      </c>
      <c r="R934" s="115">
        <v>0</v>
      </c>
      <c r="S934" s="115">
        <v>0</v>
      </c>
      <c r="T934" s="115">
        <v>0</v>
      </c>
      <c r="U934" s="115">
        <v>0</v>
      </c>
      <c r="V934" s="115">
        <v>0</v>
      </c>
      <c r="W934" s="115">
        <v>0</v>
      </c>
      <c r="X934" s="115">
        <v>0</v>
      </c>
      <c r="Y934" s="115">
        <v>0</v>
      </c>
      <c r="Z934" s="115">
        <v>0</v>
      </c>
      <c r="AA934" s="115">
        <v>0</v>
      </c>
      <c r="AB934" s="115">
        <v>0</v>
      </c>
      <c r="AC934" s="115">
        <v>0</v>
      </c>
      <c r="AD934" s="115">
        <v>0</v>
      </c>
      <c r="AE934" s="115">
        <v>0</v>
      </c>
      <c r="AF934" s="115">
        <v>0</v>
      </c>
      <c r="AG934" s="115">
        <v>0</v>
      </c>
    </row>
    <row r="935" spans="1:33">
      <c r="A935" s="115" t="s">
        <v>953</v>
      </c>
      <c r="B935" s="115" t="s">
        <v>19</v>
      </c>
      <c r="C935" s="2">
        <v>259147000</v>
      </c>
      <c r="D935" s="2">
        <v>272462000</v>
      </c>
      <c r="E935" s="2">
        <v>272524000</v>
      </c>
      <c r="F935" s="2">
        <v>270339000</v>
      </c>
      <c r="G935" s="2">
        <v>268049000</v>
      </c>
      <c r="H935" s="2">
        <v>257737000</v>
      </c>
      <c r="I935" s="2">
        <v>259104000</v>
      </c>
      <c r="J935" s="2">
        <v>257551000</v>
      </c>
      <c r="K935" s="2">
        <v>259790000</v>
      </c>
      <c r="L935" s="2">
        <v>261740000</v>
      </c>
      <c r="M935" s="2">
        <v>262808000</v>
      </c>
      <c r="N935" s="2">
        <v>263028000</v>
      </c>
      <c r="O935" s="2">
        <v>262850000</v>
      </c>
      <c r="P935" s="2">
        <v>263213000</v>
      </c>
      <c r="Q935" s="2">
        <v>262730000</v>
      </c>
      <c r="R935" s="2">
        <v>263194000</v>
      </c>
      <c r="S935" s="2">
        <v>263506000</v>
      </c>
      <c r="T935" s="2">
        <v>263517000</v>
      </c>
      <c r="U935" s="2">
        <v>262387000</v>
      </c>
      <c r="V935" s="2">
        <v>263276000</v>
      </c>
      <c r="W935" s="2">
        <v>262423000</v>
      </c>
      <c r="X935" s="2">
        <v>262522000</v>
      </c>
      <c r="Y935" s="2">
        <v>263378000</v>
      </c>
      <c r="Z935" s="2">
        <v>264807000</v>
      </c>
      <c r="AA935" s="2">
        <v>263636000</v>
      </c>
      <c r="AB935" s="2">
        <v>263985000</v>
      </c>
      <c r="AC935" s="2">
        <v>263705000</v>
      </c>
      <c r="AD935" s="2">
        <v>264072000</v>
      </c>
      <c r="AE935" s="2">
        <v>264414000</v>
      </c>
      <c r="AF935" s="2">
        <v>264866000</v>
      </c>
      <c r="AG935" s="2">
        <v>266384000</v>
      </c>
    </row>
    <row r="936" spans="1:33">
      <c r="A936" s="115" t="s">
        <v>954</v>
      </c>
      <c r="B936" s="115" t="s">
        <v>19</v>
      </c>
      <c r="C936" s="115">
        <v>0</v>
      </c>
      <c r="D936" s="115">
        <v>0</v>
      </c>
      <c r="E936" s="115">
        <v>0</v>
      </c>
      <c r="F936" s="115">
        <v>0</v>
      </c>
      <c r="G936" s="115">
        <v>0</v>
      </c>
      <c r="H936" s="115">
        <v>0</v>
      </c>
      <c r="I936" s="115">
        <v>0</v>
      </c>
      <c r="J936" s="115">
        <v>0</v>
      </c>
      <c r="K936" s="115">
        <v>0</v>
      </c>
      <c r="L936" s="115">
        <v>0</v>
      </c>
      <c r="M936" s="115">
        <v>0</v>
      </c>
      <c r="N936" s="115">
        <v>0</v>
      </c>
      <c r="O936" s="115">
        <v>0</v>
      </c>
      <c r="P936" s="115">
        <v>0</v>
      </c>
      <c r="Q936" s="115">
        <v>0</v>
      </c>
      <c r="R936" s="115">
        <v>0</v>
      </c>
      <c r="S936" s="115">
        <v>0</v>
      </c>
      <c r="T936" s="115">
        <v>0</v>
      </c>
      <c r="U936" s="115">
        <v>0</v>
      </c>
      <c r="V936" s="115">
        <v>0</v>
      </c>
      <c r="W936" s="115">
        <v>0</v>
      </c>
      <c r="X936" s="115">
        <v>0</v>
      </c>
      <c r="Y936" s="115">
        <v>0</v>
      </c>
      <c r="Z936" s="115">
        <v>0</v>
      </c>
      <c r="AA936" s="115">
        <v>0</v>
      </c>
      <c r="AB936" s="115">
        <v>0</v>
      </c>
      <c r="AC936" s="115">
        <v>0</v>
      </c>
      <c r="AD936" s="115">
        <v>0</v>
      </c>
      <c r="AE936" s="115">
        <v>0</v>
      </c>
      <c r="AF936" s="115">
        <v>0</v>
      </c>
      <c r="AG936" s="115">
        <v>0</v>
      </c>
    </row>
    <row r="937" spans="1:33">
      <c r="A937" s="115" t="s">
        <v>955</v>
      </c>
      <c r="B937" s="115" t="s">
        <v>19</v>
      </c>
      <c r="C937" s="115">
        <v>0</v>
      </c>
      <c r="D937" s="115">
        <v>0</v>
      </c>
      <c r="E937" s="115">
        <v>0</v>
      </c>
      <c r="F937" s="115">
        <v>0</v>
      </c>
      <c r="G937" s="115">
        <v>0</v>
      </c>
      <c r="H937" s="115">
        <v>0</v>
      </c>
      <c r="I937" s="115">
        <v>0</v>
      </c>
      <c r="J937" s="115">
        <v>0</v>
      </c>
      <c r="K937" s="115">
        <v>0</v>
      </c>
      <c r="L937" s="115">
        <v>0</v>
      </c>
      <c r="M937" s="115">
        <v>0</v>
      </c>
      <c r="N937" s="115">
        <v>0</v>
      </c>
      <c r="O937" s="115">
        <v>0</v>
      </c>
      <c r="P937" s="115">
        <v>0</v>
      </c>
      <c r="Q937" s="115">
        <v>0</v>
      </c>
      <c r="R937" s="115">
        <v>0</v>
      </c>
      <c r="S937" s="115">
        <v>0</v>
      </c>
      <c r="T937" s="115">
        <v>0</v>
      </c>
      <c r="U937" s="115">
        <v>0</v>
      </c>
      <c r="V937" s="115">
        <v>0</v>
      </c>
      <c r="W937" s="115">
        <v>0</v>
      </c>
      <c r="X937" s="115">
        <v>0</v>
      </c>
      <c r="Y937" s="115">
        <v>0</v>
      </c>
      <c r="Z937" s="115">
        <v>0</v>
      </c>
      <c r="AA937" s="115">
        <v>0</v>
      </c>
      <c r="AB937" s="115">
        <v>0</v>
      </c>
      <c r="AC937" s="115">
        <v>0</v>
      </c>
      <c r="AD937" s="115">
        <v>0</v>
      </c>
      <c r="AE937" s="115">
        <v>0</v>
      </c>
      <c r="AF937" s="115">
        <v>0</v>
      </c>
      <c r="AG937" s="115">
        <v>0</v>
      </c>
    </row>
    <row r="938" spans="1:33">
      <c r="A938" s="115" t="s">
        <v>956</v>
      </c>
      <c r="B938" s="115" t="s">
        <v>19</v>
      </c>
      <c r="C938" s="115">
        <v>0</v>
      </c>
      <c r="D938" s="115">
        <v>0</v>
      </c>
      <c r="E938" s="115">
        <v>0</v>
      </c>
      <c r="F938" s="115">
        <v>0</v>
      </c>
      <c r="G938" s="115">
        <v>0</v>
      </c>
      <c r="H938" s="115">
        <v>0</v>
      </c>
      <c r="I938" s="115">
        <v>0</v>
      </c>
      <c r="J938" s="115">
        <v>0</v>
      </c>
      <c r="K938" s="115">
        <v>0</v>
      </c>
      <c r="L938" s="115">
        <v>0</v>
      </c>
      <c r="M938" s="115">
        <v>0</v>
      </c>
      <c r="N938" s="115">
        <v>0</v>
      </c>
      <c r="O938" s="115">
        <v>0</v>
      </c>
      <c r="P938" s="115">
        <v>0</v>
      </c>
      <c r="Q938" s="115">
        <v>0</v>
      </c>
      <c r="R938" s="115">
        <v>0</v>
      </c>
      <c r="S938" s="115">
        <v>0</v>
      </c>
      <c r="T938" s="115">
        <v>0</v>
      </c>
      <c r="U938" s="115">
        <v>0</v>
      </c>
      <c r="V938" s="115">
        <v>0</v>
      </c>
      <c r="W938" s="115">
        <v>0</v>
      </c>
      <c r="X938" s="115">
        <v>0</v>
      </c>
      <c r="Y938" s="115">
        <v>0</v>
      </c>
      <c r="Z938" s="115">
        <v>0</v>
      </c>
      <c r="AA938" s="115">
        <v>0</v>
      </c>
      <c r="AB938" s="115">
        <v>0</v>
      </c>
      <c r="AC938" s="115">
        <v>0</v>
      </c>
      <c r="AD938" s="115">
        <v>0</v>
      </c>
      <c r="AE938" s="115">
        <v>0</v>
      </c>
      <c r="AF938" s="115">
        <v>0</v>
      </c>
      <c r="AG938" s="115">
        <v>0</v>
      </c>
    </row>
    <row r="939" spans="1:33">
      <c r="A939" s="115" t="s">
        <v>957</v>
      </c>
      <c r="B939" s="115" t="s">
        <v>19</v>
      </c>
      <c r="C939" s="115">
        <v>0</v>
      </c>
      <c r="D939" s="115">
        <v>0</v>
      </c>
      <c r="E939" s="115">
        <v>0</v>
      </c>
      <c r="F939" s="115">
        <v>0</v>
      </c>
      <c r="G939" s="115">
        <v>0</v>
      </c>
      <c r="H939" s="115">
        <v>0</v>
      </c>
      <c r="I939" s="115">
        <v>0</v>
      </c>
      <c r="J939" s="115">
        <v>0</v>
      </c>
      <c r="K939" s="115">
        <v>0</v>
      </c>
      <c r="L939" s="115">
        <v>0</v>
      </c>
      <c r="M939" s="115">
        <v>0</v>
      </c>
      <c r="N939" s="115">
        <v>0</v>
      </c>
      <c r="O939" s="115">
        <v>0</v>
      </c>
      <c r="P939" s="115">
        <v>0</v>
      </c>
      <c r="Q939" s="115">
        <v>0</v>
      </c>
      <c r="R939" s="115">
        <v>0</v>
      </c>
      <c r="S939" s="115">
        <v>0</v>
      </c>
      <c r="T939" s="115">
        <v>0</v>
      </c>
      <c r="U939" s="115">
        <v>0</v>
      </c>
      <c r="V939" s="115">
        <v>0</v>
      </c>
      <c r="W939" s="115">
        <v>0</v>
      </c>
      <c r="X939" s="115">
        <v>0</v>
      </c>
      <c r="Y939" s="115">
        <v>0</v>
      </c>
      <c r="Z939" s="115">
        <v>0</v>
      </c>
      <c r="AA939" s="115">
        <v>0</v>
      </c>
      <c r="AB939" s="115">
        <v>0</v>
      </c>
      <c r="AC939" s="115">
        <v>0</v>
      </c>
      <c r="AD939" s="115">
        <v>0</v>
      </c>
      <c r="AE939" s="115">
        <v>0</v>
      </c>
      <c r="AF939" s="115">
        <v>0</v>
      </c>
      <c r="AG939" s="115">
        <v>0</v>
      </c>
    </row>
    <row r="940" spans="1:33">
      <c r="A940" s="115" t="s">
        <v>958</v>
      </c>
      <c r="B940" s="115" t="s">
        <v>19</v>
      </c>
      <c r="C940" s="115">
        <v>0</v>
      </c>
      <c r="D940" s="115">
        <v>0</v>
      </c>
      <c r="E940" s="115">
        <v>0</v>
      </c>
      <c r="F940" s="115">
        <v>0</v>
      </c>
      <c r="G940" s="115">
        <v>0</v>
      </c>
      <c r="H940" s="115">
        <v>0</v>
      </c>
      <c r="I940" s="115">
        <v>0</v>
      </c>
      <c r="J940" s="115">
        <v>0</v>
      </c>
      <c r="K940" s="115">
        <v>0</v>
      </c>
      <c r="L940" s="115">
        <v>0</v>
      </c>
      <c r="M940" s="115">
        <v>0</v>
      </c>
      <c r="N940" s="115">
        <v>0</v>
      </c>
      <c r="O940" s="115">
        <v>0</v>
      </c>
      <c r="P940" s="115">
        <v>0</v>
      </c>
      <c r="Q940" s="115">
        <v>0</v>
      </c>
      <c r="R940" s="115">
        <v>0</v>
      </c>
      <c r="S940" s="115">
        <v>0</v>
      </c>
      <c r="T940" s="115">
        <v>0</v>
      </c>
      <c r="U940" s="115">
        <v>0</v>
      </c>
      <c r="V940" s="115">
        <v>0</v>
      </c>
      <c r="W940" s="115">
        <v>0</v>
      </c>
      <c r="X940" s="115">
        <v>0</v>
      </c>
      <c r="Y940" s="115">
        <v>0</v>
      </c>
      <c r="Z940" s="115">
        <v>0</v>
      </c>
      <c r="AA940" s="115">
        <v>0</v>
      </c>
      <c r="AB940" s="115">
        <v>0</v>
      </c>
      <c r="AC940" s="115">
        <v>0</v>
      </c>
      <c r="AD940" s="115">
        <v>0</v>
      </c>
      <c r="AE940" s="115">
        <v>0</v>
      </c>
      <c r="AF940" s="115">
        <v>0</v>
      </c>
      <c r="AG940" s="115">
        <v>0</v>
      </c>
    </row>
    <row r="941" spans="1:33">
      <c r="A941" s="115" t="s">
        <v>959</v>
      </c>
      <c r="B941" s="115" t="s">
        <v>19</v>
      </c>
      <c r="C941" s="115">
        <v>0</v>
      </c>
      <c r="D941" s="115">
        <v>0</v>
      </c>
      <c r="E941" s="115">
        <v>0</v>
      </c>
      <c r="F941" s="115">
        <v>0</v>
      </c>
      <c r="G941" s="115">
        <v>0</v>
      </c>
      <c r="H941" s="115">
        <v>0</v>
      </c>
      <c r="I941" s="115">
        <v>0</v>
      </c>
      <c r="J941" s="115">
        <v>0</v>
      </c>
      <c r="K941" s="115">
        <v>0</v>
      </c>
      <c r="L941" s="115">
        <v>0</v>
      </c>
      <c r="M941" s="115">
        <v>0</v>
      </c>
      <c r="N941" s="115">
        <v>0</v>
      </c>
      <c r="O941" s="115">
        <v>0</v>
      </c>
      <c r="P941" s="115">
        <v>0</v>
      </c>
      <c r="Q941" s="115">
        <v>0</v>
      </c>
      <c r="R941" s="115">
        <v>0</v>
      </c>
      <c r="S941" s="115">
        <v>0</v>
      </c>
      <c r="T941" s="115">
        <v>0</v>
      </c>
      <c r="U941" s="115">
        <v>0</v>
      </c>
      <c r="V941" s="115">
        <v>0</v>
      </c>
      <c r="W941" s="115">
        <v>0</v>
      </c>
      <c r="X941" s="115">
        <v>0</v>
      </c>
      <c r="Y941" s="115">
        <v>0</v>
      </c>
      <c r="Z941" s="115">
        <v>0</v>
      </c>
      <c r="AA941" s="115">
        <v>0</v>
      </c>
      <c r="AB941" s="115">
        <v>0</v>
      </c>
      <c r="AC941" s="115">
        <v>0</v>
      </c>
      <c r="AD941" s="115">
        <v>0</v>
      </c>
      <c r="AE941" s="115">
        <v>0</v>
      </c>
      <c r="AF941" s="115">
        <v>0</v>
      </c>
      <c r="AG941" s="115">
        <v>0</v>
      </c>
    </row>
    <row r="942" spans="1:33">
      <c r="A942" s="115" t="s">
        <v>960</v>
      </c>
      <c r="B942" s="115" t="s">
        <v>19</v>
      </c>
      <c r="C942" s="115">
        <v>0</v>
      </c>
      <c r="D942" s="115">
        <v>0</v>
      </c>
      <c r="E942" s="115">
        <v>0</v>
      </c>
      <c r="F942" s="115">
        <v>0</v>
      </c>
      <c r="G942" s="115">
        <v>0</v>
      </c>
      <c r="H942" s="115">
        <v>0</v>
      </c>
      <c r="I942" s="115">
        <v>0</v>
      </c>
      <c r="J942" s="115">
        <v>0</v>
      </c>
      <c r="K942" s="115">
        <v>0</v>
      </c>
      <c r="L942" s="115">
        <v>0</v>
      </c>
      <c r="M942" s="115">
        <v>0</v>
      </c>
      <c r="N942" s="115">
        <v>0</v>
      </c>
      <c r="O942" s="115">
        <v>0</v>
      </c>
      <c r="P942" s="115">
        <v>0</v>
      </c>
      <c r="Q942" s="115">
        <v>0</v>
      </c>
      <c r="R942" s="115">
        <v>0</v>
      </c>
      <c r="S942" s="115">
        <v>0</v>
      </c>
      <c r="T942" s="115">
        <v>0</v>
      </c>
      <c r="U942" s="115">
        <v>0</v>
      </c>
      <c r="V942" s="115">
        <v>0</v>
      </c>
      <c r="W942" s="115">
        <v>0</v>
      </c>
      <c r="X942" s="115">
        <v>0</v>
      </c>
      <c r="Y942" s="115">
        <v>0</v>
      </c>
      <c r="Z942" s="115">
        <v>0</v>
      </c>
      <c r="AA942" s="115">
        <v>0</v>
      </c>
      <c r="AB942" s="115">
        <v>0</v>
      </c>
      <c r="AC942" s="115">
        <v>0</v>
      </c>
      <c r="AD942" s="115">
        <v>0</v>
      </c>
      <c r="AE942" s="115">
        <v>0</v>
      </c>
      <c r="AF942" s="115">
        <v>0</v>
      </c>
      <c r="AG942" s="115">
        <v>0</v>
      </c>
    </row>
    <row r="943" spans="1:33">
      <c r="A943" s="115" t="s">
        <v>961</v>
      </c>
      <c r="B943" s="115" t="s">
        <v>19</v>
      </c>
      <c r="C943" s="115">
        <v>0</v>
      </c>
      <c r="D943" s="115">
        <v>0</v>
      </c>
      <c r="E943" s="115">
        <v>0</v>
      </c>
      <c r="F943" s="115">
        <v>0</v>
      </c>
      <c r="G943" s="115">
        <v>0</v>
      </c>
      <c r="H943" s="115">
        <v>0</v>
      </c>
      <c r="I943" s="115">
        <v>0</v>
      </c>
      <c r="J943" s="115">
        <v>0</v>
      </c>
      <c r="K943" s="115">
        <v>0</v>
      </c>
      <c r="L943" s="115">
        <v>0</v>
      </c>
      <c r="M943" s="115">
        <v>0</v>
      </c>
      <c r="N943" s="115">
        <v>0</v>
      </c>
      <c r="O943" s="115">
        <v>0</v>
      </c>
      <c r="P943" s="115">
        <v>0</v>
      </c>
      <c r="Q943" s="115">
        <v>0</v>
      </c>
      <c r="R943" s="115">
        <v>0</v>
      </c>
      <c r="S943" s="115">
        <v>0</v>
      </c>
      <c r="T943" s="115">
        <v>0</v>
      </c>
      <c r="U943" s="115">
        <v>0</v>
      </c>
      <c r="V943" s="115">
        <v>0</v>
      </c>
      <c r="W943" s="115">
        <v>0</v>
      </c>
      <c r="X943" s="115">
        <v>0</v>
      </c>
      <c r="Y943" s="115">
        <v>0</v>
      </c>
      <c r="Z943" s="115">
        <v>0</v>
      </c>
      <c r="AA943" s="115">
        <v>0</v>
      </c>
      <c r="AB943" s="115">
        <v>0</v>
      </c>
      <c r="AC943" s="115">
        <v>0</v>
      </c>
      <c r="AD943" s="115">
        <v>0</v>
      </c>
      <c r="AE943" s="115">
        <v>0</v>
      </c>
      <c r="AF943" s="115">
        <v>0</v>
      </c>
      <c r="AG943" s="115">
        <v>0</v>
      </c>
    </row>
    <row r="944" spans="1:33">
      <c r="A944" s="115" t="s">
        <v>962</v>
      </c>
      <c r="B944" s="115" t="s">
        <v>19</v>
      </c>
      <c r="C944" s="115">
        <v>0</v>
      </c>
      <c r="D944" s="115">
        <v>0</v>
      </c>
      <c r="E944" s="115">
        <v>0</v>
      </c>
      <c r="F944" s="115">
        <v>0</v>
      </c>
      <c r="G944" s="115">
        <v>0</v>
      </c>
      <c r="H944" s="115">
        <v>0</v>
      </c>
      <c r="I944" s="115">
        <v>0</v>
      </c>
      <c r="J944" s="115">
        <v>0</v>
      </c>
      <c r="K944" s="115">
        <v>0</v>
      </c>
      <c r="L944" s="115">
        <v>0</v>
      </c>
      <c r="M944" s="115">
        <v>0</v>
      </c>
      <c r="N944" s="115">
        <v>0</v>
      </c>
      <c r="O944" s="115">
        <v>0</v>
      </c>
      <c r="P944" s="115">
        <v>0</v>
      </c>
      <c r="Q944" s="115">
        <v>0</v>
      </c>
      <c r="R944" s="115">
        <v>0</v>
      </c>
      <c r="S944" s="115">
        <v>0</v>
      </c>
      <c r="T944" s="115">
        <v>0</v>
      </c>
      <c r="U944" s="115">
        <v>0</v>
      </c>
      <c r="V944" s="115">
        <v>0</v>
      </c>
      <c r="W944" s="115">
        <v>0</v>
      </c>
      <c r="X944" s="115">
        <v>0</v>
      </c>
      <c r="Y944" s="115">
        <v>0</v>
      </c>
      <c r="Z944" s="115">
        <v>0</v>
      </c>
      <c r="AA944" s="115">
        <v>0</v>
      </c>
      <c r="AB944" s="115">
        <v>0</v>
      </c>
      <c r="AC944" s="115">
        <v>0</v>
      </c>
      <c r="AD944" s="115">
        <v>0</v>
      </c>
      <c r="AE944" s="115">
        <v>0</v>
      </c>
      <c r="AF944" s="115">
        <v>0</v>
      </c>
      <c r="AG944" s="115">
        <v>0</v>
      </c>
    </row>
    <row r="945" spans="1:33">
      <c r="A945" s="115" t="s">
        <v>963</v>
      </c>
      <c r="B945" s="115" t="s">
        <v>19</v>
      </c>
      <c r="C945" s="115">
        <v>0</v>
      </c>
      <c r="D945" s="115">
        <v>0</v>
      </c>
      <c r="E945" s="115">
        <v>0</v>
      </c>
      <c r="F945" s="115">
        <v>0</v>
      </c>
      <c r="G945" s="115">
        <v>0</v>
      </c>
      <c r="H945" s="115">
        <v>0</v>
      </c>
      <c r="I945" s="115">
        <v>0</v>
      </c>
      <c r="J945" s="115">
        <v>0</v>
      </c>
      <c r="K945" s="115">
        <v>0</v>
      </c>
      <c r="L945" s="115">
        <v>0</v>
      </c>
      <c r="M945" s="115">
        <v>0</v>
      </c>
      <c r="N945" s="115">
        <v>0</v>
      </c>
      <c r="O945" s="115">
        <v>0</v>
      </c>
      <c r="P945" s="115">
        <v>0</v>
      </c>
      <c r="Q945" s="115">
        <v>0</v>
      </c>
      <c r="R945" s="115">
        <v>0</v>
      </c>
      <c r="S945" s="115">
        <v>0</v>
      </c>
      <c r="T945" s="115">
        <v>0</v>
      </c>
      <c r="U945" s="115">
        <v>0</v>
      </c>
      <c r="V945" s="115">
        <v>0</v>
      </c>
      <c r="W945" s="115">
        <v>0</v>
      </c>
      <c r="X945" s="115">
        <v>0</v>
      </c>
      <c r="Y945" s="115">
        <v>0</v>
      </c>
      <c r="Z945" s="115">
        <v>0</v>
      </c>
      <c r="AA945" s="115">
        <v>0</v>
      </c>
      <c r="AB945" s="115">
        <v>0</v>
      </c>
      <c r="AC945" s="115">
        <v>0</v>
      </c>
      <c r="AD945" s="115">
        <v>0</v>
      </c>
      <c r="AE945" s="115">
        <v>0</v>
      </c>
      <c r="AF945" s="115">
        <v>0</v>
      </c>
      <c r="AG945" s="115">
        <v>0</v>
      </c>
    </row>
    <row r="946" spans="1:33">
      <c r="A946" s="115" t="s">
        <v>964</v>
      </c>
      <c r="B946" s="115" t="s">
        <v>19</v>
      </c>
      <c r="C946" s="115">
        <v>0</v>
      </c>
      <c r="D946" s="115">
        <v>0</v>
      </c>
      <c r="E946" s="115">
        <v>0</v>
      </c>
      <c r="F946" s="115">
        <v>0</v>
      </c>
      <c r="G946" s="115">
        <v>0</v>
      </c>
      <c r="H946" s="115">
        <v>0</v>
      </c>
      <c r="I946" s="115">
        <v>0</v>
      </c>
      <c r="J946" s="115">
        <v>0</v>
      </c>
      <c r="K946" s="115">
        <v>0</v>
      </c>
      <c r="L946" s="115">
        <v>0</v>
      </c>
      <c r="M946" s="115">
        <v>0</v>
      </c>
      <c r="N946" s="115">
        <v>0</v>
      </c>
      <c r="O946" s="115">
        <v>0</v>
      </c>
      <c r="P946" s="115">
        <v>0</v>
      </c>
      <c r="Q946" s="115">
        <v>0</v>
      </c>
      <c r="R946" s="115">
        <v>0</v>
      </c>
      <c r="S946" s="115">
        <v>0</v>
      </c>
      <c r="T946" s="115">
        <v>0</v>
      </c>
      <c r="U946" s="115">
        <v>0</v>
      </c>
      <c r="V946" s="115">
        <v>0</v>
      </c>
      <c r="W946" s="115">
        <v>0</v>
      </c>
      <c r="X946" s="115">
        <v>0</v>
      </c>
      <c r="Y946" s="115">
        <v>0</v>
      </c>
      <c r="Z946" s="115">
        <v>0</v>
      </c>
      <c r="AA946" s="115">
        <v>0</v>
      </c>
      <c r="AB946" s="115">
        <v>0</v>
      </c>
      <c r="AC946" s="115">
        <v>0</v>
      </c>
      <c r="AD946" s="115">
        <v>0</v>
      </c>
      <c r="AE946" s="115">
        <v>0</v>
      </c>
      <c r="AF946" s="115">
        <v>0</v>
      </c>
      <c r="AG946" s="115">
        <v>0</v>
      </c>
    </row>
    <row r="947" spans="1:33">
      <c r="A947" s="115" t="s">
        <v>965</v>
      </c>
      <c r="B947" s="115" t="s">
        <v>19</v>
      </c>
      <c r="C947" s="115">
        <v>0</v>
      </c>
      <c r="D947" s="115">
        <v>0</v>
      </c>
      <c r="E947" s="115">
        <v>0</v>
      </c>
      <c r="F947" s="115">
        <v>0</v>
      </c>
      <c r="G947" s="115">
        <v>0</v>
      </c>
      <c r="H947" s="115">
        <v>0</v>
      </c>
      <c r="I947" s="115">
        <v>0</v>
      </c>
      <c r="J947" s="115">
        <v>0</v>
      </c>
      <c r="K947" s="115">
        <v>0</v>
      </c>
      <c r="L947" s="115">
        <v>0</v>
      </c>
      <c r="M947" s="115">
        <v>0</v>
      </c>
      <c r="N947" s="115">
        <v>0</v>
      </c>
      <c r="O947" s="115">
        <v>0</v>
      </c>
      <c r="P947" s="115">
        <v>0</v>
      </c>
      <c r="Q947" s="115">
        <v>0</v>
      </c>
      <c r="R947" s="115">
        <v>0</v>
      </c>
      <c r="S947" s="115">
        <v>0</v>
      </c>
      <c r="T947" s="115">
        <v>0</v>
      </c>
      <c r="U947" s="115">
        <v>0</v>
      </c>
      <c r="V947" s="115">
        <v>0</v>
      </c>
      <c r="W947" s="115">
        <v>0</v>
      </c>
      <c r="X947" s="115">
        <v>0</v>
      </c>
      <c r="Y947" s="115">
        <v>0</v>
      </c>
      <c r="Z947" s="115">
        <v>0</v>
      </c>
      <c r="AA947" s="115">
        <v>0</v>
      </c>
      <c r="AB947" s="115">
        <v>0</v>
      </c>
      <c r="AC947" s="115">
        <v>0</v>
      </c>
      <c r="AD947" s="115">
        <v>0</v>
      </c>
      <c r="AE947" s="115">
        <v>0</v>
      </c>
      <c r="AF947" s="115">
        <v>0</v>
      </c>
      <c r="AG947" s="115">
        <v>0</v>
      </c>
    </row>
    <row r="948" spans="1:33">
      <c r="A948" s="115" t="s">
        <v>966</v>
      </c>
      <c r="B948" s="115" t="s">
        <v>19</v>
      </c>
      <c r="C948" s="115">
        <v>0</v>
      </c>
      <c r="D948" s="115">
        <v>0</v>
      </c>
      <c r="E948" s="115">
        <v>0</v>
      </c>
      <c r="F948" s="115">
        <v>0</v>
      </c>
      <c r="G948" s="115">
        <v>0</v>
      </c>
      <c r="H948" s="115">
        <v>0</v>
      </c>
      <c r="I948" s="115">
        <v>0</v>
      </c>
      <c r="J948" s="115">
        <v>0</v>
      </c>
      <c r="K948" s="115">
        <v>0</v>
      </c>
      <c r="L948" s="115">
        <v>0</v>
      </c>
      <c r="M948" s="115">
        <v>0</v>
      </c>
      <c r="N948" s="115">
        <v>0</v>
      </c>
      <c r="O948" s="115">
        <v>0</v>
      </c>
      <c r="P948" s="115">
        <v>0</v>
      </c>
      <c r="Q948" s="115">
        <v>0</v>
      </c>
      <c r="R948" s="115">
        <v>0</v>
      </c>
      <c r="S948" s="115">
        <v>0</v>
      </c>
      <c r="T948" s="115">
        <v>0</v>
      </c>
      <c r="U948" s="115">
        <v>0</v>
      </c>
      <c r="V948" s="115">
        <v>0</v>
      </c>
      <c r="W948" s="115">
        <v>0</v>
      </c>
      <c r="X948" s="115">
        <v>0</v>
      </c>
      <c r="Y948" s="115">
        <v>0</v>
      </c>
      <c r="Z948" s="115">
        <v>0</v>
      </c>
      <c r="AA948" s="115">
        <v>0</v>
      </c>
      <c r="AB948" s="115">
        <v>0</v>
      </c>
      <c r="AC948" s="115">
        <v>0</v>
      </c>
      <c r="AD948" s="115">
        <v>0</v>
      </c>
      <c r="AE948" s="115">
        <v>0</v>
      </c>
      <c r="AF948" s="115">
        <v>0</v>
      </c>
      <c r="AG948" s="115">
        <v>0</v>
      </c>
    </row>
    <row r="949" spans="1:33">
      <c r="A949" s="115" t="s">
        <v>967</v>
      </c>
      <c r="B949" s="115" t="s">
        <v>19</v>
      </c>
      <c r="C949" s="115">
        <v>0</v>
      </c>
      <c r="D949" s="115">
        <v>0</v>
      </c>
      <c r="E949" s="115">
        <v>0</v>
      </c>
      <c r="F949" s="115">
        <v>0</v>
      </c>
      <c r="G949" s="115">
        <v>0</v>
      </c>
      <c r="H949" s="115">
        <v>0</v>
      </c>
      <c r="I949" s="115">
        <v>0</v>
      </c>
      <c r="J949" s="115">
        <v>0</v>
      </c>
      <c r="K949" s="115">
        <v>0</v>
      </c>
      <c r="L949" s="115">
        <v>0</v>
      </c>
      <c r="M949" s="115">
        <v>0</v>
      </c>
      <c r="N949" s="115">
        <v>0</v>
      </c>
      <c r="O949" s="115">
        <v>0</v>
      </c>
      <c r="P949" s="115">
        <v>0</v>
      </c>
      <c r="Q949" s="115">
        <v>0</v>
      </c>
      <c r="R949" s="115">
        <v>0</v>
      </c>
      <c r="S949" s="115">
        <v>0</v>
      </c>
      <c r="T949" s="115">
        <v>0</v>
      </c>
      <c r="U949" s="115">
        <v>0</v>
      </c>
      <c r="V949" s="115">
        <v>0</v>
      </c>
      <c r="W949" s="115">
        <v>0</v>
      </c>
      <c r="X949" s="115">
        <v>0</v>
      </c>
      <c r="Y949" s="115">
        <v>0</v>
      </c>
      <c r="Z949" s="115">
        <v>0</v>
      </c>
      <c r="AA949" s="115">
        <v>0</v>
      </c>
      <c r="AB949" s="115">
        <v>0</v>
      </c>
      <c r="AC949" s="115">
        <v>0</v>
      </c>
      <c r="AD949" s="115">
        <v>0</v>
      </c>
      <c r="AE949" s="115">
        <v>0</v>
      </c>
      <c r="AF949" s="115">
        <v>0</v>
      </c>
      <c r="AG949" s="115">
        <v>0</v>
      </c>
    </row>
    <row r="950" spans="1:33">
      <c r="A950" s="115" t="s">
        <v>968</v>
      </c>
      <c r="B950" s="115" t="s">
        <v>19</v>
      </c>
      <c r="C950" s="115">
        <v>0</v>
      </c>
      <c r="D950" s="115">
        <v>0</v>
      </c>
      <c r="E950" s="115">
        <v>0</v>
      </c>
      <c r="F950" s="115">
        <v>0</v>
      </c>
      <c r="G950" s="115">
        <v>0</v>
      </c>
      <c r="H950" s="115">
        <v>0</v>
      </c>
      <c r="I950" s="115">
        <v>0</v>
      </c>
      <c r="J950" s="115">
        <v>0</v>
      </c>
      <c r="K950" s="115">
        <v>0</v>
      </c>
      <c r="L950" s="115">
        <v>0</v>
      </c>
      <c r="M950" s="115">
        <v>0</v>
      </c>
      <c r="N950" s="115">
        <v>0</v>
      </c>
      <c r="O950" s="115">
        <v>0</v>
      </c>
      <c r="P950" s="115">
        <v>0</v>
      </c>
      <c r="Q950" s="115">
        <v>0</v>
      </c>
      <c r="R950" s="115">
        <v>0</v>
      </c>
      <c r="S950" s="115">
        <v>0</v>
      </c>
      <c r="T950" s="115">
        <v>0</v>
      </c>
      <c r="U950" s="115">
        <v>0</v>
      </c>
      <c r="V950" s="115">
        <v>0</v>
      </c>
      <c r="W950" s="115">
        <v>0</v>
      </c>
      <c r="X950" s="115">
        <v>0</v>
      </c>
      <c r="Y950" s="115">
        <v>0</v>
      </c>
      <c r="Z950" s="115">
        <v>0</v>
      </c>
      <c r="AA950" s="115">
        <v>0</v>
      </c>
      <c r="AB950" s="115">
        <v>0</v>
      </c>
      <c r="AC950" s="115">
        <v>0</v>
      </c>
      <c r="AD950" s="115">
        <v>0</v>
      </c>
      <c r="AE950" s="115">
        <v>0</v>
      </c>
      <c r="AF950" s="115">
        <v>0</v>
      </c>
      <c r="AG950" s="115">
        <v>0</v>
      </c>
    </row>
    <row r="951" spans="1:33">
      <c r="A951" s="115" t="s">
        <v>969</v>
      </c>
      <c r="B951" s="115" t="s">
        <v>19</v>
      </c>
      <c r="C951" s="115">
        <v>0</v>
      </c>
      <c r="D951" s="115">
        <v>0</v>
      </c>
      <c r="E951" s="115">
        <v>0</v>
      </c>
      <c r="F951" s="115">
        <v>0</v>
      </c>
      <c r="G951" s="115">
        <v>0</v>
      </c>
      <c r="H951" s="115">
        <v>0</v>
      </c>
      <c r="I951" s="115">
        <v>0</v>
      </c>
      <c r="J951" s="115">
        <v>0</v>
      </c>
      <c r="K951" s="115">
        <v>0</v>
      </c>
      <c r="L951" s="115">
        <v>0</v>
      </c>
      <c r="M951" s="115">
        <v>0</v>
      </c>
      <c r="N951" s="115">
        <v>0</v>
      </c>
      <c r="O951" s="115">
        <v>0</v>
      </c>
      <c r="P951" s="115">
        <v>0</v>
      </c>
      <c r="Q951" s="115">
        <v>0</v>
      </c>
      <c r="R951" s="115">
        <v>0</v>
      </c>
      <c r="S951" s="115">
        <v>0</v>
      </c>
      <c r="T951" s="115">
        <v>0</v>
      </c>
      <c r="U951" s="115">
        <v>0</v>
      </c>
      <c r="V951" s="115">
        <v>0</v>
      </c>
      <c r="W951" s="115">
        <v>0</v>
      </c>
      <c r="X951" s="115">
        <v>0</v>
      </c>
      <c r="Y951" s="115">
        <v>0</v>
      </c>
      <c r="Z951" s="115">
        <v>0</v>
      </c>
      <c r="AA951" s="115">
        <v>0</v>
      </c>
      <c r="AB951" s="115">
        <v>0</v>
      </c>
      <c r="AC951" s="115">
        <v>0</v>
      </c>
      <c r="AD951" s="115">
        <v>0</v>
      </c>
      <c r="AE951" s="115">
        <v>0</v>
      </c>
      <c r="AF951" s="115">
        <v>0</v>
      </c>
      <c r="AG951" s="115">
        <v>0</v>
      </c>
    </row>
    <row r="952" spans="1:33">
      <c r="A952" s="115" t="s">
        <v>970</v>
      </c>
      <c r="B952" s="115" t="s">
        <v>19</v>
      </c>
      <c r="C952" s="115">
        <v>0</v>
      </c>
      <c r="D952" s="115">
        <v>0</v>
      </c>
      <c r="E952" s="115">
        <v>0</v>
      </c>
      <c r="F952" s="115">
        <v>0</v>
      </c>
      <c r="G952" s="115">
        <v>0</v>
      </c>
      <c r="H952" s="115">
        <v>0</v>
      </c>
      <c r="I952" s="115">
        <v>0</v>
      </c>
      <c r="J952" s="115">
        <v>0</v>
      </c>
      <c r="K952" s="115">
        <v>0</v>
      </c>
      <c r="L952" s="115">
        <v>0</v>
      </c>
      <c r="M952" s="115">
        <v>0</v>
      </c>
      <c r="N952" s="115">
        <v>0</v>
      </c>
      <c r="O952" s="115">
        <v>0</v>
      </c>
      <c r="P952" s="115">
        <v>0</v>
      </c>
      <c r="Q952" s="115">
        <v>0</v>
      </c>
      <c r="R952" s="115">
        <v>0</v>
      </c>
      <c r="S952" s="115">
        <v>0</v>
      </c>
      <c r="T952" s="115">
        <v>0</v>
      </c>
      <c r="U952" s="115">
        <v>0</v>
      </c>
      <c r="V952" s="115">
        <v>0</v>
      </c>
      <c r="W952" s="115">
        <v>0</v>
      </c>
      <c r="X952" s="115">
        <v>0</v>
      </c>
      <c r="Y952" s="115">
        <v>0</v>
      </c>
      <c r="Z952" s="115">
        <v>0</v>
      </c>
      <c r="AA952" s="115">
        <v>0</v>
      </c>
      <c r="AB952" s="115">
        <v>0</v>
      </c>
      <c r="AC952" s="115">
        <v>0</v>
      </c>
      <c r="AD952" s="115">
        <v>0</v>
      </c>
      <c r="AE952" s="115">
        <v>0</v>
      </c>
      <c r="AF952" s="115">
        <v>0</v>
      </c>
      <c r="AG952" s="115">
        <v>0</v>
      </c>
    </row>
    <row r="953" spans="1:33">
      <c r="A953" s="115" t="s">
        <v>971</v>
      </c>
      <c r="B953" s="115" t="s">
        <v>19</v>
      </c>
      <c r="C953" s="115">
        <v>0</v>
      </c>
      <c r="D953" s="115">
        <v>0</v>
      </c>
      <c r="E953" s="115">
        <v>0</v>
      </c>
      <c r="F953" s="115">
        <v>0</v>
      </c>
      <c r="G953" s="115">
        <v>0</v>
      </c>
      <c r="H953" s="115">
        <v>0</v>
      </c>
      <c r="I953" s="115">
        <v>0</v>
      </c>
      <c r="J953" s="115">
        <v>0</v>
      </c>
      <c r="K953" s="115">
        <v>0</v>
      </c>
      <c r="L953" s="115">
        <v>0</v>
      </c>
      <c r="M953" s="115">
        <v>0</v>
      </c>
      <c r="N953" s="115">
        <v>0</v>
      </c>
      <c r="O953" s="115">
        <v>0</v>
      </c>
      <c r="P953" s="115">
        <v>0</v>
      </c>
      <c r="Q953" s="115">
        <v>0</v>
      </c>
      <c r="R953" s="115">
        <v>0</v>
      </c>
      <c r="S953" s="115">
        <v>0</v>
      </c>
      <c r="T953" s="115">
        <v>0</v>
      </c>
      <c r="U953" s="115">
        <v>0</v>
      </c>
      <c r="V953" s="115">
        <v>0</v>
      </c>
      <c r="W953" s="115">
        <v>0</v>
      </c>
      <c r="X953" s="115">
        <v>0</v>
      </c>
      <c r="Y953" s="115">
        <v>0</v>
      </c>
      <c r="Z953" s="115">
        <v>0</v>
      </c>
      <c r="AA953" s="115">
        <v>0</v>
      </c>
      <c r="AB953" s="115">
        <v>0</v>
      </c>
      <c r="AC953" s="115">
        <v>0</v>
      </c>
      <c r="AD953" s="115">
        <v>0</v>
      </c>
      <c r="AE953" s="115">
        <v>0</v>
      </c>
      <c r="AF953" s="115">
        <v>0</v>
      </c>
      <c r="AG953" s="115">
        <v>0</v>
      </c>
    </row>
    <row r="954" spans="1:33">
      <c r="A954" s="115" t="s">
        <v>972</v>
      </c>
      <c r="B954" s="115" t="s">
        <v>19</v>
      </c>
      <c r="C954" s="115">
        <v>0</v>
      </c>
      <c r="D954" s="115">
        <v>0</v>
      </c>
      <c r="E954" s="115">
        <v>0</v>
      </c>
      <c r="F954" s="115">
        <v>0</v>
      </c>
      <c r="G954" s="115">
        <v>0</v>
      </c>
      <c r="H954" s="115">
        <v>0</v>
      </c>
      <c r="I954" s="115">
        <v>0</v>
      </c>
      <c r="J954" s="115">
        <v>0</v>
      </c>
      <c r="K954" s="115">
        <v>0</v>
      </c>
      <c r="L954" s="115">
        <v>0</v>
      </c>
      <c r="M954" s="115">
        <v>0</v>
      </c>
      <c r="N954" s="115">
        <v>0</v>
      </c>
      <c r="O954" s="115">
        <v>0</v>
      </c>
      <c r="P954" s="115">
        <v>0</v>
      </c>
      <c r="Q954" s="115">
        <v>0</v>
      </c>
      <c r="R954" s="115">
        <v>0</v>
      </c>
      <c r="S954" s="115">
        <v>0</v>
      </c>
      <c r="T954" s="115">
        <v>0</v>
      </c>
      <c r="U954" s="115">
        <v>0</v>
      </c>
      <c r="V954" s="115">
        <v>0</v>
      </c>
      <c r="W954" s="115">
        <v>0</v>
      </c>
      <c r="X954" s="115">
        <v>0</v>
      </c>
      <c r="Y954" s="115">
        <v>0</v>
      </c>
      <c r="Z954" s="115">
        <v>0</v>
      </c>
      <c r="AA954" s="115">
        <v>0</v>
      </c>
      <c r="AB954" s="115">
        <v>0</v>
      </c>
      <c r="AC954" s="115">
        <v>0</v>
      </c>
      <c r="AD954" s="115">
        <v>0</v>
      </c>
      <c r="AE954" s="115">
        <v>0</v>
      </c>
      <c r="AF954" s="115">
        <v>0</v>
      </c>
      <c r="AG954" s="115">
        <v>0</v>
      </c>
    </row>
    <row r="955" spans="1:33">
      <c r="A955" s="115" t="s">
        <v>973</v>
      </c>
      <c r="B955" s="115" t="s">
        <v>19</v>
      </c>
      <c r="C955" s="115">
        <v>0</v>
      </c>
      <c r="D955" s="115">
        <v>0</v>
      </c>
      <c r="E955" s="115">
        <v>0</v>
      </c>
      <c r="F955" s="115">
        <v>0</v>
      </c>
      <c r="G955" s="115">
        <v>0</v>
      </c>
      <c r="H955" s="115">
        <v>0</v>
      </c>
      <c r="I955" s="115">
        <v>0</v>
      </c>
      <c r="J955" s="115">
        <v>0</v>
      </c>
      <c r="K955" s="115">
        <v>0</v>
      </c>
      <c r="L955" s="115">
        <v>0</v>
      </c>
      <c r="M955" s="115">
        <v>0</v>
      </c>
      <c r="N955" s="115">
        <v>0</v>
      </c>
      <c r="O955" s="115">
        <v>0</v>
      </c>
      <c r="P955" s="115">
        <v>0</v>
      </c>
      <c r="Q955" s="115">
        <v>0</v>
      </c>
      <c r="R955" s="115">
        <v>0</v>
      </c>
      <c r="S955" s="115">
        <v>0</v>
      </c>
      <c r="T955" s="115">
        <v>0</v>
      </c>
      <c r="U955" s="115">
        <v>0</v>
      </c>
      <c r="V955" s="115">
        <v>0</v>
      </c>
      <c r="W955" s="115">
        <v>0</v>
      </c>
      <c r="X955" s="115">
        <v>0</v>
      </c>
      <c r="Y955" s="115">
        <v>0</v>
      </c>
      <c r="Z955" s="115">
        <v>0</v>
      </c>
      <c r="AA955" s="115">
        <v>0</v>
      </c>
      <c r="AB955" s="115">
        <v>0</v>
      </c>
      <c r="AC955" s="115">
        <v>0</v>
      </c>
      <c r="AD955" s="115">
        <v>0</v>
      </c>
      <c r="AE955" s="115">
        <v>0</v>
      </c>
      <c r="AF955" s="115">
        <v>0</v>
      </c>
      <c r="AG955" s="115">
        <v>0</v>
      </c>
    </row>
    <row r="956" spans="1:33">
      <c r="A956" s="115" t="s">
        <v>974</v>
      </c>
      <c r="B956" s="115" t="s">
        <v>19</v>
      </c>
      <c r="C956" s="115">
        <v>0</v>
      </c>
      <c r="D956" s="115">
        <v>0</v>
      </c>
      <c r="E956" s="115">
        <v>0</v>
      </c>
      <c r="F956" s="115">
        <v>0</v>
      </c>
      <c r="G956" s="115">
        <v>0</v>
      </c>
      <c r="H956" s="115">
        <v>0</v>
      </c>
      <c r="I956" s="115">
        <v>0</v>
      </c>
      <c r="J956" s="115">
        <v>0</v>
      </c>
      <c r="K956" s="115">
        <v>0</v>
      </c>
      <c r="L956" s="115">
        <v>0</v>
      </c>
      <c r="M956" s="115">
        <v>0</v>
      </c>
      <c r="N956" s="115">
        <v>0</v>
      </c>
      <c r="O956" s="115">
        <v>0</v>
      </c>
      <c r="P956" s="115">
        <v>0</v>
      </c>
      <c r="Q956" s="115">
        <v>0</v>
      </c>
      <c r="R956" s="115">
        <v>0</v>
      </c>
      <c r="S956" s="115">
        <v>0</v>
      </c>
      <c r="T956" s="115">
        <v>0</v>
      </c>
      <c r="U956" s="115">
        <v>0</v>
      </c>
      <c r="V956" s="115">
        <v>0</v>
      </c>
      <c r="W956" s="115">
        <v>0</v>
      </c>
      <c r="X956" s="115">
        <v>0</v>
      </c>
      <c r="Y956" s="115">
        <v>0</v>
      </c>
      <c r="Z956" s="115">
        <v>0</v>
      </c>
      <c r="AA956" s="115">
        <v>0</v>
      </c>
      <c r="AB956" s="115">
        <v>0</v>
      </c>
      <c r="AC956" s="115">
        <v>0</v>
      </c>
      <c r="AD956" s="115">
        <v>0</v>
      </c>
      <c r="AE956" s="115">
        <v>0</v>
      </c>
      <c r="AF956" s="115">
        <v>0</v>
      </c>
      <c r="AG956" s="115">
        <v>0</v>
      </c>
    </row>
    <row r="957" spans="1:33">
      <c r="A957" s="115" t="s">
        <v>975</v>
      </c>
      <c r="B957" s="115" t="s">
        <v>19</v>
      </c>
      <c r="C957" s="115">
        <v>0</v>
      </c>
      <c r="D957" s="115">
        <v>0</v>
      </c>
      <c r="E957" s="115">
        <v>0</v>
      </c>
      <c r="F957" s="115">
        <v>0</v>
      </c>
      <c r="G957" s="115">
        <v>0</v>
      </c>
      <c r="H957" s="115">
        <v>0</v>
      </c>
      <c r="I957" s="115">
        <v>0</v>
      </c>
      <c r="J957" s="115">
        <v>0</v>
      </c>
      <c r="K957" s="115">
        <v>0</v>
      </c>
      <c r="L957" s="115">
        <v>0</v>
      </c>
      <c r="M957" s="115">
        <v>0</v>
      </c>
      <c r="N957" s="115">
        <v>0</v>
      </c>
      <c r="O957" s="115">
        <v>0</v>
      </c>
      <c r="P957" s="115">
        <v>0</v>
      </c>
      <c r="Q957" s="115">
        <v>0</v>
      </c>
      <c r="R957" s="115">
        <v>0</v>
      </c>
      <c r="S957" s="115">
        <v>0</v>
      </c>
      <c r="T957" s="115">
        <v>0</v>
      </c>
      <c r="U957" s="115">
        <v>0</v>
      </c>
      <c r="V957" s="115">
        <v>0</v>
      </c>
      <c r="W957" s="115">
        <v>0</v>
      </c>
      <c r="X957" s="115">
        <v>0</v>
      </c>
      <c r="Y957" s="115">
        <v>0</v>
      </c>
      <c r="Z957" s="115">
        <v>0</v>
      </c>
      <c r="AA957" s="115">
        <v>0</v>
      </c>
      <c r="AB957" s="115">
        <v>0</v>
      </c>
      <c r="AC957" s="115">
        <v>0</v>
      </c>
      <c r="AD957" s="115">
        <v>0</v>
      </c>
      <c r="AE957" s="115">
        <v>0</v>
      </c>
      <c r="AF957" s="115">
        <v>0</v>
      </c>
      <c r="AG957" s="115">
        <v>0</v>
      </c>
    </row>
    <row r="958" spans="1:33">
      <c r="A958" s="115" t="s">
        <v>976</v>
      </c>
      <c r="B958" s="115" t="s">
        <v>19</v>
      </c>
      <c r="C958" s="115">
        <v>0</v>
      </c>
      <c r="D958" s="115">
        <v>0</v>
      </c>
      <c r="E958" s="115">
        <v>0</v>
      </c>
      <c r="F958" s="115">
        <v>0</v>
      </c>
      <c r="G958" s="115">
        <v>0</v>
      </c>
      <c r="H958" s="115">
        <v>0</v>
      </c>
      <c r="I958" s="115">
        <v>0</v>
      </c>
      <c r="J958" s="115">
        <v>0</v>
      </c>
      <c r="K958" s="115">
        <v>0</v>
      </c>
      <c r="L958" s="115">
        <v>0</v>
      </c>
      <c r="M958" s="115">
        <v>0</v>
      </c>
      <c r="N958" s="115">
        <v>0</v>
      </c>
      <c r="O958" s="115">
        <v>0</v>
      </c>
      <c r="P958" s="115">
        <v>0</v>
      </c>
      <c r="Q958" s="115">
        <v>0</v>
      </c>
      <c r="R958" s="115">
        <v>0</v>
      </c>
      <c r="S958" s="115">
        <v>0</v>
      </c>
      <c r="T958" s="115">
        <v>0</v>
      </c>
      <c r="U958" s="115">
        <v>0</v>
      </c>
      <c r="V958" s="115">
        <v>0</v>
      </c>
      <c r="W958" s="115">
        <v>0</v>
      </c>
      <c r="X958" s="115">
        <v>0</v>
      </c>
      <c r="Y958" s="115">
        <v>0</v>
      </c>
      <c r="Z958" s="115">
        <v>0</v>
      </c>
      <c r="AA958" s="115">
        <v>0</v>
      </c>
      <c r="AB958" s="115">
        <v>0</v>
      </c>
      <c r="AC958" s="115">
        <v>0</v>
      </c>
      <c r="AD958" s="115">
        <v>0</v>
      </c>
      <c r="AE958" s="115">
        <v>0</v>
      </c>
      <c r="AF958" s="115">
        <v>0</v>
      </c>
      <c r="AG958" s="115">
        <v>0</v>
      </c>
    </row>
    <row r="959" spans="1:33">
      <c r="A959" s="115" t="s">
        <v>977</v>
      </c>
      <c r="B959" s="115" t="s">
        <v>19</v>
      </c>
      <c r="C959" s="115">
        <v>0</v>
      </c>
      <c r="D959" s="115">
        <v>0</v>
      </c>
      <c r="E959" s="115">
        <v>0</v>
      </c>
      <c r="F959" s="115">
        <v>0</v>
      </c>
      <c r="G959" s="115">
        <v>0</v>
      </c>
      <c r="H959" s="115">
        <v>0</v>
      </c>
      <c r="I959" s="115">
        <v>0</v>
      </c>
      <c r="J959" s="115">
        <v>0</v>
      </c>
      <c r="K959" s="115">
        <v>0</v>
      </c>
      <c r="L959" s="115">
        <v>0</v>
      </c>
      <c r="M959" s="115">
        <v>0</v>
      </c>
      <c r="N959" s="115">
        <v>0</v>
      </c>
      <c r="O959" s="115">
        <v>0</v>
      </c>
      <c r="P959" s="115">
        <v>0</v>
      </c>
      <c r="Q959" s="115">
        <v>0</v>
      </c>
      <c r="R959" s="115">
        <v>0</v>
      </c>
      <c r="S959" s="115">
        <v>0</v>
      </c>
      <c r="T959" s="115">
        <v>0</v>
      </c>
      <c r="U959" s="115">
        <v>0</v>
      </c>
      <c r="V959" s="115">
        <v>0</v>
      </c>
      <c r="W959" s="115">
        <v>0</v>
      </c>
      <c r="X959" s="115">
        <v>0</v>
      </c>
      <c r="Y959" s="115">
        <v>0</v>
      </c>
      <c r="Z959" s="115">
        <v>0</v>
      </c>
      <c r="AA959" s="115">
        <v>0</v>
      </c>
      <c r="AB959" s="115">
        <v>0</v>
      </c>
      <c r="AC959" s="115">
        <v>0</v>
      </c>
      <c r="AD959" s="115">
        <v>0</v>
      </c>
      <c r="AE959" s="115">
        <v>0</v>
      </c>
      <c r="AF959" s="115">
        <v>0</v>
      </c>
      <c r="AG959" s="115">
        <v>0</v>
      </c>
    </row>
    <row r="960" spans="1:33">
      <c r="A960" s="115" t="s">
        <v>978</v>
      </c>
      <c r="B960" s="115" t="s">
        <v>19</v>
      </c>
      <c r="C960" s="115">
        <v>0</v>
      </c>
      <c r="D960" s="115">
        <v>0</v>
      </c>
      <c r="E960" s="115">
        <v>0</v>
      </c>
      <c r="F960" s="115">
        <v>0</v>
      </c>
      <c r="G960" s="115">
        <v>0</v>
      </c>
      <c r="H960" s="115">
        <v>0</v>
      </c>
      <c r="I960" s="115">
        <v>0</v>
      </c>
      <c r="J960" s="115">
        <v>0</v>
      </c>
      <c r="K960" s="115">
        <v>0</v>
      </c>
      <c r="L960" s="115">
        <v>0</v>
      </c>
      <c r="M960" s="115">
        <v>0</v>
      </c>
      <c r="N960" s="115">
        <v>0</v>
      </c>
      <c r="O960" s="115">
        <v>0</v>
      </c>
      <c r="P960" s="115">
        <v>0</v>
      </c>
      <c r="Q960" s="115">
        <v>0</v>
      </c>
      <c r="R960" s="115">
        <v>0</v>
      </c>
      <c r="S960" s="115">
        <v>0</v>
      </c>
      <c r="T960" s="115">
        <v>0</v>
      </c>
      <c r="U960" s="115">
        <v>0</v>
      </c>
      <c r="V960" s="115">
        <v>0</v>
      </c>
      <c r="W960" s="115">
        <v>0</v>
      </c>
      <c r="X960" s="115">
        <v>0</v>
      </c>
      <c r="Y960" s="115">
        <v>0</v>
      </c>
      <c r="Z960" s="115">
        <v>0</v>
      </c>
      <c r="AA960" s="115">
        <v>0</v>
      </c>
      <c r="AB960" s="115">
        <v>0</v>
      </c>
      <c r="AC960" s="115">
        <v>0</v>
      </c>
      <c r="AD960" s="115">
        <v>0</v>
      </c>
      <c r="AE960" s="115">
        <v>0</v>
      </c>
      <c r="AF960" s="115">
        <v>0</v>
      </c>
      <c r="AG960" s="115">
        <v>0</v>
      </c>
    </row>
    <row r="961" spans="1:33">
      <c r="A961" s="115" t="s">
        <v>979</v>
      </c>
      <c r="B961" s="115" t="s">
        <v>19</v>
      </c>
      <c r="C961" s="115">
        <v>0</v>
      </c>
      <c r="D961" s="115">
        <v>0</v>
      </c>
      <c r="E961" s="115">
        <v>0</v>
      </c>
      <c r="F961" s="115">
        <v>0</v>
      </c>
      <c r="G961" s="115">
        <v>0</v>
      </c>
      <c r="H961" s="115">
        <v>0</v>
      </c>
      <c r="I961" s="115">
        <v>0</v>
      </c>
      <c r="J961" s="115">
        <v>0</v>
      </c>
      <c r="K961" s="115">
        <v>0</v>
      </c>
      <c r="L961" s="115">
        <v>0</v>
      </c>
      <c r="M961" s="115">
        <v>0</v>
      </c>
      <c r="N961" s="115">
        <v>0</v>
      </c>
      <c r="O961" s="115">
        <v>0</v>
      </c>
      <c r="P961" s="115">
        <v>0</v>
      </c>
      <c r="Q961" s="115">
        <v>0</v>
      </c>
      <c r="R961" s="115">
        <v>0</v>
      </c>
      <c r="S961" s="115">
        <v>0</v>
      </c>
      <c r="T961" s="115">
        <v>0</v>
      </c>
      <c r="U961" s="115">
        <v>0</v>
      </c>
      <c r="V961" s="115">
        <v>0</v>
      </c>
      <c r="W961" s="115">
        <v>0</v>
      </c>
      <c r="X961" s="115">
        <v>0</v>
      </c>
      <c r="Y961" s="115">
        <v>0</v>
      </c>
      <c r="Z961" s="115">
        <v>0</v>
      </c>
      <c r="AA961" s="115">
        <v>0</v>
      </c>
      <c r="AB961" s="115">
        <v>0</v>
      </c>
      <c r="AC961" s="115">
        <v>0</v>
      </c>
      <c r="AD961" s="115">
        <v>0</v>
      </c>
      <c r="AE961" s="115">
        <v>0</v>
      </c>
      <c r="AF961" s="115">
        <v>0</v>
      </c>
      <c r="AG961" s="115">
        <v>0</v>
      </c>
    </row>
    <row r="962" spans="1:33">
      <c r="A962" s="115" t="s">
        <v>980</v>
      </c>
      <c r="B962" s="115" t="s">
        <v>19</v>
      </c>
      <c r="C962" s="115">
        <v>0</v>
      </c>
      <c r="D962" s="115">
        <v>0</v>
      </c>
      <c r="E962" s="115">
        <v>0</v>
      </c>
      <c r="F962" s="115">
        <v>0</v>
      </c>
      <c r="G962" s="115">
        <v>0</v>
      </c>
      <c r="H962" s="115">
        <v>0</v>
      </c>
      <c r="I962" s="115">
        <v>0</v>
      </c>
      <c r="J962" s="115">
        <v>0</v>
      </c>
      <c r="K962" s="115">
        <v>0</v>
      </c>
      <c r="L962" s="115">
        <v>0</v>
      </c>
      <c r="M962" s="115">
        <v>0</v>
      </c>
      <c r="N962" s="115">
        <v>0</v>
      </c>
      <c r="O962" s="115">
        <v>0</v>
      </c>
      <c r="P962" s="115">
        <v>0</v>
      </c>
      <c r="Q962" s="115">
        <v>0</v>
      </c>
      <c r="R962" s="115">
        <v>0</v>
      </c>
      <c r="S962" s="115">
        <v>0</v>
      </c>
      <c r="T962" s="115">
        <v>0</v>
      </c>
      <c r="U962" s="115">
        <v>0</v>
      </c>
      <c r="V962" s="115">
        <v>0</v>
      </c>
      <c r="W962" s="115">
        <v>0</v>
      </c>
      <c r="X962" s="115">
        <v>0</v>
      </c>
      <c r="Y962" s="115">
        <v>0</v>
      </c>
      <c r="Z962" s="115">
        <v>0</v>
      </c>
      <c r="AA962" s="115">
        <v>0</v>
      </c>
      <c r="AB962" s="115">
        <v>0</v>
      </c>
      <c r="AC962" s="115">
        <v>0</v>
      </c>
      <c r="AD962" s="115">
        <v>0</v>
      </c>
      <c r="AE962" s="115">
        <v>0</v>
      </c>
      <c r="AF962" s="115">
        <v>0</v>
      </c>
      <c r="AG962" s="115">
        <v>0</v>
      </c>
    </row>
    <row r="963" spans="1:33">
      <c r="A963" s="115" t="s">
        <v>981</v>
      </c>
      <c r="B963" s="115" t="s">
        <v>19</v>
      </c>
      <c r="C963" s="115">
        <v>0</v>
      </c>
      <c r="D963" s="115">
        <v>0</v>
      </c>
      <c r="E963" s="115">
        <v>0</v>
      </c>
      <c r="F963" s="115">
        <v>0</v>
      </c>
      <c r="G963" s="115">
        <v>0</v>
      </c>
      <c r="H963" s="115">
        <v>0</v>
      </c>
      <c r="I963" s="115">
        <v>0</v>
      </c>
      <c r="J963" s="115">
        <v>0</v>
      </c>
      <c r="K963" s="115">
        <v>0</v>
      </c>
      <c r="L963" s="115">
        <v>0</v>
      </c>
      <c r="M963" s="115">
        <v>0</v>
      </c>
      <c r="N963" s="115">
        <v>0</v>
      </c>
      <c r="O963" s="115">
        <v>0</v>
      </c>
      <c r="P963" s="115">
        <v>0</v>
      </c>
      <c r="Q963" s="115">
        <v>0</v>
      </c>
      <c r="R963" s="115">
        <v>0</v>
      </c>
      <c r="S963" s="115">
        <v>0</v>
      </c>
      <c r="T963" s="115">
        <v>0</v>
      </c>
      <c r="U963" s="115">
        <v>0</v>
      </c>
      <c r="V963" s="115">
        <v>0</v>
      </c>
      <c r="W963" s="115">
        <v>0</v>
      </c>
      <c r="X963" s="115">
        <v>0</v>
      </c>
      <c r="Y963" s="115">
        <v>0</v>
      </c>
      <c r="Z963" s="115">
        <v>0</v>
      </c>
      <c r="AA963" s="115">
        <v>0</v>
      </c>
      <c r="AB963" s="115">
        <v>0</v>
      </c>
      <c r="AC963" s="115">
        <v>0</v>
      </c>
      <c r="AD963" s="115">
        <v>0</v>
      </c>
      <c r="AE963" s="115">
        <v>0</v>
      </c>
      <c r="AF963" s="115">
        <v>0</v>
      </c>
      <c r="AG963" s="115">
        <v>0</v>
      </c>
    </row>
    <row r="964" spans="1:33">
      <c r="A964" s="115" t="s">
        <v>982</v>
      </c>
      <c r="B964" s="115" t="s">
        <v>19</v>
      </c>
      <c r="C964" s="2">
        <v>10996300000000</v>
      </c>
      <c r="D964" s="2">
        <v>10945900000000</v>
      </c>
      <c r="E964" s="2">
        <v>11019600000000</v>
      </c>
      <c r="F964" s="2">
        <v>11029000000000</v>
      </c>
      <c r="G964" s="2">
        <v>10985700000000</v>
      </c>
      <c r="H964" s="2">
        <v>10923500000000</v>
      </c>
      <c r="I964" s="2">
        <v>10812700000000</v>
      </c>
      <c r="J964" s="2">
        <v>10674000000000</v>
      </c>
      <c r="K964" s="2">
        <v>10539000000000</v>
      </c>
      <c r="L964" s="2">
        <v>10396700000000</v>
      </c>
      <c r="M964" s="2">
        <v>10221400000000</v>
      </c>
      <c r="N964" s="2">
        <v>10057700000000</v>
      </c>
      <c r="O964" s="2">
        <v>9916790000000</v>
      </c>
      <c r="P964" s="2">
        <v>9773020000000</v>
      </c>
      <c r="Q964" s="2">
        <v>9639050000000</v>
      </c>
      <c r="R964" s="2">
        <v>9514870000000</v>
      </c>
      <c r="S964" s="2">
        <v>9377000000000</v>
      </c>
      <c r="T964" s="2">
        <v>9226660000000</v>
      </c>
      <c r="U964" s="2">
        <v>9078560000000</v>
      </c>
      <c r="V964" s="2">
        <v>8941110000000</v>
      </c>
      <c r="W964" s="2">
        <v>8817890000000</v>
      </c>
      <c r="X964" s="2">
        <v>8691860000000</v>
      </c>
      <c r="Y964" s="2">
        <v>8562210000000</v>
      </c>
      <c r="Z964" s="2">
        <v>8432450000000</v>
      </c>
      <c r="AA964" s="2">
        <v>8296480000000</v>
      </c>
      <c r="AB964" s="2">
        <v>8170180000000</v>
      </c>
      <c r="AC964" s="2">
        <v>8038460000000</v>
      </c>
      <c r="AD964" s="2">
        <v>7895570000000</v>
      </c>
      <c r="AE964" s="2">
        <v>7765460000000</v>
      </c>
      <c r="AF964" s="2">
        <v>7634330000000</v>
      </c>
      <c r="AG964" s="2">
        <v>7502810000000</v>
      </c>
    </row>
    <row r="965" spans="1:33">
      <c r="A965" s="115" t="s">
        <v>983</v>
      </c>
      <c r="B965" s="115" t="s">
        <v>19</v>
      </c>
      <c r="C965" s="2">
        <v>3238700000000</v>
      </c>
      <c r="D965" s="2">
        <v>3225890000000</v>
      </c>
      <c r="E965" s="2">
        <v>3249820000000</v>
      </c>
      <c r="F965" s="2">
        <v>3255110000000</v>
      </c>
      <c r="G965" s="2">
        <v>3246290000000</v>
      </c>
      <c r="H965" s="2">
        <v>3233580000000</v>
      </c>
      <c r="I965" s="2">
        <v>3208740000000</v>
      </c>
      <c r="J965" s="2">
        <v>3177210000000</v>
      </c>
      <c r="K965" s="2">
        <v>3148810000000</v>
      </c>
      <c r="L965" s="2">
        <v>3120190000000</v>
      </c>
      <c r="M965" s="2">
        <v>3082180000000</v>
      </c>
      <c r="N965" s="2">
        <v>3049150000000</v>
      </c>
      <c r="O965" s="2">
        <v>3023880000000</v>
      </c>
      <c r="P965" s="2">
        <v>2998790000000</v>
      </c>
      <c r="Q965" s="2">
        <v>2977740000000</v>
      </c>
      <c r="R965" s="2">
        <v>2961700000000</v>
      </c>
      <c r="S965" s="2">
        <v>2942940000000</v>
      </c>
      <c r="T965" s="2">
        <v>2920930000000</v>
      </c>
      <c r="U965" s="2">
        <v>2900220000000</v>
      </c>
      <c r="V965" s="2">
        <v>2884360000000</v>
      </c>
      <c r="W965" s="2">
        <v>2872850000000</v>
      </c>
      <c r="X965" s="2">
        <v>2860930000000</v>
      </c>
      <c r="Y965" s="2">
        <v>2848410000000</v>
      </c>
      <c r="Z965" s="2">
        <v>2836270000000</v>
      </c>
      <c r="AA965" s="2">
        <v>2822230000000</v>
      </c>
      <c r="AB965" s="2">
        <v>2811300000000</v>
      </c>
      <c r="AC965" s="2">
        <v>2798650000000</v>
      </c>
      <c r="AD965" s="2">
        <v>2782370000000</v>
      </c>
      <c r="AE965" s="2">
        <v>2770820000000</v>
      </c>
      <c r="AF965" s="2">
        <v>2758840000000</v>
      </c>
      <c r="AG965" s="2">
        <v>2746630000000</v>
      </c>
    </row>
    <row r="966" spans="1:33">
      <c r="A966" s="115" t="s">
        <v>984</v>
      </c>
      <c r="B966" s="115" t="s">
        <v>19</v>
      </c>
      <c r="C966" s="115">
        <v>0</v>
      </c>
      <c r="D966" s="2">
        <v>12483500000</v>
      </c>
      <c r="E966" s="2">
        <v>27325500000</v>
      </c>
      <c r="F966" s="2">
        <v>38986000000</v>
      </c>
      <c r="G966" s="2">
        <v>46795000000</v>
      </c>
      <c r="H966" s="2">
        <v>51228300000</v>
      </c>
      <c r="I966" s="2">
        <v>49814000000</v>
      </c>
      <c r="J966" s="2">
        <v>40291500000</v>
      </c>
      <c r="K966" s="2">
        <v>20729500000</v>
      </c>
      <c r="L966" s="115">
        <v>0</v>
      </c>
      <c r="M966" s="115">
        <v>0</v>
      </c>
      <c r="N966" s="115">
        <v>0</v>
      </c>
      <c r="O966" s="115">
        <v>0</v>
      </c>
      <c r="P966" s="115">
        <v>0</v>
      </c>
      <c r="Q966" s="115">
        <v>0</v>
      </c>
      <c r="R966" s="115">
        <v>0</v>
      </c>
      <c r="S966" s="115">
        <v>0</v>
      </c>
      <c r="T966" s="115">
        <v>0</v>
      </c>
      <c r="U966" s="115">
        <v>0</v>
      </c>
      <c r="V966" s="115">
        <v>0</v>
      </c>
      <c r="W966" s="115">
        <v>0</v>
      </c>
      <c r="X966" s="115">
        <v>0</v>
      </c>
      <c r="Y966" s="115">
        <v>0</v>
      </c>
      <c r="Z966" s="115">
        <v>0</v>
      </c>
      <c r="AA966" s="115">
        <v>0</v>
      </c>
      <c r="AB966" s="115">
        <v>0</v>
      </c>
      <c r="AC966" s="115">
        <v>0</v>
      </c>
      <c r="AD966" s="115">
        <v>0</v>
      </c>
      <c r="AE966" s="115">
        <v>0</v>
      </c>
      <c r="AF966" s="115">
        <v>0</v>
      </c>
      <c r="AG966" s="115">
        <v>0</v>
      </c>
    </row>
    <row r="967" spans="1:33">
      <c r="A967" s="115" t="s">
        <v>985</v>
      </c>
      <c r="B967" s="115" t="s">
        <v>19</v>
      </c>
      <c r="C967" s="115">
        <v>0</v>
      </c>
      <c r="D967" s="2">
        <v>1504110000</v>
      </c>
      <c r="E967" s="2">
        <v>3294630000</v>
      </c>
      <c r="F967" s="2">
        <v>4704140000</v>
      </c>
      <c r="G967" s="2">
        <v>5653300000</v>
      </c>
      <c r="H967" s="2">
        <v>6199790000</v>
      </c>
      <c r="I967" s="2">
        <v>6043610000</v>
      </c>
      <c r="J967" s="2">
        <v>4903150000</v>
      </c>
      <c r="K967" s="2">
        <v>2532080000</v>
      </c>
      <c r="L967" s="115">
        <v>0</v>
      </c>
      <c r="M967" s="115">
        <v>0</v>
      </c>
      <c r="N967" s="115">
        <v>0</v>
      </c>
      <c r="O967" s="115">
        <v>0</v>
      </c>
      <c r="P967" s="115">
        <v>0</v>
      </c>
      <c r="Q967" s="115">
        <v>0</v>
      </c>
      <c r="R967" s="115">
        <v>0</v>
      </c>
      <c r="S967" s="115">
        <v>0</v>
      </c>
      <c r="T967" s="115">
        <v>0</v>
      </c>
      <c r="U967" s="115">
        <v>0</v>
      </c>
      <c r="V967" s="115">
        <v>0</v>
      </c>
      <c r="W967" s="115">
        <v>0</v>
      </c>
      <c r="X967" s="115">
        <v>0</v>
      </c>
      <c r="Y967" s="115">
        <v>0</v>
      </c>
      <c r="Z967" s="115">
        <v>0</v>
      </c>
      <c r="AA967" s="115">
        <v>0</v>
      </c>
      <c r="AB967" s="115">
        <v>0</v>
      </c>
      <c r="AC967" s="115">
        <v>0</v>
      </c>
      <c r="AD967" s="115">
        <v>0</v>
      </c>
      <c r="AE967" s="115">
        <v>0</v>
      </c>
      <c r="AF967" s="115">
        <v>0</v>
      </c>
      <c r="AG967" s="115">
        <v>0</v>
      </c>
    </row>
    <row r="968" spans="1:33">
      <c r="A968" s="115" t="s">
        <v>986</v>
      </c>
      <c r="B968" s="115" t="s">
        <v>19</v>
      </c>
      <c r="C968" s="115">
        <v>0</v>
      </c>
      <c r="D968" s="115">
        <v>0</v>
      </c>
      <c r="E968" s="115">
        <v>0</v>
      </c>
      <c r="F968" s="115">
        <v>0</v>
      </c>
      <c r="G968" s="115">
        <v>0</v>
      </c>
      <c r="H968" s="115">
        <v>0</v>
      </c>
      <c r="I968" s="115">
        <v>0</v>
      </c>
      <c r="J968" s="115">
        <v>0</v>
      </c>
      <c r="K968" s="115">
        <v>0</v>
      </c>
      <c r="L968" s="115">
        <v>0</v>
      </c>
      <c r="M968" s="115">
        <v>0</v>
      </c>
      <c r="N968" s="115">
        <v>0</v>
      </c>
      <c r="O968" s="115">
        <v>0</v>
      </c>
      <c r="P968" s="115">
        <v>0</v>
      </c>
      <c r="Q968" s="115">
        <v>0</v>
      </c>
      <c r="R968" s="115">
        <v>0</v>
      </c>
      <c r="S968" s="115">
        <v>0</v>
      </c>
      <c r="T968" s="115">
        <v>0</v>
      </c>
      <c r="U968" s="115">
        <v>0</v>
      </c>
      <c r="V968" s="115">
        <v>0</v>
      </c>
      <c r="W968" s="115">
        <v>0</v>
      </c>
      <c r="X968" s="115">
        <v>0</v>
      </c>
      <c r="Y968" s="115">
        <v>0</v>
      </c>
      <c r="Z968" s="115">
        <v>0</v>
      </c>
      <c r="AA968" s="115">
        <v>0</v>
      </c>
      <c r="AB968" s="115">
        <v>0</v>
      </c>
      <c r="AC968" s="115">
        <v>0</v>
      </c>
      <c r="AD968" s="115">
        <v>0</v>
      </c>
      <c r="AE968" s="115">
        <v>0</v>
      </c>
      <c r="AF968" s="115">
        <v>0</v>
      </c>
      <c r="AG968" s="115">
        <v>0</v>
      </c>
    </row>
    <row r="969" spans="1:33">
      <c r="A969" s="115" t="s">
        <v>987</v>
      </c>
      <c r="B969" s="115" t="s">
        <v>19</v>
      </c>
      <c r="C969" s="115">
        <v>0</v>
      </c>
      <c r="D969" s="115">
        <v>0</v>
      </c>
      <c r="E969" s="115">
        <v>0</v>
      </c>
      <c r="F969" s="115">
        <v>0</v>
      </c>
      <c r="G969" s="115">
        <v>0</v>
      </c>
      <c r="H969" s="115">
        <v>0</v>
      </c>
      <c r="I969" s="115">
        <v>0</v>
      </c>
      <c r="J969" s="115">
        <v>0</v>
      </c>
      <c r="K969" s="115">
        <v>0</v>
      </c>
      <c r="L969" s="115">
        <v>0</v>
      </c>
      <c r="M969" s="115">
        <v>0</v>
      </c>
      <c r="N969" s="115">
        <v>0</v>
      </c>
      <c r="O969" s="115">
        <v>0</v>
      </c>
      <c r="P969" s="115">
        <v>0</v>
      </c>
      <c r="Q969" s="115">
        <v>0</v>
      </c>
      <c r="R969" s="115">
        <v>0</v>
      </c>
      <c r="S969" s="115">
        <v>0</v>
      </c>
      <c r="T969" s="115">
        <v>0</v>
      </c>
      <c r="U969" s="115">
        <v>0</v>
      </c>
      <c r="V969" s="115">
        <v>0</v>
      </c>
      <c r="W969" s="115">
        <v>0</v>
      </c>
      <c r="X969" s="115">
        <v>0</v>
      </c>
      <c r="Y969" s="115">
        <v>0</v>
      </c>
      <c r="Z969" s="115">
        <v>0</v>
      </c>
      <c r="AA969" s="115">
        <v>0</v>
      </c>
      <c r="AB969" s="115">
        <v>0</v>
      </c>
      <c r="AC969" s="115">
        <v>0</v>
      </c>
      <c r="AD969" s="115">
        <v>0</v>
      </c>
      <c r="AE969" s="115">
        <v>0</v>
      </c>
      <c r="AF969" s="115">
        <v>0</v>
      </c>
      <c r="AG969" s="115">
        <v>0</v>
      </c>
    </row>
    <row r="970" spans="1:33">
      <c r="A970" s="115" t="s">
        <v>988</v>
      </c>
      <c r="B970" s="115" t="s">
        <v>19</v>
      </c>
      <c r="C970" s="115">
        <v>0</v>
      </c>
      <c r="D970" s="115">
        <v>0</v>
      </c>
      <c r="E970" s="115">
        <v>0</v>
      </c>
      <c r="F970" s="115">
        <v>0</v>
      </c>
      <c r="G970" s="115">
        <v>0</v>
      </c>
      <c r="H970" s="115">
        <v>0</v>
      </c>
      <c r="I970" s="115">
        <v>0</v>
      </c>
      <c r="J970" s="115">
        <v>0</v>
      </c>
      <c r="K970" s="115">
        <v>0</v>
      </c>
      <c r="L970" s="115">
        <v>0</v>
      </c>
      <c r="M970" s="115">
        <v>0</v>
      </c>
      <c r="N970" s="115">
        <v>0</v>
      </c>
      <c r="O970" s="115">
        <v>0</v>
      </c>
      <c r="P970" s="115">
        <v>0</v>
      </c>
      <c r="Q970" s="115">
        <v>0</v>
      </c>
      <c r="R970" s="115">
        <v>0</v>
      </c>
      <c r="S970" s="115">
        <v>0</v>
      </c>
      <c r="T970" s="115">
        <v>0</v>
      </c>
      <c r="U970" s="115">
        <v>0</v>
      </c>
      <c r="V970" s="115">
        <v>0</v>
      </c>
      <c r="W970" s="115">
        <v>0</v>
      </c>
      <c r="X970" s="115">
        <v>0</v>
      </c>
      <c r="Y970" s="115">
        <v>0</v>
      </c>
      <c r="Z970" s="115">
        <v>0</v>
      </c>
      <c r="AA970" s="115">
        <v>0</v>
      </c>
      <c r="AB970" s="115">
        <v>0</v>
      </c>
      <c r="AC970" s="115">
        <v>0</v>
      </c>
      <c r="AD970" s="115">
        <v>0</v>
      </c>
      <c r="AE970" s="115">
        <v>0</v>
      </c>
      <c r="AF970" s="115">
        <v>0</v>
      </c>
      <c r="AG970" s="115">
        <v>0</v>
      </c>
    </row>
    <row r="971" spans="1:33">
      <c r="A971" s="115" t="s">
        <v>989</v>
      </c>
      <c r="B971" s="115" t="s">
        <v>19</v>
      </c>
      <c r="C971" s="115">
        <v>0</v>
      </c>
      <c r="D971" s="115">
        <v>0</v>
      </c>
      <c r="E971" s="115">
        <v>0</v>
      </c>
      <c r="F971" s="115">
        <v>0</v>
      </c>
      <c r="G971" s="115">
        <v>0</v>
      </c>
      <c r="H971" s="115">
        <v>0</v>
      </c>
      <c r="I971" s="115">
        <v>0</v>
      </c>
      <c r="J971" s="115">
        <v>0</v>
      </c>
      <c r="K971" s="115">
        <v>0</v>
      </c>
      <c r="L971" s="115">
        <v>0</v>
      </c>
      <c r="M971" s="115">
        <v>0</v>
      </c>
      <c r="N971" s="115">
        <v>0</v>
      </c>
      <c r="O971" s="115">
        <v>0</v>
      </c>
      <c r="P971" s="115">
        <v>0</v>
      </c>
      <c r="Q971" s="115">
        <v>0</v>
      </c>
      <c r="R971" s="115">
        <v>0</v>
      </c>
      <c r="S971" s="115">
        <v>0</v>
      </c>
      <c r="T971" s="115">
        <v>0</v>
      </c>
      <c r="U971" s="115">
        <v>0</v>
      </c>
      <c r="V971" s="115">
        <v>0</v>
      </c>
      <c r="W971" s="115">
        <v>0</v>
      </c>
      <c r="X971" s="115">
        <v>0</v>
      </c>
      <c r="Y971" s="115">
        <v>0</v>
      </c>
      <c r="Z971" s="115">
        <v>0</v>
      </c>
      <c r="AA971" s="115">
        <v>0</v>
      </c>
      <c r="AB971" s="115">
        <v>0</v>
      </c>
      <c r="AC971" s="115">
        <v>0</v>
      </c>
      <c r="AD971" s="115">
        <v>0</v>
      </c>
      <c r="AE971" s="115">
        <v>0</v>
      </c>
      <c r="AF971" s="115">
        <v>0</v>
      </c>
      <c r="AG971" s="115">
        <v>0</v>
      </c>
    </row>
    <row r="972" spans="1:33">
      <c r="A972" s="115" t="s">
        <v>990</v>
      </c>
      <c r="B972" s="115" t="s">
        <v>19</v>
      </c>
      <c r="C972" s="115">
        <v>0</v>
      </c>
      <c r="D972" s="115">
        <v>0</v>
      </c>
      <c r="E972" s="115">
        <v>0</v>
      </c>
      <c r="F972" s="115">
        <v>0</v>
      </c>
      <c r="G972" s="115">
        <v>0</v>
      </c>
      <c r="H972" s="115">
        <v>0</v>
      </c>
      <c r="I972" s="115">
        <v>0</v>
      </c>
      <c r="J972" s="115">
        <v>0</v>
      </c>
      <c r="K972" s="115">
        <v>0</v>
      </c>
      <c r="L972" s="115">
        <v>0</v>
      </c>
      <c r="M972" s="115">
        <v>0</v>
      </c>
      <c r="N972" s="115">
        <v>0</v>
      </c>
      <c r="O972" s="115">
        <v>0</v>
      </c>
      <c r="P972" s="115">
        <v>0</v>
      </c>
      <c r="Q972" s="115">
        <v>0</v>
      </c>
      <c r="R972" s="115">
        <v>0</v>
      </c>
      <c r="S972" s="115">
        <v>0</v>
      </c>
      <c r="T972" s="115">
        <v>0</v>
      </c>
      <c r="U972" s="115">
        <v>0</v>
      </c>
      <c r="V972" s="115">
        <v>0</v>
      </c>
      <c r="W972" s="115">
        <v>0</v>
      </c>
      <c r="X972" s="115">
        <v>0</v>
      </c>
      <c r="Y972" s="115">
        <v>0</v>
      </c>
      <c r="Z972" s="115">
        <v>0</v>
      </c>
      <c r="AA972" s="115">
        <v>0</v>
      </c>
      <c r="AB972" s="115">
        <v>0</v>
      </c>
      <c r="AC972" s="115">
        <v>0</v>
      </c>
      <c r="AD972" s="115">
        <v>0</v>
      </c>
      <c r="AE972" s="115">
        <v>0</v>
      </c>
      <c r="AF972" s="115">
        <v>0</v>
      </c>
      <c r="AG972" s="115">
        <v>0</v>
      </c>
    </row>
    <row r="973" spans="1:33">
      <c r="A973" s="115" t="s">
        <v>991</v>
      </c>
      <c r="B973" s="115" t="s">
        <v>19</v>
      </c>
      <c r="C973" s="115">
        <v>0</v>
      </c>
      <c r="D973" s="115">
        <v>0</v>
      </c>
      <c r="E973" s="115">
        <v>0</v>
      </c>
      <c r="F973" s="115">
        <v>0</v>
      </c>
      <c r="G973" s="115">
        <v>0</v>
      </c>
      <c r="H973" s="115">
        <v>0</v>
      </c>
      <c r="I973" s="115">
        <v>0</v>
      </c>
      <c r="J973" s="115">
        <v>0</v>
      </c>
      <c r="K973" s="115">
        <v>0</v>
      </c>
      <c r="L973" s="115">
        <v>0</v>
      </c>
      <c r="M973" s="115">
        <v>0</v>
      </c>
      <c r="N973" s="115">
        <v>0</v>
      </c>
      <c r="O973" s="115">
        <v>0</v>
      </c>
      <c r="P973" s="115">
        <v>0</v>
      </c>
      <c r="Q973" s="115">
        <v>0</v>
      </c>
      <c r="R973" s="115">
        <v>0</v>
      </c>
      <c r="S973" s="115">
        <v>0</v>
      </c>
      <c r="T973" s="115">
        <v>0</v>
      </c>
      <c r="U973" s="115">
        <v>0</v>
      </c>
      <c r="V973" s="115">
        <v>0</v>
      </c>
      <c r="W973" s="115">
        <v>0</v>
      </c>
      <c r="X973" s="115">
        <v>0</v>
      </c>
      <c r="Y973" s="115">
        <v>0</v>
      </c>
      <c r="Z973" s="115">
        <v>0</v>
      </c>
      <c r="AA973" s="115">
        <v>0</v>
      </c>
      <c r="AB973" s="115">
        <v>0</v>
      </c>
      <c r="AC973" s="115">
        <v>0</v>
      </c>
      <c r="AD973" s="115">
        <v>0</v>
      </c>
      <c r="AE973" s="115">
        <v>0</v>
      </c>
      <c r="AF973" s="115">
        <v>0</v>
      </c>
      <c r="AG973" s="115">
        <v>0</v>
      </c>
    </row>
    <row r="974" spans="1:33">
      <c r="A974" s="115" t="s">
        <v>992</v>
      </c>
      <c r="B974" s="115" t="s">
        <v>19</v>
      </c>
      <c r="C974" s="115">
        <v>0</v>
      </c>
      <c r="D974" s="115">
        <v>0</v>
      </c>
      <c r="E974" s="115">
        <v>0</v>
      </c>
      <c r="F974" s="115">
        <v>0</v>
      </c>
      <c r="G974" s="115">
        <v>0</v>
      </c>
      <c r="H974" s="115">
        <v>0</v>
      </c>
      <c r="I974" s="115">
        <v>0</v>
      </c>
      <c r="J974" s="115">
        <v>0</v>
      </c>
      <c r="K974" s="115">
        <v>0</v>
      </c>
      <c r="L974" s="115">
        <v>0</v>
      </c>
      <c r="M974" s="115">
        <v>0</v>
      </c>
      <c r="N974" s="115">
        <v>0</v>
      </c>
      <c r="O974" s="115">
        <v>0</v>
      </c>
      <c r="P974" s="115">
        <v>0</v>
      </c>
      <c r="Q974" s="115">
        <v>0</v>
      </c>
      <c r="R974" s="115">
        <v>0</v>
      </c>
      <c r="S974" s="115">
        <v>0</v>
      </c>
      <c r="T974" s="115">
        <v>0</v>
      </c>
      <c r="U974" s="115">
        <v>0</v>
      </c>
      <c r="V974" s="115">
        <v>0</v>
      </c>
      <c r="W974" s="115">
        <v>0</v>
      </c>
      <c r="X974" s="115">
        <v>0</v>
      </c>
      <c r="Y974" s="115">
        <v>0</v>
      </c>
      <c r="Z974" s="115">
        <v>0</v>
      </c>
      <c r="AA974" s="115">
        <v>0</v>
      </c>
      <c r="AB974" s="115">
        <v>0</v>
      </c>
      <c r="AC974" s="115">
        <v>0</v>
      </c>
      <c r="AD974" s="115">
        <v>0</v>
      </c>
      <c r="AE974" s="115">
        <v>0</v>
      </c>
      <c r="AF974" s="115">
        <v>0</v>
      </c>
      <c r="AG974" s="115">
        <v>0</v>
      </c>
    </row>
    <row r="975" spans="1:33">
      <c r="A975" s="115" t="s">
        <v>993</v>
      </c>
      <c r="B975" s="115" t="s">
        <v>19</v>
      </c>
      <c r="C975" s="2">
        <v>39892300000000</v>
      </c>
      <c r="D975" s="2">
        <v>35191400000000</v>
      </c>
      <c r="E975" s="2">
        <v>22852700000000</v>
      </c>
      <c r="F975" s="2">
        <v>20458500000000</v>
      </c>
      <c r="G975" s="2">
        <v>26607500000000</v>
      </c>
      <c r="H975" s="2">
        <v>26067000000000</v>
      </c>
      <c r="I975" s="2">
        <v>24614600000000</v>
      </c>
      <c r="J975" s="2">
        <v>26909400000000</v>
      </c>
      <c r="K975" s="2">
        <v>26918100000000</v>
      </c>
      <c r="L975" s="2">
        <v>27873500000000</v>
      </c>
      <c r="M975" s="2">
        <v>27708600000000</v>
      </c>
      <c r="N975" s="2">
        <v>25924000000000</v>
      </c>
      <c r="O975" s="2">
        <v>27382800000000</v>
      </c>
      <c r="P975" s="2">
        <v>27277100000000</v>
      </c>
      <c r="Q975" s="2">
        <v>27473100000000</v>
      </c>
      <c r="R975" s="2">
        <v>25991700000000</v>
      </c>
      <c r="S975" s="2">
        <v>27459800000000</v>
      </c>
      <c r="T975" s="2">
        <v>27456000000000</v>
      </c>
      <c r="U975" s="2">
        <v>26333000000000</v>
      </c>
      <c r="V975" s="2">
        <v>27683200000000</v>
      </c>
      <c r="W975" s="2">
        <v>27681800000000</v>
      </c>
      <c r="X975" s="2">
        <v>26330000000000</v>
      </c>
      <c r="Y975" s="2">
        <v>27869100000000</v>
      </c>
      <c r="Z975" s="2">
        <v>27890700000000</v>
      </c>
      <c r="AA975" s="2">
        <v>28445800000000</v>
      </c>
      <c r="AB975" s="2">
        <v>28258700000000</v>
      </c>
      <c r="AC975" s="2">
        <v>28553200000000</v>
      </c>
      <c r="AD975" s="2">
        <v>28713300000000</v>
      </c>
      <c r="AE975" s="2">
        <v>28623400000000</v>
      </c>
      <c r="AF975" s="2">
        <v>28656600000000</v>
      </c>
      <c r="AG975" s="2">
        <v>28813100000000</v>
      </c>
    </row>
    <row r="976" spans="1:33">
      <c r="A976" s="115" t="s">
        <v>994</v>
      </c>
      <c r="B976" s="115" t="s">
        <v>19</v>
      </c>
      <c r="C976" s="115">
        <v>0</v>
      </c>
      <c r="D976" s="115">
        <v>0</v>
      </c>
      <c r="E976" s="115">
        <v>0</v>
      </c>
      <c r="F976" s="115">
        <v>0</v>
      </c>
      <c r="G976" s="115">
        <v>0</v>
      </c>
      <c r="H976" s="115">
        <v>0</v>
      </c>
      <c r="I976" s="115">
        <v>0</v>
      </c>
      <c r="J976" s="115">
        <v>0</v>
      </c>
      <c r="K976" s="115">
        <v>0</v>
      </c>
      <c r="L976" s="115">
        <v>0</v>
      </c>
      <c r="M976" s="115">
        <v>0</v>
      </c>
      <c r="N976" s="115">
        <v>0</v>
      </c>
      <c r="O976" s="115">
        <v>0</v>
      </c>
      <c r="P976" s="115">
        <v>0</v>
      </c>
      <c r="Q976" s="115">
        <v>0</v>
      </c>
      <c r="R976" s="115">
        <v>0</v>
      </c>
      <c r="S976" s="115">
        <v>0</v>
      </c>
      <c r="T976" s="115">
        <v>0</v>
      </c>
      <c r="U976" s="115">
        <v>0</v>
      </c>
      <c r="V976" s="115">
        <v>0</v>
      </c>
      <c r="W976" s="115">
        <v>0</v>
      </c>
      <c r="X976" s="115">
        <v>0</v>
      </c>
      <c r="Y976" s="115">
        <v>0</v>
      </c>
      <c r="Z976" s="115">
        <v>0</v>
      </c>
      <c r="AA976" s="115">
        <v>0</v>
      </c>
      <c r="AB976" s="115">
        <v>0</v>
      </c>
      <c r="AC976" s="115">
        <v>0</v>
      </c>
      <c r="AD976" s="115">
        <v>0</v>
      </c>
      <c r="AE976" s="115">
        <v>0</v>
      </c>
      <c r="AF976" s="115">
        <v>0</v>
      </c>
      <c r="AG976" s="115">
        <v>0</v>
      </c>
    </row>
    <row r="977" spans="1:33">
      <c r="A977" s="115" t="s">
        <v>995</v>
      </c>
      <c r="B977" s="115" t="s">
        <v>19</v>
      </c>
      <c r="C977" s="115">
        <v>0</v>
      </c>
      <c r="D977" s="2">
        <v>33955900000</v>
      </c>
      <c r="E977" s="2">
        <v>73619300000</v>
      </c>
      <c r="F977" s="2">
        <v>104701000000</v>
      </c>
      <c r="G977" s="2">
        <v>125954000000</v>
      </c>
      <c r="H977" s="2">
        <v>138514000000</v>
      </c>
      <c r="I977" s="2">
        <v>137321000000</v>
      </c>
      <c r="J977" s="2">
        <v>109880000000</v>
      </c>
      <c r="K977" s="2">
        <v>57337800000</v>
      </c>
      <c r="L977" s="115">
        <v>0</v>
      </c>
      <c r="M977" s="115">
        <v>0</v>
      </c>
      <c r="N977" s="115">
        <v>0</v>
      </c>
      <c r="O977" s="115">
        <v>0</v>
      </c>
      <c r="P977" s="115">
        <v>0</v>
      </c>
      <c r="Q977" s="115">
        <v>0</v>
      </c>
      <c r="R977" s="115">
        <v>0</v>
      </c>
      <c r="S977" s="115">
        <v>0</v>
      </c>
      <c r="T977" s="115">
        <v>0</v>
      </c>
      <c r="U977" s="115">
        <v>0</v>
      </c>
      <c r="V977" s="115">
        <v>0</v>
      </c>
      <c r="W977" s="115">
        <v>0</v>
      </c>
      <c r="X977" s="115">
        <v>0</v>
      </c>
      <c r="Y977" s="115">
        <v>0</v>
      </c>
      <c r="Z977" s="115">
        <v>0</v>
      </c>
      <c r="AA977" s="115">
        <v>0</v>
      </c>
      <c r="AB977" s="115">
        <v>0</v>
      </c>
      <c r="AC977" s="115">
        <v>0</v>
      </c>
      <c r="AD977" s="115">
        <v>0</v>
      </c>
      <c r="AE977" s="115">
        <v>0</v>
      </c>
      <c r="AF977" s="115">
        <v>0</v>
      </c>
      <c r="AG977" s="115">
        <v>0</v>
      </c>
    </row>
    <row r="978" spans="1:33">
      <c r="A978" s="115" t="s">
        <v>996</v>
      </c>
      <c r="B978" s="115" t="s">
        <v>19</v>
      </c>
      <c r="C978" s="115">
        <v>0</v>
      </c>
      <c r="D978" s="115">
        <v>0</v>
      </c>
      <c r="E978" s="115">
        <v>0</v>
      </c>
      <c r="F978" s="115">
        <v>0</v>
      </c>
      <c r="G978" s="115">
        <v>0</v>
      </c>
      <c r="H978" s="115">
        <v>0</v>
      </c>
      <c r="I978" s="115">
        <v>0</v>
      </c>
      <c r="J978" s="115">
        <v>0</v>
      </c>
      <c r="K978" s="115">
        <v>0</v>
      </c>
      <c r="L978" s="115">
        <v>0</v>
      </c>
      <c r="M978" s="115">
        <v>0</v>
      </c>
      <c r="N978" s="115">
        <v>0</v>
      </c>
      <c r="O978" s="115">
        <v>0</v>
      </c>
      <c r="P978" s="115">
        <v>0</v>
      </c>
      <c r="Q978" s="115">
        <v>0</v>
      </c>
      <c r="R978" s="115">
        <v>0</v>
      </c>
      <c r="S978" s="115">
        <v>0</v>
      </c>
      <c r="T978" s="115">
        <v>0</v>
      </c>
      <c r="U978" s="115">
        <v>0</v>
      </c>
      <c r="V978" s="115">
        <v>0</v>
      </c>
      <c r="W978" s="115">
        <v>0</v>
      </c>
      <c r="X978" s="115">
        <v>0</v>
      </c>
      <c r="Y978" s="115">
        <v>0</v>
      </c>
      <c r="Z978" s="115">
        <v>0</v>
      </c>
      <c r="AA978" s="115">
        <v>0</v>
      </c>
      <c r="AB978" s="115">
        <v>0</v>
      </c>
      <c r="AC978" s="115">
        <v>0</v>
      </c>
      <c r="AD978" s="115">
        <v>0</v>
      </c>
      <c r="AE978" s="115">
        <v>0</v>
      </c>
      <c r="AF978" s="115">
        <v>0</v>
      </c>
      <c r="AG978" s="115">
        <v>0</v>
      </c>
    </row>
    <row r="979" spans="1:33">
      <c r="A979" s="115" t="s">
        <v>997</v>
      </c>
      <c r="B979" s="115" t="s">
        <v>19</v>
      </c>
      <c r="C979" s="2">
        <v>33596600000000</v>
      </c>
      <c r="D979" s="2">
        <v>38178200000000</v>
      </c>
      <c r="E979" s="2">
        <v>50484700000000</v>
      </c>
      <c r="F979" s="2">
        <v>52742600000000</v>
      </c>
      <c r="G979" s="2">
        <v>46379700000000</v>
      </c>
      <c r="H979" s="2">
        <v>46844000000000</v>
      </c>
      <c r="I979" s="2">
        <v>48991600000000</v>
      </c>
      <c r="J979" s="2">
        <v>44932500000000</v>
      </c>
      <c r="K979" s="2">
        <v>45026600000000</v>
      </c>
      <c r="L979" s="2">
        <v>43526700000000</v>
      </c>
      <c r="M979" s="2">
        <v>43671000000000</v>
      </c>
      <c r="N979" s="2">
        <v>46582700000000</v>
      </c>
      <c r="O979" s="2">
        <v>43915300000000</v>
      </c>
      <c r="P979" s="2">
        <v>43930000000000</v>
      </c>
      <c r="Q979" s="2">
        <v>43449700000000</v>
      </c>
      <c r="R979" s="2">
        <v>45904700000000</v>
      </c>
      <c r="S979" s="2">
        <v>43274000000000</v>
      </c>
      <c r="T979" s="2">
        <v>43128100000000</v>
      </c>
      <c r="U979" s="2">
        <v>44878000000000</v>
      </c>
      <c r="V979" s="2">
        <v>42435200000000</v>
      </c>
      <c r="W979" s="2">
        <v>42200300000000</v>
      </c>
      <c r="X979" s="2">
        <v>44409900000000</v>
      </c>
      <c r="Y979" s="2">
        <v>41645900000000</v>
      </c>
      <c r="Z979" s="2">
        <v>41517200000000</v>
      </c>
      <c r="AA979" s="2">
        <v>40427700000000</v>
      </c>
      <c r="AB979" s="2">
        <v>40589700000000</v>
      </c>
      <c r="AC979" s="2">
        <v>39956000000000</v>
      </c>
      <c r="AD979" s="2">
        <v>39569000000000</v>
      </c>
      <c r="AE979" s="2">
        <v>39629900000000</v>
      </c>
      <c r="AF979" s="2">
        <v>39439700000000</v>
      </c>
      <c r="AG979" s="2">
        <v>39051900000000</v>
      </c>
    </row>
    <row r="980" spans="1:33">
      <c r="A980" s="115" t="s">
        <v>998</v>
      </c>
      <c r="B980" s="115" t="s">
        <v>19</v>
      </c>
      <c r="C980" s="115">
        <v>0</v>
      </c>
      <c r="D980" s="115">
        <v>0</v>
      </c>
      <c r="E980" s="115">
        <v>0</v>
      </c>
      <c r="F980" s="115">
        <v>0</v>
      </c>
      <c r="G980" s="115">
        <v>0</v>
      </c>
      <c r="H980" s="115">
        <v>0</v>
      </c>
      <c r="I980" s="115">
        <v>0</v>
      </c>
      <c r="J980" s="115">
        <v>0</v>
      </c>
      <c r="K980" s="115">
        <v>0</v>
      </c>
      <c r="L980" s="115">
        <v>0</v>
      </c>
      <c r="M980" s="115">
        <v>0</v>
      </c>
      <c r="N980" s="115">
        <v>0</v>
      </c>
      <c r="O980" s="115">
        <v>0</v>
      </c>
      <c r="P980" s="115">
        <v>0</v>
      </c>
      <c r="Q980" s="115">
        <v>0</v>
      </c>
      <c r="R980" s="115">
        <v>0</v>
      </c>
      <c r="S980" s="115">
        <v>0</v>
      </c>
      <c r="T980" s="115">
        <v>0</v>
      </c>
      <c r="U980" s="115">
        <v>0</v>
      </c>
      <c r="V980" s="115">
        <v>0</v>
      </c>
      <c r="W980" s="115">
        <v>0</v>
      </c>
      <c r="X980" s="115">
        <v>0</v>
      </c>
      <c r="Y980" s="115">
        <v>0</v>
      </c>
      <c r="Z980" s="115">
        <v>0</v>
      </c>
      <c r="AA980" s="115">
        <v>0</v>
      </c>
      <c r="AB980" s="115">
        <v>0</v>
      </c>
      <c r="AC980" s="115">
        <v>0</v>
      </c>
      <c r="AD980" s="115">
        <v>0</v>
      </c>
      <c r="AE980" s="115">
        <v>0</v>
      </c>
      <c r="AF980" s="115">
        <v>0</v>
      </c>
      <c r="AG980" s="115">
        <v>0</v>
      </c>
    </row>
    <row r="981" spans="1:33">
      <c r="A981" s="115" t="s">
        <v>999</v>
      </c>
      <c r="B981" s="115" t="s">
        <v>19</v>
      </c>
      <c r="C981" s="115">
        <v>0</v>
      </c>
      <c r="D981" s="115">
        <v>0</v>
      </c>
      <c r="E981" s="115">
        <v>0</v>
      </c>
      <c r="F981" s="115">
        <v>0</v>
      </c>
      <c r="G981" s="115">
        <v>0</v>
      </c>
      <c r="H981" s="115">
        <v>0</v>
      </c>
      <c r="I981" s="115">
        <v>0</v>
      </c>
      <c r="J981" s="115">
        <v>0</v>
      </c>
      <c r="K981" s="115">
        <v>0</v>
      </c>
      <c r="L981" s="115">
        <v>0</v>
      </c>
      <c r="M981" s="115">
        <v>0</v>
      </c>
      <c r="N981" s="115">
        <v>0</v>
      </c>
      <c r="O981" s="115">
        <v>0</v>
      </c>
      <c r="P981" s="115">
        <v>0</v>
      </c>
      <c r="Q981" s="115">
        <v>0</v>
      </c>
      <c r="R981" s="115">
        <v>0</v>
      </c>
      <c r="S981" s="115">
        <v>0</v>
      </c>
      <c r="T981" s="115">
        <v>0</v>
      </c>
      <c r="U981" s="115">
        <v>0</v>
      </c>
      <c r="V981" s="115">
        <v>0</v>
      </c>
      <c r="W981" s="115">
        <v>0</v>
      </c>
      <c r="X981" s="115">
        <v>0</v>
      </c>
      <c r="Y981" s="115">
        <v>0</v>
      </c>
      <c r="Z981" s="115">
        <v>0</v>
      </c>
      <c r="AA981" s="115">
        <v>0</v>
      </c>
      <c r="AB981" s="115">
        <v>0</v>
      </c>
      <c r="AC981" s="115">
        <v>0</v>
      </c>
      <c r="AD981" s="115">
        <v>0</v>
      </c>
      <c r="AE981" s="115">
        <v>0</v>
      </c>
      <c r="AF981" s="115">
        <v>0</v>
      </c>
      <c r="AG981" s="115">
        <v>0</v>
      </c>
    </row>
    <row r="982" spans="1:33">
      <c r="A982" s="115" t="s">
        <v>1000</v>
      </c>
      <c r="B982" s="115" t="s">
        <v>19</v>
      </c>
      <c r="C982" s="115">
        <v>0</v>
      </c>
      <c r="D982" s="115">
        <v>0</v>
      </c>
      <c r="E982" s="115">
        <v>0</v>
      </c>
      <c r="F982" s="115">
        <v>0</v>
      </c>
      <c r="G982" s="115">
        <v>0</v>
      </c>
      <c r="H982" s="115">
        <v>0</v>
      </c>
      <c r="I982" s="115">
        <v>0</v>
      </c>
      <c r="J982" s="115">
        <v>0</v>
      </c>
      <c r="K982" s="115">
        <v>0</v>
      </c>
      <c r="L982" s="115">
        <v>0</v>
      </c>
      <c r="M982" s="115">
        <v>0</v>
      </c>
      <c r="N982" s="115">
        <v>0</v>
      </c>
      <c r="O982" s="115">
        <v>0</v>
      </c>
      <c r="P982" s="115">
        <v>0</v>
      </c>
      <c r="Q982" s="115">
        <v>0</v>
      </c>
      <c r="R982" s="115">
        <v>0</v>
      </c>
      <c r="S982" s="115">
        <v>0</v>
      </c>
      <c r="T982" s="115">
        <v>0</v>
      </c>
      <c r="U982" s="115">
        <v>0</v>
      </c>
      <c r="V982" s="115">
        <v>0</v>
      </c>
      <c r="W982" s="115">
        <v>0</v>
      </c>
      <c r="X982" s="115">
        <v>0</v>
      </c>
      <c r="Y982" s="115">
        <v>0</v>
      </c>
      <c r="Z982" s="115">
        <v>0</v>
      </c>
      <c r="AA982" s="115">
        <v>0</v>
      </c>
      <c r="AB982" s="115">
        <v>0</v>
      </c>
      <c r="AC982" s="115">
        <v>0</v>
      </c>
      <c r="AD982" s="115">
        <v>0</v>
      </c>
      <c r="AE982" s="115">
        <v>0</v>
      </c>
      <c r="AF982" s="115">
        <v>0</v>
      </c>
      <c r="AG982" s="115">
        <v>0</v>
      </c>
    </row>
    <row r="983" spans="1:33">
      <c r="A983" s="115" t="s">
        <v>1001</v>
      </c>
      <c r="B983" s="115" t="s">
        <v>19</v>
      </c>
      <c r="C983" s="115">
        <v>0</v>
      </c>
      <c r="D983" s="115">
        <v>0</v>
      </c>
      <c r="E983" s="115">
        <v>0</v>
      </c>
      <c r="F983" s="115">
        <v>0</v>
      </c>
      <c r="G983" s="115">
        <v>0</v>
      </c>
      <c r="H983" s="115">
        <v>0</v>
      </c>
      <c r="I983" s="115">
        <v>0</v>
      </c>
      <c r="J983" s="115">
        <v>0</v>
      </c>
      <c r="K983" s="115">
        <v>0</v>
      </c>
      <c r="L983" s="115">
        <v>0</v>
      </c>
      <c r="M983" s="115">
        <v>0</v>
      </c>
      <c r="N983" s="115">
        <v>0</v>
      </c>
      <c r="O983" s="115">
        <v>0</v>
      </c>
      <c r="P983" s="115">
        <v>0</v>
      </c>
      <c r="Q983" s="115">
        <v>0</v>
      </c>
      <c r="R983" s="115">
        <v>0</v>
      </c>
      <c r="S983" s="115">
        <v>0</v>
      </c>
      <c r="T983" s="115">
        <v>0</v>
      </c>
      <c r="U983" s="115">
        <v>0</v>
      </c>
      <c r="V983" s="115">
        <v>0</v>
      </c>
      <c r="W983" s="115">
        <v>0</v>
      </c>
      <c r="X983" s="115">
        <v>0</v>
      </c>
      <c r="Y983" s="115">
        <v>0</v>
      </c>
      <c r="Z983" s="115">
        <v>0</v>
      </c>
      <c r="AA983" s="115">
        <v>0</v>
      </c>
      <c r="AB983" s="115">
        <v>0</v>
      </c>
      <c r="AC983" s="115">
        <v>0</v>
      </c>
      <c r="AD983" s="115">
        <v>0</v>
      </c>
      <c r="AE983" s="115">
        <v>0</v>
      </c>
      <c r="AF983" s="115">
        <v>0</v>
      </c>
      <c r="AG983" s="115">
        <v>0</v>
      </c>
    </row>
    <row r="984" spans="1:33">
      <c r="A984" s="115" t="s">
        <v>1002</v>
      </c>
      <c r="B984" s="115" t="s">
        <v>19</v>
      </c>
      <c r="C984" s="2">
        <v>7800750000</v>
      </c>
      <c r="D984" s="2">
        <v>7764990000</v>
      </c>
      <c r="E984" s="2">
        <v>7817300000</v>
      </c>
      <c r="F984" s="2">
        <v>7824000000</v>
      </c>
      <c r="G984" s="2">
        <v>7793270000</v>
      </c>
      <c r="H984" s="2">
        <v>7749110000</v>
      </c>
      <c r="I984" s="2">
        <v>7670510000</v>
      </c>
      <c r="J984" s="2">
        <v>7572110000</v>
      </c>
      <c r="K984" s="2">
        <v>7476370000</v>
      </c>
      <c r="L984" s="2">
        <v>7375410000</v>
      </c>
      <c r="M984" s="2">
        <v>7251010000</v>
      </c>
      <c r="N984" s="2">
        <v>7134900000</v>
      </c>
      <c r="O984" s="2">
        <v>7034930000</v>
      </c>
      <c r="P984" s="2">
        <v>6932930000</v>
      </c>
      <c r="Q984" s="2">
        <v>6837890000</v>
      </c>
      <c r="R984" s="2">
        <v>6749790000</v>
      </c>
      <c r="S984" s="2">
        <v>6651980000</v>
      </c>
      <c r="T984" s="2">
        <v>6545330000</v>
      </c>
      <c r="U984" s="2">
        <v>6440260000</v>
      </c>
      <c r="V984" s="2">
        <v>6342750000</v>
      </c>
      <c r="W984" s="2">
        <v>6255340000</v>
      </c>
      <c r="X984" s="2">
        <v>6165930000</v>
      </c>
      <c r="Y984" s="2">
        <v>6073940000</v>
      </c>
      <c r="Z984" s="2">
        <v>5981890000</v>
      </c>
      <c r="AA984" s="2">
        <v>5885430000</v>
      </c>
      <c r="AB984" s="2">
        <v>5795830000</v>
      </c>
      <c r="AC984" s="2">
        <v>5702390000</v>
      </c>
      <c r="AD984" s="2">
        <v>5601020000</v>
      </c>
      <c r="AE984" s="2">
        <v>5508710000</v>
      </c>
      <c r="AF984" s="2">
        <v>5415690000</v>
      </c>
      <c r="AG984" s="2">
        <v>5322380000</v>
      </c>
    </row>
    <row r="985" spans="1:33">
      <c r="A985" s="115" t="s">
        <v>1003</v>
      </c>
      <c r="B985" s="115" t="s">
        <v>19</v>
      </c>
      <c r="C985" s="2">
        <v>1548000000</v>
      </c>
      <c r="D985" s="2">
        <v>1541880000</v>
      </c>
      <c r="E985" s="2">
        <v>1553320000</v>
      </c>
      <c r="F985" s="2">
        <v>1555840000</v>
      </c>
      <c r="G985" s="2">
        <v>1551630000</v>
      </c>
      <c r="H985" s="2">
        <v>1545560000</v>
      </c>
      <c r="I985" s="2">
        <v>1533680000</v>
      </c>
      <c r="J985" s="2">
        <v>1518610000</v>
      </c>
      <c r="K985" s="2">
        <v>1505040000</v>
      </c>
      <c r="L985" s="2">
        <v>1491360000</v>
      </c>
      <c r="M985" s="2">
        <v>1473190000</v>
      </c>
      <c r="N985" s="2">
        <v>1457400000</v>
      </c>
      <c r="O985" s="2">
        <v>1445330000</v>
      </c>
      <c r="P985" s="2">
        <v>1433330000</v>
      </c>
      <c r="Q985" s="2">
        <v>1423270000</v>
      </c>
      <c r="R985" s="2">
        <v>1415600000</v>
      </c>
      <c r="S985" s="2">
        <v>1406640000</v>
      </c>
      <c r="T985" s="2">
        <v>1396120000</v>
      </c>
      <c r="U985" s="2">
        <v>1386220000</v>
      </c>
      <c r="V985" s="2">
        <v>1378640000</v>
      </c>
      <c r="W985" s="2">
        <v>1373140000</v>
      </c>
      <c r="X985" s="2">
        <v>1367440000</v>
      </c>
      <c r="Y985" s="2">
        <v>1361450000</v>
      </c>
      <c r="Z985" s="2">
        <v>1355650000</v>
      </c>
      <c r="AA985" s="2">
        <v>1348940000</v>
      </c>
      <c r="AB985" s="2">
        <v>1343720000</v>
      </c>
      <c r="AC985" s="2">
        <v>1337670000</v>
      </c>
      <c r="AD985" s="2">
        <v>1329890000</v>
      </c>
      <c r="AE985" s="2">
        <v>1324370000</v>
      </c>
      <c r="AF985" s="2">
        <v>1318640000</v>
      </c>
      <c r="AG985" s="2">
        <v>1312810000</v>
      </c>
    </row>
    <row r="986" spans="1:33">
      <c r="A986" s="115" t="s">
        <v>1004</v>
      </c>
      <c r="B986" s="115" t="s">
        <v>19</v>
      </c>
      <c r="C986" s="115">
        <v>0</v>
      </c>
      <c r="D986" s="2">
        <v>5858570</v>
      </c>
      <c r="E986" s="2">
        <v>12824000</v>
      </c>
      <c r="F986" s="2">
        <v>18296300</v>
      </c>
      <c r="G986" s="2">
        <v>21961100</v>
      </c>
      <c r="H986" s="2">
        <v>24041700</v>
      </c>
      <c r="I986" s="2">
        <v>23377900</v>
      </c>
      <c r="J986" s="2">
        <v>18908900</v>
      </c>
      <c r="K986" s="2">
        <v>9728420</v>
      </c>
      <c r="L986" s="115">
        <v>0</v>
      </c>
      <c r="M986" s="115">
        <v>0</v>
      </c>
      <c r="N986" s="115">
        <v>0</v>
      </c>
      <c r="O986" s="115">
        <v>0</v>
      </c>
      <c r="P986" s="115">
        <v>0</v>
      </c>
      <c r="Q986" s="115">
        <v>0</v>
      </c>
      <c r="R986" s="115">
        <v>0</v>
      </c>
      <c r="S986" s="115">
        <v>0</v>
      </c>
      <c r="T986" s="115">
        <v>0</v>
      </c>
      <c r="U986" s="115">
        <v>0</v>
      </c>
      <c r="V986" s="115">
        <v>0</v>
      </c>
      <c r="W986" s="115">
        <v>0</v>
      </c>
      <c r="X986" s="115">
        <v>0</v>
      </c>
      <c r="Y986" s="115">
        <v>0</v>
      </c>
      <c r="Z986" s="115">
        <v>0</v>
      </c>
      <c r="AA986" s="115">
        <v>0</v>
      </c>
      <c r="AB986" s="115">
        <v>0</v>
      </c>
      <c r="AC986" s="115">
        <v>0</v>
      </c>
      <c r="AD986" s="115">
        <v>0</v>
      </c>
      <c r="AE986" s="115">
        <v>0</v>
      </c>
      <c r="AF986" s="115">
        <v>0</v>
      </c>
      <c r="AG986" s="115">
        <v>0</v>
      </c>
    </row>
    <row r="987" spans="1:33">
      <c r="A987" s="115" t="s">
        <v>1005</v>
      </c>
      <c r="B987" s="115" t="s">
        <v>19</v>
      </c>
      <c r="C987" s="115">
        <v>0</v>
      </c>
      <c r="D987" s="2">
        <v>3175330</v>
      </c>
      <c r="E987" s="2">
        <v>6955280</v>
      </c>
      <c r="F987" s="2">
        <v>9930900</v>
      </c>
      <c r="G987" s="2">
        <v>11934700</v>
      </c>
      <c r="H987" s="2">
        <v>13088400</v>
      </c>
      <c r="I987" s="2">
        <v>12758600</v>
      </c>
      <c r="J987" s="2">
        <v>10351000</v>
      </c>
      <c r="K987" s="2">
        <v>5345480</v>
      </c>
      <c r="L987" s="115">
        <v>0</v>
      </c>
      <c r="M987" s="115">
        <v>0</v>
      </c>
      <c r="N987" s="115">
        <v>0</v>
      </c>
      <c r="O987" s="115">
        <v>0</v>
      </c>
      <c r="P987" s="115">
        <v>0</v>
      </c>
      <c r="Q987" s="115">
        <v>0</v>
      </c>
      <c r="R987" s="115">
        <v>0</v>
      </c>
      <c r="S987" s="115">
        <v>0</v>
      </c>
      <c r="T987" s="115">
        <v>0</v>
      </c>
      <c r="U987" s="115">
        <v>0</v>
      </c>
      <c r="V987" s="115">
        <v>0</v>
      </c>
      <c r="W987" s="115">
        <v>0</v>
      </c>
      <c r="X987" s="115">
        <v>0</v>
      </c>
      <c r="Y987" s="115">
        <v>0</v>
      </c>
      <c r="Z987" s="115">
        <v>0</v>
      </c>
      <c r="AA987" s="115">
        <v>0</v>
      </c>
      <c r="AB987" s="115">
        <v>0</v>
      </c>
      <c r="AC987" s="115">
        <v>0</v>
      </c>
      <c r="AD987" s="115">
        <v>0</v>
      </c>
      <c r="AE987" s="115">
        <v>0</v>
      </c>
      <c r="AF987" s="115">
        <v>0</v>
      </c>
      <c r="AG987" s="115">
        <v>0</v>
      </c>
    </row>
    <row r="988" spans="1:33">
      <c r="A988" s="115" t="s">
        <v>1006</v>
      </c>
      <c r="B988" s="115" t="s">
        <v>19</v>
      </c>
      <c r="C988" s="115">
        <v>0</v>
      </c>
      <c r="D988" s="115">
        <v>0</v>
      </c>
      <c r="E988" s="115">
        <v>0</v>
      </c>
      <c r="F988" s="115">
        <v>0</v>
      </c>
      <c r="G988" s="115">
        <v>0</v>
      </c>
      <c r="H988" s="115">
        <v>0</v>
      </c>
      <c r="I988" s="115">
        <v>0</v>
      </c>
      <c r="J988" s="115">
        <v>0</v>
      </c>
      <c r="K988" s="115">
        <v>0</v>
      </c>
      <c r="L988" s="115">
        <v>0</v>
      </c>
      <c r="M988" s="115">
        <v>0</v>
      </c>
      <c r="N988" s="115">
        <v>0</v>
      </c>
      <c r="O988" s="115">
        <v>0</v>
      </c>
      <c r="P988" s="115">
        <v>0</v>
      </c>
      <c r="Q988" s="115">
        <v>0</v>
      </c>
      <c r="R988" s="115">
        <v>0</v>
      </c>
      <c r="S988" s="115">
        <v>0</v>
      </c>
      <c r="T988" s="115">
        <v>0</v>
      </c>
      <c r="U988" s="115">
        <v>0</v>
      </c>
      <c r="V988" s="115">
        <v>0</v>
      </c>
      <c r="W988" s="115">
        <v>0</v>
      </c>
      <c r="X988" s="115">
        <v>0</v>
      </c>
      <c r="Y988" s="115">
        <v>0</v>
      </c>
      <c r="Z988" s="115">
        <v>0</v>
      </c>
      <c r="AA988" s="115">
        <v>0</v>
      </c>
      <c r="AB988" s="115">
        <v>0</v>
      </c>
      <c r="AC988" s="115">
        <v>0</v>
      </c>
      <c r="AD988" s="115">
        <v>0</v>
      </c>
      <c r="AE988" s="115">
        <v>0</v>
      </c>
      <c r="AF988" s="115">
        <v>0</v>
      </c>
      <c r="AG988" s="115">
        <v>0</v>
      </c>
    </row>
    <row r="989" spans="1:33">
      <c r="A989" s="115" t="s">
        <v>1007</v>
      </c>
      <c r="B989" s="115" t="s">
        <v>19</v>
      </c>
      <c r="C989" s="115">
        <v>0</v>
      </c>
      <c r="D989" s="115">
        <v>0</v>
      </c>
      <c r="E989" s="115">
        <v>0</v>
      </c>
      <c r="F989" s="115">
        <v>0</v>
      </c>
      <c r="G989" s="115">
        <v>0</v>
      </c>
      <c r="H989" s="115">
        <v>0</v>
      </c>
      <c r="I989" s="115">
        <v>0</v>
      </c>
      <c r="J989" s="115">
        <v>0</v>
      </c>
      <c r="K989" s="115">
        <v>0</v>
      </c>
      <c r="L989" s="115">
        <v>0</v>
      </c>
      <c r="M989" s="115">
        <v>0</v>
      </c>
      <c r="N989" s="115">
        <v>0</v>
      </c>
      <c r="O989" s="115">
        <v>0</v>
      </c>
      <c r="P989" s="115">
        <v>0</v>
      </c>
      <c r="Q989" s="115">
        <v>0</v>
      </c>
      <c r="R989" s="115">
        <v>0</v>
      </c>
      <c r="S989" s="115">
        <v>0</v>
      </c>
      <c r="T989" s="115">
        <v>0</v>
      </c>
      <c r="U989" s="115">
        <v>0</v>
      </c>
      <c r="V989" s="115">
        <v>0</v>
      </c>
      <c r="W989" s="115">
        <v>0</v>
      </c>
      <c r="X989" s="115">
        <v>0</v>
      </c>
      <c r="Y989" s="115">
        <v>0</v>
      </c>
      <c r="Z989" s="115">
        <v>0</v>
      </c>
      <c r="AA989" s="115">
        <v>0</v>
      </c>
      <c r="AB989" s="115">
        <v>0</v>
      </c>
      <c r="AC989" s="115">
        <v>0</v>
      </c>
      <c r="AD989" s="115">
        <v>0</v>
      </c>
      <c r="AE989" s="115">
        <v>0</v>
      </c>
      <c r="AF989" s="115">
        <v>0</v>
      </c>
      <c r="AG989" s="115">
        <v>0</v>
      </c>
    </row>
    <row r="990" spans="1:33">
      <c r="A990" s="115" t="s">
        <v>1008</v>
      </c>
      <c r="B990" s="115" t="s">
        <v>19</v>
      </c>
      <c r="C990" s="115">
        <v>0</v>
      </c>
      <c r="D990" s="115">
        <v>0</v>
      </c>
      <c r="E990" s="115">
        <v>0</v>
      </c>
      <c r="F990" s="115">
        <v>0</v>
      </c>
      <c r="G990" s="115">
        <v>0</v>
      </c>
      <c r="H990" s="115">
        <v>0</v>
      </c>
      <c r="I990" s="115">
        <v>0</v>
      </c>
      <c r="J990" s="115">
        <v>0</v>
      </c>
      <c r="K990" s="115">
        <v>0</v>
      </c>
      <c r="L990" s="115">
        <v>0</v>
      </c>
      <c r="M990" s="115">
        <v>0</v>
      </c>
      <c r="N990" s="115">
        <v>0</v>
      </c>
      <c r="O990" s="115">
        <v>0</v>
      </c>
      <c r="P990" s="115">
        <v>0</v>
      </c>
      <c r="Q990" s="115">
        <v>0</v>
      </c>
      <c r="R990" s="115">
        <v>0</v>
      </c>
      <c r="S990" s="115">
        <v>0</v>
      </c>
      <c r="T990" s="115">
        <v>0</v>
      </c>
      <c r="U990" s="115">
        <v>0</v>
      </c>
      <c r="V990" s="115">
        <v>0</v>
      </c>
      <c r="W990" s="115">
        <v>0</v>
      </c>
      <c r="X990" s="115">
        <v>0</v>
      </c>
      <c r="Y990" s="115">
        <v>0</v>
      </c>
      <c r="Z990" s="115">
        <v>0</v>
      </c>
      <c r="AA990" s="115">
        <v>0</v>
      </c>
      <c r="AB990" s="115">
        <v>0</v>
      </c>
      <c r="AC990" s="115">
        <v>0</v>
      </c>
      <c r="AD990" s="115">
        <v>0</v>
      </c>
      <c r="AE990" s="115">
        <v>0</v>
      </c>
      <c r="AF990" s="115">
        <v>0</v>
      </c>
      <c r="AG990" s="115">
        <v>0</v>
      </c>
    </row>
    <row r="991" spans="1:33">
      <c r="A991" s="115" t="s">
        <v>1009</v>
      </c>
      <c r="B991" s="115" t="s">
        <v>19</v>
      </c>
      <c r="C991" s="115">
        <v>0</v>
      </c>
      <c r="D991" s="115">
        <v>0</v>
      </c>
      <c r="E991" s="115">
        <v>0</v>
      </c>
      <c r="F991" s="115">
        <v>0</v>
      </c>
      <c r="G991" s="115">
        <v>0</v>
      </c>
      <c r="H991" s="115">
        <v>0</v>
      </c>
      <c r="I991" s="115">
        <v>0</v>
      </c>
      <c r="J991" s="115">
        <v>0</v>
      </c>
      <c r="K991" s="115">
        <v>0</v>
      </c>
      <c r="L991" s="115">
        <v>0</v>
      </c>
      <c r="M991" s="115">
        <v>0</v>
      </c>
      <c r="N991" s="115">
        <v>0</v>
      </c>
      <c r="O991" s="115">
        <v>0</v>
      </c>
      <c r="P991" s="115">
        <v>0</v>
      </c>
      <c r="Q991" s="115">
        <v>0</v>
      </c>
      <c r="R991" s="115">
        <v>0</v>
      </c>
      <c r="S991" s="115">
        <v>0</v>
      </c>
      <c r="T991" s="115">
        <v>0</v>
      </c>
      <c r="U991" s="115">
        <v>0</v>
      </c>
      <c r="V991" s="115">
        <v>0</v>
      </c>
      <c r="W991" s="115">
        <v>0</v>
      </c>
      <c r="X991" s="115">
        <v>0</v>
      </c>
      <c r="Y991" s="115">
        <v>0</v>
      </c>
      <c r="Z991" s="115">
        <v>0</v>
      </c>
      <c r="AA991" s="115">
        <v>0</v>
      </c>
      <c r="AB991" s="115">
        <v>0</v>
      </c>
      <c r="AC991" s="115">
        <v>0</v>
      </c>
      <c r="AD991" s="115">
        <v>0</v>
      </c>
      <c r="AE991" s="115">
        <v>0</v>
      </c>
      <c r="AF991" s="115">
        <v>0</v>
      </c>
      <c r="AG991" s="115">
        <v>0</v>
      </c>
    </row>
    <row r="992" spans="1:33">
      <c r="A992" s="115" t="s">
        <v>1010</v>
      </c>
      <c r="B992" s="115" t="s">
        <v>19</v>
      </c>
      <c r="C992" s="115">
        <v>0</v>
      </c>
      <c r="D992" s="115">
        <v>0</v>
      </c>
      <c r="E992" s="115">
        <v>0</v>
      </c>
      <c r="F992" s="115">
        <v>0</v>
      </c>
      <c r="G992" s="115">
        <v>0</v>
      </c>
      <c r="H992" s="115">
        <v>0</v>
      </c>
      <c r="I992" s="115">
        <v>0</v>
      </c>
      <c r="J992" s="115">
        <v>0</v>
      </c>
      <c r="K992" s="115">
        <v>0</v>
      </c>
      <c r="L992" s="115">
        <v>0</v>
      </c>
      <c r="M992" s="115">
        <v>0</v>
      </c>
      <c r="N992" s="115">
        <v>0</v>
      </c>
      <c r="O992" s="115">
        <v>0</v>
      </c>
      <c r="P992" s="115">
        <v>0</v>
      </c>
      <c r="Q992" s="115">
        <v>0</v>
      </c>
      <c r="R992" s="115">
        <v>0</v>
      </c>
      <c r="S992" s="115">
        <v>0</v>
      </c>
      <c r="T992" s="115">
        <v>0</v>
      </c>
      <c r="U992" s="115">
        <v>0</v>
      </c>
      <c r="V992" s="115">
        <v>0</v>
      </c>
      <c r="W992" s="115">
        <v>0</v>
      </c>
      <c r="X992" s="115">
        <v>0</v>
      </c>
      <c r="Y992" s="115">
        <v>0</v>
      </c>
      <c r="Z992" s="115">
        <v>0</v>
      </c>
      <c r="AA992" s="115">
        <v>0</v>
      </c>
      <c r="AB992" s="115">
        <v>0</v>
      </c>
      <c r="AC992" s="115">
        <v>0</v>
      </c>
      <c r="AD992" s="115">
        <v>0</v>
      </c>
      <c r="AE992" s="115">
        <v>0</v>
      </c>
      <c r="AF992" s="115">
        <v>0</v>
      </c>
      <c r="AG992" s="115">
        <v>0</v>
      </c>
    </row>
    <row r="993" spans="1:33">
      <c r="A993" s="115" t="s">
        <v>1011</v>
      </c>
      <c r="B993" s="115" t="s">
        <v>19</v>
      </c>
      <c r="C993" s="115">
        <v>0</v>
      </c>
      <c r="D993" s="115">
        <v>0</v>
      </c>
      <c r="E993" s="115">
        <v>0</v>
      </c>
      <c r="F993" s="115">
        <v>0</v>
      </c>
      <c r="G993" s="115">
        <v>0</v>
      </c>
      <c r="H993" s="115">
        <v>0</v>
      </c>
      <c r="I993" s="115">
        <v>0</v>
      </c>
      <c r="J993" s="115">
        <v>0</v>
      </c>
      <c r="K993" s="115">
        <v>0</v>
      </c>
      <c r="L993" s="115">
        <v>0</v>
      </c>
      <c r="M993" s="115">
        <v>0</v>
      </c>
      <c r="N993" s="115">
        <v>0</v>
      </c>
      <c r="O993" s="115">
        <v>0</v>
      </c>
      <c r="P993" s="115">
        <v>0</v>
      </c>
      <c r="Q993" s="115">
        <v>0</v>
      </c>
      <c r="R993" s="115">
        <v>0</v>
      </c>
      <c r="S993" s="115">
        <v>0</v>
      </c>
      <c r="T993" s="115">
        <v>0</v>
      </c>
      <c r="U993" s="115">
        <v>0</v>
      </c>
      <c r="V993" s="115">
        <v>0</v>
      </c>
      <c r="W993" s="115">
        <v>0</v>
      </c>
      <c r="X993" s="115">
        <v>0</v>
      </c>
      <c r="Y993" s="115">
        <v>0</v>
      </c>
      <c r="Z993" s="115">
        <v>0</v>
      </c>
      <c r="AA993" s="115">
        <v>0</v>
      </c>
      <c r="AB993" s="115">
        <v>0</v>
      </c>
      <c r="AC993" s="115">
        <v>0</v>
      </c>
      <c r="AD993" s="115">
        <v>0</v>
      </c>
      <c r="AE993" s="115">
        <v>0</v>
      </c>
      <c r="AF993" s="115">
        <v>0</v>
      </c>
      <c r="AG993" s="115">
        <v>0</v>
      </c>
    </row>
    <row r="994" spans="1:33">
      <c r="A994" s="115" t="s">
        <v>1012</v>
      </c>
      <c r="B994" s="115" t="s">
        <v>19</v>
      </c>
      <c r="C994" s="115">
        <v>0</v>
      </c>
      <c r="D994" s="115">
        <v>0</v>
      </c>
      <c r="E994" s="115">
        <v>0</v>
      </c>
      <c r="F994" s="115">
        <v>0</v>
      </c>
      <c r="G994" s="115">
        <v>0</v>
      </c>
      <c r="H994" s="115">
        <v>0</v>
      </c>
      <c r="I994" s="115">
        <v>0</v>
      </c>
      <c r="J994" s="115">
        <v>0</v>
      </c>
      <c r="K994" s="115">
        <v>0</v>
      </c>
      <c r="L994" s="115">
        <v>0</v>
      </c>
      <c r="M994" s="115">
        <v>0</v>
      </c>
      <c r="N994" s="115">
        <v>0</v>
      </c>
      <c r="O994" s="115">
        <v>0</v>
      </c>
      <c r="P994" s="115">
        <v>0</v>
      </c>
      <c r="Q994" s="115">
        <v>0</v>
      </c>
      <c r="R994" s="115">
        <v>0</v>
      </c>
      <c r="S994" s="115">
        <v>0</v>
      </c>
      <c r="T994" s="115">
        <v>0</v>
      </c>
      <c r="U994" s="115">
        <v>0</v>
      </c>
      <c r="V994" s="115">
        <v>0</v>
      </c>
      <c r="W994" s="115">
        <v>0</v>
      </c>
      <c r="X994" s="115">
        <v>0</v>
      </c>
      <c r="Y994" s="115">
        <v>0</v>
      </c>
      <c r="Z994" s="115">
        <v>0</v>
      </c>
      <c r="AA994" s="115">
        <v>0</v>
      </c>
      <c r="AB994" s="115">
        <v>0</v>
      </c>
      <c r="AC994" s="115">
        <v>0</v>
      </c>
      <c r="AD994" s="115">
        <v>0</v>
      </c>
      <c r="AE994" s="115">
        <v>0</v>
      </c>
      <c r="AF994" s="115">
        <v>0</v>
      </c>
      <c r="AG994" s="115">
        <v>0</v>
      </c>
    </row>
    <row r="995" spans="1:33">
      <c r="A995" s="115" t="s">
        <v>1013</v>
      </c>
      <c r="B995" s="115" t="s">
        <v>19</v>
      </c>
      <c r="C995" s="2">
        <v>19067300000</v>
      </c>
      <c r="D995" s="2">
        <v>16820400000</v>
      </c>
      <c r="E995" s="2">
        <v>10922900000</v>
      </c>
      <c r="F995" s="2">
        <v>9778560000</v>
      </c>
      <c r="G995" s="2">
        <v>12717600000</v>
      </c>
      <c r="H995" s="2">
        <v>12459300000</v>
      </c>
      <c r="I995" s="2">
        <v>11765000000</v>
      </c>
      <c r="J995" s="2">
        <v>12861900000</v>
      </c>
      <c r="K995" s="2">
        <v>12866100000</v>
      </c>
      <c r="L995" s="2">
        <v>13322700000</v>
      </c>
      <c r="M995" s="2">
        <v>13243900000</v>
      </c>
      <c r="N995" s="2">
        <v>12390900000</v>
      </c>
      <c r="O995" s="2">
        <v>13088200000</v>
      </c>
      <c r="P995" s="2">
        <v>13037600000</v>
      </c>
      <c r="Q995" s="2">
        <v>13131300000</v>
      </c>
      <c r="R995" s="2">
        <v>12423200000</v>
      </c>
      <c r="S995" s="2">
        <v>13124900000</v>
      </c>
      <c r="T995" s="2">
        <v>13123100000</v>
      </c>
      <c r="U995" s="2">
        <v>12586400000</v>
      </c>
      <c r="V995" s="2">
        <v>13231800000</v>
      </c>
      <c r="W995" s="2">
        <v>13231000000</v>
      </c>
      <c r="X995" s="2">
        <v>12584900000</v>
      </c>
      <c r="Y995" s="2">
        <v>13320600000</v>
      </c>
      <c r="Z995" s="2">
        <v>13330900000</v>
      </c>
      <c r="AA995" s="2">
        <v>13596200000</v>
      </c>
      <c r="AB995" s="2">
        <v>13506800000</v>
      </c>
      <c r="AC995" s="2">
        <v>13647500000</v>
      </c>
      <c r="AD995" s="2">
        <v>13724100000</v>
      </c>
      <c r="AE995" s="2">
        <v>13681100000</v>
      </c>
      <c r="AF995" s="2">
        <v>13697000000</v>
      </c>
      <c r="AG995" s="2">
        <v>13771800000</v>
      </c>
    </row>
    <row r="996" spans="1:33">
      <c r="A996" s="115" t="s">
        <v>1014</v>
      </c>
      <c r="B996" s="115" t="s">
        <v>19</v>
      </c>
      <c r="C996" s="115">
        <v>0</v>
      </c>
      <c r="D996" s="115">
        <v>0</v>
      </c>
      <c r="E996" s="115">
        <v>0</v>
      </c>
      <c r="F996" s="115">
        <v>0</v>
      </c>
      <c r="G996" s="115">
        <v>0</v>
      </c>
      <c r="H996" s="115">
        <v>0</v>
      </c>
      <c r="I996" s="115">
        <v>0</v>
      </c>
      <c r="J996" s="115">
        <v>0</v>
      </c>
      <c r="K996" s="115">
        <v>0</v>
      </c>
      <c r="L996" s="115">
        <v>0</v>
      </c>
      <c r="M996" s="115">
        <v>0</v>
      </c>
      <c r="N996" s="115">
        <v>0</v>
      </c>
      <c r="O996" s="115">
        <v>0</v>
      </c>
      <c r="P996" s="115">
        <v>0</v>
      </c>
      <c r="Q996" s="115">
        <v>0</v>
      </c>
      <c r="R996" s="115">
        <v>0</v>
      </c>
      <c r="S996" s="115">
        <v>0</v>
      </c>
      <c r="T996" s="115">
        <v>0</v>
      </c>
      <c r="U996" s="115">
        <v>0</v>
      </c>
      <c r="V996" s="115">
        <v>0</v>
      </c>
      <c r="W996" s="115">
        <v>0</v>
      </c>
      <c r="X996" s="115">
        <v>0</v>
      </c>
      <c r="Y996" s="115">
        <v>0</v>
      </c>
      <c r="Z996" s="115">
        <v>0</v>
      </c>
      <c r="AA996" s="115">
        <v>0</v>
      </c>
      <c r="AB996" s="115">
        <v>0</v>
      </c>
      <c r="AC996" s="115">
        <v>0</v>
      </c>
      <c r="AD996" s="115">
        <v>0</v>
      </c>
      <c r="AE996" s="115">
        <v>0</v>
      </c>
      <c r="AF996" s="115">
        <v>0</v>
      </c>
      <c r="AG996" s="115">
        <v>0</v>
      </c>
    </row>
    <row r="997" spans="1:33">
      <c r="A997" s="115" t="s">
        <v>1015</v>
      </c>
      <c r="B997" s="115" t="s">
        <v>19</v>
      </c>
      <c r="C997" s="115">
        <v>0</v>
      </c>
      <c r="D997" s="2">
        <v>71684100</v>
      </c>
      <c r="E997" s="2">
        <v>155417000</v>
      </c>
      <c r="F997" s="2">
        <v>221034000</v>
      </c>
      <c r="G997" s="2">
        <v>265901000</v>
      </c>
      <c r="H997" s="2">
        <v>292415000</v>
      </c>
      <c r="I997" s="2">
        <v>289898000</v>
      </c>
      <c r="J997" s="2">
        <v>231968000</v>
      </c>
      <c r="K997" s="2">
        <v>121045000</v>
      </c>
      <c r="L997" s="115">
        <v>0</v>
      </c>
      <c r="M997" s="115">
        <v>0</v>
      </c>
      <c r="N997" s="115">
        <v>0</v>
      </c>
      <c r="O997" s="115">
        <v>0</v>
      </c>
      <c r="P997" s="115">
        <v>0</v>
      </c>
      <c r="Q997" s="115">
        <v>0</v>
      </c>
      <c r="R997" s="115">
        <v>0</v>
      </c>
      <c r="S997" s="115">
        <v>0</v>
      </c>
      <c r="T997" s="115">
        <v>0</v>
      </c>
      <c r="U997" s="115">
        <v>0</v>
      </c>
      <c r="V997" s="115">
        <v>0</v>
      </c>
      <c r="W997" s="115">
        <v>0</v>
      </c>
      <c r="X997" s="115">
        <v>0</v>
      </c>
      <c r="Y997" s="115">
        <v>0</v>
      </c>
      <c r="Z997" s="115">
        <v>0</v>
      </c>
      <c r="AA997" s="115">
        <v>0</v>
      </c>
      <c r="AB997" s="115">
        <v>0</v>
      </c>
      <c r="AC997" s="115">
        <v>0</v>
      </c>
      <c r="AD997" s="115">
        <v>0</v>
      </c>
      <c r="AE997" s="115">
        <v>0</v>
      </c>
      <c r="AF997" s="115">
        <v>0</v>
      </c>
      <c r="AG997" s="115">
        <v>0</v>
      </c>
    </row>
    <row r="998" spans="1:33">
      <c r="A998" s="115" t="s">
        <v>1016</v>
      </c>
      <c r="B998" s="115" t="s">
        <v>19</v>
      </c>
      <c r="C998" s="115">
        <v>0</v>
      </c>
      <c r="D998" s="115">
        <v>0</v>
      </c>
      <c r="E998" s="115">
        <v>0</v>
      </c>
      <c r="F998" s="115">
        <v>0</v>
      </c>
      <c r="G998" s="115">
        <v>0</v>
      </c>
      <c r="H998" s="115">
        <v>0</v>
      </c>
      <c r="I998" s="115">
        <v>0</v>
      </c>
      <c r="J998" s="115">
        <v>0</v>
      </c>
      <c r="K998" s="115">
        <v>0</v>
      </c>
      <c r="L998" s="115">
        <v>0</v>
      </c>
      <c r="M998" s="115">
        <v>0</v>
      </c>
      <c r="N998" s="115">
        <v>0</v>
      </c>
      <c r="O998" s="115">
        <v>0</v>
      </c>
      <c r="P998" s="115">
        <v>0</v>
      </c>
      <c r="Q998" s="115">
        <v>0</v>
      </c>
      <c r="R998" s="115">
        <v>0</v>
      </c>
      <c r="S998" s="115">
        <v>0</v>
      </c>
      <c r="T998" s="115">
        <v>0</v>
      </c>
      <c r="U998" s="115">
        <v>0</v>
      </c>
      <c r="V998" s="115">
        <v>0</v>
      </c>
      <c r="W998" s="115">
        <v>0</v>
      </c>
      <c r="X998" s="115">
        <v>0</v>
      </c>
      <c r="Y998" s="115">
        <v>0</v>
      </c>
      <c r="Z998" s="115">
        <v>0</v>
      </c>
      <c r="AA998" s="115">
        <v>0</v>
      </c>
      <c r="AB998" s="115">
        <v>0</v>
      </c>
      <c r="AC998" s="115">
        <v>0</v>
      </c>
      <c r="AD998" s="115">
        <v>0</v>
      </c>
      <c r="AE998" s="115">
        <v>0</v>
      </c>
      <c r="AF998" s="115">
        <v>0</v>
      </c>
      <c r="AG998" s="115">
        <v>0</v>
      </c>
    </row>
    <row r="999" spans="1:33">
      <c r="A999" s="115" t="s">
        <v>1017</v>
      </c>
      <c r="B999" s="115" t="s">
        <v>19</v>
      </c>
      <c r="C999" s="2">
        <v>15829400000</v>
      </c>
      <c r="D999" s="2">
        <v>17988000000</v>
      </c>
      <c r="E999" s="2">
        <v>23786300000</v>
      </c>
      <c r="F999" s="2">
        <v>24850200000</v>
      </c>
      <c r="G999" s="2">
        <v>21852300000</v>
      </c>
      <c r="H999" s="2">
        <v>22071000000</v>
      </c>
      <c r="I999" s="2">
        <v>23082900000</v>
      </c>
      <c r="J999" s="2">
        <v>21170400000</v>
      </c>
      <c r="K999" s="2">
        <v>21214700000</v>
      </c>
      <c r="L999" s="2">
        <v>20508000000</v>
      </c>
      <c r="M999" s="2">
        <v>20576000000</v>
      </c>
      <c r="N999" s="2">
        <v>21947900000</v>
      </c>
      <c r="O999" s="2">
        <v>20691100000</v>
      </c>
      <c r="P999" s="2">
        <v>20698000000</v>
      </c>
      <c r="Q999" s="2">
        <v>20471800000</v>
      </c>
      <c r="R999" s="2">
        <v>21628500000</v>
      </c>
      <c r="S999" s="2">
        <v>20389000000</v>
      </c>
      <c r="T999" s="2">
        <v>20320200000</v>
      </c>
      <c r="U999" s="2">
        <v>21144700000</v>
      </c>
      <c r="V999" s="2">
        <v>19993800000</v>
      </c>
      <c r="W999" s="2">
        <v>19883100000</v>
      </c>
      <c r="X999" s="2">
        <v>20924200000</v>
      </c>
      <c r="Y999" s="2">
        <v>19621900000</v>
      </c>
      <c r="Z999" s="2">
        <v>19561200000</v>
      </c>
      <c r="AA999" s="2">
        <v>19047900000</v>
      </c>
      <c r="AB999" s="2">
        <v>19124200000</v>
      </c>
      <c r="AC999" s="2">
        <v>18825700000</v>
      </c>
      <c r="AD999" s="2">
        <v>18643300000</v>
      </c>
      <c r="AE999" s="2">
        <v>18672000000</v>
      </c>
      <c r="AF999" s="2">
        <v>18582400000</v>
      </c>
      <c r="AG999" s="2">
        <v>18399700000</v>
      </c>
    </row>
    <row r="1000" spans="1:33">
      <c r="A1000" s="115" t="s">
        <v>1018</v>
      </c>
      <c r="B1000" s="115" t="s">
        <v>19</v>
      </c>
      <c r="C1000" s="115">
        <v>0</v>
      </c>
      <c r="D1000" s="115">
        <v>0</v>
      </c>
      <c r="E1000" s="115">
        <v>0</v>
      </c>
      <c r="F1000" s="115">
        <v>0</v>
      </c>
      <c r="G1000" s="115">
        <v>0</v>
      </c>
      <c r="H1000" s="115">
        <v>0</v>
      </c>
      <c r="I1000" s="115">
        <v>0</v>
      </c>
      <c r="J1000" s="115">
        <v>0</v>
      </c>
      <c r="K1000" s="115">
        <v>0</v>
      </c>
      <c r="L1000" s="115">
        <v>0</v>
      </c>
      <c r="M1000" s="115">
        <v>0</v>
      </c>
      <c r="N1000" s="115">
        <v>0</v>
      </c>
      <c r="O1000" s="115">
        <v>0</v>
      </c>
      <c r="P1000" s="115">
        <v>0</v>
      </c>
      <c r="Q1000" s="115">
        <v>0</v>
      </c>
      <c r="R1000" s="115">
        <v>0</v>
      </c>
      <c r="S1000" s="115">
        <v>0</v>
      </c>
      <c r="T1000" s="115">
        <v>0</v>
      </c>
      <c r="U1000" s="115">
        <v>0</v>
      </c>
      <c r="V1000" s="115">
        <v>0</v>
      </c>
      <c r="W1000" s="115">
        <v>0</v>
      </c>
      <c r="X1000" s="115">
        <v>0</v>
      </c>
      <c r="Y1000" s="115">
        <v>0</v>
      </c>
      <c r="Z1000" s="115">
        <v>0</v>
      </c>
      <c r="AA1000" s="115">
        <v>0</v>
      </c>
      <c r="AB1000" s="115">
        <v>0</v>
      </c>
      <c r="AC1000" s="115">
        <v>0</v>
      </c>
      <c r="AD1000" s="115">
        <v>0</v>
      </c>
      <c r="AE1000" s="115">
        <v>0</v>
      </c>
      <c r="AF1000" s="115">
        <v>0</v>
      </c>
      <c r="AG1000" s="115">
        <v>0</v>
      </c>
    </row>
    <row r="1001" spans="1:33">
      <c r="A1001" s="115" t="s">
        <v>1019</v>
      </c>
      <c r="B1001" s="115" t="s">
        <v>19</v>
      </c>
      <c r="C1001" s="115">
        <v>0</v>
      </c>
      <c r="D1001" s="115">
        <v>0</v>
      </c>
      <c r="E1001" s="115">
        <v>0</v>
      </c>
      <c r="F1001" s="115">
        <v>0</v>
      </c>
      <c r="G1001" s="115">
        <v>0</v>
      </c>
      <c r="H1001" s="115">
        <v>0</v>
      </c>
      <c r="I1001" s="115">
        <v>0</v>
      </c>
      <c r="J1001" s="115">
        <v>0</v>
      </c>
      <c r="K1001" s="115">
        <v>0</v>
      </c>
      <c r="L1001" s="115">
        <v>0</v>
      </c>
      <c r="M1001" s="115">
        <v>0</v>
      </c>
      <c r="N1001" s="115">
        <v>0</v>
      </c>
      <c r="O1001" s="115">
        <v>0</v>
      </c>
      <c r="P1001" s="115">
        <v>0</v>
      </c>
      <c r="Q1001" s="115">
        <v>0</v>
      </c>
      <c r="R1001" s="115">
        <v>0</v>
      </c>
      <c r="S1001" s="115">
        <v>0</v>
      </c>
      <c r="T1001" s="115">
        <v>0</v>
      </c>
      <c r="U1001" s="115">
        <v>0</v>
      </c>
      <c r="V1001" s="115">
        <v>0</v>
      </c>
      <c r="W1001" s="115">
        <v>0</v>
      </c>
      <c r="X1001" s="115">
        <v>0</v>
      </c>
      <c r="Y1001" s="115">
        <v>0</v>
      </c>
      <c r="Z1001" s="115">
        <v>0</v>
      </c>
      <c r="AA1001" s="115">
        <v>0</v>
      </c>
      <c r="AB1001" s="115">
        <v>0</v>
      </c>
      <c r="AC1001" s="115">
        <v>0</v>
      </c>
      <c r="AD1001" s="115">
        <v>0</v>
      </c>
      <c r="AE1001" s="115">
        <v>0</v>
      </c>
      <c r="AF1001" s="115">
        <v>0</v>
      </c>
      <c r="AG1001" s="115">
        <v>0</v>
      </c>
    </row>
    <row r="1002" spans="1:33">
      <c r="A1002" s="115" t="s">
        <v>1020</v>
      </c>
      <c r="B1002" s="115" t="s">
        <v>19</v>
      </c>
      <c r="C1002" s="115">
        <v>0</v>
      </c>
      <c r="D1002" s="115">
        <v>0</v>
      </c>
      <c r="E1002" s="115">
        <v>0</v>
      </c>
      <c r="F1002" s="115">
        <v>0</v>
      </c>
      <c r="G1002" s="115">
        <v>0</v>
      </c>
      <c r="H1002" s="115">
        <v>0</v>
      </c>
      <c r="I1002" s="115">
        <v>0</v>
      </c>
      <c r="J1002" s="115">
        <v>0</v>
      </c>
      <c r="K1002" s="115">
        <v>0</v>
      </c>
      <c r="L1002" s="115">
        <v>0</v>
      </c>
      <c r="M1002" s="115">
        <v>0</v>
      </c>
      <c r="N1002" s="115">
        <v>0</v>
      </c>
      <c r="O1002" s="115">
        <v>0</v>
      </c>
      <c r="P1002" s="115">
        <v>0</v>
      </c>
      <c r="Q1002" s="115">
        <v>0</v>
      </c>
      <c r="R1002" s="115">
        <v>0</v>
      </c>
      <c r="S1002" s="115">
        <v>0</v>
      </c>
      <c r="T1002" s="115">
        <v>0</v>
      </c>
      <c r="U1002" s="115">
        <v>0</v>
      </c>
      <c r="V1002" s="115">
        <v>0</v>
      </c>
      <c r="W1002" s="115">
        <v>0</v>
      </c>
      <c r="X1002" s="115">
        <v>0</v>
      </c>
      <c r="Y1002" s="115">
        <v>0</v>
      </c>
      <c r="Z1002" s="115">
        <v>0</v>
      </c>
      <c r="AA1002" s="115">
        <v>0</v>
      </c>
      <c r="AB1002" s="115">
        <v>0</v>
      </c>
      <c r="AC1002" s="115">
        <v>0</v>
      </c>
      <c r="AD1002" s="115">
        <v>0</v>
      </c>
      <c r="AE1002" s="115">
        <v>0</v>
      </c>
      <c r="AF1002" s="115">
        <v>0</v>
      </c>
      <c r="AG1002" s="115">
        <v>0</v>
      </c>
    </row>
    <row r="1003" spans="1:33">
      <c r="A1003" s="115" t="s">
        <v>1021</v>
      </c>
      <c r="B1003" s="115" t="s">
        <v>19</v>
      </c>
      <c r="C1003" s="115">
        <v>0</v>
      </c>
      <c r="D1003" s="115">
        <v>0</v>
      </c>
      <c r="E1003" s="115">
        <v>0</v>
      </c>
      <c r="F1003" s="115">
        <v>0</v>
      </c>
      <c r="G1003" s="115">
        <v>0</v>
      </c>
      <c r="H1003" s="115">
        <v>0</v>
      </c>
      <c r="I1003" s="115">
        <v>0</v>
      </c>
      <c r="J1003" s="115">
        <v>0</v>
      </c>
      <c r="K1003" s="115">
        <v>0</v>
      </c>
      <c r="L1003" s="115">
        <v>0</v>
      </c>
      <c r="M1003" s="115">
        <v>0</v>
      </c>
      <c r="N1003" s="115">
        <v>0</v>
      </c>
      <c r="O1003" s="115">
        <v>0</v>
      </c>
      <c r="P1003" s="115">
        <v>0</v>
      </c>
      <c r="Q1003" s="115">
        <v>0</v>
      </c>
      <c r="R1003" s="115">
        <v>0</v>
      </c>
      <c r="S1003" s="115">
        <v>0</v>
      </c>
      <c r="T1003" s="115">
        <v>0</v>
      </c>
      <c r="U1003" s="115">
        <v>0</v>
      </c>
      <c r="V1003" s="115">
        <v>0</v>
      </c>
      <c r="W1003" s="115">
        <v>0</v>
      </c>
      <c r="X1003" s="115">
        <v>0</v>
      </c>
      <c r="Y1003" s="115">
        <v>0</v>
      </c>
      <c r="Z1003" s="115">
        <v>0</v>
      </c>
      <c r="AA1003" s="115">
        <v>0</v>
      </c>
      <c r="AB1003" s="115">
        <v>0</v>
      </c>
      <c r="AC1003" s="115">
        <v>0</v>
      </c>
      <c r="AD1003" s="115">
        <v>0</v>
      </c>
      <c r="AE1003" s="115">
        <v>0</v>
      </c>
      <c r="AF1003" s="115">
        <v>0</v>
      </c>
      <c r="AG1003" s="115">
        <v>0</v>
      </c>
    </row>
    <row r="1004" spans="1:33">
      <c r="A1004" s="115" t="s">
        <v>1022</v>
      </c>
      <c r="B1004" s="115" t="s">
        <v>19</v>
      </c>
      <c r="C1004" s="2">
        <v>88279600000</v>
      </c>
      <c r="D1004" s="2">
        <v>87874900000</v>
      </c>
      <c r="E1004" s="2">
        <v>88466800000</v>
      </c>
      <c r="F1004" s="2">
        <v>88542600000</v>
      </c>
      <c r="G1004" s="2">
        <v>88194900000</v>
      </c>
      <c r="H1004" s="2">
        <v>87695100000</v>
      </c>
      <c r="I1004" s="2">
        <v>86805600000</v>
      </c>
      <c r="J1004" s="2">
        <v>85692100000</v>
      </c>
      <c r="K1004" s="2">
        <v>84608600000</v>
      </c>
      <c r="L1004" s="2">
        <v>83466000000</v>
      </c>
      <c r="M1004" s="2">
        <v>82058200000</v>
      </c>
      <c r="N1004" s="2">
        <v>80744200000</v>
      </c>
      <c r="O1004" s="2">
        <v>79612900000</v>
      </c>
      <c r="P1004" s="2">
        <v>78458500000</v>
      </c>
      <c r="Q1004" s="2">
        <v>77383000000</v>
      </c>
      <c r="R1004" s="2">
        <v>76386000000</v>
      </c>
      <c r="S1004" s="2">
        <v>75279100000</v>
      </c>
      <c r="T1004" s="2">
        <v>74072200000</v>
      </c>
      <c r="U1004" s="2">
        <v>72883100000</v>
      </c>
      <c r="V1004" s="2">
        <v>71779600000</v>
      </c>
      <c r="W1004" s="2">
        <v>70790400000</v>
      </c>
      <c r="X1004" s="2">
        <v>69778600000</v>
      </c>
      <c r="Y1004" s="2">
        <v>68737600000</v>
      </c>
      <c r="Z1004" s="2">
        <v>67695900000</v>
      </c>
      <c r="AA1004" s="2">
        <v>66604200000</v>
      </c>
      <c r="AB1004" s="2">
        <v>65590200000</v>
      </c>
      <c r="AC1004" s="2">
        <v>64532800000</v>
      </c>
      <c r="AD1004" s="2">
        <v>63385600000</v>
      </c>
      <c r="AE1004" s="2">
        <v>62341000000</v>
      </c>
      <c r="AF1004" s="2">
        <v>61288200000</v>
      </c>
      <c r="AG1004" s="2">
        <v>60232300000</v>
      </c>
    </row>
    <row r="1005" spans="1:33">
      <c r="A1005" s="115" t="s">
        <v>1023</v>
      </c>
      <c r="B1005" s="115" t="s">
        <v>19</v>
      </c>
      <c r="C1005" s="2">
        <v>3486650000</v>
      </c>
      <c r="D1005" s="2">
        <v>3472870000</v>
      </c>
      <c r="E1005" s="2">
        <v>3498630000</v>
      </c>
      <c r="F1005" s="2">
        <v>3504320000</v>
      </c>
      <c r="G1005" s="2">
        <v>3494830000</v>
      </c>
      <c r="H1005" s="2">
        <v>3481150000</v>
      </c>
      <c r="I1005" s="2">
        <v>3454400000</v>
      </c>
      <c r="J1005" s="2">
        <v>3420460000</v>
      </c>
      <c r="K1005" s="2">
        <v>3389890000</v>
      </c>
      <c r="L1005" s="2">
        <v>3359080000</v>
      </c>
      <c r="M1005" s="2">
        <v>3318160000</v>
      </c>
      <c r="N1005" s="2">
        <v>3282600000</v>
      </c>
      <c r="O1005" s="2">
        <v>3255400000</v>
      </c>
      <c r="P1005" s="2">
        <v>3228380000</v>
      </c>
      <c r="Q1005" s="2">
        <v>3205720000</v>
      </c>
      <c r="R1005" s="2">
        <v>3188450000</v>
      </c>
      <c r="S1005" s="2">
        <v>3168260000</v>
      </c>
      <c r="T1005" s="2">
        <v>3144560000</v>
      </c>
      <c r="U1005" s="2">
        <v>3122260000</v>
      </c>
      <c r="V1005" s="2">
        <v>3105190000</v>
      </c>
      <c r="W1005" s="2">
        <v>3092810000</v>
      </c>
      <c r="X1005" s="2">
        <v>3079970000</v>
      </c>
      <c r="Y1005" s="2">
        <v>3066490000</v>
      </c>
      <c r="Z1005" s="2">
        <v>3053420000</v>
      </c>
      <c r="AA1005" s="2">
        <v>3038300000</v>
      </c>
      <c r="AB1005" s="2">
        <v>3026540000</v>
      </c>
      <c r="AC1005" s="2">
        <v>3012920000</v>
      </c>
      <c r="AD1005" s="2">
        <v>2995400000</v>
      </c>
      <c r="AE1005" s="2">
        <v>2982960000</v>
      </c>
      <c r="AF1005" s="2">
        <v>2970060000</v>
      </c>
      <c r="AG1005" s="2">
        <v>2956910000</v>
      </c>
    </row>
    <row r="1006" spans="1:33">
      <c r="A1006" s="115" t="s">
        <v>1024</v>
      </c>
      <c r="B1006" s="115" t="s">
        <v>19</v>
      </c>
      <c r="C1006" s="115">
        <v>0</v>
      </c>
      <c r="D1006" s="2">
        <v>56408900</v>
      </c>
      <c r="E1006" s="2">
        <v>123475000</v>
      </c>
      <c r="F1006" s="2">
        <v>176165000</v>
      </c>
      <c r="G1006" s="2">
        <v>211451000</v>
      </c>
      <c r="H1006" s="2">
        <v>231484000</v>
      </c>
      <c r="I1006" s="2">
        <v>225093000</v>
      </c>
      <c r="J1006" s="2">
        <v>182063000</v>
      </c>
      <c r="K1006" s="2">
        <v>93669400</v>
      </c>
      <c r="L1006" s="115">
        <v>0</v>
      </c>
      <c r="M1006" s="115">
        <v>0</v>
      </c>
      <c r="N1006" s="115">
        <v>0</v>
      </c>
      <c r="O1006" s="115">
        <v>0</v>
      </c>
      <c r="P1006" s="115">
        <v>0</v>
      </c>
      <c r="Q1006" s="115">
        <v>0</v>
      </c>
      <c r="R1006" s="115">
        <v>0</v>
      </c>
      <c r="S1006" s="115">
        <v>0</v>
      </c>
      <c r="T1006" s="115">
        <v>0</v>
      </c>
      <c r="U1006" s="115">
        <v>0</v>
      </c>
      <c r="V1006" s="115">
        <v>0</v>
      </c>
      <c r="W1006" s="115">
        <v>0</v>
      </c>
      <c r="X1006" s="115">
        <v>0</v>
      </c>
      <c r="Y1006" s="115">
        <v>0</v>
      </c>
      <c r="Z1006" s="115">
        <v>0</v>
      </c>
      <c r="AA1006" s="115">
        <v>0</v>
      </c>
      <c r="AB1006" s="115">
        <v>0</v>
      </c>
      <c r="AC1006" s="115">
        <v>0</v>
      </c>
      <c r="AD1006" s="115">
        <v>0</v>
      </c>
      <c r="AE1006" s="115">
        <v>0</v>
      </c>
      <c r="AF1006" s="115">
        <v>0</v>
      </c>
      <c r="AG1006" s="115">
        <v>0</v>
      </c>
    </row>
    <row r="1007" spans="1:33">
      <c r="A1007" s="115" t="s">
        <v>1025</v>
      </c>
      <c r="B1007" s="115" t="s">
        <v>19</v>
      </c>
      <c r="C1007" s="115">
        <v>0</v>
      </c>
      <c r="D1007" s="2">
        <v>7151980</v>
      </c>
      <c r="E1007" s="2">
        <v>15665800</v>
      </c>
      <c r="F1007" s="2">
        <v>22368000</v>
      </c>
      <c r="G1007" s="2">
        <v>26881200</v>
      </c>
      <c r="H1007" s="2">
        <v>29479700</v>
      </c>
      <c r="I1007" s="2">
        <v>28737100</v>
      </c>
      <c r="J1007" s="2">
        <v>23314300</v>
      </c>
      <c r="K1007" s="2">
        <v>12039900</v>
      </c>
      <c r="L1007" s="115">
        <v>0</v>
      </c>
      <c r="M1007" s="115">
        <v>0</v>
      </c>
      <c r="N1007" s="115">
        <v>0</v>
      </c>
      <c r="O1007" s="115">
        <v>0</v>
      </c>
      <c r="P1007" s="115">
        <v>0</v>
      </c>
      <c r="Q1007" s="115">
        <v>0</v>
      </c>
      <c r="R1007" s="115">
        <v>0</v>
      </c>
      <c r="S1007" s="115">
        <v>0</v>
      </c>
      <c r="T1007" s="115">
        <v>0</v>
      </c>
      <c r="U1007" s="115">
        <v>0</v>
      </c>
      <c r="V1007" s="115">
        <v>0</v>
      </c>
      <c r="W1007" s="115">
        <v>0</v>
      </c>
      <c r="X1007" s="115">
        <v>0</v>
      </c>
      <c r="Y1007" s="115">
        <v>0</v>
      </c>
      <c r="Z1007" s="115">
        <v>0</v>
      </c>
      <c r="AA1007" s="115">
        <v>0</v>
      </c>
      <c r="AB1007" s="115">
        <v>0</v>
      </c>
      <c r="AC1007" s="115">
        <v>0</v>
      </c>
      <c r="AD1007" s="115">
        <v>0</v>
      </c>
      <c r="AE1007" s="115">
        <v>0</v>
      </c>
      <c r="AF1007" s="115">
        <v>0</v>
      </c>
      <c r="AG1007" s="115">
        <v>0</v>
      </c>
    </row>
    <row r="1008" spans="1:33">
      <c r="A1008" s="115" t="s">
        <v>1026</v>
      </c>
      <c r="B1008" s="115" t="s">
        <v>19</v>
      </c>
      <c r="C1008" s="115">
        <v>0</v>
      </c>
      <c r="D1008" s="115">
        <v>0</v>
      </c>
      <c r="E1008" s="115">
        <v>0</v>
      </c>
      <c r="F1008" s="115">
        <v>0</v>
      </c>
      <c r="G1008" s="115">
        <v>0</v>
      </c>
      <c r="H1008" s="115">
        <v>0</v>
      </c>
      <c r="I1008" s="115">
        <v>0</v>
      </c>
      <c r="J1008" s="115">
        <v>0</v>
      </c>
      <c r="K1008" s="115">
        <v>0</v>
      </c>
      <c r="L1008" s="115">
        <v>0</v>
      </c>
      <c r="M1008" s="115">
        <v>0</v>
      </c>
      <c r="N1008" s="115">
        <v>0</v>
      </c>
      <c r="O1008" s="115">
        <v>0</v>
      </c>
      <c r="P1008" s="115">
        <v>0</v>
      </c>
      <c r="Q1008" s="115">
        <v>0</v>
      </c>
      <c r="R1008" s="115">
        <v>0</v>
      </c>
      <c r="S1008" s="115">
        <v>0</v>
      </c>
      <c r="T1008" s="115">
        <v>0</v>
      </c>
      <c r="U1008" s="115">
        <v>0</v>
      </c>
      <c r="V1008" s="115">
        <v>0</v>
      </c>
      <c r="W1008" s="115">
        <v>0</v>
      </c>
      <c r="X1008" s="115">
        <v>0</v>
      </c>
      <c r="Y1008" s="115">
        <v>0</v>
      </c>
      <c r="Z1008" s="115">
        <v>0</v>
      </c>
      <c r="AA1008" s="115">
        <v>0</v>
      </c>
      <c r="AB1008" s="115">
        <v>0</v>
      </c>
      <c r="AC1008" s="115">
        <v>0</v>
      </c>
      <c r="AD1008" s="115">
        <v>0</v>
      </c>
      <c r="AE1008" s="115">
        <v>0</v>
      </c>
      <c r="AF1008" s="115">
        <v>0</v>
      </c>
      <c r="AG1008" s="115">
        <v>0</v>
      </c>
    </row>
    <row r="1009" spans="1:33">
      <c r="A1009" s="115" t="s">
        <v>1027</v>
      </c>
      <c r="B1009" s="115" t="s">
        <v>19</v>
      </c>
      <c r="C1009" s="115">
        <v>0</v>
      </c>
      <c r="D1009" s="115">
        <v>0</v>
      </c>
      <c r="E1009" s="115">
        <v>0</v>
      </c>
      <c r="F1009" s="115">
        <v>0</v>
      </c>
      <c r="G1009" s="115">
        <v>0</v>
      </c>
      <c r="H1009" s="115">
        <v>0</v>
      </c>
      <c r="I1009" s="115">
        <v>0</v>
      </c>
      <c r="J1009" s="115">
        <v>0</v>
      </c>
      <c r="K1009" s="115">
        <v>0</v>
      </c>
      <c r="L1009" s="115">
        <v>0</v>
      </c>
      <c r="M1009" s="115">
        <v>0</v>
      </c>
      <c r="N1009" s="115">
        <v>0</v>
      </c>
      <c r="O1009" s="115">
        <v>0</v>
      </c>
      <c r="P1009" s="115">
        <v>0</v>
      </c>
      <c r="Q1009" s="115">
        <v>0</v>
      </c>
      <c r="R1009" s="115">
        <v>0</v>
      </c>
      <c r="S1009" s="115">
        <v>0</v>
      </c>
      <c r="T1009" s="115">
        <v>0</v>
      </c>
      <c r="U1009" s="115">
        <v>0</v>
      </c>
      <c r="V1009" s="115">
        <v>0</v>
      </c>
      <c r="W1009" s="115">
        <v>0</v>
      </c>
      <c r="X1009" s="115">
        <v>0</v>
      </c>
      <c r="Y1009" s="115">
        <v>0</v>
      </c>
      <c r="Z1009" s="115">
        <v>0</v>
      </c>
      <c r="AA1009" s="115">
        <v>0</v>
      </c>
      <c r="AB1009" s="115">
        <v>0</v>
      </c>
      <c r="AC1009" s="115">
        <v>0</v>
      </c>
      <c r="AD1009" s="115">
        <v>0</v>
      </c>
      <c r="AE1009" s="115">
        <v>0</v>
      </c>
      <c r="AF1009" s="115">
        <v>0</v>
      </c>
      <c r="AG1009" s="115">
        <v>0</v>
      </c>
    </row>
    <row r="1010" spans="1:33">
      <c r="A1010" s="115" t="s">
        <v>1028</v>
      </c>
      <c r="B1010" s="115" t="s">
        <v>19</v>
      </c>
      <c r="C1010" s="115">
        <v>0</v>
      </c>
      <c r="D1010" s="115">
        <v>0</v>
      </c>
      <c r="E1010" s="115">
        <v>0</v>
      </c>
      <c r="F1010" s="115">
        <v>0</v>
      </c>
      <c r="G1010" s="115">
        <v>0</v>
      </c>
      <c r="H1010" s="115">
        <v>0</v>
      </c>
      <c r="I1010" s="115">
        <v>0</v>
      </c>
      <c r="J1010" s="115">
        <v>0</v>
      </c>
      <c r="K1010" s="115">
        <v>0</v>
      </c>
      <c r="L1010" s="115">
        <v>0</v>
      </c>
      <c r="M1010" s="115">
        <v>0</v>
      </c>
      <c r="N1010" s="115">
        <v>0</v>
      </c>
      <c r="O1010" s="115">
        <v>0</v>
      </c>
      <c r="P1010" s="115">
        <v>0</v>
      </c>
      <c r="Q1010" s="115">
        <v>0</v>
      </c>
      <c r="R1010" s="115">
        <v>0</v>
      </c>
      <c r="S1010" s="115">
        <v>0</v>
      </c>
      <c r="T1010" s="115">
        <v>0</v>
      </c>
      <c r="U1010" s="115">
        <v>0</v>
      </c>
      <c r="V1010" s="115">
        <v>0</v>
      </c>
      <c r="W1010" s="115">
        <v>0</v>
      </c>
      <c r="X1010" s="115">
        <v>0</v>
      </c>
      <c r="Y1010" s="115">
        <v>0</v>
      </c>
      <c r="Z1010" s="115">
        <v>0</v>
      </c>
      <c r="AA1010" s="115">
        <v>0</v>
      </c>
      <c r="AB1010" s="115">
        <v>0</v>
      </c>
      <c r="AC1010" s="115">
        <v>0</v>
      </c>
      <c r="AD1010" s="115">
        <v>0</v>
      </c>
      <c r="AE1010" s="115">
        <v>0</v>
      </c>
      <c r="AF1010" s="115">
        <v>0</v>
      </c>
      <c r="AG1010" s="115">
        <v>0</v>
      </c>
    </row>
    <row r="1011" spans="1:33">
      <c r="A1011" s="115" t="s">
        <v>1029</v>
      </c>
      <c r="B1011" s="115" t="s">
        <v>19</v>
      </c>
      <c r="C1011" s="115">
        <v>0</v>
      </c>
      <c r="D1011" s="115">
        <v>0</v>
      </c>
      <c r="E1011" s="115">
        <v>0</v>
      </c>
      <c r="F1011" s="115">
        <v>0</v>
      </c>
      <c r="G1011" s="115">
        <v>0</v>
      </c>
      <c r="H1011" s="115">
        <v>0</v>
      </c>
      <c r="I1011" s="115">
        <v>0</v>
      </c>
      <c r="J1011" s="115">
        <v>0</v>
      </c>
      <c r="K1011" s="115">
        <v>0</v>
      </c>
      <c r="L1011" s="115">
        <v>0</v>
      </c>
      <c r="M1011" s="115">
        <v>0</v>
      </c>
      <c r="N1011" s="115">
        <v>0</v>
      </c>
      <c r="O1011" s="115">
        <v>0</v>
      </c>
      <c r="P1011" s="115">
        <v>0</v>
      </c>
      <c r="Q1011" s="115">
        <v>0</v>
      </c>
      <c r="R1011" s="115">
        <v>0</v>
      </c>
      <c r="S1011" s="115">
        <v>0</v>
      </c>
      <c r="T1011" s="115">
        <v>0</v>
      </c>
      <c r="U1011" s="115">
        <v>0</v>
      </c>
      <c r="V1011" s="115">
        <v>0</v>
      </c>
      <c r="W1011" s="115">
        <v>0</v>
      </c>
      <c r="X1011" s="115">
        <v>0</v>
      </c>
      <c r="Y1011" s="115">
        <v>0</v>
      </c>
      <c r="Z1011" s="115">
        <v>0</v>
      </c>
      <c r="AA1011" s="115">
        <v>0</v>
      </c>
      <c r="AB1011" s="115">
        <v>0</v>
      </c>
      <c r="AC1011" s="115">
        <v>0</v>
      </c>
      <c r="AD1011" s="115">
        <v>0</v>
      </c>
      <c r="AE1011" s="115">
        <v>0</v>
      </c>
      <c r="AF1011" s="115">
        <v>0</v>
      </c>
      <c r="AG1011" s="115">
        <v>0</v>
      </c>
    </row>
    <row r="1012" spans="1:33">
      <c r="A1012" s="115" t="s">
        <v>1030</v>
      </c>
      <c r="B1012" s="115" t="s">
        <v>19</v>
      </c>
      <c r="C1012" s="115">
        <v>0</v>
      </c>
      <c r="D1012" s="115">
        <v>0</v>
      </c>
      <c r="E1012" s="115">
        <v>0</v>
      </c>
      <c r="F1012" s="115">
        <v>0</v>
      </c>
      <c r="G1012" s="115">
        <v>0</v>
      </c>
      <c r="H1012" s="115">
        <v>0</v>
      </c>
      <c r="I1012" s="115">
        <v>0</v>
      </c>
      <c r="J1012" s="115">
        <v>0</v>
      </c>
      <c r="K1012" s="115">
        <v>0</v>
      </c>
      <c r="L1012" s="115">
        <v>0</v>
      </c>
      <c r="M1012" s="115">
        <v>0</v>
      </c>
      <c r="N1012" s="115">
        <v>0</v>
      </c>
      <c r="O1012" s="115">
        <v>0</v>
      </c>
      <c r="P1012" s="115">
        <v>0</v>
      </c>
      <c r="Q1012" s="115">
        <v>0</v>
      </c>
      <c r="R1012" s="115">
        <v>0</v>
      </c>
      <c r="S1012" s="115">
        <v>0</v>
      </c>
      <c r="T1012" s="115">
        <v>0</v>
      </c>
      <c r="U1012" s="115">
        <v>0</v>
      </c>
      <c r="V1012" s="115">
        <v>0</v>
      </c>
      <c r="W1012" s="115">
        <v>0</v>
      </c>
      <c r="X1012" s="115">
        <v>0</v>
      </c>
      <c r="Y1012" s="115">
        <v>0</v>
      </c>
      <c r="Z1012" s="115">
        <v>0</v>
      </c>
      <c r="AA1012" s="115">
        <v>0</v>
      </c>
      <c r="AB1012" s="115">
        <v>0</v>
      </c>
      <c r="AC1012" s="115">
        <v>0</v>
      </c>
      <c r="AD1012" s="115">
        <v>0</v>
      </c>
      <c r="AE1012" s="115">
        <v>0</v>
      </c>
      <c r="AF1012" s="115">
        <v>0</v>
      </c>
      <c r="AG1012" s="115">
        <v>0</v>
      </c>
    </row>
    <row r="1013" spans="1:33">
      <c r="A1013" s="115" t="s">
        <v>1031</v>
      </c>
      <c r="B1013" s="115" t="s">
        <v>19</v>
      </c>
      <c r="C1013" s="115">
        <v>0</v>
      </c>
      <c r="D1013" s="115">
        <v>0</v>
      </c>
      <c r="E1013" s="115">
        <v>0</v>
      </c>
      <c r="F1013" s="115">
        <v>0</v>
      </c>
      <c r="G1013" s="115">
        <v>0</v>
      </c>
      <c r="H1013" s="115">
        <v>0</v>
      </c>
      <c r="I1013" s="115">
        <v>0</v>
      </c>
      <c r="J1013" s="115">
        <v>0</v>
      </c>
      <c r="K1013" s="115">
        <v>0</v>
      </c>
      <c r="L1013" s="115">
        <v>0</v>
      </c>
      <c r="M1013" s="115">
        <v>0</v>
      </c>
      <c r="N1013" s="115">
        <v>0</v>
      </c>
      <c r="O1013" s="115">
        <v>0</v>
      </c>
      <c r="P1013" s="115">
        <v>0</v>
      </c>
      <c r="Q1013" s="115">
        <v>0</v>
      </c>
      <c r="R1013" s="115">
        <v>0</v>
      </c>
      <c r="S1013" s="115">
        <v>0</v>
      </c>
      <c r="T1013" s="115">
        <v>0</v>
      </c>
      <c r="U1013" s="115">
        <v>0</v>
      </c>
      <c r="V1013" s="115">
        <v>0</v>
      </c>
      <c r="W1013" s="115">
        <v>0</v>
      </c>
      <c r="X1013" s="115">
        <v>0</v>
      </c>
      <c r="Y1013" s="115">
        <v>0</v>
      </c>
      <c r="Z1013" s="115">
        <v>0</v>
      </c>
      <c r="AA1013" s="115">
        <v>0</v>
      </c>
      <c r="AB1013" s="115">
        <v>0</v>
      </c>
      <c r="AC1013" s="115">
        <v>0</v>
      </c>
      <c r="AD1013" s="115">
        <v>0</v>
      </c>
      <c r="AE1013" s="115">
        <v>0</v>
      </c>
      <c r="AF1013" s="115">
        <v>0</v>
      </c>
      <c r="AG1013" s="115">
        <v>0</v>
      </c>
    </row>
    <row r="1014" spans="1:33">
      <c r="A1014" s="115" t="s">
        <v>1032</v>
      </c>
      <c r="B1014" s="115" t="s">
        <v>19</v>
      </c>
      <c r="C1014" s="115">
        <v>0</v>
      </c>
      <c r="D1014" s="115">
        <v>0</v>
      </c>
      <c r="E1014" s="115">
        <v>0</v>
      </c>
      <c r="F1014" s="115">
        <v>0</v>
      </c>
      <c r="G1014" s="115">
        <v>0</v>
      </c>
      <c r="H1014" s="115">
        <v>0</v>
      </c>
      <c r="I1014" s="115">
        <v>0</v>
      </c>
      <c r="J1014" s="115">
        <v>0</v>
      </c>
      <c r="K1014" s="115">
        <v>0</v>
      </c>
      <c r="L1014" s="115">
        <v>0</v>
      </c>
      <c r="M1014" s="115">
        <v>0</v>
      </c>
      <c r="N1014" s="115">
        <v>0</v>
      </c>
      <c r="O1014" s="115">
        <v>0</v>
      </c>
      <c r="P1014" s="115">
        <v>0</v>
      </c>
      <c r="Q1014" s="115">
        <v>0</v>
      </c>
      <c r="R1014" s="115">
        <v>0</v>
      </c>
      <c r="S1014" s="115">
        <v>0</v>
      </c>
      <c r="T1014" s="115">
        <v>0</v>
      </c>
      <c r="U1014" s="115">
        <v>0</v>
      </c>
      <c r="V1014" s="115">
        <v>0</v>
      </c>
      <c r="W1014" s="115">
        <v>0</v>
      </c>
      <c r="X1014" s="115">
        <v>0</v>
      </c>
      <c r="Y1014" s="115">
        <v>0</v>
      </c>
      <c r="Z1014" s="115">
        <v>0</v>
      </c>
      <c r="AA1014" s="115">
        <v>0</v>
      </c>
      <c r="AB1014" s="115">
        <v>0</v>
      </c>
      <c r="AC1014" s="115">
        <v>0</v>
      </c>
      <c r="AD1014" s="115">
        <v>0</v>
      </c>
      <c r="AE1014" s="115">
        <v>0</v>
      </c>
      <c r="AF1014" s="115">
        <v>0</v>
      </c>
      <c r="AG1014" s="115">
        <v>0</v>
      </c>
    </row>
    <row r="1015" spans="1:33">
      <c r="A1015" s="115" t="s">
        <v>1033</v>
      </c>
      <c r="B1015" s="115" t="s">
        <v>19</v>
      </c>
      <c r="C1015" s="2">
        <v>42946400000</v>
      </c>
      <c r="D1015" s="2">
        <v>37885700000</v>
      </c>
      <c r="E1015" s="2">
        <v>24602300000</v>
      </c>
      <c r="F1015" s="2">
        <v>22024800000</v>
      </c>
      <c r="G1015" s="2">
        <v>28644600000</v>
      </c>
      <c r="H1015" s="2">
        <v>28062700000</v>
      </c>
      <c r="I1015" s="2">
        <v>26499100000</v>
      </c>
      <c r="J1015" s="2">
        <v>28969600000</v>
      </c>
      <c r="K1015" s="2">
        <v>28979000000</v>
      </c>
      <c r="L1015" s="2">
        <v>30007500000</v>
      </c>
      <c r="M1015" s="2">
        <v>29829900000</v>
      </c>
      <c r="N1015" s="2">
        <v>27908700000</v>
      </c>
      <c r="O1015" s="2">
        <v>29479300000</v>
      </c>
      <c r="P1015" s="2">
        <v>29365400000</v>
      </c>
      <c r="Q1015" s="2">
        <v>29576500000</v>
      </c>
      <c r="R1015" s="2">
        <v>27981600000</v>
      </c>
      <c r="S1015" s="2">
        <v>29562100000</v>
      </c>
      <c r="T1015" s="2">
        <v>29558000000</v>
      </c>
      <c r="U1015" s="2">
        <v>28349000000</v>
      </c>
      <c r="V1015" s="2">
        <v>29802700000</v>
      </c>
      <c r="W1015" s="2">
        <v>29801100000</v>
      </c>
      <c r="X1015" s="2">
        <v>28345800000</v>
      </c>
      <c r="Y1015" s="2">
        <v>30002700000</v>
      </c>
      <c r="Z1015" s="2">
        <v>30026000000</v>
      </c>
      <c r="AA1015" s="2">
        <v>30623600000</v>
      </c>
      <c r="AB1015" s="2">
        <v>30422200000</v>
      </c>
      <c r="AC1015" s="2">
        <v>30739200000</v>
      </c>
      <c r="AD1015" s="2">
        <v>30911600000</v>
      </c>
      <c r="AE1015" s="2">
        <v>30814900000</v>
      </c>
      <c r="AF1015" s="2">
        <v>30850500000</v>
      </c>
      <c r="AG1015" s="2">
        <v>31019100000</v>
      </c>
    </row>
    <row r="1016" spans="1:33">
      <c r="A1016" s="115" t="s">
        <v>1034</v>
      </c>
      <c r="B1016" s="115" t="s">
        <v>19</v>
      </c>
      <c r="C1016" s="115">
        <v>0</v>
      </c>
      <c r="D1016" s="115">
        <v>0</v>
      </c>
      <c r="E1016" s="115">
        <v>0</v>
      </c>
      <c r="F1016" s="115">
        <v>0</v>
      </c>
      <c r="G1016" s="115">
        <v>0</v>
      </c>
      <c r="H1016" s="115">
        <v>0</v>
      </c>
      <c r="I1016" s="115">
        <v>0</v>
      </c>
      <c r="J1016" s="115">
        <v>0</v>
      </c>
      <c r="K1016" s="115">
        <v>0</v>
      </c>
      <c r="L1016" s="115">
        <v>0</v>
      </c>
      <c r="M1016" s="115">
        <v>0</v>
      </c>
      <c r="N1016" s="115">
        <v>0</v>
      </c>
      <c r="O1016" s="115">
        <v>0</v>
      </c>
      <c r="P1016" s="115">
        <v>0</v>
      </c>
      <c r="Q1016" s="115">
        <v>0</v>
      </c>
      <c r="R1016" s="115">
        <v>0</v>
      </c>
      <c r="S1016" s="115">
        <v>0</v>
      </c>
      <c r="T1016" s="115">
        <v>0</v>
      </c>
      <c r="U1016" s="115">
        <v>0</v>
      </c>
      <c r="V1016" s="115">
        <v>0</v>
      </c>
      <c r="W1016" s="115">
        <v>0</v>
      </c>
      <c r="X1016" s="115">
        <v>0</v>
      </c>
      <c r="Y1016" s="115">
        <v>0</v>
      </c>
      <c r="Z1016" s="115">
        <v>0</v>
      </c>
      <c r="AA1016" s="115">
        <v>0</v>
      </c>
      <c r="AB1016" s="115">
        <v>0</v>
      </c>
      <c r="AC1016" s="115">
        <v>0</v>
      </c>
      <c r="AD1016" s="115">
        <v>0</v>
      </c>
      <c r="AE1016" s="115">
        <v>0</v>
      </c>
      <c r="AF1016" s="115">
        <v>0</v>
      </c>
      <c r="AG1016" s="115">
        <v>0</v>
      </c>
    </row>
    <row r="1017" spans="1:33">
      <c r="A1017" s="115" t="s">
        <v>1035</v>
      </c>
      <c r="B1017" s="115" t="s">
        <v>19</v>
      </c>
      <c r="C1017" s="115">
        <v>0</v>
      </c>
      <c r="D1017" s="2">
        <v>161458000</v>
      </c>
      <c r="E1017" s="2">
        <v>350056000</v>
      </c>
      <c r="F1017" s="2">
        <v>497849000</v>
      </c>
      <c r="G1017" s="2">
        <v>598904000</v>
      </c>
      <c r="H1017" s="2">
        <v>658625000</v>
      </c>
      <c r="I1017" s="2">
        <v>652956000</v>
      </c>
      <c r="J1017" s="2">
        <v>522476000</v>
      </c>
      <c r="K1017" s="2">
        <v>272638000</v>
      </c>
      <c r="L1017" s="115">
        <v>0</v>
      </c>
      <c r="M1017" s="115">
        <v>0</v>
      </c>
      <c r="N1017" s="115">
        <v>0</v>
      </c>
      <c r="O1017" s="115">
        <v>0</v>
      </c>
      <c r="P1017" s="115">
        <v>0</v>
      </c>
      <c r="Q1017" s="115">
        <v>0</v>
      </c>
      <c r="R1017" s="115">
        <v>0</v>
      </c>
      <c r="S1017" s="115">
        <v>0</v>
      </c>
      <c r="T1017" s="115">
        <v>0</v>
      </c>
      <c r="U1017" s="115">
        <v>0</v>
      </c>
      <c r="V1017" s="115">
        <v>0</v>
      </c>
      <c r="W1017" s="115">
        <v>0</v>
      </c>
      <c r="X1017" s="115">
        <v>0</v>
      </c>
      <c r="Y1017" s="115">
        <v>0</v>
      </c>
      <c r="Z1017" s="115">
        <v>0</v>
      </c>
      <c r="AA1017" s="115">
        <v>0</v>
      </c>
      <c r="AB1017" s="115">
        <v>0</v>
      </c>
      <c r="AC1017" s="115">
        <v>0</v>
      </c>
      <c r="AD1017" s="115">
        <v>0</v>
      </c>
      <c r="AE1017" s="115">
        <v>0</v>
      </c>
      <c r="AF1017" s="115">
        <v>0</v>
      </c>
      <c r="AG1017" s="115">
        <v>0</v>
      </c>
    </row>
    <row r="1018" spans="1:33">
      <c r="A1018" s="115" t="s">
        <v>1036</v>
      </c>
      <c r="B1018" s="115" t="s">
        <v>19</v>
      </c>
      <c r="C1018" s="115">
        <v>0</v>
      </c>
      <c r="D1018" s="115">
        <v>0</v>
      </c>
      <c r="E1018" s="115">
        <v>0</v>
      </c>
      <c r="F1018" s="115">
        <v>0</v>
      </c>
      <c r="G1018" s="115">
        <v>0</v>
      </c>
      <c r="H1018" s="115">
        <v>0</v>
      </c>
      <c r="I1018" s="115">
        <v>0</v>
      </c>
      <c r="J1018" s="115">
        <v>0</v>
      </c>
      <c r="K1018" s="115">
        <v>0</v>
      </c>
      <c r="L1018" s="115">
        <v>0</v>
      </c>
      <c r="M1018" s="115">
        <v>0</v>
      </c>
      <c r="N1018" s="115">
        <v>0</v>
      </c>
      <c r="O1018" s="115">
        <v>0</v>
      </c>
      <c r="P1018" s="115">
        <v>0</v>
      </c>
      <c r="Q1018" s="115">
        <v>0</v>
      </c>
      <c r="R1018" s="115">
        <v>0</v>
      </c>
      <c r="S1018" s="115">
        <v>0</v>
      </c>
      <c r="T1018" s="115">
        <v>0</v>
      </c>
      <c r="U1018" s="115">
        <v>0</v>
      </c>
      <c r="V1018" s="115">
        <v>0</v>
      </c>
      <c r="W1018" s="115">
        <v>0</v>
      </c>
      <c r="X1018" s="115">
        <v>0</v>
      </c>
      <c r="Y1018" s="115">
        <v>0</v>
      </c>
      <c r="Z1018" s="115">
        <v>0</v>
      </c>
      <c r="AA1018" s="115">
        <v>0</v>
      </c>
      <c r="AB1018" s="115">
        <v>0</v>
      </c>
      <c r="AC1018" s="115">
        <v>0</v>
      </c>
      <c r="AD1018" s="115">
        <v>0</v>
      </c>
      <c r="AE1018" s="115">
        <v>0</v>
      </c>
      <c r="AF1018" s="115">
        <v>0</v>
      </c>
      <c r="AG1018" s="115">
        <v>0</v>
      </c>
    </row>
    <row r="1019" spans="1:33">
      <c r="A1019" s="115" t="s">
        <v>1037</v>
      </c>
      <c r="B1019" s="115" t="s">
        <v>19</v>
      </c>
      <c r="C1019" s="2">
        <v>35653400000</v>
      </c>
      <c r="D1019" s="2">
        <v>40515500000</v>
      </c>
      <c r="E1019" s="2">
        <v>53575400000</v>
      </c>
      <c r="F1019" s="2">
        <v>55971600000</v>
      </c>
      <c r="G1019" s="2">
        <v>49219200000</v>
      </c>
      <c r="H1019" s="2">
        <v>49711800000</v>
      </c>
      <c r="I1019" s="2">
        <v>51990900000</v>
      </c>
      <c r="J1019" s="2">
        <v>47683300000</v>
      </c>
      <c r="K1019" s="2">
        <v>47783200000</v>
      </c>
      <c r="L1019" s="2">
        <v>46191500000</v>
      </c>
      <c r="M1019" s="2">
        <v>46344600000</v>
      </c>
      <c r="N1019" s="2">
        <v>49434500000</v>
      </c>
      <c r="O1019" s="2">
        <v>46603900000</v>
      </c>
      <c r="P1019" s="2">
        <v>46619500000</v>
      </c>
      <c r="Q1019" s="2">
        <v>46109800000</v>
      </c>
      <c r="R1019" s="2">
        <v>48715100000</v>
      </c>
      <c r="S1019" s="2">
        <v>45923300000</v>
      </c>
      <c r="T1019" s="2">
        <v>45768500000</v>
      </c>
      <c r="U1019" s="2">
        <v>47625500000</v>
      </c>
      <c r="V1019" s="2">
        <v>45033200000</v>
      </c>
      <c r="W1019" s="2">
        <v>44783900000</v>
      </c>
      <c r="X1019" s="2">
        <v>47128800000</v>
      </c>
      <c r="Y1019" s="2">
        <v>44195500000</v>
      </c>
      <c r="Z1019" s="2">
        <v>44058900000</v>
      </c>
      <c r="AA1019" s="2">
        <v>42902800000</v>
      </c>
      <c r="AB1019" s="2">
        <v>43074700000</v>
      </c>
      <c r="AC1019" s="2">
        <v>42402200000</v>
      </c>
      <c r="AD1019" s="2">
        <v>41991500000</v>
      </c>
      <c r="AE1019" s="2">
        <v>42056100000</v>
      </c>
      <c r="AF1019" s="2">
        <v>41854300000</v>
      </c>
      <c r="AG1019" s="2">
        <v>41442700000</v>
      </c>
    </row>
    <row r="1020" spans="1:33">
      <c r="A1020" s="115" t="s">
        <v>1038</v>
      </c>
      <c r="B1020" s="115" t="s">
        <v>19</v>
      </c>
      <c r="C1020" s="115">
        <v>0</v>
      </c>
      <c r="D1020" s="115">
        <v>0</v>
      </c>
      <c r="E1020" s="115">
        <v>0</v>
      </c>
      <c r="F1020" s="115">
        <v>0</v>
      </c>
      <c r="G1020" s="115">
        <v>0</v>
      </c>
      <c r="H1020" s="115">
        <v>0</v>
      </c>
      <c r="I1020" s="115">
        <v>0</v>
      </c>
      <c r="J1020" s="115">
        <v>0</v>
      </c>
      <c r="K1020" s="115">
        <v>0</v>
      </c>
      <c r="L1020" s="115">
        <v>0</v>
      </c>
      <c r="M1020" s="115">
        <v>0</v>
      </c>
      <c r="N1020" s="115">
        <v>0</v>
      </c>
      <c r="O1020" s="115">
        <v>0</v>
      </c>
      <c r="P1020" s="115">
        <v>0</v>
      </c>
      <c r="Q1020" s="115">
        <v>0</v>
      </c>
      <c r="R1020" s="115">
        <v>0</v>
      </c>
      <c r="S1020" s="115">
        <v>0</v>
      </c>
      <c r="T1020" s="115">
        <v>0</v>
      </c>
      <c r="U1020" s="115">
        <v>0</v>
      </c>
      <c r="V1020" s="115">
        <v>0</v>
      </c>
      <c r="W1020" s="115">
        <v>0</v>
      </c>
      <c r="X1020" s="115">
        <v>0</v>
      </c>
      <c r="Y1020" s="115">
        <v>0</v>
      </c>
      <c r="Z1020" s="115">
        <v>0</v>
      </c>
      <c r="AA1020" s="115">
        <v>0</v>
      </c>
      <c r="AB1020" s="115">
        <v>0</v>
      </c>
      <c r="AC1020" s="115">
        <v>0</v>
      </c>
      <c r="AD1020" s="115">
        <v>0</v>
      </c>
      <c r="AE1020" s="115">
        <v>0</v>
      </c>
      <c r="AF1020" s="115">
        <v>0</v>
      </c>
      <c r="AG1020" s="115">
        <v>0</v>
      </c>
    </row>
    <row r="1021" spans="1:33">
      <c r="A1021" s="115" t="s">
        <v>1039</v>
      </c>
      <c r="B1021" s="115" t="s">
        <v>19</v>
      </c>
      <c r="C1021" s="115">
        <v>0</v>
      </c>
      <c r="D1021" s="115">
        <v>0</v>
      </c>
      <c r="E1021" s="115">
        <v>0</v>
      </c>
      <c r="F1021" s="115">
        <v>0</v>
      </c>
      <c r="G1021" s="115">
        <v>0</v>
      </c>
      <c r="H1021" s="115">
        <v>0</v>
      </c>
      <c r="I1021" s="115">
        <v>0</v>
      </c>
      <c r="J1021" s="115">
        <v>0</v>
      </c>
      <c r="K1021" s="115">
        <v>0</v>
      </c>
      <c r="L1021" s="115">
        <v>0</v>
      </c>
      <c r="M1021" s="115">
        <v>0</v>
      </c>
      <c r="N1021" s="115">
        <v>0</v>
      </c>
      <c r="O1021" s="115">
        <v>0</v>
      </c>
      <c r="P1021" s="115">
        <v>0</v>
      </c>
      <c r="Q1021" s="115">
        <v>0</v>
      </c>
      <c r="R1021" s="115">
        <v>0</v>
      </c>
      <c r="S1021" s="115">
        <v>0</v>
      </c>
      <c r="T1021" s="115">
        <v>0</v>
      </c>
      <c r="U1021" s="115">
        <v>0</v>
      </c>
      <c r="V1021" s="115">
        <v>0</v>
      </c>
      <c r="W1021" s="115">
        <v>0</v>
      </c>
      <c r="X1021" s="115">
        <v>0</v>
      </c>
      <c r="Y1021" s="115">
        <v>0</v>
      </c>
      <c r="Z1021" s="115">
        <v>0</v>
      </c>
      <c r="AA1021" s="115">
        <v>0</v>
      </c>
      <c r="AB1021" s="115">
        <v>0</v>
      </c>
      <c r="AC1021" s="115">
        <v>0</v>
      </c>
      <c r="AD1021" s="115">
        <v>0</v>
      </c>
      <c r="AE1021" s="115">
        <v>0</v>
      </c>
      <c r="AF1021" s="115">
        <v>0</v>
      </c>
      <c r="AG1021" s="115">
        <v>0</v>
      </c>
    </row>
    <row r="1022" spans="1:33">
      <c r="A1022" s="115" t="s">
        <v>1040</v>
      </c>
      <c r="B1022" s="115" t="s">
        <v>19</v>
      </c>
      <c r="C1022" s="115">
        <v>0</v>
      </c>
      <c r="D1022" s="115">
        <v>0</v>
      </c>
      <c r="E1022" s="115">
        <v>0</v>
      </c>
      <c r="F1022" s="115">
        <v>0</v>
      </c>
      <c r="G1022" s="115">
        <v>0</v>
      </c>
      <c r="H1022" s="115">
        <v>0</v>
      </c>
      <c r="I1022" s="115">
        <v>0</v>
      </c>
      <c r="J1022" s="115">
        <v>0</v>
      </c>
      <c r="K1022" s="115">
        <v>0</v>
      </c>
      <c r="L1022" s="115">
        <v>0</v>
      </c>
      <c r="M1022" s="115">
        <v>0</v>
      </c>
      <c r="N1022" s="115">
        <v>0</v>
      </c>
      <c r="O1022" s="115">
        <v>0</v>
      </c>
      <c r="P1022" s="115">
        <v>0</v>
      </c>
      <c r="Q1022" s="115">
        <v>0</v>
      </c>
      <c r="R1022" s="115">
        <v>0</v>
      </c>
      <c r="S1022" s="115">
        <v>0</v>
      </c>
      <c r="T1022" s="115">
        <v>0</v>
      </c>
      <c r="U1022" s="115">
        <v>0</v>
      </c>
      <c r="V1022" s="115">
        <v>0</v>
      </c>
      <c r="W1022" s="115">
        <v>0</v>
      </c>
      <c r="X1022" s="115">
        <v>0</v>
      </c>
      <c r="Y1022" s="115">
        <v>0</v>
      </c>
      <c r="Z1022" s="115">
        <v>0</v>
      </c>
      <c r="AA1022" s="115">
        <v>0</v>
      </c>
      <c r="AB1022" s="115">
        <v>0</v>
      </c>
      <c r="AC1022" s="115">
        <v>0</v>
      </c>
      <c r="AD1022" s="115">
        <v>0</v>
      </c>
      <c r="AE1022" s="115">
        <v>0</v>
      </c>
      <c r="AF1022" s="115">
        <v>0</v>
      </c>
      <c r="AG1022" s="115">
        <v>0</v>
      </c>
    </row>
    <row r="1023" spans="1:33">
      <c r="A1023" s="115" t="s">
        <v>1041</v>
      </c>
      <c r="B1023" s="115" t="s">
        <v>19</v>
      </c>
      <c r="C1023" s="115">
        <v>0</v>
      </c>
      <c r="D1023" s="115">
        <v>0</v>
      </c>
      <c r="E1023" s="115">
        <v>0</v>
      </c>
      <c r="F1023" s="115">
        <v>0</v>
      </c>
      <c r="G1023" s="115">
        <v>0</v>
      </c>
      <c r="H1023" s="115">
        <v>0</v>
      </c>
      <c r="I1023" s="115">
        <v>0</v>
      </c>
      <c r="J1023" s="115">
        <v>0</v>
      </c>
      <c r="K1023" s="115">
        <v>0</v>
      </c>
      <c r="L1023" s="115">
        <v>0</v>
      </c>
      <c r="M1023" s="115">
        <v>0</v>
      </c>
      <c r="N1023" s="115">
        <v>0</v>
      </c>
      <c r="O1023" s="115">
        <v>0</v>
      </c>
      <c r="P1023" s="115">
        <v>0</v>
      </c>
      <c r="Q1023" s="115">
        <v>0</v>
      </c>
      <c r="R1023" s="115">
        <v>0</v>
      </c>
      <c r="S1023" s="115">
        <v>0</v>
      </c>
      <c r="T1023" s="115">
        <v>0</v>
      </c>
      <c r="U1023" s="115">
        <v>0</v>
      </c>
      <c r="V1023" s="115">
        <v>0</v>
      </c>
      <c r="W1023" s="115">
        <v>0</v>
      </c>
      <c r="X1023" s="115">
        <v>0</v>
      </c>
      <c r="Y1023" s="115">
        <v>0</v>
      </c>
      <c r="Z1023" s="115">
        <v>0</v>
      </c>
      <c r="AA1023" s="115">
        <v>0</v>
      </c>
      <c r="AB1023" s="115">
        <v>0</v>
      </c>
      <c r="AC1023" s="115">
        <v>0</v>
      </c>
      <c r="AD1023" s="115">
        <v>0</v>
      </c>
      <c r="AE1023" s="115">
        <v>0</v>
      </c>
      <c r="AF1023" s="115">
        <v>0</v>
      </c>
      <c r="AG1023" s="115">
        <v>0</v>
      </c>
    </row>
    <row r="1024" spans="1:33">
      <c r="A1024" s="115" t="s">
        <v>1042</v>
      </c>
      <c r="B1024" s="115" t="s">
        <v>19</v>
      </c>
      <c r="C1024" s="2">
        <v>3919680000</v>
      </c>
      <c r="D1024" s="2">
        <v>3901710000</v>
      </c>
      <c r="E1024" s="2">
        <v>3927990000</v>
      </c>
      <c r="F1024" s="2">
        <v>3931360000</v>
      </c>
      <c r="G1024" s="2">
        <v>3915920000</v>
      </c>
      <c r="H1024" s="2">
        <v>3893730000</v>
      </c>
      <c r="I1024" s="2">
        <v>3854240000</v>
      </c>
      <c r="J1024" s="2">
        <v>3804790000</v>
      </c>
      <c r="K1024" s="2">
        <v>3756690000</v>
      </c>
      <c r="L1024" s="2">
        <v>3705950000</v>
      </c>
      <c r="M1024" s="2">
        <v>3643450000</v>
      </c>
      <c r="N1024" s="2">
        <v>3585100000</v>
      </c>
      <c r="O1024" s="2">
        <v>3534870000</v>
      </c>
      <c r="P1024" s="2">
        <v>3483620000</v>
      </c>
      <c r="Q1024" s="2">
        <v>3435860000</v>
      </c>
      <c r="R1024" s="2">
        <v>3391600000</v>
      </c>
      <c r="S1024" s="2">
        <v>3342450000</v>
      </c>
      <c r="T1024" s="2">
        <v>3288860000</v>
      </c>
      <c r="U1024" s="2">
        <v>3236070000</v>
      </c>
      <c r="V1024" s="2">
        <v>3187070000</v>
      </c>
      <c r="W1024" s="2">
        <v>3143150000</v>
      </c>
      <c r="X1024" s="2">
        <v>3098220000</v>
      </c>
      <c r="Y1024" s="2">
        <v>3052000000</v>
      </c>
      <c r="Z1024" s="2">
        <v>3005750000</v>
      </c>
      <c r="AA1024" s="2">
        <v>2957280000</v>
      </c>
      <c r="AB1024" s="2">
        <v>2912260000</v>
      </c>
      <c r="AC1024" s="2">
        <v>2865300000</v>
      </c>
      <c r="AD1024" s="2">
        <v>2814370000</v>
      </c>
      <c r="AE1024" s="2">
        <v>2767990000</v>
      </c>
      <c r="AF1024" s="2">
        <v>2721240000</v>
      </c>
      <c r="AG1024" s="2">
        <v>2674360000</v>
      </c>
    </row>
    <row r="1025" spans="1:33">
      <c r="A1025" s="115" t="s">
        <v>1043</v>
      </c>
      <c r="B1025" s="115" t="s">
        <v>19</v>
      </c>
      <c r="C1025" s="2">
        <v>30228000000</v>
      </c>
      <c r="D1025" s="2">
        <v>30108500000</v>
      </c>
      <c r="E1025" s="2">
        <v>30331900000</v>
      </c>
      <c r="F1025" s="2">
        <v>30381200000</v>
      </c>
      <c r="G1025" s="2">
        <v>30298900000</v>
      </c>
      <c r="H1025" s="2">
        <v>30180300000</v>
      </c>
      <c r="I1025" s="2">
        <v>29948400000</v>
      </c>
      <c r="J1025" s="2">
        <v>29654100000</v>
      </c>
      <c r="K1025" s="2">
        <v>29389100000</v>
      </c>
      <c r="L1025" s="2">
        <v>29122000000</v>
      </c>
      <c r="M1025" s="2">
        <v>28767200000</v>
      </c>
      <c r="N1025" s="2">
        <v>28459000000</v>
      </c>
      <c r="O1025" s="2">
        <v>28223100000</v>
      </c>
      <c r="P1025" s="2">
        <v>27988900000</v>
      </c>
      <c r="Q1025" s="2">
        <v>27792500000</v>
      </c>
      <c r="R1025" s="2">
        <v>27642700000</v>
      </c>
      <c r="S1025" s="2">
        <v>27467600000</v>
      </c>
      <c r="T1025" s="2">
        <v>27262200000</v>
      </c>
      <c r="U1025" s="2">
        <v>27068900000</v>
      </c>
      <c r="V1025" s="2">
        <v>26920900000</v>
      </c>
      <c r="W1025" s="2">
        <v>26813500000</v>
      </c>
      <c r="X1025" s="2">
        <v>26702200000</v>
      </c>
      <c r="Y1025" s="2">
        <v>26585300000</v>
      </c>
      <c r="Z1025" s="2">
        <v>26472100000</v>
      </c>
      <c r="AA1025" s="2">
        <v>26341000000</v>
      </c>
      <c r="AB1025" s="2">
        <v>26239000000</v>
      </c>
      <c r="AC1025" s="2">
        <v>26121000000</v>
      </c>
      <c r="AD1025" s="2">
        <v>25969000000</v>
      </c>
      <c r="AE1025" s="2">
        <v>25861200000</v>
      </c>
      <c r="AF1025" s="2">
        <v>25749300000</v>
      </c>
      <c r="AG1025" s="2">
        <v>25635400000</v>
      </c>
    </row>
    <row r="1026" spans="1:33">
      <c r="A1026" s="115" t="s">
        <v>1044</v>
      </c>
      <c r="B1026" s="115" t="s">
        <v>19</v>
      </c>
      <c r="C1026" s="115">
        <v>0</v>
      </c>
      <c r="D1026" s="2">
        <v>250640000</v>
      </c>
      <c r="E1026" s="2">
        <v>548633000</v>
      </c>
      <c r="F1026" s="2">
        <v>782748000</v>
      </c>
      <c r="G1026" s="2">
        <v>939533000</v>
      </c>
      <c r="H1026" s="2">
        <v>1028540000</v>
      </c>
      <c r="I1026" s="2">
        <v>1000150000</v>
      </c>
      <c r="J1026" s="2">
        <v>808956000</v>
      </c>
      <c r="K1026" s="2">
        <v>416198000</v>
      </c>
      <c r="L1026" s="115">
        <v>0</v>
      </c>
      <c r="M1026" s="115">
        <v>0</v>
      </c>
      <c r="N1026" s="115">
        <v>0</v>
      </c>
      <c r="O1026" s="115">
        <v>0</v>
      </c>
      <c r="P1026" s="115">
        <v>0</v>
      </c>
      <c r="Q1026" s="115">
        <v>0</v>
      </c>
      <c r="R1026" s="115">
        <v>0</v>
      </c>
      <c r="S1026" s="115">
        <v>0</v>
      </c>
      <c r="T1026" s="115">
        <v>0</v>
      </c>
      <c r="U1026" s="115">
        <v>0</v>
      </c>
      <c r="V1026" s="115">
        <v>0</v>
      </c>
      <c r="W1026" s="115">
        <v>0</v>
      </c>
      <c r="X1026" s="115">
        <v>0</v>
      </c>
      <c r="Y1026" s="115">
        <v>0</v>
      </c>
      <c r="Z1026" s="115">
        <v>0</v>
      </c>
      <c r="AA1026" s="115">
        <v>0</v>
      </c>
      <c r="AB1026" s="115">
        <v>0</v>
      </c>
      <c r="AC1026" s="115">
        <v>0</v>
      </c>
      <c r="AD1026" s="115">
        <v>0</v>
      </c>
      <c r="AE1026" s="115">
        <v>0</v>
      </c>
      <c r="AF1026" s="115">
        <v>0</v>
      </c>
      <c r="AG1026" s="115">
        <v>0</v>
      </c>
    </row>
    <row r="1027" spans="1:33">
      <c r="A1027" s="115" t="s">
        <v>1045</v>
      </c>
      <c r="B1027" s="115" t="s">
        <v>19</v>
      </c>
      <c r="C1027" s="115">
        <v>0</v>
      </c>
      <c r="D1027" s="2">
        <v>62005100</v>
      </c>
      <c r="E1027" s="2">
        <v>135817000</v>
      </c>
      <c r="F1027" s="2">
        <v>193922000</v>
      </c>
      <c r="G1027" s="2">
        <v>233050000</v>
      </c>
      <c r="H1027" s="2">
        <v>255578000</v>
      </c>
      <c r="I1027" s="2">
        <v>249140000</v>
      </c>
      <c r="J1027" s="2">
        <v>202126000</v>
      </c>
      <c r="K1027" s="2">
        <v>104382000</v>
      </c>
      <c r="L1027" s="115">
        <v>0</v>
      </c>
      <c r="M1027" s="115">
        <v>0</v>
      </c>
      <c r="N1027" s="115">
        <v>0</v>
      </c>
      <c r="O1027" s="115">
        <v>0</v>
      </c>
      <c r="P1027" s="115">
        <v>0</v>
      </c>
      <c r="Q1027" s="115">
        <v>0</v>
      </c>
      <c r="R1027" s="115">
        <v>0</v>
      </c>
      <c r="S1027" s="115">
        <v>0</v>
      </c>
      <c r="T1027" s="115">
        <v>0</v>
      </c>
      <c r="U1027" s="115">
        <v>0</v>
      </c>
      <c r="V1027" s="115">
        <v>0</v>
      </c>
      <c r="W1027" s="115">
        <v>0</v>
      </c>
      <c r="X1027" s="115">
        <v>0</v>
      </c>
      <c r="Y1027" s="115">
        <v>0</v>
      </c>
      <c r="Z1027" s="115">
        <v>0</v>
      </c>
      <c r="AA1027" s="115">
        <v>0</v>
      </c>
      <c r="AB1027" s="115">
        <v>0</v>
      </c>
      <c r="AC1027" s="115">
        <v>0</v>
      </c>
      <c r="AD1027" s="115">
        <v>0</v>
      </c>
      <c r="AE1027" s="115">
        <v>0</v>
      </c>
      <c r="AF1027" s="115">
        <v>0</v>
      </c>
      <c r="AG1027" s="115">
        <v>0</v>
      </c>
    </row>
    <row r="1028" spans="1:33">
      <c r="A1028" s="115" t="s">
        <v>1046</v>
      </c>
      <c r="B1028" s="115" t="s">
        <v>19</v>
      </c>
      <c r="C1028" s="115">
        <v>0</v>
      </c>
      <c r="D1028" s="115">
        <v>0</v>
      </c>
      <c r="E1028" s="115">
        <v>0</v>
      </c>
      <c r="F1028" s="115">
        <v>0</v>
      </c>
      <c r="G1028" s="115">
        <v>0</v>
      </c>
      <c r="H1028" s="115">
        <v>0</v>
      </c>
      <c r="I1028" s="115">
        <v>0</v>
      </c>
      <c r="J1028" s="115">
        <v>0</v>
      </c>
      <c r="K1028" s="115">
        <v>0</v>
      </c>
      <c r="L1028" s="115">
        <v>0</v>
      </c>
      <c r="M1028" s="115">
        <v>0</v>
      </c>
      <c r="N1028" s="115">
        <v>0</v>
      </c>
      <c r="O1028" s="115">
        <v>0</v>
      </c>
      <c r="P1028" s="115">
        <v>0</v>
      </c>
      <c r="Q1028" s="115">
        <v>0</v>
      </c>
      <c r="R1028" s="115">
        <v>0</v>
      </c>
      <c r="S1028" s="115">
        <v>0</v>
      </c>
      <c r="T1028" s="115">
        <v>0</v>
      </c>
      <c r="U1028" s="115">
        <v>0</v>
      </c>
      <c r="V1028" s="115">
        <v>0</v>
      </c>
      <c r="W1028" s="115">
        <v>0</v>
      </c>
      <c r="X1028" s="115">
        <v>0</v>
      </c>
      <c r="Y1028" s="115">
        <v>0</v>
      </c>
      <c r="Z1028" s="115">
        <v>0</v>
      </c>
      <c r="AA1028" s="115">
        <v>0</v>
      </c>
      <c r="AB1028" s="115">
        <v>0</v>
      </c>
      <c r="AC1028" s="115">
        <v>0</v>
      </c>
      <c r="AD1028" s="115">
        <v>0</v>
      </c>
      <c r="AE1028" s="115">
        <v>0</v>
      </c>
      <c r="AF1028" s="115">
        <v>0</v>
      </c>
      <c r="AG1028" s="115">
        <v>0</v>
      </c>
    </row>
    <row r="1029" spans="1:33">
      <c r="A1029" s="115" t="s">
        <v>1047</v>
      </c>
      <c r="B1029" s="115" t="s">
        <v>19</v>
      </c>
      <c r="C1029" s="115">
        <v>0</v>
      </c>
      <c r="D1029" s="115">
        <v>0</v>
      </c>
      <c r="E1029" s="115">
        <v>0</v>
      </c>
      <c r="F1029" s="115">
        <v>0</v>
      </c>
      <c r="G1029" s="115">
        <v>0</v>
      </c>
      <c r="H1029" s="115">
        <v>0</v>
      </c>
      <c r="I1029" s="115">
        <v>0</v>
      </c>
      <c r="J1029" s="115">
        <v>0</v>
      </c>
      <c r="K1029" s="115">
        <v>0</v>
      </c>
      <c r="L1029" s="115">
        <v>0</v>
      </c>
      <c r="M1029" s="115">
        <v>0</v>
      </c>
      <c r="N1029" s="115">
        <v>0</v>
      </c>
      <c r="O1029" s="115">
        <v>0</v>
      </c>
      <c r="P1029" s="115">
        <v>0</v>
      </c>
      <c r="Q1029" s="115">
        <v>0</v>
      </c>
      <c r="R1029" s="115">
        <v>0</v>
      </c>
      <c r="S1029" s="115">
        <v>0</v>
      </c>
      <c r="T1029" s="115">
        <v>0</v>
      </c>
      <c r="U1029" s="115">
        <v>0</v>
      </c>
      <c r="V1029" s="115">
        <v>0</v>
      </c>
      <c r="W1029" s="115">
        <v>0</v>
      </c>
      <c r="X1029" s="115">
        <v>0</v>
      </c>
      <c r="Y1029" s="115">
        <v>0</v>
      </c>
      <c r="Z1029" s="115">
        <v>0</v>
      </c>
      <c r="AA1029" s="115">
        <v>0</v>
      </c>
      <c r="AB1029" s="115">
        <v>0</v>
      </c>
      <c r="AC1029" s="115">
        <v>0</v>
      </c>
      <c r="AD1029" s="115">
        <v>0</v>
      </c>
      <c r="AE1029" s="115">
        <v>0</v>
      </c>
      <c r="AF1029" s="115">
        <v>0</v>
      </c>
      <c r="AG1029" s="115">
        <v>0</v>
      </c>
    </row>
    <row r="1030" spans="1:33">
      <c r="A1030" s="115" t="s">
        <v>1048</v>
      </c>
      <c r="B1030" s="115" t="s">
        <v>19</v>
      </c>
      <c r="C1030" s="115">
        <v>0</v>
      </c>
      <c r="D1030" s="115">
        <v>0</v>
      </c>
      <c r="E1030" s="115">
        <v>0</v>
      </c>
      <c r="F1030" s="115">
        <v>0</v>
      </c>
      <c r="G1030" s="115">
        <v>0</v>
      </c>
      <c r="H1030" s="115">
        <v>0</v>
      </c>
      <c r="I1030" s="115">
        <v>0</v>
      </c>
      <c r="J1030" s="115">
        <v>0</v>
      </c>
      <c r="K1030" s="115">
        <v>0</v>
      </c>
      <c r="L1030" s="115">
        <v>0</v>
      </c>
      <c r="M1030" s="115">
        <v>0</v>
      </c>
      <c r="N1030" s="115">
        <v>0</v>
      </c>
      <c r="O1030" s="115">
        <v>0</v>
      </c>
      <c r="P1030" s="115">
        <v>0</v>
      </c>
      <c r="Q1030" s="115">
        <v>0</v>
      </c>
      <c r="R1030" s="115">
        <v>0</v>
      </c>
      <c r="S1030" s="115">
        <v>0</v>
      </c>
      <c r="T1030" s="115">
        <v>0</v>
      </c>
      <c r="U1030" s="115">
        <v>0</v>
      </c>
      <c r="V1030" s="115">
        <v>0</v>
      </c>
      <c r="W1030" s="115">
        <v>0</v>
      </c>
      <c r="X1030" s="115">
        <v>0</v>
      </c>
      <c r="Y1030" s="115">
        <v>0</v>
      </c>
      <c r="Z1030" s="115">
        <v>0</v>
      </c>
      <c r="AA1030" s="115">
        <v>0</v>
      </c>
      <c r="AB1030" s="115">
        <v>0</v>
      </c>
      <c r="AC1030" s="115">
        <v>0</v>
      </c>
      <c r="AD1030" s="115">
        <v>0</v>
      </c>
      <c r="AE1030" s="115">
        <v>0</v>
      </c>
      <c r="AF1030" s="115">
        <v>0</v>
      </c>
      <c r="AG1030" s="115">
        <v>0</v>
      </c>
    </row>
    <row r="1031" spans="1:33">
      <c r="A1031" s="115" t="s">
        <v>1049</v>
      </c>
      <c r="B1031" s="115" t="s">
        <v>19</v>
      </c>
      <c r="C1031" s="115">
        <v>0</v>
      </c>
      <c r="D1031" s="115">
        <v>0</v>
      </c>
      <c r="E1031" s="115">
        <v>0</v>
      </c>
      <c r="F1031" s="115">
        <v>0</v>
      </c>
      <c r="G1031" s="115">
        <v>0</v>
      </c>
      <c r="H1031" s="115">
        <v>0</v>
      </c>
      <c r="I1031" s="115">
        <v>0</v>
      </c>
      <c r="J1031" s="115">
        <v>0</v>
      </c>
      <c r="K1031" s="115">
        <v>0</v>
      </c>
      <c r="L1031" s="115">
        <v>0</v>
      </c>
      <c r="M1031" s="115">
        <v>0</v>
      </c>
      <c r="N1031" s="115">
        <v>0</v>
      </c>
      <c r="O1031" s="115">
        <v>0</v>
      </c>
      <c r="P1031" s="115">
        <v>0</v>
      </c>
      <c r="Q1031" s="115">
        <v>0</v>
      </c>
      <c r="R1031" s="115">
        <v>0</v>
      </c>
      <c r="S1031" s="115">
        <v>0</v>
      </c>
      <c r="T1031" s="115">
        <v>0</v>
      </c>
      <c r="U1031" s="115">
        <v>0</v>
      </c>
      <c r="V1031" s="115">
        <v>0</v>
      </c>
      <c r="W1031" s="115">
        <v>0</v>
      </c>
      <c r="X1031" s="115">
        <v>0</v>
      </c>
      <c r="Y1031" s="115">
        <v>0</v>
      </c>
      <c r="Z1031" s="115">
        <v>0</v>
      </c>
      <c r="AA1031" s="115">
        <v>0</v>
      </c>
      <c r="AB1031" s="115">
        <v>0</v>
      </c>
      <c r="AC1031" s="115">
        <v>0</v>
      </c>
      <c r="AD1031" s="115">
        <v>0</v>
      </c>
      <c r="AE1031" s="115">
        <v>0</v>
      </c>
      <c r="AF1031" s="115">
        <v>0</v>
      </c>
      <c r="AG1031" s="115">
        <v>0</v>
      </c>
    </row>
    <row r="1032" spans="1:33">
      <c r="A1032" s="115" t="s">
        <v>1050</v>
      </c>
      <c r="B1032" s="115" t="s">
        <v>19</v>
      </c>
      <c r="C1032" s="115">
        <v>0</v>
      </c>
      <c r="D1032" s="115">
        <v>0</v>
      </c>
      <c r="E1032" s="115">
        <v>0</v>
      </c>
      <c r="F1032" s="115">
        <v>0</v>
      </c>
      <c r="G1032" s="115">
        <v>0</v>
      </c>
      <c r="H1032" s="115">
        <v>0</v>
      </c>
      <c r="I1032" s="115">
        <v>0</v>
      </c>
      <c r="J1032" s="115">
        <v>0</v>
      </c>
      <c r="K1032" s="115">
        <v>0</v>
      </c>
      <c r="L1032" s="115">
        <v>0</v>
      </c>
      <c r="M1032" s="115">
        <v>0</v>
      </c>
      <c r="N1032" s="115">
        <v>0</v>
      </c>
      <c r="O1032" s="115">
        <v>0</v>
      </c>
      <c r="P1032" s="115">
        <v>0</v>
      </c>
      <c r="Q1032" s="115">
        <v>0</v>
      </c>
      <c r="R1032" s="115">
        <v>0</v>
      </c>
      <c r="S1032" s="115">
        <v>0</v>
      </c>
      <c r="T1032" s="115">
        <v>0</v>
      </c>
      <c r="U1032" s="115">
        <v>0</v>
      </c>
      <c r="V1032" s="115">
        <v>0</v>
      </c>
      <c r="W1032" s="115">
        <v>0</v>
      </c>
      <c r="X1032" s="115">
        <v>0</v>
      </c>
      <c r="Y1032" s="115">
        <v>0</v>
      </c>
      <c r="Z1032" s="115">
        <v>0</v>
      </c>
      <c r="AA1032" s="115">
        <v>0</v>
      </c>
      <c r="AB1032" s="115">
        <v>0</v>
      </c>
      <c r="AC1032" s="115">
        <v>0</v>
      </c>
      <c r="AD1032" s="115">
        <v>0</v>
      </c>
      <c r="AE1032" s="115">
        <v>0</v>
      </c>
      <c r="AF1032" s="115">
        <v>0</v>
      </c>
      <c r="AG1032" s="115">
        <v>0</v>
      </c>
    </row>
    <row r="1033" spans="1:33">
      <c r="A1033" s="115" t="s">
        <v>1051</v>
      </c>
      <c r="B1033" s="115" t="s">
        <v>19</v>
      </c>
      <c r="C1033" s="115">
        <v>0</v>
      </c>
      <c r="D1033" s="115">
        <v>0</v>
      </c>
      <c r="E1033" s="115">
        <v>0</v>
      </c>
      <c r="F1033" s="115">
        <v>0</v>
      </c>
      <c r="G1033" s="115">
        <v>0</v>
      </c>
      <c r="H1033" s="115">
        <v>0</v>
      </c>
      <c r="I1033" s="115">
        <v>0</v>
      </c>
      <c r="J1033" s="115">
        <v>0</v>
      </c>
      <c r="K1033" s="115">
        <v>0</v>
      </c>
      <c r="L1033" s="115">
        <v>0</v>
      </c>
      <c r="M1033" s="115">
        <v>0</v>
      </c>
      <c r="N1033" s="115">
        <v>0</v>
      </c>
      <c r="O1033" s="115">
        <v>0</v>
      </c>
      <c r="P1033" s="115">
        <v>0</v>
      </c>
      <c r="Q1033" s="115">
        <v>0</v>
      </c>
      <c r="R1033" s="115">
        <v>0</v>
      </c>
      <c r="S1033" s="115">
        <v>0</v>
      </c>
      <c r="T1033" s="115">
        <v>0</v>
      </c>
      <c r="U1033" s="115">
        <v>0</v>
      </c>
      <c r="V1033" s="115">
        <v>0</v>
      </c>
      <c r="W1033" s="115">
        <v>0</v>
      </c>
      <c r="X1033" s="115">
        <v>0</v>
      </c>
      <c r="Y1033" s="115">
        <v>0</v>
      </c>
      <c r="Z1033" s="115">
        <v>0</v>
      </c>
      <c r="AA1033" s="115">
        <v>0</v>
      </c>
      <c r="AB1033" s="115">
        <v>0</v>
      </c>
      <c r="AC1033" s="115">
        <v>0</v>
      </c>
      <c r="AD1033" s="115">
        <v>0</v>
      </c>
      <c r="AE1033" s="115">
        <v>0</v>
      </c>
      <c r="AF1033" s="115">
        <v>0</v>
      </c>
      <c r="AG1033" s="115">
        <v>0</v>
      </c>
    </row>
    <row r="1034" spans="1:33">
      <c r="A1034" s="115" t="s">
        <v>1052</v>
      </c>
      <c r="B1034" s="115" t="s">
        <v>19</v>
      </c>
      <c r="C1034" s="115">
        <v>0</v>
      </c>
      <c r="D1034" s="115">
        <v>0</v>
      </c>
      <c r="E1034" s="115">
        <v>0</v>
      </c>
      <c r="F1034" s="115">
        <v>0</v>
      </c>
      <c r="G1034" s="115">
        <v>0</v>
      </c>
      <c r="H1034" s="115">
        <v>0</v>
      </c>
      <c r="I1034" s="115">
        <v>0</v>
      </c>
      <c r="J1034" s="115">
        <v>0</v>
      </c>
      <c r="K1034" s="115">
        <v>0</v>
      </c>
      <c r="L1034" s="115">
        <v>0</v>
      </c>
      <c r="M1034" s="115">
        <v>0</v>
      </c>
      <c r="N1034" s="115">
        <v>0</v>
      </c>
      <c r="O1034" s="115">
        <v>0</v>
      </c>
      <c r="P1034" s="115">
        <v>0</v>
      </c>
      <c r="Q1034" s="115">
        <v>0</v>
      </c>
      <c r="R1034" s="115">
        <v>0</v>
      </c>
      <c r="S1034" s="115">
        <v>0</v>
      </c>
      <c r="T1034" s="115">
        <v>0</v>
      </c>
      <c r="U1034" s="115">
        <v>0</v>
      </c>
      <c r="V1034" s="115">
        <v>0</v>
      </c>
      <c r="W1034" s="115">
        <v>0</v>
      </c>
      <c r="X1034" s="115">
        <v>0</v>
      </c>
      <c r="Y1034" s="115">
        <v>0</v>
      </c>
      <c r="Z1034" s="115">
        <v>0</v>
      </c>
      <c r="AA1034" s="115">
        <v>0</v>
      </c>
      <c r="AB1034" s="115">
        <v>0</v>
      </c>
      <c r="AC1034" s="115">
        <v>0</v>
      </c>
      <c r="AD1034" s="115">
        <v>0</v>
      </c>
      <c r="AE1034" s="115">
        <v>0</v>
      </c>
      <c r="AF1034" s="115">
        <v>0</v>
      </c>
      <c r="AG1034" s="115">
        <v>0</v>
      </c>
    </row>
    <row r="1035" spans="1:33">
      <c r="A1035" s="115" t="s">
        <v>1053</v>
      </c>
      <c r="B1035" s="115" t="s">
        <v>19</v>
      </c>
      <c r="C1035" s="2">
        <v>372330000000</v>
      </c>
      <c r="D1035" s="2">
        <v>328455000000</v>
      </c>
      <c r="E1035" s="2">
        <v>213293000000</v>
      </c>
      <c r="F1035" s="2">
        <v>190947000000</v>
      </c>
      <c r="G1035" s="2">
        <v>248338000000</v>
      </c>
      <c r="H1035" s="2">
        <v>243294000000</v>
      </c>
      <c r="I1035" s="2">
        <v>229738000000</v>
      </c>
      <c r="J1035" s="2">
        <v>251156000000</v>
      </c>
      <c r="K1035" s="2">
        <v>251238000000</v>
      </c>
      <c r="L1035" s="2">
        <v>260154000000</v>
      </c>
      <c r="M1035" s="2">
        <v>258615000000</v>
      </c>
      <c r="N1035" s="2">
        <v>241959000000</v>
      </c>
      <c r="O1035" s="2">
        <v>255575000000</v>
      </c>
      <c r="P1035" s="2">
        <v>254588000000</v>
      </c>
      <c r="Q1035" s="2">
        <v>256417000000</v>
      </c>
      <c r="R1035" s="2">
        <v>242591000000</v>
      </c>
      <c r="S1035" s="2">
        <v>256293000000</v>
      </c>
      <c r="T1035" s="2">
        <v>256257000000</v>
      </c>
      <c r="U1035" s="2">
        <v>245776000000</v>
      </c>
      <c r="V1035" s="2">
        <v>258379000000</v>
      </c>
      <c r="W1035" s="2">
        <v>258365000000</v>
      </c>
      <c r="X1035" s="2">
        <v>245748000000</v>
      </c>
      <c r="Y1035" s="2">
        <v>260113000000</v>
      </c>
      <c r="Z1035" s="2">
        <v>260315000000</v>
      </c>
      <c r="AA1035" s="2">
        <v>265496000000</v>
      </c>
      <c r="AB1035" s="2">
        <v>263750000000</v>
      </c>
      <c r="AC1035" s="2">
        <v>266498000000</v>
      </c>
      <c r="AD1035" s="2">
        <v>267992000000</v>
      </c>
      <c r="AE1035" s="2">
        <v>267154000000</v>
      </c>
      <c r="AF1035" s="2">
        <v>267463000000</v>
      </c>
      <c r="AG1035" s="2">
        <v>268924000000</v>
      </c>
    </row>
    <row r="1036" spans="1:33">
      <c r="A1036" s="115" t="s">
        <v>1054</v>
      </c>
      <c r="B1036" s="115" t="s">
        <v>19</v>
      </c>
      <c r="C1036" s="115">
        <v>0</v>
      </c>
      <c r="D1036" s="115">
        <v>0</v>
      </c>
      <c r="E1036" s="115">
        <v>0</v>
      </c>
      <c r="F1036" s="115">
        <v>0</v>
      </c>
      <c r="G1036" s="115">
        <v>0</v>
      </c>
      <c r="H1036" s="115">
        <v>0</v>
      </c>
      <c r="I1036" s="115">
        <v>0</v>
      </c>
      <c r="J1036" s="115">
        <v>0</v>
      </c>
      <c r="K1036" s="115">
        <v>0</v>
      </c>
      <c r="L1036" s="115">
        <v>0</v>
      </c>
      <c r="M1036" s="115">
        <v>0</v>
      </c>
      <c r="N1036" s="115">
        <v>0</v>
      </c>
      <c r="O1036" s="115">
        <v>0</v>
      </c>
      <c r="P1036" s="115">
        <v>0</v>
      </c>
      <c r="Q1036" s="115">
        <v>0</v>
      </c>
      <c r="R1036" s="115">
        <v>0</v>
      </c>
      <c r="S1036" s="115">
        <v>0</v>
      </c>
      <c r="T1036" s="115">
        <v>0</v>
      </c>
      <c r="U1036" s="115">
        <v>0</v>
      </c>
      <c r="V1036" s="115">
        <v>0</v>
      </c>
      <c r="W1036" s="115">
        <v>0</v>
      </c>
      <c r="X1036" s="115">
        <v>0</v>
      </c>
      <c r="Y1036" s="115">
        <v>0</v>
      </c>
      <c r="Z1036" s="115">
        <v>0</v>
      </c>
      <c r="AA1036" s="115">
        <v>0</v>
      </c>
      <c r="AB1036" s="115">
        <v>0</v>
      </c>
      <c r="AC1036" s="115">
        <v>0</v>
      </c>
      <c r="AD1036" s="115">
        <v>0</v>
      </c>
      <c r="AE1036" s="115">
        <v>0</v>
      </c>
      <c r="AF1036" s="115">
        <v>0</v>
      </c>
      <c r="AG1036" s="115">
        <v>0</v>
      </c>
    </row>
    <row r="1037" spans="1:33">
      <c r="A1037" s="115" t="s">
        <v>1055</v>
      </c>
      <c r="B1037" s="115" t="s">
        <v>19</v>
      </c>
      <c r="C1037" s="115">
        <v>0</v>
      </c>
      <c r="D1037" s="2">
        <v>1399790000</v>
      </c>
      <c r="E1037" s="2">
        <v>3034860000</v>
      </c>
      <c r="F1037" s="2">
        <v>4316170000</v>
      </c>
      <c r="G1037" s="2">
        <v>5192290000</v>
      </c>
      <c r="H1037" s="2">
        <v>5710040000</v>
      </c>
      <c r="I1037" s="2">
        <v>5660890000</v>
      </c>
      <c r="J1037" s="2">
        <v>4529680000</v>
      </c>
      <c r="K1037" s="2">
        <v>2363670000</v>
      </c>
      <c r="L1037" s="115">
        <v>0</v>
      </c>
      <c r="M1037" s="115">
        <v>0</v>
      </c>
      <c r="N1037" s="115">
        <v>0</v>
      </c>
      <c r="O1037" s="115">
        <v>0</v>
      </c>
      <c r="P1037" s="115">
        <v>0</v>
      </c>
      <c r="Q1037" s="115">
        <v>0</v>
      </c>
      <c r="R1037" s="115">
        <v>0</v>
      </c>
      <c r="S1037" s="115">
        <v>0</v>
      </c>
      <c r="T1037" s="115">
        <v>0</v>
      </c>
      <c r="U1037" s="115">
        <v>0</v>
      </c>
      <c r="V1037" s="115">
        <v>0</v>
      </c>
      <c r="W1037" s="115">
        <v>0</v>
      </c>
      <c r="X1037" s="115">
        <v>0</v>
      </c>
      <c r="Y1037" s="115">
        <v>0</v>
      </c>
      <c r="Z1037" s="115">
        <v>0</v>
      </c>
      <c r="AA1037" s="115">
        <v>0</v>
      </c>
      <c r="AB1037" s="115">
        <v>0</v>
      </c>
      <c r="AC1037" s="115">
        <v>0</v>
      </c>
      <c r="AD1037" s="115">
        <v>0</v>
      </c>
      <c r="AE1037" s="115">
        <v>0</v>
      </c>
      <c r="AF1037" s="115">
        <v>0</v>
      </c>
      <c r="AG1037" s="115">
        <v>0</v>
      </c>
    </row>
    <row r="1038" spans="1:33">
      <c r="A1038" s="115" t="s">
        <v>1056</v>
      </c>
      <c r="B1038" s="115" t="s">
        <v>19</v>
      </c>
      <c r="C1038" s="115">
        <v>0</v>
      </c>
      <c r="D1038" s="115">
        <v>0</v>
      </c>
      <c r="E1038" s="115">
        <v>0</v>
      </c>
      <c r="F1038" s="115">
        <v>0</v>
      </c>
      <c r="G1038" s="115">
        <v>0</v>
      </c>
      <c r="H1038" s="115">
        <v>0</v>
      </c>
      <c r="I1038" s="115">
        <v>0</v>
      </c>
      <c r="J1038" s="115">
        <v>0</v>
      </c>
      <c r="K1038" s="115">
        <v>0</v>
      </c>
      <c r="L1038" s="115">
        <v>0</v>
      </c>
      <c r="M1038" s="115">
        <v>0</v>
      </c>
      <c r="N1038" s="115">
        <v>0</v>
      </c>
      <c r="O1038" s="115">
        <v>0</v>
      </c>
      <c r="P1038" s="115">
        <v>0</v>
      </c>
      <c r="Q1038" s="115">
        <v>0</v>
      </c>
      <c r="R1038" s="115">
        <v>0</v>
      </c>
      <c r="S1038" s="115">
        <v>0</v>
      </c>
      <c r="T1038" s="115">
        <v>0</v>
      </c>
      <c r="U1038" s="115">
        <v>0</v>
      </c>
      <c r="V1038" s="115">
        <v>0</v>
      </c>
      <c r="W1038" s="115">
        <v>0</v>
      </c>
      <c r="X1038" s="115">
        <v>0</v>
      </c>
      <c r="Y1038" s="115">
        <v>0</v>
      </c>
      <c r="Z1038" s="115">
        <v>0</v>
      </c>
      <c r="AA1038" s="115">
        <v>0</v>
      </c>
      <c r="AB1038" s="115">
        <v>0</v>
      </c>
      <c r="AC1038" s="115">
        <v>0</v>
      </c>
      <c r="AD1038" s="115">
        <v>0</v>
      </c>
      <c r="AE1038" s="115">
        <v>0</v>
      </c>
      <c r="AF1038" s="115">
        <v>0</v>
      </c>
      <c r="AG1038" s="115">
        <v>0</v>
      </c>
    </row>
    <row r="1039" spans="1:33">
      <c r="A1039" s="115" t="s">
        <v>1057</v>
      </c>
      <c r="B1039" s="115" t="s">
        <v>19</v>
      </c>
      <c r="C1039" s="2">
        <v>309103000000</v>
      </c>
      <c r="D1039" s="2">
        <v>351255000000</v>
      </c>
      <c r="E1039" s="2">
        <v>464480000000</v>
      </c>
      <c r="F1039" s="2">
        <v>485254000000</v>
      </c>
      <c r="G1039" s="2">
        <v>426713000000</v>
      </c>
      <c r="H1039" s="2">
        <v>430984000000</v>
      </c>
      <c r="I1039" s="2">
        <v>450743000000</v>
      </c>
      <c r="J1039" s="2">
        <v>413397000000</v>
      </c>
      <c r="K1039" s="2">
        <v>414264000000</v>
      </c>
      <c r="L1039" s="2">
        <v>400464000000</v>
      </c>
      <c r="M1039" s="2">
        <v>401791000000</v>
      </c>
      <c r="N1039" s="2">
        <v>428580000000</v>
      </c>
      <c r="O1039" s="2">
        <v>404039000000</v>
      </c>
      <c r="P1039" s="2">
        <v>404174000000</v>
      </c>
      <c r="Q1039" s="2">
        <v>399755000000</v>
      </c>
      <c r="R1039" s="2">
        <v>422342000000</v>
      </c>
      <c r="S1039" s="2">
        <v>398139000000</v>
      </c>
      <c r="T1039" s="2">
        <v>396796000000</v>
      </c>
      <c r="U1039" s="2">
        <v>412896000000</v>
      </c>
      <c r="V1039" s="2">
        <v>390421000000</v>
      </c>
      <c r="W1039" s="2">
        <v>388260000000</v>
      </c>
      <c r="X1039" s="2">
        <v>408590000000</v>
      </c>
      <c r="Y1039" s="2">
        <v>383159000000</v>
      </c>
      <c r="Z1039" s="2">
        <v>381975000000</v>
      </c>
      <c r="AA1039" s="2">
        <v>371952000000</v>
      </c>
      <c r="AB1039" s="2">
        <v>373442000000</v>
      </c>
      <c r="AC1039" s="2">
        <v>367612000000</v>
      </c>
      <c r="AD1039" s="2">
        <v>364051000000</v>
      </c>
      <c r="AE1039" s="2">
        <v>364611000000</v>
      </c>
      <c r="AF1039" s="2">
        <v>362862000000</v>
      </c>
      <c r="AG1039" s="2">
        <v>359293000000</v>
      </c>
    </row>
    <row r="1040" spans="1:33">
      <c r="A1040" s="115" t="s">
        <v>1058</v>
      </c>
      <c r="B1040" s="115" t="s">
        <v>19</v>
      </c>
      <c r="C1040" s="115">
        <v>0</v>
      </c>
      <c r="D1040" s="115">
        <v>0</v>
      </c>
      <c r="E1040" s="115">
        <v>0</v>
      </c>
      <c r="F1040" s="115">
        <v>0</v>
      </c>
      <c r="G1040" s="115">
        <v>0</v>
      </c>
      <c r="H1040" s="115">
        <v>0</v>
      </c>
      <c r="I1040" s="115">
        <v>0</v>
      </c>
      <c r="J1040" s="115">
        <v>0</v>
      </c>
      <c r="K1040" s="115">
        <v>0</v>
      </c>
      <c r="L1040" s="115">
        <v>0</v>
      </c>
      <c r="M1040" s="115">
        <v>0</v>
      </c>
      <c r="N1040" s="115">
        <v>0</v>
      </c>
      <c r="O1040" s="115">
        <v>0</v>
      </c>
      <c r="P1040" s="115">
        <v>0</v>
      </c>
      <c r="Q1040" s="115">
        <v>0</v>
      </c>
      <c r="R1040" s="115">
        <v>0</v>
      </c>
      <c r="S1040" s="115">
        <v>0</v>
      </c>
      <c r="T1040" s="115">
        <v>0</v>
      </c>
      <c r="U1040" s="115">
        <v>0</v>
      </c>
      <c r="V1040" s="115">
        <v>0</v>
      </c>
      <c r="W1040" s="115">
        <v>0</v>
      </c>
      <c r="X1040" s="115">
        <v>0</v>
      </c>
      <c r="Y1040" s="115">
        <v>0</v>
      </c>
      <c r="Z1040" s="115">
        <v>0</v>
      </c>
      <c r="AA1040" s="115">
        <v>0</v>
      </c>
      <c r="AB1040" s="115">
        <v>0</v>
      </c>
      <c r="AC1040" s="115">
        <v>0</v>
      </c>
      <c r="AD1040" s="115">
        <v>0</v>
      </c>
      <c r="AE1040" s="115">
        <v>0</v>
      </c>
      <c r="AF1040" s="115">
        <v>0</v>
      </c>
      <c r="AG1040" s="115">
        <v>0</v>
      </c>
    </row>
    <row r="1041" spans="1:33">
      <c r="A1041" s="115" t="s">
        <v>1059</v>
      </c>
      <c r="B1041" s="115" t="s">
        <v>19</v>
      </c>
      <c r="C1041" s="115">
        <v>0</v>
      </c>
      <c r="D1041" s="115">
        <v>0</v>
      </c>
      <c r="E1041" s="115">
        <v>0</v>
      </c>
      <c r="F1041" s="115">
        <v>0</v>
      </c>
      <c r="G1041" s="115">
        <v>0</v>
      </c>
      <c r="H1041" s="115">
        <v>0</v>
      </c>
      <c r="I1041" s="115">
        <v>0</v>
      </c>
      <c r="J1041" s="115">
        <v>0</v>
      </c>
      <c r="K1041" s="115">
        <v>0</v>
      </c>
      <c r="L1041" s="115">
        <v>0</v>
      </c>
      <c r="M1041" s="115">
        <v>0</v>
      </c>
      <c r="N1041" s="115">
        <v>0</v>
      </c>
      <c r="O1041" s="115">
        <v>0</v>
      </c>
      <c r="P1041" s="115">
        <v>0</v>
      </c>
      <c r="Q1041" s="115">
        <v>0</v>
      </c>
      <c r="R1041" s="115">
        <v>0</v>
      </c>
      <c r="S1041" s="115">
        <v>0</v>
      </c>
      <c r="T1041" s="115">
        <v>0</v>
      </c>
      <c r="U1041" s="115">
        <v>0</v>
      </c>
      <c r="V1041" s="115">
        <v>0</v>
      </c>
      <c r="W1041" s="115">
        <v>0</v>
      </c>
      <c r="X1041" s="115">
        <v>0</v>
      </c>
      <c r="Y1041" s="115">
        <v>0</v>
      </c>
      <c r="Z1041" s="115">
        <v>0</v>
      </c>
      <c r="AA1041" s="115">
        <v>0</v>
      </c>
      <c r="AB1041" s="115">
        <v>0</v>
      </c>
      <c r="AC1041" s="115">
        <v>0</v>
      </c>
      <c r="AD1041" s="115">
        <v>0</v>
      </c>
      <c r="AE1041" s="115">
        <v>0</v>
      </c>
      <c r="AF1041" s="115">
        <v>0</v>
      </c>
      <c r="AG1041" s="115">
        <v>0</v>
      </c>
    </row>
    <row r="1042" spans="1:33">
      <c r="A1042" s="115" t="s">
        <v>1060</v>
      </c>
      <c r="B1042" s="115" t="s">
        <v>19</v>
      </c>
      <c r="C1042" s="115">
        <v>0</v>
      </c>
      <c r="D1042" s="115">
        <v>0</v>
      </c>
      <c r="E1042" s="115">
        <v>0</v>
      </c>
      <c r="F1042" s="115">
        <v>0</v>
      </c>
      <c r="G1042" s="115">
        <v>0</v>
      </c>
      <c r="H1042" s="115">
        <v>0</v>
      </c>
      <c r="I1042" s="115">
        <v>0</v>
      </c>
      <c r="J1042" s="115">
        <v>0</v>
      </c>
      <c r="K1042" s="115">
        <v>0</v>
      </c>
      <c r="L1042" s="115">
        <v>0</v>
      </c>
      <c r="M1042" s="115">
        <v>0</v>
      </c>
      <c r="N1042" s="115">
        <v>0</v>
      </c>
      <c r="O1042" s="115">
        <v>0</v>
      </c>
      <c r="P1042" s="115">
        <v>0</v>
      </c>
      <c r="Q1042" s="115">
        <v>0</v>
      </c>
      <c r="R1042" s="115">
        <v>0</v>
      </c>
      <c r="S1042" s="115">
        <v>0</v>
      </c>
      <c r="T1042" s="115">
        <v>0</v>
      </c>
      <c r="U1042" s="115">
        <v>0</v>
      </c>
      <c r="V1042" s="115">
        <v>0</v>
      </c>
      <c r="W1042" s="115">
        <v>0</v>
      </c>
      <c r="X1042" s="115">
        <v>0</v>
      </c>
      <c r="Y1042" s="115">
        <v>0</v>
      </c>
      <c r="Z1042" s="115">
        <v>0</v>
      </c>
      <c r="AA1042" s="115">
        <v>0</v>
      </c>
      <c r="AB1042" s="115">
        <v>0</v>
      </c>
      <c r="AC1042" s="115">
        <v>0</v>
      </c>
      <c r="AD1042" s="115">
        <v>0</v>
      </c>
      <c r="AE1042" s="115">
        <v>0</v>
      </c>
      <c r="AF1042" s="115">
        <v>0</v>
      </c>
      <c r="AG1042" s="115">
        <v>0</v>
      </c>
    </row>
    <row r="1043" spans="1:33">
      <c r="A1043" s="115" t="s">
        <v>1061</v>
      </c>
      <c r="B1043" s="115" t="s">
        <v>19</v>
      </c>
      <c r="C1043" s="115">
        <v>0</v>
      </c>
      <c r="D1043" s="115">
        <v>0</v>
      </c>
      <c r="E1043" s="115">
        <v>0</v>
      </c>
      <c r="F1043" s="115">
        <v>0</v>
      </c>
      <c r="G1043" s="115">
        <v>0</v>
      </c>
      <c r="H1043" s="115">
        <v>0</v>
      </c>
      <c r="I1043" s="115">
        <v>0</v>
      </c>
      <c r="J1043" s="115">
        <v>0</v>
      </c>
      <c r="K1043" s="115">
        <v>0</v>
      </c>
      <c r="L1043" s="115">
        <v>0</v>
      </c>
      <c r="M1043" s="115">
        <v>0</v>
      </c>
      <c r="N1043" s="115">
        <v>0</v>
      </c>
      <c r="O1043" s="115">
        <v>0</v>
      </c>
      <c r="P1043" s="115">
        <v>0</v>
      </c>
      <c r="Q1043" s="115">
        <v>0</v>
      </c>
      <c r="R1043" s="115">
        <v>0</v>
      </c>
      <c r="S1043" s="115">
        <v>0</v>
      </c>
      <c r="T1043" s="115">
        <v>0</v>
      </c>
      <c r="U1043" s="115">
        <v>0</v>
      </c>
      <c r="V1043" s="115">
        <v>0</v>
      </c>
      <c r="W1043" s="115">
        <v>0</v>
      </c>
      <c r="X1043" s="115">
        <v>0</v>
      </c>
      <c r="Y1043" s="115">
        <v>0</v>
      </c>
      <c r="Z1043" s="115">
        <v>0</v>
      </c>
      <c r="AA1043" s="115">
        <v>0</v>
      </c>
      <c r="AB1043" s="115">
        <v>0</v>
      </c>
      <c r="AC1043" s="115">
        <v>0</v>
      </c>
      <c r="AD1043" s="115">
        <v>0</v>
      </c>
      <c r="AE1043" s="115">
        <v>0</v>
      </c>
      <c r="AF1043" s="115">
        <v>0</v>
      </c>
      <c r="AG1043" s="115">
        <v>0</v>
      </c>
    </row>
    <row r="1044" spans="1:33">
      <c r="A1044" s="115" t="s">
        <v>1062</v>
      </c>
      <c r="B1044" s="115" t="s">
        <v>19</v>
      </c>
      <c r="C1044" s="2">
        <v>764242000</v>
      </c>
      <c r="D1044" s="2">
        <v>760738000</v>
      </c>
      <c r="E1044" s="2">
        <v>765863000</v>
      </c>
      <c r="F1044" s="2">
        <v>766519000</v>
      </c>
      <c r="G1044" s="2">
        <v>763509000</v>
      </c>
      <c r="H1044" s="2">
        <v>759182000</v>
      </c>
      <c r="I1044" s="2">
        <v>751482000</v>
      </c>
      <c r="J1044" s="2">
        <v>741842000</v>
      </c>
      <c r="K1044" s="2">
        <v>732462000</v>
      </c>
      <c r="L1044" s="2">
        <v>722570000</v>
      </c>
      <c r="M1044" s="2">
        <v>710383000</v>
      </c>
      <c r="N1044" s="2">
        <v>699008000</v>
      </c>
      <c r="O1044" s="2">
        <v>689213000</v>
      </c>
      <c r="P1044" s="2">
        <v>679220000</v>
      </c>
      <c r="Q1044" s="2">
        <v>669909000</v>
      </c>
      <c r="R1044" s="2">
        <v>661278000</v>
      </c>
      <c r="S1044" s="2">
        <v>651696000</v>
      </c>
      <c r="T1044" s="2">
        <v>641247000</v>
      </c>
      <c r="U1044" s="2">
        <v>630954000</v>
      </c>
      <c r="V1044" s="2">
        <v>621401000</v>
      </c>
      <c r="W1044" s="2">
        <v>612837000</v>
      </c>
      <c r="X1044" s="2">
        <v>604077000</v>
      </c>
      <c r="Y1044" s="2">
        <v>595066000</v>
      </c>
      <c r="Z1044" s="2">
        <v>586047000</v>
      </c>
      <c r="AA1044" s="2">
        <v>576597000</v>
      </c>
      <c r="AB1044" s="2">
        <v>567819000</v>
      </c>
      <c r="AC1044" s="2">
        <v>558664000</v>
      </c>
      <c r="AD1044" s="2">
        <v>548733000</v>
      </c>
      <c r="AE1044" s="2">
        <v>539690000</v>
      </c>
      <c r="AF1044" s="2">
        <v>530576000</v>
      </c>
      <c r="AG1044" s="2">
        <v>521435000</v>
      </c>
    </row>
    <row r="1045" spans="1:33">
      <c r="A1045" s="115" t="s">
        <v>1063</v>
      </c>
      <c r="B1045" s="115" t="s">
        <v>19</v>
      </c>
      <c r="C1045" s="2">
        <v>1254000000</v>
      </c>
      <c r="D1045" s="2">
        <v>1249050000</v>
      </c>
      <c r="E1045" s="2">
        <v>1258310000</v>
      </c>
      <c r="F1045" s="2">
        <v>1260360000</v>
      </c>
      <c r="G1045" s="2">
        <v>1256950000</v>
      </c>
      <c r="H1045" s="2">
        <v>1252020000</v>
      </c>
      <c r="I1045" s="2">
        <v>1242410000</v>
      </c>
      <c r="J1045" s="2">
        <v>1230200000</v>
      </c>
      <c r="K1045" s="2">
        <v>1219200000</v>
      </c>
      <c r="L1045" s="2">
        <v>1208120000</v>
      </c>
      <c r="M1045" s="2">
        <v>1193400000</v>
      </c>
      <c r="N1045" s="2">
        <v>1180620000</v>
      </c>
      <c r="O1045" s="2">
        <v>1170830000</v>
      </c>
      <c r="P1045" s="2">
        <v>1161120000</v>
      </c>
      <c r="Q1045" s="2">
        <v>1152970000</v>
      </c>
      <c r="R1045" s="2">
        <v>1146750000</v>
      </c>
      <c r="S1045" s="2">
        <v>1139490000</v>
      </c>
      <c r="T1045" s="2">
        <v>1130970000</v>
      </c>
      <c r="U1045" s="2">
        <v>1122950000</v>
      </c>
      <c r="V1045" s="2">
        <v>1116810000</v>
      </c>
      <c r="W1045" s="2">
        <v>1112350000</v>
      </c>
      <c r="X1045" s="2">
        <v>1107740000</v>
      </c>
      <c r="Y1045" s="2">
        <v>1102890000</v>
      </c>
      <c r="Z1045" s="2">
        <v>1098190000</v>
      </c>
      <c r="AA1045" s="2">
        <v>1092750000</v>
      </c>
      <c r="AB1045" s="2">
        <v>1088520000</v>
      </c>
      <c r="AC1045" s="2">
        <v>1083620000</v>
      </c>
      <c r="AD1045" s="2">
        <v>1077320000</v>
      </c>
      <c r="AE1045" s="2">
        <v>1072850000</v>
      </c>
      <c r="AF1045" s="2">
        <v>1068210000</v>
      </c>
      <c r="AG1045" s="2">
        <v>1063480000</v>
      </c>
    </row>
    <row r="1046" spans="1:33">
      <c r="A1046" s="115" t="s">
        <v>1064</v>
      </c>
      <c r="B1046" s="115" t="s">
        <v>19</v>
      </c>
      <c r="C1046" s="115">
        <v>0</v>
      </c>
      <c r="D1046" s="2">
        <v>8236690</v>
      </c>
      <c r="E1046" s="2">
        <v>18029500</v>
      </c>
      <c r="F1046" s="2">
        <v>25723200</v>
      </c>
      <c r="G1046" s="2">
        <v>30875600</v>
      </c>
      <c r="H1046" s="2">
        <v>33800700</v>
      </c>
      <c r="I1046" s="2">
        <v>32867500</v>
      </c>
      <c r="J1046" s="2">
        <v>26584500</v>
      </c>
      <c r="K1046" s="2">
        <v>13677400</v>
      </c>
      <c r="L1046" s="115">
        <v>0</v>
      </c>
      <c r="M1046" s="115">
        <v>0</v>
      </c>
      <c r="N1046" s="115">
        <v>0</v>
      </c>
      <c r="O1046" s="115">
        <v>0</v>
      </c>
      <c r="P1046" s="115">
        <v>0</v>
      </c>
      <c r="Q1046" s="115">
        <v>0</v>
      </c>
      <c r="R1046" s="115">
        <v>0</v>
      </c>
      <c r="S1046" s="115">
        <v>0</v>
      </c>
      <c r="T1046" s="115">
        <v>0</v>
      </c>
      <c r="U1046" s="115">
        <v>0</v>
      </c>
      <c r="V1046" s="115">
        <v>0</v>
      </c>
      <c r="W1046" s="115">
        <v>0</v>
      </c>
      <c r="X1046" s="115">
        <v>0</v>
      </c>
      <c r="Y1046" s="115">
        <v>0</v>
      </c>
      <c r="Z1046" s="115">
        <v>0</v>
      </c>
      <c r="AA1046" s="115">
        <v>0</v>
      </c>
      <c r="AB1046" s="115">
        <v>0</v>
      </c>
      <c r="AC1046" s="115">
        <v>0</v>
      </c>
      <c r="AD1046" s="115">
        <v>0</v>
      </c>
      <c r="AE1046" s="115">
        <v>0</v>
      </c>
      <c r="AF1046" s="115">
        <v>0</v>
      </c>
      <c r="AG1046" s="115">
        <v>0</v>
      </c>
    </row>
    <row r="1047" spans="1:33">
      <c r="A1047" s="115" t="s">
        <v>1065</v>
      </c>
      <c r="B1047" s="115" t="s">
        <v>19</v>
      </c>
      <c r="C1047" s="115">
        <v>0</v>
      </c>
      <c r="D1047" s="2">
        <v>2572270</v>
      </c>
      <c r="E1047" s="2">
        <v>5634340</v>
      </c>
      <c r="F1047" s="2">
        <v>8044830</v>
      </c>
      <c r="G1047" s="2">
        <v>9668040</v>
      </c>
      <c r="H1047" s="2">
        <v>10602600</v>
      </c>
      <c r="I1047" s="2">
        <v>10335500</v>
      </c>
      <c r="J1047" s="2">
        <v>8385180</v>
      </c>
      <c r="K1047" s="2">
        <v>4330270</v>
      </c>
      <c r="L1047" s="115">
        <v>0</v>
      </c>
      <c r="M1047" s="115">
        <v>0</v>
      </c>
      <c r="N1047" s="115">
        <v>0</v>
      </c>
      <c r="O1047" s="115">
        <v>0</v>
      </c>
      <c r="P1047" s="115">
        <v>0</v>
      </c>
      <c r="Q1047" s="115">
        <v>0</v>
      </c>
      <c r="R1047" s="115">
        <v>0</v>
      </c>
      <c r="S1047" s="115">
        <v>0</v>
      </c>
      <c r="T1047" s="115">
        <v>0</v>
      </c>
      <c r="U1047" s="115">
        <v>0</v>
      </c>
      <c r="V1047" s="115">
        <v>0</v>
      </c>
      <c r="W1047" s="115">
        <v>0</v>
      </c>
      <c r="X1047" s="115">
        <v>0</v>
      </c>
      <c r="Y1047" s="115">
        <v>0</v>
      </c>
      <c r="Z1047" s="115">
        <v>0</v>
      </c>
      <c r="AA1047" s="115">
        <v>0</v>
      </c>
      <c r="AB1047" s="115">
        <v>0</v>
      </c>
      <c r="AC1047" s="115">
        <v>0</v>
      </c>
      <c r="AD1047" s="115">
        <v>0</v>
      </c>
      <c r="AE1047" s="115">
        <v>0</v>
      </c>
      <c r="AF1047" s="115">
        <v>0</v>
      </c>
      <c r="AG1047" s="115">
        <v>0</v>
      </c>
    </row>
    <row r="1048" spans="1:33">
      <c r="A1048" s="115" t="s">
        <v>1066</v>
      </c>
      <c r="B1048" s="115" t="s">
        <v>19</v>
      </c>
      <c r="C1048" s="115">
        <v>0</v>
      </c>
      <c r="D1048" s="115">
        <v>0</v>
      </c>
      <c r="E1048" s="115">
        <v>0</v>
      </c>
      <c r="F1048" s="115">
        <v>0</v>
      </c>
      <c r="G1048" s="115">
        <v>0</v>
      </c>
      <c r="H1048" s="115">
        <v>0</v>
      </c>
      <c r="I1048" s="115">
        <v>0</v>
      </c>
      <c r="J1048" s="115">
        <v>0</v>
      </c>
      <c r="K1048" s="115">
        <v>0</v>
      </c>
      <c r="L1048" s="115">
        <v>0</v>
      </c>
      <c r="M1048" s="115">
        <v>0</v>
      </c>
      <c r="N1048" s="115">
        <v>0</v>
      </c>
      <c r="O1048" s="115">
        <v>0</v>
      </c>
      <c r="P1048" s="115">
        <v>0</v>
      </c>
      <c r="Q1048" s="115">
        <v>0</v>
      </c>
      <c r="R1048" s="115">
        <v>0</v>
      </c>
      <c r="S1048" s="115">
        <v>0</v>
      </c>
      <c r="T1048" s="115">
        <v>0</v>
      </c>
      <c r="U1048" s="115">
        <v>0</v>
      </c>
      <c r="V1048" s="115">
        <v>0</v>
      </c>
      <c r="W1048" s="115">
        <v>0</v>
      </c>
      <c r="X1048" s="115">
        <v>0</v>
      </c>
      <c r="Y1048" s="115">
        <v>0</v>
      </c>
      <c r="Z1048" s="115">
        <v>0</v>
      </c>
      <c r="AA1048" s="115">
        <v>0</v>
      </c>
      <c r="AB1048" s="115">
        <v>0</v>
      </c>
      <c r="AC1048" s="115">
        <v>0</v>
      </c>
      <c r="AD1048" s="115">
        <v>0</v>
      </c>
      <c r="AE1048" s="115">
        <v>0</v>
      </c>
      <c r="AF1048" s="115">
        <v>0</v>
      </c>
      <c r="AG1048" s="115">
        <v>0</v>
      </c>
    </row>
    <row r="1049" spans="1:33">
      <c r="A1049" s="115" t="s">
        <v>1067</v>
      </c>
      <c r="B1049" s="115" t="s">
        <v>19</v>
      </c>
      <c r="C1049" s="115">
        <v>0</v>
      </c>
      <c r="D1049" s="115">
        <v>0</v>
      </c>
      <c r="E1049" s="115">
        <v>0</v>
      </c>
      <c r="F1049" s="115">
        <v>0</v>
      </c>
      <c r="G1049" s="115">
        <v>0</v>
      </c>
      <c r="H1049" s="115">
        <v>0</v>
      </c>
      <c r="I1049" s="115">
        <v>0</v>
      </c>
      <c r="J1049" s="115">
        <v>0</v>
      </c>
      <c r="K1049" s="115">
        <v>0</v>
      </c>
      <c r="L1049" s="115">
        <v>0</v>
      </c>
      <c r="M1049" s="115">
        <v>0</v>
      </c>
      <c r="N1049" s="115">
        <v>0</v>
      </c>
      <c r="O1049" s="115">
        <v>0</v>
      </c>
      <c r="P1049" s="115">
        <v>0</v>
      </c>
      <c r="Q1049" s="115">
        <v>0</v>
      </c>
      <c r="R1049" s="115">
        <v>0</v>
      </c>
      <c r="S1049" s="115">
        <v>0</v>
      </c>
      <c r="T1049" s="115">
        <v>0</v>
      </c>
      <c r="U1049" s="115">
        <v>0</v>
      </c>
      <c r="V1049" s="115">
        <v>0</v>
      </c>
      <c r="W1049" s="115">
        <v>0</v>
      </c>
      <c r="X1049" s="115">
        <v>0</v>
      </c>
      <c r="Y1049" s="115">
        <v>0</v>
      </c>
      <c r="Z1049" s="115">
        <v>0</v>
      </c>
      <c r="AA1049" s="115">
        <v>0</v>
      </c>
      <c r="AB1049" s="115">
        <v>0</v>
      </c>
      <c r="AC1049" s="115">
        <v>0</v>
      </c>
      <c r="AD1049" s="115">
        <v>0</v>
      </c>
      <c r="AE1049" s="115">
        <v>0</v>
      </c>
      <c r="AF1049" s="115">
        <v>0</v>
      </c>
      <c r="AG1049" s="115">
        <v>0</v>
      </c>
    </row>
    <row r="1050" spans="1:33">
      <c r="A1050" s="115" t="s">
        <v>1068</v>
      </c>
      <c r="B1050" s="115" t="s">
        <v>19</v>
      </c>
      <c r="C1050" s="115">
        <v>0</v>
      </c>
      <c r="D1050" s="115">
        <v>0</v>
      </c>
      <c r="E1050" s="115">
        <v>0</v>
      </c>
      <c r="F1050" s="115">
        <v>0</v>
      </c>
      <c r="G1050" s="115">
        <v>0</v>
      </c>
      <c r="H1050" s="115">
        <v>0</v>
      </c>
      <c r="I1050" s="115">
        <v>0</v>
      </c>
      <c r="J1050" s="115">
        <v>0</v>
      </c>
      <c r="K1050" s="115">
        <v>0</v>
      </c>
      <c r="L1050" s="115">
        <v>0</v>
      </c>
      <c r="M1050" s="115">
        <v>0</v>
      </c>
      <c r="N1050" s="115">
        <v>0</v>
      </c>
      <c r="O1050" s="115">
        <v>0</v>
      </c>
      <c r="P1050" s="115">
        <v>0</v>
      </c>
      <c r="Q1050" s="115">
        <v>0</v>
      </c>
      <c r="R1050" s="115">
        <v>0</v>
      </c>
      <c r="S1050" s="115">
        <v>0</v>
      </c>
      <c r="T1050" s="115">
        <v>0</v>
      </c>
      <c r="U1050" s="115">
        <v>0</v>
      </c>
      <c r="V1050" s="115">
        <v>0</v>
      </c>
      <c r="W1050" s="115">
        <v>0</v>
      </c>
      <c r="X1050" s="115">
        <v>0</v>
      </c>
      <c r="Y1050" s="115">
        <v>0</v>
      </c>
      <c r="Z1050" s="115">
        <v>0</v>
      </c>
      <c r="AA1050" s="115">
        <v>0</v>
      </c>
      <c r="AB1050" s="115">
        <v>0</v>
      </c>
      <c r="AC1050" s="115">
        <v>0</v>
      </c>
      <c r="AD1050" s="115">
        <v>0</v>
      </c>
      <c r="AE1050" s="115">
        <v>0</v>
      </c>
      <c r="AF1050" s="115">
        <v>0</v>
      </c>
      <c r="AG1050" s="115">
        <v>0</v>
      </c>
    </row>
    <row r="1051" spans="1:33">
      <c r="A1051" s="115" t="s">
        <v>1069</v>
      </c>
      <c r="B1051" s="115" t="s">
        <v>19</v>
      </c>
      <c r="C1051" s="115">
        <v>0</v>
      </c>
      <c r="D1051" s="115">
        <v>0</v>
      </c>
      <c r="E1051" s="115">
        <v>0</v>
      </c>
      <c r="F1051" s="115">
        <v>0</v>
      </c>
      <c r="G1051" s="115">
        <v>0</v>
      </c>
      <c r="H1051" s="115">
        <v>0</v>
      </c>
      <c r="I1051" s="115">
        <v>0</v>
      </c>
      <c r="J1051" s="115">
        <v>0</v>
      </c>
      <c r="K1051" s="115">
        <v>0</v>
      </c>
      <c r="L1051" s="115">
        <v>0</v>
      </c>
      <c r="M1051" s="115">
        <v>0</v>
      </c>
      <c r="N1051" s="115">
        <v>0</v>
      </c>
      <c r="O1051" s="115">
        <v>0</v>
      </c>
      <c r="P1051" s="115">
        <v>0</v>
      </c>
      <c r="Q1051" s="115">
        <v>0</v>
      </c>
      <c r="R1051" s="115">
        <v>0</v>
      </c>
      <c r="S1051" s="115">
        <v>0</v>
      </c>
      <c r="T1051" s="115">
        <v>0</v>
      </c>
      <c r="U1051" s="115">
        <v>0</v>
      </c>
      <c r="V1051" s="115">
        <v>0</v>
      </c>
      <c r="W1051" s="115">
        <v>0</v>
      </c>
      <c r="X1051" s="115">
        <v>0</v>
      </c>
      <c r="Y1051" s="115">
        <v>0</v>
      </c>
      <c r="Z1051" s="115">
        <v>0</v>
      </c>
      <c r="AA1051" s="115">
        <v>0</v>
      </c>
      <c r="AB1051" s="115">
        <v>0</v>
      </c>
      <c r="AC1051" s="115">
        <v>0</v>
      </c>
      <c r="AD1051" s="115">
        <v>0</v>
      </c>
      <c r="AE1051" s="115">
        <v>0</v>
      </c>
      <c r="AF1051" s="115">
        <v>0</v>
      </c>
      <c r="AG1051" s="115">
        <v>0</v>
      </c>
    </row>
    <row r="1052" spans="1:33">
      <c r="A1052" s="115" t="s">
        <v>1070</v>
      </c>
      <c r="B1052" s="115" t="s">
        <v>19</v>
      </c>
      <c r="C1052" s="115">
        <v>0</v>
      </c>
      <c r="D1052" s="115">
        <v>0</v>
      </c>
      <c r="E1052" s="115">
        <v>0</v>
      </c>
      <c r="F1052" s="115">
        <v>0</v>
      </c>
      <c r="G1052" s="115">
        <v>0</v>
      </c>
      <c r="H1052" s="115">
        <v>0</v>
      </c>
      <c r="I1052" s="115">
        <v>0</v>
      </c>
      <c r="J1052" s="115">
        <v>0</v>
      </c>
      <c r="K1052" s="115">
        <v>0</v>
      </c>
      <c r="L1052" s="115">
        <v>0</v>
      </c>
      <c r="M1052" s="115">
        <v>0</v>
      </c>
      <c r="N1052" s="115">
        <v>0</v>
      </c>
      <c r="O1052" s="115">
        <v>0</v>
      </c>
      <c r="P1052" s="115">
        <v>0</v>
      </c>
      <c r="Q1052" s="115">
        <v>0</v>
      </c>
      <c r="R1052" s="115">
        <v>0</v>
      </c>
      <c r="S1052" s="115">
        <v>0</v>
      </c>
      <c r="T1052" s="115">
        <v>0</v>
      </c>
      <c r="U1052" s="115">
        <v>0</v>
      </c>
      <c r="V1052" s="115">
        <v>0</v>
      </c>
      <c r="W1052" s="115">
        <v>0</v>
      </c>
      <c r="X1052" s="115">
        <v>0</v>
      </c>
      <c r="Y1052" s="115">
        <v>0</v>
      </c>
      <c r="Z1052" s="115">
        <v>0</v>
      </c>
      <c r="AA1052" s="115">
        <v>0</v>
      </c>
      <c r="AB1052" s="115">
        <v>0</v>
      </c>
      <c r="AC1052" s="115">
        <v>0</v>
      </c>
      <c r="AD1052" s="115">
        <v>0</v>
      </c>
      <c r="AE1052" s="115">
        <v>0</v>
      </c>
      <c r="AF1052" s="115">
        <v>0</v>
      </c>
      <c r="AG1052" s="115">
        <v>0</v>
      </c>
    </row>
    <row r="1053" spans="1:33">
      <c r="A1053" s="115" t="s">
        <v>1071</v>
      </c>
      <c r="B1053" s="115" t="s">
        <v>19</v>
      </c>
      <c r="C1053" s="115">
        <v>0</v>
      </c>
      <c r="D1053" s="115">
        <v>0</v>
      </c>
      <c r="E1053" s="115">
        <v>0</v>
      </c>
      <c r="F1053" s="115">
        <v>0</v>
      </c>
      <c r="G1053" s="115">
        <v>0</v>
      </c>
      <c r="H1053" s="115">
        <v>0</v>
      </c>
      <c r="I1053" s="115">
        <v>0</v>
      </c>
      <c r="J1053" s="115">
        <v>0</v>
      </c>
      <c r="K1053" s="115">
        <v>0</v>
      </c>
      <c r="L1053" s="115">
        <v>0</v>
      </c>
      <c r="M1053" s="115">
        <v>0</v>
      </c>
      <c r="N1053" s="115">
        <v>0</v>
      </c>
      <c r="O1053" s="115">
        <v>0</v>
      </c>
      <c r="P1053" s="115">
        <v>0</v>
      </c>
      <c r="Q1053" s="115">
        <v>0</v>
      </c>
      <c r="R1053" s="115">
        <v>0</v>
      </c>
      <c r="S1053" s="115">
        <v>0</v>
      </c>
      <c r="T1053" s="115">
        <v>0</v>
      </c>
      <c r="U1053" s="115">
        <v>0</v>
      </c>
      <c r="V1053" s="115">
        <v>0</v>
      </c>
      <c r="W1053" s="115">
        <v>0</v>
      </c>
      <c r="X1053" s="115">
        <v>0</v>
      </c>
      <c r="Y1053" s="115">
        <v>0</v>
      </c>
      <c r="Z1053" s="115">
        <v>0</v>
      </c>
      <c r="AA1053" s="115">
        <v>0</v>
      </c>
      <c r="AB1053" s="115">
        <v>0</v>
      </c>
      <c r="AC1053" s="115">
        <v>0</v>
      </c>
      <c r="AD1053" s="115">
        <v>0</v>
      </c>
      <c r="AE1053" s="115">
        <v>0</v>
      </c>
      <c r="AF1053" s="115">
        <v>0</v>
      </c>
      <c r="AG1053" s="115">
        <v>0</v>
      </c>
    </row>
    <row r="1054" spans="1:33">
      <c r="A1054" s="115" t="s">
        <v>1072</v>
      </c>
      <c r="B1054" s="115" t="s">
        <v>19</v>
      </c>
      <c r="C1054" s="115">
        <v>0</v>
      </c>
      <c r="D1054" s="115">
        <v>0</v>
      </c>
      <c r="E1054" s="115">
        <v>0</v>
      </c>
      <c r="F1054" s="115">
        <v>0</v>
      </c>
      <c r="G1054" s="115">
        <v>0</v>
      </c>
      <c r="H1054" s="115">
        <v>0</v>
      </c>
      <c r="I1054" s="115">
        <v>0</v>
      </c>
      <c r="J1054" s="115">
        <v>0</v>
      </c>
      <c r="K1054" s="115">
        <v>0</v>
      </c>
      <c r="L1054" s="115">
        <v>0</v>
      </c>
      <c r="M1054" s="115">
        <v>0</v>
      </c>
      <c r="N1054" s="115">
        <v>0</v>
      </c>
      <c r="O1054" s="115">
        <v>0</v>
      </c>
      <c r="P1054" s="115">
        <v>0</v>
      </c>
      <c r="Q1054" s="115">
        <v>0</v>
      </c>
      <c r="R1054" s="115">
        <v>0</v>
      </c>
      <c r="S1054" s="115">
        <v>0</v>
      </c>
      <c r="T1054" s="115">
        <v>0</v>
      </c>
      <c r="U1054" s="115">
        <v>0</v>
      </c>
      <c r="V1054" s="115">
        <v>0</v>
      </c>
      <c r="W1054" s="115">
        <v>0</v>
      </c>
      <c r="X1054" s="115">
        <v>0</v>
      </c>
      <c r="Y1054" s="115">
        <v>0</v>
      </c>
      <c r="Z1054" s="115">
        <v>0</v>
      </c>
      <c r="AA1054" s="115">
        <v>0</v>
      </c>
      <c r="AB1054" s="115">
        <v>0</v>
      </c>
      <c r="AC1054" s="115">
        <v>0</v>
      </c>
      <c r="AD1054" s="115">
        <v>0</v>
      </c>
      <c r="AE1054" s="115">
        <v>0</v>
      </c>
      <c r="AF1054" s="115">
        <v>0</v>
      </c>
      <c r="AG1054" s="115">
        <v>0</v>
      </c>
    </row>
    <row r="1055" spans="1:33">
      <c r="A1055" s="115" t="s">
        <v>1073</v>
      </c>
      <c r="B1055" s="115" t="s">
        <v>19</v>
      </c>
      <c r="C1055" s="2">
        <v>15446000000</v>
      </c>
      <c r="D1055" s="2">
        <v>13625900000</v>
      </c>
      <c r="E1055" s="2">
        <v>8848410000</v>
      </c>
      <c r="F1055" s="2">
        <v>7921420000</v>
      </c>
      <c r="G1055" s="2">
        <v>10302300000</v>
      </c>
      <c r="H1055" s="2">
        <v>10093000000</v>
      </c>
      <c r="I1055" s="2">
        <v>9530630000</v>
      </c>
      <c r="J1055" s="2">
        <v>10419200000</v>
      </c>
      <c r="K1055" s="2">
        <v>10422500000</v>
      </c>
      <c r="L1055" s="2">
        <v>10792400000</v>
      </c>
      <c r="M1055" s="2">
        <v>10728600000</v>
      </c>
      <c r="N1055" s="2">
        <v>10037600000</v>
      </c>
      <c r="O1055" s="2">
        <v>10602500000</v>
      </c>
      <c r="P1055" s="2">
        <v>10561500000</v>
      </c>
      <c r="Q1055" s="2">
        <v>10637400000</v>
      </c>
      <c r="R1055" s="2">
        <v>10063800000</v>
      </c>
      <c r="S1055" s="2">
        <v>10632300000</v>
      </c>
      <c r="T1055" s="2">
        <v>10630800000</v>
      </c>
      <c r="U1055" s="2">
        <v>10196000000</v>
      </c>
      <c r="V1055" s="2">
        <v>10718800000</v>
      </c>
      <c r="W1055" s="2">
        <v>10718200000</v>
      </c>
      <c r="X1055" s="2">
        <v>10194800000</v>
      </c>
      <c r="Y1055" s="2">
        <v>10790700000</v>
      </c>
      <c r="Z1055" s="2">
        <v>10799100000</v>
      </c>
      <c r="AA1055" s="2">
        <v>11014000000</v>
      </c>
      <c r="AB1055" s="2">
        <v>10941600000</v>
      </c>
      <c r="AC1055" s="2">
        <v>11055600000</v>
      </c>
      <c r="AD1055" s="2">
        <v>11117600000</v>
      </c>
      <c r="AE1055" s="2">
        <v>11082800000</v>
      </c>
      <c r="AF1055" s="2">
        <v>11095700000</v>
      </c>
      <c r="AG1055" s="2">
        <v>11156300000</v>
      </c>
    </row>
    <row r="1056" spans="1:33">
      <c r="A1056" s="115" t="s">
        <v>1074</v>
      </c>
      <c r="B1056" s="115" t="s">
        <v>19</v>
      </c>
      <c r="C1056" s="115">
        <v>0</v>
      </c>
      <c r="D1056" s="115">
        <v>0</v>
      </c>
      <c r="E1056" s="115">
        <v>0</v>
      </c>
      <c r="F1056" s="115">
        <v>0</v>
      </c>
      <c r="G1056" s="115">
        <v>0</v>
      </c>
      <c r="H1056" s="115">
        <v>0</v>
      </c>
      <c r="I1056" s="115">
        <v>0</v>
      </c>
      <c r="J1056" s="115">
        <v>0</v>
      </c>
      <c r="K1056" s="115">
        <v>0</v>
      </c>
      <c r="L1056" s="115">
        <v>0</v>
      </c>
      <c r="M1056" s="115">
        <v>0</v>
      </c>
      <c r="N1056" s="115">
        <v>0</v>
      </c>
      <c r="O1056" s="115">
        <v>0</v>
      </c>
      <c r="P1056" s="115">
        <v>0</v>
      </c>
      <c r="Q1056" s="115">
        <v>0</v>
      </c>
      <c r="R1056" s="115">
        <v>0</v>
      </c>
      <c r="S1056" s="115">
        <v>0</v>
      </c>
      <c r="T1056" s="115">
        <v>0</v>
      </c>
      <c r="U1056" s="115">
        <v>0</v>
      </c>
      <c r="V1056" s="115">
        <v>0</v>
      </c>
      <c r="W1056" s="115">
        <v>0</v>
      </c>
      <c r="X1056" s="115">
        <v>0</v>
      </c>
      <c r="Y1056" s="115">
        <v>0</v>
      </c>
      <c r="Z1056" s="115">
        <v>0</v>
      </c>
      <c r="AA1056" s="115">
        <v>0</v>
      </c>
      <c r="AB1056" s="115">
        <v>0</v>
      </c>
      <c r="AC1056" s="115">
        <v>0</v>
      </c>
      <c r="AD1056" s="115">
        <v>0</v>
      </c>
      <c r="AE1056" s="115">
        <v>0</v>
      </c>
      <c r="AF1056" s="115">
        <v>0</v>
      </c>
      <c r="AG1056" s="115">
        <v>0</v>
      </c>
    </row>
    <row r="1057" spans="1:33">
      <c r="A1057" s="115" t="s">
        <v>1075</v>
      </c>
      <c r="B1057" s="115" t="s">
        <v>19</v>
      </c>
      <c r="C1057" s="115">
        <v>0</v>
      </c>
      <c r="D1057" s="2">
        <v>58069900</v>
      </c>
      <c r="E1057" s="2">
        <v>125901000</v>
      </c>
      <c r="F1057" s="2">
        <v>179056000</v>
      </c>
      <c r="G1057" s="2">
        <v>215401000</v>
      </c>
      <c r="H1057" s="2">
        <v>236880000</v>
      </c>
      <c r="I1057" s="2">
        <v>234841000</v>
      </c>
      <c r="J1057" s="2">
        <v>187913000</v>
      </c>
      <c r="K1057" s="2">
        <v>98056600</v>
      </c>
      <c r="L1057" s="115">
        <v>0</v>
      </c>
      <c r="M1057" s="115">
        <v>0</v>
      </c>
      <c r="N1057" s="115">
        <v>0</v>
      </c>
      <c r="O1057" s="115">
        <v>0</v>
      </c>
      <c r="P1057" s="115">
        <v>0</v>
      </c>
      <c r="Q1057" s="115">
        <v>0</v>
      </c>
      <c r="R1057" s="115">
        <v>0</v>
      </c>
      <c r="S1057" s="115">
        <v>0</v>
      </c>
      <c r="T1057" s="115">
        <v>0</v>
      </c>
      <c r="U1057" s="115">
        <v>0</v>
      </c>
      <c r="V1057" s="115">
        <v>0</v>
      </c>
      <c r="W1057" s="115">
        <v>0</v>
      </c>
      <c r="X1057" s="115">
        <v>0</v>
      </c>
      <c r="Y1057" s="115">
        <v>0</v>
      </c>
      <c r="Z1057" s="115">
        <v>0</v>
      </c>
      <c r="AA1057" s="115">
        <v>0</v>
      </c>
      <c r="AB1057" s="115">
        <v>0</v>
      </c>
      <c r="AC1057" s="115">
        <v>0</v>
      </c>
      <c r="AD1057" s="115">
        <v>0</v>
      </c>
      <c r="AE1057" s="115">
        <v>0</v>
      </c>
      <c r="AF1057" s="115">
        <v>0</v>
      </c>
      <c r="AG1057" s="115">
        <v>0</v>
      </c>
    </row>
    <row r="1058" spans="1:33">
      <c r="A1058" s="115" t="s">
        <v>1076</v>
      </c>
      <c r="B1058" s="115" t="s">
        <v>19</v>
      </c>
      <c r="C1058" s="115">
        <v>0</v>
      </c>
      <c r="D1058" s="115">
        <v>0</v>
      </c>
      <c r="E1058" s="115">
        <v>0</v>
      </c>
      <c r="F1058" s="115">
        <v>0</v>
      </c>
      <c r="G1058" s="115">
        <v>0</v>
      </c>
      <c r="H1058" s="115">
        <v>0</v>
      </c>
      <c r="I1058" s="115">
        <v>0</v>
      </c>
      <c r="J1058" s="115">
        <v>0</v>
      </c>
      <c r="K1058" s="115">
        <v>0</v>
      </c>
      <c r="L1058" s="115">
        <v>0</v>
      </c>
      <c r="M1058" s="115">
        <v>0</v>
      </c>
      <c r="N1058" s="115">
        <v>0</v>
      </c>
      <c r="O1058" s="115">
        <v>0</v>
      </c>
      <c r="P1058" s="115">
        <v>0</v>
      </c>
      <c r="Q1058" s="115">
        <v>0</v>
      </c>
      <c r="R1058" s="115">
        <v>0</v>
      </c>
      <c r="S1058" s="115">
        <v>0</v>
      </c>
      <c r="T1058" s="115">
        <v>0</v>
      </c>
      <c r="U1058" s="115">
        <v>0</v>
      </c>
      <c r="V1058" s="115">
        <v>0</v>
      </c>
      <c r="W1058" s="115">
        <v>0</v>
      </c>
      <c r="X1058" s="115">
        <v>0</v>
      </c>
      <c r="Y1058" s="115">
        <v>0</v>
      </c>
      <c r="Z1058" s="115">
        <v>0</v>
      </c>
      <c r="AA1058" s="115">
        <v>0</v>
      </c>
      <c r="AB1058" s="115">
        <v>0</v>
      </c>
      <c r="AC1058" s="115">
        <v>0</v>
      </c>
      <c r="AD1058" s="115">
        <v>0</v>
      </c>
      <c r="AE1058" s="115">
        <v>0</v>
      </c>
      <c r="AF1058" s="115">
        <v>0</v>
      </c>
      <c r="AG1058" s="115">
        <v>0</v>
      </c>
    </row>
    <row r="1059" spans="1:33">
      <c r="A1059" s="115" t="s">
        <v>1077</v>
      </c>
      <c r="B1059" s="115" t="s">
        <v>19</v>
      </c>
      <c r="C1059" s="2">
        <v>12823100000</v>
      </c>
      <c r="D1059" s="2">
        <v>14571800000</v>
      </c>
      <c r="E1059" s="2">
        <v>19268900000</v>
      </c>
      <c r="F1059" s="2">
        <v>20130700000</v>
      </c>
      <c r="G1059" s="2">
        <v>17702100000</v>
      </c>
      <c r="H1059" s="2">
        <v>17879300000</v>
      </c>
      <c r="I1059" s="2">
        <v>18699000000</v>
      </c>
      <c r="J1059" s="2">
        <v>17149700000</v>
      </c>
      <c r="K1059" s="2">
        <v>17185700000</v>
      </c>
      <c r="L1059" s="2">
        <v>16613200000</v>
      </c>
      <c r="M1059" s="2">
        <v>16668200000</v>
      </c>
      <c r="N1059" s="2">
        <v>17779600000</v>
      </c>
      <c r="O1059" s="2">
        <v>16761500000</v>
      </c>
      <c r="P1059" s="2">
        <v>16767100000</v>
      </c>
      <c r="Q1059" s="2">
        <v>16583800000</v>
      </c>
      <c r="R1059" s="2">
        <v>17520800000</v>
      </c>
      <c r="S1059" s="2">
        <v>16516700000</v>
      </c>
      <c r="T1059" s="2">
        <v>16461000000</v>
      </c>
      <c r="U1059" s="2">
        <v>17128900000</v>
      </c>
      <c r="V1059" s="2">
        <v>16196600000</v>
      </c>
      <c r="W1059" s="2">
        <v>16106900000</v>
      </c>
      <c r="X1059" s="2">
        <v>16950300000</v>
      </c>
      <c r="Y1059" s="2">
        <v>15895300000</v>
      </c>
      <c r="Z1059" s="2">
        <v>15846200000</v>
      </c>
      <c r="AA1059" s="2">
        <v>15430400000</v>
      </c>
      <c r="AB1059" s="2">
        <v>15492200000</v>
      </c>
      <c r="AC1059" s="2">
        <v>15250300000</v>
      </c>
      <c r="AD1059" s="2">
        <v>15102600000</v>
      </c>
      <c r="AE1059" s="2">
        <v>15125800000</v>
      </c>
      <c r="AF1059" s="2">
        <v>15053300000</v>
      </c>
      <c r="AG1059" s="2">
        <v>14905200000</v>
      </c>
    </row>
    <row r="1060" spans="1:33">
      <c r="A1060" s="115" t="s">
        <v>1078</v>
      </c>
      <c r="B1060" s="115" t="s">
        <v>19</v>
      </c>
      <c r="C1060" s="115">
        <v>0</v>
      </c>
      <c r="D1060" s="115">
        <v>0</v>
      </c>
      <c r="E1060" s="115">
        <v>0</v>
      </c>
      <c r="F1060" s="115">
        <v>0</v>
      </c>
      <c r="G1060" s="115">
        <v>0</v>
      </c>
      <c r="H1060" s="115">
        <v>0</v>
      </c>
      <c r="I1060" s="115">
        <v>0</v>
      </c>
      <c r="J1060" s="115">
        <v>0</v>
      </c>
      <c r="K1060" s="115">
        <v>0</v>
      </c>
      <c r="L1060" s="115">
        <v>0</v>
      </c>
      <c r="M1060" s="115">
        <v>0</v>
      </c>
      <c r="N1060" s="115">
        <v>0</v>
      </c>
      <c r="O1060" s="115">
        <v>0</v>
      </c>
      <c r="P1060" s="115">
        <v>0</v>
      </c>
      <c r="Q1060" s="115">
        <v>0</v>
      </c>
      <c r="R1060" s="115">
        <v>0</v>
      </c>
      <c r="S1060" s="115">
        <v>0</v>
      </c>
      <c r="T1060" s="115">
        <v>0</v>
      </c>
      <c r="U1060" s="115">
        <v>0</v>
      </c>
      <c r="V1060" s="115">
        <v>0</v>
      </c>
      <c r="W1060" s="115">
        <v>0</v>
      </c>
      <c r="X1060" s="115">
        <v>0</v>
      </c>
      <c r="Y1060" s="115">
        <v>0</v>
      </c>
      <c r="Z1060" s="115">
        <v>0</v>
      </c>
      <c r="AA1060" s="115">
        <v>0</v>
      </c>
      <c r="AB1060" s="115">
        <v>0</v>
      </c>
      <c r="AC1060" s="115">
        <v>0</v>
      </c>
      <c r="AD1060" s="115">
        <v>0</v>
      </c>
      <c r="AE1060" s="115">
        <v>0</v>
      </c>
      <c r="AF1060" s="115">
        <v>0</v>
      </c>
      <c r="AG1060" s="115">
        <v>0</v>
      </c>
    </row>
    <row r="1061" spans="1:33">
      <c r="A1061" s="115" t="s">
        <v>1079</v>
      </c>
      <c r="B1061" s="115" t="s">
        <v>19</v>
      </c>
      <c r="C1061" s="115">
        <v>0</v>
      </c>
      <c r="D1061" s="115">
        <v>0</v>
      </c>
      <c r="E1061" s="115">
        <v>0</v>
      </c>
      <c r="F1061" s="115">
        <v>0</v>
      </c>
      <c r="G1061" s="115">
        <v>0</v>
      </c>
      <c r="H1061" s="115">
        <v>0</v>
      </c>
      <c r="I1061" s="115">
        <v>0</v>
      </c>
      <c r="J1061" s="115">
        <v>0</v>
      </c>
      <c r="K1061" s="115">
        <v>0</v>
      </c>
      <c r="L1061" s="115">
        <v>0</v>
      </c>
      <c r="M1061" s="115">
        <v>0</v>
      </c>
      <c r="N1061" s="115">
        <v>0</v>
      </c>
      <c r="O1061" s="115">
        <v>0</v>
      </c>
      <c r="P1061" s="115">
        <v>0</v>
      </c>
      <c r="Q1061" s="115">
        <v>0</v>
      </c>
      <c r="R1061" s="115">
        <v>0</v>
      </c>
      <c r="S1061" s="115">
        <v>0</v>
      </c>
      <c r="T1061" s="115">
        <v>0</v>
      </c>
      <c r="U1061" s="115">
        <v>0</v>
      </c>
      <c r="V1061" s="115">
        <v>0</v>
      </c>
      <c r="W1061" s="115">
        <v>0</v>
      </c>
      <c r="X1061" s="115">
        <v>0</v>
      </c>
      <c r="Y1061" s="115">
        <v>0</v>
      </c>
      <c r="Z1061" s="115">
        <v>0</v>
      </c>
      <c r="AA1061" s="115">
        <v>0</v>
      </c>
      <c r="AB1061" s="115">
        <v>0</v>
      </c>
      <c r="AC1061" s="115">
        <v>0</v>
      </c>
      <c r="AD1061" s="115">
        <v>0</v>
      </c>
      <c r="AE1061" s="115">
        <v>0</v>
      </c>
      <c r="AF1061" s="115">
        <v>0</v>
      </c>
      <c r="AG1061" s="115">
        <v>0</v>
      </c>
    </row>
    <row r="1062" spans="1:33">
      <c r="A1062" s="115" t="s">
        <v>1080</v>
      </c>
      <c r="B1062" s="115" t="s">
        <v>19</v>
      </c>
      <c r="C1062" s="115">
        <v>0</v>
      </c>
      <c r="D1062" s="115">
        <v>0</v>
      </c>
      <c r="E1062" s="115">
        <v>0</v>
      </c>
      <c r="F1062" s="115">
        <v>0</v>
      </c>
      <c r="G1062" s="115">
        <v>0</v>
      </c>
      <c r="H1062" s="115">
        <v>0</v>
      </c>
      <c r="I1062" s="115">
        <v>0</v>
      </c>
      <c r="J1062" s="115">
        <v>0</v>
      </c>
      <c r="K1062" s="115">
        <v>0</v>
      </c>
      <c r="L1062" s="115">
        <v>0</v>
      </c>
      <c r="M1062" s="115">
        <v>0</v>
      </c>
      <c r="N1062" s="115">
        <v>0</v>
      </c>
      <c r="O1062" s="115">
        <v>0</v>
      </c>
      <c r="P1062" s="115">
        <v>0</v>
      </c>
      <c r="Q1062" s="115">
        <v>0</v>
      </c>
      <c r="R1062" s="115">
        <v>0</v>
      </c>
      <c r="S1062" s="115">
        <v>0</v>
      </c>
      <c r="T1062" s="115">
        <v>0</v>
      </c>
      <c r="U1062" s="115">
        <v>0</v>
      </c>
      <c r="V1062" s="115">
        <v>0</v>
      </c>
      <c r="W1062" s="115">
        <v>0</v>
      </c>
      <c r="X1062" s="115">
        <v>0</v>
      </c>
      <c r="Y1062" s="115">
        <v>0</v>
      </c>
      <c r="Z1062" s="115">
        <v>0</v>
      </c>
      <c r="AA1062" s="115">
        <v>0</v>
      </c>
      <c r="AB1062" s="115">
        <v>0</v>
      </c>
      <c r="AC1062" s="115">
        <v>0</v>
      </c>
      <c r="AD1062" s="115">
        <v>0</v>
      </c>
      <c r="AE1062" s="115">
        <v>0</v>
      </c>
      <c r="AF1062" s="115">
        <v>0</v>
      </c>
      <c r="AG1062" s="115">
        <v>0</v>
      </c>
    </row>
    <row r="1063" spans="1:33">
      <c r="A1063" s="115" t="s">
        <v>1081</v>
      </c>
      <c r="B1063" s="115" t="s">
        <v>19</v>
      </c>
      <c r="C1063" s="115">
        <v>0</v>
      </c>
      <c r="D1063" s="115">
        <v>0</v>
      </c>
      <c r="E1063" s="115">
        <v>0</v>
      </c>
      <c r="F1063" s="115">
        <v>0</v>
      </c>
      <c r="G1063" s="115">
        <v>0</v>
      </c>
      <c r="H1063" s="115">
        <v>0</v>
      </c>
      <c r="I1063" s="115">
        <v>0</v>
      </c>
      <c r="J1063" s="115">
        <v>0</v>
      </c>
      <c r="K1063" s="115">
        <v>0</v>
      </c>
      <c r="L1063" s="115">
        <v>0</v>
      </c>
      <c r="M1063" s="115">
        <v>0</v>
      </c>
      <c r="N1063" s="115">
        <v>0</v>
      </c>
      <c r="O1063" s="115">
        <v>0</v>
      </c>
      <c r="P1063" s="115">
        <v>0</v>
      </c>
      <c r="Q1063" s="115">
        <v>0</v>
      </c>
      <c r="R1063" s="115">
        <v>0</v>
      </c>
      <c r="S1063" s="115">
        <v>0</v>
      </c>
      <c r="T1063" s="115">
        <v>0</v>
      </c>
      <c r="U1063" s="115">
        <v>0</v>
      </c>
      <c r="V1063" s="115">
        <v>0</v>
      </c>
      <c r="W1063" s="115">
        <v>0</v>
      </c>
      <c r="X1063" s="115">
        <v>0</v>
      </c>
      <c r="Y1063" s="115">
        <v>0</v>
      </c>
      <c r="Z1063" s="115">
        <v>0</v>
      </c>
      <c r="AA1063" s="115">
        <v>0</v>
      </c>
      <c r="AB1063" s="115">
        <v>0</v>
      </c>
      <c r="AC1063" s="115">
        <v>0</v>
      </c>
      <c r="AD1063" s="115">
        <v>0</v>
      </c>
      <c r="AE1063" s="115">
        <v>0</v>
      </c>
      <c r="AF1063" s="115">
        <v>0</v>
      </c>
      <c r="AG1063" s="115">
        <v>0</v>
      </c>
    </row>
    <row r="1064" spans="1:33">
      <c r="A1064" s="115" t="s">
        <v>1082</v>
      </c>
      <c r="B1064" s="115" t="s">
        <v>19</v>
      </c>
      <c r="C1064" s="2">
        <v>306421000</v>
      </c>
      <c r="D1064" s="2">
        <v>305016000</v>
      </c>
      <c r="E1064" s="2">
        <v>307071000</v>
      </c>
      <c r="F1064" s="2">
        <v>307334000</v>
      </c>
      <c r="G1064" s="2">
        <v>306127000</v>
      </c>
      <c r="H1064" s="2">
        <v>304393000</v>
      </c>
      <c r="I1064" s="2">
        <v>301306000</v>
      </c>
      <c r="J1064" s="2">
        <v>297440000</v>
      </c>
      <c r="K1064" s="2">
        <v>293680000</v>
      </c>
      <c r="L1064" s="2">
        <v>289714000</v>
      </c>
      <c r="M1064" s="2">
        <v>284828000</v>
      </c>
      <c r="N1064" s="2">
        <v>280267000</v>
      </c>
      <c r="O1064" s="2">
        <v>276340000</v>
      </c>
      <c r="P1064" s="2">
        <v>272334000</v>
      </c>
      <c r="Q1064" s="2">
        <v>268601000</v>
      </c>
      <c r="R1064" s="2">
        <v>265140000</v>
      </c>
      <c r="S1064" s="2">
        <v>261298000</v>
      </c>
      <c r="T1064" s="2">
        <v>257109000</v>
      </c>
      <c r="U1064" s="2">
        <v>252982000</v>
      </c>
      <c r="V1064" s="2">
        <v>249152000</v>
      </c>
      <c r="W1064" s="2">
        <v>245718000</v>
      </c>
      <c r="X1064" s="2">
        <v>242206000</v>
      </c>
      <c r="Y1064" s="2">
        <v>238593000</v>
      </c>
      <c r="Z1064" s="2">
        <v>234978000</v>
      </c>
      <c r="AA1064" s="2">
        <v>231189000</v>
      </c>
      <c r="AB1064" s="2">
        <v>227669000</v>
      </c>
      <c r="AC1064" s="2">
        <v>223999000</v>
      </c>
      <c r="AD1064" s="2">
        <v>220017000</v>
      </c>
      <c r="AE1064" s="2">
        <v>216391000</v>
      </c>
      <c r="AF1064" s="2">
        <v>212737000</v>
      </c>
      <c r="AG1064" s="2">
        <v>209072000</v>
      </c>
    </row>
    <row r="1065" spans="1:33">
      <c r="A1065" s="115" t="s">
        <v>1083</v>
      </c>
      <c r="B1065" s="115" t="s">
        <v>19</v>
      </c>
      <c r="C1065" s="2">
        <v>1163930000</v>
      </c>
      <c r="D1065" s="2">
        <v>1159330000</v>
      </c>
      <c r="E1065" s="2">
        <v>1167930000</v>
      </c>
      <c r="F1065" s="2">
        <v>1169830000</v>
      </c>
      <c r="G1065" s="2">
        <v>1166660000</v>
      </c>
      <c r="H1065" s="2">
        <v>1162100000</v>
      </c>
      <c r="I1065" s="2">
        <v>1153170000</v>
      </c>
      <c r="J1065" s="2">
        <v>1141840000</v>
      </c>
      <c r="K1065" s="2">
        <v>1131630000</v>
      </c>
      <c r="L1065" s="2">
        <v>1121340000</v>
      </c>
      <c r="M1065" s="2">
        <v>1107680000</v>
      </c>
      <c r="N1065" s="2">
        <v>1095810000</v>
      </c>
      <c r="O1065" s="2">
        <v>1086730000</v>
      </c>
      <c r="P1065" s="2">
        <v>1077720000</v>
      </c>
      <c r="Q1065" s="2">
        <v>1070150000</v>
      </c>
      <c r="R1065" s="2">
        <v>1064390000</v>
      </c>
      <c r="S1065" s="2">
        <v>1057640000</v>
      </c>
      <c r="T1065" s="2">
        <v>1049730000</v>
      </c>
      <c r="U1065" s="2">
        <v>1042290000</v>
      </c>
      <c r="V1065" s="2">
        <v>1036590000</v>
      </c>
      <c r="W1065" s="2">
        <v>1032460000</v>
      </c>
      <c r="X1065" s="2">
        <v>1028170000</v>
      </c>
      <c r="Y1065" s="2">
        <v>1023670000</v>
      </c>
      <c r="Z1065" s="2">
        <v>1019310000</v>
      </c>
      <c r="AA1065" s="2">
        <v>1014260000</v>
      </c>
      <c r="AB1065" s="2">
        <v>1010340000</v>
      </c>
      <c r="AC1065" s="2">
        <v>1005790000</v>
      </c>
      <c r="AD1065" s="2">
        <v>999939000</v>
      </c>
      <c r="AE1065" s="2">
        <v>995788000</v>
      </c>
      <c r="AF1065" s="2">
        <v>991480000</v>
      </c>
      <c r="AG1065" s="2">
        <v>987092000</v>
      </c>
    </row>
    <row r="1066" spans="1:33">
      <c r="A1066" s="115" t="s">
        <v>1084</v>
      </c>
      <c r="B1066" s="115" t="s">
        <v>19</v>
      </c>
      <c r="C1066" s="115">
        <v>0</v>
      </c>
      <c r="D1066" s="2">
        <v>7989390</v>
      </c>
      <c r="E1066" s="2">
        <v>17488200</v>
      </c>
      <c r="F1066" s="2">
        <v>24950900</v>
      </c>
      <c r="G1066" s="2">
        <v>29948600</v>
      </c>
      <c r="H1066" s="2">
        <v>32785900</v>
      </c>
      <c r="I1066" s="2">
        <v>31880800</v>
      </c>
      <c r="J1066" s="2">
        <v>25786400</v>
      </c>
      <c r="K1066" s="2">
        <v>13266800</v>
      </c>
      <c r="L1066" s="115">
        <v>0</v>
      </c>
      <c r="M1066" s="115">
        <v>0</v>
      </c>
      <c r="N1066" s="115">
        <v>0</v>
      </c>
      <c r="O1066" s="115">
        <v>0</v>
      </c>
      <c r="P1066" s="115">
        <v>0</v>
      </c>
      <c r="Q1066" s="115">
        <v>0</v>
      </c>
      <c r="R1066" s="115">
        <v>0</v>
      </c>
      <c r="S1066" s="115">
        <v>0</v>
      </c>
      <c r="T1066" s="115">
        <v>0</v>
      </c>
      <c r="U1066" s="115">
        <v>0</v>
      </c>
      <c r="V1066" s="115">
        <v>0</v>
      </c>
      <c r="W1066" s="115">
        <v>0</v>
      </c>
      <c r="X1066" s="115">
        <v>0</v>
      </c>
      <c r="Y1066" s="115">
        <v>0</v>
      </c>
      <c r="Z1066" s="115">
        <v>0</v>
      </c>
      <c r="AA1066" s="115">
        <v>0</v>
      </c>
      <c r="AB1066" s="115">
        <v>0</v>
      </c>
      <c r="AC1066" s="115">
        <v>0</v>
      </c>
      <c r="AD1066" s="115">
        <v>0</v>
      </c>
      <c r="AE1066" s="115">
        <v>0</v>
      </c>
      <c r="AF1066" s="115">
        <v>0</v>
      </c>
      <c r="AG1066" s="115">
        <v>0</v>
      </c>
    </row>
    <row r="1067" spans="1:33">
      <c r="A1067" s="115" t="s">
        <v>1085</v>
      </c>
      <c r="B1067" s="115" t="s">
        <v>19</v>
      </c>
      <c r="C1067" s="115">
        <v>0</v>
      </c>
      <c r="D1067" s="2">
        <v>2387510</v>
      </c>
      <c r="E1067" s="2">
        <v>5229650</v>
      </c>
      <c r="F1067" s="2">
        <v>7467000</v>
      </c>
      <c r="G1067" s="2">
        <v>8973620</v>
      </c>
      <c r="H1067" s="2">
        <v>9841070</v>
      </c>
      <c r="I1067" s="2">
        <v>9593160</v>
      </c>
      <c r="J1067" s="2">
        <v>7782900</v>
      </c>
      <c r="K1067" s="2">
        <v>4019240</v>
      </c>
      <c r="L1067" s="115">
        <v>0</v>
      </c>
      <c r="M1067" s="115">
        <v>0</v>
      </c>
      <c r="N1067" s="115">
        <v>0</v>
      </c>
      <c r="O1067" s="115">
        <v>0</v>
      </c>
      <c r="P1067" s="115">
        <v>0</v>
      </c>
      <c r="Q1067" s="115">
        <v>0</v>
      </c>
      <c r="R1067" s="115">
        <v>0</v>
      </c>
      <c r="S1067" s="115">
        <v>0</v>
      </c>
      <c r="T1067" s="115">
        <v>0</v>
      </c>
      <c r="U1067" s="115">
        <v>0</v>
      </c>
      <c r="V1067" s="115">
        <v>0</v>
      </c>
      <c r="W1067" s="115">
        <v>0</v>
      </c>
      <c r="X1067" s="115">
        <v>0</v>
      </c>
      <c r="Y1067" s="115">
        <v>0</v>
      </c>
      <c r="Z1067" s="115">
        <v>0</v>
      </c>
      <c r="AA1067" s="115">
        <v>0</v>
      </c>
      <c r="AB1067" s="115">
        <v>0</v>
      </c>
      <c r="AC1067" s="115">
        <v>0</v>
      </c>
      <c r="AD1067" s="115">
        <v>0</v>
      </c>
      <c r="AE1067" s="115">
        <v>0</v>
      </c>
      <c r="AF1067" s="115">
        <v>0</v>
      </c>
      <c r="AG1067" s="115">
        <v>0</v>
      </c>
    </row>
    <row r="1068" spans="1:33">
      <c r="A1068" s="115" t="s">
        <v>1086</v>
      </c>
      <c r="B1068" s="115" t="s">
        <v>19</v>
      </c>
      <c r="C1068" s="115">
        <v>0</v>
      </c>
      <c r="D1068" s="115">
        <v>0</v>
      </c>
      <c r="E1068" s="115">
        <v>0</v>
      </c>
      <c r="F1068" s="115">
        <v>0</v>
      </c>
      <c r="G1068" s="115">
        <v>0</v>
      </c>
      <c r="H1068" s="115">
        <v>0</v>
      </c>
      <c r="I1068" s="115">
        <v>0</v>
      </c>
      <c r="J1068" s="115">
        <v>0</v>
      </c>
      <c r="K1068" s="115">
        <v>0</v>
      </c>
      <c r="L1068" s="115">
        <v>0</v>
      </c>
      <c r="M1068" s="115">
        <v>0</v>
      </c>
      <c r="N1068" s="115">
        <v>0</v>
      </c>
      <c r="O1068" s="115">
        <v>0</v>
      </c>
      <c r="P1068" s="115">
        <v>0</v>
      </c>
      <c r="Q1068" s="115">
        <v>0</v>
      </c>
      <c r="R1068" s="115">
        <v>0</v>
      </c>
      <c r="S1068" s="115">
        <v>0</v>
      </c>
      <c r="T1068" s="115">
        <v>0</v>
      </c>
      <c r="U1068" s="115">
        <v>0</v>
      </c>
      <c r="V1068" s="115">
        <v>0</v>
      </c>
      <c r="W1068" s="115">
        <v>0</v>
      </c>
      <c r="X1068" s="115">
        <v>0</v>
      </c>
      <c r="Y1068" s="115">
        <v>0</v>
      </c>
      <c r="Z1068" s="115">
        <v>0</v>
      </c>
      <c r="AA1068" s="115">
        <v>0</v>
      </c>
      <c r="AB1068" s="115">
        <v>0</v>
      </c>
      <c r="AC1068" s="115">
        <v>0</v>
      </c>
      <c r="AD1068" s="115">
        <v>0</v>
      </c>
      <c r="AE1068" s="115">
        <v>0</v>
      </c>
      <c r="AF1068" s="115">
        <v>0</v>
      </c>
      <c r="AG1068" s="115">
        <v>0</v>
      </c>
    </row>
    <row r="1069" spans="1:33">
      <c r="A1069" s="115" t="s">
        <v>1087</v>
      </c>
      <c r="B1069" s="115" t="s">
        <v>19</v>
      </c>
      <c r="C1069" s="115">
        <v>0</v>
      </c>
      <c r="D1069" s="115">
        <v>0</v>
      </c>
      <c r="E1069" s="115">
        <v>0</v>
      </c>
      <c r="F1069" s="115">
        <v>0</v>
      </c>
      <c r="G1069" s="115">
        <v>0</v>
      </c>
      <c r="H1069" s="115">
        <v>0</v>
      </c>
      <c r="I1069" s="115">
        <v>0</v>
      </c>
      <c r="J1069" s="115">
        <v>0</v>
      </c>
      <c r="K1069" s="115">
        <v>0</v>
      </c>
      <c r="L1069" s="115">
        <v>0</v>
      </c>
      <c r="M1069" s="115">
        <v>0</v>
      </c>
      <c r="N1069" s="115">
        <v>0</v>
      </c>
      <c r="O1069" s="115">
        <v>0</v>
      </c>
      <c r="P1069" s="115">
        <v>0</v>
      </c>
      <c r="Q1069" s="115">
        <v>0</v>
      </c>
      <c r="R1069" s="115">
        <v>0</v>
      </c>
      <c r="S1069" s="115">
        <v>0</v>
      </c>
      <c r="T1069" s="115">
        <v>0</v>
      </c>
      <c r="U1069" s="115">
        <v>0</v>
      </c>
      <c r="V1069" s="115">
        <v>0</v>
      </c>
      <c r="W1069" s="115">
        <v>0</v>
      </c>
      <c r="X1069" s="115">
        <v>0</v>
      </c>
      <c r="Y1069" s="115">
        <v>0</v>
      </c>
      <c r="Z1069" s="115">
        <v>0</v>
      </c>
      <c r="AA1069" s="115">
        <v>0</v>
      </c>
      <c r="AB1069" s="115">
        <v>0</v>
      </c>
      <c r="AC1069" s="115">
        <v>0</v>
      </c>
      <c r="AD1069" s="115">
        <v>0</v>
      </c>
      <c r="AE1069" s="115">
        <v>0</v>
      </c>
      <c r="AF1069" s="115">
        <v>0</v>
      </c>
      <c r="AG1069" s="115">
        <v>0</v>
      </c>
    </row>
    <row r="1070" spans="1:33">
      <c r="A1070" s="115" t="s">
        <v>1088</v>
      </c>
      <c r="B1070" s="115" t="s">
        <v>19</v>
      </c>
      <c r="C1070" s="115">
        <v>0</v>
      </c>
      <c r="D1070" s="115">
        <v>0</v>
      </c>
      <c r="E1070" s="115">
        <v>0</v>
      </c>
      <c r="F1070" s="115">
        <v>0</v>
      </c>
      <c r="G1070" s="115">
        <v>0</v>
      </c>
      <c r="H1070" s="115">
        <v>0</v>
      </c>
      <c r="I1070" s="115">
        <v>0</v>
      </c>
      <c r="J1070" s="115">
        <v>0</v>
      </c>
      <c r="K1070" s="115">
        <v>0</v>
      </c>
      <c r="L1070" s="115">
        <v>0</v>
      </c>
      <c r="M1070" s="115">
        <v>0</v>
      </c>
      <c r="N1070" s="115">
        <v>0</v>
      </c>
      <c r="O1070" s="115">
        <v>0</v>
      </c>
      <c r="P1070" s="115">
        <v>0</v>
      </c>
      <c r="Q1070" s="115">
        <v>0</v>
      </c>
      <c r="R1070" s="115">
        <v>0</v>
      </c>
      <c r="S1070" s="115">
        <v>0</v>
      </c>
      <c r="T1070" s="115">
        <v>0</v>
      </c>
      <c r="U1070" s="115">
        <v>0</v>
      </c>
      <c r="V1070" s="115">
        <v>0</v>
      </c>
      <c r="W1070" s="115">
        <v>0</v>
      </c>
      <c r="X1070" s="115">
        <v>0</v>
      </c>
      <c r="Y1070" s="115">
        <v>0</v>
      </c>
      <c r="Z1070" s="115">
        <v>0</v>
      </c>
      <c r="AA1070" s="115">
        <v>0</v>
      </c>
      <c r="AB1070" s="115">
        <v>0</v>
      </c>
      <c r="AC1070" s="115">
        <v>0</v>
      </c>
      <c r="AD1070" s="115">
        <v>0</v>
      </c>
      <c r="AE1070" s="115">
        <v>0</v>
      </c>
      <c r="AF1070" s="115">
        <v>0</v>
      </c>
      <c r="AG1070" s="115">
        <v>0</v>
      </c>
    </row>
    <row r="1071" spans="1:33">
      <c r="A1071" s="115" t="s">
        <v>1089</v>
      </c>
      <c r="B1071" s="115" t="s">
        <v>19</v>
      </c>
      <c r="C1071" s="115">
        <v>0</v>
      </c>
      <c r="D1071" s="115">
        <v>0</v>
      </c>
      <c r="E1071" s="115">
        <v>0</v>
      </c>
      <c r="F1071" s="115">
        <v>0</v>
      </c>
      <c r="G1071" s="115">
        <v>0</v>
      </c>
      <c r="H1071" s="115">
        <v>0</v>
      </c>
      <c r="I1071" s="115">
        <v>0</v>
      </c>
      <c r="J1071" s="115">
        <v>0</v>
      </c>
      <c r="K1071" s="115">
        <v>0</v>
      </c>
      <c r="L1071" s="115">
        <v>0</v>
      </c>
      <c r="M1071" s="115">
        <v>0</v>
      </c>
      <c r="N1071" s="115">
        <v>0</v>
      </c>
      <c r="O1071" s="115">
        <v>0</v>
      </c>
      <c r="P1071" s="115">
        <v>0</v>
      </c>
      <c r="Q1071" s="115">
        <v>0</v>
      </c>
      <c r="R1071" s="115">
        <v>0</v>
      </c>
      <c r="S1071" s="115">
        <v>0</v>
      </c>
      <c r="T1071" s="115">
        <v>0</v>
      </c>
      <c r="U1071" s="115">
        <v>0</v>
      </c>
      <c r="V1071" s="115">
        <v>0</v>
      </c>
      <c r="W1071" s="115">
        <v>0</v>
      </c>
      <c r="X1071" s="115">
        <v>0</v>
      </c>
      <c r="Y1071" s="115">
        <v>0</v>
      </c>
      <c r="Z1071" s="115">
        <v>0</v>
      </c>
      <c r="AA1071" s="115">
        <v>0</v>
      </c>
      <c r="AB1071" s="115">
        <v>0</v>
      </c>
      <c r="AC1071" s="115">
        <v>0</v>
      </c>
      <c r="AD1071" s="115">
        <v>0</v>
      </c>
      <c r="AE1071" s="115">
        <v>0</v>
      </c>
      <c r="AF1071" s="115">
        <v>0</v>
      </c>
      <c r="AG1071" s="115">
        <v>0</v>
      </c>
    </row>
    <row r="1072" spans="1:33">
      <c r="A1072" s="115" t="s">
        <v>1090</v>
      </c>
      <c r="B1072" s="115" t="s">
        <v>19</v>
      </c>
      <c r="C1072" s="115">
        <v>0</v>
      </c>
      <c r="D1072" s="115">
        <v>0</v>
      </c>
      <c r="E1072" s="115">
        <v>0</v>
      </c>
      <c r="F1072" s="115">
        <v>0</v>
      </c>
      <c r="G1072" s="115">
        <v>0</v>
      </c>
      <c r="H1072" s="115">
        <v>0</v>
      </c>
      <c r="I1072" s="115">
        <v>0</v>
      </c>
      <c r="J1072" s="115">
        <v>0</v>
      </c>
      <c r="K1072" s="115">
        <v>0</v>
      </c>
      <c r="L1072" s="115">
        <v>0</v>
      </c>
      <c r="M1072" s="115">
        <v>0</v>
      </c>
      <c r="N1072" s="115">
        <v>0</v>
      </c>
      <c r="O1072" s="115">
        <v>0</v>
      </c>
      <c r="P1072" s="115">
        <v>0</v>
      </c>
      <c r="Q1072" s="115">
        <v>0</v>
      </c>
      <c r="R1072" s="115">
        <v>0</v>
      </c>
      <c r="S1072" s="115">
        <v>0</v>
      </c>
      <c r="T1072" s="115">
        <v>0</v>
      </c>
      <c r="U1072" s="115">
        <v>0</v>
      </c>
      <c r="V1072" s="115">
        <v>0</v>
      </c>
      <c r="W1072" s="115">
        <v>0</v>
      </c>
      <c r="X1072" s="115">
        <v>0</v>
      </c>
      <c r="Y1072" s="115">
        <v>0</v>
      </c>
      <c r="Z1072" s="115">
        <v>0</v>
      </c>
      <c r="AA1072" s="115">
        <v>0</v>
      </c>
      <c r="AB1072" s="115">
        <v>0</v>
      </c>
      <c r="AC1072" s="115">
        <v>0</v>
      </c>
      <c r="AD1072" s="115">
        <v>0</v>
      </c>
      <c r="AE1072" s="115">
        <v>0</v>
      </c>
      <c r="AF1072" s="115">
        <v>0</v>
      </c>
      <c r="AG1072" s="115">
        <v>0</v>
      </c>
    </row>
    <row r="1073" spans="1:33">
      <c r="A1073" s="115" t="s">
        <v>1091</v>
      </c>
      <c r="B1073" s="115" t="s">
        <v>19</v>
      </c>
      <c r="C1073" s="115">
        <v>0</v>
      </c>
      <c r="D1073" s="115">
        <v>0</v>
      </c>
      <c r="E1073" s="115">
        <v>0</v>
      </c>
      <c r="F1073" s="115">
        <v>0</v>
      </c>
      <c r="G1073" s="115">
        <v>0</v>
      </c>
      <c r="H1073" s="115">
        <v>0</v>
      </c>
      <c r="I1073" s="115">
        <v>0</v>
      </c>
      <c r="J1073" s="115">
        <v>0</v>
      </c>
      <c r="K1073" s="115">
        <v>0</v>
      </c>
      <c r="L1073" s="115">
        <v>0</v>
      </c>
      <c r="M1073" s="115">
        <v>0</v>
      </c>
      <c r="N1073" s="115">
        <v>0</v>
      </c>
      <c r="O1073" s="115">
        <v>0</v>
      </c>
      <c r="P1073" s="115">
        <v>0</v>
      </c>
      <c r="Q1073" s="115">
        <v>0</v>
      </c>
      <c r="R1073" s="115">
        <v>0</v>
      </c>
      <c r="S1073" s="115">
        <v>0</v>
      </c>
      <c r="T1073" s="115">
        <v>0</v>
      </c>
      <c r="U1073" s="115">
        <v>0</v>
      </c>
      <c r="V1073" s="115">
        <v>0</v>
      </c>
      <c r="W1073" s="115">
        <v>0</v>
      </c>
      <c r="X1073" s="115">
        <v>0</v>
      </c>
      <c r="Y1073" s="115">
        <v>0</v>
      </c>
      <c r="Z1073" s="115">
        <v>0</v>
      </c>
      <c r="AA1073" s="115">
        <v>0</v>
      </c>
      <c r="AB1073" s="115">
        <v>0</v>
      </c>
      <c r="AC1073" s="115">
        <v>0</v>
      </c>
      <c r="AD1073" s="115">
        <v>0</v>
      </c>
      <c r="AE1073" s="115">
        <v>0</v>
      </c>
      <c r="AF1073" s="115">
        <v>0</v>
      </c>
      <c r="AG1073" s="115">
        <v>0</v>
      </c>
    </row>
    <row r="1074" spans="1:33">
      <c r="A1074" s="115" t="s">
        <v>1092</v>
      </c>
      <c r="B1074" s="115" t="s">
        <v>19</v>
      </c>
      <c r="C1074" s="115">
        <v>0</v>
      </c>
      <c r="D1074" s="115">
        <v>0</v>
      </c>
      <c r="E1074" s="115">
        <v>0</v>
      </c>
      <c r="F1074" s="115">
        <v>0</v>
      </c>
      <c r="G1074" s="115">
        <v>0</v>
      </c>
      <c r="H1074" s="115">
        <v>0</v>
      </c>
      <c r="I1074" s="115">
        <v>0</v>
      </c>
      <c r="J1074" s="115">
        <v>0</v>
      </c>
      <c r="K1074" s="115">
        <v>0</v>
      </c>
      <c r="L1074" s="115">
        <v>0</v>
      </c>
      <c r="M1074" s="115">
        <v>0</v>
      </c>
      <c r="N1074" s="115">
        <v>0</v>
      </c>
      <c r="O1074" s="115">
        <v>0</v>
      </c>
      <c r="P1074" s="115">
        <v>0</v>
      </c>
      <c r="Q1074" s="115">
        <v>0</v>
      </c>
      <c r="R1074" s="115">
        <v>0</v>
      </c>
      <c r="S1074" s="115">
        <v>0</v>
      </c>
      <c r="T1074" s="115">
        <v>0</v>
      </c>
      <c r="U1074" s="115">
        <v>0</v>
      </c>
      <c r="V1074" s="115">
        <v>0</v>
      </c>
      <c r="W1074" s="115">
        <v>0</v>
      </c>
      <c r="X1074" s="115">
        <v>0</v>
      </c>
      <c r="Y1074" s="115">
        <v>0</v>
      </c>
      <c r="Z1074" s="115">
        <v>0</v>
      </c>
      <c r="AA1074" s="115">
        <v>0</v>
      </c>
      <c r="AB1074" s="115">
        <v>0</v>
      </c>
      <c r="AC1074" s="115">
        <v>0</v>
      </c>
      <c r="AD1074" s="115">
        <v>0</v>
      </c>
      <c r="AE1074" s="115">
        <v>0</v>
      </c>
      <c r="AF1074" s="115">
        <v>0</v>
      </c>
      <c r="AG1074" s="115">
        <v>0</v>
      </c>
    </row>
    <row r="1075" spans="1:33">
      <c r="A1075" s="115" t="s">
        <v>1093</v>
      </c>
      <c r="B1075" s="115" t="s">
        <v>19</v>
      </c>
      <c r="C1075" s="2">
        <v>14336600000</v>
      </c>
      <c r="D1075" s="2">
        <v>12647200000</v>
      </c>
      <c r="E1075" s="2">
        <v>8212860000</v>
      </c>
      <c r="F1075" s="2">
        <v>7352450000</v>
      </c>
      <c r="G1075" s="2">
        <v>9562300000</v>
      </c>
      <c r="H1075" s="2">
        <v>9368060000</v>
      </c>
      <c r="I1075" s="2">
        <v>8846080000</v>
      </c>
      <c r="J1075" s="2">
        <v>9670780000</v>
      </c>
      <c r="K1075" s="2">
        <v>9673930000</v>
      </c>
      <c r="L1075" s="2">
        <v>10017300000</v>
      </c>
      <c r="M1075" s="2">
        <v>9958000000</v>
      </c>
      <c r="N1075" s="2">
        <v>9316650000</v>
      </c>
      <c r="O1075" s="2">
        <v>9840930000</v>
      </c>
      <c r="P1075" s="2">
        <v>9802930000</v>
      </c>
      <c r="Q1075" s="2">
        <v>9873380000</v>
      </c>
      <c r="R1075" s="2">
        <v>9340980000</v>
      </c>
      <c r="S1075" s="2">
        <v>9868590000</v>
      </c>
      <c r="T1075" s="2">
        <v>9867230000</v>
      </c>
      <c r="U1075" s="2">
        <v>9463640000</v>
      </c>
      <c r="V1075" s="2">
        <v>9948900000</v>
      </c>
      <c r="W1075" s="2">
        <v>9948370000</v>
      </c>
      <c r="X1075" s="2">
        <v>9462550000</v>
      </c>
      <c r="Y1075" s="2">
        <v>10015700000</v>
      </c>
      <c r="Z1075" s="2">
        <v>10023400000</v>
      </c>
      <c r="AA1075" s="2">
        <v>10222900000</v>
      </c>
      <c r="AB1075" s="2">
        <v>10155700000</v>
      </c>
      <c r="AC1075" s="2">
        <v>10261500000</v>
      </c>
      <c r="AD1075" s="2">
        <v>10319100000</v>
      </c>
      <c r="AE1075" s="2">
        <v>10286800000</v>
      </c>
      <c r="AF1075" s="2">
        <v>10298700000</v>
      </c>
      <c r="AG1075" s="2">
        <v>10355000000</v>
      </c>
    </row>
    <row r="1076" spans="1:33">
      <c r="A1076" s="115" t="s">
        <v>1094</v>
      </c>
      <c r="B1076" s="115" t="s">
        <v>19</v>
      </c>
      <c r="C1076" s="115">
        <v>0</v>
      </c>
      <c r="D1076" s="115">
        <v>0</v>
      </c>
      <c r="E1076" s="115">
        <v>0</v>
      </c>
      <c r="F1076" s="115">
        <v>0</v>
      </c>
      <c r="G1076" s="115">
        <v>0</v>
      </c>
      <c r="H1076" s="115">
        <v>0</v>
      </c>
      <c r="I1076" s="115">
        <v>0</v>
      </c>
      <c r="J1076" s="115">
        <v>0</v>
      </c>
      <c r="K1076" s="115">
        <v>0</v>
      </c>
      <c r="L1076" s="115">
        <v>0</v>
      </c>
      <c r="M1076" s="115">
        <v>0</v>
      </c>
      <c r="N1076" s="115">
        <v>0</v>
      </c>
      <c r="O1076" s="115">
        <v>0</v>
      </c>
      <c r="P1076" s="115">
        <v>0</v>
      </c>
      <c r="Q1076" s="115">
        <v>0</v>
      </c>
      <c r="R1076" s="115">
        <v>0</v>
      </c>
      <c r="S1076" s="115">
        <v>0</v>
      </c>
      <c r="T1076" s="115">
        <v>0</v>
      </c>
      <c r="U1076" s="115">
        <v>0</v>
      </c>
      <c r="V1076" s="115">
        <v>0</v>
      </c>
      <c r="W1076" s="115">
        <v>0</v>
      </c>
      <c r="X1076" s="115">
        <v>0</v>
      </c>
      <c r="Y1076" s="115">
        <v>0</v>
      </c>
      <c r="Z1076" s="115">
        <v>0</v>
      </c>
      <c r="AA1076" s="115">
        <v>0</v>
      </c>
      <c r="AB1076" s="115">
        <v>0</v>
      </c>
      <c r="AC1076" s="115">
        <v>0</v>
      </c>
      <c r="AD1076" s="115">
        <v>0</v>
      </c>
      <c r="AE1076" s="115">
        <v>0</v>
      </c>
      <c r="AF1076" s="115">
        <v>0</v>
      </c>
      <c r="AG1076" s="115">
        <v>0</v>
      </c>
    </row>
    <row r="1077" spans="1:33">
      <c r="A1077" s="115" t="s">
        <v>1095</v>
      </c>
      <c r="B1077" s="115" t="s">
        <v>19</v>
      </c>
      <c r="C1077" s="115">
        <v>0</v>
      </c>
      <c r="D1077" s="2">
        <v>53899000</v>
      </c>
      <c r="E1077" s="2">
        <v>116858000</v>
      </c>
      <c r="F1077" s="2">
        <v>166195000</v>
      </c>
      <c r="G1077" s="2">
        <v>199930000</v>
      </c>
      <c r="H1077" s="2">
        <v>219866000</v>
      </c>
      <c r="I1077" s="2">
        <v>217973000</v>
      </c>
      <c r="J1077" s="2">
        <v>174416000</v>
      </c>
      <c r="K1077" s="2">
        <v>91013600</v>
      </c>
      <c r="L1077" s="115">
        <v>0</v>
      </c>
      <c r="M1077" s="115">
        <v>0</v>
      </c>
      <c r="N1077" s="115">
        <v>0</v>
      </c>
      <c r="O1077" s="115">
        <v>0</v>
      </c>
      <c r="P1077" s="115">
        <v>0</v>
      </c>
      <c r="Q1077" s="115">
        <v>0</v>
      </c>
      <c r="R1077" s="115">
        <v>0</v>
      </c>
      <c r="S1077" s="115">
        <v>0</v>
      </c>
      <c r="T1077" s="115">
        <v>0</v>
      </c>
      <c r="U1077" s="115">
        <v>0</v>
      </c>
      <c r="V1077" s="115">
        <v>0</v>
      </c>
      <c r="W1077" s="115">
        <v>0</v>
      </c>
      <c r="X1077" s="115">
        <v>0</v>
      </c>
      <c r="Y1077" s="115">
        <v>0</v>
      </c>
      <c r="Z1077" s="115">
        <v>0</v>
      </c>
      <c r="AA1077" s="115">
        <v>0</v>
      </c>
      <c r="AB1077" s="115">
        <v>0</v>
      </c>
      <c r="AC1077" s="115">
        <v>0</v>
      </c>
      <c r="AD1077" s="115">
        <v>0</v>
      </c>
      <c r="AE1077" s="115">
        <v>0</v>
      </c>
      <c r="AF1077" s="115">
        <v>0</v>
      </c>
      <c r="AG1077" s="115">
        <v>0</v>
      </c>
    </row>
    <row r="1078" spans="1:33">
      <c r="A1078" s="115" t="s">
        <v>1096</v>
      </c>
      <c r="B1078" s="115" t="s">
        <v>19</v>
      </c>
      <c r="C1078" s="115">
        <v>0</v>
      </c>
      <c r="D1078" s="115">
        <v>0</v>
      </c>
      <c r="E1078" s="115">
        <v>0</v>
      </c>
      <c r="F1078" s="115">
        <v>0</v>
      </c>
      <c r="G1078" s="115">
        <v>0</v>
      </c>
      <c r="H1078" s="115">
        <v>0</v>
      </c>
      <c r="I1078" s="115">
        <v>0</v>
      </c>
      <c r="J1078" s="115">
        <v>0</v>
      </c>
      <c r="K1078" s="115">
        <v>0</v>
      </c>
      <c r="L1078" s="115">
        <v>0</v>
      </c>
      <c r="M1078" s="115">
        <v>0</v>
      </c>
      <c r="N1078" s="115">
        <v>0</v>
      </c>
      <c r="O1078" s="115">
        <v>0</v>
      </c>
      <c r="P1078" s="115">
        <v>0</v>
      </c>
      <c r="Q1078" s="115">
        <v>0</v>
      </c>
      <c r="R1078" s="115">
        <v>0</v>
      </c>
      <c r="S1078" s="115">
        <v>0</v>
      </c>
      <c r="T1078" s="115">
        <v>0</v>
      </c>
      <c r="U1078" s="115">
        <v>0</v>
      </c>
      <c r="V1078" s="115">
        <v>0</v>
      </c>
      <c r="W1078" s="115">
        <v>0</v>
      </c>
      <c r="X1078" s="115">
        <v>0</v>
      </c>
      <c r="Y1078" s="115">
        <v>0</v>
      </c>
      <c r="Z1078" s="115">
        <v>0</v>
      </c>
      <c r="AA1078" s="115">
        <v>0</v>
      </c>
      <c r="AB1078" s="115">
        <v>0</v>
      </c>
      <c r="AC1078" s="115">
        <v>0</v>
      </c>
      <c r="AD1078" s="115">
        <v>0</v>
      </c>
      <c r="AE1078" s="115">
        <v>0</v>
      </c>
      <c r="AF1078" s="115">
        <v>0</v>
      </c>
      <c r="AG1078" s="115">
        <v>0</v>
      </c>
    </row>
    <row r="1079" spans="1:33">
      <c r="A1079" s="115" t="s">
        <v>1097</v>
      </c>
      <c r="B1079" s="115" t="s">
        <v>19</v>
      </c>
      <c r="C1079" s="2">
        <v>11902000000</v>
      </c>
      <c r="D1079" s="2">
        <v>13525100000</v>
      </c>
      <c r="E1079" s="2">
        <v>17884800000</v>
      </c>
      <c r="F1079" s="2">
        <v>18684800000</v>
      </c>
      <c r="G1079" s="2">
        <v>16430600000</v>
      </c>
      <c r="H1079" s="2">
        <v>16595100000</v>
      </c>
      <c r="I1079" s="2">
        <v>17355900000</v>
      </c>
      <c r="J1079" s="2">
        <v>15917900000</v>
      </c>
      <c r="K1079" s="2">
        <v>15951300000</v>
      </c>
      <c r="L1079" s="2">
        <v>15419900000</v>
      </c>
      <c r="M1079" s="2">
        <v>15471000000</v>
      </c>
      <c r="N1079" s="2">
        <v>16502500000</v>
      </c>
      <c r="O1079" s="2">
        <v>15557600000</v>
      </c>
      <c r="P1079" s="2">
        <v>15562800000</v>
      </c>
      <c r="Q1079" s="2">
        <v>15392600000</v>
      </c>
      <c r="R1079" s="2">
        <v>16262300000</v>
      </c>
      <c r="S1079" s="2">
        <v>15330400000</v>
      </c>
      <c r="T1079" s="2">
        <v>15278700000</v>
      </c>
      <c r="U1079" s="2">
        <v>15898600000</v>
      </c>
      <c r="V1079" s="2">
        <v>15033200000</v>
      </c>
      <c r="W1079" s="2">
        <v>14950000000</v>
      </c>
      <c r="X1079" s="2">
        <v>15732800000</v>
      </c>
      <c r="Y1079" s="2">
        <v>14753600000</v>
      </c>
      <c r="Z1079" s="2">
        <v>14708000000</v>
      </c>
      <c r="AA1079" s="2">
        <v>14322100000</v>
      </c>
      <c r="AB1079" s="2">
        <v>14379400000</v>
      </c>
      <c r="AC1079" s="2">
        <v>14154900000</v>
      </c>
      <c r="AD1079" s="2">
        <v>14017800000</v>
      </c>
      <c r="AE1079" s="2">
        <v>14039400000</v>
      </c>
      <c r="AF1079" s="2">
        <v>13972000000</v>
      </c>
      <c r="AG1079" s="2">
        <v>13834600000</v>
      </c>
    </row>
    <row r="1080" spans="1:33">
      <c r="A1080" s="115" t="s">
        <v>1098</v>
      </c>
      <c r="B1080" s="115" t="s">
        <v>19</v>
      </c>
      <c r="C1080" s="115">
        <v>0</v>
      </c>
      <c r="D1080" s="115">
        <v>0</v>
      </c>
      <c r="E1080" s="115">
        <v>0</v>
      </c>
      <c r="F1080" s="115">
        <v>0</v>
      </c>
      <c r="G1080" s="115">
        <v>0</v>
      </c>
      <c r="H1080" s="115">
        <v>0</v>
      </c>
      <c r="I1080" s="115">
        <v>0</v>
      </c>
      <c r="J1080" s="115">
        <v>0</v>
      </c>
      <c r="K1080" s="115">
        <v>0</v>
      </c>
      <c r="L1080" s="115">
        <v>0</v>
      </c>
      <c r="M1080" s="115">
        <v>0</v>
      </c>
      <c r="N1080" s="115">
        <v>0</v>
      </c>
      <c r="O1080" s="115">
        <v>0</v>
      </c>
      <c r="P1080" s="115">
        <v>0</v>
      </c>
      <c r="Q1080" s="115">
        <v>0</v>
      </c>
      <c r="R1080" s="115">
        <v>0</v>
      </c>
      <c r="S1080" s="115">
        <v>0</v>
      </c>
      <c r="T1080" s="115">
        <v>0</v>
      </c>
      <c r="U1080" s="115">
        <v>0</v>
      </c>
      <c r="V1080" s="115">
        <v>0</v>
      </c>
      <c r="W1080" s="115">
        <v>0</v>
      </c>
      <c r="X1080" s="115">
        <v>0</v>
      </c>
      <c r="Y1080" s="115">
        <v>0</v>
      </c>
      <c r="Z1080" s="115">
        <v>0</v>
      </c>
      <c r="AA1080" s="115">
        <v>0</v>
      </c>
      <c r="AB1080" s="115">
        <v>0</v>
      </c>
      <c r="AC1080" s="115">
        <v>0</v>
      </c>
      <c r="AD1080" s="115">
        <v>0</v>
      </c>
      <c r="AE1080" s="115">
        <v>0</v>
      </c>
      <c r="AF1080" s="115">
        <v>0</v>
      </c>
      <c r="AG1080" s="115">
        <v>0</v>
      </c>
    </row>
    <row r="1081" spans="1:33">
      <c r="A1081" s="115" t="s">
        <v>1099</v>
      </c>
      <c r="B1081" s="115" t="s">
        <v>19</v>
      </c>
      <c r="C1081" s="115">
        <v>0</v>
      </c>
      <c r="D1081" s="115">
        <v>0</v>
      </c>
      <c r="E1081" s="115">
        <v>0</v>
      </c>
      <c r="F1081" s="115">
        <v>0</v>
      </c>
      <c r="G1081" s="115">
        <v>0</v>
      </c>
      <c r="H1081" s="115">
        <v>0</v>
      </c>
      <c r="I1081" s="115">
        <v>0</v>
      </c>
      <c r="J1081" s="115">
        <v>0</v>
      </c>
      <c r="K1081" s="115">
        <v>0</v>
      </c>
      <c r="L1081" s="115">
        <v>0</v>
      </c>
      <c r="M1081" s="115">
        <v>0</v>
      </c>
      <c r="N1081" s="115">
        <v>0</v>
      </c>
      <c r="O1081" s="115">
        <v>0</v>
      </c>
      <c r="P1081" s="115">
        <v>0</v>
      </c>
      <c r="Q1081" s="115">
        <v>0</v>
      </c>
      <c r="R1081" s="115">
        <v>0</v>
      </c>
      <c r="S1081" s="115">
        <v>0</v>
      </c>
      <c r="T1081" s="115">
        <v>0</v>
      </c>
      <c r="U1081" s="115">
        <v>0</v>
      </c>
      <c r="V1081" s="115">
        <v>0</v>
      </c>
      <c r="W1081" s="115">
        <v>0</v>
      </c>
      <c r="X1081" s="115">
        <v>0</v>
      </c>
      <c r="Y1081" s="115">
        <v>0</v>
      </c>
      <c r="Z1081" s="115">
        <v>0</v>
      </c>
      <c r="AA1081" s="115">
        <v>0</v>
      </c>
      <c r="AB1081" s="115">
        <v>0</v>
      </c>
      <c r="AC1081" s="115">
        <v>0</v>
      </c>
      <c r="AD1081" s="115">
        <v>0</v>
      </c>
      <c r="AE1081" s="115">
        <v>0</v>
      </c>
      <c r="AF1081" s="115">
        <v>0</v>
      </c>
      <c r="AG1081" s="115">
        <v>0</v>
      </c>
    </row>
    <row r="1082" spans="1:33">
      <c r="A1082" s="115" t="s">
        <v>1100</v>
      </c>
      <c r="B1082" s="115" t="s">
        <v>19</v>
      </c>
      <c r="C1082" s="115">
        <v>0</v>
      </c>
      <c r="D1082" s="115">
        <v>0</v>
      </c>
      <c r="E1082" s="115">
        <v>0</v>
      </c>
      <c r="F1082" s="115">
        <v>0</v>
      </c>
      <c r="G1082" s="115">
        <v>0</v>
      </c>
      <c r="H1082" s="115">
        <v>0</v>
      </c>
      <c r="I1082" s="115">
        <v>0</v>
      </c>
      <c r="J1082" s="115">
        <v>0</v>
      </c>
      <c r="K1082" s="115">
        <v>0</v>
      </c>
      <c r="L1082" s="115">
        <v>0</v>
      </c>
      <c r="M1082" s="115">
        <v>0</v>
      </c>
      <c r="N1082" s="115">
        <v>0</v>
      </c>
      <c r="O1082" s="115">
        <v>0</v>
      </c>
      <c r="P1082" s="115">
        <v>0</v>
      </c>
      <c r="Q1082" s="115">
        <v>0</v>
      </c>
      <c r="R1082" s="115">
        <v>0</v>
      </c>
      <c r="S1082" s="115">
        <v>0</v>
      </c>
      <c r="T1082" s="115">
        <v>0</v>
      </c>
      <c r="U1082" s="115">
        <v>0</v>
      </c>
      <c r="V1082" s="115">
        <v>0</v>
      </c>
      <c r="W1082" s="115">
        <v>0</v>
      </c>
      <c r="X1082" s="115">
        <v>0</v>
      </c>
      <c r="Y1082" s="115">
        <v>0</v>
      </c>
      <c r="Z1082" s="115">
        <v>0</v>
      </c>
      <c r="AA1082" s="115">
        <v>0</v>
      </c>
      <c r="AB1082" s="115">
        <v>0</v>
      </c>
      <c r="AC1082" s="115">
        <v>0</v>
      </c>
      <c r="AD1082" s="115">
        <v>0</v>
      </c>
      <c r="AE1082" s="115">
        <v>0</v>
      </c>
      <c r="AF1082" s="115">
        <v>0</v>
      </c>
      <c r="AG1082" s="115">
        <v>0</v>
      </c>
    </row>
    <row r="1083" spans="1:33">
      <c r="A1083" s="115" t="s">
        <v>1101</v>
      </c>
      <c r="B1083" s="115" t="s">
        <v>19</v>
      </c>
      <c r="C1083" s="115">
        <v>0</v>
      </c>
      <c r="D1083" s="115">
        <v>0</v>
      </c>
      <c r="E1083" s="115">
        <v>0</v>
      </c>
      <c r="F1083" s="115">
        <v>0</v>
      </c>
      <c r="G1083" s="115">
        <v>0</v>
      </c>
      <c r="H1083" s="115">
        <v>0</v>
      </c>
      <c r="I1083" s="115">
        <v>0</v>
      </c>
      <c r="J1083" s="115">
        <v>0</v>
      </c>
      <c r="K1083" s="115">
        <v>0</v>
      </c>
      <c r="L1083" s="115">
        <v>0</v>
      </c>
      <c r="M1083" s="115">
        <v>0</v>
      </c>
      <c r="N1083" s="115">
        <v>0</v>
      </c>
      <c r="O1083" s="115">
        <v>0</v>
      </c>
      <c r="P1083" s="115">
        <v>0</v>
      </c>
      <c r="Q1083" s="115">
        <v>0</v>
      </c>
      <c r="R1083" s="115">
        <v>0</v>
      </c>
      <c r="S1083" s="115">
        <v>0</v>
      </c>
      <c r="T1083" s="115">
        <v>0</v>
      </c>
      <c r="U1083" s="115">
        <v>0</v>
      </c>
      <c r="V1083" s="115">
        <v>0</v>
      </c>
      <c r="W1083" s="115">
        <v>0</v>
      </c>
      <c r="X1083" s="115">
        <v>0</v>
      </c>
      <c r="Y1083" s="115">
        <v>0</v>
      </c>
      <c r="Z1083" s="115">
        <v>0</v>
      </c>
      <c r="AA1083" s="115">
        <v>0</v>
      </c>
      <c r="AB1083" s="115">
        <v>0</v>
      </c>
      <c r="AC1083" s="115">
        <v>0</v>
      </c>
      <c r="AD1083" s="115">
        <v>0</v>
      </c>
      <c r="AE1083" s="115">
        <v>0</v>
      </c>
      <c r="AF1083" s="115">
        <v>0</v>
      </c>
      <c r="AG1083" s="115">
        <v>0</v>
      </c>
    </row>
    <row r="1084" spans="1:33">
      <c r="A1084" s="115" t="s">
        <v>1102</v>
      </c>
      <c r="B1084" s="115" t="s">
        <v>19</v>
      </c>
      <c r="C1084" s="2">
        <v>64088900</v>
      </c>
      <c r="D1084" s="2">
        <v>63795200</v>
      </c>
      <c r="E1084" s="2">
        <v>64224900</v>
      </c>
      <c r="F1084" s="2">
        <v>64280000</v>
      </c>
      <c r="G1084" s="2">
        <v>64027600</v>
      </c>
      <c r="H1084" s="2">
        <v>63664800</v>
      </c>
      <c r="I1084" s="2">
        <v>63019100</v>
      </c>
      <c r="J1084" s="2">
        <v>62210700</v>
      </c>
      <c r="K1084" s="2">
        <v>61424200</v>
      </c>
      <c r="L1084" s="2">
        <v>60594700</v>
      </c>
      <c r="M1084" s="2">
        <v>59572700</v>
      </c>
      <c r="N1084" s="2">
        <v>58618800</v>
      </c>
      <c r="O1084" s="2">
        <v>57797500</v>
      </c>
      <c r="P1084" s="2">
        <v>56959600</v>
      </c>
      <c r="Q1084" s="2">
        <v>56178800</v>
      </c>
      <c r="R1084" s="2">
        <v>55455000</v>
      </c>
      <c r="S1084" s="2">
        <v>54651500</v>
      </c>
      <c r="T1084" s="2">
        <v>53775300</v>
      </c>
      <c r="U1084" s="2">
        <v>52912100</v>
      </c>
      <c r="V1084" s="2">
        <v>52111000</v>
      </c>
      <c r="W1084" s="2">
        <v>51392900</v>
      </c>
      <c r="X1084" s="2">
        <v>50658300</v>
      </c>
      <c r="Y1084" s="2">
        <v>49902700</v>
      </c>
      <c r="Z1084" s="2">
        <v>49146400</v>
      </c>
      <c r="AA1084" s="2">
        <v>48353900</v>
      </c>
      <c r="AB1084" s="2">
        <v>47617800</v>
      </c>
      <c r="AC1084" s="2">
        <v>46850200</v>
      </c>
      <c r="AD1084" s="2">
        <v>46017400</v>
      </c>
      <c r="AE1084" s="2">
        <v>45259000</v>
      </c>
      <c r="AF1084" s="2">
        <v>44494800</v>
      </c>
      <c r="AG1084" s="2">
        <v>43728200</v>
      </c>
    </row>
    <row r="1085" spans="1:33">
      <c r="A1085" s="115" t="s">
        <v>1103</v>
      </c>
      <c r="B1085" s="115" t="s">
        <v>19</v>
      </c>
      <c r="C1085" s="2">
        <v>6538790000</v>
      </c>
      <c r="D1085" s="2">
        <v>6512940000</v>
      </c>
      <c r="E1085" s="2">
        <v>6561260000</v>
      </c>
      <c r="F1085" s="2">
        <v>6571930000</v>
      </c>
      <c r="G1085" s="2">
        <v>6554120000</v>
      </c>
      <c r="H1085" s="2">
        <v>6528470000</v>
      </c>
      <c r="I1085" s="2">
        <v>6478310000</v>
      </c>
      <c r="J1085" s="2">
        <v>6414650000</v>
      </c>
      <c r="K1085" s="2">
        <v>6357320000</v>
      </c>
      <c r="L1085" s="2">
        <v>6299530000</v>
      </c>
      <c r="M1085" s="2">
        <v>6222790000</v>
      </c>
      <c r="N1085" s="2">
        <v>6156110000</v>
      </c>
      <c r="O1085" s="2">
        <v>6105090000</v>
      </c>
      <c r="P1085" s="2">
        <v>6054430000</v>
      </c>
      <c r="Q1085" s="2">
        <v>6011940000</v>
      </c>
      <c r="R1085" s="2">
        <v>5979550000</v>
      </c>
      <c r="S1085" s="2">
        <v>5941670000</v>
      </c>
      <c r="T1085" s="2">
        <v>5897240000</v>
      </c>
      <c r="U1085" s="2">
        <v>5855420000</v>
      </c>
      <c r="V1085" s="2">
        <v>5823400000</v>
      </c>
      <c r="W1085" s="2">
        <v>5800170000</v>
      </c>
      <c r="X1085" s="2">
        <v>5776100000</v>
      </c>
      <c r="Y1085" s="2">
        <v>5750820000</v>
      </c>
      <c r="Z1085" s="2">
        <v>5726310000</v>
      </c>
      <c r="AA1085" s="2">
        <v>5697960000</v>
      </c>
      <c r="AB1085" s="2">
        <v>5675900000</v>
      </c>
      <c r="AC1085" s="2">
        <v>5650370000</v>
      </c>
      <c r="AD1085" s="2">
        <v>5617500000</v>
      </c>
      <c r="AE1085" s="2">
        <v>5594170000</v>
      </c>
      <c r="AF1085" s="2">
        <v>5569970000</v>
      </c>
      <c r="AG1085" s="2">
        <v>5545320000</v>
      </c>
    </row>
    <row r="1086" spans="1:33">
      <c r="A1086" s="115" t="s">
        <v>1104</v>
      </c>
      <c r="B1086" s="115" t="s">
        <v>19</v>
      </c>
      <c r="C1086" s="115">
        <v>0</v>
      </c>
      <c r="D1086" s="115">
        <v>0</v>
      </c>
      <c r="E1086" s="115">
        <v>0</v>
      </c>
      <c r="F1086" s="115">
        <v>0</v>
      </c>
      <c r="G1086" s="115">
        <v>0</v>
      </c>
      <c r="H1086" s="115">
        <v>0</v>
      </c>
      <c r="I1086" s="115">
        <v>0</v>
      </c>
      <c r="J1086" s="115">
        <v>0</v>
      </c>
      <c r="K1086" s="115">
        <v>0</v>
      </c>
      <c r="L1086" s="115">
        <v>0</v>
      </c>
      <c r="M1086" s="115">
        <v>0</v>
      </c>
      <c r="N1086" s="115">
        <v>0</v>
      </c>
      <c r="O1086" s="115">
        <v>0</v>
      </c>
      <c r="P1086" s="115">
        <v>0</v>
      </c>
      <c r="Q1086" s="115">
        <v>0</v>
      </c>
      <c r="R1086" s="115">
        <v>0</v>
      </c>
      <c r="S1086" s="115">
        <v>0</v>
      </c>
      <c r="T1086" s="115">
        <v>0</v>
      </c>
      <c r="U1086" s="115">
        <v>0</v>
      </c>
      <c r="V1086" s="115">
        <v>0</v>
      </c>
      <c r="W1086" s="115">
        <v>0</v>
      </c>
      <c r="X1086" s="115">
        <v>0</v>
      </c>
      <c r="Y1086" s="115">
        <v>0</v>
      </c>
      <c r="Z1086" s="115">
        <v>0</v>
      </c>
      <c r="AA1086" s="115">
        <v>0</v>
      </c>
      <c r="AB1086" s="115">
        <v>0</v>
      </c>
      <c r="AC1086" s="115">
        <v>0</v>
      </c>
      <c r="AD1086" s="115">
        <v>0</v>
      </c>
      <c r="AE1086" s="115">
        <v>0</v>
      </c>
      <c r="AF1086" s="115">
        <v>0</v>
      </c>
      <c r="AG1086" s="115">
        <v>0</v>
      </c>
    </row>
    <row r="1087" spans="1:33">
      <c r="A1087" s="115" t="s">
        <v>1105</v>
      </c>
      <c r="B1087" s="115" t="s">
        <v>19</v>
      </c>
      <c r="C1087" s="115">
        <v>0</v>
      </c>
      <c r="D1087" s="2">
        <v>13412700</v>
      </c>
      <c r="E1087" s="2">
        <v>29379300</v>
      </c>
      <c r="F1087" s="2">
        <v>41948400</v>
      </c>
      <c r="G1087" s="2">
        <v>50412300</v>
      </c>
      <c r="H1087" s="2">
        <v>55285600</v>
      </c>
      <c r="I1087" s="2">
        <v>53892800</v>
      </c>
      <c r="J1087" s="2">
        <v>43723100</v>
      </c>
      <c r="K1087" s="2">
        <v>22579400</v>
      </c>
      <c r="L1087" s="115">
        <v>0</v>
      </c>
      <c r="M1087" s="115">
        <v>0</v>
      </c>
      <c r="N1087" s="115">
        <v>0</v>
      </c>
      <c r="O1087" s="115">
        <v>0</v>
      </c>
      <c r="P1087" s="115">
        <v>0</v>
      </c>
      <c r="Q1087" s="115">
        <v>0</v>
      </c>
      <c r="R1087" s="115">
        <v>0</v>
      </c>
      <c r="S1087" s="115">
        <v>0</v>
      </c>
      <c r="T1087" s="115">
        <v>0</v>
      </c>
      <c r="U1087" s="115">
        <v>0</v>
      </c>
      <c r="V1087" s="115">
        <v>0</v>
      </c>
      <c r="W1087" s="115">
        <v>0</v>
      </c>
      <c r="X1087" s="115">
        <v>0</v>
      </c>
      <c r="Y1087" s="115">
        <v>0</v>
      </c>
      <c r="Z1087" s="115">
        <v>0</v>
      </c>
      <c r="AA1087" s="115">
        <v>0</v>
      </c>
      <c r="AB1087" s="115">
        <v>0</v>
      </c>
      <c r="AC1087" s="115">
        <v>0</v>
      </c>
      <c r="AD1087" s="115">
        <v>0</v>
      </c>
      <c r="AE1087" s="115">
        <v>0</v>
      </c>
      <c r="AF1087" s="115">
        <v>0</v>
      </c>
      <c r="AG1087" s="115">
        <v>0</v>
      </c>
    </row>
    <row r="1088" spans="1:33">
      <c r="A1088" s="115" t="s">
        <v>1106</v>
      </c>
      <c r="B1088" s="115" t="s">
        <v>19</v>
      </c>
      <c r="C1088" s="115">
        <v>0</v>
      </c>
      <c r="D1088" s="115">
        <v>0</v>
      </c>
      <c r="E1088" s="115">
        <v>0</v>
      </c>
      <c r="F1088" s="115">
        <v>0</v>
      </c>
      <c r="G1088" s="115">
        <v>0</v>
      </c>
      <c r="H1088" s="115">
        <v>0</v>
      </c>
      <c r="I1088" s="115">
        <v>0</v>
      </c>
      <c r="J1088" s="115">
        <v>0</v>
      </c>
      <c r="K1088" s="115">
        <v>0</v>
      </c>
      <c r="L1088" s="115">
        <v>0</v>
      </c>
      <c r="M1088" s="115">
        <v>0</v>
      </c>
      <c r="N1088" s="115">
        <v>0</v>
      </c>
      <c r="O1088" s="115">
        <v>0</v>
      </c>
      <c r="P1088" s="115">
        <v>0</v>
      </c>
      <c r="Q1088" s="115">
        <v>0</v>
      </c>
      <c r="R1088" s="115">
        <v>0</v>
      </c>
      <c r="S1088" s="115">
        <v>0</v>
      </c>
      <c r="T1088" s="115">
        <v>0</v>
      </c>
      <c r="U1088" s="115">
        <v>0</v>
      </c>
      <c r="V1088" s="115">
        <v>0</v>
      </c>
      <c r="W1088" s="115">
        <v>0</v>
      </c>
      <c r="X1088" s="115">
        <v>0</v>
      </c>
      <c r="Y1088" s="115">
        <v>0</v>
      </c>
      <c r="Z1088" s="115">
        <v>0</v>
      </c>
      <c r="AA1088" s="115">
        <v>0</v>
      </c>
      <c r="AB1088" s="115">
        <v>0</v>
      </c>
      <c r="AC1088" s="115">
        <v>0</v>
      </c>
      <c r="AD1088" s="115">
        <v>0</v>
      </c>
      <c r="AE1088" s="115">
        <v>0</v>
      </c>
      <c r="AF1088" s="115">
        <v>0</v>
      </c>
      <c r="AG1088" s="115">
        <v>0</v>
      </c>
    </row>
    <row r="1089" spans="1:33">
      <c r="A1089" s="115" t="s">
        <v>1107</v>
      </c>
      <c r="B1089" s="115" t="s">
        <v>19</v>
      </c>
      <c r="C1089" s="115">
        <v>0</v>
      </c>
      <c r="D1089" s="115">
        <v>0</v>
      </c>
      <c r="E1089" s="115">
        <v>0</v>
      </c>
      <c r="F1089" s="115">
        <v>0</v>
      </c>
      <c r="G1089" s="115">
        <v>0</v>
      </c>
      <c r="H1089" s="115">
        <v>0</v>
      </c>
      <c r="I1089" s="115">
        <v>0</v>
      </c>
      <c r="J1089" s="115">
        <v>0</v>
      </c>
      <c r="K1089" s="115">
        <v>0</v>
      </c>
      <c r="L1089" s="115">
        <v>0</v>
      </c>
      <c r="M1089" s="115">
        <v>0</v>
      </c>
      <c r="N1089" s="115">
        <v>0</v>
      </c>
      <c r="O1089" s="115">
        <v>0</v>
      </c>
      <c r="P1089" s="115">
        <v>0</v>
      </c>
      <c r="Q1089" s="115">
        <v>0</v>
      </c>
      <c r="R1089" s="115">
        <v>0</v>
      </c>
      <c r="S1089" s="115">
        <v>0</v>
      </c>
      <c r="T1089" s="115">
        <v>0</v>
      </c>
      <c r="U1089" s="115">
        <v>0</v>
      </c>
      <c r="V1089" s="115">
        <v>0</v>
      </c>
      <c r="W1089" s="115">
        <v>0</v>
      </c>
      <c r="X1089" s="115">
        <v>0</v>
      </c>
      <c r="Y1089" s="115">
        <v>0</v>
      </c>
      <c r="Z1089" s="115">
        <v>0</v>
      </c>
      <c r="AA1089" s="115">
        <v>0</v>
      </c>
      <c r="AB1089" s="115">
        <v>0</v>
      </c>
      <c r="AC1089" s="115">
        <v>0</v>
      </c>
      <c r="AD1089" s="115">
        <v>0</v>
      </c>
      <c r="AE1089" s="115">
        <v>0</v>
      </c>
      <c r="AF1089" s="115">
        <v>0</v>
      </c>
      <c r="AG1089" s="115">
        <v>0</v>
      </c>
    </row>
    <row r="1090" spans="1:33">
      <c r="A1090" s="115" t="s">
        <v>1108</v>
      </c>
      <c r="B1090" s="115" t="s">
        <v>19</v>
      </c>
      <c r="C1090" s="115">
        <v>0</v>
      </c>
      <c r="D1090" s="115">
        <v>0</v>
      </c>
      <c r="E1090" s="115">
        <v>0</v>
      </c>
      <c r="F1090" s="115">
        <v>0</v>
      </c>
      <c r="G1090" s="115">
        <v>0</v>
      </c>
      <c r="H1090" s="115">
        <v>0</v>
      </c>
      <c r="I1090" s="115">
        <v>0</v>
      </c>
      <c r="J1090" s="115">
        <v>0</v>
      </c>
      <c r="K1090" s="115">
        <v>0</v>
      </c>
      <c r="L1090" s="115">
        <v>0</v>
      </c>
      <c r="M1090" s="115">
        <v>0</v>
      </c>
      <c r="N1090" s="115">
        <v>0</v>
      </c>
      <c r="O1090" s="115">
        <v>0</v>
      </c>
      <c r="P1090" s="115">
        <v>0</v>
      </c>
      <c r="Q1090" s="115">
        <v>0</v>
      </c>
      <c r="R1090" s="115">
        <v>0</v>
      </c>
      <c r="S1090" s="115">
        <v>0</v>
      </c>
      <c r="T1090" s="115">
        <v>0</v>
      </c>
      <c r="U1090" s="115">
        <v>0</v>
      </c>
      <c r="V1090" s="115">
        <v>0</v>
      </c>
      <c r="W1090" s="115">
        <v>0</v>
      </c>
      <c r="X1090" s="115">
        <v>0</v>
      </c>
      <c r="Y1090" s="115">
        <v>0</v>
      </c>
      <c r="Z1090" s="115">
        <v>0</v>
      </c>
      <c r="AA1090" s="115">
        <v>0</v>
      </c>
      <c r="AB1090" s="115">
        <v>0</v>
      </c>
      <c r="AC1090" s="115">
        <v>0</v>
      </c>
      <c r="AD1090" s="115">
        <v>0</v>
      </c>
      <c r="AE1090" s="115">
        <v>0</v>
      </c>
      <c r="AF1090" s="115">
        <v>0</v>
      </c>
      <c r="AG1090" s="115">
        <v>0</v>
      </c>
    </row>
    <row r="1091" spans="1:33">
      <c r="A1091" s="115" t="s">
        <v>1109</v>
      </c>
      <c r="B1091" s="115" t="s">
        <v>19</v>
      </c>
      <c r="C1091" s="115">
        <v>0</v>
      </c>
      <c r="D1091" s="115">
        <v>0</v>
      </c>
      <c r="E1091" s="115">
        <v>0</v>
      </c>
      <c r="F1091" s="115">
        <v>0</v>
      </c>
      <c r="G1091" s="115">
        <v>0</v>
      </c>
      <c r="H1091" s="115">
        <v>0</v>
      </c>
      <c r="I1091" s="115">
        <v>0</v>
      </c>
      <c r="J1091" s="115">
        <v>0</v>
      </c>
      <c r="K1091" s="115">
        <v>0</v>
      </c>
      <c r="L1091" s="115">
        <v>0</v>
      </c>
      <c r="M1091" s="115">
        <v>0</v>
      </c>
      <c r="N1091" s="115">
        <v>0</v>
      </c>
      <c r="O1091" s="115">
        <v>0</v>
      </c>
      <c r="P1091" s="115">
        <v>0</v>
      </c>
      <c r="Q1091" s="115">
        <v>0</v>
      </c>
      <c r="R1091" s="115">
        <v>0</v>
      </c>
      <c r="S1091" s="115">
        <v>0</v>
      </c>
      <c r="T1091" s="115">
        <v>0</v>
      </c>
      <c r="U1091" s="115">
        <v>0</v>
      </c>
      <c r="V1091" s="115">
        <v>0</v>
      </c>
      <c r="W1091" s="115">
        <v>0</v>
      </c>
      <c r="X1091" s="115">
        <v>0</v>
      </c>
      <c r="Y1091" s="115">
        <v>0</v>
      </c>
      <c r="Z1091" s="115">
        <v>0</v>
      </c>
      <c r="AA1091" s="115">
        <v>0</v>
      </c>
      <c r="AB1091" s="115">
        <v>0</v>
      </c>
      <c r="AC1091" s="115">
        <v>0</v>
      </c>
      <c r="AD1091" s="115">
        <v>0</v>
      </c>
      <c r="AE1091" s="115">
        <v>0</v>
      </c>
      <c r="AF1091" s="115">
        <v>0</v>
      </c>
      <c r="AG1091" s="115">
        <v>0</v>
      </c>
    </row>
    <row r="1092" spans="1:33">
      <c r="A1092" s="115" t="s">
        <v>1110</v>
      </c>
      <c r="B1092" s="115" t="s">
        <v>19</v>
      </c>
      <c r="C1092" s="115">
        <v>0</v>
      </c>
      <c r="D1092" s="115">
        <v>0</v>
      </c>
      <c r="E1092" s="115">
        <v>0</v>
      </c>
      <c r="F1092" s="115">
        <v>0</v>
      </c>
      <c r="G1092" s="115">
        <v>0</v>
      </c>
      <c r="H1092" s="115">
        <v>0</v>
      </c>
      <c r="I1092" s="115">
        <v>0</v>
      </c>
      <c r="J1092" s="115">
        <v>0</v>
      </c>
      <c r="K1092" s="115">
        <v>0</v>
      </c>
      <c r="L1092" s="115">
        <v>0</v>
      </c>
      <c r="M1092" s="115">
        <v>0</v>
      </c>
      <c r="N1092" s="115">
        <v>0</v>
      </c>
      <c r="O1092" s="115">
        <v>0</v>
      </c>
      <c r="P1092" s="115">
        <v>0</v>
      </c>
      <c r="Q1092" s="115">
        <v>0</v>
      </c>
      <c r="R1092" s="115">
        <v>0</v>
      </c>
      <c r="S1092" s="115">
        <v>0</v>
      </c>
      <c r="T1092" s="115">
        <v>0</v>
      </c>
      <c r="U1092" s="115">
        <v>0</v>
      </c>
      <c r="V1092" s="115">
        <v>0</v>
      </c>
      <c r="W1092" s="115">
        <v>0</v>
      </c>
      <c r="X1092" s="115">
        <v>0</v>
      </c>
      <c r="Y1092" s="115">
        <v>0</v>
      </c>
      <c r="Z1092" s="115">
        <v>0</v>
      </c>
      <c r="AA1092" s="115">
        <v>0</v>
      </c>
      <c r="AB1092" s="115">
        <v>0</v>
      </c>
      <c r="AC1092" s="115">
        <v>0</v>
      </c>
      <c r="AD1092" s="115">
        <v>0</v>
      </c>
      <c r="AE1092" s="115">
        <v>0</v>
      </c>
      <c r="AF1092" s="115">
        <v>0</v>
      </c>
      <c r="AG1092" s="115">
        <v>0</v>
      </c>
    </row>
    <row r="1093" spans="1:33">
      <c r="A1093" s="115" t="s">
        <v>1111</v>
      </c>
      <c r="B1093" s="115" t="s">
        <v>19</v>
      </c>
      <c r="C1093" s="115">
        <v>0</v>
      </c>
      <c r="D1093" s="115">
        <v>0</v>
      </c>
      <c r="E1093" s="115">
        <v>0</v>
      </c>
      <c r="F1093" s="115">
        <v>0</v>
      </c>
      <c r="G1093" s="115">
        <v>0</v>
      </c>
      <c r="H1093" s="115">
        <v>0</v>
      </c>
      <c r="I1093" s="115">
        <v>0</v>
      </c>
      <c r="J1093" s="115">
        <v>0</v>
      </c>
      <c r="K1093" s="115">
        <v>0</v>
      </c>
      <c r="L1093" s="115">
        <v>0</v>
      </c>
      <c r="M1093" s="115">
        <v>0</v>
      </c>
      <c r="N1093" s="115">
        <v>0</v>
      </c>
      <c r="O1093" s="115">
        <v>0</v>
      </c>
      <c r="P1093" s="115">
        <v>0</v>
      </c>
      <c r="Q1093" s="115">
        <v>0</v>
      </c>
      <c r="R1093" s="115">
        <v>0</v>
      </c>
      <c r="S1093" s="115">
        <v>0</v>
      </c>
      <c r="T1093" s="115">
        <v>0</v>
      </c>
      <c r="U1093" s="115">
        <v>0</v>
      </c>
      <c r="V1093" s="115">
        <v>0</v>
      </c>
      <c r="W1093" s="115">
        <v>0</v>
      </c>
      <c r="X1093" s="115">
        <v>0</v>
      </c>
      <c r="Y1093" s="115">
        <v>0</v>
      </c>
      <c r="Z1093" s="115">
        <v>0</v>
      </c>
      <c r="AA1093" s="115">
        <v>0</v>
      </c>
      <c r="AB1093" s="115">
        <v>0</v>
      </c>
      <c r="AC1093" s="115">
        <v>0</v>
      </c>
      <c r="AD1093" s="115">
        <v>0</v>
      </c>
      <c r="AE1093" s="115">
        <v>0</v>
      </c>
      <c r="AF1093" s="115">
        <v>0</v>
      </c>
      <c r="AG1093" s="115">
        <v>0</v>
      </c>
    </row>
    <row r="1094" spans="1:33">
      <c r="A1094" s="115" t="s">
        <v>1112</v>
      </c>
      <c r="B1094" s="115" t="s">
        <v>19</v>
      </c>
      <c r="C1094" s="115">
        <v>0</v>
      </c>
      <c r="D1094" s="115">
        <v>0</v>
      </c>
      <c r="E1094" s="115">
        <v>0</v>
      </c>
      <c r="F1094" s="115">
        <v>0</v>
      </c>
      <c r="G1094" s="115">
        <v>0</v>
      </c>
      <c r="H1094" s="115">
        <v>0</v>
      </c>
      <c r="I1094" s="115">
        <v>0</v>
      </c>
      <c r="J1094" s="115">
        <v>0</v>
      </c>
      <c r="K1094" s="115">
        <v>0</v>
      </c>
      <c r="L1094" s="115">
        <v>0</v>
      </c>
      <c r="M1094" s="115">
        <v>0</v>
      </c>
      <c r="N1094" s="115">
        <v>0</v>
      </c>
      <c r="O1094" s="115">
        <v>0</v>
      </c>
      <c r="P1094" s="115">
        <v>0</v>
      </c>
      <c r="Q1094" s="115">
        <v>0</v>
      </c>
      <c r="R1094" s="115">
        <v>0</v>
      </c>
      <c r="S1094" s="115">
        <v>0</v>
      </c>
      <c r="T1094" s="115">
        <v>0</v>
      </c>
      <c r="U1094" s="115">
        <v>0</v>
      </c>
      <c r="V1094" s="115">
        <v>0</v>
      </c>
      <c r="W1094" s="115">
        <v>0</v>
      </c>
      <c r="X1094" s="115">
        <v>0</v>
      </c>
      <c r="Y1094" s="115">
        <v>0</v>
      </c>
      <c r="Z1094" s="115">
        <v>0</v>
      </c>
      <c r="AA1094" s="115">
        <v>0</v>
      </c>
      <c r="AB1094" s="115">
        <v>0</v>
      </c>
      <c r="AC1094" s="115">
        <v>0</v>
      </c>
      <c r="AD1094" s="115">
        <v>0</v>
      </c>
      <c r="AE1094" s="115">
        <v>0</v>
      </c>
      <c r="AF1094" s="115">
        <v>0</v>
      </c>
      <c r="AG1094" s="115">
        <v>0</v>
      </c>
    </row>
    <row r="1095" spans="1:33">
      <c r="A1095" s="115" t="s">
        <v>1113</v>
      </c>
      <c r="B1095" s="115" t="s">
        <v>19</v>
      </c>
      <c r="C1095" s="2">
        <v>80540800000</v>
      </c>
      <c r="D1095" s="2">
        <v>71049900000</v>
      </c>
      <c r="E1095" s="2">
        <v>46138600000</v>
      </c>
      <c r="F1095" s="2">
        <v>41304900000</v>
      </c>
      <c r="G1095" s="2">
        <v>53719500000</v>
      </c>
      <c r="H1095" s="2">
        <v>52628300000</v>
      </c>
      <c r="I1095" s="2">
        <v>49695900000</v>
      </c>
      <c r="J1095" s="2">
        <v>54328900000</v>
      </c>
      <c r="K1095" s="2">
        <v>54346600000</v>
      </c>
      <c r="L1095" s="2">
        <v>56275400000</v>
      </c>
      <c r="M1095" s="2">
        <v>55942400000</v>
      </c>
      <c r="N1095" s="2">
        <v>52339400000</v>
      </c>
      <c r="O1095" s="2">
        <v>55284800000</v>
      </c>
      <c r="P1095" s="2">
        <v>55071300000</v>
      </c>
      <c r="Q1095" s="2">
        <v>55467100000</v>
      </c>
      <c r="R1095" s="2">
        <v>52476100000</v>
      </c>
      <c r="S1095" s="2">
        <v>55440100000</v>
      </c>
      <c r="T1095" s="2">
        <v>55432500000</v>
      </c>
      <c r="U1095" s="2">
        <v>53165200000</v>
      </c>
      <c r="V1095" s="2">
        <v>55891300000</v>
      </c>
      <c r="W1095" s="2">
        <v>55888300000</v>
      </c>
      <c r="X1095" s="2">
        <v>53159100000</v>
      </c>
      <c r="Y1095" s="2">
        <v>56266500000</v>
      </c>
      <c r="Z1095" s="2">
        <v>56310100000</v>
      </c>
      <c r="AA1095" s="2">
        <v>57430900000</v>
      </c>
      <c r="AB1095" s="2">
        <v>57053100000</v>
      </c>
      <c r="AC1095" s="2">
        <v>57647600000</v>
      </c>
      <c r="AD1095" s="2">
        <v>57970900000</v>
      </c>
      <c r="AE1095" s="2">
        <v>57789600000</v>
      </c>
      <c r="AF1095" s="2">
        <v>57856400000</v>
      </c>
      <c r="AG1095" s="2">
        <v>58172500000</v>
      </c>
    </row>
    <row r="1096" spans="1:33">
      <c r="A1096" s="115" t="s">
        <v>1114</v>
      </c>
      <c r="B1096" s="115" t="s">
        <v>19</v>
      </c>
      <c r="C1096" s="115">
        <v>0</v>
      </c>
      <c r="D1096" s="115">
        <v>0</v>
      </c>
      <c r="E1096" s="115">
        <v>0</v>
      </c>
      <c r="F1096" s="115">
        <v>0</v>
      </c>
      <c r="G1096" s="115">
        <v>0</v>
      </c>
      <c r="H1096" s="115">
        <v>0</v>
      </c>
      <c r="I1096" s="115">
        <v>0</v>
      </c>
      <c r="J1096" s="115">
        <v>0</v>
      </c>
      <c r="K1096" s="115">
        <v>0</v>
      </c>
      <c r="L1096" s="115">
        <v>0</v>
      </c>
      <c r="M1096" s="115">
        <v>0</v>
      </c>
      <c r="N1096" s="115">
        <v>0</v>
      </c>
      <c r="O1096" s="115">
        <v>0</v>
      </c>
      <c r="P1096" s="115">
        <v>0</v>
      </c>
      <c r="Q1096" s="115">
        <v>0</v>
      </c>
      <c r="R1096" s="115">
        <v>0</v>
      </c>
      <c r="S1096" s="115">
        <v>0</v>
      </c>
      <c r="T1096" s="115">
        <v>0</v>
      </c>
      <c r="U1096" s="115">
        <v>0</v>
      </c>
      <c r="V1096" s="115">
        <v>0</v>
      </c>
      <c r="W1096" s="115">
        <v>0</v>
      </c>
      <c r="X1096" s="115">
        <v>0</v>
      </c>
      <c r="Y1096" s="115">
        <v>0</v>
      </c>
      <c r="Z1096" s="115">
        <v>0</v>
      </c>
      <c r="AA1096" s="115">
        <v>0</v>
      </c>
      <c r="AB1096" s="115">
        <v>0</v>
      </c>
      <c r="AC1096" s="115">
        <v>0</v>
      </c>
      <c r="AD1096" s="115">
        <v>0</v>
      </c>
      <c r="AE1096" s="115">
        <v>0</v>
      </c>
      <c r="AF1096" s="115">
        <v>0</v>
      </c>
      <c r="AG1096" s="115">
        <v>0</v>
      </c>
    </row>
    <row r="1097" spans="1:33">
      <c r="A1097" s="115" t="s">
        <v>1115</v>
      </c>
      <c r="B1097" s="115" t="s">
        <v>19</v>
      </c>
      <c r="C1097" s="115">
        <v>0</v>
      </c>
      <c r="D1097" s="2">
        <v>302796000</v>
      </c>
      <c r="E1097" s="2">
        <v>656487000</v>
      </c>
      <c r="F1097" s="2">
        <v>933655000</v>
      </c>
      <c r="G1097" s="2">
        <v>1123170000</v>
      </c>
      <c r="H1097" s="2">
        <v>1235170000</v>
      </c>
      <c r="I1097" s="2">
        <v>1224540000</v>
      </c>
      <c r="J1097" s="2">
        <v>979840000</v>
      </c>
      <c r="K1097" s="2">
        <v>511300000</v>
      </c>
      <c r="L1097" s="115">
        <v>0</v>
      </c>
      <c r="M1097" s="115">
        <v>0</v>
      </c>
      <c r="N1097" s="115">
        <v>0</v>
      </c>
      <c r="O1097" s="115">
        <v>0</v>
      </c>
      <c r="P1097" s="115">
        <v>0</v>
      </c>
      <c r="Q1097" s="115">
        <v>0</v>
      </c>
      <c r="R1097" s="115">
        <v>0</v>
      </c>
      <c r="S1097" s="115">
        <v>0</v>
      </c>
      <c r="T1097" s="115">
        <v>0</v>
      </c>
      <c r="U1097" s="115">
        <v>0</v>
      </c>
      <c r="V1097" s="115">
        <v>0</v>
      </c>
      <c r="W1097" s="115">
        <v>0</v>
      </c>
      <c r="X1097" s="115">
        <v>0</v>
      </c>
      <c r="Y1097" s="115">
        <v>0</v>
      </c>
      <c r="Z1097" s="115">
        <v>0</v>
      </c>
      <c r="AA1097" s="115">
        <v>0</v>
      </c>
      <c r="AB1097" s="115">
        <v>0</v>
      </c>
      <c r="AC1097" s="115">
        <v>0</v>
      </c>
      <c r="AD1097" s="115">
        <v>0</v>
      </c>
      <c r="AE1097" s="115">
        <v>0</v>
      </c>
      <c r="AF1097" s="115">
        <v>0</v>
      </c>
      <c r="AG1097" s="115">
        <v>0</v>
      </c>
    </row>
    <row r="1098" spans="1:33">
      <c r="A1098" s="115" t="s">
        <v>1116</v>
      </c>
      <c r="B1098" s="115" t="s">
        <v>19</v>
      </c>
      <c r="C1098" s="115">
        <v>0</v>
      </c>
      <c r="D1098" s="115">
        <v>0</v>
      </c>
      <c r="E1098" s="115">
        <v>0</v>
      </c>
      <c r="F1098" s="115">
        <v>0</v>
      </c>
      <c r="G1098" s="115">
        <v>0</v>
      </c>
      <c r="H1098" s="115">
        <v>0</v>
      </c>
      <c r="I1098" s="115">
        <v>0</v>
      </c>
      <c r="J1098" s="115">
        <v>0</v>
      </c>
      <c r="K1098" s="115">
        <v>0</v>
      </c>
      <c r="L1098" s="115">
        <v>0</v>
      </c>
      <c r="M1098" s="115">
        <v>0</v>
      </c>
      <c r="N1098" s="115">
        <v>0</v>
      </c>
      <c r="O1098" s="115">
        <v>0</v>
      </c>
      <c r="P1098" s="115">
        <v>0</v>
      </c>
      <c r="Q1098" s="115">
        <v>0</v>
      </c>
      <c r="R1098" s="115">
        <v>0</v>
      </c>
      <c r="S1098" s="115">
        <v>0</v>
      </c>
      <c r="T1098" s="115">
        <v>0</v>
      </c>
      <c r="U1098" s="115">
        <v>0</v>
      </c>
      <c r="V1098" s="115">
        <v>0</v>
      </c>
      <c r="W1098" s="115">
        <v>0</v>
      </c>
      <c r="X1098" s="115">
        <v>0</v>
      </c>
      <c r="Y1098" s="115">
        <v>0</v>
      </c>
      <c r="Z1098" s="115">
        <v>0</v>
      </c>
      <c r="AA1098" s="115">
        <v>0</v>
      </c>
      <c r="AB1098" s="115">
        <v>0</v>
      </c>
      <c r="AC1098" s="115">
        <v>0</v>
      </c>
      <c r="AD1098" s="115">
        <v>0</v>
      </c>
      <c r="AE1098" s="115">
        <v>0</v>
      </c>
      <c r="AF1098" s="115">
        <v>0</v>
      </c>
      <c r="AG1098" s="115">
        <v>0</v>
      </c>
    </row>
    <row r="1099" spans="1:33">
      <c r="A1099" s="115" t="s">
        <v>1117</v>
      </c>
      <c r="B1099" s="115" t="s">
        <v>19</v>
      </c>
      <c r="C1099" s="2">
        <v>66863700000</v>
      </c>
      <c r="D1099" s="2">
        <v>75982000000</v>
      </c>
      <c r="E1099" s="2">
        <v>100474000000</v>
      </c>
      <c r="F1099" s="2">
        <v>104968000000</v>
      </c>
      <c r="G1099" s="2">
        <v>92304600000</v>
      </c>
      <c r="H1099" s="2">
        <v>93228500000</v>
      </c>
      <c r="I1099" s="2">
        <v>97502700000</v>
      </c>
      <c r="J1099" s="2">
        <v>89424300000</v>
      </c>
      <c r="K1099" s="2">
        <v>89611700000</v>
      </c>
      <c r="L1099" s="2">
        <v>86626500000</v>
      </c>
      <c r="M1099" s="2">
        <v>86913700000</v>
      </c>
      <c r="N1099" s="2">
        <v>92708500000</v>
      </c>
      <c r="O1099" s="2">
        <v>87399900000</v>
      </c>
      <c r="P1099" s="2">
        <v>87429200000</v>
      </c>
      <c r="Q1099" s="2">
        <v>86473300000</v>
      </c>
      <c r="R1099" s="2">
        <v>91359300000</v>
      </c>
      <c r="S1099" s="2">
        <v>86123600000</v>
      </c>
      <c r="T1099" s="2">
        <v>85833200000</v>
      </c>
      <c r="U1099" s="2">
        <v>89315900000</v>
      </c>
      <c r="V1099" s="2">
        <v>84454200000</v>
      </c>
      <c r="W1099" s="2">
        <v>83986800000</v>
      </c>
      <c r="X1099" s="2">
        <v>88384300000</v>
      </c>
      <c r="Y1099" s="2">
        <v>82883300000</v>
      </c>
      <c r="Z1099" s="2">
        <v>82627200000</v>
      </c>
      <c r="AA1099" s="2">
        <v>80459000000</v>
      </c>
      <c r="AB1099" s="2">
        <v>80781400000</v>
      </c>
      <c r="AC1099" s="2">
        <v>79520200000</v>
      </c>
      <c r="AD1099" s="2">
        <v>78750000000</v>
      </c>
      <c r="AE1099" s="2">
        <v>78871100000</v>
      </c>
      <c r="AF1099" s="2">
        <v>78492600000</v>
      </c>
      <c r="AG1099" s="2">
        <v>77720800000</v>
      </c>
    </row>
    <row r="1100" spans="1:33">
      <c r="A1100" s="115" t="s">
        <v>1118</v>
      </c>
      <c r="B1100" s="115" t="s">
        <v>19</v>
      </c>
      <c r="C1100" s="115">
        <v>0</v>
      </c>
      <c r="D1100" s="115">
        <v>0</v>
      </c>
      <c r="E1100" s="115">
        <v>0</v>
      </c>
      <c r="F1100" s="115">
        <v>0</v>
      </c>
      <c r="G1100" s="115">
        <v>0</v>
      </c>
      <c r="H1100" s="115">
        <v>0</v>
      </c>
      <c r="I1100" s="115">
        <v>0</v>
      </c>
      <c r="J1100" s="115">
        <v>0</v>
      </c>
      <c r="K1100" s="115">
        <v>0</v>
      </c>
      <c r="L1100" s="115">
        <v>0</v>
      </c>
      <c r="M1100" s="115">
        <v>0</v>
      </c>
      <c r="N1100" s="115">
        <v>0</v>
      </c>
      <c r="O1100" s="115">
        <v>0</v>
      </c>
      <c r="P1100" s="115">
        <v>0</v>
      </c>
      <c r="Q1100" s="115">
        <v>0</v>
      </c>
      <c r="R1100" s="115">
        <v>0</v>
      </c>
      <c r="S1100" s="115">
        <v>0</v>
      </c>
      <c r="T1100" s="115">
        <v>0</v>
      </c>
      <c r="U1100" s="115">
        <v>0</v>
      </c>
      <c r="V1100" s="115">
        <v>0</v>
      </c>
      <c r="W1100" s="115">
        <v>0</v>
      </c>
      <c r="X1100" s="115">
        <v>0</v>
      </c>
      <c r="Y1100" s="115">
        <v>0</v>
      </c>
      <c r="Z1100" s="115">
        <v>0</v>
      </c>
      <c r="AA1100" s="115">
        <v>0</v>
      </c>
      <c r="AB1100" s="115">
        <v>0</v>
      </c>
      <c r="AC1100" s="115">
        <v>0</v>
      </c>
      <c r="AD1100" s="115">
        <v>0</v>
      </c>
      <c r="AE1100" s="115">
        <v>0</v>
      </c>
      <c r="AF1100" s="115">
        <v>0</v>
      </c>
      <c r="AG1100" s="115">
        <v>0</v>
      </c>
    </row>
    <row r="1101" spans="1:33">
      <c r="A1101" s="115" t="s">
        <v>1119</v>
      </c>
      <c r="B1101" s="115" t="s">
        <v>19</v>
      </c>
      <c r="C1101" s="115">
        <v>0</v>
      </c>
      <c r="D1101" s="115">
        <v>0</v>
      </c>
      <c r="E1101" s="115">
        <v>0</v>
      </c>
      <c r="F1101" s="115">
        <v>0</v>
      </c>
      <c r="G1101" s="115">
        <v>0</v>
      </c>
      <c r="H1101" s="115">
        <v>0</v>
      </c>
      <c r="I1101" s="115">
        <v>0</v>
      </c>
      <c r="J1101" s="115">
        <v>0</v>
      </c>
      <c r="K1101" s="115">
        <v>0</v>
      </c>
      <c r="L1101" s="115">
        <v>0</v>
      </c>
      <c r="M1101" s="115">
        <v>0</v>
      </c>
      <c r="N1101" s="115">
        <v>0</v>
      </c>
      <c r="O1101" s="115">
        <v>0</v>
      </c>
      <c r="P1101" s="115">
        <v>0</v>
      </c>
      <c r="Q1101" s="115">
        <v>0</v>
      </c>
      <c r="R1101" s="115">
        <v>0</v>
      </c>
      <c r="S1101" s="115">
        <v>0</v>
      </c>
      <c r="T1101" s="115">
        <v>0</v>
      </c>
      <c r="U1101" s="115">
        <v>0</v>
      </c>
      <c r="V1101" s="115">
        <v>0</v>
      </c>
      <c r="W1101" s="115">
        <v>0</v>
      </c>
      <c r="X1101" s="115">
        <v>0</v>
      </c>
      <c r="Y1101" s="115">
        <v>0</v>
      </c>
      <c r="Z1101" s="115">
        <v>0</v>
      </c>
      <c r="AA1101" s="115">
        <v>0</v>
      </c>
      <c r="AB1101" s="115">
        <v>0</v>
      </c>
      <c r="AC1101" s="115">
        <v>0</v>
      </c>
      <c r="AD1101" s="115">
        <v>0</v>
      </c>
      <c r="AE1101" s="115">
        <v>0</v>
      </c>
      <c r="AF1101" s="115">
        <v>0</v>
      </c>
      <c r="AG1101" s="115">
        <v>0</v>
      </c>
    </row>
    <row r="1102" spans="1:33">
      <c r="A1102" s="115" t="s">
        <v>1120</v>
      </c>
      <c r="B1102" s="115" t="s">
        <v>19</v>
      </c>
      <c r="C1102" s="115">
        <v>0</v>
      </c>
      <c r="D1102" s="115">
        <v>0</v>
      </c>
      <c r="E1102" s="115">
        <v>0</v>
      </c>
      <c r="F1102" s="115">
        <v>0</v>
      </c>
      <c r="G1102" s="115">
        <v>0</v>
      </c>
      <c r="H1102" s="115">
        <v>0</v>
      </c>
      <c r="I1102" s="115">
        <v>0</v>
      </c>
      <c r="J1102" s="115">
        <v>0</v>
      </c>
      <c r="K1102" s="115">
        <v>0</v>
      </c>
      <c r="L1102" s="115">
        <v>0</v>
      </c>
      <c r="M1102" s="115">
        <v>0</v>
      </c>
      <c r="N1102" s="115">
        <v>0</v>
      </c>
      <c r="O1102" s="115">
        <v>0</v>
      </c>
      <c r="P1102" s="115">
        <v>0</v>
      </c>
      <c r="Q1102" s="115">
        <v>0</v>
      </c>
      <c r="R1102" s="115">
        <v>0</v>
      </c>
      <c r="S1102" s="115">
        <v>0</v>
      </c>
      <c r="T1102" s="115">
        <v>0</v>
      </c>
      <c r="U1102" s="115">
        <v>0</v>
      </c>
      <c r="V1102" s="115">
        <v>0</v>
      </c>
      <c r="W1102" s="115">
        <v>0</v>
      </c>
      <c r="X1102" s="115">
        <v>0</v>
      </c>
      <c r="Y1102" s="115">
        <v>0</v>
      </c>
      <c r="Z1102" s="115">
        <v>0</v>
      </c>
      <c r="AA1102" s="115">
        <v>0</v>
      </c>
      <c r="AB1102" s="115">
        <v>0</v>
      </c>
      <c r="AC1102" s="115">
        <v>0</v>
      </c>
      <c r="AD1102" s="115">
        <v>0</v>
      </c>
      <c r="AE1102" s="115">
        <v>0</v>
      </c>
      <c r="AF1102" s="115">
        <v>0</v>
      </c>
      <c r="AG1102" s="115">
        <v>0</v>
      </c>
    </row>
    <row r="1103" spans="1:33">
      <c r="A1103" s="115" t="s">
        <v>1121</v>
      </c>
      <c r="B1103" s="115" t="s">
        <v>19</v>
      </c>
      <c r="C1103" s="115">
        <v>0</v>
      </c>
      <c r="D1103" s="115">
        <v>0</v>
      </c>
      <c r="E1103" s="115">
        <v>0</v>
      </c>
      <c r="F1103" s="115">
        <v>0</v>
      </c>
      <c r="G1103" s="115">
        <v>0</v>
      </c>
      <c r="H1103" s="115">
        <v>0</v>
      </c>
      <c r="I1103" s="115">
        <v>0</v>
      </c>
      <c r="J1103" s="115">
        <v>0</v>
      </c>
      <c r="K1103" s="115">
        <v>0</v>
      </c>
      <c r="L1103" s="115">
        <v>0</v>
      </c>
      <c r="M1103" s="115">
        <v>0</v>
      </c>
      <c r="N1103" s="115">
        <v>0</v>
      </c>
      <c r="O1103" s="115">
        <v>0</v>
      </c>
      <c r="P1103" s="115">
        <v>0</v>
      </c>
      <c r="Q1103" s="115">
        <v>0</v>
      </c>
      <c r="R1103" s="115">
        <v>0</v>
      </c>
      <c r="S1103" s="115">
        <v>0</v>
      </c>
      <c r="T1103" s="115">
        <v>0</v>
      </c>
      <c r="U1103" s="115">
        <v>0</v>
      </c>
      <c r="V1103" s="115">
        <v>0</v>
      </c>
      <c r="W1103" s="115">
        <v>0</v>
      </c>
      <c r="X1103" s="115">
        <v>0</v>
      </c>
      <c r="Y1103" s="115">
        <v>0</v>
      </c>
      <c r="Z1103" s="115">
        <v>0</v>
      </c>
      <c r="AA1103" s="115">
        <v>0</v>
      </c>
      <c r="AB1103" s="115">
        <v>0</v>
      </c>
      <c r="AC1103" s="115">
        <v>0</v>
      </c>
      <c r="AD1103" s="115">
        <v>0</v>
      </c>
      <c r="AE1103" s="115">
        <v>0</v>
      </c>
      <c r="AF1103" s="115">
        <v>0</v>
      </c>
      <c r="AG1103" s="115">
        <v>0</v>
      </c>
    </row>
    <row r="1104" spans="1:33">
      <c r="A1104" s="115" t="s">
        <v>1122</v>
      </c>
      <c r="B1104" s="115" t="s">
        <v>19</v>
      </c>
      <c r="C1104" s="2">
        <v>56699900</v>
      </c>
      <c r="D1104" s="2">
        <v>56439900</v>
      </c>
      <c r="E1104" s="2">
        <v>56820100</v>
      </c>
      <c r="F1104" s="2">
        <v>56868800</v>
      </c>
      <c r="G1104" s="2">
        <v>56645500</v>
      </c>
      <c r="H1104" s="2">
        <v>56324500</v>
      </c>
      <c r="I1104" s="2">
        <v>55753200</v>
      </c>
      <c r="J1104" s="2">
        <v>55038000</v>
      </c>
      <c r="K1104" s="2">
        <v>54342100</v>
      </c>
      <c r="L1104" s="2">
        <v>53608200</v>
      </c>
      <c r="M1104" s="2">
        <v>52704000</v>
      </c>
      <c r="N1104" s="2">
        <v>51860100</v>
      </c>
      <c r="O1104" s="2">
        <v>51133400</v>
      </c>
      <c r="P1104" s="2">
        <v>50392000</v>
      </c>
      <c r="Q1104" s="2">
        <v>49701200</v>
      </c>
      <c r="R1104" s="2">
        <v>49060900</v>
      </c>
      <c r="S1104" s="2">
        <v>48350000</v>
      </c>
      <c r="T1104" s="2">
        <v>47574800</v>
      </c>
      <c r="U1104" s="2">
        <v>46811100</v>
      </c>
      <c r="V1104" s="2">
        <v>46102300</v>
      </c>
      <c r="W1104" s="2">
        <v>45467000</v>
      </c>
      <c r="X1104" s="2">
        <v>44817100</v>
      </c>
      <c r="Y1104" s="2">
        <v>44148500</v>
      </c>
      <c r="Z1104" s="2">
        <v>43479400</v>
      </c>
      <c r="AA1104" s="2">
        <v>42778300</v>
      </c>
      <c r="AB1104" s="2">
        <v>42127000</v>
      </c>
      <c r="AC1104" s="2">
        <v>41447900</v>
      </c>
      <c r="AD1104" s="2">
        <v>40711000</v>
      </c>
      <c r="AE1104" s="2">
        <v>40040100</v>
      </c>
      <c r="AF1104" s="2">
        <v>39364000</v>
      </c>
      <c r="AG1104" s="2">
        <v>38685800</v>
      </c>
    </row>
    <row r="1105" spans="1:33">
      <c r="A1105" s="115" t="s">
        <v>1123</v>
      </c>
      <c r="B1105" s="115" t="s">
        <v>19</v>
      </c>
      <c r="C1105" s="2">
        <v>370973000</v>
      </c>
      <c r="D1105" s="2">
        <v>369507000</v>
      </c>
      <c r="E1105" s="2">
        <v>372248000</v>
      </c>
      <c r="F1105" s="2">
        <v>372853000</v>
      </c>
      <c r="G1105" s="2">
        <v>371843000</v>
      </c>
      <c r="H1105" s="2">
        <v>370388000</v>
      </c>
      <c r="I1105" s="2">
        <v>367542000</v>
      </c>
      <c r="J1105" s="2">
        <v>363930000</v>
      </c>
      <c r="K1105" s="2">
        <v>360678000</v>
      </c>
      <c r="L1105" s="2">
        <v>357399000</v>
      </c>
      <c r="M1105" s="2">
        <v>353046000</v>
      </c>
      <c r="N1105" s="2">
        <v>349263000</v>
      </c>
      <c r="O1105" s="2">
        <v>346368000</v>
      </c>
      <c r="P1105" s="2">
        <v>343494000</v>
      </c>
      <c r="Q1105" s="2">
        <v>341083000</v>
      </c>
      <c r="R1105" s="2">
        <v>339245000</v>
      </c>
      <c r="S1105" s="2">
        <v>337097000</v>
      </c>
      <c r="T1105" s="2">
        <v>334576000</v>
      </c>
      <c r="U1105" s="2">
        <v>332203000</v>
      </c>
      <c r="V1105" s="2">
        <v>330386000</v>
      </c>
      <c r="W1105" s="2">
        <v>329069000</v>
      </c>
      <c r="X1105" s="2">
        <v>327703000</v>
      </c>
      <c r="Y1105" s="2">
        <v>326269000</v>
      </c>
      <c r="Z1105" s="2">
        <v>324878000</v>
      </c>
      <c r="AA1105" s="2">
        <v>323270000</v>
      </c>
      <c r="AB1105" s="2">
        <v>322018000</v>
      </c>
      <c r="AC1105" s="2">
        <v>320570000</v>
      </c>
      <c r="AD1105" s="2">
        <v>318705000</v>
      </c>
      <c r="AE1105" s="2">
        <v>317382000</v>
      </c>
      <c r="AF1105" s="2">
        <v>316009000</v>
      </c>
      <c r="AG1105" s="2">
        <v>314610000</v>
      </c>
    </row>
    <row r="1106" spans="1:33">
      <c r="A1106" s="115" t="s">
        <v>1124</v>
      </c>
      <c r="B1106" s="115" t="s">
        <v>19</v>
      </c>
      <c r="C1106" s="115">
        <v>0</v>
      </c>
      <c r="D1106" s="2">
        <v>1198490</v>
      </c>
      <c r="E1106" s="2">
        <v>2623400</v>
      </c>
      <c r="F1106" s="2">
        <v>3742870</v>
      </c>
      <c r="G1106" s="2">
        <v>4492570</v>
      </c>
      <c r="H1106" s="2">
        <v>4918190</v>
      </c>
      <c r="I1106" s="2">
        <v>4782410</v>
      </c>
      <c r="J1106" s="2">
        <v>3868190</v>
      </c>
      <c r="K1106" s="2">
        <v>1990140</v>
      </c>
      <c r="L1106" s="115">
        <v>0</v>
      </c>
      <c r="M1106" s="115">
        <v>0</v>
      </c>
      <c r="N1106" s="115">
        <v>0</v>
      </c>
      <c r="O1106" s="115">
        <v>0</v>
      </c>
      <c r="P1106" s="115">
        <v>0</v>
      </c>
      <c r="Q1106" s="115">
        <v>0</v>
      </c>
      <c r="R1106" s="115">
        <v>0</v>
      </c>
      <c r="S1106" s="115">
        <v>0</v>
      </c>
      <c r="T1106" s="115">
        <v>0</v>
      </c>
      <c r="U1106" s="115">
        <v>0</v>
      </c>
      <c r="V1106" s="115">
        <v>0</v>
      </c>
      <c r="W1106" s="115">
        <v>0</v>
      </c>
      <c r="X1106" s="115">
        <v>0</v>
      </c>
      <c r="Y1106" s="115">
        <v>0</v>
      </c>
      <c r="Z1106" s="115">
        <v>0</v>
      </c>
      <c r="AA1106" s="115">
        <v>0</v>
      </c>
      <c r="AB1106" s="115">
        <v>0</v>
      </c>
      <c r="AC1106" s="115">
        <v>0</v>
      </c>
      <c r="AD1106" s="115">
        <v>0</v>
      </c>
      <c r="AE1106" s="115">
        <v>0</v>
      </c>
      <c r="AF1106" s="115">
        <v>0</v>
      </c>
      <c r="AG1106" s="115">
        <v>0</v>
      </c>
    </row>
    <row r="1107" spans="1:33">
      <c r="A1107" s="115" t="s">
        <v>1125</v>
      </c>
      <c r="B1107" s="115" t="s">
        <v>19</v>
      </c>
      <c r="C1107" s="115">
        <v>0</v>
      </c>
      <c r="D1107" s="115">
        <v>760958</v>
      </c>
      <c r="E1107" s="2">
        <v>1666810</v>
      </c>
      <c r="F1107" s="2">
        <v>2379910</v>
      </c>
      <c r="G1107" s="2">
        <v>2860110</v>
      </c>
      <c r="H1107" s="2">
        <v>3136590</v>
      </c>
      <c r="I1107" s="2">
        <v>3057570</v>
      </c>
      <c r="J1107" s="2">
        <v>2480600</v>
      </c>
      <c r="K1107" s="2">
        <v>1281030</v>
      </c>
      <c r="L1107" s="115">
        <v>0</v>
      </c>
      <c r="M1107" s="115">
        <v>0</v>
      </c>
      <c r="N1107" s="115">
        <v>0</v>
      </c>
      <c r="O1107" s="115">
        <v>0</v>
      </c>
      <c r="P1107" s="115">
        <v>0</v>
      </c>
      <c r="Q1107" s="115">
        <v>0</v>
      </c>
      <c r="R1107" s="115">
        <v>0</v>
      </c>
      <c r="S1107" s="115">
        <v>0</v>
      </c>
      <c r="T1107" s="115">
        <v>0</v>
      </c>
      <c r="U1107" s="115">
        <v>0</v>
      </c>
      <c r="V1107" s="115">
        <v>0</v>
      </c>
      <c r="W1107" s="115">
        <v>0</v>
      </c>
      <c r="X1107" s="115">
        <v>0</v>
      </c>
      <c r="Y1107" s="115">
        <v>0</v>
      </c>
      <c r="Z1107" s="115">
        <v>0</v>
      </c>
      <c r="AA1107" s="115">
        <v>0</v>
      </c>
      <c r="AB1107" s="115">
        <v>0</v>
      </c>
      <c r="AC1107" s="115">
        <v>0</v>
      </c>
      <c r="AD1107" s="115">
        <v>0</v>
      </c>
      <c r="AE1107" s="115">
        <v>0</v>
      </c>
      <c r="AF1107" s="115">
        <v>0</v>
      </c>
      <c r="AG1107" s="115">
        <v>0</v>
      </c>
    </row>
    <row r="1108" spans="1:33">
      <c r="A1108" s="115" t="s">
        <v>1126</v>
      </c>
      <c r="B1108" s="115" t="s">
        <v>19</v>
      </c>
      <c r="C1108" s="115">
        <v>0</v>
      </c>
      <c r="D1108" s="115">
        <v>0</v>
      </c>
      <c r="E1108" s="115">
        <v>0</v>
      </c>
      <c r="F1108" s="115">
        <v>0</v>
      </c>
      <c r="G1108" s="115">
        <v>0</v>
      </c>
      <c r="H1108" s="115">
        <v>0</v>
      </c>
      <c r="I1108" s="115">
        <v>0</v>
      </c>
      <c r="J1108" s="115">
        <v>0</v>
      </c>
      <c r="K1108" s="115">
        <v>0</v>
      </c>
      <c r="L1108" s="115">
        <v>0</v>
      </c>
      <c r="M1108" s="115">
        <v>0</v>
      </c>
      <c r="N1108" s="115">
        <v>0</v>
      </c>
      <c r="O1108" s="115">
        <v>0</v>
      </c>
      <c r="P1108" s="115">
        <v>0</v>
      </c>
      <c r="Q1108" s="115">
        <v>0</v>
      </c>
      <c r="R1108" s="115">
        <v>0</v>
      </c>
      <c r="S1108" s="115">
        <v>0</v>
      </c>
      <c r="T1108" s="115">
        <v>0</v>
      </c>
      <c r="U1108" s="115">
        <v>0</v>
      </c>
      <c r="V1108" s="115">
        <v>0</v>
      </c>
      <c r="W1108" s="115">
        <v>0</v>
      </c>
      <c r="X1108" s="115">
        <v>0</v>
      </c>
      <c r="Y1108" s="115">
        <v>0</v>
      </c>
      <c r="Z1108" s="115">
        <v>0</v>
      </c>
      <c r="AA1108" s="115">
        <v>0</v>
      </c>
      <c r="AB1108" s="115">
        <v>0</v>
      </c>
      <c r="AC1108" s="115">
        <v>0</v>
      </c>
      <c r="AD1108" s="115">
        <v>0</v>
      </c>
      <c r="AE1108" s="115">
        <v>0</v>
      </c>
      <c r="AF1108" s="115">
        <v>0</v>
      </c>
      <c r="AG1108" s="115">
        <v>0</v>
      </c>
    </row>
    <row r="1109" spans="1:33">
      <c r="A1109" s="115" t="s">
        <v>1127</v>
      </c>
      <c r="B1109" s="115" t="s">
        <v>19</v>
      </c>
      <c r="C1109" s="115">
        <v>0</v>
      </c>
      <c r="D1109" s="115">
        <v>0</v>
      </c>
      <c r="E1109" s="115">
        <v>0</v>
      </c>
      <c r="F1109" s="115">
        <v>0</v>
      </c>
      <c r="G1109" s="115">
        <v>0</v>
      </c>
      <c r="H1109" s="115">
        <v>0</v>
      </c>
      <c r="I1109" s="115">
        <v>0</v>
      </c>
      <c r="J1109" s="115">
        <v>0</v>
      </c>
      <c r="K1109" s="115">
        <v>0</v>
      </c>
      <c r="L1109" s="115">
        <v>0</v>
      </c>
      <c r="M1109" s="115">
        <v>0</v>
      </c>
      <c r="N1109" s="115">
        <v>0</v>
      </c>
      <c r="O1109" s="115">
        <v>0</v>
      </c>
      <c r="P1109" s="115">
        <v>0</v>
      </c>
      <c r="Q1109" s="115">
        <v>0</v>
      </c>
      <c r="R1109" s="115">
        <v>0</v>
      </c>
      <c r="S1109" s="115">
        <v>0</v>
      </c>
      <c r="T1109" s="115">
        <v>0</v>
      </c>
      <c r="U1109" s="115">
        <v>0</v>
      </c>
      <c r="V1109" s="115">
        <v>0</v>
      </c>
      <c r="W1109" s="115">
        <v>0</v>
      </c>
      <c r="X1109" s="115">
        <v>0</v>
      </c>
      <c r="Y1109" s="115">
        <v>0</v>
      </c>
      <c r="Z1109" s="115">
        <v>0</v>
      </c>
      <c r="AA1109" s="115">
        <v>0</v>
      </c>
      <c r="AB1109" s="115">
        <v>0</v>
      </c>
      <c r="AC1109" s="115">
        <v>0</v>
      </c>
      <c r="AD1109" s="115">
        <v>0</v>
      </c>
      <c r="AE1109" s="115">
        <v>0</v>
      </c>
      <c r="AF1109" s="115">
        <v>0</v>
      </c>
      <c r="AG1109" s="115">
        <v>0</v>
      </c>
    </row>
    <row r="1110" spans="1:33">
      <c r="A1110" s="115" t="s">
        <v>1128</v>
      </c>
      <c r="B1110" s="115" t="s">
        <v>19</v>
      </c>
      <c r="C1110" s="115">
        <v>0</v>
      </c>
      <c r="D1110" s="115">
        <v>0</v>
      </c>
      <c r="E1110" s="115">
        <v>0</v>
      </c>
      <c r="F1110" s="115">
        <v>0</v>
      </c>
      <c r="G1110" s="115">
        <v>0</v>
      </c>
      <c r="H1110" s="115">
        <v>0</v>
      </c>
      <c r="I1110" s="115">
        <v>0</v>
      </c>
      <c r="J1110" s="115">
        <v>0</v>
      </c>
      <c r="K1110" s="115">
        <v>0</v>
      </c>
      <c r="L1110" s="115">
        <v>0</v>
      </c>
      <c r="M1110" s="115">
        <v>0</v>
      </c>
      <c r="N1110" s="115">
        <v>0</v>
      </c>
      <c r="O1110" s="115">
        <v>0</v>
      </c>
      <c r="P1110" s="115">
        <v>0</v>
      </c>
      <c r="Q1110" s="115">
        <v>0</v>
      </c>
      <c r="R1110" s="115">
        <v>0</v>
      </c>
      <c r="S1110" s="115">
        <v>0</v>
      </c>
      <c r="T1110" s="115">
        <v>0</v>
      </c>
      <c r="U1110" s="115">
        <v>0</v>
      </c>
      <c r="V1110" s="115">
        <v>0</v>
      </c>
      <c r="W1110" s="115">
        <v>0</v>
      </c>
      <c r="X1110" s="115">
        <v>0</v>
      </c>
      <c r="Y1110" s="115">
        <v>0</v>
      </c>
      <c r="Z1110" s="115">
        <v>0</v>
      </c>
      <c r="AA1110" s="115">
        <v>0</v>
      </c>
      <c r="AB1110" s="115">
        <v>0</v>
      </c>
      <c r="AC1110" s="115">
        <v>0</v>
      </c>
      <c r="AD1110" s="115">
        <v>0</v>
      </c>
      <c r="AE1110" s="115">
        <v>0</v>
      </c>
      <c r="AF1110" s="115">
        <v>0</v>
      </c>
      <c r="AG1110" s="115">
        <v>0</v>
      </c>
    </row>
    <row r="1111" spans="1:33">
      <c r="A1111" s="115" t="s">
        <v>1129</v>
      </c>
      <c r="B1111" s="115" t="s">
        <v>19</v>
      </c>
      <c r="C1111" s="115">
        <v>0</v>
      </c>
      <c r="D1111" s="115">
        <v>0</v>
      </c>
      <c r="E1111" s="115">
        <v>0</v>
      </c>
      <c r="F1111" s="115">
        <v>0</v>
      </c>
      <c r="G1111" s="115">
        <v>0</v>
      </c>
      <c r="H1111" s="115">
        <v>0</v>
      </c>
      <c r="I1111" s="115">
        <v>0</v>
      </c>
      <c r="J1111" s="115">
        <v>0</v>
      </c>
      <c r="K1111" s="115">
        <v>0</v>
      </c>
      <c r="L1111" s="115">
        <v>0</v>
      </c>
      <c r="M1111" s="115">
        <v>0</v>
      </c>
      <c r="N1111" s="115">
        <v>0</v>
      </c>
      <c r="O1111" s="115">
        <v>0</v>
      </c>
      <c r="P1111" s="115">
        <v>0</v>
      </c>
      <c r="Q1111" s="115">
        <v>0</v>
      </c>
      <c r="R1111" s="115">
        <v>0</v>
      </c>
      <c r="S1111" s="115">
        <v>0</v>
      </c>
      <c r="T1111" s="115">
        <v>0</v>
      </c>
      <c r="U1111" s="115">
        <v>0</v>
      </c>
      <c r="V1111" s="115">
        <v>0</v>
      </c>
      <c r="W1111" s="115">
        <v>0</v>
      </c>
      <c r="X1111" s="115">
        <v>0</v>
      </c>
      <c r="Y1111" s="115">
        <v>0</v>
      </c>
      <c r="Z1111" s="115">
        <v>0</v>
      </c>
      <c r="AA1111" s="115">
        <v>0</v>
      </c>
      <c r="AB1111" s="115">
        <v>0</v>
      </c>
      <c r="AC1111" s="115">
        <v>0</v>
      </c>
      <c r="AD1111" s="115">
        <v>0</v>
      </c>
      <c r="AE1111" s="115">
        <v>0</v>
      </c>
      <c r="AF1111" s="115">
        <v>0</v>
      </c>
      <c r="AG1111" s="115">
        <v>0</v>
      </c>
    </row>
    <row r="1112" spans="1:33">
      <c r="A1112" s="115" t="s">
        <v>1130</v>
      </c>
      <c r="B1112" s="115" t="s">
        <v>19</v>
      </c>
      <c r="C1112" s="115">
        <v>0</v>
      </c>
      <c r="D1112" s="115">
        <v>0</v>
      </c>
      <c r="E1112" s="115">
        <v>0</v>
      </c>
      <c r="F1112" s="115">
        <v>0</v>
      </c>
      <c r="G1112" s="115">
        <v>0</v>
      </c>
      <c r="H1112" s="115">
        <v>0</v>
      </c>
      <c r="I1112" s="115">
        <v>0</v>
      </c>
      <c r="J1112" s="115">
        <v>0</v>
      </c>
      <c r="K1112" s="115">
        <v>0</v>
      </c>
      <c r="L1112" s="115">
        <v>0</v>
      </c>
      <c r="M1112" s="115">
        <v>0</v>
      </c>
      <c r="N1112" s="115">
        <v>0</v>
      </c>
      <c r="O1112" s="115">
        <v>0</v>
      </c>
      <c r="P1112" s="115">
        <v>0</v>
      </c>
      <c r="Q1112" s="115">
        <v>0</v>
      </c>
      <c r="R1112" s="115">
        <v>0</v>
      </c>
      <c r="S1112" s="115">
        <v>0</v>
      </c>
      <c r="T1112" s="115">
        <v>0</v>
      </c>
      <c r="U1112" s="115">
        <v>0</v>
      </c>
      <c r="V1112" s="115">
        <v>0</v>
      </c>
      <c r="W1112" s="115">
        <v>0</v>
      </c>
      <c r="X1112" s="115">
        <v>0</v>
      </c>
      <c r="Y1112" s="115">
        <v>0</v>
      </c>
      <c r="Z1112" s="115">
        <v>0</v>
      </c>
      <c r="AA1112" s="115">
        <v>0</v>
      </c>
      <c r="AB1112" s="115">
        <v>0</v>
      </c>
      <c r="AC1112" s="115">
        <v>0</v>
      </c>
      <c r="AD1112" s="115">
        <v>0</v>
      </c>
      <c r="AE1112" s="115">
        <v>0</v>
      </c>
      <c r="AF1112" s="115">
        <v>0</v>
      </c>
      <c r="AG1112" s="115">
        <v>0</v>
      </c>
    </row>
    <row r="1113" spans="1:33">
      <c r="A1113" s="115" t="s">
        <v>1131</v>
      </c>
      <c r="B1113" s="115" t="s">
        <v>19</v>
      </c>
      <c r="C1113" s="115">
        <v>0</v>
      </c>
      <c r="D1113" s="115">
        <v>0</v>
      </c>
      <c r="E1113" s="115">
        <v>0</v>
      </c>
      <c r="F1113" s="115">
        <v>0</v>
      </c>
      <c r="G1113" s="115">
        <v>0</v>
      </c>
      <c r="H1113" s="115">
        <v>0</v>
      </c>
      <c r="I1113" s="115">
        <v>0</v>
      </c>
      <c r="J1113" s="115">
        <v>0</v>
      </c>
      <c r="K1113" s="115">
        <v>0</v>
      </c>
      <c r="L1113" s="115">
        <v>0</v>
      </c>
      <c r="M1113" s="115">
        <v>0</v>
      </c>
      <c r="N1113" s="115">
        <v>0</v>
      </c>
      <c r="O1113" s="115">
        <v>0</v>
      </c>
      <c r="P1113" s="115">
        <v>0</v>
      </c>
      <c r="Q1113" s="115">
        <v>0</v>
      </c>
      <c r="R1113" s="115">
        <v>0</v>
      </c>
      <c r="S1113" s="115">
        <v>0</v>
      </c>
      <c r="T1113" s="115">
        <v>0</v>
      </c>
      <c r="U1113" s="115">
        <v>0</v>
      </c>
      <c r="V1113" s="115">
        <v>0</v>
      </c>
      <c r="W1113" s="115">
        <v>0</v>
      </c>
      <c r="X1113" s="115">
        <v>0</v>
      </c>
      <c r="Y1113" s="115">
        <v>0</v>
      </c>
      <c r="Z1113" s="115">
        <v>0</v>
      </c>
      <c r="AA1113" s="115">
        <v>0</v>
      </c>
      <c r="AB1113" s="115">
        <v>0</v>
      </c>
      <c r="AC1113" s="115">
        <v>0</v>
      </c>
      <c r="AD1113" s="115">
        <v>0</v>
      </c>
      <c r="AE1113" s="115">
        <v>0</v>
      </c>
      <c r="AF1113" s="115">
        <v>0</v>
      </c>
      <c r="AG1113" s="115">
        <v>0</v>
      </c>
    </row>
    <row r="1114" spans="1:33">
      <c r="A1114" s="115" t="s">
        <v>1132</v>
      </c>
      <c r="B1114" s="115" t="s">
        <v>19</v>
      </c>
      <c r="C1114" s="115">
        <v>0</v>
      </c>
      <c r="D1114" s="115">
        <v>0</v>
      </c>
      <c r="E1114" s="115">
        <v>0</v>
      </c>
      <c r="F1114" s="115">
        <v>0</v>
      </c>
      <c r="G1114" s="115">
        <v>0</v>
      </c>
      <c r="H1114" s="115">
        <v>0</v>
      </c>
      <c r="I1114" s="115">
        <v>0</v>
      </c>
      <c r="J1114" s="115">
        <v>0</v>
      </c>
      <c r="K1114" s="115">
        <v>0</v>
      </c>
      <c r="L1114" s="115">
        <v>0</v>
      </c>
      <c r="M1114" s="115">
        <v>0</v>
      </c>
      <c r="N1114" s="115">
        <v>0</v>
      </c>
      <c r="O1114" s="115">
        <v>0</v>
      </c>
      <c r="P1114" s="115">
        <v>0</v>
      </c>
      <c r="Q1114" s="115">
        <v>0</v>
      </c>
      <c r="R1114" s="115">
        <v>0</v>
      </c>
      <c r="S1114" s="115">
        <v>0</v>
      </c>
      <c r="T1114" s="115">
        <v>0</v>
      </c>
      <c r="U1114" s="115">
        <v>0</v>
      </c>
      <c r="V1114" s="115">
        <v>0</v>
      </c>
      <c r="W1114" s="115">
        <v>0</v>
      </c>
      <c r="X1114" s="115">
        <v>0</v>
      </c>
      <c r="Y1114" s="115">
        <v>0</v>
      </c>
      <c r="Z1114" s="115">
        <v>0</v>
      </c>
      <c r="AA1114" s="115">
        <v>0</v>
      </c>
      <c r="AB1114" s="115">
        <v>0</v>
      </c>
      <c r="AC1114" s="115">
        <v>0</v>
      </c>
      <c r="AD1114" s="115">
        <v>0</v>
      </c>
      <c r="AE1114" s="115">
        <v>0</v>
      </c>
      <c r="AF1114" s="115">
        <v>0</v>
      </c>
      <c r="AG1114" s="115">
        <v>0</v>
      </c>
    </row>
    <row r="1115" spans="1:33">
      <c r="A1115" s="115" t="s">
        <v>1133</v>
      </c>
      <c r="B1115" s="115" t="s">
        <v>19</v>
      </c>
      <c r="C1115" s="2">
        <v>4569420000</v>
      </c>
      <c r="D1115" s="2">
        <v>4030960000</v>
      </c>
      <c r="E1115" s="2">
        <v>2617640000</v>
      </c>
      <c r="F1115" s="2">
        <v>2343400000</v>
      </c>
      <c r="G1115" s="2">
        <v>3047730000</v>
      </c>
      <c r="H1115" s="2">
        <v>2985820000</v>
      </c>
      <c r="I1115" s="2">
        <v>2819460000</v>
      </c>
      <c r="J1115" s="2">
        <v>3082310000</v>
      </c>
      <c r="K1115" s="2">
        <v>3083310000</v>
      </c>
      <c r="L1115" s="2">
        <v>3192740000</v>
      </c>
      <c r="M1115" s="2">
        <v>3173850000</v>
      </c>
      <c r="N1115" s="2">
        <v>2969440000</v>
      </c>
      <c r="O1115" s="2">
        <v>3136540000</v>
      </c>
      <c r="P1115" s="2">
        <v>3124430000</v>
      </c>
      <c r="Q1115" s="2">
        <v>3146880000</v>
      </c>
      <c r="R1115" s="2">
        <v>2977190000</v>
      </c>
      <c r="S1115" s="2">
        <v>3145350000</v>
      </c>
      <c r="T1115" s="2">
        <v>3144920000</v>
      </c>
      <c r="U1115" s="2">
        <v>3016290000</v>
      </c>
      <c r="V1115" s="2">
        <v>3170950000</v>
      </c>
      <c r="W1115" s="2">
        <v>3170780000</v>
      </c>
      <c r="X1115" s="2">
        <v>3015940000</v>
      </c>
      <c r="Y1115" s="2">
        <v>3192240000</v>
      </c>
      <c r="Z1115" s="2">
        <v>3194710000</v>
      </c>
      <c r="AA1115" s="2">
        <v>3258300000</v>
      </c>
      <c r="AB1115" s="2">
        <v>3236870000</v>
      </c>
      <c r="AC1115" s="2">
        <v>3270590000</v>
      </c>
      <c r="AD1115" s="2">
        <v>3288940000</v>
      </c>
      <c r="AE1115" s="2">
        <v>3278650000</v>
      </c>
      <c r="AF1115" s="2">
        <v>3282440000</v>
      </c>
      <c r="AG1115" s="2">
        <v>3300370000</v>
      </c>
    </row>
    <row r="1116" spans="1:33">
      <c r="A1116" s="115" t="s">
        <v>1134</v>
      </c>
      <c r="B1116" s="115" t="s">
        <v>19</v>
      </c>
      <c r="C1116" s="115">
        <v>0</v>
      </c>
      <c r="D1116" s="115">
        <v>0</v>
      </c>
      <c r="E1116" s="115">
        <v>0</v>
      </c>
      <c r="F1116" s="115">
        <v>0</v>
      </c>
      <c r="G1116" s="115">
        <v>0</v>
      </c>
      <c r="H1116" s="115">
        <v>0</v>
      </c>
      <c r="I1116" s="115">
        <v>0</v>
      </c>
      <c r="J1116" s="115">
        <v>0</v>
      </c>
      <c r="K1116" s="115">
        <v>0</v>
      </c>
      <c r="L1116" s="115">
        <v>0</v>
      </c>
      <c r="M1116" s="115">
        <v>0</v>
      </c>
      <c r="N1116" s="115">
        <v>0</v>
      </c>
      <c r="O1116" s="115">
        <v>0</v>
      </c>
      <c r="P1116" s="115">
        <v>0</v>
      </c>
      <c r="Q1116" s="115">
        <v>0</v>
      </c>
      <c r="R1116" s="115">
        <v>0</v>
      </c>
      <c r="S1116" s="115">
        <v>0</v>
      </c>
      <c r="T1116" s="115">
        <v>0</v>
      </c>
      <c r="U1116" s="115">
        <v>0</v>
      </c>
      <c r="V1116" s="115">
        <v>0</v>
      </c>
      <c r="W1116" s="115">
        <v>0</v>
      </c>
      <c r="X1116" s="115">
        <v>0</v>
      </c>
      <c r="Y1116" s="115">
        <v>0</v>
      </c>
      <c r="Z1116" s="115">
        <v>0</v>
      </c>
      <c r="AA1116" s="115">
        <v>0</v>
      </c>
      <c r="AB1116" s="115">
        <v>0</v>
      </c>
      <c r="AC1116" s="115">
        <v>0</v>
      </c>
      <c r="AD1116" s="115">
        <v>0</v>
      </c>
      <c r="AE1116" s="115">
        <v>0</v>
      </c>
      <c r="AF1116" s="115">
        <v>0</v>
      </c>
      <c r="AG1116" s="115">
        <v>0</v>
      </c>
    </row>
    <row r="1117" spans="1:33">
      <c r="A1117" s="115" t="s">
        <v>1135</v>
      </c>
      <c r="B1117" s="115" t="s">
        <v>19</v>
      </c>
      <c r="C1117" s="115">
        <v>0</v>
      </c>
      <c r="D1117" s="2">
        <v>17178900</v>
      </c>
      <c r="E1117" s="2">
        <v>37245300</v>
      </c>
      <c r="F1117" s="2">
        <v>52970200</v>
      </c>
      <c r="G1117" s="2">
        <v>63722300</v>
      </c>
      <c r="H1117" s="2">
        <v>70076500</v>
      </c>
      <c r="I1117" s="2">
        <v>69473300</v>
      </c>
      <c r="J1117" s="2">
        <v>55590500</v>
      </c>
      <c r="K1117" s="2">
        <v>29008200</v>
      </c>
      <c r="L1117" s="115">
        <v>0</v>
      </c>
      <c r="M1117" s="115">
        <v>0</v>
      </c>
      <c r="N1117" s="115">
        <v>0</v>
      </c>
      <c r="O1117" s="115">
        <v>0</v>
      </c>
      <c r="P1117" s="115">
        <v>0</v>
      </c>
      <c r="Q1117" s="115">
        <v>0</v>
      </c>
      <c r="R1117" s="115">
        <v>0</v>
      </c>
      <c r="S1117" s="115">
        <v>0</v>
      </c>
      <c r="T1117" s="115">
        <v>0</v>
      </c>
      <c r="U1117" s="115">
        <v>0</v>
      </c>
      <c r="V1117" s="115">
        <v>0</v>
      </c>
      <c r="W1117" s="115">
        <v>0</v>
      </c>
      <c r="X1117" s="115">
        <v>0</v>
      </c>
      <c r="Y1117" s="115">
        <v>0</v>
      </c>
      <c r="Z1117" s="115">
        <v>0</v>
      </c>
      <c r="AA1117" s="115">
        <v>0</v>
      </c>
      <c r="AB1117" s="115">
        <v>0</v>
      </c>
      <c r="AC1117" s="115">
        <v>0</v>
      </c>
      <c r="AD1117" s="115">
        <v>0</v>
      </c>
      <c r="AE1117" s="115">
        <v>0</v>
      </c>
      <c r="AF1117" s="115">
        <v>0</v>
      </c>
      <c r="AG1117" s="115">
        <v>0</v>
      </c>
    </row>
    <row r="1118" spans="1:33">
      <c r="A1118" s="115" t="s">
        <v>1136</v>
      </c>
      <c r="B1118" s="115" t="s">
        <v>19</v>
      </c>
      <c r="C1118" s="115">
        <v>0</v>
      </c>
      <c r="D1118" s="115">
        <v>0</v>
      </c>
      <c r="E1118" s="115">
        <v>0</v>
      </c>
      <c r="F1118" s="115">
        <v>0</v>
      </c>
      <c r="G1118" s="115">
        <v>0</v>
      </c>
      <c r="H1118" s="115">
        <v>0</v>
      </c>
      <c r="I1118" s="115">
        <v>0</v>
      </c>
      <c r="J1118" s="115">
        <v>0</v>
      </c>
      <c r="K1118" s="115">
        <v>0</v>
      </c>
      <c r="L1118" s="115">
        <v>0</v>
      </c>
      <c r="M1118" s="115">
        <v>0</v>
      </c>
      <c r="N1118" s="115">
        <v>0</v>
      </c>
      <c r="O1118" s="115">
        <v>0</v>
      </c>
      <c r="P1118" s="115">
        <v>0</v>
      </c>
      <c r="Q1118" s="115">
        <v>0</v>
      </c>
      <c r="R1118" s="115">
        <v>0</v>
      </c>
      <c r="S1118" s="115">
        <v>0</v>
      </c>
      <c r="T1118" s="115">
        <v>0</v>
      </c>
      <c r="U1118" s="115">
        <v>0</v>
      </c>
      <c r="V1118" s="115">
        <v>0</v>
      </c>
      <c r="W1118" s="115">
        <v>0</v>
      </c>
      <c r="X1118" s="115">
        <v>0</v>
      </c>
      <c r="Y1118" s="115">
        <v>0</v>
      </c>
      <c r="Z1118" s="115">
        <v>0</v>
      </c>
      <c r="AA1118" s="115">
        <v>0</v>
      </c>
      <c r="AB1118" s="115">
        <v>0</v>
      </c>
      <c r="AC1118" s="115">
        <v>0</v>
      </c>
      <c r="AD1118" s="115">
        <v>0</v>
      </c>
      <c r="AE1118" s="115">
        <v>0</v>
      </c>
      <c r="AF1118" s="115">
        <v>0</v>
      </c>
      <c r="AG1118" s="115">
        <v>0</v>
      </c>
    </row>
    <row r="1119" spans="1:33">
      <c r="A1119" s="115" t="s">
        <v>1137</v>
      </c>
      <c r="B1119" s="115" t="s">
        <v>19</v>
      </c>
      <c r="C1119" s="2">
        <v>3793460000</v>
      </c>
      <c r="D1119" s="2">
        <v>4310780000</v>
      </c>
      <c r="E1119" s="2">
        <v>5700330000</v>
      </c>
      <c r="F1119" s="2">
        <v>5955270000</v>
      </c>
      <c r="G1119" s="2">
        <v>5236830000</v>
      </c>
      <c r="H1119" s="2">
        <v>5289250000</v>
      </c>
      <c r="I1119" s="2">
        <v>5531740000</v>
      </c>
      <c r="J1119" s="2">
        <v>5073420000</v>
      </c>
      <c r="K1119" s="2">
        <v>5084050000</v>
      </c>
      <c r="L1119" s="2">
        <v>4914690000</v>
      </c>
      <c r="M1119" s="2">
        <v>4930980000</v>
      </c>
      <c r="N1119" s="2">
        <v>5259740000</v>
      </c>
      <c r="O1119" s="2">
        <v>4958570000</v>
      </c>
      <c r="P1119" s="2">
        <v>4960230000</v>
      </c>
      <c r="Q1119" s="2">
        <v>4906000000</v>
      </c>
      <c r="R1119" s="2">
        <v>5183200000</v>
      </c>
      <c r="S1119" s="2">
        <v>4886160000</v>
      </c>
      <c r="T1119" s="2">
        <v>4869680000</v>
      </c>
      <c r="U1119" s="2">
        <v>5067270000</v>
      </c>
      <c r="V1119" s="2">
        <v>4791450000</v>
      </c>
      <c r="W1119" s="2">
        <v>4764920000</v>
      </c>
      <c r="X1119" s="2">
        <v>5014410000</v>
      </c>
      <c r="Y1119" s="2">
        <v>4702320000</v>
      </c>
      <c r="Z1119" s="2">
        <v>4687790000</v>
      </c>
      <c r="AA1119" s="2">
        <v>4564780000</v>
      </c>
      <c r="AB1119" s="2">
        <v>4583070000</v>
      </c>
      <c r="AC1119" s="2">
        <v>4511510000</v>
      </c>
      <c r="AD1119" s="2">
        <v>4467820000</v>
      </c>
      <c r="AE1119" s="2">
        <v>4474690000</v>
      </c>
      <c r="AF1119" s="2">
        <v>4453220000</v>
      </c>
      <c r="AG1119" s="2">
        <v>4409430000</v>
      </c>
    </row>
    <row r="1120" spans="1:33">
      <c r="A1120" s="115" t="s">
        <v>1138</v>
      </c>
      <c r="B1120" s="115" t="s">
        <v>19</v>
      </c>
      <c r="C1120" s="115">
        <v>0</v>
      </c>
      <c r="D1120" s="115">
        <v>0</v>
      </c>
      <c r="E1120" s="115">
        <v>0</v>
      </c>
      <c r="F1120" s="115">
        <v>0</v>
      </c>
      <c r="G1120" s="115">
        <v>0</v>
      </c>
      <c r="H1120" s="115">
        <v>0</v>
      </c>
      <c r="I1120" s="115">
        <v>0</v>
      </c>
      <c r="J1120" s="115">
        <v>0</v>
      </c>
      <c r="K1120" s="115">
        <v>0</v>
      </c>
      <c r="L1120" s="115">
        <v>0</v>
      </c>
      <c r="M1120" s="115">
        <v>0</v>
      </c>
      <c r="N1120" s="115">
        <v>0</v>
      </c>
      <c r="O1120" s="115">
        <v>0</v>
      </c>
      <c r="P1120" s="115">
        <v>0</v>
      </c>
      <c r="Q1120" s="115">
        <v>0</v>
      </c>
      <c r="R1120" s="115">
        <v>0</v>
      </c>
      <c r="S1120" s="115">
        <v>0</v>
      </c>
      <c r="T1120" s="115">
        <v>0</v>
      </c>
      <c r="U1120" s="115">
        <v>0</v>
      </c>
      <c r="V1120" s="115">
        <v>0</v>
      </c>
      <c r="W1120" s="115">
        <v>0</v>
      </c>
      <c r="X1120" s="115">
        <v>0</v>
      </c>
      <c r="Y1120" s="115">
        <v>0</v>
      </c>
      <c r="Z1120" s="115">
        <v>0</v>
      </c>
      <c r="AA1120" s="115">
        <v>0</v>
      </c>
      <c r="AB1120" s="115">
        <v>0</v>
      </c>
      <c r="AC1120" s="115">
        <v>0</v>
      </c>
      <c r="AD1120" s="115">
        <v>0</v>
      </c>
      <c r="AE1120" s="115">
        <v>0</v>
      </c>
      <c r="AF1120" s="115">
        <v>0</v>
      </c>
      <c r="AG1120" s="115">
        <v>0</v>
      </c>
    </row>
    <row r="1121" spans="1:33">
      <c r="A1121" s="115" t="s">
        <v>1139</v>
      </c>
      <c r="B1121" s="115" t="s">
        <v>19</v>
      </c>
      <c r="C1121" s="115">
        <v>0</v>
      </c>
      <c r="D1121" s="115">
        <v>0</v>
      </c>
      <c r="E1121" s="115">
        <v>0</v>
      </c>
      <c r="F1121" s="115">
        <v>0</v>
      </c>
      <c r="G1121" s="115">
        <v>0</v>
      </c>
      <c r="H1121" s="115">
        <v>0</v>
      </c>
      <c r="I1121" s="115">
        <v>0</v>
      </c>
      <c r="J1121" s="115">
        <v>0</v>
      </c>
      <c r="K1121" s="115">
        <v>0</v>
      </c>
      <c r="L1121" s="115">
        <v>0</v>
      </c>
      <c r="M1121" s="115">
        <v>0</v>
      </c>
      <c r="N1121" s="115">
        <v>0</v>
      </c>
      <c r="O1121" s="115">
        <v>0</v>
      </c>
      <c r="P1121" s="115">
        <v>0</v>
      </c>
      <c r="Q1121" s="115">
        <v>0</v>
      </c>
      <c r="R1121" s="115">
        <v>0</v>
      </c>
      <c r="S1121" s="115">
        <v>0</v>
      </c>
      <c r="T1121" s="115">
        <v>0</v>
      </c>
      <c r="U1121" s="115">
        <v>0</v>
      </c>
      <c r="V1121" s="115">
        <v>0</v>
      </c>
      <c r="W1121" s="115">
        <v>0</v>
      </c>
      <c r="X1121" s="115">
        <v>0</v>
      </c>
      <c r="Y1121" s="115">
        <v>0</v>
      </c>
      <c r="Z1121" s="115">
        <v>0</v>
      </c>
      <c r="AA1121" s="115">
        <v>0</v>
      </c>
      <c r="AB1121" s="115">
        <v>0</v>
      </c>
      <c r="AC1121" s="115">
        <v>0</v>
      </c>
      <c r="AD1121" s="115">
        <v>0</v>
      </c>
      <c r="AE1121" s="115">
        <v>0</v>
      </c>
      <c r="AF1121" s="115">
        <v>0</v>
      </c>
      <c r="AG1121" s="115">
        <v>0</v>
      </c>
    </row>
    <row r="1122" spans="1:33">
      <c r="A1122" s="115" t="s">
        <v>1140</v>
      </c>
      <c r="B1122" s="115" t="s">
        <v>19</v>
      </c>
      <c r="C1122" s="115">
        <v>0</v>
      </c>
      <c r="D1122" s="115">
        <v>0</v>
      </c>
      <c r="E1122" s="115">
        <v>0</v>
      </c>
      <c r="F1122" s="115">
        <v>0</v>
      </c>
      <c r="G1122" s="115">
        <v>0</v>
      </c>
      <c r="H1122" s="115">
        <v>0</v>
      </c>
      <c r="I1122" s="115">
        <v>0</v>
      </c>
      <c r="J1122" s="115">
        <v>0</v>
      </c>
      <c r="K1122" s="115">
        <v>0</v>
      </c>
      <c r="L1122" s="115">
        <v>0</v>
      </c>
      <c r="M1122" s="115">
        <v>0</v>
      </c>
      <c r="N1122" s="115">
        <v>0</v>
      </c>
      <c r="O1122" s="115">
        <v>0</v>
      </c>
      <c r="P1122" s="115">
        <v>0</v>
      </c>
      <c r="Q1122" s="115">
        <v>0</v>
      </c>
      <c r="R1122" s="115">
        <v>0</v>
      </c>
      <c r="S1122" s="115">
        <v>0</v>
      </c>
      <c r="T1122" s="115">
        <v>0</v>
      </c>
      <c r="U1122" s="115">
        <v>0</v>
      </c>
      <c r="V1122" s="115">
        <v>0</v>
      </c>
      <c r="W1122" s="115">
        <v>0</v>
      </c>
      <c r="X1122" s="115">
        <v>0</v>
      </c>
      <c r="Y1122" s="115">
        <v>0</v>
      </c>
      <c r="Z1122" s="115">
        <v>0</v>
      </c>
      <c r="AA1122" s="115">
        <v>0</v>
      </c>
      <c r="AB1122" s="115">
        <v>0</v>
      </c>
      <c r="AC1122" s="115">
        <v>0</v>
      </c>
      <c r="AD1122" s="115">
        <v>0</v>
      </c>
      <c r="AE1122" s="115">
        <v>0</v>
      </c>
      <c r="AF1122" s="115">
        <v>0</v>
      </c>
      <c r="AG1122" s="115">
        <v>0</v>
      </c>
    </row>
    <row r="1123" spans="1:33">
      <c r="A1123" s="115" t="s">
        <v>1141</v>
      </c>
      <c r="B1123" s="115" t="s">
        <v>19</v>
      </c>
      <c r="C1123" s="115">
        <v>0</v>
      </c>
      <c r="D1123" s="115">
        <v>0</v>
      </c>
      <c r="E1123" s="115">
        <v>0</v>
      </c>
      <c r="F1123" s="115">
        <v>0</v>
      </c>
      <c r="G1123" s="115">
        <v>0</v>
      </c>
      <c r="H1123" s="115">
        <v>0</v>
      </c>
      <c r="I1123" s="115">
        <v>0</v>
      </c>
      <c r="J1123" s="115">
        <v>0</v>
      </c>
      <c r="K1123" s="115">
        <v>0</v>
      </c>
      <c r="L1123" s="115">
        <v>0</v>
      </c>
      <c r="M1123" s="115">
        <v>0</v>
      </c>
      <c r="N1123" s="115">
        <v>0</v>
      </c>
      <c r="O1123" s="115">
        <v>0</v>
      </c>
      <c r="P1123" s="115">
        <v>0</v>
      </c>
      <c r="Q1123" s="115">
        <v>0</v>
      </c>
      <c r="R1123" s="115">
        <v>0</v>
      </c>
      <c r="S1123" s="115">
        <v>0</v>
      </c>
      <c r="T1123" s="115">
        <v>0</v>
      </c>
      <c r="U1123" s="115">
        <v>0</v>
      </c>
      <c r="V1123" s="115">
        <v>0</v>
      </c>
      <c r="W1123" s="115">
        <v>0</v>
      </c>
      <c r="X1123" s="115">
        <v>0</v>
      </c>
      <c r="Y1123" s="115">
        <v>0</v>
      </c>
      <c r="Z1123" s="115">
        <v>0</v>
      </c>
      <c r="AA1123" s="115">
        <v>0</v>
      </c>
      <c r="AB1123" s="115">
        <v>0</v>
      </c>
      <c r="AC1123" s="115">
        <v>0</v>
      </c>
      <c r="AD1123" s="115">
        <v>0</v>
      </c>
      <c r="AE1123" s="115">
        <v>0</v>
      </c>
      <c r="AF1123" s="115">
        <v>0</v>
      </c>
      <c r="AG1123" s="115">
        <v>0</v>
      </c>
    </row>
    <row r="1124" spans="1:33">
      <c r="A1124" s="115" t="s">
        <v>1142</v>
      </c>
      <c r="B1124" s="115" t="s">
        <v>19</v>
      </c>
      <c r="C1124" s="2">
        <v>107368000</v>
      </c>
      <c r="D1124" s="2">
        <v>106876000</v>
      </c>
      <c r="E1124" s="2">
        <v>107596000</v>
      </c>
      <c r="F1124" s="2">
        <v>107688000</v>
      </c>
      <c r="G1124" s="2">
        <v>107265000</v>
      </c>
      <c r="H1124" s="2">
        <v>106657000</v>
      </c>
      <c r="I1124" s="2">
        <v>105575000</v>
      </c>
      <c r="J1124" s="2">
        <v>104221000</v>
      </c>
      <c r="K1124" s="2">
        <v>102903000</v>
      </c>
      <c r="L1124" s="2">
        <v>101513000</v>
      </c>
      <c r="M1124" s="2">
        <v>99801300</v>
      </c>
      <c r="N1124" s="2">
        <v>98203100</v>
      </c>
      <c r="O1124" s="2">
        <v>96827200</v>
      </c>
      <c r="P1124" s="2">
        <v>95423200</v>
      </c>
      <c r="Q1124" s="2">
        <v>94115100</v>
      </c>
      <c r="R1124" s="2">
        <v>92902600</v>
      </c>
      <c r="S1124" s="2">
        <v>91556400</v>
      </c>
      <c r="T1124" s="2">
        <v>90088400</v>
      </c>
      <c r="U1124" s="2">
        <v>88642300</v>
      </c>
      <c r="V1124" s="2">
        <v>87300200</v>
      </c>
      <c r="W1124" s="2">
        <v>86097000</v>
      </c>
      <c r="X1124" s="2">
        <v>84866400</v>
      </c>
      <c r="Y1124" s="2">
        <v>83600400</v>
      </c>
      <c r="Z1124" s="2">
        <v>82333400</v>
      </c>
      <c r="AA1124" s="2">
        <v>81005700</v>
      </c>
      <c r="AB1124" s="2">
        <v>79772500</v>
      </c>
      <c r="AC1124" s="2">
        <v>78486400</v>
      </c>
      <c r="AD1124" s="2">
        <v>77091100</v>
      </c>
      <c r="AE1124" s="2">
        <v>75820600</v>
      </c>
      <c r="AF1124" s="2">
        <v>74540300</v>
      </c>
      <c r="AG1124" s="2">
        <v>73256000</v>
      </c>
    </row>
    <row r="1125" spans="1:33">
      <c r="A1125" s="115" t="s">
        <v>1143</v>
      </c>
      <c r="B1125" s="115" t="s">
        <v>19</v>
      </c>
      <c r="C1125" s="2">
        <v>392356000</v>
      </c>
      <c r="D1125" s="2">
        <v>390805000</v>
      </c>
      <c r="E1125" s="2">
        <v>393704000</v>
      </c>
      <c r="F1125" s="2">
        <v>394345000</v>
      </c>
      <c r="G1125" s="2">
        <v>393277000</v>
      </c>
      <c r="H1125" s="2">
        <v>391737000</v>
      </c>
      <c r="I1125" s="2">
        <v>388727000</v>
      </c>
      <c r="J1125" s="2">
        <v>384907000</v>
      </c>
      <c r="K1125" s="2">
        <v>381467000</v>
      </c>
      <c r="L1125" s="2">
        <v>378000000</v>
      </c>
      <c r="M1125" s="2">
        <v>373395000</v>
      </c>
      <c r="N1125" s="2">
        <v>369394000</v>
      </c>
      <c r="O1125" s="2">
        <v>366333000</v>
      </c>
      <c r="P1125" s="2">
        <v>363293000</v>
      </c>
      <c r="Q1125" s="2">
        <v>360743000</v>
      </c>
      <c r="R1125" s="2">
        <v>358800000</v>
      </c>
      <c r="S1125" s="2">
        <v>356527000</v>
      </c>
      <c r="T1125" s="2">
        <v>353861000</v>
      </c>
      <c r="U1125" s="2">
        <v>351351000</v>
      </c>
      <c r="V1125" s="2">
        <v>349430000</v>
      </c>
      <c r="W1125" s="2">
        <v>348036000</v>
      </c>
      <c r="X1125" s="2">
        <v>346592000</v>
      </c>
      <c r="Y1125" s="2">
        <v>345075000</v>
      </c>
      <c r="Z1125" s="2">
        <v>343604000</v>
      </c>
      <c r="AA1125" s="2">
        <v>341903000</v>
      </c>
      <c r="AB1125" s="2">
        <v>340580000</v>
      </c>
      <c r="AC1125" s="2">
        <v>339047000</v>
      </c>
      <c r="AD1125" s="2">
        <v>337075000</v>
      </c>
      <c r="AE1125" s="2">
        <v>335675000</v>
      </c>
      <c r="AF1125" s="2">
        <v>334223000</v>
      </c>
      <c r="AG1125" s="2">
        <v>332744000</v>
      </c>
    </row>
    <row r="1126" spans="1:33">
      <c r="A1126" s="115" t="s">
        <v>1144</v>
      </c>
      <c r="B1126" s="115" t="s">
        <v>19</v>
      </c>
      <c r="C1126" s="115">
        <v>0</v>
      </c>
      <c r="D1126" s="2">
        <v>3116000</v>
      </c>
      <c r="E1126" s="2">
        <v>6820710</v>
      </c>
      <c r="F1126" s="2">
        <v>9731270</v>
      </c>
      <c r="G1126" s="2">
        <v>11680500</v>
      </c>
      <c r="H1126" s="2">
        <v>12787000</v>
      </c>
      <c r="I1126" s="2">
        <v>12434000</v>
      </c>
      <c r="J1126" s="2">
        <v>10057100</v>
      </c>
      <c r="K1126" s="2">
        <v>5174260</v>
      </c>
      <c r="L1126" s="115">
        <v>0</v>
      </c>
      <c r="M1126" s="115">
        <v>0</v>
      </c>
      <c r="N1126" s="115">
        <v>0</v>
      </c>
      <c r="O1126" s="115">
        <v>0</v>
      </c>
      <c r="P1126" s="115">
        <v>0</v>
      </c>
      <c r="Q1126" s="115">
        <v>0</v>
      </c>
      <c r="R1126" s="115">
        <v>0</v>
      </c>
      <c r="S1126" s="115">
        <v>0</v>
      </c>
      <c r="T1126" s="115">
        <v>0</v>
      </c>
      <c r="U1126" s="115">
        <v>0</v>
      </c>
      <c r="V1126" s="115">
        <v>0</v>
      </c>
      <c r="W1126" s="115">
        <v>0</v>
      </c>
      <c r="X1126" s="115">
        <v>0</v>
      </c>
      <c r="Y1126" s="115">
        <v>0</v>
      </c>
      <c r="Z1126" s="115">
        <v>0</v>
      </c>
      <c r="AA1126" s="115">
        <v>0</v>
      </c>
      <c r="AB1126" s="115">
        <v>0</v>
      </c>
      <c r="AC1126" s="115">
        <v>0</v>
      </c>
      <c r="AD1126" s="115">
        <v>0</v>
      </c>
      <c r="AE1126" s="115">
        <v>0</v>
      </c>
      <c r="AF1126" s="115">
        <v>0</v>
      </c>
      <c r="AG1126" s="115">
        <v>0</v>
      </c>
    </row>
    <row r="1127" spans="1:33">
      <c r="A1127" s="115" t="s">
        <v>1145</v>
      </c>
      <c r="B1127" s="115" t="s">
        <v>19</v>
      </c>
      <c r="C1127" s="115">
        <v>0</v>
      </c>
      <c r="D1127" s="115">
        <v>804819</v>
      </c>
      <c r="E1127" s="2">
        <v>1762890</v>
      </c>
      <c r="F1127" s="2">
        <v>2517090</v>
      </c>
      <c r="G1127" s="2">
        <v>3024960</v>
      </c>
      <c r="H1127" s="2">
        <v>3317380</v>
      </c>
      <c r="I1127" s="2">
        <v>3233810</v>
      </c>
      <c r="J1127" s="2">
        <v>2623580</v>
      </c>
      <c r="K1127" s="2">
        <v>1354870</v>
      </c>
      <c r="L1127" s="115">
        <v>0</v>
      </c>
      <c r="M1127" s="115">
        <v>0</v>
      </c>
      <c r="N1127" s="115">
        <v>0</v>
      </c>
      <c r="O1127" s="115">
        <v>0</v>
      </c>
      <c r="P1127" s="115">
        <v>0</v>
      </c>
      <c r="Q1127" s="115">
        <v>0</v>
      </c>
      <c r="R1127" s="115">
        <v>0</v>
      </c>
      <c r="S1127" s="115">
        <v>0</v>
      </c>
      <c r="T1127" s="115">
        <v>0</v>
      </c>
      <c r="U1127" s="115">
        <v>0</v>
      </c>
      <c r="V1127" s="115">
        <v>0</v>
      </c>
      <c r="W1127" s="115">
        <v>0</v>
      </c>
      <c r="X1127" s="115">
        <v>0</v>
      </c>
      <c r="Y1127" s="115">
        <v>0</v>
      </c>
      <c r="Z1127" s="115">
        <v>0</v>
      </c>
      <c r="AA1127" s="115">
        <v>0</v>
      </c>
      <c r="AB1127" s="115">
        <v>0</v>
      </c>
      <c r="AC1127" s="115">
        <v>0</v>
      </c>
      <c r="AD1127" s="115">
        <v>0</v>
      </c>
      <c r="AE1127" s="115">
        <v>0</v>
      </c>
      <c r="AF1127" s="115">
        <v>0</v>
      </c>
      <c r="AG1127" s="115">
        <v>0</v>
      </c>
    </row>
    <row r="1128" spans="1:33">
      <c r="A1128" s="115" t="s">
        <v>1146</v>
      </c>
      <c r="B1128" s="115" t="s">
        <v>19</v>
      </c>
      <c r="C1128" s="115">
        <v>0</v>
      </c>
      <c r="D1128" s="115">
        <v>0</v>
      </c>
      <c r="E1128" s="115">
        <v>0</v>
      </c>
      <c r="F1128" s="115">
        <v>0</v>
      </c>
      <c r="G1128" s="115">
        <v>0</v>
      </c>
      <c r="H1128" s="115">
        <v>0</v>
      </c>
      <c r="I1128" s="115">
        <v>0</v>
      </c>
      <c r="J1128" s="115">
        <v>0</v>
      </c>
      <c r="K1128" s="115">
        <v>0</v>
      </c>
      <c r="L1128" s="115">
        <v>0</v>
      </c>
      <c r="M1128" s="115">
        <v>0</v>
      </c>
      <c r="N1128" s="115">
        <v>0</v>
      </c>
      <c r="O1128" s="115">
        <v>0</v>
      </c>
      <c r="P1128" s="115">
        <v>0</v>
      </c>
      <c r="Q1128" s="115">
        <v>0</v>
      </c>
      <c r="R1128" s="115">
        <v>0</v>
      </c>
      <c r="S1128" s="115">
        <v>0</v>
      </c>
      <c r="T1128" s="115">
        <v>0</v>
      </c>
      <c r="U1128" s="115">
        <v>0</v>
      </c>
      <c r="V1128" s="115">
        <v>0</v>
      </c>
      <c r="W1128" s="115">
        <v>0</v>
      </c>
      <c r="X1128" s="115">
        <v>0</v>
      </c>
      <c r="Y1128" s="115">
        <v>0</v>
      </c>
      <c r="Z1128" s="115">
        <v>0</v>
      </c>
      <c r="AA1128" s="115">
        <v>0</v>
      </c>
      <c r="AB1128" s="115">
        <v>0</v>
      </c>
      <c r="AC1128" s="115">
        <v>0</v>
      </c>
      <c r="AD1128" s="115">
        <v>0</v>
      </c>
      <c r="AE1128" s="115">
        <v>0</v>
      </c>
      <c r="AF1128" s="115">
        <v>0</v>
      </c>
      <c r="AG1128" s="115">
        <v>0</v>
      </c>
    </row>
    <row r="1129" spans="1:33">
      <c r="A1129" s="115" t="s">
        <v>1147</v>
      </c>
      <c r="B1129" s="115" t="s">
        <v>19</v>
      </c>
      <c r="C1129" s="115">
        <v>0</v>
      </c>
      <c r="D1129" s="115">
        <v>0</v>
      </c>
      <c r="E1129" s="115">
        <v>0</v>
      </c>
      <c r="F1129" s="115">
        <v>0</v>
      </c>
      <c r="G1129" s="115">
        <v>0</v>
      </c>
      <c r="H1129" s="115">
        <v>0</v>
      </c>
      <c r="I1129" s="115">
        <v>0</v>
      </c>
      <c r="J1129" s="115">
        <v>0</v>
      </c>
      <c r="K1129" s="115">
        <v>0</v>
      </c>
      <c r="L1129" s="115">
        <v>0</v>
      </c>
      <c r="M1129" s="115">
        <v>0</v>
      </c>
      <c r="N1129" s="115">
        <v>0</v>
      </c>
      <c r="O1129" s="115">
        <v>0</v>
      </c>
      <c r="P1129" s="115">
        <v>0</v>
      </c>
      <c r="Q1129" s="115">
        <v>0</v>
      </c>
      <c r="R1129" s="115">
        <v>0</v>
      </c>
      <c r="S1129" s="115">
        <v>0</v>
      </c>
      <c r="T1129" s="115">
        <v>0</v>
      </c>
      <c r="U1129" s="115">
        <v>0</v>
      </c>
      <c r="V1129" s="115">
        <v>0</v>
      </c>
      <c r="W1129" s="115">
        <v>0</v>
      </c>
      <c r="X1129" s="115">
        <v>0</v>
      </c>
      <c r="Y1129" s="115">
        <v>0</v>
      </c>
      <c r="Z1129" s="115">
        <v>0</v>
      </c>
      <c r="AA1129" s="115">
        <v>0</v>
      </c>
      <c r="AB1129" s="115">
        <v>0</v>
      </c>
      <c r="AC1129" s="115">
        <v>0</v>
      </c>
      <c r="AD1129" s="115">
        <v>0</v>
      </c>
      <c r="AE1129" s="115">
        <v>0</v>
      </c>
      <c r="AF1129" s="115">
        <v>0</v>
      </c>
      <c r="AG1129" s="115">
        <v>0</v>
      </c>
    </row>
    <row r="1130" spans="1:33">
      <c r="A1130" s="115" t="s">
        <v>1148</v>
      </c>
      <c r="B1130" s="115" t="s">
        <v>19</v>
      </c>
      <c r="C1130" s="115">
        <v>0</v>
      </c>
      <c r="D1130" s="115">
        <v>0</v>
      </c>
      <c r="E1130" s="115">
        <v>0</v>
      </c>
      <c r="F1130" s="115">
        <v>0</v>
      </c>
      <c r="G1130" s="115">
        <v>0</v>
      </c>
      <c r="H1130" s="115">
        <v>0</v>
      </c>
      <c r="I1130" s="115">
        <v>0</v>
      </c>
      <c r="J1130" s="115">
        <v>0</v>
      </c>
      <c r="K1130" s="115">
        <v>0</v>
      </c>
      <c r="L1130" s="115">
        <v>0</v>
      </c>
      <c r="M1130" s="115">
        <v>0</v>
      </c>
      <c r="N1130" s="115">
        <v>0</v>
      </c>
      <c r="O1130" s="115">
        <v>0</v>
      </c>
      <c r="P1130" s="115">
        <v>0</v>
      </c>
      <c r="Q1130" s="115">
        <v>0</v>
      </c>
      <c r="R1130" s="115">
        <v>0</v>
      </c>
      <c r="S1130" s="115">
        <v>0</v>
      </c>
      <c r="T1130" s="115">
        <v>0</v>
      </c>
      <c r="U1130" s="115">
        <v>0</v>
      </c>
      <c r="V1130" s="115">
        <v>0</v>
      </c>
      <c r="W1130" s="115">
        <v>0</v>
      </c>
      <c r="X1130" s="115">
        <v>0</v>
      </c>
      <c r="Y1130" s="115">
        <v>0</v>
      </c>
      <c r="Z1130" s="115">
        <v>0</v>
      </c>
      <c r="AA1130" s="115">
        <v>0</v>
      </c>
      <c r="AB1130" s="115">
        <v>0</v>
      </c>
      <c r="AC1130" s="115">
        <v>0</v>
      </c>
      <c r="AD1130" s="115">
        <v>0</v>
      </c>
      <c r="AE1130" s="115">
        <v>0</v>
      </c>
      <c r="AF1130" s="115">
        <v>0</v>
      </c>
      <c r="AG1130" s="115">
        <v>0</v>
      </c>
    </row>
    <row r="1131" spans="1:33">
      <c r="A1131" s="115" t="s">
        <v>1149</v>
      </c>
      <c r="B1131" s="115" t="s">
        <v>19</v>
      </c>
      <c r="C1131" s="115">
        <v>0</v>
      </c>
      <c r="D1131" s="115">
        <v>0</v>
      </c>
      <c r="E1131" s="115">
        <v>0</v>
      </c>
      <c r="F1131" s="115">
        <v>0</v>
      </c>
      <c r="G1131" s="115">
        <v>0</v>
      </c>
      <c r="H1131" s="115">
        <v>0</v>
      </c>
      <c r="I1131" s="115">
        <v>0</v>
      </c>
      <c r="J1131" s="115">
        <v>0</v>
      </c>
      <c r="K1131" s="115">
        <v>0</v>
      </c>
      <c r="L1131" s="115">
        <v>0</v>
      </c>
      <c r="M1131" s="115">
        <v>0</v>
      </c>
      <c r="N1131" s="115">
        <v>0</v>
      </c>
      <c r="O1131" s="115">
        <v>0</v>
      </c>
      <c r="P1131" s="115">
        <v>0</v>
      </c>
      <c r="Q1131" s="115">
        <v>0</v>
      </c>
      <c r="R1131" s="115">
        <v>0</v>
      </c>
      <c r="S1131" s="115">
        <v>0</v>
      </c>
      <c r="T1131" s="115">
        <v>0</v>
      </c>
      <c r="U1131" s="115">
        <v>0</v>
      </c>
      <c r="V1131" s="115">
        <v>0</v>
      </c>
      <c r="W1131" s="115">
        <v>0</v>
      </c>
      <c r="X1131" s="115">
        <v>0</v>
      </c>
      <c r="Y1131" s="115">
        <v>0</v>
      </c>
      <c r="Z1131" s="115">
        <v>0</v>
      </c>
      <c r="AA1131" s="115">
        <v>0</v>
      </c>
      <c r="AB1131" s="115">
        <v>0</v>
      </c>
      <c r="AC1131" s="115">
        <v>0</v>
      </c>
      <c r="AD1131" s="115">
        <v>0</v>
      </c>
      <c r="AE1131" s="115">
        <v>0</v>
      </c>
      <c r="AF1131" s="115">
        <v>0</v>
      </c>
      <c r="AG1131" s="115">
        <v>0</v>
      </c>
    </row>
    <row r="1132" spans="1:33">
      <c r="A1132" s="115" t="s">
        <v>1150</v>
      </c>
      <c r="B1132" s="115" t="s">
        <v>19</v>
      </c>
      <c r="C1132" s="115">
        <v>0</v>
      </c>
      <c r="D1132" s="115">
        <v>0</v>
      </c>
      <c r="E1132" s="115">
        <v>0</v>
      </c>
      <c r="F1132" s="115">
        <v>0</v>
      </c>
      <c r="G1132" s="115">
        <v>0</v>
      </c>
      <c r="H1132" s="115">
        <v>0</v>
      </c>
      <c r="I1132" s="115">
        <v>0</v>
      </c>
      <c r="J1132" s="115">
        <v>0</v>
      </c>
      <c r="K1132" s="115">
        <v>0</v>
      </c>
      <c r="L1132" s="115">
        <v>0</v>
      </c>
      <c r="M1132" s="115">
        <v>0</v>
      </c>
      <c r="N1132" s="115">
        <v>0</v>
      </c>
      <c r="O1132" s="115">
        <v>0</v>
      </c>
      <c r="P1132" s="115">
        <v>0</v>
      </c>
      <c r="Q1132" s="115">
        <v>0</v>
      </c>
      <c r="R1132" s="115">
        <v>0</v>
      </c>
      <c r="S1132" s="115">
        <v>0</v>
      </c>
      <c r="T1132" s="115">
        <v>0</v>
      </c>
      <c r="U1132" s="115">
        <v>0</v>
      </c>
      <c r="V1132" s="115">
        <v>0</v>
      </c>
      <c r="W1132" s="115">
        <v>0</v>
      </c>
      <c r="X1132" s="115">
        <v>0</v>
      </c>
      <c r="Y1132" s="115">
        <v>0</v>
      </c>
      <c r="Z1132" s="115">
        <v>0</v>
      </c>
      <c r="AA1132" s="115">
        <v>0</v>
      </c>
      <c r="AB1132" s="115">
        <v>0</v>
      </c>
      <c r="AC1132" s="115">
        <v>0</v>
      </c>
      <c r="AD1132" s="115">
        <v>0</v>
      </c>
      <c r="AE1132" s="115">
        <v>0</v>
      </c>
      <c r="AF1132" s="115">
        <v>0</v>
      </c>
      <c r="AG1132" s="115">
        <v>0</v>
      </c>
    </row>
    <row r="1133" spans="1:33">
      <c r="A1133" s="115" t="s">
        <v>1151</v>
      </c>
      <c r="B1133" s="115" t="s">
        <v>19</v>
      </c>
      <c r="C1133" s="115">
        <v>0</v>
      </c>
      <c r="D1133" s="115">
        <v>0</v>
      </c>
      <c r="E1133" s="115">
        <v>0</v>
      </c>
      <c r="F1133" s="115">
        <v>0</v>
      </c>
      <c r="G1133" s="115">
        <v>0</v>
      </c>
      <c r="H1133" s="115">
        <v>0</v>
      </c>
      <c r="I1133" s="115">
        <v>0</v>
      </c>
      <c r="J1133" s="115">
        <v>0</v>
      </c>
      <c r="K1133" s="115">
        <v>0</v>
      </c>
      <c r="L1133" s="115">
        <v>0</v>
      </c>
      <c r="M1133" s="115">
        <v>0</v>
      </c>
      <c r="N1133" s="115">
        <v>0</v>
      </c>
      <c r="O1133" s="115">
        <v>0</v>
      </c>
      <c r="P1133" s="115">
        <v>0</v>
      </c>
      <c r="Q1133" s="115">
        <v>0</v>
      </c>
      <c r="R1133" s="115">
        <v>0</v>
      </c>
      <c r="S1133" s="115">
        <v>0</v>
      </c>
      <c r="T1133" s="115">
        <v>0</v>
      </c>
      <c r="U1133" s="115">
        <v>0</v>
      </c>
      <c r="V1133" s="115">
        <v>0</v>
      </c>
      <c r="W1133" s="115">
        <v>0</v>
      </c>
      <c r="X1133" s="115">
        <v>0</v>
      </c>
      <c r="Y1133" s="115">
        <v>0</v>
      </c>
      <c r="Z1133" s="115">
        <v>0</v>
      </c>
      <c r="AA1133" s="115">
        <v>0</v>
      </c>
      <c r="AB1133" s="115">
        <v>0</v>
      </c>
      <c r="AC1133" s="115">
        <v>0</v>
      </c>
      <c r="AD1133" s="115">
        <v>0</v>
      </c>
      <c r="AE1133" s="115">
        <v>0</v>
      </c>
      <c r="AF1133" s="115">
        <v>0</v>
      </c>
      <c r="AG1133" s="115">
        <v>0</v>
      </c>
    </row>
    <row r="1134" spans="1:33">
      <c r="A1134" s="115" t="s">
        <v>1152</v>
      </c>
      <c r="B1134" s="115" t="s">
        <v>19</v>
      </c>
      <c r="C1134" s="115">
        <v>0</v>
      </c>
      <c r="D1134" s="115">
        <v>0</v>
      </c>
      <c r="E1134" s="115">
        <v>0</v>
      </c>
      <c r="F1134" s="115">
        <v>0</v>
      </c>
      <c r="G1134" s="115">
        <v>0</v>
      </c>
      <c r="H1134" s="115">
        <v>0</v>
      </c>
      <c r="I1134" s="115">
        <v>0</v>
      </c>
      <c r="J1134" s="115">
        <v>0</v>
      </c>
      <c r="K1134" s="115">
        <v>0</v>
      </c>
      <c r="L1134" s="115">
        <v>0</v>
      </c>
      <c r="M1134" s="115">
        <v>0</v>
      </c>
      <c r="N1134" s="115">
        <v>0</v>
      </c>
      <c r="O1134" s="115">
        <v>0</v>
      </c>
      <c r="P1134" s="115">
        <v>0</v>
      </c>
      <c r="Q1134" s="115">
        <v>0</v>
      </c>
      <c r="R1134" s="115">
        <v>0</v>
      </c>
      <c r="S1134" s="115">
        <v>0</v>
      </c>
      <c r="T1134" s="115">
        <v>0</v>
      </c>
      <c r="U1134" s="115">
        <v>0</v>
      </c>
      <c r="V1134" s="115">
        <v>0</v>
      </c>
      <c r="W1134" s="115">
        <v>0</v>
      </c>
      <c r="X1134" s="115">
        <v>0</v>
      </c>
      <c r="Y1134" s="115">
        <v>0</v>
      </c>
      <c r="Z1134" s="115">
        <v>0</v>
      </c>
      <c r="AA1134" s="115">
        <v>0</v>
      </c>
      <c r="AB1134" s="115">
        <v>0</v>
      </c>
      <c r="AC1134" s="115">
        <v>0</v>
      </c>
      <c r="AD1134" s="115">
        <v>0</v>
      </c>
      <c r="AE1134" s="115">
        <v>0</v>
      </c>
      <c r="AF1134" s="115">
        <v>0</v>
      </c>
      <c r="AG1134" s="115">
        <v>0</v>
      </c>
    </row>
    <row r="1135" spans="1:33">
      <c r="A1135" s="115" t="s">
        <v>1153</v>
      </c>
      <c r="B1135" s="115" t="s">
        <v>19</v>
      </c>
      <c r="C1135" s="2">
        <v>4832800000</v>
      </c>
      <c r="D1135" s="2">
        <v>4263310000</v>
      </c>
      <c r="E1135" s="2">
        <v>2768520000</v>
      </c>
      <c r="F1135" s="2">
        <v>2478480000</v>
      </c>
      <c r="G1135" s="2">
        <v>3223410000</v>
      </c>
      <c r="H1135" s="2">
        <v>3157930000</v>
      </c>
      <c r="I1135" s="2">
        <v>2981970000</v>
      </c>
      <c r="J1135" s="2">
        <v>3259970000</v>
      </c>
      <c r="K1135" s="2">
        <v>3261030000</v>
      </c>
      <c r="L1135" s="2">
        <v>3376770000</v>
      </c>
      <c r="M1135" s="2">
        <v>3356790000</v>
      </c>
      <c r="N1135" s="2">
        <v>3140600000</v>
      </c>
      <c r="O1135" s="2">
        <v>3317330000</v>
      </c>
      <c r="P1135" s="2">
        <v>3304520000</v>
      </c>
      <c r="Q1135" s="2">
        <v>3328270000</v>
      </c>
      <c r="R1135" s="2">
        <v>3148800000</v>
      </c>
      <c r="S1135" s="2">
        <v>3326650000</v>
      </c>
      <c r="T1135" s="2">
        <v>3326190000</v>
      </c>
      <c r="U1135" s="2">
        <v>3190150000</v>
      </c>
      <c r="V1135" s="2">
        <v>3353720000</v>
      </c>
      <c r="W1135" s="2">
        <v>3353550000</v>
      </c>
      <c r="X1135" s="2">
        <v>3189780000</v>
      </c>
      <c r="Y1135" s="2">
        <v>3376240000</v>
      </c>
      <c r="Z1135" s="2">
        <v>3378850000</v>
      </c>
      <c r="AA1135" s="2">
        <v>3446100000</v>
      </c>
      <c r="AB1135" s="2">
        <v>3423440000</v>
      </c>
      <c r="AC1135" s="2">
        <v>3459110000</v>
      </c>
      <c r="AD1135" s="2">
        <v>3478510000</v>
      </c>
      <c r="AE1135" s="2">
        <v>3467630000</v>
      </c>
      <c r="AF1135" s="2">
        <v>3471640000</v>
      </c>
      <c r="AG1135" s="2">
        <v>3490600000</v>
      </c>
    </row>
    <row r="1136" spans="1:33">
      <c r="A1136" s="115" t="s">
        <v>1154</v>
      </c>
      <c r="B1136" s="115" t="s">
        <v>19</v>
      </c>
      <c r="C1136" s="115">
        <v>0</v>
      </c>
      <c r="D1136" s="115">
        <v>0</v>
      </c>
      <c r="E1136" s="115">
        <v>0</v>
      </c>
      <c r="F1136" s="115">
        <v>0</v>
      </c>
      <c r="G1136" s="115">
        <v>0</v>
      </c>
      <c r="H1136" s="115">
        <v>0</v>
      </c>
      <c r="I1136" s="115">
        <v>0</v>
      </c>
      <c r="J1136" s="115">
        <v>0</v>
      </c>
      <c r="K1136" s="115">
        <v>0</v>
      </c>
      <c r="L1136" s="115">
        <v>0</v>
      </c>
      <c r="M1136" s="115">
        <v>0</v>
      </c>
      <c r="N1136" s="115">
        <v>0</v>
      </c>
      <c r="O1136" s="115">
        <v>0</v>
      </c>
      <c r="P1136" s="115">
        <v>0</v>
      </c>
      <c r="Q1136" s="115">
        <v>0</v>
      </c>
      <c r="R1136" s="115">
        <v>0</v>
      </c>
      <c r="S1136" s="115">
        <v>0</v>
      </c>
      <c r="T1136" s="115">
        <v>0</v>
      </c>
      <c r="U1136" s="115">
        <v>0</v>
      </c>
      <c r="V1136" s="115">
        <v>0</v>
      </c>
      <c r="W1136" s="115">
        <v>0</v>
      </c>
      <c r="X1136" s="115">
        <v>0</v>
      </c>
      <c r="Y1136" s="115">
        <v>0</v>
      </c>
      <c r="Z1136" s="115">
        <v>0</v>
      </c>
      <c r="AA1136" s="115">
        <v>0</v>
      </c>
      <c r="AB1136" s="115">
        <v>0</v>
      </c>
      <c r="AC1136" s="115">
        <v>0</v>
      </c>
      <c r="AD1136" s="115">
        <v>0</v>
      </c>
      <c r="AE1136" s="115">
        <v>0</v>
      </c>
      <c r="AF1136" s="115">
        <v>0</v>
      </c>
      <c r="AG1136" s="115">
        <v>0</v>
      </c>
    </row>
    <row r="1137" spans="1:33">
      <c r="A1137" s="115" t="s">
        <v>1155</v>
      </c>
      <c r="B1137" s="115" t="s">
        <v>19</v>
      </c>
      <c r="C1137" s="115">
        <v>0</v>
      </c>
      <c r="D1137" s="2">
        <v>18169100</v>
      </c>
      <c r="E1137" s="2">
        <v>39392100</v>
      </c>
      <c r="F1137" s="2">
        <v>56023400</v>
      </c>
      <c r="G1137" s="2">
        <v>67395300</v>
      </c>
      <c r="H1137" s="2">
        <v>74115700</v>
      </c>
      <c r="I1137" s="2">
        <v>73477800</v>
      </c>
      <c r="J1137" s="2">
        <v>58794700</v>
      </c>
      <c r="K1137" s="2">
        <v>30680200</v>
      </c>
      <c r="L1137" s="115">
        <v>0</v>
      </c>
      <c r="M1137" s="115">
        <v>0</v>
      </c>
      <c r="N1137" s="115">
        <v>0</v>
      </c>
      <c r="O1137" s="115">
        <v>0</v>
      </c>
      <c r="P1137" s="115">
        <v>0</v>
      </c>
      <c r="Q1137" s="115">
        <v>0</v>
      </c>
      <c r="R1137" s="115">
        <v>0</v>
      </c>
      <c r="S1137" s="115">
        <v>0</v>
      </c>
      <c r="T1137" s="115">
        <v>0</v>
      </c>
      <c r="U1137" s="115">
        <v>0</v>
      </c>
      <c r="V1137" s="115">
        <v>0</v>
      </c>
      <c r="W1137" s="115">
        <v>0</v>
      </c>
      <c r="X1137" s="115">
        <v>0</v>
      </c>
      <c r="Y1137" s="115">
        <v>0</v>
      </c>
      <c r="Z1137" s="115">
        <v>0</v>
      </c>
      <c r="AA1137" s="115">
        <v>0</v>
      </c>
      <c r="AB1137" s="115">
        <v>0</v>
      </c>
      <c r="AC1137" s="115">
        <v>0</v>
      </c>
      <c r="AD1137" s="115">
        <v>0</v>
      </c>
      <c r="AE1137" s="115">
        <v>0</v>
      </c>
      <c r="AF1137" s="115">
        <v>0</v>
      </c>
      <c r="AG1137" s="115">
        <v>0</v>
      </c>
    </row>
    <row r="1138" spans="1:33">
      <c r="A1138" s="115" t="s">
        <v>1156</v>
      </c>
      <c r="B1138" s="115" t="s">
        <v>19</v>
      </c>
      <c r="C1138" s="115">
        <v>0</v>
      </c>
      <c r="D1138" s="115">
        <v>0</v>
      </c>
      <c r="E1138" s="115">
        <v>0</v>
      </c>
      <c r="F1138" s="115">
        <v>0</v>
      </c>
      <c r="G1138" s="115">
        <v>0</v>
      </c>
      <c r="H1138" s="115">
        <v>0</v>
      </c>
      <c r="I1138" s="115">
        <v>0</v>
      </c>
      <c r="J1138" s="115">
        <v>0</v>
      </c>
      <c r="K1138" s="115">
        <v>0</v>
      </c>
      <c r="L1138" s="115">
        <v>0</v>
      </c>
      <c r="M1138" s="115">
        <v>0</v>
      </c>
      <c r="N1138" s="115">
        <v>0</v>
      </c>
      <c r="O1138" s="115">
        <v>0</v>
      </c>
      <c r="P1138" s="115">
        <v>0</v>
      </c>
      <c r="Q1138" s="115">
        <v>0</v>
      </c>
      <c r="R1138" s="115">
        <v>0</v>
      </c>
      <c r="S1138" s="115">
        <v>0</v>
      </c>
      <c r="T1138" s="115">
        <v>0</v>
      </c>
      <c r="U1138" s="115">
        <v>0</v>
      </c>
      <c r="V1138" s="115">
        <v>0</v>
      </c>
      <c r="W1138" s="115">
        <v>0</v>
      </c>
      <c r="X1138" s="115">
        <v>0</v>
      </c>
      <c r="Y1138" s="115">
        <v>0</v>
      </c>
      <c r="Z1138" s="115">
        <v>0</v>
      </c>
      <c r="AA1138" s="115">
        <v>0</v>
      </c>
      <c r="AB1138" s="115">
        <v>0</v>
      </c>
      <c r="AC1138" s="115">
        <v>0</v>
      </c>
      <c r="AD1138" s="115">
        <v>0</v>
      </c>
      <c r="AE1138" s="115">
        <v>0</v>
      </c>
      <c r="AF1138" s="115">
        <v>0</v>
      </c>
      <c r="AG1138" s="115">
        <v>0</v>
      </c>
    </row>
    <row r="1139" spans="1:33">
      <c r="A1139" s="115" t="s">
        <v>1157</v>
      </c>
      <c r="B1139" s="115" t="s">
        <v>19</v>
      </c>
      <c r="C1139" s="2">
        <v>4012120000</v>
      </c>
      <c r="D1139" s="2">
        <v>4559250000</v>
      </c>
      <c r="E1139" s="2">
        <v>6028890000</v>
      </c>
      <c r="F1139" s="2">
        <v>6298540000</v>
      </c>
      <c r="G1139" s="2">
        <v>5538680000</v>
      </c>
      <c r="H1139" s="2">
        <v>5594120000</v>
      </c>
      <c r="I1139" s="2">
        <v>5850590000</v>
      </c>
      <c r="J1139" s="2">
        <v>5365850000</v>
      </c>
      <c r="K1139" s="2">
        <v>5377090000</v>
      </c>
      <c r="L1139" s="2">
        <v>5197970000</v>
      </c>
      <c r="M1139" s="2">
        <v>5215210000</v>
      </c>
      <c r="N1139" s="2">
        <v>5562920000</v>
      </c>
      <c r="O1139" s="2">
        <v>5244380000</v>
      </c>
      <c r="P1139" s="2">
        <v>5246130000</v>
      </c>
      <c r="Q1139" s="2">
        <v>5188780000</v>
      </c>
      <c r="R1139" s="2">
        <v>5481960000</v>
      </c>
      <c r="S1139" s="2">
        <v>5167800000</v>
      </c>
      <c r="T1139" s="2">
        <v>5150370000</v>
      </c>
      <c r="U1139" s="2">
        <v>5359350000</v>
      </c>
      <c r="V1139" s="2">
        <v>5067630000</v>
      </c>
      <c r="W1139" s="2">
        <v>5039580000</v>
      </c>
      <c r="X1139" s="2">
        <v>5303450000</v>
      </c>
      <c r="Y1139" s="2">
        <v>4973370000</v>
      </c>
      <c r="Z1139" s="2">
        <v>4957990000</v>
      </c>
      <c r="AA1139" s="2">
        <v>4827890000</v>
      </c>
      <c r="AB1139" s="2">
        <v>4847240000</v>
      </c>
      <c r="AC1139" s="2">
        <v>4771560000</v>
      </c>
      <c r="AD1139" s="2">
        <v>4725350000</v>
      </c>
      <c r="AE1139" s="2">
        <v>4732620000</v>
      </c>
      <c r="AF1139" s="2">
        <v>4709900000</v>
      </c>
      <c r="AG1139" s="2">
        <v>4663590000</v>
      </c>
    </row>
    <row r="1140" spans="1:33">
      <c r="A1140" s="115" t="s">
        <v>1158</v>
      </c>
      <c r="B1140" s="115" t="s">
        <v>19</v>
      </c>
      <c r="C1140" s="115">
        <v>0</v>
      </c>
      <c r="D1140" s="115">
        <v>0</v>
      </c>
      <c r="E1140" s="115">
        <v>0</v>
      </c>
      <c r="F1140" s="115">
        <v>0</v>
      </c>
      <c r="G1140" s="115">
        <v>0</v>
      </c>
      <c r="H1140" s="115">
        <v>0</v>
      </c>
      <c r="I1140" s="115">
        <v>0</v>
      </c>
      <c r="J1140" s="115">
        <v>0</v>
      </c>
      <c r="K1140" s="115">
        <v>0</v>
      </c>
      <c r="L1140" s="115">
        <v>0</v>
      </c>
      <c r="M1140" s="115">
        <v>0</v>
      </c>
      <c r="N1140" s="115">
        <v>0</v>
      </c>
      <c r="O1140" s="115">
        <v>0</v>
      </c>
      <c r="P1140" s="115">
        <v>0</v>
      </c>
      <c r="Q1140" s="115">
        <v>0</v>
      </c>
      <c r="R1140" s="115">
        <v>0</v>
      </c>
      <c r="S1140" s="115">
        <v>0</v>
      </c>
      <c r="T1140" s="115">
        <v>0</v>
      </c>
      <c r="U1140" s="115">
        <v>0</v>
      </c>
      <c r="V1140" s="115">
        <v>0</v>
      </c>
      <c r="W1140" s="115">
        <v>0</v>
      </c>
      <c r="X1140" s="115">
        <v>0</v>
      </c>
      <c r="Y1140" s="115">
        <v>0</v>
      </c>
      <c r="Z1140" s="115">
        <v>0</v>
      </c>
      <c r="AA1140" s="115">
        <v>0</v>
      </c>
      <c r="AB1140" s="115">
        <v>0</v>
      </c>
      <c r="AC1140" s="115">
        <v>0</v>
      </c>
      <c r="AD1140" s="115">
        <v>0</v>
      </c>
      <c r="AE1140" s="115">
        <v>0</v>
      </c>
      <c r="AF1140" s="115">
        <v>0</v>
      </c>
      <c r="AG1140" s="115">
        <v>0</v>
      </c>
    </row>
    <row r="1141" spans="1:33">
      <c r="A1141" s="115" t="s">
        <v>1159</v>
      </c>
      <c r="B1141" s="115" t="s">
        <v>19</v>
      </c>
      <c r="C1141" s="115">
        <v>0</v>
      </c>
      <c r="D1141" s="115">
        <v>0</v>
      </c>
      <c r="E1141" s="115">
        <v>0</v>
      </c>
      <c r="F1141" s="115">
        <v>0</v>
      </c>
      <c r="G1141" s="115">
        <v>0</v>
      </c>
      <c r="H1141" s="115">
        <v>0</v>
      </c>
      <c r="I1141" s="115">
        <v>0</v>
      </c>
      <c r="J1141" s="115">
        <v>0</v>
      </c>
      <c r="K1141" s="115">
        <v>0</v>
      </c>
      <c r="L1141" s="115">
        <v>0</v>
      </c>
      <c r="M1141" s="115">
        <v>0</v>
      </c>
      <c r="N1141" s="115">
        <v>0</v>
      </c>
      <c r="O1141" s="115">
        <v>0</v>
      </c>
      <c r="P1141" s="115">
        <v>0</v>
      </c>
      <c r="Q1141" s="115">
        <v>0</v>
      </c>
      <c r="R1141" s="115">
        <v>0</v>
      </c>
      <c r="S1141" s="115">
        <v>0</v>
      </c>
      <c r="T1141" s="115">
        <v>0</v>
      </c>
      <c r="U1141" s="115">
        <v>0</v>
      </c>
      <c r="V1141" s="115">
        <v>0</v>
      </c>
      <c r="W1141" s="115">
        <v>0</v>
      </c>
      <c r="X1141" s="115">
        <v>0</v>
      </c>
      <c r="Y1141" s="115">
        <v>0</v>
      </c>
      <c r="Z1141" s="115">
        <v>0</v>
      </c>
      <c r="AA1141" s="115">
        <v>0</v>
      </c>
      <c r="AB1141" s="115">
        <v>0</v>
      </c>
      <c r="AC1141" s="115">
        <v>0</v>
      </c>
      <c r="AD1141" s="115">
        <v>0</v>
      </c>
      <c r="AE1141" s="115">
        <v>0</v>
      </c>
      <c r="AF1141" s="115">
        <v>0</v>
      </c>
      <c r="AG1141" s="115">
        <v>0</v>
      </c>
    </row>
    <row r="1142" spans="1:33">
      <c r="A1142" s="115" t="s">
        <v>1160</v>
      </c>
      <c r="B1142" s="115" t="s">
        <v>19</v>
      </c>
      <c r="C1142" s="115">
        <v>0</v>
      </c>
      <c r="D1142" s="115">
        <v>0</v>
      </c>
      <c r="E1142" s="115">
        <v>0</v>
      </c>
      <c r="F1142" s="115">
        <v>0</v>
      </c>
      <c r="G1142" s="115">
        <v>0</v>
      </c>
      <c r="H1142" s="115">
        <v>0</v>
      </c>
      <c r="I1142" s="115">
        <v>0</v>
      </c>
      <c r="J1142" s="115">
        <v>0</v>
      </c>
      <c r="K1142" s="115">
        <v>0</v>
      </c>
      <c r="L1142" s="115">
        <v>0</v>
      </c>
      <c r="M1142" s="115">
        <v>0</v>
      </c>
      <c r="N1142" s="115">
        <v>0</v>
      </c>
      <c r="O1142" s="115">
        <v>0</v>
      </c>
      <c r="P1142" s="115">
        <v>0</v>
      </c>
      <c r="Q1142" s="115">
        <v>0</v>
      </c>
      <c r="R1142" s="115">
        <v>0</v>
      </c>
      <c r="S1142" s="115">
        <v>0</v>
      </c>
      <c r="T1142" s="115">
        <v>0</v>
      </c>
      <c r="U1142" s="115">
        <v>0</v>
      </c>
      <c r="V1142" s="115">
        <v>0</v>
      </c>
      <c r="W1142" s="115">
        <v>0</v>
      </c>
      <c r="X1142" s="115">
        <v>0</v>
      </c>
      <c r="Y1142" s="115">
        <v>0</v>
      </c>
      <c r="Z1142" s="115">
        <v>0</v>
      </c>
      <c r="AA1142" s="115">
        <v>0</v>
      </c>
      <c r="AB1142" s="115">
        <v>0</v>
      </c>
      <c r="AC1142" s="115">
        <v>0</v>
      </c>
      <c r="AD1142" s="115">
        <v>0</v>
      </c>
      <c r="AE1142" s="115">
        <v>0</v>
      </c>
      <c r="AF1142" s="115">
        <v>0</v>
      </c>
      <c r="AG1142" s="115">
        <v>0</v>
      </c>
    </row>
    <row r="1143" spans="1:33">
      <c r="A1143" s="115" t="s">
        <v>1161</v>
      </c>
      <c r="B1143" s="115" t="s">
        <v>19</v>
      </c>
      <c r="C1143" s="115">
        <v>0</v>
      </c>
      <c r="D1143" s="115">
        <v>0</v>
      </c>
      <c r="E1143" s="115">
        <v>0</v>
      </c>
      <c r="F1143" s="115">
        <v>0</v>
      </c>
      <c r="G1143" s="115">
        <v>0</v>
      </c>
      <c r="H1143" s="115">
        <v>0</v>
      </c>
      <c r="I1143" s="115">
        <v>0</v>
      </c>
      <c r="J1143" s="115">
        <v>0</v>
      </c>
      <c r="K1143" s="115">
        <v>0</v>
      </c>
      <c r="L1143" s="115">
        <v>0</v>
      </c>
      <c r="M1143" s="115">
        <v>0</v>
      </c>
      <c r="N1143" s="115">
        <v>0</v>
      </c>
      <c r="O1143" s="115">
        <v>0</v>
      </c>
      <c r="P1143" s="115">
        <v>0</v>
      </c>
      <c r="Q1143" s="115">
        <v>0</v>
      </c>
      <c r="R1143" s="115">
        <v>0</v>
      </c>
      <c r="S1143" s="115">
        <v>0</v>
      </c>
      <c r="T1143" s="115">
        <v>0</v>
      </c>
      <c r="U1143" s="115">
        <v>0</v>
      </c>
      <c r="V1143" s="115">
        <v>0</v>
      </c>
      <c r="W1143" s="115">
        <v>0</v>
      </c>
      <c r="X1143" s="115">
        <v>0</v>
      </c>
      <c r="Y1143" s="115">
        <v>0</v>
      </c>
      <c r="Z1143" s="115">
        <v>0</v>
      </c>
      <c r="AA1143" s="115">
        <v>0</v>
      </c>
      <c r="AB1143" s="115">
        <v>0</v>
      </c>
      <c r="AC1143" s="115">
        <v>0</v>
      </c>
      <c r="AD1143" s="115">
        <v>0</v>
      </c>
      <c r="AE1143" s="115">
        <v>0</v>
      </c>
      <c r="AF1143" s="115">
        <v>0</v>
      </c>
      <c r="AG1143" s="115">
        <v>0</v>
      </c>
    </row>
    <row r="1144" spans="1:33">
      <c r="A1144" s="115" t="s">
        <v>1162</v>
      </c>
      <c r="B1144" s="115" t="s">
        <v>19</v>
      </c>
      <c r="C1144" s="2">
        <v>452392000</v>
      </c>
      <c r="D1144" s="2">
        <v>450319000</v>
      </c>
      <c r="E1144" s="2">
        <v>453352000</v>
      </c>
      <c r="F1144" s="2">
        <v>453741000</v>
      </c>
      <c r="G1144" s="2">
        <v>451960000</v>
      </c>
      <c r="H1144" s="2">
        <v>449399000</v>
      </c>
      <c r="I1144" s="2">
        <v>444841000</v>
      </c>
      <c r="J1144" s="2">
        <v>439135000</v>
      </c>
      <c r="K1144" s="2">
        <v>433582000</v>
      </c>
      <c r="L1144" s="2">
        <v>427727000</v>
      </c>
      <c r="M1144" s="2">
        <v>420514000</v>
      </c>
      <c r="N1144" s="2">
        <v>413780000</v>
      </c>
      <c r="O1144" s="2">
        <v>407983000</v>
      </c>
      <c r="P1144" s="2">
        <v>402068000</v>
      </c>
      <c r="Q1144" s="2">
        <v>396556000</v>
      </c>
      <c r="R1144" s="2">
        <v>391447000</v>
      </c>
      <c r="S1144" s="2">
        <v>385775000</v>
      </c>
      <c r="T1144" s="2">
        <v>379590000</v>
      </c>
      <c r="U1144" s="2">
        <v>373497000</v>
      </c>
      <c r="V1144" s="2">
        <v>367842000</v>
      </c>
      <c r="W1144" s="2">
        <v>362773000</v>
      </c>
      <c r="X1144" s="2">
        <v>357588000</v>
      </c>
      <c r="Y1144" s="2">
        <v>352254000</v>
      </c>
      <c r="Z1144" s="2">
        <v>346916000</v>
      </c>
      <c r="AA1144" s="2">
        <v>341322000</v>
      </c>
      <c r="AB1144" s="2">
        <v>336126000</v>
      </c>
      <c r="AC1144" s="2">
        <v>330707000</v>
      </c>
      <c r="AD1144" s="2">
        <v>324828000</v>
      </c>
      <c r="AE1144" s="2">
        <v>319475000</v>
      </c>
      <c r="AF1144" s="2">
        <v>314081000</v>
      </c>
      <c r="AG1144" s="2">
        <v>308670000</v>
      </c>
    </row>
    <row r="1145" spans="1:33">
      <c r="A1145" s="115" t="s">
        <v>1163</v>
      </c>
      <c r="B1145" s="115" t="s">
        <v>19</v>
      </c>
      <c r="C1145" s="2">
        <v>130916000</v>
      </c>
      <c r="D1145" s="2">
        <v>130399000</v>
      </c>
      <c r="E1145" s="2">
        <v>131366000</v>
      </c>
      <c r="F1145" s="2">
        <v>131580000</v>
      </c>
      <c r="G1145" s="2">
        <v>131223000</v>
      </c>
      <c r="H1145" s="2">
        <v>130710000</v>
      </c>
      <c r="I1145" s="2">
        <v>129705000</v>
      </c>
      <c r="J1145" s="2">
        <v>128431000</v>
      </c>
      <c r="K1145" s="2">
        <v>127283000</v>
      </c>
      <c r="L1145" s="2">
        <v>126126000</v>
      </c>
      <c r="M1145" s="2">
        <v>124590000</v>
      </c>
      <c r="N1145" s="2">
        <v>123255000</v>
      </c>
      <c r="O1145" s="2">
        <v>122233000</v>
      </c>
      <c r="P1145" s="2">
        <v>121219000</v>
      </c>
      <c r="Q1145" s="2">
        <v>120368000</v>
      </c>
      <c r="R1145" s="2">
        <v>119719000</v>
      </c>
      <c r="S1145" s="2">
        <v>118961000</v>
      </c>
      <c r="T1145" s="2">
        <v>118071000</v>
      </c>
      <c r="U1145" s="2">
        <v>117234000</v>
      </c>
      <c r="V1145" s="2">
        <v>116593000</v>
      </c>
      <c r="W1145" s="2">
        <v>116128000</v>
      </c>
      <c r="X1145" s="2">
        <v>115646000</v>
      </c>
      <c r="Y1145" s="2">
        <v>115140000</v>
      </c>
      <c r="Z1145" s="2">
        <v>114649000</v>
      </c>
      <c r="AA1145" s="2">
        <v>114082000</v>
      </c>
      <c r="AB1145" s="2">
        <v>113640000</v>
      </c>
      <c r="AC1145" s="2">
        <v>113129000</v>
      </c>
      <c r="AD1145" s="2">
        <v>112471000</v>
      </c>
      <c r="AE1145" s="2">
        <v>112004000</v>
      </c>
      <c r="AF1145" s="2">
        <v>111519000</v>
      </c>
      <c r="AG1145" s="2">
        <v>111026000</v>
      </c>
    </row>
    <row r="1146" spans="1:33">
      <c r="A1146" s="115" t="s">
        <v>1164</v>
      </c>
      <c r="B1146" s="115" t="s">
        <v>19</v>
      </c>
      <c r="C1146" s="115">
        <v>0</v>
      </c>
      <c r="D1146" s="115">
        <v>0</v>
      </c>
      <c r="E1146" s="115">
        <v>0</v>
      </c>
      <c r="F1146" s="115">
        <v>0</v>
      </c>
      <c r="G1146" s="115">
        <v>0</v>
      </c>
      <c r="H1146" s="115">
        <v>0</v>
      </c>
      <c r="I1146" s="115">
        <v>0</v>
      </c>
      <c r="J1146" s="115">
        <v>0</v>
      </c>
      <c r="K1146" s="115">
        <v>0</v>
      </c>
      <c r="L1146" s="115">
        <v>0</v>
      </c>
      <c r="M1146" s="115">
        <v>0</v>
      </c>
      <c r="N1146" s="115">
        <v>0</v>
      </c>
      <c r="O1146" s="115">
        <v>0</v>
      </c>
      <c r="P1146" s="115">
        <v>0</v>
      </c>
      <c r="Q1146" s="115">
        <v>0</v>
      </c>
      <c r="R1146" s="115">
        <v>0</v>
      </c>
      <c r="S1146" s="115">
        <v>0</v>
      </c>
      <c r="T1146" s="115">
        <v>0</v>
      </c>
      <c r="U1146" s="115">
        <v>0</v>
      </c>
      <c r="V1146" s="115">
        <v>0</v>
      </c>
      <c r="W1146" s="115">
        <v>0</v>
      </c>
      <c r="X1146" s="115">
        <v>0</v>
      </c>
      <c r="Y1146" s="115">
        <v>0</v>
      </c>
      <c r="Z1146" s="115">
        <v>0</v>
      </c>
      <c r="AA1146" s="115">
        <v>0</v>
      </c>
      <c r="AB1146" s="115">
        <v>0</v>
      </c>
      <c r="AC1146" s="115">
        <v>0</v>
      </c>
      <c r="AD1146" s="115">
        <v>0</v>
      </c>
      <c r="AE1146" s="115">
        <v>0</v>
      </c>
      <c r="AF1146" s="115">
        <v>0</v>
      </c>
      <c r="AG1146" s="115">
        <v>0</v>
      </c>
    </row>
    <row r="1147" spans="1:33">
      <c r="A1147" s="115" t="s">
        <v>1165</v>
      </c>
      <c r="B1147" s="115" t="s">
        <v>19</v>
      </c>
      <c r="C1147" s="115">
        <v>0</v>
      </c>
      <c r="D1147" s="115">
        <v>0</v>
      </c>
      <c r="E1147" s="115">
        <v>0</v>
      </c>
      <c r="F1147" s="115">
        <v>0</v>
      </c>
      <c r="G1147" s="115">
        <v>0</v>
      </c>
      <c r="H1147" s="115">
        <v>0</v>
      </c>
      <c r="I1147" s="115">
        <v>0</v>
      </c>
      <c r="J1147" s="115">
        <v>0</v>
      </c>
      <c r="K1147" s="115">
        <v>0</v>
      </c>
      <c r="L1147" s="115">
        <v>0</v>
      </c>
      <c r="M1147" s="115">
        <v>0</v>
      </c>
      <c r="N1147" s="115">
        <v>0</v>
      </c>
      <c r="O1147" s="115">
        <v>0</v>
      </c>
      <c r="P1147" s="115">
        <v>0</v>
      </c>
      <c r="Q1147" s="115">
        <v>0</v>
      </c>
      <c r="R1147" s="115">
        <v>0</v>
      </c>
      <c r="S1147" s="115">
        <v>0</v>
      </c>
      <c r="T1147" s="115">
        <v>0</v>
      </c>
      <c r="U1147" s="115">
        <v>0</v>
      </c>
      <c r="V1147" s="115">
        <v>0</v>
      </c>
      <c r="W1147" s="115">
        <v>0</v>
      </c>
      <c r="X1147" s="115">
        <v>0</v>
      </c>
      <c r="Y1147" s="115">
        <v>0</v>
      </c>
      <c r="Z1147" s="115">
        <v>0</v>
      </c>
      <c r="AA1147" s="115">
        <v>0</v>
      </c>
      <c r="AB1147" s="115">
        <v>0</v>
      </c>
      <c r="AC1147" s="115">
        <v>0</v>
      </c>
      <c r="AD1147" s="115">
        <v>0</v>
      </c>
      <c r="AE1147" s="115">
        <v>0</v>
      </c>
      <c r="AF1147" s="115">
        <v>0</v>
      </c>
      <c r="AG1147" s="115">
        <v>0</v>
      </c>
    </row>
    <row r="1148" spans="1:33">
      <c r="A1148" s="115" t="s">
        <v>1166</v>
      </c>
      <c r="B1148" s="115" t="s">
        <v>19</v>
      </c>
      <c r="C1148" s="115">
        <v>0</v>
      </c>
      <c r="D1148" s="115">
        <v>0</v>
      </c>
      <c r="E1148" s="115">
        <v>0</v>
      </c>
      <c r="F1148" s="115">
        <v>0</v>
      </c>
      <c r="G1148" s="115">
        <v>0</v>
      </c>
      <c r="H1148" s="115">
        <v>0</v>
      </c>
      <c r="I1148" s="115">
        <v>0</v>
      </c>
      <c r="J1148" s="115">
        <v>0</v>
      </c>
      <c r="K1148" s="115">
        <v>0</v>
      </c>
      <c r="L1148" s="115">
        <v>0</v>
      </c>
      <c r="M1148" s="115">
        <v>0</v>
      </c>
      <c r="N1148" s="115">
        <v>0</v>
      </c>
      <c r="O1148" s="115">
        <v>0</v>
      </c>
      <c r="P1148" s="115">
        <v>0</v>
      </c>
      <c r="Q1148" s="115">
        <v>0</v>
      </c>
      <c r="R1148" s="115">
        <v>0</v>
      </c>
      <c r="S1148" s="115">
        <v>0</v>
      </c>
      <c r="T1148" s="115">
        <v>0</v>
      </c>
      <c r="U1148" s="115">
        <v>0</v>
      </c>
      <c r="V1148" s="115">
        <v>0</v>
      </c>
      <c r="W1148" s="115">
        <v>0</v>
      </c>
      <c r="X1148" s="115">
        <v>0</v>
      </c>
      <c r="Y1148" s="115">
        <v>0</v>
      </c>
      <c r="Z1148" s="115">
        <v>0</v>
      </c>
      <c r="AA1148" s="115">
        <v>0</v>
      </c>
      <c r="AB1148" s="115">
        <v>0</v>
      </c>
      <c r="AC1148" s="115">
        <v>0</v>
      </c>
      <c r="AD1148" s="115">
        <v>0</v>
      </c>
      <c r="AE1148" s="115">
        <v>0</v>
      </c>
      <c r="AF1148" s="115">
        <v>0</v>
      </c>
      <c r="AG1148" s="115">
        <v>0</v>
      </c>
    </row>
    <row r="1149" spans="1:33">
      <c r="A1149" s="115" t="s">
        <v>1167</v>
      </c>
      <c r="B1149" s="115" t="s">
        <v>19</v>
      </c>
      <c r="C1149" s="115">
        <v>0</v>
      </c>
      <c r="D1149" s="115">
        <v>0</v>
      </c>
      <c r="E1149" s="115">
        <v>0</v>
      </c>
      <c r="F1149" s="115">
        <v>0</v>
      </c>
      <c r="G1149" s="115">
        <v>0</v>
      </c>
      <c r="H1149" s="115">
        <v>0</v>
      </c>
      <c r="I1149" s="115">
        <v>0</v>
      </c>
      <c r="J1149" s="115">
        <v>0</v>
      </c>
      <c r="K1149" s="115">
        <v>0</v>
      </c>
      <c r="L1149" s="115">
        <v>0</v>
      </c>
      <c r="M1149" s="115">
        <v>0</v>
      </c>
      <c r="N1149" s="115">
        <v>0</v>
      </c>
      <c r="O1149" s="115">
        <v>0</v>
      </c>
      <c r="P1149" s="115">
        <v>0</v>
      </c>
      <c r="Q1149" s="115">
        <v>0</v>
      </c>
      <c r="R1149" s="115">
        <v>0</v>
      </c>
      <c r="S1149" s="115">
        <v>0</v>
      </c>
      <c r="T1149" s="115">
        <v>0</v>
      </c>
      <c r="U1149" s="115">
        <v>0</v>
      </c>
      <c r="V1149" s="115">
        <v>0</v>
      </c>
      <c r="W1149" s="115">
        <v>0</v>
      </c>
      <c r="X1149" s="115">
        <v>0</v>
      </c>
      <c r="Y1149" s="115">
        <v>0</v>
      </c>
      <c r="Z1149" s="115">
        <v>0</v>
      </c>
      <c r="AA1149" s="115">
        <v>0</v>
      </c>
      <c r="AB1149" s="115">
        <v>0</v>
      </c>
      <c r="AC1149" s="115">
        <v>0</v>
      </c>
      <c r="AD1149" s="115">
        <v>0</v>
      </c>
      <c r="AE1149" s="115">
        <v>0</v>
      </c>
      <c r="AF1149" s="115">
        <v>0</v>
      </c>
      <c r="AG1149" s="115">
        <v>0</v>
      </c>
    </row>
    <row r="1150" spans="1:33">
      <c r="A1150" s="115" t="s">
        <v>1168</v>
      </c>
      <c r="B1150" s="115" t="s">
        <v>19</v>
      </c>
      <c r="C1150" s="115">
        <v>0</v>
      </c>
      <c r="D1150" s="115">
        <v>0</v>
      </c>
      <c r="E1150" s="115">
        <v>0</v>
      </c>
      <c r="F1150" s="115">
        <v>0</v>
      </c>
      <c r="G1150" s="115">
        <v>0</v>
      </c>
      <c r="H1150" s="115">
        <v>0</v>
      </c>
      <c r="I1150" s="115">
        <v>0</v>
      </c>
      <c r="J1150" s="115">
        <v>0</v>
      </c>
      <c r="K1150" s="115">
        <v>0</v>
      </c>
      <c r="L1150" s="115">
        <v>0</v>
      </c>
      <c r="M1150" s="115">
        <v>0</v>
      </c>
      <c r="N1150" s="115">
        <v>0</v>
      </c>
      <c r="O1150" s="115">
        <v>0</v>
      </c>
      <c r="P1150" s="115">
        <v>0</v>
      </c>
      <c r="Q1150" s="115">
        <v>0</v>
      </c>
      <c r="R1150" s="115">
        <v>0</v>
      </c>
      <c r="S1150" s="115">
        <v>0</v>
      </c>
      <c r="T1150" s="115">
        <v>0</v>
      </c>
      <c r="U1150" s="115">
        <v>0</v>
      </c>
      <c r="V1150" s="115">
        <v>0</v>
      </c>
      <c r="W1150" s="115">
        <v>0</v>
      </c>
      <c r="X1150" s="115">
        <v>0</v>
      </c>
      <c r="Y1150" s="115">
        <v>0</v>
      </c>
      <c r="Z1150" s="115">
        <v>0</v>
      </c>
      <c r="AA1150" s="115">
        <v>0</v>
      </c>
      <c r="AB1150" s="115">
        <v>0</v>
      </c>
      <c r="AC1150" s="115">
        <v>0</v>
      </c>
      <c r="AD1150" s="115">
        <v>0</v>
      </c>
      <c r="AE1150" s="115">
        <v>0</v>
      </c>
      <c r="AF1150" s="115">
        <v>0</v>
      </c>
      <c r="AG1150" s="115">
        <v>0</v>
      </c>
    </row>
    <row r="1151" spans="1:33">
      <c r="A1151" s="115" t="s">
        <v>1169</v>
      </c>
      <c r="B1151" s="115" t="s">
        <v>19</v>
      </c>
      <c r="C1151" s="115">
        <v>0</v>
      </c>
      <c r="D1151" s="115">
        <v>0</v>
      </c>
      <c r="E1151" s="115">
        <v>0</v>
      </c>
      <c r="F1151" s="115">
        <v>0</v>
      </c>
      <c r="G1151" s="115">
        <v>0</v>
      </c>
      <c r="H1151" s="115">
        <v>0</v>
      </c>
      <c r="I1151" s="115">
        <v>0</v>
      </c>
      <c r="J1151" s="115">
        <v>0</v>
      </c>
      <c r="K1151" s="115">
        <v>0</v>
      </c>
      <c r="L1151" s="115">
        <v>0</v>
      </c>
      <c r="M1151" s="115">
        <v>0</v>
      </c>
      <c r="N1151" s="115">
        <v>0</v>
      </c>
      <c r="O1151" s="115">
        <v>0</v>
      </c>
      <c r="P1151" s="115">
        <v>0</v>
      </c>
      <c r="Q1151" s="115">
        <v>0</v>
      </c>
      <c r="R1151" s="115">
        <v>0</v>
      </c>
      <c r="S1151" s="115">
        <v>0</v>
      </c>
      <c r="T1151" s="115">
        <v>0</v>
      </c>
      <c r="U1151" s="115">
        <v>0</v>
      </c>
      <c r="V1151" s="115">
        <v>0</v>
      </c>
      <c r="W1151" s="115">
        <v>0</v>
      </c>
      <c r="X1151" s="115">
        <v>0</v>
      </c>
      <c r="Y1151" s="115">
        <v>0</v>
      </c>
      <c r="Z1151" s="115">
        <v>0</v>
      </c>
      <c r="AA1151" s="115">
        <v>0</v>
      </c>
      <c r="AB1151" s="115">
        <v>0</v>
      </c>
      <c r="AC1151" s="115">
        <v>0</v>
      </c>
      <c r="AD1151" s="115">
        <v>0</v>
      </c>
      <c r="AE1151" s="115">
        <v>0</v>
      </c>
      <c r="AF1151" s="115">
        <v>0</v>
      </c>
      <c r="AG1151" s="115">
        <v>0</v>
      </c>
    </row>
    <row r="1152" spans="1:33">
      <c r="A1152" s="115" t="s">
        <v>1170</v>
      </c>
      <c r="B1152" s="115" t="s">
        <v>19</v>
      </c>
      <c r="C1152" s="115">
        <v>0</v>
      </c>
      <c r="D1152" s="115">
        <v>0</v>
      </c>
      <c r="E1152" s="115">
        <v>0</v>
      </c>
      <c r="F1152" s="115">
        <v>0</v>
      </c>
      <c r="G1152" s="115">
        <v>0</v>
      </c>
      <c r="H1152" s="115">
        <v>0</v>
      </c>
      <c r="I1152" s="115">
        <v>0</v>
      </c>
      <c r="J1152" s="115">
        <v>0</v>
      </c>
      <c r="K1152" s="115">
        <v>0</v>
      </c>
      <c r="L1152" s="115">
        <v>0</v>
      </c>
      <c r="M1152" s="115">
        <v>0</v>
      </c>
      <c r="N1152" s="115">
        <v>0</v>
      </c>
      <c r="O1152" s="115">
        <v>0</v>
      </c>
      <c r="P1152" s="115">
        <v>0</v>
      </c>
      <c r="Q1152" s="115">
        <v>0</v>
      </c>
      <c r="R1152" s="115">
        <v>0</v>
      </c>
      <c r="S1152" s="115">
        <v>0</v>
      </c>
      <c r="T1152" s="115">
        <v>0</v>
      </c>
      <c r="U1152" s="115">
        <v>0</v>
      </c>
      <c r="V1152" s="115">
        <v>0</v>
      </c>
      <c r="W1152" s="115">
        <v>0</v>
      </c>
      <c r="X1152" s="115">
        <v>0</v>
      </c>
      <c r="Y1152" s="115">
        <v>0</v>
      </c>
      <c r="Z1152" s="115">
        <v>0</v>
      </c>
      <c r="AA1152" s="115">
        <v>0</v>
      </c>
      <c r="AB1152" s="115">
        <v>0</v>
      </c>
      <c r="AC1152" s="115">
        <v>0</v>
      </c>
      <c r="AD1152" s="115">
        <v>0</v>
      </c>
      <c r="AE1152" s="115">
        <v>0</v>
      </c>
      <c r="AF1152" s="115">
        <v>0</v>
      </c>
      <c r="AG1152" s="115">
        <v>0</v>
      </c>
    </row>
    <row r="1153" spans="1:33">
      <c r="A1153" s="115" t="s">
        <v>1171</v>
      </c>
      <c r="B1153" s="115" t="s">
        <v>19</v>
      </c>
      <c r="C1153" s="115">
        <v>0</v>
      </c>
      <c r="D1153" s="115">
        <v>0</v>
      </c>
      <c r="E1153" s="115">
        <v>0</v>
      </c>
      <c r="F1153" s="115">
        <v>0</v>
      </c>
      <c r="G1153" s="115">
        <v>0</v>
      </c>
      <c r="H1153" s="115">
        <v>0</v>
      </c>
      <c r="I1153" s="115">
        <v>0</v>
      </c>
      <c r="J1153" s="115">
        <v>0</v>
      </c>
      <c r="K1153" s="115">
        <v>0</v>
      </c>
      <c r="L1153" s="115">
        <v>0</v>
      </c>
      <c r="M1153" s="115">
        <v>0</v>
      </c>
      <c r="N1153" s="115">
        <v>0</v>
      </c>
      <c r="O1153" s="115">
        <v>0</v>
      </c>
      <c r="P1153" s="115">
        <v>0</v>
      </c>
      <c r="Q1153" s="115">
        <v>0</v>
      </c>
      <c r="R1153" s="115">
        <v>0</v>
      </c>
      <c r="S1153" s="115">
        <v>0</v>
      </c>
      <c r="T1153" s="115">
        <v>0</v>
      </c>
      <c r="U1153" s="115">
        <v>0</v>
      </c>
      <c r="V1153" s="115">
        <v>0</v>
      </c>
      <c r="W1153" s="115">
        <v>0</v>
      </c>
      <c r="X1153" s="115">
        <v>0</v>
      </c>
      <c r="Y1153" s="115">
        <v>0</v>
      </c>
      <c r="Z1153" s="115">
        <v>0</v>
      </c>
      <c r="AA1153" s="115">
        <v>0</v>
      </c>
      <c r="AB1153" s="115">
        <v>0</v>
      </c>
      <c r="AC1153" s="115">
        <v>0</v>
      </c>
      <c r="AD1153" s="115">
        <v>0</v>
      </c>
      <c r="AE1153" s="115">
        <v>0</v>
      </c>
      <c r="AF1153" s="115">
        <v>0</v>
      </c>
      <c r="AG1153" s="115">
        <v>0</v>
      </c>
    </row>
    <row r="1154" spans="1:33">
      <c r="A1154" s="115" t="s">
        <v>1172</v>
      </c>
      <c r="B1154" s="115" t="s">
        <v>19</v>
      </c>
      <c r="C1154" s="115">
        <v>0</v>
      </c>
      <c r="D1154" s="115">
        <v>0</v>
      </c>
      <c r="E1154" s="115">
        <v>0</v>
      </c>
      <c r="F1154" s="115">
        <v>0</v>
      </c>
      <c r="G1154" s="115">
        <v>0</v>
      </c>
      <c r="H1154" s="115">
        <v>0</v>
      </c>
      <c r="I1154" s="115">
        <v>0</v>
      </c>
      <c r="J1154" s="115">
        <v>0</v>
      </c>
      <c r="K1154" s="115">
        <v>0</v>
      </c>
      <c r="L1154" s="115">
        <v>0</v>
      </c>
      <c r="M1154" s="115">
        <v>0</v>
      </c>
      <c r="N1154" s="115">
        <v>0</v>
      </c>
      <c r="O1154" s="115">
        <v>0</v>
      </c>
      <c r="P1154" s="115">
        <v>0</v>
      </c>
      <c r="Q1154" s="115">
        <v>0</v>
      </c>
      <c r="R1154" s="115">
        <v>0</v>
      </c>
      <c r="S1154" s="115">
        <v>0</v>
      </c>
      <c r="T1154" s="115">
        <v>0</v>
      </c>
      <c r="U1154" s="115">
        <v>0</v>
      </c>
      <c r="V1154" s="115">
        <v>0</v>
      </c>
      <c r="W1154" s="115">
        <v>0</v>
      </c>
      <c r="X1154" s="115">
        <v>0</v>
      </c>
      <c r="Y1154" s="115">
        <v>0</v>
      </c>
      <c r="Z1154" s="115">
        <v>0</v>
      </c>
      <c r="AA1154" s="115">
        <v>0</v>
      </c>
      <c r="AB1154" s="115">
        <v>0</v>
      </c>
      <c r="AC1154" s="115">
        <v>0</v>
      </c>
      <c r="AD1154" s="115">
        <v>0</v>
      </c>
      <c r="AE1154" s="115">
        <v>0</v>
      </c>
      <c r="AF1154" s="115">
        <v>0</v>
      </c>
      <c r="AG1154" s="115">
        <v>0</v>
      </c>
    </row>
    <row r="1155" spans="1:33">
      <c r="A1155" s="115" t="s">
        <v>1173</v>
      </c>
      <c r="B1155" s="115" t="s">
        <v>19</v>
      </c>
      <c r="C1155" s="2">
        <v>1612550000</v>
      </c>
      <c r="D1155" s="2">
        <v>1422530000</v>
      </c>
      <c r="E1155" s="2">
        <v>923763000</v>
      </c>
      <c r="F1155" s="2">
        <v>826986000</v>
      </c>
      <c r="G1155" s="2">
        <v>1075540000</v>
      </c>
      <c r="H1155" s="2">
        <v>1053700000</v>
      </c>
      <c r="I1155" s="2">
        <v>994985000</v>
      </c>
      <c r="J1155" s="2">
        <v>1087750000</v>
      </c>
      <c r="K1155" s="2">
        <v>1088100000</v>
      </c>
      <c r="L1155" s="2">
        <v>1126720000</v>
      </c>
      <c r="M1155" s="2">
        <v>1120050000</v>
      </c>
      <c r="N1155" s="2">
        <v>1047910000</v>
      </c>
      <c r="O1155" s="2">
        <v>1106880000</v>
      </c>
      <c r="P1155" s="2">
        <v>1102610000</v>
      </c>
      <c r="Q1155" s="2">
        <v>1110530000</v>
      </c>
      <c r="R1155" s="2">
        <v>1050650000</v>
      </c>
      <c r="S1155" s="2">
        <v>1109990000</v>
      </c>
      <c r="T1155" s="2">
        <v>1109840000</v>
      </c>
      <c r="U1155" s="2">
        <v>1064450000</v>
      </c>
      <c r="V1155" s="2">
        <v>1119030000</v>
      </c>
      <c r="W1155" s="2">
        <v>1118970000</v>
      </c>
      <c r="X1155" s="2">
        <v>1064320000</v>
      </c>
      <c r="Y1155" s="2">
        <v>1126540000</v>
      </c>
      <c r="Z1155" s="2">
        <v>1127410000</v>
      </c>
      <c r="AA1155" s="2">
        <v>1149850000</v>
      </c>
      <c r="AB1155" s="2">
        <v>1142290000</v>
      </c>
      <c r="AC1155" s="2">
        <v>1154190000</v>
      </c>
      <c r="AD1155" s="2">
        <v>1160660000</v>
      </c>
      <c r="AE1155" s="2">
        <v>1157030000</v>
      </c>
      <c r="AF1155" s="2">
        <v>1158370000</v>
      </c>
      <c r="AG1155" s="2">
        <v>1164700000</v>
      </c>
    </row>
    <row r="1156" spans="1:33">
      <c r="A1156" s="115" t="s">
        <v>1174</v>
      </c>
      <c r="B1156" s="115" t="s">
        <v>19</v>
      </c>
      <c r="C1156" s="115">
        <v>0</v>
      </c>
      <c r="D1156" s="115">
        <v>0</v>
      </c>
      <c r="E1156" s="115">
        <v>0</v>
      </c>
      <c r="F1156" s="115">
        <v>0</v>
      </c>
      <c r="G1156" s="115">
        <v>0</v>
      </c>
      <c r="H1156" s="115">
        <v>0</v>
      </c>
      <c r="I1156" s="115">
        <v>0</v>
      </c>
      <c r="J1156" s="115">
        <v>0</v>
      </c>
      <c r="K1156" s="115">
        <v>0</v>
      </c>
      <c r="L1156" s="115">
        <v>0</v>
      </c>
      <c r="M1156" s="115">
        <v>0</v>
      </c>
      <c r="N1156" s="115">
        <v>0</v>
      </c>
      <c r="O1156" s="115">
        <v>0</v>
      </c>
      <c r="P1156" s="115">
        <v>0</v>
      </c>
      <c r="Q1156" s="115">
        <v>0</v>
      </c>
      <c r="R1156" s="115">
        <v>0</v>
      </c>
      <c r="S1156" s="115">
        <v>0</v>
      </c>
      <c r="T1156" s="115">
        <v>0</v>
      </c>
      <c r="U1156" s="115">
        <v>0</v>
      </c>
      <c r="V1156" s="115">
        <v>0</v>
      </c>
      <c r="W1156" s="115">
        <v>0</v>
      </c>
      <c r="X1156" s="115">
        <v>0</v>
      </c>
      <c r="Y1156" s="115">
        <v>0</v>
      </c>
      <c r="Z1156" s="115">
        <v>0</v>
      </c>
      <c r="AA1156" s="115">
        <v>0</v>
      </c>
      <c r="AB1156" s="115">
        <v>0</v>
      </c>
      <c r="AC1156" s="115">
        <v>0</v>
      </c>
      <c r="AD1156" s="115">
        <v>0</v>
      </c>
      <c r="AE1156" s="115">
        <v>0</v>
      </c>
      <c r="AF1156" s="115">
        <v>0</v>
      </c>
      <c r="AG1156" s="115">
        <v>0</v>
      </c>
    </row>
    <row r="1157" spans="1:33">
      <c r="A1157" s="115" t="s">
        <v>1175</v>
      </c>
      <c r="B1157" s="115" t="s">
        <v>19</v>
      </c>
      <c r="C1157" s="115">
        <v>0</v>
      </c>
      <c r="D1157" s="115">
        <v>0</v>
      </c>
      <c r="E1157" s="115">
        <v>0</v>
      </c>
      <c r="F1157" s="115">
        <v>0</v>
      </c>
      <c r="G1157" s="115">
        <v>0</v>
      </c>
      <c r="H1157" s="115">
        <v>0</v>
      </c>
      <c r="I1157" s="115">
        <v>0</v>
      </c>
      <c r="J1157" s="115">
        <v>0</v>
      </c>
      <c r="K1157" s="115">
        <v>0</v>
      </c>
      <c r="L1157" s="115">
        <v>0</v>
      </c>
      <c r="M1157" s="115">
        <v>0</v>
      </c>
      <c r="N1157" s="115">
        <v>0</v>
      </c>
      <c r="O1157" s="115">
        <v>0</v>
      </c>
      <c r="P1157" s="115">
        <v>0</v>
      </c>
      <c r="Q1157" s="115">
        <v>0</v>
      </c>
      <c r="R1157" s="115">
        <v>0</v>
      </c>
      <c r="S1157" s="115">
        <v>0</v>
      </c>
      <c r="T1157" s="115">
        <v>0</v>
      </c>
      <c r="U1157" s="115">
        <v>0</v>
      </c>
      <c r="V1157" s="115">
        <v>0</v>
      </c>
      <c r="W1157" s="115">
        <v>0</v>
      </c>
      <c r="X1157" s="115">
        <v>0</v>
      </c>
      <c r="Y1157" s="115">
        <v>0</v>
      </c>
      <c r="Z1157" s="115">
        <v>0</v>
      </c>
      <c r="AA1157" s="115">
        <v>0</v>
      </c>
      <c r="AB1157" s="115">
        <v>0</v>
      </c>
      <c r="AC1157" s="115">
        <v>0</v>
      </c>
      <c r="AD1157" s="115">
        <v>0</v>
      </c>
      <c r="AE1157" s="115">
        <v>0</v>
      </c>
      <c r="AF1157" s="115">
        <v>0</v>
      </c>
      <c r="AG1157" s="115">
        <v>0</v>
      </c>
    </row>
    <row r="1158" spans="1:33">
      <c r="A1158" s="115" t="s">
        <v>1176</v>
      </c>
      <c r="B1158" s="115" t="s">
        <v>19</v>
      </c>
      <c r="C1158" s="115">
        <v>0</v>
      </c>
      <c r="D1158" s="115">
        <v>0</v>
      </c>
      <c r="E1158" s="115">
        <v>0</v>
      </c>
      <c r="F1158" s="115">
        <v>0</v>
      </c>
      <c r="G1158" s="115">
        <v>0</v>
      </c>
      <c r="H1158" s="115">
        <v>0</v>
      </c>
      <c r="I1158" s="115">
        <v>0</v>
      </c>
      <c r="J1158" s="115">
        <v>0</v>
      </c>
      <c r="K1158" s="115">
        <v>0</v>
      </c>
      <c r="L1158" s="115">
        <v>0</v>
      </c>
      <c r="M1158" s="115">
        <v>0</v>
      </c>
      <c r="N1158" s="115">
        <v>0</v>
      </c>
      <c r="O1158" s="115">
        <v>0</v>
      </c>
      <c r="P1158" s="115">
        <v>0</v>
      </c>
      <c r="Q1158" s="115">
        <v>0</v>
      </c>
      <c r="R1158" s="115">
        <v>0</v>
      </c>
      <c r="S1158" s="115">
        <v>0</v>
      </c>
      <c r="T1158" s="115">
        <v>0</v>
      </c>
      <c r="U1158" s="115">
        <v>0</v>
      </c>
      <c r="V1158" s="115">
        <v>0</v>
      </c>
      <c r="W1158" s="115">
        <v>0</v>
      </c>
      <c r="X1158" s="115">
        <v>0</v>
      </c>
      <c r="Y1158" s="115">
        <v>0</v>
      </c>
      <c r="Z1158" s="115">
        <v>0</v>
      </c>
      <c r="AA1158" s="115">
        <v>0</v>
      </c>
      <c r="AB1158" s="115">
        <v>0</v>
      </c>
      <c r="AC1158" s="115">
        <v>0</v>
      </c>
      <c r="AD1158" s="115">
        <v>0</v>
      </c>
      <c r="AE1158" s="115">
        <v>0</v>
      </c>
      <c r="AF1158" s="115">
        <v>0</v>
      </c>
      <c r="AG1158" s="115">
        <v>0</v>
      </c>
    </row>
    <row r="1159" spans="1:33">
      <c r="A1159" s="115" t="s">
        <v>1177</v>
      </c>
      <c r="B1159" s="115" t="s">
        <v>19</v>
      </c>
      <c r="C1159" s="2">
        <v>1338710000</v>
      </c>
      <c r="D1159" s="2">
        <v>1521270000</v>
      </c>
      <c r="E1159" s="2">
        <v>2011640000</v>
      </c>
      <c r="F1159" s="2">
        <v>2101610000</v>
      </c>
      <c r="G1159" s="2">
        <v>1848080000</v>
      </c>
      <c r="H1159" s="2">
        <v>1866570000</v>
      </c>
      <c r="I1159" s="2">
        <v>1952150000</v>
      </c>
      <c r="J1159" s="2">
        <v>1790410000</v>
      </c>
      <c r="K1159" s="2">
        <v>1794160000</v>
      </c>
      <c r="L1159" s="2">
        <v>1734390000</v>
      </c>
      <c r="M1159" s="2">
        <v>1740140000</v>
      </c>
      <c r="N1159" s="2">
        <v>1856160000</v>
      </c>
      <c r="O1159" s="2">
        <v>1749880000</v>
      </c>
      <c r="P1159" s="2">
        <v>1750460000</v>
      </c>
      <c r="Q1159" s="2">
        <v>1731330000</v>
      </c>
      <c r="R1159" s="2">
        <v>1829150000</v>
      </c>
      <c r="S1159" s="2">
        <v>1724320000</v>
      </c>
      <c r="T1159" s="2">
        <v>1718510000</v>
      </c>
      <c r="U1159" s="2">
        <v>1788240000</v>
      </c>
      <c r="V1159" s="2">
        <v>1690900000</v>
      </c>
      <c r="W1159" s="2">
        <v>1681540000</v>
      </c>
      <c r="X1159" s="2">
        <v>1769590000</v>
      </c>
      <c r="Y1159" s="2">
        <v>1659450000</v>
      </c>
      <c r="Z1159" s="2">
        <v>1654320000</v>
      </c>
      <c r="AA1159" s="2">
        <v>1610910000</v>
      </c>
      <c r="AB1159" s="2">
        <v>1617360000</v>
      </c>
      <c r="AC1159" s="2">
        <v>1592110000</v>
      </c>
      <c r="AD1159" s="2">
        <v>1576690000</v>
      </c>
      <c r="AE1159" s="2">
        <v>1579120000</v>
      </c>
      <c r="AF1159" s="2">
        <v>1571540000</v>
      </c>
      <c r="AG1159" s="2">
        <v>1556090000</v>
      </c>
    </row>
    <row r="1160" spans="1:33">
      <c r="A1160" s="115" t="s">
        <v>1178</v>
      </c>
      <c r="B1160" s="115" t="s">
        <v>19</v>
      </c>
      <c r="C1160" s="115">
        <v>0</v>
      </c>
      <c r="D1160" s="115">
        <v>0</v>
      </c>
      <c r="E1160" s="115">
        <v>0</v>
      </c>
      <c r="F1160" s="115">
        <v>0</v>
      </c>
      <c r="G1160" s="115">
        <v>0</v>
      </c>
      <c r="H1160" s="115">
        <v>0</v>
      </c>
      <c r="I1160" s="115">
        <v>0</v>
      </c>
      <c r="J1160" s="115">
        <v>0</v>
      </c>
      <c r="K1160" s="115">
        <v>0</v>
      </c>
      <c r="L1160" s="115">
        <v>0</v>
      </c>
      <c r="M1160" s="115">
        <v>0</v>
      </c>
      <c r="N1160" s="115">
        <v>0</v>
      </c>
      <c r="O1160" s="115">
        <v>0</v>
      </c>
      <c r="P1160" s="115">
        <v>0</v>
      </c>
      <c r="Q1160" s="115">
        <v>0</v>
      </c>
      <c r="R1160" s="115">
        <v>0</v>
      </c>
      <c r="S1160" s="115">
        <v>0</v>
      </c>
      <c r="T1160" s="115">
        <v>0</v>
      </c>
      <c r="U1160" s="115">
        <v>0</v>
      </c>
      <c r="V1160" s="115">
        <v>0</v>
      </c>
      <c r="W1160" s="115">
        <v>0</v>
      </c>
      <c r="X1160" s="115">
        <v>0</v>
      </c>
      <c r="Y1160" s="115">
        <v>0</v>
      </c>
      <c r="Z1160" s="115">
        <v>0</v>
      </c>
      <c r="AA1160" s="115">
        <v>0</v>
      </c>
      <c r="AB1160" s="115">
        <v>0</v>
      </c>
      <c r="AC1160" s="115">
        <v>0</v>
      </c>
      <c r="AD1160" s="115">
        <v>0</v>
      </c>
      <c r="AE1160" s="115">
        <v>0</v>
      </c>
      <c r="AF1160" s="115">
        <v>0</v>
      </c>
      <c r="AG1160" s="115">
        <v>0</v>
      </c>
    </row>
    <row r="1161" spans="1:33">
      <c r="A1161" s="115" t="s">
        <v>1179</v>
      </c>
      <c r="B1161" s="115" t="s">
        <v>19</v>
      </c>
      <c r="C1161" s="115">
        <v>0</v>
      </c>
      <c r="D1161" s="115">
        <v>0</v>
      </c>
      <c r="E1161" s="115">
        <v>0</v>
      </c>
      <c r="F1161" s="115">
        <v>0</v>
      </c>
      <c r="G1161" s="115">
        <v>0</v>
      </c>
      <c r="H1161" s="115">
        <v>0</v>
      </c>
      <c r="I1161" s="115">
        <v>0</v>
      </c>
      <c r="J1161" s="115">
        <v>0</v>
      </c>
      <c r="K1161" s="115">
        <v>0</v>
      </c>
      <c r="L1161" s="115">
        <v>0</v>
      </c>
      <c r="M1161" s="115">
        <v>0</v>
      </c>
      <c r="N1161" s="115">
        <v>0</v>
      </c>
      <c r="O1161" s="115">
        <v>0</v>
      </c>
      <c r="P1161" s="115">
        <v>0</v>
      </c>
      <c r="Q1161" s="115">
        <v>0</v>
      </c>
      <c r="R1161" s="115">
        <v>0</v>
      </c>
      <c r="S1161" s="115">
        <v>0</v>
      </c>
      <c r="T1161" s="115">
        <v>0</v>
      </c>
      <c r="U1161" s="115">
        <v>0</v>
      </c>
      <c r="V1161" s="115">
        <v>0</v>
      </c>
      <c r="W1161" s="115">
        <v>0</v>
      </c>
      <c r="X1161" s="115">
        <v>0</v>
      </c>
      <c r="Y1161" s="115">
        <v>0</v>
      </c>
      <c r="Z1161" s="115">
        <v>0</v>
      </c>
      <c r="AA1161" s="115">
        <v>0</v>
      </c>
      <c r="AB1161" s="115">
        <v>0</v>
      </c>
      <c r="AC1161" s="115">
        <v>0</v>
      </c>
      <c r="AD1161" s="115">
        <v>0</v>
      </c>
      <c r="AE1161" s="115">
        <v>0</v>
      </c>
      <c r="AF1161" s="115">
        <v>0</v>
      </c>
      <c r="AG1161" s="115">
        <v>0</v>
      </c>
    </row>
    <row r="1162" spans="1:33">
      <c r="A1162" s="115" t="s">
        <v>1180</v>
      </c>
      <c r="B1162" s="115" t="s">
        <v>19</v>
      </c>
      <c r="C1162" s="115">
        <v>0</v>
      </c>
      <c r="D1162" s="115">
        <v>0</v>
      </c>
      <c r="E1162" s="115">
        <v>0</v>
      </c>
      <c r="F1162" s="115">
        <v>0</v>
      </c>
      <c r="G1162" s="115">
        <v>0</v>
      </c>
      <c r="H1162" s="115">
        <v>0</v>
      </c>
      <c r="I1162" s="115">
        <v>0</v>
      </c>
      <c r="J1162" s="115">
        <v>0</v>
      </c>
      <c r="K1162" s="115">
        <v>0</v>
      </c>
      <c r="L1162" s="115">
        <v>0</v>
      </c>
      <c r="M1162" s="115">
        <v>0</v>
      </c>
      <c r="N1162" s="115">
        <v>0</v>
      </c>
      <c r="O1162" s="115">
        <v>0</v>
      </c>
      <c r="P1162" s="115">
        <v>0</v>
      </c>
      <c r="Q1162" s="115">
        <v>0</v>
      </c>
      <c r="R1162" s="115">
        <v>0</v>
      </c>
      <c r="S1162" s="115">
        <v>0</v>
      </c>
      <c r="T1162" s="115">
        <v>0</v>
      </c>
      <c r="U1162" s="115">
        <v>0</v>
      </c>
      <c r="V1162" s="115">
        <v>0</v>
      </c>
      <c r="W1162" s="115">
        <v>0</v>
      </c>
      <c r="X1162" s="115">
        <v>0</v>
      </c>
      <c r="Y1162" s="115">
        <v>0</v>
      </c>
      <c r="Z1162" s="115">
        <v>0</v>
      </c>
      <c r="AA1162" s="115">
        <v>0</v>
      </c>
      <c r="AB1162" s="115">
        <v>0</v>
      </c>
      <c r="AC1162" s="115">
        <v>0</v>
      </c>
      <c r="AD1162" s="115">
        <v>0</v>
      </c>
      <c r="AE1162" s="115">
        <v>0</v>
      </c>
      <c r="AF1162" s="115">
        <v>0</v>
      </c>
      <c r="AG1162" s="115">
        <v>0</v>
      </c>
    </row>
    <row r="1163" spans="1:33">
      <c r="A1163" s="115" t="s">
        <v>1181</v>
      </c>
      <c r="B1163" s="115" t="s">
        <v>19</v>
      </c>
      <c r="C1163" s="115">
        <v>0</v>
      </c>
      <c r="D1163" s="115">
        <v>0</v>
      </c>
      <c r="E1163" s="115">
        <v>0</v>
      </c>
      <c r="F1163" s="115">
        <v>0</v>
      </c>
      <c r="G1163" s="115">
        <v>0</v>
      </c>
      <c r="H1163" s="115">
        <v>0</v>
      </c>
      <c r="I1163" s="115">
        <v>0</v>
      </c>
      <c r="J1163" s="115">
        <v>0</v>
      </c>
      <c r="K1163" s="115">
        <v>0</v>
      </c>
      <c r="L1163" s="115">
        <v>0</v>
      </c>
      <c r="M1163" s="115">
        <v>0</v>
      </c>
      <c r="N1163" s="115">
        <v>0</v>
      </c>
      <c r="O1163" s="115">
        <v>0</v>
      </c>
      <c r="P1163" s="115">
        <v>0</v>
      </c>
      <c r="Q1163" s="115">
        <v>0</v>
      </c>
      <c r="R1163" s="115">
        <v>0</v>
      </c>
      <c r="S1163" s="115">
        <v>0</v>
      </c>
      <c r="T1163" s="115">
        <v>0</v>
      </c>
      <c r="U1163" s="115">
        <v>0</v>
      </c>
      <c r="V1163" s="115">
        <v>0</v>
      </c>
      <c r="W1163" s="115">
        <v>0</v>
      </c>
      <c r="X1163" s="115">
        <v>0</v>
      </c>
      <c r="Y1163" s="115">
        <v>0</v>
      </c>
      <c r="Z1163" s="115">
        <v>0</v>
      </c>
      <c r="AA1163" s="115">
        <v>0</v>
      </c>
      <c r="AB1163" s="115">
        <v>0</v>
      </c>
      <c r="AC1163" s="115">
        <v>0</v>
      </c>
      <c r="AD1163" s="115">
        <v>0</v>
      </c>
      <c r="AE1163" s="115">
        <v>0</v>
      </c>
      <c r="AF1163" s="115">
        <v>0</v>
      </c>
      <c r="AG1163" s="115">
        <v>0</v>
      </c>
    </row>
    <row r="1164" spans="1:33">
      <c r="A1164" s="115" t="s">
        <v>1182</v>
      </c>
      <c r="B1164" s="115" t="s">
        <v>19</v>
      </c>
      <c r="C1164" s="2">
        <v>90478500</v>
      </c>
      <c r="D1164" s="2">
        <v>90063700</v>
      </c>
      <c r="E1164" s="2">
        <v>90670500</v>
      </c>
      <c r="F1164" s="2">
        <v>90748300</v>
      </c>
      <c r="G1164" s="2">
        <v>90391900</v>
      </c>
      <c r="H1164" s="2">
        <v>89879700</v>
      </c>
      <c r="I1164" s="2">
        <v>88968200</v>
      </c>
      <c r="J1164" s="2">
        <v>87826900</v>
      </c>
      <c r="K1164" s="2">
        <v>86716500</v>
      </c>
      <c r="L1164" s="2">
        <v>85545500</v>
      </c>
      <c r="M1164" s="2">
        <v>84102700</v>
      </c>
      <c r="N1164" s="2">
        <v>82756000</v>
      </c>
      <c r="O1164" s="2">
        <v>81596500</v>
      </c>
      <c r="P1164" s="2">
        <v>80413500</v>
      </c>
      <c r="Q1164" s="2">
        <v>79311200</v>
      </c>
      <c r="R1164" s="2">
        <v>78289400</v>
      </c>
      <c r="S1164" s="2">
        <v>77155100</v>
      </c>
      <c r="T1164" s="2">
        <v>75918100</v>
      </c>
      <c r="U1164" s="2">
        <v>74699500</v>
      </c>
      <c r="V1164" s="2">
        <v>73568500</v>
      </c>
      <c r="W1164" s="2">
        <v>72554700</v>
      </c>
      <c r="X1164" s="2">
        <v>71517700</v>
      </c>
      <c r="Y1164" s="2">
        <v>70450800</v>
      </c>
      <c r="Z1164" s="2">
        <v>69383200</v>
      </c>
      <c r="AA1164" s="2">
        <v>68264400</v>
      </c>
      <c r="AB1164" s="2">
        <v>67225200</v>
      </c>
      <c r="AC1164" s="2">
        <v>66141400</v>
      </c>
      <c r="AD1164" s="2">
        <v>64965700</v>
      </c>
      <c r="AE1164" s="2">
        <v>63895100</v>
      </c>
      <c r="AF1164" s="2">
        <v>62816200</v>
      </c>
      <c r="AG1164" s="2">
        <v>61734000</v>
      </c>
    </row>
    <row r="1165" spans="1:33">
      <c r="A1165" s="115" t="s">
        <v>1183</v>
      </c>
      <c r="B1165" s="115" t="s">
        <v>19</v>
      </c>
      <c r="C1165" s="2">
        <v>26183300</v>
      </c>
      <c r="D1165" s="2">
        <v>26079800</v>
      </c>
      <c r="E1165" s="2">
        <v>26273200</v>
      </c>
      <c r="F1165" s="2">
        <v>26316000</v>
      </c>
      <c r="G1165" s="2">
        <v>26244700</v>
      </c>
      <c r="H1165" s="2">
        <v>26141900</v>
      </c>
      <c r="I1165" s="2">
        <v>25941100</v>
      </c>
      <c r="J1165" s="2">
        <v>25686200</v>
      </c>
      <c r="K1165" s="2">
        <v>25456600</v>
      </c>
      <c r="L1165" s="2">
        <v>25225200</v>
      </c>
      <c r="M1165" s="2">
        <v>24917900</v>
      </c>
      <c r="N1165" s="2">
        <v>24650900</v>
      </c>
      <c r="O1165" s="2">
        <v>24446600</v>
      </c>
      <c r="P1165" s="2">
        <v>24243700</v>
      </c>
      <c r="Q1165" s="2">
        <v>24073600</v>
      </c>
      <c r="R1165" s="2">
        <v>23943900</v>
      </c>
      <c r="S1165" s="2">
        <v>23792200</v>
      </c>
      <c r="T1165" s="2">
        <v>23614300</v>
      </c>
      <c r="U1165" s="2">
        <v>23446800</v>
      </c>
      <c r="V1165" s="2">
        <v>23318600</v>
      </c>
      <c r="W1165" s="2">
        <v>23225600</v>
      </c>
      <c r="X1165" s="2">
        <v>23129200</v>
      </c>
      <c r="Y1165" s="2">
        <v>23028000</v>
      </c>
      <c r="Z1165" s="2">
        <v>22929900</v>
      </c>
      <c r="AA1165" s="2">
        <v>22816300</v>
      </c>
      <c r="AB1165" s="2">
        <v>22728000</v>
      </c>
      <c r="AC1165" s="2">
        <v>22625800</v>
      </c>
      <c r="AD1165" s="2">
        <v>22494100</v>
      </c>
      <c r="AE1165" s="2">
        <v>22400700</v>
      </c>
      <c r="AF1165" s="2">
        <v>22303800</v>
      </c>
      <c r="AG1165" s="2">
        <v>22205100</v>
      </c>
    </row>
    <row r="1166" spans="1:33">
      <c r="A1166" s="115" t="s">
        <v>1184</v>
      </c>
      <c r="B1166" s="115" t="s">
        <v>19</v>
      </c>
      <c r="C1166" s="115">
        <v>0</v>
      </c>
      <c r="D1166" s="115">
        <v>0</v>
      </c>
      <c r="E1166" s="115">
        <v>0</v>
      </c>
      <c r="F1166" s="115">
        <v>0</v>
      </c>
      <c r="G1166" s="115">
        <v>0</v>
      </c>
      <c r="H1166" s="115">
        <v>0</v>
      </c>
      <c r="I1166" s="115">
        <v>0</v>
      </c>
      <c r="J1166" s="115">
        <v>0</v>
      </c>
      <c r="K1166" s="115">
        <v>0</v>
      </c>
      <c r="L1166" s="115">
        <v>0</v>
      </c>
      <c r="M1166" s="115">
        <v>0</v>
      </c>
      <c r="N1166" s="115">
        <v>0</v>
      </c>
      <c r="O1166" s="115">
        <v>0</v>
      </c>
      <c r="P1166" s="115">
        <v>0</v>
      </c>
      <c r="Q1166" s="115">
        <v>0</v>
      </c>
      <c r="R1166" s="115">
        <v>0</v>
      </c>
      <c r="S1166" s="115">
        <v>0</v>
      </c>
      <c r="T1166" s="115">
        <v>0</v>
      </c>
      <c r="U1166" s="115">
        <v>0</v>
      </c>
      <c r="V1166" s="115">
        <v>0</v>
      </c>
      <c r="W1166" s="115">
        <v>0</v>
      </c>
      <c r="X1166" s="115">
        <v>0</v>
      </c>
      <c r="Y1166" s="115">
        <v>0</v>
      </c>
      <c r="Z1166" s="115">
        <v>0</v>
      </c>
      <c r="AA1166" s="115">
        <v>0</v>
      </c>
      <c r="AB1166" s="115">
        <v>0</v>
      </c>
      <c r="AC1166" s="115">
        <v>0</v>
      </c>
      <c r="AD1166" s="115">
        <v>0</v>
      </c>
      <c r="AE1166" s="115">
        <v>0</v>
      </c>
      <c r="AF1166" s="115">
        <v>0</v>
      </c>
      <c r="AG1166" s="115">
        <v>0</v>
      </c>
    </row>
    <row r="1167" spans="1:33">
      <c r="A1167" s="115" t="s">
        <v>1185</v>
      </c>
      <c r="B1167" s="115" t="s">
        <v>19</v>
      </c>
      <c r="C1167" s="115">
        <v>0</v>
      </c>
      <c r="D1167" s="115">
        <v>0</v>
      </c>
      <c r="E1167" s="115">
        <v>0</v>
      </c>
      <c r="F1167" s="115">
        <v>0</v>
      </c>
      <c r="G1167" s="115">
        <v>0</v>
      </c>
      <c r="H1167" s="115">
        <v>0</v>
      </c>
      <c r="I1167" s="115">
        <v>0</v>
      </c>
      <c r="J1167" s="115">
        <v>0</v>
      </c>
      <c r="K1167" s="115">
        <v>0</v>
      </c>
      <c r="L1167" s="115">
        <v>0</v>
      </c>
      <c r="M1167" s="115">
        <v>0</v>
      </c>
      <c r="N1167" s="115">
        <v>0</v>
      </c>
      <c r="O1167" s="115">
        <v>0</v>
      </c>
      <c r="P1167" s="115">
        <v>0</v>
      </c>
      <c r="Q1167" s="115">
        <v>0</v>
      </c>
      <c r="R1167" s="115">
        <v>0</v>
      </c>
      <c r="S1167" s="115">
        <v>0</v>
      </c>
      <c r="T1167" s="115">
        <v>0</v>
      </c>
      <c r="U1167" s="115">
        <v>0</v>
      </c>
      <c r="V1167" s="115">
        <v>0</v>
      </c>
      <c r="W1167" s="115">
        <v>0</v>
      </c>
      <c r="X1167" s="115">
        <v>0</v>
      </c>
      <c r="Y1167" s="115">
        <v>0</v>
      </c>
      <c r="Z1167" s="115">
        <v>0</v>
      </c>
      <c r="AA1167" s="115">
        <v>0</v>
      </c>
      <c r="AB1167" s="115">
        <v>0</v>
      </c>
      <c r="AC1167" s="115">
        <v>0</v>
      </c>
      <c r="AD1167" s="115">
        <v>0</v>
      </c>
      <c r="AE1167" s="115">
        <v>0</v>
      </c>
      <c r="AF1167" s="115">
        <v>0</v>
      </c>
      <c r="AG1167" s="115">
        <v>0</v>
      </c>
    </row>
    <row r="1168" spans="1:33">
      <c r="A1168" s="115" t="s">
        <v>1186</v>
      </c>
      <c r="B1168" s="115" t="s">
        <v>19</v>
      </c>
      <c r="C1168" s="115">
        <v>0</v>
      </c>
      <c r="D1168" s="115">
        <v>0</v>
      </c>
      <c r="E1168" s="115">
        <v>0</v>
      </c>
      <c r="F1168" s="115">
        <v>0</v>
      </c>
      <c r="G1168" s="115">
        <v>0</v>
      </c>
      <c r="H1168" s="115">
        <v>0</v>
      </c>
      <c r="I1168" s="115">
        <v>0</v>
      </c>
      <c r="J1168" s="115">
        <v>0</v>
      </c>
      <c r="K1168" s="115">
        <v>0</v>
      </c>
      <c r="L1168" s="115">
        <v>0</v>
      </c>
      <c r="M1168" s="115">
        <v>0</v>
      </c>
      <c r="N1168" s="115">
        <v>0</v>
      </c>
      <c r="O1168" s="115">
        <v>0</v>
      </c>
      <c r="P1168" s="115">
        <v>0</v>
      </c>
      <c r="Q1168" s="115">
        <v>0</v>
      </c>
      <c r="R1168" s="115">
        <v>0</v>
      </c>
      <c r="S1168" s="115">
        <v>0</v>
      </c>
      <c r="T1168" s="115">
        <v>0</v>
      </c>
      <c r="U1168" s="115">
        <v>0</v>
      </c>
      <c r="V1168" s="115">
        <v>0</v>
      </c>
      <c r="W1168" s="115">
        <v>0</v>
      </c>
      <c r="X1168" s="115">
        <v>0</v>
      </c>
      <c r="Y1168" s="115">
        <v>0</v>
      </c>
      <c r="Z1168" s="115">
        <v>0</v>
      </c>
      <c r="AA1168" s="115">
        <v>0</v>
      </c>
      <c r="AB1168" s="115">
        <v>0</v>
      </c>
      <c r="AC1168" s="115">
        <v>0</v>
      </c>
      <c r="AD1168" s="115">
        <v>0</v>
      </c>
      <c r="AE1168" s="115">
        <v>0</v>
      </c>
      <c r="AF1168" s="115">
        <v>0</v>
      </c>
      <c r="AG1168" s="115">
        <v>0</v>
      </c>
    </row>
    <row r="1169" spans="1:33">
      <c r="A1169" s="115" t="s">
        <v>1187</v>
      </c>
      <c r="B1169" s="115" t="s">
        <v>19</v>
      </c>
      <c r="C1169" s="115">
        <v>0</v>
      </c>
      <c r="D1169" s="115">
        <v>0</v>
      </c>
      <c r="E1169" s="115">
        <v>0</v>
      </c>
      <c r="F1169" s="115">
        <v>0</v>
      </c>
      <c r="G1169" s="115">
        <v>0</v>
      </c>
      <c r="H1169" s="115">
        <v>0</v>
      </c>
      <c r="I1169" s="115">
        <v>0</v>
      </c>
      <c r="J1169" s="115">
        <v>0</v>
      </c>
      <c r="K1169" s="115">
        <v>0</v>
      </c>
      <c r="L1169" s="115">
        <v>0</v>
      </c>
      <c r="M1169" s="115">
        <v>0</v>
      </c>
      <c r="N1169" s="115">
        <v>0</v>
      </c>
      <c r="O1169" s="115">
        <v>0</v>
      </c>
      <c r="P1169" s="115">
        <v>0</v>
      </c>
      <c r="Q1169" s="115">
        <v>0</v>
      </c>
      <c r="R1169" s="115">
        <v>0</v>
      </c>
      <c r="S1169" s="115">
        <v>0</v>
      </c>
      <c r="T1169" s="115">
        <v>0</v>
      </c>
      <c r="U1169" s="115">
        <v>0</v>
      </c>
      <c r="V1169" s="115">
        <v>0</v>
      </c>
      <c r="W1169" s="115">
        <v>0</v>
      </c>
      <c r="X1169" s="115">
        <v>0</v>
      </c>
      <c r="Y1169" s="115">
        <v>0</v>
      </c>
      <c r="Z1169" s="115">
        <v>0</v>
      </c>
      <c r="AA1169" s="115">
        <v>0</v>
      </c>
      <c r="AB1169" s="115">
        <v>0</v>
      </c>
      <c r="AC1169" s="115">
        <v>0</v>
      </c>
      <c r="AD1169" s="115">
        <v>0</v>
      </c>
      <c r="AE1169" s="115">
        <v>0</v>
      </c>
      <c r="AF1169" s="115">
        <v>0</v>
      </c>
      <c r="AG1169" s="115">
        <v>0</v>
      </c>
    </row>
    <row r="1170" spans="1:33">
      <c r="A1170" s="115" t="s">
        <v>1188</v>
      </c>
      <c r="B1170" s="115" t="s">
        <v>19</v>
      </c>
      <c r="C1170" s="115">
        <v>0</v>
      </c>
      <c r="D1170" s="115">
        <v>0</v>
      </c>
      <c r="E1170" s="115">
        <v>0</v>
      </c>
      <c r="F1170" s="115">
        <v>0</v>
      </c>
      <c r="G1170" s="115">
        <v>0</v>
      </c>
      <c r="H1170" s="115">
        <v>0</v>
      </c>
      <c r="I1170" s="115">
        <v>0</v>
      </c>
      <c r="J1170" s="115">
        <v>0</v>
      </c>
      <c r="K1170" s="115">
        <v>0</v>
      </c>
      <c r="L1170" s="115">
        <v>0</v>
      </c>
      <c r="M1170" s="115">
        <v>0</v>
      </c>
      <c r="N1170" s="115">
        <v>0</v>
      </c>
      <c r="O1170" s="115">
        <v>0</v>
      </c>
      <c r="P1170" s="115">
        <v>0</v>
      </c>
      <c r="Q1170" s="115">
        <v>0</v>
      </c>
      <c r="R1170" s="115">
        <v>0</v>
      </c>
      <c r="S1170" s="115">
        <v>0</v>
      </c>
      <c r="T1170" s="115">
        <v>0</v>
      </c>
      <c r="U1170" s="115">
        <v>0</v>
      </c>
      <c r="V1170" s="115">
        <v>0</v>
      </c>
      <c r="W1170" s="115">
        <v>0</v>
      </c>
      <c r="X1170" s="115">
        <v>0</v>
      </c>
      <c r="Y1170" s="115">
        <v>0</v>
      </c>
      <c r="Z1170" s="115">
        <v>0</v>
      </c>
      <c r="AA1170" s="115">
        <v>0</v>
      </c>
      <c r="AB1170" s="115">
        <v>0</v>
      </c>
      <c r="AC1170" s="115">
        <v>0</v>
      </c>
      <c r="AD1170" s="115">
        <v>0</v>
      </c>
      <c r="AE1170" s="115">
        <v>0</v>
      </c>
      <c r="AF1170" s="115">
        <v>0</v>
      </c>
      <c r="AG1170" s="115">
        <v>0</v>
      </c>
    </row>
    <row r="1171" spans="1:33">
      <c r="A1171" s="115" t="s">
        <v>1189</v>
      </c>
      <c r="B1171" s="115" t="s">
        <v>19</v>
      </c>
      <c r="C1171" s="115">
        <v>0</v>
      </c>
      <c r="D1171" s="115">
        <v>0</v>
      </c>
      <c r="E1171" s="115">
        <v>0</v>
      </c>
      <c r="F1171" s="115">
        <v>0</v>
      </c>
      <c r="G1171" s="115">
        <v>0</v>
      </c>
      <c r="H1171" s="115">
        <v>0</v>
      </c>
      <c r="I1171" s="115">
        <v>0</v>
      </c>
      <c r="J1171" s="115">
        <v>0</v>
      </c>
      <c r="K1171" s="115">
        <v>0</v>
      </c>
      <c r="L1171" s="115">
        <v>0</v>
      </c>
      <c r="M1171" s="115">
        <v>0</v>
      </c>
      <c r="N1171" s="115">
        <v>0</v>
      </c>
      <c r="O1171" s="115">
        <v>0</v>
      </c>
      <c r="P1171" s="115">
        <v>0</v>
      </c>
      <c r="Q1171" s="115">
        <v>0</v>
      </c>
      <c r="R1171" s="115">
        <v>0</v>
      </c>
      <c r="S1171" s="115">
        <v>0</v>
      </c>
      <c r="T1171" s="115">
        <v>0</v>
      </c>
      <c r="U1171" s="115">
        <v>0</v>
      </c>
      <c r="V1171" s="115">
        <v>0</v>
      </c>
      <c r="W1171" s="115">
        <v>0</v>
      </c>
      <c r="X1171" s="115">
        <v>0</v>
      </c>
      <c r="Y1171" s="115">
        <v>0</v>
      </c>
      <c r="Z1171" s="115">
        <v>0</v>
      </c>
      <c r="AA1171" s="115">
        <v>0</v>
      </c>
      <c r="AB1171" s="115">
        <v>0</v>
      </c>
      <c r="AC1171" s="115">
        <v>0</v>
      </c>
      <c r="AD1171" s="115">
        <v>0</v>
      </c>
      <c r="AE1171" s="115">
        <v>0</v>
      </c>
      <c r="AF1171" s="115">
        <v>0</v>
      </c>
      <c r="AG1171" s="115">
        <v>0</v>
      </c>
    </row>
    <row r="1172" spans="1:33">
      <c r="A1172" s="115" t="s">
        <v>1190</v>
      </c>
      <c r="B1172" s="115" t="s">
        <v>19</v>
      </c>
      <c r="C1172" s="115">
        <v>0</v>
      </c>
      <c r="D1172" s="115">
        <v>0</v>
      </c>
      <c r="E1172" s="115">
        <v>0</v>
      </c>
      <c r="F1172" s="115">
        <v>0</v>
      </c>
      <c r="G1172" s="115">
        <v>0</v>
      </c>
      <c r="H1172" s="115">
        <v>0</v>
      </c>
      <c r="I1172" s="115">
        <v>0</v>
      </c>
      <c r="J1172" s="115">
        <v>0</v>
      </c>
      <c r="K1172" s="115">
        <v>0</v>
      </c>
      <c r="L1172" s="115">
        <v>0</v>
      </c>
      <c r="M1172" s="115">
        <v>0</v>
      </c>
      <c r="N1172" s="115">
        <v>0</v>
      </c>
      <c r="O1172" s="115">
        <v>0</v>
      </c>
      <c r="P1172" s="115">
        <v>0</v>
      </c>
      <c r="Q1172" s="115">
        <v>0</v>
      </c>
      <c r="R1172" s="115">
        <v>0</v>
      </c>
      <c r="S1172" s="115">
        <v>0</v>
      </c>
      <c r="T1172" s="115">
        <v>0</v>
      </c>
      <c r="U1172" s="115">
        <v>0</v>
      </c>
      <c r="V1172" s="115">
        <v>0</v>
      </c>
      <c r="W1172" s="115">
        <v>0</v>
      </c>
      <c r="X1172" s="115">
        <v>0</v>
      </c>
      <c r="Y1172" s="115">
        <v>0</v>
      </c>
      <c r="Z1172" s="115">
        <v>0</v>
      </c>
      <c r="AA1172" s="115">
        <v>0</v>
      </c>
      <c r="AB1172" s="115">
        <v>0</v>
      </c>
      <c r="AC1172" s="115">
        <v>0</v>
      </c>
      <c r="AD1172" s="115">
        <v>0</v>
      </c>
      <c r="AE1172" s="115">
        <v>0</v>
      </c>
      <c r="AF1172" s="115">
        <v>0</v>
      </c>
      <c r="AG1172" s="115">
        <v>0</v>
      </c>
    </row>
    <row r="1173" spans="1:33">
      <c r="A1173" s="115" t="s">
        <v>1191</v>
      </c>
      <c r="B1173" s="115" t="s">
        <v>19</v>
      </c>
      <c r="C1173" s="115">
        <v>0</v>
      </c>
      <c r="D1173" s="115">
        <v>0</v>
      </c>
      <c r="E1173" s="115">
        <v>0</v>
      </c>
      <c r="F1173" s="115">
        <v>0</v>
      </c>
      <c r="G1173" s="115">
        <v>0</v>
      </c>
      <c r="H1173" s="115">
        <v>0</v>
      </c>
      <c r="I1173" s="115">
        <v>0</v>
      </c>
      <c r="J1173" s="115">
        <v>0</v>
      </c>
      <c r="K1173" s="115">
        <v>0</v>
      </c>
      <c r="L1173" s="115">
        <v>0</v>
      </c>
      <c r="M1173" s="115">
        <v>0</v>
      </c>
      <c r="N1173" s="115">
        <v>0</v>
      </c>
      <c r="O1173" s="115">
        <v>0</v>
      </c>
      <c r="P1173" s="115">
        <v>0</v>
      </c>
      <c r="Q1173" s="115">
        <v>0</v>
      </c>
      <c r="R1173" s="115">
        <v>0</v>
      </c>
      <c r="S1173" s="115">
        <v>0</v>
      </c>
      <c r="T1173" s="115">
        <v>0</v>
      </c>
      <c r="U1173" s="115">
        <v>0</v>
      </c>
      <c r="V1173" s="115">
        <v>0</v>
      </c>
      <c r="W1173" s="115">
        <v>0</v>
      </c>
      <c r="X1173" s="115">
        <v>0</v>
      </c>
      <c r="Y1173" s="115">
        <v>0</v>
      </c>
      <c r="Z1173" s="115">
        <v>0</v>
      </c>
      <c r="AA1173" s="115">
        <v>0</v>
      </c>
      <c r="AB1173" s="115">
        <v>0</v>
      </c>
      <c r="AC1173" s="115">
        <v>0</v>
      </c>
      <c r="AD1173" s="115">
        <v>0</v>
      </c>
      <c r="AE1173" s="115">
        <v>0</v>
      </c>
      <c r="AF1173" s="115">
        <v>0</v>
      </c>
      <c r="AG1173" s="115">
        <v>0</v>
      </c>
    </row>
    <row r="1174" spans="1:33">
      <c r="A1174" s="115" t="s">
        <v>1192</v>
      </c>
      <c r="B1174" s="115" t="s">
        <v>19</v>
      </c>
      <c r="C1174" s="115">
        <v>0</v>
      </c>
      <c r="D1174" s="115">
        <v>0</v>
      </c>
      <c r="E1174" s="115">
        <v>0</v>
      </c>
      <c r="F1174" s="115">
        <v>0</v>
      </c>
      <c r="G1174" s="115">
        <v>0</v>
      </c>
      <c r="H1174" s="115">
        <v>0</v>
      </c>
      <c r="I1174" s="115">
        <v>0</v>
      </c>
      <c r="J1174" s="115">
        <v>0</v>
      </c>
      <c r="K1174" s="115">
        <v>0</v>
      </c>
      <c r="L1174" s="115">
        <v>0</v>
      </c>
      <c r="M1174" s="115">
        <v>0</v>
      </c>
      <c r="N1174" s="115">
        <v>0</v>
      </c>
      <c r="O1174" s="115">
        <v>0</v>
      </c>
      <c r="P1174" s="115">
        <v>0</v>
      </c>
      <c r="Q1174" s="115">
        <v>0</v>
      </c>
      <c r="R1174" s="115">
        <v>0</v>
      </c>
      <c r="S1174" s="115">
        <v>0</v>
      </c>
      <c r="T1174" s="115">
        <v>0</v>
      </c>
      <c r="U1174" s="115">
        <v>0</v>
      </c>
      <c r="V1174" s="115">
        <v>0</v>
      </c>
      <c r="W1174" s="115">
        <v>0</v>
      </c>
      <c r="X1174" s="115">
        <v>0</v>
      </c>
      <c r="Y1174" s="115">
        <v>0</v>
      </c>
      <c r="Z1174" s="115">
        <v>0</v>
      </c>
      <c r="AA1174" s="115">
        <v>0</v>
      </c>
      <c r="AB1174" s="115">
        <v>0</v>
      </c>
      <c r="AC1174" s="115">
        <v>0</v>
      </c>
      <c r="AD1174" s="115">
        <v>0</v>
      </c>
      <c r="AE1174" s="115">
        <v>0</v>
      </c>
      <c r="AF1174" s="115">
        <v>0</v>
      </c>
      <c r="AG1174" s="115">
        <v>0</v>
      </c>
    </row>
    <row r="1175" spans="1:33">
      <c r="A1175" s="115" t="s">
        <v>1193</v>
      </c>
      <c r="B1175" s="115" t="s">
        <v>19</v>
      </c>
      <c r="C1175" s="2">
        <v>322509000</v>
      </c>
      <c r="D1175" s="2">
        <v>284505000</v>
      </c>
      <c r="E1175" s="2">
        <v>184753000</v>
      </c>
      <c r="F1175" s="2">
        <v>165397000</v>
      </c>
      <c r="G1175" s="2">
        <v>215109000</v>
      </c>
      <c r="H1175" s="2">
        <v>210739000</v>
      </c>
      <c r="I1175" s="2">
        <v>198997000</v>
      </c>
      <c r="J1175" s="2">
        <v>217549000</v>
      </c>
      <c r="K1175" s="2">
        <v>217620000</v>
      </c>
      <c r="L1175" s="2">
        <v>225343000</v>
      </c>
      <c r="M1175" s="2">
        <v>224010000</v>
      </c>
      <c r="N1175" s="2">
        <v>209583000</v>
      </c>
      <c r="O1175" s="2">
        <v>221377000</v>
      </c>
      <c r="P1175" s="2">
        <v>220522000</v>
      </c>
      <c r="Q1175" s="2">
        <v>222107000</v>
      </c>
      <c r="R1175" s="2">
        <v>210130000</v>
      </c>
      <c r="S1175" s="2">
        <v>221999000</v>
      </c>
      <c r="T1175" s="2">
        <v>221968000</v>
      </c>
      <c r="U1175" s="2">
        <v>212889000</v>
      </c>
      <c r="V1175" s="2">
        <v>223805000</v>
      </c>
      <c r="W1175" s="2">
        <v>223794000</v>
      </c>
      <c r="X1175" s="2">
        <v>212865000</v>
      </c>
      <c r="Y1175" s="2">
        <v>225308000</v>
      </c>
      <c r="Z1175" s="2">
        <v>225482000</v>
      </c>
      <c r="AA1175" s="2">
        <v>229970000</v>
      </c>
      <c r="AB1175" s="2">
        <v>228458000</v>
      </c>
      <c r="AC1175" s="2">
        <v>230838000</v>
      </c>
      <c r="AD1175" s="2">
        <v>232133000</v>
      </c>
      <c r="AE1175" s="2">
        <v>231407000</v>
      </c>
      <c r="AF1175" s="2">
        <v>231674000</v>
      </c>
      <c r="AG1175" s="2">
        <v>232940000</v>
      </c>
    </row>
    <row r="1176" spans="1:33">
      <c r="A1176" s="115" t="s">
        <v>1194</v>
      </c>
      <c r="B1176" s="115" t="s">
        <v>19</v>
      </c>
      <c r="C1176" s="115">
        <v>0</v>
      </c>
      <c r="D1176" s="115">
        <v>0</v>
      </c>
      <c r="E1176" s="115">
        <v>0</v>
      </c>
      <c r="F1176" s="115">
        <v>0</v>
      </c>
      <c r="G1176" s="115">
        <v>0</v>
      </c>
      <c r="H1176" s="115">
        <v>0</v>
      </c>
      <c r="I1176" s="115">
        <v>0</v>
      </c>
      <c r="J1176" s="115">
        <v>0</v>
      </c>
      <c r="K1176" s="115">
        <v>0</v>
      </c>
      <c r="L1176" s="115">
        <v>0</v>
      </c>
      <c r="M1176" s="115">
        <v>0</v>
      </c>
      <c r="N1176" s="115">
        <v>0</v>
      </c>
      <c r="O1176" s="115">
        <v>0</v>
      </c>
      <c r="P1176" s="115">
        <v>0</v>
      </c>
      <c r="Q1176" s="115">
        <v>0</v>
      </c>
      <c r="R1176" s="115">
        <v>0</v>
      </c>
      <c r="S1176" s="115">
        <v>0</v>
      </c>
      <c r="T1176" s="115">
        <v>0</v>
      </c>
      <c r="U1176" s="115">
        <v>0</v>
      </c>
      <c r="V1176" s="115">
        <v>0</v>
      </c>
      <c r="W1176" s="115">
        <v>0</v>
      </c>
      <c r="X1176" s="115">
        <v>0</v>
      </c>
      <c r="Y1176" s="115">
        <v>0</v>
      </c>
      <c r="Z1176" s="115">
        <v>0</v>
      </c>
      <c r="AA1176" s="115">
        <v>0</v>
      </c>
      <c r="AB1176" s="115">
        <v>0</v>
      </c>
      <c r="AC1176" s="115">
        <v>0</v>
      </c>
      <c r="AD1176" s="115">
        <v>0</v>
      </c>
      <c r="AE1176" s="115">
        <v>0</v>
      </c>
      <c r="AF1176" s="115">
        <v>0</v>
      </c>
      <c r="AG1176" s="115">
        <v>0</v>
      </c>
    </row>
    <row r="1177" spans="1:33">
      <c r="A1177" s="115" t="s">
        <v>1195</v>
      </c>
      <c r="B1177" s="115" t="s">
        <v>19</v>
      </c>
      <c r="C1177" s="115">
        <v>0</v>
      </c>
      <c r="D1177" s="115">
        <v>0</v>
      </c>
      <c r="E1177" s="115">
        <v>0</v>
      </c>
      <c r="F1177" s="115">
        <v>0</v>
      </c>
      <c r="G1177" s="115">
        <v>0</v>
      </c>
      <c r="H1177" s="115">
        <v>0</v>
      </c>
      <c r="I1177" s="115">
        <v>0</v>
      </c>
      <c r="J1177" s="115">
        <v>0</v>
      </c>
      <c r="K1177" s="115">
        <v>0</v>
      </c>
      <c r="L1177" s="115">
        <v>0</v>
      </c>
      <c r="M1177" s="115">
        <v>0</v>
      </c>
      <c r="N1177" s="115">
        <v>0</v>
      </c>
      <c r="O1177" s="115">
        <v>0</v>
      </c>
      <c r="P1177" s="115">
        <v>0</v>
      </c>
      <c r="Q1177" s="115">
        <v>0</v>
      </c>
      <c r="R1177" s="115">
        <v>0</v>
      </c>
      <c r="S1177" s="115">
        <v>0</v>
      </c>
      <c r="T1177" s="115">
        <v>0</v>
      </c>
      <c r="U1177" s="115">
        <v>0</v>
      </c>
      <c r="V1177" s="115">
        <v>0</v>
      </c>
      <c r="W1177" s="115">
        <v>0</v>
      </c>
      <c r="X1177" s="115">
        <v>0</v>
      </c>
      <c r="Y1177" s="115">
        <v>0</v>
      </c>
      <c r="Z1177" s="115">
        <v>0</v>
      </c>
      <c r="AA1177" s="115">
        <v>0</v>
      </c>
      <c r="AB1177" s="115">
        <v>0</v>
      </c>
      <c r="AC1177" s="115">
        <v>0</v>
      </c>
      <c r="AD1177" s="115">
        <v>0</v>
      </c>
      <c r="AE1177" s="115">
        <v>0</v>
      </c>
      <c r="AF1177" s="115">
        <v>0</v>
      </c>
      <c r="AG1177" s="115">
        <v>0</v>
      </c>
    </row>
    <row r="1178" spans="1:33">
      <c r="A1178" s="115" t="s">
        <v>1196</v>
      </c>
      <c r="B1178" s="115" t="s">
        <v>19</v>
      </c>
      <c r="C1178" s="115">
        <v>0</v>
      </c>
      <c r="D1178" s="115">
        <v>0</v>
      </c>
      <c r="E1178" s="115">
        <v>0</v>
      </c>
      <c r="F1178" s="115">
        <v>0</v>
      </c>
      <c r="G1178" s="115">
        <v>0</v>
      </c>
      <c r="H1178" s="115">
        <v>0</v>
      </c>
      <c r="I1178" s="115">
        <v>0</v>
      </c>
      <c r="J1178" s="115">
        <v>0</v>
      </c>
      <c r="K1178" s="115">
        <v>0</v>
      </c>
      <c r="L1178" s="115">
        <v>0</v>
      </c>
      <c r="M1178" s="115">
        <v>0</v>
      </c>
      <c r="N1178" s="115">
        <v>0</v>
      </c>
      <c r="O1178" s="115">
        <v>0</v>
      </c>
      <c r="P1178" s="115">
        <v>0</v>
      </c>
      <c r="Q1178" s="115">
        <v>0</v>
      </c>
      <c r="R1178" s="115">
        <v>0</v>
      </c>
      <c r="S1178" s="115">
        <v>0</v>
      </c>
      <c r="T1178" s="115">
        <v>0</v>
      </c>
      <c r="U1178" s="115">
        <v>0</v>
      </c>
      <c r="V1178" s="115">
        <v>0</v>
      </c>
      <c r="W1178" s="115">
        <v>0</v>
      </c>
      <c r="X1178" s="115">
        <v>0</v>
      </c>
      <c r="Y1178" s="115">
        <v>0</v>
      </c>
      <c r="Z1178" s="115">
        <v>0</v>
      </c>
      <c r="AA1178" s="115">
        <v>0</v>
      </c>
      <c r="AB1178" s="115">
        <v>0</v>
      </c>
      <c r="AC1178" s="115">
        <v>0</v>
      </c>
      <c r="AD1178" s="115">
        <v>0</v>
      </c>
      <c r="AE1178" s="115">
        <v>0</v>
      </c>
      <c r="AF1178" s="115">
        <v>0</v>
      </c>
      <c r="AG1178" s="115">
        <v>0</v>
      </c>
    </row>
    <row r="1179" spans="1:33">
      <c r="A1179" s="115" t="s">
        <v>1197</v>
      </c>
      <c r="B1179" s="115" t="s">
        <v>19</v>
      </c>
      <c r="C1179" s="2">
        <v>267742000</v>
      </c>
      <c r="D1179" s="2">
        <v>304254000</v>
      </c>
      <c r="E1179" s="2">
        <v>402329000</v>
      </c>
      <c r="F1179" s="2">
        <v>420323000</v>
      </c>
      <c r="G1179" s="2">
        <v>369615000</v>
      </c>
      <c r="H1179" s="2">
        <v>373315000</v>
      </c>
      <c r="I1179" s="2">
        <v>390430000</v>
      </c>
      <c r="J1179" s="2">
        <v>358082000</v>
      </c>
      <c r="K1179" s="2">
        <v>358832000</v>
      </c>
      <c r="L1179" s="2">
        <v>346878000</v>
      </c>
      <c r="M1179" s="2">
        <v>348028000</v>
      </c>
      <c r="N1179" s="2">
        <v>371232000</v>
      </c>
      <c r="O1179" s="2">
        <v>349975000</v>
      </c>
      <c r="P1179" s="2">
        <v>350092000</v>
      </c>
      <c r="Q1179" s="2">
        <v>346265000</v>
      </c>
      <c r="R1179" s="2">
        <v>365830000</v>
      </c>
      <c r="S1179" s="2">
        <v>344865000</v>
      </c>
      <c r="T1179" s="2">
        <v>343702000</v>
      </c>
      <c r="U1179" s="2">
        <v>357647000</v>
      </c>
      <c r="V1179" s="2">
        <v>338180000</v>
      </c>
      <c r="W1179" s="2">
        <v>336308000</v>
      </c>
      <c r="X1179" s="2">
        <v>353917000</v>
      </c>
      <c r="Y1179" s="2">
        <v>331890000</v>
      </c>
      <c r="Z1179" s="2">
        <v>330864000</v>
      </c>
      <c r="AA1179" s="2">
        <v>322182000</v>
      </c>
      <c r="AB1179" s="2">
        <v>323473000</v>
      </c>
      <c r="AC1179" s="2">
        <v>318422000</v>
      </c>
      <c r="AD1179" s="2">
        <v>315338000</v>
      </c>
      <c r="AE1179" s="2">
        <v>315824000</v>
      </c>
      <c r="AF1179" s="2">
        <v>314308000</v>
      </c>
      <c r="AG1179" s="2">
        <v>311217000</v>
      </c>
    </row>
    <row r="1180" spans="1:33">
      <c r="A1180" s="115" t="s">
        <v>1198</v>
      </c>
      <c r="B1180" s="115" t="s">
        <v>19</v>
      </c>
      <c r="C1180" s="115">
        <v>0</v>
      </c>
      <c r="D1180" s="115">
        <v>0</v>
      </c>
      <c r="E1180" s="115">
        <v>0</v>
      </c>
      <c r="F1180" s="115">
        <v>0</v>
      </c>
      <c r="G1180" s="115">
        <v>0</v>
      </c>
      <c r="H1180" s="115">
        <v>0</v>
      </c>
      <c r="I1180" s="115">
        <v>0</v>
      </c>
      <c r="J1180" s="115">
        <v>0</v>
      </c>
      <c r="K1180" s="115">
        <v>0</v>
      </c>
      <c r="L1180" s="115">
        <v>0</v>
      </c>
      <c r="M1180" s="115">
        <v>0</v>
      </c>
      <c r="N1180" s="115">
        <v>0</v>
      </c>
      <c r="O1180" s="115">
        <v>0</v>
      </c>
      <c r="P1180" s="115">
        <v>0</v>
      </c>
      <c r="Q1180" s="115">
        <v>0</v>
      </c>
      <c r="R1180" s="115">
        <v>0</v>
      </c>
      <c r="S1180" s="115">
        <v>0</v>
      </c>
      <c r="T1180" s="115">
        <v>0</v>
      </c>
      <c r="U1180" s="115">
        <v>0</v>
      </c>
      <c r="V1180" s="115">
        <v>0</v>
      </c>
      <c r="W1180" s="115">
        <v>0</v>
      </c>
      <c r="X1180" s="115">
        <v>0</v>
      </c>
      <c r="Y1180" s="115">
        <v>0</v>
      </c>
      <c r="Z1180" s="115">
        <v>0</v>
      </c>
      <c r="AA1180" s="115">
        <v>0</v>
      </c>
      <c r="AB1180" s="115">
        <v>0</v>
      </c>
      <c r="AC1180" s="115">
        <v>0</v>
      </c>
      <c r="AD1180" s="115">
        <v>0</v>
      </c>
      <c r="AE1180" s="115">
        <v>0</v>
      </c>
      <c r="AF1180" s="115">
        <v>0</v>
      </c>
      <c r="AG1180" s="115">
        <v>0</v>
      </c>
    </row>
    <row r="1181" spans="1:33">
      <c r="A1181" s="115" t="s">
        <v>1199</v>
      </c>
      <c r="B1181" s="115" t="s">
        <v>19</v>
      </c>
      <c r="C1181" s="115">
        <v>0</v>
      </c>
      <c r="D1181" s="115">
        <v>0</v>
      </c>
      <c r="E1181" s="115">
        <v>0</v>
      </c>
      <c r="F1181" s="115">
        <v>0</v>
      </c>
      <c r="G1181" s="115">
        <v>0</v>
      </c>
      <c r="H1181" s="115">
        <v>0</v>
      </c>
      <c r="I1181" s="115">
        <v>0</v>
      </c>
      <c r="J1181" s="115">
        <v>0</v>
      </c>
      <c r="K1181" s="115">
        <v>0</v>
      </c>
      <c r="L1181" s="115">
        <v>0</v>
      </c>
      <c r="M1181" s="115">
        <v>0</v>
      </c>
      <c r="N1181" s="115">
        <v>0</v>
      </c>
      <c r="O1181" s="115">
        <v>0</v>
      </c>
      <c r="P1181" s="115">
        <v>0</v>
      </c>
      <c r="Q1181" s="115">
        <v>0</v>
      </c>
      <c r="R1181" s="115">
        <v>0</v>
      </c>
      <c r="S1181" s="115">
        <v>0</v>
      </c>
      <c r="T1181" s="115">
        <v>0</v>
      </c>
      <c r="U1181" s="115">
        <v>0</v>
      </c>
      <c r="V1181" s="115">
        <v>0</v>
      </c>
      <c r="W1181" s="115">
        <v>0</v>
      </c>
      <c r="X1181" s="115">
        <v>0</v>
      </c>
      <c r="Y1181" s="115">
        <v>0</v>
      </c>
      <c r="Z1181" s="115">
        <v>0</v>
      </c>
      <c r="AA1181" s="115">
        <v>0</v>
      </c>
      <c r="AB1181" s="115">
        <v>0</v>
      </c>
      <c r="AC1181" s="115">
        <v>0</v>
      </c>
      <c r="AD1181" s="115">
        <v>0</v>
      </c>
      <c r="AE1181" s="115">
        <v>0</v>
      </c>
      <c r="AF1181" s="115">
        <v>0</v>
      </c>
      <c r="AG1181" s="115">
        <v>0</v>
      </c>
    </row>
    <row r="1182" spans="1:33">
      <c r="A1182" s="115" t="s">
        <v>1200</v>
      </c>
      <c r="B1182" s="115" t="s">
        <v>19</v>
      </c>
      <c r="C1182" s="115">
        <v>0</v>
      </c>
      <c r="D1182" s="115">
        <v>0</v>
      </c>
      <c r="E1182" s="115">
        <v>0</v>
      </c>
      <c r="F1182" s="115">
        <v>0</v>
      </c>
      <c r="G1182" s="115">
        <v>0</v>
      </c>
      <c r="H1182" s="115">
        <v>0</v>
      </c>
      <c r="I1182" s="115">
        <v>0</v>
      </c>
      <c r="J1182" s="115">
        <v>0</v>
      </c>
      <c r="K1182" s="115">
        <v>0</v>
      </c>
      <c r="L1182" s="115">
        <v>0</v>
      </c>
      <c r="M1182" s="115">
        <v>0</v>
      </c>
      <c r="N1182" s="115">
        <v>0</v>
      </c>
      <c r="O1182" s="115">
        <v>0</v>
      </c>
      <c r="P1182" s="115">
        <v>0</v>
      </c>
      <c r="Q1182" s="115">
        <v>0</v>
      </c>
      <c r="R1182" s="115">
        <v>0</v>
      </c>
      <c r="S1182" s="115">
        <v>0</v>
      </c>
      <c r="T1182" s="115">
        <v>0</v>
      </c>
      <c r="U1182" s="115">
        <v>0</v>
      </c>
      <c r="V1182" s="115">
        <v>0</v>
      </c>
      <c r="W1182" s="115">
        <v>0</v>
      </c>
      <c r="X1182" s="115">
        <v>0</v>
      </c>
      <c r="Y1182" s="115">
        <v>0</v>
      </c>
      <c r="Z1182" s="115">
        <v>0</v>
      </c>
      <c r="AA1182" s="115">
        <v>0</v>
      </c>
      <c r="AB1182" s="115">
        <v>0</v>
      </c>
      <c r="AC1182" s="115">
        <v>0</v>
      </c>
      <c r="AD1182" s="115">
        <v>0</v>
      </c>
      <c r="AE1182" s="115">
        <v>0</v>
      </c>
      <c r="AF1182" s="115">
        <v>0</v>
      </c>
      <c r="AG1182" s="115">
        <v>0</v>
      </c>
    </row>
    <row r="1183" spans="1:33">
      <c r="A1183" s="115" t="s">
        <v>1201</v>
      </c>
      <c r="B1183" s="115" t="s">
        <v>19</v>
      </c>
      <c r="C1183" s="115">
        <v>0</v>
      </c>
      <c r="D1183" s="115">
        <v>0</v>
      </c>
      <c r="E1183" s="115">
        <v>0</v>
      </c>
      <c r="F1183" s="115">
        <v>0</v>
      </c>
      <c r="G1183" s="115">
        <v>0</v>
      </c>
      <c r="H1183" s="115">
        <v>0</v>
      </c>
      <c r="I1183" s="115">
        <v>0</v>
      </c>
      <c r="J1183" s="115">
        <v>0</v>
      </c>
      <c r="K1183" s="115">
        <v>0</v>
      </c>
      <c r="L1183" s="115">
        <v>0</v>
      </c>
      <c r="M1183" s="115">
        <v>0</v>
      </c>
      <c r="N1183" s="115">
        <v>0</v>
      </c>
      <c r="O1183" s="115">
        <v>0</v>
      </c>
      <c r="P1183" s="115">
        <v>0</v>
      </c>
      <c r="Q1183" s="115">
        <v>0</v>
      </c>
      <c r="R1183" s="115">
        <v>0</v>
      </c>
      <c r="S1183" s="115">
        <v>0</v>
      </c>
      <c r="T1183" s="115">
        <v>0</v>
      </c>
      <c r="U1183" s="115">
        <v>0</v>
      </c>
      <c r="V1183" s="115">
        <v>0</v>
      </c>
      <c r="W1183" s="115">
        <v>0</v>
      </c>
      <c r="X1183" s="115">
        <v>0</v>
      </c>
      <c r="Y1183" s="115">
        <v>0</v>
      </c>
      <c r="Z1183" s="115">
        <v>0</v>
      </c>
      <c r="AA1183" s="115">
        <v>0</v>
      </c>
      <c r="AB1183" s="115">
        <v>0</v>
      </c>
      <c r="AC1183" s="115">
        <v>0</v>
      </c>
      <c r="AD1183" s="115">
        <v>0</v>
      </c>
      <c r="AE1183" s="115">
        <v>0</v>
      </c>
      <c r="AF1183" s="115">
        <v>0</v>
      </c>
      <c r="AG1183" s="115">
        <v>0</v>
      </c>
    </row>
    <row r="1184" spans="1:33">
      <c r="A1184" s="115" t="s">
        <v>1202</v>
      </c>
      <c r="B1184" s="115" t="s">
        <v>19</v>
      </c>
      <c r="C1184" s="115">
        <v>0</v>
      </c>
      <c r="D1184" s="115">
        <v>0</v>
      </c>
      <c r="E1184" s="115">
        <v>0</v>
      </c>
      <c r="F1184" s="115">
        <v>0</v>
      </c>
      <c r="G1184" s="115">
        <v>0</v>
      </c>
      <c r="H1184" s="115">
        <v>0</v>
      </c>
      <c r="I1184" s="115">
        <v>0</v>
      </c>
      <c r="J1184" s="115">
        <v>0</v>
      </c>
      <c r="K1184" s="115">
        <v>0</v>
      </c>
      <c r="L1184" s="115">
        <v>0</v>
      </c>
      <c r="M1184" s="115">
        <v>0</v>
      </c>
      <c r="N1184" s="115">
        <v>0</v>
      </c>
      <c r="O1184" s="115">
        <v>0</v>
      </c>
      <c r="P1184" s="115">
        <v>0</v>
      </c>
      <c r="Q1184" s="115">
        <v>0</v>
      </c>
      <c r="R1184" s="115">
        <v>0</v>
      </c>
      <c r="S1184" s="115">
        <v>0</v>
      </c>
      <c r="T1184" s="115">
        <v>0</v>
      </c>
      <c r="U1184" s="115">
        <v>0</v>
      </c>
      <c r="V1184" s="115">
        <v>0</v>
      </c>
      <c r="W1184" s="115">
        <v>0</v>
      </c>
      <c r="X1184" s="115">
        <v>0</v>
      </c>
      <c r="Y1184" s="115">
        <v>0</v>
      </c>
      <c r="Z1184" s="115">
        <v>0</v>
      </c>
      <c r="AA1184" s="115">
        <v>0</v>
      </c>
      <c r="AB1184" s="115">
        <v>0</v>
      </c>
      <c r="AC1184" s="115">
        <v>0</v>
      </c>
      <c r="AD1184" s="115">
        <v>0</v>
      </c>
      <c r="AE1184" s="115">
        <v>0</v>
      </c>
      <c r="AF1184" s="115">
        <v>0</v>
      </c>
      <c r="AG1184" s="115">
        <v>0</v>
      </c>
    </row>
    <row r="1185" spans="1:33">
      <c r="A1185" s="115" t="s">
        <v>1203</v>
      </c>
      <c r="B1185" s="115" t="s">
        <v>19</v>
      </c>
      <c r="C1185" s="115">
        <v>0</v>
      </c>
      <c r="D1185" s="115">
        <v>0</v>
      </c>
      <c r="E1185" s="115">
        <v>0</v>
      </c>
      <c r="F1185" s="115">
        <v>0</v>
      </c>
      <c r="G1185" s="115">
        <v>0</v>
      </c>
      <c r="H1185" s="115">
        <v>0</v>
      </c>
      <c r="I1185" s="115">
        <v>0</v>
      </c>
      <c r="J1185" s="115">
        <v>0</v>
      </c>
      <c r="K1185" s="115">
        <v>0</v>
      </c>
      <c r="L1185" s="115">
        <v>0</v>
      </c>
      <c r="M1185" s="115">
        <v>0</v>
      </c>
      <c r="N1185" s="115">
        <v>0</v>
      </c>
      <c r="O1185" s="115">
        <v>0</v>
      </c>
      <c r="P1185" s="115">
        <v>0</v>
      </c>
      <c r="Q1185" s="115">
        <v>0</v>
      </c>
      <c r="R1185" s="115">
        <v>0</v>
      </c>
      <c r="S1185" s="115">
        <v>0</v>
      </c>
      <c r="T1185" s="115">
        <v>0</v>
      </c>
      <c r="U1185" s="115">
        <v>0</v>
      </c>
      <c r="V1185" s="115">
        <v>0</v>
      </c>
      <c r="W1185" s="115">
        <v>0</v>
      </c>
      <c r="X1185" s="115">
        <v>0</v>
      </c>
      <c r="Y1185" s="115">
        <v>0</v>
      </c>
      <c r="Z1185" s="115">
        <v>0</v>
      </c>
      <c r="AA1185" s="115">
        <v>0</v>
      </c>
      <c r="AB1185" s="115">
        <v>0</v>
      </c>
      <c r="AC1185" s="115">
        <v>0</v>
      </c>
      <c r="AD1185" s="115">
        <v>0</v>
      </c>
      <c r="AE1185" s="115">
        <v>0</v>
      </c>
      <c r="AF1185" s="115">
        <v>0</v>
      </c>
      <c r="AG1185" s="115">
        <v>0</v>
      </c>
    </row>
    <row r="1186" spans="1:33">
      <c r="A1186" s="115" t="s">
        <v>1204</v>
      </c>
      <c r="B1186" s="115" t="s">
        <v>19</v>
      </c>
      <c r="C1186" s="115">
        <v>0</v>
      </c>
      <c r="D1186" s="115">
        <v>0</v>
      </c>
      <c r="E1186" s="115">
        <v>0</v>
      </c>
      <c r="F1186" s="115">
        <v>0</v>
      </c>
      <c r="G1186" s="115">
        <v>0</v>
      </c>
      <c r="H1186" s="115">
        <v>0</v>
      </c>
      <c r="I1186" s="115">
        <v>0</v>
      </c>
      <c r="J1186" s="115">
        <v>0</v>
      </c>
      <c r="K1186" s="115">
        <v>0</v>
      </c>
      <c r="L1186" s="115">
        <v>0</v>
      </c>
      <c r="M1186" s="115">
        <v>0</v>
      </c>
      <c r="N1186" s="115">
        <v>0</v>
      </c>
      <c r="O1186" s="115">
        <v>0</v>
      </c>
      <c r="P1186" s="115">
        <v>0</v>
      </c>
      <c r="Q1186" s="115">
        <v>0</v>
      </c>
      <c r="R1186" s="115">
        <v>0</v>
      </c>
      <c r="S1186" s="115">
        <v>0</v>
      </c>
      <c r="T1186" s="115">
        <v>0</v>
      </c>
      <c r="U1186" s="115">
        <v>0</v>
      </c>
      <c r="V1186" s="115">
        <v>0</v>
      </c>
      <c r="W1186" s="115">
        <v>0</v>
      </c>
      <c r="X1186" s="115">
        <v>0</v>
      </c>
      <c r="Y1186" s="115">
        <v>0</v>
      </c>
      <c r="Z1186" s="115">
        <v>0</v>
      </c>
      <c r="AA1186" s="115">
        <v>0</v>
      </c>
      <c r="AB1186" s="115">
        <v>0</v>
      </c>
      <c r="AC1186" s="115">
        <v>0</v>
      </c>
      <c r="AD1186" s="115">
        <v>0</v>
      </c>
      <c r="AE1186" s="115">
        <v>0</v>
      </c>
      <c r="AF1186" s="115">
        <v>0</v>
      </c>
      <c r="AG1186" s="115">
        <v>0</v>
      </c>
    </row>
    <row r="1187" spans="1:33">
      <c r="A1187" s="115" t="s">
        <v>1205</v>
      </c>
      <c r="B1187" s="115" t="s">
        <v>19</v>
      </c>
      <c r="C1187" s="115">
        <v>0</v>
      </c>
      <c r="D1187" s="115">
        <v>0</v>
      </c>
      <c r="E1187" s="115">
        <v>0</v>
      </c>
      <c r="F1187" s="115">
        <v>0</v>
      </c>
      <c r="G1187" s="115">
        <v>0</v>
      </c>
      <c r="H1187" s="115">
        <v>0</v>
      </c>
      <c r="I1187" s="115">
        <v>0</v>
      </c>
      <c r="J1187" s="115">
        <v>0</v>
      </c>
      <c r="K1187" s="115">
        <v>0</v>
      </c>
      <c r="L1187" s="115">
        <v>0</v>
      </c>
      <c r="M1187" s="115">
        <v>0</v>
      </c>
      <c r="N1187" s="115">
        <v>0</v>
      </c>
      <c r="O1187" s="115">
        <v>0</v>
      </c>
      <c r="P1187" s="115">
        <v>0</v>
      </c>
      <c r="Q1187" s="115">
        <v>0</v>
      </c>
      <c r="R1187" s="115">
        <v>0</v>
      </c>
      <c r="S1187" s="115">
        <v>0</v>
      </c>
      <c r="T1187" s="115">
        <v>0</v>
      </c>
      <c r="U1187" s="115">
        <v>0</v>
      </c>
      <c r="V1187" s="115">
        <v>0</v>
      </c>
      <c r="W1187" s="115">
        <v>0</v>
      </c>
      <c r="X1187" s="115">
        <v>0</v>
      </c>
      <c r="Y1187" s="115">
        <v>0</v>
      </c>
      <c r="Z1187" s="115">
        <v>0</v>
      </c>
      <c r="AA1187" s="115">
        <v>0</v>
      </c>
      <c r="AB1187" s="115">
        <v>0</v>
      </c>
      <c r="AC1187" s="115">
        <v>0</v>
      </c>
      <c r="AD1187" s="115">
        <v>0</v>
      </c>
      <c r="AE1187" s="115">
        <v>0</v>
      </c>
      <c r="AF1187" s="115">
        <v>0</v>
      </c>
      <c r="AG1187" s="115">
        <v>0</v>
      </c>
    </row>
    <row r="1188" spans="1:33">
      <c r="A1188" s="115" t="s">
        <v>1206</v>
      </c>
      <c r="B1188" s="115" t="s">
        <v>19</v>
      </c>
      <c r="C1188" s="115">
        <v>0</v>
      </c>
      <c r="D1188" s="115">
        <v>0</v>
      </c>
      <c r="E1188" s="115">
        <v>0</v>
      </c>
      <c r="F1188" s="115">
        <v>0</v>
      </c>
      <c r="G1188" s="115">
        <v>0</v>
      </c>
      <c r="H1188" s="115">
        <v>0</v>
      </c>
      <c r="I1188" s="115">
        <v>0</v>
      </c>
      <c r="J1188" s="115">
        <v>0</v>
      </c>
      <c r="K1188" s="115">
        <v>0</v>
      </c>
      <c r="L1188" s="115">
        <v>0</v>
      </c>
      <c r="M1188" s="115">
        <v>0</v>
      </c>
      <c r="N1188" s="115">
        <v>0</v>
      </c>
      <c r="O1188" s="115">
        <v>0</v>
      </c>
      <c r="P1188" s="115">
        <v>0</v>
      </c>
      <c r="Q1188" s="115">
        <v>0</v>
      </c>
      <c r="R1188" s="115">
        <v>0</v>
      </c>
      <c r="S1188" s="115">
        <v>0</v>
      </c>
      <c r="T1188" s="115">
        <v>0</v>
      </c>
      <c r="U1188" s="115">
        <v>0</v>
      </c>
      <c r="V1188" s="115">
        <v>0</v>
      </c>
      <c r="W1188" s="115">
        <v>0</v>
      </c>
      <c r="X1188" s="115">
        <v>0</v>
      </c>
      <c r="Y1188" s="115">
        <v>0</v>
      </c>
      <c r="Z1188" s="115">
        <v>0</v>
      </c>
      <c r="AA1188" s="115">
        <v>0</v>
      </c>
      <c r="AB1188" s="115">
        <v>0</v>
      </c>
      <c r="AC1188" s="115">
        <v>0</v>
      </c>
      <c r="AD1188" s="115">
        <v>0</v>
      </c>
      <c r="AE1188" s="115">
        <v>0</v>
      </c>
      <c r="AF1188" s="115">
        <v>0</v>
      </c>
      <c r="AG1188" s="115">
        <v>0</v>
      </c>
    </row>
    <row r="1189" spans="1:33">
      <c r="A1189" s="115" t="s">
        <v>1207</v>
      </c>
      <c r="B1189" s="115" t="s">
        <v>19</v>
      </c>
      <c r="C1189" s="115">
        <v>0</v>
      </c>
      <c r="D1189" s="115">
        <v>0</v>
      </c>
      <c r="E1189" s="115">
        <v>0</v>
      </c>
      <c r="F1189" s="115">
        <v>0</v>
      </c>
      <c r="G1189" s="115">
        <v>0</v>
      </c>
      <c r="H1189" s="115">
        <v>0</v>
      </c>
      <c r="I1189" s="115">
        <v>0</v>
      </c>
      <c r="J1189" s="115">
        <v>0</v>
      </c>
      <c r="K1189" s="115">
        <v>0</v>
      </c>
      <c r="L1189" s="115">
        <v>0</v>
      </c>
      <c r="M1189" s="115">
        <v>0</v>
      </c>
      <c r="N1189" s="115">
        <v>0</v>
      </c>
      <c r="O1189" s="115">
        <v>0</v>
      </c>
      <c r="P1189" s="115">
        <v>0</v>
      </c>
      <c r="Q1189" s="115">
        <v>0</v>
      </c>
      <c r="R1189" s="115">
        <v>0</v>
      </c>
      <c r="S1189" s="115">
        <v>0</v>
      </c>
      <c r="T1189" s="115">
        <v>0</v>
      </c>
      <c r="U1189" s="115">
        <v>0</v>
      </c>
      <c r="V1189" s="115">
        <v>0</v>
      </c>
      <c r="W1189" s="115">
        <v>0</v>
      </c>
      <c r="X1189" s="115">
        <v>0</v>
      </c>
      <c r="Y1189" s="115">
        <v>0</v>
      </c>
      <c r="Z1189" s="115">
        <v>0</v>
      </c>
      <c r="AA1189" s="115">
        <v>0</v>
      </c>
      <c r="AB1189" s="115">
        <v>0</v>
      </c>
      <c r="AC1189" s="115">
        <v>0</v>
      </c>
      <c r="AD1189" s="115">
        <v>0</v>
      </c>
      <c r="AE1189" s="115">
        <v>0</v>
      </c>
      <c r="AF1189" s="115">
        <v>0</v>
      </c>
      <c r="AG1189" s="115">
        <v>0</v>
      </c>
    </row>
    <row r="1190" spans="1:33">
      <c r="A1190" s="115" t="s">
        <v>1208</v>
      </c>
      <c r="B1190" s="115" t="s">
        <v>19</v>
      </c>
      <c r="C1190" s="115">
        <v>0</v>
      </c>
      <c r="D1190" s="115">
        <v>0</v>
      </c>
      <c r="E1190" s="115">
        <v>0</v>
      </c>
      <c r="F1190" s="115">
        <v>0</v>
      </c>
      <c r="G1190" s="115">
        <v>0</v>
      </c>
      <c r="H1190" s="115">
        <v>0</v>
      </c>
      <c r="I1190" s="115">
        <v>0</v>
      </c>
      <c r="J1190" s="115">
        <v>0</v>
      </c>
      <c r="K1190" s="115">
        <v>0</v>
      </c>
      <c r="L1190" s="115">
        <v>0</v>
      </c>
      <c r="M1190" s="115">
        <v>0</v>
      </c>
      <c r="N1190" s="115">
        <v>0</v>
      </c>
      <c r="O1190" s="115">
        <v>0</v>
      </c>
      <c r="P1190" s="115">
        <v>0</v>
      </c>
      <c r="Q1190" s="115">
        <v>0</v>
      </c>
      <c r="R1190" s="115">
        <v>0</v>
      </c>
      <c r="S1190" s="115">
        <v>0</v>
      </c>
      <c r="T1190" s="115">
        <v>0</v>
      </c>
      <c r="U1190" s="115">
        <v>0</v>
      </c>
      <c r="V1190" s="115">
        <v>0</v>
      </c>
      <c r="W1190" s="115">
        <v>0</v>
      </c>
      <c r="X1190" s="115">
        <v>0</v>
      </c>
      <c r="Y1190" s="115">
        <v>0</v>
      </c>
      <c r="Z1190" s="115">
        <v>0</v>
      </c>
      <c r="AA1190" s="115">
        <v>0</v>
      </c>
      <c r="AB1190" s="115">
        <v>0</v>
      </c>
      <c r="AC1190" s="115">
        <v>0</v>
      </c>
      <c r="AD1190" s="115">
        <v>0</v>
      </c>
      <c r="AE1190" s="115">
        <v>0</v>
      </c>
      <c r="AF1190" s="115">
        <v>0</v>
      </c>
      <c r="AG1190" s="115">
        <v>0</v>
      </c>
    </row>
    <row r="1191" spans="1:33">
      <c r="A1191" s="115" t="s">
        <v>1209</v>
      </c>
      <c r="B1191" s="115" t="s">
        <v>19</v>
      </c>
      <c r="C1191" s="115">
        <v>0</v>
      </c>
      <c r="D1191" s="115">
        <v>0</v>
      </c>
      <c r="E1191" s="115">
        <v>0</v>
      </c>
      <c r="F1191" s="115">
        <v>0</v>
      </c>
      <c r="G1191" s="115">
        <v>0</v>
      </c>
      <c r="H1191" s="115">
        <v>0</v>
      </c>
      <c r="I1191" s="115">
        <v>0</v>
      </c>
      <c r="J1191" s="115">
        <v>0</v>
      </c>
      <c r="K1191" s="115">
        <v>0</v>
      </c>
      <c r="L1191" s="115">
        <v>0</v>
      </c>
      <c r="M1191" s="115">
        <v>0</v>
      </c>
      <c r="N1191" s="115">
        <v>0</v>
      </c>
      <c r="O1191" s="115">
        <v>0</v>
      </c>
      <c r="P1191" s="115">
        <v>0</v>
      </c>
      <c r="Q1191" s="115">
        <v>0</v>
      </c>
      <c r="R1191" s="115">
        <v>0</v>
      </c>
      <c r="S1191" s="115">
        <v>0</v>
      </c>
      <c r="T1191" s="115">
        <v>0</v>
      </c>
      <c r="U1191" s="115">
        <v>0</v>
      </c>
      <c r="V1191" s="115">
        <v>0</v>
      </c>
      <c r="W1191" s="115">
        <v>0</v>
      </c>
      <c r="X1191" s="115">
        <v>0</v>
      </c>
      <c r="Y1191" s="115">
        <v>0</v>
      </c>
      <c r="Z1191" s="115">
        <v>0</v>
      </c>
      <c r="AA1191" s="115">
        <v>0</v>
      </c>
      <c r="AB1191" s="115">
        <v>0</v>
      </c>
      <c r="AC1191" s="115">
        <v>0</v>
      </c>
      <c r="AD1191" s="115">
        <v>0</v>
      </c>
      <c r="AE1191" s="115">
        <v>0</v>
      </c>
      <c r="AF1191" s="115">
        <v>0</v>
      </c>
      <c r="AG1191" s="115">
        <v>0</v>
      </c>
    </row>
    <row r="1192" spans="1:33">
      <c r="A1192" s="115" t="s">
        <v>1210</v>
      </c>
      <c r="B1192" s="115" t="s">
        <v>19</v>
      </c>
      <c r="C1192" s="115">
        <v>0</v>
      </c>
      <c r="D1192" s="115">
        <v>0</v>
      </c>
      <c r="E1192" s="115">
        <v>0</v>
      </c>
      <c r="F1192" s="115">
        <v>0</v>
      </c>
      <c r="G1192" s="115">
        <v>0</v>
      </c>
      <c r="H1192" s="115">
        <v>0</v>
      </c>
      <c r="I1192" s="115">
        <v>0</v>
      </c>
      <c r="J1192" s="115">
        <v>0</v>
      </c>
      <c r="K1192" s="115">
        <v>0</v>
      </c>
      <c r="L1192" s="115">
        <v>0</v>
      </c>
      <c r="M1192" s="115">
        <v>0</v>
      </c>
      <c r="N1192" s="115">
        <v>0</v>
      </c>
      <c r="O1192" s="115">
        <v>0</v>
      </c>
      <c r="P1192" s="115">
        <v>0</v>
      </c>
      <c r="Q1192" s="115">
        <v>0</v>
      </c>
      <c r="R1192" s="115">
        <v>0</v>
      </c>
      <c r="S1192" s="115">
        <v>0</v>
      </c>
      <c r="T1192" s="115">
        <v>0</v>
      </c>
      <c r="U1192" s="115">
        <v>0</v>
      </c>
      <c r="V1192" s="115">
        <v>0</v>
      </c>
      <c r="W1192" s="115">
        <v>0</v>
      </c>
      <c r="X1192" s="115">
        <v>0</v>
      </c>
      <c r="Y1192" s="115">
        <v>0</v>
      </c>
      <c r="Z1192" s="115">
        <v>0</v>
      </c>
      <c r="AA1192" s="115">
        <v>0</v>
      </c>
      <c r="AB1192" s="115">
        <v>0</v>
      </c>
      <c r="AC1192" s="115">
        <v>0</v>
      </c>
      <c r="AD1192" s="115">
        <v>0</v>
      </c>
      <c r="AE1192" s="115">
        <v>0</v>
      </c>
      <c r="AF1192" s="115">
        <v>0</v>
      </c>
      <c r="AG1192" s="115">
        <v>0</v>
      </c>
    </row>
    <row r="1193" spans="1:33">
      <c r="A1193" s="115" t="s">
        <v>1211</v>
      </c>
      <c r="B1193" s="115" t="s">
        <v>19</v>
      </c>
      <c r="C1193" s="115">
        <v>0</v>
      </c>
      <c r="D1193" s="115">
        <v>0</v>
      </c>
      <c r="E1193" s="115">
        <v>0</v>
      </c>
      <c r="F1193" s="115">
        <v>0</v>
      </c>
      <c r="G1193" s="115">
        <v>0</v>
      </c>
      <c r="H1193" s="115">
        <v>0</v>
      </c>
      <c r="I1193" s="115">
        <v>0</v>
      </c>
      <c r="J1193" s="115">
        <v>0</v>
      </c>
      <c r="K1193" s="115">
        <v>0</v>
      </c>
      <c r="L1193" s="115">
        <v>0</v>
      </c>
      <c r="M1193" s="115">
        <v>0</v>
      </c>
      <c r="N1193" s="115">
        <v>0</v>
      </c>
      <c r="O1193" s="115">
        <v>0</v>
      </c>
      <c r="P1193" s="115">
        <v>0</v>
      </c>
      <c r="Q1193" s="115">
        <v>0</v>
      </c>
      <c r="R1193" s="115">
        <v>0</v>
      </c>
      <c r="S1193" s="115">
        <v>0</v>
      </c>
      <c r="T1193" s="115">
        <v>0</v>
      </c>
      <c r="U1193" s="115">
        <v>0</v>
      </c>
      <c r="V1193" s="115">
        <v>0</v>
      </c>
      <c r="W1193" s="115">
        <v>0</v>
      </c>
      <c r="X1193" s="115">
        <v>0</v>
      </c>
      <c r="Y1193" s="115">
        <v>0</v>
      </c>
      <c r="Z1193" s="115">
        <v>0</v>
      </c>
      <c r="AA1193" s="115">
        <v>0</v>
      </c>
      <c r="AB1193" s="115">
        <v>0</v>
      </c>
      <c r="AC1193" s="115">
        <v>0</v>
      </c>
      <c r="AD1193" s="115">
        <v>0</v>
      </c>
      <c r="AE1193" s="115">
        <v>0</v>
      </c>
      <c r="AF1193" s="115">
        <v>0</v>
      </c>
      <c r="AG1193" s="115">
        <v>0</v>
      </c>
    </row>
    <row r="1194" spans="1:33">
      <c r="A1194" s="115" t="s">
        <v>1212</v>
      </c>
      <c r="B1194" s="115" t="s">
        <v>19</v>
      </c>
      <c r="C1194" s="115">
        <v>0</v>
      </c>
      <c r="D1194" s="115">
        <v>0</v>
      </c>
      <c r="E1194" s="115">
        <v>0</v>
      </c>
      <c r="F1194" s="115">
        <v>0</v>
      </c>
      <c r="G1194" s="115">
        <v>0</v>
      </c>
      <c r="H1194" s="115">
        <v>0</v>
      </c>
      <c r="I1194" s="115">
        <v>0</v>
      </c>
      <c r="J1194" s="115">
        <v>0</v>
      </c>
      <c r="K1194" s="115">
        <v>0</v>
      </c>
      <c r="L1194" s="115">
        <v>0</v>
      </c>
      <c r="M1194" s="115">
        <v>0</v>
      </c>
      <c r="N1194" s="115">
        <v>0</v>
      </c>
      <c r="O1194" s="115">
        <v>0</v>
      </c>
      <c r="P1194" s="115">
        <v>0</v>
      </c>
      <c r="Q1194" s="115">
        <v>0</v>
      </c>
      <c r="R1194" s="115">
        <v>0</v>
      </c>
      <c r="S1194" s="115">
        <v>0</v>
      </c>
      <c r="T1194" s="115">
        <v>0</v>
      </c>
      <c r="U1194" s="115">
        <v>0</v>
      </c>
      <c r="V1194" s="115">
        <v>0</v>
      </c>
      <c r="W1194" s="115">
        <v>0</v>
      </c>
      <c r="X1194" s="115">
        <v>0</v>
      </c>
      <c r="Y1194" s="115">
        <v>0</v>
      </c>
      <c r="Z1194" s="115">
        <v>0</v>
      </c>
      <c r="AA1194" s="115">
        <v>0</v>
      </c>
      <c r="AB1194" s="115">
        <v>0</v>
      </c>
      <c r="AC1194" s="115">
        <v>0</v>
      </c>
      <c r="AD1194" s="115">
        <v>0</v>
      </c>
      <c r="AE1194" s="115">
        <v>0</v>
      </c>
      <c r="AF1194" s="115">
        <v>0</v>
      </c>
      <c r="AG1194" s="115">
        <v>0</v>
      </c>
    </row>
    <row r="1195" spans="1:33">
      <c r="A1195" s="115" t="s">
        <v>1213</v>
      </c>
      <c r="B1195" s="115" t="s">
        <v>19</v>
      </c>
      <c r="C1195" s="115">
        <v>0</v>
      </c>
      <c r="D1195" s="115">
        <v>0</v>
      </c>
      <c r="E1195" s="115">
        <v>0</v>
      </c>
      <c r="F1195" s="115">
        <v>0</v>
      </c>
      <c r="G1195" s="115">
        <v>0</v>
      </c>
      <c r="H1195" s="115">
        <v>0</v>
      </c>
      <c r="I1195" s="115">
        <v>0</v>
      </c>
      <c r="J1195" s="115">
        <v>0</v>
      </c>
      <c r="K1195" s="115">
        <v>0</v>
      </c>
      <c r="L1195" s="115">
        <v>0</v>
      </c>
      <c r="M1195" s="115">
        <v>0</v>
      </c>
      <c r="N1195" s="115">
        <v>0</v>
      </c>
      <c r="O1195" s="115">
        <v>0</v>
      </c>
      <c r="P1195" s="115">
        <v>0</v>
      </c>
      <c r="Q1195" s="115">
        <v>0</v>
      </c>
      <c r="R1195" s="115">
        <v>0</v>
      </c>
      <c r="S1195" s="115">
        <v>0</v>
      </c>
      <c r="T1195" s="115">
        <v>0</v>
      </c>
      <c r="U1195" s="115">
        <v>0</v>
      </c>
      <c r="V1195" s="115">
        <v>0</v>
      </c>
      <c r="W1195" s="115">
        <v>0</v>
      </c>
      <c r="X1195" s="115">
        <v>0</v>
      </c>
      <c r="Y1195" s="115">
        <v>0</v>
      </c>
      <c r="Z1195" s="115">
        <v>0</v>
      </c>
      <c r="AA1195" s="115">
        <v>0</v>
      </c>
      <c r="AB1195" s="115">
        <v>0</v>
      </c>
      <c r="AC1195" s="115">
        <v>0</v>
      </c>
      <c r="AD1195" s="115">
        <v>0</v>
      </c>
      <c r="AE1195" s="115">
        <v>0</v>
      </c>
      <c r="AF1195" s="115">
        <v>0</v>
      </c>
      <c r="AG1195" s="115">
        <v>0</v>
      </c>
    </row>
    <row r="1196" spans="1:33">
      <c r="A1196" s="115" t="s">
        <v>1214</v>
      </c>
      <c r="B1196" s="115" t="s">
        <v>19</v>
      </c>
      <c r="C1196" s="115">
        <v>0</v>
      </c>
      <c r="D1196" s="115">
        <v>0</v>
      </c>
      <c r="E1196" s="115">
        <v>0</v>
      </c>
      <c r="F1196" s="115">
        <v>0</v>
      </c>
      <c r="G1196" s="115">
        <v>0</v>
      </c>
      <c r="H1196" s="115">
        <v>0</v>
      </c>
      <c r="I1196" s="115">
        <v>0</v>
      </c>
      <c r="J1196" s="115">
        <v>0</v>
      </c>
      <c r="K1196" s="115">
        <v>0</v>
      </c>
      <c r="L1196" s="115">
        <v>0</v>
      </c>
      <c r="M1196" s="115">
        <v>0</v>
      </c>
      <c r="N1196" s="115">
        <v>0</v>
      </c>
      <c r="O1196" s="115">
        <v>0</v>
      </c>
      <c r="P1196" s="115">
        <v>0</v>
      </c>
      <c r="Q1196" s="115">
        <v>0</v>
      </c>
      <c r="R1196" s="115">
        <v>0</v>
      </c>
      <c r="S1196" s="115">
        <v>0</v>
      </c>
      <c r="T1196" s="115">
        <v>0</v>
      </c>
      <c r="U1196" s="115">
        <v>0</v>
      </c>
      <c r="V1196" s="115">
        <v>0</v>
      </c>
      <c r="W1196" s="115">
        <v>0</v>
      </c>
      <c r="X1196" s="115">
        <v>0</v>
      </c>
      <c r="Y1196" s="115">
        <v>0</v>
      </c>
      <c r="Z1196" s="115">
        <v>0</v>
      </c>
      <c r="AA1196" s="115">
        <v>0</v>
      </c>
      <c r="AB1196" s="115">
        <v>0</v>
      </c>
      <c r="AC1196" s="115">
        <v>0</v>
      </c>
      <c r="AD1196" s="115">
        <v>0</v>
      </c>
      <c r="AE1196" s="115">
        <v>0</v>
      </c>
      <c r="AF1196" s="115">
        <v>0</v>
      </c>
      <c r="AG1196" s="115">
        <v>0</v>
      </c>
    </row>
    <row r="1197" spans="1:33">
      <c r="A1197" s="115" t="s">
        <v>1215</v>
      </c>
      <c r="B1197" s="115" t="s">
        <v>19</v>
      </c>
      <c r="C1197" s="115">
        <v>0</v>
      </c>
      <c r="D1197" s="115">
        <v>0</v>
      </c>
      <c r="E1197" s="115">
        <v>0</v>
      </c>
      <c r="F1197" s="115">
        <v>0</v>
      </c>
      <c r="G1197" s="115">
        <v>0</v>
      </c>
      <c r="H1197" s="115">
        <v>0</v>
      </c>
      <c r="I1197" s="115">
        <v>0</v>
      </c>
      <c r="J1197" s="115">
        <v>0</v>
      </c>
      <c r="K1197" s="115">
        <v>0</v>
      </c>
      <c r="L1197" s="115">
        <v>0</v>
      </c>
      <c r="M1197" s="115">
        <v>0</v>
      </c>
      <c r="N1197" s="115">
        <v>0</v>
      </c>
      <c r="O1197" s="115">
        <v>0</v>
      </c>
      <c r="P1197" s="115">
        <v>0</v>
      </c>
      <c r="Q1197" s="115">
        <v>0</v>
      </c>
      <c r="R1197" s="115">
        <v>0</v>
      </c>
      <c r="S1197" s="115">
        <v>0</v>
      </c>
      <c r="T1197" s="115">
        <v>0</v>
      </c>
      <c r="U1197" s="115">
        <v>0</v>
      </c>
      <c r="V1197" s="115">
        <v>0</v>
      </c>
      <c r="W1197" s="115">
        <v>0</v>
      </c>
      <c r="X1197" s="115">
        <v>0</v>
      </c>
      <c r="Y1197" s="115">
        <v>0</v>
      </c>
      <c r="Z1197" s="115">
        <v>0</v>
      </c>
      <c r="AA1197" s="115">
        <v>0</v>
      </c>
      <c r="AB1197" s="115">
        <v>0</v>
      </c>
      <c r="AC1197" s="115">
        <v>0</v>
      </c>
      <c r="AD1197" s="115">
        <v>0</v>
      </c>
      <c r="AE1197" s="115">
        <v>0</v>
      </c>
      <c r="AF1197" s="115">
        <v>0</v>
      </c>
      <c r="AG1197" s="115">
        <v>0</v>
      </c>
    </row>
    <row r="1198" spans="1:33">
      <c r="A1198" s="115" t="s">
        <v>1216</v>
      </c>
      <c r="B1198" s="115" t="s">
        <v>19</v>
      </c>
      <c r="C1198" s="115">
        <v>0</v>
      </c>
      <c r="D1198" s="115">
        <v>0</v>
      </c>
      <c r="E1198" s="115">
        <v>0</v>
      </c>
      <c r="F1198" s="115">
        <v>0</v>
      </c>
      <c r="G1198" s="115">
        <v>0</v>
      </c>
      <c r="H1198" s="115">
        <v>0</v>
      </c>
      <c r="I1198" s="115">
        <v>0</v>
      </c>
      <c r="J1198" s="115">
        <v>0</v>
      </c>
      <c r="K1198" s="115">
        <v>0</v>
      </c>
      <c r="L1198" s="115">
        <v>0</v>
      </c>
      <c r="M1198" s="115">
        <v>0</v>
      </c>
      <c r="N1198" s="115">
        <v>0</v>
      </c>
      <c r="O1198" s="115">
        <v>0</v>
      </c>
      <c r="P1198" s="115">
        <v>0</v>
      </c>
      <c r="Q1198" s="115">
        <v>0</v>
      </c>
      <c r="R1198" s="115">
        <v>0</v>
      </c>
      <c r="S1198" s="115">
        <v>0</v>
      </c>
      <c r="T1198" s="115">
        <v>0</v>
      </c>
      <c r="U1198" s="115">
        <v>0</v>
      </c>
      <c r="V1198" s="115">
        <v>0</v>
      </c>
      <c r="W1198" s="115">
        <v>0</v>
      </c>
      <c r="X1198" s="115">
        <v>0</v>
      </c>
      <c r="Y1198" s="115">
        <v>0</v>
      </c>
      <c r="Z1198" s="115">
        <v>0</v>
      </c>
      <c r="AA1198" s="115">
        <v>0</v>
      </c>
      <c r="AB1198" s="115">
        <v>0</v>
      </c>
      <c r="AC1198" s="115">
        <v>0</v>
      </c>
      <c r="AD1198" s="115">
        <v>0</v>
      </c>
      <c r="AE1198" s="115">
        <v>0</v>
      </c>
      <c r="AF1198" s="115">
        <v>0</v>
      </c>
      <c r="AG1198" s="115">
        <v>0</v>
      </c>
    </row>
    <row r="1199" spans="1:33">
      <c r="A1199" s="115" t="s">
        <v>1217</v>
      </c>
      <c r="B1199" s="115" t="s">
        <v>19</v>
      </c>
      <c r="C1199" s="115">
        <v>0</v>
      </c>
      <c r="D1199" s="115">
        <v>0</v>
      </c>
      <c r="E1199" s="115">
        <v>0</v>
      </c>
      <c r="F1199" s="115">
        <v>0</v>
      </c>
      <c r="G1199" s="115">
        <v>0</v>
      </c>
      <c r="H1199" s="115">
        <v>0</v>
      </c>
      <c r="I1199" s="115">
        <v>0</v>
      </c>
      <c r="J1199" s="115">
        <v>0</v>
      </c>
      <c r="K1199" s="115">
        <v>0</v>
      </c>
      <c r="L1199" s="115">
        <v>0</v>
      </c>
      <c r="M1199" s="115">
        <v>0</v>
      </c>
      <c r="N1199" s="115">
        <v>0</v>
      </c>
      <c r="O1199" s="115">
        <v>0</v>
      </c>
      <c r="P1199" s="115">
        <v>0</v>
      </c>
      <c r="Q1199" s="115">
        <v>0</v>
      </c>
      <c r="R1199" s="115">
        <v>0</v>
      </c>
      <c r="S1199" s="115">
        <v>0</v>
      </c>
      <c r="T1199" s="115">
        <v>0</v>
      </c>
      <c r="U1199" s="115">
        <v>0</v>
      </c>
      <c r="V1199" s="115">
        <v>0</v>
      </c>
      <c r="W1199" s="115">
        <v>0</v>
      </c>
      <c r="X1199" s="115">
        <v>0</v>
      </c>
      <c r="Y1199" s="115">
        <v>0</v>
      </c>
      <c r="Z1199" s="115">
        <v>0</v>
      </c>
      <c r="AA1199" s="115">
        <v>0</v>
      </c>
      <c r="AB1199" s="115">
        <v>0</v>
      </c>
      <c r="AC1199" s="115">
        <v>0</v>
      </c>
      <c r="AD1199" s="115">
        <v>0</v>
      </c>
      <c r="AE1199" s="115">
        <v>0</v>
      </c>
      <c r="AF1199" s="115">
        <v>0</v>
      </c>
      <c r="AG1199" s="115">
        <v>0</v>
      </c>
    </row>
    <row r="1200" spans="1:33">
      <c r="A1200" s="115" t="s">
        <v>1218</v>
      </c>
      <c r="B1200" s="115" t="s">
        <v>19</v>
      </c>
      <c r="C1200" s="115">
        <v>0</v>
      </c>
      <c r="D1200" s="115">
        <v>0</v>
      </c>
      <c r="E1200" s="115">
        <v>0</v>
      </c>
      <c r="F1200" s="115">
        <v>0</v>
      </c>
      <c r="G1200" s="115">
        <v>0</v>
      </c>
      <c r="H1200" s="115">
        <v>0</v>
      </c>
      <c r="I1200" s="115">
        <v>0</v>
      </c>
      <c r="J1200" s="115">
        <v>0</v>
      </c>
      <c r="K1200" s="115">
        <v>0</v>
      </c>
      <c r="L1200" s="115">
        <v>0</v>
      </c>
      <c r="M1200" s="115">
        <v>0</v>
      </c>
      <c r="N1200" s="115">
        <v>0</v>
      </c>
      <c r="O1200" s="115">
        <v>0</v>
      </c>
      <c r="P1200" s="115">
        <v>0</v>
      </c>
      <c r="Q1200" s="115">
        <v>0</v>
      </c>
      <c r="R1200" s="115">
        <v>0</v>
      </c>
      <c r="S1200" s="115">
        <v>0</v>
      </c>
      <c r="T1200" s="115">
        <v>0</v>
      </c>
      <c r="U1200" s="115">
        <v>0</v>
      </c>
      <c r="V1200" s="115">
        <v>0</v>
      </c>
      <c r="W1200" s="115">
        <v>0</v>
      </c>
      <c r="X1200" s="115">
        <v>0</v>
      </c>
      <c r="Y1200" s="115">
        <v>0</v>
      </c>
      <c r="Z1200" s="115">
        <v>0</v>
      </c>
      <c r="AA1200" s="115">
        <v>0</v>
      </c>
      <c r="AB1200" s="115">
        <v>0</v>
      </c>
      <c r="AC1200" s="115">
        <v>0</v>
      </c>
      <c r="AD1200" s="115">
        <v>0</v>
      </c>
      <c r="AE1200" s="115">
        <v>0</v>
      </c>
      <c r="AF1200" s="115">
        <v>0</v>
      </c>
      <c r="AG1200" s="115">
        <v>0</v>
      </c>
    </row>
    <row r="1201" spans="1:33">
      <c r="A1201" s="115" t="s">
        <v>1219</v>
      </c>
      <c r="B1201" s="115" t="s">
        <v>19</v>
      </c>
      <c r="C1201" s="115">
        <v>0</v>
      </c>
      <c r="D1201" s="115">
        <v>0</v>
      </c>
      <c r="E1201" s="115">
        <v>0</v>
      </c>
      <c r="F1201" s="115">
        <v>0</v>
      </c>
      <c r="G1201" s="115">
        <v>0</v>
      </c>
      <c r="H1201" s="115">
        <v>0</v>
      </c>
      <c r="I1201" s="115">
        <v>0</v>
      </c>
      <c r="J1201" s="115">
        <v>0</v>
      </c>
      <c r="K1201" s="115">
        <v>0</v>
      </c>
      <c r="L1201" s="115">
        <v>0</v>
      </c>
      <c r="M1201" s="115">
        <v>0</v>
      </c>
      <c r="N1201" s="115">
        <v>0</v>
      </c>
      <c r="O1201" s="115">
        <v>0</v>
      </c>
      <c r="P1201" s="115">
        <v>0</v>
      </c>
      <c r="Q1201" s="115">
        <v>0</v>
      </c>
      <c r="R1201" s="115">
        <v>0</v>
      </c>
      <c r="S1201" s="115">
        <v>0</v>
      </c>
      <c r="T1201" s="115">
        <v>0</v>
      </c>
      <c r="U1201" s="115">
        <v>0</v>
      </c>
      <c r="V1201" s="115">
        <v>0</v>
      </c>
      <c r="W1201" s="115">
        <v>0</v>
      </c>
      <c r="X1201" s="115">
        <v>0</v>
      </c>
      <c r="Y1201" s="115">
        <v>0</v>
      </c>
      <c r="Z1201" s="115">
        <v>0</v>
      </c>
      <c r="AA1201" s="115">
        <v>0</v>
      </c>
      <c r="AB1201" s="115">
        <v>0</v>
      </c>
      <c r="AC1201" s="115">
        <v>0</v>
      </c>
      <c r="AD1201" s="115">
        <v>0</v>
      </c>
      <c r="AE1201" s="115">
        <v>0</v>
      </c>
      <c r="AF1201" s="115">
        <v>0</v>
      </c>
      <c r="AG1201" s="115">
        <v>0</v>
      </c>
    </row>
    <row r="1202" spans="1:33">
      <c r="A1202" s="115" t="s">
        <v>1220</v>
      </c>
      <c r="B1202" s="115" t="s">
        <v>19</v>
      </c>
      <c r="C1202" s="115">
        <v>0</v>
      </c>
      <c r="D1202" s="115">
        <v>0</v>
      </c>
      <c r="E1202" s="115">
        <v>0</v>
      </c>
      <c r="F1202" s="115">
        <v>0</v>
      </c>
      <c r="G1202" s="115">
        <v>0</v>
      </c>
      <c r="H1202" s="115">
        <v>0</v>
      </c>
      <c r="I1202" s="115">
        <v>0</v>
      </c>
      <c r="J1202" s="115">
        <v>0</v>
      </c>
      <c r="K1202" s="115">
        <v>0</v>
      </c>
      <c r="L1202" s="115">
        <v>0</v>
      </c>
      <c r="M1202" s="115">
        <v>0</v>
      </c>
      <c r="N1202" s="115">
        <v>0</v>
      </c>
      <c r="O1202" s="115">
        <v>0</v>
      </c>
      <c r="P1202" s="115">
        <v>0</v>
      </c>
      <c r="Q1202" s="115">
        <v>0</v>
      </c>
      <c r="R1202" s="115">
        <v>0</v>
      </c>
      <c r="S1202" s="115">
        <v>0</v>
      </c>
      <c r="T1202" s="115">
        <v>0</v>
      </c>
      <c r="U1202" s="115">
        <v>0</v>
      </c>
      <c r="V1202" s="115">
        <v>0</v>
      </c>
      <c r="W1202" s="115">
        <v>0</v>
      </c>
      <c r="X1202" s="115">
        <v>0</v>
      </c>
      <c r="Y1202" s="115">
        <v>0</v>
      </c>
      <c r="Z1202" s="115">
        <v>0</v>
      </c>
      <c r="AA1202" s="115">
        <v>0</v>
      </c>
      <c r="AB1202" s="115">
        <v>0</v>
      </c>
      <c r="AC1202" s="115">
        <v>0</v>
      </c>
      <c r="AD1202" s="115">
        <v>0</v>
      </c>
      <c r="AE1202" s="115">
        <v>0</v>
      </c>
      <c r="AF1202" s="115">
        <v>0</v>
      </c>
      <c r="AG1202" s="115">
        <v>0</v>
      </c>
    </row>
    <row r="1203" spans="1:33">
      <c r="A1203" s="115" t="s">
        <v>1221</v>
      </c>
      <c r="B1203" s="115" t="s">
        <v>19</v>
      </c>
      <c r="C1203" s="115">
        <v>0</v>
      </c>
      <c r="D1203" s="115">
        <v>0</v>
      </c>
      <c r="E1203" s="115">
        <v>0</v>
      </c>
      <c r="F1203" s="115">
        <v>0</v>
      </c>
      <c r="G1203" s="115">
        <v>0</v>
      </c>
      <c r="H1203" s="115">
        <v>0</v>
      </c>
      <c r="I1203" s="115">
        <v>0</v>
      </c>
      <c r="J1203" s="115">
        <v>0</v>
      </c>
      <c r="K1203" s="115">
        <v>0</v>
      </c>
      <c r="L1203" s="115">
        <v>0</v>
      </c>
      <c r="M1203" s="115">
        <v>0</v>
      </c>
      <c r="N1203" s="115">
        <v>0</v>
      </c>
      <c r="O1203" s="115">
        <v>0</v>
      </c>
      <c r="P1203" s="115">
        <v>0</v>
      </c>
      <c r="Q1203" s="115">
        <v>0</v>
      </c>
      <c r="R1203" s="115">
        <v>0</v>
      </c>
      <c r="S1203" s="115">
        <v>0</v>
      </c>
      <c r="T1203" s="115">
        <v>0</v>
      </c>
      <c r="U1203" s="115">
        <v>0</v>
      </c>
      <c r="V1203" s="115">
        <v>0</v>
      </c>
      <c r="W1203" s="115">
        <v>0</v>
      </c>
      <c r="X1203" s="115">
        <v>0</v>
      </c>
      <c r="Y1203" s="115">
        <v>0</v>
      </c>
      <c r="Z1203" s="115">
        <v>0</v>
      </c>
      <c r="AA1203" s="115">
        <v>0</v>
      </c>
      <c r="AB1203" s="115">
        <v>0</v>
      </c>
      <c r="AC1203" s="115">
        <v>0</v>
      </c>
      <c r="AD1203" s="115">
        <v>0</v>
      </c>
      <c r="AE1203" s="115">
        <v>0</v>
      </c>
      <c r="AF1203" s="115">
        <v>0</v>
      </c>
      <c r="AG1203" s="115">
        <v>0</v>
      </c>
    </row>
    <row r="1204" spans="1:33">
      <c r="A1204" s="115" t="s">
        <v>1222</v>
      </c>
      <c r="B1204" s="115" t="s">
        <v>19</v>
      </c>
      <c r="C1204" s="2">
        <v>1029910000000</v>
      </c>
      <c r="D1204" s="2">
        <v>1052450000000</v>
      </c>
      <c r="E1204" s="2">
        <v>1022290000000</v>
      </c>
      <c r="F1204" s="2">
        <v>1002640000000</v>
      </c>
      <c r="G1204" s="2">
        <v>981787000000</v>
      </c>
      <c r="H1204" s="2">
        <v>958721000000</v>
      </c>
      <c r="I1204" s="2">
        <v>935318000000</v>
      </c>
      <c r="J1204" s="2">
        <v>912675000000</v>
      </c>
      <c r="K1204" s="2">
        <v>892015000000</v>
      </c>
      <c r="L1204" s="2">
        <v>868019000000</v>
      </c>
      <c r="M1204" s="2">
        <v>835324000000</v>
      </c>
      <c r="N1204" s="2">
        <v>802598000000</v>
      </c>
      <c r="O1204" s="2">
        <v>770728000000</v>
      </c>
      <c r="P1204" s="2">
        <v>740177000000</v>
      </c>
      <c r="Q1204" s="2">
        <v>710487000000</v>
      </c>
      <c r="R1204" s="2">
        <v>681648000000</v>
      </c>
      <c r="S1204" s="2">
        <v>653041000000</v>
      </c>
      <c r="T1204" s="2">
        <v>625490000000</v>
      </c>
      <c r="U1204" s="2">
        <v>598347000000</v>
      </c>
      <c r="V1204" s="2">
        <v>571575000000</v>
      </c>
      <c r="W1204" s="2">
        <v>545304000000</v>
      </c>
      <c r="X1204" s="2">
        <v>518827000000</v>
      </c>
      <c r="Y1204" s="2">
        <v>492677000000</v>
      </c>
      <c r="Z1204" s="2">
        <v>466850000000</v>
      </c>
      <c r="AA1204" s="2">
        <v>441446000000</v>
      </c>
      <c r="AB1204" s="2">
        <v>416750000000</v>
      </c>
      <c r="AC1204" s="2">
        <v>393375000000</v>
      </c>
      <c r="AD1204" s="2">
        <v>371319000000</v>
      </c>
      <c r="AE1204" s="2">
        <v>351174000000</v>
      </c>
      <c r="AF1204" s="2">
        <v>333094000000</v>
      </c>
      <c r="AG1204" s="2">
        <v>317177000000</v>
      </c>
    </row>
    <row r="1205" spans="1:33">
      <c r="A1205" s="115" t="s">
        <v>1223</v>
      </c>
      <c r="B1205" s="115" t="s">
        <v>19</v>
      </c>
      <c r="C1205" s="115">
        <v>0</v>
      </c>
      <c r="D1205" s="115">
        <v>0</v>
      </c>
      <c r="E1205" s="115">
        <v>0</v>
      </c>
      <c r="F1205" s="115">
        <v>0</v>
      </c>
      <c r="G1205" s="115">
        <v>0</v>
      </c>
      <c r="H1205" s="115">
        <v>0</v>
      </c>
      <c r="I1205" s="115">
        <v>0</v>
      </c>
      <c r="J1205" s="115">
        <v>0</v>
      </c>
      <c r="K1205" s="115">
        <v>0</v>
      </c>
      <c r="L1205" s="115">
        <v>0</v>
      </c>
      <c r="M1205" s="115">
        <v>0</v>
      </c>
      <c r="N1205" s="115">
        <v>0</v>
      </c>
      <c r="O1205" s="115">
        <v>0</v>
      </c>
      <c r="P1205" s="115">
        <v>0</v>
      </c>
      <c r="Q1205" s="115">
        <v>0</v>
      </c>
      <c r="R1205" s="115">
        <v>0</v>
      </c>
      <c r="S1205" s="115">
        <v>0</v>
      </c>
      <c r="T1205" s="115">
        <v>0</v>
      </c>
      <c r="U1205" s="115">
        <v>0</v>
      </c>
      <c r="V1205" s="115">
        <v>0</v>
      </c>
      <c r="W1205" s="115">
        <v>0</v>
      </c>
      <c r="X1205" s="115">
        <v>0</v>
      </c>
      <c r="Y1205" s="115">
        <v>0</v>
      </c>
      <c r="Z1205" s="115">
        <v>0</v>
      </c>
      <c r="AA1205" s="115">
        <v>0</v>
      </c>
      <c r="AB1205" s="115">
        <v>0</v>
      </c>
      <c r="AC1205" s="115">
        <v>0</v>
      </c>
      <c r="AD1205" s="115">
        <v>0</v>
      </c>
      <c r="AE1205" s="115">
        <v>0</v>
      </c>
      <c r="AF1205" s="115">
        <v>0</v>
      </c>
      <c r="AG1205" s="115">
        <v>0</v>
      </c>
    </row>
    <row r="1206" spans="1:33">
      <c r="A1206" s="115" t="s">
        <v>1224</v>
      </c>
      <c r="B1206" s="115" t="s">
        <v>19</v>
      </c>
      <c r="C1206" s="2">
        <v>32332900000</v>
      </c>
      <c r="D1206" s="2">
        <v>33088300000</v>
      </c>
      <c r="E1206" s="2">
        <v>34857700000</v>
      </c>
      <c r="F1206" s="2">
        <v>32441700000</v>
      </c>
      <c r="G1206" s="2">
        <v>28637500000</v>
      </c>
      <c r="H1206" s="2">
        <v>24607500000</v>
      </c>
      <c r="I1206" s="2">
        <v>19709000000</v>
      </c>
      <c r="J1206" s="2">
        <v>13713900000</v>
      </c>
      <c r="K1206" s="2">
        <v>6628220000</v>
      </c>
      <c r="L1206" s="2">
        <v>1025180000</v>
      </c>
      <c r="M1206" s="2">
        <v>939490000</v>
      </c>
      <c r="N1206" s="2">
        <v>902684000</v>
      </c>
      <c r="O1206" s="2">
        <v>866839000</v>
      </c>
      <c r="P1206" s="2">
        <v>832479000</v>
      </c>
      <c r="Q1206" s="2">
        <v>799086000</v>
      </c>
      <c r="R1206" s="2">
        <v>766651000</v>
      </c>
      <c r="S1206" s="2">
        <v>734477000</v>
      </c>
      <c r="T1206" s="2">
        <v>738738000</v>
      </c>
      <c r="U1206" s="2">
        <v>706682000</v>
      </c>
      <c r="V1206" s="2">
        <v>675062000</v>
      </c>
      <c r="W1206" s="2">
        <v>644034000</v>
      </c>
      <c r="X1206" s="2">
        <v>642007000</v>
      </c>
      <c r="Y1206" s="2">
        <v>609648000</v>
      </c>
      <c r="Z1206" s="2">
        <v>577689000</v>
      </c>
      <c r="AA1206" s="2">
        <v>546255000</v>
      </c>
      <c r="AB1206" s="2">
        <v>539189000</v>
      </c>
      <c r="AC1206" s="2">
        <v>508948000</v>
      </c>
      <c r="AD1206" s="2">
        <v>480411000</v>
      </c>
      <c r="AE1206" s="2">
        <v>454348000</v>
      </c>
      <c r="AF1206" s="2">
        <v>449738000</v>
      </c>
      <c r="AG1206" s="2">
        <v>428247000</v>
      </c>
    </row>
    <row r="1207" spans="1:33">
      <c r="A1207" s="115" t="s">
        <v>1225</v>
      </c>
      <c r="B1207" s="115" t="s">
        <v>19</v>
      </c>
      <c r="C1207" s="115">
        <v>0</v>
      </c>
      <c r="D1207" s="115">
        <v>0</v>
      </c>
      <c r="E1207" s="115">
        <v>0</v>
      </c>
      <c r="F1207" s="115">
        <v>0</v>
      </c>
      <c r="G1207" s="115">
        <v>0</v>
      </c>
      <c r="H1207" s="115">
        <v>0</v>
      </c>
      <c r="I1207" s="115">
        <v>0</v>
      </c>
      <c r="J1207" s="115">
        <v>0</v>
      </c>
      <c r="K1207" s="115">
        <v>0</v>
      </c>
      <c r="L1207" s="115">
        <v>0</v>
      </c>
      <c r="M1207" s="115">
        <v>0</v>
      </c>
      <c r="N1207" s="115">
        <v>0</v>
      </c>
      <c r="O1207" s="115">
        <v>0</v>
      </c>
      <c r="P1207" s="115">
        <v>0</v>
      </c>
      <c r="Q1207" s="115">
        <v>0</v>
      </c>
      <c r="R1207" s="115">
        <v>0</v>
      </c>
      <c r="S1207" s="115">
        <v>0</v>
      </c>
      <c r="T1207" s="115">
        <v>0</v>
      </c>
      <c r="U1207" s="115">
        <v>0</v>
      </c>
      <c r="V1207" s="115">
        <v>0</v>
      </c>
      <c r="W1207" s="115">
        <v>0</v>
      </c>
      <c r="X1207" s="115">
        <v>0</v>
      </c>
      <c r="Y1207" s="115">
        <v>0</v>
      </c>
      <c r="Z1207" s="115">
        <v>0</v>
      </c>
      <c r="AA1207" s="115">
        <v>0</v>
      </c>
      <c r="AB1207" s="115">
        <v>0</v>
      </c>
      <c r="AC1207" s="115">
        <v>0</v>
      </c>
      <c r="AD1207" s="115">
        <v>0</v>
      </c>
      <c r="AE1207" s="115">
        <v>0</v>
      </c>
      <c r="AF1207" s="115">
        <v>0</v>
      </c>
      <c r="AG1207" s="115">
        <v>0</v>
      </c>
    </row>
    <row r="1208" spans="1:33">
      <c r="A1208" s="115" t="s">
        <v>1226</v>
      </c>
      <c r="B1208" s="115" t="s">
        <v>19</v>
      </c>
      <c r="C1208" s="115">
        <v>0</v>
      </c>
      <c r="D1208" s="115">
        <v>0</v>
      </c>
      <c r="E1208" s="115">
        <v>0</v>
      </c>
      <c r="F1208" s="115">
        <v>0</v>
      </c>
      <c r="G1208" s="115">
        <v>0</v>
      </c>
      <c r="H1208" s="115">
        <v>0</v>
      </c>
      <c r="I1208" s="115">
        <v>0</v>
      </c>
      <c r="J1208" s="115">
        <v>0</v>
      </c>
      <c r="K1208" s="115">
        <v>0</v>
      </c>
      <c r="L1208" s="115">
        <v>0</v>
      </c>
      <c r="M1208" s="115">
        <v>0</v>
      </c>
      <c r="N1208" s="115">
        <v>0</v>
      </c>
      <c r="O1208" s="115">
        <v>0</v>
      </c>
      <c r="P1208" s="115">
        <v>0</v>
      </c>
      <c r="Q1208" s="115">
        <v>0</v>
      </c>
      <c r="R1208" s="115">
        <v>0</v>
      </c>
      <c r="S1208" s="115">
        <v>0</v>
      </c>
      <c r="T1208" s="115">
        <v>0</v>
      </c>
      <c r="U1208" s="115">
        <v>0</v>
      </c>
      <c r="V1208" s="115">
        <v>0</v>
      </c>
      <c r="W1208" s="115">
        <v>0</v>
      </c>
      <c r="X1208" s="115">
        <v>0</v>
      </c>
      <c r="Y1208" s="115">
        <v>0</v>
      </c>
      <c r="Z1208" s="115">
        <v>0</v>
      </c>
      <c r="AA1208" s="115">
        <v>0</v>
      </c>
      <c r="AB1208" s="115">
        <v>0</v>
      </c>
      <c r="AC1208" s="115">
        <v>0</v>
      </c>
      <c r="AD1208" s="115">
        <v>0</v>
      </c>
      <c r="AE1208" s="115">
        <v>0</v>
      </c>
      <c r="AF1208" s="115">
        <v>0</v>
      </c>
      <c r="AG1208" s="115">
        <v>0</v>
      </c>
    </row>
    <row r="1209" spans="1:33">
      <c r="A1209" s="115" t="s">
        <v>1227</v>
      </c>
      <c r="B1209" s="115" t="s">
        <v>19</v>
      </c>
      <c r="C1209" s="115">
        <v>0</v>
      </c>
      <c r="D1209" s="115">
        <v>0</v>
      </c>
      <c r="E1209" s="115">
        <v>0</v>
      </c>
      <c r="F1209" s="115">
        <v>0</v>
      </c>
      <c r="G1209" s="115">
        <v>0</v>
      </c>
      <c r="H1209" s="115">
        <v>0</v>
      </c>
      <c r="I1209" s="115">
        <v>0</v>
      </c>
      <c r="J1209" s="115">
        <v>0</v>
      </c>
      <c r="K1209" s="115">
        <v>0</v>
      </c>
      <c r="L1209" s="115">
        <v>0</v>
      </c>
      <c r="M1209" s="115">
        <v>0</v>
      </c>
      <c r="N1209" s="115">
        <v>0</v>
      </c>
      <c r="O1209" s="115">
        <v>0</v>
      </c>
      <c r="P1209" s="115">
        <v>0</v>
      </c>
      <c r="Q1209" s="115">
        <v>0</v>
      </c>
      <c r="R1209" s="115">
        <v>0</v>
      </c>
      <c r="S1209" s="115">
        <v>0</v>
      </c>
      <c r="T1209" s="115">
        <v>0</v>
      </c>
      <c r="U1209" s="115">
        <v>0</v>
      </c>
      <c r="V1209" s="115">
        <v>0</v>
      </c>
      <c r="W1209" s="115">
        <v>0</v>
      </c>
      <c r="X1209" s="115">
        <v>0</v>
      </c>
      <c r="Y1209" s="115">
        <v>0</v>
      </c>
      <c r="Z1209" s="115">
        <v>0</v>
      </c>
      <c r="AA1209" s="115">
        <v>0</v>
      </c>
      <c r="AB1209" s="115">
        <v>0</v>
      </c>
      <c r="AC1209" s="115">
        <v>0</v>
      </c>
      <c r="AD1209" s="115">
        <v>0</v>
      </c>
      <c r="AE1209" s="115">
        <v>0</v>
      </c>
      <c r="AF1209" s="115">
        <v>0</v>
      </c>
      <c r="AG1209" s="115">
        <v>0</v>
      </c>
    </row>
    <row r="1210" spans="1:33">
      <c r="A1210" s="115" t="s">
        <v>1228</v>
      </c>
      <c r="B1210" s="115" t="s">
        <v>19</v>
      </c>
      <c r="C1210" s="115">
        <v>0</v>
      </c>
      <c r="D1210" s="115">
        <v>0</v>
      </c>
      <c r="E1210" s="115">
        <v>0</v>
      </c>
      <c r="F1210" s="115">
        <v>0</v>
      </c>
      <c r="G1210" s="115">
        <v>0</v>
      </c>
      <c r="H1210" s="115">
        <v>0</v>
      </c>
      <c r="I1210" s="115">
        <v>0</v>
      </c>
      <c r="J1210" s="115">
        <v>0</v>
      </c>
      <c r="K1210" s="115">
        <v>0</v>
      </c>
      <c r="L1210" s="115">
        <v>0</v>
      </c>
      <c r="M1210" s="115">
        <v>0</v>
      </c>
      <c r="N1210" s="115">
        <v>0</v>
      </c>
      <c r="O1210" s="115">
        <v>0</v>
      </c>
      <c r="P1210" s="115">
        <v>0</v>
      </c>
      <c r="Q1210" s="115">
        <v>0</v>
      </c>
      <c r="R1210" s="115">
        <v>0</v>
      </c>
      <c r="S1210" s="115">
        <v>0</v>
      </c>
      <c r="T1210" s="115">
        <v>0</v>
      </c>
      <c r="U1210" s="115">
        <v>0</v>
      </c>
      <c r="V1210" s="115">
        <v>0</v>
      </c>
      <c r="W1210" s="115">
        <v>0</v>
      </c>
      <c r="X1210" s="115">
        <v>0</v>
      </c>
      <c r="Y1210" s="115">
        <v>0</v>
      </c>
      <c r="Z1210" s="115">
        <v>0</v>
      </c>
      <c r="AA1210" s="115">
        <v>0</v>
      </c>
      <c r="AB1210" s="115">
        <v>0</v>
      </c>
      <c r="AC1210" s="115">
        <v>0</v>
      </c>
      <c r="AD1210" s="115">
        <v>0</v>
      </c>
      <c r="AE1210" s="115">
        <v>0</v>
      </c>
      <c r="AF1210" s="115">
        <v>0</v>
      </c>
      <c r="AG1210" s="115">
        <v>0</v>
      </c>
    </row>
    <row r="1211" spans="1:33">
      <c r="A1211" s="115" t="s">
        <v>1229</v>
      </c>
      <c r="B1211" s="115" t="s">
        <v>19</v>
      </c>
      <c r="C1211" s="115">
        <v>0</v>
      </c>
      <c r="D1211" s="115">
        <v>0</v>
      </c>
      <c r="E1211" s="115">
        <v>0</v>
      </c>
      <c r="F1211" s="115">
        <v>0</v>
      </c>
      <c r="G1211" s="115">
        <v>0</v>
      </c>
      <c r="H1211" s="115">
        <v>0</v>
      </c>
      <c r="I1211" s="115">
        <v>0</v>
      </c>
      <c r="J1211" s="115">
        <v>0</v>
      </c>
      <c r="K1211" s="115">
        <v>0</v>
      </c>
      <c r="L1211" s="115">
        <v>0</v>
      </c>
      <c r="M1211" s="115">
        <v>0</v>
      </c>
      <c r="N1211" s="115">
        <v>0</v>
      </c>
      <c r="O1211" s="115">
        <v>0</v>
      </c>
      <c r="P1211" s="115">
        <v>0</v>
      </c>
      <c r="Q1211" s="115">
        <v>0</v>
      </c>
      <c r="R1211" s="115">
        <v>0</v>
      </c>
      <c r="S1211" s="115">
        <v>0</v>
      </c>
      <c r="T1211" s="115">
        <v>0</v>
      </c>
      <c r="U1211" s="115">
        <v>0</v>
      </c>
      <c r="V1211" s="115">
        <v>0</v>
      </c>
      <c r="W1211" s="115">
        <v>0</v>
      </c>
      <c r="X1211" s="115">
        <v>0</v>
      </c>
      <c r="Y1211" s="115">
        <v>0</v>
      </c>
      <c r="Z1211" s="115">
        <v>0</v>
      </c>
      <c r="AA1211" s="115">
        <v>0</v>
      </c>
      <c r="AB1211" s="115">
        <v>0</v>
      </c>
      <c r="AC1211" s="115">
        <v>0</v>
      </c>
      <c r="AD1211" s="115">
        <v>0</v>
      </c>
      <c r="AE1211" s="115">
        <v>0</v>
      </c>
      <c r="AF1211" s="115">
        <v>0</v>
      </c>
      <c r="AG1211" s="115">
        <v>0</v>
      </c>
    </row>
    <row r="1212" spans="1:33">
      <c r="A1212" s="115" t="s">
        <v>1230</v>
      </c>
      <c r="B1212" s="115" t="s">
        <v>19</v>
      </c>
      <c r="C1212" s="115">
        <v>0</v>
      </c>
      <c r="D1212" s="115">
        <v>0</v>
      </c>
      <c r="E1212" s="115">
        <v>0</v>
      </c>
      <c r="F1212" s="115">
        <v>0</v>
      </c>
      <c r="G1212" s="115">
        <v>0</v>
      </c>
      <c r="H1212" s="115">
        <v>0</v>
      </c>
      <c r="I1212" s="115">
        <v>0</v>
      </c>
      <c r="J1212" s="115">
        <v>0</v>
      </c>
      <c r="K1212" s="115">
        <v>0</v>
      </c>
      <c r="L1212" s="115">
        <v>0</v>
      </c>
      <c r="M1212" s="115">
        <v>0</v>
      </c>
      <c r="N1212" s="115">
        <v>0</v>
      </c>
      <c r="O1212" s="115">
        <v>0</v>
      </c>
      <c r="P1212" s="115">
        <v>0</v>
      </c>
      <c r="Q1212" s="115">
        <v>0</v>
      </c>
      <c r="R1212" s="115">
        <v>0</v>
      </c>
      <c r="S1212" s="115">
        <v>0</v>
      </c>
      <c r="T1212" s="115">
        <v>0</v>
      </c>
      <c r="U1212" s="115">
        <v>0</v>
      </c>
      <c r="V1212" s="115">
        <v>0</v>
      </c>
      <c r="W1212" s="115">
        <v>0</v>
      </c>
      <c r="X1212" s="115">
        <v>0</v>
      </c>
      <c r="Y1212" s="115">
        <v>0</v>
      </c>
      <c r="Z1212" s="115">
        <v>0</v>
      </c>
      <c r="AA1212" s="115">
        <v>0</v>
      </c>
      <c r="AB1212" s="115">
        <v>0</v>
      </c>
      <c r="AC1212" s="115">
        <v>0</v>
      </c>
      <c r="AD1212" s="115">
        <v>0</v>
      </c>
      <c r="AE1212" s="115">
        <v>0</v>
      </c>
      <c r="AF1212" s="115">
        <v>0</v>
      </c>
      <c r="AG1212" s="115">
        <v>0</v>
      </c>
    </row>
    <row r="1213" spans="1:33">
      <c r="A1213" s="115" t="s">
        <v>1231</v>
      </c>
      <c r="B1213" s="115" t="s">
        <v>19</v>
      </c>
      <c r="C1213" s="115">
        <v>0</v>
      </c>
      <c r="D1213" s="115">
        <v>0</v>
      </c>
      <c r="E1213" s="115">
        <v>0</v>
      </c>
      <c r="F1213" s="115">
        <v>0</v>
      </c>
      <c r="G1213" s="115">
        <v>0</v>
      </c>
      <c r="H1213" s="115">
        <v>0</v>
      </c>
      <c r="I1213" s="115">
        <v>0</v>
      </c>
      <c r="J1213" s="115">
        <v>0</v>
      </c>
      <c r="K1213" s="115">
        <v>0</v>
      </c>
      <c r="L1213" s="115">
        <v>0</v>
      </c>
      <c r="M1213" s="115">
        <v>0</v>
      </c>
      <c r="N1213" s="115">
        <v>0</v>
      </c>
      <c r="O1213" s="115">
        <v>0</v>
      </c>
      <c r="P1213" s="115">
        <v>0</v>
      </c>
      <c r="Q1213" s="115">
        <v>0</v>
      </c>
      <c r="R1213" s="115">
        <v>0</v>
      </c>
      <c r="S1213" s="115">
        <v>0</v>
      </c>
      <c r="T1213" s="115">
        <v>0</v>
      </c>
      <c r="U1213" s="115">
        <v>0</v>
      </c>
      <c r="V1213" s="115">
        <v>0</v>
      </c>
      <c r="W1213" s="115">
        <v>0</v>
      </c>
      <c r="X1213" s="115">
        <v>0</v>
      </c>
      <c r="Y1213" s="115">
        <v>0</v>
      </c>
      <c r="Z1213" s="115">
        <v>0</v>
      </c>
      <c r="AA1213" s="115">
        <v>0</v>
      </c>
      <c r="AB1213" s="115">
        <v>0</v>
      </c>
      <c r="AC1213" s="115">
        <v>0</v>
      </c>
      <c r="AD1213" s="115">
        <v>0</v>
      </c>
      <c r="AE1213" s="115">
        <v>0</v>
      </c>
      <c r="AF1213" s="115">
        <v>0</v>
      </c>
      <c r="AG1213" s="115">
        <v>0</v>
      </c>
    </row>
    <row r="1214" spans="1:33">
      <c r="A1214" s="115" t="s">
        <v>1232</v>
      </c>
      <c r="B1214" s="115" t="s">
        <v>19</v>
      </c>
      <c r="C1214" s="115">
        <v>0</v>
      </c>
      <c r="D1214" s="115">
        <v>0</v>
      </c>
      <c r="E1214" s="115">
        <v>0</v>
      </c>
      <c r="F1214" s="115">
        <v>0</v>
      </c>
      <c r="G1214" s="115">
        <v>0</v>
      </c>
      <c r="H1214" s="115">
        <v>0</v>
      </c>
      <c r="I1214" s="115">
        <v>0</v>
      </c>
      <c r="J1214" s="115">
        <v>0</v>
      </c>
      <c r="K1214" s="115">
        <v>0</v>
      </c>
      <c r="L1214" s="115">
        <v>0</v>
      </c>
      <c r="M1214" s="115">
        <v>0</v>
      </c>
      <c r="N1214" s="115">
        <v>0</v>
      </c>
      <c r="O1214" s="115">
        <v>0</v>
      </c>
      <c r="P1214" s="115">
        <v>0</v>
      </c>
      <c r="Q1214" s="115">
        <v>0</v>
      </c>
      <c r="R1214" s="115">
        <v>0</v>
      </c>
      <c r="S1214" s="115">
        <v>0</v>
      </c>
      <c r="T1214" s="115">
        <v>0</v>
      </c>
      <c r="U1214" s="115">
        <v>0</v>
      </c>
      <c r="V1214" s="115">
        <v>0</v>
      </c>
      <c r="W1214" s="115">
        <v>0</v>
      </c>
      <c r="X1214" s="115">
        <v>0</v>
      </c>
      <c r="Y1214" s="115">
        <v>0</v>
      </c>
      <c r="Z1214" s="115">
        <v>0</v>
      </c>
      <c r="AA1214" s="115">
        <v>0</v>
      </c>
      <c r="AB1214" s="115">
        <v>0</v>
      </c>
      <c r="AC1214" s="115">
        <v>0</v>
      </c>
      <c r="AD1214" s="115">
        <v>0</v>
      </c>
      <c r="AE1214" s="115">
        <v>0</v>
      </c>
      <c r="AF1214" s="115">
        <v>0</v>
      </c>
      <c r="AG1214" s="115">
        <v>0</v>
      </c>
    </row>
    <row r="1215" spans="1:33">
      <c r="A1215" s="115" t="s">
        <v>1233</v>
      </c>
      <c r="B1215" s="115" t="s">
        <v>19</v>
      </c>
      <c r="C1215" s="115">
        <v>0</v>
      </c>
      <c r="D1215" s="115">
        <v>0</v>
      </c>
      <c r="E1215" s="115">
        <v>0</v>
      </c>
      <c r="F1215" s="115">
        <v>0</v>
      </c>
      <c r="G1215" s="115">
        <v>0</v>
      </c>
      <c r="H1215" s="115">
        <v>0</v>
      </c>
      <c r="I1215" s="115">
        <v>0</v>
      </c>
      <c r="J1215" s="115">
        <v>0</v>
      </c>
      <c r="K1215" s="115">
        <v>0</v>
      </c>
      <c r="L1215" s="115">
        <v>0</v>
      </c>
      <c r="M1215" s="115">
        <v>0</v>
      </c>
      <c r="N1215" s="115">
        <v>0</v>
      </c>
      <c r="O1215" s="115">
        <v>0</v>
      </c>
      <c r="P1215" s="115">
        <v>0</v>
      </c>
      <c r="Q1215" s="115">
        <v>0</v>
      </c>
      <c r="R1215" s="115">
        <v>0</v>
      </c>
      <c r="S1215" s="115">
        <v>0</v>
      </c>
      <c r="T1215" s="115">
        <v>0</v>
      </c>
      <c r="U1215" s="115">
        <v>0</v>
      </c>
      <c r="V1215" s="115">
        <v>0</v>
      </c>
      <c r="W1215" s="115">
        <v>0</v>
      </c>
      <c r="X1215" s="115">
        <v>0</v>
      </c>
      <c r="Y1215" s="115">
        <v>0</v>
      </c>
      <c r="Z1215" s="115">
        <v>0</v>
      </c>
      <c r="AA1215" s="115">
        <v>0</v>
      </c>
      <c r="AB1215" s="115">
        <v>0</v>
      </c>
      <c r="AC1215" s="115">
        <v>0</v>
      </c>
      <c r="AD1215" s="115">
        <v>0</v>
      </c>
      <c r="AE1215" s="115">
        <v>0</v>
      </c>
      <c r="AF1215" s="115">
        <v>0</v>
      </c>
      <c r="AG1215" s="115">
        <v>0</v>
      </c>
    </row>
    <row r="1216" spans="1:33">
      <c r="A1216" s="115" t="s">
        <v>1234</v>
      </c>
      <c r="B1216" s="115" t="s">
        <v>19</v>
      </c>
      <c r="C1216" s="115">
        <v>0</v>
      </c>
      <c r="D1216" s="115">
        <v>0</v>
      </c>
      <c r="E1216" s="115">
        <v>0</v>
      </c>
      <c r="F1216" s="115">
        <v>0</v>
      </c>
      <c r="G1216" s="115">
        <v>0</v>
      </c>
      <c r="H1216" s="115">
        <v>0</v>
      </c>
      <c r="I1216" s="115">
        <v>0</v>
      </c>
      <c r="J1216" s="115">
        <v>0</v>
      </c>
      <c r="K1216" s="115">
        <v>0</v>
      </c>
      <c r="L1216" s="115">
        <v>0</v>
      </c>
      <c r="M1216" s="115">
        <v>0</v>
      </c>
      <c r="N1216" s="115">
        <v>0</v>
      </c>
      <c r="O1216" s="115">
        <v>0</v>
      </c>
      <c r="P1216" s="115">
        <v>0</v>
      </c>
      <c r="Q1216" s="115">
        <v>0</v>
      </c>
      <c r="R1216" s="115">
        <v>0</v>
      </c>
      <c r="S1216" s="115">
        <v>0</v>
      </c>
      <c r="T1216" s="115">
        <v>0</v>
      </c>
      <c r="U1216" s="115">
        <v>0</v>
      </c>
      <c r="V1216" s="115">
        <v>0</v>
      </c>
      <c r="W1216" s="115">
        <v>0</v>
      </c>
      <c r="X1216" s="115">
        <v>0</v>
      </c>
      <c r="Y1216" s="115">
        <v>0</v>
      </c>
      <c r="Z1216" s="115">
        <v>0</v>
      </c>
      <c r="AA1216" s="115">
        <v>0</v>
      </c>
      <c r="AB1216" s="115">
        <v>0</v>
      </c>
      <c r="AC1216" s="115">
        <v>0</v>
      </c>
      <c r="AD1216" s="115">
        <v>0</v>
      </c>
      <c r="AE1216" s="115">
        <v>0</v>
      </c>
      <c r="AF1216" s="115">
        <v>0</v>
      </c>
      <c r="AG1216" s="115">
        <v>0</v>
      </c>
    </row>
    <row r="1217" spans="1:33">
      <c r="A1217" s="115" t="s">
        <v>1235</v>
      </c>
      <c r="B1217" s="115" t="s">
        <v>19</v>
      </c>
      <c r="C1217" s="115">
        <v>0</v>
      </c>
      <c r="D1217" s="115">
        <v>0</v>
      </c>
      <c r="E1217" s="115">
        <v>0</v>
      </c>
      <c r="F1217" s="115">
        <v>0</v>
      </c>
      <c r="G1217" s="115">
        <v>0</v>
      </c>
      <c r="H1217" s="115">
        <v>0</v>
      </c>
      <c r="I1217" s="115">
        <v>0</v>
      </c>
      <c r="J1217" s="115">
        <v>0</v>
      </c>
      <c r="K1217" s="115">
        <v>0</v>
      </c>
      <c r="L1217" s="115">
        <v>0</v>
      </c>
      <c r="M1217" s="115">
        <v>0</v>
      </c>
      <c r="N1217" s="115">
        <v>0</v>
      </c>
      <c r="O1217" s="115">
        <v>0</v>
      </c>
      <c r="P1217" s="115">
        <v>0</v>
      </c>
      <c r="Q1217" s="115">
        <v>0</v>
      </c>
      <c r="R1217" s="115">
        <v>0</v>
      </c>
      <c r="S1217" s="115">
        <v>0</v>
      </c>
      <c r="T1217" s="115">
        <v>0</v>
      </c>
      <c r="U1217" s="115">
        <v>0</v>
      </c>
      <c r="V1217" s="115">
        <v>0</v>
      </c>
      <c r="W1217" s="115">
        <v>0</v>
      </c>
      <c r="X1217" s="115">
        <v>0</v>
      </c>
      <c r="Y1217" s="115">
        <v>0</v>
      </c>
      <c r="Z1217" s="115">
        <v>0</v>
      </c>
      <c r="AA1217" s="115">
        <v>0</v>
      </c>
      <c r="AB1217" s="115">
        <v>0</v>
      </c>
      <c r="AC1217" s="115">
        <v>0</v>
      </c>
      <c r="AD1217" s="115">
        <v>0</v>
      </c>
      <c r="AE1217" s="115">
        <v>0</v>
      </c>
      <c r="AF1217" s="115">
        <v>0</v>
      </c>
      <c r="AG1217" s="115">
        <v>0</v>
      </c>
    </row>
    <row r="1218" spans="1:33">
      <c r="A1218" s="115" t="s">
        <v>1236</v>
      </c>
      <c r="B1218" s="115" t="s">
        <v>19</v>
      </c>
      <c r="C1218" s="115">
        <v>0</v>
      </c>
      <c r="D1218" s="115">
        <v>0</v>
      </c>
      <c r="E1218" s="115">
        <v>0</v>
      </c>
      <c r="F1218" s="115">
        <v>0</v>
      </c>
      <c r="G1218" s="115">
        <v>0</v>
      </c>
      <c r="H1218" s="115">
        <v>0</v>
      </c>
      <c r="I1218" s="115">
        <v>0</v>
      </c>
      <c r="J1218" s="115">
        <v>0</v>
      </c>
      <c r="K1218" s="115">
        <v>0</v>
      </c>
      <c r="L1218" s="115">
        <v>0</v>
      </c>
      <c r="M1218" s="115">
        <v>0</v>
      </c>
      <c r="N1218" s="115">
        <v>0</v>
      </c>
      <c r="O1218" s="115">
        <v>0</v>
      </c>
      <c r="P1218" s="115">
        <v>0</v>
      </c>
      <c r="Q1218" s="115">
        <v>0</v>
      </c>
      <c r="R1218" s="115">
        <v>0</v>
      </c>
      <c r="S1218" s="115">
        <v>0</v>
      </c>
      <c r="T1218" s="115">
        <v>0</v>
      </c>
      <c r="U1218" s="115">
        <v>0</v>
      </c>
      <c r="V1218" s="115">
        <v>0</v>
      </c>
      <c r="W1218" s="115">
        <v>0</v>
      </c>
      <c r="X1218" s="115">
        <v>0</v>
      </c>
      <c r="Y1218" s="115">
        <v>0</v>
      </c>
      <c r="Z1218" s="115">
        <v>0</v>
      </c>
      <c r="AA1218" s="115">
        <v>0</v>
      </c>
      <c r="AB1218" s="115">
        <v>0</v>
      </c>
      <c r="AC1218" s="115">
        <v>0</v>
      </c>
      <c r="AD1218" s="115">
        <v>0</v>
      </c>
      <c r="AE1218" s="115">
        <v>0</v>
      </c>
      <c r="AF1218" s="115">
        <v>0</v>
      </c>
      <c r="AG1218" s="115">
        <v>0</v>
      </c>
    </row>
    <row r="1219" spans="1:33">
      <c r="A1219" s="115" t="s">
        <v>1237</v>
      </c>
      <c r="B1219" s="115" t="s">
        <v>19</v>
      </c>
      <c r="C1219" s="115">
        <v>0</v>
      </c>
      <c r="D1219" s="115">
        <v>0</v>
      </c>
      <c r="E1219" s="115">
        <v>0</v>
      </c>
      <c r="F1219" s="115">
        <v>0</v>
      </c>
      <c r="G1219" s="115">
        <v>0</v>
      </c>
      <c r="H1219" s="115">
        <v>0</v>
      </c>
      <c r="I1219" s="115">
        <v>0</v>
      </c>
      <c r="J1219" s="115">
        <v>0</v>
      </c>
      <c r="K1219" s="115">
        <v>0</v>
      </c>
      <c r="L1219" s="115">
        <v>0</v>
      </c>
      <c r="M1219" s="115">
        <v>0</v>
      </c>
      <c r="N1219" s="115">
        <v>0</v>
      </c>
      <c r="O1219" s="115">
        <v>0</v>
      </c>
      <c r="P1219" s="115">
        <v>0</v>
      </c>
      <c r="Q1219" s="115">
        <v>0</v>
      </c>
      <c r="R1219" s="115">
        <v>0</v>
      </c>
      <c r="S1219" s="115">
        <v>0</v>
      </c>
      <c r="T1219" s="115">
        <v>0</v>
      </c>
      <c r="U1219" s="115">
        <v>0</v>
      </c>
      <c r="V1219" s="115">
        <v>0</v>
      </c>
      <c r="W1219" s="115">
        <v>0</v>
      </c>
      <c r="X1219" s="115">
        <v>0</v>
      </c>
      <c r="Y1219" s="115">
        <v>0</v>
      </c>
      <c r="Z1219" s="115">
        <v>0</v>
      </c>
      <c r="AA1219" s="115">
        <v>0</v>
      </c>
      <c r="AB1219" s="115">
        <v>0</v>
      </c>
      <c r="AC1219" s="115">
        <v>0</v>
      </c>
      <c r="AD1219" s="115">
        <v>0</v>
      </c>
      <c r="AE1219" s="115">
        <v>0</v>
      </c>
      <c r="AF1219" s="115">
        <v>0</v>
      </c>
      <c r="AG1219" s="115">
        <v>0</v>
      </c>
    </row>
    <row r="1220" spans="1:33">
      <c r="A1220" s="115" t="s">
        <v>1238</v>
      </c>
      <c r="B1220" s="115" t="s">
        <v>19</v>
      </c>
      <c r="C1220" s="115">
        <v>0</v>
      </c>
      <c r="D1220" s="115">
        <v>0</v>
      </c>
      <c r="E1220" s="115">
        <v>0</v>
      </c>
      <c r="F1220" s="115">
        <v>0</v>
      </c>
      <c r="G1220" s="115">
        <v>0</v>
      </c>
      <c r="H1220" s="115">
        <v>0</v>
      </c>
      <c r="I1220" s="115">
        <v>0</v>
      </c>
      <c r="J1220" s="115">
        <v>0</v>
      </c>
      <c r="K1220" s="115">
        <v>0</v>
      </c>
      <c r="L1220" s="115">
        <v>0</v>
      </c>
      <c r="M1220" s="115">
        <v>0</v>
      </c>
      <c r="N1220" s="115">
        <v>0</v>
      </c>
      <c r="O1220" s="115">
        <v>0</v>
      </c>
      <c r="P1220" s="115">
        <v>0</v>
      </c>
      <c r="Q1220" s="115">
        <v>0</v>
      </c>
      <c r="R1220" s="115">
        <v>0</v>
      </c>
      <c r="S1220" s="115">
        <v>0</v>
      </c>
      <c r="T1220" s="115">
        <v>0</v>
      </c>
      <c r="U1220" s="115">
        <v>0</v>
      </c>
      <c r="V1220" s="115">
        <v>0</v>
      </c>
      <c r="W1220" s="115">
        <v>0</v>
      </c>
      <c r="X1220" s="115">
        <v>0</v>
      </c>
      <c r="Y1220" s="115">
        <v>0</v>
      </c>
      <c r="Z1220" s="115">
        <v>0</v>
      </c>
      <c r="AA1220" s="115">
        <v>0</v>
      </c>
      <c r="AB1220" s="115">
        <v>0</v>
      </c>
      <c r="AC1220" s="115">
        <v>0</v>
      </c>
      <c r="AD1220" s="115">
        <v>0</v>
      </c>
      <c r="AE1220" s="115">
        <v>0</v>
      </c>
      <c r="AF1220" s="115">
        <v>0</v>
      </c>
      <c r="AG1220" s="115">
        <v>0</v>
      </c>
    </row>
    <row r="1221" spans="1:33">
      <c r="A1221" s="115" t="s">
        <v>1239</v>
      </c>
      <c r="B1221" s="115" t="s">
        <v>19</v>
      </c>
      <c r="C1221" s="115">
        <v>0</v>
      </c>
      <c r="D1221" s="115">
        <v>0</v>
      </c>
      <c r="E1221" s="115">
        <v>0</v>
      </c>
      <c r="F1221" s="115">
        <v>0</v>
      </c>
      <c r="G1221" s="115">
        <v>0</v>
      </c>
      <c r="H1221" s="115">
        <v>0</v>
      </c>
      <c r="I1221" s="115">
        <v>0</v>
      </c>
      <c r="J1221" s="115">
        <v>0</v>
      </c>
      <c r="K1221" s="115">
        <v>0</v>
      </c>
      <c r="L1221" s="115">
        <v>0</v>
      </c>
      <c r="M1221" s="115">
        <v>0</v>
      </c>
      <c r="N1221" s="115">
        <v>0</v>
      </c>
      <c r="O1221" s="115">
        <v>0</v>
      </c>
      <c r="P1221" s="115">
        <v>0</v>
      </c>
      <c r="Q1221" s="115">
        <v>0</v>
      </c>
      <c r="R1221" s="115">
        <v>0</v>
      </c>
      <c r="S1221" s="115">
        <v>0</v>
      </c>
      <c r="T1221" s="115">
        <v>0</v>
      </c>
      <c r="U1221" s="115">
        <v>0</v>
      </c>
      <c r="V1221" s="115">
        <v>0</v>
      </c>
      <c r="W1221" s="115">
        <v>0</v>
      </c>
      <c r="X1221" s="115">
        <v>0</v>
      </c>
      <c r="Y1221" s="115">
        <v>0</v>
      </c>
      <c r="Z1221" s="115">
        <v>0</v>
      </c>
      <c r="AA1221" s="115">
        <v>0</v>
      </c>
      <c r="AB1221" s="115">
        <v>0</v>
      </c>
      <c r="AC1221" s="115">
        <v>0</v>
      </c>
      <c r="AD1221" s="115">
        <v>0</v>
      </c>
      <c r="AE1221" s="115">
        <v>0</v>
      </c>
      <c r="AF1221" s="115">
        <v>0</v>
      </c>
      <c r="AG1221" s="115">
        <v>0</v>
      </c>
    </row>
    <row r="1222" spans="1:33">
      <c r="A1222" s="115" t="s">
        <v>1240</v>
      </c>
      <c r="B1222" s="115" t="s">
        <v>19</v>
      </c>
      <c r="C1222" s="115">
        <v>0</v>
      </c>
      <c r="D1222" s="115">
        <v>0</v>
      </c>
      <c r="E1222" s="115">
        <v>0</v>
      </c>
      <c r="F1222" s="115">
        <v>0</v>
      </c>
      <c r="G1222" s="115">
        <v>0</v>
      </c>
      <c r="H1222" s="115">
        <v>0</v>
      </c>
      <c r="I1222" s="115">
        <v>0</v>
      </c>
      <c r="J1222" s="115">
        <v>0</v>
      </c>
      <c r="K1222" s="115">
        <v>0</v>
      </c>
      <c r="L1222" s="115">
        <v>0</v>
      </c>
      <c r="M1222" s="115">
        <v>0</v>
      </c>
      <c r="N1222" s="115">
        <v>0</v>
      </c>
      <c r="O1222" s="115">
        <v>0</v>
      </c>
      <c r="P1222" s="115">
        <v>0</v>
      </c>
      <c r="Q1222" s="115">
        <v>0</v>
      </c>
      <c r="R1222" s="115">
        <v>0</v>
      </c>
      <c r="S1222" s="115">
        <v>0</v>
      </c>
      <c r="T1222" s="115">
        <v>0</v>
      </c>
      <c r="U1222" s="115">
        <v>0</v>
      </c>
      <c r="V1222" s="115">
        <v>0</v>
      </c>
      <c r="W1222" s="115">
        <v>0</v>
      </c>
      <c r="X1222" s="115">
        <v>0</v>
      </c>
      <c r="Y1222" s="115">
        <v>0</v>
      </c>
      <c r="Z1222" s="115">
        <v>0</v>
      </c>
      <c r="AA1222" s="115">
        <v>0</v>
      </c>
      <c r="AB1222" s="115">
        <v>0</v>
      </c>
      <c r="AC1222" s="115">
        <v>0</v>
      </c>
      <c r="AD1222" s="115">
        <v>0</v>
      </c>
      <c r="AE1222" s="115">
        <v>0</v>
      </c>
      <c r="AF1222" s="115">
        <v>0</v>
      </c>
      <c r="AG1222" s="115">
        <v>0</v>
      </c>
    </row>
    <row r="1223" spans="1:33">
      <c r="A1223" s="115" t="s">
        <v>1241</v>
      </c>
      <c r="B1223" s="115" t="s">
        <v>19</v>
      </c>
      <c r="C1223" s="115">
        <v>0</v>
      </c>
      <c r="D1223" s="115">
        <v>0</v>
      </c>
      <c r="E1223" s="115">
        <v>0</v>
      </c>
      <c r="F1223" s="115">
        <v>0</v>
      </c>
      <c r="G1223" s="115">
        <v>0</v>
      </c>
      <c r="H1223" s="115">
        <v>0</v>
      </c>
      <c r="I1223" s="115">
        <v>0</v>
      </c>
      <c r="J1223" s="115">
        <v>0</v>
      </c>
      <c r="K1223" s="115">
        <v>0</v>
      </c>
      <c r="L1223" s="115">
        <v>0</v>
      </c>
      <c r="M1223" s="115">
        <v>0</v>
      </c>
      <c r="N1223" s="115">
        <v>0</v>
      </c>
      <c r="O1223" s="115">
        <v>0</v>
      </c>
      <c r="P1223" s="115">
        <v>0</v>
      </c>
      <c r="Q1223" s="115">
        <v>0</v>
      </c>
      <c r="R1223" s="115">
        <v>0</v>
      </c>
      <c r="S1223" s="115">
        <v>0</v>
      </c>
      <c r="T1223" s="115">
        <v>0</v>
      </c>
      <c r="U1223" s="115">
        <v>0</v>
      </c>
      <c r="V1223" s="115">
        <v>0</v>
      </c>
      <c r="W1223" s="115">
        <v>0</v>
      </c>
      <c r="X1223" s="115">
        <v>0</v>
      </c>
      <c r="Y1223" s="115">
        <v>0</v>
      </c>
      <c r="Z1223" s="115">
        <v>0</v>
      </c>
      <c r="AA1223" s="115">
        <v>0</v>
      </c>
      <c r="AB1223" s="115">
        <v>0</v>
      </c>
      <c r="AC1223" s="115">
        <v>0</v>
      </c>
      <c r="AD1223" s="115">
        <v>0</v>
      </c>
      <c r="AE1223" s="115">
        <v>0</v>
      </c>
      <c r="AF1223" s="115">
        <v>0</v>
      </c>
      <c r="AG1223" s="115">
        <v>0</v>
      </c>
    </row>
    <row r="1224" spans="1:33">
      <c r="A1224" s="115" t="s">
        <v>1242</v>
      </c>
      <c r="B1224" s="115" t="s">
        <v>19</v>
      </c>
      <c r="C1224" s="2">
        <v>730617000</v>
      </c>
      <c r="D1224" s="2">
        <v>746609000</v>
      </c>
      <c r="E1224" s="2">
        <v>725212000</v>
      </c>
      <c r="F1224" s="2">
        <v>711276000</v>
      </c>
      <c r="G1224" s="2">
        <v>696481000</v>
      </c>
      <c r="H1224" s="2">
        <v>680118000</v>
      </c>
      <c r="I1224" s="2">
        <v>663516000</v>
      </c>
      <c r="J1224" s="2">
        <v>647453000</v>
      </c>
      <c r="K1224" s="2">
        <v>632797000</v>
      </c>
      <c r="L1224" s="2">
        <v>615774000</v>
      </c>
      <c r="M1224" s="2">
        <v>592580000</v>
      </c>
      <c r="N1224" s="2">
        <v>569364000</v>
      </c>
      <c r="O1224" s="2">
        <v>546755000</v>
      </c>
      <c r="P1224" s="2">
        <v>525083000</v>
      </c>
      <c r="Q1224" s="2">
        <v>504021000</v>
      </c>
      <c r="R1224" s="2">
        <v>483562000</v>
      </c>
      <c r="S1224" s="2">
        <v>463269000</v>
      </c>
      <c r="T1224" s="2">
        <v>443723000</v>
      </c>
      <c r="U1224" s="2">
        <v>424469000</v>
      </c>
      <c r="V1224" s="2">
        <v>405476000</v>
      </c>
      <c r="W1224" s="2">
        <v>386839000</v>
      </c>
      <c r="X1224" s="2">
        <v>368056000</v>
      </c>
      <c r="Y1224" s="2">
        <v>349506000</v>
      </c>
      <c r="Z1224" s="2">
        <v>331184000</v>
      </c>
      <c r="AA1224" s="2">
        <v>313163000</v>
      </c>
      <c r="AB1224" s="2">
        <v>295643000</v>
      </c>
      <c r="AC1224" s="2">
        <v>279061000</v>
      </c>
      <c r="AD1224" s="2">
        <v>263414000</v>
      </c>
      <c r="AE1224" s="2">
        <v>249123000</v>
      </c>
      <c r="AF1224" s="2">
        <v>236297000</v>
      </c>
      <c r="AG1224" s="2">
        <v>225006000</v>
      </c>
    </row>
    <row r="1225" spans="1:33">
      <c r="A1225" s="115" t="s">
        <v>1243</v>
      </c>
      <c r="B1225" s="115" t="s">
        <v>19</v>
      </c>
      <c r="C1225" s="115">
        <v>0</v>
      </c>
      <c r="D1225" s="115">
        <v>0</v>
      </c>
      <c r="E1225" s="115">
        <v>0</v>
      </c>
      <c r="F1225" s="115">
        <v>0</v>
      </c>
      <c r="G1225" s="115">
        <v>0</v>
      </c>
      <c r="H1225" s="115">
        <v>0</v>
      </c>
      <c r="I1225" s="115">
        <v>0</v>
      </c>
      <c r="J1225" s="115">
        <v>0</v>
      </c>
      <c r="K1225" s="115">
        <v>0</v>
      </c>
      <c r="L1225" s="115">
        <v>0</v>
      </c>
      <c r="M1225" s="115">
        <v>0</v>
      </c>
      <c r="N1225" s="115">
        <v>0</v>
      </c>
      <c r="O1225" s="115">
        <v>0</v>
      </c>
      <c r="P1225" s="115">
        <v>0</v>
      </c>
      <c r="Q1225" s="115">
        <v>0</v>
      </c>
      <c r="R1225" s="115">
        <v>0</v>
      </c>
      <c r="S1225" s="115">
        <v>0</v>
      </c>
      <c r="T1225" s="115">
        <v>0</v>
      </c>
      <c r="U1225" s="115">
        <v>0</v>
      </c>
      <c r="V1225" s="115">
        <v>0</v>
      </c>
      <c r="W1225" s="115">
        <v>0</v>
      </c>
      <c r="X1225" s="115">
        <v>0</v>
      </c>
      <c r="Y1225" s="115">
        <v>0</v>
      </c>
      <c r="Z1225" s="115">
        <v>0</v>
      </c>
      <c r="AA1225" s="115">
        <v>0</v>
      </c>
      <c r="AB1225" s="115">
        <v>0</v>
      </c>
      <c r="AC1225" s="115">
        <v>0</v>
      </c>
      <c r="AD1225" s="115">
        <v>0</v>
      </c>
      <c r="AE1225" s="115">
        <v>0</v>
      </c>
      <c r="AF1225" s="115">
        <v>0</v>
      </c>
      <c r="AG1225" s="115">
        <v>0</v>
      </c>
    </row>
    <row r="1226" spans="1:33">
      <c r="A1226" s="115" t="s">
        <v>1244</v>
      </c>
      <c r="B1226" s="115" t="s">
        <v>19</v>
      </c>
      <c r="C1226" s="2">
        <v>37022600</v>
      </c>
      <c r="D1226" s="2">
        <v>37887600</v>
      </c>
      <c r="E1226" s="2">
        <v>39913700</v>
      </c>
      <c r="F1226" s="2">
        <v>37147300</v>
      </c>
      <c r="G1226" s="2">
        <v>32791200</v>
      </c>
      <c r="H1226" s="2">
        <v>28176700</v>
      </c>
      <c r="I1226" s="2">
        <v>22567700</v>
      </c>
      <c r="J1226" s="2">
        <v>15703000</v>
      </c>
      <c r="K1226" s="2">
        <v>7589620</v>
      </c>
      <c r="L1226" s="2">
        <v>1173880</v>
      </c>
      <c r="M1226" s="2">
        <v>1075760</v>
      </c>
      <c r="N1226" s="2">
        <v>1033610</v>
      </c>
      <c r="O1226" s="115">
        <v>992571</v>
      </c>
      <c r="P1226" s="115">
        <v>953227</v>
      </c>
      <c r="Q1226" s="115">
        <v>914991</v>
      </c>
      <c r="R1226" s="115">
        <v>877851</v>
      </c>
      <c r="S1226" s="115">
        <v>841010</v>
      </c>
      <c r="T1226" s="115">
        <v>845890</v>
      </c>
      <c r="U1226" s="115">
        <v>809183</v>
      </c>
      <c r="V1226" s="115">
        <v>772977</v>
      </c>
      <c r="W1226" s="115">
        <v>737449</v>
      </c>
      <c r="X1226" s="115">
        <v>735127</v>
      </c>
      <c r="Y1226" s="115">
        <v>698075</v>
      </c>
      <c r="Z1226" s="115">
        <v>661481</v>
      </c>
      <c r="AA1226" s="115">
        <v>625487</v>
      </c>
      <c r="AB1226" s="115">
        <v>617397</v>
      </c>
      <c r="AC1226" s="115">
        <v>582769</v>
      </c>
      <c r="AD1226" s="115">
        <v>550093</v>
      </c>
      <c r="AE1226" s="115">
        <v>520249</v>
      </c>
      <c r="AF1226" s="115">
        <v>514970</v>
      </c>
      <c r="AG1226" s="115">
        <v>490362</v>
      </c>
    </row>
    <row r="1227" spans="1:33">
      <c r="A1227" s="115" t="s">
        <v>1245</v>
      </c>
      <c r="B1227" s="115" t="s">
        <v>19</v>
      </c>
      <c r="C1227" s="115">
        <v>0</v>
      </c>
      <c r="D1227" s="115">
        <v>0</v>
      </c>
      <c r="E1227" s="115">
        <v>0</v>
      </c>
      <c r="F1227" s="115">
        <v>0</v>
      </c>
      <c r="G1227" s="115">
        <v>0</v>
      </c>
      <c r="H1227" s="115">
        <v>0</v>
      </c>
      <c r="I1227" s="115">
        <v>0</v>
      </c>
      <c r="J1227" s="115">
        <v>0</v>
      </c>
      <c r="K1227" s="115">
        <v>0</v>
      </c>
      <c r="L1227" s="115">
        <v>0</v>
      </c>
      <c r="M1227" s="115">
        <v>0</v>
      </c>
      <c r="N1227" s="115">
        <v>0</v>
      </c>
      <c r="O1227" s="115">
        <v>0</v>
      </c>
      <c r="P1227" s="115">
        <v>0</v>
      </c>
      <c r="Q1227" s="115">
        <v>0</v>
      </c>
      <c r="R1227" s="115">
        <v>0</v>
      </c>
      <c r="S1227" s="115">
        <v>0</v>
      </c>
      <c r="T1227" s="115">
        <v>0</v>
      </c>
      <c r="U1227" s="115">
        <v>0</v>
      </c>
      <c r="V1227" s="115">
        <v>0</v>
      </c>
      <c r="W1227" s="115">
        <v>0</v>
      </c>
      <c r="X1227" s="115">
        <v>0</v>
      </c>
      <c r="Y1227" s="115">
        <v>0</v>
      </c>
      <c r="Z1227" s="115">
        <v>0</v>
      </c>
      <c r="AA1227" s="115">
        <v>0</v>
      </c>
      <c r="AB1227" s="115">
        <v>0</v>
      </c>
      <c r="AC1227" s="115">
        <v>0</v>
      </c>
      <c r="AD1227" s="115">
        <v>0</v>
      </c>
      <c r="AE1227" s="115">
        <v>0</v>
      </c>
      <c r="AF1227" s="115">
        <v>0</v>
      </c>
      <c r="AG1227" s="115">
        <v>0</v>
      </c>
    </row>
    <row r="1228" spans="1:33">
      <c r="A1228" s="115" t="s">
        <v>1246</v>
      </c>
      <c r="B1228" s="115" t="s">
        <v>19</v>
      </c>
      <c r="C1228" s="115">
        <v>0</v>
      </c>
      <c r="D1228" s="115">
        <v>0</v>
      </c>
      <c r="E1228" s="115">
        <v>0</v>
      </c>
      <c r="F1228" s="115">
        <v>0</v>
      </c>
      <c r="G1228" s="115">
        <v>0</v>
      </c>
      <c r="H1228" s="115">
        <v>0</v>
      </c>
      <c r="I1228" s="115">
        <v>0</v>
      </c>
      <c r="J1228" s="115">
        <v>0</v>
      </c>
      <c r="K1228" s="115">
        <v>0</v>
      </c>
      <c r="L1228" s="115">
        <v>0</v>
      </c>
      <c r="M1228" s="115">
        <v>0</v>
      </c>
      <c r="N1228" s="115">
        <v>0</v>
      </c>
      <c r="O1228" s="115">
        <v>0</v>
      </c>
      <c r="P1228" s="115">
        <v>0</v>
      </c>
      <c r="Q1228" s="115">
        <v>0</v>
      </c>
      <c r="R1228" s="115">
        <v>0</v>
      </c>
      <c r="S1228" s="115">
        <v>0</v>
      </c>
      <c r="T1228" s="115">
        <v>0</v>
      </c>
      <c r="U1228" s="115">
        <v>0</v>
      </c>
      <c r="V1228" s="115">
        <v>0</v>
      </c>
      <c r="W1228" s="115">
        <v>0</v>
      </c>
      <c r="X1228" s="115">
        <v>0</v>
      </c>
      <c r="Y1228" s="115">
        <v>0</v>
      </c>
      <c r="Z1228" s="115">
        <v>0</v>
      </c>
      <c r="AA1228" s="115">
        <v>0</v>
      </c>
      <c r="AB1228" s="115">
        <v>0</v>
      </c>
      <c r="AC1228" s="115">
        <v>0</v>
      </c>
      <c r="AD1228" s="115">
        <v>0</v>
      </c>
      <c r="AE1228" s="115">
        <v>0</v>
      </c>
      <c r="AF1228" s="115">
        <v>0</v>
      </c>
      <c r="AG1228" s="115">
        <v>0</v>
      </c>
    </row>
    <row r="1229" spans="1:33">
      <c r="A1229" s="115" t="s">
        <v>1247</v>
      </c>
      <c r="B1229" s="115" t="s">
        <v>19</v>
      </c>
      <c r="C1229" s="115">
        <v>0</v>
      </c>
      <c r="D1229" s="115">
        <v>0</v>
      </c>
      <c r="E1229" s="115">
        <v>0</v>
      </c>
      <c r="F1229" s="115">
        <v>0</v>
      </c>
      <c r="G1229" s="115">
        <v>0</v>
      </c>
      <c r="H1229" s="115">
        <v>0</v>
      </c>
      <c r="I1229" s="115">
        <v>0</v>
      </c>
      <c r="J1229" s="115">
        <v>0</v>
      </c>
      <c r="K1229" s="115">
        <v>0</v>
      </c>
      <c r="L1229" s="115">
        <v>0</v>
      </c>
      <c r="M1229" s="115">
        <v>0</v>
      </c>
      <c r="N1229" s="115">
        <v>0</v>
      </c>
      <c r="O1229" s="115">
        <v>0</v>
      </c>
      <c r="P1229" s="115">
        <v>0</v>
      </c>
      <c r="Q1229" s="115">
        <v>0</v>
      </c>
      <c r="R1229" s="115">
        <v>0</v>
      </c>
      <c r="S1229" s="115">
        <v>0</v>
      </c>
      <c r="T1229" s="115">
        <v>0</v>
      </c>
      <c r="U1229" s="115">
        <v>0</v>
      </c>
      <c r="V1229" s="115">
        <v>0</v>
      </c>
      <c r="W1229" s="115">
        <v>0</v>
      </c>
      <c r="X1229" s="115">
        <v>0</v>
      </c>
      <c r="Y1229" s="115">
        <v>0</v>
      </c>
      <c r="Z1229" s="115">
        <v>0</v>
      </c>
      <c r="AA1229" s="115">
        <v>0</v>
      </c>
      <c r="AB1229" s="115">
        <v>0</v>
      </c>
      <c r="AC1229" s="115">
        <v>0</v>
      </c>
      <c r="AD1229" s="115">
        <v>0</v>
      </c>
      <c r="AE1229" s="115">
        <v>0</v>
      </c>
      <c r="AF1229" s="115">
        <v>0</v>
      </c>
      <c r="AG1229" s="115">
        <v>0</v>
      </c>
    </row>
    <row r="1230" spans="1:33">
      <c r="A1230" s="115" t="s">
        <v>1248</v>
      </c>
      <c r="B1230" s="115" t="s">
        <v>19</v>
      </c>
      <c r="C1230" s="115">
        <v>0</v>
      </c>
      <c r="D1230" s="115">
        <v>0</v>
      </c>
      <c r="E1230" s="115">
        <v>0</v>
      </c>
      <c r="F1230" s="115">
        <v>0</v>
      </c>
      <c r="G1230" s="115">
        <v>0</v>
      </c>
      <c r="H1230" s="115">
        <v>0</v>
      </c>
      <c r="I1230" s="115">
        <v>0</v>
      </c>
      <c r="J1230" s="115">
        <v>0</v>
      </c>
      <c r="K1230" s="115">
        <v>0</v>
      </c>
      <c r="L1230" s="115">
        <v>0</v>
      </c>
      <c r="M1230" s="115">
        <v>0</v>
      </c>
      <c r="N1230" s="115">
        <v>0</v>
      </c>
      <c r="O1230" s="115">
        <v>0</v>
      </c>
      <c r="P1230" s="115">
        <v>0</v>
      </c>
      <c r="Q1230" s="115">
        <v>0</v>
      </c>
      <c r="R1230" s="115">
        <v>0</v>
      </c>
      <c r="S1230" s="115">
        <v>0</v>
      </c>
      <c r="T1230" s="115">
        <v>0</v>
      </c>
      <c r="U1230" s="115">
        <v>0</v>
      </c>
      <c r="V1230" s="115">
        <v>0</v>
      </c>
      <c r="W1230" s="115">
        <v>0</v>
      </c>
      <c r="X1230" s="115">
        <v>0</v>
      </c>
      <c r="Y1230" s="115">
        <v>0</v>
      </c>
      <c r="Z1230" s="115">
        <v>0</v>
      </c>
      <c r="AA1230" s="115">
        <v>0</v>
      </c>
      <c r="AB1230" s="115">
        <v>0</v>
      </c>
      <c r="AC1230" s="115">
        <v>0</v>
      </c>
      <c r="AD1230" s="115">
        <v>0</v>
      </c>
      <c r="AE1230" s="115">
        <v>0</v>
      </c>
      <c r="AF1230" s="115">
        <v>0</v>
      </c>
      <c r="AG1230" s="115">
        <v>0</v>
      </c>
    </row>
    <row r="1231" spans="1:33">
      <c r="A1231" s="115" t="s">
        <v>1249</v>
      </c>
      <c r="B1231" s="115" t="s">
        <v>19</v>
      </c>
      <c r="C1231" s="115">
        <v>0</v>
      </c>
      <c r="D1231" s="115">
        <v>0</v>
      </c>
      <c r="E1231" s="115">
        <v>0</v>
      </c>
      <c r="F1231" s="115">
        <v>0</v>
      </c>
      <c r="G1231" s="115">
        <v>0</v>
      </c>
      <c r="H1231" s="115">
        <v>0</v>
      </c>
      <c r="I1231" s="115">
        <v>0</v>
      </c>
      <c r="J1231" s="115">
        <v>0</v>
      </c>
      <c r="K1231" s="115">
        <v>0</v>
      </c>
      <c r="L1231" s="115">
        <v>0</v>
      </c>
      <c r="M1231" s="115">
        <v>0</v>
      </c>
      <c r="N1231" s="115">
        <v>0</v>
      </c>
      <c r="O1231" s="115">
        <v>0</v>
      </c>
      <c r="P1231" s="115">
        <v>0</v>
      </c>
      <c r="Q1231" s="115">
        <v>0</v>
      </c>
      <c r="R1231" s="115">
        <v>0</v>
      </c>
      <c r="S1231" s="115">
        <v>0</v>
      </c>
      <c r="T1231" s="115">
        <v>0</v>
      </c>
      <c r="U1231" s="115">
        <v>0</v>
      </c>
      <c r="V1231" s="115">
        <v>0</v>
      </c>
      <c r="W1231" s="115">
        <v>0</v>
      </c>
      <c r="X1231" s="115">
        <v>0</v>
      </c>
      <c r="Y1231" s="115">
        <v>0</v>
      </c>
      <c r="Z1231" s="115">
        <v>0</v>
      </c>
      <c r="AA1231" s="115">
        <v>0</v>
      </c>
      <c r="AB1231" s="115">
        <v>0</v>
      </c>
      <c r="AC1231" s="115">
        <v>0</v>
      </c>
      <c r="AD1231" s="115">
        <v>0</v>
      </c>
      <c r="AE1231" s="115">
        <v>0</v>
      </c>
      <c r="AF1231" s="115">
        <v>0</v>
      </c>
      <c r="AG1231" s="115">
        <v>0</v>
      </c>
    </row>
    <row r="1232" spans="1:33">
      <c r="A1232" s="115" t="s">
        <v>1250</v>
      </c>
      <c r="B1232" s="115" t="s">
        <v>19</v>
      </c>
      <c r="C1232" s="115">
        <v>0</v>
      </c>
      <c r="D1232" s="115">
        <v>0</v>
      </c>
      <c r="E1232" s="115">
        <v>0</v>
      </c>
      <c r="F1232" s="115">
        <v>0</v>
      </c>
      <c r="G1232" s="115">
        <v>0</v>
      </c>
      <c r="H1232" s="115">
        <v>0</v>
      </c>
      <c r="I1232" s="115">
        <v>0</v>
      </c>
      <c r="J1232" s="115">
        <v>0</v>
      </c>
      <c r="K1232" s="115">
        <v>0</v>
      </c>
      <c r="L1232" s="115">
        <v>0</v>
      </c>
      <c r="M1232" s="115">
        <v>0</v>
      </c>
      <c r="N1232" s="115">
        <v>0</v>
      </c>
      <c r="O1232" s="115">
        <v>0</v>
      </c>
      <c r="P1232" s="115">
        <v>0</v>
      </c>
      <c r="Q1232" s="115">
        <v>0</v>
      </c>
      <c r="R1232" s="115">
        <v>0</v>
      </c>
      <c r="S1232" s="115">
        <v>0</v>
      </c>
      <c r="T1232" s="115">
        <v>0</v>
      </c>
      <c r="U1232" s="115">
        <v>0</v>
      </c>
      <c r="V1232" s="115">
        <v>0</v>
      </c>
      <c r="W1232" s="115">
        <v>0</v>
      </c>
      <c r="X1232" s="115">
        <v>0</v>
      </c>
      <c r="Y1232" s="115">
        <v>0</v>
      </c>
      <c r="Z1232" s="115">
        <v>0</v>
      </c>
      <c r="AA1232" s="115">
        <v>0</v>
      </c>
      <c r="AB1232" s="115">
        <v>0</v>
      </c>
      <c r="AC1232" s="115">
        <v>0</v>
      </c>
      <c r="AD1232" s="115">
        <v>0</v>
      </c>
      <c r="AE1232" s="115">
        <v>0</v>
      </c>
      <c r="AF1232" s="115">
        <v>0</v>
      </c>
      <c r="AG1232" s="115">
        <v>0</v>
      </c>
    </row>
    <row r="1233" spans="1:33">
      <c r="A1233" s="115" t="s">
        <v>1251</v>
      </c>
      <c r="B1233" s="115" t="s">
        <v>19</v>
      </c>
      <c r="C1233" s="115">
        <v>0</v>
      </c>
      <c r="D1233" s="115">
        <v>0</v>
      </c>
      <c r="E1233" s="115">
        <v>0</v>
      </c>
      <c r="F1233" s="115">
        <v>0</v>
      </c>
      <c r="G1233" s="115">
        <v>0</v>
      </c>
      <c r="H1233" s="115">
        <v>0</v>
      </c>
      <c r="I1233" s="115">
        <v>0</v>
      </c>
      <c r="J1233" s="115">
        <v>0</v>
      </c>
      <c r="K1233" s="115">
        <v>0</v>
      </c>
      <c r="L1233" s="115">
        <v>0</v>
      </c>
      <c r="M1233" s="115">
        <v>0</v>
      </c>
      <c r="N1233" s="115">
        <v>0</v>
      </c>
      <c r="O1233" s="115">
        <v>0</v>
      </c>
      <c r="P1233" s="115">
        <v>0</v>
      </c>
      <c r="Q1233" s="115">
        <v>0</v>
      </c>
      <c r="R1233" s="115">
        <v>0</v>
      </c>
      <c r="S1233" s="115">
        <v>0</v>
      </c>
      <c r="T1233" s="115">
        <v>0</v>
      </c>
      <c r="U1233" s="115">
        <v>0</v>
      </c>
      <c r="V1233" s="115">
        <v>0</v>
      </c>
      <c r="W1233" s="115">
        <v>0</v>
      </c>
      <c r="X1233" s="115">
        <v>0</v>
      </c>
      <c r="Y1233" s="115">
        <v>0</v>
      </c>
      <c r="Z1233" s="115">
        <v>0</v>
      </c>
      <c r="AA1233" s="115">
        <v>0</v>
      </c>
      <c r="AB1233" s="115">
        <v>0</v>
      </c>
      <c r="AC1233" s="115">
        <v>0</v>
      </c>
      <c r="AD1233" s="115">
        <v>0</v>
      </c>
      <c r="AE1233" s="115">
        <v>0</v>
      </c>
      <c r="AF1233" s="115">
        <v>0</v>
      </c>
      <c r="AG1233" s="115">
        <v>0</v>
      </c>
    </row>
    <row r="1234" spans="1:33">
      <c r="A1234" s="115" t="s">
        <v>1252</v>
      </c>
      <c r="B1234" s="115" t="s">
        <v>19</v>
      </c>
      <c r="C1234" s="115">
        <v>0</v>
      </c>
      <c r="D1234" s="115">
        <v>0</v>
      </c>
      <c r="E1234" s="115">
        <v>0</v>
      </c>
      <c r="F1234" s="115">
        <v>0</v>
      </c>
      <c r="G1234" s="115">
        <v>0</v>
      </c>
      <c r="H1234" s="115">
        <v>0</v>
      </c>
      <c r="I1234" s="115">
        <v>0</v>
      </c>
      <c r="J1234" s="115">
        <v>0</v>
      </c>
      <c r="K1234" s="115">
        <v>0</v>
      </c>
      <c r="L1234" s="115">
        <v>0</v>
      </c>
      <c r="M1234" s="115">
        <v>0</v>
      </c>
      <c r="N1234" s="115">
        <v>0</v>
      </c>
      <c r="O1234" s="115">
        <v>0</v>
      </c>
      <c r="P1234" s="115">
        <v>0</v>
      </c>
      <c r="Q1234" s="115">
        <v>0</v>
      </c>
      <c r="R1234" s="115">
        <v>0</v>
      </c>
      <c r="S1234" s="115">
        <v>0</v>
      </c>
      <c r="T1234" s="115">
        <v>0</v>
      </c>
      <c r="U1234" s="115">
        <v>0</v>
      </c>
      <c r="V1234" s="115">
        <v>0</v>
      </c>
      <c r="W1234" s="115">
        <v>0</v>
      </c>
      <c r="X1234" s="115">
        <v>0</v>
      </c>
      <c r="Y1234" s="115">
        <v>0</v>
      </c>
      <c r="Z1234" s="115">
        <v>0</v>
      </c>
      <c r="AA1234" s="115">
        <v>0</v>
      </c>
      <c r="AB1234" s="115">
        <v>0</v>
      </c>
      <c r="AC1234" s="115">
        <v>0</v>
      </c>
      <c r="AD1234" s="115">
        <v>0</v>
      </c>
      <c r="AE1234" s="115">
        <v>0</v>
      </c>
      <c r="AF1234" s="115">
        <v>0</v>
      </c>
      <c r="AG1234" s="115">
        <v>0</v>
      </c>
    </row>
    <row r="1235" spans="1:33">
      <c r="A1235" s="115" t="s">
        <v>1253</v>
      </c>
      <c r="B1235" s="115" t="s">
        <v>19</v>
      </c>
      <c r="C1235" s="115">
        <v>0</v>
      </c>
      <c r="D1235" s="115">
        <v>0</v>
      </c>
      <c r="E1235" s="115">
        <v>0</v>
      </c>
      <c r="F1235" s="115">
        <v>0</v>
      </c>
      <c r="G1235" s="115">
        <v>0</v>
      </c>
      <c r="H1235" s="115">
        <v>0</v>
      </c>
      <c r="I1235" s="115">
        <v>0</v>
      </c>
      <c r="J1235" s="115">
        <v>0</v>
      </c>
      <c r="K1235" s="115">
        <v>0</v>
      </c>
      <c r="L1235" s="115">
        <v>0</v>
      </c>
      <c r="M1235" s="115">
        <v>0</v>
      </c>
      <c r="N1235" s="115">
        <v>0</v>
      </c>
      <c r="O1235" s="115">
        <v>0</v>
      </c>
      <c r="P1235" s="115">
        <v>0</v>
      </c>
      <c r="Q1235" s="115">
        <v>0</v>
      </c>
      <c r="R1235" s="115">
        <v>0</v>
      </c>
      <c r="S1235" s="115">
        <v>0</v>
      </c>
      <c r="T1235" s="115">
        <v>0</v>
      </c>
      <c r="U1235" s="115">
        <v>0</v>
      </c>
      <c r="V1235" s="115">
        <v>0</v>
      </c>
      <c r="W1235" s="115">
        <v>0</v>
      </c>
      <c r="X1235" s="115">
        <v>0</v>
      </c>
      <c r="Y1235" s="115">
        <v>0</v>
      </c>
      <c r="Z1235" s="115">
        <v>0</v>
      </c>
      <c r="AA1235" s="115">
        <v>0</v>
      </c>
      <c r="AB1235" s="115">
        <v>0</v>
      </c>
      <c r="AC1235" s="115">
        <v>0</v>
      </c>
      <c r="AD1235" s="115">
        <v>0</v>
      </c>
      <c r="AE1235" s="115">
        <v>0</v>
      </c>
      <c r="AF1235" s="115">
        <v>0</v>
      </c>
      <c r="AG1235" s="115">
        <v>0</v>
      </c>
    </row>
    <row r="1236" spans="1:33">
      <c r="A1236" s="115" t="s">
        <v>1254</v>
      </c>
      <c r="B1236" s="115" t="s">
        <v>19</v>
      </c>
      <c r="C1236" s="115">
        <v>0</v>
      </c>
      <c r="D1236" s="115">
        <v>0</v>
      </c>
      <c r="E1236" s="115">
        <v>0</v>
      </c>
      <c r="F1236" s="115">
        <v>0</v>
      </c>
      <c r="G1236" s="115">
        <v>0</v>
      </c>
      <c r="H1236" s="115">
        <v>0</v>
      </c>
      <c r="I1236" s="115">
        <v>0</v>
      </c>
      <c r="J1236" s="115">
        <v>0</v>
      </c>
      <c r="K1236" s="115">
        <v>0</v>
      </c>
      <c r="L1236" s="115">
        <v>0</v>
      </c>
      <c r="M1236" s="115">
        <v>0</v>
      </c>
      <c r="N1236" s="115">
        <v>0</v>
      </c>
      <c r="O1236" s="115">
        <v>0</v>
      </c>
      <c r="P1236" s="115">
        <v>0</v>
      </c>
      <c r="Q1236" s="115">
        <v>0</v>
      </c>
      <c r="R1236" s="115">
        <v>0</v>
      </c>
      <c r="S1236" s="115">
        <v>0</v>
      </c>
      <c r="T1236" s="115">
        <v>0</v>
      </c>
      <c r="U1236" s="115">
        <v>0</v>
      </c>
      <c r="V1236" s="115">
        <v>0</v>
      </c>
      <c r="W1236" s="115">
        <v>0</v>
      </c>
      <c r="X1236" s="115">
        <v>0</v>
      </c>
      <c r="Y1236" s="115">
        <v>0</v>
      </c>
      <c r="Z1236" s="115">
        <v>0</v>
      </c>
      <c r="AA1236" s="115">
        <v>0</v>
      </c>
      <c r="AB1236" s="115">
        <v>0</v>
      </c>
      <c r="AC1236" s="115">
        <v>0</v>
      </c>
      <c r="AD1236" s="115">
        <v>0</v>
      </c>
      <c r="AE1236" s="115">
        <v>0</v>
      </c>
      <c r="AF1236" s="115">
        <v>0</v>
      </c>
      <c r="AG1236" s="115">
        <v>0</v>
      </c>
    </row>
    <row r="1237" spans="1:33">
      <c r="A1237" s="115" t="s">
        <v>1255</v>
      </c>
      <c r="B1237" s="115" t="s">
        <v>19</v>
      </c>
      <c r="C1237" s="115">
        <v>0</v>
      </c>
      <c r="D1237" s="115">
        <v>0</v>
      </c>
      <c r="E1237" s="115">
        <v>0</v>
      </c>
      <c r="F1237" s="115">
        <v>0</v>
      </c>
      <c r="G1237" s="115">
        <v>0</v>
      </c>
      <c r="H1237" s="115">
        <v>0</v>
      </c>
      <c r="I1237" s="115">
        <v>0</v>
      </c>
      <c r="J1237" s="115">
        <v>0</v>
      </c>
      <c r="K1237" s="115">
        <v>0</v>
      </c>
      <c r="L1237" s="115">
        <v>0</v>
      </c>
      <c r="M1237" s="115">
        <v>0</v>
      </c>
      <c r="N1237" s="115">
        <v>0</v>
      </c>
      <c r="O1237" s="115">
        <v>0</v>
      </c>
      <c r="P1237" s="115">
        <v>0</v>
      </c>
      <c r="Q1237" s="115">
        <v>0</v>
      </c>
      <c r="R1237" s="115">
        <v>0</v>
      </c>
      <c r="S1237" s="115">
        <v>0</v>
      </c>
      <c r="T1237" s="115">
        <v>0</v>
      </c>
      <c r="U1237" s="115">
        <v>0</v>
      </c>
      <c r="V1237" s="115">
        <v>0</v>
      </c>
      <c r="W1237" s="115">
        <v>0</v>
      </c>
      <c r="X1237" s="115">
        <v>0</v>
      </c>
      <c r="Y1237" s="115">
        <v>0</v>
      </c>
      <c r="Z1237" s="115">
        <v>0</v>
      </c>
      <c r="AA1237" s="115">
        <v>0</v>
      </c>
      <c r="AB1237" s="115">
        <v>0</v>
      </c>
      <c r="AC1237" s="115">
        <v>0</v>
      </c>
      <c r="AD1237" s="115">
        <v>0</v>
      </c>
      <c r="AE1237" s="115">
        <v>0</v>
      </c>
      <c r="AF1237" s="115">
        <v>0</v>
      </c>
      <c r="AG1237" s="115">
        <v>0</v>
      </c>
    </row>
    <row r="1238" spans="1:33">
      <c r="A1238" s="115" t="s">
        <v>1256</v>
      </c>
      <c r="B1238" s="115" t="s">
        <v>19</v>
      </c>
      <c r="C1238" s="115">
        <v>0</v>
      </c>
      <c r="D1238" s="115">
        <v>0</v>
      </c>
      <c r="E1238" s="115">
        <v>0</v>
      </c>
      <c r="F1238" s="115">
        <v>0</v>
      </c>
      <c r="G1238" s="115">
        <v>0</v>
      </c>
      <c r="H1238" s="115">
        <v>0</v>
      </c>
      <c r="I1238" s="115">
        <v>0</v>
      </c>
      <c r="J1238" s="115">
        <v>0</v>
      </c>
      <c r="K1238" s="115">
        <v>0</v>
      </c>
      <c r="L1238" s="115">
        <v>0</v>
      </c>
      <c r="M1238" s="115">
        <v>0</v>
      </c>
      <c r="N1238" s="115">
        <v>0</v>
      </c>
      <c r="O1238" s="115">
        <v>0</v>
      </c>
      <c r="P1238" s="115">
        <v>0</v>
      </c>
      <c r="Q1238" s="115">
        <v>0</v>
      </c>
      <c r="R1238" s="115">
        <v>0</v>
      </c>
      <c r="S1238" s="115">
        <v>0</v>
      </c>
      <c r="T1238" s="115">
        <v>0</v>
      </c>
      <c r="U1238" s="115">
        <v>0</v>
      </c>
      <c r="V1238" s="115">
        <v>0</v>
      </c>
      <c r="W1238" s="115">
        <v>0</v>
      </c>
      <c r="X1238" s="115">
        <v>0</v>
      </c>
      <c r="Y1238" s="115">
        <v>0</v>
      </c>
      <c r="Z1238" s="115">
        <v>0</v>
      </c>
      <c r="AA1238" s="115">
        <v>0</v>
      </c>
      <c r="AB1238" s="115">
        <v>0</v>
      </c>
      <c r="AC1238" s="115">
        <v>0</v>
      </c>
      <c r="AD1238" s="115">
        <v>0</v>
      </c>
      <c r="AE1238" s="115">
        <v>0</v>
      </c>
      <c r="AF1238" s="115">
        <v>0</v>
      </c>
      <c r="AG1238" s="115">
        <v>0</v>
      </c>
    </row>
    <row r="1239" spans="1:33">
      <c r="A1239" s="115" t="s">
        <v>1257</v>
      </c>
      <c r="B1239" s="115" t="s">
        <v>19</v>
      </c>
      <c r="C1239" s="115">
        <v>0</v>
      </c>
      <c r="D1239" s="115">
        <v>0</v>
      </c>
      <c r="E1239" s="115">
        <v>0</v>
      </c>
      <c r="F1239" s="115">
        <v>0</v>
      </c>
      <c r="G1239" s="115">
        <v>0</v>
      </c>
      <c r="H1239" s="115">
        <v>0</v>
      </c>
      <c r="I1239" s="115">
        <v>0</v>
      </c>
      <c r="J1239" s="115">
        <v>0</v>
      </c>
      <c r="K1239" s="115">
        <v>0</v>
      </c>
      <c r="L1239" s="115">
        <v>0</v>
      </c>
      <c r="M1239" s="115">
        <v>0</v>
      </c>
      <c r="N1239" s="115">
        <v>0</v>
      </c>
      <c r="O1239" s="115">
        <v>0</v>
      </c>
      <c r="P1239" s="115">
        <v>0</v>
      </c>
      <c r="Q1239" s="115">
        <v>0</v>
      </c>
      <c r="R1239" s="115">
        <v>0</v>
      </c>
      <c r="S1239" s="115">
        <v>0</v>
      </c>
      <c r="T1239" s="115">
        <v>0</v>
      </c>
      <c r="U1239" s="115">
        <v>0</v>
      </c>
      <c r="V1239" s="115">
        <v>0</v>
      </c>
      <c r="W1239" s="115">
        <v>0</v>
      </c>
      <c r="X1239" s="115">
        <v>0</v>
      </c>
      <c r="Y1239" s="115">
        <v>0</v>
      </c>
      <c r="Z1239" s="115">
        <v>0</v>
      </c>
      <c r="AA1239" s="115">
        <v>0</v>
      </c>
      <c r="AB1239" s="115">
        <v>0</v>
      </c>
      <c r="AC1239" s="115">
        <v>0</v>
      </c>
      <c r="AD1239" s="115">
        <v>0</v>
      </c>
      <c r="AE1239" s="115">
        <v>0</v>
      </c>
      <c r="AF1239" s="115">
        <v>0</v>
      </c>
      <c r="AG1239" s="115">
        <v>0</v>
      </c>
    </row>
    <row r="1240" spans="1:33">
      <c r="A1240" s="115" t="s">
        <v>1258</v>
      </c>
      <c r="B1240" s="115" t="s">
        <v>19</v>
      </c>
      <c r="C1240" s="115">
        <v>0</v>
      </c>
      <c r="D1240" s="115">
        <v>0</v>
      </c>
      <c r="E1240" s="115">
        <v>0</v>
      </c>
      <c r="F1240" s="115">
        <v>0</v>
      </c>
      <c r="G1240" s="115">
        <v>0</v>
      </c>
      <c r="H1240" s="115">
        <v>0</v>
      </c>
      <c r="I1240" s="115">
        <v>0</v>
      </c>
      <c r="J1240" s="115">
        <v>0</v>
      </c>
      <c r="K1240" s="115">
        <v>0</v>
      </c>
      <c r="L1240" s="115">
        <v>0</v>
      </c>
      <c r="M1240" s="115">
        <v>0</v>
      </c>
      <c r="N1240" s="115">
        <v>0</v>
      </c>
      <c r="O1240" s="115">
        <v>0</v>
      </c>
      <c r="P1240" s="115">
        <v>0</v>
      </c>
      <c r="Q1240" s="115">
        <v>0</v>
      </c>
      <c r="R1240" s="115">
        <v>0</v>
      </c>
      <c r="S1240" s="115">
        <v>0</v>
      </c>
      <c r="T1240" s="115">
        <v>0</v>
      </c>
      <c r="U1240" s="115">
        <v>0</v>
      </c>
      <c r="V1240" s="115">
        <v>0</v>
      </c>
      <c r="W1240" s="115">
        <v>0</v>
      </c>
      <c r="X1240" s="115">
        <v>0</v>
      </c>
      <c r="Y1240" s="115">
        <v>0</v>
      </c>
      <c r="Z1240" s="115">
        <v>0</v>
      </c>
      <c r="AA1240" s="115">
        <v>0</v>
      </c>
      <c r="AB1240" s="115">
        <v>0</v>
      </c>
      <c r="AC1240" s="115">
        <v>0</v>
      </c>
      <c r="AD1240" s="115">
        <v>0</v>
      </c>
      <c r="AE1240" s="115">
        <v>0</v>
      </c>
      <c r="AF1240" s="115">
        <v>0</v>
      </c>
      <c r="AG1240" s="115">
        <v>0</v>
      </c>
    </row>
    <row r="1241" spans="1:33">
      <c r="A1241" s="115" t="s">
        <v>1259</v>
      </c>
      <c r="B1241" s="115" t="s">
        <v>19</v>
      </c>
      <c r="C1241" s="115">
        <v>0</v>
      </c>
      <c r="D1241" s="115">
        <v>0</v>
      </c>
      <c r="E1241" s="115">
        <v>0</v>
      </c>
      <c r="F1241" s="115">
        <v>0</v>
      </c>
      <c r="G1241" s="115">
        <v>0</v>
      </c>
      <c r="H1241" s="115">
        <v>0</v>
      </c>
      <c r="I1241" s="115">
        <v>0</v>
      </c>
      <c r="J1241" s="115">
        <v>0</v>
      </c>
      <c r="K1241" s="115">
        <v>0</v>
      </c>
      <c r="L1241" s="115">
        <v>0</v>
      </c>
      <c r="M1241" s="115">
        <v>0</v>
      </c>
      <c r="N1241" s="115">
        <v>0</v>
      </c>
      <c r="O1241" s="115">
        <v>0</v>
      </c>
      <c r="P1241" s="115">
        <v>0</v>
      </c>
      <c r="Q1241" s="115">
        <v>0</v>
      </c>
      <c r="R1241" s="115">
        <v>0</v>
      </c>
      <c r="S1241" s="115">
        <v>0</v>
      </c>
      <c r="T1241" s="115">
        <v>0</v>
      </c>
      <c r="U1241" s="115">
        <v>0</v>
      </c>
      <c r="V1241" s="115">
        <v>0</v>
      </c>
      <c r="W1241" s="115">
        <v>0</v>
      </c>
      <c r="X1241" s="115">
        <v>0</v>
      </c>
      <c r="Y1241" s="115">
        <v>0</v>
      </c>
      <c r="Z1241" s="115">
        <v>0</v>
      </c>
      <c r="AA1241" s="115">
        <v>0</v>
      </c>
      <c r="AB1241" s="115">
        <v>0</v>
      </c>
      <c r="AC1241" s="115">
        <v>0</v>
      </c>
      <c r="AD1241" s="115">
        <v>0</v>
      </c>
      <c r="AE1241" s="115">
        <v>0</v>
      </c>
      <c r="AF1241" s="115">
        <v>0</v>
      </c>
      <c r="AG1241" s="115">
        <v>0</v>
      </c>
    </row>
    <row r="1242" spans="1:33">
      <c r="A1242" s="115" t="s">
        <v>1260</v>
      </c>
      <c r="B1242" s="115" t="s">
        <v>19</v>
      </c>
      <c r="C1242" s="115">
        <v>0</v>
      </c>
      <c r="D1242" s="115">
        <v>0</v>
      </c>
      <c r="E1242" s="115">
        <v>0</v>
      </c>
      <c r="F1242" s="115">
        <v>0</v>
      </c>
      <c r="G1242" s="115">
        <v>0</v>
      </c>
      <c r="H1242" s="115">
        <v>0</v>
      </c>
      <c r="I1242" s="115">
        <v>0</v>
      </c>
      <c r="J1242" s="115">
        <v>0</v>
      </c>
      <c r="K1242" s="115">
        <v>0</v>
      </c>
      <c r="L1242" s="115">
        <v>0</v>
      </c>
      <c r="M1242" s="115">
        <v>0</v>
      </c>
      <c r="N1242" s="115">
        <v>0</v>
      </c>
      <c r="O1242" s="115">
        <v>0</v>
      </c>
      <c r="P1242" s="115">
        <v>0</v>
      </c>
      <c r="Q1242" s="115">
        <v>0</v>
      </c>
      <c r="R1242" s="115">
        <v>0</v>
      </c>
      <c r="S1242" s="115">
        <v>0</v>
      </c>
      <c r="T1242" s="115">
        <v>0</v>
      </c>
      <c r="U1242" s="115">
        <v>0</v>
      </c>
      <c r="V1242" s="115">
        <v>0</v>
      </c>
      <c r="W1242" s="115">
        <v>0</v>
      </c>
      <c r="X1242" s="115">
        <v>0</v>
      </c>
      <c r="Y1242" s="115">
        <v>0</v>
      </c>
      <c r="Z1242" s="115">
        <v>0</v>
      </c>
      <c r="AA1242" s="115">
        <v>0</v>
      </c>
      <c r="AB1242" s="115">
        <v>0</v>
      </c>
      <c r="AC1242" s="115">
        <v>0</v>
      </c>
      <c r="AD1242" s="115">
        <v>0</v>
      </c>
      <c r="AE1242" s="115">
        <v>0</v>
      </c>
      <c r="AF1242" s="115">
        <v>0</v>
      </c>
      <c r="AG1242" s="115">
        <v>0</v>
      </c>
    </row>
    <row r="1243" spans="1:33">
      <c r="A1243" s="115" t="s">
        <v>1261</v>
      </c>
      <c r="B1243" s="115" t="s">
        <v>19</v>
      </c>
      <c r="C1243" s="115">
        <v>0</v>
      </c>
      <c r="D1243" s="115">
        <v>0</v>
      </c>
      <c r="E1243" s="115">
        <v>0</v>
      </c>
      <c r="F1243" s="115">
        <v>0</v>
      </c>
      <c r="G1243" s="115">
        <v>0</v>
      </c>
      <c r="H1243" s="115">
        <v>0</v>
      </c>
      <c r="I1243" s="115">
        <v>0</v>
      </c>
      <c r="J1243" s="115">
        <v>0</v>
      </c>
      <c r="K1243" s="115">
        <v>0</v>
      </c>
      <c r="L1243" s="115">
        <v>0</v>
      </c>
      <c r="M1243" s="115">
        <v>0</v>
      </c>
      <c r="N1243" s="115">
        <v>0</v>
      </c>
      <c r="O1243" s="115">
        <v>0</v>
      </c>
      <c r="P1243" s="115">
        <v>0</v>
      </c>
      <c r="Q1243" s="115">
        <v>0</v>
      </c>
      <c r="R1243" s="115">
        <v>0</v>
      </c>
      <c r="S1243" s="115">
        <v>0</v>
      </c>
      <c r="T1243" s="115">
        <v>0</v>
      </c>
      <c r="U1243" s="115">
        <v>0</v>
      </c>
      <c r="V1243" s="115">
        <v>0</v>
      </c>
      <c r="W1243" s="115">
        <v>0</v>
      </c>
      <c r="X1243" s="115">
        <v>0</v>
      </c>
      <c r="Y1243" s="115">
        <v>0</v>
      </c>
      <c r="Z1243" s="115">
        <v>0</v>
      </c>
      <c r="AA1243" s="115">
        <v>0</v>
      </c>
      <c r="AB1243" s="115">
        <v>0</v>
      </c>
      <c r="AC1243" s="115">
        <v>0</v>
      </c>
      <c r="AD1243" s="115">
        <v>0</v>
      </c>
      <c r="AE1243" s="115">
        <v>0</v>
      </c>
      <c r="AF1243" s="115">
        <v>0</v>
      </c>
      <c r="AG1243" s="115">
        <v>0</v>
      </c>
    </row>
    <row r="1244" spans="1:33">
      <c r="A1244" s="115" t="s">
        <v>1262</v>
      </c>
      <c r="B1244" s="115" t="s">
        <v>19</v>
      </c>
      <c r="C1244" s="2">
        <v>8268240000</v>
      </c>
      <c r="D1244" s="2">
        <v>8449230000</v>
      </c>
      <c r="E1244" s="2">
        <v>8207080000</v>
      </c>
      <c r="F1244" s="2">
        <v>8049370000</v>
      </c>
      <c r="G1244" s="2">
        <v>7881940000</v>
      </c>
      <c r="H1244" s="2">
        <v>7696750000</v>
      </c>
      <c r="I1244" s="2">
        <v>7508870000</v>
      </c>
      <c r="J1244" s="2">
        <v>7327100000</v>
      </c>
      <c r="K1244" s="2">
        <v>7161240000</v>
      </c>
      <c r="L1244" s="2">
        <v>6968590000</v>
      </c>
      <c r="M1244" s="2">
        <v>6706110000</v>
      </c>
      <c r="N1244" s="2">
        <v>6443380000</v>
      </c>
      <c r="O1244" s="2">
        <v>6187520000</v>
      </c>
      <c r="P1244" s="2">
        <v>5942250000</v>
      </c>
      <c r="Q1244" s="2">
        <v>5703900000</v>
      </c>
      <c r="R1244" s="2">
        <v>5472370000</v>
      </c>
      <c r="S1244" s="2">
        <v>5242720000</v>
      </c>
      <c r="T1244" s="2">
        <v>5021530000</v>
      </c>
      <c r="U1244" s="2">
        <v>4803620000</v>
      </c>
      <c r="V1244" s="2">
        <v>4588690000</v>
      </c>
      <c r="W1244" s="2">
        <v>4377780000</v>
      </c>
      <c r="X1244" s="2">
        <v>4165220000</v>
      </c>
      <c r="Y1244" s="2">
        <v>3955280000</v>
      </c>
      <c r="Z1244" s="2">
        <v>3747940000</v>
      </c>
      <c r="AA1244" s="2">
        <v>3544000000</v>
      </c>
      <c r="AB1244" s="2">
        <v>3345730000</v>
      </c>
      <c r="AC1244" s="2">
        <v>3158080000</v>
      </c>
      <c r="AD1244" s="2">
        <v>2981010000</v>
      </c>
      <c r="AE1244" s="2">
        <v>2819280000</v>
      </c>
      <c r="AF1244" s="2">
        <v>2674130000</v>
      </c>
      <c r="AG1244" s="2">
        <v>2546340000</v>
      </c>
    </row>
    <row r="1245" spans="1:33">
      <c r="A1245" s="115" t="s">
        <v>1263</v>
      </c>
      <c r="B1245" s="115" t="s">
        <v>19</v>
      </c>
      <c r="C1245" s="115">
        <v>0</v>
      </c>
      <c r="D1245" s="115">
        <v>0</v>
      </c>
      <c r="E1245" s="115">
        <v>0</v>
      </c>
      <c r="F1245" s="115">
        <v>0</v>
      </c>
      <c r="G1245" s="115">
        <v>0</v>
      </c>
      <c r="H1245" s="115">
        <v>0</v>
      </c>
      <c r="I1245" s="115">
        <v>0</v>
      </c>
      <c r="J1245" s="115">
        <v>0</v>
      </c>
      <c r="K1245" s="115">
        <v>0</v>
      </c>
      <c r="L1245" s="115">
        <v>0</v>
      </c>
      <c r="M1245" s="115">
        <v>0</v>
      </c>
      <c r="N1245" s="115">
        <v>0</v>
      </c>
      <c r="O1245" s="115">
        <v>0</v>
      </c>
      <c r="P1245" s="115">
        <v>0</v>
      </c>
      <c r="Q1245" s="115">
        <v>0</v>
      </c>
      <c r="R1245" s="115">
        <v>0</v>
      </c>
      <c r="S1245" s="115">
        <v>0</v>
      </c>
      <c r="T1245" s="115">
        <v>0</v>
      </c>
      <c r="U1245" s="115">
        <v>0</v>
      </c>
      <c r="V1245" s="115">
        <v>0</v>
      </c>
      <c r="W1245" s="115">
        <v>0</v>
      </c>
      <c r="X1245" s="115">
        <v>0</v>
      </c>
      <c r="Y1245" s="115">
        <v>0</v>
      </c>
      <c r="Z1245" s="115">
        <v>0</v>
      </c>
      <c r="AA1245" s="115">
        <v>0</v>
      </c>
      <c r="AB1245" s="115">
        <v>0</v>
      </c>
      <c r="AC1245" s="115">
        <v>0</v>
      </c>
      <c r="AD1245" s="115">
        <v>0</v>
      </c>
      <c r="AE1245" s="115">
        <v>0</v>
      </c>
      <c r="AF1245" s="115">
        <v>0</v>
      </c>
      <c r="AG1245" s="115">
        <v>0</v>
      </c>
    </row>
    <row r="1246" spans="1:33">
      <c r="A1246" s="115" t="s">
        <v>1264</v>
      </c>
      <c r="B1246" s="115" t="s">
        <v>19</v>
      </c>
      <c r="C1246" s="2">
        <v>448336000</v>
      </c>
      <c r="D1246" s="2">
        <v>458812000</v>
      </c>
      <c r="E1246" s="2">
        <v>483346000</v>
      </c>
      <c r="F1246" s="2">
        <v>449846000</v>
      </c>
      <c r="G1246" s="2">
        <v>397095000</v>
      </c>
      <c r="H1246" s="2">
        <v>341214000</v>
      </c>
      <c r="I1246" s="2">
        <v>273290000</v>
      </c>
      <c r="J1246" s="2">
        <v>190160000</v>
      </c>
      <c r="K1246" s="2">
        <v>91908700</v>
      </c>
      <c r="L1246" s="2">
        <v>14215400</v>
      </c>
      <c r="M1246" s="2">
        <v>13027200</v>
      </c>
      <c r="N1246" s="2">
        <v>12516900</v>
      </c>
      <c r="O1246" s="2">
        <v>12019800</v>
      </c>
      <c r="P1246" s="2">
        <v>11543400</v>
      </c>
      <c r="Q1246" s="2">
        <v>11080300</v>
      </c>
      <c r="R1246" s="2">
        <v>10630600</v>
      </c>
      <c r="S1246" s="2">
        <v>10184500</v>
      </c>
      <c r="T1246" s="2">
        <v>10243500</v>
      </c>
      <c r="U1246" s="2">
        <v>9799040</v>
      </c>
      <c r="V1246" s="2">
        <v>9360600</v>
      </c>
      <c r="W1246" s="2">
        <v>8930350</v>
      </c>
      <c r="X1246" s="2">
        <v>8902240</v>
      </c>
      <c r="Y1246" s="2">
        <v>8453550</v>
      </c>
      <c r="Z1246" s="2">
        <v>8010390</v>
      </c>
      <c r="AA1246" s="2">
        <v>7574520</v>
      </c>
      <c r="AB1246" s="2">
        <v>7476550</v>
      </c>
      <c r="AC1246" s="2">
        <v>7057210</v>
      </c>
      <c r="AD1246" s="2">
        <v>6661510</v>
      </c>
      <c r="AE1246" s="2">
        <v>6300110</v>
      </c>
      <c r="AF1246" s="2">
        <v>6236180</v>
      </c>
      <c r="AG1246" s="2">
        <v>5938190</v>
      </c>
    </row>
    <row r="1247" spans="1:33">
      <c r="A1247" s="115" t="s">
        <v>1265</v>
      </c>
      <c r="B1247" s="115" t="s">
        <v>19</v>
      </c>
      <c r="C1247" s="115">
        <v>0</v>
      </c>
      <c r="D1247" s="115">
        <v>0</v>
      </c>
      <c r="E1247" s="115">
        <v>0</v>
      </c>
      <c r="F1247" s="115">
        <v>0</v>
      </c>
      <c r="G1247" s="115">
        <v>0</v>
      </c>
      <c r="H1247" s="115">
        <v>0</v>
      </c>
      <c r="I1247" s="115">
        <v>0</v>
      </c>
      <c r="J1247" s="115">
        <v>0</v>
      </c>
      <c r="K1247" s="115">
        <v>0</v>
      </c>
      <c r="L1247" s="115">
        <v>0</v>
      </c>
      <c r="M1247" s="115">
        <v>0</v>
      </c>
      <c r="N1247" s="115">
        <v>0</v>
      </c>
      <c r="O1247" s="115">
        <v>0</v>
      </c>
      <c r="P1247" s="115">
        <v>0</v>
      </c>
      <c r="Q1247" s="115">
        <v>0</v>
      </c>
      <c r="R1247" s="115">
        <v>0</v>
      </c>
      <c r="S1247" s="115">
        <v>0</v>
      </c>
      <c r="T1247" s="115">
        <v>0</v>
      </c>
      <c r="U1247" s="115">
        <v>0</v>
      </c>
      <c r="V1247" s="115">
        <v>0</v>
      </c>
      <c r="W1247" s="115">
        <v>0</v>
      </c>
      <c r="X1247" s="115">
        <v>0</v>
      </c>
      <c r="Y1247" s="115">
        <v>0</v>
      </c>
      <c r="Z1247" s="115">
        <v>0</v>
      </c>
      <c r="AA1247" s="115">
        <v>0</v>
      </c>
      <c r="AB1247" s="115">
        <v>0</v>
      </c>
      <c r="AC1247" s="115">
        <v>0</v>
      </c>
      <c r="AD1247" s="115">
        <v>0</v>
      </c>
      <c r="AE1247" s="115">
        <v>0</v>
      </c>
      <c r="AF1247" s="115">
        <v>0</v>
      </c>
      <c r="AG1247" s="115">
        <v>0</v>
      </c>
    </row>
    <row r="1248" spans="1:33">
      <c r="A1248" s="115" t="s">
        <v>1266</v>
      </c>
      <c r="B1248" s="115" t="s">
        <v>19</v>
      </c>
      <c r="C1248" s="115">
        <v>0</v>
      </c>
      <c r="D1248" s="115">
        <v>0</v>
      </c>
      <c r="E1248" s="115">
        <v>0</v>
      </c>
      <c r="F1248" s="115">
        <v>0</v>
      </c>
      <c r="G1248" s="115">
        <v>0</v>
      </c>
      <c r="H1248" s="115">
        <v>0</v>
      </c>
      <c r="I1248" s="115">
        <v>0</v>
      </c>
      <c r="J1248" s="115">
        <v>0</v>
      </c>
      <c r="K1248" s="115">
        <v>0</v>
      </c>
      <c r="L1248" s="115">
        <v>0</v>
      </c>
      <c r="M1248" s="115">
        <v>0</v>
      </c>
      <c r="N1248" s="115">
        <v>0</v>
      </c>
      <c r="O1248" s="115">
        <v>0</v>
      </c>
      <c r="P1248" s="115">
        <v>0</v>
      </c>
      <c r="Q1248" s="115">
        <v>0</v>
      </c>
      <c r="R1248" s="115">
        <v>0</v>
      </c>
      <c r="S1248" s="115">
        <v>0</v>
      </c>
      <c r="T1248" s="115">
        <v>0</v>
      </c>
      <c r="U1248" s="115">
        <v>0</v>
      </c>
      <c r="V1248" s="115">
        <v>0</v>
      </c>
      <c r="W1248" s="115">
        <v>0</v>
      </c>
      <c r="X1248" s="115">
        <v>0</v>
      </c>
      <c r="Y1248" s="115">
        <v>0</v>
      </c>
      <c r="Z1248" s="115">
        <v>0</v>
      </c>
      <c r="AA1248" s="115">
        <v>0</v>
      </c>
      <c r="AB1248" s="115">
        <v>0</v>
      </c>
      <c r="AC1248" s="115">
        <v>0</v>
      </c>
      <c r="AD1248" s="115">
        <v>0</v>
      </c>
      <c r="AE1248" s="115">
        <v>0</v>
      </c>
      <c r="AF1248" s="115">
        <v>0</v>
      </c>
      <c r="AG1248" s="115">
        <v>0</v>
      </c>
    </row>
    <row r="1249" spans="1:33">
      <c r="A1249" s="115" t="s">
        <v>1267</v>
      </c>
      <c r="B1249" s="115" t="s">
        <v>19</v>
      </c>
      <c r="C1249" s="115">
        <v>0</v>
      </c>
      <c r="D1249" s="115">
        <v>0</v>
      </c>
      <c r="E1249" s="115">
        <v>0</v>
      </c>
      <c r="F1249" s="115">
        <v>0</v>
      </c>
      <c r="G1249" s="115">
        <v>0</v>
      </c>
      <c r="H1249" s="115">
        <v>0</v>
      </c>
      <c r="I1249" s="115">
        <v>0</v>
      </c>
      <c r="J1249" s="115">
        <v>0</v>
      </c>
      <c r="K1249" s="115">
        <v>0</v>
      </c>
      <c r="L1249" s="115">
        <v>0</v>
      </c>
      <c r="M1249" s="115">
        <v>0</v>
      </c>
      <c r="N1249" s="115">
        <v>0</v>
      </c>
      <c r="O1249" s="115">
        <v>0</v>
      </c>
      <c r="P1249" s="115">
        <v>0</v>
      </c>
      <c r="Q1249" s="115">
        <v>0</v>
      </c>
      <c r="R1249" s="115">
        <v>0</v>
      </c>
      <c r="S1249" s="115">
        <v>0</v>
      </c>
      <c r="T1249" s="115">
        <v>0</v>
      </c>
      <c r="U1249" s="115">
        <v>0</v>
      </c>
      <c r="V1249" s="115">
        <v>0</v>
      </c>
      <c r="W1249" s="115">
        <v>0</v>
      </c>
      <c r="X1249" s="115">
        <v>0</v>
      </c>
      <c r="Y1249" s="115">
        <v>0</v>
      </c>
      <c r="Z1249" s="115">
        <v>0</v>
      </c>
      <c r="AA1249" s="115">
        <v>0</v>
      </c>
      <c r="AB1249" s="115">
        <v>0</v>
      </c>
      <c r="AC1249" s="115">
        <v>0</v>
      </c>
      <c r="AD1249" s="115">
        <v>0</v>
      </c>
      <c r="AE1249" s="115">
        <v>0</v>
      </c>
      <c r="AF1249" s="115">
        <v>0</v>
      </c>
      <c r="AG1249" s="115">
        <v>0</v>
      </c>
    </row>
    <row r="1250" spans="1:33">
      <c r="A1250" s="115" t="s">
        <v>1268</v>
      </c>
      <c r="B1250" s="115" t="s">
        <v>19</v>
      </c>
      <c r="C1250" s="115">
        <v>0</v>
      </c>
      <c r="D1250" s="115">
        <v>0</v>
      </c>
      <c r="E1250" s="115">
        <v>0</v>
      </c>
      <c r="F1250" s="115">
        <v>0</v>
      </c>
      <c r="G1250" s="115">
        <v>0</v>
      </c>
      <c r="H1250" s="115">
        <v>0</v>
      </c>
      <c r="I1250" s="115">
        <v>0</v>
      </c>
      <c r="J1250" s="115">
        <v>0</v>
      </c>
      <c r="K1250" s="115">
        <v>0</v>
      </c>
      <c r="L1250" s="115">
        <v>0</v>
      </c>
      <c r="M1250" s="115">
        <v>0</v>
      </c>
      <c r="N1250" s="115">
        <v>0</v>
      </c>
      <c r="O1250" s="115">
        <v>0</v>
      </c>
      <c r="P1250" s="115">
        <v>0</v>
      </c>
      <c r="Q1250" s="115">
        <v>0</v>
      </c>
      <c r="R1250" s="115">
        <v>0</v>
      </c>
      <c r="S1250" s="115">
        <v>0</v>
      </c>
      <c r="T1250" s="115">
        <v>0</v>
      </c>
      <c r="U1250" s="115">
        <v>0</v>
      </c>
      <c r="V1250" s="115">
        <v>0</v>
      </c>
      <c r="W1250" s="115">
        <v>0</v>
      </c>
      <c r="X1250" s="115">
        <v>0</v>
      </c>
      <c r="Y1250" s="115">
        <v>0</v>
      </c>
      <c r="Z1250" s="115">
        <v>0</v>
      </c>
      <c r="AA1250" s="115">
        <v>0</v>
      </c>
      <c r="AB1250" s="115">
        <v>0</v>
      </c>
      <c r="AC1250" s="115">
        <v>0</v>
      </c>
      <c r="AD1250" s="115">
        <v>0</v>
      </c>
      <c r="AE1250" s="115">
        <v>0</v>
      </c>
      <c r="AF1250" s="115">
        <v>0</v>
      </c>
      <c r="AG1250" s="115">
        <v>0</v>
      </c>
    </row>
    <row r="1251" spans="1:33">
      <c r="A1251" s="115" t="s">
        <v>1269</v>
      </c>
      <c r="B1251" s="115" t="s">
        <v>19</v>
      </c>
      <c r="C1251" s="115">
        <v>0</v>
      </c>
      <c r="D1251" s="115">
        <v>0</v>
      </c>
      <c r="E1251" s="115">
        <v>0</v>
      </c>
      <c r="F1251" s="115">
        <v>0</v>
      </c>
      <c r="G1251" s="115">
        <v>0</v>
      </c>
      <c r="H1251" s="115">
        <v>0</v>
      </c>
      <c r="I1251" s="115">
        <v>0</v>
      </c>
      <c r="J1251" s="115">
        <v>0</v>
      </c>
      <c r="K1251" s="115">
        <v>0</v>
      </c>
      <c r="L1251" s="115">
        <v>0</v>
      </c>
      <c r="M1251" s="115">
        <v>0</v>
      </c>
      <c r="N1251" s="115">
        <v>0</v>
      </c>
      <c r="O1251" s="115">
        <v>0</v>
      </c>
      <c r="P1251" s="115">
        <v>0</v>
      </c>
      <c r="Q1251" s="115">
        <v>0</v>
      </c>
      <c r="R1251" s="115">
        <v>0</v>
      </c>
      <c r="S1251" s="115">
        <v>0</v>
      </c>
      <c r="T1251" s="115">
        <v>0</v>
      </c>
      <c r="U1251" s="115">
        <v>0</v>
      </c>
      <c r="V1251" s="115">
        <v>0</v>
      </c>
      <c r="W1251" s="115">
        <v>0</v>
      </c>
      <c r="X1251" s="115">
        <v>0</v>
      </c>
      <c r="Y1251" s="115">
        <v>0</v>
      </c>
      <c r="Z1251" s="115">
        <v>0</v>
      </c>
      <c r="AA1251" s="115">
        <v>0</v>
      </c>
      <c r="AB1251" s="115">
        <v>0</v>
      </c>
      <c r="AC1251" s="115">
        <v>0</v>
      </c>
      <c r="AD1251" s="115">
        <v>0</v>
      </c>
      <c r="AE1251" s="115">
        <v>0</v>
      </c>
      <c r="AF1251" s="115">
        <v>0</v>
      </c>
      <c r="AG1251" s="115">
        <v>0</v>
      </c>
    </row>
    <row r="1252" spans="1:33">
      <c r="A1252" s="115" t="s">
        <v>1270</v>
      </c>
      <c r="B1252" s="115" t="s">
        <v>19</v>
      </c>
      <c r="C1252" s="115">
        <v>0</v>
      </c>
      <c r="D1252" s="115">
        <v>0</v>
      </c>
      <c r="E1252" s="115">
        <v>0</v>
      </c>
      <c r="F1252" s="115">
        <v>0</v>
      </c>
      <c r="G1252" s="115">
        <v>0</v>
      </c>
      <c r="H1252" s="115">
        <v>0</v>
      </c>
      <c r="I1252" s="115">
        <v>0</v>
      </c>
      <c r="J1252" s="115">
        <v>0</v>
      </c>
      <c r="K1252" s="115">
        <v>0</v>
      </c>
      <c r="L1252" s="115">
        <v>0</v>
      </c>
      <c r="M1252" s="115">
        <v>0</v>
      </c>
      <c r="N1252" s="115">
        <v>0</v>
      </c>
      <c r="O1252" s="115">
        <v>0</v>
      </c>
      <c r="P1252" s="115">
        <v>0</v>
      </c>
      <c r="Q1252" s="115">
        <v>0</v>
      </c>
      <c r="R1252" s="115">
        <v>0</v>
      </c>
      <c r="S1252" s="115">
        <v>0</v>
      </c>
      <c r="T1252" s="115">
        <v>0</v>
      </c>
      <c r="U1252" s="115">
        <v>0</v>
      </c>
      <c r="V1252" s="115">
        <v>0</v>
      </c>
      <c r="W1252" s="115">
        <v>0</v>
      </c>
      <c r="X1252" s="115">
        <v>0</v>
      </c>
      <c r="Y1252" s="115">
        <v>0</v>
      </c>
      <c r="Z1252" s="115">
        <v>0</v>
      </c>
      <c r="AA1252" s="115">
        <v>0</v>
      </c>
      <c r="AB1252" s="115">
        <v>0</v>
      </c>
      <c r="AC1252" s="115">
        <v>0</v>
      </c>
      <c r="AD1252" s="115">
        <v>0</v>
      </c>
      <c r="AE1252" s="115">
        <v>0</v>
      </c>
      <c r="AF1252" s="115">
        <v>0</v>
      </c>
      <c r="AG1252" s="115">
        <v>0</v>
      </c>
    </row>
    <row r="1253" spans="1:33">
      <c r="A1253" s="115" t="s">
        <v>1271</v>
      </c>
      <c r="B1253" s="115" t="s">
        <v>19</v>
      </c>
      <c r="C1253" s="115">
        <v>0</v>
      </c>
      <c r="D1253" s="115">
        <v>0</v>
      </c>
      <c r="E1253" s="115">
        <v>0</v>
      </c>
      <c r="F1253" s="115">
        <v>0</v>
      </c>
      <c r="G1253" s="115">
        <v>0</v>
      </c>
      <c r="H1253" s="115">
        <v>0</v>
      </c>
      <c r="I1253" s="115">
        <v>0</v>
      </c>
      <c r="J1253" s="115">
        <v>0</v>
      </c>
      <c r="K1253" s="115">
        <v>0</v>
      </c>
      <c r="L1253" s="115">
        <v>0</v>
      </c>
      <c r="M1253" s="115">
        <v>0</v>
      </c>
      <c r="N1253" s="115">
        <v>0</v>
      </c>
      <c r="O1253" s="115">
        <v>0</v>
      </c>
      <c r="P1253" s="115">
        <v>0</v>
      </c>
      <c r="Q1253" s="115">
        <v>0</v>
      </c>
      <c r="R1253" s="115">
        <v>0</v>
      </c>
      <c r="S1253" s="115">
        <v>0</v>
      </c>
      <c r="T1253" s="115">
        <v>0</v>
      </c>
      <c r="U1253" s="115">
        <v>0</v>
      </c>
      <c r="V1253" s="115">
        <v>0</v>
      </c>
      <c r="W1253" s="115">
        <v>0</v>
      </c>
      <c r="X1253" s="115">
        <v>0</v>
      </c>
      <c r="Y1253" s="115">
        <v>0</v>
      </c>
      <c r="Z1253" s="115">
        <v>0</v>
      </c>
      <c r="AA1253" s="115">
        <v>0</v>
      </c>
      <c r="AB1253" s="115">
        <v>0</v>
      </c>
      <c r="AC1253" s="115">
        <v>0</v>
      </c>
      <c r="AD1253" s="115">
        <v>0</v>
      </c>
      <c r="AE1253" s="115">
        <v>0</v>
      </c>
      <c r="AF1253" s="115">
        <v>0</v>
      </c>
      <c r="AG1253" s="115">
        <v>0</v>
      </c>
    </row>
    <row r="1254" spans="1:33">
      <c r="A1254" s="115" t="s">
        <v>1272</v>
      </c>
      <c r="B1254" s="115" t="s">
        <v>19</v>
      </c>
      <c r="C1254" s="115">
        <v>0</v>
      </c>
      <c r="D1254" s="115">
        <v>0</v>
      </c>
      <c r="E1254" s="115">
        <v>0</v>
      </c>
      <c r="F1254" s="115">
        <v>0</v>
      </c>
      <c r="G1254" s="115">
        <v>0</v>
      </c>
      <c r="H1254" s="115">
        <v>0</v>
      </c>
      <c r="I1254" s="115">
        <v>0</v>
      </c>
      <c r="J1254" s="115">
        <v>0</v>
      </c>
      <c r="K1254" s="115">
        <v>0</v>
      </c>
      <c r="L1254" s="115">
        <v>0</v>
      </c>
      <c r="M1254" s="115">
        <v>0</v>
      </c>
      <c r="N1254" s="115">
        <v>0</v>
      </c>
      <c r="O1254" s="115">
        <v>0</v>
      </c>
      <c r="P1254" s="115">
        <v>0</v>
      </c>
      <c r="Q1254" s="115">
        <v>0</v>
      </c>
      <c r="R1254" s="115">
        <v>0</v>
      </c>
      <c r="S1254" s="115">
        <v>0</v>
      </c>
      <c r="T1254" s="115">
        <v>0</v>
      </c>
      <c r="U1254" s="115">
        <v>0</v>
      </c>
      <c r="V1254" s="115">
        <v>0</v>
      </c>
      <c r="W1254" s="115">
        <v>0</v>
      </c>
      <c r="X1254" s="115">
        <v>0</v>
      </c>
      <c r="Y1254" s="115">
        <v>0</v>
      </c>
      <c r="Z1254" s="115">
        <v>0</v>
      </c>
      <c r="AA1254" s="115">
        <v>0</v>
      </c>
      <c r="AB1254" s="115">
        <v>0</v>
      </c>
      <c r="AC1254" s="115">
        <v>0</v>
      </c>
      <c r="AD1254" s="115">
        <v>0</v>
      </c>
      <c r="AE1254" s="115">
        <v>0</v>
      </c>
      <c r="AF1254" s="115">
        <v>0</v>
      </c>
      <c r="AG1254" s="115">
        <v>0</v>
      </c>
    </row>
    <row r="1255" spans="1:33">
      <c r="A1255" s="115" t="s">
        <v>1273</v>
      </c>
      <c r="B1255" s="115" t="s">
        <v>19</v>
      </c>
      <c r="C1255" s="115">
        <v>0</v>
      </c>
      <c r="D1255" s="115">
        <v>0</v>
      </c>
      <c r="E1255" s="115">
        <v>0</v>
      </c>
      <c r="F1255" s="115">
        <v>0</v>
      </c>
      <c r="G1255" s="115">
        <v>0</v>
      </c>
      <c r="H1255" s="115">
        <v>0</v>
      </c>
      <c r="I1255" s="115">
        <v>0</v>
      </c>
      <c r="J1255" s="115">
        <v>0</v>
      </c>
      <c r="K1255" s="115">
        <v>0</v>
      </c>
      <c r="L1255" s="115">
        <v>0</v>
      </c>
      <c r="M1255" s="115">
        <v>0</v>
      </c>
      <c r="N1255" s="115">
        <v>0</v>
      </c>
      <c r="O1255" s="115">
        <v>0</v>
      </c>
      <c r="P1255" s="115">
        <v>0</v>
      </c>
      <c r="Q1255" s="115">
        <v>0</v>
      </c>
      <c r="R1255" s="115">
        <v>0</v>
      </c>
      <c r="S1255" s="115">
        <v>0</v>
      </c>
      <c r="T1255" s="115">
        <v>0</v>
      </c>
      <c r="U1255" s="115">
        <v>0</v>
      </c>
      <c r="V1255" s="115">
        <v>0</v>
      </c>
      <c r="W1255" s="115">
        <v>0</v>
      </c>
      <c r="X1255" s="115">
        <v>0</v>
      </c>
      <c r="Y1255" s="115">
        <v>0</v>
      </c>
      <c r="Z1255" s="115">
        <v>0</v>
      </c>
      <c r="AA1255" s="115">
        <v>0</v>
      </c>
      <c r="AB1255" s="115">
        <v>0</v>
      </c>
      <c r="AC1255" s="115">
        <v>0</v>
      </c>
      <c r="AD1255" s="115">
        <v>0</v>
      </c>
      <c r="AE1255" s="115">
        <v>0</v>
      </c>
      <c r="AF1255" s="115">
        <v>0</v>
      </c>
      <c r="AG1255" s="115">
        <v>0</v>
      </c>
    </row>
    <row r="1256" spans="1:33">
      <c r="A1256" s="115" t="s">
        <v>1274</v>
      </c>
      <c r="B1256" s="115" t="s">
        <v>19</v>
      </c>
      <c r="C1256" s="115">
        <v>0</v>
      </c>
      <c r="D1256" s="115">
        <v>0</v>
      </c>
      <c r="E1256" s="115">
        <v>0</v>
      </c>
      <c r="F1256" s="115">
        <v>0</v>
      </c>
      <c r="G1256" s="115">
        <v>0</v>
      </c>
      <c r="H1256" s="115">
        <v>0</v>
      </c>
      <c r="I1256" s="115">
        <v>0</v>
      </c>
      <c r="J1256" s="115">
        <v>0</v>
      </c>
      <c r="K1256" s="115">
        <v>0</v>
      </c>
      <c r="L1256" s="115">
        <v>0</v>
      </c>
      <c r="M1256" s="115">
        <v>0</v>
      </c>
      <c r="N1256" s="115">
        <v>0</v>
      </c>
      <c r="O1256" s="115">
        <v>0</v>
      </c>
      <c r="P1256" s="115">
        <v>0</v>
      </c>
      <c r="Q1256" s="115">
        <v>0</v>
      </c>
      <c r="R1256" s="115">
        <v>0</v>
      </c>
      <c r="S1256" s="115">
        <v>0</v>
      </c>
      <c r="T1256" s="115">
        <v>0</v>
      </c>
      <c r="U1256" s="115">
        <v>0</v>
      </c>
      <c r="V1256" s="115">
        <v>0</v>
      </c>
      <c r="W1256" s="115">
        <v>0</v>
      </c>
      <c r="X1256" s="115">
        <v>0</v>
      </c>
      <c r="Y1256" s="115">
        <v>0</v>
      </c>
      <c r="Z1256" s="115">
        <v>0</v>
      </c>
      <c r="AA1256" s="115">
        <v>0</v>
      </c>
      <c r="AB1256" s="115">
        <v>0</v>
      </c>
      <c r="AC1256" s="115">
        <v>0</v>
      </c>
      <c r="AD1256" s="115">
        <v>0</v>
      </c>
      <c r="AE1256" s="115">
        <v>0</v>
      </c>
      <c r="AF1256" s="115">
        <v>0</v>
      </c>
      <c r="AG1256" s="115">
        <v>0</v>
      </c>
    </row>
    <row r="1257" spans="1:33">
      <c r="A1257" s="115" t="s">
        <v>1275</v>
      </c>
      <c r="B1257" s="115" t="s">
        <v>19</v>
      </c>
      <c r="C1257" s="115">
        <v>0</v>
      </c>
      <c r="D1257" s="115">
        <v>0</v>
      </c>
      <c r="E1257" s="115">
        <v>0</v>
      </c>
      <c r="F1257" s="115">
        <v>0</v>
      </c>
      <c r="G1257" s="115">
        <v>0</v>
      </c>
      <c r="H1257" s="115">
        <v>0</v>
      </c>
      <c r="I1257" s="115">
        <v>0</v>
      </c>
      <c r="J1257" s="115">
        <v>0</v>
      </c>
      <c r="K1257" s="115">
        <v>0</v>
      </c>
      <c r="L1257" s="115">
        <v>0</v>
      </c>
      <c r="M1257" s="115">
        <v>0</v>
      </c>
      <c r="N1257" s="115">
        <v>0</v>
      </c>
      <c r="O1257" s="115">
        <v>0</v>
      </c>
      <c r="P1257" s="115">
        <v>0</v>
      </c>
      <c r="Q1257" s="115">
        <v>0</v>
      </c>
      <c r="R1257" s="115">
        <v>0</v>
      </c>
      <c r="S1257" s="115">
        <v>0</v>
      </c>
      <c r="T1257" s="115">
        <v>0</v>
      </c>
      <c r="U1257" s="115">
        <v>0</v>
      </c>
      <c r="V1257" s="115">
        <v>0</v>
      </c>
      <c r="W1257" s="115">
        <v>0</v>
      </c>
      <c r="X1257" s="115">
        <v>0</v>
      </c>
      <c r="Y1257" s="115">
        <v>0</v>
      </c>
      <c r="Z1257" s="115">
        <v>0</v>
      </c>
      <c r="AA1257" s="115">
        <v>0</v>
      </c>
      <c r="AB1257" s="115">
        <v>0</v>
      </c>
      <c r="AC1257" s="115">
        <v>0</v>
      </c>
      <c r="AD1257" s="115">
        <v>0</v>
      </c>
      <c r="AE1257" s="115">
        <v>0</v>
      </c>
      <c r="AF1257" s="115">
        <v>0</v>
      </c>
      <c r="AG1257" s="115">
        <v>0</v>
      </c>
    </row>
    <row r="1258" spans="1:33">
      <c r="A1258" s="115" t="s">
        <v>1276</v>
      </c>
      <c r="B1258" s="115" t="s">
        <v>19</v>
      </c>
      <c r="C1258" s="115">
        <v>0</v>
      </c>
      <c r="D1258" s="115">
        <v>0</v>
      </c>
      <c r="E1258" s="115">
        <v>0</v>
      </c>
      <c r="F1258" s="115">
        <v>0</v>
      </c>
      <c r="G1258" s="115">
        <v>0</v>
      </c>
      <c r="H1258" s="115">
        <v>0</v>
      </c>
      <c r="I1258" s="115">
        <v>0</v>
      </c>
      <c r="J1258" s="115">
        <v>0</v>
      </c>
      <c r="K1258" s="115">
        <v>0</v>
      </c>
      <c r="L1258" s="115">
        <v>0</v>
      </c>
      <c r="M1258" s="115">
        <v>0</v>
      </c>
      <c r="N1258" s="115">
        <v>0</v>
      </c>
      <c r="O1258" s="115">
        <v>0</v>
      </c>
      <c r="P1258" s="115">
        <v>0</v>
      </c>
      <c r="Q1258" s="115">
        <v>0</v>
      </c>
      <c r="R1258" s="115">
        <v>0</v>
      </c>
      <c r="S1258" s="115">
        <v>0</v>
      </c>
      <c r="T1258" s="115">
        <v>0</v>
      </c>
      <c r="U1258" s="115">
        <v>0</v>
      </c>
      <c r="V1258" s="115">
        <v>0</v>
      </c>
      <c r="W1258" s="115">
        <v>0</v>
      </c>
      <c r="X1258" s="115">
        <v>0</v>
      </c>
      <c r="Y1258" s="115">
        <v>0</v>
      </c>
      <c r="Z1258" s="115">
        <v>0</v>
      </c>
      <c r="AA1258" s="115">
        <v>0</v>
      </c>
      <c r="AB1258" s="115">
        <v>0</v>
      </c>
      <c r="AC1258" s="115">
        <v>0</v>
      </c>
      <c r="AD1258" s="115">
        <v>0</v>
      </c>
      <c r="AE1258" s="115">
        <v>0</v>
      </c>
      <c r="AF1258" s="115">
        <v>0</v>
      </c>
      <c r="AG1258" s="115">
        <v>0</v>
      </c>
    </row>
    <row r="1259" spans="1:33">
      <c r="A1259" s="115" t="s">
        <v>1277</v>
      </c>
      <c r="B1259" s="115" t="s">
        <v>19</v>
      </c>
      <c r="C1259" s="115">
        <v>0</v>
      </c>
      <c r="D1259" s="115">
        <v>0</v>
      </c>
      <c r="E1259" s="115">
        <v>0</v>
      </c>
      <c r="F1259" s="115">
        <v>0</v>
      </c>
      <c r="G1259" s="115">
        <v>0</v>
      </c>
      <c r="H1259" s="115">
        <v>0</v>
      </c>
      <c r="I1259" s="115">
        <v>0</v>
      </c>
      <c r="J1259" s="115">
        <v>0</v>
      </c>
      <c r="K1259" s="115">
        <v>0</v>
      </c>
      <c r="L1259" s="115">
        <v>0</v>
      </c>
      <c r="M1259" s="115">
        <v>0</v>
      </c>
      <c r="N1259" s="115">
        <v>0</v>
      </c>
      <c r="O1259" s="115">
        <v>0</v>
      </c>
      <c r="P1259" s="115">
        <v>0</v>
      </c>
      <c r="Q1259" s="115">
        <v>0</v>
      </c>
      <c r="R1259" s="115">
        <v>0</v>
      </c>
      <c r="S1259" s="115">
        <v>0</v>
      </c>
      <c r="T1259" s="115">
        <v>0</v>
      </c>
      <c r="U1259" s="115">
        <v>0</v>
      </c>
      <c r="V1259" s="115">
        <v>0</v>
      </c>
      <c r="W1259" s="115">
        <v>0</v>
      </c>
      <c r="X1259" s="115">
        <v>0</v>
      </c>
      <c r="Y1259" s="115">
        <v>0</v>
      </c>
      <c r="Z1259" s="115">
        <v>0</v>
      </c>
      <c r="AA1259" s="115">
        <v>0</v>
      </c>
      <c r="AB1259" s="115">
        <v>0</v>
      </c>
      <c r="AC1259" s="115">
        <v>0</v>
      </c>
      <c r="AD1259" s="115">
        <v>0</v>
      </c>
      <c r="AE1259" s="115">
        <v>0</v>
      </c>
      <c r="AF1259" s="115">
        <v>0</v>
      </c>
      <c r="AG1259" s="115">
        <v>0</v>
      </c>
    </row>
    <row r="1260" spans="1:33">
      <c r="A1260" s="115" t="s">
        <v>1278</v>
      </c>
      <c r="B1260" s="115" t="s">
        <v>19</v>
      </c>
      <c r="C1260" s="115">
        <v>0</v>
      </c>
      <c r="D1260" s="115">
        <v>0</v>
      </c>
      <c r="E1260" s="115">
        <v>0</v>
      </c>
      <c r="F1260" s="115">
        <v>0</v>
      </c>
      <c r="G1260" s="115">
        <v>0</v>
      </c>
      <c r="H1260" s="115">
        <v>0</v>
      </c>
      <c r="I1260" s="115">
        <v>0</v>
      </c>
      <c r="J1260" s="115">
        <v>0</v>
      </c>
      <c r="K1260" s="115">
        <v>0</v>
      </c>
      <c r="L1260" s="115">
        <v>0</v>
      </c>
      <c r="M1260" s="115">
        <v>0</v>
      </c>
      <c r="N1260" s="115">
        <v>0</v>
      </c>
      <c r="O1260" s="115">
        <v>0</v>
      </c>
      <c r="P1260" s="115">
        <v>0</v>
      </c>
      <c r="Q1260" s="115">
        <v>0</v>
      </c>
      <c r="R1260" s="115">
        <v>0</v>
      </c>
      <c r="S1260" s="115">
        <v>0</v>
      </c>
      <c r="T1260" s="115">
        <v>0</v>
      </c>
      <c r="U1260" s="115">
        <v>0</v>
      </c>
      <c r="V1260" s="115">
        <v>0</v>
      </c>
      <c r="W1260" s="115">
        <v>0</v>
      </c>
      <c r="X1260" s="115">
        <v>0</v>
      </c>
      <c r="Y1260" s="115">
        <v>0</v>
      </c>
      <c r="Z1260" s="115">
        <v>0</v>
      </c>
      <c r="AA1260" s="115">
        <v>0</v>
      </c>
      <c r="AB1260" s="115">
        <v>0</v>
      </c>
      <c r="AC1260" s="115">
        <v>0</v>
      </c>
      <c r="AD1260" s="115">
        <v>0</v>
      </c>
      <c r="AE1260" s="115">
        <v>0</v>
      </c>
      <c r="AF1260" s="115">
        <v>0</v>
      </c>
      <c r="AG1260" s="115">
        <v>0</v>
      </c>
    </row>
    <row r="1261" spans="1:33">
      <c r="A1261" s="115" t="s">
        <v>1279</v>
      </c>
      <c r="B1261" s="115" t="s">
        <v>19</v>
      </c>
      <c r="C1261" s="115">
        <v>0</v>
      </c>
      <c r="D1261" s="115">
        <v>0</v>
      </c>
      <c r="E1261" s="115">
        <v>0</v>
      </c>
      <c r="F1261" s="115">
        <v>0</v>
      </c>
      <c r="G1261" s="115">
        <v>0</v>
      </c>
      <c r="H1261" s="115">
        <v>0</v>
      </c>
      <c r="I1261" s="115">
        <v>0</v>
      </c>
      <c r="J1261" s="115">
        <v>0</v>
      </c>
      <c r="K1261" s="115">
        <v>0</v>
      </c>
      <c r="L1261" s="115">
        <v>0</v>
      </c>
      <c r="M1261" s="115">
        <v>0</v>
      </c>
      <c r="N1261" s="115">
        <v>0</v>
      </c>
      <c r="O1261" s="115">
        <v>0</v>
      </c>
      <c r="P1261" s="115">
        <v>0</v>
      </c>
      <c r="Q1261" s="115">
        <v>0</v>
      </c>
      <c r="R1261" s="115">
        <v>0</v>
      </c>
      <c r="S1261" s="115">
        <v>0</v>
      </c>
      <c r="T1261" s="115">
        <v>0</v>
      </c>
      <c r="U1261" s="115">
        <v>0</v>
      </c>
      <c r="V1261" s="115">
        <v>0</v>
      </c>
      <c r="W1261" s="115">
        <v>0</v>
      </c>
      <c r="X1261" s="115">
        <v>0</v>
      </c>
      <c r="Y1261" s="115">
        <v>0</v>
      </c>
      <c r="Z1261" s="115">
        <v>0</v>
      </c>
      <c r="AA1261" s="115">
        <v>0</v>
      </c>
      <c r="AB1261" s="115">
        <v>0</v>
      </c>
      <c r="AC1261" s="115">
        <v>0</v>
      </c>
      <c r="AD1261" s="115">
        <v>0</v>
      </c>
      <c r="AE1261" s="115">
        <v>0</v>
      </c>
      <c r="AF1261" s="115">
        <v>0</v>
      </c>
      <c r="AG1261" s="115">
        <v>0</v>
      </c>
    </row>
    <row r="1262" spans="1:33">
      <c r="A1262" s="115" t="s">
        <v>1280</v>
      </c>
      <c r="B1262" s="115" t="s">
        <v>19</v>
      </c>
      <c r="C1262" s="115">
        <v>0</v>
      </c>
      <c r="D1262" s="115">
        <v>0</v>
      </c>
      <c r="E1262" s="115">
        <v>0</v>
      </c>
      <c r="F1262" s="115">
        <v>0</v>
      </c>
      <c r="G1262" s="115">
        <v>0</v>
      </c>
      <c r="H1262" s="115">
        <v>0</v>
      </c>
      <c r="I1262" s="115">
        <v>0</v>
      </c>
      <c r="J1262" s="115">
        <v>0</v>
      </c>
      <c r="K1262" s="115">
        <v>0</v>
      </c>
      <c r="L1262" s="115">
        <v>0</v>
      </c>
      <c r="M1262" s="115">
        <v>0</v>
      </c>
      <c r="N1262" s="115">
        <v>0</v>
      </c>
      <c r="O1262" s="115">
        <v>0</v>
      </c>
      <c r="P1262" s="115">
        <v>0</v>
      </c>
      <c r="Q1262" s="115">
        <v>0</v>
      </c>
      <c r="R1262" s="115">
        <v>0</v>
      </c>
      <c r="S1262" s="115">
        <v>0</v>
      </c>
      <c r="T1262" s="115">
        <v>0</v>
      </c>
      <c r="U1262" s="115">
        <v>0</v>
      </c>
      <c r="V1262" s="115">
        <v>0</v>
      </c>
      <c r="W1262" s="115">
        <v>0</v>
      </c>
      <c r="X1262" s="115">
        <v>0</v>
      </c>
      <c r="Y1262" s="115">
        <v>0</v>
      </c>
      <c r="Z1262" s="115">
        <v>0</v>
      </c>
      <c r="AA1262" s="115">
        <v>0</v>
      </c>
      <c r="AB1262" s="115">
        <v>0</v>
      </c>
      <c r="AC1262" s="115">
        <v>0</v>
      </c>
      <c r="AD1262" s="115">
        <v>0</v>
      </c>
      <c r="AE1262" s="115">
        <v>0</v>
      </c>
      <c r="AF1262" s="115">
        <v>0</v>
      </c>
      <c r="AG1262" s="115">
        <v>0</v>
      </c>
    </row>
    <row r="1263" spans="1:33">
      <c r="A1263" s="115" t="s">
        <v>1281</v>
      </c>
      <c r="B1263" s="115" t="s">
        <v>19</v>
      </c>
      <c r="C1263" s="115">
        <v>0</v>
      </c>
      <c r="D1263" s="115">
        <v>0</v>
      </c>
      <c r="E1263" s="115">
        <v>0</v>
      </c>
      <c r="F1263" s="115">
        <v>0</v>
      </c>
      <c r="G1263" s="115">
        <v>0</v>
      </c>
      <c r="H1263" s="115">
        <v>0</v>
      </c>
      <c r="I1263" s="115">
        <v>0</v>
      </c>
      <c r="J1263" s="115">
        <v>0</v>
      </c>
      <c r="K1263" s="115">
        <v>0</v>
      </c>
      <c r="L1263" s="115">
        <v>0</v>
      </c>
      <c r="M1263" s="115">
        <v>0</v>
      </c>
      <c r="N1263" s="115">
        <v>0</v>
      </c>
      <c r="O1263" s="115">
        <v>0</v>
      </c>
      <c r="P1263" s="115">
        <v>0</v>
      </c>
      <c r="Q1263" s="115">
        <v>0</v>
      </c>
      <c r="R1263" s="115">
        <v>0</v>
      </c>
      <c r="S1263" s="115">
        <v>0</v>
      </c>
      <c r="T1263" s="115">
        <v>0</v>
      </c>
      <c r="U1263" s="115">
        <v>0</v>
      </c>
      <c r="V1263" s="115">
        <v>0</v>
      </c>
      <c r="W1263" s="115">
        <v>0</v>
      </c>
      <c r="X1263" s="115">
        <v>0</v>
      </c>
      <c r="Y1263" s="115">
        <v>0</v>
      </c>
      <c r="Z1263" s="115">
        <v>0</v>
      </c>
      <c r="AA1263" s="115">
        <v>0</v>
      </c>
      <c r="AB1263" s="115">
        <v>0</v>
      </c>
      <c r="AC1263" s="115">
        <v>0</v>
      </c>
      <c r="AD1263" s="115">
        <v>0</v>
      </c>
      <c r="AE1263" s="115">
        <v>0</v>
      </c>
      <c r="AF1263" s="115">
        <v>0</v>
      </c>
      <c r="AG1263" s="115">
        <v>0</v>
      </c>
    </row>
    <row r="1264" spans="1:33">
      <c r="A1264" s="115" t="s">
        <v>1282</v>
      </c>
      <c r="B1264" s="115" t="s">
        <v>19</v>
      </c>
      <c r="C1264" s="2">
        <v>367116000</v>
      </c>
      <c r="D1264" s="2">
        <v>375152000</v>
      </c>
      <c r="E1264" s="2">
        <v>364400000</v>
      </c>
      <c r="F1264" s="2">
        <v>357398000</v>
      </c>
      <c r="G1264" s="2">
        <v>349964000</v>
      </c>
      <c r="H1264" s="2">
        <v>341742000</v>
      </c>
      <c r="I1264" s="2">
        <v>333400000</v>
      </c>
      <c r="J1264" s="2">
        <v>325329000</v>
      </c>
      <c r="K1264" s="2">
        <v>317964000</v>
      </c>
      <c r="L1264" s="2">
        <v>309411000</v>
      </c>
      <c r="M1264" s="2">
        <v>297756000</v>
      </c>
      <c r="N1264" s="2">
        <v>286091000</v>
      </c>
      <c r="O1264" s="2">
        <v>274731000</v>
      </c>
      <c r="P1264" s="2">
        <v>263841000</v>
      </c>
      <c r="Q1264" s="2">
        <v>253257000</v>
      </c>
      <c r="R1264" s="2">
        <v>242978000</v>
      </c>
      <c r="S1264" s="2">
        <v>232781000</v>
      </c>
      <c r="T1264" s="2">
        <v>222960000</v>
      </c>
      <c r="U1264" s="2">
        <v>213285000</v>
      </c>
      <c r="V1264" s="2">
        <v>203741000</v>
      </c>
      <c r="W1264" s="2">
        <v>194377000</v>
      </c>
      <c r="X1264" s="2">
        <v>184939000</v>
      </c>
      <c r="Y1264" s="2">
        <v>175618000</v>
      </c>
      <c r="Z1264" s="2">
        <v>166411000</v>
      </c>
      <c r="AA1264" s="2">
        <v>157356000</v>
      </c>
      <c r="AB1264" s="2">
        <v>148553000</v>
      </c>
      <c r="AC1264" s="2">
        <v>140221000</v>
      </c>
      <c r="AD1264" s="2">
        <v>132359000</v>
      </c>
      <c r="AE1264" s="2">
        <v>125178000</v>
      </c>
      <c r="AF1264" s="2">
        <v>118733000</v>
      </c>
      <c r="AG1264" s="2">
        <v>113060000</v>
      </c>
    </row>
    <row r="1265" spans="1:33">
      <c r="A1265" s="115" t="s">
        <v>1283</v>
      </c>
      <c r="B1265" s="115" t="s">
        <v>19</v>
      </c>
      <c r="C1265" s="115">
        <v>0</v>
      </c>
      <c r="D1265" s="115">
        <v>0</v>
      </c>
      <c r="E1265" s="115">
        <v>0</v>
      </c>
      <c r="F1265" s="115">
        <v>0</v>
      </c>
      <c r="G1265" s="115">
        <v>0</v>
      </c>
      <c r="H1265" s="115">
        <v>0</v>
      </c>
      <c r="I1265" s="115">
        <v>0</v>
      </c>
      <c r="J1265" s="115">
        <v>0</v>
      </c>
      <c r="K1265" s="115">
        <v>0</v>
      </c>
      <c r="L1265" s="115">
        <v>0</v>
      </c>
      <c r="M1265" s="115">
        <v>0</v>
      </c>
      <c r="N1265" s="115">
        <v>0</v>
      </c>
      <c r="O1265" s="115">
        <v>0</v>
      </c>
      <c r="P1265" s="115">
        <v>0</v>
      </c>
      <c r="Q1265" s="115">
        <v>0</v>
      </c>
      <c r="R1265" s="115">
        <v>0</v>
      </c>
      <c r="S1265" s="115">
        <v>0</v>
      </c>
      <c r="T1265" s="115">
        <v>0</v>
      </c>
      <c r="U1265" s="115">
        <v>0</v>
      </c>
      <c r="V1265" s="115">
        <v>0</v>
      </c>
      <c r="W1265" s="115">
        <v>0</v>
      </c>
      <c r="X1265" s="115">
        <v>0</v>
      </c>
      <c r="Y1265" s="115">
        <v>0</v>
      </c>
      <c r="Z1265" s="115">
        <v>0</v>
      </c>
      <c r="AA1265" s="115">
        <v>0</v>
      </c>
      <c r="AB1265" s="115">
        <v>0</v>
      </c>
      <c r="AC1265" s="115">
        <v>0</v>
      </c>
      <c r="AD1265" s="115">
        <v>0</v>
      </c>
      <c r="AE1265" s="115">
        <v>0</v>
      </c>
      <c r="AF1265" s="115">
        <v>0</v>
      </c>
      <c r="AG1265" s="115">
        <v>0</v>
      </c>
    </row>
    <row r="1266" spans="1:33">
      <c r="A1266" s="115" t="s">
        <v>1284</v>
      </c>
      <c r="B1266" s="115" t="s">
        <v>19</v>
      </c>
      <c r="C1266" s="2">
        <v>19906900</v>
      </c>
      <c r="D1266" s="2">
        <v>20372100</v>
      </c>
      <c r="E1266" s="2">
        <v>21461400</v>
      </c>
      <c r="F1266" s="2">
        <v>19974000</v>
      </c>
      <c r="G1266" s="2">
        <v>17631700</v>
      </c>
      <c r="H1266" s="2">
        <v>15150500</v>
      </c>
      <c r="I1266" s="2">
        <v>12134600</v>
      </c>
      <c r="J1266" s="2">
        <v>8443460</v>
      </c>
      <c r="K1266" s="2">
        <v>4080910</v>
      </c>
      <c r="L1266" s="115">
        <v>631190</v>
      </c>
      <c r="M1266" s="115">
        <v>578433</v>
      </c>
      <c r="N1266" s="115">
        <v>555771</v>
      </c>
      <c r="O1266" s="115">
        <v>533702</v>
      </c>
      <c r="P1266" s="115">
        <v>512547</v>
      </c>
      <c r="Q1266" s="115">
        <v>491987</v>
      </c>
      <c r="R1266" s="115">
        <v>472017</v>
      </c>
      <c r="S1266" s="115">
        <v>452208</v>
      </c>
      <c r="T1266" s="115">
        <v>454832</v>
      </c>
      <c r="U1266" s="115">
        <v>435095</v>
      </c>
      <c r="V1266" s="115">
        <v>415627</v>
      </c>
      <c r="W1266" s="115">
        <v>396524</v>
      </c>
      <c r="X1266" s="115">
        <v>395276</v>
      </c>
      <c r="Y1266" s="115">
        <v>375353</v>
      </c>
      <c r="Z1266" s="115">
        <v>355676</v>
      </c>
      <c r="AA1266" s="115">
        <v>336322</v>
      </c>
      <c r="AB1266" s="115">
        <v>331972</v>
      </c>
      <c r="AC1266" s="115">
        <v>313353</v>
      </c>
      <c r="AD1266" s="115">
        <v>295783</v>
      </c>
      <c r="AE1266" s="115">
        <v>279736</v>
      </c>
      <c r="AF1266" s="115">
        <v>276898</v>
      </c>
      <c r="AG1266" s="115">
        <v>263666</v>
      </c>
    </row>
    <row r="1267" spans="1:33">
      <c r="A1267" s="115" t="s">
        <v>1285</v>
      </c>
      <c r="B1267" s="115" t="s">
        <v>19</v>
      </c>
      <c r="C1267" s="115">
        <v>0</v>
      </c>
      <c r="D1267" s="115">
        <v>0</v>
      </c>
      <c r="E1267" s="115">
        <v>0</v>
      </c>
      <c r="F1267" s="115">
        <v>0</v>
      </c>
      <c r="G1267" s="115">
        <v>0</v>
      </c>
      <c r="H1267" s="115">
        <v>0</v>
      </c>
      <c r="I1267" s="115">
        <v>0</v>
      </c>
      <c r="J1267" s="115">
        <v>0</v>
      </c>
      <c r="K1267" s="115">
        <v>0</v>
      </c>
      <c r="L1267" s="115">
        <v>0</v>
      </c>
      <c r="M1267" s="115">
        <v>0</v>
      </c>
      <c r="N1267" s="115">
        <v>0</v>
      </c>
      <c r="O1267" s="115">
        <v>0</v>
      </c>
      <c r="P1267" s="115">
        <v>0</v>
      </c>
      <c r="Q1267" s="115">
        <v>0</v>
      </c>
      <c r="R1267" s="115">
        <v>0</v>
      </c>
      <c r="S1267" s="115">
        <v>0</v>
      </c>
      <c r="T1267" s="115">
        <v>0</v>
      </c>
      <c r="U1267" s="115">
        <v>0</v>
      </c>
      <c r="V1267" s="115">
        <v>0</v>
      </c>
      <c r="W1267" s="115">
        <v>0</v>
      </c>
      <c r="X1267" s="115">
        <v>0</v>
      </c>
      <c r="Y1267" s="115">
        <v>0</v>
      </c>
      <c r="Z1267" s="115">
        <v>0</v>
      </c>
      <c r="AA1267" s="115">
        <v>0</v>
      </c>
      <c r="AB1267" s="115">
        <v>0</v>
      </c>
      <c r="AC1267" s="115">
        <v>0</v>
      </c>
      <c r="AD1267" s="115">
        <v>0</v>
      </c>
      <c r="AE1267" s="115">
        <v>0</v>
      </c>
      <c r="AF1267" s="115">
        <v>0</v>
      </c>
      <c r="AG1267" s="115">
        <v>0</v>
      </c>
    </row>
    <row r="1268" spans="1:33">
      <c r="A1268" s="115" t="s">
        <v>1286</v>
      </c>
      <c r="B1268" s="115" t="s">
        <v>19</v>
      </c>
      <c r="C1268" s="115">
        <v>0</v>
      </c>
      <c r="D1268" s="115">
        <v>0</v>
      </c>
      <c r="E1268" s="115">
        <v>0</v>
      </c>
      <c r="F1268" s="115">
        <v>0</v>
      </c>
      <c r="G1268" s="115">
        <v>0</v>
      </c>
      <c r="H1268" s="115">
        <v>0</v>
      </c>
      <c r="I1268" s="115">
        <v>0</v>
      </c>
      <c r="J1268" s="115">
        <v>0</v>
      </c>
      <c r="K1268" s="115">
        <v>0</v>
      </c>
      <c r="L1268" s="115">
        <v>0</v>
      </c>
      <c r="M1268" s="115">
        <v>0</v>
      </c>
      <c r="N1268" s="115">
        <v>0</v>
      </c>
      <c r="O1268" s="115">
        <v>0</v>
      </c>
      <c r="P1268" s="115">
        <v>0</v>
      </c>
      <c r="Q1268" s="115">
        <v>0</v>
      </c>
      <c r="R1268" s="115">
        <v>0</v>
      </c>
      <c r="S1268" s="115">
        <v>0</v>
      </c>
      <c r="T1268" s="115">
        <v>0</v>
      </c>
      <c r="U1268" s="115">
        <v>0</v>
      </c>
      <c r="V1268" s="115">
        <v>0</v>
      </c>
      <c r="W1268" s="115">
        <v>0</v>
      </c>
      <c r="X1268" s="115">
        <v>0</v>
      </c>
      <c r="Y1268" s="115">
        <v>0</v>
      </c>
      <c r="Z1268" s="115">
        <v>0</v>
      </c>
      <c r="AA1268" s="115">
        <v>0</v>
      </c>
      <c r="AB1268" s="115">
        <v>0</v>
      </c>
      <c r="AC1268" s="115">
        <v>0</v>
      </c>
      <c r="AD1268" s="115">
        <v>0</v>
      </c>
      <c r="AE1268" s="115">
        <v>0</v>
      </c>
      <c r="AF1268" s="115">
        <v>0</v>
      </c>
      <c r="AG1268" s="115">
        <v>0</v>
      </c>
    </row>
    <row r="1269" spans="1:33">
      <c r="A1269" s="115" t="s">
        <v>1287</v>
      </c>
      <c r="B1269" s="115" t="s">
        <v>19</v>
      </c>
      <c r="C1269" s="115">
        <v>0</v>
      </c>
      <c r="D1269" s="115">
        <v>0</v>
      </c>
      <c r="E1269" s="115">
        <v>0</v>
      </c>
      <c r="F1269" s="115">
        <v>0</v>
      </c>
      <c r="G1269" s="115">
        <v>0</v>
      </c>
      <c r="H1269" s="115">
        <v>0</v>
      </c>
      <c r="I1269" s="115">
        <v>0</v>
      </c>
      <c r="J1269" s="115">
        <v>0</v>
      </c>
      <c r="K1269" s="115">
        <v>0</v>
      </c>
      <c r="L1269" s="115">
        <v>0</v>
      </c>
      <c r="M1269" s="115">
        <v>0</v>
      </c>
      <c r="N1269" s="115">
        <v>0</v>
      </c>
      <c r="O1269" s="115">
        <v>0</v>
      </c>
      <c r="P1269" s="115">
        <v>0</v>
      </c>
      <c r="Q1269" s="115">
        <v>0</v>
      </c>
      <c r="R1269" s="115">
        <v>0</v>
      </c>
      <c r="S1269" s="115">
        <v>0</v>
      </c>
      <c r="T1269" s="115">
        <v>0</v>
      </c>
      <c r="U1269" s="115">
        <v>0</v>
      </c>
      <c r="V1269" s="115">
        <v>0</v>
      </c>
      <c r="W1269" s="115">
        <v>0</v>
      </c>
      <c r="X1269" s="115">
        <v>0</v>
      </c>
      <c r="Y1269" s="115">
        <v>0</v>
      </c>
      <c r="Z1269" s="115">
        <v>0</v>
      </c>
      <c r="AA1269" s="115">
        <v>0</v>
      </c>
      <c r="AB1269" s="115">
        <v>0</v>
      </c>
      <c r="AC1269" s="115">
        <v>0</v>
      </c>
      <c r="AD1269" s="115">
        <v>0</v>
      </c>
      <c r="AE1269" s="115">
        <v>0</v>
      </c>
      <c r="AF1269" s="115">
        <v>0</v>
      </c>
      <c r="AG1269" s="115">
        <v>0</v>
      </c>
    </row>
    <row r="1270" spans="1:33">
      <c r="A1270" s="115" t="s">
        <v>1288</v>
      </c>
      <c r="B1270" s="115" t="s">
        <v>19</v>
      </c>
      <c r="C1270" s="115">
        <v>0</v>
      </c>
      <c r="D1270" s="115">
        <v>0</v>
      </c>
      <c r="E1270" s="115">
        <v>0</v>
      </c>
      <c r="F1270" s="115">
        <v>0</v>
      </c>
      <c r="G1270" s="115">
        <v>0</v>
      </c>
      <c r="H1270" s="115">
        <v>0</v>
      </c>
      <c r="I1270" s="115">
        <v>0</v>
      </c>
      <c r="J1270" s="115">
        <v>0</v>
      </c>
      <c r="K1270" s="115">
        <v>0</v>
      </c>
      <c r="L1270" s="115">
        <v>0</v>
      </c>
      <c r="M1270" s="115">
        <v>0</v>
      </c>
      <c r="N1270" s="115">
        <v>0</v>
      </c>
      <c r="O1270" s="115">
        <v>0</v>
      </c>
      <c r="P1270" s="115">
        <v>0</v>
      </c>
      <c r="Q1270" s="115">
        <v>0</v>
      </c>
      <c r="R1270" s="115">
        <v>0</v>
      </c>
      <c r="S1270" s="115">
        <v>0</v>
      </c>
      <c r="T1270" s="115">
        <v>0</v>
      </c>
      <c r="U1270" s="115">
        <v>0</v>
      </c>
      <c r="V1270" s="115">
        <v>0</v>
      </c>
      <c r="W1270" s="115">
        <v>0</v>
      </c>
      <c r="X1270" s="115">
        <v>0</v>
      </c>
      <c r="Y1270" s="115">
        <v>0</v>
      </c>
      <c r="Z1270" s="115">
        <v>0</v>
      </c>
      <c r="AA1270" s="115">
        <v>0</v>
      </c>
      <c r="AB1270" s="115">
        <v>0</v>
      </c>
      <c r="AC1270" s="115">
        <v>0</v>
      </c>
      <c r="AD1270" s="115">
        <v>0</v>
      </c>
      <c r="AE1270" s="115">
        <v>0</v>
      </c>
      <c r="AF1270" s="115">
        <v>0</v>
      </c>
      <c r="AG1270" s="115">
        <v>0</v>
      </c>
    </row>
    <row r="1271" spans="1:33">
      <c r="A1271" s="115" t="s">
        <v>1289</v>
      </c>
      <c r="B1271" s="115" t="s">
        <v>19</v>
      </c>
      <c r="C1271" s="115">
        <v>0</v>
      </c>
      <c r="D1271" s="115">
        <v>0</v>
      </c>
      <c r="E1271" s="115">
        <v>0</v>
      </c>
      <c r="F1271" s="115">
        <v>0</v>
      </c>
      <c r="G1271" s="115">
        <v>0</v>
      </c>
      <c r="H1271" s="115">
        <v>0</v>
      </c>
      <c r="I1271" s="115">
        <v>0</v>
      </c>
      <c r="J1271" s="115">
        <v>0</v>
      </c>
      <c r="K1271" s="115">
        <v>0</v>
      </c>
      <c r="L1271" s="115">
        <v>0</v>
      </c>
      <c r="M1271" s="115">
        <v>0</v>
      </c>
      <c r="N1271" s="115">
        <v>0</v>
      </c>
      <c r="O1271" s="115">
        <v>0</v>
      </c>
      <c r="P1271" s="115">
        <v>0</v>
      </c>
      <c r="Q1271" s="115">
        <v>0</v>
      </c>
      <c r="R1271" s="115">
        <v>0</v>
      </c>
      <c r="S1271" s="115">
        <v>0</v>
      </c>
      <c r="T1271" s="115">
        <v>0</v>
      </c>
      <c r="U1271" s="115">
        <v>0</v>
      </c>
      <c r="V1271" s="115">
        <v>0</v>
      </c>
      <c r="W1271" s="115">
        <v>0</v>
      </c>
      <c r="X1271" s="115">
        <v>0</v>
      </c>
      <c r="Y1271" s="115">
        <v>0</v>
      </c>
      <c r="Z1271" s="115">
        <v>0</v>
      </c>
      <c r="AA1271" s="115">
        <v>0</v>
      </c>
      <c r="AB1271" s="115">
        <v>0</v>
      </c>
      <c r="AC1271" s="115">
        <v>0</v>
      </c>
      <c r="AD1271" s="115">
        <v>0</v>
      </c>
      <c r="AE1271" s="115">
        <v>0</v>
      </c>
      <c r="AF1271" s="115">
        <v>0</v>
      </c>
      <c r="AG1271" s="115">
        <v>0</v>
      </c>
    </row>
    <row r="1272" spans="1:33">
      <c r="A1272" s="115" t="s">
        <v>1290</v>
      </c>
      <c r="B1272" s="115" t="s">
        <v>19</v>
      </c>
      <c r="C1272" s="115">
        <v>0</v>
      </c>
      <c r="D1272" s="115">
        <v>0</v>
      </c>
      <c r="E1272" s="115">
        <v>0</v>
      </c>
      <c r="F1272" s="115">
        <v>0</v>
      </c>
      <c r="G1272" s="115">
        <v>0</v>
      </c>
      <c r="H1272" s="115">
        <v>0</v>
      </c>
      <c r="I1272" s="115">
        <v>0</v>
      </c>
      <c r="J1272" s="115">
        <v>0</v>
      </c>
      <c r="K1272" s="115">
        <v>0</v>
      </c>
      <c r="L1272" s="115">
        <v>0</v>
      </c>
      <c r="M1272" s="115">
        <v>0</v>
      </c>
      <c r="N1272" s="115">
        <v>0</v>
      </c>
      <c r="O1272" s="115">
        <v>0</v>
      </c>
      <c r="P1272" s="115">
        <v>0</v>
      </c>
      <c r="Q1272" s="115">
        <v>0</v>
      </c>
      <c r="R1272" s="115">
        <v>0</v>
      </c>
      <c r="S1272" s="115">
        <v>0</v>
      </c>
      <c r="T1272" s="115">
        <v>0</v>
      </c>
      <c r="U1272" s="115">
        <v>0</v>
      </c>
      <c r="V1272" s="115">
        <v>0</v>
      </c>
      <c r="W1272" s="115">
        <v>0</v>
      </c>
      <c r="X1272" s="115">
        <v>0</v>
      </c>
      <c r="Y1272" s="115">
        <v>0</v>
      </c>
      <c r="Z1272" s="115">
        <v>0</v>
      </c>
      <c r="AA1272" s="115">
        <v>0</v>
      </c>
      <c r="AB1272" s="115">
        <v>0</v>
      </c>
      <c r="AC1272" s="115">
        <v>0</v>
      </c>
      <c r="AD1272" s="115">
        <v>0</v>
      </c>
      <c r="AE1272" s="115">
        <v>0</v>
      </c>
      <c r="AF1272" s="115">
        <v>0</v>
      </c>
      <c r="AG1272" s="115">
        <v>0</v>
      </c>
    </row>
    <row r="1273" spans="1:33">
      <c r="A1273" s="115" t="s">
        <v>1291</v>
      </c>
      <c r="B1273" s="115" t="s">
        <v>19</v>
      </c>
      <c r="C1273" s="115">
        <v>0</v>
      </c>
      <c r="D1273" s="115">
        <v>0</v>
      </c>
      <c r="E1273" s="115">
        <v>0</v>
      </c>
      <c r="F1273" s="115">
        <v>0</v>
      </c>
      <c r="G1273" s="115">
        <v>0</v>
      </c>
      <c r="H1273" s="115">
        <v>0</v>
      </c>
      <c r="I1273" s="115">
        <v>0</v>
      </c>
      <c r="J1273" s="115">
        <v>0</v>
      </c>
      <c r="K1273" s="115">
        <v>0</v>
      </c>
      <c r="L1273" s="115">
        <v>0</v>
      </c>
      <c r="M1273" s="115">
        <v>0</v>
      </c>
      <c r="N1273" s="115">
        <v>0</v>
      </c>
      <c r="O1273" s="115">
        <v>0</v>
      </c>
      <c r="P1273" s="115">
        <v>0</v>
      </c>
      <c r="Q1273" s="115">
        <v>0</v>
      </c>
      <c r="R1273" s="115">
        <v>0</v>
      </c>
      <c r="S1273" s="115">
        <v>0</v>
      </c>
      <c r="T1273" s="115">
        <v>0</v>
      </c>
      <c r="U1273" s="115">
        <v>0</v>
      </c>
      <c r="V1273" s="115">
        <v>0</v>
      </c>
      <c r="W1273" s="115">
        <v>0</v>
      </c>
      <c r="X1273" s="115">
        <v>0</v>
      </c>
      <c r="Y1273" s="115">
        <v>0</v>
      </c>
      <c r="Z1273" s="115">
        <v>0</v>
      </c>
      <c r="AA1273" s="115">
        <v>0</v>
      </c>
      <c r="AB1273" s="115">
        <v>0</v>
      </c>
      <c r="AC1273" s="115">
        <v>0</v>
      </c>
      <c r="AD1273" s="115">
        <v>0</v>
      </c>
      <c r="AE1273" s="115">
        <v>0</v>
      </c>
      <c r="AF1273" s="115">
        <v>0</v>
      </c>
      <c r="AG1273" s="115">
        <v>0</v>
      </c>
    </row>
    <row r="1274" spans="1:33">
      <c r="A1274" s="115" t="s">
        <v>1292</v>
      </c>
      <c r="B1274" s="115" t="s">
        <v>19</v>
      </c>
      <c r="C1274" s="115">
        <v>0</v>
      </c>
      <c r="D1274" s="115">
        <v>0</v>
      </c>
      <c r="E1274" s="115">
        <v>0</v>
      </c>
      <c r="F1274" s="115">
        <v>0</v>
      </c>
      <c r="G1274" s="115">
        <v>0</v>
      </c>
      <c r="H1274" s="115">
        <v>0</v>
      </c>
      <c r="I1274" s="115">
        <v>0</v>
      </c>
      <c r="J1274" s="115">
        <v>0</v>
      </c>
      <c r="K1274" s="115">
        <v>0</v>
      </c>
      <c r="L1274" s="115">
        <v>0</v>
      </c>
      <c r="M1274" s="115">
        <v>0</v>
      </c>
      <c r="N1274" s="115">
        <v>0</v>
      </c>
      <c r="O1274" s="115">
        <v>0</v>
      </c>
      <c r="P1274" s="115">
        <v>0</v>
      </c>
      <c r="Q1274" s="115">
        <v>0</v>
      </c>
      <c r="R1274" s="115">
        <v>0</v>
      </c>
      <c r="S1274" s="115">
        <v>0</v>
      </c>
      <c r="T1274" s="115">
        <v>0</v>
      </c>
      <c r="U1274" s="115">
        <v>0</v>
      </c>
      <c r="V1274" s="115">
        <v>0</v>
      </c>
      <c r="W1274" s="115">
        <v>0</v>
      </c>
      <c r="X1274" s="115">
        <v>0</v>
      </c>
      <c r="Y1274" s="115">
        <v>0</v>
      </c>
      <c r="Z1274" s="115">
        <v>0</v>
      </c>
      <c r="AA1274" s="115">
        <v>0</v>
      </c>
      <c r="AB1274" s="115">
        <v>0</v>
      </c>
      <c r="AC1274" s="115">
        <v>0</v>
      </c>
      <c r="AD1274" s="115">
        <v>0</v>
      </c>
      <c r="AE1274" s="115">
        <v>0</v>
      </c>
      <c r="AF1274" s="115">
        <v>0</v>
      </c>
      <c r="AG1274" s="115">
        <v>0</v>
      </c>
    </row>
    <row r="1275" spans="1:33">
      <c r="A1275" s="115" t="s">
        <v>1293</v>
      </c>
      <c r="B1275" s="115" t="s">
        <v>19</v>
      </c>
      <c r="C1275" s="115">
        <v>0</v>
      </c>
      <c r="D1275" s="115">
        <v>0</v>
      </c>
      <c r="E1275" s="115">
        <v>0</v>
      </c>
      <c r="F1275" s="115">
        <v>0</v>
      </c>
      <c r="G1275" s="115">
        <v>0</v>
      </c>
      <c r="H1275" s="115">
        <v>0</v>
      </c>
      <c r="I1275" s="115">
        <v>0</v>
      </c>
      <c r="J1275" s="115">
        <v>0</v>
      </c>
      <c r="K1275" s="115">
        <v>0</v>
      </c>
      <c r="L1275" s="115">
        <v>0</v>
      </c>
      <c r="M1275" s="115">
        <v>0</v>
      </c>
      <c r="N1275" s="115">
        <v>0</v>
      </c>
      <c r="O1275" s="115">
        <v>0</v>
      </c>
      <c r="P1275" s="115">
        <v>0</v>
      </c>
      <c r="Q1275" s="115">
        <v>0</v>
      </c>
      <c r="R1275" s="115">
        <v>0</v>
      </c>
      <c r="S1275" s="115">
        <v>0</v>
      </c>
      <c r="T1275" s="115">
        <v>0</v>
      </c>
      <c r="U1275" s="115">
        <v>0</v>
      </c>
      <c r="V1275" s="115">
        <v>0</v>
      </c>
      <c r="W1275" s="115">
        <v>0</v>
      </c>
      <c r="X1275" s="115">
        <v>0</v>
      </c>
      <c r="Y1275" s="115">
        <v>0</v>
      </c>
      <c r="Z1275" s="115">
        <v>0</v>
      </c>
      <c r="AA1275" s="115">
        <v>0</v>
      </c>
      <c r="AB1275" s="115">
        <v>0</v>
      </c>
      <c r="AC1275" s="115">
        <v>0</v>
      </c>
      <c r="AD1275" s="115">
        <v>0</v>
      </c>
      <c r="AE1275" s="115">
        <v>0</v>
      </c>
      <c r="AF1275" s="115">
        <v>0</v>
      </c>
      <c r="AG1275" s="115">
        <v>0</v>
      </c>
    </row>
    <row r="1276" spans="1:33">
      <c r="A1276" s="115" t="s">
        <v>1294</v>
      </c>
      <c r="B1276" s="115" t="s">
        <v>19</v>
      </c>
      <c r="C1276" s="115">
        <v>0</v>
      </c>
      <c r="D1276" s="115">
        <v>0</v>
      </c>
      <c r="E1276" s="115">
        <v>0</v>
      </c>
      <c r="F1276" s="115">
        <v>0</v>
      </c>
      <c r="G1276" s="115">
        <v>0</v>
      </c>
      <c r="H1276" s="115">
        <v>0</v>
      </c>
      <c r="I1276" s="115">
        <v>0</v>
      </c>
      <c r="J1276" s="115">
        <v>0</v>
      </c>
      <c r="K1276" s="115">
        <v>0</v>
      </c>
      <c r="L1276" s="115">
        <v>0</v>
      </c>
      <c r="M1276" s="115">
        <v>0</v>
      </c>
      <c r="N1276" s="115">
        <v>0</v>
      </c>
      <c r="O1276" s="115">
        <v>0</v>
      </c>
      <c r="P1276" s="115">
        <v>0</v>
      </c>
      <c r="Q1276" s="115">
        <v>0</v>
      </c>
      <c r="R1276" s="115">
        <v>0</v>
      </c>
      <c r="S1276" s="115">
        <v>0</v>
      </c>
      <c r="T1276" s="115">
        <v>0</v>
      </c>
      <c r="U1276" s="115">
        <v>0</v>
      </c>
      <c r="V1276" s="115">
        <v>0</v>
      </c>
      <c r="W1276" s="115">
        <v>0</v>
      </c>
      <c r="X1276" s="115">
        <v>0</v>
      </c>
      <c r="Y1276" s="115">
        <v>0</v>
      </c>
      <c r="Z1276" s="115">
        <v>0</v>
      </c>
      <c r="AA1276" s="115">
        <v>0</v>
      </c>
      <c r="AB1276" s="115">
        <v>0</v>
      </c>
      <c r="AC1276" s="115">
        <v>0</v>
      </c>
      <c r="AD1276" s="115">
        <v>0</v>
      </c>
      <c r="AE1276" s="115">
        <v>0</v>
      </c>
      <c r="AF1276" s="115">
        <v>0</v>
      </c>
      <c r="AG1276" s="115">
        <v>0</v>
      </c>
    </row>
    <row r="1277" spans="1:33">
      <c r="A1277" s="115" t="s">
        <v>1295</v>
      </c>
      <c r="B1277" s="115" t="s">
        <v>19</v>
      </c>
      <c r="C1277" s="115">
        <v>0</v>
      </c>
      <c r="D1277" s="115">
        <v>0</v>
      </c>
      <c r="E1277" s="115">
        <v>0</v>
      </c>
      <c r="F1277" s="115">
        <v>0</v>
      </c>
      <c r="G1277" s="115">
        <v>0</v>
      </c>
      <c r="H1277" s="115">
        <v>0</v>
      </c>
      <c r="I1277" s="115">
        <v>0</v>
      </c>
      <c r="J1277" s="115">
        <v>0</v>
      </c>
      <c r="K1277" s="115">
        <v>0</v>
      </c>
      <c r="L1277" s="115">
        <v>0</v>
      </c>
      <c r="M1277" s="115">
        <v>0</v>
      </c>
      <c r="N1277" s="115">
        <v>0</v>
      </c>
      <c r="O1277" s="115">
        <v>0</v>
      </c>
      <c r="P1277" s="115">
        <v>0</v>
      </c>
      <c r="Q1277" s="115">
        <v>0</v>
      </c>
      <c r="R1277" s="115">
        <v>0</v>
      </c>
      <c r="S1277" s="115">
        <v>0</v>
      </c>
      <c r="T1277" s="115">
        <v>0</v>
      </c>
      <c r="U1277" s="115">
        <v>0</v>
      </c>
      <c r="V1277" s="115">
        <v>0</v>
      </c>
      <c r="W1277" s="115">
        <v>0</v>
      </c>
      <c r="X1277" s="115">
        <v>0</v>
      </c>
      <c r="Y1277" s="115">
        <v>0</v>
      </c>
      <c r="Z1277" s="115">
        <v>0</v>
      </c>
      <c r="AA1277" s="115">
        <v>0</v>
      </c>
      <c r="AB1277" s="115">
        <v>0</v>
      </c>
      <c r="AC1277" s="115">
        <v>0</v>
      </c>
      <c r="AD1277" s="115">
        <v>0</v>
      </c>
      <c r="AE1277" s="115">
        <v>0</v>
      </c>
      <c r="AF1277" s="115">
        <v>0</v>
      </c>
      <c r="AG1277" s="115">
        <v>0</v>
      </c>
    </row>
    <row r="1278" spans="1:33">
      <c r="A1278" s="115" t="s">
        <v>1296</v>
      </c>
      <c r="B1278" s="115" t="s">
        <v>19</v>
      </c>
      <c r="C1278" s="115">
        <v>0</v>
      </c>
      <c r="D1278" s="115">
        <v>0</v>
      </c>
      <c r="E1278" s="115">
        <v>0</v>
      </c>
      <c r="F1278" s="115">
        <v>0</v>
      </c>
      <c r="G1278" s="115">
        <v>0</v>
      </c>
      <c r="H1278" s="115">
        <v>0</v>
      </c>
      <c r="I1278" s="115">
        <v>0</v>
      </c>
      <c r="J1278" s="115">
        <v>0</v>
      </c>
      <c r="K1278" s="115">
        <v>0</v>
      </c>
      <c r="L1278" s="115">
        <v>0</v>
      </c>
      <c r="M1278" s="115">
        <v>0</v>
      </c>
      <c r="N1278" s="115">
        <v>0</v>
      </c>
      <c r="O1278" s="115">
        <v>0</v>
      </c>
      <c r="P1278" s="115">
        <v>0</v>
      </c>
      <c r="Q1278" s="115">
        <v>0</v>
      </c>
      <c r="R1278" s="115">
        <v>0</v>
      </c>
      <c r="S1278" s="115">
        <v>0</v>
      </c>
      <c r="T1278" s="115">
        <v>0</v>
      </c>
      <c r="U1278" s="115">
        <v>0</v>
      </c>
      <c r="V1278" s="115">
        <v>0</v>
      </c>
      <c r="W1278" s="115">
        <v>0</v>
      </c>
      <c r="X1278" s="115">
        <v>0</v>
      </c>
      <c r="Y1278" s="115">
        <v>0</v>
      </c>
      <c r="Z1278" s="115">
        <v>0</v>
      </c>
      <c r="AA1278" s="115">
        <v>0</v>
      </c>
      <c r="AB1278" s="115">
        <v>0</v>
      </c>
      <c r="AC1278" s="115">
        <v>0</v>
      </c>
      <c r="AD1278" s="115">
        <v>0</v>
      </c>
      <c r="AE1278" s="115">
        <v>0</v>
      </c>
      <c r="AF1278" s="115">
        <v>0</v>
      </c>
      <c r="AG1278" s="115">
        <v>0</v>
      </c>
    </row>
    <row r="1279" spans="1:33">
      <c r="A1279" s="115" t="s">
        <v>1297</v>
      </c>
      <c r="B1279" s="115" t="s">
        <v>19</v>
      </c>
      <c r="C1279" s="115">
        <v>0</v>
      </c>
      <c r="D1279" s="115">
        <v>0</v>
      </c>
      <c r="E1279" s="115">
        <v>0</v>
      </c>
      <c r="F1279" s="115">
        <v>0</v>
      </c>
      <c r="G1279" s="115">
        <v>0</v>
      </c>
      <c r="H1279" s="115">
        <v>0</v>
      </c>
      <c r="I1279" s="115">
        <v>0</v>
      </c>
      <c r="J1279" s="115">
        <v>0</v>
      </c>
      <c r="K1279" s="115">
        <v>0</v>
      </c>
      <c r="L1279" s="115">
        <v>0</v>
      </c>
      <c r="M1279" s="115">
        <v>0</v>
      </c>
      <c r="N1279" s="115">
        <v>0</v>
      </c>
      <c r="O1279" s="115">
        <v>0</v>
      </c>
      <c r="P1279" s="115">
        <v>0</v>
      </c>
      <c r="Q1279" s="115">
        <v>0</v>
      </c>
      <c r="R1279" s="115">
        <v>0</v>
      </c>
      <c r="S1279" s="115">
        <v>0</v>
      </c>
      <c r="T1279" s="115">
        <v>0</v>
      </c>
      <c r="U1279" s="115">
        <v>0</v>
      </c>
      <c r="V1279" s="115">
        <v>0</v>
      </c>
      <c r="W1279" s="115">
        <v>0</v>
      </c>
      <c r="X1279" s="115">
        <v>0</v>
      </c>
      <c r="Y1279" s="115">
        <v>0</v>
      </c>
      <c r="Z1279" s="115">
        <v>0</v>
      </c>
      <c r="AA1279" s="115">
        <v>0</v>
      </c>
      <c r="AB1279" s="115">
        <v>0</v>
      </c>
      <c r="AC1279" s="115">
        <v>0</v>
      </c>
      <c r="AD1279" s="115">
        <v>0</v>
      </c>
      <c r="AE1279" s="115">
        <v>0</v>
      </c>
      <c r="AF1279" s="115">
        <v>0</v>
      </c>
      <c r="AG1279" s="115">
        <v>0</v>
      </c>
    </row>
    <row r="1280" spans="1:33">
      <c r="A1280" s="115" t="s">
        <v>1298</v>
      </c>
      <c r="B1280" s="115" t="s">
        <v>19</v>
      </c>
      <c r="C1280" s="115">
        <v>0</v>
      </c>
      <c r="D1280" s="115">
        <v>0</v>
      </c>
      <c r="E1280" s="115">
        <v>0</v>
      </c>
      <c r="F1280" s="115">
        <v>0</v>
      </c>
      <c r="G1280" s="115">
        <v>0</v>
      </c>
      <c r="H1280" s="115">
        <v>0</v>
      </c>
      <c r="I1280" s="115">
        <v>0</v>
      </c>
      <c r="J1280" s="115">
        <v>0</v>
      </c>
      <c r="K1280" s="115">
        <v>0</v>
      </c>
      <c r="L1280" s="115">
        <v>0</v>
      </c>
      <c r="M1280" s="115">
        <v>0</v>
      </c>
      <c r="N1280" s="115">
        <v>0</v>
      </c>
      <c r="O1280" s="115">
        <v>0</v>
      </c>
      <c r="P1280" s="115">
        <v>0</v>
      </c>
      <c r="Q1280" s="115">
        <v>0</v>
      </c>
      <c r="R1280" s="115">
        <v>0</v>
      </c>
      <c r="S1280" s="115">
        <v>0</v>
      </c>
      <c r="T1280" s="115">
        <v>0</v>
      </c>
      <c r="U1280" s="115">
        <v>0</v>
      </c>
      <c r="V1280" s="115">
        <v>0</v>
      </c>
      <c r="W1280" s="115">
        <v>0</v>
      </c>
      <c r="X1280" s="115">
        <v>0</v>
      </c>
      <c r="Y1280" s="115">
        <v>0</v>
      </c>
      <c r="Z1280" s="115">
        <v>0</v>
      </c>
      <c r="AA1280" s="115">
        <v>0</v>
      </c>
      <c r="AB1280" s="115">
        <v>0</v>
      </c>
      <c r="AC1280" s="115">
        <v>0</v>
      </c>
      <c r="AD1280" s="115">
        <v>0</v>
      </c>
      <c r="AE1280" s="115">
        <v>0</v>
      </c>
      <c r="AF1280" s="115">
        <v>0</v>
      </c>
      <c r="AG1280" s="115">
        <v>0</v>
      </c>
    </row>
    <row r="1281" spans="1:33">
      <c r="A1281" s="115" t="s">
        <v>1299</v>
      </c>
      <c r="B1281" s="115" t="s">
        <v>19</v>
      </c>
      <c r="C1281" s="115">
        <v>0</v>
      </c>
      <c r="D1281" s="115">
        <v>0</v>
      </c>
      <c r="E1281" s="115">
        <v>0</v>
      </c>
      <c r="F1281" s="115">
        <v>0</v>
      </c>
      <c r="G1281" s="115">
        <v>0</v>
      </c>
      <c r="H1281" s="115">
        <v>0</v>
      </c>
      <c r="I1281" s="115">
        <v>0</v>
      </c>
      <c r="J1281" s="115">
        <v>0</v>
      </c>
      <c r="K1281" s="115">
        <v>0</v>
      </c>
      <c r="L1281" s="115">
        <v>0</v>
      </c>
      <c r="M1281" s="115">
        <v>0</v>
      </c>
      <c r="N1281" s="115">
        <v>0</v>
      </c>
      <c r="O1281" s="115">
        <v>0</v>
      </c>
      <c r="P1281" s="115">
        <v>0</v>
      </c>
      <c r="Q1281" s="115">
        <v>0</v>
      </c>
      <c r="R1281" s="115">
        <v>0</v>
      </c>
      <c r="S1281" s="115">
        <v>0</v>
      </c>
      <c r="T1281" s="115">
        <v>0</v>
      </c>
      <c r="U1281" s="115">
        <v>0</v>
      </c>
      <c r="V1281" s="115">
        <v>0</v>
      </c>
      <c r="W1281" s="115">
        <v>0</v>
      </c>
      <c r="X1281" s="115">
        <v>0</v>
      </c>
      <c r="Y1281" s="115">
        <v>0</v>
      </c>
      <c r="Z1281" s="115">
        <v>0</v>
      </c>
      <c r="AA1281" s="115">
        <v>0</v>
      </c>
      <c r="AB1281" s="115">
        <v>0</v>
      </c>
      <c r="AC1281" s="115">
        <v>0</v>
      </c>
      <c r="AD1281" s="115">
        <v>0</v>
      </c>
      <c r="AE1281" s="115">
        <v>0</v>
      </c>
      <c r="AF1281" s="115">
        <v>0</v>
      </c>
      <c r="AG1281" s="115">
        <v>0</v>
      </c>
    </row>
    <row r="1282" spans="1:33">
      <c r="A1282" s="115" t="s">
        <v>1300</v>
      </c>
      <c r="B1282" s="115" t="s">
        <v>19</v>
      </c>
      <c r="C1282" s="115">
        <v>0</v>
      </c>
      <c r="D1282" s="115">
        <v>0</v>
      </c>
      <c r="E1282" s="115">
        <v>0</v>
      </c>
      <c r="F1282" s="115">
        <v>0</v>
      </c>
      <c r="G1282" s="115">
        <v>0</v>
      </c>
      <c r="H1282" s="115">
        <v>0</v>
      </c>
      <c r="I1282" s="115">
        <v>0</v>
      </c>
      <c r="J1282" s="115">
        <v>0</v>
      </c>
      <c r="K1282" s="115">
        <v>0</v>
      </c>
      <c r="L1282" s="115">
        <v>0</v>
      </c>
      <c r="M1282" s="115">
        <v>0</v>
      </c>
      <c r="N1282" s="115">
        <v>0</v>
      </c>
      <c r="O1282" s="115">
        <v>0</v>
      </c>
      <c r="P1282" s="115">
        <v>0</v>
      </c>
      <c r="Q1282" s="115">
        <v>0</v>
      </c>
      <c r="R1282" s="115">
        <v>0</v>
      </c>
      <c r="S1282" s="115">
        <v>0</v>
      </c>
      <c r="T1282" s="115">
        <v>0</v>
      </c>
      <c r="U1282" s="115">
        <v>0</v>
      </c>
      <c r="V1282" s="115">
        <v>0</v>
      </c>
      <c r="W1282" s="115">
        <v>0</v>
      </c>
      <c r="X1282" s="115">
        <v>0</v>
      </c>
      <c r="Y1282" s="115">
        <v>0</v>
      </c>
      <c r="Z1282" s="115">
        <v>0</v>
      </c>
      <c r="AA1282" s="115">
        <v>0</v>
      </c>
      <c r="AB1282" s="115">
        <v>0</v>
      </c>
      <c r="AC1282" s="115">
        <v>0</v>
      </c>
      <c r="AD1282" s="115">
        <v>0</v>
      </c>
      <c r="AE1282" s="115">
        <v>0</v>
      </c>
      <c r="AF1282" s="115">
        <v>0</v>
      </c>
      <c r="AG1282" s="115">
        <v>0</v>
      </c>
    </row>
    <row r="1283" spans="1:33">
      <c r="A1283" s="115" t="s">
        <v>1301</v>
      </c>
      <c r="B1283" s="115" t="s">
        <v>19</v>
      </c>
      <c r="C1283" s="115">
        <v>0</v>
      </c>
      <c r="D1283" s="115">
        <v>0</v>
      </c>
      <c r="E1283" s="115">
        <v>0</v>
      </c>
      <c r="F1283" s="115">
        <v>0</v>
      </c>
      <c r="G1283" s="115">
        <v>0</v>
      </c>
      <c r="H1283" s="115">
        <v>0</v>
      </c>
      <c r="I1283" s="115">
        <v>0</v>
      </c>
      <c r="J1283" s="115">
        <v>0</v>
      </c>
      <c r="K1283" s="115">
        <v>0</v>
      </c>
      <c r="L1283" s="115">
        <v>0</v>
      </c>
      <c r="M1283" s="115">
        <v>0</v>
      </c>
      <c r="N1283" s="115">
        <v>0</v>
      </c>
      <c r="O1283" s="115">
        <v>0</v>
      </c>
      <c r="P1283" s="115">
        <v>0</v>
      </c>
      <c r="Q1283" s="115">
        <v>0</v>
      </c>
      <c r="R1283" s="115">
        <v>0</v>
      </c>
      <c r="S1283" s="115">
        <v>0</v>
      </c>
      <c r="T1283" s="115">
        <v>0</v>
      </c>
      <c r="U1283" s="115">
        <v>0</v>
      </c>
      <c r="V1283" s="115">
        <v>0</v>
      </c>
      <c r="W1283" s="115">
        <v>0</v>
      </c>
      <c r="X1283" s="115">
        <v>0</v>
      </c>
      <c r="Y1283" s="115">
        <v>0</v>
      </c>
      <c r="Z1283" s="115">
        <v>0</v>
      </c>
      <c r="AA1283" s="115">
        <v>0</v>
      </c>
      <c r="AB1283" s="115">
        <v>0</v>
      </c>
      <c r="AC1283" s="115">
        <v>0</v>
      </c>
      <c r="AD1283" s="115">
        <v>0</v>
      </c>
      <c r="AE1283" s="115">
        <v>0</v>
      </c>
      <c r="AF1283" s="115">
        <v>0</v>
      </c>
      <c r="AG1283" s="115">
        <v>0</v>
      </c>
    </row>
    <row r="1284" spans="1:33">
      <c r="A1284" s="115" t="s">
        <v>1302</v>
      </c>
      <c r="B1284" s="115" t="s">
        <v>19</v>
      </c>
      <c r="C1284" s="2">
        <v>71578700</v>
      </c>
      <c r="D1284" s="2">
        <v>73145500</v>
      </c>
      <c r="E1284" s="2">
        <v>71049200</v>
      </c>
      <c r="F1284" s="2">
        <v>69683900</v>
      </c>
      <c r="G1284" s="2">
        <v>68234400</v>
      </c>
      <c r="H1284" s="2">
        <v>66631300</v>
      </c>
      <c r="I1284" s="2">
        <v>65004800</v>
      </c>
      <c r="J1284" s="2">
        <v>63431100</v>
      </c>
      <c r="K1284" s="2">
        <v>61995300</v>
      </c>
      <c r="L1284" s="2">
        <v>60327500</v>
      </c>
      <c r="M1284" s="2">
        <v>58055200</v>
      </c>
      <c r="N1284" s="2">
        <v>55780700</v>
      </c>
      <c r="O1284" s="2">
        <v>53565700</v>
      </c>
      <c r="P1284" s="2">
        <v>51442500</v>
      </c>
      <c r="Q1284" s="2">
        <v>49379000</v>
      </c>
      <c r="R1284" s="2">
        <v>47374700</v>
      </c>
      <c r="S1284" s="2">
        <v>45386500</v>
      </c>
      <c r="T1284" s="2">
        <v>43471700</v>
      </c>
      <c r="U1284" s="2">
        <v>41585300</v>
      </c>
      <c r="V1284" s="2">
        <v>39724600</v>
      </c>
      <c r="W1284" s="2">
        <v>37898700</v>
      </c>
      <c r="X1284" s="2">
        <v>36058600</v>
      </c>
      <c r="Y1284" s="2">
        <v>34241100</v>
      </c>
      <c r="Z1284" s="2">
        <v>32446100</v>
      </c>
      <c r="AA1284" s="2">
        <v>30680600</v>
      </c>
      <c r="AB1284" s="2">
        <v>28964200</v>
      </c>
      <c r="AC1284" s="2">
        <v>27339700</v>
      </c>
      <c r="AD1284" s="2">
        <v>25806800</v>
      </c>
      <c r="AE1284" s="2">
        <v>24406700</v>
      </c>
      <c r="AF1284" s="2">
        <v>23150100</v>
      </c>
      <c r="AG1284" s="2">
        <v>22043800</v>
      </c>
    </row>
    <row r="1285" spans="1:33">
      <c r="A1285" s="115" t="s">
        <v>1303</v>
      </c>
      <c r="B1285" s="115" t="s">
        <v>19</v>
      </c>
      <c r="C1285" s="115">
        <v>0</v>
      </c>
      <c r="D1285" s="115">
        <v>0</v>
      </c>
      <c r="E1285" s="115">
        <v>0</v>
      </c>
      <c r="F1285" s="115">
        <v>0</v>
      </c>
      <c r="G1285" s="115">
        <v>0</v>
      </c>
      <c r="H1285" s="115">
        <v>0</v>
      </c>
      <c r="I1285" s="115">
        <v>0</v>
      </c>
      <c r="J1285" s="115">
        <v>0</v>
      </c>
      <c r="K1285" s="115">
        <v>0</v>
      </c>
      <c r="L1285" s="115">
        <v>0</v>
      </c>
      <c r="M1285" s="115">
        <v>0</v>
      </c>
      <c r="N1285" s="115">
        <v>0</v>
      </c>
      <c r="O1285" s="115">
        <v>0</v>
      </c>
      <c r="P1285" s="115">
        <v>0</v>
      </c>
      <c r="Q1285" s="115">
        <v>0</v>
      </c>
      <c r="R1285" s="115">
        <v>0</v>
      </c>
      <c r="S1285" s="115">
        <v>0</v>
      </c>
      <c r="T1285" s="115">
        <v>0</v>
      </c>
      <c r="U1285" s="115">
        <v>0</v>
      </c>
      <c r="V1285" s="115">
        <v>0</v>
      </c>
      <c r="W1285" s="115">
        <v>0</v>
      </c>
      <c r="X1285" s="115">
        <v>0</v>
      </c>
      <c r="Y1285" s="115">
        <v>0</v>
      </c>
      <c r="Z1285" s="115">
        <v>0</v>
      </c>
      <c r="AA1285" s="115">
        <v>0</v>
      </c>
      <c r="AB1285" s="115">
        <v>0</v>
      </c>
      <c r="AC1285" s="115">
        <v>0</v>
      </c>
      <c r="AD1285" s="115">
        <v>0</v>
      </c>
      <c r="AE1285" s="115">
        <v>0</v>
      </c>
      <c r="AF1285" s="115">
        <v>0</v>
      </c>
      <c r="AG1285" s="115">
        <v>0</v>
      </c>
    </row>
    <row r="1286" spans="1:33">
      <c r="A1286" s="115" t="s">
        <v>1304</v>
      </c>
      <c r="B1286" s="115" t="s">
        <v>19</v>
      </c>
      <c r="C1286" s="2">
        <v>3881520</v>
      </c>
      <c r="D1286" s="2">
        <v>3972220</v>
      </c>
      <c r="E1286" s="2">
        <v>4184630</v>
      </c>
      <c r="F1286" s="2">
        <v>3894590</v>
      </c>
      <c r="G1286" s="2">
        <v>3437900</v>
      </c>
      <c r="H1286" s="2">
        <v>2954100</v>
      </c>
      <c r="I1286" s="2">
        <v>2366040</v>
      </c>
      <c r="J1286" s="2">
        <v>1646340</v>
      </c>
      <c r="K1286" s="115">
        <v>795711</v>
      </c>
      <c r="L1286" s="115">
        <v>123072</v>
      </c>
      <c r="M1286" s="115">
        <v>112785</v>
      </c>
      <c r="N1286" s="115">
        <v>108366</v>
      </c>
      <c r="O1286" s="115">
        <v>104063</v>
      </c>
      <c r="P1286" s="115">
        <v>99938.2</v>
      </c>
      <c r="Q1286" s="115">
        <v>95929.4</v>
      </c>
      <c r="R1286" s="115">
        <v>92035.6</v>
      </c>
      <c r="S1286" s="115">
        <v>88173.2</v>
      </c>
      <c r="T1286" s="115">
        <v>88684.800000000003</v>
      </c>
      <c r="U1286" s="115">
        <v>84836.4</v>
      </c>
      <c r="V1286" s="115">
        <v>81040.5</v>
      </c>
      <c r="W1286" s="115">
        <v>77315.600000000006</v>
      </c>
      <c r="X1286" s="115">
        <v>77072.2</v>
      </c>
      <c r="Y1286" s="115">
        <v>73187.600000000006</v>
      </c>
      <c r="Z1286" s="115">
        <v>69350.899999999994</v>
      </c>
      <c r="AA1286" s="115">
        <v>65577.3</v>
      </c>
      <c r="AB1286" s="115">
        <v>64729.1</v>
      </c>
      <c r="AC1286" s="115">
        <v>61098.6</v>
      </c>
      <c r="AD1286" s="115">
        <v>57672.800000000003</v>
      </c>
      <c r="AE1286" s="115">
        <v>54543.9</v>
      </c>
      <c r="AF1286" s="115">
        <v>53990.5</v>
      </c>
      <c r="AG1286" s="115">
        <v>51410.5</v>
      </c>
    </row>
    <row r="1287" spans="1:33">
      <c r="A1287" s="115" t="s">
        <v>1305</v>
      </c>
      <c r="B1287" s="115" t="s">
        <v>19</v>
      </c>
      <c r="C1287" s="115">
        <v>0</v>
      </c>
      <c r="D1287" s="115">
        <v>0</v>
      </c>
      <c r="E1287" s="115">
        <v>0</v>
      </c>
      <c r="F1287" s="115">
        <v>0</v>
      </c>
      <c r="G1287" s="115">
        <v>0</v>
      </c>
      <c r="H1287" s="115">
        <v>0</v>
      </c>
      <c r="I1287" s="115">
        <v>0</v>
      </c>
      <c r="J1287" s="115">
        <v>0</v>
      </c>
      <c r="K1287" s="115">
        <v>0</v>
      </c>
      <c r="L1287" s="115">
        <v>0</v>
      </c>
      <c r="M1287" s="115">
        <v>0</v>
      </c>
      <c r="N1287" s="115">
        <v>0</v>
      </c>
      <c r="O1287" s="115">
        <v>0</v>
      </c>
      <c r="P1287" s="115">
        <v>0</v>
      </c>
      <c r="Q1287" s="115">
        <v>0</v>
      </c>
      <c r="R1287" s="115">
        <v>0</v>
      </c>
      <c r="S1287" s="115">
        <v>0</v>
      </c>
      <c r="T1287" s="115">
        <v>0</v>
      </c>
      <c r="U1287" s="115">
        <v>0</v>
      </c>
      <c r="V1287" s="115">
        <v>0</v>
      </c>
      <c r="W1287" s="115">
        <v>0</v>
      </c>
      <c r="X1287" s="115">
        <v>0</v>
      </c>
      <c r="Y1287" s="115">
        <v>0</v>
      </c>
      <c r="Z1287" s="115">
        <v>0</v>
      </c>
      <c r="AA1287" s="115">
        <v>0</v>
      </c>
      <c r="AB1287" s="115">
        <v>0</v>
      </c>
      <c r="AC1287" s="115">
        <v>0</v>
      </c>
      <c r="AD1287" s="115">
        <v>0</v>
      </c>
      <c r="AE1287" s="115">
        <v>0</v>
      </c>
      <c r="AF1287" s="115">
        <v>0</v>
      </c>
      <c r="AG1287" s="115">
        <v>0</v>
      </c>
    </row>
    <row r="1288" spans="1:33">
      <c r="A1288" s="115" t="s">
        <v>1306</v>
      </c>
      <c r="B1288" s="115" t="s">
        <v>19</v>
      </c>
      <c r="C1288" s="115">
        <v>0</v>
      </c>
      <c r="D1288" s="115">
        <v>0</v>
      </c>
      <c r="E1288" s="115">
        <v>0</v>
      </c>
      <c r="F1288" s="115">
        <v>0</v>
      </c>
      <c r="G1288" s="115">
        <v>0</v>
      </c>
      <c r="H1288" s="115">
        <v>0</v>
      </c>
      <c r="I1288" s="115">
        <v>0</v>
      </c>
      <c r="J1288" s="115">
        <v>0</v>
      </c>
      <c r="K1288" s="115">
        <v>0</v>
      </c>
      <c r="L1288" s="115">
        <v>0</v>
      </c>
      <c r="M1288" s="115">
        <v>0</v>
      </c>
      <c r="N1288" s="115">
        <v>0</v>
      </c>
      <c r="O1288" s="115">
        <v>0</v>
      </c>
      <c r="P1288" s="115">
        <v>0</v>
      </c>
      <c r="Q1288" s="115">
        <v>0</v>
      </c>
      <c r="R1288" s="115">
        <v>0</v>
      </c>
      <c r="S1288" s="115">
        <v>0</v>
      </c>
      <c r="T1288" s="115">
        <v>0</v>
      </c>
      <c r="U1288" s="115">
        <v>0</v>
      </c>
      <c r="V1288" s="115">
        <v>0</v>
      </c>
      <c r="W1288" s="115">
        <v>0</v>
      </c>
      <c r="X1288" s="115">
        <v>0</v>
      </c>
      <c r="Y1288" s="115">
        <v>0</v>
      </c>
      <c r="Z1288" s="115">
        <v>0</v>
      </c>
      <c r="AA1288" s="115">
        <v>0</v>
      </c>
      <c r="AB1288" s="115">
        <v>0</v>
      </c>
      <c r="AC1288" s="115">
        <v>0</v>
      </c>
      <c r="AD1288" s="115">
        <v>0</v>
      </c>
      <c r="AE1288" s="115">
        <v>0</v>
      </c>
      <c r="AF1288" s="115">
        <v>0</v>
      </c>
      <c r="AG1288" s="115">
        <v>0</v>
      </c>
    </row>
    <row r="1289" spans="1:33">
      <c r="A1289" s="115" t="s">
        <v>1307</v>
      </c>
      <c r="B1289" s="115" t="s">
        <v>19</v>
      </c>
      <c r="C1289" s="115">
        <v>0</v>
      </c>
      <c r="D1289" s="115">
        <v>0</v>
      </c>
      <c r="E1289" s="115">
        <v>0</v>
      </c>
      <c r="F1289" s="115">
        <v>0</v>
      </c>
      <c r="G1289" s="115">
        <v>0</v>
      </c>
      <c r="H1289" s="115">
        <v>0</v>
      </c>
      <c r="I1289" s="115">
        <v>0</v>
      </c>
      <c r="J1289" s="115">
        <v>0</v>
      </c>
      <c r="K1289" s="115">
        <v>0</v>
      </c>
      <c r="L1289" s="115">
        <v>0</v>
      </c>
      <c r="M1289" s="115">
        <v>0</v>
      </c>
      <c r="N1289" s="115">
        <v>0</v>
      </c>
      <c r="O1289" s="115">
        <v>0</v>
      </c>
      <c r="P1289" s="115">
        <v>0</v>
      </c>
      <c r="Q1289" s="115">
        <v>0</v>
      </c>
      <c r="R1289" s="115">
        <v>0</v>
      </c>
      <c r="S1289" s="115">
        <v>0</v>
      </c>
      <c r="T1289" s="115">
        <v>0</v>
      </c>
      <c r="U1289" s="115">
        <v>0</v>
      </c>
      <c r="V1289" s="115">
        <v>0</v>
      </c>
      <c r="W1289" s="115">
        <v>0</v>
      </c>
      <c r="X1289" s="115">
        <v>0</v>
      </c>
      <c r="Y1289" s="115">
        <v>0</v>
      </c>
      <c r="Z1289" s="115">
        <v>0</v>
      </c>
      <c r="AA1289" s="115">
        <v>0</v>
      </c>
      <c r="AB1289" s="115">
        <v>0</v>
      </c>
      <c r="AC1289" s="115">
        <v>0</v>
      </c>
      <c r="AD1289" s="115">
        <v>0</v>
      </c>
      <c r="AE1289" s="115">
        <v>0</v>
      </c>
      <c r="AF1289" s="115">
        <v>0</v>
      </c>
      <c r="AG1289" s="115">
        <v>0</v>
      </c>
    </row>
    <row r="1290" spans="1:33">
      <c r="A1290" s="115" t="s">
        <v>1308</v>
      </c>
      <c r="B1290" s="115" t="s">
        <v>19</v>
      </c>
      <c r="C1290" s="115">
        <v>0</v>
      </c>
      <c r="D1290" s="115">
        <v>0</v>
      </c>
      <c r="E1290" s="115">
        <v>0</v>
      </c>
      <c r="F1290" s="115">
        <v>0</v>
      </c>
      <c r="G1290" s="115">
        <v>0</v>
      </c>
      <c r="H1290" s="115">
        <v>0</v>
      </c>
      <c r="I1290" s="115">
        <v>0</v>
      </c>
      <c r="J1290" s="115">
        <v>0</v>
      </c>
      <c r="K1290" s="115">
        <v>0</v>
      </c>
      <c r="L1290" s="115">
        <v>0</v>
      </c>
      <c r="M1290" s="115">
        <v>0</v>
      </c>
      <c r="N1290" s="115">
        <v>0</v>
      </c>
      <c r="O1290" s="115">
        <v>0</v>
      </c>
      <c r="P1290" s="115">
        <v>0</v>
      </c>
      <c r="Q1290" s="115">
        <v>0</v>
      </c>
      <c r="R1290" s="115">
        <v>0</v>
      </c>
      <c r="S1290" s="115">
        <v>0</v>
      </c>
      <c r="T1290" s="115">
        <v>0</v>
      </c>
      <c r="U1290" s="115">
        <v>0</v>
      </c>
      <c r="V1290" s="115">
        <v>0</v>
      </c>
      <c r="W1290" s="115">
        <v>0</v>
      </c>
      <c r="X1290" s="115">
        <v>0</v>
      </c>
      <c r="Y1290" s="115">
        <v>0</v>
      </c>
      <c r="Z1290" s="115">
        <v>0</v>
      </c>
      <c r="AA1290" s="115">
        <v>0</v>
      </c>
      <c r="AB1290" s="115">
        <v>0</v>
      </c>
      <c r="AC1290" s="115">
        <v>0</v>
      </c>
      <c r="AD1290" s="115">
        <v>0</v>
      </c>
      <c r="AE1290" s="115">
        <v>0</v>
      </c>
      <c r="AF1290" s="115">
        <v>0</v>
      </c>
      <c r="AG1290" s="115">
        <v>0</v>
      </c>
    </row>
    <row r="1291" spans="1:33">
      <c r="A1291" s="115" t="s">
        <v>1309</v>
      </c>
      <c r="B1291" s="115" t="s">
        <v>19</v>
      </c>
      <c r="C1291" s="115">
        <v>0</v>
      </c>
      <c r="D1291" s="115">
        <v>0</v>
      </c>
      <c r="E1291" s="115">
        <v>0</v>
      </c>
      <c r="F1291" s="115">
        <v>0</v>
      </c>
      <c r="G1291" s="115">
        <v>0</v>
      </c>
      <c r="H1291" s="115">
        <v>0</v>
      </c>
      <c r="I1291" s="115">
        <v>0</v>
      </c>
      <c r="J1291" s="115">
        <v>0</v>
      </c>
      <c r="K1291" s="115">
        <v>0</v>
      </c>
      <c r="L1291" s="115">
        <v>0</v>
      </c>
      <c r="M1291" s="115">
        <v>0</v>
      </c>
      <c r="N1291" s="115">
        <v>0</v>
      </c>
      <c r="O1291" s="115">
        <v>0</v>
      </c>
      <c r="P1291" s="115">
        <v>0</v>
      </c>
      <c r="Q1291" s="115">
        <v>0</v>
      </c>
      <c r="R1291" s="115">
        <v>0</v>
      </c>
      <c r="S1291" s="115">
        <v>0</v>
      </c>
      <c r="T1291" s="115">
        <v>0</v>
      </c>
      <c r="U1291" s="115">
        <v>0</v>
      </c>
      <c r="V1291" s="115">
        <v>0</v>
      </c>
      <c r="W1291" s="115">
        <v>0</v>
      </c>
      <c r="X1291" s="115">
        <v>0</v>
      </c>
      <c r="Y1291" s="115">
        <v>0</v>
      </c>
      <c r="Z1291" s="115">
        <v>0</v>
      </c>
      <c r="AA1291" s="115">
        <v>0</v>
      </c>
      <c r="AB1291" s="115">
        <v>0</v>
      </c>
      <c r="AC1291" s="115">
        <v>0</v>
      </c>
      <c r="AD1291" s="115">
        <v>0</v>
      </c>
      <c r="AE1291" s="115">
        <v>0</v>
      </c>
      <c r="AF1291" s="115">
        <v>0</v>
      </c>
      <c r="AG1291" s="115">
        <v>0</v>
      </c>
    </row>
    <row r="1292" spans="1:33">
      <c r="A1292" s="115" t="s">
        <v>1310</v>
      </c>
      <c r="B1292" s="115" t="s">
        <v>19</v>
      </c>
      <c r="C1292" s="115">
        <v>0</v>
      </c>
      <c r="D1292" s="115">
        <v>0</v>
      </c>
      <c r="E1292" s="115">
        <v>0</v>
      </c>
      <c r="F1292" s="115">
        <v>0</v>
      </c>
      <c r="G1292" s="115">
        <v>0</v>
      </c>
      <c r="H1292" s="115">
        <v>0</v>
      </c>
      <c r="I1292" s="115">
        <v>0</v>
      </c>
      <c r="J1292" s="115">
        <v>0</v>
      </c>
      <c r="K1292" s="115">
        <v>0</v>
      </c>
      <c r="L1292" s="115">
        <v>0</v>
      </c>
      <c r="M1292" s="115">
        <v>0</v>
      </c>
      <c r="N1292" s="115">
        <v>0</v>
      </c>
      <c r="O1292" s="115">
        <v>0</v>
      </c>
      <c r="P1292" s="115">
        <v>0</v>
      </c>
      <c r="Q1292" s="115">
        <v>0</v>
      </c>
      <c r="R1292" s="115">
        <v>0</v>
      </c>
      <c r="S1292" s="115">
        <v>0</v>
      </c>
      <c r="T1292" s="115">
        <v>0</v>
      </c>
      <c r="U1292" s="115">
        <v>0</v>
      </c>
      <c r="V1292" s="115">
        <v>0</v>
      </c>
      <c r="W1292" s="115">
        <v>0</v>
      </c>
      <c r="X1292" s="115">
        <v>0</v>
      </c>
      <c r="Y1292" s="115">
        <v>0</v>
      </c>
      <c r="Z1292" s="115">
        <v>0</v>
      </c>
      <c r="AA1292" s="115">
        <v>0</v>
      </c>
      <c r="AB1292" s="115">
        <v>0</v>
      </c>
      <c r="AC1292" s="115">
        <v>0</v>
      </c>
      <c r="AD1292" s="115">
        <v>0</v>
      </c>
      <c r="AE1292" s="115">
        <v>0</v>
      </c>
      <c r="AF1292" s="115">
        <v>0</v>
      </c>
      <c r="AG1292" s="115">
        <v>0</v>
      </c>
    </row>
    <row r="1293" spans="1:33">
      <c r="A1293" s="115" t="s">
        <v>1311</v>
      </c>
      <c r="B1293" s="115" t="s">
        <v>19</v>
      </c>
      <c r="C1293" s="115">
        <v>0</v>
      </c>
      <c r="D1293" s="115">
        <v>0</v>
      </c>
      <c r="E1293" s="115">
        <v>0</v>
      </c>
      <c r="F1293" s="115">
        <v>0</v>
      </c>
      <c r="G1293" s="115">
        <v>0</v>
      </c>
      <c r="H1293" s="115">
        <v>0</v>
      </c>
      <c r="I1293" s="115">
        <v>0</v>
      </c>
      <c r="J1293" s="115">
        <v>0</v>
      </c>
      <c r="K1293" s="115">
        <v>0</v>
      </c>
      <c r="L1293" s="115">
        <v>0</v>
      </c>
      <c r="M1293" s="115">
        <v>0</v>
      </c>
      <c r="N1293" s="115">
        <v>0</v>
      </c>
      <c r="O1293" s="115">
        <v>0</v>
      </c>
      <c r="P1293" s="115">
        <v>0</v>
      </c>
      <c r="Q1293" s="115">
        <v>0</v>
      </c>
      <c r="R1293" s="115">
        <v>0</v>
      </c>
      <c r="S1293" s="115">
        <v>0</v>
      </c>
      <c r="T1293" s="115">
        <v>0</v>
      </c>
      <c r="U1293" s="115">
        <v>0</v>
      </c>
      <c r="V1293" s="115">
        <v>0</v>
      </c>
      <c r="W1293" s="115">
        <v>0</v>
      </c>
      <c r="X1293" s="115">
        <v>0</v>
      </c>
      <c r="Y1293" s="115">
        <v>0</v>
      </c>
      <c r="Z1293" s="115">
        <v>0</v>
      </c>
      <c r="AA1293" s="115">
        <v>0</v>
      </c>
      <c r="AB1293" s="115">
        <v>0</v>
      </c>
      <c r="AC1293" s="115">
        <v>0</v>
      </c>
      <c r="AD1293" s="115">
        <v>0</v>
      </c>
      <c r="AE1293" s="115">
        <v>0</v>
      </c>
      <c r="AF1293" s="115">
        <v>0</v>
      </c>
      <c r="AG1293" s="115">
        <v>0</v>
      </c>
    </row>
    <row r="1294" spans="1:33">
      <c r="A1294" s="115" t="s">
        <v>1312</v>
      </c>
      <c r="B1294" s="115" t="s">
        <v>19</v>
      </c>
      <c r="C1294" s="115">
        <v>0</v>
      </c>
      <c r="D1294" s="115">
        <v>0</v>
      </c>
      <c r="E1294" s="115">
        <v>0</v>
      </c>
      <c r="F1294" s="115">
        <v>0</v>
      </c>
      <c r="G1294" s="115">
        <v>0</v>
      </c>
      <c r="H1294" s="115">
        <v>0</v>
      </c>
      <c r="I1294" s="115">
        <v>0</v>
      </c>
      <c r="J1294" s="115">
        <v>0</v>
      </c>
      <c r="K1294" s="115">
        <v>0</v>
      </c>
      <c r="L1294" s="115">
        <v>0</v>
      </c>
      <c r="M1294" s="115">
        <v>0</v>
      </c>
      <c r="N1294" s="115">
        <v>0</v>
      </c>
      <c r="O1294" s="115">
        <v>0</v>
      </c>
      <c r="P1294" s="115">
        <v>0</v>
      </c>
      <c r="Q1294" s="115">
        <v>0</v>
      </c>
      <c r="R1294" s="115">
        <v>0</v>
      </c>
      <c r="S1294" s="115">
        <v>0</v>
      </c>
      <c r="T1294" s="115">
        <v>0</v>
      </c>
      <c r="U1294" s="115">
        <v>0</v>
      </c>
      <c r="V1294" s="115">
        <v>0</v>
      </c>
      <c r="W1294" s="115">
        <v>0</v>
      </c>
      <c r="X1294" s="115">
        <v>0</v>
      </c>
      <c r="Y1294" s="115">
        <v>0</v>
      </c>
      <c r="Z1294" s="115">
        <v>0</v>
      </c>
      <c r="AA1294" s="115">
        <v>0</v>
      </c>
      <c r="AB1294" s="115">
        <v>0</v>
      </c>
      <c r="AC1294" s="115">
        <v>0</v>
      </c>
      <c r="AD1294" s="115">
        <v>0</v>
      </c>
      <c r="AE1294" s="115">
        <v>0</v>
      </c>
      <c r="AF1294" s="115">
        <v>0</v>
      </c>
      <c r="AG1294" s="115">
        <v>0</v>
      </c>
    </row>
    <row r="1295" spans="1:33">
      <c r="A1295" s="115" t="s">
        <v>1313</v>
      </c>
      <c r="B1295" s="115" t="s">
        <v>19</v>
      </c>
      <c r="C1295" s="115">
        <v>0</v>
      </c>
      <c r="D1295" s="115">
        <v>0</v>
      </c>
      <c r="E1295" s="115">
        <v>0</v>
      </c>
      <c r="F1295" s="115">
        <v>0</v>
      </c>
      <c r="G1295" s="115">
        <v>0</v>
      </c>
      <c r="H1295" s="115">
        <v>0</v>
      </c>
      <c r="I1295" s="115">
        <v>0</v>
      </c>
      <c r="J1295" s="115">
        <v>0</v>
      </c>
      <c r="K1295" s="115">
        <v>0</v>
      </c>
      <c r="L1295" s="115">
        <v>0</v>
      </c>
      <c r="M1295" s="115">
        <v>0</v>
      </c>
      <c r="N1295" s="115">
        <v>0</v>
      </c>
      <c r="O1295" s="115">
        <v>0</v>
      </c>
      <c r="P1295" s="115">
        <v>0</v>
      </c>
      <c r="Q1295" s="115">
        <v>0</v>
      </c>
      <c r="R1295" s="115">
        <v>0</v>
      </c>
      <c r="S1295" s="115">
        <v>0</v>
      </c>
      <c r="T1295" s="115">
        <v>0</v>
      </c>
      <c r="U1295" s="115">
        <v>0</v>
      </c>
      <c r="V1295" s="115">
        <v>0</v>
      </c>
      <c r="W1295" s="115">
        <v>0</v>
      </c>
      <c r="X1295" s="115">
        <v>0</v>
      </c>
      <c r="Y1295" s="115">
        <v>0</v>
      </c>
      <c r="Z1295" s="115">
        <v>0</v>
      </c>
      <c r="AA1295" s="115">
        <v>0</v>
      </c>
      <c r="AB1295" s="115">
        <v>0</v>
      </c>
      <c r="AC1295" s="115">
        <v>0</v>
      </c>
      <c r="AD1295" s="115">
        <v>0</v>
      </c>
      <c r="AE1295" s="115">
        <v>0</v>
      </c>
      <c r="AF1295" s="115">
        <v>0</v>
      </c>
      <c r="AG1295" s="115">
        <v>0</v>
      </c>
    </row>
    <row r="1296" spans="1:33">
      <c r="A1296" s="115" t="s">
        <v>1314</v>
      </c>
      <c r="B1296" s="115" t="s">
        <v>19</v>
      </c>
      <c r="C1296" s="115">
        <v>0</v>
      </c>
      <c r="D1296" s="115">
        <v>0</v>
      </c>
      <c r="E1296" s="115">
        <v>0</v>
      </c>
      <c r="F1296" s="115">
        <v>0</v>
      </c>
      <c r="G1296" s="115">
        <v>0</v>
      </c>
      <c r="H1296" s="115">
        <v>0</v>
      </c>
      <c r="I1296" s="115">
        <v>0</v>
      </c>
      <c r="J1296" s="115">
        <v>0</v>
      </c>
      <c r="K1296" s="115">
        <v>0</v>
      </c>
      <c r="L1296" s="115">
        <v>0</v>
      </c>
      <c r="M1296" s="115">
        <v>0</v>
      </c>
      <c r="N1296" s="115">
        <v>0</v>
      </c>
      <c r="O1296" s="115">
        <v>0</v>
      </c>
      <c r="P1296" s="115">
        <v>0</v>
      </c>
      <c r="Q1296" s="115">
        <v>0</v>
      </c>
      <c r="R1296" s="115">
        <v>0</v>
      </c>
      <c r="S1296" s="115">
        <v>0</v>
      </c>
      <c r="T1296" s="115">
        <v>0</v>
      </c>
      <c r="U1296" s="115">
        <v>0</v>
      </c>
      <c r="V1296" s="115">
        <v>0</v>
      </c>
      <c r="W1296" s="115">
        <v>0</v>
      </c>
      <c r="X1296" s="115">
        <v>0</v>
      </c>
      <c r="Y1296" s="115">
        <v>0</v>
      </c>
      <c r="Z1296" s="115">
        <v>0</v>
      </c>
      <c r="AA1296" s="115">
        <v>0</v>
      </c>
      <c r="AB1296" s="115">
        <v>0</v>
      </c>
      <c r="AC1296" s="115">
        <v>0</v>
      </c>
      <c r="AD1296" s="115">
        <v>0</v>
      </c>
      <c r="AE1296" s="115">
        <v>0</v>
      </c>
      <c r="AF1296" s="115">
        <v>0</v>
      </c>
      <c r="AG1296" s="115">
        <v>0</v>
      </c>
    </row>
    <row r="1297" spans="1:33">
      <c r="A1297" s="115" t="s">
        <v>1315</v>
      </c>
      <c r="B1297" s="115" t="s">
        <v>19</v>
      </c>
      <c r="C1297" s="115">
        <v>0</v>
      </c>
      <c r="D1297" s="115">
        <v>0</v>
      </c>
      <c r="E1297" s="115">
        <v>0</v>
      </c>
      <c r="F1297" s="115">
        <v>0</v>
      </c>
      <c r="G1297" s="115">
        <v>0</v>
      </c>
      <c r="H1297" s="115">
        <v>0</v>
      </c>
      <c r="I1297" s="115">
        <v>0</v>
      </c>
      <c r="J1297" s="115">
        <v>0</v>
      </c>
      <c r="K1297" s="115">
        <v>0</v>
      </c>
      <c r="L1297" s="115">
        <v>0</v>
      </c>
      <c r="M1297" s="115">
        <v>0</v>
      </c>
      <c r="N1297" s="115">
        <v>0</v>
      </c>
      <c r="O1297" s="115">
        <v>0</v>
      </c>
      <c r="P1297" s="115">
        <v>0</v>
      </c>
      <c r="Q1297" s="115">
        <v>0</v>
      </c>
      <c r="R1297" s="115">
        <v>0</v>
      </c>
      <c r="S1297" s="115">
        <v>0</v>
      </c>
      <c r="T1297" s="115">
        <v>0</v>
      </c>
      <c r="U1297" s="115">
        <v>0</v>
      </c>
      <c r="V1297" s="115">
        <v>0</v>
      </c>
      <c r="W1297" s="115">
        <v>0</v>
      </c>
      <c r="X1297" s="115">
        <v>0</v>
      </c>
      <c r="Y1297" s="115">
        <v>0</v>
      </c>
      <c r="Z1297" s="115">
        <v>0</v>
      </c>
      <c r="AA1297" s="115">
        <v>0</v>
      </c>
      <c r="AB1297" s="115">
        <v>0</v>
      </c>
      <c r="AC1297" s="115">
        <v>0</v>
      </c>
      <c r="AD1297" s="115">
        <v>0</v>
      </c>
      <c r="AE1297" s="115">
        <v>0</v>
      </c>
      <c r="AF1297" s="115">
        <v>0</v>
      </c>
      <c r="AG1297" s="115">
        <v>0</v>
      </c>
    </row>
    <row r="1298" spans="1:33">
      <c r="A1298" s="115" t="s">
        <v>1316</v>
      </c>
      <c r="B1298" s="115" t="s">
        <v>19</v>
      </c>
      <c r="C1298" s="115">
        <v>0</v>
      </c>
      <c r="D1298" s="115">
        <v>0</v>
      </c>
      <c r="E1298" s="115">
        <v>0</v>
      </c>
      <c r="F1298" s="115">
        <v>0</v>
      </c>
      <c r="G1298" s="115">
        <v>0</v>
      </c>
      <c r="H1298" s="115">
        <v>0</v>
      </c>
      <c r="I1298" s="115">
        <v>0</v>
      </c>
      <c r="J1298" s="115">
        <v>0</v>
      </c>
      <c r="K1298" s="115">
        <v>0</v>
      </c>
      <c r="L1298" s="115">
        <v>0</v>
      </c>
      <c r="M1298" s="115">
        <v>0</v>
      </c>
      <c r="N1298" s="115">
        <v>0</v>
      </c>
      <c r="O1298" s="115">
        <v>0</v>
      </c>
      <c r="P1298" s="115">
        <v>0</v>
      </c>
      <c r="Q1298" s="115">
        <v>0</v>
      </c>
      <c r="R1298" s="115">
        <v>0</v>
      </c>
      <c r="S1298" s="115">
        <v>0</v>
      </c>
      <c r="T1298" s="115">
        <v>0</v>
      </c>
      <c r="U1298" s="115">
        <v>0</v>
      </c>
      <c r="V1298" s="115">
        <v>0</v>
      </c>
      <c r="W1298" s="115">
        <v>0</v>
      </c>
      <c r="X1298" s="115">
        <v>0</v>
      </c>
      <c r="Y1298" s="115">
        <v>0</v>
      </c>
      <c r="Z1298" s="115">
        <v>0</v>
      </c>
      <c r="AA1298" s="115">
        <v>0</v>
      </c>
      <c r="AB1298" s="115">
        <v>0</v>
      </c>
      <c r="AC1298" s="115">
        <v>0</v>
      </c>
      <c r="AD1298" s="115">
        <v>0</v>
      </c>
      <c r="AE1298" s="115">
        <v>0</v>
      </c>
      <c r="AF1298" s="115">
        <v>0</v>
      </c>
      <c r="AG1298" s="115">
        <v>0</v>
      </c>
    </row>
    <row r="1299" spans="1:33">
      <c r="A1299" s="115" t="s">
        <v>1317</v>
      </c>
      <c r="B1299" s="115" t="s">
        <v>19</v>
      </c>
      <c r="C1299" s="115">
        <v>0</v>
      </c>
      <c r="D1299" s="115">
        <v>0</v>
      </c>
      <c r="E1299" s="115">
        <v>0</v>
      </c>
      <c r="F1299" s="115">
        <v>0</v>
      </c>
      <c r="G1299" s="115">
        <v>0</v>
      </c>
      <c r="H1299" s="115">
        <v>0</v>
      </c>
      <c r="I1299" s="115">
        <v>0</v>
      </c>
      <c r="J1299" s="115">
        <v>0</v>
      </c>
      <c r="K1299" s="115">
        <v>0</v>
      </c>
      <c r="L1299" s="115">
        <v>0</v>
      </c>
      <c r="M1299" s="115">
        <v>0</v>
      </c>
      <c r="N1299" s="115">
        <v>0</v>
      </c>
      <c r="O1299" s="115">
        <v>0</v>
      </c>
      <c r="P1299" s="115">
        <v>0</v>
      </c>
      <c r="Q1299" s="115">
        <v>0</v>
      </c>
      <c r="R1299" s="115">
        <v>0</v>
      </c>
      <c r="S1299" s="115">
        <v>0</v>
      </c>
      <c r="T1299" s="115">
        <v>0</v>
      </c>
      <c r="U1299" s="115">
        <v>0</v>
      </c>
      <c r="V1299" s="115">
        <v>0</v>
      </c>
      <c r="W1299" s="115">
        <v>0</v>
      </c>
      <c r="X1299" s="115">
        <v>0</v>
      </c>
      <c r="Y1299" s="115">
        <v>0</v>
      </c>
      <c r="Z1299" s="115">
        <v>0</v>
      </c>
      <c r="AA1299" s="115">
        <v>0</v>
      </c>
      <c r="AB1299" s="115">
        <v>0</v>
      </c>
      <c r="AC1299" s="115">
        <v>0</v>
      </c>
      <c r="AD1299" s="115">
        <v>0</v>
      </c>
      <c r="AE1299" s="115">
        <v>0</v>
      </c>
      <c r="AF1299" s="115">
        <v>0</v>
      </c>
      <c r="AG1299" s="115">
        <v>0</v>
      </c>
    </row>
    <row r="1300" spans="1:33">
      <c r="A1300" s="115" t="s">
        <v>1318</v>
      </c>
      <c r="B1300" s="115" t="s">
        <v>19</v>
      </c>
      <c r="C1300" s="115">
        <v>0</v>
      </c>
      <c r="D1300" s="115">
        <v>0</v>
      </c>
      <c r="E1300" s="115">
        <v>0</v>
      </c>
      <c r="F1300" s="115">
        <v>0</v>
      </c>
      <c r="G1300" s="115">
        <v>0</v>
      </c>
      <c r="H1300" s="115">
        <v>0</v>
      </c>
      <c r="I1300" s="115">
        <v>0</v>
      </c>
      <c r="J1300" s="115">
        <v>0</v>
      </c>
      <c r="K1300" s="115">
        <v>0</v>
      </c>
      <c r="L1300" s="115">
        <v>0</v>
      </c>
      <c r="M1300" s="115">
        <v>0</v>
      </c>
      <c r="N1300" s="115">
        <v>0</v>
      </c>
      <c r="O1300" s="115">
        <v>0</v>
      </c>
      <c r="P1300" s="115">
        <v>0</v>
      </c>
      <c r="Q1300" s="115">
        <v>0</v>
      </c>
      <c r="R1300" s="115">
        <v>0</v>
      </c>
      <c r="S1300" s="115">
        <v>0</v>
      </c>
      <c r="T1300" s="115">
        <v>0</v>
      </c>
      <c r="U1300" s="115">
        <v>0</v>
      </c>
      <c r="V1300" s="115">
        <v>0</v>
      </c>
      <c r="W1300" s="115">
        <v>0</v>
      </c>
      <c r="X1300" s="115">
        <v>0</v>
      </c>
      <c r="Y1300" s="115">
        <v>0</v>
      </c>
      <c r="Z1300" s="115">
        <v>0</v>
      </c>
      <c r="AA1300" s="115">
        <v>0</v>
      </c>
      <c r="AB1300" s="115">
        <v>0</v>
      </c>
      <c r="AC1300" s="115">
        <v>0</v>
      </c>
      <c r="AD1300" s="115">
        <v>0</v>
      </c>
      <c r="AE1300" s="115">
        <v>0</v>
      </c>
      <c r="AF1300" s="115">
        <v>0</v>
      </c>
      <c r="AG1300" s="115">
        <v>0</v>
      </c>
    </row>
    <row r="1301" spans="1:33">
      <c r="A1301" s="115" t="s">
        <v>1319</v>
      </c>
      <c r="B1301" s="115" t="s">
        <v>19</v>
      </c>
      <c r="C1301" s="115">
        <v>0</v>
      </c>
      <c r="D1301" s="115">
        <v>0</v>
      </c>
      <c r="E1301" s="115">
        <v>0</v>
      </c>
      <c r="F1301" s="115">
        <v>0</v>
      </c>
      <c r="G1301" s="115">
        <v>0</v>
      </c>
      <c r="H1301" s="115">
        <v>0</v>
      </c>
      <c r="I1301" s="115">
        <v>0</v>
      </c>
      <c r="J1301" s="115">
        <v>0</v>
      </c>
      <c r="K1301" s="115">
        <v>0</v>
      </c>
      <c r="L1301" s="115">
        <v>0</v>
      </c>
      <c r="M1301" s="115">
        <v>0</v>
      </c>
      <c r="N1301" s="115">
        <v>0</v>
      </c>
      <c r="O1301" s="115">
        <v>0</v>
      </c>
      <c r="P1301" s="115">
        <v>0</v>
      </c>
      <c r="Q1301" s="115">
        <v>0</v>
      </c>
      <c r="R1301" s="115">
        <v>0</v>
      </c>
      <c r="S1301" s="115">
        <v>0</v>
      </c>
      <c r="T1301" s="115">
        <v>0</v>
      </c>
      <c r="U1301" s="115">
        <v>0</v>
      </c>
      <c r="V1301" s="115">
        <v>0</v>
      </c>
      <c r="W1301" s="115">
        <v>0</v>
      </c>
      <c r="X1301" s="115">
        <v>0</v>
      </c>
      <c r="Y1301" s="115">
        <v>0</v>
      </c>
      <c r="Z1301" s="115">
        <v>0</v>
      </c>
      <c r="AA1301" s="115">
        <v>0</v>
      </c>
      <c r="AB1301" s="115">
        <v>0</v>
      </c>
      <c r="AC1301" s="115">
        <v>0</v>
      </c>
      <c r="AD1301" s="115">
        <v>0</v>
      </c>
      <c r="AE1301" s="115">
        <v>0</v>
      </c>
      <c r="AF1301" s="115">
        <v>0</v>
      </c>
      <c r="AG1301" s="115">
        <v>0</v>
      </c>
    </row>
    <row r="1302" spans="1:33">
      <c r="A1302" s="115" t="s">
        <v>1320</v>
      </c>
      <c r="B1302" s="115" t="s">
        <v>19</v>
      </c>
      <c r="C1302" s="115">
        <v>0</v>
      </c>
      <c r="D1302" s="115">
        <v>0</v>
      </c>
      <c r="E1302" s="115">
        <v>0</v>
      </c>
      <c r="F1302" s="115">
        <v>0</v>
      </c>
      <c r="G1302" s="115">
        <v>0</v>
      </c>
      <c r="H1302" s="115">
        <v>0</v>
      </c>
      <c r="I1302" s="115">
        <v>0</v>
      </c>
      <c r="J1302" s="115">
        <v>0</v>
      </c>
      <c r="K1302" s="115">
        <v>0</v>
      </c>
      <c r="L1302" s="115">
        <v>0</v>
      </c>
      <c r="M1302" s="115">
        <v>0</v>
      </c>
      <c r="N1302" s="115">
        <v>0</v>
      </c>
      <c r="O1302" s="115">
        <v>0</v>
      </c>
      <c r="P1302" s="115">
        <v>0</v>
      </c>
      <c r="Q1302" s="115">
        <v>0</v>
      </c>
      <c r="R1302" s="115">
        <v>0</v>
      </c>
      <c r="S1302" s="115">
        <v>0</v>
      </c>
      <c r="T1302" s="115">
        <v>0</v>
      </c>
      <c r="U1302" s="115">
        <v>0</v>
      </c>
      <c r="V1302" s="115">
        <v>0</v>
      </c>
      <c r="W1302" s="115">
        <v>0</v>
      </c>
      <c r="X1302" s="115">
        <v>0</v>
      </c>
      <c r="Y1302" s="115">
        <v>0</v>
      </c>
      <c r="Z1302" s="115">
        <v>0</v>
      </c>
      <c r="AA1302" s="115">
        <v>0</v>
      </c>
      <c r="AB1302" s="115">
        <v>0</v>
      </c>
      <c r="AC1302" s="115">
        <v>0</v>
      </c>
      <c r="AD1302" s="115">
        <v>0</v>
      </c>
      <c r="AE1302" s="115">
        <v>0</v>
      </c>
      <c r="AF1302" s="115">
        <v>0</v>
      </c>
      <c r="AG1302" s="115">
        <v>0</v>
      </c>
    </row>
    <row r="1303" spans="1:33">
      <c r="A1303" s="115" t="s">
        <v>1321</v>
      </c>
      <c r="B1303" s="115" t="s">
        <v>19</v>
      </c>
      <c r="C1303" s="115">
        <v>0</v>
      </c>
      <c r="D1303" s="115">
        <v>0</v>
      </c>
      <c r="E1303" s="115">
        <v>0</v>
      </c>
      <c r="F1303" s="115">
        <v>0</v>
      </c>
      <c r="G1303" s="115">
        <v>0</v>
      </c>
      <c r="H1303" s="115">
        <v>0</v>
      </c>
      <c r="I1303" s="115">
        <v>0</v>
      </c>
      <c r="J1303" s="115">
        <v>0</v>
      </c>
      <c r="K1303" s="115">
        <v>0</v>
      </c>
      <c r="L1303" s="115">
        <v>0</v>
      </c>
      <c r="M1303" s="115">
        <v>0</v>
      </c>
      <c r="N1303" s="115">
        <v>0</v>
      </c>
      <c r="O1303" s="115">
        <v>0</v>
      </c>
      <c r="P1303" s="115">
        <v>0</v>
      </c>
      <c r="Q1303" s="115">
        <v>0</v>
      </c>
      <c r="R1303" s="115">
        <v>0</v>
      </c>
      <c r="S1303" s="115">
        <v>0</v>
      </c>
      <c r="T1303" s="115">
        <v>0</v>
      </c>
      <c r="U1303" s="115">
        <v>0</v>
      </c>
      <c r="V1303" s="115">
        <v>0</v>
      </c>
      <c r="W1303" s="115">
        <v>0</v>
      </c>
      <c r="X1303" s="115">
        <v>0</v>
      </c>
      <c r="Y1303" s="115">
        <v>0</v>
      </c>
      <c r="Z1303" s="115">
        <v>0</v>
      </c>
      <c r="AA1303" s="115">
        <v>0</v>
      </c>
      <c r="AB1303" s="115">
        <v>0</v>
      </c>
      <c r="AC1303" s="115">
        <v>0</v>
      </c>
      <c r="AD1303" s="115">
        <v>0</v>
      </c>
      <c r="AE1303" s="115">
        <v>0</v>
      </c>
      <c r="AF1303" s="115">
        <v>0</v>
      </c>
      <c r="AG1303" s="115">
        <v>0</v>
      </c>
    </row>
    <row r="1304" spans="1:33">
      <c r="A1304" s="115" t="s">
        <v>1322</v>
      </c>
      <c r="B1304" s="115" t="s">
        <v>19</v>
      </c>
      <c r="C1304" s="2">
        <v>28699300</v>
      </c>
      <c r="D1304" s="2">
        <v>29327500</v>
      </c>
      <c r="E1304" s="2">
        <v>28487000</v>
      </c>
      <c r="F1304" s="2">
        <v>27939600</v>
      </c>
      <c r="G1304" s="2">
        <v>27358400</v>
      </c>
      <c r="H1304" s="2">
        <v>26715600</v>
      </c>
      <c r="I1304" s="2">
        <v>26063500</v>
      </c>
      <c r="J1304" s="2">
        <v>25432500</v>
      </c>
      <c r="K1304" s="2">
        <v>24856800</v>
      </c>
      <c r="L1304" s="2">
        <v>24188100</v>
      </c>
      <c r="M1304" s="2">
        <v>23277100</v>
      </c>
      <c r="N1304" s="2">
        <v>22365100</v>
      </c>
      <c r="O1304" s="2">
        <v>21477000</v>
      </c>
      <c r="P1304" s="2">
        <v>20625700</v>
      </c>
      <c r="Q1304" s="2">
        <v>19798400</v>
      </c>
      <c r="R1304" s="2">
        <v>18994700</v>
      </c>
      <c r="S1304" s="2">
        <v>18197600</v>
      </c>
      <c r="T1304" s="2">
        <v>17429800</v>
      </c>
      <c r="U1304" s="2">
        <v>16673500</v>
      </c>
      <c r="V1304" s="2">
        <v>15927500</v>
      </c>
      <c r="W1304" s="2">
        <v>15195400</v>
      </c>
      <c r="X1304" s="2">
        <v>14457600</v>
      </c>
      <c r="Y1304" s="2">
        <v>13728900</v>
      </c>
      <c r="Z1304" s="2">
        <v>13009200</v>
      </c>
      <c r="AA1304" s="2">
        <v>12301300</v>
      </c>
      <c r="AB1304" s="2">
        <v>11613100</v>
      </c>
      <c r="AC1304" s="2">
        <v>10961800</v>
      </c>
      <c r="AD1304" s="2">
        <v>10347100</v>
      </c>
      <c r="AE1304" s="2">
        <v>9785780</v>
      </c>
      <c r="AF1304" s="2">
        <v>9281960</v>
      </c>
      <c r="AG1304" s="2">
        <v>8838410</v>
      </c>
    </row>
    <row r="1305" spans="1:33">
      <c r="A1305" s="115" t="s">
        <v>1323</v>
      </c>
      <c r="B1305" s="115" t="s">
        <v>19</v>
      </c>
      <c r="C1305" s="115">
        <v>0</v>
      </c>
      <c r="D1305" s="115">
        <v>0</v>
      </c>
      <c r="E1305" s="115">
        <v>0</v>
      </c>
      <c r="F1305" s="115">
        <v>0</v>
      </c>
      <c r="G1305" s="115">
        <v>0</v>
      </c>
      <c r="H1305" s="115">
        <v>0</v>
      </c>
      <c r="I1305" s="115">
        <v>0</v>
      </c>
      <c r="J1305" s="115">
        <v>0</v>
      </c>
      <c r="K1305" s="115">
        <v>0</v>
      </c>
      <c r="L1305" s="115">
        <v>0</v>
      </c>
      <c r="M1305" s="115">
        <v>0</v>
      </c>
      <c r="N1305" s="115">
        <v>0</v>
      </c>
      <c r="O1305" s="115">
        <v>0</v>
      </c>
      <c r="P1305" s="115">
        <v>0</v>
      </c>
      <c r="Q1305" s="115">
        <v>0</v>
      </c>
      <c r="R1305" s="115">
        <v>0</v>
      </c>
      <c r="S1305" s="115">
        <v>0</v>
      </c>
      <c r="T1305" s="115">
        <v>0</v>
      </c>
      <c r="U1305" s="115">
        <v>0</v>
      </c>
      <c r="V1305" s="115">
        <v>0</v>
      </c>
      <c r="W1305" s="115">
        <v>0</v>
      </c>
      <c r="X1305" s="115">
        <v>0</v>
      </c>
      <c r="Y1305" s="115">
        <v>0</v>
      </c>
      <c r="Z1305" s="115">
        <v>0</v>
      </c>
      <c r="AA1305" s="115">
        <v>0</v>
      </c>
      <c r="AB1305" s="115">
        <v>0</v>
      </c>
      <c r="AC1305" s="115">
        <v>0</v>
      </c>
      <c r="AD1305" s="115">
        <v>0</v>
      </c>
      <c r="AE1305" s="115">
        <v>0</v>
      </c>
      <c r="AF1305" s="115">
        <v>0</v>
      </c>
      <c r="AG1305" s="115">
        <v>0</v>
      </c>
    </row>
    <row r="1306" spans="1:33">
      <c r="A1306" s="115" t="s">
        <v>1324</v>
      </c>
      <c r="B1306" s="115" t="s">
        <v>19</v>
      </c>
      <c r="C1306" s="2">
        <v>1555610</v>
      </c>
      <c r="D1306" s="2">
        <v>1591960</v>
      </c>
      <c r="E1306" s="2">
        <v>1677090</v>
      </c>
      <c r="F1306" s="2">
        <v>1560850</v>
      </c>
      <c r="G1306" s="2">
        <v>1377820</v>
      </c>
      <c r="H1306" s="2">
        <v>1183930</v>
      </c>
      <c r="I1306" s="115">
        <v>948248</v>
      </c>
      <c r="J1306" s="115">
        <v>659808</v>
      </c>
      <c r="K1306" s="115">
        <v>318900</v>
      </c>
      <c r="L1306" s="115">
        <v>49323.8</v>
      </c>
      <c r="M1306" s="115">
        <v>45201.2</v>
      </c>
      <c r="N1306" s="115">
        <v>43430.3</v>
      </c>
      <c r="O1306" s="115">
        <v>41705.699999999997</v>
      </c>
      <c r="P1306" s="115">
        <v>40052.6</v>
      </c>
      <c r="Q1306" s="115">
        <v>38446</v>
      </c>
      <c r="R1306" s="115">
        <v>36885.4</v>
      </c>
      <c r="S1306" s="115">
        <v>35337.5</v>
      </c>
      <c r="T1306" s="115">
        <v>35542.5</v>
      </c>
      <c r="U1306" s="115">
        <v>34000.199999999997</v>
      </c>
      <c r="V1306" s="115">
        <v>32478.9</v>
      </c>
      <c r="W1306" s="115">
        <v>30986</v>
      </c>
      <c r="X1306" s="115">
        <v>30888.5</v>
      </c>
      <c r="Y1306" s="115">
        <v>29331.599999999999</v>
      </c>
      <c r="Z1306" s="115">
        <v>27794</v>
      </c>
      <c r="AA1306" s="115">
        <v>26281.599999999999</v>
      </c>
      <c r="AB1306" s="115">
        <v>25941.7</v>
      </c>
      <c r="AC1306" s="115">
        <v>24486.7</v>
      </c>
      <c r="AD1306" s="115">
        <v>23113.7</v>
      </c>
      <c r="AE1306" s="115">
        <v>21859.8</v>
      </c>
      <c r="AF1306" s="115">
        <v>21638</v>
      </c>
      <c r="AG1306" s="115">
        <v>20604</v>
      </c>
    </row>
    <row r="1307" spans="1:33">
      <c r="A1307" s="115" t="s">
        <v>1325</v>
      </c>
      <c r="B1307" s="115" t="s">
        <v>19</v>
      </c>
      <c r="C1307" s="115">
        <v>0</v>
      </c>
      <c r="D1307" s="115">
        <v>0</v>
      </c>
      <c r="E1307" s="115">
        <v>0</v>
      </c>
      <c r="F1307" s="115">
        <v>0</v>
      </c>
      <c r="G1307" s="115">
        <v>0</v>
      </c>
      <c r="H1307" s="115">
        <v>0</v>
      </c>
      <c r="I1307" s="115">
        <v>0</v>
      </c>
      <c r="J1307" s="115">
        <v>0</v>
      </c>
      <c r="K1307" s="115">
        <v>0</v>
      </c>
      <c r="L1307" s="115">
        <v>0</v>
      </c>
      <c r="M1307" s="115">
        <v>0</v>
      </c>
      <c r="N1307" s="115">
        <v>0</v>
      </c>
      <c r="O1307" s="115">
        <v>0</v>
      </c>
      <c r="P1307" s="115">
        <v>0</v>
      </c>
      <c r="Q1307" s="115">
        <v>0</v>
      </c>
      <c r="R1307" s="115">
        <v>0</v>
      </c>
      <c r="S1307" s="115">
        <v>0</v>
      </c>
      <c r="T1307" s="115">
        <v>0</v>
      </c>
      <c r="U1307" s="115">
        <v>0</v>
      </c>
      <c r="V1307" s="115">
        <v>0</v>
      </c>
      <c r="W1307" s="115">
        <v>0</v>
      </c>
      <c r="X1307" s="115">
        <v>0</v>
      </c>
      <c r="Y1307" s="115">
        <v>0</v>
      </c>
      <c r="Z1307" s="115">
        <v>0</v>
      </c>
      <c r="AA1307" s="115">
        <v>0</v>
      </c>
      <c r="AB1307" s="115">
        <v>0</v>
      </c>
      <c r="AC1307" s="115">
        <v>0</v>
      </c>
      <c r="AD1307" s="115">
        <v>0</v>
      </c>
      <c r="AE1307" s="115">
        <v>0</v>
      </c>
      <c r="AF1307" s="115">
        <v>0</v>
      </c>
      <c r="AG1307" s="115">
        <v>0</v>
      </c>
    </row>
    <row r="1308" spans="1:33">
      <c r="A1308" s="115" t="s">
        <v>1326</v>
      </c>
      <c r="B1308" s="115" t="s">
        <v>19</v>
      </c>
      <c r="C1308" s="115">
        <v>0</v>
      </c>
      <c r="D1308" s="115">
        <v>0</v>
      </c>
      <c r="E1308" s="115">
        <v>0</v>
      </c>
      <c r="F1308" s="115">
        <v>0</v>
      </c>
      <c r="G1308" s="115">
        <v>0</v>
      </c>
      <c r="H1308" s="115">
        <v>0</v>
      </c>
      <c r="I1308" s="115">
        <v>0</v>
      </c>
      <c r="J1308" s="115">
        <v>0</v>
      </c>
      <c r="K1308" s="115">
        <v>0</v>
      </c>
      <c r="L1308" s="115">
        <v>0</v>
      </c>
      <c r="M1308" s="115">
        <v>0</v>
      </c>
      <c r="N1308" s="115">
        <v>0</v>
      </c>
      <c r="O1308" s="115">
        <v>0</v>
      </c>
      <c r="P1308" s="115">
        <v>0</v>
      </c>
      <c r="Q1308" s="115">
        <v>0</v>
      </c>
      <c r="R1308" s="115">
        <v>0</v>
      </c>
      <c r="S1308" s="115">
        <v>0</v>
      </c>
      <c r="T1308" s="115">
        <v>0</v>
      </c>
      <c r="U1308" s="115">
        <v>0</v>
      </c>
      <c r="V1308" s="115">
        <v>0</v>
      </c>
      <c r="W1308" s="115">
        <v>0</v>
      </c>
      <c r="X1308" s="115">
        <v>0</v>
      </c>
      <c r="Y1308" s="115">
        <v>0</v>
      </c>
      <c r="Z1308" s="115">
        <v>0</v>
      </c>
      <c r="AA1308" s="115">
        <v>0</v>
      </c>
      <c r="AB1308" s="115">
        <v>0</v>
      </c>
      <c r="AC1308" s="115">
        <v>0</v>
      </c>
      <c r="AD1308" s="115">
        <v>0</v>
      </c>
      <c r="AE1308" s="115">
        <v>0</v>
      </c>
      <c r="AF1308" s="115">
        <v>0</v>
      </c>
      <c r="AG1308" s="115">
        <v>0</v>
      </c>
    </row>
    <row r="1309" spans="1:33">
      <c r="A1309" s="115" t="s">
        <v>1327</v>
      </c>
      <c r="B1309" s="115" t="s">
        <v>19</v>
      </c>
      <c r="C1309" s="115">
        <v>0</v>
      </c>
      <c r="D1309" s="115">
        <v>0</v>
      </c>
      <c r="E1309" s="115">
        <v>0</v>
      </c>
      <c r="F1309" s="115">
        <v>0</v>
      </c>
      <c r="G1309" s="115">
        <v>0</v>
      </c>
      <c r="H1309" s="115">
        <v>0</v>
      </c>
      <c r="I1309" s="115">
        <v>0</v>
      </c>
      <c r="J1309" s="115">
        <v>0</v>
      </c>
      <c r="K1309" s="115">
        <v>0</v>
      </c>
      <c r="L1309" s="115">
        <v>0</v>
      </c>
      <c r="M1309" s="115">
        <v>0</v>
      </c>
      <c r="N1309" s="115">
        <v>0</v>
      </c>
      <c r="O1309" s="115">
        <v>0</v>
      </c>
      <c r="P1309" s="115">
        <v>0</v>
      </c>
      <c r="Q1309" s="115">
        <v>0</v>
      </c>
      <c r="R1309" s="115">
        <v>0</v>
      </c>
      <c r="S1309" s="115">
        <v>0</v>
      </c>
      <c r="T1309" s="115">
        <v>0</v>
      </c>
      <c r="U1309" s="115">
        <v>0</v>
      </c>
      <c r="V1309" s="115">
        <v>0</v>
      </c>
      <c r="W1309" s="115">
        <v>0</v>
      </c>
      <c r="X1309" s="115">
        <v>0</v>
      </c>
      <c r="Y1309" s="115">
        <v>0</v>
      </c>
      <c r="Z1309" s="115">
        <v>0</v>
      </c>
      <c r="AA1309" s="115">
        <v>0</v>
      </c>
      <c r="AB1309" s="115">
        <v>0</v>
      </c>
      <c r="AC1309" s="115">
        <v>0</v>
      </c>
      <c r="AD1309" s="115">
        <v>0</v>
      </c>
      <c r="AE1309" s="115">
        <v>0</v>
      </c>
      <c r="AF1309" s="115">
        <v>0</v>
      </c>
      <c r="AG1309" s="115">
        <v>0</v>
      </c>
    </row>
    <row r="1310" spans="1:33">
      <c r="A1310" s="115" t="s">
        <v>1328</v>
      </c>
      <c r="B1310" s="115" t="s">
        <v>19</v>
      </c>
      <c r="C1310" s="115">
        <v>0</v>
      </c>
      <c r="D1310" s="115">
        <v>0</v>
      </c>
      <c r="E1310" s="115">
        <v>0</v>
      </c>
      <c r="F1310" s="115">
        <v>0</v>
      </c>
      <c r="G1310" s="115">
        <v>0</v>
      </c>
      <c r="H1310" s="115">
        <v>0</v>
      </c>
      <c r="I1310" s="115">
        <v>0</v>
      </c>
      <c r="J1310" s="115">
        <v>0</v>
      </c>
      <c r="K1310" s="115">
        <v>0</v>
      </c>
      <c r="L1310" s="115">
        <v>0</v>
      </c>
      <c r="M1310" s="115">
        <v>0</v>
      </c>
      <c r="N1310" s="115">
        <v>0</v>
      </c>
      <c r="O1310" s="115">
        <v>0</v>
      </c>
      <c r="P1310" s="115">
        <v>0</v>
      </c>
      <c r="Q1310" s="115">
        <v>0</v>
      </c>
      <c r="R1310" s="115">
        <v>0</v>
      </c>
      <c r="S1310" s="115">
        <v>0</v>
      </c>
      <c r="T1310" s="115">
        <v>0</v>
      </c>
      <c r="U1310" s="115">
        <v>0</v>
      </c>
      <c r="V1310" s="115">
        <v>0</v>
      </c>
      <c r="W1310" s="115">
        <v>0</v>
      </c>
      <c r="X1310" s="115">
        <v>0</v>
      </c>
      <c r="Y1310" s="115">
        <v>0</v>
      </c>
      <c r="Z1310" s="115">
        <v>0</v>
      </c>
      <c r="AA1310" s="115">
        <v>0</v>
      </c>
      <c r="AB1310" s="115">
        <v>0</v>
      </c>
      <c r="AC1310" s="115">
        <v>0</v>
      </c>
      <c r="AD1310" s="115">
        <v>0</v>
      </c>
      <c r="AE1310" s="115">
        <v>0</v>
      </c>
      <c r="AF1310" s="115">
        <v>0</v>
      </c>
      <c r="AG1310" s="115">
        <v>0</v>
      </c>
    </row>
    <row r="1311" spans="1:33">
      <c r="A1311" s="115" t="s">
        <v>1329</v>
      </c>
      <c r="B1311" s="115" t="s">
        <v>19</v>
      </c>
      <c r="C1311" s="115">
        <v>0</v>
      </c>
      <c r="D1311" s="115">
        <v>0</v>
      </c>
      <c r="E1311" s="115">
        <v>0</v>
      </c>
      <c r="F1311" s="115">
        <v>0</v>
      </c>
      <c r="G1311" s="115">
        <v>0</v>
      </c>
      <c r="H1311" s="115">
        <v>0</v>
      </c>
      <c r="I1311" s="115">
        <v>0</v>
      </c>
      <c r="J1311" s="115">
        <v>0</v>
      </c>
      <c r="K1311" s="115">
        <v>0</v>
      </c>
      <c r="L1311" s="115">
        <v>0</v>
      </c>
      <c r="M1311" s="115">
        <v>0</v>
      </c>
      <c r="N1311" s="115">
        <v>0</v>
      </c>
      <c r="O1311" s="115">
        <v>0</v>
      </c>
      <c r="P1311" s="115">
        <v>0</v>
      </c>
      <c r="Q1311" s="115">
        <v>0</v>
      </c>
      <c r="R1311" s="115">
        <v>0</v>
      </c>
      <c r="S1311" s="115">
        <v>0</v>
      </c>
      <c r="T1311" s="115">
        <v>0</v>
      </c>
      <c r="U1311" s="115">
        <v>0</v>
      </c>
      <c r="V1311" s="115">
        <v>0</v>
      </c>
      <c r="W1311" s="115">
        <v>0</v>
      </c>
      <c r="X1311" s="115">
        <v>0</v>
      </c>
      <c r="Y1311" s="115">
        <v>0</v>
      </c>
      <c r="Z1311" s="115">
        <v>0</v>
      </c>
      <c r="AA1311" s="115">
        <v>0</v>
      </c>
      <c r="AB1311" s="115">
        <v>0</v>
      </c>
      <c r="AC1311" s="115">
        <v>0</v>
      </c>
      <c r="AD1311" s="115">
        <v>0</v>
      </c>
      <c r="AE1311" s="115">
        <v>0</v>
      </c>
      <c r="AF1311" s="115">
        <v>0</v>
      </c>
      <c r="AG1311" s="115">
        <v>0</v>
      </c>
    </row>
    <row r="1312" spans="1:33">
      <c r="A1312" s="115" t="s">
        <v>1330</v>
      </c>
      <c r="B1312" s="115" t="s">
        <v>19</v>
      </c>
      <c r="C1312" s="115">
        <v>0</v>
      </c>
      <c r="D1312" s="115">
        <v>0</v>
      </c>
      <c r="E1312" s="115">
        <v>0</v>
      </c>
      <c r="F1312" s="115">
        <v>0</v>
      </c>
      <c r="G1312" s="115">
        <v>0</v>
      </c>
      <c r="H1312" s="115">
        <v>0</v>
      </c>
      <c r="I1312" s="115">
        <v>0</v>
      </c>
      <c r="J1312" s="115">
        <v>0</v>
      </c>
      <c r="K1312" s="115">
        <v>0</v>
      </c>
      <c r="L1312" s="115">
        <v>0</v>
      </c>
      <c r="M1312" s="115">
        <v>0</v>
      </c>
      <c r="N1312" s="115">
        <v>0</v>
      </c>
      <c r="O1312" s="115">
        <v>0</v>
      </c>
      <c r="P1312" s="115">
        <v>0</v>
      </c>
      <c r="Q1312" s="115">
        <v>0</v>
      </c>
      <c r="R1312" s="115">
        <v>0</v>
      </c>
      <c r="S1312" s="115">
        <v>0</v>
      </c>
      <c r="T1312" s="115">
        <v>0</v>
      </c>
      <c r="U1312" s="115">
        <v>0</v>
      </c>
      <c r="V1312" s="115">
        <v>0</v>
      </c>
      <c r="W1312" s="115">
        <v>0</v>
      </c>
      <c r="X1312" s="115">
        <v>0</v>
      </c>
      <c r="Y1312" s="115">
        <v>0</v>
      </c>
      <c r="Z1312" s="115">
        <v>0</v>
      </c>
      <c r="AA1312" s="115">
        <v>0</v>
      </c>
      <c r="AB1312" s="115">
        <v>0</v>
      </c>
      <c r="AC1312" s="115">
        <v>0</v>
      </c>
      <c r="AD1312" s="115">
        <v>0</v>
      </c>
      <c r="AE1312" s="115">
        <v>0</v>
      </c>
      <c r="AF1312" s="115">
        <v>0</v>
      </c>
      <c r="AG1312" s="115">
        <v>0</v>
      </c>
    </row>
    <row r="1313" spans="1:33">
      <c r="A1313" s="115" t="s">
        <v>1331</v>
      </c>
      <c r="B1313" s="115" t="s">
        <v>19</v>
      </c>
      <c r="C1313" s="115">
        <v>0</v>
      </c>
      <c r="D1313" s="115">
        <v>0</v>
      </c>
      <c r="E1313" s="115">
        <v>0</v>
      </c>
      <c r="F1313" s="115">
        <v>0</v>
      </c>
      <c r="G1313" s="115">
        <v>0</v>
      </c>
      <c r="H1313" s="115">
        <v>0</v>
      </c>
      <c r="I1313" s="115">
        <v>0</v>
      </c>
      <c r="J1313" s="115">
        <v>0</v>
      </c>
      <c r="K1313" s="115">
        <v>0</v>
      </c>
      <c r="L1313" s="115">
        <v>0</v>
      </c>
      <c r="M1313" s="115">
        <v>0</v>
      </c>
      <c r="N1313" s="115">
        <v>0</v>
      </c>
      <c r="O1313" s="115">
        <v>0</v>
      </c>
      <c r="P1313" s="115">
        <v>0</v>
      </c>
      <c r="Q1313" s="115">
        <v>0</v>
      </c>
      <c r="R1313" s="115">
        <v>0</v>
      </c>
      <c r="S1313" s="115">
        <v>0</v>
      </c>
      <c r="T1313" s="115">
        <v>0</v>
      </c>
      <c r="U1313" s="115">
        <v>0</v>
      </c>
      <c r="V1313" s="115">
        <v>0</v>
      </c>
      <c r="W1313" s="115">
        <v>0</v>
      </c>
      <c r="X1313" s="115">
        <v>0</v>
      </c>
      <c r="Y1313" s="115">
        <v>0</v>
      </c>
      <c r="Z1313" s="115">
        <v>0</v>
      </c>
      <c r="AA1313" s="115">
        <v>0</v>
      </c>
      <c r="AB1313" s="115">
        <v>0</v>
      </c>
      <c r="AC1313" s="115">
        <v>0</v>
      </c>
      <c r="AD1313" s="115">
        <v>0</v>
      </c>
      <c r="AE1313" s="115">
        <v>0</v>
      </c>
      <c r="AF1313" s="115">
        <v>0</v>
      </c>
      <c r="AG1313" s="115">
        <v>0</v>
      </c>
    </row>
    <row r="1314" spans="1:33">
      <c r="A1314" s="115" t="s">
        <v>1332</v>
      </c>
      <c r="B1314" s="115" t="s">
        <v>19</v>
      </c>
      <c r="C1314" s="115">
        <v>0</v>
      </c>
      <c r="D1314" s="115">
        <v>0</v>
      </c>
      <c r="E1314" s="115">
        <v>0</v>
      </c>
      <c r="F1314" s="115">
        <v>0</v>
      </c>
      <c r="G1314" s="115">
        <v>0</v>
      </c>
      <c r="H1314" s="115">
        <v>0</v>
      </c>
      <c r="I1314" s="115">
        <v>0</v>
      </c>
      <c r="J1314" s="115">
        <v>0</v>
      </c>
      <c r="K1314" s="115">
        <v>0</v>
      </c>
      <c r="L1314" s="115">
        <v>0</v>
      </c>
      <c r="M1314" s="115">
        <v>0</v>
      </c>
      <c r="N1314" s="115">
        <v>0</v>
      </c>
      <c r="O1314" s="115">
        <v>0</v>
      </c>
      <c r="P1314" s="115">
        <v>0</v>
      </c>
      <c r="Q1314" s="115">
        <v>0</v>
      </c>
      <c r="R1314" s="115">
        <v>0</v>
      </c>
      <c r="S1314" s="115">
        <v>0</v>
      </c>
      <c r="T1314" s="115">
        <v>0</v>
      </c>
      <c r="U1314" s="115">
        <v>0</v>
      </c>
      <c r="V1314" s="115">
        <v>0</v>
      </c>
      <c r="W1314" s="115">
        <v>0</v>
      </c>
      <c r="X1314" s="115">
        <v>0</v>
      </c>
      <c r="Y1314" s="115">
        <v>0</v>
      </c>
      <c r="Z1314" s="115">
        <v>0</v>
      </c>
      <c r="AA1314" s="115">
        <v>0</v>
      </c>
      <c r="AB1314" s="115">
        <v>0</v>
      </c>
      <c r="AC1314" s="115">
        <v>0</v>
      </c>
      <c r="AD1314" s="115">
        <v>0</v>
      </c>
      <c r="AE1314" s="115">
        <v>0</v>
      </c>
      <c r="AF1314" s="115">
        <v>0</v>
      </c>
      <c r="AG1314" s="115">
        <v>0</v>
      </c>
    </row>
    <row r="1315" spans="1:33">
      <c r="A1315" s="115" t="s">
        <v>1333</v>
      </c>
      <c r="B1315" s="115" t="s">
        <v>19</v>
      </c>
      <c r="C1315" s="115">
        <v>0</v>
      </c>
      <c r="D1315" s="115">
        <v>0</v>
      </c>
      <c r="E1315" s="115">
        <v>0</v>
      </c>
      <c r="F1315" s="115">
        <v>0</v>
      </c>
      <c r="G1315" s="115">
        <v>0</v>
      </c>
      <c r="H1315" s="115">
        <v>0</v>
      </c>
      <c r="I1315" s="115">
        <v>0</v>
      </c>
      <c r="J1315" s="115">
        <v>0</v>
      </c>
      <c r="K1315" s="115">
        <v>0</v>
      </c>
      <c r="L1315" s="115">
        <v>0</v>
      </c>
      <c r="M1315" s="115">
        <v>0</v>
      </c>
      <c r="N1315" s="115">
        <v>0</v>
      </c>
      <c r="O1315" s="115">
        <v>0</v>
      </c>
      <c r="P1315" s="115">
        <v>0</v>
      </c>
      <c r="Q1315" s="115">
        <v>0</v>
      </c>
      <c r="R1315" s="115">
        <v>0</v>
      </c>
      <c r="S1315" s="115">
        <v>0</v>
      </c>
      <c r="T1315" s="115">
        <v>0</v>
      </c>
      <c r="U1315" s="115">
        <v>0</v>
      </c>
      <c r="V1315" s="115">
        <v>0</v>
      </c>
      <c r="W1315" s="115">
        <v>0</v>
      </c>
      <c r="X1315" s="115">
        <v>0</v>
      </c>
      <c r="Y1315" s="115">
        <v>0</v>
      </c>
      <c r="Z1315" s="115">
        <v>0</v>
      </c>
      <c r="AA1315" s="115">
        <v>0</v>
      </c>
      <c r="AB1315" s="115">
        <v>0</v>
      </c>
      <c r="AC1315" s="115">
        <v>0</v>
      </c>
      <c r="AD1315" s="115">
        <v>0</v>
      </c>
      <c r="AE1315" s="115">
        <v>0</v>
      </c>
      <c r="AF1315" s="115">
        <v>0</v>
      </c>
      <c r="AG1315" s="115">
        <v>0</v>
      </c>
    </row>
    <row r="1316" spans="1:33">
      <c r="A1316" s="115" t="s">
        <v>1334</v>
      </c>
      <c r="B1316" s="115" t="s">
        <v>19</v>
      </c>
      <c r="C1316" s="115">
        <v>0</v>
      </c>
      <c r="D1316" s="115">
        <v>0</v>
      </c>
      <c r="E1316" s="115">
        <v>0</v>
      </c>
      <c r="F1316" s="115">
        <v>0</v>
      </c>
      <c r="G1316" s="115">
        <v>0</v>
      </c>
      <c r="H1316" s="115">
        <v>0</v>
      </c>
      <c r="I1316" s="115">
        <v>0</v>
      </c>
      <c r="J1316" s="115">
        <v>0</v>
      </c>
      <c r="K1316" s="115">
        <v>0</v>
      </c>
      <c r="L1316" s="115">
        <v>0</v>
      </c>
      <c r="M1316" s="115">
        <v>0</v>
      </c>
      <c r="N1316" s="115">
        <v>0</v>
      </c>
      <c r="O1316" s="115">
        <v>0</v>
      </c>
      <c r="P1316" s="115">
        <v>0</v>
      </c>
      <c r="Q1316" s="115">
        <v>0</v>
      </c>
      <c r="R1316" s="115">
        <v>0</v>
      </c>
      <c r="S1316" s="115">
        <v>0</v>
      </c>
      <c r="T1316" s="115">
        <v>0</v>
      </c>
      <c r="U1316" s="115">
        <v>0</v>
      </c>
      <c r="V1316" s="115">
        <v>0</v>
      </c>
      <c r="W1316" s="115">
        <v>0</v>
      </c>
      <c r="X1316" s="115">
        <v>0</v>
      </c>
      <c r="Y1316" s="115">
        <v>0</v>
      </c>
      <c r="Z1316" s="115">
        <v>0</v>
      </c>
      <c r="AA1316" s="115">
        <v>0</v>
      </c>
      <c r="AB1316" s="115">
        <v>0</v>
      </c>
      <c r="AC1316" s="115">
        <v>0</v>
      </c>
      <c r="AD1316" s="115">
        <v>0</v>
      </c>
      <c r="AE1316" s="115">
        <v>0</v>
      </c>
      <c r="AF1316" s="115">
        <v>0</v>
      </c>
      <c r="AG1316" s="115">
        <v>0</v>
      </c>
    </row>
    <row r="1317" spans="1:33">
      <c r="A1317" s="115" t="s">
        <v>1335</v>
      </c>
      <c r="B1317" s="115" t="s">
        <v>19</v>
      </c>
      <c r="C1317" s="115">
        <v>0</v>
      </c>
      <c r="D1317" s="115">
        <v>0</v>
      </c>
      <c r="E1317" s="115">
        <v>0</v>
      </c>
      <c r="F1317" s="115">
        <v>0</v>
      </c>
      <c r="G1317" s="115">
        <v>0</v>
      </c>
      <c r="H1317" s="115">
        <v>0</v>
      </c>
      <c r="I1317" s="115">
        <v>0</v>
      </c>
      <c r="J1317" s="115">
        <v>0</v>
      </c>
      <c r="K1317" s="115">
        <v>0</v>
      </c>
      <c r="L1317" s="115">
        <v>0</v>
      </c>
      <c r="M1317" s="115">
        <v>0</v>
      </c>
      <c r="N1317" s="115">
        <v>0</v>
      </c>
      <c r="O1317" s="115">
        <v>0</v>
      </c>
      <c r="P1317" s="115">
        <v>0</v>
      </c>
      <c r="Q1317" s="115">
        <v>0</v>
      </c>
      <c r="R1317" s="115">
        <v>0</v>
      </c>
      <c r="S1317" s="115">
        <v>0</v>
      </c>
      <c r="T1317" s="115">
        <v>0</v>
      </c>
      <c r="U1317" s="115">
        <v>0</v>
      </c>
      <c r="V1317" s="115">
        <v>0</v>
      </c>
      <c r="W1317" s="115">
        <v>0</v>
      </c>
      <c r="X1317" s="115">
        <v>0</v>
      </c>
      <c r="Y1317" s="115">
        <v>0</v>
      </c>
      <c r="Z1317" s="115">
        <v>0</v>
      </c>
      <c r="AA1317" s="115">
        <v>0</v>
      </c>
      <c r="AB1317" s="115">
        <v>0</v>
      </c>
      <c r="AC1317" s="115">
        <v>0</v>
      </c>
      <c r="AD1317" s="115">
        <v>0</v>
      </c>
      <c r="AE1317" s="115">
        <v>0</v>
      </c>
      <c r="AF1317" s="115">
        <v>0</v>
      </c>
      <c r="AG1317" s="115">
        <v>0</v>
      </c>
    </row>
    <row r="1318" spans="1:33">
      <c r="A1318" s="115" t="s">
        <v>1336</v>
      </c>
      <c r="B1318" s="115" t="s">
        <v>19</v>
      </c>
      <c r="C1318" s="115">
        <v>0</v>
      </c>
      <c r="D1318" s="115">
        <v>0</v>
      </c>
      <c r="E1318" s="115">
        <v>0</v>
      </c>
      <c r="F1318" s="115">
        <v>0</v>
      </c>
      <c r="G1318" s="115">
        <v>0</v>
      </c>
      <c r="H1318" s="115">
        <v>0</v>
      </c>
      <c r="I1318" s="115">
        <v>0</v>
      </c>
      <c r="J1318" s="115">
        <v>0</v>
      </c>
      <c r="K1318" s="115">
        <v>0</v>
      </c>
      <c r="L1318" s="115">
        <v>0</v>
      </c>
      <c r="M1318" s="115">
        <v>0</v>
      </c>
      <c r="N1318" s="115">
        <v>0</v>
      </c>
      <c r="O1318" s="115">
        <v>0</v>
      </c>
      <c r="P1318" s="115">
        <v>0</v>
      </c>
      <c r="Q1318" s="115">
        <v>0</v>
      </c>
      <c r="R1318" s="115">
        <v>0</v>
      </c>
      <c r="S1318" s="115">
        <v>0</v>
      </c>
      <c r="T1318" s="115">
        <v>0</v>
      </c>
      <c r="U1318" s="115">
        <v>0</v>
      </c>
      <c r="V1318" s="115">
        <v>0</v>
      </c>
      <c r="W1318" s="115">
        <v>0</v>
      </c>
      <c r="X1318" s="115">
        <v>0</v>
      </c>
      <c r="Y1318" s="115">
        <v>0</v>
      </c>
      <c r="Z1318" s="115">
        <v>0</v>
      </c>
      <c r="AA1318" s="115">
        <v>0</v>
      </c>
      <c r="AB1318" s="115">
        <v>0</v>
      </c>
      <c r="AC1318" s="115">
        <v>0</v>
      </c>
      <c r="AD1318" s="115">
        <v>0</v>
      </c>
      <c r="AE1318" s="115">
        <v>0</v>
      </c>
      <c r="AF1318" s="115">
        <v>0</v>
      </c>
      <c r="AG1318" s="115">
        <v>0</v>
      </c>
    </row>
    <row r="1319" spans="1:33">
      <c r="A1319" s="115" t="s">
        <v>1337</v>
      </c>
      <c r="B1319" s="115" t="s">
        <v>19</v>
      </c>
      <c r="C1319" s="115">
        <v>0</v>
      </c>
      <c r="D1319" s="115">
        <v>0</v>
      </c>
      <c r="E1319" s="115">
        <v>0</v>
      </c>
      <c r="F1319" s="115">
        <v>0</v>
      </c>
      <c r="G1319" s="115">
        <v>0</v>
      </c>
      <c r="H1319" s="115">
        <v>0</v>
      </c>
      <c r="I1319" s="115">
        <v>0</v>
      </c>
      <c r="J1319" s="115">
        <v>0</v>
      </c>
      <c r="K1319" s="115">
        <v>0</v>
      </c>
      <c r="L1319" s="115">
        <v>0</v>
      </c>
      <c r="M1319" s="115">
        <v>0</v>
      </c>
      <c r="N1319" s="115">
        <v>0</v>
      </c>
      <c r="O1319" s="115">
        <v>0</v>
      </c>
      <c r="P1319" s="115">
        <v>0</v>
      </c>
      <c r="Q1319" s="115">
        <v>0</v>
      </c>
      <c r="R1319" s="115">
        <v>0</v>
      </c>
      <c r="S1319" s="115">
        <v>0</v>
      </c>
      <c r="T1319" s="115">
        <v>0</v>
      </c>
      <c r="U1319" s="115">
        <v>0</v>
      </c>
      <c r="V1319" s="115">
        <v>0</v>
      </c>
      <c r="W1319" s="115">
        <v>0</v>
      </c>
      <c r="X1319" s="115">
        <v>0</v>
      </c>
      <c r="Y1319" s="115">
        <v>0</v>
      </c>
      <c r="Z1319" s="115">
        <v>0</v>
      </c>
      <c r="AA1319" s="115">
        <v>0</v>
      </c>
      <c r="AB1319" s="115">
        <v>0</v>
      </c>
      <c r="AC1319" s="115">
        <v>0</v>
      </c>
      <c r="AD1319" s="115">
        <v>0</v>
      </c>
      <c r="AE1319" s="115">
        <v>0</v>
      </c>
      <c r="AF1319" s="115">
        <v>0</v>
      </c>
      <c r="AG1319" s="115">
        <v>0</v>
      </c>
    </row>
    <row r="1320" spans="1:33">
      <c r="A1320" s="115" t="s">
        <v>1338</v>
      </c>
      <c r="B1320" s="115" t="s">
        <v>19</v>
      </c>
      <c r="C1320" s="115">
        <v>0</v>
      </c>
      <c r="D1320" s="115">
        <v>0</v>
      </c>
      <c r="E1320" s="115">
        <v>0</v>
      </c>
      <c r="F1320" s="115">
        <v>0</v>
      </c>
      <c r="G1320" s="115">
        <v>0</v>
      </c>
      <c r="H1320" s="115">
        <v>0</v>
      </c>
      <c r="I1320" s="115">
        <v>0</v>
      </c>
      <c r="J1320" s="115">
        <v>0</v>
      </c>
      <c r="K1320" s="115">
        <v>0</v>
      </c>
      <c r="L1320" s="115">
        <v>0</v>
      </c>
      <c r="M1320" s="115">
        <v>0</v>
      </c>
      <c r="N1320" s="115">
        <v>0</v>
      </c>
      <c r="O1320" s="115">
        <v>0</v>
      </c>
      <c r="P1320" s="115">
        <v>0</v>
      </c>
      <c r="Q1320" s="115">
        <v>0</v>
      </c>
      <c r="R1320" s="115">
        <v>0</v>
      </c>
      <c r="S1320" s="115">
        <v>0</v>
      </c>
      <c r="T1320" s="115">
        <v>0</v>
      </c>
      <c r="U1320" s="115">
        <v>0</v>
      </c>
      <c r="V1320" s="115">
        <v>0</v>
      </c>
      <c r="W1320" s="115">
        <v>0</v>
      </c>
      <c r="X1320" s="115">
        <v>0</v>
      </c>
      <c r="Y1320" s="115">
        <v>0</v>
      </c>
      <c r="Z1320" s="115">
        <v>0</v>
      </c>
      <c r="AA1320" s="115">
        <v>0</v>
      </c>
      <c r="AB1320" s="115">
        <v>0</v>
      </c>
      <c r="AC1320" s="115">
        <v>0</v>
      </c>
      <c r="AD1320" s="115">
        <v>0</v>
      </c>
      <c r="AE1320" s="115">
        <v>0</v>
      </c>
      <c r="AF1320" s="115">
        <v>0</v>
      </c>
      <c r="AG1320" s="115">
        <v>0</v>
      </c>
    </row>
    <row r="1321" spans="1:33">
      <c r="A1321" s="115" t="s">
        <v>1339</v>
      </c>
      <c r="B1321" s="115" t="s">
        <v>19</v>
      </c>
      <c r="C1321" s="115">
        <v>0</v>
      </c>
      <c r="D1321" s="115">
        <v>0</v>
      </c>
      <c r="E1321" s="115">
        <v>0</v>
      </c>
      <c r="F1321" s="115">
        <v>0</v>
      </c>
      <c r="G1321" s="115">
        <v>0</v>
      </c>
      <c r="H1321" s="115">
        <v>0</v>
      </c>
      <c r="I1321" s="115">
        <v>0</v>
      </c>
      <c r="J1321" s="115">
        <v>0</v>
      </c>
      <c r="K1321" s="115">
        <v>0</v>
      </c>
      <c r="L1321" s="115">
        <v>0</v>
      </c>
      <c r="M1321" s="115">
        <v>0</v>
      </c>
      <c r="N1321" s="115">
        <v>0</v>
      </c>
      <c r="O1321" s="115">
        <v>0</v>
      </c>
      <c r="P1321" s="115">
        <v>0</v>
      </c>
      <c r="Q1321" s="115">
        <v>0</v>
      </c>
      <c r="R1321" s="115">
        <v>0</v>
      </c>
      <c r="S1321" s="115">
        <v>0</v>
      </c>
      <c r="T1321" s="115">
        <v>0</v>
      </c>
      <c r="U1321" s="115">
        <v>0</v>
      </c>
      <c r="V1321" s="115">
        <v>0</v>
      </c>
      <c r="W1321" s="115">
        <v>0</v>
      </c>
      <c r="X1321" s="115">
        <v>0</v>
      </c>
      <c r="Y1321" s="115">
        <v>0</v>
      </c>
      <c r="Z1321" s="115">
        <v>0</v>
      </c>
      <c r="AA1321" s="115">
        <v>0</v>
      </c>
      <c r="AB1321" s="115">
        <v>0</v>
      </c>
      <c r="AC1321" s="115">
        <v>0</v>
      </c>
      <c r="AD1321" s="115">
        <v>0</v>
      </c>
      <c r="AE1321" s="115">
        <v>0</v>
      </c>
      <c r="AF1321" s="115">
        <v>0</v>
      </c>
      <c r="AG1321" s="115">
        <v>0</v>
      </c>
    </row>
    <row r="1322" spans="1:33">
      <c r="A1322" s="115" t="s">
        <v>1340</v>
      </c>
      <c r="B1322" s="115" t="s">
        <v>19</v>
      </c>
      <c r="C1322" s="115">
        <v>0</v>
      </c>
      <c r="D1322" s="115">
        <v>0</v>
      </c>
      <c r="E1322" s="115">
        <v>0</v>
      </c>
      <c r="F1322" s="115">
        <v>0</v>
      </c>
      <c r="G1322" s="115">
        <v>0</v>
      </c>
      <c r="H1322" s="115">
        <v>0</v>
      </c>
      <c r="I1322" s="115">
        <v>0</v>
      </c>
      <c r="J1322" s="115">
        <v>0</v>
      </c>
      <c r="K1322" s="115">
        <v>0</v>
      </c>
      <c r="L1322" s="115">
        <v>0</v>
      </c>
      <c r="M1322" s="115">
        <v>0</v>
      </c>
      <c r="N1322" s="115">
        <v>0</v>
      </c>
      <c r="O1322" s="115">
        <v>0</v>
      </c>
      <c r="P1322" s="115">
        <v>0</v>
      </c>
      <c r="Q1322" s="115">
        <v>0</v>
      </c>
      <c r="R1322" s="115">
        <v>0</v>
      </c>
      <c r="S1322" s="115">
        <v>0</v>
      </c>
      <c r="T1322" s="115">
        <v>0</v>
      </c>
      <c r="U1322" s="115">
        <v>0</v>
      </c>
      <c r="V1322" s="115">
        <v>0</v>
      </c>
      <c r="W1322" s="115">
        <v>0</v>
      </c>
      <c r="X1322" s="115">
        <v>0</v>
      </c>
      <c r="Y1322" s="115">
        <v>0</v>
      </c>
      <c r="Z1322" s="115">
        <v>0</v>
      </c>
      <c r="AA1322" s="115">
        <v>0</v>
      </c>
      <c r="AB1322" s="115">
        <v>0</v>
      </c>
      <c r="AC1322" s="115">
        <v>0</v>
      </c>
      <c r="AD1322" s="115">
        <v>0</v>
      </c>
      <c r="AE1322" s="115">
        <v>0</v>
      </c>
      <c r="AF1322" s="115">
        <v>0</v>
      </c>
      <c r="AG1322" s="115">
        <v>0</v>
      </c>
    </row>
    <row r="1323" spans="1:33">
      <c r="A1323" s="115" t="s">
        <v>1341</v>
      </c>
      <c r="B1323" s="115" t="s">
        <v>19</v>
      </c>
      <c r="C1323" s="115">
        <v>0</v>
      </c>
      <c r="D1323" s="115">
        <v>0</v>
      </c>
      <c r="E1323" s="115">
        <v>0</v>
      </c>
      <c r="F1323" s="115">
        <v>0</v>
      </c>
      <c r="G1323" s="115">
        <v>0</v>
      </c>
      <c r="H1323" s="115">
        <v>0</v>
      </c>
      <c r="I1323" s="115">
        <v>0</v>
      </c>
      <c r="J1323" s="115">
        <v>0</v>
      </c>
      <c r="K1323" s="115">
        <v>0</v>
      </c>
      <c r="L1323" s="115">
        <v>0</v>
      </c>
      <c r="M1323" s="115">
        <v>0</v>
      </c>
      <c r="N1323" s="115">
        <v>0</v>
      </c>
      <c r="O1323" s="115">
        <v>0</v>
      </c>
      <c r="P1323" s="115">
        <v>0</v>
      </c>
      <c r="Q1323" s="115">
        <v>0</v>
      </c>
      <c r="R1323" s="115">
        <v>0</v>
      </c>
      <c r="S1323" s="115">
        <v>0</v>
      </c>
      <c r="T1323" s="115">
        <v>0</v>
      </c>
      <c r="U1323" s="115">
        <v>0</v>
      </c>
      <c r="V1323" s="115">
        <v>0</v>
      </c>
      <c r="W1323" s="115">
        <v>0</v>
      </c>
      <c r="X1323" s="115">
        <v>0</v>
      </c>
      <c r="Y1323" s="115">
        <v>0</v>
      </c>
      <c r="Z1323" s="115">
        <v>0</v>
      </c>
      <c r="AA1323" s="115">
        <v>0</v>
      </c>
      <c r="AB1323" s="115">
        <v>0</v>
      </c>
      <c r="AC1323" s="115">
        <v>0</v>
      </c>
      <c r="AD1323" s="115">
        <v>0</v>
      </c>
      <c r="AE1323" s="115">
        <v>0</v>
      </c>
      <c r="AF1323" s="115">
        <v>0</v>
      </c>
      <c r="AG1323" s="115">
        <v>0</v>
      </c>
    </row>
    <row r="1324" spans="1:33">
      <c r="A1324" s="115" t="s">
        <v>1342</v>
      </c>
      <c r="B1324" s="115" t="s">
        <v>19</v>
      </c>
      <c r="C1324" s="2">
        <v>6002550</v>
      </c>
      <c r="D1324" s="2">
        <v>6133950</v>
      </c>
      <c r="E1324" s="2">
        <v>5958150</v>
      </c>
      <c r="F1324" s="2">
        <v>5843660</v>
      </c>
      <c r="G1324" s="2">
        <v>5722100</v>
      </c>
      <c r="H1324" s="2">
        <v>5587670</v>
      </c>
      <c r="I1324" s="2">
        <v>5451270</v>
      </c>
      <c r="J1324" s="2">
        <v>5319300</v>
      </c>
      <c r="K1324" s="2">
        <v>5198890</v>
      </c>
      <c r="L1324" s="2">
        <v>5059030</v>
      </c>
      <c r="M1324" s="2">
        <v>4868480</v>
      </c>
      <c r="N1324" s="2">
        <v>4677750</v>
      </c>
      <c r="O1324" s="2">
        <v>4492000</v>
      </c>
      <c r="P1324" s="2">
        <v>4313940</v>
      </c>
      <c r="Q1324" s="2">
        <v>4140900</v>
      </c>
      <c r="R1324" s="2">
        <v>3972820</v>
      </c>
      <c r="S1324" s="2">
        <v>3806090</v>
      </c>
      <c r="T1324" s="2">
        <v>3645510</v>
      </c>
      <c r="U1324" s="2">
        <v>3487320</v>
      </c>
      <c r="V1324" s="2">
        <v>3331290</v>
      </c>
      <c r="W1324" s="2">
        <v>3178170</v>
      </c>
      <c r="X1324" s="2">
        <v>3023850</v>
      </c>
      <c r="Y1324" s="2">
        <v>2871440</v>
      </c>
      <c r="Z1324" s="2">
        <v>2720920</v>
      </c>
      <c r="AA1324" s="2">
        <v>2572860</v>
      </c>
      <c r="AB1324" s="2">
        <v>2428920</v>
      </c>
      <c r="AC1324" s="2">
        <v>2292690</v>
      </c>
      <c r="AD1324" s="2">
        <v>2164140</v>
      </c>
      <c r="AE1324" s="2">
        <v>2046730</v>
      </c>
      <c r="AF1324" s="2">
        <v>1941350</v>
      </c>
      <c r="AG1324" s="2">
        <v>1848590</v>
      </c>
    </row>
    <row r="1325" spans="1:33">
      <c r="A1325" s="115" t="s">
        <v>1343</v>
      </c>
      <c r="B1325" s="115" t="s">
        <v>19</v>
      </c>
      <c r="C1325" s="115">
        <v>0</v>
      </c>
      <c r="D1325" s="115">
        <v>0</v>
      </c>
      <c r="E1325" s="115">
        <v>0</v>
      </c>
      <c r="F1325" s="115">
        <v>0</v>
      </c>
      <c r="G1325" s="115">
        <v>0</v>
      </c>
      <c r="H1325" s="115">
        <v>0</v>
      </c>
      <c r="I1325" s="115">
        <v>0</v>
      </c>
      <c r="J1325" s="115">
        <v>0</v>
      </c>
      <c r="K1325" s="115">
        <v>0</v>
      </c>
      <c r="L1325" s="115">
        <v>0</v>
      </c>
      <c r="M1325" s="115">
        <v>0</v>
      </c>
      <c r="N1325" s="115">
        <v>0</v>
      </c>
      <c r="O1325" s="115">
        <v>0</v>
      </c>
      <c r="P1325" s="115">
        <v>0</v>
      </c>
      <c r="Q1325" s="115">
        <v>0</v>
      </c>
      <c r="R1325" s="115">
        <v>0</v>
      </c>
      <c r="S1325" s="115">
        <v>0</v>
      </c>
      <c r="T1325" s="115">
        <v>0</v>
      </c>
      <c r="U1325" s="115">
        <v>0</v>
      </c>
      <c r="V1325" s="115">
        <v>0</v>
      </c>
      <c r="W1325" s="115">
        <v>0</v>
      </c>
      <c r="X1325" s="115">
        <v>0</v>
      </c>
      <c r="Y1325" s="115">
        <v>0</v>
      </c>
      <c r="Z1325" s="115">
        <v>0</v>
      </c>
      <c r="AA1325" s="115">
        <v>0</v>
      </c>
      <c r="AB1325" s="115">
        <v>0</v>
      </c>
      <c r="AC1325" s="115">
        <v>0</v>
      </c>
      <c r="AD1325" s="115">
        <v>0</v>
      </c>
      <c r="AE1325" s="115">
        <v>0</v>
      </c>
      <c r="AF1325" s="115">
        <v>0</v>
      </c>
      <c r="AG1325" s="115">
        <v>0</v>
      </c>
    </row>
    <row r="1326" spans="1:33">
      <c r="A1326" s="115" t="s">
        <v>1344</v>
      </c>
      <c r="B1326" s="115" t="s">
        <v>19</v>
      </c>
      <c r="C1326" s="115">
        <v>105077</v>
      </c>
      <c r="D1326" s="115">
        <v>107532</v>
      </c>
      <c r="E1326" s="115">
        <v>113282</v>
      </c>
      <c r="F1326" s="115">
        <v>105431</v>
      </c>
      <c r="G1326" s="115">
        <v>93067.4</v>
      </c>
      <c r="H1326" s="115">
        <v>79970.600000000006</v>
      </c>
      <c r="I1326" s="115">
        <v>64051.3</v>
      </c>
      <c r="J1326" s="115">
        <v>44568</v>
      </c>
      <c r="K1326" s="115">
        <v>21540.7</v>
      </c>
      <c r="L1326" s="115">
        <v>3331.67</v>
      </c>
      <c r="M1326" s="115">
        <v>3053.2</v>
      </c>
      <c r="N1326" s="115">
        <v>2933.59</v>
      </c>
      <c r="O1326" s="115">
        <v>2817.1</v>
      </c>
      <c r="P1326" s="115">
        <v>2705.43</v>
      </c>
      <c r="Q1326" s="115">
        <v>2596.91</v>
      </c>
      <c r="R1326" s="115">
        <v>2491.5</v>
      </c>
      <c r="S1326" s="115">
        <v>2386.94</v>
      </c>
      <c r="T1326" s="115">
        <v>2400.79</v>
      </c>
      <c r="U1326" s="115">
        <v>2296.61</v>
      </c>
      <c r="V1326" s="115">
        <v>2193.85</v>
      </c>
      <c r="W1326" s="115">
        <v>2093.0100000000002</v>
      </c>
      <c r="X1326" s="115">
        <v>2086.42</v>
      </c>
      <c r="Y1326" s="115">
        <v>1981.26</v>
      </c>
      <c r="Z1326" s="115">
        <v>1877.4</v>
      </c>
      <c r="AA1326" s="115">
        <v>1775.25</v>
      </c>
      <c r="AB1326" s="115">
        <v>1752.28</v>
      </c>
      <c r="AC1326" s="115">
        <v>1654</v>
      </c>
      <c r="AD1326" s="115">
        <v>1561.26</v>
      </c>
      <c r="AE1326" s="115">
        <v>1476.56</v>
      </c>
      <c r="AF1326" s="115">
        <v>1461.58</v>
      </c>
      <c r="AG1326" s="115">
        <v>1391.74</v>
      </c>
    </row>
    <row r="1327" spans="1:33">
      <c r="A1327" s="115" t="s">
        <v>1345</v>
      </c>
      <c r="B1327" s="115" t="s">
        <v>19</v>
      </c>
      <c r="C1327" s="115">
        <v>0</v>
      </c>
      <c r="D1327" s="115">
        <v>0</v>
      </c>
      <c r="E1327" s="115">
        <v>0</v>
      </c>
      <c r="F1327" s="115">
        <v>0</v>
      </c>
      <c r="G1327" s="115">
        <v>0</v>
      </c>
      <c r="H1327" s="115">
        <v>0</v>
      </c>
      <c r="I1327" s="115">
        <v>0</v>
      </c>
      <c r="J1327" s="115">
        <v>0</v>
      </c>
      <c r="K1327" s="115">
        <v>0</v>
      </c>
      <c r="L1327" s="115">
        <v>0</v>
      </c>
      <c r="M1327" s="115">
        <v>0</v>
      </c>
      <c r="N1327" s="115">
        <v>0</v>
      </c>
      <c r="O1327" s="115">
        <v>0</v>
      </c>
      <c r="P1327" s="115">
        <v>0</v>
      </c>
      <c r="Q1327" s="115">
        <v>0</v>
      </c>
      <c r="R1327" s="115">
        <v>0</v>
      </c>
      <c r="S1327" s="115">
        <v>0</v>
      </c>
      <c r="T1327" s="115">
        <v>0</v>
      </c>
      <c r="U1327" s="115">
        <v>0</v>
      </c>
      <c r="V1327" s="115">
        <v>0</v>
      </c>
      <c r="W1327" s="115">
        <v>0</v>
      </c>
      <c r="X1327" s="115">
        <v>0</v>
      </c>
      <c r="Y1327" s="115">
        <v>0</v>
      </c>
      <c r="Z1327" s="115">
        <v>0</v>
      </c>
      <c r="AA1327" s="115">
        <v>0</v>
      </c>
      <c r="AB1327" s="115">
        <v>0</v>
      </c>
      <c r="AC1327" s="115">
        <v>0</v>
      </c>
      <c r="AD1327" s="115">
        <v>0</v>
      </c>
      <c r="AE1327" s="115">
        <v>0</v>
      </c>
      <c r="AF1327" s="115">
        <v>0</v>
      </c>
      <c r="AG1327" s="115">
        <v>0</v>
      </c>
    </row>
    <row r="1328" spans="1:33">
      <c r="A1328" s="115" t="s">
        <v>1346</v>
      </c>
      <c r="B1328" s="115" t="s">
        <v>19</v>
      </c>
      <c r="C1328" s="115">
        <v>0</v>
      </c>
      <c r="D1328" s="115">
        <v>0</v>
      </c>
      <c r="E1328" s="115">
        <v>0</v>
      </c>
      <c r="F1328" s="115">
        <v>0</v>
      </c>
      <c r="G1328" s="115">
        <v>0</v>
      </c>
      <c r="H1328" s="115">
        <v>0</v>
      </c>
      <c r="I1328" s="115">
        <v>0</v>
      </c>
      <c r="J1328" s="115">
        <v>0</v>
      </c>
      <c r="K1328" s="115">
        <v>0</v>
      </c>
      <c r="L1328" s="115">
        <v>0</v>
      </c>
      <c r="M1328" s="115">
        <v>0</v>
      </c>
      <c r="N1328" s="115">
        <v>0</v>
      </c>
      <c r="O1328" s="115">
        <v>0</v>
      </c>
      <c r="P1328" s="115">
        <v>0</v>
      </c>
      <c r="Q1328" s="115">
        <v>0</v>
      </c>
      <c r="R1328" s="115">
        <v>0</v>
      </c>
      <c r="S1328" s="115">
        <v>0</v>
      </c>
      <c r="T1328" s="115">
        <v>0</v>
      </c>
      <c r="U1328" s="115">
        <v>0</v>
      </c>
      <c r="V1328" s="115">
        <v>0</v>
      </c>
      <c r="W1328" s="115">
        <v>0</v>
      </c>
      <c r="X1328" s="115">
        <v>0</v>
      </c>
      <c r="Y1328" s="115">
        <v>0</v>
      </c>
      <c r="Z1328" s="115">
        <v>0</v>
      </c>
      <c r="AA1328" s="115">
        <v>0</v>
      </c>
      <c r="AB1328" s="115">
        <v>0</v>
      </c>
      <c r="AC1328" s="115">
        <v>0</v>
      </c>
      <c r="AD1328" s="115">
        <v>0</v>
      </c>
      <c r="AE1328" s="115">
        <v>0</v>
      </c>
      <c r="AF1328" s="115">
        <v>0</v>
      </c>
      <c r="AG1328" s="115">
        <v>0</v>
      </c>
    </row>
    <row r="1329" spans="1:33">
      <c r="A1329" s="115" t="s">
        <v>1347</v>
      </c>
      <c r="B1329" s="115" t="s">
        <v>19</v>
      </c>
      <c r="C1329" s="115">
        <v>0</v>
      </c>
      <c r="D1329" s="115">
        <v>0</v>
      </c>
      <c r="E1329" s="115">
        <v>0</v>
      </c>
      <c r="F1329" s="115">
        <v>0</v>
      </c>
      <c r="G1329" s="115">
        <v>0</v>
      </c>
      <c r="H1329" s="115">
        <v>0</v>
      </c>
      <c r="I1329" s="115">
        <v>0</v>
      </c>
      <c r="J1329" s="115">
        <v>0</v>
      </c>
      <c r="K1329" s="115">
        <v>0</v>
      </c>
      <c r="L1329" s="115">
        <v>0</v>
      </c>
      <c r="M1329" s="115">
        <v>0</v>
      </c>
      <c r="N1329" s="115">
        <v>0</v>
      </c>
      <c r="O1329" s="115">
        <v>0</v>
      </c>
      <c r="P1329" s="115">
        <v>0</v>
      </c>
      <c r="Q1329" s="115">
        <v>0</v>
      </c>
      <c r="R1329" s="115">
        <v>0</v>
      </c>
      <c r="S1329" s="115">
        <v>0</v>
      </c>
      <c r="T1329" s="115">
        <v>0</v>
      </c>
      <c r="U1329" s="115">
        <v>0</v>
      </c>
      <c r="V1329" s="115">
        <v>0</v>
      </c>
      <c r="W1329" s="115">
        <v>0</v>
      </c>
      <c r="X1329" s="115">
        <v>0</v>
      </c>
      <c r="Y1329" s="115">
        <v>0</v>
      </c>
      <c r="Z1329" s="115">
        <v>0</v>
      </c>
      <c r="AA1329" s="115">
        <v>0</v>
      </c>
      <c r="AB1329" s="115">
        <v>0</v>
      </c>
      <c r="AC1329" s="115">
        <v>0</v>
      </c>
      <c r="AD1329" s="115">
        <v>0</v>
      </c>
      <c r="AE1329" s="115">
        <v>0</v>
      </c>
      <c r="AF1329" s="115">
        <v>0</v>
      </c>
      <c r="AG1329" s="115">
        <v>0</v>
      </c>
    </row>
    <row r="1330" spans="1:33">
      <c r="A1330" s="115" t="s">
        <v>1348</v>
      </c>
      <c r="B1330" s="115" t="s">
        <v>19</v>
      </c>
      <c r="C1330" s="115">
        <v>0</v>
      </c>
      <c r="D1330" s="115">
        <v>0</v>
      </c>
      <c r="E1330" s="115">
        <v>0</v>
      </c>
      <c r="F1330" s="115">
        <v>0</v>
      </c>
      <c r="G1330" s="115">
        <v>0</v>
      </c>
      <c r="H1330" s="115">
        <v>0</v>
      </c>
      <c r="I1330" s="115">
        <v>0</v>
      </c>
      <c r="J1330" s="115">
        <v>0</v>
      </c>
      <c r="K1330" s="115">
        <v>0</v>
      </c>
      <c r="L1330" s="115">
        <v>0</v>
      </c>
      <c r="M1330" s="115">
        <v>0</v>
      </c>
      <c r="N1330" s="115">
        <v>0</v>
      </c>
      <c r="O1330" s="115">
        <v>0</v>
      </c>
      <c r="P1330" s="115">
        <v>0</v>
      </c>
      <c r="Q1330" s="115">
        <v>0</v>
      </c>
      <c r="R1330" s="115">
        <v>0</v>
      </c>
      <c r="S1330" s="115">
        <v>0</v>
      </c>
      <c r="T1330" s="115">
        <v>0</v>
      </c>
      <c r="U1330" s="115">
        <v>0</v>
      </c>
      <c r="V1330" s="115">
        <v>0</v>
      </c>
      <c r="W1330" s="115">
        <v>0</v>
      </c>
      <c r="X1330" s="115">
        <v>0</v>
      </c>
      <c r="Y1330" s="115">
        <v>0</v>
      </c>
      <c r="Z1330" s="115">
        <v>0</v>
      </c>
      <c r="AA1330" s="115">
        <v>0</v>
      </c>
      <c r="AB1330" s="115">
        <v>0</v>
      </c>
      <c r="AC1330" s="115">
        <v>0</v>
      </c>
      <c r="AD1330" s="115">
        <v>0</v>
      </c>
      <c r="AE1330" s="115">
        <v>0</v>
      </c>
      <c r="AF1330" s="115">
        <v>0</v>
      </c>
      <c r="AG1330" s="115">
        <v>0</v>
      </c>
    </row>
    <row r="1331" spans="1:33">
      <c r="A1331" s="115" t="s">
        <v>1349</v>
      </c>
      <c r="B1331" s="115" t="s">
        <v>19</v>
      </c>
      <c r="C1331" s="115">
        <v>0</v>
      </c>
      <c r="D1331" s="115">
        <v>0</v>
      </c>
      <c r="E1331" s="115">
        <v>0</v>
      </c>
      <c r="F1331" s="115">
        <v>0</v>
      </c>
      <c r="G1331" s="115">
        <v>0</v>
      </c>
      <c r="H1331" s="115">
        <v>0</v>
      </c>
      <c r="I1331" s="115">
        <v>0</v>
      </c>
      <c r="J1331" s="115">
        <v>0</v>
      </c>
      <c r="K1331" s="115">
        <v>0</v>
      </c>
      <c r="L1331" s="115">
        <v>0</v>
      </c>
      <c r="M1331" s="115">
        <v>0</v>
      </c>
      <c r="N1331" s="115">
        <v>0</v>
      </c>
      <c r="O1331" s="115">
        <v>0</v>
      </c>
      <c r="P1331" s="115">
        <v>0</v>
      </c>
      <c r="Q1331" s="115">
        <v>0</v>
      </c>
      <c r="R1331" s="115">
        <v>0</v>
      </c>
      <c r="S1331" s="115">
        <v>0</v>
      </c>
      <c r="T1331" s="115">
        <v>0</v>
      </c>
      <c r="U1331" s="115">
        <v>0</v>
      </c>
      <c r="V1331" s="115">
        <v>0</v>
      </c>
      <c r="W1331" s="115">
        <v>0</v>
      </c>
      <c r="X1331" s="115">
        <v>0</v>
      </c>
      <c r="Y1331" s="115">
        <v>0</v>
      </c>
      <c r="Z1331" s="115">
        <v>0</v>
      </c>
      <c r="AA1331" s="115">
        <v>0</v>
      </c>
      <c r="AB1331" s="115">
        <v>0</v>
      </c>
      <c r="AC1331" s="115">
        <v>0</v>
      </c>
      <c r="AD1331" s="115">
        <v>0</v>
      </c>
      <c r="AE1331" s="115">
        <v>0</v>
      </c>
      <c r="AF1331" s="115">
        <v>0</v>
      </c>
      <c r="AG1331" s="115">
        <v>0</v>
      </c>
    </row>
    <row r="1332" spans="1:33">
      <c r="A1332" s="115" t="s">
        <v>1350</v>
      </c>
      <c r="B1332" s="115" t="s">
        <v>19</v>
      </c>
      <c r="C1332" s="115">
        <v>0</v>
      </c>
      <c r="D1332" s="115">
        <v>0</v>
      </c>
      <c r="E1332" s="115">
        <v>0</v>
      </c>
      <c r="F1332" s="115">
        <v>0</v>
      </c>
      <c r="G1332" s="115">
        <v>0</v>
      </c>
      <c r="H1332" s="115">
        <v>0</v>
      </c>
      <c r="I1332" s="115">
        <v>0</v>
      </c>
      <c r="J1332" s="115">
        <v>0</v>
      </c>
      <c r="K1332" s="115">
        <v>0</v>
      </c>
      <c r="L1332" s="115">
        <v>0</v>
      </c>
      <c r="M1332" s="115">
        <v>0</v>
      </c>
      <c r="N1332" s="115">
        <v>0</v>
      </c>
      <c r="O1332" s="115">
        <v>0</v>
      </c>
      <c r="P1332" s="115">
        <v>0</v>
      </c>
      <c r="Q1332" s="115">
        <v>0</v>
      </c>
      <c r="R1332" s="115">
        <v>0</v>
      </c>
      <c r="S1332" s="115">
        <v>0</v>
      </c>
      <c r="T1332" s="115">
        <v>0</v>
      </c>
      <c r="U1332" s="115">
        <v>0</v>
      </c>
      <c r="V1332" s="115">
        <v>0</v>
      </c>
      <c r="W1332" s="115">
        <v>0</v>
      </c>
      <c r="X1332" s="115">
        <v>0</v>
      </c>
      <c r="Y1332" s="115">
        <v>0</v>
      </c>
      <c r="Z1332" s="115">
        <v>0</v>
      </c>
      <c r="AA1332" s="115">
        <v>0</v>
      </c>
      <c r="AB1332" s="115">
        <v>0</v>
      </c>
      <c r="AC1332" s="115">
        <v>0</v>
      </c>
      <c r="AD1332" s="115">
        <v>0</v>
      </c>
      <c r="AE1332" s="115">
        <v>0</v>
      </c>
      <c r="AF1332" s="115">
        <v>0</v>
      </c>
      <c r="AG1332" s="115">
        <v>0</v>
      </c>
    </row>
    <row r="1333" spans="1:33">
      <c r="A1333" s="115" t="s">
        <v>1351</v>
      </c>
      <c r="B1333" s="115" t="s">
        <v>19</v>
      </c>
      <c r="C1333" s="115">
        <v>0</v>
      </c>
      <c r="D1333" s="115">
        <v>0</v>
      </c>
      <c r="E1333" s="115">
        <v>0</v>
      </c>
      <c r="F1333" s="115">
        <v>0</v>
      </c>
      <c r="G1333" s="115">
        <v>0</v>
      </c>
      <c r="H1333" s="115">
        <v>0</v>
      </c>
      <c r="I1333" s="115">
        <v>0</v>
      </c>
      <c r="J1333" s="115">
        <v>0</v>
      </c>
      <c r="K1333" s="115">
        <v>0</v>
      </c>
      <c r="L1333" s="115">
        <v>0</v>
      </c>
      <c r="M1333" s="115">
        <v>0</v>
      </c>
      <c r="N1333" s="115">
        <v>0</v>
      </c>
      <c r="O1333" s="115">
        <v>0</v>
      </c>
      <c r="P1333" s="115">
        <v>0</v>
      </c>
      <c r="Q1333" s="115">
        <v>0</v>
      </c>
      <c r="R1333" s="115">
        <v>0</v>
      </c>
      <c r="S1333" s="115">
        <v>0</v>
      </c>
      <c r="T1333" s="115">
        <v>0</v>
      </c>
      <c r="U1333" s="115">
        <v>0</v>
      </c>
      <c r="V1333" s="115">
        <v>0</v>
      </c>
      <c r="W1333" s="115">
        <v>0</v>
      </c>
      <c r="X1333" s="115">
        <v>0</v>
      </c>
      <c r="Y1333" s="115">
        <v>0</v>
      </c>
      <c r="Z1333" s="115">
        <v>0</v>
      </c>
      <c r="AA1333" s="115">
        <v>0</v>
      </c>
      <c r="AB1333" s="115">
        <v>0</v>
      </c>
      <c r="AC1333" s="115">
        <v>0</v>
      </c>
      <c r="AD1333" s="115">
        <v>0</v>
      </c>
      <c r="AE1333" s="115">
        <v>0</v>
      </c>
      <c r="AF1333" s="115">
        <v>0</v>
      </c>
      <c r="AG1333" s="115">
        <v>0</v>
      </c>
    </row>
    <row r="1334" spans="1:33">
      <c r="A1334" s="115" t="s">
        <v>1352</v>
      </c>
      <c r="B1334" s="115" t="s">
        <v>19</v>
      </c>
      <c r="C1334" s="115">
        <v>0</v>
      </c>
      <c r="D1334" s="115">
        <v>0</v>
      </c>
      <c r="E1334" s="115">
        <v>0</v>
      </c>
      <c r="F1334" s="115">
        <v>0</v>
      </c>
      <c r="G1334" s="115">
        <v>0</v>
      </c>
      <c r="H1334" s="115">
        <v>0</v>
      </c>
      <c r="I1334" s="115">
        <v>0</v>
      </c>
      <c r="J1334" s="115">
        <v>0</v>
      </c>
      <c r="K1334" s="115">
        <v>0</v>
      </c>
      <c r="L1334" s="115">
        <v>0</v>
      </c>
      <c r="M1334" s="115">
        <v>0</v>
      </c>
      <c r="N1334" s="115">
        <v>0</v>
      </c>
      <c r="O1334" s="115">
        <v>0</v>
      </c>
      <c r="P1334" s="115">
        <v>0</v>
      </c>
      <c r="Q1334" s="115">
        <v>0</v>
      </c>
      <c r="R1334" s="115">
        <v>0</v>
      </c>
      <c r="S1334" s="115">
        <v>0</v>
      </c>
      <c r="T1334" s="115">
        <v>0</v>
      </c>
      <c r="U1334" s="115">
        <v>0</v>
      </c>
      <c r="V1334" s="115">
        <v>0</v>
      </c>
      <c r="W1334" s="115">
        <v>0</v>
      </c>
      <c r="X1334" s="115">
        <v>0</v>
      </c>
      <c r="Y1334" s="115">
        <v>0</v>
      </c>
      <c r="Z1334" s="115">
        <v>0</v>
      </c>
      <c r="AA1334" s="115">
        <v>0</v>
      </c>
      <c r="AB1334" s="115">
        <v>0</v>
      </c>
      <c r="AC1334" s="115">
        <v>0</v>
      </c>
      <c r="AD1334" s="115">
        <v>0</v>
      </c>
      <c r="AE1334" s="115">
        <v>0</v>
      </c>
      <c r="AF1334" s="115">
        <v>0</v>
      </c>
      <c r="AG1334" s="115">
        <v>0</v>
      </c>
    </row>
    <row r="1335" spans="1:33">
      <c r="A1335" s="115" t="s">
        <v>1353</v>
      </c>
      <c r="B1335" s="115" t="s">
        <v>19</v>
      </c>
      <c r="C1335" s="115">
        <v>0</v>
      </c>
      <c r="D1335" s="115">
        <v>0</v>
      </c>
      <c r="E1335" s="115">
        <v>0</v>
      </c>
      <c r="F1335" s="115">
        <v>0</v>
      </c>
      <c r="G1335" s="115">
        <v>0</v>
      </c>
      <c r="H1335" s="115">
        <v>0</v>
      </c>
      <c r="I1335" s="115">
        <v>0</v>
      </c>
      <c r="J1335" s="115">
        <v>0</v>
      </c>
      <c r="K1335" s="115">
        <v>0</v>
      </c>
      <c r="L1335" s="115">
        <v>0</v>
      </c>
      <c r="M1335" s="115">
        <v>0</v>
      </c>
      <c r="N1335" s="115">
        <v>0</v>
      </c>
      <c r="O1335" s="115">
        <v>0</v>
      </c>
      <c r="P1335" s="115">
        <v>0</v>
      </c>
      <c r="Q1335" s="115">
        <v>0</v>
      </c>
      <c r="R1335" s="115">
        <v>0</v>
      </c>
      <c r="S1335" s="115">
        <v>0</v>
      </c>
      <c r="T1335" s="115">
        <v>0</v>
      </c>
      <c r="U1335" s="115">
        <v>0</v>
      </c>
      <c r="V1335" s="115">
        <v>0</v>
      </c>
      <c r="W1335" s="115">
        <v>0</v>
      </c>
      <c r="X1335" s="115">
        <v>0</v>
      </c>
      <c r="Y1335" s="115">
        <v>0</v>
      </c>
      <c r="Z1335" s="115">
        <v>0</v>
      </c>
      <c r="AA1335" s="115">
        <v>0</v>
      </c>
      <c r="AB1335" s="115">
        <v>0</v>
      </c>
      <c r="AC1335" s="115">
        <v>0</v>
      </c>
      <c r="AD1335" s="115">
        <v>0</v>
      </c>
      <c r="AE1335" s="115">
        <v>0</v>
      </c>
      <c r="AF1335" s="115">
        <v>0</v>
      </c>
      <c r="AG1335" s="115">
        <v>0</v>
      </c>
    </row>
    <row r="1336" spans="1:33">
      <c r="A1336" s="115" t="s">
        <v>1354</v>
      </c>
      <c r="B1336" s="115" t="s">
        <v>19</v>
      </c>
      <c r="C1336" s="115">
        <v>0</v>
      </c>
      <c r="D1336" s="115">
        <v>0</v>
      </c>
      <c r="E1336" s="115">
        <v>0</v>
      </c>
      <c r="F1336" s="115">
        <v>0</v>
      </c>
      <c r="G1336" s="115">
        <v>0</v>
      </c>
      <c r="H1336" s="115">
        <v>0</v>
      </c>
      <c r="I1336" s="115">
        <v>0</v>
      </c>
      <c r="J1336" s="115">
        <v>0</v>
      </c>
      <c r="K1336" s="115">
        <v>0</v>
      </c>
      <c r="L1336" s="115">
        <v>0</v>
      </c>
      <c r="M1336" s="115">
        <v>0</v>
      </c>
      <c r="N1336" s="115">
        <v>0</v>
      </c>
      <c r="O1336" s="115">
        <v>0</v>
      </c>
      <c r="P1336" s="115">
        <v>0</v>
      </c>
      <c r="Q1336" s="115">
        <v>0</v>
      </c>
      <c r="R1336" s="115">
        <v>0</v>
      </c>
      <c r="S1336" s="115">
        <v>0</v>
      </c>
      <c r="T1336" s="115">
        <v>0</v>
      </c>
      <c r="U1336" s="115">
        <v>0</v>
      </c>
      <c r="V1336" s="115">
        <v>0</v>
      </c>
      <c r="W1336" s="115">
        <v>0</v>
      </c>
      <c r="X1336" s="115">
        <v>0</v>
      </c>
      <c r="Y1336" s="115">
        <v>0</v>
      </c>
      <c r="Z1336" s="115">
        <v>0</v>
      </c>
      <c r="AA1336" s="115">
        <v>0</v>
      </c>
      <c r="AB1336" s="115">
        <v>0</v>
      </c>
      <c r="AC1336" s="115">
        <v>0</v>
      </c>
      <c r="AD1336" s="115">
        <v>0</v>
      </c>
      <c r="AE1336" s="115">
        <v>0</v>
      </c>
      <c r="AF1336" s="115">
        <v>0</v>
      </c>
      <c r="AG1336" s="115">
        <v>0</v>
      </c>
    </row>
    <row r="1337" spans="1:33">
      <c r="A1337" s="115" t="s">
        <v>1355</v>
      </c>
      <c r="B1337" s="115" t="s">
        <v>19</v>
      </c>
      <c r="C1337" s="115">
        <v>0</v>
      </c>
      <c r="D1337" s="115">
        <v>0</v>
      </c>
      <c r="E1337" s="115">
        <v>0</v>
      </c>
      <c r="F1337" s="115">
        <v>0</v>
      </c>
      <c r="G1337" s="115">
        <v>0</v>
      </c>
      <c r="H1337" s="115">
        <v>0</v>
      </c>
      <c r="I1337" s="115">
        <v>0</v>
      </c>
      <c r="J1337" s="115">
        <v>0</v>
      </c>
      <c r="K1337" s="115">
        <v>0</v>
      </c>
      <c r="L1337" s="115">
        <v>0</v>
      </c>
      <c r="M1337" s="115">
        <v>0</v>
      </c>
      <c r="N1337" s="115">
        <v>0</v>
      </c>
      <c r="O1337" s="115">
        <v>0</v>
      </c>
      <c r="P1337" s="115">
        <v>0</v>
      </c>
      <c r="Q1337" s="115">
        <v>0</v>
      </c>
      <c r="R1337" s="115">
        <v>0</v>
      </c>
      <c r="S1337" s="115">
        <v>0</v>
      </c>
      <c r="T1337" s="115">
        <v>0</v>
      </c>
      <c r="U1337" s="115">
        <v>0</v>
      </c>
      <c r="V1337" s="115">
        <v>0</v>
      </c>
      <c r="W1337" s="115">
        <v>0</v>
      </c>
      <c r="X1337" s="115">
        <v>0</v>
      </c>
      <c r="Y1337" s="115">
        <v>0</v>
      </c>
      <c r="Z1337" s="115">
        <v>0</v>
      </c>
      <c r="AA1337" s="115">
        <v>0</v>
      </c>
      <c r="AB1337" s="115">
        <v>0</v>
      </c>
      <c r="AC1337" s="115">
        <v>0</v>
      </c>
      <c r="AD1337" s="115">
        <v>0</v>
      </c>
      <c r="AE1337" s="115">
        <v>0</v>
      </c>
      <c r="AF1337" s="115">
        <v>0</v>
      </c>
      <c r="AG1337" s="115">
        <v>0</v>
      </c>
    </row>
    <row r="1338" spans="1:33">
      <c r="A1338" s="115" t="s">
        <v>1356</v>
      </c>
      <c r="B1338" s="115" t="s">
        <v>19</v>
      </c>
      <c r="C1338" s="115">
        <v>0</v>
      </c>
      <c r="D1338" s="115">
        <v>0</v>
      </c>
      <c r="E1338" s="115">
        <v>0</v>
      </c>
      <c r="F1338" s="115">
        <v>0</v>
      </c>
      <c r="G1338" s="115">
        <v>0</v>
      </c>
      <c r="H1338" s="115">
        <v>0</v>
      </c>
      <c r="I1338" s="115">
        <v>0</v>
      </c>
      <c r="J1338" s="115">
        <v>0</v>
      </c>
      <c r="K1338" s="115">
        <v>0</v>
      </c>
      <c r="L1338" s="115">
        <v>0</v>
      </c>
      <c r="M1338" s="115">
        <v>0</v>
      </c>
      <c r="N1338" s="115">
        <v>0</v>
      </c>
      <c r="O1338" s="115">
        <v>0</v>
      </c>
      <c r="P1338" s="115">
        <v>0</v>
      </c>
      <c r="Q1338" s="115">
        <v>0</v>
      </c>
      <c r="R1338" s="115">
        <v>0</v>
      </c>
      <c r="S1338" s="115">
        <v>0</v>
      </c>
      <c r="T1338" s="115">
        <v>0</v>
      </c>
      <c r="U1338" s="115">
        <v>0</v>
      </c>
      <c r="V1338" s="115">
        <v>0</v>
      </c>
      <c r="W1338" s="115">
        <v>0</v>
      </c>
      <c r="X1338" s="115">
        <v>0</v>
      </c>
      <c r="Y1338" s="115">
        <v>0</v>
      </c>
      <c r="Z1338" s="115">
        <v>0</v>
      </c>
      <c r="AA1338" s="115">
        <v>0</v>
      </c>
      <c r="AB1338" s="115">
        <v>0</v>
      </c>
      <c r="AC1338" s="115">
        <v>0</v>
      </c>
      <c r="AD1338" s="115">
        <v>0</v>
      </c>
      <c r="AE1338" s="115">
        <v>0</v>
      </c>
      <c r="AF1338" s="115">
        <v>0</v>
      </c>
      <c r="AG1338" s="115">
        <v>0</v>
      </c>
    </row>
    <row r="1339" spans="1:33">
      <c r="A1339" s="115" t="s">
        <v>1357</v>
      </c>
      <c r="B1339" s="115" t="s">
        <v>19</v>
      </c>
      <c r="C1339" s="115">
        <v>0</v>
      </c>
      <c r="D1339" s="115">
        <v>0</v>
      </c>
      <c r="E1339" s="115">
        <v>0</v>
      </c>
      <c r="F1339" s="115">
        <v>0</v>
      </c>
      <c r="G1339" s="115">
        <v>0</v>
      </c>
      <c r="H1339" s="115">
        <v>0</v>
      </c>
      <c r="I1339" s="115">
        <v>0</v>
      </c>
      <c r="J1339" s="115">
        <v>0</v>
      </c>
      <c r="K1339" s="115">
        <v>0</v>
      </c>
      <c r="L1339" s="115">
        <v>0</v>
      </c>
      <c r="M1339" s="115">
        <v>0</v>
      </c>
      <c r="N1339" s="115">
        <v>0</v>
      </c>
      <c r="O1339" s="115">
        <v>0</v>
      </c>
      <c r="P1339" s="115">
        <v>0</v>
      </c>
      <c r="Q1339" s="115">
        <v>0</v>
      </c>
      <c r="R1339" s="115">
        <v>0</v>
      </c>
      <c r="S1339" s="115">
        <v>0</v>
      </c>
      <c r="T1339" s="115">
        <v>0</v>
      </c>
      <c r="U1339" s="115">
        <v>0</v>
      </c>
      <c r="V1339" s="115">
        <v>0</v>
      </c>
      <c r="W1339" s="115">
        <v>0</v>
      </c>
      <c r="X1339" s="115">
        <v>0</v>
      </c>
      <c r="Y1339" s="115">
        <v>0</v>
      </c>
      <c r="Z1339" s="115">
        <v>0</v>
      </c>
      <c r="AA1339" s="115">
        <v>0</v>
      </c>
      <c r="AB1339" s="115">
        <v>0</v>
      </c>
      <c r="AC1339" s="115">
        <v>0</v>
      </c>
      <c r="AD1339" s="115">
        <v>0</v>
      </c>
      <c r="AE1339" s="115">
        <v>0</v>
      </c>
      <c r="AF1339" s="115">
        <v>0</v>
      </c>
      <c r="AG1339" s="115">
        <v>0</v>
      </c>
    </row>
    <row r="1340" spans="1:33">
      <c r="A1340" s="115" t="s">
        <v>1358</v>
      </c>
      <c r="B1340" s="115" t="s">
        <v>19</v>
      </c>
      <c r="C1340" s="115">
        <v>0</v>
      </c>
      <c r="D1340" s="115">
        <v>0</v>
      </c>
      <c r="E1340" s="115">
        <v>0</v>
      </c>
      <c r="F1340" s="115">
        <v>0</v>
      </c>
      <c r="G1340" s="115">
        <v>0</v>
      </c>
      <c r="H1340" s="115">
        <v>0</v>
      </c>
      <c r="I1340" s="115">
        <v>0</v>
      </c>
      <c r="J1340" s="115">
        <v>0</v>
      </c>
      <c r="K1340" s="115">
        <v>0</v>
      </c>
      <c r="L1340" s="115">
        <v>0</v>
      </c>
      <c r="M1340" s="115">
        <v>0</v>
      </c>
      <c r="N1340" s="115">
        <v>0</v>
      </c>
      <c r="O1340" s="115">
        <v>0</v>
      </c>
      <c r="P1340" s="115">
        <v>0</v>
      </c>
      <c r="Q1340" s="115">
        <v>0</v>
      </c>
      <c r="R1340" s="115">
        <v>0</v>
      </c>
      <c r="S1340" s="115">
        <v>0</v>
      </c>
      <c r="T1340" s="115">
        <v>0</v>
      </c>
      <c r="U1340" s="115">
        <v>0</v>
      </c>
      <c r="V1340" s="115">
        <v>0</v>
      </c>
      <c r="W1340" s="115">
        <v>0</v>
      </c>
      <c r="X1340" s="115">
        <v>0</v>
      </c>
      <c r="Y1340" s="115">
        <v>0</v>
      </c>
      <c r="Z1340" s="115">
        <v>0</v>
      </c>
      <c r="AA1340" s="115">
        <v>0</v>
      </c>
      <c r="AB1340" s="115">
        <v>0</v>
      </c>
      <c r="AC1340" s="115">
        <v>0</v>
      </c>
      <c r="AD1340" s="115">
        <v>0</v>
      </c>
      <c r="AE1340" s="115">
        <v>0</v>
      </c>
      <c r="AF1340" s="115">
        <v>0</v>
      </c>
      <c r="AG1340" s="115">
        <v>0</v>
      </c>
    </row>
    <row r="1341" spans="1:33">
      <c r="A1341" s="115" t="s">
        <v>1359</v>
      </c>
      <c r="B1341" s="115" t="s">
        <v>19</v>
      </c>
      <c r="C1341" s="115">
        <v>0</v>
      </c>
      <c r="D1341" s="115">
        <v>0</v>
      </c>
      <c r="E1341" s="115">
        <v>0</v>
      </c>
      <c r="F1341" s="115">
        <v>0</v>
      </c>
      <c r="G1341" s="115">
        <v>0</v>
      </c>
      <c r="H1341" s="115">
        <v>0</v>
      </c>
      <c r="I1341" s="115">
        <v>0</v>
      </c>
      <c r="J1341" s="115">
        <v>0</v>
      </c>
      <c r="K1341" s="115">
        <v>0</v>
      </c>
      <c r="L1341" s="115">
        <v>0</v>
      </c>
      <c r="M1341" s="115">
        <v>0</v>
      </c>
      <c r="N1341" s="115">
        <v>0</v>
      </c>
      <c r="O1341" s="115">
        <v>0</v>
      </c>
      <c r="P1341" s="115">
        <v>0</v>
      </c>
      <c r="Q1341" s="115">
        <v>0</v>
      </c>
      <c r="R1341" s="115">
        <v>0</v>
      </c>
      <c r="S1341" s="115">
        <v>0</v>
      </c>
      <c r="T1341" s="115">
        <v>0</v>
      </c>
      <c r="U1341" s="115">
        <v>0</v>
      </c>
      <c r="V1341" s="115">
        <v>0</v>
      </c>
      <c r="W1341" s="115">
        <v>0</v>
      </c>
      <c r="X1341" s="115">
        <v>0</v>
      </c>
      <c r="Y1341" s="115">
        <v>0</v>
      </c>
      <c r="Z1341" s="115">
        <v>0</v>
      </c>
      <c r="AA1341" s="115">
        <v>0</v>
      </c>
      <c r="AB1341" s="115">
        <v>0</v>
      </c>
      <c r="AC1341" s="115">
        <v>0</v>
      </c>
      <c r="AD1341" s="115">
        <v>0</v>
      </c>
      <c r="AE1341" s="115">
        <v>0</v>
      </c>
      <c r="AF1341" s="115">
        <v>0</v>
      </c>
      <c r="AG1341" s="115">
        <v>0</v>
      </c>
    </row>
    <row r="1342" spans="1:33">
      <c r="A1342" s="115" t="s">
        <v>1360</v>
      </c>
      <c r="B1342" s="115" t="s">
        <v>19</v>
      </c>
      <c r="C1342" s="115">
        <v>0</v>
      </c>
      <c r="D1342" s="115">
        <v>0</v>
      </c>
      <c r="E1342" s="115">
        <v>0</v>
      </c>
      <c r="F1342" s="115">
        <v>0</v>
      </c>
      <c r="G1342" s="115">
        <v>0</v>
      </c>
      <c r="H1342" s="115">
        <v>0</v>
      </c>
      <c r="I1342" s="115">
        <v>0</v>
      </c>
      <c r="J1342" s="115">
        <v>0</v>
      </c>
      <c r="K1342" s="115">
        <v>0</v>
      </c>
      <c r="L1342" s="115">
        <v>0</v>
      </c>
      <c r="M1342" s="115">
        <v>0</v>
      </c>
      <c r="N1342" s="115">
        <v>0</v>
      </c>
      <c r="O1342" s="115">
        <v>0</v>
      </c>
      <c r="P1342" s="115">
        <v>0</v>
      </c>
      <c r="Q1342" s="115">
        <v>0</v>
      </c>
      <c r="R1342" s="115">
        <v>0</v>
      </c>
      <c r="S1342" s="115">
        <v>0</v>
      </c>
      <c r="T1342" s="115">
        <v>0</v>
      </c>
      <c r="U1342" s="115">
        <v>0</v>
      </c>
      <c r="V1342" s="115">
        <v>0</v>
      </c>
      <c r="W1342" s="115">
        <v>0</v>
      </c>
      <c r="X1342" s="115">
        <v>0</v>
      </c>
      <c r="Y1342" s="115">
        <v>0</v>
      </c>
      <c r="Z1342" s="115">
        <v>0</v>
      </c>
      <c r="AA1342" s="115">
        <v>0</v>
      </c>
      <c r="AB1342" s="115">
        <v>0</v>
      </c>
      <c r="AC1342" s="115">
        <v>0</v>
      </c>
      <c r="AD1342" s="115">
        <v>0</v>
      </c>
      <c r="AE1342" s="115">
        <v>0</v>
      </c>
      <c r="AF1342" s="115">
        <v>0</v>
      </c>
      <c r="AG1342" s="115">
        <v>0</v>
      </c>
    </row>
    <row r="1343" spans="1:33">
      <c r="A1343" s="115" t="s">
        <v>1361</v>
      </c>
      <c r="B1343" s="115" t="s">
        <v>19</v>
      </c>
      <c r="C1343" s="115">
        <v>0</v>
      </c>
      <c r="D1343" s="115">
        <v>0</v>
      </c>
      <c r="E1343" s="115">
        <v>0</v>
      </c>
      <c r="F1343" s="115">
        <v>0</v>
      </c>
      <c r="G1343" s="115">
        <v>0</v>
      </c>
      <c r="H1343" s="115">
        <v>0</v>
      </c>
      <c r="I1343" s="115">
        <v>0</v>
      </c>
      <c r="J1343" s="115">
        <v>0</v>
      </c>
      <c r="K1343" s="115">
        <v>0</v>
      </c>
      <c r="L1343" s="115">
        <v>0</v>
      </c>
      <c r="M1343" s="115">
        <v>0</v>
      </c>
      <c r="N1343" s="115">
        <v>0</v>
      </c>
      <c r="O1343" s="115">
        <v>0</v>
      </c>
      <c r="P1343" s="115">
        <v>0</v>
      </c>
      <c r="Q1343" s="115">
        <v>0</v>
      </c>
      <c r="R1343" s="115">
        <v>0</v>
      </c>
      <c r="S1343" s="115">
        <v>0</v>
      </c>
      <c r="T1343" s="115">
        <v>0</v>
      </c>
      <c r="U1343" s="115">
        <v>0</v>
      </c>
      <c r="V1343" s="115">
        <v>0</v>
      </c>
      <c r="W1343" s="115">
        <v>0</v>
      </c>
      <c r="X1343" s="115">
        <v>0</v>
      </c>
      <c r="Y1343" s="115">
        <v>0</v>
      </c>
      <c r="Z1343" s="115">
        <v>0</v>
      </c>
      <c r="AA1343" s="115">
        <v>0</v>
      </c>
      <c r="AB1343" s="115">
        <v>0</v>
      </c>
      <c r="AC1343" s="115">
        <v>0</v>
      </c>
      <c r="AD1343" s="115">
        <v>0</v>
      </c>
      <c r="AE1343" s="115">
        <v>0</v>
      </c>
      <c r="AF1343" s="115">
        <v>0</v>
      </c>
      <c r="AG1343" s="115">
        <v>0</v>
      </c>
    </row>
    <row r="1344" spans="1:33">
      <c r="A1344" s="115" t="s">
        <v>1362</v>
      </c>
      <c r="B1344" s="115" t="s">
        <v>19</v>
      </c>
      <c r="C1344" s="2">
        <v>5310500</v>
      </c>
      <c r="D1344" s="2">
        <v>5426740</v>
      </c>
      <c r="E1344" s="2">
        <v>5271210</v>
      </c>
      <c r="F1344" s="2">
        <v>5169920</v>
      </c>
      <c r="G1344" s="2">
        <v>5062380</v>
      </c>
      <c r="H1344" s="2">
        <v>4943440</v>
      </c>
      <c r="I1344" s="2">
        <v>4822770</v>
      </c>
      <c r="J1344" s="2">
        <v>4706020</v>
      </c>
      <c r="K1344" s="2">
        <v>4599490</v>
      </c>
      <c r="L1344" s="2">
        <v>4475760</v>
      </c>
      <c r="M1344" s="2">
        <v>4307170</v>
      </c>
      <c r="N1344" s="2">
        <v>4138430</v>
      </c>
      <c r="O1344" s="2">
        <v>3974100</v>
      </c>
      <c r="P1344" s="2">
        <v>3816570</v>
      </c>
      <c r="Q1344" s="2">
        <v>3663480</v>
      </c>
      <c r="R1344" s="2">
        <v>3514770</v>
      </c>
      <c r="S1344" s="2">
        <v>3367270</v>
      </c>
      <c r="T1344" s="2">
        <v>3225210</v>
      </c>
      <c r="U1344" s="2">
        <v>3085250</v>
      </c>
      <c r="V1344" s="2">
        <v>2947210</v>
      </c>
      <c r="W1344" s="2">
        <v>2811740</v>
      </c>
      <c r="X1344" s="2">
        <v>2675220</v>
      </c>
      <c r="Y1344" s="2">
        <v>2540380</v>
      </c>
      <c r="Z1344" s="2">
        <v>2407210</v>
      </c>
      <c r="AA1344" s="2">
        <v>2276230</v>
      </c>
      <c r="AB1344" s="2">
        <v>2148880</v>
      </c>
      <c r="AC1344" s="2">
        <v>2028360</v>
      </c>
      <c r="AD1344" s="2">
        <v>1914630</v>
      </c>
      <c r="AE1344" s="2">
        <v>1810760</v>
      </c>
      <c r="AF1344" s="2">
        <v>1717530</v>
      </c>
      <c r="AG1344" s="2">
        <v>1635450</v>
      </c>
    </row>
    <row r="1345" spans="1:33">
      <c r="A1345" s="115" t="s">
        <v>1363</v>
      </c>
      <c r="B1345" s="115" t="s">
        <v>19</v>
      </c>
      <c r="C1345" s="115">
        <v>0</v>
      </c>
      <c r="D1345" s="115">
        <v>0</v>
      </c>
      <c r="E1345" s="115">
        <v>0</v>
      </c>
      <c r="F1345" s="115">
        <v>0</v>
      </c>
      <c r="G1345" s="115">
        <v>0</v>
      </c>
      <c r="H1345" s="115">
        <v>0</v>
      </c>
      <c r="I1345" s="115">
        <v>0</v>
      </c>
      <c r="J1345" s="115">
        <v>0</v>
      </c>
      <c r="K1345" s="115">
        <v>0</v>
      </c>
      <c r="L1345" s="115">
        <v>0</v>
      </c>
      <c r="M1345" s="115">
        <v>0</v>
      </c>
      <c r="N1345" s="115">
        <v>0</v>
      </c>
      <c r="O1345" s="115">
        <v>0</v>
      </c>
      <c r="P1345" s="115">
        <v>0</v>
      </c>
      <c r="Q1345" s="115">
        <v>0</v>
      </c>
      <c r="R1345" s="115">
        <v>0</v>
      </c>
      <c r="S1345" s="115">
        <v>0</v>
      </c>
      <c r="T1345" s="115">
        <v>0</v>
      </c>
      <c r="U1345" s="115">
        <v>0</v>
      </c>
      <c r="V1345" s="115">
        <v>0</v>
      </c>
      <c r="W1345" s="115">
        <v>0</v>
      </c>
      <c r="X1345" s="115">
        <v>0</v>
      </c>
      <c r="Y1345" s="115">
        <v>0</v>
      </c>
      <c r="Z1345" s="115">
        <v>0</v>
      </c>
      <c r="AA1345" s="115">
        <v>0</v>
      </c>
      <c r="AB1345" s="115">
        <v>0</v>
      </c>
      <c r="AC1345" s="115">
        <v>0</v>
      </c>
      <c r="AD1345" s="115">
        <v>0</v>
      </c>
      <c r="AE1345" s="115">
        <v>0</v>
      </c>
      <c r="AF1345" s="115">
        <v>0</v>
      </c>
      <c r="AG1345" s="115">
        <v>0</v>
      </c>
    </row>
    <row r="1346" spans="1:33">
      <c r="A1346" s="115" t="s">
        <v>1364</v>
      </c>
      <c r="B1346" s="115" t="s">
        <v>19</v>
      </c>
      <c r="C1346" s="115">
        <v>288369</v>
      </c>
      <c r="D1346" s="115">
        <v>295107</v>
      </c>
      <c r="E1346" s="115">
        <v>310887</v>
      </c>
      <c r="F1346" s="115">
        <v>289340</v>
      </c>
      <c r="G1346" s="115">
        <v>255411</v>
      </c>
      <c r="H1346" s="115">
        <v>219468</v>
      </c>
      <c r="I1346" s="115">
        <v>175780</v>
      </c>
      <c r="J1346" s="115">
        <v>122311</v>
      </c>
      <c r="K1346" s="115">
        <v>59115.5</v>
      </c>
      <c r="L1346" s="115">
        <v>9143.32</v>
      </c>
      <c r="M1346" s="115">
        <v>8379.09</v>
      </c>
      <c r="N1346" s="115">
        <v>8050.82</v>
      </c>
      <c r="O1346" s="115">
        <v>7731.13</v>
      </c>
      <c r="P1346" s="115">
        <v>7424.68</v>
      </c>
      <c r="Q1346" s="115">
        <v>7126.86</v>
      </c>
      <c r="R1346" s="115">
        <v>6837.57</v>
      </c>
      <c r="S1346" s="115">
        <v>6550.62</v>
      </c>
      <c r="T1346" s="115">
        <v>6588.63</v>
      </c>
      <c r="U1346" s="115">
        <v>6302.72</v>
      </c>
      <c r="V1346" s="115">
        <v>6020.71</v>
      </c>
      <c r="W1346" s="115">
        <v>5743.98</v>
      </c>
      <c r="X1346" s="115">
        <v>5725.9</v>
      </c>
      <c r="Y1346" s="115">
        <v>5437.3</v>
      </c>
      <c r="Z1346" s="115">
        <v>5152.2700000000004</v>
      </c>
      <c r="AA1346" s="115">
        <v>4871.91</v>
      </c>
      <c r="AB1346" s="115">
        <v>4808.8999999999996</v>
      </c>
      <c r="AC1346" s="115">
        <v>4539.18</v>
      </c>
      <c r="AD1346" s="115">
        <v>4284.67</v>
      </c>
      <c r="AE1346" s="115">
        <v>4052.22</v>
      </c>
      <c r="AF1346" s="115">
        <v>4011.1</v>
      </c>
      <c r="AG1346" s="115">
        <v>3819.43</v>
      </c>
    </row>
    <row r="1347" spans="1:33">
      <c r="A1347" s="115" t="s">
        <v>1365</v>
      </c>
      <c r="B1347" s="115" t="s">
        <v>19</v>
      </c>
      <c r="C1347" s="115">
        <v>0</v>
      </c>
      <c r="D1347" s="115">
        <v>0</v>
      </c>
      <c r="E1347" s="115">
        <v>0</v>
      </c>
      <c r="F1347" s="115">
        <v>0</v>
      </c>
      <c r="G1347" s="115">
        <v>0</v>
      </c>
      <c r="H1347" s="115">
        <v>0</v>
      </c>
      <c r="I1347" s="115">
        <v>0</v>
      </c>
      <c r="J1347" s="115">
        <v>0</v>
      </c>
      <c r="K1347" s="115">
        <v>0</v>
      </c>
      <c r="L1347" s="115">
        <v>0</v>
      </c>
      <c r="M1347" s="115">
        <v>0</v>
      </c>
      <c r="N1347" s="115">
        <v>0</v>
      </c>
      <c r="O1347" s="115">
        <v>0</v>
      </c>
      <c r="P1347" s="115">
        <v>0</v>
      </c>
      <c r="Q1347" s="115">
        <v>0</v>
      </c>
      <c r="R1347" s="115">
        <v>0</v>
      </c>
      <c r="S1347" s="115">
        <v>0</v>
      </c>
      <c r="T1347" s="115">
        <v>0</v>
      </c>
      <c r="U1347" s="115">
        <v>0</v>
      </c>
      <c r="V1347" s="115">
        <v>0</v>
      </c>
      <c r="W1347" s="115">
        <v>0</v>
      </c>
      <c r="X1347" s="115">
        <v>0</v>
      </c>
      <c r="Y1347" s="115">
        <v>0</v>
      </c>
      <c r="Z1347" s="115">
        <v>0</v>
      </c>
      <c r="AA1347" s="115">
        <v>0</v>
      </c>
      <c r="AB1347" s="115">
        <v>0</v>
      </c>
      <c r="AC1347" s="115">
        <v>0</v>
      </c>
      <c r="AD1347" s="115">
        <v>0</v>
      </c>
      <c r="AE1347" s="115">
        <v>0</v>
      </c>
      <c r="AF1347" s="115">
        <v>0</v>
      </c>
      <c r="AG1347" s="115">
        <v>0</v>
      </c>
    </row>
    <row r="1348" spans="1:33">
      <c r="A1348" s="115" t="s">
        <v>1366</v>
      </c>
      <c r="B1348" s="115" t="s">
        <v>19</v>
      </c>
      <c r="C1348" s="115">
        <v>0</v>
      </c>
      <c r="D1348" s="115">
        <v>0</v>
      </c>
      <c r="E1348" s="115">
        <v>0</v>
      </c>
      <c r="F1348" s="115">
        <v>0</v>
      </c>
      <c r="G1348" s="115">
        <v>0</v>
      </c>
      <c r="H1348" s="115">
        <v>0</v>
      </c>
      <c r="I1348" s="115">
        <v>0</v>
      </c>
      <c r="J1348" s="115">
        <v>0</v>
      </c>
      <c r="K1348" s="115">
        <v>0</v>
      </c>
      <c r="L1348" s="115">
        <v>0</v>
      </c>
      <c r="M1348" s="115">
        <v>0</v>
      </c>
      <c r="N1348" s="115">
        <v>0</v>
      </c>
      <c r="O1348" s="115">
        <v>0</v>
      </c>
      <c r="P1348" s="115">
        <v>0</v>
      </c>
      <c r="Q1348" s="115">
        <v>0</v>
      </c>
      <c r="R1348" s="115">
        <v>0</v>
      </c>
      <c r="S1348" s="115">
        <v>0</v>
      </c>
      <c r="T1348" s="115">
        <v>0</v>
      </c>
      <c r="U1348" s="115">
        <v>0</v>
      </c>
      <c r="V1348" s="115">
        <v>0</v>
      </c>
      <c r="W1348" s="115">
        <v>0</v>
      </c>
      <c r="X1348" s="115">
        <v>0</v>
      </c>
      <c r="Y1348" s="115">
        <v>0</v>
      </c>
      <c r="Z1348" s="115">
        <v>0</v>
      </c>
      <c r="AA1348" s="115">
        <v>0</v>
      </c>
      <c r="AB1348" s="115">
        <v>0</v>
      </c>
      <c r="AC1348" s="115">
        <v>0</v>
      </c>
      <c r="AD1348" s="115">
        <v>0</v>
      </c>
      <c r="AE1348" s="115">
        <v>0</v>
      </c>
      <c r="AF1348" s="115">
        <v>0</v>
      </c>
      <c r="AG1348" s="115">
        <v>0</v>
      </c>
    </row>
    <row r="1349" spans="1:33">
      <c r="A1349" s="115" t="s">
        <v>1367</v>
      </c>
      <c r="B1349" s="115" t="s">
        <v>19</v>
      </c>
      <c r="C1349" s="115">
        <v>0</v>
      </c>
      <c r="D1349" s="115">
        <v>0</v>
      </c>
      <c r="E1349" s="115">
        <v>0</v>
      </c>
      <c r="F1349" s="115">
        <v>0</v>
      </c>
      <c r="G1349" s="115">
        <v>0</v>
      </c>
      <c r="H1349" s="115">
        <v>0</v>
      </c>
      <c r="I1349" s="115">
        <v>0</v>
      </c>
      <c r="J1349" s="115">
        <v>0</v>
      </c>
      <c r="K1349" s="115">
        <v>0</v>
      </c>
      <c r="L1349" s="115">
        <v>0</v>
      </c>
      <c r="M1349" s="115">
        <v>0</v>
      </c>
      <c r="N1349" s="115">
        <v>0</v>
      </c>
      <c r="O1349" s="115">
        <v>0</v>
      </c>
      <c r="P1349" s="115">
        <v>0</v>
      </c>
      <c r="Q1349" s="115">
        <v>0</v>
      </c>
      <c r="R1349" s="115">
        <v>0</v>
      </c>
      <c r="S1349" s="115">
        <v>0</v>
      </c>
      <c r="T1349" s="115">
        <v>0</v>
      </c>
      <c r="U1349" s="115">
        <v>0</v>
      </c>
      <c r="V1349" s="115">
        <v>0</v>
      </c>
      <c r="W1349" s="115">
        <v>0</v>
      </c>
      <c r="X1349" s="115">
        <v>0</v>
      </c>
      <c r="Y1349" s="115">
        <v>0</v>
      </c>
      <c r="Z1349" s="115">
        <v>0</v>
      </c>
      <c r="AA1349" s="115">
        <v>0</v>
      </c>
      <c r="AB1349" s="115">
        <v>0</v>
      </c>
      <c r="AC1349" s="115">
        <v>0</v>
      </c>
      <c r="AD1349" s="115">
        <v>0</v>
      </c>
      <c r="AE1349" s="115">
        <v>0</v>
      </c>
      <c r="AF1349" s="115">
        <v>0</v>
      </c>
      <c r="AG1349" s="115">
        <v>0</v>
      </c>
    </row>
    <row r="1350" spans="1:33">
      <c r="A1350" s="115" t="s">
        <v>1368</v>
      </c>
      <c r="B1350" s="115" t="s">
        <v>19</v>
      </c>
      <c r="C1350" s="115">
        <v>0</v>
      </c>
      <c r="D1350" s="115">
        <v>0</v>
      </c>
      <c r="E1350" s="115">
        <v>0</v>
      </c>
      <c r="F1350" s="115">
        <v>0</v>
      </c>
      <c r="G1350" s="115">
        <v>0</v>
      </c>
      <c r="H1350" s="115">
        <v>0</v>
      </c>
      <c r="I1350" s="115">
        <v>0</v>
      </c>
      <c r="J1350" s="115">
        <v>0</v>
      </c>
      <c r="K1350" s="115">
        <v>0</v>
      </c>
      <c r="L1350" s="115">
        <v>0</v>
      </c>
      <c r="M1350" s="115">
        <v>0</v>
      </c>
      <c r="N1350" s="115">
        <v>0</v>
      </c>
      <c r="O1350" s="115">
        <v>0</v>
      </c>
      <c r="P1350" s="115">
        <v>0</v>
      </c>
      <c r="Q1350" s="115">
        <v>0</v>
      </c>
      <c r="R1350" s="115">
        <v>0</v>
      </c>
      <c r="S1350" s="115">
        <v>0</v>
      </c>
      <c r="T1350" s="115">
        <v>0</v>
      </c>
      <c r="U1350" s="115">
        <v>0</v>
      </c>
      <c r="V1350" s="115">
        <v>0</v>
      </c>
      <c r="W1350" s="115">
        <v>0</v>
      </c>
      <c r="X1350" s="115">
        <v>0</v>
      </c>
      <c r="Y1350" s="115">
        <v>0</v>
      </c>
      <c r="Z1350" s="115">
        <v>0</v>
      </c>
      <c r="AA1350" s="115">
        <v>0</v>
      </c>
      <c r="AB1350" s="115">
        <v>0</v>
      </c>
      <c r="AC1350" s="115">
        <v>0</v>
      </c>
      <c r="AD1350" s="115">
        <v>0</v>
      </c>
      <c r="AE1350" s="115">
        <v>0</v>
      </c>
      <c r="AF1350" s="115">
        <v>0</v>
      </c>
      <c r="AG1350" s="115">
        <v>0</v>
      </c>
    </row>
    <row r="1351" spans="1:33">
      <c r="A1351" s="115" t="s">
        <v>1369</v>
      </c>
      <c r="B1351" s="115" t="s">
        <v>19</v>
      </c>
      <c r="C1351" s="115">
        <v>0</v>
      </c>
      <c r="D1351" s="115">
        <v>0</v>
      </c>
      <c r="E1351" s="115">
        <v>0</v>
      </c>
      <c r="F1351" s="115">
        <v>0</v>
      </c>
      <c r="G1351" s="115">
        <v>0</v>
      </c>
      <c r="H1351" s="115">
        <v>0</v>
      </c>
      <c r="I1351" s="115">
        <v>0</v>
      </c>
      <c r="J1351" s="115">
        <v>0</v>
      </c>
      <c r="K1351" s="115">
        <v>0</v>
      </c>
      <c r="L1351" s="115">
        <v>0</v>
      </c>
      <c r="M1351" s="115">
        <v>0</v>
      </c>
      <c r="N1351" s="115">
        <v>0</v>
      </c>
      <c r="O1351" s="115">
        <v>0</v>
      </c>
      <c r="P1351" s="115">
        <v>0</v>
      </c>
      <c r="Q1351" s="115">
        <v>0</v>
      </c>
      <c r="R1351" s="115">
        <v>0</v>
      </c>
      <c r="S1351" s="115">
        <v>0</v>
      </c>
      <c r="T1351" s="115">
        <v>0</v>
      </c>
      <c r="U1351" s="115">
        <v>0</v>
      </c>
      <c r="V1351" s="115">
        <v>0</v>
      </c>
      <c r="W1351" s="115">
        <v>0</v>
      </c>
      <c r="X1351" s="115">
        <v>0</v>
      </c>
      <c r="Y1351" s="115">
        <v>0</v>
      </c>
      <c r="Z1351" s="115">
        <v>0</v>
      </c>
      <c r="AA1351" s="115">
        <v>0</v>
      </c>
      <c r="AB1351" s="115">
        <v>0</v>
      </c>
      <c r="AC1351" s="115">
        <v>0</v>
      </c>
      <c r="AD1351" s="115">
        <v>0</v>
      </c>
      <c r="AE1351" s="115">
        <v>0</v>
      </c>
      <c r="AF1351" s="115">
        <v>0</v>
      </c>
      <c r="AG1351" s="115">
        <v>0</v>
      </c>
    </row>
    <row r="1352" spans="1:33">
      <c r="A1352" s="115" t="s">
        <v>1370</v>
      </c>
      <c r="B1352" s="115" t="s">
        <v>19</v>
      </c>
      <c r="C1352" s="115">
        <v>0</v>
      </c>
      <c r="D1352" s="115">
        <v>0</v>
      </c>
      <c r="E1352" s="115">
        <v>0</v>
      </c>
      <c r="F1352" s="115">
        <v>0</v>
      </c>
      <c r="G1352" s="115">
        <v>0</v>
      </c>
      <c r="H1352" s="115">
        <v>0</v>
      </c>
      <c r="I1352" s="115">
        <v>0</v>
      </c>
      <c r="J1352" s="115">
        <v>0</v>
      </c>
      <c r="K1352" s="115">
        <v>0</v>
      </c>
      <c r="L1352" s="115">
        <v>0</v>
      </c>
      <c r="M1352" s="115">
        <v>0</v>
      </c>
      <c r="N1352" s="115">
        <v>0</v>
      </c>
      <c r="O1352" s="115">
        <v>0</v>
      </c>
      <c r="P1352" s="115">
        <v>0</v>
      </c>
      <c r="Q1352" s="115">
        <v>0</v>
      </c>
      <c r="R1352" s="115">
        <v>0</v>
      </c>
      <c r="S1352" s="115">
        <v>0</v>
      </c>
      <c r="T1352" s="115">
        <v>0</v>
      </c>
      <c r="U1352" s="115">
        <v>0</v>
      </c>
      <c r="V1352" s="115">
        <v>0</v>
      </c>
      <c r="W1352" s="115">
        <v>0</v>
      </c>
      <c r="X1352" s="115">
        <v>0</v>
      </c>
      <c r="Y1352" s="115">
        <v>0</v>
      </c>
      <c r="Z1352" s="115">
        <v>0</v>
      </c>
      <c r="AA1352" s="115">
        <v>0</v>
      </c>
      <c r="AB1352" s="115">
        <v>0</v>
      </c>
      <c r="AC1352" s="115">
        <v>0</v>
      </c>
      <c r="AD1352" s="115">
        <v>0</v>
      </c>
      <c r="AE1352" s="115">
        <v>0</v>
      </c>
      <c r="AF1352" s="115">
        <v>0</v>
      </c>
      <c r="AG1352" s="115">
        <v>0</v>
      </c>
    </row>
    <row r="1353" spans="1:33">
      <c r="A1353" s="115" t="s">
        <v>1371</v>
      </c>
      <c r="B1353" s="115" t="s">
        <v>19</v>
      </c>
      <c r="C1353" s="115">
        <v>0</v>
      </c>
      <c r="D1353" s="115">
        <v>0</v>
      </c>
      <c r="E1353" s="115">
        <v>0</v>
      </c>
      <c r="F1353" s="115">
        <v>0</v>
      </c>
      <c r="G1353" s="115">
        <v>0</v>
      </c>
      <c r="H1353" s="115">
        <v>0</v>
      </c>
      <c r="I1353" s="115">
        <v>0</v>
      </c>
      <c r="J1353" s="115">
        <v>0</v>
      </c>
      <c r="K1353" s="115">
        <v>0</v>
      </c>
      <c r="L1353" s="115">
        <v>0</v>
      </c>
      <c r="M1353" s="115">
        <v>0</v>
      </c>
      <c r="N1353" s="115">
        <v>0</v>
      </c>
      <c r="O1353" s="115">
        <v>0</v>
      </c>
      <c r="P1353" s="115">
        <v>0</v>
      </c>
      <c r="Q1353" s="115">
        <v>0</v>
      </c>
      <c r="R1353" s="115">
        <v>0</v>
      </c>
      <c r="S1353" s="115">
        <v>0</v>
      </c>
      <c r="T1353" s="115">
        <v>0</v>
      </c>
      <c r="U1353" s="115">
        <v>0</v>
      </c>
      <c r="V1353" s="115">
        <v>0</v>
      </c>
      <c r="W1353" s="115">
        <v>0</v>
      </c>
      <c r="X1353" s="115">
        <v>0</v>
      </c>
      <c r="Y1353" s="115">
        <v>0</v>
      </c>
      <c r="Z1353" s="115">
        <v>0</v>
      </c>
      <c r="AA1353" s="115">
        <v>0</v>
      </c>
      <c r="AB1353" s="115">
        <v>0</v>
      </c>
      <c r="AC1353" s="115">
        <v>0</v>
      </c>
      <c r="AD1353" s="115">
        <v>0</v>
      </c>
      <c r="AE1353" s="115">
        <v>0</v>
      </c>
      <c r="AF1353" s="115">
        <v>0</v>
      </c>
      <c r="AG1353" s="115">
        <v>0</v>
      </c>
    </row>
    <row r="1354" spans="1:33">
      <c r="A1354" s="115" t="s">
        <v>1372</v>
      </c>
      <c r="B1354" s="115" t="s">
        <v>19</v>
      </c>
      <c r="C1354" s="115">
        <v>0</v>
      </c>
      <c r="D1354" s="115">
        <v>0</v>
      </c>
      <c r="E1354" s="115">
        <v>0</v>
      </c>
      <c r="F1354" s="115">
        <v>0</v>
      </c>
      <c r="G1354" s="115">
        <v>0</v>
      </c>
      <c r="H1354" s="115">
        <v>0</v>
      </c>
      <c r="I1354" s="115">
        <v>0</v>
      </c>
      <c r="J1354" s="115">
        <v>0</v>
      </c>
      <c r="K1354" s="115">
        <v>0</v>
      </c>
      <c r="L1354" s="115">
        <v>0</v>
      </c>
      <c r="M1354" s="115">
        <v>0</v>
      </c>
      <c r="N1354" s="115">
        <v>0</v>
      </c>
      <c r="O1354" s="115">
        <v>0</v>
      </c>
      <c r="P1354" s="115">
        <v>0</v>
      </c>
      <c r="Q1354" s="115">
        <v>0</v>
      </c>
      <c r="R1354" s="115">
        <v>0</v>
      </c>
      <c r="S1354" s="115">
        <v>0</v>
      </c>
      <c r="T1354" s="115">
        <v>0</v>
      </c>
      <c r="U1354" s="115">
        <v>0</v>
      </c>
      <c r="V1354" s="115">
        <v>0</v>
      </c>
      <c r="W1354" s="115">
        <v>0</v>
      </c>
      <c r="X1354" s="115">
        <v>0</v>
      </c>
      <c r="Y1354" s="115">
        <v>0</v>
      </c>
      <c r="Z1354" s="115">
        <v>0</v>
      </c>
      <c r="AA1354" s="115">
        <v>0</v>
      </c>
      <c r="AB1354" s="115">
        <v>0</v>
      </c>
      <c r="AC1354" s="115">
        <v>0</v>
      </c>
      <c r="AD1354" s="115">
        <v>0</v>
      </c>
      <c r="AE1354" s="115">
        <v>0</v>
      </c>
      <c r="AF1354" s="115">
        <v>0</v>
      </c>
      <c r="AG1354" s="115">
        <v>0</v>
      </c>
    </row>
    <row r="1355" spans="1:33">
      <c r="A1355" s="115" t="s">
        <v>1373</v>
      </c>
      <c r="B1355" s="115" t="s">
        <v>19</v>
      </c>
      <c r="C1355" s="115">
        <v>0</v>
      </c>
      <c r="D1355" s="115">
        <v>0</v>
      </c>
      <c r="E1355" s="115">
        <v>0</v>
      </c>
      <c r="F1355" s="115">
        <v>0</v>
      </c>
      <c r="G1355" s="115">
        <v>0</v>
      </c>
      <c r="H1355" s="115">
        <v>0</v>
      </c>
      <c r="I1355" s="115">
        <v>0</v>
      </c>
      <c r="J1355" s="115">
        <v>0</v>
      </c>
      <c r="K1355" s="115">
        <v>0</v>
      </c>
      <c r="L1355" s="115">
        <v>0</v>
      </c>
      <c r="M1355" s="115">
        <v>0</v>
      </c>
      <c r="N1355" s="115">
        <v>0</v>
      </c>
      <c r="O1355" s="115">
        <v>0</v>
      </c>
      <c r="P1355" s="115">
        <v>0</v>
      </c>
      <c r="Q1355" s="115">
        <v>0</v>
      </c>
      <c r="R1355" s="115">
        <v>0</v>
      </c>
      <c r="S1355" s="115">
        <v>0</v>
      </c>
      <c r="T1355" s="115">
        <v>0</v>
      </c>
      <c r="U1355" s="115">
        <v>0</v>
      </c>
      <c r="V1355" s="115">
        <v>0</v>
      </c>
      <c r="W1355" s="115">
        <v>0</v>
      </c>
      <c r="X1355" s="115">
        <v>0</v>
      </c>
      <c r="Y1355" s="115">
        <v>0</v>
      </c>
      <c r="Z1355" s="115">
        <v>0</v>
      </c>
      <c r="AA1355" s="115">
        <v>0</v>
      </c>
      <c r="AB1355" s="115">
        <v>0</v>
      </c>
      <c r="AC1355" s="115">
        <v>0</v>
      </c>
      <c r="AD1355" s="115">
        <v>0</v>
      </c>
      <c r="AE1355" s="115">
        <v>0</v>
      </c>
      <c r="AF1355" s="115">
        <v>0</v>
      </c>
      <c r="AG1355" s="115">
        <v>0</v>
      </c>
    </row>
    <row r="1356" spans="1:33">
      <c r="A1356" s="115" t="s">
        <v>1374</v>
      </c>
      <c r="B1356" s="115" t="s">
        <v>19</v>
      </c>
      <c r="C1356" s="115">
        <v>0</v>
      </c>
      <c r="D1356" s="115">
        <v>0</v>
      </c>
      <c r="E1356" s="115">
        <v>0</v>
      </c>
      <c r="F1356" s="115">
        <v>0</v>
      </c>
      <c r="G1356" s="115">
        <v>0</v>
      </c>
      <c r="H1356" s="115">
        <v>0</v>
      </c>
      <c r="I1356" s="115">
        <v>0</v>
      </c>
      <c r="J1356" s="115">
        <v>0</v>
      </c>
      <c r="K1356" s="115">
        <v>0</v>
      </c>
      <c r="L1356" s="115">
        <v>0</v>
      </c>
      <c r="M1356" s="115">
        <v>0</v>
      </c>
      <c r="N1356" s="115">
        <v>0</v>
      </c>
      <c r="O1356" s="115">
        <v>0</v>
      </c>
      <c r="P1356" s="115">
        <v>0</v>
      </c>
      <c r="Q1356" s="115">
        <v>0</v>
      </c>
      <c r="R1356" s="115">
        <v>0</v>
      </c>
      <c r="S1356" s="115">
        <v>0</v>
      </c>
      <c r="T1356" s="115">
        <v>0</v>
      </c>
      <c r="U1356" s="115">
        <v>0</v>
      </c>
      <c r="V1356" s="115">
        <v>0</v>
      </c>
      <c r="W1356" s="115">
        <v>0</v>
      </c>
      <c r="X1356" s="115">
        <v>0</v>
      </c>
      <c r="Y1356" s="115">
        <v>0</v>
      </c>
      <c r="Z1356" s="115">
        <v>0</v>
      </c>
      <c r="AA1356" s="115">
        <v>0</v>
      </c>
      <c r="AB1356" s="115">
        <v>0</v>
      </c>
      <c r="AC1356" s="115">
        <v>0</v>
      </c>
      <c r="AD1356" s="115">
        <v>0</v>
      </c>
      <c r="AE1356" s="115">
        <v>0</v>
      </c>
      <c r="AF1356" s="115">
        <v>0</v>
      </c>
      <c r="AG1356" s="115">
        <v>0</v>
      </c>
    </row>
    <row r="1357" spans="1:33">
      <c r="A1357" s="115" t="s">
        <v>1375</v>
      </c>
      <c r="B1357" s="115" t="s">
        <v>19</v>
      </c>
      <c r="C1357" s="115">
        <v>0</v>
      </c>
      <c r="D1357" s="115">
        <v>0</v>
      </c>
      <c r="E1357" s="115">
        <v>0</v>
      </c>
      <c r="F1357" s="115">
        <v>0</v>
      </c>
      <c r="G1357" s="115">
        <v>0</v>
      </c>
      <c r="H1357" s="115">
        <v>0</v>
      </c>
      <c r="I1357" s="115">
        <v>0</v>
      </c>
      <c r="J1357" s="115">
        <v>0</v>
      </c>
      <c r="K1357" s="115">
        <v>0</v>
      </c>
      <c r="L1357" s="115">
        <v>0</v>
      </c>
      <c r="M1357" s="115">
        <v>0</v>
      </c>
      <c r="N1357" s="115">
        <v>0</v>
      </c>
      <c r="O1357" s="115">
        <v>0</v>
      </c>
      <c r="P1357" s="115">
        <v>0</v>
      </c>
      <c r="Q1357" s="115">
        <v>0</v>
      </c>
      <c r="R1357" s="115">
        <v>0</v>
      </c>
      <c r="S1357" s="115">
        <v>0</v>
      </c>
      <c r="T1357" s="115">
        <v>0</v>
      </c>
      <c r="U1357" s="115">
        <v>0</v>
      </c>
      <c r="V1357" s="115">
        <v>0</v>
      </c>
      <c r="W1357" s="115">
        <v>0</v>
      </c>
      <c r="X1357" s="115">
        <v>0</v>
      </c>
      <c r="Y1357" s="115">
        <v>0</v>
      </c>
      <c r="Z1357" s="115">
        <v>0</v>
      </c>
      <c r="AA1357" s="115">
        <v>0</v>
      </c>
      <c r="AB1357" s="115">
        <v>0</v>
      </c>
      <c r="AC1357" s="115">
        <v>0</v>
      </c>
      <c r="AD1357" s="115">
        <v>0</v>
      </c>
      <c r="AE1357" s="115">
        <v>0</v>
      </c>
      <c r="AF1357" s="115">
        <v>0</v>
      </c>
      <c r="AG1357" s="115">
        <v>0</v>
      </c>
    </row>
    <row r="1358" spans="1:33">
      <c r="A1358" s="115" t="s">
        <v>1376</v>
      </c>
      <c r="B1358" s="115" t="s">
        <v>19</v>
      </c>
      <c r="C1358" s="115">
        <v>0</v>
      </c>
      <c r="D1358" s="115">
        <v>0</v>
      </c>
      <c r="E1358" s="115">
        <v>0</v>
      </c>
      <c r="F1358" s="115">
        <v>0</v>
      </c>
      <c r="G1358" s="115">
        <v>0</v>
      </c>
      <c r="H1358" s="115">
        <v>0</v>
      </c>
      <c r="I1358" s="115">
        <v>0</v>
      </c>
      <c r="J1358" s="115">
        <v>0</v>
      </c>
      <c r="K1358" s="115">
        <v>0</v>
      </c>
      <c r="L1358" s="115">
        <v>0</v>
      </c>
      <c r="M1358" s="115">
        <v>0</v>
      </c>
      <c r="N1358" s="115">
        <v>0</v>
      </c>
      <c r="O1358" s="115">
        <v>0</v>
      </c>
      <c r="P1358" s="115">
        <v>0</v>
      </c>
      <c r="Q1358" s="115">
        <v>0</v>
      </c>
      <c r="R1358" s="115">
        <v>0</v>
      </c>
      <c r="S1358" s="115">
        <v>0</v>
      </c>
      <c r="T1358" s="115">
        <v>0</v>
      </c>
      <c r="U1358" s="115">
        <v>0</v>
      </c>
      <c r="V1358" s="115">
        <v>0</v>
      </c>
      <c r="W1358" s="115">
        <v>0</v>
      </c>
      <c r="X1358" s="115">
        <v>0</v>
      </c>
      <c r="Y1358" s="115">
        <v>0</v>
      </c>
      <c r="Z1358" s="115">
        <v>0</v>
      </c>
      <c r="AA1358" s="115">
        <v>0</v>
      </c>
      <c r="AB1358" s="115">
        <v>0</v>
      </c>
      <c r="AC1358" s="115">
        <v>0</v>
      </c>
      <c r="AD1358" s="115">
        <v>0</v>
      </c>
      <c r="AE1358" s="115">
        <v>0</v>
      </c>
      <c r="AF1358" s="115">
        <v>0</v>
      </c>
      <c r="AG1358" s="115">
        <v>0</v>
      </c>
    </row>
    <row r="1359" spans="1:33">
      <c r="A1359" s="115" t="s">
        <v>1377</v>
      </c>
      <c r="B1359" s="115" t="s">
        <v>19</v>
      </c>
      <c r="C1359" s="115">
        <v>0</v>
      </c>
      <c r="D1359" s="115">
        <v>0</v>
      </c>
      <c r="E1359" s="115">
        <v>0</v>
      </c>
      <c r="F1359" s="115">
        <v>0</v>
      </c>
      <c r="G1359" s="115">
        <v>0</v>
      </c>
      <c r="H1359" s="115">
        <v>0</v>
      </c>
      <c r="I1359" s="115">
        <v>0</v>
      </c>
      <c r="J1359" s="115">
        <v>0</v>
      </c>
      <c r="K1359" s="115">
        <v>0</v>
      </c>
      <c r="L1359" s="115">
        <v>0</v>
      </c>
      <c r="M1359" s="115">
        <v>0</v>
      </c>
      <c r="N1359" s="115">
        <v>0</v>
      </c>
      <c r="O1359" s="115">
        <v>0</v>
      </c>
      <c r="P1359" s="115">
        <v>0</v>
      </c>
      <c r="Q1359" s="115">
        <v>0</v>
      </c>
      <c r="R1359" s="115">
        <v>0</v>
      </c>
      <c r="S1359" s="115">
        <v>0</v>
      </c>
      <c r="T1359" s="115">
        <v>0</v>
      </c>
      <c r="U1359" s="115">
        <v>0</v>
      </c>
      <c r="V1359" s="115">
        <v>0</v>
      </c>
      <c r="W1359" s="115">
        <v>0</v>
      </c>
      <c r="X1359" s="115">
        <v>0</v>
      </c>
      <c r="Y1359" s="115">
        <v>0</v>
      </c>
      <c r="Z1359" s="115">
        <v>0</v>
      </c>
      <c r="AA1359" s="115">
        <v>0</v>
      </c>
      <c r="AB1359" s="115">
        <v>0</v>
      </c>
      <c r="AC1359" s="115">
        <v>0</v>
      </c>
      <c r="AD1359" s="115">
        <v>0</v>
      </c>
      <c r="AE1359" s="115">
        <v>0</v>
      </c>
      <c r="AF1359" s="115">
        <v>0</v>
      </c>
      <c r="AG1359" s="115">
        <v>0</v>
      </c>
    </row>
    <row r="1360" spans="1:33">
      <c r="A1360" s="115" t="s">
        <v>1378</v>
      </c>
      <c r="B1360" s="115" t="s">
        <v>19</v>
      </c>
      <c r="C1360" s="115">
        <v>0</v>
      </c>
      <c r="D1360" s="115">
        <v>0</v>
      </c>
      <c r="E1360" s="115">
        <v>0</v>
      </c>
      <c r="F1360" s="115">
        <v>0</v>
      </c>
      <c r="G1360" s="115">
        <v>0</v>
      </c>
      <c r="H1360" s="115">
        <v>0</v>
      </c>
      <c r="I1360" s="115">
        <v>0</v>
      </c>
      <c r="J1360" s="115">
        <v>0</v>
      </c>
      <c r="K1360" s="115">
        <v>0</v>
      </c>
      <c r="L1360" s="115">
        <v>0</v>
      </c>
      <c r="M1360" s="115">
        <v>0</v>
      </c>
      <c r="N1360" s="115">
        <v>0</v>
      </c>
      <c r="O1360" s="115">
        <v>0</v>
      </c>
      <c r="P1360" s="115">
        <v>0</v>
      </c>
      <c r="Q1360" s="115">
        <v>0</v>
      </c>
      <c r="R1360" s="115">
        <v>0</v>
      </c>
      <c r="S1360" s="115">
        <v>0</v>
      </c>
      <c r="T1360" s="115">
        <v>0</v>
      </c>
      <c r="U1360" s="115">
        <v>0</v>
      </c>
      <c r="V1360" s="115">
        <v>0</v>
      </c>
      <c r="W1360" s="115">
        <v>0</v>
      </c>
      <c r="X1360" s="115">
        <v>0</v>
      </c>
      <c r="Y1360" s="115">
        <v>0</v>
      </c>
      <c r="Z1360" s="115">
        <v>0</v>
      </c>
      <c r="AA1360" s="115">
        <v>0</v>
      </c>
      <c r="AB1360" s="115">
        <v>0</v>
      </c>
      <c r="AC1360" s="115">
        <v>0</v>
      </c>
      <c r="AD1360" s="115">
        <v>0</v>
      </c>
      <c r="AE1360" s="115">
        <v>0</v>
      </c>
      <c r="AF1360" s="115">
        <v>0</v>
      </c>
      <c r="AG1360" s="115">
        <v>0</v>
      </c>
    </row>
    <row r="1361" spans="1:33">
      <c r="A1361" s="115" t="s">
        <v>1379</v>
      </c>
      <c r="B1361" s="115" t="s">
        <v>19</v>
      </c>
      <c r="C1361" s="115">
        <v>0</v>
      </c>
      <c r="D1361" s="115">
        <v>0</v>
      </c>
      <c r="E1361" s="115">
        <v>0</v>
      </c>
      <c r="F1361" s="115">
        <v>0</v>
      </c>
      <c r="G1361" s="115">
        <v>0</v>
      </c>
      <c r="H1361" s="115">
        <v>0</v>
      </c>
      <c r="I1361" s="115">
        <v>0</v>
      </c>
      <c r="J1361" s="115">
        <v>0</v>
      </c>
      <c r="K1361" s="115">
        <v>0</v>
      </c>
      <c r="L1361" s="115">
        <v>0</v>
      </c>
      <c r="M1361" s="115">
        <v>0</v>
      </c>
      <c r="N1361" s="115">
        <v>0</v>
      </c>
      <c r="O1361" s="115">
        <v>0</v>
      </c>
      <c r="P1361" s="115">
        <v>0</v>
      </c>
      <c r="Q1361" s="115">
        <v>0</v>
      </c>
      <c r="R1361" s="115">
        <v>0</v>
      </c>
      <c r="S1361" s="115">
        <v>0</v>
      </c>
      <c r="T1361" s="115">
        <v>0</v>
      </c>
      <c r="U1361" s="115">
        <v>0</v>
      </c>
      <c r="V1361" s="115">
        <v>0</v>
      </c>
      <c r="W1361" s="115">
        <v>0</v>
      </c>
      <c r="X1361" s="115">
        <v>0</v>
      </c>
      <c r="Y1361" s="115">
        <v>0</v>
      </c>
      <c r="Z1361" s="115">
        <v>0</v>
      </c>
      <c r="AA1361" s="115">
        <v>0</v>
      </c>
      <c r="AB1361" s="115">
        <v>0</v>
      </c>
      <c r="AC1361" s="115">
        <v>0</v>
      </c>
      <c r="AD1361" s="115">
        <v>0</v>
      </c>
      <c r="AE1361" s="115">
        <v>0</v>
      </c>
      <c r="AF1361" s="115">
        <v>0</v>
      </c>
      <c r="AG1361" s="115">
        <v>0</v>
      </c>
    </row>
    <row r="1362" spans="1:33">
      <c r="A1362" s="115" t="s">
        <v>1380</v>
      </c>
      <c r="B1362" s="115" t="s">
        <v>19</v>
      </c>
      <c r="C1362" s="115">
        <v>0</v>
      </c>
      <c r="D1362" s="115">
        <v>0</v>
      </c>
      <c r="E1362" s="115">
        <v>0</v>
      </c>
      <c r="F1362" s="115">
        <v>0</v>
      </c>
      <c r="G1362" s="115">
        <v>0</v>
      </c>
      <c r="H1362" s="115">
        <v>0</v>
      </c>
      <c r="I1362" s="115">
        <v>0</v>
      </c>
      <c r="J1362" s="115">
        <v>0</v>
      </c>
      <c r="K1362" s="115">
        <v>0</v>
      </c>
      <c r="L1362" s="115">
        <v>0</v>
      </c>
      <c r="M1362" s="115">
        <v>0</v>
      </c>
      <c r="N1362" s="115">
        <v>0</v>
      </c>
      <c r="O1362" s="115">
        <v>0</v>
      </c>
      <c r="P1362" s="115">
        <v>0</v>
      </c>
      <c r="Q1362" s="115">
        <v>0</v>
      </c>
      <c r="R1362" s="115">
        <v>0</v>
      </c>
      <c r="S1362" s="115">
        <v>0</v>
      </c>
      <c r="T1362" s="115">
        <v>0</v>
      </c>
      <c r="U1362" s="115">
        <v>0</v>
      </c>
      <c r="V1362" s="115">
        <v>0</v>
      </c>
      <c r="W1362" s="115">
        <v>0</v>
      </c>
      <c r="X1362" s="115">
        <v>0</v>
      </c>
      <c r="Y1362" s="115">
        <v>0</v>
      </c>
      <c r="Z1362" s="115">
        <v>0</v>
      </c>
      <c r="AA1362" s="115">
        <v>0</v>
      </c>
      <c r="AB1362" s="115">
        <v>0</v>
      </c>
      <c r="AC1362" s="115">
        <v>0</v>
      </c>
      <c r="AD1362" s="115">
        <v>0</v>
      </c>
      <c r="AE1362" s="115">
        <v>0</v>
      </c>
      <c r="AF1362" s="115">
        <v>0</v>
      </c>
      <c r="AG1362" s="115">
        <v>0</v>
      </c>
    </row>
    <row r="1363" spans="1:33">
      <c r="A1363" s="115" t="s">
        <v>1381</v>
      </c>
      <c r="B1363" s="115" t="s">
        <v>19</v>
      </c>
      <c r="C1363" s="115">
        <v>0</v>
      </c>
      <c r="D1363" s="115">
        <v>0</v>
      </c>
      <c r="E1363" s="115">
        <v>0</v>
      </c>
      <c r="F1363" s="115">
        <v>0</v>
      </c>
      <c r="G1363" s="115">
        <v>0</v>
      </c>
      <c r="H1363" s="115">
        <v>0</v>
      </c>
      <c r="I1363" s="115">
        <v>0</v>
      </c>
      <c r="J1363" s="115">
        <v>0</v>
      </c>
      <c r="K1363" s="115">
        <v>0</v>
      </c>
      <c r="L1363" s="115">
        <v>0</v>
      </c>
      <c r="M1363" s="115">
        <v>0</v>
      </c>
      <c r="N1363" s="115">
        <v>0</v>
      </c>
      <c r="O1363" s="115">
        <v>0</v>
      </c>
      <c r="P1363" s="115">
        <v>0</v>
      </c>
      <c r="Q1363" s="115">
        <v>0</v>
      </c>
      <c r="R1363" s="115">
        <v>0</v>
      </c>
      <c r="S1363" s="115">
        <v>0</v>
      </c>
      <c r="T1363" s="115">
        <v>0</v>
      </c>
      <c r="U1363" s="115">
        <v>0</v>
      </c>
      <c r="V1363" s="115">
        <v>0</v>
      </c>
      <c r="W1363" s="115">
        <v>0</v>
      </c>
      <c r="X1363" s="115">
        <v>0</v>
      </c>
      <c r="Y1363" s="115">
        <v>0</v>
      </c>
      <c r="Z1363" s="115">
        <v>0</v>
      </c>
      <c r="AA1363" s="115">
        <v>0</v>
      </c>
      <c r="AB1363" s="115">
        <v>0</v>
      </c>
      <c r="AC1363" s="115">
        <v>0</v>
      </c>
      <c r="AD1363" s="115">
        <v>0</v>
      </c>
      <c r="AE1363" s="115">
        <v>0</v>
      </c>
      <c r="AF1363" s="115">
        <v>0</v>
      </c>
      <c r="AG1363" s="115">
        <v>0</v>
      </c>
    </row>
    <row r="1364" spans="1:33">
      <c r="A1364" s="115" t="s">
        <v>1382</v>
      </c>
      <c r="B1364" s="115" t="s">
        <v>19</v>
      </c>
      <c r="C1364" s="2">
        <v>10056000</v>
      </c>
      <c r="D1364" s="2">
        <v>10276200</v>
      </c>
      <c r="E1364" s="2">
        <v>9981650</v>
      </c>
      <c r="F1364" s="2">
        <v>9789840</v>
      </c>
      <c r="G1364" s="2">
        <v>9586210</v>
      </c>
      <c r="H1364" s="2">
        <v>9360980</v>
      </c>
      <c r="I1364" s="2">
        <v>9132480</v>
      </c>
      <c r="J1364" s="2">
        <v>8911400</v>
      </c>
      <c r="K1364" s="2">
        <v>8709680</v>
      </c>
      <c r="L1364" s="2">
        <v>8475370</v>
      </c>
      <c r="M1364" s="2">
        <v>8156130</v>
      </c>
      <c r="N1364" s="2">
        <v>7836600</v>
      </c>
      <c r="O1364" s="2">
        <v>7525420</v>
      </c>
      <c r="P1364" s="2">
        <v>7227120</v>
      </c>
      <c r="Q1364" s="2">
        <v>6937220</v>
      </c>
      <c r="R1364" s="2">
        <v>6655640</v>
      </c>
      <c r="S1364" s="2">
        <v>6376320</v>
      </c>
      <c r="T1364" s="2">
        <v>6107310</v>
      </c>
      <c r="U1364" s="2">
        <v>5842290</v>
      </c>
      <c r="V1364" s="2">
        <v>5580880</v>
      </c>
      <c r="W1364" s="2">
        <v>5324370</v>
      </c>
      <c r="X1364" s="2">
        <v>5065850</v>
      </c>
      <c r="Y1364" s="2">
        <v>4810510</v>
      </c>
      <c r="Z1364" s="2">
        <v>4558340</v>
      </c>
      <c r="AA1364" s="2">
        <v>4310300</v>
      </c>
      <c r="AB1364" s="2">
        <v>4069160</v>
      </c>
      <c r="AC1364" s="2">
        <v>3840930</v>
      </c>
      <c r="AD1364" s="2">
        <v>3625570</v>
      </c>
      <c r="AE1364" s="2">
        <v>3428880</v>
      </c>
      <c r="AF1364" s="2">
        <v>3252340</v>
      </c>
      <c r="AG1364" s="2">
        <v>3096920</v>
      </c>
    </row>
    <row r="1365" spans="1:33">
      <c r="A1365" s="115" t="s">
        <v>1383</v>
      </c>
      <c r="B1365" s="115" t="s">
        <v>19</v>
      </c>
      <c r="C1365" s="115">
        <v>0</v>
      </c>
      <c r="D1365" s="115">
        <v>0</v>
      </c>
      <c r="E1365" s="115">
        <v>0</v>
      </c>
      <c r="F1365" s="115">
        <v>0</v>
      </c>
      <c r="G1365" s="115">
        <v>0</v>
      </c>
      <c r="H1365" s="115">
        <v>0</v>
      </c>
      <c r="I1365" s="115">
        <v>0</v>
      </c>
      <c r="J1365" s="115">
        <v>0</v>
      </c>
      <c r="K1365" s="115">
        <v>0</v>
      </c>
      <c r="L1365" s="115">
        <v>0</v>
      </c>
      <c r="M1365" s="115">
        <v>0</v>
      </c>
      <c r="N1365" s="115">
        <v>0</v>
      </c>
      <c r="O1365" s="115">
        <v>0</v>
      </c>
      <c r="P1365" s="115">
        <v>0</v>
      </c>
      <c r="Q1365" s="115">
        <v>0</v>
      </c>
      <c r="R1365" s="115">
        <v>0</v>
      </c>
      <c r="S1365" s="115">
        <v>0</v>
      </c>
      <c r="T1365" s="115">
        <v>0</v>
      </c>
      <c r="U1365" s="115">
        <v>0</v>
      </c>
      <c r="V1365" s="115">
        <v>0</v>
      </c>
      <c r="W1365" s="115">
        <v>0</v>
      </c>
      <c r="X1365" s="115">
        <v>0</v>
      </c>
      <c r="Y1365" s="115">
        <v>0</v>
      </c>
      <c r="Z1365" s="115">
        <v>0</v>
      </c>
      <c r="AA1365" s="115">
        <v>0</v>
      </c>
      <c r="AB1365" s="115">
        <v>0</v>
      </c>
      <c r="AC1365" s="115">
        <v>0</v>
      </c>
      <c r="AD1365" s="115">
        <v>0</v>
      </c>
      <c r="AE1365" s="115">
        <v>0</v>
      </c>
      <c r="AF1365" s="115">
        <v>0</v>
      </c>
      <c r="AG1365" s="115">
        <v>0</v>
      </c>
    </row>
    <row r="1366" spans="1:33">
      <c r="A1366" s="115" t="s">
        <v>1384</v>
      </c>
      <c r="B1366" s="115" t="s">
        <v>19</v>
      </c>
      <c r="C1366" s="115">
        <v>545135</v>
      </c>
      <c r="D1366" s="115">
        <v>557873</v>
      </c>
      <c r="E1366" s="115">
        <v>587705</v>
      </c>
      <c r="F1366" s="115">
        <v>546971</v>
      </c>
      <c r="G1366" s="115">
        <v>482831</v>
      </c>
      <c r="H1366" s="115">
        <v>414885</v>
      </c>
      <c r="I1366" s="115">
        <v>332296</v>
      </c>
      <c r="J1366" s="115">
        <v>231218</v>
      </c>
      <c r="K1366" s="115">
        <v>111753</v>
      </c>
      <c r="L1366" s="115">
        <v>17284.599999999999</v>
      </c>
      <c r="M1366" s="115">
        <v>15839.9</v>
      </c>
      <c r="N1366" s="115">
        <v>15219.4</v>
      </c>
      <c r="O1366" s="115">
        <v>14615</v>
      </c>
      <c r="P1366" s="115">
        <v>14035.7</v>
      </c>
      <c r="Q1366" s="115">
        <v>13472.7</v>
      </c>
      <c r="R1366" s="115">
        <v>12925.8</v>
      </c>
      <c r="S1366" s="115">
        <v>12383.4</v>
      </c>
      <c r="T1366" s="115">
        <v>12455.2</v>
      </c>
      <c r="U1366" s="115">
        <v>11914.7</v>
      </c>
      <c r="V1366" s="115">
        <v>11381.6</v>
      </c>
      <c r="W1366" s="115">
        <v>10858.5</v>
      </c>
      <c r="X1366" s="115">
        <v>10824.3</v>
      </c>
      <c r="Y1366" s="115">
        <v>10278.700000000001</v>
      </c>
      <c r="Z1366" s="115">
        <v>9739.91</v>
      </c>
      <c r="AA1366" s="115">
        <v>9209.92</v>
      </c>
      <c r="AB1366" s="115">
        <v>9090.7900000000009</v>
      </c>
      <c r="AC1366" s="115">
        <v>8580.92</v>
      </c>
      <c r="AD1366" s="115">
        <v>8099.79</v>
      </c>
      <c r="AE1366" s="115">
        <v>7660.35</v>
      </c>
      <c r="AF1366" s="115">
        <v>7582.63</v>
      </c>
      <c r="AG1366" s="115">
        <v>7220.29</v>
      </c>
    </row>
    <row r="1367" spans="1:33">
      <c r="A1367" s="115" t="s">
        <v>1385</v>
      </c>
      <c r="B1367" s="115" t="s">
        <v>19</v>
      </c>
      <c r="C1367" s="115">
        <v>0</v>
      </c>
      <c r="D1367" s="115">
        <v>0</v>
      </c>
      <c r="E1367" s="115">
        <v>0</v>
      </c>
      <c r="F1367" s="115">
        <v>0</v>
      </c>
      <c r="G1367" s="115">
        <v>0</v>
      </c>
      <c r="H1367" s="115">
        <v>0</v>
      </c>
      <c r="I1367" s="115">
        <v>0</v>
      </c>
      <c r="J1367" s="115">
        <v>0</v>
      </c>
      <c r="K1367" s="115">
        <v>0</v>
      </c>
      <c r="L1367" s="115">
        <v>0</v>
      </c>
      <c r="M1367" s="115">
        <v>0</v>
      </c>
      <c r="N1367" s="115">
        <v>0</v>
      </c>
      <c r="O1367" s="115">
        <v>0</v>
      </c>
      <c r="P1367" s="115">
        <v>0</v>
      </c>
      <c r="Q1367" s="115">
        <v>0</v>
      </c>
      <c r="R1367" s="115">
        <v>0</v>
      </c>
      <c r="S1367" s="115">
        <v>0</v>
      </c>
      <c r="T1367" s="115">
        <v>0</v>
      </c>
      <c r="U1367" s="115">
        <v>0</v>
      </c>
      <c r="V1367" s="115">
        <v>0</v>
      </c>
      <c r="W1367" s="115">
        <v>0</v>
      </c>
      <c r="X1367" s="115">
        <v>0</v>
      </c>
      <c r="Y1367" s="115">
        <v>0</v>
      </c>
      <c r="Z1367" s="115">
        <v>0</v>
      </c>
      <c r="AA1367" s="115">
        <v>0</v>
      </c>
      <c r="AB1367" s="115">
        <v>0</v>
      </c>
      <c r="AC1367" s="115">
        <v>0</v>
      </c>
      <c r="AD1367" s="115">
        <v>0</v>
      </c>
      <c r="AE1367" s="115">
        <v>0</v>
      </c>
      <c r="AF1367" s="115">
        <v>0</v>
      </c>
      <c r="AG1367" s="115">
        <v>0</v>
      </c>
    </row>
    <row r="1368" spans="1:33">
      <c r="A1368" s="115" t="s">
        <v>1386</v>
      </c>
      <c r="B1368" s="115" t="s">
        <v>19</v>
      </c>
      <c r="C1368" s="115">
        <v>0</v>
      </c>
      <c r="D1368" s="115">
        <v>0</v>
      </c>
      <c r="E1368" s="115">
        <v>0</v>
      </c>
      <c r="F1368" s="115">
        <v>0</v>
      </c>
      <c r="G1368" s="115">
        <v>0</v>
      </c>
      <c r="H1368" s="115">
        <v>0</v>
      </c>
      <c r="I1368" s="115">
        <v>0</v>
      </c>
      <c r="J1368" s="115">
        <v>0</v>
      </c>
      <c r="K1368" s="115">
        <v>0</v>
      </c>
      <c r="L1368" s="115">
        <v>0</v>
      </c>
      <c r="M1368" s="115">
        <v>0</v>
      </c>
      <c r="N1368" s="115">
        <v>0</v>
      </c>
      <c r="O1368" s="115">
        <v>0</v>
      </c>
      <c r="P1368" s="115">
        <v>0</v>
      </c>
      <c r="Q1368" s="115">
        <v>0</v>
      </c>
      <c r="R1368" s="115">
        <v>0</v>
      </c>
      <c r="S1368" s="115">
        <v>0</v>
      </c>
      <c r="T1368" s="115">
        <v>0</v>
      </c>
      <c r="U1368" s="115">
        <v>0</v>
      </c>
      <c r="V1368" s="115">
        <v>0</v>
      </c>
      <c r="W1368" s="115">
        <v>0</v>
      </c>
      <c r="X1368" s="115">
        <v>0</v>
      </c>
      <c r="Y1368" s="115">
        <v>0</v>
      </c>
      <c r="Z1368" s="115">
        <v>0</v>
      </c>
      <c r="AA1368" s="115">
        <v>0</v>
      </c>
      <c r="AB1368" s="115">
        <v>0</v>
      </c>
      <c r="AC1368" s="115">
        <v>0</v>
      </c>
      <c r="AD1368" s="115">
        <v>0</v>
      </c>
      <c r="AE1368" s="115">
        <v>0</v>
      </c>
      <c r="AF1368" s="115">
        <v>0</v>
      </c>
      <c r="AG1368" s="115">
        <v>0</v>
      </c>
    </row>
    <row r="1369" spans="1:33">
      <c r="A1369" s="115" t="s">
        <v>1387</v>
      </c>
      <c r="B1369" s="115" t="s">
        <v>19</v>
      </c>
      <c r="C1369" s="115">
        <v>0</v>
      </c>
      <c r="D1369" s="115">
        <v>0</v>
      </c>
      <c r="E1369" s="115">
        <v>0</v>
      </c>
      <c r="F1369" s="115">
        <v>0</v>
      </c>
      <c r="G1369" s="115">
        <v>0</v>
      </c>
      <c r="H1369" s="115">
        <v>0</v>
      </c>
      <c r="I1369" s="115">
        <v>0</v>
      </c>
      <c r="J1369" s="115">
        <v>0</v>
      </c>
      <c r="K1369" s="115">
        <v>0</v>
      </c>
      <c r="L1369" s="115">
        <v>0</v>
      </c>
      <c r="M1369" s="115">
        <v>0</v>
      </c>
      <c r="N1369" s="115">
        <v>0</v>
      </c>
      <c r="O1369" s="115">
        <v>0</v>
      </c>
      <c r="P1369" s="115">
        <v>0</v>
      </c>
      <c r="Q1369" s="115">
        <v>0</v>
      </c>
      <c r="R1369" s="115">
        <v>0</v>
      </c>
      <c r="S1369" s="115">
        <v>0</v>
      </c>
      <c r="T1369" s="115">
        <v>0</v>
      </c>
      <c r="U1369" s="115">
        <v>0</v>
      </c>
      <c r="V1369" s="115">
        <v>0</v>
      </c>
      <c r="W1369" s="115">
        <v>0</v>
      </c>
      <c r="X1369" s="115">
        <v>0</v>
      </c>
      <c r="Y1369" s="115">
        <v>0</v>
      </c>
      <c r="Z1369" s="115">
        <v>0</v>
      </c>
      <c r="AA1369" s="115">
        <v>0</v>
      </c>
      <c r="AB1369" s="115">
        <v>0</v>
      </c>
      <c r="AC1369" s="115">
        <v>0</v>
      </c>
      <c r="AD1369" s="115">
        <v>0</v>
      </c>
      <c r="AE1369" s="115">
        <v>0</v>
      </c>
      <c r="AF1369" s="115">
        <v>0</v>
      </c>
      <c r="AG1369" s="115">
        <v>0</v>
      </c>
    </row>
    <row r="1370" spans="1:33">
      <c r="A1370" s="115" t="s">
        <v>1388</v>
      </c>
      <c r="B1370" s="115" t="s">
        <v>19</v>
      </c>
      <c r="C1370" s="115">
        <v>0</v>
      </c>
      <c r="D1370" s="115">
        <v>0</v>
      </c>
      <c r="E1370" s="115">
        <v>0</v>
      </c>
      <c r="F1370" s="115">
        <v>0</v>
      </c>
      <c r="G1370" s="115">
        <v>0</v>
      </c>
      <c r="H1370" s="115">
        <v>0</v>
      </c>
      <c r="I1370" s="115">
        <v>0</v>
      </c>
      <c r="J1370" s="115">
        <v>0</v>
      </c>
      <c r="K1370" s="115">
        <v>0</v>
      </c>
      <c r="L1370" s="115">
        <v>0</v>
      </c>
      <c r="M1370" s="115">
        <v>0</v>
      </c>
      <c r="N1370" s="115">
        <v>0</v>
      </c>
      <c r="O1370" s="115">
        <v>0</v>
      </c>
      <c r="P1370" s="115">
        <v>0</v>
      </c>
      <c r="Q1370" s="115">
        <v>0</v>
      </c>
      <c r="R1370" s="115">
        <v>0</v>
      </c>
      <c r="S1370" s="115">
        <v>0</v>
      </c>
      <c r="T1370" s="115">
        <v>0</v>
      </c>
      <c r="U1370" s="115">
        <v>0</v>
      </c>
      <c r="V1370" s="115">
        <v>0</v>
      </c>
      <c r="W1370" s="115">
        <v>0</v>
      </c>
      <c r="X1370" s="115">
        <v>0</v>
      </c>
      <c r="Y1370" s="115">
        <v>0</v>
      </c>
      <c r="Z1370" s="115">
        <v>0</v>
      </c>
      <c r="AA1370" s="115">
        <v>0</v>
      </c>
      <c r="AB1370" s="115">
        <v>0</v>
      </c>
      <c r="AC1370" s="115">
        <v>0</v>
      </c>
      <c r="AD1370" s="115">
        <v>0</v>
      </c>
      <c r="AE1370" s="115">
        <v>0</v>
      </c>
      <c r="AF1370" s="115">
        <v>0</v>
      </c>
      <c r="AG1370" s="115">
        <v>0</v>
      </c>
    </row>
    <row r="1371" spans="1:33">
      <c r="A1371" s="115" t="s">
        <v>1389</v>
      </c>
      <c r="B1371" s="115" t="s">
        <v>19</v>
      </c>
      <c r="C1371" s="115">
        <v>0</v>
      </c>
      <c r="D1371" s="115">
        <v>0</v>
      </c>
      <c r="E1371" s="115">
        <v>0</v>
      </c>
      <c r="F1371" s="115">
        <v>0</v>
      </c>
      <c r="G1371" s="115">
        <v>0</v>
      </c>
      <c r="H1371" s="115">
        <v>0</v>
      </c>
      <c r="I1371" s="115">
        <v>0</v>
      </c>
      <c r="J1371" s="115">
        <v>0</v>
      </c>
      <c r="K1371" s="115">
        <v>0</v>
      </c>
      <c r="L1371" s="115">
        <v>0</v>
      </c>
      <c r="M1371" s="115">
        <v>0</v>
      </c>
      <c r="N1371" s="115">
        <v>0</v>
      </c>
      <c r="O1371" s="115">
        <v>0</v>
      </c>
      <c r="P1371" s="115">
        <v>0</v>
      </c>
      <c r="Q1371" s="115">
        <v>0</v>
      </c>
      <c r="R1371" s="115">
        <v>0</v>
      </c>
      <c r="S1371" s="115">
        <v>0</v>
      </c>
      <c r="T1371" s="115">
        <v>0</v>
      </c>
      <c r="U1371" s="115">
        <v>0</v>
      </c>
      <c r="V1371" s="115">
        <v>0</v>
      </c>
      <c r="W1371" s="115">
        <v>0</v>
      </c>
      <c r="X1371" s="115">
        <v>0</v>
      </c>
      <c r="Y1371" s="115">
        <v>0</v>
      </c>
      <c r="Z1371" s="115">
        <v>0</v>
      </c>
      <c r="AA1371" s="115">
        <v>0</v>
      </c>
      <c r="AB1371" s="115">
        <v>0</v>
      </c>
      <c r="AC1371" s="115">
        <v>0</v>
      </c>
      <c r="AD1371" s="115">
        <v>0</v>
      </c>
      <c r="AE1371" s="115">
        <v>0</v>
      </c>
      <c r="AF1371" s="115">
        <v>0</v>
      </c>
      <c r="AG1371" s="115">
        <v>0</v>
      </c>
    </row>
    <row r="1372" spans="1:33">
      <c r="A1372" s="115" t="s">
        <v>1390</v>
      </c>
      <c r="B1372" s="115" t="s">
        <v>19</v>
      </c>
      <c r="C1372" s="115">
        <v>0</v>
      </c>
      <c r="D1372" s="115">
        <v>0</v>
      </c>
      <c r="E1372" s="115">
        <v>0</v>
      </c>
      <c r="F1372" s="115">
        <v>0</v>
      </c>
      <c r="G1372" s="115">
        <v>0</v>
      </c>
      <c r="H1372" s="115">
        <v>0</v>
      </c>
      <c r="I1372" s="115">
        <v>0</v>
      </c>
      <c r="J1372" s="115">
        <v>0</v>
      </c>
      <c r="K1372" s="115">
        <v>0</v>
      </c>
      <c r="L1372" s="115">
        <v>0</v>
      </c>
      <c r="M1372" s="115">
        <v>0</v>
      </c>
      <c r="N1372" s="115">
        <v>0</v>
      </c>
      <c r="O1372" s="115">
        <v>0</v>
      </c>
      <c r="P1372" s="115">
        <v>0</v>
      </c>
      <c r="Q1372" s="115">
        <v>0</v>
      </c>
      <c r="R1372" s="115">
        <v>0</v>
      </c>
      <c r="S1372" s="115">
        <v>0</v>
      </c>
      <c r="T1372" s="115">
        <v>0</v>
      </c>
      <c r="U1372" s="115">
        <v>0</v>
      </c>
      <c r="V1372" s="115">
        <v>0</v>
      </c>
      <c r="W1372" s="115">
        <v>0</v>
      </c>
      <c r="X1372" s="115">
        <v>0</v>
      </c>
      <c r="Y1372" s="115">
        <v>0</v>
      </c>
      <c r="Z1372" s="115">
        <v>0</v>
      </c>
      <c r="AA1372" s="115">
        <v>0</v>
      </c>
      <c r="AB1372" s="115">
        <v>0</v>
      </c>
      <c r="AC1372" s="115">
        <v>0</v>
      </c>
      <c r="AD1372" s="115">
        <v>0</v>
      </c>
      <c r="AE1372" s="115">
        <v>0</v>
      </c>
      <c r="AF1372" s="115">
        <v>0</v>
      </c>
      <c r="AG1372" s="115">
        <v>0</v>
      </c>
    </row>
    <row r="1373" spans="1:33">
      <c r="A1373" s="115" t="s">
        <v>1391</v>
      </c>
      <c r="B1373" s="115" t="s">
        <v>19</v>
      </c>
      <c r="C1373" s="115">
        <v>0</v>
      </c>
      <c r="D1373" s="115">
        <v>0</v>
      </c>
      <c r="E1373" s="115">
        <v>0</v>
      </c>
      <c r="F1373" s="115">
        <v>0</v>
      </c>
      <c r="G1373" s="115">
        <v>0</v>
      </c>
      <c r="H1373" s="115">
        <v>0</v>
      </c>
      <c r="I1373" s="115">
        <v>0</v>
      </c>
      <c r="J1373" s="115">
        <v>0</v>
      </c>
      <c r="K1373" s="115">
        <v>0</v>
      </c>
      <c r="L1373" s="115">
        <v>0</v>
      </c>
      <c r="M1373" s="115">
        <v>0</v>
      </c>
      <c r="N1373" s="115">
        <v>0</v>
      </c>
      <c r="O1373" s="115">
        <v>0</v>
      </c>
      <c r="P1373" s="115">
        <v>0</v>
      </c>
      <c r="Q1373" s="115">
        <v>0</v>
      </c>
      <c r="R1373" s="115">
        <v>0</v>
      </c>
      <c r="S1373" s="115">
        <v>0</v>
      </c>
      <c r="T1373" s="115">
        <v>0</v>
      </c>
      <c r="U1373" s="115">
        <v>0</v>
      </c>
      <c r="V1373" s="115">
        <v>0</v>
      </c>
      <c r="W1373" s="115">
        <v>0</v>
      </c>
      <c r="X1373" s="115">
        <v>0</v>
      </c>
      <c r="Y1373" s="115">
        <v>0</v>
      </c>
      <c r="Z1373" s="115">
        <v>0</v>
      </c>
      <c r="AA1373" s="115">
        <v>0</v>
      </c>
      <c r="AB1373" s="115">
        <v>0</v>
      </c>
      <c r="AC1373" s="115">
        <v>0</v>
      </c>
      <c r="AD1373" s="115">
        <v>0</v>
      </c>
      <c r="AE1373" s="115">
        <v>0</v>
      </c>
      <c r="AF1373" s="115">
        <v>0</v>
      </c>
      <c r="AG1373" s="115">
        <v>0</v>
      </c>
    </row>
    <row r="1374" spans="1:33">
      <c r="A1374" s="115" t="s">
        <v>1392</v>
      </c>
      <c r="B1374" s="115" t="s">
        <v>19</v>
      </c>
      <c r="C1374" s="115">
        <v>0</v>
      </c>
      <c r="D1374" s="115">
        <v>0</v>
      </c>
      <c r="E1374" s="115">
        <v>0</v>
      </c>
      <c r="F1374" s="115">
        <v>0</v>
      </c>
      <c r="G1374" s="115">
        <v>0</v>
      </c>
      <c r="H1374" s="115">
        <v>0</v>
      </c>
      <c r="I1374" s="115">
        <v>0</v>
      </c>
      <c r="J1374" s="115">
        <v>0</v>
      </c>
      <c r="K1374" s="115">
        <v>0</v>
      </c>
      <c r="L1374" s="115">
        <v>0</v>
      </c>
      <c r="M1374" s="115">
        <v>0</v>
      </c>
      <c r="N1374" s="115">
        <v>0</v>
      </c>
      <c r="O1374" s="115">
        <v>0</v>
      </c>
      <c r="P1374" s="115">
        <v>0</v>
      </c>
      <c r="Q1374" s="115">
        <v>0</v>
      </c>
      <c r="R1374" s="115">
        <v>0</v>
      </c>
      <c r="S1374" s="115">
        <v>0</v>
      </c>
      <c r="T1374" s="115">
        <v>0</v>
      </c>
      <c r="U1374" s="115">
        <v>0</v>
      </c>
      <c r="V1374" s="115">
        <v>0</v>
      </c>
      <c r="W1374" s="115">
        <v>0</v>
      </c>
      <c r="X1374" s="115">
        <v>0</v>
      </c>
      <c r="Y1374" s="115">
        <v>0</v>
      </c>
      <c r="Z1374" s="115">
        <v>0</v>
      </c>
      <c r="AA1374" s="115">
        <v>0</v>
      </c>
      <c r="AB1374" s="115">
        <v>0</v>
      </c>
      <c r="AC1374" s="115">
        <v>0</v>
      </c>
      <c r="AD1374" s="115">
        <v>0</v>
      </c>
      <c r="AE1374" s="115">
        <v>0</v>
      </c>
      <c r="AF1374" s="115">
        <v>0</v>
      </c>
      <c r="AG1374" s="115">
        <v>0</v>
      </c>
    </row>
    <row r="1375" spans="1:33">
      <c r="A1375" s="115" t="s">
        <v>1393</v>
      </c>
      <c r="B1375" s="115" t="s">
        <v>19</v>
      </c>
      <c r="C1375" s="115">
        <v>0</v>
      </c>
      <c r="D1375" s="115">
        <v>0</v>
      </c>
      <c r="E1375" s="115">
        <v>0</v>
      </c>
      <c r="F1375" s="115">
        <v>0</v>
      </c>
      <c r="G1375" s="115">
        <v>0</v>
      </c>
      <c r="H1375" s="115">
        <v>0</v>
      </c>
      <c r="I1375" s="115">
        <v>0</v>
      </c>
      <c r="J1375" s="115">
        <v>0</v>
      </c>
      <c r="K1375" s="115">
        <v>0</v>
      </c>
      <c r="L1375" s="115">
        <v>0</v>
      </c>
      <c r="M1375" s="115">
        <v>0</v>
      </c>
      <c r="N1375" s="115">
        <v>0</v>
      </c>
      <c r="O1375" s="115">
        <v>0</v>
      </c>
      <c r="P1375" s="115">
        <v>0</v>
      </c>
      <c r="Q1375" s="115">
        <v>0</v>
      </c>
      <c r="R1375" s="115">
        <v>0</v>
      </c>
      <c r="S1375" s="115">
        <v>0</v>
      </c>
      <c r="T1375" s="115">
        <v>0</v>
      </c>
      <c r="U1375" s="115">
        <v>0</v>
      </c>
      <c r="V1375" s="115">
        <v>0</v>
      </c>
      <c r="W1375" s="115">
        <v>0</v>
      </c>
      <c r="X1375" s="115">
        <v>0</v>
      </c>
      <c r="Y1375" s="115">
        <v>0</v>
      </c>
      <c r="Z1375" s="115">
        <v>0</v>
      </c>
      <c r="AA1375" s="115">
        <v>0</v>
      </c>
      <c r="AB1375" s="115">
        <v>0</v>
      </c>
      <c r="AC1375" s="115">
        <v>0</v>
      </c>
      <c r="AD1375" s="115">
        <v>0</v>
      </c>
      <c r="AE1375" s="115">
        <v>0</v>
      </c>
      <c r="AF1375" s="115">
        <v>0</v>
      </c>
      <c r="AG1375" s="115">
        <v>0</v>
      </c>
    </row>
    <row r="1376" spans="1:33">
      <c r="A1376" s="115" t="s">
        <v>1394</v>
      </c>
      <c r="B1376" s="115" t="s">
        <v>19</v>
      </c>
      <c r="C1376" s="115">
        <v>0</v>
      </c>
      <c r="D1376" s="115">
        <v>0</v>
      </c>
      <c r="E1376" s="115">
        <v>0</v>
      </c>
      <c r="F1376" s="115">
        <v>0</v>
      </c>
      <c r="G1376" s="115">
        <v>0</v>
      </c>
      <c r="H1376" s="115">
        <v>0</v>
      </c>
      <c r="I1376" s="115">
        <v>0</v>
      </c>
      <c r="J1376" s="115">
        <v>0</v>
      </c>
      <c r="K1376" s="115">
        <v>0</v>
      </c>
      <c r="L1376" s="115">
        <v>0</v>
      </c>
      <c r="M1376" s="115">
        <v>0</v>
      </c>
      <c r="N1376" s="115">
        <v>0</v>
      </c>
      <c r="O1376" s="115">
        <v>0</v>
      </c>
      <c r="P1376" s="115">
        <v>0</v>
      </c>
      <c r="Q1376" s="115">
        <v>0</v>
      </c>
      <c r="R1376" s="115">
        <v>0</v>
      </c>
      <c r="S1376" s="115">
        <v>0</v>
      </c>
      <c r="T1376" s="115">
        <v>0</v>
      </c>
      <c r="U1376" s="115">
        <v>0</v>
      </c>
      <c r="V1376" s="115">
        <v>0</v>
      </c>
      <c r="W1376" s="115">
        <v>0</v>
      </c>
      <c r="X1376" s="115">
        <v>0</v>
      </c>
      <c r="Y1376" s="115">
        <v>0</v>
      </c>
      <c r="Z1376" s="115">
        <v>0</v>
      </c>
      <c r="AA1376" s="115">
        <v>0</v>
      </c>
      <c r="AB1376" s="115">
        <v>0</v>
      </c>
      <c r="AC1376" s="115">
        <v>0</v>
      </c>
      <c r="AD1376" s="115">
        <v>0</v>
      </c>
      <c r="AE1376" s="115">
        <v>0</v>
      </c>
      <c r="AF1376" s="115">
        <v>0</v>
      </c>
      <c r="AG1376" s="115">
        <v>0</v>
      </c>
    </row>
    <row r="1377" spans="1:33">
      <c r="A1377" s="115" t="s">
        <v>1395</v>
      </c>
      <c r="B1377" s="115" t="s">
        <v>19</v>
      </c>
      <c r="C1377" s="115">
        <v>0</v>
      </c>
      <c r="D1377" s="115">
        <v>0</v>
      </c>
      <c r="E1377" s="115">
        <v>0</v>
      </c>
      <c r="F1377" s="115">
        <v>0</v>
      </c>
      <c r="G1377" s="115">
        <v>0</v>
      </c>
      <c r="H1377" s="115">
        <v>0</v>
      </c>
      <c r="I1377" s="115">
        <v>0</v>
      </c>
      <c r="J1377" s="115">
        <v>0</v>
      </c>
      <c r="K1377" s="115">
        <v>0</v>
      </c>
      <c r="L1377" s="115">
        <v>0</v>
      </c>
      <c r="M1377" s="115">
        <v>0</v>
      </c>
      <c r="N1377" s="115">
        <v>0</v>
      </c>
      <c r="O1377" s="115">
        <v>0</v>
      </c>
      <c r="P1377" s="115">
        <v>0</v>
      </c>
      <c r="Q1377" s="115">
        <v>0</v>
      </c>
      <c r="R1377" s="115">
        <v>0</v>
      </c>
      <c r="S1377" s="115">
        <v>0</v>
      </c>
      <c r="T1377" s="115">
        <v>0</v>
      </c>
      <c r="U1377" s="115">
        <v>0</v>
      </c>
      <c r="V1377" s="115">
        <v>0</v>
      </c>
      <c r="W1377" s="115">
        <v>0</v>
      </c>
      <c r="X1377" s="115">
        <v>0</v>
      </c>
      <c r="Y1377" s="115">
        <v>0</v>
      </c>
      <c r="Z1377" s="115">
        <v>0</v>
      </c>
      <c r="AA1377" s="115">
        <v>0</v>
      </c>
      <c r="AB1377" s="115">
        <v>0</v>
      </c>
      <c r="AC1377" s="115">
        <v>0</v>
      </c>
      <c r="AD1377" s="115">
        <v>0</v>
      </c>
      <c r="AE1377" s="115">
        <v>0</v>
      </c>
      <c r="AF1377" s="115">
        <v>0</v>
      </c>
      <c r="AG1377" s="115">
        <v>0</v>
      </c>
    </row>
    <row r="1378" spans="1:33">
      <c r="A1378" s="115" t="s">
        <v>1396</v>
      </c>
      <c r="B1378" s="115" t="s">
        <v>19</v>
      </c>
      <c r="C1378" s="115">
        <v>0</v>
      </c>
      <c r="D1378" s="115">
        <v>0</v>
      </c>
      <c r="E1378" s="115">
        <v>0</v>
      </c>
      <c r="F1378" s="115">
        <v>0</v>
      </c>
      <c r="G1378" s="115">
        <v>0</v>
      </c>
      <c r="H1378" s="115">
        <v>0</v>
      </c>
      <c r="I1378" s="115">
        <v>0</v>
      </c>
      <c r="J1378" s="115">
        <v>0</v>
      </c>
      <c r="K1378" s="115">
        <v>0</v>
      </c>
      <c r="L1378" s="115">
        <v>0</v>
      </c>
      <c r="M1378" s="115">
        <v>0</v>
      </c>
      <c r="N1378" s="115">
        <v>0</v>
      </c>
      <c r="O1378" s="115">
        <v>0</v>
      </c>
      <c r="P1378" s="115">
        <v>0</v>
      </c>
      <c r="Q1378" s="115">
        <v>0</v>
      </c>
      <c r="R1378" s="115">
        <v>0</v>
      </c>
      <c r="S1378" s="115">
        <v>0</v>
      </c>
      <c r="T1378" s="115">
        <v>0</v>
      </c>
      <c r="U1378" s="115">
        <v>0</v>
      </c>
      <c r="V1378" s="115">
        <v>0</v>
      </c>
      <c r="W1378" s="115">
        <v>0</v>
      </c>
      <c r="X1378" s="115">
        <v>0</v>
      </c>
      <c r="Y1378" s="115">
        <v>0</v>
      </c>
      <c r="Z1378" s="115">
        <v>0</v>
      </c>
      <c r="AA1378" s="115">
        <v>0</v>
      </c>
      <c r="AB1378" s="115">
        <v>0</v>
      </c>
      <c r="AC1378" s="115">
        <v>0</v>
      </c>
      <c r="AD1378" s="115">
        <v>0</v>
      </c>
      <c r="AE1378" s="115">
        <v>0</v>
      </c>
      <c r="AF1378" s="115">
        <v>0</v>
      </c>
      <c r="AG1378" s="115">
        <v>0</v>
      </c>
    </row>
    <row r="1379" spans="1:33">
      <c r="A1379" s="115" t="s">
        <v>1397</v>
      </c>
      <c r="B1379" s="115" t="s">
        <v>19</v>
      </c>
      <c r="C1379" s="115">
        <v>0</v>
      </c>
      <c r="D1379" s="115">
        <v>0</v>
      </c>
      <c r="E1379" s="115">
        <v>0</v>
      </c>
      <c r="F1379" s="115">
        <v>0</v>
      </c>
      <c r="G1379" s="115">
        <v>0</v>
      </c>
      <c r="H1379" s="115">
        <v>0</v>
      </c>
      <c r="I1379" s="115">
        <v>0</v>
      </c>
      <c r="J1379" s="115">
        <v>0</v>
      </c>
      <c r="K1379" s="115">
        <v>0</v>
      </c>
      <c r="L1379" s="115">
        <v>0</v>
      </c>
      <c r="M1379" s="115">
        <v>0</v>
      </c>
      <c r="N1379" s="115">
        <v>0</v>
      </c>
      <c r="O1379" s="115">
        <v>0</v>
      </c>
      <c r="P1379" s="115">
        <v>0</v>
      </c>
      <c r="Q1379" s="115">
        <v>0</v>
      </c>
      <c r="R1379" s="115">
        <v>0</v>
      </c>
      <c r="S1379" s="115">
        <v>0</v>
      </c>
      <c r="T1379" s="115">
        <v>0</v>
      </c>
      <c r="U1379" s="115">
        <v>0</v>
      </c>
      <c r="V1379" s="115">
        <v>0</v>
      </c>
      <c r="W1379" s="115">
        <v>0</v>
      </c>
      <c r="X1379" s="115">
        <v>0</v>
      </c>
      <c r="Y1379" s="115">
        <v>0</v>
      </c>
      <c r="Z1379" s="115">
        <v>0</v>
      </c>
      <c r="AA1379" s="115">
        <v>0</v>
      </c>
      <c r="AB1379" s="115">
        <v>0</v>
      </c>
      <c r="AC1379" s="115">
        <v>0</v>
      </c>
      <c r="AD1379" s="115">
        <v>0</v>
      </c>
      <c r="AE1379" s="115">
        <v>0</v>
      </c>
      <c r="AF1379" s="115">
        <v>0</v>
      </c>
      <c r="AG1379" s="115">
        <v>0</v>
      </c>
    </row>
    <row r="1380" spans="1:33">
      <c r="A1380" s="115" t="s">
        <v>1398</v>
      </c>
      <c r="B1380" s="115" t="s">
        <v>19</v>
      </c>
      <c r="C1380" s="115">
        <v>0</v>
      </c>
      <c r="D1380" s="115">
        <v>0</v>
      </c>
      <c r="E1380" s="115">
        <v>0</v>
      </c>
      <c r="F1380" s="115">
        <v>0</v>
      </c>
      <c r="G1380" s="115">
        <v>0</v>
      </c>
      <c r="H1380" s="115">
        <v>0</v>
      </c>
      <c r="I1380" s="115">
        <v>0</v>
      </c>
      <c r="J1380" s="115">
        <v>0</v>
      </c>
      <c r="K1380" s="115">
        <v>0</v>
      </c>
      <c r="L1380" s="115">
        <v>0</v>
      </c>
      <c r="M1380" s="115">
        <v>0</v>
      </c>
      <c r="N1380" s="115">
        <v>0</v>
      </c>
      <c r="O1380" s="115">
        <v>0</v>
      </c>
      <c r="P1380" s="115">
        <v>0</v>
      </c>
      <c r="Q1380" s="115">
        <v>0</v>
      </c>
      <c r="R1380" s="115">
        <v>0</v>
      </c>
      <c r="S1380" s="115">
        <v>0</v>
      </c>
      <c r="T1380" s="115">
        <v>0</v>
      </c>
      <c r="U1380" s="115">
        <v>0</v>
      </c>
      <c r="V1380" s="115">
        <v>0</v>
      </c>
      <c r="W1380" s="115">
        <v>0</v>
      </c>
      <c r="X1380" s="115">
        <v>0</v>
      </c>
      <c r="Y1380" s="115">
        <v>0</v>
      </c>
      <c r="Z1380" s="115">
        <v>0</v>
      </c>
      <c r="AA1380" s="115">
        <v>0</v>
      </c>
      <c r="AB1380" s="115">
        <v>0</v>
      </c>
      <c r="AC1380" s="115">
        <v>0</v>
      </c>
      <c r="AD1380" s="115">
        <v>0</v>
      </c>
      <c r="AE1380" s="115">
        <v>0</v>
      </c>
      <c r="AF1380" s="115">
        <v>0</v>
      </c>
      <c r="AG1380" s="115">
        <v>0</v>
      </c>
    </row>
    <row r="1381" spans="1:33">
      <c r="A1381" s="115" t="s">
        <v>1399</v>
      </c>
      <c r="B1381" s="115" t="s">
        <v>19</v>
      </c>
      <c r="C1381" s="115">
        <v>0</v>
      </c>
      <c r="D1381" s="115">
        <v>0</v>
      </c>
      <c r="E1381" s="115">
        <v>0</v>
      </c>
      <c r="F1381" s="115">
        <v>0</v>
      </c>
      <c r="G1381" s="115">
        <v>0</v>
      </c>
      <c r="H1381" s="115">
        <v>0</v>
      </c>
      <c r="I1381" s="115">
        <v>0</v>
      </c>
      <c r="J1381" s="115">
        <v>0</v>
      </c>
      <c r="K1381" s="115">
        <v>0</v>
      </c>
      <c r="L1381" s="115">
        <v>0</v>
      </c>
      <c r="M1381" s="115">
        <v>0</v>
      </c>
      <c r="N1381" s="115">
        <v>0</v>
      </c>
      <c r="O1381" s="115">
        <v>0</v>
      </c>
      <c r="P1381" s="115">
        <v>0</v>
      </c>
      <c r="Q1381" s="115">
        <v>0</v>
      </c>
      <c r="R1381" s="115">
        <v>0</v>
      </c>
      <c r="S1381" s="115">
        <v>0</v>
      </c>
      <c r="T1381" s="115">
        <v>0</v>
      </c>
      <c r="U1381" s="115">
        <v>0</v>
      </c>
      <c r="V1381" s="115">
        <v>0</v>
      </c>
      <c r="W1381" s="115">
        <v>0</v>
      </c>
      <c r="X1381" s="115">
        <v>0</v>
      </c>
      <c r="Y1381" s="115">
        <v>0</v>
      </c>
      <c r="Z1381" s="115">
        <v>0</v>
      </c>
      <c r="AA1381" s="115">
        <v>0</v>
      </c>
      <c r="AB1381" s="115">
        <v>0</v>
      </c>
      <c r="AC1381" s="115">
        <v>0</v>
      </c>
      <c r="AD1381" s="115">
        <v>0</v>
      </c>
      <c r="AE1381" s="115">
        <v>0</v>
      </c>
      <c r="AF1381" s="115">
        <v>0</v>
      </c>
      <c r="AG1381" s="115">
        <v>0</v>
      </c>
    </row>
    <row r="1382" spans="1:33">
      <c r="A1382" s="115" t="s">
        <v>1400</v>
      </c>
      <c r="B1382" s="115" t="s">
        <v>19</v>
      </c>
      <c r="C1382" s="115">
        <v>0</v>
      </c>
      <c r="D1382" s="115">
        <v>0</v>
      </c>
      <c r="E1382" s="115">
        <v>0</v>
      </c>
      <c r="F1382" s="115">
        <v>0</v>
      </c>
      <c r="G1382" s="115">
        <v>0</v>
      </c>
      <c r="H1382" s="115">
        <v>0</v>
      </c>
      <c r="I1382" s="115">
        <v>0</v>
      </c>
      <c r="J1382" s="115">
        <v>0</v>
      </c>
      <c r="K1382" s="115">
        <v>0</v>
      </c>
      <c r="L1382" s="115">
        <v>0</v>
      </c>
      <c r="M1382" s="115">
        <v>0</v>
      </c>
      <c r="N1382" s="115">
        <v>0</v>
      </c>
      <c r="O1382" s="115">
        <v>0</v>
      </c>
      <c r="P1382" s="115">
        <v>0</v>
      </c>
      <c r="Q1382" s="115">
        <v>0</v>
      </c>
      <c r="R1382" s="115">
        <v>0</v>
      </c>
      <c r="S1382" s="115">
        <v>0</v>
      </c>
      <c r="T1382" s="115">
        <v>0</v>
      </c>
      <c r="U1382" s="115">
        <v>0</v>
      </c>
      <c r="V1382" s="115">
        <v>0</v>
      </c>
      <c r="W1382" s="115">
        <v>0</v>
      </c>
      <c r="X1382" s="115">
        <v>0</v>
      </c>
      <c r="Y1382" s="115">
        <v>0</v>
      </c>
      <c r="Z1382" s="115">
        <v>0</v>
      </c>
      <c r="AA1382" s="115">
        <v>0</v>
      </c>
      <c r="AB1382" s="115">
        <v>0</v>
      </c>
      <c r="AC1382" s="115">
        <v>0</v>
      </c>
      <c r="AD1382" s="115">
        <v>0</v>
      </c>
      <c r="AE1382" s="115">
        <v>0</v>
      </c>
      <c r="AF1382" s="115">
        <v>0</v>
      </c>
      <c r="AG1382" s="115">
        <v>0</v>
      </c>
    </row>
    <row r="1383" spans="1:33">
      <c r="A1383" s="115" t="s">
        <v>1401</v>
      </c>
      <c r="B1383" s="115" t="s">
        <v>19</v>
      </c>
      <c r="C1383" s="115">
        <v>0</v>
      </c>
      <c r="D1383" s="115">
        <v>0</v>
      </c>
      <c r="E1383" s="115">
        <v>0</v>
      </c>
      <c r="F1383" s="115">
        <v>0</v>
      </c>
      <c r="G1383" s="115">
        <v>0</v>
      </c>
      <c r="H1383" s="115">
        <v>0</v>
      </c>
      <c r="I1383" s="115">
        <v>0</v>
      </c>
      <c r="J1383" s="115">
        <v>0</v>
      </c>
      <c r="K1383" s="115">
        <v>0</v>
      </c>
      <c r="L1383" s="115">
        <v>0</v>
      </c>
      <c r="M1383" s="115">
        <v>0</v>
      </c>
      <c r="N1383" s="115">
        <v>0</v>
      </c>
      <c r="O1383" s="115">
        <v>0</v>
      </c>
      <c r="P1383" s="115">
        <v>0</v>
      </c>
      <c r="Q1383" s="115">
        <v>0</v>
      </c>
      <c r="R1383" s="115">
        <v>0</v>
      </c>
      <c r="S1383" s="115">
        <v>0</v>
      </c>
      <c r="T1383" s="115">
        <v>0</v>
      </c>
      <c r="U1383" s="115">
        <v>0</v>
      </c>
      <c r="V1383" s="115">
        <v>0</v>
      </c>
      <c r="W1383" s="115">
        <v>0</v>
      </c>
      <c r="X1383" s="115">
        <v>0</v>
      </c>
      <c r="Y1383" s="115">
        <v>0</v>
      </c>
      <c r="Z1383" s="115">
        <v>0</v>
      </c>
      <c r="AA1383" s="115">
        <v>0</v>
      </c>
      <c r="AB1383" s="115">
        <v>0</v>
      </c>
      <c r="AC1383" s="115">
        <v>0</v>
      </c>
      <c r="AD1383" s="115">
        <v>0</v>
      </c>
      <c r="AE1383" s="115">
        <v>0</v>
      </c>
      <c r="AF1383" s="115">
        <v>0</v>
      </c>
      <c r="AG1383" s="115">
        <v>0</v>
      </c>
    </row>
    <row r="1384" spans="1:33">
      <c r="A1384" s="115" t="s">
        <v>1402</v>
      </c>
      <c r="B1384" s="115" t="s">
        <v>19</v>
      </c>
      <c r="C1384" s="2">
        <v>42371000</v>
      </c>
      <c r="D1384" s="2">
        <v>43298400</v>
      </c>
      <c r="E1384" s="2">
        <v>42057500</v>
      </c>
      <c r="F1384" s="2">
        <v>41249300</v>
      </c>
      <c r="G1384" s="2">
        <v>40391300</v>
      </c>
      <c r="H1384" s="2">
        <v>39442300</v>
      </c>
      <c r="I1384" s="2">
        <v>38479500</v>
      </c>
      <c r="J1384" s="2">
        <v>37548000</v>
      </c>
      <c r="K1384" s="2">
        <v>36698000</v>
      </c>
      <c r="L1384" s="2">
        <v>35710800</v>
      </c>
      <c r="M1384" s="2">
        <v>34365700</v>
      </c>
      <c r="N1384" s="2">
        <v>33019300</v>
      </c>
      <c r="O1384" s="2">
        <v>31708200</v>
      </c>
      <c r="P1384" s="2">
        <v>30451300</v>
      </c>
      <c r="Q1384" s="2">
        <v>29229800</v>
      </c>
      <c r="R1384" s="2">
        <v>28043400</v>
      </c>
      <c r="S1384" s="2">
        <v>26866500</v>
      </c>
      <c r="T1384" s="2">
        <v>25733000</v>
      </c>
      <c r="U1384" s="2">
        <v>24616400</v>
      </c>
      <c r="V1384" s="2">
        <v>23514900</v>
      </c>
      <c r="W1384" s="2">
        <v>22434100</v>
      </c>
      <c r="X1384" s="2">
        <v>21344800</v>
      </c>
      <c r="Y1384" s="2">
        <v>20269000</v>
      </c>
      <c r="Z1384" s="2">
        <v>19206500</v>
      </c>
      <c r="AA1384" s="2">
        <v>18161400</v>
      </c>
      <c r="AB1384" s="2">
        <v>17145300</v>
      </c>
      <c r="AC1384" s="2">
        <v>16183700</v>
      </c>
      <c r="AD1384" s="2">
        <v>15276300</v>
      </c>
      <c r="AE1384" s="2">
        <v>14447500</v>
      </c>
      <c r="AF1384" s="2">
        <v>13703700</v>
      </c>
      <c r="AG1384" s="2">
        <v>13048800</v>
      </c>
    </row>
    <row r="1385" spans="1:33">
      <c r="A1385" s="115" t="s">
        <v>1403</v>
      </c>
      <c r="B1385" s="115" t="s">
        <v>19</v>
      </c>
      <c r="C1385" s="115">
        <v>0</v>
      </c>
      <c r="D1385" s="115">
        <v>0</v>
      </c>
      <c r="E1385" s="115">
        <v>0</v>
      </c>
      <c r="F1385" s="115">
        <v>0</v>
      </c>
      <c r="G1385" s="115">
        <v>0</v>
      </c>
      <c r="H1385" s="115">
        <v>0</v>
      </c>
      <c r="I1385" s="115">
        <v>0</v>
      </c>
      <c r="J1385" s="115">
        <v>0</v>
      </c>
      <c r="K1385" s="115">
        <v>0</v>
      </c>
      <c r="L1385" s="115">
        <v>0</v>
      </c>
      <c r="M1385" s="115">
        <v>0</v>
      </c>
      <c r="N1385" s="115">
        <v>0</v>
      </c>
      <c r="O1385" s="115">
        <v>0</v>
      </c>
      <c r="P1385" s="115">
        <v>0</v>
      </c>
      <c r="Q1385" s="115">
        <v>0</v>
      </c>
      <c r="R1385" s="115">
        <v>0</v>
      </c>
      <c r="S1385" s="115">
        <v>0</v>
      </c>
      <c r="T1385" s="115">
        <v>0</v>
      </c>
      <c r="U1385" s="115">
        <v>0</v>
      </c>
      <c r="V1385" s="115">
        <v>0</v>
      </c>
      <c r="W1385" s="115">
        <v>0</v>
      </c>
      <c r="X1385" s="115">
        <v>0</v>
      </c>
      <c r="Y1385" s="115">
        <v>0</v>
      </c>
      <c r="Z1385" s="115">
        <v>0</v>
      </c>
      <c r="AA1385" s="115">
        <v>0</v>
      </c>
      <c r="AB1385" s="115">
        <v>0</v>
      </c>
      <c r="AC1385" s="115">
        <v>0</v>
      </c>
      <c r="AD1385" s="115">
        <v>0</v>
      </c>
      <c r="AE1385" s="115">
        <v>0</v>
      </c>
      <c r="AF1385" s="115">
        <v>0</v>
      </c>
      <c r="AG1385" s="115">
        <v>0</v>
      </c>
    </row>
    <row r="1386" spans="1:33">
      <c r="A1386" s="115" t="s">
        <v>1404</v>
      </c>
      <c r="B1386" s="115" t="s">
        <v>19</v>
      </c>
      <c r="C1386" s="115">
        <v>0</v>
      </c>
      <c r="D1386" s="115">
        <v>0</v>
      </c>
      <c r="E1386" s="115">
        <v>0</v>
      </c>
      <c r="F1386" s="115">
        <v>0</v>
      </c>
      <c r="G1386" s="115">
        <v>0</v>
      </c>
      <c r="H1386" s="115">
        <v>0</v>
      </c>
      <c r="I1386" s="115">
        <v>0</v>
      </c>
      <c r="J1386" s="115">
        <v>0</v>
      </c>
      <c r="K1386" s="115">
        <v>0</v>
      </c>
      <c r="L1386" s="115">
        <v>0</v>
      </c>
      <c r="M1386" s="115">
        <v>0</v>
      </c>
      <c r="N1386" s="115">
        <v>0</v>
      </c>
      <c r="O1386" s="115">
        <v>0</v>
      </c>
      <c r="P1386" s="115">
        <v>0</v>
      </c>
      <c r="Q1386" s="115">
        <v>0</v>
      </c>
      <c r="R1386" s="115">
        <v>0</v>
      </c>
      <c r="S1386" s="115">
        <v>0</v>
      </c>
      <c r="T1386" s="115">
        <v>0</v>
      </c>
      <c r="U1386" s="115">
        <v>0</v>
      </c>
      <c r="V1386" s="115">
        <v>0</v>
      </c>
      <c r="W1386" s="115">
        <v>0</v>
      </c>
      <c r="X1386" s="115">
        <v>0</v>
      </c>
      <c r="Y1386" s="115">
        <v>0</v>
      </c>
      <c r="Z1386" s="115">
        <v>0</v>
      </c>
      <c r="AA1386" s="115">
        <v>0</v>
      </c>
      <c r="AB1386" s="115">
        <v>0</v>
      </c>
      <c r="AC1386" s="115">
        <v>0</v>
      </c>
      <c r="AD1386" s="115">
        <v>0</v>
      </c>
      <c r="AE1386" s="115">
        <v>0</v>
      </c>
      <c r="AF1386" s="115">
        <v>0</v>
      </c>
      <c r="AG1386" s="115">
        <v>0</v>
      </c>
    </row>
    <row r="1387" spans="1:33">
      <c r="A1387" s="115" t="s">
        <v>1405</v>
      </c>
      <c r="B1387" s="115" t="s">
        <v>19</v>
      </c>
      <c r="C1387" s="115">
        <v>0</v>
      </c>
      <c r="D1387" s="115">
        <v>0</v>
      </c>
      <c r="E1387" s="115">
        <v>0</v>
      </c>
      <c r="F1387" s="115">
        <v>0</v>
      </c>
      <c r="G1387" s="115">
        <v>0</v>
      </c>
      <c r="H1387" s="115">
        <v>0</v>
      </c>
      <c r="I1387" s="115">
        <v>0</v>
      </c>
      <c r="J1387" s="115">
        <v>0</v>
      </c>
      <c r="K1387" s="115">
        <v>0</v>
      </c>
      <c r="L1387" s="115">
        <v>0</v>
      </c>
      <c r="M1387" s="115">
        <v>0</v>
      </c>
      <c r="N1387" s="115">
        <v>0</v>
      </c>
      <c r="O1387" s="115">
        <v>0</v>
      </c>
      <c r="P1387" s="115">
        <v>0</v>
      </c>
      <c r="Q1387" s="115">
        <v>0</v>
      </c>
      <c r="R1387" s="115">
        <v>0</v>
      </c>
      <c r="S1387" s="115">
        <v>0</v>
      </c>
      <c r="T1387" s="115">
        <v>0</v>
      </c>
      <c r="U1387" s="115">
        <v>0</v>
      </c>
      <c r="V1387" s="115">
        <v>0</v>
      </c>
      <c r="W1387" s="115">
        <v>0</v>
      </c>
      <c r="X1387" s="115">
        <v>0</v>
      </c>
      <c r="Y1387" s="115">
        <v>0</v>
      </c>
      <c r="Z1387" s="115">
        <v>0</v>
      </c>
      <c r="AA1387" s="115">
        <v>0</v>
      </c>
      <c r="AB1387" s="115">
        <v>0</v>
      </c>
      <c r="AC1387" s="115">
        <v>0</v>
      </c>
      <c r="AD1387" s="115">
        <v>0</v>
      </c>
      <c r="AE1387" s="115">
        <v>0</v>
      </c>
      <c r="AF1387" s="115">
        <v>0</v>
      </c>
      <c r="AG1387" s="115">
        <v>0</v>
      </c>
    </row>
    <row r="1388" spans="1:33">
      <c r="A1388" s="115" t="s">
        <v>1406</v>
      </c>
      <c r="B1388" s="115" t="s">
        <v>19</v>
      </c>
      <c r="C1388" s="115">
        <v>0</v>
      </c>
      <c r="D1388" s="115">
        <v>0</v>
      </c>
      <c r="E1388" s="115">
        <v>0</v>
      </c>
      <c r="F1388" s="115">
        <v>0</v>
      </c>
      <c r="G1388" s="115">
        <v>0</v>
      </c>
      <c r="H1388" s="115">
        <v>0</v>
      </c>
      <c r="I1388" s="115">
        <v>0</v>
      </c>
      <c r="J1388" s="115">
        <v>0</v>
      </c>
      <c r="K1388" s="115">
        <v>0</v>
      </c>
      <c r="L1388" s="115">
        <v>0</v>
      </c>
      <c r="M1388" s="115">
        <v>0</v>
      </c>
      <c r="N1388" s="115">
        <v>0</v>
      </c>
      <c r="O1388" s="115">
        <v>0</v>
      </c>
      <c r="P1388" s="115">
        <v>0</v>
      </c>
      <c r="Q1388" s="115">
        <v>0</v>
      </c>
      <c r="R1388" s="115">
        <v>0</v>
      </c>
      <c r="S1388" s="115">
        <v>0</v>
      </c>
      <c r="T1388" s="115">
        <v>0</v>
      </c>
      <c r="U1388" s="115">
        <v>0</v>
      </c>
      <c r="V1388" s="115">
        <v>0</v>
      </c>
      <c r="W1388" s="115">
        <v>0</v>
      </c>
      <c r="X1388" s="115">
        <v>0</v>
      </c>
      <c r="Y1388" s="115">
        <v>0</v>
      </c>
      <c r="Z1388" s="115">
        <v>0</v>
      </c>
      <c r="AA1388" s="115">
        <v>0</v>
      </c>
      <c r="AB1388" s="115">
        <v>0</v>
      </c>
      <c r="AC1388" s="115">
        <v>0</v>
      </c>
      <c r="AD1388" s="115">
        <v>0</v>
      </c>
      <c r="AE1388" s="115">
        <v>0</v>
      </c>
      <c r="AF1388" s="115">
        <v>0</v>
      </c>
      <c r="AG1388" s="115">
        <v>0</v>
      </c>
    </row>
    <row r="1389" spans="1:33">
      <c r="A1389" s="115" t="s">
        <v>1407</v>
      </c>
      <c r="B1389" s="115" t="s">
        <v>19</v>
      </c>
      <c r="C1389" s="115">
        <v>0</v>
      </c>
      <c r="D1389" s="115">
        <v>0</v>
      </c>
      <c r="E1389" s="115">
        <v>0</v>
      </c>
      <c r="F1389" s="115">
        <v>0</v>
      </c>
      <c r="G1389" s="115">
        <v>0</v>
      </c>
      <c r="H1389" s="115">
        <v>0</v>
      </c>
      <c r="I1389" s="115">
        <v>0</v>
      </c>
      <c r="J1389" s="115">
        <v>0</v>
      </c>
      <c r="K1389" s="115">
        <v>0</v>
      </c>
      <c r="L1389" s="115">
        <v>0</v>
      </c>
      <c r="M1389" s="115">
        <v>0</v>
      </c>
      <c r="N1389" s="115">
        <v>0</v>
      </c>
      <c r="O1389" s="115">
        <v>0</v>
      </c>
      <c r="P1389" s="115">
        <v>0</v>
      </c>
      <c r="Q1389" s="115">
        <v>0</v>
      </c>
      <c r="R1389" s="115">
        <v>0</v>
      </c>
      <c r="S1389" s="115">
        <v>0</v>
      </c>
      <c r="T1389" s="115">
        <v>0</v>
      </c>
      <c r="U1389" s="115">
        <v>0</v>
      </c>
      <c r="V1389" s="115">
        <v>0</v>
      </c>
      <c r="W1389" s="115">
        <v>0</v>
      </c>
      <c r="X1389" s="115">
        <v>0</v>
      </c>
      <c r="Y1389" s="115">
        <v>0</v>
      </c>
      <c r="Z1389" s="115">
        <v>0</v>
      </c>
      <c r="AA1389" s="115">
        <v>0</v>
      </c>
      <c r="AB1389" s="115">
        <v>0</v>
      </c>
      <c r="AC1389" s="115">
        <v>0</v>
      </c>
      <c r="AD1389" s="115">
        <v>0</v>
      </c>
      <c r="AE1389" s="115">
        <v>0</v>
      </c>
      <c r="AF1389" s="115">
        <v>0</v>
      </c>
      <c r="AG1389" s="115">
        <v>0</v>
      </c>
    </row>
    <row r="1390" spans="1:33">
      <c r="A1390" s="115" t="s">
        <v>1408</v>
      </c>
      <c r="B1390" s="115" t="s">
        <v>19</v>
      </c>
      <c r="C1390" s="115">
        <v>0</v>
      </c>
      <c r="D1390" s="115">
        <v>0</v>
      </c>
      <c r="E1390" s="115">
        <v>0</v>
      </c>
      <c r="F1390" s="115">
        <v>0</v>
      </c>
      <c r="G1390" s="115">
        <v>0</v>
      </c>
      <c r="H1390" s="115">
        <v>0</v>
      </c>
      <c r="I1390" s="115">
        <v>0</v>
      </c>
      <c r="J1390" s="115">
        <v>0</v>
      </c>
      <c r="K1390" s="115">
        <v>0</v>
      </c>
      <c r="L1390" s="115">
        <v>0</v>
      </c>
      <c r="M1390" s="115">
        <v>0</v>
      </c>
      <c r="N1390" s="115">
        <v>0</v>
      </c>
      <c r="O1390" s="115">
        <v>0</v>
      </c>
      <c r="P1390" s="115">
        <v>0</v>
      </c>
      <c r="Q1390" s="115">
        <v>0</v>
      </c>
      <c r="R1390" s="115">
        <v>0</v>
      </c>
      <c r="S1390" s="115">
        <v>0</v>
      </c>
      <c r="T1390" s="115">
        <v>0</v>
      </c>
      <c r="U1390" s="115">
        <v>0</v>
      </c>
      <c r="V1390" s="115">
        <v>0</v>
      </c>
      <c r="W1390" s="115">
        <v>0</v>
      </c>
      <c r="X1390" s="115">
        <v>0</v>
      </c>
      <c r="Y1390" s="115">
        <v>0</v>
      </c>
      <c r="Z1390" s="115">
        <v>0</v>
      </c>
      <c r="AA1390" s="115">
        <v>0</v>
      </c>
      <c r="AB1390" s="115">
        <v>0</v>
      </c>
      <c r="AC1390" s="115">
        <v>0</v>
      </c>
      <c r="AD1390" s="115">
        <v>0</v>
      </c>
      <c r="AE1390" s="115">
        <v>0</v>
      </c>
      <c r="AF1390" s="115">
        <v>0</v>
      </c>
      <c r="AG1390" s="115">
        <v>0</v>
      </c>
    </row>
    <row r="1391" spans="1:33">
      <c r="A1391" s="115" t="s">
        <v>1409</v>
      </c>
      <c r="B1391" s="115" t="s">
        <v>19</v>
      </c>
      <c r="C1391" s="115">
        <v>0</v>
      </c>
      <c r="D1391" s="115">
        <v>0</v>
      </c>
      <c r="E1391" s="115">
        <v>0</v>
      </c>
      <c r="F1391" s="115">
        <v>0</v>
      </c>
      <c r="G1391" s="115">
        <v>0</v>
      </c>
      <c r="H1391" s="115">
        <v>0</v>
      </c>
      <c r="I1391" s="115">
        <v>0</v>
      </c>
      <c r="J1391" s="115">
        <v>0</v>
      </c>
      <c r="K1391" s="115">
        <v>0</v>
      </c>
      <c r="L1391" s="115">
        <v>0</v>
      </c>
      <c r="M1391" s="115">
        <v>0</v>
      </c>
      <c r="N1391" s="115">
        <v>0</v>
      </c>
      <c r="O1391" s="115">
        <v>0</v>
      </c>
      <c r="P1391" s="115">
        <v>0</v>
      </c>
      <c r="Q1391" s="115">
        <v>0</v>
      </c>
      <c r="R1391" s="115">
        <v>0</v>
      </c>
      <c r="S1391" s="115">
        <v>0</v>
      </c>
      <c r="T1391" s="115">
        <v>0</v>
      </c>
      <c r="U1391" s="115">
        <v>0</v>
      </c>
      <c r="V1391" s="115">
        <v>0</v>
      </c>
      <c r="W1391" s="115">
        <v>0</v>
      </c>
      <c r="X1391" s="115">
        <v>0</v>
      </c>
      <c r="Y1391" s="115">
        <v>0</v>
      </c>
      <c r="Z1391" s="115">
        <v>0</v>
      </c>
      <c r="AA1391" s="115">
        <v>0</v>
      </c>
      <c r="AB1391" s="115">
        <v>0</v>
      </c>
      <c r="AC1391" s="115">
        <v>0</v>
      </c>
      <c r="AD1391" s="115">
        <v>0</v>
      </c>
      <c r="AE1391" s="115">
        <v>0</v>
      </c>
      <c r="AF1391" s="115">
        <v>0</v>
      </c>
      <c r="AG1391" s="115">
        <v>0</v>
      </c>
    </row>
    <row r="1392" spans="1:33">
      <c r="A1392" s="115" t="s">
        <v>1410</v>
      </c>
      <c r="B1392" s="115" t="s">
        <v>19</v>
      </c>
      <c r="C1392" s="115">
        <v>0</v>
      </c>
      <c r="D1392" s="115">
        <v>0</v>
      </c>
      <c r="E1392" s="115">
        <v>0</v>
      </c>
      <c r="F1392" s="115">
        <v>0</v>
      </c>
      <c r="G1392" s="115">
        <v>0</v>
      </c>
      <c r="H1392" s="115">
        <v>0</v>
      </c>
      <c r="I1392" s="115">
        <v>0</v>
      </c>
      <c r="J1392" s="115">
        <v>0</v>
      </c>
      <c r="K1392" s="115">
        <v>0</v>
      </c>
      <c r="L1392" s="115">
        <v>0</v>
      </c>
      <c r="M1392" s="115">
        <v>0</v>
      </c>
      <c r="N1392" s="115">
        <v>0</v>
      </c>
      <c r="O1392" s="115">
        <v>0</v>
      </c>
      <c r="P1392" s="115">
        <v>0</v>
      </c>
      <c r="Q1392" s="115">
        <v>0</v>
      </c>
      <c r="R1392" s="115">
        <v>0</v>
      </c>
      <c r="S1392" s="115">
        <v>0</v>
      </c>
      <c r="T1392" s="115">
        <v>0</v>
      </c>
      <c r="U1392" s="115">
        <v>0</v>
      </c>
      <c r="V1392" s="115">
        <v>0</v>
      </c>
      <c r="W1392" s="115">
        <v>0</v>
      </c>
      <c r="X1392" s="115">
        <v>0</v>
      </c>
      <c r="Y1392" s="115">
        <v>0</v>
      </c>
      <c r="Z1392" s="115">
        <v>0</v>
      </c>
      <c r="AA1392" s="115">
        <v>0</v>
      </c>
      <c r="AB1392" s="115">
        <v>0</v>
      </c>
      <c r="AC1392" s="115">
        <v>0</v>
      </c>
      <c r="AD1392" s="115">
        <v>0</v>
      </c>
      <c r="AE1392" s="115">
        <v>0</v>
      </c>
      <c r="AF1392" s="115">
        <v>0</v>
      </c>
      <c r="AG1392" s="115">
        <v>0</v>
      </c>
    </row>
    <row r="1393" spans="1:33">
      <c r="A1393" s="115" t="s">
        <v>1411</v>
      </c>
      <c r="B1393" s="115" t="s">
        <v>19</v>
      </c>
      <c r="C1393" s="115">
        <v>0</v>
      </c>
      <c r="D1393" s="115">
        <v>0</v>
      </c>
      <c r="E1393" s="115">
        <v>0</v>
      </c>
      <c r="F1393" s="115">
        <v>0</v>
      </c>
      <c r="G1393" s="115">
        <v>0</v>
      </c>
      <c r="H1393" s="115">
        <v>0</v>
      </c>
      <c r="I1393" s="115">
        <v>0</v>
      </c>
      <c r="J1393" s="115">
        <v>0</v>
      </c>
      <c r="K1393" s="115">
        <v>0</v>
      </c>
      <c r="L1393" s="115">
        <v>0</v>
      </c>
      <c r="M1393" s="115">
        <v>0</v>
      </c>
      <c r="N1393" s="115">
        <v>0</v>
      </c>
      <c r="O1393" s="115">
        <v>0</v>
      </c>
      <c r="P1393" s="115">
        <v>0</v>
      </c>
      <c r="Q1393" s="115">
        <v>0</v>
      </c>
      <c r="R1393" s="115">
        <v>0</v>
      </c>
      <c r="S1393" s="115">
        <v>0</v>
      </c>
      <c r="T1393" s="115">
        <v>0</v>
      </c>
      <c r="U1393" s="115">
        <v>0</v>
      </c>
      <c r="V1393" s="115">
        <v>0</v>
      </c>
      <c r="W1393" s="115">
        <v>0</v>
      </c>
      <c r="X1393" s="115">
        <v>0</v>
      </c>
      <c r="Y1393" s="115">
        <v>0</v>
      </c>
      <c r="Z1393" s="115">
        <v>0</v>
      </c>
      <c r="AA1393" s="115">
        <v>0</v>
      </c>
      <c r="AB1393" s="115">
        <v>0</v>
      </c>
      <c r="AC1393" s="115">
        <v>0</v>
      </c>
      <c r="AD1393" s="115">
        <v>0</v>
      </c>
      <c r="AE1393" s="115">
        <v>0</v>
      </c>
      <c r="AF1393" s="115">
        <v>0</v>
      </c>
      <c r="AG1393" s="115">
        <v>0</v>
      </c>
    </row>
    <row r="1394" spans="1:33">
      <c r="A1394" s="115" t="s">
        <v>1412</v>
      </c>
      <c r="B1394" s="115" t="s">
        <v>19</v>
      </c>
      <c r="C1394" s="115">
        <v>0</v>
      </c>
      <c r="D1394" s="115">
        <v>0</v>
      </c>
      <c r="E1394" s="115">
        <v>0</v>
      </c>
      <c r="F1394" s="115">
        <v>0</v>
      </c>
      <c r="G1394" s="115">
        <v>0</v>
      </c>
      <c r="H1394" s="115">
        <v>0</v>
      </c>
      <c r="I1394" s="115">
        <v>0</v>
      </c>
      <c r="J1394" s="115">
        <v>0</v>
      </c>
      <c r="K1394" s="115">
        <v>0</v>
      </c>
      <c r="L1394" s="115">
        <v>0</v>
      </c>
      <c r="M1394" s="115">
        <v>0</v>
      </c>
      <c r="N1394" s="115">
        <v>0</v>
      </c>
      <c r="O1394" s="115">
        <v>0</v>
      </c>
      <c r="P1394" s="115">
        <v>0</v>
      </c>
      <c r="Q1394" s="115">
        <v>0</v>
      </c>
      <c r="R1394" s="115">
        <v>0</v>
      </c>
      <c r="S1394" s="115">
        <v>0</v>
      </c>
      <c r="T1394" s="115">
        <v>0</v>
      </c>
      <c r="U1394" s="115">
        <v>0</v>
      </c>
      <c r="V1394" s="115">
        <v>0</v>
      </c>
      <c r="W1394" s="115">
        <v>0</v>
      </c>
      <c r="X1394" s="115">
        <v>0</v>
      </c>
      <c r="Y1394" s="115">
        <v>0</v>
      </c>
      <c r="Z1394" s="115">
        <v>0</v>
      </c>
      <c r="AA1394" s="115">
        <v>0</v>
      </c>
      <c r="AB1394" s="115">
        <v>0</v>
      </c>
      <c r="AC1394" s="115">
        <v>0</v>
      </c>
      <c r="AD1394" s="115">
        <v>0</v>
      </c>
      <c r="AE1394" s="115">
        <v>0</v>
      </c>
      <c r="AF1394" s="115">
        <v>0</v>
      </c>
      <c r="AG1394" s="115">
        <v>0</v>
      </c>
    </row>
    <row r="1395" spans="1:33">
      <c r="A1395" s="115" t="s">
        <v>1413</v>
      </c>
      <c r="B1395" s="115" t="s">
        <v>19</v>
      </c>
      <c r="C1395" s="115">
        <v>0</v>
      </c>
      <c r="D1395" s="115">
        <v>0</v>
      </c>
      <c r="E1395" s="115">
        <v>0</v>
      </c>
      <c r="F1395" s="115">
        <v>0</v>
      </c>
      <c r="G1395" s="115">
        <v>0</v>
      </c>
      <c r="H1395" s="115">
        <v>0</v>
      </c>
      <c r="I1395" s="115">
        <v>0</v>
      </c>
      <c r="J1395" s="115">
        <v>0</v>
      </c>
      <c r="K1395" s="115">
        <v>0</v>
      </c>
      <c r="L1395" s="115">
        <v>0</v>
      </c>
      <c r="M1395" s="115">
        <v>0</v>
      </c>
      <c r="N1395" s="115">
        <v>0</v>
      </c>
      <c r="O1395" s="115">
        <v>0</v>
      </c>
      <c r="P1395" s="115">
        <v>0</v>
      </c>
      <c r="Q1395" s="115">
        <v>0</v>
      </c>
      <c r="R1395" s="115">
        <v>0</v>
      </c>
      <c r="S1395" s="115">
        <v>0</v>
      </c>
      <c r="T1395" s="115">
        <v>0</v>
      </c>
      <c r="U1395" s="115">
        <v>0</v>
      </c>
      <c r="V1395" s="115">
        <v>0</v>
      </c>
      <c r="W1395" s="115">
        <v>0</v>
      </c>
      <c r="X1395" s="115">
        <v>0</v>
      </c>
      <c r="Y1395" s="115">
        <v>0</v>
      </c>
      <c r="Z1395" s="115">
        <v>0</v>
      </c>
      <c r="AA1395" s="115">
        <v>0</v>
      </c>
      <c r="AB1395" s="115">
        <v>0</v>
      </c>
      <c r="AC1395" s="115">
        <v>0</v>
      </c>
      <c r="AD1395" s="115">
        <v>0</v>
      </c>
      <c r="AE1395" s="115">
        <v>0</v>
      </c>
      <c r="AF1395" s="115">
        <v>0</v>
      </c>
      <c r="AG1395" s="115">
        <v>0</v>
      </c>
    </row>
    <row r="1396" spans="1:33">
      <c r="A1396" s="115" t="s">
        <v>1414</v>
      </c>
      <c r="B1396" s="115" t="s">
        <v>19</v>
      </c>
      <c r="C1396" s="115">
        <v>0</v>
      </c>
      <c r="D1396" s="115">
        <v>0</v>
      </c>
      <c r="E1396" s="115">
        <v>0</v>
      </c>
      <c r="F1396" s="115">
        <v>0</v>
      </c>
      <c r="G1396" s="115">
        <v>0</v>
      </c>
      <c r="H1396" s="115">
        <v>0</v>
      </c>
      <c r="I1396" s="115">
        <v>0</v>
      </c>
      <c r="J1396" s="115">
        <v>0</v>
      </c>
      <c r="K1396" s="115">
        <v>0</v>
      </c>
      <c r="L1396" s="115">
        <v>0</v>
      </c>
      <c r="M1396" s="115">
        <v>0</v>
      </c>
      <c r="N1396" s="115">
        <v>0</v>
      </c>
      <c r="O1396" s="115">
        <v>0</v>
      </c>
      <c r="P1396" s="115">
        <v>0</v>
      </c>
      <c r="Q1396" s="115">
        <v>0</v>
      </c>
      <c r="R1396" s="115">
        <v>0</v>
      </c>
      <c r="S1396" s="115">
        <v>0</v>
      </c>
      <c r="T1396" s="115">
        <v>0</v>
      </c>
      <c r="U1396" s="115">
        <v>0</v>
      </c>
      <c r="V1396" s="115">
        <v>0</v>
      </c>
      <c r="W1396" s="115">
        <v>0</v>
      </c>
      <c r="X1396" s="115">
        <v>0</v>
      </c>
      <c r="Y1396" s="115">
        <v>0</v>
      </c>
      <c r="Z1396" s="115">
        <v>0</v>
      </c>
      <c r="AA1396" s="115">
        <v>0</v>
      </c>
      <c r="AB1396" s="115">
        <v>0</v>
      </c>
      <c r="AC1396" s="115">
        <v>0</v>
      </c>
      <c r="AD1396" s="115">
        <v>0</v>
      </c>
      <c r="AE1396" s="115">
        <v>0</v>
      </c>
      <c r="AF1396" s="115">
        <v>0</v>
      </c>
      <c r="AG1396" s="115">
        <v>0</v>
      </c>
    </row>
    <row r="1397" spans="1:33">
      <c r="A1397" s="115" t="s">
        <v>1415</v>
      </c>
      <c r="B1397" s="115" t="s">
        <v>19</v>
      </c>
      <c r="C1397" s="115">
        <v>0</v>
      </c>
      <c r="D1397" s="115">
        <v>0</v>
      </c>
      <c r="E1397" s="115">
        <v>0</v>
      </c>
      <c r="F1397" s="115">
        <v>0</v>
      </c>
      <c r="G1397" s="115">
        <v>0</v>
      </c>
      <c r="H1397" s="115">
        <v>0</v>
      </c>
      <c r="I1397" s="115">
        <v>0</v>
      </c>
      <c r="J1397" s="115">
        <v>0</v>
      </c>
      <c r="K1397" s="115">
        <v>0</v>
      </c>
      <c r="L1397" s="115">
        <v>0</v>
      </c>
      <c r="M1397" s="115">
        <v>0</v>
      </c>
      <c r="N1397" s="115">
        <v>0</v>
      </c>
      <c r="O1397" s="115">
        <v>0</v>
      </c>
      <c r="P1397" s="115">
        <v>0</v>
      </c>
      <c r="Q1397" s="115">
        <v>0</v>
      </c>
      <c r="R1397" s="115">
        <v>0</v>
      </c>
      <c r="S1397" s="115">
        <v>0</v>
      </c>
      <c r="T1397" s="115">
        <v>0</v>
      </c>
      <c r="U1397" s="115">
        <v>0</v>
      </c>
      <c r="V1397" s="115">
        <v>0</v>
      </c>
      <c r="W1397" s="115">
        <v>0</v>
      </c>
      <c r="X1397" s="115">
        <v>0</v>
      </c>
      <c r="Y1397" s="115">
        <v>0</v>
      </c>
      <c r="Z1397" s="115">
        <v>0</v>
      </c>
      <c r="AA1397" s="115">
        <v>0</v>
      </c>
      <c r="AB1397" s="115">
        <v>0</v>
      </c>
      <c r="AC1397" s="115">
        <v>0</v>
      </c>
      <c r="AD1397" s="115">
        <v>0</v>
      </c>
      <c r="AE1397" s="115">
        <v>0</v>
      </c>
      <c r="AF1397" s="115">
        <v>0</v>
      </c>
      <c r="AG1397" s="115">
        <v>0</v>
      </c>
    </row>
    <row r="1398" spans="1:33">
      <c r="A1398" s="115" t="s">
        <v>1416</v>
      </c>
      <c r="B1398" s="115" t="s">
        <v>19</v>
      </c>
      <c r="C1398" s="115">
        <v>0</v>
      </c>
      <c r="D1398" s="115">
        <v>0</v>
      </c>
      <c r="E1398" s="115">
        <v>0</v>
      </c>
      <c r="F1398" s="115">
        <v>0</v>
      </c>
      <c r="G1398" s="115">
        <v>0</v>
      </c>
      <c r="H1398" s="115">
        <v>0</v>
      </c>
      <c r="I1398" s="115">
        <v>0</v>
      </c>
      <c r="J1398" s="115">
        <v>0</v>
      </c>
      <c r="K1398" s="115">
        <v>0</v>
      </c>
      <c r="L1398" s="115">
        <v>0</v>
      </c>
      <c r="M1398" s="115">
        <v>0</v>
      </c>
      <c r="N1398" s="115">
        <v>0</v>
      </c>
      <c r="O1398" s="115">
        <v>0</v>
      </c>
      <c r="P1398" s="115">
        <v>0</v>
      </c>
      <c r="Q1398" s="115">
        <v>0</v>
      </c>
      <c r="R1398" s="115">
        <v>0</v>
      </c>
      <c r="S1398" s="115">
        <v>0</v>
      </c>
      <c r="T1398" s="115">
        <v>0</v>
      </c>
      <c r="U1398" s="115">
        <v>0</v>
      </c>
      <c r="V1398" s="115">
        <v>0</v>
      </c>
      <c r="W1398" s="115">
        <v>0</v>
      </c>
      <c r="X1398" s="115">
        <v>0</v>
      </c>
      <c r="Y1398" s="115">
        <v>0</v>
      </c>
      <c r="Z1398" s="115">
        <v>0</v>
      </c>
      <c r="AA1398" s="115">
        <v>0</v>
      </c>
      <c r="AB1398" s="115">
        <v>0</v>
      </c>
      <c r="AC1398" s="115">
        <v>0</v>
      </c>
      <c r="AD1398" s="115">
        <v>0</v>
      </c>
      <c r="AE1398" s="115">
        <v>0</v>
      </c>
      <c r="AF1398" s="115">
        <v>0</v>
      </c>
      <c r="AG1398" s="115">
        <v>0</v>
      </c>
    </row>
    <row r="1399" spans="1:33">
      <c r="A1399" s="115" t="s">
        <v>1417</v>
      </c>
      <c r="B1399" s="115" t="s">
        <v>19</v>
      </c>
      <c r="C1399" s="115">
        <v>0</v>
      </c>
      <c r="D1399" s="115">
        <v>0</v>
      </c>
      <c r="E1399" s="115">
        <v>0</v>
      </c>
      <c r="F1399" s="115">
        <v>0</v>
      </c>
      <c r="G1399" s="115">
        <v>0</v>
      </c>
      <c r="H1399" s="115">
        <v>0</v>
      </c>
      <c r="I1399" s="115">
        <v>0</v>
      </c>
      <c r="J1399" s="115">
        <v>0</v>
      </c>
      <c r="K1399" s="115">
        <v>0</v>
      </c>
      <c r="L1399" s="115">
        <v>0</v>
      </c>
      <c r="M1399" s="115">
        <v>0</v>
      </c>
      <c r="N1399" s="115">
        <v>0</v>
      </c>
      <c r="O1399" s="115">
        <v>0</v>
      </c>
      <c r="P1399" s="115">
        <v>0</v>
      </c>
      <c r="Q1399" s="115">
        <v>0</v>
      </c>
      <c r="R1399" s="115">
        <v>0</v>
      </c>
      <c r="S1399" s="115">
        <v>0</v>
      </c>
      <c r="T1399" s="115">
        <v>0</v>
      </c>
      <c r="U1399" s="115">
        <v>0</v>
      </c>
      <c r="V1399" s="115">
        <v>0</v>
      </c>
      <c r="W1399" s="115">
        <v>0</v>
      </c>
      <c r="X1399" s="115">
        <v>0</v>
      </c>
      <c r="Y1399" s="115">
        <v>0</v>
      </c>
      <c r="Z1399" s="115">
        <v>0</v>
      </c>
      <c r="AA1399" s="115">
        <v>0</v>
      </c>
      <c r="AB1399" s="115">
        <v>0</v>
      </c>
      <c r="AC1399" s="115">
        <v>0</v>
      </c>
      <c r="AD1399" s="115">
        <v>0</v>
      </c>
      <c r="AE1399" s="115">
        <v>0</v>
      </c>
      <c r="AF1399" s="115">
        <v>0</v>
      </c>
      <c r="AG1399" s="115">
        <v>0</v>
      </c>
    </row>
    <row r="1400" spans="1:33">
      <c r="A1400" s="115" t="s">
        <v>1418</v>
      </c>
      <c r="B1400" s="115" t="s">
        <v>19</v>
      </c>
      <c r="C1400" s="115">
        <v>0</v>
      </c>
      <c r="D1400" s="115">
        <v>0</v>
      </c>
      <c r="E1400" s="115">
        <v>0</v>
      </c>
      <c r="F1400" s="115">
        <v>0</v>
      </c>
      <c r="G1400" s="115">
        <v>0</v>
      </c>
      <c r="H1400" s="115">
        <v>0</v>
      </c>
      <c r="I1400" s="115">
        <v>0</v>
      </c>
      <c r="J1400" s="115">
        <v>0</v>
      </c>
      <c r="K1400" s="115">
        <v>0</v>
      </c>
      <c r="L1400" s="115">
        <v>0</v>
      </c>
      <c r="M1400" s="115">
        <v>0</v>
      </c>
      <c r="N1400" s="115">
        <v>0</v>
      </c>
      <c r="O1400" s="115">
        <v>0</v>
      </c>
      <c r="P1400" s="115">
        <v>0</v>
      </c>
      <c r="Q1400" s="115">
        <v>0</v>
      </c>
      <c r="R1400" s="115">
        <v>0</v>
      </c>
      <c r="S1400" s="115">
        <v>0</v>
      </c>
      <c r="T1400" s="115">
        <v>0</v>
      </c>
      <c r="U1400" s="115">
        <v>0</v>
      </c>
      <c r="V1400" s="115">
        <v>0</v>
      </c>
      <c r="W1400" s="115">
        <v>0</v>
      </c>
      <c r="X1400" s="115">
        <v>0</v>
      </c>
      <c r="Y1400" s="115">
        <v>0</v>
      </c>
      <c r="Z1400" s="115">
        <v>0</v>
      </c>
      <c r="AA1400" s="115">
        <v>0</v>
      </c>
      <c r="AB1400" s="115">
        <v>0</v>
      </c>
      <c r="AC1400" s="115">
        <v>0</v>
      </c>
      <c r="AD1400" s="115">
        <v>0</v>
      </c>
      <c r="AE1400" s="115">
        <v>0</v>
      </c>
      <c r="AF1400" s="115">
        <v>0</v>
      </c>
      <c r="AG1400" s="115">
        <v>0</v>
      </c>
    </row>
    <row r="1401" spans="1:33">
      <c r="A1401" s="115" t="s">
        <v>1419</v>
      </c>
      <c r="B1401" s="115" t="s">
        <v>19</v>
      </c>
      <c r="C1401" s="115">
        <v>0</v>
      </c>
      <c r="D1401" s="115">
        <v>0</v>
      </c>
      <c r="E1401" s="115">
        <v>0</v>
      </c>
      <c r="F1401" s="115">
        <v>0</v>
      </c>
      <c r="G1401" s="115">
        <v>0</v>
      </c>
      <c r="H1401" s="115">
        <v>0</v>
      </c>
      <c r="I1401" s="115">
        <v>0</v>
      </c>
      <c r="J1401" s="115">
        <v>0</v>
      </c>
      <c r="K1401" s="115">
        <v>0</v>
      </c>
      <c r="L1401" s="115">
        <v>0</v>
      </c>
      <c r="M1401" s="115">
        <v>0</v>
      </c>
      <c r="N1401" s="115">
        <v>0</v>
      </c>
      <c r="O1401" s="115">
        <v>0</v>
      </c>
      <c r="P1401" s="115">
        <v>0</v>
      </c>
      <c r="Q1401" s="115">
        <v>0</v>
      </c>
      <c r="R1401" s="115">
        <v>0</v>
      </c>
      <c r="S1401" s="115">
        <v>0</v>
      </c>
      <c r="T1401" s="115">
        <v>0</v>
      </c>
      <c r="U1401" s="115">
        <v>0</v>
      </c>
      <c r="V1401" s="115">
        <v>0</v>
      </c>
      <c r="W1401" s="115">
        <v>0</v>
      </c>
      <c r="X1401" s="115">
        <v>0</v>
      </c>
      <c r="Y1401" s="115">
        <v>0</v>
      </c>
      <c r="Z1401" s="115">
        <v>0</v>
      </c>
      <c r="AA1401" s="115">
        <v>0</v>
      </c>
      <c r="AB1401" s="115">
        <v>0</v>
      </c>
      <c r="AC1401" s="115">
        <v>0</v>
      </c>
      <c r="AD1401" s="115">
        <v>0</v>
      </c>
      <c r="AE1401" s="115">
        <v>0</v>
      </c>
      <c r="AF1401" s="115">
        <v>0</v>
      </c>
      <c r="AG1401" s="115">
        <v>0</v>
      </c>
    </row>
    <row r="1402" spans="1:33">
      <c r="A1402" s="115" t="s">
        <v>1420</v>
      </c>
      <c r="B1402" s="115" t="s">
        <v>19</v>
      </c>
      <c r="C1402" s="115">
        <v>0</v>
      </c>
      <c r="D1402" s="115">
        <v>0</v>
      </c>
      <c r="E1402" s="115">
        <v>0</v>
      </c>
      <c r="F1402" s="115">
        <v>0</v>
      </c>
      <c r="G1402" s="115">
        <v>0</v>
      </c>
      <c r="H1402" s="115">
        <v>0</v>
      </c>
      <c r="I1402" s="115">
        <v>0</v>
      </c>
      <c r="J1402" s="115">
        <v>0</v>
      </c>
      <c r="K1402" s="115">
        <v>0</v>
      </c>
      <c r="L1402" s="115">
        <v>0</v>
      </c>
      <c r="M1402" s="115">
        <v>0</v>
      </c>
      <c r="N1402" s="115">
        <v>0</v>
      </c>
      <c r="O1402" s="115">
        <v>0</v>
      </c>
      <c r="P1402" s="115">
        <v>0</v>
      </c>
      <c r="Q1402" s="115">
        <v>0</v>
      </c>
      <c r="R1402" s="115">
        <v>0</v>
      </c>
      <c r="S1402" s="115">
        <v>0</v>
      </c>
      <c r="T1402" s="115">
        <v>0</v>
      </c>
      <c r="U1402" s="115">
        <v>0</v>
      </c>
      <c r="V1402" s="115">
        <v>0</v>
      </c>
      <c r="W1402" s="115">
        <v>0</v>
      </c>
      <c r="X1402" s="115">
        <v>0</v>
      </c>
      <c r="Y1402" s="115">
        <v>0</v>
      </c>
      <c r="Z1402" s="115">
        <v>0</v>
      </c>
      <c r="AA1402" s="115">
        <v>0</v>
      </c>
      <c r="AB1402" s="115">
        <v>0</v>
      </c>
      <c r="AC1402" s="115">
        <v>0</v>
      </c>
      <c r="AD1402" s="115">
        <v>0</v>
      </c>
      <c r="AE1402" s="115">
        <v>0</v>
      </c>
      <c r="AF1402" s="115">
        <v>0</v>
      </c>
      <c r="AG1402" s="115">
        <v>0</v>
      </c>
    </row>
    <row r="1403" spans="1:33">
      <c r="A1403" s="115" t="s">
        <v>1421</v>
      </c>
      <c r="B1403" s="115" t="s">
        <v>19</v>
      </c>
      <c r="C1403" s="115">
        <v>0</v>
      </c>
      <c r="D1403" s="115">
        <v>0</v>
      </c>
      <c r="E1403" s="115">
        <v>0</v>
      </c>
      <c r="F1403" s="115">
        <v>0</v>
      </c>
      <c r="G1403" s="115">
        <v>0</v>
      </c>
      <c r="H1403" s="115">
        <v>0</v>
      </c>
      <c r="I1403" s="115">
        <v>0</v>
      </c>
      <c r="J1403" s="115">
        <v>0</v>
      </c>
      <c r="K1403" s="115">
        <v>0</v>
      </c>
      <c r="L1403" s="115">
        <v>0</v>
      </c>
      <c r="M1403" s="115">
        <v>0</v>
      </c>
      <c r="N1403" s="115">
        <v>0</v>
      </c>
      <c r="O1403" s="115">
        <v>0</v>
      </c>
      <c r="P1403" s="115">
        <v>0</v>
      </c>
      <c r="Q1403" s="115">
        <v>0</v>
      </c>
      <c r="R1403" s="115">
        <v>0</v>
      </c>
      <c r="S1403" s="115">
        <v>0</v>
      </c>
      <c r="T1403" s="115">
        <v>0</v>
      </c>
      <c r="U1403" s="115">
        <v>0</v>
      </c>
      <c r="V1403" s="115">
        <v>0</v>
      </c>
      <c r="W1403" s="115">
        <v>0</v>
      </c>
      <c r="X1403" s="115">
        <v>0</v>
      </c>
      <c r="Y1403" s="115">
        <v>0</v>
      </c>
      <c r="Z1403" s="115">
        <v>0</v>
      </c>
      <c r="AA1403" s="115">
        <v>0</v>
      </c>
      <c r="AB1403" s="115">
        <v>0</v>
      </c>
      <c r="AC1403" s="115">
        <v>0</v>
      </c>
      <c r="AD1403" s="115">
        <v>0</v>
      </c>
      <c r="AE1403" s="115">
        <v>0</v>
      </c>
      <c r="AF1403" s="115">
        <v>0</v>
      </c>
      <c r="AG1403" s="115">
        <v>0</v>
      </c>
    </row>
    <row r="1404" spans="1:33">
      <c r="A1404" s="115" t="s">
        <v>1422</v>
      </c>
      <c r="B1404" s="115" t="s">
        <v>19</v>
      </c>
      <c r="C1404" s="2">
        <v>8474190</v>
      </c>
      <c r="D1404" s="2">
        <v>8659690</v>
      </c>
      <c r="E1404" s="2">
        <v>8411500</v>
      </c>
      <c r="F1404" s="2">
        <v>8249870</v>
      </c>
      <c r="G1404" s="2">
        <v>8078260</v>
      </c>
      <c r="H1404" s="2">
        <v>7888460</v>
      </c>
      <c r="I1404" s="2">
        <v>7695900</v>
      </c>
      <c r="J1404" s="2">
        <v>7509600</v>
      </c>
      <c r="K1404" s="2">
        <v>7339610</v>
      </c>
      <c r="L1404" s="2">
        <v>7142160</v>
      </c>
      <c r="M1404" s="2">
        <v>6873140</v>
      </c>
      <c r="N1404" s="2">
        <v>6603870</v>
      </c>
      <c r="O1404" s="2">
        <v>6341640</v>
      </c>
      <c r="P1404" s="2">
        <v>6090260</v>
      </c>
      <c r="Q1404" s="2">
        <v>5845970</v>
      </c>
      <c r="R1404" s="2">
        <v>5608680</v>
      </c>
      <c r="S1404" s="2">
        <v>5373300</v>
      </c>
      <c r="T1404" s="2">
        <v>5146600</v>
      </c>
      <c r="U1404" s="2">
        <v>4923270</v>
      </c>
      <c r="V1404" s="2">
        <v>4702990</v>
      </c>
      <c r="W1404" s="2">
        <v>4486820</v>
      </c>
      <c r="X1404" s="2">
        <v>4268970</v>
      </c>
      <c r="Y1404" s="2">
        <v>4053800</v>
      </c>
      <c r="Z1404" s="2">
        <v>3841290</v>
      </c>
      <c r="AA1404" s="2">
        <v>3632270</v>
      </c>
      <c r="AB1404" s="2">
        <v>3429070</v>
      </c>
      <c r="AC1404" s="2">
        <v>3236740</v>
      </c>
      <c r="AD1404" s="2">
        <v>3055260</v>
      </c>
      <c r="AE1404" s="2">
        <v>2889500</v>
      </c>
      <c r="AF1404" s="2">
        <v>2740730</v>
      </c>
      <c r="AG1404" s="2">
        <v>2609770</v>
      </c>
    </row>
    <row r="1405" spans="1:33">
      <c r="A1405" s="115" t="s">
        <v>1423</v>
      </c>
      <c r="B1405" s="115" t="s">
        <v>19</v>
      </c>
      <c r="C1405" s="115">
        <v>0</v>
      </c>
      <c r="D1405" s="115">
        <v>0</v>
      </c>
      <c r="E1405" s="115">
        <v>0</v>
      </c>
      <c r="F1405" s="115">
        <v>0</v>
      </c>
      <c r="G1405" s="115">
        <v>0</v>
      </c>
      <c r="H1405" s="115">
        <v>0</v>
      </c>
      <c r="I1405" s="115">
        <v>0</v>
      </c>
      <c r="J1405" s="115">
        <v>0</v>
      </c>
      <c r="K1405" s="115">
        <v>0</v>
      </c>
      <c r="L1405" s="115">
        <v>0</v>
      </c>
      <c r="M1405" s="115">
        <v>0</v>
      </c>
      <c r="N1405" s="115">
        <v>0</v>
      </c>
      <c r="O1405" s="115">
        <v>0</v>
      </c>
      <c r="P1405" s="115">
        <v>0</v>
      </c>
      <c r="Q1405" s="115">
        <v>0</v>
      </c>
      <c r="R1405" s="115">
        <v>0</v>
      </c>
      <c r="S1405" s="115">
        <v>0</v>
      </c>
      <c r="T1405" s="115">
        <v>0</v>
      </c>
      <c r="U1405" s="115">
        <v>0</v>
      </c>
      <c r="V1405" s="115">
        <v>0</v>
      </c>
      <c r="W1405" s="115">
        <v>0</v>
      </c>
      <c r="X1405" s="115">
        <v>0</v>
      </c>
      <c r="Y1405" s="115">
        <v>0</v>
      </c>
      <c r="Z1405" s="115">
        <v>0</v>
      </c>
      <c r="AA1405" s="115">
        <v>0</v>
      </c>
      <c r="AB1405" s="115">
        <v>0</v>
      </c>
      <c r="AC1405" s="115">
        <v>0</v>
      </c>
      <c r="AD1405" s="115">
        <v>0</v>
      </c>
      <c r="AE1405" s="115">
        <v>0</v>
      </c>
      <c r="AF1405" s="115">
        <v>0</v>
      </c>
      <c r="AG1405" s="115">
        <v>0</v>
      </c>
    </row>
    <row r="1406" spans="1:33">
      <c r="A1406" s="115" t="s">
        <v>1424</v>
      </c>
      <c r="B1406" s="115" t="s">
        <v>19</v>
      </c>
      <c r="C1406" s="115">
        <v>0</v>
      </c>
      <c r="D1406" s="115">
        <v>0</v>
      </c>
      <c r="E1406" s="115">
        <v>0</v>
      </c>
      <c r="F1406" s="115">
        <v>0</v>
      </c>
      <c r="G1406" s="115">
        <v>0</v>
      </c>
      <c r="H1406" s="115">
        <v>0</v>
      </c>
      <c r="I1406" s="115">
        <v>0</v>
      </c>
      <c r="J1406" s="115">
        <v>0</v>
      </c>
      <c r="K1406" s="115">
        <v>0</v>
      </c>
      <c r="L1406" s="115">
        <v>0</v>
      </c>
      <c r="M1406" s="115">
        <v>0</v>
      </c>
      <c r="N1406" s="115">
        <v>0</v>
      </c>
      <c r="O1406" s="115">
        <v>0</v>
      </c>
      <c r="P1406" s="115">
        <v>0</v>
      </c>
      <c r="Q1406" s="115">
        <v>0</v>
      </c>
      <c r="R1406" s="115">
        <v>0</v>
      </c>
      <c r="S1406" s="115">
        <v>0</v>
      </c>
      <c r="T1406" s="115">
        <v>0</v>
      </c>
      <c r="U1406" s="115">
        <v>0</v>
      </c>
      <c r="V1406" s="115">
        <v>0</v>
      </c>
      <c r="W1406" s="115">
        <v>0</v>
      </c>
      <c r="X1406" s="115">
        <v>0</v>
      </c>
      <c r="Y1406" s="115">
        <v>0</v>
      </c>
      <c r="Z1406" s="115">
        <v>0</v>
      </c>
      <c r="AA1406" s="115">
        <v>0</v>
      </c>
      <c r="AB1406" s="115">
        <v>0</v>
      </c>
      <c r="AC1406" s="115">
        <v>0</v>
      </c>
      <c r="AD1406" s="115">
        <v>0</v>
      </c>
      <c r="AE1406" s="115">
        <v>0</v>
      </c>
      <c r="AF1406" s="115">
        <v>0</v>
      </c>
      <c r="AG1406" s="115">
        <v>0</v>
      </c>
    </row>
    <row r="1407" spans="1:33">
      <c r="A1407" s="115" t="s">
        <v>1425</v>
      </c>
      <c r="B1407" s="115" t="s">
        <v>19</v>
      </c>
      <c r="C1407" s="115">
        <v>0</v>
      </c>
      <c r="D1407" s="115">
        <v>0</v>
      </c>
      <c r="E1407" s="115">
        <v>0</v>
      </c>
      <c r="F1407" s="115">
        <v>0</v>
      </c>
      <c r="G1407" s="115">
        <v>0</v>
      </c>
      <c r="H1407" s="115">
        <v>0</v>
      </c>
      <c r="I1407" s="115">
        <v>0</v>
      </c>
      <c r="J1407" s="115">
        <v>0</v>
      </c>
      <c r="K1407" s="115">
        <v>0</v>
      </c>
      <c r="L1407" s="115">
        <v>0</v>
      </c>
      <c r="M1407" s="115">
        <v>0</v>
      </c>
      <c r="N1407" s="115">
        <v>0</v>
      </c>
      <c r="O1407" s="115">
        <v>0</v>
      </c>
      <c r="P1407" s="115">
        <v>0</v>
      </c>
      <c r="Q1407" s="115">
        <v>0</v>
      </c>
      <c r="R1407" s="115">
        <v>0</v>
      </c>
      <c r="S1407" s="115">
        <v>0</v>
      </c>
      <c r="T1407" s="115">
        <v>0</v>
      </c>
      <c r="U1407" s="115">
        <v>0</v>
      </c>
      <c r="V1407" s="115">
        <v>0</v>
      </c>
      <c r="W1407" s="115">
        <v>0</v>
      </c>
      <c r="X1407" s="115">
        <v>0</v>
      </c>
      <c r="Y1407" s="115">
        <v>0</v>
      </c>
      <c r="Z1407" s="115">
        <v>0</v>
      </c>
      <c r="AA1407" s="115">
        <v>0</v>
      </c>
      <c r="AB1407" s="115">
        <v>0</v>
      </c>
      <c r="AC1407" s="115">
        <v>0</v>
      </c>
      <c r="AD1407" s="115">
        <v>0</v>
      </c>
      <c r="AE1407" s="115">
        <v>0</v>
      </c>
      <c r="AF1407" s="115">
        <v>0</v>
      </c>
      <c r="AG1407" s="115">
        <v>0</v>
      </c>
    </row>
    <row r="1408" spans="1:33">
      <c r="A1408" s="115" t="s">
        <v>1426</v>
      </c>
      <c r="B1408" s="115" t="s">
        <v>19</v>
      </c>
      <c r="C1408" s="115">
        <v>0</v>
      </c>
      <c r="D1408" s="115">
        <v>0</v>
      </c>
      <c r="E1408" s="115">
        <v>0</v>
      </c>
      <c r="F1408" s="115">
        <v>0</v>
      </c>
      <c r="G1408" s="115">
        <v>0</v>
      </c>
      <c r="H1408" s="115">
        <v>0</v>
      </c>
      <c r="I1408" s="115">
        <v>0</v>
      </c>
      <c r="J1408" s="115">
        <v>0</v>
      </c>
      <c r="K1408" s="115">
        <v>0</v>
      </c>
      <c r="L1408" s="115">
        <v>0</v>
      </c>
      <c r="M1408" s="115">
        <v>0</v>
      </c>
      <c r="N1408" s="115">
        <v>0</v>
      </c>
      <c r="O1408" s="115">
        <v>0</v>
      </c>
      <c r="P1408" s="115">
        <v>0</v>
      </c>
      <c r="Q1408" s="115">
        <v>0</v>
      </c>
      <c r="R1408" s="115">
        <v>0</v>
      </c>
      <c r="S1408" s="115">
        <v>0</v>
      </c>
      <c r="T1408" s="115">
        <v>0</v>
      </c>
      <c r="U1408" s="115">
        <v>0</v>
      </c>
      <c r="V1408" s="115">
        <v>0</v>
      </c>
      <c r="W1408" s="115">
        <v>0</v>
      </c>
      <c r="X1408" s="115">
        <v>0</v>
      </c>
      <c r="Y1408" s="115">
        <v>0</v>
      </c>
      <c r="Z1408" s="115">
        <v>0</v>
      </c>
      <c r="AA1408" s="115">
        <v>0</v>
      </c>
      <c r="AB1408" s="115">
        <v>0</v>
      </c>
      <c r="AC1408" s="115">
        <v>0</v>
      </c>
      <c r="AD1408" s="115">
        <v>0</v>
      </c>
      <c r="AE1408" s="115">
        <v>0</v>
      </c>
      <c r="AF1408" s="115">
        <v>0</v>
      </c>
      <c r="AG1408" s="115">
        <v>0</v>
      </c>
    </row>
    <row r="1409" spans="1:33">
      <c r="A1409" s="115" t="s">
        <v>1427</v>
      </c>
      <c r="B1409" s="115" t="s">
        <v>19</v>
      </c>
      <c r="C1409" s="115">
        <v>0</v>
      </c>
      <c r="D1409" s="115">
        <v>0</v>
      </c>
      <c r="E1409" s="115">
        <v>0</v>
      </c>
      <c r="F1409" s="115">
        <v>0</v>
      </c>
      <c r="G1409" s="115">
        <v>0</v>
      </c>
      <c r="H1409" s="115">
        <v>0</v>
      </c>
      <c r="I1409" s="115">
        <v>0</v>
      </c>
      <c r="J1409" s="115">
        <v>0</v>
      </c>
      <c r="K1409" s="115">
        <v>0</v>
      </c>
      <c r="L1409" s="115">
        <v>0</v>
      </c>
      <c r="M1409" s="115">
        <v>0</v>
      </c>
      <c r="N1409" s="115">
        <v>0</v>
      </c>
      <c r="O1409" s="115">
        <v>0</v>
      </c>
      <c r="P1409" s="115">
        <v>0</v>
      </c>
      <c r="Q1409" s="115">
        <v>0</v>
      </c>
      <c r="R1409" s="115">
        <v>0</v>
      </c>
      <c r="S1409" s="115">
        <v>0</v>
      </c>
      <c r="T1409" s="115">
        <v>0</v>
      </c>
      <c r="U1409" s="115">
        <v>0</v>
      </c>
      <c r="V1409" s="115">
        <v>0</v>
      </c>
      <c r="W1409" s="115">
        <v>0</v>
      </c>
      <c r="X1409" s="115">
        <v>0</v>
      </c>
      <c r="Y1409" s="115">
        <v>0</v>
      </c>
      <c r="Z1409" s="115">
        <v>0</v>
      </c>
      <c r="AA1409" s="115">
        <v>0</v>
      </c>
      <c r="AB1409" s="115">
        <v>0</v>
      </c>
      <c r="AC1409" s="115">
        <v>0</v>
      </c>
      <c r="AD1409" s="115">
        <v>0</v>
      </c>
      <c r="AE1409" s="115">
        <v>0</v>
      </c>
      <c r="AF1409" s="115">
        <v>0</v>
      </c>
      <c r="AG1409" s="115">
        <v>0</v>
      </c>
    </row>
    <row r="1410" spans="1:33">
      <c r="A1410" s="115" t="s">
        <v>1428</v>
      </c>
      <c r="B1410" s="115" t="s">
        <v>19</v>
      </c>
      <c r="C1410" s="115">
        <v>0</v>
      </c>
      <c r="D1410" s="115">
        <v>0</v>
      </c>
      <c r="E1410" s="115">
        <v>0</v>
      </c>
      <c r="F1410" s="115">
        <v>0</v>
      </c>
      <c r="G1410" s="115">
        <v>0</v>
      </c>
      <c r="H1410" s="115">
        <v>0</v>
      </c>
      <c r="I1410" s="115">
        <v>0</v>
      </c>
      <c r="J1410" s="115">
        <v>0</v>
      </c>
      <c r="K1410" s="115">
        <v>0</v>
      </c>
      <c r="L1410" s="115">
        <v>0</v>
      </c>
      <c r="M1410" s="115">
        <v>0</v>
      </c>
      <c r="N1410" s="115">
        <v>0</v>
      </c>
      <c r="O1410" s="115">
        <v>0</v>
      </c>
      <c r="P1410" s="115">
        <v>0</v>
      </c>
      <c r="Q1410" s="115">
        <v>0</v>
      </c>
      <c r="R1410" s="115">
        <v>0</v>
      </c>
      <c r="S1410" s="115">
        <v>0</v>
      </c>
      <c r="T1410" s="115">
        <v>0</v>
      </c>
      <c r="U1410" s="115">
        <v>0</v>
      </c>
      <c r="V1410" s="115">
        <v>0</v>
      </c>
      <c r="W1410" s="115">
        <v>0</v>
      </c>
      <c r="X1410" s="115">
        <v>0</v>
      </c>
      <c r="Y1410" s="115">
        <v>0</v>
      </c>
      <c r="Z1410" s="115">
        <v>0</v>
      </c>
      <c r="AA1410" s="115">
        <v>0</v>
      </c>
      <c r="AB1410" s="115">
        <v>0</v>
      </c>
      <c r="AC1410" s="115">
        <v>0</v>
      </c>
      <c r="AD1410" s="115">
        <v>0</v>
      </c>
      <c r="AE1410" s="115">
        <v>0</v>
      </c>
      <c r="AF1410" s="115">
        <v>0</v>
      </c>
      <c r="AG1410" s="115">
        <v>0</v>
      </c>
    </row>
    <row r="1411" spans="1:33">
      <c r="A1411" s="115" t="s">
        <v>1429</v>
      </c>
      <c r="B1411" s="115" t="s">
        <v>19</v>
      </c>
      <c r="C1411" s="115">
        <v>0</v>
      </c>
      <c r="D1411" s="115">
        <v>0</v>
      </c>
      <c r="E1411" s="115">
        <v>0</v>
      </c>
      <c r="F1411" s="115">
        <v>0</v>
      </c>
      <c r="G1411" s="115">
        <v>0</v>
      </c>
      <c r="H1411" s="115">
        <v>0</v>
      </c>
      <c r="I1411" s="115">
        <v>0</v>
      </c>
      <c r="J1411" s="115">
        <v>0</v>
      </c>
      <c r="K1411" s="115">
        <v>0</v>
      </c>
      <c r="L1411" s="115">
        <v>0</v>
      </c>
      <c r="M1411" s="115">
        <v>0</v>
      </c>
      <c r="N1411" s="115">
        <v>0</v>
      </c>
      <c r="O1411" s="115">
        <v>0</v>
      </c>
      <c r="P1411" s="115">
        <v>0</v>
      </c>
      <c r="Q1411" s="115">
        <v>0</v>
      </c>
      <c r="R1411" s="115">
        <v>0</v>
      </c>
      <c r="S1411" s="115">
        <v>0</v>
      </c>
      <c r="T1411" s="115">
        <v>0</v>
      </c>
      <c r="U1411" s="115">
        <v>0</v>
      </c>
      <c r="V1411" s="115">
        <v>0</v>
      </c>
      <c r="W1411" s="115">
        <v>0</v>
      </c>
      <c r="X1411" s="115">
        <v>0</v>
      </c>
      <c r="Y1411" s="115">
        <v>0</v>
      </c>
      <c r="Z1411" s="115">
        <v>0</v>
      </c>
      <c r="AA1411" s="115">
        <v>0</v>
      </c>
      <c r="AB1411" s="115">
        <v>0</v>
      </c>
      <c r="AC1411" s="115">
        <v>0</v>
      </c>
      <c r="AD1411" s="115">
        <v>0</v>
      </c>
      <c r="AE1411" s="115">
        <v>0</v>
      </c>
      <c r="AF1411" s="115">
        <v>0</v>
      </c>
      <c r="AG1411" s="115">
        <v>0</v>
      </c>
    </row>
    <row r="1412" spans="1:33">
      <c r="A1412" s="115" t="s">
        <v>1430</v>
      </c>
      <c r="B1412" s="115" t="s">
        <v>19</v>
      </c>
      <c r="C1412" s="115">
        <v>0</v>
      </c>
      <c r="D1412" s="115">
        <v>0</v>
      </c>
      <c r="E1412" s="115">
        <v>0</v>
      </c>
      <c r="F1412" s="115">
        <v>0</v>
      </c>
      <c r="G1412" s="115">
        <v>0</v>
      </c>
      <c r="H1412" s="115">
        <v>0</v>
      </c>
      <c r="I1412" s="115">
        <v>0</v>
      </c>
      <c r="J1412" s="115">
        <v>0</v>
      </c>
      <c r="K1412" s="115">
        <v>0</v>
      </c>
      <c r="L1412" s="115">
        <v>0</v>
      </c>
      <c r="M1412" s="115">
        <v>0</v>
      </c>
      <c r="N1412" s="115">
        <v>0</v>
      </c>
      <c r="O1412" s="115">
        <v>0</v>
      </c>
      <c r="P1412" s="115">
        <v>0</v>
      </c>
      <c r="Q1412" s="115">
        <v>0</v>
      </c>
      <c r="R1412" s="115">
        <v>0</v>
      </c>
      <c r="S1412" s="115">
        <v>0</v>
      </c>
      <c r="T1412" s="115">
        <v>0</v>
      </c>
      <c r="U1412" s="115">
        <v>0</v>
      </c>
      <c r="V1412" s="115">
        <v>0</v>
      </c>
      <c r="W1412" s="115">
        <v>0</v>
      </c>
      <c r="X1412" s="115">
        <v>0</v>
      </c>
      <c r="Y1412" s="115">
        <v>0</v>
      </c>
      <c r="Z1412" s="115">
        <v>0</v>
      </c>
      <c r="AA1412" s="115">
        <v>0</v>
      </c>
      <c r="AB1412" s="115">
        <v>0</v>
      </c>
      <c r="AC1412" s="115">
        <v>0</v>
      </c>
      <c r="AD1412" s="115">
        <v>0</v>
      </c>
      <c r="AE1412" s="115">
        <v>0</v>
      </c>
      <c r="AF1412" s="115">
        <v>0</v>
      </c>
      <c r="AG1412" s="115">
        <v>0</v>
      </c>
    </row>
    <row r="1413" spans="1:33">
      <c r="A1413" s="115" t="s">
        <v>1431</v>
      </c>
      <c r="B1413" s="115" t="s">
        <v>19</v>
      </c>
      <c r="C1413" s="115">
        <v>0</v>
      </c>
      <c r="D1413" s="115">
        <v>0</v>
      </c>
      <c r="E1413" s="115">
        <v>0</v>
      </c>
      <c r="F1413" s="115">
        <v>0</v>
      </c>
      <c r="G1413" s="115">
        <v>0</v>
      </c>
      <c r="H1413" s="115">
        <v>0</v>
      </c>
      <c r="I1413" s="115">
        <v>0</v>
      </c>
      <c r="J1413" s="115">
        <v>0</v>
      </c>
      <c r="K1413" s="115">
        <v>0</v>
      </c>
      <c r="L1413" s="115">
        <v>0</v>
      </c>
      <c r="M1413" s="115">
        <v>0</v>
      </c>
      <c r="N1413" s="115">
        <v>0</v>
      </c>
      <c r="O1413" s="115">
        <v>0</v>
      </c>
      <c r="P1413" s="115">
        <v>0</v>
      </c>
      <c r="Q1413" s="115">
        <v>0</v>
      </c>
      <c r="R1413" s="115">
        <v>0</v>
      </c>
      <c r="S1413" s="115">
        <v>0</v>
      </c>
      <c r="T1413" s="115">
        <v>0</v>
      </c>
      <c r="U1413" s="115">
        <v>0</v>
      </c>
      <c r="V1413" s="115">
        <v>0</v>
      </c>
      <c r="W1413" s="115">
        <v>0</v>
      </c>
      <c r="X1413" s="115">
        <v>0</v>
      </c>
      <c r="Y1413" s="115">
        <v>0</v>
      </c>
      <c r="Z1413" s="115">
        <v>0</v>
      </c>
      <c r="AA1413" s="115">
        <v>0</v>
      </c>
      <c r="AB1413" s="115">
        <v>0</v>
      </c>
      <c r="AC1413" s="115">
        <v>0</v>
      </c>
      <c r="AD1413" s="115">
        <v>0</v>
      </c>
      <c r="AE1413" s="115">
        <v>0</v>
      </c>
      <c r="AF1413" s="115">
        <v>0</v>
      </c>
      <c r="AG1413" s="115">
        <v>0</v>
      </c>
    </row>
    <row r="1414" spans="1:33">
      <c r="A1414" s="115" t="s">
        <v>1432</v>
      </c>
      <c r="B1414" s="115" t="s">
        <v>19</v>
      </c>
      <c r="C1414" s="115">
        <v>0</v>
      </c>
      <c r="D1414" s="115">
        <v>0</v>
      </c>
      <c r="E1414" s="115">
        <v>0</v>
      </c>
      <c r="F1414" s="115">
        <v>0</v>
      </c>
      <c r="G1414" s="115">
        <v>0</v>
      </c>
      <c r="H1414" s="115">
        <v>0</v>
      </c>
      <c r="I1414" s="115">
        <v>0</v>
      </c>
      <c r="J1414" s="115">
        <v>0</v>
      </c>
      <c r="K1414" s="115">
        <v>0</v>
      </c>
      <c r="L1414" s="115">
        <v>0</v>
      </c>
      <c r="M1414" s="115">
        <v>0</v>
      </c>
      <c r="N1414" s="115">
        <v>0</v>
      </c>
      <c r="O1414" s="115">
        <v>0</v>
      </c>
      <c r="P1414" s="115">
        <v>0</v>
      </c>
      <c r="Q1414" s="115">
        <v>0</v>
      </c>
      <c r="R1414" s="115">
        <v>0</v>
      </c>
      <c r="S1414" s="115">
        <v>0</v>
      </c>
      <c r="T1414" s="115">
        <v>0</v>
      </c>
      <c r="U1414" s="115">
        <v>0</v>
      </c>
      <c r="V1414" s="115">
        <v>0</v>
      </c>
      <c r="W1414" s="115">
        <v>0</v>
      </c>
      <c r="X1414" s="115">
        <v>0</v>
      </c>
      <c r="Y1414" s="115">
        <v>0</v>
      </c>
      <c r="Z1414" s="115">
        <v>0</v>
      </c>
      <c r="AA1414" s="115">
        <v>0</v>
      </c>
      <c r="AB1414" s="115">
        <v>0</v>
      </c>
      <c r="AC1414" s="115">
        <v>0</v>
      </c>
      <c r="AD1414" s="115">
        <v>0</v>
      </c>
      <c r="AE1414" s="115">
        <v>0</v>
      </c>
      <c r="AF1414" s="115">
        <v>0</v>
      </c>
      <c r="AG1414" s="115">
        <v>0</v>
      </c>
    </row>
    <row r="1415" spans="1:33">
      <c r="A1415" s="115" t="s">
        <v>1433</v>
      </c>
      <c r="B1415" s="115" t="s">
        <v>19</v>
      </c>
      <c r="C1415" s="115">
        <v>0</v>
      </c>
      <c r="D1415" s="115">
        <v>0</v>
      </c>
      <c r="E1415" s="115">
        <v>0</v>
      </c>
      <c r="F1415" s="115">
        <v>0</v>
      </c>
      <c r="G1415" s="115">
        <v>0</v>
      </c>
      <c r="H1415" s="115">
        <v>0</v>
      </c>
      <c r="I1415" s="115">
        <v>0</v>
      </c>
      <c r="J1415" s="115">
        <v>0</v>
      </c>
      <c r="K1415" s="115">
        <v>0</v>
      </c>
      <c r="L1415" s="115">
        <v>0</v>
      </c>
      <c r="M1415" s="115">
        <v>0</v>
      </c>
      <c r="N1415" s="115">
        <v>0</v>
      </c>
      <c r="O1415" s="115">
        <v>0</v>
      </c>
      <c r="P1415" s="115">
        <v>0</v>
      </c>
      <c r="Q1415" s="115">
        <v>0</v>
      </c>
      <c r="R1415" s="115">
        <v>0</v>
      </c>
      <c r="S1415" s="115">
        <v>0</v>
      </c>
      <c r="T1415" s="115">
        <v>0</v>
      </c>
      <c r="U1415" s="115">
        <v>0</v>
      </c>
      <c r="V1415" s="115">
        <v>0</v>
      </c>
      <c r="W1415" s="115">
        <v>0</v>
      </c>
      <c r="X1415" s="115">
        <v>0</v>
      </c>
      <c r="Y1415" s="115">
        <v>0</v>
      </c>
      <c r="Z1415" s="115">
        <v>0</v>
      </c>
      <c r="AA1415" s="115">
        <v>0</v>
      </c>
      <c r="AB1415" s="115">
        <v>0</v>
      </c>
      <c r="AC1415" s="115">
        <v>0</v>
      </c>
      <c r="AD1415" s="115">
        <v>0</v>
      </c>
      <c r="AE1415" s="115">
        <v>0</v>
      </c>
      <c r="AF1415" s="115">
        <v>0</v>
      </c>
      <c r="AG1415" s="115">
        <v>0</v>
      </c>
    </row>
    <row r="1416" spans="1:33">
      <c r="A1416" s="115" t="s">
        <v>1434</v>
      </c>
      <c r="B1416" s="115" t="s">
        <v>19</v>
      </c>
      <c r="C1416" s="115">
        <v>0</v>
      </c>
      <c r="D1416" s="115">
        <v>0</v>
      </c>
      <c r="E1416" s="115">
        <v>0</v>
      </c>
      <c r="F1416" s="115">
        <v>0</v>
      </c>
      <c r="G1416" s="115">
        <v>0</v>
      </c>
      <c r="H1416" s="115">
        <v>0</v>
      </c>
      <c r="I1416" s="115">
        <v>0</v>
      </c>
      <c r="J1416" s="115">
        <v>0</v>
      </c>
      <c r="K1416" s="115">
        <v>0</v>
      </c>
      <c r="L1416" s="115">
        <v>0</v>
      </c>
      <c r="M1416" s="115">
        <v>0</v>
      </c>
      <c r="N1416" s="115">
        <v>0</v>
      </c>
      <c r="O1416" s="115">
        <v>0</v>
      </c>
      <c r="P1416" s="115">
        <v>0</v>
      </c>
      <c r="Q1416" s="115">
        <v>0</v>
      </c>
      <c r="R1416" s="115">
        <v>0</v>
      </c>
      <c r="S1416" s="115">
        <v>0</v>
      </c>
      <c r="T1416" s="115">
        <v>0</v>
      </c>
      <c r="U1416" s="115">
        <v>0</v>
      </c>
      <c r="V1416" s="115">
        <v>0</v>
      </c>
      <c r="W1416" s="115">
        <v>0</v>
      </c>
      <c r="X1416" s="115">
        <v>0</v>
      </c>
      <c r="Y1416" s="115">
        <v>0</v>
      </c>
      <c r="Z1416" s="115">
        <v>0</v>
      </c>
      <c r="AA1416" s="115">
        <v>0</v>
      </c>
      <c r="AB1416" s="115">
        <v>0</v>
      </c>
      <c r="AC1416" s="115">
        <v>0</v>
      </c>
      <c r="AD1416" s="115">
        <v>0</v>
      </c>
      <c r="AE1416" s="115">
        <v>0</v>
      </c>
      <c r="AF1416" s="115">
        <v>0</v>
      </c>
      <c r="AG1416" s="115">
        <v>0</v>
      </c>
    </row>
    <row r="1417" spans="1:33">
      <c r="A1417" s="115" t="s">
        <v>1435</v>
      </c>
      <c r="B1417" s="115" t="s">
        <v>19</v>
      </c>
      <c r="C1417" s="115">
        <v>0</v>
      </c>
      <c r="D1417" s="115">
        <v>0</v>
      </c>
      <c r="E1417" s="115">
        <v>0</v>
      </c>
      <c r="F1417" s="115">
        <v>0</v>
      </c>
      <c r="G1417" s="115">
        <v>0</v>
      </c>
      <c r="H1417" s="115">
        <v>0</v>
      </c>
      <c r="I1417" s="115">
        <v>0</v>
      </c>
      <c r="J1417" s="115">
        <v>0</v>
      </c>
      <c r="K1417" s="115">
        <v>0</v>
      </c>
      <c r="L1417" s="115">
        <v>0</v>
      </c>
      <c r="M1417" s="115">
        <v>0</v>
      </c>
      <c r="N1417" s="115">
        <v>0</v>
      </c>
      <c r="O1417" s="115">
        <v>0</v>
      </c>
      <c r="P1417" s="115">
        <v>0</v>
      </c>
      <c r="Q1417" s="115">
        <v>0</v>
      </c>
      <c r="R1417" s="115">
        <v>0</v>
      </c>
      <c r="S1417" s="115">
        <v>0</v>
      </c>
      <c r="T1417" s="115">
        <v>0</v>
      </c>
      <c r="U1417" s="115">
        <v>0</v>
      </c>
      <c r="V1417" s="115">
        <v>0</v>
      </c>
      <c r="W1417" s="115">
        <v>0</v>
      </c>
      <c r="X1417" s="115">
        <v>0</v>
      </c>
      <c r="Y1417" s="115">
        <v>0</v>
      </c>
      <c r="Z1417" s="115">
        <v>0</v>
      </c>
      <c r="AA1417" s="115">
        <v>0</v>
      </c>
      <c r="AB1417" s="115">
        <v>0</v>
      </c>
      <c r="AC1417" s="115">
        <v>0</v>
      </c>
      <c r="AD1417" s="115">
        <v>0</v>
      </c>
      <c r="AE1417" s="115">
        <v>0</v>
      </c>
      <c r="AF1417" s="115">
        <v>0</v>
      </c>
      <c r="AG1417" s="115">
        <v>0</v>
      </c>
    </row>
    <row r="1418" spans="1:33">
      <c r="A1418" s="115" t="s">
        <v>1436</v>
      </c>
      <c r="B1418" s="115" t="s">
        <v>19</v>
      </c>
      <c r="C1418" s="115">
        <v>0</v>
      </c>
      <c r="D1418" s="115">
        <v>0</v>
      </c>
      <c r="E1418" s="115">
        <v>0</v>
      </c>
      <c r="F1418" s="115">
        <v>0</v>
      </c>
      <c r="G1418" s="115">
        <v>0</v>
      </c>
      <c r="H1418" s="115">
        <v>0</v>
      </c>
      <c r="I1418" s="115">
        <v>0</v>
      </c>
      <c r="J1418" s="115">
        <v>0</v>
      </c>
      <c r="K1418" s="115">
        <v>0</v>
      </c>
      <c r="L1418" s="115">
        <v>0</v>
      </c>
      <c r="M1418" s="115">
        <v>0</v>
      </c>
      <c r="N1418" s="115">
        <v>0</v>
      </c>
      <c r="O1418" s="115">
        <v>0</v>
      </c>
      <c r="P1418" s="115">
        <v>0</v>
      </c>
      <c r="Q1418" s="115">
        <v>0</v>
      </c>
      <c r="R1418" s="115">
        <v>0</v>
      </c>
      <c r="S1418" s="115">
        <v>0</v>
      </c>
      <c r="T1418" s="115">
        <v>0</v>
      </c>
      <c r="U1418" s="115">
        <v>0</v>
      </c>
      <c r="V1418" s="115">
        <v>0</v>
      </c>
      <c r="W1418" s="115">
        <v>0</v>
      </c>
      <c r="X1418" s="115">
        <v>0</v>
      </c>
      <c r="Y1418" s="115">
        <v>0</v>
      </c>
      <c r="Z1418" s="115">
        <v>0</v>
      </c>
      <c r="AA1418" s="115">
        <v>0</v>
      </c>
      <c r="AB1418" s="115">
        <v>0</v>
      </c>
      <c r="AC1418" s="115">
        <v>0</v>
      </c>
      <c r="AD1418" s="115">
        <v>0</v>
      </c>
      <c r="AE1418" s="115">
        <v>0</v>
      </c>
      <c r="AF1418" s="115">
        <v>0</v>
      </c>
      <c r="AG1418" s="115">
        <v>0</v>
      </c>
    </row>
    <row r="1419" spans="1:33">
      <c r="A1419" s="115" t="s">
        <v>1437</v>
      </c>
      <c r="B1419" s="115" t="s">
        <v>19</v>
      </c>
      <c r="C1419" s="115">
        <v>0</v>
      </c>
      <c r="D1419" s="115">
        <v>0</v>
      </c>
      <c r="E1419" s="115">
        <v>0</v>
      </c>
      <c r="F1419" s="115">
        <v>0</v>
      </c>
      <c r="G1419" s="115">
        <v>0</v>
      </c>
      <c r="H1419" s="115">
        <v>0</v>
      </c>
      <c r="I1419" s="115">
        <v>0</v>
      </c>
      <c r="J1419" s="115">
        <v>0</v>
      </c>
      <c r="K1419" s="115">
        <v>0</v>
      </c>
      <c r="L1419" s="115">
        <v>0</v>
      </c>
      <c r="M1419" s="115">
        <v>0</v>
      </c>
      <c r="N1419" s="115">
        <v>0</v>
      </c>
      <c r="O1419" s="115">
        <v>0</v>
      </c>
      <c r="P1419" s="115">
        <v>0</v>
      </c>
      <c r="Q1419" s="115">
        <v>0</v>
      </c>
      <c r="R1419" s="115">
        <v>0</v>
      </c>
      <c r="S1419" s="115">
        <v>0</v>
      </c>
      <c r="T1419" s="115">
        <v>0</v>
      </c>
      <c r="U1419" s="115">
        <v>0</v>
      </c>
      <c r="V1419" s="115">
        <v>0</v>
      </c>
      <c r="W1419" s="115">
        <v>0</v>
      </c>
      <c r="X1419" s="115">
        <v>0</v>
      </c>
      <c r="Y1419" s="115">
        <v>0</v>
      </c>
      <c r="Z1419" s="115">
        <v>0</v>
      </c>
      <c r="AA1419" s="115">
        <v>0</v>
      </c>
      <c r="AB1419" s="115">
        <v>0</v>
      </c>
      <c r="AC1419" s="115">
        <v>0</v>
      </c>
      <c r="AD1419" s="115">
        <v>0</v>
      </c>
      <c r="AE1419" s="115">
        <v>0</v>
      </c>
      <c r="AF1419" s="115">
        <v>0</v>
      </c>
      <c r="AG1419" s="115">
        <v>0</v>
      </c>
    </row>
    <row r="1420" spans="1:33">
      <c r="A1420" s="115" t="s">
        <v>1438</v>
      </c>
      <c r="B1420" s="115" t="s">
        <v>19</v>
      </c>
      <c r="C1420" s="115">
        <v>0</v>
      </c>
      <c r="D1420" s="115">
        <v>0</v>
      </c>
      <c r="E1420" s="115">
        <v>0</v>
      </c>
      <c r="F1420" s="115">
        <v>0</v>
      </c>
      <c r="G1420" s="115">
        <v>0</v>
      </c>
      <c r="H1420" s="115">
        <v>0</v>
      </c>
      <c r="I1420" s="115">
        <v>0</v>
      </c>
      <c r="J1420" s="115">
        <v>0</v>
      </c>
      <c r="K1420" s="115">
        <v>0</v>
      </c>
      <c r="L1420" s="115">
        <v>0</v>
      </c>
      <c r="M1420" s="115">
        <v>0</v>
      </c>
      <c r="N1420" s="115">
        <v>0</v>
      </c>
      <c r="O1420" s="115">
        <v>0</v>
      </c>
      <c r="P1420" s="115">
        <v>0</v>
      </c>
      <c r="Q1420" s="115">
        <v>0</v>
      </c>
      <c r="R1420" s="115">
        <v>0</v>
      </c>
      <c r="S1420" s="115">
        <v>0</v>
      </c>
      <c r="T1420" s="115">
        <v>0</v>
      </c>
      <c r="U1420" s="115">
        <v>0</v>
      </c>
      <c r="V1420" s="115">
        <v>0</v>
      </c>
      <c r="W1420" s="115">
        <v>0</v>
      </c>
      <c r="X1420" s="115">
        <v>0</v>
      </c>
      <c r="Y1420" s="115">
        <v>0</v>
      </c>
      <c r="Z1420" s="115">
        <v>0</v>
      </c>
      <c r="AA1420" s="115">
        <v>0</v>
      </c>
      <c r="AB1420" s="115">
        <v>0</v>
      </c>
      <c r="AC1420" s="115">
        <v>0</v>
      </c>
      <c r="AD1420" s="115">
        <v>0</v>
      </c>
      <c r="AE1420" s="115">
        <v>0</v>
      </c>
      <c r="AF1420" s="115">
        <v>0</v>
      </c>
      <c r="AG1420" s="115">
        <v>0</v>
      </c>
    </row>
    <row r="1421" spans="1:33">
      <c r="A1421" s="115" t="s">
        <v>1439</v>
      </c>
      <c r="B1421" s="115" t="s">
        <v>19</v>
      </c>
      <c r="C1421" s="115">
        <v>0</v>
      </c>
      <c r="D1421" s="115">
        <v>0</v>
      </c>
      <c r="E1421" s="115">
        <v>0</v>
      </c>
      <c r="F1421" s="115">
        <v>0</v>
      </c>
      <c r="G1421" s="115">
        <v>0</v>
      </c>
      <c r="H1421" s="115">
        <v>0</v>
      </c>
      <c r="I1421" s="115">
        <v>0</v>
      </c>
      <c r="J1421" s="115">
        <v>0</v>
      </c>
      <c r="K1421" s="115">
        <v>0</v>
      </c>
      <c r="L1421" s="115">
        <v>0</v>
      </c>
      <c r="M1421" s="115">
        <v>0</v>
      </c>
      <c r="N1421" s="115">
        <v>0</v>
      </c>
      <c r="O1421" s="115">
        <v>0</v>
      </c>
      <c r="P1421" s="115">
        <v>0</v>
      </c>
      <c r="Q1421" s="115">
        <v>0</v>
      </c>
      <c r="R1421" s="115">
        <v>0</v>
      </c>
      <c r="S1421" s="115">
        <v>0</v>
      </c>
      <c r="T1421" s="115">
        <v>0</v>
      </c>
      <c r="U1421" s="115">
        <v>0</v>
      </c>
      <c r="V1421" s="115">
        <v>0</v>
      </c>
      <c r="W1421" s="115">
        <v>0</v>
      </c>
      <c r="X1421" s="115">
        <v>0</v>
      </c>
      <c r="Y1421" s="115">
        <v>0</v>
      </c>
      <c r="Z1421" s="115">
        <v>0</v>
      </c>
      <c r="AA1421" s="115">
        <v>0</v>
      </c>
      <c r="AB1421" s="115">
        <v>0</v>
      </c>
      <c r="AC1421" s="115">
        <v>0</v>
      </c>
      <c r="AD1421" s="115">
        <v>0</v>
      </c>
      <c r="AE1421" s="115">
        <v>0</v>
      </c>
      <c r="AF1421" s="115">
        <v>0</v>
      </c>
      <c r="AG1421" s="115">
        <v>0</v>
      </c>
    </row>
    <row r="1422" spans="1:33">
      <c r="A1422" s="115" t="s">
        <v>1440</v>
      </c>
      <c r="B1422" s="115" t="s">
        <v>19</v>
      </c>
      <c r="C1422" s="115">
        <v>0</v>
      </c>
      <c r="D1422" s="115">
        <v>0</v>
      </c>
      <c r="E1422" s="115">
        <v>0</v>
      </c>
      <c r="F1422" s="115">
        <v>0</v>
      </c>
      <c r="G1422" s="115">
        <v>0</v>
      </c>
      <c r="H1422" s="115">
        <v>0</v>
      </c>
      <c r="I1422" s="115">
        <v>0</v>
      </c>
      <c r="J1422" s="115">
        <v>0</v>
      </c>
      <c r="K1422" s="115">
        <v>0</v>
      </c>
      <c r="L1422" s="115">
        <v>0</v>
      </c>
      <c r="M1422" s="115">
        <v>0</v>
      </c>
      <c r="N1422" s="115">
        <v>0</v>
      </c>
      <c r="O1422" s="115">
        <v>0</v>
      </c>
      <c r="P1422" s="115">
        <v>0</v>
      </c>
      <c r="Q1422" s="115">
        <v>0</v>
      </c>
      <c r="R1422" s="115">
        <v>0</v>
      </c>
      <c r="S1422" s="115">
        <v>0</v>
      </c>
      <c r="T1422" s="115">
        <v>0</v>
      </c>
      <c r="U1422" s="115">
        <v>0</v>
      </c>
      <c r="V1422" s="115">
        <v>0</v>
      </c>
      <c r="W1422" s="115">
        <v>0</v>
      </c>
      <c r="X1422" s="115">
        <v>0</v>
      </c>
      <c r="Y1422" s="115">
        <v>0</v>
      </c>
      <c r="Z1422" s="115">
        <v>0</v>
      </c>
      <c r="AA1422" s="115">
        <v>0</v>
      </c>
      <c r="AB1422" s="115">
        <v>0</v>
      </c>
      <c r="AC1422" s="115">
        <v>0</v>
      </c>
      <c r="AD1422" s="115">
        <v>0</v>
      </c>
      <c r="AE1422" s="115">
        <v>0</v>
      </c>
      <c r="AF1422" s="115">
        <v>0</v>
      </c>
      <c r="AG1422" s="115">
        <v>0</v>
      </c>
    </row>
    <row r="1423" spans="1:33">
      <c r="A1423" s="115" t="s">
        <v>1441</v>
      </c>
      <c r="B1423" s="115" t="s">
        <v>19</v>
      </c>
      <c r="C1423" s="115">
        <v>0</v>
      </c>
      <c r="D1423" s="115">
        <v>0</v>
      </c>
      <c r="E1423" s="115">
        <v>0</v>
      </c>
      <c r="F1423" s="115">
        <v>0</v>
      </c>
      <c r="G1423" s="115">
        <v>0</v>
      </c>
      <c r="H1423" s="115">
        <v>0</v>
      </c>
      <c r="I1423" s="115">
        <v>0</v>
      </c>
      <c r="J1423" s="115">
        <v>0</v>
      </c>
      <c r="K1423" s="115">
        <v>0</v>
      </c>
      <c r="L1423" s="115">
        <v>0</v>
      </c>
      <c r="M1423" s="115">
        <v>0</v>
      </c>
      <c r="N1423" s="115">
        <v>0</v>
      </c>
      <c r="O1423" s="115">
        <v>0</v>
      </c>
      <c r="P1423" s="115">
        <v>0</v>
      </c>
      <c r="Q1423" s="115">
        <v>0</v>
      </c>
      <c r="R1423" s="115">
        <v>0</v>
      </c>
      <c r="S1423" s="115">
        <v>0</v>
      </c>
      <c r="T1423" s="115">
        <v>0</v>
      </c>
      <c r="U1423" s="115">
        <v>0</v>
      </c>
      <c r="V1423" s="115">
        <v>0</v>
      </c>
      <c r="W1423" s="115">
        <v>0</v>
      </c>
      <c r="X1423" s="115">
        <v>0</v>
      </c>
      <c r="Y1423" s="115">
        <v>0</v>
      </c>
      <c r="Z1423" s="115">
        <v>0</v>
      </c>
      <c r="AA1423" s="115">
        <v>0</v>
      </c>
      <c r="AB1423" s="115">
        <v>0</v>
      </c>
      <c r="AC1423" s="115">
        <v>0</v>
      </c>
      <c r="AD1423" s="115">
        <v>0</v>
      </c>
      <c r="AE1423" s="115">
        <v>0</v>
      </c>
      <c r="AF1423" s="115">
        <v>0</v>
      </c>
      <c r="AG1423" s="115">
        <v>0</v>
      </c>
    </row>
    <row r="1424" spans="1:33">
      <c r="A1424" s="115" t="s">
        <v>1442</v>
      </c>
      <c r="B1424" s="115" t="s">
        <v>19</v>
      </c>
      <c r="C1424" s="115">
        <v>0</v>
      </c>
      <c r="D1424" s="115">
        <v>0</v>
      </c>
      <c r="E1424" s="115">
        <v>0</v>
      </c>
      <c r="F1424" s="115">
        <v>0</v>
      </c>
      <c r="G1424" s="115">
        <v>0</v>
      </c>
      <c r="H1424" s="115">
        <v>0</v>
      </c>
      <c r="I1424" s="115">
        <v>0</v>
      </c>
      <c r="J1424" s="115">
        <v>0</v>
      </c>
      <c r="K1424" s="115">
        <v>0</v>
      </c>
      <c r="L1424" s="115">
        <v>0</v>
      </c>
      <c r="M1424" s="115">
        <v>0</v>
      </c>
      <c r="N1424" s="115">
        <v>0</v>
      </c>
      <c r="O1424" s="115">
        <v>0</v>
      </c>
      <c r="P1424" s="115">
        <v>0</v>
      </c>
      <c r="Q1424" s="115">
        <v>0</v>
      </c>
      <c r="R1424" s="115">
        <v>0</v>
      </c>
      <c r="S1424" s="115">
        <v>0</v>
      </c>
      <c r="T1424" s="115">
        <v>0</v>
      </c>
      <c r="U1424" s="115">
        <v>0</v>
      </c>
      <c r="V1424" s="115">
        <v>0</v>
      </c>
      <c r="W1424" s="115">
        <v>0</v>
      </c>
      <c r="X1424" s="115">
        <v>0</v>
      </c>
      <c r="Y1424" s="115">
        <v>0</v>
      </c>
      <c r="Z1424" s="115">
        <v>0</v>
      </c>
      <c r="AA1424" s="115">
        <v>0</v>
      </c>
      <c r="AB1424" s="115">
        <v>0</v>
      </c>
      <c r="AC1424" s="115">
        <v>0</v>
      </c>
      <c r="AD1424" s="115">
        <v>0</v>
      </c>
      <c r="AE1424" s="115">
        <v>0</v>
      </c>
      <c r="AF1424" s="115">
        <v>0</v>
      </c>
      <c r="AG1424" s="115">
        <v>0</v>
      </c>
    </row>
    <row r="1425" spans="1:33">
      <c r="A1425" s="115" t="s">
        <v>1443</v>
      </c>
      <c r="B1425" s="115" t="s">
        <v>19</v>
      </c>
      <c r="C1425" s="115">
        <v>0</v>
      </c>
      <c r="D1425" s="115">
        <v>0</v>
      </c>
      <c r="E1425" s="115">
        <v>0</v>
      </c>
      <c r="F1425" s="115">
        <v>0</v>
      </c>
      <c r="G1425" s="115">
        <v>0</v>
      </c>
      <c r="H1425" s="115">
        <v>0</v>
      </c>
      <c r="I1425" s="115">
        <v>0</v>
      </c>
      <c r="J1425" s="115">
        <v>0</v>
      </c>
      <c r="K1425" s="115">
        <v>0</v>
      </c>
      <c r="L1425" s="115">
        <v>0</v>
      </c>
      <c r="M1425" s="115">
        <v>0</v>
      </c>
      <c r="N1425" s="115">
        <v>0</v>
      </c>
      <c r="O1425" s="115">
        <v>0</v>
      </c>
      <c r="P1425" s="115">
        <v>0</v>
      </c>
      <c r="Q1425" s="115">
        <v>0</v>
      </c>
      <c r="R1425" s="115">
        <v>0</v>
      </c>
      <c r="S1425" s="115">
        <v>0</v>
      </c>
      <c r="T1425" s="115">
        <v>0</v>
      </c>
      <c r="U1425" s="115">
        <v>0</v>
      </c>
      <c r="V1425" s="115">
        <v>0</v>
      </c>
      <c r="W1425" s="115">
        <v>0</v>
      </c>
      <c r="X1425" s="115">
        <v>0</v>
      </c>
      <c r="Y1425" s="115">
        <v>0</v>
      </c>
      <c r="Z1425" s="115">
        <v>0</v>
      </c>
      <c r="AA1425" s="115">
        <v>0</v>
      </c>
      <c r="AB1425" s="115">
        <v>0</v>
      </c>
      <c r="AC1425" s="115">
        <v>0</v>
      </c>
      <c r="AD1425" s="115">
        <v>0</v>
      </c>
      <c r="AE1425" s="115">
        <v>0</v>
      </c>
      <c r="AF1425" s="115">
        <v>0</v>
      </c>
      <c r="AG1425" s="115">
        <v>0</v>
      </c>
    </row>
    <row r="1426" spans="1:33">
      <c r="A1426" s="115" t="s">
        <v>1444</v>
      </c>
      <c r="B1426" s="115" t="s">
        <v>19</v>
      </c>
      <c r="C1426" s="115">
        <v>0</v>
      </c>
      <c r="D1426" s="115">
        <v>0</v>
      </c>
      <c r="E1426" s="115">
        <v>0</v>
      </c>
      <c r="F1426" s="115">
        <v>0</v>
      </c>
      <c r="G1426" s="115">
        <v>0</v>
      </c>
      <c r="H1426" s="115">
        <v>0</v>
      </c>
      <c r="I1426" s="115">
        <v>0</v>
      </c>
      <c r="J1426" s="115">
        <v>0</v>
      </c>
      <c r="K1426" s="115">
        <v>0</v>
      </c>
      <c r="L1426" s="115">
        <v>0</v>
      </c>
      <c r="M1426" s="115">
        <v>0</v>
      </c>
      <c r="N1426" s="115">
        <v>0</v>
      </c>
      <c r="O1426" s="115">
        <v>0</v>
      </c>
      <c r="P1426" s="115">
        <v>0</v>
      </c>
      <c r="Q1426" s="115">
        <v>0</v>
      </c>
      <c r="R1426" s="115">
        <v>0</v>
      </c>
      <c r="S1426" s="115">
        <v>0</v>
      </c>
      <c r="T1426" s="115">
        <v>0</v>
      </c>
      <c r="U1426" s="115">
        <v>0</v>
      </c>
      <c r="V1426" s="115">
        <v>0</v>
      </c>
      <c r="W1426" s="115">
        <v>0</v>
      </c>
      <c r="X1426" s="115">
        <v>0</v>
      </c>
      <c r="Y1426" s="115">
        <v>0</v>
      </c>
      <c r="Z1426" s="115">
        <v>0</v>
      </c>
      <c r="AA1426" s="115">
        <v>0</v>
      </c>
      <c r="AB1426" s="115">
        <v>0</v>
      </c>
      <c r="AC1426" s="115">
        <v>0</v>
      </c>
      <c r="AD1426" s="115">
        <v>0</v>
      </c>
      <c r="AE1426" s="115">
        <v>0</v>
      </c>
      <c r="AF1426" s="115">
        <v>0</v>
      </c>
      <c r="AG1426" s="115">
        <v>0</v>
      </c>
    </row>
    <row r="1427" spans="1:33">
      <c r="A1427" s="115" t="s">
        <v>1445</v>
      </c>
      <c r="B1427" s="115" t="s">
        <v>19</v>
      </c>
      <c r="C1427" s="115">
        <v>0</v>
      </c>
      <c r="D1427" s="115">
        <v>0</v>
      </c>
      <c r="E1427" s="115">
        <v>0</v>
      </c>
      <c r="F1427" s="115">
        <v>0</v>
      </c>
      <c r="G1427" s="115">
        <v>0</v>
      </c>
      <c r="H1427" s="115">
        <v>0</v>
      </c>
      <c r="I1427" s="115">
        <v>0</v>
      </c>
      <c r="J1427" s="115">
        <v>0</v>
      </c>
      <c r="K1427" s="115">
        <v>0</v>
      </c>
      <c r="L1427" s="115">
        <v>0</v>
      </c>
      <c r="M1427" s="115">
        <v>0</v>
      </c>
      <c r="N1427" s="115">
        <v>0</v>
      </c>
      <c r="O1427" s="115">
        <v>0</v>
      </c>
      <c r="P1427" s="115">
        <v>0</v>
      </c>
      <c r="Q1427" s="115">
        <v>0</v>
      </c>
      <c r="R1427" s="115">
        <v>0</v>
      </c>
      <c r="S1427" s="115">
        <v>0</v>
      </c>
      <c r="T1427" s="115">
        <v>0</v>
      </c>
      <c r="U1427" s="115">
        <v>0</v>
      </c>
      <c r="V1427" s="115">
        <v>0</v>
      </c>
      <c r="W1427" s="115">
        <v>0</v>
      </c>
      <c r="X1427" s="115">
        <v>0</v>
      </c>
      <c r="Y1427" s="115">
        <v>0</v>
      </c>
      <c r="Z1427" s="115">
        <v>0</v>
      </c>
      <c r="AA1427" s="115">
        <v>0</v>
      </c>
      <c r="AB1427" s="115">
        <v>0</v>
      </c>
      <c r="AC1427" s="115">
        <v>0</v>
      </c>
      <c r="AD1427" s="115">
        <v>0</v>
      </c>
      <c r="AE1427" s="115">
        <v>0</v>
      </c>
      <c r="AF1427" s="115">
        <v>0</v>
      </c>
      <c r="AG1427" s="115">
        <v>0</v>
      </c>
    </row>
    <row r="1428" spans="1:33">
      <c r="A1428" s="115" t="s">
        <v>1446</v>
      </c>
      <c r="B1428" s="115" t="s">
        <v>19</v>
      </c>
      <c r="C1428" s="115">
        <v>0</v>
      </c>
      <c r="D1428" s="115">
        <v>0</v>
      </c>
      <c r="E1428" s="115">
        <v>0</v>
      </c>
      <c r="F1428" s="115">
        <v>0</v>
      </c>
      <c r="G1428" s="115">
        <v>0</v>
      </c>
      <c r="H1428" s="115">
        <v>0</v>
      </c>
      <c r="I1428" s="115">
        <v>0</v>
      </c>
      <c r="J1428" s="115">
        <v>0</v>
      </c>
      <c r="K1428" s="115">
        <v>0</v>
      </c>
      <c r="L1428" s="115">
        <v>0</v>
      </c>
      <c r="M1428" s="115">
        <v>0</v>
      </c>
      <c r="N1428" s="115">
        <v>0</v>
      </c>
      <c r="O1428" s="115">
        <v>0</v>
      </c>
      <c r="P1428" s="115">
        <v>0</v>
      </c>
      <c r="Q1428" s="115">
        <v>0</v>
      </c>
      <c r="R1428" s="115">
        <v>0</v>
      </c>
      <c r="S1428" s="115">
        <v>0</v>
      </c>
      <c r="T1428" s="115">
        <v>0</v>
      </c>
      <c r="U1428" s="115">
        <v>0</v>
      </c>
      <c r="V1428" s="115">
        <v>0</v>
      </c>
      <c r="W1428" s="115">
        <v>0</v>
      </c>
      <c r="X1428" s="115">
        <v>0</v>
      </c>
      <c r="Y1428" s="115">
        <v>0</v>
      </c>
      <c r="Z1428" s="115">
        <v>0</v>
      </c>
      <c r="AA1428" s="115">
        <v>0</v>
      </c>
      <c r="AB1428" s="115">
        <v>0</v>
      </c>
      <c r="AC1428" s="115">
        <v>0</v>
      </c>
      <c r="AD1428" s="115">
        <v>0</v>
      </c>
      <c r="AE1428" s="115">
        <v>0</v>
      </c>
      <c r="AF1428" s="115">
        <v>0</v>
      </c>
      <c r="AG1428" s="115">
        <v>0</v>
      </c>
    </row>
    <row r="1429" spans="1:33">
      <c r="A1429" s="115" t="s">
        <v>1447</v>
      </c>
      <c r="B1429" s="115" t="s">
        <v>19</v>
      </c>
      <c r="C1429" s="115">
        <v>0</v>
      </c>
      <c r="D1429" s="115">
        <v>0</v>
      </c>
      <c r="E1429" s="115">
        <v>0</v>
      </c>
      <c r="F1429" s="115">
        <v>0</v>
      </c>
      <c r="G1429" s="115">
        <v>0</v>
      </c>
      <c r="H1429" s="115">
        <v>0</v>
      </c>
      <c r="I1429" s="115">
        <v>0</v>
      </c>
      <c r="J1429" s="115">
        <v>0</v>
      </c>
      <c r="K1429" s="115">
        <v>0</v>
      </c>
      <c r="L1429" s="115">
        <v>0</v>
      </c>
      <c r="M1429" s="115">
        <v>0</v>
      </c>
      <c r="N1429" s="115">
        <v>0</v>
      </c>
      <c r="O1429" s="115">
        <v>0</v>
      </c>
      <c r="P1429" s="115">
        <v>0</v>
      </c>
      <c r="Q1429" s="115">
        <v>0</v>
      </c>
      <c r="R1429" s="115">
        <v>0</v>
      </c>
      <c r="S1429" s="115">
        <v>0</v>
      </c>
      <c r="T1429" s="115">
        <v>0</v>
      </c>
      <c r="U1429" s="115">
        <v>0</v>
      </c>
      <c r="V1429" s="115">
        <v>0</v>
      </c>
      <c r="W1429" s="115">
        <v>0</v>
      </c>
      <c r="X1429" s="115">
        <v>0</v>
      </c>
      <c r="Y1429" s="115">
        <v>0</v>
      </c>
      <c r="Z1429" s="115">
        <v>0</v>
      </c>
      <c r="AA1429" s="115">
        <v>0</v>
      </c>
      <c r="AB1429" s="115">
        <v>0</v>
      </c>
      <c r="AC1429" s="115">
        <v>0</v>
      </c>
      <c r="AD1429" s="115">
        <v>0</v>
      </c>
      <c r="AE1429" s="115">
        <v>0</v>
      </c>
      <c r="AF1429" s="115">
        <v>0</v>
      </c>
      <c r="AG1429" s="115">
        <v>0</v>
      </c>
    </row>
    <row r="1430" spans="1:33">
      <c r="A1430" s="115" t="s">
        <v>1448</v>
      </c>
      <c r="B1430" s="115" t="s">
        <v>19</v>
      </c>
      <c r="C1430" s="115">
        <v>0</v>
      </c>
      <c r="D1430" s="115">
        <v>0</v>
      </c>
      <c r="E1430" s="115">
        <v>0</v>
      </c>
      <c r="F1430" s="115">
        <v>0</v>
      </c>
      <c r="G1430" s="115">
        <v>0</v>
      </c>
      <c r="H1430" s="115">
        <v>0</v>
      </c>
      <c r="I1430" s="115">
        <v>0</v>
      </c>
      <c r="J1430" s="115">
        <v>0</v>
      </c>
      <c r="K1430" s="115">
        <v>0</v>
      </c>
      <c r="L1430" s="115">
        <v>0</v>
      </c>
      <c r="M1430" s="115">
        <v>0</v>
      </c>
      <c r="N1430" s="115">
        <v>0</v>
      </c>
      <c r="O1430" s="115">
        <v>0</v>
      </c>
      <c r="P1430" s="115">
        <v>0</v>
      </c>
      <c r="Q1430" s="115">
        <v>0</v>
      </c>
      <c r="R1430" s="115">
        <v>0</v>
      </c>
      <c r="S1430" s="115">
        <v>0</v>
      </c>
      <c r="T1430" s="115">
        <v>0</v>
      </c>
      <c r="U1430" s="115">
        <v>0</v>
      </c>
      <c r="V1430" s="115">
        <v>0</v>
      </c>
      <c r="W1430" s="115">
        <v>0</v>
      </c>
      <c r="X1430" s="115">
        <v>0</v>
      </c>
      <c r="Y1430" s="115">
        <v>0</v>
      </c>
      <c r="Z1430" s="115">
        <v>0</v>
      </c>
      <c r="AA1430" s="115">
        <v>0</v>
      </c>
      <c r="AB1430" s="115">
        <v>0</v>
      </c>
      <c r="AC1430" s="115">
        <v>0</v>
      </c>
      <c r="AD1430" s="115">
        <v>0</v>
      </c>
      <c r="AE1430" s="115">
        <v>0</v>
      </c>
      <c r="AF1430" s="115">
        <v>0</v>
      </c>
      <c r="AG1430" s="115">
        <v>0</v>
      </c>
    </row>
    <row r="1431" spans="1:33">
      <c r="A1431" s="115" t="s">
        <v>1449</v>
      </c>
      <c r="B1431" s="115" t="s">
        <v>19</v>
      </c>
      <c r="C1431" s="115">
        <v>0</v>
      </c>
      <c r="D1431" s="115">
        <v>0</v>
      </c>
      <c r="E1431" s="115">
        <v>0</v>
      </c>
      <c r="F1431" s="115">
        <v>0</v>
      </c>
      <c r="G1431" s="115">
        <v>0</v>
      </c>
      <c r="H1431" s="115">
        <v>0</v>
      </c>
      <c r="I1431" s="115">
        <v>0</v>
      </c>
      <c r="J1431" s="115">
        <v>0</v>
      </c>
      <c r="K1431" s="115">
        <v>0</v>
      </c>
      <c r="L1431" s="115">
        <v>0</v>
      </c>
      <c r="M1431" s="115">
        <v>0</v>
      </c>
      <c r="N1431" s="115">
        <v>0</v>
      </c>
      <c r="O1431" s="115">
        <v>0</v>
      </c>
      <c r="P1431" s="115">
        <v>0</v>
      </c>
      <c r="Q1431" s="115">
        <v>0</v>
      </c>
      <c r="R1431" s="115">
        <v>0</v>
      </c>
      <c r="S1431" s="115">
        <v>0</v>
      </c>
      <c r="T1431" s="115">
        <v>0</v>
      </c>
      <c r="U1431" s="115">
        <v>0</v>
      </c>
      <c r="V1431" s="115">
        <v>0</v>
      </c>
      <c r="W1431" s="115">
        <v>0</v>
      </c>
      <c r="X1431" s="115">
        <v>0</v>
      </c>
      <c r="Y1431" s="115">
        <v>0</v>
      </c>
      <c r="Z1431" s="115">
        <v>0</v>
      </c>
      <c r="AA1431" s="115">
        <v>0</v>
      </c>
      <c r="AB1431" s="115">
        <v>0</v>
      </c>
      <c r="AC1431" s="115">
        <v>0</v>
      </c>
      <c r="AD1431" s="115">
        <v>0</v>
      </c>
      <c r="AE1431" s="115">
        <v>0</v>
      </c>
      <c r="AF1431" s="115">
        <v>0</v>
      </c>
      <c r="AG1431" s="115">
        <v>0</v>
      </c>
    </row>
    <row r="1432" spans="1:33">
      <c r="A1432" s="115" t="s">
        <v>1450</v>
      </c>
      <c r="B1432" s="115" t="s">
        <v>19</v>
      </c>
      <c r="C1432" s="115">
        <v>0</v>
      </c>
      <c r="D1432" s="115">
        <v>0</v>
      </c>
      <c r="E1432" s="115">
        <v>0</v>
      </c>
      <c r="F1432" s="115">
        <v>0</v>
      </c>
      <c r="G1432" s="115">
        <v>0</v>
      </c>
      <c r="H1432" s="115">
        <v>0</v>
      </c>
      <c r="I1432" s="115">
        <v>0</v>
      </c>
      <c r="J1432" s="115">
        <v>0</v>
      </c>
      <c r="K1432" s="115">
        <v>0</v>
      </c>
      <c r="L1432" s="115">
        <v>0</v>
      </c>
      <c r="M1432" s="115">
        <v>0</v>
      </c>
      <c r="N1432" s="115">
        <v>0</v>
      </c>
      <c r="O1432" s="115">
        <v>0</v>
      </c>
      <c r="P1432" s="115">
        <v>0</v>
      </c>
      <c r="Q1432" s="115">
        <v>0</v>
      </c>
      <c r="R1432" s="115">
        <v>0</v>
      </c>
      <c r="S1432" s="115">
        <v>0</v>
      </c>
      <c r="T1432" s="115">
        <v>0</v>
      </c>
      <c r="U1432" s="115">
        <v>0</v>
      </c>
      <c r="V1432" s="115">
        <v>0</v>
      </c>
      <c r="W1432" s="115">
        <v>0</v>
      </c>
      <c r="X1432" s="115">
        <v>0</v>
      </c>
      <c r="Y1432" s="115">
        <v>0</v>
      </c>
      <c r="Z1432" s="115">
        <v>0</v>
      </c>
      <c r="AA1432" s="115">
        <v>0</v>
      </c>
      <c r="AB1432" s="115">
        <v>0</v>
      </c>
      <c r="AC1432" s="115">
        <v>0</v>
      </c>
      <c r="AD1432" s="115">
        <v>0</v>
      </c>
      <c r="AE1432" s="115">
        <v>0</v>
      </c>
      <c r="AF1432" s="115">
        <v>0</v>
      </c>
      <c r="AG1432" s="115">
        <v>0</v>
      </c>
    </row>
    <row r="1433" spans="1:33">
      <c r="A1433" s="115" t="s">
        <v>1451</v>
      </c>
      <c r="B1433" s="115" t="s">
        <v>19</v>
      </c>
      <c r="C1433" s="115">
        <v>0</v>
      </c>
      <c r="D1433" s="115">
        <v>0</v>
      </c>
      <c r="E1433" s="115">
        <v>0</v>
      </c>
      <c r="F1433" s="115">
        <v>0</v>
      </c>
      <c r="G1433" s="115">
        <v>0</v>
      </c>
      <c r="H1433" s="115">
        <v>0</v>
      </c>
      <c r="I1433" s="115">
        <v>0</v>
      </c>
      <c r="J1433" s="115">
        <v>0</v>
      </c>
      <c r="K1433" s="115">
        <v>0</v>
      </c>
      <c r="L1433" s="115">
        <v>0</v>
      </c>
      <c r="M1433" s="115">
        <v>0</v>
      </c>
      <c r="N1433" s="115">
        <v>0</v>
      </c>
      <c r="O1433" s="115">
        <v>0</v>
      </c>
      <c r="P1433" s="115">
        <v>0</v>
      </c>
      <c r="Q1433" s="115">
        <v>0</v>
      </c>
      <c r="R1433" s="115">
        <v>0</v>
      </c>
      <c r="S1433" s="115">
        <v>0</v>
      </c>
      <c r="T1433" s="115">
        <v>0</v>
      </c>
      <c r="U1433" s="115">
        <v>0</v>
      </c>
      <c r="V1433" s="115">
        <v>0</v>
      </c>
      <c r="W1433" s="115">
        <v>0</v>
      </c>
      <c r="X1433" s="115">
        <v>0</v>
      </c>
      <c r="Y1433" s="115">
        <v>0</v>
      </c>
      <c r="Z1433" s="115">
        <v>0</v>
      </c>
      <c r="AA1433" s="115">
        <v>0</v>
      </c>
      <c r="AB1433" s="115">
        <v>0</v>
      </c>
      <c r="AC1433" s="115">
        <v>0</v>
      </c>
      <c r="AD1433" s="115">
        <v>0</v>
      </c>
      <c r="AE1433" s="115">
        <v>0</v>
      </c>
      <c r="AF1433" s="115">
        <v>0</v>
      </c>
      <c r="AG1433" s="115">
        <v>0</v>
      </c>
    </row>
    <row r="1434" spans="1:33">
      <c r="A1434" s="115" t="s">
        <v>1452</v>
      </c>
      <c r="B1434" s="115" t="s">
        <v>19</v>
      </c>
      <c r="C1434" s="115">
        <v>0</v>
      </c>
      <c r="D1434" s="115">
        <v>0</v>
      </c>
      <c r="E1434" s="115">
        <v>0</v>
      </c>
      <c r="F1434" s="115">
        <v>0</v>
      </c>
      <c r="G1434" s="115">
        <v>0</v>
      </c>
      <c r="H1434" s="115">
        <v>0</v>
      </c>
      <c r="I1434" s="115">
        <v>0</v>
      </c>
      <c r="J1434" s="115">
        <v>0</v>
      </c>
      <c r="K1434" s="115">
        <v>0</v>
      </c>
      <c r="L1434" s="115">
        <v>0</v>
      </c>
      <c r="M1434" s="115">
        <v>0</v>
      </c>
      <c r="N1434" s="115">
        <v>0</v>
      </c>
      <c r="O1434" s="115">
        <v>0</v>
      </c>
      <c r="P1434" s="115">
        <v>0</v>
      </c>
      <c r="Q1434" s="115">
        <v>0</v>
      </c>
      <c r="R1434" s="115">
        <v>0</v>
      </c>
      <c r="S1434" s="115">
        <v>0</v>
      </c>
      <c r="T1434" s="115">
        <v>0</v>
      </c>
      <c r="U1434" s="115">
        <v>0</v>
      </c>
      <c r="V1434" s="115">
        <v>0</v>
      </c>
      <c r="W1434" s="115">
        <v>0</v>
      </c>
      <c r="X1434" s="115">
        <v>0</v>
      </c>
      <c r="Y1434" s="115">
        <v>0</v>
      </c>
      <c r="Z1434" s="115">
        <v>0</v>
      </c>
      <c r="AA1434" s="115">
        <v>0</v>
      </c>
      <c r="AB1434" s="115">
        <v>0</v>
      </c>
      <c r="AC1434" s="115">
        <v>0</v>
      </c>
      <c r="AD1434" s="115">
        <v>0</v>
      </c>
      <c r="AE1434" s="115">
        <v>0</v>
      </c>
      <c r="AF1434" s="115">
        <v>0</v>
      </c>
      <c r="AG1434" s="115">
        <v>0</v>
      </c>
    </row>
    <row r="1435" spans="1:33">
      <c r="A1435" s="115" t="s">
        <v>1453</v>
      </c>
      <c r="B1435" s="115" t="s">
        <v>19</v>
      </c>
      <c r="C1435" s="115">
        <v>0</v>
      </c>
      <c r="D1435" s="115">
        <v>0</v>
      </c>
      <c r="E1435" s="115">
        <v>0</v>
      </c>
      <c r="F1435" s="115">
        <v>0</v>
      </c>
      <c r="G1435" s="115">
        <v>0</v>
      </c>
      <c r="H1435" s="115">
        <v>0</v>
      </c>
      <c r="I1435" s="115">
        <v>0</v>
      </c>
      <c r="J1435" s="115">
        <v>0</v>
      </c>
      <c r="K1435" s="115">
        <v>0</v>
      </c>
      <c r="L1435" s="115">
        <v>0</v>
      </c>
      <c r="M1435" s="115">
        <v>0</v>
      </c>
      <c r="N1435" s="115">
        <v>0</v>
      </c>
      <c r="O1435" s="115">
        <v>0</v>
      </c>
      <c r="P1435" s="115">
        <v>0</v>
      </c>
      <c r="Q1435" s="115">
        <v>0</v>
      </c>
      <c r="R1435" s="115">
        <v>0</v>
      </c>
      <c r="S1435" s="115">
        <v>0</v>
      </c>
      <c r="T1435" s="115">
        <v>0</v>
      </c>
      <c r="U1435" s="115">
        <v>0</v>
      </c>
      <c r="V1435" s="115">
        <v>0</v>
      </c>
      <c r="W1435" s="115">
        <v>0</v>
      </c>
      <c r="X1435" s="115">
        <v>0</v>
      </c>
      <c r="Y1435" s="115">
        <v>0</v>
      </c>
      <c r="Z1435" s="115">
        <v>0</v>
      </c>
      <c r="AA1435" s="115">
        <v>0</v>
      </c>
      <c r="AB1435" s="115">
        <v>0</v>
      </c>
      <c r="AC1435" s="115">
        <v>0</v>
      </c>
      <c r="AD1435" s="115">
        <v>0</v>
      </c>
      <c r="AE1435" s="115">
        <v>0</v>
      </c>
      <c r="AF1435" s="115">
        <v>0</v>
      </c>
      <c r="AG1435" s="115">
        <v>0</v>
      </c>
    </row>
    <row r="1436" spans="1:33">
      <c r="A1436" s="115" t="s">
        <v>1454</v>
      </c>
      <c r="B1436" s="115" t="s">
        <v>19</v>
      </c>
      <c r="C1436" s="115">
        <v>0</v>
      </c>
      <c r="D1436" s="115">
        <v>0</v>
      </c>
      <c r="E1436" s="115">
        <v>0</v>
      </c>
      <c r="F1436" s="115">
        <v>0</v>
      </c>
      <c r="G1436" s="115">
        <v>0</v>
      </c>
      <c r="H1436" s="115">
        <v>0</v>
      </c>
      <c r="I1436" s="115">
        <v>0</v>
      </c>
      <c r="J1436" s="115">
        <v>0</v>
      </c>
      <c r="K1436" s="115">
        <v>0</v>
      </c>
      <c r="L1436" s="115">
        <v>0</v>
      </c>
      <c r="M1436" s="115">
        <v>0</v>
      </c>
      <c r="N1436" s="115">
        <v>0</v>
      </c>
      <c r="O1436" s="115">
        <v>0</v>
      </c>
      <c r="P1436" s="115">
        <v>0</v>
      </c>
      <c r="Q1436" s="115">
        <v>0</v>
      </c>
      <c r="R1436" s="115">
        <v>0</v>
      </c>
      <c r="S1436" s="115">
        <v>0</v>
      </c>
      <c r="T1436" s="115">
        <v>0</v>
      </c>
      <c r="U1436" s="115">
        <v>0</v>
      </c>
      <c r="V1436" s="115">
        <v>0</v>
      </c>
      <c r="W1436" s="115">
        <v>0</v>
      </c>
      <c r="X1436" s="115">
        <v>0</v>
      </c>
      <c r="Y1436" s="115">
        <v>0</v>
      </c>
      <c r="Z1436" s="115">
        <v>0</v>
      </c>
      <c r="AA1436" s="115">
        <v>0</v>
      </c>
      <c r="AB1436" s="115">
        <v>0</v>
      </c>
      <c r="AC1436" s="115">
        <v>0</v>
      </c>
      <c r="AD1436" s="115">
        <v>0</v>
      </c>
      <c r="AE1436" s="115">
        <v>0</v>
      </c>
      <c r="AF1436" s="115">
        <v>0</v>
      </c>
      <c r="AG1436" s="115">
        <v>0</v>
      </c>
    </row>
    <row r="1437" spans="1:33">
      <c r="A1437" s="115" t="s">
        <v>1455</v>
      </c>
      <c r="B1437" s="115" t="s">
        <v>19</v>
      </c>
      <c r="C1437" s="115">
        <v>0</v>
      </c>
      <c r="D1437" s="115">
        <v>0</v>
      </c>
      <c r="E1437" s="115">
        <v>0</v>
      </c>
      <c r="F1437" s="115">
        <v>0</v>
      </c>
      <c r="G1437" s="115">
        <v>0</v>
      </c>
      <c r="H1437" s="115">
        <v>0</v>
      </c>
      <c r="I1437" s="115">
        <v>0</v>
      </c>
      <c r="J1437" s="115">
        <v>0</v>
      </c>
      <c r="K1437" s="115">
        <v>0</v>
      </c>
      <c r="L1437" s="115">
        <v>0</v>
      </c>
      <c r="M1437" s="115">
        <v>0</v>
      </c>
      <c r="N1437" s="115">
        <v>0</v>
      </c>
      <c r="O1437" s="115">
        <v>0</v>
      </c>
      <c r="P1437" s="115">
        <v>0</v>
      </c>
      <c r="Q1437" s="115">
        <v>0</v>
      </c>
      <c r="R1437" s="115">
        <v>0</v>
      </c>
      <c r="S1437" s="115">
        <v>0</v>
      </c>
      <c r="T1437" s="115">
        <v>0</v>
      </c>
      <c r="U1437" s="115">
        <v>0</v>
      </c>
      <c r="V1437" s="115">
        <v>0</v>
      </c>
      <c r="W1437" s="115">
        <v>0</v>
      </c>
      <c r="X1437" s="115">
        <v>0</v>
      </c>
      <c r="Y1437" s="115">
        <v>0</v>
      </c>
      <c r="Z1437" s="115">
        <v>0</v>
      </c>
      <c r="AA1437" s="115">
        <v>0</v>
      </c>
      <c r="AB1437" s="115">
        <v>0</v>
      </c>
      <c r="AC1437" s="115">
        <v>0</v>
      </c>
      <c r="AD1437" s="115">
        <v>0</v>
      </c>
      <c r="AE1437" s="115">
        <v>0</v>
      </c>
      <c r="AF1437" s="115">
        <v>0</v>
      </c>
      <c r="AG1437" s="115">
        <v>0</v>
      </c>
    </row>
    <row r="1438" spans="1:33">
      <c r="A1438" s="115" t="s">
        <v>1456</v>
      </c>
      <c r="B1438" s="115" t="s">
        <v>19</v>
      </c>
      <c r="C1438" s="115">
        <v>0</v>
      </c>
      <c r="D1438" s="115">
        <v>0</v>
      </c>
      <c r="E1438" s="115">
        <v>0</v>
      </c>
      <c r="F1438" s="115">
        <v>0</v>
      </c>
      <c r="G1438" s="115">
        <v>0</v>
      </c>
      <c r="H1438" s="115">
        <v>0</v>
      </c>
      <c r="I1438" s="115">
        <v>0</v>
      </c>
      <c r="J1438" s="115">
        <v>0</v>
      </c>
      <c r="K1438" s="115">
        <v>0</v>
      </c>
      <c r="L1438" s="115">
        <v>0</v>
      </c>
      <c r="M1438" s="115">
        <v>0</v>
      </c>
      <c r="N1438" s="115">
        <v>0</v>
      </c>
      <c r="O1438" s="115">
        <v>0</v>
      </c>
      <c r="P1438" s="115">
        <v>0</v>
      </c>
      <c r="Q1438" s="115">
        <v>0</v>
      </c>
      <c r="R1438" s="115">
        <v>0</v>
      </c>
      <c r="S1438" s="115">
        <v>0</v>
      </c>
      <c r="T1438" s="115">
        <v>0</v>
      </c>
      <c r="U1438" s="115">
        <v>0</v>
      </c>
      <c r="V1438" s="115">
        <v>0</v>
      </c>
      <c r="W1438" s="115">
        <v>0</v>
      </c>
      <c r="X1438" s="115">
        <v>0</v>
      </c>
      <c r="Y1438" s="115">
        <v>0</v>
      </c>
      <c r="Z1438" s="115">
        <v>0</v>
      </c>
      <c r="AA1438" s="115">
        <v>0</v>
      </c>
      <c r="AB1438" s="115">
        <v>0</v>
      </c>
      <c r="AC1438" s="115">
        <v>0</v>
      </c>
      <c r="AD1438" s="115">
        <v>0</v>
      </c>
      <c r="AE1438" s="115">
        <v>0</v>
      </c>
      <c r="AF1438" s="115">
        <v>0</v>
      </c>
      <c r="AG1438" s="115">
        <v>0</v>
      </c>
    </row>
    <row r="1439" spans="1:33">
      <c r="A1439" s="115" t="s">
        <v>1457</v>
      </c>
      <c r="B1439" s="115" t="s">
        <v>19</v>
      </c>
      <c r="C1439" s="115">
        <v>0</v>
      </c>
      <c r="D1439" s="115">
        <v>0</v>
      </c>
      <c r="E1439" s="115">
        <v>0</v>
      </c>
      <c r="F1439" s="115">
        <v>0</v>
      </c>
      <c r="G1439" s="115">
        <v>0</v>
      </c>
      <c r="H1439" s="115">
        <v>0</v>
      </c>
      <c r="I1439" s="115">
        <v>0</v>
      </c>
      <c r="J1439" s="115">
        <v>0</v>
      </c>
      <c r="K1439" s="115">
        <v>0</v>
      </c>
      <c r="L1439" s="115">
        <v>0</v>
      </c>
      <c r="M1439" s="115">
        <v>0</v>
      </c>
      <c r="N1439" s="115">
        <v>0</v>
      </c>
      <c r="O1439" s="115">
        <v>0</v>
      </c>
      <c r="P1439" s="115">
        <v>0</v>
      </c>
      <c r="Q1439" s="115">
        <v>0</v>
      </c>
      <c r="R1439" s="115">
        <v>0</v>
      </c>
      <c r="S1439" s="115">
        <v>0</v>
      </c>
      <c r="T1439" s="115">
        <v>0</v>
      </c>
      <c r="U1439" s="115">
        <v>0</v>
      </c>
      <c r="V1439" s="115">
        <v>0</v>
      </c>
      <c r="W1439" s="115">
        <v>0</v>
      </c>
      <c r="X1439" s="115">
        <v>0</v>
      </c>
      <c r="Y1439" s="115">
        <v>0</v>
      </c>
      <c r="Z1439" s="115">
        <v>0</v>
      </c>
      <c r="AA1439" s="115">
        <v>0</v>
      </c>
      <c r="AB1439" s="115">
        <v>0</v>
      </c>
      <c r="AC1439" s="115">
        <v>0</v>
      </c>
      <c r="AD1439" s="115">
        <v>0</v>
      </c>
      <c r="AE1439" s="115">
        <v>0</v>
      </c>
      <c r="AF1439" s="115">
        <v>0</v>
      </c>
      <c r="AG1439" s="115">
        <v>0</v>
      </c>
    </row>
    <row r="1440" spans="1:33">
      <c r="A1440" s="115" t="s">
        <v>1458</v>
      </c>
      <c r="B1440" s="115" t="s">
        <v>19</v>
      </c>
      <c r="C1440" s="115">
        <v>0</v>
      </c>
      <c r="D1440" s="115">
        <v>0</v>
      </c>
      <c r="E1440" s="115">
        <v>0</v>
      </c>
      <c r="F1440" s="115">
        <v>0</v>
      </c>
      <c r="G1440" s="115">
        <v>0</v>
      </c>
      <c r="H1440" s="115">
        <v>0</v>
      </c>
      <c r="I1440" s="115">
        <v>0</v>
      </c>
      <c r="J1440" s="115">
        <v>0</v>
      </c>
      <c r="K1440" s="115">
        <v>0</v>
      </c>
      <c r="L1440" s="115">
        <v>0</v>
      </c>
      <c r="M1440" s="115">
        <v>0</v>
      </c>
      <c r="N1440" s="115">
        <v>0</v>
      </c>
      <c r="O1440" s="115">
        <v>0</v>
      </c>
      <c r="P1440" s="115">
        <v>0</v>
      </c>
      <c r="Q1440" s="115">
        <v>0</v>
      </c>
      <c r="R1440" s="115">
        <v>0</v>
      </c>
      <c r="S1440" s="115">
        <v>0</v>
      </c>
      <c r="T1440" s="115">
        <v>0</v>
      </c>
      <c r="U1440" s="115">
        <v>0</v>
      </c>
      <c r="V1440" s="115">
        <v>0</v>
      </c>
      <c r="W1440" s="115">
        <v>0</v>
      </c>
      <c r="X1440" s="115">
        <v>0</v>
      </c>
      <c r="Y1440" s="115">
        <v>0</v>
      </c>
      <c r="Z1440" s="115">
        <v>0</v>
      </c>
      <c r="AA1440" s="115">
        <v>0</v>
      </c>
      <c r="AB1440" s="115">
        <v>0</v>
      </c>
      <c r="AC1440" s="115">
        <v>0</v>
      </c>
      <c r="AD1440" s="115">
        <v>0</v>
      </c>
      <c r="AE1440" s="115">
        <v>0</v>
      </c>
      <c r="AF1440" s="115">
        <v>0</v>
      </c>
      <c r="AG1440" s="115">
        <v>0</v>
      </c>
    </row>
    <row r="1441" spans="1:33">
      <c r="A1441" s="115" t="s">
        <v>1459</v>
      </c>
      <c r="B1441" s="115" t="s">
        <v>19</v>
      </c>
      <c r="C1441" s="115">
        <v>0</v>
      </c>
      <c r="D1441" s="115">
        <v>0</v>
      </c>
      <c r="E1441" s="115">
        <v>0</v>
      </c>
      <c r="F1441" s="115">
        <v>0</v>
      </c>
      <c r="G1441" s="115">
        <v>0</v>
      </c>
      <c r="H1441" s="115">
        <v>0</v>
      </c>
      <c r="I1441" s="115">
        <v>0</v>
      </c>
      <c r="J1441" s="115">
        <v>0</v>
      </c>
      <c r="K1441" s="115">
        <v>0</v>
      </c>
      <c r="L1441" s="115">
        <v>0</v>
      </c>
      <c r="M1441" s="115">
        <v>0</v>
      </c>
      <c r="N1441" s="115">
        <v>0</v>
      </c>
      <c r="O1441" s="115">
        <v>0</v>
      </c>
      <c r="P1441" s="115">
        <v>0</v>
      </c>
      <c r="Q1441" s="115">
        <v>0</v>
      </c>
      <c r="R1441" s="115">
        <v>0</v>
      </c>
      <c r="S1441" s="115">
        <v>0</v>
      </c>
      <c r="T1441" s="115">
        <v>0</v>
      </c>
      <c r="U1441" s="115">
        <v>0</v>
      </c>
      <c r="V1441" s="115">
        <v>0</v>
      </c>
      <c r="W1441" s="115">
        <v>0</v>
      </c>
      <c r="X1441" s="115">
        <v>0</v>
      </c>
      <c r="Y1441" s="115">
        <v>0</v>
      </c>
      <c r="Z1441" s="115">
        <v>0</v>
      </c>
      <c r="AA1441" s="115">
        <v>0</v>
      </c>
      <c r="AB1441" s="115">
        <v>0</v>
      </c>
      <c r="AC1441" s="115">
        <v>0</v>
      </c>
      <c r="AD1441" s="115">
        <v>0</v>
      </c>
      <c r="AE1441" s="115">
        <v>0</v>
      </c>
      <c r="AF1441" s="115">
        <v>0</v>
      </c>
      <c r="AG1441" s="115">
        <v>0</v>
      </c>
    </row>
    <row r="1442" spans="1:33">
      <c r="A1442" s="115" t="s">
        <v>1460</v>
      </c>
      <c r="B1442" s="115" t="s">
        <v>19</v>
      </c>
      <c r="C1442" s="2">
        <v>1641390000000000</v>
      </c>
      <c r="D1442" s="2">
        <v>1753630000000000</v>
      </c>
      <c r="E1442" s="2">
        <v>1790520000000000</v>
      </c>
      <c r="F1442" s="2">
        <v>1815130000000000</v>
      </c>
      <c r="G1442" s="2">
        <v>1832310000000000</v>
      </c>
      <c r="H1442" s="2">
        <v>1842630000000000</v>
      </c>
      <c r="I1442" s="2">
        <v>1844460000000000</v>
      </c>
      <c r="J1442" s="2">
        <v>1837220000000000</v>
      </c>
      <c r="K1442" s="2">
        <v>1830990000000000</v>
      </c>
      <c r="L1442" s="2">
        <v>1817900000000000</v>
      </c>
      <c r="M1442" s="2">
        <v>1795070000000000</v>
      </c>
      <c r="N1442" s="2">
        <v>1770360000000000</v>
      </c>
      <c r="O1442" s="2">
        <v>1741640000000000</v>
      </c>
      <c r="P1442" s="2">
        <v>1712990000000000</v>
      </c>
      <c r="Q1442" s="2">
        <v>1683760000000000</v>
      </c>
      <c r="R1442" s="2">
        <v>1657450000000000</v>
      </c>
      <c r="S1442" s="2">
        <v>1626790000000000</v>
      </c>
      <c r="T1442" s="2">
        <v>1594780000000000</v>
      </c>
      <c r="U1442" s="2">
        <v>1563600000000000</v>
      </c>
      <c r="V1442" s="2">
        <v>1532820000000000</v>
      </c>
      <c r="W1442" s="2">
        <v>1504640000000000</v>
      </c>
      <c r="X1442" s="2">
        <v>1479900000000000</v>
      </c>
      <c r="Y1442" s="2">
        <v>1455980000000000</v>
      </c>
      <c r="Z1442" s="2">
        <v>1437380000000000</v>
      </c>
      <c r="AA1442" s="2">
        <v>1420940000000000</v>
      </c>
      <c r="AB1442" s="2">
        <v>1408840000000000</v>
      </c>
      <c r="AC1442" s="2">
        <v>1398070000000000</v>
      </c>
      <c r="AD1442" s="2">
        <v>1388660000000000</v>
      </c>
      <c r="AE1442" s="2">
        <v>1384520000000000</v>
      </c>
      <c r="AF1442" s="2">
        <v>1382820000000000</v>
      </c>
      <c r="AG1442" s="2">
        <v>1383370000000000</v>
      </c>
    </row>
    <row r="1443" spans="1:33">
      <c r="A1443" s="115" t="s">
        <v>1461</v>
      </c>
      <c r="B1443" s="115" t="s">
        <v>19</v>
      </c>
      <c r="C1443" s="2">
        <v>1449410000000</v>
      </c>
      <c r="D1443" s="2">
        <v>1531340000000</v>
      </c>
      <c r="E1443" s="2">
        <v>1544430000000</v>
      </c>
      <c r="F1443" s="2">
        <v>1552450000000</v>
      </c>
      <c r="G1443" s="2">
        <v>1554760000000</v>
      </c>
      <c r="H1443" s="2">
        <v>1551530000000</v>
      </c>
      <c r="I1443" s="2">
        <v>1541960000000</v>
      </c>
      <c r="J1443" s="2">
        <v>1525340000000</v>
      </c>
      <c r="K1443" s="2">
        <v>1507160000000</v>
      </c>
      <c r="L1443" s="2">
        <v>1484400000000</v>
      </c>
      <c r="M1443" s="2">
        <v>1458620000000</v>
      </c>
      <c r="N1443" s="2">
        <v>1429520000000</v>
      </c>
      <c r="O1443" s="2">
        <v>1396580000000</v>
      </c>
      <c r="P1443" s="2">
        <v>1363450000000</v>
      </c>
      <c r="Q1443" s="2">
        <v>1328590000000</v>
      </c>
      <c r="R1443" s="2">
        <v>1294200000000</v>
      </c>
      <c r="S1443" s="2">
        <v>1257030000000</v>
      </c>
      <c r="T1443" s="2">
        <v>1218500000000</v>
      </c>
      <c r="U1443" s="2">
        <v>1179870000000</v>
      </c>
      <c r="V1443" s="2">
        <v>1142000000000</v>
      </c>
      <c r="W1443" s="2">
        <v>1106180000000</v>
      </c>
      <c r="X1443" s="2">
        <v>1073020000000</v>
      </c>
      <c r="Y1443" s="2">
        <v>1042170000000</v>
      </c>
      <c r="Z1443" s="2">
        <v>1015610000000</v>
      </c>
      <c r="AA1443" s="2">
        <v>992186000000</v>
      </c>
      <c r="AB1443" s="2">
        <v>973111000000</v>
      </c>
      <c r="AC1443" s="2">
        <v>957469000000</v>
      </c>
      <c r="AD1443" s="2">
        <v>945090000000</v>
      </c>
      <c r="AE1443" s="2">
        <v>936451000000</v>
      </c>
      <c r="AF1443" s="2">
        <v>930411000000</v>
      </c>
      <c r="AG1443" s="2">
        <v>926538000000</v>
      </c>
    </row>
    <row r="1444" spans="1:33">
      <c r="A1444" s="115" t="s">
        <v>1462</v>
      </c>
      <c r="B1444" s="115" t="s">
        <v>19</v>
      </c>
      <c r="C1444" s="2">
        <v>15973900000000</v>
      </c>
      <c r="D1444" s="2">
        <v>16819200000000</v>
      </c>
      <c r="E1444" s="2">
        <v>16898800000000</v>
      </c>
      <c r="F1444" s="2">
        <v>16956900000000</v>
      </c>
      <c r="G1444" s="2">
        <v>16956900000000</v>
      </c>
      <c r="H1444" s="2">
        <v>16902800000000</v>
      </c>
      <c r="I1444" s="2">
        <v>16775900000000</v>
      </c>
      <c r="J1444" s="2">
        <v>16585600000000</v>
      </c>
      <c r="K1444" s="2">
        <v>16369400000000</v>
      </c>
      <c r="L1444" s="2">
        <v>16103800000000</v>
      </c>
      <c r="M1444" s="2">
        <v>15798500000000</v>
      </c>
      <c r="N1444" s="2">
        <v>15448100000000</v>
      </c>
      <c r="O1444" s="2">
        <v>15061000000000</v>
      </c>
      <c r="P1444" s="2">
        <v>14667100000000</v>
      </c>
      <c r="Q1444" s="2">
        <v>14251900000000</v>
      </c>
      <c r="R1444" s="2">
        <v>13833900000000</v>
      </c>
      <c r="S1444" s="2">
        <v>13394300000000</v>
      </c>
      <c r="T1444" s="2">
        <v>12936400000000</v>
      </c>
      <c r="U1444" s="2">
        <v>12474200000000</v>
      </c>
      <c r="V1444" s="2">
        <v>12026300000000</v>
      </c>
      <c r="W1444" s="2">
        <v>11600300000000</v>
      </c>
      <c r="X1444" s="2">
        <v>11199900000000</v>
      </c>
      <c r="Y1444" s="2">
        <v>10835800000000</v>
      </c>
      <c r="Z1444" s="2">
        <v>10517100000000</v>
      </c>
      <c r="AA1444" s="2">
        <v>10239700000000</v>
      </c>
      <c r="AB1444" s="2">
        <v>10011400000000</v>
      </c>
      <c r="AC1444" s="2">
        <v>9828810000000</v>
      </c>
      <c r="AD1444" s="2">
        <v>9685220000000</v>
      </c>
      <c r="AE1444" s="2">
        <v>9581690000000</v>
      </c>
      <c r="AF1444" s="2">
        <v>9509270000000</v>
      </c>
      <c r="AG1444" s="2">
        <v>9462120000000</v>
      </c>
    </row>
    <row r="1445" spans="1:33">
      <c r="A1445" s="115" t="s">
        <v>1463</v>
      </c>
      <c r="B1445" s="115" t="s">
        <v>19</v>
      </c>
      <c r="C1445" s="2">
        <v>4164240000000</v>
      </c>
      <c r="D1445" s="2">
        <v>4351850000000</v>
      </c>
      <c r="E1445" s="2">
        <v>4425780000000</v>
      </c>
      <c r="F1445" s="2">
        <v>4463140000000</v>
      </c>
      <c r="G1445" s="2">
        <v>4491810000000</v>
      </c>
      <c r="H1445" s="2">
        <v>4496490000000</v>
      </c>
      <c r="I1445" s="2">
        <v>4502330000000</v>
      </c>
      <c r="J1445" s="2">
        <v>4463060000000</v>
      </c>
      <c r="K1445" s="2">
        <v>4438140000000</v>
      </c>
      <c r="L1445" s="2">
        <v>4397840000000</v>
      </c>
      <c r="M1445" s="2">
        <v>4361020000000</v>
      </c>
      <c r="N1445" s="2">
        <v>4328500000000</v>
      </c>
      <c r="O1445" s="2">
        <v>4271640000000</v>
      </c>
      <c r="P1445" s="2">
        <v>4223320000000</v>
      </c>
      <c r="Q1445" s="2">
        <v>4172910000000</v>
      </c>
      <c r="R1445" s="2">
        <v>4139210000000</v>
      </c>
      <c r="S1445" s="2">
        <v>4082500000000</v>
      </c>
      <c r="T1445" s="2">
        <v>4030530000000</v>
      </c>
      <c r="U1445" s="2">
        <v>3984370000000</v>
      </c>
      <c r="V1445" s="2">
        <v>3929360000000</v>
      </c>
      <c r="W1445" s="2">
        <v>3880670000000</v>
      </c>
      <c r="X1445" s="2">
        <v>3848380000000</v>
      </c>
      <c r="Y1445" s="2">
        <v>3804100000000</v>
      </c>
      <c r="Z1445" s="2">
        <v>3778560000000</v>
      </c>
      <c r="AA1445" s="2">
        <v>3746830000000</v>
      </c>
      <c r="AB1445" s="2">
        <v>3728010000000</v>
      </c>
      <c r="AC1445" s="2">
        <v>3707220000000</v>
      </c>
      <c r="AD1445" s="2">
        <v>3692050000000</v>
      </c>
      <c r="AE1445" s="2">
        <v>3686460000000</v>
      </c>
      <c r="AF1445" s="2">
        <v>3684750000000</v>
      </c>
      <c r="AG1445" s="2">
        <v>3687900000000</v>
      </c>
    </row>
    <row r="1446" spans="1:33">
      <c r="A1446" s="115" t="s">
        <v>1464</v>
      </c>
      <c r="B1446" s="115" t="s">
        <v>19</v>
      </c>
      <c r="C1446" s="2">
        <v>248420000000</v>
      </c>
      <c r="D1446" s="2">
        <v>259607000000</v>
      </c>
      <c r="E1446" s="2">
        <v>263947000000</v>
      </c>
      <c r="F1446" s="2">
        <v>266257000000</v>
      </c>
      <c r="G1446" s="2">
        <v>268063000000</v>
      </c>
      <c r="H1446" s="2">
        <v>268822000000</v>
      </c>
      <c r="I1446" s="2">
        <v>268813000000</v>
      </c>
      <c r="J1446" s="2">
        <v>266608000000</v>
      </c>
      <c r="K1446" s="2">
        <v>264765000000</v>
      </c>
      <c r="L1446" s="2">
        <v>262057000000</v>
      </c>
      <c r="M1446" s="2">
        <v>259352000000</v>
      </c>
      <c r="N1446" s="2">
        <v>256695000000</v>
      </c>
      <c r="O1446" s="2">
        <v>252928000000</v>
      </c>
      <c r="P1446" s="2">
        <v>249436000000</v>
      </c>
      <c r="Q1446" s="2">
        <v>245869000000</v>
      </c>
      <c r="R1446" s="2">
        <v>243052000000</v>
      </c>
      <c r="S1446" s="2">
        <v>239190000000</v>
      </c>
      <c r="T1446" s="2">
        <v>235433000000</v>
      </c>
      <c r="U1446" s="2">
        <v>231950000000</v>
      </c>
      <c r="V1446" s="2">
        <v>228137000000</v>
      </c>
      <c r="W1446" s="2">
        <v>224665000000</v>
      </c>
      <c r="X1446" s="2">
        <v>221987000000</v>
      </c>
      <c r="Y1446" s="2">
        <v>218954000000</v>
      </c>
      <c r="Z1446" s="2">
        <v>216898000000</v>
      </c>
      <c r="AA1446" s="2">
        <v>214717000000</v>
      </c>
      <c r="AB1446" s="2">
        <v>213215000000</v>
      </c>
      <c r="AC1446" s="2">
        <v>211739000000</v>
      </c>
      <c r="AD1446" s="2">
        <v>210601000000</v>
      </c>
      <c r="AE1446" s="2">
        <v>210065000000</v>
      </c>
      <c r="AF1446" s="2">
        <v>209825000000</v>
      </c>
      <c r="AG1446" s="2">
        <v>209871000000</v>
      </c>
    </row>
    <row r="1447" spans="1:33">
      <c r="A1447" s="115" t="s">
        <v>1465</v>
      </c>
      <c r="B1447" s="115" t="s">
        <v>19</v>
      </c>
      <c r="C1447" s="2">
        <v>140845000000</v>
      </c>
      <c r="D1447" s="2">
        <v>147544000000</v>
      </c>
      <c r="E1447" s="2">
        <v>150739000000</v>
      </c>
      <c r="F1447" s="2">
        <v>152370000000</v>
      </c>
      <c r="G1447" s="2">
        <v>153680000000</v>
      </c>
      <c r="H1447" s="2">
        <v>154238000000</v>
      </c>
      <c r="I1447" s="2">
        <v>154652000000</v>
      </c>
      <c r="J1447" s="2">
        <v>153423000000</v>
      </c>
      <c r="K1447" s="2">
        <v>152711000000</v>
      </c>
      <c r="L1447" s="2">
        <v>151463000000</v>
      </c>
      <c r="M1447" s="2">
        <v>150396000000</v>
      </c>
      <c r="N1447" s="2">
        <v>149576000000</v>
      </c>
      <c r="O1447" s="2">
        <v>147880000000</v>
      </c>
      <c r="P1447" s="2">
        <v>146512000000</v>
      </c>
      <c r="Q1447" s="2">
        <v>145121000000</v>
      </c>
      <c r="R1447" s="2">
        <v>144380000000</v>
      </c>
      <c r="S1447" s="2">
        <v>142772000000</v>
      </c>
      <c r="T1447" s="2">
        <v>141368000000</v>
      </c>
      <c r="U1447" s="2">
        <v>140221000000</v>
      </c>
      <c r="V1447" s="2">
        <v>138690000000</v>
      </c>
      <c r="W1447" s="2">
        <v>137409000000</v>
      </c>
      <c r="X1447" s="2">
        <v>136720000000</v>
      </c>
      <c r="Y1447" s="2">
        <v>135513000000</v>
      </c>
      <c r="Z1447" s="2">
        <v>134969000000</v>
      </c>
      <c r="AA1447" s="2">
        <v>134182000000</v>
      </c>
      <c r="AB1447" s="2">
        <v>133803000000</v>
      </c>
      <c r="AC1447" s="2">
        <v>133285000000</v>
      </c>
      <c r="AD1447" s="2">
        <v>132919000000</v>
      </c>
      <c r="AE1447" s="2">
        <v>132886000000</v>
      </c>
      <c r="AF1447" s="2">
        <v>132966000000</v>
      </c>
      <c r="AG1447" s="2">
        <v>133186000000</v>
      </c>
    </row>
    <row r="1448" spans="1:33">
      <c r="A1448" s="115" t="s">
        <v>1466</v>
      </c>
      <c r="B1448" s="115" t="s">
        <v>19</v>
      </c>
      <c r="C1448" s="2">
        <v>188071000000</v>
      </c>
      <c r="D1448" s="2">
        <v>196078000000</v>
      </c>
      <c r="E1448" s="2">
        <v>199798000000</v>
      </c>
      <c r="F1448" s="2">
        <v>201705000000</v>
      </c>
      <c r="G1448" s="2">
        <v>202799000000</v>
      </c>
      <c r="H1448" s="2">
        <v>203430000000</v>
      </c>
      <c r="I1448" s="2">
        <v>204929000000</v>
      </c>
      <c r="J1448" s="2">
        <v>201116000000</v>
      </c>
      <c r="K1448" s="2">
        <v>200634000000</v>
      </c>
      <c r="L1448" s="2">
        <v>198755000000</v>
      </c>
      <c r="M1448" s="2">
        <v>198374000000</v>
      </c>
      <c r="N1448" s="2">
        <v>200242000000</v>
      </c>
      <c r="O1448" s="2">
        <v>197643000000</v>
      </c>
      <c r="P1448" s="2">
        <v>197219000000</v>
      </c>
      <c r="Q1448" s="2">
        <v>196470000000</v>
      </c>
      <c r="R1448" s="2">
        <v>198248000000</v>
      </c>
      <c r="S1448" s="2">
        <v>195774000000</v>
      </c>
      <c r="T1448" s="2">
        <v>195191000000</v>
      </c>
      <c r="U1448" s="2">
        <v>196141000000</v>
      </c>
      <c r="V1448" s="2">
        <v>193841000000</v>
      </c>
      <c r="W1448" s="2">
        <v>193302000000</v>
      </c>
      <c r="X1448" s="2">
        <v>194931000000</v>
      </c>
      <c r="Y1448" s="2">
        <v>192546000000</v>
      </c>
      <c r="Z1448" s="2">
        <v>192391000000</v>
      </c>
      <c r="AA1448" s="2">
        <v>191519000000</v>
      </c>
      <c r="AB1448" s="2">
        <v>191676000000</v>
      </c>
      <c r="AC1448" s="2">
        <v>191178000000</v>
      </c>
      <c r="AD1448" s="2">
        <v>190900000000</v>
      </c>
      <c r="AE1448" s="2">
        <v>191151000000</v>
      </c>
      <c r="AF1448" s="2">
        <v>191182000000</v>
      </c>
      <c r="AG1448" s="2">
        <v>191112000000</v>
      </c>
    </row>
    <row r="1449" spans="1:33">
      <c r="A1449" s="115" t="s">
        <v>1467</v>
      </c>
      <c r="B1449" s="115" t="s">
        <v>19</v>
      </c>
      <c r="C1449" s="2">
        <v>55427900000</v>
      </c>
      <c r="D1449" s="2">
        <v>58028300000</v>
      </c>
      <c r="E1449" s="2">
        <v>59469600000</v>
      </c>
      <c r="F1449" s="2">
        <v>60164700000</v>
      </c>
      <c r="G1449" s="2">
        <v>60769500000</v>
      </c>
      <c r="H1449" s="2">
        <v>60950100000</v>
      </c>
      <c r="I1449" s="2">
        <v>61230900000</v>
      </c>
      <c r="J1449" s="2">
        <v>60865300000</v>
      </c>
      <c r="K1449" s="2">
        <v>60714300000</v>
      </c>
      <c r="L1449" s="2">
        <v>60372600000</v>
      </c>
      <c r="M1449" s="2">
        <v>60102900000</v>
      </c>
      <c r="N1449" s="2">
        <v>59909100000</v>
      </c>
      <c r="O1449" s="2">
        <v>59445100000</v>
      </c>
      <c r="P1449" s="2">
        <v>59091700000</v>
      </c>
      <c r="Q1449" s="2">
        <v>58746800000</v>
      </c>
      <c r="R1449" s="2">
        <v>58661500000</v>
      </c>
      <c r="S1449" s="2">
        <v>58293100000</v>
      </c>
      <c r="T1449" s="2">
        <v>57976600000</v>
      </c>
      <c r="U1449" s="2">
        <v>57728800000</v>
      </c>
      <c r="V1449" s="2">
        <v>57406800000</v>
      </c>
      <c r="W1449" s="2">
        <v>57114900000</v>
      </c>
      <c r="X1449" s="2">
        <v>57042500000</v>
      </c>
      <c r="Y1449" s="2">
        <v>56820300000</v>
      </c>
      <c r="Z1449" s="2">
        <v>56831500000</v>
      </c>
      <c r="AA1449" s="2">
        <v>56675800000</v>
      </c>
      <c r="AB1449" s="2">
        <v>56672000000</v>
      </c>
      <c r="AC1449" s="2">
        <v>56573900000</v>
      </c>
      <c r="AD1449" s="2">
        <v>56520800000</v>
      </c>
      <c r="AE1449" s="2">
        <v>56586900000</v>
      </c>
      <c r="AF1449" s="2">
        <v>56692700000</v>
      </c>
      <c r="AG1449" s="2">
        <v>56865700000</v>
      </c>
    </row>
    <row r="1450" spans="1:33">
      <c r="A1450" s="115" t="s">
        <v>1468</v>
      </c>
      <c r="B1450" s="115" t="s">
        <v>19</v>
      </c>
      <c r="C1450" s="2">
        <v>44700400000</v>
      </c>
      <c r="D1450" s="2">
        <v>46512000000</v>
      </c>
      <c r="E1450" s="2">
        <v>47260200000</v>
      </c>
      <c r="F1450" s="2">
        <v>47656200000</v>
      </c>
      <c r="G1450" s="2">
        <v>47972100000</v>
      </c>
      <c r="H1450" s="2">
        <v>48115200000</v>
      </c>
      <c r="I1450" s="2">
        <v>48169700000</v>
      </c>
      <c r="J1450" s="2">
        <v>47716800000</v>
      </c>
      <c r="K1450" s="2">
        <v>47420900000</v>
      </c>
      <c r="L1450" s="2">
        <v>46947400000</v>
      </c>
      <c r="M1450" s="2">
        <v>46524400000</v>
      </c>
      <c r="N1450" s="2">
        <v>46177600000</v>
      </c>
      <c r="O1450" s="2">
        <v>45522200000</v>
      </c>
      <c r="P1450" s="2">
        <v>44972200000</v>
      </c>
      <c r="Q1450" s="2">
        <v>44402300000</v>
      </c>
      <c r="R1450" s="2">
        <v>44028900000</v>
      </c>
      <c r="S1450" s="2">
        <v>43365600000</v>
      </c>
      <c r="T1450" s="2">
        <v>42775700000</v>
      </c>
      <c r="U1450" s="2">
        <v>42274600000</v>
      </c>
      <c r="V1450" s="2">
        <v>41624000000</v>
      </c>
      <c r="W1450" s="2">
        <v>41073600000</v>
      </c>
      <c r="X1450" s="2">
        <v>40713600000</v>
      </c>
      <c r="Y1450" s="2">
        <v>40177000000</v>
      </c>
      <c r="Z1450" s="2">
        <v>39860700000</v>
      </c>
      <c r="AA1450" s="2">
        <v>39493600000</v>
      </c>
      <c r="AB1450" s="2">
        <v>39262700000</v>
      </c>
      <c r="AC1450" s="2">
        <v>39012400000</v>
      </c>
      <c r="AD1450" s="2">
        <v>38820100000</v>
      </c>
      <c r="AE1450" s="2">
        <v>38737200000</v>
      </c>
      <c r="AF1450" s="2">
        <v>38693900000</v>
      </c>
      <c r="AG1450" s="2">
        <v>38692000000</v>
      </c>
    </row>
    <row r="1451" spans="1:33">
      <c r="A1451" s="115" t="s">
        <v>1469</v>
      </c>
      <c r="B1451" s="115" t="s">
        <v>19</v>
      </c>
      <c r="C1451" s="2">
        <v>65561000000</v>
      </c>
      <c r="D1451" s="2">
        <v>70094500000</v>
      </c>
      <c r="E1451" s="2">
        <v>71474000000</v>
      </c>
      <c r="F1451" s="2">
        <v>72562300000</v>
      </c>
      <c r="G1451" s="2">
        <v>73405500000</v>
      </c>
      <c r="H1451" s="2">
        <v>73984800000</v>
      </c>
      <c r="I1451" s="2">
        <v>74268900000</v>
      </c>
      <c r="J1451" s="2">
        <v>74257400000</v>
      </c>
      <c r="K1451" s="2">
        <v>74359700000</v>
      </c>
      <c r="L1451" s="2">
        <v>74118400000</v>
      </c>
      <c r="M1451" s="2">
        <v>73180100000</v>
      </c>
      <c r="N1451" s="2">
        <v>72159700000</v>
      </c>
      <c r="O1451" s="2">
        <v>70979800000</v>
      </c>
      <c r="P1451" s="2">
        <v>69799800000</v>
      </c>
      <c r="Q1451" s="2">
        <v>68595300000</v>
      </c>
      <c r="R1451" s="2">
        <v>67510100000</v>
      </c>
      <c r="S1451" s="2">
        <v>66248100000</v>
      </c>
      <c r="T1451" s="2">
        <v>64924900000</v>
      </c>
      <c r="U1451" s="2">
        <v>63634700000</v>
      </c>
      <c r="V1451" s="2">
        <v>62363900000</v>
      </c>
      <c r="W1451" s="2">
        <v>61202500000</v>
      </c>
      <c r="X1451" s="2">
        <v>60175900000</v>
      </c>
      <c r="Y1451" s="2">
        <v>59183700000</v>
      </c>
      <c r="Z1451" s="2">
        <v>58407900000</v>
      </c>
      <c r="AA1451" s="2">
        <v>57725800000</v>
      </c>
      <c r="AB1451" s="2">
        <v>57220900000</v>
      </c>
      <c r="AC1451" s="2">
        <v>56770000000</v>
      </c>
      <c r="AD1451" s="2">
        <v>56360000000</v>
      </c>
      <c r="AE1451" s="2">
        <v>56176300000</v>
      </c>
      <c r="AF1451" s="2">
        <v>56090500000</v>
      </c>
      <c r="AG1451" s="2">
        <v>56097200000</v>
      </c>
    </row>
    <row r="1452" spans="1:33">
      <c r="A1452" s="115" t="s">
        <v>1470</v>
      </c>
      <c r="B1452" s="115" t="s">
        <v>19</v>
      </c>
      <c r="C1452" s="2">
        <v>13108600000</v>
      </c>
      <c r="D1452" s="2">
        <v>14014900000</v>
      </c>
      <c r="E1452" s="2">
        <v>14290400000</v>
      </c>
      <c r="F1452" s="2">
        <v>14507800000</v>
      </c>
      <c r="G1452" s="2">
        <v>14676200000</v>
      </c>
      <c r="H1452" s="2">
        <v>14791900000</v>
      </c>
      <c r="I1452" s="2">
        <v>14848500000</v>
      </c>
      <c r="J1452" s="2">
        <v>14846000000</v>
      </c>
      <c r="K1452" s="2">
        <v>14866300000</v>
      </c>
      <c r="L1452" s="2">
        <v>14817900000</v>
      </c>
      <c r="M1452" s="2">
        <v>14630000000</v>
      </c>
      <c r="N1452" s="2">
        <v>14425700000</v>
      </c>
      <c r="O1452" s="2">
        <v>14189400000</v>
      </c>
      <c r="P1452" s="2">
        <v>13953000000</v>
      </c>
      <c r="Q1452" s="2">
        <v>13711600000</v>
      </c>
      <c r="R1452" s="2">
        <v>13494100000</v>
      </c>
      <c r="S1452" s="2">
        <v>13241000000</v>
      </c>
      <c r="T1452" s="2">
        <v>12975700000</v>
      </c>
      <c r="U1452" s="2">
        <v>12716900000</v>
      </c>
      <c r="V1452" s="2">
        <v>12461800000</v>
      </c>
      <c r="W1452" s="2">
        <v>12228600000</v>
      </c>
      <c r="X1452" s="2">
        <v>12022300000</v>
      </c>
      <c r="Y1452" s="2">
        <v>11822800000</v>
      </c>
      <c r="Z1452" s="2">
        <v>11666500000</v>
      </c>
      <c r="AA1452" s="2">
        <v>11528900000</v>
      </c>
      <c r="AB1452" s="2">
        <v>11426700000</v>
      </c>
      <c r="AC1452" s="2">
        <v>11335300000</v>
      </c>
      <c r="AD1452" s="2">
        <v>11252200000</v>
      </c>
      <c r="AE1452" s="2">
        <v>11214300000</v>
      </c>
      <c r="AF1452" s="2">
        <v>11196100000</v>
      </c>
      <c r="AG1452" s="2">
        <v>11196200000</v>
      </c>
    </row>
    <row r="1453" spans="1:33">
      <c r="A1453" s="115" t="s">
        <v>1471</v>
      </c>
      <c r="B1453" s="115" t="s">
        <v>19</v>
      </c>
      <c r="C1453" s="115">
        <v>0</v>
      </c>
      <c r="D1453" s="115">
        <v>0</v>
      </c>
      <c r="E1453" s="115">
        <v>0</v>
      </c>
      <c r="F1453" s="115">
        <v>0</v>
      </c>
      <c r="G1453" s="115">
        <v>0</v>
      </c>
      <c r="H1453" s="115">
        <v>0</v>
      </c>
      <c r="I1453" s="115">
        <v>0</v>
      </c>
      <c r="J1453" s="115">
        <v>0</v>
      </c>
      <c r="K1453" s="115">
        <v>0</v>
      </c>
      <c r="L1453" s="115">
        <v>0</v>
      </c>
      <c r="M1453" s="115">
        <v>0</v>
      </c>
      <c r="N1453" s="115">
        <v>0</v>
      </c>
      <c r="O1453" s="115">
        <v>0</v>
      </c>
      <c r="P1453" s="115">
        <v>0</v>
      </c>
      <c r="Q1453" s="115">
        <v>0</v>
      </c>
      <c r="R1453" s="115">
        <v>0</v>
      </c>
      <c r="S1453" s="115">
        <v>0</v>
      </c>
      <c r="T1453" s="115">
        <v>0</v>
      </c>
      <c r="U1453" s="115">
        <v>0</v>
      </c>
      <c r="V1453" s="115">
        <v>0</v>
      </c>
      <c r="W1453" s="115">
        <v>0</v>
      </c>
      <c r="X1453" s="115">
        <v>0</v>
      </c>
      <c r="Y1453" s="115">
        <v>0</v>
      </c>
      <c r="Z1453" s="115">
        <v>0</v>
      </c>
      <c r="AA1453" s="115">
        <v>0</v>
      </c>
      <c r="AB1453" s="115">
        <v>0</v>
      </c>
      <c r="AC1453" s="115">
        <v>0</v>
      </c>
      <c r="AD1453" s="115">
        <v>0</v>
      </c>
      <c r="AE1453" s="115">
        <v>0</v>
      </c>
      <c r="AF1453" s="115">
        <v>0</v>
      </c>
      <c r="AG1453" s="115">
        <v>0</v>
      </c>
    </row>
    <row r="1454" spans="1:33">
      <c r="A1454" s="115" t="s">
        <v>1472</v>
      </c>
      <c r="B1454" s="115" t="s">
        <v>19</v>
      </c>
      <c r="C1454" s="2">
        <v>676386000000000</v>
      </c>
      <c r="D1454" s="2">
        <v>1245870000000000</v>
      </c>
      <c r="E1454" s="2">
        <v>1163310000000000</v>
      </c>
      <c r="F1454" s="2">
        <v>957312000000000</v>
      </c>
      <c r="G1454" s="2">
        <v>756074000000000</v>
      </c>
      <c r="H1454" s="2">
        <v>576029000000000</v>
      </c>
      <c r="I1454" s="2">
        <v>507570000000000</v>
      </c>
      <c r="J1454" s="2">
        <v>555587000000000</v>
      </c>
      <c r="K1454" s="2">
        <v>606542000000000</v>
      </c>
      <c r="L1454" s="2">
        <v>638520000000000</v>
      </c>
      <c r="M1454" s="2">
        <v>647299000000000</v>
      </c>
      <c r="N1454" s="2">
        <v>649514000000000</v>
      </c>
      <c r="O1454" s="2">
        <v>650885000000000</v>
      </c>
      <c r="P1454" s="2">
        <v>655692000000000</v>
      </c>
      <c r="Q1454" s="2">
        <v>643166000000000</v>
      </c>
      <c r="R1454" s="2">
        <v>634624000000000</v>
      </c>
      <c r="S1454" s="2">
        <v>638365000000000</v>
      </c>
      <c r="T1454" s="2">
        <v>630356000000000</v>
      </c>
      <c r="U1454" s="2">
        <v>604950000000000</v>
      </c>
      <c r="V1454" s="2">
        <v>597562000000000</v>
      </c>
      <c r="W1454" s="2">
        <v>593640000000000</v>
      </c>
      <c r="X1454" s="2">
        <v>592175000000000</v>
      </c>
      <c r="Y1454" s="2">
        <v>594472000000000</v>
      </c>
      <c r="Z1454" s="2">
        <v>591085000000000</v>
      </c>
      <c r="AA1454" s="2">
        <v>596066000000000</v>
      </c>
      <c r="AB1454" s="2">
        <v>574708000000000</v>
      </c>
      <c r="AC1454" s="2">
        <v>567055000000000</v>
      </c>
      <c r="AD1454" s="2">
        <v>568110000000000</v>
      </c>
      <c r="AE1454" s="2">
        <v>555541000000000</v>
      </c>
      <c r="AF1454" s="2">
        <v>547079000000000</v>
      </c>
      <c r="AG1454" s="2">
        <v>550167000000000</v>
      </c>
    </row>
    <row r="1455" spans="1:33">
      <c r="A1455" s="115" t="s">
        <v>1473</v>
      </c>
      <c r="B1455" s="115" t="s">
        <v>19</v>
      </c>
      <c r="C1455" s="2">
        <v>523752000000000</v>
      </c>
      <c r="D1455" s="2">
        <v>316603000000000</v>
      </c>
      <c r="E1455" s="2">
        <v>366433000000000</v>
      </c>
      <c r="F1455" s="2">
        <v>466906000000000</v>
      </c>
      <c r="G1455" s="2">
        <v>535110000000000</v>
      </c>
      <c r="H1455" s="2">
        <v>535523000000000</v>
      </c>
      <c r="I1455" s="2">
        <v>530187000000000</v>
      </c>
      <c r="J1455" s="2">
        <v>550146000000000</v>
      </c>
      <c r="K1455" s="2">
        <v>549356000000000</v>
      </c>
      <c r="L1455" s="2">
        <v>540782000000000</v>
      </c>
      <c r="M1455" s="2">
        <v>533429000000000</v>
      </c>
      <c r="N1455" s="2">
        <v>531220000000000</v>
      </c>
      <c r="O1455" s="2">
        <v>525669000000000</v>
      </c>
      <c r="P1455" s="2">
        <v>521381000000000</v>
      </c>
      <c r="Q1455" s="2">
        <v>522448000000000</v>
      </c>
      <c r="R1455" s="2">
        <v>522430000000000</v>
      </c>
      <c r="S1455" s="2">
        <v>521635000000000</v>
      </c>
      <c r="T1455" s="2">
        <v>525281000000000</v>
      </c>
      <c r="U1455" s="2">
        <v>531126000000000</v>
      </c>
      <c r="V1455" s="2">
        <v>533661000000000</v>
      </c>
      <c r="W1455" s="2">
        <v>534781000000000</v>
      </c>
      <c r="X1455" s="2">
        <v>534199000000000</v>
      </c>
      <c r="Y1455" s="2">
        <v>531926000000000</v>
      </c>
      <c r="Z1455" s="2">
        <v>534243000000000</v>
      </c>
      <c r="AA1455" s="2">
        <v>534030000000000</v>
      </c>
      <c r="AB1455" s="2">
        <v>537797000000000</v>
      </c>
      <c r="AC1455" s="2">
        <v>539998000000000</v>
      </c>
      <c r="AD1455" s="2">
        <v>536065000000000</v>
      </c>
      <c r="AE1455" s="2">
        <v>537842000000000</v>
      </c>
      <c r="AF1455" s="2">
        <v>542553000000000</v>
      </c>
      <c r="AG1455" s="2">
        <v>538351000000000</v>
      </c>
    </row>
    <row r="1456" spans="1:33">
      <c r="A1456" s="115" t="s">
        <v>1474</v>
      </c>
      <c r="B1456" s="115" t="s">
        <v>19</v>
      </c>
      <c r="C1456" s="115">
        <v>0</v>
      </c>
      <c r="D1456" s="115">
        <v>0</v>
      </c>
      <c r="E1456" s="115">
        <v>0</v>
      </c>
      <c r="F1456" s="115">
        <v>0</v>
      </c>
      <c r="G1456" s="115">
        <v>0</v>
      </c>
      <c r="H1456" s="115">
        <v>0</v>
      </c>
      <c r="I1456" s="115">
        <v>0</v>
      </c>
      <c r="J1456" s="115">
        <v>0</v>
      </c>
      <c r="K1456" s="115">
        <v>0</v>
      </c>
      <c r="L1456" s="115">
        <v>0</v>
      </c>
      <c r="M1456" s="115">
        <v>0</v>
      </c>
      <c r="N1456" s="115">
        <v>0</v>
      </c>
      <c r="O1456" s="115">
        <v>0</v>
      </c>
      <c r="P1456" s="115">
        <v>0</v>
      </c>
      <c r="Q1456" s="115">
        <v>0</v>
      </c>
      <c r="R1456" s="115">
        <v>0</v>
      </c>
      <c r="S1456" s="115">
        <v>0</v>
      </c>
      <c r="T1456" s="115">
        <v>0</v>
      </c>
      <c r="U1456" s="115">
        <v>0</v>
      </c>
      <c r="V1456" s="115">
        <v>0</v>
      </c>
      <c r="W1456" s="115">
        <v>0</v>
      </c>
      <c r="X1456" s="115">
        <v>0</v>
      </c>
      <c r="Y1456" s="115">
        <v>0</v>
      </c>
      <c r="Z1456" s="115">
        <v>0</v>
      </c>
      <c r="AA1456" s="115">
        <v>0</v>
      </c>
      <c r="AB1456" s="115">
        <v>0</v>
      </c>
      <c r="AC1456" s="115">
        <v>0</v>
      </c>
      <c r="AD1456" s="115">
        <v>0</v>
      </c>
      <c r="AE1456" s="115">
        <v>0</v>
      </c>
      <c r="AF1456" s="115">
        <v>0</v>
      </c>
      <c r="AG1456" s="115">
        <v>0</v>
      </c>
    </row>
    <row r="1457" spans="1:33">
      <c r="A1457" s="115" t="s">
        <v>1475</v>
      </c>
      <c r="B1457" s="115" t="s">
        <v>19</v>
      </c>
      <c r="C1457" s="115">
        <v>0</v>
      </c>
      <c r="D1457" s="115">
        <v>0</v>
      </c>
      <c r="E1457" s="115">
        <v>0</v>
      </c>
      <c r="F1457" s="115">
        <v>0</v>
      </c>
      <c r="G1457" s="115">
        <v>0</v>
      </c>
      <c r="H1457" s="115">
        <v>0</v>
      </c>
      <c r="I1457" s="115">
        <v>0</v>
      </c>
      <c r="J1457" s="115">
        <v>0</v>
      </c>
      <c r="K1457" s="115">
        <v>0</v>
      </c>
      <c r="L1457" s="115">
        <v>0</v>
      </c>
      <c r="M1457" s="115">
        <v>0</v>
      </c>
      <c r="N1457" s="115">
        <v>0</v>
      </c>
      <c r="O1457" s="115">
        <v>0</v>
      </c>
      <c r="P1457" s="115">
        <v>0</v>
      </c>
      <c r="Q1457" s="115">
        <v>0</v>
      </c>
      <c r="R1457" s="115">
        <v>0</v>
      </c>
      <c r="S1457" s="115">
        <v>0</v>
      </c>
      <c r="T1457" s="115">
        <v>0</v>
      </c>
      <c r="U1457" s="115">
        <v>0</v>
      </c>
      <c r="V1457" s="115">
        <v>0</v>
      </c>
      <c r="W1457" s="115">
        <v>0</v>
      </c>
      <c r="X1457" s="115">
        <v>0</v>
      </c>
      <c r="Y1457" s="115">
        <v>0</v>
      </c>
      <c r="Z1457" s="115">
        <v>0</v>
      </c>
      <c r="AA1457" s="115">
        <v>0</v>
      </c>
      <c r="AB1457" s="115">
        <v>0</v>
      </c>
      <c r="AC1457" s="115">
        <v>0</v>
      </c>
      <c r="AD1457" s="115">
        <v>0</v>
      </c>
      <c r="AE1457" s="115">
        <v>0</v>
      </c>
      <c r="AF1457" s="115">
        <v>0</v>
      </c>
      <c r="AG1457" s="115">
        <v>0</v>
      </c>
    </row>
    <row r="1458" spans="1:33">
      <c r="A1458" s="115" t="s">
        <v>1476</v>
      </c>
      <c r="B1458" s="115" t="s">
        <v>19</v>
      </c>
      <c r="C1458" s="115">
        <v>0</v>
      </c>
      <c r="D1458" s="115">
        <v>0</v>
      </c>
      <c r="E1458" s="115">
        <v>0</v>
      </c>
      <c r="F1458" s="115">
        <v>0</v>
      </c>
      <c r="G1458" s="115">
        <v>0</v>
      </c>
      <c r="H1458" s="115">
        <v>0</v>
      </c>
      <c r="I1458" s="115">
        <v>0</v>
      </c>
      <c r="J1458" s="115">
        <v>0</v>
      </c>
      <c r="K1458" s="115">
        <v>0</v>
      </c>
      <c r="L1458" s="115">
        <v>0</v>
      </c>
      <c r="M1458" s="115">
        <v>0</v>
      </c>
      <c r="N1458" s="115">
        <v>0</v>
      </c>
      <c r="O1458" s="115">
        <v>0</v>
      </c>
      <c r="P1458" s="115">
        <v>0</v>
      </c>
      <c r="Q1458" s="115">
        <v>0</v>
      </c>
      <c r="R1458" s="115">
        <v>0</v>
      </c>
      <c r="S1458" s="115">
        <v>0</v>
      </c>
      <c r="T1458" s="115">
        <v>0</v>
      </c>
      <c r="U1458" s="115">
        <v>0</v>
      </c>
      <c r="V1458" s="115">
        <v>0</v>
      </c>
      <c r="W1458" s="115">
        <v>0</v>
      </c>
      <c r="X1458" s="115">
        <v>0</v>
      </c>
      <c r="Y1458" s="115">
        <v>0</v>
      </c>
      <c r="Z1458" s="115">
        <v>0</v>
      </c>
      <c r="AA1458" s="115">
        <v>0</v>
      </c>
      <c r="AB1458" s="115">
        <v>0</v>
      </c>
      <c r="AC1458" s="115">
        <v>0</v>
      </c>
      <c r="AD1458" s="115">
        <v>0</v>
      </c>
      <c r="AE1458" s="115">
        <v>0</v>
      </c>
      <c r="AF1458" s="115">
        <v>0</v>
      </c>
      <c r="AG1458" s="115">
        <v>0</v>
      </c>
    </row>
    <row r="1459" spans="1:33">
      <c r="A1459" s="115" t="s">
        <v>1477</v>
      </c>
      <c r="B1459" s="115" t="s">
        <v>19</v>
      </c>
      <c r="C1459" s="115">
        <v>0</v>
      </c>
      <c r="D1459" s="115">
        <v>0</v>
      </c>
      <c r="E1459" s="115">
        <v>0</v>
      </c>
      <c r="F1459" s="115">
        <v>0</v>
      </c>
      <c r="G1459" s="115">
        <v>0</v>
      </c>
      <c r="H1459" s="115">
        <v>0</v>
      </c>
      <c r="I1459" s="115">
        <v>0</v>
      </c>
      <c r="J1459" s="115">
        <v>0</v>
      </c>
      <c r="K1459" s="115">
        <v>0</v>
      </c>
      <c r="L1459" s="115">
        <v>0</v>
      </c>
      <c r="M1459" s="115">
        <v>0</v>
      </c>
      <c r="N1459" s="115">
        <v>0</v>
      </c>
      <c r="O1459" s="115">
        <v>0</v>
      </c>
      <c r="P1459" s="115">
        <v>0</v>
      </c>
      <c r="Q1459" s="115">
        <v>0</v>
      </c>
      <c r="R1459" s="115">
        <v>0</v>
      </c>
      <c r="S1459" s="115">
        <v>0</v>
      </c>
      <c r="T1459" s="115">
        <v>0</v>
      </c>
      <c r="U1459" s="115">
        <v>0</v>
      </c>
      <c r="V1459" s="115">
        <v>0</v>
      </c>
      <c r="W1459" s="115">
        <v>0</v>
      </c>
      <c r="X1459" s="115">
        <v>0</v>
      </c>
      <c r="Y1459" s="115">
        <v>0</v>
      </c>
      <c r="Z1459" s="115">
        <v>0</v>
      </c>
      <c r="AA1459" s="115">
        <v>0</v>
      </c>
      <c r="AB1459" s="115">
        <v>0</v>
      </c>
      <c r="AC1459" s="115">
        <v>0</v>
      </c>
      <c r="AD1459" s="115">
        <v>0</v>
      </c>
      <c r="AE1459" s="115">
        <v>0</v>
      </c>
      <c r="AF1459" s="115">
        <v>0</v>
      </c>
      <c r="AG1459" s="115">
        <v>0</v>
      </c>
    </row>
    <row r="1460" spans="1:33">
      <c r="A1460" s="115" t="s">
        <v>1478</v>
      </c>
      <c r="B1460" s="115" t="s">
        <v>19</v>
      </c>
      <c r="C1460" s="115">
        <v>0</v>
      </c>
      <c r="D1460" s="115">
        <v>0</v>
      </c>
      <c r="E1460" s="115">
        <v>0</v>
      </c>
      <c r="F1460" s="115">
        <v>0</v>
      </c>
      <c r="G1460" s="115">
        <v>0</v>
      </c>
      <c r="H1460" s="115">
        <v>0</v>
      </c>
      <c r="I1460" s="115">
        <v>0</v>
      </c>
      <c r="J1460" s="115">
        <v>0</v>
      </c>
      <c r="K1460" s="115">
        <v>0</v>
      </c>
      <c r="L1460" s="115">
        <v>0</v>
      </c>
      <c r="M1460" s="115">
        <v>0</v>
      </c>
      <c r="N1460" s="115">
        <v>0</v>
      </c>
      <c r="O1460" s="115">
        <v>0</v>
      </c>
      <c r="P1460" s="115">
        <v>0</v>
      </c>
      <c r="Q1460" s="115">
        <v>0</v>
      </c>
      <c r="R1460" s="115">
        <v>0</v>
      </c>
      <c r="S1460" s="115">
        <v>0</v>
      </c>
      <c r="T1460" s="115">
        <v>0</v>
      </c>
      <c r="U1460" s="115">
        <v>0</v>
      </c>
      <c r="V1460" s="115">
        <v>0</v>
      </c>
      <c r="W1460" s="115">
        <v>0</v>
      </c>
      <c r="X1460" s="115">
        <v>0</v>
      </c>
      <c r="Y1460" s="115">
        <v>0</v>
      </c>
      <c r="Z1460" s="115">
        <v>0</v>
      </c>
      <c r="AA1460" s="115">
        <v>0</v>
      </c>
      <c r="AB1460" s="115">
        <v>0</v>
      </c>
      <c r="AC1460" s="115">
        <v>0</v>
      </c>
      <c r="AD1460" s="115">
        <v>0</v>
      </c>
      <c r="AE1460" s="115">
        <v>0</v>
      </c>
      <c r="AF1460" s="115">
        <v>0</v>
      </c>
      <c r="AG1460" s="115">
        <v>0</v>
      </c>
    </row>
    <row r="1461" spans="1:33">
      <c r="A1461" s="115" t="s">
        <v>1479</v>
      </c>
      <c r="B1461" s="115" t="s">
        <v>19</v>
      </c>
      <c r="C1461" s="115">
        <v>0</v>
      </c>
      <c r="D1461" s="115">
        <v>0</v>
      </c>
      <c r="E1461" s="115">
        <v>0</v>
      </c>
      <c r="F1461" s="115">
        <v>0</v>
      </c>
      <c r="G1461" s="115">
        <v>0</v>
      </c>
      <c r="H1461" s="115">
        <v>0</v>
      </c>
      <c r="I1461" s="115">
        <v>0</v>
      </c>
      <c r="J1461" s="115">
        <v>0</v>
      </c>
      <c r="K1461" s="115">
        <v>0</v>
      </c>
      <c r="L1461" s="115">
        <v>0</v>
      </c>
      <c r="M1461" s="115">
        <v>0</v>
      </c>
      <c r="N1461" s="115">
        <v>0</v>
      </c>
      <c r="O1461" s="115">
        <v>0</v>
      </c>
      <c r="P1461" s="115">
        <v>0</v>
      </c>
      <c r="Q1461" s="115">
        <v>0</v>
      </c>
      <c r="R1461" s="115">
        <v>0</v>
      </c>
      <c r="S1461" s="115">
        <v>0</v>
      </c>
      <c r="T1461" s="115">
        <v>0</v>
      </c>
      <c r="U1461" s="115">
        <v>0</v>
      </c>
      <c r="V1461" s="115">
        <v>0</v>
      </c>
      <c r="W1461" s="115">
        <v>0</v>
      </c>
      <c r="X1461" s="115">
        <v>0</v>
      </c>
      <c r="Y1461" s="115">
        <v>0</v>
      </c>
      <c r="Z1461" s="115">
        <v>0</v>
      </c>
      <c r="AA1461" s="115">
        <v>0</v>
      </c>
      <c r="AB1461" s="115">
        <v>0</v>
      </c>
      <c r="AC1461" s="115">
        <v>0</v>
      </c>
      <c r="AD1461" s="115">
        <v>0</v>
      </c>
      <c r="AE1461" s="115">
        <v>0</v>
      </c>
      <c r="AF1461" s="115">
        <v>0</v>
      </c>
      <c r="AG1461" s="115">
        <v>0</v>
      </c>
    </row>
    <row r="1462" spans="1:33">
      <c r="A1462" s="115" t="s">
        <v>1480</v>
      </c>
      <c r="B1462" s="115" t="s">
        <v>19</v>
      </c>
      <c r="C1462" s="115">
        <v>0</v>
      </c>
      <c r="D1462" s="115">
        <v>0</v>
      </c>
      <c r="E1462" s="115">
        <v>0</v>
      </c>
      <c r="F1462" s="115">
        <v>0</v>
      </c>
      <c r="G1462" s="115">
        <v>0</v>
      </c>
      <c r="H1462" s="115">
        <v>0</v>
      </c>
      <c r="I1462" s="115">
        <v>0</v>
      </c>
      <c r="J1462" s="115">
        <v>0</v>
      </c>
      <c r="K1462" s="115">
        <v>0</v>
      </c>
      <c r="L1462" s="115">
        <v>0</v>
      </c>
      <c r="M1462" s="115">
        <v>0</v>
      </c>
      <c r="N1462" s="115">
        <v>0</v>
      </c>
      <c r="O1462" s="115">
        <v>0</v>
      </c>
      <c r="P1462" s="115">
        <v>0</v>
      </c>
      <c r="Q1462" s="115">
        <v>0</v>
      </c>
      <c r="R1462" s="115">
        <v>0</v>
      </c>
      <c r="S1462" s="115">
        <v>0</v>
      </c>
      <c r="T1462" s="115">
        <v>0</v>
      </c>
      <c r="U1462" s="115">
        <v>0</v>
      </c>
      <c r="V1462" s="115">
        <v>0</v>
      </c>
      <c r="W1462" s="115">
        <v>0</v>
      </c>
      <c r="X1462" s="115">
        <v>0</v>
      </c>
      <c r="Y1462" s="115">
        <v>0</v>
      </c>
      <c r="Z1462" s="115">
        <v>0</v>
      </c>
      <c r="AA1462" s="115">
        <v>0</v>
      </c>
      <c r="AB1462" s="115">
        <v>0</v>
      </c>
      <c r="AC1462" s="115">
        <v>0</v>
      </c>
      <c r="AD1462" s="115">
        <v>0</v>
      </c>
      <c r="AE1462" s="115">
        <v>0</v>
      </c>
      <c r="AF1462" s="115">
        <v>0</v>
      </c>
      <c r="AG1462" s="115">
        <v>0</v>
      </c>
    </row>
    <row r="1463" spans="1:33">
      <c r="A1463" s="115" t="s">
        <v>1481</v>
      </c>
      <c r="B1463" s="115" t="s">
        <v>19</v>
      </c>
      <c r="C1463" s="2">
        <v>11321600000000</v>
      </c>
      <c r="D1463" s="2">
        <v>11296000000000</v>
      </c>
      <c r="E1463" s="2">
        <v>11192400000000</v>
      </c>
      <c r="F1463" s="2">
        <v>11083000000000</v>
      </c>
      <c r="G1463" s="2">
        <v>10962200000000</v>
      </c>
      <c r="H1463" s="2">
        <v>10896800000000</v>
      </c>
      <c r="I1463" s="2">
        <v>10786100000000</v>
      </c>
      <c r="J1463" s="2">
        <v>10750900000000</v>
      </c>
      <c r="K1463" s="2">
        <v>10716100000000</v>
      </c>
      <c r="L1463" s="2">
        <v>10575200000000</v>
      </c>
      <c r="M1463" s="2">
        <v>10566400000000</v>
      </c>
      <c r="N1463" s="2">
        <v>10545900000000</v>
      </c>
      <c r="O1463" s="2">
        <v>10537500000000</v>
      </c>
      <c r="P1463" s="2">
        <v>10519500000000</v>
      </c>
      <c r="Q1463" s="2">
        <v>10508600000000</v>
      </c>
      <c r="R1463" s="2">
        <v>10487600000000</v>
      </c>
      <c r="S1463" s="2">
        <v>10468700000000</v>
      </c>
      <c r="T1463" s="2">
        <v>10468700000000</v>
      </c>
      <c r="U1463" s="2">
        <v>10468300000000</v>
      </c>
      <c r="V1463" s="2">
        <v>10465800000000</v>
      </c>
      <c r="W1463" s="2">
        <v>10465800000000</v>
      </c>
      <c r="X1463" s="2">
        <v>10461200000000</v>
      </c>
      <c r="Y1463" s="2">
        <v>10460800000000</v>
      </c>
      <c r="Z1463" s="2">
        <v>10460800000000</v>
      </c>
      <c r="AA1463" s="2">
        <v>10460800000000</v>
      </c>
      <c r="AB1463" s="2">
        <v>10456600000000</v>
      </c>
      <c r="AC1463" s="2">
        <v>10456600000000</v>
      </c>
      <c r="AD1463" s="2">
        <v>10456600000000</v>
      </c>
      <c r="AE1463" s="2">
        <v>10455300000000</v>
      </c>
      <c r="AF1463" s="2">
        <v>10443600000000</v>
      </c>
      <c r="AG1463" s="2">
        <v>10443600000000</v>
      </c>
    </row>
    <row r="1464" spans="1:33">
      <c r="A1464" s="115" t="s">
        <v>1482</v>
      </c>
      <c r="B1464" s="115" t="s">
        <v>19</v>
      </c>
      <c r="C1464" s="2">
        <v>113191000000000</v>
      </c>
      <c r="D1464" s="2">
        <v>114701000000000</v>
      </c>
      <c r="E1464" s="2">
        <v>112348000000000</v>
      </c>
      <c r="F1464" s="2">
        <v>109681000000000</v>
      </c>
      <c r="G1464" s="2">
        <v>106641000000000</v>
      </c>
      <c r="H1464" s="2">
        <v>115313000000000</v>
      </c>
      <c r="I1464" s="2">
        <v>116785000000000</v>
      </c>
      <c r="J1464" s="2">
        <v>115868000000000</v>
      </c>
      <c r="K1464" s="2">
        <v>119547000000000</v>
      </c>
      <c r="L1464" s="2">
        <v>123500000000000</v>
      </c>
      <c r="M1464" s="2">
        <v>128067000000000</v>
      </c>
      <c r="N1464" s="2">
        <v>130092000000000</v>
      </c>
      <c r="O1464" s="2">
        <v>132118000000000</v>
      </c>
      <c r="P1464" s="2">
        <v>133743000000000</v>
      </c>
      <c r="Q1464" s="2">
        <v>134855000000000</v>
      </c>
      <c r="R1464" s="2">
        <v>136081000000000</v>
      </c>
      <c r="S1464" s="2">
        <v>136964000000000</v>
      </c>
      <c r="T1464" s="2">
        <v>137535000000000</v>
      </c>
      <c r="U1464" s="2">
        <v>137991000000000</v>
      </c>
      <c r="V1464" s="2">
        <v>138990000000000</v>
      </c>
      <c r="W1464" s="2">
        <v>139733000000000</v>
      </c>
      <c r="X1464" s="2">
        <v>140560000000000</v>
      </c>
      <c r="Y1464" s="2">
        <v>141702000000000</v>
      </c>
      <c r="Z1464" s="2">
        <v>142187000000000</v>
      </c>
      <c r="AA1464" s="2">
        <v>142216000000000</v>
      </c>
      <c r="AB1464" s="2">
        <v>142130000000000</v>
      </c>
      <c r="AC1464" s="2">
        <v>142244000000000</v>
      </c>
      <c r="AD1464" s="2">
        <v>142872000000000</v>
      </c>
      <c r="AE1464" s="2">
        <v>143557000000000</v>
      </c>
      <c r="AF1464" s="2">
        <v>145640000000000</v>
      </c>
      <c r="AG1464" s="2">
        <v>147838000000000</v>
      </c>
    </row>
    <row r="1465" spans="1:33">
      <c r="A1465" s="115" t="s">
        <v>1483</v>
      </c>
      <c r="B1465" s="115" t="s">
        <v>19</v>
      </c>
      <c r="C1465" s="2">
        <v>19182500000000</v>
      </c>
      <c r="D1465" s="2">
        <v>30404000000000</v>
      </c>
      <c r="E1465" s="2">
        <v>29149400000000</v>
      </c>
      <c r="F1465" s="2">
        <v>26833600000000</v>
      </c>
      <c r="G1465" s="2">
        <v>23339800000000</v>
      </c>
      <c r="H1465" s="2">
        <v>24321800000000</v>
      </c>
      <c r="I1465" s="2">
        <v>22658400000000</v>
      </c>
      <c r="J1465" s="2">
        <v>25517200000000</v>
      </c>
      <c r="K1465" s="2">
        <v>27965200000000</v>
      </c>
      <c r="L1465" s="2">
        <v>30036700000000</v>
      </c>
      <c r="M1465" s="2">
        <v>31330000000000</v>
      </c>
      <c r="N1465" s="2">
        <v>31917800000000</v>
      </c>
      <c r="O1465" s="2">
        <v>33075000000000</v>
      </c>
      <c r="P1465" s="2">
        <v>34183000000000</v>
      </c>
      <c r="Q1465" s="2">
        <v>34305000000000</v>
      </c>
      <c r="R1465" s="2">
        <v>34423800000000</v>
      </c>
      <c r="S1465" s="2">
        <v>34725200000000</v>
      </c>
      <c r="T1465" s="2">
        <v>34384900000000</v>
      </c>
      <c r="U1465" s="2">
        <v>33602000000000</v>
      </c>
      <c r="V1465" s="2">
        <v>33189600000000</v>
      </c>
      <c r="W1465" s="2">
        <v>32933700000000</v>
      </c>
      <c r="X1465" s="2">
        <v>32930200000000</v>
      </c>
      <c r="Y1465" s="2">
        <v>33100300000000</v>
      </c>
      <c r="Z1465" s="2">
        <v>32862900000000</v>
      </c>
      <c r="AA1465" s="2">
        <v>33371600000000</v>
      </c>
      <c r="AB1465" s="2">
        <v>33211500000000</v>
      </c>
      <c r="AC1465" s="2">
        <v>33011300000000</v>
      </c>
      <c r="AD1465" s="2">
        <v>33115000000000</v>
      </c>
      <c r="AE1465" s="2">
        <v>32656000000000</v>
      </c>
      <c r="AF1465" s="2">
        <v>32056600000000</v>
      </c>
      <c r="AG1465" s="2">
        <v>32297200000000</v>
      </c>
    </row>
    <row r="1466" spans="1:33">
      <c r="A1466" s="115" t="s">
        <v>1484</v>
      </c>
      <c r="B1466" s="115" t="s">
        <v>19</v>
      </c>
      <c r="C1466" s="115">
        <v>0</v>
      </c>
      <c r="D1466" s="115">
        <v>0</v>
      </c>
      <c r="E1466" s="115">
        <v>0</v>
      </c>
      <c r="F1466" s="115">
        <v>0</v>
      </c>
      <c r="G1466" s="115">
        <v>0</v>
      </c>
      <c r="H1466" s="115">
        <v>0</v>
      </c>
      <c r="I1466" s="115">
        <v>0</v>
      </c>
      <c r="J1466" s="115">
        <v>0</v>
      </c>
      <c r="K1466" s="115">
        <v>0</v>
      </c>
      <c r="L1466" s="115">
        <v>0</v>
      </c>
      <c r="M1466" s="115">
        <v>0</v>
      </c>
      <c r="N1466" s="115">
        <v>0</v>
      </c>
      <c r="O1466" s="115">
        <v>0</v>
      </c>
      <c r="P1466" s="115">
        <v>0</v>
      </c>
      <c r="Q1466" s="115">
        <v>0</v>
      </c>
      <c r="R1466" s="115">
        <v>0</v>
      </c>
      <c r="S1466" s="115">
        <v>0</v>
      </c>
      <c r="T1466" s="115">
        <v>0</v>
      </c>
      <c r="U1466" s="115">
        <v>0</v>
      </c>
      <c r="V1466" s="115">
        <v>0</v>
      </c>
      <c r="W1466" s="115">
        <v>0</v>
      </c>
      <c r="X1466" s="115">
        <v>0</v>
      </c>
      <c r="Y1466" s="115">
        <v>0</v>
      </c>
      <c r="Z1466" s="115">
        <v>0</v>
      </c>
      <c r="AA1466" s="115">
        <v>0</v>
      </c>
      <c r="AB1466" s="115">
        <v>0</v>
      </c>
      <c r="AC1466" s="115">
        <v>0</v>
      </c>
      <c r="AD1466" s="115">
        <v>0</v>
      </c>
      <c r="AE1466" s="115">
        <v>0</v>
      </c>
      <c r="AF1466" s="115">
        <v>0</v>
      </c>
      <c r="AG1466" s="115">
        <v>0</v>
      </c>
    </row>
    <row r="1467" spans="1:33">
      <c r="A1467" s="115" t="s">
        <v>1485</v>
      </c>
      <c r="B1467" s="115" t="s">
        <v>19</v>
      </c>
      <c r="C1467" s="115">
        <v>0</v>
      </c>
      <c r="D1467" s="115">
        <v>0</v>
      </c>
      <c r="E1467" s="115">
        <v>0</v>
      </c>
      <c r="F1467" s="115">
        <v>0</v>
      </c>
      <c r="G1467" s="115">
        <v>0</v>
      </c>
      <c r="H1467" s="115">
        <v>0</v>
      </c>
      <c r="I1467" s="115">
        <v>0</v>
      </c>
      <c r="J1467" s="115">
        <v>0</v>
      </c>
      <c r="K1467" s="115">
        <v>0</v>
      </c>
      <c r="L1467" s="115">
        <v>0</v>
      </c>
      <c r="M1467" s="115">
        <v>0</v>
      </c>
      <c r="N1467" s="115">
        <v>0</v>
      </c>
      <c r="O1467" s="115">
        <v>0</v>
      </c>
      <c r="P1467" s="115">
        <v>0</v>
      </c>
      <c r="Q1467" s="115">
        <v>0</v>
      </c>
      <c r="R1467" s="115">
        <v>0</v>
      </c>
      <c r="S1467" s="115">
        <v>0</v>
      </c>
      <c r="T1467" s="115">
        <v>0</v>
      </c>
      <c r="U1467" s="115">
        <v>0</v>
      </c>
      <c r="V1467" s="115">
        <v>0</v>
      </c>
      <c r="W1467" s="115">
        <v>0</v>
      </c>
      <c r="X1467" s="115">
        <v>0</v>
      </c>
      <c r="Y1467" s="115">
        <v>0</v>
      </c>
      <c r="Z1467" s="115">
        <v>0</v>
      </c>
      <c r="AA1467" s="115">
        <v>0</v>
      </c>
      <c r="AB1467" s="115">
        <v>0</v>
      </c>
      <c r="AC1467" s="115">
        <v>0</v>
      </c>
      <c r="AD1467" s="115">
        <v>0</v>
      </c>
      <c r="AE1467" s="115">
        <v>0</v>
      </c>
      <c r="AF1467" s="115">
        <v>0</v>
      </c>
      <c r="AG1467" s="115">
        <v>0</v>
      </c>
    </row>
    <row r="1468" spans="1:33">
      <c r="A1468" s="115" t="s">
        <v>1486</v>
      </c>
      <c r="B1468" s="115" t="s">
        <v>19</v>
      </c>
      <c r="C1468" s="115">
        <v>0</v>
      </c>
      <c r="D1468" s="115">
        <v>0</v>
      </c>
      <c r="E1468" s="115">
        <v>0</v>
      </c>
      <c r="F1468" s="115">
        <v>0</v>
      </c>
      <c r="G1468" s="115">
        <v>0</v>
      </c>
      <c r="H1468" s="115">
        <v>0</v>
      </c>
      <c r="I1468" s="115">
        <v>0</v>
      </c>
      <c r="J1468" s="115">
        <v>0</v>
      </c>
      <c r="K1468" s="115">
        <v>0</v>
      </c>
      <c r="L1468" s="115">
        <v>0</v>
      </c>
      <c r="M1468" s="115">
        <v>0</v>
      </c>
      <c r="N1468" s="115">
        <v>0</v>
      </c>
      <c r="O1468" s="115">
        <v>0</v>
      </c>
      <c r="P1468" s="115">
        <v>0</v>
      </c>
      <c r="Q1468" s="115">
        <v>0</v>
      </c>
      <c r="R1468" s="115">
        <v>0</v>
      </c>
      <c r="S1468" s="115">
        <v>0</v>
      </c>
      <c r="T1468" s="115">
        <v>0</v>
      </c>
      <c r="U1468" s="115">
        <v>0</v>
      </c>
      <c r="V1468" s="115">
        <v>0</v>
      </c>
      <c r="W1468" s="115">
        <v>0</v>
      </c>
      <c r="X1468" s="115">
        <v>0</v>
      </c>
      <c r="Y1468" s="115">
        <v>0</v>
      </c>
      <c r="Z1468" s="115">
        <v>0</v>
      </c>
      <c r="AA1468" s="115">
        <v>0</v>
      </c>
      <c r="AB1468" s="115">
        <v>0</v>
      </c>
      <c r="AC1468" s="115">
        <v>0</v>
      </c>
      <c r="AD1468" s="115">
        <v>0</v>
      </c>
      <c r="AE1468" s="115">
        <v>0</v>
      </c>
      <c r="AF1468" s="115">
        <v>0</v>
      </c>
      <c r="AG1468" s="115">
        <v>0</v>
      </c>
    </row>
    <row r="1469" spans="1:33">
      <c r="A1469" s="115" t="s">
        <v>1487</v>
      </c>
      <c r="B1469" s="115" t="s">
        <v>19</v>
      </c>
      <c r="C1469" s="2">
        <v>23779100000000</v>
      </c>
      <c r="D1469" s="2">
        <v>23779100000000</v>
      </c>
      <c r="E1469" s="2">
        <v>23779100000000</v>
      </c>
      <c r="F1469" s="2">
        <v>23779100000000</v>
      </c>
      <c r="G1469" s="2">
        <v>23779100000000</v>
      </c>
      <c r="H1469" s="2">
        <v>23779100000000</v>
      </c>
      <c r="I1469" s="2">
        <v>23779100000000</v>
      </c>
      <c r="J1469" s="2">
        <v>23779100000000</v>
      </c>
      <c r="K1469" s="2">
        <v>23779100000000</v>
      </c>
      <c r="L1469" s="2">
        <v>23779100000000</v>
      </c>
      <c r="M1469" s="2">
        <v>23779100000000</v>
      </c>
      <c r="N1469" s="2">
        <v>23779100000000</v>
      </c>
      <c r="O1469" s="2">
        <v>23779100000000</v>
      </c>
      <c r="P1469" s="2">
        <v>23779100000000</v>
      </c>
      <c r="Q1469" s="2">
        <v>23779100000000</v>
      </c>
      <c r="R1469" s="2">
        <v>23779100000000</v>
      </c>
      <c r="S1469" s="2">
        <v>23779100000000</v>
      </c>
      <c r="T1469" s="2">
        <v>23779100000000</v>
      </c>
      <c r="U1469" s="2">
        <v>23779100000000</v>
      </c>
      <c r="V1469" s="2">
        <v>23779100000000</v>
      </c>
      <c r="W1469" s="2">
        <v>23779100000000</v>
      </c>
      <c r="X1469" s="2">
        <v>23779100000000</v>
      </c>
      <c r="Y1469" s="2">
        <v>23779100000000</v>
      </c>
      <c r="Z1469" s="2">
        <v>23779100000000</v>
      </c>
      <c r="AA1469" s="2">
        <v>23779100000000</v>
      </c>
      <c r="AB1469" s="2">
        <v>23779100000000</v>
      </c>
      <c r="AC1469" s="2">
        <v>23779100000000</v>
      </c>
      <c r="AD1469" s="2">
        <v>23779100000000</v>
      </c>
      <c r="AE1469" s="2">
        <v>23779100000000</v>
      </c>
      <c r="AF1469" s="2">
        <v>23779100000000</v>
      </c>
      <c r="AG1469" s="2">
        <v>23779100000000</v>
      </c>
    </row>
    <row r="1470" spans="1:33">
      <c r="A1470" s="115" t="s">
        <v>1488</v>
      </c>
      <c r="B1470" s="115" t="s">
        <v>19</v>
      </c>
      <c r="C1470" s="2">
        <v>8495160000</v>
      </c>
      <c r="D1470" s="2">
        <v>15656700000</v>
      </c>
      <c r="E1470" s="2">
        <v>14627700000</v>
      </c>
      <c r="F1470" s="2">
        <v>12044400000</v>
      </c>
      <c r="G1470" s="2">
        <v>9518070000</v>
      </c>
      <c r="H1470" s="2">
        <v>7255740000</v>
      </c>
      <c r="I1470" s="2">
        <v>6397140000</v>
      </c>
      <c r="J1470" s="2">
        <v>7006390000</v>
      </c>
      <c r="K1470" s="2">
        <v>7653430000</v>
      </c>
      <c r="L1470" s="2">
        <v>8061630000</v>
      </c>
      <c r="M1470" s="2">
        <v>8177240000</v>
      </c>
      <c r="N1470" s="2">
        <v>8210000000</v>
      </c>
      <c r="O1470" s="2">
        <v>8232140000</v>
      </c>
      <c r="P1470" s="2">
        <v>8297770000</v>
      </c>
      <c r="Q1470" s="2">
        <v>8144020000</v>
      </c>
      <c r="R1470" s="2">
        <v>8040560000</v>
      </c>
      <c r="S1470" s="2">
        <v>8092690000</v>
      </c>
      <c r="T1470" s="2">
        <v>7995830000</v>
      </c>
      <c r="U1470" s="2">
        <v>7678060000</v>
      </c>
      <c r="V1470" s="2">
        <v>7588740000</v>
      </c>
      <c r="W1470" s="2">
        <v>7543350000</v>
      </c>
      <c r="X1470" s="2">
        <v>7529150000</v>
      </c>
      <c r="Y1470" s="2">
        <v>7562790000</v>
      </c>
      <c r="Z1470" s="2">
        <v>7524120000</v>
      </c>
      <c r="AA1470" s="2">
        <v>7591990000</v>
      </c>
      <c r="AB1470" s="2">
        <v>7324260000</v>
      </c>
      <c r="AC1470" s="2">
        <v>7230990000</v>
      </c>
      <c r="AD1470" s="2">
        <v>7248700000</v>
      </c>
      <c r="AE1470" s="2">
        <v>7092510000</v>
      </c>
      <c r="AF1470" s="2">
        <v>6988590000</v>
      </c>
      <c r="AG1470" s="2">
        <v>7032190000</v>
      </c>
    </row>
    <row r="1471" spans="1:33">
      <c r="A1471" s="115" t="s">
        <v>1489</v>
      </c>
      <c r="B1471" s="115" t="s">
        <v>19</v>
      </c>
      <c r="C1471" s="2">
        <v>8949780000</v>
      </c>
      <c r="D1471" s="2">
        <v>5410250000</v>
      </c>
      <c r="E1471" s="2">
        <v>6262010000</v>
      </c>
      <c r="F1471" s="2">
        <v>7979280000</v>
      </c>
      <c r="G1471" s="2">
        <v>9145210000</v>
      </c>
      <c r="H1471" s="2">
        <v>9152610000</v>
      </c>
      <c r="I1471" s="2">
        <v>9061740000</v>
      </c>
      <c r="J1471" s="2">
        <v>9403220000</v>
      </c>
      <c r="K1471" s="2">
        <v>9390070000</v>
      </c>
      <c r="L1471" s="2">
        <v>9243860000</v>
      </c>
      <c r="M1471" s="2">
        <v>9118500000</v>
      </c>
      <c r="N1471" s="2">
        <v>9081080000</v>
      </c>
      <c r="O1471" s="2">
        <v>8986510000</v>
      </c>
      <c r="P1471" s="2">
        <v>8913540000</v>
      </c>
      <c r="Q1471" s="2">
        <v>8932120000</v>
      </c>
      <c r="R1471" s="2">
        <v>8932140000</v>
      </c>
      <c r="S1471" s="2">
        <v>8918880000</v>
      </c>
      <c r="T1471" s="2">
        <v>8981540000</v>
      </c>
      <c r="U1471" s="2">
        <v>9081810000</v>
      </c>
      <c r="V1471" s="2">
        <v>9125510000</v>
      </c>
      <c r="W1471" s="2">
        <v>9144990000</v>
      </c>
      <c r="X1471" s="2">
        <v>9135370000</v>
      </c>
      <c r="Y1471" s="2">
        <v>9096850000</v>
      </c>
      <c r="Z1471" s="2">
        <v>9136810000</v>
      </c>
      <c r="AA1471" s="2">
        <v>9133500000</v>
      </c>
      <c r="AB1471" s="2">
        <v>9198270000</v>
      </c>
      <c r="AC1471" s="2">
        <v>9236260000</v>
      </c>
      <c r="AD1471" s="2">
        <v>9169320000</v>
      </c>
      <c r="AE1471" s="2">
        <v>9200060000</v>
      </c>
      <c r="AF1471" s="2">
        <v>9280990000</v>
      </c>
      <c r="AG1471" s="2">
        <v>9209450000</v>
      </c>
    </row>
    <row r="1472" spans="1:33">
      <c r="A1472" s="115" t="s">
        <v>1490</v>
      </c>
      <c r="B1472" s="115" t="s">
        <v>19</v>
      </c>
      <c r="C1472" s="115">
        <v>0</v>
      </c>
      <c r="D1472" s="115">
        <v>0</v>
      </c>
      <c r="E1472" s="115">
        <v>0</v>
      </c>
      <c r="F1472" s="115">
        <v>0</v>
      </c>
      <c r="G1472" s="115">
        <v>0</v>
      </c>
      <c r="H1472" s="115">
        <v>0</v>
      </c>
      <c r="I1472" s="115">
        <v>0</v>
      </c>
      <c r="J1472" s="115">
        <v>0</v>
      </c>
      <c r="K1472" s="115">
        <v>0</v>
      </c>
      <c r="L1472" s="115">
        <v>0</v>
      </c>
      <c r="M1472" s="115">
        <v>0</v>
      </c>
      <c r="N1472" s="115">
        <v>0</v>
      </c>
      <c r="O1472" s="115">
        <v>0</v>
      </c>
      <c r="P1472" s="115">
        <v>0</v>
      </c>
      <c r="Q1472" s="115">
        <v>0</v>
      </c>
      <c r="R1472" s="115">
        <v>0</v>
      </c>
      <c r="S1472" s="115">
        <v>0</v>
      </c>
      <c r="T1472" s="115">
        <v>0</v>
      </c>
      <c r="U1472" s="115">
        <v>0</v>
      </c>
      <c r="V1472" s="115">
        <v>0</v>
      </c>
      <c r="W1472" s="115">
        <v>0</v>
      </c>
      <c r="X1472" s="115">
        <v>0</v>
      </c>
      <c r="Y1472" s="115">
        <v>0</v>
      </c>
      <c r="Z1472" s="115">
        <v>0</v>
      </c>
      <c r="AA1472" s="115">
        <v>0</v>
      </c>
      <c r="AB1472" s="115">
        <v>0</v>
      </c>
      <c r="AC1472" s="115">
        <v>0</v>
      </c>
      <c r="AD1472" s="115">
        <v>0</v>
      </c>
      <c r="AE1472" s="115">
        <v>0</v>
      </c>
      <c r="AF1472" s="115">
        <v>0</v>
      </c>
      <c r="AG1472" s="115">
        <v>0</v>
      </c>
    </row>
    <row r="1473" spans="1:33">
      <c r="A1473" s="115" t="s">
        <v>1491</v>
      </c>
      <c r="B1473" s="115" t="s">
        <v>19</v>
      </c>
      <c r="C1473" s="115">
        <v>0</v>
      </c>
      <c r="D1473" s="115">
        <v>0</v>
      </c>
      <c r="E1473" s="115">
        <v>0</v>
      </c>
      <c r="F1473" s="115">
        <v>0</v>
      </c>
      <c r="G1473" s="115">
        <v>0</v>
      </c>
      <c r="H1473" s="115">
        <v>0</v>
      </c>
      <c r="I1473" s="115">
        <v>0</v>
      </c>
      <c r="J1473" s="115">
        <v>0</v>
      </c>
      <c r="K1473" s="115">
        <v>0</v>
      </c>
      <c r="L1473" s="115">
        <v>0</v>
      </c>
      <c r="M1473" s="115">
        <v>0</v>
      </c>
      <c r="N1473" s="115">
        <v>0</v>
      </c>
      <c r="O1473" s="115">
        <v>0</v>
      </c>
      <c r="P1473" s="115">
        <v>0</v>
      </c>
      <c r="Q1473" s="115">
        <v>0</v>
      </c>
      <c r="R1473" s="115">
        <v>0</v>
      </c>
      <c r="S1473" s="115">
        <v>0</v>
      </c>
      <c r="T1473" s="115">
        <v>0</v>
      </c>
      <c r="U1473" s="115">
        <v>0</v>
      </c>
      <c r="V1473" s="115">
        <v>0</v>
      </c>
      <c r="W1473" s="115">
        <v>0</v>
      </c>
      <c r="X1473" s="115">
        <v>0</v>
      </c>
      <c r="Y1473" s="115">
        <v>0</v>
      </c>
      <c r="Z1473" s="115">
        <v>0</v>
      </c>
      <c r="AA1473" s="115">
        <v>0</v>
      </c>
      <c r="AB1473" s="115">
        <v>0</v>
      </c>
      <c r="AC1473" s="115">
        <v>0</v>
      </c>
      <c r="AD1473" s="115">
        <v>0</v>
      </c>
      <c r="AE1473" s="115">
        <v>0</v>
      </c>
      <c r="AF1473" s="115">
        <v>0</v>
      </c>
      <c r="AG1473" s="115">
        <v>0</v>
      </c>
    </row>
    <row r="1474" spans="1:33">
      <c r="A1474" s="115" t="s">
        <v>1492</v>
      </c>
      <c r="B1474" s="115" t="s">
        <v>19</v>
      </c>
      <c r="C1474" s="115">
        <v>0</v>
      </c>
      <c r="D1474" s="115">
        <v>0</v>
      </c>
      <c r="E1474" s="115">
        <v>0</v>
      </c>
      <c r="F1474" s="115">
        <v>0</v>
      </c>
      <c r="G1474" s="115">
        <v>0</v>
      </c>
      <c r="H1474" s="115">
        <v>0</v>
      </c>
      <c r="I1474" s="115">
        <v>0</v>
      </c>
      <c r="J1474" s="115">
        <v>0</v>
      </c>
      <c r="K1474" s="115">
        <v>0</v>
      </c>
      <c r="L1474" s="115">
        <v>0</v>
      </c>
      <c r="M1474" s="115">
        <v>0</v>
      </c>
      <c r="N1474" s="115">
        <v>0</v>
      </c>
      <c r="O1474" s="115">
        <v>0</v>
      </c>
      <c r="P1474" s="115">
        <v>0</v>
      </c>
      <c r="Q1474" s="115">
        <v>0</v>
      </c>
      <c r="R1474" s="115">
        <v>0</v>
      </c>
      <c r="S1474" s="115">
        <v>0</v>
      </c>
      <c r="T1474" s="115">
        <v>0</v>
      </c>
      <c r="U1474" s="115">
        <v>0</v>
      </c>
      <c r="V1474" s="115">
        <v>0</v>
      </c>
      <c r="W1474" s="115">
        <v>0</v>
      </c>
      <c r="X1474" s="115">
        <v>0</v>
      </c>
      <c r="Y1474" s="115">
        <v>0</v>
      </c>
      <c r="Z1474" s="115">
        <v>0</v>
      </c>
      <c r="AA1474" s="115">
        <v>0</v>
      </c>
      <c r="AB1474" s="115">
        <v>0</v>
      </c>
      <c r="AC1474" s="115">
        <v>0</v>
      </c>
      <c r="AD1474" s="115">
        <v>0</v>
      </c>
      <c r="AE1474" s="115">
        <v>0</v>
      </c>
      <c r="AF1474" s="115">
        <v>0</v>
      </c>
      <c r="AG1474" s="115">
        <v>0</v>
      </c>
    </row>
    <row r="1475" spans="1:33">
      <c r="A1475" s="115" t="s">
        <v>1493</v>
      </c>
      <c r="B1475" s="115" t="s">
        <v>19</v>
      </c>
      <c r="C1475" s="115">
        <v>0</v>
      </c>
      <c r="D1475" s="115">
        <v>0</v>
      </c>
      <c r="E1475" s="115">
        <v>0</v>
      </c>
      <c r="F1475" s="115">
        <v>0</v>
      </c>
      <c r="G1475" s="115">
        <v>0</v>
      </c>
      <c r="H1475" s="115">
        <v>0</v>
      </c>
      <c r="I1475" s="115">
        <v>0</v>
      </c>
      <c r="J1475" s="115">
        <v>0</v>
      </c>
      <c r="K1475" s="115">
        <v>0</v>
      </c>
      <c r="L1475" s="115">
        <v>0</v>
      </c>
      <c r="M1475" s="115">
        <v>0</v>
      </c>
      <c r="N1475" s="115">
        <v>0</v>
      </c>
      <c r="O1475" s="115">
        <v>0</v>
      </c>
      <c r="P1475" s="115">
        <v>0</v>
      </c>
      <c r="Q1475" s="115">
        <v>0</v>
      </c>
      <c r="R1475" s="115">
        <v>0</v>
      </c>
      <c r="S1475" s="115">
        <v>0</v>
      </c>
      <c r="T1475" s="115">
        <v>0</v>
      </c>
      <c r="U1475" s="115">
        <v>0</v>
      </c>
      <c r="V1475" s="115">
        <v>0</v>
      </c>
      <c r="W1475" s="115">
        <v>0</v>
      </c>
      <c r="X1475" s="115">
        <v>0</v>
      </c>
      <c r="Y1475" s="115">
        <v>0</v>
      </c>
      <c r="Z1475" s="115">
        <v>0</v>
      </c>
      <c r="AA1475" s="115">
        <v>0</v>
      </c>
      <c r="AB1475" s="115">
        <v>0</v>
      </c>
      <c r="AC1475" s="115">
        <v>0</v>
      </c>
      <c r="AD1475" s="115">
        <v>0</v>
      </c>
      <c r="AE1475" s="115">
        <v>0</v>
      </c>
      <c r="AF1475" s="115">
        <v>0</v>
      </c>
      <c r="AG1475" s="115">
        <v>0</v>
      </c>
    </row>
    <row r="1476" spans="1:33">
      <c r="A1476" s="115" t="s">
        <v>1494</v>
      </c>
      <c r="B1476" s="115" t="s">
        <v>19</v>
      </c>
      <c r="C1476" s="115">
        <v>0</v>
      </c>
      <c r="D1476" s="115">
        <v>0</v>
      </c>
      <c r="E1476" s="115">
        <v>0</v>
      </c>
      <c r="F1476" s="115">
        <v>0</v>
      </c>
      <c r="G1476" s="115">
        <v>0</v>
      </c>
      <c r="H1476" s="115">
        <v>0</v>
      </c>
      <c r="I1476" s="115">
        <v>0</v>
      </c>
      <c r="J1476" s="115">
        <v>0</v>
      </c>
      <c r="K1476" s="115">
        <v>0</v>
      </c>
      <c r="L1476" s="115">
        <v>0</v>
      </c>
      <c r="M1476" s="115">
        <v>0</v>
      </c>
      <c r="N1476" s="115">
        <v>0</v>
      </c>
      <c r="O1476" s="115">
        <v>0</v>
      </c>
      <c r="P1476" s="115">
        <v>0</v>
      </c>
      <c r="Q1476" s="115">
        <v>0</v>
      </c>
      <c r="R1476" s="115">
        <v>0</v>
      </c>
      <c r="S1476" s="115">
        <v>0</v>
      </c>
      <c r="T1476" s="115">
        <v>0</v>
      </c>
      <c r="U1476" s="115">
        <v>0</v>
      </c>
      <c r="V1476" s="115">
        <v>0</v>
      </c>
      <c r="W1476" s="115">
        <v>0</v>
      </c>
      <c r="X1476" s="115">
        <v>0</v>
      </c>
      <c r="Y1476" s="115">
        <v>0</v>
      </c>
      <c r="Z1476" s="115">
        <v>0</v>
      </c>
      <c r="AA1476" s="115">
        <v>0</v>
      </c>
      <c r="AB1476" s="115">
        <v>0</v>
      </c>
      <c r="AC1476" s="115">
        <v>0</v>
      </c>
      <c r="AD1476" s="115">
        <v>0</v>
      </c>
      <c r="AE1476" s="115">
        <v>0</v>
      </c>
      <c r="AF1476" s="115">
        <v>0</v>
      </c>
      <c r="AG1476" s="115">
        <v>0</v>
      </c>
    </row>
    <row r="1477" spans="1:33">
      <c r="A1477" s="115" t="s">
        <v>1495</v>
      </c>
      <c r="B1477" s="115" t="s">
        <v>19</v>
      </c>
      <c r="C1477" s="2">
        <v>142270000</v>
      </c>
      <c r="D1477" s="2">
        <v>492379000</v>
      </c>
      <c r="E1477" s="2">
        <v>457062000</v>
      </c>
      <c r="F1477" s="2">
        <v>317252000</v>
      </c>
      <c r="G1477" s="2">
        <v>206836000</v>
      </c>
      <c r="H1477" s="2">
        <v>180180000</v>
      </c>
      <c r="I1477" s="2">
        <v>157404000</v>
      </c>
      <c r="J1477" s="2">
        <v>198205000</v>
      </c>
      <c r="K1477" s="2">
        <v>221501000</v>
      </c>
      <c r="L1477" s="2">
        <v>261696000</v>
      </c>
      <c r="M1477" s="2">
        <v>287756000</v>
      </c>
      <c r="N1477" s="2">
        <v>305274000</v>
      </c>
      <c r="O1477" s="2">
        <v>311217000</v>
      </c>
      <c r="P1477" s="2">
        <v>325818000</v>
      </c>
      <c r="Q1477" s="2">
        <v>322873000</v>
      </c>
      <c r="R1477" s="2">
        <v>311539000</v>
      </c>
      <c r="S1477" s="2">
        <v>308891000</v>
      </c>
      <c r="T1477" s="2">
        <v>298749000</v>
      </c>
      <c r="U1477" s="2">
        <v>289940000</v>
      </c>
      <c r="V1477" s="2">
        <v>277999000</v>
      </c>
      <c r="W1477" s="2">
        <v>270744000</v>
      </c>
      <c r="X1477" s="2">
        <v>270367000</v>
      </c>
      <c r="Y1477" s="2">
        <v>269696000</v>
      </c>
      <c r="Z1477" s="2">
        <v>263535000</v>
      </c>
      <c r="AA1477" s="2">
        <v>272614000</v>
      </c>
      <c r="AB1477" s="2">
        <v>263233000</v>
      </c>
      <c r="AC1477" s="2">
        <v>256995000</v>
      </c>
      <c r="AD1477" s="2">
        <v>256673000</v>
      </c>
      <c r="AE1477" s="2">
        <v>238029000</v>
      </c>
      <c r="AF1477" s="2">
        <v>223308000</v>
      </c>
      <c r="AG1477" s="2">
        <v>227151000</v>
      </c>
    </row>
    <row r="1478" spans="1:33">
      <c r="A1478" s="115" t="s">
        <v>1496</v>
      </c>
      <c r="B1478" s="115" t="s">
        <v>19</v>
      </c>
      <c r="C1478" s="115">
        <v>0</v>
      </c>
      <c r="D1478" s="115">
        <v>0</v>
      </c>
      <c r="E1478" s="115">
        <v>0</v>
      </c>
      <c r="F1478" s="115">
        <v>0</v>
      </c>
      <c r="G1478" s="115">
        <v>0</v>
      </c>
      <c r="H1478" s="115">
        <v>0</v>
      </c>
      <c r="I1478" s="115">
        <v>0</v>
      </c>
      <c r="J1478" s="115">
        <v>0</v>
      </c>
      <c r="K1478" s="115">
        <v>0</v>
      </c>
      <c r="L1478" s="115">
        <v>0</v>
      </c>
      <c r="M1478" s="115">
        <v>0</v>
      </c>
      <c r="N1478" s="115">
        <v>0</v>
      </c>
      <c r="O1478" s="115">
        <v>0</v>
      </c>
      <c r="P1478" s="115">
        <v>0</v>
      </c>
      <c r="Q1478" s="115">
        <v>0</v>
      </c>
      <c r="R1478" s="115">
        <v>0</v>
      </c>
      <c r="S1478" s="115">
        <v>0</v>
      </c>
      <c r="T1478" s="115">
        <v>0</v>
      </c>
      <c r="U1478" s="115">
        <v>0</v>
      </c>
      <c r="V1478" s="115">
        <v>0</v>
      </c>
      <c r="W1478" s="115">
        <v>0</v>
      </c>
      <c r="X1478" s="115">
        <v>0</v>
      </c>
      <c r="Y1478" s="115">
        <v>0</v>
      </c>
      <c r="Z1478" s="115">
        <v>0</v>
      </c>
      <c r="AA1478" s="115">
        <v>0</v>
      </c>
      <c r="AB1478" s="115">
        <v>0</v>
      </c>
      <c r="AC1478" s="115">
        <v>0</v>
      </c>
      <c r="AD1478" s="115">
        <v>0</v>
      </c>
      <c r="AE1478" s="115">
        <v>0</v>
      </c>
      <c r="AF1478" s="115">
        <v>0</v>
      </c>
      <c r="AG1478" s="115">
        <v>0</v>
      </c>
    </row>
    <row r="1479" spans="1:33">
      <c r="A1479" s="115" t="s">
        <v>1497</v>
      </c>
      <c r="B1479" s="115" t="s">
        <v>19</v>
      </c>
      <c r="C1479" s="2">
        <v>1000550000</v>
      </c>
      <c r="D1479" s="2">
        <v>998288000</v>
      </c>
      <c r="E1479" s="2">
        <v>989136000</v>
      </c>
      <c r="F1479" s="2">
        <v>979464000</v>
      </c>
      <c r="G1479" s="2">
        <v>968793000</v>
      </c>
      <c r="H1479" s="2">
        <v>963012000</v>
      </c>
      <c r="I1479" s="2">
        <v>953231000</v>
      </c>
      <c r="J1479" s="2">
        <v>950118000</v>
      </c>
      <c r="K1479" s="2">
        <v>947043000</v>
      </c>
      <c r="L1479" s="2">
        <v>934592000</v>
      </c>
      <c r="M1479" s="2">
        <v>933814000</v>
      </c>
      <c r="N1479" s="2">
        <v>931998000</v>
      </c>
      <c r="O1479" s="2">
        <v>931257000</v>
      </c>
      <c r="P1479" s="2">
        <v>929664000</v>
      </c>
      <c r="Q1479" s="2">
        <v>928700000</v>
      </c>
      <c r="R1479" s="2">
        <v>926848000</v>
      </c>
      <c r="S1479" s="2">
        <v>925180000</v>
      </c>
      <c r="T1479" s="2">
        <v>925180000</v>
      </c>
      <c r="U1479" s="2">
        <v>925143000</v>
      </c>
      <c r="V1479" s="2">
        <v>924921000</v>
      </c>
      <c r="W1479" s="2">
        <v>924921000</v>
      </c>
      <c r="X1479" s="2">
        <v>924513000</v>
      </c>
      <c r="Y1479" s="2">
        <v>924476000</v>
      </c>
      <c r="Z1479" s="2">
        <v>924476000</v>
      </c>
      <c r="AA1479" s="2">
        <v>924476000</v>
      </c>
      <c r="AB1479" s="2">
        <v>924106000</v>
      </c>
      <c r="AC1479" s="2">
        <v>924106000</v>
      </c>
      <c r="AD1479" s="2">
        <v>924106000</v>
      </c>
      <c r="AE1479" s="2">
        <v>923995000</v>
      </c>
      <c r="AF1479" s="2">
        <v>922957000</v>
      </c>
      <c r="AG1479" s="2">
        <v>922957000</v>
      </c>
    </row>
    <row r="1480" spans="1:33">
      <c r="A1480" s="115" t="s">
        <v>1498</v>
      </c>
      <c r="B1480" s="115" t="s">
        <v>19</v>
      </c>
      <c r="C1480" s="2">
        <v>1928470000</v>
      </c>
      <c r="D1480" s="2">
        <v>1954200000</v>
      </c>
      <c r="E1480" s="2">
        <v>1914110000</v>
      </c>
      <c r="F1480" s="2">
        <v>1868670000</v>
      </c>
      <c r="G1480" s="2">
        <v>1816880000</v>
      </c>
      <c r="H1480" s="2">
        <v>1964630000</v>
      </c>
      <c r="I1480" s="2">
        <v>1989710000</v>
      </c>
      <c r="J1480" s="2">
        <v>1974070000</v>
      </c>
      <c r="K1480" s="2">
        <v>2036760000</v>
      </c>
      <c r="L1480" s="2">
        <v>2104100000</v>
      </c>
      <c r="M1480" s="2">
        <v>2181910000</v>
      </c>
      <c r="N1480" s="2">
        <v>2216410000</v>
      </c>
      <c r="O1480" s="2">
        <v>2250930000</v>
      </c>
      <c r="P1480" s="2">
        <v>2278620000</v>
      </c>
      <c r="Q1480" s="2">
        <v>2297570000</v>
      </c>
      <c r="R1480" s="2">
        <v>2318450000</v>
      </c>
      <c r="S1480" s="2">
        <v>2333490000</v>
      </c>
      <c r="T1480" s="2">
        <v>2343220000</v>
      </c>
      <c r="U1480" s="2">
        <v>2351000000</v>
      </c>
      <c r="V1480" s="2">
        <v>2368020000</v>
      </c>
      <c r="W1480" s="2">
        <v>2380670000</v>
      </c>
      <c r="X1480" s="2">
        <v>2394770000</v>
      </c>
      <c r="Y1480" s="2">
        <v>2414220000</v>
      </c>
      <c r="Z1480" s="2">
        <v>2422490000</v>
      </c>
      <c r="AA1480" s="2">
        <v>2422980000</v>
      </c>
      <c r="AB1480" s="2">
        <v>2421510000</v>
      </c>
      <c r="AC1480" s="2">
        <v>2423460000</v>
      </c>
      <c r="AD1480" s="2">
        <v>2434160000</v>
      </c>
      <c r="AE1480" s="2">
        <v>2445830000</v>
      </c>
      <c r="AF1480" s="2">
        <v>2481310000</v>
      </c>
      <c r="AG1480" s="2">
        <v>2518770000</v>
      </c>
    </row>
    <row r="1481" spans="1:33">
      <c r="A1481" s="115" t="s">
        <v>1499</v>
      </c>
      <c r="B1481" s="115" t="s">
        <v>19</v>
      </c>
      <c r="C1481" s="2">
        <v>235365000</v>
      </c>
      <c r="D1481" s="2">
        <v>373049000</v>
      </c>
      <c r="E1481" s="2">
        <v>357656000</v>
      </c>
      <c r="F1481" s="2">
        <v>329242000</v>
      </c>
      <c r="G1481" s="2">
        <v>286373000</v>
      </c>
      <c r="H1481" s="2">
        <v>298423000</v>
      </c>
      <c r="I1481" s="2">
        <v>278013000</v>
      </c>
      <c r="J1481" s="2">
        <v>313089000</v>
      </c>
      <c r="K1481" s="2">
        <v>343126000</v>
      </c>
      <c r="L1481" s="2">
        <v>368543000</v>
      </c>
      <c r="M1481" s="2">
        <v>384411000</v>
      </c>
      <c r="N1481" s="2">
        <v>391623000</v>
      </c>
      <c r="O1481" s="2">
        <v>405821000</v>
      </c>
      <c r="P1481" s="2">
        <v>419416000</v>
      </c>
      <c r="Q1481" s="2">
        <v>420914000</v>
      </c>
      <c r="R1481" s="2">
        <v>422372000</v>
      </c>
      <c r="S1481" s="2">
        <v>426070000</v>
      </c>
      <c r="T1481" s="2">
        <v>421895000</v>
      </c>
      <c r="U1481" s="2">
        <v>412288000</v>
      </c>
      <c r="V1481" s="2">
        <v>407228000</v>
      </c>
      <c r="W1481" s="2">
        <v>404088000</v>
      </c>
      <c r="X1481" s="2">
        <v>404045000</v>
      </c>
      <c r="Y1481" s="2">
        <v>406132000</v>
      </c>
      <c r="Z1481" s="2">
        <v>403220000</v>
      </c>
      <c r="AA1481" s="2">
        <v>409461000</v>
      </c>
      <c r="AB1481" s="2">
        <v>407497000</v>
      </c>
      <c r="AC1481" s="2">
        <v>405040000</v>
      </c>
      <c r="AD1481" s="2">
        <v>406313000</v>
      </c>
      <c r="AE1481" s="2">
        <v>400681000</v>
      </c>
      <c r="AF1481" s="2">
        <v>393327000</v>
      </c>
      <c r="AG1481" s="2">
        <v>396279000</v>
      </c>
    </row>
    <row r="1482" spans="1:33">
      <c r="A1482" s="115" t="s">
        <v>1500</v>
      </c>
      <c r="B1482" s="115" t="s">
        <v>19</v>
      </c>
      <c r="C1482" s="115">
        <v>0</v>
      </c>
      <c r="D1482" s="115">
        <v>0</v>
      </c>
      <c r="E1482" s="115">
        <v>0</v>
      </c>
      <c r="F1482" s="115">
        <v>0</v>
      </c>
      <c r="G1482" s="115">
        <v>0</v>
      </c>
      <c r="H1482" s="115">
        <v>0</v>
      </c>
      <c r="I1482" s="115">
        <v>0</v>
      </c>
      <c r="J1482" s="115">
        <v>0</v>
      </c>
      <c r="K1482" s="115">
        <v>0</v>
      </c>
      <c r="L1482" s="115">
        <v>0</v>
      </c>
      <c r="M1482" s="115">
        <v>0</v>
      </c>
      <c r="N1482" s="115">
        <v>0</v>
      </c>
      <c r="O1482" s="115">
        <v>0</v>
      </c>
      <c r="P1482" s="115">
        <v>0</v>
      </c>
      <c r="Q1482" s="115">
        <v>0</v>
      </c>
      <c r="R1482" s="115">
        <v>0</v>
      </c>
      <c r="S1482" s="115">
        <v>0</v>
      </c>
      <c r="T1482" s="115">
        <v>0</v>
      </c>
      <c r="U1482" s="115">
        <v>0</v>
      </c>
      <c r="V1482" s="115">
        <v>0</v>
      </c>
      <c r="W1482" s="115">
        <v>0</v>
      </c>
      <c r="X1482" s="115">
        <v>0</v>
      </c>
      <c r="Y1482" s="115">
        <v>0</v>
      </c>
      <c r="Z1482" s="115">
        <v>0</v>
      </c>
      <c r="AA1482" s="115">
        <v>0</v>
      </c>
      <c r="AB1482" s="115">
        <v>0</v>
      </c>
      <c r="AC1482" s="115">
        <v>0</v>
      </c>
      <c r="AD1482" s="115">
        <v>0</v>
      </c>
      <c r="AE1482" s="115">
        <v>0</v>
      </c>
      <c r="AF1482" s="115">
        <v>0</v>
      </c>
      <c r="AG1482" s="115">
        <v>0</v>
      </c>
    </row>
    <row r="1483" spans="1:33">
      <c r="A1483" s="115" t="s">
        <v>1501</v>
      </c>
      <c r="B1483" s="115" t="s">
        <v>19</v>
      </c>
      <c r="C1483" s="115">
        <v>0</v>
      </c>
      <c r="D1483" s="115">
        <v>0</v>
      </c>
      <c r="E1483" s="115">
        <v>0</v>
      </c>
      <c r="F1483" s="115">
        <v>0</v>
      </c>
      <c r="G1483" s="115">
        <v>0</v>
      </c>
      <c r="H1483" s="115">
        <v>0</v>
      </c>
      <c r="I1483" s="115">
        <v>0</v>
      </c>
      <c r="J1483" s="115">
        <v>0</v>
      </c>
      <c r="K1483" s="115">
        <v>0</v>
      </c>
      <c r="L1483" s="115">
        <v>0</v>
      </c>
      <c r="M1483" s="115">
        <v>0</v>
      </c>
      <c r="N1483" s="115">
        <v>0</v>
      </c>
      <c r="O1483" s="115">
        <v>0</v>
      </c>
      <c r="P1483" s="115">
        <v>0</v>
      </c>
      <c r="Q1483" s="115">
        <v>0</v>
      </c>
      <c r="R1483" s="115">
        <v>0</v>
      </c>
      <c r="S1483" s="115">
        <v>0</v>
      </c>
      <c r="T1483" s="115">
        <v>0</v>
      </c>
      <c r="U1483" s="115">
        <v>0</v>
      </c>
      <c r="V1483" s="115">
        <v>0</v>
      </c>
      <c r="W1483" s="115">
        <v>0</v>
      </c>
      <c r="X1483" s="115">
        <v>0</v>
      </c>
      <c r="Y1483" s="115">
        <v>0</v>
      </c>
      <c r="Z1483" s="115">
        <v>0</v>
      </c>
      <c r="AA1483" s="115">
        <v>0</v>
      </c>
      <c r="AB1483" s="115">
        <v>0</v>
      </c>
      <c r="AC1483" s="115">
        <v>0</v>
      </c>
      <c r="AD1483" s="115">
        <v>0</v>
      </c>
      <c r="AE1483" s="115">
        <v>0</v>
      </c>
      <c r="AF1483" s="115">
        <v>0</v>
      </c>
      <c r="AG1483" s="115">
        <v>0</v>
      </c>
    </row>
    <row r="1484" spans="1:33">
      <c r="A1484" s="115" t="s">
        <v>1502</v>
      </c>
      <c r="B1484" s="115" t="s">
        <v>19</v>
      </c>
      <c r="C1484" s="115">
        <v>0</v>
      </c>
      <c r="D1484" s="115">
        <v>0</v>
      </c>
      <c r="E1484" s="115">
        <v>0</v>
      </c>
      <c r="F1484" s="115">
        <v>0</v>
      </c>
      <c r="G1484" s="115">
        <v>0</v>
      </c>
      <c r="H1484" s="115">
        <v>0</v>
      </c>
      <c r="I1484" s="115">
        <v>0</v>
      </c>
      <c r="J1484" s="115">
        <v>0</v>
      </c>
      <c r="K1484" s="115">
        <v>0</v>
      </c>
      <c r="L1484" s="115">
        <v>0</v>
      </c>
      <c r="M1484" s="115">
        <v>0</v>
      </c>
      <c r="N1484" s="115">
        <v>0</v>
      </c>
      <c r="O1484" s="115">
        <v>0</v>
      </c>
      <c r="P1484" s="115">
        <v>0</v>
      </c>
      <c r="Q1484" s="115">
        <v>0</v>
      </c>
      <c r="R1484" s="115">
        <v>0</v>
      </c>
      <c r="S1484" s="115">
        <v>0</v>
      </c>
      <c r="T1484" s="115">
        <v>0</v>
      </c>
      <c r="U1484" s="115">
        <v>0</v>
      </c>
      <c r="V1484" s="115">
        <v>0</v>
      </c>
      <c r="W1484" s="115">
        <v>0</v>
      </c>
      <c r="X1484" s="115">
        <v>0</v>
      </c>
      <c r="Y1484" s="115">
        <v>0</v>
      </c>
      <c r="Z1484" s="115">
        <v>0</v>
      </c>
      <c r="AA1484" s="115">
        <v>0</v>
      </c>
      <c r="AB1484" s="115">
        <v>0</v>
      </c>
      <c r="AC1484" s="115">
        <v>0</v>
      </c>
      <c r="AD1484" s="115">
        <v>0</v>
      </c>
      <c r="AE1484" s="115">
        <v>0</v>
      </c>
      <c r="AF1484" s="115">
        <v>0</v>
      </c>
      <c r="AG1484" s="115">
        <v>0</v>
      </c>
    </row>
    <row r="1485" spans="1:33">
      <c r="A1485" s="115" t="s">
        <v>1503</v>
      </c>
      <c r="B1485" s="115" t="s">
        <v>19</v>
      </c>
      <c r="C1485" s="2">
        <v>6140350000</v>
      </c>
      <c r="D1485" s="2">
        <v>6140350000</v>
      </c>
      <c r="E1485" s="2">
        <v>6140350000</v>
      </c>
      <c r="F1485" s="2">
        <v>6140350000</v>
      </c>
      <c r="G1485" s="2">
        <v>6140350000</v>
      </c>
      <c r="H1485" s="2">
        <v>6140350000</v>
      </c>
      <c r="I1485" s="2">
        <v>6140350000</v>
      </c>
      <c r="J1485" s="2">
        <v>6140350000</v>
      </c>
      <c r="K1485" s="2">
        <v>6140350000</v>
      </c>
      <c r="L1485" s="2">
        <v>6140350000</v>
      </c>
      <c r="M1485" s="2">
        <v>6140350000</v>
      </c>
      <c r="N1485" s="2">
        <v>6140350000</v>
      </c>
      <c r="O1485" s="2">
        <v>6140350000</v>
      </c>
      <c r="P1485" s="2">
        <v>6140350000</v>
      </c>
      <c r="Q1485" s="2">
        <v>6140350000</v>
      </c>
      <c r="R1485" s="2">
        <v>6140350000</v>
      </c>
      <c r="S1485" s="2">
        <v>6140350000</v>
      </c>
      <c r="T1485" s="2">
        <v>6140350000</v>
      </c>
      <c r="U1485" s="2">
        <v>6140350000</v>
      </c>
      <c r="V1485" s="2">
        <v>6140350000</v>
      </c>
      <c r="W1485" s="2">
        <v>6140350000</v>
      </c>
      <c r="X1485" s="2">
        <v>6140350000</v>
      </c>
      <c r="Y1485" s="2">
        <v>6140350000</v>
      </c>
      <c r="Z1485" s="2">
        <v>6140350000</v>
      </c>
      <c r="AA1485" s="2">
        <v>6140350000</v>
      </c>
      <c r="AB1485" s="2">
        <v>6140350000</v>
      </c>
      <c r="AC1485" s="2">
        <v>6140350000</v>
      </c>
      <c r="AD1485" s="2">
        <v>6140350000</v>
      </c>
      <c r="AE1485" s="2">
        <v>6140350000</v>
      </c>
      <c r="AF1485" s="2">
        <v>6140350000</v>
      </c>
      <c r="AG1485" s="2">
        <v>6140350000</v>
      </c>
    </row>
    <row r="1486" spans="1:33">
      <c r="A1486" s="115" t="s">
        <v>1504</v>
      </c>
      <c r="B1486" s="115" t="s">
        <v>19</v>
      </c>
      <c r="C1486" s="2">
        <v>230701000000</v>
      </c>
      <c r="D1486" s="2">
        <v>425187000000</v>
      </c>
      <c r="E1486" s="2">
        <v>397241000000</v>
      </c>
      <c r="F1486" s="2">
        <v>327088000000</v>
      </c>
      <c r="G1486" s="2">
        <v>258480000000</v>
      </c>
      <c r="H1486" s="2">
        <v>197043000000</v>
      </c>
      <c r="I1486" s="2">
        <v>173726000000</v>
      </c>
      <c r="J1486" s="2">
        <v>190271000000</v>
      </c>
      <c r="K1486" s="2">
        <v>207843000000</v>
      </c>
      <c r="L1486" s="2">
        <v>218928000000</v>
      </c>
      <c r="M1486" s="2">
        <v>222068000000</v>
      </c>
      <c r="N1486" s="2">
        <v>222957000000</v>
      </c>
      <c r="O1486" s="2">
        <v>223559000000</v>
      </c>
      <c r="P1486" s="2">
        <v>225341000000</v>
      </c>
      <c r="Q1486" s="2">
        <v>221165000000</v>
      </c>
      <c r="R1486" s="2">
        <v>218356000000</v>
      </c>
      <c r="S1486" s="2">
        <v>219771000000</v>
      </c>
      <c r="T1486" s="2">
        <v>217141000000</v>
      </c>
      <c r="U1486" s="2">
        <v>208511000000</v>
      </c>
      <c r="V1486" s="2">
        <v>206086000000</v>
      </c>
      <c r="W1486" s="2">
        <v>204853000000</v>
      </c>
      <c r="X1486" s="2">
        <v>204468000000</v>
      </c>
      <c r="Y1486" s="2">
        <v>205381000000</v>
      </c>
      <c r="Z1486" s="2">
        <v>204331000000</v>
      </c>
      <c r="AA1486" s="2">
        <v>206174000000</v>
      </c>
      <c r="AB1486" s="2">
        <v>198904000000</v>
      </c>
      <c r="AC1486" s="2">
        <v>196370000000</v>
      </c>
      <c r="AD1486" s="2">
        <v>196852000000</v>
      </c>
      <c r="AE1486" s="2">
        <v>192610000000</v>
      </c>
      <c r="AF1486" s="2">
        <v>189788000000</v>
      </c>
      <c r="AG1486" s="2">
        <v>190972000000</v>
      </c>
    </row>
    <row r="1487" spans="1:33">
      <c r="A1487" s="115" t="s">
        <v>1505</v>
      </c>
      <c r="B1487" s="115" t="s">
        <v>19</v>
      </c>
      <c r="C1487" s="2">
        <v>73637700000</v>
      </c>
      <c r="D1487" s="2">
        <v>44514900000</v>
      </c>
      <c r="E1487" s="2">
        <v>51523000000</v>
      </c>
      <c r="F1487" s="2">
        <v>65652500000</v>
      </c>
      <c r="G1487" s="2">
        <v>75245700000</v>
      </c>
      <c r="H1487" s="2">
        <v>75306500000</v>
      </c>
      <c r="I1487" s="2">
        <v>74558800000</v>
      </c>
      <c r="J1487" s="2">
        <v>77368500000</v>
      </c>
      <c r="K1487" s="2">
        <v>77260300000</v>
      </c>
      <c r="L1487" s="2">
        <v>76057300000</v>
      </c>
      <c r="M1487" s="2">
        <v>75025900000</v>
      </c>
      <c r="N1487" s="2">
        <v>74718000000</v>
      </c>
      <c r="O1487" s="2">
        <v>73939900000</v>
      </c>
      <c r="P1487" s="2">
        <v>73339500000</v>
      </c>
      <c r="Q1487" s="2">
        <v>73492400000</v>
      </c>
      <c r="R1487" s="2">
        <v>73492600000</v>
      </c>
      <c r="S1487" s="2">
        <v>73383400000</v>
      </c>
      <c r="T1487" s="2">
        <v>73899000000</v>
      </c>
      <c r="U1487" s="2">
        <v>74724000000</v>
      </c>
      <c r="V1487" s="2">
        <v>75083500000</v>
      </c>
      <c r="W1487" s="2">
        <v>75243800000</v>
      </c>
      <c r="X1487" s="2">
        <v>75164700000</v>
      </c>
      <c r="Y1487" s="2">
        <v>74847800000</v>
      </c>
      <c r="Z1487" s="2">
        <v>75176500000</v>
      </c>
      <c r="AA1487" s="2">
        <v>75149300000</v>
      </c>
      <c r="AB1487" s="2">
        <v>75682200000</v>
      </c>
      <c r="AC1487" s="2">
        <v>75994800000</v>
      </c>
      <c r="AD1487" s="2">
        <v>75444100000</v>
      </c>
      <c r="AE1487" s="2">
        <v>75697000000</v>
      </c>
      <c r="AF1487" s="2">
        <v>76362800000</v>
      </c>
      <c r="AG1487" s="2">
        <v>75774200000</v>
      </c>
    </row>
    <row r="1488" spans="1:33">
      <c r="A1488" s="115" t="s">
        <v>1506</v>
      </c>
      <c r="B1488" s="115" t="s">
        <v>19</v>
      </c>
      <c r="C1488" s="115">
        <v>0</v>
      </c>
      <c r="D1488" s="115">
        <v>0</v>
      </c>
      <c r="E1488" s="115">
        <v>0</v>
      </c>
      <c r="F1488" s="115">
        <v>0</v>
      </c>
      <c r="G1488" s="115">
        <v>0</v>
      </c>
      <c r="H1488" s="115">
        <v>0</v>
      </c>
      <c r="I1488" s="115">
        <v>0</v>
      </c>
      <c r="J1488" s="115">
        <v>0</v>
      </c>
      <c r="K1488" s="115">
        <v>0</v>
      </c>
      <c r="L1488" s="115">
        <v>0</v>
      </c>
      <c r="M1488" s="115">
        <v>0</v>
      </c>
      <c r="N1488" s="115">
        <v>0</v>
      </c>
      <c r="O1488" s="115">
        <v>0</v>
      </c>
      <c r="P1488" s="115">
        <v>0</v>
      </c>
      <c r="Q1488" s="115">
        <v>0</v>
      </c>
      <c r="R1488" s="115">
        <v>0</v>
      </c>
      <c r="S1488" s="115">
        <v>0</v>
      </c>
      <c r="T1488" s="115">
        <v>0</v>
      </c>
      <c r="U1488" s="115">
        <v>0</v>
      </c>
      <c r="V1488" s="115">
        <v>0</v>
      </c>
      <c r="W1488" s="115">
        <v>0</v>
      </c>
      <c r="X1488" s="115">
        <v>0</v>
      </c>
      <c r="Y1488" s="115">
        <v>0</v>
      </c>
      <c r="Z1488" s="115">
        <v>0</v>
      </c>
      <c r="AA1488" s="115">
        <v>0</v>
      </c>
      <c r="AB1488" s="115">
        <v>0</v>
      </c>
      <c r="AC1488" s="115">
        <v>0</v>
      </c>
      <c r="AD1488" s="115">
        <v>0</v>
      </c>
      <c r="AE1488" s="115">
        <v>0</v>
      </c>
      <c r="AF1488" s="115">
        <v>0</v>
      </c>
      <c r="AG1488" s="115">
        <v>0</v>
      </c>
    </row>
    <row r="1489" spans="1:33">
      <c r="A1489" s="115" t="s">
        <v>1507</v>
      </c>
      <c r="B1489" s="115" t="s">
        <v>19</v>
      </c>
      <c r="C1489" s="115">
        <v>0</v>
      </c>
      <c r="D1489" s="115">
        <v>0</v>
      </c>
      <c r="E1489" s="115">
        <v>0</v>
      </c>
      <c r="F1489" s="115">
        <v>0</v>
      </c>
      <c r="G1489" s="115">
        <v>0</v>
      </c>
      <c r="H1489" s="115">
        <v>0</v>
      </c>
      <c r="I1489" s="115">
        <v>0</v>
      </c>
      <c r="J1489" s="115">
        <v>0</v>
      </c>
      <c r="K1489" s="115">
        <v>0</v>
      </c>
      <c r="L1489" s="115">
        <v>0</v>
      </c>
      <c r="M1489" s="115">
        <v>0</v>
      </c>
      <c r="N1489" s="115">
        <v>0</v>
      </c>
      <c r="O1489" s="115">
        <v>0</v>
      </c>
      <c r="P1489" s="115">
        <v>0</v>
      </c>
      <c r="Q1489" s="115">
        <v>0</v>
      </c>
      <c r="R1489" s="115">
        <v>0</v>
      </c>
      <c r="S1489" s="115">
        <v>0</v>
      </c>
      <c r="T1489" s="115">
        <v>0</v>
      </c>
      <c r="U1489" s="115">
        <v>0</v>
      </c>
      <c r="V1489" s="115">
        <v>0</v>
      </c>
      <c r="W1489" s="115">
        <v>0</v>
      </c>
      <c r="X1489" s="115">
        <v>0</v>
      </c>
      <c r="Y1489" s="115">
        <v>0</v>
      </c>
      <c r="Z1489" s="115">
        <v>0</v>
      </c>
      <c r="AA1489" s="115">
        <v>0</v>
      </c>
      <c r="AB1489" s="115">
        <v>0</v>
      </c>
      <c r="AC1489" s="115">
        <v>0</v>
      </c>
      <c r="AD1489" s="115">
        <v>0</v>
      </c>
      <c r="AE1489" s="115">
        <v>0</v>
      </c>
      <c r="AF1489" s="115">
        <v>0</v>
      </c>
      <c r="AG1489" s="115">
        <v>0</v>
      </c>
    </row>
    <row r="1490" spans="1:33">
      <c r="A1490" s="115" t="s">
        <v>1508</v>
      </c>
      <c r="B1490" s="115" t="s">
        <v>19</v>
      </c>
      <c r="C1490" s="115">
        <v>0</v>
      </c>
      <c r="D1490" s="115">
        <v>0</v>
      </c>
      <c r="E1490" s="115">
        <v>0</v>
      </c>
      <c r="F1490" s="115">
        <v>0</v>
      </c>
      <c r="G1490" s="115">
        <v>0</v>
      </c>
      <c r="H1490" s="115">
        <v>0</v>
      </c>
      <c r="I1490" s="115">
        <v>0</v>
      </c>
      <c r="J1490" s="115">
        <v>0</v>
      </c>
      <c r="K1490" s="115">
        <v>0</v>
      </c>
      <c r="L1490" s="115">
        <v>0</v>
      </c>
      <c r="M1490" s="115">
        <v>0</v>
      </c>
      <c r="N1490" s="115">
        <v>0</v>
      </c>
      <c r="O1490" s="115">
        <v>0</v>
      </c>
      <c r="P1490" s="115">
        <v>0</v>
      </c>
      <c r="Q1490" s="115">
        <v>0</v>
      </c>
      <c r="R1490" s="115">
        <v>0</v>
      </c>
      <c r="S1490" s="115">
        <v>0</v>
      </c>
      <c r="T1490" s="115">
        <v>0</v>
      </c>
      <c r="U1490" s="115">
        <v>0</v>
      </c>
      <c r="V1490" s="115">
        <v>0</v>
      </c>
      <c r="W1490" s="115">
        <v>0</v>
      </c>
      <c r="X1490" s="115">
        <v>0</v>
      </c>
      <c r="Y1490" s="115">
        <v>0</v>
      </c>
      <c r="Z1490" s="115">
        <v>0</v>
      </c>
      <c r="AA1490" s="115">
        <v>0</v>
      </c>
      <c r="AB1490" s="115">
        <v>0</v>
      </c>
      <c r="AC1490" s="115">
        <v>0</v>
      </c>
      <c r="AD1490" s="115">
        <v>0</v>
      </c>
      <c r="AE1490" s="115">
        <v>0</v>
      </c>
      <c r="AF1490" s="115">
        <v>0</v>
      </c>
      <c r="AG1490" s="115">
        <v>0</v>
      </c>
    </row>
    <row r="1491" spans="1:33">
      <c r="A1491" s="115" t="s">
        <v>1509</v>
      </c>
      <c r="B1491" s="115" t="s">
        <v>19</v>
      </c>
      <c r="C1491" s="115">
        <v>0</v>
      </c>
      <c r="D1491" s="115">
        <v>0</v>
      </c>
      <c r="E1491" s="115">
        <v>0</v>
      </c>
      <c r="F1491" s="115">
        <v>0</v>
      </c>
      <c r="G1491" s="115">
        <v>0</v>
      </c>
      <c r="H1491" s="115">
        <v>0</v>
      </c>
      <c r="I1491" s="115">
        <v>0</v>
      </c>
      <c r="J1491" s="115">
        <v>0</v>
      </c>
      <c r="K1491" s="115">
        <v>0</v>
      </c>
      <c r="L1491" s="115">
        <v>0</v>
      </c>
      <c r="M1491" s="115">
        <v>0</v>
      </c>
      <c r="N1491" s="115">
        <v>0</v>
      </c>
      <c r="O1491" s="115">
        <v>0</v>
      </c>
      <c r="P1491" s="115">
        <v>0</v>
      </c>
      <c r="Q1491" s="115">
        <v>0</v>
      </c>
      <c r="R1491" s="115">
        <v>0</v>
      </c>
      <c r="S1491" s="115">
        <v>0</v>
      </c>
      <c r="T1491" s="115">
        <v>0</v>
      </c>
      <c r="U1491" s="115">
        <v>0</v>
      </c>
      <c r="V1491" s="115">
        <v>0</v>
      </c>
      <c r="W1491" s="115">
        <v>0</v>
      </c>
      <c r="X1491" s="115">
        <v>0</v>
      </c>
      <c r="Y1491" s="115">
        <v>0</v>
      </c>
      <c r="Z1491" s="115">
        <v>0</v>
      </c>
      <c r="AA1491" s="115">
        <v>0</v>
      </c>
      <c r="AB1491" s="115">
        <v>0</v>
      </c>
      <c r="AC1491" s="115">
        <v>0</v>
      </c>
      <c r="AD1491" s="115">
        <v>0</v>
      </c>
      <c r="AE1491" s="115">
        <v>0</v>
      </c>
      <c r="AF1491" s="115">
        <v>0</v>
      </c>
      <c r="AG1491" s="115">
        <v>0</v>
      </c>
    </row>
    <row r="1492" spans="1:33">
      <c r="A1492" s="115" t="s">
        <v>1510</v>
      </c>
      <c r="B1492" s="115" t="s">
        <v>19</v>
      </c>
      <c r="C1492" s="115">
        <v>0</v>
      </c>
      <c r="D1492" s="115">
        <v>0</v>
      </c>
      <c r="E1492" s="115">
        <v>0</v>
      </c>
      <c r="F1492" s="115">
        <v>0</v>
      </c>
      <c r="G1492" s="115">
        <v>0</v>
      </c>
      <c r="H1492" s="115">
        <v>0</v>
      </c>
      <c r="I1492" s="115">
        <v>0</v>
      </c>
      <c r="J1492" s="115">
        <v>0</v>
      </c>
      <c r="K1492" s="115">
        <v>0</v>
      </c>
      <c r="L1492" s="115">
        <v>0</v>
      </c>
      <c r="M1492" s="115">
        <v>0</v>
      </c>
      <c r="N1492" s="115">
        <v>0</v>
      </c>
      <c r="O1492" s="115">
        <v>0</v>
      </c>
      <c r="P1492" s="115">
        <v>0</v>
      </c>
      <c r="Q1492" s="115">
        <v>0</v>
      </c>
      <c r="R1492" s="115">
        <v>0</v>
      </c>
      <c r="S1492" s="115">
        <v>0</v>
      </c>
      <c r="T1492" s="115">
        <v>0</v>
      </c>
      <c r="U1492" s="115">
        <v>0</v>
      </c>
      <c r="V1492" s="115">
        <v>0</v>
      </c>
      <c r="W1492" s="115">
        <v>0</v>
      </c>
      <c r="X1492" s="115">
        <v>0</v>
      </c>
      <c r="Y1492" s="115">
        <v>0</v>
      </c>
      <c r="Z1492" s="115">
        <v>0</v>
      </c>
      <c r="AA1492" s="115">
        <v>0</v>
      </c>
      <c r="AB1492" s="115">
        <v>0</v>
      </c>
      <c r="AC1492" s="115">
        <v>0</v>
      </c>
      <c r="AD1492" s="115">
        <v>0</v>
      </c>
      <c r="AE1492" s="115">
        <v>0</v>
      </c>
      <c r="AF1492" s="115">
        <v>0</v>
      </c>
      <c r="AG1492" s="115">
        <v>0</v>
      </c>
    </row>
    <row r="1493" spans="1:33">
      <c r="A1493" s="115" t="s">
        <v>1511</v>
      </c>
      <c r="B1493" s="115" t="s">
        <v>19</v>
      </c>
      <c r="C1493" s="2">
        <v>2979920000</v>
      </c>
      <c r="D1493" s="2">
        <v>10313100000</v>
      </c>
      <c r="E1493" s="2">
        <v>9573370000</v>
      </c>
      <c r="F1493" s="2">
        <v>6644990000</v>
      </c>
      <c r="G1493" s="2">
        <v>4332280000</v>
      </c>
      <c r="H1493" s="2">
        <v>3773940000</v>
      </c>
      <c r="I1493" s="2">
        <v>3296900000</v>
      </c>
      <c r="J1493" s="2">
        <v>4151480000</v>
      </c>
      <c r="K1493" s="2">
        <v>4639430000</v>
      </c>
      <c r="L1493" s="2">
        <v>5481330000</v>
      </c>
      <c r="M1493" s="2">
        <v>6027170000</v>
      </c>
      <c r="N1493" s="2">
        <v>6394110000</v>
      </c>
      <c r="O1493" s="2">
        <v>6518580000</v>
      </c>
      <c r="P1493" s="2">
        <v>6824390000</v>
      </c>
      <c r="Q1493" s="2">
        <v>6762720000</v>
      </c>
      <c r="R1493" s="2">
        <v>6525310000</v>
      </c>
      <c r="S1493" s="2">
        <v>6469860000</v>
      </c>
      <c r="T1493" s="2">
        <v>6257430000</v>
      </c>
      <c r="U1493" s="2">
        <v>6072920000</v>
      </c>
      <c r="V1493" s="2">
        <v>5822810000</v>
      </c>
      <c r="W1493" s="2">
        <v>5670850000</v>
      </c>
      <c r="X1493" s="2">
        <v>5662960000</v>
      </c>
      <c r="Y1493" s="2">
        <v>5648900000</v>
      </c>
      <c r="Z1493" s="2">
        <v>5519860000</v>
      </c>
      <c r="AA1493" s="2">
        <v>5710020000</v>
      </c>
      <c r="AB1493" s="2">
        <v>5513540000</v>
      </c>
      <c r="AC1493" s="2">
        <v>5382870000</v>
      </c>
      <c r="AD1493" s="2">
        <v>5376140000</v>
      </c>
      <c r="AE1493" s="2">
        <v>4985630000</v>
      </c>
      <c r="AF1493" s="2">
        <v>4677290000</v>
      </c>
      <c r="AG1493" s="2">
        <v>4757770000</v>
      </c>
    </row>
    <row r="1494" spans="1:33">
      <c r="A1494" s="115" t="s">
        <v>1512</v>
      </c>
      <c r="B1494" s="115" t="s">
        <v>19</v>
      </c>
      <c r="C1494" s="115">
        <v>0</v>
      </c>
      <c r="D1494" s="115">
        <v>0</v>
      </c>
      <c r="E1494" s="115">
        <v>0</v>
      </c>
      <c r="F1494" s="115">
        <v>0</v>
      </c>
      <c r="G1494" s="115">
        <v>0</v>
      </c>
      <c r="H1494" s="115">
        <v>0</v>
      </c>
      <c r="I1494" s="115">
        <v>0</v>
      </c>
      <c r="J1494" s="115">
        <v>0</v>
      </c>
      <c r="K1494" s="115">
        <v>0</v>
      </c>
      <c r="L1494" s="115">
        <v>0</v>
      </c>
      <c r="M1494" s="115">
        <v>0</v>
      </c>
      <c r="N1494" s="115">
        <v>0</v>
      </c>
      <c r="O1494" s="115">
        <v>0</v>
      </c>
      <c r="P1494" s="115">
        <v>0</v>
      </c>
      <c r="Q1494" s="115">
        <v>0</v>
      </c>
      <c r="R1494" s="115">
        <v>0</v>
      </c>
      <c r="S1494" s="115">
        <v>0</v>
      </c>
      <c r="T1494" s="115">
        <v>0</v>
      </c>
      <c r="U1494" s="115">
        <v>0</v>
      </c>
      <c r="V1494" s="115">
        <v>0</v>
      </c>
      <c r="W1494" s="115">
        <v>0</v>
      </c>
      <c r="X1494" s="115">
        <v>0</v>
      </c>
      <c r="Y1494" s="115">
        <v>0</v>
      </c>
      <c r="Z1494" s="115">
        <v>0</v>
      </c>
      <c r="AA1494" s="115">
        <v>0</v>
      </c>
      <c r="AB1494" s="115">
        <v>0</v>
      </c>
      <c r="AC1494" s="115">
        <v>0</v>
      </c>
      <c r="AD1494" s="115">
        <v>0</v>
      </c>
      <c r="AE1494" s="115">
        <v>0</v>
      </c>
      <c r="AF1494" s="115">
        <v>0</v>
      </c>
      <c r="AG1494" s="115">
        <v>0</v>
      </c>
    </row>
    <row r="1495" spans="1:33">
      <c r="A1495" s="115" t="s">
        <v>1513</v>
      </c>
      <c r="B1495" s="115" t="s">
        <v>19</v>
      </c>
      <c r="C1495" s="2">
        <v>4884250000</v>
      </c>
      <c r="D1495" s="2">
        <v>4873220000</v>
      </c>
      <c r="E1495" s="2">
        <v>4828540000</v>
      </c>
      <c r="F1495" s="2">
        <v>4781330000</v>
      </c>
      <c r="G1495" s="2">
        <v>4729230000</v>
      </c>
      <c r="H1495" s="2">
        <v>4701010000</v>
      </c>
      <c r="I1495" s="2">
        <v>4653260000</v>
      </c>
      <c r="J1495" s="2">
        <v>4638070000</v>
      </c>
      <c r="K1495" s="2">
        <v>4623060000</v>
      </c>
      <c r="L1495" s="2">
        <v>4562280000</v>
      </c>
      <c r="M1495" s="2">
        <v>4558480000</v>
      </c>
      <c r="N1495" s="2">
        <v>4549620000</v>
      </c>
      <c r="O1495" s="2">
        <v>4546000000</v>
      </c>
      <c r="P1495" s="2">
        <v>4538220000</v>
      </c>
      <c r="Q1495" s="2">
        <v>4533520000</v>
      </c>
      <c r="R1495" s="2">
        <v>4524480000</v>
      </c>
      <c r="S1495" s="2">
        <v>4516340000</v>
      </c>
      <c r="T1495" s="2">
        <v>4516340000</v>
      </c>
      <c r="U1495" s="2">
        <v>4516150000</v>
      </c>
      <c r="V1495" s="2">
        <v>4515070000</v>
      </c>
      <c r="W1495" s="2">
        <v>4515070000</v>
      </c>
      <c r="X1495" s="2">
        <v>4513080000</v>
      </c>
      <c r="Y1495" s="2">
        <v>4512900000</v>
      </c>
      <c r="Z1495" s="2">
        <v>4512900000</v>
      </c>
      <c r="AA1495" s="2">
        <v>4512900000</v>
      </c>
      <c r="AB1495" s="2">
        <v>4511090000</v>
      </c>
      <c r="AC1495" s="2">
        <v>4511090000</v>
      </c>
      <c r="AD1495" s="2">
        <v>4511090000</v>
      </c>
      <c r="AE1495" s="2">
        <v>4510550000</v>
      </c>
      <c r="AF1495" s="2">
        <v>4505480000</v>
      </c>
      <c r="AG1495" s="2">
        <v>4505480000</v>
      </c>
    </row>
    <row r="1496" spans="1:33">
      <c r="A1496" s="115" t="s">
        <v>1514</v>
      </c>
      <c r="B1496" s="115" t="s">
        <v>19</v>
      </c>
      <c r="C1496" s="2">
        <v>15867200000</v>
      </c>
      <c r="D1496" s="2">
        <v>16078900000</v>
      </c>
      <c r="E1496" s="2">
        <v>15749100000</v>
      </c>
      <c r="F1496" s="2">
        <v>15375200000</v>
      </c>
      <c r="G1496" s="2">
        <v>14949100000</v>
      </c>
      <c r="H1496" s="2">
        <v>16164700000</v>
      </c>
      <c r="I1496" s="2">
        <v>16371100000</v>
      </c>
      <c r="J1496" s="2">
        <v>16242400000</v>
      </c>
      <c r="K1496" s="2">
        <v>16758200000</v>
      </c>
      <c r="L1496" s="2">
        <v>17312300000</v>
      </c>
      <c r="M1496" s="2">
        <v>17952500000</v>
      </c>
      <c r="N1496" s="2">
        <v>18236400000</v>
      </c>
      <c r="O1496" s="2">
        <v>18520400000</v>
      </c>
      <c r="P1496" s="2">
        <v>18748200000</v>
      </c>
      <c r="Q1496" s="2">
        <v>18904100000</v>
      </c>
      <c r="R1496" s="2">
        <v>19075900000</v>
      </c>
      <c r="S1496" s="2">
        <v>19199700000</v>
      </c>
      <c r="T1496" s="2">
        <v>19279700000</v>
      </c>
      <c r="U1496" s="2">
        <v>19343800000</v>
      </c>
      <c r="V1496" s="2">
        <v>19483800000</v>
      </c>
      <c r="W1496" s="2">
        <v>19587800000</v>
      </c>
      <c r="X1496" s="2">
        <v>19703800000</v>
      </c>
      <c r="Y1496" s="2">
        <v>19863900000</v>
      </c>
      <c r="Z1496" s="2">
        <v>19932000000</v>
      </c>
      <c r="AA1496" s="2">
        <v>19936000000</v>
      </c>
      <c r="AB1496" s="2">
        <v>19923900000</v>
      </c>
      <c r="AC1496" s="2">
        <v>19939900000</v>
      </c>
      <c r="AD1496" s="2">
        <v>20027900000</v>
      </c>
      <c r="AE1496" s="2">
        <v>20124000000</v>
      </c>
      <c r="AF1496" s="2">
        <v>20415900000</v>
      </c>
      <c r="AG1496" s="2">
        <v>20724100000</v>
      </c>
    </row>
    <row r="1497" spans="1:33">
      <c r="A1497" s="115" t="s">
        <v>1515</v>
      </c>
      <c r="B1497" s="115" t="s">
        <v>19</v>
      </c>
      <c r="C1497" s="2">
        <v>6391750000</v>
      </c>
      <c r="D1497" s="2">
        <v>10130800000</v>
      </c>
      <c r="E1497" s="2">
        <v>9712780000</v>
      </c>
      <c r="F1497" s="2">
        <v>8941160000</v>
      </c>
      <c r="G1497" s="2">
        <v>7776980000</v>
      </c>
      <c r="H1497" s="2">
        <v>8104210000</v>
      </c>
      <c r="I1497" s="2">
        <v>7549950000</v>
      </c>
      <c r="J1497" s="2">
        <v>8502500000</v>
      </c>
      <c r="K1497" s="2">
        <v>9318200000</v>
      </c>
      <c r="L1497" s="2">
        <v>10008400000</v>
      </c>
      <c r="M1497" s="2">
        <v>10439400000</v>
      </c>
      <c r="N1497" s="2">
        <v>10635200000</v>
      </c>
      <c r="O1497" s="2">
        <v>11020800000</v>
      </c>
      <c r="P1497" s="2">
        <v>11390000000</v>
      </c>
      <c r="Q1497" s="2">
        <v>11430700000</v>
      </c>
      <c r="R1497" s="2">
        <v>11470300000</v>
      </c>
      <c r="S1497" s="2">
        <v>11570700000</v>
      </c>
      <c r="T1497" s="2">
        <v>11457300000</v>
      </c>
      <c r="U1497" s="2">
        <v>11196400000</v>
      </c>
      <c r="V1497" s="2">
        <v>11059000000</v>
      </c>
      <c r="W1497" s="2">
        <v>10973700000</v>
      </c>
      <c r="X1497" s="2">
        <v>10972600000</v>
      </c>
      <c r="Y1497" s="2">
        <v>11029300000</v>
      </c>
      <c r="Z1497" s="2">
        <v>10950200000</v>
      </c>
      <c r="AA1497" s="2">
        <v>11119700000</v>
      </c>
      <c r="AB1497" s="2">
        <v>11066300000</v>
      </c>
      <c r="AC1497" s="2">
        <v>10999600000</v>
      </c>
      <c r="AD1497" s="2">
        <v>11034100000</v>
      </c>
      <c r="AE1497" s="2">
        <v>10881200000</v>
      </c>
      <c r="AF1497" s="2">
        <v>10681500000</v>
      </c>
      <c r="AG1497" s="2">
        <v>10761700000</v>
      </c>
    </row>
    <row r="1498" spans="1:33">
      <c r="A1498" s="115" t="s">
        <v>1516</v>
      </c>
      <c r="B1498" s="115" t="s">
        <v>19</v>
      </c>
      <c r="C1498" s="115">
        <v>0</v>
      </c>
      <c r="D1498" s="115">
        <v>0</v>
      </c>
      <c r="E1498" s="115">
        <v>0</v>
      </c>
      <c r="F1498" s="115">
        <v>0</v>
      </c>
      <c r="G1498" s="115">
        <v>0</v>
      </c>
      <c r="H1498" s="115">
        <v>0</v>
      </c>
      <c r="I1498" s="115">
        <v>0</v>
      </c>
      <c r="J1498" s="115">
        <v>0</v>
      </c>
      <c r="K1498" s="115">
        <v>0</v>
      </c>
      <c r="L1498" s="115">
        <v>0</v>
      </c>
      <c r="M1498" s="115">
        <v>0</v>
      </c>
      <c r="N1498" s="115">
        <v>0</v>
      </c>
      <c r="O1498" s="115">
        <v>0</v>
      </c>
      <c r="P1498" s="115">
        <v>0</v>
      </c>
      <c r="Q1498" s="115">
        <v>0</v>
      </c>
      <c r="R1498" s="115">
        <v>0</v>
      </c>
      <c r="S1498" s="115">
        <v>0</v>
      </c>
      <c r="T1498" s="115">
        <v>0</v>
      </c>
      <c r="U1498" s="115">
        <v>0</v>
      </c>
      <c r="V1498" s="115">
        <v>0</v>
      </c>
      <c r="W1498" s="115">
        <v>0</v>
      </c>
      <c r="X1498" s="115">
        <v>0</v>
      </c>
      <c r="Y1498" s="115">
        <v>0</v>
      </c>
      <c r="Z1498" s="115">
        <v>0</v>
      </c>
      <c r="AA1498" s="115">
        <v>0</v>
      </c>
      <c r="AB1498" s="115">
        <v>0</v>
      </c>
      <c r="AC1498" s="115">
        <v>0</v>
      </c>
      <c r="AD1498" s="115">
        <v>0</v>
      </c>
      <c r="AE1498" s="115">
        <v>0</v>
      </c>
      <c r="AF1498" s="115">
        <v>0</v>
      </c>
      <c r="AG1498" s="115">
        <v>0</v>
      </c>
    </row>
    <row r="1499" spans="1:33">
      <c r="A1499" s="115" t="s">
        <v>1517</v>
      </c>
      <c r="B1499" s="115" t="s">
        <v>19</v>
      </c>
      <c r="C1499" s="115">
        <v>0</v>
      </c>
      <c r="D1499" s="115">
        <v>0</v>
      </c>
      <c r="E1499" s="115">
        <v>0</v>
      </c>
      <c r="F1499" s="115">
        <v>0</v>
      </c>
      <c r="G1499" s="115">
        <v>0</v>
      </c>
      <c r="H1499" s="115">
        <v>0</v>
      </c>
      <c r="I1499" s="115">
        <v>0</v>
      </c>
      <c r="J1499" s="115">
        <v>0</v>
      </c>
      <c r="K1499" s="115">
        <v>0</v>
      </c>
      <c r="L1499" s="115">
        <v>0</v>
      </c>
      <c r="M1499" s="115">
        <v>0</v>
      </c>
      <c r="N1499" s="115">
        <v>0</v>
      </c>
      <c r="O1499" s="115">
        <v>0</v>
      </c>
      <c r="P1499" s="115">
        <v>0</v>
      </c>
      <c r="Q1499" s="115">
        <v>0</v>
      </c>
      <c r="R1499" s="115">
        <v>0</v>
      </c>
      <c r="S1499" s="115">
        <v>0</v>
      </c>
      <c r="T1499" s="115">
        <v>0</v>
      </c>
      <c r="U1499" s="115">
        <v>0</v>
      </c>
      <c r="V1499" s="115">
        <v>0</v>
      </c>
      <c r="W1499" s="115">
        <v>0</v>
      </c>
      <c r="X1499" s="115">
        <v>0</v>
      </c>
      <c r="Y1499" s="115">
        <v>0</v>
      </c>
      <c r="Z1499" s="115">
        <v>0</v>
      </c>
      <c r="AA1499" s="115">
        <v>0</v>
      </c>
      <c r="AB1499" s="115">
        <v>0</v>
      </c>
      <c r="AC1499" s="115">
        <v>0</v>
      </c>
      <c r="AD1499" s="115">
        <v>0</v>
      </c>
      <c r="AE1499" s="115">
        <v>0</v>
      </c>
      <c r="AF1499" s="115">
        <v>0</v>
      </c>
      <c r="AG1499" s="115">
        <v>0</v>
      </c>
    </row>
    <row r="1500" spans="1:33">
      <c r="A1500" s="115" t="s">
        <v>1518</v>
      </c>
      <c r="B1500" s="115" t="s">
        <v>19</v>
      </c>
      <c r="C1500" s="115">
        <v>0</v>
      </c>
      <c r="D1500" s="115">
        <v>0</v>
      </c>
      <c r="E1500" s="115">
        <v>0</v>
      </c>
      <c r="F1500" s="115">
        <v>0</v>
      </c>
      <c r="G1500" s="115">
        <v>0</v>
      </c>
      <c r="H1500" s="115">
        <v>0</v>
      </c>
      <c r="I1500" s="115">
        <v>0</v>
      </c>
      <c r="J1500" s="115">
        <v>0</v>
      </c>
      <c r="K1500" s="115">
        <v>0</v>
      </c>
      <c r="L1500" s="115">
        <v>0</v>
      </c>
      <c r="M1500" s="115">
        <v>0</v>
      </c>
      <c r="N1500" s="115">
        <v>0</v>
      </c>
      <c r="O1500" s="115">
        <v>0</v>
      </c>
      <c r="P1500" s="115">
        <v>0</v>
      </c>
      <c r="Q1500" s="115">
        <v>0</v>
      </c>
      <c r="R1500" s="115">
        <v>0</v>
      </c>
      <c r="S1500" s="115">
        <v>0</v>
      </c>
      <c r="T1500" s="115">
        <v>0</v>
      </c>
      <c r="U1500" s="115">
        <v>0</v>
      </c>
      <c r="V1500" s="115">
        <v>0</v>
      </c>
      <c r="W1500" s="115">
        <v>0</v>
      </c>
      <c r="X1500" s="115">
        <v>0</v>
      </c>
      <c r="Y1500" s="115">
        <v>0</v>
      </c>
      <c r="Z1500" s="115">
        <v>0</v>
      </c>
      <c r="AA1500" s="115">
        <v>0</v>
      </c>
      <c r="AB1500" s="115">
        <v>0</v>
      </c>
      <c r="AC1500" s="115">
        <v>0</v>
      </c>
      <c r="AD1500" s="115">
        <v>0</v>
      </c>
      <c r="AE1500" s="115">
        <v>0</v>
      </c>
      <c r="AF1500" s="115">
        <v>0</v>
      </c>
      <c r="AG1500" s="115">
        <v>0</v>
      </c>
    </row>
    <row r="1501" spans="1:33">
      <c r="A1501" s="115" t="s">
        <v>1519</v>
      </c>
      <c r="B1501" s="115" t="s">
        <v>19</v>
      </c>
      <c r="C1501" s="2">
        <v>56815500000</v>
      </c>
      <c r="D1501" s="2">
        <v>56815500000</v>
      </c>
      <c r="E1501" s="2">
        <v>56815500000</v>
      </c>
      <c r="F1501" s="2">
        <v>56815500000</v>
      </c>
      <c r="G1501" s="2">
        <v>56815500000</v>
      </c>
      <c r="H1501" s="2">
        <v>56815500000</v>
      </c>
      <c r="I1501" s="2">
        <v>56815500000</v>
      </c>
      <c r="J1501" s="2">
        <v>56815500000</v>
      </c>
      <c r="K1501" s="2">
        <v>56815500000</v>
      </c>
      <c r="L1501" s="2">
        <v>56815500000</v>
      </c>
      <c r="M1501" s="2">
        <v>56815500000</v>
      </c>
      <c r="N1501" s="2">
        <v>56815500000</v>
      </c>
      <c r="O1501" s="2">
        <v>56815500000</v>
      </c>
      <c r="P1501" s="2">
        <v>56815500000</v>
      </c>
      <c r="Q1501" s="2">
        <v>56815500000</v>
      </c>
      <c r="R1501" s="2">
        <v>56815500000</v>
      </c>
      <c r="S1501" s="2">
        <v>56815500000</v>
      </c>
      <c r="T1501" s="2">
        <v>56815500000</v>
      </c>
      <c r="U1501" s="2">
        <v>56815500000</v>
      </c>
      <c r="V1501" s="2">
        <v>56815500000</v>
      </c>
      <c r="W1501" s="2">
        <v>56815500000</v>
      </c>
      <c r="X1501" s="2">
        <v>56815500000</v>
      </c>
      <c r="Y1501" s="2">
        <v>56815500000</v>
      </c>
      <c r="Z1501" s="2">
        <v>56815500000</v>
      </c>
      <c r="AA1501" s="2">
        <v>56815500000</v>
      </c>
      <c r="AB1501" s="2">
        <v>56815500000</v>
      </c>
      <c r="AC1501" s="2">
        <v>56815500000</v>
      </c>
      <c r="AD1501" s="2">
        <v>56815500000</v>
      </c>
      <c r="AE1501" s="2">
        <v>56815500000</v>
      </c>
      <c r="AF1501" s="2">
        <v>56815500000</v>
      </c>
      <c r="AG1501" s="2">
        <v>56815500000</v>
      </c>
    </row>
    <row r="1502" spans="1:33">
      <c r="A1502" s="115" t="s">
        <v>1520</v>
      </c>
      <c r="B1502" s="115" t="s">
        <v>19</v>
      </c>
      <c r="C1502" s="2">
        <v>470358000000</v>
      </c>
      <c r="D1502" s="2">
        <v>866879000000</v>
      </c>
      <c r="E1502" s="2">
        <v>809903000000</v>
      </c>
      <c r="F1502" s="2">
        <v>666873000000</v>
      </c>
      <c r="G1502" s="2">
        <v>526995000000</v>
      </c>
      <c r="H1502" s="2">
        <v>401734000000</v>
      </c>
      <c r="I1502" s="2">
        <v>354195000000</v>
      </c>
      <c r="J1502" s="2">
        <v>387928000000</v>
      </c>
      <c r="K1502" s="2">
        <v>423754000000</v>
      </c>
      <c r="L1502" s="2">
        <v>446355000000</v>
      </c>
      <c r="M1502" s="2">
        <v>452756000000</v>
      </c>
      <c r="N1502" s="2">
        <v>454570000000</v>
      </c>
      <c r="O1502" s="2">
        <v>455796000000</v>
      </c>
      <c r="P1502" s="2">
        <v>459430000000</v>
      </c>
      <c r="Q1502" s="2">
        <v>450916000000</v>
      </c>
      <c r="R1502" s="2">
        <v>445188000000</v>
      </c>
      <c r="S1502" s="2">
        <v>448074000000</v>
      </c>
      <c r="T1502" s="2">
        <v>442712000000</v>
      </c>
      <c r="U1502" s="2">
        <v>425117000000</v>
      </c>
      <c r="V1502" s="2">
        <v>420172000000</v>
      </c>
      <c r="W1502" s="2">
        <v>417659000000</v>
      </c>
      <c r="X1502" s="2">
        <v>416873000000</v>
      </c>
      <c r="Y1502" s="2">
        <v>418735000000</v>
      </c>
      <c r="Z1502" s="2">
        <v>416594000000</v>
      </c>
      <c r="AA1502" s="2">
        <v>420352000000</v>
      </c>
      <c r="AB1502" s="2">
        <v>405528000000</v>
      </c>
      <c r="AC1502" s="2">
        <v>400364000000</v>
      </c>
      <c r="AD1502" s="2">
        <v>401345000000</v>
      </c>
      <c r="AE1502" s="2">
        <v>392697000000</v>
      </c>
      <c r="AF1502" s="2">
        <v>386943000000</v>
      </c>
      <c r="AG1502" s="2">
        <v>389357000000</v>
      </c>
    </row>
    <row r="1503" spans="1:33">
      <c r="A1503" s="115" t="s">
        <v>1521</v>
      </c>
      <c r="B1503" s="115" t="s">
        <v>19</v>
      </c>
      <c r="C1503" s="2">
        <v>136633000000</v>
      </c>
      <c r="D1503" s="2">
        <v>82596100000</v>
      </c>
      <c r="E1503" s="2">
        <v>95599500000</v>
      </c>
      <c r="F1503" s="2">
        <v>121816000000</v>
      </c>
      <c r="G1503" s="2">
        <v>139616000000</v>
      </c>
      <c r="H1503" s="2">
        <v>139729000000</v>
      </c>
      <c r="I1503" s="2">
        <v>138342000000</v>
      </c>
      <c r="J1503" s="2">
        <v>143555000000</v>
      </c>
      <c r="K1503" s="2">
        <v>143354000000</v>
      </c>
      <c r="L1503" s="2">
        <v>141122000000</v>
      </c>
      <c r="M1503" s="2">
        <v>139208000000</v>
      </c>
      <c r="N1503" s="2">
        <v>138637000000</v>
      </c>
      <c r="O1503" s="2">
        <v>137193000000</v>
      </c>
      <c r="P1503" s="2">
        <v>136079000000</v>
      </c>
      <c r="Q1503" s="2">
        <v>136363000000</v>
      </c>
      <c r="R1503" s="2">
        <v>136363000000</v>
      </c>
      <c r="S1503" s="2">
        <v>136161000000</v>
      </c>
      <c r="T1503" s="2">
        <v>137118000000</v>
      </c>
      <c r="U1503" s="2">
        <v>138648000000</v>
      </c>
      <c r="V1503" s="2">
        <v>139315000000</v>
      </c>
      <c r="W1503" s="2">
        <v>139613000000</v>
      </c>
      <c r="X1503" s="2">
        <v>139466000000</v>
      </c>
      <c r="Y1503" s="2">
        <v>138878000000</v>
      </c>
      <c r="Z1503" s="2">
        <v>139488000000</v>
      </c>
      <c r="AA1503" s="2">
        <v>139437000000</v>
      </c>
      <c r="AB1503" s="2">
        <v>140426000000</v>
      </c>
      <c r="AC1503" s="2">
        <v>141006000000</v>
      </c>
      <c r="AD1503" s="2">
        <v>139984000000</v>
      </c>
      <c r="AE1503" s="2">
        <v>140454000000</v>
      </c>
      <c r="AF1503" s="2">
        <v>141689000000</v>
      </c>
      <c r="AG1503" s="2">
        <v>140597000000</v>
      </c>
    </row>
    <row r="1504" spans="1:33">
      <c r="A1504" s="115" t="s">
        <v>1522</v>
      </c>
      <c r="B1504" s="115" t="s">
        <v>19</v>
      </c>
      <c r="C1504" s="115">
        <v>0</v>
      </c>
      <c r="D1504" s="115">
        <v>0</v>
      </c>
      <c r="E1504" s="115">
        <v>0</v>
      </c>
      <c r="F1504" s="115">
        <v>0</v>
      </c>
      <c r="G1504" s="115">
        <v>0</v>
      </c>
      <c r="H1504" s="115">
        <v>0</v>
      </c>
      <c r="I1504" s="115">
        <v>0</v>
      </c>
      <c r="J1504" s="115">
        <v>0</v>
      </c>
      <c r="K1504" s="115">
        <v>0</v>
      </c>
      <c r="L1504" s="115">
        <v>0</v>
      </c>
      <c r="M1504" s="115">
        <v>0</v>
      </c>
      <c r="N1504" s="115">
        <v>0</v>
      </c>
      <c r="O1504" s="115">
        <v>0</v>
      </c>
      <c r="P1504" s="115">
        <v>0</v>
      </c>
      <c r="Q1504" s="115">
        <v>0</v>
      </c>
      <c r="R1504" s="115">
        <v>0</v>
      </c>
      <c r="S1504" s="115">
        <v>0</v>
      </c>
      <c r="T1504" s="115">
        <v>0</v>
      </c>
      <c r="U1504" s="115">
        <v>0</v>
      </c>
      <c r="V1504" s="115">
        <v>0</v>
      </c>
      <c r="W1504" s="115">
        <v>0</v>
      </c>
      <c r="X1504" s="115">
        <v>0</v>
      </c>
      <c r="Y1504" s="115">
        <v>0</v>
      </c>
      <c r="Z1504" s="115">
        <v>0</v>
      </c>
      <c r="AA1504" s="115">
        <v>0</v>
      </c>
      <c r="AB1504" s="115">
        <v>0</v>
      </c>
      <c r="AC1504" s="115">
        <v>0</v>
      </c>
      <c r="AD1504" s="115">
        <v>0</v>
      </c>
      <c r="AE1504" s="115">
        <v>0</v>
      </c>
      <c r="AF1504" s="115">
        <v>0</v>
      </c>
      <c r="AG1504" s="115">
        <v>0</v>
      </c>
    </row>
    <row r="1505" spans="1:33">
      <c r="A1505" s="115" t="s">
        <v>1523</v>
      </c>
      <c r="B1505" s="115" t="s">
        <v>19</v>
      </c>
      <c r="C1505" s="115">
        <v>0</v>
      </c>
      <c r="D1505" s="115">
        <v>0</v>
      </c>
      <c r="E1505" s="115">
        <v>0</v>
      </c>
      <c r="F1505" s="115">
        <v>0</v>
      </c>
      <c r="G1505" s="115">
        <v>0</v>
      </c>
      <c r="H1505" s="115">
        <v>0</v>
      </c>
      <c r="I1505" s="115">
        <v>0</v>
      </c>
      <c r="J1505" s="115">
        <v>0</v>
      </c>
      <c r="K1505" s="115">
        <v>0</v>
      </c>
      <c r="L1505" s="115">
        <v>0</v>
      </c>
      <c r="M1505" s="115">
        <v>0</v>
      </c>
      <c r="N1505" s="115">
        <v>0</v>
      </c>
      <c r="O1505" s="115">
        <v>0</v>
      </c>
      <c r="P1505" s="115">
        <v>0</v>
      </c>
      <c r="Q1505" s="115">
        <v>0</v>
      </c>
      <c r="R1505" s="115">
        <v>0</v>
      </c>
      <c r="S1505" s="115">
        <v>0</v>
      </c>
      <c r="T1505" s="115">
        <v>0</v>
      </c>
      <c r="U1505" s="115">
        <v>0</v>
      </c>
      <c r="V1505" s="115">
        <v>0</v>
      </c>
      <c r="W1505" s="115">
        <v>0</v>
      </c>
      <c r="X1505" s="115">
        <v>0</v>
      </c>
      <c r="Y1505" s="115">
        <v>0</v>
      </c>
      <c r="Z1505" s="115">
        <v>0</v>
      </c>
      <c r="AA1505" s="115">
        <v>0</v>
      </c>
      <c r="AB1505" s="115">
        <v>0</v>
      </c>
      <c r="AC1505" s="115">
        <v>0</v>
      </c>
      <c r="AD1505" s="115">
        <v>0</v>
      </c>
      <c r="AE1505" s="115">
        <v>0</v>
      </c>
      <c r="AF1505" s="115">
        <v>0</v>
      </c>
      <c r="AG1505" s="115">
        <v>0</v>
      </c>
    </row>
    <row r="1506" spans="1:33">
      <c r="A1506" s="115" t="s">
        <v>1524</v>
      </c>
      <c r="B1506" s="115" t="s">
        <v>19</v>
      </c>
      <c r="C1506" s="115">
        <v>0</v>
      </c>
      <c r="D1506" s="115">
        <v>0</v>
      </c>
      <c r="E1506" s="115">
        <v>0</v>
      </c>
      <c r="F1506" s="115">
        <v>0</v>
      </c>
      <c r="G1506" s="115">
        <v>0</v>
      </c>
      <c r="H1506" s="115">
        <v>0</v>
      </c>
      <c r="I1506" s="115">
        <v>0</v>
      </c>
      <c r="J1506" s="115">
        <v>0</v>
      </c>
      <c r="K1506" s="115">
        <v>0</v>
      </c>
      <c r="L1506" s="115">
        <v>0</v>
      </c>
      <c r="M1506" s="115">
        <v>0</v>
      </c>
      <c r="N1506" s="115">
        <v>0</v>
      </c>
      <c r="O1506" s="115">
        <v>0</v>
      </c>
      <c r="P1506" s="115">
        <v>0</v>
      </c>
      <c r="Q1506" s="115">
        <v>0</v>
      </c>
      <c r="R1506" s="115">
        <v>0</v>
      </c>
      <c r="S1506" s="115">
        <v>0</v>
      </c>
      <c r="T1506" s="115">
        <v>0</v>
      </c>
      <c r="U1506" s="115">
        <v>0</v>
      </c>
      <c r="V1506" s="115">
        <v>0</v>
      </c>
      <c r="W1506" s="115">
        <v>0</v>
      </c>
      <c r="X1506" s="115">
        <v>0</v>
      </c>
      <c r="Y1506" s="115">
        <v>0</v>
      </c>
      <c r="Z1506" s="115">
        <v>0</v>
      </c>
      <c r="AA1506" s="115">
        <v>0</v>
      </c>
      <c r="AB1506" s="115">
        <v>0</v>
      </c>
      <c r="AC1506" s="115">
        <v>0</v>
      </c>
      <c r="AD1506" s="115">
        <v>0</v>
      </c>
      <c r="AE1506" s="115">
        <v>0</v>
      </c>
      <c r="AF1506" s="115">
        <v>0</v>
      </c>
      <c r="AG1506" s="115">
        <v>0</v>
      </c>
    </row>
    <row r="1507" spans="1:33">
      <c r="A1507" s="115" t="s">
        <v>1525</v>
      </c>
      <c r="B1507" s="115" t="s">
        <v>19</v>
      </c>
      <c r="C1507" s="115">
        <v>0</v>
      </c>
      <c r="D1507" s="115">
        <v>0</v>
      </c>
      <c r="E1507" s="115">
        <v>0</v>
      </c>
      <c r="F1507" s="115">
        <v>0</v>
      </c>
      <c r="G1507" s="115">
        <v>0</v>
      </c>
      <c r="H1507" s="115">
        <v>0</v>
      </c>
      <c r="I1507" s="115">
        <v>0</v>
      </c>
      <c r="J1507" s="115">
        <v>0</v>
      </c>
      <c r="K1507" s="115">
        <v>0</v>
      </c>
      <c r="L1507" s="115">
        <v>0</v>
      </c>
      <c r="M1507" s="115">
        <v>0</v>
      </c>
      <c r="N1507" s="115">
        <v>0</v>
      </c>
      <c r="O1507" s="115">
        <v>0</v>
      </c>
      <c r="P1507" s="115">
        <v>0</v>
      </c>
      <c r="Q1507" s="115">
        <v>0</v>
      </c>
      <c r="R1507" s="115">
        <v>0</v>
      </c>
      <c r="S1507" s="115">
        <v>0</v>
      </c>
      <c r="T1507" s="115">
        <v>0</v>
      </c>
      <c r="U1507" s="115">
        <v>0</v>
      </c>
      <c r="V1507" s="115">
        <v>0</v>
      </c>
      <c r="W1507" s="115">
        <v>0</v>
      </c>
      <c r="X1507" s="115">
        <v>0</v>
      </c>
      <c r="Y1507" s="115">
        <v>0</v>
      </c>
      <c r="Z1507" s="115">
        <v>0</v>
      </c>
      <c r="AA1507" s="115">
        <v>0</v>
      </c>
      <c r="AB1507" s="115">
        <v>0</v>
      </c>
      <c r="AC1507" s="115">
        <v>0</v>
      </c>
      <c r="AD1507" s="115">
        <v>0</v>
      </c>
      <c r="AE1507" s="115">
        <v>0</v>
      </c>
      <c r="AF1507" s="115">
        <v>0</v>
      </c>
      <c r="AG1507" s="115">
        <v>0</v>
      </c>
    </row>
    <row r="1508" spans="1:33">
      <c r="A1508" s="115" t="s">
        <v>1526</v>
      </c>
      <c r="B1508" s="115" t="s">
        <v>19</v>
      </c>
      <c r="C1508" s="115">
        <v>0</v>
      </c>
      <c r="D1508" s="115">
        <v>0</v>
      </c>
      <c r="E1508" s="115">
        <v>0</v>
      </c>
      <c r="F1508" s="115">
        <v>0</v>
      </c>
      <c r="G1508" s="115">
        <v>0</v>
      </c>
      <c r="H1508" s="115">
        <v>0</v>
      </c>
      <c r="I1508" s="115">
        <v>0</v>
      </c>
      <c r="J1508" s="115">
        <v>0</v>
      </c>
      <c r="K1508" s="115">
        <v>0</v>
      </c>
      <c r="L1508" s="115">
        <v>0</v>
      </c>
      <c r="M1508" s="115">
        <v>0</v>
      </c>
      <c r="N1508" s="115">
        <v>0</v>
      </c>
      <c r="O1508" s="115">
        <v>0</v>
      </c>
      <c r="P1508" s="115">
        <v>0</v>
      </c>
      <c r="Q1508" s="115">
        <v>0</v>
      </c>
      <c r="R1508" s="115">
        <v>0</v>
      </c>
      <c r="S1508" s="115">
        <v>0</v>
      </c>
      <c r="T1508" s="115">
        <v>0</v>
      </c>
      <c r="U1508" s="115">
        <v>0</v>
      </c>
      <c r="V1508" s="115">
        <v>0</v>
      </c>
      <c r="W1508" s="115">
        <v>0</v>
      </c>
      <c r="X1508" s="115">
        <v>0</v>
      </c>
      <c r="Y1508" s="115">
        <v>0</v>
      </c>
      <c r="Z1508" s="115">
        <v>0</v>
      </c>
      <c r="AA1508" s="115">
        <v>0</v>
      </c>
      <c r="AB1508" s="115">
        <v>0</v>
      </c>
      <c r="AC1508" s="115">
        <v>0</v>
      </c>
      <c r="AD1508" s="115">
        <v>0</v>
      </c>
      <c r="AE1508" s="115">
        <v>0</v>
      </c>
      <c r="AF1508" s="115">
        <v>0</v>
      </c>
      <c r="AG1508" s="115">
        <v>0</v>
      </c>
    </row>
    <row r="1509" spans="1:33">
      <c r="A1509" s="115" t="s">
        <v>1527</v>
      </c>
      <c r="B1509" s="115" t="s">
        <v>19</v>
      </c>
      <c r="C1509" s="2">
        <v>1745770000</v>
      </c>
      <c r="D1509" s="2">
        <v>6041890000</v>
      </c>
      <c r="E1509" s="2">
        <v>5608520000</v>
      </c>
      <c r="F1509" s="2">
        <v>3892940000</v>
      </c>
      <c r="G1509" s="2">
        <v>2538050000</v>
      </c>
      <c r="H1509" s="2">
        <v>2210950000</v>
      </c>
      <c r="I1509" s="2">
        <v>1931480000</v>
      </c>
      <c r="J1509" s="2">
        <v>2432130000</v>
      </c>
      <c r="K1509" s="2">
        <v>2717990000</v>
      </c>
      <c r="L1509" s="2">
        <v>3211220000</v>
      </c>
      <c r="M1509" s="2">
        <v>3530990000</v>
      </c>
      <c r="N1509" s="2">
        <v>3745960000</v>
      </c>
      <c r="O1509" s="2">
        <v>3818880000</v>
      </c>
      <c r="P1509" s="2">
        <v>3998040000</v>
      </c>
      <c r="Q1509" s="2">
        <v>3961910000</v>
      </c>
      <c r="R1509" s="2">
        <v>3822830000</v>
      </c>
      <c r="S1509" s="2">
        <v>3790340000</v>
      </c>
      <c r="T1509" s="2">
        <v>3665890000</v>
      </c>
      <c r="U1509" s="2">
        <v>3557800000</v>
      </c>
      <c r="V1509" s="2">
        <v>3411270000</v>
      </c>
      <c r="W1509" s="2">
        <v>3322240000</v>
      </c>
      <c r="X1509" s="2">
        <v>3317620000</v>
      </c>
      <c r="Y1509" s="2">
        <v>3309390000</v>
      </c>
      <c r="Z1509" s="2">
        <v>3233790000</v>
      </c>
      <c r="AA1509" s="2">
        <v>3345190000</v>
      </c>
      <c r="AB1509" s="2">
        <v>3230080000</v>
      </c>
      <c r="AC1509" s="2">
        <v>3153530000</v>
      </c>
      <c r="AD1509" s="2">
        <v>3149590000</v>
      </c>
      <c r="AE1509" s="2">
        <v>2920810000</v>
      </c>
      <c r="AF1509" s="2">
        <v>2740170000</v>
      </c>
      <c r="AG1509" s="2">
        <v>2787320000</v>
      </c>
    </row>
    <row r="1510" spans="1:33">
      <c r="A1510" s="115" t="s">
        <v>1528</v>
      </c>
      <c r="B1510" s="115" t="s">
        <v>19</v>
      </c>
      <c r="C1510" s="115">
        <v>0</v>
      </c>
      <c r="D1510" s="115">
        <v>0</v>
      </c>
      <c r="E1510" s="115">
        <v>0</v>
      </c>
      <c r="F1510" s="115">
        <v>0</v>
      </c>
      <c r="G1510" s="115">
        <v>0</v>
      </c>
      <c r="H1510" s="115">
        <v>0</v>
      </c>
      <c r="I1510" s="115">
        <v>0</v>
      </c>
      <c r="J1510" s="115">
        <v>0</v>
      </c>
      <c r="K1510" s="115">
        <v>0</v>
      </c>
      <c r="L1510" s="115">
        <v>0</v>
      </c>
      <c r="M1510" s="115">
        <v>0</v>
      </c>
      <c r="N1510" s="115">
        <v>0</v>
      </c>
      <c r="O1510" s="115">
        <v>0</v>
      </c>
      <c r="P1510" s="115">
        <v>0</v>
      </c>
      <c r="Q1510" s="115">
        <v>0</v>
      </c>
      <c r="R1510" s="115">
        <v>0</v>
      </c>
      <c r="S1510" s="115">
        <v>0</v>
      </c>
      <c r="T1510" s="115">
        <v>0</v>
      </c>
      <c r="U1510" s="115">
        <v>0</v>
      </c>
      <c r="V1510" s="115">
        <v>0</v>
      </c>
      <c r="W1510" s="115">
        <v>0</v>
      </c>
      <c r="X1510" s="115">
        <v>0</v>
      </c>
      <c r="Y1510" s="115">
        <v>0</v>
      </c>
      <c r="Z1510" s="115">
        <v>0</v>
      </c>
      <c r="AA1510" s="115">
        <v>0</v>
      </c>
      <c r="AB1510" s="115">
        <v>0</v>
      </c>
      <c r="AC1510" s="115">
        <v>0</v>
      </c>
      <c r="AD1510" s="115">
        <v>0</v>
      </c>
      <c r="AE1510" s="115">
        <v>0</v>
      </c>
      <c r="AF1510" s="115">
        <v>0</v>
      </c>
      <c r="AG1510" s="115">
        <v>0</v>
      </c>
    </row>
    <row r="1511" spans="1:33">
      <c r="A1511" s="115" t="s">
        <v>1529</v>
      </c>
      <c r="B1511" s="115" t="s">
        <v>19</v>
      </c>
      <c r="C1511" s="2">
        <v>34493200000</v>
      </c>
      <c r="D1511" s="2">
        <v>34415300000</v>
      </c>
      <c r="E1511" s="2">
        <v>34099800000</v>
      </c>
      <c r="F1511" s="2">
        <v>33766400000</v>
      </c>
      <c r="G1511" s="2">
        <v>33398500000</v>
      </c>
      <c r="H1511" s="2">
        <v>33199200000</v>
      </c>
      <c r="I1511" s="2">
        <v>32862000000</v>
      </c>
      <c r="J1511" s="2">
        <v>32754700000</v>
      </c>
      <c r="K1511" s="2">
        <v>32648600000</v>
      </c>
      <c r="L1511" s="2">
        <v>32219400000</v>
      </c>
      <c r="M1511" s="2">
        <v>32192600000</v>
      </c>
      <c r="N1511" s="2">
        <v>32130000000</v>
      </c>
      <c r="O1511" s="2">
        <v>32104500000</v>
      </c>
      <c r="P1511" s="2">
        <v>32049500000</v>
      </c>
      <c r="Q1511" s="2">
        <v>32016300000</v>
      </c>
      <c r="R1511" s="2">
        <v>31952400000</v>
      </c>
      <c r="S1511" s="2">
        <v>31895000000</v>
      </c>
      <c r="T1511" s="2">
        <v>31895000000</v>
      </c>
      <c r="U1511" s="2">
        <v>31893700000</v>
      </c>
      <c r="V1511" s="2">
        <v>31886000000</v>
      </c>
      <c r="W1511" s="2">
        <v>31886000000</v>
      </c>
      <c r="X1511" s="2">
        <v>31872000000</v>
      </c>
      <c r="Y1511" s="2">
        <v>31870700000</v>
      </c>
      <c r="Z1511" s="2">
        <v>31870700000</v>
      </c>
      <c r="AA1511" s="2">
        <v>31870700000</v>
      </c>
      <c r="AB1511" s="2">
        <v>31857900000</v>
      </c>
      <c r="AC1511" s="2">
        <v>31857900000</v>
      </c>
      <c r="AD1511" s="2">
        <v>31857900000</v>
      </c>
      <c r="AE1511" s="2">
        <v>31854100000</v>
      </c>
      <c r="AF1511" s="2">
        <v>31818300000</v>
      </c>
      <c r="AG1511" s="2">
        <v>31818300000</v>
      </c>
    </row>
    <row r="1512" spans="1:33">
      <c r="A1512" s="115" t="s">
        <v>1530</v>
      </c>
      <c r="B1512" s="115" t="s">
        <v>19</v>
      </c>
      <c r="C1512" s="2">
        <v>29441100000</v>
      </c>
      <c r="D1512" s="2">
        <v>29833900000</v>
      </c>
      <c r="E1512" s="2">
        <v>29222000000</v>
      </c>
      <c r="F1512" s="2">
        <v>28528200000</v>
      </c>
      <c r="G1512" s="2">
        <v>27737600000</v>
      </c>
      <c r="H1512" s="2">
        <v>29993200000</v>
      </c>
      <c r="I1512" s="2">
        <v>30376100000</v>
      </c>
      <c r="J1512" s="2">
        <v>30137400000</v>
      </c>
      <c r="K1512" s="2">
        <v>31094400000</v>
      </c>
      <c r="L1512" s="2">
        <v>32122500000</v>
      </c>
      <c r="M1512" s="2">
        <v>33310400000</v>
      </c>
      <c r="N1512" s="2">
        <v>33837000000</v>
      </c>
      <c r="O1512" s="2">
        <v>34364000000</v>
      </c>
      <c r="P1512" s="2">
        <v>34786800000</v>
      </c>
      <c r="Q1512" s="2">
        <v>35076100000</v>
      </c>
      <c r="R1512" s="2">
        <v>35394800000</v>
      </c>
      <c r="S1512" s="2">
        <v>35624500000</v>
      </c>
      <c r="T1512" s="2">
        <v>35773000000</v>
      </c>
      <c r="U1512" s="2">
        <v>35891800000</v>
      </c>
      <c r="V1512" s="2">
        <v>36151600000</v>
      </c>
      <c r="W1512" s="2">
        <v>36344700000</v>
      </c>
      <c r="X1512" s="2">
        <v>36559900000</v>
      </c>
      <c r="Y1512" s="2">
        <v>36856900000</v>
      </c>
      <c r="Z1512" s="2">
        <v>36983200000</v>
      </c>
      <c r="AA1512" s="2">
        <v>36990600000</v>
      </c>
      <c r="AB1512" s="2">
        <v>36968200000</v>
      </c>
      <c r="AC1512" s="2">
        <v>36997900000</v>
      </c>
      <c r="AD1512" s="2">
        <v>37161300000</v>
      </c>
      <c r="AE1512" s="2">
        <v>37339500000</v>
      </c>
      <c r="AF1512" s="2">
        <v>37881200000</v>
      </c>
      <c r="AG1512" s="2">
        <v>38453000000</v>
      </c>
    </row>
    <row r="1513" spans="1:33">
      <c r="A1513" s="115" t="s">
        <v>1531</v>
      </c>
      <c r="B1513" s="115" t="s">
        <v>19</v>
      </c>
      <c r="C1513" s="2">
        <v>13031600000</v>
      </c>
      <c r="D1513" s="2">
        <v>20654900000</v>
      </c>
      <c r="E1513" s="2">
        <v>19802600000</v>
      </c>
      <c r="F1513" s="2">
        <v>18229400000</v>
      </c>
      <c r="G1513" s="2">
        <v>15855900000</v>
      </c>
      <c r="H1513" s="2">
        <v>16523000000</v>
      </c>
      <c r="I1513" s="2">
        <v>15393000000</v>
      </c>
      <c r="J1513" s="2">
        <v>17335100000</v>
      </c>
      <c r="K1513" s="2">
        <v>18998100000</v>
      </c>
      <c r="L1513" s="2">
        <v>20405400000</v>
      </c>
      <c r="M1513" s="2">
        <v>21284000000</v>
      </c>
      <c r="N1513" s="2">
        <v>21683300000</v>
      </c>
      <c r="O1513" s="2">
        <v>22469400000</v>
      </c>
      <c r="P1513" s="2">
        <v>23222200000</v>
      </c>
      <c r="Q1513" s="2">
        <v>23305100000</v>
      </c>
      <c r="R1513" s="2">
        <v>23385800000</v>
      </c>
      <c r="S1513" s="2">
        <v>23590500000</v>
      </c>
      <c r="T1513" s="2">
        <v>23359400000</v>
      </c>
      <c r="U1513" s="2">
        <v>22827500000</v>
      </c>
      <c r="V1513" s="2">
        <v>22547300000</v>
      </c>
      <c r="W1513" s="2">
        <v>22373400000</v>
      </c>
      <c r="X1513" s="2">
        <v>22371100000</v>
      </c>
      <c r="Y1513" s="2">
        <v>22486700000</v>
      </c>
      <c r="Z1513" s="2">
        <v>22325400000</v>
      </c>
      <c r="AA1513" s="2">
        <v>22671000000</v>
      </c>
      <c r="AB1513" s="2">
        <v>22562200000</v>
      </c>
      <c r="AC1513" s="2">
        <v>22426200000</v>
      </c>
      <c r="AD1513" s="2">
        <v>22496600000</v>
      </c>
      <c r="AE1513" s="2">
        <v>22184800000</v>
      </c>
      <c r="AF1513" s="2">
        <v>21777700000</v>
      </c>
      <c r="AG1513" s="2">
        <v>21941100000</v>
      </c>
    </row>
    <row r="1514" spans="1:33">
      <c r="A1514" s="115" t="s">
        <v>1532</v>
      </c>
      <c r="B1514" s="115" t="s">
        <v>19</v>
      </c>
      <c r="C1514" s="115">
        <v>0</v>
      </c>
      <c r="D1514" s="115">
        <v>0</v>
      </c>
      <c r="E1514" s="115">
        <v>0</v>
      </c>
      <c r="F1514" s="115">
        <v>0</v>
      </c>
      <c r="G1514" s="115">
        <v>0</v>
      </c>
      <c r="H1514" s="115">
        <v>0</v>
      </c>
      <c r="I1514" s="115">
        <v>0</v>
      </c>
      <c r="J1514" s="115">
        <v>0</v>
      </c>
      <c r="K1514" s="115">
        <v>0</v>
      </c>
      <c r="L1514" s="115">
        <v>0</v>
      </c>
      <c r="M1514" s="115">
        <v>0</v>
      </c>
      <c r="N1514" s="115">
        <v>0</v>
      </c>
      <c r="O1514" s="115">
        <v>0</v>
      </c>
      <c r="P1514" s="115">
        <v>0</v>
      </c>
      <c r="Q1514" s="115">
        <v>0</v>
      </c>
      <c r="R1514" s="115">
        <v>0</v>
      </c>
      <c r="S1514" s="115">
        <v>0</v>
      </c>
      <c r="T1514" s="115">
        <v>0</v>
      </c>
      <c r="U1514" s="115">
        <v>0</v>
      </c>
      <c r="V1514" s="115">
        <v>0</v>
      </c>
      <c r="W1514" s="115">
        <v>0</v>
      </c>
      <c r="X1514" s="115">
        <v>0</v>
      </c>
      <c r="Y1514" s="115">
        <v>0</v>
      </c>
      <c r="Z1514" s="115">
        <v>0</v>
      </c>
      <c r="AA1514" s="115">
        <v>0</v>
      </c>
      <c r="AB1514" s="115">
        <v>0</v>
      </c>
      <c r="AC1514" s="115">
        <v>0</v>
      </c>
      <c r="AD1514" s="115">
        <v>0</v>
      </c>
      <c r="AE1514" s="115">
        <v>0</v>
      </c>
      <c r="AF1514" s="115">
        <v>0</v>
      </c>
      <c r="AG1514" s="115">
        <v>0</v>
      </c>
    </row>
    <row r="1515" spans="1:33">
      <c r="A1515" s="115" t="s">
        <v>1533</v>
      </c>
      <c r="B1515" s="115" t="s">
        <v>19</v>
      </c>
      <c r="C1515" s="115">
        <v>0</v>
      </c>
      <c r="D1515" s="115">
        <v>0</v>
      </c>
      <c r="E1515" s="115">
        <v>0</v>
      </c>
      <c r="F1515" s="115">
        <v>0</v>
      </c>
      <c r="G1515" s="115">
        <v>0</v>
      </c>
      <c r="H1515" s="115">
        <v>0</v>
      </c>
      <c r="I1515" s="115">
        <v>0</v>
      </c>
      <c r="J1515" s="115">
        <v>0</v>
      </c>
      <c r="K1515" s="115">
        <v>0</v>
      </c>
      <c r="L1515" s="115">
        <v>0</v>
      </c>
      <c r="M1515" s="115">
        <v>0</v>
      </c>
      <c r="N1515" s="115">
        <v>0</v>
      </c>
      <c r="O1515" s="115">
        <v>0</v>
      </c>
      <c r="P1515" s="115">
        <v>0</v>
      </c>
      <c r="Q1515" s="115">
        <v>0</v>
      </c>
      <c r="R1515" s="115">
        <v>0</v>
      </c>
      <c r="S1515" s="115">
        <v>0</v>
      </c>
      <c r="T1515" s="115">
        <v>0</v>
      </c>
      <c r="U1515" s="115">
        <v>0</v>
      </c>
      <c r="V1515" s="115">
        <v>0</v>
      </c>
      <c r="W1515" s="115">
        <v>0</v>
      </c>
      <c r="X1515" s="115">
        <v>0</v>
      </c>
      <c r="Y1515" s="115">
        <v>0</v>
      </c>
      <c r="Z1515" s="115">
        <v>0</v>
      </c>
      <c r="AA1515" s="115">
        <v>0</v>
      </c>
      <c r="AB1515" s="115">
        <v>0</v>
      </c>
      <c r="AC1515" s="115">
        <v>0</v>
      </c>
      <c r="AD1515" s="115">
        <v>0</v>
      </c>
      <c r="AE1515" s="115">
        <v>0</v>
      </c>
      <c r="AF1515" s="115">
        <v>0</v>
      </c>
      <c r="AG1515" s="115">
        <v>0</v>
      </c>
    </row>
    <row r="1516" spans="1:33">
      <c r="A1516" s="115" t="s">
        <v>1534</v>
      </c>
      <c r="B1516" s="115" t="s">
        <v>19</v>
      </c>
      <c r="C1516" s="115">
        <v>0</v>
      </c>
      <c r="D1516" s="115">
        <v>0</v>
      </c>
      <c r="E1516" s="115">
        <v>0</v>
      </c>
      <c r="F1516" s="115">
        <v>0</v>
      </c>
      <c r="G1516" s="115">
        <v>0</v>
      </c>
      <c r="H1516" s="115">
        <v>0</v>
      </c>
      <c r="I1516" s="115">
        <v>0</v>
      </c>
      <c r="J1516" s="115">
        <v>0</v>
      </c>
      <c r="K1516" s="115">
        <v>0</v>
      </c>
      <c r="L1516" s="115">
        <v>0</v>
      </c>
      <c r="M1516" s="115">
        <v>0</v>
      </c>
      <c r="N1516" s="115">
        <v>0</v>
      </c>
      <c r="O1516" s="115">
        <v>0</v>
      </c>
      <c r="P1516" s="115">
        <v>0</v>
      </c>
      <c r="Q1516" s="115">
        <v>0</v>
      </c>
      <c r="R1516" s="115">
        <v>0</v>
      </c>
      <c r="S1516" s="115">
        <v>0</v>
      </c>
      <c r="T1516" s="115">
        <v>0</v>
      </c>
      <c r="U1516" s="115">
        <v>0</v>
      </c>
      <c r="V1516" s="115">
        <v>0</v>
      </c>
      <c r="W1516" s="115">
        <v>0</v>
      </c>
      <c r="X1516" s="115">
        <v>0</v>
      </c>
      <c r="Y1516" s="115">
        <v>0</v>
      </c>
      <c r="Z1516" s="115">
        <v>0</v>
      </c>
      <c r="AA1516" s="115">
        <v>0</v>
      </c>
      <c r="AB1516" s="115">
        <v>0</v>
      </c>
      <c r="AC1516" s="115">
        <v>0</v>
      </c>
      <c r="AD1516" s="115">
        <v>0</v>
      </c>
      <c r="AE1516" s="115">
        <v>0</v>
      </c>
      <c r="AF1516" s="115">
        <v>0</v>
      </c>
      <c r="AG1516" s="115">
        <v>0</v>
      </c>
    </row>
    <row r="1517" spans="1:33">
      <c r="A1517" s="115" t="s">
        <v>1535</v>
      </c>
      <c r="B1517" s="115" t="s">
        <v>19</v>
      </c>
      <c r="C1517" s="2">
        <v>45279900000</v>
      </c>
      <c r="D1517" s="2">
        <v>45279900000</v>
      </c>
      <c r="E1517" s="2">
        <v>45279900000</v>
      </c>
      <c r="F1517" s="2">
        <v>45279900000</v>
      </c>
      <c r="G1517" s="2">
        <v>45279900000</v>
      </c>
      <c r="H1517" s="2">
        <v>45279900000</v>
      </c>
      <c r="I1517" s="2">
        <v>45279900000</v>
      </c>
      <c r="J1517" s="2">
        <v>45279900000</v>
      </c>
      <c r="K1517" s="2">
        <v>45279900000</v>
      </c>
      <c r="L1517" s="2">
        <v>45279900000</v>
      </c>
      <c r="M1517" s="2">
        <v>45279900000</v>
      </c>
      <c r="N1517" s="2">
        <v>45279900000</v>
      </c>
      <c r="O1517" s="2">
        <v>45279900000</v>
      </c>
      <c r="P1517" s="2">
        <v>45279900000</v>
      </c>
      <c r="Q1517" s="2">
        <v>45279900000</v>
      </c>
      <c r="R1517" s="2">
        <v>45279900000</v>
      </c>
      <c r="S1517" s="2">
        <v>45279900000</v>
      </c>
      <c r="T1517" s="2">
        <v>45279900000</v>
      </c>
      <c r="U1517" s="2">
        <v>45279900000</v>
      </c>
      <c r="V1517" s="2">
        <v>45279900000</v>
      </c>
      <c r="W1517" s="2">
        <v>45279900000</v>
      </c>
      <c r="X1517" s="2">
        <v>45279900000</v>
      </c>
      <c r="Y1517" s="2">
        <v>45279900000</v>
      </c>
      <c r="Z1517" s="2">
        <v>45279900000</v>
      </c>
      <c r="AA1517" s="2">
        <v>45279900000</v>
      </c>
      <c r="AB1517" s="2">
        <v>45279900000</v>
      </c>
      <c r="AC1517" s="2">
        <v>45279900000</v>
      </c>
      <c r="AD1517" s="2">
        <v>45279900000</v>
      </c>
      <c r="AE1517" s="2">
        <v>45279900000</v>
      </c>
      <c r="AF1517" s="2">
        <v>45279900000</v>
      </c>
      <c r="AG1517" s="2">
        <v>45279900000</v>
      </c>
    </row>
    <row r="1518" spans="1:33">
      <c r="A1518" s="115" t="s">
        <v>1536</v>
      </c>
      <c r="B1518" s="115" t="s">
        <v>19</v>
      </c>
      <c r="C1518" s="2">
        <v>49298800000</v>
      </c>
      <c r="D1518" s="2">
        <v>90858700000</v>
      </c>
      <c r="E1518" s="2">
        <v>84886900000</v>
      </c>
      <c r="F1518" s="2">
        <v>69895800000</v>
      </c>
      <c r="G1518" s="2">
        <v>55235000000</v>
      </c>
      <c r="H1518" s="2">
        <v>42106300000</v>
      </c>
      <c r="I1518" s="2">
        <v>37123700000</v>
      </c>
      <c r="J1518" s="2">
        <v>40659300000</v>
      </c>
      <c r="K1518" s="2">
        <v>44414200000</v>
      </c>
      <c r="L1518" s="2">
        <v>46783000000</v>
      </c>
      <c r="M1518" s="2">
        <v>47453900000</v>
      </c>
      <c r="N1518" s="2">
        <v>47644000000</v>
      </c>
      <c r="O1518" s="2">
        <v>47772500000</v>
      </c>
      <c r="P1518" s="2">
        <v>48153400000</v>
      </c>
      <c r="Q1518" s="2">
        <v>47261100000</v>
      </c>
      <c r="R1518" s="2">
        <v>46660700000</v>
      </c>
      <c r="S1518" s="2">
        <v>46963200000</v>
      </c>
      <c r="T1518" s="2">
        <v>46401200000</v>
      </c>
      <c r="U1518" s="2">
        <v>44557100000</v>
      </c>
      <c r="V1518" s="2">
        <v>44038700000</v>
      </c>
      <c r="W1518" s="2">
        <v>43775400000</v>
      </c>
      <c r="X1518" s="2">
        <v>43692900000</v>
      </c>
      <c r="Y1518" s="2">
        <v>43888200000</v>
      </c>
      <c r="Z1518" s="2">
        <v>43663800000</v>
      </c>
      <c r="AA1518" s="2">
        <v>44057600000</v>
      </c>
      <c r="AB1518" s="2">
        <v>42503900000</v>
      </c>
      <c r="AC1518" s="2">
        <v>41962600000</v>
      </c>
      <c r="AD1518" s="2">
        <v>42065400000</v>
      </c>
      <c r="AE1518" s="2">
        <v>41159100000</v>
      </c>
      <c r="AF1518" s="2">
        <v>40556000000</v>
      </c>
      <c r="AG1518" s="2">
        <v>40809000000</v>
      </c>
    </row>
    <row r="1519" spans="1:33">
      <c r="A1519" s="115" t="s">
        <v>1537</v>
      </c>
      <c r="B1519" s="115" t="s">
        <v>19</v>
      </c>
      <c r="C1519" s="2">
        <v>23414000000</v>
      </c>
      <c r="D1519" s="2">
        <v>14154000000</v>
      </c>
      <c r="E1519" s="2">
        <v>16382400000</v>
      </c>
      <c r="F1519" s="2">
        <v>20875000000</v>
      </c>
      <c r="G1519" s="2">
        <v>23925200000</v>
      </c>
      <c r="H1519" s="2">
        <v>23944600000</v>
      </c>
      <c r="I1519" s="2">
        <v>23706900000</v>
      </c>
      <c r="J1519" s="2">
        <v>24600200000</v>
      </c>
      <c r="K1519" s="2">
        <v>24565800000</v>
      </c>
      <c r="L1519" s="2">
        <v>24183300000</v>
      </c>
      <c r="M1519" s="2">
        <v>23855400000</v>
      </c>
      <c r="N1519" s="2">
        <v>23757500000</v>
      </c>
      <c r="O1519" s="2">
        <v>23510100000</v>
      </c>
      <c r="P1519" s="2">
        <v>23319200000</v>
      </c>
      <c r="Q1519" s="2">
        <v>23367800000</v>
      </c>
      <c r="R1519" s="2">
        <v>23367800000</v>
      </c>
      <c r="S1519" s="2">
        <v>23333100000</v>
      </c>
      <c r="T1519" s="2">
        <v>23497100000</v>
      </c>
      <c r="U1519" s="2">
        <v>23759400000</v>
      </c>
      <c r="V1519" s="2">
        <v>23873700000</v>
      </c>
      <c r="W1519" s="2">
        <v>23924700000</v>
      </c>
      <c r="X1519" s="2">
        <v>23899500000</v>
      </c>
      <c r="Y1519" s="2">
        <v>23798700000</v>
      </c>
      <c r="Z1519" s="2">
        <v>23903300000</v>
      </c>
      <c r="AA1519" s="2">
        <v>23894600000</v>
      </c>
      <c r="AB1519" s="2">
        <v>24064100000</v>
      </c>
      <c r="AC1519" s="2">
        <v>24163400000</v>
      </c>
      <c r="AD1519" s="2">
        <v>23988300000</v>
      </c>
      <c r="AE1519" s="2">
        <v>24068800000</v>
      </c>
      <c r="AF1519" s="2">
        <v>24280500000</v>
      </c>
      <c r="AG1519" s="2">
        <v>24093300000</v>
      </c>
    </row>
    <row r="1520" spans="1:33">
      <c r="A1520" s="115" t="s">
        <v>1538</v>
      </c>
      <c r="B1520" s="115" t="s">
        <v>19</v>
      </c>
      <c r="C1520" s="115">
        <v>0</v>
      </c>
      <c r="D1520" s="115">
        <v>0</v>
      </c>
      <c r="E1520" s="115">
        <v>0</v>
      </c>
      <c r="F1520" s="115">
        <v>0</v>
      </c>
      <c r="G1520" s="115">
        <v>0</v>
      </c>
      <c r="H1520" s="115">
        <v>0</v>
      </c>
      <c r="I1520" s="115">
        <v>0</v>
      </c>
      <c r="J1520" s="115">
        <v>0</v>
      </c>
      <c r="K1520" s="115">
        <v>0</v>
      </c>
      <c r="L1520" s="115">
        <v>0</v>
      </c>
      <c r="M1520" s="115">
        <v>0</v>
      </c>
      <c r="N1520" s="115">
        <v>0</v>
      </c>
      <c r="O1520" s="115">
        <v>0</v>
      </c>
      <c r="P1520" s="115">
        <v>0</v>
      </c>
      <c r="Q1520" s="115">
        <v>0</v>
      </c>
      <c r="R1520" s="115">
        <v>0</v>
      </c>
      <c r="S1520" s="115">
        <v>0</v>
      </c>
      <c r="T1520" s="115">
        <v>0</v>
      </c>
      <c r="U1520" s="115">
        <v>0</v>
      </c>
      <c r="V1520" s="115">
        <v>0</v>
      </c>
      <c r="W1520" s="115">
        <v>0</v>
      </c>
      <c r="X1520" s="115">
        <v>0</v>
      </c>
      <c r="Y1520" s="115">
        <v>0</v>
      </c>
      <c r="Z1520" s="115">
        <v>0</v>
      </c>
      <c r="AA1520" s="115">
        <v>0</v>
      </c>
      <c r="AB1520" s="115">
        <v>0</v>
      </c>
      <c r="AC1520" s="115">
        <v>0</v>
      </c>
      <c r="AD1520" s="115">
        <v>0</v>
      </c>
      <c r="AE1520" s="115">
        <v>0</v>
      </c>
      <c r="AF1520" s="115">
        <v>0</v>
      </c>
      <c r="AG1520" s="115">
        <v>0</v>
      </c>
    </row>
    <row r="1521" spans="1:33">
      <c r="A1521" s="115" t="s">
        <v>1539</v>
      </c>
      <c r="B1521" s="115" t="s">
        <v>19</v>
      </c>
      <c r="C1521" s="115">
        <v>0</v>
      </c>
      <c r="D1521" s="115">
        <v>0</v>
      </c>
      <c r="E1521" s="115">
        <v>0</v>
      </c>
      <c r="F1521" s="115">
        <v>0</v>
      </c>
      <c r="G1521" s="115">
        <v>0</v>
      </c>
      <c r="H1521" s="115">
        <v>0</v>
      </c>
      <c r="I1521" s="115">
        <v>0</v>
      </c>
      <c r="J1521" s="115">
        <v>0</v>
      </c>
      <c r="K1521" s="115">
        <v>0</v>
      </c>
      <c r="L1521" s="115">
        <v>0</v>
      </c>
      <c r="M1521" s="115">
        <v>0</v>
      </c>
      <c r="N1521" s="115">
        <v>0</v>
      </c>
      <c r="O1521" s="115">
        <v>0</v>
      </c>
      <c r="P1521" s="115">
        <v>0</v>
      </c>
      <c r="Q1521" s="115">
        <v>0</v>
      </c>
      <c r="R1521" s="115">
        <v>0</v>
      </c>
      <c r="S1521" s="115">
        <v>0</v>
      </c>
      <c r="T1521" s="115">
        <v>0</v>
      </c>
      <c r="U1521" s="115">
        <v>0</v>
      </c>
      <c r="V1521" s="115">
        <v>0</v>
      </c>
      <c r="W1521" s="115">
        <v>0</v>
      </c>
      <c r="X1521" s="115">
        <v>0</v>
      </c>
      <c r="Y1521" s="115">
        <v>0</v>
      </c>
      <c r="Z1521" s="115">
        <v>0</v>
      </c>
      <c r="AA1521" s="115">
        <v>0</v>
      </c>
      <c r="AB1521" s="115">
        <v>0</v>
      </c>
      <c r="AC1521" s="115">
        <v>0</v>
      </c>
      <c r="AD1521" s="115">
        <v>0</v>
      </c>
      <c r="AE1521" s="115">
        <v>0</v>
      </c>
      <c r="AF1521" s="115">
        <v>0</v>
      </c>
      <c r="AG1521" s="115">
        <v>0</v>
      </c>
    </row>
    <row r="1522" spans="1:33">
      <c r="A1522" s="115" t="s">
        <v>1540</v>
      </c>
      <c r="B1522" s="115" t="s">
        <v>19</v>
      </c>
      <c r="C1522" s="115">
        <v>0</v>
      </c>
      <c r="D1522" s="115">
        <v>0</v>
      </c>
      <c r="E1522" s="115">
        <v>0</v>
      </c>
      <c r="F1522" s="115">
        <v>0</v>
      </c>
      <c r="G1522" s="115">
        <v>0</v>
      </c>
      <c r="H1522" s="115">
        <v>0</v>
      </c>
      <c r="I1522" s="115">
        <v>0</v>
      </c>
      <c r="J1522" s="115">
        <v>0</v>
      </c>
      <c r="K1522" s="115">
        <v>0</v>
      </c>
      <c r="L1522" s="115">
        <v>0</v>
      </c>
      <c r="M1522" s="115">
        <v>0</v>
      </c>
      <c r="N1522" s="115">
        <v>0</v>
      </c>
      <c r="O1522" s="115">
        <v>0</v>
      </c>
      <c r="P1522" s="115">
        <v>0</v>
      </c>
      <c r="Q1522" s="115">
        <v>0</v>
      </c>
      <c r="R1522" s="115">
        <v>0</v>
      </c>
      <c r="S1522" s="115">
        <v>0</v>
      </c>
      <c r="T1522" s="115">
        <v>0</v>
      </c>
      <c r="U1522" s="115">
        <v>0</v>
      </c>
      <c r="V1522" s="115">
        <v>0</v>
      </c>
      <c r="W1522" s="115">
        <v>0</v>
      </c>
      <c r="X1522" s="115">
        <v>0</v>
      </c>
      <c r="Y1522" s="115">
        <v>0</v>
      </c>
      <c r="Z1522" s="115">
        <v>0</v>
      </c>
      <c r="AA1522" s="115">
        <v>0</v>
      </c>
      <c r="AB1522" s="115">
        <v>0</v>
      </c>
      <c r="AC1522" s="115">
        <v>0</v>
      </c>
      <c r="AD1522" s="115">
        <v>0</v>
      </c>
      <c r="AE1522" s="115">
        <v>0</v>
      </c>
      <c r="AF1522" s="115">
        <v>0</v>
      </c>
      <c r="AG1522" s="115">
        <v>0</v>
      </c>
    </row>
    <row r="1523" spans="1:33">
      <c r="A1523" s="115" t="s">
        <v>1541</v>
      </c>
      <c r="B1523" s="115" t="s">
        <v>19</v>
      </c>
      <c r="C1523" s="115">
        <v>0</v>
      </c>
      <c r="D1523" s="115">
        <v>0</v>
      </c>
      <c r="E1523" s="115">
        <v>0</v>
      </c>
      <c r="F1523" s="115">
        <v>0</v>
      </c>
      <c r="G1523" s="115">
        <v>0</v>
      </c>
      <c r="H1523" s="115">
        <v>0</v>
      </c>
      <c r="I1523" s="115">
        <v>0</v>
      </c>
      <c r="J1523" s="115">
        <v>0</v>
      </c>
      <c r="K1523" s="115">
        <v>0</v>
      </c>
      <c r="L1523" s="115">
        <v>0</v>
      </c>
      <c r="M1523" s="115">
        <v>0</v>
      </c>
      <c r="N1523" s="115">
        <v>0</v>
      </c>
      <c r="O1523" s="115">
        <v>0</v>
      </c>
      <c r="P1523" s="115">
        <v>0</v>
      </c>
      <c r="Q1523" s="115">
        <v>0</v>
      </c>
      <c r="R1523" s="115">
        <v>0</v>
      </c>
      <c r="S1523" s="115">
        <v>0</v>
      </c>
      <c r="T1523" s="115">
        <v>0</v>
      </c>
      <c r="U1523" s="115">
        <v>0</v>
      </c>
      <c r="V1523" s="115">
        <v>0</v>
      </c>
      <c r="W1523" s="115">
        <v>0</v>
      </c>
      <c r="X1523" s="115">
        <v>0</v>
      </c>
      <c r="Y1523" s="115">
        <v>0</v>
      </c>
      <c r="Z1523" s="115">
        <v>0</v>
      </c>
      <c r="AA1523" s="115">
        <v>0</v>
      </c>
      <c r="AB1523" s="115">
        <v>0</v>
      </c>
      <c r="AC1523" s="115">
        <v>0</v>
      </c>
      <c r="AD1523" s="115">
        <v>0</v>
      </c>
      <c r="AE1523" s="115">
        <v>0</v>
      </c>
      <c r="AF1523" s="115">
        <v>0</v>
      </c>
      <c r="AG1523" s="115">
        <v>0</v>
      </c>
    </row>
    <row r="1524" spans="1:33">
      <c r="A1524" s="115" t="s">
        <v>1542</v>
      </c>
      <c r="B1524" s="115" t="s">
        <v>19</v>
      </c>
      <c r="C1524" s="115">
        <v>0</v>
      </c>
      <c r="D1524" s="115">
        <v>0</v>
      </c>
      <c r="E1524" s="115">
        <v>0</v>
      </c>
      <c r="F1524" s="115">
        <v>0</v>
      </c>
      <c r="G1524" s="115">
        <v>0</v>
      </c>
      <c r="H1524" s="115">
        <v>0</v>
      </c>
      <c r="I1524" s="115">
        <v>0</v>
      </c>
      <c r="J1524" s="115">
        <v>0</v>
      </c>
      <c r="K1524" s="115">
        <v>0</v>
      </c>
      <c r="L1524" s="115">
        <v>0</v>
      </c>
      <c r="M1524" s="115">
        <v>0</v>
      </c>
      <c r="N1524" s="115">
        <v>0</v>
      </c>
      <c r="O1524" s="115">
        <v>0</v>
      </c>
      <c r="P1524" s="115">
        <v>0</v>
      </c>
      <c r="Q1524" s="115">
        <v>0</v>
      </c>
      <c r="R1524" s="115">
        <v>0</v>
      </c>
      <c r="S1524" s="115">
        <v>0</v>
      </c>
      <c r="T1524" s="115">
        <v>0</v>
      </c>
      <c r="U1524" s="115">
        <v>0</v>
      </c>
      <c r="V1524" s="115">
        <v>0</v>
      </c>
      <c r="W1524" s="115">
        <v>0</v>
      </c>
      <c r="X1524" s="115">
        <v>0</v>
      </c>
      <c r="Y1524" s="115">
        <v>0</v>
      </c>
      <c r="Z1524" s="115">
        <v>0</v>
      </c>
      <c r="AA1524" s="115">
        <v>0</v>
      </c>
      <c r="AB1524" s="115">
        <v>0</v>
      </c>
      <c r="AC1524" s="115">
        <v>0</v>
      </c>
      <c r="AD1524" s="115">
        <v>0</v>
      </c>
      <c r="AE1524" s="115">
        <v>0</v>
      </c>
      <c r="AF1524" s="115">
        <v>0</v>
      </c>
      <c r="AG1524" s="115">
        <v>0</v>
      </c>
    </row>
    <row r="1525" spans="1:33">
      <c r="A1525" s="115" t="s">
        <v>1543</v>
      </c>
      <c r="B1525" s="115" t="s">
        <v>19</v>
      </c>
      <c r="C1525" s="2">
        <v>297489000</v>
      </c>
      <c r="D1525" s="2">
        <v>1029570000</v>
      </c>
      <c r="E1525" s="2">
        <v>955722000</v>
      </c>
      <c r="F1525" s="2">
        <v>663378000</v>
      </c>
      <c r="G1525" s="2">
        <v>432497000</v>
      </c>
      <c r="H1525" s="2">
        <v>376757000</v>
      </c>
      <c r="I1525" s="2">
        <v>329134000</v>
      </c>
      <c r="J1525" s="2">
        <v>414448000</v>
      </c>
      <c r="K1525" s="2">
        <v>463160000</v>
      </c>
      <c r="L1525" s="2">
        <v>547208000</v>
      </c>
      <c r="M1525" s="2">
        <v>601700000</v>
      </c>
      <c r="N1525" s="2">
        <v>638332000</v>
      </c>
      <c r="O1525" s="2">
        <v>650758000</v>
      </c>
      <c r="P1525" s="2">
        <v>681288000</v>
      </c>
      <c r="Q1525" s="2">
        <v>675131000</v>
      </c>
      <c r="R1525" s="2">
        <v>651430000</v>
      </c>
      <c r="S1525" s="2">
        <v>645894000</v>
      </c>
      <c r="T1525" s="2">
        <v>624687000</v>
      </c>
      <c r="U1525" s="2">
        <v>606267000</v>
      </c>
      <c r="V1525" s="2">
        <v>581298000</v>
      </c>
      <c r="W1525" s="2">
        <v>566128000</v>
      </c>
      <c r="X1525" s="2">
        <v>565340000</v>
      </c>
      <c r="Y1525" s="2">
        <v>563937000</v>
      </c>
      <c r="Z1525" s="2">
        <v>551054000</v>
      </c>
      <c r="AA1525" s="2">
        <v>570039000</v>
      </c>
      <c r="AB1525" s="2">
        <v>550423000</v>
      </c>
      <c r="AC1525" s="2">
        <v>537379000</v>
      </c>
      <c r="AD1525" s="2">
        <v>536706000</v>
      </c>
      <c r="AE1525" s="2">
        <v>497722000</v>
      </c>
      <c r="AF1525" s="2">
        <v>466940000</v>
      </c>
      <c r="AG1525" s="2">
        <v>474974000</v>
      </c>
    </row>
    <row r="1526" spans="1:33">
      <c r="A1526" s="115" t="s">
        <v>1544</v>
      </c>
      <c r="B1526" s="115" t="s">
        <v>19</v>
      </c>
      <c r="C1526" s="115">
        <v>0</v>
      </c>
      <c r="D1526" s="115">
        <v>0</v>
      </c>
      <c r="E1526" s="115">
        <v>0</v>
      </c>
      <c r="F1526" s="115">
        <v>0</v>
      </c>
      <c r="G1526" s="115">
        <v>0</v>
      </c>
      <c r="H1526" s="115">
        <v>0</v>
      </c>
      <c r="I1526" s="115">
        <v>0</v>
      </c>
      <c r="J1526" s="115">
        <v>0</v>
      </c>
      <c r="K1526" s="115">
        <v>0</v>
      </c>
      <c r="L1526" s="115">
        <v>0</v>
      </c>
      <c r="M1526" s="115">
        <v>0</v>
      </c>
      <c r="N1526" s="115">
        <v>0</v>
      </c>
      <c r="O1526" s="115">
        <v>0</v>
      </c>
      <c r="P1526" s="115">
        <v>0</v>
      </c>
      <c r="Q1526" s="115">
        <v>0</v>
      </c>
      <c r="R1526" s="115">
        <v>0</v>
      </c>
      <c r="S1526" s="115">
        <v>0</v>
      </c>
      <c r="T1526" s="115">
        <v>0</v>
      </c>
      <c r="U1526" s="115">
        <v>0</v>
      </c>
      <c r="V1526" s="115">
        <v>0</v>
      </c>
      <c r="W1526" s="115">
        <v>0</v>
      </c>
      <c r="X1526" s="115">
        <v>0</v>
      </c>
      <c r="Y1526" s="115">
        <v>0</v>
      </c>
      <c r="Z1526" s="115">
        <v>0</v>
      </c>
      <c r="AA1526" s="115">
        <v>0</v>
      </c>
      <c r="AB1526" s="115">
        <v>0</v>
      </c>
      <c r="AC1526" s="115">
        <v>0</v>
      </c>
      <c r="AD1526" s="115">
        <v>0</v>
      </c>
      <c r="AE1526" s="115">
        <v>0</v>
      </c>
      <c r="AF1526" s="115">
        <v>0</v>
      </c>
      <c r="AG1526" s="115">
        <v>0</v>
      </c>
    </row>
    <row r="1527" spans="1:33">
      <c r="A1527" s="115" t="s">
        <v>1545</v>
      </c>
      <c r="B1527" s="115" t="s">
        <v>19</v>
      </c>
      <c r="C1527" s="2">
        <v>3310090000</v>
      </c>
      <c r="D1527" s="2">
        <v>3302610000</v>
      </c>
      <c r="E1527" s="2">
        <v>3272330000</v>
      </c>
      <c r="F1527" s="2">
        <v>3240330000</v>
      </c>
      <c r="G1527" s="2">
        <v>3205030000</v>
      </c>
      <c r="H1527" s="2">
        <v>3185910000</v>
      </c>
      <c r="I1527" s="2">
        <v>3153550000</v>
      </c>
      <c r="J1527" s="2">
        <v>3143250000</v>
      </c>
      <c r="K1527" s="2">
        <v>3133070000</v>
      </c>
      <c r="L1527" s="2">
        <v>3091880000</v>
      </c>
      <c r="M1527" s="2">
        <v>3089310000</v>
      </c>
      <c r="N1527" s="2">
        <v>3083300000</v>
      </c>
      <c r="O1527" s="2">
        <v>3080850000</v>
      </c>
      <c r="P1527" s="2">
        <v>3075580000</v>
      </c>
      <c r="Q1527" s="2">
        <v>3072390000</v>
      </c>
      <c r="R1527" s="2">
        <v>3066260000</v>
      </c>
      <c r="S1527" s="2">
        <v>3060750000</v>
      </c>
      <c r="T1527" s="2">
        <v>3060750000</v>
      </c>
      <c r="U1527" s="2">
        <v>3060630000</v>
      </c>
      <c r="V1527" s="2">
        <v>3059890000</v>
      </c>
      <c r="W1527" s="2">
        <v>3059890000</v>
      </c>
      <c r="X1527" s="2">
        <v>3058540000</v>
      </c>
      <c r="Y1527" s="2">
        <v>3058420000</v>
      </c>
      <c r="Z1527" s="2">
        <v>3058420000</v>
      </c>
      <c r="AA1527" s="2">
        <v>3058420000</v>
      </c>
      <c r="AB1527" s="2">
        <v>3057190000</v>
      </c>
      <c r="AC1527" s="2">
        <v>3057190000</v>
      </c>
      <c r="AD1527" s="2">
        <v>3057190000</v>
      </c>
      <c r="AE1527" s="2">
        <v>3056830000</v>
      </c>
      <c r="AF1527" s="2">
        <v>3053390000</v>
      </c>
      <c r="AG1527" s="2">
        <v>3053390000</v>
      </c>
    </row>
    <row r="1528" spans="1:33">
      <c r="A1528" s="115" t="s">
        <v>1546</v>
      </c>
      <c r="B1528" s="115" t="s">
        <v>19</v>
      </c>
      <c r="C1528" s="2">
        <v>5045160000</v>
      </c>
      <c r="D1528" s="2">
        <v>5112470000</v>
      </c>
      <c r="E1528" s="2">
        <v>5007610000</v>
      </c>
      <c r="F1528" s="2">
        <v>4888720000</v>
      </c>
      <c r="G1528" s="2">
        <v>4753230000</v>
      </c>
      <c r="H1528" s="2">
        <v>5139760000</v>
      </c>
      <c r="I1528" s="2">
        <v>5205370000</v>
      </c>
      <c r="J1528" s="2">
        <v>5164480000</v>
      </c>
      <c r="K1528" s="2">
        <v>5328470000</v>
      </c>
      <c r="L1528" s="2">
        <v>5504650000</v>
      </c>
      <c r="M1528" s="2">
        <v>5708210000</v>
      </c>
      <c r="N1528" s="2">
        <v>5798460000</v>
      </c>
      <c r="O1528" s="2">
        <v>5888770000</v>
      </c>
      <c r="P1528" s="2">
        <v>5961220000</v>
      </c>
      <c r="Q1528" s="2">
        <v>6010790000</v>
      </c>
      <c r="R1528" s="2">
        <v>6065410000</v>
      </c>
      <c r="S1528" s="2">
        <v>6104760000</v>
      </c>
      <c r="T1528" s="2">
        <v>6130210000</v>
      </c>
      <c r="U1528" s="2">
        <v>6150580000</v>
      </c>
      <c r="V1528" s="2">
        <v>6195100000</v>
      </c>
      <c r="W1528" s="2">
        <v>6228180000</v>
      </c>
      <c r="X1528" s="2">
        <v>6265070000</v>
      </c>
      <c r="Y1528" s="2">
        <v>6315970000</v>
      </c>
      <c r="Z1528" s="2">
        <v>6337600000</v>
      </c>
      <c r="AA1528" s="2">
        <v>6338870000</v>
      </c>
      <c r="AB1528" s="2">
        <v>6335030000</v>
      </c>
      <c r="AC1528" s="2">
        <v>6340120000</v>
      </c>
      <c r="AD1528" s="2">
        <v>6368120000</v>
      </c>
      <c r="AE1528" s="2">
        <v>6398660000</v>
      </c>
      <c r="AF1528" s="2">
        <v>6491490000</v>
      </c>
      <c r="AG1528" s="2">
        <v>6589480000</v>
      </c>
    </row>
    <row r="1529" spans="1:33">
      <c r="A1529" s="115" t="s">
        <v>1547</v>
      </c>
      <c r="B1529" s="115" t="s">
        <v>19</v>
      </c>
      <c r="C1529" s="2">
        <v>1365860000</v>
      </c>
      <c r="D1529" s="2">
        <v>2164870000</v>
      </c>
      <c r="E1529" s="2">
        <v>2075540000</v>
      </c>
      <c r="F1529" s="2">
        <v>1910650000</v>
      </c>
      <c r="G1529" s="2">
        <v>1661870000</v>
      </c>
      <c r="H1529" s="2">
        <v>1731800000</v>
      </c>
      <c r="I1529" s="2">
        <v>1613360000</v>
      </c>
      <c r="J1529" s="2">
        <v>1816910000</v>
      </c>
      <c r="K1529" s="2">
        <v>1991220000</v>
      </c>
      <c r="L1529" s="2">
        <v>2138720000</v>
      </c>
      <c r="M1529" s="2">
        <v>2230800000</v>
      </c>
      <c r="N1529" s="2">
        <v>2272650000</v>
      </c>
      <c r="O1529" s="2">
        <v>2355050000</v>
      </c>
      <c r="P1529" s="2">
        <v>2433940000</v>
      </c>
      <c r="Q1529" s="2">
        <v>2442630000</v>
      </c>
      <c r="R1529" s="2">
        <v>2451090000</v>
      </c>
      <c r="S1529" s="2">
        <v>2472550000</v>
      </c>
      <c r="T1529" s="2">
        <v>2448330000</v>
      </c>
      <c r="U1529" s="2">
        <v>2392580000</v>
      </c>
      <c r="V1529" s="2">
        <v>2363220000</v>
      </c>
      <c r="W1529" s="2">
        <v>2344990000</v>
      </c>
      <c r="X1529" s="2">
        <v>2344740000</v>
      </c>
      <c r="Y1529" s="2">
        <v>2356860000</v>
      </c>
      <c r="Z1529" s="2">
        <v>2339950000</v>
      </c>
      <c r="AA1529" s="2">
        <v>2376170000</v>
      </c>
      <c r="AB1529" s="2">
        <v>2364780000</v>
      </c>
      <c r="AC1529" s="2">
        <v>2350520000</v>
      </c>
      <c r="AD1529" s="2">
        <v>2357900000</v>
      </c>
      <c r="AE1529" s="2">
        <v>2325220000</v>
      </c>
      <c r="AF1529" s="2">
        <v>2282540000</v>
      </c>
      <c r="AG1529" s="2">
        <v>2299670000</v>
      </c>
    </row>
    <row r="1530" spans="1:33">
      <c r="A1530" s="115" t="s">
        <v>1548</v>
      </c>
      <c r="B1530" s="115" t="s">
        <v>19</v>
      </c>
      <c r="C1530" s="115">
        <v>0</v>
      </c>
      <c r="D1530" s="115">
        <v>0</v>
      </c>
      <c r="E1530" s="115">
        <v>0</v>
      </c>
      <c r="F1530" s="115">
        <v>0</v>
      </c>
      <c r="G1530" s="115">
        <v>0</v>
      </c>
      <c r="H1530" s="115">
        <v>0</v>
      </c>
      <c r="I1530" s="115">
        <v>0</v>
      </c>
      <c r="J1530" s="115">
        <v>0</v>
      </c>
      <c r="K1530" s="115">
        <v>0</v>
      </c>
      <c r="L1530" s="115">
        <v>0</v>
      </c>
      <c r="M1530" s="115">
        <v>0</v>
      </c>
      <c r="N1530" s="115">
        <v>0</v>
      </c>
      <c r="O1530" s="115">
        <v>0</v>
      </c>
      <c r="P1530" s="115">
        <v>0</v>
      </c>
      <c r="Q1530" s="115">
        <v>0</v>
      </c>
      <c r="R1530" s="115">
        <v>0</v>
      </c>
      <c r="S1530" s="115">
        <v>0</v>
      </c>
      <c r="T1530" s="115">
        <v>0</v>
      </c>
      <c r="U1530" s="115">
        <v>0</v>
      </c>
      <c r="V1530" s="115">
        <v>0</v>
      </c>
      <c r="W1530" s="115">
        <v>0</v>
      </c>
      <c r="X1530" s="115">
        <v>0</v>
      </c>
      <c r="Y1530" s="115">
        <v>0</v>
      </c>
      <c r="Z1530" s="115">
        <v>0</v>
      </c>
      <c r="AA1530" s="115">
        <v>0</v>
      </c>
      <c r="AB1530" s="115">
        <v>0</v>
      </c>
      <c r="AC1530" s="115">
        <v>0</v>
      </c>
      <c r="AD1530" s="115">
        <v>0</v>
      </c>
      <c r="AE1530" s="115">
        <v>0</v>
      </c>
      <c r="AF1530" s="115">
        <v>0</v>
      </c>
      <c r="AG1530" s="115">
        <v>0</v>
      </c>
    </row>
    <row r="1531" spans="1:33">
      <c r="A1531" s="115" t="s">
        <v>1549</v>
      </c>
      <c r="B1531" s="115" t="s">
        <v>19</v>
      </c>
      <c r="C1531" s="115">
        <v>0</v>
      </c>
      <c r="D1531" s="115">
        <v>0</v>
      </c>
      <c r="E1531" s="115">
        <v>0</v>
      </c>
      <c r="F1531" s="115">
        <v>0</v>
      </c>
      <c r="G1531" s="115">
        <v>0</v>
      </c>
      <c r="H1531" s="115">
        <v>0</v>
      </c>
      <c r="I1531" s="115">
        <v>0</v>
      </c>
      <c r="J1531" s="115">
        <v>0</v>
      </c>
      <c r="K1531" s="115">
        <v>0</v>
      </c>
      <c r="L1531" s="115">
        <v>0</v>
      </c>
      <c r="M1531" s="115">
        <v>0</v>
      </c>
      <c r="N1531" s="115">
        <v>0</v>
      </c>
      <c r="O1531" s="115">
        <v>0</v>
      </c>
      <c r="P1531" s="115">
        <v>0</v>
      </c>
      <c r="Q1531" s="115">
        <v>0</v>
      </c>
      <c r="R1531" s="115">
        <v>0</v>
      </c>
      <c r="S1531" s="115">
        <v>0</v>
      </c>
      <c r="T1531" s="115">
        <v>0</v>
      </c>
      <c r="U1531" s="115">
        <v>0</v>
      </c>
      <c r="V1531" s="115">
        <v>0</v>
      </c>
      <c r="W1531" s="115">
        <v>0</v>
      </c>
      <c r="X1531" s="115">
        <v>0</v>
      </c>
      <c r="Y1531" s="115">
        <v>0</v>
      </c>
      <c r="Z1531" s="115">
        <v>0</v>
      </c>
      <c r="AA1531" s="115">
        <v>0</v>
      </c>
      <c r="AB1531" s="115">
        <v>0</v>
      </c>
      <c r="AC1531" s="115">
        <v>0</v>
      </c>
      <c r="AD1531" s="115">
        <v>0</v>
      </c>
      <c r="AE1531" s="115">
        <v>0</v>
      </c>
      <c r="AF1531" s="115">
        <v>0</v>
      </c>
      <c r="AG1531" s="115">
        <v>0</v>
      </c>
    </row>
    <row r="1532" spans="1:33">
      <c r="A1532" s="115" t="s">
        <v>1550</v>
      </c>
      <c r="B1532" s="115" t="s">
        <v>19</v>
      </c>
      <c r="C1532" s="115">
        <v>0</v>
      </c>
      <c r="D1532" s="115">
        <v>0</v>
      </c>
      <c r="E1532" s="115">
        <v>0</v>
      </c>
      <c r="F1532" s="115">
        <v>0</v>
      </c>
      <c r="G1532" s="115">
        <v>0</v>
      </c>
      <c r="H1532" s="115">
        <v>0</v>
      </c>
      <c r="I1532" s="115">
        <v>0</v>
      </c>
      <c r="J1532" s="115">
        <v>0</v>
      </c>
      <c r="K1532" s="115">
        <v>0</v>
      </c>
      <c r="L1532" s="115">
        <v>0</v>
      </c>
      <c r="M1532" s="115">
        <v>0</v>
      </c>
      <c r="N1532" s="115">
        <v>0</v>
      </c>
      <c r="O1532" s="115">
        <v>0</v>
      </c>
      <c r="P1532" s="115">
        <v>0</v>
      </c>
      <c r="Q1532" s="115">
        <v>0</v>
      </c>
      <c r="R1532" s="115">
        <v>0</v>
      </c>
      <c r="S1532" s="115">
        <v>0</v>
      </c>
      <c r="T1532" s="115">
        <v>0</v>
      </c>
      <c r="U1532" s="115">
        <v>0</v>
      </c>
      <c r="V1532" s="115">
        <v>0</v>
      </c>
      <c r="W1532" s="115">
        <v>0</v>
      </c>
      <c r="X1532" s="115">
        <v>0</v>
      </c>
      <c r="Y1532" s="115">
        <v>0</v>
      </c>
      <c r="Z1532" s="115">
        <v>0</v>
      </c>
      <c r="AA1532" s="115">
        <v>0</v>
      </c>
      <c r="AB1532" s="115">
        <v>0</v>
      </c>
      <c r="AC1532" s="115">
        <v>0</v>
      </c>
      <c r="AD1532" s="115">
        <v>0</v>
      </c>
      <c r="AE1532" s="115">
        <v>0</v>
      </c>
      <c r="AF1532" s="115">
        <v>0</v>
      </c>
      <c r="AG1532" s="115">
        <v>0</v>
      </c>
    </row>
    <row r="1533" spans="1:33">
      <c r="A1533" s="115" t="s">
        <v>1551</v>
      </c>
      <c r="B1533" s="115" t="s">
        <v>19</v>
      </c>
      <c r="C1533" s="2">
        <v>5878440000</v>
      </c>
      <c r="D1533" s="2">
        <v>5878440000</v>
      </c>
      <c r="E1533" s="2">
        <v>5878440000</v>
      </c>
      <c r="F1533" s="2">
        <v>5878440000</v>
      </c>
      <c r="G1533" s="2">
        <v>5878440000</v>
      </c>
      <c r="H1533" s="2">
        <v>5878440000</v>
      </c>
      <c r="I1533" s="2">
        <v>5878440000</v>
      </c>
      <c r="J1533" s="2">
        <v>5878440000</v>
      </c>
      <c r="K1533" s="2">
        <v>5878440000</v>
      </c>
      <c r="L1533" s="2">
        <v>5878440000</v>
      </c>
      <c r="M1533" s="2">
        <v>5878440000</v>
      </c>
      <c r="N1533" s="2">
        <v>5878440000</v>
      </c>
      <c r="O1533" s="2">
        <v>5878440000</v>
      </c>
      <c r="P1533" s="2">
        <v>5878440000</v>
      </c>
      <c r="Q1533" s="2">
        <v>5878440000</v>
      </c>
      <c r="R1533" s="2">
        <v>5878440000</v>
      </c>
      <c r="S1533" s="2">
        <v>5878440000</v>
      </c>
      <c r="T1533" s="2">
        <v>5878440000</v>
      </c>
      <c r="U1533" s="2">
        <v>5878440000</v>
      </c>
      <c r="V1533" s="2">
        <v>5878440000</v>
      </c>
      <c r="W1533" s="2">
        <v>5878440000</v>
      </c>
      <c r="X1533" s="2">
        <v>5878440000</v>
      </c>
      <c r="Y1533" s="2">
        <v>5878440000</v>
      </c>
      <c r="Z1533" s="2">
        <v>5878440000</v>
      </c>
      <c r="AA1533" s="2">
        <v>5878440000</v>
      </c>
      <c r="AB1533" s="2">
        <v>5878440000</v>
      </c>
      <c r="AC1533" s="2">
        <v>5878440000</v>
      </c>
      <c r="AD1533" s="2">
        <v>5878440000</v>
      </c>
      <c r="AE1533" s="2">
        <v>5878440000</v>
      </c>
      <c r="AF1533" s="2">
        <v>5878440000</v>
      </c>
      <c r="AG1533" s="2">
        <v>5878440000</v>
      </c>
    </row>
    <row r="1534" spans="1:33">
      <c r="A1534" s="115" t="s">
        <v>1552</v>
      </c>
      <c r="B1534" s="115" t="s">
        <v>19</v>
      </c>
      <c r="C1534" s="2">
        <v>37757000000</v>
      </c>
      <c r="D1534" s="2">
        <v>69587000000</v>
      </c>
      <c r="E1534" s="2">
        <v>65013300000</v>
      </c>
      <c r="F1534" s="2">
        <v>53531900000</v>
      </c>
      <c r="G1534" s="2">
        <v>42303400000</v>
      </c>
      <c r="H1534" s="2">
        <v>32248400000</v>
      </c>
      <c r="I1534" s="2">
        <v>28432300000</v>
      </c>
      <c r="J1534" s="2">
        <v>31140200000</v>
      </c>
      <c r="K1534" s="2">
        <v>34016000000</v>
      </c>
      <c r="L1534" s="2">
        <v>35830200000</v>
      </c>
      <c r="M1534" s="2">
        <v>36344000000</v>
      </c>
      <c r="N1534" s="2">
        <v>36489700000</v>
      </c>
      <c r="O1534" s="2">
        <v>36588100000</v>
      </c>
      <c r="P1534" s="2">
        <v>36879800000</v>
      </c>
      <c r="Q1534" s="2">
        <v>36196400000</v>
      </c>
      <c r="R1534" s="2">
        <v>35736600000</v>
      </c>
      <c r="S1534" s="2">
        <v>35968200000</v>
      </c>
      <c r="T1534" s="2">
        <v>35537800000</v>
      </c>
      <c r="U1534" s="2">
        <v>34125400000</v>
      </c>
      <c r="V1534" s="2">
        <v>33728400000</v>
      </c>
      <c r="W1534" s="2">
        <v>33526700000</v>
      </c>
      <c r="X1534" s="2">
        <v>33463600000</v>
      </c>
      <c r="Y1534" s="2">
        <v>33613100000</v>
      </c>
      <c r="Z1534" s="2">
        <v>33441200000</v>
      </c>
      <c r="AA1534" s="2">
        <v>33742900000</v>
      </c>
      <c r="AB1534" s="2">
        <v>32553000000</v>
      </c>
      <c r="AC1534" s="2">
        <v>32138400000</v>
      </c>
      <c r="AD1534" s="2">
        <v>32217100000</v>
      </c>
      <c r="AE1534" s="2">
        <v>31522900000</v>
      </c>
      <c r="AF1534" s="2">
        <v>31061100000</v>
      </c>
      <c r="AG1534" s="2">
        <v>31254800000</v>
      </c>
    </row>
    <row r="1535" spans="1:33">
      <c r="A1535" s="115" t="s">
        <v>1553</v>
      </c>
      <c r="B1535" s="115" t="s">
        <v>19</v>
      </c>
      <c r="C1535" s="2">
        <v>22839800000</v>
      </c>
      <c r="D1535" s="2">
        <v>13806900000</v>
      </c>
      <c r="E1535" s="2">
        <v>15980600000</v>
      </c>
      <c r="F1535" s="2">
        <v>20363100000</v>
      </c>
      <c r="G1535" s="2">
        <v>23338500000</v>
      </c>
      <c r="H1535" s="2">
        <v>23357400000</v>
      </c>
      <c r="I1535" s="2">
        <v>23125500000</v>
      </c>
      <c r="J1535" s="2">
        <v>23996900000</v>
      </c>
      <c r="K1535" s="2">
        <v>23963400000</v>
      </c>
      <c r="L1535" s="2">
        <v>23590200000</v>
      </c>
      <c r="M1535" s="2">
        <v>23270300000</v>
      </c>
      <c r="N1535" s="2">
        <v>23174800000</v>
      </c>
      <c r="O1535" s="2">
        <v>22933500000</v>
      </c>
      <c r="P1535" s="2">
        <v>22747300000</v>
      </c>
      <c r="Q1535" s="2">
        <v>22794700000</v>
      </c>
      <c r="R1535" s="2">
        <v>22794700000</v>
      </c>
      <c r="S1535" s="2">
        <v>22760900000</v>
      </c>
      <c r="T1535" s="2">
        <v>22920800000</v>
      </c>
      <c r="U1535" s="2">
        <v>23176700000</v>
      </c>
      <c r="V1535" s="2">
        <v>23288200000</v>
      </c>
      <c r="W1535" s="2">
        <v>23337900000</v>
      </c>
      <c r="X1535" s="2">
        <v>23313400000</v>
      </c>
      <c r="Y1535" s="2">
        <v>23215100000</v>
      </c>
      <c r="Z1535" s="2">
        <v>23317100000</v>
      </c>
      <c r="AA1535" s="2">
        <v>23308600000</v>
      </c>
      <c r="AB1535" s="2">
        <v>23473900000</v>
      </c>
      <c r="AC1535" s="2">
        <v>23570900000</v>
      </c>
      <c r="AD1535" s="2">
        <v>23400000000</v>
      </c>
      <c r="AE1535" s="2">
        <v>23478500000</v>
      </c>
      <c r="AF1535" s="2">
        <v>23685000000</v>
      </c>
      <c r="AG1535" s="2">
        <v>23502400000</v>
      </c>
    </row>
    <row r="1536" spans="1:33">
      <c r="A1536" s="115" t="s">
        <v>1554</v>
      </c>
      <c r="B1536" s="115" t="s">
        <v>19</v>
      </c>
      <c r="C1536" s="115">
        <v>0</v>
      </c>
      <c r="D1536" s="115">
        <v>0</v>
      </c>
      <c r="E1536" s="115">
        <v>0</v>
      </c>
      <c r="F1536" s="115">
        <v>0</v>
      </c>
      <c r="G1536" s="115">
        <v>0</v>
      </c>
      <c r="H1536" s="115">
        <v>0</v>
      </c>
      <c r="I1536" s="115">
        <v>0</v>
      </c>
      <c r="J1536" s="115">
        <v>0</v>
      </c>
      <c r="K1536" s="115">
        <v>0</v>
      </c>
      <c r="L1536" s="115">
        <v>0</v>
      </c>
      <c r="M1536" s="115">
        <v>0</v>
      </c>
      <c r="N1536" s="115">
        <v>0</v>
      </c>
      <c r="O1536" s="115">
        <v>0</v>
      </c>
      <c r="P1536" s="115">
        <v>0</v>
      </c>
      <c r="Q1536" s="115">
        <v>0</v>
      </c>
      <c r="R1536" s="115">
        <v>0</v>
      </c>
      <c r="S1536" s="115">
        <v>0</v>
      </c>
      <c r="T1536" s="115">
        <v>0</v>
      </c>
      <c r="U1536" s="115">
        <v>0</v>
      </c>
      <c r="V1536" s="115">
        <v>0</v>
      </c>
      <c r="W1536" s="115">
        <v>0</v>
      </c>
      <c r="X1536" s="115">
        <v>0</v>
      </c>
      <c r="Y1536" s="115">
        <v>0</v>
      </c>
      <c r="Z1536" s="115">
        <v>0</v>
      </c>
      <c r="AA1536" s="115">
        <v>0</v>
      </c>
      <c r="AB1536" s="115">
        <v>0</v>
      </c>
      <c r="AC1536" s="115">
        <v>0</v>
      </c>
      <c r="AD1536" s="115">
        <v>0</v>
      </c>
      <c r="AE1536" s="115">
        <v>0</v>
      </c>
      <c r="AF1536" s="115">
        <v>0</v>
      </c>
      <c r="AG1536" s="115">
        <v>0</v>
      </c>
    </row>
    <row r="1537" spans="1:33">
      <c r="A1537" s="115" t="s">
        <v>1555</v>
      </c>
      <c r="B1537" s="115" t="s">
        <v>19</v>
      </c>
      <c r="C1537" s="115">
        <v>0</v>
      </c>
      <c r="D1537" s="115">
        <v>0</v>
      </c>
      <c r="E1537" s="115">
        <v>0</v>
      </c>
      <c r="F1537" s="115">
        <v>0</v>
      </c>
      <c r="G1537" s="115">
        <v>0</v>
      </c>
      <c r="H1537" s="115">
        <v>0</v>
      </c>
      <c r="I1537" s="115">
        <v>0</v>
      </c>
      <c r="J1537" s="115">
        <v>0</v>
      </c>
      <c r="K1537" s="115">
        <v>0</v>
      </c>
      <c r="L1537" s="115">
        <v>0</v>
      </c>
      <c r="M1537" s="115">
        <v>0</v>
      </c>
      <c r="N1537" s="115">
        <v>0</v>
      </c>
      <c r="O1537" s="115">
        <v>0</v>
      </c>
      <c r="P1537" s="115">
        <v>0</v>
      </c>
      <c r="Q1537" s="115">
        <v>0</v>
      </c>
      <c r="R1537" s="115">
        <v>0</v>
      </c>
      <c r="S1537" s="115">
        <v>0</v>
      </c>
      <c r="T1537" s="115">
        <v>0</v>
      </c>
      <c r="U1537" s="115">
        <v>0</v>
      </c>
      <c r="V1537" s="115">
        <v>0</v>
      </c>
      <c r="W1537" s="115">
        <v>0</v>
      </c>
      <c r="X1537" s="115">
        <v>0</v>
      </c>
      <c r="Y1537" s="115">
        <v>0</v>
      </c>
      <c r="Z1537" s="115">
        <v>0</v>
      </c>
      <c r="AA1537" s="115">
        <v>0</v>
      </c>
      <c r="AB1537" s="115">
        <v>0</v>
      </c>
      <c r="AC1537" s="115">
        <v>0</v>
      </c>
      <c r="AD1537" s="115">
        <v>0</v>
      </c>
      <c r="AE1537" s="115">
        <v>0</v>
      </c>
      <c r="AF1537" s="115">
        <v>0</v>
      </c>
      <c r="AG1537" s="115">
        <v>0</v>
      </c>
    </row>
    <row r="1538" spans="1:33">
      <c r="A1538" s="115" t="s">
        <v>1556</v>
      </c>
      <c r="B1538" s="115" t="s">
        <v>19</v>
      </c>
      <c r="C1538" s="115">
        <v>0</v>
      </c>
      <c r="D1538" s="115">
        <v>0</v>
      </c>
      <c r="E1538" s="115">
        <v>0</v>
      </c>
      <c r="F1538" s="115">
        <v>0</v>
      </c>
      <c r="G1538" s="115">
        <v>0</v>
      </c>
      <c r="H1538" s="115">
        <v>0</v>
      </c>
      <c r="I1538" s="115">
        <v>0</v>
      </c>
      <c r="J1538" s="115">
        <v>0</v>
      </c>
      <c r="K1538" s="115">
        <v>0</v>
      </c>
      <c r="L1538" s="115">
        <v>0</v>
      </c>
      <c r="M1538" s="115">
        <v>0</v>
      </c>
      <c r="N1538" s="115">
        <v>0</v>
      </c>
      <c r="O1538" s="115">
        <v>0</v>
      </c>
      <c r="P1538" s="115">
        <v>0</v>
      </c>
      <c r="Q1538" s="115">
        <v>0</v>
      </c>
      <c r="R1538" s="115">
        <v>0</v>
      </c>
      <c r="S1538" s="115">
        <v>0</v>
      </c>
      <c r="T1538" s="115">
        <v>0</v>
      </c>
      <c r="U1538" s="115">
        <v>0</v>
      </c>
      <c r="V1538" s="115">
        <v>0</v>
      </c>
      <c r="W1538" s="115">
        <v>0</v>
      </c>
      <c r="X1538" s="115">
        <v>0</v>
      </c>
      <c r="Y1538" s="115">
        <v>0</v>
      </c>
      <c r="Z1538" s="115">
        <v>0</v>
      </c>
      <c r="AA1538" s="115">
        <v>0</v>
      </c>
      <c r="AB1538" s="115">
        <v>0</v>
      </c>
      <c r="AC1538" s="115">
        <v>0</v>
      </c>
      <c r="AD1538" s="115">
        <v>0</v>
      </c>
      <c r="AE1538" s="115">
        <v>0</v>
      </c>
      <c r="AF1538" s="115">
        <v>0</v>
      </c>
      <c r="AG1538" s="115">
        <v>0</v>
      </c>
    </row>
    <row r="1539" spans="1:33">
      <c r="A1539" s="115" t="s">
        <v>1557</v>
      </c>
      <c r="B1539" s="115" t="s">
        <v>19</v>
      </c>
      <c r="C1539" s="115">
        <v>0</v>
      </c>
      <c r="D1539" s="115">
        <v>0</v>
      </c>
      <c r="E1539" s="115">
        <v>0</v>
      </c>
      <c r="F1539" s="115">
        <v>0</v>
      </c>
      <c r="G1539" s="115">
        <v>0</v>
      </c>
      <c r="H1539" s="115">
        <v>0</v>
      </c>
      <c r="I1539" s="115">
        <v>0</v>
      </c>
      <c r="J1539" s="115">
        <v>0</v>
      </c>
      <c r="K1539" s="115">
        <v>0</v>
      </c>
      <c r="L1539" s="115">
        <v>0</v>
      </c>
      <c r="M1539" s="115">
        <v>0</v>
      </c>
      <c r="N1539" s="115">
        <v>0</v>
      </c>
      <c r="O1539" s="115">
        <v>0</v>
      </c>
      <c r="P1539" s="115">
        <v>0</v>
      </c>
      <c r="Q1539" s="115">
        <v>0</v>
      </c>
      <c r="R1539" s="115">
        <v>0</v>
      </c>
      <c r="S1539" s="115">
        <v>0</v>
      </c>
      <c r="T1539" s="115">
        <v>0</v>
      </c>
      <c r="U1539" s="115">
        <v>0</v>
      </c>
      <c r="V1539" s="115">
        <v>0</v>
      </c>
      <c r="W1539" s="115">
        <v>0</v>
      </c>
      <c r="X1539" s="115">
        <v>0</v>
      </c>
      <c r="Y1539" s="115">
        <v>0</v>
      </c>
      <c r="Z1539" s="115">
        <v>0</v>
      </c>
      <c r="AA1539" s="115">
        <v>0</v>
      </c>
      <c r="AB1539" s="115">
        <v>0</v>
      </c>
      <c r="AC1539" s="115">
        <v>0</v>
      </c>
      <c r="AD1539" s="115">
        <v>0</v>
      </c>
      <c r="AE1539" s="115">
        <v>0</v>
      </c>
      <c r="AF1539" s="115">
        <v>0</v>
      </c>
      <c r="AG1539" s="115">
        <v>0</v>
      </c>
    </row>
    <row r="1540" spans="1:33">
      <c r="A1540" s="115" t="s">
        <v>1558</v>
      </c>
      <c r="B1540" s="115" t="s">
        <v>19</v>
      </c>
      <c r="C1540" s="115">
        <v>0</v>
      </c>
      <c r="D1540" s="115">
        <v>0</v>
      </c>
      <c r="E1540" s="115">
        <v>0</v>
      </c>
      <c r="F1540" s="115">
        <v>0</v>
      </c>
      <c r="G1540" s="115">
        <v>0</v>
      </c>
      <c r="H1540" s="115">
        <v>0</v>
      </c>
      <c r="I1540" s="115">
        <v>0</v>
      </c>
      <c r="J1540" s="115">
        <v>0</v>
      </c>
      <c r="K1540" s="115">
        <v>0</v>
      </c>
      <c r="L1540" s="115">
        <v>0</v>
      </c>
      <c r="M1540" s="115">
        <v>0</v>
      </c>
      <c r="N1540" s="115">
        <v>0</v>
      </c>
      <c r="O1540" s="115">
        <v>0</v>
      </c>
      <c r="P1540" s="115">
        <v>0</v>
      </c>
      <c r="Q1540" s="115">
        <v>0</v>
      </c>
      <c r="R1540" s="115">
        <v>0</v>
      </c>
      <c r="S1540" s="115">
        <v>0</v>
      </c>
      <c r="T1540" s="115">
        <v>0</v>
      </c>
      <c r="U1540" s="115">
        <v>0</v>
      </c>
      <c r="V1540" s="115">
        <v>0</v>
      </c>
      <c r="W1540" s="115">
        <v>0</v>
      </c>
      <c r="X1540" s="115">
        <v>0</v>
      </c>
      <c r="Y1540" s="115">
        <v>0</v>
      </c>
      <c r="Z1540" s="115">
        <v>0</v>
      </c>
      <c r="AA1540" s="115">
        <v>0</v>
      </c>
      <c r="AB1540" s="115">
        <v>0</v>
      </c>
      <c r="AC1540" s="115">
        <v>0</v>
      </c>
      <c r="AD1540" s="115">
        <v>0</v>
      </c>
      <c r="AE1540" s="115">
        <v>0</v>
      </c>
      <c r="AF1540" s="115">
        <v>0</v>
      </c>
      <c r="AG1540" s="115">
        <v>0</v>
      </c>
    </row>
    <row r="1541" spans="1:33">
      <c r="A1541" s="115" t="s">
        <v>1559</v>
      </c>
      <c r="B1541" s="115" t="s">
        <v>19</v>
      </c>
      <c r="C1541" s="2">
        <v>255041000</v>
      </c>
      <c r="D1541" s="2">
        <v>882665000</v>
      </c>
      <c r="E1541" s="2">
        <v>819354000</v>
      </c>
      <c r="F1541" s="2">
        <v>568723000</v>
      </c>
      <c r="G1541" s="2">
        <v>370786000</v>
      </c>
      <c r="H1541" s="2">
        <v>322999000</v>
      </c>
      <c r="I1541" s="2">
        <v>282171000</v>
      </c>
      <c r="J1541" s="2">
        <v>355312000</v>
      </c>
      <c r="K1541" s="2">
        <v>397074000</v>
      </c>
      <c r="L1541" s="2">
        <v>469129000</v>
      </c>
      <c r="M1541" s="2">
        <v>515846000</v>
      </c>
      <c r="N1541" s="2">
        <v>547251000</v>
      </c>
      <c r="O1541" s="2">
        <v>557904000</v>
      </c>
      <c r="P1541" s="2">
        <v>584078000</v>
      </c>
      <c r="Q1541" s="2">
        <v>578799000</v>
      </c>
      <c r="R1541" s="2">
        <v>558480000</v>
      </c>
      <c r="S1541" s="2">
        <v>553734000</v>
      </c>
      <c r="T1541" s="2">
        <v>535553000</v>
      </c>
      <c r="U1541" s="2">
        <v>519762000</v>
      </c>
      <c r="V1541" s="2">
        <v>498355000</v>
      </c>
      <c r="W1541" s="2">
        <v>485350000</v>
      </c>
      <c r="X1541" s="2">
        <v>484674000</v>
      </c>
      <c r="Y1541" s="2">
        <v>483471000</v>
      </c>
      <c r="Z1541" s="2">
        <v>472427000</v>
      </c>
      <c r="AA1541" s="2">
        <v>488702000</v>
      </c>
      <c r="AB1541" s="2">
        <v>471886000</v>
      </c>
      <c r="AC1541" s="2">
        <v>460702000</v>
      </c>
      <c r="AD1541" s="2">
        <v>460126000</v>
      </c>
      <c r="AE1541" s="2">
        <v>426704000</v>
      </c>
      <c r="AF1541" s="2">
        <v>400314000</v>
      </c>
      <c r="AG1541" s="2">
        <v>407202000</v>
      </c>
    </row>
    <row r="1542" spans="1:33">
      <c r="A1542" s="115" t="s">
        <v>1560</v>
      </c>
      <c r="B1542" s="115" t="s">
        <v>19</v>
      </c>
      <c r="C1542" s="115">
        <v>0</v>
      </c>
      <c r="D1542" s="115">
        <v>0</v>
      </c>
      <c r="E1542" s="115">
        <v>0</v>
      </c>
      <c r="F1542" s="115">
        <v>0</v>
      </c>
      <c r="G1542" s="115">
        <v>0</v>
      </c>
      <c r="H1542" s="115">
        <v>0</v>
      </c>
      <c r="I1542" s="115">
        <v>0</v>
      </c>
      <c r="J1542" s="115">
        <v>0</v>
      </c>
      <c r="K1542" s="115">
        <v>0</v>
      </c>
      <c r="L1542" s="115">
        <v>0</v>
      </c>
      <c r="M1542" s="115">
        <v>0</v>
      </c>
      <c r="N1542" s="115">
        <v>0</v>
      </c>
      <c r="O1542" s="115">
        <v>0</v>
      </c>
      <c r="P1542" s="115">
        <v>0</v>
      </c>
      <c r="Q1542" s="115">
        <v>0</v>
      </c>
      <c r="R1542" s="115">
        <v>0</v>
      </c>
      <c r="S1542" s="115">
        <v>0</v>
      </c>
      <c r="T1542" s="115">
        <v>0</v>
      </c>
      <c r="U1542" s="115">
        <v>0</v>
      </c>
      <c r="V1542" s="115">
        <v>0</v>
      </c>
      <c r="W1542" s="115">
        <v>0</v>
      </c>
      <c r="X1542" s="115">
        <v>0</v>
      </c>
      <c r="Y1542" s="115">
        <v>0</v>
      </c>
      <c r="Z1542" s="115">
        <v>0</v>
      </c>
      <c r="AA1542" s="115">
        <v>0</v>
      </c>
      <c r="AB1542" s="115">
        <v>0</v>
      </c>
      <c r="AC1542" s="115">
        <v>0</v>
      </c>
      <c r="AD1542" s="115">
        <v>0</v>
      </c>
      <c r="AE1542" s="115">
        <v>0</v>
      </c>
      <c r="AF1542" s="115">
        <v>0</v>
      </c>
      <c r="AG1542" s="115">
        <v>0</v>
      </c>
    </row>
    <row r="1543" spans="1:33">
      <c r="A1543" s="115" t="s">
        <v>1561</v>
      </c>
      <c r="B1543" s="115" t="s">
        <v>19</v>
      </c>
      <c r="C1543" s="2">
        <v>2724710000</v>
      </c>
      <c r="D1543" s="2">
        <v>2718560000</v>
      </c>
      <c r="E1543" s="2">
        <v>2693630000</v>
      </c>
      <c r="F1543" s="2">
        <v>2667300000</v>
      </c>
      <c r="G1543" s="2">
        <v>2638230000</v>
      </c>
      <c r="H1543" s="2">
        <v>2622490000</v>
      </c>
      <c r="I1543" s="2">
        <v>2595860000</v>
      </c>
      <c r="J1543" s="2">
        <v>2587380000</v>
      </c>
      <c r="K1543" s="2">
        <v>2579000000</v>
      </c>
      <c r="L1543" s="2">
        <v>2545100000</v>
      </c>
      <c r="M1543" s="2">
        <v>2542980000</v>
      </c>
      <c r="N1543" s="2">
        <v>2538030000</v>
      </c>
      <c r="O1543" s="2">
        <v>2536020000</v>
      </c>
      <c r="P1543" s="2">
        <v>2531680000</v>
      </c>
      <c r="Q1543" s="2">
        <v>2529050000</v>
      </c>
      <c r="R1543" s="2">
        <v>2524010000</v>
      </c>
      <c r="S1543" s="2">
        <v>2519470000</v>
      </c>
      <c r="T1543" s="2">
        <v>2519470000</v>
      </c>
      <c r="U1543" s="2">
        <v>2519370000</v>
      </c>
      <c r="V1543" s="2">
        <v>2518760000</v>
      </c>
      <c r="W1543" s="2">
        <v>2518760000</v>
      </c>
      <c r="X1543" s="2">
        <v>2517650000</v>
      </c>
      <c r="Y1543" s="2">
        <v>2517550000</v>
      </c>
      <c r="Z1543" s="2">
        <v>2517550000</v>
      </c>
      <c r="AA1543" s="2">
        <v>2517550000</v>
      </c>
      <c r="AB1543" s="2">
        <v>2516540000</v>
      </c>
      <c r="AC1543" s="2">
        <v>2516540000</v>
      </c>
      <c r="AD1543" s="2">
        <v>2516540000</v>
      </c>
      <c r="AE1543" s="2">
        <v>2516240000</v>
      </c>
      <c r="AF1543" s="2">
        <v>2513410000</v>
      </c>
      <c r="AG1543" s="2">
        <v>2513410000</v>
      </c>
    </row>
    <row r="1544" spans="1:33">
      <c r="A1544" s="115" t="s">
        <v>1562</v>
      </c>
      <c r="B1544" s="115" t="s">
        <v>19</v>
      </c>
      <c r="C1544" s="2">
        <v>4921430000</v>
      </c>
      <c r="D1544" s="2">
        <v>4987090000</v>
      </c>
      <c r="E1544" s="2">
        <v>4884800000</v>
      </c>
      <c r="F1544" s="2">
        <v>4768830000</v>
      </c>
      <c r="G1544" s="2">
        <v>4636660000</v>
      </c>
      <c r="H1544" s="2">
        <v>5013710000</v>
      </c>
      <c r="I1544" s="2">
        <v>5077720000</v>
      </c>
      <c r="J1544" s="2">
        <v>5037820000</v>
      </c>
      <c r="K1544" s="2">
        <v>5197790000</v>
      </c>
      <c r="L1544" s="2">
        <v>5369650000</v>
      </c>
      <c r="M1544" s="2">
        <v>5568220000</v>
      </c>
      <c r="N1544" s="2">
        <v>5656260000</v>
      </c>
      <c r="O1544" s="2">
        <v>5744350000</v>
      </c>
      <c r="P1544" s="2">
        <v>5815020000</v>
      </c>
      <c r="Q1544" s="2">
        <v>5863380000</v>
      </c>
      <c r="R1544" s="2">
        <v>5916660000</v>
      </c>
      <c r="S1544" s="2">
        <v>5955050000</v>
      </c>
      <c r="T1544" s="2">
        <v>5979880000</v>
      </c>
      <c r="U1544" s="2">
        <v>5999740000</v>
      </c>
      <c r="V1544" s="2">
        <v>6043170000</v>
      </c>
      <c r="W1544" s="2">
        <v>6075440000</v>
      </c>
      <c r="X1544" s="2">
        <v>6111420000</v>
      </c>
      <c r="Y1544" s="2">
        <v>6161070000</v>
      </c>
      <c r="Z1544" s="2">
        <v>6182180000</v>
      </c>
      <c r="AA1544" s="2">
        <v>6183420000</v>
      </c>
      <c r="AB1544" s="2">
        <v>6179670000</v>
      </c>
      <c r="AC1544" s="2">
        <v>6184640000</v>
      </c>
      <c r="AD1544" s="2">
        <v>6211950000</v>
      </c>
      <c r="AE1544" s="2">
        <v>6241730000</v>
      </c>
      <c r="AF1544" s="2">
        <v>6332290000</v>
      </c>
      <c r="AG1544" s="2">
        <v>6427870000</v>
      </c>
    </row>
    <row r="1545" spans="1:33">
      <c r="A1545" s="115" t="s">
        <v>1563</v>
      </c>
      <c r="B1545" s="115" t="s">
        <v>19</v>
      </c>
      <c r="C1545" s="2">
        <v>1046090000</v>
      </c>
      <c r="D1545" s="2">
        <v>1658030000</v>
      </c>
      <c r="E1545" s="2">
        <v>1589610000</v>
      </c>
      <c r="F1545" s="2">
        <v>1463330000</v>
      </c>
      <c r="G1545" s="2">
        <v>1272800000</v>
      </c>
      <c r="H1545" s="2">
        <v>1326350000</v>
      </c>
      <c r="I1545" s="2">
        <v>1235640000</v>
      </c>
      <c r="J1545" s="2">
        <v>1391540000</v>
      </c>
      <c r="K1545" s="2">
        <v>1525040000</v>
      </c>
      <c r="L1545" s="2">
        <v>1638000000</v>
      </c>
      <c r="M1545" s="2">
        <v>1708530000</v>
      </c>
      <c r="N1545" s="2">
        <v>1740580000</v>
      </c>
      <c r="O1545" s="2">
        <v>1803690000</v>
      </c>
      <c r="P1545" s="2">
        <v>1864110000</v>
      </c>
      <c r="Q1545" s="2">
        <v>1870770000</v>
      </c>
      <c r="R1545" s="2">
        <v>1877250000</v>
      </c>
      <c r="S1545" s="2">
        <v>1893680000</v>
      </c>
      <c r="T1545" s="2">
        <v>1875130000</v>
      </c>
      <c r="U1545" s="2">
        <v>1832430000</v>
      </c>
      <c r="V1545" s="2">
        <v>1809940000</v>
      </c>
      <c r="W1545" s="2">
        <v>1795980000</v>
      </c>
      <c r="X1545" s="2">
        <v>1795790000</v>
      </c>
      <c r="Y1545" s="2">
        <v>1805070000</v>
      </c>
      <c r="Z1545" s="2">
        <v>1792130000</v>
      </c>
      <c r="AA1545" s="2">
        <v>1819870000</v>
      </c>
      <c r="AB1545" s="2">
        <v>1811140000</v>
      </c>
      <c r="AC1545" s="2">
        <v>1800220000</v>
      </c>
      <c r="AD1545" s="2">
        <v>1805870000</v>
      </c>
      <c r="AE1545" s="2">
        <v>1780840000</v>
      </c>
      <c r="AF1545" s="2">
        <v>1748160000</v>
      </c>
      <c r="AG1545" s="2">
        <v>1761280000</v>
      </c>
    </row>
    <row r="1546" spans="1:33">
      <c r="A1546" s="115" t="s">
        <v>1564</v>
      </c>
      <c r="B1546" s="115" t="s">
        <v>19</v>
      </c>
      <c r="C1546" s="115">
        <v>0</v>
      </c>
      <c r="D1546" s="115">
        <v>0</v>
      </c>
      <c r="E1546" s="115">
        <v>0</v>
      </c>
      <c r="F1546" s="115">
        <v>0</v>
      </c>
      <c r="G1546" s="115">
        <v>0</v>
      </c>
      <c r="H1546" s="115">
        <v>0</v>
      </c>
      <c r="I1546" s="115">
        <v>0</v>
      </c>
      <c r="J1546" s="115">
        <v>0</v>
      </c>
      <c r="K1546" s="115">
        <v>0</v>
      </c>
      <c r="L1546" s="115">
        <v>0</v>
      </c>
      <c r="M1546" s="115">
        <v>0</v>
      </c>
      <c r="N1546" s="115">
        <v>0</v>
      </c>
      <c r="O1546" s="115">
        <v>0</v>
      </c>
      <c r="P1546" s="115">
        <v>0</v>
      </c>
      <c r="Q1546" s="115">
        <v>0</v>
      </c>
      <c r="R1546" s="115">
        <v>0</v>
      </c>
      <c r="S1546" s="115">
        <v>0</v>
      </c>
      <c r="T1546" s="115">
        <v>0</v>
      </c>
      <c r="U1546" s="115">
        <v>0</v>
      </c>
      <c r="V1546" s="115">
        <v>0</v>
      </c>
      <c r="W1546" s="115">
        <v>0</v>
      </c>
      <c r="X1546" s="115">
        <v>0</v>
      </c>
      <c r="Y1546" s="115">
        <v>0</v>
      </c>
      <c r="Z1546" s="115">
        <v>0</v>
      </c>
      <c r="AA1546" s="115">
        <v>0</v>
      </c>
      <c r="AB1546" s="115">
        <v>0</v>
      </c>
      <c r="AC1546" s="115">
        <v>0</v>
      </c>
      <c r="AD1546" s="115">
        <v>0</v>
      </c>
      <c r="AE1546" s="115">
        <v>0</v>
      </c>
      <c r="AF1546" s="115">
        <v>0</v>
      </c>
      <c r="AG1546" s="115">
        <v>0</v>
      </c>
    </row>
    <row r="1547" spans="1:33">
      <c r="A1547" s="115" t="s">
        <v>1565</v>
      </c>
      <c r="B1547" s="115" t="s">
        <v>19</v>
      </c>
      <c r="C1547" s="115">
        <v>0</v>
      </c>
      <c r="D1547" s="115">
        <v>0</v>
      </c>
      <c r="E1547" s="115">
        <v>0</v>
      </c>
      <c r="F1547" s="115">
        <v>0</v>
      </c>
      <c r="G1547" s="115">
        <v>0</v>
      </c>
      <c r="H1547" s="115">
        <v>0</v>
      </c>
      <c r="I1547" s="115">
        <v>0</v>
      </c>
      <c r="J1547" s="115">
        <v>0</v>
      </c>
      <c r="K1547" s="115">
        <v>0</v>
      </c>
      <c r="L1547" s="115">
        <v>0</v>
      </c>
      <c r="M1547" s="115">
        <v>0</v>
      </c>
      <c r="N1547" s="115">
        <v>0</v>
      </c>
      <c r="O1547" s="115">
        <v>0</v>
      </c>
      <c r="P1547" s="115">
        <v>0</v>
      </c>
      <c r="Q1547" s="115">
        <v>0</v>
      </c>
      <c r="R1547" s="115">
        <v>0</v>
      </c>
      <c r="S1547" s="115">
        <v>0</v>
      </c>
      <c r="T1547" s="115">
        <v>0</v>
      </c>
      <c r="U1547" s="115">
        <v>0</v>
      </c>
      <c r="V1547" s="115">
        <v>0</v>
      </c>
      <c r="W1547" s="115">
        <v>0</v>
      </c>
      <c r="X1547" s="115">
        <v>0</v>
      </c>
      <c r="Y1547" s="115">
        <v>0</v>
      </c>
      <c r="Z1547" s="115">
        <v>0</v>
      </c>
      <c r="AA1547" s="115">
        <v>0</v>
      </c>
      <c r="AB1547" s="115">
        <v>0</v>
      </c>
      <c r="AC1547" s="115">
        <v>0</v>
      </c>
      <c r="AD1547" s="115">
        <v>0</v>
      </c>
      <c r="AE1547" s="115">
        <v>0</v>
      </c>
      <c r="AF1547" s="115">
        <v>0</v>
      </c>
      <c r="AG1547" s="115">
        <v>0</v>
      </c>
    </row>
    <row r="1548" spans="1:33">
      <c r="A1548" s="115" t="s">
        <v>1566</v>
      </c>
      <c r="B1548" s="115" t="s">
        <v>19</v>
      </c>
      <c r="C1548" s="115">
        <v>0</v>
      </c>
      <c r="D1548" s="115">
        <v>0</v>
      </c>
      <c r="E1548" s="115">
        <v>0</v>
      </c>
      <c r="F1548" s="115">
        <v>0</v>
      </c>
      <c r="G1548" s="115">
        <v>0</v>
      </c>
      <c r="H1548" s="115">
        <v>0</v>
      </c>
      <c r="I1548" s="115">
        <v>0</v>
      </c>
      <c r="J1548" s="115">
        <v>0</v>
      </c>
      <c r="K1548" s="115">
        <v>0</v>
      </c>
      <c r="L1548" s="115">
        <v>0</v>
      </c>
      <c r="M1548" s="115">
        <v>0</v>
      </c>
      <c r="N1548" s="115">
        <v>0</v>
      </c>
      <c r="O1548" s="115">
        <v>0</v>
      </c>
      <c r="P1548" s="115">
        <v>0</v>
      </c>
      <c r="Q1548" s="115">
        <v>0</v>
      </c>
      <c r="R1548" s="115">
        <v>0</v>
      </c>
      <c r="S1548" s="115">
        <v>0</v>
      </c>
      <c r="T1548" s="115">
        <v>0</v>
      </c>
      <c r="U1548" s="115">
        <v>0</v>
      </c>
      <c r="V1548" s="115">
        <v>0</v>
      </c>
      <c r="W1548" s="115">
        <v>0</v>
      </c>
      <c r="X1548" s="115">
        <v>0</v>
      </c>
      <c r="Y1548" s="115">
        <v>0</v>
      </c>
      <c r="Z1548" s="115">
        <v>0</v>
      </c>
      <c r="AA1548" s="115">
        <v>0</v>
      </c>
      <c r="AB1548" s="115">
        <v>0</v>
      </c>
      <c r="AC1548" s="115">
        <v>0</v>
      </c>
      <c r="AD1548" s="115">
        <v>0</v>
      </c>
      <c r="AE1548" s="115">
        <v>0</v>
      </c>
      <c r="AF1548" s="115">
        <v>0</v>
      </c>
      <c r="AG1548" s="115">
        <v>0</v>
      </c>
    </row>
    <row r="1549" spans="1:33">
      <c r="A1549" s="115" t="s">
        <v>1567</v>
      </c>
      <c r="B1549" s="115" t="s">
        <v>19</v>
      </c>
      <c r="C1549" s="2">
        <v>5618370000</v>
      </c>
      <c r="D1549" s="2">
        <v>5618370000</v>
      </c>
      <c r="E1549" s="2">
        <v>5618370000</v>
      </c>
      <c r="F1549" s="2">
        <v>5618370000</v>
      </c>
      <c r="G1549" s="2">
        <v>5618370000</v>
      </c>
      <c r="H1549" s="2">
        <v>5618370000</v>
      </c>
      <c r="I1549" s="2">
        <v>5618370000</v>
      </c>
      <c r="J1549" s="2">
        <v>5618370000</v>
      </c>
      <c r="K1549" s="2">
        <v>5618370000</v>
      </c>
      <c r="L1549" s="2">
        <v>5618370000</v>
      </c>
      <c r="M1549" s="2">
        <v>5618370000</v>
      </c>
      <c r="N1549" s="2">
        <v>5618370000</v>
      </c>
      <c r="O1549" s="2">
        <v>5618370000</v>
      </c>
      <c r="P1549" s="2">
        <v>5618370000</v>
      </c>
      <c r="Q1549" s="2">
        <v>5618370000</v>
      </c>
      <c r="R1549" s="2">
        <v>5618370000</v>
      </c>
      <c r="S1549" s="2">
        <v>5618370000</v>
      </c>
      <c r="T1549" s="2">
        <v>5618370000</v>
      </c>
      <c r="U1549" s="2">
        <v>5618370000</v>
      </c>
      <c r="V1549" s="2">
        <v>5618370000</v>
      </c>
      <c r="W1549" s="2">
        <v>5618370000</v>
      </c>
      <c r="X1549" s="2">
        <v>5618370000</v>
      </c>
      <c r="Y1549" s="2">
        <v>5618370000</v>
      </c>
      <c r="Z1549" s="2">
        <v>5618370000</v>
      </c>
      <c r="AA1549" s="2">
        <v>5618370000</v>
      </c>
      <c r="AB1549" s="2">
        <v>5618370000</v>
      </c>
      <c r="AC1549" s="2">
        <v>5618370000</v>
      </c>
      <c r="AD1549" s="2">
        <v>5618370000</v>
      </c>
      <c r="AE1549" s="2">
        <v>5618370000</v>
      </c>
      <c r="AF1549" s="2">
        <v>5618370000</v>
      </c>
      <c r="AG1549" s="2">
        <v>5618370000</v>
      </c>
    </row>
    <row r="1550" spans="1:33">
      <c r="A1550" s="115" t="s">
        <v>1568</v>
      </c>
      <c r="B1550" s="115" t="s">
        <v>19</v>
      </c>
      <c r="C1550" s="2">
        <v>671535000000</v>
      </c>
      <c r="D1550" s="2">
        <v>1237650000000</v>
      </c>
      <c r="E1550" s="2">
        <v>1156310000000</v>
      </c>
      <c r="F1550" s="2">
        <v>952102000000</v>
      </c>
      <c r="G1550" s="2">
        <v>752396000000</v>
      </c>
      <c r="H1550" s="2">
        <v>573561000000</v>
      </c>
      <c r="I1550" s="2">
        <v>505689000000</v>
      </c>
      <c r="J1550" s="2">
        <v>553849000000</v>
      </c>
      <c r="K1550" s="2">
        <v>604998000000</v>
      </c>
      <c r="L1550" s="2">
        <v>637266000000</v>
      </c>
      <c r="M1550" s="2">
        <v>646404000000</v>
      </c>
      <c r="N1550" s="2">
        <v>648994000000</v>
      </c>
      <c r="O1550" s="2">
        <v>650744000000</v>
      </c>
      <c r="P1550" s="2">
        <v>655932000000</v>
      </c>
      <c r="Q1550" s="2">
        <v>643778000000</v>
      </c>
      <c r="R1550" s="2">
        <v>635600000000</v>
      </c>
      <c r="S1550" s="2">
        <v>639720000000</v>
      </c>
      <c r="T1550" s="2">
        <v>632064000000</v>
      </c>
      <c r="U1550" s="2">
        <v>606944000000</v>
      </c>
      <c r="V1550" s="2">
        <v>599884000000</v>
      </c>
      <c r="W1550" s="2">
        <v>596296000000</v>
      </c>
      <c r="X1550" s="2">
        <v>595174000000</v>
      </c>
      <c r="Y1550" s="2">
        <v>597833000000</v>
      </c>
      <c r="Z1550" s="2">
        <v>594776000000</v>
      </c>
      <c r="AA1550" s="2">
        <v>600141000000</v>
      </c>
      <c r="AB1550" s="2">
        <v>578977000000</v>
      </c>
      <c r="AC1550" s="2">
        <v>571604000000</v>
      </c>
      <c r="AD1550" s="2">
        <v>573004000000</v>
      </c>
      <c r="AE1550" s="2">
        <v>560658000000</v>
      </c>
      <c r="AF1550" s="2">
        <v>552443000000</v>
      </c>
      <c r="AG1550" s="2">
        <v>555889000000</v>
      </c>
    </row>
    <row r="1551" spans="1:33">
      <c r="A1551" s="115" t="s">
        <v>1569</v>
      </c>
      <c r="B1551" s="115" t="s">
        <v>19</v>
      </c>
      <c r="C1551" s="2">
        <v>6880640000</v>
      </c>
      <c r="D1551" s="2">
        <v>4159430000</v>
      </c>
      <c r="E1551" s="2">
        <v>4814260000</v>
      </c>
      <c r="F1551" s="2">
        <v>6134510000</v>
      </c>
      <c r="G1551" s="2">
        <v>7030890000</v>
      </c>
      <c r="H1551" s="2">
        <v>7036570000</v>
      </c>
      <c r="I1551" s="2">
        <v>6966710000</v>
      </c>
      <c r="J1551" s="2">
        <v>7229240000</v>
      </c>
      <c r="K1551" s="2">
        <v>7219140000</v>
      </c>
      <c r="L1551" s="2">
        <v>7106730000</v>
      </c>
      <c r="M1551" s="2">
        <v>7010350000</v>
      </c>
      <c r="N1551" s="2">
        <v>6981580000</v>
      </c>
      <c r="O1551" s="2">
        <v>6908880000</v>
      </c>
      <c r="P1551" s="2">
        <v>6852770000</v>
      </c>
      <c r="Q1551" s="2">
        <v>6867060000</v>
      </c>
      <c r="R1551" s="2">
        <v>6867080000</v>
      </c>
      <c r="S1551" s="2">
        <v>6856880000</v>
      </c>
      <c r="T1551" s="2">
        <v>6905060000</v>
      </c>
      <c r="U1551" s="2">
        <v>6982150000</v>
      </c>
      <c r="V1551" s="2">
        <v>7015740000</v>
      </c>
      <c r="W1551" s="2">
        <v>7030720000</v>
      </c>
      <c r="X1551" s="2">
        <v>7023320000</v>
      </c>
      <c r="Y1551" s="2">
        <v>6993710000</v>
      </c>
      <c r="Z1551" s="2">
        <v>7024430000</v>
      </c>
      <c r="AA1551" s="2">
        <v>7021880000</v>
      </c>
      <c r="AB1551" s="2">
        <v>7071680000</v>
      </c>
      <c r="AC1551" s="2">
        <v>7100880000</v>
      </c>
      <c r="AD1551" s="2">
        <v>7049420000</v>
      </c>
      <c r="AE1551" s="2">
        <v>7073060000</v>
      </c>
      <c r="AF1551" s="2">
        <v>7135270000</v>
      </c>
      <c r="AG1551" s="2">
        <v>7080280000</v>
      </c>
    </row>
    <row r="1552" spans="1:33">
      <c r="A1552" s="115" t="s">
        <v>1570</v>
      </c>
      <c r="B1552" s="115" t="s">
        <v>19</v>
      </c>
      <c r="C1552" s="115">
        <v>0</v>
      </c>
      <c r="D1552" s="115">
        <v>0</v>
      </c>
      <c r="E1552" s="115">
        <v>0</v>
      </c>
      <c r="F1552" s="115">
        <v>0</v>
      </c>
      <c r="G1552" s="115">
        <v>0</v>
      </c>
      <c r="H1552" s="115">
        <v>0</v>
      </c>
      <c r="I1552" s="115">
        <v>0</v>
      </c>
      <c r="J1552" s="115">
        <v>0</v>
      </c>
      <c r="K1552" s="115">
        <v>0</v>
      </c>
      <c r="L1552" s="115">
        <v>0</v>
      </c>
      <c r="M1552" s="115">
        <v>0</v>
      </c>
      <c r="N1552" s="115">
        <v>0</v>
      </c>
      <c r="O1552" s="115">
        <v>0</v>
      </c>
      <c r="P1552" s="115">
        <v>0</v>
      </c>
      <c r="Q1552" s="115">
        <v>0</v>
      </c>
      <c r="R1552" s="115">
        <v>0</v>
      </c>
      <c r="S1552" s="115">
        <v>0</v>
      </c>
      <c r="T1552" s="115">
        <v>0</v>
      </c>
      <c r="U1552" s="115">
        <v>0</v>
      </c>
      <c r="V1552" s="115">
        <v>0</v>
      </c>
      <c r="W1552" s="115">
        <v>0</v>
      </c>
      <c r="X1552" s="115">
        <v>0</v>
      </c>
      <c r="Y1552" s="115">
        <v>0</v>
      </c>
      <c r="Z1552" s="115">
        <v>0</v>
      </c>
      <c r="AA1552" s="115">
        <v>0</v>
      </c>
      <c r="AB1552" s="115">
        <v>0</v>
      </c>
      <c r="AC1552" s="115">
        <v>0</v>
      </c>
      <c r="AD1552" s="115">
        <v>0</v>
      </c>
      <c r="AE1552" s="115">
        <v>0</v>
      </c>
      <c r="AF1552" s="115">
        <v>0</v>
      </c>
      <c r="AG1552" s="115">
        <v>0</v>
      </c>
    </row>
    <row r="1553" spans="1:33">
      <c r="A1553" s="115" t="s">
        <v>1571</v>
      </c>
      <c r="B1553" s="115" t="s">
        <v>19</v>
      </c>
      <c r="C1553" s="115">
        <v>0</v>
      </c>
      <c r="D1553" s="115">
        <v>0</v>
      </c>
      <c r="E1553" s="115">
        <v>0</v>
      </c>
      <c r="F1553" s="115">
        <v>0</v>
      </c>
      <c r="G1553" s="115">
        <v>0</v>
      </c>
      <c r="H1553" s="115">
        <v>0</v>
      </c>
      <c r="I1553" s="115">
        <v>0</v>
      </c>
      <c r="J1553" s="115">
        <v>0</v>
      </c>
      <c r="K1553" s="115">
        <v>0</v>
      </c>
      <c r="L1553" s="115">
        <v>0</v>
      </c>
      <c r="M1553" s="115">
        <v>0</v>
      </c>
      <c r="N1553" s="115">
        <v>0</v>
      </c>
      <c r="O1553" s="115">
        <v>0</v>
      </c>
      <c r="P1553" s="115">
        <v>0</v>
      </c>
      <c r="Q1553" s="115">
        <v>0</v>
      </c>
      <c r="R1553" s="115">
        <v>0</v>
      </c>
      <c r="S1553" s="115">
        <v>0</v>
      </c>
      <c r="T1553" s="115">
        <v>0</v>
      </c>
      <c r="U1553" s="115">
        <v>0</v>
      </c>
      <c r="V1553" s="115">
        <v>0</v>
      </c>
      <c r="W1553" s="115">
        <v>0</v>
      </c>
      <c r="X1553" s="115">
        <v>0</v>
      </c>
      <c r="Y1553" s="115">
        <v>0</v>
      </c>
      <c r="Z1553" s="115">
        <v>0</v>
      </c>
      <c r="AA1553" s="115">
        <v>0</v>
      </c>
      <c r="AB1553" s="115">
        <v>0</v>
      </c>
      <c r="AC1553" s="115">
        <v>0</v>
      </c>
      <c r="AD1553" s="115">
        <v>0</v>
      </c>
      <c r="AE1553" s="115">
        <v>0</v>
      </c>
      <c r="AF1553" s="115">
        <v>0</v>
      </c>
      <c r="AG1553" s="115">
        <v>0</v>
      </c>
    </row>
    <row r="1554" spans="1:33">
      <c r="A1554" s="115" t="s">
        <v>1572</v>
      </c>
      <c r="B1554" s="115" t="s">
        <v>19</v>
      </c>
      <c r="C1554" s="115">
        <v>0</v>
      </c>
      <c r="D1554" s="115">
        <v>0</v>
      </c>
      <c r="E1554" s="115">
        <v>0</v>
      </c>
      <c r="F1554" s="115">
        <v>0</v>
      </c>
      <c r="G1554" s="115">
        <v>0</v>
      </c>
      <c r="H1554" s="115">
        <v>0</v>
      </c>
      <c r="I1554" s="115">
        <v>0</v>
      </c>
      <c r="J1554" s="115">
        <v>0</v>
      </c>
      <c r="K1554" s="115">
        <v>0</v>
      </c>
      <c r="L1554" s="115">
        <v>0</v>
      </c>
      <c r="M1554" s="115">
        <v>0</v>
      </c>
      <c r="N1554" s="115">
        <v>0</v>
      </c>
      <c r="O1554" s="115">
        <v>0</v>
      </c>
      <c r="P1554" s="115">
        <v>0</v>
      </c>
      <c r="Q1554" s="115">
        <v>0</v>
      </c>
      <c r="R1554" s="115">
        <v>0</v>
      </c>
      <c r="S1554" s="115">
        <v>0</v>
      </c>
      <c r="T1554" s="115">
        <v>0</v>
      </c>
      <c r="U1554" s="115">
        <v>0</v>
      </c>
      <c r="V1554" s="115">
        <v>0</v>
      </c>
      <c r="W1554" s="115">
        <v>0</v>
      </c>
      <c r="X1554" s="115">
        <v>0</v>
      </c>
      <c r="Y1554" s="115">
        <v>0</v>
      </c>
      <c r="Z1554" s="115">
        <v>0</v>
      </c>
      <c r="AA1554" s="115">
        <v>0</v>
      </c>
      <c r="AB1554" s="115">
        <v>0</v>
      </c>
      <c r="AC1554" s="115">
        <v>0</v>
      </c>
      <c r="AD1554" s="115">
        <v>0</v>
      </c>
      <c r="AE1554" s="115">
        <v>0</v>
      </c>
      <c r="AF1554" s="115">
        <v>0</v>
      </c>
      <c r="AG1554" s="115">
        <v>0</v>
      </c>
    </row>
    <row r="1555" spans="1:33">
      <c r="A1555" s="115" t="s">
        <v>1573</v>
      </c>
      <c r="B1555" s="115" t="s">
        <v>19</v>
      </c>
      <c r="C1555" s="115">
        <v>0</v>
      </c>
      <c r="D1555" s="115">
        <v>0</v>
      </c>
      <c r="E1555" s="115">
        <v>0</v>
      </c>
      <c r="F1555" s="115">
        <v>0</v>
      </c>
      <c r="G1555" s="115">
        <v>0</v>
      </c>
      <c r="H1555" s="115">
        <v>0</v>
      </c>
      <c r="I1555" s="115">
        <v>0</v>
      </c>
      <c r="J1555" s="115">
        <v>0</v>
      </c>
      <c r="K1555" s="115">
        <v>0</v>
      </c>
      <c r="L1555" s="115">
        <v>0</v>
      </c>
      <c r="M1555" s="115">
        <v>0</v>
      </c>
      <c r="N1555" s="115">
        <v>0</v>
      </c>
      <c r="O1555" s="115">
        <v>0</v>
      </c>
      <c r="P1555" s="115">
        <v>0</v>
      </c>
      <c r="Q1555" s="115">
        <v>0</v>
      </c>
      <c r="R1555" s="115">
        <v>0</v>
      </c>
      <c r="S1555" s="115">
        <v>0</v>
      </c>
      <c r="T1555" s="115">
        <v>0</v>
      </c>
      <c r="U1555" s="115">
        <v>0</v>
      </c>
      <c r="V1555" s="115">
        <v>0</v>
      </c>
      <c r="W1555" s="115">
        <v>0</v>
      </c>
      <c r="X1555" s="115">
        <v>0</v>
      </c>
      <c r="Y1555" s="115">
        <v>0</v>
      </c>
      <c r="Z1555" s="115">
        <v>0</v>
      </c>
      <c r="AA1555" s="115">
        <v>0</v>
      </c>
      <c r="AB1555" s="115">
        <v>0</v>
      </c>
      <c r="AC1555" s="115">
        <v>0</v>
      </c>
      <c r="AD1555" s="115">
        <v>0</v>
      </c>
      <c r="AE1555" s="115">
        <v>0</v>
      </c>
      <c r="AF1555" s="115">
        <v>0</v>
      </c>
      <c r="AG1555" s="115">
        <v>0</v>
      </c>
    </row>
    <row r="1556" spans="1:33">
      <c r="A1556" s="115" t="s">
        <v>1574</v>
      </c>
      <c r="B1556" s="115" t="s">
        <v>19</v>
      </c>
      <c r="C1556" s="115">
        <v>0</v>
      </c>
      <c r="D1556" s="115">
        <v>0</v>
      </c>
      <c r="E1556" s="115">
        <v>0</v>
      </c>
      <c r="F1556" s="115">
        <v>0</v>
      </c>
      <c r="G1556" s="115">
        <v>0</v>
      </c>
      <c r="H1556" s="115">
        <v>0</v>
      </c>
      <c r="I1556" s="115">
        <v>0</v>
      </c>
      <c r="J1556" s="115">
        <v>0</v>
      </c>
      <c r="K1556" s="115">
        <v>0</v>
      </c>
      <c r="L1556" s="115">
        <v>0</v>
      </c>
      <c r="M1556" s="115">
        <v>0</v>
      </c>
      <c r="N1556" s="115">
        <v>0</v>
      </c>
      <c r="O1556" s="115">
        <v>0</v>
      </c>
      <c r="P1556" s="115">
        <v>0</v>
      </c>
      <c r="Q1556" s="115">
        <v>0</v>
      </c>
      <c r="R1556" s="115">
        <v>0</v>
      </c>
      <c r="S1556" s="115">
        <v>0</v>
      </c>
      <c r="T1556" s="115">
        <v>0</v>
      </c>
      <c r="U1556" s="115">
        <v>0</v>
      </c>
      <c r="V1556" s="115">
        <v>0</v>
      </c>
      <c r="W1556" s="115">
        <v>0</v>
      </c>
      <c r="X1556" s="115">
        <v>0</v>
      </c>
      <c r="Y1556" s="115">
        <v>0</v>
      </c>
      <c r="Z1556" s="115">
        <v>0</v>
      </c>
      <c r="AA1556" s="115">
        <v>0</v>
      </c>
      <c r="AB1556" s="115">
        <v>0</v>
      </c>
      <c r="AC1556" s="115">
        <v>0</v>
      </c>
      <c r="AD1556" s="115">
        <v>0</v>
      </c>
      <c r="AE1556" s="115">
        <v>0</v>
      </c>
      <c r="AF1556" s="115">
        <v>0</v>
      </c>
      <c r="AG1556" s="115">
        <v>0</v>
      </c>
    </row>
    <row r="1557" spans="1:33">
      <c r="A1557" s="115" t="s">
        <v>1575</v>
      </c>
      <c r="B1557" s="115" t="s">
        <v>19</v>
      </c>
      <c r="C1557" s="2">
        <v>228947000</v>
      </c>
      <c r="D1557" s="2">
        <v>792357000</v>
      </c>
      <c r="E1557" s="2">
        <v>735523000</v>
      </c>
      <c r="F1557" s="2">
        <v>510535000</v>
      </c>
      <c r="G1557" s="2">
        <v>332849000</v>
      </c>
      <c r="H1557" s="2">
        <v>289952000</v>
      </c>
      <c r="I1557" s="2">
        <v>253301000</v>
      </c>
      <c r="J1557" s="2">
        <v>318959000</v>
      </c>
      <c r="K1557" s="2">
        <v>356448000</v>
      </c>
      <c r="L1557" s="2">
        <v>421131000</v>
      </c>
      <c r="M1557" s="2">
        <v>463068000</v>
      </c>
      <c r="N1557" s="2">
        <v>491260000</v>
      </c>
      <c r="O1557" s="2">
        <v>500823000</v>
      </c>
      <c r="P1557" s="2">
        <v>524319000</v>
      </c>
      <c r="Q1557" s="2">
        <v>519580000</v>
      </c>
      <c r="R1557" s="2">
        <v>501340000</v>
      </c>
      <c r="S1557" s="2">
        <v>497079000</v>
      </c>
      <c r="T1557" s="2">
        <v>480759000</v>
      </c>
      <c r="U1557" s="2">
        <v>466583000</v>
      </c>
      <c r="V1557" s="2">
        <v>447367000</v>
      </c>
      <c r="W1557" s="2">
        <v>435692000</v>
      </c>
      <c r="X1557" s="2">
        <v>435085000</v>
      </c>
      <c r="Y1557" s="2">
        <v>434006000</v>
      </c>
      <c r="Z1557" s="2">
        <v>424091000</v>
      </c>
      <c r="AA1557" s="2">
        <v>438701000</v>
      </c>
      <c r="AB1557" s="2">
        <v>423605000</v>
      </c>
      <c r="AC1557" s="2">
        <v>413566000</v>
      </c>
      <c r="AD1557" s="2">
        <v>413049000</v>
      </c>
      <c r="AE1557" s="2">
        <v>383046000</v>
      </c>
      <c r="AF1557" s="2">
        <v>359356000</v>
      </c>
      <c r="AG1557" s="2">
        <v>365540000</v>
      </c>
    </row>
    <row r="1558" spans="1:33">
      <c r="A1558" s="115" t="s">
        <v>1576</v>
      </c>
      <c r="B1558" s="115" t="s">
        <v>19</v>
      </c>
      <c r="C1558" s="115">
        <v>0</v>
      </c>
      <c r="D1558" s="115">
        <v>0</v>
      </c>
      <c r="E1558" s="115">
        <v>0</v>
      </c>
      <c r="F1558" s="115">
        <v>0</v>
      </c>
      <c r="G1558" s="115">
        <v>0</v>
      </c>
      <c r="H1558" s="115">
        <v>0</v>
      </c>
      <c r="I1558" s="115">
        <v>0</v>
      </c>
      <c r="J1558" s="115">
        <v>0</v>
      </c>
      <c r="K1558" s="115">
        <v>0</v>
      </c>
      <c r="L1558" s="115">
        <v>0</v>
      </c>
      <c r="M1558" s="115">
        <v>0</v>
      </c>
      <c r="N1558" s="115">
        <v>0</v>
      </c>
      <c r="O1558" s="115">
        <v>0</v>
      </c>
      <c r="P1558" s="115">
        <v>0</v>
      </c>
      <c r="Q1558" s="115">
        <v>0</v>
      </c>
      <c r="R1558" s="115">
        <v>0</v>
      </c>
      <c r="S1558" s="115">
        <v>0</v>
      </c>
      <c r="T1558" s="115">
        <v>0</v>
      </c>
      <c r="U1558" s="115">
        <v>0</v>
      </c>
      <c r="V1558" s="115">
        <v>0</v>
      </c>
      <c r="W1558" s="115">
        <v>0</v>
      </c>
      <c r="X1558" s="115">
        <v>0</v>
      </c>
      <c r="Y1558" s="115">
        <v>0</v>
      </c>
      <c r="Z1558" s="115">
        <v>0</v>
      </c>
      <c r="AA1558" s="115">
        <v>0</v>
      </c>
      <c r="AB1558" s="115">
        <v>0</v>
      </c>
      <c r="AC1558" s="115">
        <v>0</v>
      </c>
      <c r="AD1558" s="115">
        <v>0</v>
      </c>
      <c r="AE1558" s="115">
        <v>0</v>
      </c>
      <c r="AF1558" s="115">
        <v>0</v>
      </c>
      <c r="AG1558" s="115">
        <v>0</v>
      </c>
    </row>
    <row r="1559" spans="1:33">
      <c r="A1559" s="115" t="s">
        <v>1577</v>
      </c>
      <c r="B1559" s="115" t="s">
        <v>19</v>
      </c>
      <c r="C1559" s="2">
        <v>25005700000</v>
      </c>
      <c r="D1559" s="2">
        <v>24949200000</v>
      </c>
      <c r="E1559" s="2">
        <v>24720500000</v>
      </c>
      <c r="F1559" s="2">
        <v>24478800000</v>
      </c>
      <c r="G1559" s="2">
        <v>24212100000</v>
      </c>
      <c r="H1559" s="2">
        <v>24067600000</v>
      </c>
      <c r="I1559" s="2">
        <v>23823200000</v>
      </c>
      <c r="J1559" s="2">
        <v>23745400000</v>
      </c>
      <c r="K1559" s="2">
        <v>23668500000</v>
      </c>
      <c r="L1559" s="2">
        <v>23357300000</v>
      </c>
      <c r="M1559" s="2">
        <v>23337900000</v>
      </c>
      <c r="N1559" s="2">
        <v>23292500000</v>
      </c>
      <c r="O1559" s="2">
        <v>23274000000</v>
      </c>
      <c r="P1559" s="2">
        <v>23234200000</v>
      </c>
      <c r="Q1559" s="2">
        <v>23210100000</v>
      </c>
      <c r="R1559" s="2">
        <v>23163800000</v>
      </c>
      <c r="S1559" s="2">
        <v>23122100000</v>
      </c>
      <c r="T1559" s="2">
        <v>23122100000</v>
      </c>
      <c r="U1559" s="2">
        <v>23121200000</v>
      </c>
      <c r="V1559" s="2">
        <v>23115600000</v>
      </c>
      <c r="W1559" s="2">
        <v>23115600000</v>
      </c>
      <c r="X1559" s="2">
        <v>23105500000</v>
      </c>
      <c r="Y1559" s="2">
        <v>23104500000</v>
      </c>
      <c r="Z1559" s="2">
        <v>23104500000</v>
      </c>
      <c r="AA1559" s="2">
        <v>23104500000</v>
      </c>
      <c r="AB1559" s="2">
        <v>23095300000</v>
      </c>
      <c r="AC1559" s="2">
        <v>23095300000</v>
      </c>
      <c r="AD1559" s="2">
        <v>23095300000</v>
      </c>
      <c r="AE1559" s="2">
        <v>23092500000</v>
      </c>
      <c r="AF1559" s="2">
        <v>23066600000</v>
      </c>
      <c r="AG1559" s="2">
        <v>23066600000</v>
      </c>
    </row>
    <row r="1560" spans="1:33">
      <c r="A1560" s="115" t="s">
        <v>1578</v>
      </c>
      <c r="B1560" s="115" t="s">
        <v>19</v>
      </c>
      <c r="C1560" s="2">
        <v>1482610000</v>
      </c>
      <c r="D1560" s="2">
        <v>1502400000</v>
      </c>
      <c r="E1560" s="2">
        <v>1471580000</v>
      </c>
      <c r="F1560" s="2">
        <v>1436640000</v>
      </c>
      <c r="G1560" s="2">
        <v>1396830000</v>
      </c>
      <c r="H1560" s="2">
        <v>1510420000</v>
      </c>
      <c r="I1560" s="2">
        <v>1529700000</v>
      </c>
      <c r="J1560" s="2">
        <v>1517680000</v>
      </c>
      <c r="K1560" s="2">
        <v>1565870000</v>
      </c>
      <c r="L1560" s="2">
        <v>1617650000</v>
      </c>
      <c r="M1560" s="2">
        <v>1677470000</v>
      </c>
      <c r="N1560" s="2">
        <v>1703990000</v>
      </c>
      <c r="O1560" s="2">
        <v>1730530000</v>
      </c>
      <c r="P1560" s="2">
        <v>1751820000</v>
      </c>
      <c r="Q1560" s="2">
        <v>1766390000</v>
      </c>
      <c r="R1560" s="2">
        <v>1782430000</v>
      </c>
      <c r="S1560" s="2">
        <v>1794000000</v>
      </c>
      <c r="T1560" s="2">
        <v>1801480000</v>
      </c>
      <c r="U1560" s="2">
        <v>1807460000</v>
      </c>
      <c r="V1560" s="2">
        <v>1820550000</v>
      </c>
      <c r="W1560" s="2">
        <v>1830270000</v>
      </c>
      <c r="X1560" s="2">
        <v>1841110000</v>
      </c>
      <c r="Y1560" s="2">
        <v>1856070000</v>
      </c>
      <c r="Z1560" s="2">
        <v>1862420000</v>
      </c>
      <c r="AA1560" s="2">
        <v>1862800000</v>
      </c>
      <c r="AB1560" s="2">
        <v>1861670000</v>
      </c>
      <c r="AC1560" s="2">
        <v>1863170000</v>
      </c>
      <c r="AD1560" s="2">
        <v>1871390000</v>
      </c>
      <c r="AE1560" s="2">
        <v>1880370000</v>
      </c>
      <c r="AF1560" s="2">
        <v>1907650000</v>
      </c>
      <c r="AG1560" s="2">
        <v>1936440000</v>
      </c>
    </row>
    <row r="1561" spans="1:33">
      <c r="A1561" s="115" t="s">
        <v>1579</v>
      </c>
      <c r="B1561" s="115" t="s">
        <v>19</v>
      </c>
      <c r="C1561" s="2">
        <v>18605400000</v>
      </c>
      <c r="D1561" s="2">
        <v>29489200000</v>
      </c>
      <c r="E1561" s="2">
        <v>28272400000</v>
      </c>
      <c r="F1561" s="2">
        <v>26026300000</v>
      </c>
      <c r="G1561" s="2">
        <v>22637600000</v>
      </c>
      <c r="H1561" s="2">
        <v>23590100000</v>
      </c>
      <c r="I1561" s="2">
        <v>21976700000</v>
      </c>
      <c r="J1561" s="2">
        <v>24749500000</v>
      </c>
      <c r="K1561" s="2">
        <v>27123800000</v>
      </c>
      <c r="L1561" s="2">
        <v>29133000000</v>
      </c>
      <c r="M1561" s="2">
        <v>30387400000</v>
      </c>
      <c r="N1561" s="2">
        <v>30957500000</v>
      </c>
      <c r="O1561" s="2">
        <v>32079900000</v>
      </c>
      <c r="P1561" s="2">
        <v>33154500000</v>
      </c>
      <c r="Q1561" s="2">
        <v>33272900000</v>
      </c>
      <c r="R1561" s="2">
        <v>33388100000</v>
      </c>
      <c r="S1561" s="2">
        <v>33680500000</v>
      </c>
      <c r="T1561" s="2">
        <v>33350400000</v>
      </c>
      <c r="U1561" s="2">
        <v>32591100000</v>
      </c>
      <c r="V1561" s="2">
        <v>32191100000</v>
      </c>
      <c r="W1561" s="2">
        <v>31942800000</v>
      </c>
      <c r="X1561" s="2">
        <v>31939500000</v>
      </c>
      <c r="Y1561" s="2">
        <v>32104500000</v>
      </c>
      <c r="Z1561" s="2">
        <v>31874200000</v>
      </c>
      <c r="AA1561" s="2">
        <v>32367600000</v>
      </c>
      <c r="AB1561" s="2">
        <v>32212300000</v>
      </c>
      <c r="AC1561" s="2">
        <v>32018100000</v>
      </c>
      <c r="AD1561" s="2">
        <v>32118700000</v>
      </c>
      <c r="AE1561" s="2">
        <v>31673500000</v>
      </c>
      <c r="AF1561" s="2">
        <v>31092200000</v>
      </c>
      <c r="AG1561" s="2">
        <v>31325500000</v>
      </c>
    </row>
    <row r="1562" spans="1:33">
      <c r="A1562" s="115" t="s">
        <v>1580</v>
      </c>
      <c r="B1562" s="115" t="s">
        <v>19</v>
      </c>
      <c r="C1562" s="115">
        <v>0</v>
      </c>
      <c r="D1562" s="115">
        <v>0</v>
      </c>
      <c r="E1562" s="115">
        <v>0</v>
      </c>
      <c r="F1562" s="115">
        <v>0</v>
      </c>
      <c r="G1562" s="115">
        <v>0</v>
      </c>
      <c r="H1562" s="115">
        <v>0</v>
      </c>
      <c r="I1562" s="115">
        <v>0</v>
      </c>
      <c r="J1562" s="115">
        <v>0</v>
      </c>
      <c r="K1562" s="115">
        <v>0</v>
      </c>
      <c r="L1562" s="115">
        <v>0</v>
      </c>
      <c r="M1562" s="115">
        <v>0</v>
      </c>
      <c r="N1562" s="115">
        <v>0</v>
      </c>
      <c r="O1562" s="115">
        <v>0</v>
      </c>
      <c r="P1562" s="115">
        <v>0</v>
      </c>
      <c r="Q1562" s="115">
        <v>0</v>
      </c>
      <c r="R1562" s="115">
        <v>0</v>
      </c>
      <c r="S1562" s="115">
        <v>0</v>
      </c>
      <c r="T1562" s="115">
        <v>0</v>
      </c>
      <c r="U1562" s="115">
        <v>0</v>
      </c>
      <c r="V1562" s="115">
        <v>0</v>
      </c>
      <c r="W1562" s="115">
        <v>0</v>
      </c>
      <c r="X1562" s="115">
        <v>0</v>
      </c>
      <c r="Y1562" s="115">
        <v>0</v>
      </c>
      <c r="Z1562" s="115">
        <v>0</v>
      </c>
      <c r="AA1562" s="115">
        <v>0</v>
      </c>
      <c r="AB1562" s="115">
        <v>0</v>
      </c>
      <c r="AC1562" s="115">
        <v>0</v>
      </c>
      <c r="AD1562" s="115">
        <v>0</v>
      </c>
      <c r="AE1562" s="115">
        <v>0</v>
      </c>
      <c r="AF1562" s="115">
        <v>0</v>
      </c>
      <c r="AG1562" s="115">
        <v>0</v>
      </c>
    </row>
    <row r="1563" spans="1:33">
      <c r="A1563" s="115" t="s">
        <v>1581</v>
      </c>
      <c r="B1563" s="115" t="s">
        <v>19</v>
      </c>
      <c r="C1563" s="115">
        <v>0</v>
      </c>
      <c r="D1563" s="115">
        <v>0</v>
      </c>
      <c r="E1563" s="115">
        <v>0</v>
      </c>
      <c r="F1563" s="115">
        <v>0</v>
      </c>
      <c r="G1563" s="115">
        <v>0</v>
      </c>
      <c r="H1563" s="115">
        <v>0</v>
      </c>
      <c r="I1563" s="115">
        <v>0</v>
      </c>
      <c r="J1563" s="115">
        <v>0</v>
      </c>
      <c r="K1563" s="115">
        <v>0</v>
      </c>
      <c r="L1563" s="115">
        <v>0</v>
      </c>
      <c r="M1563" s="115">
        <v>0</v>
      </c>
      <c r="N1563" s="115">
        <v>0</v>
      </c>
      <c r="O1563" s="115">
        <v>0</v>
      </c>
      <c r="P1563" s="115">
        <v>0</v>
      </c>
      <c r="Q1563" s="115">
        <v>0</v>
      </c>
      <c r="R1563" s="115">
        <v>0</v>
      </c>
      <c r="S1563" s="115">
        <v>0</v>
      </c>
      <c r="T1563" s="115">
        <v>0</v>
      </c>
      <c r="U1563" s="115">
        <v>0</v>
      </c>
      <c r="V1563" s="115">
        <v>0</v>
      </c>
      <c r="W1563" s="115">
        <v>0</v>
      </c>
      <c r="X1563" s="115">
        <v>0</v>
      </c>
      <c r="Y1563" s="115">
        <v>0</v>
      </c>
      <c r="Z1563" s="115">
        <v>0</v>
      </c>
      <c r="AA1563" s="115">
        <v>0</v>
      </c>
      <c r="AB1563" s="115">
        <v>0</v>
      </c>
      <c r="AC1563" s="115">
        <v>0</v>
      </c>
      <c r="AD1563" s="115">
        <v>0</v>
      </c>
      <c r="AE1563" s="115">
        <v>0</v>
      </c>
      <c r="AF1563" s="115">
        <v>0</v>
      </c>
      <c r="AG1563" s="115">
        <v>0</v>
      </c>
    </row>
    <row r="1564" spans="1:33">
      <c r="A1564" s="115" t="s">
        <v>1582</v>
      </c>
      <c r="B1564" s="115" t="s">
        <v>19</v>
      </c>
      <c r="C1564" s="115">
        <v>0</v>
      </c>
      <c r="D1564" s="115">
        <v>0</v>
      </c>
      <c r="E1564" s="115">
        <v>0</v>
      </c>
      <c r="F1564" s="115">
        <v>0</v>
      </c>
      <c r="G1564" s="115">
        <v>0</v>
      </c>
      <c r="H1564" s="115">
        <v>0</v>
      </c>
      <c r="I1564" s="115">
        <v>0</v>
      </c>
      <c r="J1564" s="115">
        <v>0</v>
      </c>
      <c r="K1564" s="115">
        <v>0</v>
      </c>
      <c r="L1564" s="115">
        <v>0</v>
      </c>
      <c r="M1564" s="115">
        <v>0</v>
      </c>
      <c r="N1564" s="115">
        <v>0</v>
      </c>
      <c r="O1564" s="115">
        <v>0</v>
      </c>
      <c r="P1564" s="115">
        <v>0</v>
      </c>
      <c r="Q1564" s="115">
        <v>0</v>
      </c>
      <c r="R1564" s="115">
        <v>0</v>
      </c>
      <c r="S1564" s="115">
        <v>0</v>
      </c>
      <c r="T1564" s="115">
        <v>0</v>
      </c>
      <c r="U1564" s="115">
        <v>0</v>
      </c>
      <c r="V1564" s="115">
        <v>0</v>
      </c>
      <c r="W1564" s="115">
        <v>0</v>
      </c>
      <c r="X1564" s="115">
        <v>0</v>
      </c>
      <c r="Y1564" s="115">
        <v>0</v>
      </c>
      <c r="Z1564" s="115">
        <v>0</v>
      </c>
      <c r="AA1564" s="115">
        <v>0</v>
      </c>
      <c r="AB1564" s="115">
        <v>0</v>
      </c>
      <c r="AC1564" s="115">
        <v>0</v>
      </c>
      <c r="AD1564" s="115">
        <v>0</v>
      </c>
      <c r="AE1564" s="115">
        <v>0</v>
      </c>
      <c r="AF1564" s="115">
        <v>0</v>
      </c>
      <c r="AG1564" s="115">
        <v>0</v>
      </c>
    </row>
    <row r="1565" spans="1:33">
      <c r="A1565" s="115" t="s">
        <v>1583</v>
      </c>
      <c r="B1565" s="115" t="s">
        <v>19</v>
      </c>
      <c r="C1565" s="2">
        <v>34049500000</v>
      </c>
      <c r="D1565" s="2">
        <v>34049500000</v>
      </c>
      <c r="E1565" s="2">
        <v>34049500000</v>
      </c>
      <c r="F1565" s="2">
        <v>34049500000</v>
      </c>
      <c r="G1565" s="2">
        <v>34049500000</v>
      </c>
      <c r="H1565" s="2">
        <v>34049500000</v>
      </c>
      <c r="I1565" s="2">
        <v>34049500000</v>
      </c>
      <c r="J1565" s="2">
        <v>34049500000</v>
      </c>
      <c r="K1565" s="2">
        <v>34049500000</v>
      </c>
      <c r="L1565" s="2">
        <v>34049500000</v>
      </c>
      <c r="M1565" s="2">
        <v>34049500000</v>
      </c>
      <c r="N1565" s="2">
        <v>34049500000</v>
      </c>
      <c r="O1565" s="2">
        <v>34049500000</v>
      </c>
      <c r="P1565" s="2">
        <v>34049500000</v>
      </c>
      <c r="Q1565" s="2">
        <v>34049500000</v>
      </c>
      <c r="R1565" s="2">
        <v>34049500000</v>
      </c>
      <c r="S1565" s="2">
        <v>34049500000</v>
      </c>
      <c r="T1565" s="2">
        <v>34049500000</v>
      </c>
      <c r="U1565" s="2">
        <v>34049500000</v>
      </c>
      <c r="V1565" s="2">
        <v>34049500000</v>
      </c>
      <c r="W1565" s="2">
        <v>34049500000</v>
      </c>
      <c r="X1565" s="2">
        <v>34049500000</v>
      </c>
      <c r="Y1565" s="2">
        <v>34049500000</v>
      </c>
      <c r="Z1565" s="2">
        <v>34049500000</v>
      </c>
      <c r="AA1565" s="2">
        <v>34049500000</v>
      </c>
      <c r="AB1565" s="2">
        <v>34049500000</v>
      </c>
      <c r="AC1565" s="2">
        <v>34049500000</v>
      </c>
      <c r="AD1565" s="2">
        <v>34049500000</v>
      </c>
      <c r="AE1565" s="2">
        <v>34049500000</v>
      </c>
      <c r="AF1565" s="2">
        <v>34049500000</v>
      </c>
      <c r="AG1565" s="2">
        <v>34049500000</v>
      </c>
    </row>
    <row r="1566" spans="1:33">
      <c r="A1566" s="115" t="s">
        <v>1584</v>
      </c>
      <c r="B1566" s="115" t="s">
        <v>19</v>
      </c>
      <c r="C1566" s="2">
        <v>1487890000</v>
      </c>
      <c r="D1566" s="2">
        <v>2742210000</v>
      </c>
      <c r="E1566" s="2">
        <v>2561980000</v>
      </c>
      <c r="F1566" s="2">
        <v>2109530000</v>
      </c>
      <c r="G1566" s="2">
        <v>1667050000</v>
      </c>
      <c r="H1566" s="2">
        <v>1270810000</v>
      </c>
      <c r="I1566" s="2">
        <v>1120430000</v>
      </c>
      <c r="J1566" s="2">
        <v>1227140000</v>
      </c>
      <c r="K1566" s="2">
        <v>1340470000</v>
      </c>
      <c r="L1566" s="2">
        <v>1411960000</v>
      </c>
      <c r="M1566" s="2">
        <v>1432210000</v>
      </c>
      <c r="N1566" s="2">
        <v>1437950000</v>
      </c>
      <c r="O1566" s="2">
        <v>1441830000</v>
      </c>
      <c r="P1566" s="2">
        <v>1453320000</v>
      </c>
      <c r="Q1566" s="2">
        <v>1426390000</v>
      </c>
      <c r="R1566" s="2">
        <v>1408270000</v>
      </c>
      <c r="S1566" s="2">
        <v>1417400000</v>
      </c>
      <c r="T1566" s="2">
        <v>1400440000</v>
      </c>
      <c r="U1566" s="2">
        <v>1344780000</v>
      </c>
      <c r="V1566" s="2">
        <v>1329140000</v>
      </c>
      <c r="W1566" s="2">
        <v>1321190000</v>
      </c>
      <c r="X1566" s="2">
        <v>1318700000</v>
      </c>
      <c r="Y1566" s="2">
        <v>1324590000</v>
      </c>
      <c r="Z1566" s="2">
        <v>1317820000</v>
      </c>
      <c r="AA1566" s="2">
        <v>1329710000</v>
      </c>
      <c r="AB1566" s="2">
        <v>1282820000</v>
      </c>
      <c r="AC1566" s="2">
        <v>1266480000</v>
      </c>
      <c r="AD1566" s="2">
        <v>1269580000</v>
      </c>
      <c r="AE1566" s="2">
        <v>1242220000</v>
      </c>
      <c r="AF1566" s="2">
        <v>1224020000</v>
      </c>
      <c r="AG1566" s="2">
        <v>1231660000</v>
      </c>
    </row>
    <row r="1567" spans="1:33">
      <c r="A1567" s="115" t="s">
        <v>1585</v>
      </c>
      <c r="B1567" s="115" t="s">
        <v>19</v>
      </c>
      <c r="C1567" s="2">
        <v>1524630000</v>
      </c>
      <c r="D1567" s="2">
        <v>921658000</v>
      </c>
      <c r="E1567" s="2">
        <v>1066760000</v>
      </c>
      <c r="F1567" s="2">
        <v>1359300000</v>
      </c>
      <c r="G1567" s="2">
        <v>1557920000</v>
      </c>
      <c r="H1567" s="2">
        <v>1559180000</v>
      </c>
      <c r="I1567" s="2">
        <v>1543700000</v>
      </c>
      <c r="J1567" s="2">
        <v>1601880000</v>
      </c>
      <c r="K1567" s="2">
        <v>1599640000</v>
      </c>
      <c r="L1567" s="2">
        <v>1574730000</v>
      </c>
      <c r="M1567" s="2">
        <v>1553370000</v>
      </c>
      <c r="N1567" s="2">
        <v>1547000000</v>
      </c>
      <c r="O1567" s="2">
        <v>1530890000</v>
      </c>
      <c r="P1567" s="2">
        <v>1518460000</v>
      </c>
      <c r="Q1567" s="2">
        <v>1521620000</v>
      </c>
      <c r="R1567" s="2">
        <v>1521630000</v>
      </c>
      <c r="S1567" s="2">
        <v>1519370000</v>
      </c>
      <c r="T1567" s="2">
        <v>1530040000</v>
      </c>
      <c r="U1567" s="2">
        <v>1547120000</v>
      </c>
      <c r="V1567" s="2">
        <v>1554570000</v>
      </c>
      <c r="W1567" s="2">
        <v>1557890000</v>
      </c>
      <c r="X1567" s="2">
        <v>1556250000</v>
      </c>
      <c r="Y1567" s="2">
        <v>1549680000</v>
      </c>
      <c r="Z1567" s="2">
        <v>1556490000</v>
      </c>
      <c r="AA1567" s="2">
        <v>1555930000</v>
      </c>
      <c r="AB1567" s="2">
        <v>1566960000</v>
      </c>
      <c r="AC1567" s="2">
        <v>1573430000</v>
      </c>
      <c r="AD1567" s="2">
        <v>1562030000</v>
      </c>
      <c r="AE1567" s="2">
        <v>1567270000</v>
      </c>
      <c r="AF1567" s="2">
        <v>1581050000</v>
      </c>
      <c r="AG1567" s="2">
        <v>1568870000</v>
      </c>
    </row>
    <row r="1568" spans="1:33">
      <c r="A1568" s="115" t="s">
        <v>1586</v>
      </c>
      <c r="B1568" s="115" t="s">
        <v>19</v>
      </c>
      <c r="C1568" s="115">
        <v>0</v>
      </c>
      <c r="D1568" s="115">
        <v>0</v>
      </c>
      <c r="E1568" s="115">
        <v>0</v>
      </c>
      <c r="F1568" s="115">
        <v>0</v>
      </c>
      <c r="G1568" s="115">
        <v>0</v>
      </c>
      <c r="H1568" s="115">
        <v>0</v>
      </c>
      <c r="I1568" s="115">
        <v>0</v>
      </c>
      <c r="J1568" s="115">
        <v>0</v>
      </c>
      <c r="K1568" s="115">
        <v>0</v>
      </c>
      <c r="L1568" s="115">
        <v>0</v>
      </c>
      <c r="M1568" s="115">
        <v>0</v>
      </c>
      <c r="N1568" s="115">
        <v>0</v>
      </c>
      <c r="O1568" s="115">
        <v>0</v>
      </c>
      <c r="P1568" s="115">
        <v>0</v>
      </c>
      <c r="Q1568" s="115">
        <v>0</v>
      </c>
      <c r="R1568" s="115">
        <v>0</v>
      </c>
      <c r="S1568" s="115">
        <v>0</v>
      </c>
      <c r="T1568" s="115">
        <v>0</v>
      </c>
      <c r="U1568" s="115">
        <v>0</v>
      </c>
      <c r="V1568" s="115">
        <v>0</v>
      </c>
      <c r="W1568" s="115">
        <v>0</v>
      </c>
      <c r="X1568" s="115">
        <v>0</v>
      </c>
      <c r="Y1568" s="115">
        <v>0</v>
      </c>
      <c r="Z1568" s="115">
        <v>0</v>
      </c>
      <c r="AA1568" s="115">
        <v>0</v>
      </c>
      <c r="AB1568" s="115">
        <v>0</v>
      </c>
      <c r="AC1568" s="115">
        <v>0</v>
      </c>
      <c r="AD1568" s="115">
        <v>0</v>
      </c>
      <c r="AE1568" s="115">
        <v>0</v>
      </c>
      <c r="AF1568" s="115">
        <v>0</v>
      </c>
      <c r="AG1568" s="115">
        <v>0</v>
      </c>
    </row>
    <row r="1569" spans="1:33">
      <c r="A1569" s="115" t="s">
        <v>1587</v>
      </c>
      <c r="B1569" s="115" t="s">
        <v>19</v>
      </c>
      <c r="C1569" s="115">
        <v>0</v>
      </c>
      <c r="D1569" s="115">
        <v>0</v>
      </c>
      <c r="E1569" s="115">
        <v>0</v>
      </c>
      <c r="F1569" s="115">
        <v>0</v>
      </c>
      <c r="G1569" s="115">
        <v>0</v>
      </c>
      <c r="H1569" s="115">
        <v>0</v>
      </c>
      <c r="I1569" s="115">
        <v>0</v>
      </c>
      <c r="J1569" s="115">
        <v>0</v>
      </c>
      <c r="K1569" s="115">
        <v>0</v>
      </c>
      <c r="L1569" s="115">
        <v>0</v>
      </c>
      <c r="M1569" s="115">
        <v>0</v>
      </c>
      <c r="N1569" s="115">
        <v>0</v>
      </c>
      <c r="O1569" s="115">
        <v>0</v>
      </c>
      <c r="P1569" s="115">
        <v>0</v>
      </c>
      <c r="Q1569" s="115">
        <v>0</v>
      </c>
      <c r="R1569" s="115">
        <v>0</v>
      </c>
      <c r="S1569" s="115">
        <v>0</v>
      </c>
      <c r="T1569" s="115">
        <v>0</v>
      </c>
      <c r="U1569" s="115">
        <v>0</v>
      </c>
      <c r="V1569" s="115">
        <v>0</v>
      </c>
      <c r="W1569" s="115">
        <v>0</v>
      </c>
      <c r="X1569" s="115">
        <v>0</v>
      </c>
      <c r="Y1569" s="115">
        <v>0</v>
      </c>
      <c r="Z1569" s="115">
        <v>0</v>
      </c>
      <c r="AA1569" s="115">
        <v>0</v>
      </c>
      <c r="AB1569" s="115">
        <v>0</v>
      </c>
      <c r="AC1569" s="115">
        <v>0</v>
      </c>
      <c r="AD1569" s="115">
        <v>0</v>
      </c>
      <c r="AE1569" s="115">
        <v>0</v>
      </c>
      <c r="AF1569" s="115">
        <v>0</v>
      </c>
      <c r="AG1569" s="115">
        <v>0</v>
      </c>
    </row>
    <row r="1570" spans="1:33">
      <c r="A1570" s="115" t="s">
        <v>1588</v>
      </c>
      <c r="B1570" s="115" t="s">
        <v>19</v>
      </c>
      <c r="C1570" s="115">
        <v>0</v>
      </c>
      <c r="D1570" s="115">
        <v>0</v>
      </c>
      <c r="E1570" s="115">
        <v>0</v>
      </c>
      <c r="F1570" s="115">
        <v>0</v>
      </c>
      <c r="G1570" s="115">
        <v>0</v>
      </c>
      <c r="H1570" s="115">
        <v>0</v>
      </c>
      <c r="I1570" s="115">
        <v>0</v>
      </c>
      <c r="J1570" s="115">
        <v>0</v>
      </c>
      <c r="K1570" s="115">
        <v>0</v>
      </c>
      <c r="L1570" s="115">
        <v>0</v>
      </c>
      <c r="M1570" s="115">
        <v>0</v>
      </c>
      <c r="N1570" s="115">
        <v>0</v>
      </c>
      <c r="O1570" s="115">
        <v>0</v>
      </c>
      <c r="P1570" s="115">
        <v>0</v>
      </c>
      <c r="Q1570" s="115">
        <v>0</v>
      </c>
      <c r="R1570" s="115">
        <v>0</v>
      </c>
      <c r="S1570" s="115">
        <v>0</v>
      </c>
      <c r="T1570" s="115">
        <v>0</v>
      </c>
      <c r="U1570" s="115">
        <v>0</v>
      </c>
      <c r="V1570" s="115">
        <v>0</v>
      </c>
      <c r="W1570" s="115">
        <v>0</v>
      </c>
      <c r="X1570" s="115">
        <v>0</v>
      </c>
      <c r="Y1570" s="115">
        <v>0</v>
      </c>
      <c r="Z1570" s="115">
        <v>0</v>
      </c>
      <c r="AA1570" s="115">
        <v>0</v>
      </c>
      <c r="AB1570" s="115">
        <v>0</v>
      </c>
      <c r="AC1570" s="115">
        <v>0</v>
      </c>
      <c r="AD1570" s="115">
        <v>0</v>
      </c>
      <c r="AE1570" s="115">
        <v>0</v>
      </c>
      <c r="AF1570" s="115">
        <v>0</v>
      </c>
      <c r="AG1570" s="115">
        <v>0</v>
      </c>
    </row>
    <row r="1571" spans="1:33">
      <c r="A1571" s="115" t="s">
        <v>1589</v>
      </c>
      <c r="B1571" s="115" t="s">
        <v>19</v>
      </c>
      <c r="C1571" s="115">
        <v>0</v>
      </c>
      <c r="D1571" s="115">
        <v>0</v>
      </c>
      <c r="E1571" s="115">
        <v>0</v>
      </c>
      <c r="F1571" s="115">
        <v>0</v>
      </c>
      <c r="G1571" s="115">
        <v>0</v>
      </c>
      <c r="H1571" s="115">
        <v>0</v>
      </c>
      <c r="I1571" s="115">
        <v>0</v>
      </c>
      <c r="J1571" s="115">
        <v>0</v>
      </c>
      <c r="K1571" s="115">
        <v>0</v>
      </c>
      <c r="L1571" s="115">
        <v>0</v>
      </c>
      <c r="M1571" s="115">
        <v>0</v>
      </c>
      <c r="N1571" s="115">
        <v>0</v>
      </c>
      <c r="O1571" s="115">
        <v>0</v>
      </c>
      <c r="P1571" s="115">
        <v>0</v>
      </c>
      <c r="Q1571" s="115">
        <v>0</v>
      </c>
      <c r="R1571" s="115">
        <v>0</v>
      </c>
      <c r="S1571" s="115">
        <v>0</v>
      </c>
      <c r="T1571" s="115">
        <v>0</v>
      </c>
      <c r="U1571" s="115">
        <v>0</v>
      </c>
      <c r="V1571" s="115">
        <v>0</v>
      </c>
      <c r="W1571" s="115">
        <v>0</v>
      </c>
      <c r="X1571" s="115">
        <v>0</v>
      </c>
      <c r="Y1571" s="115">
        <v>0</v>
      </c>
      <c r="Z1571" s="115">
        <v>0</v>
      </c>
      <c r="AA1571" s="115">
        <v>0</v>
      </c>
      <c r="AB1571" s="115">
        <v>0</v>
      </c>
      <c r="AC1571" s="115">
        <v>0</v>
      </c>
      <c r="AD1571" s="115">
        <v>0</v>
      </c>
      <c r="AE1571" s="115">
        <v>0</v>
      </c>
      <c r="AF1571" s="115">
        <v>0</v>
      </c>
      <c r="AG1571" s="115">
        <v>0</v>
      </c>
    </row>
    <row r="1572" spans="1:33">
      <c r="A1572" s="115" t="s">
        <v>1590</v>
      </c>
      <c r="B1572" s="115" t="s">
        <v>19</v>
      </c>
      <c r="C1572" s="115">
        <v>0</v>
      </c>
      <c r="D1572" s="115">
        <v>0</v>
      </c>
      <c r="E1572" s="115">
        <v>0</v>
      </c>
      <c r="F1572" s="115">
        <v>0</v>
      </c>
      <c r="G1572" s="115">
        <v>0</v>
      </c>
      <c r="H1572" s="115">
        <v>0</v>
      </c>
      <c r="I1572" s="115">
        <v>0</v>
      </c>
      <c r="J1572" s="115">
        <v>0</v>
      </c>
      <c r="K1572" s="115">
        <v>0</v>
      </c>
      <c r="L1572" s="115">
        <v>0</v>
      </c>
      <c r="M1572" s="115">
        <v>0</v>
      </c>
      <c r="N1572" s="115">
        <v>0</v>
      </c>
      <c r="O1572" s="115">
        <v>0</v>
      </c>
      <c r="P1572" s="115">
        <v>0</v>
      </c>
      <c r="Q1572" s="115">
        <v>0</v>
      </c>
      <c r="R1572" s="115">
        <v>0</v>
      </c>
      <c r="S1572" s="115">
        <v>0</v>
      </c>
      <c r="T1572" s="115">
        <v>0</v>
      </c>
      <c r="U1572" s="115">
        <v>0</v>
      </c>
      <c r="V1572" s="115">
        <v>0</v>
      </c>
      <c r="W1572" s="115">
        <v>0</v>
      </c>
      <c r="X1572" s="115">
        <v>0</v>
      </c>
      <c r="Y1572" s="115">
        <v>0</v>
      </c>
      <c r="Z1572" s="115">
        <v>0</v>
      </c>
      <c r="AA1572" s="115">
        <v>0</v>
      </c>
      <c r="AB1572" s="115">
        <v>0</v>
      </c>
      <c r="AC1572" s="115">
        <v>0</v>
      </c>
      <c r="AD1572" s="115">
        <v>0</v>
      </c>
      <c r="AE1572" s="115">
        <v>0</v>
      </c>
      <c r="AF1572" s="115">
        <v>0</v>
      </c>
      <c r="AG1572" s="115">
        <v>0</v>
      </c>
    </row>
    <row r="1573" spans="1:33">
      <c r="A1573" s="115" t="s">
        <v>1591</v>
      </c>
      <c r="B1573" s="115" t="s">
        <v>19</v>
      </c>
      <c r="C1573" s="2">
        <v>9740750</v>
      </c>
      <c r="D1573" s="2">
        <v>33711500</v>
      </c>
      <c r="E1573" s="2">
        <v>31293400</v>
      </c>
      <c r="F1573" s="2">
        <v>21721100</v>
      </c>
      <c r="G1573" s="2">
        <v>14161400</v>
      </c>
      <c r="H1573" s="2">
        <v>12336300</v>
      </c>
      <c r="I1573" s="2">
        <v>10776900</v>
      </c>
      <c r="J1573" s="2">
        <v>13570400</v>
      </c>
      <c r="K1573" s="2">
        <v>15165400</v>
      </c>
      <c r="L1573" s="2">
        <v>17917400</v>
      </c>
      <c r="M1573" s="2">
        <v>19701600</v>
      </c>
      <c r="N1573" s="2">
        <v>20901100</v>
      </c>
      <c r="O1573" s="2">
        <v>21307900</v>
      </c>
      <c r="P1573" s="2">
        <v>22307600</v>
      </c>
      <c r="Q1573" s="2">
        <v>22106000</v>
      </c>
      <c r="R1573" s="2">
        <v>21329900</v>
      </c>
      <c r="S1573" s="2">
        <v>21148700</v>
      </c>
      <c r="T1573" s="2">
        <v>20454300</v>
      </c>
      <c r="U1573" s="2">
        <v>19851200</v>
      </c>
      <c r="V1573" s="2">
        <v>19033600</v>
      </c>
      <c r="W1573" s="2">
        <v>18536900</v>
      </c>
      <c r="X1573" s="2">
        <v>18511100</v>
      </c>
      <c r="Y1573" s="2">
        <v>18465100</v>
      </c>
      <c r="Z1573" s="2">
        <v>18043300</v>
      </c>
      <c r="AA1573" s="2">
        <v>18664900</v>
      </c>
      <c r="AB1573" s="2">
        <v>18022600</v>
      </c>
      <c r="AC1573" s="2">
        <v>17595500</v>
      </c>
      <c r="AD1573" s="2">
        <v>17573500</v>
      </c>
      <c r="AE1573" s="2">
        <v>16297000</v>
      </c>
      <c r="AF1573" s="2">
        <v>15289100</v>
      </c>
      <c r="AG1573" s="2">
        <v>15552200</v>
      </c>
    </row>
    <row r="1574" spans="1:33">
      <c r="A1574" s="115" t="s">
        <v>1592</v>
      </c>
      <c r="B1574" s="115" t="s">
        <v>19</v>
      </c>
      <c r="C1574" s="115">
        <v>0</v>
      </c>
      <c r="D1574" s="115">
        <v>0</v>
      </c>
      <c r="E1574" s="115">
        <v>0</v>
      </c>
      <c r="F1574" s="115">
        <v>0</v>
      </c>
      <c r="G1574" s="115">
        <v>0</v>
      </c>
      <c r="H1574" s="115">
        <v>0</v>
      </c>
      <c r="I1574" s="115">
        <v>0</v>
      </c>
      <c r="J1574" s="115">
        <v>0</v>
      </c>
      <c r="K1574" s="115">
        <v>0</v>
      </c>
      <c r="L1574" s="115">
        <v>0</v>
      </c>
      <c r="M1574" s="115">
        <v>0</v>
      </c>
      <c r="N1574" s="115">
        <v>0</v>
      </c>
      <c r="O1574" s="115">
        <v>0</v>
      </c>
      <c r="P1574" s="115">
        <v>0</v>
      </c>
      <c r="Q1574" s="115">
        <v>0</v>
      </c>
      <c r="R1574" s="115">
        <v>0</v>
      </c>
      <c r="S1574" s="115">
        <v>0</v>
      </c>
      <c r="T1574" s="115">
        <v>0</v>
      </c>
      <c r="U1574" s="115">
        <v>0</v>
      </c>
      <c r="V1574" s="115">
        <v>0</v>
      </c>
      <c r="W1574" s="115">
        <v>0</v>
      </c>
      <c r="X1574" s="115">
        <v>0</v>
      </c>
      <c r="Y1574" s="115">
        <v>0</v>
      </c>
      <c r="Z1574" s="115">
        <v>0</v>
      </c>
      <c r="AA1574" s="115">
        <v>0</v>
      </c>
      <c r="AB1574" s="115">
        <v>0</v>
      </c>
      <c r="AC1574" s="115">
        <v>0</v>
      </c>
      <c r="AD1574" s="115">
        <v>0</v>
      </c>
      <c r="AE1574" s="115">
        <v>0</v>
      </c>
      <c r="AF1574" s="115">
        <v>0</v>
      </c>
      <c r="AG1574" s="115">
        <v>0</v>
      </c>
    </row>
    <row r="1575" spans="1:33">
      <c r="A1575" s="115" t="s">
        <v>1593</v>
      </c>
      <c r="B1575" s="115" t="s">
        <v>19</v>
      </c>
      <c r="C1575" s="2">
        <v>825072000</v>
      </c>
      <c r="D1575" s="2">
        <v>823208000</v>
      </c>
      <c r="E1575" s="2">
        <v>815661000</v>
      </c>
      <c r="F1575" s="2">
        <v>807686000</v>
      </c>
      <c r="G1575" s="2">
        <v>798885000</v>
      </c>
      <c r="H1575" s="2">
        <v>794119000</v>
      </c>
      <c r="I1575" s="2">
        <v>786053000</v>
      </c>
      <c r="J1575" s="2">
        <v>783486000</v>
      </c>
      <c r="K1575" s="2">
        <v>780950000</v>
      </c>
      <c r="L1575" s="2">
        <v>770683000</v>
      </c>
      <c r="M1575" s="2">
        <v>770041000</v>
      </c>
      <c r="N1575" s="2">
        <v>768544000</v>
      </c>
      <c r="O1575" s="2">
        <v>767933000</v>
      </c>
      <c r="P1575" s="2">
        <v>766619000</v>
      </c>
      <c r="Q1575" s="2">
        <v>765825000</v>
      </c>
      <c r="R1575" s="2">
        <v>764297000</v>
      </c>
      <c r="S1575" s="2">
        <v>762922000</v>
      </c>
      <c r="T1575" s="2">
        <v>762922000</v>
      </c>
      <c r="U1575" s="2">
        <v>762891000</v>
      </c>
      <c r="V1575" s="2">
        <v>762708000</v>
      </c>
      <c r="W1575" s="2">
        <v>762708000</v>
      </c>
      <c r="X1575" s="2">
        <v>762372000</v>
      </c>
      <c r="Y1575" s="2">
        <v>762341000</v>
      </c>
      <c r="Z1575" s="2">
        <v>762341000</v>
      </c>
      <c r="AA1575" s="2">
        <v>762341000</v>
      </c>
      <c r="AB1575" s="2">
        <v>762036000</v>
      </c>
      <c r="AC1575" s="2">
        <v>762036000</v>
      </c>
      <c r="AD1575" s="2">
        <v>762036000</v>
      </c>
      <c r="AE1575" s="2">
        <v>761944000</v>
      </c>
      <c r="AF1575" s="2">
        <v>761088000</v>
      </c>
      <c r="AG1575" s="2">
        <v>761088000</v>
      </c>
    </row>
    <row r="1576" spans="1:33">
      <c r="A1576" s="115" t="s">
        <v>1594</v>
      </c>
      <c r="B1576" s="115" t="s">
        <v>19</v>
      </c>
      <c r="C1576" s="2">
        <v>328522000</v>
      </c>
      <c r="D1576" s="2">
        <v>332905000</v>
      </c>
      <c r="E1576" s="2">
        <v>326077000</v>
      </c>
      <c r="F1576" s="2">
        <v>318335000</v>
      </c>
      <c r="G1576" s="2">
        <v>309513000</v>
      </c>
      <c r="H1576" s="2">
        <v>334682000</v>
      </c>
      <c r="I1576" s="2">
        <v>338955000</v>
      </c>
      <c r="J1576" s="2">
        <v>336292000</v>
      </c>
      <c r="K1576" s="2">
        <v>346970000</v>
      </c>
      <c r="L1576" s="2">
        <v>358442000</v>
      </c>
      <c r="M1576" s="2">
        <v>371698000</v>
      </c>
      <c r="N1576" s="2">
        <v>377574000</v>
      </c>
      <c r="O1576" s="2">
        <v>383455000</v>
      </c>
      <c r="P1576" s="2">
        <v>388172000</v>
      </c>
      <c r="Q1576" s="2">
        <v>391400000</v>
      </c>
      <c r="R1576" s="2">
        <v>394957000</v>
      </c>
      <c r="S1576" s="2">
        <v>397520000</v>
      </c>
      <c r="T1576" s="2">
        <v>399177000</v>
      </c>
      <c r="U1576" s="2">
        <v>400503000</v>
      </c>
      <c r="V1576" s="2">
        <v>403402000</v>
      </c>
      <c r="W1576" s="2">
        <v>405556000</v>
      </c>
      <c r="X1576" s="2">
        <v>407958000</v>
      </c>
      <c r="Y1576" s="2">
        <v>411272000</v>
      </c>
      <c r="Z1576" s="2">
        <v>412681000</v>
      </c>
      <c r="AA1576" s="2">
        <v>412764000</v>
      </c>
      <c r="AB1576" s="2">
        <v>412514000</v>
      </c>
      <c r="AC1576" s="2">
        <v>412845000</v>
      </c>
      <c r="AD1576" s="2">
        <v>414668000</v>
      </c>
      <c r="AE1576" s="2">
        <v>416657000</v>
      </c>
      <c r="AF1576" s="2">
        <v>422702000</v>
      </c>
      <c r="AG1576" s="2">
        <v>429082000</v>
      </c>
    </row>
    <row r="1577" spans="1:33">
      <c r="A1577" s="115" t="s">
        <v>1595</v>
      </c>
      <c r="B1577" s="115" t="s">
        <v>19</v>
      </c>
      <c r="C1577" s="2">
        <v>41223200</v>
      </c>
      <c r="D1577" s="2">
        <v>65338100</v>
      </c>
      <c r="E1577" s="2">
        <v>62642000</v>
      </c>
      <c r="F1577" s="2">
        <v>57665400</v>
      </c>
      <c r="G1577" s="2">
        <v>50157100</v>
      </c>
      <c r="H1577" s="2">
        <v>52267600</v>
      </c>
      <c r="I1577" s="2">
        <v>48692900</v>
      </c>
      <c r="J1577" s="2">
        <v>54836300</v>
      </c>
      <c r="K1577" s="2">
        <v>60097100</v>
      </c>
      <c r="L1577" s="2">
        <v>64548800</v>
      </c>
      <c r="M1577" s="2">
        <v>67328100</v>
      </c>
      <c r="N1577" s="2">
        <v>68591200</v>
      </c>
      <c r="O1577" s="2">
        <v>71078000</v>
      </c>
      <c r="P1577" s="2">
        <v>73459100</v>
      </c>
      <c r="Q1577" s="2">
        <v>73721400</v>
      </c>
      <c r="R1577" s="2">
        <v>73976700</v>
      </c>
      <c r="S1577" s="2">
        <v>74624400</v>
      </c>
      <c r="T1577" s="2">
        <v>73893100</v>
      </c>
      <c r="U1577" s="2">
        <v>72210700</v>
      </c>
      <c r="V1577" s="2">
        <v>71324400</v>
      </c>
      <c r="W1577" s="2">
        <v>70774300</v>
      </c>
      <c r="X1577" s="2">
        <v>70766900</v>
      </c>
      <c r="Y1577" s="2">
        <v>71132500</v>
      </c>
      <c r="Z1577" s="2">
        <v>70622300</v>
      </c>
      <c r="AA1577" s="2">
        <v>71715500</v>
      </c>
      <c r="AB1577" s="2">
        <v>71371500</v>
      </c>
      <c r="AC1577" s="2">
        <v>70941200</v>
      </c>
      <c r="AD1577" s="2">
        <v>71164000</v>
      </c>
      <c r="AE1577" s="2">
        <v>70177600</v>
      </c>
      <c r="AF1577" s="2">
        <v>68889600</v>
      </c>
      <c r="AG1577" s="2">
        <v>69406700</v>
      </c>
    </row>
    <row r="1578" spans="1:33">
      <c r="A1578" s="115" t="s">
        <v>1596</v>
      </c>
      <c r="B1578" s="115" t="s">
        <v>19</v>
      </c>
      <c r="C1578" s="115">
        <v>0</v>
      </c>
      <c r="D1578" s="115">
        <v>0</v>
      </c>
      <c r="E1578" s="115">
        <v>0</v>
      </c>
      <c r="F1578" s="115">
        <v>0</v>
      </c>
      <c r="G1578" s="115">
        <v>0</v>
      </c>
      <c r="H1578" s="115">
        <v>0</v>
      </c>
      <c r="I1578" s="115">
        <v>0</v>
      </c>
      <c r="J1578" s="115">
        <v>0</v>
      </c>
      <c r="K1578" s="115">
        <v>0</v>
      </c>
      <c r="L1578" s="115">
        <v>0</v>
      </c>
      <c r="M1578" s="115">
        <v>0</v>
      </c>
      <c r="N1578" s="115">
        <v>0</v>
      </c>
      <c r="O1578" s="115">
        <v>0</v>
      </c>
      <c r="P1578" s="115">
        <v>0</v>
      </c>
      <c r="Q1578" s="115">
        <v>0</v>
      </c>
      <c r="R1578" s="115">
        <v>0</v>
      </c>
      <c r="S1578" s="115">
        <v>0</v>
      </c>
      <c r="T1578" s="115">
        <v>0</v>
      </c>
      <c r="U1578" s="115">
        <v>0</v>
      </c>
      <c r="V1578" s="115">
        <v>0</v>
      </c>
      <c r="W1578" s="115">
        <v>0</v>
      </c>
      <c r="X1578" s="115">
        <v>0</v>
      </c>
      <c r="Y1578" s="115">
        <v>0</v>
      </c>
      <c r="Z1578" s="115">
        <v>0</v>
      </c>
      <c r="AA1578" s="115">
        <v>0</v>
      </c>
      <c r="AB1578" s="115">
        <v>0</v>
      </c>
      <c r="AC1578" s="115">
        <v>0</v>
      </c>
      <c r="AD1578" s="115">
        <v>0</v>
      </c>
      <c r="AE1578" s="115">
        <v>0</v>
      </c>
      <c r="AF1578" s="115">
        <v>0</v>
      </c>
      <c r="AG1578" s="115">
        <v>0</v>
      </c>
    </row>
    <row r="1579" spans="1:33">
      <c r="A1579" s="115" t="s">
        <v>1597</v>
      </c>
      <c r="B1579" s="115" t="s">
        <v>19</v>
      </c>
      <c r="C1579" s="115">
        <v>0</v>
      </c>
      <c r="D1579" s="115">
        <v>0</v>
      </c>
      <c r="E1579" s="115">
        <v>0</v>
      </c>
      <c r="F1579" s="115">
        <v>0</v>
      </c>
      <c r="G1579" s="115">
        <v>0</v>
      </c>
      <c r="H1579" s="115">
        <v>0</v>
      </c>
      <c r="I1579" s="115">
        <v>0</v>
      </c>
      <c r="J1579" s="115">
        <v>0</v>
      </c>
      <c r="K1579" s="115">
        <v>0</v>
      </c>
      <c r="L1579" s="115">
        <v>0</v>
      </c>
      <c r="M1579" s="115">
        <v>0</v>
      </c>
      <c r="N1579" s="115">
        <v>0</v>
      </c>
      <c r="O1579" s="115">
        <v>0</v>
      </c>
      <c r="P1579" s="115">
        <v>0</v>
      </c>
      <c r="Q1579" s="115">
        <v>0</v>
      </c>
      <c r="R1579" s="115">
        <v>0</v>
      </c>
      <c r="S1579" s="115">
        <v>0</v>
      </c>
      <c r="T1579" s="115">
        <v>0</v>
      </c>
      <c r="U1579" s="115">
        <v>0</v>
      </c>
      <c r="V1579" s="115">
        <v>0</v>
      </c>
      <c r="W1579" s="115">
        <v>0</v>
      </c>
      <c r="X1579" s="115">
        <v>0</v>
      </c>
      <c r="Y1579" s="115">
        <v>0</v>
      </c>
      <c r="Z1579" s="115">
        <v>0</v>
      </c>
      <c r="AA1579" s="115">
        <v>0</v>
      </c>
      <c r="AB1579" s="115">
        <v>0</v>
      </c>
      <c r="AC1579" s="115">
        <v>0</v>
      </c>
      <c r="AD1579" s="115">
        <v>0</v>
      </c>
      <c r="AE1579" s="115">
        <v>0</v>
      </c>
      <c r="AF1579" s="115">
        <v>0</v>
      </c>
      <c r="AG1579" s="115">
        <v>0</v>
      </c>
    </row>
    <row r="1580" spans="1:33">
      <c r="A1580" s="115" t="s">
        <v>1598</v>
      </c>
      <c r="B1580" s="115" t="s">
        <v>19</v>
      </c>
      <c r="C1580" s="115">
        <v>0</v>
      </c>
      <c r="D1580" s="115">
        <v>0</v>
      </c>
      <c r="E1580" s="115">
        <v>0</v>
      </c>
      <c r="F1580" s="115">
        <v>0</v>
      </c>
      <c r="G1580" s="115">
        <v>0</v>
      </c>
      <c r="H1580" s="115">
        <v>0</v>
      </c>
      <c r="I1580" s="115">
        <v>0</v>
      </c>
      <c r="J1580" s="115">
        <v>0</v>
      </c>
      <c r="K1580" s="115">
        <v>0</v>
      </c>
      <c r="L1580" s="115">
        <v>0</v>
      </c>
      <c r="M1580" s="115">
        <v>0</v>
      </c>
      <c r="N1580" s="115">
        <v>0</v>
      </c>
      <c r="O1580" s="115">
        <v>0</v>
      </c>
      <c r="P1580" s="115">
        <v>0</v>
      </c>
      <c r="Q1580" s="115">
        <v>0</v>
      </c>
      <c r="R1580" s="115">
        <v>0</v>
      </c>
      <c r="S1580" s="115">
        <v>0</v>
      </c>
      <c r="T1580" s="115">
        <v>0</v>
      </c>
      <c r="U1580" s="115">
        <v>0</v>
      </c>
      <c r="V1580" s="115">
        <v>0</v>
      </c>
      <c r="W1580" s="115">
        <v>0</v>
      </c>
      <c r="X1580" s="115">
        <v>0</v>
      </c>
      <c r="Y1580" s="115">
        <v>0</v>
      </c>
      <c r="Z1580" s="115">
        <v>0</v>
      </c>
      <c r="AA1580" s="115">
        <v>0</v>
      </c>
      <c r="AB1580" s="115">
        <v>0</v>
      </c>
      <c r="AC1580" s="115">
        <v>0</v>
      </c>
      <c r="AD1580" s="115">
        <v>0</v>
      </c>
      <c r="AE1580" s="115">
        <v>0</v>
      </c>
      <c r="AF1580" s="115">
        <v>0</v>
      </c>
      <c r="AG1580" s="115">
        <v>0</v>
      </c>
    </row>
    <row r="1581" spans="1:33">
      <c r="A1581" s="115" t="s">
        <v>1599</v>
      </c>
      <c r="B1581" s="115" t="s">
        <v>19</v>
      </c>
      <c r="C1581" s="2">
        <v>306480000</v>
      </c>
      <c r="D1581" s="2">
        <v>306480000</v>
      </c>
      <c r="E1581" s="2">
        <v>306480000</v>
      </c>
      <c r="F1581" s="2">
        <v>306480000</v>
      </c>
      <c r="G1581" s="2">
        <v>306480000</v>
      </c>
      <c r="H1581" s="2">
        <v>306480000</v>
      </c>
      <c r="I1581" s="2">
        <v>306480000</v>
      </c>
      <c r="J1581" s="2">
        <v>306480000</v>
      </c>
      <c r="K1581" s="2">
        <v>306480000</v>
      </c>
      <c r="L1581" s="2">
        <v>306480000</v>
      </c>
      <c r="M1581" s="2">
        <v>306480000</v>
      </c>
      <c r="N1581" s="2">
        <v>306480000</v>
      </c>
      <c r="O1581" s="2">
        <v>306480000</v>
      </c>
      <c r="P1581" s="2">
        <v>306480000</v>
      </c>
      <c r="Q1581" s="2">
        <v>306480000</v>
      </c>
      <c r="R1581" s="2">
        <v>306480000</v>
      </c>
      <c r="S1581" s="2">
        <v>306480000</v>
      </c>
      <c r="T1581" s="2">
        <v>306480000</v>
      </c>
      <c r="U1581" s="2">
        <v>306480000</v>
      </c>
      <c r="V1581" s="2">
        <v>306480000</v>
      </c>
      <c r="W1581" s="2">
        <v>306480000</v>
      </c>
      <c r="X1581" s="2">
        <v>306480000</v>
      </c>
      <c r="Y1581" s="2">
        <v>306480000</v>
      </c>
      <c r="Z1581" s="2">
        <v>306480000</v>
      </c>
      <c r="AA1581" s="2">
        <v>306480000</v>
      </c>
      <c r="AB1581" s="2">
        <v>306480000</v>
      </c>
      <c r="AC1581" s="2">
        <v>306480000</v>
      </c>
      <c r="AD1581" s="2">
        <v>306480000</v>
      </c>
      <c r="AE1581" s="2">
        <v>306480000</v>
      </c>
      <c r="AF1581" s="2">
        <v>306480000</v>
      </c>
      <c r="AG1581" s="2">
        <v>306480000</v>
      </c>
    </row>
    <row r="1582" spans="1:33">
      <c r="A1582" s="115" t="s">
        <v>1600</v>
      </c>
      <c r="B1582" s="115" t="s">
        <v>19</v>
      </c>
      <c r="C1582" s="2">
        <v>2352290000</v>
      </c>
      <c r="D1582" s="2">
        <v>4335310000</v>
      </c>
      <c r="E1582" s="2">
        <v>4050370000</v>
      </c>
      <c r="F1582" s="2">
        <v>3335070000</v>
      </c>
      <c r="G1582" s="2">
        <v>2635530000</v>
      </c>
      <c r="H1582" s="2">
        <v>2009100000</v>
      </c>
      <c r="I1582" s="2">
        <v>1771350000</v>
      </c>
      <c r="J1582" s="2">
        <v>1940050000</v>
      </c>
      <c r="K1582" s="2">
        <v>2119220000</v>
      </c>
      <c r="L1582" s="2">
        <v>2232250000</v>
      </c>
      <c r="M1582" s="2">
        <v>2264260000</v>
      </c>
      <c r="N1582" s="2">
        <v>2273330000</v>
      </c>
      <c r="O1582" s="2">
        <v>2279460000</v>
      </c>
      <c r="P1582" s="2">
        <v>2297630000</v>
      </c>
      <c r="Q1582" s="2">
        <v>2255060000</v>
      </c>
      <c r="R1582" s="2">
        <v>2226410000</v>
      </c>
      <c r="S1582" s="2">
        <v>2240840000</v>
      </c>
      <c r="T1582" s="2">
        <v>2214020000</v>
      </c>
      <c r="U1582" s="2">
        <v>2126030000</v>
      </c>
      <c r="V1582" s="2">
        <v>2101300000</v>
      </c>
      <c r="W1582" s="2">
        <v>2088740000</v>
      </c>
      <c r="X1582" s="2">
        <v>2084800000</v>
      </c>
      <c r="Y1582" s="2">
        <v>2094120000</v>
      </c>
      <c r="Z1582" s="2">
        <v>2083410000</v>
      </c>
      <c r="AA1582" s="2">
        <v>2102200000</v>
      </c>
      <c r="AB1582" s="2">
        <v>2028070000</v>
      </c>
      <c r="AC1582" s="2">
        <v>2002240000</v>
      </c>
      <c r="AD1582" s="2">
        <v>2007150000</v>
      </c>
      <c r="AE1582" s="2">
        <v>1963900000</v>
      </c>
      <c r="AF1582" s="2">
        <v>1935120000</v>
      </c>
      <c r="AG1582" s="2">
        <v>1947200000</v>
      </c>
    </row>
    <row r="1583" spans="1:33">
      <c r="A1583" s="115" t="s">
        <v>1601</v>
      </c>
      <c r="B1583" s="115" t="s">
        <v>19</v>
      </c>
      <c r="C1583" s="2">
        <v>10197200000</v>
      </c>
      <c r="D1583" s="2">
        <v>6164340000</v>
      </c>
      <c r="E1583" s="2">
        <v>7134810000</v>
      </c>
      <c r="F1583" s="2">
        <v>9091440000</v>
      </c>
      <c r="G1583" s="2">
        <v>10419900000</v>
      </c>
      <c r="H1583" s="2">
        <v>10428300000</v>
      </c>
      <c r="I1583" s="2">
        <v>10324800000</v>
      </c>
      <c r="J1583" s="2">
        <v>10713800000</v>
      </c>
      <c r="K1583" s="2">
        <v>10698900000</v>
      </c>
      <c r="L1583" s="2">
        <v>10532300000</v>
      </c>
      <c r="M1583" s="2">
        <v>10389400000</v>
      </c>
      <c r="N1583" s="2">
        <v>10346800000</v>
      </c>
      <c r="O1583" s="2">
        <v>10239100000</v>
      </c>
      <c r="P1583" s="2">
        <v>10155900000</v>
      </c>
      <c r="Q1583" s="2">
        <v>10177100000</v>
      </c>
      <c r="R1583" s="2">
        <v>10177100000</v>
      </c>
      <c r="S1583" s="2">
        <v>10162000000</v>
      </c>
      <c r="T1583" s="2">
        <v>10233400000</v>
      </c>
      <c r="U1583" s="2">
        <v>10347600000</v>
      </c>
      <c r="V1583" s="2">
        <v>10397400000</v>
      </c>
      <c r="W1583" s="2">
        <v>10419600000</v>
      </c>
      <c r="X1583" s="2">
        <v>10408700000</v>
      </c>
      <c r="Y1583" s="2">
        <v>10364800000</v>
      </c>
      <c r="Z1583" s="2">
        <v>10410300000</v>
      </c>
      <c r="AA1583" s="2">
        <v>10406500000</v>
      </c>
      <c r="AB1583" s="2">
        <v>10480300000</v>
      </c>
      <c r="AC1583" s="2">
        <v>10523600000</v>
      </c>
      <c r="AD1583" s="2">
        <v>10447300000</v>
      </c>
      <c r="AE1583" s="2">
        <v>10482400000</v>
      </c>
      <c r="AF1583" s="2">
        <v>10574600000</v>
      </c>
      <c r="AG1583" s="2">
        <v>10493100000</v>
      </c>
    </row>
    <row r="1584" spans="1:33">
      <c r="A1584" s="115" t="s">
        <v>1602</v>
      </c>
      <c r="B1584" s="115" t="s">
        <v>19</v>
      </c>
      <c r="C1584" s="115">
        <v>0</v>
      </c>
      <c r="D1584" s="115">
        <v>0</v>
      </c>
      <c r="E1584" s="115">
        <v>0</v>
      </c>
      <c r="F1584" s="115">
        <v>0</v>
      </c>
      <c r="G1584" s="115">
        <v>0</v>
      </c>
      <c r="H1584" s="115">
        <v>0</v>
      </c>
      <c r="I1584" s="115">
        <v>0</v>
      </c>
      <c r="J1584" s="115">
        <v>0</v>
      </c>
      <c r="K1584" s="115">
        <v>0</v>
      </c>
      <c r="L1584" s="115">
        <v>0</v>
      </c>
      <c r="M1584" s="115">
        <v>0</v>
      </c>
      <c r="N1584" s="115">
        <v>0</v>
      </c>
      <c r="O1584" s="115">
        <v>0</v>
      </c>
      <c r="P1584" s="115">
        <v>0</v>
      </c>
      <c r="Q1584" s="115">
        <v>0</v>
      </c>
      <c r="R1584" s="115">
        <v>0</v>
      </c>
      <c r="S1584" s="115">
        <v>0</v>
      </c>
      <c r="T1584" s="115">
        <v>0</v>
      </c>
      <c r="U1584" s="115">
        <v>0</v>
      </c>
      <c r="V1584" s="115">
        <v>0</v>
      </c>
      <c r="W1584" s="115">
        <v>0</v>
      </c>
      <c r="X1584" s="115">
        <v>0</v>
      </c>
      <c r="Y1584" s="115">
        <v>0</v>
      </c>
      <c r="Z1584" s="115">
        <v>0</v>
      </c>
      <c r="AA1584" s="115">
        <v>0</v>
      </c>
      <c r="AB1584" s="115">
        <v>0</v>
      </c>
      <c r="AC1584" s="115">
        <v>0</v>
      </c>
      <c r="AD1584" s="115">
        <v>0</v>
      </c>
      <c r="AE1584" s="115">
        <v>0</v>
      </c>
      <c r="AF1584" s="115">
        <v>0</v>
      </c>
      <c r="AG1584" s="115">
        <v>0</v>
      </c>
    </row>
    <row r="1585" spans="1:33">
      <c r="A1585" s="115" t="s">
        <v>1603</v>
      </c>
      <c r="B1585" s="115" t="s">
        <v>19</v>
      </c>
      <c r="C1585" s="115">
        <v>0</v>
      </c>
      <c r="D1585" s="115">
        <v>0</v>
      </c>
      <c r="E1585" s="115">
        <v>0</v>
      </c>
      <c r="F1585" s="115">
        <v>0</v>
      </c>
      <c r="G1585" s="115">
        <v>0</v>
      </c>
      <c r="H1585" s="115">
        <v>0</v>
      </c>
      <c r="I1585" s="115">
        <v>0</v>
      </c>
      <c r="J1585" s="115">
        <v>0</v>
      </c>
      <c r="K1585" s="115">
        <v>0</v>
      </c>
      <c r="L1585" s="115">
        <v>0</v>
      </c>
      <c r="M1585" s="115">
        <v>0</v>
      </c>
      <c r="N1585" s="115">
        <v>0</v>
      </c>
      <c r="O1585" s="115">
        <v>0</v>
      </c>
      <c r="P1585" s="115">
        <v>0</v>
      </c>
      <c r="Q1585" s="115">
        <v>0</v>
      </c>
      <c r="R1585" s="115">
        <v>0</v>
      </c>
      <c r="S1585" s="115">
        <v>0</v>
      </c>
      <c r="T1585" s="115">
        <v>0</v>
      </c>
      <c r="U1585" s="115">
        <v>0</v>
      </c>
      <c r="V1585" s="115">
        <v>0</v>
      </c>
      <c r="W1585" s="115">
        <v>0</v>
      </c>
      <c r="X1585" s="115">
        <v>0</v>
      </c>
      <c r="Y1585" s="115">
        <v>0</v>
      </c>
      <c r="Z1585" s="115">
        <v>0</v>
      </c>
      <c r="AA1585" s="115">
        <v>0</v>
      </c>
      <c r="AB1585" s="115">
        <v>0</v>
      </c>
      <c r="AC1585" s="115">
        <v>0</v>
      </c>
      <c r="AD1585" s="115">
        <v>0</v>
      </c>
      <c r="AE1585" s="115">
        <v>0</v>
      </c>
      <c r="AF1585" s="115">
        <v>0</v>
      </c>
      <c r="AG1585" s="115">
        <v>0</v>
      </c>
    </row>
    <row r="1586" spans="1:33">
      <c r="A1586" s="115" t="s">
        <v>1604</v>
      </c>
      <c r="B1586" s="115" t="s">
        <v>19</v>
      </c>
      <c r="C1586" s="115">
        <v>0</v>
      </c>
      <c r="D1586" s="115">
        <v>0</v>
      </c>
      <c r="E1586" s="115">
        <v>0</v>
      </c>
      <c r="F1586" s="115">
        <v>0</v>
      </c>
      <c r="G1586" s="115">
        <v>0</v>
      </c>
      <c r="H1586" s="115">
        <v>0</v>
      </c>
      <c r="I1586" s="115">
        <v>0</v>
      </c>
      <c r="J1586" s="115">
        <v>0</v>
      </c>
      <c r="K1586" s="115">
        <v>0</v>
      </c>
      <c r="L1586" s="115">
        <v>0</v>
      </c>
      <c r="M1586" s="115">
        <v>0</v>
      </c>
      <c r="N1586" s="115">
        <v>0</v>
      </c>
      <c r="O1586" s="115">
        <v>0</v>
      </c>
      <c r="P1586" s="115">
        <v>0</v>
      </c>
      <c r="Q1586" s="115">
        <v>0</v>
      </c>
      <c r="R1586" s="115">
        <v>0</v>
      </c>
      <c r="S1586" s="115">
        <v>0</v>
      </c>
      <c r="T1586" s="115">
        <v>0</v>
      </c>
      <c r="U1586" s="115">
        <v>0</v>
      </c>
      <c r="V1586" s="115">
        <v>0</v>
      </c>
      <c r="W1586" s="115">
        <v>0</v>
      </c>
      <c r="X1586" s="115">
        <v>0</v>
      </c>
      <c r="Y1586" s="115">
        <v>0</v>
      </c>
      <c r="Z1586" s="115">
        <v>0</v>
      </c>
      <c r="AA1586" s="115">
        <v>0</v>
      </c>
      <c r="AB1586" s="115">
        <v>0</v>
      </c>
      <c r="AC1586" s="115">
        <v>0</v>
      </c>
      <c r="AD1586" s="115">
        <v>0</v>
      </c>
      <c r="AE1586" s="115">
        <v>0</v>
      </c>
      <c r="AF1586" s="115">
        <v>0</v>
      </c>
      <c r="AG1586" s="115">
        <v>0</v>
      </c>
    </row>
    <row r="1587" spans="1:33">
      <c r="A1587" s="115" t="s">
        <v>1605</v>
      </c>
      <c r="B1587" s="115" t="s">
        <v>19</v>
      </c>
      <c r="C1587" s="115">
        <v>0</v>
      </c>
      <c r="D1587" s="115">
        <v>0</v>
      </c>
      <c r="E1587" s="115">
        <v>0</v>
      </c>
      <c r="F1587" s="115">
        <v>0</v>
      </c>
      <c r="G1587" s="115">
        <v>0</v>
      </c>
      <c r="H1587" s="115">
        <v>0</v>
      </c>
      <c r="I1587" s="115">
        <v>0</v>
      </c>
      <c r="J1587" s="115">
        <v>0</v>
      </c>
      <c r="K1587" s="115">
        <v>0</v>
      </c>
      <c r="L1587" s="115">
        <v>0</v>
      </c>
      <c r="M1587" s="115">
        <v>0</v>
      </c>
      <c r="N1587" s="115">
        <v>0</v>
      </c>
      <c r="O1587" s="115">
        <v>0</v>
      </c>
      <c r="P1587" s="115">
        <v>0</v>
      </c>
      <c r="Q1587" s="115">
        <v>0</v>
      </c>
      <c r="R1587" s="115">
        <v>0</v>
      </c>
      <c r="S1587" s="115">
        <v>0</v>
      </c>
      <c r="T1587" s="115">
        <v>0</v>
      </c>
      <c r="U1587" s="115">
        <v>0</v>
      </c>
      <c r="V1587" s="115">
        <v>0</v>
      </c>
      <c r="W1587" s="115">
        <v>0</v>
      </c>
      <c r="X1587" s="115">
        <v>0</v>
      </c>
      <c r="Y1587" s="115">
        <v>0</v>
      </c>
      <c r="Z1587" s="115">
        <v>0</v>
      </c>
      <c r="AA1587" s="115">
        <v>0</v>
      </c>
      <c r="AB1587" s="115">
        <v>0</v>
      </c>
      <c r="AC1587" s="115">
        <v>0</v>
      </c>
      <c r="AD1587" s="115">
        <v>0</v>
      </c>
      <c r="AE1587" s="115">
        <v>0</v>
      </c>
      <c r="AF1587" s="115">
        <v>0</v>
      </c>
      <c r="AG1587" s="115">
        <v>0</v>
      </c>
    </row>
    <row r="1588" spans="1:33">
      <c r="A1588" s="115" t="s">
        <v>1606</v>
      </c>
      <c r="B1588" s="115" t="s">
        <v>19</v>
      </c>
      <c r="C1588" s="115">
        <v>0</v>
      </c>
      <c r="D1588" s="115">
        <v>0</v>
      </c>
      <c r="E1588" s="115">
        <v>0</v>
      </c>
      <c r="F1588" s="115">
        <v>0</v>
      </c>
      <c r="G1588" s="115">
        <v>0</v>
      </c>
      <c r="H1588" s="115">
        <v>0</v>
      </c>
      <c r="I1588" s="115">
        <v>0</v>
      </c>
      <c r="J1588" s="115">
        <v>0</v>
      </c>
      <c r="K1588" s="115">
        <v>0</v>
      </c>
      <c r="L1588" s="115">
        <v>0</v>
      </c>
      <c r="M1588" s="115">
        <v>0</v>
      </c>
      <c r="N1588" s="115">
        <v>0</v>
      </c>
      <c r="O1588" s="115">
        <v>0</v>
      </c>
      <c r="P1588" s="115">
        <v>0</v>
      </c>
      <c r="Q1588" s="115">
        <v>0</v>
      </c>
      <c r="R1588" s="115">
        <v>0</v>
      </c>
      <c r="S1588" s="115">
        <v>0</v>
      </c>
      <c r="T1588" s="115">
        <v>0</v>
      </c>
      <c r="U1588" s="115">
        <v>0</v>
      </c>
      <c r="V1588" s="115">
        <v>0</v>
      </c>
      <c r="W1588" s="115">
        <v>0</v>
      </c>
      <c r="X1588" s="115">
        <v>0</v>
      </c>
      <c r="Y1588" s="115">
        <v>0</v>
      </c>
      <c r="Z1588" s="115">
        <v>0</v>
      </c>
      <c r="AA1588" s="115">
        <v>0</v>
      </c>
      <c r="AB1588" s="115">
        <v>0</v>
      </c>
      <c r="AC1588" s="115">
        <v>0</v>
      </c>
      <c r="AD1588" s="115">
        <v>0</v>
      </c>
      <c r="AE1588" s="115">
        <v>0</v>
      </c>
      <c r="AF1588" s="115">
        <v>0</v>
      </c>
      <c r="AG1588" s="115">
        <v>0</v>
      </c>
    </row>
    <row r="1589" spans="1:33">
      <c r="A1589" s="115" t="s">
        <v>1607</v>
      </c>
      <c r="B1589" s="115" t="s">
        <v>19</v>
      </c>
      <c r="C1589" s="2">
        <v>78599100</v>
      </c>
      <c r="D1589" s="2">
        <v>272021000</v>
      </c>
      <c r="E1589" s="2">
        <v>252510000</v>
      </c>
      <c r="F1589" s="2">
        <v>175270000</v>
      </c>
      <c r="G1589" s="2">
        <v>114269000</v>
      </c>
      <c r="H1589" s="2">
        <v>99542500</v>
      </c>
      <c r="I1589" s="2">
        <v>86960100</v>
      </c>
      <c r="J1589" s="2">
        <v>109501000</v>
      </c>
      <c r="K1589" s="2">
        <v>122371000</v>
      </c>
      <c r="L1589" s="2">
        <v>144577000</v>
      </c>
      <c r="M1589" s="2">
        <v>158974000</v>
      </c>
      <c r="N1589" s="2">
        <v>168653000</v>
      </c>
      <c r="O1589" s="2">
        <v>171936000</v>
      </c>
      <c r="P1589" s="2">
        <v>180002000</v>
      </c>
      <c r="Q1589" s="2">
        <v>178376000</v>
      </c>
      <c r="R1589" s="2">
        <v>172114000</v>
      </c>
      <c r="S1589" s="2">
        <v>170651000</v>
      </c>
      <c r="T1589" s="2">
        <v>165048000</v>
      </c>
      <c r="U1589" s="2">
        <v>160181000</v>
      </c>
      <c r="V1589" s="2">
        <v>153584000</v>
      </c>
      <c r="W1589" s="2">
        <v>149576000</v>
      </c>
      <c r="X1589" s="2">
        <v>149368000</v>
      </c>
      <c r="Y1589" s="2">
        <v>148997000</v>
      </c>
      <c r="Z1589" s="2">
        <v>145593000</v>
      </c>
      <c r="AA1589" s="2">
        <v>150609000</v>
      </c>
      <c r="AB1589" s="2">
        <v>145427000</v>
      </c>
      <c r="AC1589" s="2">
        <v>141980000</v>
      </c>
      <c r="AD1589" s="2">
        <v>141802000</v>
      </c>
      <c r="AE1589" s="2">
        <v>131502000</v>
      </c>
      <c r="AF1589" s="2">
        <v>123370000</v>
      </c>
      <c r="AG1589" s="2">
        <v>125492000</v>
      </c>
    </row>
    <row r="1590" spans="1:33">
      <c r="A1590" s="115" t="s">
        <v>1608</v>
      </c>
      <c r="B1590" s="115" t="s">
        <v>19</v>
      </c>
      <c r="C1590" s="115">
        <v>0</v>
      </c>
      <c r="D1590" s="115">
        <v>0</v>
      </c>
      <c r="E1590" s="115">
        <v>0</v>
      </c>
      <c r="F1590" s="115">
        <v>0</v>
      </c>
      <c r="G1590" s="115">
        <v>0</v>
      </c>
      <c r="H1590" s="115">
        <v>0</v>
      </c>
      <c r="I1590" s="115">
        <v>0</v>
      </c>
      <c r="J1590" s="115">
        <v>0</v>
      </c>
      <c r="K1590" s="115">
        <v>0</v>
      </c>
      <c r="L1590" s="115">
        <v>0</v>
      </c>
      <c r="M1590" s="115">
        <v>0</v>
      </c>
      <c r="N1590" s="115">
        <v>0</v>
      </c>
      <c r="O1590" s="115">
        <v>0</v>
      </c>
      <c r="P1590" s="115">
        <v>0</v>
      </c>
      <c r="Q1590" s="115">
        <v>0</v>
      </c>
      <c r="R1590" s="115">
        <v>0</v>
      </c>
      <c r="S1590" s="115">
        <v>0</v>
      </c>
      <c r="T1590" s="115">
        <v>0</v>
      </c>
      <c r="U1590" s="115">
        <v>0</v>
      </c>
      <c r="V1590" s="115">
        <v>0</v>
      </c>
      <c r="W1590" s="115">
        <v>0</v>
      </c>
      <c r="X1590" s="115">
        <v>0</v>
      </c>
      <c r="Y1590" s="115">
        <v>0</v>
      </c>
      <c r="Z1590" s="115">
        <v>0</v>
      </c>
      <c r="AA1590" s="115">
        <v>0</v>
      </c>
      <c r="AB1590" s="115">
        <v>0</v>
      </c>
      <c r="AC1590" s="115">
        <v>0</v>
      </c>
      <c r="AD1590" s="115">
        <v>0</v>
      </c>
      <c r="AE1590" s="115">
        <v>0</v>
      </c>
      <c r="AF1590" s="115">
        <v>0</v>
      </c>
      <c r="AG1590" s="115">
        <v>0</v>
      </c>
    </row>
    <row r="1591" spans="1:33">
      <c r="A1591" s="115" t="s">
        <v>1609</v>
      </c>
      <c r="B1591" s="115" t="s">
        <v>19</v>
      </c>
      <c r="C1591" s="2">
        <v>332109000</v>
      </c>
      <c r="D1591" s="2">
        <v>331359000</v>
      </c>
      <c r="E1591" s="2">
        <v>328321000</v>
      </c>
      <c r="F1591" s="2">
        <v>325111000</v>
      </c>
      <c r="G1591" s="2">
        <v>321569000</v>
      </c>
      <c r="H1591" s="2">
        <v>319650000</v>
      </c>
      <c r="I1591" s="2">
        <v>316403000</v>
      </c>
      <c r="J1591" s="2">
        <v>315370000</v>
      </c>
      <c r="K1591" s="2">
        <v>314349000</v>
      </c>
      <c r="L1591" s="2">
        <v>310216000</v>
      </c>
      <c r="M1591" s="2">
        <v>309958000</v>
      </c>
      <c r="N1591" s="2">
        <v>309355000</v>
      </c>
      <c r="O1591" s="2">
        <v>309109000</v>
      </c>
      <c r="P1591" s="2">
        <v>308581000</v>
      </c>
      <c r="Q1591" s="2">
        <v>308261000</v>
      </c>
      <c r="R1591" s="2">
        <v>307646000</v>
      </c>
      <c r="S1591" s="2">
        <v>307092000</v>
      </c>
      <c r="T1591" s="2">
        <v>307092000</v>
      </c>
      <c r="U1591" s="2">
        <v>307080000</v>
      </c>
      <c r="V1591" s="2">
        <v>307006000</v>
      </c>
      <c r="W1591" s="2">
        <v>307006000</v>
      </c>
      <c r="X1591" s="2">
        <v>306871000</v>
      </c>
      <c r="Y1591" s="2">
        <v>306859000</v>
      </c>
      <c r="Z1591" s="2">
        <v>306859000</v>
      </c>
      <c r="AA1591" s="2">
        <v>306859000</v>
      </c>
      <c r="AB1591" s="2">
        <v>306736000</v>
      </c>
      <c r="AC1591" s="2">
        <v>306736000</v>
      </c>
      <c r="AD1591" s="2">
        <v>306736000</v>
      </c>
      <c r="AE1591" s="2">
        <v>306699000</v>
      </c>
      <c r="AF1591" s="2">
        <v>306354000</v>
      </c>
      <c r="AG1591" s="2">
        <v>306354000</v>
      </c>
    </row>
    <row r="1592" spans="1:33">
      <c r="A1592" s="115" t="s">
        <v>1610</v>
      </c>
      <c r="B1592" s="115" t="s">
        <v>19</v>
      </c>
      <c r="C1592" s="2">
        <v>2197260000</v>
      </c>
      <c r="D1592" s="2">
        <v>2226570000</v>
      </c>
      <c r="E1592" s="2">
        <v>2180900000</v>
      </c>
      <c r="F1592" s="2">
        <v>2129130000</v>
      </c>
      <c r="G1592" s="2">
        <v>2070120000</v>
      </c>
      <c r="H1592" s="2">
        <v>2238460000</v>
      </c>
      <c r="I1592" s="2">
        <v>2267030000</v>
      </c>
      <c r="J1592" s="2">
        <v>2249220000</v>
      </c>
      <c r="K1592" s="2">
        <v>2320640000</v>
      </c>
      <c r="L1592" s="2">
        <v>2397370000</v>
      </c>
      <c r="M1592" s="2">
        <v>2486030000</v>
      </c>
      <c r="N1592" s="2">
        <v>2525340000</v>
      </c>
      <c r="O1592" s="2">
        <v>2564670000</v>
      </c>
      <c r="P1592" s="2">
        <v>2596220000</v>
      </c>
      <c r="Q1592" s="2">
        <v>2617810000</v>
      </c>
      <c r="R1592" s="2">
        <v>2641590000</v>
      </c>
      <c r="S1592" s="2">
        <v>2658730000</v>
      </c>
      <c r="T1592" s="2">
        <v>2669820000</v>
      </c>
      <c r="U1592" s="2">
        <v>2678690000</v>
      </c>
      <c r="V1592" s="2">
        <v>2698080000</v>
      </c>
      <c r="W1592" s="2">
        <v>2712490000</v>
      </c>
      <c r="X1592" s="2">
        <v>2728550000</v>
      </c>
      <c r="Y1592" s="2">
        <v>2750720000</v>
      </c>
      <c r="Z1592" s="2">
        <v>2760140000</v>
      </c>
      <c r="AA1592" s="2">
        <v>2760690000</v>
      </c>
      <c r="AB1592" s="2">
        <v>2759020000</v>
      </c>
      <c r="AC1592" s="2">
        <v>2761240000</v>
      </c>
      <c r="AD1592" s="2">
        <v>2773430000</v>
      </c>
      <c r="AE1592" s="2">
        <v>2786730000</v>
      </c>
      <c r="AF1592" s="2">
        <v>2827160000</v>
      </c>
      <c r="AG1592" s="2">
        <v>2869840000</v>
      </c>
    </row>
    <row r="1593" spans="1:33">
      <c r="A1593" s="115" t="s">
        <v>1611</v>
      </c>
      <c r="B1593" s="115" t="s">
        <v>19</v>
      </c>
      <c r="C1593" s="2">
        <v>65171900</v>
      </c>
      <c r="D1593" s="2">
        <v>103296000</v>
      </c>
      <c r="E1593" s="2">
        <v>99033900</v>
      </c>
      <c r="F1593" s="2">
        <v>91166200</v>
      </c>
      <c r="G1593" s="2">
        <v>79296100</v>
      </c>
      <c r="H1593" s="2">
        <v>82632500</v>
      </c>
      <c r="I1593" s="2">
        <v>76981100</v>
      </c>
      <c r="J1593" s="2">
        <v>86693600</v>
      </c>
      <c r="K1593" s="2">
        <v>95010700</v>
      </c>
      <c r="L1593" s="2">
        <v>102049000</v>
      </c>
      <c r="M1593" s="2">
        <v>106442000</v>
      </c>
      <c r="N1593" s="2">
        <v>108439000</v>
      </c>
      <c r="O1593" s="2">
        <v>112371000</v>
      </c>
      <c r="P1593" s="2">
        <v>116135000</v>
      </c>
      <c r="Q1593" s="2">
        <v>116550000</v>
      </c>
      <c r="R1593" s="2">
        <v>116954000</v>
      </c>
      <c r="S1593" s="2">
        <v>117978000</v>
      </c>
      <c r="T1593" s="2">
        <v>116822000</v>
      </c>
      <c r="U1593" s="2">
        <v>114162000</v>
      </c>
      <c r="V1593" s="2">
        <v>112761000</v>
      </c>
      <c r="W1593" s="2">
        <v>111891000</v>
      </c>
      <c r="X1593" s="2">
        <v>111879000</v>
      </c>
      <c r="Y1593" s="2">
        <v>112457000</v>
      </c>
      <c r="Z1593" s="2">
        <v>111651000</v>
      </c>
      <c r="AA1593" s="2">
        <v>113379000</v>
      </c>
      <c r="AB1593" s="2">
        <v>112835000</v>
      </c>
      <c r="AC1593" s="2">
        <v>112155000</v>
      </c>
      <c r="AD1593" s="2">
        <v>112507000</v>
      </c>
      <c r="AE1593" s="2">
        <v>110947000</v>
      </c>
      <c r="AF1593" s="2">
        <v>108911000</v>
      </c>
      <c r="AG1593" s="2">
        <v>109729000</v>
      </c>
    </row>
    <row r="1594" spans="1:33">
      <c r="A1594" s="115" t="s">
        <v>1612</v>
      </c>
      <c r="B1594" s="115" t="s">
        <v>19</v>
      </c>
      <c r="C1594" s="115">
        <v>0</v>
      </c>
      <c r="D1594" s="115">
        <v>0</v>
      </c>
      <c r="E1594" s="115">
        <v>0</v>
      </c>
      <c r="F1594" s="115">
        <v>0</v>
      </c>
      <c r="G1594" s="115">
        <v>0</v>
      </c>
      <c r="H1594" s="115">
        <v>0</v>
      </c>
      <c r="I1594" s="115">
        <v>0</v>
      </c>
      <c r="J1594" s="115">
        <v>0</v>
      </c>
      <c r="K1594" s="115">
        <v>0</v>
      </c>
      <c r="L1594" s="115">
        <v>0</v>
      </c>
      <c r="M1594" s="115">
        <v>0</v>
      </c>
      <c r="N1594" s="115">
        <v>0</v>
      </c>
      <c r="O1594" s="115">
        <v>0</v>
      </c>
      <c r="P1594" s="115">
        <v>0</v>
      </c>
      <c r="Q1594" s="115">
        <v>0</v>
      </c>
      <c r="R1594" s="115">
        <v>0</v>
      </c>
      <c r="S1594" s="115">
        <v>0</v>
      </c>
      <c r="T1594" s="115">
        <v>0</v>
      </c>
      <c r="U1594" s="115">
        <v>0</v>
      </c>
      <c r="V1594" s="115">
        <v>0</v>
      </c>
      <c r="W1594" s="115">
        <v>0</v>
      </c>
      <c r="X1594" s="115">
        <v>0</v>
      </c>
      <c r="Y1594" s="115">
        <v>0</v>
      </c>
      <c r="Z1594" s="115">
        <v>0</v>
      </c>
      <c r="AA1594" s="115">
        <v>0</v>
      </c>
      <c r="AB1594" s="115">
        <v>0</v>
      </c>
      <c r="AC1594" s="115">
        <v>0</v>
      </c>
      <c r="AD1594" s="115">
        <v>0</v>
      </c>
      <c r="AE1594" s="115">
        <v>0</v>
      </c>
      <c r="AF1594" s="115">
        <v>0</v>
      </c>
      <c r="AG1594" s="115">
        <v>0</v>
      </c>
    </row>
    <row r="1595" spans="1:33">
      <c r="A1595" s="115" t="s">
        <v>1613</v>
      </c>
      <c r="B1595" s="115" t="s">
        <v>19</v>
      </c>
      <c r="C1595" s="115">
        <v>0</v>
      </c>
      <c r="D1595" s="115">
        <v>0</v>
      </c>
      <c r="E1595" s="115">
        <v>0</v>
      </c>
      <c r="F1595" s="115">
        <v>0</v>
      </c>
      <c r="G1595" s="115">
        <v>0</v>
      </c>
      <c r="H1595" s="115">
        <v>0</v>
      </c>
      <c r="I1595" s="115">
        <v>0</v>
      </c>
      <c r="J1595" s="115">
        <v>0</v>
      </c>
      <c r="K1595" s="115">
        <v>0</v>
      </c>
      <c r="L1595" s="115">
        <v>0</v>
      </c>
      <c r="M1595" s="115">
        <v>0</v>
      </c>
      <c r="N1595" s="115">
        <v>0</v>
      </c>
      <c r="O1595" s="115">
        <v>0</v>
      </c>
      <c r="P1595" s="115">
        <v>0</v>
      </c>
      <c r="Q1595" s="115">
        <v>0</v>
      </c>
      <c r="R1595" s="115">
        <v>0</v>
      </c>
      <c r="S1595" s="115">
        <v>0</v>
      </c>
      <c r="T1595" s="115">
        <v>0</v>
      </c>
      <c r="U1595" s="115">
        <v>0</v>
      </c>
      <c r="V1595" s="115">
        <v>0</v>
      </c>
      <c r="W1595" s="115">
        <v>0</v>
      </c>
      <c r="X1595" s="115">
        <v>0</v>
      </c>
      <c r="Y1595" s="115">
        <v>0</v>
      </c>
      <c r="Z1595" s="115">
        <v>0</v>
      </c>
      <c r="AA1595" s="115">
        <v>0</v>
      </c>
      <c r="AB1595" s="115">
        <v>0</v>
      </c>
      <c r="AC1595" s="115">
        <v>0</v>
      </c>
      <c r="AD1595" s="115">
        <v>0</v>
      </c>
      <c r="AE1595" s="115">
        <v>0</v>
      </c>
      <c r="AF1595" s="115">
        <v>0</v>
      </c>
      <c r="AG1595" s="115">
        <v>0</v>
      </c>
    </row>
    <row r="1596" spans="1:33">
      <c r="A1596" s="115" t="s">
        <v>1614</v>
      </c>
      <c r="B1596" s="115" t="s">
        <v>19</v>
      </c>
      <c r="C1596" s="115">
        <v>0</v>
      </c>
      <c r="D1596" s="115">
        <v>0</v>
      </c>
      <c r="E1596" s="115">
        <v>0</v>
      </c>
      <c r="F1596" s="115">
        <v>0</v>
      </c>
      <c r="G1596" s="115">
        <v>0</v>
      </c>
      <c r="H1596" s="115">
        <v>0</v>
      </c>
      <c r="I1596" s="115">
        <v>0</v>
      </c>
      <c r="J1596" s="115">
        <v>0</v>
      </c>
      <c r="K1596" s="115">
        <v>0</v>
      </c>
      <c r="L1596" s="115">
        <v>0</v>
      </c>
      <c r="M1596" s="115">
        <v>0</v>
      </c>
      <c r="N1596" s="115">
        <v>0</v>
      </c>
      <c r="O1596" s="115">
        <v>0</v>
      </c>
      <c r="P1596" s="115">
        <v>0</v>
      </c>
      <c r="Q1596" s="115">
        <v>0</v>
      </c>
      <c r="R1596" s="115">
        <v>0</v>
      </c>
      <c r="S1596" s="115">
        <v>0</v>
      </c>
      <c r="T1596" s="115">
        <v>0</v>
      </c>
      <c r="U1596" s="115">
        <v>0</v>
      </c>
      <c r="V1596" s="115">
        <v>0</v>
      </c>
      <c r="W1596" s="115">
        <v>0</v>
      </c>
      <c r="X1596" s="115">
        <v>0</v>
      </c>
      <c r="Y1596" s="115">
        <v>0</v>
      </c>
      <c r="Z1596" s="115">
        <v>0</v>
      </c>
      <c r="AA1596" s="115">
        <v>0</v>
      </c>
      <c r="AB1596" s="115">
        <v>0</v>
      </c>
      <c r="AC1596" s="115">
        <v>0</v>
      </c>
      <c r="AD1596" s="115">
        <v>0</v>
      </c>
      <c r="AE1596" s="115">
        <v>0</v>
      </c>
      <c r="AF1596" s="115">
        <v>0</v>
      </c>
      <c r="AG1596" s="115">
        <v>0</v>
      </c>
    </row>
    <row r="1597" spans="1:33">
      <c r="A1597" s="115" t="s">
        <v>1615</v>
      </c>
      <c r="B1597" s="115" t="s">
        <v>19</v>
      </c>
      <c r="C1597" s="2">
        <v>1723790000</v>
      </c>
      <c r="D1597" s="2">
        <v>1723790000</v>
      </c>
      <c r="E1597" s="2">
        <v>1723790000</v>
      </c>
      <c r="F1597" s="2">
        <v>1723790000</v>
      </c>
      <c r="G1597" s="2">
        <v>1723790000</v>
      </c>
      <c r="H1597" s="2">
        <v>1723790000</v>
      </c>
      <c r="I1597" s="2">
        <v>1723790000</v>
      </c>
      <c r="J1597" s="2">
        <v>1723790000</v>
      </c>
      <c r="K1597" s="2">
        <v>1723790000</v>
      </c>
      <c r="L1597" s="2">
        <v>1723790000</v>
      </c>
      <c r="M1597" s="2">
        <v>1723790000</v>
      </c>
      <c r="N1597" s="2">
        <v>1723790000</v>
      </c>
      <c r="O1597" s="2">
        <v>1723790000</v>
      </c>
      <c r="P1597" s="2">
        <v>1723790000</v>
      </c>
      <c r="Q1597" s="2">
        <v>1723790000</v>
      </c>
      <c r="R1597" s="2">
        <v>1723790000</v>
      </c>
      <c r="S1597" s="2">
        <v>1723790000</v>
      </c>
      <c r="T1597" s="2">
        <v>1723790000</v>
      </c>
      <c r="U1597" s="2">
        <v>1723790000</v>
      </c>
      <c r="V1597" s="2">
        <v>1723790000</v>
      </c>
      <c r="W1597" s="2">
        <v>1723790000</v>
      </c>
      <c r="X1597" s="2">
        <v>1723790000</v>
      </c>
      <c r="Y1597" s="2">
        <v>1723790000</v>
      </c>
      <c r="Z1597" s="2">
        <v>1723790000</v>
      </c>
      <c r="AA1597" s="2">
        <v>1723790000</v>
      </c>
      <c r="AB1597" s="2">
        <v>1723790000</v>
      </c>
      <c r="AC1597" s="2">
        <v>1723790000</v>
      </c>
      <c r="AD1597" s="2">
        <v>1723790000</v>
      </c>
      <c r="AE1597" s="2">
        <v>1723790000</v>
      </c>
      <c r="AF1597" s="2">
        <v>1723790000</v>
      </c>
      <c r="AG1597" s="2">
        <v>1723790000</v>
      </c>
    </row>
    <row r="1598" spans="1:33">
      <c r="A1598" s="115" t="s">
        <v>1616</v>
      </c>
      <c r="B1598" s="115" t="s">
        <v>19</v>
      </c>
      <c r="C1598" s="2">
        <v>77937200000</v>
      </c>
      <c r="D1598" s="2">
        <v>143640000000</v>
      </c>
      <c r="E1598" s="2">
        <v>134199000000</v>
      </c>
      <c r="F1598" s="2">
        <v>110499000000</v>
      </c>
      <c r="G1598" s="2">
        <v>87321800000</v>
      </c>
      <c r="H1598" s="2">
        <v>66566400000</v>
      </c>
      <c r="I1598" s="2">
        <v>58689300000</v>
      </c>
      <c r="J1598" s="2">
        <v>64278800000</v>
      </c>
      <c r="K1598" s="2">
        <v>70215000000</v>
      </c>
      <c r="L1598" s="2">
        <v>73959900000</v>
      </c>
      <c r="M1598" s="2">
        <v>75020500000</v>
      </c>
      <c r="N1598" s="2">
        <v>75321100000</v>
      </c>
      <c r="O1598" s="2">
        <v>75524200000</v>
      </c>
      <c r="P1598" s="2">
        <v>76126400000</v>
      </c>
      <c r="Q1598" s="2">
        <v>74715800000</v>
      </c>
      <c r="R1598" s="2">
        <v>73766600000</v>
      </c>
      <c r="S1598" s="2">
        <v>74244800000</v>
      </c>
      <c r="T1598" s="2">
        <v>73356200000</v>
      </c>
      <c r="U1598" s="2">
        <v>70440900000</v>
      </c>
      <c r="V1598" s="2">
        <v>69621400000</v>
      </c>
      <c r="W1598" s="2">
        <v>69205100000</v>
      </c>
      <c r="X1598" s="2">
        <v>69074800000</v>
      </c>
      <c r="Y1598" s="2">
        <v>69383400000</v>
      </c>
      <c r="Z1598" s="2">
        <v>69028600000</v>
      </c>
      <c r="AA1598" s="2">
        <v>69651300000</v>
      </c>
      <c r="AB1598" s="2">
        <v>67195100000</v>
      </c>
      <c r="AC1598" s="2">
        <v>66339300000</v>
      </c>
      <c r="AD1598" s="2">
        <v>66501900000</v>
      </c>
      <c r="AE1598" s="2">
        <v>65068900000</v>
      </c>
      <c r="AF1598" s="2">
        <v>64115500000</v>
      </c>
      <c r="AG1598" s="2">
        <v>64515500000</v>
      </c>
    </row>
    <row r="1599" spans="1:33">
      <c r="A1599" s="115" t="s">
        <v>1617</v>
      </c>
      <c r="B1599" s="115" t="s">
        <v>19</v>
      </c>
      <c r="C1599" s="2">
        <v>9900200000</v>
      </c>
      <c r="D1599" s="2">
        <v>5984790000</v>
      </c>
      <c r="E1599" s="2">
        <v>6927000000</v>
      </c>
      <c r="F1599" s="2">
        <v>8826640000</v>
      </c>
      <c r="G1599" s="2">
        <v>10116400000</v>
      </c>
      <c r="H1599" s="2">
        <v>10124600000</v>
      </c>
      <c r="I1599" s="2">
        <v>10024000000</v>
      </c>
      <c r="J1599" s="2">
        <v>10401800000</v>
      </c>
      <c r="K1599" s="2">
        <v>10387200000</v>
      </c>
      <c r="L1599" s="2">
        <v>10225500000</v>
      </c>
      <c r="M1599" s="2">
        <v>10086800000</v>
      </c>
      <c r="N1599" s="2">
        <v>10045400000</v>
      </c>
      <c r="O1599" s="2">
        <v>9940830000</v>
      </c>
      <c r="P1599" s="2">
        <v>9860110000</v>
      </c>
      <c r="Q1599" s="2">
        <v>9880660000</v>
      </c>
      <c r="R1599" s="2">
        <v>9880690000</v>
      </c>
      <c r="S1599" s="2">
        <v>9866020000</v>
      </c>
      <c r="T1599" s="2">
        <v>9935330000</v>
      </c>
      <c r="U1599" s="2">
        <v>10046300000</v>
      </c>
      <c r="V1599" s="2">
        <v>10094600000</v>
      </c>
      <c r="W1599" s="2">
        <v>10116100000</v>
      </c>
      <c r="X1599" s="2">
        <v>10105500000</v>
      </c>
      <c r="Y1599" s="2">
        <v>10062900000</v>
      </c>
      <c r="Z1599" s="2">
        <v>10107100000</v>
      </c>
      <c r="AA1599" s="2">
        <v>10103400000</v>
      </c>
      <c r="AB1599" s="2">
        <v>10175100000</v>
      </c>
      <c r="AC1599" s="2">
        <v>10217100000</v>
      </c>
      <c r="AD1599" s="2">
        <v>10143100000</v>
      </c>
      <c r="AE1599" s="2">
        <v>10177100000</v>
      </c>
      <c r="AF1599" s="2">
        <v>10266600000</v>
      </c>
      <c r="AG1599" s="2">
        <v>10187400000</v>
      </c>
    </row>
    <row r="1600" spans="1:33">
      <c r="A1600" s="115" t="s">
        <v>1618</v>
      </c>
      <c r="B1600" s="115" t="s">
        <v>19</v>
      </c>
      <c r="C1600" s="115">
        <v>0</v>
      </c>
      <c r="D1600" s="115">
        <v>0</v>
      </c>
      <c r="E1600" s="115">
        <v>0</v>
      </c>
      <c r="F1600" s="115">
        <v>0</v>
      </c>
      <c r="G1600" s="115">
        <v>0</v>
      </c>
      <c r="H1600" s="115">
        <v>0</v>
      </c>
      <c r="I1600" s="115">
        <v>0</v>
      </c>
      <c r="J1600" s="115">
        <v>0</v>
      </c>
      <c r="K1600" s="115">
        <v>0</v>
      </c>
      <c r="L1600" s="115">
        <v>0</v>
      </c>
      <c r="M1600" s="115">
        <v>0</v>
      </c>
      <c r="N1600" s="115">
        <v>0</v>
      </c>
      <c r="O1600" s="115">
        <v>0</v>
      </c>
      <c r="P1600" s="115">
        <v>0</v>
      </c>
      <c r="Q1600" s="115">
        <v>0</v>
      </c>
      <c r="R1600" s="115">
        <v>0</v>
      </c>
      <c r="S1600" s="115">
        <v>0</v>
      </c>
      <c r="T1600" s="115">
        <v>0</v>
      </c>
      <c r="U1600" s="115">
        <v>0</v>
      </c>
      <c r="V1600" s="115">
        <v>0</v>
      </c>
      <c r="W1600" s="115">
        <v>0</v>
      </c>
      <c r="X1600" s="115">
        <v>0</v>
      </c>
      <c r="Y1600" s="115">
        <v>0</v>
      </c>
      <c r="Z1600" s="115">
        <v>0</v>
      </c>
      <c r="AA1600" s="115">
        <v>0</v>
      </c>
      <c r="AB1600" s="115">
        <v>0</v>
      </c>
      <c r="AC1600" s="115">
        <v>0</v>
      </c>
      <c r="AD1600" s="115">
        <v>0</v>
      </c>
      <c r="AE1600" s="115">
        <v>0</v>
      </c>
      <c r="AF1600" s="115">
        <v>0</v>
      </c>
      <c r="AG1600" s="115">
        <v>0</v>
      </c>
    </row>
    <row r="1601" spans="1:33">
      <c r="A1601" s="115" t="s">
        <v>1619</v>
      </c>
      <c r="B1601" s="115" t="s">
        <v>19</v>
      </c>
      <c r="C1601" s="115">
        <v>0</v>
      </c>
      <c r="D1601" s="115">
        <v>0</v>
      </c>
      <c r="E1601" s="115">
        <v>0</v>
      </c>
      <c r="F1601" s="115">
        <v>0</v>
      </c>
      <c r="G1601" s="115">
        <v>0</v>
      </c>
      <c r="H1601" s="115">
        <v>0</v>
      </c>
      <c r="I1601" s="115">
        <v>0</v>
      </c>
      <c r="J1601" s="115">
        <v>0</v>
      </c>
      <c r="K1601" s="115">
        <v>0</v>
      </c>
      <c r="L1601" s="115">
        <v>0</v>
      </c>
      <c r="M1601" s="115">
        <v>0</v>
      </c>
      <c r="N1601" s="115">
        <v>0</v>
      </c>
      <c r="O1601" s="115">
        <v>0</v>
      </c>
      <c r="P1601" s="115">
        <v>0</v>
      </c>
      <c r="Q1601" s="115">
        <v>0</v>
      </c>
      <c r="R1601" s="115">
        <v>0</v>
      </c>
      <c r="S1601" s="115">
        <v>0</v>
      </c>
      <c r="T1601" s="115">
        <v>0</v>
      </c>
      <c r="U1601" s="115">
        <v>0</v>
      </c>
      <c r="V1601" s="115">
        <v>0</v>
      </c>
      <c r="W1601" s="115">
        <v>0</v>
      </c>
      <c r="X1601" s="115">
        <v>0</v>
      </c>
      <c r="Y1601" s="115">
        <v>0</v>
      </c>
      <c r="Z1601" s="115">
        <v>0</v>
      </c>
      <c r="AA1601" s="115">
        <v>0</v>
      </c>
      <c r="AB1601" s="115">
        <v>0</v>
      </c>
      <c r="AC1601" s="115">
        <v>0</v>
      </c>
      <c r="AD1601" s="115">
        <v>0</v>
      </c>
      <c r="AE1601" s="115">
        <v>0</v>
      </c>
      <c r="AF1601" s="115">
        <v>0</v>
      </c>
      <c r="AG1601" s="115">
        <v>0</v>
      </c>
    </row>
    <row r="1602" spans="1:33">
      <c r="A1602" s="115" t="s">
        <v>1620</v>
      </c>
      <c r="B1602" s="115" t="s">
        <v>19</v>
      </c>
      <c r="C1602" s="115">
        <v>0</v>
      </c>
      <c r="D1602" s="115">
        <v>0</v>
      </c>
      <c r="E1602" s="115">
        <v>0</v>
      </c>
      <c r="F1602" s="115">
        <v>0</v>
      </c>
      <c r="G1602" s="115">
        <v>0</v>
      </c>
      <c r="H1602" s="115">
        <v>0</v>
      </c>
      <c r="I1602" s="115">
        <v>0</v>
      </c>
      <c r="J1602" s="115">
        <v>0</v>
      </c>
      <c r="K1602" s="115">
        <v>0</v>
      </c>
      <c r="L1602" s="115">
        <v>0</v>
      </c>
      <c r="M1602" s="115">
        <v>0</v>
      </c>
      <c r="N1602" s="115">
        <v>0</v>
      </c>
      <c r="O1602" s="115">
        <v>0</v>
      </c>
      <c r="P1602" s="115">
        <v>0</v>
      </c>
      <c r="Q1602" s="115">
        <v>0</v>
      </c>
      <c r="R1602" s="115">
        <v>0</v>
      </c>
      <c r="S1602" s="115">
        <v>0</v>
      </c>
      <c r="T1602" s="115">
        <v>0</v>
      </c>
      <c r="U1602" s="115">
        <v>0</v>
      </c>
      <c r="V1602" s="115">
        <v>0</v>
      </c>
      <c r="W1602" s="115">
        <v>0</v>
      </c>
      <c r="X1602" s="115">
        <v>0</v>
      </c>
      <c r="Y1602" s="115">
        <v>0</v>
      </c>
      <c r="Z1602" s="115">
        <v>0</v>
      </c>
      <c r="AA1602" s="115">
        <v>0</v>
      </c>
      <c r="AB1602" s="115">
        <v>0</v>
      </c>
      <c r="AC1602" s="115">
        <v>0</v>
      </c>
      <c r="AD1602" s="115">
        <v>0</v>
      </c>
      <c r="AE1602" s="115">
        <v>0</v>
      </c>
      <c r="AF1602" s="115">
        <v>0</v>
      </c>
      <c r="AG1602" s="115">
        <v>0</v>
      </c>
    </row>
    <row r="1603" spans="1:33">
      <c r="A1603" s="115" t="s">
        <v>1621</v>
      </c>
      <c r="B1603" s="115" t="s">
        <v>19</v>
      </c>
      <c r="C1603" s="115">
        <v>0</v>
      </c>
      <c r="D1603" s="115">
        <v>0</v>
      </c>
      <c r="E1603" s="115">
        <v>0</v>
      </c>
      <c r="F1603" s="115">
        <v>0</v>
      </c>
      <c r="G1603" s="115">
        <v>0</v>
      </c>
      <c r="H1603" s="115">
        <v>0</v>
      </c>
      <c r="I1603" s="115">
        <v>0</v>
      </c>
      <c r="J1603" s="115">
        <v>0</v>
      </c>
      <c r="K1603" s="115">
        <v>0</v>
      </c>
      <c r="L1603" s="115">
        <v>0</v>
      </c>
      <c r="M1603" s="115">
        <v>0</v>
      </c>
      <c r="N1603" s="115">
        <v>0</v>
      </c>
      <c r="O1603" s="115">
        <v>0</v>
      </c>
      <c r="P1603" s="115">
        <v>0</v>
      </c>
      <c r="Q1603" s="115">
        <v>0</v>
      </c>
      <c r="R1603" s="115">
        <v>0</v>
      </c>
      <c r="S1603" s="115">
        <v>0</v>
      </c>
      <c r="T1603" s="115">
        <v>0</v>
      </c>
      <c r="U1603" s="115">
        <v>0</v>
      </c>
      <c r="V1603" s="115">
        <v>0</v>
      </c>
      <c r="W1603" s="115">
        <v>0</v>
      </c>
      <c r="X1603" s="115">
        <v>0</v>
      </c>
      <c r="Y1603" s="115">
        <v>0</v>
      </c>
      <c r="Z1603" s="115">
        <v>0</v>
      </c>
      <c r="AA1603" s="115">
        <v>0</v>
      </c>
      <c r="AB1603" s="115">
        <v>0</v>
      </c>
      <c r="AC1603" s="115">
        <v>0</v>
      </c>
      <c r="AD1603" s="115">
        <v>0</v>
      </c>
      <c r="AE1603" s="115">
        <v>0</v>
      </c>
      <c r="AF1603" s="115">
        <v>0</v>
      </c>
      <c r="AG1603" s="115">
        <v>0</v>
      </c>
    </row>
    <row r="1604" spans="1:33">
      <c r="A1604" s="115" t="s">
        <v>1622</v>
      </c>
      <c r="B1604" s="115" t="s">
        <v>19</v>
      </c>
      <c r="C1604" s="115">
        <v>0</v>
      </c>
      <c r="D1604" s="115">
        <v>0</v>
      </c>
      <c r="E1604" s="115">
        <v>0</v>
      </c>
      <c r="F1604" s="115">
        <v>0</v>
      </c>
      <c r="G1604" s="115">
        <v>0</v>
      </c>
      <c r="H1604" s="115">
        <v>0</v>
      </c>
      <c r="I1604" s="115">
        <v>0</v>
      </c>
      <c r="J1604" s="115">
        <v>0</v>
      </c>
      <c r="K1604" s="115">
        <v>0</v>
      </c>
      <c r="L1604" s="115">
        <v>0</v>
      </c>
      <c r="M1604" s="115">
        <v>0</v>
      </c>
      <c r="N1604" s="115">
        <v>0</v>
      </c>
      <c r="O1604" s="115">
        <v>0</v>
      </c>
      <c r="P1604" s="115">
        <v>0</v>
      </c>
      <c r="Q1604" s="115">
        <v>0</v>
      </c>
      <c r="R1604" s="115">
        <v>0</v>
      </c>
      <c r="S1604" s="115">
        <v>0</v>
      </c>
      <c r="T1604" s="115">
        <v>0</v>
      </c>
      <c r="U1604" s="115">
        <v>0</v>
      </c>
      <c r="V1604" s="115">
        <v>0</v>
      </c>
      <c r="W1604" s="115">
        <v>0</v>
      </c>
      <c r="X1604" s="115">
        <v>0</v>
      </c>
      <c r="Y1604" s="115">
        <v>0</v>
      </c>
      <c r="Z1604" s="115">
        <v>0</v>
      </c>
      <c r="AA1604" s="115">
        <v>0</v>
      </c>
      <c r="AB1604" s="115">
        <v>0</v>
      </c>
      <c r="AC1604" s="115">
        <v>0</v>
      </c>
      <c r="AD1604" s="115">
        <v>0</v>
      </c>
      <c r="AE1604" s="115">
        <v>0</v>
      </c>
      <c r="AF1604" s="115">
        <v>0</v>
      </c>
      <c r="AG1604" s="115">
        <v>0</v>
      </c>
    </row>
    <row r="1605" spans="1:33">
      <c r="A1605" s="115" t="s">
        <v>1623</v>
      </c>
      <c r="B1605" s="115" t="s">
        <v>19</v>
      </c>
      <c r="C1605" s="115">
        <v>0</v>
      </c>
      <c r="D1605" s="115">
        <v>0</v>
      </c>
      <c r="E1605" s="115">
        <v>0</v>
      </c>
      <c r="F1605" s="115">
        <v>0</v>
      </c>
      <c r="G1605" s="115">
        <v>0</v>
      </c>
      <c r="H1605" s="115">
        <v>0</v>
      </c>
      <c r="I1605" s="115">
        <v>0</v>
      </c>
      <c r="J1605" s="115">
        <v>0</v>
      </c>
      <c r="K1605" s="115">
        <v>0</v>
      </c>
      <c r="L1605" s="115">
        <v>0</v>
      </c>
      <c r="M1605" s="115">
        <v>0</v>
      </c>
      <c r="N1605" s="115">
        <v>0</v>
      </c>
      <c r="O1605" s="115">
        <v>0</v>
      </c>
      <c r="P1605" s="115">
        <v>0</v>
      </c>
      <c r="Q1605" s="115">
        <v>0</v>
      </c>
      <c r="R1605" s="115">
        <v>0</v>
      </c>
      <c r="S1605" s="115">
        <v>0</v>
      </c>
      <c r="T1605" s="115">
        <v>0</v>
      </c>
      <c r="U1605" s="115">
        <v>0</v>
      </c>
      <c r="V1605" s="115">
        <v>0</v>
      </c>
      <c r="W1605" s="115">
        <v>0</v>
      </c>
      <c r="X1605" s="115">
        <v>0</v>
      </c>
      <c r="Y1605" s="115">
        <v>0</v>
      </c>
      <c r="Z1605" s="115">
        <v>0</v>
      </c>
      <c r="AA1605" s="115">
        <v>0</v>
      </c>
      <c r="AB1605" s="115">
        <v>0</v>
      </c>
      <c r="AC1605" s="115">
        <v>0</v>
      </c>
      <c r="AD1605" s="115">
        <v>0</v>
      </c>
      <c r="AE1605" s="115">
        <v>0</v>
      </c>
      <c r="AF1605" s="115">
        <v>0</v>
      </c>
      <c r="AG1605" s="115">
        <v>0</v>
      </c>
    </row>
    <row r="1606" spans="1:33">
      <c r="A1606" s="115" t="s">
        <v>1624</v>
      </c>
      <c r="B1606" s="115" t="s">
        <v>19</v>
      </c>
      <c r="C1606" s="115">
        <v>0</v>
      </c>
      <c r="D1606" s="115">
        <v>0</v>
      </c>
      <c r="E1606" s="115">
        <v>0</v>
      </c>
      <c r="F1606" s="115">
        <v>0</v>
      </c>
      <c r="G1606" s="115">
        <v>0</v>
      </c>
      <c r="H1606" s="115">
        <v>0</v>
      </c>
      <c r="I1606" s="115">
        <v>0</v>
      </c>
      <c r="J1606" s="115">
        <v>0</v>
      </c>
      <c r="K1606" s="115">
        <v>0</v>
      </c>
      <c r="L1606" s="115">
        <v>0</v>
      </c>
      <c r="M1606" s="115">
        <v>0</v>
      </c>
      <c r="N1606" s="115">
        <v>0</v>
      </c>
      <c r="O1606" s="115">
        <v>0</v>
      </c>
      <c r="P1606" s="115">
        <v>0</v>
      </c>
      <c r="Q1606" s="115">
        <v>0</v>
      </c>
      <c r="R1606" s="115">
        <v>0</v>
      </c>
      <c r="S1606" s="115">
        <v>0</v>
      </c>
      <c r="T1606" s="115">
        <v>0</v>
      </c>
      <c r="U1606" s="115">
        <v>0</v>
      </c>
      <c r="V1606" s="115">
        <v>0</v>
      </c>
      <c r="W1606" s="115">
        <v>0</v>
      </c>
      <c r="X1606" s="115">
        <v>0</v>
      </c>
      <c r="Y1606" s="115">
        <v>0</v>
      </c>
      <c r="Z1606" s="115">
        <v>0</v>
      </c>
      <c r="AA1606" s="115">
        <v>0</v>
      </c>
      <c r="AB1606" s="115">
        <v>0</v>
      </c>
      <c r="AC1606" s="115">
        <v>0</v>
      </c>
      <c r="AD1606" s="115">
        <v>0</v>
      </c>
      <c r="AE1606" s="115">
        <v>0</v>
      </c>
      <c r="AF1606" s="115">
        <v>0</v>
      </c>
      <c r="AG1606" s="115">
        <v>0</v>
      </c>
    </row>
    <row r="1607" spans="1:33">
      <c r="A1607" s="115" t="s">
        <v>1625</v>
      </c>
      <c r="B1607" s="115" t="s">
        <v>19</v>
      </c>
      <c r="C1607" s="2">
        <v>452259000</v>
      </c>
      <c r="D1607" s="2">
        <v>451238000</v>
      </c>
      <c r="E1607" s="2">
        <v>447101000</v>
      </c>
      <c r="F1607" s="2">
        <v>442729000</v>
      </c>
      <c r="G1607" s="2">
        <v>437905000</v>
      </c>
      <c r="H1607" s="2">
        <v>435293000</v>
      </c>
      <c r="I1607" s="2">
        <v>430871000</v>
      </c>
      <c r="J1607" s="2">
        <v>429464000</v>
      </c>
      <c r="K1607" s="2">
        <v>428074000</v>
      </c>
      <c r="L1607" s="2">
        <v>422446000</v>
      </c>
      <c r="M1607" s="2">
        <v>422095000</v>
      </c>
      <c r="N1607" s="2">
        <v>421274000</v>
      </c>
      <c r="O1607" s="2">
        <v>420939000</v>
      </c>
      <c r="P1607" s="2">
        <v>420219000</v>
      </c>
      <c r="Q1607" s="2">
        <v>419783000</v>
      </c>
      <c r="R1607" s="2">
        <v>418946000</v>
      </c>
      <c r="S1607" s="2">
        <v>418192000</v>
      </c>
      <c r="T1607" s="2">
        <v>418192000</v>
      </c>
      <c r="U1607" s="2">
        <v>418175000</v>
      </c>
      <c r="V1607" s="2">
        <v>418075000</v>
      </c>
      <c r="W1607" s="2">
        <v>418075000</v>
      </c>
      <c r="X1607" s="2">
        <v>417891000</v>
      </c>
      <c r="Y1607" s="2">
        <v>417874000</v>
      </c>
      <c r="Z1607" s="2">
        <v>417874000</v>
      </c>
      <c r="AA1607" s="2">
        <v>417874000</v>
      </c>
      <c r="AB1607" s="2">
        <v>417706000</v>
      </c>
      <c r="AC1607" s="2">
        <v>417706000</v>
      </c>
      <c r="AD1607" s="2">
        <v>417706000</v>
      </c>
      <c r="AE1607" s="2">
        <v>417656000</v>
      </c>
      <c r="AF1607" s="2">
        <v>417187000</v>
      </c>
      <c r="AG1607" s="2">
        <v>417187000</v>
      </c>
    </row>
    <row r="1608" spans="1:33">
      <c r="A1608" s="115" t="s">
        <v>1626</v>
      </c>
      <c r="B1608" s="115" t="s">
        <v>19</v>
      </c>
      <c r="C1608" s="2">
        <v>2133260000</v>
      </c>
      <c r="D1608" s="2">
        <v>2161720000</v>
      </c>
      <c r="E1608" s="2">
        <v>2117380000</v>
      </c>
      <c r="F1608" s="2">
        <v>2067110000</v>
      </c>
      <c r="G1608" s="2">
        <v>2009820000</v>
      </c>
      <c r="H1608" s="2">
        <v>2173260000</v>
      </c>
      <c r="I1608" s="2">
        <v>2201000000</v>
      </c>
      <c r="J1608" s="2">
        <v>2183710000</v>
      </c>
      <c r="K1608" s="2">
        <v>2253050000</v>
      </c>
      <c r="L1608" s="2">
        <v>2327550000</v>
      </c>
      <c r="M1608" s="2">
        <v>2413620000</v>
      </c>
      <c r="N1608" s="2">
        <v>2451780000</v>
      </c>
      <c r="O1608" s="2">
        <v>2489970000</v>
      </c>
      <c r="P1608" s="2">
        <v>2520600000</v>
      </c>
      <c r="Q1608" s="2">
        <v>2541560000</v>
      </c>
      <c r="R1608" s="2">
        <v>2564650000</v>
      </c>
      <c r="S1608" s="2">
        <v>2581300000</v>
      </c>
      <c r="T1608" s="2">
        <v>2592060000</v>
      </c>
      <c r="U1608" s="2">
        <v>2600670000</v>
      </c>
      <c r="V1608" s="2">
        <v>2619490000</v>
      </c>
      <c r="W1608" s="2">
        <v>2633480000</v>
      </c>
      <c r="X1608" s="2">
        <v>2649080000</v>
      </c>
      <c r="Y1608" s="2">
        <v>2670600000</v>
      </c>
      <c r="Z1608" s="2">
        <v>2679750000</v>
      </c>
      <c r="AA1608" s="2">
        <v>2680280000</v>
      </c>
      <c r="AB1608" s="2">
        <v>2678660000</v>
      </c>
      <c r="AC1608" s="2">
        <v>2680810000</v>
      </c>
      <c r="AD1608" s="2">
        <v>2692650000</v>
      </c>
      <c r="AE1608" s="2">
        <v>2705560000</v>
      </c>
      <c r="AF1608" s="2">
        <v>2744820000</v>
      </c>
      <c r="AG1608" s="2">
        <v>2786250000</v>
      </c>
    </row>
    <row r="1609" spans="1:33">
      <c r="A1609" s="115" t="s">
        <v>1627</v>
      </c>
      <c r="B1609" s="115" t="s">
        <v>19</v>
      </c>
      <c r="C1609" s="2">
        <v>2159310000</v>
      </c>
      <c r="D1609" s="2">
        <v>3422470000</v>
      </c>
      <c r="E1609" s="2">
        <v>3281250000</v>
      </c>
      <c r="F1609" s="2">
        <v>3020570000</v>
      </c>
      <c r="G1609" s="2">
        <v>2627280000</v>
      </c>
      <c r="H1609" s="2">
        <v>2737820000</v>
      </c>
      <c r="I1609" s="2">
        <v>2550580000</v>
      </c>
      <c r="J1609" s="2">
        <v>2872380000</v>
      </c>
      <c r="K1609" s="2">
        <v>3147940000</v>
      </c>
      <c r="L1609" s="2">
        <v>3381130000</v>
      </c>
      <c r="M1609" s="2">
        <v>3526710000</v>
      </c>
      <c r="N1609" s="2">
        <v>3592870000</v>
      </c>
      <c r="O1609" s="2">
        <v>3723130000</v>
      </c>
      <c r="P1609" s="2">
        <v>3847860000</v>
      </c>
      <c r="Q1609" s="2">
        <v>3861600000</v>
      </c>
      <c r="R1609" s="2">
        <v>3874970000</v>
      </c>
      <c r="S1609" s="2">
        <v>3908890000</v>
      </c>
      <c r="T1609" s="2">
        <v>3870590000</v>
      </c>
      <c r="U1609" s="2">
        <v>3782460000</v>
      </c>
      <c r="V1609" s="2">
        <v>3736040000</v>
      </c>
      <c r="W1609" s="2">
        <v>3707230000</v>
      </c>
      <c r="X1609" s="2">
        <v>3706840000</v>
      </c>
      <c r="Y1609" s="2">
        <v>3725990000</v>
      </c>
      <c r="Z1609" s="2">
        <v>3699270000</v>
      </c>
      <c r="AA1609" s="2">
        <v>3756530000</v>
      </c>
      <c r="AB1609" s="2">
        <v>3738510000</v>
      </c>
      <c r="AC1609" s="2">
        <v>3715970000</v>
      </c>
      <c r="AD1609" s="2">
        <v>3727640000</v>
      </c>
      <c r="AE1609" s="2">
        <v>3675970000</v>
      </c>
      <c r="AF1609" s="2">
        <v>3608500000</v>
      </c>
      <c r="AG1609" s="2">
        <v>3635590000</v>
      </c>
    </row>
    <row r="1610" spans="1:33">
      <c r="A1610" s="115" t="s">
        <v>1628</v>
      </c>
      <c r="B1610" s="115" t="s">
        <v>19</v>
      </c>
      <c r="C1610" s="115">
        <v>0</v>
      </c>
      <c r="D1610" s="115">
        <v>0</v>
      </c>
      <c r="E1610" s="115">
        <v>0</v>
      </c>
      <c r="F1610" s="115">
        <v>0</v>
      </c>
      <c r="G1610" s="115">
        <v>0</v>
      </c>
      <c r="H1610" s="115">
        <v>0</v>
      </c>
      <c r="I1610" s="115">
        <v>0</v>
      </c>
      <c r="J1610" s="115">
        <v>0</v>
      </c>
      <c r="K1610" s="115">
        <v>0</v>
      </c>
      <c r="L1610" s="115">
        <v>0</v>
      </c>
      <c r="M1610" s="115">
        <v>0</v>
      </c>
      <c r="N1610" s="115">
        <v>0</v>
      </c>
      <c r="O1610" s="115">
        <v>0</v>
      </c>
      <c r="P1610" s="115">
        <v>0</v>
      </c>
      <c r="Q1610" s="115">
        <v>0</v>
      </c>
      <c r="R1610" s="115">
        <v>0</v>
      </c>
      <c r="S1610" s="115">
        <v>0</v>
      </c>
      <c r="T1610" s="115">
        <v>0</v>
      </c>
      <c r="U1610" s="115">
        <v>0</v>
      </c>
      <c r="V1610" s="115">
        <v>0</v>
      </c>
      <c r="W1610" s="115">
        <v>0</v>
      </c>
      <c r="X1610" s="115">
        <v>0</v>
      </c>
      <c r="Y1610" s="115">
        <v>0</v>
      </c>
      <c r="Z1610" s="115">
        <v>0</v>
      </c>
      <c r="AA1610" s="115">
        <v>0</v>
      </c>
      <c r="AB1610" s="115">
        <v>0</v>
      </c>
      <c r="AC1610" s="115">
        <v>0</v>
      </c>
      <c r="AD1610" s="115">
        <v>0</v>
      </c>
      <c r="AE1610" s="115">
        <v>0</v>
      </c>
      <c r="AF1610" s="115">
        <v>0</v>
      </c>
      <c r="AG1610" s="115">
        <v>0</v>
      </c>
    </row>
    <row r="1611" spans="1:33">
      <c r="A1611" s="115" t="s">
        <v>1629</v>
      </c>
      <c r="B1611" s="115" t="s">
        <v>19</v>
      </c>
      <c r="C1611" s="115">
        <v>0</v>
      </c>
      <c r="D1611" s="115">
        <v>0</v>
      </c>
      <c r="E1611" s="115">
        <v>0</v>
      </c>
      <c r="F1611" s="115">
        <v>0</v>
      </c>
      <c r="G1611" s="115">
        <v>0</v>
      </c>
      <c r="H1611" s="115">
        <v>0</v>
      </c>
      <c r="I1611" s="115">
        <v>0</v>
      </c>
      <c r="J1611" s="115">
        <v>0</v>
      </c>
      <c r="K1611" s="115">
        <v>0</v>
      </c>
      <c r="L1611" s="115">
        <v>0</v>
      </c>
      <c r="M1611" s="115">
        <v>0</v>
      </c>
      <c r="N1611" s="115">
        <v>0</v>
      </c>
      <c r="O1611" s="115">
        <v>0</v>
      </c>
      <c r="P1611" s="115">
        <v>0</v>
      </c>
      <c r="Q1611" s="115">
        <v>0</v>
      </c>
      <c r="R1611" s="115">
        <v>0</v>
      </c>
      <c r="S1611" s="115">
        <v>0</v>
      </c>
      <c r="T1611" s="115">
        <v>0</v>
      </c>
      <c r="U1611" s="115">
        <v>0</v>
      </c>
      <c r="V1611" s="115">
        <v>0</v>
      </c>
      <c r="W1611" s="115">
        <v>0</v>
      </c>
      <c r="X1611" s="115">
        <v>0</v>
      </c>
      <c r="Y1611" s="115">
        <v>0</v>
      </c>
      <c r="Z1611" s="115">
        <v>0</v>
      </c>
      <c r="AA1611" s="115">
        <v>0</v>
      </c>
      <c r="AB1611" s="115">
        <v>0</v>
      </c>
      <c r="AC1611" s="115">
        <v>0</v>
      </c>
      <c r="AD1611" s="115">
        <v>0</v>
      </c>
      <c r="AE1611" s="115">
        <v>0</v>
      </c>
      <c r="AF1611" s="115">
        <v>0</v>
      </c>
      <c r="AG1611" s="115">
        <v>0</v>
      </c>
    </row>
    <row r="1612" spans="1:33">
      <c r="A1612" s="115" t="s">
        <v>1630</v>
      </c>
      <c r="B1612" s="115" t="s">
        <v>19</v>
      </c>
      <c r="C1612" s="115">
        <v>0</v>
      </c>
      <c r="D1612" s="115">
        <v>0</v>
      </c>
      <c r="E1612" s="115">
        <v>0</v>
      </c>
      <c r="F1612" s="115">
        <v>0</v>
      </c>
      <c r="G1612" s="115">
        <v>0</v>
      </c>
      <c r="H1612" s="115">
        <v>0</v>
      </c>
      <c r="I1612" s="115">
        <v>0</v>
      </c>
      <c r="J1612" s="115">
        <v>0</v>
      </c>
      <c r="K1612" s="115">
        <v>0</v>
      </c>
      <c r="L1612" s="115">
        <v>0</v>
      </c>
      <c r="M1612" s="115">
        <v>0</v>
      </c>
      <c r="N1612" s="115">
        <v>0</v>
      </c>
      <c r="O1612" s="115">
        <v>0</v>
      </c>
      <c r="P1612" s="115">
        <v>0</v>
      </c>
      <c r="Q1612" s="115">
        <v>0</v>
      </c>
      <c r="R1612" s="115">
        <v>0</v>
      </c>
      <c r="S1612" s="115">
        <v>0</v>
      </c>
      <c r="T1612" s="115">
        <v>0</v>
      </c>
      <c r="U1612" s="115">
        <v>0</v>
      </c>
      <c r="V1612" s="115">
        <v>0</v>
      </c>
      <c r="W1612" s="115">
        <v>0</v>
      </c>
      <c r="X1612" s="115">
        <v>0</v>
      </c>
      <c r="Y1612" s="115">
        <v>0</v>
      </c>
      <c r="Z1612" s="115">
        <v>0</v>
      </c>
      <c r="AA1612" s="115">
        <v>0</v>
      </c>
      <c r="AB1612" s="115">
        <v>0</v>
      </c>
      <c r="AC1612" s="115">
        <v>0</v>
      </c>
      <c r="AD1612" s="115">
        <v>0</v>
      </c>
      <c r="AE1612" s="115">
        <v>0</v>
      </c>
      <c r="AF1612" s="115">
        <v>0</v>
      </c>
      <c r="AG1612" s="115">
        <v>0</v>
      </c>
    </row>
    <row r="1613" spans="1:33">
      <c r="A1613" s="115" t="s">
        <v>1631</v>
      </c>
      <c r="B1613" s="115" t="s">
        <v>19</v>
      </c>
      <c r="C1613" s="2">
        <v>8389540000</v>
      </c>
      <c r="D1613" s="2">
        <v>8389540000</v>
      </c>
      <c r="E1613" s="2">
        <v>8389540000</v>
      </c>
      <c r="F1613" s="2">
        <v>8389540000</v>
      </c>
      <c r="G1613" s="2">
        <v>8389540000</v>
      </c>
      <c r="H1613" s="2">
        <v>8389540000</v>
      </c>
      <c r="I1613" s="2">
        <v>8389540000</v>
      </c>
      <c r="J1613" s="2">
        <v>8389540000</v>
      </c>
      <c r="K1613" s="2">
        <v>8389540000</v>
      </c>
      <c r="L1613" s="2">
        <v>8389540000</v>
      </c>
      <c r="M1613" s="2">
        <v>8389540000</v>
      </c>
      <c r="N1613" s="2">
        <v>8389540000</v>
      </c>
      <c r="O1613" s="2">
        <v>8389540000</v>
      </c>
      <c r="P1613" s="2">
        <v>8389540000</v>
      </c>
      <c r="Q1613" s="2">
        <v>8389540000</v>
      </c>
      <c r="R1613" s="2">
        <v>8389540000</v>
      </c>
      <c r="S1613" s="2">
        <v>8389540000</v>
      </c>
      <c r="T1613" s="2">
        <v>8389540000</v>
      </c>
      <c r="U1613" s="2">
        <v>8389540000</v>
      </c>
      <c r="V1613" s="2">
        <v>8389540000</v>
      </c>
      <c r="W1613" s="2">
        <v>8389540000</v>
      </c>
      <c r="X1613" s="2">
        <v>8389540000</v>
      </c>
      <c r="Y1613" s="2">
        <v>8389540000</v>
      </c>
      <c r="Z1613" s="2">
        <v>8389540000</v>
      </c>
      <c r="AA1613" s="2">
        <v>8389540000</v>
      </c>
      <c r="AB1613" s="2">
        <v>8389540000</v>
      </c>
      <c r="AC1613" s="2">
        <v>8389540000</v>
      </c>
      <c r="AD1613" s="2">
        <v>8389540000</v>
      </c>
      <c r="AE1613" s="2">
        <v>8389540000</v>
      </c>
      <c r="AF1613" s="2">
        <v>8389540000</v>
      </c>
      <c r="AG1613" s="2">
        <v>8389540000</v>
      </c>
    </row>
    <row r="1614" spans="1:33">
      <c r="A1614" s="115" t="s">
        <v>1632</v>
      </c>
      <c r="B1614" s="115" t="s">
        <v>19</v>
      </c>
      <c r="C1614" s="2">
        <v>11336300000</v>
      </c>
      <c r="D1614" s="2">
        <v>20893100000</v>
      </c>
      <c r="E1614" s="2">
        <v>19519800000</v>
      </c>
      <c r="F1614" s="2">
        <v>16072600000</v>
      </c>
      <c r="G1614" s="2">
        <v>12701300000</v>
      </c>
      <c r="H1614" s="2">
        <v>9682390000</v>
      </c>
      <c r="I1614" s="2">
        <v>8536630000</v>
      </c>
      <c r="J1614" s="2">
        <v>9349640000</v>
      </c>
      <c r="K1614" s="2">
        <v>10213100000</v>
      </c>
      <c r="L1614" s="2">
        <v>10757800000</v>
      </c>
      <c r="M1614" s="2">
        <v>10912100000</v>
      </c>
      <c r="N1614" s="2">
        <v>10955800000</v>
      </c>
      <c r="O1614" s="2">
        <v>10985300000</v>
      </c>
      <c r="P1614" s="2">
        <v>11072900000</v>
      </c>
      <c r="Q1614" s="2">
        <v>10867700000</v>
      </c>
      <c r="R1614" s="2">
        <v>10729700000</v>
      </c>
      <c r="S1614" s="2">
        <v>10799200000</v>
      </c>
      <c r="T1614" s="2">
        <v>10670000000</v>
      </c>
      <c r="U1614" s="2">
        <v>10245900000</v>
      </c>
      <c r="V1614" s="2">
        <v>10126800000</v>
      </c>
      <c r="W1614" s="2">
        <v>10066200000</v>
      </c>
      <c r="X1614" s="2">
        <v>10047200000</v>
      </c>
      <c r="Y1614" s="2">
        <v>10092100000</v>
      </c>
      <c r="Z1614" s="2">
        <v>10040500000</v>
      </c>
      <c r="AA1614" s="2">
        <v>10131100000</v>
      </c>
      <c r="AB1614" s="2">
        <v>9773830000</v>
      </c>
      <c r="AC1614" s="2">
        <v>9649360000</v>
      </c>
      <c r="AD1614" s="2">
        <v>9673000000</v>
      </c>
      <c r="AE1614" s="2">
        <v>9464570000</v>
      </c>
      <c r="AF1614" s="2">
        <v>9325900000</v>
      </c>
      <c r="AG1614" s="2">
        <v>9384080000</v>
      </c>
    </row>
    <row r="1615" spans="1:33">
      <c r="A1615" s="115" t="s">
        <v>1633</v>
      </c>
      <c r="B1615" s="115" t="s">
        <v>19</v>
      </c>
      <c r="C1615" s="2">
        <v>990020000</v>
      </c>
      <c r="D1615" s="2">
        <v>598479000</v>
      </c>
      <c r="E1615" s="2">
        <v>692700000</v>
      </c>
      <c r="F1615" s="2">
        <v>882664000</v>
      </c>
      <c r="G1615" s="2">
        <v>1011640000</v>
      </c>
      <c r="H1615" s="2">
        <v>1012460000</v>
      </c>
      <c r="I1615" s="2">
        <v>1002400000</v>
      </c>
      <c r="J1615" s="2">
        <v>1040180000</v>
      </c>
      <c r="K1615" s="2">
        <v>1038720000</v>
      </c>
      <c r="L1615" s="2">
        <v>1022550000</v>
      </c>
      <c r="M1615" s="2">
        <v>1008680000</v>
      </c>
      <c r="N1615" s="2">
        <v>1004540000</v>
      </c>
      <c r="O1615" s="2">
        <v>994083000</v>
      </c>
      <c r="P1615" s="2">
        <v>986011000</v>
      </c>
      <c r="Q1615" s="2">
        <v>988066000</v>
      </c>
      <c r="R1615" s="2">
        <v>988069000</v>
      </c>
      <c r="S1615" s="2">
        <v>986602000</v>
      </c>
      <c r="T1615" s="2">
        <v>993533000</v>
      </c>
      <c r="U1615" s="2">
        <v>1004630000</v>
      </c>
      <c r="V1615" s="2">
        <v>1009460000</v>
      </c>
      <c r="W1615" s="2">
        <v>1011610000</v>
      </c>
      <c r="X1615" s="2">
        <v>1010550000</v>
      </c>
      <c r="Y1615" s="2">
        <v>1006290000</v>
      </c>
      <c r="Z1615" s="2">
        <v>1010710000</v>
      </c>
      <c r="AA1615" s="2">
        <v>1010340000</v>
      </c>
      <c r="AB1615" s="2">
        <v>1017510000</v>
      </c>
      <c r="AC1615" s="2">
        <v>1021710000</v>
      </c>
      <c r="AD1615" s="2">
        <v>1014310000</v>
      </c>
      <c r="AE1615" s="2">
        <v>1017710000</v>
      </c>
      <c r="AF1615" s="2">
        <v>1026660000</v>
      </c>
      <c r="AG1615" s="2">
        <v>1018740000</v>
      </c>
    </row>
    <row r="1616" spans="1:33">
      <c r="A1616" s="115" t="s">
        <v>1634</v>
      </c>
      <c r="B1616" s="115" t="s">
        <v>19</v>
      </c>
      <c r="C1616" s="115">
        <v>0</v>
      </c>
      <c r="D1616" s="115">
        <v>0</v>
      </c>
      <c r="E1616" s="115">
        <v>0</v>
      </c>
      <c r="F1616" s="115">
        <v>0</v>
      </c>
      <c r="G1616" s="115">
        <v>0</v>
      </c>
      <c r="H1616" s="115">
        <v>0</v>
      </c>
      <c r="I1616" s="115">
        <v>0</v>
      </c>
      <c r="J1616" s="115">
        <v>0</v>
      </c>
      <c r="K1616" s="115">
        <v>0</v>
      </c>
      <c r="L1616" s="115">
        <v>0</v>
      </c>
      <c r="M1616" s="115">
        <v>0</v>
      </c>
      <c r="N1616" s="115">
        <v>0</v>
      </c>
      <c r="O1616" s="115">
        <v>0</v>
      </c>
      <c r="P1616" s="115">
        <v>0</v>
      </c>
      <c r="Q1616" s="115">
        <v>0</v>
      </c>
      <c r="R1616" s="115">
        <v>0</v>
      </c>
      <c r="S1616" s="115">
        <v>0</v>
      </c>
      <c r="T1616" s="115">
        <v>0</v>
      </c>
      <c r="U1616" s="115">
        <v>0</v>
      </c>
      <c r="V1616" s="115">
        <v>0</v>
      </c>
      <c r="W1616" s="115">
        <v>0</v>
      </c>
      <c r="X1616" s="115">
        <v>0</v>
      </c>
      <c r="Y1616" s="115">
        <v>0</v>
      </c>
      <c r="Z1616" s="115">
        <v>0</v>
      </c>
      <c r="AA1616" s="115">
        <v>0</v>
      </c>
      <c r="AB1616" s="115">
        <v>0</v>
      </c>
      <c r="AC1616" s="115">
        <v>0</v>
      </c>
      <c r="AD1616" s="115">
        <v>0</v>
      </c>
      <c r="AE1616" s="115">
        <v>0</v>
      </c>
      <c r="AF1616" s="115">
        <v>0</v>
      </c>
      <c r="AG1616" s="115">
        <v>0</v>
      </c>
    </row>
    <row r="1617" spans="1:33">
      <c r="A1617" s="115" t="s">
        <v>1635</v>
      </c>
      <c r="B1617" s="115" t="s">
        <v>19</v>
      </c>
      <c r="C1617" s="115">
        <v>0</v>
      </c>
      <c r="D1617" s="115">
        <v>0</v>
      </c>
      <c r="E1617" s="115">
        <v>0</v>
      </c>
      <c r="F1617" s="115">
        <v>0</v>
      </c>
      <c r="G1617" s="115">
        <v>0</v>
      </c>
      <c r="H1617" s="115">
        <v>0</v>
      </c>
      <c r="I1617" s="115">
        <v>0</v>
      </c>
      <c r="J1617" s="115">
        <v>0</v>
      </c>
      <c r="K1617" s="115">
        <v>0</v>
      </c>
      <c r="L1617" s="115">
        <v>0</v>
      </c>
      <c r="M1617" s="115">
        <v>0</v>
      </c>
      <c r="N1617" s="115">
        <v>0</v>
      </c>
      <c r="O1617" s="115">
        <v>0</v>
      </c>
      <c r="P1617" s="115">
        <v>0</v>
      </c>
      <c r="Q1617" s="115">
        <v>0</v>
      </c>
      <c r="R1617" s="115">
        <v>0</v>
      </c>
      <c r="S1617" s="115">
        <v>0</v>
      </c>
      <c r="T1617" s="115">
        <v>0</v>
      </c>
      <c r="U1617" s="115">
        <v>0</v>
      </c>
      <c r="V1617" s="115">
        <v>0</v>
      </c>
      <c r="W1617" s="115">
        <v>0</v>
      </c>
      <c r="X1617" s="115">
        <v>0</v>
      </c>
      <c r="Y1617" s="115">
        <v>0</v>
      </c>
      <c r="Z1617" s="115">
        <v>0</v>
      </c>
      <c r="AA1617" s="115">
        <v>0</v>
      </c>
      <c r="AB1617" s="115">
        <v>0</v>
      </c>
      <c r="AC1617" s="115">
        <v>0</v>
      </c>
      <c r="AD1617" s="115">
        <v>0</v>
      </c>
      <c r="AE1617" s="115">
        <v>0</v>
      </c>
      <c r="AF1617" s="115">
        <v>0</v>
      </c>
      <c r="AG1617" s="115">
        <v>0</v>
      </c>
    </row>
    <row r="1618" spans="1:33">
      <c r="A1618" s="115" t="s">
        <v>1636</v>
      </c>
      <c r="B1618" s="115" t="s">
        <v>19</v>
      </c>
      <c r="C1618" s="115">
        <v>0</v>
      </c>
      <c r="D1618" s="115">
        <v>0</v>
      </c>
      <c r="E1618" s="115">
        <v>0</v>
      </c>
      <c r="F1618" s="115">
        <v>0</v>
      </c>
      <c r="G1618" s="115">
        <v>0</v>
      </c>
      <c r="H1618" s="115">
        <v>0</v>
      </c>
      <c r="I1618" s="115">
        <v>0</v>
      </c>
      <c r="J1618" s="115">
        <v>0</v>
      </c>
      <c r="K1618" s="115">
        <v>0</v>
      </c>
      <c r="L1618" s="115">
        <v>0</v>
      </c>
      <c r="M1618" s="115">
        <v>0</v>
      </c>
      <c r="N1618" s="115">
        <v>0</v>
      </c>
      <c r="O1618" s="115">
        <v>0</v>
      </c>
      <c r="P1618" s="115">
        <v>0</v>
      </c>
      <c r="Q1618" s="115">
        <v>0</v>
      </c>
      <c r="R1618" s="115">
        <v>0</v>
      </c>
      <c r="S1618" s="115">
        <v>0</v>
      </c>
      <c r="T1618" s="115">
        <v>0</v>
      </c>
      <c r="U1618" s="115">
        <v>0</v>
      </c>
      <c r="V1618" s="115">
        <v>0</v>
      </c>
      <c r="W1618" s="115">
        <v>0</v>
      </c>
      <c r="X1618" s="115">
        <v>0</v>
      </c>
      <c r="Y1618" s="115">
        <v>0</v>
      </c>
      <c r="Z1618" s="115">
        <v>0</v>
      </c>
      <c r="AA1618" s="115">
        <v>0</v>
      </c>
      <c r="AB1618" s="115">
        <v>0</v>
      </c>
      <c r="AC1618" s="115">
        <v>0</v>
      </c>
      <c r="AD1618" s="115">
        <v>0</v>
      </c>
      <c r="AE1618" s="115">
        <v>0</v>
      </c>
      <c r="AF1618" s="115">
        <v>0</v>
      </c>
      <c r="AG1618" s="115">
        <v>0</v>
      </c>
    </row>
    <row r="1619" spans="1:33">
      <c r="A1619" s="115" t="s">
        <v>1637</v>
      </c>
      <c r="B1619" s="115" t="s">
        <v>19</v>
      </c>
      <c r="C1619" s="115">
        <v>0</v>
      </c>
      <c r="D1619" s="115">
        <v>0</v>
      </c>
      <c r="E1619" s="115">
        <v>0</v>
      </c>
      <c r="F1619" s="115">
        <v>0</v>
      </c>
      <c r="G1619" s="115">
        <v>0</v>
      </c>
      <c r="H1619" s="115">
        <v>0</v>
      </c>
      <c r="I1619" s="115">
        <v>0</v>
      </c>
      <c r="J1619" s="115">
        <v>0</v>
      </c>
      <c r="K1619" s="115">
        <v>0</v>
      </c>
      <c r="L1619" s="115">
        <v>0</v>
      </c>
      <c r="M1619" s="115">
        <v>0</v>
      </c>
      <c r="N1619" s="115">
        <v>0</v>
      </c>
      <c r="O1619" s="115">
        <v>0</v>
      </c>
      <c r="P1619" s="115">
        <v>0</v>
      </c>
      <c r="Q1619" s="115">
        <v>0</v>
      </c>
      <c r="R1619" s="115">
        <v>0</v>
      </c>
      <c r="S1619" s="115">
        <v>0</v>
      </c>
      <c r="T1619" s="115">
        <v>0</v>
      </c>
      <c r="U1619" s="115">
        <v>0</v>
      </c>
      <c r="V1619" s="115">
        <v>0</v>
      </c>
      <c r="W1619" s="115">
        <v>0</v>
      </c>
      <c r="X1619" s="115">
        <v>0</v>
      </c>
      <c r="Y1619" s="115">
        <v>0</v>
      </c>
      <c r="Z1619" s="115">
        <v>0</v>
      </c>
      <c r="AA1619" s="115">
        <v>0</v>
      </c>
      <c r="AB1619" s="115">
        <v>0</v>
      </c>
      <c r="AC1619" s="115">
        <v>0</v>
      </c>
      <c r="AD1619" s="115">
        <v>0</v>
      </c>
      <c r="AE1619" s="115">
        <v>0</v>
      </c>
      <c r="AF1619" s="115">
        <v>0</v>
      </c>
      <c r="AG1619" s="115">
        <v>0</v>
      </c>
    </row>
    <row r="1620" spans="1:33">
      <c r="A1620" s="115" t="s">
        <v>1638</v>
      </c>
      <c r="B1620" s="115" t="s">
        <v>19</v>
      </c>
      <c r="C1620" s="115">
        <v>0</v>
      </c>
      <c r="D1620" s="115">
        <v>0</v>
      </c>
      <c r="E1620" s="115">
        <v>0</v>
      </c>
      <c r="F1620" s="115">
        <v>0</v>
      </c>
      <c r="G1620" s="115">
        <v>0</v>
      </c>
      <c r="H1620" s="115">
        <v>0</v>
      </c>
      <c r="I1620" s="115">
        <v>0</v>
      </c>
      <c r="J1620" s="115">
        <v>0</v>
      </c>
      <c r="K1620" s="115">
        <v>0</v>
      </c>
      <c r="L1620" s="115">
        <v>0</v>
      </c>
      <c r="M1620" s="115">
        <v>0</v>
      </c>
      <c r="N1620" s="115">
        <v>0</v>
      </c>
      <c r="O1620" s="115">
        <v>0</v>
      </c>
      <c r="P1620" s="115">
        <v>0</v>
      </c>
      <c r="Q1620" s="115">
        <v>0</v>
      </c>
      <c r="R1620" s="115">
        <v>0</v>
      </c>
      <c r="S1620" s="115">
        <v>0</v>
      </c>
      <c r="T1620" s="115">
        <v>0</v>
      </c>
      <c r="U1620" s="115">
        <v>0</v>
      </c>
      <c r="V1620" s="115">
        <v>0</v>
      </c>
      <c r="W1620" s="115">
        <v>0</v>
      </c>
      <c r="X1620" s="115">
        <v>0</v>
      </c>
      <c r="Y1620" s="115">
        <v>0</v>
      </c>
      <c r="Z1620" s="115">
        <v>0</v>
      </c>
      <c r="AA1620" s="115">
        <v>0</v>
      </c>
      <c r="AB1620" s="115">
        <v>0</v>
      </c>
      <c r="AC1620" s="115">
        <v>0</v>
      </c>
      <c r="AD1620" s="115">
        <v>0</v>
      </c>
      <c r="AE1620" s="115">
        <v>0</v>
      </c>
      <c r="AF1620" s="115">
        <v>0</v>
      </c>
      <c r="AG1620" s="115">
        <v>0</v>
      </c>
    </row>
    <row r="1621" spans="1:33">
      <c r="A1621" s="115" t="s">
        <v>1639</v>
      </c>
      <c r="B1621" s="115" t="s">
        <v>19</v>
      </c>
      <c r="C1621" s="115">
        <v>0</v>
      </c>
      <c r="D1621" s="115">
        <v>0</v>
      </c>
      <c r="E1621" s="115">
        <v>0</v>
      </c>
      <c r="F1621" s="115">
        <v>0</v>
      </c>
      <c r="G1621" s="115">
        <v>0</v>
      </c>
      <c r="H1621" s="115">
        <v>0</v>
      </c>
      <c r="I1621" s="115">
        <v>0</v>
      </c>
      <c r="J1621" s="115">
        <v>0</v>
      </c>
      <c r="K1621" s="115">
        <v>0</v>
      </c>
      <c r="L1621" s="115">
        <v>0</v>
      </c>
      <c r="M1621" s="115">
        <v>0</v>
      </c>
      <c r="N1621" s="115">
        <v>0</v>
      </c>
      <c r="O1621" s="115">
        <v>0</v>
      </c>
      <c r="P1621" s="115">
        <v>0</v>
      </c>
      <c r="Q1621" s="115">
        <v>0</v>
      </c>
      <c r="R1621" s="115">
        <v>0</v>
      </c>
      <c r="S1621" s="115">
        <v>0</v>
      </c>
      <c r="T1621" s="115">
        <v>0</v>
      </c>
      <c r="U1621" s="115">
        <v>0</v>
      </c>
      <c r="V1621" s="115">
        <v>0</v>
      </c>
      <c r="W1621" s="115">
        <v>0</v>
      </c>
      <c r="X1621" s="115">
        <v>0</v>
      </c>
      <c r="Y1621" s="115">
        <v>0</v>
      </c>
      <c r="Z1621" s="115">
        <v>0</v>
      </c>
      <c r="AA1621" s="115">
        <v>0</v>
      </c>
      <c r="AB1621" s="115">
        <v>0</v>
      </c>
      <c r="AC1621" s="115">
        <v>0</v>
      </c>
      <c r="AD1621" s="115">
        <v>0</v>
      </c>
      <c r="AE1621" s="115">
        <v>0</v>
      </c>
      <c r="AF1621" s="115">
        <v>0</v>
      </c>
      <c r="AG1621" s="115">
        <v>0</v>
      </c>
    </row>
    <row r="1622" spans="1:33">
      <c r="A1622" s="115" t="s">
        <v>1640</v>
      </c>
      <c r="B1622" s="115" t="s">
        <v>19</v>
      </c>
      <c r="C1622" s="115">
        <v>0</v>
      </c>
      <c r="D1622" s="115">
        <v>0</v>
      </c>
      <c r="E1622" s="115">
        <v>0</v>
      </c>
      <c r="F1622" s="115">
        <v>0</v>
      </c>
      <c r="G1622" s="115">
        <v>0</v>
      </c>
      <c r="H1622" s="115">
        <v>0</v>
      </c>
      <c r="I1622" s="115">
        <v>0</v>
      </c>
      <c r="J1622" s="115">
        <v>0</v>
      </c>
      <c r="K1622" s="115">
        <v>0</v>
      </c>
      <c r="L1622" s="115">
        <v>0</v>
      </c>
      <c r="M1622" s="115">
        <v>0</v>
      </c>
      <c r="N1622" s="115">
        <v>0</v>
      </c>
      <c r="O1622" s="115">
        <v>0</v>
      </c>
      <c r="P1622" s="115">
        <v>0</v>
      </c>
      <c r="Q1622" s="115">
        <v>0</v>
      </c>
      <c r="R1622" s="115">
        <v>0</v>
      </c>
      <c r="S1622" s="115">
        <v>0</v>
      </c>
      <c r="T1622" s="115">
        <v>0</v>
      </c>
      <c r="U1622" s="115">
        <v>0</v>
      </c>
      <c r="V1622" s="115">
        <v>0</v>
      </c>
      <c r="W1622" s="115">
        <v>0</v>
      </c>
      <c r="X1622" s="115">
        <v>0</v>
      </c>
      <c r="Y1622" s="115">
        <v>0</v>
      </c>
      <c r="Z1622" s="115">
        <v>0</v>
      </c>
      <c r="AA1622" s="115">
        <v>0</v>
      </c>
      <c r="AB1622" s="115">
        <v>0</v>
      </c>
      <c r="AC1622" s="115">
        <v>0</v>
      </c>
      <c r="AD1622" s="115">
        <v>0</v>
      </c>
      <c r="AE1622" s="115">
        <v>0</v>
      </c>
      <c r="AF1622" s="115">
        <v>0</v>
      </c>
      <c r="AG1622" s="115">
        <v>0</v>
      </c>
    </row>
    <row r="1623" spans="1:33">
      <c r="A1623" s="115" t="s">
        <v>1641</v>
      </c>
      <c r="B1623" s="115" t="s">
        <v>19</v>
      </c>
      <c r="C1623" s="2">
        <v>90451900</v>
      </c>
      <c r="D1623" s="2">
        <v>90247500</v>
      </c>
      <c r="E1623" s="2">
        <v>89420100</v>
      </c>
      <c r="F1623" s="2">
        <v>88545800</v>
      </c>
      <c r="G1623" s="2">
        <v>87581100</v>
      </c>
      <c r="H1623" s="2">
        <v>87058500</v>
      </c>
      <c r="I1623" s="2">
        <v>86174200</v>
      </c>
      <c r="J1623" s="2">
        <v>85892800</v>
      </c>
      <c r="K1623" s="2">
        <v>85614800</v>
      </c>
      <c r="L1623" s="2">
        <v>84489300</v>
      </c>
      <c r="M1623" s="2">
        <v>84418900</v>
      </c>
      <c r="N1623" s="2">
        <v>84254800</v>
      </c>
      <c r="O1623" s="2">
        <v>84187800</v>
      </c>
      <c r="P1623" s="2">
        <v>84043700</v>
      </c>
      <c r="Q1623" s="2">
        <v>83956700</v>
      </c>
      <c r="R1623" s="2">
        <v>83789200</v>
      </c>
      <c r="S1623" s="2">
        <v>83638400</v>
      </c>
      <c r="T1623" s="2">
        <v>83638400</v>
      </c>
      <c r="U1623" s="2">
        <v>83635100</v>
      </c>
      <c r="V1623" s="2">
        <v>83615000</v>
      </c>
      <c r="W1623" s="2">
        <v>83615000</v>
      </c>
      <c r="X1623" s="2">
        <v>83578100</v>
      </c>
      <c r="Y1623" s="2">
        <v>83574800</v>
      </c>
      <c r="Z1623" s="2">
        <v>83574800</v>
      </c>
      <c r="AA1623" s="2">
        <v>83574800</v>
      </c>
      <c r="AB1623" s="2">
        <v>83541300</v>
      </c>
      <c r="AC1623" s="2">
        <v>83541300</v>
      </c>
      <c r="AD1623" s="2">
        <v>83541300</v>
      </c>
      <c r="AE1623" s="2">
        <v>83531200</v>
      </c>
      <c r="AF1623" s="2">
        <v>83437400</v>
      </c>
      <c r="AG1623" s="2">
        <v>83437400</v>
      </c>
    </row>
    <row r="1624" spans="1:33">
      <c r="A1624" s="115" t="s">
        <v>1642</v>
      </c>
      <c r="B1624" s="115" t="s">
        <v>19</v>
      </c>
      <c r="C1624" s="2">
        <v>213326000</v>
      </c>
      <c r="D1624" s="2">
        <v>216172000</v>
      </c>
      <c r="E1624" s="2">
        <v>211738000</v>
      </c>
      <c r="F1624" s="2">
        <v>206711000</v>
      </c>
      <c r="G1624" s="2">
        <v>200982000</v>
      </c>
      <c r="H1624" s="2">
        <v>217326000</v>
      </c>
      <c r="I1624" s="2">
        <v>220100000</v>
      </c>
      <c r="J1624" s="2">
        <v>218371000</v>
      </c>
      <c r="K1624" s="2">
        <v>225305000</v>
      </c>
      <c r="L1624" s="2">
        <v>232755000</v>
      </c>
      <c r="M1624" s="2">
        <v>241362000</v>
      </c>
      <c r="N1624" s="2">
        <v>245178000</v>
      </c>
      <c r="O1624" s="2">
        <v>248997000</v>
      </c>
      <c r="P1624" s="2">
        <v>252060000</v>
      </c>
      <c r="Q1624" s="2">
        <v>254156000</v>
      </c>
      <c r="R1624" s="2">
        <v>256465000</v>
      </c>
      <c r="S1624" s="2">
        <v>258130000</v>
      </c>
      <c r="T1624" s="2">
        <v>259206000</v>
      </c>
      <c r="U1624" s="2">
        <v>260067000</v>
      </c>
      <c r="V1624" s="2">
        <v>261949000</v>
      </c>
      <c r="W1624" s="2">
        <v>263348000</v>
      </c>
      <c r="X1624" s="2">
        <v>264908000</v>
      </c>
      <c r="Y1624" s="2">
        <v>267060000</v>
      </c>
      <c r="Z1624" s="2">
        <v>267975000</v>
      </c>
      <c r="AA1624" s="2">
        <v>268028000</v>
      </c>
      <c r="AB1624" s="2">
        <v>267866000</v>
      </c>
      <c r="AC1624" s="2">
        <v>268081000</v>
      </c>
      <c r="AD1624" s="2">
        <v>269265000</v>
      </c>
      <c r="AE1624" s="2">
        <v>270556000</v>
      </c>
      <c r="AF1624" s="2">
        <v>274482000</v>
      </c>
      <c r="AG1624" s="2">
        <v>278625000</v>
      </c>
    </row>
    <row r="1625" spans="1:33">
      <c r="A1625" s="115" t="s">
        <v>1643</v>
      </c>
      <c r="B1625" s="115" t="s">
        <v>19</v>
      </c>
      <c r="C1625" s="2">
        <v>314081000</v>
      </c>
      <c r="D1625" s="2">
        <v>497814000</v>
      </c>
      <c r="E1625" s="2">
        <v>477272000</v>
      </c>
      <c r="F1625" s="2">
        <v>439355000</v>
      </c>
      <c r="G1625" s="2">
        <v>382150000</v>
      </c>
      <c r="H1625" s="2">
        <v>398229000</v>
      </c>
      <c r="I1625" s="2">
        <v>370993000</v>
      </c>
      <c r="J1625" s="2">
        <v>417801000</v>
      </c>
      <c r="K1625" s="2">
        <v>457883000</v>
      </c>
      <c r="L1625" s="2">
        <v>491800000</v>
      </c>
      <c r="M1625" s="2">
        <v>512976000</v>
      </c>
      <c r="N1625" s="2">
        <v>522599000</v>
      </c>
      <c r="O1625" s="2">
        <v>541546000</v>
      </c>
      <c r="P1625" s="2">
        <v>559688000</v>
      </c>
      <c r="Q1625" s="2">
        <v>561687000</v>
      </c>
      <c r="R1625" s="2">
        <v>563632000</v>
      </c>
      <c r="S1625" s="2">
        <v>568566000</v>
      </c>
      <c r="T1625" s="2">
        <v>562995000</v>
      </c>
      <c r="U1625" s="2">
        <v>550176000</v>
      </c>
      <c r="V1625" s="2">
        <v>543424000</v>
      </c>
      <c r="W1625" s="2">
        <v>539233000</v>
      </c>
      <c r="X1625" s="2">
        <v>539176000</v>
      </c>
      <c r="Y1625" s="2">
        <v>541962000</v>
      </c>
      <c r="Z1625" s="2">
        <v>538075000</v>
      </c>
      <c r="AA1625" s="2">
        <v>546404000</v>
      </c>
      <c r="AB1625" s="2">
        <v>543783000</v>
      </c>
      <c r="AC1625" s="2">
        <v>540504000</v>
      </c>
      <c r="AD1625" s="2">
        <v>542202000</v>
      </c>
      <c r="AE1625" s="2">
        <v>534687000</v>
      </c>
      <c r="AF1625" s="2">
        <v>524873000</v>
      </c>
      <c r="AG1625" s="2">
        <v>528813000</v>
      </c>
    </row>
    <row r="1626" spans="1:33">
      <c r="A1626" s="115" t="s">
        <v>1644</v>
      </c>
      <c r="B1626" s="115" t="s">
        <v>19</v>
      </c>
      <c r="C1626" s="115">
        <v>0</v>
      </c>
      <c r="D1626" s="115">
        <v>0</v>
      </c>
      <c r="E1626" s="115">
        <v>0</v>
      </c>
      <c r="F1626" s="115">
        <v>0</v>
      </c>
      <c r="G1626" s="115">
        <v>0</v>
      </c>
      <c r="H1626" s="115">
        <v>0</v>
      </c>
      <c r="I1626" s="115">
        <v>0</v>
      </c>
      <c r="J1626" s="115">
        <v>0</v>
      </c>
      <c r="K1626" s="115">
        <v>0</v>
      </c>
      <c r="L1626" s="115">
        <v>0</v>
      </c>
      <c r="M1626" s="115">
        <v>0</v>
      </c>
      <c r="N1626" s="115">
        <v>0</v>
      </c>
      <c r="O1626" s="115">
        <v>0</v>
      </c>
      <c r="P1626" s="115">
        <v>0</v>
      </c>
      <c r="Q1626" s="115">
        <v>0</v>
      </c>
      <c r="R1626" s="115">
        <v>0</v>
      </c>
      <c r="S1626" s="115">
        <v>0</v>
      </c>
      <c r="T1626" s="115">
        <v>0</v>
      </c>
      <c r="U1626" s="115">
        <v>0</v>
      </c>
      <c r="V1626" s="115">
        <v>0</v>
      </c>
      <c r="W1626" s="115">
        <v>0</v>
      </c>
      <c r="X1626" s="115">
        <v>0</v>
      </c>
      <c r="Y1626" s="115">
        <v>0</v>
      </c>
      <c r="Z1626" s="115">
        <v>0</v>
      </c>
      <c r="AA1626" s="115">
        <v>0</v>
      </c>
      <c r="AB1626" s="115">
        <v>0</v>
      </c>
      <c r="AC1626" s="115">
        <v>0</v>
      </c>
      <c r="AD1626" s="115">
        <v>0</v>
      </c>
      <c r="AE1626" s="115">
        <v>0</v>
      </c>
      <c r="AF1626" s="115">
        <v>0</v>
      </c>
      <c r="AG1626" s="115">
        <v>0</v>
      </c>
    </row>
    <row r="1627" spans="1:33">
      <c r="A1627" s="115" t="s">
        <v>1645</v>
      </c>
      <c r="B1627" s="115" t="s">
        <v>19</v>
      </c>
      <c r="C1627" s="115">
        <v>0</v>
      </c>
      <c r="D1627" s="115">
        <v>0</v>
      </c>
      <c r="E1627" s="115">
        <v>0</v>
      </c>
      <c r="F1627" s="115">
        <v>0</v>
      </c>
      <c r="G1627" s="115">
        <v>0</v>
      </c>
      <c r="H1627" s="115">
        <v>0</v>
      </c>
      <c r="I1627" s="115">
        <v>0</v>
      </c>
      <c r="J1627" s="115">
        <v>0</v>
      </c>
      <c r="K1627" s="115">
        <v>0</v>
      </c>
      <c r="L1627" s="115">
        <v>0</v>
      </c>
      <c r="M1627" s="115">
        <v>0</v>
      </c>
      <c r="N1627" s="115">
        <v>0</v>
      </c>
      <c r="O1627" s="115">
        <v>0</v>
      </c>
      <c r="P1627" s="115">
        <v>0</v>
      </c>
      <c r="Q1627" s="115">
        <v>0</v>
      </c>
      <c r="R1627" s="115">
        <v>0</v>
      </c>
      <c r="S1627" s="115">
        <v>0</v>
      </c>
      <c r="T1627" s="115">
        <v>0</v>
      </c>
      <c r="U1627" s="115">
        <v>0</v>
      </c>
      <c r="V1627" s="115">
        <v>0</v>
      </c>
      <c r="W1627" s="115">
        <v>0</v>
      </c>
      <c r="X1627" s="115">
        <v>0</v>
      </c>
      <c r="Y1627" s="115">
        <v>0</v>
      </c>
      <c r="Z1627" s="115">
        <v>0</v>
      </c>
      <c r="AA1627" s="115">
        <v>0</v>
      </c>
      <c r="AB1627" s="115">
        <v>0</v>
      </c>
      <c r="AC1627" s="115">
        <v>0</v>
      </c>
      <c r="AD1627" s="115">
        <v>0</v>
      </c>
      <c r="AE1627" s="115">
        <v>0</v>
      </c>
      <c r="AF1627" s="115">
        <v>0</v>
      </c>
      <c r="AG1627" s="115">
        <v>0</v>
      </c>
    </row>
    <row r="1628" spans="1:33">
      <c r="A1628" s="115" t="s">
        <v>1646</v>
      </c>
      <c r="B1628" s="115" t="s">
        <v>19</v>
      </c>
      <c r="C1628" s="115">
        <v>0</v>
      </c>
      <c r="D1628" s="115">
        <v>0</v>
      </c>
      <c r="E1628" s="115">
        <v>0</v>
      </c>
      <c r="F1628" s="115">
        <v>0</v>
      </c>
      <c r="G1628" s="115">
        <v>0</v>
      </c>
      <c r="H1628" s="115">
        <v>0</v>
      </c>
      <c r="I1628" s="115">
        <v>0</v>
      </c>
      <c r="J1628" s="115">
        <v>0</v>
      </c>
      <c r="K1628" s="115">
        <v>0</v>
      </c>
      <c r="L1628" s="115">
        <v>0</v>
      </c>
      <c r="M1628" s="115">
        <v>0</v>
      </c>
      <c r="N1628" s="115">
        <v>0</v>
      </c>
      <c r="O1628" s="115">
        <v>0</v>
      </c>
      <c r="P1628" s="115">
        <v>0</v>
      </c>
      <c r="Q1628" s="115">
        <v>0</v>
      </c>
      <c r="R1628" s="115">
        <v>0</v>
      </c>
      <c r="S1628" s="115">
        <v>0</v>
      </c>
      <c r="T1628" s="115">
        <v>0</v>
      </c>
      <c r="U1628" s="115">
        <v>0</v>
      </c>
      <c r="V1628" s="115">
        <v>0</v>
      </c>
      <c r="W1628" s="115">
        <v>0</v>
      </c>
      <c r="X1628" s="115">
        <v>0</v>
      </c>
      <c r="Y1628" s="115">
        <v>0</v>
      </c>
      <c r="Z1628" s="115">
        <v>0</v>
      </c>
      <c r="AA1628" s="115">
        <v>0</v>
      </c>
      <c r="AB1628" s="115">
        <v>0</v>
      </c>
      <c r="AC1628" s="115">
        <v>0</v>
      </c>
      <c r="AD1628" s="115">
        <v>0</v>
      </c>
      <c r="AE1628" s="115">
        <v>0</v>
      </c>
      <c r="AF1628" s="115">
        <v>0</v>
      </c>
      <c r="AG1628" s="115">
        <v>0</v>
      </c>
    </row>
    <row r="1629" spans="1:33">
      <c r="A1629" s="115" t="s">
        <v>1647</v>
      </c>
      <c r="B1629" s="115" t="s">
        <v>19</v>
      </c>
      <c r="C1629" s="2">
        <v>1101130000</v>
      </c>
      <c r="D1629" s="2">
        <v>1101130000</v>
      </c>
      <c r="E1629" s="2">
        <v>1101130000</v>
      </c>
      <c r="F1629" s="2">
        <v>1101130000</v>
      </c>
      <c r="G1629" s="2">
        <v>1101130000</v>
      </c>
      <c r="H1629" s="2">
        <v>1101130000</v>
      </c>
      <c r="I1629" s="2">
        <v>1101130000</v>
      </c>
      <c r="J1629" s="2">
        <v>1101130000</v>
      </c>
      <c r="K1629" s="2">
        <v>1101130000</v>
      </c>
      <c r="L1629" s="2">
        <v>1101130000</v>
      </c>
      <c r="M1629" s="2">
        <v>1101130000</v>
      </c>
      <c r="N1629" s="2">
        <v>1101130000</v>
      </c>
      <c r="O1629" s="2">
        <v>1101130000</v>
      </c>
      <c r="P1629" s="2">
        <v>1101130000</v>
      </c>
      <c r="Q1629" s="2">
        <v>1101130000</v>
      </c>
      <c r="R1629" s="2">
        <v>1101130000</v>
      </c>
      <c r="S1629" s="2">
        <v>1101130000</v>
      </c>
      <c r="T1629" s="2">
        <v>1101130000</v>
      </c>
      <c r="U1629" s="2">
        <v>1101130000</v>
      </c>
      <c r="V1629" s="2">
        <v>1101130000</v>
      </c>
      <c r="W1629" s="2">
        <v>1101130000</v>
      </c>
      <c r="X1629" s="2">
        <v>1101130000</v>
      </c>
      <c r="Y1629" s="2">
        <v>1101130000</v>
      </c>
      <c r="Z1629" s="2">
        <v>1101130000</v>
      </c>
      <c r="AA1629" s="2">
        <v>1101130000</v>
      </c>
      <c r="AB1629" s="2">
        <v>1101130000</v>
      </c>
      <c r="AC1629" s="2">
        <v>1101130000</v>
      </c>
      <c r="AD1629" s="2">
        <v>1101130000</v>
      </c>
      <c r="AE1629" s="2">
        <v>1101130000</v>
      </c>
      <c r="AF1629" s="2">
        <v>1101130000</v>
      </c>
      <c r="AG1629" s="2">
        <v>1101130000</v>
      </c>
    </row>
    <row r="1630" spans="1:33">
      <c r="A1630" s="115" t="s">
        <v>1648</v>
      </c>
      <c r="B1630" s="115" t="s">
        <v>19</v>
      </c>
      <c r="C1630" s="115">
        <v>0</v>
      </c>
      <c r="D1630" s="115">
        <v>0</v>
      </c>
      <c r="E1630" s="115">
        <v>0</v>
      </c>
      <c r="F1630" s="115">
        <v>0</v>
      </c>
      <c r="G1630" s="115">
        <v>0</v>
      </c>
      <c r="H1630" s="115">
        <v>0</v>
      </c>
      <c r="I1630" s="115">
        <v>0</v>
      </c>
      <c r="J1630" s="115">
        <v>0</v>
      </c>
      <c r="K1630" s="115">
        <v>0</v>
      </c>
      <c r="L1630" s="115">
        <v>0</v>
      </c>
      <c r="M1630" s="115">
        <v>0</v>
      </c>
      <c r="N1630" s="115">
        <v>0</v>
      </c>
      <c r="O1630" s="115">
        <v>0</v>
      </c>
      <c r="P1630" s="115">
        <v>0</v>
      </c>
      <c r="Q1630" s="115">
        <v>0</v>
      </c>
      <c r="R1630" s="115">
        <v>0</v>
      </c>
      <c r="S1630" s="115">
        <v>0</v>
      </c>
      <c r="T1630" s="115">
        <v>0</v>
      </c>
      <c r="U1630" s="115">
        <v>0</v>
      </c>
      <c r="V1630" s="115">
        <v>0</v>
      </c>
      <c r="W1630" s="115">
        <v>0</v>
      </c>
      <c r="X1630" s="115">
        <v>0</v>
      </c>
      <c r="Y1630" s="115">
        <v>0</v>
      </c>
      <c r="Z1630" s="115">
        <v>0</v>
      </c>
      <c r="AA1630" s="115">
        <v>0</v>
      </c>
      <c r="AB1630" s="115">
        <v>0</v>
      </c>
      <c r="AC1630" s="115">
        <v>0</v>
      </c>
      <c r="AD1630" s="115">
        <v>0</v>
      </c>
      <c r="AE1630" s="115">
        <v>0</v>
      </c>
      <c r="AF1630" s="115">
        <v>0</v>
      </c>
      <c r="AG1630" s="115">
        <v>0</v>
      </c>
    </row>
    <row r="1631" spans="1:33">
      <c r="A1631" s="115" t="s">
        <v>1649</v>
      </c>
      <c r="B1631" s="115" t="s">
        <v>19</v>
      </c>
      <c r="C1631" s="115">
        <v>0</v>
      </c>
      <c r="D1631" s="115">
        <v>0</v>
      </c>
      <c r="E1631" s="115">
        <v>0</v>
      </c>
      <c r="F1631" s="115">
        <v>0</v>
      </c>
      <c r="G1631" s="115">
        <v>0</v>
      </c>
      <c r="H1631" s="115">
        <v>0</v>
      </c>
      <c r="I1631" s="115">
        <v>0</v>
      </c>
      <c r="J1631" s="115">
        <v>0</v>
      </c>
      <c r="K1631" s="115">
        <v>0</v>
      </c>
      <c r="L1631" s="115">
        <v>0</v>
      </c>
      <c r="M1631" s="115">
        <v>0</v>
      </c>
      <c r="N1631" s="115">
        <v>0</v>
      </c>
      <c r="O1631" s="115">
        <v>0</v>
      </c>
      <c r="P1631" s="115">
        <v>0</v>
      </c>
      <c r="Q1631" s="115">
        <v>0</v>
      </c>
      <c r="R1631" s="115">
        <v>0</v>
      </c>
      <c r="S1631" s="115">
        <v>0</v>
      </c>
      <c r="T1631" s="115">
        <v>0</v>
      </c>
      <c r="U1631" s="115">
        <v>0</v>
      </c>
      <c r="V1631" s="115">
        <v>0</v>
      </c>
      <c r="W1631" s="115">
        <v>0</v>
      </c>
      <c r="X1631" s="115">
        <v>0</v>
      </c>
      <c r="Y1631" s="115">
        <v>0</v>
      </c>
      <c r="Z1631" s="115">
        <v>0</v>
      </c>
      <c r="AA1631" s="115">
        <v>0</v>
      </c>
      <c r="AB1631" s="115">
        <v>0</v>
      </c>
      <c r="AC1631" s="115">
        <v>0</v>
      </c>
      <c r="AD1631" s="115">
        <v>0</v>
      </c>
      <c r="AE1631" s="115">
        <v>0</v>
      </c>
      <c r="AF1631" s="115">
        <v>0</v>
      </c>
      <c r="AG1631" s="115">
        <v>0</v>
      </c>
    </row>
    <row r="1632" spans="1:33">
      <c r="A1632" s="115" t="s">
        <v>1650</v>
      </c>
      <c r="B1632" s="115" t="s">
        <v>19</v>
      </c>
      <c r="C1632" s="115">
        <v>0</v>
      </c>
      <c r="D1632" s="115">
        <v>0</v>
      </c>
      <c r="E1632" s="115">
        <v>0</v>
      </c>
      <c r="F1632" s="115">
        <v>0</v>
      </c>
      <c r="G1632" s="115">
        <v>0</v>
      </c>
      <c r="H1632" s="115">
        <v>0</v>
      </c>
      <c r="I1632" s="115">
        <v>0</v>
      </c>
      <c r="J1632" s="115">
        <v>0</v>
      </c>
      <c r="K1632" s="115">
        <v>0</v>
      </c>
      <c r="L1632" s="115">
        <v>0</v>
      </c>
      <c r="M1632" s="115">
        <v>0</v>
      </c>
      <c r="N1632" s="115">
        <v>0</v>
      </c>
      <c r="O1632" s="115">
        <v>0</v>
      </c>
      <c r="P1632" s="115">
        <v>0</v>
      </c>
      <c r="Q1632" s="115">
        <v>0</v>
      </c>
      <c r="R1632" s="115">
        <v>0</v>
      </c>
      <c r="S1632" s="115">
        <v>0</v>
      </c>
      <c r="T1632" s="115">
        <v>0</v>
      </c>
      <c r="U1632" s="115">
        <v>0</v>
      </c>
      <c r="V1632" s="115">
        <v>0</v>
      </c>
      <c r="W1632" s="115">
        <v>0</v>
      </c>
      <c r="X1632" s="115">
        <v>0</v>
      </c>
      <c r="Y1632" s="115">
        <v>0</v>
      </c>
      <c r="Z1632" s="115">
        <v>0</v>
      </c>
      <c r="AA1632" s="115">
        <v>0</v>
      </c>
      <c r="AB1632" s="115">
        <v>0</v>
      </c>
      <c r="AC1632" s="115">
        <v>0</v>
      </c>
      <c r="AD1632" s="115">
        <v>0</v>
      </c>
      <c r="AE1632" s="115">
        <v>0</v>
      </c>
      <c r="AF1632" s="115">
        <v>0</v>
      </c>
      <c r="AG1632" s="115">
        <v>0</v>
      </c>
    </row>
    <row r="1633" spans="1:33">
      <c r="A1633" s="115" t="s">
        <v>1651</v>
      </c>
      <c r="B1633" s="115" t="s">
        <v>19</v>
      </c>
      <c r="C1633" s="115">
        <v>0</v>
      </c>
      <c r="D1633" s="115">
        <v>0</v>
      </c>
      <c r="E1633" s="115">
        <v>0</v>
      </c>
      <c r="F1633" s="115">
        <v>0</v>
      </c>
      <c r="G1633" s="115">
        <v>0</v>
      </c>
      <c r="H1633" s="115">
        <v>0</v>
      </c>
      <c r="I1633" s="115">
        <v>0</v>
      </c>
      <c r="J1633" s="115">
        <v>0</v>
      </c>
      <c r="K1633" s="115">
        <v>0</v>
      </c>
      <c r="L1633" s="115">
        <v>0</v>
      </c>
      <c r="M1633" s="115">
        <v>0</v>
      </c>
      <c r="N1633" s="115">
        <v>0</v>
      </c>
      <c r="O1633" s="115">
        <v>0</v>
      </c>
      <c r="P1633" s="115">
        <v>0</v>
      </c>
      <c r="Q1633" s="115">
        <v>0</v>
      </c>
      <c r="R1633" s="115">
        <v>0</v>
      </c>
      <c r="S1633" s="115">
        <v>0</v>
      </c>
      <c r="T1633" s="115">
        <v>0</v>
      </c>
      <c r="U1633" s="115">
        <v>0</v>
      </c>
      <c r="V1633" s="115">
        <v>0</v>
      </c>
      <c r="W1633" s="115">
        <v>0</v>
      </c>
      <c r="X1633" s="115">
        <v>0</v>
      </c>
      <c r="Y1633" s="115">
        <v>0</v>
      </c>
      <c r="Z1633" s="115">
        <v>0</v>
      </c>
      <c r="AA1633" s="115">
        <v>0</v>
      </c>
      <c r="AB1633" s="115">
        <v>0</v>
      </c>
      <c r="AC1633" s="115">
        <v>0</v>
      </c>
      <c r="AD1633" s="115">
        <v>0</v>
      </c>
      <c r="AE1633" s="115">
        <v>0</v>
      </c>
      <c r="AF1633" s="115">
        <v>0</v>
      </c>
      <c r="AG1633" s="115">
        <v>0</v>
      </c>
    </row>
    <row r="1634" spans="1:33">
      <c r="A1634" s="115" t="s">
        <v>1652</v>
      </c>
      <c r="B1634" s="115" t="s">
        <v>19</v>
      </c>
      <c r="C1634" s="115">
        <v>0</v>
      </c>
      <c r="D1634" s="115">
        <v>0</v>
      </c>
      <c r="E1634" s="115">
        <v>0</v>
      </c>
      <c r="F1634" s="115">
        <v>0</v>
      </c>
      <c r="G1634" s="115">
        <v>0</v>
      </c>
      <c r="H1634" s="115">
        <v>0</v>
      </c>
      <c r="I1634" s="115">
        <v>0</v>
      </c>
      <c r="J1634" s="115">
        <v>0</v>
      </c>
      <c r="K1634" s="115">
        <v>0</v>
      </c>
      <c r="L1634" s="115">
        <v>0</v>
      </c>
      <c r="M1634" s="115">
        <v>0</v>
      </c>
      <c r="N1634" s="115">
        <v>0</v>
      </c>
      <c r="O1634" s="115">
        <v>0</v>
      </c>
      <c r="P1634" s="115">
        <v>0</v>
      </c>
      <c r="Q1634" s="115">
        <v>0</v>
      </c>
      <c r="R1634" s="115">
        <v>0</v>
      </c>
      <c r="S1634" s="115">
        <v>0</v>
      </c>
      <c r="T1634" s="115">
        <v>0</v>
      </c>
      <c r="U1634" s="115">
        <v>0</v>
      </c>
      <c r="V1634" s="115">
        <v>0</v>
      </c>
      <c r="W1634" s="115">
        <v>0</v>
      </c>
      <c r="X1634" s="115">
        <v>0</v>
      </c>
      <c r="Y1634" s="115">
        <v>0</v>
      </c>
      <c r="Z1634" s="115">
        <v>0</v>
      </c>
      <c r="AA1634" s="115">
        <v>0</v>
      </c>
      <c r="AB1634" s="115">
        <v>0</v>
      </c>
      <c r="AC1634" s="115">
        <v>0</v>
      </c>
      <c r="AD1634" s="115">
        <v>0</v>
      </c>
      <c r="AE1634" s="115">
        <v>0</v>
      </c>
      <c r="AF1634" s="115">
        <v>0</v>
      </c>
      <c r="AG1634" s="115">
        <v>0</v>
      </c>
    </row>
    <row r="1635" spans="1:33">
      <c r="A1635" s="115" t="s">
        <v>1653</v>
      </c>
      <c r="B1635" s="115" t="s">
        <v>19</v>
      </c>
      <c r="C1635" s="115">
        <v>0</v>
      </c>
      <c r="D1635" s="115">
        <v>0</v>
      </c>
      <c r="E1635" s="115">
        <v>0</v>
      </c>
      <c r="F1635" s="115">
        <v>0</v>
      </c>
      <c r="G1635" s="115">
        <v>0</v>
      </c>
      <c r="H1635" s="115">
        <v>0</v>
      </c>
      <c r="I1635" s="115">
        <v>0</v>
      </c>
      <c r="J1635" s="115">
        <v>0</v>
      </c>
      <c r="K1635" s="115">
        <v>0</v>
      </c>
      <c r="L1635" s="115">
        <v>0</v>
      </c>
      <c r="M1635" s="115">
        <v>0</v>
      </c>
      <c r="N1635" s="115">
        <v>0</v>
      </c>
      <c r="O1635" s="115">
        <v>0</v>
      </c>
      <c r="P1635" s="115">
        <v>0</v>
      </c>
      <c r="Q1635" s="115">
        <v>0</v>
      </c>
      <c r="R1635" s="115">
        <v>0</v>
      </c>
      <c r="S1635" s="115">
        <v>0</v>
      </c>
      <c r="T1635" s="115">
        <v>0</v>
      </c>
      <c r="U1635" s="115">
        <v>0</v>
      </c>
      <c r="V1635" s="115">
        <v>0</v>
      </c>
      <c r="W1635" s="115">
        <v>0</v>
      </c>
      <c r="X1635" s="115">
        <v>0</v>
      </c>
      <c r="Y1635" s="115">
        <v>0</v>
      </c>
      <c r="Z1635" s="115">
        <v>0</v>
      </c>
      <c r="AA1635" s="115">
        <v>0</v>
      </c>
      <c r="AB1635" s="115">
        <v>0</v>
      </c>
      <c r="AC1635" s="115">
        <v>0</v>
      </c>
      <c r="AD1635" s="115">
        <v>0</v>
      </c>
      <c r="AE1635" s="115">
        <v>0</v>
      </c>
      <c r="AF1635" s="115">
        <v>0</v>
      </c>
      <c r="AG1635" s="115">
        <v>0</v>
      </c>
    </row>
    <row r="1636" spans="1:33">
      <c r="A1636" s="115" t="s">
        <v>1654</v>
      </c>
      <c r="B1636" s="115" t="s">
        <v>19</v>
      </c>
      <c r="C1636" s="115">
        <v>0</v>
      </c>
      <c r="D1636" s="115">
        <v>0</v>
      </c>
      <c r="E1636" s="115">
        <v>0</v>
      </c>
      <c r="F1636" s="115">
        <v>0</v>
      </c>
      <c r="G1636" s="115">
        <v>0</v>
      </c>
      <c r="H1636" s="115">
        <v>0</v>
      </c>
      <c r="I1636" s="115">
        <v>0</v>
      </c>
      <c r="J1636" s="115">
        <v>0</v>
      </c>
      <c r="K1636" s="115">
        <v>0</v>
      </c>
      <c r="L1636" s="115">
        <v>0</v>
      </c>
      <c r="M1636" s="115">
        <v>0</v>
      </c>
      <c r="N1636" s="115">
        <v>0</v>
      </c>
      <c r="O1636" s="115">
        <v>0</v>
      </c>
      <c r="P1636" s="115">
        <v>0</v>
      </c>
      <c r="Q1636" s="115">
        <v>0</v>
      </c>
      <c r="R1636" s="115">
        <v>0</v>
      </c>
      <c r="S1636" s="115">
        <v>0</v>
      </c>
      <c r="T1636" s="115">
        <v>0</v>
      </c>
      <c r="U1636" s="115">
        <v>0</v>
      </c>
      <c r="V1636" s="115">
        <v>0</v>
      </c>
      <c r="W1636" s="115">
        <v>0</v>
      </c>
      <c r="X1636" s="115">
        <v>0</v>
      </c>
      <c r="Y1636" s="115">
        <v>0</v>
      </c>
      <c r="Z1636" s="115">
        <v>0</v>
      </c>
      <c r="AA1636" s="115">
        <v>0</v>
      </c>
      <c r="AB1636" s="115">
        <v>0</v>
      </c>
      <c r="AC1636" s="115">
        <v>0</v>
      </c>
      <c r="AD1636" s="115">
        <v>0</v>
      </c>
      <c r="AE1636" s="115">
        <v>0</v>
      </c>
      <c r="AF1636" s="115">
        <v>0</v>
      </c>
      <c r="AG1636" s="115">
        <v>0</v>
      </c>
    </row>
    <row r="1637" spans="1:33">
      <c r="A1637" s="115" t="s">
        <v>1655</v>
      </c>
      <c r="B1637" s="115" t="s">
        <v>19</v>
      </c>
      <c r="C1637" s="115">
        <v>0</v>
      </c>
      <c r="D1637" s="115">
        <v>0</v>
      </c>
      <c r="E1637" s="115">
        <v>0</v>
      </c>
      <c r="F1637" s="115">
        <v>0</v>
      </c>
      <c r="G1637" s="115">
        <v>0</v>
      </c>
      <c r="H1637" s="115">
        <v>0</v>
      </c>
      <c r="I1637" s="115">
        <v>0</v>
      </c>
      <c r="J1637" s="115">
        <v>0</v>
      </c>
      <c r="K1637" s="115">
        <v>0</v>
      </c>
      <c r="L1637" s="115">
        <v>0</v>
      </c>
      <c r="M1637" s="115">
        <v>0</v>
      </c>
      <c r="N1637" s="115">
        <v>0</v>
      </c>
      <c r="O1637" s="115">
        <v>0</v>
      </c>
      <c r="P1637" s="115">
        <v>0</v>
      </c>
      <c r="Q1637" s="115">
        <v>0</v>
      </c>
      <c r="R1637" s="115">
        <v>0</v>
      </c>
      <c r="S1637" s="115">
        <v>0</v>
      </c>
      <c r="T1637" s="115">
        <v>0</v>
      </c>
      <c r="U1637" s="115">
        <v>0</v>
      </c>
      <c r="V1637" s="115">
        <v>0</v>
      </c>
      <c r="W1637" s="115">
        <v>0</v>
      </c>
      <c r="X1637" s="115">
        <v>0</v>
      </c>
      <c r="Y1637" s="115">
        <v>0</v>
      </c>
      <c r="Z1637" s="115">
        <v>0</v>
      </c>
      <c r="AA1637" s="115">
        <v>0</v>
      </c>
      <c r="AB1637" s="115">
        <v>0</v>
      </c>
      <c r="AC1637" s="115">
        <v>0</v>
      </c>
      <c r="AD1637" s="115">
        <v>0</v>
      </c>
      <c r="AE1637" s="115">
        <v>0</v>
      </c>
      <c r="AF1637" s="115">
        <v>0</v>
      </c>
      <c r="AG1637" s="115">
        <v>0</v>
      </c>
    </row>
    <row r="1638" spans="1:33">
      <c r="A1638" s="115" t="s">
        <v>1656</v>
      </c>
      <c r="B1638" s="115" t="s">
        <v>19</v>
      </c>
      <c r="C1638" s="115">
        <v>0</v>
      </c>
      <c r="D1638" s="115">
        <v>0</v>
      </c>
      <c r="E1638" s="115">
        <v>0</v>
      </c>
      <c r="F1638" s="115">
        <v>0</v>
      </c>
      <c r="G1638" s="115">
        <v>0</v>
      </c>
      <c r="H1638" s="115">
        <v>0</v>
      </c>
      <c r="I1638" s="115">
        <v>0</v>
      </c>
      <c r="J1638" s="115">
        <v>0</v>
      </c>
      <c r="K1638" s="115">
        <v>0</v>
      </c>
      <c r="L1638" s="115">
        <v>0</v>
      </c>
      <c r="M1638" s="115">
        <v>0</v>
      </c>
      <c r="N1638" s="115">
        <v>0</v>
      </c>
      <c r="O1638" s="115">
        <v>0</v>
      </c>
      <c r="P1638" s="115">
        <v>0</v>
      </c>
      <c r="Q1638" s="115">
        <v>0</v>
      </c>
      <c r="R1638" s="115">
        <v>0</v>
      </c>
      <c r="S1638" s="115">
        <v>0</v>
      </c>
      <c r="T1638" s="115">
        <v>0</v>
      </c>
      <c r="U1638" s="115">
        <v>0</v>
      </c>
      <c r="V1638" s="115">
        <v>0</v>
      </c>
      <c r="W1638" s="115">
        <v>0</v>
      </c>
      <c r="X1638" s="115">
        <v>0</v>
      </c>
      <c r="Y1638" s="115">
        <v>0</v>
      </c>
      <c r="Z1638" s="115">
        <v>0</v>
      </c>
      <c r="AA1638" s="115">
        <v>0</v>
      </c>
      <c r="AB1638" s="115">
        <v>0</v>
      </c>
      <c r="AC1638" s="115">
        <v>0</v>
      </c>
      <c r="AD1638" s="115">
        <v>0</v>
      </c>
      <c r="AE1638" s="115">
        <v>0</v>
      </c>
      <c r="AF1638" s="115">
        <v>0</v>
      </c>
      <c r="AG1638" s="115">
        <v>0</v>
      </c>
    </row>
    <row r="1639" spans="1:33">
      <c r="A1639" s="115" t="s">
        <v>1657</v>
      </c>
      <c r="B1639" s="115" t="s">
        <v>19</v>
      </c>
      <c r="C1639" s="115">
        <v>0</v>
      </c>
      <c r="D1639" s="115">
        <v>0</v>
      </c>
      <c r="E1639" s="115">
        <v>0</v>
      </c>
      <c r="F1639" s="115">
        <v>0</v>
      </c>
      <c r="G1639" s="115">
        <v>0</v>
      </c>
      <c r="H1639" s="115">
        <v>0</v>
      </c>
      <c r="I1639" s="115">
        <v>0</v>
      </c>
      <c r="J1639" s="115">
        <v>0</v>
      </c>
      <c r="K1639" s="115">
        <v>0</v>
      </c>
      <c r="L1639" s="115">
        <v>0</v>
      </c>
      <c r="M1639" s="115">
        <v>0</v>
      </c>
      <c r="N1639" s="115">
        <v>0</v>
      </c>
      <c r="O1639" s="115">
        <v>0</v>
      </c>
      <c r="P1639" s="115">
        <v>0</v>
      </c>
      <c r="Q1639" s="115">
        <v>0</v>
      </c>
      <c r="R1639" s="115">
        <v>0</v>
      </c>
      <c r="S1639" s="115">
        <v>0</v>
      </c>
      <c r="T1639" s="115">
        <v>0</v>
      </c>
      <c r="U1639" s="115">
        <v>0</v>
      </c>
      <c r="V1639" s="115">
        <v>0</v>
      </c>
      <c r="W1639" s="115">
        <v>0</v>
      </c>
      <c r="X1639" s="115">
        <v>0</v>
      </c>
      <c r="Y1639" s="115">
        <v>0</v>
      </c>
      <c r="Z1639" s="115">
        <v>0</v>
      </c>
      <c r="AA1639" s="115">
        <v>0</v>
      </c>
      <c r="AB1639" s="115">
        <v>0</v>
      </c>
      <c r="AC1639" s="115">
        <v>0</v>
      </c>
      <c r="AD1639" s="115">
        <v>0</v>
      </c>
      <c r="AE1639" s="115">
        <v>0</v>
      </c>
      <c r="AF1639" s="115">
        <v>0</v>
      </c>
      <c r="AG1639" s="115">
        <v>0</v>
      </c>
    </row>
    <row r="1640" spans="1:33">
      <c r="A1640" s="115" t="s">
        <v>1658</v>
      </c>
      <c r="B1640" s="115" t="s">
        <v>19</v>
      </c>
      <c r="C1640" s="115">
        <v>0</v>
      </c>
      <c r="D1640" s="115">
        <v>0</v>
      </c>
      <c r="E1640" s="115">
        <v>0</v>
      </c>
      <c r="F1640" s="115">
        <v>0</v>
      </c>
      <c r="G1640" s="115">
        <v>0</v>
      </c>
      <c r="H1640" s="115">
        <v>0</v>
      </c>
      <c r="I1640" s="115">
        <v>0</v>
      </c>
      <c r="J1640" s="115">
        <v>0</v>
      </c>
      <c r="K1640" s="115">
        <v>0</v>
      </c>
      <c r="L1640" s="115">
        <v>0</v>
      </c>
      <c r="M1640" s="115">
        <v>0</v>
      </c>
      <c r="N1640" s="115">
        <v>0</v>
      </c>
      <c r="O1640" s="115">
        <v>0</v>
      </c>
      <c r="P1640" s="115">
        <v>0</v>
      </c>
      <c r="Q1640" s="115">
        <v>0</v>
      </c>
      <c r="R1640" s="115">
        <v>0</v>
      </c>
      <c r="S1640" s="115">
        <v>0</v>
      </c>
      <c r="T1640" s="115">
        <v>0</v>
      </c>
      <c r="U1640" s="115">
        <v>0</v>
      </c>
      <c r="V1640" s="115">
        <v>0</v>
      </c>
      <c r="W1640" s="115">
        <v>0</v>
      </c>
      <c r="X1640" s="115">
        <v>0</v>
      </c>
      <c r="Y1640" s="115">
        <v>0</v>
      </c>
      <c r="Z1640" s="115">
        <v>0</v>
      </c>
      <c r="AA1640" s="115">
        <v>0</v>
      </c>
      <c r="AB1640" s="115">
        <v>0</v>
      </c>
      <c r="AC1640" s="115">
        <v>0</v>
      </c>
      <c r="AD1640" s="115">
        <v>0</v>
      </c>
      <c r="AE1640" s="115">
        <v>0</v>
      </c>
      <c r="AF1640" s="115">
        <v>0</v>
      </c>
      <c r="AG1640" s="115">
        <v>0</v>
      </c>
    </row>
    <row r="1641" spans="1:33">
      <c r="A1641" s="115" t="s">
        <v>1659</v>
      </c>
      <c r="B1641" s="115" t="s">
        <v>19</v>
      </c>
      <c r="C1641" s="115">
        <v>0</v>
      </c>
      <c r="D1641" s="115">
        <v>0</v>
      </c>
      <c r="E1641" s="115">
        <v>0</v>
      </c>
      <c r="F1641" s="115">
        <v>0</v>
      </c>
      <c r="G1641" s="115">
        <v>0</v>
      </c>
      <c r="H1641" s="115">
        <v>0</v>
      </c>
      <c r="I1641" s="115">
        <v>0</v>
      </c>
      <c r="J1641" s="115">
        <v>0</v>
      </c>
      <c r="K1641" s="115">
        <v>0</v>
      </c>
      <c r="L1641" s="115">
        <v>0</v>
      </c>
      <c r="M1641" s="115">
        <v>0</v>
      </c>
      <c r="N1641" s="115">
        <v>0</v>
      </c>
      <c r="O1641" s="115">
        <v>0</v>
      </c>
      <c r="P1641" s="115">
        <v>0</v>
      </c>
      <c r="Q1641" s="115">
        <v>0</v>
      </c>
      <c r="R1641" s="115">
        <v>0</v>
      </c>
      <c r="S1641" s="115">
        <v>0</v>
      </c>
      <c r="T1641" s="115">
        <v>0</v>
      </c>
      <c r="U1641" s="115">
        <v>0</v>
      </c>
      <c r="V1641" s="115">
        <v>0</v>
      </c>
      <c r="W1641" s="115">
        <v>0</v>
      </c>
      <c r="X1641" s="115">
        <v>0</v>
      </c>
      <c r="Y1641" s="115">
        <v>0</v>
      </c>
      <c r="Z1641" s="115">
        <v>0</v>
      </c>
      <c r="AA1641" s="115">
        <v>0</v>
      </c>
      <c r="AB1641" s="115">
        <v>0</v>
      </c>
      <c r="AC1641" s="115">
        <v>0</v>
      </c>
      <c r="AD1641" s="115">
        <v>0</v>
      </c>
      <c r="AE1641" s="115">
        <v>0</v>
      </c>
      <c r="AF1641" s="115">
        <v>0</v>
      </c>
      <c r="AG1641" s="115">
        <v>0</v>
      </c>
    </row>
    <row r="1642" spans="1:33">
      <c r="A1642" s="115" t="s">
        <v>1660</v>
      </c>
      <c r="B1642" s="115" t="s">
        <v>19</v>
      </c>
      <c r="C1642" s="115">
        <v>0</v>
      </c>
      <c r="D1642" s="115">
        <v>0</v>
      </c>
      <c r="E1642" s="115">
        <v>0</v>
      </c>
      <c r="F1642" s="115">
        <v>0</v>
      </c>
      <c r="G1642" s="115">
        <v>0</v>
      </c>
      <c r="H1642" s="115">
        <v>0</v>
      </c>
      <c r="I1642" s="115">
        <v>0</v>
      </c>
      <c r="J1642" s="115">
        <v>0</v>
      </c>
      <c r="K1642" s="115">
        <v>0</v>
      </c>
      <c r="L1642" s="115">
        <v>0</v>
      </c>
      <c r="M1642" s="115">
        <v>0</v>
      </c>
      <c r="N1642" s="115">
        <v>0</v>
      </c>
      <c r="O1642" s="115">
        <v>0</v>
      </c>
      <c r="P1642" s="115">
        <v>0</v>
      </c>
      <c r="Q1642" s="115">
        <v>0</v>
      </c>
      <c r="R1642" s="115">
        <v>0</v>
      </c>
      <c r="S1642" s="115">
        <v>0</v>
      </c>
      <c r="T1642" s="115">
        <v>0</v>
      </c>
      <c r="U1642" s="115">
        <v>0</v>
      </c>
      <c r="V1642" s="115">
        <v>0</v>
      </c>
      <c r="W1642" s="115">
        <v>0</v>
      </c>
      <c r="X1642" s="115">
        <v>0</v>
      </c>
      <c r="Y1642" s="115">
        <v>0</v>
      </c>
      <c r="Z1642" s="115">
        <v>0</v>
      </c>
      <c r="AA1642" s="115">
        <v>0</v>
      </c>
      <c r="AB1642" s="115">
        <v>0</v>
      </c>
      <c r="AC1642" s="115">
        <v>0</v>
      </c>
      <c r="AD1642" s="115">
        <v>0</v>
      </c>
      <c r="AE1642" s="115">
        <v>0</v>
      </c>
      <c r="AF1642" s="115">
        <v>0</v>
      </c>
      <c r="AG1642" s="115">
        <v>0</v>
      </c>
    </row>
    <row r="1643" spans="1:33">
      <c r="A1643" s="115" t="s">
        <v>1661</v>
      </c>
      <c r="B1643" s="115" t="s">
        <v>19</v>
      </c>
      <c r="C1643" s="115">
        <v>0</v>
      </c>
      <c r="D1643" s="115">
        <v>0</v>
      </c>
      <c r="E1643" s="115">
        <v>0</v>
      </c>
      <c r="F1643" s="115">
        <v>0</v>
      </c>
      <c r="G1643" s="115">
        <v>0</v>
      </c>
      <c r="H1643" s="115">
        <v>0</v>
      </c>
      <c r="I1643" s="115">
        <v>0</v>
      </c>
      <c r="J1643" s="115">
        <v>0</v>
      </c>
      <c r="K1643" s="115">
        <v>0</v>
      </c>
      <c r="L1643" s="115">
        <v>0</v>
      </c>
      <c r="M1643" s="115">
        <v>0</v>
      </c>
      <c r="N1643" s="115">
        <v>0</v>
      </c>
      <c r="O1643" s="115">
        <v>0</v>
      </c>
      <c r="P1643" s="115">
        <v>0</v>
      </c>
      <c r="Q1643" s="115">
        <v>0</v>
      </c>
      <c r="R1643" s="115">
        <v>0</v>
      </c>
      <c r="S1643" s="115">
        <v>0</v>
      </c>
      <c r="T1643" s="115">
        <v>0</v>
      </c>
      <c r="U1643" s="115">
        <v>0</v>
      </c>
      <c r="V1643" s="115">
        <v>0</v>
      </c>
      <c r="W1643" s="115">
        <v>0</v>
      </c>
      <c r="X1643" s="115">
        <v>0</v>
      </c>
      <c r="Y1643" s="115">
        <v>0</v>
      </c>
      <c r="Z1643" s="115">
        <v>0</v>
      </c>
      <c r="AA1643" s="115">
        <v>0</v>
      </c>
      <c r="AB1643" s="115">
        <v>0</v>
      </c>
      <c r="AC1643" s="115">
        <v>0</v>
      </c>
      <c r="AD1643" s="115">
        <v>0</v>
      </c>
      <c r="AE1643" s="115">
        <v>0</v>
      </c>
      <c r="AF1643" s="115">
        <v>0</v>
      </c>
      <c r="AG1643" s="115">
        <v>0</v>
      </c>
    </row>
    <row r="1644" spans="1:33">
      <c r="A1644" s="115" t="s">
        <v>1662</v>
      </c>
      <c r="B1644" s="115" t="s">
        <v>19</v>
      </c>
      <c r="C1644" s="115">
        <v>0</v>
      </c>
      <c r="D1644" s="115">
        <v>0</v>
      </c>
      <c r="E1644" s="115">
        <v>0</v>
      </c>
      <c r="F1644" s="115">
        <v>0</v>
      </c>
      <c r="G1644" s="115">
        <v>0</v>
      </c>
      <c r="H1644" s="115">
        <v>0</v>
      </c>
      <c r="I1644" s="115">
        <v>0</v>
      </c>
      <c r="J1644" s="115">
        <v>0</v>
      </c>
      <c r="K1644" s="115">
        <v>0</v>
      </c>
      <c r="L1644" s="115">
        <v>0</v>
      </c>
      <c r="M1644" s="115">
        <v>0</v>
      </c>
      <c r="N1644" s="115">
        <v>0</v>
      </c>
      <c r="O1644" s="115">
        <v>0</v>
      </c>
      <c r="P1644" s="115">
        <v>0</v>
      </c>
      <c r="Q1644" s="115">
        <v>0</v>
      </c>
      <c r="R1644" s="115">
        <v>0</v>
      </c>
      <c r="S1644" s="115">
        <v>0</v>
      </c>
      <c r="T1644" s="115">
        <v>0</v>
      </c>
      <c r="U1644" s="115">
        <v>0</v>
      </c>
      <c r="V1644" s="115">
        <v>0</v>
      </c>
      <c r="W1644" s="115">
        <v>0</v>
      </c>
      <c r="X1644" s="115">
        <v>0</v>
      </c>
      <c r="Y1644" s="115">
        <v>0</v>
      </c>
      <c r="Z1644" s="115">
        <v>0</v>
      </c>
      <c r="AA1644" s="115">
        <v>0</v>
      </c>
      <c r="AB1644" s="115">
        <v>0</v>
      </c>
      <c r="AC1644" s="115">
        <v>0</v>
      </c>
      <c r="AD1644" s="115">
        <v>0</v>
      </c>
      <c r="AE1644" s="115">
        <v>0</v>
      </c>
      <c r="AF1644" s="115">
        <v>0</v>
      </c>
      <c r="AG1644" s="115">
        <v>0</v>
      </c>
    </row>
    <row r="1645" spans="1:33">
      <c r="A1645" s="115" t="s">
        <v>1663</v>
      </c>
      <c r="B1645" s="115" t="s">
        <v>19</v>
      </c>
      <c r="C1645" s="115">
        <v>0</v>
      </c>
      <c r="D1645" s="115">
        <v>0</v>
      </c>
      <c r="E1645" s="115">
        <v>0</v>
      </c>
      <c r="F1645" s="115">
        <v>0</v>
      </c>
      <c r="G1645" s="115">
        <v>0</v>
      </c>
      <c r="H1645" s="115">
        <v>0</v>
      </c>
      <c r="I1645" s="115">
        <v>0</v>
      </c>
      <c r="J1645" s="115">
        <v>0</v>
      </c>
      <c r="K1645" s="115">
        <v>0</v>
      </c>
      <c r="L1645" s="115">
        <v>0</v>
      </c>
      <c r="M1645" s="115">
        <v>0</v>
      </c>
      <c r="N1645" s="115">
        <v>0</v>
      </c>
      <c r="O1645" s="115">
        <v>0</v>
      </c>
      <c r="P1645" s="115">
        <v>0</v>
      </c>
      <c r="Q1645" s="115">
        <v>0</v>
      </c>
      <c r="R1645" s="115">
        <v>0</v>
      </c>
      <c r="S1645" s="115">
        <v>0</v>
      </c>
      <c r="T1645" s="115">
        <v>0</v>
      </c>
      <c r="U1645" s="115">
        <v>0</v>
      </c>
      <c r="V1645" s="115">
        <v>0</v>
      </c>
      <c r="W1645" s="115">
        <v>0</v>
      </c>
      <c r="X1645" s="115">
        <v>0</v>
      </c>
      <c r="Y1645" s="115">
        <v>0</v>
      </c>
      <c r="Z1645" s="115">
        <v>0</v>
      </c>
      <c r="AA1645" s="115">
        <v>0</v>
      </c>
      <c r="AB1645" s="115">
        <v>0</v>
      </c>
      <c r="AC1645" s="115">
        <v>0</v>
      </c>
      <c r="AD1645" s="115">
        <v>0</v>
      </c>
      <c r="AE1645" s="115">
        <v>0</v>
      </c>
      <c r="AF1645" s="115">
        <v>0</v>
      </c>
      <c r="AG1645" s="115">
        <v>0</v>
      </c>
    </row>
    <row r="1646" spans="1:33">
      <c r="A1646" s="115" t="s">
        <v>1664</v>
      </c>
      <c r="B1646" s="115" t="s">
        <v>19</v>
      </c>
      <c r="C1646" s="2">
        <v>259107000000000</v>
      </c>
      <c r="D1646" s="2">
        <v>256088000000000</v>
      </c>
      <c r="E1646" s="2">
        <v>261812000000000</v>
      </c>
      <c r="F1646" s="2">
        <v>261170000000000</v>
      </c>
      <c r="G1646" s="2">
        <v>261016000000000</v>
      </c>
      <c r="H1646" s="2">
        <v>260622000000000</v>
      </c>
      <c r="I1646" s="2">
        <v>259842000000000</v>
      </c>
      <c r="J1646" s="2">
        <v>258807000000000</v>
      </c>
      <c r="K1646" s="2">
        <v>257938000000000</v>
      </c>
      <c r="L1646" s="2">
        <v>256989000000000</v>
      </c>
      <c r="M1646" s="2">
        <v>255745000000000</v>
      </c>
      <c r="N1646" s="2">
        <v>254693000000000</v>
      </c>
      <c r="O1646" s="2">
        <v>253758000000000</v>
      </c>
      <c r="P1646" s="2">
        <v>252932000000000</v>
      </c>
      <c r="Q1646" s="2">
        <v>252184000000000</v>
      </c>
      <c r="R1646" s="2">
        <v>251579000000000</v>
      </c>
      <c r="S1646" s="2">
        <v>250997000000000</v>
      </c>
      <c r="T1646" s="2">
        <v>250476000000000</v>
      </c>
      <c r="U1646" s="2">
        <v>249885000000000</v>
      </c>
      <c r="V1646" s="2">
        <v>249437000000000</v>
      </c>
      <c r="W1646" s="2">
        <v>249041000000000</v>
      </c>
      <c r="X1646" s="2">
        <v>248649000000000</v>
      </c>
      <c r="Y1646" s="2">
        <v>248160000000000</v>
      </c>
      <c r="Z1646" s="2">
        <v>247792000000000</v>
      </c>
      <c r="AA1646" s="2">
        <v>247316000000000</v>
      </c>
      <c r="AB1646" s="2">
        <v>246943000000000</v>
      </c>
      <c r="AC1646" s="2">
        <v>246574000000000</v>
      </c>
      <c r="AD1646" s="2">
        <v>246207000000000</v>
      </c>
      <c r="AE1646" s="2">
        <v>245916000000000</v>
      </c>
      <c r="AF1646" s="2">
        <v>245608000000000</v>
      </c>
      <c r="AG1646" s="2">
        <v>245302000000000</v>
      </c>
    </row>
    <row r="1647" spans="1:33">
      <c r="A1647" s="115" t="s">
        <v>1665</v>
      </c>
      <c r="B1647" s="115" t="s">
        <v>19</v>
      </c>
      <c r="C1647" s="2">
        <v>239424000000</v>
      </c>
      <c r="D1647" s="2">
        <v>237444000000</v>
      </c>
      <c r="E1647" s="2">
        <v>232493000000</v>
      </c>
      <c r="F1647" s="2">
        <v>233181000000</v>
      </c>
      <c r="G1647" s="2">
        <v>233851000000</v>
      </c>
      <c r="H1647" s="2">
        <v>232353000000</v>
      </c>
      <c r="I1647" s="2">
        <v>230758000000</v>
      </c>
      <c r="J1647" s="2">
        <v>229019000000</v>
      </c>
      <c r="K1647" s="2">
        <v>226996000000</v>
      </c>
      <c r="L1647" s="2">
        <v>224786000000</v>
      </c>
      <c r="M1647" s="2">
        <v>222432000000</v>
      </c>
      <c r="N1647" s="2">
        <v>219678000000</v>
      </c>
      <c r="O1647" s="2">
        <v>216814000000</v>
      </c>
      <c r="P1647" s="2">
        <v>213840000000</v>
      </c>
      <c r="Q1647" s="2">
        <v>210634000000</v>
      </c>
      <c r="R1647" s="2">
        <v>207023000000</v>
      </c>
      <c r="S1647" s="2">
        <v>202995000000</v>
      </c>
      <c r="T1647" s="2">
        <v>199569000000</v>
      </c>
      <c r="U1647" s="2">
        <v>196733000000</v>
      </c>
      <c r="V1647" s="2">
        <v>193610000000</v>
      </c>
      <c r="W1647" s="2">
        <v>191265000000</v>
      </c>
      <c r="X1647" s="2">
        <v>189099000000</v>
      </c>
      <c r="Y1647" s="2">
        <v>186984000000</v>
      </c>
      <c r="Z1647" s="2">
        <v>184879000000</v>
      </c>
      <c r="AA1647" s="2">
        <v>183121000000</v>
      </c>
      <c r="AB1647" s="2">
        <v>181729000000</v>
      </c>
      <c r="AC1647" s="2">
        <v>180398000000</v>
      </c>
      <c r="AD1647" s="2">
        <v>178828000000</v>
      </c>
      <c r="AE1647" s="2">
        <v>177086000000</v>
      </c>
      <c r="AF1647" s="2">
        <v>175463000000</v>
      </c>
      <c r="AG1647" s="2">
        <v>173958000000</v>
      </c>
    </row>
    <row r="1648" spans="1:33">
      <c r="A1648" s="115" t="s">
        <v>1666</v>
      </c>
      <c r="B1648" s="115" t="s">
        <v>19</v>
      </c>
      <c r="C1648" s="2">
        <v>1712470000000</v>
      </c>
      <c r="D1648" s="2">
        <v>1698610000000</v>
      </c>
      <c r="E1648" s="2">
        <v>1662180000000</v>
      </c>
      <c r="F1648" s="2">
        <v>1667180000000</v>
      </c>
      <c r="G1648" s="2">
        <v>1672010000000</v>
      </c>
      <c r="H1648" s="2">
        <v>1661160000000</v>
      </c>
      <c r="I1648" s="2">
        <v>1649650000000</v>
      </c>
      <c r="J1648" s="2">
        <v>1637130000000</v>
      </c>
      <c r="K1648" s="2">
        <v>1622530000000</v>
      </c>
      <c r="L1648" s="2">
        <v>1606600000000</v>
      </c>
      <c r="M1648" s="2">
        <v>1589640000000</v>
      </c>
      <c r="N1648" s="2">
        <v>1569770000000</v>
      </c>
      <c r="O1648" s="2">
        <v>1549090000000</v>
      </c>
      <c r="P1648" s="2">
        <v>1527610000000</v>
      </c>
      <c r="Q1648" s="2">
        <v>1504440000000</v>
      </c>
      <c r="R1648" s="2">
        <v>1478320000000</v>
      </c>
      <c r="S1648" s="2">
        <v>1449200000000</v>
      </c>
      <c r="T1648" s="2">
        <v>1424410000000</v>
      </c>
      <c r="U1648" s="2">
        <v>1403910000000</v>
      </c>
      <c r="V1648" s="2">
        <v>1381320000000</v>
      </c>
      <c r="W1648" s="2">
        <v>1364360000000</v>
      </c>
      <c r="X1648" s="2">
        <v>1348700000000</v>
      </c>
      <c r="Y1648" s="2">
        <v>1333410000000</v>
      </c>
      <c r="Z1648" s="2">
        <v>1318180000000</v>
      </c>
      <c r="AA1648" s="2">
        <v>1305480000000</v>
      </c>
      <c r="AB1648" s="2">
        <v>1295430000000</v>
      </c>
      <c r="AC1648" s="2">
        <v>1285810000000</v>
      </c>
      <c r="AD1648" s="2">
        <v>1274460000000</v>
      </c>
      <c r="AE1648" s="2">
        <v>1261860000000</v>
      </c>
      <c r="AF1648" s="2">
        <v>1250120000000</v>
      </c>
      <c r="AG1648" s="2">
        <v>1239230000000</v>
      </c>
    </row>
    <row r="1649" spans="1:33">
      <c r="A1649" s="115" t="s">
        <v>1667</v>
      </c>
      <c r="B1649" s="115" t="s">
        <v>19</v>
      </c>
      <c r="C1649" s="2">
        <v>233937000000</v>
      </c>
      <c r="D1649" s="2">
        <v>231759000000</v>
      </c>
      <c r="E1649" s="2">
        <v>235292000000</v>
      </c>
      <c r="F1649" s="2">
        <v>234710000000</v>
      </c>
      <c r="G1649" s="2">
        <v>234504000000</v>
      </c>
      <c r="H1649" s="2">
        <v>233833000000</v>
      </c>
      <c r="I1649" s="2">
        <v>232869000000</v>
      </c>
      <c r="J1649" s="2">
        <v>231706000000</v>
      </c>
      <c r="K1649" s="2">
        <v>230644000000</v>
      </c>
      <c r="L1649" s="2">
        <v>229505000000</v>
      </c>
      <c r="M1649" s="2">
        <v>228134000000</v>
      </c>
      <c r="N1649" s="2">
        <v>226858000000</v>
      </c>
      <c r="O1649" s="2">
        <v>225651000000</v>
      </c>
      <c r="P1649" s="2">
        <v>224515000000</v>
      </c>
      <c r="Q1649" s="2">
        <v>223405000000</v>
      </c>
      <c r="R1649" s="2">
        <v>222351000000</v>
      </c>
      <c r="S1649" s="2">
        <v>221256000000</v>
      </c>
      <c r="T1649" s="2">
        <v>220295000000</v>
      </c>
      <c r="U1649" s="2">
        <v>219363000000</v>
      </c>
      <c r="V1649" s="2">
        <v>218504000000</v>
      </c>
      <c r="W1649" s="2">
        <v>217793000000</v>
      </c>
      <c r="X1649" s="2">
        <v>217109000000</v>
      </c>
      <c r="Y1649" s="2">
        <v>216360000000</v>
      </c>
      <c r="Z1649" s="2">
        <v>215706000000</v>
      </c>
      <c r="AA1649" s="2">
        <v>215019000000</v>
      </c>
      <c r="AB1649" s="2">
        <v>214459000000</v>
      </c>
      <c r="AC1649" s="2">
        <v>213914000000</v>
      </c>
      <c r="AD1649" s="2">
        <v>213337000000</v>
      </c>
      <c r="AE1649" s="2">
        <v>212796000000</v>
      </c>
      <c r="AF1649" s="2">
        <v>212255000000</v>
      </c>
      <c r="AG1649" s="2">
        <v>211736000000</v>
      </c>
    </row>
    <row r="1650" spans="1:33">
      <c r="A1650" s="115" t="s">
        <v>1668</v>
      </c>
      <c r="B1650" s="115" t="s">
        <v>19</v>
      </c>
      <c r="C1650" s="2">
        <v>296546000000</v>
      </c>
      <c r="D1650" s="2">
        <v>293413000000</v>
      </c>
      <c r="E1650" s="2">
        <v>289355000000</v>
      </c>
      <c r="F1650" s="2">
        <v>290099000000</v>
      </c>
      <c r="G1650" s="2">
        <v>290909000000</v>
      </c>
      <c r="H1650" s="2">
        <v>289354000000</v>
      </c>
      <c r="I1650" s="2">
        <v>287613000000</v>
      </c>
      <c r="J1650" s="2">
        <v>285656000000</v>
      </c>
      <c r="K1650" s="2">
        <v>283424000000</v>
      </c>
      <c r="L1650" s="2">
        <v>280976000000</v>
      </c>
      <c r="M1650" s="2">
        <v>278318000000</v>
      </c>
      <c r="N1650" s="2">
        <v>275274000000</v>
      </c>
      <c r="O1650" s="2">
        <v>272133000000</v>
      </c>
      <c r="P1650" s="2">
        <v>268891000000</v>
      </c>
      <c r="Q1650" s="2">
        <v>265416000000</v>
      </c>
      <c r="R1650" s="2">
        <v>261532000000</v>
      </c>
      <c r="S1650" s="2">
        <v>257209000000</v>
      </c>
      <c r="T1650" s="2">
        <v>253535000000</v>
      </c>
      <c r="U1650" s="2">
        <v>250474000000</v>
      </c>
      <c r="V1650" s="2">
        <v>247132000000</v>
      </c>
      <c r="W1650" s="2">
        <v>244626000000</v>
      </c>
      <c r="X1650" s="2">
        <v>242307000000</v>
      </c>
      <c r="Y1650" s="2">
        <v>240023000000</v>
      </c>
      <c r="Z1650" s="2">
        <v>237768000000</v>
      </c>
      <c r="AA1650" s="2">
        <v>235861000000</v>
      </c>
      <c r="AB1650" s="2">
        <v>234363000000</v>
      </c>
      <c r="AC1650" s="2">
        <v>232929000000</v>
      </c>
      <c r="AD1650" s="2">
        <v>231242000000</v>
      </c>
      <c r="AE1650" s="2">
        <v>229385000000</v>
      </c>
      <c r="AF1650" s="2">
        <v>227653000000</v>
      </c>
      <c r="AG1650" s="2">
        <v>226047000000</v>
      </c>
    </row>
    <row r="1651" spans="1:33">
      <c r="A1651" s="115" t="s">
        <v>1669</v>
      </c>
      <c r="B1651" s="115" t="s">
        <v>19</v>
      </c>
      <c r="C1651" s="2">
        <v>289729000000</v>
      </c>
      <c r="D1651" s="2">
        <v>286692000000</v>
      </c>
      <c r="E1651" s="2">
        <v>282585000000</v>
      </c>
      <c r="F1651" s="2">
        <v>283325000000</v>
      </c>
      <c r="G1651" s="2">
        <v>284123000000</v>
      </c>
      <c r="H1651" s="2">
        <v>282586000000</v>
      </c>
      <c r="I1651" s="2">
        <v>280871000000</v>
      </c>
      <c r="J1651" s="2">
        <v>278946000000</v>
      </c>
      <c r="K1651" s="2">
        <v>276747000000</v>
      </c>
      <c r="L1651" s="2">
        <v>274336000000</v>
      </c>
      <c r="M1651" s="2">
        <v>271722000000</v>
      </c>
      <c r="N1651" s="2">
        <v>268722000000</v>
      </c>
      <c r="O1651" s="2">
        <v>265626000000</v>
      </c>
      <c r="P1651" s="2">
        <v>262427000000</v>
      </c>
      <c r="Q1651" s="2">
        <v>258997000000</v>
      </c>
      <c r="R1651" s="2">
        <v>255160000000</v>
      </c>
      <c r="S1651" s="2">
        <v>250888000000</v>
      </c>
      <c r="T1651" s="2">
        <v>247258000000</v>
      </c>
      <c r="U1651" s="2">
        <v>244235000000</v>
      </c>
      <c r="V1651" s="2">
        <v>240933000000</v>
      </c>
      <c r="W1651" s="2">
        <v>238457000000</v>
      </c>
      <c r="X1651" s="2">
        <v>236166000000</v>
      </c>
      <c r="Y1651" s="2">
        <v>233910000000</v>
      </c>
      <c r="Z1651" s="2">
        <v>231683000000</v>
      </c>
      <c r="AA1651" s="2">
        <v>229801000000</v>
      </c>
      <c r="AB1651" s="2">
        <v>228321000000</v>
      </c>
      <c r="AC1651" s="2">
        <v>226906000000</v>
      </c>
      <c r="AD1651" s="2">
        <v>225240000000</v>
      </c>
      <c r="AE1651" s="2">
        <v>223405000000</v>
      </c>
      <c r="AF1651" s="2">
        <v>221694000000</v>
      </c>
      <c r="AG1651" s="2">
        <v>220107000000</v>
      </c>
    </row>
    <row r="1652" spans="1:33">
      <c r="A1652" s="115" t="s">
        <v>1670</v>
      </c>
      <c r="B1652" s="115" t="s">
        <v>19</v>
      </c>
      <c r="C1652" s="2">
        <v>19230900000</v>
      </c>
      <c r="D1652" s="2">
        <v>19757200000</v>
      </c>
      <c r="E1652" s="2">
        <v>19573900000</v>
      </c>
      <c r="F1652" s="2">
        <v>19370900000</v>
      </c>
      <c r="G1652" s="2">
        <v>19186600000</v>
      </c>
      <c r="H1652" s="2">
        <v>18968500000</v>
      </c>
      <c r="I1652" s="2">
        <v>18757900000</v>
      </c>
      <c r="J1652" s="2">
        <v>18559600000</v>
      </c>
      <c r="K1652" s="2">
        <v>18366800000</v>
      </c>
      <c r="L1652" s="2">
        <v>18174600000</v>
      </c>
      <c r="M1652" s="2">
        <v>17977000000</v>
      </c>
      <c r="N1652" s="2">
        <v>17773600000</v>
      </c>
      <c r="O1652" s="2">
        <v>17570800000</v>
      </c>
      <c r="P1652" s="2">
        <v>17373200000</v>
      </c>
      <c r="Q1652" s="2">
        <v>17172400000</v>
      </c>
      <c r="R1652" s="2">
        <v>16972200000</v>
      </c>
      <c r="S1652" s="2">
        <v>16764200000</v>
      </c>
      <c r="T1652" s="2">
        <v>16573600000</v>
      </c>
      <c r="U1652" s="2">
        <v>16396400000</v>
      </c>
      <c r="V1652" s="2">
        <v>16220300000</v>
      </c>
      <c r="W1652" s="2">
        <v>16064900000</v>
      </c>
      <c r="X1652" s="2">
        <v>15916700000</v>
      </c>
      <c r="Y1652" s="2">
        <v>15770400000</v>
      </c>
      <c r="Z1652" s="2">
        <v>15630100000</v>
      </c>
      <c r="AA1652" s="2">
        <v>15498200000</v>
      </c>
      <c r="AB1652" s="2">
        <v>15376300000</v>
      </c>
      <c r="AC1652" s="2">
        <v>15257500000</v>
      </c>
      <c r="AD1652" s="2">
        <v>15132400000</v>
      </c>
      <c r="AE1652" s="2">
        <v>15006800000</v>
      </c>
      <c r="AF1652" s="2">
        <v>14880400000</v>
      </c>
      <c r="AG1652" s="2">
        <v>14759100000</v>
      </c>
    </row>
    <row r="1653" spans="1:33">
      <c r="A1653" s="115" t="s">
        <v>1671</v>
      </c>
      <c r="B1653" s="115" t="s">
        <v>19</v>
      </c>
      <c r="C1653" s="2">
        <v>15066700000</v>
      </c>
      <c r="D1653" s="2">
        <v>14938400000</v>
      </c>
      <c r="E1653" s="2">
        <v>14680300000</v>
      </c>
      <c r="F1653" s="2">
        <v>14714600000</v>
      </c>
      <c r="G1653" s="2">
        <v>14750300000</v>
      </c>
      <c r="H1653" s="2">
        <v>14659900000</v>
      </c>
      <c r="I1653" s="2">
        <v>14562100000</v>
      </c>
      <c r="J1653" s="2">
        <v>14454900000</v>
      </c>
      <c r="K1653" s="2">
        <v>14332300000</v>
      </c>
      <c r="L1653" s="2">
        <v>14198800000</v>
      </c>
      <c r="M1653" s="2">
        <v>14055800000</v>
      </c>
      <c r="N1653" s="2">
        <v>13890800000</v>
      </c>
      <c r="O1653" s="2">
        <v>13720000000</v>
      </c>
      <c r="P1653" s="2">
        <v>13543200000</v>
      </c>
      <c r="Q1653" s="2">
        <v>13353500000</v>
      </c>
      <c r="R1653" s="2">
        <v>13141100000</v>
      </c>
      <c r="S1653" s="2">
        <v>12904700000</v>
      </c>
      <c r="T1653" s="2">
        <v>12703400000</v>
      </c>
      <c r="U1653" s="2">
        <v>12535800000</v>
      </c>
      <c r="V1653" s="2">
        <v>12352400000</v>
      </c>
      <c r="W1653" s="2">
        <v>12214100000</v>
      </c>
      <c r="X1653" s="2">
        <v>12086200000</v>
      </c>
      <c r="Y1653" s="2">
        <v>11960600000</v>
      </c>
      <c r="Z1653" s="2">
        <v>11836200000</v>
      </c>
      <c r="AA1653" s="2">
        <v>11731300000</v>
      </c>
      <c r="AB1653" s="2">
        <v>11648000000</v>
      </c>
      <c r="AC1653" s="2">
        <v>11568300000</v>
      </c>
      <c r="AD1653" s="2">
        <v>11474900000</v>
      </c>
      <c r="AE1653" s="2">
        <v>11371900000</v>
      </c>
      <c r="AF1653" s="2">
        <v>11275600000</v>
      </c>
      <c r="AG1653" s="2">
        <v>11186200000</v>
      </c>
    </row>
    <row r="1654" spans="1:33">
      <c r="A1654" s="115" t="s">
        <v>1672</v>
      </c>
      <c r="B1654" s="115" t="s">
        <v>19</v>
      </c>
      <c r="C1654" s="2">
        <v>157448000000</v>
      </c>
      <c r="D1654" s="2">
        <v>155638000000</v>
      </c>
      <c r="E1654" s="2">
        <v>153699000000</v>
      </c>
      <c r="F1654" s="2">
        <v>154112000000</v>
      </c>
      <c r="G1654" s="2">
        <v>154568000000</v>
      </c>
      <c r="H1654" s="2">
        <v>153791000000</v>
      </c>
      <c r="I1654" s="2">
        <v>152906000000</v>
      </c>
      <c r="J1654" s="2">
        <v>151899000000</v>
      </c>
      <c r="K1654" s="2">
        <v>150752000000</v>
      </c>
      <c r="L1654" s="2">
        <v>149490000000</v>
      </c>
      <c r="M1654" s="2">
        <v>148112000000</v>
      </c>
      <c r="N1654" s="2">
        <v>146538000000</v>
      </c>
      <c r="O1654" s="2">
        <v>144916000000</v>
      </c>
      <c r="P1654" s="2">
        <v>143244000000</v>
      </c>
      <c r="Q1654" s="2">
        <v>141452000000</v>
      </c>
      <c r="R1654" s="2">
        <v>139451000000</v>
      </c>
      <c r="S1654" s="2">
        <v>137222000000</v>
      </c>
      <c r="T1654" s="2">
        <v>135331000000</v>
      </c>
      <c r="U1654" s="2">
        <v>133754000000</v>
      </c>
      <c r="V1654" s="2">
        <v>132035000000</v>
      </c>
      <c r="W1654" s="2">
        <v>130749000000</v>
      </c>
      <c r="X1654" s="2">
        <v>129559000000</v>
      </c>
      <c r="Y1654" s="2">
        <v>128385000000</v>
      </c>
      <c r="Z1654" s="2">
        <v>127228000000</v>
      </c>
      <c r="AA1654" s="2">
        <v>126248000000</v>
      </c>
      <c r="AB1654" s="2">
        <v>125481000000</v>
      </c>
      <c r="AC1654" s="2">
        <v>124748000000</v>
      </c>
      <c r="AD1654" s="2">
        <v>123884000000</v>
      </c>
      <c r="AE1654" s="2">
        <v>122934000000</v>
      </c>
      <c r="AF1654" s="2">
        <v>122048000000</v>
      </c>
      <c r="AG1654" s="2">
        <v>121227000000</v>
      </c>
    </row>
    <row r="1655" spans="1:33">
      <c r="A1655" s="115" t="s">
        <v>1673</v>
      </c>
      <c r="B1655" s="115" t="s">
        <v>19</v>
      </c>
      <c r="C1655" s="2">
        <v>6107320000</v>
      </c>
      <c r="D1655" s="2">
        <v>6111270000</v>
      </c>
      <c r="E1655" s="2">
        <v>6212500000</v>
      </c>
      <c r="F1655" s="2">
        <v>6180610000</v>
      </c>
      <c r="G1655" s="2">
        <v>6159600000</v>
      </c>
      <c r="H1655" s="2">
        <v>6136670000</v>
      </c>
      <c r="I1655" s="2">
        <v>6107580000</v>
      </c>
      <c r="J1655" s="2">
        <v>6075350000</v>
      </c>
      <c r="K1655" s="2">
        <v>6047220000</v>
      </c>
      <c r="L1655" s="2">
        <v>6017930000</v>
      </c>
      <c r="M1655" s="2">
        <v>5982640000</v>
      </c>
      <c r="N1655" s="2">
        <v>5951280000</v>
      </c>
      <c r="O1655" s="2">
        <v>5922610000</v>
      </c>
      <c r="P1655" s="2">
        <v>5896790000</v>
      </c>
      <c r="Q1655" s="2">
        <v>5872810000</v>
      </c>
      <c r="R1655" s="2">
        <v>5852730000</v>
      </c>
      <c r="S1655" s="2">
        <v>5833520000</v>
      </c>
      <c r="T1655" s="2">
        <v>5815360000</v>
      </c>
      <c r="U1655" s="2">
        <v>5795650000</v>
      </c>
      <c r="V1655" s="2">
        <v>5779390000</v>
      </c>
      <c r="W1655" s="2">
        <v>5764100000</v>
      </c>
      <c r="X1655" s="2">
        <v>5749160000</v>
      </c>
      <c r="Y1655" s="2">
        <v>5732480000</v>
      </c>
      <c r="Z1655" s="2">
        <v>5718680000</v>
      </c>
      <c r="AA1655" s="2">
        <v>5702780000</v>
      </c>
      <c r="AB1655" s="2">
        <v>5688780000</v>
      </c>
      <c r="AC1655" s="2">
        <v>5674900000</v>
      </c>
      <c r="AD1655" s="2">
        <v>5661110000</v>
      </c>
      <c r="AE1655" s="2">
        <v>5649120000</v>
      </c>
      <c r="AF1655" s="2">
        <v>5636430000</v>
      </c>
      <c r="AG1655" s="2">
        <v>5623920000</v>
      </c>
    </row>
    <row r="1656" spans="1:33">
      <c r="A1656" s="115" t="s">
        <v>1674</v>
      </c>
      <c r="B1656" s="115" t="s">
        <v>19</v>
      </c>
      <c r="C1656" s="2">
        <v>823318000</v>
      </c>
      <c r="D1656" s="2">
        <v>834415000</v>
      </c>
      <c r="E1656" s="2">
        <v>843388000</v>
      </c>
      <c r="F1656" s="2">
        <v>836590000</v>
      </c>
      <c r="G1656" s="2">
        <v>831180000</v>
      </c>
      <c r="H1656" s="2">
        <v>826055000</v>
      </c>
      <c r="I1656" s="2">
        <v>820516000</v>
      </c>
      <c r="J1656" s="2">
        <v>814961000</v>
      </c>
      <c r="K1656" s="2">
        <v>810000000</v>
      </c>
      <c r="L1656" s="2">
        <v>805000000</v>
      </c>
      <c r="M1656" s="2">
        <v>799346000</v>
      </c>
      <c r="N1656" s="2">
        <v>794145000</v>
      </c>
      <c r="O1656" s="2">
        <v>789292000</v>
      </c>
      <c r="P1656" s="2">
        <v>784869000</v>
      </c>
      <c r="Q1656" s="2">
        <v>780689000</v>
      </c>
      <c r="R1656" s="2">
        <v>777111000</v>
      </c>
      <c r="S1656" s="2">
        <v>773700000</v>
      </c>
      <c r="T1656" s="2">
        <v>770377000</v>
      </c>
      <c r="U1656" s="2">
        <v>766853000</v>
      </c>
      <c r="V1656" s="2">
        <v>763816000</v>
      </c>
      <c r="W1656" s="2">
        <v>760862000</v>
      </c>
      <c r="X1656" s="2">
        <v>757992000</v>
      </c>
      <c r="Y1656" s="2">
        <v>754962000</v>
      </c>
      <c r="Z1656" s="2">
        <v>752321000</v>
      </c>
      <c r="AA1656" s="2">
        <v>749456000</v>
      </c>
      <c r="AB1656" s="2">
        <v>746772000</v>
      </c>
      <c r="AC1656" s="2">
        <v>744113000</v>
      </c>
      <c r="AD1656" s="2">
        <v>741473000</v>
      </c>
      <c r="AE1656" s="2">
        <v>739078000</v>
      </c>
      <c r="AF1656" s="2">
        <v>736544000</v>
      </c>
      <c r="AG1656" s="2">
        <v>734056000</v>
      </c>
    </row>
    <row r="1657" spans="1:33">
      <c r="A1657" s="115" t="s">
        <v>1675</v>
      </c>
      <c r="B1657" s="115" t="s">
        <v>19</v>
      </c>
      <c r="C1657" s="115">
        <v>0</v>
      </c>
      <c r="D1657" s="115">
        <v>0</v>
      </c>
      <c r="E1657" s="115">
        <v>0</v>
      </c>
      <c r="F1657" s="115">
        <v>0</v>
      </c>
      <c r="G1657" s="115">
        <v>0</v>
      </c>
      <c r="H1657" s="115">
        <v>0</v>
      </c>
      <c r="I1657" s="115">
        <v>0</v>
      </c>
      <c r="J1657" s="115">
        <v>0</v>
      </c>
      <c r="K1657" s="115">
        <v>0</v>
      </c>
      <c r="L1657" s="115">
        <v>0</v>
      </c>
      <c r="M1657" s="115">
        <v>0</v>
      </c>
      <c r="N1657" s="115">
        <v>0</v>
      </c>
      <c r="O1657" s="115">
        <v>0</v>
      </c>
      <c r="P1657" s="115">
        <v>0</v>
      </c>
      <c r="Q1657" s="115">
        <v>0</v>
      </c>
      <c r="R1657" s="115">
        <v>0</v>
      </c>
      <c r="S1657" s="115">
        <v>0</v>
      </c>
      <c r="T1657" s="115">
        <v>0</v>
      </c>
      <c r="U1657" s="115">
        <v>0</v>
      </c>
      <c r="V1657" s="115">
        <v>0</v>
      </c>
      <c r="W1657" s="115">
        <v>0</v>
      </c>
      <c r="X1657" s="115">
        <v>0</v>
      </c>
      <c r="Y1657" s="115">
        <v>0</v>
      </c>
      <c r="Z1657" s="115">
        <v>0</v>
      </c>
      <c r="AA1657" s="115">
        <v>0</v>
      </c>
      <c r="AB1657" s="115">
        <v>0</v>
      </c>
      <c r="AC1657" s="115">
        <v>0</v>
      </c>
      <c r="AD1657" s="115">
        <v>0</v>
      </c>
      <c r="AE1657" s="115">
        <v>0</v>
      </c>
      <c r="AF1657" s="115">
        <v>0</v>
      </c>
      <c r="AG1657" s="115">
        <v>0</v>
      </c>
    </row>
    <row r="1658" spans="1:33">
      <c r="A1658" s="115" t="s">
        <v>1676</v>
      </c>
      <c r="B1658" s="115" t="s">
        <v>19</v>
      </c>
      <c r="C1658" s="2">
        <v>64299600000000</v>
      </c>
      <c r="D1658" s="2">
        <v>63554100000000</v>
      </c>
      <c r="E1658" s="2">
        <v>64965000000000</v>
      </c>
      <c r="F1658" s="2">
        <v>64804800000000</v>
      </c>
      <c r="G1658" s="2">
        <v>64771700000000</v>
      </c>
      <c r="H1658" s="2">
        <v>64674700000000</v>
      </c>
      <c r="I1658" s="2">
        <v>64471100000000</v>
      </c>
      <c r="J1658" s="2">
        <v>64227900000000</v>
      </c>
      <c r="K1658" s="2">
        <v>64001600000000</v>
      </c>
      <c r="L1658" s="2">
        <v>63770800000000</v>
      </c>
      <c r="M1658" s="2">
        <v>63463000000000</v>
      </c>
      <c r="N1658" s="2">
        <v>63201600000000</v>
      </c>
      <c r="O1658" s="2">
        <v>62968600000000</v>
      </c>
      <c r="P1658" s="2">
        <v>62766300000000</v>
      </c>
      <c r="Q1658" s="2">
        <v>62575100000000</v>
      </c>
      <c r="R1658" s="2">
        <v>62430500000000</v>
      </c>
      <c r="S1658" s="2">
        <v>62287100000000</v>
      </c>
      <c r="T1658" s="2">
        <v>62141300000000</v>
      </c>
      <c r="U1658" s="2">
        <v>62016600000000</v>
      </c>
      <c r="V1658" s="2">
        <v>61899900000000</v>
      </c>
      <c r="W1658" s="2">
        <v>61804600000000</v>
      </c>
      <c r="X1658" s="2">
        <v>61699400000000</v>
      </c>
      <c r="Y1658" s="2">
        <v>61591100000000</v>
      </c>
      <c r="Z1658" s="2">
        <v>61479800000000</v>
      </c>
      <c r="AA1658" s="2">
        <v>61375000000000</v>
      </c>
      <c r="AB1658" s="2">
        <v>61279700000000</v>
      </c>
      <c r="AC1658" s="2">
        <v>61190800000000</v>
      </c>
      <c r="AD1658" s="2">
        <v>61103700000000</v>
      </c>
      <c r="AE1658" s="2">
        <v>61029000000000</v>
      </c>
      <c r="AF1658" s="2">
        <v>60948100000000</v>
      </c>
      <c r="AG1658" s="2">
        <v>60862100000000</v>
      </c>
    </row>
    <row r="1659" spans="1:33">
      <c r="A1659" s="115" t="s">
        <v>1677</v>
      </c>
      <c r="B1659" s="115" t="s">
        <v>19</v>
      </c>
      <c r="C1659" s="2">
        <v>59406200000</v>
      </c>
      <c r="D1659" s="2">
        <v>58927000000</v>
      </c>
      <c r="E1659" s="2">
        <v>57687500000</v>
      </c>
      <c r="F1659" s="2">
        <v>57865600000</v>
      </c>
      <c r="G1659" s="2">
        <v>58030600000</v>
      </c>
      <c r="H1659" s="2">
        <v>57664900000</v>
      </c>
      <c r="I1659" s="2">
        <v>57253600000</v>
      </c>
      <c r="J1659" s="2">
        <v>56838000000</v>
      </c>
      <c r="K1659" s="2">
        <v>56334300000</v>
      </c>
      <c r="L1659" s="2">
        <v>55782400000</v>
      </c>
      <c r="M1659" s="2">
        <v>55200000000</v>
      </c>
      <c r="N1659" s="2">
        <v>54508600000</v>
      </c>
      <c r="O1659" s="2">
        <v>53807700000</v>
      </c>
      <c r="P1659" s="2">
        <v>53061500000</v>
      </c>
      <c r="Q1659" s="2">
        <v>52268600000</v>
      </c>
      <c r="R1659" s="2">
        <v>51366200000</v>
      </c>
      <c r="S1659" s="2">
        <v>50374400000</v>
      </c>
      <c r="T1659" s="2">
        <v>49513600000</v>
      </c>
      <c r="U1659" s="2">
        <v>48815300000</v>
      </c>
      <c r="V1659" s="2">
        <v>48046100000</v>
      </c>
      <c r="W1659" s="2">
        <v>47469200000</v>
      </c>
      <c r="X1659" s="2">
        <v>46933000000</v>
      </c>
      <c r="Y1659" s="2">
        <v>46402400000</v>
      </c>
      <c r="Z1659" s="2">
        <v>45883300000</v>
      </c>
      <c r="AA1659" s="2">
        <v>45436200000</v>
      </c>
      <c r="AB1659" s="2">
        <v>45097000000</v>
      </c>
      <c r="AC1659" s="2">
        <v>44764400000</v>
      </c>
      <c r="AD1659" s="2">
        <v>44378300000</v>
      </c>
      <c r="AE1659" s="2">
        <v>43939800000</v>
      </c>
      <c r="AF1659" s="2">
        <v>43548300000</v>
      </c>
      <c r="AG1659" s="2">
        <v>43174200000</v>
      </c>
    </row>
    <row r="1660" spans="1:33">
      <c r="A1660" s="115" t="s">
        <v>1678</v>
      </c>
      <c r="B1660" s="115" t="s">
        <v>19</v>
      </c>
      <c r="C1660" s="2">
        <v>424900000000</v>
      </c>
      <c r="D1660" s="2">
        <v>421549000000</v>
      </c>
      <c r="E1660" s="2">
        <v>412430000000</v>
      </c>
      <c r="F1660" s="2">
        <v>413723000000</v>
      </c>
      <c r="G1660" s="2">
        <v>414911000000</v>
      </c>
      <c r="H1660" s="2">
        <v>412263000000</v>
      </c>
      <c r="I1660" s="2">
        <v>409296000000</v>
      </c>
      <c r="J1660" s="2">
        <v>406303000000</v>
      </c>
      <c r="K1660" s="2">
        <v>402670000000</v>
      </c>
      <c r="L1660" s="2">
        <v>398689000000</v>
      </c>
      <c r="M1660" s="2">
        <v>394495000000</v>
      </c>
      <c r="N1660" s="2">
        <v>389506000000</v>
      </c>
      <c r="O1660" s="2">
        <v>384445000000</v>
      </c>
      <c r="P1660" s="2">
        <v>379055000000</v>
      </c>
      <c r="Q1660" s="2">
        <v>373325000000</v>
      </c>
      <c r="R1660" s="2">
        <v>366799000000</v>
      </c>
      <c r="S1660" s="2">
        <v>359626000000</v>
      </c>
      <c r="T1660" s="2">
        <v>353401000000</v>
      </c>
      <c r="U1660" s="2">
        <v>348351000000</v>
      </c>
      <c r="V1660" s="2">
        <v>342787000000</v>
      </c>
      <c r="W1660" s="2">
        <v>338614000000</v>
      </c>
      <c r="X1660" s="2">
        <v>334737000000</v>
      </c>
      <c r="Y1660" s="2">
        <v>330901000000</v>
      </c>
      <c r="Z1660" s="2">
        <v>327149000000</v>
      </c>
      <c r="AA1660" s="2">
        <v>323917000000</v>
      </c>
      <c r="AB1660" s="2">
        <v>321467000000</v>
      </c>
      <c r="AC1660" s="2">
        <v>319063000000</v>
      </c>
      <c r="AD1660" s="2">
        <v>316272000000</v>
      </c>
      <c r="AE1660" s="2">
        <v>313099000000</v>
      </c>
      <c r="AF1660" s="2">
        <v>310269000000</v>
      </c>
      <c r="AG1660" s="2">
        <v>307564000000</v>
      </c>
    </row>
    <row r="1661" spans="1:33">
      <c r="A1661" s="115" t="s">
        <v>1679</v>
      </c>
      <c r="B1661" s="115" t="s">
        <v>19</v>
      </c>
      <c r="C1661" s="2">
        <v>58051800000</v>
      </c>
      <c r="D1661" s="2">
        <v>57516500000</v>
      </c>
      <c r="E1661" s="2">
        <v>58384200000</v>
      </c>
      <c r="F1661" s="2">
        <v>58240300000</v>
      </c>
      <c r="G1661" s="2">
        <v>58192500000</v>
      </c>
      <c r="H1661" s="2">
        <v>58027900000</v>
      </c>
      <c r="I1661" s="2">
        <v>57778500000</v>
      </c>
      <c r="J1661" s="2">
        <v>57502600000</v>
      </c>
      <c r="K1661" s="2">
        <v>57230600000</v>
      </c>
      <c r="L1661" s="2">
        <v>56951200000</v>
      </c>
      <c r="M1661" s="2">
        <v>56612100000</v>
      </c>
      <c r="N1661" s="2">
        <v>56293500000</v>
      </c>
      <c r="O1661" s="2">
        <v>55995300000</v>
      </c>
      <c r="P1661" s="2">
        <v>55714000000</v>
      </c>
      <c r="Q1661" s="2">
        <v>55434900000</v>
      </c>
      <c r="R1661" s="2">
        <v>55176300000</v>
      </c>
      <c r="S1661" s="2">
        <v>54906800000</v>
      </c>
      <c r="T1661" s="2">
        <v>54654200000</v>
      </c>
      <c r="U1661" s="2">
        <v>54440300000</v>
      </c>
      <c r="V1661" s="2">
        <v>54223700000</v>
      </c>
      <c r="W1661" s="2">
        <v>54049700000</v>
      </c>
      <c r="X1661" s="2">
        <v>53874700000</v>
      </c>
      <c r="Y1661" s="2">
        <v>53697900000</v>
      </c>
      <c r="Z1661" s="2">
        <v>53520800000</v>
      </c>
      <c r="AA1661" s="2">
        <v>53358700000</v>
      </c>
      <c r="AB1661" s="2">
        <v>53218900000</v>
      </c>
      <c r="AC1661" s="2">
        <v>53085300000</v>
      </c>
      <c r="AD1661" s="2">
        <v>52945800000</v>
      </c>
      <c r="AE1661" s="2">
        <v>52808200000</v>
      </c>
      <c r="AF1661" s="2">
        <v>52672700000</v>
      </c>
      <c r="AG1661" s="2">
        <v>52535800000</v>
      </c>
    </row>
    <row r="1662" spans="1:33">
      <c r="A1662" s="115" t="s">
        <v>1680</v>
      </c>
      <c r="B1662" s="115" t="s">
        <v>19</v>
      </c>
      <c r="C1662" s="2">
        <v>73581200000</v>
      </c>
      <c r="D1662" s="2">
        <v>72817200000</v>
      </c>
      <c r="E1662" s="2">
        <v>71796800000</v>
      </c>
      <c r="F1662" s="2">
        <v>71988900000</v>
      </c>
      <c r="G1662" s="2">
        <v>72189700000</v>
      </c>
      <c r="H1662" s="2">
        <v>71810400000</v>
      </c>
      <c r="I1662" s="2">
        <v>71359700000</v>
      </c>
      <c r="J1662" s="2">
        <v>70893800000</v>
      </c>
      <c r="K1662" s="2">
        <v>70336000000</v>
      </c>
      <c r="L1662" s="2">
        <v>69725400000</v>
      </c>
      <c r="M1662" s="2">
        <v>69068400000</v>
      </c>
      <c r="N1662" s="2">
        <v>68304400000</v>
      </c>
      <c r="O1662" s="2">
        <v>67534900000</v>
      </c>
      <c r="P1662" s="2">
        <v>66722600000</v>
      </c>
      <c r="Q1662" s="2">
        <v>65862000000</v>
      </c>
      <c r="R1662" s="2">
        <v>64892500000</v>
      </c>
      <c r="S1662" s="2">
        <v>63827700000</v>
      </c>
      <c r="T1662" s="2">
        <v>62901700000</v>
      </c>
      <c r="U1662" s="2">
        <v>62152500000</v>
      </c>
      <c r="V1662" s="2">
        <v>61328300000</v>
      </c>
      <c r="W1662" s="2">
        <v>60711900000</v>
      </c>
      <c r="X1662" s="2">
        <v>60136400000</v>
      </c>
      <c r="Y1662" s="2">
        <v>59565700000</v>
      </c>
      <c r="Z1662" s="2">
        <v>59006200000</v>
      </c>
      <c r="AA1662" s="2">
        <v>58524100000</v>
      </c>
      <c r="AB1662" s="2">
        <v>58158100000</v>
      </c>
      <c r="AC1662" s="2">
        <v>57800500000</v>
      </c>
      <c r="AD1662" s="2">
        <v>57386300000</v>
      </c>
      <c r="AE1662" s="2">
        <v>56918700000</v>
      </c>
      <c r="AF1662" s="2">
        <v>56499900000</v>
      </c>
      <c r="AG1662" s="2">
        <v>56098400000</v>
      </c>
    </row>
    <row r="1663" spans="1:33">
      <c r="A1663" s="115" t="s">
        <v>1681</v>
      </c>
      <c r="B1663" s="115" t="s">
        <v>19</v>
      </c>
      <c r="C1663" s="2">
        <v>71889600000</v>
      </c>
      <c r="D1663" s="2">
        <v>71149200000</v>
      </c>
      <c r="E1663" s="2">
        <v>70116800000</v>
      </c>
      <c r="F1663" s="2">
        <v>70307900000</v>
      </c>
      <c r="G1663" s="2">
        <v>70505800000</v>
      </c>
      <c r="H1663" s="2">
        <v>70130800000</v>
      </c>
      <c r="I1663" s="2">
        <v>69686900000</v>
      </c>
      <c r="J1663" s="2">
        <v>69228600000</v>
      </c>
      <c r="K1663" s="2">
        <v>68679300000</v>
      </c>
      <c r="L1663" s="2">
        <v>68077700000</v>
      </c>
      <c r="M1663" s="2">
        <v>67431600000</v>
      </c>
      <c r="N1663" s="2">
        <v>66678700000</v>
      </c>
      <c r="O1663" s="2">
        <v>65920100000</v>
      </c>
      <c r="P1663" s="2">
        <v>65118600000</v>
      </c>
      <c r="Q1663" s="2">
        <v>64269200000</v>
      </c>
      <c r="R1663" s="2">
        <v>63311300000</v>
      </c>
      <c r="S1663" s="2">
        <v>62259200000</v>
      </c>
      <c r="T1663" s="2">
        <v>61344500000</v>
      </c>
      <c r="U1663" s="2">
        <v>60604300000</v>
      </c>
      <c r="V1663" s="2">
        <v>59789900000</v>
      </c>
      <c r="W1663" s="2">
        <v>59180800000</v>
      </c>
      <c r="X1663" s="2">
        <v>58612400000</v>
      </c>
      <c r="Y1663" s="2">
        <v>58048700000</v>
      </c>
      <c r="Z1663" s="2">
        <v>57496200000</v>
      </c>
      <c r="AA1663" s="2">
        <v>57020100000</v>
      </c>
      <c r="AB1663" s="2">
        <v>56658900000</v>
      </c>
      <c r="AC1663" s="2">
        <v>56305900000</v>
      </c>
      <c r="AD1663" s="2">
        <v>55896800000</v>
      </c>
      <c r="AE1663" s="2">
        <v>55434700000</v>
      </c>
      <c r="AF1663" s="2">
        <v>55021000000</v>
      </c>
      <c r="AG1663" s="2">
        <v>54624400000</v>
      </c>
    </row>
    <row r="1664" spans="1:33">
      <c r="A1664" s="115" t="s">
        <v>1682</v>
      </c>
      <c r="B1664" s="115" t="s">
        <v>19</v>
      </c>
      <c r="C1664" s="2">
        <v>4771810000</v>
      </c>
      <c r="D1664" s="2">
        <v>4903160000</v>
      </c>
      <c r="E1664" s="2">
        <v>4857180000</v>
      </c>
      <c r="F1664" s="2">
        <v>4806990000</v>
      </c>
      <c r="G1664" s="2">
        <v>4760890000</v>
      </c>
      <c r="H1664" s="2">
        <v>4707350000</v>
      </c>
      <c r="I1664" s="2">
        <v>4654450000</v>
      </c>
      <c r="J1664" s="2">
        <v>4605760000</v>
      </c>
      <c r="K1664" s="2">
        <v>4557830000</v>
      </c>
      <c r="L1664" s="2">
        <v>4510410000</v>
      </c>
      <c r="M1664" s="2">
        <v>4461190000</v>
      </c>
      <c r="N1664" s="2">
        <v>4410350000</v>
      </c>
      <c r="O1664" s="2">
        <v>4360520000</v>
      </c>
      <c r="P1664" s="2">
        <v>4310960000</v>
      </c>
      <c r="Q1664" s="2">
        <v>4261240000</v>
      </c>
      <c r="R1664" s="2">
        <v>4211530000</v>
      </c>
      <c r="S1664" s="2">
        <v>4160510000</v>
      </c>
      <c r="T1664" s="2">
        <v>4112450000</v>
      </c>
      <c r="U1664" s="2">
        <v>4068810000</v>
      </c>
      <c r="V1664" s="2">
        <v>4025030000</v>
      </c>
      <c r="W1664" s="2">
        <v>3986750000</v>
      </c>
      <c r="X1664" s="2">
        <v>3950070000</v>
      </c>
      <c r="Y1664" s="2">
        <v>3913960000</v>
      </c>
      <c r="Z1664" s="2">
        <v>3878750000</v>
      </c>
      <c r="AA1664" s="2">
        <v>3845740000</v>
      </c>
      <c r="AB1664" s="2">
        <v>3815820000</v>
      </c>
      <c r="AC1664" s="2">
        <v>3786170000</v>
      </c>
      <c r="AD1664" s="2">
        <v>3755460000</v>
      </c>
      <c r="AE1664" s="2">
        <v>3723580000</v>
      </c>
      <c r="AF1664" s="2">
        <v>3692850000</v>
      </c>
      <c r="AG1664" s="2">
        <v>3662720000</v>
      </c>
    </row>
    <row r="1665" spans="1:33">
      <c r="A1665" s="115" t="s">
        <v>1683</v>
      </c>
      <c r="B1665" s="115" t="s">
        <v>19</v>
      </c>
      <c r="C1665" s="2">
        <v>3738420000</v>
      </c>
      <c r="D1665" s="2">
        <v>3707300000</v>
      </c>
      <c r="E1665" s="2">
        <v>3642580000</v>
      </c>
      <c r="F1665" s="2">
        <v>3651500000</v>
      </c>
      <c r="G1665" s="2">
        <v>3660310000</v>
      </c>
      <c r="H1665" s="2">
        <v>3638240000</v>
      </c>
      <c r="I1665" s="2">
        <v>3613020000</v>
      </c>
      <c r="J1665" s="2">
        <v>3587400000</v>
      </c>
      <c r="K1665" s="2">
        <v>3556830000</v>
      </c>
      <c r="L1665" s="2">
        <v>3523520000</v>
      </c>
      <c r="M1665" s="2">
        <v>3488160000</v>
      </c>
      <c r="N1665" s="2">
        <v>3446740000</v>
      </c>
      <c r="O1665" s="2">
        <v>3404910000</v>
      </c>
      <c r="P1665" s="2">
        <v>3360600000</v>
      </c>
      <c r="Q1665" s="2">
        <v>3313650000</v>
      </c>
      <c r="R1665" s="2">
        <v>3260590000</v>
      </c>
      <c r="S1665" s="2">
        <v>3202380000</v>
      </c>
      <c r="T1665" s="2">
        <v>3151730000</v>
      </c>
      <c r="U1665" s="2">
        <v>3110570000</v>
      </c>
      <c r="V1665" s="2">
        <v>3065370000</v>
      </c>
      <c r="W1665" s="2">
        <v>3031340000</v>
      </c>
      <c r="X1665" s="2">
        <v>2999630000</v>
      </c>
      <c r="Y1665" s="2">
        <v>2968210000</v>
      </c>
      <c r="Z1665" s="2">
        <v>2937430000</v>
      </c>
      <c r="AA1665" s="2">
        <v>2910840000</v>
      </c>
      <c r="AB1665" s="2">
        <v>2890520000</v>
      </c>
      <c r="AC1665" s="2">
        <v>2870620000</v>
      </c>
      <c r="AD1665" s="2">
        <v>2847650000</v>
      </c>
      <c r="AE1665" s="2">
        <v>2821710000</v>
      </c>
      <c r="AF1665" s="2">
        <v>2798460000</v>
      </c>
      <c r="AG1665" s="2">
        <v>2776180000</v>
      </c>
    </row>
    <row r="1666" spans="1:33">
      <c r="A1666" s="115" t="s">
        <v>1684</v>
      </c>
      <c r="B1666" s="115" t="s">
        <v>19</v>
      </c>
      <c r="C1666" s="2">
        <v>39067300000</v>
      </c>
      <c r="D1666" s="2">
        <v>38625200000</v>
      </c>
      <c r="E1666" s="2">
        <v>38136800000</v>
      </c>
      <c r="F1666" s="2">
        <v>38243200000</v>
      </c>
      <c r="G1666" s="2">
        <v>38356500000</v>
      </c>
      <c r="H1666" s="2">
        <v>38167000000</v>
      </c>
      <c r="I1666" s="2">
        <v>37937500000</v>
      </c>
      <c r="J1666" s="2">
        <v>37698300000</v>
      </c>
      <c r="K1666" s="2">
        <v>37411300000</v>
      </c>
      <c r="L1666" s="2">
        <v>37096500000</v>
      </c>
      <c r="M1666" s="2">
        <v>36755900000</v>
      </c>
      <c r="N1666" s="2">
        <v>36360900000</v>
      </c>
      <c r="O1666" s="2">
        <v>35963600000</v>
      </c>
      <c r="P1666" s="2">
        <v>35544600000</v>
      </c>
      <c r="Q1666" s="2">
        <v>35100800000</v>
      </c>
      <c r="R1666" s="2">
        <v>34601300000</v>
      </c>
      <c r="S1666" s="2">
        <v>34052400000</v>
      </c>
      <c r="T1666" s="2">
        <v>33575300000</v>
      </c>
      <c r="U1666" s="2">
        <v>33190000000</v>
      </c>
      <c r="V1666" s="2">
        <v>32765800000</v>
      </c>
      <c r="W1666" s="2">
        <v>32449600000</v>
      </c>
      <c r="X1666" s="2">
        <v>32154100000</v>
      </c>
      <c r="Y1666" s="2">
        <v>31860900000</v>
      </c>
      <c r="Z1666" s="2">
        <v>31573400000</v>
      </c>
      <c r="AA1666" s="2">
        <v>31325900000</v>
      </c>
      <c r="AB1666" s="2">
        <v>31138700000</v>
      </c>
      <c r="AC1666" s="2">
        <v>30955900000</v>
      </c>
      <c r="AD1666" s="2">
        <v>30743900000</v>
      </c>
      <c r="AE1666" s="2">
        <v>30504500000</v>
      </c>
      <c r="AF1666" s="2">
        <v>30290200000</v>
      </c>
      <c r="AG1666" s="2">
        <v>30084700000</v>
      </c>
    </row>
    <row r="1667" spans="1:33">
      <c r="A1667" s="115" t="s">
        <v>1685</v>
      </c>
      <c r="B1667" s="115" t="s">
        <v>19</v>
      </c>
      <c r="C1667" s="2">
        <v>1515560000</v>
      </c>
      <c r="D1667" s="2">
        <v>1516640000</v>
      </c>
      <c r="E1667" s="2">
        <v>1541570000</v>
      </c>
      <c r="F1667" s="2">
        <v>1533640000</v>
      </c>
      <c r="G1667" s="2">
        <v>1528490000</v>
      </c>
      <c r="H1667" s="2">
        <v>1522850000</v>
      </c>
      <c r="I1667" s="2">
        <v>1515430000</v>
      </c>
      <c r="J1667" s="2">
        <v>1507690000</v>
      </c>
      <c r="K1667" s="2">
        <v>1500510000</v>
      </c>
      <c r="L1667" s="2">
        <v>1493370000</v>
      </c>
      <c r="M1667" s="2">
        <v>1484600000</v>
      </c>
      <c r="N1667" s="2">
        <v>1476810000</v>
      </c>
      <c r="O1667" s="2">
        <v>1469680000</v>
      </c>
      <c r="P1667" s="2">
        <v>1463300000</v>
      </c>
      <c r="Q1667" s="2">
        <v>1457250000</v>
      </c>
      <c r="R1667" s="2">
        <v>1452390000</v>
      </c>
      <c r="S1667" s="2">
        <v>1447680000</v>
      </c>
      <c r="T1667" s="2">
        <v>1442820000</v>
      </c>
      <c r="U1667" s="2">
        <v>1438340000</v>
      </c>
      <c r="V1667" s="2">
        <v>1434190000</v>
      </c>
      <c r="W1667" s="2">
        <v>1430470000</v>
      </c>
      <c r="X1667" s="2">
        <v>1426610000</v>
      </c>
      <c r="Y1667" s="2">
        <v>1422760000</v>
      </c>
      <c r="Z1667" s="2">
        <v>1418910000</v>
      </c>
      <c r="AA1667" s="2">
        <v>1415210000</v>
      </c>
      <c r="AB1667" s="2">
        <v>1411700000</v>
      </c>
      <c r="AC1667" s="2">
        <v>1408300000</v>
      </c>
      <c r="AD1667" s="2">
        <v>1404970000</v>
      </c>
      <c r="AE1667" s="2">
        <v>1401900000</v>
      </c>
      <c r="AF1667" s="2">
        <v>1398700000</v>
      </c>
      <c r="AG1667" s="2">
        <v>1395420000</v>
      </c>
    </row>
    <row r="1668" spans="1:33">
      <c r="A1668" s="115" t="s">
        <v>1686</v>
      </c>
      <c r="B1668" s="115" t="s">
        <v>19</v>
      </c>
      <c r="C1668" s="2">
        <v>204306000</v>
      </c>
      <c r="D1668" s="2">
        <v>207076000</v>
      </c>
      <c r="E1668" s="2">
        <v>209283000</v>
      </c>
      <c r="F1668" s="2">
        <v>207593000</v>
      </c>
      <c r="G1668" s="2">
        <v>206251000</v>
      </c>
      <c r="H1668" s="2">
        <v>204990000</v>
      </c>
      <c r="I1668" s="2">
        <v>203594000</v>
      </c>
      <c r="J1668" s="2">
        <v>202241000</v>
      </c>
      <c r="K1668" s="2">
        <v>200991000</v>
      </c>
      <c r="L1668" s="2">
        <v>199769000</v>
      </c>
      <c r="M1668" s="2">
        <v>198359000</v>
      </c>
      <c r="N1668" s="2">
        <v>197067000</v>
      </c>
      <c r="O1668" s="2">
        <v>195864000</v>
      </c>
      <c r="P1668" s="2">
        <v>194764000</v>
      </c>
      <c r="Q1668" s="2">
        <v>193717000</v>
      </c>
      <c r="R1668" s="2">
        <v>192845000</v>
      </c>
      <c r="S1668" s="2">
        <v>192010000</v>
      </c>
      <c r="T1668" s="2">
        <v>191144000</v>
      </c>
      <c r="U1668" s="2">
        <v>190310000</v>
      </c>
      <c r="V1668" s="2">
        <v>189542000</v>
      </c>
      <c r="W1668" s="2">
        <v>188822000</v>
      </c>
      <c r="X1668" s="2">
        <v>188094000</v>
      </c>
      <c r="Y1668" s="2">
        <v>187377000</v>
      </c>
      <c r="Z1668" s="2">
        <v>186671000</v>
      </c>
      <c r="AA1668" s="2">
        <v>185984000</v>
      </c>
      <c r="AB1668" s="2">
        <v>185317000</v>
      </c>
      <c r="AC1668" s="2">
        <v>184660000</v>
      </c>
      <c r="AD1668" s="2">
        <v>184017000</v>
      </c>
      <c r="AE1668" s="2">
        <v>183405000</v>
      </c>
      <c r="AF1668" s="2">
        <v>182776000</v>
      </c>
      <c r="AG1668" s="2">
        <v>182143000</v>
      </c>
    </row>
    <row r="1669" spans="1:33">
      <c r="A1669" s="115" t="s">
        <v>1687</v>
      </c>
      <c r="B1669" s="115" t="s">
        <v>19</v>
      </c>
      <c r="C1669" s="115">
        <v>0</v>
      </c>
      <c r="D1669" s="115">
        <v>0</v>
      </c>
      <c r="E1669" s="115">
        <v>0</v>
      </c>
      <c r="F1669" s="115">
        <v>0</v>
      </c>
      <c r="G1669" s="115">
        <v>0</v>
      </c>
      <c r="H1669" s="115">
        <v>0</v>
      </c>
      <c r="I1669" s="115">
        <v>0</v>
      </c>
      <c r="J1669" s="115">
        <v>0</v>
      </c>
      <c r="K1669" s="115">
        <v>0</v>
      </c>
      <c r="L1669" s="115">
        <v>0</v>
      </c>
      <c r="M1669" s="115">
        <v>0</v>
      </c>
      <c r="N1669" s="115">
        <v>0</v>
      </c>
      <c r="O1669" s="115">
        <v>0</v>
      </c>
      <c r="P1669" s="115">
        <v>0</v>
      </c>
      <c r="Q1669" s="115">
        <v>0</v>
      </c>
      <c r="R1669" s="115">
        <v>0</v>
      </c>
      <c r="S1669" s="115">
        <v>0</v>
      </c>
      <c r="T1669" s="115">
        <v>0</v>
      </c>
      <c r="U1669" s="115">
        <v>0</v>
      </c>
      <c r="V1669" s="115">
        <v>0</v>
      </c>
      <c r="W1669" s="115">
        <v>0</v>
      </c>
      <c r="X1669" s="115">
        <v>0</v>
      </c>
      <c r="Y1669" s="115">
        <v>0</v>
      </c>
      <c r="Z1669" s="115">
        <v>0</v>
      </c>
      <c r="AA1669" s="115">
        <v>0</v>
      </c>
      <c r="AB1669" s="115">
        <v>0</v>
      </c>
      <c r="AC1669" s="115">
        <v>0</v>
      </c>
      <c r="AD1669" s="115">
        <v>0</v>
      </c>
      <c r="AE1669" s="115">
        <v>0</v>
      </c>
      <c r="AF1669" s="115">
        <v>0</v>
      </c>
      <c r="AG1669" s="115">
        <v>0</v>
      </c>
    </row>
    <row r="1670" spans="1:33">
      <c r="A1670" s="115" t="s">
        <v>1688</v>
      </c>
      <c r="B1670" s="115" t="s">
        <v>19</v>
      </c>
      <c r="C1670" s="2">
        <v>230919000000000</v>
      </c>
      <c r="D1670" s="2">
        <v>239379000000000</v>
      </c>
      <c r="E1670" s="2">
        <v>238910000000000</v>
      </c>
      <c r="F1670" s="2">
        <v>246297000000000</v>
      </c>
      <c r="G1670" s="2">
        <v>251306000000000</v>
      </c>
      <c r="H1670" s="2">
        <v>255909000000000</v>
      </c>
      <c r="I1670" s="2">
        <v>257005000000000</v>
      </c>
      <c r="J1670" s="2">
        <v>257386000000000</v>
      </c>
      <c r="K1670" s="2">
        <v>257614000000000</v>
      </c>
      <c r="L1670" s="2">
        <v>257436000000000</v>
      </c>
      <c r="M1670" s="2">
        <v>256758000000000</v>
      </c>
      <c r="N1670" s="2">
        <v>256597000000000</v>
      </c>
      <c r="O1670" s="2">
        <v>256753000000000</v>
      </c>
      <c r="P1670" s="2">
        <v>256997000000000</v>
      </c>
      <c r="Q1670" s="2">
        <v>257334000000000</v>
      </c>
      <c r="R1670" s="2">
        <v>257837000000000</v>
      </c>
      <c r="S1670" s="2">
        <v>258409000000000</v>
      </c>
      <c r="T1670" s="2">
        <v>258864000000000</v>
      </c>
      <c r="U1670" s="2">
        <v>259352000000000</v>
      </c>
      <c r="V1670" s="2">
        <v>259868000000000</v>
      </c>
      <c r="W1670" s="2">
        <v>260305000000000</v>
      </c>
      <c r="X1670" s="2">
        <v>260776000000000</v>
      </c>
      <c r="Y1670" s="2">
        <v>261166000000000</v>
      </c>
      <c r="Z1670" s="2">
        <v>261467000000000</v>
      </c>
      <c r="AA1670" s="2">
        <v>261732000000000</v>
      </c>
      <c r="AB1670" s="2">
        <v>261973000000000</v>
      </c>
      <c r="AC1670" s="2">
        <v>262296000000000</v>
      </c>
      <c r="AD1670" s="2">
        <v>262585000000000</v>
      </c>
      <c r="AE1670" s="2">
        <v>263002000000000</v>
      </c>
      <c r="AF1670" s="2">
        <v>263354000000000</v>
      </c>
      <c r="AG1670" s="2">
        <v>263585000000000</v>
      </c>
    </row>
    <row r="1671" spans="1:33">
      <c r="A1671" s="115" t="s">
        <v>1689</v>
      </c>
      <c r="B1671" s="115" t="s">
        <v>19</v>
      </c>
      <c r="C1671" s="2">
        <v>18211500000</v>
      </c>
      <c r="D1671" s="2">
        <v>18844000000</v>
      </c>
      <c r="E1671" s="2">
        <v>18760700000</v>
      </c>
      <c r="F1671" s="2">
        <v>19401400000</v>
      </c>
      <c r="G1671" s="2">
        <v>19826100000</v>
      </c>
      <c r="H1671" s="2">
        <v>20207800000</v>
      </c>
      <c r="I1671" s="2">
        <v>20296900000</v>
      </c>
      <c r="J1671" s="2">
        <v>20327100000</v>
      </c>
      <c r="K1671" s="2">
        <v>20346400000</v>
      </c>
      <c r="L1671" s="2">
        <v>20331100000</v>
      </c>
      <c r="M1671" s="2">
        <v>20275600000</v>
      </c>
      <c r="N1671" s="2">
        <v>20259400000</v>
      </c>
      <c r="O1671" s="2">
        <v>20273200000</v>
      </c>
      <c r="P1671" s="2">
        <v>20292800000</v>
      </c>
      <c r="Q1671" s="2">
        <v>20321500000</v>
      </c>
      <c r="R1671" s="2">
        <v>20361500000</v>
      </c>
      <c r="S1671" s="2">
        <v>20407500000</v>
      </c>
      <c r="T1671" s="2">
        <v>20445700000</v>
      </c>
      <c r="U1671" s="2">
        <v>20488200000</v>
      </c>
      <c r="V1671" s="2">
        <v>20530100000</v>
      </c>
      <c r="W1671" s="2">
        <v>20568500000</v>
      </c>
      <c r="X1671" s="2">
        <v>20609500000</v>
      </c>
      <c r="Y1671" s="2">
        <v>20641300000</v>
      </c>
      <c r="Z1671" s="2">
        <v>20664900000</v>
      </c>
      <c r="AA1671" s="2">
        <v>20686500000</v>
      </c>
      <c r="AB1671" s="2">
        <v>20706800000</v>
      </c>
      <c r="AC1671" s="2">
        <v>20733600000</v>
      </c>
      <c r="AD1671" s="2">
        <v>20757100000</v>
      </c>
      <c r="AE1671" s="2">
        <v>20791900000</v>
      </c>
      <c r="AF1671" s="2">
        <v>20821400000</v>
      </c>
      <c r="AG1671" s="2">
        <v>20839600000</v>
      </c>
    </row>
    <row r="1672" spans="1:33">
      <c r="A1672" s="115" t="s">
        <v>1690</v>
      </c>
      <c r="B1672" s="115" t="s">
        <v>19</v>
      </c>
      <c r="C1672" s="2">
        <v>114465000000</v>
      </c>
      <c r="D1672" s="2">
        <v>118489000000</v>
      </c>
      <c r="E1672" s="2">
        <v>117996000000</v>
      </c>
      <c r="F1672" s="2">
        <v>121969000000</v>
      </c>
      <c r="G1672" s="2">
        <v>124613000000</v>
      </c>
      <c r="H1672" s="2">
        <v>126996000000</v>
      </c>
      <c r="I1672" s="2">
        <v>127555000000</v>
      </c>
      <c r="J1672" s="2">
        <v>127749000000</v>
      </c>
      <c r="K1672" s="2">
        <v>127876000000</v>
      </c>
      <c r="L1672" s="2">
        <v>127789000000</v>
      </c>
      <c r="M1672" s="2">
        <v>127450000000</v>
      </c>
      <c r="N1672" s="2">
        <v>127360000000</v>
      </c>
      <c r="O1672" s="2">
        <v>127453000000</v>
      </c>
      <c r="P1672" s="2">
        <v>127582000000</v>
      </c>
      <c r="Q1672" s="2">
        <v>127766000000</v>
      </c>
      <c r="R1672" s="2">
        <v>128024000000</v>
      </c>
      <c r="S1672" s="2">
        <v>128317000000</v>
      </c>
      <c r="T1672" s="2">
        <v>128560000000</v>
      </c>
      <c r="U1672" s="2">
        <v>128829000000</v>
      </c>
      <c r="V1672" s="2">
        <v>129097000000</v>
      </c>
      <c r="W1672" s="2">
        <v>129341000000</v>
      </c>
      <c r="X1672" s="2">
        <v>129602000000</v>
      </c>
      <c r="Y1672" s="2">
        <v>129808000000</v>
      </c>
      <c r="Z1672" s="2">
        <v>129963000000</v>
      </c>
      <c r="AA1672" s="2">
        <v>130105000000</v>
      </c>
      <c r="AB1672" s="2">
        <v>130239000000</v>
      </c>
      <c r="AC1672" s="2">
        <v>130413000000</v>
      </c>
      <c r="AD1672" s="2">
        <v>130567000000</v>
      </c>
      <c r="AE1672" s="2">
        <v>130789000000</v>
      </c>
      <c r="AF1672" s="2">
        <v>130980000000</v>
      </c>
      <c r="AG1672" s="2">
        <v>131101000000</v>
      </c>
    </row>
    <row r="1673" spans="1:33">
      <c r="A1673" s="115" t="s">
        <v>1691</v>
      </c>
      <c r="B1673" s="115" t="s">
        <v>19</v>
      </c>
      <c r="C1673" s="2">
        <v>178998000000</v>
      </c>
      <c r="D1673" s="2">
        <v>185510000000</v>
      </c>
      <c r="E1673" s="2">
        <v>185377000000</v>
      </c>
      <c r="F1673" s="2">
        <v>190948000000</v>
      </c>
      <c r="G1673" s="2">
        <v>194728000000</v>
      </c>
      <c r="H1673" s="2">
        <v>198240000000</v>
      </c>
      <c r="I1673" s="2">
        <v>199070000000</v>
      </c>
      <c r="J1673" s="2">
        <v>199326000000</v>
      </c>
      <c r="K1673" s="2">
        <v>199442000000</v>
      </c>
      <c r="L1673" s="2">
        <v>199239000000</v>
      </c>
      <c r="M1673" s="2">
        <v>198653000000</v>
      </c>
      <c r="N1673" s="2">
        <v>198468000000</v>
      </c>
      <c r="O1673" s="2">
        <v>198526000000</v>
      </c>
      <c r="P1673" s="2">
        <v>198660000000</v>
      </c>
      <c r="Q1673" s="2">
        <v>198866000000</v>
      </c>
      <c r="R1673" s="2">
        <v>199204000000</v>
      </c>
      <c r="S1673" s="2">
        <v>199606000000</v>
      </c>
      <c r="T1673" s="2">
        <v>199910000000</v>
      </c>
      <c r="U1673" s="2">
        <v>200228000000</v>
      </c>
      <c r="V1673" s="2">
        <v>200575000000</v>
      </c>
      <c r="W1673" s="2">
        <v>200851000000</v>
      </c>
      <c r="X1673" s="2">
        <v>201152000000</v>
      </c>
      <c r="Y1673" s="2">
        <v>201393000000</v>
      </c>
      <c r="Z1673" s="2">
        <v>201568000000</v>
      </c>
      <c r="AA1673" s="2">
        <v>201716000000</v>
      </c>
      <c r="AB1673" s="2">
        <v>201840000000</v>
      </c>
      <c r="AC1673" s="2">
        <v>202029000000</v>
      </c>
      <c r="AD1673" s="2">
        <v>202197000000</v>
      </c>
      <c r="AE1673" s="2">
        <v>202464000000</v>
      </c>
      <c r="AF1673" s="2">
        <v>202679000000</v>
      </c>
      <c r="AG1673" s="2">
        <v>202800000000</v>
      </c>
    </row>
    <row r="1674" spans="1:33">
      <c r="A1674" s="115" t="s">
        <v>1692</v>
      </c>
      <c r="B1674" s="115" t="s">
        <v>19</v>
      </c>
      <c r="C1674" s="2">
        <v>54920400000</v>
      </c>
      <c r="D1674" s="2">
        <v>56760600000</v>
      </c>
      <c r="E1674" s="2">
        <v>56398200000</v>
      </c>
      <c r="F1674" s="2">
        <v>58460300000</v>
      </c>
      <c r="G1674" s="2">
        <v>59809000000</v>
      </c>
      <c r="H1674" s="2">
        <v>61002300000</v>
      </c>
      <c r="I1674" s="2">
        <v>61277900000</v>
      </c>
      <c r="J1674" s="2">
        <v>61371900000</v>
      </c>
      <c r="K1674" s="2">
        <v>61437200000</v>
      </c>
      <c r="L1674" s="2">
        <v>61393200000</v>
      </c>
      <c r="M1674" s="2">
        <v>61225900000</v>
      </c>
      <c r="N1674" s="2">
        <v>61174200000</v>
      </c>
      <c r="O1674" s="2">
        <v>61224000000</v>
      </c>
      <c r="P1674" s="2">
        <v>61287600000</v>
      </c>
      <c r="Q1674" s="2">
        <v>61382300000</v>
      </c>
      <c r="R1674" s="2">
        <v>61507400000</v>
      </c>
      <c r="S1674" s="2">
        <v>61651000000</v>
      </c>
      <c r="T1674" s="2">
        <v>61774600000</v>
      </c>
      <c r="U1674" s="2">
        <v>61915000000</v>
      </c>
      <c r="V1674" s="2">
        <v>62047700000</v>
      </c>
      <c r="W1674" s="2">
        <v>62176000000</v>
      </c>
      <c r="X1674" s="2">
        <v>62312100000</v>
      </c>
      <c r="Y1674" s="2">
        <v>62414600000</v>
      </c>
      <c r="Z1674" s="2">
        <v>62489700000</v>
      </c>
      <c r="AA1674" s="2">
        <v>62560500000</v>
      </c>
      <c r="AB1674" s="2">
        <v>62629100000</v>
      </c>
      <c r="AC1674" s="2">
        <v>62716700000</v>
      </c>
      <c r="AD1674" s="2">
        <v>62793400000</v>
      </c>
      <c r="AE1674" s="2">
        <v>62906000000</v>
      </c>
      <c r="AF1674" s="2">
        <v>63002700000</v>
      </c>
      <c r="AG1674" s="2">
        <v>63062000000</v>
      </c>
    </row>
    <row r="1675" spans="1:33">
      <c r="A1675" s="115" t="s">
        <v>1693</v>
      </c>
      <c r="B1675" s="115" t="s">
        <v>19</v>
      </c>
      <c r="C1675" s="2">
        <v>51088900000</v>
      </c>
      <c r="D1675" s="2">
        <v>52794500000</v>
      </c>
      <c r="E1675" s="2">
        <v>52450600000</v>
      </c>
      <c r="F1675" s="2">
        <v>54378100000</v>
      </c>
      <c r="G1675" s="2">
        <v>55637200000</v>
      </c>
      <c r="H1675" s="2">
        <v>56750200000</v>
      </c>
      <c r="I1675" s="2">
        <v>57007000000</v>
      </c>
      <c r="J1675" s="2">
        <v>57094200000</v>
      </c>
      <c r="K1675" s="2">
        <v>57154900000</v>
      </c>
      <c r="L1675" s="2">
        <v>57113500000</v>
      </c>
      <c r="M1675" s="2">
        <v>56957100000</v>
      </c>
      <c r="N1675" s="2">
        <v>56908100000</v>
      </c>
      <c r="O1675" s="2">
        <v>56954400000</v>
      </c>
      <c r="P1675" s="2">
        <v>57013400000</v>
      </c>
      <c r="Q1675" s="2">
        <v>57101500000</v>
      </c>
      <c r="R1675" s="2">
        <v>57217800000</v>
      </c>
      <c r="S1675" s="2">
        <v>57351300000</v>
      </c>
      <c r="T1675" s="2">
        <v>57466400000</v>
      </c>
      <c r="U1675" s="2">
        <v>57597400000</v>
      </c>
      <c r="V1675" s="2">
        <v>57720800000</v>
      </c>
      <c r="W1675" s="2">
        <v>57840500000</v>
      </c>
      <c r="X1675" s="2">
        <v>57967500000</v>
      </c>
      <c r="Y1675" s="2">
        <v>58062700000</v>
      </c>
      <c r="Z1675" s="2">
        <v>58132200000</v>
      </c>
      <c r="AA1675" s="2">
        <v>58198000000</v>
      </c>
      <c r="AB1675" s="2">
        <v>58261700000</v>
      </c>
      <c r="AC1675" s="2">
        <v>58343100000</v>
      </c>
      <c r="AD1675" s="2">
        <v>58414300000</v>
      </c>
      <c r="AE1675" s="2">
        <v>58519100000</v>
      </c>
      <c r="AF1675" s="2">
        <v>58609100000</v>
      </c>
      <c r="AG1675" s="2">
        <v>58664000000</v>
      </c>
    </row>
    <row r="1676" spans="1:33">
      <c r="A1676" s="115" t="s">
        <v>1694</v>
      </c>
      <c r="B1676" s="115" t="s">
        <v>19</v>
      </c>
      <c r="C1676" s="2">
        <v>13998700000</v>
      </c>
      <c r="D1676" s="2">
        <v>14647200000</v>
      </c>
      <c r="E1676" s="2">
        <v>14915200000</v>
      </c>
      <c r="F1676" s="2">
        <v>15043700000</v>
      </c>
      <c r="G1676" s="2">
        <v>15175400000</v>
      </c>
      <c r="H1676" s="2">
        <v>15349500000</v>
      </c>
      <c r="I1676" s="2">
        <v>15396400000</v>
      </c>
      <c r="J1676" s="2">
        <v>15403300000</v>
      </c>
      <c r="K1676" s="2">
        <v>15387400000</v>
      </c>
      <c r="L1676" s="2">
        <v>15356600000</v>
      </c>
      <c r="M1676" s="2">
        <v>15300600000</v>
      </c>
      <c r="N1676" s="2">
        <v>15282500000</v>
      </c>
      <c r="O1676" s="2">
        <v>15259900000</v>
      </c>
      <c r="P1676" s="2">
        <v>15251600000</v>
      </c>
      <c r="Q1676" s="2">
        <v>15241100000</v>
      </c>
      <c r="R1676" s="2">
        <v>15249600000</v>
      </c>
      <c r="S1676" s="2">
        <v>15263600000</v>
      </c>
      <c r="T1676" s="2">
        <v>15261600000</v>
      </c>
      <c r="U1676" s="2">
        <v>15249900000</v>
      </c>
      <c r="V1676" s="2">
        <v>15254900000</v>
      </c>
      <c r="W1676" s="2">
        <v>15239200000</v>
      </c>
      <c r="X1676" s="2">
        <v>15225200000</v>
      </c>
      <c r="Y1676" s="2">
        <v>15220000000</v>
      </c>
      <c r="Z1676" s="2">
        <v>15216000000</v>
      </c>
      <c r="AA1676" s="2">
        <v>15206000000</v>
      </c>
      <c r="AB1676" s="2">
        <v>15189900000</v>
      </c>
      <c r="AC1676" s="2">
        <v>15179600000</v>
      </c>
      <c r="AD1676" s="2">
        <v>15171600000</v>
      </c>
      <c r="AE1676" s="2">
        <v>15166600000</v>
      </c>
      <c r="AF1676" s="2">
        <v>15157000000</v>
      </c>
      <c r="AG1676" s="2">
        <v>15148100000</v>
      </c>
    </row>
    <row r="1677" spans="1:33">
      <c r="A1677" s="115" t="s">
        <v>1695</v>
      </c>
      <c r="B1677" s="115" t="s">
        <v>19</v>
      </c>
      <c r="C1677" s="2">
        <v>2077420000</v>
      </c>
      <c r="D1677" s="2">
        <v>2148030000</v>
      </c>
      <c r="E1677" s="2">
        <v>2143330000</v>
      </c>
      <c r="F1677" s="2">
        <v>2213540000</v>
      </c>
      <c r="G1677" s="2">
        <v>2259980000</v>
      </c>
      <c r="H1677" s="2">
        <v>2302450000</v>
      </c>
      <c r="I1677" s="2">
        <v>2312200000</v>
      </c>
      <c r="J1677" s="2">
        <v>2314690000</v>
      </c>
      <c r="K1677" s="2">
        <v>2315480000</v>
      </c>
      <c r="L1677" s="2">
        <v>2312200000</v>
      </c>
      <c r="M1677" s="2">
        <v>2304380000</v>
      </c>
      <c r="N1677" s="2">
        <v>2301050000</v>
      </c>
      <c r="O1677" s="2">
        <v>2301170000</v>
      </c>
      <c r="P1677" s="2">
        <v>2302100000</v>
      </c>
      <c r="Q1677" s="2">
        <v>2304090000</v>
      </c>
      <c r="R1677" s="2">
        <v>2307450000</v>
      </c>
      <c r="S1677" s="2">
        <v>2311700000</v>
      </c>
      <c r="T1677" s="2">
        <v>2314940000</v>
      </c>
      <c r="U1677" s="2">
        <v>2318420000</v>
      </c>
      <c r="V1677" s="2">
        <v>2321970000</v>
      </c>
      <c r="W1677" s="2">
        <v>2324900000</v>
      </c>
      <c r="X1677" s="2">
        <v>2328110000</v>
      </c>
      <c r="Y1677" s="2">
        <v>2330300000</v>
      </c>
      <c r="Z1677" s="2">
        <v>2331620000</v>
      </c>
      <c r="AA1677" s="2">
        <v>2332730000</v>
      </c>
      <c r="AB1677" s="2">
        <v>2333560000</v>
      </c>
      <c r="AC1677" s="2">
        <v>2335180000</v>
      </c>
      <c r="AD1677" s="2">
        <v>2336560000</v>
      </c>
      <c r="AE1677" s="2">
        <v>2339220000</v>
      </c>
      <c r="AF1677" s="2">
        <v>2341220000</v>
      </c>
      <c r="AG1677" s="2">
        <v>2341940000</v>
      </c>
    </row>
    <row r="1678" spans="1:33">
      <c r="A1678" s="115" t="s">
        <v>1696</v>
      </c>
      <c r="B1678" s="115" t="s">
        <v>19</v>
      </c>
      <c r="C1678" s="2">
        <v>31801300000</v>
      </c>
      <c r="D1678" s="2">
        <v>32854600000</v>
      </c>
      <c r="E1678" s="2">
        <v>32600100000</v>
      </c>
      <c r="F1678" s="2">
        <v>33837200000</v>
      </c>
      <c r="G1678" s="2">
        <v>34642300000</v>
      </c>
      <c r="H1678" s="2">
        <v>35347700000</v>
      </c>
      <c r="I1678" s="2">
        <v>35510500000</v>
      </c>
      <c r="J1678" s="2">
        <v>35568800000</v>
      </c>
      <c r="K1678" s="2">
        <v>35613200000</v>
      </c>
      <c r="L1678" s="2">
        <v>35593400000</v>
      </c>
      <c r="M1678" s="2">
        <v>35501400000</v>
      </c>
      <c r="N1678" s="2">
        <v>35475700000</v>
      </c>
      <c r="O1678" s="2">
        <v>35511500000</v>
      </c>
      <c r="P1678" s="2">
        <v>35553800000</v>
      </c>
      <c r="Q1678" s="2">
        <v>35615000000</v>
      </c>
      <c r="R1678" s="2">
        <v>35692600000</v>
      </c>
      <c r="S1678" s="2">
        <v>35780300000</v>
      </c>
      <c r="T1678" s="2">
        <v>35857800000</v>
      </c>
      <c r="U1678" s="2">
        <v>35946800000</v>
      </c>
      <c r="V1678" s="2">
        <v>36029400000</v>
      </c>
      <c r="W1678" s="2">
        <v>36111700000</v>
      </c>
      <c r="X1678" s="2">
        <v>36198600000</v>
      </c>
      <c r="Y1678" s="2">
        <v>36264400000</v>
      </c>
      <c r="Z1678" s="2">
        <v>36313500000</v>
      </c>
      <c r="AA1678" s="2">
        <v>36360500000</v>
      </c>
      <c r="AB1678" s="2">
        <v>36407000000</v>
      </c>
      <c r="AC1678" s="2">
        <v>36464300000</v>
      </c>
      <c r="AD1678" s="2">
        <v>36514500000</v>
      </c>
      <c r="AE1678" s="2">
        <v>36586000000</v>
      </c>
      <c r="AF1678" s="2">
        <v>36648600000</v>
      </c>
      <c r="AG1678" s="2">
        <v>36688600000</v>
      </c>
    </row>
    <row r="1679" spans="1:33">
      <c r="A1679" s="115" t="s">
        <v>1697</v>
      </c>
      <c r="B1679" s="115" t="s">
        <v>19</v>
      </c>
      <c r="C1679" s="2">
        <v>5946430000</v>
      </c>
      <c r="D1679" s="2">
        <v>6186050000</v>
      </c>
      <c r="E1679" s="2">
        <v>6203270000</v>
      </c>
      <c r="F1679" s="2">
        <v>6356850000</v>
      </c>
      <c r="G1679" s="2">
        <v>6467080000</v>
      </c>
      <c r="H1679" s="2">
        <v>6573810000</v>
      </c>
      <c r="I1679" s="2">
        <v>6600360000</v>
      </c>
      <c r="J1679" s="2">
        <v>6610080000</v>
      </c>
      <c r="K1679" s="2">
        <v>6615090000</v>
      </c>
      <c r="L1679" s="2">
        <v>6611240000</v>
      </c>
      <c r="M1679" s="2">
        <v>6595050000</v>
      </c>
      <c r="N1679" s="2">
        <v>6593070000</v>
      </c>
      <c r="O1679" s="2">
        <v>6596040000</v>
      </c>
      <c r="P1679" s="2">
        <v>6602070000</v>
      </c>
      <c r="Q1679" s="2">
        <v>6609460000</v>
      </c>
      <c r="R1679" s="2">
        <v>6622090000</v>
      </c>
      <c r="S1679" s="2">
        <v>6636220000</v>
      </c>
      <c r="T1679" s="2">
        <v>6646470000</v>
      </c>
      <c r="U1679" s="2">
        <v>6656520000</v>
      </c>
      <c r="V1679" s="2">
        <v>6668940000</v>
      </c>
      <c r="W1679" s="2">
        <v>6677740000</v>
      </c>
      <c r="X1679" s="2">
        <v>6687440000</v>
      </c>
      <c r="Y1679" s="2">
        <v>6696790000</v>
      </c>
      <c r="Z1679" s="2">
        <v>6704540000</v>
      </c>
      <c r="AA1679" s="2">
        <v>6710890000</v>
      </c>
      <c r="AB1679" s="2">
        <v>6716220000</v>
      </c>
      <c r="AC1679" s="2">
        <v>6723680000</v>
      </c>
      <c r="AD1679" s="2">
        <v>6730630000</v>
      </c>
      <c r="AE1679" s="2">
        <v>6740180000</v>
      </c>
      <c r="AF1679" s="2">
        <v>6748080000</v>
      </c>
      <c r="AG1679" s="2">
        <v>6753980000</v>
      </c>
    </row>
    <row r="1680" spans="1:33">
      <c r="A1680" s="115" t="s">
        <v>1698</v>
      </c>
      <c r="B1680" s="115" t="s">
        <v>19</v>
      </c>
      <c r="C1680" s="2">
        <v>845640000</v>
      </c>
      <c r="D1680" s="2">
        <v>881967000</v>
      </c>
      <c r="E1680" s="2">
        <v>888255000</v>
      </c>
      <c r="F1680" s="2">
        <v>905656000</v>
      </c>
      <c r="G1680" s="2">
        <v>919002000</v>
      </c>
      <c r="H1680" s="2">
        <v>932739000</v>
      </c>
      <c r="I1680" s="2">
        <v>936273000</v>
      </c>
      <c r="J1680" s="2">
        <v>937535000</v>
      </c>
      <c r="K1680" s="2">
        <v>937986000</v>
      </c>
      <c r="L1680" s="2">
        <v>937338000</v>
      </c>
      <c r="M1680" s="2">
        <v>935006000</v>
      </c>
      <c r="N1680" s="2">
        <v>934795000</v>
      </c>
      <c r="O1680" s="2">
        <v>934926000</v>
      </c>
      <c r="P1680" s="2">
        <v>935607000</v>
      </c>
      <c r="Q1680" s="2">
        <v>936358000</v>
      </c>
      <c r="R1680" s="2">
        <v>937982000</v>
      </c>
      <c r="S1680" s="2">
        <v>939810000</v>
      </c>
      <c r="T1680" s="2">
        <v>940969000</v>
      </c>
      <c r="U1680" s="2">
        <v>941954000</v>
      </c>
      <c r="V1680" s="2">
        <v>943488000</v>
      </c>
      <c r="W1680" s="2">
        <v>944291000</v>
      </c>
      <c r="X1680" s="2">
        <v>945221000</v>
      </c>
      <c r="Y1680" s="2">
        <v>946305000</v>
      </c>
      <c r="Z1680" s="2">
        <v>947253000</v>
      </c>
      <c r="AA1680" s="2">
        <v>947941000</v>
      </c>
      <c r="AB1680" s="2">
        <v>948431000</v>
      </c>
      <c r="AC1680" s="2">
        <v>949230000</v>
      </c>
      <c r="AD1680" s="2">
        <v>950005000</v>
      </c>
      <c r="AE1680" s="2">
        <v>951075000</v>
      </c>
      <c r="AF1680" s="2">
        <v>951914000</v>
      </c>
      <c r="AG1680" s="2">
        <v>952587000</v>
      </c>
    </row>
    <row r="1681" spans="1:33">
      <c r="A1681" s="115" t="s">
        <v>1699</v>
      </c>
      <c r="B1681" s="115" t="s">
        <v>19</v>
      </c>
      <c r="C1681" s="115">
        <v>0</v>
      </c>
      <c r="D1681" s="115">
        <v>0</v>
      </c>
      <c r="E1681" s="115">
        <v>0</v>
      </c>
      <c r="F1681" s="115">
        <v>0</v>
      </c>
      <c r="G1681" s="115">
        <v>0</v>
      </c>
      <c r="H1681" s="115">
        <v>0</v>
      </c>
      <c r="I1681" s="115">
        <v>0</v>
      </c>
      <c r="J1681" s="115">
        <v>0</v>
      </c>
      <c r="K1681" s="115">
        <v>0</v>
      </c>
      <c r="L1681" s="115">
        <v>0</v>
      </c>
      <c r="M1681" s="115">
        <v>0</v>
      </c>
      <c r="N1681" s="115">
        <v>0</v>
      </c>
      <c r="O1681" s="115">
        <v>0</v>
      </c>
      <c r="P1681" s="115">
        <v>0</v>
      </c>
      <c r="Q1681" s="115">
        <v>0</v>
      </c>
      <c r="R1681" s="115">
        <v>0</v>
      </c>
      <c r="S1681" s="115">
        <v>0</v>
      </c>
      <c r="T1681" s="115">
        <v>0</v>
      </c>
      <c r="U1681" s="115">
        <v>0</v>
      </c>
      <c r="V1681" s="115">
        <v>0</v>
      </c>
      <c r="W1681" s="115">
        <v>0</v>
      </c>
      <c r="X1681" s="115">
        <v>0</v>
      </c>
      <c r="Y1681" s="115">
        <v>0</v>
      </c>
      <c r="Z1681" s="115">
        <v>0</v>
      </c>
      <c r="AA1681" s="115">
        <v>0</v>
      </c>
      <c r="AB1681" s="115">
        <v>0</v>
      </c>
      <c r="AC1681" s="115">
        <v>0</v>
      </c>
      <c r="AD1681" s="115">
        <v>0</v>
      </c>
      <c r="AE1681" s="115">
        <v>0</v>
      </c>
      <c r="AF1681" s="115">
        <v>0</v>
      </c>
      <c r="AG1681" s="115">
        <v>0</v>
      </c>
    </row>
    <row r="1682" spans="1:33">
      <c r="A1682" s="115" t="s">
        <v>3401</v>
      </c>
      <c r="B1682" s="115" t="s">
        <v>19</v>
      </c>
      <c r="C1682" s="2">
        <v>9243000000000</v>
      </c>
      <c r="D1682" s="2">
        <v>9257250000000</v>
      </c>
      <c r="E1682" s="2">
        <v>9305010000000</v>
      </c>
      <c r="F1682" s="2">
        <v>9356290000000</v>
      </c>
      <c r="G1682" s="2">
        <v>9407850000000</v>
      </c>
      <c r="H1682" s="2">
        <v>9459570000000</v>
      </c>
      <c r="I1682" s="2">
        <v>9511230000000</v>
      </c>
      <c r="J1682" s="2">
        <v>9561870000000</v>
      </c>
      <c r="K1682" s="2">
        <v>9613590000000</v>
      </c>
      <c r="L1682" s="2">
        <v>9665480000000</v>
      </c>
      <c r="M1682" s="2">
        <v>9716520000000</v>
      </c>
      <c r="N1682" s="2">
        <v>9768640000000</v>
      </c>
      <c r="O1682" s="2">
        <v>9819820000000</v>
      </c>
      <c r="P1682" s="2">
        <v>9871010000000</v>
      </c>
      <c r="Q1682" s="2">
        <v>9921190000000</v>
      </c>
      <c r="R1682" s="2">
        <v>9974380000000</v>
      </c>
      <c r="S1682" s="2">
        <v>10014600000000</v>
      </c>
      <c r="T1682" s="2">
        <v>10064800000000</v>
      </c>
      <c r="U1682" s="2">
        <v>10105000000000</v>
      </c>
      <c r="V1682" s="2">
        <v>10145200000000</v>
      </c>
      <c r="W1682" s="2">
        <v>10195300000000</v>
      </c>
      <c r="X1682" s="2">
        <v>10235500000000</v>
      </c>
      <c r="Y1682" s="2">
        <v>10265800000000</v>
      </c>
      <c r="Z1682" s="2">
        <v>10306000000000</v>
      </c>
      <c r="AA1682" s="2">
        <v>10346200000000</v>
      </c>
      <c r="AB1682" s="2">
        <v>10386300000000</v>
      </c>
      <c r="AC1682" s="2">
        <v>10416500000000</v>
      </c>
      <c r="AD1682" s="2">
        <v>10446700000000</v>
      </c>
      <c r="AE1682" s="2">
        <v>10486900000000</v>
      </c>
      <c r="AF1682" s="2">
        <v>10517100000000</v>
      </c>
      <c r="AG1682" s="2">
        <v>10547200000000</v>
      </c>
    </row>
    <row r="1683" spans="1:33">
      <c r="A1683" s="115" t="s">
        <v>3402</v>
      </c>
      <c r="B1683" s="115" t="s">
        <v>19</v>
      </c>
      <c r="C1683" s="2">
        <v>509400000000</v>
      </c>
      <c r="D1683" s="2">
        <v>527094000000</v>
      </c>
      <c r="E1683" s="2">
        <v>547213000000</v>
      </c>
      <c r="F1683" s="2">
        <v>556640000000</v>
      </c>
      <c r="G1683" s="2">
        <v>568472000000</v>
      </c>
      <c r="H1683" s="2">
        <v>579815000000</v>
      </c>
      <c r="I1683" s="2">
        <v>588767000000</v>
      </c>
      <c r="J1683" s="2">
        <v>595726000000</v>
      </c>
      <c r="K1683" s="2">
        <v>602292000000</v>
      </c>
      <c r="L1683" s="2">
        <v>608870000000</v>
      </c>
      <c r="M1683" s="2">
        <v>615754000000</v>
      </c>
      <c r="N1683" s="2">
        <v>623143000000</v>
      </c>
      <c r="O1683" s="2">
        <v>631232000000</v>
      </c>
      <c r="P1683" s="2">
        <v>639222000000</v>
      </c>
      <c r="Q1683" s="2">
        <v>648008000000</v>
      </c>
      <c r="R1683" s="2">
        <v>657990000000</v>
      </c>
      <c r="S1683" s="2">
        <v>667476000000</v>
      </c>
      <c r="T1683" s="2">
        <v>676660000000</v>
      </c>
      <c r="U1683" s="2">
        <v>686143000000</v>
      </c>
      <c r="V1683" s="2">
        <v>696025000000</v>
      </c>
      <c r="W1683" s="2">
        <v>705809000000</v>
      </c>
      <c r="X1683" s="2">
        <v>716488000000</v>
      </c>
      <c r="Y1683" s="2">
        <v>726770000000</v>
      </c>
      <c r="Z1683" s="2">
        <v>737549000000</v>
      </c>
      <c r="AA1683" s="2">
        <v>748229000000</v>
      </c>
      <c r="AB1683" s="2">
        <v>759307000000</v>
      </c>
      <c r="AC1683" s="2">
        <v>770783000000</v>
      </c>
      <c r="AD1683" s="2">
        <v>781862000000</v>
      </c>
      <c r="AE1683" s="2">
        <v>793736000000</v>
      </c>
      <c r="AF1683" s="2">
        <v>806010000000</v>
      </c>
      <c r="AG1683" s="2">
        <v>818880000000</v>
      </c>
    </row>
    <row r="1684" spans="1:33">
      <c r="A1684" s="115" t="s">
        <v>3403</v>
      </c>
      <c r="B1684" s="115" t="s">
        <v>19</v>
      </c>
      <c r="C1684" s="2">
        <v>2132000000000</v>
      </c>
      <c r="D1684" s="2">
        <v>2143030000000</v>
      </c>
      <c r="E1684" s="2">
        <v>2254340000000</v>
      </c>
      <c r="F1684" s="2">
        <v>2295030000000</v>
      </c>
      <c r="G1684" s="2">
        <v>2356690000000</v>
      </c>
      <c r="H1684" s="2">
        <v>2412410000000</v>
      </c>
      <c r="I1684" s="2">
        <v>2450210000000</v>
      </c>
      <c r="J1684" s="2">
        <v>2474060000000</v>
      </c>
      <c r="K1684" s="2">
        <v>2495950000000</v>
      </c>
      <c r="L1684" s="2">
        <v>2517880000000</v>
      </c>
      <c r="M1684" s="2">
        <v>2542840000000</v>
      </c>
      <c r="N1684" s="2">
        <v>2571800000000</v>
      </c>
      <c r="O1684" s="2">
        <v>2603760000000</v>
      </c>
      <c r="P1684" s="2">
        <v>2629750000000</v>
      </c>
      <c r="Q1684" s="2">
        <v>2658720000000</v>
      </c>
      <c r="R1684" s="2">
        <v>2697660000000</v>
      </c>
      <c r="S1684" s="2">
        <v>2731620000000</v>
      </c>
      <c r="T1684" s="2">
        <v>2764580000000</v>
      </c>
      <c r="U1684" s="2">
        <v>2799530000000</v>
      </c>
      <c r="V1684" s="2">
        <v>2836470000000</v>
      </c>
      <c r="W1684" s="2">
        <v>2871420000000</v>
      </c>
      <c r="X1684" s="2">
        <v>2914340000000</v>
      </c>
      <c r="Y1684" s="2">
        <v>2954280000000</v>
      </c>
      <c r="Z1684" s="2">
        <v>2997200000000</v>
      </c>
      <c r="AA1684" s="2">
        <v>3040120000000</v>
      </c>
      <c r="AB1684" s="2">
        <v>3084030000000</v>
      </c>
      <c r="AC1684" s="2">
        <v>3131930000000</v>
      </c>
      <c r="AD1684" s="2">
        <v>3176840000000</v>
      </c>
      <c r="AE1684" s="2">
        <v>3225740000000</v>
      </c>
      <c r="AF1684" s="2">
        <v>3278620000000</v>
      </c>
      <c r="AG1684" s="2">
        <v>3334480000000</v>
      </c>
    </row>
    <row r="1685" spans="1:33">
      <c r="A1685" s="115" t="s">
        <v>3404</v>
      </c>
      <c r="B1685" s="115" t="s">
        <v>19</v>
      </c>
      <c r="C1685" s="115">
        <v>0</v>
      </c>
      <c r="D1685" s="115">
        <v>0</v>
      </c>
      <c r="E1685" s="115">
        <v>0</v>
      </c>
      <c r="F1685" s="115">
        <v>0</v>
      </c>
      <c r="G1685" s="115">
        <v>0</v>
      </c>
      <c r="H1685" s="115">
        <v>0</v>
      </c>
      <c r="I1685" s="115">
        <v>0</v>
      </c>
      <c r="J1685" s="115">
        <v>0</v>
      </c>
      <c r="K1685" s="115">
        <v>0</v>
      </c>
      <c r="L1685" s="115">
        <v>0</v>
      </c>
      <c r="M1685" s="115">
        <v>0</v>
      </c>
      <c r="N1685" s="115">
        <v>0</v>
      </c>
      <c r="O1685" s="115">
        <v>0</v>
      </c>
      <c r="P1685" s="115">
        <v>0</v>
      </c>
      <c r="Q1685" s="115">
        <v>0</v>
      </c>
      <c r="R1685" s="2">
        <v>-3.0378600000000001E-5</v>
      </c>
      <c r="S1685" s="2">
        <v>-3.03799E-5</v>
      </c>
      <c r="T1685" s="115">
        <v>0</v>
      </c>
      <c r="U1685" s="115">
        <v>0</v>
      </c>
      <c r="V1685" s="115">
        <v>0</v>
      </c>
      <c r="W1685" s="115">
        <v>0</v>
      </c>
      <c r="X1685" s="115">
        <v>0</v>
      </c>
      <c r="Y1685" s="115">
        <v>0</v>
      </c>
      <c r="Z1685" s="115">
        <v>0</v>
      </c>
      <c r="AA1685" s="115">
        <v>0</v>
      </c>
      <c r="AB1685" s="115">
        <v>0</v>
      </c>
      <c r="AC1685" s="115">
        <v>0</v>
      </c>
      <c r="AD1685" s="115">
        <v>0</v>
      </c>
      <c r="AE1685" s="115">
        <v>0</v>
      </c>
      <c r="AF1685" s="115">
        <v>0</v>
      </c>
      <c r="AG1685" s="115">
        <v>0</v>
      </c>
    </row>
    <row r="1686" spans="1:33">
      <c r="A1686" s="115" t="s">
        <v>3405</v>
      </c>
      <c r="B1686" s="115" t="s">
        <v>19</v>
      </c>
      <c r="C1686" s="2">
        <v>21080000000</v>
      </c>
      <c r="D1686" s="2">
        <v>21191300000</v>
      </c>
      <c r="E1686" s="2">
        <v>22294600000</v>
      </c>
      <c r="F1686" s="2">
        <v>22691600000</v>
      </c>
      <c r="G1686" s="2">
        <v>23298200000</v>
      </c>
      <c r="H1686" s="2">
        <v>23845500000</v>
      </c>
      <c r="I1686" s="2">
        <v>24223400000</v>
      </c>
      <c r="J1686" s="2">
        <v>24462000000</v>
      </c>
      <c r="K1686" s="2">
        <v>24680900000</v>
      </c>
      <c r="L1686" s="2">
        <v>24900200000</v>
      </c>
      <c r="M1686" s="2">
        <v>25139700000</v>
      </c>
      <c r="N1686" s="2">
        <v>25429300000</v>
      </c>
      <c r="O1686" s="2">
        <v>25748900000</v>
      </c>
      <c r="P1686" s="2">
        <v>26008800000</v>
      </c>
      <c r="Q1686" s="2">
        <v>26288600000</v>
      </c>
      <c r="R1686" s="2">
        <v>26678000000</v>
      </c>
      <c r="S1686" s="2">
        <v>27017600000</v>
      </c>
      <c r="T1686" s="2">
        <v>27337200000</v>
      </c>
      <c r="U1686" s="2">
        <v>27686600000</v>
      </c>
      <c r="V1686" s="2">
        <v>28046100000</v>
      </c>
      <c r="W1686" s="2">
        <v>28395600000</v>
      </c>
      <c r="X1686" s="2">
        <v>28824800000</v>
      </c>
      <c r="Y1686" s="2">
        <v>29214200000</v>
      </c>
      <c r="Z1686" s="2">
        <v>29643400000</v>
      </c>
      <c r="AA1686" s="2">
        <v>30062600000</v>
      </c>
      <c r="AB1686" s="2">
        <v>30501700000</v>
      </c>
      <c r="AC1686" s="2">
        <v>30970800000</v>
      </c>
      <c r="AD1686" s="2">
        <v>31419900000</v>
      </c>
      <c r="AE1686" s="2">
        <v>31898800000</v>
      </c>
      <c r="AF1686" s="2">
        <v>32417700000</v>
      </c>
      <c r="AG1686" s="2">
        <v>32976300000</v>
      </c>
    </row>
    <row r="1687" spans="1:33">
      <c r="A1687" s="115" t="s">
        <v>3406</v>
      </c>
      <c r="B1687" s="115" t="s">
        <v>19</v>
      </c>
      <c r="C1687" s="2">
        <v>19830000000</v>
      </c>
      <c r="D1687" s="2">
        <v>19926600000</v>
      </c>
      <c r="E1687" s="2">
        <v>20970900000</v>
      </c>
      <c r="F1687" s="2">
        <v>21348000000</v>
      </c>
      <c r="G1687" s="2">
        <v>21914800000</v>
      </c>
      <c r="H1687" s="2">
        <v>22432300000</v>
      </c>
      <c r="I1687" s="2">
        <v>22790300000</v>
      </c>
      <c r="J1687" s="2">
        <v>23009000000</v>
      </c>
      <c r="K1687" s="2">
        <v>23208000000</v>
      </c>
      <c r="L1687" s="2">
        <v>23417300000</v>
      </c>
      <c r="M1687" s="2">
        <v>23646900000</v>
      </c>
      <c r="N1687" s="2">
        <v>23916500000</v>
      </c>
      <c r="O1687" s="2">
        <v>24216100000</v>
      </c>
      <c r="P1687" s="2">
        <v>24456000000</v>
      </c>
      <c r="Q1687" s="2">
        <v>24725800000</v>
      </c>
      <c r="R1687" s="2">
        <v>25085300000</v>
      </c>
      <c r="S1687" s="2">
        <v>25404900000</v>
      </c>
      <c r="T1687" s="2">
        <v>25704500000</v>
      </c>
      <c r="U1687" s="2">
        <v>26034000000</v>
      </c>
      <c r="V1687" s="2">
        <v>26373500000</v>
      </c>
      <c r="W1687" s="2">
        <v>26703100000</v>
      </c>
      <c r="X1687" s="2">
        <v>27102300000</v>
      </c>
      <c r="Y1687" s="2">
        <v>27471700000</v>
      </c>
      <c r="Z1687" s="2">
        <v>27870900000</v>
      </c>
      <c r="AA1687" s="2">
        <v>28270200000</v>
      </c>
      <c r="AB1687" s="2">
        <v>28679400000</v>
      </c>
      <c r="AC1687" s="2">
        <v>29128400000</v>
      </c>
      <c r="AD1687" s="2">
        <v>29547600000</v>
      </c>
      <c r="AE1687" s="2">
        <v>29996700000</v>
      </c>
      <c r="AF1687" s="2">
        <v>30485600000</v>
      </c>
      <c r="AG1687" s="2">
        <v>31014300000</v>
      </c>
    </row>
    <row r="1688" spans="1:33">
      <c r="A1688" s="115" t="s">
        <v>3407</v>
      </c>
      <c r="B1688" s="115" t="s">
        <v>19</v>
      </c>
      <c r="C1688" s="2">
        <v>659300000</v>
      </c>
      <c r="D1688" s="2">
        <v>662627000</v>
      </c>
      <c r="E1688" s="2">
        <v>697204000</v>
      </c>
      <c r="F1688" s="2">
        <v>709808000</v>
      </c>
      <c r="G1688" s="2">
        <v>728703000</v>
      </c>
      <c r="H1688" s="2">
        <v>746017000</v>
      </c>
      <c r="I1688" s="2">
        <v>757753000</v>
      </c>
      <c r="J1688" s="2">
        <v>765208000</v>
      </c>
      <c r="K1688" s="2">
        <v>771874000</v>
      </c>
      <c r="L1688" s="2">
        <v>778652000</v>
      </c>
      <c r="M1688" s="2">
        <v>786338000</v>
      </c>
      <c r="N1688" s="2">
        <v>795326000</v>
      </c>
      <c r="O1688" s="2">
        <v>805214000</v>
      </c>
      <c r="P1688" s="2">
        <v>813310000</v>
      </c>
      <c r="Q1688" s="2">
        <v>822303000</v>
      </c>
      <c r="R1688" s="2">
        <v>834284000</v>
      </c>
      <c r="S1688" s="2">
        <v>844872000</v>
      </c>
      <c r="T1688" s="2">
        <v>854760000</v>
      </c>
      <c r="U1688" s="2">
        <v>865743000</v>
      </c>
      <c r="V1688" s="2">
        <v>877125000</v>
      </c>
      <c r="W1688" s="2">
        <v>888011000</v>
      </c>
      <c r="X1688" s="2">
        <v>901385000</v>
      </c>
      <c r="Y1688" s="2">
        <v>913467000</v>
      </c>
      <c r="Z1688" s="2">
        <v>926940000</v>
      </c>
      <c r="AA1688" s="2">
        <v>940017000</v>
      </c>
      <c r="AB1688" s="2">
        <v>953689000</v>
      </c>
      <c r="AC1688" s="2">
        <v>968558000</v>
      </c>
      <c r="AD1688" s="2">
        <v>982431000</v>
      </c>
      <c r="AE1688" s="2">
        <v>997897000</v>
      </c>
      <c r="AF1688" s="2">
        <v>1013860000</v>
      </c>
      <c r="AG1688" s="2">
        <v>1030820000</v>
      </c>
    </row>
    <row r="1689" spans="1:33">
      <c r="A1689" s="115" t="s">
        <v>3408</v>
      </c>
      <c r="B1689" s="115" t="s">
        <v>19</v>
      </c>
      <c r="C1689" s="2">
        <v>10290000000</v>
      </c>
      <c r="D1689" s="2">
        <v>10346700000</v>
      </c>
      <c r="E1689" s="2">
        <v>10878600000</v>
      </c>
      <c r="F1689" s="2">
        <v>11077100000</v>
      </c>
      <c r="G1689" s="2">
        <v>11375400000</v>
      </c>
      <c r="H1689" s="2">
        <v>11644100000</v>
      </c>
      <c r="I1689" s="2">
        <v>11823100000</v>
      </c>
      <c r="J1689" s="2">
        <v>11942400000</v>
      </c>
      <c r="K1689" s="2">
        <v>12041900000</v>
      </c>
      <c r="L1689" s="2">
        <v>12151500000</v>
      </c>
      <c r="M1689" s="2">
        <v>12271300000</v>
      </c>
      <c r="N1689" s="2">
        <v>12411100000</v>
      </c>
      <c r="O1689" s="2">
        <v>12570900000</v>
      </c>
      <c r="P1689" s="2">
        <v>12690900000</v>
      </c>
      <c r="Q1689" s="2">
        <v>12830800000</v>
      </c>
      <c r="R1689" s="2">
        <v>13020400000</v>
      </c>
      <c r="S1689" s="2">
        <v>13190200000</v>
      </c>
      <c r="T1689" s="2">
        <v>13340100000</v>
      </c>
      <c r="U1689" s="2">
        <v>13509800000</v>
      </c>
      <c r="V1689" s="2">
        <v>13689500000</v>
      </c>
      <c r="W1689" s="2">
        <v>13859300000</v>
      </c>
      <c r="X1689" s="2">
        <v>14068900000</v>
      </c>
      <c r="Y1689" s="2">
        <v>14258600000</v>
      </c>
      <c r="Z1689" s="2">
        <v>14468200000</v>
      </c>
      <c r="AA1689" s="2">
        <v>14667800000</v>
      </c>
      <c r="AB1689" s="2">
        <v>14887400000</v>
      </c>
      <c r="AC1689" s="2">
        <v>15116900000</v>
      </c>
      <c r="AD1689" s="2">
        <v>15336500000</v>
      </c>
      <c r="AE1689" s="2">
        <v>15566000000</v>
      </c>
      <c r="AF1689" s="2">
        <v>15825400000</v>
      </c>
      <c r="AG1689" s="2">
        <v>16094800000</v>
      </c>
    </row>
    <row r="1690" spans="1:33">
      <c r="A1690" s="115" t="s">
        <v>3409</v>
      </c>
      <c r="B1690" s="115" t="s">
        <v>19</v>
      </c>
      <c r="C1690" s="115">
        <v>0</v>
      </c>
      <c r="D1690" s="115">
        <v>0</v>
      </c>
      <c r="E1690" s="115">
        <v>0</v>
      </c>
      <c r="F1690" s="115">
        <v>0</v>
      </c>
      <c r="G1690" s="115">
        <v>0</v>
      </c>
      <c r="H1690" s="115">
        <v>0</v>
      </c>
      <c r="I1690" s="115">
        <v>0</v>
      </c>
      <c r="J1690" s="115">
        <v>0</v>
      </c>
      <c r="K1690" s="115">
        <v>0</v>
      </c>
      <c r="L1690" s="115">
        <v>0</v>
      </c>
      <c r="M1690" s="115">
        <v>0</v>
      </c>
      <c r="N1690" s="115">
        <v>0</v>
      </c>
      <c r="O1690" s="115">
        <v>0</v>
      </c>
      <c r="P1690" s="115">
        <v>0</v>
      </c>
      <c r="Q1690" s="115">
        <v>0</v>
      </c>
      <c r="R1690" s="115">
        <v>0</v>
      </c>
      <c r="S1690" s="115">
        <v>0</v>
      </c>
      <c r="T1690" s="115">
        <v>0</v>
      </c>
      <c r="U1690" s="115">
        <v>0</v>
      </c>
      <c r="V1690" s="115">
        <v>0</v>
      </c>
      <c r="W1690" s="115">
        <v>0</v>
      </c>
      <c r="X1690" s="115">
        <v>0</v>
      </c>
      <c r="Y1690" s="115">
        <v>0</v>
      </c>
      <c r="Z1690" s="115">
        <v>0</v>
      </c>
      <c r="AA1690" s="115">
        <v>0</v>
      </c>
      <c r="AB1690" s="115">
        <v>0</v>
      </c>
      <c r="AC1690" s="115">
        <v>0</v>
      </c>
      <c r="AD1690" s="115">
        <v>0</v>
      </c>
      <c r="AE1690" s="115">
        <v>0</v>
      </c>
      <c r="AF1690" s="115">
        <v>0</v>
      </c>
      <c r="AG1690" s="115">
        <v>0</v>
      </c>
    </row>
    <row r="1691" spans="1:33">
      <c r="A1691" s="115" t="s">
        <v>3410</v>
      </c>
      <c r="B1691" s="115" t="s">
        <v>19</v>
      </c>
      <c r="C1691" s="2">
        <v>10670000000000</v>
      </c>
      <c r="D1691" s="2">
        <v>10645400000000</v>
      </c>
      <c r="E1691" s="2">
        <v>10669600000000</v>
      </c>
      <c r="F1691" s="2">
        <v>10688900000000</v>
      </c>
      <c r="G1691" s="2">
        <v>10718600000000</v>
      </c>
      <c r="H1691" s="2">
        <v>10738400000000</v>
      </c>
      <c r="I1691" s="2">
        <v>10748300000000</v>
      </c>
      <c r="J1691" s="2">
        <v>10758100000000</v>
      </c>
      <c r="K1691" s="2">
        <v>10768000000000</v>
      </c>
      <c r="L1691" s="2">
        <v>10778100000000</v>
      </c>
      <c r="M1691" s="2">
        <v>10788400000000</v>
      </c>
      <c r="N1691" s="2">
        <v>10778800000000</v>
      </c>
      <c r="O1691" s="2">
        <v>10779300000000</v>
      </c>
      <c r="P1691" s="2">
        <v>10779800000000</v>
      </c>
      <c r="Q1691" s="2">
        <v>10770300000000</v>
      </c>
      <c r="R1691" s="2">
        <v>10770700000000</v>
      </c>
      <c r="S1691" s="2">
        <v>10761200000000</v>
      </c>
      <c r="T1691" s="2">
        <v>10741700000000</v>
      </c>
      <c r="U1691" s="2">
        <v>10732200000000</v>
      </c>
      <c r="V1691" s="2">
        <v>10722600000000</v>
      </c>
      <c r="W1691" s="2">
        <v>10703100000000</v>
      </c>
      <c r="X1691" s="2">
        <v>10683600000000</v>
      </c>
      <c r="Y1691" s="2">
        <v>10654100000000</v>
      </c>
      <c r="Z1691" s="2">
        <v>10624600000000</v>
      </c>
      <c r="AA1691" s="2">
        <v>10595100000000</v>
      </c>
      <c r="AB1691" s="2">
        <v>10565600000000</v>
      </c>
      <c r="AC1691" s="2">
        <v>10536000000000</v>
      </c>
      <c r="AD1691" s="2">
        <v>10496500000000</v>
      </c>
      <c r="AE1691" s="2">
        <v>10457000000000</v>
      </c>
      <c r="AF1691" s="2">
        <v>10427400000000</v>
      </c>
      <c r="AG1691" s="2">
        <v>10387900000000</v>
      </c>
    </row>
    <row r="1692" spans="1:33">
      <c r="A1692" s="115" t="s">
        <v>3411</v>
      </c>
      <c r="B1692" s="115" t="s">
        <v>19</v>
      </c>
      <c r="C1692" s="2">
        <v>1072000000000</v>
      </c>
      <c r="D1692" s="2">
        <v>1081470000000</v>
      </c>
      <c r="E1692" s="2">
        <v>1094820000000</v>
      </c>
      <c r="F1692" s="2">
        <v>1108700000000</v>
      </c>
      <c r="G1692" s="2">
        <v>1122610000000</v>
      </c>
      <c r="H1692" s="2">
        <v>1136540000000</v>
      </c>
      <c r="I1692" s="2">
        <v>1149470000000</v>
      </c>
      <c r="J1692" s="2">
        <v>1162390000000</v>
      </c>
      <c r="K1692" s="2">
        <v>1176320000000</v>
      </c>
      <c r="L1692" s="2">
        <v>1189280000000</v>
      </c>
      <c r="M1692" s="2">
        <v>1202250000000</v>
      </c>
      <c r="N1692" s="2">
        <v>1206280000000</v>
      </c>
      <c r="O1692" s="2">
        <v>1210310000000</v>
      </c>
      <c r="P1692" s="2">
        <v>1214340000000</v>
      </c>
      <c r="Q1692" s="2">
        <v>1218370000000</v>
      </c>
      <c r="R1692" s="2">
        <v>1222410000000</v>
      </c>
      <c r="S1692" s="2">
        <v>1225450000000</v>
      </c>
      <c r="T1692" s="2">
        <v>1229480000000</v>
      </c>
      <c r="U1692" s="2">
        <v>1233500000000</v>
      </c>
      <c r="V1692" s="2">
        <v>1237530000000</v>
      </c>
      <c r="W1692" s="2">
        <v>1240570000000</v>
      </c>
      <c r="X1692" s="2">
        <v>1244590000000</v>
      </c>
      <c r="Y1692" s="2">
        <v>1247630000000</v>
      </c>
      <c r="Z1692" s="2">
        <v>1250660000000</v>
      </c>
      <c r="AA1692" s="2">
        <v>1253690000000</v>
      </c>
      <c r="AB1692" s="2">
        <v>1256710000000</v>
      </c>
      <c r="AC1692" s="2">
        <v>1258750000000</v>
      </c>
      <c r="AD1692" s="2">
        <v>1261770000000</v>
      </c>
      <c r="AE1692" s="2">
        <v>1264800000000</v>
      </c>
      <c r="AF1692" s="2">
        <v>1267820000000</v>
      </c>
      <c r="AG1692" s="2">
        <v>1270850000000</v>
      </c>
    </row>
    <row r="1693" spans="1:33">
      <c r="A1693" s="115" t="s">
        <v>3412</v>
      </c>
      <c r="B1693" s="115" t="s">
        <v>19</v>
      </c>
      <c r="C1693" s="115">
        <v>0</v>
      </c>
      <c r="D1693" s="115">
        <v>0</v>
      </c>
      <c r="E1693" s="115">
        <v>0</v>
      </c>
      <c r="F1693" s="115">
        <v>0</v>
      </c>
      <c r="G1693" s="115">
        <v>0</v>
      </c>
      <c r="H1693" s="115">
        <v>0</v>
      </c>
      <c r="I1693" s="115">
        <v>0</v>
      </c>
      <c r="J1693" s="115">
        <v>0</v>
      </c>
      <c r="K1693" s="115">
        <v>0</v>
      </c>
      <c r="L1693" s="115">
        <v>0</v>
      </c>
      <c r="M1693" s="115">
        <v>0</v>
      </c>
      <c r="N1693" s="115">
        <v>0</v>
      </c>
      <c r="O1693" s="115">
        <v>0</v>
      </c>
      <c r="P1693" s="115">
        <v>0</v>
      </c>
      <c r="Q1693" s="115">
        <v>0</v>
      </c>
      <c r="R1693" s="115">
        <v>0</v>
      </c>
      <c r="S1693" s="115">
        <v>0</v>
      </c>
      <c r="T1693" s="115">
        <v>0</v>
      </c>
      <c r="U1693" s="115">
        <v>0</v>
      </c>
      <c r="V1693" s="115">
        <v>0</v>
      </c>
      <c r="W1693" s="115">
        <v>0</v>
      </c>
      <c r="X1693" s="115">
        <v>0</v>
      </c>
      <c r="Y1693" s="115">
        <v>0</v>
      </c>
      <c r="Z1693" s="115">
        <v>0</v>
      </c>
      <c r="AA1693" s="115">
        <v>0</v>
      </c>
      <c r="AB1693" s="115">
        <v>0</v>
      </c>
      <c r="AC1693" s="115">
        <v>0</v>
      </c>
      <c r="AD1693" s="115">
        <v>0</v>
      </c>
      <c r="AE1693" s="115">
        <v>0</v>
      </c>
      <c r="AF1693" s="115">
        <v>0</v>
      </c>
      <c r="AG1693" s="115">
        <v>0</v>
      </c>
    </row>
    <row r="1694" spans="1:33">
      <c r="A1694" s="115" t="s">
        <v>3413</v>
      </c>
      <c r="B1694" s="115" t="s">
        <v>19</v>
      </c>
      <c r="C1694" s="2">
        <v>9649000000000</v>
      </c>
      <c r="D1694" s="2">
        <v>9433000000000</v>
      </c>
      <c r="E1694" s="2">
        <v>9216490000000</v>
      </c>
      <c r="F1694" s="2">
        <v>9000560000000</v>
      </c>
      <c r="G1694" s="2">
        <v>8784680000000</v>
      </c>
      <c r="H1694" s="2">
        <v>8570200000000</v>
      </c>
      <c r="I1694" s="2">
        <v>8316210000000</v>
      </c>
      <c r="J1694" s="2">
        <v>8062270000000</v>
      </c>
      <c r="K1694" s="2">
        <v>7808260000000</v>
      </c>
      <c r="L1694" s="2">
        <v>7554320000000</v>
      </c>
      <c r="M1694" s="2">
        <v>7300190000000</v>
      </c>
      <c r="N1694" s="2">
        <v>7236190000000</v>
      </c>
      <c r="O1694" s="2">
        <v>7173190000000</v>
      </c>
      <c r="P1694" s="2">
        <v>7110130000000</v>
      </c>
      <c r="Q1694" s="2">
        <v>7046250000000</v>
      </c>
      <c r="R1694" s="2">
        <v>6983180000000</v>
      </c>
      <c r="S1694" s="2">
        <v>6919120000000</v>
      </c>
      <c r="T1694" s="2">
        <v>6856180000000</v>
      </c>
      <c r="U1694" s="2">
        <v>6792180000000</v>
      </c>
      <c r="V1694" s="2">
        <v>6729180000000</v>
      </c>
      <c r="W1694" s="2">
        <v>6665180000000</v>
      </c>
      <c r="X1694" s="2">
        <v>6627180000000</v>
      </c>
      <c r="Y1694" s="2">
        <v>6589180000000</v>
      </c>
      <c r="Z1694" s="2">
        <v>6551180000000</v>
      </c>
      <c r="AA1694" s="2">
        <v>6513180000000</v>
      </c>
      <c r="AB1694" s="2">
        <v>6475180000000</v>
      </c>
      <c r="AC1694" s="2">
        <v>6424180000000</v>
      </c>
      <c r="AD1694" s="2">
        <v>6373180000000</v>
      </c>
      <c r="AE1694" s="2">
        <v>6322120000000</v>
      </c>
      <c r="AF1694" s="2">
        <v>6272180000000</v>
      </c>
      <c r="AG1694" s="2">
        <v>6221230000000</v>
      </c>
    </row>
    <row r="1695" spans="1:33">
      <c r="A1695" s="115" t="s">
        <v>3414</v>
      </c>
      <c r="B1695" s="115" t="s">
        <v>19</v>
      </c>
      <c r="C1695" s="2">
        <v>22090000000</v>
      </c>
      <c r="D1695" s="2">
        <v>22230000000</v>
      </c>
      <c r="E1695" s="2">
        <v>23388700000</v>
      </c>
      <c r="F1695" s="2">
        <v>23938800000</v>
      </c>
      <c r="G1695" s="2">
        <v>24639100000</v>
      </c>
      <c r="H1695" s="2">
        <v>25270600000</v>
      </c>
      <c r="I1695" s="2">
        <v>25700600000</v>
      </c>
      <c r="J1695" s="2">
        <v>25980900000</v>
      </c>
      <c r="K1695" s="2">
        <v>26210900000</v>
      </c>
      <c r="L1695" s="2">
        <v>26461100000</v>
      </c>
      <c r="M1695" s="2">
        <v>26720700000</v>
      </c>
      <c r="N1695" s="2">
        <v>27020700000</v>
      </c>
      <c r="O1695" s="2">
        <v>27360700000</v>
      </c>
      <c r="P1695" s="2">
        <v>27620500000</v>
      </c>
      <c r="Q1695" s="2">
        <v>27921000000</v>
      </c>
      <c r="R1695" s="2">
        <v>28310700000</v>
      </c>
      <c r="S1695" s="2">
        <v>28650500000</v>
      </c>
      <c r="T1695" s="2">
        <v>28980800000</v>
      </c>
      <c r="U1695" s="2">
        <v>29330800000</v>
      </c>
      <c r="V1695" s="2">
        <v>29700800000</v>
      </c>
      <c r="W1695" s="2">
        <v>30050800000</v>
      </c>
      <c r="X1695" s="2">
        <v>30480800000</v>
      </c>
      <c r="Y1695" s="2">
        <v>30870900000</v>
      </c>
      <c r="Z1695" s="2">
        <v>31320900000</v>
      </c>
      <c r="AA1695" s="2">
        <v>31730900000</v>
      </c>
      <c r="AB1695" s="2">
        <v>32170900000</v>
      </c>
      <c r="AC1695" s="2">
        <v>32630900000</v>
      </c>
      <c r="AD1695" s="2">
        <v>33060900000</v>
      </c>
      <c r="AE1695" s="2">
        <v>33530600000</v>
      </c>
      <c r="AF1695" s="2">
        <v>34031000000</v>
      </c>
      <c r="AG1695" s="2">
        <v>34561300000</v>
      </c>
    </row>
    <row r="1696" spans="1:33">
      <c r="A1696" s="115" t="s">
        <v>3415</v>
      </c>
      <c r="B1696" s="115" t="s">
        <v>19</v>
      </c>
      <c r="C1696" s="2">
        <v>225100000000</v>
      </c>
      <c r="D1696" s="2">
        <v>226300000000</v>
      </c>
      <c r="E1696" s="2">
        <v>237987000000</v>
      </c>
      <c r="F1696" s="2">
        <v>243988000000</v>
      </c>
      <c r="G1696" s="2">
        <v>251391000000</v>
      </c>
      <c r="H1696" s="2">
        <v>258006000000</v>
      </c>
      <c r="I1696" s="2">
        <v>262607000000</v>
      </c>
      <c r="J1696" s="2">
        <v>265409000000</v>
      </c>
      <c r="K1696" s="2">
        <v>267909000000</v>
      </c>
      <c r="L1696" s="2">
        <v>270411000000</v>
      </c>
      <c r="M1696" s="2">
        <v>273107000000</v>
      </c>
      <c r="N1696" s="2">
        <v>276207000000</v>
      </c>
      <c r="O1696" s="2">
        <v>279607000000</v>
      </c>
      <c r="P1696" s="2">
        <v>282305000000</v>
      </c>
      <c r="Q1696" s="2">
        <v>285310000000</v>
      </c>
      <c r="R1696" s="2">
        <v>289308000000</v>
      </c>
      <c r="S1696" s="2">
        <v>292705000000</v>
      </c>
      <c r="T1696" s="2">
        <v>296008000000</v>
      </c>
      <c r="U1696" s="2">
        <v>299508000000</v>
      </c>
      <c r="V1696" s="2">
        <v>303208000000</v>
      </c>
      <c r="W1696" s="2">
        <v>306808000000</v>
      </c>
      <c r="X1696" s="2">
        <v>311109000000</v>
      </c>
      <c r="Y1696" s="2">
        <v>315009000000</v>
      </c>
      <c r="Z1696" s="2">
        <v>319509000000</v>
      </c>
      <c r="AA1696" s="2">
        <v>323709000000</v>
      </c>
      <c r="AB1696" s="2">
        <v>328109000000</v>
      </c>
      <c r="AC1696" s="2">
        <v>332609000000</v>
      </c>
      <c r="AD1696" s="2">
        <v>336909000000</v>
      </c>
      <c r="AE1696" s="2">
        <v>341506000000</v>
      </c>
      <c r="AF1696" s="2">
        <v>346410000000</v>
      </c>
      <c r="AG1696" s="2">
        <v>351713000000</v>
      </c>
    </row>
    <row r="1697" spans="1:33">
      <c r="A1697" s="115" t="s">
        <v>3416</v>
      </c>
      <c r="B1697" s="115" t="s">
        <v>19</v>
      </c>
      <c r="C1697" s="2">
        <v>47550000000</v>
      </c>
      <c r="D1697" s="2">
        <v>47150000000</v>
      </c>
      <c r="E1697" s="2">
        <v>49417300000</v>
      </c>
      <c r="F1697" s="2">
        <v>52017500000</v>
      </c>
      <c r="G1697" s="2">
        <v>54248000000</v>
      </c>
      <c r="H1697" s="2">
        <v>56231300000</v>
      </c>
      <c r="I1697" s="2">
        <v>57581500000</v>
      </c>
      <c r="J1697" s="2">
        <v>58421900000</v>
      </c>
      <c r="K1697" s="2">
        <v>59112000000</v>
      </c>
      <c r="L1697" s="2">
        <v>59792500000</v>
      </c>
      <c r="M1697" s="2">
        <v>60431500000</v>
      </c>
      <c r="N1697" s="2">
        <v>61081600000</v>
      </c>
      <c r="O1697" s="2">
        <v>61811600000</v>
      </c>
      <c r="P1697" s="2">
        <v>62291100000</v>
      </c>
      <c r="Q1697" s="2">
        <v>62922200000</v>
      </c>
      <c r="R1697" s="2">
        <v>63641700000</v>
      </c>
      <c r="S1697" s="2">
        <v>64271100000</v>
      </c>
      <c r="T1697" s="2">
        <v>64871700000</v>
      </c>
      <c r="U1697" s="2">
        <v>65391800000</v>
      </c>
      <c r="V1697" s="2">
        <v>66061800000</v>
      </c>
      <c r="W1697" s="2">
        <v>66681800000</v>
      </c>
      <c r="X1697" s="2">
        <v>67371800000</v>
      </c>
      <c r="Y1697" s="2">
        <v>68051900000</v>
      </c>
      <c r="Z1697" s="2">
        <v>68881900000</v>
      </c>
      <c r="AA1697" s="2">
        <v>69511900000</v>
      </c>
      <c r="AB1697" s="2">
        <v>70242000000</v>
      </c>
      <c r="AC1697" s="2">
        <v>70752000000</v>
      </c>
      <c r="AD1697" s="2">
        <v>71302000000</v>
      </c>
      <c r="AE1697" s="2">
        <v>71851300000</v>
      </c>
      <c r="AF1697" s="2">
        <v>72332000000</v>
      </c>
      <c r="AG1697" s="2">
        <v>72882700000</v>
      </c>
    </row>
    <row r="1698" spans="1:33">
      <c r="A1698" s="115" t="s">
        <v>3417</v>
      </c>
      <c r="B1698" s="115" t="s">
        <v>19</v>
      </c>
      <c r="C1698" s="2">
        <v>633000000000</v>
      </c>
      <c r="D1698" s="2">
        <v>619800000000</v>
      </c>
      <c r="E1698" s="2">
        <v>647565000000</v>
      </c>
      <c r="F1698" s="2">
        <v>698066000000</v>
      </c>
      <c r="G1698" s="2">
        <v>735773000000</v>
      </c>
      <c r="H1698" s="2">
        <v>769018000000</v>
      </c>
      <c r="I1698" s="2">
        <v>791720000000</v>
      </c>
      <c r="J1698" s="2">
        <v>805627000000</v>
      </c>
      <c r="K1698" s="2">
        <v>816827000000</v>
      </c>
      <c r="L1698" s="2">
        <v>827635000000</v>
      </c>
      <c r="M1698" s="2">
        <v>836921000000</v>
      </c>
      <c r="N1698" s="2">
        <v>845522000000</v>
      </c>
      <c r="O1698" s="2">
        <v>855423000000</v>
      </c>
      <c r="P1698" s="2">
        <v>860815000000</v>
      </c>
      <c r="Q1698" s="2">
        <v>869131000000</v>
      </c>
      <c r="R1698" s="2">
        <v>877323000000</v>
      </c>
      <c r="S1698" s="2">
        <v>884316000000</v>
      </c>
      <c r="T1698" s="2">
        <v>891224000000</v>
      </c>
      <c r="U1698" s="2">
        <v>895724000000</v>
      </c>
      <c r="V1698" s="2">
        <v>903224000000</v>
      </c>
      <c r="W1698" s="2">
        <v>909925000000</v>
      </c>
      <c r="X1698" s="2">
        <v>916625000000</v>
      </c>
      <c r="Y1698" s="2">
        <v>923725000000</v>
      </c>
      <c r="Z1698" s="2">
        <v>933526000000</v>
      </c>
      <c r="AA1698" s="2">
        <v>938926000000</v>
      </c>
      <c r="AB1698" s="2">
        <v>946026000000</v>
      </c>
      <c r="AC1698" s="2">
        <v>947626000000</v>
      </c>
      <c r="AD1698" s="2">
        <v>950727000000</v>
      </c>
      <c r="AE1698" s="2">
        <v>952918000000</v>
      </c>
      <c r="AF1698" s="2">
        <v>952827000000</v>
      </c>
      <c r="AG1698" s="2">
        <v>953436000000</v>
      </c>
    </row>
    <row r="1699" spans="1:33">
      <c r="A1699" s="115" t="s">
        <v>3418</v>
      </c>
      <c r="B1699" s="115" t="s">
        <v>19</v>
      </c>
      <c r="C1699" s="2">
        <v>85750000000</v>
      </c>
      <c r="D1699" s="2">
        <v>84000000000</v>
      </c>
      <c r="E1699" s="2">
        <v>87775200000</v>
      </c>
      <c r="F1699" s="2">
        <v>94525400000</v>
      </c>
      <c r="G1699" s="2">
        <v>99576300000</v>
      </c>
      <c r="H1699" s="2">
        <v>104002000000</v>
      </c>
      <c r="I1699" s="2">
        <v>107103000000</v>
      </c>
      <c r="J1699" s="2">
        <v>109004000000</v>
      </c>
      <c r="K1699" s="2">
        <v>110504000000</v>
      </c>
      <c r="L1699" s="2">
        <v>111905000000</v>
      </c>
      <c r="M1699" s="2">
        <v>113203000000</v>
      </c>
      <c r="N1699" s="2">
        <v>114303000000</v>
      </c>
      <c r="O1699" s="2">
        <v>115703000000</v>
      </c>
      <c r="P1699" s="2">
        <v>116402000000</v>
      </c>
      <c r="Q1699" s="2">
        <v>117504000000</v>
      </c>
      <c r="R1699" s="2">
        <v>118703000000</v>
      </c>
      <c r="S1699" s="2">
        <v>119602000000</v>
      </c>
      <c r="T1699" s="2">
        <v>120603000000</v>
      </c>
      <c r="U1699" s="2">
        <v>121203000000</v>
      </c>
      <c r="V1699" s="2">
        <v>122203000000</v>
      </c>
      <c r="W1699" s="2">
        <v>123103000000</v>
      </c>
      <c r="X1699" s="2">
        <v>124003000000</v>
      </c>
      <c r="Y1699" s="2">
        <v>125003000000</v>
      </c>
      <c r="Z1699" s="2">
        <v>126403000000</v>
      </c>
      <c r="AA1699" s="2">
        <v>127104000000</v>
      </c>
      <c r="AB1699" s="2">
        <v>128104000000</v>
      </c>
      <c r="AC1699" s="2">
        <v>128304000000</v>
      </c>
      <c r="AD1699" s="2">
        <v>128804000000</v>
      </c>
      <c r="AE1699" s="2">
        <v>129102000000</v>
      </c>
      <c r="AF1699" s="2">
        <v>129104000000</v>
      </c>
      <c r="AG1699" s="2">
        <v>129305000000</v>
      </c>
    </row>
    <row r="1700" spans="1:33">
      <c r="A1700" s="115" t="s">
        <v>3419</v>
      </c>
      <c r="B1700" s="115" t="s">
        <v>19</v>
      </c>
      <c r="C1700" s="2">
        <v>1373000000</v>
      </c>
      <c r="D1700" s="2">
        <v>1346000000</v>
      </c>
      <c r="E1700" s="2">
        <v>1405920000</v>
      </c>
      <c r="F1700" s="2">
        <v>1511930000</v>
      </c>
      <c r="G1700" s="2">
        <v>1591940000</v>
      </c>
      <c r="H1700" s="2">
        <v>1663040000</v>
      </c>
      <c r="I1700" s="2">
        <v>1711040000</v>
      </c>
      <c r="J1700" s="2">
        <v>1741060000</v>
      </c>
      <c r="K1700" s="2">
        <v>1765060000</v>
      </c>
      <c r="L1700" s="2">
        <v>1788080000</v>
      </c>
      <c r="M1700" s="2">
        <v>1808050000</v>
      </c>
      <c r="N1700" s="2">
        <v>1826050000</v>
      </c>
      <c r="O1700" s="2">
        <v>1848050000</v>
      </c>
      <c r="P1700" s="2">
        <v>1860030000</v>
      </c>
      <c r="Q1700" s="2">
        <v>1878070000</v>
      </c>
      <c r="R1700" s="2">
        <v>1896050000</v>
      </c>
      <c r="S1700" s="2">
        <v>1911030000</v>
      </c>
      <c r="T1700" s="2">
        <v>1926050000</v>
      </c>
      <c r="U1700" s="2">
        <v>1937050000</v>
      </c>
      <c r="V1700" s="2">
        <v>1953050000</v>
      </c>
      <c r="W1700" s="2">
        <v>1968050000</v>
      </c>
      <c r="X1700" s="2">
        <v>1983050000</v>
      </c>
      <c r="Y1700" s="2">
        <v>1999060000</v>
      </c>
      <c r="Z1700" s="2">
        <v>2021060000</v>
      </c>
      <c r="AA1700" s="2">
        <v>2033060000</v>
      </c>
      <c r="AB1700" s="2">
        <v>2049060000</v>
      </c>
      <c r="AC1700" s="2">
        <v>2053060000</v>
      </c>
      <c r="AD1700" s="2">
        <v>2061060000</v>
      </c>
      <c r="AE1700" s="2">
        <v>2067040000</v>
      </c>
      <c r="AF1700" s="2">
        <v>2068060000</v>
      </c>
      <c r="AG1700" s="2">
        <v>2071080000</v>
      </c>
    </row>
    <row r="1701" spans="1:33">
      <c r="A1701" s="115" t="s">
        <v>3420</v>
      </c>
      <c r="B1701" s="115" t="s">
        <v>19</v>
      </c>
      <c r="C1701" s="2">
        <v>1032000000</v>
      </c>
      <c r="D1701" s="2">
        <v>1039000000</v>
      </c>
      <c r="E1701" s="2">
        <v>1092940000</v>
      </c>
      <c r="F1701" s="2">
        <v>1117950000</v>
      </c>
      <c r="G1701" s="2">
        <v>1149960000</v>
      </c>
      <c r="H1701" s="2">
        <v>1180030000</v>
      </c>
      <c r="I1701" s="2">
        <v>1200030000</v>
      </c>
      <c r="J1701" s="2">
        <v>1212040000</v>
      </c>
      <c r="K1701" s="2">
        <v>1223040000</v>
      </c>
      <c r="L1701" s="2">
        <v>1234050000</v>
      </c>
      <c r="M1701" s="2">
        <v>1247030000</v>
      </c>
      <c r="N1701" s="2">
        <v>1261030000</v>
      </c>
      <c r="O1701" s="2">
        <v>1276030000</v>
      </c>
      <c r="P1701" s="2">
        <v>1289020000</v>
      </c>
      <c r="Q1701" s="2">
        <v>1303050000</v>
      </c>
      <c r="R1701" s="2">
        <v>1321030000</v>
      </c>
      <c r="S1701" s="2">
        <v>1337020000</v>
      </c>
      <c r="T1701" s="2">
        <v>1352040000</v>
      </c>
      <c r="U1701" s="2">
        <v>1369040000</v>
      </c>
      <c r="V1701" s="2">
        <v>1386040000</v>
      </c>
      <c r="W1701" s="2">
        <v>1403040000</v>
      </c>
      <c r="X1701" s="2">
        <v>1423040000</v>
      </c>
      <c r="Y1701" s="2">
        <v>1441040000</v>
      </c>
      <c r="Z1701" s="2">
        <v>1462040000</v>
      </c>
      <c r="AA1701" s="2">
        <v>1482040000</v>
      </c>
      <c r="AB1701" s="2">
        <v>1502040000</v>
      </c>
      <c r="AC1701" s="2">
        <v>1524040000</v>
      </c>
      <c r="AD1701" s="2">
        <v>1545040000</v>
      </c>
      <c r="AE1701" s="2">
        <v>1567030000</v>
      </c>
      <c r="AF1701" s="2">
        <v>1590040000</v>
      </c>
      <c r="AG1701" s="2">
        <v>1616060000</v>
      </c>
    </row>
    <row r="1702" spans="1:33">
      <c r="A1702" s="115" t="s">
        <v>3421</v>
      </c>
      <c r="B1702" s="115" t="s">
        <v>19</v>
      </c>
      <c r="C1702" s="2">
        <v>1013000000</v>
      </c>
      <c r="D1702" s="2">
        <v>1007000000</v>
      </c>
      <c r="E1702" s="2">
        <v>1055940000</v>
      </c>
      <c r="F1702" s="2">
        <v>1105950000</v>
      </c>
      <c r="G1702" s="2">
        <v>1149960000</v>
      </c>
      <c r="H1702" s="2">
        <v>1190030000</v>
      </c>
      <c r="I1702" s="2">
        <v>1217030000</v>
      </c>
      <c r="J1702" s="2">
        <v>1233040000</v>
      </c>
      <c r="K1702" s="2">
        <v>1247040000</v>
      </c>
      <c r="L1702" s="2">
        <v>1261050000</v>
      </c>
      <c r="M1702" s="2">
        <v>1275030000</v>
      </c>
      <c r="N1702" s="2">
        <v>1288030000</v>
      </c>
      <c r="O1702" s="2">
        <v>1304030000</v>
      </c>
      <c r="P1702" s="2">
        <v>1314020000</v>
      </c>
      <c r="Q1702" s="2">
        <v>1328050000</v>
      </c>
      <c r="R1702" s="2">
        <v>1344040000</v>
      </c>
      <c r="S1702" s="2">
        <v>1358020000</v>
      </c>
      <c r="T1702" s="2">
        <v>1371040000</v>
      </c>
      <c r="U1702" s="2">
        <v>1383040000</v>
      </c>
      <c r="V1702" s="2">
        <v>1398040000</v>
      </c>
      <c r="W1702" s="2">
        <v>1412040000</v>
      </c>
      <c r="X1702" s="2">
        <v>1427040000</v>
      </c>
      <c r="Y1702" s="2">
        <v>1442040000</v>
      </c>
      <c r="Z1702" s="2">
        <v>1461040000</v>
      </c>
      <c r="AA1702" s="2">
        <v>1475040000</v>
      </c>
      <c r="AB1702" s="2">
        <v>1492040000</v>
      </c>
      <c r="AC1702" s="2">
        <v>1505040000</v>
      </c>
      <c r="AD1702" s="2">
        <v>1518040000</v>
      </c>
      <c r="AE1702" s="2">
        <v>1532030000</v>
      </c>
      <c r="AF1702" s="2">
        <v>1544040000</v>
      </c>
      <c r="AG1702" s="2">
        <v>1559060000</v>
      </c>
    </row>
    <row r="1703" spans="1:33">
      <c r="A1703" s="115" t="s">
        <v>3422</v>
      </c>
      <c r="B1703" s="115" t="s">
        <v>19</v>
      </c>
      <c r="C1703" s="2">
        <v>2471000000000</v>
      </c>
      <c r="D1703" s="2">
        <v>2416000000000</v>
      </c>
      <c r="E1703" s="2">
        <v>2360870000000</v>
      </c>
      <c r="F1703" s="2">
        <v>2305890000000</v>
      </c>
      <c r="G1703" s="2">
        <v>2249920000000</v>
      </c>
      <c r="H1703" s="2">
        <v>2195050000000</v>
      </c>
      <c r="I1703" s="2">
        <v>2130050000000</v>
      </c>
      <c r="J1703" s="2">
        <v>2065070000000</v>
      </c>
      <c r="K1703" s="2">
        <v>2000070000000</v>
      </c>
      <c r="L1703" s="2">
        <v>1935080000000</v>
      </c>
      <c r="M1703" s="2">
        <v>1870050000000</v>
      </c>
      <c r="N1703" s="2">
        <v>1854050000000</v>
      </c>
      <c r="O1703" s="2">
        <v>1837050000000</v>
      </c>
      <c r="P1703" s="2">
        <v>1821030000000</v>
      </c>
      <c r="Q1703" s="2">
        <v>1805060000000</v>
      </c>
      <c r="R1703" s="2">
        <v>1788050000000</v>
      </c>
      <c r="S1703" s="2">
        <v>1772030000000</v>
      </c>
      <c r="T1703" s="2">
        <v>1756050000000</v>
      </c>
      <c r="U1703" s="2">
        <v>1740050000000</v>
      </c>
      <c r="V1703" s="2">
        <v>1723050000000</v>
      </c>
      <c r="W1703" s="2">
        <v>1707050000000</v>
      </c>
      <c r="X1703" s="2">
        <v>1697050000000</v>
      </c>
      <c r="Y1703" s="2">
        <v>1688050000000</v>
      </c>
      <c r="Z1703" s="2">
        <v>1678050000000</v>
      </c>
      <c r="AA1703" s="2">
        <v>1668050000000</v>
      </c>
      <c r="AB1703" s="2">
        <v>1658050000000</v>
      </c>
      <c r="AC1703" s="2">
        <v>1645050000000</v>
      </c>
      <c r="AD1703" s="2">
        <v>1632050000000</v>
      </c>
      <c r="AE1703" s="2">
        <v>1619030000000</v>
      </c>
      <c r="AF1703" s="2">
        <v>1606050000000</v>
      </c>
      <c r="AG1703" s="2">
        <v>1593060000000</v>
      </c>
    </row>
    <row r="1704" spans="1:33">
      <c r="A1704" s="115" t="s">
        <v>3423</v>
      </c>
      <c r="B1704" s="115" t="s">
        <v>19</v>
      </c>
      <c r="C1704" s="115">
        <v>0</v>
      </c>
      <c r="D1704" s="115">
        <v>0</v>
      </c>
      <c r="E1704" s="115">
        <v>0</v>
      </c>
      <c r="F1704" s="115">
        <v>0</v>
      </c>
      <c r="G1704" s="115">
        <v>0</v>
      </c>
      <c r="H1704" s="115">
        <v>0</v>
      </c>
      <c r="I1704" s="115">
        <v>0</v>
      </c>
      <c r="J1704" s="115">
        <v>0</v>
      </c>
      <c r="K1704" s="115">
        <v>0</v>
      </c>
      <c r="L1704" s="115">
        <v>0</v>
      </c>
      <c r="M1704" s="115">
        <v>0</v>
      </c>
      <c r="N1704" s="115">
        <v>0</v>
      </c>
      <c r="O1704" s="115">
        <v>0</v>
      </c>
      <c r="P1704" s="115">
        <v>0</v>
      </c>
      <c r="Q1704" s="115">
        <v>0</v>
      </c>
      <c r="R1704" s="115">
        <v>0</v>
      </c>
      <c r="S1704" s="115">
        <v>0</v>
      </c>
      <c r="T1704" s="115">
        <v>0</v>
      </c>
      <c r="U1704" s="115">
        <v>0</v>
      </c>
      <c r="V1704" s="115">
        <v>0</v>
      </c>
      <c r="W1704" s="115">
        <v>0</v>
      </c>
      <c r="X1704" s="115">
        <v>0</v>
      </c>
      <c r="Y1704" s="115">
        <v>0</v>
      </c>
      <c r="Z1704" s="115">
        <v>0</v>
      </c>
      <c r="AA1704" s="115">
        <v>0</v>
      </c>
      <c r="AB1704" s="115">
        <v>0</v>
      </c>
      <c r="AC1704" s="115">
        <v>0</v>
      </c>
      <c r="AD1704" s="115">
        <v>0</v>
      </c>
      <c r="AE1704" s="115">
        <v>0</v>
      </c>
      <c r="AF1704" s="115">
        <v>0</v>
      </c>
      <c r="AG1704" s="115">
        <v>0</v>
      </c>
    </row>
    <row r="1705" spans="1:33">
      <c r="A1705" s="115" t="s">
        <v>3424</v>
      </c>
      <c r="B1705" s="115" t="s">
        <v>19</v>
      </c>
      <c r="C1705" s="115">
        <v>0</v>
      </c>
      <c r="D1705" s="115">
        <v>0</v>
      </c>
      <c r="E1705" s="115">
        <v>0</v>
      </c>
      <c r="F1705" s="115">
        <v>0</v>
      </c>
      <c r="G1705" s="115">
        <v>0</v>
      </c>
      <c r="H1705" s="115">
        <v>0</v>
      </c>
      <c r="I1705" s="115">
        <v>0</v>
      </c>
      <c r="J1705" s="115">
        <v>0</v>
      </c>
      <c r="K1705" s="115">
        <v>0</v>
      </c>
      <c r="L1705" s="115">
        <v>0</v>
      </c>
      <c r="M1705" s="115">
        <v>0</v>
      </c>
      <c r="N1705" s="115">
        <v>0</v>
      </c>
      <c r="O1705" s="115">
        <v>0</v>
      </c>
      <c r="P1705" s="115">
        <v>0</v>
      </c>
      <c r="Q1705" s="115">
        <v>0</v>
      </c>
      <c r="R1705" s="115">
        <v>0</v>
      </c>
      <c r="S1705" s="115">
        <v>0</v>
      </c>
      <c r="T1705" s="115">
        <v>0</v>
      </c>
      <c r="U1705" s="115">
        <v>0</v>
      </c>
      <c r="V1705" s="115">
        <v>0</v>
      </c>
      <c r="W1705" s="115">
        <v>0</v>
      </c>
      <c r="X1705" s="115">
        <v>0</v>
      </c>
      <c r="Y1705" s="115">
        <v>0</v>
      </c>
      <c r="Z1705" s="115">
        <v>0</v>
      </c>
      <c r="AA1705" s="115">
        <v>0</v>
      </c>
      <c r="AB1705" s="115">
        <v>0</v>
      </c>
      <c r="AC1705" s="115">
        <v>0</v>
      </c>
      <c r="AD1705" s="115">
        <v>0</v>
      </c>
      <c r="AE1705" s="115">
        <v>0</v>
      </c>
      <c r="AF1705" s="115">
        <v>0</v>
      </c>
      <c r="AG1705" s="115">
        <v>0</v>
      </c>
    </row>
    <row r="1706" spans="1:33">
      <c r="A1706" s="115" t="s">
        <v>3425</v>
      </c>
      <c r="B1706" s="115" t="s">
        <v>19</v>
      </c>
      <c r="C1706" s="2">
        <v>52260000000000</v>
      </c>
      <c r="D1706" s="2">
        <v>52710000000000</v>
      </c>
      <c r="E1706" s="2">
        <v>53159000000000</v>
      </c>
      <c r="F1706" s="2">
        <v>53608800000000</v>
      </c>
      <c r="G1706" s="2">
        <v>54058800000000</v>
      </c>
      <c r="H1706" s="2">
        <v>54509500000000</v>
      </c>
      <c r="I1706" s="2">
        <v>54669600000000</v>
      </c>
      <c r="J1706" s="2">
        <v>54839700000000</v>
      </c>
      <c r="K1706" s="2">
        <v>55009700000000</v>
      </c>
      <c r="L1706" s="2">
        <v>55179500000000</v>
      </c>
      <c r="M1706" s="2">
        <v>55339400000000</v>
      </c>
      <c r="N1706" s="2">
        <v>55249300000000</v>
      </c>
      <c r="O1706" s="2">
        <v>55159300000000</v>
      </c>
      <c r="P1706" s="2">
        <v>55059400000000</v>
      </c>
      <c r="Q1706" s="2">
        <v>54969500000000</v>
      </c>
      <c r="R1706" s="2">
        <v>54869300000000</v>
      </c>
      <c r="S1706" s="2">
        <v>55049400000000</v>
      </c>
      <c r="T1706" s="2">
        <v>55229500000000</v>
      </c>
      <c r="U1706" s="2">
        <v>55409400000000</v>
      </c>
      <c r="V1706" s="2">
        <v>55579300000000</v>
      </c>
      <c r="W1706" s="2">
        <v>55759300000000</v>
      </c>
      <c r="X1706" s="2">
        <v>55739300000000</v>
      </c>
      <c r="Y1706" s="2">
        <v>55719400000000</v>
      </c>
      <c r="Z1706" s="2">
        <v>55699400000000</v>
      </c>
      <c r="AA1706" s="2">
        <v>55679400000000</v>
      </c>
      <c r="AB1706" s="2">
        <v>55659400000000</v>
      </c>
      <c r="AC1706" s="2">
        <v>55549400000000</v>
      </c>
      <c r="AD1706" s="2">
        <v>55449400000000</v>
      </c>
      <c r="AE1706" s="2">
        <v>55339500000000</v>
      </c>
      <c r="AF1706" s="2">
        <v>55229300000000</v>
      </c>
      <c r="AG1706" s="2">
        <v>55119600000000</v>
      </c>
    </row>
    <row r="1707" spans="1:33">
      <c r="A1707" s="115" t="s">
        <v>3426</v>
      </c>
      <c r="B1707" s="115" t="s">
        <v>19</v>
      </c>
      <c r="C1707" s="2">
        <v>3550000000000</v>
      </c>
      <c r="D1707" s="2">
        <v>3444000000000</v>
      </c>
      <c r="E1707" s="2">
        <v>3594930000000</v>
      </c>
      <c r="F1707" s="2">
        <v>3891920000000</v>
      </c>
      <c r="G1707" s="2">
        <v>4114910000000</v>
      </c>
      <c r="H1707" s="2">
        <v>4310960000000</v>
      </c>
      <c r="I1707" s="2">
        <v>4445970000000</v>
      </c>
      <c r="J1707" s="2">
        <v>4528970000000</v>
      </c>
      <c r="K1707" s="2">
        <v>4595970000000</v>
      </c>
      <c r="L1707" s="2">
        <v>4661960000000</v>
      </c>
      <c r="M1707" s="2">
        <v>4717950000000</v>
      </c>
      <c r="N1707" s="2">
        <v>4770940000000</v>
      </c>
      <c r="O1707" s="2">
        <v>4829940000000</v>
      </c>
      <c r="P1707" s="2">
        <v>4862950000000</v>
      </c>
      <c r="Q1707" s="2">
        <v>4911960000000</v>
      </c>
      <c r="R1707" s="2">
        <v>4960940000000</v>
      </c>
      <c r="S1707" s="2">
        <v>5001950000000</v>
      </c>
      <c r="T1707" s="2">
        <v>5042950000000</v>
      </c>
      <c r="U1707" s="2">
        <v>5068950000000</v>
      </c>
      <c r="V1707" s="2">
        <v>5113940000000</v>
      </c>
      <c r="W1707" s="2">
        <v>5152940000000</v>
      </c>
      <c r="X1707" s="2">
        <v>5192930000000</v>
      </c>
      <c r="Y1707" s="2">
        <v>5233940000000</v>
      </c>
      <c r="Z1707" s="2">
        <v>5290940000000</v>
      </c>
      <c r="AA1707" s="2">
        <v>5321940000000</v>
      </c>
      <c r="AB1707" s="2">
        <v>5362940000000</v>
      </c>
      <c r="AC1707" s="2">
        <v>5371940000000</v>
      </c>
      <c r="AD1707" s="2">
        <v>5388940000000</v>
      </c>
      <c r="AE1707" s="2">
        <v>5400950000000</v>
      </c>
      <c r="AF1707" s="2">
        <v>5399930000000</v>
      </c>
      <c r="AG1707" s="2">
        <v>5401960000000</v>
      </c>
    </row>
    <row r="1708" spans="1:33">
      <c r="A1708" s="115" t="s">
        <v>3427</v>
      </c>
      <c r="B1708" s="115" t="s">
        <v>19</v>
      </c>
      <c r="C1708" s="2">
        <v>1141000000000</v>
      </c>
      <c r="D1708" s="2">
        <v>1116000000000</v>
      </c>
      <c r="E1708" s="2">
        <v>1166980000000</v>
      </c>
      <c r="F1708" s="2">
        <v>1246970000000</v>
      </c>
      <c r="G1708" s="2">
        <v>1310970000000</v>
      </c>
      <c r="H1708" s="2">
        <v>1366990000000</v>
      </c>
      <c r="I1708" s="2">
        <v>1404990000000</v>
      </c>
      <c r="J1708" s="2">
        <v>1428990000000</v>
      </c>
      <c r="K1708" s="2">
        <v>1448990000000</v>
      </c>
      <c r="L1708" s="2">
        <v>1467990000000</v>
      </c>
      <c r="M1708" s="2">
        <v>1484980000000</v>
      </c>
      <c r="N1708" s="2">
        <v>1501980000000</v>
      </c>
      <c r="O1708" s="2">
        <v>1519980000000</v>
      </c>
      <c r="P1708" s="2">
        <v>1531980000000</v>
      </c>
      <c r="Q1708" s="2">
        <v>1546990000000</v>
      </c>
      <c r="R1708" s="2">
        <v>1563980000000</v>
      </c>
      <c r="S1708" s="2">
        <v>1577980000000</v>
      </c>
      <c r="T1708" s="2">
        <v>1591980000000</v>
      </c>
      <c r="U1708" s="2">
        <v>1602980000000</v>
      </c>
      <c r="V1708" s="2">
        <v>1617980000000</v>
      </c>
      <c r="W1708" s="2">
        <v>1631980000000</v>
      </c>
      <c r="X1708" s="2">
        <v>1646980000000</v>
      </c>
      <c r="Y1708" s="2">
        <v>1661980000000</v>
      </c>
      <c r="Z1708" s="2">
        <v>1681980000000</v>
      </c>
      <c r="AA1708" s="2">
        <v>1693980000000</v>
      </c>
      <c r="AB1708" s="2">
        <v>1709980000000</v>
      </c>
      <c r="AC1708" s="2">
        <v>1716980000000</v>
      </c>
      <c r="AD1708" s="2">
        <v>1726980000000</v>
      </c>
      <c r="AE1708" s="2">
        <v>1734980000000</v>
      </c>
      <c r="AF1708" s="2">
        <v>1740980000000</v>
      </c>
      <c r="AG1708" s="2">
        <v>1747990000000</v>
      </c>
    </row>
    <row r="1709" spans="1:33">
      <c r="A1709" s="115" t="s">
        <v>3428</v>
      </c>
      <c r="B1709" s="115" t="s">
        <v>19</v>
      </c>
      <c r="C1709" s="2">
        <v>898200000000</v>
      </c>
      <c r="D1709" s="2">
        <v>872000000000</v>
      </c>
      <c r="E1709" s="2">
        <v>910582000000</v>
      </c>
      <c r="F1709" s="2">
        <v>984479000000</v>
      </c>
      <c r="G1709" s="2">
        <v>1039980000000</v>
      </c>
      <c r="H1709" s="2">
        <v>1088990000000</v>
      </c>
      <c r="I1709" s="2">
        <v>1122990000000</v>
      </c>
      <c r="J1709" s="2">
        <v>1143990000000</v>
      </c>
      <c r="K1709" s="2">
        <v>1160990000000</v>
      </c>
      <c r="L1709" s="2">
        <v>1176990000000</v>
      </c>
      <c r="M1709" s="2">
        <v>1190990000000</v>
      </c>
      <c r="N1709" s="2">
        <v>1204980000000</v>
      </c>
      <c r="O1709" s="2">
        <v>1219980000000</v>
      </c>
      <c r="P1709" s="2">
        <v>1227990000000</v>
      </c>
      <c r="Q1709" s="2">
        <v>1239990000000</v>
      </c>
      <c r="R1709" s="2">
        <v>1252980000000</v>
      </c>
      <c r="S1709" s="2">
        <v>1262990000000</v>
      </c>
      <c r="T1709" s="2">
        <v>1273990000000</v>
      </c>
      <c r="U1709" s="2">
        <v>1280990000000</v>
      </c>
      <c r="V1709" s="2">
        <v>1291980000000</v>
      </c>
      <c r="W1709" s="2">
        <v>1301980000000</v>
      </c>
      <c r="X1709" s="2">
        <v>1311980000000</v>
      </c>
      <c r="Y1709" s="2">
        <v>1322980000000</v>
      </c>
      <c r="Z1709" s="2">
        <v>1336980000000</v>
      </c>
      <c r="AA1709" s="2">
        <v>1344980000000</v>
      </c>
      <c r="AB1709" s="2">
        <v>1355980000000</v>
      </c>
      <c r="AC1709" s="2">
        <v>1357980000000</v>
      </c>
      <c r="AD1709" s="2">
        <v>1362980000000</v>
      </c>
      <c r="AE1709" s="2">
        <v>1365990000000</v>
      </c>
      <c r="AF1709" s="2">
        <v>1366980000000</v>
      </c>
      <c r="AG1709" s="2">
        <v>1367990000000</v>
      </c>
    </row>
    <row r="1710" spans="1:33">
      <c r="A1710" s="115" t="s">
        <v>3429</v>
      </c>
      <c r="B1710" s="115" t="s">
        <v>19</v>
      </c>
      <c r="C1710" s="2">
        <v>20220000000</v>
      </c>
      <c r="D1710" s="2">
        <v>19700000000</v>
      </c>
      <c r="E1710" s="2">
        <v>20589600000</v>
      </c>
      <c r="F1710" s="2">
        <v>22129500000</v>
      </c>
      <c r="G1710" s="2">
        <v>23319500000</v>
      </c>
      <c r="H1710" s="2">
        <v>24369800000</v>
      </c>
      <c r="I1710" s="2">
        <v>25089800000</v>
      </c>
      <c r="J1710" s="2">
        <v>25539900000</v>
      </c>
      <c r="K1710" s="2">
        <v>25899900000</v>
      </c>
      <c r="L1710" s="2">
        <v>26259800000</v>
      </c>
      <c r="M1710" s="2">
        <v>26559700000</v>
      </c>
      <c r="N1710" s="2">
        <v>26859700000</v>
      </c>
      <c r="O1710" s="2">
        <v>27199700000</v>
      </c>
      <c r="P1710" s="2">
        <v>27389700000</v>
      </c>
      <c r="Q1710" s="2">
        <v>27669800000</v>
      </c>
      <c r="R1710" s="2">
        <v>27959700000</v>
      </c>
      <c r="S1710" s="2">
        <v>28199700000</v>
      </c>
      <c r="T1710" s="2">
        <v>28439700000</v>
      </c>
      <c r="U1710" s="2">
        <v>28619700000</v>
      </c>
      <c r="V1710" s="2">
        <v>28879700000</v>
      </c>
      <c r="W1710" s="2">
        <v>29119700000</v>
      </c>
      <c r="X1710" s="2">
        <v>29359600000</v>
      </c>
      <c r="Y1710" s="2">
        <v>29619700000</v>
      </c>
      <c r="Z1710" s="2">
        <v>29949700000</v>
      </c>
      <c r="AA1710" s="2">
        <v>30149700000</v>
      </c>
      <c r="AB1710" s="2">
        <v>30399700000</v>
      </c>
      <c r="AC1710" s="2">
        <v>30499700000</v>
      </c>
      <c r="AD1710" s="2">
        <v>30639700000</v>
      </c>
      <c r="AE1710" s="2">
        <v>30749700000</v>
      </c>
      <c r="AF1710" s="2">
        <v>30799600000</v>
      </c>
      <c r="AG1710" s="2">
        <v>30869800000</v>
      </c>
    </row>
    <row r="1711" spans="1:33">
      <c r="A1711" s="115" t="s">
        <v>3430</v>
      </c>
      <c r="B1711" s="115" t="s">
        <v>19</v>
      </c>
      <c r="C1711" s="2">
        <v>19600000000</v>
      </c>
      <c r="D1711" s="2">
        <v>19090000000</v>
      </c>
      <c r="E1711" s="2">
        <v>19949600000</v>
      </c>
      <c r="F1711" s="2">
        <v>21449500000</v>
      </c>
      <c r="G1711" s="2">
        <v>22609500000</v>
      </c>
      <c r="H1711" s="2">
        <v>23629800000</v>
      </c>
      <c r="I1711" s="2">
        <v>24329800000</v>
      </c>
      <c r="J1711" s="2">
        <v>24759900000</v>
      </c>
      <c r="K1711" s="2">
        <v>25109900000</v>
      </c>
      <c r="L1711" s="2">
        <v>25459800000</v>
      </c>
      <c r="M1711" s="2">
        <v>25759700000</v>
      </c>
      <c r="N1711" s="2">
        <v>26049700000</v>
      </c>
      <c r="O1711" s="2">
        <v>26369700000</v>
      </c>
      <c r="P1711" s="2">
        <v>26559700000</v>
      </c>
      <c r="Q1711" s="2">
        <v>26829800000</v>
      </c>
      <c r="R1711" s="2">
        <v>27109700000</v>
      </c>
      <c r="S1711" s="2">
        <v>27349700000</v>
      </c>
      <c r="T1711" s="2">
        <v>27579700000</v>
      </c>
      <c r="U1711" s="2">
        <v>27749700000</v>
      </c>
      <c r="V1711" s="2">
        <v>27999700000</v>
      </c>
      <c r="W1711" s="2">
        <v>28229700000</v>
      </c>
      <c r="X1711" s="2">
        <v>28469600000</v>
      </c>
      <c r="Y1711" s="2">
        <v>28709700000</v>
      </c>
      <c r="Z1711" s="2">
        <v>29039700000</v>
      </c>
      <c r="AA1711" s="2">
        <v>29229700000</v>
      </c>
      <c r="AB1711" s="2">
        <v>29479700000</v>
      </c>
      <c r="AC1711" s="2">
        <v>29569700000</v>
      </c>
      <c r="AD1711" s="2">
        <v>29699700000</v>
      </c>
      <c r="AE1711" s="2">
        <v>29809700000</v>
      </c>
      <c r="AF1711" s="2">
        <v>29859600000</v>
      </c>
      <c r="AG1711" s="2">
        <v>29919800000</v>
      </c>
    </row>
    <row r="1712" spans="1:33">
      <c r="A1712" s="115" t="s">
        <v>3431</v>
      </c>
      <c r="B1712" s="115" t="s">
        <v>19</v>
      </c>
      <c r="C1712" s="2">
        <v>90370000000</v>
      </c>
      <c r="D1712" s="2">
        <v>87630000000</v>
      </c>
      <c r="E1712" s="2">
        <v>91488200000</v>
      </c>
      <c r="F1712" s="2">
        <v>99077900000</v>
      </c>
      <c r="G1712" s="2">
        <v>104798000000</v>
      </c>
      <c r="H1712" s="2">
        <v>109799000000</v>
      </c>
      <c r="I1712" s="2">
        <v>113199000000</v>
      </c>
      <c r="J1712" s="2">
        <v>115299000000</v>
      </c>
      <c r="K1712" s="2">
        <v>117099000000</v>
      </c>
      <c r="L1712" s="2">
        <v>118699000000</v>
      </c>
      <c r="M1712" s="2">
        <v>120199000000</v>
      </c>
      <c r="N1712" s="2">
        <v>121498000000</v>
      </c>
      <c r="O1712" s="2">
        <v>122998000000</v>
      </c>
      <c r="P1712" s="2">
        <v>123899000000</v>
      </c>
      <c r="Q1712" s="2">
        <v>125099000000</v>
      </c>
      <c r="R1712" s="2">
        <v>126298000000</v>
      </c>
      <c r="S1712" s="2">
        <v>127399000000</v>
      </c>
      <c r="T1712" s="2">
        <v>128399000000</v>
      </c>
      <c r="U1712" s="2">
        <v>129099000000</v>
      </c>
      <c r="V1712" s="2">
        <v>130198000000</v>
      </c>
      <c r="W1712" s="2">
        <v>131198000000</v>
      </c>
      <c r="X1712" s="2">
        <v>132198000000</v>
      </c>
      <c r="Y1712" s="2">
        <v>133298000000</v>
      </c>
      <c r="Z1712" s="2">
        <v>134698000000</v>
      </c>
      <c r="AA1712" s="2">
        <v>135498000000</v>
      </c>
      <c r="AB1712" s="2">
        <v>136498000000</v>
      </c>
      <c r="AC1712" s="2">
        <v>136698000000</v>
      </c>
      <c r="AD1712" s="2">
        <v>137198000000</v>
      </c>
      <c r="AE1712" s="2">
        <v>137499000000</v>
      </c>
      <c r="AF1712" s="2">
        <v>137398000000</v>
      </c>
      <c r="AG1712" s="2">
        <v>137499000000</v>
      </c>
    </row>
    <row r="1713" spans="1:33">
      <c r="A1713" s="115" t="s">
        <v>3432</v>
      </c>
      <c r="B1713" s="115" t="s">
        <v>19</v>
      </c>
      <c r="C1713" s="2">
        <v>2010000000</v>
      </c>
      <c r="D1713" s="2">
        <v>1996000000</v>
      </c>
      <c r="E1713" s="2">
        <v>2093960000</v>
      </c>
      <c r="F1713" s="2">
        <v>2185950000</v>
      </c>
      <c r="G1713" s="2">
        <v>2271950000</v>
      </c>
      <c r="H1713" s="2">
        <v>2348980000</v>
      </c>
      <c r="I1713" s="2">
        <v>2400980000</v>
      </c>
      <c r="J1713" s="2">
        <v>2433990000</v>
      </c>
      <c r="K1713" s="2">
        <v>2461990000</v>
      </c>
      <c r="L1713" s="2">
        <v>2488980000</v>
      </c>
      <c r="M1713" s="2">
        <v>2515970000</v>
      </c>
      <c r="N1713" s="2">
        <v>2544970000</v>
      </c>
      <c r="O1713" s="2">
        <v>2575970000</v>
      </c>
      <c r="P1713" s="2">
        <v>2597970000</v>
      </c>
      <c r="Q1713" s="2">
        <v>2625980000</v>
      </c>
      <c r="R1713" s="2">
        <v>2658970000</v>
      </c>
      <c r="S1713" s="2">
        <v>2686970000</v>
      </c>
      <c r="T1713" s="2">
        <v>2714970000</v>
      </c>
      <c r="U1713" s="2">
        <v>2740970000</v>
      </c>
      <c r="V1713" s="2">
        <v>2770970000</v>
      </c>
      <c r="W1713" s="2">
        <v>2799970000</v>
      </c>
      <c r="X1713" s="2">
        <v>2832960000</v>
      </c>
      <c r="Y1713" s="2">
        <v>2864970000</v>
      </c>
      <c r="Z1713" s="2">
        <v>2901970000</v>
      </c>
      <c r="AA1713" s="2">
        <v>2932970000</v>
      </c>
      <c r="AB1713" s="2">
        <v>2966970000</v>
      </c>
      <c r="AC1713" s="2">
        <v>2995970000</v>
      </c>
      <c r="AD1713" s="2">
        <v>3024970000</v>
      </c>
      <c r="AE1713" s="2">
        <v>3054970000</v>
      </c>
      <c r="AF1713" s="2">
        <v>3083960000</v>
      </c>
      <c r="AG1713" s="2">
        <v>3115980000</v>
      </c>
    </row>
    <row r="1714" spans="1:33">
      <c r="A1714" s="115" t="s">
        <v>3433</v>
      </c>
      <c r="B1714" s="115" t="s">
        <v>19</v>
      </c>
      <c r="C1714" s="2">
        <v>6337000000</v>
      </c>
      <c r="D1714" s="2">
        <v>6170000000</v>
      </c>
      <c r="E1714" s="2">
        <v>6447870000</v>
      </c>
      <c r="F1714" s="2">
        <v>6937850000</v>
      </c>
      <c r="G1714" s="2">
        <v>7313840000</v>
      </c>
      <c r="H1714" s="2">
        <v>7646920000</v>
      </c>
      <c r="I1714" s="2">
        <v>7875940000</v>
      </c>
      <c r="J1714" s="2">
        <v>8015950000</v>
      </c>
      <c r="K1714" s="2">
        <v>8130950000</v>
      </c>
      <c r="L1714" s="2">
        <v>8243920000</v>
      </c>
      <c r="M1714" s="2">
        <v>8340900000</v>
      </c>
      <c r="N1714" s="2">
        <v>8434890000</v>
      </c>
      <c r="O1714" s="2">
        <v>8539890000</v>
      </c>
      <c r="P1714" s="2">
        <v>8600900000</v>
      </c>
      <c r="Q1714" s="2">
        <v>8687920000</v>
      </c>
      <c r="R1714" s="2">
        <v>8776890000</v>
      </c>
      <c r="S1714" s="2">
        <v>8853900000</v>
      </c>
      <c r="T1714" s="2">
        <v>8928910000</v>
      </c>
      <c r="U1714" s="2">
        <v>8981900000</v>
      </c>
      <c r="V1714" s="2">
        <v>9063890000</v>
      </c>
      <c r="W1714" s="2">
        <v>9137890000</v>
      </c>
      <c r="X1714" s="2">
        <v>9213880000</v>
      </c>
      <c r="Y1714" s="2">
        <v>9291890000</v>
      </c>
      <c r="Z1714" s="2">
        <v>9395890000</v>
      </c>
      <c r="AA1714" s="2">
        <v>9457890000</v>
      </c>
      <c r="AB1714" s="2">
        <v>9536890000</v>
      </c>
      <c r="AC1714" s="2">
        <v>9564890000</v>
      </c>
      <c r="AD1714" s="2">
        <v>9605890000</v>
      </c>
      <c r="AE1714" s="2">
        <v>9638910000</v>
      </c>
      <c r="AF1714" s="2">
        <v>9651880000</v>
      </c>
      <c r="AG1714" s="2">
        <v>9670920000</v>
      </c>
    </row>
    <row r="1715" spans="1:33">
      <c r="A1715" s="115" t="s">
        <v>3434</v>
      </c>
      <c r="B1715" s="115" t="s">
        <v>19</v>
      </c>
      <c r="C1715" s="2">
        <v>9706000000000</v>
      </c>
      <c r="D1715" s="2">
        <v>9789000000000</v>
      </c>
      <c r="E1715" s="2">
        <v>9871810000000</v>
      </c>
      <c r="F1715" s="2">
        <v>9954780000000</v>
      </c>
      <c r="G1715" s="2">
        <v>10039800000000</v>
      </c>
      <c r="H1715" s="2">
        <v>10119900000000</v>
      </c>
      <c r="I1715" s="2">
        <v>10149900000000</v>
      </c>
      <c r="J1715" s="2">
        <v>10179900000000</v>
      </c>
      <c r="K1715" s="2">
        <v>10219900000000</v>
      </c>
      <c r="L1715" s="2">
        <v>10249900000000</v>
      </c>
      <c r="M1715" s="2">
        <v>10279900000000</v>
      </c>
      <c r="N1715" s="2">
        <v>10259900000000</v>
      </c>
      <c r="O1715" s="2">
        <v>10239900000000</v>
      </c>
      <c r="P1715" s="2">
        <v>10219900000000</v>
      </c>
      <c r="Q1715" s="2">
        <v>10209900000000</v>
      </c>
      <c r="R1715" s="2">
        <v>10189900000000</v>
      </c>
      <c r="S1715" s="2">
        <v>10219900000000</v>
      </c>
      <c r="T1715" s="2">
        <v>10259900000000</v>
      </c>
      <c r="U1715" s="2">
        <v>10289900000000</v>
      </c>
      <c r="V1715" s="2">
        <v>10319900000000</v>
      </c>
      <c r="W1715" s="2">
        <v>10359900000000</v>
      </c>
      <c r="X1715" s="2">
        <v>10349900000000</v>
      </c>
      <c r="Y1715" s="2">
        <v>10349900000000</v>
      </c>
      <c r="Z1715" s="2">
        <v>10339900000000</v>
      </c>
      <c r="AA1715" s="2">
        <v>10339900000000</v>
      </c>
      <c r="AB1715" s="2">
        <v>10339900000000</v>
      </c>
      <c r="AC1715" s="2">
        <v>10319900000000</v>
      </c>
      <c r="AD1715" s="2">
        <v>10299900000000</v>
      </c>
      <c r="AE1715" s="2">
        <v>10279900000000</v>
      </c>
      <c r="AF1715" s="2">
        <v>10259900000000</v>
      </c>
      <c r="AG1715" s="2">
        <v>10239900000000</v>
      </c>
    </row>
    <row r="1716" spans="1:33">
      <c r="A1716" s="115" t="s">
        <v>3435</v>
      </c>
      <c r="B1716" s="115" t="s">
        <v>19</v>
      </c>
      <c r="C1716" s="115">
        <v>0</v>
      </c>
      <c r="D1716" s="115">
        <v>0</v>
      </c>
      <c r="E1716" s="115">
        <v>0</v>
      </c>
      <c r="F1716" s="115">
        <v>0</v>
      </c>
      <c r="G1716" s="115">
        <v>0</v>
      </c>
      <c r="H1716" s="115">
        <v>0</v>
      </c>
      <c r="I1716" s="115">
        <v>0</v>
      </c>
      <c r="J1716" s="115">
        <v>0</v>
      </c>
      <c r="K1716" s="115">
        <v>0</v>
      </c>
      <c r="L1716" s="115">
        <v>0</v>
      </c>
      <c r="M1716" s="115">
        <v>0</v>
      </c>
      <c r="N1716" s="115">
        <v>0</v>
      </c>
      <c r="O1716" s="115">
        <v>0</v>
      </c>
      <c r="P1716" s="115">
        <v>0</v>
      </c>
      <c r="Q1716" s="115">
        <v>0</v>
      </c>
      <c r="R1716" s="115">
        <v>0</v>
      </c>
      <c r="S1716" s="115">
        <v>0</v>
      </c>
      <c r="T1716" s="115">
        <v>0</v>
      </c>
      <c r="U1716" s="115">
        <v>0</v>
      </c>
      <c r="V1716" s="115">
        <v>0</v>
      </c>
      <c r="W1716" s="115">
        <v>0</v>
      </c>
      <c r="X1716" s="115">
        <v>0</v>
      </c>
      <c r="Y1716" s="115">
        <v>0</v>
      </c>
      <c r="Z1716" s="115">
        <v>0</v>
      </c>
      <c r="AA1716" s="115">
        <v>0</v>
      </c>
      <c r="AB1716" s="115">
        <v>0</v>
      </c>
      <c r="AC1716" s="115">
        <v>0</v>
      </c>
      <c r="AD1716" s="115">
        <v>0</v>
      </c>
      <c r="AE1716" s="115">
        <v>0</v>
      </c>
      <c r="AF1716" s="115">
        <v>0</v>
      </c>
      <c r="AG1716" s="115">
        <v>0</v>
      </c>
    </row>
    <row r="1717" spans="1:33">
      <c r="A1717" s="115" t="s">
        <v>3436</v>
      </c>
      <c r="B1717" s="115" t="s">
        <v>19</v>
      </c>
      <c r="C1717" s="115">
        <v>0</v>
      </c>
      <c r="D1717" s="115">
        <v>0</v>
      </c>
      <c r="E1717" s="115">
        <v>0</v>
      </c>
      <c r="F1717" s="115">
        <v>0</v>
      </c>
      <c r="G1717" s="115">
        <v>0</v>
      </c>
      <c r="H1717" s="115">
        <v>0</v>
      </c>
      <c r="I1717" s="115">
        <v>0</v>
      </c>
      <c r="J1717" s="115">
        <v>0</v>
      </c>
      <c r="K1717" s="115">
        <v>0</v>
      </c>
      <c r="L1717" s="115">
        <v>0</v>
      </c>
      <c r="M1717" s="115">
        <v>0</v>
      </c>
      <c r="N1717" s="115">
        <v>0</v>
      </c>
      <c r="O1717" s="115">
        <v>0</v>
      </c>
      <c r="P1717" s="115">
        <v>0</v>
      </c>
      <c r="Q1717" s="115">
        <v>0</v>
      </c>
      <c r="R1717" s="115">
        <v>0</v>
      </c>
      <c r="S1717" s="115">
        <v>0</v>
      </c>
      <c r="T1717" s="115">
        <v>0</v>
      </c>
      <c r="U1717" s="115">
        <v>0</v>
      </c>
      <c r="V1717" s="115">
        <v>0</v>
      </c>
      <c r="W1717" s="115">
        <v>0</v>
      </c>
      <c r="X1717" s="115">
        <v>0</v>
      </c>
      <c r="Y1717" s="115">
        <v>0</v>
      </c>
      <c r="Z1717" s="115">
        <v>0</v>
      </c>
      <c r="AA1717" s="115">
        <v>0</v>
      </c>
      <c r="AB1717" s="115">
        <v>0</v>
      </c>
      <c r="AC1717" s="115">
        <v>0</v>
      </c>
      <c r="AD1717" s="115">
        <v>0</v>
      </c>
      <c r="AE1717" s="115">
        <v>0</v>
      </c>
      <c r="AF1717" s="115">
        <v>0</v>
      </c>
      <c r="AG1717" s="115">
        <v>0</v>
      </c>
    </row>
    <row r="1718" spans="1:33">
      <c r="A1718" s="115" t="s">
        <v>3437</v>
      </c>
      <c r="B1718" s="115" t="s">
        <v>19</v>
      </c>
      <c r="C1718" s="115">
        <v>0</v>
      </c>
      <c r="D1718" s="115">
        <v>0</v>
      </c>
      <c r="E1718" s="115">
        <v>0</v>
      </c>
      <c r="F1718" s="115">
        <v>0</v>
      </c>
      <c r="G1718" s="115">
        <v>0</v>
      </c>
      <c r="H1718" s="115">
        <v>0</v>
      </c>
      <c r="I1718" s="115">
        <v>0</v>
      </c>
      <c r="J1718" s="115">
        <v>0</v>
      </c>
      <c r="K1718" s="115">
        <v>0</v>
      </c>
      <c r="L1718" s="115">
        <v>0</v>
      </c>
      <c r="M1718" s="115">
        <v>0</v>
      </c>
      <c r="N1718" s="115">
        <v>0</v>
      </c>
      <c r="O1718" s="115">
        <v>0</v>
      </c>
      <c r="P1718" s="115">
        <v>0</v>
      </c>
      <c r="Q1718" s="115">
        <v>0</v>
      </c>
      <c r="R1718" s="115">
        <v>0</v>
      </c>
      <c r="S1718" s="115">
        <v>0</v>
      </c>
      <c r="T1718" s="115">
        <v>0</v>
      </c>
      <c r="U1718" s="115">
        <v>0</v>
      </c>
      <c r="V1718" s="115">
        <v>0</v>
      </c>
      <c r="W1718" s="115">
        <v>0</v>
      </c>
      <c r="X1718" s="115">
        <v>0</v>
      </c>
      <c r="Y1718" s="115">
        <v>0</v>
      </c>
      <c r="Z1718" s="115">
        <v>0</v>
      </c>
      <c r="AA1718" s="115">
        <v>0</v>
      </c>
      <c r="AB1718" s="115">
        <v>0</v>
      </c>
      <c r="AC1718" s="115">
        <v>0</v>
      </c>
      <c r="AD1718" s="115">
        <v>0</v>
      </c>
      <c r="AE1718" s="115">
        <v>0</v>
      </c>
      <c r="AF1718" s="115">
        <v>0</v>
      </c>
      <c r="AG1718" s="115">
        <v>0</v>
      </c>
    </row>
    <row r="1719" spans="1:33">
      <c r="A1719" s="115" t="s">
        <v>3438</v>
      </c>
      <c r="B1719" s="115" t="s">
        <v>19</v>
      </c>
      <c r="C1719" s="2">
        <v>35460000000</v>
      </c>
      <c r="D1719" s="2">
        <v>35785200000</v>
      </c>
      <c r="E1719" s="2">
        <v>37676100000</v>
      </c>
      <c r="F1719" s="2">
        <v>38356600000</v>
      </c>
      <c r="G1719" s="2">
        <v>39376900000</v>
      </c>
      <c r="H1719" s="2">
        <v>40317100000</v>
      </c>
      <c r="I1719" s="2">
        <v>40957200000</v>
      </c>
      <c r="J1719" s="2">
        <v>41357200000</v>
      </c>
      <c r="K1719" s="2">
        <v>41717300000</v>
      </c>
      <c r="L1719" s="2">
        <v>42087300000</v>
      </c>
      <c r="M1719" s="2">
        <v>42497300000</v>
      </c>
      <c r="N1719" s="2">
        <v>42977300000</v>
      </c>
      <c r="O1719" s="2">
        <v>43517400000</v>
      </c>
      <c r="P1719" s="2">
        <v>43947400000</v>
      </c>
      <c r="Q1719" s="2">
        <v>44427500000</v>
      </c>
      <c r="R1719" s="2">
        <v>45077500000</v>
      </c>
      <c r="S1719" s="2">
        <v>45647500000</v>
      </c>
      <c r="T1719" s="2">
        <v>46177700000</v>
      </c>
      <c r="U1719" s="2">
        <v>46767700000</v>
      </c>
      <c r="V1719" s="2">
        <v>47387700000</v>
      </c>
      <c r="W1719" s="2">
        <v>47967800000</v>
      </c>
      <c r="X1719" s="2">
        <v>48687900000</v>
      </c>
      <c r="Y1719" s="2">
        <v>49337900000</v>
      </c>
      <c r="Z1719" s="2">
        <v>50068000000</v>
      </c>
      <c r="AA1719" s="2">
        <v>50768100000</v>
      </c>
      <c r="AB1719" s="2">
        <v>51508200000</v>
      </c>
      <c r="AC1719" s="2">
        <v>52318300000</v>
      </c>
      <c r="AD1719" s="2">
        <v>53058400000</v>
      </c>
      <c r="AE1719" s="2">
        <v>53878500000</v>
      </c>
      <c r="AF1719" s="2">
        <v>54748600000</v>
      </c>
      <c r="AG1719" s="2">
        <v>55688700000</v>
      </c>
    </row>
    <row r="1720" spans="1:33">
      <c r="A1720" s="115" t="s">
        <v>3439</v>
      </c>
      <c r="B1720" s="115" t="s">
        <v>19</v>
      </c>
      <c r="C1720" s="2">
        <v>348700000000</v>
      </c>
      <c r="D1720" s="2">
        <v>351951000000</v>
      </c>
      <c r="E1720" s="2">
        <v>370560000000</v>
      </c>
      <c r="F1720" s="2">
        <v>377265000000</v>
      </c>
      <c r="G1720" s="2">
        <v>387267000000</v>
      </c>
      <c r="H1720" s="2">
        <v>396570000000</v>
      </c>
      <c r="I1720" s="2">
        <v>402771000000</v>
      </c>
      <c r="J1720" s="2">
        <v>406771000000</v>
      </c>
      <c r="K1720" s="2">
        <v>410272000000</v>
      </c>
      <c r="L1720" s="2">
        <v>413872000000</v>
      </c>
      <c r="M1720" s="2">
        <v>417972000000</v>
      </c>
      <c r="N1720" s="2">
        <v>422772000000</v>
      </c>
      <c r="O1720" s="2">
        <v>427973000000</v>
      </c>
      <c r="P1720" s="2">
        <v>432273000000</v>
      </c>
      <c r="Q1720" s="2">
        <v>436974000000</v>
      </c>
      <c r="R1720" s="2">
        <v>443374000000</v>
      </c>
      <c r="S1720" s="2">
        <v>448974000000</v>
      </c>
      <c r="T1720" s="2">
        <v>454175000000</v>
      </c>
      <c r="U1720" s="2">
        <v>459976000000</v>
      </c>
      <c r="V1720" s="2">
        <v>466076000000</v>
      </c>
      <c r="W1720" s="2">
        <v>471777000000</v>
      </c>
      <c r="X1720" s="2">
        <v>478877000000</v>
      </c>
      <c r="Y1720" s="2">
        <v>485278000000</v>
      </c>
      <c r="Z1720" s="2">
        <v>492379000000</v>
      </c>
      <c r="AA1720" s="2">
        <v>499380000000</v>
      </c>
      <c r="AB1720" s="2">
        <v>506581000000</v>
      </c>
      <c r="AC1720" s="2">
        <v>514481000000</v>
      </c>
      <c r="AD1720" s="2">
        <v>521882000000</v>
      </c>
      <c r="AE1720" s="2">
        <v>529883000000</v>
      </c>
      <c r="AF1720" s="2">
        <v>538485000000</v>
      </c>
      <c r="AG1720" s="2">
        <v>547685000000</v>
      </c>
    </row>
    <row r="1721" spans="1:33">
      <c r="A1721" s="115" t="s">
        <v>3440</v>
      </c>
      <c r="B1721" s="115" t="s">
        <v>19</v>
      </c>
      <c r="C1721" s="2">
        <v>34880000000</v>
      </c>
      <c r="D1721" s="2">
        <v>35205100000</v>
      </c>
      <c r="E1721" s="2">
        <v>37056000000</v>
      </c>
      <c r="F1721" s="2">
        <v>37736500000</v>
      </c>
      <c r="G1721" s="2">
        <v>38736700000</v>
      </c>
      <c r="H1721" s="2">
        <v>39657000000</v>
      </c>
      <c r="I1721" s="2">
        <v>40287100000</v>
      </c>
      <c r="J1721" s="2">
        <v>40677100000</v>
      </c>
      <c r="K1721" s="2">
        <v>41037200000</v>
      </c>
      <c r="L1721" s="2">
        <v>41397200000</v>
      </c>
      <c r="M1721" s="2">
        <v>41807200000</v>
      </c>
      <c r="N1721" s="2">
        <v>42277200000</v>
      </c>
      <c r="O1721" s="2">
        <v>42797300000</v>
      </c>
      <c r="P1721" s="2">
        <v>43227300000</v>
      </c>
      <c r="Q1721" s="2">
        <v>43707400000</v>
      </c>
      <c r="R1721" s="2">
        <v>44337400000</v>
      </c>
      <c r="S1721" s="2">
        <v>44897400000</v>
      </c>
      <c r="T1721" s="2">
        <v>45427500000</v>
      </c>
      <c r="U1721" s="2">
        <v>46007600000</v>
      </c>
      <c r="V1721" s="2">
        <v>46607600000</v>
      </c>
      <c r="W1721" s="2">
        <v>47187700000</v>
      </c>
      <c r="X1721" s="2">
        <v>47897700000</v>
      </c>
      <c r="Y1721" s="2">
        <v>48537800000</v>
      </c>
      <c r="Z1721" s="2">
        <v>49247900000</v>
      </c>
      <c r="AA1721" s="2">
        <v>49938000000</v>
      </c>
      <c r="AB1721" s="2">
        <v>50668100000</v>
      </c>
      <c r="AC1721" s="2">
        <v>51458100000</v>
      </c>
      <c r="AD1721" s="2">
        <v>52188200000</v>
      </c>
      <c r="AE1721" s="2">
        <v>52988300000</v>
      </c>
      <c r="AF1721" s="2">
        <v>53858500000</v>
      </c>
      <c r="AG1721" s="2">
        <v>54778500000</v>
      </c>
    </row>
    <row r="1722" spans="1:33">
      <c r="A1722" s="115" t="s">
        <v>3441</v>
      </c>
      <c r="B1722" s="115" t="s">
        <v>19</v>
      </c>
      <c r="C1722" s="2">
        <v>3423000000</v>
      </c>
      <c r="D1722" s="2">
        <v>3455500000</v>
      </c>
      <c r="E1722" s="2">
        <v>3637590000</v>
      </c>
      <c r="F1722" s="2">
        <v>3703640000</v>
      </c>
      <c r="G1722" s="2">
        <v>3801660000</v>
      </c>
      <c r="H1722" s="2">
        <v>3892680000</v>
      </c>
      <c r="I1722" s="2">
        <v>3953700000</v>
      </c>
      <c r="J1722" s="2">
        <v>3992700000</v>
      </c>
      <c r="K1722" s="2">
        <v>4027700000</v>
      </c>
      <c r="L1722" s="2">
        <v>4062700000</v>
      </c>
      <c r="M1722" s="2">
        <v>4102700000</v>
      </c>
      <c r="N1722" s="2">
        <v>4149710000</v>
      </c>
      <c r="O1722" s="2">
        <v>4200710000</v>
      </c>
      <c r="P1722" s="2">
        <v>4242720000</v>
      </c>
      <c r="Q1722" s="2">
        <v>4289720000</v>
      </c>
      <c r="R1722" s="2">
        <v>4352720000</v>
      </c>
      <c r="S1722" s="2">
        <v>4406730000</v>
      </c>
      <c r="T1722" s="2">
        <v>4458740000</v>
      </c>
      <c r="U1722" s="2">
        <v>4515740000</v>
      </c>
      <c r="V1722" s="2">
        <v>4574750000</v>
      </c>
      <c r="W1722" s="2">
        <v>4631750000</v>
      </c>
      <c r="X1722" s="2">
        <v>4700760000</v>
      </c>
      <c r="Y1722" s="2">
        <v>4763770000</v>
      </c>
      <c r="Z1722" s="2">
        <v>4833770000</v>
      </c>
      <c r="AA1722" s="2">
        <v>4901780000</v>
      </c>
      <c r="AB1722" s="2">
        <v>4972790000</v>
      </c>
      <c r="AC1722" s="2">
        <v>5050800000</v>
      </c>
      <c r="AD1722" s="2">
        <v>5122810000</v>
      </c>
      <c r="AE1722" s="2">
        <v>5201820000</v>
      </c>
      <c r="AF1722" s="2">
        <v>5285830000</v>
      </c>
      <c r="AG1722" s="2">
        <v>5375840000</v>
      </c>
    </row>
    <row r="1723" spans="1:33">
      <c r="A1723" s="115" t="s">
        <v>3442</v>
      </c>
      <c r="B1723" s="115" t="s">
        <v>19</v>
      </c>
      <c r="C1723" s="2">
        <v>3234000000</v>
      </c>
      <c r="D1723" s="2">
        <v>3263480000</v>
      </c>
      <c r="E1723" s="2">
        <v>3435550000</v>
      </c>
      <c r="F1723" s="2">
        <v>3498600000</v>
      </c>
      <c r="G1723" s="2">
        <v>3591630000</v>
      </c>
      <c r="H1723" s="2">
        <v>3676650000</v>
      </c>
      <c r="I1723" s="2">
        <v>3734660000</v>
      </c>
      <c r="J1723" s="2">
        <v>3771660000</v>
      </c>
      <c r="K1723" s="2">
        <v>3804660000</v>
      </c>
      <c r="L1723" s="2">
        <v>3837660000</v>
      </c>
      <c r="M1723" s="2">
        <v>3875660000</v>
      </c>
      <c r="N1723" s="2">
        <v>3919670000</v>
      </c>
      <c r="O1723" s="2">
        <v>3968670000</v>
      </c>
      <c r="P1723" s="2">
        <v>4007680000</v>
      </c>
      <c r="Q1723" s="2">
        <v>4051680000</v>
      </c>
      <c r="R1723" s="2">
        <v>4110680000</v>
      </c>
      <c r="S1723" s="2">
        <v>4162690000</v>
      </c>
      <c r="T1723" s="2">
        <v>4211700000</v>
      </c>
      <c r="U1723" s="2">
        <v>4265700000</v>
      </c>
      <c r="V1723" s="2">
        <v>4321700000</v>
      </c>
      <c r="W1723" s="2">
        <v>4374710000</v>
      </c>
      <c r="X1723" s="2">
        <v>4440720000</v>
      </c>
      <c r="Y1723" s="2">
        <v>4499720000</v>
      </c>
      <c r="Z1723" s="2">
        <v>4565730000</v>
      </c>
      <c r="AA1723" s="2">
        <v>4629740000</v>
      </c>
      <c r="AB1723" s="2">
        <v>4697750000</v>
      </c>
      <c r="AC1723" s="2">
        <v>4770750000</v>
      </c>
      <c r="AD1723" s="2">
        <v>4838760000</v>
      </c>
      <c r="AE1723" s="2">
        <v>4912770000</v>
      </c>
      <c r="AF1723" s="2">
        <v>4992780000</v>
      </c>
      <c r="AG1723" s="2">
        <v>5077790000</v>
      </c>
    </row>
    <row r="1724" spans="1:33">
      <c r="A1724" s="115" t="s">
        <v>3443</v>
      </c>
      <c r="B1724" s="115" t="s">
        <v>19</v>
      </c>
      <c r="C1724" s="2">
        <v>107800000</v>
      </c>
      <c r="D1724" s="2">
        <v>108816000</v>
      </c>
      <c r="E1724" s="2">
        <v>114619000</v>
      </c>
      <c r="F1724" s="2">
        <v>116620000</v>
      </c>
      <c r="G1724" s="2">
        <v>119721000</v>
      </c>
      <c r="H1724" s="2">
        <v>122622000</v>
      </c>
      <c r="I1724" s="2">
        <v>124522000</v>
      </c>
      <c r="J1724" s="2">
        <v>125822000</v>
      </c>
      <c r="K1724" s="2">
        <v>126922000</v>
      </c>
      <c r="L1724" s="2">
        <v>128022000</v>
      </c>
      <c r="M1724" s="2">
        <v>129222000</v>
      </c>
      <c r="N1724" s="2">
        <v>130722000</v>
      </c>
      <c r="O1724" s="2">
        <v>132322000</v>
      </c>
      <c r="P1724" s="2">
        <v>133623000</v>
      </c>
      <c r="Q1724" s="2">
        <v>135123000</v>
      </c>
      <c r="R1724" s="2">
        <v>137123000</v>
      </c>
      <c r="S1724" s="2">
        <v>138823000</v>
      </c>
      <c r="T1724" s="2">
        <v>140423000</v>
      </c>
      <c r="U1724" s="2">
        <v>142223000</v>
      </c>
      <c r="V1724" s="2">
        <v>144123000</v>
      </c>
      <c r="W1724" s="2">
        <v>145924000</v>
      </c>
      <c r="X1724" s="2">
        <v>148124000</v>
      </c>
      <c r="Y1724" s="2">
        <v>150024000</v>
      </c>
      <c r="Z1724" s="2">
        <v>152324000</v>
      </c>
      <c r="AA1724" s="2">
        <v>154425000</v>
      </c>
      <c r="AB1724" s="2">
        <v>156625000</v>
      </c>
      <c r="AC1724" s="2">
        <v>159125000</v>
      </c>
      <c r="AD1724" s="2">
        <v>161325000</v>
      </c>
      <c r="AE1724" s="2">
        <v>163826000</v>
      </c>
      <c r="AF1724" s="2">
        <v>166526000</v>
      </c>
      <c r="AG1724" s="2">
        <v>169326000</v>
      </c>
    </row>
    <row r="1725" spans="1:33">
      <c r="A1725" s="115" t="s">
        <v>3444</v>
      </c>
      <c r="B1725" s="115" t="s">
        <v>19</v>
      </c>
      <c r="C1725" s="2">
        <v>1683000000</v>
      </c>
      <c r="D1725" s="2">
        <v>1698250000</v>
      </c>
      <c r="E1725" s="2">
        <v>1788290000</v>
      </c>
      <c r="F1725" s="2">
        <v>1820310000</v>
      </c>
      <c r="G1725" s="2">
        <v>1868330000</v>
      </c>
      <c r="H1725" s="2">
        <v>1913340000</v>
      </c>
      <c r="I1725" s="2">
        <v>1943340000</v>
      </c>
      <c r="J1725" s="2">
        <v>1962340000</v>
      </c>
      <c r="K1725" s="2">
        <v>1979350000</v>
      </c>
      <c r="L1725" s="2">
        <v>1997350000</v>
      </c>
      <c r="M1725" s="2">
        <v>2016350000</v>
      </c>
      <c r="N1725" s="2">
        <v>2039350000</v>
      </c>
      <c r="O1725" s="2">
        <v>2065350000</v>
      </c>
      <c r="P1725" s="2">
        <v>2085350000</v>
      </c>
      <c r="Q1725" s="2">
        <v>2108360000</v>
      </c>
      <c r="R1725" s="2">
        <v>2139360000</v>
      </c>
      <c r="S1725" s="2">
        <v>2166360000</v>
      </c>
      <c r="T1725" s="2">
        <v>2191360000</v>
      </c>
      <c r="U1725" s="2">
        <v>2219360000</v>
      </c>
      <c r="V1725" s="2">
        <v>2248370000</v>
      </c>
      <c r="W1725" s="2">
        <v>2276370000</v>
      </c>
      <c r="X1725" s="2">
        <v>2310370000</v>
      </c>
      <c r="Y1725" s="2">
        <v>2341380000</v>
      </c>
      <c r="Z1725" s="2">
        <v>2376380000</v>
      </c>
      <c r="AA1725" s="2">
        <v>2409380000</v>
      </c>
      <c r="AB1725" s="2">
        <v>2444390000</v>
      </c>
      <c r="AC1725" s="2">
        <v>2482390000</v>
      </c>
      <c r="AD1725" s="2">
        <v>2517400000</v>
      </c>
      <c r="AE1725" s="2">
        <v>2556400000</v>
      </c>
      <c r="AF1725" s="2">
        <v>2598410000</v>
      </c>
      <c r="AG1725" s="2">
        <v>2642410000</v>
      </c>
    </row>
    <row r="1726" spans="1:33">
      <c r="A1726" s="115" t="s">
        <v>3445</v>
      </c>
      <c r="B1726" s="115" t="s">
        <v>19</v>
      </c>
      <c r="C1726" s="2">
        <v>920600000</v>
      </c>
      <c r="D1726" s="2">
        <v>929236000</v>
      </c>
      <c r="E1726" s="2">
        <v>978258000</v>
      </c>
      <c r="F1726" s="2">
        <v>995971000</v>
      </c>
      <c r="G1726" s="2">
        <v>1022180000</v>
      </c>
      <c r="H1726" s="2">
        <v>1047180000</v>
      </c>
      <c r="I1726" s="2">
        <v>1063190000</v>
      </c>
      <c r="J1726" s="2">
        <v>1074190000</v>
      </c>
      <c r="K1726" s="2">
        <v>1083190000</v>
      </c>
      <c r="L1726" s="2">
        <v>1092190000</v>
      </c>
      <c r="M1726" s="2">
        <v>1103190000</v>
      </c>
      <c r="N1726" s="2">
        <v>1116190000</v>
      </c>
      <c r="O1726" s="2">
        <v>1130190000</v>
      </c>
      <c r="P1726" s="2">
        <v>1141190000</v>
      </c>
      <c r="Q1726" s="2">
        <v>1153190000</v>
      </c>
      <c r="R1726" s="2">
        <v>1170190000</v>
      </c>
      <c r="S1726" s="2">
        <v>1185200000</v>
      </c>
      <c r="T1726" s="2">
        <v>1199200000</v>
      </c>
      <c r="U1726" s="2">
        <v>1214200000</v>
      </c>
      <c r="V1726" s="2">
        <v>1230200000</v>
      </c>
      <c r="W1726" s="2">
        <v>1245200000</v>
      </c>
      <c r="X1726" s="2">
        <v>1264200000</v>
      </c>
      <c r="Y1726" s="2">
        <v>1281210000</v>
      </c>
      <c r="Z1726" s="2">
        <v>1300210000</v>
      </c>
      <c r="AA1726" s="2">
        <v>1318210000</v>
      </c>
      <c r="AB1726" s="2">
        <v>1337210000</v>
      </c>
      <c r="AC1726" s="2">
        <v>1358210000</v>
      </c>
      <c r="AD1726" s="2">
        <v>1377220000</v>
      </c>
      <c r="AE1726" s="2">
        <v>1399220000</v>
      </c>
      <c r="AF1726" s="2">
        <v>1421220000</v>
      </c>
      <c r="AG1726" s="2">
        <v>1446230000</v>
      </c>
    </row>
    <row r="1727" spans="1:33">
      <c r="A1727" s="115" t="s">
        <v>3446</v>
      </c>
      <c r="B1727" s="115" t="s">
        <v>19</v>
      </c>
      <c r="C1727" s="115">
        <v>0</v>
      </c>
      <c r="D1727" s="115">
        <v>0</v>
      </c>
      <c r="E1727" s="115">
        <v>0</v>
      </c>
      <c r="F1727" s="115">
        <v>0</v>
      </c>
      <c r="G1727" s="115">
        <v>0</v>
      </c>
      <c r="H1727" s="115">
        <v>0</v>
      </c>
      <c r="I1727" s="115">
        <v>0</v>
      </c>
      <c r="J1727" s="115">
        <v>0</v>
      </c>
      <c r="K1727" s="115">
        <v>0</v>
      </c>
      <c r="L1727" s="115">
        <v>0</v>
      </c>
      <c r="M1727" s="115">
        <v>0</v>
      </c>
      <c r="N1727" s="115">
        <v>0</v>
      </c>
      <c r="O1727" s="115">
        <v>0</v>
      </c>
      <c r="P1727" s="115">
        <v>0</v>
      </c>
      <c r="Q1727" s="115">
        <v>0</v>
      </c>
      <c r="R1727" s="115">
        <v>0</v>
      </c>
      <c r="S1727" s="115">
        <v>0</v>
      </c>
      <c r="T1727" s="115">
        <v>0</v>
      </c>
      <c r="U1727" s="115">
        <v>0</v>
      </c>
      <c r="V1727" s="115">
        <v>0</v>
      </c>
      <c r="W1727" s="115">
        <v>0</v>
      </c>
      <c r="X1727" s="115">
        <v>0</v>
      </c>
      <c r="Y1727" s="115">
        <v>0</v>
      </c>
      <c r="Z1727" s="115">
        <v>0</v>
      </c>
      <c r="AA1727" s="115">
        <v>0</v>
      </c>
      <c r="AB1727" s="115">
        <v>0</v>
      </c>
      <c r="AC1727" s="115">
        <v>0</v>
      </c>
      <c r="AD1727" s="115">
        <v>0</v>
      </c>
      <c r="AE1727" s="115">
        <v>0</v>
      </c>
      <c r="AF1727" s="115">
        <v>0</v>
      </c>
      <c r="AG1727" s="115">
        <v>0</v>
      </c>
    </row>
    <row r="1728" spans="1:33">
      <c r="A1728" s="115" t="s">
        <v>3447</v>
      </c>
      <c r="B1728" s="115" t="s">
        <v>19</v>
      </c>
      <c r="C1728" s="115">
        <v>0</v>
      </c>
      <c r="D1728" s="115">
        <v>0</v>
      </c>
      <c r="E1728" s="115">
        <v>0</v>
      </c>
      <c r="F1728" s="115">
        <v>0</v>
      </c>
      <c r="G1728" s="115">
        <v>0</v>
      </c>
      <c r="H1728" s="115">
        <v>0</v>
      </c>
      <c r="I1728" s="115">
        <v>0</v>
      </c>
      <c r="J1728" s="115">
        <v>0</v>
      </c>
      <c r="K1728" s="115">
        <v>0</v>
      </c>
      <c r="L1728" s="115">
        <v>0</v>
      </c>
      <c r="M1728" s="115">
        <v>0</v>
      </c>
      <c r="N1728" s="115">
        <v>0</v>
      </c>
      <c r="O1728" s="115">
        <v>0</v>
      </c>
      <c r="P1728" s="115">
        <v>0</v>
      </c>
      <c r="Q1728" s="115">
        <v>0</v>
      </c>
      <c r="R1728" s="115">
        <v>0</v>
      </c>
      <c r="S1728" s="115">
        <v>0</v>
      </c>
      <c r="T1728" s="115">
        <v>0</v>
      </c>
      <c r="U1728" s="115">
        <v>0</v>
      </c>
      <c r="V1728" s="115">
        <v>0</v>
      </c>
      <c r="W1728" s="115">
        <v>0</v>
      </c>
      <c r="X1728" s="115">
        <v>0</v>
      </c>
      <c r="Y1728" s="115">
        <v>0</v>
      </c>
      <c r="Z1728" s="115">
        <v>0</v>
      </c>
      <c r="AA1728" s="115">
        <v>0</v>
      </c>
      <c r="AB1728" s="115">
        <v>0</v>
      </c>
      <c r="AC1728" s="115">
        <v>0</v>
      </c>
      <c r="AD1728" s="115">
        <v>0</v>
      </c>
      <c r="AE1728" s="115">
        <v>0</v>
      </c>
      <c r="AF1728" s="115">
        <v>0</v>
      </c>
      <c r="AG1728" s="115">
        <v>0</v>
      </c>
    </row>
    <row r="1729" spans="1:33">
      <c r="A1729" s="115" t="s">
        <v>3448</v>
      </c>
      <c r="B1729" s="115" t="s">
        <v>19</v>
      </c>
      <c r="C1729" s="115">
        <v>0</v>
      </c>
      <c r="D1729" s="115">
        <v>0</v>
      </c>
      <c r="E1729" s="115">
        <v>0</v>
      </c>
      <c r="F1729" s="115">
        <v>0</v>
      </c>
      <c r="G1729" s="115">
        <v>0</v>
      </c>
      <c r="H1729" s="115">
        <v>0</v>
      </c>
      <c r="I1729" s="115">
        <v>0</v>
      </c>
      <c r="J1729" s="115">
        <v>0</v>
      </c>
      <c r="K1729" s="115">
        <v>0</v>
      </c>
      <c r="L1729" s="115">
        <v>0</v>
      </c>
      <c r="M1729" s="115">
        <v>0</v>
      </c>
      <c r="N1729" s="115">
        <v>0</v>
      </c>
      <c r="O1729" s="115">
        <v>0</v>
      </c>
      <c r="P1729" s="115">
        <v>0</v>
      </c>
      <c r="Q1729" s="115">
        <v>0</v>
      </c>
      <c r="R1729" s="115">
        <v>0</v>
      </c>
      <c r="S1729" s="115">
        <v>0</v>
      </c>
      <c r="T1729" s="115">
        <v>0</v>
      </c>
      <c r="U1729" s="115">
        <v>0</v>
      </c>
      <c r="V1729" s="115">
        <v>0</v>
      </c>
      <c r="W1729" s="115">
        <v>0</v>
      </c>
      <c r="X1729" s="115">
        <v>0</v>
      </c>
      <c r="Y1729" s="115">
        <v>0</v>
      </c>
      <c r="Z1729" s="115">
        <v>0</v>
      </c>
      <c r="AA1729" s="115">
        <v>0</v>
      </c>
      <c r="AB1729" s="115">
        <v>0</v>
      </c>
      <c r="AC1729" s="115">
        <v>0</v>
      </c>
      <c r="AD1729" s="115">
        <v>0</v>
      </c>
      <c r="AE1729" s="115">
        <v>0</v>
      </c>
      <c r="AF1729" s="115">
        <v>0</v>
      </c>
      <c r="AG1729" s="115">
        <v>0</v>
      </c>
    </row>
    <row r="1730" spans="1:33">
      <c r="A1730" s="115" t="s">
        <v>3449</v>
      </c>
      <c r="B1730" s="115" t="s">
        <v>19</v>
      </c>
      <c r="C1730" s="115">
        <v>0</v>
      </c>
      <c r="D1730" s="115">
        <v>0</v>
      </c>
      <c r="E1730" s="115">
        <v>0</v>
      </c>
      <c r="F1730" s="115">
        <v>0</v>
      </c>
      <c r="G1730" s="115">
        <v>0</v>
      </c>
      <c r="H1730" s="115">
        <v>0</v>
      </c>
      <c r="I1730" s="115">
        <v>0</v>
      </c>
      <c r="J1730" s="115">
        <v>0</v>
      </c>
      <c r="K1730" s="115">
        <v>0</v>
      </c>
      <c r="L1730" s="115">
        <v>0</v>
      </c>
      <c r="M1730" s="115">
        <v>0</v>
      </c>
      <c r="N1730" s="115">
        <v>0</v>
      </c>
      <c r="O1730" s="115">
        <v>0</v>
      </c>
      <c r="P1730" s="115">
        <v>0</v>
      </c>
      <c r="Q1730" s="115">
        <v>0</v>
      </c>
      <c r="R1730" s="115">
        <v>0</v>
      </c>
      <c r="S1730" s="115">
        <v>0</v>
      </c>
      <c r="T1730" s="115">
        <v>0</v>
      </c>
      <c r="U1730" s="115">
        <v>0</v>
      </c>
      <c r="V1730" s="115">
        <v>0</v>
      </c>
      <c r="W1730" s="115">
        <v>0</v>
      </c>
      <c r="X1730" s="115">
        <v>0</v>
      </c>
      <c r="Y1730" s="115">
        <v>0</v>
      </c>
      <c r="Z1730" s="115">
        <v>0</v>
      </c>
      <c r="AA1730" s="115">
        <v>0</v>
      </c>
      <c r="AB1730" s="115">
        <v>0</v>
      </c>
      <c r="AC1730" s="115">
        <v>0</v>
      </c>
      <c r="AD1730" s="115">
        <v>0</v>
      </c>
      <c r="AE1730" s="115">
        <v>0</v>
      </c>
      <c r="AF1730" s="115">
        <v>0</v>
      </c>
      <c r="AG1730" s="115">
        <v>0</v>
      </c>
    </row>
    <row r="1731" spans="1:33">
      <c r="A1731" s="115" t="s">
        <v>3450</v>
      </c>
      <c r="B1731" s="115" t="s">
        <v>19</v>
      </c>
      <c r="C1731" s="2">
        <v>10720000000</v>
      </c>
      <c r="D1731" s="2">
        <v>10819800000</v>
      </c>
      <c r="E1731" s="2">
        <v>11388800000</v>
      </c>
      <c r="F1731" s="2">
        <v>11588600000</v>
      </c>
      <c r="G1731" s="2">
        <v>11898500000</v>
      </c>
      <c r="H1731" s="2">
        <v>12188500000</v>
      </c>
      <c r="I1731" s="2">
        <v>12378500000</v>
      </c>
      <c r="J1731" s="2">
        <v>12498600000</v>
      </c>
      <c r="K1731" s="2">
        <v>12608600000</v>
      </c>
      <c r="L1731" s="2">
        <v>12718600000</v>
      </c>
      <c r="M1731" s="2">
        <v>12838600000</v>
      </c>
      <c r="N1731" s="2">
        <v>12988700000</v>
      </c>
      <c r="O1731" s="2">
        <v>13148700000</v>
      </c>
      <c r="P1731" s="2">
        <v>13278700000</v>
      </c>
      <c r="Q1731" s="2">
        <v>13428800000</v>
      </c>
      <c r="R1731" s="2">
        <v>13618800000</v>
      </c>
      <c r="S1731" s="2">
        <v>13798900000</v>
      </c>
      <c r="T1731" s="2">
        <v>13958900000</v>
      </c>
      <c r="U1731" s="2">
        <v>14138900000</v>
      </c>
      <c r="V1731" s="2">
        <v>14319000000</v>
      </c>
      <c r="W1731" s="2">
        <v>14499000000</v>
      </c>
      <c r="X1731" s="2">
        <v>14719100000</v>
      </c>
      <c r="Y1731" s="2">
        <v>14909100000</v>
      </c>
      <c r="Z1731" s="2">
        <v>15129100000</v>
      </c>
      <c r="AA1731" s="2">
        <v>15349200000</v>
      </c>
      <c r="AB1731" s="2">
        <v>15569200000</v>
      </c>
      <c r="AC1731" s="2">
        <v>15809200000</v>
      </c>
      <c r="AD1731" s="2">
        <v>16039300000</v>
      </c>
      <c r="AE1731" s="2">
        <v>16279300000</v>
      </c>
      <c r="AF1731" s="2">
        <v>16549300000</v>
      </c>
      <c r="AG1731" s="2">
        <v>16829400000</v>
      </c>
    </row>
    <row r="1732" spans="1:33">
      <c r="A1732" s="115" t="s">
        <v>3451</v>
      </c>
      <c r="B1732" s="115" t="s">
        <v>19</v>
      </c>
      <c r="C1732" s="2">
        <v>105400000000</v>
      </c>
      <c r="D1732" s="2">
        <v>106398000000</v>
      </c>
      <c r="E1732" s="2">
        <v>111989000000</v>
      </c>
      <c r="F1732" s="2">
        <v>113986000000</v>
      </c>
      <c r="G1732" s="2">
        <v>117085000000</v>
      </c>
      <c r="H1732" s="2">
        <v>119785000000</v>
      </c>
      <c r="I1732" s="2">
        <v>121685000000</v>
      </c>
      <c r="J1732" s="2">
        <v>122886000000</v>
      </c>
      <c r="K1732" s="2">
        <v>123986000000</v>
      </c>
      <c r="L1732" s="2">
        <v>125086000000</v>
      </c>
      <c r="M1732" s="2">
        <v>126287000000</v>
      </c>
      <c r="N1732" s="2">
        <v>127787000000</v>
      </c>
      <c r="O1732" s="2">
        <v>129287000000</v>
      </c>
      <c r="P1732" s="2">
        <v>130588000000</v>
      </c>
      <c r="Q1732" s="2">
        <v>132088000000</v>
      </c>
      <c r="R1732" s="2">
        <v>133988000000</v>
      </c>
      <c r="S1732" s="2">
        <v>135689000000</v>
      </c>
      <c r="T1732" s="2">
        <v>137289000000</v>
      </c>
      <c r="U1732" s="2">
        <v>138990000000</v>
      </c>
      <c r="V1732" s="2">
        <v>140890000000</v>
      </c>
      <c r="W1732" s="2">
        <v>142590000000</v>
      </c>
      <c r="X1732" s="2">
        <v>144691000000</v>
      </c>
      <c r="Y1732" s="2">
        <v>146691000000</v>
      </c>
      <c r="Z1732" s="2">
        <v>148791000000</v>
      </c>
      <c r="AA1732" s="2">
        <v>150892000000</v>
      </c>
      <c r="AB1732" s="2">
        <v>153092000000</v>
      </c>
      <c r="AC1732" s="2">
        <v>155493000000</v>
      </c>
      <c r="AD1732" s="2">
        <v>157693000000</v>
      </c>
      <c r="AE1732" s="2">
        <v>160093000000</v>
      </c>
      <c r="AF1732" s="2">
        <v>162694000000</v>
      </c>
      <c r="AG1732" s="2">
        <v>165494000000</v>
      </c>
    </row>
    <row r="1733" spans="1:33">
      <c r="A1733" s="115" t="s">
        <v>3452</v>
      </c>
      <c r="B1733" s="115" t="s">
        <v>19</v>
      </c>
      <c r="C1733" s="2">
        <v>10540000000</v>
      </c>
      <c r="D1733" s="2">
        <v>10639800000</v>
      </c>
      <c r="E1733" s="2">
        <v>11198900000</v>
      </c>
      <c r="F1733" s="2">
        <v>11398600000</v>
      </c>
      <c r="G1733" s="2">
        <v>11708500000</v>
      </c>
      <c r="H1733" s="2">
        <v>11988500000</v>
      </c>
      <c r="I1733" s="2">
        <v>12168500000</v>
      </c>
      <c r="J1733" s="2">
        <v>12288600000</v>
      </c>
      <c r="K1733" s="2">
        <v>12398600000</v>
      </c>
      <c r="L1733" s="2">
        <v>12508600000</v>
      </c>
      <c r="M1733" s="2">
        <v>12628700000</v>
      </c>
      <c r="N1733" s="2">
        <v>12778700000</v>
      </c>
      <c r="O1733" s="2">
        <v>12938700000</v>
      </c>
      <c r="P1733" s="2">
        <v>13068800000</v>
      </c>
      <c r="Q1733" s="2">
        <v>13208800000</v>
      </c>
      <c r="R1733" s="2">
        <v>13398800000</v>
      </c>
      <c r="S1733" s="2">
        <v>13568900000</v>
      </c>
      <c r="T1733" s="2">
        <v>13728900000</v>
      </c>
      <c r="U1733" s="2">
        <v>13899000000</v>
      </c>
      <c r="V1733" s="2">
        <v>14089000000</v>
      </c>
      <c r="W1733" s="2">
        <v>14259000000</v>
      </c>
      <c r="X1733" s="2">
        <v>14479100000</v>
      </c>
      <c r="Y1733" s="2">
        <v>14669100000</v>
      </c>
      <c r="Z1733" s="2">
        <v>14879100000</v>
      </c>
      <c r="AA1733" s="2">
        <v>15089200000</v>
      </c>
      <c r="AB1733" s="2">
        <v>15309200000</v>
      </c>
      <c r="AC1733" s="2">
        <v>15549300000</v>
      </c>
      <c r="AD1733" s="2">
        <v>15769300000</v>
      </c>
      <c r="AE1733" s="2">
        <v>16019300000</v>
      </c>
      <c r="AF1733" s="2">
        <v>16279400000</v>
      </c>
      <c r="AG1733" s="2">
        <v>16549400000</v>
      </c>
    </row>
    <row r="1734" spans="1:33">
      <c r="A1734" s="115" t="s">
        <v>3453</v>
      </c>
      <c r="B1734" s="115" t="s">
        <v>19</v>
      </c>
      <c r="C1734" s="2">
        <v>1035000000</v>
      </c>
      <c r="D1734" s="2">
        <v>1043980000</v>
      </c>
      <c r="E1734" s="2">
        <v>1098890000</v>
      </c>
      <c r="F1734" s="2">
        <v>1118860000</v>
      </c>
      <c r="G1734" s="2">
        <v>1148860000</v>
      </c>
      <c r="H1734" s="2">
        <v>1175860000</v>
      </c>
      <c r="I1734" s="2">
        <v>1194860000</v>
      </c>
      <c r="J1734" s="2">
        <v>1206860000</v>
      </c>
      <c r="K1734" s="2">
        <v>1216860000</v>
      </c>
      <c r="L1734" s="2">
        <v>1227870000</v>
      </c>
      <c r="M1734" s="2">
        <v>1239870000</v>
      </c>
      <c r="N1734" s="2">
        <v>1253870000</v>
      </c>
      <c r="O1734" s="2">
        <v>1269880000</v>
      </c>
      <c r="P1734" s="2">
        <v>1281880000</v>
      </c>
      <c r="Q1734" s="2">
        <v>1295880000</v>
      </c>
      <c r="R1734" s="2">
        <v>1314890000</v>
      </c>
      <c r="S1734" s="2">
        <v>1331890000</v>
      </c>
      <c r="T1734" s="2">
        <v>1347890000</v>
      </c>
      <c r="U1734" s="2">
        <v>1364900000</v>
      </c>
      <c r="V1734" s="2">
        <v>1382900000</v>
      </c>
      <c r="W1734" s="2">
        <v>1399910000</v>
      </c>
      <c r="X1734" s="2">
        <v>1420910000</v>
      </c>
      <c r="Y1734" s="2">
        <v>1439910000</v>
      </c>
      <c r="Z1734" s="2">
        <v>1460920000</v>
      </c>
      <c r="AA1734" s="2">
        <v>1481920000</v>
      </c>
      <c r="AB1734" s="2">
        <v>1502920000</v>
      </c>
      <c r="AC1734" s="2">
        <v>1526930000</v>
      </c>
      <c r="AD1734" s="2">
        <v>1547930000</v>
      </c>
      <c r="AE1734" s="2">
        <v>1571930000</v>
      </c>
      <c r="AF1734" s="2">
        <v>1597940000</v>
      </c>
      <c r="AG1734" s="2">
        <v>1624940000</v>
      </c>
    </row>
    <row r="1735" spans="1:33">
      <c r="A1735" s="115" t="s">
        <v>3454</v>
      </c>
      <c r="B1735" s="115" t="s">
        <v>19</v>
      </c>
      <c r="C1735" s="2">
        <v>977400000</v>
      </c>
      <c r="D1735" s="2">
        <v>986479000</v>
      </c>
      <c r="E1735" s="2">
        <v>1037890000</v>
      </c>
      <c r="F1735" s="2">
        <v>1056870000</v>
      </c>
      <c r="G1735" s="2">
        <v>1084870000</v>
      </c>
      <c r="H1735" s="2">
        <v>1110860000</v>
      </c>
      <c r="I1735" s="2">
        <v>1128870000</v>
      </c>
      <c r="J1735" s="2">
        <v>1139870000</v>
      </c>
      <c r="K1735" s="2">
        <v>1149870000</v>
      </c>
      <c r="L1735" s="2">
        <v>1159870000</v>
      </c>
      <c r="M1735" s="2">
        <v>1170880000</v>
      </c>
      <c r="N1735" s="2">
        <v>1184880000</v>
      </c>
      <c r="O1735" s="2">
        <v>1198880000</v>
      </c>
      <c r="P1735" s="2">
        <v>1210890000</v>
      </c>
      <c r="Q1735" s="2">
        <v>1224890000</v>
      </c>
      <c r="R1735" s="2">
        <v>1241890000</v>
      </c>
      <c r="S1735" s="2">
        <v>1257900000</v>
      </c>
      <c r="T1735" s="2">
        <v>1272900000</v>
      </c>
      <c r="U1735" s="2">
        <v>1288900000</v>
      </c>
      <c r="V1735" s="2">
        <v>1305910000</v>
      </c>
      <c r="W1735" s="2">
        <v>1321910000</v>
      </c>
      <c r="X1735" s="2">
        <v>1341910000</v>
      </c>
      <c r="Y1735" s="2">
        <v>1359920000</v>
      </c>
      <c r="Z1735" s="2">
        <v>1379920000</v>
      </c>
      <c r="AA1735" s="2">
        <v>1398920000</v>
      </c>
      <c r="AB1735" s="2">
        <v>1419930000</v>
      </c>
      <c r="AC1735" s="2">
        <v>1441930000</v>
      </c>
      <c r="AD1735" s="2">
        <v>1461930000</v>
      </c>
      <c r="AE1735" s="2">
        <v>1484940000</v>
      </c>
      <c r="AF1735" s="2">
        <v>1508940000</v>
      </c>
      <c r="AG1735" s="2">
        <v>1534940000</v>
      </c>
    </row>
    <row r="1736" spans="1:33">
      <c r="A1736" s="115" t="s">
        <v>3455</v>
      </c>
      <c r="B1736" s="115" t="s">
        <v>19</v>
      </c>
      <c r="C1736" s="2">
        <v>32600000</v>
      </c>
      <c r="D1736" s="2">
        <v>32899300</v>
      </c>
      <c r="E1736" s="2">
        <v>34626500</v>
      </c>
      <c r="F1736" s="2">
        <v>35255700</v>
      </c>
      <c r="G1736" s="2">
        <v>36195500</v>
      </c>
      <c r="H1736" s="2">
        <v>37055500</v>
      </c>
      <c r="I1736" s="2">
        <v>37635500</v>
      </c>
      <c r="J1736" s="2">
        <v>38005600</v>
      </c>
      <c r="K1736" s="2">
        <v>38345700</v>
      </c>
      <c r="L1736" s="2">
        <v>38675800</v>
      </c>
      <c r="M1736" s="2">
        <v>39055900</v>
      </c>
      <c r="N1736" s="2">
        <v>39506000</v>
      </c>
      <c r="O1736" s="2">
        <v>39996100</v>
      </c>
      <c r="P1736" s="2">
        <v>40396200</v>
      </c>
      <c r="Q1736" s="2">
        <v>40836300</v>
      </c>
      <c r="R1736" s="2">
        <v>41436400</v>
      </c>
      <c r="S1736" s="2">
        <v>41956600</v>
      </c>
      <c r="T1736" s="2">
        <v>42446700</v>
      </c>
      <c r="U1736" s="2">
        <v>42986800</v>
      </c>
      <c r="V1736" s="2">
        <v>43556900</v>
      </c>
      <c r="W1736" s="2">
        <v>44097000</v>
      </c>
      <c r="X1736" s="2">
        <v>44757100</v>
      </c>
      <c r="Y1736" s="2">
        <v>45357200</v>
      </c>
      <c r="Z1736" s="2">
        <v>46017400</v>
      </c>
      <c r="AA1736" s="2">
        <v>46667500</v>
      </c>
      <c r="AB1736" s="2">
        <v>47347600</v>
      </c>
      <c r="AC1736" s="2">
        <v>48087700</v>
      </c>
      <c r="AD1736" s="2">
        <v>48767800</v>
      </c>
      <c r="AE1736" s="2">
        <v>49517900</v>
      </c>
      <c r="AF1736" s="2">
        <v>50328000</v>
      </c>
      <c r="AG1736" s="2">
        <v>51188100</v>
      </c>
    </row>
    <row r="1737" spans="1:33">
      <c r="A1737" s="115" t="s">
        <v>3456</v>
      </c>
      <c r="B1737" s="115" t="s">
        <v>19</v>
      </c>
      <c r="C1737" s="2">
        <v>508600000</v>
      </c>
      <c r="D1737" s="2">
        <v>513289000</v>
      </c>
      <c r="E1737" s="2">
        <v>540345000</v>
      </c>
      <c r="F1737" s="2">
        <v>550132000</v>
      </c>
      <c r="G1737" s="2">
        <v>564730000</v>
      </c>
      <c r="H1737" s="2">
        <v>578129000</v>
      </c>
      <c r="I1737" s="2">
        <v>587330000</v>
      </c>
      <c r="J1737" s="2">
        <v>593031000</v>
      </c>
      <c r="K1737" s="2">
        <v>598233000</v>
      </c>
      <c r="L1737" s="2">
        <v>603534000</v>
      </c>
      <c r="M1737" s="2">
        <v>609436000</v>
      </c>
      <c r="N1737" s="2">
        <v>616437000</v>
      </c>
      <c r="O1737" s="2">
        <v>624039000</v>
      </c>
      <c r="P1737" s="2">
        <v>630241000</v>
      </c>
      <c r="Q1737" s="2">
        <v>637143000</v>
      </c>
      <c r="R1737" s="2">
        <v>646444000</v>
      </c>
      <c r="S1737" s="2">
        <v>654646000</v>
      </c>
      <c r="T1737" s="2">
        <v>662248000</v>
      </c>
      <c r="U1737" s="2">
        <v>670750000</v>
      </c>
      <c r="V1737" s="2">
        <v>679552000</v>
      </c>
      <c r="W1737" s="2">
        <v>687954000</v>
      </c>
      <c r="X1737" s="2">
        <v>698255000</v>
      </c>
      <c r="Y1737" s="2">
        <v>707657000</v>
      </c>
      <c r="Z1737" s="2">
        <v>718059000</v>
      </c>
      <c r="AA1737" s="2">
        <v>728161000</v>
      </c>
      <c r="AB1737" s="2">
        <v>738762000</v>
      </c>
      <c r="AC1737" s="2">
        <v>750264000</v>
      </c>
      <c r="AD1737" s="2">
        <v>760965000</v>
      </c>
      <c r="AE1737" s="2">
        <v>772667000</v>
      </c>
      <c r="AF1737" s="2">
        <v>785169000</v>
      </c>
      <c r="AG1737" s="2">
        <v>798670000</v>
      </c>
    </row>
    <row r="1738" spans="1:33">
      <c r="A1738" s="115" t="s">
        <v>3457</v>
      </c>
      <c r="B1738" s="115" t="s">
        <v>19</v>
      </c>
      <c r="C1738" s="2">
        <v>278300000</v>
      </c>
      <c r="D1738" s="2">
        <v>280794000</v>
      </c>
      <c r="E1738" s="2">
        <v>295670000</v>
      </c>
      <c r="F1738" s="2">
        <v>300963000</v>
      </c>
      <c r="G1738" s="2">
        <v>308962000</v>
      </c>
      <c r="H1738" s="2">
        <v>316361000</v>
      </c>
      <c r="I1738" s="2">
        <v>321362000</v>
      </c>
      <c r="J1738" s="2">
        <v>324462000</v>
      </c>
      <c r="K1738" s="2">
        <v>327263000</v>
      </c>
      <c r="L1738" s="2">
        <v>330164000</v>
      </c>
      <c r="M1738" s="2">
        <v>333465000</v>
      </c>
      <c r="N1738" s="2">
        <v>337266000</v>
      </c>
      <c r="O1738" s="2">
        <v>341366000</v>
      </c>
      <c r="P1738" s="2">
        <v>344867000</v>
      </c>
      <c r="Q1738" s="2">
        <v>348569000</v>
      </c>
      <c r="R1738" s="2">
        <v>353670000</v>
      </c>
      <c r="S1738" s="2">
        <v>358171000</v>
      </c>
      <c r="T1738" s="2">
        <v>362372000</v>
      </c>
      <c r="U1738" s="2">
        <v>366973000</v>
      </c>
      <c r="V1738" s="2">
        <v>371774000</v>
      </c>
      <c r="W1738" s="2">
        <v>376375000</v>
      </c>
      <c r="X1738" s="2">
        <v>382076000</v>
      </c>
      <c r="Y1738" s="2">
        <v>387177000</v>
      </c>
      <c r="Z1738" s="2">
        <v>392877000</v>
      </c>
      <c r="AA1738" s="2">
        <v>398378000</v>
      </c>
      <c r="AB1738" s="2">
        <v>404179000</v>
      </c>
      <c r="AC1738" s="2">
        <v>410480000</v>
      </c>
      <c r="AD1738" s="2">
        <v>416381000</v>
      </c>
      <c r="AE1738" s="2">
        <v>422682000</v>
      </c>
      <c r="AF1738" s="2">
        <v>429583000</v>
      </c>
      <c r="AG1738" s="2">
        <v>436984000</v>
      </c>
    </row>
    <row r="1739" spans="1:33">
      <c r="A1739" s="115" t="s">
        <v>3458</v>
      </c>
      <c r="B1739" s="115" t="s">
        <v>19</v>
      </c>
      <c r="C1739" s="115">
        <v>0</v>
      </c>
      <c r="D1739" s="115">
        <v>0</v>
      </c>
      <c r="E1739" s="115">
        <v>0</v>
      </c>
      <c r="F1739" s="115">
        <v>0</v>
      </c>
      <c r="G1739" s="115">
        <v>0</v>
      </c>
      <c r="H1739" s="115">
        <v>0</v>
      </c>
      <c r="I1739" s="115">
        <v>0</v>
      </c>
      <c r="J1739" s="115">
        <v>0</v>
      </c>
      <c r="K1739" s="115">
        <v>0</v>
      </c>
      <c r="L1739" s="115">
        <v>0</v>
      </c>
      <c r="M1739" s="115">
        <v>0</v>
      </c>
      <c r="N1739" s="115">
        <v>0</v>
      </c>
      <c r="O1739" s="115">
        <v>0</v>
      </c>
      <c r="P1739" s="115">
        <v>0</v>
      </c>
      <c r="Q1739" s="115">
        <v>0</v>
      </c>
      <c r="R1739" s="115">
        <v>0</v>
      </c>
      <c r="S1739" s="115">
        <v>0</v>
      </c>
      <c r="T1739" s="115">
        <v>0</v>
      </c>
      <c r="U1739" s="115">
        <v>0</v>
      </c>
      <c r="V1739" s="115">
        <v>0</v>
      </c>
      <c r="W1739" s="115">
        <v>0</v>
      </c>
      <c r="X1739" s="115">
        <v>0</v>
      </c>
      <c r="Y1739" s="115">
        <v>0</v>
      </c>
      <c r="Z1739" s="115">
        <v>0</v>
      </c>
      <c r="AA1739" s="115">
        <v>0</v>
      </c>
      <c r="AB1739" s="115">
        <v>0</v>
      </c>
      <c r="AC1739" s="115">
        <v>0</v>
      </c>
      <c r="AD1739" s="115">
        <v>0</v>
      </c>
      <c r="AE1739" s="115">
        <v>0</v>
      </c>
      <c r="AF1739" s="115">
        <v>0</v>
      </c>
      <c r="AG1739" s="115">
        <v>0</v>
      </c>
    </row>
    <row r="1740" spans="1:33">
      <c r="A1740" s="115" t="s">
        <v>3459</v>
      </c>
      <c r="B1740" s="115" t="s">
        <v>19</v>
      </c>
      <c r="C1740" s="115">
        <v>0</v>
      </c>
      <c r="D1740" s="115">
        <v>0</v>
      </c>
      <c r="E1740" s="115">
        <v>0</v>
      </c>
      <c r="F1740" s="115">
        <v>0</v>
      </c>
      <c r="G1740" s="115">
        <v>0</v>
      </c>
      <c r="H1740" s="115">
        <v>0</v>
      </c>
      <c r="I1740" s="115">
        <v>0</v>
      </c>
      <c r="J1740" s="115">
        <v>0</v>
      </c>
      <c r="K1740" s="115">
        <v>0</v>
      </c>
      <c r="L1740" s="115">
        <v>0</v>
      </c>
      <c r="M1740" s="115">
        <v>0</v>
      </c>
      <c r="N1740" s="115">
        <v>0</v>
      </c>
      <c r="O1740" s="115">
        <v>0</v>
      </c>
      <c r="P1740" s="115">
        <v>0</v>
      </c>
      <c r="Q1740" s="115">
        <v>0</v>
      </c>
      <c r="R1740" s="115">
        <v>0</v>
      </c>
      <c r="S1740" s="115">
        <v>0</v>
      </c>
      <c r="T1740" s="115">
        <v>0</v>
      </c>
      <c r="U1740" s="115">
        <v>0</v>
      </c>
      <c r="V1740" s="115">
        <v>0</v>
      </c>
      <c r="W1740" s="115">
        <v>0</v>
      </c>
      <c r="X1740" s="115">
        <v>0</v>
      </c>
      <c r="Y1740" s="115">
        <v>0</v>
      </c>
      <c r="Z1740" s="115">
        <v>0</v>
      </c>
      <c r="AA1740" s="115">
        <v>0</v>
      </c>
      <c r="AB1740" s="115">
        <v>0</v>
      </c>
      <c r="AC1740" s="115">
        <v>0</v>
      </c>
      <c r="AD1740" s="115">
        <v>0</v>
      </c>
      <c r="AE1740" s="115">
        <v>0</v>
      </c>
      <c r="AF1740" s="115">
        <v>0</v>
      </c>
      <c r="AG1740" s="115">
        <v>0</v>
      </c>
    </row>
    <row r="1741" spans="1:33">
      <c r="A1741" s="115" t="s">
        <v>3460</v>
      </c>
      <c r="B1741" s="115" t="s">
        <v>19</v>
      </c>
      <c r="C1741" s="115">
        <v>0</v>
      </c>
      <c r="D1741" s="115">
        <v>0</v>
      </c>
      <c r="E1741" s="115">
        <v>0</v>
      </c>
      <c r="F1741" s="115">
        <v>0</v>
      </c>
      <c r="G1741" s="115">
        <v>0</v>
      </c>
      <c r="H1741" s="115">
        <v>0</v>
      </c>
      <c r="I1741" s="115">
        <v>0</v>
      </c>
      <c r="J1741" s="115">
        <v>0</v>
      </c>
      <c r="K1741" s="115">
        <v>0</v>
      </c>
      <c r="L1741" s="115">
        <v>0</v>
      </c>
      <c r="M1741" s="115">
        <v>0</v>
      </c>
      <c r="N1741" s="115">
        <v>0</v>
      </c>
      <c r="O1741" s="115">
        <v>0</v>
      </c>
      <c r="P1741" s="115">
        <v>0</v>
      </c>
      <c r="Q1741" s="115">
        <v>0</v>
      </c>
      <c r="R1741" s="115">
        <v>0</v>
      </c>
      <c r="S1741" s="115">
        <v>0</v>
      </c>
      <c r="T1741" s="115">
        <v>0</v>
      </c>
      <c r="U1741" s="115">
        <v>0</v>
      </c>
      <c r="V1741" s="115">
        <v>0</v>
      </c>
      <c r="W1741" s="115">
        <v>0</v>
      </c>
      <c r="X1741" s="115">
        <v>0</v>
      </c>
      <c r="Y1741" s="115">
        <v>0</v>
      </c>
      <c r="Z1741" s="115">
        <v>0</v>
      </c>
      <c r="AA1741" s="115">
        <v>0</v>
      </c>
      <c r="AB1741" s="115">
        <v>0</v>
      </c>
      <c r="AC1741" s="115">
        <v>0</v>
      </c>
      <c r="AD1741" s="115">
        <v>0</v>
      </c>
      <c r="AE1741" s="115">
        <v>0</v>
      </c>
      <c r="AF1741" s="115">
        <v>0</v>
      </c>
      <c r="AG1741" s="115">
        <v>0</v>
      </c>
    </row>
    <row r="1742" spans="1:33">
      <c r="A1742" s="115" t="s">
        <v>3461</v>
      </c>
      <c r="B1742" s="115" t="s">
        <v>19</v>
      </c>
      <c r="C1742" s="115">
        <v>0</v>
      </c>
      <c r="D1742" s="115">
        <v>0</v>
      </c>
      <c r="E1742" s="115">
        <v>0</v>
      </c>
      <c r="F1742" s="115">
        <v>0</v>
      </c>
      <c r="G1742" s="115">
        <v>0</v>
      </c>
      <c r="H1742" s="115">
        <v>0</v>
      </c>
      <c r="I1742" s="115">
        <v>0</v>
      </c>
      <c r="J1742" s="115">
        <v>0</v>
      </c>
      <c r="K1742" s="115">
        <v>0</v>
      </c>
      <c r="L1742" s="115">
        <v>0</v>
      </c>
      <c r="M1742" s="115">
        <v>0</v>
      </c>
      <c r="N1742" s="115">
        <v>0</v>
      </c>
      <c r="O1742" s="115">
        <v>0</v>
      </c>
      <c r="P1742" s="115">
        <v>0</v>
      </c>
      <c r="Q1742" s="115">
        <v>0</v>
      </c>
      <c r="R1742" s="115">
        <v>0</v>
      </c>
      <c r="S1742" s="115">
        <v>0</v>
      </c>
      <c r="T1742" s="115">
        <v>0</v>
      </c>
      <c r="U1742" s="115">
        <v>0</v>
      </c>
      <c r="V1742" s="115">
        <v>0</v>
      </c>
      <c r="W1742" s="115">
        <v>0</v>
      </c>
      <c r="X1742" s="115">
        <v>0</v>
      </c>
      <c r="Y1742" s="115">
        <v>0</v>
      </c>
      <c r="Z1742" s="115">
        <v>0</v>
      </c>
      <c r="AA1742" s="115">
        <v>0</v>
      </c>
      <c r="AB1742" s="115">
        <v>0</v>
      </c>
      <c r="AC1742" s="115">
        <v>0</v>
      </c>
      <c r="AD1742" s="115">
        <v>0</v>
      </c>
      <c r="AE1742" s="115">
        <v>0</v>
      </c>
      <c r="AF1742" s="115">
        <v>0</v>
      </c>
      <c r="AG1742" s="115">
        <v>0</v>
      </c>
    </row>
    <row r="1743" spans="1:33">
      <c r="A1743" s="115" t="s">
        <v>3462</v>
      </c>
      <c r="B1743" s="115" t="s">
        <v>19</v>
      </c>
      <c r="C1743" s="2">
        <v>1730000000</v>
      </c>
      <c r="D1743" s="2">
        <v>1745990000</v>
      </c>
      <c r="E1743" s="2">
        <v>1838110000</v>
      </c>
      <c r="F1743" s="2">
        <v>1871130000</v>
      </c>
      <c r="G1743" s="2">
        <v>1921130000</v>
      </c>
      <c r="H1743" s="2">
        <v>1967130000</v>
      </c>
      <c r="I1743" s="2">
        <v>1998130000</v>
      </c>
      <c r="J1743" s="2">
        <v>2018140000</v>
      </c>
      <c r="K1743" s="2">
        <v>2035140000</v>
      </c>
      <c r="L1743" s="2">
        <v>2053140000</v>
      </c>
      <c r="M1743" s="2">
        <v>2073140000</v>
      </c>
      <c r="N1743" s="2">
        <v>2097140000</v>
      </c>
      <c r="O1743" s="2">
        <v>2123150000</v>
      </c>
      <c r="P1743" s="2">
        <v>2144150000</v>
      </c>
      <c r="Q1743" s="2">
        <v>2167150000</v>
      </c>
      <c r="R1743" s="2">
        <v>2199150000</v>
      </c>
      <c r="S1743" s="2">
        <v>2227160000</v>
      </c>
      <c r="T1743" s="2">
        <v>2253160000</v>
      </c>
      <c r="U1743" s="2">
        <v>2282160000</v>
      </c>
      <c r="V1743" s="2">
        <v>2312160000</v>
      </c>
      <c r="W1743" s="2">
        <v>2340170000</v>
      </c>
      <c r="X1743" s="2">
        <v>2375170000</v>
      </c>
      <c r="Y1743" s="2">
        <v>2407170000</v>
      </c>
      <c r="Z1743" s="2">
        <v>2443180000</v>
      </c>
      <c r="AA1743" s="2">
        <v>2477180000</v>
      </c>
      <c r="AB1743" s="2">
        <v>2513180000</v>
      </c>
      <c r="AC1743" s="2">
        <v>2552180000</v>
      </c>
      <c r="AD1743" s="2">
        <v>2588190000</v>
      </c>
      <c r="AE1743" s="2">
        <v>2628190000</v>
      </c>
      <c r="AF1743" s="2">
        <v>2671200000</v>
      </c>
      <c r="AG1743" s="2">
        <v>2717200000</v>
      </c>
    </row>
    <row r="1744" spans="1:33">
      <c r="A1744" s="115" t="s">
        <v>3463</v>
      </c>
      <c r="B1744" s="115" t="s">
        <v>19</v>
      </c>
      <c r="C1744" s="2">
        <v>17020000000</v>
      </c>
      <c r="D1744" s="2">
        <v>17169900000</v>
      </c>
      <c r="E1744" s="2">
        <v>18081100000</v>
      </c>
      <c r="F1744" s="2">
        <v>18401200000</v>
      </c>
      <c r="G1744" s="2">
        <v>18891300000</v>
      </c>
      <c r="H1744" s="2">
        <v>19341300000</v>
      </c>
      <c r="I1744" s="2">
        <v>19651300000</v>
      </c>
      <c r="J1744" s="2">
        <v>19841400000</v>
      </c>
      <c r="K1744" s="2">
        <v>20021400000</v>
      </c>
      <c r="L1744" s="2">
        <v>20191400000</v>
      </c>
      <c r="M1744" s="2">
        <v>20391400000</v>
      </c>
      <c r="N1744" s="2">
        <v>20621400000</v>
      </c>
      <c r="O1744" s="2">
        <v>20881400000</v>
      </c>
      <c r="P1744" s="2">
        <v>21091500000</v>
      </c>
      <c r="Q1744" s="2">
        <v>21321500000</v>
      </c>
      <c r="R1744" s="2">
        <v>21631500000</v>
      </c>
      <c r="S1744" s="2">
        <v>21901500000</v>
      </c>
      <c r="T1744" s="2">
        <v>22161600000</v>
      </c>
      <c r="U1744" s="2">
        <v>22441600000</v>
      </c>
      <c r="V1744" s="2">
        <v>22741600000</v>
      </c>
      <c r="W1744" s="2">
        <v>23021600000</v>
      </c>
      <c r="X1744" s="2">
        <v>23361700000</v>
      </c>
      <c r="Y1744" s="2">
        <v>23671700000</v>
      </c>
      <c r="Z1744" s="2">
        <v>24021700000</v>
      </c>
      <c r="AA1744" s="2">
        <v>24361800000</v>
      </c>
      <c r="AB1744" s="2">
        <v>24711800000</v>
      </c>
      <c r="AC1744" s="2">
        <v>25101800000</v>
      </c>
      <c r="AD1744" s="2">
        <v>25461800000</v>
      </c>
      <c r="AE1744" s="2">
        <v>25851900000</v>
      </c>
      <c r="AF1744" s="2">
        <v>26271900000</v>
      </c>
      <c r="AG1744" s="2">
        <v>26722000000</v>
      </c>
    </row>
    <row r="1745" spans="1:33">
      <c r="A1745" s="115" t="s">
        <v>3464</v>
      </c>
      <c r="B1745" s="115" t="s">
        <v>19</v>
      </c>
      <c r="C1745" s="2">
        <v>1702000000</v>
      </c>
      <c r="D1745" s="2">
        <v>1716990000</v>
      </c>
      <c r="E1745" s="2">
        <v>1808110000</v>
      </c>
      <c r="F1745" s="2">
        <v>1841120000</v>
      </c>
      <c r="G1745" s="2">
        <v>1890130000</v>
      </c>
      <c r="H1745" s="2">
        <v>1935130000</v>
      </c>
      <c r="I1745" s="2">
        <v>1965130000</v>
      </c>
      <c r="J1745" s="2">
        <v>1985140000</v>
      </c>
      <c r="K1745" s="2">
        <v>2002140000</v>
      </c>
      <c r="L1745" s="2">
        <v>2019140000</v>
      </c>
      <c r="M1745" s="2">
        <v>2039140000</v>
      </c>
      <c r="N1745" s="2">
        <v>2063140000</v>
      </c>
      <c r="O1745" s="2">
        <v>2088140000</v>
      </c>
      <c r="P1745" s="2">
        <v>2109150000</v>
      </c>
      <c r="Q1745" s="2">
        <v>2132150000</v>
      </c>
      <c r="R1745" s="2">
        <v>2163150000</v>
      </c>
      <c r="S1745" s="2">
        <v>2190150000</v>
      </c>
      <c r="T1745" s="2">
        <v>2216160000</v>
      </c>
      <c r="U1745" s="2">
        <v>2244160000</v>
      </c>
      <c r="V1745" s="2">
        <v>2274160000</v>
      </c>
      <c r="W1745" s="2">
        <v>2302160000</v>
      </c>
      <c r="X1745" s="2">
        <v>2336170000</v>
      </c>
      <c r="Y1745" s="2">
        <v>2368170000</v>
      </c>
      <c r="Z1745" s="2">
        <v>2403170000</v>
      </c>
      <c r="AA1745" s="2">
        <v>2436180000</v>
      </c>
      <c r="AB1745" s="2">
        <v>2472180000</v>
      </c>
      <c r="AC1745" s="2">
        <v>2510180000</v>
      </c>
      <c r="AD1745" s="2">
        <v>2546180000</v>
      </c>
      <c r="AE1745" s="2">
        <v>2585190000</v>
      </c>
      <c r="AF1745" s="2">
        <v>2627190000</v>
      </c>
      <c r="AG1745" s="2">
        <v>2672200000</v>
      </c>
    </row>
    <row r="1746" spans="1:33">
      <c r="A1746" s="115" t="s">
        <v>3465</v>
      </c>
      <c r="B1746" s="115" t="s">
        <v>19</v>
      </c>
      <c r="C1746" s="2">
        <v>167000000</v>
      </c>
      <c r="D1746" s="2">
        <v>168599000</v>
      </c>
      <c r="E1746" s="2">
        <v>177511000</v>
      </c>
      <c r="F1746" s="2">
        <v>180712000</v>
      </c>
      <c r="G1746" s="2">
        <v>185512000</v>
      </c>
      <c r="H1746" s="2">
        <v>189913000</v>
      </c>
      <c r="I1746" s="2">
        <v>192913000</v>
      </c>
      <c r="J1746" s="2">
        <v>194813000</v>
      </c>
      <c r="K1746" s="2">
        <v>196514000</v>
      </c>
      <c r="L1746" s="2">
        <v>198214000</v>
      </c>
      <c r="M1746" s="2">
        <v>200214000</v>
      </c>
      <c r="N1746" s="2">
        <v>202414000</v>
      </c>
      <c r="O1746" s="2">
        <v>205014000</v>
      </c>
      <c r="P1746" s="2">
        <v>207014000</v>
      </c>
      <c r="Q1746" s="2">
        <v>209315000</v>
      </c>
      <c r="R1746" s="2">
        <v>212315000</v>
      </c>
      <c r="S1746" s="2">
        <v>215015000</v>
      </c>
      <c r="T1746" s="2">
        <v>217515000</v>
      </c>
      <c r="U1746" s="2">
        <v>220316000</v>
      </c>
      <c r="V1746" s="2">
        <v>223216000</v>
      </c>
      <c r="W1746" s="2">
        <v>225916000</v>
      </c>
      <c r="X1746" s="2">
        <v>229316000</v>
      </c>
      <c r="Y1746" s="2">
        <v>232417000</v>
      </c>
      <c r="Z1746" s="2">
        <v>235817000</v>
      </c>
      <c r="AA1746" s="2">
        <v>239117000</v>
      </c>
      <c r="AB1746" s="2">
        <v>242618000</v>
      </c>
      <c r="AC1746" s="2">
        <v>246418000</v>
      </c>
      <c r="AD1746" s="2">
        <v>249918000</v>
      </c>
      <c r="AE1746" s="2">
        <v>253818000</v>
      </c>
      <c r="AF1746" s="2">
        <v>257919000</v>
      </c>
      <c r="AG1746" s="2">
        <v>262319000</v>
      </c>
    </row>
    <row r="1747" spans="1:33">
      <c r="A1747" s="115" t="s">
        <v>3466</v>
      </c>
      <c r="B1747" s="115" t="s">
        <v>19</v>
      </c>
      <c r="C1747" s="2">
        <v>157800000</v>
      </c>
      <c r="D1747" s="2">
        <v>159199000</v>
      </c>
      <c r="E1747" s="2">
        <v>167610000</v>
      </c>
      <c r="F1747" s="2">
        <v>170711000</v>
      </c>
      <c r="G1747" s="2">
        <v>175212000</v>
      </c>
      <c r="H1747" s="2">
        <v>179412000</v>
      </c>
      <c r="I1747" s="2">
        <v>182212000</v>
      </c>
      <c r="J1747" s="2">
        <v>184013000</v>
      </c>
      <c r="K1747" s="2">
        <v>185613000</v>
      </c>
      <c r="L1747" s="2">
        <v>187213000</v>
      </c>
      <c r="M1747" s="2">
        <v>189113000</v>
      </c>
      <c r="N1747" s="2">
        <v>191213000</v>
      </c>
      <c r="O1747" s="2">
        <v>193613000</v>
      </c>
      <c r="P1747" s="2">
        <v>195513000</v>
      </c>
      <c r="Q1747" s="2">
        <v>197714000</v>
      </c>
      <c r="R1747" s="2">
        <v>200614000</v>
      </c>
      <c r="S1747" s="2">
        <v>203114000</v>
      </c>
      <c r="T1747" s="2">
        <v>205514000</v>
      </c>
      <c r="U1747" s="2">
        <v>208115000</v>
      </c>
      <c r="V1747" s="2">
        <v>210815000</v>
      </c>
      <c r="W1747" s="2">
        <v>213415000</v>
      </c>
      <c r="X1747" s="2">
        <v>216615000</v>
      </c>
      <c r="Y1747" s="2">
        <v>219516000</v>
      </c>
      <c r="Z1747" s="2">
        <v>222816000</v>
      </c>
      <c r="AA1747" s="2">
        <v>225916000</v>
      </c>
      <c r="AB1747" s="2">
        <v>229217000</v>
      </c>
      <c r="AC1747" s="2">
        <v>232717000</v>
      </c>
      <c r="AD1747" s="2">
        <v>236117000</v>
      </c>
      <c r="AE1747" s="2">
        <v>239717000</v>
      </c>
      <c r="AF1747" s="2">
        <v>243618000</v>
      </c>
      <c r="AG1747" s="2">
        <v>247718000</v>
      </c>
    </row>
    <row r="1748" spans="1:33">
      <c r="A1748" s="115" t="s">
        <v>3467</v>
      </c>
      <c r="B1748" s="115" t="s">
        <v>19</v>
      </c>
      <c r="C1748" s="2">
        <v>5262000</v>
      </c>
      <c r="D1748" s="2">
        <v>5309970</v>
      </c>
      <c r="E1748" s="2">
        <v>5590340</v>
      </c>
      <c r="F1748" s="2">
        <v>5691380</v>
      </c>
      <c r="G1748" s="2">
        <v>5843390</v>
      </c>
      <c r="H1748" s="2">
        <v>5982400</v>
      </c>
      <c r="I1748" s="2">
        <v>6076410</v>
      </c>
      <c r="J1748" s="2">
        <v>6136420</v>
      </c>
      <c r="K1748" s="2">
        <v>6189430</v>
      </c>
      <c r="L1748" s="2">
        <v>6244430</v>
      </c>
      <c r="M1748" s="2">
        <v>6305440</v>
      </c>
      <c r="N1748" s="2">
        <v>6377440</v>
      </c>
      <c r="O1748" s="2">
        <v>6456440</v>
      </c>
      <c r="P1748" s="2">
        <v>6521450</v>
      </c>
      <c r="Q1748" s="2">
        <v>6592460</v>
      </c>
      <c r="R1748" s="2">
        <v>6688460</v>
      </c>
      <c r="S1748" s="2">
        <v>6772470</v>
      </c>
      <c r="T1748" s="2">
        <v>6852480</v>
      </c>
      <c r="U1748" s="2">
        <v>6940490</v>
      </c>
      <c r="V1748" s="2">
        <v>7031500</v>
      </c>
      <c r="W1748" s="2">
        <v>7118500</v>
      </c>
      <c r="X1748" s="2">
        <v>7224510</v>
      </c>
      <c r="Y1748" s="2">
        <v>7321520</v>
      </c>
      <c r="Z1748" s="2">
        <v>7429530</v>
      </c>
      <c r="AA1748" s="2">
        <v>7533540</v>
      </c>
      <c r="AB1748" s="2">
        <v>7643550</v>
      </c>
      <c r="AC1748" s="2">
        <v>7762560</v>
      </c>
      <c r="AD1748" s="2">
        <v>7872570</v>
      </c>
      <c r="AE1748" s="2">
        <v>7993580</v>
      </c>
      <c r="AF1748" s="2">
        <v>8123590</v>
      </c>
      <c r="AG1748" s="2">
        <v>8262600</v>
      </c>
    </row>
    <row r="1749" spans="1:33">
      <c r="A1749" s="115" t="s">
        <v>3468</v>
      </c>
      <c r="B1749" s="115" t="s">
        <v>19</v>
      </c>
      <c r="C1749" s="2">
        <v>82100000</v>
      </c>
      <c r="D1749" s="2">
        <v>82859600</v>
      </c>
      <c r="E1749" s="2">
        <v>87225200</v>
      </c>
      <c r="F1749" s="2">
        <v>88805900</v>
      </c>
      <c r="G1749" s="2">
        <v>91176100</v>
      </c>
      <c r="H1749" s="2">
        <v>93336300</v>
      </c>
      <c r="I1749" s="2">
        <v>94816400</v>
      </c>
      <c r="J1749" s="2">
        <v>95746600</v>
      </c>
      <c r="K1749" s="2">
        <v>96576700</v>
      </c>
      <c r="L1749" s="2">
        <v>97426800</v>
      </c>
      <c r="M1749" s="2">
        <v>98386800</v>
      </c>
      <c r="N1749" s="2">
        <v>99506900</v>
      </c>
      <c r="O1749" s="2">
        <v>100707000</v>
      </c>
      <c r="P1749" s="2">
        <v>101707000</v>
      </c>
      <c r="Q1749" s="2">
        <v>102907000</v>
      </c>
      <c r="R1749" s="2">
        <v>104407000</v>
      </c>
      <c r="S1749" s="2">
        <v>105707000</v>
      </c>
      <c r="T1749" s="2">
        <v>106907000</v>
      </c>
      <c r="U1749" s="2">
        <v>108308000</v>
      </c>
      <c r="V1749" s="2">
        <v>109708000</v>
      </c>
      <c r="W1749" s="2">
        <v>111108000</v>
      </c>
      <c r="X1749" s="2">
        <v>112708000</v>
      </c>
      <c r="Y1749" s="2">
        <v>114208000</v>
      </c>
      <c r="Z1749" s="2">
        <v>115908000</v>
      </c>
      <c r="AA1749" s="2">
        <v>117508000</v>
      </c>
      <c r="AB1749" s="2">
        <v>119209000</v>
      </c>
      <c r="AC1749" s="2">
        <v>121109000</v>
      </c>
      <c r="AD1749" s="2">
        <v>122809000</v>
      </c>
      <c r="AE1749" s="2">
        <v>124709000</v>
      </c>
      <c r="AF1749" s="2">
        <v>126709000</v>
      </c>
      <c r="AG1749" s="2">
        <v>128909000</v>
      </c>
    </row>
    <row r="1750" spans="1:33">
      <c r="A1750" s="115" t="s">
        <v>3469</v>
      </c>
      <c r="B1750" s="115" t="s">
        <v>19</v>
      </c>
      <c r="C1750" s="2">
        <v>44920000</v>
      </c>
      <c r="D1750" s="2">
        <v>45329800</v>
      </c>
      <c r="E1750" s="2">
        <v>47722900</v>
      </c>
      <c r="F1750" s="2">
        <v>48593200</v>
      </c>
      <c r="G1750" s="2">
        <v>49883300</v>
      </c>
      <c r="H1750" s="2">
        <v>51073400</v>
      </c>
      <c r="I1750" s="2">
        <v>51873500</v>
      </c>
      <c r="J1750" s="2">
        <v>52383600</v>
      </c>
      <c r="K1750" s="2">
        <v>52843700</v>
      </c>
      <c r="L1750" s="2">
        <v>53303700</v>
      </c>
      <c r="M1750" s="2">
        <v>53833700</v>
      </c>
      <c r="N1750" s="2">
        <v>54443800</v>
      </c>
      <c r="O1750" s="2">
        <v>55113800</v>
      </c>
      <c r="P1750" s="2">
        <v>55663800</v>
      </c>
      <c r="Q1750" s="2">
        <v>56273900</v>
      </c>
      <c r="R1750" s="2">
        <v>57104000</v>
      </c>
      <c r="S1750" s="2">
        <v>57814000</v>
      </c>
      <c r="T1750" s="2">
        <v>58494100</v>
      </c>
      <c r="U1750" s="2">
        <v>59244200</v>
      </c>
      <c r="V1750" s="2">
        <v>60024300</v>
      </c>
      <c r="W1750" s="2">
        <v>60764300</v>
      </c>
      <c r="X1750" s="2">
        <v>61674400</v>
      </c>
      <c r="Y1750" s="2">
        <v>62504500</v>
      </c>
      <c r="Z1750" s="2">
        <v>63424500</v>
      </c>
      <c r="AA1750" s="2">
        <v>64314600</v>
      </c>
      <c r="AB1750" s="2">
        <v>65244700</v>
      </c>
      <c r="AC1750" s="2">
        <v>66264800</v>
      </c>
      <c r="AD1750" s="2">
        <v>67204900</v>
      </c>
      <c r="AE1750" s="2">
        <v>68245000</v>
      </c>
      <c r="AF1750" s="2">
        <v>69355100</v>
      </c>
      <c r="AG1750" s="2">
        <v>70535200</v>
      </c>
    </row>
    <row r="1751" spans="1:33">
      <c r="A1751" s="115" t="s">
        <v>3470</v>
      </c>
      <c r="B1751" s="115" t="s">
        <v>19</v>
      </c>
      <c r="C1751" s="115">
        <v>0</v>
      </c>
      <c r="D1751" s="115">
        <v>0</v>
      </c>
      <c r="E1751" s="115">
        <v>0</v>
      </c>
      <c r="F1751" s="115">
        <v>0</v>
      </c>
      <c r="G1751" s="115">
        <v>0</v>
      </c>
      <c r="H1751" s="115">
        <v>0</v>
      </c>
      <c r="I1751" s="115">
        <v>0</v>
      </c>
      <c r="J1751" s="115">
        <v>0</v>
      </c>
      <c r="K1751" s="115">
        <v>0</v>
      </c>
      <c r="L1751" s="115">
        <v>0</v>
      </c>
      <c r="M1751" s="115">
        <v>0</v>
      </c>
      <c r="N1751" s="115">
        <v>0</v>
      </c>
      <c r="O1751" s="115">
        <v>0</v>
      </c>
      <c r="P1751" s="115">
        <v>0</v>
      </c>
      <c r="Q1751" s="115">
        <v>0</v>
      </c>
      <c r="R1751" s="115">
        <v>0</v>
      </c>
      <c r="S1751" s="115">
        <v>0</v>
      </c>
      <c r="T1751" s="115">
        <v>0</v>
      </c>
      <c r="U1751" s="115">
        <v>0</v>
      </c>
      <c r="V1751" s="115">
        <v>0</v>
      </c>
      <c r="W1751" s="115">
        <v>0</v>
      </c>
      <c r="X1751" s="115">
        <v>0</v>
      </c>
      <c r="Y1751" s="115">
        <v>0</v>
      </c>
      <c r="Z1751" s="115">
        <v>0</v>
      </c>
      <c r="AA1751" s="115">
        <v>0</v>
      </c>
      <c r="AB1751" s="115">
        <v>0</v>
      </c>
      <c r="AC1751" s="115">
        <v>0</v>
      </c>
      <c r="AD1751" s="115">
        <v>0</v>
      </c>
      <c r="AE1751" s="115">
        <v>0</v>
      </c>
      <c r="AF1751" s="115">
        <v>0</v>
      </c>
      <c r="AG1751" s="115">
        <v>0</v>
      </c>
    </row>
    <row r="1752" spans="1:33">
      <c r="A1752" s="115" t="s">
        <v>3471</v>
      </c>
      <c r="B1752" s="115" t="s">
        <v>19</v>
      </c>
      <c r="C1752" s="115">
        <v>0</v>
      </c>
      <c r="D1752" s="115">
        <v>0</v>
      </c>
      <c r="E1752" s="115">
        <v>0</v>
      </c>
      <c r="F1752" s="115">
        <v>0</v>
      </c>
      <c r="G1752" s="115">
        <v>0</v>
      </c>
      <c r="H1752" s="115">
        <v>0</v>
      </c>
      <c r="I1752" s="115">
        <v>0</v>
      </c>
      <c r="J1752" s="115">
        <v>0</v>
      </c>
      <c r="K1752" s="115">
        <v>0</v>
      </c>
      <c r="L1752" s="115">
        <v>0</v>
      </c>
      <c r="M1752" s="115">
        <v>0</v>
      </c>
      <c r="N1752" s="115">
        <v>0</v>
      </c>
      <c r="O1752" s="115">
        <v>0</v>
      </c>
      <c r="P1752" s="115">
        <v>0</v>
      </c>
      <c r="Q1752" s="115">
        <v>0</v>
      </c>
      <c r="R1752" s="115">
        <v>0</v>
      </c>
      <c r="S1752" s="115">
        <v>0</v>
      </c>
      <c r="T1752" s="115">
        <v>0</v>
      </c>
      <c r="U1752" s="115">
        <v>0</v>
      </c>
      <c r="V1752" s="115">
        <v>0</v>
      </c>
      <c r="W1752" s="115">
        <v>0</v>
      </c>
      <c r="X1752" s="115">
        <v>0</v>
      </c>
      <c r="Y1752" s="115">
        <v>0</v>
      </c>
      <c r="Z1752" s="115">
        <v>0</v>
      </c>
      <c r="AA1752" s="115">
        <v>0</v>
      </c>
      <c r="AB1752" s="115">
        <v>0</v>
      </c>
      <c r="AC1752" s="115">
        <v>0</v>
      </c>
      <c r="AD1752" s="115">
        <v>0</v>
      </c>
      <c r="AE1752" s="115">
        <v>0</v>
      </c>
      <c r="AF1752" s="115">
        <v>0</v>
      </c>
      <c r="AG1752" s="115">
        <v>0</v>
      </c>
    </row>
    <row r="1753" spans="1:33">
      <c r="A1753" s="115" t="s">
        <v>3472</v>
      </c>
      <c r="B1753" s="115" t="s">
        <v>19</v>
      </c>
      <c r="C1753" s="115">
        <v>0</v>
      </c>
      <c r="D1753" s="115">
        <v>0</v>
      </c>
      <c r="E1753" s="115">
        <v>0</v>
      </c>
      <c r="F1753" s="115">
        <v>0</v>
      </c>
      <c r="G1753" s="115">
        <v>0</v>
      </c>
      <c r="H1753" s="115">
        <v>0</v>
      </c>
      <c r="I1753" s="115">
        <v>0</v>
      </c>
      <c r="J1753" s="115">
        <v>0</v>
      </c>
      <c r="K1753" s="115">
        <v>0</v>
      </c>
      <c r="L1753" s="115">
        <v>0</v>
      </c>
      <c r="M1753" s="115">
        <v>0</v>
      </c>
      <c r="N1753" s="115">
        <v>0</v>
      </c>
      <c r="O1753" s="115">
        <v>0</v>
      </c>
      <c r="P1753" s="115">
        <v>0</v>
      </c>
      <c r="Q1753" s="115">
        <v>0</v>
      </c>
      <c r="R1753" s="115">
        <v>0</v>
      </c>
      <c r="S1753" s="115">
        <v>0</v>
      </c>
      <c r="T1753" s="115">
        <v>0</v>
      </c>
      <c r="U1753" s="115">
        <v>0</v>
      </c>
      <c r="V1753" s="115">
        <v>0</v>
      </c>
      <c r="W1753" s="115">
        <v>0</v>
      </c>
      <c r="X1753" s="115">
        <v>0</v>
      </c>
      <c r="Y1753" s="115">
        <v>0</v>
      </c>
      <c r="Z1753" s="115">
        <v>0</v>
      </c>
      <c r="AA1753" s="115">
        <v>0</v>
      </c>
      <c r="AB1753" s="115">
        <v>0</v>
      </c>
      <c r="AC1753" s="115">
        <v>0</v>
      </c>
      <c r="AD1753" s="115">
        <v>0</v>
      </c>
      <c r="AE1753" s="115">
        <v>0</v>
      </c>
      <c r="AF1753" s="115">
        <v>0</v>
      </c>
      <c r="AG1753" s="115">
        <v>0</v>
      </c>
    </row>
    <row r="1754" spans="1:33">
      <c r="A1754" s="115" t="s">
        <v>3473</v>
      </c>
      <c r="B1754" s="115" t="s">
        <v>19</v>
      </c>
      <c r="C1754" s="115">
        <v>0</v>
      </c>
      <c r="D1754" s="115">
        <v>0</v>
      </c>
      <c r="E1754" s="115">
        <v>0</v>
      </c>
      <c r="F1754" s="115">
        <v>0</v>
      </c>
      <c r="G1754" s="115">
        <v>0</v>
      </c>
      <c r="H1754" s="115">
        <v>0</v>
      </c>
      <c r="I1754" s="115">
        <v>0</v>
      </c>
      <c r="J1754" s="115">
        <v>0</v>
      </c>
      <c r="K1754" s="115">
        <v>0</v>
      </c>
      <c r="L1754" s="115">
        <v>0</v>
      </c>
      <c r="M1754" s="115">
        <v>0</v>
      </c>
      <c r="N1754" s="115">
        <v>0</v>
      </c>
      <c r="O1754" s="115">
        <v>0</v>
      </c>
      <c r="P1754" s="115">
        <v>0</v>
      </c>
      <c r="Q1754" s="115">
        <v>0</v>
      </c>
      <c r="R1754" s="115">
        <v>0</v>
      </c>
      <c r="S1754" s="115">
        <v>0</v>
      </c>
      <c r="T1754" s="115">
        <v>0</v>
      </c>
      <c r="U1754" s="115">
        <v>0</v>
      </c>
      <c r="V1754" s="115">
        <v>0</v>
      </c>
      <c r="W1754" s="115">
        <v>0</v>
      </c>
      <c r="X1754" s="115">
        <v>0</v>
      </c>
      <c r="Y1754" s="115">
        <v>0</v>
      </c>
      <c r="Z1754" s="115">
        <v>0</v>
      </c>
      <c r="AA1754" s="115">
        <v>0</v>
      </c>
      <c r="AB1754" s="115">
        <v>0</v>
      </c>
      <c r="AC1754" s="115">
        <v>0</v>
      </c>
      <c r="AD1754" s="115">
        <v>0</v>
      </c>
      <c r="AE1754" s="115">
        <v>0</v>
      </c>
      <c r="AF1754" s="115">
        <v>0</v>
      </c>
      <c r="AG1754" s="115">
        <v>0</v>
      </c>
    </row>
    <row r="1755" spans="1:33">
      <c r="A1755" s="115" t="s">
        <v>3474</v>
      </c>
      <c r="B1755" s="115" t="s">
        <v>19</v>
      </c>
      <c r="C1755" s="2">
        <v>4388000000</v>
      </c>
      <c r="D1755" s="2">
        <v>4429490000</v>
      </c>
      <c r="E1755" s="2">
        <v>4662580000</v>
      </c>
      <c r="F1755" s="2">
        <v>4747640000</v>
      </c>
      <c r="G1755" s="2">
        <v>4873670000</v>
      </c>
      <c r="H1755" s="2">
        <v>4989690000</v>
      </c>
      <c r="I1755" s="2">
        <v>5068700000</v>
      </c>
      <c r="J1755" s="2">
        <v>5118710000</v>
      </c>
      <c r="K1755" s="2">
        <v>5162720000</v>
      </c>
      <c r="L1755" s="2">
        <v>5208720000</v>
      </c>
      <c r="M1755" s="2">
        <v>5259720000</v>
      </c>
      <c r="N1755" s="2">
        <v>5319730000</v>
      </c>
      <c r="O1755" s="2">
        <v>5385740000</v>
      </c>
      <c r="P1755" s="2">
        <v>5438750000</v>
      </c>
      <c r="Q1755" s="2">
        <v>5498750000</v>
      </c>
      <c r="R1755" s="2">
        <v>5578760000</v>
      </c>
      <c r="S1755" s="2">
        <v>5648770000</v>
      </c>
      <c r="T1755" s="2">
        <v>5715790000</v>
      </c>
      <c r="U1755" s="2">
        <v>5788790000</v>
      </c>
      <c r="V1755" s="2">
        <v>5864800000</v>
      </c>
      <c r="W1755" s="2">
        <v>5936810000</v>
      </c>
      <c r="X1755" s="2">
        <v>6025820000</v>
      </c>
      <c r="Y1755" s="2">
        <v>6106840000</v>
      </c>
      <c r="Z1755" s="2">
        <v>6196850000</v>
      </c>
      <c r="AA1755" s="2">
        <v>6283860000</v>
      </c>
      <c r="AB1755" s="2">
        <v>6374870000</v>
      </c>
      <c r="AC1755" s="2">
        <v>6474880000</v>
      </c>
      <c r="AD1755" s="2">
        <v>6566890000</v>
      </c>
      <c r="AE1755" s="2">
        <v>6667910000</v>
      </c>
      <c r="AF1755" s="2">
        <v>6775920000</v>
      </c>
      <c r="AG1755" s="2">
        <v>6891940000</v>
      </c>
    </row>
    <row r="1756" spans="1:33">
      <c r="A1756" s="115" t="s">
        <v>3475</v>
      </c>
      <c r="B1756" s="115" t="s">
        <v>19</v>
      </c>
      <c r="C1756" s="2">
        <v>43160000000</v>
      </c>
      <c r="D1756" s="2">
        <v>43564800000</v>
      </c>
      <c r="E1756" s="2">
        <v>45865700000</v>
      </c>
      <c r="F1756" s="2">
        <v>46696300000</v>
      </c>
      <c r="G1756" s="2">
        <v>47936600000</v>
      </c>
      <c r="H1756" s="2">
        <v>49076800000</v>
      </c>
      <c r="I1756" s="2">
        <v>49846900000</v>
      </c>
      <c r="J1756" s="2">
        <v>50337000000</v>
      </c>
      <c r="K1756" s="2">
        <v>50777100000</v>
      </c>
      <c r="L1756" s="2">
        <v>51227100000</v>
      </c>
      <c r="M1756" s="2">
        <v>51727100000</v>
      </c>
      <c r="N1756" s="2">
        <v>52317200000</v>
      </c>
      <c r="O1756" s="2">
        <v>52967200000</v>
      </c>
      <c r="P1756" s="2">
        <v>53497300000</v>
      </c>
      <c r="Q1756" s="2">
        <v>54077400000</v>
      </c>
      <c r="R1756" s="2">
        <v>54867500000</v>
      </c>
      <c r="S1756" s="2">
        <v>55557600000</v>
      </c>
      <c r="T1756" s="2">
        <v>56217700000</v>
      </c>
      <c r="U1756" s="2">
        <v>56937800000</v>
      </c>
      <c r="V1756" s="2">
        <v>57677900000</v>
      </c>
      <c r="W1756" s="2">
        <v>58388000000</v>
      </c>
      <c r="X1756" s="2">
        <v>59268100000</v>
      </c>
      <c r="Y1756" s="2">
        <v>60058200000</v>
      </c>
      <c r="Z1756" s="2">
        <v>60948300000</v>
      </c>
      <c r="AA1756" s="2">
        <v>61798400000</v>
      </c>
      <c r="AB1756" s="2">
        <v>62698600000</v>
      </c>
      <c r="AC1756" s="2">
        <v>63678700000</v>
      </c>
      <c r="AD1756" s="2">
        <v>64588800000</v>
      </c>
      <c r="AE1756" s="2">
        <v>65578900000</v>
      </c>
      <c r="AF1756" s="2">
        <v>66649100000</v>
      </c>
      <c r="AG1756" s="2">
        <v>67779200000</v>
      </c>
    </row>
    <row r="1757" spans="1:33">
      <c r="A1757" s="115" t="s">
        <v>3476</v>
      </c>
      <c r="B1757" s="115" t="s">
        <v>19</v>
      </c>
      <c r="C1757" s="2">
        <v>4317000000</v>
      </c>
      <c r="D1757" s="2">
        <v>4357480000</v>
      </c>
      <c r="E1757" s="2">
        <v>4586570000</v>
      </c>
      <c r="F1757" s="2">
        <v>4669630000</v>
      </c>
      <c r="G1757" s="2">
        <v>4793660000</v>
      </c>
      <c r="H1757" s="2">
        <v>4907680000</v>
      </c>
      <c r="I1757" s="2">
        <v>4985690000</v>
      </c>
      <c r="J1757" s="2">
        <v>5034700000</v>
      </c>
      <c r="K1757" s="2">
        <v>5078710000</v>
      </c>
      <c r="L1757" s="2">
        <v>5123710000</v>
      </c>
      <c r="M1757" s="2">
        <v>5173710000</v>
      </c>
      <c r="N1757" s="2">
        <v>5232720000</v>
      </c>
      <c r="O1757" s="2">
        <v>5297720000</v>
      </c>
      <c r="P1757" s="2">
        <v>5350730000</v>
      </c>
      <c r="Q1757" s="2">
        <v>5408740000</v>
      </c>
      <c r="R1757" s="2">
        <v>5487750000</v>
      </c>
      <c r="S1757" s="2">
        <v>5556760000</v>
      </c>
      <c r="T1757" s="2">
        <v>5621770000</v>
      </c>
      <c r="U1757" s="2">
        <v>5693780000</v>
      </c>
      <c r="V1757" s="2">
        <v>5768790000</v>
      </c>
      <c r="W1757" s="2">
        <v>5839800000</v>
      </c>
      <c r="X1757" s="2">
        <v>5927810000</v>
      </c>
      <c r="Y1757" s="2">
        <v>6006820000</v>
      </c>
      <c r="Z1757" s="2">
        <v>6094830000</v>
      </c>
      <c r="AA1757" s="2">
        <v>6180840000</v>
      </c>
      <c r="AB1757" s="2">
        <v>6270860000</v>
      </c>
      <c r="AC1757" s="2">
        <v>6368870000</v>
      </c>
      <c r="AD1757" s="2">
        <v>6459880000</v>
      </c>
      <c r="AE1757" s="2">
        <v>6558890000</v>
      </c>
      <c r="AF1757" s="2">
        <v>6664910000</v>
      </c>
      <c r="AG1757" s="2">
        <v>6778920000</v>
      </c>
    </row>
    <row r="1758" spans="1:33">
      <c r="A1758" s="115" t="s">
        <v>3477</v>
      </c>
      <c r="B1758" s="115" t="s">
        <v>19</v>
      </c>
      <c r="C1758" s="2">
        <v>423700000</v>
      </c>
      <c r="D1758" s="2">
        <v>427647000</v>
      </c>
      <c r="E1758" s="2">
        <v>450256000</v>
      </c>
      <c r="F1758" s="2">
        <v>458362000</v>
      </c>
      <c r="G1758" s="2">
        <v>470564000</v>
      </c>
      <c r="H1758" s="2">
        <v>481767000</v>
      </c>
      <c r="I1758" s="2">
        <v>489368000</v>
      </c>
      <c r="J1758" s="2">
        <v>494169000</v>
      </c>
      <c r="K1758" s="2">
        <v>498469000</v>
      </c>
      <c r="L1758" s="2">
        <v>502870000</v>
      </c>
      <c r="M1758" s="2">
        <v>507770000</v>
      </c>
      <c r="N1758" s="2">
        <v>513570000</v>
      </c>
      <c r="O1758" s="2">
        <v>519971000</v>
      </c>
      <c r="P1758" s="2">
        <v>525172000</v>
      </c>
      <c r="Q1758" s="2">
        <v>530873000</v>
      </c>
      <c r="R1758" s="2">
        <v>538674000</v>
      </c>
      <c r="S1758" s="2">
        <v>545375000</v>
      </c>
      <c r="T1758" s="2">
        <v>551776000</v>
      </c>
      <c r="U1758" s="2">
        <v>558877000</v>
      </c>
      <c r="V1758" s="2">
        <v>566178000</v>
      </c>
      <c r="W1758" s="2">
        <v>573178000</v>
      </c>
      <c r="X1758" s="2">
        <v>581780000</v>
      </c>
      <c r="Y1758" s="2">
        <v>589581000</v>
      </c>
      <c r="Z1758" s="2">
        <v>598282000</v>
      </c>
      <c r="AA1758" s="2">
        <v>606683000</v>
      </c>
      <c r="AB1758" s="2">
        <v>615484000</v>
      </c>
      <c r="AC1758" s="2">
        <v>625085000</v>
      </c>
      <c r="AD1758" s="2">
        <v>633986000</v>
      </c>
      <c r="AE1758" s="2">
        <v>643788000</v>
      </c>
      <c r="AF1758" s="2">
        <v>654189000</v>
      </c>
      <c r="AG1758" s="2">
        <v>665390000</v>
      </c>
    </row>
    <row r="1759" spans="1:33">
      <c r="A1759" s="115" t="s">
        <v>3478</v>
      </c>
      <c r="B1759" s="115" t="s">
        <v>19</v>
      </c>
      <c r="C1759" s="2">
        <v>400200000</v>
      </c>
      <c r="D1759" s="2">
        <v>403944000</v>
      </c>
      <c r="E1759" s="2">
        <v>425253000</v>
      </c>
      <c r="F1759" s="2">
        <v>432958000</v>
      </c>
      <c r="G1759" s="2">
        <v>444461000</v>
      </c>
      <c r="H1759" s="2">
        <v>455063000</v>
      </c>
      <c r="I1759" s="2">
        <v>462264000</v>
      </c>
      <c r="J1759" s="2">
        <v>466765000</v>
      </c>
      <c r="K1759" s="2">
        <v>470866000</v>
      </c>
      <c r="L1759" s="2">
        <v>474966000</v>
      </c>
      <c r="M1759" s="2">
        <v>479666000</v>
      </c>
      <c r="N1759" s="2">
        <v>485166000</v>
      </c>
      <c r="O1759" s="2">
        <v>491167000</v>
      </c>
      <c r="P1759" s="2">
        <v>496068000</v>
      </c>
      <c r="Q1759" s="2">
        <v>501469000</v>
      </c>
      <c r="R1759" s="2">
        <v>508769000</v>
      </c>
      <c r="S1759" s="2">
        <v>515171000</v>
      </c>
      <c r="T1759" s="2">
        <v>521272000</v>
      </c>
      <c r="U1759" s="2">
        <v>527872000</v>
      </c>
      <c r="V1759" s="2">
        <v>534873000</v>
      </c>
      <c r="W1759" s="2">
        <v>541474000</v>
      </c>
      <c r="X1759" s="2">
        <v>549575000</v>
      </c>
      <c r="Y1759" s="2">
        <v>556876000</v>
      </c>
      <c r="Z1759" s="2">
        <v>565077000</v>
      </c>
      <c r="AA1759" s="2">
        <v>573078000</v>
      </c>
      <c r="AB1759" s="2">
        <v>581379000</v>
      </c>
      <c r="AC1759" s="2">
        <v>590480000</v>
      </c>
      <c r="AD1759" s="2">
        <v>598882000</v>
      </c>
      <c r="AE1759" s="2">
        <v>608083000</v>
      </c>
      <c r="AF1759" s="2">
        <v>617984000</v>
      </c>
      <c r="AG1759" s="2">
        <v>628485000</v>
      </c>
    </row>
    <row r="1760" spans="1:33">
      <c r="A1760" s="115" t="s">
        <v>3479</v>
      </c>
      <c r="B1760" s="115" t="s">
        <v>19</v>
      </c>
      <c r="C1760" s="2">
        <v>13350000</v>
      </c>
      <c r="D1760" s="2">
        <v>13471500</v>
      </c>
      <c r="E1760" s="2">
        <v>14181800</v>
      </c>
      <c r="F1760" s="2">
        <v>14441900</v>
      </c>
      <c r="G1760" s="2">
        <v>14822000</v>
      </c>
      <c r="H1760" s="2">
        <v>15172100</v>
      </c>
      <c r="I1760" s="2">
        <v>15412100</v>
      </c>
      <c r="J1760" s="2">
        <v>15562200</v>
      </c>
      <c r="K1760" s="2">
        <v>15702200</v>
      </c>
      <c r="L1760" s="2">
        <v>15842200</v>
      </c>
      <c r="M1760" s="2">
        <v>15992200</v>
      </c>
      <c r="N1760" s="2">
        <v>16182200</v>
      </c>
      <c r="O1760" s="2">
        <v>16382200</v>
      </c>
      <c r="P1760" s="2">
        <v>16542300</v>
      </c>
      <c r="Q1760" s="2">
        <v>16722300</v>
      </c>
      <c r="R1760" s="2">
        <v>16972300</v>
      </c>
      <c r="S1760" s="2">
        <v>17182400</v>
      </c>
      <c r="T1760" s="2">
        <v>17382400</v>
      </c>
      <c r="U1760" s="2">
        <v>17602400</v>
      </c>
      <c r="V1760" s="2">
        <v>17832400</v>
      </c>
      <c r="W1760" s="2">
        <v>18052500</v>
      </c>
      <c r="X1760" s="2">
        <v>18322500</v>
      </c>
      <c r="Y1760" s="2">
        <v>18572500</v>
      </c>
      <c r="Z1760" s="2">
        <v>18842600</v>
      </c>
      <c r="AA1760" s="2">
        <v>19112600</v>
      </c>
      <c r="AB1760" s="2">
        <v>19392600</v>
      </c>
      <c r="AC1760" s="2">
        <v>19692700</v>
      </c>
      <c r="AD1760" s="2">
        <v>19972700</v>
      </c>
      <c r="AE1760" s="2">
        <v>20282800</v>
      </c>
      <c r="AF1760" s="2">
        <v>20612800</v>
      </c>
      <c r="AG1760" s="2">
        <v>20962800</v>
      </c>
    </row>
    <row r="1761" spans="1:33">
      <c r="A1761" s="115" t="s">
        <v>3480</v>
      </c>
      <c r="B1761" s="115" t="s">
        <v>19</v>
      </c>
      <c r="C1761" s="2">
        <v>208200000</v>
      </c>
      <c r="D1761" s="2">
        <v>210223000</v>
      </c>
      <c r="E1761" s="2">
        <v>221328000</v>
      </c>
      <c r="F1761" s="2">
        <v>225330000</v>
      </c>
      <c r="G1761" s="2">
        <v>231332000</v>
      </c>
      <c r="H1761" s="2">
        <v>236833000</v>
      </c>
      <c r="I1761" s="2">
        <v>240533000</v>
      </c>
      <c r="J1761" s="2">
        <v>242934000</v>
      </c>
      <c r="K1761" s="2">
        <v>245034000</v>
      </c>
      <c r="L1761" s="2">
        <v>247134000</v>
      </c>
      <c r="M1761" s="2">
        <v>249634000</v>
      </c>
      <c r="N1761" s="2">
        <v>252435000</v>
      </c>
      <c r="O1761" s="2">
        <v>255535000</v>
      </c>
      <c r="P1761" s="2">
        <v>258135000</v>
      </c>
      <c r="Q1761" s="2">
        <v>260936000</v>
      </c>
      <c r="R1761" s="2">
        <v>264736000</v>
      </c>
      <c r="S1761" s="2">
        <v>268037000</v>
      </c>
      <c r="T1761" s="2">
        <v>271237000</v>
      </c>
      <c r="U1761" s="2">
        <v>274738000</v>
      </c>
      <c r="V1761" s="2">
        <v>278338000</v>
      </c>
      <c r="W1761" s="2">
        <v>281739000</v>
      </c>
      <c r="X1761" s="2">
        <v>285939000</v>
      </c>
      <c r="Y1761" s="2">
        <v>289840000</v>
      </c>
      <c r="Z1761" s="2">
        <v>294040000</v>
      </c>
      <c r="AA1761" s="2">
        <v>298141000</v>
      </c>
      <c r="AB1761" s="2">
        <v>302541000</v>
      </c>
      <c r="AC1761" s="2">
        <v>307242000</v>
      </c>
      <c r="AD1761" s="2">
        <v>311642000</v>
      </c>
      <c r="AE1761" s="2">
        <v>316443000</v>
      </c>
      <c r="AF1761" s="2">
        <v>321544000</v>
      </c>
      <c r="AG1761" s="2">
        <v>327044000</v>
      </c>
    </row>
    <row r="1762" spans="1:33">
      <c r="A1762" s="115" t="s">
        <v>3481</v>
      </c>
      <c r="B1762" s="115" t="s">
        <v>19</v>
      </c>
      <c r="C1762" s="2">
        <v>113900000</v>
      </c>
      <c r="D1762" s="2">
        <v>115013000</v>
      </c>
      <c r="E1762" s="2">
        <v>121115000</v>
      </c>
      <c r="F1762" s="2">
        <v>123217000</v>
      </c>
      <c r="G1762" s="2">
        <v>126517000</v>
      </c>
      <c r="H1762" s="2">
        <v>129518000</v>
      </c>
      <c r="I1762" s="2">
        <v>131618000</v>
      </c>
      <c r="J1762" s="2">
        <v>132918000</v>
      </c>
      <c r="K1762" s="2">
        <v>134019000</v>
      </c>
      <c r="L1762" s="2">
        <v>135219000</v>
      </c>
      <c r="M1762" s="2">
        <v>136519000</v>
      </c>
      <c r="N1762" s="2">
        <v>138119000</v>
      </c>
      <c r="O1762" s="2">
        <v>139819000</v>
      </c>
      <c r="P1762" s="2">
        <v>141219000</v>
      </c>
      <c r="Q1762" s="2">
        <v>142720000</v>
      </c>
      <c r="R1762" s="2">
        <v>144820000</v>
      </c>
      <c r="S1762" s="2">
        <v>146720000</v>
      </c>
      <c r="T1762" s="2">
        <v>148420000</v>
      </c>
      <c r="U1762" s="2">
        <v>150321000</v>
      </c>
      <c r="V1762" s="2">
        <v>152221000</v>
      </c>
      <c r="W1762" s="2">
        <v>154121000</v>
      </c>
      <c r="X1762" s="2">
        <v>156421000</v>
      </c>
      <c r="Y1762" s="2">
        <v>158522000</v>
      </c>
      <c r="Z1762" s="2">
        <v>160922000</v>
      </c>
      <c r="AA1762" s="2">
        <v>163122000</v>
      </c>
      <c r="AB1762" s="2">
        <v>165523000</v>
      </c>
      <c r="AC1762" s="2">
        <v>168123000</v>
      </c>
      <c r="AD1762" s="2">
        <v>170523000</v>
      </c>
      <c r="AE1762" s="2">
        <v>173124000</v>
      </c>
      <c r="AF1762" s="2">
        <v>175924000</v>
      </c>
      <c r="AG1762" s="2">
        <v>178924000</v>
      </c>
    </row>
    <row r="1763" spans="1:33">
      <c r="A1763" s="115" t="s">
        <v>3482</v>
      </c>
      <c r="B1763" s="115" t="s">
        <v>19</v>
      </c>
      <c r="C1763" s="115">
        <v>0</v>
      </c>
      <c r="D1763" s="115">
        <v>0</v>
      </c>
      <c r="E1763" s="115">
        <v>0</v>
      </c>
      <c r="F1763" s="115">
        <v>0</v>
      </c>
      <c r="G1763" s="115">
        <v>0</v>
      </c>
      <c r="H1763" s="115">
        <v>0</v>
      </c>
      <c r="I1763" s="115">
        <v>0</v>
      </c>
      <c r="J1763" s="115">
        <v>0</v>
      </c>
      <c r="K1763" s="115">
        <v>0</v>
      </c>
      <c r="L1763" s="115">
        <v>0</v>
      </c>
      <c r="M1763" s="115">
        <v>0</v>
      </c>
      <c r="N1763" s="115">
        <v>0</v>
      </c>
      <c r="O1763" s="115">
        <v>0</v>
      </c>
      <c r="P1763" s="115">
        <v>0</v>
      </c>
      <c r="Q1763" s="115">
        <v>0</v>
      </c>
      <c r="R1763" s="115">
        <v>0</v>
      </c>
      <c r="S1763" s="115">
        <v>0</v>
      </c>
      <c r="T1763" s="115">
        <v>0</v>
      </c>
      <c r="U1763" s="115">
        <v>0</v>
      </c>
      <c r="V1763" s="115">
        <v>0</v>
      </c>
      <c r="W1763" s="115">
        <v>0</v>
      </c>
      <c r="X1763" s="115">
        <v>0</v>
      </c>
      <c r="Y1763" s="115">
        <v>0</v>
      </c>
      <c r="Z1763" s="115">
        <v>0</v>
      </c>
      <c r="AA1763" s="115">
        <v>0</v>
      </c>
      <c r="AB1763" s="115">
        <v>0</v>
      </c>
      <c r="AC1763" s="115">
        <v>0</v>
      </c>
      <c r="AD1763" s="115">
        <v>0</v>
      </c>
      <c r="AE1763" s="115">
        <v>0</v>
      </c>
      <c r="AF1763" s="115">
        <v>0</v>
      </c>
      <c r="AG1763" s="115">
        <v>0</v>
      </c>
    </row>
    <row r="1764" spans="1:33">
      <c r="A1764" s="115" t="s">
        <v>3483</v>
      </c>
      <c r="B1764" s="115" t="s">
        <v>19</v>
      </c>
      <c r="C1764" s="115">
        <v>0</v>
      </c>
      <c r="D1764" s="115">
        <v>0</v>
      </c>
      <c r="E1764" s="115">
        <v>0</v>
      </c>
      <c r="F1764" s="115">
        <v>0</v>
      </c>
      <c r="G1764" s="115">
        <v>0</v>
      </c>
      <c r="H1764" s="115">
        <v>0</v>
      </c>
      <c r="I1764" s="115">
        <v>0</v>
      </c>
      <c r="J1764" s="115">
        <v>0</v>
      </c>
      <c r="K1764" s="115">
        <v>0</v>
      </c>
      <c r="L1764" s="115">
        <v>0</v>
      </c>
      <c r="M1764" s="115">
        <v>0</v>
      </c>
      <c r="N1764" s="115">
        <v>0</v>
      </c>
      <c r="O1764" s="115">
        <v>0</v>
      </c>
      <c r="P1764" s="115">
        <v>0</v>
      </c>
      <c r="Q1764" s="115">
        <v>0</v>
      </c>
      <c r="R1764" s="115">
        <v>0</v>
      </c>
      <c r="S1764" s="115">
        <v>0</v>
      </c>
      <c r="T1764" s="115">
        <v>0</v>
      </c>
      <c r="U1764" s="115">
        <v>0</v>
      </c>
      <c r="V1764" s="115">
        <v>0</v>
      </c>
      <c r="W1764" s="115">
        <v>0</v>
      </c>
      <c r="X1764" s="115">
        <v>0</v>
      </c>
      <c r="Y1764" s="115">
        <v>0</v>
      </c>
      <c r="Z1764" s="115">
        <v>0</v>
      </c>
      <c r="AA1764" s="115">
        <v>0</v>
      </c>
      <c r="AB1764" s="115">
        <v>0</v>
      </c>
      <c r="AC1764" s="115">
        <v>0</v>
      </c>
      <c r="AD1764" s="115">
        <v>0</v>
      </c>
      <c r="AE1764" s="115">
        <v>0</v>
      </c>
      <c r="AF1764" s="115">
        <v>0</v>
      </c>
      <c r="AG1764" s="115">
        <v>0</v>
      </c>
    </row>
    <row r="1765" spans="1:33">
      <c r="A1765" s="115" t="s">
        <v>3484</v>
      </c>
      <c r="B1765" s="115" t="s">
        <v>19</v>
      </c>
      <c r="C1765" s="115">
        <v>0</v>
      </c>
      <c r="D1765" s="115">
        <v>0</v>
      </c>
      <c r="E1765" s="115">
        <v>0</v>
      </c>
      <c r="F1765" s="115">
        <v>0</v>
      </c>
      <c r="G1765" s="115">
        <v>0</v>
      </c>
      <c r="H1765" s="115">
        <v>0</v>
      </c>
      <c r="I1765" s="115">
        <v>0</v>
      </c>
      <c r="J1765" s="115">
        <v>0</v>
      </c>
      <c r="K1765" s="115">
        <v>0</v>
      </c>
      <c r="L1765" s="115">
        <v>0</v>
      </c>
      <c r="M1765" s="115">
        <v>0</v>
      </c>
      <c r="N1765" s="115">
        <v>0</v>
      </c>
      <c r="O1765" s="115">
        <v>0</v>
      </c>
      <c r="P1765" s="115">
        <v>0</v>
      </c>
      <c r="Q1765" s="115">
        <v>0</v>
      </c>
      <c r="R1765" s="115">
        <v>0</v>
      </c>
      <c r="S1765" s="115">
        <v>0</v>
      </c>
      <c r="T1765" s="115">
        <v>0</v>
      </c>
      <c r="U1765" s="115">
        <v>0</v>
      </c>
      <c r="V1765" s="115">
        <v>0</v>
      </c>
      <c r="W1765" s="115">
        <v>0</v>
      </c>
      <c r="X1765" s="115">
        <v>0</v>
      </c>
      <c r="Y1765" s="115">
        <v>0</v>
      </c>
      <c r="Z1765" s="115">
        <v>0</v>
      </c>
      <c r="AA1765" s="115">
        <v>0</v>
      </c>
      <c r="AB1765" s="115">
        <v>0</v>
      </c>
      <c r="AC1765" s="115">
        <v>0</v>
      </c>
      <c r="AD1765" s="115">
        <v>0</v>
      </c>
      <c r="AE1765" s="115">
        <v>0</v>
      </c>
      <c r="AF1765" s="115">
        <v>0</v>
      </c>
      <c r="AG1765" s="115">
        <v>0</v>
      </c>
    </row>
    <row r="1766" spans="1:33">
      <c r="A1766" s="115" t="s">
        <v>3485</v>
      </c>
      <c r="B1766" s="115" t="s">
        <v>19</v>
      </c>
      <c r="C1766" s="115">
        <v>0</v>
      </c>
      <c r="D1766" s="115">
        <v>0</v>
      </c>
      <c r="E1766" s="115">
        <v>0</v>
      </c>
      <c r="F1766" s="115">
        <v>0</v>
      </c>
      <c r="G1766" s="115">
        <v>0</v>
      </c>
      <c r="H1766" s="115">
        <v>0</v>
      </c>
      <c r="I1766" s="115">
        <v>0</v>
      </c>
      <c r="J1766" s="115">
        <v>0</v>
      </c>
      <c r="K1766" s="115">
        <v>0</v>
      </c>
      <c r="L1766" s="115">
        <v>0</v>
      </c>
      <c r="M1766" s="115">
        <v>0</v>
      </c>
      <c r="N1766" s="115">
        <v>0</v>
      </c>
      <c r="O1766" s="115">
        <v>0</v>
      </c>
      <c r="P1766" s="115">
        <v>0</v>
      </c>
      <c r="Q1766" s="115">
        <v>0</v>
      </c>
      <c r="R1766" s="115">
        <v>0</v>
      </c>
      <c r="S1766" s="115">
        <v>0</v>
      </c>
      <c r="T1766" s="115">
        <v>0</v>
      </c>
      <c r="U1766" s="115">
        <v>0</v>
      </c>
      <c r="V1766" s="115">
        <v>0</v>
      </c>
      <c r="W1766" s="115">
        <v>0</v>
      </c>
      <c r="X1766" s="115">
        <v>0</v>
      </c>
      <c r="Y1766" s="115">
        <v>0</v>
      </c>
      <c r="Z1766" s="115">
        <v>0</v>
      </c>
      <c r="AA1766" s="115">
        <v>0</v>
      </c>
      <c r="AB1766" s="115">
        <v>0</v>
      </c>
      <c r="AC1766" s="115">
        <v>0</v>
      </c>
      <c r="AD1766" s="115">
        <v>0</v>
      </c>
      <c r="AE1766" s="115">
        <v>0</v>
      </c>
      <c r="AF1766" s="115">
        <v>0</v>
      </c>
      <c r="AG1766" s="115">
        <v>0</v>
      </c>
    </row>
    <row r="1767" spans="1:33">
      <c r="A1767" s="115" t="s">
        <v>3486</v>
      </c>
      <c r="B1767" s="115" t="s">
        <v>19</v>
      </c>
      <c r="C1767" s="2">
        <v>117700000000</v>
      </c>
      <c r="D1767" s="2">
        <v>119805000000</v>
      </c>
      <c r="E1767" s="2">
        <v>122007000000</v>
      </c>
      <c r="F1767" s="2">
        <v>122408000000</v>
      </c>
      <c r="G1767" s="2">
        <v>124008000000</v>
      </c>
      <c r="H1767" s="2">
        <v>125208000000</v>
      </c>
      <c r="I1767" s="2">
        <v>126308000000</v>
      </c>
      <c r="J1767" s="2">
        <v>127008000000</v>
      </c>
      <c r="K1767" s="2">
        <v>127608000000</v>
      </c>
      <c r="L1767" s="2">
        <v>128108000000</v>
      </c>
      <c r="M1767" s="2">
        <v>128808000000</v>
      </c>
      <c r="N1767" s="2">
        <v>129509000000</v>
      </c>
      <c r="O1767" s="2">
        <v>130209000000</v>
      </c>
      <c r="P1767" s="2">
        <v>130609000000</v>
      </c>
      <c r="Q1767" s="2">
        <v>131109000000</v>
      </c>
      <c r="R1767" s="2">
        <v>131909000000</v>
      </c>
      <c r="S1767" s="2">
        <v>132509000000</v>
      </c>
      <c r="T1767" s="2">
        <v>133309000000</v>
      </c>
      <c r="U1767" s="2">
        <v>134310000000</v>
      </c>
      <c r="V1767" s="2">
        <v>135310000000</v>
      </c>
      <c r="W1767" s="2">
        <v>135910000000</v>
      </c>
      <c r="X1767" s="2">
        <v>136610000000</v>
      </c>
      <c r="Y1767" s="2">
        <v>137510000000</v>
      </c>
      <c r="Z1767" s="2">
        <v>138810000000</v>
      </c>
      <c r="AA1767" s="2">
        <v>139810000000</v>
      </c>
      <c r="AB1767" s="2">
        <v>141111000000</v>
      </c>
      <c r="AC1767" s="2">
        <v>142211000000</v>
      </c>
      <c r="AD1767" s="2">
        <v>143611000000</v>
      </c>
      <c r="AE1767" s="2">
        <v>144711000000</v>
      </c>
      <c r="AF1767" s="2">
        <v>145911000000</v>
      </c>
      <c r="AG1767" s="2">
        <v>147111000000</v>
      </c>
    </row>
    <row r="1768" spans="1:33">
      <c r="A1768" s="115" t="s">
        <v>3487</v>
      </c>
      <c r="B1768" s="115" t="s">
        <v>19</v>
      </c>
      <c r="C1768" s="2">
        <v>98210000000</v>
      </c>
      <c r="D1768" s="2">
        <v>99823800000</v>
      </c>
      <c r="E1768" s="2">
        <v>102106000000</v>
      </c>
      <c r="F1768" s="2">
        <v>102606000000</v>
      </c>
      <c r="G1768" s="2">
        <v>104206000000</v>
      </c>
      <c r="H1768" s="2">
        <v>105407000000</v>
      </c>
      <c r="I1768" s="2">
        <v>106407000000</v>
      </c>
      <c r="J1768" s="2">
        <v>107007000000</v>
      </c>
      <c r="K1768" s="2">
        <v>107707000000</v>
      </c>
      <c r="L1768" s="2">
        <v>108207000000</v>
      </c>
      <c r="M1768" s="2">
        <v>108807000000</v>
      </c>
      <c r="N1768" s="2">
        <v>109507000000</v>
      </c>
      <c r="O1768" s="2">
        <v>110207000000</v>
      </c>
      <c r="P1768" s="2">
        <v>110607000000</v>
      </c>
      <c r="Q1768" s="2">
        <v>111208000000</v>
      </c>
      <c r="R1768" s="2">
        <v>112008000000</v>
      </c>
      <c r="S1768" s="2">
        <v>112608000000</v>
      </c>
      <c r="T1768" s="2">
        <v>113408000000</v>
      </c>
      <c r="U1768" s="2">
        <v>114308000000</v>
      </c>
      <c r="V1768" s="2">
        <v>115208000000</v>
      </c>
      <c r="W1768" s="2">
        <v>115908000000</v>
      </c>
      <c r="X1768" s="2">
        <v>116708000000</v>
      </c>
      <c r="Y1768" s="2">
        <v>117609000000</v>
      </c>
      <c r="Z1768" s="2">
        <v>118809000000</v>
      </c>
      <c r="AA1768" s="2">
        <v>119709000000</v>
      </c>
      <c r="AB1768" s="2">
        <v>121009000000</v>
      </c>
      <c r="AC1768" s="2">
        <v>122109000000</v>
      </c>
      <c r="AD1768" s="2">
        <v>123409000000</v>
      </c>
      <c r="AE1768" s="2">
        <v>124509000000</v>
      </c>
      <c r="AF1768" s="2">
        <v>125610000000</v>
      </c>
      <c r="AG1768" s="2">
        <v>126910000000</v>
      </c>
    </row>
    <row r="1769" spans="1:33">
      <c r="A1769" s="115" t="s">
        <v>3488</v>
      </c>
      <c r="B1769" s="115" t="s">
        <v>19</v>
      </c>
      <c r="C1769" s="2">
        <v>71300000000</v>
      </c>
      <c r="D1769" s="2">
        <v>72542800000</v>
      </c>
      <c r="E1769" s="2">
        <v>73894500000</v>
      </c>
      <c r="F1769" s="2">
        <v>74164600000</v>
      </c>
      <c r="G1769" s="2">
        <v>75114600000</v>
      </c>
      <c r="H1769" s="2">
        <v>75874700000</v>
      </c>
      <c r="I1769" s="2">
        <v>76534800000</v>
      </c>
      <c r="J1769" s="2">
        <v>76945000000</v>
      </c>
      <c r="K1769" s="2">
        <v>77355100000</v>
      </c>
      <c r="L1769" s="2">
        <v>77665100000</v>
      </c>
      <c r="M1769" s="2">
        <v>78075100000</v>
      </c>
      <c r="N1769" s="2">
        <v>78505200000</v>
      </c>
      <c r="O1769" s="2">
        <v>78935200000</v>
      </c>
      <c r="P1769" s="2">
        <v>79145300000</v>
      </c>
      <c r="Q1769" s="2">
        <v>79485400000</v>
      </c>
      <c r="R1769" s="2">
        <v>79955500000</v>
      </c>
      <c r="S1769" s="2">
        <v>80345600000</v>
      </c>
      <c r="T1769" s="2">
        <v>80845700000</v>
      </c>
      <c r="U1769" s="2">
        <v>81425800000</v>
      </c>
      <c r="V1769" s="2">
        <v>82025900000</v>
      </c>
      <c r="W1769" s="2">
        <v>82415900000</v>
      </c>
      <c r="X1769" s="2">
        <v>82866000000</v>
      </c>
      <c r="Y1769" s="2">
        <v>83416100000</v>
      </c>
      <c r="Z1769" s="2">
        <v>84196200000</v>
      </c>
      <c r="AA1769" s="2">
        <v>84776300000</v>
      </c>
      <c r="AB1769" s="2">
        <v>85586400000</v>
      </c>
      <c r="AC1769" s="2">
        <v>86296500000</v>
      </c>
      <c r="AD1769" s="2">
        <v>87146600000</v>
      </c>
      <c r="AE1769" s="2">
        <v>87806600000</v>
      </c>
      <c r="AF1769" s="2">
        <v>88536700000</v>
      </c>
      <c r="AG1769" s="2">
        <v>89276800000</v>
      </c>
    </row>
    <row r="1770" spans="1:33">
      <c r="A1770" s="115" t="s">
        <v>3489</v>
      </c>
      <c r="B1770" s="115" t="s">
        <v>19</v>
      </c>
      <c r="C1770" s="2">
        <v>37360000000</v>
      </c>
      <c r="D1770" s="2">
        <v>38011500000</v>
      </c>
      <c r="E1770" s="2">
        <v>38702400000</v>
      </c>
      <c r="F1770" s="2">
        <v>38832400000</v>
      </c>
      <c r="G1770" s="2">
        <v>39322400000</v>
      </c>
      <c r="H1770" s="2">
        <v>39712500000</v>
      </c>
      <c r="I1770" s="2">
        <v>40052500000</v>
      </c>
      <c r="J1770" s="2">
        <v>40262600000</v>
      </c>
      <c r="K1770" s="2">
        <v>40472600000</v>
      </c>
      <c r="L1770" s="2">
        <v>40632700000</v>
      </c>
      <c r="M1770" s="2">
        <v>40842700000</v>
      </c>
      <c r="N1770" s="2">
        <v>41062700000</v>
      </c>
      <c r="O1770" s="2">
        <v>41282700000</v>
      </c>
      <c r="P1770" s="2">
        <v>41392800000</v>
      </c>
      <c r="Q1770" s="2">
        <v>41562800000</v>
      </c>
      <c r="R1770" s="2">
        <v>41802900000</v>
      </c>
      <c r="S1770" s="2">
        <v>42002900000</v>
      </c>
      <c r="T1770" s="2">
        <v>42263000000</v>
      </c>
      <c r="U1770" s="2">
        <v>42553000000</v>
      </c>
      <c r="V1770" s="2">
        <v>42863100000</v>
      </c>
      <c r="W1770" s="2">
        <v>43063100000</v>
      </c>
      <c r="X1770" s="2">
        <v>43293100000</v>
      </c>
      <c r="Y1770" s="2">
        <v>43573200000</v>
      </c>
      <c r="Z1770" s="2">
        <v>43973200000</v>
      </c>
      <c r="AA1770" s="2">
        <v>44273300000</v>
      </c>
      <c r="AB1770" s="2">
        <v>44693300000</v>
      </c>
      <c r="AC1770" s="2">
        <v>45053400000</v>
      </c>
      <c r="AD1770" s="2">
        <v>45493400000</v>
      </c>
      <c r="AE1770" s="2">
        <v>45833500000</v>
      </c>
      <c r="AF1770" s="2">
        <v>46203500000</v>
      </c>
      <c r="AG1770" s="2">
        <v>46583600000</v>
      </c>
    </row>
    <row r="1771" spans="1:33">
      <c r="A1771" s="115" t="s">
        <v>3490</v>
      </c>
      <c r="B1771" s="115" t="s">
        <v>19</v>
      </c>
      <c r="C1771" s="2">
        <v>29600000000</v>
      </c>
      <c r="D1771" s="2">
        <v>30121200000</v>
      </c>
      <c r="E1771" s="2">
        <v>30661900000</v>
      </c>
      <c r="F1771" s="2">
        <v>30771900000</v>
      </c>
      <c r="G1771" s="2">
        <v>31161900000</v>
      </c>
      <c r="H1771" s="2">
        <v>31462000000</v>
      </c>
      <c r="I1771" s="2">
        <v>31742000000</v>
      </c>
      <c r="J1771" s="2">
        <v>31902100000</v>
      </c>
      <c r="K1771" s="2">
        <v>32072100000</v>
      </c>
      <c r="L1771" s="2">
        <v>32202100000</v>
      </c>
      <c r="M1771" s="2">
        <v>32362100000</v>
      </c>
      <c r="N1771" s="2">
        <v>32542100000</v>
      </c>
      <c r="O1771" s="2">
        <v>32712200000</v>
      </c>
      <c r="P1771" s="2">
        <v>32802200000</v>
      </c>
      <c r="Q1771" s="2">
        <v>32932200000</v>
      </c>
      <c r="R1771" s="2">
        <v>33122300000</v>
      </c>
      <c r="S1771" s="2">
        <v>33282300000</v>
      </c>
      <c r="T1771" s="2">
        <v>33482400000</v>
      </c>
      <c r="U1771" s="2">
        <v>33722400000</v>
      </c>
      <c r="V1771" s="2">
        <v>33972400000</v>
      </c>
      <c r="W1771" s="2">
        <v>34122500000</v>
      </c>
      <c r="X1771" s="2">
        <v>34302500000</v>
      </c>
      <c r="Y1771" s="2">
        <v>34532500000</v>
      </c>
      <c r="Z1771" s="2">
        <v>34852600000</v>
      </c>
      <c r="AA1771" s="2">
        <v>35082600000</v>
      </c>
      <c r="AB1771" s="2">
        <v>35412600000</v>
      </c>
      <c r="AC1771" s="2">
        <v>35702700000</v>
      </c>
      <c r="AD1771" s="2">
        <v>36052700000</v>
      </c>
      <c r="AE1771" s="2">
        <v>36322700000</v>
      </c>
      <c r="AF1771" s="2">
        <v>36612800000</v>
      </c>
      <c r="AG1771" s="2">
        <v>36922800000</v>
      </c>
    </row>
    <row r="1772" spans="1:33">
      <c r="A1772" s="115" t="s">
        <v>3491</v>
      </c>
      <c r="B1772" s="115" t="s">
        <v>19</v>
      </c>
      <c r="C1772" s="2">
        <v>22990000000</v>
      </c>
      <c r="D1772" s="2">
        <v>23390900000</v>
      </c>
      <c r="E1772" s="2">
        <v>23821500000</v>
      </c>
      <c r="F1772" s="2">
        <v>23891500000</v>
      </c>
      <c r="G1772" s="2">
        <v>24191500000</v>
      </c>
      <c r="H1772" s="2">
        <v>24431500000</v>
      </c>
      <c r="I1772" s="2">
        <v>24641600000</v>
      </c>
      <c r="J1772" s="2">
        <v>24771600000</v>
      </c>
      <c r="K1772" s="2">
        <v>24901600000</v>
      </c>
      <c r="L1772" s="2">
        <v>25001600000</v>
      </c>
      <c r="M1772" s="2">
        <v>25131700000</v>
      </c>
      <c r="N1772" s="2">
        <v>25261700000</v>
      </c>
      <c r="O1772" s="2">
        <v>25401700000</v>
      </c>
      <c r="P1772" s="2">
        <v>25461700000</v>
      </c>
      <c r="Q1772" s="2">
        <v>25571700000</v>
      </c>
      <c r="R1772" s="2">
        <v>25711800000</v>
      </c>
      <c r="S1772" s="2">
        <v>25831800000</v>
      </c>
      <c r="T1772" s="2">
        <v>25991800000</v>
      </c>
      <c r="U1772" s="2">
        <v>26171900000</v>
      </c>
      <c r="V1772" s="2">
        <v>26361900000</v>
      </c>
      <c r="W1772" s="2">
        <v>26481900000</v>
      </c>
      <c r="X1772" s="2">
        <v>26621900000</v>
      </c>
      <c r="Y1772" s="2">
        <v>26792000000</v>
      </c>
      <c r="Z1772" s="2">
        <v>27042000000</v>
      </c>
      <c r="AA1772" s="2">
        <v>27222000000</v>
      </c>
      <c r="AB1772" s="2">
        <v>27482000000</v>
      </c>
      <c r="AC1772" s="2">
        <v>27702100000</v>
      </c>
      <c r="AD1772" s="2">
        <v>27972100000</v>
      </c>
      <c r="AE1772" s="2">
        <v>28182100000</v>
      </c>
      <c r="AF1772" s="2">
        <v>28412200000</v>
      </c>
      <c r="AG1772" s="2">
        <v>28642200000</v>
      </c>
    </row>
    <row r="1773" spans="1:33">
      <c r="A1773" s="115" t="s">
        <v>3492</v>
      </c>
      <c r="B1773" s="115" t="s">
        <v>19</v>
      </c>
      <c r="C1773" s="2">
        <v>939000000</v>
      </c>
      <c r="D1773" s="2">
        <v>954937000</v>
      </c>
      <c r="E1773" s="2">
        <v>974459000</v>
      </c>
      <c r="F1773" s="2">
        <v>978661000</v>
      </c>
      <c r="G1773" s="2">
        <v>991961000</v>
      </c>
      <c r="H1773" s="2">
        <v>1003060000</v>
      </c>
      <c r="I1773" s="2">
        <v>1012060000</v>
      </c>
      <c r="J1773" s="2">
        <v>1017070000</v>
      </c>
      <c r="K1773" s="2">
        <v>1023070000</v>
      </c>
      <c r="L1773" s="2">
        <v>1028070000</v>
      </c>
      <c r="M1773" s="2">
        <v>1033070000</v>
      </c>
      <c r="N1773" s="2">
        <v>1039070000</v>
      </c>
      <c r="O1773" s="2">
        <v>1045070000</v>
      </c>
      <c r="P1773" s="2">
        <v>1049070000</v>
      </c>
      <c r="Q1773" s="2">
        <v>1053070000</v>
      </c>
      <c r="R1773" s="2">
        <v>1060070000</v>
      </c>
      <c r="S1773" s="2">
        <v>1066070000</v>
      </c>
      <c r="T1773" s="2">
        <v>1073080000</v>
      </c>
      <c r="U1773" s="2">
        <v>1081080000</v>
      </c>
      <c r="V1773" s="2">
        <v>1089080000</v>
      </c>
      <c r="W1773" s="2">
        <v>1095080000</v>
      </c>
      <c r="X1773" s="2">
        <v>1102080000</v>
      </c>
      <c r="Y1773" s="2">
        <v>1109080000</v>
      </c>
      <c r="Z1773" s="2">
        <v>1120080000</v>
      </c>
      <c r="AA1773" s="2">
        <v>1128080000</v>
      </c>
      <c r="AB1773" s="2">
        <v>1140080000</v>
      </c>
      <c r="AC1773" s="2">
        <v>1149090000</v>
      </c>
      <c r="AD1773" s="2">
        <v>1161090000</v>
      </c>
      <c r="AE1773" s="2">
        <v>1171090000</v>
      </c>
      <c r="AF1773" s="2">
        <v>1181090000</v>
      </c>
      <c r="AG1773" s="2">
        <v>1191090000</v>
      </c>
    </row>
    <row r="1774" spans="1:33">
      <c r="A1774" s="115" t="s">
        <v>3493</v>
      </c>
      <c r="B1774" s="115" t="s">
        <v>19</v>
      </c>
      <c r="C1774" s="2">
        <v>6286000000</v>
      </c>
      <c r="D1774" s="2">
        <v>6395240000</v>
      </c>
      <c r="E1774" s="2">
        <v>6511400000</v>
      </c>
      <c r="F1774" s="2">
        <v>6533410000</v>
      </c>
      <c r="G1774" s="2">
        <v>6616410000</v>
      </c>
      <c r="H1774" s="2">
        <v>6681420000</v>
      </c>
      <c r="I1774" s="2">
        <v>6739430000</v>
      </c>
      <c r="J1774" s="2">
        <v>6774440000</v>
      </c>
      <c r="K1774" s="2">
        <v>6810440000</v>
      </c>
      <c r="L1774" s="2">
        <v>6838450000</v>
      </c>
      <c r="M1774" s="2">
        <v>6872450000</v>
      </c>
      <c r="N1774" s="2">
        <v>6910460000</v>
      </c>
      <c r="O1774" s="2">
        <v>6947460000</v>
      </c>
      <c r="P1774" s="2">
        <v>6965470000</v>
      </c>
      <c r="Q1774" s="2">
        <v>6994480000</v>
      </c>
      <c r="R1774" s="2">
        <v>7034480000</v>
      </c>
      <c r="S1774" s="2">
        <v>7068490000</v>
      </c>
      <c r="T1774" s="2">
        <v>7112500000</v>
      </c>
      <c r="U1774" s="2">
        <v>7162510000</v>
      </c>
      <c r="V1774" s="2">
        <v>7214510000</v>
      </c>
      <c r="W1774" s="2">
        <v>7247520000</v>
      </c>
      <c r="X1774" s="2">
        <v>7286530000</v>
      </c>
      <c r="Y1774" s="2">
        <v>7333540000</v>
      </c>
      <c r="Z1774" s="2">
        <v>7401540000</v>
      </c>
      <c r="AA1774" s="2">
        <v>7451550000</v>
      </c>
      <c r="AB1774" s="2">
        <v>7522560000</v>
      </c>
      <c r="AC1774" s="2">
        <v>7583570000</v>
      </c>
      <c r="AD1774" s="2">
        <v>7657580000</v>
      </c>
      <c r="AE1774" s="2">
        <v>7714580000</v>
      </c>
      <c r="AF1774" s="2">
        <v>7777590000</v>
      </c>
      <c r="AG1774" s="2">
        <v>7842600000</v>
      </c>
    </row>
    <row r="1775" spans="1:33">
      <c r="A1775" s="115" t="s">
        <v>3494</v>
      </c>
      <c r="B1775" s="115" t="s">
        <v>19</v>
      </c>
      <c r="C1775" s="115">
        <v>0</v>
      </c>
      <c r="D1775" s="115">
        <v>0</v>
      </c>
      <c r="E1775" s="115">
        <v>0</v>
      </c>
      <c r="F1775" s="115">
        <v>0</v>
      </c>
      <c r="G1775" s="115">
        <v>0</v>
      </c>
      <c r="H1775" s="115">
        <v>0</v>
      </c>
      <c r="I1775" s="115">
        <v>0</v>
      </c>
      <c r="J1775" s="115">
        <v>0</v>
      </c>
      <c r="K1775" s="115">
        <v>0</v>
      </c>
      <c r="L1775" s="115">
        <v>0</v>
      </c>
      <c r="M1775" s="115">
        <v>0</v>
      </c>
      <c r="N1775" s="115">
        <v>0</v>
      </c>
      <c r="O1775" s="115">
        <v>0</v>
      </c>
      <c r="P1775" s="115">
        <v>0</v>
      </c>
      <c r="Q1775" s="115">
        <v>0</v>
      </c>
      <c r="R1775" s="115">
        <v>0</v>
      </c>
      <c r="S1775" s="115">
        <v>0</v>
      </c>
      <c r="T1775" s="115">
        <v>0</v>
      </c>
      <c r="U1775" s="115">
        <v>0</v>
      </c>
      <c r="V1775" s="115">
        <v>0</v>
      </c>
      <c r="W1775" s="115">
        <v>0</v>
      </c>
      <c r="X1775" s="115">
        <v>0</v>
      </c>
      <c r="Y1775" s="115">
        <v>0</v>
      </c>
      <c r="Z1775" s="115">
        <v>0</v>
      </c>
      <c r="AA1775" s="115">
        <v>0</v>
      </c>
      <c r="AB1775" s="115">
        <v>0</v>
      </c>
      <c r="AC1775" s="115">
        <v>0</v>
      </c>
      <c r="AD1775" s="115">
        <v>0</v>
      </c>
      <c r="AE1775" s="115">
        <v>0</v>
      </c>
      <c r="AF1775" s="115">
        <v>0</v>
      </c>
      <c r="AG1775" s="115">
        <v>0</v>
      </c>
    </row>
    <row r="1776" spans="1:33">
      <c r="A1776" s="115" t="s">
        <v>3495</v>
      </c>
      <c r="B1776" s="115" t="s">
        <v>19</v>
      </c>
      <c r="C1776" s="115">
        <v>0</v>
      </c>
      <c r="D1776" s="115">
        <v>0</v>
      </c>
      <c r="E1776" s="115">
        <v>0</v>
      </c>
      <c r="F1776" s="115">
        <v>0</v>
      </c>
      <c r="G1776" s="115">
        <v>0</v>
      </c>
      <c r="H1776" s="115">
        <v>0</v>
      </c>
      <c r="I1776" s="115">
        <v>0</v>
      </c>
      <c r="J1776" s="115">
        <v>0</v>
      </c>
      <c r="K1776" s="115">
        <v>0</v>
      </c>
      <c r="L1776" s="115">
        <v>0</v>
      </c>
      <c r="M1776" s="115">
        <v>0</v>
      </c>
      <c r="N1776" s="115">
        <v>0</v>
      </c>
      <c r="O1776" s="115">
        <v>0</v>
      </c>
      <c r="P1776" s="115">
        <v>0</v>
      </c>
      <c r="Q1776" s="115">
        <v>0</v>
      </c>
      <c r="R1776" s="115">
        <v>0</v>
      </c>
      <c r="S1776" s="115">
        <v>0</v>
      </c>
      <c r="T1776" s="115">
        <v>0</v>
      </c>
      <c r="U1776" s="115">
        <v>0</v>
      </c>
      <c r="V1776" s="115">
        <v>0</v>
      </c>
      <c r="W1776" s="115">
        <v>0</v>
      </c>
      <c r="X1776" s="115">
        <v>0</v>
      </c>
      <c r="Y1776" s="115">
        <v>0</v>
      </c>
      <c r="Z1776" s="115">
        <v>0</v>
      </c>
      <c r="AA1776" s="115">
        <v>0</v>
      </c>
      <c r="AB1776" s="115">
        <v>0</v>
      </c>
      <c r="AC1776" s="115">
        <v>0</v>
      </c>
      <c r="AD1776" s="115">
        <v>0</v>
      </c>
      <c r="AE1776" s="115">
        <v>0</v>
      </c>
      <c r="AF1776" s="115">
        <v>0</v>
      </c>
      <c r="AG1776" s="115">
        <v>0</v>
      </c>
    </row>
    <row r="1777" spans="1:33">
      <c r="A1777" s="115" t="s">
        <v>3496</v>
      </c>
      <c r="B1777" s="115" t="s">
        <v>19</v>
      </c>
      <c r="C1777" s="115">
        <v>0</v>
      </c>
      <c r="D1777" s="115">
        <v>0</v>
      </c>
      <c r="E1777" s="115">
        <v>0</v>
      </c>
      <c r="F1777" s="115">
        <v>0</v>
      </c>
      <c r="G1777" s="115">
        <v>0</v>
      </c>
      <c r="H1777" s="115">
        <v>0</v>
      </c>
      <c r="I1777" s="115">
        <v>0</v>
      </c>
      <c r="J1777" s="115">
        <v>0</v>
      </c>
      <c r="K1777" s="115">
        <v>0</v>
      </c>
      <c r="L1777" s="115">
        <v>0</v>
      </c>
      <c r="M1777" s="115">
        <v>0</v>
      </c>
      <c r="N1777" s="115">
        <v>0</v>
      </c>
      <c r="O1777" s="115">
        <v>0</v>
      </c>
      <c r="P1777" s="115">
        <v>0</v>
      </c>
      <c r="Q1777" s="115">
        <v>0</v>
      </c>
      <c r="R1777" s="115">
        <v>0</v>
      </c>
      <c r="S1777" s="115">
        <v>0</v>
      </c>
      <c r="T1777" s="115">
        <v>0</v>
      </c>
      <c r="U1777" s="115">
        <v>0</v>
      </c>
      <c r="V1777" s="115">
        <v>0</v>
      </c>
      <c r="W1777" s="115">
        <v>0</v>
      </c>
      <c r="X1777" s="115">
        <v>0</v>
      </c>
      <c r="Y1777" s="115">
        <v>0</v>
      </c>
      <c r="Z1777" s="115">
        <v>0</v>
      </c>
      <c r="AA1777" s="115">
        <v>0</v>
      </c>
      <c r="AB1777" s="115">
        <v>0</v>
      </c>
      <c r="AC1777" s="115">
        <v>0</v>
      </c>
      <c r="AD1777" s="115">
        <v>0</v>
      </c>
      <c r="AE1777" s="115">
        <v>0</v>
      </c>
      <c r="AF1777" s="115">
        <v>0</v>
      </c>
      <c r="AG1777" s="115">
        <v>0</v>
      </c>
    </row>
    <row r="1778" spans="1:33">
      <c r="A1778" s="115" t="s">
        <v>3497</v>
      </c>
      <c r="B1778" s="115" t="s">
        <v>19</v>
      </c>
      <c r="C1778" s="115">
        <v>0</v>
      </c>
      <c r="D1778" s="115">
        <v>0</v>
      </c>
      <c r="E1778" s="115">
        <v>0</v>
      </c>
      <c r="F1778" s="115">
        <v>0</v>
      </c>
      <c r="G1778" s="115">
        <v>0</v>
      </c>
      <c r="H1778" s="115">
        <v>0</v>
      </c>
      <c r="I1778" s="115">
        <v>0</v>
      </c>
      <c r="J1778" s="115">
        <v>0</v>
      </c>
      <c r="K1778" s="115">
        <v>0</v>
      </c>
      <c r="L1778" s="115">
        <v>0</v>
      </c>
      <c r="M1778" s="115">
        <v>0</v>
      </c>
      <c r="N1778" s="115">
        <v>0</v>
      </c>
      <c r="O1778" s="115">
        <v>0</v>
      </c>
      <c r="P1778" s="115">
        <v>0</v>
      </c>
      <c r="Q1778" s="115">
        <v>0</v>
      </c>
      <c r="R1778" s="115">
        <v>0</v>
      </c>
      <c r="S1778" s="115">
        <v>0</v>
      </c>
      <c r="T1778" s="115">
        <v>0</v>
      </c>
      <c r="U1778" s="115">
        <v>0</v>
      </c>
      <c r="V1778" s="115">
        <v>0</v>
      </c>
      <c r="W1778" s="115">
        <v>0</v>
      </c>
      <c r="X1778" s="115">
        <v>0</v>
      </c>
      <c r="Y1778" s="115">
        <v>0</v>
      </c>
      <c r="Z1778" s="115">
        <v>0</v>
      </c>
      <c r="AA1778" s="115">
        <v>0</v>
      </c>
      <c r="AB1778" s="115">
        <v>0</v>
      </c>
      <c r="AC1778" s="115">
        <v>0</v>
      </c>
      <c r="AD1778" s="115">
        <v>0</v>
      </c>
      <c r="AE1778" s="115">
        <v>0</v>
      </c>
      <c r="AF1778" s="115">
        <v>0</v>
      </c>
      <c r="AG1778" s="115">
        <v>0</v>
      </c>
    </row>
    <row r="1779" spans="1:33">
      <c r="A1779" s="115" t="s">
        <v>3498</v>
      </c>
      <c r="B1779" s="115" t="s">
        <v>19</v>
      </c>
      <c r="C1779" s="2">
        <v>263800000000</v>
      </c>
      <c r="D1779" s="2">
        <v>292300000000</v>
      </c>
      <c r="E1779" s="2">
        <v>293091000000</v>
      </c>
      <c r="F1779" s="2">
        <v>296592000000</v>
      </c>
      <c r="G1779" s="2">
        <v>301091000000</v>
      </c>
      <c r="H1779" s="2">
        <v>302991000000</v>
      </c>
      <c r="I1779" s="2">
        <v>302891000000</v>
      </c>
      <c r="J1779" s="2">
        <v>302291000000</v>
      </c>
      <c r="K1779" s="2">
        <v>303091000000</v>
      </c>
      <c r="L1779" s="2">
        <v>303191000000</v>
      </c>
      <c r="M1779" s="2">
        <v>303391000000</v>
      </c>
      <c r="N1779" s="2">
        <v>303490000000</v>
      </c>
      <c r="O1779" s="2">
        <v>303990000000</v>
      </c>
      <c r="P1779" s="2">
        <v>304590000000</v>
      </c>
      <c r="Q1779" s="2">
        <v>305790000000</v>
      </c>
      <c r="R1779" s="2">
        <v>307390000000</v>
      </c>
      <c r="S1779" s="2">
        <v>309090000000</v>
      </c>
      <c r="T1779" s="2">
        <v>309890000000</v>
      </c>
      <c r="U1779" s="2">
        <v>311189000000</v>
      </c>
      <c r="V1779" s="2">
        <v>312989000000</v>
      </c>
      <c r="W1779" s="2">
        <v>313789000000</v>
      </c>
      <c r="X1779" s="2">
        <v>315189000000</v>
      </c>
      <c r="Y1779" s="2">
        <v>316989000000</v>
      </c>
      <c r="Z1779" s="2">
        <v>319789000000</v>
      </c>
      <c r="AA1779" s="2">
        <v>321888000000</v>
      </c>
      <c r="AB1779" s="2">
        <v>323688000000</v>
      </c>
      <c r="AC1779" s="2">
        <v>325388000000</v>
      </c>
      <c r="AD1779" s="2">
        <v>327487000000</v>
      </c>
      <c r="AE1779" s="2">
        <v>328687000000</v>
      </c>
      <c r="AF1779" s="2">
        <v>330887000000</v>
      </c>
      <c r="AG1779" s="2">
        <v>333687000000</v>
      </c>
    </row>
    <row r="1780" spans="1:33">
      <c r="A1780" s="115" t="s">
        <v>3499</v>
      </c>
      <c r="B1780" s="115" t="s">
        <v>19</v>
      </c>
      <c r="C1780" s="2">
        <v>84250000000</v>
      </c>
      <c r="D1780" s="2">
        <v>93340000000</v>
      </c>
      <c r="E1780" s="2">
        <v>93587000000</v>
      </c>
      <c r="F1780" s="2">
        <v>94717400000</v>
      </c>
      <c r="G1780" s="2">
        <v>96137200000</v>
      </c>
      <c r="H1780" s="2">
        <v>96747200000</v>
      </c>
      <c r="I1780" s="2">
        <v>96727100000</v>
      </c>
      <c r="J1780" s="2">
        <v>96547100000</v>
      </c>
      <c r="K1780" s="2">
        <v>96777000000</v>
      </c>
      <c r="L1780" s="2">
        <v>96807000000</v>
      </c>
      <c r="M1780" s="2">
        <v>96867000000</v>
      </c>
      <c r="N1780" s="2">
        <v>96926900000</v>
      </c>
      <c r="O1780" s="2">
        <v>97076800000</v>
      </c>
      <c r="P1780" s="2">
        <v>97276800000</v>
      </c>
      <c r="Q1780" s="2">
        <v>97646800000</v>
      </c>
      <c r="R1780" s="2">
        <v>98146800000</v>
      </c>
      <c r="S1780" s="2">
        <v>98696800000</v>
      </c>
      <c r="T1780" s="2">
        <v>98966800000</v>
      </c>
      <c r="U1780" s="2">
        <v>99386600000</v>
      </c>
      <c r="V1780" s="2">
        <v>99936400000</v>
      </c>
      <c r="W1780" s="2">
        <v>100196000000</v>
      </c>
      <c r="X1780" s="2">
        <v>100596000000</v>
      </c>
      <c r="Y1780" s="2">
        <v>101196000000</v>
      </c>
      <c r="Z1780" s="2">
        <v>102096000000</v>
      </c>
      <c r="AA1780" s="2">
        <v>102796000000</v>
      </c>
      <c r="AB1780" s="2">
        <v>103396000000</v>
      </c>
      <c r="AC1780" s="2">
        <v>103896000000</v>
      </c>
      <c r="AD1780" s="2">
        <v>104596000000</v>
      </c>
      <c r="AE1780" s="2">
        <v>104996000000</v>
      </c>
      <c r="AF1780" s="2">
        <v>105696000000</v>
      </c>
      <c r="AG1780" s="2">
        <v>106596000000</v>
      </c>
    </row>
    <row r="1781" spans="1:33">
      <c r="A1781" s="115" t="s">
        <v>3500</v>
      </c>
      <c r="B1781" s="115" t="s">
        <v>19</v>
      </c>
      <c r="C1781" s="2">
        <v>98520000000</v>
      </c>
      <c r="D1781" s="2">
        <v>109200000000</v>
      </c>
      <c r="E1781" s="2">
        <v>109397000000</v>
      </c>
      <c r="F1781" s="2">
        <v>110797000000</v>
      </c>
      <c r="G1781" s="2">
        <v>112397000000</v>
      </c>
      <c r="H1781" s="2">
        <v>113097000000</v>
      </c>
      <c r="I1781" s="2">
        <v>113097000000</v>
      </c>
      <c r="J1781" s="2">
        <v>112897000000</v>
      </c>
      <c r="K1781" s="2">
        <v>113197000000</v>
      </c>
      <c r="L1781" s="2">
        <v>113197000000</v>
      </c>
      <c r="M1781" s="2">
        <v>113297000000</v>
      </c>
      <c r="N1781" s="2">
        <v>113296000000</v>
      </c>
      <c r="O1781" s="2">
        <v>113496000000</v>
      </c>
      <c r="P1781" s="2">
        <v>113796000000</v>
      </c>
      <c r="Q1781" s="2">
        <v>114196000000</v>
      </c>
      <c r="R1781" s="2">
        <v>114796000000</v>
      </c>
      <c r="S1781" s="2">
        <v>115396000000</v>
      </c>
      <c r="T1781" s="2">
        <v>115696000000</v>
      </c>
      <c r="U1781" s="2">
        <v>116196000000</v>
      </c>
      <c r="V1781" s="2">
        <v>116896000000</v>
      </c>
      <c r="W1781" s="2">
        <v>117196000000</v>
      </c>
      <c r="X1781" s="2">
        <v>117696000000</v>
      </c>
      <c r="Y1781" s="2">
        <v>118396000000</v>
      </c>
      <c r="Z1781" s="2">
        <v>119396000000</v>
      </c>
      <c r="AA1781" s="2">
        <v>120196000000</v>
      </c>
      <c r="AB1781" s="2">
        <v>120895000000</v>
      </c>
      <c r="AC1781" s="2">
        <v>121495000000</v>
      </c>
      <c r="AD1781" s="2">
        <v>122295000000</v>
      </c>
      <c r="AE1781" s="2">
        <v>122795000000</v>
      </c>
      <c r="AF1781" s="2">
        <v>123595000000</v>
      </c>
      <c r="AG1781" s="2">
        <v>124595000000</v>
      </c>
    </row>
    <row r="1782" spans="1:33">
      <c r="A1782" s="115" t="s">
        <v>3501</v>
      </c>
      <c r="B1782" s="115" t="s">
        <v>19</v>
      </c>
      <c r="C1782" s="2">
        <v>29130000000</v>
      </c>
      <c r="D1782" s="2">
        <v>32270000000</v>
      </c>
      <c r="E1782" s="2">
        <v>32359000000</v>
      </c>
      <c r="F1782" s="2">
        <v>32749100000</v>
      </c>
      <c r="G1782" s="2">
        <v>33239000000</v>
      </c>
      <c r="H1782" s="2">
        <v>33449000000</v>
      </c>
      <c r="I1782" s="2">
        <v>33439000000</v>
      </c>
      <c r="J1782" s="2">
        <v>33379000000</v>
      </c>
      <c r="K1782" s="2">
        <v>33459000000</v>
      </c>
      <c r="L1782" s="2">
        <v>33469000000</v>
      </c>
      <c r="M1782" s="2">
        <v>33489000000</v>
      </c>
      <c r="N1782" s="2">
        <v>33508900000</v>
      </c>
      <c r="O1782" s="2">
        <v>33558900000</v>
      </c>
      <c r="P1782" s="2">
        <v>33628900000</v>
      </c>
      <c r="Q1782" s="2">
        <v>33758900000</v>
      </c>
      <c r="R1782" s="2">
        <v>33928900000</v>
      </c>
      <c r="S1782" s="2">
        <v>34118900000</v>
      </c>
      <c r="T1782" s="2">
        <v>34218900000</v>
      </c>
      <c r="U1782" s="2">
        <v>34358800000</v>
      </c>
      <c r="V1782" s="2">
        <v>34548800000</v>
      </c>
      <c r="W1782" s="2">
        <v>34648800000</v>
      </c>
      <c r="X1782" s="2">
        <v>34798800000</v>
      </c>
      <c r="Y1782" s="2">
        <v>34988700000</v>
      </c>
      <c r="Z1782" s="2">
        <v>35308700000</v>
      </c>
      <c r="AA1782" s="2">
        <v>35538700000</v>
      </c>
      <c r="AB1782" s="2">
        <v>35738600000</v>
      </c>
      <c r="AC1782" s="2">
        <v>35928600000</v>
      </c>
      <c r="AD1782" s="2">
        <v>36148600000</v>
      </c>
      <c r="AE1782" s="2">
        <v>36288600000</v>
      </c>
      <c r="AF1782" s="2">
        <v>36528600000</v>
      </c>
      <c r="AG1782" s="2">
        <v>36838600000</v>
      </c>
    </row>
    <row r="1783" spans="1:33">
      <c r="A1783" s="115" t="s">
        <v>3502</v>
      </c>
      <c r="B1783" s="115" t="s">
        <v>19</v>
      </c>
      <c r="C1783" s="2">
        <v>23940000000</v>
      </c>
      <c r="D1783" s="2">
        <v>26530000000</v>
      </c>
      <c r="E1783" s="2">
        <v>26599200000</v>
      </c>
      <c r="F1783" s="2">
        <v>26919300000</v>
      </c>
      <c r="G1783" s="2">
        <v>27319200000</v>
      </c>
      <c r="H1783" s="2">
        <v>27499200000</v>
      </c>
      <c r="I1783" s="2">
        <v>27489200000</v>
      </c>
      <c r="J1783" s="2">
        <v>27439200000</v>
      </c>
      <c r="K1783" s="2">
        <v>27499200000</v>
      </c>
      <c r="L1783" s="2">
        <v>27509200000</v>
      </c>
      <c r="M1783" s="2">
        <v>27529200000</v>
      </c>
      <c r="N1783" s="2">
        <v>27549100000</v>
      </c>
      <c r="O1783" s="2">
        <v>27589100000</v>
      </c>
      <c r="P1783" s="2">
        <v>27649100000</v>
      </c>
      <c r="Q1783" s="2">
        <v>27749100000</v>
      </c>
      <c r="R1783" s="2">
        <v>27889100000</v>
      </c>
      <c r="S1783" s="2">
        <v>28049100000</v>
      </c>
      <c r="T1783" s="2">
        <v>28129100000</v>
      </c>
      <c r="U1783" s="2">
        <v>28249000000</v>
      </c>
      <c r="V1783" s="2">
        <v>28399000000</v>
      </c>
      <c r="W1783" s="2">
        <v>28479000000</v>
      </c>
      <c r="X1783" s="2">
        <v>28599000000</v>
      </c>
      <c r="Y1783" s="2">
        <v>28769000000</v>
      </c>
      <c r="Z1783" s="2">
        <v>29019000000</v>
      </c>
      <c r="AA1783" s="2">
        <v>29208900000</v>
      </c>
      <c r="AB1783" s="2">
        <v>29378900000</v>
      </c>
      <c r="AC1783" s="2">
        <v>29528900000</v>
      </c>
      <c r="AD1783" s="2">
        <v>29718800000</v>
      </c>
      <c r="AE1783" s="2">
        <v>29828800000</v>
      </c>
      <c r="AF1783" s="2">
        <v>30028800000</v>
      </c>
      <c r="AG1783" s="2">
        <v>30288800000</v>
      </c>
    </row>
    <row r="1784" spans="1:33">
      <c r="A1784" s="115" t="s">
        <v>3503</v>
      </c>
      <c r="B1784" s="115" t="s">
        <v>19</v>
      </c>
      <c r="C1784" s="2">
        <v>86660000000</v>
      </c>
      <c r="D1784" s="2">
        <v>96020000000</v>
      </c>
      <c r="E1784" s="2">
        <v>96267000000</v>
      </c>
      <c r="F1784" s="2">
        <v>97427300000</v>
      </c>
      <c r="G1784" s="2">
        <v>98887100000</v>
      </c>
      <c r="H1784" s="2">
        <v>99527100000</v>
      </c>
      <c r="I1784" s="2">
        <v>99497000000</v>
      </c>
      <c r="J1784" s="2">
        <v>99307100000</v>
      </c>
      <c r="K1784" s="2">
        <v>99546900000</v>
      </c>
      <c r="L1784" s="2">
        <v>99577000000</v>
      </c>
      <c r="M1784" s="2">
        <v>99647000000</v>
      </c>
      <c r="N1784" s="2">
        <v>99696800000</v>
      </c>
      <c r="O1784" s="2">
        <v>99866700000</v>
      </c>
      <c r="P1784" s="2">
        <v>100097000000</v>
      </c>
      <c r="Q1784" s="2">
        <v>100497000000</v>
      </c>
      <c r="R1784" s="2">
        <v>100997000000</v>
      </c>
      <c r="S1784" s="2">
        <v>101497000000</v>
      </c>
      <c r="T1784" s="2">
        <v>101797000000</v>
      </c>
      <c r="U1784" s="2">
        <v>102196000000</v>
      </c>
      <c r="V1784" s="2">
        <v>102796000000</v>
      </c>
      <c r="W1784" s="2">
        <v>103096000000</v>
      </c>
      <c r="X1784" s="2">
        <v>103496000000</v>
      </c>
      <c r="Y1784" s="2">
        <v>104096000000</v>
      </c>
      <c r="Z1784" s="2">
        <v>105096000000</v>
      </c>
      <c r="AA1784" s="2">
        <v>105696000000</v>
      </c>
      <c r="AB1784" s="2">
        <v>106296000000</v>
      </c>
      <c r="AC1784" s="2">
        <v>106896000000</v>
      </c>
      <c r="AD1784" s="2">
        <v>107596000000</v>
      </c>
      <c r="AE1784" s="2">
        <v>107996000000</v>
      </c>
      <c r="AF1784" s="2">
        <v>108696000000</v>
      </c>
      <c r="AG1784" s="2">
        <v>109596000000</v>
      </c>
    </row>
    <row r="1785" spans="1:33">
      <c r="A1785" s="115" t="s">
        <v>3504</v>
      </c>
      <c r="B1785" s="115" t="s">
        <v>19</v>
      </c>
      <c r="C1785" s="2">
        <v>1372000000</v>
      </c>
      <c r="D1785" s="2">
        <v>1520000000</v>
      </c>
      <c r="E1785" s="2">
        <v>1523950000</v>
      </c>
      <c r="F1785" s="2">
        <v>1541960000</v>
      </c>
      <c r="G1785" s="2">
        <v>1565950000</v>
      </c>
      <c r="H1785" s="2">
        <v>1575950000</v>
      </c>
      <c r="I1785" s="2">
        <v>1574950000</v>
      </c>
      <c r="J1785" s="2">
        <v>1571950000</v>
      </c>
      <c r="K1785" s="2">
        <v>1575950000</v>
      </c>
      <c r="L1785" s="2">
        <v>1576950000</v>
      </c>
      <c r="M1785" s="2">
        <v>1577950000</v>
      </c>
      <c r="N1785" s="2">
        <v>1577950000</v>
      </c>
      <c r="O1785" s="2">
        <v>1580950000</v>
      </c>
      <c r="P1785" s="2">
        <v>1583950000</v>
      </c>
      <c r="Q1785" s="2">
        <v>1589950000</v>
      </c>
      <c r="R1785" s="2">
        <v>1597950000</v>
      </c>
      <c r="S1785" s="2">
        <v>1606950000</v>
      </c>
      <c r="T1785" s="2">
        <v>1611950000</v>
      </c>
      <c r="U1785" s="2">
        <v>1617940000</v>
      </c>
      <c r="V1785" s="2">
        <v>1627940000</v>
      </c>
      <c r="W1785" s="2">
        <v>1631940000</v>
      </c>
      <c r="X1785" s="2">
        <v>1638940000</v>
      </c>
      <c r="Y1785" s="2">
        <v>1647940000</v>
      </c>
      <c r="Z1785" s="2">
        <v>1662940000</v>
      </c>
      <c r="AA1785" s="2">
        <v>1673940000</v>
      </c>
      <c r="AB1785" s="2">
        <v>1683940000</v>
      </c>
      <c r="AC1785" s="2">
        <v>1691940000</v>
      </c>
      <c r="AD1785" s="2">
        <v>1702930000</v>
      </c>
      <c r="AE1785" s="2">
        <v>1709930000</v>
      </c>
      <c r="AF1785" s="2">
        <v>1720930000</v>
      </c>
      <c r="AG1785" s="2">
        <v>1734930000</v>
      </c>
    </row>
    <row r="1786" spans="1:33">
      <c r="A1786" s="115" t="s">
        <v>3505</v>
      </c>
      <c r="B1786" s="115" t="s">
        <v>19</v>
      </c>
      <c r="C1786" s="2">
        <v>3261000000</v>
      </c>
      <c r="D1786" s="2">
        <v>3614000000</v>
      </c>
      <c r="E1786" s="2">
        <v>3622890000</v>
      </c>
      <c r="F1786" s="2">
        <v>3666900000</v>
      </c>
      <c r="G1786" s="2">
        <v>3721890000</v>
      </c>
      <c r="H1786" s="2">
        <v>3745890000</v>
      </c>
      <c r="I1786" s="2">
        <v>3744890000</v>
      </c>
      <c r="J1786" s="2">
        <v>3737890000</v>
      </c>
      <c r="K1786" s="2">
        <v>3746880000</v>
      </c>
      <c r="L1786" s="2">
        <v>3747890000</v>
      </c>
      <c r="M1786" s="2">
        <v>3749890000</v>
      </c>
      <c r="N1786" s="2">
        <v>3751880000</v>
      </c>
      <c r="O1786" s="2">
        <v>3757880000</v>
      </c>
      <c r="P1786" s="2">
        <v>3765880000</v>
      </c>
      <c r="Q1786" s="2">
        <v>3779880000</v>
      </c>
      <c r="R1786" s="2">
        <v>3799880000</v>
      </c>
      <c r="S1786" s="2">
        <v>3820880000</v>
      </c>
      <c r="T1786" s="2">
        <v>3831870000</v>
      </c>
      <c r="U1786" s="2">
        <v>3847870000</v>
      </c>
      <c r="V1786" s="2">
        <v>3868860000</v>
      </c>
      <c r="W1786" s="2">
        <v>3879860000</v>
      </c>
      <c r="X1786" s="2">
        <v>3895860000</v>
      </c>
      <c r="Y1786" s="2">
        <v>3918860000</v>
      </c>
      <c r="Z1786" s="2">
        <v>3953860000</v>
      </c>
      <c r="AA1786" s="2">
        <v>3978860000</v>
      </c>
      <c r="AB1786" s="2">
        <v>4001850000</v>
      </c>
      <c r="AC1786" s="2">
        <v>4022850000</v>
      </c>
      <c r="AD1786" s="2">
        <v>4047840000</v>
      </c>
      <c r="AE1786" s="2">
        <v>4063840000</v>
      </c>
      <c r="AF1786" s="2">
        <v>4089840000</v>
      </c>
      <c r="AG1786" s="2">
        <v>4125840000</v>
      </c>
    </row>
    <row r="1787" spans="1:33">
      <c r="A1787" s="115" t="s">
        <v>3506</v>
      </c>
      <c r="B1787" s="115" t="s">
        <v>19</v>
      </c>
      <c r="C1787" s="115">
        <v>0</v>
      </c>
      <c r="D1787" s="115">
        <v>0</v>
      </c>
      <c r="E1787" s="115">
        <v>0</v>
      </c>
      <c r="F1787" s="115">
        <v>0</v>
      </c>
      <c r="G1787" s="115">
        <v>0</v>
      </c>
      <c r="H1787" s="115">
        <v>0</v>
      </c>
      <c r="I1787" s="115">
        <v>0</v>
      </c>
      <c r="J1787" s="115">
        <v>0</v>
      </c>
      <c r="K1787" s="115">
        <v>0</v>
      </c>
      <c r="L1787" s="115">
        <v>0</v>
      </c>
      <c r="M1787" s="115">
        <v>0</v>
      </c>
      <c r="N1787" s="115">
        <v>0</v>
      </c>
      <c r="O1787" s="115">
        <v>0</v>
      </c>
      <c r="P1787" s="115">
        <v>0</v>
      </c>
      <c r="Q1787" s="115">
        <v>0</v>
      </c>
      <c r="R1787" s="115">
        <v>0</v>
      </c>
      <c r="S1787" s="115">
        <v>0</v>
      </c>
      <c r="T1787" s="115">
        <v>0</v>
      </c>
      <c r="U1787" s="115">
        <v>0</v>
      </c>
      <c r="V1787" s="115">
        <v>0</v>
      </c>
      <c r="W1787" s="115">
        <v>0</v>
      </c>
      <c r="X1787" s="115">
        <v>0</v>
      </c>
      <c r="Y1787" s="115">
        <v>0</v>
      </c>
      <c r="Z1787" s="115">
        <v>0</v>
      </c>
      <c r="AA1787" s="115">
        <v>0</v>
      </c>
      <c r="AB1787" s="115">
        <v>0</v>
      </c>
      <c r="AC1787" s="115">
        <v>0</v>
      </c>
      <c r="AD1787" s="115">
        <v>0</v>
      </c>
      <c r="AE1787" s="115">
        <v>0</v>
      </c>
      <c r="AF1787" s="115">
        <v>0</v>
      </c>
      <c r="AG1787" s="115">
        <v>0</v>
      </c>
    </row>
    <row r="1788" spans="1:33">
      <c r="A1788" s="115" t="s">
        <v>3507</v>
      </c>
      <c r="B1788" s="115" t="s">
        <v>19</v>
      </c>
      <c r="C1788" s="115">
        <v>0</v>
      </c>
      <c r="D1788" s="115">
        <v>0</v>
      </c>
      <c r="E1788" s="115">
        <v>0</v>
      </c>
      <c r="F1788" s="115">
        <v>0</v>
      </c>
      <c r="G1788" s="115">
        <v>0</v>
      </c>
      <c r="H1788" s="115">
        <v>0</v>
      </c>
      <c r="I1788" s="115">
        <v>0</v>
      </c>
      <c r="J1788" s="115">
        <v>0</v>
      </c>
      <c r="K1788" s="115">
        <v>0</v>
      </c>
      <c r="L1788" s="115">
        <v>0</v>
      </c>
      <c r="M1788" s="115">
        <v>0</v>
      </c>
      <c r="N1788" s="115">
        <v>0</v>
      </c>
      <c r="O1788" s="115">
        <v>0</v>
      </c>
      <c r="P1788" s="115">
        <v>0</v>
      </c>
      <c r="Q1788" s="115">
        <v>0</v>
      </c>
      <c r="R1788" s="115">
        <v>0</v>
      </c>
      <c r="S1788" s="115">
        <v>0</v>
      </c>
      <c r="T1788" s="115">
        <v>0</v>
      </c>
      <c r="U1788" s="115">
        <v>0</v>
      </c>
      <c r="V1788" s="115">
        <v>0</v>
      </c>
      <c r="W1788" s="115">
        <v>0</v>
      </c>
      <c r="X1788" s="115">
        <v>0</v>
      </c>
      <c r="Y1788" s="115">
        <v>0</v>
      </c>
      <c r="Z1788" s="115">
        <v>0</v>
      </c>
      <c r="AA1788" s="115">
        <v>0</v>
      </c>
      <c r="AB1788" s="115">
        <v>0</v>
      </c>
      <c r="AC1788" s="115">
        <v>0</v>
      </c>
      <c r="AD1788" s="115">
        <v>0</v>
      </c>
      <c r="AE1788" s="115">
        <v>0</v>
      </c>
      <c r="AF1788" s="115">
        <v>0</v>
      </c>
      <c r="AG1788" s="115">
        <v>0</v>
      </c>
    </row>
    <row r="1789" spans="1:33">
      <c r="A1789" s="115" t="s">
        <v>3508</v>
      </c>
      <c r="B1789" s="115" t="s">
        <v>19</v>
      </c>
      <c r="C1789" s="115">
        <v>0</v>
      </c>
      <c r="D1789" s="115">
        <v>0</v>
      </c>
      <c r="E1789" s="115">
        <v>0</v>
      </c>
      <c r="F1789" s="115">
        <v>0</v>
      </c>
      <c r="G1789" s="115">
        <v>0</v>
      </c>
      <c r="H1789" s="115">
        <v>0</v>
      </c>
      <c r="I1789" s="115">
        <v>0</v>
      </c>
      <c r="J1789" s="115">
        <v>0</v>
      </c>
      <c r="K1789" s="115">
        <v>0</v>
      </c>
      <c r="L1789" s="115">
        <v>0</v>
      </c>
      <c r="M1789" s="115">
        <v>0</v>
      </c>
      <c r="N1789" s="115">
        <v>0</v>
      </c>
      <c r="O1789" s="115">
        <v>0</v>
      </c>
      <c r="P1789" s="115">
        <v>0</v>
      </c>
      <c r="Q1789" s="115">
        <v>0</v>
      </c>
      <c r="R1789" s="115">
        <v>0</v>
      </c>
      <c r="S1789" s="115">
        <v>0</v>
      </c>
      <c r="T1789" s="115">
        <v>0</v>
      </c>
      <c r="U1789" s="115">
        <v>0</v>
      </c>
      <c r="V1789" s="115">
        <v>0</v>
      </c>
      <c r="W1789" s="115">
        <v>0</v>
      </c>
      <c r="X1789" s="115">
        <v>0</v>
      </c>
      <c r="Y1789" s="115">
        <v>0</v>
      </c>
      <c r="Z1789" s="115">
        <v>0</v>
      </c>
      <c r="AA1789" s="115">
        <v>0</v>
      </c>
      <c r="AB1789" s="115">
        <v>0</v>
      </c>
      <c r="AC1789" s="115">
        <v>0</v>
      </c>
      <c r="AD1789" s="115">
        <v>0</v>
      </c>
      <c r="AE1789" s="115">
        <v>0</v>
      </c>
      <c r="AF1789" s="115">
        <v>0</v>
      </c>
      <c r="AG1789" s="115">
        <v>0</v>
      </c>
    </row>
    <row r="1790" spans="1:33">
      <c r="A1790" s="115" t="s">
        <v>3509</v>
      </c>
      <c r="B1790" s="115" t="s">
        <v>19</v>
      </c>
      <c r="C1790" s="2">
        <v>59120000000000</v>
      </c>
      <c r="D1790" s="2">
        <v>60300500000000</v>
      </c>
      <c r="E1790" s="2">
        <v>61490200000000</v>
      </c>
      <c r="F1790" s="2">
        <v>62670100000000</v>
      </c>
      <c r="G1790" s="2">
        <v>63860100000000</v>
      </c>
      <c r="H1790" s="2">
        <v>65040100000000</v>
      </c>
      <c r="I1790" s="2">
        <v>66220100000000</v>
      </c>
      <c r="J1790" s="2">
        <v>67410200000000</v>
      </c>
      <c r="K1790" s="2">
        <v>68590300000000</v>
      </c>
      <c r="L1790" s="2">
        <v>69780300000000</v>
      </c>
      <c r="M1790" s="2">
        <v>70960400000000</v>
      </c>
      <c r="N1790" s="2">
        <v>72140400000000</v>
      </c>
      <c r="O1790" s="2">
        <v>73330500000000</v>
      </c>
      <c r="P1790" s="2">
        <v>74510500000000</v>
      </c>
      <c r="Q1790" s="2">
        <v>75700600000000</v>
      </c>
      <c r="R1790" s="2">
        <v>76880600000000</v>
      </c>
      <c r="S1790" s="2">
        <v>78060700000000</v>
      </c>
      <c r="T1790" s="2">
        <v>79250800000000</v>
      </c>
      <c r="U1790" s="2">
        <v>80430800000000</v>
      </c>
      <c r="V1790" s="2">
        <v>81620900000000</v>
      </c>
      <c r="W1790" s="2">
        <v>82801000000000</v>
      </c>
      <c r="X1790" s="2">
        <v>83981000000000</v>
      </c>
      <c r="Y1790" s="2">
        <v>85171100000000</v>
      </c>
      <c r="Z1790" s="2">
        <v>86351100000000</v>
      </c>
      <c r="AA1790" s="2">
        <v>87541200000000</v>
      </c>
      <c r="AB1790" s="2">
        <v>88721300000000</v>
      </c>
      <c r="AC1790" s="2">
        <v>89901300000000</v>
      </c>
      <c r="AD1790" s="2">
        <v>91091400000000</v>
      </c>
      <c r="AE1790" s="2">
        <v>92271500000000</v>
      </c>
      <c r="AF1790" s="2">
        <v>93461500000000</v>
      </c>
      <c r="AG1790" s="2">
        <v>94641600000000</v>
      </c>
    </row>
    <row r="1791" spans="1:33">
      <c r="A1791" s="115" t="s">
        <v>3510</v>
      </c>
      <c r="B1791" s="115" t="s">
        <v>19</v>
      </c>
      <c r="C1791" s="2">
        <v>828200000000</v>
      </c>
      <c r="D1791" s="2">
        <v>845207000000</v>
      </c>
      <c r="E1791" s="2">
        <v>882603000000</v>
      </c>
      <c r="F1791" s="2">
        <v>902201000000</v>
      </c>
      <c r="G1791" s="2">
        <v>931901000000</v>
      </c>
      <c r="H1791" s="2">
        <v>960201000000</v>
      </c>
      <c r="I1791" s="2">
        <v>984902000000</v>
      </c>
      <c r="J1791" s="2">
        <v>1004000000000</v>
      </c>
      <c r="K1791" s="2">
        <v>1022000000000</v>
      </c>
      <c r="L1791" s="2">
        <v>1039000000000</v>
      </c>
      <c r="M1791" s="2">
        <v>1057010000000</v>
      </c>
      <c r="N1791" s="2">
        <v>1074010000000</v>
      </c>
      <c r="O1791" s="2">
        <v>1090010000000</v>
      </c>
      <c r="P1791" s="2">
        <v>1107010000000</v>
      </c>
      <c r="Q1791" s="2">
        <v>1128010000000</v>
      </c>
      <c r="R1791" s="2">
        <v>1151010000000</v>
      </c>
      <c r="S1791" s="2">
        <v>1172010000000</v>
      </c>
      <c r="T1791" s="2">
        <v>1194010000000</v>
      </c>
      <c r="U1791" s="2">
        <v>1215010000000</v>
      </c>
      <c r="V1791" s="2">
        <v>1237010000000</v>
      </c>
      <c r="W1791" s="2">
        <v>1255010000000</v>
      </c>
      <c r="X1791" s="2">
        <v>1277020000000</v>
      </c>
      <c r="Y1791" s="2">
        <v>1300020000000</v>
      </c>
      <c r="Z1791" s="2">
        <v>1329020000000</v>
      </c>
      <c r="AA1791" s="2">
        <v>1356020000000</v>
      </c>
      <c r="AB1791" s="2">
        <v>1384020000000</v>
      </c>
      <c r="AC1791" s="2">
        <v>1408020000000</v>
      </c>
      <c r="AD1791" s="2">
        <v>1428020000000</v>
      </c>
      <c r="AE1791" s="2">
        <v>1448020000000</v>
      </c>
      <c r="AF1791" s="2">
        <v>1474020000000</v>
      </c>
      <c r="AG1791" s="2">
        <v>1501020000000</v>
      </c>
    </row>
    <row r="1792" spans="1:33">
      <c r="A1792" s="115" t="s">
        <v>3511</v>
      </c>
      <c r="B1792" s="115" t="s">
        <v>19</v>
      </c>
      <c r="C1792" s="2">
        <v>434100000000</v>
      </c>
      <c r="D1792" s="2">
        <v>439803000000</v>
      </c>
      <c r="E1792" s="2">
        <v>461702000000</v>
      </c>
      <c r="F1792" s="2">
        <v>470700000000</v>
      </c>
      <c r="G1792" s="2">
        <v>484300000000</v>
      </c>
      <c r="H1792" s="2">
        <v>497001000000</v>
      </c>
      <c r="I1792" s="2">
        <v>506601000000</v>
      </c>
      <c r="J1792" s="2">
        <v>513301000000</v>
      </c>
      <c r="K1792" s="2">
        <v>519502000000</v>
      </c>
      <c r="L1792" s="2">
        <v>525602000000</v>
      </c>
      <c r="M1792" s="2">
        <v>532203000000</v>
      </c>
      <c r="N1792" s="2">
        <v>539303000000</v>
      </c>
      <c r="O1792" s="2">
        <v>546503000000</v>
      </c>
      <c r="P1792" s="2">
        <v>553004000000</v>
      </c>
      <c r="Q1792" s="2">
        <v>560704000000</v>
      </c>
      <c r="R1792" s="2">
        <v>570105000000</v>
      </c>
      <c r="S1792" s="2">
        <v>578705000000</v>
      </c>
      <c r="T1792" s="2">
        <v>586906000000</v>
      </c>
      <c r="U1792" s="2">
        <v>595506000000</v>
      </c>
      <c r="V1792" s="2">
        <v>604407000000</v>
      </c>
      <c r="W1792" s="2">
        <v>612507000000</v>
      </c>
      <c r="X1792" s="2">
        <v>622207000000</v>
      </c>
      <c r="Y1792" s="2">
        <v>631808000000</v>
      </c>
      <c r="Z1792" s="2">
        <v>642808000000</v>
      </c>
      <c r="AA1792" s="2">
        <v>653409000000</v>
      </c>
      <c r="AB1792" s="2">
        <v>664610000000</v>
      </c>
      <c r="AC1792" s="2">
        <v>675310000000</v>
      </c>
      <c r="AD1792" s="2">
        <v>684911000000</v>
      </c>
      <c r="AE1792" s="2">
        <v>695111000000</v>
      </c>
      <c r="AF1792" s="2">
        <v>706811000000</v>
      </c>
      <c r="AG1792" s="2">
        <v>719212000000</v>
      </c>
    </row>
    <row r="1793" spans="1:33">
      <c r="A1793" s="115" t="s">
        <v>3512</v>
      </c>
      <c r="B1793" s="115" t="s">
        <v>19</v>
      </c>
      <c r="C1793" s="2">
        <v>99760000000</v>
      </c>
      <c r="D1793" s="2">
        <v>101501000000</v>
      </c>
      <c r="E1793" s="2">
        <v>106200000000</v>
      </c>
      <c r="F1793" s="2">
        <v>108500000000</v>
      </c>
      <c r="G1793" s="2">
        <v>111900000000</v>
      </c>
      <c r="H1793" s="2">
        <v>115100000000</v>
      </c>
      <c r="I1793" s="2">
        <v>117700000000</v>
      </c>
      <c r="J1793" s="2">
        <v>119700000000</v>
      </c>
      <c r="K1793" s="2">
        <v>121600000000</v>
      </c>
      <c r="L1793" s="2">
        <v>123401000000</v>
      </c>
      <c r="M1793" s="2">
        <v>125301000000</v>
      </c>
      <c r="N1793" s="2">
        <v>127201000000</v>
      </c>
      <c r="O1793" s="2">
        <v>129001000000</v>
      </c>
      <c r="P1793" s="2">
        <v>130801000000</v>
      </c>
      <c r="Q1793" s="2">
        <v>133001000000</v>
      </c>
      <c r="R1793" s="2">
        <v>135501000000</v>
      </c>
      <c r="S1793" s="2">
        <v>137901000000</v>
      </c>
      <c r="T1793" s="2">
        <v>140201000000</v>
      </c>
      <c r="U1793" s="2">
        <v>142502000000</v>
      </c>
      <c r="V1793" s="2">
        <v>144902000000</v>
      </c>
      <c r="W1793" s="2">
        <v>147002000000</v>
      </c>
      <c r="X1793" s="2">
        <v>149402000000</v>
      </c>
      <c r="Y1793" s="2">
        <v>152002000000</v>
      </c>
      <c r="Z1793" s="2">
        <v>155102000000</v>
      </c>
      <c r="AA1793" s="2">
        <v>158002000000</v>
      </c>
      <c r="AB1793" s="2">
        <v>161102000000</v>
      </c>
      <c r="AC1793" s="2">
        <v>163802000000</v>
      </c>
      <c r="AD1793" s="2">
        <v>166103000000</v>
      </c>
      <c r="AE1793" s="2">
        <v>168503000000</v>
      </c>
      <c r="AF1793" s="2">
        <v>171403000000</v>
      </c>
      <c r="AG1793" s="2">
        <v>174503000000</v>
      </c>
    </row>
    <row r="1794" spans="1:33">
      <c r="A1794" s="115" t="s">
        <v>3513</v>
      </c>
      <c r="B1794" s="115" t="s">
        <v>19</v>
      </c>
      <c r="C1794" s="2">
        <v>30730000000</v>
      </c>
      <c r="D1794" s="2">
        <v>31340200000</v>
      </c>
      <c r="E1794" s="2">
        <v>32750100000</v>
      </c>
      <c r="F1794" s="2">
        <v>33460000000</v>
      </c>
      <c r="G1794" s="2">
        <v>34550000000</v>
      </c>
      <c r="H1794" s="2">
        <v>35590000000</v>
      </c>
      <c r="I1794" s="2">
        <v>36490100000</v>
      </c>
      <c r="J1794" s="2">
        <v>37160100000</v>
      </c>
      <c r="K1794" s="2">
        <v>37810100000</v>
      </c>
      <c r="L1794" s="2">
        <v>38430200000</v>
      </c>
      <c r="M1794" s="2">
        <v>39070200000</v>
      </c>
      <c r="N1794" s="2">
        <v>39700200000</v>
      </c>
      <c r="O1794" s="2">
        <v>40300300000</v>
      </c>
      <c r="P1794" s="2">
        <v>40890300000</v>
      </c>
      <c r="Q1794" s="2">
        <v>41650300000</v>
      </c>
      <c r="R1794" s="2">
        <v>42490400000</v>
      </c>
      <c r="S1794" s="2">
        <v>43270400000</v>
      </c>
      <c r="T1794" s="2">
        <v>44050400000</v>
      </c>
      <c r="U1794" s="2">
        <v>44810500000</v>
      </c>
      <c r="V1794" s="2">
        <v>45610500000</v>
      </c>
      <c r="W1794" s="2">
        <v>46290500000</v>
      </c>
      <c r="X1794" s="2">
        <v>47080600000</v>
      </c>
      <c r="Y1794" s="2">
        <v>47940600000</v>
      </c>
      <c r="Z1794" s="2">
        <v>48980600000</v>
      </c>
      <c r="AA1794" s="2">
        <v>49950700000</v>
      </c>
      <c r="AB1794" s="2">
        <v>50980700000</v>
      </c>
      <c r="AC1794" s="2">
        <v>51840800000</v>
      </c>
      <c r="AD1794" s="2">
        <v>52580800000</v>
      </c>
      <c r="AE1794" s="2">
        <v>53330800000</v>
      </c>
      <c r="AF1794" s="2">
        <v>54280900000</v>
      </c>
      <c r="AG1794" s="2">
        <v>55250900000</v>
      </c>
    </row>
    <row r="1795" spans="1:33">
      <c r="A1795" s="115" t="s">
        <v>3514</v>
      </c>
      <c r="B1795" s="115" t="s">
        <v>19</v>
      </c>
      <c r="C1795" s="2">
        <v>24940000000</v>
      </c>
      <c r="D1795" s="2">
        <v>25430200000</v>
      </c>
      <c r="E1795" s="2">
        <v>26570100000</v>
      </c>
      <c r="F1795" s="2">
        <v>27150000000</v>
      </c>
      <c r="G1795" s="2">
        <v>28030000000</v>
      </c>
      <c r="H1795" s="2">
        <v>28870000000</v>
      </c>
      <c r="I1795" s="2">
        <v>29590100000</v>
      </c>
      <c r="J1795" s="2">
        <v>30130100000</v>
      </c>
      <c r="K1795" s="2">
        <v>30660100000</v>
      </c>
      <c r="L1795" s="2">
        <v>31150100000</v>
      </c>
      <c r="M1795" s="2">
        <v>31670200000</v>
      </c>
      <c r="N1795" s="2">
        <v>32180200000</v>
      </c>
      <c r="O1795" s="2">
        <v>32660200000</v>
      </c>
      <c r="P1795" s="2">
        <v>33140200000</v>
      </c>
      <c r="Q1795" s="2">
        <v>33750300000</v>
      </c>
      <c r="R1795" s="2">
        <v>34420300000</v>
      </c>
      <c r="S1795" s="2">
        <v>35060300000</v>
      </c>
      <c r="T1795" s="2">
        <v>35680400000</v>
      </c>
      <c r="U1795" s="2">
        <v>36300400000</v>
      </c>
      <c r="V1795" s="2">
        <v>36940400000</v>
      </c>
      <c r="W1795" s="2">
        <v>37490400000</v>
      </c>
      <c r="X1795" s="2">
        <v>38140500000</v>
      </c>
      <c r="Y1795" s="2">
        <v>38830500000</v>
      </c>
      <c r="Z1795" s="2">
        <v>39660500000</v>
      </c>
      <c r="AA1795" s="2">
        <v>40440600000</v>
      </c>
      <c r="AB1795" s="2">
        <v>41280600000</v>
      </c>
      <c r="AC1795" s="2">
        <v>41970600000</v>
      </c>
      <c r="AD1795" s="2">
        <v>42570700000</v>
      </c>
      <c r="AE1795" s="2">
        <v>43180700000</v>
      </c>
      <c r="AF1795" s="2">
        <v>43940700000</v>
      </c>
      <c r="AG1795" s="2">
        <v>44730700000</v>
      </c>
    </row>
    <row r="1796" spans="1:33">
      <c r="A1796" s="115" t="s">
        <v>3515</v>
      </c>
      <c r="B1796" s="115" t="s">
        <v>19</v>
      </c>
      <c r="C1796" s="2">
        <v>128200000000</v>
      </c>
      <c r="D1796" s="2">
        <v>130901000000</v>
      </c>
      <c r="E1796" s="2">
        <v>136600000000</v>
      </c>
      <c r="F1796" s="2">
        <v>139700000000</v>
      </c>
      <c r="G1796" s="2">
        <v>144300000000</v>
      </c>
      <c r="H1796" s="2">
        <v>148700000000</v>
      </c>
      <c r="I1796" s="2">
        <v>152600000000</v>
      </c>
      <c r="J1796" s="2">
        <v>155600000000</v>
      </c>
      <c r="K1796" s="2">
        <v>158401000000</v>
      </c>
      <c r="L1796" s="2">
        <v>161101000000</v>
      </c>
      <c r="M1796" s="2">
        <v>163901000000</v>
      </c>
      <c r="N1796" s="2">
        <v>166601000000</v>
      </c>
      <c r="O1796" s="2">
        <v>169201000000</v>
      </c>
      <c r="P1796" s="2">
        <v>171701000000</v>
      </c>
      <c r="Q1796" s="2">
        <v>175001000000</v>
      </c>
      <c r="R1796" s="2">
        <v>178601000000</v>
      </c>
      <c r="S1796" s="2">
        <v>182102000000</v>
      </c>
      <c r="T1796" s="2">
        <v>185402000000</v>
      </c>
      <c r="U1796" s="2">
        <v>188702000000</v>
      </c>
      <c r="V1796" s="2">
        <v>192102000000</v>
      </c>
      <c r="W1796" s="2">
        <v>195102000000</v>
      </c>
      <c r="X1796" s="2">
        <v>198402000000</v>
      </c>
      <c r="Y1796" s="2">
        <v>202103000000</v>
      </c>
      <c r="Z1796" s="2">
        <v>206603000000</v>
      </c>
      <c r="AA1796" s="2">
        <v>210803000000</v>
      </c>
      <c r="AB1796" s="2">
        <v>215303000000</v>
      </c>
      <c r="AC1796" s="2">
        <v>218903000000</v>
      </c>
      <c r="AD1796" s="2">
        <v>222103000000</v>
      </c>
      <c r="AE1796" s="2">
        <v>225204000000</v>
      </c>
      <c r="AF1796" s="2">
        <v>229204000000</v>
      </c>
      <c r="AG1796" s="2">
        <v>233404000000</v>
      </c>
    </row>
    <row r="1797" spans="1:33">
      <c r="A1797" s="115" t="s">
        <v>3516</v>
      </c>
      <c r="B1797" s="115" t="s">
        <v>19</v>
      </c>
      <c r="C1797" s="2">
        <v>1850000000</v>
      </c>
      <c r="D1797" s="2">
        <v>1873010000</v>
      </c>
      <c r="E1797" s="2">
        <v>1967010000</v>
      </c>
      <c r="F1797" s="2">
        <v>2005000000</v>
      </c>
      <c r="G1797" s="2">
        <v>2062000000</v>
      </c>
      <c r="H1797" s="2">
        <v>2114000000</v>
      </c>
      <c r="I1797" s="2">
        <v>2153000000</v>
      </c>
      <c r="J1797" s="2">
        <v>2180010000</v>
      </c>
      <c r="K1797" s="2">
        <v>2205010000</v>
      </c>
      <c r="L1797" s="2">
        <v>2229010000</v>
      </c>
      <c r="M1797" s="2">
        <v>2255010000</v>
      </c>
      <c r="N1797" s="2">
        <v>2284010000</v>
      </c>
      <c r="O1797" s="2">
        <v>2314010000</v>
      </c>
      <c r="P1797" s="2">
        <v>2341020000</v>
      </c>
      <c r="Q1797" s="2">
        <v>2372020000</v>
      </c>
      <c r="R1797" s="2">
        <v>2410020000</v>
      </c>
      <c r="S1797" s="2">
        <v>2445020000</v>
      </c>
      <c r="T1797" s="2">
        <v>2478020000</v>
      </c>
      <c r="U1797" s="2">
        <v>2513030000</v>
      </c>
      <c r="V1797" s="2">
        <v>2550030000</v>
      </c>
      <c r="W1797" s="2">
        <v>2584030000</v>
      </c>
      <c r="X1797" s="2">
        <v>2624030000</v>
      </c>
      <c r="Y1797" s="2">
        <v>2663030000</v>
      </c>
      <c r="Z1797" s="2">
        <v>2708040000</v>
      </c>
      <c r="AA1797" s="2">
        <v>2751040000</v>
      </c>
      <c r="AB1797" s="2">
        <v>2796040000</v>
      </c>
      <c r="AC1797" s="2">
        <v>2841040000</v>
      </c>
      <c r="AD1797" s="2">
        <v>2881040000</v>
      </c>
      <c r="AE1797" s="2">
        <v>2924050000</v>
      </c>
      <c r="AF1797" s="2">
        <v>2973050000</v>
      </c>
      <c r="AG1797" s="2">
        <v>3025050000</v>
      </c>
    </row>
    <row r="1798" spans="1:33">
      <c r="A1798" s="115" t="s">
        <v>3517</v>
      </c>
      <c r="B1798" s="115" t="s">
        <v>19</v>
      </c>
      <c r="C1798" s="2">
        <v>3489000000</v>
      </c>
      <c r="D1798" s="2">
        <v>3553030000</v>
      </c>
      <c r="E1798" s="2">
        <v>3716010000</v>
      </c>
      <c r="F1798" s="2">
        <v>3795000000</v>
      </c>
      <c r="G1798" s="2">
        <v>3916000000</v>
      </c>
      <c r="H1798" s="2">
        <v>4030010000</v>
      </c>
      <c r="I1798" s="2">
        <v>4126010000</v>
      </c>
      <c r="J1798" s="2">
        <v>4198010000</v>
      </c>
      <c r="K1798" s="2">
        <v>4266020000</v>
      </c>
      <c r="L1798" s="2">
        <v>4332020000</v>
      </c>
      <c r="M1798" s="2">
        <v>4400020000</v>
      </c>
      <c r="N1798" s="2">
        <v>4469020000</v>
      </c>
      <c r="O1798" s="2">
        <v>4534030000</v>
      </c>
      <c r="P1798" s="2">
        <v>4599030000</v>
      </c>
      <c r="Q1798" s="2">
        <v>4679040000</v>
      </c>
      <c r="R1798" s="2">
        <v>4770040000</v>
      </c>
      <c r="S1798" s="2">
        <v>4855040000</v>
      </c>
      <c r="T1798" s="2">
        <v>4938050000</v>
      </c>
      <c r="U1798" s="2">
        <v>5020050000</v>
      </c>
      <c r="V1798" s="2">
        <v>5107060000</v>
      </c>
      <c r="W1798" s="2">
        <v>5182060000</v>
      </c>
      <c r="X1798" s="2">
        <v>5269060000</v>
      </c>
      <c r="Y1798" s="2">
        <v>5362070000</v>
      </c>
      <c r="Z1798" s="2">
        <v>5473070000</v>
      </c>
      <c r="AA1798" s="2">
        <v>5577080000</v>
      </c>
      <c r="AB1798" s="2">
        <v>5689080000</v>
      </c>
      <c r="AC1798" s="2">
        <v>5784090000</v>
      </c>
      <c r="AD1798" s="2">
        <v>5866090000</v>
      </c>
      <c r="AE1798" s="2">
        <v>5951090000</v>
      </c>
      <c r="AF1798" s="2">
        <v>6055100000</v>
      </c>
      <c r="AG1798" s="2">
        <v>6164100000</v>
      </c>
    </row>
    <row r="1799" spans="1:33">
      <c r="A1799" s="115" t="s">
        <v>3518</v>
      </c>
      <c r="B1799" s="115" t="s">
        <v>19</v>
      </c>
      <c r="C1799" s="2">
        <v>11620000000</v>
      </c>
      <c r="D1799" s="2">
        <v>11620100000</v>
      </c>
      <c r="E1799" s="2">
        <v>11620000000</v>
      </c>
      <c r="F1799" s="2">
        <v>11620000000</v>
      </c>
      <c r="G1799" s="2">
        <v>11620000000</v>
      </c>
      <c r="H1799" s="2">
        <v>11620000000</v>
      </c>
      <c r="I1799" s="2">
        <v>11620000000</v>
      </c>
      <c r="J1799" s="2">
        <v>11620000000</v>
      </c>
      <c r="K1799" s="2">
        <v>11620000000</v>
      </c>
      <c r="L1799" s="2">
        <v>11620100000</v>
      </c>
      <c r="M1799" s="2">
        <v>11620100000</v>
      </c>
      <c r="N1799" s="2">
        <v>11620100000</v>
      </c>
      <c r="O1799" s="2">
        <v>11620100000</v>
      </c>
      <c r="P1799" s="2">
        <v>11620100000</v>
      </c>
      <c r="Q1799" s="2">
        <v>11620100000</v>
      </c>
      <c r="R1799" s="2">
        <v>11620100000</v>
      </c>
      <c r="S1799" s="2">
        <v>11620100000</v>
      </c>
      <c r="T1799" s="2">
        <v>11620100000</v>
      </c>
      <c r="U1799" s="2">
        <v>11620100000</v>
      </c>
      <c r="V1799" s="2">
        <v>11620100000</v>
      </c>
      <c r="W1799" s="2">
        <v>11620100000</v>
      </c>
      <c r="X1799" s="2">
        <v>11620100000</v>
      </c>
      <c r="Y1799" s="2">
        <v>11620100000</v>
      </c>
      <c r="Z1799" s="2">
        <v>11620200000</v>
      </c>
      <c r="AA1799" s="2">
        <v>11620200000</v>
      </c>
      <c r="AB1799" s="2">
        <v>11620200000</v>
      </c>
      <c r="AC1799" s="2">
        <v>11620200000</v>
      </c>
      <c r="AD1799" s="2">
        <v>11620200000</v>
      </c>
      <c r="AE1799" s="2">
        <v>11620200000</v>
      </c>
      <c r="AF1799" s="2">
        <v>11620200000</v>
      </c>
      <c r="AG1799" s="2">
        <v>11620200000</v>
      </c>
    </row>
    <row r="1800" spans="1:33">
      <c r="A1800" s="115" t="s">
        <v>3519</v>
      </c>
      <c r="B1800" s="115" t="s">
        <v>19</v>
      </c>
      <c r="C1800" s="2">
        <v>81020000000</v>
      </c>
      <c r="D1800" s="2">
        <v>83730700000</v>
      </c>
      <c r="E1800" s="2">
        <v>86430300000</v>
      </c>
      <c r="F1800" s="2">
        <v>89140100000</v>
      </c>
      <c r="G1800" s="2">
        <v>91840100000</v>
      </c>
      <c r="H1800" s="2">
        <v>94550100000</v>
      </c>
      <c r="I1800" s="2">
        <v>97670200000</v>
      </c>
      <c r="J1800" s="2">
        <v>100800000000</v>
      </c>
      <c r="K1800" s="2">
        <v>103900000000</v>
      </c>
      <c r="L1800" s="2">
        <v>107000000000</v>
      </c>
      <c r="M1800" s="2">
        <v>110101000000</v>
      </c>
      <c r="N1800" s="2">
        <v>113601000000</v>
      </c>
      <c r="O1800" s="2">
        <v>117101000000</v>
      </c>
      <c r="P1800" s="2">
        <v>120601000000</v>
      </c>
      <c r="Q1800" s="2">
        <v>124101000000</v>
      </c>
      <c r="R1800" s="2">
        <v>127601000000</v>
      </c>
      <c r="S1800" s="2">
        <v>131701000000</v>
      </c>
      <c r="T1800" s="2">
        <v>135801000000</v>
      </c>
      <c r="U1800" s="2">
        <v>140001000000</v>
      </c>
      <c r="V1800" s="2">
        <v>144102000000</v>
      </c>
      <c r="W1800" s="2">
        <v>148202000000</v>
      </c>
      <c r="X1800" s="2">
        <v>153102000000</v>
      </c>
      <c r="Y1800" s="2">
        <v>158002000000</v>
      </c>
      <c r="Z1800" s="2">
        <v>162902000000</v>
      </c>
      <c r="AA1800" s="2">
        <v>167802000000</v>
      </c>
      <c r="AB1800" s="2">
        <v>172702000000</v>
      </c>
      <c r="AC1800" s="2">
        <v>178503000000</v>
      </c>
      <c r="AD1800" s="2">
        <v>184303000000</v>
      </c>
      <c r="AE1800" s="2">
        <v>190103000000</v>
      </c>
      <c r="AF1800" s="2">
        <v>196003000000</v>
      </c>
      <c r="AG1800" s="2">
        <v>201803000000</v>
      </c>
    </row>
    <row r="1801" spans="1:33">
      <c r="A1801" s="115" t="s">
        <v>3520</v>
      </c>
      <c r="B1801" s="115" t="s">
        <v>19</v>
      </c>
      <c r="C1801" s="2">
        <v>220100000000000</v>
      </c>
      <c r="D1801" s="2">
        <v>227302000000000</v>
      </c>
      <c r="E1801" s="2">
        <v>234501000000000</v>
      </c>
      <c r="F1801" s="2">
        <v>241800000000000</v>
      </c>
      <c r="G1801" s="2">
        <v>249100000000000</v>
      </c>
      <c r="H1801" s="2">
        <v>256400000000000</v>
      </c>
      <c r="I1801" s="2">
        <v>262701000000000</v>
      </c>
      <c r="J1801" s="2">
        <v>269101000000000</v>
      </c>
      <c r="K1801" s="2">
        <v>275601000000000</v>
      </c>
      <c r="L1801" s="2">
        <v>282101000000000</v>
      </c>
      <c r="M1801" s="2">
        <v>288701000000000</v>
      </c>
      <c r="N1801" s="2">
        <v>294002000000000</v>
      </c>
      <c r="O1801" s="2">
        <v>299202000000000</v>
      </c>
      <c r="P1801" s="2">
        <v>304602000000000</v>
      </c>
      <c r="Q1801" s="2">
        <v>309902000000000</v>
      </c>
      <c r="R1801" s="2">
        <v>315203000000000</v>
      </c>
      <c r="S1801" s="2">
        <v>319403000000000</v>
      </c>
      <c r="T1801" s="2">
        <v>323603000000000</v>
      </c>
      <c r="U1801" s="2">
        <v>327703000000000</v>
      </c>
      <c r="V1801" s="2">
        <v>332004000000000</v>
      </c>
      <c r="W1801" s="2">
        <v>336204000000000</v>
      </c>
      <c r="X1801" s="2">
        <v>339304000000000</v>
      </c>
      <c r="Y1801" s="2">
        <v>342304000000000</v>
      </c>
      <c r="Z1801" s="2">
        <v>345405000000000</v>
      </c>
      <c r="AA1801" s="2">
        <v>348505000000000</v>
      </c>
      <c r="AB1801" s="2">
        <v>351605000000000</v>
      </c>
      <c r="AC1801" s="2">
        <v>353505000000000</v>
      </c>
      <c r="AD1801" s="2">
        <v>355505000000000</v>
      </c>
      <c r="AE1801" s="2">
        <v>357506000000000</v>
      </c>
      <c r="AF1801" s="2">
        <v>359406000000000</v>
      </c>
      <c r="AG1801" s="2">
        <v>361406000000000</v>
      </c>
    </row>
    <row r="1802" spans="1:33">
      <c r="A1802" s="115" t="s">
        <v>3521</v>
      </c>
      <c r="B1802" s="115" t="s">
        <v>19</v>
      </c>
      <c r="C1802" s="115">
        <v>0</v>
      </c>
      <c r="D1802" s="115">
        <v>0</v>
      </c>
      <c r="E1802" s="115">
        <v>0</v>
      </c>
      <c r="F1802" s="115">
        <v>0</v>
      </c>
      <c r="G1802" s="115">
        <v>0</v>
      </c>
      <c r="H1802" s="115">
        <v>0</v>
      </c>
      <c r="I1802" s="115">
        <v>0</v>
      </c>
      <c r="J1802" s="115">
        <v>0</v>
      </c>
      <c r="K1802" s="115">
        <v>0</v>
      </c>
      <c r="L1802" s="115">
        <v>0</v>
      </c>
      <c r="M1802" s="115">
        <v>0</v>
      </c>
      <c r="N1802" s="115">
        <v>0</v>
      </c>
      <c r="O1802" s="115">
        <v>0</v>
      </c>
      <c r="P1802" s="115">
        <v>0</v>
      </c>
      <c r="Q1802" s="115">
        <v>0</v>
      </c>
      <c r="R1802" s="115">
        <v>0</v>
      </c>
      <c r="S1802" s="115">
        <v>0</v>
      </c>
      <c r="T1802" s="115">
        <v>0</v>
      </c>
      <c r="U1802" s="115">
        <v>0</v>
      </c>
      <c r="V1802" s="115">
        <v>0</v>
      </c>
      <c r="W1802" s="115">
        <v>0</v>
      </c>
      <c r="X1802" s="115">
        <v>0</v>
      </c>
      <c r="Y1802" s="115">
        <v>0</v>
      </c>
      <c r="Z1802" s="115">
        <v>0</v>
      </c>
      <c r="AA1802" s="115">
        <v>0</v>
      </c>
      <c r="AB1802" s="115">
        <v>0</v>
      </c>
      <c r="AC1802" s="115">
        <v>0</v>
      </c>
      <c r="AD1802" s="115">
        <v>0</v>
      </c>
      <c r="AE1802" s="115">
        <v>0</v>
      </c>
      <c r="AF1802" s="115">
        <v>0</v>
      </c>
      <c r="AG1802" s="115">
        <v>0</v>
      </c>
    </row>
    <row r="1803" spans="1:33">
      <c r="A1803" s="115" t="s">
        <v>3522</v>
      </c>
      <c r="B1803" s="115" t="s">
        <v>19</v>
      </c>
      <c r="C1803" s="2">
        <v>1308000000</v>
      </c>
      <c r="D1803" s="2">
        <v>1320130000</v>
      </c>
      <c r="E1803" s="2">
        <v>1389140000</v>
      </c>
      <c r="F1803" s="2">
        <v>1414150000</v>
      </c>
      <c r="G1803" s="2">
        <v>1452150000</v>
      </c>
      <c r="H1803" s="2">
        <v>1487160000</v>
      </c>
      <c r="I1803" s="2">
        <v>1510160000</v>
      </c>
      <c r="J1803" s="2">
        <v>1525170000</v>
      </c>
      <c r="K1803" s="2">
        <v>1538170000</v>
      </c>
      <c r="L1803" s="2">
        <v>1552170000</v>
      </c>
      <c r="M1803" s="2">
        <v>1567170000</v>
      </c>
      <c r="N1803" s="2">
        <v>1585170000</v>
      </c>
      <c r="O1803" s="2">
        <v>1604180000</v>
      </c>
      <c r="P1803" s="2">
        <v>1620180000</v>
      </c>
      <c r="Q1803" s="2">
        <v>1638180000</v>
      </c>
      <c r="R1803" s="2">
        <v>1662180000</v>
      </c>
      <c r="S1803" s="2">
        <v>1683190000</v>
      </c>
      <c r="T1803" s="2">
        <v>1703190000</v>
      </c>
      <c r="U1803" s="2">
        <v>1725190000</v>
      </c>
      <c r="V1803" s="2">
        <v>1747200000</v>
      </c>
      <c r="W1803" s="2">
        <v>1769200000</v>
      </c>
      <c r="X1803" s="2">
        <v>1795200000</v>
      </c>
      <c r="Y1803" s="2">
        <v>1819210000</v>
      </c>
      <c r="Z1803" s="2">
        <v>1846210000</v>
      </c>
      <c r="AA1803" s="2">
        <v>1872220000</v>
      </c>
      <c r="AB1803" s="2">
        <v>1899220000</v>
      </c>
      <c r="AC1803" s="2">
        <v>1929220000</v>
      </c>
      <c r="AD1803" s="2">
        <v>1956230000</v>
      </c>
      <c r="AE1803" s="2">
        <v>1986230000</v>
      </c>
      <c r="AF1803" s="2">
        <v>2019240000</v>
      </c>
      <c r="AG1803" s="2">
        <v>2053240000</v>
      </c>
    </row>
    <row r="1804" spans="1:33">
      <c r="A1804" s="115" t="s">
        <v>3523</v>
      </c>
      <c r="B1804" s="115" t="s">
        <v>19</v>
      </c>
      <c r="C1804" s="2">
        <v>12860000000</v>
      </c>
      <c r="D1804" s="2">
        <v>12981300000</v>
      </c>
      <c r="E1804" s="2">
        <v>13661400000</v>
      </c>
      <c r="F1804" s="2">
        <v>13911500000</v>
      </c>
      <c r="G1804" s="2">
        <v>14281500000</v>
      </c>
      <c r="H1804" s="2">
        <v>14621600000</v>
      </c>
      <c r="I1804" s="2">
        <v>14851600000</v>
      </c>
      <c r="J1804" s="2">
        <v>15001600000</v>
      </c>
      <c r="K1804" s="2">
        <v>15131700000</v>
      </c>
      <c r="L1804" s="2">
        <v>15261700000</v>
      </c>
      <c r="M1804" s="2">
        <v>15411700000</v>
      </c>
      <c r="N1804" s="2">
        <v>15591700000</v>
      </c>
      <c r="O1804" s="2">
        <v>15781700000</v>
      </c>
      <c r="P1804" s="2">
        <v>15941800000</v>
      </c>
      <c r="Q1804" s="2">
        <v>16111800000</v>
      </c>
      <c r="R1804" s="2">
        <v>16351800000</v>
      </c>
      <c r="S1804" s="2">
        <v>16551800000</v>
      </c>
      <c r="T1804" s="2">
        <v>16751900000</v>
      </c>
      <c r="U1804" s="2">
        <v>16961900000</v>
      </c>
      <c r="V1804" s="2">
        <v>17181900000</v>
      </c>
      <c r="W1804" s="2">
        <v>17402000000</v>
      </c>
      <c r="X1804" s="2">
        <v>17662000000</v>
      </c>
      <c r="Y1804" s="2">
        <v>17892000000</v>
      </c>
      <c r="Z1804" s="2">
        <v>18162100000</v>
      </c>
      <c r="AA1804" s="2">
        <v>18412100000</v>
      </c>
      <c r="AB1804" s="2">
        <v>18682200000</v>
      </c>
      <c r="AC1804" s="2">
        <v>18972200000</v>
      </c>
      <c r="AD1804" s="2">
        <v>19242200000</v>
      </c>
      <c r="AE1804" s="2">
        <v>19542300000</v>
      </c>
      <c r="AF1804" s="2">
        <v>19852300000</v>
      </c>
      <c r="AG1804" s="2">
        <v>20192400000</v>
      </c>
    </row>
    <row r="1805" spans="1:33">
      <c r="A1805" s="115" t="s">
        <v>3524</v>
      </c>
      <c r="B1805" s="115" t="s">
        <v>19</v>
      </c>
      <c r="C1805" s="2">
        <v>1286000000</v>
      </c>
      <c r="D1805" s="2">
        <v>1298130000</v>
      </c>
      <c r="E1805" s="2">
        <v>1367140000</v>
      </c>
      <c r="F1805" s="2">
        <v>1391150000</v>
      </c>
      <c r="G1805" s="2">
        <v>1428150000</v>
      </c>
      <c r="H1805" s="2">
        <v>1462160000</v>
      </c>
      <c r="I1805" s="2">
        <v>1485160000</v>
      </c>
      <c r="J1805" s="2">
        <v>1500160000</v>
      </c>
      <c r="K1805" s="2">
        <v>1513170000</v>
      </c>
      <c r="L1805" s="2">
        <v>1526170000</v>
      </c>
      <c r="M1805" s="2">
        <v>1541170000</v>
      </c>
      <c r="N1805" s="2">
        <v>1559170000</v>
      </c>
      <c r="O1805" s="2">
        <v>1578170000</v>
      </c>
      <c r="P1805" s="2">
        <v>1594180000</v>
      </c>
      <c r="Q1805" s="2">
        <v>1611180000</v>
      </c>
      <c r="R1805" s="2">
        <v>1635180000</v>
      </c>
      <c r="S1805" s="2">
        <v>1655180000</v>
      </c>
      <c r="T1805" s="2">
        <v>1675190000</v>
      </c>
      <c r="U1805" s="2">
        <v>1696190000</v>
      </c>
      <c r="V1805" s="2">
        <v>1719190000</v>
      </c>
      <c r="W1805" s="2">
        <v>1740200000</v>
      </c>
      <c r="X1805" s="2">
        <v>1766200000</v>
      </c>
      <c r="Y1805" s="2">
        <v>1790200000</v>
      </c>
      <c r="Z1805" s="2">
        <v>1816210000</v>
      </c>
      <c r="AA1805" s="2">
        <v>1841210000</v>
      </c>
      <c r="AB1805" s="2">
        <v>1868220000</v>
      </c>
      <c r="AC1805" s="2">
        <v>1897220000</v>
      </c>
      <c r="AD1805" s="2">
        <v>1924220000</v>
      </c>
      <c r="AE1805" s="2">
        <v>1954230000</v>
      </c>
      <c r="AF1805" s="2">
        <v>1986230000</v>
      </c>
      <c r="AG1805" s="2">
        <v>2020240000</v>
      </c>
    </row>
    <row r="1806" spans="1:33">
      <c r="A1806" s="115" t="s">
        <v>3525</v>
      </c>
      <c r="B1806" s="115" t="s">
        <v>19</v>
      </c>
      <c r="C1806" s="2">
        <v>126200000</v>
      </c>
      <c r="D1806" s="2">
        <v>127412000</v>
      </c>
      <c r="E1806" s="2">
        <v>134114000</v>
      </c>
      <c r="F1806" s="2">
        <v>136614000</v>
      </c>
      <c r="G1806" s="2">
        <v>140215000</v>
      </c>
      <c r="H1806" s="2">
        <v>143515000</v>
      </c>
      <c r="I1806" s="2">
        <v>145816000</v>
      </c>
      <c r="J1806" s="2">
        <v>147216000</v>
      </c>
      <c r="K1806" s="2">
        <v>148516000</v>
      </c>
      <c r="L1806" s="2">
        <v>149816000</v>
      </c>
      <c r="M1806" s="2">
        <v>151316000</v>
      </c>
      <c r="N1806" s="2">
        <v>153017000</v>
      </c>
      <c r="O1806" s="2">
        <v>154917000</v>
      </c>
      <c r="P1806" s="2">
        <v>156517000</v>
      </c>
      <c r="Q1806" s="2">
        <v>158218000</v>
      </c>
      <c r="R1806" s="2">
        <v>160518000</v>
      </c>
      <c r="S1806" s="2">
        <v>162518000</v>
      </c>
      <c r="T1806" s="2">
        <v>164419000</v>
      </c>
      <c r="U1806" s="2">
        <v>166519000</v>
      </c>
      <c r="V1806" s="2">
        <v>168719000</v>
      </c>
      <c r="W1806" s="2">
        <v>170819000</v>
      </c>
      <c r="X1806" s="2">
        <v>173320000</v>
      </c>
      <c r="Y1806" s="2">
        <v>175720000</v>
      </c>
      <c r="Z1806" s="2">
        <v>178220000</v>
      </c>
      <c r="AA1806" s="2">
        <v>180721000</v>
      </c>
      <c r="AB1806" s="2">
        <v>183421000</v>
      </c>
      <c r="AC1806" s="2">
        <v>186222000</v>
      </c>
      <c r="AD1806" s="2">
        <v>188922000</v>
      </c>
      <c r="AE1806" s="2">
        <v>191822000</v>
      </c>
      <c r="AF1806" s="2">
        <v>194923000</v>
      </c>
      <c r="AG1806" s="2">
        <v>198223000</v>
      </c>
    </row>
    <row r="1807" spans="1:33">
      <c r="A1807" s="115" t="s">
        <v>3526</v>
      </c>
      <c r="B1807" s="115" t="s">
        <v>19</v>
      </c>
      <c r="C1807" s="2">
        <v>119200000</v>
      </c>
      <c r="D1807" s="2">
        <v>120312000</v>
      </c>
      <c r="E1807" s="2">
        <v>126713000</v>
      </c>
      <c r="F1807" s="2">
        <v>129013000</v>
      </c>
      <c r="G1807" s="2">
        <v>132414000</v>
      </c>
      <c r="H1807" s="2">
        <v>135614000</v>
      </c>
      <c r="I1807" s="2">
        <v>137715000</v>
      </c>
      <c r="J1807" s="2">
        <v>139115000</v>
      </c>
      <c r="K1807" s="2">
        <v>140315000</v>
      </c>
      <c r="L1807" s="2">
        <v>141515000</v>
      </c>
      <c r="M1807" s="2">
        <v>142916000</v>
      </c>
      <c r="N1807" s="2">
        <v>144516000</v>
      </c>
      <c r="O1807" s="2">
        <v>146316000</v>
      </c>
      <c r="P1807" s="2">
        <v>147816000</v>
      </c>
      <c r="Q1807" s="2">
        <v>149417000</v>
      </c>
      <c r="R1807" s="2">
        <v>151617000</v>
      </c>
      <c r="S1807" s="2">
        <v>153517000</v>
      </c>
      <c r="T1807" s="2">
        <v>155318000</v>
      </c>
      <c r="U1807" s="2">
        <v>157318000</v>
      </c>
      <c r="V1807" s="2">
        <v>159318000</v>
      </c>
      <c r="W1807" s="2">
        <v>161318000</v>
      </c>
      <c r="X1807" s="2">
        <v>163719000</v>
      </c>
      <c r="Y1807" s="2">
        <v>165919000</v>
      </c>
      <c r="Z1807" s="2">
        <v>168419000</v>
      </c>
      <c r="AA1807" s="2">
        <v>170720000</v>
      </c>
      <c r="AB1807" s="2">
        <v>173220000</v>
      </c>
      <c r="AC1807" s="2">
        <v>175920000</v>
      </c>
      <c r="AD1807" s="2">
        <v>178421000</v>
      </c>
      <c r="AE1807" s="2">
        <v>181221000</v>
      </c>
      <c r="AF1807" s="2">
        <v>184121000</v>
      </c>
      <c r="AG1807" s="2">
        <v>187222000</v>
      </c>
    </row>
    <row r="1808" spans="1:33">
      <c r="A1808" s="115" t="s">
        <v>3527</v>
      </c>
      <c r="B1808" s="115" t="s">
        <v>19</v>
      </c>
      <c r="C1808" s="2">
        <v>3977000</v>
      </c>
      <c r="D1808" s="2">
        <v>4014390</v>
      </c>
      <c r="E1808" s="2">
        <v>4225430</v>
      </c>
      <c r="F1808" s="2">
        <v>4302450</v>
      </c>
      <c r="G1808" s="2">
        <v>4416460</v>
      </c>
      <c r="H1808" s="2">
        <v>4521480</v>
      </c>
      <c r="I1808" s="2">
        <v>4593490</v>
      </c>
      <c r="J1808" s="2">
        <v>4638500</v>
      </c>
      <c r="K1808" s="2">
        <v>4678510</v>
      </c>
      <c r="L1808" s="2">
        <v>4719520</v>
      </c>
      <c r="M1808" s="2">
        <v>4766520</v>
      </c>
      <c r="N1808" s="2">
        <v>4820520</v>
      </c>
      <c r="O1808" s="2">
        <v>4880530</v>
      </c>
      <c r="P1808" s="2">
        <v>4928540</v>
      </c>
      <c r="Q1808" s="2">
        <v>4982550</v>
      </c>
      <c r="R1808" s="2">
        <v>5055560</v>
      </c>
      <c r="S1808" s="2">
        <v>5119570</v>
      </c>
      <c r="T1808" s="2">
        <v>5179580</v>
      </c>
      <c r="U1808" s="2">
        <v>5245590</v>
      </c>
      <c r="V1808" s="2">
        <v>5314600</v>
      </c>
      <c r="W1808" s="2">
        <v>5380610</v>
      </c>
      <c r="X1808" s="2">
        <v>5460620</v>
      </c>
      <c r="Y1808" s="2">
        <v>5533630</v>
      </c>
      <c r="Z1808" s="2">
        <v>5615640</v>
      </c>
      <c r="AA1808" s="2">
        <v>5694660</v>
      </c>
      <c r="AB1808" s="2">
        <v>5776670</v>
      </c>
      <c r="AC1808" s="2">
        <v>5867680</v>
      </c>
      <c r="AD1808" s="2">
        <v>5950690</v>
      </c>
      <c r="AE1808" s="2">
        <v>6042700</v>
      </c>
      <c r="AF1808" s="2">
        <v>6140720</v>
      </c>
      <c r="AG1808" s="2">
        <v>6245730</v>
      </c>
    </row>
    <row r="1809" spans="1:33">
      <c r="A1809" s="115" t="s">
        <v>3528</v>
      </c>
      <c r="B1809" s="115" t="s">
        <v>19</v>
      </c>
      <c r="C1809" s="2">
        <v>62050000</v>
      </c>
      <c r="D1809" s="2">
        <v>62626100</v>
      </c>
      <c r="E1809" s="2">
        <v>65926700</v>
      </c>
      <c r="F1809" s="2">
        <v>67127000</v>
      </c>
      <c r="G1809" s="2">
        <v>68907200</v>
      </c>
      <c r="H1809" s="2">
        <v>70547500</v>
      </c>
      <c r="I1809" s="2">
        <v>71667700</v>
      </c>
      <c r="J1809" s="2">
        <v>72367900</v>
      </c>
      <c r="K1809" s="2">
        <v>72998000</v>
      </c>
      <c r="L1809" s="2">
        <v>73638000</v>
      </c>
      <c r="M1809" s="2">
        <v>74368100</v>
      </c>
      <c r="N1809" s="2">
        <v>75218200</v>
      </c>
      <c r="O1809" s="2">
        <v>76148300</v>
      </c>
      <c r="P1809" s="2">
        <v>76908400</v>
      </c>
      <c r="Q1809" s="2">
        <v>77748600</v>
      </c>
      <c r="R1809" s="2">
        <v>78888700</v>
      </c>
      <c r="S1809" s="2">
        <v>79878900</v>
      </c>
      <c r="T1809" s="2">
        <v>80809100</v>
      </c>
      <c r="U1809" s="2">
        <v>81849200</v>
      </c>
      <c r="V1809" s="2">
        <v>82919400</v>
      </c>
      <c r="W1809" s="2">
        <v>83949500</v>
      </c>
      <c r="X1809" s="2">
        <v>85199700</v>
      </c>
      <c r="Y1809" s="2">
        <v>86349900</v>
      </c>
      <c r="Z1809" s="2">
        <v>87610000</v>
      </c>
      <c r="AA1809" s="2">
        <v>88850200</v>
      </c>
      <c r="AB1809" s="2">
        <v>90140400</v>
      </c>
      <c r="AC1809" s="2">
        <v>91540600</v>
      </c>
      <c r="AD1809" s="2">
        <v>92850800</v>
      </c>
      <c r="AE1809" s="2">
        <v>94281000</v>
      </c>
      <c r="AF1809" s="2">
        <v>95811200</v>
      </c>
      <c r="AG1809" s="2">
        <v>97441400</v>
      </c>
    </row>
    <row r="1810" spans="1:33">
      <c r="A1810" s="115" t="s">
        <v>3529</v>
      </c>
      <c r="B1810" s="115" t="s">
        <v>19</v>
      </c>
      <c r="C1810" s="2">
        <v>33950000</v>
      </c>
      <c r="D1810" s="2">
        <v>34263300</v>
      </c>
      <c r="E1810" s="2">
        <v>36073700</v>
      </c>
      <c r="F1810" s="2">
        <v>36723800</v>
      </c>
      <c r="G1810" s="2">
        <v>37703900</v>
      </c>
      <c r="H1810" s="2">
        <v>38604100</v>
      </c>
      <c r="I1810" s="2">
        <v>39204200</v>
      </c>
      <c r="J1810" s="2">
        <v>39594300</v>
      </c>
      <c r="K1810" s="2">
        <v>39934400</v>
      </c>
      <c r="L1810" s="2">
        <v>40294400</v>
      </c>
      <c r="M1810" s="2">
        <v>40684400</v>
      </c>
      <c r="N1810" s="2">
        <v>41154500</v>
      </c>
      <c r="O1810" s="2">
        <v>41664600</v>
      </c>
      <c r="P1810" s="2">
        <v>42074600</v>
      </c>
      <c r="Q1810" s="2">
        <v>42534700</v>
      </c>
      <c r="R1810" s="2">
        <v>43154800</v>
      </c>
      <c r="S1810" s="2">
        <v>43704900</v>
      </c>
      <c r="T1810" s="2">
        <v>44215000</v>
      </c>
      <c r="U1810" s="2">
        <v>44785000</v>
      </c>
      <c r="V1810" s="2">
        <v>45365100</v>
      </c>
      <c r="W1810" s="2">
        <v>45925200</v>
      </c>
      <c r="X1810" s="2">
        <v>46615300</v>
      </c>
      <c r="Y1810" s="2">
        <v>47245400</v>
      </c>
      <c r="Z1810" s="2">
        <v>47935500</v>
      </c>
      <c r="AA1810" s="2">
        <v>48615600</v>
      </c>
      <c r="AB1810" s="2">
        <v>49315700</v>
      </c>
      <c r="AC1810" s="2">
        <v>50085800</v>
      </c>
      <c r="AD1810" s="2">
        <v>50795900</v>
      </c>
      <c r="AE1810" s="2">
        <v>51576000</v>
      </c>
      <c r="AF1810" s="2">
        <v>52416100</v>
      </c>
      <c r="AG1810" s="2">
        <v>53316200</v>
      </c>
    </row>
    <row r="1811" spans="1:33">
      <c r="A1811" s="115" t="s">
        <v>3530</v>
      </c>
      <c r="B1811" s="115" t="s">
        <v>19</v>
      </c>
      <c r="C1811" s="115">
        <v>0</v>
      </c>
      <c r="D1811" s="115">
        <v>0</v>
      </c>
      <c r="E1811" s="115">
        <v>0</v>
      </c>
      <c r="F1811" s="115">
        <v>0</v>
      </c>
      <c r="G1811" s="115">
        <v>0</v>
      </c>
      <c r="H1811" s="115">
        <v>0</v>
      </c>
      <c r="I1811" s="115">
        <v>0</v>
      </c>
      <c r="J1811" s="115">
        <v>0</v>
      </c>
      <c r="K1811" s="115">
        <v>0</v>
      </c>
      <c r="L1811" s="115">
        <v>0</v>
      </c>
      <c r="M1811" s="115">
        <v>0</v>
      </c>
      <c r="N1811" s="115">
        <v>0</v>
      </c>
      <c r="O1811" s="115">
        <v>0</v>
      </c>
      <c r="P1811" s="115">
        <v>0</v>
      </c>
      <c r="Q1811" s="115">
        <v>0</v>
      </c>
      <c r="R1811" s="115">
        <v>0</v>
      </c>
      <c r="S1811" s="115">
        <v>0</v>
      </c>
      <c r="T1811" s="115">
        <v>0</v>
      </c>
      <c r="U1811" s="115">
        <v>0</v>
      </c>
      <c r="V1811" s="115">
        <v>0</v>
      </c>
      <c r="W1811" s="115">
        <v>0</v>
      </c>
      <c r="X1811" s="115">
        <v>0</v>
      </c>
      <c r="Y1811" s="115">
        <v>0</v>
      </c>
      <c r="Z1811" s="115">
        <v>0</v>
      </c>
      <c r="AA1811" s="115">
        <v>0</v>
      </c>
      <c r="AB1811" s="115">
        <v>0</v>
      </c>
      <c r="AC1811" s="115">
        <v>0</v>
      </c>
      <c r="AD1811" s="115">
        <v>0</v>
      </c>
      <c r="AE1811" s="115">
        <v>0</v>
      </c>
      <c r="AF1811" s="115">
        <v>0</v>
      </c>
      <c r="AG1811" s="115">
        <v>0</v>
      </c>
    </row>
    <row r="1812" spans="1:33">
      <c r="A1812" s="115" t="s">
        <v>3531</v>
      </c>
      <c r="B1812" s="115" t="s">
        <v>19</v>
      </c>
      <c r="C1812" s="115">
        <v>0</v>
      </c>
      <c r="D1812" s="115">
        <v>0</v>
      </c>
      <c r="E1812" s="115">
        <v>0</v>
      </c>
      <c r="F1812" s="115">
        <v>0</v>
      </c>
      <c r="G1812" s="115">
        <v>0</v>
      </c>
      <c r="H1812" s="115">
        <v>0</v>
      </c>
      <c r="I1812" s="115">
        <v>0</v>
      </c>
      <c r="J1812" s="115">
        <v>0</v>
      </c>
      <c r="K1812" s="115">
        <v>0</v>
      </c>
      <c r="L1812" s="115">
        <v>0</v>
      </c>
      <c r="M1812" s="115">
        <v>0</v>
      </c>
      <c r="N1812" s="115">
        <v>0</v>
      </c>
      <c r="O1812" s="115">
        <v>0</v>
      </c>
      <c r="P1812" s="115">
        <v>0</v>
      </c>
      <c r="Q1812" s="115">
        <v>0</v>
      </c>
      <c r="R1812" s="115">
        <v>0</v>
      </c>
      <c r="S1812" s="115">
        <v>0</v>
      </c>
      <c r="T1812" s="115">
        <v>0</v>
      </c>
      <c r="U1812" s="115">
        <v>0</v>
      </c>
      <c r="V1812" s="115">
        <v>0</v>
      </c>
      <c r="W1812" s="115">
        <v>0</v>
      </c>
      <c r="X1812" s="115">
        <v>0</v>
      </c>
      <c r="Y1812" s="115">
        <v>0</v>
      </c>
      <c r="Z1812" s="115">
        <v>0</v>
      </c>
      <c r="AA1812" s="115">
        <v>0</v>
      </c>
      <c r="AB1812" s="115">
        <v>0</v>
      </c>
      <c r="AC1812" s="115">
        <v>0</v>
      </c>
      <c r="AD1812" s="115">
        <v>0</v>
      </c>
      <c r="AE1812" s="115">
        <v>0</v>
      </c>
      <c r="AF1812" s="115">
        <v>0</v>
      </c>
      <c r="AG1812" s="115">
        <v>0</v>
      </c>
    </row>
    <row r="1813" spans="1:33">
      <c r="A1813" s="115" t="s">
        <v>3532</v>
      </c>
      <c r="B1813" s="115" t="s">
        <v>19</v>
      </c>
      <c r="C1813" s="115">
        <v>0</v>
      </c>
      <c r="D1813" s="115">
        <v>0</v>
      </c>
      <c r="E1813" s="115">
        <v>0</v>
      </c>
      <c r="F1813" s="115">
        <v>0</v>
      </c>
      <c r="G1813" s="115">
        <v>0</v>
      </c>
      <c r="H1813" s="115">
        <v>0</v>
      </c>
      <c r="I1813" s="115">
        <v>0</v>
      </c>
      <c r="J1813" s="115">
        <v>0</v>
      </c>
      <c r="K1813" s="115">
        <v>0</v>
      </c>
      <c r="L1813" s="115">
        <v>0</v>
      </c>
      <c r="M1813" s="115">
        <v>0</v>
      </c>
      <c r="N1813" s="115">
        <v>0</v>
      </c>
      <c r="O1813" s="115">
        <v>0</v>
      </c>
      <c r="P1813" s="115">
        <v>0</v>
      </c>
      <c r="Q1813" s="115">
        <v>0</v>
      </c>
      <c r="R1813" s="115">
        <v>0</v>
      </c>
      <c r="S1813" s="115">
        <v>0</v>
      </c>
      <c r="T1813" s="115">
        <v>0</v>
      </c>
      <c r="U1813" s="115">
        <v>0</v>
      </c>
      <c r="V1813" s="115">
        <v>0</v>
      </c>
      <c r="W1813" s="115">
        <v>0</v>
      </c>
      <c r="X1813" s="115">
        <v>0</v>
      </c>
      <c r="Y1813" s="115">
        <v>0</v>
      </c>
      <c r="Z1813" s="115">
        <v>0</v>
      </c>
      <c r="AA1813" s="115">
        <v>0</v>
      </c>
      <c r="AB1813" s="115">
        <v>0</v>
      </c>
      <c r="AC1813" s="115">
        <v>0</v>
      </c>
      <c r="AD1813" s="115">
        <v>0</v>
      </c>
      <c r="AE1813" s="115">
        <v>0</v>
      </c>
      <c r="AF1813" s="115">
        <v>0</v>
      </c>
      <c r="AG1813" s="115">
        <v>0</v>
      </c>
    </row>
    <row r="1814" spans="1:33">
      <c r="A1814" s="115" t="s">
        <v>3533</v>
      </c>
      <c r="B1814" s="115" t="s">
        <v>19</v>
      </c>
      <c r="C1814" s="115">
        <v>0</v>
      </c>
      <c r="D1814" s="115">
        <v>0</v>
      </c>
      <c r="E1814" s="115">
        <v>0</v>
      </c>
      <c r="F1814" s="115">
        <v>0</v>
      </c>
      <c r="G1814" s="115">
        <v>0</v>
      </c>
      <c r="H1814" s="115">
        <v>0</v>
      </c>
      <c r="I1814" s="115">
        <v>0</v>
      </c>
      <c r="J1814" s="115">
        <v>0</v>
      </c>
      <c r="K1814" s="115">
        <v>0</v>
      </c>
      <c r="L1814" s="115">
        <v>0</v>
      </c>
      <c r="M1814" s="115">
        <v>0</v>
      </c>
      <c r="N1814" s="115">
        <v>0</v>
      </c>
      <c r="O1814" s="115">
        <v>0</v>
      </c>
      <c r="P1814" s="115">
        <v>0</v>
      </c>
      <c r="Q1814" s="115">
        <v>0</v>
      </c>
      <c r="R1814" s="115">
        <v>0</v>
      </c>
      <c r="S1814" s="115">
        <v>0</v>
      </c>
      <c r="T1814" s="115">
        <v>0</v>
      </c>
      <c r="U1814" s="115">
        <v>0</v>
      </c>
      <c r="V1814" s="115">
        <v>0</v>
      </c>
      <c r="W1814" s="115">
        <v>0</v>
      </c>
      <c r="X1814" s="115">
        <v>0</v>
      </c>
      <c r="Y1814" s="115">
        <v>0</v>
      </c>
      <c r="Z1814" s="115">
        <v>0</v>
      </c>
      <c r="AA1814" s="115">
        <v>0</v>
      </c>
      <c r="AB1814" s="115">
        <v>0</v>
      </c>
      <c r="AC1814" s="115">
        <v>0</v>
      </c>
      <c r="AD1814" s="115">
        <v>0</v>
      </c>
      <c r="AE1814" s="115">
        <v>0</v>
      </c>
      <c r="AF1814" s="115">
        <v>0</v>
      </c>
      <c r="AG1814" s="115">
        <v>0</v>
      </c>
    </row>
    <row r="1815" spans="1:33">
      <c r="A1815" s="115" t="s">
        <v>3534</v>
      </c>
      <c r="B1815" s="115" t="s">
        <v>19</v>
      </c>
      <c r="C1815" s="115">
        <v>0</v>
      </c>
      <c r="D1815" s="115">
        <v>0</v>
      </c>
      <c r="E1815" s="115">
        <v>0</v>
      </c>
      <c r="F1815" s="115">
        <v>0</v>
      </c>
      <c r="G1815" s="115">
        <v>0</v>
      </c>
      <c r="H1815" s="115">
        <v>0</v>
      </c>
      <c r="I1815" s="115">
        <v>0</v>
      </c>
      <c r="J1815" s="115">
        <v>0</v>
      </c>
      <c r="K1815" s="115">
        <v>0</v>
      </c>
      <c r="L1815" s="115">
        <v>0</v>
      </c>
      <c r="M1815" s="115">
        <v>0</v>
      </c>
      <c r="N1815" s="115">
        <v>0</v>
      </c>
      <c r="O1815" s="115">
        <v>0</v>
      </c>
      <c r="P1815" s="115">
        <v>0</v>
      </c>
      <c r="Q1815" s="115">
        <v>0</v>
      </c>
      <c r="R1815" s="115">
        <v>0</v>
      </c>
      <c r="S1815" s="115">
        <v>0</v>
      </c>
      <c r="T1815" s="115">
        <v>0</v>
      </c>
      <c r="U1815" s="115">
        <v>0</v>
      </c>
      <c r="V1815" s="115">
        <v>0</v>
      </c>
      <c r="W1815" s="115">
        <v>0</v>
      </c>
      <c r="X1815" s="115">
        <v>0</v>
      </c>
      <c r="Y1815" s="115">
        <v>0</v>
      </c>
      <c r="Z1815" s="115">
        <v>0</v>
      </c>
      <c r="AA1815" s="115">
        <v>0</v>
      </c>
      <c r="AB1815" s="115">
        <v>0</v>
      </c>
      <c r="AC1815" s="115">
        <v>0</v>
      </c>
      <c r="AD1815" s="115">
        <v>0</v>
      </c>
      <c r="AE1815" s="115">
        <v>0</v>
      </c>
      <c r="AF1815" s="115">
        <v>0</v>
      </c>
      <c r="AG1815" s="115">
        <v>0</v>
      </c>
    </row>
    <row r="1816" spans="1:33">
      <c r="A1816" s="115" t="s">
        <v>3535</v>
      </c>
      <c r="B1816" s="115" t="s">
        <v>19</v>
      </c>
      <c r="C1816" s="115">
        <v>0</v>
      </c>
      <c r="D1816" s="115">
        <v>0</v>
      </c>
      <c r="E1816" s="115">
        <v>0</v>
      </c>
      <c r="F1816" s="115">
        <v>0</v>
      </c>
      <c r="G1816" s="115">
        <v>0</v>
      </c>
      <c r="H1816" s="115">
        <v>0</v>
      </c>
      <c r="I1816" s="115">
        <v>0</v>
      </c>
      <c r="J1816" s="115">
        <v>0</v>
      </c>
      <c r="K1816" s="115">
        <v>0</v>
      </c>
      <c r="L1816" s="115">
        <v>0</v>
      </c>
      <c r="M1816" s="115">
        <v>0</v>
      </c>
      <c r="N1816" s="115">
        <v>0</v>
      </c>
      <c r="O1816" s="115">
        <v>0</v>
      </c>
      <c r="P1816" s="115">
        <v>0</v>
      </c>
      <c r="Q1816" s="115">
        <v>0</v>
      </c>
      <c r="R1816" s="115">
        <v>0</v>
      </c>
      <c r="S1816" s="115">
        <v>0</v>
      </c>
      <c r="T1816" s="115">
        <v>0</v>
      </c>
      <c r="U1816" s="115">
        <v>0</v>
      </c>
      <c r="V1816" s="115">
        <v>0</v>
      </c>
      <c r="W1816" s="115">
        <v>0</v>
      </c>
      <c r="X1816" s="115">
        <v>0</v>
      </c>
      <c r="Y1816" s="115">
        <v>0</v>
      </c>
      <c r="Z1816" s="115">
        <v>0</v>
      </c>
      <c r="AA1816" s="115">
        <v>0</v>
      </c>
      <c r="AB1816" s="115">
        <v>0</v>
      </c>
      <c r="AC1816" s="115">
        <v>0</v>
      </c>
      <c r="AD1816" s="115">
        <v>0</v>
      </c>
      <c r="AE1816" s="115">
        <v>0</v>
      </c>
      <c r="AF1816" s="115">
        <v>0</v>
      </c>
      <c r="AG1816" s="115">
        <v>0</v>
      </c>
    </row>
    <row r="1817" spans="1:33">
      <c r="A1817" s="115" t="s">
        <v>3536</v>
      </c>
      <c r="B1817" s="115" t="s">
        <v>19</v>
      </c>
      <c r="C1817" s="115">
        <v>0</v>
      </c>
      <c r="D1817" s="115">
        <v>0</v>
      </c>
      <c r="E1817" s="115">
        <v>0</v>
      </c>
      <c r="F1817" s="115">
        <v>0</v>
      </c>
      <c r="G1817" s="115">
        <v>0</v>
      </c>
      <c r="H1817" s="115">
        <v>0</v>
      </c>
      <c r="I1817" s="115">
        <v>0</v>
      </c>
      <c r="J1817" s="115">
        <v>0</v>
      </c>
      <c r="K1817" s="115">
        <v>0</v>
      </c>
      <c r="L1817" s="115">
        <v>0</v>
      </c>
      <c r="M1817" s="115">
        <v>0</v>
      </c>
      <c r="N1817" s="115">
        <v>0</v>
      </c>
      <c r="O1817" s="115">
        <v>0</v>
      </c>
      <c r="P1817" s="115">
        <v>0</v>
      </c>
      <c r="Q1817" s="115">
        <v>0</v>
      </c>
      <c r="R1817" s="115">
        <v>0</v>
      </c>
      <c r="S1817" s="115">
        <v>0</v>
      </c>
      <c r="T1817" s="115">
        <v>0</v>
      </c>
      <c r="U1817" s="115">
        <v>0</v>
      </c>
      <c r="V1817" s="115">
        <v>0</v>
      </c>
      <c r="W1817" s="115">
        <v>0</v>
      </c>
      <c r="X1817" s="115">
        <v>0</v>
      </c>
      <c r="Y1817" s="115">
        <v>0</v>
      </c>
      <c r="Z1817" s="115">
        <v>0</v>
      </c>
      <c r="AA1817" s="115">
        <v>0</v>
      </c>
      <c r="AB1817" s="115">
        <v>0</v>
      </c>
      <c r="AC1817" s="115">
        <v>0</v>
      </c>
      <c r="AD1817" s="115">
        <v>0</v>
      </c>
      <c r="AE1817" s="115">
        <v>0</v>
      </c>
      <c r="AF1817" s="115">
        <v>0</v>
      </c>
      <c r="AG1817" s="115">
        <v>0</v>
      </c>
    </row>
    <row r="1818" spans="1:33">
      <c r="A1818" s="115" t="s">
        <v>3537</v>
      </c>
      <c r="B1818" s="115" t="s">
        <v>19</v>
      </c>
      <c r="C1818" s="115">
        <v>0</v>
      </c>
      <c r="D1818" s="115">
        <v>0</v>
      </c>
      <c r="E1818" s="115">
        <v>0</v>
      </c>
      <c r="F1818" s="115">
        <v>0</v>
      </c>
      <c r="G1818" s="115">
        <v>0</v>
      </c>
      <c r="H1818" s="115">
        <v>0</v>
      </c>
      <c r="I1818" s="115">
        <v>0</v>
      </c>
      <c r="J1818" s="115">
        <v>0</v>
      </c>
      <c r="K1818" s="115">
        <v>0</v>
      </c>
      <c r="L1818" s="115">
        <v>0</v>
      </c>
      <c r="M1818" s="115">
        <v>0</v>
      </c>
      <c r="N1818" s="115">
        <v>0</v>
      </c>
      <c r="O1818" s="115">
        <v>0</v>
      </c>
      <c r="P1818" s="115">
        <v>0</v>
      </c>
      <c r="Q1818" s="115">
        <v>0</v>
      </c>
      <c r="R1818" s="115">
        <v>0</v>
      </c>
      <c r="S1818" s="115">
        <v>0</v>
      </c>
      <c r="T1818" s="115">
        <v>0</v>
      </c>
      <c r="U1818" s="115">
        <v>0</v>
      </c>
      <c r="V1818" s="115">
        <v>0</v>
      </c>
      <c r="W1818" s="115">
        <v>0</v>
      </c>
      <c r="X1818" s="115">
        <v>0</v>
      </c>
      <c r="Y1818" s="115">
        <v>0</v>
      </c>
      <c r="Z1818" s="115">
        <v>0</v>
      </c>
      <c r="AA1818" s="115">
        <v>0</v>
      </c>
      <c r="AB1818" s="115">
        <v>0</v>
      </c>
      <c r="AC1818" s="115">
        <v>0</v>
      </c>
      <c r="AD1818" s="115">
        <v>0</v>
      </c>
      <c r="AE1818" s="115">
        <v>0</v>
      </c>
      <c r="AF1818" s="115">
        <v>0</v>
      </c>
      <c r="AG1818" s="115">
        <v>0</v>
      </c>
    </row>
    <row r="1819" spans="1:33">
      <c r="A1819" s="115" t="s">
        <v>3538</v>
      </c>
      <c r="B1819" s="115" t="s">
        <v>19</v>
      </c>
      <c r="C1819" s="115">
        <v>0</v>
      </c>
      <c r="D1819" s="115">
        <v>0</v>
      </c>
      <c r="E1819" s="115">
        <v>0</v>
      </c>
      <c r="F1819" s="115">
        <v>0</v>
      </c>
      <c r="G1819" s="115">
        <v>0</v>
      </c>
      <c r="H1819" s="115">
        <v>0</v>
      </c>
      <c r="I1819" s="115">
        <v>0</v>
      </c>
      <c r="J1819" s="115">
        <v>0</v>
      </c>
      <c r="K1819" s="115">
        <v>0</v>
      </c>
      <c r="L1819" s="115">
        <v>0</v>
      </c>
      <c r="M1819" s="115">
        <v>0</v>
      </c>
      <c r="N1819" s="115">
        <v>0</v>
      </c>
      <c r="O1819" s="115">
        <v>0</v>
      </c>
      <c r="P1819" s="115">
        <v>0</v>
      </c>
      <c r="Q1819" s="115">
        <v>0</v>
      </c>
      <c r="R1819" s="115">
        <v>0</v>
      </c>
      <c r="S1819" s="115">
        <v>0</v>
      </c>
      <c r="T1819" s="115">
        <v>0</v>
      </c>
      <c r="U1819" s="115">
        <v>0</v>
      </c>
      <c r="V1819" s="115">
        <v>0</v>
      </c>
      <c r="W1819" s="115">
        <v>0</v>
      </c>
      <c r="X1819" s="115">
        <v>0</v>
      </c>
      <c r="Y1819" s="115">
        <v>0</v>
      </c>
      <c r="Z1819" s="115">
        <v>0</v>
      </c>
      <c r="AA1819" s="115">
        <v>0</v>
      </c>
      <c r="AB1819" s="115">
        <v>0</v>
      </c>
      <c r="AC1819" s="115">
        <v>0</v>
      </c>
      <c r="AD1819" s="115">
        <v>0</v>
      </c>
      <c r="AE1819" s="115">
        <v>0</v>
      </c>
      <c r="AF1819" s="115">
        <v>0</v>
      </c>
      <c r="AG1819" s="115">
        <v>0</v>
      </c>
    </row>
    <row r="1820" spans="1:33">
      <c r="A1820" s="115" t="s">
        <v>3539</v>
      </c>
      <c r="B1820" s="115" t="s">
        <v>19</v>
      </c>
      <c r="C1820" s="115">
        <v>0</v>
      </c>
      <c r="D1820" s="115">
        <v>0</v>
      </c>
      <c r="E1820" s="115">
        <v>0</v>
      </c>
      <c r="F1820" s="115">
        <v>0</v>
      </c>
      <c r="G1820" s="115">
        <v>0</v>
      </c>
      <c r="H1820" s="115">
        <v>0</v>
      </c>
      <c r="I1820" s="115">
        <v>0</v>
      </c>
      <c r="J1820" s="115">
        <v>0</v>
      </c>
      <c r="K1820" s="115">
        <v>0</v>
      </c>
      <c r="L1820" s="115">
        <v>0</v>
      </c>
      <c r="M1820" s="115">
        <v>0</v>
      </c>
      <c r="N1820" s="115">
        <v>0</v>
      </c>
      <c r="O1820" s="115">
        <v>0</v>
      </c>
      <c r="P1820" s="115">
        <v>0</v>
      </c>
      <c r="Q1820" s="115">
        <v>0</v>
      </c>
      <c r="R1820" s="115">
        <v>0</v>
      </c>
      <c r="S1820" s="115">
        <v>0</v>
      </c>
      <c r="T1820" s="115">
        <v>0</v>
      </c>
      <c r="U1820" s="115">
        <v>0</v>
      </c>
      <c r="V1820" s="115">
        <v>0</v>
      </c>
      <c r="W1820" s="115">
        <v>0</v>
      </c>
      <c r="X1820" s="115">
        <v>0</v>
      </c>
      <c r="Y1820" s="115">
        <v>0</v>
      </c>
      <c r="Z1820" s="115">
        <v>0</v>
      </c>
      <c r="AA1820" s="115">
        <v>0</v>
      </c>
      <c r="AB1820" s="115">
        <v>0</v>
      </c>
      <c r="AC1820" s="115">
        <v>0</v>
      </c>
      <c r="AD1820" s="115">
        <v>0</v>
      </c>
      <c r="AE1820" s="115">
        <v>0</v>
      </c>
      <c r="AF1820" s="115">
        <v>0</v>
      </c>
      <c r="AG1820" s="115">
        <v>0</v>
      </c>
    </row>
    <row r="1821" spans="1:33">
      <c r="A1821" s="115" t="s">
        <v>3540</v>
      </c>
      <c r="B1821" s="115" t="s">
        <v>19</v>
      </c>
      <c r="C1821" s="115">
        <v>0</v>
      </c>
      <c r="D1821" s="115">
        <v>0</v>
      </c>
      <c r="E1821" s="115">
        <v>0</v>
      </c>
      <c r="F1821" s="115">
        <v>0</v>
      </c>
      <c r="G1821" s="115">
        <v>0</v>
      </c>
      <c r="H1821" s="115">
        <v>0</v>
      </c>
      <c r="I1821" s="115">
        <v>0</v>
      </c>
      <c r="J1821" s="115">
        <v>0</v>
      </c>
      <c r="K1821" s="115">
        <v>0</v>
      </c>
      <c r="L1821" s="115">
        <v>0</v>
      </c>
      <c r="M1821" s="115">
        <v>0</v>
      </c>
      <c r="N1821" s="115">
        <v>0</v>
      </c>
      <c r="O1821" s="115">
        <v>0</v>
      </c>
      <c r="P1821" s="115">
        <v>0</v>
      </c>
      <c r="Q1821" s="115">
        <v>0</v>
      </c>
      <c r="R1821" s="115">
        <v>0</v>
      </c>
      <c r="S1821" s="115">
        <v>0</v>
      </c>
      <c r="T1821" s="115">
        <v>0</v>
      </c>
      <c r="U1821" s="115">
        <v>0</v>
      </c>
      <c r="V1821" s="115">
        <v>0</v>
      </c>
      <c r="W1821" s="115">
        <v>0</v>
      </c>
      <c r="X1821" s="115">
        <v>0</v>
      </c>
      <c r="Y1821" s="115">
        <v>0</v>
      </c>
      <c r="Z1821" s="115">
        <v>0</v>
      </c>
      <c r="AA1821" s="115">
        <v>0</v>
      </c>
      <c r="AB1821" s="115">
        <v>0</v>
      </c>
      <c r="AC1821" s="115">
        <v>0</v>
      </c>
      <c r="AD1821" s="115">
        <v>0</v>
      </c>
      <c r="AE1821" s="115">
        <v>0</v>
      </c>
      <c r="AF1821" s="115">
        <v>0</v>
      </c>
      <c r="AG1821" s="115">
        <v>0</v>
      </c>
    </row>
    <row r="1822" spans="1:33">
      <c r="A1822" s="115" t="s">
        <v>3541</v>
      </c>
      <c r="B1822" s="115" t="s">
        <v>19</v>
      </c>
      <c r="C1822" s="115">
        <v>0</v>
      </c>
      <c r="D1822" s="115">
        <v>0</v>
      </c>
      <c r="E1822" s="115">
        <v>0</v>
      </c>
      <c r="F1822" s="115">
        <v>0</v>
      </c>
      <c r="G1822" s="115">
        <v>0</v>
      </c>
      <c r="H1822" s="115">
        <v>0</v>
      </c>
      <c r="I1822" s="115">
        <v>0</v>
      </c>
      <c r="J1822" s="115">
        <v>0</v>
      </c>
      <c r="K1822" s="115">
        <v>0</v>
      </c>
      <c r="L1822" s="115">
        <v>0</v>
      </c>
      <c r="M1822" s="115">
        <v>0</v>
      </c>
      <c r="N1822" s="115">
        <v>0</v>
      </c>
      <c r="O1822" s="115">
        <v>0</v>
      </c>
      <c r="P1822" s="115">
        <v>0</v>
      </c>
      <c r="Q1822" s="115">
        <v>0</v>
      </c>
      <c r="R1822" s="115">
        <v>0</v>
      </c>
      <c r="S1822" s="115">
        <v>0</v>
      </c>
      <c r="T1822" s="115">
        <v>0</v>
      </c>
      <c r="U1822" s="115">
        <v>0</v>
      </c>
      <c r="V1822" s="115">
        <v>0</v>
      </c>
      <c r="W1822" s="115">
        <v>0</v>
      </c>
      <c r="X1822" s="115">
        <v>0</v>
      </c>
      <c r="Y1822" s="115">
        <v>0</v>
      </c>
      <c r="Z1822" s="115">
        <v>0</v>
      </c>
      <c r="AA1822" s="115">
        <v>0</v>
      </c>
      <c r="AB1822" s="115">
        <v>0</v>
      </c>
      <c r="AC1822" s="115">
        <v>0</v>
      </c>
      <c r="AD1822" s="115">
        <v>0</v>
      </c>
      <c r="AE1822" s="115">
        <v>0</v>
      </c>
      <c r="AF1822" s="115">
        <v>0</v>
      </c>
      <c r="AG1822" s="115">
        <v>0</v>
      </c>
    </row>
    <row r="1823" spans="1:33">
      <c r="A1823" s="115" t="s">
        <v>3542</v>
      </c>
      <c r="B1823" s="115" t="s">
        <v>19</v>
      </c>
      <c r="C1823" s="115">
        <v>0</v>
      </c>
      <c r="D1823" s="115">
        <v>0</v>
      </c>
      <c r="E1823" s="115">
        <v>0</v>
      </c>
      <c r="F1823" s="115">
        <v>0</v>
      </c>
      <c r="G1823" s="115">
        <v>0</v>
      </c>
      <c r="H1823" s="115">
        <v>0</v>
      </c>
      <c r="I1823" s="115">
        <v>0</v>
      </c>
      <c r="J1823" s="115">
        <v>0</v>
      </c>
      <c r="K1823" s="115">
        <v>0</v>
      </c>
      <c r="L1823" s="115">
        <v>0</v>
      </c>
      <c r="M1823" s="115">
        <v>0</v>
      </c>
      <c r="N1823" s="115">
        <v>0</v>
      </c>
      <c r="O1823" s="115">
        <v>0</v>
      </c>
      <c r="P1823" s="115">
        <v>0</v>
      </c>
      <c r="Q1823" s="115">
        <v>0</v>
      </c>
      <c r="R1823" s="115">
        <v>0</v>
      </c>
      <c r="S1823" s="115">
        <v>0</v>
      </c>
      <c r="T1823" s="115">
        <v>0</v>
      </c>
      <c r="U1823" s="115">
        <v>0</v>
      </c>
      <c r="V1823" s="115">
        <v>0</v>
      </c>
      <c r="W1823" s="115">
        <v>0</v>
      </c>
      <c r="X1823" s="115">
        <v>0</v>
      </c>
      <c r="Y1823" s="115">
        <v>0</v>
      </c>
      <c r="Z1823" s="115">
        <v>0</v>
      </c>
      <c r="AA1823" s="115">
        <v>0</v>
      </c>
      <c r="AB1823" s="115">
        <v>0</v>
      </c>
      <c r="AC1823" s="115">
        <v>0</v>
      </c>
      <c r="AD1823" s="115">
        <v>0</v>
      </c>
      <c r="AE1823" s="115">
        <v>0</v>
      </c>
      <c r="AF1823" s="115">
        <v>0</v>
      </c>
      <c r="AG1823" s="115">
        <v>0</v>
      </c>
    </row>
    <row r="1824" spans="1:33">
      <c r="A1824" s="115" t="s">
        <v>3543</v>
      </c>
      <c r="B1824" s="115" t="s">
        <v>19</v>
      </c>
      <c r="C1824" s="115">
        <v>0</v>
      </c>
      <c r="D1824" s="115">
        <v>0</v>
      </c>
      <c r="E1824" s="115">
        <v>0</v>
      </c>
      <c r="F1824" s="115">
        <v>0</v>
      </c>
      <c r="G1824" s="115">
        <v>0</v>
      </c>
      <c r="H1824" s="115">
        <v>0</v>
      </c>
      <c r="I1824" s="115">
        <v>0</v>
      </c>
      <c r="J1824" s="115">
        <v>0</v>
      </c>
      <c r="K1824" s="115">
        <v>0</v>
      </c>
      <c r="L1824" s="115">
        <v>0</v>
      </c>
      <c r="M1824" s="115">
        <v>0</v>
      </c>
      <c r="N1824" s="115">
        <v>0</v>
      </c>
      <c r="O1824" s="115">
        <v>0</v>
      </c>
      <c r="P1824" s="115">
        <v>0</v>
      </c>
      <c r="Q1824" s="115">
        <v>0</v>
      </c>
      <c r="R1824" s="115">
        <v>0</v>
      </c>
      <c r="S1824" s="115">
        <v>0</v>
      </c>
      <c r="T1824" s="115">
        <v>0</v>
      </c>
      <c r="U1824" s="115">
        <v>0</v>
      </c>
      <c r="V1824" s="115">
        <v>0</v>
      </c>
      <c r="W1824" s="115">
        <v>0</v>
      </c>
      <c r="X1824" s="115">
        <v>0</v>
      </c>
      <c r="Y1824" s="115">
        <v>0</v>
      </c>
      <c r="Z1824" s="115">
        <v>0</v>
      </c>
      <c r="AA1824" s="115">
        <v>0</v>
      </c>
      <c r="AB1824" s="115">
        <v>0</v>
      </c>
      <c r="AC1824" s="115">
        <v>0</v>
      </c>
      <c r="AD1824" s="115">
        <v>0</v>
      </c>
      <c r="AE1824" s="115">
        <v>0</v>
      </c>
      <c r="AF1824" s="115">
        <v>0</v>
      </c>
      <c r="AG1824" s="115">
        <v>0</v>
      </c>
    </row>
    <row r="1825" spans="1:33">
      <c r="A1825" s="115" t="s">
        <v>3544</v>
      </c>
      <c r="B1825" s="115" t="s">
        <v>19</v>
      </c>
      <c r="C1825" s="115">
        <v>0</v>
      </c>
      <c r="D1825" s="115">
        <v>0</v>
      </c>
      <c r="E1825" s="115">
        <v>0</v>
      </c>
      <c r="F1825" s="115">
        <v>0</v>
      </c>
      <c r="G1825" s="115">
        <v>0</v>
      </c>
      <c r="H1825" s="115">
        <v>0</v>
      </c>
      <c r="I1825" s="115">
        <v>0</v>
      </c>
      <c r="J1825" s="115">
        <v>0</v>
      </c>
      <c r="K1825" s="115">
        <v>0</v>
      </c>
      <c r="L1825" s="115">
        <v>0</v>
      </c>
      <c r="M1825" s="115">
        <v>0</v>
      </c>
      <c r="N1825" s="115">
        <v>0</v>
      </c>
      <c r="O1825" s="115">
        <v>0</v>
      </c>
      <c r="P1825" s="115">
        <v>0</v>
      </c>
      <c r="Q1825" s="115">
        <v>0</v>
      </c>
      <c r="R1825" s="115">
        <v>0</v>
      </c>
      <c r="S1825" s="115">
        <v>0</v>
      </c>
      <c r="T1825" s="115">
        <v>0</v>
      </c>
      <c r="U1825" s="115">
        <v>0</v>
      </c>
      <c r="V1825" s="115">
        <v>0</v>
      </c>
      <c r="W1825" s="115">
        <v>0</v>
      </c>
      <c r="X1825" s="115">
        <v>0</v>
      </c>
      <c r="Y1825" s="115">
        <v>0</v>
      </c>
      <c r="Z1825" s="115">
        <v>0</v>
      </c>
      <c r="AA1825" s="115">
        <v>0</v>
      </c>
      <c r="AB1825" s="115">
        <v>0</v>
      </c>
      <c r="AC1825" s="115">
        <v>0</v>
      </c>
      <c r="AD1825" s="115">
        <v>0</v>
      </c>
      <c r="AE1825" s="115">
        <v>0</v>
      </c>
      <c r="AF1825" s="115">
        <v>0</v>
      </c>
      <c r="AG1825" s="115">
        <v>0</v>
      </c>
    </row>
    <row r="1826" spans="1:33">
      <c r="A1826" s="115" t="s">
        <v>3545</v>
      </c>
      <c r="B1826" s="115" t="s">
        <v>19</v>
      </c>
      <c r="C1826" s="2">
        <v>70170000000000</v>
      </c>
      <c r="D1826" s="2">
        <v>71292300000000</v>
      </c>
      <c r="E1826" s="2">
        <v>72403000000000</v>
      </c>
      <c r="F1826" s="2">
        <v>73523200000000</v>
      </c>
      <c r="G1826" s="2">
        <v>74633300000000</v>
      </c>
      <c r="H1826" s="2">
        <v>75753400000000</v>
      </c>
      <c r="I1826" s="2">
        <v>76863400000000</v>
      </c>
      <c r="J1826" s="2">
        <v>77983500000000</v>
      </c>
      <c r="K1826" s="2">
        <v>79093500000000</v>
      </c>
      <c r="L1826" s="2">
        <v>80213600000000</v>
      </c>
      <c r="M1826" s="2">
        <v>81323600000000</v>
      </c>
      <c r="N1826" s="2">
        <v>82443600000000</v>
      </c>
      <c r="O1826" s="2">
        <v>83553600000000</v>
      </c>
      <c r="P1826" s="2">
        <v>84673700000000</v>
      </c>
      <c r="Q1826" s="2">
        <v>85783700000000</v>
      </c>
      <c r="R1826" s="2">
        <v>86903700000000</v>
      </c>
      <c r="S1826" s="2">
        <v>88013800000000</v>
      </c>
      <c r="T1826" s="2">
        <v>89123800000000</v>
      </c>
      <c r="U1826" s="2">
        <v>90243800000000</v>
      </c>
      <c r="V1826" s="2">
        <v>91353900000000</v>
      </c>
      <c r="W1826" s="2">
        <v>92473900000000</v>
      </c>
      <c r="X1826" s="2">
        <v>93583900000000</v>
      </c>
      <c r="Y1826" s="2">
        <v>94703900000000</v>
      </c>
      <c r="Z1826" s="2">
        <v>95814000000000</v>
      </c>
      <c r="AA1826" s="2">
        <v>96934000000000</v>
      </c>
      <c r="AB1826" s="2">
        <v>98044000000000</v>
      </c>
      <c r="AC1826" s="2">
        <v>99164100000000</v>
      </c>
      <c r="AD1826" s="2">
        <v>100304000000000</v>
      </c>
      <c r="AE1826" s="2">
        <v>101404000000000</v>
      </c>
      <c r="AF1826" s="2">
        <v>102504000000000</v>
      </c>
      <c r="AG1826" s="2">
        <v>103604000000000</v>
      </c>
    </row>
    <row r="1827" spans="1:33">
      <c r="A1827" s="115" t="s">
        <v>3546</v>
      </c>
      <c r="B1827" s="115" t="s">
        <v>19</v>
      </c>
      <c r="C1827" s="2">
        <v>8477000000</v>
      </c>
      <c r="D1827" s="2">
        <v>8452280000</v>
      </c>
      <c r="E1827" s="2">
        <v>8898370000</v>
      </c>
      <c r="F1827" s="2">
        <v>9120400000</v>
      </c>
      <c r="G1827" s="2">
        <v>9347410000</v>
      </c>
      <c r="H1827" s="2">
        <v>9571430000</v>
      </c>
      <c r="I1827" s="2">
        <v>9727440000</v>
      </c>
      <c r="J1827" s="2">
        <v>9827440000</v>
      </c>
      <c r="K1827" s="2">
        <v>9905440000</v>
      </c>
      <c r="L1827" s="2">
        <v>9987440000</v>
      </c>
      <c r="M1827" s="2">
        <v>10090400000</v>
      </c>
      <c r="N1827" s="2">
        <v>10210400000</v>
      </c>
      <c r="O1827" s="2">
        <v>10330400000</v>
      </c>
      <c r="P1827" s="2">
        <v>10440500000</v>
      </c>
      <c r="Q1827" s="2">
        <v>10570500000</v>
      </c>
      <c r="R1827" s="2">
        <v>10740500000</v>
      </c>
      <c r="S1827" s="2">
        <v>10880500000</v>
      </c>
      <c r="T1827" s="2">
        <v>10990500000</v>
      </c>
      <c r="U1827" s="2">
        <v>11120500000</v>
      </c>
      <c r="V1827" s="2">
        <v>11250500000</v>
      </c>
      <c r="W1827" s="2">
        <v>11400500000</v>
      </c>
      <c r="X1827" s="2">
        <v>11580500000</v>
      </c>
      <c r="Y1827" s="2">
        <v>11740500000</v>
      </c>
      <c r="Z1827" s="2">
        <v>11900500000</v>
      </c>
      <c r="AA1827" s="2">
        <v>12080500000</v>
      </c>
      <c r="AB1827" s="2">
        <v>12260500000</v>
      </c>
      <c r="AC1827" s="2">
        <v>12450500000</v>
      </c>
      <c r="AD1827" s="2">
        <v>12630500000</v>
      </c>
      <c r="AE1827" s="2">
        <v>12810500000</v>
      </c>
      <c r="AF1827" s="2">
        <v>13020500000</v>
      </c>
      <c r="AG1827" s="2">
        <v>13230500000</v>
      </c>
    </row>
    <row r="1828" spans="1:33">
      <c r="A1828" s="115" t="s">
        <v>3547</v>
      </c>
      <c r="B1828" s="115" t="s">
        <v>19</v>
      </c>
      <c r="C1828" s="2">
        <v>129300000000</v>
      </c>
      <c r="D1828" s="2">
        <v>128504000000</v>
      </c>
      <c r="E1828" s="2">
        <v>135306000000</v>
      </c>
      <c r="F1828" s="2">
        <v>138906000000</v>
      </c>
      <c r="G1828" s="2">
        <v>142306000000</v>
      </c>
      <c r="H1828" s="2">
        <v>145707000000</v>
      </c>
      <c r="I1828" s="2">
        <v>148107000000</v>
      </c>
      <c r="J1828" s="2">
        <v>149707000000</v>
      </c>
      <c r="K1828" s="2">
        <v>150807000000</v>
      </c>
      <c r="L1828" s="2">
        <v>152107000000</v>
      </c>
      <c r="M1828" s="2">
        <v>153607000000</v>
      </c>
      <c r="N1828" s="2">
        <v>155607000000</v>
      </c>
      <c r="O1828" s="2">
        <v>157407000000</v>
      </c>
      <c r="P1828" s="2">
        <v>159107000000</v>
      </c>
      <c r="Q1828" s="2">
        <v>161007000000</v>
      </c>
      <c r="R1828" s="2">
        <v>163707000000</v>
      </c>
      <c r="S1828" s="2">
        <v>165807000000</v>
      </c>
      <c r="T1828" s="2">
        <v>167507000000</v>
      </c>
      <c r="U1828" s="2">
        <v>169407000000</v>
      </c>
      <c r="V1828" s="2">
        <v>171207000000</v>
      </c>
      <c r="W1828" s="2">
        <v>173607000000</v>
      </c>
      <c r="X1828" s="2">
        <v>176507000000</v>
      </c>
      <c r="Y1828" s="2">
        <v>178807000000</v>
      </c>
      <c r="Z1828" s="2">
        <v>181308000000</v>
      </c>
      <c r="AA1828" s="2">
        <v>184008000000</v>
      </c>
      <c r="AB1828" s="2">
        <v>186808000000</v>
      </c>
      <c r="AC1828" s="2">
        <v>189808000000</v>
      </c>
      <c r="AD1828" s="2">
        <v>192408000000</v>
      </c>
      <c r="AE1828" s="2">
        <v>195208000000</v>
      </c>
      <c r="AF1828" s="2">
        <v>198308000000</v>
      </c>
      <c r="AG1828" s="2">
        <v>201608000000</v>
      </c>
    </row>
    <row r="1829" spans="1:33">
      <c r="A1829" s="115" t="s">
        <v>3548</v>
      </c>
      <c r="B1829" s="115" t="s">
        <v>19</v>
      </c>
      <c r="C1829" s="2">
        <v>100900000000</v>
      </c>
      <c r="D1829" s="2">
        <v>99753200000</v>
      </c>
      <c r="E1829" s="2">
        <v>105004000000</v>
      </c>
      <c r="F1829" s="2">
        <v>108105000000</v>
      </c>
      <c r="G1829" s="2">
        <v>110705000000</v>
      </c>
      <c r="H1829" s="2">
        <v>113305000000</v>
      </c>
      <c r="I1829" s="2">
        <v>115205000000</v>
      </c>
      <c r="J1829" s="2">
        <v>116505000000</v>
      </c>
      <c r="K1829" s="2">
        <v>117305000000</v>
      </c>
      <c r="L1829" s="2">
        <v>118205000000</v>
      </c>
      <c r="M1829" s="2">
        <v>119505000000</v>
      </c>
      <c r="N1829" s="2">
        <v>121105000000</v>
      </c>
      <c r="O1829" s="2">
        <v>122405000000</v>
      </c>
      <c r="P1829" s="2">
        <v>123805000000</v>
      </c>
      <c r="Q1829" s="2">
        <v>125405000000</v>
      </c>
      <c r="R1829" s="2">
        <v>127505000000</v>
      </c>
      <c r="S1829" s="2">
        <v>129206000000</v>
      </c>
      <c r="T1829" s="2">
        <v>130406000000</v>
      </c>
      <c r="U1829" s="2">
        <v>131806000000</v>
      </c>
      <c r="V1829" s="2">
        <v>133206000000</v>
      </c>
      <c r="W1829" s="2">
        <v>135106000000</v>
      </c>
      <c r="X1829" s="2">
        <v>137406000000</v>
      </c>
      <c r="Y1829" s="2">
        <v>139206000000</v>
      </c>
      <c r="Z1829" s="2">
        <v>141106000000</v>
      </c>
      <c r="AA1829" s="2">
        <v>143206000000</v>
      </c>
      <c r="AB1829" s="2">
        <v>145406000000</v>
      </c>
      <c r="AC1829" s="2">
        <v>147806000000</v>
      </c>
      <c r="AD1829" s="2">
        <v>149806000000</v>
      </c>
      <c r="AE1829" s="2">
        <v>152006000000</v>
      </c>
      <c r="AF1829" s="2">
        <v>154306000000</v>
      </c>
      <c r="AG1829" s="2">
        <v>156806000000</v>
      </c>
    </row>
    <row r="1830" spans="1:33">
      <c r="A1830" s="115" t="s">
        <v>3549</v>
      </c>
      <c r="B1830" s="115" t="s">
        <v>19</v>
      </c>
      <c r="C1830" s="2">
        <v>10830000000</v>
      </c>
      <c r="D1830" s="2">
        <v>10710300000</v>
      </c>
      <c r="E1830" s="2">
        <v>11270500000</v>
      </c>
      <c r="F1830" s="2">
        <v>11610500000</v>
      </c>
      <c r="G1830" s="2">
        <v>11880500000</v>
      </c>
      <c r="H1830" s="2">
        <v>12170500000</v>
      </c>
      <c r="I1830" s="2">
        <v>12370600000</v>
      </c>
      <c r="J1830" s="2">
        <v>12500600000</v>
      </c>
      <c r="K1830" s="2">
        <v>12600600000</v>
      </c>
      <c r="L1830" s="2">
        <v>12700600000</v>
      </c>
      <c r="M1830" s="2">
        <v>12830600000</v>
      </c>
      <c r="N1830" s="2">
        <v>13000600000</v>
      </c>
      <c r="O1830" s="2">
        <v>13140600000</v>
      </c>
      <c r="P1830" s="2">
        <v>13290600000</v>
      </c>
      <c r="Q1830" s="2">
        <v>13460600000</v>
      </c>
      <c r="R1830" s="2">
        <v>13690600000</v>
      </c>
      <c r="S1830" s="2">
        <v>13870600000</v>
      </c>
      <c r="T1830" s="2">
        <v>14000600000</v>
      </c>
      <c r="U1830" s="2">
        <v>14160600000</v>
      </c>
      <c r="V1830" s="2">
        <v>14300600000</v>
      </c>
      <c r="W1830" s="2">
        <v>14500600000</v>
      </c>
      <c r="X1830" s="2">
        <v>14750600000</v>
      </c>
      <c r="Y1830" s="2">
        <v>14940600000</v>
      </c>
      <c r="Z1830" s="2">
        <v>15150600000</v>
      </c>
      <c r="AA1830" s="2">
        <v>15370600000</v>
      </c>
      <c r="AB1830" s="2">
        <v>15620600000</v>
      </c>
      <c r="AC1830" s="2">
        <v>15870700000</v>
      </c>
      <c r="AD1830" s="2">
        <v>16080700000</v>
      </c>
      <c r="AE1830" s="2">
        <v>16320700000</v>
      </c>
      <c r="AF1830" s="2">
        <v>16570700000</v>
      </c>
      <c r="AG1830" s="2">
        <v>16840700000</v>
      </c>
    </row>
    <row r="1831" spans="1:33">
      <c r="A1831" s="115" t="s">
        <v>3550</v>
      </c>
      <c r="B1831" s="115" t="s">
        <v>19</v>
      </c>
      <c r="C1831" s="2">
        <v>6517000000</v>
      </c>
      <c r="D1831" s="2">
        <v>6446210000</v>
      </c>
      <c r="E1831" s="2">
        <v>6786280000</v>
      </c>
      <c r="F1831" s="2">
        <v>6986310000</v>
      </c>
      <c r="G1831" s="2">
        <v>7152320000</v>
      </c>
      <c r="H1831" s="2">
        <v>7324330000</v>
      </c>
      <c r="I1831" s="2">
        <v>7446330000</v>
      </c>
      <c r="J1831" s="2">
        <v>7525340000</v>
      </c>
      <c r="K1831" s="2">
        <v>7580340000</v>
      </c>
      <c r="L1831" s="2">
        <v>7640340000</v>
      </c>
      <c r="M1831" s="2">
        <v>7720340000</v>
      </c>
      <c r="N1831" s="2">
        <v>7822340000</v>
      </c>
      <c r="O1831" s="2">
        <v>7908340000</v>
      </c>
      <c r="P1831" s="2">
        <v>7996350000</v>
      </c>
      <c r="Q1831" s="2">
        <v>8100350000</v>
      </c>
      <c r="R1831" s="2">
        <v>8236350000</v>
      </c>
      <c r="S1831" s="2">
        <v>8344360000</v>
      </c>
      <c r="T1831" s="2">
        <v>8424360000</v>
      </c>
      <c r="U1831" s="2">
        <v>8519360000</v>
      </c>
      <c r="V1831" s="2">
        <v>8604360000</v>
      </c>
      <c r="W1831" s="2">
        <v>8728370000</v>
      </c>
      <c r="X1831" s="2">
        <v>8876370000</v>
      </c>
      <c r="Y1831" s="2">
        <v>8992370000</v>
      </c>
      <c r="Z1831" s="2">
        <v>9116380000</v>
      </c>
      <c r="AA1831" s="2">
        <v>9252380000</v>
      </c>
      <c r="AB1831" s="2">
        <v>9397390000</v>
      </c>
      <c r="AC1831" s="2">
        <v>9547390000</v>
      </c>
      <c r="AD1831" s="2">
        <v>9677400000</v>
      </c>
      <c r="AE1831" s="2">
        <v>9818400000</v>
      </c>
      <c r="AF1831" s="2">
        <v>9970410000</v>
      </c>
      <c r="AG1831" s="2">
        <v>10130400000</v>
      </c>
    </row>
    <row r="1832" spans="1:33">
      <c r="A1832" s="115" t="s">
        <v>3551</v>
      </c>
      <c r="B1832" s="115" t="s">
        <v>19</v>
      </c>
      <c r="C1832" s="2">
        <v>24050000000</v>
      </c>
      <c r="D1832" s="2">
        <v>23770800000</v>
      </c>
      <c r="E1832" s="2">
        <v>25021000000</v>
      </c>
      <c r="F1832" s="2">
        <v>25771100000</v>
      </c>
      <c r="G1832" s="2">
        <v>26381200000</v>
      </c>
      <c r="H1832" s="2">
        <v>27011200000</v>
      </c>
      <c r="I1832" s="2">
        <v>27461200000</v>
      </c>
      <c r="J1832" s="2">
        <v>27761200000</v>
      </c>
      <c r="K1832" s="2">
        <v>27961200000</v>
      </c>
      <c r="L1832" s="2">
        <v>28181200000</v>
      </c>
      <c r="M1832" s="2">
        <v>28481200000</v>
      </c>
      <c r="N1832" s="2">
        <v>28851300000</v>
      </c>
      <c r="O1832" s="2">
        <v>29171300000</v>
      </c>
      <c r="P1832" s="2">
        <v>29501300000</v>
      </c>
      <c r="Q1832" s="2">
        <v>29881300000</v>
      </c>
      <c r="R1832" s="2">
        <v>30391300000</v>
      </c>
      <c r="S1832" s="2">
        <v>30791300000</v>
      </c>
      <c r="T1832" s="2">
        <v>31081300000</v>
      </c>
      <c r="U1832" s="2">
        <v>31421300000</v>
      </c>
      <c r="V1832" s="2">
        <v>31731300000</v>
      </c>
      <c r="W1832" s="2">
        <v>32191400000</v>
      </c>
      <c r="X1832" s="2">
        <v>32741400000</v>
      </c>
      <c r="Y1832" s="2">
        <v>33171400000</v>
      </c>
      <c r="Z1832" s="2">
        <v>33631400000</v>
      </c>
      <c r="AA1832" s="2">
        <v>34131400000</v>
      </c>
      <c r="AB1832" s="2">
        <v>34671400000</v>
      </c>
      <c r="AC1832" s="2">
        <v>35221400000</v>
      </c>
      <c r="AD1832" s="2">
        <v>35701500000</v>
      </c>
      <c r="AE1832" s="2">
        <v>36221500000</v>
      </c>
      <c r="AF1832" s="2">
        <v>36781500000</v>
      </c>
      <c r="AG1832" s="2">
        <v>37381500000</v>
      </c>
    </row>
    <row r="1833" spans="1:33">
      <c r="A1833" s="115" t="s">
        <v>3552</v>
      </c>
      <c r="B1833" s="115" t="s">
        <v>19</v>
      </c>
      <c r="C1833" s="2">
        <v>350800000</v>
      </c>
      <c r="D1833" s="2">
        <v>350211000</v>
      </c>
      <c r="E1833" s="2">
        <v>368715000</v>
      </c>
      <c r="F1833" s="2">
        <v>377617000</v>
      </c>
      <c r="G1833" s="2">
        <v>387117000</v>
      </c>
      <c r="H1833" s="2">
        <v>396318000</v>
      </c>
      <c r="I1833" s="2">
        <v>402818000</v>
      </c>
      <c r="J1833" s="2">
        <v>406918000</v>
      </c>
      <c r="K1833" s="2">
        <v>410218000</v>
      </c>
      <c r="L1833" s="2">
        <v>413618000</v>
      </c>
      <c r="M1833" s="2">
        <v>417818000</v>
      </c>
      <c r="N1833" s="2">
        <v>423018000</v>
      </c>
      <c r="O1833" s="2">
        <v>427919000</v>
      </c>
      <c r="P1833" s="2">
        <v>432419000</v>
      </c>
      <c r="Q1833" s="2">
        <v>437619000</v>
      </c>
      <c r="R1833" s="2">
        <v>444619000</v>
      </c>
      <c r="S1833" s="2">
        <v>450319000</v>
      </c>
      <c r="T1833" s="2">
        <v>455019000</v>
      </c>
      <c r="U1833" s="2">
        <v>460519000</v>
      </c>
      <c r="V1833" s="2">
        <v>465720000</v>
      </c>
      <c r="W1833" s="2">
        <v>472020000</v>
      </c>
      <c r="X1833" s="2">
        <v>479620000</v>
      </c>
      <c r="Y1833" s="2">
        <v>485920000</v>
      </c>
      <c r="Z1833" s="2">
        <v>492820000</v>
      </c>
      <c r="AA1833" s="2">
        <v>500021000</v>
      </c>
      <c r="AB1833" s="2">
        <v>507621000</v>
      </c>
      <c r="AC1833" s="2">
        <v>515621000</v>
      </c>
      <c r="AD1833" s="2">
        <v>522821000</v>
      </c>
      <c r="AE1833" s="2">
        <v>530622000</v>
      </c>
      <c r="AF1833" s="2">
        <v>539022000</v>
      </c>
      <c r="AG1833" s="2">
        <v>548022000</v>
      </c>
    </row>
    <row r="1834" spans="1:33">
      <c r="A1834" s="115" t="s">
        <v>3553</v>
      </c>
      <c r="B1834" s="115" t="s">
        <v>19</v>
      </c>
      <c r="C1834" s="2">
        <v>877700000</v>
      </c>
      <c r="D1834" s="2">
        <v>869328000</v>
      </c>
      <c r="E1834" s="2">
        <v>915038000</v>
      </c>
      <c r="F1834" s="2">
        <v>941442000</v>
      </c>
      <c r="G1834" s="2">
        <v>964043000</v>
      </c>
      <c r="H1834" s="2">
        <v>987144000</v>
      </c>
      <c r="I1834" s="2">
        <v>1004040000</v>
      </c>
      <c r="J1834" s="2">
        <v>1014050000</v>
      </c>
      <c r="K1834" s="2">
        <v>1022050000</v>
      </c>
      <c r="L1834" s="2">
        <v>1030050000</v>
      </c>
      <c r="M1834" s="2">
        <v>1041050000</v>
      </c>
      <c r="N1834" s="2">
        <v>1054050000</v>
      </c>
      <c r="O1834" s="2">
        <v>1066050000</v>
      </c>
      <c r="P1834" s="2">
        <v>1078050000</v>
      </c>
      <c r="Q1834" s="2">
        <v>1091050000</v>
      </c>
      <c r="R1834" s="2">
        <v>1110050000</v>
      </c>
      <c r="S1834" s="2">
        <v>1124050000</v>
      </c>
      <c r="T1834" s="2">
        <v>1135050000</v>
      </c>
      <c r="U1834" s="2">
        <v>1148050000</v>
      </c>
      <c r="V1834" s="2">
        <v>1160050000</v>
      </c>
      <c r="W1834" s="2">
        <v>1176050000</v>
      </c>
      <c r="X1834" s="2">
        <v>1196050000</v>
      </c>
      <c r="Y1834" s="2">
        <v>1212050000</v>
      </c>
      <c r="Z1834" s="2">
        <v>1229050000</v>
      </c>
      <c r="AA1834" s="2">
        <v>1247050000</v>
      </c>
      <c r="AB1834" s="2">
        <v>1266050000</v>
      </c>
      <c r="AC1834" s="2">
        <v>1286050000</v>
      </c>
      <c r="AD1834" s="2">
        <v>1304050000</v>
      </c>
      <c r="AE1834" s="2">
        <v>1323050000</v>
      </c>
      <c r="AF1834" s="2">
        <v>1344050000</v>
      </c>
      <c r="AG1834" s="2">
        <v>1366060000</v>
      </c>
    </row>
    <row r="1835" spans="1:33">
      <c r="A1835" s="115" t="s">
        <v>3554</v>
      </c>
      <c r="B1835" s="115" t="s">
        <v>19</v>
      </c>
      <c r="C1835" s="115">
        <v>0</v>
      </c>
      <c r="D1835" s="115">
        <v>0</v>
      </c>
      <c r="E1835" s="115">
        <v>0</v>
      </c>
      <c r="F1835" s="115">
        <v>0</v>
      </c>
      <c r="G1835" s="115">
        <v>0</v>
      </c>
      <c r="H1835" s="115">
        <v>0</v>
      </c>
      <c r="I1835" s="115">
        <v>0</v>
      </c>
      <c r="J1835" s="115">
        <v>0</v>
      </c>
      <c r="K1835" s="115">
        <v>0</v>
      </c>
      <c r="L1835" s="115">
        <v>0</v>
      </c>
      <c r="M1835" s="115">
        <v>0</v>
      </c>
      <c r="N1835" s="115">
        <v>0</v>
      </c>
      <c r="O1835" s="115">
        <v>0</v>
      </c>
      <c r="P1835" s="115">
        <v>0</v>
      </c>
      <c r="Q1835" s="115">
        <v>0</v>
      </c>
      <c r="R1835" s="115">
        <v>0</v>
      </c>
      <c r="S1835" s="115">
        <v>0</v>
      </c>
      <c r="T1835" s="115">
        <v>0</v>
      </c>
      <c r="U1835" s="115">
        <v>0</v>
      </c>
      <c r="V1835" s="115">
        <v>0</v>
      </c>
      <c r="W1835" s="115">
        <v>0</v>
      </c>
      <c r="X1835" s="115">
        <v>0</v>
      </c>
      <c r="Y1835" s="115">
        <v>0</v>
      </c>
      <c r="Z1835" s="115">
        <v>0</v>
      </c>
      <c r="AA1835" s="115">
        <v>0</v>
      </c>
      <c r="AB1835" s="115">
        <v>0</v>
      </c>
      <c r="AC1835" s="115">
        <v>0</v>
      </c>
      <c r="AD1835" s="115">
        <v>0</v>
      </c>
      <c r="AE1835" s="115">
        <v>0</v>
      </c>
      <c r="AF1835" s="115">
        <v>0</v>
      </c>
      <c r="AG1835" s="115">
        <v>0</v>
      </c>
    </row>
    <row r="1836" spans="1:33">
      <c r="A1836" s="115" t="s">
        <v>3555</v>
      </c>
      <c r="B1836" s="115" t="s">
        <v>19</v>
      </c>
      <c r="C1836" s="115">
        <v>0</v>
      </c>
      <c r="D1836" s="115">
        <v>0</v>
      </c>
      <c r="E1836" s="115">
        <v>0</v>
      </c>
      <c r="F1836" s="115">
        <v>0</v>
      </c>
      <c r="G1836" s="115">
        <v>0</v>
      </c>
      <c r="H1836" s="115">
        <v>0</v>
      </c>
      <c r="I1836" s="115">
        <v>0</v>
      </c>
      <c r="J1836" s="115">
        <v>0</v>
      </c>
      <c r="K1836" s="115">
        <v>0</v>
      </c>
      <c r="L1836" s="115">
        <v>0</v>
      </c>
      <c r="M1836" s="115">
        <v>0</v>
      </c>
      <c r="N1836" s="115">
        <v>0</v>
      </c>
      <c r="O1836" s="115">
        <v>0</v>
      </c>
      <c r="P1836" s="115">
        <v>0</v>
      </c>
      <c r="Q1836" s="115">
        <v>0</v>
      </c>
      <c r="R1836" s="115">
        <v>0</v>
      </c>
      <c r="S1836" s="115">
        <v>0</v>
      </c>
      <c r="T1836" s="115">
        <v>0</v>
      </c>
      <c r="U1836" s="115">
        <v>0</v>
      </c>
      <c r="V1836" s="115">
        <v>0</v>
      </c>
      <c r="W1836" s="115">
        <v>0</v>
      </c>
      <c r="X1836" s="115">
        <v>0</v>
      </c>
      <c r="Y1836" s="115">
        <v>0</v>
      </c>
      <c r="Z1836" s="115">
        <v>0</v>
      </c>
      <c r="AA1836" s="115">
        <v>0</v>
      </c>
      <c r="AB1836" s="115">
        <v>0</v>
      </c>
      <c r="AC1836" s="115">
        <v>0</v>
      </c>
      <c r="AD1836" s="115">
        <v>0</v>
      </c>
      <c r="AE1836" s="115">
        <v>0</v>
      </c>
      <c r="AF1836" s="115">
        <v>0</v>
      </c>
      <c r="AG1836" s="115">
        <v>0</v>
      </c>
    </row>
    <row r="1837" spans="1:33">
      <c r="A1837" s="115" t="s">
        <v>3556</v>
      </c>
      <c r="B1837" s="115" t="s">
        <v>19</v>
      </c>
      <c r="C1837" s="115">
        <v>0</v>
      </c>
      <c r="D1837" s="115">
        <v>0</v>
      </c>
      <c r="E1837" s="115">
        <v>0</v>
      </c>
      <c r="F1837" s="115">
        <v>0</v>
      </c>
      <c r="G1837" s="115">
        <v>0</v>
      </c>
      <c r="H1837" s="115">
        <v>0</v>
      </c>
      <c r="I1837" s="115">
        <v>0</v>
      </c>
      <c r="J1837" s="115">
        <v>0</v>
      </c>
      <c r="K1837" s="115">
        <v>0</v>
      </c>
      <c r="L1837" s="115">
        <v>0</v>
      </c>
      <c r="M1837" s="115">
        <v>0</v>
      </c>
      <c r="N1837" s="115">
        <v>0</v>
      </c>
      <c r="O1837" s="115">
        <v>0</v>
      </c>
      <c r="P1837" s="115">
        <v>0</v>
      </c>
      <c r="Q1837" s="115">
        <v>0</v>
      </c>
      <c r="R1837" s="115">
        <v>0</v>
      </c>
      <c r="S1837" s="115">
        <v>0</v>
      </c>
      <c r="T1837" s="115">
        <v>0</v>
      </c>
      <c r="U1837" s="115">
        <v>0</v>
      </c>
      <c r="V1837" s="115">
        <v>0</v>
      </c>
      <c r="W1837" s="115">
        <v>0</v>
      </c>
      <c r="X1837" s="115">
        <v>0</v>
      </c>
      <c r="Y1837" s="115">
        <v>0</v>
      </c>
      <c r="Z1837" s="115">
        <v>0</v>
      </c>
      <c r="AA1837" s="115">
        <v>0</v>
      </c>
      <c r="AB1837" s="115">
        <v>0</v>
      </c>
      <c r="AC1837" s="115">
        <v>0</v>
      </c>
      <c r="AD1837" s="115">
        <v>0</v>
      </c>
      <c r="AE1837" s="115">
        <v>0</v>
      </c>
      <c r="AF1837" s="115">
        <v>0</v>
      </c>
      <c r="AG1837" s="115">
        <v>0</v>
      </c>
    </row>
    <row r="1838" spans="1:33">
      <c r="A1838" s="115" t="s">
        <v>3557</v>
      </c>
      <c r="B1838" s="115" t="s">
        <v>19</v>
      </c>
      <c r="C1838" s="2">
        <v>49780000000000</v>
      </c>
      <c r="D1838" s="2">
        <v>50400300000000</v>
      </c>
      <c r="E1838" s="2">
        <v>51010400000000</v>
      </c>
      <c r="F1838" s="2">
        <v>51603700000000</v>
      </c>
      <c r="G1838" s="2">
        <v>52204400000000</v>
      </c>
      <c r="H1838" s="2">
        <v>52794900000000</v>
      </c>
      <c r="I1838" s="2">
        <v>53395100000000</v>
      </c>
      <c r="J1838" s="2">
        <v>53985300000000</v>
      </c>
      <c r="K1838" s="2">
        <v>54585400000000</v>
      </c>
      <c r="L1838" s="2">
        <v>55175400000000</v>
      </c>
      <c r="M1838" s="2">
        <v>55775200000000</v>
      </c>
      <c r="N1838" s="2">
        <v>56375200000000</v>
      </c>
      <c r="O1838" s="2">
        <v>56965300000000</v>
      </c>
      <c r="P1838" s="2">
        <v>57565500000000</v>
      </c>
      <c r="Q1838" s="2">
        <v>58155600000000</v>
      </c>
      <c r="R1838" s="2">
        <v>58755600000000</v>
      </c>
      <c r="S1838" s="2">
        <v>59345800000000</v>
      </c>
      <c r="T1838" s="2">
        <v>59946200000000</v>
      </c>
      <c r="U1838" s="2">
        <v>60536200000000</v>
      </c>
      <c r="V1838" s="2">
        <v>61136200000000</v>
      </c>
      <c r="W1838" s="2">
        <v>61726400000000</v>
      </c>
      <c r="X1838" s="2">
        <v>62326500000000</v>
      </c>
      <c r="Y1838" s="2">
        <v>62916600000000</v>
      </c>
      <c r="Z1838" s="2">
        <v>63516700000000</v>
      </c>
      <c r="AA1838" s="2">
        <v>64106900000000</v>
      </c>
      <c r="AB1838" s="2">
        <v>64707000000000</v>
      </c>
      <c r="AC1838" s="2">
        <v>65307000000000</v>
      </c>
      <c r="AD1838" s="2">
        <v>65897100000000</v>
      </c>
      <c r="AE1838" s="2">
        <v>66497200000000</v>
      </c>
      <c r="AF1838" s="2">
        <v>67087500000000</v>
      </c>
      <c r="AG1838" s="2">
        <v>67687500000000</v>
      </c>
    </row>
    <row r="1839" spans="1:33">
      <c r="A1839" s="115" t="s">
        <v>3558</v>
      </c>
      <c r="B1839" s="115" t="s">
        <v>19</v>
      </c>
      <c r="C1839" s="2">
        <v>12690000000</v>
      </c>
      <c r="D1839" s="2">
        <v>11286800000</v>
      </c>
      <c r="E1839" s="2">
        <v>12089600000</v>
      </c>
      <c r="F1839" s="2">
        <v>12060200000</v>
      </c>
      <c r="G1839" s="2">
        <v>12680800000</v>
      </c>
      <c r="H1839" s="2">
        <v>13461500000</v>
      </c>
      <c r="I1839" s="2">
        <v>13511400000</v>
      </c>
      <c r="J1839" s="2">
        <v>13541400000</v>
      </c>
      <c r="K1839" s="2">
        <v>13591300000</v>
      </c>
      <c r="L1839" s="2">
        <v>13641200000</v>
      </c>
      <c r="M1839" s="2">
        <v>13821200000</v>
      </c>
      <c r="N1839" s="2">
        <v>14021200000</v>
      </c>
      <c r="O1839" s="2">
        <v>14201300000</v>
      </c>
      <c r="P1839" s="2">
        <v>14201200000</v>
      </c>
      <c r="Q1839" s="2">
        <v>14241200000</v>
      </c>
      <c r="R1839" s="2">
        <v>14471200000</v>
      </c>
      <c r="S1839" s="2">
        <v>14571200000</v>
      </c>
      <c r="T1839" s="2">
        <v>14691300000</v>
      </c>
      <c r="U1839" s="2">
        <v>14921400000</v>
      </c>
      <c r="V1839" s="2">
        <v>15161500000</v>
      </c>
      <c r="W1839" s="2">
        <v>15131400000</v>
      </c>
      <c r="X1839" s="2">
        <v>15241400000</v>
      </c>
      <c r="Y1839" s="2">
        <v>15541500000</v>
      </c>
      <c r="Z1839" s="2">
        <v>16031800000</v>
      </c>
      <c r="AA1839" s="2">
        <v>16151800000</v>
      </c>
      <c r="AB1839" s="2">
        <v>16411900000</v>
      </c>
      <c r="AC1839" s="2">
        <v>16501900000</v>
      </c>
      <c r="AD1839" s="2">
        <v>16501800000</v>
      </c>
      <c r="AE1839" s="2">
        <v>16701900000</v>
      </c>
      <c r="AF1839" s="2">
        <v>16892000000</v>
      </c>
      <c r="AG1839" s="2">
        <v>17342200000</v>
      </c>
    </row>
    <row r="1840" spans="1:33">
      <c r="A1840" s="115" t="s">
        <v>3559</v>
      </c>
      <c r="B1840" s="115" t="s">
        <v>19</v>
      </c>
      <c r="C1840" s="2">
        <v>341500000000</v>
      </c>
      <c r="D1840" s="2">
        <v>299280000000</v>
      </c>
      <c r="E1840" s="2">
        <v>321355000000</v>
      </c>
      <c r="F1840" s="2">
        <v>319771000000</v>
      </c>
      <c r="G1840" s="2">
        <v>337086000000</v>
      </c>
      <c r="H1840" s="2">
        <v>359306000000</v>
      </c>
      <c r="I1840" s="2">
        <v>360204000000</v>
      </c>
      <c r="J1840" s="2">
        <v>360903000000</v>
      </c>
      <c r="K1840" s="2">
        <v>361801000000</v>
      </c>
      <c r="L1840" s="2">
        <v>363099000000</v>
      </c>
      <c r="M1840" s="2">
        <v>367998000000</v>
      </c>
      <c r="N1840" s="2">
        <v>373499000000</v>
      </c>
      <c r="O1840" s="2">
        <v>378301000000</v>
      </c>
      <c r="P1840" s="2">
        <v>377698000000</v>
      </c>
      <c r="Q1840" s="2">
        <v>378497000000</v>
      </c>
      <c r="R1840" s="2">
        <v>384798000000</v>
      </c>
      <c r="S1840" s="2">
        <v>386999000000</v>
      </c>
      <c r="T1840" s="2">
        <v>390001000000</v>
      </c>
      <c r="U1840" s="2">
        <v>396302000000</v>
      </c>
      <c r="V1840" s="2">
        <v>402805000000</v>
      </c>
      <c r="W1840" s="2">
        <v>401202000000</v>
      </c>
      <c r="X1840" s="2">
        <v>404001000000</v>
      </c>
      <c r="Y1840" s="2">
        <v>412005000000</v>
      </c>
      <c r="Z1840" s="2">
        <v>426113000000</v>
      </c>
      <c r="AA1840" s="2">
        <v>429014000000</v>
      </c>
      <c r="AB1840" s="2">
        <v>435816000000</v>
      </c>
      <c r="AC1840" s="2">
        <v>437615000000</v>
      </c>
      <c r="AD1840" s="2">
        <v>436812000000</v>
      </c>
      <c r="AE1840" s="2">
        <v>441914000000</v>
      </c>
      <c r="AF1840" s="2">
        <v>446816000000</v>
      </c>
      <c r="AG1840" s="2">
        <v>459322000000</v>
      </c>
    </row>
    <row r="1841" spans="1:33">
      <c r="A1841" s="115" t="s">
        <v>3560</v>
      </c>
      <c r="B1841" s="115" t="s">
        <v>19</v>
      </c>
      <c r="C1841" s="2">
        <v>59890000000</v>
      </c>
      <c r="D1841" s="2">
        <v>52301400000</v>
      </c>
      <c r="E1841" s="2">
        <v>56184600000</v>
      </c>
      <c r="F1841" s="2">
        <v>55867300000</v>
      </c>
      <c r="G1841" s="2">
        <v>58940100000</v>
      </c>
      <c r="H1841" s="2">
        <v>62903500000</v>
      </c>
      <c r="I1841" s="2">
        <v>63023200000</v>
      </c>
      <c r="J1841" s="2">
        <v>63143000000</v>
      </c>
      <c r="K1841" s="2">
        <v>63272700000</v>
      </c>
      <c r="L1841" s="2">
        <v>63502300000</v>
      </c>
      <c r="M1841" s="2">
        <v>64362200000</v>
      </c>
      <c r="N1841" s="2">
        <v>65322400000</v>
      </c>
      <c r="O1841" s="2">
        <v>66182700000</v>
      </c>
      <c r="P1841" s="2">
        <v>66052200000</v>
      </c>
      <c r="Q1841" s="2">
        <v>66171900000</v>
      </c>
      <c r="R1841" s="2">
        <v>67272200000</v>
      </c>
      <c r="S1841" s="2">
        <v>67652200000</v>
      </c>
      <c r="T1841" s="2">
        <v>68172600000</v>
      </c>
      <c r="U1841" s="2">
        <v>69272800000</v>
      </c>
      <c r="V1841" s="2">
        <v>70423200000</v>
      </c>
      <c r="W1841" s="2">
        <v>70112700000</v>
      </c>
      <c r="X1841" s="2">
        <v>70572600000</v>
      </c>
      <c r="Y1841" s="2">
        <v>72003300000</v>
      </c>
      <c r="Z1841" s="2">
        <v>74484800000</v>
      </c>
      <c r="AA1841" s="2">
        <v>74984800000</v>
      </c>
      <c r="AB1841" s="2">
        <v>76175300000</v>
      </c>
      <c r="AC1841" s="2">
        <v>76475100000</v>
      </c>
      <c r="AD1841" s="2">
        <v>76294600000</v>
      </c>
      <c r="AE1841" s="2">
        <v>77184800000</v>
      </c>
      <c r="AF1841" s="2">
        <v>78025200000</v>
      </c>
      <c r="AG1841" s="2">
        <v>80226300000</v>
      </c>
    </row>
    <row r="1842" spans="1:33">
      <c r="A1842" s="115" t="s">
        <v>3561</v>
      </c>
      <c r="B1842" s="115" t="s">
        <v>19</v>
      </c>
      <c r="C1842" s="2">
        <v>33040000000</v>
      </c>
      <c r="D1842" s="2">
        <v>28747300000</v>
      </c>
      <c r="E1842" s="2">
        <v>30894500000</v>
      </c>
      <c r="F1842" s="2">
        <v>30696000000</v>
      </c>
      <c r="G1842" s="2">
        <v>32407500000</v>
      </c>
      <c r="H1842" s="2">
        <v>34629500000</v>
      </c>
      <c r="I1842" s="2">
        <v>34689300000</v>
      </c>
      <c r="J1842" s="2">
        <v>34739200000</v>
      </c>
      <c r="K1842" s="2">
        <v>34809000000</v>
      </c>
      <c r="L1842" s="2">
        <v>34928800000</v>
      </c>
      <c r="M1842" s="2">
        <v>35408700000</v>
      </c>
      <c r="N1842" s="2">
        <v>35938800000</v>
      </c>
      <c r="O1842" s="2">
        <v>36409000000</v>
      </c>
      <c r="P1842" s="2">
        <v>36328700000</v>
      </c>
      <c r="Q1842" s="2">
        <v>36388600000</v>
      </c>
      <c r="R1842" s="2">
        <v>36988700000</v>
      </c>
      <c r="S1842" s="2">
        <v>37188700000</v>
      </c>
      <c r="T1842" s="2">
        <v>37478900000</v>
      </c>
      <c r="U1842" s="2">
        <v>38089100000</v>
      </c>
      <c r="V1842" s="2">
        <v>38719300000</v>
      </c>
      <c r="W1842" s="2">
        <v>38529000000</v>
      </c>
      <c r="X1842" s="2">
        <v>38768900000</v>
      </c>
      <c r="Y1842" s="2">
        <v>39569300000</v>
      </c>
      <c r="Z1842" s="2">
        <v>40950100000</v>
      </c>
      <c r="AA1842" s="2">
        <v>41220200000</v>
      </c>
      <c r="AB1842" s="2">
        <v>41870400000</v>
      </c>
      <c r="AC1842" s="2">
        <v>42030300000</v>
      </c>
      <c r="AD1842" s="2">
        <v>41910000000</v>
      </c>
      <c r="AE1842" s="2">
        <v>42390100000</v>
      </c>
      <c r="AF1842" s="2">
        <v>42850300000</v>
      </c>
      <c r="AG1842" s="2">
        <v>44070900000</v>
      </c>
    </row>
    <row r="1843" spans="1:33">
      <c r="A1843" s="115" t="s">
        <v>3562</v>
      </c>
      <c r="B1843" s="115" t="s">
        <v>19</v>
      </c>
      <c r="C1843" s="2">
        <v>23570000000</v>
      </c>
      <c r="D1843" s="2">
        <v>20512300000</v>
      </c>
      <c r="E1843" s="2">
        <v>22047500000</v>
      </c>
      <c r="F1843" s="2">
        <v>21908500000</v>
      </c>
      <c r="G1843" s="2">
        <v>23129700000</v>
      </c>
      <c r="H1843" s="2">
        <v>24711000000</v>
      </c>
      <c r="I1843" s="2">
        <v>24750900000</v>
      </c>
      <c r="J1843" s="2">
        <v>24790800000</v>
      </c>
      <c r="K1843" s="2">
        <v>24840700000</v>
      </c>
      <c r="L1843" s="2">
        <v>24920500000</v>
      </c>
      <c r="M1843" s="2">
        <v>25260500000</v>
      </c>
      <c r="N1843" s="2">
        <v>25640500000</v>
      </c>
      <c r="O1843" s="2">
        <v>25980700000</v>
      </c>
      <c r="P1843" s="2">
        <v>25920500000</v>
      </c>
      <c r="Q1843" s="2">
        <v>25960400000</v>
      </c>
      <c r="R1843" s="2">
        <v>26400500000</v>
      </c>
      <c r="S1843" s="2">
        <v>26540500000</v>
      </c>
      <c r="T1843" s="2">
        <v>26740600000</v>
      </c>
      <c r="U1843" s="2">
        <v>27180700000</v>
      </c>
      <c r="V1843" s="2">
        <v>27630900000</v>
      </c>
      <c r="W1843" s="2">
        <v>27490700000</v>
      </c>
      <c r="X1843" s="2">
        <v>27670600000</v>
      </c>
      <c r="Y1843" s="2">
        <v>28230900000</v>
      </c>
      <c r="Z1843" s="2">
        <v>29221500000</v>
      </c>
      <c r="AA1843" s="2">
        <v>29411500000</v>
      </c>
      <c r="AB1843" s="2">
        <v>29881700000</v>
      </c>
      <c r="AC1843" s="2">
        <v>29991600000</v>
      </c>
      <c r="AD1843" s="2">
        <v>29911400000</v>
      </c>
      <c r="AE1843" s="2">
        <v>30251500000</v>
      </c>
      <c r="AF1843" s="2">
        <v>30581600000</v>
      </c>
      <c r="AG1843" s="2">
        <v>31452100000</v>
      </c>
    </row>
    <row r="1844" spans="1:33">
      <c r="A1844" s="115" t="s">
        <v>3563</v>
      </c>
      <c r="B1844" s="115" t="s">
        <v>19</v>
      </c>
      <c r="C1844" s="2">
        <v>22100000000</v>
      </c>
      <c r="D1844" s="2">
        <v>19201500000</v>
      </c>
      <c r="E1844" s="2">
        <v>20646400000</v>
      </c>
      <c r="F1844" s="2">
        <v>20507400000</v>
      </c>
      <c r="G1844" s="2">
        <v>21658400000</v>
      </c>
      <c r="H1844" s="2">
        <v>23149700000</v>
      </c>
      <c r="I1844" s="2">
        <v>23179600000</v>
      </c>
      <c r="J1844" s="2">
        <v>23219500000</v>
      </c>
      <c r="K1844" s="2">
        <v>23259400000</v>
      </c>
      <c r="L1844" s="2">
        <v>23339200000</v>
      </c>
      <c r="M1844" s="2">
        <v>23659200000</v>
      </c>
      <c r="N1844" s="2">
        <v>24019200000</v>
      </c>
      <c r="O1844" s="2">
        <v>24329400000</v>
      </c>
      <c r="P1844" s="2">
        <v>24279200000</v>
      </c>
      <c r="Q1844" s="2">
        <v>24319100000</v>
      </c>
      <c r="R1844" s="2">
        <v>24719200000</v>
      </c>
      <c r="S1844" s="2">
        <v>24849200000</v>
      </c>
      <c r="T1844" s="2">
        <v>25039300000</v>
      </c>
      <c r="U1844" s="2">
        <v>25449400000</v>
      </c>
      <c r="V1844" s="2">
        <v>25869600000</v>
      </c>
      <c r="W1844" s="2">
        <v>25739400000</v>
      </c>
      <c r="X1844" s="2">
        <v>25909300000</v>
      </c>
      <c r="Y1844" s="2">
        <v>26439600000</v>
      </c>
      <c r="Z1844" s="2">
        <v>27370100000</v>
      </c>
      <c r="AA1844" s="2">
        <v>27540100000</v>
      </c>
      <c r="AB1844" s="2">
        <v>27980300000</v>
      </c>
      <c r="AC1844" s="2">
        <v>28080200000</v>
      </c>
      <c r="AD1844" s="2">
        <v>28000000000</v>
      </c>
      <c r="AE1844" s="2">
        <v>28320100000</v>
      </c>
      <c r="AF1844" s="2">
        <v>28630300000</v>
      </c>
      <c r="AG1844" s="2">
        <v>29440700000</v>
      </c>
    </row>
    <row r="1845" spans="1:33">
      <c r="A1845" s="115" t="s">
        <v>3564</v>
      </c>
      <c r="B1845" s="115" t="s">
        <v>19</v>
      </c>
      <c r="C1845" s="2">
        <v>558000000</v>
      </c>
      <c r="D1845" s="2">
        <v>497098000</v>
      </c>
      <c r="E1845" s="2">
        <v>532422000</v>
      </c>
      <c r="F1845" s="2">
        <v>531250000</v>
      </c>
      <c r="G1845" s="2">
        <v>558274000</v>
      </c>
      <c r="H1845" s="2">
        <v>592304000</v>
      </c>
      <c r="I1845" s="2">
        <v>594602000</v>
      </c>
      <c r="J1845" s="2">
        <v>596301000</v>
      </c>
      <c r="K1845" s="2">
        <v>598198000</v>
      </c>
      <c r="L1845" s="2">
        <v>600695000</v>
      </c>
      <c r="M1845" s="2">
        <v>608593000</v>
      </c>
      <c r="N1845" s="2">
        <v>617395000</v>
      </c>
      <c r="O1845" s="2">
        <v>625398000</v>
      </c>
      <c r="P1845" s="2">
        <v>625294000</v>
      </c>
      <c r="Q1845" s="2">
        <v>627192000</v>
      </c>
      <c r="R1845" s="2">
        <v>637394000</v>
      </c>
      <c r="S1845" s="2">
        <v>641695000</v>
      </c>
      <c r="T1845" s="2">
        <v>646999000</v>
      </c>
      <c r="U1845" s="2">
        <v>657101000</v>
      </c>
      <c r="V1845" s="2">
        <v>667705000</v>
      </c>
      <c r="W1845" s="2">
        <v>666301000</v>
      </c>
      <c r="X1845" s="2">
        <v>671501000</v>
      </c>
      <c r="Y1845" s="2">
        <v>684407000</v>
      </c>
      <c r="Z1845" s="2">
        <v>706119000</v>
      </c>
      <c r="AA1845" s="2">
        <v>711520000</v>
      </c>
      <c r="AB1845" s="2">
        <v>722725000</v>
      </c>
      <c r="AC1845" s="2">
        <v>726823000</v>
      </c>
      <c r="AD1845" s="2">
        <v>726820000</v>
      </c>
      <c r="AE1845" s="2">
        <v>735623000</v>
      </c>
      <c r="AF1845" s="2">
        <v>744327000</v>
      </c>
      <c r="AG1845" s="2">
        <v>764036000</v>
      </c>
    </row>
    <row r="1846" spans="1:33">
      <c r="A1846" s="115" t="s">
        <v>3565</v>
      </c>
      <c r="B1846" s="115" t="s">
        <v>19</v>
      </c>
      <c r="C1846" s="2">
        <v>2355000000</v>
      </c>
      <c r="D1846" s="2">
        <v>2053230000</v>
      </c>
      <c r="E1846" s="2">
        <v>2205750000</v>
      </c>
      <c r="F1846" s="2">
        <v>2192860000</v>
      </c>
      <c r="G1846" s="2">
        <v>2313970000</v>
      </c>
      <c r="H1846" s="2">
        <v>2471100000</v>
      </c>
      <c r="I1846" s="2">
        <v>2475090000</v>
      </c>
      <c r="J1846" s="2">
        <v>2480080000</v>
      </c>
      <c r="K1846" s="2">
        <v>2485070000</v>
      </c>
      <c r="L1846" s="2">
        <v>2493050000</v>
      </c>
      <c r="M1846" s="2">
        <v>2527050000</v>
      </c>
      <c r="N1846" s="2">
        <v>2565060000</v>
      </c>
      <c r="O1846" s="2">
        <v>2599070000</v>
      </c>
      <c r="P1846" s="2">
        <v>2594050000</v>
      </c>
      <c r="Q1846" s="2">
        <v>2598040000</v>
      </c>
      <c r="R1846" s="2">
        <v>2641050000</v>
      </c>
      <c r="S1846" s="2">
        <v>2656050000</v>
      </c>
      <c r="T1846" s="2">
        <v>2676060000</v>
      </c>
      <c r="U1846" s="2">
        <v>2720070000</v>
      </c>
      <c r="V1846" s="2">
        <v>2765090000</v>
      </c>
      <c r="W1846" s="2">
        <v>2752070000</v>
      </c>
      <c r="X1846" s="2">
        <v>2770070000</v>
      </c>
      <c r="Y1846" s="2">
        <v>2826090000</v>
      </c>
      <c r="Z1846" s="2">
        <v>2924150000</v>
      </c>
      <c r="AA1846" s="2">
        <v>2944150000</v>
      </c>
      <c r="AB1846" s="2">
        <v>2990170000</v>
      </c>
      <c r="AC1846" s="2">
        <v>3002160000</v>
      </c>
      <c r="AD1846" s="2">
        <v>2994140000</v>
      </c>
      <c r="AE1846" s="2">
        <v>3029150000</v>
      </c>
      <c r="AF1846" s="2">
        <v>3062170000</v>
      </c>
      <c r="AG1846" s="2">
        <v>3148210000</v>
      </c>
    </row>
    <row r="1847" spans="1:33">
      <c r="A1847" s="115" t="s">
        <v>3566</v>
      </c>
      <c r="B1847" s="115" t="s">
        <v>19</v>
      </c>
      <c r="C1847" s="115">
        <v>0</v>
      </c>
      <c r="D1847" s="115">
        <v>0</v>
      </c>
      <c r="E1847" s="115">
        <v>0</v>
      </c>
      <c r="F1847" s="115">
        <v>0</v>
      </c>
      <c r="G1847" s="115">
        <v>0</v>
      </c>
      <c r="H1847" s="115">
        <v>0</v>
      </c>
      <c r="I1847" s="115">
        <v>0</v>
      </c>
      <c r="J1847" s="115">
        <v>0</v>
      </c>
      <c r="K1847" s="115">
        <v>0</v>
      </c>
      <c r="L1847" s="115">
        <v>0</v>
      </c>
      <c r="M1847" s="115">
        <v>0</v>
      </c>
      <c r="N1847" s="115">
        <v>0</v>
      </c>
      <c r="O1847" s="115">
        <v>0</v>
      </c>
      <c r="P1847" s="115">
        <v>0</v>
      </c>
      <c r="Q1847" s="115">
        <v>0</v>
      </c>
      <c r="R1847" s="115">
        <v>0</v>
      </c>
      <c r="S1847" s="115">
        <v>0</v>
      </c>
      <c r="T1847" s="115">
        <v>0</v>
      </c>
      <c r="U1847" s="115">
        <v>0</v>
      </c>
      <c r="V1847" s="115">
        <v>0</v>
      </c>
      <c r="W1847" s="115">
        <v>0</v>
      </c>
      <c r="X1847" s="115">
        <v>0</v>
      </c>
      <c r="Y1847" s="115">
        <v>0</v>
      </c>
      <c r="Z1847" s="115">
        <v>0</v>
      </c>
      <c r="AA1847" s="115">
        <v>0</v>
      </c>
      <c r="AB1847" s="115">
        <v>0</v>
      </c>
      <c r="AC1847" s="115">
        <v>0</v>
      </c>
      <c r="AD1847" s="115">
        <v>0</v>
      </c>
      <c r="AE1847" s="115">
        <v>0</v>
      </c>
      <c r="AF1847" s="115">
        <v>0</v>
      </c>
      <c r="AG1847" s="115">
        <v>0</v>
      </c>
    </row>
    <row r="1848" spans="1:33">
      <c r="A1848" s="115" t="s">
        <v>3567</v>
      </c>
      <c r="B1848" s="115" t="s">
        <v>19</v>
      </c>
      <c r="C1848" s="115">
        <v>0</v>
      </c>
      <c r="D1848" s="115">
        <v>0</v>
      </c>
      <c r="E1848" s="115">
        <v>0</v>
      </c>
      <c r="F1848" s="115">
        <v>0</v>
      </c>
      <c r="G1848" s="115">
        <v>0</v>
      </c>
      <c r="H1848" s="115">
        <v>0</v>
      </c>
      <c r="I1848" s="115">
        <v>0</v>
      </c>
      <c r="J1848" s="115">
        <v>0</v>
      </c>
      <c r="K1848" s="115">
        <v>0</v>
      </c>
      <c r="L1848" s="115">
        <v>0</v>
      </c>
      <c r="M1848" s="115">
        <v>0</v>
      </c>
      <c r="N1848" s="115">
        <v>0</v>
      </c>
      <c r="O1848" s="115">
        <v>0</v>
      </c>
      <c r="P1848" s="115">
        <v>0</v>
      </c>
      <c r="Q1848" s="115">
        <v>0</v>
      </c>
      <c r="R1848" s="115">
        <v>0</v>
      </c>
      <c r="S1848" s="115">
        <v>0</v>
      </c>
      <c r="T1848" s="115">
        <v>0</v>
      </c>
      <c r="U1848" s="115">
        <v>0</v>
      </c>
      <c r="V1848" s="115">
        <v>0</v>
      </c>
      <c r="W1848" s="115">
        <v>0</v>
      </c>
      <c r="X1848" s="115">
        <v>0</v>
      </c>
      <c r="Y1848" s="115">
        <v>0</v>
      </c>
      <c r="Z1848" s="115">
        <v>0</v>
      </c>
      <c r="AA1848" s="115">
        <v>0</v>
      </c>
      <c r="AB1848" s="115">
        <v>0</v>
      </c>
      <c r="AC1848" s="115">
        <v>0</v>
      </c>
      <c r="AD1848" s="115">
        <v>0</v>
      </c>
      <c r="AE1848" s="115">
        <v>0</v>
      </c>
      <c r="AF1848" s="115">
        <v>0</v>
      </c>
      <c r="AG1848" s="115">
        <v>0</v>
      </c>
    </row>
    <row r="1849" spans="1:33">
      <c r="A1849" s="115" t="s">
        <v>3568</v>
      </c>
      <c r="B1849" s="115" t="s">
        <v>19</v>
      </c>
      <c r="C1849" s="115">
        <v>0</v>
      </c>
      <c r="D1849" s="115">
        <v>0</v>
      </c>
      <c r="E1849" s="115">
        <v>0</v>
      </c>
      <c r="F1849" s="115">
        <v>0</v>
      </c>
      <c r="G1849" s="115">
        <v>0</v>
      </c>
      <c r="H1849" s="115">
        <v>0</v>
      </c>
      <c r="I1849" s="115">
        <v>0</v>
      </c>
      <c r="J1849" s="115">
        <v>0</v>
      </c>
      <c r="K1849" s="115">
        <v>0</v>
      </c>
      <c r="L1849" s="115">
        <v>0</v>
      </c>
      <c r="M1849" s="115">
        <v>0</v>
      </c>
      <c r="N1849" s="115">
        <v>0</v>
      </c>
      <c r="O1849" s="115">
        <v>0</v>
      </c>
      <c r="P1849" s="115">
        <v>0</v>
      </c>
      <c r="Q1849" s="115">
        <v>0</v>
      </c>
      <c r="R1849" s="115">
        <v>0</v>
      </c>
      <c r="S1849" s="115">
        <v>0</v>
      </c>
      <c r="T1849" s="115">
        <v>0</v>
      </c>
      <c r="U1849" s="115">
        <v>0</v>
      </c>
      <c r="V1849" s="115">
        <v>0</v>
      </c>
      <c r="W1849" s="115">
        <v>0</v>
      </c>
      <c r="X1849" s="115">
        <v>0</v>
      </c>
      <c r="Y1849" s="115">
        <v>0</v>
      </c>
      <c r="Z1849" s="115">
        <v>0</v>
      </c>
      <c r="AA1849" s="115">
        <v>0</v>
      </c>
      <c r="AB1849" s="115">
        <v>0</v>
      </c>
      <c r="AC1849" s="115">
        <v>0</v>
      </c>
      <c r="AD1849" s="115">
        <v>0</v>
      </c>
      <c r="AE1849" s="115">
        <v>0</v>
      </c>
      <c r="AF1849" s="115">
        <v>0</v>
      </c>
      <c r="AG1849" s="115">
        <v>0</v>
      </c>
    </row>
    <row r="1850" spans="1:33">
      <c r="A1850" s="115" t="s">
        <v>3569</v>
      </c>
      <c r="B1850" s="115" t="s">
        <v>19</v>
      </c>
      <c r="C1850" s="115">
        <v>0</v>
      </c>
      <c r="D1850" s="115">
        <v>0</v>
      </c>
      <c r="E1850" s="115">
        <v>0</v>
      </c>
      <c r="F1850" s="115">
        <v>0</v>
      </c>
      <c r="G1850" s="115">
        <v>0</v>
      </c>
      <c r="H1850" s="115">
        <v>0</v>
      </c>
      <c r="I1850" s="115">
        <v>0</v>
      </c>
      <c r="J1850" s="115">
        <v>0</v>
      </c>
      <c r="K1850" s="115">
        <v>0</v>
      </c>
      <c r="L1850" s="115">
        <v>0</v>
      </c>
      <c r="M1850" s="115">
        <v>0</v>
      </c>
      <c r="N1850" s="115">
        <v>0</v>
      </c>
      <c r="O1850" s="115">
        <v>0</v>
      </c>
      <c r="P1850" s="115">
        <v>0</v>
      </c>
      <c r="Q1850" s="115">
        <v>0</v>
      </c>
      <c r="R1850" s="115">
        <v>0</v>
      </c>
      <c r="S1850" s="115">
        <v>0</v>
      </c>
      <c r="T1850" s="115">
        <v>0</v>
      </c>
      <c r="U1850" s="115">
        <v>0</v>
      </c>
      <c r="V1850" s="115">
        <v>0</v>
      </c>
      <c r="W1850" s="115">
        <v>0</v>
      </c>
      <c r="X1850" s="115">
        <v>0</v>
      </c>
      <c r="Y1850" s="115">
        <v>0</v>
      </c>
      <c r="Z1850" s="115">
        <v>0</v>
      </c>
      <c r="AA1850" s="115">
        <v>0</v>
      </c>
      <c r="AB1850" s="115">
        <v>0</v>
      </c>
      <c r="AC1850" s="115">
        <v>0</v>
      </c>
      <c r="AD1850" s="115">
        <v>0</v>
      </c>
      <c r="AE1850" s="115">
        <v>0</v>
      </c>
      <c r="AF1850" s="115">
        <v>0</v>
      </c>
      <c r="AG1850" s="115">
        <v>0</v>
      </c>
    </row>
    <row r="1851" spans="1:33">
      <c r="A1851" s="115" t="s">
        <v>3570</v>
      </c>
      <c r="B1851" s="115" t="s">
        <v>19</v>
      </c>
      <c r="C1851" s="2">
        <v>13300000000</v>
      </c>
      <c r="D1851" s="2">
        <v>13521600000</v>
      </c>
      <c r="E1851" s="2">
        <v>14002500000</v>
      </c>
      <c r="F1851" s="2">
        <v>14092700000</v>
      </c>
      <c r="G1851" s="2">
        <v>14312800000</v>
      </c>
      <c r="H1851" s="2">
        <v>14572900000</v>
      </c>
      <c r="I1851" s="2">
        <v>14772900000</v>
      </c>
      <c r="J1851" s="2">
        <v>14912900000</v>
      </c>
      <c r="K1851" s="2">
        <v>15032900000</v>
      </c>
      <c r="L1851" s="2">
        <v>15152900000</v>
      </c>
      <c r="M1851" s="2">
        <v>15282900000</v>
      </c>
      <c r="N1851" s="2">
        <v>15442900000</v>
      </c>
      <c r="O1851" s="2">
        <v>15652900000</v>
      </c>
      <c r="P1851" s="2">
        <v>15842900000</v>
      </c>
      <c r="Q1851" s="2">
        <v>16062900000</v>
      </c>
      <c r="R1851" s="2">
        <v>16332900000</v>
      </c>
      <c r="S1851" s="2">
        <v>16563000000</v>
      </c>
      <c r="T1851" s="2">
        <v>16793000000</v>
      </c>
      <c r="U1851" s="2">
        <v>17043000000</v>
      </c>
      <c r="V1851" s="2">
        <v>17293000000</v>
      </c>
      <c r="W1851" s="2">
        <v>17543000000</v>
      </c>
      <c r="X1851" s="2">
        <v>17803100000</v>
      </c>
      <c r="Y1851" s="2">
        <v>18043100000</v>
      </c>
      <c r="Z1851" s="2">
        <v>18323100000</v>
      </c>
      <c r="AA1851" s="2">
        <v>18573100000</v>
      </c>
      <c r="AB1851" s="2">
        <v>18843100000</v>
      </c>
      <c r="AC1851" s="2">
        <v>19073100000</v>
      </c>
      <c r="AD1851" s="2">
        <v>19283200000</v>
      </c>
      <c r="AE1851" s="2">
        <v>19483200000</v>
      </c>
      <c r="AF1851" s="2">
        <v>19703200000</v>
      </c>
      <c r="AG1851" s="2">
        <v>19943200000</v>
      </c>
    </row>
    <row r="1852" spans="1:33">
      <c r="A1852" s="115" t="s">
        <v>3571</v>
      </c>
      <c r="B1852" s="115" t="s">
        <v>19</v>
      </c>
      <c r="C1852" s="2">
        <v>170600000000</v>
      </c>
      <c r="D1852" s="2">
        <v>173421000000</v>
      </c>
      <c r="E1852" s="2">
        <v>179432000000</v>
      </c>
      <c r="F1852" s="2">
        <v>180335000000</v>
      </c>
      <c r="G1852" s="2">
        <v>183036000000</v>
      </c>
      <c r="H1852" s="2">
        <v>186237000000</v>
      </c>
      <c r="I1852" s="2">
        <v>188837000000</v>
      </c>
      <c r="J1852" s="2">
        <v>190537000000</v>
      </c>
      <c r="K1852" s="2">
        <v>192037000000</v>
      </c>
      <c r="L1852" s="2">
        <v>193537000000</v>
      </c>
      <c r="M1852" s="2">
        <v>195237000000</v>
      </c>
      <c r="N1852" s="2">
        <v>197337000000</v>
      </c>
      <c r="O1852" s="2">
        <v>200037000000</v>
      </c>
      <c r="P1852" s="2">
        <v>202537000000</v>
      </c>
      <c r="Q1852" s="2">
        <v>205337000000</v>
      </c>
      <c r="R1852" s="2">
        <v>208738000000</v>
      </c>
      <c r="S1852" s="2">
        <v>211838000000</v>
      </c>
      <c r="T1852" s="2">
        <v>214838000000</v>
      </c>
      <c r="U1852" s="2">
        <v>217938000000</v>
      </c>
      <c r="V1852" s="2">
        <v>221239000000</v>
      </c>
      <c r="W1852" s="2">
        <v>224439000000</v>
      </c>
      <c r="X1852" s="2">
        <v>227739000000</v>
      </c>
      <c r="Y1852" s="2">
        <v>230939000000</v>
      </c>
      <c r="Z1852" s="2">
        <v>234440000000</v>
      </c>
      <c r="AA1852" s="2">
        <v>237640000000</v>
      </c>
      <c r="AB1852" s="2">
        <v>241040000000</v>
      </c>
      <c r="AC1852" s="2">
        <v>243940000000</v>
      </c>
      <c r="AD1852" s="2">
        <v>246540000000</v>
      </c>
      <c r="AE1852" s="2">
        <v>249040000000</v>
      </c>
      <c r="AF1852" s="2">
        <v>251741000000</v>
      </c>
      <c r="AG1852" s="2">
        <v>254741000000</v>
      </c>
    </row>
    <row r="1853" spans="1:33">
      <c r="A1853" s="115" t="s">
        <v>3572</v>
      </c>
      <c r="B1853" s="115" t="s">
        <v>19</v>
      </c>
      <c r="C1853" s="2">
        <v>16230000000</v>
      </c>
      <c r="D1853" s="2">
        <v>16502000000</v>
      </c>
      <c r="E1853" s="2">
        <v>17073000000</v>
      </c>
      <c r="F1853" s="2">
        <v>17163300000</v>
      </c>
      <c r="G1853" s="2">
        <v>17423400000</v>
      </c>
      <c r="H1853" s="2">
        <v>17733500000</v>
      </c>
      <c r="I1853" s="2">
        <v>17973500000</v>
      </c>
      <c r="J1853" s="2">
        <v>18143500000</v>
      </c>
      <c r="K1853" s="2">
        <v>18283500000</v>
      </c>
      <c r="L1853" s="2">
        <v>18433500000</v>
      </c>
      <c r="M1853" s="2">
        <v>18593500000</v>
      </c>
      <c r="N1853" s="2">
        <v>18793500000</v>
      </c>
      <c r="O1853" s="2">
        <v>19043500000</v>
      </c>
      <c r="P1853" s="2">
        <v>19283500000</v>
      </c>
      <c r="Q1853" s="2">
        <v>19553600000</v>
      </c>
      <c r="R1853" s="2">
        <v>19873600000</v>
      </c>
      <c r="S1853" s="2">
        <v>20163600000</v>
      </c>
      <c r="T1853" s="2">
        <v>20453600000</v>
      </c>
      <c r="U1853" s="2">
        <v>20743700000</v>
      </c>
      <c r="V1853" s="2">
        <v>21063700000</v>
      </c>
      <c r="W1853" s="2">
        <v>21363700000</v>
      </c>
      <c r="X1853" s="2">
        <v>21673700000</v>
      </c>
      <c r="Y1853" s="2">
        <v>21973700000</v>
      </c>
      <c r="Z1853" s="2">
        <v>22313800000</v>
      </c>
      <c r="AA1853" s="2">
        <v>22623800000</v>
      </c>
      <c r="AB1853" s="2">
        <v>22943800000</v>
      </c>
      <c r="AC1853" s="2">
        <v>23223800000</v>
      </c>
      <c r="AD1853" s="2">
        <v>23463800000</v>
      </c>
      <c r="AE1853" s="2">
        <v>23713800000</v>
      </c>
      <c r="AF1853" s="2">
        <v>23963900000</v>
      </c>
      <c r="AG1853" s="2">
        <v>24253900000</v>
      </c>
    </row>
    <row r="1854" spans="1:33">
      <c r="A1854" s="115" t="s">
        <v>3573</v>
      </c>
      <c r="B1854" s="115" t="s">
        <v>19</v>
      </c>
      <c r="C1854" s="2">
        <v>12850000000</v>
      </c>
      <c r="D1854" s="2">
        <v>13081600000</v>
      </c>
      <c r="E1854" s="2">
        <v>13482400000</v>
      </c>
      <c r="F1854" s="2">
        <v>13522600000</v>
      </c>
      <c r="G1854" s="2">
        <v>13692700000</v>
      </c>
      <c r="H1854" s="2">
        <v>13912700000</v>
      </c>
      <c r="I1854" s="2">
        <v>14092800000</v>
      </c>
      <c r="J1854" s="2">
        <v>14222800000</v>
      </c>
      <c r="K1854" s="2">
        <v>14332800000</v>
      </c>
      <c r="L1854" s="2">
        <v>14442800000</v>
      </c>
      <c r="M1854" s="2">
        <v>14562700000</v>
      </c>
      <c r="N1854" s="2">
        <v>14722700000</v>
      </c>
      <c r="O1854" s="2">
        <v>14922800000</v>
      </c>
      <c r="P1854" s="2">
        <v>15112800000</v>
      </c>
      <c r="Q1854" s="2">
        <v>15342800000</v>
      </c>
      <c r="R1854" s="2">
        <v>15602800000</v>
      </c>
      <c r="S1854" s="2">
        <v>15832800000</v>
      </c>
      <c r="T1854" s="2">
        <v>16072900000</v>
      </c>
      <c r="U1854" s="2">
        <v>16312900000</v>
      </c>
      <c r="V1854" s="2">
        <v>16562900000</v>
      </c>
      <c r="W1854" s="2">
        <v>16812900000</v>
      </c>
      <c r="X1854" s="2">
        <v>17052900000</v>
      </c>
      <c r="Y1854" s="2">
        <v>17292900000</v>
      </c>
      <c r="Z1854" s="2">
        <v>17563000000</v>
      </c>
      <c r="AA1854" s="2">
        <v>17803000000</v>
      </c>
      <c r="AB1854" s="2">
        <v>18053000000</v>
      </c>
      <c r="AC1854" s="2">
        <v>18253000000</v>
      </c>
      <c r="AD1854" s="2">
        <v>18433000000</v>
      </c>
      <c r="AE1854" s="2">
        <v>18603000000</v>
      </c>
      <c r="AF1854" s="2">
        <v>18783000000</v>
      </c>
      <c r="AG1854" s="2">
        <v>18983000000</v>
      </c>
    </row>
    <row r="1855" spans="1:33">
      <c r="A1855" s="115" t="s">
        <v>3574</v>
      </c>
      <c r="B1855" s="115" t="s">
        <v>19</v>
      </c>
      <c r="C1855" s="2">
        <v>9929000000</v>
      </c>
      <c r="D1855" s="2">
        <v>10111200000</v>
      </c>
      <c r="E1855" s="2">
        <v>10421800000</v>
      </c>
      <c r="F1855" s="2">
        <v>10452000000</v>
      </c>
      <c r="G1855" s="2">
        <v>10582100000</v>
      </c>
      <c r="H1855" s="2">
        <v>10752100000</v>
      </c>
      <c r="I1855" s="2">
        <v>10892100000</v>
      </c>
      <c r="J1855" s="2">
        <v>10992100000</v>
      </c>
      <c r="K1855" s="2">
        <v>11082100000</v>
      </c>
      <c r="L1855" s="2">
        <v>11172100000</v>
      </c>
      <c r="M1855" s="2">
        <v>11262100000</v>
      </c>
      <c r="N1855" s="2">
        <v>11382100000</v>
      </c>
      <c r="O1855" s="2">
        <v>11542100000</v>
      </c>
      <c r="P1855" s="2">
        <v>11682100000</v>
      </c>
      <c r="Q1855" s="2">
        <v>11862200000</v>
      </c>
      <c r="R1855" s="2">
        <v>12062200000</v>
      </c>
      <c r="S1855" s="2">
        <v>12242200000</v>
      </c>
      <c r="T1855" s="2">
        <v>12422200000</v>
      </c>
      <c r="U1855" s="2">
        <v>12612200000</v>
      </c>
      <c r="V1855" s="2">
        <v>12802200000</v>
      </c>
      <c r="W1855" s="2">
        <v>12992200000</v>
      </c>
      <c r="X1855" s="2">
        <v>13182300000</v>
      </c>
      <c r="Y1855" s="2">
        <v>13372300000</v>
      </c>
      <c r="Z1855" s="2">
        <v>13572300000</v>
      </c>
      <c r="AA1855" s="2">
        <v>13762300000</v>
      </c>
      <c r="AB1855" s="2">
        <v>13952300000</v>
      </c>
      <c r="AC1855" s="2">
        <v>14112300000</v>
      </c>
      <c r="AD1855" s="2">
        <v>14252300000</v>
      </c>
      <c r="AE1855" s="2">
        <v>14382300000</v>
      </c>
      <c r="AF1855" s="2">
        <v>14522300000</v>
      </c>
      <c r="AG1855" s="2">
        <v>14682300000</v>
      </c>
    </row>
    <row r="1856" spans="1:33">
      <c r="A1856" s="115" t="s">
        <v>3575</v>
      </c>
      <c r="B1856" s="115" t="s">
        <v>19</v>
      </c>
      <c r="C1856" s="2">
        <v>49970000000</v>
      </c>
      <c r="D1856" s="2">
        <v>50896100000</v>
      </c>
      <c r="E1856" s="2">
        <v>52439200000</v>
      </c>
      <c r="F1856" s="2">
        <v>52550100000</v>
      </c>
      <c r="G1856" s="2">
        <v>53210400000</v>
      </c>
      <c r="H1856" s="2">
        <v>54030600000</v>
      </c>
      <c r="I1856" s="2">
        <v>54750700000</v>
      </c>
      <c r="J1856" s="2">
        <v>55250700000</v>
      </c>
      <c r="K1856" s="2">
        <v>55690800000</v>
      </c>
      <c r="L1856" s="2">
        <v>56110700000</v>
      </c>
      <c r="M1856" s="2">
        <v>56580700000</v>
      </c>
      <c r="N1856" s="2">
        <v>57170700000</v>
      </c>
      <c r="O1856" s="2">
        <v>57970700000</v>
      </c>
      <c r="P1856" s="2">
        <v>58720800000</v>
      </c>
      <c r="Q1856" s="2">
        <v>59590900000</v>
      </c>
      <c r="R1856" s="2">
        <v>60610900000</v>
      </c>
      <c r="S1856" s="2">
        <v>61541000000</v>
      </c>
      <c r="T1856" s="2">
        <v>62441100000</v>
      </c>
      <c r="U1856" s="2">
        <v>63381200000</v>
      </c>
      <c r="V1856" s="2">
        <v>64371200000</v>
      </c>
      <c r="W1856" s="2">
        <v>65331300000</v>
      </c>
      <c r="X1856" s="2">
        <v>66271400000</v>
      </c>
      <c r="Y1856" s="2">
        <v>67211400000</v>
      </c>
      <c r="Z1856" s="2">
        <v>68251500000</v>
      </c>
      <c r="AA1856" s="2">
        <v>69191600000</v>
      </c>
      <c r="AB1856" s="2">
        <v>70161700000</v>
      </c>
      <c r="AC1856" s="2">
        <v>70941700000</v>
      </c>
      <c r="AD1856" s="2">
        <v>71641700000</v>
      </c>
      <c r="AE1856" s="2">
        <v>72281700000</v>
      </c>
      <c r="AF1856" s="2">
        <v>72951800000</v>
      </c>
      <c r="AG1856" s="2">
        <v>73731800000</v>
      </c>
    </row>
    <row r="1857" spans="1:33">
      <c r="A1857" s="115" t="s">
        <v>3576</v>
      </c>
      <c r="B1857" s="115" t="s">
        <v>19</v>
      </c>
      <c r="C1857" s="2">
        <v>308000000</v>
      </c>
      <c r="D1857" s="2">
        <v>312238000</v>
      </c>
      <c r="E1857" s="2">
        <v>325257000</v>
      </c>
      <c r="F1857" s="2">
        <v>328563000</v>
      </c>
      <c r="G1857" s="2">
        <v>335066000</v>
      </c>
      <c r="H1857" s="2">
        <v>341767000</v>
      </c>
      <c r="I1857" s="2">
        <v>346768000</v>
      </c>
      <c r="J1857" s="2">
        <v>349968000</v>
      </c>
      <c r="K1857" s="2">
        <v>352868000</v>
      </c>
      <c r="L1857" s="2">
        <v>355868000</v>
      </c>
      <c r="M1857" s="2">
        <v>359068000</v>
      </c>
      <c r="N1857" s="2">
        <v>362968000</v>
      </c>
      <c r="O1857" s="2">
        <v>367768000</v>
      </c>
      <c r="P1857" s="2">
        <v>371968000</v>
      </c>
      <c r="Q1857" s="2">
        <v>376769000</v>
      </c>
      <c r="R1857" s="2">
        <v>382669000</v>
      </c>
      <c r="S1857" s="2">
        <v>387969000</v>
      </c>
      <c r="T1857" s="2">
        <v>393070000</v>
      </c>
      <c r="U1857" s="2">
        <v>398570000</v>
      </c>
      <c r="V1857" s="2">
        <v>404270000</v>
      </c>
      <c r="W1857" s="2">
        <v>409771000</v>
      </c>
      <c r="X1857" s="2">
        <v>415771000</v>
      </c>
      <c r="Y1857" s="2">
        <v>421472000</v>
      </c>
      <c r="Z1857" s="2">
        <v>427872000</v>
      </c>
      <c r="AA1857" s="2">
        <v>433773000</v>
      </c>
      <c r="AB1857" s="2">
        <v>439973000</v>
      </c>
      <c r="AC1857" s="2">
        <v>445973000</v>
      </c>
      <c r="AD1857" s="2">
        <v>451374000</v>
      </c>
      <c r="AE1857" s="2">
        <v>456874000</v>
      </c>
      <c r="AF1857" s="2">
        <v>462775000</v>
      </c>
      <c r="AG1857" s="2">
        <v>469275000</v>
      </c>
    </row>
    <row r="1858" spans="1:33">
      <c r="A1858" s="115" t="s">
        <v>3577</v>
      </c>
      <c r="B1858" s="115" t="s">
        <v>19</v>
      </c>
      <c r="C1858" s="2">
        <v>952100000</v>
      </c>
      <c r="D1858" s="2">
        <v>968917000</v>
      </c>
      <c r="E1858" s="2">
        <v>1000180000</v>
      </c>
      <c r="F1858" s="2">
        <v>1004190000</v>
      </c>
      <c r="G1858" s="2">
        <v>1017200000</v>
      </c>
      <c r="H1858" s="2">
        <v>1034200000</v>
      </c>
      <c r="I1858" s="2">
        <v>1048210000</v>
      </c>
      <c r="J1858" s="2">
        <v>1058210000</v>
      </c>
      <c r="K1858" s="2">
        <v>1066210000</v>
      </c>
      <c r="L1858" s="2">
        <v>1074210000</v>
      </c>
      <c r="M1858" s="2">
        <v>1083200000</v>
      </c>
      <c r="N1858" s="2">
        <v>1095200000</v>
      </c>
      <c r="O1858" s="2">
        <v>1110210000</v>
      </c>
      <c r="P1858" s="2">
        <v>1124210000</v>
      </c>
      <c r="Q1858" s="2">
        <v>1140210000</v>
      </c>
      <c r="R1858" s="2">
        <v>1160210000</v>
      </c>
      <c r="S1858" s="2">
        <v>1177210000</v>
      </c>
      <c r="T1858" s="2">
        <v>1194210000</v>
      </c>
      <c r="U1858" s="2">
        <v>1212210000</v>
      </c>
      <c r="V1858" s="2">
        <v>1230210000</v>
      </c>
      <c r="W1858" s="2">
        <v>1248220000</v>
      </c>
      <c r="X1858" s="2">
        <v>1266220000</v>
      </c>
      <c r="Y1858" s="2">
        <v>1284220000</v>
      </c>
      <c r="Z1858" s="2">
        <v>1304220000</v>
      </c>
      <c r="AA1858" s="2">
        <v>1322220000</v>
      </c>
      <c r="AB1858" s="2">
        <v>1341220000</v>
      </c>
      <c r="AC1858" s="2">
        <v>1356220000</v>
      </c>
      <c r="AD1858" s="2">
        <v>1370220000</v>
      </c>
      <c r="AE1858" s="2">
        <v>1383220000</v>
      </c>
      <c r="AF1858" s="2">
        <v>1397230000</v>
      </c>
      <c r="AG1858" s="2">
        <v>1413230000</v>
      </c>
    </row>
    <row r="1859" spans="1:33">
      <c r="A1859" s="115" t="s">
        <v>3578</v>
      </c>
      <c r="B1859" s="115" t="s">
        <v>19</v>
      </c>
      <c r="C1859" s="115">
        <v>0</v>
      </c>
      <c r="D1859" s="115">
        <v>0</v>
      </c>
      <c r="E1859" s="115">
        <v>0</v>
      </c>
      <c r="F1859" s="115">
        <v>0</v>
      </c>
      <c r="G1859" s="115">
        <v>0</v>
      </c>
      <c r="H1859" s="115">
        <v>0</v>
      </c>
      <c r="I1859" s="115">
        <v>0</v>
      </c>
      <c r="J1859" s="115">
        <v>0</v>
      </c>
      <c r="K1859" s="115">
        <v>0</v>
      </c>
      <c r="L1859" s="115">
        <v>0</v>
      </c>
      <c r="M1859" s="115">
        <v>0</v>
      </c>
      <c r="N1859" s="115">
        <v>0</v>
      </c>
      <c r="O1859" s="115">
        <v>0</v>
      </c>
      <c r="P1859" s="115">
        <v>0</v>
      </c>
      <c r="Q1859" s="115">
        <v>0</v>
      </c>
      <c r="R1859" s="115">
        <v>0</v>
      </c>
      <c r="S1859" s="115">
        <v>0</v>
      </c>
      <c r="T1859" s="115">
        <v>0</v>
      </c>
      <c r="U1859" s="115">
        <v>0</v>
      </c>
      <c r="V1859" s="115">
        <v>0</v>
      </c>
      <c r="W1859" s="115">
        <v>0</v>
      </c>
      <c r="X1859" s="115">
        <v>0</v>
      </c>
      <c r="Y1859" s="115">
        <v>0</v>
      </c>
      <c r="Z1859" s="115">
        <v>0</v>
      </c>
      <c r="AA1859" s="115">
        <v>0</v>
      </c>
      <c r="AB1859" s="115">
        <v>0</v>
      </c>
      <c r="AC1859" s="115">
        <v>0</v>
      </c>
      <c r="AD1859" s="115">
        <v>0</v>
      </c>
      <c r="AE1859" s="115">
        <v>0</v>
      </c>
      <c r="AF1859" s="115">
        <v>0</v>
      </c>
      <c r="AG1859" s="115">
        <v>0</v>
      </c>
    </row>
    <row r="1860" spans="1:33">
      <c r="A1860" s="115" t="s">
        <v>3579</v>
      </c>
      <c r="B1860" s="115" t="s">
        <v>19</v>
      </c>
      <c r="C1860" s="115">
        <v>0</v>
      </c>
      <c r="D1860" s="115">
        <v>0</v>
      </c>
      <c r="E1860" s="115">
        <v>0</v>
      </c>
      <c r="F1860" s="115">
        <v>0</v>
      </c>
      <c r="G1860" s="115">
        <v>0</v>
      </c>
      <c r="H1860" s="115">
        <v>0</v>
      </c>
      <c r="I1860" s="115">
        <v>0</v>
      </c>
      <c r="J1860" s="115">
        <v>0</v>
      </c>
      <c r="K1860" s="115">
        <v>0</v>
      </c>
      <c r="L1860" s="115">
        <v>0</v>
      </c>
      <c r="M1860" s="115">
        <v>0</v>
      </c>
      <c r="N1860" s="115">
        <v>0</v>
      </c>
      <c r="O1860" s="115">
        <v>0</v>
      </c>
      <c r="P1860" s="115">
        <v>0</v>
      </c>
      <c r="Q1860" s="115">
        <v>0</v>
      </c>
      <c r="R1860" s="115">
        <v>0</v>
      </c>
      <c r="S1860" s="115">
        <v>0</v>
      </c>
      <c r="T1860" s="115">
        <v>0</v>
      </c>
      <c r="U1860" s="115">
        <v>0</v>
      </c>
      <c r="V1860" s="115">
        <v>0</v>
      </c>
      <c r="W1860" s="115">
        <v>0</v>
      </c>
      <c r="X1860" s="115">
        <v>0</v>
      </c>
      <c r="Y1860" s="115">
        <v>0</v>
      </c>
      <c r="Z1860" s="115">
        <v>0</v>
      </c>
      <c r="AA1860" s="115">
        <v>0</v>
      </c>
      <c r="AB1860" s="115">
        <v>0</v>
      </c>
      <c r="AC1860" s="115">
        <v>0</v>
      </c>
      <c r="AD1860" s="115">
        <v>0</v>
      </c>
      <c r="AE1860" s="115">
        <v>0</v>
      </c>
      <c r="AF1860" s="115">
        <v>0</v>
      </c>
      <c r="AG1860" s="115">
        <v>0</v>
      </c>
    </row>
    <row r="1861" spans="1:33">
      <c r="A1861" s="115" t="s">
        <v>3580</v>
      </c>
      <c r="B1861" s="115" t="s">
        <v>19</v>
      </c>
      <c r="C1861" s="115">
        <v>0</v>
      </c>
      <c r="D1861" s="115">
        <v>0</v>
      </c>
      <c r="E1861" s="115">
        <v>0</v>
      </c>
      <c r="F1861" s="115">
        <v>0</v>
      </c>
      <c r="G1861" s="115">
        <v>0</v>
      </c>
      <c r="H1861" s="115">
        <v>0</v>
      </c>
      <c r="I1861" s="115">
        <v>0</v>
      </c>
      <c r="J1861" s="115">
        <v>0</v>
      </c>
      <c r="K1861" s="115">
        <v>0</v>
      </c>
      <c r="L1861" s="115">
        <v>0</v>
      </c>
      <c r="M1861" s="115">
        <v>0</v>
      </c>
      <c r="N1861" s="115">
        <v>0</v>
      </c>
      <c r="O1861" s="115">
        <v>0</v>
      </c>
      <c r="P1861" s="115">
        <v>0</v>
      </c>
      <c r="Q1861" s="115">
        <v>0</v>
      </c>
      <c r="R1861" s="115">
        <v>0</v>
      </c>
      <c r="S1861" s="115">
        <v>0</v>
      </c>
      <c r="T1861" s="115">
        <v>0</v>
      </c>
      <c r="U1861" s="115">
        <v>0</v>
      </c>
      <c r="V1861" s="115">
        <v>0</v>
      </c>
      <c r="W1861" s="115">
        <v>0</v>
      </c>
      <c r="X1861" s="115">
        <v>0</v>
      </c>
      <c r="Y1861" s="115">
        <v>0</v>
      </c>
      <c r="Z1861" s="115">
        <v>0</v>
      </c>
      <c r="AA1861" s="115">
        <v>0</v>
      </c>
      <c r="AB1861" s="115">
        <v>0</v>
      </c>
      <c r="AC1861" s="115">
        <v>0</v>
      </c>
      <c r="AD1861" s="115">
        <v>0</v>
      </c>
      <c r="AE1861" s="115">
        <v>0</v>
      </c>
      <c r="AF1861" s="115">
        <v>0</v>
      </c>
      <c r="AG1861" s="115">
        <v>0</v>
      </c>
    </row>
    <row r="1862" spans="1:33">
      <c r="A1862" s="115" t="s">
        <v>3581</v>
      </c>
      <c r="B1862" s="115" t="s">
        <v>19</v>
      </c>
      <c r="C1862" s="115">
        <v>0</v>
      </c>
      <c r="D1862" s="115">
        <v>0</v>
      </c>
      <c r="E1862" s="115">
        <v>0</v>
      </c>
      <c r="F1862" s="115">
        <v>0</v>
      </c>
      <c r="G1862" s="115">
        <v>0</v>
      </c>
      <c r="H1862" s="115">
        <v>0</v>
      </c>
      <c r="I1862" s="115">
        <v>0</v>
      </c>
      <c r="J1862" s="115">
        <v>0</v>
      </c>
      <c r="K1862" s="115">
        <v>0</v>
      </c>
      <c r="L1862" s="115">
        <v>0</v>
      </c>
      <c r="M1862" s="115">
        <v>0</v>
      </c>
      <c r="N1862" s="115">
        <v>0</v>
      </c>
      <c r="O1862" s="115">
        <v>0</v>
      </c>
      <c r="P1862" s="115">
        <v>0</v>
      </c>
      <c r="Q1862" s="115">
        <v>0</v>
      </c>
      <c r="R1862" s="115">
        <v>0</v>
      </c>
      <c r="S1862" s="115">
        <v>0</v>
      </c>
      <c r="T1862" s="115">
        <v>0</v>
      </c>
      <c r="U1862" s="115">
        <v>0</v>
      </c>
      <c r="V1862" s="115">
        <v>0</v>
      </c>
      <c r="W1862" s="115">
        <v>0</v>
      </c>
      <c r="X1862" s="115">
        <v>0</v>
      </c>
      <c r="Y1862" s="115">
        <v>0</v>
      </c>
      <c r="Z1862" s="115">
        <v>0</v>
      </c>
      <c r="AA1862" s="115">
        <v>0</v>
      </c>
      <c r="AB1862" s="115">
        <v>0</v>
      </c>
      <c r="AC1862" s="115">
        <v>0</v>
      </c>
      <c r="AD1862" s="115">
        <v>0</v>
      </c>
      <c r="AE1862" s="115">
        <v>0</v>
      </c>
      <c r="AF1862" s="115">
        <v>0</v>
      </c>
      <c r="AG1862" s="115">
        <v>0</v>
      </c>
    </row>
    <row r="1863" spans="1:33">
      <c r="A1863" s="115" t="s">
        <v>3582</v>
      </c>
      <c r="B1863" s="115" t="s">
        <v>19</v>
      </c>
      <c r="C1863" s="2">
        <v>908600000</v>
      </c>
      <c r="D1863" s="2">
        <v>917204000</v>
      </c>
      <c r="E1863" s="2">
        <v>965527000</v>
      </c>
      <c r="F1863" s="2">
        <v>983039000</v>
      </c>
      <c r="G1863" s="2">
        <v>1009250000</v>
      </c>
      <c r="H1863" s="2">
        <v>1033260000</v>
      </c>
      <c r="I1863" s="2">
        <v>1049260000</v>
      </c>
      <c r="J1863" s="2">
        <v>1060260000</v>
      </c>
      <c r="K1863" s="2">
        <v>1069270000</v>
      </c>
      <c r="L1863" s="2">
        <v>1078270000</v>
      </c>
      <c r="M1863" s="2">
        <v>1089270000</v>
      </c>
      <c r="N1863" s="2">
        <v>1101270000</v>
      </c>
      <c r="O1863" s="2">
        <v>1115270000</v>
      </c>
      <c r="P1863" s="2">
        <v>1126270000</v>
      </c>
      <c r="Q1863" s="2">
        <v>1138280000</v>
      </c>
      <c r="R1863" s="2">
        <v>1155280000</v>
      </c>
      <c r="S1863" s="2">
        <v>1169280000</v>
      </c>
      <c r="T1863" s="2">
        <v>1183280000</v>
      </c>
      <c r="U1863" s="2">
        <v>1198290000</v>
      </c>
      <c r="V1863" s="2">
        <v>1214290000</v>
      </c>
      <c r="W1863" s="2">
        <v>1229290000</v>
      </c>
      <c r="X1863" s="2">
        <v>1247300000</v>
      </c>
      <c r="Y1863" s="2">
        <v>1264300000</v>
      </c>
      <c r="Z1863" s="2">
        <v>1283300000</v>
      </c>
      <c r="AA1863" s="2">
        <v>1301310000</v>
      </c>
      <c r="AB1863" s="2">
        <v>1320310000</v>
      </c>
      <c r="AC1863" s="2">
        <v>1340310000</v>
      </c>
      <c r="AD1863" s="2">
        <v>1359320000</v>
      </c>
      <c r="AE1863" s="2">
        <v>1380320000</v>
      </c>
      <c r="AF1863" s="2">
        <v>1403330000</v>
      </c>
      <c r="AG1863" s="2">
        <v>1427330000</v>
      </c>
    </row>
    <row r="1864" spans="1:33">
      <c r="A1864" s="115" t="s">
        <v>3583</v>
      </c>
      <c r="B1864" s="115" t="s">
        <v>19</v>
      </c>
      <c r="C1864" s="2">
        <v>8936000000</v>
      </c>
      <c r="D1864" s="2">
        <v>9021000000</v>
      </c>
      <c r="E1864" s="2">
        <v>9496230000</v>
      </c>
      <c r="F1864" s="2">
        <v>9668350000</v>
      </c>
      <c r="G1864" s="2">
        <v>9925430000</v>
      </c>
      <c r="H1864" s="2">
        <v>10162500000</v>
      </c>
      <c r="I1864" s="2">
        <v>10322600000</v>
      </c>
      <c r="J1864" s="2">
        <v>10422600000</v>
      </c>
      <c r="K1864" s="2">
        <v>10512600000</v>
      </c>
      <c r="L1864" s="2">
        <v>10602600000</v>
      </c>
      <c r="M1864" s="2">
        <v>10712600000</v>
      </c>
      <c r="N1864" s="2">
        <v>10832600000</v>
      </c>
      <c r="O1864" s="2">
        <v>10962700000</v>
      </c>
      <c r="P1864" s="2">
        <v>11072700000</v>
      </c>
      <c r="Q1864" s="2">
        <v>11202700000</v>
      </c>
      <c r="R1864" s="2">
        <v>11362700000</v>
      </c>
      <c r="S1864" s="2">
        <v>11502800000</v>
      </c>
      <c r="T1864" s="2">
        <v>11642800000</v>
      </c>
      <c r="U1864" s="2">
        <v>11792800000</v>
      </c>
      <c r="V1864" s="2">
        <v>11942800000</v>
      </c>
      <c r="W1864" s="2">
        <v>12092900000</v>
      </c>
      <c r="X1864" s="2">
        <v>12272900000</v>
      </c>
      <c r="Y1864" s="2">
        <v>12432900000</v>
      </c>
      <c r="Z1864" s="2">
        <v>12623000000</v>
      </c>
      <c r="AA1864" s="2">
        <v>12793000000</v>
      </c>
      <c r="AB1864" s="2">
        <v>12983000000</v>
      </c>
      <c r="AC1864" s="2">
        <v>13183100000</v>
      </c>
      <c r="AD1864" s="2">
        <v>13373100000</v>
      </c>
      <c r="AE1864" s="2">
        <v>13583200000</v>
      </c>
      <c r="AF1864" s="2">
        <v>13803200000</v>
      </c>
      <c r="AG1864" s="2">
        <v>14033200000</v>
      </c>
    </row>
    <row r="1865" spans="1:33">
      <c r="A1865" s="115" t="s">
        <v>3584</v>
      </c>
      <c r="B1865" s="115" t="s">
        <v>19</v>
      </c>
      <c r="C1865" s="2">
        <v>893700000</v>
      </c>
      <c r="D1865" s="2">
        <v>902200000</v>
      </c>
      <c r="E1865" s="2">
        <v>949723000</v>
      </c>
      <c r="F1865" s="2">
        <v>966935000</v>
      </c>
      <c r="G1865" s="2">
        <v>992643000</v>
      </c>
      <c r="H1865" s="2">
        <v>1016250000</v>
      </c>
      <c r="I1865" s="2">
        <v>1032260000</v>
      </c>
      <c r="J1865" s="2">
        <v>1042260000</v>
      </c>
      <c r="K1865" s="2">
        <v>1051260000</v>
      </c>
      <c r="L1865" s="2">
        <v>1061260000</v>
      </c>
      <c r="M1865" s="2">
        <v>1071260000</v>
      </c>
      <c r="N1865" s="2">
        <v>1083260000</v>
      </c>
      <c r="O1865" s="2">
        <v>1097270000</v>
      </c>
      <c r="P1865" s="2">
        <v>1108270000</v>
      </c>
      <c r="Q1865" s="2">
        <v>1120270000</v>
      </c>
      <c r="R1865" s="2">
        <v>1136270000</v>
      </c>
      <c r="S1865" s="2">
        <v>1150280000</v>
      </c>
      <c r="T1865" s="2">
        <v>1164280000</v>
      </c>
      <c r="U1865" s="2">
        <v>1179280000</v>
      </c>
      <c r="V1865" s="2">
        <v>1194280000</v>
      </c>
      <c r="W1865" s="2">
        <v>1209290000</v>
      </c>
      <c r="X1865" s="2">
        <v>1227290000</v>
      </c>
      <c r="Y1865" s="2">
        <v>1244290000</v>
      </c>
      <c r="Z1865" s="2">
        <v>1262300000</v>
      </c>
      <c r="AA1865" s="2">
        <v>1280300000</v>
      </c>
      <c r="AB1865" s="2">
        <v>1298300000</v>
      </c>
      <c r="AC1865" s="2">
        <v>1318310000</v>
      </c>
      <c r="AD1865" s="2">
        <v>1337310000</v>
      </c>
      <c r="AE1865" s="2">
        <v>1358320000</v>
      </c>
      <c r="AF1865" s="2">
        <v>1380320000</v>
      </c>
      <c r="AG1865" s="2">
        <v>1403320000</v>
      </c>
    </row>
    <row r="1866" spans="1:33">
      <c r="A1866" s="115" t="s">
        <v>3585</v>
      </c>
      <c r="B1866" s="115" t="s">
        <v>19</v>
      </c>
      <c r="C1866" s="2">
        <v>87720000</v>
      </c>
      <c r="D1866" s="2">
        <v>88549700</v>
      </c>
      <c r="E1866" s="2">
        <v>93221900</v>
      </c>
      <c r="F1866" s="2">
        <v>94913100</v>
      </c>
      <c r="G1866" s="2">
        <v>97433900</v>
      </c>
      <c r="H1866" s="2">
        <v>99754700</v>
      </c>
      <c r="I1866" s="2">
        <v>101325000</v>
      </c>
      <c r="J1866" s="2">
        <v>102326000</v>
      </c>
      <c r="K1866" s="2">
        <v>103226000</v>
      </c>
      <c r="L1866" s="2">
        <v>104126000</v>
      </c>
      <c r="M1866" s="2">
        <v>105126000</v>
      </c>
      <c r="N1866" s="2">
        <v>106326000</v>
      </c>
      <c r="O1866" s="2">
        <v>107626000</v>
      </c>
      <c r="P1866" s="2">
        <v>108726000</v>
      </c>
      <c r="Q1866" s="2">
        <v>109927000</v>
      </c>
      <c r="R1866" s="2">
        <v>111527000</v>
      </c>
      <c r="S1866" s="2">
        <v>112927000</v>
      </c>
      <c r="T1866" s="2">
        <v>114227000</v>
      </c>
      <c r="U1866" s="2">
        <v>115728000</v>
      </c>
      <c r="V1866" s="2">
        <v>117228000</v>
      </c>
      <c r="W1866" s="2">
        <v>118728000</v>
      </c>
      <c r="X1866" s="2">
        <v>120428000</v>
      </c>
      <c r="Y1866" s="2">
        <v>122129000</v>
      </c>
      <c r="Z1866" s="2">
        <v>123829000</v>
      </c>
      <c r="AA1866" s="2">
        <v>125630000</v>
      </c>
      <c r="AB1866" s="2">
        <v>127430000</v>
      </c>
      <c r="AC1866" s="2">
        <v>129430000</v>
      </c>
      <c r="AD1866" s="2">
        <v>131231000</v>
      </c>
      <c r="AE1866" s="2">
        <v>133331000</v>
      </c>
      <c r="AF1866" s="2">
        <v>135431000</v>
      </c>
      <c r="AG1866" s="2">
        <v>137732000</v>
      </c>
    </row>
    <row r="1867" spans="1:33">
      <c r="A1867" s="115" t="s">
        <v>3586</v>
      </c>
      <c r="B1867" s="115" t="s">
        <v>19</v>
      </c>
      <c r="C1867" s="2">
        <v>82860000</v>
      </c>
      <c r="D1867" s="2">
        <v>83638600</v>
      </c>
      <c r="E1867" s="2">
        <v>88050700</v>
      </c>
      <c r="F1867" s="2">
        <v>89651800</v>
      </c>
      <c r="G1867" s="2">
        <v>92032600</v>
      </c>
      <c r="H1867" s="2">
        <v>94223400</v>
      </c>
      <c r="I1867" s="2">
        <v>95713800</v>
      </c>
      <c r="J1867" s="2">
        <v>96654100</v>
      </c>
      <c r="K1867" s="2">
        <v>97494200</v>
      </c>
      <c r="L1867" s="2">
        <v>98354300</v>
      </c>
      <c r="M1867" s="2">
        <v>99324200</v>
      </c>
      <c r="N1867" s="2">
        <v>100424000</v>
      </c>
      <c r="O1867" s="2">
        <v>101725000</v>
      </c>
      <c r="P1867" s="2">
        <v>102725000</v>
      </c>
      <c r="Q1867" s="2">
        <v>103825000</v>
      </c>
      <c r="R1867" s="2">
        <v>105325000</v>
      </c>
      <c r="S1867" s="2">
        <v>106626000</v>
      </c>
      <c r="T1867" s="2">
        <v>107926000</v>
      </c>
      <c r="U1867" s="2">
        <v>109326000</v>
      </c>
      <c r="V1867" s="2">
        <v>110726000</v>
      </c>
      <c r="W1867" s="2">
        <v>112127000</v>
      </c>
      <c r="X1867" s="2">
        <v>113827000</v>
      </c>
      <c r="Y1867" s="2">
        <v>115327000</v>
      </c>
      <c r="Z1867" s="2">
        <v>117028000</v>
      </c>
      <c r="AA1867" s="2">
        <v>118628000</v>
      </c>
      <c r="AB1867" s="2">
        <v>120428000</v>
      </c>
      <c r="AC1867" s="2">
        <v>122229000</v>
      </c>
      <c r="AD1867" s="2">
        <v>124029000</v>
      </c>
      <c r="AE1867" s="2">
        <v>125929000</v>
      </c>
      <c r="AF1867" s="2">
        <v>127930000</v>
      </c>
      <c r="AG1867" s="2">
        <v>130130000</v>
      </c>
    </row>
    <row r="1868" spans="1:33">
      <c r="A1868" s="115" t="s">
        <v>3587</v>
      </c>
      <c r="B1868" s="115" t="s">
        <v>19</v>
      </c>
      <c r="C1868" s="2">
        <v>2763000</v>
      </c>
      <c r="D1868" s="2">
        <v>2789620</v>
      </c>
      <c r="E1868" s="2">
        <v>2936690</v>
      </c>
      <c r="F1868" s="2">
        <v>2989730</v>
      </c>
      <c r="G1868" s="2">
        <v>3069750</v>
      </c>
      <c r="H1868" s="2">
        <v>3142780</v>
      </c>
      <c r="I1868" s="2">
        <v>3191790</v>
      </c>
      <c r="J1868" s="2">
        <v>3223800</v>
      </c>
      <c r="K1868" s="2">
        <v>3251810</v>
      </c>
      <c r="L1868" s="2">
        <v>3279810</v>
      </c>
      <c r="M1868" s="2">
        <v>3312810</v>
      </c>
      <c r="N1868" s="2">
        <v>3349810</v>
      </c>
      <c r="O1868" s="2">
        <v>3391820</v>
      </c>
      <c r="P1868" s="2">
        <v>3425830</v>
      </c>
      <c r="Q1868" s="2">
        <v>3462840</v>
      </c>
      <c r="R1868" s="2">
        <v>3513840</v>
      </c>
      <c r="S1868" s="2">
        <v>3557850</v>
      </c>
      <c r="T1868" s="2">
        <v>3598870</v>
      </c>
      <c r="U1868" s="2">
        <v>3645870</v>
      </c>
      <c r="V1868" s="2">
        <v>3692880</v>
      </c>
      <c r="W1868" s="2">
        <v>3738890</v>
      </c>
      <c r="X1868" s="2">
        <v>3794900</v>
      </c>
      <c r="Y1868" s="2">
        <v>3845910</v>
      </c>
      <c r="Z1868" s="2">
        <v>3901920</v>
      </c>
      <c r="AA1868" s="2">
        <v>3956930</v>
      </c>
      <c r="AB1868" s="2">
        <v>4014940</v>
      </c>
      <c r="AC1868" s="2">
        <v>4076950</v>
      </c>
      <c r="AD1868" s="2">
        <v>4134960</v>
      </c>
      <c r="AE1868" s="2">
        <v>4198980</v>
      </c>
      <c r="AF1868" s="2">
        <v>4266990</v>
      </c>
      <c r="AG1868" s="2">
        <v>4340000</v>
      </c>
    </row>
    <row r="1869" spans="1:33">
      <c r="A1869" s="115" t="s">
        <v>3588</v>
      </c>
      <c r="B1869" s="115" t="s">
        <v>19</v>
      </c>
      <c r="C1869" s="2">
        <v>43120000</v>
      </c>
      <c r="D1869" s="2">
        <v>43519700</v>
      </c>
      <c r="E1869" s="2">
        <v>45820800</v>
      </c>
      <c r="F1869" s="2">
        <v>46651400</v>
      </c>
      <c r="G1869" s="2">
        <v>47891700</v>
      </c>
      <c r="H1869" s="2">
        <v>49032200</v>
      </c>
      <c r="I1869" s="2">
        <v>49802400</v>
      </c>
      <c r="J1869" s="2">
        <v>50292500</v>
      </c>
      <c r="K1869" s="2">
        <v>50732600</v>
      </c>
      <c r="L1869" s="2">
        <v>51182600</v>
      </c>
      <c r="M1869" s="2">
        <v>51682600</v>
      </c>
      <c r="N1869" s="2">
        <v>52272700</v>
      </c>
      <c r="O1869" s="2">
        <v>52912800</v>
      </c>
      <c r="P1869" s="2">
        <v>53442900</v>
      </c>
      <c r="Q1869" s="2">
        <v>54033100</v>
      </c>
      <c r="R1869" s="2">
        <v>54823100</v>
      </c>
      <c r="S1869" s="2">
        <v>55513300</v>
      </c>
      <c r="T1869" s="2">
        <v>56163500</v>
      </c>
      <c r="U1869" s="2">
        <v>56883600</v>
      </c>
      <c r="V1869" s="2">
        <v>57623700</v>
      </c>
      <c r="W1869" s="2">
        <v>58333900</v>
      </c>
      <c r="X1869" s="2">
        <v>59214000</v>
      </c>
      <c r="Y1869" s="2">
        <v>60004200</v>
      </c>
      <c r="Z1869" s="2">
        <v>60884300</v>
      </c>
      <c r="AA1869" s="2">
        <v>61744500</v>
      </c>
      <c r="AB1869" s="2">
        <v>62644700</v>
      </c>
      <c r="AC1869" s="2">
        <v>63614900</v>
      </c>
      <c r="AD1869" s="2">
        <v>64525000</v>
      </c>
      <c r="AE1869" s="2">
        <v>65515200</v>
      </c>
      <c r="AF1869" s="2">
        <v>66585500</v>
      </c>
      <c r="AG1869" s="2">
        <v>67715600</v>
      </c>
    </row>
    <row r="1870" spans="1:33">
      <c r="A1870" s="115" t="s">
        <v>3589</v>
      </c>
      <c r="B1870" s="115" t="s">
        <v>19</v>
      </c>
      <c r="C1870" s="2">
        <v>23590000</v>
      </c>
      <c r="D1870" s="2">
        <v>23815300</v>
      </c>
      <c r="E1870" s="2">
        <v>25065900</v>
      </c>
      <c r="F1870" s="2">
        <v>25526200</v>
      </c>
      <c r="G1870" s="2">
        <v>26206400</v>
      </c>
      <c r="H1870" s="2">
        <v>26826700</v>
      </c>
      <c r="I1870" s="2">
        <v>27246800</v>
      </c>
      <c r="J1870" s="2">
        <v>27516900</v>
      </c>
      <c r="K1870" s="2">
        <v>27756900</v>
      </c>
      <c r="L1870" s="2">
        <v>27996900</v>
      </c>
      <c r="M1870" s="2">
        <v>28276900</v>
      </c>
      <c r="N1870" s="2">
        <v>28596900</v>
      </c>
      <c r="O1870" s="2">
        <v>28947000</v>
      </c>
      <c r="P1870" s="2">
        <v>29237100</v>
      </c>
      <c r="Q1870" s="2">
        <v>29557100</v>
      </c>
      <c r="R1870" s="2">
        <v>29997200</v>
      </c>
      <c r="S1870" s="2">
        <v>30367300</v>
      </c>
      <c r="T1870" s="2">
        <v>30727400</v>
      </c>
      <c r="U1870" s="2">
        <v>31117400</v>
      </c>
      <c r="V1870" s="2">
        <v>31527500</v>
      </c>
      <c r="W1870" s="2">
        <v>31917600</v>
      </c>
      <c r="X1870" s="2">
        <v>32397700</v>
      </c>
      <c r="Y1870" s="2">
        <v>32827800</v>
      </c>
      <c r="Z1870" s="2">
        <v>33307800</v>
      </c>
      <c r="AA1870" s="2">
        <v>33777900</v>
      </c>
      <c r="AB1870" s="2">
        <v>34268000</v>
      </c>
      <c r="AC1870" s="2">
        <v>34808100</v>
      </c>
      <c r="AD1870" s="2">
        <v>35298200</v>
      </c>
      <c r="AE1870" s="2">
        <v>35848300</v>
      </c>
      <c r="AF1870" s="2">
        <v>36428500</v>
      </c>
      <c r="AG1870" s="2">
        <v>37048600</v>
      </c>
    </row>
    <row r="1871" spans="1:33">
      <c r="A1871" s="115" t="s">
        <v>3590</v>
      </c>
      <c r="B1871" s="115" t="s">
        <v>19</v>
      </c>
      <c r="C1871" s="115">
        <v>0</v>
      </c>
      <c r="D1871" s="115">
        <v>0</v>
      </c>
      <c r="E1871" s="115">
        <v>0</v>
      </c>
      <c r="F1871" s="115">
        <v>0</v>
      </c>
      <c r="G1871" s="115">
        <v>0</v>
      </c>
      <c r="H1871" s="115">
        <v>0</v>
      </c>
      <c r="I1871" s="115">
        <v>0</v>
      </c>
      <c r="J1871" s="115">
        <v>0</v>
      </c>
      <c r="K1871" s="115">
        <v>0</v>
      </c>
      <c r="L1871" s="115">
        <v>0</v>
      </c>
      <c r="M1871" s="115">
        <v>0</v>
      </c>
      <c r="N1871" s="115">
        <v>0</v>
      </c>
      <c r="O1871" s="115">
        <v>0</v>
      </c>
      <c r="P1871" s="115">
        <v>0</v>
      </c>
      <c r="Q1871" s="115">
        <v>0</v>
      </c>
      <c r="R1871" s="115">
        <v>0</v>
      </c>
      <c r="S1871" s="115">
        <v>0</v>
      </c>
      <c r="T1871" s="115">
        <v>0</v>
      </c>
      <c r="U1871" s="115">
        <v>0</v>
      </c>
      <c r="V1871" s="115">
        <v>0</v>
      </c>
      <c r="W1871" s="115">
        <v>0</v>
      </c>
      <c r="X1871" s="115">
        <v>0</v>
      </c>
      <c r="Y1871" s="115">
        <v>0</v>
      </c>
      <c r="Z1871" s="115">
        <v>0</v>
      </c>
      <c r="AA1871" s="115">
        <v>0</v>
      </c>
      <c r="AB1871" s="115">
        <v>0</v>
      </c>
      <c r="AC1871" s="115">
        <v>0</v>
      </c>
      <c r="AD1871" s="115">
        <v>0</v>
      </c>
      <c r="AE1871" s="115">
        <v>0</v>
      </c>
      <c r="AF1871" s="115">
        <v>0</v>
      </c>
      <c r="AG1871" s="115">
        <v>0</v>
      </c>
    </row>
    <row r="1872" spans="1:33">
      <c r="A1872" s="115" t="s">
        <v>3591</v>
      </c>
      <c r="B1872" s="115" t="s">
        <v>19</v>
      </c>
      <c r="C1872" s="115">
        <v>0</v>
      </c>
      <c r="D1872" s="115">
        <v>0</v>
      </c>
      <c r="E1872" s="115">
        <v>0</v>
      </c>
      <c r="F1872" s="115">
        <v>0</v>
      </c>
      <c r="G1872" s="115">
        <v>0</v>
      </c>
      <c r="H1872" s="115">
        <v>0</v>
      </c>
      <c r="I1872" s="115">
        <v>0</v>
      </c>
      <c r="J1872" s="115">
        <v>0</v>
      </c>
      <c r="K1872" s="115">
        <v>0</v>
      </c>
      <c r="L1872" s="115">
        <v>0</v>
      </c>
      <c r="M1872" s="115">
        <v>0</v>
      </c>
      <c r="N1872" s="115">
        <v>0</v>
      </c>
      <c r="O1872" s="115">
        <v>0</v>
      </c>
      <c r="P1872" s="115">
        <v>0</v>
      </c>
      <c r="Q1872" s="115">
        <v>0</v>
      </c>
      <c r="R1872" s="115">
        <v>0</v>
      </c>
      <c r="S1872" s="115">
        <v>0</v>
      </c>
      <c r="T1872" s="115">
        <v>0</v>
      </c>
      <c r="U1872" s="115">
        <v>0</v>
      </c>
      <c r="V1872" s="115">
        <v>0</v>
      </c>
      <c r="W1872" s="115">
        <v>0</v>
      </c>
      <c r="X1872" s="115">
        <v>0</v>
      </c>
      <c r="Y1872" s="115">
        <v>0</v>
      </c>
      <c r="Z1872" s="115">
        <v>0</v>
      </c>
      <c r="AA1872" s="115">
        <v>0</v>
      </c>
      <c r="AB1872" s="115">
        <v>0</v>
      </c>
      <c r="AC1872" s="115">
        <v>0</v>
      </c>
      <c r="AD1872" s="115">
        <v>0</v>
      </c>
      <c r="AE1872" s="115">
        <v>0</v>
      </c>
      <c r="AF1872" s="115">
        <v>0</v>
      </c>
      <c r="AG1872" s="115">
        <v>0</v>
      </c>
    </row>
    <row r="1873" spans="1:33">
      <c r="A1873" s="115" t="s">
        <v>3592</v>
      </c>
      <c r="B1873" s="115" t="s">
        <v>19</v>
      </c>
      <c r="C1873" s="115">
        <v>0</v>
      </c>
      <c r="D1873" s="115">
        <v>0</v>
      </c>
      <c r="E1873" s="115">
        <v>0</v>
      </c>
      <c r="F1873" s="115">
        <v>0</v>
      </c>
      <c r="G1873" s="115">
        <v>0</v>
      </c>
      <c r="H1873" s="115">
        <v>0</v>
      </c>
      <c r="I1873" s="115">
        <v>0</v>
      </c>
      <c r="J1873" s="115">
        <v>0</v>
      </c>
      <c r="K1873" s="115">
        <v>0</v>
      </c>
      <c r="L1873" s="115">
        <v>0</v>
      </c>
      <c r="M1873" s="115">
        <v>0</v>
      </c>
      <c r="N1873" s="115">
        <v>0</v>
      </c>
      <c r="O1873" s="115">
        <v>0</v>
      </c>
      <c r="P1873" s="115">
        <v>0</v>
      </c>
      <c r="Q1873" s="115">
        <v>0</v>
      </c>
      <c r="R1873" s="115">
        <v>0</v>
      </c>
      <c r="S1873" s="115">
        <v>0</v>
      </c>
      <c r="T1873" s="115">
        <v>0</v>
      </c>
      <c r="U1873" s="115">
        <v>0</v>
      </c>
      <c r="V1873" s="115">
        <v>0</v>
      </c>
      <c r="W1873" s="115">
        <v>0</v>
      </c>
      <c r="X1873" s="115">
        <v>0</v>
      </c>
      <c r="Y1873" s="115">
        <v>0</v>
      </c>
      <c r="Z1873" s="115">
        <v>0</v>
      </c>
      <c r="AA1873" s="115">
        <v>0</v>
      </c>
      <c r="AB1873" s="115">
        <v>0</v>
      </c>
      <c r="AC1873" s="115">
        <v>0</v>
      </c>
      <c r="AD1873" s="115">
        <v>0</v>
      </c>
      <c r="AE1873" s="115">
        <v>0</v>
      </c>
      <c r="AF1873" s="115">
        <v>0</v>
      </c>
      <c r="AG1873" s="115">
        <v>0</v>
      </c>
    </row>
    <row r="1874" spans="1:33">
      <c r="A1874" s="115" t="s">
        <v>3593</v>
      </c>
      <c r="B1874" s="115" t="s">
        <v>19</v>
      </c>
      <c r="C1874" s="115">
        <v>0</v>
      </c>
      <c r="D1874" s="115">
        <v>0</v>
      </c>
      <c r="E1874" s="115">
        <v>0</v>
      </c>
      <c r="F1874" s="115">
        <v>0</v>
      </c>
      <c r="G1874" s="115">
        <v>0</v>
      </c>
      <c r="H1874" s="115">
        <v>0</v>
      </c>
      <c r="I1874" s="115">
        <v>0</v>
      </c>
      <c r="J1874" s="115">
        <v>0</v>
      </c>
      <c r="K1874" s="115">
        <v>0</v>
      </c>
      <c r="L1874" s="115">
        <v>0</v>
      </c>
      <c r="M1874" s="115">
        <v>0</v>
      </c>
      <c r="N1874" s="115">
        <v>0</v>
      </c>
      <c r="O1874" s="115">
        <v>0</v>
      </c>
      <c r="P1874" s="115">
        <v>0</v>
      </c>
      <c r="Q1874" s="115">
        <v>0</v>
      </c>
      <c r="R1874" s="115">
        <v>0</v>
      </c>
      <c r="S1874" s="115">
        <v>0</v>
      </c>
      <c r="T1874" s="115">
        <v>0</v>
      </c>
      <c r="U1874" s="115">
        <v>0</v>
      </c>
      <c r="V1874" s="115">
        <v>0</v>
      </c>
      <c r="W1874" s="115">
        <v>0</v>
      </c>
      <c r="X1874" s="115">
        <v>0</v>
      </c>
      <c r="Y1874" s="115">
        <v>0</v>
      </c>
      <c r="Z1874" s="115">
        <v>0</v>
      </c>
      <c r="AA1874" s="115">
        <v>0</v>
      </c>
      <c r="AB1874" s="115">
        <v>0</v>
      </c>
      <c r="AC1874" s="115">
        <v>0</v>
      </c>
      <c r="AD1874" s="115">
        <v>0</v>
      </c>
      <c r="AE1874" s="115">
        <v>0</v>
      </c>
      <c r="AF1874" s="115">
        <v>0</v>
      </c>
      <c r="AG1874" s="115">
        <v>0</v>
      </c>
    </row>
    <row r="1875" spans="1:33">
      <c r="A1875" s="115" t="s">
        <v>3594</v>
      </c>
      <c r="B1875" s="115" t="s">
        <v>19</v>
      </c>
      <c r="C1875" s="2">
        <v>271000000</v>
      </c>
      <c r="D1875" s="2">
        <v>273517000</v>
      </c>
      <c r="E1875" s="2">
        <v>288028000</v>
      </c>
      <c r="F1875" s="2">
        <v>293230000</v>
      </c>
      <c r="G1875" s="2">
        <v>301031000</v>
      </c>
      <c r="H1875" s="2">
        <v>308132000</v>
      </c>
      <c r="I1875" s="2">
        <v>313032000</v>
      </c>
      <c r="J1875" s="2">
        <v>316133000</v>
      </c>
      <c r="K1875" s="2">
        <v>318833000</v>
      </c>
      <c r="L1875" s="2">
        <v>321633000</v>
      </c>
      <c r="M1875" s="2">
        <v>324833000</v>
      </c>
      <c r="N1875" s="2">
        <v>328534000</v>
      </c>
      <c r="O1875" s="2">
        <v>332634000</v>
      </c>
      <c r="P1875" s="2">
        <v>335934000</v>
      </c>
      <c r="Q1875" s="2">
        <v>339635000</v>
      </c>
      <c r="R1875" s="2">
        <v>344535000</v>
      </c>
      <c r="S1875" s="2">
        <v>348835000</v>
      </c>
      <c r="T1875" s="2">
        <v>352936000</v>
      </c>
      <c r="U1875" s="2">
        <v>357536000</v>
      </c>
      <c r="V1875" s="2">
        <v>362136000</v>
      </c>
      <c r="W1875" s="2">
        <v>366637000</v>
      </c>
      <c r="X1875" s="2">
        <v>372137000</v>
      </c>
      <c r="Y1875" s="2">
        <v>377138000</v>
      </c>
      <c r="Z1875" s="2">
        <v>382638000</v>
      </c>
      <c r="AA1875" s="2">
        <v>388039000</v>
      </c>
      <c r="AB1875" s="2">
        <v>393739000</v>
      </c>
      <c r="AC1875" s="2">
        <v>399840000</v>
      </c>
      <c r="AD1875" s="2">
        <v>405540000</v>
      </c>
      <c r="AE1875" s="2">
        <v>411741000</v>
      </c>
      <c r="AF1875" s="2">
        <v>418441000</v>
      </c>
      <c r="AG1875" s="2">
        <v>425642000</v>
      </c>
    </row>
    <row r="1876" spans="1:33">
      <c r="A1876" s="115" t="s">
        <v>3595</v>
      </c>
      <c r="B1876" s="115" t="s">
        <v>19</v>
      </c>
      <c r="C1876" s="2">
        <v>2666000000</v>
      </c>
      <c r="D1876" s="2">
        <v>2690170000</v>
      </c>
      <c r="E1876" s="2">
        <v>2832270000</v>
      </c>
      <c r="F1876" s="2">
        <v>2883290000</v>
      </c>
      <c r="G1876" s="2">
        <v>2960300000</v>
      </c>
      <c r="H1876" s="2">
        <v>3030310000</v>
      </c>
      <c r="I1876" s="2">
        <v>3078320000</v>
      </c>
      <c r="J1876" s="2">
        <v>3109320000</v>
      </c>
      <c r="K1876" s="2">
        <v>3136330000</v>
      </c>
      <c r="L1876" s="2">
        <v>3163330000</v>
      </c>
      <c r="M1876" s="2">
        <v>3194330000</v>
      </c>
      <c r="N1876" s="2">
        <v>3231330000</v>
      </c>
      <c r="O1876" s="2">
        <v>3271330000</v>
      </c>
      <c r="P1876" s="2">
        <v>3303340000</v>
      </c>
      <c r="Q1876" s="2">
        <v>3340340000</v>
      </c>
      <c r="R1876" s="2">
        <v>3388340000</v>
      </c>
      <c r="S1876" s="2">
        <v>3431350000</v>
      </c>
      <c r="T1876" s="2">
        <v>3471350000</v>
      </c>
      <c r="U1876" s="2">
        <v>3516350000</v>
      </c>
      <c r="V1876" s="2">
        <v>3562360000</v>
      </c>
      <c r="W1876" s="2">
        <v>3606360000</v>
      </c>
      <c r="X1876" s="2">
        <v>3660370000</v>
      </c>
      <c r="Y1876" s="2">
        <v>3709370000</v>
      </c>
      <c r="Z1876" s="2">
        <v>3763380000</v>
      </c>
      <c r="AA1876" s="2">
        <v>3816380000</v>
      </c>
      <c r="AB1876" s="2">
        <v>3872390000</v>
      </c>
      <c r="AC1876" s="2">
        <v>3932390000</v>
      </c>
      <c r="AD1876" s="2">
        <v>3988400000</v>
      </c>
      <c r="AE1876" s="2">
        <v>4050400000</v>
      </c>
      <c r="AF1876" s="2">
        <v>4115410000</v>
      </c>
      <c r="AG1876" s="2">
        <v>4186410000</v>
      </c>
    </row>
    <row r="1877" spans="1:33">
      <c r="A1877" s="115" t="s">
        <v>3596</v>
      </c>
      <c r="B1877" s="115" t="s">
        <v>19</v>
      </c>
      <c r="C1877" s="2">
        <v>266600000</v>
      </c>
      <c r="D1877" s="2">
        <v>269117000</v>
      </c>
      <c r="E1877" s="2">
        <v>283227000</v>
      </c>
      <c r="F1877" s="2">
        <v>288429000</v>
      </c>
      <c r="G1877" s="2">
        <v>296030000</v>
      </c>
      <c r="H1877" s="2">
        <v>303131000</v>
      </c>
      <c r="I1877" s="2">
        <v>307932000</v>
      </c>
      <c r="J1877" s="2">
        <v>310932000</v>
      </c>
      <c r="K1877" s="2">
        <v>313633000</v>
      </c>
      <c r="L1877" s="2">
        <v>316433000</v>
      </c>
      <c r="M1877" s="2">
        <v>319533000</v>
      </c>
      <c r="N1877" s="2">
        <v>323133000</v>
      </c>
      <c r="O1877" s="2">
        <v>327133000</v>
      </c>
      <c r="P1877" s="2">
        <v>330434000</v>
      </c>
      <c r="Q1877" s="2">
        <v>334034000</v>
      </c>
      <c r="R1877" s="2">
        <v>338934000</v>
      </c>
      <c r="S1877" s="2">
        <v>343135000</v>
      </c>
      <c r="T1877" s="2">
        <v>347235000</v>
      </c>
      <c r="U1877" s="2">
        <v>351635000</v>
      </c>
      <c r="V1877" s="2">
        <v>356236000</v>
      </c>
      <c r="W1877" s="2">
        <v>360636000</v>
      </c>
      <c r="X1877" s="2">
        <v>366037000</v>
      </c>
      <c r="Y1877" s="2">
        <v>370937000</v>
      </c>
      <c r="Z1877" s="2">
        <v>376438000</v>
      </c>
      <c r="AA1877" s="2">
        <v>381738000</v>
      </c>
      <c r="AB1877" s="2">
        <v>387239000</v>
      </c>
      <c r="AC1877" s="2">
        <v>393339000</v>
      </c>
      <c r="AD1877" s="2">
        <v>398940000</v>
      </c>
      <c r="AE1877" s="2">
        <v>405040000</v>
      </c>
      <c r="AF1877" s="2">
        <v>411641000</v>
      </c>
      <c r="AG1877" s="2">
        <v>418641000</v>
      </c>
    </row>
    <row r="1878" spans="1:33">
      <c r="A1878" s="115" t="s">
        <v>3597</v>
      </c>
      <c r="B1878" s="115" t="s">
        <v>19</v>
      </c>
      <c r="C1878" s="2">
        <v>26170000</v>
      </c>
      <c r="D1878" s="2">
        <v>26411700</v>
      </c>
      <c r="E1878" s="2">
        <v>27802700</v>
      </c>
      <c r="F1878" s="2">
        <v>28302900</v>
      </c>
      <c r="G1878" s="2">
        <v>29063000</v>
      </c>
      <c r="H1878" s="2">
        <v>29753100</v>
      </c>
      <c r="I1878" s="2">
        <v>30223100</v>
      </c>
      <c r="J1878" s="2">
        <v>30523200</v>
      </c>
      <c r="K1878" s="2">
        <v>30783200</v>
      </c>
      <c r="L1878" s="2">
        <v>31053200</v>
      </c>
      <c r="M1878" s="2">
        <v>31363200</v>
      </c>
      <c r="N1878" s="2">
        <v>31723200</v>
      </c>
      <c r="O1878" s="2">
        <v>32113300</v>
      </c>
      <c r="P1878" s="2">
        <v>32433300</v>
      </c>
      <c r="Q1878" s="2">
        <v>32783300</v>
      </c>
      <c r="R1878" s="2">
        <v>33263400</v>
      </c>
      <c r="S1878" s="2">
        <v>33683400</v>
      </c>
      <c r="T1878" s="2">
        <v>34083500</v>
      </c>
      <c r="U1878" s="2">
        <v>34513500</v>
      </c>
      <c r="V1878" s="2">
        <v>34973500</v>
      </c>
      <c r="W1878" s="2">
        <v>35403600</v>
      </c>
      <c r="X1878" s="2">
        <v>35933600</v>
      </c>
      <c r="Y1878" s="2">
        <v>36413600</v>
      </c>
      <c r="Z1878" s="2">
        <v>36943700</v>
      </c>
      <c r="AA1878" s="2">
        <v>37463700</v>
      </c>
      <c r="AB1878" s="2">
        <v>38013800</v>
      </c>
      <c r="AC1878" s="2">
        <v>38603800</v>
      </c>
      <c r="AD1878" s="2">
        <v>39153900</v>
      </c>
      <c r="AE1878" s="2">
        <v>39753900</v>
      </c>
      <c r="AF1878" s="2">
        <v>40404000</v>
      </c>
      <c r="AG1878" s="2">
        <v>41094100</v>
      </c>
    </row>
    <row r="1879" spans="1:33">
      <c r="A1879" s="115" t="s">
        <v>3598</v>
      </c>
      <c r="B1879" s="115" t="s">
        <v>19</v>
      </c>
      <c r="C1879" s="2">
        <v>24720000</v>
      </c>
      <c r="D1879" s="2">
        <v>24951600</v>
      </c>
      <c r="E1879" s="2">
        <v>26262500</v>
      </c>
      <c r="F1879" s="2">
        <v>26742700</v>
      </c>
      <c r="G1879" s="2">
        <v>27452800</v>
      </c>
      <c r="H1879" s="2">
        <v>28102900</v>
      </c>
      <c r="I1879" s="2">
        <v>28543000</v>
      </c>
      <c r="J1879" s="2">
        <v>28823000</v>
      </c>
      <c r="K1879" s="2">
        <v>29073000</v>
      </c>
      <c r="L1879" s="2">
        <v>29333000</v>
      </c>
      <c r="M1879" s="2">
        <v>29623000</v>
      </c>
      <c r="N1879" s="2">
        <v>29963100</v>
      </c>
      <c r="O1879" s="2">
        <v>30333100</v>
      </c>
      <c r="P1879" s="2">
        <v>30633100</v>
      </c>
      <c r="Q1879" s="2">
        <v>30973200</v>
      </c>
      <c r="R1879" s="2">
        <v>31423200</v>
      </c>
      <c r="S1879" s="2">
        <v>31813200</v>
      </c>
      <c r="T1879" s="2">
        <v>32193300</v>
      </c>
      <c r="U1879" s="2">
        <v>32603300</v>
      </c>
      <c r="V1879" s="2">
        <v>33033300</v>
      </c>
      <c r="W1879" s="2">
        <v>33443400</v>
      </c>
      <c r="X1879" s="2">
        <v>33943400</v>
      </c>
      <c r="Y1879" s="2">
        <v>34393400</v>
      </c>
      <c r="Z1879" s="2">
        <v>34903500</v>
      </c>
      <c r="AA1879" s="2">
        <v>35393500</v>
      </c>
      <c r="AB1879" s="2">
        <v>35903600</v>
      </c>
      <c r="AC1879" s="2">
        <v>36463600</v>
      </c>
      <c r="AD1879" s="2">
        <v>36983700</v>
      </c>
      <c r="AE1879" s="2">
        <v>37553700</v>
      </c>
      <c r="AF1879" s="2">
        <v>38163800</v>
      </c>
      <c r="AG1879" s="2">
        <v>38813800</v>
      </c>
    </row>
    <row r="1880" spans="1:33">
      <c r="A1880" s="115" t="s">
        <v>3599</v>
      </c>
      <c r="B1880" s="115" t="s">
        <v>19</v>
      </c>
      <c r="C1880" s="115">
        <v>824300</v>
      </c>
      <c r="D1880" s="115">
        <v>831952</v>
      </c>
      <c r="E1880" s="115">
        <v>875884</v>
      </c>
      <c r="F1880" s="115">
        <v>891691</v>
      </c>
      <c r="G1880" s="115">
        <v>915494</v>
      </c>
      <c r="H1880" s="115">
        <v>937197</v>
      </c>
      <c r="I1880" s="115">
        <v>951999</v>
      </c>
      <c r="J1880" s="115">
        <v>961400</v>
      </c>
      <c r="K1880" s="115">
        <v>969701</v>
      </c>
      <c r="L1880" s="115">
        <v>978301</v>
      </c>
      <c r="M1880" s="115">
        <v>987902</v>
      </c>
      <c r="N1880" s="115">
        <v>999202</v>
      </c>
      <c r="O1880" s="2">
        <v>1011100</v>
      </c>
      <c r="P1880" s="2">
        <v>1022100</v>
      </c>
      <c r="Q1880" s="2">
        <v>1033110</v>
      </c>
      <c r="R1880" s="2">
        <v>1048110</v>
      </c>
      <c r="S1880" s="2">
        <v>1061110</v>
      </c>
      <c r="T1880" s="2">
        <v>1073110</v>
      </c>
      <c r="U1880" s="2">
        <v>1087110</v>
      </c>
      <c r="V1880" s="2">
        <v>1101110</v>
      </c>
      <c r="W1880" s="2">
        <v>1115110</v>
      </c>
      <c r="X1880" s="2">
        <v>1132110</v>
      </c>
      <c r="Y1880" s="2">
        <v>1147110</v>
      </c>
      <c r="Z1880" s="2">
        <v>1164120</v>
      </c>
      <c r="AA1880" s="2">
        <v>1180120</v>
      </c>
      <c r="AB1880" s="2">
        <v>1197120</v>
      </c>
      <c r="AC1880" s="2">
        <v>1216120</v>
      </c>
      <c r="AD1880" s="2">
        <v>1233120</v>
      </c>
      <c r="AE1880" s="2">
        <v>1252120</v>
      </c>
      <c r="AF1880" s="2">
        <v>1273130</v>
      </c>
      <c r="AG1880" s="2">
        <v>1294130</v>
      </c>
    </row>
    <row r="1881" spans="1:33">
      <c r="A1881" s="115" t="s">
        <v>3600</v>
      </c>
      <c r="B1881" s="115" t="s">
        <v>19</v>
      </c>
      <c r="C1881" s="2">
        <v>12860000</v>
      </c>
      <c r="D1881" s="2">
        <v>12980800</v>
      </c>
      <c r="E1881" s="2">
        <v>13661300</v>
      </c>
      <c r="F1881" s="2">
        <v>13911400</v>
      </c>
      <c r="G1881" s="2">
        <v>14281500</v>
      </c>
      <c r="H1881" s="2">
        <v>14621500</v>
      </c>
      <c r="I1881" s="2">
        <v>14851500</v>
      </c>
      <c r="J1881" s="2">
        <v>15001600</v>
      </c>
      <c r="K1881" s="2">
        <v>15131600</v>
      </c>
      <c r="L1881" s="2">
        <v>15261600</v>
      </c>
      <c r="M1881" s="2">
        <v>15411600</v>
      </c>
      <c r="N1881" s="2">
        <v>15591600</v>
      </c>
      <c r="O1881" s="2">
        <v>15781600</v>
      </c>
      <c r="P1881" s="2">
        <v>15941600</v>
      </c>
      <c r="Q1881" s="2">
        <v>16111600</v>
      </c>
      <c r="R1881" s="2">
        <v>16351700</v>
      </c>
      <c r="S1881" s="2">
        <v>16551700</v>
      </c>
      <c r="T1881" s="2">
        <v>16751700</v>
      </c>
      <c r="U1881" s="2">
        <v>16961700</v>
      </c>
      <c r="V1881" s="2">
        <v>17191700</v>
      </c>
      <c r="W1881" s="2">
        <v>17401700</v>
      </c>
      <c r="X1881" s="2">
        <v>17661800</v>
      </c>
      <c r="Y1881" s="2">
        <v>17901800</v>
      </c>
      <c r="Z1881" s="2">
        <v>18161800</v>
      </c>
      <c r="AA1881" s="2">
        <v>18411800</v>
      </c>
      <c r="AB1881" s="2">
        <v>18681900</v>
      </c>
      <c r="AC1881" s="2">
        <v>18971900</v>
      </c>
      <c r="AD1881" s="2">
        <v>19241900</v>
      </c>
      <c r="AE1881" s="2">
        <v>19541900</v>
      </c>
      <c r="AF1881" s="2">
        <v>19862000</v>
      </c>
      <c r="AG1881" s="2">
        <v>20202000</v>
      </c>
    </row>
    <row r="1882" spans="1:33">
      <c r="A1882" s="115" t="s">
        <v>3601</v>
      </c>
      <c r="B1882" s="115" t="s">
        <v>19</v>
      </c>
      <c r="C1882" s="2">
        <v>7037000</v>
      </c>
      <c r="D1882" s="2">
        <v>7102450</v>
      </c>
      <c r="E1882" s="2">
        <v>7476720</v>
      </c>
      <c r="F1882" s="2">
        <v>7611780</v>
      </c>
      <c r="G1882" s="2">
        <v>7814800</v>
      </c>
      <c r="H1882" s="2">
        <v>8000830</v>
      </c>
      <c r="I1882" s="2">
        <v>8126840</v>
      </c>
      <c r="J1882" s="2">
        <v>8206860</v>
      </c>
      <c r="K1882" s="2">
        <v>8277860</v>
      </c>
      <c r="L1882" s="2">
        <v>8351870</v>
      </c>
      <c r="M1882" s="2">
        <v>8433870</v>
      </c>
      <c r="N1882" s="2">
        <v>8529870</v>
      </c>
      <c r="O1882" s="2">
        <v>8634880</v>
      </c>
      <c r="P1882" s="2">
        <v>8721890</v>
      </c>
      <c r="Q1882" s="2">
        <v>8816900</v>
      </c>
      <c r="R1882" s="2">
        <v>8945900</v>
      </c>
      <c r="S1882" s="2">
        <v>9057920</v>
      </c>
      <c r="T1882" s="2">
        <v>9163930</v>
      </c>
      <c r="U1882" s="2">
        <v>9281940</v>
      </c>
      <c r="V1882" s="2">
        <v>9403950</v>
      </c>
      <c r="W1882" s="2">
        <v>9519960</v>
      </c>
      <c r="X1882" s="2">
        <v>9661970</v>
      </c>
      <c r="Y1882" s="2">
        <v>9791980</v>
      </c>
      <c r="Z1882" s="2">
        <v>9935990</v>
      </c>
      <c r="AA1882" s="2">
        <v>10071000</v>
      </c>
      <c r="AB1882" s="2">
        <v>10221000</v>
      </c>
      <c r="AC1882" s="2">
        <v>10381000</v>
      </c>
      <c r="AD1882" s="2">
        <v>10531000</v>
      </c>
      <c r="AE1882" s="2">
        <v>10691100</v>
      </c>
      <c r="AF1882" s="2">
        <v>10861100</v>
      </c>
      <c r="AG1882" s="2">
        <v>11051100</v>
      </c>
    </row>
    <row r="1883" spans="1:33">
      <c r="A1883" s="115" t="s">
        <v>3602</v>
      </c>
      <c r="B1883" s="115" t="s">
        <v>19</v>
      </c>
      <c r="C1883" s="115">
        <v>0</v>
      </c>
      <c r="D1883" s="115">
        <v>0</v>
      </c>
      <c r="E1883" s="115">
        <v>0</v>
      </c>
      <c r="F1883" s="115">
        <v>0</v>
      </c>
      <c r="G1883" s="115">
        <v>0</v>
      </c>
      <c r="H1883" s="115">
        <v>0</v>
      </c>
      <c r="I1883" s="115">
        <v>0</v>
      </c>
      <c r="J1883" s="115">
        <v>0</v>
      </c>
      <c r="K1883" s="115">
        <v>0</v>
      </c>
      <c r="L1883" s="115">
        <v>0</v>
      </c>
      <c r="M1883" s="115">
        <v>0</v>
      </c>
      <c r="N1883" s="115">
        <v>0</v>
      </c>
      <c r="O1883" s="115">
        <v>0</v>
      </c>
      <c r="P1883" s="115">
        <v>0</v>
      </c>
      <c r="Q1883" s="115">
        <v>0</v>
      </c>
      <c r="R1883" s="115">
        <v>0</v>
      </c>
      <c r="S1883" s="115">
        <v>0</v>
      </c>
      <c r="T1883" s="115">
        <v>0</v>
      </c>
      <c r="U1883" s="115">
        <v>0</v>
      </c>
      <c r="V1883" s="115">
        <v>0</v>
      </c>
      <c r="W1883" s="115">
        <v>0</v>
      </c>
      <c r="X1883" s="115">
        <v>0</v>
      </c>
      <c r="Y1883" s="115">
        <v>0</v>
      </c>
      <c r="Z1883" s="115">
        <v>0</v>
      </c>
      <c r="AA1883" s="115">
        <v>0</v>
      </c>
      <c r="AB1883" s="115">
        <v>0</v>
      </c>
      <c r="AC1883" s="115">
        <v>0</v>
      </c>
      <c r="AD1883" s="115">
        <v>0</v>
      </c>
      <c r="AE1883" s="115">
        <v>0</v>
      </c>
      <c r="AF1883" s="115">
        <v>0</v>
      </c>
      <c r="AG1883" s="115">
        <v>0</v>
      </c>
    </row>
    <row r="1884" spans="1:33">
      <c r="A1884" s="115" t="s">
        <v>3603</v>
      </c>
      <c r="B1884" s="115" t="s">
        <v>19</v>
      </c>
      <c r="C1884" s="115">
        <v>0</v>
      </c>
      <c r="D1884" s="115">
        <v>0</v>
      </c>
      <c r="E1884" s="115">
        <v>0</v>
      </c>
      <c r="F1884" s="115">
        <v>0</v>
      </c>
      <c r="G1884" s="115">
        <v>0</v>
      </c>
      <c r="H1884" s="115">
        <v>0</v>
      </c>
      <c r="I1884" s="115">
        <v>0</v>
      </c>
      <c r="J1884" s="115">
        <v>0</v>
      </c>
      <c r="K1884" s="115">
        <v>0</v>
      </c>
      <c r="L1884" s="115">
        <v>0</v>
      </c>
      <c r="M1884" s="115">
        <v>0</v>
      </c>
      <c r="N1884" s="115">
        <v>0</v>
      </c>
      <c r="O1884" s="115">
        <v>0</v>
      </c>
      <c r="P1884" s="115">
        <v>0</v>
      </c>
      <c r="Q1884" s="115">
        <v>0</v>
      </c>
      <c r="R1884" s="115">
        <v>0</v>
      </c>
      <c r="S1884" s="115">
        <v>0</v>
      </c>
      <c r="T1884" s="115">
        <v>0</v>
      </c>
      <c r="U1884" s="115">
        <v>0</v>
      </c>
      <c r="V1884" s="115">
        <v>0</v>
      </c>
      <c r="W1884" s="115">
        <v>0</v>
      </c>
      <c r="X1884" s="115">
        <v>0</v>
      </c>
      <c r="Y1884" s="115">
        <v>0</v>
      </c>
      <c r="Z1884" s="115">
        <v>0</v>
      </c>
      <c r="AA1884" s="115">
        <v>0</v>
      </c>
      <c r="AB1884" s="115">
        <v>0</v>
      </c>
      <c r="AC1884" s="115">
        <v>0</v>
      </c>
      <c r="AD1884" s="115">
        <v>0</v>
      </c>
      <c r="AE1884" s="115">
        <v>0</v>
      </c>
      <c r="AF1884" s="115">
        <v>0</v>
      </c>
      <c r="AG1884" s="115">
        <v>0</v>
      </c>
    </row>
    <row r="1885" spans="1:33">
      <c r="A1885" s="115" t="s">
        <v>3604</v>
      </c>
      <c r="B1885" s="115" t="s">
        <v>19</v>
      </c>
      <c r="C1885" s="115">
        <v>0</v>
      </c>
      <c r="D1885" s="115">
        <v>0</v>
      </c>
      <c r="E1885" s="115">
        <v>0</v>
      </c>
      <c r="F1885" s="115">
        <v>0</v>
      </c>
      <c r="G1885" s="115">
        <v>0</v>
      </c>
      <c r="H1885" s="115">
        <v>0</v>
      </c>
      <c r="I1885" s="115">
        <v>0</v>
      </c>
      <c r="J1885" s="115">
        <v>0</v>
      </c>
      <c r="K1885" s="115">
        <v>0</v>
      </c>
      <c r="L1885" s="115">
        <v>0</v>
      </c>
      <c r="M1885" s="115">
        <v>0</v>
      </c>
      <c r="N1885" s="115">
        <v>0</v>
      </c>
      <c r="O1885" s="115">
        <v>0</v>
      </c>
      <c r="P1885" s="115">
        <v>0</v>
      </c>
      <c r="Q1885" s="115">
        <v>0</v>
      </c>
      <c r="R1885" s="115">
        <v>0</v>
      </c>
      <c r="S1885" s="115">
        <v>0</v>
      </c>
      <c r="T1885" s="115">
        <v>0</v>
      </c>
      <c r="U1885" s="115">
        <v>0</v>
      </c>
      <c r="V1885" s="115">
        <v>0</v>
      </c>
      <c r="W1885" s="115">
        <v>0</v>
      </c>
      <c r="X1885" s="115">
        <v>0</v>
      </c>
      <c r="Y1885" s="115">
        <v>0</v>
      </c>
      <c r="Z1885" s="115">
        <v>0</v>
      </c>
      <c r="AA1885" s="115">
        <v>0</v>
      </c>
      <c r="AB1885" s="115">
        <v>0</v>
      </c>
      <c r="AC1885" s="115">
        <v>0</v>
      </c>
      <c r="AD1885" s="115">
        <v>0</v>
      </c>
      <c r="AE1885" s="115">
        <v>0</v>
      </c>
      <c r="AF1885" s="115">
        <v>0</v>
      </c>
      <c r="AG1885" s="115">
        <v>0</v>
      </c>
    </row>
    <row r="1886" spans="1:33">
      <c r="A1886" s="115" t="s">
        <v>3605</v>
      </c>
      <c r="B1886" s="115" t="s">
        <v>19</v>
      </c>
      <c r="C1886" s="115">
        <v>0</v>
      </c>
      <c r="D1886" s="115">
        <v>0</v>
      </c>
      <c r="E1886" s="115">
        <v>0</v>
      </c>
      <c r="F1886" s="115">
        <v>0</v>
      </c>
      <c r="G1886" s="115">
        <v>0</v>
      </c>
      <c r="H1886" s="115">
        <v>0</v>
      </c>
      <c r="I1886" s="115">
        <v>0</v>
      </c>
      <c r="J1886" s="115">
        <v>0</v>
      </c>
      <c r="K1886" s="115">
        <v>0</v>
      </c>
      <c r="L1886" s="115">
        <v>0</v>
      </c>
      <c r="M1886" s="115">
        <v>0</v>
      </c>
      <c r="N1886" s="115">
        <v>0</v>
      </c>
      <c r="O1886" s="115">
        <v>0</v>
      </c>
      <c r="P1886" s="115">
        <v>0</v>
      </c>
      <c r="Q1886" s="115">
        <v>0</v>
      </c>
      <c r="R1886" s="115">
        <v>0</v>
      </c>
      <c r="S1886" s="115">
        <v>0</v>
      </c>
      <c r="T1886" s="115">
        <v>0</v>
      </c>
      <c r="U1886" s="115">
        <v>0</v>
      </c>
      <c r="V1886" s="115">
        <v>0</v>
      </c>
      <c r="W1886" s="115">
        <v>0</v>
      </c>
      <c r="X1886" s="115">
        <v>0</v>
      </c>
      <c r="Y1886" s="115">
        <v>0</v>
      </c>
      <c r="Z1886" s="115">
        <v>0</v>
      </c>
      <c r="AA1886" s="115">
        <v>0</v>
      </c>
      <c r="AB1886" s="115">
        <v>0</v>
      </c>
      <c r="AC1886" s="115">
        <v>0</v>
      </c>
      <c r="AD1886" s="115">
        <v>0</v>
      </c>
      <c r="AE1886" s="115">
        <v>0</v>
      </c>
      <c r="AF1886" s="115">
        <v>0</v>
      </c>
      <c r="AG1886" s="115">
        <v>0</v>
      </c>
    </row>
    <row r="1887" spans="1:33">
      <c r="A1887" s="115" t="s">
        <v>3606</v>
      </c>
      <c r="B1887" s="115" t="s">
        <v>19</v>
      </c>
      <c r="C1887" s="2">
        <v>2146000000</v>
      </c>
      <c r="D1887" s="2">
        <v>2166370000</v>
      </c>
      <c r="E1887" s="2">
        <v>2280460000</v>
      </c>
      <c r="F1887" s="2">
        <v>2322480000</v>
      </c>
      <c r="G1887" s="2">
        <v>2383500000</v>
      </c>
      <c r="H1887" s="2">
        <v>2440510000</v>
      </c>
      <c r="I1887" s="2">
        <v>2479520000</v>
      </c>
      <c r="J1887" s="2">
        <v>2503530000</v>
      </c>
      <c r="K1887" s="2">
        <v>2525530000</v>
      </c>
      <c r="L1887" s="2">
        <v>2547530000</v>
      </c>
      <c r="M1887" s="2">
        <v>2572530000</v>
      </c>
      <c r="N1887" s="2">
        <v>2601540000</v>
      </c>
      <c r="O1887" s="2">
        <v>2634540000</v>
      </c>
      <c r="P1887" s="2">
        <v>2660540000</v>
      </c>
      <c r="Q1887" s="2">
        <v>2689550000</v>
      </c>
      <c r="R1887" s="2">
        <v>2728550000</v>
      </c>
      <c r="S1887" s="2">
        <v>2763560000</v>
      </c>
      <c r="T1887" s="2">
        <v>2795560000</v>
      </c>
      <c r="U1887" s="2">
        <v>2831570000</v>
      </c>
      <c r="V1887" s="2">
        <v>2868570000</v>
      </c>
      <c r="W1887" s="2">
        <v>2903580000</v>
      </c>
      <c r="X1887" s="2">
        <v>2947580000</v>
      </c>
      <c r="Y1887" s="2">
        <v>2986590000</v>
      </c>
      <c r="Z1887" s="2">
        <v>3030600000</v>
      </c>
      <c r="AA1887" s="2">
        <v>3073600000</v>
      </c>
      <c r="AB1887" s="2">
        <v>3117610000</v>
      </c>
      <c r="AC1887" s="2">
        <v>3166620000</v>
      </c>
      <c r="AD1887" s="2">
        <v>3211620000</v>
      </c>
      <c r="AE1887" s="2">
        <v>3261630000</v>
      </c>
      <c r="AF1887" s="2">
        <v>3314640000</v>
      </c>
      <c r="AG1887" s="2">
        <v>3370650000</v>
      </c>
    </row>
    <row r="1888" spans="1:33">
      <c r="A1888" s="115" t="s">
        <v>3607</v>
      </c>
      <c r="B1888" s="115" t="s">
        <v>19</v>
      </c>
      <c r="C1888" s="2">
        <v>21110000000</v>
      </c>
      <c r="D1888" s="2">
        <v>21303600000</v>
      </c>
      <c r="E1888" s="2">
        <v>22434500000</v>
      </c>
      <c r="F1888" s="2">
        <v>22834700000</v>
      </c>
      <c r="G1888" s="2">
        <v>23444900000</v>
      </c>
      <c r="H1888" s="2">
        <v>24005100000</v>
      </c>
      <c r="I1888" s="2">
        <v>24385100000</v>
      </c>
      <c r="J1888" s="2">
        <v>24625200000</v>
      </c>
      <c r="K1888" s="2">
        <v>24835200000</v>
      </c>
      <c r="L1888" s="2">
        <v>25055200000</v>
      </c>
      <c r="M1888" s="2">
        <v>25305200000</v>
      </c>
      <c r="N1888" s="2">
        <v>25595300000</v>
      </c>
      <c r="O1888" s="2">
        <v>25905300000</v>
      </c>
      <c r="P1888" s="2">
        <v>26165300000</v>
      </c>
      <c r="Q1888" s="2">
        <v>26455400000</v>
      </c>
      <c r="R1888" s="2">
        <v>26835400000</v>
      </c>
      <c r="S1888" s="2">
        <v>27175500000</v>
      </c>
      <c r="T1888" s="2">
        <v>27495600000</v>
      </c>
      <c r="U1888" s="2">
        <v>27845600000</v>
      </c>
      <c r="V1888" s="2">
        <v>28215600000</v>
      </c>
      <c r="W1888" s="2">
        <v>28565700000</v>
      </c>
      <c r="X1888" s="2">
        <v>28985700000</v>
      </c>
      <c r="Y1888" s="2">
        <v>29375800000</v>
      </c>
      <c r="Z1888" s="2">
        <v>29805900000</v>
      </c>
      <c r="AA1888" s="2">
        <v>30225900000</v>
      </c>
      <c r="AB1888" s="2">
        <v>30666000000</v>
      </c>
      <c r="AC1888" s="2">
        <v>31146100000</v>
      </c>
      <c r="AD1888" s="2">
        <v>31586100000</v>
      </c>
      <c r="AE1888" s="2">
        <v>32076200000</v>
      </c>
      <c r="AF1888" s="2">
        <v>32596300000</v>
      </c>
      <c r="AG1888" s="2">
        <v>33156400000</v>
      </c>
    </row>
    <row r="1889" spans="1:33">
      <c r="A1889" s="115" t="s">
        <v>3608</v>
      </c>
      <c r="B1889" s="115" t="s">
        <v>19</v>
      </c>
      <c r="C1889" s="2">
        <v>2111000000</v>
      </c>
      <c r="D1889" s="2">
        <v>2131360000</v>
      </c>
      <c r="E1889" s="2">
        <v>2243450000</v>
      </c>
      <c r="F1889" s="2">
        <v>2284470000</v>
      </c>
      <c r="G1889" s="2">
        <v>2344490000</v>
      </c>
      <c r="H1889" s="2">
        <v>2400510000</v>
      </c>
      <c r="I1889" s="2">
        <v>2438510000</v>
      </c>
      <c r="J1889" s="2">
        <v>2462520000</v>
      </c>
      <c r="K1889" s="2">
        <v>2483520000</v>
      </c>
      <c r="L1889" s="2">
        <v>2505520000</v>
      </c>
      <c r="M1889" s="2">
        <v>2530520000</v>
      </c>
      <c r="N1889" s="2">
        <v>2559530000</v>
      </c>
      <c r="O1889" s="2">
        <v>2590530000</v>
      </c>
      <c r="P1889" s="2">
        <v>2616530000</v>
      </c>
      <c r="Q1889" s="2">
        <v>2645540000</v>
      </c>
      <c r="R1889" s="2">
        <v>2684540000</v>
      </c>
      <c r="S1889" s="2">
        <v>2717550000</v>
      </c>
      <c r="T1889" s="2">
        <v>2749560000</v>
      </c>
      <c r="U1889" s="2">
        <v>2784560000</v>
      </c>
      <c r="V1889" s="2">
        <v>2821560000</v>
      </c>
      <c r="W1889" s="2">
        <v>2856570000</v>
      </c>
      <c r="X1889" s="2">
        <v>2899580000</v>
      </c>
      <c r="Y1889" s="2">
        <v>2937580000</v>
      </c>
      <c r="Z1889" s="2">
        <v>2981590000</v>
      </c>
      <c r="AA1889" s="2">
        <v>3023590000</v>
      </c>
      <c r="AB1889" s="2">
        <v>3067600000</v>
      </c>
      <c r="AC1889" s="2">
        <v>3114610000</v>
      </c>
      <c r="AD1889" s="2">
        <v>3159610000</v>
      </c>
      <c r="AE1889" s="2">
        <v>3207620000</v>
      </c>
      <c r="AF1889" s="2">
        <v>3259630000</v>
      </c>
      <c r="AG1889" s="2">
        <v>3315640000</v>
      </c>
    </row>
    <row r="1890" spans="1:33">
      <c r="A1890" s="115" t="s">
        <v>3609</v>
      </c>
      <c r="B1890" s="115" t="s">
        <v>19</v>
      </c>
      <c r="C1890" s="2">
        <v>207200000</v>
      </c>
      <c r="D1890" s="2">
        <v>209136000</v>
      </c>
      <c r="E1890" s="2">
        <v>220244000</v>
      </c>
      <c r="F1890" s="2">
        <v>224147000</v>
      </c>
      <c r="G1890" s="2">
        <v>230148000</v>
      </c>
      <c r="H1890" s="2">
        <v>235650000</v>
      </c>
      <c r="I1890" s="2">
        <v>239350000</v>
      </c>
      <c r="J1890" s="2">
        <v>241751000</v>
      </c>
      <c r="K1890" s="2">
        <v>243851000</v>
      </c>
      <c r="L1890" s="2">
        <v>245951000</v>
      </c>
      <c r="M1890" s="2">
        <v>248351000</v>
      </c>
      <c r="N1890" s="2">
        <v>251252000</v>
      </c>
      <c r="O1890" s="2">
        <v>254352000</v>
      </c>
      <c r="P1890" s="2">
        <v>256852000</v>
      </c>
      <c r="Q1890" s="2">
        <v>259653000</v>
      </c>
      <c r="R1890" s="2">
        <v>263453000</v>
      </c>
      <c r="S1890" s="2">
        <v>266754000</v>
      </c>
      <c r="T1890" s="2">
        <v>269955000</v>
      </c>
      <c r="U1890" s="2">
        <v>273355000</v>
      </c>
      <c r="V1890" s="2">
        <v>276955000</v>
      </c>
      <c r="W1890" s="2">
        <v>280356000</v>
      </c>
      <c r="X1890" s="2">
        <v>284556000</v>
      </c>
      <c r="Y1890" s="2">
        <v>288357000</v>
      </c>
      <c r="Z1890" s="2">
        <v>292658000</v>
      </c>
      <c r="AA1890" s="2">
        <v>296758000</v>
      </c>
      <c r="AB1890" s="2">
        <v>301059000</v>
      </c>
      <c r="AC1890" s="2">
        <v>305760000</v>
      </c>
      <c r="AD1890" s="2">
        <v>310060000</v>
      </c>
      <c r="AE1890" s="2">
        <v>314861000</v>
      </c>
      <c r="AF1890" s="2">
        <v>319962000</v>
      </c>
      <c r="AG1890" s="2">
        <v>325463000</v>
      </c>
    </row>
    <row r="1891" spans="1:33">
      <c r="A1891" s="115" t="s">
        <v>3610</v>
      </c>
      <c r="B1891" s="115" t="s">
        <v>19</v>
      </c>
      <c r="C1891" s="2">
        <v>195700000</v>
      </c>
      <c r="D1891" s="2">
        <v>197534000</v>
      </c>
      <c r="E1891" s="2">
        <v>208042000</v>
      </c>
      <c r="F1891" s="2">
        <v>211744000</v>
      </c>
      <c r="G1891" s="2">
        <v>217445000</v>
      </c>
      <c r="H1891" s="2">
        <v>222547000</v>
      </c>
      <c r="I1891" s="2">
        <v>226048000</v>
      </c>
      <c r="J1891" s="2">
        <v>228348000</v>
      </c>
      <c r="K1891" s="2">
        <v>230248000</v>
      </c>
      <c r="L1891" s="2">
        <v>232349000</v>
      </c>
      <c r="M1891" s="2">
        <v>234649000</v>
      </c>
      <c r="N1891" s="2">
        <v>237249000</v>
      </c>
      <c r="O1891" s="2">
        <v>240249000</v>
      </c>
      <c r="P1891" s="2">
        <v>242650000</v>
      </c>
      <c r="Q1891" s="2">
        <v>245250000</v>
      </c>
      <c r="R1891" s="2">
        <v>248850000</v>
      </c>
      <c r="S1891" s="2">
        <v>251951000</v>
      </c>
      <c r="T1891" s="2">
        <v>254952000</v>
      </c>
      <c r="U1891" s="2">
        <v>258252000</v>
      </c>
      <c r="V1891" s="2">
        <v>261552000</v>
      </c>
      <c r="W1891" s="2">
        <v>264853000</v>
      </c>
      <c r="X1891" s="2">
        <v>268753000</v>
      </c>
      <c r="Y1891" s="2">
        <v>272354000</v>
      </c>
      <c r="Z1891" s="2">
        <v>276354000</v>
      </c>
      <c r="AA1891" s="2">
        <v>280255000</v>
      </c>
      <c r="AB1891" s="2">
        <v>284356000</v>
      </c>
      <c r="AC1891" s="2">
        <v>288756000</v>
      </c>
      <c r="AD1891" s="2">
        <v>292957000</v>
      </c>
      <c r="AE1891" s="2">
        <v>297458000</v>
      </c>
      <c r="AF1891" s="2">
        <v>302259000</v>
      </c>
      <c r="AG1891" s="2">
        <v>307459000</v>
      </c>
    </row>
    <row r="1892" spans="1:33">
      <c r="A1892" s="115" t="s">
        <v>3611</v>
      </c>
      <c r="B1892" s="115" t="s">
        <v>19</v>
      </c>
      <c r="C1892" s="2">
        <v>6528000</v>
      </c>
      <c r="D1892" s="2">
        <v>6589120</v>
      </c>
      <c r="E1892" s="2">
        <v>6936390</v>
      </c>
      <c r="F1892" s="2">
        <v>7062470</v>
      </c>
      <c r="G1892" s="2">
        <v>7250510</v>
      </c>
      <c r="H1892" s="2">
        <v>7422560</v>
      </c>
      <c r="I1892" s="2">
        <v>7539590</v>
      </c>
      <c r="J1892" s="2">
        <v>7613610</v>
      </c>
      <c r="K1892" s="2">
        <v>7680620</v>
      </c>
      <c r="L1892" s="2">
        <v>7747620</v>
      </c>
      <c r="M1892" s="2">
        <v>7824620</v>
      </c>
      <c r="N1892" s="2">
        <v>7913630</v>
      </c>
      <c r="O1892" s="2">
        <v>8011640</v>
      </c>
      <c r="P1892" s="2">
        <v>8091650</v>
      </c>
      <c r="Q1892" s="2">
        <v>8179670</v>
      </c>
      <c r="R1892" s="2">
        <v>8299680</v>
      </c>
      <c r="S1892" s="2">
        <v>8403700</v>
      </c>
      <c r="T1892" s="2">
        <v>8502720</v>
      </c>
      <c r="U1892" s="2">
        <v>8610730</v>
      </c>
      <c r="V1892" s="2">
        <v>8723740</v>
      </c>
      <c r="W1892" s="2">
        <v>8831760</v>
      </c>
      <c r="X1892" s="2">
        <v>8963780</v>
      </c>
      <c r="Y1892" s="2">
        <v>9084800</v>
      </c>
      <c r="Z1892" s="2">
        <v>9217820</v>
      </c>
      <c r="AA1892" s="2">
        <v>9347840</v>
      </c>
      <c r="AB1892" s="2">
        <v>9482860</v>
      </c>
      <c r="AC1892" s="2">
        <v>9631880</v>
      </c>
      <c r="AD1892" s="2">
        <v>9768900</v>
      </c>
      <c r="AE1892" s="2">
        <v>9918920</v>
      </c>
      <c r="AF1892" s="2">
        <v>10082000</v>
      </c>
      <c r="AG1892" s="2">
        <v>10252000</v>
      </c>
    </row>
    <row r="1893" spans="1:33">
      <c r="A1893" s="115" t="s">
        <v>3612</v>
      </c>
      <c r="B1893" s="115" t="s">
        <v>19</v>
      </c>
      <c r="C1893" s="2">
        <v>101800000</v>
      </c>
      <c r="D1893" s="2">
        <v>102818000</v>
      </c>
      <c r="E1893" s="2">
        <v>108222000</v>
      </c>
      <c r="F1893" s="2">
        <v>110223000</v>
      </c>
      <c r="G1893" s="2">
        <v>113124000</v>
      </c>
      <c r="H1893" s="2">
        <v>115824000</v>
      </c>
      <c r="I1893" s="2">
        <v>117625000</v>
      </c>
      <c r="J1893" s="2">
        <v>118825000</v>
      </c>
      <c r="K1893" s="2">
        <v>119825000</v>
      </c>
      <c r="L1893" s="2">
        <v>120925000</v>
      </c>
      <c r="M1893" s="2">
        <v>122125000</v>
      </c>
      <c r="N1893" s="2">
        <v>123425000</v>
      </c>
      <c r="O1893" s="2">
        <v>125026000</v>
      </c>
      <c r="P1893" s="2">
        <v>126226000</v>
      </c>
      <c r="Q1893" s="2">
        <v>127626000</v>
      </c>
      <c r="R1893" s="2">
        <v>129526000</v>
      </c>
      <c r="S1893" s="2">
        <v>131126000</v>
      </c>
      <c r="T1893" s="2">
        <v>132627000</v>
      </c>
      <c r="U1893" s="2">
        <v>134327000</v>
      </c>
      <c r="V1893" s="2">
        <v>136127000</v>
      </c>
      <c r="W1893" s="2">
        <v>137827000</v>
      </c>
      <c r="X1893" s="2">
        <v>139828000</v>
      </c>
      <c r="Y1893" s="2">
        <v>141728000</v>
      </c>
      <c r="Z1893" s="2">
        <v>143828000</v>
      </c>
      <c r="AA1893" s="2">
        <v>145829000</v>
      </c>
      <c r="AB1893" s="2">
        <v>147929000</v>
      </c>
      <c r="AC1893" s="2">
        <v>150229000</v>
      </c>
      <c r="AD1893" s="2">
        <v>152430000</v>
      </c>
      <c r="AE1893" s="2">
        <v>154730000</v>
      </c>
      <c r="AF1893" s="2">
        <v>157230000</v>
      </c>
      <c r="AG1893" s="2">
        <v>159931000</v>
      </c>
    </row>
    <row r="1894" spans="1:33">
      <c r="A1894" s="115" t="s">
        <v>3613</v>
      </c>
      <c r="B1894" s="115" t="s">
        <v>19</v>
      </c>
      <c r="C1894" s="2">
        <v>55720000</v>
      </c>
      <c r="D1894" s="2">
        <v>56249600</v>
      </c>
      <c r="E1894" s="2">
        <v>59211800</v>
      </c>
      <c r="F1894" s="2">
        <v>60292500</v>
      </c>
      <c r="G1894" s="2">
        <v>61892900</v>
      </c>
      <c r="H1894" s="2">
        <v>63363300</v>
      </c>
      <c r="I1894" s="2">
        <v>64363600</v>
      </c>
      <c r="J1894" s="2">
        <v>65003700</v>
      </c>
      <c r="K1894" s="2">
        <v>65563800</v>
      </c>
      <c r="L1894" s="2">
        <v>66143800</v>
      </c>
      <c r="M1894" s="2">
        <v>66793800</v>
      </c>
      <c r="N1894" s="2">
        <v>67553900</v>
      </c>
      <c r="O1894" s="2">
        <v>68384000</v>
      </c>
      <c r="P1894" s="2">
        <v>69074100</v>
      </c>
      <c r="Q1894" s="2">
        <v>69824200</v>
      </c>
      <c r="R1894" s="2">
        <v>70854300</v>
      </c>
      <c r="S1894" s="2">
        <v>71734500</v>
      </c>
      <c r="T1894" s="2">
        <v>72584700</v>
      </c>
      <c r="U1894" s="2">
        <v>73514700</v>
      </c>
      <c r="V1894" s="2">
        <v>74474900</v>
      </c>
      <c r="W1894" s="2">
        <v>75395000</v>
      </c>
      <c r="X1894" s="2">
        <v>76525200</v>
      </c>
      <c r="Y1894" s="2">
        <v>77545300</v>
      </c>
      <c r="Z1894" s="2">
        <v>78685500</v>
      </c>
      <c r="AA1894" s="2">
        <v>79795700</v>
      </c>
      <c r="AB1894" s="2">
        <v>80955900</v>
      </c>
      <c r="AC1894" s="2">
        <v>82216000</v>
      </c>
      <c r="AD1894" s="2">
        <v>83386200</v>
      </c>
      <c r="AE1894" s="2">
        <v>84676400</v>
      </c>
      <c r="AF1894" s="2">
        <v>86046700</v>
      </c>
      <c r="AG1894" s="2">
        <v>87516900</v>
      </c>
    </row>
    <row r="1895" spans="1:33">
      <c r="A1895" s="115" t="s">
        <v>3614</v>
      </c>
      <c r="B1895" s="115" t="s">
        <v>19</v>
      </c>
      <c r="C1895" s="115">
        <v>0</v>
      </c>
      <c r="D1895" s="115">
        <v>0</v>
      </c>
      <c r="E1895" s="115">
        <v>0</v>
      </c>
      <c r="F1895" s="115">
        <v>0</v>
      </c>
      <c r="G1895" s="115">
        <v>0</v>
      </c>
      <c r="H1895" s="115">
        <v>0</v>
      </c>
      <c r="I1895" s="115">
        <v>0</v>
      </c>
      <c r="J1895" s="115">
        <v>0</v>
      </c>
      <c r="K1895" s="115">
        <v>0</v>
      </c>
      <c r="L1895" s="115">
        <v>0</v>
      </c>
      <c r="M1895" s="115">
        <v>0</v>
      </c>
      <c r="N1895" s="115">
        <v>0</v>
      </c>
      <c r="O1895" s="115">
        <v>0</v>
      </c>
      <c r="P1895" s="115">
        <v>0</v>
      </c>
      <c r="Q1895" s="115">
        <v>0</v>
      </c>
      <c r="R1895" s="115">
        <v>0</v>
      </c>
      <c r="S1895" s="115">
        <v>0</v>
      </c>
      <c r="T1895" s="115">
        <v>0</v>
      </c>
      <c r="U1895" s="115">
        <v>0</v>
      </c>
      <c r="V1895" s="115">
        <v>0</v>
      </c>
      <c r="W1895" s="115">
        <v>0</v>
      </c>
      <c r="X1895" s="115">
        <v>0</v>
      </c>
      <c r="Y1895" s="115">
        <v>0</v>
      </c>
      <c r="Z1895" s="115">
        <v>0</v>
      </c>
      <c r="AA1895" s="115">
        <v>0</v>
      </c>
      <c r="AB1895" s="115">
        <v>0</v>
      </c>
      <c r="AC1895" s="115">
        <v>0</v>
      </c>
      <c r="AD1895" s="115">
        <v>0</v>
      </c>
      <c r="AE1895" s="115">
        <v>0</v>
      </c>
      <c r="AF1895" s="115">
        <v>0</v>
      </c>
      <c r="AG1895" s="115">
        <v>0</v>
      </c>
    </row>
    <row r="1896" spans="1:33">
      <c r="A1896" s="115" t="s">
        <v>3615</v>
      </c>
      <c r="B1896" s="115" t="s">
        <v>19</v>
      </c>
      <c r="C1896" s="115">
        <v>0</v>
      </c>
      <c r="D1896" s="115">
        <v>0</v>
      </c>
      <c r="E1896" s="115">
        <v>0</v>
      </c>
      <c r="F1896" s="115">
        <v>0</v>
      </c>
      <c r="G1896" s="115">
        <v>0</v>
      </c>
      <c r="H1896" s="115">
        <v>0</v>
      </c>
      <c r="I1896" s="115">
        <v>0</v>
      </c>
      <c r="J1896" s="115">
        <v>0</v>
      </c>
      <c r="K1896" s="115">
        <v>0</v>
      </c>
      <c r="L1896" s="115">
        <v>0</v>
      </c>
      <c r="M1896" s="115">
        <v>0</v>
      </c>
      <c r="N1896" s="115">
        <v>0</v>
      </c>
      <c r="O1896" s="115">
        <v>0</v>
      </c>
      <c r="P1896" s="115">
        <v>0</v>
      </c>
      <c r="Q1896" s="115">
        <v>0</v>
      </c>
      <c r="R1896" s="115">
        <v>0</v>
      </c>
      <c r="S1896" s="115">
        <v>0</v>
      </c>
      <c r="T1896" s="115">
        <v>0</v>
      </c>
      <c r="U1896" s="115">
        <v>0</v>
      </c>
      <c r="V1896" s="115">
        <v>0</v>
      </c>
      <c r="W1896" s="115">
        <v>0</v>
      </c>
      <c r="X1896" s="115">
        <v>0</v>
      </c>
      <c r="Y1896" s="115">
        <v>0</v>
      </c>
      <c r="Z1896" s="115">
        <v>0</v>
      </c>
      <c r="AA1896" s="115">
        <v>0</v>
      </c>
      <c r="AB1896" s="115">
        <v>0</v>
      </c>
      <c r="AC1896" s="115">
        <v>0</v>
      </c>
      <c r="AD1896" s="115">
        <v>0</v>
      </c>
      <c r="AE1896" s="115">
        <v>0</v>
      </c>
      <c r="AF1896" s="115">
        <v>0</v>
      </c>
      <c r="AG1896" s="115">
        <v>0</v>
      </c>
    </row>
    <row r="1897" spans="1:33">
      <c r="A1897" s="115" t="s">
        <v>3616</v>
      </c>
      <c r="B1897" s="115" t="s">
        <v>19</v>
      </c>
      <c r="C1897" s="115">
        <v>0</v>
      </c>
      <c r="D1897" s="115">
        <v>0</v>
      </c>
      <c r="E1897" s="115">
        <v>0</v>
      </c>
      <c r="F1897" s="115">
        <v>0</v>
      </c>
      <c r="G1897" s="115">
        <v>0</v>
      </c>
      <c r="H1897" s="115">
        <v>0</v>
      </c>
      <c r="I1897" s="115">
        <v>0</v>
      </c>
      <c r="J1897" s="115">
        <v>0</v>
      </c>
      <c r="K1897" s="115">
        <v>0</v>
      </c>
      <c r="L1897" s="115">
        <v>0</v>
      </c>
      <c r="M1897" s="115">
        <v>0</v>
      </c>
      <c r="N1897" s="115">
        <v>0</v>
      </c>
      <c r="O1897" s="115">
        <v>0</v>
      </c>
      <c r="P1897" s="115">
        <v>0</v>
      </c>
      <c r="Q1897" s="115">
        <v>0</v>
      </c>
      <c r="R1897" s="115">
        <v>0</v>
      </c>
      <c r="S1897" s="115">
        <v>0</v>
      </c>
      <c r="T1897" s="115">
        <v>0</v>
      </c>
      <c r="U1897" s="115">
        <v>0</v>
      </c>
      <c r="V1897" s="115">
        <v>0</v>
      </c>
      <c r="W1897" s="115">
        <v>0</v>
      </c>
      <c r="X1897" s="115">
        <v>0</v>
      </c>
      <c r="Y1897" s="115">
        <v>0</v>
      </c>
      <c r="Z1897" s="115">
        <v>0</v>
      </c>
      <c r="AA1897" s="115">
        <v>0</v>
      </c>
      <c r="AB1897" s="115">
        <v>0</v>
      </c>
      <c r="AC1897" s="115">
        <v>0</v>
      </c>
      <c r="AD1897" s="115">
        <v>0</v>
      </c>
      <c r="AE1897" s="115">
        <v>0</v>
      </c>
      <c r="AF1897" s="115">
        <v>0</v>
      </c>
      <c r="AG1897" s="115">
        <v>0</v>
      </c>
    </row>
    <row r="1898" spans="1:33">
      <c r="A1898" s="115" t="s">
        <v>3617</v>
      </c>
      <c r="B1898" s="115" t="s">
        <v>19</v>
      </c>
      <c r="C1898" s="115">
        <v>0</v>
      </c>
      <c r="D1898" s="115">
        <v>0</v>
      </c>
      <c r="E1898" s="115">
        <v>0</v>
      </c>
      <c r="F1898" s="115">
        <v>0</v>
      </c>
      <c r="G1898" s="115">
        <v>0</v>
      </c>
      <c r="H1898" s="115">
        <v>0</v>
      </c>
      <c r="I1898" s="115">
        <v>0</v>
      </c>
      <c r="J1898" s="115">
        <v>0</v>
      </c>
      <c r="K1898" s="115">
        <v>0</v>
      </c>
      <c r="L1898" s="115">
        <v>0</v>
      </c>
      <c r="M1898" s="115">
        <v>0</v>
      </c>
      <c r="N1898" s="115">
        <v>0</v>
      </c>
      <c r="O1898" s="115">
        <v>0</v>
      </c>
      <c r="P1898" s="115">
        <v>0</v>
      </c>
      <c r="Q1898" s="115">
        <v>0</v>
      </c>
      <c r="R1898" s="115">
        <v>0</v>
      </c>
      <c r="S1898" s="115">
        <v>0</v>
      </c>
      <c r="T1898" s="115">
        <v>0</v>
      </c>
      <c r="U1898" s="115">
        <v>0</v>
      </c>
      <c r="V1898" s="115">
        <v>0</v>
      </c>
      <c r="W1898" s="115">
        <v>0</v>
      </c>
      <c r="X1898" s="115">
        <v>0</v>
      </c>
      <c r="Y1898" s="115">
        <v>0</v>
      </c>
      <c r="Z1898" s="115">
        <v>0</v>
      </c>
      <c r="AA1898" s="115">
        <v>0</v>
      </c>
      <c r="AB1898" s="115">
        <v>0</v>
      </c>
      <c r="AC1898" s="115">
        <v>0</v>
      </c>
      <c r="AD1898" s="115">
        <v>0</v>
      </c>
      <c r="AE1898" s="115">
        <v>0</v>
      </c>
      <c r="AF1898" s="115">
        <v>0</v>
      </c>
      <c r="AG1898" s="115">
        <v>0</v>
      </c>
    </row>
    <row r="1899" spans="1:33">
      <c r="A1899" s="115" t="s">
        <v>3618</v>
      </c>
      <c r="B1899" s="115" t="s">
        <v>19</v>
      </c>
      <c r="C1899" s="2">
        <v>1299000000</v>
      </c>
      <c r="D1899" s="2">
        <v>1311310000</v>
      </c>
      <c r="E1899" s="2">
        <v>1380310000</v>
      </c>
      <c r="F1899" s="2">
        <v>1405320000</v>
      </c>
      <c r="G1899" s="2">
        <v>1442330000</v>
      </c>
      <c r="H1899" s="2">
        <v>1476340000</v>
      </c>
      <c r="I1899" s="2">
        <v>1500350000</v>
      </c>
      <c r="J1899" s="2">
        <v>1514350000</v>
      </c>
      <c r="K1899" s="2">
        <v>1528360000</v>
      </c>
      <c r="L1899" s="2">
        <v>1541360000</v>
      </c>
      <c r="M1899" s="2">
        <v>1556360000</v>
      </c>
      <c r="N1899" s="2">
        <v>1574360000</v>
      </c>
      <c r="O1899" s="2">
        <v>1593360000</v>
      </c>
      <c r="P1899" s="2">
        <v>1609370000</v>
      </c>
      <c r="Q1899" s="2">
        <v>1627370000</v>
      </c>
      <c r="R1899" s="2">
        <v>1651370000</v>
      </c>
      <c r="S1899" s="2">
        <v>1671380000</v>
      </c>
      <c r="T1899" s="2">
        <v>1691380000</v>
      </c>
      <c r="U1899" s="2">
        <v>1713390000</v>
      </c>
      <c r="V1899" s="2">
        <v>1735390000</v>
      </c>
      <c r="W1899" s="2">
        <v>1757400000</v>
      </c>
      <c r="X1899" s="2">
        <v>1783400000</v>
      </c>
      <c r="Y1899" s="2">
        <v>1807410000</v>
      </c>
      <c r="Z1899" s="2">
        <v>1833410000</v>
      </c>
      <c r="AA1899" s="2">
        <v>1859420000</v>
      </c>
      <c r="AB1899" s="2">
        <v>1886420000</v>
      </c>
      <c r="AC1899" s="2">
        <v>1916430000</v>
      </c>
      <c r="AD1899" s="2">
        <v>1943430000</v>
      </c>
      <c r="AE1899" s="2">
        <v>1973440000</v>
      </c>
      <c r="AF1899" s="2">
        <v>2005440000</v>
      </c>
      <c r="AG1899" s="2">
        <v>2039450000</v>
      </c>
    </row>
    <row r="1900" spans="1:33">
      <c r="A1900" s="115" t="s">
        <v>3619</v>
      </c>
      <c r="B1900" s="115" t="s">
        <v>19</v>
      </c>
      <c r="C1900" s="2">
        <v>12770000000</v>
      </c>
      <c r="D1900" s="2">
        <v>12893000000</v>
      </c>
      <c r="E1900" s="2">
        <v>13573000000</v>
      </c>
      <c r="F1900" s="2">
        <v>13813100000</v>
      </c>
      <c r="G1900" s="2">
        <v>14183200000</v>
      </c>
      <c r="H1900" s="2">
        <v>14523400000</v>
      </c>
      <c r="I1900" s="2">
        <v>14753400000</v>
      </c>
      <c r="J1900" s="2">
        <v>14893500000</v>
      </c>
      <c r="K1900" s="2">
        <v>15023500000</v>
      </c>
      <c r="L1900" s="2">
        <v>15163500000</v>
      </c>
      <c r="M1900" s="2">
        <v>15313500000</v>
      </c>
      <c r="N1900" s="2">
        <v>15483500000</v>
      </c>
      <c r="O1900" s="2">
        <v>15673600000</v>
      </c>
      <c r="P1900" s="2">
        <v>15833600000</v>
      </c>
      <c r="Q1900" s="2">
        <v>16003700000</v>
      </c>
      <c r="R1900" s="2">
        <v>16233700000</v>
      </c>
      <c r="S1900" s="2">
        <v>16443700000</v>
      </c>
      <c r="T1900" s="2">
        <v>16633800000</v>
      </c>
      <c r="U1900" s="2">
        <v>16843800000</v>
      </c>
      <c r="V1900" s="2">
        <v>17073800000</v>
      </c>
      <c r="W1900" s="2">
        <v>17283900000</v>
      </c>
      <c r="X1900" s="2">
        <v>17543900000</v>
      </c>
      <c r="Y1900" s="2">
        <v>17774000000</v>
      </c>
      <c r="Z1900" s="2">
        <v>18034000000</v>
      </c>
      <c r="AA1900" s="2">
        <v>18294100000</v>
      </c>
      <c r="AB1900" s="2">
        <v>18554100000</v>
      </c>
      <c r="AC1900" s="2">
        <v>18844200000</v>
      </c>
      <c r="AD1900" s="2">
        <v>19114200000</v>
      </c>
      <c r="AE1900" s="2">
        <v>19404300000</v>
      </c>
      <c r="AF1900" s="2">
        <v>19724400000</v>
      </c>
      <c r="AG1900" s="2">
        <v>20054400000</v>
      </c>
    </row>
    <row r="1901" spans="1:33">
      <c r="A1901" s="115" t="s">
        <v>3620</v>
      </c>
      <c r="B1901" s="115" t="s">
        <v>19</v>
      </c>
      <c r="C1901" s="2">
        <v>1277000000</v>
      </c>
      <c r="D1901" s="2">
        <v>1289300000</v>
      </c>
      <c r="E1901" s="2">
        <v>1357300000</v>
      </c>
      <c r="F1901" s="2">
        <v>1382310000</v>
      </c>
      <c r="G1901" s="2">
        <v>1418320000</v>
      </c>
      <c r="H1901" s="2">
        <v>1452340000</v>
      </c>
      <c r="I1901" s="2">
        <v>1475340000</v>
      </c>
      <c r="J1901" s="2">
        <v>1490350000</v>
      </c>
      <c r="K1901" s="2">
        <v>1503350000</v>
      </c>
      <c r="L1901" s="2">
        <v>1516350000</v>
      </c>
      <c r="M1901" s="2">
        <v>1531350000</v>
      </c>
      <c r="N1901" s="2">
        <v>1548350000</v>
      </c>
      <c r="O1901" s="2">
        <v>1567360000</v>
      </c>
      <c r="P1901" s="2">
        <v>1583360000</v>
      </c>
      <c r="Q1901" s="2">
        <v>1600370000</v>
      </c>
      <c r="R1901" s="2">
        <v>1624370000</v>
      </c>
      <c r="S1901" s="2">
        <v>1644370000</v>
      </c>
      <c r="T1901" s="2">
        <v>1663380000</v>
      </c>
      <c r="U1901" s="2">
        <v>1685380000</v>
      </c>
      <c r="V1901" s="2">
        <v>1707380000</v>
      </c>
      <c r="W1901" s="2">
        <v>1728390000</v>
      </c>
      <c r="X1901" s="2">
        <v>1754390000</v>
      </c>
      <c r="Y1901" s="2">
        <v>1777400000</v>
      </c>
      <c r="Z1901" s="2">
        <v>1803400000</v>
      </c>
      <c r="AA1901" s="2">
        <v>1829410000</v>
      </c>
      <c r="AB1901" s="2">
        <v>1855410000</v>
      </c>
      <c r="AC1901" s="2">
        <v>1884420000</v>
      </c>
      <c r="AD1901" s="2">
        <v>1911420000</v>
      </c>
      <c r="AE1901" s="2">
        <v>1941430000</v>
      </c>
      <c r="AF1901" s="2">
        <v>1972440000</v>
      </c>
      <c r="AG1901" s="2">
        <v>2006440000</v>
      </c>
    </row>
    <row r="1902" spans="1:33">
      <c r="A1902" s="115" t="s">
        <v>3621</v>
      </c>
      <c r="B1902" s="115" t="s">
        <v>19</v>
      </c>
      <c r="C1902" s="2">
        <v>125400000</v>
      </c>
      <c r="D1902" s="2">
        <v>126530000</v>
      </c>
      <c r="E1902" s="2">
        <v>133230000</v>
      </c>
      <c r="F1902" s="2">
        <v>135631000</v>
      </c>
      <c r="G1902" s="2">
        <v>139232000</v>
      </c>
      <c r="H1902" s="2">
        <v>142533000</v>
      </c>
      <c r="I1902" s="2">
        <v>144834000</v>
      </c>
      <c r="J1902" s="2">
        <v>146234000</v>
      </c>
      <c r="K1902" s="2">
        <v>147534000</v>
      </c>
      <c r="L1902" s="2">
        <v>148835000</v>
      </c>
      <c r="M1902" s="2">
        <v>150234000</v>
      </c>
      <c r="N1902" s="2">
        <v>152035000</v>
      </c>
      <c r="O1902" s="2">
        <v>153835000</v>
      </c>
      <c r="P1902" s="2">
        <v>155435000</v>
      </c>
      <c r="Q1902" s="2">
        <v>157136000</v>
      </c>
      <c r="R1902" s="2">
        <v>159436000</v>
      </c>
      <c r="S1902" s="2">
        <v>161437000</v>
      </c>
      <c r="T1902" s="2">
        <v>163337000</v>
      </c>
      <c r="U1902" s="2">
        <v>165437000</v>
      </c>
      <c r="V1902" s="2">
        <v>167538000</v>
      </c>
      <c r="W1902" s="2">
        <v>169638000</v>
      </c>
      <c r="X1902" s="2">
        <v>172139000</v>
      </c>
      <c r="Y1902" s="2">
        <v>174439000</v>
      </c>
      <c r="Z1902" s="2">
        <v>177040000</v>
      </c>
      <c r="AA1902" s="2">
        <v>179540000</v>
      </c>
      <c r="AB1902" s="2">
        <v>182141000</v>
      </c>
      <c r="AC1902" s="2">
        <v>185041000</v>
      </c>
      <c r="AD1902" s="2">
        <v>187642000</v>
      </c>
      <c r="AE1902" s="2">
        <v>190542000</v>
      </c>
      <c r="AF1902" s="2">
        <v>193643000</v>
      </c>
      <c r="AG1902" s="2">
        <v>196944000</v>
      </c>
    </row>
    <row r="1903" spans="1:33">
      <c r="A1903" s="115" t="s">
        <v>3622</v>
      </c>
      <c r="B1903" s="115" t="s">
        <v>19</v>
      </c>
      <c r="C1903" s="2">
        <v>118400000</v>
      </c>
      <c r="D1903" s="2">
        <v>119528000</v>
      </c>
      <c r="E1903" s="2">
        <v>125828000</v>
      </c>
      <c r="F1903" s="2">
        <v>128129000</v>
      </c>
      <c r="G1903" s="2">
        <v>131530000</v>
      </c>
      <c r="H1903" s="2">
        <v>134631000</v>
      </c>
      <c r="I1903" s="2">
        <v>136832000</v>
      </c>
      <c r="J1903" s="2">
        <v>138132000</v>
      </c>
      <c r="K1903" s="2">
        <v>139332000</v>
      </c>
      <c r="L1903" s="2">
        <v>140533000</v>
      </c>
      <c r="M1903" s="2">
        <v>141933000</v>
      </c>
      <c r="N1903" s="2">
        <v>143533000</v>
      </c>
      <c r="O1903" s="2">
        <v>145333000</v>
      </c>
      <c r="P1903" s="2">
        <v>146833000</v>
      </c>
      <c r="Q1903" s="2">
        <v>148434000</v>
      </c>
      <c r="R1903" s="2">
        <v>150534000</v>
      </c>
      <c r="S1903" s="2">
        <v>152435000</v>
      </c>
      <c r="T1903" s="2">
        <v>154235000</v>
      </c>
      <c r="U1903" s="2">
        <v>156235000</v>
      </c>
      <c r="V1903" s="2">
        <v>158236000</v>
      </c>
      <c r="W1903" s="2">
        <v>160236000</v>
      </c>
      <c r="X1903" s="2">
        <v>162637000</v>
      </c>
      <c r="Y1903" s="2">
        <v>164837000</v>
      </c>
      <c r="Z1903" s="2">
        <v>167237000</v>
      </c>
      <c r="AA1903" s="2">
        <v>169638000</v>
      </c>
      <c r="AB1903" s="2">
        <v>172038000</v>
      </c>
      <c r="AC1903" s="2">
        <v>174739000</v>
      </c>
      <c r="AD1903" s="2">
        <v>177239000</v>
      </c>
      <c r="AE1903" s="2">
        <v>179940000</v>
      </c>
      <c r="AF1903" s="2">
        <v>182841000</v>
      </c>
      <c r="AG1903" s="2">
        <v>186041000</v>
      </c>
    </row>
    <row r="1904" spans="1:33">
      <c r="A1904" s="115" t="s">
        <v>3623</v>
      </c>
      <c r="B1904" s="115" t="s">
        <v>19</v>
      </c>
      <c r="C1904" s="2">
        <v>3949000</v>
      </c>
      <c r="D1904" s="2">
        <v>3986940</v>
      </c>
      <c r="E1904" s="2">
        <v>4196930</v>
      </c>
      <c r="F1904" s="2">
        <v>4272970</v>
      </c>
      <c r="G1904" s="2">
        <v>4387000</v>
      </c>
      <c r="H1904" s="2">
        <v>4491040</v>
      </c>
      <c r="I1904" s="2">
        <v>4562060</v>
      </c>
      <c r="J1904" s="2">
        <v>4607080</v>
      </c>
      <c r="K1904" s="2">
        <v>4647080</v>
      </c>
      <c r="L1904" s="2">
        <v>4688090</v>
      </c>
      <c r="M1904" s="2">
        <v>4734090</v>
      </c>
      <c r="N1904" s="2">
        <v>4788090</v>
      </c>
      <c r="O1904" s="2">
        <v>4847110</v>
      </c>
      <c r="P1904" s="2">
        <v>4895120</v>
      </c>
      <c r="Q1904" s="2">
        <v>4949130</v>
      </c>
      <c r="R1904" s="2">
        <v>5021140</v>
      </c>
      <c r="S1904" s="2">
        <v>5084150</v>
      </c>
      <c r="T1904" s="2">
        <v>5144170</v>
      </c>
      <c r="U1904" s="2">
        <v>5210180</v>
      </c>
      <c r="V1904" s="2">
        <v>5278190</v>
      </c>
      <c r="W1904" s="2">
        <v>5344200</v>
      </c>
      <c r="X1904" s="2">
        <v>5424220</v>
      </c>
      <c r="Y1904" s="2">
        <v>5496230</v>
      </c>
      <c r="Z1904" s="2">
        <v>5577250</v>
      </c>
      <c r="AA1904" s="2">
        <v>5655260</v>
      </c>
      <c r="AB1904" s="2">
        <v>5738280</v>
      </c>
      <c r="AC1904" s="2">
        <v>5827300</v>
      </c>
      <c r="AD1904" s="2">
        <v>5910310</v>
      </c>
      <c r="AE1904" s="2">
        <v>6001330</v>
      </c>
      <c r="AF1904" s="2">
        <v>6098350</v>
      </c>
      <c r="AG1904" s="2">
        <v>6203370</v>
      </c>
    </row>
    <row r="1905" spans="1:33">
      <c r="A1905" s="115" t="s">
        <v>3624</v>
      </c>
      <c r="B1905" s="115" t="s">
        <v>19</v>
      </c>
      <c r="C1905" s="2">
        <v>61620000</v>
      </c>
      <c r="D1905" s="2">
        <v>62204600</v>
      </c>
      <c r="E1905" s="2">
        <v>65484500</v>
      </c>
      <c r="F1905" s="2">
        <v>66675200</v>
      </c>
      <c r="G1905" s="2">
        <v>68445700</v>
      </c>
      <c r="H1905" s="2">
        <v>70076300</v>
      </c>
      <c r="I1905" s="2">
        <v>71176600</v>
      </c>
      <c r="J1905" s="2">
        <v>71876800</v>
      </c>
      <c r="K1905" s="2">
        <v>72506900</v>
      </c>
      <c r="L1905" s="2">
        <v>73147000</v>
      </c>
      <c r="M1905" s="2">
        <v>73867000</v>
      </c>
      <c r="N1905" s="2">
        <v>74707100</v>
      </c>
      <c r="O1905" s="2">
        <v>75627300</v>
      </c>
      <c r="P1905" s="2">
        <v>76387400</v>
      </c>
      <c r="Q1905" s="2">
        <v>77217600</v>
      </c>
      <c r="R1905" s="2">
        <v>78347700</v>
      </c>
      <c r="S1905" s="2">
        <v>79338000</v>
      </c>
      <c r="T1905" s="2">
        <v>80268300</v>
      </c>
      <c r="U1905" s="2">
        <v>81288400</v>
      </c>
      <c r="V1905" s="2">
        <v>82358600</v>
      </c>
      <c r="W1905" s="2">
        <v>83378800</v>
      </c>
      <c r="X1905" s="2">
        <v>84629000</v>
      </c>
      <c r="Y1905" s="2">
        <v>85759200</v>
      </c>
      <c r="Z1905" s="2">
        <v>87019500</v>
      </c>
      <c r="AA1905" s="2">
        <v>88249700</v>
      </c>
      <c r="AB1905" s="2">
        <v>89530000</v>
      </c>
      <c r="AC1905" s="2">
        <v>90920200</v>
      </c>
      <c r="AD1905" s="2">
        <v>92220500</v>
      </c>
      <c r="AE1905" s="2">
        <v>93640800</v>
      </c>
      <c r="AF1905" s="2">
        <v>95161100</v>
      </c>
      <c r="AG1905" s="2">
        <v>96781400</v>
      </c>
    </row>
    <row r="1906" spans="1:33">
      <c r="A1906" s="115" t="s">
        <v>3625</v>
      </c>
      <c r="B1906" s="115" t="s">
        <v>19</v>
      </c>
      <c r="C1906" s="2">
        <v>33710000</v>
      </c>
      <c r="D1906" s="2">
        <v>34038000</v>
      </c>
      <c r="E1906" s="2">
        <v>35827900</v>
      </c>
      <c r="F1906" s="2">
        <v>36478300</v>
      </c>
      <c r="G1906" s="2">
        <v>37448600</v>
      </c>
      <c r="H1906" s="2">
        <v>38338900</v>
      </c>
      <c r="I1906" s="2">
        <v>38939100</v>
      </c>
      <c r="J1906" s="2">
        <v>39329200</v>
      </c>
      <c r="K1906" s="2">
        <v>39669300</v>
      </c>
      <c r="L1906" s="2">
        <v>40019300</v>
      </c>
      <c r="M1906" s="2">
        <v>40409300</v>
      </c>
      <c r="N1906" s="2">
        <v>40869300</v>
      </c>
      <c r="O1906" s="2">
        <v>41379400</v>
      </c>
      <c r="P1906" s="2">
        <v>41789500</v>
      </c>
      <c r="Q1906" s="2">
        <v>42249600</v>
      </c>
      <c r="R1906" s="2">
        <v>42869700</v>
      </c>
      <c r="S1906" s="2">
        <v>43409800</v>
      </c>
      <c r="T1906" s="2">
        <v>43910000</v>
      </c>
      <c r="U1906" s="2">
        <v>44480100</v>
      </c>
      <c r="V1906" s="2">
        <v>45060200</v>
      </c>
      <c r="W1906" s="2">
        <v>45620300</v>
      </c>
      <c r="X1906" s="2">
        <v>46300400</v>
      </c>
      <c r="Y1906" s="2">
        <v>46920500</v>
      </c>
      <c r="Z1906" s="2">
        <v>47610700</v>
      </c>
      <c r="AA1906" s="2">
        <v>48280800</v>
      </c>
      <c r="AB1906" s="2">
        <v>48980900</v>
      </c>
      <c r="AC1906" s="2">
        <v>49751100</v>
      </c>
      <c r="AD1906" s="2">
        <v>50451200</v>
      </c>
      <c r="AE1906" s="2">
        <v>51231400</v>
      </c>
      <c r="AF1906" s="2">
        <v>52061600</v>
      </c>
      <c r="AG1906" s="2">
        <v>52951700</v>
      </c>
    </row>
    <row r="1907" spans="1:33">
      <c r="A1907" s="115" t="s">
        <v>3626</v>
      </c>
      <c r="B1907" s="115" t="s">
        <v>19</v>
      </c>
      <c r="C1907" s="115">
        <v>0</v>
      </c>
      <c r="D1907" s="115">
        <v>0</v>
      </c>
      <c r="E1907" s="115">
        <v>0</v>
      </c>
      <c r="F1907" s="115">
        <v>0</v>
      </c>
      <c r="G1907" s="115">
        <v>0</v>
      </c>
      <c r="H1907" s="115">
        <v>0</v>
      </c>
      <c r="I1907" s="115">
        <v>0</v>
      </c>
      <c r="J1907" s="115">
        <v>0</v>
      </c>
      <c r="K1907" s="115">
        <v>0</v>
      </c>
      <c r="L1907" s="115">
        <v>0</v>
      </c>
      <c r="M1907" s="115">
        <v>0</v>
      </c>
      <c r="N1907" s="115">
        <v>0</v>
      </c>
      <c r="O1907" s="115">
        <v>0</v>
      </c>
      <c r="P1907" s="115">
        <v>0</v>
      </c>
      <c r="Q1907" s="115">
        <v>0</v>
      </c>
      <c r="R1907" s="115">
        <v>0</v>
      </c>
      <c r="S1907" s="115">
        <v>0</v>
      </c>
      <c r="T1907" s="115">
        <v>0</v>
      </c>
      <c r="U1907" s="115">
        <v>0</v>
      </c>
      <c r="V1907" s="115">
        <v>0</v>
      </c>
      <c r="W1907" s="115">
        <v>0</v>
      </c>
      <c r="X1907" s="115">
        <v>0</v>
      </c>
      <c r="Y1907" s="115">
        <v>0</v>
      </c>
      <c r="Z1907" s="115">
        <v>0</v>
      </c>
      <c r="AA1907" s="115">
        <v>0</v>
      </c>
      <c r="AB1907" s="115">
        <v>0</v>
      </c>
      <c r="AC1907" s="115">
        <v>0</v>
      </c>
      <c r="AD1907" s="115">
        <v>0</v>
      </c>
      <c r="AE1907" s="115">
        <v>0</v>
      </c>
      <c r="AF1907" s="115">
        <v>0</v>
      </c>
      <c r="AG1907" s="115">
        <v>0</v>
      </c>
    </row>
    <row r="1908" spans="1:33">
      <c r="A1908" s="115" t="s">
        <v>3627</v>
      </c>
      <c r="B1908" s="115" t="s">
        <v>19</v>
      </c>
      <c r="C1908" s="115">
        <v>0</v>
      </c>
      <c r="D1908" s="115">
        <v>0</v>
      </c>
      <c r="E1908" s="115">
        <v>0</v>
      </c>
      <c r="F1908" s="115">
        <v>0</v>
      </c>
      <c r="G1908" s="115">
        <v>0</v>
      </c>
      <c r="H1908" s="115">
        <v>0</v>
      </c>
      <c r="I1908" s="115">
        <v>0</v>
      </c>
      <c r="J1908" s="115">
        <v>0</v>
      </c>
      <c r="K1908" s="115">
        <v>0</v>
      </c>
      <c r="L1908" s="115">
        <v>0</v>
      </c>
      <c r="M1908" s="115">
        <v>0</v>
      </c>
      <c r="N1908" s="115">
        <v>0</v>
      </c>
      <c r="O1908" s="115">
        <v>0</v>
      </c>
      <c r="P1908" s="115">
        <v>0</v>
      </c>
      <c r="Q1908" s="115">
        <v>0</v>
      </c>
      <c r="R1908" s="115">
        <v>0</v>
      </c>
      <c r="S1908" s="115">
        <v>0</v>
      </c>
      <c r="T1908" s="115">
        <v>0</v>
      </c>
      <c r="U1908" s="115">
        <v>0</v>
      </c>
      <c r="V1908" s="115">
        <v>0</v>
      </c>
      <c r="W1908" s="115">
        <v>0</v>
      </c>
      <c r="X1908" s="115">
        <v>0</v>
      </c>
      <c r="Y1908" s="115">
        <v>0</v>
      </c>
      <c r="Z1908" s="115">
        <v>0</v>
      </c>
      <c r="AA1908" s="115">
        <v>0</v>
      </c>
      <c r="AB1908" s="115">
        <v>0</v>
      </c>
      <c r="AC1908" s="115">
        <v>0</v>
      </c>
      <c r="AD1908" s="115">
        <v>0</v>
      </c>
      <c r="AE1908" s="115">
        <v>0</v>
      </c>
      <c r="AF1908" s="115">
        <v>0</v>
      </c>
      <c r="AG1908" s="115">
        <v>0</v>
      </c>
    </row>
    <row r="1909" spans="1:33">
      <c r="A1909" s="115" t="s">
        <v>3628</v>
      </c>
      <c r="B1909" s="115" t="s">
        <v>19</v>
      </c>
      <c r="C1909" s="115">
        <v>0</v>
      </c>
      <c r="D1909" s="115">
        <v>0</v>
      </c>
      <c r="E1909" s="115">
        <v>0</v>
      </c>
      <c r="F1909" s="115">
        <v>0</v>
      </c>
      <c r="G1909" s="115">
        <v>0</v>
      </c>
      <c r="H1909" s="115">
        <v>0</v>
      </c>
      <c r="I1909" s="115">
        <v>0</v>
      </c>
      <c r="J1909" s="115">
        <v>0</v>
      </c>
      <c r="K1909" s="115">
        <v>0</v>
      </c>
      <c r="L1909" s="115">
        <v>0</v>
      </c>
      <c r="M1909" s="115">
        <v>0</v>
      </c>
      <c r="N1909" s="115">
        <v>0</v>
      </c>
      <c r="O1909" s="115">
        <v>0</v>
      </c>
      <c r="P1909" s="115">
        <v>0</v>
      </c>
      <c r="Q1909" s="115">
        <v>0</v>
      </c>
      <c r="R1909" s="115">
        <v>0</v>
      </c>
      <c r="S1909" s="115">
        <v>0</v>
      </c>
      <c r="T1909" s="115">
        <v>0</v>
      </c>
      <c r="U1909" s="115">
        <v>0</v>
      </c>
      <c r="V1909" s="115">
        <v>0</v>
      </c>
      <c r="W1909" s="115">
        <v>0</v>
      </c>
      <c r="X1909" s="115">
        <v>0</v>
      </c>
      <c r="Y1909" s="115">
        <v>0</v>
      </c>
      <c r="Z1909" s="115">
        <v>0</v>
      </c>
      <c r="AA1909" s="115">
        <v>0</v>
      </c>
      <c r="AB1909" s="115">
        <v>0</v>
      </c>
      <c r="AC1909" s="115">
        <v>0</v>
      </c>
      <c r="AD1909" s="115">
        <v>0</v>
      </c>
      <c r="AE1909" s="115">
        <v>0</v>
      </c>
      <c r="AF1909" s="115">
        <v>0</v>
      </c>
      <c r="AG1909" s="115">
        <v>0</v>
      </c>
    </row>
    <row r="1910" spans="1:33">
      <c r="A1910" s="115" t="s">
        <v>3629</v>
      </c>
      <c r="B1910" s="115" t="s">
        <v>19</v>
      </c>
      <c r="C1910" s="115">
        <v>0</v>
      </c>
      <c r="D1910" s="115">
        <v>0</v>
      </c>
      <c r="E1910" s="115">
        <v>0</v>
      </c>
      <c r="F1910" s="115">
        <v>0</v>
      </c>
      <c r="G1910" s="115">
        <v>0</v>
      </c>
      <c r="H1910" s="115">
        <v>0</v>
      </c>
      <c r="I1910" s="115">
        <v>0</v>
      </c>
      <c r="J1910" s="115">
        <v>0</v>
      </c>
      <c r="K1910" s="115">
        <v>0</v>
      </c>
      <c r="L1910" s="115">
        <v>0</v>
      </c>
      <c r="M1910" s="115">
        <v>0</v>
      </c>
      <c r="N1910" s="115">
        <v>0</v>
      </c>
      <c r="O1910" s="115">
        <v>0</v>
      </c>
      <c r="P1910" s="115">
        <v>0</v>
      </c>
      <c r="Q1910" s="115">
        <v>0</v>
      </c>
      <c r="R1910" s="115">
        <v>0</v>
      </c>
      <c r="S1910" s="115">
        <v>0</v>
      </c>
      <c r="T1910" s="115">
        <v>0</v>
      </c>
      <c r="U1910" s="115">
        <v>0</v>
      </c>
      <c r="V1910" s="115">
        <v>0</v>
      </c>
      <c r="W1910" s="115">
        <v>0</v>
      </c>
      <c r="X1910" s="115">
        <v>0</v>
      </c>
      <c r="Y1910" s="115">
        <v>0</v>
      </c>
      <c r="Z1910" s="115">
        <v>0</v>
      </c>
      <c r="AA1910" s="115">
        <v>0</v>
      </c>
      <c r="AB1910" s="115">
        <v>0</v>
      </c>
      <c r="AC1910" s="115">
        <v>0</v>
      </c>
      <c r="AD1910" s="115">
        <v>0</v>
      </c>
      <c r="AE1910" s="115">
        <v>0</v>
      </c>
      <c r="AF1910" s="115">
        <v>0</v>
      </c>
      <c r="AG1910" s="115">
        <v>0</v>
      </c>
    </row>
    <row r="1911" spans="1:33">
      <c r="A1911" s="115" t="s">
        <v>3630</v>
      </c>
      <c r="B1911" s="115" t="s">
        <v>19</v>
      </c>
      <c r="C1911" s="2">
        <v>680300000</v>
      </c>
      <c r="D1911" s="2">
        <v>686607000</v>
      </c>
      <c r="E1911" s="2">
        <v>722824000</v>
      </c>
      <c r="F1911" s="2">
        <v>735927000</v>
      </c>
      <c r="G1911" s="2">
        <v>755529000</v>
      </c>
      <c r="H1911" s="2">
        <v>773530000</v>
      </c>
      <c r="I1911" s="2">
        <v>785730000</v>
      </c>
      <c r="J1911" s="2">
        <v>793431000</v>
      </c>
      <c r="K1911" s="2">
        <v>800331000</v>
      </c>
      <c r="L1911" s="2">
        <v>807431000</v>
      </c>
      <c r="M1911" s="2">
        <v>815331000</v>
      </c>
      <c r="N1911" s="2">
        <v>824631000</v>
      </c>
      <c r="O1911" s="2">
        <v>834832000</v>
      </c>
      <c r="P1911" s="2">
        <v>843132000</v>
      </c>
      <c r="Q1911" s="2">
        <v>852432000</v>
      </c>
      <c r="R1911" s="2">
        <v>864833000</v>
      </c>
      <c r="S1911" s="2">
        <v>875733000</v>
      </c>
      <c r="T1911" s="2">
        <v>886034000</v>
      </c>
      <c r="U1911" s="2">
        <v>897334000</v>
      </c>
      <c r="V1911" s="2">
        <v>909134000</v>
      </c>
      <c r="W1911" s="2">
        <v>920335000</v>
      </c>
      <c r="X1911" s="2">
        <v>934135000</v>
      </c>
      <c r="Y1911" s="2">
        <v>946636000</v>
      </c>
      <c r="Z1911" s="2">
        <v>960536000</v>
      </c>
      <c r="AA1911" s="2">
        <v>974137000</v>
      </c>
      <c r="AB1911" s="2">
        <v>988237000</v>
      </c>
      <c r="AC1911" s="2">
        <v>1004040000</v>
      </c>
      <c r="AD1911" s="2">
        <v>1018040000</v>
      </c>
      <c r="AE1911" s="2">
        <v>1034040000</v>
      </c>
      <c r="AF1911" s="2">
        <v>1050040000</v>
      </c>
      <c r="AG1911" s="2">
        <v>1068040000</v>
      </c>
    </row>
    <row r="1912" spans="1:33">
      <c r="A1912" s="115" t="s">
        <v>3631</v>
      </c>
      <c r="B1912" s="115" t="s">
        <v>19</v>
      </c>
      <c r="C1912" s="2">
        <v>6691000000</v>
      </c>
      <c r="D1912" s="2">
        <v>6753070000</v>
      </c>
      <c r="E1912" s="2">
        <v>7109230000</v>
      </c>
      <c r="F1912" s="2">
        <v>7238270000</v>
      </c>
      <c r="G1912" s="2">
        <v>7431280000</v>
      </c>
      <c r="H1912" s="2">
        <v>7607290000</v>
      </c>
      <c r="I1912" s="2">
        <v>7727290000</v>
      </c>
      <c r="J1912" s="2">
        <v>7803300000</v>
      </c>
      <c r="K1912" s="2">
        <v>7871300000</v>
      </c>
      <c r="L1912" s="2">
        <v>7941310000</v>
      </c>
      <c r="M1912" s="2">
        <v>8019310000</v>
      </c>
      <c r="N1912" s="2">
        <v>8110310000</v>
      </c>
      <c r="O1912" s="2">
        <v>8210310000</v>
      </c>
      <c r="P1912" s="2">
        <v>8293310000</v>
      </c>
      <c r="Q1912" s="2">
        <v>8383320000</v>
      </c>
      <c r="R1912" s="2">
        <v>8506320000</v>
      </c>
      <c r="S1912" s="2">
        <v>8613330000</v>
      </c>
      <c r="T1912" s="2">
        <v>8714330000</v>
      </c>
      <c r="U1912" s="2">
        <v>8825330000</v>
      </c>
      <c r="V1912" s="2">
        <v>8941340000</v>
      </c>
      <c r="W1912" s="2">
        <v>9052340000</v>
      </c>
      <c r="X1912" s="2">
        <v>9187350000</v>
      </c>
      <c r="Y1912" s="2">
        <v>9310350000</v>
      </c>
      <c r="Z1912" s="2">
        <v>9447350000</v>
      </c>
      <c r="AA1912" s="2">
        <v>9580360000</v>
      </c>
      <c r="AB1912" s="2">
        <v>9719360000</v>
      </c>
      <c r="AC1912" s="2">
        <v>9871370000</v>
      </c>
      <c r="AD1912" s="2">
        <v>10010400000</v>
      </c>
      <c r="AE1912" s="2">
        <v>10170400000</v>
      </c>
      <c r="AF1912" s="2">
        <v>10330400000</v>
      </c>
      <c r="AG1912" s="2">
        <v>10510400000</v>
      </c>
    </row>
    <row r="1913" spans="1:33">
      <c r="A1913" s="115" t="s">
        <v>3632</v>
      </c>
      <c r="B1913" s="115" t="s">
        <v>19</v>
      </c>
      <c r="C1913" s="2">
        <v>669200000</v>
      </c>
      <c r="D1913" s="2">
        <v>675407000</v>
      </c>
      <c r="E1913" s="2">
        <v>711023000</v>
      </c>
      <c r="F1913" s="2">
        <v>723927000</v>
      </c>
      <c r="G1913" s="2">
        <v>743128000</v>
      </c>
      <c r="H1913" s="2">
        <v>760829000</v>
      </c>
      <c r="I1913" s="2">
        <v>772829000</v>
      </c>
      <c r="J1913" s="2">
        <v>780430000</v>
      </c>
      <c r="K1913" s="2">
        <v>787230000</v>
      </c>
      <c r="L1913" s="2">
        <v>794231000</v>
      </c>
      <c r="M1913" s="2">
        <v>802031000</v>
      </c>
      <c r="N1913" s="2">
        <v>811131000</v>
      </c>
      <c r="O1913" s="2">
        <v>821131000</v>
      </c>
      <c r="P1913" s="2">
        <v>829431000</v>
      </c>
      <c r="Q1913" s="2">
        <v>838432000</v>
      </c>
      <c r="R1913" s="2">
        <v>850732000</v>
      </c>
      <c r="S1913" s="2">
        <v>861433000</v>
      </c>
      <c r="T1913" s="2">
        <v>871533000</v>
      </c>
      <c r="U1913" s="2">
        <v>882633000</v>
      </c>
      <c r="V1913" s="2">
        <v>894234000</v>
      </c>
      <c r="W1913" s="2">
        <v>905334000</v>
      </c>
      <c r="X1913" s="2">
        <v>918835000</v>
      </c>
      <c r="Y1913" s="2">
        <v>931135000</v>
      </c>
      <c r="Z1913" s="2">
        <v>944835000</v>
      </c>
      <c r="AA1913" s="2">
        <v>958136000</v>
      </c>
      <c r="AB1913" s="2">
        <v>972036000</v>
      </c>
      <c r="AC1913" s="2">
        <v>987237000</v>
      </c>
      <c r="AD1913" s="2">
        <v>1001040000</v>
      </c>
      <c r="AE1913" s="2">
        <v>1017040000</v>
      </c>
      <c r="AF1913" s="2">
        <v>1033040000</v>
      </c>
      <c r="AG1913" s="2">
        <v>1051040000</v>
      </c>
    </row>
    <row r="1914" spans="1:33">
      <c r="A1914" s="115" t="s">
        <v>3633</v>
      </c>
      <c r="B1914" s="115" t="s">
        <v>19</v>
      </c>
      <c r="C1914" s="2">
        <v>65690000</v>
      </c>
      <c r="D1914" s="2">
        <v>66290700</v>
      </c>
      <c r="E1914" s="2">
        <v>69792300</v>
      </c>
      <c r="F1914" s="2">
        <v>71052600</v>
      </c>
      <c r="G1914" s="2">
        <v>72942800</v>
      </c>
      <c r="H1914" s="2">
        <v>74682900</v>
      </c>
      <c r="I1914" s="2">
        <v>75862900</v>
      </c>
      <c r="J1914" s="2">
        <v>76603000</v>
      </c>
      <c r="K1914" s="2">
        <v>77273000</v>
      </c>
      <c r="L1914" s="2">
        <v>77953000</v>
      </c>
      <c r="M1914" s="2">
        <v>78723000</v>
      </c>
      <c r="N1914" s="2">
        <v>79613000</v>
      </c>
      <c r="O1914" s="2">
        <v>80603100</v>
      </c>
      <c r="P1914" s="2">
        <v>81403100</v>
      </c>
      <c r="Q1914" s="2">
        <v>82303100</v>
      </c>
      <c r="R1914" s="2">
        <v>83503100</v>
      </c>
      <c r="S1914" s="2">
        <v>84553200</v>
      </c>
      <c r="T1914" s="2">
        <v>85543300</v>
      </c>
      <c r="U1914" s="2">
        <v>86633300</v>
      </c>
      <c r="V1914" s="2">
        <v>87773300</v>
      </c>
      <c r="W1914" s="2">
        <v>88863300</v>
      </c>
      <c r="X1914" s="2">
        <v>90193400</v>
      </c>
      <c r="Y1914" s="2">
        <v>91403400</v>
      </c>
      <c r="Z1914" s="2">
        <v>92743500</v>
      </c>
      <c r="AA1914" s="2">
        <v>94043500</v>
      </c>
      <c r="AB1914" s="2">
        <v>95413600</v>
      </c>
      <c r="AC1914" s="2">
        <v>96903600</v>
      </c>
      <c r="AD1914" s="2">
        <v>98283700</v>
      </c>
      <c r="AE1914" s="2">
        <v>99793700</v>
      </c>
      <c r="AF1914" s="2">
        <v>101404000</v>
      </c>
      <c r="AG1914" s="2">
        <v>103104000</v>
      </c>
    </row>
    <row r="1915" spans="1:33">
      <c r="A1915" s="115" t="s">
        <v>3634</v>
      </c>
      <c r="B1915" s="115" t="s">
        <v>19</v>
      </c>
      <c r="C1915" s="2">
        <v>62040000</v>
      </c>
      <c r="D1915" s="2">
        <v>62620700</v>
      </c>
      <c r="E1915" s="2">
        <v>65922200</v>
      </c>
      <c r="F1915" s="2">
        <v>67112500</v>
      </c>
      <c r="G1915" s="2">
        <v>68902600</v>
      </c>
      <c r="H1915" s="2">
        <v>70542700</v>
      </c>
      <c r="I1915" s="2">
        <v>71652700</v>
      </c>
      <c r="J1915" s="2">
        <v>72362800</v>
      </c>
      <c r="K1915" s="2">
        <v>72982800</v>
      </c>
      <c r="L1915" s="2">
        <v>73632800</v>
      </c>
      <c r="M1915" s="2">
        <v>74352800</v>
      </c>
      <c r="N1915" s="2">
        <v>75202900</v>
      </c>
      <c r="O1915" s="2">
        <v>76132900</v>
      </c>
      <c r="P1915" s="2">
        <v>76892900</v>
      </c>
      <c r="Q1915" s="2">
        <v>77732900</v>
      </c>
      <c r="R1915" s="2">
        <v>78873000</v>
      </c>
      <c r="S1915" s="2">
        <v>79863000</v>
      </c>
      <c r="T1915" s="2">
        <v>80803100</v>
      </c>
      <c r="U1915" s="2">
        <v>81833100</v>
      </c>
      <c r="V1915" s="2">
        <v>82913100</v>
      </c>
      <c r="W1915" s="2">
        <v>83933200</v>
      </c>
      <c r="X1915" s="2">
        <v>85193200</v>
      </c>
      <c r="Y1915" s="2">
        <v>86333200</v>
      </c>
      <c r="Z1915" s="2">
        <v>87603300</v>
      </c>
      <c r="AA1915" s="2">
        <v>88833300</v>
      </c>
      <c r="AB1915" s="2">
        <v>90123400</v>
      </c>
      <c r="AC1915" s="2">
        <v>91533400</v>
      </c>
      <c r="AD1915" s="2">
        <v>92833500</v>
      </c>
      <c r="AE1915" s="2">
        <v>94263500</v>
      </c>
      <c r="AF1915" s="2">
        <v>95793600</v>
      </c>
      <c r="AG1915" s="2">
        <v>97433600</v>
      </c>
    </row>
    <row r="1916" spans="1:33">
      <c r="A1916" s="115" t="s">
        <v>3635</v>
      </c>
      <c r="B1916" s="115" t="s">
        <v>19</v>
      </c>
      <c r="C1916" s="2">
        <v>2069000</v>
      </c>
      <c r="D1916" s="2">
        <v>2088020</v>
      </c>
      <c r="E1916" s="2">
        <v>2198070</v>
      </c>
      <c r="F1916" s="2">
        <v>2238080</v>
      </c>
      <c r="G1916" s="2">
        <v>2298090</v>
      </c>
      <c r="H1916" s="2">
        <v>2352090</v>
      </c>
      <c r="I1916" s="2">
        <v>2390090</v>
      </c>
      <c r="J1916" s="2">
        <v>2413090</v>
      </c>
      <c r="K1916" s="2">
        <v>2434090</v>
      </c>
      <c r="L1916" s="2">
        <v>2456100</v>
      </c>
      <c r="M1916" s="2">
        <v>2480090</v>
      </c>
      <c r="N1916" s="2">
        <v>2508100</v>
      </c>
      <c r="O1916" s="2">
        <v>2539100</v>
      </c>
      <c r="P1916" s="2">
        <v>2564100</v>
      </c>
      <c r="Q1916" s="2">
        <v>2592100</v>
      </c>
      <c r="R1916" s="2">
        <v>2630100</v>
      </c>
      <c r="S1916" s="2">
        <v>2663100</v>
      </c>
      <c r="T1916" s="2">
        <v>2695100</v>
      </c>
      <c r="U1916" s="2">
        <v>2729100</v>
      </c>
      <c r="V1916" s="2">
        <v>2765100</v>
      </c>
      <c r="W1916" s="2">
        <v>2799110</v>
      </c>
      <c r="X1916" s="2">
        <v>2841110</v>
      </c>
      <c r="Y1916" s="2">
        <v>2879110</v>
      </c>
      <c r="Z1916" s="2">
        <v>2921110</v>
      </c>
      <c r="AA1916" s="2">
        <v>2962110</v>
      </c>
      <c r="AB1916" s="2">
        <v>3005110</v>
      </c>
      <c r="AC1916" s="2">
        <v>3052110</v>
      </c>
      <c r="AD1916" s="2">
        <v>3096120</v>
      </c>
      <c r="AE1916" s="2">
        <v>3143120</v>
      </c>
      <c r="AF1916" s="2">
        <v>3195120</v>
      </c>
      <c r="AG1916" s="2">
        <v>3249120</v>
      </c>
    </row>
    <row r="1917" spans="1:33">
      <c r="A1917" s="115" t="s">
        <v>3636</v>
      </c>
      <c r="B1917" s="115" t="s">
        <v>19</v>
      </c>
      <c r="C1917" s="2">
        <v>32280000</v>
      </c>
      <c r="D1917" s="2">
        <v>32580300</v>
      </c>
      <c r="E1917" s="2">
        <v>34301100</v>
      </c>
      <c r="F1917" s="2">
        <v>34921300</v>
      </c>
      <c r="G1917" s="2">
        <v>35851400</v>
      </c>
      <c r="H1917" s="2">
        <v>36701400</v>
      </c>
      <c r="I1917" s="2">
        <v>37281400</v>
      </c>
      <c r="J1917" s="2">
        <v>37651500</v>
      </c>
      <c r="K1917" s="2">
        <v>37981500</v>
      </c>
      <c r="L1917" s="2">
        <v>38311500</v>
      </c>
      <c r="M1917" s="2">
        <v>38691500</v>
      </c>
      <c r="N1917" s="2">
        <v>39131500</v>
      </c>
      <c r="O1917" s="2">
        <v>39611500</v>
      </c>
      <c r="P1917" s="2">
        <v>40011500</v>
      </c>
      <c r="Q1917" s="2">
        <v>40451500</v>
      </c>
      <c r="R1917" s="2">
        <v>41041500</v>
      </c>
      <c r="S1917" s="2">
        <v>41561600</v>
      </c>
      <c r="T1917" s="2">
        <v>42041600</v>
      </c>
      <c r="U1917" s="2">
        <v>42581600</v>
      </c>
      <c r="V1917" s="2">
        <v>43141600</v>
      </c>
      <c r="W1917" s="2">
        <v>43671600</v>
      </c>
      <c r="X1917" s="2">
        <v>44331700</v>
      </c>
      <c r="Y1917" s="2">
        <v>44921700</v>
      </c>
      <c r="Z1917" s="2">
        <v>45581700</v>
      </c>
      <c r="AA1917" s="2">
        <v>46221700</v>
      </c>
      <c r="AB1917" s="2">
        <v>46891800</v>
      </c>
      <c r="AC1917" s="2">
        <v>47631800</v>
      </c>
      <c r="AD1917" s="2">
        <v>48301800</v>
      </c>
      <c r="AE1917" s="2">
        <v>49051800</v>
      </c>
      <c r="AF1917" s="2">
        <v>49841900</v>
      </c>
      <c r="AG1917" s="2">
        <v>50701900</v>
      </c>
    </row>
    <row r="1918" spans="1:33">
      <c r="A1918" s="115" t="s">
        <v>3637</v>
      </c>
      <c r="B1918" s="115" t="s">
        <v>19</v>
      </c>
      <c r="C1918" s="2">
        <v>17660000</v>
      </c>
      <c r="D1918" s="2">
        <v>17830200</v>
      </c>
      <c r="E1918" s="2">
        <v>18770600</v>
      </c>
      <c r="F1918" s="2">
        <v>19110700</v>
      </c>
      <c r="G1918" s="2">
        <v>19620700</v>
      </c>
      <c r="H1918" s="2">
        <v>20080800</v>
      </c>
      <c r="I1918" s="2">
        <v>20400800</v>
      </c>
      <c r="J1918" s="2">
        <v>20600800</v>
      </c>
      <c r="K1918" s="2">
        <v>20780800</v>
      </c>
      <c r="L1918" s="2">
        <v>20960800</v>
      </c>
      <c r="M1918" s="2">
        <v>21170800</v>
      </c>
      <c r="N1918" s="2">
        <v>21410800</v>
      </c>
      <c r="O1918" s="2">
        <v>21670800</v>
      </c>
      <c r="P1918" s="2">
        <v>21890800</v>
      </c>
      <c r="Q1918" s="2">
        <v>22130800</v>
      </c>
      <c r="R1918" s="2">
        <v>22450800</v>
      </c>
      <c r="S1918" s="2">
        <v>22740900</v>
      </c>
      <c r="T1918" s="2">
        <v>23000900</v>
      </c>
      <c r="U1918" s="2">
        <v>23300900</v>
      </c>
      <c r="V1918" s="2">
        <v>23600900</v>
      </c>
      <c r="W1918" s="2">
        <v>23890900</v>
      </c>
      <c r="X1918" s="2">
        <v>24250900</v>
      </c>
      <c r="Y1918" s="2">
        <v>24580900</v>
      </c>
      <c r="Z1918" s="2">
        <v>24940900</v>
      </c>
      <c r="AA1918" s="2">
        <v>25291000</v>
      </c>
      <c r="AB1918" s="2">
        <v>25661000</v>
      </c>
      <c r="AC1918" s="2">
        <v>26061000</v>
      </c>
      <c r="AD1918" s="2">
        <v>26431000</v>
      </c>
      <c r="AE1918" s="2">
        <v>26831000</v>
      </c>
      <c r="AF1918" s="2">
        <v>27271000</v>
      </c>
      <c r="AG1918" s="2">
        <v>27741000</v>
      </c>
    </row>
    <row r="1919" spans="1:33">
      <c r="A1919" s="115" t="s">
        <v>3638</v>
      </c>
      <c r="B1919" s="115" t="s">
        <v>19</v>
      </c>
      <c r="C1919" s="115">
        <v>0</v>
      </c>
      <c r="D1919" s="115">
        <v>0</v>
      </c>
      <c r="E1919" s="115">
        <v>0</v>
      </c>
      <c r="F1919" s="115">
        <v>0</v>
      </c>
      <c r="G1919" s="115">
        <v>0</v>
      </c>
      <c r="H1919" s="115">
        <v>0</v>
      </c>
      <c r="I1919" s="115">
        <v>0</v>
      </c>
      <c r="J1919" s="115">
        <v>0</v>
      </c>
      <c r="K1919" s="115">
        <v>0</v>
      </c>
      <c r="L1919" s="115">
        <v>0</v>
      </c>
      <c r="M1919" s="115">
        <v>0</v>
      </c>
      <c r="N1919" s="115">
        <v>0</v>
      </c>
      <c r="O1919" s="115">
        <v>0</v>
      </c>
      <c r="P1919" s="115">
        <v>0</v>
      </c>
      <c r="Q1919" s="115">
        <v>0</v>
      </c>
      <c r="R1919" s="115">
        <v>0</v>
      </c>
      <c r="S1919" s="115">
        <v>0</v>
      </c>
      <c r="T1919" s="115">
        <v>0</v>
      </c>
      <c r="U1919" s="115">
        <v>0</v>
      </c>
      <c r="V1919" s="115">
        <v>0</v>
      </c>
      <c r="W1919" s="115">
        <v>0</v>
      </c>
      <c r="X1919" s="115">
        <v>0</v>
      </c>
      <c r="Y1919" s="115">
        <v>0</v>
      </c>
      <c r="Z1919" s="115">
        <v>0</v>
      </c>
      <c r="AA1919" s="115">
        <v>0</v>
      </c>
      <c r="AB1919" s="115">
        <v>0</v>
      </c>
      <c r="AC1919" s="115">
        <v>0</v>
      </c>
      <c r="AD1919" s="115">
        <v>0</v>
      </c>
      <c r="AE1919" s="115">
        <v>0</v>
      </c>
      <c r="AF1919" s="115">
        <v>0</v>
      </c>
      <c r="AG1919" s="115">
        <v>0</v>
      </c>
    </row>
    <row r="1920" spans="1:33">
      <c r="A1920" s="115" t="s">
        <v>3639</v>
      </c>
      <c r="B1920" s="115" t="s">
        <v>19</v>
      </c>
      <c r="C1920" s="115">
        <v>0</v>
      </c>
      <c r="D1920" s="115">
        <v>0</v>
      </c>
      <c r="E1920" s="115">
        <v>0</v>
      </c>
      <c r="F1920" s="115">
        <v>0</v>
      </c>
      <c r="G1920" s="115">
        <v>0</v>
      </c>
      <c r="H1920" s="115">
        <v>0</v>
      </c>
      <c r="I1920" s="115">
        <v>0</v>
      </c>
      <c r="J1920" s="115">
        <v>0</v>
      </c>
      <c r="K1920" s="115">
        <v>0</v>
      </c>
      <c r="L1920" s="115">
        <v>0</v>
      </c>
      <c r="M1920" s="115">
        <v>0</v>
      </c>
      <c r="N1920" s="115">
        <v>0</v>
      </c>
      <c r="O1920" s="115">
        <v>0</v>
      </c>
      <c r="P1920" s="115">
        <v>0</v>
      </c>
      <c r="Q1920" s="115">
        <v>0</v>
      </c>
      <c r="R1920" s="115">
        <v>0</v>
      </c>
      <c r="S1920" s="115">
        <v>0</v>
      </c>
      <c r="T1920" s="115">
        <v>0</v>
      </c>
      <c r="U1920" s="115">
        <v>0</v>
      </c>
      <c r="V1920" s="115">
        <v>0</v>
      </c>
      <c r="W1920" s="115">
        <v>0</v>
      </c>
      <c r="X1920" s="115">
        <v>0</v>
      </c>
      <c r="Y1920" s="115">
        <v>0</v>
      </c>
      <c r="Z1920" s="115">
        <v>0</v>
      </c>
      <c r="AA1920" s="115">
        <v>0</v>
      </c>
      <c r="AB1920" s="115">
        <v>0</v>
      </c>
      <c r="AC1920" s="115">
        <v>0</v>
      </c>
      <c r="AD1920" s="115">
        <v>0</v>
      </c>
      <c r="AE1920" s="115">
        <v>0</v>
      </c>
      <c r="AF1920" s="115">
        <v>0</v>
      </c>
      <c r="AG1920" s="115">
        <v>0</v>
      </c>
    </row>
    <row r="1921" spans="1:33">
      <c r="A1921" s="115" t="s">
        <v>3640</v>
      </c>
      <c r="B1921" s="115" t="s">
        <v>19</v>
      </c>
      <c r="C1921" s="115">
        <v>0</v>
      </c>
      <c r="D1921" s="115">
        <v>0</v>
      </c>
      <c r="E1921" s="115">
        <v>0</v>
      </c>
      <c r="F1921" s="115">
        <v>0</v>
      </c>
      <c r="G1921" s="115">
        <v>0</v>
      </c>
      <c r="H1921" s="115">
        <v>0</v>
      </c>
      <c r="I1921" s="115">
        <v>0</v>
      </c>
      <c r="J1921" s="115">
        <v>0</v>
      </c>
      <c r="K1921" s="115">
        <v>0</v>
      </c>
      <c r="L1921" s="115">
        <v>0</v>
      </c>
      <c r="M1921" s="115">
        <v>0</v>
      </c>
      <c r="N1921" s="115">
        <v>0</v>
      </c>
      <c r="O1921" s="115">
        <v>0</v>
      </c>
      <c r="P1921" s="115">
        <v>0</v>
      </c>
      <c r="Q1921" s="115">
        <v>0</v>
      </c>
      <c r="R1921" s="115">
        <v>0</v>
      </c>
      <c r="S1921" s="115">
        <v>0</v>
      </c>
      <c r="T1921" s="115">
        <v>0</v>
      </c>
      <c r="U1921" s="115">
        <v>0</v>
      </c>
      <c r="V1921" s="115">
        <v>0</v>
      </c>
      <c r="W1921" s="115">
        <v>0</v>
      </c>
      <c r="X1921" s="115">
        <v>0</v>
      </c>
      <c r="Y1921" s="115">
        <v>0</v>
      </c>
      <c r="Z1921" s="115">
        <v>0</v>
      </c>
      <c r="AA1921" s="115">
        <v>0</v>
      </c>
      <c r="AB1921" s="115">
        <v>0</v>
      </c>
      <c r="AC1921" s="115">
        <v>0</v>
      </c>
      <c r="AD1921" s="115">
        <v>0</v>
      </c>
      <c r="AE1921" s="115">
        <v>0</v>
      </c>
      <c r="AF1921" s="115">
        <v>0</v>
      </c>
      <c r="AG1921" s="115">
        <v>0</v>
      </c>
    </row>
    <row r="1922" spans="1:33">
      <c r="A1922" s="115" t="s">
        <v>3641</v>
      </c>
      <c r="B1922" s="115" t="s">
        <v>19</v>
      </c>
      <c r="C1922" s="115">
        <v>0</v>
      </c>
      <c r="D1922" s="115">
        <v>0</v>
      </c>
      <c r="E1922" s="115">
        <v>0</v>
      </c>
      <c r="F1922" s="115">
        <v>0</v>
      </c>
      <c r="G1922" s="115">
        <v>0</v>
      </c>
      <c r="H1922" s="115">
        <v>0</v>
      </c>
      <c r="I1922" s="115">
        <v>0</v>
      </c>
      <c r="J1922" s="115">
        <v>0</v>
      </c>
      <c r="K1922" s="115">
        <v>0</v>
      </c>
      <c r="L1922" s="115">
        <v>0</v>
      </c>
      <c r="M1922" s="115">
        <v>0</v>
      </c>
      <c r="N1922" s="115">
        <v>0</v>
      </c>
      <c r="O1922" s="115">
        <v>0</v>
      </c>
      <c r="P1922" s="115">
        <v>0</v>
      </c>
      <c r="Q1922" s="115">
        <v>0</v>
      </c>
      <c r="R1922" s="115">
        <v>0</v>
      </c>
      <c r="S1922" s="115">
        <v>0</v>
      </c>
      <c r="T1922" s="115">
        <v>0</v>
      </c>
      <c r="U1922" s="115">
        <v>0</v>
      </c>
      <c r="V1922" s="115">
        <v>0</v>
      </c>
      <c r="W1922" s="115">
        <v>0</v>
      </c>
      <c r="X1922" s="115">
        <v>0</v>
      </c>
      <c r="Y1922" s="115">
        <v>0</v>
      </c>
      <c r="Z1922" s="115">
        <v>0</v>
      </c>
      <c r="AA1922" s="115">
        <v>0</v>
      </c>
      <c r="AB1922" s="115">
        <v>0</v>
      </c>
      <c r="AC1922" s="115">
        <v>0</v>
      </c>
      <c r="AD1922" s="115">
        <v>0</v>
      </c>
      <c r="AE1922" s="115">
        <v>0</v>
      </c>
      <c r="AF1922" s="115">
        <v>0</v>
      </c>
      <c r="AG1922" s="115">
        <v>0</v>
      </c>
    </row>
    <row r="1923" spans="1:33">
      <c r="A1923" s="115" t="s">
        <v>3642</v>
      </c>
      <c r="B1923" s="115" t="s">
        <v>19</v>
      </c>
      <c r="C1923" s="2">
        <v>385100000</v>
      </c>
      <c r="D1923" s="2">
        <v>388705000</v>
      </c>
      <c r="E1923" s="2">
        <v>409210000</v>
      </c>
      <c r="F1923" s="2">
        <v>416611000</v>
      </c>
      <c r="G1923" s="2">
        <v>427711000</v>
      </c>
      <c r="H1923" s="2">
        <v>437911000</v>
      </c>
      <c r="I1923" s="2">
        <v>444811000</v>
      </c>
      <c r="J1923" s="2">
        <v>449212000</v>
      </c>
      <c r="K1923" s="2">
        <v>453112000</v>
      </c>
      <c r="L1923" s="2">
        <v>457112000</v>
      </c>
      <c r="M1923" s="2">
        <v>461612000</v>
      </c>
      <c r="N1923" s="2">
        <v>466812000</v>
      </c>
      <c r="O1923" s="2">
        <v>472612000</v>
      </c>
      <c r="P1923" s="2">
        <v>477312000</v>
      </c>
      <c r="Q1923" s="2">
        <v>482512000</v>
      </c>
      <c r="R1923" s="2">
        <v>489613000</v>
      </c>
      <c r="S1923" s="2">
        <v>495713000</v>
      </c>
      <c r="T1923" s="2">
        <v>501613000</v>
      </c>
      <c r="U1923" s="2">
        <v>508013000</v>
      </c>
      <c r="V1923" s="2">
        <v>514613000</v>
      </c>
      <c r="W1923" s="2">
        <v>521013000</v>
      </c>
      <c r="X1923" s="2">
        <v>528814000</v>
      </c>
      <c r="Y1923" s="2">
        <v>535914000</v>
      </c>
      <c r="Z1923" s="2">
        <v>543814000</v>
      </c>
      <c r="AA1923" s="2">
        <v>551414000</v>
      </c>
      <c r="AB1923" s="2">
        <v>559414000</v>
      </c>
      <c r="AC1923" s="2">
        <v>568215000</v>
      </c>
      <c r="AD1923" s="2">
        <v>576315000</v>
      </c>
      <c r="AE1923" s="2">
        <v>585115000</v>
      </c>
      <c r="AF1923" s="2">
        <v>594615000</v>
      </c>
      <c r="AG1923" s="2">
        <v>604815000</v>
      </c>
    </row>
    <row r="1924" spans="1:33">
      <c r="A1924" s="115" t="s">
        <v>3643</v>
      </c>
      <c r="B1924" s="115" t="s">
        <v>19</v>
      </c>
      <c r="C1924" s="2">
        <v>3788000000</v>
      </c>
      <c r="D1924" s="2">
        <v>3823050000</v>
      </c>
      <c r="E1924" s="2">
        <v>4025100000</v>
      </c>
      <c r="F1924" s="2">
        <v>4097100000</v>
      </c>
      <c r="G1924" s="2">
        <v>4206110000</v>
      </c>
      <c r="H1924" s="2">
        <v>4307110000</v>
      </c>
      <c r="I1924" s="2">
        <v>4375110000</v>
      </c>
      <c r="J1924" s="2">
        <v>4418120000</v>
      </c>
      <c r="K1924" s="2">
        <v>4456120000</v>
      </c>
      <c r="L1924" s="2">
        <v>4495120000</v>
      </c>
      <c r="M1924" s="2">
        <v>4540120000</v>
      </c>
      <c r="N1924" s="2">
        <v>4591120000</v>
      </c>
      <c r="O1924" s="2">
        <v>4648120000</v>
      </c>
      <c r="P1924" s="2">
        <v>4694120000</v>
      </c>
      <c r="Q1924" s="2">
        <v>4746120000</v>
      </c>
      <c r="R1924" s="2">
        <v>4815120000</v>
      </c>
      <c r="S1924" s="2">
        <v>4876120000</v>
      </c>
      <c r="T1924" s="2">
        <v>4933130000</v>
      </c>
      <c r="U1924" s="2">
        <v>4996130000</v>
      </c>
      <c r="V1924" s="2">
        <v>5062130000</v>
      </c>
      <c r="W1924" s="2">
        <v>5124130000</v>
      </c>
      <c r="X1924" s="2">
        <v>5201130000</v>
      </c>
      <c r="Y1924" s="2">
        <v>5271130000</v>
      </c>
      <c r="Z1924" s="2">
        <v>5348140000</v>
      </c>
      <c r="AA1924" s="2">
        <v>5423140000</v>
      </c>
      <c r="AB1924" s="2">
        <v>5502140000</v>
      </c>
      <c r="AC1924" s="2">
        <v>5588140000</v>
      </c>
      <c r="AD1924" s="2">
        <v>5668140000</v>
      </c>
      <c r="AE1924" s="2">
        <v>5755150000</v>
      </c>
      <c r="AF1924" s="2">
        <v>5848150000</v>
      </c>
      <c r="AG1924" s="2">
        <v>5948150000</v>
      </c>
    </row>
    <row r="1925" spans="1:33">
      <c r="A1925" s="115" t="s">
        <v>3644</v>
      </c>
      <c r="B1925" s="115" t="s">
        <v>19</v>
      </c>
      <c r="C1925" s="2">
        <v>378800000</v>
      </c>
      <c r="D1925" s="2">
        <v>382405000</v>
      </c>
      <c r="E1925" s="2">
        <v>402510000</v>
      </c>
      <c r="F1925" s="2">
        <v>409810000</v>
      </c>
      <c r="G1925" s="2">
        <v>420711000</v>
      </c>
      <c r="H1925" s="2">
        <v>430711000</v>
      </c>
      <c r="I1925" s="2">
        <v>437511000</v>
      </c>
      <c r="J1925" s="2">
        <v>441812000</v>
      </c>
      <c r="K1925" s="2">
        <v>445612000</v>
      </c>
      <c r="L1925" s="2">
        <v>449612000</v>
      </c>
      <c r="M1925" s="2">
        <v>454012000</v>
      </c>
      <c r="N1925" s="2">
        <v>459212000</v>
      </c>
      <c r="O1925" s="2">
        <v>464912000</v>
      </c>
      <c r="P1925" s="2">
        <v>469512000</v>
      </c>
      <c r="Q1925" s="2">
        <v>474612000</v>
      </c>
      <c r="R1925" s="2">
        <v>481612000</v>
      </c>
      <c r="S1925" s="2">
        <v>487612000</v>
      </c>
      <c r="T1925" s="2">
        <v>493413000</v>
      </c>
      <c r="U1925" s="2">
        <v>499713000</v>
      </c>
      <c r="V1925" s="2">
        <v>506213000</v>
      </c>
      <c r="W1925" s="2">
        <v>512513000</v>
      </c>
      <c r="X1925" s="2">
        <v>520213000</v>
      </c>
      <c r="Y1925" s="2">
        <v>527113000</v>
      </c>
      <c r="Z1925" s="2">
        <v>534914000</v>
      </c>
      <c r="AA1925" s="2">
        <v>542414000</v>
      </c>
      <c r="AB1925" s="2">
        <v>550314000</v>
      </c>
      <c r="AC1925" s="2">
        <v>558914000</v>
      </c>
      <c r="AD1925" s="2">
        <v>566814000</v>
      </c>
      <c r="AE1925" s="2">
        <v>575515000</v>
      </c>
      <c r="AF1925" s="2">
        <v>584915000</v>
      </c>
      <c r="AG1925" s="2">
        <v>594915000</v>
      </c>
    </row>
    <row r="1926" spans="1:33">
      <c r="A1926" s="115" t="s">
        <v>3645</v>
      </c>
      <c r="B1926" s="115" t="s">
        <v>19</v>
      </c>
      <c r="C1926" s="2">
        <v>37190000</v>
      </c>
      <c r="D1926" s="2">
        <v>37530500</v>
      </c>
      <c r="E1926" s="2">
        <v>39510900</v>
      </c>
      <c r="F1926" s="2">
        <v>40221000</v>
      </c>
      <c r="G1926" s="2">
        <v>41291100</v>
      </c>
      <c r="H1926" s="2">
        <v>42281100</v>
      </c>
      <c r="I1926" s="2">
        <v>42941100</v>
      </c>
      <c r="J1926" s="2">
        <v>43371100</v>
      </c>
      <c r="K1926" s="2">
        <v>43741100</v>
      </c>
      <c r="L1926" s="2">
        <v>44131100</v>
      </c>
      <c r="M1926" s="2">
        <v>44561200</v>
      </c>
      <c r="N1926" s="2">
        <v>45071200</v>
      </c>
      <c r="O1926" s="2">
        <v>45631200</v>
      </c>
      <c r="P1926" s="2">
        <v>46081200</v>
      </c>
      <c r="Q1926" s="2">
        <v>46591200</v>
      </c>
      <c r="R1926" s="2">
        <v>47271200</v>
      </c>
      <c r="S1926" s="2">
        <v>47861200</v>
      </c>
      <c r="T1926" s="2">
        <v>48421200</v>
      </c>
      <c r="U1926" s="2">
        <v>49041300</v>
      </c>
      <c r="V1926" s="2">
        <v>49691300</v>
      </c>
      <c r="W1926" s="2">
        <v>50301300</v>
      </c>
      <c r="X1926" s="2">
        <v>51061300</v>
      </c>
      <c r="Y1926" s="2">
        <v>51741300</v>
      </c>
      <c r="Z1926" s="2">
        <v>52501300</v>
      </c>
      <c r="AA1926" s="2">
        <v>53241400</v>
      </c>
      <c r="AB1926" s="2">
        <v>54011400</v>
      </c>
      <c r="AC1926" s="2">
        <v>54861400</v>
      </c>
      <c r="AD1926" s="2">
        <v>55641400</v>
      </c>
      <c r="AE1926" s="2">
        <v>56491400</v>
      </c>
      <c r="AF1926" s="2">
        <v>57411500</v>
      </c>
      <c r="AG1926" s="2">
        <v>58391500</v>
      </c>
    </row>
    <row r="1927" spans="1:33">
      <c r="A1927" s="115" t="s">
        <v>3646</v>
      </c>
      <c r="B1927" s="115" t="s">
        <v>19</v>
      </c>
      <c r="C1927" s="2">
        <v>35120000</v>
      </c>
      <c r="D1927" s="2">
        <v>35450400</v>
      </c>
      <c r="E1927" s="2">
        <v>37320900</v>
      </c>
      <c r="F1927" s="2">
        <v>37991000</v>
      </c>
      <c r="G1927" s="2">
        <v>39001000</v>
      </c>
      <c r="H1927" s="2">
        <v>39931000</v>
      </c>
      <c r="I1927" s="2">
        <v>40561000</v>
      </c>
      <c r="J1927" s="2">
        <v>40961100</v>
      </c>
      <c r="K1927" s="2">
        <v>41321100</v>
      </c>
      <c r="L1927" s="2">
        <v>41681100</v>
      </c>
      <c r="M1927" s="2">
        <v>42091100</v>
      </c>
      <c r="N1927" s="2">
        <v>42571100</v>
      </c>
      <c r="O1927" s="2">
        <v>43101100</v>
      </c>
      <c r="P1927" s="2">
        <v>43531100</v>
      </c>
      <c r="Q1927" s="2">
        <v>44011100</v>
      </c>
      <c r="R1927" s="2">
        <v>44651100</v>
      </c>
      <c r="S1927" s="2">
        <v>45211200</v>
      </c>
      <c r="T1927" s="2">
        <v>45741200</v>
      </c>
      <c r="U1927" s="2">
        <v>46331200</v>
      </c>
      <c r="V1927" s="2">
        <v>46931200</v>
      </c>
      <c r="W1927" s="2">
        <v>47511200</v>
      </c>
      <c r="X1927" s="2">
        <v>48231200</v>
      </c>
      <c r="Y1927" s="2">
        <v>48871300</v>
      </c>
      <c r="Z1927" s="2">
        <v>49591300</v>
      </c>
      <c r="AA1927" s="2">
        <v>50291300</v>
      </c>
      <c r="AB1927" s="2">
        <v>51021300</v>
      </c>
      <c r="AC1927" s="2">
        <v>51811300</v>
      </c>
      <c r="AD1927" s="2">
        <v>52551300</v>
      </c>
      <c r="AE1927" s="2">
        <v>53361400</v>
      </c>
      <c r="AF1927" s="2">
        <v>54231400</v>
      </c>
      <c r="AG1927" s="2">
        <v>55151400</v>
      </c>
    </row>
    <row r="1928" spans="1:33">
      <c r="A1928" s="115" t="s">
        <v>3647</v>
      </c>
      <c r="B1928" s="115" t="s">
        <v>19</v>
      </c>
      <c r="C1928" s="2">
        <v>1171000</v>
      </c>
      <c r="D1928" s="2">
        <v>1182010</v>
      </c>
      <c r="E1928" s="2">
        <v>1245030</v>
      </c>
      <c r="F1928" s="2">
        <v>1267030</v>
      </c>
      <c r="G1928" s="2">
        <v>1301030</v>
      </c>
      <c r="H1928" s="2">
        <v>1332030</v>
      </c>
      <c r="I1928" s="2">
        <v>1353030</v>
      </c>
      <c r="J1928" s="2">
        <v>1366040</v>
      </c>
      <c r="K1928" s="2">
        <v>1378040</v>
      </c>
      <c r="L1928" s="2">
        <v>1390040</v>
      </c>
      <c r="M1928" s="2">
        <v>1404040</v>
      </c>
      <c r="N1928" s="2">
        <v>1420040</v>
      </c>
      <c r="O1928" s="2">
        <v>1437040</v>
      </c>
      <c r="P1928" s="2">
        <v>1452040</v>
      </c>
      <c r="Q1928" s="2">
        <v>1468040</v>
      </c>
      <c r="R1928" s="2">
        <v>1489040</v>
      </c>
      <c r="S1928" s="2">
        <v>1508040</v>
      </c>
      <c r="T1928" s="2">
        <v>1525040</v>
      </c>
      <c r="U1928" s="2">
        <v>1545040</v>
      </c>
      <c r="V1928" s="2">
        <v>1565040</v>
      </c>
      <c r="W1928" s="2">
        <v>1585040</v>
      </c>
      <c r="X1928" s="2">
        <v>1608040</v>
      </c>
      <c r="Y1928" s="2">
        <v>1630040</v>
      </c>
      <c r="Z1928" s="2">
        <v>1654040</v>
      </c>
      <c r="AA1928" s="2">
        <v>1677040</v>
      </c>
      <c r="AB1928" s="2">
        <v>1701040</v>
      </c>
      <c r="AC1928" s="2">
        <v>1728040</v>
      </c>
      <c r="AD1928" s="2">
        <v>1753040</v>
      </c>
      <c r="AE1928" s="2">
        <v>1780050</v>
      </c>
      <c r="AF1928" s="2">
        <v>1808050</v>
      </c>
      <c r="AG1928" s="2">
        <v>1839050</v>
      </c>
    </row>
    <row r="1929" spans="1:33">
      <c r="A1929" s="115" t="s">
        <v>3648</v>
      </c>
      <c r="B1929" s="115" t="s">
        <v>19</v>
      </c>
      <c r="C1929" s="2">
        <v>18280000</v>
      </c>
      <c r="D1929" s="2">
        <v>18450200</v>
      </c>
      <c r="E1929" s="2">
        <v>19420500</v>
      </c>
      <c r="F1929" s="2">
        <v>19770500</v>
      </c>
      <c r="G1929" s="2">
        <v>20300500</v>
      </c>
      <c r="H1929" s="2">
        <v>20780500</v>
      </c>
      <c r="I1929" s="2">
        <v>21110500</v>
      </c>
      <c r="J1929" s="2">
        <v>21310600</v>
      </c>
      <c r="K1929" s="2">
        <v>21500600</v>
      </c>
      <c r="L1929" s="2">
        <v>21690600</v>
      </c>
      <c r="M1929" s="2">
        <v>21900600</v>
      </c>
      <c r="N1929" s="2">
        <v>22150600</v>
      </c>
      <c r="O1929" s="2">
        <v>22430600</v>
      </c>
      <c r="P1929" s="2">
        <v>22650600</v>
      </c>
      <c r="Q1929" s="2">
        <v>22900600</v>
      </c>
      <c r="R1929" s="2">
        <v>23230600</v>
      </c>
      <c r="S1929" s="2">
        <v>23520600</v>
      </c>
      <c r="T1929" s="2">
        <v>23800600</v>
      </c>
      <c r="U1929" s="2">
        <v>24110600</v>
      </c>
      <c r="V1929" s="2">
        <v>24420600</v>
      </c>
      <c r="W1929" s="2">
        <v>24720600</v>
      </c>
      <c r="X1929" s="2">
        <v>25090600</v>
      </c>
      <c r="Y1929" s="2">
        <v>25430700</v>
      </c>
      <c r="Z1929" s="2">
        <v>25800700</v>
      </c>
      <c r="AA1929" s="2">
        <v>26170700</v>
      </c>
      <c r="AB1929" s="2">
        <v>26550700</v>
      </c>
      <c r="AC1929" s="2">
        <v>26960700</v>
      </c>
      <c r="AD1929" s="2">
        <v>27350700</v>
      </c>
      <c r="AE1929" s="2">
        <v>27770700</v>
      </c>
      <c r="AF1929" s="2">
        <v>28220700</v>
      </c>
      <c r="AG1929" s="2">
        <v>28700700</v>
      </c>
    </row>
    <row r="1930" spans="1:33">
      <c r="A1930" s="115" t="s">
        <v>3649</v>
      </c>
      <c r="B1930" s="115" t="s">
        <v>19</v>
      </c>
      <c r="C1930" s="2">
        <v>10000000</v>
      </c>
      <c r="D1930" s="2">
        <v>10090100</v>
      </c>
      <c r="E1930" s="2">
        <v>10620300</v>
      </c>
      <c r="F1930" s="2">
        <v>10820300</v>
      </c>
      <c r="G1930" s="2">
        <v>11100300</v>
      </c>
      <c r="H1930" s="2">
        <v>11370300</v>
      </c>
      <c r="I1930" s="2">
        <v>11550300</v>
      </c>
      <c r="J1930" s="2">
        <v>11660300</v>
      </c>
      <c r="K1930" s="2">
        <v>11760300</v>
      </c>
      <c r="L1930" s="2">
        <v>11870300</v>
      </c>
      <c r="M1930" s="2">
        <v>11980300</v>
      </c>
      <c r="N1930" s="2">
        <v>12120300</v>
      </c>
      <c r="O1930" s="2">
        <v>12270300</v>
      </c>
      <c r="P1930" s="2">
        <v>12390300</v>
      </c>
      <c r="Q1930" s="2">
        <v>12530300</v>
      </c>
      <c r="R1930" s="2">
        <v>12710300</v>
      </c>
      <c r="S1930" s="2">
        <v>12870300</v>
      </c>
      <c r="T1930" s="2">
        <v>13020300</v>
      </c>
      <c r="U1930" s="2">
        <v>13190300</v>
      </c>
      <c r="V1930" s="2">
        <v>13360300</v>
      </c>
      <c r="W1930" s="2">
        <v>13530300</v>
      </c>
      <c r="X1930" s="2">
        <v>13730400</v>
      </c>
      <c r="Y1930" s="2">
        <v>13910400</v>
      </c>
      <c r="Z1930" s="2">
        <v>14120400</v>
      </c>
      <c r="AA1930" s="2">
        <v>14320400</v>
      </c>
      <c r="AB1930" s="2">
        <v>14520400</v>
      </c>
      <c r="AC1930" s="2">
        <v>14750400</v>
      </c>
      <c r="AD1930" s="2">
        <v>14960400</v>
      </c>
      <c r="AE1930" s="2">
        <v>15190400</v>
      </c>
      <c r="AF1930" s="2">
        <v>15440400</v>
      </c>
      <c r="AG1930" s="2">
        <v>15700400</v>
      </c>
    </row>
    <row r="1931" spans="1:33">
      <c r="A1931" s="115" t="s">
        <v>3650</v>
      </c>
      <c r="B1931" s="115" t="s">
        <v>19</v>
      </c>
      <c r="C1931" s="115">
        <v>0</v>
      </c>
      <c r="D1931" s="115">
        <v>0</v>
      </c>
      <c r="E1931" s="115">
        <v>0</v>
      </c>
      <c r="F1931" s="115">
        <v>0</v>
      </c>
      <c r="G1931" s="115">
        <v>0</v>
      </c>
      <c r="H1931" s="115">
        <v>0</v>
      </c>
      <c r="I1931" s="115">
        <v>0</v>
      </c>
      <c r="J1931" s="115">
        <v>0</v>
      </c>
      <c r="K1931" s="115">
        <v>0</v>
      </c>
      <c r="L1931" s="115">
        <v>0</v>
      </c>
      <c r="M1931" s="115">
        <v>0</v>
      </c>
      <c r="N1931" s="115">
        <v>0</v>
      </c>
      <c r="O1931" s="115">
        <v>0</v>
      </c>
      <c r="P1931" s="115">
        <v>0</v>
      </c>
      <c r="Q1931" s="115">
        <v>0</v>
      </c>
      <c r="R1931" s="115">
        <v>0</v>
      </c>
      <c r="S1931" s="115">
        <v>0</v>
      </c>
      <c r="T1931" s="115">
        <v>0</v>
      </c>
      <c r="U1931" s="115">
        <v>0</v>
      </c>
      <c r="V1931" s="115">
        <v>0</v>
      </c>
      <c r="W1931" s="115">
        <v>0</v>
      </c>
      <c r="X1931" s="115">
        <v>0</v>
      </c>
      <c r="Y1931" s="115">
        <v>0</v>
      </c>
      <c r="Z1931" s="115">
        <v>0</v>
      </c>
      <c r="AA1931" s="115">
        <v>0</v>
      </c>
      <c r="AB1931" s="115">
        <v>0</v>
      </c>
      <c r="AC1931" s="115">
        <v>0</v>
      </c>
      <c r="AD1931" s="115">
        <v>0</v>
      </c>
      <c r="AE1931" s="115">
        <v>0</v>
      </c>
      <c r="AF1931" s="115">
        <v>0</v>
      </c>
      <c r="AG1931" s="115">
        <v>0</v>
      </c>
    </row>
    <row r="1932" spans="1:33">
      <c r="A1932" s="115" t="s">
        <v>3651</v>
      </c>
      <c r="B1932" s="115" t="s">
        <v>19</v>
      </c>
      <c r="C1932" s="115">
        <v>0</v>
      </c>
      <c r="D1932" s="115">
        <v>0</v>
      </c>
      <c r="E1932" s="115">
        <v>0</v>
      </c>
      <c r="F1932" s="115">
        <v>0</v>
      </c>
      <c r="G1932" s="115">
        <v>0</v>
      </c>
      <c r="H1932" s="115">
        <v>0</v>
      </c>
      <c r="I1932" s="115">
        <v>0</v>
      </c>
      <c r="J1932" s="115">
        <v>0</v>
      </c>
      <c r="K1932" s="115">
        <v>0</v>
      </c>
      <c r="L1932" s="115">
        <v>0</v>
      </c>
      <c r="M1932" s="115">
        <v>0</v>
      </c>
      <c r="N1932" s="115">
        <v>0</v>
      </c>
      <c r="O1932" s="115">
        <v>0</v>
      </c>
      <c r="P1932" s="115">
        <v>0</v>
      </c>
      <c r="Q1932" s="115">
        <v>0</v>
      </c>
      <c r="R1932" s="115">
        <v>0</v>
      </c>
      <c r="S1932" s="115">
        <v>0</v>
      </c>
      <c r="T1932" s="115">
        <v>0</v>
      </c>
      <c r="U1932" s="115">
        <v>0</v>
      </c>
      <c r="V1932" s="115">
        <v>0</v>
      </c>
      <c r="W1932" s="115">
        <v>0</v>
      </c>
      <c r="X1932" s="115">
        <v>0</v>
      </c>
      <c r="Y1932" s="115">
        <v>0</v>
      </c>
      <c r="Z1932" s="115">
        <v>0</v>
      </c>
      <c r="AA1932" s="115">
        <v>0</v>
      </c>
      <c r="AB1932" s="115">
        <v>0</v>
      </c>
      <c r="AC1932" s="115">
        <v>0</v>
      </c>
      <c r="AD1932" s="115">
        <v>0</v>
      </c>
      <c r="AE1932" s="115">
        <v>0</v>
      </c>
      <c r="AF1932" s="115">
        <v>0</v>
      </c>
      <c r="AG1932" s="115">
        <v>0</v>
      </c>
    </row>
    <row r="1933" spans="1:33">
      <c r="A1933" s="115" t="s">
        <v>3652</v>
      </c>
      <c r="B1933" s="115" t="s">
        <v>19</v>
      </c>
      <c r="C1933" s="115">
        <v>0</v>
      </c>
      <c r="D1933" s="115">
        <v>0</v>
      </c>
      <c r="E1933" s="115">
        <v>0</v>
      </c>
      <c r="F1933" s="115">
        <v>0</v>
      </c>
      <c r="G1933" s="115">
        <v>0</v>
      </c>
      <c r="H1933" s="115">
        <v>0</v>
      </c>
      <c r="I1933" s="115">
        <v>0</v>
      </c>
      <c r="J1933" s="115">
        <v>0</v>
      </c>
      <c r="K1933" s="115">
        <v>0</v>
      </c>
      <c r="L1933" s="115">
        <v>0</v>
      </c>
      <c r="M1933" s="115">
        <v>0</v>
      </c>
      <c r="N1933" s="115">
        <v>0</v>
      </c>
      <c r="O1933" s="115">
        <v>0</v>
      </c>
      <c r="P1933" s="115">
        <v>0</v>
      </c>
      <c r="Q1933" s="115">
        <v>0</v>
      </c>
      <c r="R1933" s="115">
        <v>0</v>
      </c>
      <c r="S1933" s="115">
        <v>0</v>
      </c>
      <c r="T1933" s="115">
        <v>0</v>
      </c>
      <c r="U1933" s="115">
        <v>0</v>
      </c>
      <c r="V1933" s="115">
        <v>0</v>
      </c>
      <c r="W1933" s="115">
        <v>0</v>
      </c>
      <c r="X1933" s="115">
        <v>0</v>
      </c>
      <c r="Y1933" s="115">
        <v>0</v>
      </c>
      <c r="Z1933" s="115">
        <v>0</v>
      </c>
      <c r="AA1933" s="115">
        <v>0</v>
      </c>
      <c r="AB1933" s="115">
        <v>0</v>
      </c>
      <c r="AC1933" s="115">
        <v>0</v>
      </c>
      <c r="AD1933" s="115">
        <v>0</v>
      </c>
      <c r="AE1933" s="115">
        <v>0</v>
      </c>
      <c r="AF1933" s="115">
        <v>0</v>
      </c>
      <c r="AG1933" s="115">
        <v>0</v>
      </c>
    </row>
    <row r="1934" spans="1:33">
      <c r="A1934" s="115" t="s">
        <v>3653</v>
      </c>
      <c r="B1934" s="115" t="s">
        <v>19</v>
      </c>
      <c r="C1934" s="115">
        <v>0</v>
      </c>
      <c r="D1934" s="115">
        <v>0</v>
      </c>
      <c r="E1934" s="115">
        <v>0</v>
      </c>
      <c r="F1934" s="115">
        <v>0</v>
      </c>
      <c r="G1934" s="115">
        <v>0</v>
      </c>
      <c r="H1934" s="115">
        <v>0</v>
      </c>
      <c r="I1934" s="115">
        <v>0</v>
      </c>
      <c r="J1934" s="115">
        <v>0</v>
      </c>
      <c r="K1934" s="115">
        <v>0</v>
      </c>
      <c r="L1934" s="115">
        <v>0</v>
      </c>
      <c r="M1934" s="115">
        <v>0</v>
      </c>
      <c r="N1934" s="115">
        <v>0</v>
      </c>
      <c r="O1934" s="115">
        <v>0</v>
      </c>
      <c r="P1934" s="115">
        <v>0</v>
      </c>
      <c r="Q1934" s="115">
        <v>0</v>
      </c>
      <c r="R1934" s="115">
        <v>0</v>
      </c>
      <c r="S1934" s="115">
        <v>0</v>
      </c>
      <c r="T1934" s="115">
        <v>0</v>
      </c>
      <c r="U1934" s="115">
        <v>0</v>
      </c>
      <c r="V1934" s="115">
        <v>0</v>
      </c>
      <c r="W1934" s="115">
        <v>0</v>
      </c>
      <c r="X1934" s="115">
        <v>0</v>
      </c>
      <c r="Y1934" s="115">
        <v>0</v>
      </c>
      <c r="Z1934" s="115">
        <v>0</v>
      </c>
      <c r="AA1934" s="115">
        <v>0</v>
      </c>
      <c r="AB1934" s="115">
        <v>0</v>
      </c>
      <c r="AC1934" s="115">
        <v>0</v>
      </c>
      <c r="AD1934" s="115">
        <v>0</v>
      </c>
      <c r="AE1934" s="115">
        <v>0</v>
      </c>
      <c r="AF1934" s="115">
        <v>0</v>
      </c>
      <c r="AG1934" s="115">
        <v>0</v>
      </c>
    </row>
    <row r="1935" spans="1:33">
      <c r="A1935" s="115" t="s">
        <v>3654</v>
      </c>
      <c r="B1935" s="115" t="s">
        <v>19</v>
      </c>
      <c r="C1935" s="2">
        <v>175500000000</v>
      </c>
      <c r="D1935" s="2">
        <v>184101000000</v>
      </c>
      <c r="E1935" s="2">
        <v>194710000000</v>
      </c>
      <c r="F1935" s="2">
        <v>198611000000</v>
      </c>
      <c r="G1935" s="2">
        <v>203411000000</v>
      </c>
      <c r="H1935" s="2">
        <v>212012000000</v>
      </c>
      <c r="I1935" s="2">
        <v>219312000000</v>
      </c>
      <c r="J1935" s="2">
        <v>226313000000</v>
      </c>
      <c r="K1935" s="2">
        <v>232813000000</v>
      </c>
      <c r="L1935" s="2">
        <v>238514000000</v>
      </c>
      <c r="M1935" s="2">
        <v>247314000000</v>
      </c>
      <c r="N1935" s="2">
        <v>257514000000</v>
      </c>
      <c r="O1935" s="2">
        <v>264815000000</v>
      </c>
      <c r="P1935" s="2">
        <v>272815000000</v>
      </c>
      <c r="Q1935" s="2">
        <v>281716000000</v>
      </c>
      <c r="R1935" s="2">
        <v>290216000000</v>
      </c>
      <c r="S1935" s="2">
        <v>298117000000</v>
      </c>
      <c r="T1935" s="2">
        <v>306617000000</v>
      </c>
      <c r="U1935" s="2">
        <v>316018000000</v>
      </c>
      <c r="V1935" s="2">
        <v>325619000000</v>
      </c>
      <c r="W1935" s="2">
        <v>333419000000</v>
      </c>
      <c r="X1935" s="2">
        <v>342320000000</v>
      </c>
      <c r="Y1935" s="2">
        <v>354620000000</v>
      </c>
      <c r="Z1935" s="2">
        <v>369121000000</v>
      </c>
      <c r="AA1935" s="2">
        <v>383122000000</v>
      </c>
      <c r="AB1935" s="2">
        <v>390923000000</v>
      </c>
      <c r="AC1935" s="2">
        <v>397123000000</v>
      </c>
      <c r="AD1935" s="2">
        <v>407624000000</v>
      </c>
      <c r="AE1935" s="2">
        <v>418924000000</v>
      </c>
      <c r="AF1935" s="2">
        <v>431725000000</v>
      </c>
      <c r="AG1935" s="2">
        <v>444226000000</v>
      </c>
    </row>
    <row r="1936" spans="1:33">
      <c r="A1936" s="115" t="s">
        <v>3655</v>
      </c>
      <c r="B1936" s="115" t="s">
        <v>19</v>
      </c>
      <c r="C1936" s="2">
        <v>204100000000</v>
      </c>
      <c r="D1936" s="2">
        <v>212301000000</v>
      </c>
      <c r="E1936" s="2">
        <v>224212000000</v>
      </c>
      <c r="F1936" s="2">
        <v>228613000000</v>
      </c>
      <c r="G1936" s="2">
        <v>234313000000</v>
      </c>
      <c r="H1936" s="2">
        <v>243213000000</v>
      </c>
      <c r="I1936" s="2">
        <v>250514000000</v>
      </c>
      <c r="J1936" s="2">
        <v>257414000000</v>
      </c>
      <c r="K1936" s="2">
        <v>263615000000</v>
      </c>
      <c r="L1936" s="2">
        <v>269215000000</v>
      </c>
      <c r="M1936" s="2">
        <v>277516000000</v>
      </c>
      <c r="N1936" s="2">
        <v>287216000000</v>
      </c>
      <c r="O1936" s="2">
        <v>294517000000</v>
      </c>
      <c r="P1936" s="2">
        <v>302217000000</v>
      </c>
      <c r="Q1936" s="2">
        <v>310718000000</v>
      </c>
      <c r="R1936" s="2">
        <v>319118000000</v>
      </c>
      <c r="S1936" s="2">
        <v>327019000000</v>
      </c>
      <c r="T1936" s="2">
        <v>335219000000</v>
      </c>
      <c r="U1936" s="2">
        <v>344420000000</v>
      </c>
      <c r="V1936" s="2">
        <v>353720000000</v>
      </c>
      <c r="W1936" s="2">
        <v>361421000000</v>
      </c>
      <c r="X1936" s="2">
        <v>370321000000</v>
      </c>
      <c r="Y1936" s="2">
        <v>382222000000</v>
      </c>
      <c r="Z1936" s="2">
        <v>396023000000</v>
      </c>
      <c r="AA1936" s="2">
        <v>409424000000</v>
      </c>
      <c r="AB1936" s="2">
        <v>417324000000</v>
      </c>
      <c r="AC1936" s="2">
        <v>423925000000</v>
      </c>
      <c r="AD1936" s="2">
        <v>434325000000</v>
      </c>
      <c r="AE1936" s="2">
        <v>445426000000</v>
      </c>
      <c r="AF1936" s="2">
        <v>458027000000</v>
      </c>
      <c r="AG1936" s="2">
        <v>470327000000</v>
      </c>
    </row>
    <row r="1937" spans="1:33">
      <c r="A1937" s="115" t="s">
        <v>3656</v>
      </c>
      <c r="B1937" s="115" t="s">
        <v>19</v>
      </c>
      <c r="C1937" s="2">
        <v>151900000000</v>
      </c>
      <c r="D1937" s="2">
        <v>159400000000</v>
      </c>
      <c r="E1937" s="2">
        <v>168509000000</v>
      </c>
      <c r="F1937" s="2">
        <v>171909000000</v>
      </c>
      <c r="G1937" s="2">
        <v>176110000000</v>
      </c>
      <c r="H1937" s="2">
        <v>183510000000</v>
      </c>
      <c r="I1937" s="2">
        <v>189811000000</v>
      </c>
      <c r="J1937" s="2">
        <v>195911000000</v>
      </c>
      <c r="K1937" s="2">
        <v>201511000000</v>
      </c>
      <c r="L1937" s="2">
        <v>206412000000</v>
      </c>
      <c r="M1937" s="2">
        <v>214012000000</v>
      </c>
      <c r="N1937" s="2">
        <v>222813000000</v>
      </c>
      <c r="O1937" s="2">
        <v>229213000000</v>
      </c>
      <c r="P1937" s="2">
        <v>236113000000</v>
      </c>
      <c r="Q1937" s="2">
        <v>243714000000</v>
      </c>
      <c r="R1937" s="2">
        <v>251014000000</v>
      </c>
      <c r="S1937" s="2">
        <v>257915000000</v>
      </c>
      <c r="T1937" s="2">
        <v>265215000000</v>
      </c>
      <c r="U1937" s="2">
        <v>273316000000</v>
      </c>
      <c r="V1937" s="2">
        <v>281616000000</v>
      </c>
      <c r="W1937" s="2">
        <v>288316000000</v>
      </c>
      <c r="X1937" s="2">
        <v>296017000000</v>
      </c>
      <c r="Y1937" s="2">
        <v>306718000000</v>
      </c>
      <c r="Z1937" s="2">
        <v>319218000000</v>
      </c>
      <c r="AA1937" s="2">
        <v>331219000000</v>
      </c>
      <c r="AB1937" s="2">
        <v>338020000000</v>
      </c>
      <c r="AC1937" s="2">
        <v>343320000000</v>
      </c>
      <c r="AD1937" s="2">
        <v>352420000000</v>
      </c>
      <c r="AE1937" s="2">
        <v>362221000000</v>
      </c>
      <c r="AF1937" s="2">
        <v>373322000000</v>
      </c>
      <c r="AG1937" s="2">
        <v>384022000000</v>
      </c>
    </row>
    <row r="1938" spans="1:33">
      <c r="A1938" s="115" t="s">
        <v>3657</v>
      </c>
      <c r="B1938" s="115" t="s">
        <v>19</v>
      </c>
      <c r="C1938" s="2">
        <v>123500000000</v>
      </c>
      <c r="D1938" s="2">
        <v>129700000000</v>
      </c>
      <c r="E1938" s="2">
        <v>137107000000</v>
      </c>
      <c r="F1938" s="2">
        <v>139908000000</v>
      </c>
      <c r="G1938" s="2">
        <v>143308000000</v>
      </c>
      <c r="H1938" s="2">
        <v>149408000000</v>
      </c>
      <c r="I1938" s="2">
        <v>154609000000</v>
      </c>
      <c r="J1938" s="2">
        <v>159709000000</v>
      </c>
      <c r="K1938" s="2">
        <v>164309000000</v>
      </c>
      <c r="L1938" s="2">
        <v>168410000000</v>
      </c>
      <c r="M1938" s="2">
        <v>174710000000</v>
      </c>
      <c r="N1938" s="2">
        <v>182010000000</v>
      </c>
      <c r="O1938" s="2">
        <v>187311000000</v>
      </c>
      <c r="P1938" s="2">
        <v>193111000000</v>
      </c>
      <c r="Q1938" s="2">
        <v>199411000000</v>
      </c>
      <c r="R1938" s="2">
        <v>205512000000</v>
      </c>
      <c r="S1938" s="2">
        <v>211212000000</v>
      </c>
      <c r="T1938" s="2">
        <v>217312000000</v>
      </c>
      <c r="U1938" s="2">
        <v>224013000000</v>
      </c>
      <c r="V1938" s="2">
        <v>230913000000</v>
      </c>
      <c r="W1938" s="2">
        <v>236514000000</v>
      </c>
      <c r="X1938" s="2">
        <v>242814000000</v>
      </c>
      <c r="Y1938" s="2">
        <v>251714000000</v>
      </c>
      <c r="Z1938" s="2">
        <v>262115000000</v>
      </c>
      <c r="AA1938" s="2">
        <v>272116000000</v>
      </c>
      <c r="AB1938" s="2">
        <v>277716000000</v>
      </c>
      <c r="AC1938" s="2">
        <v>282116000000</v>
      </c>
      <c r="AD1938" s="2">
        <v>289617000000</v>
      </c>
      <c r="AE1938" s="2">
        <v>297717000000</v>
      </c>
      <c r="AF1938" s="2">
        <v>306918000000</v>
      </c>
      <c r="AG1938" s="2">
        <v>315818000000</v>
      </c>
    </row>
    <row r="1939" spans="1:33">
      <c r="A1939" s="115" t="s">
        <v>3658</v>
      </c>
      <c r="B1939" s="115" t="s">
        <v>19</v>
      </c>
      <c r="C1939" s="2">
        <v>72600000000</v>
      </c>
      <c r="D1939" s="2">
        <v>76260200000</v>
      </c>
      <c r="E1939" s="2">
        <v>80634100000</v>
      </c>
      <c r="F1939" s="2">
        <v>82264500000</v>
      </c>
      <c r="G1939" s="2">
        <v>84274600000</v>
      </c>
      <c r="H1939" s="2">
        <v>87864900000</v>
      </c>
      <c r="I1939" s="2">
        <v>90895000000</v>
      </c>
      <c r="J1939" s="2">
        <v>93885300000</v>
      </c>
      <c r="K1939" s="2">
        <v>96615500000</v>
      </c>
      <c r="L1939" s="2">
        <v>99005600000</v>
      </c>
      <c r="M1939" s="2">
        <v>102706000000</v>
      </c>
      <c r="N1939" s="2">
        <v>107006000000</v>
      </c>
      <c r="O1939" s="2">
        <v>110106000000</v>
      </c>
      <c r="P1939" s="2">
        <v>113506000000</v>
      </c>
      <c r="Q1939" s="2">
        <v>117207000000</v>
      </c>
      <c r="R1939" s="2">
        <v>120707000000</v>
      </c>
      <c r="S1939" s="2">
        <v>124107000000</v>
      </c>
      <c r="T1939" s="2">
        <v>127707000000</v>
      </c>
      <c r="U1939" s="2">
        <v>131607000000</v>
      </c>
      <c r="V1939" s="2">
        <v>135608000000</v>
      </c>
      <c r="W1939" s="2">
        <v>138908000000</v>
      </c>
      <c r="X1939" s="2">
        <v>142708000000</v>
      </c>
      <c r="Y1939" s="2">
        <v>147909000000</v>
      </c>
      <c r="Z1939" s="2">
        <v>154009000000</v>
      </c>
      <c r="AA1939" s="2">
        <v>159909000000</v>
      </c>
      <c r="AB1939" s="2">
        <v>163109000000</v>
      </c>
      <c r="AC1939" s="2">
        <v>165710000000</v>
      </c>
      <c r="AD1939" s="2">
        <v>170110000000</v>
      </c>
      <c r="AE1939" s="2">
        <v>174910000000</v>
      </c>
      <c r="AF1939" s="2">
        <v>180311000000</v>
      </c>
      <c r="AG1939" s="2">
        <v>185511000000</v>
      </c>
    </row>
    <row r="1940" spans="1:33">
      <c r="A1940" s="115" t="s">
        <v>3659</v>
      </c>
      <c r="B1940" s="115" t="s">
        <v>19</v>
      </c>
      <c r="C1940" s="2">
        <v>128300000000</v>
      </c>
      <c r="D1940" s="2">
        <v>134800000000</v>
      </c>
      <c r="E1940" s="2">
        <v>142507000000</v>
      </c>
      <c r="F1940" s="2">
        <v>145408000000</v>
      </c>
      <c r="G1940" s="2">
        <v>148908000000</v>
      </c>
      <c r="H1940" s="2">
        <v>155309000000</v>
      </c>
      <c r="I1940" s="2">
        <v>160709000000</v>
      </c>
      <c r="J1940" s="2">
        <v>166009000000</v>
      </c>
      <c r="K1940" s="2">
        <v>170810000000</v>
      </c>
      <c r="L1940" s="2">
        <v>175110000000</v>
      </c>
      <c r="M1940" s="2">
        <v>181610000000</v>
      </c>
      <c r="N1940" s="2">
        <v>189211000000</v>
      </c>
      <c r="O1940" s="2">
        <v>194711000000</v>
      </c>
      <c r="P1940" s="2">
        <v>200711000000</v>
      </c>
      <c r="Q1940" s="2">
        <v>207412000000</v>
      </c>
      <c r="R1940" s="2">
        <v>213712000000</v>
      </c>
      <c r="S1940" s="2">
        <v>219612000000</v>
      </c>
      <c r="T1940" s="2">
        <v>225913000000</v>
      </c>
      <c r="U1940" s="2">
        <v>232913000000</v>
      </c>
      <c r="V1940" s="2">
        <v>240114000000</v>
      </c>
      <c r="W1940" s="2">
        <v>245914000000</v>
      </c>
      <c r="X1940" s="2">
        <v>252514000000</v>
      </c>
      <c r="Y1940" s="2">
        <v>261815000000</v>
      </c>
      <c r="Z1940" s="2">
        <v>272616000000</v>
      </c>
      <c r="AA1940" s="2">
        <v>283116000000</v>
      </c>
      <c r="AB1940" s="2">
        <v>288917000000</v>
      </c>
      <c r="AC1940" s="2">
        <v>293517000000</v>
      </c>
      <c r="AD1940" s="2">
        <v>301318000000</v>
      </c>
      <c r="AE1940" s="2">
        <v>309718000000</v>
      </c>
      <c r="AF1940" s="2">
        <v>319319000000</v>
      </c>
      <c r="AG1940" s="2">
        <v>328619000000</v>
      </c>
    </row>
    <row r="1941" spans="1:33">
      <c r="A1941" s="115" t="s">
        <v>3660</v>
      </c>
      <c r="B1941" s="115" t="s">
        <v>19</v>
      </c>
      <c r="C1941" s="2">
        <v>1503000000</v>
      </c>
      <c r="D1941" s="2">
        <v>1568000000</v>
      </c>
      <c r="E1941" s="2">
        <v>1657090000</v>
      </c>
      <c r="F1941" s="2">
        <v>1690090000</v>
      </c>
      <c r="G1941" s="2">
        <v>1732100000</v>
      </c>
      <c r="H1941" s="2">
        <v>1800100000</v>
      </c>
      <c r="I1941" s="2">
        <v>1857100000</v>
      </c>
      <c r="J1941" s="2">
        <v>1912110000</v>
      </c>
      <c r="K1941" s="2">
        <v>1961110000</v>
      </c>
      <c r="L1941" s="2">
        <v>2005110000</v>
      </c>
      <c r="M1941" s="2">
        <v>2072120000</v>
      </c>
      <c r="N1941" s="2">
        <v>2150120000</v>
      </c>
      <c r="O1941" s="2">
        <v>2207120000</v>
      </c>
      <c r="P1941" s="2">
        <v>2268130000</v>
      </c>
      <c r="Q1941" s="2">
        <v>2336130000</v>
      </c>
      <c r="R1941" s="2">
        <v>2402140000</v>
      </c>
      <c r="S1941" s="2">
        <v>2464140000</v>
      </c>
      <c r="T1941" s="2">
        <v>2529140000</v>
      </c>
      <c r="U1941" s="2">
        <v>2602150000</v>
      </c>
      <c r="V1941" s="2">
        <v>2676150000</v>
      </c>
      <c r="W1941" s="2">
        <v>2737160000</v>
      </c>
      <c r="X1941" s="2">
        <v>2806160000</v>
      </c>
      <c r="Y1941" s="2">
        <v>2901170000</v>
      </c>
      <c r="Z1941" s="2">
        <v>3011170000</v>
      </c>
      <c r="AA1941" s="2">
        <v>3118180000</v>
      </c>
      <c r="AB1941" s="2">
        <v>3180180000</v>
      </c>
      <c r="AC1941" s="2">
        <v>3230190000</v>
      </c>
      <c r="AD1941" s="2">
        <v>3312190000</v>
      </c>
      <c r="AE1941" s="2">
        <v>3400200000</v>
      </c>
      <c r="AF1941" s="2">
        <v>3499200000</v>
      </c>
      <c r="AG1941" s="2">
        <v>3596210000</v>
      </c>
    </row>
    <row r="1942" spans="1:33">
      <c r="A1942" s="115" t="s">
        <v>3661</v>
      </c>
      <c r="B1942" s="115" t="s">
        <v>19</v>
      </c>
      <c r="C1942" s="2">
        <v>7946000000</v>
      </c>
      <c r="D1942" s="2">
        <v>8344020000</v>
      </c>
      <c r="E1942" s="2">
        <v>8822450000</v>
      </c>
      <c r="F1942" s="2">
        <v>9000500000</v>
      </c>
      <c r="G1942" s="2">
        <v>9219510000</v>
      </c>
      <c r="H1942" s="2">
        <v>9610530000</v>
      </c>
      <c r="I1942" s="2">
        <v>9940550000</v>
      </c>
      <c r="J1942" s="2">
        <v>10260600000</v>
      </c>
      <c r="K1942" s="2">
        <v>10560600000</v>
      </c>
      <c r="L1942" s="2">
        <v>10820600000</v>
      </c>
      <c r="M1942" s="2">
        <v>11220600000</v>
      </c>
      <c r="N1942" s="2">
        <v>11690700000</v>
      </c>
      <c r="O1942" s="2">
        <v>12030700000</v>
      </c>
      <c r="P1942" s="2">
        <v>12390700000</v>
      </c>
      <c r="Q1942" s="2">
        <v>12800700000</v>
      </c>
      <c r="R1942" s="2">
        <v>13180700000</v>
      </c>
      <c r="S1942" s="2">
        <v>13550800000</v>
      </c>
      <c r="T1942" s="2">
        <v>13930800000</v>
      </c>
      <c r="U1942" s="2">
        <v>14360800000</v>
      </c>
      <c r="V1942" s="2">
        <v>14800800000</v>
      </c>
      <c r="W1942" s="2">
        <v>15160900000</v>
      </c>
      <c r="X1942" s="2">
        <v>15560900000</v>
      </c>
      <c r="Y1942" s="2">
        <v>16130900000</v>
      </c>
      <c r="Z1942" s="2">
        <v>16791000000</v>
      </c>
      <c r="AA1942" s="2">
        <v>17431000000</v>
      </c>
      <c r="AB1942" s="2">
        <v>17791000000</v>
      </c>
      <c r="AC1942" s="2">
        <v>18071000000</v>
      </c>
      <c r="AD1942" s="2">
        <v>18551100000</v>
      </c>
      <c r="AE1942" s="2">
        <v>19071100000</v>
      </c>
      <c r="AF1942" s="2">
        <v>19651100000</v>
      </c>
      <c r="AG1942" s="2">
        <v>20221200000</v>
      </c>
    </row>
    <row r="1943" spans="1:33">
      <c r="A1943" s="115" t="s">
        <v>3662</v>
      </c>
      <c r="B1943" s="115" t="s">
        <v>19</v>
      </c>
      <c r="C1943" s="115">
        <v>0</v>
      </c>
      <c r="D1943" s="115">
        <v>0</v>
      </c>
      <c r="E1943" s="115">
        <v>0</v>
      </c>
      <c r="F1943" s="115">
        <v>0</v>
      </c>
      <c r="G1943" s="115">
        <v>0</v>
      </c>
      <c r="H1943" s="115">
        <v>0</v>
      </c>
      <c r="I1943" s="115">
        <v>0</v>
      </c>
      <c r="J1943" s="115">
        <v>0</v>
      </c>
      <c r="K1943" s="115">
        <v>0</v>
      </c>
      <c r="L1943" s="115">
        <v>0</v>
      </c>
      <c r="M1943" s="115">
        <v>0</v>
      </c>
      <c r="N1943" s="115">
        <v>0</v>
      </c>
      <c r="O1943" s="115">
        <v>0</v>
      </c>
      <c r="P1943" s="115">
        <v>0</v>
      </c>
      <c r="Q1943" s="115">
        <v>0</v>
      </c>
      <c r="R1943" s="115">
        <v>0</v>
      </c>
      <c r="S1943" s="115">
        <v>0</v>
      </c>
      <c r="T1943" s="115">
        <v>0</v>
      </c>
      <c r="U1943" s="115">
        <v>0</v>
      </c>
      <c r="V1943" s="115">
        <v>0</v>
      </c>
      <c r="W1943" s="115">
        <v>0</v>
      </c>
      <c r="X1943" s="115">
        <v>0</v>
      </c>
      <c r="Y1943" s="115">
        <v>0</v>
      </c>
      <c r="Z1943" s="115">
        <v>0</v>
      </c>
      <c r="AA1943" s="115">
        <v>0</v>
      </c>
      <c r="AB1943" s="115">
        <v>0</v>
      </c>
      <c r="AC1943" s="115">
        <v>0</v>
      </c>
      <c r="AD1943" s="115">
        <v>0</v>
      </c>
      <c r="AE1943" s="115">
        <v>0</v>
      </c>
      <c r="AF1943" s="115">
        <v>0</v>
      </c>
      <c r="AG1943" s="115">
        <v>0</v>
      </c>
    </row>
    <row r="1944" spans="1:33">
      <c r="A1944" s="115" t="s">
        <v>3663</v>
      </c>
      <c r="B1944" s="115" t="s">
        <v>19</v>
      </c>
      <c r="C1944" s="115">
        <v>0</v>
      </c>
      <c r="D1944" s="115">
        <v>0</v>
      </c>
      <c r="E1944" s="115">
        <v>0</v>
      </c>
      <c r="F1944" s="115">
        <v>0</v>
      </c>
      <c r="G1944" s="115">
        <v>0</v>
      </c>
      <c r="H1944" s="115">
        <v>0</v>
      </c>
      <c r="I1944" s="115">
        <v>0</v>
      </c>
      <c r="J1944" s="115">
        <v>0</v>
      </c>
      <c r="K1944" s="115">
        <v>0</v>
      </c>
      <c r="L1944" s="115">
        <v>0</v>
      </c>
      <c r="M1944" s="115">
        <v>0</v>
      </c>
      <c r="N1944" s="115">
        <v>0</v>
      </c>
      <c r="O1944" s="115">
        <v>0</v>
      </c>
      <c r="P1944" s="115">
        <v>0</v>
      </c>
      <c r="Q1944" s="115">
        <v>0</v>
      </c>
      <c r="R1944" s="115">
        <v>0</v>
      </c>
      <c r="S1944" s="115">
        <v>0</v>
      </c>
      <c r="T1944" s="115">
        <v>0</v>
      </c>
      <c r="U1944" s="115">
        <v>0</v>
      </c>
      <c r="V1944" s="115">
        <v>0</v>
      </c>
      <c r="W1944" s="115">
        <v>0</v>
      </c>
      <c r="X1944" s="115">
        <v>0</v>
      </c>
      <c r="Y1944" s="115">
        <v>0</v>
      </c>
      <c r="Z1944" s="115">
        <v>0</v>
      </c>
      <c r="AA1944" s="115">
        <v>0</v>
      </c>
      <c r="AB1944" s="115">
        <v>0</v>
      </c>
      <c r="AC1944" s="115">
        <v>0</v>
      </c>
      <c r="AD1944" s="115">
        <v>0</v>
      </c>
      <c r="AE1944" s="115">
        <v>0</v>
      </c>
      <c r="AF1944" s="115">
        <v>0</v>
      </c>
      <c r="AG1944" s="115">
        <v>0</v>
      </c>
    </row>
    <row r="1945" spans="1:33">
      <c r="A1945" s="115" t="s">
        <v>3664</v>
      </c>
      <c r="B1945" s="115" t="s">
        <v>19</v>
      </c>
      <c r="C1945" s="115">
        <v>0</v>
      </c>
      <c r="D1945" s="115">
        <v>0</v>
      </c>
      <c r="E1945" s="115">
        <v>0</v>
      </c>
      <c r="F1945" s="115">
        <v>0</v>
      </c>
      <c r="G1945" s="115">
        <v>0</v>
      </c>
      <c r="H1945" s="115">
        <v>0</v>
      </c>
      <c r="I1945" s="115">
        <v>0</v>
      </c>
      <c r="J1945" s="115">
        <v>0</v>
      </c>
      <c r="K1945" s="115">
        <v>0</v>
      </c>
      <c r="L1945" s="115">
        <v>0</v>
      </c>
      <c r="M1945" s="115">
        <v>0</v>
      </c>
      <c r="N1945" s="115">
        <v>0</v>
      </c>
      <c r="O1945" s="115">
        <v>0</v>
      </c>
      <c r="P1945" s="115">
        <v>0</v>
      </c>
      <c r="Q1945" s="115">
        <v>0</v>
      </c>
      <c r="R1945" s="115">
        <v>0</v>
      </c>
      <c r="S1945" s="115">
        <v>0</v>
      </c>
      <c r="T1945" s="115">
        <v>0</v>
      </c>
      <c r="U1945" s="115">
        <v>0</v>
      </c>
      <c r="V1945" s="115">
        <v>0</v>
      </c>
      <c r="W1945" s="115">
        <v>0</v>
      </c>
      <c r="X1945" s="115">
        <v>0</v>
      </c>
      <c r="Y1945" s="115">
        <v>0</v>
      </c>
      <c r="Z1945" s="115">
        <v>0</v>
      </c>
      <c r="AA1945" s="115">
        <v>0</v>
      </c>
      <c r="AB1945" s="115">
        <v>0</v>
      </c>
      <c r="AC1945" s="115">
        <v>0</v>
      </c>
      <c r="AD1945" s="115">
        <v>0</v>
      </c>
      <c r="AE1945" s="115">
        <v>0</v>
      </c>
      <c r="AF1945" s="115">
        <v>0</v>
      </c>
      <c r="AG1945" s="115">
        <v>0</v>
      </c>
    </row>
    <row r="1946" spans="1:33">
      <c r="A1946" s="115" t="s">
        <v>3665</v>
      </c>
      <c r="B1946" s="115" t="s">
        <v>19</v>
      </c>
      <c r="C1946" s="115">
        <v>0</v>
      </c>
      <c r="D1946" s="115">
        <v>0</v>
      </c>
      <c r="E1946" s="115">
        <v>0</v>
      </c>
      <c r="F1946" s="115">
        <v>0</v>
      </c>
      <c r="G1946" s="115">
        <v>0</v>
      </c>
      <c r="H1946" s="115">
        <v>0</v>
      </c>
      <c r="I1946" s="115">
        <v>0</v>
      </c>
      <c r="J1946" s="115">
        <v>0</v>
      </c>
      <c r="K1946" s="115">
        <v>0</v>
      </c>
      <c r="L1946" s="115">
        <v>0</v>
      </c>
      <c r="M1946" s="115">
        <v>0</v>
      </c>
      <c r="N1946" s="115">
        <v>0</v>
      </c>
      <c r="O1946" s="115">
        <v>0</v>
      </c>
      <c r="P1946" s="115">
        <v>0</v>
      </c>
      <c r="Q1946" s="115">
        <v>0</v>
      </c>
      <c r="R1946" s="115">
        <v>0</v>
      </c>
      <c r="S1946" s="115">
        <v>0</v>
      </c>
      <c r="T1946" s="115">
        <v>0</v>
      </c>
      <c r="U1946" s="115">
        <v>0</v>
      </c>
      <c r="V1946" s="115">
        <v>0</v>
      </c>
      <c r="W1946" s="115">
        <v>0</v>
      </c>
      <c r="X1946" s="115">
        <v>0</v>
      </c>
      <c r="Y1946" s="115">
        <v>0</v>
      </c>
      <c r="Z1946" s="115">
        <v>0</v>
      </c>
      <c r="AA1946" s="115">
        <v>0</v>
      </c>
      <c r="AB1946" s="115">
        <v>0</v>
      </c>
      <c r="AC1946" s="115">
        <v>0</v>
      </c>
      <c r="AD1946" s="115">
        <v>0</v>
      </c>
      <c r="AE1946" s="115">
        <v>0</v>
      </c>
      <c r="AF1946" s="115">
        <v>0</v>
      </c>
      <c r="AG1946" s="115">
        <v>0</v>
      </c>
    </row>
    <row r="1947" spans="1:33">
      <c r="A1947" s="115" t="s">
        <v>3666</v>
      </c>
      <c r="B1947" s="115" t="s">
        <v>19</v>
      </c>
      <c r="C1947" s="2">
        <v>282300000000</v>
      </c>
      <c r="D1947" s="2">
        <v>312800000000</v>
      </c>
      <c r="E1947" s="2">
        <v>313590000000</v>
      </c>
      <c r="F1947" s="2">
        <v>317389000000</v>
      </c>
      <c r="G1947" s="2">
        <v>322188000000</v>
      </c>
      <c r="H1947" s="2">
        <v>324195000000</v>
      </c>
      <c r="I1947" s="2">
        <v>324196000000</v>
      </c>
      <c r="J1947" s="2">
        <v>323597000000</v>
      </c>
      <c r="K1947" s="2">
        <v>324297000000</v>
      </c>
      <c r="L1947" s="2">
        <v>324395000000</v>
      </c>
      <c r="M1947" s="2">
        <v>324594000000</v>
      </c>
      <c r="N1947" s="2">
        <v>324793000000</v>
      </c>
      <c r="O1947" s="2">
        <v>325293000000</v>
      </c>
      <c r="P1947" s="2">
        <v>325994000000</v>
      </c>
      <c r="Q1947" s="2">
        <v>327295000000</v>
      </c>
      <c r="R1947" s="2">
        <v>328894000000</v>
      </c>
      <c r="S1947" s="2">
        <v>330794000000</v>
      </c>
      <c r="T1947" s="2">
        <v>331695000000</v>
      </c>
      <c r="U1947" s="2">
        <v>333094000000</v>
      </c>
      <c r="V1947" s="2">
        <v>334894000000</v>
      </c>
      <c r="W1947" s="2">
        <v>335894000000</v>
      </c>
      <c r="X1947" s="2">
        <v>337293000000</v>
      </c>
      <c r="Y1947" s="2">
        <v>339194000000</v>
      </c>
      <c r="Z1947" s="2">
        <v>342194000000</v>
      </c>
      <c r="AA1947" s="2">
        <v>344494000000</v>
      </c>
      <c r="AB1947" s="2">
        <v>346494000000</v>
      </c>
      <c r="AC1947" s="2">
        <v>348294000000</v>
      </c>
      <c r="AD1947" s="2">
        <v>350394000000</v>
      </c>
      <c r="AE1947" s="2">
        <v>351795000000</v>
      </c>
      <c r="AF1947" s="2">
        <v>354093000000</v>
      </c>
      <c r="AG1947" s="2">
        <v>357096000000</v>
      </c>
    </row>
    <row r="1948" spans="1:33">
      <c r="A1948" s="115" t="s">
        <v>3667</v>
      </c>
      <c r="B1948" s="115" t="s">
        <v>19</v>
      </c>
      <c r="C1948" s="2">
        <v>9050000000</v>
      </c>
      <c r="D1948" s="2">
        <v>10030000000</v>
      </c>
      <c r="E1948" s="2">
        <v>10049700000</v>
      </c>
      <c r="F1948" s="2">
        <v>10179600000</v>
      </c>
      <c r="G1948" s="2">
        <v>10329600000</v>
      </c>
      <c r="H1948" s="2">
        <v>10389800000</v>
      </c>
      <c r="I1948" s="2">
        <v>10389900000</v>
      </c>
      <c r="J1948" s="2">
        <v>10369900000</v>
      </c>
      <c r="K1948" s="2">
        <v>10399900000</v>
      </c>
      <c r="L1948" s="2">
        <v>10399800000</v>
      </c>
      <c r="M1948" s="2">
        <v>10409800000</v>
      </c>
      <c r="N1948" s="2">
        <v>10409800000</v>
      </c>
      <c r="O1948" s="2">
        <v>10429800000</v>
      </c>
      <c r="P1948" s="2">
        <v>10449800000</v>
      </c>
      <c r="Q1948" s="2">
        <v>10489900000</v>
      </c>
      <c r="R1948" s="2">
        <v>10539800000</v>
      </c>
      <c r="S1948" s="2">
        <v>10599800000</v>
      </c>
      <c r="T1948" s="2">
        <v>10629800000</v>
      </c>
      <c r="U1948" s="2">
        <v>10679800000</v>
      </c>
      <c r="V1948" s="2">
        <v>10739800000</v>
      </c>
      <c r="W1948" s="2">
        <v>10769800000</v>
      </c>
      <c r="X1948" s="2">
        <v>10809800000</v>
      </c>
      <c r="Y1948" s="2">
        <v>10869800000</v>
      </c>
      <c r="Z1948" s="2">
        <v>10969800000</v>
      </c>
      <c r="AA1948" s="2">
        <v>11039800000</v>
      </c>
      <c r="AB1948" s="2">
        <v>11109800000</v>
      </c>
      <c r="AC1948" s="2">
        <v>11159800000</v>
      </c>
      <c r="AD1948" s="2">
        <v>11229800000</v>
      </c>
      <c r="AE1948" s="2">
        <v>11279800000</v>
      </c>
      <c r="AF1948" s="2">
        <v>11349800000</v>
      </c>
      <c r="AG1948" s="2">
        <v>11449900000</v>
      </c>
    </row>
    <row r="1949" spans="1:33">
      <c r="A1949" s="115" t="s">
        <v>3668</v>
      </c>
      <c r="B1949" s="115" t="s">
        <v>19</v>
      </c>
      <c r="C1949" s="2">
        <v>3845000000</v>
      </c>
      <c r="D1949" s="2">
        <v>4261000000</v>
      </c>
      <c r="E1949" s="2">
        <v>4271860000</v>
      </c>
      <c r="F1949" s="2">
        <v>4322840000</v>
      </c>
      <c r="G1949" s="2">
        <v>4387830000</v>
      </c>
      <c r="H1949" s="2">
        <v>4415930000</v>
      </c>
      <c r="I1949" s="2">
        <v>4414950000</v>
      </c>
      <c r="J1949" s="2">
        <v>4406960000</v>
      </c>
      <c r="K1949" s="2">
        <v>4417960000</v>
      </c>
      <c r="L1949" s="2">
        <v>4418930000</v>
      </c>
      <c r="M1949" s="2">
        <v>4421920000</v>
      </c>
      <c r="N1949" s="2">
        <v>4423910000</v>
      </c>
      <c r="O1949" s="2">
        <v>4430910000</v>
      </c>
      <c r="P1949" s="2">
        <v>4439920000</v>
      </c>
      <c r="Q1949" s="2">
        <v>4456940000</v>
      </c>
      <c r="R1949" s="2">
        <v>4479910000</v>
      </c>
      <c r="S1949" s="2">
        <v>4504920000</v>
      </c>
      <c r="T1949" s="2">
        <v>4517930000</v>
      </c>
      <c r="U1949" s="2">
        <v>4536920000</v>
      </c>
      <c r="V1949" s="2">
        <v>4561920000</v>
      </c>
      <c r="W1949" s="2">
        <v>4574920000</v>
      </c>
      <c r="X1949" s="2">
        <v>4593910000</v>
      </c>
      <c r="Y1949" s="2">
        <v>4619920000</v>
      </c>
      <c r="Z1949" s="2">
        <v>4661920000</v>
      </c>
      <c r="AA1949" s="2">
        <v>4691920000</v>
      </c>
      <c r="AB1949" s="2">
        <v>4718920000</v>
      </c>
      <c r="AC1949" s="2">
        <v>4742920000</v>
      </c>
      <c r="AD1949" s="2">
        <v>4772920000</v>
      </c>
      <c r="AE1949" s="2">
        <v>4791930000</v>
      </c>
      <c r="AF1949" s="2">
        <v>4822910000</v>
      </c>
      <c r="AG1949" s="2">
        <v>4863940000</v>
      </c>
    </row>
    <row r="1950" spans="1:33">
      <c r="A1950" s="115" t="s">
        <v>3669</v>
      </c>
      <c r="B1950" s="115" t="s">
        <v>19</v>
      </c>
      <c r="C1950" s="2">
        <v>50920000000</v>
      </c>
      <c r="D1950" s="2">
        <v>56410000000</v>
      </c>
      <c r="E1950" s="2">
        <v>56558200000</v>
      </c>
      <c r="F1950" s="2">
        <v>57247900000</v>
      </c>
      <c r="G1950" s="2">
        <v>58107800000</v>
      </c>
      <c r="H1950" s="2">
        <v>58479000000</v>
      </c>
      <c r="I1950" s="2">
        <v>58459300000</v>
      </c>
      <c r="J1950" s="2">
        <v>58349400000</v>
      </c>
      <c r="K1950" s="2">
        <v>58489400000</v>
      </c>
      <c r="L1950" s="2">
        <v>58509100000</v>
      </c>
      <c r="M1950" s="2">
        <v>58548900000</v>
      </c>
      <c r="N1950" s="2">
        <v>58578800000</v>
      </c>
      <c r="O1950" s="2">
        <v>58678800000</v>
      </c>
      <c r="P1950" s="2">
        <v>58788900000</v>
      </c>
      <c r="Q1950" s="2">
        <v>59019200000</v>
      </c>
      <c r="R1950" s="2">
        <v>59318800000</v>
      </c>
      <c r="S1950" s="2">
        <v>59649000000</v>
      </c>
      <c r="T1950" s="2">
        <v>59819100000</v>
      </c>
      <c r="U1950" s="2">
        <v>60069000000</v>
      </c>
      <c r="V1950" s="2">
        <v>60398900000</v>
      </c>
      <c r="W1950" s="2">
        <v>60568900000</v>
      </c>
      <c r="X1950" s="2">
        <v>60828800000</v>
      </c>
      <c r="Y1950" s="2">
        <v>61178900000</v>
      </c>
      <c r="Z1950" s="2">
        <v>61718900000</v>
      </c>
      <c r="AA1950" s="2">
        <v>62128900000</v>
      </c>
      <c r="AB1950" s="2">
        <v>62478900000</v>
      </c>
      <c r="AC1950" s="2">
        <v>62808900000</v>
      </c>
      <c r="AD1950" s="2">
        <v>63198900000</v>
      </c>
      <c r="AE1950" s="2">
        <v>63449100000</v>
      </c>
      <c r="AF1950" s="2">
        <v>63858800000</v>
      </c>
      <c r="AG1950" s="2">
        <v>64409200000</v>
      </c>
    </row>
    <row r="1951" spans="1:33">
      <c r="A1951" s="115" t="s">
        <v>3670</v>
      </c>
      <c r="B1951" s="115" t="s">
        <v>19</v>
      </c>
      <c r="C1951" s="2">
        <v>18510000000</v>
      </c>
      <c r="D1951" s="2">
        <v>20510000000</v>
      </c>
      <c r="E1951" s="2">
        <v>20559300000</v>
      </c>
      <c r="F1951" s="2">
        <v>20809300000</v>
      </c>
      <c r="G1951" s="2">
        <v>21119200000</v>
      </c>
      <c r="H1951" s="2">
        <v>21259600000</v>
      </c>
      <c r="I1951" s="2">
        <v>21249700000</v>
      </c>
      <c r="J1951" s="2">
        <v>21209800000</v>
      </c>
      <c r="K1951" s="2">
        <v>21259800000</v>
      </c>
      <c r="L1951" s="2">
        <v>21269700000</v>
      </c>
      <c r="M1951" s="2">
        <v>21279600000</v>
      </c>
      <c r="N1951" s="2">
        <v>21289600000</v>
      </c>
      <c r="O1951" s="2">
        <v>21329600000</v>
      </c>
      <c r="P1951" s="2">
        <v>21369600000</v>
      </c>
      <c r="Q1951" s="2">
        <v>21449700000</v>
      </c>
      <c r="R1951" s="2">
        <v>21559600000</v>
      </c>
      <c r="S1951" s="2">
        <v>21679600000</v>
      </c>
      <c r="T1951" s="2">
        <v>21739700000</v>
      </c>
      <c r="U1951" s="2">
        <v>21829600000</v>
      </c>
      <c r="V1951" s="2">
        <v>21959600000</v>
      </c>
      <c r="W1951" s="2">
        <v>22019600000</v>
      </c>
      <c r="X1951" s="2">
        <v>22109600000</v>
      </c>
      <c r="Y1951" s="2">
        <v>22239600000</v>
      </c>
      <c r="Z1951" s="2">
        <v>22439600000</v>
      </c>
      <c r="AA1951" s="2">
        <v>22579600000</v>
      </c>
      <c r="AB1951" s="2">
        <v>22709600000</v>
      </c>
      <c r="AC1951" s="2">
        <v>22829600000</v>
      </c>
      <c r="AD1951" s="2">
        <v>22969600000</v>
      </c>
      <c r="AE1951" s="2">
        <v>23059700000</v>
      </c>
      <c r="AF1951" s="2">
        <v>23209600000</v>
      </c>
      <c r="AG1951" s="2">
        <v>23409700000</v>
      </c>
    </row>
    <row r="1952" spans="1:33">
      <c r="A1952" s="115" t="s">
        <v>3671</v>
      </c>
      <c r="B1952" s="115" t="s">
        <v>19</v>
      </c>
      <c r="C1952" s="2">
        <v>1556000000</v>
      </c>
      <c r="D1952" s="2">
        <v>1724000000</v>
      </c>
      <c r="E1952" s="2">
        <v>1728940000</v>
      </c>
      <c r="F1952" s="2">
        <v>1749940000</v>
      </c>
      <c r="G1952" s="2">
        <v>1775930000</v>
      </c>
      <c r="H1952" s="2">
        <v>1786970000</v>
      </c>
      <c r="I1952" s="2">
        <v>1786980000</v>
      </c>
      <c r="J1952" s="2">
        <v>1783980000</v>
      </c>
      <c r="K1952" s="2">
        <v>1787980000</v>
      </c>
      <c r="L1952" s="2">
        <v>1787970000</v>
      </c>
      <c r="M1952" s="2">
        <v>1789970000</v>
      </c>
      <c r="N1952" s="2">
        <v>1790960000</v>
      </c>
      <c r="O1952" s="2">
        <v>1793960000</v>
      </c>
      <c r="P1952" s="2">
        <v>1796970000</v>
      </c>
      <c r="Q1952" s="2">
        <v>1803970000</v>
      </c>
      <c r="R1952" s="2">
        <v>1812960000</v>
      </c>
      <c r="S1952" s="2">
        <v>1822970000</v>
      </c>
      <c r="T1952" s="2">
        <v>1827970000</v>
      </c>
      <c r="U1952" s="2">
        <v>1835970000</v>
      </c>
      <c r="V1952" s="2">
        <v>1845970000</v>
      </c>
      <c r="W1952" s="2">
        <v>1850970000</v>
      </c>
      <c r="X1952" s="2">
        <v>1858960000</v>
      </c>
      <c r="Y1952" s="2">
        <v>1869970000</v>
      </c>
      <c r="Z1952" s="2">
        <v>1886970000</v>
      </c>
      <c r="AA1952" s="2">
        <v>1898970000</v>
      </c>
      <c r="AB1952" s="2">
        <v>1909970000</v>
      </c>
      <c r="AC1952" s="2">
        <v>1919970000</v>
      </c>
      <c r="AD1952" s="2">
        <v>1931970000</v>
      </c>
      <c r="AE1952" s="2">
        <v>1938970000</v>
      </c>
      <c r="AF1952" s="2">
        <v>1951960000</v>
      </c>
      <c r="AG1952" s="2">
        <v>1968980000</v>
      </c>
    </row>
    <row r="1953" spans="1:33">
      <c r="A1953" s="115" t="s">
        <v>3672</v>
      </c>
      <c r="B1953" s="115" t="s">
        <v>19</v>
      </c>
      <c r="C1953" s="2">
        <v>300100000</v>
      </c>
      <c r="D1953" s="2">
        <v>332500000</v>
      </c>
      <c r="E1953" s="2">
        <v>333289000</v>
      </c>
      <c r="F1953" s="2">
        <v>337388000</v>
      </c>
      <c r="G1953" s="2">
        <v>342387000</v>
      </c>
      <c r="H1953" s="2">
        <v>344594000</v>
      </c>
      <c r="I1953" s="2">
        <v>344496000</v>
      </c>
      <c r="J1953" s="2">
        <v>343897000</v>
      </c>
      <c r="K1953" s="2">
        <v>344697000</v>
      </c>
      <c r="L1953" s="2">
        <v>344795000</v>
      </c>
      <c r="M1953" s="2">
        <v>344994000</v>
      </c>
      <c r="N1953" s="2">
        <v>345193000</v>
      </c>
      <c r="O1953" s="2">
        <v>345793000</v>
      </c>
      <c r="P1953" s="2">
        <v>346494000</v>
      </c>
      <c r="Q1953" s="2">
        <v>347795000</v>
      </c>
      <c r="R1953" s="2">
        <v>349593000</v>
      </c>
      <c r="S1953" s="2">
        <v>351494000</v>
      </c>
      <c r="T1953" s="2">
        <v>352495000</v>
      </c>
      <c r="U1953" s="2">
        <v>353994000</v>
      </c>
      <c r="V1953" s="2">
        <v>355993000</v>
      </c>
      <c r="W1953" s="2">
        <v>356993000</v>
      </c>
      <c r="X1953" s="2">
        <v>358493000</v>
      </c>
      <c r="Y1953" s="2">
        <v>360493000</v>
      </c>
      <c r="Z1953" s="2">
        <v>363793000</v>
      </c>
      <c r="AA1953" s="2">
        <v>366093000</v>
      </c>
      <c r="AB1953" s="2">
        <v>368194000</v>
      </c>
      <c r="AC1953" s="2">
        <v>370094000</v>
      </c>
      <c r="AD1953" s="2">
        <v>372394000</v>
      </c>
      <c r="AE1953" s="2">
        <v>373895000</v>
      </c>
      <c r="AF1953" s="2">
        <v>376293000</v>
      </c>
      <c r="AG1953" s="2">
        <v>379595000</v>
      </c>
    </row>
    <row r="1954" spans="1:33">
      <c r="A1954" s="115" t="s">
        <v>3673</v>
      </c>
      <c r="B1954" s="115" t="s">
        <v>19</v>
      </c>
      <c r="C1954" s="2">
        <v>1701000000</v>
      </c>
      <c r="D1954" s="2">
        <v>1885000000</v>
      </c>
      <c r="E1954" s="2">
        <v>1889940000</v>
      </c>
      <c r="F1954" s="2">
        <v>1912930000</v>
      </c>
      <c r="G1954" s="2">
        <v>1940930000</v>
      </c>
      <c r="H1954" s="2">
        <v>1953970000</v>
      </c>
      <c r="I1954" s="2">
        <v>1952980000</v>
      </c>
      <c r="J1954" s="2">
        <v>1949980000</v>
      </c>
      <c r="K1954" s="2">
        <v>1953980000</v>
      </c>
      <c r="L1954" s="2">
        <v>1954970000</v>
      </c>
      <c r="M1954" s="2">
        <v>1955960000</v>
      </c>
      <c r="N1954" s="2">
        <v>1956960000</v>
      </c>
      <c r="O1954" s="2">
        <v>1959960000</v>
      </c>
      <c r="P1954" s="2">
        <v>1963960000</v>
      </c>
      <c r="Q1954" s="2">
        <v>1971970000</v>
      </c>
      <c r="R1954" s="2">
        <v>1981960000</v>
      </c>
      <c r="S1954" s="2">
        <v>1992970000</v>
      </c>
      <c r="T1954" s="2">
        <v>1998970000</v>
      </c>
      <c r="U1954" s="2">
        <v>2006970000</v>
      </c>
      <c r="V1954" s="2">
        <v>2017960000</v>
      </c>
      <c r="W1954" s="2">
        <v>2023960000</v>
      </c>
      <c r="X1954" s="2">
        <v>2031960000</v>
      </c>
      <c r="Y1954" s="2">
        <v>2043960000</v>
      </c>
      <c r="Z1954" s="2">
        <v>2061960000</v>
      </c>
      <c r="AA1954" s="2">
        <v>2075960000</v>
      </c>
      <c r="AB1954" s="2">
        <v>2087960000</v>
      </c>
      <c r="AC1954" s="2">
        <v>2097960000</v>
      </c>
      <c r="AD1954" s="2">
        <v>2110960000</v>
      </c>
      <c r="AE1954" s="2">
        <v>2119970000</v>
      </c>
      <c r="AF1954" s="2">
        <v>2133960000</v>
      </c>
      <c r="AG1954" s="2">
        <v>2151970000</v>
      </c>
    </row>
    <row r="1955" spans="1:33">
      <c r="A1955" s="115" t="s">
        <v>3674</v>
      </c>
      <c r="B1955" s="115" t="s">
        <v>19</v>
      </c>
      <c r="C1955" s="2">
        <v>2274000000000</v>
      </c>
      <c r="D1955" s="2">
        <v>2288000000000</v>
      </c>
      <c r="E1955" s="2">
        <v>2302930000000</v>
      </c>
      <c r="F1955" s="2">
        <v>2316920000000</v>
      </c>
      <c r="G1955" s="2">
        <v>2331910000000</v>
      </c>
      <c r="H1955" s="2">
        <v>2345960000000</v>
      </c>
      <c r="I1955" s="2">
        <v>2366970000000</v>
      </c>
      <c r="J1955" s="2">
        <v>2387980000000</v>
      </c>
      <c r="K1955" s="2">
        <v>2408980000000</v>
      </c>
      <c r="L1955" s="2">
        <v>2429960000000</v>
      </c>
      <c r="M1955" s="2">
        <v>2450950000000</v>
      </c>
      <c r="N1955" s="2">
        <v>2469950000000</v>
      </c>
      <c r="O1955" s="2">
        <v>2489950000000</v>
      </c>
      <c r="P1955" s="2">
        <v>2509950000000</v>
      </c>
      <c r="Q1955" s="2">
        <v>2528960000000</v>
      </c>
      <c r="R1955" s="2">
        <v>2548950000000</v>
      </c>
      <c r="S1955" s="2">
        <v>2568960000000</v>
      </c>
      <c r="T1955" s="2">
        <v>2587960000000</v>
      </c>
      <c r="U1955" s="2">
        <v>2607960000000</v>
      </c>
      <c r="V1955" s="2">
        <v>2627950000000</v>
      </c>
      <c r="W1955" s="2">
        <v>2646950000000</v>
      </c>
      <c r="X1955" s="2">
        <v>2668950000000</v>
      </c>
      <c r="Y1955" s="2">
        <v>2689950000000</v>
      </c>
      <c r="Z1955" s="2">
        <v>2711950000000</v>
      </c>
      <c r="AA1955" s="2">
        <v>2733950000000</v>
      </c>
      <c r="AB1955" s="2">
        <v>2754950000000</v>
      </c>
      <c r="AC1955" s="2">
        <v>2777950000000</v>
      </c>
      <c r="AD1955" s="2">
        <v>2800950000000</v>
      </c>
      <c r="AE1955" s="2">
        <v>2823960000000</v>
      </c>
      <c r="AF1955" s="2">
        <v>2846950000000</v>
      </c>
      <c r="AG1955" s="2">
        <v>2869960000000</v>
      </c>
    </row>
    <row r="1956" spans="1:33">
      <c r="A1956" s="115" t="s">
        <v>3675</v>
      </c>
      <c r="B1956" s="115" t="s">
        <v>19</v>
      </c>
      <c r="C1956" s="115">
        <v>0</v>
      </c>
      <c r="D1956" s="115">
        <v>0</v>
      </c>
      <c r="E1956" s="115">
        <v>0</v>
      </c>
      <c r="F1956" s="115">
        <v>0</v>
      </c>
      <c r="G1956" s="115">
        <v>0</v>
      </c>
      <c r="H1956" s="115">
        <v>0</v>
      </c>
      <c r="I1956" s="115">
        <v>0</v>
      </c>
      <c r="J1956" s="115">
        <v>0</v>
      </c>
      <c r="K1956" s="115">
        <v>0</v>
      </c>
      <c r="L1956" s="115">
        <v>0</v>
      </c>
      <c r="M1956" s="115">
        <v>0</v>
      </c>
      <c r="N1956" s="115">
        <v>0</v>
      </c>
      <c r="O1956" s="115">
        <v>0</v>
      </c>
      <c r="P1956" s="115">
        <v>0</v>
      </c>
      <c r="Q1956" s="115">
        <v>0</v>
      </c>
      <c r="R1956" s="115">
        <v>0</v>
      </c>
      <c r="S1956" s="115">
        <v>0</v>
      </c>
      <c r="T1956" s="115">
        <v>0</v>
      </c>
      <c r="U1956" s="115">
        <v>0</v>
      </c>
      <c r="V1956" s="115">
        <v>0</v>
      </c>
      <c r="W1956" s="115">
        <v>0</v>
      </c>
      <c r="X1956" s="115">
        <v>0</v>
      </c>
      <c r="Y1956" s="115">
        <v>0</v>
      </c>
      <c r="Z1956" s="115">
        <v>0</v>
      </c>
      <c r="AA1956" s="115">
        <v>0</v>
      </c>
      <c r="AB1956" s="115">
        <v>0</v>
      </c>
      <c r="AC1956" s="115">
        <v>0</v>
      </c>
      <c r="AD1956" s="115">
        <v>0</v>
      </c>
      <c r="AE1956" s="115">
        <v>0</v>
      </c>
      <c r="AF1956" s="115">
        <v>0</v>
      </c>
      <c r="AG1956" s="115">
        <v>0</v>
      </c>
    </row>
    <row r="1957" spans="1:33">
      <c r="A1957" s="115" t="s">
        <v>3676</v>
      </c>
      <c r="B1957" s="115" t="s">
        <v>19</v>
      </c>
      <c r="C1957" s="115">
        <v>0</v>
      </c>
      <c r="D1957" s="115">
        <v>0</v>
      </c>
      <c r="E1957" s="115">
        <v>0</v>
      </c>
      <c r="F1957" s="115">
        <v>0</v>
      </c>
      <c r="G1957" s="115">
        <v>0</v>
      </c>
      <c r="H1957" s="115">
        <v>0</v>
      </c>
      <c r="I1957" s="115">
        <v>0</v>
      </c>
      <c r="J1957" s="115">
        <v>0</v>
      </c>
      <c r="K1957" s="115">
        <v>0</v>
      </c>
      <c r="L1957" s="115">
        <v>0</v>
      </c>
      <c r="M1957" s="115">
        <v>0</v>
      </c>
      <c r="N1957" s="115">
        <v>0</v>
      </c>
      <c r="O1957" s="115">
        <v>0</v>
      </c>
      <c r="P1957" s="115">
        <v>0</v>
      </c>
      <c r="Q1957" s="115">
        <v>0</v>
      </c>
      <c r="R1957" s="115">
        <v>0</v>
      </c>
      <c r="S1957" s="115">
        <v>0</v>
      </c>
      <c r="T1957" s="115">
        <v>0</v>
      </c>
      <c r="U1957" s="115">
        <v>0</v>
      </c>
      <c r="V1957" s="115">
        <v>0</v>
      </c>
      <c r="W1957" s="115">
        <v>0</v>
      </c>
      <c r="X1957" s="115">
        <v>0</v>
      </c>
      <c r="Y1957" s="115">
        <v>0</v>
      </c>
      <c r="Z1957" s="115">
        <v>0</v>
      </c>
      <c r="AA1957" s="115">
        <v>0</v>
      </c>
      <c r="AB1957" s="115">
        <v>0</v>
      </c>
      <c r="AC1957" s="115">
        <v>0</v>
      </c>
      <c r="AD1957" s="115">
        <v>0</v>
      </c>
      <c r="AE1957" s="115">
        <v>0</v>
      </c>
      <c r="AF1957" s="115">
        <v>0</v>
      </c>
      <c r="AG1957" s="115">
        <v>0</v>
      </c>
    </row>
    <row r="1958" spans="1:33">
      <c r="A1958" s="115" t="s">
        <v>3677</v>
      </c>
      <c r="B1958" s="115" t="s">
        <v>19</v>
      </c>
      <c r="C1958" s="115">
        <v>0</v>
      </c>
      <c r="D1958" s="115">
        <v>0</v>
      </c>
      <c r="E1958" s="115">
        <v>0</v>
      </c>
      <c r="F1958" s="115">
        <v>0</v>
      </c>
      <c r="G1958" s="115">
        <v>0</v>
      </c>
      <c r="H1958" s="115">
        <v>0</v>
      </c>
      <c r="I1958" s="115">
        <v>0</v>
      </c>
      <c r="J1958" s="115">
        <v>0</v>
      </c>
      <c r="K1958" s="115">
        <v>0</v>
      </c>
      <c r="L1958" s="115">
        <v>0</v>
      </c>
      <c r="M1958" s="115">
        <v>0</v>
      </c>
      <c r="N1958" s="115">
        <v>0</v>
      </c>
      <c r="O1958" s="115">
        <v>0</v>
      </c>
      <c r="P1958" s="115">
        <v>0</v>
      </c>
      <c r="Q1958" s="115">
        <v>0</v>
      </c>
      <c r="R1958" s="115">
        <v>0</v>
      </c>
      <c r="S1958" s="115">
        <v>0</v>
      </c>
      <c r="T1958" s="115">
        <v>0</v>
      </c>
      <c r="U1958" s="115">
        <v>0</v>
      </c>
      <c r="V1958" s="115">
        <v>0</v>
      </c>
      <c r="W1958" s="115">
        <v>0</v>
      </c>
      <c r="X1958" s="115">
        <v>0</v>
      </c>
      <c r="Y1958" s="115">
        <v>0</v>
      </c>
      <c r="Z1958" s="115">
        <v>0</v>
      </c>
      <c r="AA1958" s="115">
        <v>0</v>
      </c>
      <c r="AB1958" s="115">
        <v>0</v>
      </c>
      <c r="AC1958" s="115">
        <v>0</v>
      </c>
      <c r="AD1958" s="115">
        <v>0</v>
      </c>
      <c r="AE1958" s="115">
        <v>0</v>
      </c>
      <c r="AF1958" s="115">
        <v>0</v>
      </c>
      <c r="AG1958" s="115">
        <v>0</v>
      </c>
    </row>
    <row r="1959" spans="1:33">
      <c r="A1959" s="115" t="s">
        <v>3678</v>
      </c>
      <c r="B1959" s="115" t="s">
        <v>19</v>
      </c>
      <c r="C1959" s="2">
        <v>173400000000</v>
      </c>
      <c r="D1959" s="2">
        <v>174034000000</v>
      </c>
      <c r="E1959" s="2">
        <v>175395000000</v>
      </c>
      <c r="F1959" s="2">
        <v>176602000000</v>
      </c>
      <c r="G1959" s="2">
        <v>177904000000</v>
      </c>
      <c r="H1959" s="2">
        <v>179105000000</v>
      </c>
      <c r="I1959" s="2">
        <v>180408000000</v>
      </c>
      <c r="J1959" s="2">
        <v>181610000000</v>
      </c>
      <c r="K1959" s="2">
        <v>182812000000</v>
      </c>
      <c r="L1959" s="2">
        <v>184013000000</v>
      </c>
      <c r="M1959" s="2">
        <v>185213000000</v>
      </c>
      <c r="N1959" s="2">
        <v>186314000000</v>
      </c>
      <c r="O1959" s="2">
        <v>187515000000</v>
      </c>
      <c r="P1959" s="2">
        <v>188617000000</v>
      </c>
      <c r="Q1959" s="2">
        <v>189619000000</v>
      </c>
      <c r="R1959" s="2">
        <v>190720000000</v>
      </c>
      <c r="S1959" s="2">
        <v>191722000000</v>
      </c>
      <c r="T1959" s="2">
        <v>192824000000</v>
      </c>
      <c r="U1959" s="2">
        <v>193726000000</v>
      </c>
      <c r="V1959" s="2">
        <v>194727000000</v>
      </c>
      <c r="W1959" s="2">
        <v>195628000000</v>
      </c>
      <c r="X1959" s="2">
        <v>196630000000</v>
      </c>
      <c r="Y1959" s="2">
        <v>197531000000</v>
      </c>
      <c r="Z1959" s="2">
        <v>198333000000</v>
      </c>
      <c r="AA1959" s="2">
        <v>199234000000</v>
      </c>
      <c r="AB1959" s="2">
        <v>200135000000</v>
      </c>
      <c r="AC1959" s="2">
        <v>200936000000</v>
      </c>
      <c r="AD1959" s="2">
        <v>201738000000</v>
      </c>
      <c r="AE1959" s="2">
        <v>202539000000</v>
      </c>
      <c r="AF1959" s="2">
        <v>203340000000</v>
      </c>
      <c r="AG1959" s="2">
        <v>204141000000</v>
      </c>
    </row>
    <row r="1960" spans="1:33">
      <c r="A1960" s="115" t="s">
        <v>3679</v>
      </c>
      <c r="B1960" s="115" t="s">
        <v>19</v>
      </c>
      <c r="C1960" s="2">
        <v>1310000000000</v>
      </c>
      <c r="D1960" s="2">
        <v>1315260000000</v>
      </c>
      <c r="E1960" s="2">
        <v>1324710000000</v>
      </c>
      <c r="F1960" s="2">
        <v>1334770000000</v>
      </c>
      <c r="G1960" s="2">
        <v>1343780000000</v>
      </c>
      <c r="H1960" s="2">
        <v>1353800000000</v>
      </c>
      <c r="I1960" s="2">
        <v>1362810000000</v>
      </c>
      <c r="J1960" s="2">
        <v>1371830000000</v>
      </c>
      <c r="K1960" s="2">
        <v>1380840000000</v>
      </c>
      <c r="L1960" s="2">
        <v>1389850000000</v>
      </c>
      <c r="M1960" s="2">
        <v>1398860000000</v>
      </c>
      <c r="N1960" s="2">
        <v>1407860000000</v>
      </c>
      <c r="O1960" s="2">
        <v>1416870000000</v>
      </c>
      <c r="P1960" s="2">
        <v>1424880000000</v>
      </c>
      <c r="Q1960" s="2">
        <v>1432900000000</v>
      </c>
      <c r="R1960" s="2">
        <v>1440910000000</v>
      </c>
      <c r="S1960" s="2">
        <v>1448920000000</v>
      </c>
      <c r="T1960" s="2">
        <v>1456940000000</v>
      </c>
      <c r="U1960" s="2">
        <v>1463950000000</v>
      </c>
      <c r="V1960" s="2">
        <v>1470960000000</v>
      </c>
      <c r="W1960" s="2">
        <v>1478970000000</v>
      </c>
      <c r="X1960" s="2">
        <v>1484980000000</v>
      </c>
      <c r="Y1960" s="2">
        <v>1491990000000</v>
      </c>
      <c r="Z1960" s="2">
        <v>1499000000000</v>
      </c>
      <c r="AA1960" s="2">
        <v>1505010000000</v>
      </c>
      <c r="AB1960" s="2">
        <v>1512020000000</v>
      </c>
      <c r="AC1960" s="2">
        <v>1518030000000</v>
      </c>
      <c r="AD1960" s="2">
        <v>1524040000000</v>
      </c>
      <c r="AE1960" s="2">
        <v>1530050000000</v>
      </c>
      <c r="AF1960" s="2">
        <v>1537060000000</v>
      </c>
      <c r="AG1960" s="2">
        <v>1543070000000</v>
      </c>
    </row>
    <row r="1961" spans="1:33">
      <c r="A1961" s="115" t="s">
        <v>3680</v>
      </c>
      <c r="B1961" s="115" t="s">
        <v>19</v>
      </c>
      <c r="C1961" s="2">
        <v>81660000000</v>
      </c>
      <c r="D1961" s="2">
        <v>81976200000</v>
      </c>
      <c r="E1961" s="2">
        <v>82594500000</v>
      </c>
      <c r="F1961" s="2">
        <v>83198000000</v>
      </c>
      <c r="G1961" s="2">
        <v>83788800000</v>
      </c>
      <c r="H1961" s="2">
        <v>84369600000</v>
      </c>
      <c r="I1961" s="2">
        <v>84950700000</v>
      </c>
      <c r="J1961" s="2">
        <v>85531800000</v>
      </c>
      <c r="K1961" s="2">
        <v>86092700000</v>
      </c>
      <c r="L1961" s="2">
        <v>86663200000</v>
      </c>
      <c r="M1961" s="2">
        <v>87213400000</v>
      </c>
      <c r="N1961" s="2">
        <v>87753700000</v>
      </c>
      <c r="O1961" s="2">
        <v>88294300000</v>
      </c>
      <c r="P1961" s="2">
        <v>88815100000</v>
      </c>
      <c r="Q1961" s="2">
        <v>89326000000</v>
      </c>
      <c r="R1961" s="2">
        <v>89826700000</v>
      </c>
      <c r="S1961" s="2">
        <v>90317400000</v>
      </c>
      <c r="T1961" s="2">
        <v>90798400000</v>
      </c>
      <c r="U1961" s="2">
        <v>91259200000</v>
      </c>
      <c r="V1961" s="2">
        <v>91709800000</v>
      </c>
      <c r="W1961" s="2">
        <v>92160400000</v>
      </c>
      <c r="X1961" s="2">
        <v>92591100000</v>
      </c>
      <c r="Y1961" s="2">
        <v>93011800000</v>
      </c>
      <c r="Z1961" s="2">
        <v>93432500000</v>
      </c>
      <c r="AA1961" s="2">
        <v>93833100000</v>
      </c>
      <c r="AB1961" s="2">
        <v>94233700000</v>
      </c>
      <c r="AC1961" s="2">
        <v>94624300000</v>
      </c>
      <c r="AD1961" s="2">
        <v>95014800000</v>
      </c>
      <c r="AE1961" s="2">
        <v>95395400000</v>
      </c>
      <c r="AF1961" s="2">
        <v>95776100000</v>
      </c>
      <c r="AG1961" s="2">
        <v>96156600000</v>
      </c>
    </row>
    <row r="1962" spans="1:33">
      <c r="A1962" s="115" t="s">
        <v>3681</v>
      </c>
      <c r="B1962" s="115" t="s">
        <v>19</v>
      </c>
      <c r="C1962" s="2">
        <v>228700000000</v>
      </c>
      <c r="D1962" s="2">
        <v>229545000000</v>
      </c>
      <c r="E1962" s="2">
        <v>231325000000</v>
      </c>
      <c r="F1962" s="2">
        <v>232934000000</v>
      </c>
      <c r="G1962" s="2">
        <v>234637000000</v>
      </c>
      <c r="H1962" s="2">
        <v>236239000000</v>
      </c>
      <c r="I1962" s="2">
        <v>237842000000</v>
      </c>
      <c r="J1962" s="2">
        <v>239445000000</v>
      </c>
      <c r="K1962" s="2">
        <v>241047000000</v>
      </c>
      <c r="L1962" s="2">
        <v>242649000000</v>
      </c>
      <c r="M1962" s="2">
        <v>244250000000</v>
      </c>
      <c r="N1962" s="2">
        <v>245751000000</v>
      </c>
      <c r="O1962" s="2">
        <v>247252000000</v>
      </c>
      <c r="P1962" s="2">
        <v>248654000000</v>
      </c>
      <c r="Q1962" s="2">
        <v>250157000000</v>
      </c>
      <c r="R1962" s="2">
        <v>251559000000</v>
      </c>
      <c r="S1962" s="2">
        <v>252861000000</v>
      </c>
      <c r="T1962" s="2">
        <v>254263000000</v>
      </c>
      <c r="U1962" s="2">
        <v>255566000000</v>
      </c>
      <c r="V1962" s="2">
        <v>256767000000</v>
      </c>
      <c r="W1962" s="2">
        <v>258069000000</v>
      </c>
      <c r="X1962" s="2">
        <v>259271000000</v>
      </c>
      <c r="Y1962" s="2">
        <v>260473000000</v>
      </c>
      <c r="Z1962" s="2">
        <v>261575000000</v>
      </c>
      <c r="AA1962" s="2">
        <v>262777000000</v>
      </c>
      <c r="AB1962" s="2">
        <v>263878000000</v>
      </c>
      <c r="AC1962" s="2">
        <v>264980000000</v>
      </c>
      <c r="AD1962" s="2">
        <v>266082000000</v>
      </c>
      <c r="AE1962" s="2">
        <v>267083000000</v>
      </c>
      <c r="AF1962" s="2">
        <v>268185000000</v>
      </c>
      <c r="AG1962" s="2">
        <v>269286000000</v>
      </c>
    </row>
    <row r="1963" spans="1:33">
      <c r="A1963" s="115" t="s">
        <v>3682</v>
      </c>
      <c r="B1963" s="115" t="s">
        <v>19</v>
      </c>
      <c r="C1963" s="2">
        <v>204100000000</v>
      </c>
      <c r="D1963" s="2">
        <v>204940000000</v>
      </c>
      <c r="E1963" s="2">
        <v>206511000000</v>
      </c>
      <c r="F1963" s="2">
        <v>208020000000</v>
      </c>
      <c r="G1963" s="2">
        <v>209422000000</v>
      </c>
      <c r="H1963" s="2">
        <v>210924000000</v>
      </c>
      <c r="I1963" s="2">
        <v>212327000000</v>
      </c>
      <c r="J1963" s="2">
        <v>213829000000</v>
      </c>
      <c r="K1963" s="2">
        <v>215232000000</v>
      </c>
      <c r="L1963" s="2">
        <v>216633000000</v>
      </c>
      <c r="M1963" s="2">
        <v>218034000000</v>
      </c>
      <c r="N1963" s="2">
        <v>219334000000</v>
      </c>
      <c r="O1963" s="2">
        <v>220736000000</v>
      </c>
      <c r="P1963" s="2">
        <v>222038000000</v>
      </c>
      <c r="Q1963" s="2">
        <v>223340000000</v>
      </c>
      <c r="R1963" s="2">
        <v>224542000000</v>
      </c>
      <c r="S1963" s="2">
        <v>225743000000</v>
      </c>
      <c r="T1963" s="2">
        <v>226946000000</v>
      </c>
      <c r="U1963" s="2">
        <v>228148000000</v>
      </c>
      <c r="V1963" s="2">
        <v>229250000000</v>
      </c>
      <c r="W1963" s="2">
        <v>230351000000</v>
      </c>
      <c r="X1963" s="2">
        <v>231453000000</v>
      </c>
      <c r="Y1963" s="2">
        <v>232554000000</v>
      </c>
      <c r="Z1963" s="2">
        <v>233556000000</v>
      </c>
      <c r="AA1963" s="2">
        <v>234558000000</v>
      </c>
      <c r="AB1963" s="2">
        <v>235559000000</v>
      </c>
      <c r="AC1963" s="2">
        <v>236561000000</v>
      </c>
      <c r="AD1963" s="2">
        <v>237562000000</v>
      </c>
      <c r="AE1963" s="2">
        <v>238464000000</v>
      </c>
      <c r="AF1963" s="2">
        <v>239465000000</v>
      </c>
      <c r="AG1963" s="2">
        <v>240366000000</v>
      </c>
    </row>
    <row r="1964" spans="1:33">
      <c r="A1964" s="115" t="s">
        <v>3683</v>
      </c>
      <c r="B1964" s="115" t="s">
        <v>19</v>
      </c>
      <c r="C1964" s="2">
        <v>25380000000</v>
      </c>
      <c r="D1964" s="2">
        <v>25485000000</v>
      </c>
      <c r="E1964" s="2">
        <v>25673800000</v>
      </c>
      <c r="F1964" s="2">
        <v>25864900000</v>
      </c>
      <c r="G1964" s="2">
        <v>26045200000</v>
      </c>
      <c r="H1964" s="2">
        <v>26225400000</v>
      </c>
      <c r="I1964" s="2">
        <v>26405800000</v>
      </c>
      <c r="J1964" s="2">
        <v>26586100000</v>
      </c>
      <c r="K1964" s="2">
        <v>26766400000</v>
      </c>
      <c r="L1964" s="2">
        <v>26936500000</v>
      </c>
      <c r="M1964" s="2">
        <v>27106600000</v>
      </c>
      <c r="N1964" s="2">
        <v>27276700000</v>
      </c>
      <c r="O1964" s="2">
        <v>27446900000</v>
      </c>
      <c r="P1964" s="2">
        <v>27607100000</v>
      </c>
      <c r="Q1964" s="2">
        <v>27767400000</v>
      </c>
      <c r="R1964" s="2">
        <v>27927600000</v>
      </c>
      <c r="S1964" s="2">
        <v>28077800000</v>
      </c>
      <c r="T1964" s="2">
        <v>28228100000</v>
      </c>
      <c r="U1964" s="2">
        <v>28368400000</v>
      </c>
      <c r="V1964" s="2">
        <v>28508600000</v>
      </c>
      <c r="W1964" s="2">
        <v>28648800000</v>
      </c>
      <c r="X1964" s="2">
        <v>28779000000</v>
      </c>
      <c r="Y1964" s="2">
        <v>28909200000</v>
      </c>
      <c r="Z1964" s="2">
        <v>29039400000</v>
      </c>
      <c r="AA1964" s="2">
        <v>29169600000</v>
      </c>
      <c r="AB1964" s="2">
        <v>29289800000</v>
      </c>
      <c r="AC1964" s="2">
        <v>29420000000</v>
      </c>
      <c r="AD1964" s="2">
        <v>29540200000</v>
      </c>
      <c r="AE1964" s="2">
        <v>29650300000</v>
      </c>
      <c r="AF1964" s="2">
        <v>29770500000</v>
      </c>
      <c r="AG1964" s="2">
        <v>29890700000</v>
      </c>
    </row>
    <row r="1965" spans="1:33">
      <c r="A1965" s="115" t="s">
        <v>3684</v>
      </c>
      <c r="B1965" s="115" t="s">
        <v>19</v>
      </c>
      <c r="C1965" s="2">
        <v>21500000000</v>
      </c>
      <c r="D1965" s="2">
        <v>21584300000</v>
      </c>
      <c r="E1965" s="2">
        <v>21741700000</v>
      </c>
      <c r="F1965" s="2">
        <v>21902600000</v>
      </c>
      <c r="G1965" s="2">
        <v>22062900000</v>
      </c>
      <c r="H1965" s="2">
        <v>22213100000</v>
      </c>
      <c r="I1965" s="2">
        <v>22363300000</v>
      </c>
      <c r="J1965" s="2">
        <v>22513600000</v>
      </c>
      <c r="K1965" s="2">
        <v>22663900000</v>
      </c>
      <c r="L1965" s="2">
        <v>22814000000</v>
      </c>
      <c r="M1965" s="2">
        <v>22964100000</v>
      </c>
      <c r="N1965" s="2">
        <v>23104100000</v>
      </c>
      <c r="O1965" s="2">
        <v>23244300000</v>
      </c>
      <c r="P1965" s="2">
        <v>23384500000</v>
      </c>
      <c r="Q1965" s="2">
        <v>23514700000</v>
      </c>
      <c r="R1965" s="2">
        <v>23654900000</v>
      </c>
      <c r="S1965" s="2">
        <v>23775100000</v>
      </c>
      <c r="T1965" s="2">
        <v>23905400000</v>
      </c>
      <c r="U1965" s="2">
        <v>24025600000</v>
      </c>
      <c r="V1965" s="2">
        <v>24145800000</v>
      </c>
      <c r="W1965" s="2">
        <v>24265900000</v>
      </c>
      <c r="X1965" s="2">
        <v>24376100000</v>
      </c>
      <c r="Y1965" s="2">
        <v>24486300000</v>
      </c>
      <c r="Z1965" s="2">
        <v>24596400000</v>
      </c>
      <c r="AA1965" s="2">
        <v>24706600000</v>
      </c>
      <c r="AB1965" s="2">
        <v>24806800000</v>
      </c>
      <c r="AC1965" s="2">
        <v>24916900000</v>
      </c>
      <c r="AD1965" s="2">
        <v>25017100000</v>
      </c>
      <c r="AE1965" s="2">
        <v>25117200000</v>
      </c>
      <c r="AF1965" s="2">
        <v>25217400000</v>
      </c>
      <c r="AG1965" s="2">
        <v>25317500000</v>
      </c>
    </row>
    <row r="1966" spans="1:33">
      <c r="A1966" s="115" t="s">
        <v>3685</v>
      </c>
      <c r="B1966" s="115" t="s">
        <v>19</v>
      </c>
      <c r="C1966" s="2">
        <v>77090000000</v>
      </c>
      <c r="D1966" s="2">
        <v>77395300000</v>
      </c>
      <c r="E1966" s="2">
        <v>77982000000</v>
      </c>
      <c r="F1966" s="2">
        <v>78545300000</v>
      </c>
      <c r="G1966" s="2">
        <v>79106100000</v>
      </c>
      <c r="H1966" s="2">
        <v>79656900000</v>
      </c>
      <c r="I1966" s="2">
        <v>80207900000</v>
      </c>
      <c r="J1966" s="2">
        <v>80748900000</v>
      </c>
      <c r="K1966" s="2">
        <v>81289700000</v>
      </c>
      <c r="L1966" s="2">
        <v>81820200000</v>
      </c>
      <c r="M1966" s="2">
        <v>82340500000</v>
      </c>
      <c r="N1966" s="2">
        <v>82850700000</v>
      </c>
      <c r="O1966" s="2">
        <v>83361300000</v>
      </c>
      <c r="P1966" s="2">
        <v>83852000000</v>
      </c>
      <c r="Q1966" s="2">
        <v>84332900000</v>
      </c>
      <c r="R1966" s="2">
        <v>84803500000</v>
      </c>
      <c r="S1966" s="2">
        <v>85274200000</v>
      </c>
      <c r="T1966" s="2">
        <v>85715100000</v>
      </c>
      <c r="U1966" s="2">
        <v>86155900000</v>
      </c>
      <c r="V1966" s="2">
        <v>86586500000</v>
      </c>
      <c r="W1966" s="2">
        <v>87007100000</v>
      </c>
      <c r="X1966" s="2">
        <v>87417700000</v>
      </c>
      <c r="Y1966" s="2">
        <v>87818300000</v>
      </c>
      <c r="Z1966" s="2">
        <v>88209000000</v>
      </c>
      <c r="AA1966" s="2">
        <v>88589600000</v>
      </c>
      <c r="AB1966" s="2">
        <v>88970100000</v>
      </c>
      <c r="AC1966" s="2">
        <v>89340700000</v>
      </c>
      <c r="AD1966" s="2">
        <v>89701200000</v>
      </c>
      <c r="AE1966" s="2">
        <v>90061800000</v>
      </c>
      <c r="AF1966" s="2">
        <v>90422400000</v>
      </c>
      <c r="AG1966" s="2">
        <v>90782900000</v>
      </c>
    </row>
    <row r="1967" spans="1:33">
      <c r="A1967" s="115" t="s">
        <v>3686</v>
      </c>
      <c r="B1967" s="115" t="s">
        <v>19</v>
      </c>
      <c r="C1967" s="2">
        <v>5361000000000</v>
      </c>
      <c r="D1967" s="2">
        <v>5415070000000</v>
      </c>
      <c r="E1967" s="2">
        <v>5469950000000</v>
      </c>
      <c r="F1967" s="2">
        <v>5523190000000</v>
      </c>
      <c r="G1967" s="2">
        <v>5576250000000</v>
      </c>
      <c r="H1967" s="2">
        <v>5630310000000</v>
      </c>
      <c r="I1967" s="2">
        <v>5689390000000</v>
      </c>
      <c r="J1967" s="2">
        <v>5748480000000</v>
      </c>
      <c r="K1967" s="2">
        <v>5807550000000</v>
      </c>
      <c r="L1967" s="2">
        <v>5866600000000</v>
      </c>
      <c r="M1967" s="2">
        <v>5926630000000</v>
      </c>
      <c r="N1967" s="2">
        <v>5990670000000</v>
      </c>
      <c r="O1967" s="2">
        <v>6054730000000</v>
      </c>
      <c r="P1967" s="2">
        <v>6118790000000</v>
      </c>
      <c r="Q1967" s="2">
        <v>6182880000000</v>
      </c>
      <c r="R1967" s="2">
        <v>6246940000000</v>
      </c>
      <c r="S1967" s="2">
        <v>6315010000000</v>
      </c>
      <c r="T1967" s="2">
        <v>6383100000000</v>
      </c>
      <c r="U1967" s="2">
        <v>6450180000000</v>
      </c>
      <c r="V1967" s="2">
        <v>6518250000000</v>
      </c>
      <c r="W1967" s="2">
        <v>6585320000000</v>
      </c>
      <c r="X1967" s="2">
        <v>6654390000000</v>
      </c>
      <c r="Y1967" s="2">
        <v>6723470000000</v>
      </c>
      <c r="Z1967" s="2">
        <v>6792540000000</v>
      </c>
      <c r="AA1967" s="2">
        <v>6861610000000</v>
      </c>
      <c r="AB1967" s="2">
        <v>6930680000000</v>
      </c>
      <c r="AC1967" s="2">
        <v>6999750000000</v>
      </c>
      <c r="AD1967" s="2">
        <v>7068820000000</v>
      </c>
      <c r="AE1967" s="2">
        <v>7138900000000</v>
      </c>
      <c r="AF1967" s="2">
        <v>7207970000000</v>
      </c>
      <c r="AG1967" s="2">
        <v>7277040000000</v>
      </c>
    </row>
    <row r="1968" spans="1:33">
      <c r="A1968" s="115" t="s">
        <v>3687</v>
      </c>
      <c r="B1968" s="115" t="s">
        <v>19</v>
      </c>
      <c r="C1968" s="2">
        <v>22790000000</v>
      </c>
      <c r="D1968" s="2">
        <v>22914500000</v>
      </c>
      <c r="E1968" s="2">
        <v>23032400000</v>
      </c>
      <c r="F1968" s="2">
        <v>23153400000</v>
      </c>
      <c r="G1968" s="2">
        <v>23273600000</v>
      </c>
      <c r="H1968" s="2">
        <v>23393800000</v>
      </c>
      <c r="I1968" s="2">
        <v>23504000000</v>
      </c>
      <c r="J1968" s="2">
        <v>23614300000</v>
      </c>
      <c r="K1968" s="2">
        <v>23724500000</v>
      </c>
      <c r="L1968" s="2">
        <v>23834600000</v>
      </c>
      <c r="M1968" s="2">
        <v>23944700000</v>
      </c>
      <c r="N1968" s="2">
        <v>24034700000</v>
      </c>
      <c r="O1968" s="2">
        <v>24134900000</v>
      </c>
      <c r="P1968" s="2">
        <v>24235000000</v>
      </c>
      <c r="Q1968" s="2">
        <v>24335300000</v>
      </c>
      <c r="R1968" s="2">
        <v>24425400000</v>
      </c>
      <c r="S1968" s="2">
        <v>24515600000</v>
      </c>
      <c r="T1968" s="2">
        <v>24605800000</v>
      </c>
      <c r="U1968" s="2">
        <v>24696000000</v>
      </c>
      <c r="V1968" s="2">
        <v>24776200000</v>
      </c>
      <c r="W1968" s="2">
        <v>24866300000</v>
      </c>
      <c r="X1968" s="2">
        <v>24946500000</v>
      </c>
      <c r="Y1968" s="2">
        <v>25026600000</v>
      </c>
      <c r="Z1968" s="2">
        <v>25106800000</v>
      </c>
      <c r="AA1968" s="2">
        <v>25186900000</v>
      </c>
      <c r="AB1968" s="2">
        <v>25267100000</v>
      </c>
      <c r="AC1968" s="2">
        <v>25337200000</v>
      </c>
      <c r="AD1968" s="2">
        <v>25417300000</v>
      </c>
      <c r="AE1968" s="2">
        <v>25487500000</v>
      </c>
      <c r="AF1968" s="2">
        <v>25567600000</v>
      </c>
      <c r="AG1968" s="2">
        <v>25637800000</v>
      </c>
    </row>
    <row r="1969" spans="1:33">
      <c r="A1969" s="115" t="s">
        <v>3688</v>
      </c>
      <c r="B1969" s="115" t="s">
        <v>19</v>
      </c>
      <c r="C1969" s="115">
        <v>0</v>
      </c>
      <c r="D1969" s="115">
        <v>0</v>
      </c>
      <c r="E1969" s="115">
        <v>0</v>
      </c>
      <c r="F1969" s="115">
        <v>0</v>
      </c>
      <c r="G1969" s="115">
        <v>0</v>
      </c>
      <c r="H1969" s="115">
        <v>0</v>
      </c>
      <c r="I1969" s="115">
        <v>0</v>
      </c>
      <c r="J1969" s="115">
        <v>0</v>
      </c>
      <c r="K1969" s="115">
        <v>0</v>
      </c>
      <c r="L1969" s="115">
        <v>0</v>
      </c>
      <c r="M1969" s="115">
        <v>0</v>
      </c>
      <c r="N1969" s="115">
        <v>0</v>
      </c>
      <c r="O1969" s="115">
        <v>0</v>
      </c>
      <c r="P1969" s="115">
        <v>0</v>
      </c>
      <c r="Q1969" s="115">
        <v>0</v>
      </c>
      <c r="R1969" s="115">
        <v>0</v>
      </c>
      <c r="S1969" s="115">
        <v>0</v>
      </c>
      <c r="T1969" s="115">
        <v>0</v>
      </c>
      <c r="U1969" s="115">
        <v>0</v>
      </c>
      <c r="V1969" s="115">
        <v>0</v>
      </c>
      <c r="W1969" s="115">
        <v>0</v>
      </c>
      <c r="X1969" s="115">
        <v>0</v>
      </c>
      <c r="Y1969" s="115">
        <v>0</v>
      </c>
      <c r="Z1969" s="115">
        <v>0</v>
      </c>
      <c r="AA1969" s="115">
        <v>0</v>
      </c>
      <c r="AB1969" s="115">
        <v>0</v>
      </c>
      <c r="AC1969" s="115">
        <v>0</v>
      </c>
      <c r="AD1969" s="115">
        <v>0</v>
      </c>
      <c r="AE1969" s="115">
        <v>0</v>
      </c>
      <c r="AF1969" s="115">
        <v>0</v>
      </c>
      <c r="AG1969" s="115">
        <v>0</v>
      </c>
    </row>
    <row r="1970" spans="1:33">
      <c r="A1970" s="115" t="s">
        <v>3689</v>
      </c>
      <c r="B1970" s="115" t="s">
        <v>19</v>
      </c>
      <c r="C1970" s="115">
        <v>0</v>
      </c>
      <c r="D1970" s="115">
        <v>0</v>
      </c>
      <c r="E1970" s="115">
        <v>0</v>
      </c>
      <c r="F1970" s="115">
        <v>0</v>
      </c>
      <c r="G1970" s="115">
        <v>0</v>
      </c>
      <c r="H1970" s="115">
        <v>0</v>
      </c>
      <c r="I1970" s="115">
        <v>0</v>
      </c>
      <c r="J1970" s="115">
        <v>0</v>
      </c>
      <c r="K1970" s="115">
        <v>0</v>
      </c>
      <c r="L1970" s="115">
        <v>0</v>
      </c>
      <c r="M1970" s="115">
        <v>0</v>
      </c>
      <c r="N1970" s="115">
        <v>0</v>
      </c>
      <c r="O1970" s="115">
        <v>0</v>
      </c>
      <c r="P1970" s="115">
        <v>0</v>
      </c>
      <c r="Q1970" s="115">
        <v>0</v>
      </c>
      <c r="R1970" s="115">
        <v>0</v>
      </c>
      <c r="S1970" s="115">
        <v>0</v>
      </c>
      <c r="T1970" s="115">
        <v>0</v>
      </c>
      <c r="U1970" s="115">
        <v>0</v>
      </c>
      <c r="V1970" s="115">
        <v>0</v>
      </c>
      <c r="W1970" s="115">
        <v>0</v>
      </c>
      <c r="X1970" s="115">
        <v>0</v>
      </c>
      <c r="Y1970" s="115">
        <v>0</v>
      </c>
      <c r="Z1970" s="115">
        <v>0</v>
      </c>
      <c r="AA1970" s="115">
        <v>0</v>
      </c>
      <c r="AB1970" s="115">
        <v>0</v>
      </c>
      <c r="AC1970" s="115">
        <v>0</v>
      </c>
      <c r="AD1970" s="115">
        <v>0</v>
      </c>
      <c r="AE1970" s="115">
        <v>0</v>
      </c>
      <c r="AF1970" s="115">
        <v>0</v>
      </c>
      <c r="AG1970" s="115">
        <v>0</v>
      </c>
    </row>
    <row r="1971" spans="1:33">
      <c r="A1971" s="115" t="s">
        <v>3690</v>
      </c>
      <c r="B1971" s="115" t="s">
        <v>19</v>
      </c>
      <c r="C1971" s="2">
        <v>679100000000</v>
      </c>
      <c r="D1971" s="2">
        <v>685400000000</v>
      </c>
      <c r="E1971" s="2">
        <v>721500000000</v>
      </c>
      <c r="F1971" s="2">
        <v>734500000000</v>
      </c>
      <c r="G1971" s="2">
        <v>754100000000</v>
      </c>
      <c r="H1971" s="2">
        <v>772000000000</v>
      </c>
      <c r="I1971" s="2">
        <v>784200000000</v>
      </c>
      <c r="J1971" s="2">
        <v>791900000000</v>
      </c>
      <c r="K1971" s="2">
        <v>798800000000</v>
      </c>
      <c r="L1971" s="2">
        <v>805900000000</v>
      </c>
      <c r="M1971" s="2">
        <v>813800000000</v>
      </c>
      <c r="N1971" s="2">
        <v>823100000000</v>
      </c>
      <c r="O1971" s="2">
        <v>833200000000</v>
      </c>
      <c r="P1971" s="2">
        <v>841600000000</v>
      </c>
      <c r="Q1971" s="2">
        <v>850800000000</v>
      </c>
      <c r="R1971" s="2">
        <v>863200000000</v>
      </c>
      <c r="S1971" s="2">
        <v>874100000000</v>
      </c>
      <c r="T1971" s="2">
        <v>884300000000</v>
      </c>
      <c r="U1971" s="2">
        <v>895600000000</v>
      </c>
      <c r="V1971" s="2">
        <v>907400000000</v>
      </c>
      <c r="W1971" s="2">
        <v>918600000000</v>
      </c>
      <c r="X1971" s="2">
        <v>932400000000</v>
      </c>
      <c r="Y1971" s="2">
        <v>944901000000</v>
      </c>
      <c r="Z1971" s="2">
        <v>958801000000</v>
      </c>
      <c r="AA1971" s="2">
        <v>972201000000</v>
      </c>
      <c r="AB1971" s="2">
        <v>986401000000</v>
      </c>
      <c r="AC1971" s="2">
        <v>1002000000000</v>
      </c>
      <c r="AD1971" s="2">
        <v>1016000000000</v>
      </c>
      <c r="AE1971" s="2">
        <v>1032000000000</v>
      </c>
      <c r="AF1971" s="2">
        <v>1048000000000</v>
      </c>
      <c r="AG1971" s="2">
        <v>1066000000000</v>
      </c>
    </row>
    <row r="1972" spans="1:33">
      <c r="A1972" s="115" t="s">
        <v>3691</v>
      </c>
      <c r="B1972" s="115" t="s">
        <v>19</v>
      </c>
      <c r="C1972" s="2">
        <v>6679000000000</v>
      </c>
      <c r="D1972" s="2">
        <v>6741000000000</v>
      </c>
      <c r="E1972" s="2">
        <v>7096000000000</v>
      </c>
      <c r="F1972" s="2">
        <v>7224000000000</v>
      </c>
      <c r="G1972" s="2">
        <v>7417000000000</v>
      </c>
      <c r="H1972" s="2">
        <v>7593000000000</v>
      </c>
      <c r="I1972" s="2">
        <v>7713000000000</v>
      </c>
      <c r="J1972" s="2">
        <v>7789000000000</v>
      </c>
      <c r="K1972" s="2">
        <v>7857000000000</v>
      </c>
      <c r="L1972" s="2">
        <v>7926000000000</v>
      </c>
      <c r="M1972" s="2">
        <v>8004000000000</v>
      </c>
      <c r="N1972" s="2">
        <v>8095000000000</v>
      </c>
      <c r="O1972" s="2">
        <v>8195000000000</v>
      </c>
      <c r="P1972" s="2">
        <v>8277000000000</v>
      </c>
      <c r="Q1972" s="2">
        <v>8368000000000</v>
      </c>
      <c r="R1972" s="2">
        <v>8490000000000</v>
      </c>
      <c r="S1972" s="2">
        <v>8597000000000</v>
      </c>
      <c r="T1972" s="2">
        <v>8697000000000</v>
      </c>
      <c r="U1972" s="2">
        <v>8809000000000</v>
      </c>
      <c r="V1972" s="2">
        <v>8924000000000</v>
      </c>
      <c r="W1972" s="2">
        <v>9035000000000</v>
      </c>
      <c r="X1972" s="2">
        <v>9170000000000</v>
      </c>
      <c r="Y1972" s="2">
        <v>9293010000000</v>
      </c>
      <c r="Z1972" s="2">
        <v>9430010000000</v>
      </c>
      <c r="AA1972" s="2">
        <v>9562010000000</v>
      </c>
      <c r="AB1972" s="2">
        <v>9701010000000</v>
      </c>
      <c r="AC1972" s="2">
        <v>9853010000000</v>
      </c>
      <c r="AD1972" s="2">
        <v>9993010000000</v>
      </c>
      <c r="AE1972" s="2">
        <v>10150000000000</v>
      </c>
      <c r="AF1972" s="2">
        <v>10310000000000</v>
      </c>
      <c r="AG1972" s="2">
        <v>10490000000000</v>
      </c>
    </row>
    <row r="1973" spans="1:33">
      <c r="A1973" s="115" t="s">
        <v>3692</v>
      </c>
      <c r="B1973" s="115" t="s">
        <v>19</v>
      </c>
      <c r="C1973" s="2">
        <v>668000000000</v>
      </c>
      <c r="D1973" s="2">
        <v>674100000000</v>
      </c>
      <c r="E1973" s="2">
        <v>709700000000</v>
      </c>
      <c r="F1973" s="2">
        <v>722500000000</v>
      </c>
      <c r="G1973" s="2">
        <v>741800000000</v>
      </c>
      <c r="H1973" s="2">
        <v>759400000000</v>
      </c>
      <c r="I1973" s="2">
        <v>771400000000</v>
      </c>
      <c r="J1973" s="2">
        <v>779000000000</v>
      </c>
      <c r="K1973" s="2">
        <v>785700000000</v>
      </c>
      <c r="L1973" s="2">
        <v>792700000000</v>
      </c>
      <c r="M1973" s="2">
        <v>800500000000</v>
      </c>
      <c r="N1973" s="2">
        <v>809600000000</v>
      </c>
      <c r="O1973" s="2">
        <v>819600000000</v>
      </c>
      <c r="P1973" s="2">
        <v>827800000000</v>
      </c>
      <c r="Q1973" s="2">
        <v>836900000000</v>
      </c>
      <c r="R1973" s="2">
        <v>849100000000</v>
      </c>
      <c r="S1973" s="2">
        <v>859800000000</v>
      </c>
      <c r="T1973" s="2">
        <v>869900000000</v>
      </c>
      <c r="U1973" s="2">
        <v>881000000000</v>
      </c>
      <c r="V1973" s="2">
        <v>892600000000</v>
      </c>
      <c r="W1973" s="2">
        <v>903600000000</v>
      </c>
      <c r="X1973" s="2">
        <v>917100000000</v>
      </c>
      <c r="Y1973" s="2">
        <v>929401000000</v>
      </c>
      <c r="Z1973" s="2">
        <v>943101000000</v>
      </c>
      <c r="AA1973" s="2">
        <v>956301000000</v>
      </c>
      <c r="AB1973" s="2">
        <v>970201000000</v>
      </c>
      <c r="AC1973" s="2">
        <v>985401000000</v>
      </c>
      <c r="AD1973" s="2">
        <v>999401000000</v>
      </c>
      <c r="AE1973" s="2">
        <v>1015000000000</v>
      </c>
      <c r="AF1973" s="2">
        <v>1031000000000</v>
      </c>
      <c r="AG1973" s="2">
        <v>1049000000000</v>
      </c>
    </row>
    <row r="1974" spans="1:33">
      <c r="A1974" s="115" t="s">
        <v>3693</v>
      </c>
      <c r="B1974" s="115" t="s">
        <v>19</v>
      </c>
      <c r="C1974" s="2">
        <v>65560000000</v>
      </c>
      <c r="D1974" s="2">
        <v>66170000000</v>
      </c>
      <c r="E1974" s="2">
        <v>69660000000</v>
      </c>
      <c r="F1974" s="2">
        <v>70920000000</v>
      </c>
      <c r="G1974" s="2">
        <v>72810000000</v>
      </c>
      <c r="H1974" s="2">
        <v>74540000000</v>
      </c>
      <c r="I1974" s="2">
        <v>75720000000</v>
      </c>
      <c r="J1974" s="2">
        <v>76460000000</v>
      </c>
      <c r="K1974" s="2">
        <v>77120000000</v>
      </c>
      <c r="L1974" s="2">
        <v>77810000000</v>
      </c>
      <c r="M1974" s="2">
        <v>78570000000</v>
      </c>
      <c r="N1974" s="2">
        <v>79470000000</v>
      </c>
      <c r="O1974" s="2">
        <v>80450000000</v>
      </c>
      <c r="P1974" s="2">
        <v>81250000000</v>
      </c>
      <c r="Q1974" s="2">
        <v>82140000000</v>
      </c>
      <c r="R1974" s="2">
        <v>83340000000</v>
      </c>
      <c r="S1974" s="2">
        <v>84390000000</v>
      </c>
      <c r="T1974" s="2">
        <v>85380000000</v>
      </c>
      <c r="U1974" s="2">
        <v>86470000000</v>
      </c>
      <c r="V1974" s="2">
        <v>87610000000</v>
      </c>
      <c r="W1974" s="2">
        <v>88690000000</v>
      </c>
      <c r="X1974" s="2">
        <v>90020000000</v>
      </c>
      <c r="Y1974" s="2">
        <v>91230000000</v>
      </c>
      <c r="Z1974" s="2">
        <v>92570100000</v>
      </c>
      <c r="AA1974" s="2">
        <v>93870100000</v>
      </c>
      <c r="AB1974" s="2">
        <v>95230100000</v>
      </c>
      <c r="AC1974" s="2">
        <v>96720100000</v>
      </c>
      <c r="AD1974" s="2">
        <v>98100100000</v>
      </c>
      <c r="AE1974" s="2">
        <v>99600100000</v>
      </c>
      <c r="AF1974" s="2">
        <v>101200000000</v>
      </c>
      <c r="AG1974" s="2">
        <v>103000000000</v>
      </c>
    </row>
    <row r="1975" spans="1:33">
      <c r="A1975" s="115" t="s">
        <v>3694</v>
      </c>
      <c r="B1975" s="115" t="s">
        <v>19</v>
      </c>
      <c r="C1975" s="2">
        <v>61930000000</v>
      </c>
      <c r="D1975" s="2">
        <v>62500000000</v>
      </c>
      <c r="E1975" s="2">
        <v>65800000000</v>
      </c>
      <c r="F1975" s="2">
        <v>66990000000</v>
      </c>
      <c r="G1975" s="2">
        <v>68770000000</v>
      </c>
      <c r="H1975" s="2">
        <v>70410000000</v>
      </c>
      <c r="I1975" s="2">
        <v>71520000000</v>
      </c>
      <c r="J1975" s="2">
        <v>72220000000</v>
      </c>
      <c r="K1975" s="2">
        <v>72850000000</v>
      </c>
      <c r="L1975" s="2">
        <v>73490000000</v>
      </c>
      <c r="M1975" s="2">
        <v>74220000000</v>
      </c>
      <c r="N1975" s="2">
        <v>75060000000</v>
      </c>
      <c r="O1975" s="2">
        <v>75990000000</v>
      </c>
      <c r="P1975" s="2">
        <v>76750000000</v>
      </c>
      <c r="Q1975" s="2">
        <v>77590000000</v>
      </c>
      <c r="R1975" s="2">
        <v>78720000000</v>
      </c>
      <c r="S1975" s="2">
        <v>79710000000</v>
      </c>
      <c r="T1975" s="2">
        <v>80650000000</v>
      </c>
      <c r="U1975" s="2">
        <v>81680000000</v>
      </c>
      <c r="V1975" s="2">
        <v>82750000000</v>
      </c>
      <c r="W1975" s="2">
        <v>83770000000</v>
      </c>
      <c r="X1975" s="2">
        <v>85030000000</v>
      </c>
      <c r="Y1975" s="2">
        <v>86170000000</v>
      </c>
      <c r="Z1975" s="2">
        <v>87440000000</v>
      </c>
      <c r="AA1975" s="2">
        <v>88670100000</v>
      </c>
      <c r="AB1975" s="2">
        <v>89950100000</v>
      </c>
      <c r="AC1975" s="2">
        <v>91360100000</v>
      </c>
      <c r="AD1975" s="2">
        <v>92660100000</v>
      </c>
      <c r="AE1975" s="2">
        <v>94080100000</v>
      </c>
      <c r="AF1975" s="2">
        <v>95610100000</v>
      </c>
      <c r="AG1975" s="2">
        <v>97250100000</v>
      </c>
    </row>
    <row r="1976" spans="1:33">
      <c r="A1976" s="115" t="s">
        <v>3695</v>
      </c>
      <c r="B1976" s="115" t="s">
        <v>19</v>
      </c>
      <c r="C1976" s="2">
        <v>2065000000</v>
      </c>
      <c r="D1976" s="2">
        <v>2084000000</v>
      </c>
      <c r="E1976" s="2">
        <v>2194000000</v>
      </c>
      <c r="F1976" s="2">
        <v>2234000000</v>
      </c>
      <c r="G1976" s="2">
        <v>2293000000</v>
      </c>
      <c r="H1976" s="2">
        <v>2348000000</v>
      </c>
      <c r="I1976" s="2">
        <v>2385000000</v>
      </c>
      <c r="J1976" s="2">
        <v>2409000000</v>
      </c>
      <c r="K1976" s="2">
        <v>2429000000</v>
      </c>
      <c r="L1976" s="2">
        <v>2451000000</v>
      </c>
      <c r="M1976" s="2">
        <v>2475000000</v>
      </c>
      <c r="N1976" s="2">
        <v>2503000000</v>
      </c>
      <c r="O1976" s="2">
        <v>2534000000</v>
      </c>
      <c r="P1976" s="2">
        <v>2560000000</v>
      </c>
      <c r="Q1976" s="2">
        <v>2588000000</v>
      </c>
      <c r="R1976" s="2">
        <v>2625000000</v>
      </c>
      <c r="S1976" s="2">
        <v>2658000000</v>
      </c>
      <c r="T1976" s="2">
        <v>2690000000</v>
      </c>
      <c r="U1976" s="2">
        <v>2724000000</v>
      </c>
      <c r="V1976" s="2">
        <v>2760000000</v>
      </c>
      <c r="W1976" s="2">
        <v>2794000000</v>
      </c>
      <c r="X1976" s="2">
        <v>2836000000</v>
      </c>
      <c r="Y1976" s="2">
        <v>2874000000</v>
      </c>
      <c r="Z1976" s="2">
        <v>2916000000</v>
      </c>
      <c r="AA1976" s="2">
        <v>2957000000</v>
      </c>
      <c r="AB1976" s="2">
        <v>3000000000</v>
      </c>
      <c r="AC1976" s="2">
        <v>3047000000</v>
      </c>
      <c r="AD1976" s="2">
        <v>3090000000</v>
      </c>
      <c r="AE1976" s="2">
        <v>3138000000</v>
      </c>
      <c r="AF1976" s="2">
        <v>3189000000</v>
      </c>
      <c r="AG1976" s="2">
        <v>3243000000</v>
      </c>
    </row>
    <row r="1977" spans="1:33">
      <c r="A1977" s="115" t="s">
        <v>3696</v>
      </c>
      <c r="B1977" s="115" t="s">
        <v>19</v>
      </c>
      <c r="C1977" s="2">
        <v>32220000000</v>
      </c>
      <c r="D1977" s="2">
        <v>32520000000</v>
      </c>
      <c r="E1977" s="2">
        <v>34240000000</v>
      </c>
      <c r="F1977" s="2">
        <v>34860000000</v>
      </c>
      <c r="G1977" s="2">
        <v>35780000000</v>
      </c>
      <c r="H1977" s="2">
        <v>36640000000</v>
      </c>
      <c r="I1977" s="2">
        <v>37210000000</v>
      </c>
      <c r="J1977" s="2">
        <v>37580000000</v>
      </c>
      <c r="K1977" s="2">
        <v>37910000000</v>
      </c>
      <c r="L1977" s="2">
        <v>38240000000</v>
      </c>
      <c r="M1977" s="2">
        <v>38620000000</v>
      </c>
      <c r="N1977" s="2">
        <v>39060000000</v>
      </c>
      <c r="O1977" s="2">
        <v>39540000000</v>
      </c>
      <c r="P1977" s="2">
        <v>39940000000</v>
      </c>
      <c r="Q1977" s="2">
        <v>40370000000</v>
      </c>
      <c r="R1977" s="2">
        <v>40960000000</v>
      </c>
      <c r="S1977" s="2">
        <v>41480000000</v>
      </c>
      <c r="T1977" s="2">
        <v>41960000000</v>
      </c>
      <c r="U1977" s="2">
        <v>42500000000</v>
      </c>
      <c r="V1977" s="2">
        <v>43060000000</v>
      </c>
      <c r="W1977" s="2">
        <v>43590000000</v>
      </c>
      <c r="X1977" s="2">
        <v>44240000000</v>
      </c>
      <c r="Y1977" s="2">
        <v>44840000000</v>
      </c>
      <c r="Z1977" s="2">
        <v>45500000000</v>
      </c>
      <c r="AA1977" s="2">
        <v>46140000000</v>
      </c>
      <c r="AB1977" s="2">
        <v>46810000000</v>
      </c>
      <c r="AC1977" s="2">
        <v>47540000000</v>
      </c>
      <c r="AD1977" s="2">
        <v>48220000000</v>
      </c>
      <c r="AE1977" s="2">
        <v>48960000000</v>
      </c>
      <c r="AF1977" s="2">
        <v>49750000000</v>
      </c>
      <c r="AG1977" s="2">
        <v>50600000000</v>
      </c>
    </row>
    <row r="1978" spans="1:33">
      <c r="A1978" s="115" t="s">
        <v>3697</v>
      </c>
      <c r="B1978" s="115" t="s">
        <v>19</v>
      </c>
      <c r="C1978" s="2">
        <v>17630000000</v>
      </c>
      <c r="D1978" s="2">
        <v>17790000000</v>
      </c>
      <c r="E1978" s="2">
        <v>18730000000</v>
      </c>
      <c r="F1978" s="2">
        <v>19070000000</v>
      </c>
      <c r="G1978" s="2">
        <v>19580000000</v>
      </c>
      <c r="H1978" s="2">
        <v>20040000000</v>
      </c>
      <c r="I1978" s="2">
        <v>20360000000</v>
      </c>
      <c r="J1978" s="2">
        <v>20560000000</v>
      </c>
      <c r="K1978" s="2">
        <v>20740000000</v>
      </c>
      <c r="L1978" s="2">
        <v>20920000000</v>
      </c>
      <c r="M1978" s="2">
        <v>21130000000</v>
      </c>
      <c r="N1978" s="2">
        <v>21370000000</v>
      </c>
      <c r="O1978" s="2">
        <v>21630000000</v>
      </c>
      <c r="P1978" s="2">
        <v>21850000000</v>
      </c>
      <c r="Q1978" s="2">
        <v>22090000000</v>
      </c>
      <c r="R1978" s="2">
        <v>22410000000</v>
      </c>
      <c r="S1978" s="2">
        <v>22690000000</v>
      </c>
      <c r="T1978" s="2">
        <v>22960000000</v>
      </c>
      <c r="U1978" s="2">
        <v>23250000000</v>
      </c>
      <c r="V1978" s="2">
        <v>23560000000</v>
      </c>
      <c r="W1978" s="2">
        <v>23850000000</v>
      </c>
      <c r="X1978" s="2">
        <v>24210000000</v>
      </c>
      <c r="Y1978" s="2">
        <v>24530000000</v>
      </c>
      <c r="Z1978" s="2">
        <v>24890000000</v>
      </c>
      <c r="AA1978" s="2">
        <v>25240000000</v>
      </c>
      <c r="AB1978" s="2">
        <v>25610000000</v>
      </c>
      <c r="AC1978" s="2">
        <v>26010000000</v>
      </c>
      <c r="AD1978" s="2">
        <v>26380000000</v>
      </c>
      <c r="AE1978" s="2">
        <v>26780000000</v>
      </c>
      <c r="AF1978" s="2">
        <v>27220000000</v>
      </c>
      <c r="AG1978" s="2">
        <v>27690000000</v>
      </c>
    </row>
    <row r="1979" spans="1:33">
      <c r="A1979" s="115" t="s">
        <v>3698</v>
      </c>
      <c r="B1979" s="115" t="s">
        <v>19</v>
      </c>
      <c r="C1979" s="115">
        <v>0</v>
      </c>
      <c r="D1979" s="115">
        <v>0</v>
      </c>
      <c r="E1979" s="115">
        <v>0</v>
      </c>
      <c r="F1979" s="115">
        <v>0</v>
      </c>
      <c r="G1979" s="115">
        <v>0</v>
      </c>
      <c r="H1979" s="115">
        <v>0</v>
      </c>
      <c r="I1979" s="115">
        <v>0</v>
      </c>
      <c r="J1979" s="115">
        <v>0</v>
      </c>
      <c r="K1979" s="115">
        <v>0</v>
      </c>
      <c r="L1979" s="115">
        <v>0</v>
      </c>
      <c r="M1979" s="115">
        <v>0</v>
      </c>
      <c r="N1979" s="115">
        <v>0</v>
      </c>
      <c r="O1979" s="115">
        <v>0</v>
      </c>
      <c r="P1979" s="115">
        <v>0</v>
      </c>
      <c r="Q1979" s="115">
        <v>0</v>
      </c>
      <c r="R1979" s="115">
        <v>0</v>
      </c>
      <c r="S1979" s="115">
        <v>0</v>
      </c>
      <c r="T1979" s="115">
        <v>0</v>
      </c>
      <c r="U1979" s="115">
        <v>0</v>
      </c>
      <c r="V1979" s="115">
        <v>0</v>
      </c>
      <c r="W1979" s="115">
        <v>0</v>
      </c>
      <c r="X1979" s="115">
        <v>0</v>
      </c>
      <c r="Y1979" s="115">
        <v>0</v>
      </c>
      <c r="Z1979" s="115">
        <v>0</v>
      </c>
      <c r="AA1979" s="115">
        <v>0</v>
      </c>
      <c r="AB1979" s="115">
        <v>0</v>
      </c>
      <c r="AC1979" s="115">
        <v>0</v>
      </c>
      <c r="AD1979" s="115">
        <v>0</v>
      </c>
      <c r="AE1979" s="115">
        <v>0</v>
      </c>
      <c r="AF1979" s="115">
        <v>0</v>
      </c>
      <c r="AG1979" s="115">
        <v>0</v>
      </c>
    </row>
    <row r="1980" spans="1:33">
      <c r="A1980" s="115" t="s">
        <v>3699</v>
      </c>
      <c r="B1980" s="115" t="s">
        <v>19</v>
      </c>
      <c r="C1980" s="115">
        <v>0</v>
      </c>
      <c r="D1980" s="115">
        <v>0</v>
      </c>
      <c r="E1980" s="115">
        <v>0</v>
      </c>
      <c r="F1980" s="115">
        <v>0</v>
      </c>
      <c r="G1980" s="115">
        <v>0</v>
      </c>
      <c r="H1980" s="115">
        <v>0</v>
      </c>
      <c r="I1980" s="115">
        <v>0</v>
      </c>
      <c r="J1980" s="115">
        <v>0</v>
      </c>
      <c r="K1980" s="115">
        <v>0</v>
      </c>
      <c r="L1980" s="115">
        <v>0</v>
      </c>
      <c r="M1980" s="115">
        <v>0</v>
      </c>
      <c r="N1980" s="115">
        <v>0</v>
      </c>
      <c r="O1980" s="115">
        <v>0</v>
      </c>
      <c r="P1980" s="115">
        <v>0</v>
      </c>
      <c r="Q1980" s="115">
        <v>0</v>
      </c>
      <c r="R1980" s="115">
        <v>0</v>
      </c>
      <c r="S1980" s="115">
        <v>0</v>
      </c>
      <c r="T1980" s="115">
        <v>0</v>
      </c>
      <c r="U1980" s="115">
        <v>0</v>
      </c>
      <c r="V1980" s="115">
        <v>0</v>
      </c>
      <c r="W1980" s="115">
        <v>0</v>
      </c>
      <c r="X1980" s="115">
        <v>0</v>
      </c>
      <c r="Y1980" s="115">
        <v>0</v>
      </c>
      <c r="Z1980" s="115">
        <v>0</v>
      </c>
      <c r="AA1980" s="115">
        <v>0</v>
      </c>
      <c r="AB1980" s="115">
        <v>0</v>
      </c>
      <c r="AC1980" s="115">
        <v>0</v>
      </c>
      <c r="AD1980" s="115">
        <v>0</v>
      </c>
      <c r="AE1980" s="115">
        <v>0</v>
      </c>
      <c r="AF1980" s="115">
        <v>0</v>
      </c>
      <c r="AG1980" s="115">
        <v>0</v>
      </c>
    </row>
    <row r="1981" spans="1:33">
      <c r="A1981" s="115" t="s">
        <v>3700</v>
      </c>
      <c r="B1981" s="115" t="s">
        <v>19</v>
      </c>
      <c r="C1981" s="115">
        <v>0</v>
      </c>
      <c r="D1981" s="115">
        <v>0</v>
      </c>
      <c r="E1981" s="115">
        <v>0</v>
      </c>
      <c r="F1981" s="115">
        <v>0</v>
      </c>
      <c r="G1981" s="115">
        <v>0</v>
      </c>
      <c r="H1981" s="115">
        <v>0</v>
      </c>
      <c r="I1981" s="115">
        <v>0</v>
      </c>
      <c r="J1981" s="115">
        <v>0</v>
      </c>
      <c r="K1981" s="115">
        <v>0</v>
      </c>
      <c r="L1981" s="115">
        <v>0</v>
      </c>
      <c r="M1981" s="115">
        <v>0</v>
      </c>
      <c r="N1981" s="115">
        <v>0</v>
      </c>
      <c r="O1981" s="115">
        <v>0</v>
      </c>
      <c r="P1981" s="115">
        <v>0</v>
      </c>
      <c r="Q1981" s="115">
        <v>0</v>
      </c>
      <c r="R1981" s="115">
        <v>0</v>
      </c>
      <c r="S1981" s="115">
        <v>0</v>
      </c>
      <c r="T1981" s="115">
        <v>0</v>
      </c>
      <c r="U1981" s="115">
        <v>0</v>
      </c>
      <c r="V1981" s="115">
        <v>0</v>
      </c>
      <c r="W1981" s="115">
        <v>0</v>
      </c>
      <c r="X1981" s="115">
        <v>0</v>
      </c>
      <c r="Y1981" s="115">
        <v>0</v>
      </c>
      <c r="Z1981" s="115">
        <v>0</v>
      </c>
      <c r="AA1981" s="115">
        <v>0</v>
      </c>
      <c r="AB1981" s="115">
        <v>0</v>
      </c>
      <c r="AC1981" s="115">
        <v>0</v>
      </c>
      <c r="AD1981" s="115">
        <v>0</v>
      </c>
      <c r="AE1981" s="115">
        <v>0</v>
      </c>
      <c r="AF1981" s="115">
        <v>0</v>
      </c>
      <c r="AG1981" s="115">
        <v>0</v>
      </c>
    </row>
    <row r="1982" spans="1:33">
      <c r="A1982" s="115" t="s">
        <v>3701</v>
      </c>
      <c r="B1982" s="115" t="s">
        <v>19</v>
      </c>
      <c r="C1982" s="115">
        <v>0</v>
      </c>
      <c r="D1982" s="115">
        <v>0</v>
      </c>
      <c r="E1982" s="115">
        <v>0</v>
      </c>
      <c r="F1982" s="115">
        <v>0</v>
      </c>
      <c r="G1982" s="115">
        <v>0</v>
      </c>
      <c r="H1982" s="115">
        <v>0</v>
      </c>
      <c r="I1982" s="115">
        <v>0</v>
      </c>
      <c r="J1982" s="115">
        <v>0</v>
      </c>
      <c r="K1982" s="115">
        <v>0</v>
      </c>
      <c r="L1982" s="115">
        <v>0</v>
      </c>
      <c r="M1982" s="115">
        <v>0</v>
      </c>
      <c r="N1982" s="115">
        <v>0</v>
      </c>
      <c r="O1982" s="115">
        <v>0</v>
      </c>
      <c r="P1982" s="115">
        <v>0</v>
      </c>
      <c r="Q1982" s="115">
        <v>0</v>
      </c>
      <c r="R1982" s="115">
        <v>0</v>
      </c>
      <c r="S1982" s="115">
        <v>0</v>
      </c>
      <c r="T1982" s="115">
        <v>0</v>
      </c>
      <c r="U1982" s="115">
        <v>0</v>
      </c>
      <c r="V1982" s="115">
        <v>0</v>
      </c>
      <c r="W1982" s="115">
        <v>0</v>
      </c>
      <c r="X1982" s="115">
        <v>0</v>
      </c>
      <c r="Y1982" s="115">
        <v>0</v>
      </c>
      <c r="Z1982" s="115">
        <v>0</v>
      </c>
      <c r="AA1982" s="115">
        <v>0</v>
      </c>
      <c r="AB1982" s="115">
        <v>0</v>
      </c>
      <c r="AC1982" s="115">
        <v>0</v>
      </c>
      <c r="AD1982" s="115">
        <v>0</v>
      </c>
      <c r="AE1982" s="115">
        <v>0</v>
      </c>
      <c r="AF1982" s="115">
        <v>0</v>
      </c>
      <c r="AG1982" s="115">
        <v>0</v>
      </c>
    </row>
    <row r="1983" spans="1:33">
      <c r="A1983" s="115" t="s">
        <v>3702</v>
      </c>
      <c r="B1983" s="115" t="s">
        <v>19</v>
      </c>
      <c r="C1983" s="115">
        <v>0</v>
      </c>
      <c r="D1983" s="115">
        <v>0</v>
      </c>
      <c r="E1983" s="115">
        <v>0</v>
      </c>
      <c r="F1983" s="115">
        <v>0</v>
      </c>
      <c r="G1983" s="115">
        <v>0</v>
      </c>
      <c r="H1983" s="115">
        <v>0</v>
      </c>
      <c r="I1983" s="115">
        <v>0</v>
      </c>
      <c r="J1983" s="115">
        <v>0</v>
      </c>
      <c r="K1983" s="115">
        <v>0</v>
      </c>
      <c r="L1983" s="115">
        <v>0</v>
      </c>
      <c r="M1983" s="115">
        <v>0</v>
      </c>
      <c r="N1983" s="115">
        <v>0</v>
      </c>
      <c r="O1983" s="115">
        <v>0</v>
      </c>
      <c r="P1983" s="115">
        <v>0</v>
      </c>
      <c r="Q1983" s="115">
        <v>0</v>
      </c>
      <c r="R1983" s="115">
        <v>0</v>
      </c>
      <c r="S1983" s="115">
        <v>0</v>
      </c>
      <c r="T1983" s="115">
        <v>0</v>
      </c>
      <c r="U1983" s="115">
        <v>0</v>
      </c>
      <c r="V1983" s="115">
        <v>0</v>
      </c>
      <c r="W1983" s="115">
        <v>0</v>
      </c>
      <c r="X1983" s="115">
        <v>0</v>
      </c>
      <c r="Y1983" s="115">
        <v>0</v>
      </c>
      <c r="Z1983" s="115">
        <v>0</v>
      </c>
      <c r="AA1983" s="115">
        <v>0</v>
      </c>
      <c r="AB1983" s="115">
        <v>0</v>
      </c>
      <c r="AC1983" s="115">
        <v>0</v>
      </c>
      <c r="AD1983" s="115">
        <v>0</v>
      </c>
      <c r="AE1983" s="115">
        <v>0</v>
      </c>
      <c r="AF1983" s="115">
        <v>0</v>
      </c>
      <c r="AG1983" s="115">
        <v>0</v>
      </c>
    </row>
    <row r="1984" spans="1:33">
      <c r="A1984" s="115" t="s">
        <v>3703</v>
      </c>
      <c r="B1984" s="115" t="s">
        <v>19</v>
      </c>
      <c r="C1984" s="115">
        <v>0</v>
      </c>
      <c r="D1984" s="115">
        <v>0</v>
      </c>
      <c r="E1984" s="115">
        <v>0</v>
      </c>
      <c r="F1984" s="115">
        <v>0</v>
      </c>
      <c r="G1984" s="115">
        <v>0</v>
      </c>
      <c r="H1984" s="115">
        <v>0</v>
      </c>
      <c r="I1984" s="115">
        <v>0</v>
      </c>
      <c r="J1984" s="115">
        <v>0</v>
      </c>
      <c r="K1984" s="115">
        <v>0</v>
      </c>
      <c r="L1984" s="115">
        <v>0</v>
      </c>
      <c r="M1984" s="115">
        <v>0</v>
      </c>
      <c r="N1984" s="115">
        <v>0</v>
      </c>
      <c r="O1984" s="115">
        <v>0</v>
      </c>
      <c r="P1984" s="115">
        <v>0</v>
      </c>
      <c r="Q1984" s="115">
        <v>0</v>
      </c>
      <c r="R1984" s="115">
        <v>0</v>
      </c>
      <c r="S1984" s="115">
        <v>0</v>
      </c>
      <c r="T1984" s="115">
        <v>0</v>
      </c>
      <c r="U1984" s="115">
        <v>0</v>
      </c>
      <c r="V1984" s="115">
        <v>0</v>
      </c>
      <c r="W1984" s="115">
        <v>0</v>
      </c>
      <c r="X1984" s="115">
        <v>0</v>
      </c>
      <c r="Y1984" s="115">
        <v>0</v>
      </c>
      <c r="Z1984" s="115">
        <v>0</v>
      </c>
      <c r="AA1984" s="115">
        <v>0</v>
      </c>
      <c r="AB1984" s="115">
        <v>0</v>
      </c>
      <c r="AC1984" s="115">
        <v>0</v>
      </c>
      <c r="AD1984" s="115">
        <v>0</v>
      </c>
      <c r="AE1984" s="115">
        <v>0</v>
      </c>
      <c r="AF1984" s="115">
        <v>0</v>
      </c>
      <c r="AG1984" s="115">
        <v>0</v>
      </c>
    </row>
    <row r="1985" spans="1:33">
      <c r="A1985" s="115" t="s">
        <v>3704</v>
      </c>
      <c r="B1985" s="115" t="s">
        <v>19</v>
      </c>
      <c r="C1985" s="115">
        <v>0</v>
      </c>
      <c r="D1985" s="115">
        <v>0</v>
      </c>
      <c r="E1985" s="115">
        <v>0</v>
      </c>
      <c r="F1985" s="115">
        <v>0</v>
      </c>
      <c r="G1985" s="115">
        <v>0</v>
      </c>
      <c r="H1985" s="115">
        <v>0</v>
      </c>
      <c r="I1985" s="115">
        <v>0</v>
      </c>
      <c r="J1985" s="115">
        <v>0</v>
      </c>
      <c r="K1985" s="115">
        <v>0</v>
      </c>
      <c r="L1985" s="115">
        <v>0</v>
      </c>
      <c r="M1985" s="115">
        <v>0</v>
      </c>
      <c r="N1985" s="115">
        <v>0</v>
      </c>
      <c r="O1985" s="115">
        <v>0</v>
      </c>
      <c r="P1985" s="115">
        <v>0</v>
      </c>
      <c r="Q1985" s="115">
        <v>0</v>
      </c>
      <c r="R1985" s="115">
        <v>0</v>
      </c>
      <c r="S1985" s="115">
        <v>0</v>
      </c>
      <c r="T1985" s="115">
        <v>0</v>
      </c>
      <c r="U1985" s="115">
        <v>0</v>
      </c>
      <c r="V1985" s="115">
        <v>0</v>
      </c>
      <c r="W1985" s="115">
        <v>0</v>
      </c>
      <c r="X1985" s="115">
        <v>0</v>
      </c>
      <c r="Y1985" s="115">
        <v>0</v>
      </c>
      <c r="Z1985" s="115">
        <v>0</v>
      </c>
      <c r="AA1985" s="115">
        <v>0</v>
      </c>
      <c r="AB1985" s="115">
        <v>0</v>
      </c>
      <c r="AC1985" s="115">
        <v>0</v>
      </c>
      <c r="AD1985" s="115">
        <v>0</v>
      </c>
      <c r="AE1985" s="115">
        <v>0</v>
      </c>
      <c r="AF1985" s="115">
        <v>0</v>
      </c>
      <c r="AG1985" s="115">
        <v>0</v>
      </c>
    </row>
    <row r="1986" spans="1:33">
      <c r="A1986" s="115" t="s">
        <v>3705</v>
      </c>
      <c r="B1986" s="115" t="s">
        <v>19</v>
      </c>
      <c r="C1986" s="115">
        <v>0</v>
      </c>
      <c r="D1986" s="115">
        <v>0</v>
      </c>
      <c r="E1986" s="115">
        <v>0</v>
      </c>
      <c r="F1986" s="115">
        <v>0</v>
      </c>
      <c r="G1986" s="115">
        <v>0</v>
      </c>
      <c r="H1986" s="115">
        <v>0</v>
      </c>
      <c r="I1986" s="115">
        <v>0</v>
      </c>
      <c r="J1986" s="115">
        <v>0</v>
      </c>
      <c r="K1986" s="115">
        <v>0</v>
      </c>
      <c r="L1986" s="115">
        <v>0</v>
      </c>
      <c r="M1986" s="115">
        <v>0</v>
      </c>
      <c r="N1986" s="115">
        <v>0</v>
      </c>
      <c r="O1986" s="115">
        <v>0</v>
      </c>
      <c r="P1986" s="115">
        <v>0</v>
      </c>
      <c r="Q1986" s="115">
        <v>0</v>
      </c>
      <c r="R1986" s="115">
        <v>0</v>
      </c>
      <c r="S1986" s="115">
        <v>0</v>
      </c>
      <c r="T1986" s="115">
        <v>0</v>
      </c>
      <c r="U1986" s="115">
        <v>0</v>
      </c>
      <c r="V1986" s="115">
        <v>0</v>
      </c>
      <c r="W1986" s="115">
        <v>0</v>
      </c>
      <c r="X1986" s="115">
        <v>0</v>
      </c>
      <c r="Y1986" s="115">
        <v>0</v>
      </c>
      <c r="Z1986" s="115">
        <v>0</v>
      </c>
      <c r="AA1986" s="115">
        <v>0</v>
      </c>
      <c r="AB1986" s="115">
        <v>0</v>
      </c>
      <c r="AC1986" s="115">
        <v>0</v>
      </c>
      <c r="AD1986" s="115">
        <v>0</v>
      </c>
      <c r="AE1986" s="115">
        <v>0</v>
      </c>
      <c r="AF1986" s="115">
        <v>0</v>
      </c>
      <c r="AG1986" s="115">
        <v>0</v>
      </c>
    </row>
    <row r="1987" spans="1:33">
      <c r="A1987" s="115" t="s">
        <v>3706</v>
      </c>
      <c r="B1987" s="115" t="s">
        <v>19</v>
      </c>
      <c r="C1987" s="115">
        <v>0</v>
      </c>
      <c r="D1987" s="115">
        <v>0</v>
      </c>
      <c r="E1987" s="115">
        <v>0</v>
      </c>
      <c r="F1987" s="115">
        <v>0</v>
      </c>
      <c r="G1987" s="115">
        <v>0</v>
      </c>
      <c r="H1987" s="115">
        <v>0</v>
      </c>
      <c r="I1987" s="115">
        <v>0</v>
      </c>
      <c r="J1987" s="115">
        <v>0</v>
      </c>
      <c r="K1987" s="115">
        <v>0</v>
      </c>
      <c r="L1987" s="115">
        <v>0</v>
      </c>
      <c r="M1987" s="115">
        <v>0</v>
      </c>
      <c r="N1987" s="115">
        <v>0</v>
      </c>
      <c r="O1987" s="115">
        <v>0</v>
      </c>
      <c r="P1987" s="115">
        <v>0</v>
      </c>
      <c r="Q1987" s="115">
        <v>0</v>
      </c>
      <c r="R1987" s="115">
        <v>0</v>
      </c>
      <c r="S1987" s="115">
        <v>0</v>
      </c>
      <c r="T1987" s="115">
        <v>0</v>
      </c>
      <c r="U1987" s="115">
        <v>0</v>
      </c>
      <c r="V1987" s="115">
        <v>0</v>
      </c>
      <c r="W1987" s="115">
        <v>0</v>
      </c>
      <c r="X1987" s="115">
        <v>0</v>
      </c>
      <c r="Y1987" s="115">
        <v>0</v>
      </c>
      <c r="Z1987" s="115">
        <v>0</v>
      </c>
      <c r="AA1987" s="115">
        <v>0</v>
      </c>
      <c r="AB1987" s="115">
        <v>0</v>
      </c>
      <c r="AC1987" s="115">
        <v>0</v>
      </c>
      <c r="AD1987" s="115">
        <v>0</v>
      </c>
      <c r="AE1987" s="115">
        <v>0</v>
      </c>
      <c r="AF1987" s="115">
        <v>0</v>
      </c>
      <c r="AG1987" s="115">
        <v>0</v>
      </c>
    </row>
    <row r="1988" spans="1:33">
      <c r="A1988" s="115" t="s">
        <v>3707</v>
      </c>
      <c r="B1988" s="115" t="s">
        <v>19</v>
      </c>
      <c r="C1988" s="115">
        <v>0</v>
      </c>
      <c r="D1988" s="115">
        <v>0</v>
      </c>
      <c r="E1988" s="115">
        <v>0</v>
      </c>
      <c r="F1988" s="115">
        <v>0</v>
      </c>
      <c r="G1988" s="115">
        <v>0</v>
      </c>
      <c r="H1988" s="115">
        <v>0</v>
      </c>
      <c r="I1988" s="115">
        <v>0</v>
      </c>
      <c r="J1988" s="115">
        <v>0</v>
      </c>
      <c r="K1988" s="115">
        <v>0</v>
      </c>
      <c r="L1988" s="115">
        <v>0</v>
      </c>
      <c r="M1988" s="115">
        <v>0</v>
      </c>
      <c r="N1988" s="115">
        <v>0</v>
      </c>
      <c r="O1988" s="115">
        <v>0</v>
      </c>
      <c r="P1988" s="115">
        <v>0</v>
      </c>
      <c r="Q1988" s="115">
        <v>0</v>
      </c>
      <c r="R1988" s="115">
        <v>0</v>
      </c>
      <c r="S1988" s="115">
        <v>0</v>
      </c>
      <c r="T1988" s="115">
        <v>0</v>
      </c>
      <c r="U1988" s="115">
        <v>0</v>
      </c>
      <c r="V1988" s="115">
        <v>0</v>
      </c>
      <c r="W1988" s="115">
        <v>0</v>
      </c>
      <c r="X1988" s="115">
        <v>0</v>
      </c>
      <c r="Y1988" s="115">
        <v>0</v>
      </c>
      <c r="Z1988" s="115">
        <v>0</v>
      </c>
      <c r="AA1988" s="115">
        <v>0</v>
      </c>
      <c r="AB1988" s="115">
        <v>0</v>
      </c>
      <c r="AC1988" s="115">
        <v>0</v>
      </c>
      <c r="AD1988" s="115">
        <v>0</v>
      </c>
      <c r="AE1988" s="115">
        <v>0</v>
      </c>
      <c r="AF1988" s="115">
        <v>0</v>
      </c>
      <c r="AG1988" s="115">
        <v>0</v>
      </c>
    </row>
    <row r="1989" spans="1:33">
      <c r="A1989" s="115" t="s">
        <v>3708</v>
      </c>
      <c r="B1989" s="115" t="s">
        <v>19</v>
      </c>
      <c r="C1989" s="115">
        <v>0</v>
      </c>
      <c r="D1989" s="115">
        <v>0</v>
      </c>
      <c r="E1989" s="115">
        <v>0</v>
      </c>
      <c r="F1989" s="115">
        <v>0</v>
      </c>
      <c r="G1989" s="115">
        <v>0</v>
      </c>
      <c r="H1989" s="115">
        <v>0</v>
      </c>
      <c r="I1989" s="115">
        <v>0</v>
      </c>
      <c r="J1989" s="115">
        <v>0</v>
      </c>
      <c r="K1989" s="115">
        <v>0</v>
      </c>
      <c r="L1989" s="115">
        <v>0</v>
      </c>
      <c r="M1989" s="115">
        <v>0</v>
      </c>
      <c r="N1989" s="115">
        <v>0</v>
      </c>
      <c r="O1989" s="115">
        <v>0</v>
      </c>
      <c r="P1989" s="115">
        <v>0</v>
      </c>
      <c r="Q1989" s="115">
        <v>0</v>
      </c>
      <c r="R1989" s="115">
        <v>0</v>
      </c>
      <c r="S1989" s="115">
        <v>0</v>
      </c>
      <c r="T1989" s="115">
        <v>0</v>
      </c>
      <c r="U1989" s="115">
        <v>0</v>
      </c>
      <c r="V1989" s="115">
        <v>0</v>
      </c>
      <c r="W1989" s="115">
        <v>0</v>
      </c>
      <c r="X1989" s="115">
        <v>0</v>
      </c>
      <c r="Y1989" s="115">
        <v>0</v>
      </c>
      <c r="Z1989" s="115">
        <v>0</v>
      </c>
      <c r="AA1989" s="115">
        <v>0</v>
      </c>
      <c r="AB1989" s="115">
        <v>0</v>
      </c>
      <c r="AC1989" s="115">
        <v>0</v>
      </c>
      <c r="AD1989" s="115">
        <v>0</v>
      </c>
      <c r="AE1989" s="115">
        <v>0</v>
      </c>
      <c r="AF1989" s="115">
        <v>0</v>
      </c>
      <c r="AG1989" s="115">
        <v>0</v>
      </c>
    </row>
    <row r="1990" spans="1:33">
      <c r="A1990" s="115" t="s">
        <v>3709</v>
      </c>
      <c r="B1990" s="115" t="s">
        <v>19</v>
      </c>
      <c r="C1990" s="115">
        <v>0</v>
      </c>
      <c r="D1990" s="115">
        <v>0</v>
      </c>
      <c r="E1990" s="115">
        <v>0</v>
      </c>
      <c r="F1990" s="115">
        <v>0</v>
      </c>
      <c r="G1990" s="115">
        <v>0</v>
      </c>
      <c r="H1990" s="115">
        <v>0</v>
      </c>
      <c r="I1990" s="115">
        <v>0</v>
      </c>
      <c r="J1990" s="115">
        <v>0</v>
      </c>
      <c r="K1990" s="115">
        <v>0</v>
      </c>
      <c r="L1990" s="115">
        <v>0</v>
      </c>
      <c r="M1990" s="115">
        <v>0</v>
      </c>
      <c r="N1990" s="115">
        <v>0</v>
      </c>
      <c r="O1990" s="115">
        <v>0</v>
      </c>
      <c r="P1990" s="115">
        <v>0</v>
      </c>
      <c r="Q1990" s="115">
        <v>0</v>
      </c>
      <c r="R1990" s="115">
        <v>0</v>
      </c>
      <c r="S1990" s="115">
        <v>0</v>
      </c>
      <c r="T1990" s="115">
        <v>0</v>
      </c>
      <c r="U1990" s="115">
        <v>0</v>
      </c>
      <c r="V1990" s="115">
        <v>0</v>
      </c>
      <c r="W1990" s="115">
        <v>0</v>
      </c>
      <c r="X1990" s="115">
        <v>0</v>
      </c>
      <c r="Y1990" s="115">
        <v>0</v>
      </c>
      <c r="Z1990" s="115">
        <v>0</v>
      </c>
      <c r="AA1990" s="115">
        <v>0</v>
      </c>
      <c r="AB1990" s="115">
        <v>0</v>
      </c>
      <c r="AC1990" s="115">
        <v>0</v>
      </c>
      <c r="AD1990" s="115">
        <v>0</v>
      </c>
      <c r="AE1990" s="115">
        <v>0</v>
      </c>
      <c r="AF1990" s="115">
        <v>0</v>
      </c>
      <c r="AG1990" s="115">
        <v>0</v>
      </c>
    </row>
    <row r="1991" spans="1:33">
      <c r="A1991" s="115" t="s">
        <v>3710</v>
      </c>
      <c r="B1991" s="115" t="s">
        <v>19</v>
      </c>
      <c r="C1991" s="115">
        <v>0</v>
      </c>
      <c r="D1991" s="115">
        <v>0</v>
      </c>
      <c r="E1991" s="115">
        <v>0</v>
      </c>
      <c r="F1991" s="115">
        <v>0</v>
      </c>
      <c r="G1991" s="115">
        <v>0</v>
      </c>
      <c r="H1991" s="115">
        <v>0</v>
      </c>
      <c r="I1991" s="115">
        <v>0</v>
      </c>
      <c r="J1991" s="115">
        <v>0</v>
      </c>
      <c r="K1991" s="115">
        <v>0</v>
      </c>
      <c r="L1991" s="115">
        <v>0</v>
      </c>
      <c r="M1991" s="115">
        <v>0</v>
      </c>
      <c r="N1991" s="115">
        <v>0</v>
      </c>
      <c r="O1991" s="115">
        <v>0</v>
      </c>
      <c r="P1991" s="115">
        <v>0</v>
      </c>
      <c r="Q1991" s="115">
        <v>0</v>
      </c>
      <c r="R1991" s="115">
        <v>0</v>
      </c>
      <c r="S1991" s="115">
        <v>0</v>
      </c>
      <c r="T1991" s="115">
        <v>0</v>
      </c>
      <c r="U1991" s="115">
        <v>0</v>
      </c>
      <c r="V1991" s="115">
        <v>0</v>
      </c>
      <c r="W1991" s="115">
        <v>0</v>
      </c>
      <c r="X1991" s="115">
        <v>0</v>
      </c>
      <c r="Y1991" s="115">
        <v>0</v>
      </c>
      <c r="Z1991" s="115">
        <v>0</v>
      </c>
      <c r="AA1991" s="115">
        <v>0</v>
      </c>
      <c r="AB1991" s="115">
        <v>0</v>
      </c>
      <c r="AC1991" s="115">
        <v>0</v>
      </c>
      <c r="AD1991" s="115">
        <v>0</v>
      </c>
      <c r="AE1991" s="115">
        <v>0</v>
      </c>
      <c r="AF1991" s="115">
        <v>0</v>
      </c>
      <c r="AG1991" s="115">
        <v>0</v>
      </c>
    </row>
    <row r="1992" spans="1:33">
      <c r="A1992" s="115" t="s">
        <v>3711</v>
      </c>
      <c r="B1992" s="115" t="s">
        <v>19</v>
      </c>
      <c r="C1992" s="115">
        <v>0</v>
      </c>
      <c r="D1992" s="115">
        <v>0</v>
      </c>
      <c r="E1992" s="115">
        <v>0</v>
      </c>
      <c r="F1992" s="115">
        <v>0</v>
      </c>
      <c r="G1992" s="115">
        <v>0</v>
      </c>
      <c r="H1992" s="115">
        <v>0</v>
      </c>
      <c r="I1992" s="115">
        <v>0</v>
      </c>
      <c r="J1992" s="115">
        <v>0</v>
      </c>
      <c r="K1992" s="115">
        <v>0</v>
      </c>
      <c r="L1992" s="115">
        <v>0</v>
      </c>
      <c r="M1992" s="115">
        <v>0</v>
      </c>
      <c r="N1992" s="115">
        <v>0</v>
      </c>
      <c r="O1992" s="115">
        <v>0</v>
      </c>
      <c r="P1992" s="115">
        <v>0</v>
      </c>
      <c r="Q1992" s="115">
        <v>0</v>
      </c>
      <c r="R1992" s="115">
        <v>0</v>
      </c>
      <c r="S1992" s="115">
        <v>0</v>
      </c>
      <c r="T1992" s="115">
        <v>0</v>
      </c>
      <c r="U1992" s="115">
        <v>0</v>
      </c>
      <c r="V1992" s="115">
        <v>0</v>
      </c>
      <c r="W1992" s="115">
        <v>0</v>
      </c>
      <c r="X1992" s="115">
        <v>0</v>
      </c>
      <c r="Y1992" s="115">
        <v>0</v>
      </c>
      <c r="Z1992" s="115">
        <v>0</v>
      </c>
      <c r="AA1992" s="115">
        <v>0</v>
      </c>
      <c r="AB1992" s="115">
        <v>0</v>
      </c>
      <c r="AC1992" s="115">
        <v>0</v>
      </c>
      <c r="AD1992" s="115">
        <v>0</v>
      </c>
      <c r="AE1992" s="115">
        <v>0</v>
      </c>
      <c r="AF1992" s="115">
        <v>0</v>
      </c>
      <c r="AG1992" s="115">
        <v>0</v>
      </c>
    </row>
    <row r="1993" spans="1:33">
      <c r="A1993" s="115" t="s">
        <v>3712</v>
      </c>
      <c r="B1993" s="115" t="s">
        <v>19</v>
      </c>
      <c r="C1993" s="115">
        <v>0</v>
      </c>
      <c r="D1993" s="115">
        <v>0</v>
      </c>
      <c r="E1993" s="115">
        <v>0</v>
      </c>
      <c r="F1993" s="115">
        <v>0</v>
      </c>
      <c r="G1993" s="115">
        <v>0</v>
      </c>
      <c r="H1993" s="115">
        <v>0</v>
      </c>
      <c r="I1993" s="115">
        <v>0</v>
      </c>
      <c r="J1993" s="115">
        <v>0</v>
      </c>
      <c r="K1993" s="115">
        <v>0</v>
      </c>
      <c r="L1993" s="115">
        <v>0</v>
      </c>
      <c r="M1993" s="115">
        <v>0</v>
      </c>
      <c r="N1993" s="115">
        <v>0</v>
      </c>
      <c r="O1993" s="115">
        <v>0</v>
      </c>
      <c r="P1993" s="115">
        <v>0</v>
      </c>
      <c r="Q1993" s="115">
        <v>0</v>
      </c>
      <c r="R1993" s="115">
        <v>0</v>
      </c>
      <c r="S1993" s="115">
        <v>0</v>
      </c>
      <c r="T1993" s="115">
        <v>0</v>
      </c>
      <c r="U1993" s="115">
        <v>0</v>
      </c>
      <c r="V1993" s="115">
        <v>0</v>
      </c>
      <c r="W1993" s="115">
        <v>0</v>
      </c>
      <c r="X1993" s="115">
        <v>0</v>
      </c>
      <c r="Y1993" s="115">
        <v>0</v>
      </c>
      <c r="Z1993" s="115">
        <v>0</v>
      </c>
      <c r="AA1993" s="115">
        <v>0</v>
      </c>
      <c r="AB1993" s="115">
        <v>0</v>
      </c>
      <c r="AC1993" s="115">
        <v>0</v>
      </c>
      <c r="AD1993" s="115">
        <v>0</v>
      </c>
      <c r="AE1993" s="115">
        <v>0</v>
      </c>
      <c r="AF1993" s="115">
        <v>0</v>
      </c>
      <c r="AG1993" s="115">
        <v>0</v>
      </c>
    </row>
    <row r="1994" spans="1:33">
      <c r="A1994" s="115" t="s">
        <v>3713</v>
      </c>
      <c r="B1994" s="115" t="s">
        <v>19</v>
      </c>
      <c r="C1994" s="115">
        <v>0</v>
      </c>
      <c r="D1994" s="115">
        <v>0</v>
      </c>
      <c r="E1994" s="115">
        <v>0</v>
      </c>
      <c r="F1994" s="115">
        <v>0</v>
      </c>
      <c r="G1994" s="115">
        <v>0</v>
      </c>
      <c r="H1994" s="115">
        <v>0</v>
      </c>
      <c r="I1994" s="115">
        <v>0</v>
      </c>
      <c r="J1994" s="115">
        <v>0</v>
      </c>
      <c r="K1994" s="115">
        <v>0</v>
      </c>
      <c r="L1994" s="115">
        <v>0</v>
      </c>
      <c r="M1994" s="115">
        <v>0</v>
      </c>
      <c r="N1994" s="115">
        <v>0</v>
      </c>
      <c r="O1994" s="115">
        <v>0</v>
      </c>
      <c r="P1994" s="115">
        <v>0</v>
      </c>
      <c r="Q1994" s="115">
        <v>0</v>
      </c>
      <c r="R1994" s="115">
        <v>0</v>
      </c>
      <c r="S1994" s="115">
        <v>0</v>
      </c>
      <c r="T1994" s="115">
        <v>0</v>
      </c>
      <c r="U1994" s="115">
        <v>0</v>
      </c>
      <c r="V1994" s="115">
        <v>0</v>
      </c>
      <c r="W1994" s="115">
        <v>0</v>
      </c>
      <c r="X1994" s="115">
        <v>0</v>
      </c>
      <c r="Y1994" s="115">
        <v>0</v>
      </c>
      <c r="Z1994" s="115">
        <v>0</v>
      </c>
      <c r="AA1994" s="115">
        <v>0</v>
      </c>
      <c r="AB1994" s="115">
        <v>0</v>
      </c>
      <c r="AC1994" s="115">
        <v>0</v>
      </c>
      <c r="AD1994" s="115">
        <v>0</v>
      </c>
      <c r="AE1994" s="115">
        <v>0</v>
      </c>
      <c r="AF1994" s="115">
        <v>0</v>
      </c>
      <c r="AG1994" s="115">
        <v>0</v>
      </c>
    </row>
    <row r="1995" spans="1:33">
      <c r="A1995" s="115" t="s">
        <v>3714</v>
      </c>
      <c r="B1995" s="115" t="s">
        <v>19</v>
      </c>
      <c r="C1995" s="115">
        <v>0</v>
      </c>
      <c r="D1995" s="115">
        <v>0</v>
      </c>
      <c r="E1995" s="115">
        <v>0</v>
      </c>
      <c r="F1995" s="115">
        <v>0</v>
      </c>
      <c r="G1995" s="115">
        <v>0</v>
      </c>
      <c r="H1995" s="115">
        <v>0</v>
      </c>
      <c r="I1995" s="115">
        <v>0</v>
      </c>
      <c r="J1995" s="115">
        <v>0</v>
      </c>
      <c r="K1995" s="115">
        <v>0</v>
      </c>
      <c r="L1995" s="115">
        <v>0</v>
      </c>
      <c r="M1995" s="115">
        <v>0</v>
      </c>
      <c r="N1995" s="115">
        <v>0</v>
      </c>
      <c r="O1995" s="115">
        <v>0</v>
      </c>
      <c r="P1995" s="115">
        <v>0</v>
      </c>
      <c r="Q1995" s="115">
        <v>0</v>
      </c>
      <c r="R1995" s="115">
        <v>0</v>
      </c>
      <c r="S1995" s="115">
        <v>0</v>
      </c>
      <c r="T1995" s="115">
        <v>0</v>
      </c>
      <c r="U1995" s="115">
        <v>0</v>
      </c>
      <c r="V1995" s="115">
        <v>0</v>
      </c>
      <c r="W1995" s="115">
        <v>0</v>
      </c>
      <c r="X1995" s="115">
        <v>0</v>
      </c>
      <c r="Y1995" s="115">
        <v>0</v>
      </c>
      <c r="Z1995" s="115">
        <v>0</v>
      </c>
      <c r="AA1995" s="115">
        <v>0</v>
      </c>
      <c r="AB1995" s="115">
        <v>0</v>
      </c>
      <c r="AC1995" s="115">
        <v>0</v>
      </c>
      <c r="AD1995" s="115">
        <v>0</v>
      </c>
      <c r="AE1995" s="115">
        <v>0</v>
      </c>
      <c r="AF1995" s="115">
        <v>0</v>
      </c>
      <c r="AG1995" s="115">
        <v>0</v>
      </c>
    </row>
    <row r="1996" spans="1:33">
      <c r="A1996" s="115" t="s">
        <v>3715</v>
      </c>
      <c r="B1996" s="115" t="s">
        <v>19</v>
      </c>
      <c r="C1996" s="115">
        <v>0</v>
      </c>
      <c r="D1996" s="115">
        <v>0</v>
      </c>
      <c r="E1996" s="115">
        <v>0</v>
      </c>
      <c r="F1996" s="115">
        <v>0</v>
      </c>
      <c r="G1996" s="115">
        <v>0</v>
      </c>
      <c r="H1996" s="115">
        <v>0</v>
      </c>
      <c r="I1996" s="115">
        <v>0</v>
      </c>
      <c r="J1996" s="115">
        <v>0</v>
      </c>
      <c r="K1996" s="115">
        <v>0</v>
      </c>
      <c r="L1996" s="115">
        <v>0</v>
      </c>
      <c r="M1996" s="115">
        <v>0</v>
      </c>
      <c r="N1996" s="115">
        <v>0</v>
      </c>
      <c r="O1996" s="115">
        <v>0</v>
      </c>
      <c r="P1996" s="115">
        <v>0</v>
      </c>
      <c r="Q1996" s="115">
        <v>0</v>
      </c>
      <c r="R1996" s="115">
        <v>0</v>
      </c>
      <c r="S1996" s="115">
        <v>0</v>
      </c>
      <c r="T1996" s="115">
        <v>0</v>
      </c>
      <c r="U1996" s="115">
        <v>0</v>
      </c>
      <c r="V1996" s="115">
        <v>0</v>
      </c>
      <c r="W1996" s="115">
        <v>0</v>
      </c>
      <c r="X1996" s="115">
        <v>0</v>
      </c>
      <c r="Y1996" s="115">
        <v>0</v>
      </c>
      <c r="Z1996" s="115">
        <v>0</v>
      </c>
      <c r="AA1996" s="115">
        <v>0</v>
      </c>
      <c r="AB1996" s="115">
        <v>0</v>
      </c>
      <c r="AC1996" s="115">
        <v>0</v>
      </c>
      <c r="AD1996" s="115">
        <v>0</v>
      </c>
      <c r="AE1996" s="115">
        <v>0</v>
      </c>
      <c r="AF1996" s="115">
        <v>0</v>
      </c>
      <c r="AG1996" s="115">
        <v>0</v>
      </c>
    </row>
    <row r="1997" spans="1:33">
      <c r="A1997" s="115" t="s">
        <v>3716</v>
      </c>
      <c r="B1997" s="115" t="s">
        <v>19</v>
      </c>
      <c r="C1997" s="115">
        <v>0</v>
      </c>
      <c r="D1997" s="115">
        <v>0</v>
      </c>
      <c r="E1997" s="115">
        <v>0</v>
      </c>
      <c r="F1997" s="115">
        <v>0</v>
      </c>
      <c r="G1997" s="115">
        <v>0</v>
      </c>
      <c r="H1997" s="115">
        <v>0</v>
      </c>
      <c r="I1997" s="115">
        <v>0</v>
      </c>
      <c r="J1997" s="115">
        <v>0</v>
      </c>
      <c r="K1997" s="115">
        <v>0</v>
      </c>
      <c r="L1997" s="115">
        <v>0</v>
      </c>
      <c r="M1997" s="115">
        <v>0</v>
      </c>
      <c r="N1997" s="115">
        <v>0</v>
      </c>
      <c r="O1997" s="115">
        <v>0</v>
      </c>
      <c r="P1997" s="115">
        <v>0</v>
      </c>
      <c r="Q1997" s="115">
        <v>0</v>
      </c>
      <c r="R1997" s="115">
        <v>0</v>
      </c>
      <c r="S1997" s="115">
        <v>0</v>
      </c>
      <c r="T1997" s="115">
        <v>0</v>
      </c>
      <c r="U1997" s="115">
        <v>0</v>
      </c>
      <c r="V1997" s="115">
        <v>0</v>
      </c>
      <c r="W1997" s="115">
        <v>0</v>
      </c>
      <c r="X1997" s="115">
        <v>0</v>
      </c>
      <c r="Y1997" s="115">
        <v>0</v>
      </c>
      <c r="Z1997" s="115">
        <v>0</v>
      </c>
      <c r="AA1997" s="115">
        <v>0</v>
      </c>
      <c r="AB1997" s="115">
        <v>0</v>
      </c>
      <c r="AC1997" s="115">
        <v>0</v>
      </c>
      <c r="AD1997" s="115">
        <v>0</v>
      </c>
      <c r="AE1997" s="115">
        <v>0</v>
      </c>
      <c r="AF1997" s="115">
        <v>0</v>
      </c>
      <c r="AG1997" s="115">
        <v>0</v>
      </c>
    </row>
    <row r="1998" spans="1:33">
      <c r="A1998" s="115" t="s">
        <v>3717</v>
      </c>
      <c r="B1998" s="115" t="s">
        <v>19</v>
      </c>
      <c r="C1998" s="115">
        <v>0</v>
      </c>
      <c r="D1998" s="115">
        <v>0</v>
      </c>
      <c r="E1998" s="115">
        <v>0</v>
      </c>
      <c r="F1998" s="115">
        <v>0</v>
      </c>
      <c r="G1998" s="115">
        <v>0</v>
      </c>
      <c r="H1998" s="115">
        <v>0</v>
      </c>
      <c r="I1998" s="115">
        <v>0</v>
      </c>
      <c r="J1998" s="115">
        <v>0</v>
      </c>
      <c r="K1998" s="115">
        <v>0</v>
      </c>
      <c r="L1998" s="115">
        <v>0</v>
      </c>
      <c r="M1998" s="115">
        <v>0</v>
      </c>
      <c r="N1998" s="115">
        <v>0</v>
      </c>
      <c r="O1998" s="115">
        <v>0</v>
      </c>
      <c r="P1998" s="115">
        <v>0</v>
      </c>
      <c r="Q1998" s="115">
        <v>0</v>
      </c>
      <c r="R1998" s="115">
        <v>0</v>
      </c>
      <c r="S1998" s="115">
        <v>0</v>
      </c>
      <c r="T1998" s="115">
        <v>0</v>
      </c>
      <c r="U1998" s="115">
        <v>0</v>
      </c>
      <c r="V1998" s="115">
        <v>0</v>
      </c>
      <c r="W1998" s="115">
        <v>0</v>
      </c>
      <c r="X1998" s="115">
        <v>0</v>
      </c>
      <c r="Y1998" s="115">
        <v>0</v>
      </c>
      <c r="Z1998" s="115">
        <v>0</v>
      </c>
      <c r="AA1998" s="115">
        <v>0</v>
      </c>
      <c r="AB1998" s="115">
        <v>0</v>
      </c>
      <c r="AC1998" s="115">
        <v>0</v>
      </c>
      <c r="AD1998" s="115">
        <v>0</v>
      </c>
      <c r="AE1998" s="115">
        <v>0</v>
      </c>
      <c r="AF1998" s="115">
        <v>0</v>
      </c>
      <c r="AG1998" s="115">
        <v>0</v>
      </c>
    </row>
    <row r="1999" spans="1:33">
      <c r="A1999" s="115" t="s">
        <v>3718</v>
      </c>
      <c r="B1999" s="115" t="s">
        <v>19</v>
      </c>
      <c r="C1999" s="115">
        <v>0</v>
      </c>
      <c r="D1999" s="115">
        <v>0</v>
      </c>
      <c r="E1999" s="115">
        <v>0</v>
      </c>
      <c r="F1999" s="115">
        <v>0</v>
      </c>
      <c r="G1999" s="115">
        <v>0</v>
      </c>
      <c r="H1999" s="115">
        <v>0</v>
      </c>
      <c r="I1999" s="115">
        <v>0</v>
      </c>
      <c r="J1999" s="115">
        <v>0</v>
      </c>
      <c r="K1999" s="115">
        <v>0</v>
      </c>
      <c r="L1999" s="115">
        <v>0</v>
      </c>
      <c r="M1999" s="115">
        <v>0</v>
      </c>
      <c r="N1999" s="115">
        <v>0</v>
      </c>
      <c r="O1999" s="115">
        <v>0</v>
      </c>
      <c r="P1999" s="115">
        <v>0</v>
      </c>
      <c r="Q1999" s="115">
        <v>0</v>
      </c>
      <c r="R1999" s="115">
        <v>0</v>
      </c>
      <c r="S1999" s="115">
        <v>0</v>
      </c>
      <c r="T1999" s="115">
        <v>0</v>
      </c>
      <c r="U1999" s="115">
        <v>0</v>
      </c>
      <c r="V1999" s="115">
        <v>0</v>
      </c>
      <c r="W1999" s="115">
        <v>0</v>
      </c>
      <c r="X1999" s="115">
        <v>0</v>
      </c>
      <c r="Y1999" s="115">
        <v>0</v>
      </c>
      <c r="Z1999" s="115">
        <v>0</v>
      </c>
      <c r="AA1999" s="115">
        <v>0</v>
      </c>
      <c r="AB1999" s="115">
        <v>0</v>
      </c>
      <c r="AC1999" s="115">
        <v>0</v>
      </c>
      <c r="AD1999" s="115">
        <v>0</v>
      </c>
      <c r="AE1999" s="115">
        <v>0</v>
      </c>
      <c r="AF1999" s="115">
        <v>0</v>
      </c>
      <c r="AG1999" s="115">
        <v>0</v>
      </c>
    </row>
    <row r="2000" spans="1:33">
      <c r="A2000" s="115" t="s">
        <v>3719</v>
      </c>
      <c r="B2000" s="115" t="s">
        <v>19</v>
      </c>
      <c r="C2000" s="115">
        <v>0</v>
      </c>
      <c r="D2000" s="115">
        <v>0</v>
      </c>
      <c r="E2000" s="115">
        <v>0</v>
      </c>
      <c r="F2000" s="115">
        <v>0</v>
      </c>
      <c r="G2000" s="115">
        <v>0</v>
      </c>
      <c r="H2000" s="115">
        <v>0</v>
      </c>
      <c r="I2000" s="115">
        <v>0</v>
      </c>
      <c r="J2000" s="115">
        <v>0</v>
      </c>
      <c r="K2000" s="115">
        <v>0</v>
      </c>
      <c r="L2000" s="115">
        <v>0</v>
      </c>
      <c r="M2000" s="115">
        <v>0</v>
      </c>
      <c r="N2000" s="115">
        <v>0</v>
      </c>
      <c r="O2000" s="115">
        <v>0</v>
      </c>
      <c r="P2000" s="115">
        <v>0</v>
      </c>
      <c r="Q2000" s="115">
        <v>0</v>
      </c>
      <c r="R2000" s="115">
        <v>0</v>
      </c>
      <c r="S2000" s="115">
        <v>0</v>
      </c>
      <c r="T2000" s="115">
        <v>0</v>
      </c>
      <c r="U2000" s="115">
        <v>0</v>
      </c>
      <c r="V2000" s="115">
        <v>0</v>
      </c>
      <c r="W2000" s="115">
        <v>0</v>
      </c>
      <c r="X2000" s="115">
        <v>0</v>
      </c>
      <c r="Y2000" s="115">
        <v>0</v>
      </c>
      <c r="Z2000" s="115">
        <v>0</v>
      </c>
      <c r="AA2000" s="115">
        <v>0</v>
      </c>
      <c r="AB2000" s="115">
        <v>0</v>
      </c>
      <c r="AC2000" s="115">
        <v>0</v>
      </c>
      <c r="AD2000" s="115">
        <v>0</v>
      </c>
      <c r="AE2000" s="115">
        <v>0</v>
      </c>
      <c r="AF2000" s="115">
        <v>0</v>
      </c>
      <c r="AG2000" s="115">
        <v>0</v>
      </c>
    </row>
    <row r="2001" spans="1:33">
      <c r="A2001" s="115" t="s">
        <v>3720</v>
      </c>
      <c r="B2001" s="115" t="s">
        <v>19</v>
      </c>
      <c r="C2001" s="115">
        <v>0</v>
      </c>
      <c r="D2001" s="115">
        <v>0</v>
      </c>
      <c r="E2001" s="115">
        <v>0</v>
      </c>
      <c r="F2001" s="115">
        <v>0</v>
      </c>
      <c r="G2001" s="115">
        <v>0</v>
      </c>
      <c r="H2001" s="115">
        <v>0</v>
      </c>
      <c r="I2001" s="115">
        <v>0</v>
      </c>
      <c r="J2001" s="115">
        <v>0</v>
      </c>
      <c r="K2001" s="115">
        <v>0</v>
      </c>
      <c r="L2001" s="115">
        <v>0</v>
      </c>
      <c r="M2001" s="115">
        <v>0</v>
      </c>
      <c r="N2001" s="115">
        <v>0</v>
      </c>
      <c r="O2001" s="115">
        <v>0</v>
      </c>
      <c r="P2001" s="115">
        <v>0</v>
      </c>
      <c r="Q2001" s="115">
        <v>0</v>
      </c>
      <c r="R2001" s="115">
        <v>0</v>
      </c>
      <c r="S2001" s="115">
        <v>0</v>
      </c>
      <c r="T2001" s="115">
        <v>0</v>
      </c>
      <c r="U2001" s="115">
        <v>0</v>
      </c>
      <c r="V2001" s="115">
        <v>0</v>
      </c>
      <c r="W2001" s="115">
        <v>0</v>
      </c>
      <c r="X2001" s="115">
        <v>0</v>
      </c>
      <c r="Y2001" s="115">
        <v>0</v>
      </c>
      <c r="Z2001" s="115">
        <v>0</v>
      </c>
      <c r="AA2001" s="115">
        <v>0</v>
      </c>
      <c r="AB2001" s="115">
        <v>0</v>
      </c>
      <c r="AC2001" s="115">
        <v>0</v>
      </c>
      <c r="AD2001" s="115">
        <v>0</v>
      </c>
      <c r="AE2001" s="115">
        <v>0</v>
      </c>
      <c r="AF2001" s="115">
        <v>0</v>
      </c>
      <c r="AG2001" s="115">
        <v>0</v>
      </c>
    </row>
    <row r="2002" spans="1:33">
      <c r="A2002" s="115" t="s">
        <v>3721</v>
      </c>
      <c r="B2002" s="115" t="s">
        <v>19</v>
      </c>
      <c r="C2002" s="115">
        <v>0</v>
      </c>
      <c r="D2002" s="115">
        <v>0</v>
      </c>
      <c r="E2002" s="115">
        <v>0</v>
      </c>
      <c r="F2002" s="115">
        <v>0</v>
      </c>
      <c r="G2002" s="115">
        <v>0</v>
      </c>
      <c r="H2002" s="115">
        <v>0</v>
      </c>
      <c r="I2002" s="115">
        <v>0</v>
      </c>
      <c r="J2002" s="115">
        <v>0</v>
      </c>
      <c r="K2002" s="115">
        <v>0</v>
      </c>
      <c r="L2002" s="115">
        <v>0</v>
      </c>
      <c r="M2002" s="115">
        <v>0</v>
      </c>
      <c r="N2002" s="115">
        <v>0</v>
      </c>
      <c r="O2002" s="115">
        <v>0</v>
      </c>
      <c r="P2002" s="115">
        <v>0</v>
      </c>
      <c r="Q2002" s="115">
        <v>0</v>
      </c>
      <c r="R2002" s="115">
        <v>0</v>
      </c>
      <c r="S2002" s="115">
        <v>0</v>
      </c>
      <c r="T2002" s="115">
        <v>0</v>
      </c>
      <c r="U2002" s="115">
        <v>0</v>
      </c>
      <c r="V2002" s="115">
        <v>0</v>
      </c>
      <c r="W2002" s="115">
        <v>0</v>
      </c>
      <c r="X2002" s="115">
        <v>0</v>
      </c>
      <c r="Y2002" s="115">
        <v>0</v>
      </c>
      <c r="Z2002" s="115">
        <v>0</v>
      </c>
      <c r="AA2002" s="115">
        <v>0</v>
      </c>
      <c r="AB2002" s="115">
        <v>0</v>
      </c>
      <c r="AC2002" s="115">
        <v>0</v>
      </c>
      <c r="AD2002" s="115">
        <v>0</v>
      </c>
      <c r="AE2002" s="115">
        <v>0</v>
      </c>
      <c r="AF2002" s="115">
        <v>0</v>
      </c>
      <c r="AG2002" s="115">
        <v>0</v>
      </c>
    </row>
    <row r="2003" spans="1:33">
      <c r="A2003" s="115" t="s">
        <v>3722</v>
      </c>
      <c r="B2003" s="115" t="s">
        <v>19</v>
      </c>
      <c r="C2003" s="115">
        <v>0</v>
      </c>
      <c r="D2003" s="115">
        <v>0</v>
      </c>
      <c r="E2003" s="115">
        <v>0</v>
      </c>
      <c r="F2003" s="115">
        <v>0</v>
      </c>
      <c r="G2003" s="115">
        <v>0</v>
      </c>
      <c r="H2003" s="115">
        <v>0</v>
      </c>
      <c r="I2003" s="115">
        <v>0</v>
      </c>
      <c r="J2003" s="115">
        <v>0</v>
      </c>
      <c r="K2003" s="115">
        <v>0</v>
      </c>
      <c r="L2003" s="115">
        <v>0</v>
      </c>
      <c r="M2003" s="115">
        <v>0</v>
      </c>
      <c r="N2003" s="115">
        <v>0</v>
      </c>
      <c r="O2003" s="115">
        <v>0</v>
      </c>
      <c r="P2003" s="115">
        <v>0</v>
      </c>
      <c r="Q2003" s="115">
        <v>0</v>
      </c>
      <c r="R2003" s="115">
        <v>0</v>
      </c>
      <c r="S2003" s="115">
        <v>0</v>
      </c>
      <c r="T2003" s="115">
        <v>0</v>
      </c>
      <c r="U2003" s="115">
        <v>0</v>
      </c>
      <c r="V2003" s="115">
        <v>0</v>
      </c>
      <c r="W2003" s="115">
        <v>0</v>
      </c>
      <c r="X2003" s="115">
        <v>0</v>
      </c>
      <c r="Y2003" s="115">
        <v>0</v>
      </c>
      <c r="Z2003" s="115">
        <v>0</v>
      </c>
      <c r="AA2003" s="115">
        <v>0</v>
      </c>
      <c r="AB2003" s="115">
        <v>0</v>
      </c>
      <c r="AC2003" s="115">
        <v>0</v>
      </c>
      <c r="AD2003" s="115">
        <v>0</v>
      </c>
      <c r="AE2003" s="115">
        <v>0</v>
      </c>
      <c r="AF2003" s="115">
        <v>0</v>
      </c>
      <c r="AG2003" s="115">
        <v>0</v>
      </c>
    </row>
    <row r="2004" spans="1:33">
      <c r="A2004" s="115" t="s">
        <v>3723</v>
      </c>
      <c r="B2004" s="115" t="s">
        <v>19</v>
      </c>
      <c r="C2004" s="115">
        <v>0</v>
      </c>
      <c r="D2004" s="115">
        <v>0</v>
      </c>
      <c r="E2004" s="115">
        <v>0</v>
      </c>
      <c r="F2004" s="115">
        <v>0</v>
      </c>
      <c r="G2004" s="115">
        <v>0</v>
      </c>
      <c r="H2004" s="115">
        <v>0</v>
      </c>
      <c r="I2004" s="115">
        <v>0</v>
      </c>
      <c r="J2004" s="115">
        <v>0</v>
      </c>
      <c r="K2004" s="115">
        <v>0</v>
      </c>
      <c r="L2004" s="115">
        <v>0</v>
      </c>
      <c r="M2004" s="115">
        <v>0</v>
      </c>
      <c r="N2004" s="115">
        <v>0</v>
      </c>
      <c r="O2004" s="115">
        <v>0</v>
      </c>
      <c r="P2004" s="115">
        <v>0</v>
      </c>
      <c r="Q2004" s="115">
        <v>0</v>
      </c>
      <c r="R2004" s="115">
        <v>0</v>
      </c>
      <c r="S2004" s="115">
        <v>0</v>
      </c>
      <c r="T2004" s="115">
        <v>0</v>
      </c>
      <c r="U2004" s="115">
        <v>0</v>
      </c>
      <c r="V2004" s="115">
        <v>0</v>
      </c>
      <c r="W2004" s="115">
        <v>0</v>
      </c>
      <c r="X2004" s="115">
        <v>0</v>
      </c>
      <c r="Y2004" s="115">
        <v>0</v>
      </c>
      <c r="Z2004" s="115">
        <v>0</v>
      </c>
      <c r="AA2004" s="115">
        <v>0</v>
      </c>
      <c r="AB2004" s="115">
        <v>0</v>
      </c>
      <c r="AC2004" s="115">
        <v>0</v>
      </c>
      <c r="AD2004" s="115">
        <v>0</v>
      </c>
      <c r="AE2004" s="115">
        <v>0</v>
      </c>
      <c r="AF2004" s="115">
        <v>0</v>
      </c>
      <c r="AG2004" s="115">
        <v>0</v>
      </c>
    </row>
    <row r="2005" spans="1:33">
      <c r="A2005" s="115" t="s">
        <v>3724</v>
      </c>
      <c r="B2005" s="115" t="s">
        <v>19</v>
      </c>
      <c r="C2005" s="115">
        <v>0</v>
      </c>
      <c r="D2005" s="115">
        <v>0</v>
      </c>
      <c r="E2005" s="115">
        <v>0</v>
      </c>
      <c r="F2005" s="115">
        <v>0</v>
      </c>
      <c r="G2005" s="115">
        <v>0</v>
      </c>
      <c r="H2005" s="115">
        <v>0</v>
      </c>
      <c r="I2005" s="115">
        <v>0</v>
      </c>
      <c r="J2005" s="115">
        <v>0</v>
      </c>
      <c r="K2005" s="115">
        <v>0</v>
      </c>
      <c r="L2005" s="115">
        <v>0</v>
      </c>
      <c r="M2005" s="115">
        <v>0</v>
      </c>
      <c r="N2005" s="115">
        <v>0</v>
      </c>
      <c r="O2005" s="115">
        <v>0</v>
      </c>
      <c r="P2005" s="115">
        <v>0</v>
      </c>
      <c r="Q2005" s="115">
        <v>0</v>
      </c>
      <c r="R2005" s="115">
        <v>0</v>
      </c>
      <c r="S2005" s="115">
        <v>0</v>
      </c>
      <c r="T2005" s="115">
        <v>0</v>
      </c>
      <c r="U2005" s="115">
        <v>0</v>
      </c>
      <c r="V2005" s="115">
        <v>0</v>
      </c>
      <c r="W2005" s="115">
        <v>0</v>
      </c>
      <c r="X2005" s="115">
        <v>0</v>
      </c>
      <c r="Y2005" s="115">
        <v>0</v>
      </c>
      <c r="Z2005" s="115">
        <v>0</v>
      </c>
      <c r="AA2005" s="115">
        <v>0</v>
      </c>
      <c r="AB2005" s="115">
        <v>0</v>
      </c>
      <c r="AC2005" s="115">
        <v>0</v>
      </c>
      <c r="AD2005" s="115">
        <v>0</v>
      </c>
      <c r="AE2005" s="115">
        <v>0</v>
      </c>
      <c r="AF2005" s="115">
        <v>0</v>
      </c>
      <c r="AG2005" s="115">
        <v>0</v>
      </c>
    </row>
    <row r="2006" spans="1:33">
      <c r="A2006" s="115" t="s">
        <v>3725</v>
      </c>
      <c r="B2006" s="115" t="s">
        <v>19</v>
      </c>
      <c r="C2006" s="115">
        <v>0</v>
      </c>
      <c r="D2006" s="115">
        <v>0</v>
      </c>
      <c r="E2006" s="115">
        <v>0</v>
      </c>
      <c r="F2006" s="115">
        <v>0</v>
      </c>
      <c r="G2006" s="115">
        <v>0</v>
      </c>
      <c r="H2006" s="115">
        <v>0</v>
      </c>
      <c r="I2006" s="115">
        <v>0</v>
      </c>
      <c r="J2006" s="115">
        <v>0</v>
      </c>
      <c r="K2006" s="115">
        <v>0</v>
      </c>
      <c r="L2006" s="115">
        <v>0</v>
      </c>
      <c r="M2006" s="115">
        <v>0</v>
      </c>
      <c r="N2006" s="115">
        <v>0</v>
      </c>
      <c r="O2006" s="115">
        <v>0</v>
      </c>
      <c r="P2006" s="115">
        <v>0</v>
      </c>
      <c r="Q2006" s="115">
        <v>0</v>
      </c>
      <c r="R2006" s="115">
        <v>0</v>
      </c>
      <c r="S2006" s="115">
        <v>0</v>
      </c>
      <c r="T2006" s="115">
        <v>0</v>
      </c>
      <c r="U2006" s="115">
        <v>0</v>
      </c>
      <c r="V2006" s="115">
        <v>0</v>
      </c>
      <c r="W2006" s="115">
        <v>0</v>
      </c>
      <c r="X2006" s="115">
        <v>0</v>
      </c>
      <c r="Y2006" s="115">
        <v>0</v>
      </c>
      <c r="Z2006" s="115">
        <v>0</v>
      </c>
      <c r="AA2006" s="115">
        <v>0</v>
      </c>
      <c r="AB2006" s="115">
        <v>0</v>
      </c>
      <c r="AC2006" s="115">
        <v>0</v>
      </c>
      <c r="AD2006" s="115">
        <v>0</v>
      </c>
      <c r="AE2006" s="115">
        <v>0</v>
      </c>
      <c r="AF2006" s="115">
        <v>0</v>
      </c>
      <c r="AG2006" s="115">
        <v>0</v>
      </c>
    </row>
    <row r="2007" spans="1:33">
      <c r="A2007" s="115" t="s">
        <v>3726</v>
      </c>
      <c r="B2007" s="115" t="s">
        <v>19</v>
      </c>
      <c r="C2007" s="115">
        <v>0</v>
      </c>
      <c r="D2007" s="115">
        <v>0</v>
      </c>
      <c r="E2007" s="115">
        <v>0</v>
      </c>
      <c r="F2007" s="115">
        <v>0</v>
      </c>
      <c r="G2007" s="115">
        <v>0</v>
      </c>
      <c r="H2007" s="115">
        <v>0</v>
      </c>
      <c r="I2007" s="115">
        <v>0</v>
      </c>
      <c r="J2007" s="115">
        <v>0</v>
      </c>
      <c r="K2007" s="115">
        <v>0</v>
      </c>
      <c r="L2007" s="115">
        <v>0</v>
      </c>
      <c r="M2007" s="115">
        <v>0</v>
      </c>
      <c r="N2007" s="115">
        <v>0</v>
      </c>
      <c r="O2007" s="115">
        <v>0</v>
      </c>
      <c r="P2007" s="115">
        <v>0</v>
      </c>
      <c r="Q2007" s="115">
        <v>0</v>
      </c>
      <c r="R2007" s="115">
        <v>0</v>
      </c>
      <c r="S2007" s="115">
        <v>0</v>
      </c>
      <c r="T2007" s="115">
        <v>0</v>
      </c>
      <c r="U2007" s="115">
        <v>0</v>
      </c>
      <c r="V2007" s="115">
        <v>0</v>
      </c>
      <c r="W2007" s="115">
        <v>0</v>
      </c>
      <c r="X2007" s="115">
        <v>0</v>
      </c>
      <c r="Y2007" s="115">
        <v>0</v>
      </c>
      <c r="Z2007" s="115">
        <v>0</v>
      </c>
      <c r="AA2007" s="115">
        <v>0</v>
      </c>
      <c r="AB2007" s="115">
        <v>0</v>
      </c>
      <c r="AC2007" s="115">
        <v>0</v>
      </c>
      <c r="AD2007" s="115">
        <v>0</v>
      </c>
      <c r="AE2007" s="115">
        <v>0</v>
      </c>
      <c r="AF2007" s="115">
        <v>0</v>
      </c>
      <c r="AG2007" s="115">
        <v>0</v>
      </c>
    </row>
    <row r="2008" spans="1:33">
      <c r="A2008" s="115" t="s">
        <v>3727</v>
      </c>
      <c r="B2008" s="115" t="s">
        <v>19</v>
      </c>
      <c r="C2008" s="115">
        <v>0</v>
      </c>
      <c r="D2008" s="115">
        <v>0</v>
      </c>
      <c r="E2008" s="115">
        <v>0</v>
      </c>
      <c r="F2008" s="115">
        <v>0</v>
      </c>
      <c r="G2008" s="115">
        <v>0</v>
      </c>
      <c r="H2008" s="115">
        <v>0</v>
      </c>
      <c r="I2008" s="115">
        <v>0</v>
      </c>
      <c r="J2008" s="115">
        <v>0</v>
      </c>
      <c r="K2008" s="115">
        <v>0</v>
      </c>
      <c r="L2008" s="115">
        <v>0</v>
      </c>
      <c r="M2008" s="115">
        <v>0</v>
      </c>
      <c r="N2008" s="115">
        <v>0</v>
      </c>
      <c r="O2008" s="115">
        <v>0</v>
      </c>
      <c r="P2008" s="115">
        <v>0</v>
      </c>
      <c r="Q2008" s="115">
        <v>0</v>
      </c>
      <c r="R2008" s="115">
        <v>0</v>
      </c>
      <c r="S2008" s="115">
        <v>0</v>
      </c>
      <c r="T2008" s="115">
        <v>0</v>
      </c>
      <c r="U2008" s="115">
        <v>0</v>
      </c>
      <c r="V2008" s="115">
        <v>0</v>
      </c>
      <c r="W2008" s="115">
        <v>0</v>
      </c>
      <c r="X2008" s="115">
        <v>0</v>
      </c>
      <c r="Y2008" s="115">
        <v>0</v>
      </c>
      <c r="Z2008" s="115">
        <v>0</v>
      </c>
      <c r="AA2008" s="115">
        <v>0</v>
      </c>
      <c r="AB2008" s="115">
        <v>0</v>
      </c>
      <c r="AC2008" s="115">
        <v>0</v>
      </c>
      <c r="AD2008" s="115">
        <v>0</v>
      </c>
      <c r="AE2008" s="115">
        <v>0</v>
      </c>
      <c r="AF2008" s="115">
        <v>0</v>
      </c>
      <c r="AG2008" s="115">
        <v>0</v>
      </c>
    </row>
    <row r="2009" spans="1:33">
      <c r="A2009" s="115" t="s">
        <v>3728</v>
      </c>
      <c r="B2009" s="115" t="s">
        <v>19</v>
      </c>
      <c r="C2009" s="115">
        <v>0</v>
      </c>
      <c r="D2009" s="115">
        <v>0</v>
      </c>
      <c r="E2009" s="115">
        <v>0</v>
      </c>
      <c r="F2009" s="115">
        <v>0</v>
      </c>
      <c r="G2009" s="115">
        <v>0</v>
      </c>
      <c r="H2009" s="115">
        <v>0</v>
      </c>
      <c r="I2009" s="115">
        <v>0</v>
      </c>
      <c r="J2009" s="115">
        <v>0</v>
      </c>
      <c r="K2009" s="115">
        <v>0</v>
      </c>
      <c r="L2009" s="115">
        <v>0</v>
      </c>
      <c r="M2009" s="115">
        <v>0</v>
      </c>
      <c r="N2009" s="115">
        <v>0</v>
      </c>
      <c r="O2009" s="115">
        <v>0</v>
      </c>
      <c r="P2009" s="115">
        <v>0</v>
      </c>
      <c r="Q2009" s="115">
        <v>0</v>
      </c>
      <c r="R2009" s="115">
        <v>0</v>
      </c>
      <c r="S2009" s="115">
        <v>0</v>
      </c>
      <c r="T2009" s="115">
        <v>0</v>
      </c>
      <c r="U2009" s="115">
        <v>0</v>
      </c>
      <c r="V2009" s="115">
        <v>0</v>
      </c>
      <c r="W2009" s="115">
        <v>0</v>
      </c>
      <c r="X2009" s="115">
        <v>0</v>
      </c>
      <c r="Y2009" s="115">
        <v>0</v>
      </c>
      <c r="Z2009" s="115">
        <v>0</v>
      </c>
      <c r="AA2009" s="115">
        <v>0</v>
      </c>
      <c r="AB2009" s="115">
        <v>0</v>
      </c>
      <c r="AC2009" s="115">
        <v>0</v>
      </c>
      <c r="AD2009" s="115">
        <v>0</v>
      </c>
      <c r="AE2009" s="115">
        <v>0</v>
      </c>
      <c r="AF2009" s="115">
        <v>0</v>
      </c>
      <c r="AG2009" s="115">
        <v>0</v>
      </c>
    </row>
    <row r="2010" spans="1:33">
      <c r="A2010" s="115" t="s">
        <v>3729</v>
      </c>
      <c r="B2010" s="115" t="s">
        <v>19</v>
      </c>
      <c r="C2010" s="115">
        <v>0</v>
      </c>
      <c r="D2010" s="115">
        <v>0</v>
      </c>
      <c r="E2010" s="115">
        <v>0</v>
      </c>
      <c r="F2010" s="115">
        <v>0</v>
      </c>
      <c r="G2010" s="115">
        <v>0</v>
      </c>
      <c r="H2010" s="115">
        <v>0</v>
      </c>
      <c r="I2010" s="115">
        <v>0</v>
      </c>
      <c r="J2010" s="115">
        <v>0</v>
      </c>
      <c r="K2010" s="115">
        <v>0</v>
      </c>
      <c r="L2010" s="115">
        <v>0</v>
      </c>
      <c r="M2010" s="115">
        <v>0</v>
      </c>
      <c r="N2010" s="115">
        <v>0</v>
      </c>
      <c r="O2010" s="115">
        <v>0</v>
      </c>
      <c r="P2010" s="115">
        <v>0</v>
      </c>
      <c r="Q2010" s="115">
        <v>0</v>
      </c>
      <c r="R2010" s="115">
        <v>0</v>
      </c>
      <c r="S2010" s="115">
        <v>0</v>
      </c>
      <c r="T2010" s="115">
        <v>0</v>
      </c>
      <c r="U2010" s="115">
        <v>0</v>
      </c>
      <c r="V2010" s="115">
        <v>0</v>
      </c>
      <c r="W2010" s="115">
        <v>0</v>
      </c>
      <c r="X2010" s="115">
        <v>0</v>
      </c>
      <c r="Y2010" s="115">
        <v>0</v>
      </c>
      <c r="Z2010" s="115">
        <v>0</v>
      </c>
      <c r="AA2010" s="115">
        <v>0</v>
      </c>
      <c r="AB2010" s="115">
        <v>0</v>
      </c>
      <c r="AC2010" s="115">
        <v>0</v>
      </c>
      <c r="AD2010" s="115">
        <v>0</v>
      </c>
      <c r="AE2010" s="115">
        <v>0</v>
      </c>
      <c r="AF2010" s="115">
        <v>0</v>
      </c>
      <c r="AG2010" s="115">
        <v>0</v>
      </c>
    </row>
    <row r="2011" spans="1:33">
      <c r="A2011" s="115" t="s">
        <v>3730</v>
      </c>
      <c r="B2011" s="115" t="s">
        <v>19</v>
      </c>
      <c r="C2011" s="115">
        <v>0</v>
      </c>
      <c r="D2011" s="115">
        <v>0</v>
      </c>
      <c r="E2011" s="115">
        <v>0</v>
      </c>
      <c r="F2011" s="115">
        <v>0</v>
      </c>
      <c r="G2011" s="115">
        <v>0</v>
      </c>
      <c r="H2011" s="115">
        <v>0</v>
      </c>
      <c r="I2011" s="115">
        <v>0</v>
      </c>
      <c r="J2011" s="115">
        <v>0</v>
      </c>
      <c r="K2011" s="115">
        <v>0</v>
      </c>
      <c r="L2011" s="115">
        <v>0</v>
      </c>
      <c r="M2011" s="115">
        <v>0</v>
      </c>
      <c r="N2011" s="115">
        <v>0</v>
      </c>
      <c r="O2011" s="115">
        <v>0</v>
      </c>
      <c r="P2011" s="115">
        <v>0</v>
      </c>
      <c r="Q2011" s="115">
        <v>0</v>
      </c>
      <c r="R2011" s="115">
        <v>0</v>
      </c>
      <c r="S2011" s="115">
        <v>0</v>
      </c>
      <c r="T2011" s="115">
        <v>0</v>
      </c>
      <c r="U2011" s="115">
        <v>0</v>
      </c>
      <c r="V2011" s="115">
        <v>0</v>
      </c>
      <c r="W2011" s="115">
        <v>0</v>
      </c>
      <c r="X2011" s="115">
        <v>0</v>
      </c>
      <c r="Y2011" s="115">
        <v>0</v>
      </c>
      <c r="Z2011" s="115">
        <v>0</v>
      </c>
      <c r="AA2011" s="115">
        <v>0</v>
      </c>
      <c r="AB2011" s="115">
        <v>0</v>
      </c>
      <c r="AC2011" s="115">
        <v>0</v>
      </c>
      <c r="AD2011" s="115">
        <v>0</v>
      </c>
      <c r="AE2011" s="115">
        <v>0</v>
      </c>
      <c r="AF2011" s="115">
        <v>0</v>
      </c>
      <c r="AG2011" s="115">
        <v>0</v>
      </c>
    </row>
    <row r="2012" spans="1:33">
      <c r="A2012" s="115" t="s">
        <v>3731</v>
      </c>
      <c r="B2012" s="115" t="s">
        <v>19</v>
      </c>
      <c r="C2012" s="115">
        <v>0</v>
      </c>
      <c r="D2012" s="115">
        <v>0</v>
      </c>
      <c r="E2012" s="115">
        <v>0</v>
      </c>
      <c r="F2012" s="115">
        <v>0</v>
      </c>
      <c r="G2012" s="115">
        <v>0</v>
      </c>
      <c r="H2012" s="115">
        <v>0</v>
      </c>
      <c r="I2012" s="115">
        <v>0</v>
      </c>
      <c r="J2012" s="115">
        <v>0</v>
      </c>
      <c r="K2012" s="115">
        <v>0</v>
      </c>
      <c r="L2012" s="115">
        <v>0</v>
      </c>
      <c r="M2012" s="115">
        <v>0</v>
      </c>
      <c r="N2012" s="115">
        <v>0</v>
      </c>
      <c r="O2012" s="115">
        <v>0</v>
      </c>
      <c r="P2012" s="115">
        <v>0</v>
      </c>
      <c r="Q2012" s="115">
        <v>0</v>
      </c>
      <c r="R2012" s="115">
        <v>0</v>
      </c>
      <c r="S2012" s="115">
        <v>0</v>
      </c>
      <c r="T2012" s="115">
        <v>0</v>
      </c>
      <c r="U2012" s="115">
        <v>0</v>
      </c>
      <c r="V2012" s="115">
        <v>0</v>
      </c>
      <c r="W2012" s="115">
        <v>0</v>
      </c>
      <c r="X2012" s="115">
        <v>0</v>
      </c>
      <c r="Y2012" s="115">
        <v>0</v>
      </c>
      <c r="Z2012" s="115">
        <v>0</v>
      </c>
      <c r="AA2012" s="115">
        <v>0</v>
      </c>
      <c r="AB2012" s="115">
        <v>0</v>
      </c>
      <c r="AC2012" s="115">
        <v>0</v>
      </c>
      <c r="AD2012" s="115">
        <v>0</v>
      </c>
      <c r="AE2012" s="115">
        <v>0</v>
      </c>
      <c r="AF2012" s="115">
        <v>0</v>
      </c>
      <c r="AG2012" s="115">
        <v>0</v>
      </c>
    </row>
    <row r="2013" spans="1:33">
      <c r="A2013" s="115" t="s">
        <v>3732</v>
      </c>
      <c r="B2013" s="115" t="s">
        <v>19</v>
      </c>
      <c r="C2013" s="115">
        <v>0</v>
      </c>
      <c r="D2013" s="115">
        <v>0</v>
      </c>
      <c r="E2013" s="115">
        <v>0</v>
      </c>
      <c r="F2013" s="115">
        <v>0</v>
      </c>
      <c r="G2013" s="115">
        <v>0</v>
      </c>
      <c r="H2013" s="115">
        <v>0</v>
      </c>
      <c r="I2013" s="115">
        <v>0</v>
      </c>
      <c r="J2013" s="115">
        <v>0</v>
      </c>
      <c r="K2013" s="115">
        <v>0</v>
      </c>
      <c r="L2013" s="115">
        <v>0</v>
      </c>
      <c r="M2013" s="115">
        <v>0</v>
      </c>
      <c r="N2013" s="115">
        <v>0</v>
      </c>
      <c r="O2013" s="115">
        <v>0</v>
      </c>
      <c r="P2013" s="115">
        <v>0</v>
      </c>
      <c r="Q2013" s="115">
        <v>0</v>
      </c>
      <c r="R2013" s="115">
        <v>0</v>
      </c>
      <c r="S2013" s="115">
        <v>0</v>
      </c>
      <c r="T2013" s="115">
        <v>0</v>
      </c>
      <c r="U2013" s="115">
        <v>0</v>
      </c>
      <c r="V2013" s="115">
        <v>0</v>
      </c>
      <c r="W2013" s="115">
        <v>0</v>
      </c>
      <c r="X2013" s="115">
        <v>0</v>
      </c>
      <c r="Y2013" s="115">
        <v>0</v>
      </c>
      <c r="Z2013" s="115">
        <v>0</v>
      </c>
      <c r="AA2013" s="115">
        <v>0</v>
      </c>
      <c r="AB2013" s="115">
        <v>0</v>
      </c>
      <c r="AC2013" s="115">
        <v>0</v>
      </c>
      <c r="AD2013" s="115">
        <v>0</v>
      </c>
      <c r="AE2013" s="115">
        <v>0</v>
      </c>
      <c r="AF2013" s="115">
        <v>0</v>
      </c>
      <c r="AG2013" s="115">
        <v>0</v>
      </c>
    </row>
    <row r="2014" spans="1:33">
      <c r="A2014" s="115" t="s">
        <v>3733</v>
      </c>
      <c r="B2014" s="115" t="s">
        <v>19</v>
      </c>
      <c r="C2014" s="115">
        <v>0</v>
      </c>
      <c r="D2014" s="115">
        <v>0</v>
      </c>
      <c r="E2014" s="115">
        <v>0</v>
      </c>
      <c r="F2014" s="115">
        <v>0</v>
      </c>
      <c r="G2014" s="115">
        <v>0</v>
      </c>
      <c r="H2014" s="115">
        <v>0</v>
      </c>
      <c r="I2014" s="115">
        <v>0</v>
      </c>
      <c r="J2014" s="115">
        <v>0</v>
      </c>
      <c r="K2014" s="115">
        <v>0</v>
      </c>
      <c r="L2014" s="115">
        <v>0</v>
      </c>
      <c r="M2014" s="115">
        <v>0</v>
      </c>
      <c r="N2014" s="115">
        <v>0</v>
      </c>
      <c r="O2014" s="115">
        <v>0</v>
      </c>
      <c r="P2014" s="115">
        <v>0</v>
      </c>
      <c r="Q2014" s="115">
        <v>0</v>
      </c>
      <c r="R2014" s="115">
        <v>0</v>
      </c>
      <c r="S2014" s="115">
        <v>0</v>
      </c>
      <c r="T2014" s="115">
        <v>0</v>
      </c>
      <c r="U2014" s="115">
        <v>0</v>
      </c>
      <c r="V2014" s="115">
        <v>0</v>
      </c>
      <c r="W2014" s="115">
        <v>0</v>
      </c>
      <c r="X2014" s="115">
        <v>0</v>
      </c>
      <c r="Y2014" s="115">
        <v>0</v>
      </c>
      <c r="Z2014" s="115">
        <v>0</v>
      </c>
      <c r="AA2014" s="115">
        <v>0</v>
      </c>
      <c r="AB2014" s="115">
        <v>0</v>
      </c>
      <c r="AC2014" s="115">
        <v>0</v>
      </c>
      <c r="AD2014" s="115">
        <v>0</v>
      </c>
      <c r="AE2014" s="115">
        <v>0</v>
      </c>
      <c r="AF2014" s="115">
        <v>0</v>
      </c>
      <c r="AG2014" s="115">
        <v>0</v>
      </c>
    </row>
    <row r="2015" spans="1:33">
      <c r="A2015" s="115" t="s">
        <v>3734</v>
      </c>
      <c r="B2015" s="115" t="s">
        <v>19</v>
      </c>
      <c r="C2015" s="115">
        <v>0</v>
      </c>
      <c r="D2015" s="115">
        <v>0</v>
      </c>
      <c r="E2015" s="115">
        <v>0</v>
      </c>
      <c r="F2015" s="115">
        <v>0</v>
      </c>
      <c r="G2015" s="115">
        <v>0</v>
      </c>
      <c r="H2015" s="115">
        <v>0</v>
      </c>
      <c r="I2015" s="115">
        <v>0</v>
      </c>
      <c r="J2015" s="115">
        <v>0</v>
      </c>
      <c r="K2015" s="115">
        <v>0</v>
      </c>
      <c r="L2015" s="115">
        <v>0</v>
      </c>
      <c r="M2015" s="115">
        <v>0</v>
      </c>
      <c r="N2015" s="115">
        <v>0</v>
      </c>
      <c r="O2015" s="115">
        <v>0</v>
      </c>
      <c r="P2015" s="115">
        <v>0</v>
      </c>
      <c r="Q2015" s="115">
        <v>0</v>
      </c>
      <c r="R2015" s="115">
        <v>0</v>
      </c>
      <c r="S2015" s="115">
        <v>0</v>
      </c>
      <c r="T2015" s="115">
        <v>0</v>
      </c>
      <c r="U2015" s="115">
        <v>0</v>
      </c>
      <c r="V2015" s="115">
        <v>0</v>
      </c>
      <c r="W2015" s="115">
        <v>0</v>
      </c>
      <c r="X2015" s="115">
        <v>0</v>
      </c>
      <c r="Y2015" s="115">
        <v>0</v>
      </c>
      <c r="Z2015" s="115">
        <v>0</v>
      </c>
      <c r="AA2015" s="115">
        <v>0</v>
      </c>
      <c r="AB2015" s="115">
        <v>0</v>
      </c>
      <c r="AC2015" s="115">
        <v>0</v>
      </c>
      <c r="AD2015" s="115">
        <v>0</v>
      </c>
      <c r="AE2015" s="115">
        <v>0</v>
      </c>
      <c r="AF2015" s="115">
        <v>0</v>
      </c>
      <c r="AG2015" s="115">
        <v>0</v>
      </c>
    </row>
    <row r="2016" spans="1:33">
      <c r="A2016" s="115" t="s">
        <v>3735</v>
      </c>
      <c r="B2016" s="115" t="s">
        <v>19</v>
      </c>
      <c r="C2016" s="115">
        <v>0</v>
      </c>
      <c r="D2016" s="115">
        <v>0</v>
      </c>
      <c r="E2016" s="115">
        <v>0</v>
      </c>
      <c r="F2016" s="115">
        <v>0</v>
      </c>
      <c r="G2016" s="115">
        <v>0</v>
      </c>
      <c r="H2016" s="115">
        <v>0</v>
      </c>
      <c r="I2016" s="115">
        <v>0</v>
      </c>
      <c r="J2016" s="115">
        <v>0</v>
      </c>
      <c r="K2016" s="115">
        <v>0</v>
      </c>
      <c r="L2016" s="115">
        <v>0</v>
      </c>
      <c r="M2016" s="115">
        <v>0</v>
      </c>
      <c r="N2016" s="115">
        <v>0</v>
      </c>
      <c r="O2016" s="115">
        <v>0</v>
      </c>
      <c r="P2016" s="115">
        <v>0</v>
      </c>
      <c r="Q2016" s="115">
        <v>0</v>
      </c>
      <c r="R2016" s="115">
        <v>0</v>
      </c>
      <c r="S2016" s="115">
        <v>0</v>
      </c>
      <c r="T2016" s="115">
        <v>0</v>
      </c>
      <c r="U2016" s="115">
        <v>0</v>
      </c>
      <c r="V2016" s="115">
        <v>0</v>
      </c>
      <c r="W2016" s="115">
        <v>0</v>
      </c>
      <c r="X2016" s="115">
        <v>0</v>
      </c>
      <c r="Y2016" s="115">
        <v>0</v>
      </c>
      <c r="Z2016" s="115">
        <v>0</v>
      </c>
      <c r="AA2016" s="115">
        <v>0</v>
      </c>
      <c r="AB2016" s="115">
        <v>0</v>
      </c>
      <c r="AC2016" s="115">
        <v>0</v>
      </c>
      <c r="AD2016" s="115">
        <v>0</v>
      </c>
      <c r="AE2016" s="115">
        <v>0</v>
      </c>
      <c r="AF2016" s="115">
        <v>0</v>
      </c>
      <c r="AG2016" s="115">
        <v>0</v>
      </c>
    </row>
    <row r="2017" spans="1:33">
      <c r="A2017" s="115" t="s">
        <v>3736</v>
      </c>
      <c r="B2017" s="115" t="s">
        <v>19</v>
      </c>
      <c r="C2017" s="115">
        <v>0</v>
      </c>
      <c r="D2017" s="115">
        <v>0</v>
      </c>
      <c r="E2017" s="115">
        <v>0</v>
      </c>
      <c r="F2017" s="115">
        <v>0</v>
      </c>
      <c r="G2017" s="115">
        <v>0</v>
      </c>
      <c r="H2017" s="115">
        <v>0</v>
      </c>
      <c r="I2017" s="115">
        <v>0</v>
      </c>
      <c r="J2017" s="115">
        <v>0</v>
      </c>
      <c r="K2017" s="115">
        <v>0</v>
      </c>
      <c r="L2017" s="115">
        <v>0</v>
      </c>
      <c r="M2017" s="115">
        <v>0</v>
      </c>
      <c r="N2017" s="115">
        <v>0</v>
      </c>
      <c r="O2017" s="115">
        <v>0</v>
      </c>
      <c r="P2017" s="115">
        <v>0</v>
      </c>
      <c r="Q2017" s="115">
        <v>0</v>
      </c>
      <c r="R2017" s="115">
        <v>0</v>
      </c>
      <c r="S2017" s="115">
        <v>0</v>
      </c>
      <c r="T2017" s="115">
        <v>0</v>
      </c>
      <c r="U2017" s="115">
        <v>0</v>
      </c>
      <c r="V2017" s="115">
        <v>0</v>
      </c>
      <c r="W2017" s="115">
        <v>0</v>
      </c>
      <c r="X2017" s="115">
        <v>0</v>
      </c>
      <c r="Y2017" s="115">
        <v>0</v>
      </c>
      <c r="Z2017" s="115">
        <v>0</v>
      </c>
      <c r="AA2017" s="115">
        <v>0</v>
      </c>
      <c r="AB2017" s="115">
        <v>0</v>
      </c>
      <c r="AC2017" s="115">
        <v>0</v>
      </c>
      <c r="AD2017" s="115">
        <v>0</v>
      </c>
      <c r="AE2017" s="115">
        <v>0</v>
      </c>
      <c r="AF2017" s="115">
        <v>0</v>
      </c>
      <c r="AG2017" s="115">
        <v>0</v>
      </c>
    </row>
    <row r="2018" spans="1:33">
      <c r="A2018" s="115" t="s">
        <v>3737</v>
      </c>
      <c r="B2018" s="115" t="s">
        <v>19</v>
      </c>
      <c r="C2018" s="115">
        <v>0</v>
      </c>
      <c r="D2018" s="115">
        <v>0</v>
      </c>
      <c r="E2018" s="115">
        <v>0</v>
      </c>
      <c r="F2018" s="115">
        <v>0</v>
      </c>
      <c r="G2018" s="115">
        <v>0</v>
      </c>
      <c r="H2018" s="115">
        <v>0</v>
      </c>
      <c r="I2018" s="115">
        <v>0</v>
      </c>
      <c r="J2018" s="115">
        <v>0</v>
      </c>
      <c r="K2018" s="115">
        <v>0</v>
      </c>
      <c r="L2018" s="115">
        <v>0</v>
      </c>
      <c r="M2018" s="115">
        <v>0</v>
      </c>
      <c r="N2018" s="115">
        <v>0</v>
      </c>
      <c r="O2018" s="115">
        <v>0</v>
      </c>
      <c r="P2018" s="115">
        <v>0</v>
      </c>
      <c r="Q2018" s="115">
        <v>0</v>
      </c>
      <c r="R2018" s="115">
        <v>0</v>
      </c>
      <c r="S2018" s="115">
        <v>0</v>
      </c>
      <c r="T2018" s="115">
        <v>0</v>
      </c>
      <c r="U2018" s="115">
        <v>0</v>
      </c>
      <c r="V2018" s="115">
        <v>0</v>
      </c>
      <c r="W2018" s="115">
        <v>0</v>
      </c>
      <c r="X2018" s="115">
        <v>0</v>
      </c>
      <c r="Y2018" s="115">
        <v>0</v>
      </c>
      <c r="Z2018" s="115">
        <v>0</v>
      </c>
      <c r="AA2018" s="115">
        <v>0</v>
      </c>
      <c r="AB2018" s="115">
        <v>0</v>
      </c>
      <c r="AC2018" s="115">
        <v>0</v>
      </c>
      <c r="AD2018" s="115">
        <v>0</v>
      </c>
      <c r="AE2018" s="115">
        <v>0</v>
      </c>
      <c r="AF2018" s="115">
        <v>0</v>
      </c>
      <c r="AG2018" s="115">
        <v>0</v>
      </c>
    </row>
    <row r="2019" spans="1:33">
      <c r="A2019" s="115" t="s">
        <v>3738</v>
      </c>
      <c r="B2019" s="115" t="s">
        <v>19</v>
      </c>
      <c r="C2019" s="115">
        <v>0</v>
      </c>
      <c r="D2019" s="115">
        <v>0</v>
      </c>
      <c r="E2019" s="115">
        <v>0</v>
      </c>
      <c r="F2019" s="115">
        <v>0</v>
      </c>
      <c r="G2019" s="115">
        <v>0</v>
      </c>
      <c r="H2019" s="115">
        <v>0</v>
      </c>
      <c r="I2019" s="115">
        <v>0</v>
      </c>
      <c r="J2019" s="115">
        <v>0</v>
      </c>
      <c r="K2019" s="115">
        <v>0</v>
      </c>
      <c r="L2019" s="115">
        <v>0</v>
      </c>
      <c r="M2019" s="115">
        <v>0</v>
      </c>
      <c r="N2019" s="115">
        <v>0</v>
      </c>
      <c r="O2019" s="115">
        <v>0</v>
      </c>
      <c r="P2019" s="115">
        <v>0</v>
      </c>
      <c r="Q2019" s="115">
        <v>0</v>
      </c>
      <c r="R2019" s="115">
        <v>0</v>
      </c>
      <c r="S2019" s="115">
        <v>0</v>
      </c>
      <c r="T2019" s="115">
        <v>0</v>
      </c>
      <c r="U2019" s="115">
        <v>0</v>
      </c>
      <c r="V2019" s="115">
        <v>0</v>
      </c>
      <c r="W2019" s="115">
        <v>0</v>
      </c>
      <c r="X2019" s="115">
        <v>0</v>
      </c>
      <c r="Y2019" s="115">
        <v>0</v>
      </c>
      <c r="Z2019" s="115">
        <v>0</v>
      </c>
      <c r="AA2019" s="115">
        <v>0</v>
      </c>
      <c r="AB2019" s="115">
        <v>0</v>
      </c>
      <c r="AC2019" s="115">
        <v>0</v>
      </c>
      <c r="AD2019" s="115">
        <v>0</v>
      </c>
      <c r="AE2019" s="115">
        <v>0</v>
      </c>
      <c r="AF2019" s="115">
        <v>0</v>
      </c>
      <c r="AG2019" s="115">
        <v>0</v>
      </c>
    </row>
    <row r="2020" spans="1:33">
      <c r="A2020" s="115" t="s">
        <v>3739</v>
      </c>
      <c r="B2020" s="115" t="s">
        <v>19</v>
      </c>
      <c r="C2020" s="115">
        <v>0</v>
      </c>
      <c r="D2020" s="115">
        <v>0</v>
      </c>
      <c r="E2020" s="115">
        <v>0</v>
      </c>
      <c r="F2020" s="115">
        <v>0</v>
      </c>
      <c r="G2020" s="115">
        <v>0</v>
      </c>
      <c r="H2020" s="115">
        <v>0</v>
      </c>
      <c r="I2020" s="115">
        <v>0</v>
      </c>
      <c r="J2020" s="115">
        <v>0</v>
      </c>
      <c r="K2020" s="115">
        <v>0</v>
      </c>
      <c r="L2020" s="115">
        <v>0</v>
      </c>
      <c r="M2020" s="115">
        <v>0</v>
      </c>
      <c r="N2020" s="115">
        <v>0</v>
      </c>
      <c r="O2020" s="115">
        <v>0</v>
      </c>
      <c r="P2020" s="115">
        <v>0</v>
      </c>
      <c r="Q2020" s="115">
        <v>0</v>
      </c>
      <c r="R2020" s="115">
        <v>0</v>
      </c>
      <c r="S2020" s="115">
        <v>0</v>
      </c>
      <c r="T2020" s="115">
        <v>0</v>
      </c>
      <c r="U2020" s="115">
        <v>0</v>
      </c>
      <c r="V2020" s="115">
        <v>0</v>
      </c>
      <c r="W2020" s="115">
        <v>0</v>
      </c>
      <c r="X2020" s="115">
        <v>0</v>
      </c>
      <c r="Y2020" s="115">
        <v>0</v>
      </c>
      <c r="Z2020" s="115">
        <v>0</v>
      </c>
      <c r="AA2020" s="115">
        <v>0</v>
      </c>
      <c r="AB2020" s="115">
        <v>0</v>
      </c>
      <c r="AC2020" s="115">
        <v>0</v>
      </c>
      <c r="AD2020" s="115">
        <v>0</v>
      </c>
      <c r="AE2020" s="115">
        <v>0</v>
      </c>
      <c r="AF2020" s="115">
        <v>0</v>
      </c>
      <c r="AG2020" s="115">
        <v>0</v>
      </c>
    </row>
    <row r="2021" spans="1:33">
      <c r="A2021" s="115" t="s">
        <v>3740</v>
      </c>
      <c r="B2021" s="115" t="s">
        <v>19</v>
      </c>
      <c r="C2021" s="115">
        <v>0</v>
      </c>
      <c r="D2021" s="115">
        <v>0</v>
      </c>
      <c r="E2021" s="115">
        <v>0</v>
      </c>
      <c r="F2021" s="115">
        <v>0</v>
      </c>
      <c r="G2021" s="115">
        <v>0</v>
      </c>
      <c r="H2021" s="115">
        <v>0</v>
      </c>
      <c r="I2021" s="115">
        <v>0</v>
      </c>
      <c r="J2021" s="115">
        <v>0</v>
      </c>
      <c r="K2021" s="115">
        <v>0</v>
      </c>
      <c r="L2021" s="115">
        <v>0</v>
      </c>
      <c r="M2021" s="115">
        <v>0</v>
      </c>
      <c r="N2021" s="115">
        <v>0</v>
      </c>
      <c r="O2021" s="115">
        <v>0</v>
      </c>
      <c r="P2021" s="115">
        <v>0</v>
      </c>
      <c r="Q2021" s="115">
        <v>0</v>
      </c>
      <c r="R2021" s="115">
        <v>0</v>
      </c>
      <c r="S2021" s="115">
        <v>0</v>
      </c>
      <c r="T2021" s="115">
        <v>0</v>
      </c>
      <c r="U2021" s="115">
        <v>0</v>
      </c>
      <c r="V2021" s="115">
        <v>0</v>
      </c>
      <c r="W2021" s="115">
        <v>0</v>
      </c>
      <c r="X2021" s="115">
        <v>0</v>
      </c>
      <c r="Y2021" s="115">
        <v>0</v>
      </c>
      <c r="Z2021" s="115">
        <v>0</v>
      </c>
      <c r="AA2021" s="115">
        <v>0</v>
      </c>
      <c r="AB2021" s="115">
        <v>0</v>
      </c>
      <c r="AC2021" s="115">
        <v>0</v>
      </c>
      <c r="AD2021" s="115">
        <v>0</v>
      </c>
      <c r="AE2021" s="115">
        <v>0</v>
      </c>
      <c r="AF2021" s="115">
        <v>0</v>
      </c>
      <c r="AG2021" s="115">
        <v>0</v>
      </c>
    </row>
    <row r="2022" spans="1:33">
      <c r="A2022" s="115" t="s">
        <v>3741</v>
      </c>
      <c r="B2022" s="115" t="s">
        <v>19</v>
      </c>
      <c r="C2022" s="115">
        <v>0</v>
      </c>
      <c r="D2022" s="115">
        <v>0</v>
      </c>
      <c r="E2022" s="115">
        <v>0</v>
      </c>
      <c r="F2022" s="115">
        <v>0</v>
      </c>
      <c r="G2022" s="115">
        <v>0</v>
      </c>
      <c r="H2022" s="115">
        <v>0</v>
      </c>
      <c r="I2022" s="115">
        <v>0</v>
      </c>
      <c r="J2022" s="115">
        <v>0</v>
      </c>
      <c r="K2022" s="115">
        <v>0</v>
      </c>
      <c r="L2022" s="115">
        <v>0</v>
      </c>
      <c r="M2022" s="115">
        <v>0</v>
      </c>
      <c r="N2022" s="115">
        <v>0</v>
      </c>
      <c r="O2022" s="115">
        <v>0</v>
      </c>
      <c r="P2022" s="115">
        <v>0</v>
      </c>
      <c r="Q2022" s="115">
        <v>0</v>
      </c>
      <c r="R2022" s="115">
        <v>0</v>
      </c>
      <c r="S2022" s="115">
        <v>0</v>
      </c>
      <c r="T2022" s="115">
        <v>0</v>
      </c>
      <c r="U2022" s="115">
        <v>0</v>
      </c>
      <c r="V2022" s="115">
        <v>0</v>
      </c>
      <c r="W2022" s="115">
        <v>0</v>
      </c>
      <c r="X2022" s="115">
        <v>0</v>
      </c>
      <c r="Y2022" s="115">
        <v>0</v>
      </c>
      <c r="Z2022" s="115">
        <v>0</v>
      </c>
      <c r="AA2022" s="115">
        <v>0</v>
      </c>
      <c r="AB2022" s="115">
        <v>0</v>
      </c>
      <c r="AC2022" s="115">
        <v>0</v>
      </c>
      <c r="AD2022" s="115">
        <v>0</v>
      </c>
      <c r="AE2022" s="115">
        <v>0</v>
      </c>
      <c r="AF2022" s="115">
        <v>0</v>
      </c>
      <c r="AG2022" s="115">
        <v>0</v>
      </c>
    </row>
    <row r="2023" spans="1:33">
      <c r="A2023" s="115" t="s">
        <v>3742</v>
      </c>
      <c r="B2023" s="115" t="s">
        <v>19</v>
      </c>
      <c r="C2023" s="115">
        <v>0</v>
      </c>
      <c r="D2023" s="115">
        <v>0</v>
      </c>
      <c r="E2023" s="115">
        <v>0</v>
      </c>
      <c r="F2023" s="115">
        <v>0</v>
      </c>
      <c r="G2023" s="115">
        <v>0</v>
      </c>
      <c r="H2023" s="115">
        <v>0</v>
      </c>
      <c r="I2023" s="115">
        <v>0</v>
      </c>
      <c r="J2023" s="115">
        <v>0</v>
      </c>
      <c r="K2023" s="115">
        <v>0</v>
      </c>
      <c r="L2023" s="115">
        <v>0</v>
      </c>
      <c r="M2023" s="115">
        <v>0</v>
      </c>
      <c r="N2023" s="115">
        <v>0</v>
      </c>
      <c r="O2023" s="115">
        <v>0</v>
      </c>
      <c r="P2023" s="115">
        <v>0</v>
      </c>
      <c r="Q2023" s="115">
        <v>0</v>
      </c>
      <c r="R2023" s="115">
        <v>0</v>
      </c>
      <c r="S2023" s="115">
        <v>0</v>
      </c>
      <c r="T2023" s="115">
        <v>0</v>
      </c>
      <c r="U2023" s="115">
        <v>0</v>
      </c>
      <c r="V2023" s="115">
        <v>0</v>
      </c>
      <c r="W2023" s="115">
        <v>0</v>
      </c>
      <c r="X2023" s="115">
        <v>0</v>
      </c>
      <c r="Y2023" s="115">
        <v>0</v>
      </c>
      <c r="Z2023" s="115">
        <v>0</v>
      </c>
      <c r="AA2023" s="115">
        <v>0</v>
      </c>
      <c r="AB2023" s="115">
        <v>0</v>
      </c>
      <c r="AC2023" s="115">
        <v>0</v>
      </c>
      <c r="AD2023" s="115">
        <v>0</v>
      </c>
      <c r="AE2023" s="115">
        <v>0</v>
      </c>
      <c r="AF2023" s="115">
        <v>0</v>
      </c>
      <c r="AG2023" s="115">
        <v>0</v>
      </c>
    </row>
    <row r="2024" spans="1:33">
      <c r="A2024" s="115" t="s">
        <v>3743</v>
      </c>
      <c r="B2024" s="115" t="s">
        <v>19</v>
      </c>
      <c r="C2024" s="115">
        <v>0</v>
      </c>
      <c r="D2024" s="115">
        <v>0</v>
      </c>
      <c r="E2024" s="115">
        <v>0</v>
      </c>
      <c r="F2024" s="115">
        <v>0</v>
      </c>
      <c r="G2024" s="115">
        <v>0</v>
      </c>
      <c r="H2024" s="115">
        <v>0</v>
      </c>
      <c r="I2024" s="115">
        <v>0</v>
      </c>
      <c r="J2024" s="115">
        <v>0</v>
      </c>
      <c r="K2024" s="115">
        <v>0</v>
      </c>
      <c r="L2024" s="115">
        <v>0</v>
      </c>
      <c r="M2024" s="115">
        <v>0</v>
      </c>
      <c r="N2024" s="115">
        <v>0</v>
      </c>
      <c r="O2024" s="115">
        <v>0</v>
      </c>
      <c r="P2024" s="115">
        <v>0</v>
      </c>
      <c r="Q2024" s="115">
        <v>0</v>
      </c>
      <c r="R2024" s="115">
        <v>0</v>
      </c>
      <c r="S2024" s="115">
        <v>0</v>
      </c>
      <c r="T2024" s="115">
        <v>0</v>
      </c>
      <c r="U2024" s="115">
        <v>0</v>
      </c>
      <c r="V2024" s="115">
        <v>0</v>
      </c>
      <c r="W2024" s="115">
        <v>0</v>
      </c>
      <c r="X2024" s="115">
        <v>0</v>
      </c>
      <c r="Y2024" s="115">
        <v>0</v>
      </c>
      <c r="Z2024" s="115">
        <v>0</v>
      </c>
      <c r="AA2024" s="115">
        <v>0</v>
      </c>
      <c r="AB2024" s="115">
        <v>0</v>
      </c>
      <c r="AC2024" s="115">
        <v>0</v>
      </c>
      <c r="AD2024" s="115">
        <v>0</v>
      </c>
      <c r="AE2024" s="115">
        <v>0</v>
      </c>
      <c r="AF2024" s="115">
        <v>0</v>
      </c>
      <c r="AG2024" s="115">
        <v>0</v>
      </c>
    </row>
    <row r="2025" spans="1:33">
      <c r="A2025" s="115" t="s">
        <v>3744</v>
      </c>
      <c r="B2025" s="115" t="s">
        <v>19</v>
      </c>
      <c r="C2025" s="115">
        <v>0</v>
      </c>
      <c r="D2025" s="115">
        <v>0</v>
      </c>
      <c r="E2025" s="115">
        <v>0</v>
      </c>
      <c r="F2025" s="115">
        <v>0</v>
      </c>
      <c r="G2025" s="115">
        <v>0</v>
      </c>
      <c r="H2025" s="115">
        <v>0</v>
      </c>
      <c r="I2025" s="115">
        <v>0</v>
      </c>
      <c r="J2025" s="115">
        <v>0</v>
      </c>
      <c r="K2025" s="115">
        <v>0</v>
      </c>
      <c r="L2025" s="115">
        <v>0</v>
      </c>
      <c r="M2025" s="115">
        <v>0</v>
      </c>
      <c r="N2025" s="115">
        <v>0</v>
      </c>
      <c r="O2025" s="115">
        <v>0</v>
      </c>
      <c r="P2025" s="115">
        <v>0</v>
      </c>
      <c r="Q2025" s="115">
        <v>0</v>
      </c>
      <c r="R2025" s="115">
        <v>0</v>
      </c>
      <c r="S2025" s="115">
        <v>0</v>
      </c>
      <c r="T2025" s="115">
        <v>0</v>
      </c>
      <c r="U2025" s="115">
        <v>0</v>
      </c>
      <c r="V2025" s="115">
        <v>0</v>
      </c>
      <c r="W2025" s="115">
        <v>0</v>
      </c>
      <c r="X2025" s="115">
        <v>0</v>
      </c>
      <c r="Y2025" s="115">
        <v>0</v>
      </c>
      <c r="Z2025" s="115">
        <v>0</v>
      </c>
      <c r="AA2025" s="115">
        <v>0</v>
      </c>
      <c r="AB2025" s="115">
        <v>0</v>
      </c>
      <c r="AC2025" s="115">
        <v>0</v>
      </c>
      <c r="AD2025" s="115">
        <v>0</v>
      </c>
      <c r="AE2025" s="115">
        <v>0</v>
      </c>
      <c r="AF2025" s="115">
        <v>0</v>
      </c>
      <c r="AG2025" s="115">
        <v>0</v>
      </c>
    </row>
    <row r="2026" spans="1:33">
      <c r="A2026" s="115" t="s">
        <v>3745</v>
      </c>
      <c r="B2026" s="115" t="s">
        <v>19</v>
      </c>
      <c r="C2026" s="115">
        <v>0</v>
      </c>
      <c r="D2026" s="115">
        <v>0</v>
      </c>
      <c r="E2026" s="115">
        <v>0</v>
      </c>
      <c r="F2026" s="115">
        <v>0</v>
      </c>
      <c r="G2026" s="115">
        <v>0</v>
      </c>
      <c r="H2026" s="115">
        <v>0</v>
      </c>
      <c r="I2026" s="115">
        <v>0</v>
      </c>
      <c r="J2026" s="115">
        <v>0</v>
      </c>
      <c r="K2026" s="115">
        <v>0</v>
      </c>
      <c r="L2026" s="115">
        <v>0</v>
      </c>
      <c r="M2026" s="115">
        <v>0</v>
      </c>
      <c r="N2026" s="115">
        <v>0</v>
      </c>
      <c r="O2026" s="115">
        <v>0</v>
      </c>
      <c r="P2026" s="115">
        <v>0</v>
      </c>
      <c r="Q2026" s="115">
        <v>0</v>
      </c>
      <c r="R2026" s="115">
        <v>0</v>
      </c>
      <c r="S2026" s="115">
        <v>0</v>
      </c>
      <c r="T2026" s="115">
        <v>0</v>
      </c>
      <c r="U2026" s="115">
        <v>0</v>
      </c>
      <c r="V2026" s="115">
        <v>0</v>
      </c>
      <c r="W2026" s="115">
        <v>0</v>
      </c>
      <c r="X2026" s="115">
        <v>0</v>
      </c>
      <c r="Y2026" s="115">
        <v>0</v>
      </c>
      <c r="Z2026" s="115">
        <v>0</v>
      </c>
      <c r="AA2026" s="115">
        <v>0</v>
      </c>
      <c r="AB2026" s="115">
        <v>0</v>
      </c>
      <c r="AC2026" s="115">
        <v>0</v>
      </c>
      <c r="AD2026" s="115">
        <v>0</v>
      </c>
      <c r="AE2026" s="115">
        <v>0</v>
      </c>
      <c r="AF2026" s="115">
        <v>0</v>
      </c>
      <c r="AG2026" s="115">
        <v>0</v>
      </c>
    </row>
    <row r="2027" spans="1:33">
      <c r="A2027" s="115" t="s">
        <v>3746</v>
      </c>
      <c r="B2027" s="115" t="s">
        <v>19</v>
      </c>
      <c r="C2027" s="115">
        <v>0</v>
      </c>
      <c r="D2027" s="115">
        <v>0</v>
      </c>
      <c r="E2027" s="115">
        <v>0</v>
      </c>
      <c r="F2027" s="115">
        <v>0</v>
      </c>
      <c r="G2027" s="115">
        <v>0</v>
      </c>
      <c r="H2027" s="115">
        <v>0</v>
      </c>
      <c r="I2027" s="115">
        <v>0</v>
      </c>
      <c r="J2027" s="115">
        <v>0</v>
      </c>
      <c r="K2027" s="115">
        <v>0</v>
      </c>
      <c r="L2027" s="115">
        <v>0</v>
      </c>
      <c r="M2027" s="115">
        <v>0</v>
      </c>
      <c r="N2027" s="115">
        <v>0</v>
      </c>
      <c r="O2027" s="115">
        <v>0</v>
      </c>
      <c r="P2027" s="115">
        <v>0</v>
      </c>
      <c r="Q2027" s="115">
        <v>0</v>
      </c>
      <c r="R2027" s="115">
        <v>0</v>
      </c>
      <c r="S2027" s="115">
        <v>0</v>
      </c>
      <c r="T2027" s="115">
        <v>0</v>
      </c>
      <c r="U2027" s="115">
        <v>0</v>
      </c>
      <c r="V2027" s="115">
        <v>0</v>
      </c>
      <c r="W2027" s="115">
        <v>0</v>
      </c>
      <c r="X2027" s="115">
        <v>0</v>
      </c>
      <c r="Y2027" s="115">
        <v>0</v>
      </c>
      <c r="Z2027" s="115">
        <v>0</v>
      </c>
      <c r="AA2027" s="115">
        <v>0</v>
      </c>
      <c r="AB2027" s="115">
        <v>0</v>
      </c>
      <c r="AC2027" s="115">
        <v>0</v>
      </c>
      <c r="AD2027" s="115">
        <v>0</v>
      </c>
      <c r="AE2027" s="115">
        <v>0</v>
      </c>
      <c r="AF2027" s="115">
        <v>0</v>
      </c>
      <c r="AG2027" s="115">
        <v>0</v>
      </c>
    </row>
    <row r="2028" spans="1:33">
      <c r="A2028" s="115" t="s">
        <v>3747</v>
      </c>
      <c r="B2028" s="115" t="s">
        <v>19</v>
      </c>
      <c r="C2028" s="115">
        <v>0</v>
      </c>
      <c r="D2028" s="115">
        <v>0</v>
      </c>
      <c r="E2028" s="115">
        <v>0</v>
      </c>
      <c r="F2028" s="115">
        <v>0</v>
      </c>
      <c r="G2028" s="115">
        <v>0</v>
      </c>
      <c r="H2028" s="115">
        <v>0</v>
      </c>
      <c r="I2028" s="115">
        <v>0</v>
      </c>
      <c r="J2028" s="115">
        <v>0</v>
      </c>
      <c r="K2028" s="115">
        <v>0</v>
      </c>
      <c r="L2028" s="115">
        <v>0</v>
      </c>
      <c r="M2028" s="115">
        <v>0</v>
      </c>
      <c r="N2028" s="115">
        <v>0</v>
      </c>
      <c r="O2028" s="115">
        <v>0</v>
      </c>
      <c r="P2028" s="115">
        <v>0</v>
      </c>
      <c r="Q2028" s="115">
        <v>0</v>
      </c>
      <c r="R2028" s="115">
        <v>0</v>
      </c>
      <c r="S2028" s="115">
        <v>0</v>
      </c>
      <c r="T2028" s="115">
        <v>0</v>
      </c>
      <c r="U2028" s="115">
        <v>0</v>
      </c>
      <c r="V2028" s="115">
        <v>0</v>
      </c>
      <c r="W2028" s="115">
        <v>0</v>
      </c>
      <c r="X2028" s="115">
        <v>0</v>
      </c>
      <c r="Y2028" s="115">
        <v>0</v>
      </c>
      <c r="Z2028" s="115">
        <v>0</v>
      </c>
      <c r="AA2028" s="115">
        <v>0</v>
      </c>
      <c r="AB2028" s="115">
        <v>0</v>
      </c>
      <c r="AC2028" s="115">
        <v>0</v>
      </c>
      <c r="AD2028" s="115">
        <v>0</v>
      </c>
      <c r="AE2028" s="115">
        <v>0</v>
      </c>
      <c r="AF2028" s="115">
        <v>0</v>
      </c>
      <c r="AG2028" s="115">
        <v>0</v>
      </c>
    </row>
    <row r="2029" spans="1:33">
      <c r="A2029" s="115" t="s">
        <v>3748</v>
      </c>
      <c r="B2029" s="115" t="s">
        <v>19</v>
      </c>
      <c r="C2029" s="115">
        <v>0</v>
      </c>
      <c r="D2029" s="115">
        <v>0</v>
      </c>
      <c r="E2029" s="115">
        <v>0</v>
      </c>
      <c r="F2029" s="115">
        <v>0</v>
      </c>
      <c r="G2029" s="115">
        <v>0</v>
      </c>
      <c r="H2029" s="115">
        <v>0</v>
      </c>
      <c r="I2029" s="115">
        <v>0</v>
      </c>
      <c r="J2029" s="115">
        <v>0</v>
      </c>
      <c r="K2029" s="115">
        <v>0</v>
      </c>
      <c r="L2029" s="115">
        <v>0</v>
      </c>
      <c r="M2029" s="115">
        <v>0</v>
      </c>
      <c r="N2029" s="115">
        <v>0</v>
      </c>
      <c r="O2029" s="115">
        <v>0</v>
      </c>
      <c r="P2029" s="115">
        <v>0</v>
      </c>
      <c r="Q2029" s="115">
        <v>0</v>
      </c>
      <c r="R2029" s="115">
        <v>0</v>
      </c>
      <c r="S2029" s="115">
        <v>0</v>
      </c>
      <c r="T2029" s="115">
        <v>0</v>
      </c>
      <c r="U2029" s="115">
        <v>0</v>
      </c>
      <c r="V2029" s="115">
        <v>0</v>
      </c>
      <c r="W2029" s="115">
        <v>0</v>
      </c>
      <c r="X2029" s="115">
        <v>0</v>
      </c>
      <c r="Y2029" s="115">
        <v>0</v>
      </c>
      <c r="Z2029" s="115">
        <v>0</v>
      </c>
      <c r="AA2029" s="115">
        <v>0</v>
      </c>
      <c r="AB2029" s="115">
        <v>0</v>
      </c>
      <c r="AC2029" s="115">
        <v>0</v>
      </c>
      <c r="AD2029" s="115">
        <v>0</v>
      </c>
      <c r="AE2029" s="115">
        <v>0</v>
      </c>
      <c r="AF2029" s="115">
        <v>0</v>
      </c>
      <c r="AG2029" s="115">
        <v>0</v>
      </c>
    </row>
    <row r="2030" spans="1:33">
      <c r="A2030" s="115" t="s">
        <v>3749</v>
      </c>
      <c r="B2030" s="115" t="s">
        <v>19</v>
      </c>
      <c r="C2030" s="115">
        <v>0</v>
      </c>
      <c r="D2030" s="115">
        <v>0</v>
      </c>
      <c r="E2030" s="115">
        <v>0</v>
      </c>
      <c r="F2030" s="115">
        <v>0</v>
      </c>
      <c r="G2030" s="115">
        <v>0</v>
      </c>
      <c r="H2030" s="115">
        <v>0</v>
      </c>
      <c r="I2030" s="115">
        <v>0</v>
      </c>
      <c r="J2030" s="115">
        <v>0</v>
      </c>
      <c r="K2030" s="115">
        <v>0</v>
      </c>
      <c r="L2030" s="115">
        <v>0</v>
      </c>
      <c r="M2030" s="115">
        <v>0</v>
      </c>
      <c r="N2030" s="115">
        <v>0</v>
      </c>
      <c r="O2030" s="115">
        <v>0</v>
      </c>
      <c r="P2030" s="115">
        <v>0</v>
      </c>
      <c r="Q2030" s="115">
        <v>0</v>
      </c>
      <c r="R2030" s="115">
        <v>0</v>
      </c>
      <c r="S2030" s="115">
        <v>0</v>
      </c>
      <c r="T2030" s="115">
        <v>0</v>
      </c>
      <c r="U2030" s="115">
        <v>0</v>
      </c>
      <c r="V2030" s="115">
        <v>0</v>
      </c>
      <c r="W2030" s="115">
        <v>0</v>
      </c>
      <c r="X2030" s="115">
        <v>0</v>
      </c>
      <c r="Y2030" s="115">
        <v>0</v>
      </c>
      <c r="Z2030" s="115">
        <v>0</v>
      </c>
      <c r="AA2030" s="115">
        <v>0</v>
      </c>
      <c r="AB2030" s="115">
        <v>0</v>
      </c>
      <c r="AC2030" s="115">
        <v>0</v>
      </c>
      <c r="AD2030" s="115">
        <v>0</v>
      </c>
      <c r="AE2030" s="115">
        <v>0</v>
      </c>
      <c r="AF2030" s="115">
        <v>0</v>
      </c>
      <c r="AG2030" s="115">
        <v>0</v>
      </c>
    </row>
    <row r="2031" spans="1:33">
      <c r="A2031" s="115" t="s">
        <v>3750</v>
      </c>
      <c r="B2031" s="115" t="s">
        <v>19</v>
      </c>
      <c r="C2031" s="115">
        <v>0</v>
      </c>
      <c r="D2031" s="115">
        <v>0</v>
      </c>
      <c r="E2031" s="115">
        <v>0</v>
      </c>
      <c r="F2031" s="115">
        <v>0</v>
      </c>
      <c r="G2031" s="115">
        <v>0</v>
      </c>
      <c r="H2031" s="115">
        <v>0</v>
      </c>
      <c r="I2031" s="115">
        <v>0</v>
      </c>
      <c r="J2031" s="115">
        <v>0</v>
      </c>
      <c r="K2031" s="115">
        <v>0</v>
      </c>
      <c r="L2031" s="115">
        <v>0</v>
      </c>
      <c r="M2031" s="115">
        <v>0</v>
      </c>
      <c r="N2031" s="115">
        <v>0</v>
      </c>
      <c r="O2031" s="115">
        <v>0</v>
      </c>
      <c r="P2031" s="115">
        <v>0</v>
      </c>
      <c r="Q2031" s="115">
        <v>0</v>
      </c>
      <c r="R2031" s="115">
        <v>0</v>
      </c>
      <c r="S2031" s="115">
        <v>0</v>
      </c>
      <c r="T2031" s="115">
        <v>0</v>
      </c>
      <c r="U2031" s="115">
        <v>0</v>
      </c>
      <c r="V2031" s="115">
        <v>0</v>
      </c>
      <c r="W2031" s="115">
        <v>0</v>
      </c>
      <c r="X2031" s="115">
        <v>0</v>
      </c>
      <c r="Y2031" s="115">
        <v>0</v>
      </c>
      <c r="Z2031" s="115">
        <v>0</v>
      </c>
      <c r="AA2031" s="115">
        <v>0</v>
      </c>
      <c r="AB2031" s="115">
        <v>0</v>
      </c>
      <c r="AC2031" s="115">
        <v>0</v>
      </c>
      <c r="AD2031" s="115">
        <v>0</v>
      </c>
      <c r="AE2031" s="115">
        <v>0</v>
      </c>
      <c r="AF2031" s="115">
        <v>0</v>
      </c>
      <c r="AG2031" s="115">
        <v>0</v>
      </c>
    </row>
    <row r="2032" spans="1:33">
      <c r="A2032" s="115" t="s">
        <v>3751</v>
      </c>
      <c r="B2032" s="115" t="s">
        <v>19</v>
      </c>
      <c r="C2032" s="115">
        <v>0</v>
      </c>
      <c r="D2032" s="115">
        <v>0</v>
      </c>
      <c r="E2032" s="115">
        <v>0</v>
      </c>
      <c r="F2032" s="115">
        <v>0</v>
      </c>
      <c r="G2032" s="115">
        <v>0</v>
      </c>
      <c r="H2032" s="115">
        <v>0</v>
      </c>
      <c r="I2032" s="115">
        <v>0</v>
      </c>
      <c r="J2032" s="115">
        <v>0</v>
      </c>
      <c r="K2032" s="115">
        <v>0</v>
      </c>
      <c r="L2032" s="115">
        <v>0</v>
      </c>
      <c r="M2032" s="115">
        <v>0</v>
      </c>
      <c r="N2032" s="115">
        <v>0</v>
      </c>
      <c r="O2032" s="115">
        <v>0</v>
      </c>
      <c r="P2032" s="115">
        <v>0</v>
      </c>
      <c r="Q2032" s="115">
        <v>0</v>
      </c>
      <c r="R2032" s="115">
        <v>0</v>
      </c>
      <c r="S2032" s="115">
        <v>0</v>
      </c>
      <c r="T2032" s="115">
        <v>0</v>
      </c>
      <c r="U2032" s="115">
        <v>0</v>
      </c>
      <c r="V2032" s="115">
        <v>0</v>
      </c>
      <c r="W2032" s="115">
        <v>0</v>
      </c>
      <c r="X2032" s="115">
        <v>0</v>
      </c>
      <c r="Y2032" s="115">
        <v>0</v>
      </c>
      <c r="Z2032" s="115">
        <v>0</v>
      </c>
      <c r="AA2032" s="115">
        <v>0</v>
      </c>
      <c r="AB2032" s="115">
        <v>0</v>
      </c>
      <c r="AC2032" s="115">
        <v>0</v>
      </c>
      <c r="AD2032" s="115">
        <v>0</v>
      </c>
      <c r="AE2032" s="115">
        <v>0</v>
      </c>
      <c r="AF2032" s="115">
        <v>0</v>
      </c>
      <c r="AG2032" s="115">
        <v>0</v>
      </c>
    </row>
    <row r="2033" spans="1:33">
      <c r="A2033" s="115" t="s">
        <v>3752</v>
      </c>
      <c r="B2033" s="115" t="s">
        <v>19</v>
      </c>
      <c r="C2033" s="115">
        <v>0</v>
      </c>
      <c r="D2033" s="115">
        <v>0</v>
      </c>
      <c r="E2033" s="115">
        <v>0</v>
      </c>
      <c r="F2033" s="115">
        <v>0</v>
      </c>
      <c r="G2033" s="115">
        <v>0</v>
      </c>
      <c r="H2033" s="115">
        <v>0</v>
      </c>
      <c r="I2033" s="115">
        <v>0</v>
      </c>
      <c r="J2033" s="115">
        <v>0</v>
      </c>
      <c r="K2033" s="115">
        <v>0</v>
      </c>
      <c r="L2033" s="115">
        <v>0</v>
      </c>
      <c r="M2033" s="115">
        <v>0</v>
      </c>
      <c r="N2033" s="115">
        <v>0</v>
      </c>
      <c r="O2033" s="115">
        <v>0</v>
      </c>
      <c r="P2033" s="115">
        <v>0</v>
      </c>
      <c r="Q2033" s="115">
        <v>0</v>
      </c>
      <c r="R2033" s="115">
        <v>0</v>
      </c>
      <c r="S2033" s="115">
        <v>0</v>
      </c>
      <c r="T2033" s="115">
        <v>0</v>
      </c>
      <c r="U2033" s="115">
        <v>0</v>
      </c>
      <c r="V2033" s="115">
        <v>0</v>
      </c>
      <c r="W2033" s="115">
        <v>0</v>
      </c>
      <c r="X2033" s="115">
        <v>0</v>
      </c>
      <c r="Y2033" s="115">
        <v>0</v>
      </c>
      <c r="Z2033" s="115">
        <v>0</v>
      </c>
      <c r="AA2033" s="115">
        <v>0</v>
      </c>
      <c r="AB2033" s="115">
        <v>0</v>
      </c>
      <c r="AC2033" s="115">
        <v>0</v>
      </c>
      <c r="AD2033" s="115">
        <v>0</v>
      </c>
      <c r="AE2033" s="115">
        <v>0</v>
      </c>
      <c r="AF2033" s="115">
        <v>0</v>
      </c>
      <c r="AG2033" s="115">
        <v>0</v>
      </c>
    </row>
    <row r="2034" spans="1:33">
      <c r="A2034" s="115" t="s">
        <v>3753</v>
      </c>
      <c r="B2034" s="115" t="s">
        <v>19</v>
      </c>
      <c r="C2034" s="115">
        <v>0</v>
      </c>
      <c r="D2034" s="115">
        <v>0</v>
      </c>
      <c r="E2034" s="115">
        <v>0</v>
      </c>
      <c r="F2034" s="115">
        <v>0</v>
      </c>
      <c r="G2034" s="115">
        <v>0</v>
      </c>
      <c r="H2034" s="115">
        <v>0</v>
      </c>
      <c r="I2034" s="115">
        <v>0</v>
      </c>
      <c r="J2034" s="115">
        <v>0</v>
      </c>
      <c r="K2034" s="115">
        <v>0</v>
      </c>
      <c r="L2034" s="115">
        <v>0</v>
      </c>
      <c r="M2034" s="115">
        <v>0</v>
      </c>
      <c r="N2034" s="115">
        <v>0</v>
      </c>
      <c r="O2034" s="115">
        <v>0</v>
      </c>
      <c r="P2034" s="115">
        <v>0</v>
      </c>
      <c r="Q2034" s="115">
        <v>0</v>
      </c>
      <c r="R2034" s="115">
        <v>0</v>
      </c>
      <c r="S2034" s="115">
        <v>0</v>
      </c>
      <c r="T2034" s="115">
        <v>0</v>
      </c>
      <c r="U2034" s="115">
        <v>0</v>
      </c>
      <c r="V2034" s="115">
        <v>0</v>
      </c>
      <c r="W2034" s="115">
        <v>0</v>
      </c>
      <c r="X2034" s="115">
        <v>0</v>
      </c>
      <c r="Y2034" s="115">
        <v>0</v>
      </c>
      <c r="Z2034" s="115">
        <v>0</v>
      </c>
      <c r="AA2034" s="115">
        <v>0</v>
      </c>
      <c r="AB2034" s="115">
        <v>0</v>
      </c>
      <c r="AC2034" s="115">
        <v>0</v>
      </c>
      <c r="AD2034" s="115">
        <v>0</v>
      </c>
      <c r="AE2034" s="115">
        <v>0</v>
      </c>
      <c r="AF2034" s="115">
        <v>0</v>
      </c>
      <c r="AG2034" s="115">
        <v>0</v>
      </c>
    </row>
    <row r="2035" spans="1:33">
      <c r="A2035" s="115" t="s">
        <v>3754</v>
      </c>
      <c r="B2035" s="115" t="s">
        <v>19</v>
      </c>
      <c r="C2035" s="115">
        <v>0</v>
      </c>
      <c r="D2035" s="115">
        <v>0</v>
      </c>
      <c r="E2035" s="115">
        <v>0</v>
      </c>
      <c r="F2035" s="115">
        <v>0</v>
      </c>
      <c r="G2035" s="115">
        <v>0</v>
      </c>
      <c r="H2035" s="115">
        <v>0</v>
      </c>
      <c r="I2035" s="115">
        <v>0</v>
      </c>
      <c r="J2035" s="115">
        <v>0</v>
      </c>
      <c r="K2035" s="115">
        <v>0</v>
      </c>
      <c r="L2035" s="115">
        <v>0</v>
      </c>
      <c r="M2035" s="115">
        <v>0</v>
      </c>
      <c r="N2035" s="115">
        <v>0</v>
      </c>
      <c r="O2035" s="115">
        <v>0</v>
      </c>
      <c r="P2035" s="115">
        <v>0</v>
      </c>
      <c r="Q2035" s="115">
        <v>0</v>
      </c>
      <c r="R2035" s="115">
        <v>0</v>
      </c>
      <c r="S2035" s="115">
        <v>0</v>
      </c>
      <c r="T2035" s="115">
        <v>0</v>
      </c>
      <c r="U2035" s="115">
        <v>0</v>
      </c>
      <c r="V2035" s="115">
        <v>0</v>
      </c>
      <c r="W2035" s="115">
        <v>0</v>
      </c>
      <c r="X2035" s="115">
        <v>0</v>
      </c>
      <c r="Y2035" s="115">
        <v>0</v>
      </c>
      <c r="Z2035" s="115">
        <v>0</v>
      </c>
      <c r="AA2035" s="115">
        <v>0</v>
      </c>
      <c r="AB2035" s="115">
        <v>0</v>
      </c>
      <c r="AC2035" s="115">
        <v>0</v>
      </c>
      <c r="AD2035" s="115">
        <v>0</v>
      </c>
      <c r="AE2035" s="115">
        <v>0</v>
      </c>
      <c r="AF2035" s="115">
        <v>0</v>
      </c>
      <c r="AG2035" s="115">
        <v>0</v>
      </c>
    </row>
    <row r="2036" spans="1:33">
      <c r="A2036" s="115" t="s">
        <v>3755</v>
      </c>
      <c r="B2036" s="115" t="s">
        <v>19</v>
      </c>
      <c r="C2036" s="115">
        <v>0</v>
      </c>
      <c r="D2036" s="115">
        <v>0</v>
      </c>
      <c r="E2036" s="115">
        <v>0</v>
      </c>
      <c r="F2036" s="115">
        <v>0</v>
      </c>
      <c r="G2036" s="115">
        <v>0</v>
      </c>
      <c r="H2036" s="115">
        <v>0</v>
      </c>
      <c r="I2036" s="115">
        <v>0</v>
      </c>
      <c r="J2036" s="115">
        <v>0</v>
      </c>
      <c r="K2036" s="115">
        <v>0</v>
      </c>
      <c r="L2036" s="115">
        <v>0</v>
      </c>
      <c r="M2036" s="115">
        <v>0</v>
      </c>
      <c r="N2036" s="115">
        <v>0</v>
      </c>
      <c r="O2036" s="115">
        <v>0</v>
      </c>
      <c r="P2036" s="115">
        <v>0</v>
      </c>
      <c r="Q2036" s="115">
        <v>0</v>
      </c>
      <c r="R2036" s="115">
        <v>0</v>
      </c>
      <c r="S2036" s="115">
        <v>0</v>
      </c>
      <c r="T2036" s="115">
        <v>0</v>
      </c>
      <c r="U2036" s="115">
        <v>0</v>
      </c>
      <c r="V2036" s="115">
        <v>0</v>
      </c>
      <c r="W2036" s="115">
        <v>0</v>
      </c>
      <c r="X2036" s="115">
        <v>0</v>
      </c>
      <c r="Y2036" s="115">
        <v>0</v>
      </c>
      <c r="Z2036" s="115">
        <v>0</v>
      </c>
      <c r="AA2036" s="115">
        <v>0</v>
      </c>
      <c r="AB2036" s="115">
        <v>0</v>
      </c>
      <c r="AC2036" s="115">
        <v>0</v>
      </c>
      <c r="AD2036" s="115">
        <v>0</v>
      </c>
      <c r="AE2036" s="115">
        <v>0</v>
      </c>
      <c r="AF2036" s="115">
        <v>0</v>
      </c>
      <c r="AG2036" s="115">
        <v>0</v>
      </c>
    </row>
    <row r="2037" spans="1:33">
      <c r="A2037" s="115" t="s">
        <v>3756</v>
      </c>
      <c r="B2037" s="115" t="s">
        <v>19</v>
      </c>
      <c r="C2037" s="115">
        <v>0</v>
      </c>
      <c r="D2037" s="115">
        <v>0</v>
      </c>
      <c r="E2037" s="115">
        <v>0</v>
      </c>
      <c r="F2037" s="115">
        <v>0</v>
      </c>
      <c r="G2037" s="115">
        <v>0</v>
      </c>
      <c r="H2037" s="115">
        <v>0</v>
      </c>
      <c r="I2037" s="115">
        <v>0</v>
      </c>
      <c r="J2037" s="115">
        <v>0</v>
      </c>
      <c r="K2037" s="115">
        <v>0</v>
      </c>
      <c r="L2037" s="115">
        <v>0</v>
      </c>
      <c r="M2037" s="115">
        <v>0</v>
      </c>
      <c r="N2037" s="115">
        <v>0</v>
      </c>
      <c r="O2037" s="115">
        <v>0</v>
      </c>
      <c r="P2037" s="115">
        <v>0</v>
      </c>
      <c r="Q2037" s="115">
        <v>0</v>
      </c>
      <c r="R2037" s="115">
        <v>0</v>
      </c>
      <c r="S2037" s="115">
        <v>0</v>
      </c>
      <c r="T2037" s="115">
        <v>0</v>
      </c>
      <c r="U2037" s="115">
        <v>0</v>
      </c>
      <c r="V2037" s="115">
        <v>0</v>
      </c>
      <c r="W2037" s="115">
        <v>0</v>
      </c>
      <c r="X2037" s="115">
        <v>0</v>
      </c>
      <c r="Y2037" s="115">
        <v>0</v>
      </c>
      <c r="Z2037" s="115">
        <v>0</v>
      </c>
      <c r="AA2037" s="115">
        <v>0</v>
      </c>
      <c r="AB2037" s="115">
        <v>0</v>
      </c>
      <c r="AC2037" s="115">
        <v>0</v>
      </c>
      <c r="AD2037" s="115">
        <v>0</v>
      </c>
      <c r="AE2037" s="115">
        <v>0</v>
      </c>
      <c r="AF2037" s="115">
        <v>0</v>
      </c>
      <c r="AG2037" s="115">
        <v>0</v>
      </c>
    </row>
    <row r="2038" spans="1:33">
      <c r="A2038" s="115" t="s">
        <v>3757</v>
      </c>
      <c r="B2038" s="115" t="s">
        <v>19</v>
      </c>
      <c r="C2038" s="115">
        <v>0</v>
      </c>
      <c r="D2038" s="115">
        <v>0</v>
      </c>
      <c r="E2038" s="115">
        <v>0</v>
      </c>
      <c r="F2038" s="115">
        <v>0</v>
      </c>
      <c r="G2038" s="115">
        <v>0</v>
      </c>
      <c r="H2038" s="115">
        <v>0</v>
      </c>
      <c r="I2038" s="115">
        <v>0</v>
      </c>
      <c r="J2038" s="115">
        <v>0</v>
      </c>
      <c r="K2038" s="115">
        <v>0</v>
      </c>
      <c r="L2038" s="115">
        <v>0</v>
      </c>
      <c r="M2038" s="115">
        <v>0</v>
      </c>
      <c r="N2038" s="115">
        <v>0</v>
      </c>
      <c r="O2038" s="115">
        <v>0</v>
      </c>
      <c r="P2038" s="115">
        <v>0</v>
      </c>
      <c r="Q2038" s="115">
        <v>0</v>
      </c>
      <c r="R2038" s="115">
        <v>0</v>
      </c>
      <c r="S2038" s="115">
        <v>0</v>
      </c>
      <c r="T2038" s="115">
        <v>0</v>
      </c>
      <c r="U2038" s="115">
        <v>0</v>
      </c>
      <c r="V2038" s="115">
        <v>0</v>
      </c>
      <c r="W2038" s="115">
        <v>0</v>
      </c>
      <c r="X2038" s="115">
        <v>0</v>
      </c>
      <c r="Y2038" s="115">
        <v>0</v>
      </c>
      <c r="Z2038" s="115">
        <v>0</v>
      </c>
      <c r="AA2038" s="115">
        <v>0</v>
      </c>
      <c r="AB2038" s="115">
        <v>0</v>
      </c>
      <c r="AC2038" s="115">
        <v>0</v>
      </c>
      <c r="AD2038" s="115">
        <v>0</v>
      </c>
      <c r="AE2038" s="115">
        <v>0</v>
      </c>
      <c r="AF2038" s="115">
        <v>0</v>
      </c>
      <c r="AG2038" s="115">
        <v>0</v>
      </c>
    </row>
    <row r="2039" spans="1:33">
      <c r="A2039" s="115" t="s">
        <v>3758</v>
      </c>
      <c r="B2039" s="115" t="s">
        <v>19</v>
      </c>
      <c r="C2039" s="115">
        <v>0</v>
      </c>
      <c r="D2039" s="115">
        <v>0</v>
      </c>
      <c r="E2039" s="115">
        <v>0</v>
      </c>
      <c r="F2039" s="115">
        <v>0</v>
      </c>
      <c r="G2039" s="115">
        <v>0</v>
      </c>
      <c r="H2039" s="115">
        <v>0</v>
      </c>
      <c r="I2039" s="115">
        <v>0</v>
      </c>
      <c r="J2039" s="115">
        <v>0</v>
      </c>
      <c r="K2039" s="115">
        <v>0</v>
      </c>
      <c r="L2039" s="115">
        <v>0</v>
      </c>
      <c r="M2039" s="115">
        <v>0</v>
      </c>
      <c r="N2039" s="115">
        <v>0</v>
      </c>
      <c r="O2039" s="115">
        <v>0</v>
      </c>
      <c r="P2039" s="115">
        <v>0</v>
      </c>
      <c r="Q2039" s="115">
        <v>0</v>
      </c>
      <c r="R2039" s="115">
        <v>0</v>
      </c>
      <c r="S2039" s="115">
        <v>0</v>
      </c>
      <c r="T2039" s="115">
        <v>0</v>
      </c>
      <c r="U2039" s="115">
        <v>0</v>
      </c>
      <c r="V2039" s="115">
        <v>0</v>
      </c>
      <c r="W2039" s="115">
        <v>0</v>
      </c>
      <c r="X2039" s="115">
        <v>0</v>
      </c>
      <c r="Y2039" s="115">
        <v>0</v>
      </c>
      <c r="Z2039" s="115">
        <v>0</v>
      </c>
      <c r="AA2039" s="115">
        <v>0</v>
      </c>
      <c r="AB2039" s="115">
        <v>0</v>
      </c>
      <c r="AC2039" s="115">
        <v>0</v>
      </c>
      <c r="AD2039" s="115">
        <v>0</v>
      </c>
      <c r="AE2039" s="115">
        <v>0</v>
      </c>
      <c r="AF2039" s="115">
        <v>0</v>
      </c>
      <c r="AG2039" s="115">
        <v>0</v>
      </c>
    </row>
    <row r="2040" spans="1:33">
      <c r="A2040" s="115" t="s">
        <v>3759</v>
      </c>
      <c r="B2040" s="115" t="s">
        <v>19</v>
      </c>
      <c r="C2040" s="115">
        <v>0</v>
      </c>
      <c r="D2040" s="115">
        <v>0</v>
      </c>
      <c r="E2040" s="115">
        <v>0</v>
      </c>
      <c r="F2040" s="115">
        <v>0</v>
      </c>
      <c r="G2040" s="115">
        <v>0</v>
      </c>
      <c r="H2040" s="115">
        <v>0</v>
      </c>
      <c r="I2040" s="115">
        <v>0</v>
      </c>
      <c r="J2040" s="115">
        <v>0</v>
      </c>
      <c r="K2040" s="115">
        <v>0</v>
      </c>
      <c r="L2040" s="115">
        <v>0</v>
      </c>
      <c r="M2040" s="115">
        <v>0</v>
      </c>
      <c r="N2040" s="115">
        <v>0</v>
      </c>
      <c r="O2040" s="115">
        <v>0</v>
      </c>
      <c r="P2040" s="115">
        <v>0</v>
      </c>
      <c r="Q2040" s="115">
        <v>0</v>
      </c>
      <c r="R2040" s="115">
        <v>0</v>
      </c>
      <c r="S2040" s="115">
        <v>0</v>
      </c>
      <c r="T2040" s="115">
        <v>0</v>
      </c>
      <c r="U2040" s="115">
        <v>0</v>
      </c>
      <c r="V2040" s="115">
        <v>0</v>
      </c>
      <c r="W2040" s="115">
        <v>0</v>
      </c>
      <c r="X2040" s="115">
        <v>0</v>
      </c>
      <c r="Y2040" s="115">
        <v>0</v>
      </c>
      <c r="Z2040" s="115">
        <v>0</v>
      </c>
      <c r="AA2040" s="115">
        <v>0</v>
      </c>
      <c r="AB2040" s="115">
        <v>0</v>
      </c>
      <c r="AC2040" s="115">
        <v>0</v>
      </c>
      <c r="AD2040" s="115">
        <v>0</v>
      </c>
      <c r="AE2040" s="115">
        <v>0</v>
      </c>
      <c r="AF2040" s="115">
        <v>0</v>
      </c>
      <c r="AG2040" s="115">
        <v>0</v>
      </c>
    </row>
    <row r="2041" spans="1:33">
      <c r="A2041" s="115" t="s">
        <v>3760</v>
      </c>
      <c r="B2041" s="115" t="s">
        <v>19</v>
      </c>
      <c r="C2041" s="115">
        <v>0</v>
      </c>
      <c r="D2041" s="115">
        <v>0</v>
      </c>
      <c r="E2041" s="115">
        <v>0</v>
      </c>
      <c r="F2041" s="115">
        <v>0</v>
      </c>
      <c r="G2041" s="115">
        <v>0</v>
      </c>
      <c r="H2041" s="115">
        <v>0</v>
      </c>
      <c r="I2041" s="115">
        <v>0</v>
      </c>
      <c r="J2041" s="115">
        <v>0</v>
      </c>
      <c r="K2041" s="115">
        <v>0</v>
      </c>
      <c r="L2041" s="115">
        <v>0</v>
      </c>
      <c r="M2041" s="115">
        <v>0</v>
      </c>
      <c r="N2041" s="115">
        <v>0</v>
      </c>
      <c r="O2041" s="115">
        <v>0</v>
      </c>
      <c r="P2041" s="115">
        <v>0</v>
      </c>
      <c r="Q2041" s="115">
        <v>0</v>
      </c>
      <c r="R2041" s="115">
        <v>0</v>
      </c>
      <c r="S2041" s="115">
        <v>0</v>
      </c>
      <c r="T2041" s="115">
        <v>0</v>
      </c>
      <c r="U2041" s="115">
        <v>0</v>
      </c>
      <c r="V2041" s="115">
        <v>0</v>
      </c>
      <c r="W2041" s="115">
        <v>0</v>
      </c>
      <c r="X2041" s="115">
        <v>0</v>
      </c>
      <c r="Y2041" s="115">
        <v>0</v>
      </c>
      <c r="Z2041" s="115">
        <v>0</v>
      </c>
      <c r="AA2041" s="115">
        <v>0</v>
      </c>
      <c r="AB2041" s="115">
        <v>0</v>
      </c>
      <c r="AC2041" s="115">
        <v>0</v>
      </c>
      <c r="AD2041" s="115">
        <v>0</v>
      </c>
      <c r="AE2041" s="115">
        <v>0</v>
      </c>
      <c r="AF2041" s="115">
        <v>0</v>
      </c>
      <c r="AG2041" s="115">
        <v>0</v>
      </c>
    </row>
    <row r="2042" spans="1:33">
      <c r="A2042" s="115" t="s">
        <v>3761</v>
      </c>
      <c r="B2042" s="115" t="s">
        <v>19</v>
      </c>
      <c r="C2042" s="115">
        <v>0</v>
      </c>
      <c r="D2042" s="115">
        <v>0</v>
      </c>
      <c r="E2042" s="115">
        <v>0</v>
      </c>
      <c r="F2042" s="115">
        <v>0</v>
      </c>
      <c r="G2042" s="115">
        <v>0</v>
      </c>
      <c r="H2042" s="115">
        <v>0</v>
      </c>
      <c r="I2042" s="115">
        <v>0</v>
      </c>
      <c r="J2042" s="115">
        <v>0</v>
      </c>
      <c r="K2042" s="115">
        <v>0</v>
      </c>
      <c r="L2042" s="115">
        <v>0</v>
      </c>
      <c r="M2042" s="115">
        <v>0</v>
      </c>
      <c r="N2042" s="115">
        <v>0</v>
      </c>
      <c r="O2042" s="115">
        <v>0</v>
      </c>
      <c r="P2042" s="115">
        <v>0</v>
      </c>
      <c r="Q2042" s="115">
        <v>0</v>
      </c>
      <c r="R2042" s="115">
        <v>0</v>
      </c>
      <c r="S2042" s="115">
        <v>0</v>
      </c>
      <c r="T2042" s="115">
        <v>0</v>
      </c>
      <c r="U2042" s="115">
        <v>0</v>
      </c>
      <c r="V2042" s="115">
        <v>0</v>
      </c>
      <c r="W2042" s="115">
        <v>0</v>
      </c>
      <c r="X2042" s="115">
        <v>0</v>
      </c>
      <c r="Y2042" s="115">
        <v>0</v>
      </c>
      <c r="Z2042" s="115">
        <v>0</v>
      </c>
      <c r="AA2042" s="115">
        <v>0</v>
      </c>
      <c r="AB2042" s="115">
        <v>0</v>
      </c>
      <c r="AC2042" s="115">
        <v>0</v>
      </c>
      <c r="AD2042" s="115">
        <v>0</v>
      </c>
      <c r="AE2042" s="115">
        <v>0</v>
      </c>
      <c r="AF2042" s="115">
        <v>0</v>
      </c>
      <c r="AG2042" s="115">
        <v>0</v>
      </c>
    </row>
    <row r="2043" spans="1:33">
      <c r="A2043" s="115" t="s">
        <v>3762</v>
      </c>
      <c r="B2043" s="115" t="s">
        <v>19</v>
      </c>
      <c r="C2043" s="115">
        <v>0</v>
      </c>
      <c r="D2043" s="115">
        <v>0</v>
      </c>
      <c r="E2043" s="115">
        <v>0</v>
      </c>
      <c r="F2043" s="115">
        <v>0</v>
      </c>
      <c r="G2043" s="115">
        <v>0</v>
      </c>
      <c r="H2043" s="115">
        <v>0</v>
      </c>
      <c r="I2043" s="115">
        <v>0</v>
      </c>
      <c r="J2043" s="115">
        <v>0</v>
      </c>
      <c r="K2043" s="115">
        <v>0</v>
      </c>
      <c r="L2043" s="115">
        <v>0</v>
      </c>
      <c r="M2043" s="115">
        <v>0</v>
      </c>
      <c r="N2043" s="115">
        <v>0</v>
      </c>
      <c r="O2043" s="115">
        <v>0</v>
      </c>
      <c r="P2043" s="115">
        <v>0</v>
      </c>
      <c r="Q2043" s="115">
        <v>0</v>
      </c>
      <c r="R2043" s="115">
        <v>0</v>
      </c>
      <c r="S2043" s="115">
        <v>0</v>
      </c>
      <c r="T2043" s="115">
        <v>0</v>
      </c>
      <c r="U2043" s="115">
        <v>0</v>
      </c>
      <c r="V2043" s="115">
        <v>0</v>
      </c>
      <c r="W2043" s="115">
        <v>0</v>
      </c>
      <c r="X2043" s="115">
        <v>0</v>
      </c>
      <c r="Y2043" s="115">
        <v>0</v>
      </c>
      <c r="Z2043" s="115">
        <v>0</v>
      </c>
      <c r="AA2043" s="115">
        <v>0</v>
      </c>
      <c r="AB2043" s="115">
        <v>0</v>
      </c>
      <c r="AC2043" s="115">
        <v>0</v>
      </c>
      <c r="AD2043" s="115">
        <v>0</v>
      </c>
      <c r="AE2043" s="115">
        <v>0</v>
      </c>
      <c r="AF2043" s="115">
        <v>0</v>
      </c>
      <c r="AG2043" s="115">
        <v>0</v>
      </c>
    </row>
    <row r="2044" spans="1:33">
      <c r="A2044" s="115" t="s">
        <v>3763</v>
      </c>
      <c r="B2044" s="115" t="s">
        <v>19</v>
      </c>
      <c r="C2044" s="115">
        <v>0</v>
      </c>
      <c r="D2044" s="115">
        <v>0</v>
      </c>
      <c r="E2044" s="115">
        <v>0</v>
      </c>
      <c r="F2044" s="115">
        <v>0</v>
      </c>
      <c r="G2044" s="115">
        <v>0</v>
      </c>
      <c r="H2044" s="115">
        <v>0</v>
      </c>
      <c r="I2044" s="115">
        <v>0</v>
      </c>
      <c r="J2044" s="115">
        <v>0</v>
      </c>
      <c r="K2044" s="115">
        <v>0</v>
      </c>
      <c r="L2044" s="115">
        <v>0</v>
      </c>
      <c r="M2044" s="115">
        <v>0</v>
      </c>
      <c r="N2044" s="115">
        <v>0</v>
      </c>
      <c r="O2044" s="115">
        <v>0</v>
      </c>
      <c r="P2044" s="115">
        <v>0</v>
      </c>
      <c r="Q2044" s="115">
        <v>0</v>
      </c>
      <c r="R2044" s="115">
        <v>0</v>
      </c>
      <c r="S2044" s="115">
        <v>0</v>
      </c>
      <c r="T2044" s="115">
        <v>0</v>
      </c>
      <c r="U2044" s="115">
        <v>0</v>
      </c>
      <c r="V2044" s="115">
        <v>0</v>
      </c>
      <c r="W2044" s="115">
        <v>0</v>
      </c>
      <c r="X2044" s="115">
        <v>0</v>
      </c>
      <c r="Y2044" s="115">
        <v>0</v>
      </c>
      <c r="Z2044" s="115">
        <v>0</v>
      </c>
      <c r="AA2044" s="115">
        <v>0</v>
      </c>
      <c r="AB2044" s="115">
        <v>0</v>
      </c>
      <c r="AC2044" s="115">
        <v>0</v>
      </c>
      <c r="AD2044" s="115">
        <v>0</v>
      </c>
      <c r="AE2044" s="115">
        <v>0</v>
      </c>
      <c r="AF2044" s="115">
        <v>0</v>
      </c>
      <c r="AG2044" s="115">
        <v>0</v>
      </c>
    </row>
    <row r="2045" spans="1:33">
      <c r="A2045" s="115" t="s">
        <v>3764</v>
      </c>
      <c r="B2045" s="115" t="s">
        <v>19</v>
      </c>
      <c r="C2045" s="115">
        <v>0</v>
      </c>
      <c r="D2045" s="115">
        <v>0</v>
      </c>
      <c r="E2045" s="115">
        <v>0</v>
      </c>
      <c r="F2045" s="115">
        <v>0</v>
      </c>
      <c r="G2045" s="115">
        <v>0</v>
      </c>
      <c r="H2045" s="115">
        <v>0</v>
      </c>
      <c r="I2045" s="115">
        <v>0</v>
      </c>
      <c r="J2045" s="115">
        <v>0</v>
      </c>
      <c r="K2045" s="115">
        <v>0</v>
      </c>
      <c r="L2045" s="115">
        <v>0</v>
      </c>
      <c r="M2045" s="115">
        <v>0</v>
      </c>
      <c r="N2045" s="115">
        <v>0</v>
      </c>
      <c r="O2045" s="115">
        <v>0</v>
      </c>
      <c r="P2045" s="115">
        <v>0</v>
      </c>
      <c r="Q2045" s="115">
        <v>0</v>
      </c>
      <c r="R2045" s="115">
        <v>0</v>
      </c>
      <c r="S2045" s="115">
        <v>0</v>
      </c>
      <c r="T2045" s="115">
        <v>0</v>
      </c>
      <c r="U2045" s="115">
        <v>0</v>
      </c>
      <c r="V2045" s="115">
        <v>0</v>
      </c>
      <c r="W2045" s="115">
        <v>0</v>
      </c>
      <c r="X2045" s="115">
        <v>0</v>
      </c>
      <c r="Y2045" s="115">
        <v>0</v>
      </c>
      <c r="Z2045" s="115">
        <v>0</v>
      </c>
      <c r="AA2045" s="115">
        <v>0</v>
      </c>
      <c r="AB2045" s="115">
        <v>0</v>
      </c>
      <c r="AC2045" s="115">
        <v>0</v>
      </c>
      <c r="AD2045" s="115">
        <v>0</v>
      </c>
      <c r="AE2045" s="115">
        <v>0</v>
      </c>
      <c r="AF2045" s="115">
        <v>0</v>
      </c>
      <c r="AG2045" s="115">
        <v>0</v>
      </c>
    </row>
    <row r="2046" spans="1:33">
      <c r="A2046" s="115" t="s">
        <v>3765</v>
      </c>
      <c r="B2046" s="115" t="s">
        <v>19</v>
      </c>
      <c r="C2046" s="115">
        <v>0</v>
      </c>
      <c r="D2046" s="115">
        <v>0</v>
      </c>
      <c r="E2046" s="115">
        <v>0</v>
      </c>
      <c r="F2046" s="115">
        <v>0</v>
      </c>
      <c r="G2046" s="115">
        <v>0</v>
      </c>
      <c r="H2046" s="115">
        <v>0</v>
      </c>
      <c r="I2046" s="115">
        <v>0</v>
      </c>
      <c r="J2046" s="115">
        <v>0</v>
      </c>
      <c r="K2046" s="115">
        <v>0</v>
      </c>
      <c r="L2046" s="115">
        <v>0</v>
      </c>
      <c r="M2046" s="115">
        <v>0</v>
      </c>
      <c r="N2046" s="115">
        <v>0</v>
      </c>
      <c r="O2046" s="115">
        <v>0</v>
      </c>
      <c r="P2046" s="115">
        <v>0</v>
      </c>
      <c r="Q2046" s="115">
        <v>0</v>
      </c>
      <c r="R2046" s="115">
        <v>0</v>
      </c>
      <c r="S2046" s="115">
        <v>0</v>
      </c>
      <c r="T2046" s="115">
        <v>0</v>
      </c>
      <c r="U2046" s="115">
        <v>0</v>
      </c>
      <c r="V2046" s="115">
        <v>0</v>
      </c>
      <c r="W2046" s="115">
        <v>0</v>
      </c>
      <c r="X2046" s="115">
        <v>0</v>
      </c>
      <c r="Y2046" s="115">
        <v>0</v>
      </c>
      <c r="Z2046" s="115">
        <v>0</v>
      </c>
      <c r="AA2046" s="115">
        <v>0</v>
      </c>
      <c r="AB2046" s="115">
        <v>0</v>
      </c>
      <c r="AC2046" s="115">
        <v>0</v>
      </c>
      <c r="AD2046" s="115">
        <v>0</v>
      </c>
      <c r="AE2046" s="115">
        <v>0</v>
      </c>
      <c r="AF2046" s="115">
        <v>0</v>
      </c>
      <c r="AG2046" s="115">
        <v>0</v>
      </c>
    </row>
    <row r="2047" spans="1:33">
      <c r="A2047" s="115" t="s">
        <v>3766</v>
      </c>
      <c r="B2047" s="115" t="s">
        <v>19</v>
      </c>
      <c r="C2047" s="115">
        <v>0</v>
      </c>
      <c r="D2047" s="115">
        <v>0</v>
      </c>
      <c r="E2047" s="115">
        <v>0</v>
      </c>
      <c r="F2047" s="115">
        <v>0</v>
      </c>
      <c r="G2047" s="115">
        <v>0</v>
      </c>
      <c r="H2047" s="115">
        <v>0</v>
      </c>
      <c r="I2047" s="115">
        <v>0</v>
      </c>
      <c r="J2047" s="115">
        <v>0</v>
      </c>
      <c r="K2047" s="115">
        <v>0</v>
      </c>
      <c r="L2047" s="115">
        <v>0</v>
      </c>
      <c r="M2047" s="115">
        <v>0</v>
      </c>
      <c r="N2047" s="115">
        <v>0</v>
      </c>
      <c r="O2047" s="115">
        <v>0</v>
      </c>
      <c r="P2047" s="115">
        <v>0</v>
      </c>
      <c r="Q2047" s="115">
        <v>0</v>
      </c>
      <c r="R2047" s="115">
        <v>0</v>
      </c>
      <c r="S2047" s="115">
        <v>0</v>
      </c>
      <c r="T2047" s="115">
        <v>0</v>
      </c>
      <c r="U2047" s="115">
        <v>0</v>
      </c>
      <c r="V2047" s="115">
        <v>0</v>
      </c>
      <c r="W2047" s="115">
        <v>0</v>
      </c>
      <c r="X2047" s="115">
        <v>0</v>
      </c>
      <c r="Y2047" s="115">
        <v>0</v>
      </c>
      <c r="Z2047" s="115">
        <v>0</v>
      </c>
      <c r="AA2047" s="115">
        <v>0</v>
      </c>
      <c r="AB2047" s="115">
        <v>0</v>
      </c>
      <c r="AC2047" s="115">
        <v>0</v>
      </c>
      <c r="AD2047" s="115">
        <v>0</v>
      </c>
      <c r="AE2047" s="115">
        <v>0</v>
      </c>
      <c r="AF2047" s="115">
        <v>0</v>
      </c>
      <c r="AG2047" s="115">
        <v>0</v>
      </c>
    </row>
    <row r="2048" spans="1:33">
      <c r="A2048" s="115" t="s">
        <v>3767</v>
      </c>
      <c r="B2048" s="115" t="s">
        <v>19</v>
      </c>
      <c r="C2048" s="115">
        <v>0</v>
      </c>
      <c r="D2048" s="115">
        <v>0</v>
      </c>
      <c r="E2048" s="115">
        <v>0</v>
      </c>
      <c r="F2048" s="115">
        <v>0</v>
      </c>
      <c r="G2048" s="115">
        <v>0</v>
      </c>
      <c r="H2048" s="115">
        <v>0</v>
      </c>
      <c r="I2048" s="115">
        <v>0</v>
      </c>
      <c r="J2048" s="115">
        <v>0</v>
      </c>
      <c r="K2048" s="115">
        <v>0</v>
      </c>
      <c r="L2048" s="115">
        <v>0</v>
      </c>
      <c r="M2048" s="115">
        <v>0</v>
      </c>
      <c r="N2048" s="115">
        <v>0</v>
      </c>
      <c r="O2048" s="115">
        <v>0</v>
      </c>
      <c r="P2048" s="115">
        <v>0</v>
      </c>
      <c r="Q2048" s="115">
        <v>0</v>
      </c>
      <c r="R2048" s="115">
        <v>0</v>
      </c>
      <c r="S2048" s="115">
        <v>0</v>
      </c>
      <c r="T2048" s="115">
        <v>0</v>
      </c>
      <c r="U2048" s="115">
        <v>0</v>
      </c>
      <c r="V2048" s="115">
        <v>0</v>
      </c>
      <c r="W2048" s="115">
        <v>0</v>
      </c>
      <c r="X2048" s="115">
        <v>0</v>
      </c>
      <c r="Y2048" s="115">
        <v>0</v>
      </c>
      <c r="Z2048" s="115">
        <v>0</v>
      </c>
      <c r="AA2048" s="115">
        <v>0</v>
      </c>
      <c r="AB2048" s="115">
        <v>0</v>
      </c>
      <c r="AC2048" s="115">
        <v>0</v>
      </c>
      <c r="AD2048" s="115">
        <v>0</v>
      </c>
      <c r="AE2048" s="115">
        <v>0</v>
      </c>
      <c r="AF2048" s="115">
        <v>0</v>
      </c>
      <c r="AG2048" s="115">
        <v>0</v>
      </c>
    </row>
    <row r="2049" spans="1:33">
      <c r="A2049" s="115" t="s">
        <v>3768</v>
      </c>
      <c r="B2049" s="115" t="s">
        <v>19</v>
      </c>
      <c r="C2049" s="115">
        <v>0</v>
      </c>
      <c r="D2049" s="115">
        <v>0</v>
      </c>
      <c r="E2049" s="115">
        <v>0</v>
      </c>
      <c r="F2049" s="115">
        <v>0</v>
      </c>
      <c r="G2049" s="115">
        <v>0</v>
      </c>
      <c r="H2049" s="115">
        <v>0</v>
      </c>
      <c r="I2049" s="115">
        <v>0</v>
      </c>
      <c r="J2049" s="115">
        <v>0</v>
      </c>
      <c r="K2049" s="115">
        <v>0</v>
      </c>
      <c r="L2049" s="115">
        <v>0</v>
      </c>
      <c r="M2049" s="115">
        <v>0</v>
      </c>
      <c r="N2049" s="115">
        <v>0</v>
      </c>
      <c r="O2049" s="115">
        <v>0</v>
      </c>
      <c r="P2049" s="115">
        <v>0</v>
      </c>
      <c r="Q2049" s="115">
        <v>0</v>
      </c>
      <c r="R2049" s="115">
        <v>0</v>
      </c>
      <c r="S2049" s="115">
        <v>0</v>
      </c>
      <c r="T2049" s="115">
        <v>0</v>
      </c>
      <c r="U2049" s="115">
        <v>0</v>
      </c>
      <c r="V2049" s="115">
        <v>0</v>
      </c>
      <c r="W2049" s="115">
        <v>0</v>
      </c>
      <c r="X2049" s="115">
        <v>0</v>
      </c>
      <c r="Y2049" s="115">
        <v>0</v>
      </c>
      <c r="Z2049" s="115">
        <v>0</v>
      </c>
      <c r="AA2049" s="115">
        <v>0</v>
      </c>
      <c r="AB2049" s="115">
        <v>0</v>
      </c>
      <c r="AC2049" s="115">
        <v>0</v>
      </c>
      <c r="AD2049" s="115">
        <v>0</v>
      </c>
      <c r="AE2049" s="115">
        <v>0</v>
      </c>
      <c r="AF2049" s="115">
        <v>0</v>
      </c>
      <c r="AG2049" s="115">
        <v>0</v>
      </c>
    </row>
    <row r="2050" spans="1:33">
      <c r="A2050" s="115" t="s">
        <v>3769</v>
      </c>
      <c r="B2050" s="115" t="s">
        <v>19</v>
      </c>
      <c r="C2050" s="115">
        <v>0</v>
      </c>
      <c r="D2050" s="115">
        <v>0</v>
      </c>
      <c r="E2050" s="115">
        <v>0</v>
      </c>
      <c r="F2050" s="115">
        <v>0</v>
      </c>
      <c r="G2050" s="115">
        <v>0</v>
      </c>
      <c r="H2050" s="115">
        <v>0</v>
      </c>
      <c r="I2050" s="115">
        <v>0</v>
      </c>
      <c r="J2050" s="115">
        <v>0</v>
      </c>
      <c r="K2050" s="115">
        <v>0</v>
      </c>
      <c r="L2050" s="115">
        <v>0</v>
      </c>
      <c r="M2050" s="115">
        <v>0</v>
      </c>
      <c r="N2050" s="115">
        <v>0</v>
      </c>
      <c r="O2050" s="115">
        <v>0</v>
      </c>
      <c r="P2050" s="115">
        <v>0</v>
      </c>
      <c r="Q2050" s="115">
        <v>0</v>
      </c>
      <c r="R2050" s="115">
        <v>0</v>
      </c>
      <c r="S2050" s="115">
        <v>0</v>
      </c>
      <c r="T2050" s="115">
        <v>0</v>
      </c>
      <c r="U2050" s="115">
        <v>0</v>
      </c>
      <c r="V2050" s="115">
        <v>0</v>
      </c>
      <c r="W2050" s="115">
        <v>0</v>
      </c>
      <c r="X2050" s="115">
        <v>0</v>
      </c>
      <c r="Y2050" s="115">
        <v>0</v>
      </c>
      <c r="Z2050" s="115">
        <v>0</v>
      </c>
      <c r="AA2050" s="115">
        <v>0</v>
      </c>
      <c r="AB2050" s="115">
        <v>0</v>
      </c>
      <c r="AC2050" s="115">
        <v>0</v>
      </c>
      <c r="AD2050" s="115">
        <v>0</v>
      </c>
      <c r="AE2050" s="115">
        <v>0</v>
      </c>
      <c r="AF2050" s="115">
        <v>0</v>
      </c>
      <c r="AG2050" s="115">
        <v>0</v>
      </c>
    </row>
    <row r="2051" spans="1:33">
      <c r="A2051" s="115" t="s">
        <v>3770</v>
      </c>
      <c r="B2051" s="115" t="s">
        <v>19</v>
      </c>
      <c r="C2051" s="115">
        <v>0</v>
      </c>
      <c r="D2051" s="115">
        <v>0</v>
      </c>
      <c r="E2051" s="115">
        <v>0</v>
      </c>
      <c r="F2051" s="115">
        <v>0</v>
      </c>
      <c r="G2051" s="115">
        <v>0</v>
      </c>
      <c r="H2051" s="115">
        <v>0</v>
      </c>
      <c r="I2051" s="115">
        <v>0</v>
      </c>
      <c r="J2051" s="115">
        <v>0</v>
      </c>
      <c r="K2051" s="115">
        <v>0</v>
      </c>
      <c r="L2051" s="115">
        <v>0</v>
      </c>
      <c r="M2051" s="115">
        <v>0</v>
      </c>
      <c r="N2051" s="115">
        <v>0</v>
      </c>
      <c r="O2051" s="115">
        <v>0</v>
      </c>
      <c r="P2051" s="115">
        <v>0</v>
      </c>
      <c r="Q2051" s="115">
        <v>0</v>
      </c>
      <c r="R2051" s="115">
        <v>0</v>
      </c>
      <c r="S2051" s="115">
        <v>0</v>
      </c>
      <c r="T2051" s="115">
        <v>0</v>
      </c>
      <c r="U2051" s="115">
        <v>0</v>
      </c>
      <c r="V2051" s="115">
        <v>0</v>
      </c>
      <c r="W2051" s="115">
        <v>0</v>
      </c>
      <c r="X2051" s="115">
        <v>0</v>
      </c>
      <c r="Y2051" s="115">
        <v>0</v>
      </c>
      <c r="Z2051" s="115">
        <v>0</v>
      </c>
      <c r="AA2051" s="115">
        <v>0</v>
      </c>
      <c r="AB2051" s="115">
        <v>0</v>
      </c>
      <c r="AC2051" s="115">
        <v>0</v>
      </c>
      <c r="AD2051" s="115">
        <v>0</v>
      </c>
      <c r="AE2051" s="115">
        <v>0</v>
      </c>
      <c r="AF2051" s="115">
        <v>0</v>
      </c>
      <c r="AG2051" s="115">
        <v>0</v>
      </c>
    </row>
    <row r="2052" spans="1:33">
      <c r="A2052" s="115" t="s">
        <v>3771</v>
      </c>
      <c r="B2052" s="115" t="s">
        <v>19</v>
      </c>
      <c r="C2052" s="115">
        <v>0</v>
      </c>
      <c r="D2052" s="115">
        <v>0</v>
      </c>
      <c r="E2052" s="115">
        <v>0</v>
      </c>
      <c r="F2052" s="115">
        <v>0</v>
      </c>
      <c r="G2052" s="115">
        <v>0</v>
      </c>
      <c r="H2052" s="115">
        <v>0</v>
      </c>
      <c r="I2052" s="115">
        <v>0</v>
      </c>
      <c r="J2052" s="115">
        <v>0</v>
      </c>
      <c r="K2052" s="115">
        <v>0</v>
      </c>
      <c r="L2052" s="115">
        <v>0</v>
      </c>
      <c r="M2052" s="115">
        <v>0</v>
      </c>
      <c r="N2052" s="115">
        <v>0</v>
      </c>
      <c r="O2052" s="115">
        <v>0</v>
      </c>
      <c r="P2052" s="115">
        <v>0</v>
      </c>
      <c r="Q2052" s="115">
        <v>0</v>
      </c>
      <c r="R2052" s="115">
        <v>0</v>
      </c>
      <c r="S2052" s="115">
        <v>0</v>
      </c>
      <c r="T2052" s="115">
        <v>0</v>
      </c>
      <c r="U2052" s="115">
        <v>0</v>
      </c>
      <c r="V2052" s="115">
        <v>0</v>
      </c>
      <c r="W2052" s="115">
        <v>0</v>
      </c>
      <c r="X2052" s="115">
        <v>0</v>
      </c>
      <c r="Y2052" s="115">
        <v>0</v>
      </c>
      <c r="Z2052" s="115">
        <v>0</v>
      </c>
      <c r="AA2052" s="115">
        <v>0</v>
      </c>
      <c r="AB2052" s="115">
        <v>0</v>
      </c>
      <c r="AC2052" s="115">
        <v>0</v>
      </c>
      <c r="AD2052" s="115">
        <v>0</v>
      </c>
      <c r="AE2052" s="115">
        <v>0</v>
      </c>
      <c r="AF2052" s="115">
        <v>0</v>
      </c>
      <c r="AG2052" s="115">
        <v>0</v>
      </c>
    </row>
    <row r="2053" spans="1:33">
      <c r="A2053" s="115" t="s">
        <v>3772</v>
      </c>
      <c r="B2053" s="115" t="s">
        <v>19</v>
      </c>
      <c r="C2053" s="115">
        <v>0</v>
      </c>
      <c r="D2053" s="115">
        <v>0</v>
      </c>
      <c r="E2053" s="115">
        <v>0</v>
      </c>
      <c r="F2053" s="115">
        <v>0</v>
      </c>
      <c r="G2053" s="115">
        <v>0</v>
      </c>
      <c r="H2053" s="115">
        <v>0</v>
      </c>
      <c r="I2053" s="115">
        <v>0</v>
      </c>
      <c r="J2053" s="115">
        <v>0</v>
      </c>
      <c r="K2053" s="115">
        <v>0</v>
      </c>
      <c r="L2053" s="115">
        <v>0</v>
      </c>
      <c r="M2053" s="115">
        <v>0</v>
      </c>
      <c r="N2053" s="115">
        <v>0</v>
      </c>
      <c r="O2053" s="115">
        <v>0</v>
      </c>
      <c r="P2053" s="115">
        <v>0</v>
      </c>
      <c r="Q2053" s="115">
        <v>0</v>
      </c>
      <c r="R2053" s="115">
        <v>0</v>
      </c>
      <c r="S2053" s="115">
        <v>0</v>
      </c>
      <c r="T2053" s="115">
        <v>0</v>
      </c>
      <c r="U2053" s="115">
        <v>0</v>
      </c>
      <c r="V2053" s="115">
        <v>0</v>
      </c>
      <c r="W2053" s="115">
        <v>0</v>
      </c>
      <c r="X2053" s="115">
        <v>0</v>
      </c>
      <c r="Y2053" s="115">
        <v>0</v>
      </c>
      <c r="Z2053" s="115">
        <v>0</v>
      </c>
      <c r="AA2053" s="115">
        <v>0</v>
      </c>
      <c r="AB2053" s="115">
        <v>0</v>
      </c>
      <c r="AC2053" s="115">
        <v>0</v>
      </c>
      <c r="AD2053" s="115">
        <v>0</v>
      </c>
      <c r="AE2053" s="115">
        <v>0</v>
      </c>
      <c r="AF2053" s="115">
        <v>0</v>
      </c>
      <c r="AG2053" s="115">
        <v>0</v>
      </c>
    </row>
    <row r="2054" spans="1:33">
      <c r="A2054" s="115" t="s">
        <v>3773</v>
      </c>
      <c r="B2054" s="115" t="s">
        <v>19</v>
      </c>
      <c r="C2054" s="115">
        <v>0</v>
      </c>
      <c r="D2054" s="115">
        <v>0</v>
      </c>
      <c r="E2054" s="115">
        <v>0</v>
      </c>
      <c r="F2054" s="115">
        <v>0</v>
      </c>
      <c r="G2054" s="115">
        <v>0</v>
      </c>
      <c r="H2054" s="115">
        <v>0</v>
      </c>
      <c r="I2054" s="115">
        <v>0</v>
      </c>
      <c r="J2054" s="115">
        <v>0</v>
      </c>
      <c r="K2054" s="115">
        <v>0</v>
      </c>
      <c r="L2054" s="115">
        <v>0</v>
      </c>
      <c r="M2054" s="115">
        <v>0</v>
      </c>
      <c r="N2054" s="115">
        <v>0</v>
      </c>
      <c r="O2054" s="115">
        <v>0</v>
      </c>
      <c r="P2054" s="115">
        <v>0</v>
      </c>
      <c r="Q2054" s="115">
        <v>0</v>
      </c>
      <c r="R2054" s="115">
        <v>0</v>
      </c>
      <c r="S2054" s="115">
        <v>0</v>
      </c>
      <c r="T2054" s="115">
        <v>0</v>
      </c>
      <c r="U2054" s="115">
        <v>0</v>
      </c>
      <c r="V2054" s="115">
        <v>0</v>
      </c>
      <c r="W2054" s="115">
        <v>0</v>
      </c>
      <c r="X2054" s="115">
        <v>0</v>
      </c>
      <c r="Y2054" s="115">
        <v>0</v>
      </c>
      <c r="Z2054" s="115">
        <v>0</v>
      </c>
      <c r="AA2054" s="115">
        <v>0</v>
      </c>
      <c r="AB2054" s="115">
        <v>0</v>
      </c>
      <c r="AC2054" s="115">
        <v>0</v>
      </c>
      <c r="AD2054" s="115">
        <v>0</v>
      </c>
      <c r="AE2054" s="115">
        <v>0</v>
      </c>
      <c r="AF2054" s="115">
        <v>0</v>
      </c>
      <c r="AG2054" s="115">
        <v>0</v>
      </c>
    </row>
    <row r="2055" spans="1:33">
      <c r="A2055" s="115" t="s">
        <v>3774</v>
      </c>
      <c r="B2055" s="115" t="s">
        <v>19</v>
      </c>
      <c r="C2055" s="115">
        <v>0</v>
      </c>
      <c r="D2055" s="115">
        <v>0</v>
      </c>
      <c r="E2055" s="115">
        <v>0</v>
      </c>
      <c r="F2055" s="115">
        <v>0</v>
      </c>
      <c r="G2055" s="115">
        <v>0</v>
      </c>
      <c r="H2055" s="115">
        <v>0</v>
      </c>
      <c r="I2055" s="115">
        <v>0</v>
      </c>
      <c r="J2055" s="115">
        <v>0</v>
      </c>
      <c r="K2055" s="115">
        <v>0</v>
      </c>
      <c r="L2055" s="115">
        <v>0</v>
      </c>
      <c r="M2055" s="115">
        <v>0</v>
      </c>
      <c r="N2055" s="115">
        <v>0</v>
      </c>
      <c r="O2055" s="115">
        <v>0</v>
      </c>
      <c r="P2055" s="115">
        <v>0</v>
      </c>
      <c r="Q2055" s="115">
        <v>0</v>
      </c>
      <c r="R2055" s="115">
        <v>0</v>
      </c>
      <c r="S2055" s="115">
        <v>0</v>
      </c>
      <c r="T2055" s="115">
        <v>0</v>
      </c>
      <c r="U2055" s="115">
        <v>0</v>
      </c>
      <c r="V2055" s="115">
        <v>0</v>
      </c>
      <c r="W2055" s="115">
        <v>0</v>
      </c>
      <c r="X2055" s="115">
        <v>0</v>
      </c>
      <c r="Y2055" s="115">
        <v>0</v>
      </c>
      <c r="Z2055" s="115">
        <v>0</v>
      </c>
      <c r="AA2055" s="115">
        <v>0</v>
      </c>
      <c r="AB2055" s="115">
        <v>0</v>
      </c>
      <c r="AC2055" s="115">
        <v>0</v>
      </c>
      <c r="AD2055" s="115">
        <v>0</v>
      </c>
      <c r="AE2055" s="115">
        <v>0</v>
      </c>
      <c r="AF2055" s="115">
        <v>0</v>
      </c>
      <c r="AG2055" s="115">
        <v>0</v>
      </c>
    </row>
    <row r="2056" spans="1:33">
      <c r="A2056" s="115" t="s">
        <v>3775</v>
      </c>
      <c r="B2056" s="115" t="s">
        <v>19</v>
      </c>
      <c r="C2056" s="115">
        <v>0</v>
      </c>
      <c r="D2056" s="115">
        <v>0</v>
      </c>
      <c r="E2056" s="115">
        <v>0</v>
      </c>
      <c r="F2056" s="115">
        <v>0</v>
      </c>
      <c r="G2056" s="115">
        <v>0</v>
      </c>
      <c r="H2056" s="115">
        <v>0</v>
      </c>
      <c r="I2056" s="115">
        <v>0</v>
      </c>
      <c r="J2056" s="115">
        <v>0</v>
      </c>
      <c r="K2056" s="115">
        <v>0</v>
      </c>
      <c r="L2056" s="115">
        <v>0</v>
      </c>
      <c r="M2056" s="115">
        <v>0</v>
      </c>
      <c r="N2056" s="115">
        <v>0</v>
      </c>
      <c r="O2056" s="115">
        <v>0</v>
      </c>
      <c r="P2056" s="115">
        <v>0</v>
      </c>
      <c r="Q2056" s="115">
        <v>0</v>
      </c>
      <c r="R2056" s="115">
        <v>0</v>
      </c>
      <c r="S2056" s="115">
        <v>0</v>
      </c>
      <c r="T2056" s="115">
        <v>0</v>
      </c>
      <c r="U2056" s="115">
        <v>0</v>
      </c>
      <c r="V2056" s="115">
        <v>0</v>
      </c>
      <c r="W2056" s="115">
        <v>0</v>
      </c>
      <c r="X2056" s="115">
        <v>0</v>
      </c>
      <c r="Y2056" s="115">
        <v>0</v>
      </c>
      <c r="Z2056" s="115">
        <v>0</v>
      </c>
      <c r="AA2056" s="115">
        <v>0</v>
      </c>
      <c r="AB2056" s="115">
        <v>0</v>
      </c>
      <c r="AC2056" s="115">
        <v>0</v>
      </c>
      <c r="AD2056" s="115">
        <v>0</v>
      </c>
      <c r="AE2056" s="115">
        <v>0</v>
      </c>
      <c r="AF2056" s="115">
        <v>0</v>
      </c>
      <c r="AG2056" s="115">
        <v>0</v>
      </c>
    </row>
    <row r="2057" spans="1:33">
      <c r="A2057" s="115" t="s">
        <v>3776</v>
      </c>
      <c r="B2057" s="115" t="s">
        <v>19</v>
      </c>
      <c r="C2057" s="115">
        <v>0</v>
      </c>
      <c r="D2057" s="115">
        <v>0</v>
      </c>
      <c r="E2057" s="115">
        <v>0</v>
      </c>
      <c r="F2057" s="115">
        <v>0</v>
      </c>
      <c r="G2057" s="115">
        <v>0</v>
      </c>
      <c r="H2057" s="115">
        <v>0</v>
      </c>
      <c r="I2057" s="115">
        <v>0</v>
      </c>
      <c r="J2057" s="115">
        <v>0</v>
      </c>
      <c r="K2057" s="115">
        <v>0</v>
      </c>
      <c r="L2057" s="115">
        <v>0</v>
      </c>
      <c r="M2057" s="115">
        <v>0</v>
      </c>
      <c r="N2057" s="115">
        <v>0</v>
      </c>
      <c r="O2057" s="115">
        <v>0</v>
      </c>
      <c r="P2057" s="115">
        <v>0</v>
      </c>
      <c r="Q2057" s="115">
        <v>0</v>
      </c>
      <c r="R2057" s="115">
        <v>0</v>
      </c>
      <c r="S2057" s="115">
        <v>0</v>
      </c>
      <c r="T2057" s="115">
        <v>0</v>
      </c>
      <c r="U2057" s="115">
        <v>0</v>
      </c>
      <c r="V2057" s="115">
        <v>0</v>
      </c>
      <c r="W2057" s="115">
        <v>0</v>
      </c>
      <c r="X2057" s="115">
        <v>0</v>
      </c>
      <c r="Y2057" s="115">
        <v>0</v>
      </c>
      <c r="Z2057" s="115">
        <v>0</v>
      </c>
      <c r="AA2057" s="115">
        <v>0</v>
      </c>
      <c r="AB2057" s="115">
        <v>0</v>
      </c>
      <c r="AC2057" s="115">
        <v>0</v>
      </c>
      <c r="AD2057" s="115">
        <v>0</v>
      </c>
      <c r="AE2057" s="115">
        <v>0</v>
      </c>
      <c r="AF2057" s="115">
        <v>0</v>
      </c>
      <c r="AG2057" s="115">
        <v>0</v>
      </c>
    </row>
    <row r="2058" spans="1:33">
      <c r="A2058" s="115" t="s">
        <v>3777</v>
      </c>
      <c r="B2058" s="115" t="s">
        <v>19</v>
      </c>
      <c r="C2058" s="115">
        <v>0</v>
      </c>
      <c r="D2058" s="115">
        <v>0</v>
      </c>
      <c r="E2058" s="115">
        <v>0</v>
      </c>
      <c r="F2058" s="115">
        <v>0</v>
      </c>
      <c r="G2058" s="115">
        <v>0</v>
      </c>
      <c r="H2058" s="115">
        <v>0</v>
      </c>
      <c r="I2058" s="115">
        <v>0</v>
      </c>
      <c r="J2058" s="115">
        <v>0</v>
      </c>
      <c r="K2058" s="115">
        <v>0</v>
      </c>
      <c r="L2058" s="115">
        <v>0</v>
      </c>
      <c r="M2058" s="115">
        <v>0</v>
      </c>
      <c r="N2058" s="115">
        <v>0</v>
      </c>
      <c r="O2058" s="115">
        <v>0</v>
      </c>
      <c r="P2058" s="115">
        <v>0</v>
      </c>
      <c r="Q2058" s="115">
        <v>0</v>
      </c>
      <c r="R2058" s="115">
        <v>0</v>
      </c>
      <c r="S2058" s="115">
        <v>0</v>
      </c>
      <c r="T2058" s="115">
        <v>0</v>
      </c>
      <c r="U2058" s="115">
        <v>0</v>
      </c>
      <c r="V2058" s="115">
        <v>0</v>
      </c>
      <c r="W2058" s="115">
        <v>0</v>
      </c>
      <c r="X2058" s="115">
        <v>0</v>
      </c>
      <c r="Y2058" s="115">
        <v>0</v>
      </c>
      <c r="Z2058" s="115">
        <v>0</v>
      </c>
      <c r="AA2058" s="115">
        <v>0</v>
      </c>
      <c r="AB2058" s="115">
        <v>0</v>
      </c>
      <c r="AC2058" s="115">
        <v>0</v>
      </c>
      <c r="AD2058" s="115">
        <v>0</v>
      </c>
      <c r="AE2058" s="115">
        <v>0</v>
      </c>
      <c r="AF2058" s="115">
        <v>0</v>
      </c>
      <c r="AG2058" s="115">
        <v>0</v>
      </c>
    </row>
    <row r="2059" spans="1:33">
      <c r="A2059" s="115" t="s">
        <v>3778</v>
      </c>
      <c r="B2059" s="115" t="s">
        <v>19</v>
      </c>
      <c r="C2059" s="115">
        <v>0</v>
      </c>
      <c r="D2059" s="115">
        <v>0</v>
      </c>
      <c r="E2059" s="115">
        <v>0</v>
      </c>
      <c r="F2059" s="115">
        <v>0</v>
      </c>
      <c r="G2059" s="115">
        <v>0</v>
      </c>
      <c r="H2059" s="115">
        <v>0</v>
      </c>
      <c r="I2059" s="115">
        <v>0</v>
      </c>
      <c r="J2059" s="115">
        <v>0</v>
      </c>
      <c r="K2059" s="115">
        <v>0</v>
      </c>
      <c r="L2059" s="115">
        <v>0</v>
      </c>
      <c r="M2059" s="115">
        <v>0</v>
      </c>
      <c r="N2059" s="115">
        <v>0</v>
      </c>
      <c r="O2059" s="115">
        <v>0</v>
      </c>
      <c r="P2059" s="115">
        <v>0</v>
      </c>
      <c r="Q2059" s="115">
        <v>0</v>
      </c>
      <c r="R2059" s="115">
        <v>0</v>
      </c>
      <c r="S2059" s="115">
        <v>0</v>
      </c>
      <c r="T2059" s="115">
        <v>0</v>
      </c>
      <c r="U2059" s="115">
        <v>0</v>
      </c>
      <c r="V2059" s="115">
        <v>0</v>
      </c>
      <c r="W2059" s="115">
        <v>0</v>
      </c>
      <c r="X2059" s="115">
        <v>0</v>
      </c>
      <c r="Y2059" s="115">
        <v>0</v>
      </c>
      <c r="Z2059" s="115">
        <v>0</v>
      </c>
      <c r="AA2059" s="115">
        <v>0</v>
      </c>
      <c r="AB2059" s="115">
        <v>0</v>
      </c>
      <c r="AC2059" s="115">
        <v>0</v>
      </c>
      <c r="AD2059" s="115">
        <v>0</v>
      </c>
      <c r="AE2059" s="115">
        <v>0</v>
      </c>
      <c r="AF2059" s="115">
        <v>0</v>
      </c>
      <c r="AG2059" s="115">
        <v>0</v>
      </c>
    </row>
    <row r="2060" spans="1:33">
      <c r="A2060" s="115" t="s">
        <v>3779</v>
      </c>
      <c r="B2060" s="115" t="s">
        <v>19</v>
      </c>
      <c r="C2060" s="115">
        <v>0</v>
      </c>
      <c r="D2060" s="115">
        <v>0</v>
      </c>
      <c r="E2060" s="115">
        <v>0</v>
      </c>
      <c r="F2060" s="115">
        <v>0</v>
      </c>
      <c r="G2060" s="115">
        <v>0</v>
      </c>
      <c r="H2060" s="115">
        <v>0</v>
      </c>
      <c r="I2060" s="115">
        <v>0</v>
      </c>
      <c r="J2060" s="115">
        <v>0</v>
      </c>
      <c r="K2060" s="115">
        <v>0</v>
      </c>
      <c r="L2060" s="115">
        <v>0</v>
      </c>
      <c r="M2060" s="115">
        <v>0</v>
      </c>
      <c r="N2060" s="115">
        <v>0</v>
      </c>
      <c r="O2060" s="115">
        <v>0</v>
      </c>
      <c r="P2060" s="115">
        <v>0</v>
      </c>
      <c r="Q2060" s="115">
        <v>0</v>
      </c>
      <c r="R2060" s="115">
        <v>0</v>
      </c>
      <c r="S2060" s="115">
        <v>0</v>
      </c>
      <c r="T2060" s="115">
        <v>0</v>
      </c>
      <c r="U2060" s="115">
        <v>0</v>
      </c>
      <c r="V2060" s="115">
        <v>0</v>
      </c>
      <c r="W2060" s="115">
        <v>0</v>
      </c>
      <c r="X2060" s="115">
        <v>0</v>
      </c>
      <c r="Y2060" s="115">
        <v>0</v>
      </c>
      <c r="Z2060" s="115">
        <v>0</v>
      </c>
      <c r="AA2060" s="115">
        <v>0</v>
      </c>
      <c r="AB2060" s="115">
        <v>0</v>
      </c>
      <c r="AC2060" s="115">
        <v>0</v>
      </c>
      <c r="AD2060" s="115">
        <v>0</v>
      </c>
      <c r="AE2060" s="115">
        <v>0</v>
      </c>
      <c r="AF2060" s="115">
        <v>0</v>
      </c>
      <c r="AG2060" s="115">
        <v>0</v>
      </c>
    </row>
    <row r="2061" spans="1:33">
      <c r="A2061" s="115" t="s">
        <v>3780</v>
      </c>
      <c r="B2061" s="115" t="s">
        <v>19</v>
      </c>
      <c r="C2061" s="115">
        <v>0</v>
      </c>
      <c r="D2061" s="115">
        <v>0</v>
      </c>
      <c r="E2061" s="115">
        <v>0</v>
      </c>
      <c r="F2061" s="115">
        <v>0</v>
      </c>
      <c r="G2061" s="115">
        <v>0</v>
      </c>
      <c r="H2061" s="115">
        <v>0</v>
      </c>
      <c r="I2061" s="115">
        <v>0</v>
      </c>
      <c r="J2061" s="115">
        <v>0</v>
      </c>
      <c r="K2061" s="115">
        <v>0</v>
      </c>
      <c r="L2061" s="115">
        <v>0</v>
      </c>
      <c r="M2061" s="115">
        <v>0</v>
      </c>
      <c r="N2061" s="115">
        <v>0</v>
      </c>
      <c r="O2061" s="115">
        <v>0</v>
      </c>
      <c r="P2061" s="115">
        <v>0</v>
      </c>
      <c r="Q2061" s="115">
        <v>0</v>
      </c>
      <c r="R2061" s="115">
        <v>0</v>
      </c>
      <c r="S2061" s="115">
        <v>0</v>
      </c>
      <c r="T2061" s="115">
        <v>0</v>
      </c>
      <c r="U2061" s="115">
        <v>0</v>
      </c>
      <c r="V2061" s="115">
        <v>0</v>
      </c>
      <c r="W2061" s="115">
        <v>0</v>
      </c>
      <c r="X2061" s="115">
        <v>0</v>
      </c>
      <c r="Y2061" s="115">
        <v>0</v>
      </c>
      <c r="Z2061" s="115">
        <v>0</v>
      </c>
      <c r="AA2061" s="115">
        <v>0</v>
      </c>
      <c r="AB2061" s="115">
        <v>0</v>
      </c>
      <c r="AC2061" s="115">
        <v>0</v>
      </c>
      <c r="AD2061" s="115">
        <v>0</v>
      </c>
      <c r="AE2061" s="115">
        <v>0</v>
      </c>
      <c r="AF2061" s="115">
        <v>0</v>
      </c>
      <c r="AG2061" s="115">
        <v>0</v>
      </c>
    </row>
    <row r="2062" spans="1:33">
      <c r="A2062" s="115" t="s">
        <v>3781</v>
      </c>
      <c r="B2062" s="115" t="s">
        <v>19</v>
      </c>
      <c r="C2062" s="115">
        <v>0</v>
      </c>
      <c r="D2062" s="115">
        <v>0</v>
      </c>
      <c r="E2062" s="115">
        <v>0</v>
      </c>
      <c r="F2062" s="115">
        <v>0</v>
      </c>
      <c r="G2062" s="115">
        <v>0</v>
      </c>
      <c r="H2062" s="115">
        <v>0</v>
      </c>
      <c r="I2062" s="115">
        <v>0</v>
      </c>
      <c r="J2062" s="115">
        <v>0</v>
      </c>
      <c r="K2062" s="115">
        <v>0</v>
      </c>
      <c r="L2062" s="115">
        <v>0</v>
      </c>
      <c r="M2062" s="115">
        <v>0</v>
      </c>
      <c r="N2062" s="115">
        <v>0</v>
      </c>
      <c r="O2062" s="115">
        <v>0</v>
      </c>
      <c r="P2062" s="115">
        <v>0</v>
      </c>
      <c r="Q2062" s="115">
        <v>0</v>
      </c>
      <c r="R2062" s="115">
        <v>0</v>
      </c>
      <c r="S2062" s="115">
        <v>0</v>
      </c>
      <c r="T2062" s="115">
        <v>0</v>
      </c>
      <c r="U2062" s="115">
        <v>0</v>
      </c>
      <c r="V2062" s="115">
        <v>0</v>
      </c>
      <c r="W2062" s="115">
        <v>0</v>
      </c>
      <c r="X2062" s="115">
        <v>0</v>
      </c>
      <c r="Y2062" s="115">
        <v>0</v>
      </c>
      <c r="Z2062" s="115">
        <v>0</v>
      </c>
      <c r="AA2062" s="115">
        <v>0</v>
      </c>
      <c r="AB2062" s="115">
        <v>0</v>
      </c>
      <c r="AC2062" s="115">
        <v>0</v>
      </c>
      <c r="AD2062" s="115">
        <v>0</v>
      </c>
      <c r="AE2062" s="115">
        <v>0</v>
      </c>
      <c r="AF2062" s="115">
        <v>0</v>
      </c>
      <c r="AG2062" s="115">
        <v>0</v>
      </c>
    </row>
    <row r="2063" spans="1:33">
      <c r="A2063" s="115" t="s">
        <v>3782</v>
      </c>
      <c r="B2063" s="115" t="s">
        <v>19</v>
      </c>
      <c r="C2063" s="115">
        <v>0</v>
      </c>
      <c r="D2063" s="115">
        <v>0</v>
      </c>
      <c r="E2063" s="115">
        <v>0</v>
      </c>
      <c r="F2063" s="115">
        <v>0</v>
      </c>
      <c r="G2063" s="115">
        <v>0</v>
      </c>
      <c r="H2063" s="115">
        <v>0</v>
      </c>
      <c r="I2063" s="115">
        <v>0</v>
      </c>
      <c r="J2063" s="115">
        <v>0</v>
      </c>
      <c r="K2063" s="115">
        <v>0</v>
      </c>
      <c r="L2063" s="115">
        <v>0</v>
      </c>
      <c r="M2063" s="115">
        <v>0</v>
      </c>
      <c r="N2063" s="115">
        <v>0</v>
      </c>
      <c r="O2063" s="115">
        <v>0</v>
      </c>
      <c r="P2063" s="115">
        <v>0</v>
      </c>
      <c r="Q2063" s="115">
        <v>0</v>
      </c>
      <c r="R2063" s="115">
        <v>0</v>
      </c>
      <c r="S2063" s="115">
        <v>0</v>
      </c>
      <c r="T2063" s="115">
        <v>0</v>
      </c>
      <c r="U2063" s="115">
        <v>0</v>
      </c>
      <c r="V2063" s="115">
        <v>0</v>
      </c>
      <c r="W2063" s="115">
        <v>0</v>
      </c>
      <c r="X2063" s="115">
        <v>0</v>
      </c>
      <c r="Y2063" s="115">
        <v>0</v>
      </c>
      <c r="Z2063" s="115">
        <v>0</v>
      </c>
      <c r="AA2063" s="115">
        <v>0</v>
      </c>
      <c r="AB2063" s="115">
        <v>0</v>
      </c>
      <c r="AC2063" s="115">
        <v>0</v>
      </c>
      <c r="AD2063" s="115">
        <v>0</v>
      </c>
      <c r="AE2063" s="115">
        <v>0</v>
      </c>
      <c r="AF2063" s="115">
        <v>0</v>
      </c>
      <c r="AG2063" s="115">
        <v>0</v>
      </c>
    </row>
    <row r="2064" spans="1:33">
      <c r="A2064" s="115" t="s">
        <v>3783</v>
      </c>
      <c r="B2064" s="115" t="s">
        <v>19</v>
      </c>
      <c r="C2064" s="115">
        <v>0</v>
      </c>
      <c r="D2064" s="115">
        <v>0</v>
      </c>
      <c r="E2064" s="115">
        <v>0</v>
      </c>
      <c r="F2064" s="115">
        <v>0</v>
      </c>
      <c r="G2064" s="115">
        <v>0</v>
      </c>
      <c r="H2064" s="115">
        <v>0</v>
      </c>
      <c r="I2064" s="115">
        <v>0</v>
      </c>
      <c r="J2064" s="115">
        <v>0</v>
      </c>
      <c r="K2064" s="115">
        <v>0</v>
      </c>
      <c r="L2064" s="115">
        <v>0</v>
      </c>
      <c r="M2064" s="115">
        <v>0</v>
      </c>
      <c r="N2064" s="115">
        <v>0</v>
      </c>
      <c r="O2064" s="115">
        <v>0</v>
      </c>
      <c r="P2064" s="115">
        <v>0</v>
      </c>
      <c r="Q2064" s="115">
        <v>0</v>
      </c>
      <c r="R2064" s="115">
        <v>0</v>
      </c>
      <c r="S2064" s="115">
        <v>0</v>
      </c>
      <c r="T2064" s="115">
        <v>0</v>
      </c>
      <c r="U2064" s="115">
        <v>0</v>
      </c>
      <c r="V2064" s="115">
        <v>0</v>
      </c>
      <c r="W2064" s="115">
        <v>0</v>
      </c>
      <c r="X2064" s="115">
        <v>0</v>
      </c>
      <c r="Y2064" s="115">
        <v>0</v>
      </c>
      <c r="Z2064" s="115">
        <v>0</v>
      </c>
      <c r="AA2064" s="115">
        <v>0</v>
      </c>
      <c r="AB2064" s="115">
        <v>0</v>
      </c>
      <c r="AC2064" s="115">
        <v>0</v>
      </c>
      <c r="AD2064" s="115">
        <v>0</v>
      </c>
      <c r="AE2064" s="115">
        <v>0</v>
      </c>
      <c r="AF2064" s="115">
        <v>0</v>
      </c>
      <c r="AG2064" s="115">
        <v>0</v>
      </c>
    </row>
    <row r="2065" spans="1:33">
      <c r="A2065" s="115" t="s">
        <v>3784</v>
      </c>
      <c r="B2065" s="115" t="s">
        <v>19</v>
      </c>
      <c r="C2065" s="115">
        <v>0</v>
      </c>
      <c r="D2065" s="115">
        <v>0</v>
      </c>
      <c r="E2065" s="115">
        <v>0</v>
      </c>
      <c r="F2065" s="115">
        <v>0</v>
      </c>
      <c r="G2065" s="115">
        <v>0</v>
      </c>
      <c r="H2065" s="115">
        <v>0</v>
      </c>
      <c r="I2065" s="115">
        <v>0</v>
      </c>
      <c r="J2065" s="115">
        <v>0</v>
      </c>
      <c r="K2065" s="115">
        <v>0</v>
      </c>
      <c r="L2065" s="115">
        <v>0</v>
      </c>
      <c r="M2065" s="115">
        <v>0</v>
      </c>
      <c r="N2065" s="115">
        <v>0</v>
      </c>
      <c r="O2065" s="115">
        <v>0</v>
      </c>
      <c r="P2065" s="115">
        <v>0</v>
      </c>
      <c r="Q2065" s="115">
        <v>0</v>
      </c>
      <c r="R2065" s="115">
        <v>0</v>
      </c>
      <c r="S2065" s="115">
        <v>0</v>
      </c>
      <c r="T2065" s="115">
        <v>0</v>
      </c>
      <c r="U2065" s="115">
        <v>0</v>
      </c>
      <c r="V2065" s="115">
        <v>0</v>
      </c>
      <c r="W2065" s="115">
        <v>0</v>
      </c>
      <c r="X2065" s="115">
        <v>0</v>
      </c>
      <c r="Y2065" s="115">
        <v>0</v>
      </c>
      <c r="Z2065" s="115">
        <v>0</v>
      </c>
      <c r="AA2065" s="115">
        <v>0</v>
      </c>
      <c r="AB2065" s="115">
        <v>0</v>
      </c>
      <c r="AC2065" s="115">
        <v>0</v>
      </c>
      <c r="AD2065" s="115">
        <v>0</v>
      </c>
      <c r="AE2065" s="115">
        <v>0</v>
      </c>
      <c r="AF2065" s="115">
        <v>0</v>
      </c>
      <c r="AG2065" s="115">
        <v>0</v>
      </c>
    </row>
    <row r="2066" spans="1:33">
      <c r="A2066" s="115" t="s">
        <v>3785</v>
      </c>
      <c r="B2066" s="115" t="s">
        <v>19</v>
      </c>
      <c r="C2066" s="115">
        <v>0</v>
      </c>
      <c r="D2066" s="115">
        <v>0</v>
      </c>
      <c r="E2066" s="115">
        <v>0</v>
      </c>
      <c r="F2066" s="115">
        <v>0</v>
      </c>
      <c r="G2066" s="115">
        <v>0</v>
      </c>
      <c r="H2066" s="115">
        <v>0</v>
      </c>
      <c r="I2066" s="115">
        <v>0</v>
      </c>
      <c r="J2066" s="115">
        <v>0</v>
      </c>
      <c r="K2066" s="115">
        <v>0</v>
      </c>
      <c r="L2066" s="115">
        <v>0</v>
      </c>
      <c r="M2066" s="115">
        <v>0</v>
      </c>
      <c r="N2066" s="115">
        <v>0</v>
      </c>
      <c r="O2066" s="115">
        <v>0</v>
      </c>
      <c r="P2066" s="115">
        <v>0</v>
      </c>
      <c r="Q2066" s="115">
        <v>0</v>
      </c>
      <c r="R2066" s="115">
        <v>0</v>
      </c>
      <c r="S2066" s="115">
        <v>0</v>
      </c>
      <c r="T2066" s="115">
        <v>0</v>
      </c>
      <c r="U2066" s="115">
        <v>0</v>
      </c>
      <c r="V2066" s="115">
        <v>0</v>
      </c>
      <c r="W2066" s="115">
        <v>0</v>
      </c>
      <c r="X2066" s="115">
        <v>0</v>
      </c>
      <c r="Y2066" s="115">
        <v>0</v>
      </c>
      <c r="Z2066" s="115">
        <v>0</v>
      </c>
      <c r="AA2066" s="115">
        <v>0</v>
      </c>
      <c r="AB2066" s="115">
        <v>0</v>
      </c>
      <c r="AC2066" s="115">
        <v>0</v>
      </c>
      <c r="AD2066" s="115">
        <v>0</v>
      </c>
      <c r="AE2066" s="115">
        <v>0</v>
      </c>
      <c r="AF2066" s="115">
        <v>0</v>
      </c>
      <c r="AG2066" s="115">
        <v>0</v>
      </c>
    </row>
    <row r="2067" spans="1:33">
      <c r="A2067" s="115" t="s">
        <v>3786</v>
      </c>
      <c r="B2067" s="115" t="s">
        <v>19</v>
      </c>
      <c r="C2067" s="115">
        <v>0</v>
      </c>
      <c r="D2067" s="115">
        <v>0</v>
      </c>
      <c r="E2067" s="115">
        <v>0</v>
      </c>
      <c r="F2067" s="115">
        <v>0</v>
      </c>
      <c r="G2067" s="115">
        <v>0</v>
      </c>
      <c r="H2067" s="115">
        <v>0</v>
      </c>
      <c r="I2067" s="115">
        <v>0</v>
      </c>
      <c r="J2067" s="115">
        <v>0</v>
      </c>
      <c r="K2067" s="115">
        <v>0</v>
      </c>
      <c r="L2067" s="115">
        <v>0</v>
      </c>
      <c r="M2067" s="115">
        <v>0</v>
      </c>
      <c r="N2067" s="115">
        <v>0</v>
      </c>
      <c r="O2067" s="115">
        <v>0</v>
      </c>
      <c r="P2067" s="115">
        <v>0</v>
      </c>
      <c r="Q2067" s="115">
        <v>0</v>
      </c>
      <c r="R2067" s="115">
        <v>0</v>
      </c>
      <c r="S2067" s="115">
        <v>0</v>
      </c>
      <c r="T2067" s="115">
        <v>0</v>
      </c>
      <c r="U2067" s="115">
        <v>0</v>
      </c>
      <c r="V2067" s="115">
        <v>0</v>
      </c>
      <c r="W2067" s="115">
        <v>0</v>
      </c>
      <c r="X2067" s="115">
        <v>0</v>
      </c>
      <c r="Y2067" s="115">
        <v>0</v>
      </c>
      <c r="Z2067" s="115">
        <v>0</v>
      </c>
      <c r="AA2067" s="115">
        <v>0</v>
      </c>
      <c r="AB2067" s="115">
        <v>0</v>
      </c>
      <c r="AC2067" s="115">
        <v>0</v>
      </c>
      <c r="AD2067" s="115">
        <v>0</v>
      </c>
      <c r="AE2067" s="115">
        <v>0</v>
      </c>
      <c r="AF2067" s="115">
        <v>0</v>
      </c>
      <c r="AG2067" s="115">
        <v>0</v>
      </c>
    </row>
    <row r="2068" spans="1:33">
      <c r="A2068" s="115" t="s">
        <v>3787</v>
      </c>
      <c r="B2068" s="115" t="s">
        <v>19</v>
      </c>
      <c r="C2068" s="115">
        <v>0</v>
      </c>
      <c r="D2068" s="115">
        <v>0</v>
      </c>
      <c r="E2068" s="115">
        <v>0</v>
      </c>
      <c r="F2068" s="115">
        <v>0</v>
      </c>
      <c r="G2068" s="115">
        <v>0</v>
      </c>
      <c r="H2068" s="115">
        <v>0</v>
      </c>
      <c r="I2068" s="115">
        <v>0</v>
      </c>
      <c r="J2068" s="115">
        <v>0</v>
      </c>
      <c r="K2068" s="115">
        <v>0</v>
      </c>
      <c r="L2068" s="115">
        <v>0</v>
      </c>
      <c r="M2068" s="115">
        <v>0</v>
      </c>
      <c r="N2068" s="115">
        <v>0</v>
      </c>
      <c r="O2068" s="115">
        <v>0</v>
      </c>
      <c r="P2068" s="115">
        <v>0</v>
      </c>
      <c r="Q2068" s="115">
        <v>0</v>
      </c>
      <c r="R2068" s="115">
        <v>0</v>
      </c>
      <c r="S2068" s="115">
        <v>0</v>
      </c>
      <c r="T2068" s="115">
        <v>0</v>
      </c>
      <c r="U2068" s="115">
        <v>0</v>
      </c>
      <c r="V2068" s="115">
        <v>0</v>
      </c>
      <c r="W2068" s="115">
        <v>0</v>
      </c>
      <c r="X2068" s="115">
        <v>0</v>
      </c>
      <c r="Y2068" s="115">
        <v>0</v>
      </c>
      <c r="Z2068" s="115">
        <v>0</v>
      </c>
      <c r="AA2068" s="115">
        <v>0</v>
      </c>
      <c r="AB2068" s="115">
        <v>0</v>
      </c>
      <c r="AC2068" s="115">
        <v>0</v>
      </c>
      <c r="AD2068" s="115">
        <v>0</v>
      </c>
      <c r="AE2068" s="115">
        <v>0</v>
      </c>
      <c r="AF2068" s="115">
        <v>0</v>
      </c>
      <c r="AG2068" s="115">
        <v>0</v>
      </c>
    </row>
    <row r="2069" spans="1:33">
      <c r="A2069" s="115" t="s">
        <v>3788</v>
      </c>
      <c r="B2069" s="115" t="s">
        <v>19</v>
      </c>
      <c r="C2069" s="115">
        <v>0</v>
      </c>
      <c r="D2069" s="115">
        <v>0</v>
      </c>
      <c r="E2069" s="115">
        <v>0</v>
      </c>
      <c r="F2069" s="115">
        <v>0</v>
      </c>
      <c r="G2069" s="115">
        <v>0</v>
      </c>
      <c r="H2069" s="115">
        <v>0</v>
      </c>
      <c r="I2069" s="115">
        <v>0</v>
      </c>
      <c r="J2069" s="115">
        <v>0</v>
      </c>
      <c r="K2069" s="115">
        <v>0</v>
      </c>
      <c r="L2069" s="115">
        <v>0</v>
      </c>
      <c r="M2069" s="115">
        <v>0</v>
      </c>
      <c r="N2069" s="115">
        <v>0</v>
      </c>
      <c r="O2069" s="115">
        <v>0</v>
      </c>
      <c r="P2069" s="115">
        <v>0</v>
      </c>
      <c r="Q2069" s="115">
        <v>0</v>
      </c>
      <c r="R2069" s="115">
        <v>0</v>
      </c>
      <c r="S2069" s="115">
        <v>0</v>
      </c>
      <c r="T2069" s="115">
        <v>0</v>
      </c>
      <c r="U2069" s="115">
        <v>0</v>
      </c>
      <c r="V2069" s="115">
        <v>0</v>
      </c>
      <c r="W2069" s="115">
        <v>0</v>
      </c>
      <c r="X2069" s="115">
        <v>0</v>
      </c>
      <c r="Y2069" s="115">
        <v>0</v>
      </c>
      <c r="Z2069" s="115">
        <v>0</v>
      </c>
      <c r="AA2069" s="115">
        <v>0</v>
      </c>
      <c r="AB2069" s="115">
        <v>0</v>
      </c>
      <c r="AC2069" s="115">
        <v>0</v>
      </c>
      <c r="AD2069" s="115">
        <v>0</v>
      </c>
      <c r="AE2069" s="115">
        <v>0</v>
      </c>
      <c r="AF2069" s="115">
        <v>0</v>
      </c>
      <c r="AG2069" s="115">
        <v>0</v>
      </c>
    </row>
    <row r="2070" spans="1:33">
      <c r="A2070" s="115" t="s">
        <v>3789</v>
      </c>
      <c r="B2070" s="115" t="s">
        <v>19</v>
      </c>
      <c r="C2070" s="115">
        <v>0</v>
      </c>
      <c r="D2070" s="115">
        <v>0</v>
      </c>
      <c r="E2070" s="115">
        <v>0</v>
      </c>
      <c r="F2070" s="115">
        <v>0</v>
      </c>
      <c r="G2070" s="115">
        <v>0</v>
      </c>
      <c r="H2070" s="115">
        <v>0</v>
      </c>
      <c r="I2070" s="115">
        <v>0</v>
      </c>
      <c r="J2070" s="115">
        <v>0</v>
      </c>
      <c r="K2070" s="115">
        <v>0</v>
      </c>
      <c r="L2070" s="115">
        <v>0</v>
      </c>
      <c r="M2070" s="115">
        <v>0</v>
      </c>
      <c r="N2070" s="115">
        <v>0</v>
      </c>
      <c r="O2070" s="115">
        <v>0</v>
      </c>
      <c r="P2070" s="115">
        <v>0</v>
      </c>
      <c r="Q2070" s="115">
        <v>0</v>
      </c>
      <c r="R2070" s="115">
        <v>0</v>
      </c>
      <c r="S2070" s="115">
        <v>0</v>
      </c>
      <c r="T2070" s="115">
        <v>0</v>
      </c>
      <c r="U2070" s="115">
        <v>0</v>
      </c>
      <c r="V2070" s="115">
        <v>0</v>
      </c>
      <c r="W2070" s="115">
        <v>0</v>
      </c>
      <c r="X2070" s="115">
        <v>0</v>
      </c>
      <c r="Y2070" s="115">
        <v>0</v>
      </c>
      <c r="Z2070" s="115">
        <v>0</v>
      </c>
      <c r="AA2070" s="115">
        <v>0</v>
      </c>
      <c r="AB2070" s="115">
        <v>0</v>
      </c>
      <c r="AC2070" s="115">
        <v>0</v>
      </c>
      <c r="AD2070" s="115">
        <v>0</v>
      </c>
      <c r="AE2070" s="115">
        <v>0</v>
      </c>
      <c r="AF2070" s="115">
        <v>0</v>
      </c>
      <c r="AG2070" s="115">
        <v>0</v>
      </c>
    </row>
    <row r="2071" spans="1:33">
      <c r="A2071" s="115" t="s">
        <v>3790</v>
      </c>
      <c r="B2071" s="115" t="s">
        <v>19</v>
      </c>
      <c r="C2071" s="115">
        <v>0</v>
      </c>
      <c r="D2071" s="115">
        <v>0</v>
      </c>
      <c r="E2071" s="115">
        <v>0</v>
      </c>
      <c r="F2071" s="115">
        <v>0</v>
      </c>
      <c r="G2071" s="115">
        <v>0</v>
      </c>
      <c r="H2071" s="115">
        <v>0</v>
      </c>
      <c r="I2071" s="115">
        <v>0</v>
      </c>
      <c r="J2071" s="115">
        <v>0</v>
      </c>
      <c r="K2071" s="115">
        <v>0</v>
      </c>
      <c r="L2071" s="115">
        <v>0</v>
      </c>
      <c r="M2071" s="115">
        <v>0</v>
      </c>
      <c r="N2071" s="115">
        <v>0</v>
      </c>
      <c r="O2071" s="115">
        <v>0</v>
      </c>
      <c r="P2071" s="115">
        <v>0</v>
      </c>
      <c r="Q2071" s="115">
        <v>0</v>
      </c>
      <c r="R2071" s="115">
        <v>0</v>
      </c>
      <c r="S2071" s="115">
        <v>0</v>
      </c>
      <c r="T2071" s="115">
        <v>0</v>
      </c>
      <c r="U2071" s="115">
        <v>0</v>
      </c>
      <c r="V2071" s="115">
        <v>0</v>
      </c>
      <c r="W2071" s="115">
        <v>0</v>
      </c>
      <c r="X2071" s="115">
        <v>0</v>
      </c>
      <c r="Y2071" s="115">
        <v>0</v>
      </c>
      <c r="Z2071" s="115">
        <v>0</v>
      </c>
      <c r="AA2071" s="115">
        <v>0</v>
      </c>
      <c r="AB2071" s="115">
        <v>0</v>
      </c>
      <c r="AC2071" s="115">
        <v>0</v>
      </c>
      <c r="AD2071" s="115">
        <v>0</v>
      </c>
      <c r="AE2071" s="115">
        <v>0</v>
      </c>
      <c r="AF2071" s="115">
        <v>0</v>
      </c>
      <c r="AG2071" s="115">
        <v>0</v>
      </c>
    </row>
    <row r="2072" spans="1:33">
      <c r="A2072" s="115" t="s">
        <v>3791</v>
      </c>
      <c r="B2072" s="115" t="s">
        <v>19</v>
      </c>
      <c r="C2072" s="115">
        <v>0</v>
      </c>
      <c r="D2072" s="115">
        <v>0</v>
      </c>
      <c r="E2072" s="115">
        <v>0</v>
      </c>
      <c r="F2072" s="115">
        <v>0</v>
      </c>
      <c r="G2072" s="115">
        <v>0</v>
      </c>
      <c r="H2072" s="115">
        <v>0</v>
      </c>
      <c r="I2072" s="115">
        <v>0</v>
      </c>
      <c r="J2072" s="115">
        <v>0</v>
      </c>
      <c r="K2072" s="115">
        <v>0</v>
      </c>
      <c r="L2072" s="115">
        <v>0</v>
      </c>
      <c r="M2072" s="115">
        <v>0</v>
      </c>
      <c r="N2072" s="115">
        <v>0</v>
      </c>
      <c r="O2072" s="115">
        <v>0</v>
      </c>
      <c r="P2072" s="115">
        <v>0</v>
      </c>
      <c r="Q2072" s="115">
        <v>0</v>
      </c>
      <c r="R2072" s="115">
        <v>0</v>
      </c>
      <c r="S2072" s="115">
        <v>0</v>
      </c>
      <c r="T2072" s="115">
        <v>0</v>
      </c>
      <c r="U2072" s="115">
        <v>0</v>
      </c>
      <c r="V2072" s="115">
        <v>0</v>
      </c>
      <c r="W2072" s="115">
        <v>0</v>
      </c>
      <c r="X2072" s="115">
        <v>0</v>
      </c>
      <c r="Y2072" s="115">
        <v>0</v>
      </c>
      <c r="Z2072" s="115">
        <v>0</v>
      </c>
      <c r="AA2072" s="115">
        <v>0</v>
      </c>
      <c r="AB2072" s="115">
        <v>0</v>
      </c>
      <c r="AC2072" s="115">
        <v>0</v>
      </c>
      <c r="AD2072" s="115">
        <v>0</v>
      </c>
      <c r="AE2072" s="115">
        <v>0</v>
      </c>
      <c r="AF2072" s="115">
        <v>0</v>
      </c>
      <c r="AG2072" s="115">
        <v>0</v>
      </c>
    </row>
    <row r="2073" spans="1:33">
      <c r="A2073" s="115" t="s">
        <v>3792</v>
      </c>
      <c r="B2073" s="115" t="s">
        <v>19</v>
      </c>
      <c r="C2073" s="115">
        <v>0</v>
      </c>
      <c r="D2073" s="115">
        <v>0</v>
      </c>
      <c r="E2073" s="115">
        <v>0</v>
      </c>
      <c r="F2073" s="115">
        <v>0</v>
      </c>
      <c r="G2073" s="115">
        <v>0</v>
      </c>
      <c r="H2073" s="115">
        <v>0</v>
      </c>
      <c r="I2073" s="115">
        <v>0</v>
      </c>
      <c r="J2073" s="115">
        <v>0</v>
      </c>
      <c r="K2073" s="115">
        <v>0</v>
      </c>
      <c r="L2073" s="115">
        <v>0</v>
      </c>
      <c r="M2073" s="115">
        <v>0</v>
      </c>
      <c r="N2073" s="115">
        <v>0</v>
      </c>
      <c r="O2073" s="115">
        <v>0</v>
      </c>
      <c r="P2073" s="115">
        <v>0</v>
      </c>
      <c r="Q2073" s="115">
        <v>0</v>
      </c>
      <c r="R2073" s="115">
        <v>0</v>
      </c>
      <c r="S2073" s="115">
        <v>0</v>
      </c>
      <c r="T2073" s="115">
        <v>0</v>
      </c>
      <c r="U2073" s="115">
        <v>0</v>
      </c>
      <c r="V2073" s="115">
        <v>0</v>
      </c>
      <c r="W2073" s="115">
        <v>0</v>
      </c>
      <c r="X2073" s="115">
        <v>0</v>
      </c>
      <c r="Y2073" s="115">
        <v>0</v>
      </c>
      <c r="Z2073" s="115">
        <v>0</v>
      </c>
      <c r="AA2073" s="115">
        <v>0</v>
      </c>
      <c r="AB2073" s="115">
        <v>0</v>
      </c>
      <c r="AC2073" s="115">
        <v>0</v>
      </c>
      <c r="AD2073" s="115">
        <v>0</v>
      </c>
      <c r="AE2073" s="115">
        <v>0</v>
      </c>
      <c r="AF2073" s="115">
        <v>0</v>
      </c>
      <c r="AG2073" s="115">
        <v>0</v>
      </c>
    </row>
    <row r="2074" spans="1:33">
      <c r="A2074" s="115" t="s">
        <v>3793</v>
      </c>
      <c r="B2074" s="115" t="s">
        <v>19</v>
      </c>
      <c r="C2074" s="115">
        <v>0</v>
      </c>
      <c r="D2074" s="115">
        <v>0</v>
      </c>
      <c r="E2074" s="115">
        <v>0</v>
      </c>
      <c r="F2074" s="115">
        <v>0</v>
      </c>
      <c r="G2074" s="115">
        <v>0</v>
      </c>
      <c r="H2074" s="115">
        <v>0</v>
      </c>
      <c r="I2074" s="115">
        <v>0</v>
      </c>
      <c r="J2074" s="115">
        <v>0</v>
      </c>
      <c r="K2074" s="115">
        <v>0</v>
      </c>
      <c r="L2074" s="115">
        <v>0</v>
      </c>
      <c r="M2074" s="115">
        <v>0</v>
      </c>
      <c r="N2074" s="115">
        <v>0</v>
      </c>
      <c r="O2074" s="115">
        <v>0</v>
      </c>
      <c r="P2074" s="115">
        <v>0</v>
      </c>
      <c r="Q2074" s="115">
        <v>0</v>
      </c>
      <c r="R2074" s="115">
        <v>0</v>
      </c>
      <c r="S2074" s="115">
        <v>0</v>
      </c>
      <c r="T2074" s="115">
        <v>0</v>
      </c>
      <c r="U2074" s="115">
        <v>0</v>
      </c>
      <c r="V2074" s="115">
        <v>0</v>
      </c>
      <c r="W2074" s="115">
        <v>0</v>
      </c>
      <c r="X2074" s="115">
        <v>0</v>
      </c>
      <c r="Y2074" s="115">
        <v>0</v>
      </c>
      <c r="Z2074" s="115">
        <v>0</v>
      </c>
      <c r="AA2074" s="115">
        <v>0</v>
      </c>
      <c r="AB2074" s="115">
        <v>0</v>
      </c>
      <c r="AC2074" s="115">
        <v>0</v>
      </c>
      <c r="AD2074" s="115">
        <v>0</v>
      </c>
      <c r="AE2074" s="115">
        <v>0</v>
      </c>
      <c r="AF2074" s="115">
        <v>0</v>
      </c>
      <c r="AG2074" s="115">
        <v>0</v>
      </c>
    </row>
    <row r="2075" spans="1:33">
      <c r="A2075" s="115" t="s">
        <v>3794</v>
      </c>
      <c r="B2075" s="115" t="s">
        <v>19</v>
      </c>
      <c r="C2075" s="115">
        <v>0</v>
      </c>
      <c r="D2075" s="115">
        <v>0</v>
      </c>
      <c r="E2075" s="115">
        <v>0</v>
      </c>
      <c r="F2075" s="115">
        <v>0</v>
      </c>
      <c r="G2075" s="115">
        <v>0</v>
      </c>
      <c r="H2075" s="115">
        <v>0</v>
      </c>
      <c r="I2075" s="115">
        <v>0</v>
      </c>
      <c r="J2075" s="115">
        <v>0</v>
      </c>
      <c r="K2075" s="115">
        <v>0</v>
      </c>
      <c r="L2075" s="115">
        <v>0</v>
      </c>
      <c r="M2075" s="115">
        <v>0</v>
      </c>
      <c r="N2075" s="115">
        <v>0</v>
      </c>
      <c r="O2075" s="115">
        <v>0</v>
      </c>
      <c r="P2075" s="115">
        <v>0</v>
      </c>
      <c r="Q2075" s="115">
        <v>0</v>
      </c>
      <c r="R2075" s="115">
        <v>0</v>
      </c>
      <c r="S2075" s="115">
        <v>0</v>
      </c>
      <c r="T2075" s="115">
        <v>0</v>
      </c>
      <c r="U2075" s="115">
        <v>0</v>
      </c>
      <c r="V2075" s="115">
        <v>0</v>
      </c>
      <c r="W2075" s="115">
        <v>0</v>
      </c>
      <c r="X2075" s="115">
        <v>0</v>
      </c>
      <c r="Y2075" s="115">
        <v>0</v>
      </c>
      <c r="Z2075" s="115">
        <v>0</v>
      </c>
      <c r="AA2075" s="115">
        <v>0</v>
      </c>
      <c r="AB2075" s="115">
        <v>0</v>
      </c>
      <c r="AC2075" s="115">
        <v>0</v>
      </c>
      <c r="AD2075" s="115">
        <v>0</v>
      </c>
      <c r="AE2075" s="115">
        <v>0</v>
      </c>
      <c r="AF2075" s="115">
        <v>0</v>
      </c>
      <c r="AG2075" s="115">
        <v>0</v>
      </c>
    </row>
    <row r="2076" spans="1:33">
      <c r="A2076" s="115" t="s">
        <v>3795</v>
      </c>
      <c r="B2076" s="115" t="s">
        <v>19</v>
      </c>
      <c r="C2076" s="115">
        <v>0</v>
      </c>
      <c r="D2076" s="115">
        <v>0</v>
      </c>
      <c r="E2076" s="115">
        <v>0</v>
      </c>
      <c r="F2076" s="115">
        <v>0</v>
      </c>
      <c r="G2076" s="115">
        <v>0</v>
      </c>
      <c r="H2076" s="115">
        <v>0</v>
      </c>
      <c r="I2076" s="115">
        <v>0</v>
      </c>
      <c r="J2076" s="115">
        <v>0</v>
      </c>
      <c r="K2076" s="115">
        <v>0</v>
      </c>
      <c r="L2076" s="115">
        <v>0</v>
      </c>
      <c r="M2076" s="115">
        <v>0</v>
      </c>
      <c r="N2076" s="115">
        <v>0</v>
      </c>
      <c r="O2076" s="115">
        <v>0</v>
      </c>
      <c r="P2076" s="115">
        <v>0</v>
      </c>
      <c r="Q2076" s="115">
        <v>0</v>
      </c>
      <c r="R2076" s="115">
        <v>0</v>
      </c>
      <c r="S2076" s="115">
        <v>0</v>
      </c>
      <c r="T2076" s="115">
        <v>0</v>
      </c>
      <c r="U2076" s="115">
        <v>0</v>
      </c>
      <c r="V2076" s="115">
        <v>0</v>
      </c>
      <c r="W2076" s="115">
        <v>0</v>
      </c>
      <c r="X2076" s="115">
        <v>0</v>
      </c>
      <c r="Y2076" s="115">
        <v>0</v>
      </c>
      <c r="Z2076" s="115">
        <v>0</v>
      </c>
      <c r="AA2076" s="115">
        <v>0</v>
      </c>
      <c r="AB2076" s="115">
        <v>0</v>
      </c>
      <c r="AC2076" s="115">
        <v>0</v>
      </c>
      <c r="AD2076" s="115">
        <v>0</v>
      </c>
      <c r="AE2076" s="115">
        <v>0</v>
      </c>
      <c r="AF2076" s="115">
        <v>0</v>
      </c>
      <c r="AG2076" s="115">
        <v>0</v>
      </c>
    </row>
    <row r="2077" spans="1:33">
      <c r="A2077" s="115" t="s">
        <v>3796</v>
      </c>
      <c r="B2077" s="115" t="s">
        <v>19</v>
      </c>
      <c r="C2077" s="115">
        <v>0</v>
      </c>
      <c r="D2077" s="115">
        <v>0</v>
      </c>
      <c r="E2077" s="115">
        <v>0</v>
      </c>
      <c r="F2077" s="115">
        <v>0</v>
      </c>
      <c r="G2077" s="115">
        <v>0</v>
      </c>
      <c r="H2077" s="115">
        <v>0</v>
      </c>
      <c r="I2077" s="115">
        <v>0</v>
      </c>
      <c r="J2077" s="115">
        <v>0</v>
      </c>
      <c r="K2077" s="115">
        <v>0</v>
      </c>
      <c r="L2077" s="115">
        <v>0</v>
      </c>
      <c r="M2077" s="115">
        <v>0</v>
      </c>
      <c r="N2077" s="115">
        <v>0</v>
      </c>
      <c r="O2077" s="115">
        <v>0</v>
      </c>
      <c r="P2077" s="115">
        <v>0</v>
      </c>
      <c r="Q2077" s="115">
        <v>0</v>
      </c>
      <c r="R2077" s="115">
        <v>0</v>
      </c>
      <c r="S2077" s="115">
        <v>0</v>
      </c>
      <c r="T2077" s="115">
        <v>0</v>
      </c>
      <c r="U2077" s="115">
        <v>0</v>
      </c>
      <c r="V2077" s="115">
        <v>0</v>
      </c>
      <c r="W2077" s="115">
        <v>0</v>
      </c>
      <c r="X2077" s="115">
        <v>0</v>
      </c>
      <c r="Y2077" s="115">
        <v>0</v>
      </c>
      <c r="Z2077" s="115">
        <v>0</v>
      </c>
      <c r="AA2077" s="115">
        <v>0</v>
      </c>
      <c r="AB2077" s="115">
        <v>0</v>
      </c>
      <c r="AC2077" s="115">
        <v>0</v>
      </c>
      <c r="AD2077" s="115">
        <v>0</v>
      </c>
      <c r="AE2077" s="115">
        <v>0</v>
      </c>
      <c r="AF2077" s="115">
        <v>0</v>
      </c>
      <c r="AG2077" s="115">
        <v>0</v>
      </c>
    </row>
    <row r="2078" spans="1:33">
      <c r="A2078" s="115" t="s">
        <v>3797</v>
      </c>
      <c r="B2078" s="115" t="s">
        <v>19</v>
      </c>
      <c r="C2078" s="115">
        <v>0</v>
      </c>
      <c r="D2078" s="115">
        <v>0</v>
      </c>
      <c r="E2078" s="115">
        <v>0</v>
      </c>
      <c r="F2078" s="115">
        <v>0</v>
      </c>
      <c r="G2078" s="115">
        <v>0</v>
      </c>
      <c r="H2078" s="115">
        <v>0</v>
      </c>
      <c r="I2078" s="115">
        <v>0</v>
      </c>
      <c r="J2078" s="115">
        <v>0</v>
      </c>
      <c r="K2078" s="115">
        <v>0</v>
      </c>
      <c r="L2078" s="115">
        <v>0</v>
      </c>
      <c r="M2078" s="115">
        <v>0</v>
      </c>
      <c r="N2078" s="115">
        <v>0</v>
      </c>
      <c r="O2078" s="115">
        <v>0</v>
      </c>
      <c r="P2078" s="115">
        <v>0</v>
      </c>
      <c r="Q2078" s="115">
        <v>0</v>
      </c>
      <c r="R2078" s="115">
        <v>0</v>
      </c>
      <c r="S2078" s="115">
        <v>0</v>
      </c>
      <c r="T2078" s="115">
        <v>0</v>
      </c>
      <c r="U2078" s="115">
        <v>0</v>
      </c>
      <c r="V2078" s="115">
        <v>0</v>
      </c>
      <c r="W2078" s="115">
        <v>0</v>
      </c>
      <c r="X2078" s="115">
        <v>0</v>
      </c>
      <c r="Y2078" s="115">
        <v>0</v>
      </c>
      <c r="Z2078" s="115">
        <v>0</v>
      </c>
      <c r="AA2078" s="115">
        <v>0</v>
      </c>
      <c r="AB2078" s="115">
        <v>0</v>
      </c>
      <c r="AC2078" s="115">
        <v>0</v>
      </c>
      <c r="AD2078" s="115">
        <v>0</v>
      </c>
      <c r="AE2078" s="115">
        <v>0</v>
      </c>
      <c r="AF2078" s="115">
        <v>0</v>
      </c>
      <c r="AG2078" s="115">
        <v>0</v>
      </c>
    </row>
    <row r="2079" spans="1:33">
      <c r="A2079" s="115" t="s">
        <v>3798</v>
      </c>
      <c r="B2079" s="115" t="s">
        <v>19</v>
      </c>
      <c r="C2079" s="115">
        <v>0</v>
      </c>
      <c r="D2079" s="115">
        <v>0</v>
      </c>
      <c r="E2079" s="115">
        <v>0</v>
      </c>
      <c r="F2079" s="115">
        <v>0</v>
      </c>
      <c r="G2079" s="115">
        <v>0</v>
      </c>
      <c r="H2079" s="115">
        <v>0</v>
      </c>
      <c r="I2079" s="115">
        <v>0</v>
      </c>
      <c r="J2079" s="115">
        <v>0</v>
      </c>
      <c r="K2079" s="115">
        <v>0</v>
      </c>
      <c r="L2079" s="115">
        <v>0</v>
      </c>
      <c r="M2079" s="115">
        <v>0</v>
      </c>
      <c r="N2079" s="115">
        <v>0</v>
      </c>
      <c r="O2079" s="115">
        <v>0</v>
      </c>
      <c r="P2079" s="115">
        <v>0</v>
      </c>
      <c r="Q2079" s="115">
        <v>0</v>
      </c>
      <c r="R2079" s="115">
        <v>0</v>
      </c>
      <c r="S2079" s="115">
        <v>0</v>
      </c>
      <c r="T2079" s="115">
        <v>0</v>
      </c>
      <c r="U2079" s="115">
        <v>0</v>
      </c>
      <c r="V2079" s="115">
        <v>0</v>
      </c>
      <c r="W2079" s="115">
        <v>0</v>
      </c>
      <c r="X2079" s="115">
        <v>0</v>
      </c>
      <c r="Y2079" s="115">
        <v>0</v>
      </c>
      <c r="Z2079" s="115">
        <v>0</v>
      </c>
      <c r="AA2079" s="115">
        <v>0</v>
      </c>
      <c r="AB2079" s="115">
        <v>0</v>
      </c>
      <c r="AC2079" s="115">
        <v>0</v>
      </c>
      <c r="AD2079" s="115">
        <v>0</v>
      </c>
      <c r="AE2079" s="115">
        <v>0</v>
      </c>
      <c r="AF2079" s="115">
        <v>0</v>
      </c>
      <c r="AG2079" s="115">
        <v>0</v>
      </c>
    </row>
    <row r="2080" spans="1:33">
      <c r="A2080" s="115" t="s">
        <v>3799</v>
      </c>
      <c r="B2080" s="115" t="s">
        <v>19</v>
      </c>
      <c r="C2080" s="115">
        <v>0</v>
      </c>
      <c r="D2080" s="115">
        <v>0</v>
      </c>
      <c r="E2080" s="115">
        <v>0</v>
      </c>
      <c r="F2080" s="115">
        <v>0</v>
      </c>
      <c r="G2080" s="115">
        <v>0</v>
      </c>
      <c r="H2080" s="115">
        <v>0</v>
      </c>
      <c r="I2080" s="115">
        <v>0</v>
      </c>
      <c r="J2080" s="115">
        <v>0</v>
      </c>
      <c r="K2080" s="115">
        <v>0</v>
      </c>
      <c r="L2080" s="115">
        <v>0</v>
      </c>
      <c r="M2080" s="115">
        <v>0</v>
      </c>
      <c r="N2080" s="115">
        <v>0</v>
      </c>
      <c r="O2080" s="115">
        <v>0</v>
      </c>
      <c r="P2080" s="115">
        <v>0</v>
      </c>
      <c r="Q2080" s="115">
        <v>0</v>
      </c>
      <c r="R2080" s="115">
        <v>0</v>
      </c>
      <c r="S2080" s="115">
        <v>0</v>
      </c>
      <c r="T2080" s="115">
        <v>0</v>
      </c>
      <c r="U2080" s="115">
        <v>0</v>
      </c>
      <c r="V2080" s="115">
        <v>0</v>
      </c>
      <c r="W2080" s="115">
        <v>0</v>
      </c>
      <c r="X2080" s="115">
        <v>0</v>
      </c>
      <c r="Y2080" s="115">
        <v>0</v>
      </c>
      <c r="Z2080" s="115">
        <v>0</v>
      </c>
      <c r="AA2080" s="115">
        <v>0</v>
      </c>
      <c r="AB2080" s="115">
        <v>0</v>
      </c>
      <c r="AC2080" s="115">
        <v>0</v>
      </c>
      <c r="AD2080" s="115">
        <v>0</v>
      </c>
      <c r="AE2080" s="115">
        <v>0</v>
      </c>
      <c r="AF2080" s="115">
        <v>0</v>
      </c>
      <c r="AG2080" s="115">
        <v>0</v>
      </c>
    </row>
    <row r="2081" spans="1:33">
      <c r="A2081" s="115" t="s">
        <v>3800</v>
      </c>
      <c r="B2081" s="115" t="s">
        <v>19</v>
      </c>
      <c r="C2081" s="115">
        <v>0</v>
      </c>
      <c r="D2081" s="115">
        <v>0</v>
      </c>
      <c r="E2081" s="115">
        <v>0</v>
      </c>
      <c r="F2081" s="115">
        <v>0</v>
      </c>
      <c r="G2081" s="115">
        <v>0</v>
      </c>
      <c r="H2081" s="115">
        <v>0</v>
      </c>
      <c r="I2081" s="115">
        <v>0</v>
      </c>
      <c r="J2081" s="115">
        <v>0</v>
      </c>
      <c r="K2081" s="115">
        <v>0</v>
      </c>
      <c r="L2081" s="115">
        <v>0</v>
      </c>
      <c r="M2081" s="115">
        <v>0</v>
      </c>
      <c r="N2081" s="115">
        <v>0</v>
      </c>
      <c r="O2081" s="115">
        <v>0</v>
      </c>
      <c r="P2081" s="115">
        <v>0</v>
      </c>
      <c r="Q2081" s="115">
        <v>0</v>
      </c>
      <c r="R2081" s="115">
        <v>0</v>
      </c>
      <c r="S2081" s="115">
        <v>0</v>
      </c>
      <c r="T2081" s="115">
        <v>0</v>
      </c>
      <c r="U2081" s="115">
        <v>0</v>
      </c>
      <c r="V2081" s="115">
        <v>0</v>
      </c>
      <c r="W2081" s="115">
        <v>0</v>
      </c>
      <c r="X2081" s="115">
        <v>0</v>
      </c>
      <c r="Y2081" s="115">
        <v>0</v>
      </c>
      <c r="Z2081" s="115">
        <v>0</v>
      </c>
      <c r="AA2081" s="115">
        <v>0</v>
      </c>
      <c r="AB2081" s="115">
        <v>0</v>
      </c>
      <c r="AC2081" s="115">
        <v>0</v>
      </c>
      <c r="AD2081" s="115">
        <v>0</v>
      </c>
      <c r="AE2081" s="115">
        <v>0</v>
      </c>
      <c r="AF2081" s="115">
        <v>0</v>
      </c>
      <c r="AG2081" s="115">
        <v>0</v>
      </c>
    </row>
    <row r="2082" spans="1:33">
      <c r="A2082" s="115" t="s">
        <v>3801</v>
      </c>
      <c r="B2082" s="115" t="s">
        <v>19</v>
      </c>
      <c r="C2082" s="115">
        <v>0</v>
      </c>
      <c r="D2082" s="115">
        <v>0</v>
      </c>
      <c r="E2082" s="115">
        <v>0</v>
      </c>
      <c r="F2082" s="115">
        <v>0</v>
      </c>
      <c r="G2082" s="115">
        <v>0</v>
      </c>
      <c r="H2082" s="115">
        <v>0</v>
      </c>
      <c r="I2082" s="115">
        <v>0</v>
      </c>
      <c r="J2082" s="115">
        <v>0</v>
      </c>
      <c r="K2082" s="115">
        <v>0</v>
      </c>
      <c r="L2082" s="115">
        <v>0</v>
      </c>
      <c r="M2082" s="115">
        <v>0</v>
      </c>
      <c r="N2082" s="115">
        <v>0</v>
      </c>
      <c r="O2082" s="115">
        <v>0</v>
      </c>
      <c r="P2082" s="115">
        <v>0</v>
      </c>
      <c r="Q2082" s="115">
        <v>0</v>
      </c>
      <c r="R2082" s="115">
        <v>0</v>
      </c>
      <c r="S2082" s="115">
        <v>0</v>
      </c>
      <c r="T2082" s="115">
        <v>0</v>
      </c>
      <c r="U2082" s="115">
        <v>0</v>
      </c>
      <c r="V2082" s="115">
        <v>0</v>
      </c>
      <c r="W2082" s="115">
        <v>0</v>
      </c>
      <c r="X2082" s="115">
        <v>0</v>
      </c>
      <c r="Y2082" s="115">
        <v>0</v>
      </c>
      <c r="Z2082" s="115">
        <v>0</v>
      </c>
      <c r="AA2082" s="115">
        <v>0</v>
      </c>
      <c r="AB2082" s="115">
        <v>0</v>
      </c>
      <c r="AC2082" s="115">
        <v>0</v>
      </c>
      <c r="AD2082" s="115">
        <v>0</v>
      </c>
      <c r="AE2082" s="115">
        <v>0</v>
      </c>
      <c r="AF2082" s="115">
        <v>0</v>
      </c>
      <c r="AG2082" s="115">
        <v>0</v>
      </c>
    </row>
    <row r="2083" spans="1:33">
      <c r="A2083" s="115" t="s">
        <v>3802</v>
      </c>
      <c r="B2083" s="115" t="s">
        <v>19</v>
      </c>
      <c r="C2083" s="115">
        <v>0</v>
      </c>
      <c r="D2083" s="115">
        <v>0</v>
      </c>
      <c r="E2083" s="115">
        <v>0</v>
      </c>
      <c r="F2083" s="115">
        <v>0</v>
      </c>
      <c r="G2083" s="115">
        <v>0</v>
      </c>
      <c r="H2083" s="115">
        <v>0</v>
      </c>
      <c r="I2083" s="115">
        <v>0</v>
      </c>
      <c r="J2083" s="115">
        <v>0</v>
      </c>
      <c r="K2083" s="115">
        <v>0</v>
      </c>
      <c r="L2083" s="115">
        <v>0</v>
      </c>
      <c r="M2083" s="115">
        <v>0</v>
      </c>
      <c r="N2083" s="115">
        <v>0</v>
      </c>
      <c r="O2083" s="115">
        <v>0</v>
      </c>
      <c r="P2083" s="115">
        <v>0</v>
      </c>
      <c r="Q2083" s="115">
        <v>0</v>
      </c>
      <c r="R2083" s="115">
        <v>0</v>
      </c>
      <c r="S2083" s="115">
        <v>0</v>
      </c>
      <c r="T2083" s="115">
        <v>0</v>
      </c>
      <c r="U2083" s="115">
        <v>0</v>
      </c>
      <c r="V2083" s="115">
        <v>0</v>
      </c>
      <c r="W2083" s="115">
        <v>0</v>
      </c>
      <c r="X2083" s="115">
        <v>0</v>
      </c>
      <c r="Y2083" s="115">
        <v>0</v>
      </c>
      <c r="Z2083" s="115">
        <v>0</v>
      </c>
      <c r="AA2083" s="115">
        <v>0</v>
      </c>
      <c r="AB2083" s="115">
        <v>0</v>
      </c>
      <c r="AC2083" s="115">
        <v>0</v>
      </c>
      <c r="AD2083" s="115">
        <v>0</v>
      </c>
      <c r="AE2083" s="115">
        <v>0</v>
      </c>
      <c r="AF2083" s="115">
        <v>0</v>
      </c>
      <c r="AG2083" s="115">
        <v>0</v>
      </c>
    </row>
    <row r="2084" spans="1:33">
      <c r="A2084" s="115" t="s">
        <v>3803</v>
      </c>
      <c r="B2084" s="115" t="s">
        <v>19</v>
      </c>
      <c r="C2084" s="115">
        <v>0</v>
      </c>
      <c r="D2084" s="115">
        <v>0</v>
      </c>
      <c r="E2084" s="115">
        <v>0</v>
      </c>
      <c r="F2084" s="115">
        <v>0</v>
      </c>
      <c r="G2084" s="115">
        <v>0</v>
      </c>
      <c r="H2084" s="115">
        <v>0</v>
      </c>
      <c r="I2084" s="115">
        <v>0</v>
      </c>
      <c r="J2084" s="115">
        <v>0</v>
      </c>
      <c r="K2084" s="115">
        <v>0</v>
      </c>
      <c r="L2084" s="115">
        <v>0</v>
      </c>
      <c r="M2084" s="115">
        <v>0</v>
      </c>
      <c r="N2084" s="115">
        <v>0</v>
      </c>
      <c r="O2084" s="115">
        <v>0</v>
      </c>
      <c r="P2084" s="115">
        <v>0</v>
      </c>
      <c r="Q2084" s="115">
        <v>0</v>
      </c>
      <c r="R2084" s="115">
        <v>0</v>
      </c>
      <c r="S2084" s="115">
        <v>0</v>
      </c>
      <c r="T2084" s="115">
        <v>0</v>
      </c>
      <c r="U2084" s="115">
        <v>0</v>
      </c>
      <c r="V2084" s="115">
        <v>0</v>
      </c>
      <c r="W2084" s="115">
        <v>0</v>
      </c>
      <c r="X2084" s="115">
        <v>0</v>
      </c>
      <c r="Y2084" s="115">
        <v>0</v>
      </c>
      <c r="Z2084" s="115">
        <v>0</v>
      </c>
      <c r="AA2084" s="115">
        <v>0</v>
      </c>
      <c r="AB2084" s="115">
        <v>0</v>
      </c>
      <c r="AC2084" s="115">
        <v>0</v>
      </c>
      <c r="AD2084" s="115">
        <v>0</v>
      </c>
      <c r="AE2084" s="115">
        <v>0</v>
      </c>
      <c r="AF2084" s="115">
        <v>0</v>
      </c>
      <c r="AG2084" s="115">
        <v>0</v>
      </c>
    </row>
    <row r="2085" spans="1:33">
      <c r="A2085" s="115" t="s">
        <v>3804</v>
      </c>
      <c r="B2085" s="115" t="s">
        <v>19</v>
      </c>
      <c r="C2085" s="115">
        <v>0</v>
      </c>
      <c r="D2085" s="115">
        <v>0</v>
      </c>
      <c r="E2085" s="115">
        <v>0</v>
      </c>
      <c r="F2085" s="115">
        <v>0</v>
      </c>
      <c r="G2085" s="115">
        <v>0</v>
      </c>
      <c r="H2085" s="115">
        <v>0</v>
      </c>
      <c r="I2085" s="115">
        <v>0</v>
      </c>
      <c r="J2085" s="115">
        <v>0</v>
      </c>
      <c r="K2085" s="115">
        <v>0</v>
      </c>
      <c r="L2085" s="115">
        <v>0</v>
      </c>
      <c r="M2085" s="115">
        <v>0</v>
      </c>
      <c r="N2085" s="115">
        <v>0</v>
      </c>
      <c r="O2085" s="115">
        <v>0</v>
      </c>
      <c r="P2085" s="115">
        <v>0</v>
      </c>
      <c r="Q2085" s="115">
        <v>0</v>
      </c>
      <c r="R2085" s="115">
        <v>0</v>
      </c>
      <c r="S2085" s="115">
        <v>0</v>
      </c>
      <c r="T2085" s="115">
        <v>0</v>
      </c>
      <c r="U2085" s="115">
        <v>0</v>
      </c>
      <c r="V2085" s="115">
        <v>0</v>
      </c>
      <c r="W2085" s="115">
        <v>0</v>
      </c>
      <c r="X2085" s="115">
        <v>0</v>
      </c>
      <c r="Y2085" s="115">
        <v>0</v>
      </c>
      <c r="Z2085" s="115">
        <v>0</v>
      </c>
      <c r="AA2085" s="115">
        <v>0</v>
      </c>
      <c r="AB2085" s="115">
        <v>0</v>
      </c>
      <c r="AC2085" s="115">
        <v>0</v>
      </c>
      <c r="AD2085" s="115">
        <v>0</v>
      </c>
      <c r="AE2085" s="115">
        <v>0</v>
      </c>
      <c r="AF2085" s="115">
        <v>0</v>
      </c>
      <c r="AG2085" s="115">
        <v>0</v>
      </c>
    </row>
    <row r="2086" spans="1:33">
      <c r="A2086" s="115" t="s">
        <v>3805</v>
      </c>
      <c r="B2086" s="115" t="s">
        <v>19</v>
      </c>
      <c r="C2086" s="115">
        <v>0</v>
      </c>
      <c r="D2086" s="115">
        <v>0</v>
      </c>
      <c r="E2086" s="115">
        <v>0</v>
      </c>
      <c r="F2086" s="115">
        <v>0</v>
      </c>
      <c r="G2086" s="115">
        <v>0</v>
      </c>
      <c r="H2086" s="115">
        <v>0</v>
      </c>
      <c r="I2086" s="115">
        <v>0</v>
      </c>
      <c r="J2086" s="115">
        <v>0</v>
      </c>
      <c r="K2086" s="115">
        <v>0</v>
      </c>
      <c r="L2086" s="115">
        <v>0</v>
      </c>
      <c r="M2086" s="115">
        <v>0</v>
      </c>
      <c r="N2086" s="115">
        <v>0</v>
      </c>
      <c r="O2086" s="115">
        <v>0</v>
      </c>
      <c r="P2086" s="115">
        <v>0</v>
      </c>
      <c r="Q2086" s="115">
        <v>0</v>
      </c>
      <c r="R2086" s="115">
        <v>0</v>
      </c>
      <c r="S2086" s="115">
        <v>0</v>
      </c>
      <c r="T2086" s="115">
        <v>0</v>
      </c>
      <c r="U2086" s="115">
        <v>0</v>
      </c>
      <c r="V2086" s="115">
        <v>0</v>
      </c>
      <c r="W2086" s="115">
        <v>0</v>
      </c>
      <c r="X2086" s="115">
        <v>0</v>
      </c>
      <c r="Y2086" s="115">
        <v>0</v>
      </c>
      <c r="Z2086" s="115">
        <v>0</v>
      </c>
      <c r="AA2086" s="115">
        <v>0</v>
      </c>
      <c r="AB2086" s="115">
        <v>0</v>
      </c>
      <c r="AC2086" s="115">
        <v>0</v>
      </c>
      <c r="AD2086" s="115">
        <v>0</v>
      </c>
      <c r="AE2086" s="115">
        <v>0</v>
      </c>
      <c r="AF2086" s="115">
        <v>0</v>
      </c>
      <c r="AG2086" s="115">
        <v>0</v>
      </c>
    </row>
    <row r="2087" spans="1:33">
      <c r="A2087" s="115" t="s">
        <v>3806</v>
      </c>
      <c r="B2087" s="115" t="s">
        <v>19</v>
      </c>
      <c r="C2087" s="115">
        <v>0</v>
      </c>
      <c r="D2087" s="115">
        <v>0</v>
      </c>
      <c r="E2087" s="115">
        <v>0</v>
      </c>
      <c r="F2087" s="115">
        <v>0</v>
      </c>
      <c r="G2087" s="115">
        <v>0</v>
      </c>
      <c r="H2087" s="115">
        <v>0</v>
      </c>
      <c r="I2087" s="115">
        <v>0</v>
      </c>
      <c r="J2087" s="115">
        <v>0</v>
      </c>
      <c r="K2087" s="115">
        <v>0</v>
      </c>
      <c r="L2087" s="115">
        <v>0</v>
      </c>
      <c r="M2087" s="115">
        <v>0</v>
      </c>
      <c r="N2087" s="115">
        <v>0</v>
      </c>
      <c r="O2087" s="115">
        <v>0</v>
      </c>
      <c r="P2087" s="115">
        <v>0</v>
      </c>
      <c r="Q2087" s="115">
        <v>0</v>
      </c>
      <c r="R2087" s="115">
        <v>0</v>
      </c>
      <c r="S2087" s="115">
        <v>0</v>
      </c>
      <c r="T2087" s="115">
        <v>0</v>
      </c>
      <c r="U2087" s="115">
        <v>0</v>
      </c>
      <c r="V2087" s="115">
        <v>0</v>
      </c>
      <c r="W2087" s="115">
        <v>0</v>
      </c>
      <c r="X2087" s="115">
        <v>0</v>
      </c>
      <c r="Y2087" s="115">
        <v>0</v>
      </c>
      <c r="Z2087" s="115">
        <v>0</v>
      </c>
      <c r="AA2087" s="115">
        <v>0</v>
      </c>
      <c r="AB2087" s="115">
        <v>0</v>
      </c>
      <c r="AC2087" s="115">
        <v>0</v>
      </c>
      <c r="AD2087" s="115">
        <v>0</v>
      </c>
      <c r="AE2087" s="115">
        <v>0</v>
      </c>
      <c r="AF2087" s="115">
        <v>0</v>
      </c>
      <c r="AG2087" s="115">
        <v>0</v>
      </c>
    </row>
    <row r="2088" spans="1:33">
      <c r="A2088" s="115" t="s">
        <v>3807</v>
      </c>
      <c r="B2088" s="115" t="s">
        <v>19</v>
      </c>
      <c r="C2088" s="115">
        <v>0</v>
      </c>
      <c r="D2088" s="115">
        <v>0</v>
      </c>
      <c r="E2088" s="115">
        <v>0</v>
      </c>
      <c r="F2088" s="115">
        <v>0</v>
      </c>
      <c r="G2088" s="115">
        <v>0</v>
      </c>
      <c r="H2088" s="115">
        <v>0</v>
      </c>
      <c r="I2088" s="115">
        <v>0</v>
      </c>
      <c r="J2088" s="115">
        <v>0</v>
      </c>
      <c r="K2088" s="115">
        <v>0</v>
      </c>
      <c r="L2088" s="115">
        <v>0</v>
      </c>
      <c r="M2088" s="115">
        <v>0</v>
      </c>
      <c r="N2088" s="115">
        <v>0</v>
      </c>
      <c r="O2088" s="115">
        <v>0</v>
      </c>
      <c r="P2088" s="115">
        <v>0</v>
      </c>
      <c r="Q2088" s="115">
        <v>0</v>
      </c>
      <c r="R2088" s="115">
        <v>0</v>
      </c>
      <c r="S2088" s="115">
        <v>0</v>
      </c>
      <c r="T2088" s="115">
        <v>0</v>
      </c>
      <c r="U2088" s="115">
        <v>0</v>
      </c>
      <c r="V2088" s="115">
        <v>0</v>
      </c>
      <c r="W2088" s="115">
        <v>0</v>
      </c>
      <c r="X2088" s="115">
        <v>0</v>
      </c>
      <c r="Y2088" s="115">
        <v>0</v>
      </c>
      <c r="Z2088" s="115">
        <v>0</v>
      </c>
      <c r="AA2088" s="115">
        <v>0</v>
      </c>
      <c r="AB2088" s="115">
        <v>0</v>
      </c>
      <c r="AC2088" s="115">
        <v>0</v>
      </c>
      <c r="AD2088" s="115">
        <v>0</v>
      </c>
      <c r="AE2088" s="115">
        <v>0</v>
      </c>
      <c r="AF2088" s="115">
        <v>0</v>
      </c>
      <c r="AG2088" s="115">
        <v>0</v>
      </c>
    </row>
    <row r="2089" spans="1:33">
      <c r="A2089" s="115" t="s">
        <v>3808</v>
      </c>
      <c r="B2089" s="115" t="s">
        <v>19</v>
      </c>
      <c r="C2089" s="115">
        <v>0</v>
      </c>
      <c r="D2089" s="115">
        <v>0</v>
      </c>
      <c r="E2089" s="115">
        <v>0</v>
      </c>
      <c r="F2089" s="115">
        <v>0</v>
      </c>
      <c r="G2089" s="115">
        <v>0</v>
      </c>
      <c r="H2089" s="115">
        <v>0</v>
      </c>
      <c r="I2089" s="115">
        <v>0</v>
      </c>
      <c r="J2089" s="115">
        <v>0</v>
      </c>
      <c r="K2089" s="115">
        <v>0</v>
      </c>
      <c r="L2089" s="115">
        <v>0</v>
      </c>
      <c r="M2089" s="115">
        <v>0</v>
      </c>
      <c r="N2089" s="115">
        <v>0</v>
      </c>
      <c r="O2089" s="115">
        <v>0</v>
      </c>
      <c r="P2089" s="115">
        <v>0</v>
      </c>
      <c r="Q2089" s="115">
        <v>0</v>
      </c>
      <c r="R2089" s="115">
        <v>0</v>
      </c>
      <c r="S2089" s="115">
        <v>0</v>
      </c>
      <c r="T2089" s="115">
        <v>0</v>
      </c>
      <c r="U2089" s="115">
        <v>0</v>
      </c>
      <c r="V2089" s="115">
        <v>0</v>
      </c>
      <c r="W2089" s="115">
        <v>0</v>
      </c>
      <c r="X2089" s="115">
        <v>0</v>
      </c>
      <c r="Y2089" s="115">
        <v>0</v>
      </c>
      <c r="Z2089" s="115">
        <v>0</v>
      </c>
      <c r="AA2089" s="115">
        <v>0</v>
      </c>
      <c r="AB2089" s="115">
        <v>0</v>
      </c>
      <c r="AC2089" s="115">
        <v>0</v>
      </c>
      <c r="AD2089" s="115">
        <v>0</v>
      </c>
      <c r="AE2089" s="115">
        <v>0</v>
      </c>
      <c r="AF2089" s="115">
        <v>0</v>
      </c>
      <c r="AG2089" s="115">
        <v>0</v>
      </c>
    </row>
    <row r="2090" spans="1:33">
      <c r="A2090" s="115" t="s">
        <v>3809</v>
      </c>
      <c r="B2090" s="115" t="s">
        <v>19</v>
      </c>
      <c r="C2090" s="115">
        <v>0</v>
      </c>
      <c r="D2090" s="115">
        <v>0</v>
      </c>
      <c r="E2090" s="115">
        <v>0</v>
      </c>
      <c r="F2090" s="115">
        <v>0</v>
      </c>
      <c r="G2090" s="115">
        <v>0</v>
      </c>
      <c r="H2090" s="115">
        <v>0</v>
      </c>
      <c r="I2090" s="115">
        <v>0</v>
      </c>
      <c r="J2090" s="115">
        <v>0</v>
      </c>
      <c r="K2090" s="115">
        <v>0</v>
      </c>
      <c r="L2090" s="115">
        <v>0</v>
      </c>
      <c r="M2090" s="115">
        <v>0</v>
      </c>
      <c r="N2090" s="115">
        <v>0</v>
      </c>
      <c r="O2090" s="115">
        <v>0</v>
      </c>
      <c r="P2090" s="115">
        <v>0</v>
      </c>
      <c r="Q2090" s="115">
        <v>0</v>
      </c>
      <c r="R2090" s="115">
        <v>0</v>
      </c>
      <c r="S2090" s="115">
        <v>0</v>
      </c>
      <c r="T2090" s="115">
        <v>0</v>
      </c>
      <c r="U2090" s="115">
        <v>0</v>
      </c>
      <c r="V2090" s="115">
        <v>0</v>
      </c>
      <c r="W2090" s="115">
        <v>0</v>
      </c>
      <c r="X2090" s="115">
        <v>0</v>
      </c>
      <c r="Y2090" s="115">
        <v>0</v>
      </c>
      <c r="Z2090" s="115">
        <v>0</v>
      </c>
      <c r="AA2090" s="115">
        <v>0</v>
      </c>
      <c r="AB2090" s="115">
        <v>0</v>
      </c>
      <c r="AC2090" s="115">
        <v>0</v>
      </c>
      <c r="AD2090" s="115">
        <v>0</v>
      </c>
      <c r="AE2090" s="115">
        <v>0</v>
      </c>
      <c r="AF2090" s="115">
        <v>0</v>
      </c>
      <c r="AG2090" s="115">
        <v>0</v>
      </c>
    </row>
    <row r="2091" spans="1:33">
      <c r="A2091" s="115" t="s">
        <v>3810</v>
      </c>
      <c r="B2091" s="115" t="s">
        <v>19</v>
      </c>
      <c r="C2091" s="115">
        <v>0</v>
      </c>
      <c r="D2091" s="115">
        <v>0</v>
      </c>
      <c r="E2091" s="115">
        <v>0</v>
      </c>
      <c r="F2091" s="115">
        <v>0</v>
      </c>
      <c r="G2091" s="115">
        <v>0</v>
      </c>
      <c r="H2091" s="115">
        <v>0</v>
      </c>
      <c r="I2091" s="115">
        <v>0</v>
      </c>
      <c r="J2091" s="115">
        <v>0</v>
      </c>
      <c r="K2091" s="115">
        <v>0</v>
      </c>
      <c r="L2091" s="115">
        <v>0</v>
      </c>
      <c r="M2091" s="115">
        <v>0</v>
      </c>
      <c r="N2091" s="115">
        <v>0</v>
      </c>
      <c r="O2091" s="115">
        <v>0</v>
      </c>
      <c r="P2091" s="115">
        <v>0</v>
      </c>
      <c r="Q2091" s="115">
        <v>0</v>
      </c>
      <c r="R2091" s="115">
        <v>0</v>
      </c>
      <c r="S2091" s="115">
        <v>0</v>
      </c>
      <c r="T2091" s="115">
        <v>0</v>
      </c>
      <c r="U2091" s="115">
        <v>0</v>
      </c>
      <c r="V2091" s="115">
        <v>0</v>
      </c>
      <c r="W2091" s="115">
        <v>0</v>
      </c>
      <c r="X2091" s="115">
        <v>0</v>
      </c>
      <c r="Y2091" s="115">
        <v>0</v>
      </c>
      <c r="Z2091" s="115">
        <v>0</v>
      </c>
      <c r="AA2091" s="115">
        <v>0</v>
      </c>
      <c r="AB2091" s="115">
        <v>0</v>
      </c>
      <c r="AC2091" s="115">
        <v>0</v>
      </c>
      <c r="AD2091" s="115">
        <v>0</v>
      </c>
      <c r="AE2091" s="115">
        <v>0</v>
      </c>
      <c r="AF2091" s="115">
        <v>0</v>
      </c>
      <c r="AG2091" s="115">
        <v>0</v>
      </c>
    </row>
    <row r="2092" spans="1:33">
      <c r="A2092" s="115" t="s">
        <v>3811</v>
      </c>
      <c r="B2092" s="115" t="s">
        <v>19</v>
      </c>
      <c r="C2092" s="115">
        <v>0</v>
      </c>
      <c r="D2092" s="115">
        <v>0</v>
      </c>
      <c r="E2092" s="115">
        <v>0</v>
      </c>
      <c r="F2092" s="115">
        <v>0</v>
      </c>
      <c r="G2092" s="115">
        <v>0</v>
      </c>
      <c r="H2092" s="115">
        <v>0</v>
      </c>
      <c r="I2092" s="115">
        <v>0</v>
      </c>
      <c r="J2092" s="115">
        <v>0</v>
      </c>
      <c r="K2092" s="115">
        <v>0</v>
      </c>
      <c r="L2092" s="115">
        <v>0</v>
      </c>
      <c r="M2092" s="115">
        <v>0</v>
      </c>
      <c r="N2092" s="115">
        <v>0</v>
      </c>
      <c r="O2092" s="115">
        <v>0</v>
      </c>
      <c r="P2092" s="115">
        <v>0</v>
      </c>
      <c r="Q2092" s="115">
        <v>0</v>
      </c>
      <c r="R2092" s="115">
        <v>0</v>
      </c>
      <c r="S2092" s="115">
        <v>0</v>
      </c>
      <c r="T2092" s="115">
        <v>0</v>
      </c>
      <c r="U2092" s="115">
        <v>0</v>
      </c>
      <c r="V2092" s="115">
        <v>0</v>
      </c>
      <c r="W2092" s="115">
        <v>0</v>
      </c>
      <c r="X2092" s="115">
        <v>0</v>
      </c>
      <c r="Y2092" s="115">
        <v>0</v>
      </c>
      <c r="Z2092" s="115">
        <v>0</v>
      </c>
      <c r="AA2092" s="115">
        <v>0</v>
      </c>
      <c r="AB2092" s="115">
        <v>0</v>
      </c>
      <c r="AC2092" s="115">
        <v>0</v>
      </c>
      <c r="AD2092" s="115">
        <v>0</v>
      </c>
      <c r="AE2092" s="115">
        <v>0</v>
      </c>
      <c r="AF2092" s="115">
        <v>0</v>
      </c>
      <c r="AG2092" s="115">
        <v>0</v>
      </c>
    </row>
    <row r="2093" spans="1:33">
      <c r="A2093" s="115" t="s">
        <v>3812</v>
      </c>
      <c r="B2093" s="115" t="s">
        <v>19</v>
      </c>
      <c r="C2093" s="115">
        <v>0</v>
      </c>
      <c r="D2093" s="115">
        <v>0</v>
      </c>
      <c r="E2093" s="115">
        <v>0</v>
      </c>
      <c r="F2093" s="115">
        <v>0</v>
      </c>
      <c r="G2093" s="115">
        <v>0</v>
      </c>
      <c r="H2093" s="115">
        <v>0</v>
      </c>
      <c r="I2093" s="115">
        <v>0</v>
      </c>
      <c r="J2093" s="115">
        <v>0</v>
      </c>
      <c r="K2093" s="115">
        <v>0</v>
      </c>
      <c r="L2093" s="115">
        <v>0</v>
      </c>
      <c r="M2093" s="115">
        <v>0</v>
      </c>
      <c r="N2093" s="115">
        <v>0</v>
      </c>
      <c r="O2093" s="115">
        <v>0</v>
      </c>
      <c r="P2093" s="115">
        <v>0</v>
      </c>
      <c r="Q2093" s="115">
        <v>0</v>
      </c>
      <c r="R2093" s="115">
        <v>0</v>
      </c>
      <c r="S2093" s="115">
        <v>0</v>
      </c>
      <c r="T2093" s="115">
        <v>0</v>
      </c>
      <c r="U2093" s="115">
        <v>0</v>
      </c>
      <c r="V2093" s="115">
        <v>0</v>
      </c>
      <c r="W2093" s="115">
        <v>0</v>
      </c>
      <c r="X2093" s="115">
        <v>0</v>
      </c>
      <c r="Y2093" s="115">
        <v>0</v>
      </c>
      <c r="Z2093" s="115">
        <v>0</v>
      </c>
      <c r="AA2093" s="115">
        <v>0</v>
      </c>
      <c r="AB2093" s="115">
        <v>0</v>
      </c>
      <c r="AC2093" s="115">
        <v>0</v>
      </c>
      <c r="AD2093" s="115">
        <v>0</v>
      </c>
      <c r="AE2093" s="115">
        <v>0</v>
      </c>
      <c r="AF2093" s="115">
        <v>0</v>
      </c>
      <c r="AG2093" s="115">
        <v>0</v>
      </c>
    </row>
    <row r="2094" spans="1:33">
      <c r="A2094" s="115" t="s">
        <v>3813</v>
      </c>
      <c r="B2094" s="115" t="s">
        <v>19</v>
      </c>
      <c r="C2094" s="115">
        <v>0</v>
      </c>
      <c r="D2094" s="115">
        <v>0</v>
      </c>
      <c r="E2094" s="115">
        <v>0</v>
      </c>
      <c r="F2094" s="115">
        <v>0</v>
      </c>
      <c r="G2094" s="115">
        <v>0</v>
      </c>
      <c r="H2094" s="115">
        <v>0</v>
      </c>
      <c r="I2094" s="115">
        <v>0</v>
      </c>
      <c r="J2094" s="115">
        <v>0</v>
      </c>
      <c r="K2094" s="115">
        <v>0</v>
      </c>
      <c r="L2094" s="115">
        <v>0</v>
      </c>
      <c r="M2094" s="115">
        <v>0</v>
      </c>
      <c r="N2094" s="115">
        <v>0</v>
      </c>
      <c r="O2094" s="115">
        <v>0</v>
      </c>
      <c r="P2094" s="115">
        <v>0</v>
      </c>
      <c r="Q2094" s="115">
        <v>0</v>
      </c>
      <c r="R2094" s="115">
        <v>0</v>
      </c>
      <c r="S2094" s="115">
        <v>0</v>
      </c>
      <c r="T2094" s="115">
        <v>0</v>
      </c>
      <c r="U2094" s="115">
        <v>0</v>
      </c>
      <c r="V2094" s="115">
        <v>0</v>
      </c>
      <c r="W2094" s="115">
        <v>0</v>
      </c>
      <c r="X2094" s="115">
        <v>0</v>
      </c>
      <c r="Y2094" s="115">
        <v>0</v>
      </c>
      <c r="Z2094" s="115">
        <v>0</v>
      </c>
      <c r="AA2094" s="115">
        <v>0</v>
      </c>
      <c r="AB2094" s="115">
        <v>0</v>
      </c>
      <c r="AC2094" s="115">
        <v>0</v>
      </c>
      <c r="AD2094" s="115">
        <v>0</v>
      </c>
      <c r="AE2094" s="115">
        <v>0</v>
      </c>
      <c r="AF2094" s="115">
        <v>0</v>
      </c>
      <c r="AG2094" s="115">
        <v>0</v>
      </c>
    </row>
    <row r="2095" spans="1:33">
      <c r="A2095" s="115" t="s">
        <v>3814</v>
      </c>
      <c r="B2095" s="115" t="s">
        <v>19</v>
      </c>
      <c r="C2095" s="115">
        <v>0</v>
      </c>
      <c r="D2095" s="115">
        <v>0</v>
      </c>
      <c r="E2095" s="115">
        <v>0</v>
      </c>
      <c r="F2095" s="115">
        <v>0</v>
      </c>
      <c r="G2095" s="115">
        <v>0</v>
      </c>
      <c r="H2095" s="115">
        <v>0</v>
      </c>
      <c r="I2095" s="115">
        <v>0</v>
      </c>
      <c r="J2095" s="115">
        <v>0</v>
      </c>
      <c r="K2095" s="115">
        <v>0</v>
      </c>
      <c r="L2095" s="115">
        <v>0</v>
      </c>
      <c r="M2095" s="115">
        <v>0</v>
      </c>
      <c r="N2095" s="115">
        <v>0</v>
      </c>
      <c r="O2095" s="115">
        <v>0</v>
      </c>
      <c r="P2095" s="115">
        <v>0</v>
      </c>
      <c r="Q2095" s="115">
        <v>0</v>
      </c>
      <c r="R2095" s="115">
        <v>0</v>
      </c>
      <c r="S2095" s="115">
        <v>0</v>
      </c>
      <c r="T2095" s="115">
        <v>0</v>
      </c>
      <c r="U2095" s="115">
        <v>0</v>
      </c>
      <c r="V2095" s="115">
        <v>0</v>
      </c>
      <c r="W2095" s="115">
        <v>0</v>
      </c>
      <c r="X2095" s="115">
        <v>0</v>
      </c>
      <c r="Y2095" s="115">
        <v>0</v>
      </c>
      <c r="Z2095" s="115">
        <v>0</v>
      </c>
      <c r="AA2095" s="115">
        <v>0</v>
      </c>
      <c r="AB2095" s="115">
        <v>0</v>
      </c>
      <c r="AC2095" s="115">
        <v>0</v>
      </c>
      <c r="AD2095" s="115">
        <v>0</v>
      </c>
      <c r="AE2095" s="115">
        <v>0</v>
      </c>
      <c r="AF2095" s="115">
        <v>0</v>
      </c>
      <c r="AG2095" s="115">
        <v>0</v>
      </c>
    </row>
    <row r="2096" spans="1:33">
      <c r="A2096" s="115" t="s">
        <v>3815</v>
      </c>
      <c r="B2096" s="115" t="s">
        <v>19</v>
      </c>
      <c r="C2096" s="115">
        <v>0</v>
      </c>
      <c r="D2096" s="115">
        <v>0</v>
      </c>
      <c r="E2096" s="115">
        <v>0</v>
      </c>
      <c r="F2096" s="115">
        <v>0</v>
      </c>
      <c r="G2096" s="115">
        <v>0</v>
      </c>
      <c r="H2096" s="115">
        <v>0</v>
      </c>
      <c r="I2096" s="115">
        <v>0</v>
      </c>
      <c r="J2096" s="115">
        <v>0</v>
      </c>
      <c r="K2096" s="115">
        <v>0</v>
      </c>
      <c r="L2096" s="115">
        <v>0</v>
      </c>
      <c r="M2096" s="115">
        <v>0</v>
      </c>
      <c r="N2096" s="115">
        <v>0</v>
      </c>
      <c r="O2096" s="115">
        <v>0</v>
      </c>
      <c r="P2096" s="115">
        <v>0</v>
      </c>
      <c r="Q2096" s="115">
        <v>0</v>
      </c>
      <c r="R2096" s="115">
        <v>0</v>
      </c>
      <c r="S2096" s="115">
        <v>0</v>
      </c>
      <c r="T2096" s="115">
        <v>0</v>
      </c>
      <c r="U2096" s="115">
        <v>0</v>
      </c>
      <c r="V2096" s="115">
        <v>0</v>
      </c>
      <c r="W2096" s="115">
        <v>0</v>
      </c>
      <c r="X2096" s="115">
        <v>0</v>
      </c>
      <c r="Y2096" s="115">
        <v>0</v>
      </c>
      <c r="Z2096" s="115">
        <v>0</v>
      </c>
      <c r="AA2096" s="115">
        <v>0</v>
      </c>
      <c r="AB2096" s="115">
        <v>0</v>
      </c>
      <c r="AC2096" s="115">
        <v>0</v>
      </c>
      <c r="AD2096" s="115">
        <v>0</v>
      </c>
      <c r="AE2096" s="115">
        <v>0</v>
      </c>
      <c r="AF2096" s="115">
        <v>0</v>
      </c>
      <c r="AG2096" s="115">
        <v>0</v>
      </c>
    </row>
    <row r="2097" spans="1:33">
      <c r="A2097" s="115" t="s">
        <v>3816</v>
      </c>
      <c r="B2097" s="115" t="s">
        <v>19</v>
      </c>
      <c r="C2097" s="115">
        <v>0</v>
      </c>
      <c r="D2097" s="115">
        <v>0</v>
      </c>
      <c r="E2097" s="115">
        <v>0</v>
      </c>
      <c r="F2097" s="115">
        <v>0</v>
      </c>
      <c r="G2097" s="115">
        <v>0</v>
      </c>
      <c r="H2097" s="115">
        <v>0</v>
      </c>
      <c r="I2097" s="115">
        <v>0</v>
      </c>
      <c r="J2097" s="115">
        <v>0</v>
      </c>
      <c r="K2097" s="115">
        <v>0</v>
      </c>
      <c r="L2097" s="115">
        <v>0</v>
      </c>
      <c r="M2097" s="115">
        <v>0</v>
      </c>
      <c r="N2097" s="115">
        <v>0</v>
      </c>
      <c r="O2097" s="115">
        <v>0</v>
      </c>
      <c r="P2097" s="115">
        <v>0</v>
      </c>
      <c r="Q2097" s="115">
        <v>0</v>
      </c>
      <c r="R2097" s="115">
        <v>0</v>
      </c>
      <c r="S2097" s="115">
        <v>0</v>
      </c>
      <c r="T2097" s="115">
        <v>0</v>
      </c>
      <c r="U2097" s="115">
        <v>0</v>
      </c>
      <c r="V2097" s="115">
        <v>0</v>
      </c>
      <c r="W2097" s="115">
        <v>0</v>
      </c>
      <c r="X2097" s="115">
        <v>0</v>
      </c>
      <c r="Y2097" s="115">
        <v>0</v>
      </c>
      <c r="Z2097" s="115">
        <v>0</v>
      </c>
      <c r="AA2097" s="115">
        <v>0</v>
      </c>
      <c r="AB2097" s="115">
        <v>0</v>
      </c>
      <c r="AC2097" s="115">
        <v>0</v>
      </c>
      <c r="AD2097" s="115">
        <v>0</v>
      </c>
      <c r="AE2097" s="115">
        <v>0</v>
      </c>
      <c r="AF2097" s="115">
        <v>0</v>
      </c>
      <c r="AG2097" s="115">
        <v>0</v>
      </c>
    </row>
    <row r="2098" spans="1:33">
      <c r="A2098" s="115" t="s">
        <v>3817</v>
      </c>
      <c r="B2098" s="115" t="s">
        <v>19</v>
      </c>
      <c r="C2098" s="115">
        <v>0</v>
      </c>
      <c r="D2098" s="115">
        <v>0</v>
      </c>
      <c r="E2098" s="115">
        <v>0</v>
      </c>
      <c r="F2098" s="115">
        <v>0</v>
      </c>
      <c r="G2098" s="115">
        <v>0</v>
      </c>
      <c r="H2098" s="115">
        <v>0</v>
      </c>
      <c r="I2098" s="115">
        <v>0</v>
      </c>
      <c r="J2098" s="115">
        <v>0</v>
      </c>
      <c r="K2098" s="115">
        <v>0</v>
      </c>
      <c r="L2098" s="115">
        <v>0</v>
      </c>
      <c r="M2098" s="115">
        <v>0</v>
      </c>
      <c r="N2098" s="115">
        <v>0</v>
      </c>
      <c r="O2098" s="115">
        <v>0</v>
      </c>
      <c r="P2098" s="115">
        <v>0</v>
      </c>
      <c r="Q2098" s="115">
        <v>0</v>
      </c>
      <c r="R2098" s="115">
        <v>0</v>
      </c>
      <c r="S2098" s="115">
        <v>0</v>
      </c>
      <c r="T2098" s="115">
        <v>0</v>
      </c>
      <c r="U2098" s="115">
        <v>0</v>
      </c>
      <c r="V2098" s="115">
        <v>0</v>
      </c>
      <c r="W2098" s="115">
        <v>0</v>
      </c>
      <c r="X2098" s="115">
        <v>0</v>
      </c>
      <c r="Y2098" s="115">
        <v>0</v>
      </c>
      <c r="Z2098" s="115">
        <v>0</v>
      </c>
      <c r="AA2098" s="115">
        <v>0</v>
      </c>
      <c r="AB2098" s="115">
        <v>0</v>
      </c>
      <c r="AC2098" s="115">
        <v>0</v>
      </c>
      <c r="AD2098" s="115">
        <v>0</v>
      </c>
      <c r="AE2098" s="115">
        <v>0</v>
      </c>
      <c r="AF2098" s="115">
        <v>0</v>
      </c>
      <c r="AG2098" s="115">
        <v>0</v>
      </c>
    </row>
    <row r="2099" spans="1:33">
      <c r="A2099" s="115" t="s">
        <v>3818</v>
      </c>
      <c r="B2099" s="115" t="s">
        <v>19</v>
      </c>
      <c r="C2099" s="115">
        <v>0</v>
      </c>
      <c r="D2099" s="115">
        <v>0</v>
      </c>
      <c r="E2099" s="115">
        <v>0</v>
      </c>
      <c r="F2099" s="115">
        <v>0</v>
      </c>
      <c r="G2099" s="115">
        <v>0</v>
      </c>
      <c r="H2099" s="115">
        <v>0</v>
      </c>
      <c r="I2099" s="115">
        <v>0</v>
      </c>
      <c r="J2099" s="115">
        <v>0</v>
      </c>
      <c r="K2099" s="115">
        <v>0</v>
      </c>
      <c r="L2099" s="115">
        <v>0</v>
      </c>
      <c r="M2099" s="115">
        <v>0</v>
      </c>
      <c r="N2099" s="115">
        <v>0</v>
      </c>
      <c r="O2099" s="115">
        <v>0</v>
      </c>
      <c r="P2099" s="115">
        <v>0</v>
      </c>
      <c r="Q2099" s="115">
        <v>0</v>
      </c>
      <c r="R2099" s="115">
        <v>0</v>
      </c>
      <c r="S2099" s="115">
        <v>0</v>
      </c>
      <c r="T2099" s="115">
        <v>0</v>
      </c>
      <c r="U2099" s="115">
        <v>0</v>
      </c>
      <c r="V2099" s="115">
        <v>0</v>
      </c>
      <c r="W2099" s="115">
        <v>0</v>
      </c>
      <c r="X2099" s="115">
        <v>0</v>
      </c>
      <c r="Y2099" s="115">
        <v>0</v>
      </c>
      <c r="Z2099" s="115">
        <v>0</v>
      </c>
      <c r="AA2099" s="115">
        <v>0</v>
      </c>
      <c r="AB2099" s="115">
        <v>0</v>
      </c>
      <c r="AC2099" s="115">
        <v>0</v>
      </c>
      <c r="AD2099" s="115">
        <v>0</v>
      </c>
      <c r="AE2099" s="115">
        <v>0</v>
      </c>
      <c r="AF2099" s="115">
        <v>0</v>
      </c>
      <c r="AG2099" s="115">
        <v>0</v>
      </c>
    </row>
    <row r="2100" spans="1:33">
      <c r="A2100" s="115" t="s">
        <v>3819</v>
      </c>
      <c r="B2100" s="115" t="s">
        <v>19</v>
      </c>
      <c r="C2100" s="115">
        <v>0</v>
      </c>
      <c r="D2100" s="115">
        <v>0</v>
      </c>
      <c r="E2100" s="115">
        <v>0</v>
      </c>
      <c r="F2100" s="115">
        <v>0</v>
      </c>
      <c r="G2100" s="115">
        <v>0</v>
      </c>
      <c r="H2100" s="115">
        <v>0</v>
      </c>
      <c r="I2100" s="115">
        <v>0</v>
      </c>
      <c r="J2100" s="115">
        <v>0</v>
      </c>
      <c r="K2100" s="115">
        <v>0</v>
      </c>
      <c r="L2100" s="115">
        <v>0</v>
      </c>
      <c r="M2100" s="115">
        <v>0</v>
      </c>
      <c r="N2100" s="115">
        <v>0</v>
      </c>
      <c r="O2100" s="115">
        <v>0</v>
      </c>
      <c r="P2100" s="115">
        <v>0</v>
      </c>
      <c r="Q2100" s="115">
        <v>0</v>
      </c>
      <c r="R2100" s="115">
        <v>0</v>
      </c>
      <c r="S2100" s="115">
        <v>0</v>
      </c>
      <c r="T2100" s="115">
        <v>0</v>
      </c>
      <c r="U2100" s="115">
        <v>0</v>
      </c>
      <c r="V2100" s="115">
        <v>0</v>
      </c>
      <c r="W2100" s="115">
        <v>0</v>
      </c>
      <c r="X2100" s="115">
        <v>0</v>
      </c>
      <c r="Y2100" s="115">
        <v>0</v>
      </c>
      <c r="Z2100" s="115">
        <v>0</v>
      </c>
      <c r="AA2100" s="115">
        <v>0</v>
      </c>
      <c r="AB2100" s="115">
        <v>0</v>
      </c>
      <c r="AC2100" s="115">
        <v>0</v>
      </c>
      <c r="AD2100" s="115">
        <v>0</v>
      </c>
      <c r="AE2100" s="115">
        <v>0</v>
      </c>
      <c r="AF2100" s="115">
        <v>0</v>
      </c>
      <c r="AG2100" s="115">
        <v>0</v>
      </c>
    </row>
    <row r="2101" spans="1:33">
      <c r="A2101" s="115" t="s">
        <v>3820</v>
      </c>
      <c r="B2101" s="115" t="s">
        <v>19</v>
      </c>
      <c r="C2101" s="115">
        <v>0</v>
      </c>
      <c r="D2101" s="115">
        <v>0</v>
      </c>
      <c r="E2101" s="115">
        <v>0</v>
      </c>
      <c r="F2101" s="115">
        <v>0</v>
      </c>
      <c r="G2101" s="115">
        <v>0</v>
      </c>
      <c r="H2101" s="115">
        <v>0</v>
      </c>
      <c r="I2101" s="115">
        <v>0</v>
      </c>
      <c r="J2101" s="115">
        <v>0</v>
      </c>
      <c r="K2101" s="115">
        <v>0</v>
      </c>
      <c r="L2101" s="115">
        <v>0</v>
      </c>
      <c r="M2101" s="115">
        <v>0</v>
      </c>
      <c r="N2101" s="115">
        <v>0</v>
      </c>
      <c r="O2101" s="115">
        <v>0</v>
      </c>
      <c r="P2101" s="115">
        <v>0</v>
      </c>
      <c r="Q2101" s="115">
        <v>0</v>
      </c>
      <c r="R2101" s="115">
        <v>0</v>
      </c>
      <c r="S2101" s="115">
        <v>0</v>
      </c>
      <c r="T2101" s="115">
        <v>0</v>
      </c>
      <c r="U2101" s="115">
        <v>0</v>
      </c>
      <c r="V2101" s="115">
        <v>0</v>
      </c>
      <c r="W2101" s="115">
        <v>0</v>
      </c>
      <c r="X2101" s="115">
        <v>0</v>
      </c>
      <c r="Y2101" s="115">
        <v>0</v>
      </c>
      <c r="Z2101" s="115">
        <v>0</v>
      </c>
      <c r="AA2101" s="115">
        <v>0</v>
      </c>
      <c r="AB2101" s="115">
        <v>0</v>
      </c>
      <c r="AC2101" s="115">
        <v>0</v>
      </c>
      <c r="AD2101" s="115">
        <v>0</v>
      </c>
      <c r="AE2101" s="115">
        <v>0</v>
      </c>
      <c r="AF2101" s="115">
        <v>0</v>
      </c>
      <c r="AG2101" s="115">
        <v>0</v>
      </c>
    </row>
    <row r="2102" spans="1:33">
      <c r="A2102" s="115" t="s">
        <v>3821</v>
      </c>
      <c r="B2102" s="115" t="s">
        <v>19</v>
      </c>
      <c r="C2102" s="115">
        <v>0</v>
      </c>
      <c r="D2102" s="115">
        <v>0</v>
      </c>
      <c r="E2102" s="115">
        <v>0</v>
      </c>
      <c r="F2102" s="115">
        <v>0</v>
      </c>
      <c r="G2102" s="115">
        <v>0</v>
      </c>
      <c r="H2102" s="115">
        <v>0</v>
      </c>
      <c r="I2102" s="115">
        <v>0</v>
      </c>
      <c r="J2102" s="115">
        <v>0</v>
      </c>
      <c r="K2102" s="115">
        <v>0</v>
      </c>
      <c r="L2102" s="115">
        <v>0</v>
      </c>
      <c r="M2102" s="115">
        <v>0</v>
      </c>
      <c r="N2102" s="115">
        <v>0</v>
      </c>
      <c r="O2102" s="115">
        <v>0</v>
      </c>
      <c r="P2102" s="115">
        <v>0</v>
      </c>
      <c r="Q2102" s="115">
        <v>0</v>
      </c>
      <c r="R2102" s="115">
        <v>0</v>
      </c>
      <c r="S2102" s="115">
        <v>0</v>
      </c>
      <c r="T2102" s="115">
        <v>0</v>
      </c>
      <c r="U2102" s="115">
        <v>0</v>
      </c>
      <c r="V2102" s="115">
        <v>0</v>
      </c>
      <c r="W2102" s="115">
        <v>0</v>
      </c>
      <c r="X2102" s="115">
        <v>0</v>
      </c>
      <c r="Y2102" s="115">
        <v>0</v>
      </c>
      <c r="Z2102" s="115">
        <v>0</v>
      </c>
      <c r="AA2102" s="115">
        <v>0</v>
      </c>
      <c r="AB2102" s="115">
        <v>0</v>
      </c>
      <c r="AC2102" s="115">
        <v>0</v>
      </c>
      <c r="AD2102" s="115">
        <v>0</v>
      </c>
      <c r="AE2102" s="115">
        <v>0</v>
      </c>
      <c r="AF2102" s="115">
        <v>0</v>
      </c>
      <c r="AG2102" s="115">
        <v>0</v>
      </c>
    </row>
    <row r="2103" spans="1:33">
      <c r="A2103" s="115" t="s">
        <v>3822</v>
      </c>
      <c r="B2103" s="115" t="s">
        <v>19</v>
      </c>
      <c r="C2103" s="115">
        <v>0</v>
      </c>
      <c r="D2103" s="115">
        <v>0</v>
      </c>
      <c r="E2103" s="115">
        <v>0</v>
      </c>
      <c r="F2103" s="115">
        <v>0</v>
      </c>
      <c r="G2103" s="115">
        <v>0</v>
      </c>
      <c r="H2103" s="115">
        <v>0</v>
      </c>
      <c r="I2103" s="115">
        <v>0</v>
      </c>
      <c r="J2103" s="115">
        <v>0</v>
      </c>
      <c r="K2103" s="115">
        <v>0</v>
      </c>
      <c r="L2103" s="115">
        <v>0</v>
      </c>
      <c r="M2103" s="115">
        <v>0</v>
      </c>
      <c r="N2103" s="115">
        <v>0</v>
      </c>
      <c r="O2103" s="115">
        <v>0</v>
      </c>
      <c r="P2103" s="115">
        <v>0</v>
      </c>
      <c r="Q2103" s="115">
        <v>0</v>
      </c>
      <c r="R2103" s="115">
        <v>0</v>
      </c>
      <c r="S2103" s="115">
        <v>0</v>
      </c>
      <c r="T2103" s="115">
        <v>0</v>
      </c>
      <c r="U2103" s="115">
        <v>0</v>
      </c>
      <c r="V2103" s="115">
        <v>0</v>
      </c>
      <c r="W2103" s="115">
        <v>0</v>
      </c>
      <c r="X2103" s="115">
        <v>0</v>
      </c>
      <c r="Y2103" s="115">
        <v>0</v>
      </c>
      <c r="Z2103" s="115">
        <v>0</v>
      </c>
      <c r="AA2103" s="115">
        <v>0</v>
      </c>
      <c r="AB2103" s="115">
        <v>0</v>
      </c>
      <c r="AC2103" s="115">
        <v>0</v>
      </c>
      <c r="AD2103" s="115">
        <v>0</v>
      </c>
      <c r="AE2103" s="115">
        <v>0</v>
      </c>
      <c r="AF2103" s="115">
        <v>0</v>
      </c>
      <c r="AG2103" s="115">
        <v>0</v>
      </c>
    </row>
    <row r="2104" spans="1:33">
      <c r="A2104" s="115" t="s">
        <v>3823</v>
      </c>
      <c r="B2104" s="115" t="s">
        <v>19</v>
      </c>
      <c r="C2104" s="115">
        <v>0</v>
      </c>
      <c r="D2104" s="115">
        <v>0</v>
      </c>
      <c r="E2104" s="115">
        <v>0</v>
      </c>
      <c r="F2104" s="115">
        <v>0</v>
      </c>
      <c r="G2104" s="115">
        <v>0</v>
      </c>
      <c r="H2104" s="115">
        <v>0</v>
      </c>
      <c r="I2104" s="115">
        <v>0</v>
      </c>
      <c r="J2104" s="115">
        <v>0</v>
      </c>
      <c r="K2104" s="115">
        <v>0</v>
      </c>
      <c r="L2104" s="115">
        <v>0</v>
      </c>
      <c r="M2104" s="115">
        <v>0</v>
      </c>
      <c r="N2104" s="115">
        <v>0</v>
      </c>
      <c r="O2104" s="115">
        <v>0</v>
      </c>
      <c r="P2104" s="115">
        <v>0</v>
      </c>
      <c r="Q2104" s="115">
        <v>0</v>
      </c>
      <c r="R2104" s="115">
        <v>0</v>
      </c>
      <c r="S2104" s="115">
        <v>0</v>
      </c>
      <c r="T2104" s="115">
        <v>0</v>
      </c>
      <c r="U2104" s="115">
        <v>0</v>
      </c>
      <c r="V2104" s="115">
        <v>0</v>
      </c>
      <c r="W2104" s="115">
        <v>0</v>
      </c>
      <c r="X2104" s="115">
        <v>0</v>
      </c>
      <c r="Y2104" s="115">
        <v>0</v>
      </c>
      <c r="Z2104" s="115">
        <v>0</v>
      </c>
      <c r="AA2104" s="115">
        <v>0</v>
      </c>
      <c r="AB2104" s="115">
        <v>0</v>
      </c>
      <c r="AC2104" s="115">
        <v>0</v>
      </c>
      <c r="AD2104" s="115">
        <v>0</v>
      </c>
      <c r="AE2104" s="115">
        <v>0</v>
      </c>
      <c r="AF2104" s="115">
        <v>0</v>
      </c>
      <c r="AG2104" s="115">
        <v>0</v>
      </c>
    </row>
    <row r="2105" spans="1:33">
      <c r="A2105" s="115" t="s">
        <v>3824</v>
      </c>
      <c r="B2105" s="115" t="s">
        <v>19</v>
      </c>
      <c r="C2105" s="115">
        <v>0</v>
      </c>
      <c r="D2105" s="115">
        <v>0</v>
      </c>
      <c r="E2105" s="115">
        <v>0</v>
      </c>
      <c r="F2105" s="115">
        <v>0</v>
      </c>
      <c r="G2105" s="115">
        <v>0</v>
      </c>
      <c r="H2105" s="115">
        <v>0</v>
      </c>
      <c r="I2105" s="115">
        <v>0</v>
      </c>
      <c r="J2105" s="115">
        <v>0</v>
      </c>
      <c r="K2105" s="115">
        <v>0</v>
      </c>
      <c r="L2105" s="115">
        <v>0</v>
      </c>
      <c r="M2105" s="115">
        <v>0</v>
      </c>
      <c r="N2105" s="115">
        <v>0</v>
      </c>
      <c r="O2105" s="115">
        <v>0</v>
      </c>
      <c r="P2105" s="115">
        <v>0</v>
      </c>
      <c r="Q2105" s="115">
        <v>0</v>
      </c>
      <c r="R2105" s="115">
        <v>0</v>
      </c>
      <c r="S2105" s="115">
        <v>0</v>
      </c>
      <c r="T2105" s="115">
        <v>0</v>
      </c>
      <c r="U2105" s="115">
        <v>0</v>
      </c>
      <c r="V2105" s="115">
        <v>0</v>
      </c>
      <c r="W2105" s="115">
        <v>0</v>
      </c>
      <c r="X2105" s="115">
        <v>0</v>
      </c>
      <c r="Y2105" s="115">
        <v>0</v>
      </c>
      <c r="Z2105" s="115">
        <v>0</v>
      </c>
      <c r="AA2105" s="115">
        <v>0</v>
      </c>
      <c r="AB2105" s="115">
        <v>0</v>
      </c>
      <c r="AC2105" s="115">
        <v>0</v>
      </c>
      <c r="AD2105" s="115">
        <v>0</v>
      </c>
      <c r="AE2105" s="115">
        <v>0</v>
      </c>
      <c r="AF2105" s="115">
        <v>0</v>
      </c>
      <c r="AG2105" s="115">
        <v>0</v>
      </c>
    </row>
    <row r="2106" spans="1:33">
      <c r="A2106" s="115" t="s">
        <v>3825</v>
      </c>
      <c r="B2106" s="115" t="s">
        <v>19</v>
      </c>
      <c r="C2106" s="115">
        <v>0</v>
      </c>
      <c r="D2106" s="115">
        <v>0</v>
      </c>
      <c r="E2106" s="115">
        <v>0</v>
      </c>
      <c r="F2106" s="115">
        <v>0</v>
      </c>
      <c r="G2106" s="115">
        <v>0</v>
      </c>
      <c r="H2106" s="115">
        <v>0</v>
      </c>
      <c r="I2106" s="115">
        <v>0</v>
      </c>
      <c r="J2106" s="115">
        <v>0</v>
      </c>
      <c r="K2106" s="115">
        <v>0</v>
      </c>
      <c r="L2106" s="115">
        <v>0</v>
      </c>
      <c r="M2106" s="115">
        <v>0</v>
      </c>
      <c r="N2106" s="115">
        <v>0</v>
      </c>
      <c r="O2106" s="115">
        <v>0</v>
      </c>
      <c r="P2106" s="115">
        <v>0</v>
      </c>
      <c r="Q2106" s="115">
        <v>0</v>
      </c>
      <c r="R2106" s="115">
        <v>0</v>
      </c>
      <c r="S2106" s="115">
        <v>0</v>
      </c>
      <c r="T2106" s="115">
        <v>0</v>
      </c>
      <c r="U2106" s="115">
        <v>0</v>
      </c>
      <c r="V2106" s="115">
        <v>0</v>
      </c>
      <c r="W2106" s="115">
        <v>0</v>
      </c>
      <c r="X2106" s="115">
        <v>0</v>
      </c>
      <c r="Y2106" s="115">
        <v>0</v>
      </c>
      <c r="Z2106" s="115">
        <v>0</v>
      </c>
      <c r="AA2106" s="115">
        <v>0</v>
      </c>
      <c r="AB2106" s="115">
        <v>0</v>
      </c>
      <c r="AC2106" s="115">
        <v>0</v>
      </c>
      <c r="AD2106" s="115">
        <v>0</v>
      </c>
      <c r="AE2106" s="115">
        <v>0</v>
      </c>
      <c r="AF2106" s="115">
        <v>0</v>
      </c>
      <c r="AG2106" s="115">
        <v>0</v>
      </c>
    </row>
    <row r="2107" spans="1:33">
      <c r="A2107" s="115" t="s">
        <v>3826</v>
      </c>
      <c r="B2107" s="115" t="s">
        <v>19</v>
      </c>
      <c r="C2107" s="115">
        <v>0</v>
      </c>
      <c r="D2107" s="115">
        <v>0</v>
      </c>
      <c r="E2107" s="115">
        <v>0</v>
      </c>
      <c r="F2107" s="115">
        <v>0</v>
      </c>
      <c r="G2107" s="115">
        <v>0</v>
      </c>
      <c r="H2107" s="115">
        <v>0</v>
      </c>
      <c r="I2107" s="115">
        <v>0</v>
      </c>
      <c r="J2107" s="115">
        <v>0</v>
      </c>
      <c r="K2107" s="115">
        <v>0</v>
      </c>
      <c r="L2107" s="115">
        <v>0</v>
      </c>
      <c r="M2107" s="115">
        <v>0</v>
      </c>
      <c r="N2107" s="115">
        <v>0</v>
      </c>
      <c r="O2107" s="115">
        <v>0</v>
      </c>
      <c r="P2107" s="115">
        <v>0</v>
      </c>
      <c r="Q2107" s="115">
        <v>0</v>
      </c>
      <c r="R2107" s="115">
        <v>0</v>
      </c>
      <c r="S2107" s="115">
        <v>0</v>
      </c>
      <c r="T2107" s="115">
        <v>0</v>
      </c>
      <c r="U2107" s="115">
        <v>0</v>
      </c>
      <c r="V2107" s="115">
        <v>0</v>
      </c>
      <c r="W2107" s="115">
        <v>0</v>
      </c>
      <c r="X2107" s="115">
        <v>0</v>
      </c>
      <c r="Y2107" s="115">
        <v>0</v>
      </c>
      <c r="Z2107" s="115">
        <v>0</v>
      </c>
      <c r="AA2107" s="115">
        <v>0</v>
      </c>
      <c r="AB2107" s="115">
        <v>0</v>
      </c>
      <c r="AC2107" s="115">
        <v>0</v>
      </c>
      <c r="AD2107" s="115">
        <v>0</v>
      </c>
      <c r="AE2107" s="115">
        <v>0</v>
      </c>
      <c r="AF2107" s="115">
        <v>0</v>
      </c>
      <c r="AG2107" s="115">
        <v>0</v>
      </c>
    </row>
    <row r="2108" spans="1:33">
      <c r="A2108" s="115" t="s">
        <v>3827</v>
      </c>
      <c r="B2108" s="115" t="s">
        <v>19</v>
      </c>
      <c r="C2108" s="115">
        <v>0</v>
      </c>
      <c r="D2108" s="115">
        <v>0</v>
      </c>
      <c r="E2108" s="115">
        <v>0</v>
      </c>
      <c r="F2108" s="115">
        <v>0</v>
      </c>
      <c r="G2108" s="115">
        <v>0</v>
      </c>
      <c r="H2108" s="115">
        <v>0</v>
      </c>
      <c r="I2108" s="115">
        <v>0</v>
      </c>
      <c r="J2108" s="115">
        <v>0</v>
      </c>
      <c r="K2108" s="115">
        <v>0</v>
      </c>
      <c r="L2108" s="115">
        <v>0</v>
      </c>
      <c r="M2108" s="115">
        <v>0</v>
      </c>
      <c r="N2108" s="115">
        <v>0</v>
      </c>
      <c r="O2108" s="115">
        <v>0</v>
      </c>
      <c r="P2108" s="115">
        <v>0</v>
      </c>
      <c r="Q2108" s="115">
        <v>0</v>
      </c>
      <c r="R2108" s="115">
        <v>0</v>
      </c>
      <c r="S2108" s="115">
        <v>0</v>
      </c>
      <c r="T2108" s="115">
        <v>0</v>
      </c>
      <c r="U2108" s="115">
        <v>0</v>
      </c>
      <c r="V2108" s="115">
        <v>0</v>
      </c>
      <c r="W2108" s="115">
        <v>0</v>
      </c>
      <c r="X2108" s="115">
        <v>0</v>
      </c>
      <c r="Y2108" s="115">
        <v>0</v>
      </c>
      <c r="Z2108" s="115">
        <v>0</v>
      </c>
      <c r="AA2108" s="115">
        <v>0</v>
      </c>
      <c r="AB2108" s="115">
        <v>0</v>
      </c>
      <c r="AC2108" s="115">
        <v>0</v>
      </c>
      <c r="AD2108" s="115">
        <v>0</v>
      </c>
      <c r="AE2108" s="115">
        <v>0</v>
      </c>
      <c r="AF2108" s="115">
        <v>0</v>
      </c>
      <c r="AG2108" s="115">
        <v>0</v>
      </c>
    </row>
    <row r="2109" spans="1:33">
      <c r="A2109" s="115" t="s">
        <v>3828</v>
      </c>
      <c r="B2109" s="115" t="s">
        <v>19</v>
      </c>
      <c r="C2109" s="115">
        <v>0</v>
      </c>
      <c r="D2109" s="115">
        <v>0</v>
      </c>
      <c r="E2109" s="115">
        <v>0</v>
      </c>
      <c r="F2109" s="115">
        <v>0</v>
      </c>
      <c r="G2109" s="115">
        <v>0</v>
      </c>
      <c r="H2109" s="115">
        <v>0</v>
      </c>
      <c r="I2109" s="115">
        <v>0</v>
      </c>
      <c r="J2109" s="115">
        <v>0</v>
      </c>
      <c r="K2109" s="115">
        <v>0</v>
      </c>
      <c r="L2109" s="115">
        <v>0</v>
      </c>
      <c r="M2109" s="115">
        <v>0</v>
      </c>
      <c r="N2109" s="115">
        <v>0</v>
      </c>
      <c r="O2109" s="115">
        <v>0</v>
      </c>
      <c r="P2109" s="115">
        <v>0</v>
      </c>
      <c r="Q2109" s="115">
        <v>0</v>
      </c>
      <c r="R2109" s="115">
        <v>0</v>
      </c>
      <c r="S2109" s="115">
        <v>0</v>
      </c>
      <c r="T2109" s="115">
        <v>0</v>
      </c>
      <c r="U2109" s="115">
        <v>0</v>
      </c>
      <c r="V2109" s="115">
        <v>0</v>
      </c>
      <c r="W2109" s="115">
        <v>0</v>
      </c>
      <c r="X2109" s="115">
        <v>0</v>
      </c>
      <c r="Y2109" s="115">
        <v>0</v>
      </c>
      <c r="Z2109" s="115">
        <v>0</v>
      </c>
      <c r="AA2109" s="115">
        <v>0</v>
      </c>
      <c r="AB2109" s="115">
        <v>0</v>
      </c>
      <c r="AC2109" s="115">
        <v>0</v>
      </c>
      <c r="AD2109" s="115">
        <v>0</v>
      </c>
      <c r="AE2109" s="115">
        <v>0</v>
      </c>
      <c r="AF2109" s="115">
        <v>0</v>
      </c>
      <c r="AG2109" s="115">
        <v>0</v>
      </c>
    </row>
    <row r="2110" spans="1:33">
      <c r="A2110" s="115" t="s">
        <v>3829</v>
      </c>
      <c r="B2110" s="115" t="s">
        <v>19</v>
      </c>
      <c r="C2110" s="115">
        <v>0</v>
      </c>
      <c r="D2110" s="115">
        <v>0</v>
      </c>
      <c r="E2110" s="115">
        <v>0</v>
      </c>
      <c r="F2110" s="115">
        <v>0</v>
      </c>
      <c r="G2110" s="115">
        <v>0</v>
      </c>
      <c r="H2110" s="115">
        <v>0</v>
      </c>
      <c r="I2110" s="115">
        <v>0</v>
      </c>
      <c r="J2110" s="115">
        <v>0</v>
      </c>
      <c r="K2110" s="115">
        <v>0</v>
      </c>
      <c r="L2110" s="115">
        <v>0</v>
      </c>
      <c r="M2110" s="115">
        <v>0</v>
      </c>
      <c r="N2110" s="115">
        <v>0</v>
      </c>
      <c r="O2110" s="115">
        <v>0</v>
      </c>
      <c r="P2110" s="115">
        <v>0</v>
      </c>
      <c r="Q2110" s="115">
        <v>0</v>
      </c>
      <c r="R2110" s="115">
        <v>0</v>
      </c>
      <c r="S2110" s="115">
        <v>0</v>
      </c>
      <c r="T2110" s="115">
        <v>0</v>
      </c>
      <c r="U2110" s="115">
        <v>0</v>
      </c>
      <c r="V2110" s="115">
        <v>0</v>
      </c>
      <c r="W2110" s="115">
        <v>0</v>
      </c>
      <c r="X2110" s="115">
        <v>0</v>
      </c>
      <c r="Y2110" s="115">
        <v>0</v>
      </c>
      <c r="Z2110" s="115">
        <v>0</v>
      </c>
      <c r="AA2110" s="115">
        <v>0</v>
      </c>
      <c r="AB2110" s="115">
        <v>0</v>
      </c>
      <c r="AC2110" s="115">
        <v>0</v>
      </c>
      <c r="AD2110" s="115">
        <v>0</v>
      </c>
      <c r="AE2110" s="115">
        <v>0</v>
      </c>
      <c r="AF2110" s="115">
        <v>0</v>
      </c>
      <c r="AG2110" s="115">
        <v>0</v>
      </c>
    </row>
    <row r="2111" spans="1:33">
      <c r="A2111" s="115" t="s">
        <v>3830</v>
      </c>
      <c r="B2111" s="115" t="s">
        <v>19</v>
      </c>
      <c r="C2111" s="115">
        <v>0</v>
      </c>
      <c r="D2111" s="115">
        <v>0</v>
      </c>
      <c r="E2111" s="115">
        <v>0</v>
      </c>
      <c r="F2111" s="115">
        <v>0</v>
      </c>
      <c r="G2111" s="115">
        <v>0</v>
      </c>
      <c r="H2111" s="115">
        <v>0</v>
      </c>
      <c r="I2111" s="115">
        <v>0</v>
      </c>
      <c r="J2111" s="115">
        <v>0</v>
      </c>
      <c r="K2111" s="115">
        <v>0</v>
      </c>
      <c r="L2111" s="115">
        <v>0</v>
      </c>
      <c r="M2111" s="115">
        <v>0</v>
      </c>
      <c r="N2111" s="115">
        <v>0</v>
      </c>
      <c r="O2111" s="115">
        <v>0</v>
      </c>
      <c r="P2111" s="115">
        <v>0</v>
      </c>
      <c r="Q2111" s="115">
        <v>0</v>
      </c>
      <c r="R2111" s="115">
        <v>0</v>
      </c>
      <c r="S2111" s="115">
        <v>0</v>
      </c>
      <c r="T2111" s="115">
        <v>0</v>
      </c>
      <c r="U2111" s="115">
        <v>0</v>
      </c>
      <c r="V2111" s="115">
        <v>0</v>
      </c>
      <c r="W2111" s="115">
        <v>0</v>
      </c>
      <c r="X2111" s="115">
        <v>0</v>
      </c>
      <c r="Y2111" s="115">
        <v>0</v>
      </c>
      <c r="Z2111" s="115">
        <v>0</v>
      </c>
      <c r="AA2111" s="115">
        <v>0</v>
      </c>
      <c r="AB2111" s="115">
        <v>0</v>
      </c>
      <c r="AC2111" s="115">
        <v>0</v>
      </c>
      <c r="AD2111" s="115">
        <v>0</v>
      </c>
      <c r="AE2111" s="115">
        <v>0</v>
      </c>
      <c r="AF2111" s="115">
        <v>0</v>
      </c>
      <c r="AG2111" s="115">
        <v>0</v>
      </c>
    </row>
    <row r="2112" spans="1:33">
      <c r="A2112" s="115" t="s">
        <v>3831</v>
      </c>
      <c r="B2112" s="115" t="s">
        <v>19</v>
      </c>
      <c r="C2112" s="115">
        <v>0</v>
      </c>
      <c r="D2112" s="115">
        <v>0</v>
      </c>
      <c r="E2112" s="115">
        <v>0</v>
      </c>
      <c r="F2112" s="115">
        <v>0</v>
      </c>
      <c r="G2112" s="115">
        <v>0</v>
      </c>
      <c r="H2112" s="115">
        <v>0</v>
      </c>
      <c r="I2112" s="115">
        <v>0</v>
      </c>
      <c r="J2112" s="115">
        <v>0</v>
      </c>
      <c r="K2112" s="115">
        <v>0</v>
      </c>
      <c r="L2112" s="115">
        <v>0</v>
      </c>
      <c r="M2112" s="115">
        <v>0</v>
      </c>
      <c r="N2112" s="115">
        <v>0</v>
      </c>
      <c r="O2112" s="115">
        <v>0</v>
      </c>
      <c r="P2112" s="115">
        <v>0</v>
      </c>
      <c r="Q2112" s="115">
        <v>0</v>
      </c>
      <c r="R2112" s="115">
        <v>0</v>
      </c>
      <c r="S2112" s="115">
        <v>0</v>
      </c>
      <c r="T2112" s="115">
        <v>0</v>
      </c>
      <c r="U2112" s="115">
        <v>0</v>
      </c>
      <c r="V2112" s="115">
        <v>0</v>
      </c>
      <c r="W2112" s="115">
        <v>0</v>
      </c>
      <c r="X2112" s="115">
        <v>0</v>
      </c>
      <c r="Y2112" s="115">
        <v>0</v>
      </c>
      <c r="Z2112" s="115">
        <v>0</v>
      </c>
      <c r="AA2112" s="115">
        <v>0</v>
      </c>
      <c r="AB2112" s="115">
        <v>0</v>
      </c>
      <c r="AC2112" s="115">
        <v>0</v>
      </c>
      <c r="AD2112" s="115">
        <v>0</v>
      </c>
      <c r="AE2112" s="115">
        <v>0</v>
      </c>
      <c r="AF2112" s="115">
        <v>0</v>
      </c>
      <c r="AG2112" s="115">
        <v>0</v>
      </c>
    </row>
    <row r="2113" spans="1:33">
      <c r="A2113" s="115" t="s">
        <v>3832</v>
      </c>
      <c r="B2113" s="115" t="s">
        <v>19</v>
      </c>
      <c r="C2113" s="115">
        <v>0</v>
      </c>
      <c r="D2113" s="115">
        <v>0</v>
      </c>
      <c r="E2113" s="115">
        <v>0</v>
      </c>
      <c r="F2113" s="115">
        <v>0</v>
      </c>
      <c r="G2113" s="115">
        <v>0</v>
      </c>
      <c r="H2113" s="115">
        <v>0</v>
      </c>
      <c r="I2113" s="115">
        <v>0</v>
      </c>
      <c r="J2113" s="115">
        <v>0</v>
      </c>
      <c r="K2113" s="115">
        <v>0</v>
      </c>
      <c r="L2113" s="115">
        <v>0</v>
      </c>
      <c r="M2113" s="115">
        <v>0</v>
      </c>
      <c r="N2113" s="115">
        <v>0</v>
      </c>
      <c r="O2113" s="115">
        <v>0</v>
      </c>
      <c r="P2113" s="115">
        <v>0</v>
      </c>
      <c r="Q2113" s="115">
        <v>0</v>
      </c>
      <c r="R2113" s="115">
        <v>0</v>
      </c>
      <c r="S2113" s="115">
        <v>0</v>
      </c>
      <c r="T2113" s="115">
        <v>0</v>
      </c>
      <c r="U2113" s="115">
        <v>0</v>
      </c>
      <c r="V2113" s="115">
        <v>0</v>
      </c>
      <c r="W2113" s="115">
        <v>0</v>
      </c>
      <c r="X2113" s="115">
        <v>0</v>
      </c>
      <c r="Y2113" s="115">
        <v>0</v>
      </c>
      <c r="Z2113" s="115">
        <v>0</v>
      </c>
      <c r="AA2113" s="115">
        <v>0</v>
      </c>
      <c r="AB2113" s="115">
        <v>0</v>
      </c>
      <c r="AC2113" s="115">
        <v>0</v>
      </c>
      <c r="AD2113" s="115">
        <v>0</v>
      </c>
      <c r="AE2113" s="115">
        <v>0</v>
      </c>
      <c r="AF2113" s="115">
        <v>0</v>
      </c>
      <c r="AG2113" s="115">
        <v>0</v>
      </c>
    </row>
    <row r="2114" spans="1:33">
      <c r="A2114" s="115" t="s">
        <v>3833</v>
      </c>
      <c r="B2114" s="115" t="s">
        <v>19</v>
      </c>
      <c r="C2114" s="115">
        <v>0</v>
      </c>
      <c r="D2114" s="115">
        <v>0</v>
      </c>
      <c r="E2114" s="115">
        <v>0</v>
      </c>
      <c r="F2114" s="115">
        <v>0</v>
      </c>
      <c r="G2114" s="115">
        <v>0</v>
      </c>
      <c r="H2114" s="115">
        <v>0</v>
      </c>
      <c r="I2114" s="115">
        <v>0</v>
      </c>
      <c r="J2114" s="115">
        <v>0</v>
      </c>
      <c r="K2114" s="115">
        <v>0</v>
      </c>
      <c r="L2114" s="115">
        <v>0</v>
      </c>
      <c r="M2114" s="115">
        <v>0</v>
      </c>
      <c r="N2114" s="115">
        <v>0</v>
      </c>
      <c r="O2114" s="115">
        <v>0</v>
      </c>
      <c r="P2114" s="115">
        <v>0</v>
      </c>
      <c r="Q2114" s="115">
        <v>0</v>
      </c>
      <c r="R2114" s="115">
        <v>0</v>
      </c>
      <c r="S2114" s="115">
        <v>0</v>
      </c>
      <c r="T2114" s="115">
        <v>0</v>
      </c>
      <c r="U2114" s="115">
        <v>0</v>
      </c>
      <c r="V2114" s="115">
        <v>0</v>
      </c>
      <c r="W2114" s="115">
        <v>0</v>
      </c>
      <c r="X2114" s="115">
        <v>0</v>
      </c>
      <c r="Y2114" s="115">
        <v>0</v>
      </c>
      <c r="Z2114" s="115">
        <v>0</v>
      </c>
      <c r="AA2114" s="115">
        <v>0</v>
      </c>
      <c r="AB2114" s="115">
        <v>0</v>
      </c>
      <c r="AC2114" s="115">
        <v>0</v>
      </c>
      <c r="AD2114" s="115">
        <v>0</v>
      </c>
      <c r="AE2114" s="115">
        <v>0</v>
      </c>
      <c r="AF2114" s="115">
        <v>0</v>
      </c>
      <c r="AG2114" s="115">
        <v>0</v>
      </c>
    </row>
    <row r="2115" spans="1:33">
      <c r="A2115" s="115" t="s">
        <v>3834</v>
      </c>
      <c r="B2115" s="115" t="s">
        <v>19</v>
      </c>
      <c r="C2115" s="115">
        <v>0</v>
      </c>
      <c r="D2115" s="115">
        <v>0</v>
      </c>
      <c r="E2115" s="115">
        <v>0</v>
      </c>
      <c r="F2115" s="115">
        <v>0</v>
      </c>
      <c r="G2115" s="115">
        <v>0</v>
      </c>
      <c r="H2115" s="115">
        <v>0</v>
      </c>
      <c r="I2115" s="115">
        <v>0</v>
      </c>
      <c r="J2115" s="115">
        <v>0</v>
      </c>
      <c r="K2115" s="115">
        <v>0</v>
      </c>
      <c r="L2115" s="115">
        <v>0</v>
      </c>
      <c r="M2115" s="115">
        <v>0</v>
      </c>
      <c r="N2115" s="115">
        <v>0</v>
      </c>
      <c r="O2115" s="115">
        <v>0</v>
      </c>
      <c r="P2115" s="115">
        <v>0</v>
      </c>
      <c r="Q2115" s="115">
        <v>0</v>
      </c>
      <c r="R2115" s="115">
        <v>0</v>
      </c>
      <c r="S2115" s="115">
        <v>0</v>
      </c>
      <c r="T2115" s="115">
        <v>0</v>
      </c>
      <c r="U2115" s="115">
        <v>0</v>
      </c>
      <c r="V2115" s="115">
        <v>0</v>
      </c>
      <c r="W2115" s="115">
        <v>0</v>
      </c>
      <c r="X2115" s="115">
        <v>0</v>
      </c>
      <c r="Y2115" s="115">
        <v>0</v>
      </c>
      <c r="Z2115" s="115">
        <v>0</v>
      </c>
      <c r="AA2115" s="115">
        <v>0</v>
      </c>
      <c r="AB2115" s="115">
        <v>0</v>
      </c>
      <c r="AC2115" s="115">
        <v>0</v>
      </c>
      <c r="AD2115" s="115">
        <v>0</v>
      </c>
      <c r="AE2115" s="115">
        <v>0</v>
      </c>
      <c r="AF2115" s="115">
        <v>0</v>
      </c>
      <c r="AG2115" s="115">
        <v>0</v>
      </c>
    </row>
    <row r="2116" spans="1:33">
      <c r="A2116" s="115" t="s">
        <v>3835</v>
      </c>
      <c r="B2116" s="115" t="s">
        <v>19</v>
      </c>
      <c r="C2116" s="115">
        <v>0</v>
      </c>
      <c r="D2116" s="115">
        <v>0</v>
      </c>
      <c r="E2116" s="115">
        <v>0</v>
      </c>
      <c r="F2116" s="115">
        <v>0</v>
      </c>
      <c r="G2116" s="115">
        <v>0</v>
      </c>
      <c r="H2116" s="115">
        <v>0</v>
      </c>
      <c r="I2116" s="115">
        <v>0</v>
      </c>
      <c r="J2116" s="115">
        <v>0</v>
      </c>
      <c r="K2116" s="115">
        <v>0</v>
      </c>
      <c r="L2116" s="115">
        <v>0</v>
      </c>
      <c r="M2116" s="115">
        <v>0</v>
      </c>
      <c r="N2116" s="115">
        <v>0</v>
      </c>
      <c r="O2116" s="115">
        <v>0</v>
      </c>
      <c r="P2116" s="115">
        <v>0</v>
      </c>
      <c r="Q2116" s="115">
        <v>0</v>
      </c>
      <c r="R2116" s="115">
        <v>0</v>
      </c>
      <c r="S2116" s="115">
        <v>0</v>
      </c>
      <c r="T2116" s="115">
        <v>0</v>
      </c>
      <c r="U2116" s="115">
        <v>0</v>
      </c>
      <c r="V2116" s="115">
        <v>0</v>
      </c>
      <c r="W2116" s="115">
        <v>0</v>
      </c>
      <c r="X2116" s="115">
        <v>0</v>
      </c>
      <c r="Y2116" s="115">
        <v>0</v>
      </c>
      <c r="Z2116" s="115">
        <v>0</v>
      </c>
      <c r="AA2116" s="115">
        <v>0</v>
      </c>
      <c r="AB2116" s="115">
        <v>0</v>
      </c>
      <c r="AC2116" s="115">
        <v>0</v>
      </c>
      <c r="AD2116" s="115">
        <v>0</v>
      </c>
      <c r="AE2116" s="115">
        <v>0</v>
      </c>
      <c r="AF2116" s="115">
        <v>0</v>
      </c>
      <c r="AG2116" s="115">
        <v>0</v>
      </c>
    </row>
    <row r="2117" spans="1:33">
      <c r="A2117" s="115" t="s">
        <v>3836</v>
      </c>
      <c r="B2117" s="115" t="s">
        <v>19</v>
      </c>
      <c r="C2117" s="115">
        <v>0</v>
      </c>
      <c r="D2117" s="115">
        <v>0</v>
      </c>
      <c r="E2117" s="115">
        <v>0</v>
      </c>
      <c r="F2117" s="115">
        <v>0</v>
      </c>
      <c r="G2117" s="115">
        <v>0</v>
      </c>
      <c r="H2117" s="115">
        <v>0</v>
      </c>
      <c r="I2117" s="115">
        <v>0</v>
      </c>
      <c r="J2117" s="115">
        <v>0</v>
      </c>
      <c r="K2117" s="115">
        <v>0</v>
      </c>
      <c r="L2117" s="115">
        <v>0</v>
      </c>
      <c r="M2117" s="115">
        <v>0</v>
      </c>
      <c r="N2117" s="115">
        <v>0</v>
      </c>
      <c r="O2117" s="115">
        <v>0</v>
      </c>
      <c r="P2117" s="115">
        <v>0</v>
      </c>
      <c r="Q2117" s="115">
        <v>0</v>
      </c>
      <c r="R2117" s="115">
        <v>0</v>
      </c>
      <c r="S2117" s="115">
        <v>0</v>
      </c>
      <c r="T2117" s="115">
        <v>0</v>
      </c>
      <c r="U2117" s="115">
        <v>0</v>
      </c>
      <c r="V2117" s="115">
        <v>0</v>
      </c>
      <c r="W2117" s="115">
        <v>0</v>
      </c>
      <c r="X2117" s="115">
        <v>0</v>
      </c>
      <c r="Y2117" s="115">
        <v>0</v>
      </c>
      <c r="Z2117" s="115">
        <v>0</v>
      </c>
      <c r="AA2117" s="115">
        <v>0</v>
      </c>
      <c r="AB2117" s="115">
        <v>0</v>
      </c>
      <c r="AC2117" s="115">
        <v>0</v>
      </c>
      <c r="AD2117" s="115">
        <v>0</v>
      </c>
      <c r="AE2117" s="115">
        <v>0</v>
      </c>
      <c r="AF2117" s="115">
        <v>0</v>
      </c>
      <c r="AG2117" s="115">
        <v>0</v>
      </c>
    </row>
    <row r="2118" spans="1:33">
      <c r="A2118" s="115" t="s">
        <v>3837</v>
      </c>
      <c r="B2118" s="115" t="s">
        <v>19</v>
      </c>
      <c r="C2118" s="115">
        <v>0</v>
      </c>
      <c r="D2118" s="115">
        <v>0</v>
      </c>
      <c r="E2118" s="115">
        <v>0</v>
      </c>
      <c r="F2118" s="115">
        <v>0</v>
      </c>
      <c r="G2118" s="115">
        <v>0</v>
      </c>
      <c r="H2118" s="115">
        <v>0</v>
      </c>
      <c r="I2118" s="115">
        <v>0</v>
      </c>
      <c r="J2118" s="115">
        <v>0</v>
      </c>
      <c r="K2118" s="115">
        <v>0</v>
      </c>
      <c r="L2118" s="115">
        <v>0</v>
      </c>
      <c r="M2118" s="115">
        <v>0</v>
      </c>
      <c r="N2118" s="115">
        <v>0</v>
      </c>
      <c r="O2118" s="115">
        <v>0</v>
      </c>
      <c r="P2118" s="115">
        <v>0</v>
      </c>
      <c r="Q2118" s="115">
        <v>0</v>
      </c>
      <c r="R2118" s="115">
        <v>0</v>
      </c>
      <c r="S2118" s="115">
        <v>0</v>
      </c>
      <c r="T2118" s="115">
        <v>0</v>
      </c>
      <c r="U2118" s="115">
        <v>0</v>
      </c>
      <c r="V2118" s="115">
        <v>0</v>
      </c>
      <c r="W2118" s="115">
        <v>0</v>
      </c>
      <c r="X2118" s="115">
        <v>0</v>
      </c>
      <c r="Y2118" s="115">
        <v>0</v>
      </c>
      <c r="Z2118" s="115">
        <v>0</v>
      </c>
      <c r="AA2118" s="115">
        <v>0</v>
      </c>
      <c r="AB2118" s="115">
        <v>0</v>
      </c>
      <c r="AC2118" s="115">
        <v>0</v>
      </c>
      <c r="AD2118" s="115">
        <v>0</v>
      </c>
      <c r="AE2118" s="115">
        <v>0</v>
      </c>
      <c r="AF2118" s="115">
        <v>0</v>
      </c>
      <c r="AG2118" s="115">
        <v>0</v>
      </c>
    </row>
    <row r="2119" spans="1:33">
      <c r="A2119" s="115" t="s">
        <v>3838</v>
      </c>
      <c r="B2119" s="115" t="s">
        <v>19</v>
      </c>
      <c r="C2119" s="115">
        <v>0</v>
      </c>
      <c r="D2119" s="115">
        <v>0</v>
      </c>
      <c r="E2119" s="115">
        <v>0</v>
      </c>
      <c r="F2119" s="115">
        <v>0</v>
      </c>
      <c r="G2119" s="115">
        <v>0</v>
      </c>
      <c r="H2119" s="115">
        <v>0</v>
      </c>
      <c r="I2119" s="115">
        <v>0</v>
      </c>
      <c r="J2119" s="115">
        <v>0</v>
      </c>
      <c r="K2119" s="115">
        <v>0</v>
      </c>
      <c r="L2119" s="115">
        <v>0</v>
      </c>
      <c r="M2119" s="115">
        <v>0</v>
      </c>
      <c r="N2119" s="115">
        <v>0</v>
      </c>
      <c r="O2119" s="115">
        <v>0</v>
      </c>
      <c r="P2119" s="115">
        <v>0</v>
      </c>
      <c r="Q2119" s="115">
        <v>0</v>
      </c>
      <c r="R2119" s="115">
        <v>0</v>
      </c>
      <c r="S2119" s="115">
        <v>0</v>
      </c>
      <c r="T2119" s="115">
        <v>0</v>
      </c>
      <c r="U2119" s="115">
        <v>0</v>
      </c>
      <c r="V2119" s="115">
        <v>0</v>
      </c>
      <c r="W2119" s="115">
        <v>0</v>
      </c>
      <c r="X2119" s="115">
        <v>0</v>
      </c>
      <c r="Y2119" s="115">
        <v>0</v>
      </c>
      <c r="Z2119" s="115">
        <v>0</v>
      </c>
      <c r="AA2119" s="115">
        <v>0</v>
      </c>
      <c r="AB2119" s="115">
        <v>0</v>
      </c>
      <c r="AC2119" s="115">
        <v>0</v>
      </c>
      <c r="AD2119" s="115">
        <v>0</v>
      </c>
      <c r="AE2119" s="115">
        <v>0</v>
      </c>
      <c r="AF2119" s="115">
        <v>0</v>
      </c>
      <c r="AG2119" s="115">
        <v>0</v>
      </c>
    </row>
    <row r="2120" spans="1:33">
      <c r="A2120" s="115" t="s">
        <v>3839</v>
      </c>
      <c r="B2120" s="115" t="s">
        <v>19</v>
      </c>
      <c r="C2120" s="115">
        <v>0</v>
      </c>
      <c r="D2120" s="115">
        <v>0</v>
      </c>
      <c r="E2120" s="115">
        <v>0</v>
      </c>
      <c r="F2120" s="115">
        <v>0</v>
      </c>
      <c r="G2120" s="115">
        <v>0</v>
      </c>
      <c r="H2120" s="115">
        <v>0</v>
      </c>
      <c r="I2120" s="115">
        <v>0</v>
      </c>
      <c r="J2120" s="115">
        <v>0</v>
      </c>
      <c r="K2120" s="115">
        <v>0</v>
      </c>
      <c r="L2120" s="115">
        <v>0</v>
      </c>
      <c r="M2120" s="115">
        <v>0</v>
      </c>
      <c r="N2120" s="115">
        <v>0</v>
      </c>
      <c r="O2120" s="115">
        <v>0</v>
      </c>
      <c r="P2120" s="115">
        <v>0</v>
      </c>
      <c r="Q2120" s="115">
        <v>0</v>
      </c>
      <c r="R2120" s="115">
        <v>0</v>
      </c>
      <c r="S2120" s="115">
        <v>0</v>
      </c>
      <c r="T2120" s="115">
        <v>0</v>
      </c>
      <c r="U2120" s="115">
        <v>0</v>
      </c>
      <c r="V2120" s="115">
        <v>0</v>
      </c>
      <c r="W2120" s="115">
        <v>0</v>
      </c>
      <c r="X2120" s="115">
        <v>0</v>
      </c>
      <c r="Y2120" s="115">
        <v>0</v>
      </c>
      <c r="Z2120" s="115">
        <v>0</v>
      </c>
      <c r="AA2120" s="115">
        <v>0</v>
      </c>
      <c r="AB2120" s="115">
        <v>0</v>
      </c>
      <c r="AC2120" s="115">
        <v>0</v>
      </c>
      <c r="AD2120" s="115">
        <v>0</v>
      </c>
      <c r="AE2120" s="115">
        <v>0</v>
      </c>
      <c r="AF2120" s="115">
        <v>0</v>
      </c>
      <c r="AG2120" s="115">
        <v>0</v>
      </c>
    </row>
    <row r="2121" spans="1:33">
      <c r="A2121" s="115" t="s">
        <v>3840</v>
      </c>
      <c r="B2121" s="115" t="s">
        <v>19</v>
      </c>
      <c r="C2121" s="115">
        <v>0</v>
      </c>
      <c r="D2121" s="115">
        <v>0</v>
      </c>
      <c r="E2121" s="115">
        <v>0</v>
      </c>
      <c r="F2121" s="115">
        <v>0</v>
      </c>
      <c r="G2121" s="115">
        <v>0</v>
      </c>
      <c r="H2121" s="115">
        <v>0</v>
      </c>
      <c r="I2121" s="115">
        <v>0</v>
      </c>
      <c r="J2121" s="115">
        <v>0</v>
      </c>
      <c r="K2121" s="115">
        <v>0</v>
      </c>
      <c r="L2121" s="115">
        <v>0</v>
      </c>
      <c r="M2121" s="115">
        <v>0</v>
      </c>
      <c r="N2121" s="115">
        <v>0</v>
      </c>
      <c r="O2121" s="115">
        <v>0</v>
      </c>
      <c r="P2121" s="115">
        <v>0</v>
      </c>
      <c r="Q2121" s="115">
        <v>0</v>
      </c>
      <c r="R2121" s="115">
        <v>0</v>
      </c>
      <c r="S2121" s="115">
        <v>0</v>
      </c>
      <c r="T2121" s="115">
        <v>0</v>
      </c>
      <c r="U2121" s="115">
        <v>0</v>
      </c>
      <c r="V2121" s="115">
        <v>0</v>
      </c>
      <c r="W2121" s="115">
        <v>0</v>
      </c>
      <c r="X2121" s="115">
        <v>0</v>
      </c>
      <c r="Y2121" s="115">
        <v>0</v>
      </c>
      <c r="Z2121" s="115">
        <v>0</v>
      </c>
      <c r="AA2121" s="115">
        <v>0</v>
      </c>
      <c r="AB2121" s="115">
        <v>0</v>
      </c>
      <c r="AC2121" s="115">
        <v>0</v>
      </c>
      <c r="AD2121" s="115">
        <v>0</v>
      </c>
      <c r="AE2121" s="115">
        <v>0</v>
      </c>
      <c r="AF2121" s="115">
        <v>0</v>
      </c>
      <c r="AG2121" s="115">
        <v>0</v>
      </c>
    </row>
    <row r="2122" spans="1:33">
      <c r="A2122" s="115" t="s">
        <v>3841</v>
      </c>
      <c r="B2122" s="115" t="s">
        <v>19</v>
      </c>
      <c r="C2122" s="115">
        <v>0</v>
      </c>
      <c r="D2122" s="115">
        <v>0</v>
      </c>
      <c r="E2122" s="115">
        <v>0</v>
      </c>
      <c r="F2122" s="115">
        <v>0</v>
      </c>
      <c r="G2122" s="115">
        <v>0</v>
      </c>
      <c r="H2122" s="115">
        <v>0</v>
      </c>
      <c r="I2122" s="115">
        <v>0</v>
      </c>
      <c r="J2122" s="115">
        <v>0</v>
      </c>
      <c r="K2122" s="115">
        <v>0</v>
      </c>
      <c r="L2122" s="115">
        <v>0</v>
      </c>
      <c r="M2122" s="115">
        <v>0</v>
      </c>
      <c r="N2122" s="115">
        <v>0</v>
      </c>
      <c r="O2122" s="115">
        <v>0</v>
      </c>
      <c r="P2122" s="115">
        <v>0</v>
      </c>
      <c r="Q2122" s="115">
        <v>0</v>
      </c>
      <c r="R2122" s="115">
        <v>0</v>
      </c>
      <c r="S2122" s="115">
        <v>0</v>
      </c>
      <c r="T2122" s="115">
        <v>0</v>
      </c>
      <c r="U2122" s="115">
        <v>0</v>
      </c>
      <c r="V2122" s="115">
        <v>0</v>
      </c>
      <c r="W2122" s="115">
        <v>0</v>
      </c>
      <c r="X2122" s="115">
        <v>0</v>
      </c>
      <c r="Y2122" s="115">
        <v>0</v>
      </c>
      <c r="Z2122" s="115">
        <v>0</v>
      </c>
      <c r="AA2122" s="115">
        <v>0</v>
      </c>
      <c r="AB2122" s="115">
        <v>0</v>
      </c>
      <c r="AC2122" s="115">
        <v>0</v>
      </c>
      <c r="AD2122" s="115">
        <v>0</v>
      </c>
      <c r="AE2122" s="115">
        <v>0</v>
      </c>
      <c r="AF2122" s="115">
        <v>0</v>
      </c>
      <c r="AG2122" s="115">
        <v>0</v>
      </c>
    </row>
    <row r="2123" spans="1:33">
      <c r="A2123" s="115" t="s">
        <v>3842</v>
      </c>
      <c r="B2123" s="115" t="s">
        <v>19</v>
      </c>
      <c r="C2123" s="115">
        <v>0</v>
      </c>
      <c r="D2123" s="115">
        <v>0</v>
      </c>
      <c r="E2123" s="115">
        <v>0</v>
      </c>
      <c r="F2123" s="115">
        <v>0</v>
      </c>
      <c r="G2123" s="115">
        <v>0</v>
      </c>
      <c r="H2123" s="115">
        <v>0</v>
      </c>
      <c r="I2123" s="115">
        <v>0</v>
      </c>
      <c r="J2123" s="115">
        <v>0</v>
      </c>
      <c r="K2123" s="115">
        <v>0</v>
      </c>
      <c r="L2123" s="115">
        <v>0</v>
      </c>
      <c r="M2123" s="115">
        <v>0</v>
      </c>
      <c r="N2123" s="115">
        <v>0</v>
      </c>
      <c r="O2123" s="115">
        <v>0</v>
      </c>
      <c r="P2123" s="115">
        <v>0</v>
      </c>
      <c r="Q2123" s="115">
        <v>0</v>
      </c>
      <c r="R2123" s="115">
        <v>0</v>
      </c>
      <c r="S2123" s="115">
        <v>0</v>
      </c>
      <c r="T2123" s="115">
        <v>0</v>
      </c>
      <c r="U2123" s="115">
        <v>0</v>
      </c>
      <c r="V2123" s="115">
        <v>0</v>
      </c>
      <c r="W2123" s="115">
        <v>0</v>
      </c>
      <c r="X2123" s="115">
        <v>0</v>
      </c>
      <c r="Y2123" s="115">
        <v>0</v>
      </c>
      <c r="Z2123" s="115">
        <v>0</v>
      </c>
      <c r="AA2123" s="115">
        <v>0</v>
      </c>
      <c r="AB2123" s="115">
        <v>0</v>
      </c>
      <c r="AC2123" s="115">
        <v>0</v>
      </c>
      <c r="AD2123" s="115">
        <v>0</v>
      </c>
      <c r="AE2123" s="115">
        <v>0</v>
      </c>
      <c r="AF2123" s="115">
        <v>0</v>
      </c>
      <c r="AG2123" s="115">
        <v>0</v>
      </c>
    </row>
    <row r="2124" spans="1:33">
      <c r="A2124" s="115" t="s">
        <v>3843</v>
      </c>
      <c r="B2124" s="115" t="s">
        <v>19</v>
      </c>
      <c r="C2124" s="115">
        <v>0</v>
      </c>
      <c r="D2124" s="115">
        <v>0</v>
      </c>
      <c r="E2124" s="115">
        <v>0</v>
      </c>
      <c r="F2124" s="115">
        <v>0</v>
      </c>
      <c r="G2124" s="115">
        <v>0</v>
      </c>
      <c r="H2124" s="115">
        <v>0</v>
      </c>
      <c r="I2124" s="115">
        <v>0</v>
      </c>
      <c r="J2124" s="115">
        <v>0</v>
      </c>
      <c r="K2124" s="115">
        <v>0</v>
      </c>
      <c r="L2124" s="115">
        <v>0</v>
      </c>
      <c r="M2124" s="115">
        <v>0</v>
      </c>
      <c r="N2124" s="115">
        <v>0</v>
      </c>
      <c r="O2124" s="115">
        <v>0</v>
      </c>
      <c r="P2124" s="115">
        <v>0</v>
      </c>
      <c r="Q2124" s="115">
        <v>0</v>
      </c>
      <c r="R2124" s="115">
        <v>0</v>
      </c>
      <c r="S2124" s="115">
        <v>0</v>
      </c>
      <c r="T2124" s="115">
        <v>0</v>
      </c>
      <c r="U2124" s="115">
        <v>0</v>
      </c>
      <c r="V2124" s="115">
        <v>0</v>
      </c>
      <c r="W2124" s="115">
        <v>0</v>
      </c>
      <c r="X2124" s="115">
        <v>0</v>
      </c>
      <c r="Y2124" s="115">
        <v>0</v>
      </c>
      <c r="Z2124" s="115">
        <v>0</v>
      </c>
      <c r="AA2124" s="115">
        <v>0</v>
      </c>
      <c r="AB2124" s="115">
        <v>0</v>
      </c>
      <c r="AC2124" s="115">
        <v>0</v>
      </c>
      <c r="AD2124" s="115">
        <v>0</v>
      </c>
      <c r="AE2124" s="115">
        <v>0</v>
      </c>
      <c r="AF2124" s="115">
        <v>0</v>
      </c>
      <c r="AG2124" s="115">
        <v>0</v>
      </c>
    </row>
    <row r="2125" spans="1:33">
      <c r="A2125" s="115" t="s">
        <v>3844</v>
      </c>
      <c r="B2125" s="115" t="s">
        <v>19</v>
      </c>
      <c r="C2125" s="115">
        <v>0</v>
      </c>
      <c r="D2125" s="115">
        <v>0</v>
      </c>
      <c r="E2125" s="115">
        <v>0</v>
      </c>
      <c r="F2125" s="115">
        <v>0</v>
      </c>
      <c r="G2125" s="115">
        <v>0</v>
      </c>
      <c r="H2125" s="115">
        <v>0</v>
      </c>
      <c r="I2125" s="115">
        <v>0</v>
      </c>
      <c r="J2125" s="115">
        <v>0</v>
      </c>
      <c r="K2125" s="115">
        <v>0</v>
      </c>
      <c r="L2125" s="115">
        <v>0</v>
      </c>
      <c r="M2125" s="115">
        <v>0</v>
      </c>
      <c r="N2125" s="115">
        <v>0</v>
      </c>
      <c r="O2125" s="115">
        <v>0</v>
      </c>
      <c r="P2125" s="115">
        <v>0</v>
      </c>
      <c r="Q2125" s="115">
        <v>0</v>
      </c>
      <c r="R2125" s="115">
        <v>0</v>
      </c>
      <c r="S2125" s="115">
        <v>0</v>
      </c>
      <c r="T2125" s="115">
        <v>0</v>
      </c>
      <c r="U2125" s="115">
        <v>0</v>
      </c>
      <c r="V2125" s="115">
        <v>0</v>
      </c>
      <c r="W2125" s="115">
        <v>0</v>
      </c>
      <c r="X2125" s="115">
        <v>0</v>
      </c>
      <c r="Y2125" s="115">
        <v>0</v>
      </c>
      <c r="Z2125" s="115">
        <v>0</v>
      </c>
      <c r="AA2125" s="115">
        <v>0</v>
      </c>
      <c r="AB2125" s="115">
        <v>0</v>
      </c>
      <c r="AC2125" s="115">
        <v>0</v>
      </c>
      <c r="AD2125" s="115">
        <v>0</v>
      </c>
      <c r="AE2125" s="115">
        <v>0</v>
      </c>
      <c r="AF2125" s="115">
        <v>0</v>
      </c>
      <c r="AG2125" s="115">
        <v>0</v>
      </c>
    </row>
    <row r="2126" spans="1:33">
      <c r="A2126" s="115" t="s">
        <v>3845</v>
      </c>
      <c r="B2126" s="115" t="s">
        <v>19</v>
      </c>
      <c r="C2126" s="115">
        <v>0</v>
      </c>
      <c r="D2126" s="115">
        <v>0</v>
      </c>
      <c r="E2126" s="115">
        <v>0</v>
      </c>
      <c r="F2126" s="115">
        <v>0</v>
      </c>
      <c r="G2126" s="115">
        <v>0</v>
      </c>
      <c r="H2126" s="115">
        <v>0</v>
      </c>
      <c r="I2126" s="115">
        <v>0</v>
      </c>
      <c r="J2126" s="115">
        <v>0</v>
      </c>
      <c r="K2126" s="115">
        <v>0</v>
      </c>
      <c r="L2126" s="115">
        <v>0</v>
      </c>
      <c r="M2126" s="115">
        <v>0</v>
      </c>
      <c r="N2126" s="115">
        <v>0</v>
      </c>
      <c r="O2126" s="115">
        <v>0</v>
      </c>
      <c r="P2126" s="115">
        <v>0</v>
      </c>
      <c r="Q2126" s="115">
        <v>0</v>
      </c>
      <c r="R2126" s="115">
        <v>0</v>
      </c>
      <c r="S2126" s="115">
        <v>0</v>
      </c>
      <c r="T2126" s="115">
        <v>0</v>
      </c>
      <c r="U2126" s="115">
        <v>0</v>
      </c>
      <c r="V2126" s="115">
        <v>0</v>
      </c>
      <c r="W2126" s="115">
        <v>0</v>
      </c>
      <c r="X2126" s="115">
        <v>0</v>
      </c>
      <c r="Y2126" s="115">
        <v>0</v>
      </c>
      <c r="Z2126" s="115">
        <v>0</v>
      </c>
      <c r="AA2126" s="115">
        <v>0</v>
      </c>
      <c r="AB2126" s="115">
        <v>0</v>
      </c>
      <c r="AC2126" s="115">
        <v>0</v>
      </c>
      <c r="AD2126" s="115">
        <v>0</v>
      </c>
      <c r="AE2126" s="115">
        <v>0</v>
      </c>
      <c r="AF2126" s="115">
        <v>0</v>
      </c>
      <c r="AG2126" s="115">
        <v>0</v>
      </c>
    </row>
    <row r="2127" spans="1:33">
      <c r="A2127" s="115" t="s">
        <v>3846</v>
      </c>
      <c r="B2127" s="115" t="s">
        <v>19</v>
      </c>
      <c r="C2127" s="115">
        <v>0</v>
      </c>
      <c r="D2127" s="115">
        <v>0</v>
      </c>
      <c r="E2127" s="115">
        <v>0</v>
      </c>
      <c r="F2127" s="115">
        <v>0</v>
      </c>
      <c r="G2127" s="115">
        <v>0</v>
      </c>
      <c r="H2127" s="115">
        <v>0</v>
      </c>
      <c r="I2127" s="115">
        <v>0</v>
      </c>
      <c r="J2127" s="115">
        <v>0</v>
      </c>
      <c r="K2127" s="115">
        <v>0</v>
      </c>
      <c r="L2127" s="115">
        <v>0</v>
      </c>
      <c r="M2127" s="115">
        <v>0</v>
      </c>
      <c r="N2127" s="115">
        <v>0</v>
      </c>
      <c r="O2127" s="115">
        <v>0</v>
      </c>
      <c r="P2127" s="115">
        <v>0</v>
      </c>
      <c r="Q2127" s="115">
        <v>0</v>
      </c>
      <c r="R2127" s="115">
        <v>0</v>
      </c>
      <c r="S2127" s="115">
        <v>0</v>
      </c>
      <c r="T2127" s="115">
        <v>0</v>
      </c>
      <c r="U2127" s="115">
        <v>0</v>
      </c>
      <c r="V2127" s="115">
        <v>0</v>
      </c>
      <c r="W2127" s="115">
        <v>0</v>
      </c>
      <c r="X2127" s="115">
        <v>0</v>
      </c>
      <c r="Y2127" s="115">
        <v>0</v>
      </c>
      <c r="Z2127" s="115">
        <v>0</v>
      </c>
      <c r="AA2127" s="115">
        <v>0</v>
      </c>
      <c r="AB2127" s="115">
        <v>0</v>
      </c>
      <c r="AC2127" s="115">
        <v>0</v>
      </c>
      <c r="AD2127" s="115">
        <v>0</v>
      </c>
      <c r="AE2127" s="115">
        <v>0</v>
      </c>
      <c r="AF2127" s="115">
        <v>0</v>
      </c>
      <c r="AG2127" s="115">
        <v>0</v>
      </c>
    </row>
    <row r="2128" spans="1:33">
      <c r="A2128" s="115" t="s">
        <v>3847</v>
      </c>
      <c r="B2128" s="115" t="s">
        <v>19</v>
      </c>
      <c r="C2128" s="115">
        <v>0</v>
      </c>
      <c r="D2128" s="115">
        <v>0</v>
      </c>
      <c r="E2128" s="115">
        <v>0</v>
      </c>
      <c r="F2128" s="115">
        <v>0</v>
      </c>
      <c r="G2128" s="115">
        <v>0</v>
      </c>
      <c r="H2128" s="115">
        <v>0</v>
      </c>
      <c r="I2128" s="115">
        <v>0</v>
      </c>
      <c r="J2128" s="115">
        <v>0</v>
      </c>
      <c r="K2128" s="115">
        <v>0</v>
      </c>
      <c r="L2128" s="115">
        <v>0</v>
      </c>
      <c r="M2128" s="115">
        <v>0</v>
      </c>
      <c r="N2128" s="115">
        <v>0</v>
      </c>
      <c r="O2128" s="115">
        <v>0</v>
      </c>
      <c r="P2128" s="115">
        <v>0</v>
      </c>
      <c r="Q2128" s="115">
        <v>0</v>
      </c>
      <c r="R2128" s="115">
        <v>0</v>
      </c>
      <c r="S2128" s="115">
        <v>0</v>
      </c>
      <c r="T2128" s="115">
        <v>0</v>
      </c>
      <c r="U2128" s="115">
        <v>0</v>
      </c>
      <c r="V2128" s="115">
        <v>0</v>
      </c>
      <c r="W2128" s="115">
        <v>0</v>
      </c>
      <c r="X2128" s="115">
        <v>0</v>
      </c>
      <c r="Y2128" s="115">
        <v>0</v>
      </c>
      <c r="Z2128" s="115">
        <v>0</v>
      </c>
      <c r="AA2128" s="115">
        <v>0</v>
      </c>
      <c r="AB2128" s="115">
        <v>0</v>
      </c>
      <c r="AC2128" s="115">
        <v>0</v>
      </c>
      <c r="AD2128" s="115">
        <v>0</v>
      </c>
      <c r="AE2128" s="115">
        <v>0</v>
      </c>
      <c r="AF2128" s="115">
        <v>0</v>
      </c>
      <c r="AG2128" s="115">
        <v>0</v>
      </c>
    </row>
    <row r="2129" spans="1:33">
      <c r="A2129" s="115" t="s">
        <v>3848</v>
      </c>
      <c r="B2129" s="115" t="s">
        <v>19</v>
      </c>
      <c r="C2129" s="115">
        <v>0</v>
      </c>
      <c r="D2129" s="115">
        <v>0</v>
      </c>
      <c r="E2129" s="115">
        <v>0</v>
      </c>
      <c r="F2129" s="115">
        <v>0</v>
      </c>
      <c r="G2129" s="115">
        <v>0</v>
      </c>
      <c r="H2129" s="115">
        <v>0</v>
      </c>
      <c r="I2129" s="115">
        <v>0</v>
      </c>
      <c r="J2129" s="115">
        <v>0</v>
      </c>
      <c r="K2129" s="115">
        <v>0</v>
      </c>
      <c r="L2129" s="115">
        <v>0</v>
      </c>
      <c r="M2129" s="115">
        <v>0</v>
      </c>
      <c r="N2129" s="115">
        <v>0</v>
      </c>
      <c r="O2129" s="115">
        <v>0</v>
      </c>
      <c r="P2129" s="115">
        <v>0</v>
      </c>
      <c r="Q2129" s="115">
        <v>0</v>
      </c>
      <c r="R2129" s="115">
        <v>0</v>
      </c>
      <c r="S2129" s="115">
        <v>0</v>
      </c>
      <c r="T2129" s="115">
        <v>0</v>
      </c>
      <c r="U2129" s="115">
        <v>0</v>
      </c>
      <c r="V2129" s="115">
        <v>0</v>
      </c>
      <c r="W2129" s="115">
        <v>0</v>
      </c>
      <c r="X2129" s="115">
        <v>0</v>
      </c>
      <c r="Y2129" s="115">
        <v>0</v>
      </c>
      <c r="Z2129" s="115">
        <v>0</v>
      </c>
      <c r="AA2129" s="115">
        <v>0</v>
      </c>
      <c r="AB2129" s="115">
        <v>0</v>
      </c>
      <c r="AC2129" s="115">
        <v>0</v>
      </c>
      <c r="AD2129" s="115">
        <v>0</v>
      </c>
      <c r="AE2129" s="115">
        <v>0</v>
      </c>
      <c r="AF2129" s="115">
        <v>0</v>
      </c>
      <c r="AG2129" s="115">
        <v>0</v>
      </c>
    </row>
    <row r="2130" spans="1:33">
      <c r="A2130" s="115" t="s">
        <v>3849</v>
      </c>
      <c r="B2130" s="115" t="s">
        <v>19</v>
      </c>
      <c r="C2130" s="115">
        <v>0</v>
      </c>
      <c r="D2130" s="115">
        <v>0</v>
      </c>
      <c r="E2130" s="115">
        <v>0</v>
      </c>
      <c r="F2130" s="115">
        <v>0</v>
      </c>
      <c r="G2130" s="115">
        <v>0</v>
      </c>
      <c r="H2130" s="115">
        <v>0</v>
      </c>
      <c r="I2130" s="115">
        <v>0</v>
      </c>
      <c r="J2130" s="115">
        <v>0</v>
      </c>
      <c r="K2130" s="115">
        <v>0</v>
      </c>
      <c r="L2130" s="115">
        <v>0</v>
      </c>
      <c r="M2130" s="115">
        <v>0</v>
      </c>
      <c r="N2130" s="115">
        <v>0</v>
      </c>
      <c r="O2130" s="115">
        <v>0</v>
      </c>
      <c r="P2130" s="115">
        <v>0</v>
      </c>
      <c r="Q2130" s="115">
        <v>0</v>
      </c>
      <c r="R2130" s="115">
        <v>0</v>
      </c>
      <c r="S2130" s="115">
        <v>0</v>
      </c>
      <c r="T2130" s="115">
        <v>0</v>
      </c>
      <c r="U2130" s="115">
        <v>0</v>
      </c>
      <c r="V2130" s="115">
        <v>0</v>
      </c>
      <c r="W2130" s="115">
        <v>0</v>
      </c>
      <c r="X2130" s="115">
        <v>0</v>
      </c>
      <c r="Y2130" s="115">
        <v>0</v>
      </c>
      <c r="Z2130" s="115">
        <v>0</v>
      </c>
      <c r="AA2130" s="115">
        <v>0</v>
      </c>
      <c r="AB2130" s="115">
        <v>0</v>
      </c>
      <c r="AC2130" s="115">
        <v>0</v>
      </c>
      <c r="AD2130" s="115">
        <v>0</v>
      </c>
      <c r="AE2130" s="115">
        <v>0</v>
      </c>
      <c r="AF2130" s="115">
        <v>0</v>
      </c>
      <c r="AG2130" s="115">
        <v>0</v>
      </c>
    </row>
    <row r="2131" spans="1:33">
      <c r="A2131" s="115" t="s">
        <v>3850</v>
      </c>
      <c r="B2131" s="115" t="s">
        <v>19</v>
      </c>
      <c r="C2131" s="115">
        <v>0</v>
      </c>
      <c r="D2131" s="115">
        <v>0</v>
      </c>
      <c r="E2131" s="115">
        <v>0</v>
      </c>
      <c r="F2131" s="115">
        <v>0</v>
      </c>
      <c r="G2131" s="115">
        <v>0</v>
      </c>
      <c r="H2131" s="115">
        <v>0</v>
      </c>
      <c r="I2131" s="115">
        <v>0</v>
      </c>
      <c r="J2131" s="115">
        <v>0</v>
      </c>
      <c r="K2131" s="115">
        <v>0</v>
      </c>
      <c r="L2131" s="115">
        <v>0</v>
      </c>
      <c r="M2131" s="115">
        <v>0</v>
      </c>
      <c r="N2131" s="115">
        <v>0</v>
      </c>
      <c r="O2131" s="115">
        <v>0</v>
      </c>
      <c r="P2131" s="115">
        <v>0</v>
      </c>
      <c r="Q2131" s="115">
        <v>0</v>
      </c>
      <c r="R2131" s="115">
        <v>0</v>
      </c>
      <c r="S2131" s="115">
        <v>0</v>
      </c>
      <c r="T2131" s="115">
        <v>0</v>
      </c>
      <c r="U2131" s="115">
        <v>0</v>
      </c>
      <c r="V2131" s="115">
        <v>0</v>
      </c>
      <c r="W2131" s="115">
        <v>0</v>
      </c>
      <c r="X2131" s="115">
        <v>0</v>
      </c>
      <c r="Y2131" s="115">
        <v>0</v>
      </c>
      <c r="Z2131" s="115">
        <v>0</v>
      </c>
      <c r="AA2131" s="115">
        <v>0</v>
      </c>
      <c r="AB2131" s="115">
        <v>0</v>
      </c>
      <c r="AC2131" s="115">
        <v>0</v>
      </c>
      <c r="AD2131" s="115">
        <v>0</v>
      </c>
      <c r="AE2131" s="115">
        <v>0</v>
      </c>
      <c r="AF2131" s="115">
        <v>0</v>
      </c>
      <c r="AG2131" s="115">
        <v>0</v>
      </c>
    </row>
    <row r="2132" spans="1:33">
      <c r="A2132" s="115" t="s">
        <v>3851</v>
      </c>
      <c r="B2132" s="115" t="s">
        <v>19</v>
      </c>
      <c r="C2132" s="115">
        <v>0</v>
      </c>
      <c r="D2132" s="115">
        <v>0</v>
      </c>
      <c r="E2132" s="115">
        <v>0</v>
      </c>
      <c r="F2132" s="115">
        <v>0</v>
      </c>
      <c r="G2132" s="115">
        <v>0</v>
      </c>
      <c r="H2132" s="115">
        <v>0</v>
      </c>
      <c r="I2132" s="115">
        <v>0</v>
      </c>
      <c r="J2132" s="115">
        <v>0</v>
      </c>
      <c r="K2132" s="115">
        <v>0</v>
      </c>
      <c r="L2132" s="115">
        <v>0</v>
      </c>
      <c r="M2132" s="115">
        <v>0</v>
      </c>
      <c r="N2132" s="115">
        <v>0</v>
      </c>
      <c r="O2132" s="115">
        <v>0</v>
      </c>
      <c r="P2132" s="115">
        <v>0</v>
      </c>
      <c r="Q2132" s="115">
        <v>0</v>
      </c>
      <c r="R2132" s="115">
        <v>0</v>
      </c>
      <c r="S2132" s="115">
        <v>0</v>
      </c>
      <c r="T2132" s="115">
        <v>0</v>
      </c>
      <c r="U2132" s="115">
        <v>0</v>
      </c>
      <c r="V2132" s="115">
        <v>0</v>
      </c>
      <c r="W2132" s="115">
        <v>0</v>
      </c>
      <c r="X2132" s="115">
        <v>0</v>
      </c>
      <c r="Y2132" s="115">
        <v>0</v>
      </c>
      <c r="Z2132" s="115">
        <v>0</v>
      </c>
      <c r="AA2132" s="115">
        <v>0</v>
      </c>
      <c r="AB2132" s="115">
        <v>0</v>
      </c>
      <c r="AC2132" s="115">
        <v>0</v>
      </c>
      <c r="AD2132" s="115">
        <v>0</v>
      </c>
      <c r="AE2132" s="115">
        <v>0</v>
      </c>
      <c r="AF2132" s="115">
        <v>0</v>
      </c>
      <c r="AG2132" s="115">
        <v>0</v>
      </c>
    </row>
    <row r="2133" spans="1:33">
      <c r="A2133" s="115" t="s">
        <v>3852</v>
      </c>
      <c r="B2133" s="115" t="s">
        <v>19</v>
      </c>
      <c r="C2133" s="115">
        <v>0</v>
      </c>
      <c r="D2133" s="115">
        <v>0</v>
      </c>
      <c r="E2133" s="115">
        <v>0</v>
      </c>
      <c r="F2133" s="115">
        <v>0</v>
      </c>
      <c r="G2133" s="115">
        <v>0</v>
      </c>
      <c r="H2133" s="115">
        <v>0</v>
      </c>
      <c r="I2133" s="115">
        <v>0</v>
      </c>
      <c r="J2133" s="115">
        <v>0</v>
      </c>
      <c r="K2133" s="115">
        <v>0</v>
      </c>
      <c r="L2133" s="115">
        <v>0</v>
      </c>
      <c r="M2133" s="115">
        <v>0</v>
      </c>
      <c r="N2133" s="115">
        <v>0</v>
      </c>
      <c r="O2133" s="115">
        <v>0</v>
      </c>
      <c r="P2133" s="115">
        <v>0</v>
      </c>
      <c r="Q2133" s="115">
        <v>0</v>
      </c>
      <c r="R2133" s="115">
        <v>0</v>
      </c>
      <c r="S2133" s="115">
        <v>0</v>
      </c>
      <c r="T2133" s="115">
        <v>0</v>
      </c>
      <c r="U2133" s="115">
        <v>0</v>
      </c>
      <c r="V2133" s="115">
        <v>0</v>
      </c>
      <c r="W2133" s="115">
        <v>0</v>
      </c>
      <c r="X2133" s="115">
        <v>0</v>
      </c>
      <c r="Y2133" s="115">
        <v>0</v>
      </c>
      <c r="Z2133" s="115">
        <v>0</v>
      </c>
      <c r="AA2133" s="115">
        <v>0</v>
      </c>
      <c r="AB2133" s="115">
        <v>0</v>
      </c>
      <c r="AC2133" s="115">
        <v>0</v>
      </c>
      <c r="AD2133" s="115">
        <v>0</v>
      </c>
      <c r="AE2133" s="115">
        <v>0</v>
      </c>
      <c r="AF2133" s="115">
        <v>0</v>
      </c>
      <c r="AG2133" s="115">
        <v>0</v>
      </c>
    </row>
    <row r="2134" spans="1:33">
      <c r="A2134" s="115" t="s">
        <v>3853</v>
      </c>
      <c r="B2134" s="115" t="s">
        <v>19</v>
      </c>
      <c r="C2134" s="115">
        <v>0</v>
      </c>
      <c r="D2134" s="115">
        <v>0</v>
      </c>
      <c r="E2134" s="115">
        <v>0</v>
      </c>
      <c r="F2134" s="115">
        <v>0</v>
      </c>
      <c r="G2134" s="115">
        <v>0</v>
      </c>
      <c r="H2134" s="115">
        <v>0</v>
      </c>
      <c r="I2134" s="115">
        <v>0</v>
      </c>
      <c r="J2134" s="115">
        <v>0</v>
      </c>
      <c r="K2134" s="115">
        <v>0</v>
      </c>
      <c r="L2134" s="115">
        <v>0</v>
      </c>
      <c r="M2134" s="115">
        <v>0</v>
      </c>
      <c r="N2134" s="115">
        <v>0</v>
      </c>
      <c r="O2134" s="115">
        <v>0</v>
      </c>
      <c r="P2134" s="115">
        <v>0</v>
      </c>
      <c r="Q2134" s="115">
        <v>0</v>
      </c>
      <c r="R2134" s="115">
        <v>0</v>
      </c>
      <c r="S2134" s="115">
        <v>0</v>
      </c>
      <c r="T2134" s="115">
        <v>0</v>
      </c>
      <c r="U2134" s="115">
        <v>0</v>
      </c>
      <c r="V2134" s="115">
        <v>0</v>
      </c>
      <c r="W2134" s="115">
        <v>0</v>
      </c>
      <c r="X2134" s="115">
        <v>0</v>
      </c>
      <c r="Y2134" s="115">
        <v>0</v>
      </c>
      <c r="Z2134" s="115">
        <v>0</v>
      </c>
      <c r="AA2134" s="115">
        <v>0</v>
      </c>
      <c r="AB2134" s="115">
        <v>0</v>
      </c>
      <c r="AC2134" s="115">
        <v>0</v>
      </c>
      <c r="AD2134" s="115">
        <v>0</v>
      </c>
      <c r="AE2134" s="115">
        <v>0</v>
      </c>
      <c r="AF2134" s="115">
        <v>0</v>
      </c>
      <c r="AG2134" s="115">
        <v>0</v>
      </c>
    </row>
    <row r="2135" spans="1:33">
      <c r="A2135" s="115" t="s">
        <v>3854</v>
      </c>
      <c r="B2135" s="115" t="s">
        <v>19</v>
      </c>
      <c r="C2135" s="115">
        <v>0</v>
      </c>
      <c r="D2135" s="115">
        <v>0</v>
      </c>
      <c r="E2135" s="115">
        <v>0</v>
      </c>
      <c r="F2135" s="115">
        <v>0</v>
      </c>
      <c r="G2135" s="115">
        <v>0</v>
      </c>
      <c r="H2135" s="115">
        <v>0</v>
      </c>
      <c r="I2135" s="115">
        <v>0</v>
      </c>
      <c r="J2135" s="115">
        <v>0</v>
      </c>
      <c r="K2135" s="115">
        <v>0</v>
      </c>
      <c r="L2135" s="115">
        <v>0</v>
      </c>
      <c r="M2135" s="115">
        <v>0</v>
      </c>
      <c r="N2135" s="115">
        <v>0</v>
      </c>
      <c r="O2135" s="115">
        <v>0</v>
      </c>
      <c r="P2135" s="115">
        <v>0</v>
      </c>
      <c r="Q2135" s="115">
        <v>0</v>
      </c>
      <c r="R2135" s="115">
        <v>0</v>
      </c>
      <c r="S2135" s="115">
        <v>0</v>
      </c>
      <c r="T2135" s="115">
        <v>0</v>
      </c>
      <c r="U2135" s="115">
        <v>0</v>
      </c>
      <c r="V2135" s="115">
        <v>0</v>
      </c>
      <c r="W2135" s="115">
        <v>0</v>
      </c>
      <c r="X2135" s="115">
        <v>0</v>
      </c>
      <c r="Y2135" s="115">
        <v>0</v>
      </c>
      <c r="Z2135" s="115">
        <v>0</v>
      </c>
      <c r="AA2135" s="115">
        <v>0</v>
      </c>
      <c r="AB2135" s="115">
        <v>0</v>
      </c>
      <c r="AC2135" s="115">
        <v>0</v>
      </c>
      <c r="AD2135" s="115">
        <v>0</v>
      </c>
      <c r="AE2135" s="115">
        <v>0</v>
      </c>
      <c r="AF2135" s="115">
        <v>0</v>
      </c>
      <c r="AG2135" s="115">
        <v>0</v>
      </c>
    </row>
    <row r="2136" spans="1:33">
      <c r="A2136" s="115" t="s">
        <v>3855</v>
      </c>
      <c r="B2136" s="115" t="s">
        <v>19</v>
      </c>
      <c r="C2136" s="115">
        <v>0</v>
      </c>
      <c r="D2136" s="115">
        <v>0</v>
      </c>
      <c r="E2136" s="115">
        <v>0</v>
      </c>
      <c r="F2136" s="115">
        <v>0</v>
      </c>
      <c r="G2136" s="115">
        <v>0</v>
      </c>
      <c r="H2136" s="115">
        <v>0</v>
      </c>
      <c r="I2136" s="115">
        <v>0</v>
      </c>
      <c r="J2136" s="115">
        <v>0</v>
      </c>
      <c r="K2136" s="115">
        <v>0</v>
      </c>
      <c r="L2136" s="115">
        <v>0</v>
      </c>
      <c r="M2136" s="115">
        <v>0</v>
      </c>
      <c r="N2136" s="115">
        <v>0</v>
      </c>
      <c r="O2136" s="115">
        <v>0</v>
      </c>
      <c r="P2136" s="115">
        <v>0</v>
      </c>
      <c r="Q2136" s="115">
        <v>0</v>
      </c>
      <c r="R2136" s="115">
        <v>0</v>
      </c>
      <c r="S2136" s="115">
        <v>0</v>
      </c>
      <c r="T2136" s="115">
        <v>0</v>
      </c>
      <c r="U2136" s="115">
        <v>0</v>
      </c>
      <c r="V2136" s="115">
        <v>0</v>
      </c>
      <c r="W2136" s="115">
        <v>0</v>
      </c>
      <c r="X2136" s="115">
        <v>0</v>
      </c>
      <c r="Y2136" s="115">
        <v>0</v>
      </c>
      <c r="Z2136" s="115">
        <v>0</v>
      </c>
      <c r="AA2136" s="115">
        <v>0</v>
      </c>
      <c r="AB2136" s="115">
        <v>0</v>
      </c>
      <c r="AC2136" s="115">
        <v>0</v>
      </c>
      <c r="AD2136" s="115">
        <v>0</v>
      </c>
      <c r="AE2136" s="115">
        <v>0</v>
      </c>
      <c r="AF2136" s="115">
        <v>0</v>
      </c>
      <c r="AG2136" s="115">
        <v>0</v>
      </c>
    </row>
    <row r="2137" spans="1:33">
      <c r="A2137" s="115" t="s">
        <v>3856</v>
      </c>
      <c r="B2137" s="115" t="s">
        <v>19</v>
      </c>
      <c r="C2137" s="115">
        <v>0</v>
      </c>
      <c r="D2137" s="115">
        <v>0</v>
      </c>
      <c r="E2137" s="115">
        <v>0</v>
      </c>
      <c r="F2137" s="115">
        <v>0</v>
      </c>
      <c r="G2137" s="115">
        <v>0</v>
      </c>
      <c r="H2137" s="115">
        <v>0</v>
      </c>
      <c r="I2137" s="115">
        <v>0</v>
      </c>
      <c r="J2137" s="115">
        <v>0</v>
      </c>
      <c r="K2137" s="115">
        <v>0</v>
      </c>
      <c r="L2137" s="115">
        <v>0</v>
      </c>
      <c r="M2137" s="115">
        <v>0</v>
      </c>
      <c r="N2137" s="115">
        <v>0</v>
      </c>
      <c r="O2137" s="115">
        <v>0</v>
      </c>
      <c r="P2137" s="115">
        <v>0</v>
      </c>
      <c r="Q2137" s="115">
        <v>0</v>
      </c>
      <c r="R2137" s="115">
        <v>0</v>
      </c>
      <c r="S2137" s="115">
        <v>0</v>
      </c>
      <c r="T2137" s="115">
        <v>0</v>
      </c>
      <c r="U2137" s="115">
        <v>0</v>
      </c>
      <c r="V2137" s="115">
        <v>0</v>
      </c>
      <c r="W2137" s="115">
        <v>0</v>
      </c>
      <c r="X2137" s="115">
        <v>0</v>
      </c>
      <c r="Y2137" s="115">
        <v>0</v>
      </c>
      <c r="Z2137" s="115">
        <v>0</v>
      </c>
      <c r="AA2137" s="115">
        <v>0</v>
      </c>
      <c r="AB2137" s="115">
        <v>0</v>
      </c>
      <c r="AC2137" s="115">
        <v>0</v>
      </c>
      <c r="AD2137" s="115">
        <v>0</v>
      </c>
      <c r="AE2137" s="115">
        <v>0</v>
      </c>
      <c r="AF2137" s="115">
        <v>0</v>
      </c>
      <c r="AG2137" s="115">
        <v>0</v>
      </c>
    </row>
    <row r="2138" spans="1:33">
      <c r="A2138" s="115" t="s">
        <v>3857</v>
      </c>
      <c r="B2138" s="115" t="s">
        <v>19</v>
      </c>
      <c r="C2138" s="115">
        <v>0</v>
      </c>
      <c r="D2138" s="115">
        <v>0</v>
      </c>
      <c r="E2138" s="115">
        <v>0</v>
      </c>
      <c r="F2138" s="115">
        <v>0</v>
      </c>
      <c r="G2138" s="115">
        <v>0</v>
      </c>
      <c r="H2138" s="115">
        <v>0</v>
      </c>
      <c r="I2138" s="115">
        <v>0</v>
      </c>
      <c r="J2138" s="115">
        <v>0</v>
      </c>
      <c r="K2138" s="115">
        <v>0</v>
      </c>
      <c r="L2138" s="115">
        <v>0</v>
      </c>
      <c r="M2138" s="115">
        <v>0</v>
      </c>
      <c r="N2138" s="115">
        <v>0</v>
      </c>
      <c r="O2138" s="115">
        <v>0</v>
      </c>
      <c r="P2138" s="115">
        <v>0</v>
      </c>
      <c r="Q2138" s="115">
        <v>0</v>
      </c>
      <c r="R2138" s="115">
        <v>0</v>
      </c>
      <c r="S2138" s="115">
        <v>0</v>
      </c>
      <c r="T2138" s="115">
        <v>0</v>
      </c>
      <c r="U2138" s="115">
        <v>0</v>
      </c>
      <c r="V2138" s="115">
        <v>0</v>
      </c>
      <c r="W2138" s="115">
        <v>0</v>
      </c>
      <c r="X2138" s="115">
        <v>0</v>
      </c>
      <c r="Y2138" s="115">
        <v>0</v>
      </c>
      <c r="Z2138" s="115">
        <v>0</v>
      </c>
      <c r="AA2138" s="115">
        <v>0</v>
      </c>
      <c r="AB2138" s="115">
        <v>0</v>
      </c>
      <c r="AC2138" s="115">
        <v>0</v>
      </c>
      <c r="AD2138" s="115">
        <v>0</v>
      </c>
      <c r="AE2138" s="115">
        <v>0</v>
      </c>
      <c r="AF2138" s="115">
        <v>0</v>
      </c>
      <c r="AG2138" s="115">
        <v>0</v>
      </c>
    </row>
    <row r="2139" spans="1:33">
      <c r="A2139" s="115" t="s">
        <v>3858</v>
      </c>
      <c r="B2139" s="115" t="s">
        <v>19</v>
      </c>
      <c r="C2139" s="115">
        <v>0</v>
      </c>
      <c r="D2139" s="115">
        <v>0</v>
      </c>
      <c r="E2139" s="115">
        <v>0</v>
      </c>
      <c r="F2139" s="115">
        <v>0</v>
      </c>
      <c r="G2139" s="115">
        <v>0</v>
      </c>
      <c r="H2139" s="115">
        <v>0</v>
      </c>
      <c r="I2139" s="115">
        <v>0</v>
      </c>
      <c r="J2139" s="115">
        <v>0</v>
      </c>
      <c r="K2139" s="115">
        <v>0</v>
      </c>
      <c r="L2139" s="115">
        <v>0</v>
      </c>
      <c r="M2139" s="115">
        <v>0</v>
      </c>
      <c r="N2139" s="115">
        <v>0</v>
      </c>
      <c r="O2139" s="115">
        <v>0</v>
      </c>
      <c r="P2139" s="115">
        <v>0</v>
      </c>
      <c r="Q2139" s="115">
        <v>0</v>
      </c>
      <c r="R2139" s="115">
        <v>0</v>
      </c>
      <c r="S2139" s="115">
        <v>0</v>
      </c>
      <c r="T2139" s="115">
        <v>0</v>
      </c>
      <c r="U2139" s="115">
        <v>0</v>
      </c>
      <c r="V2139" s="115">
        <v>0</v>
      </c>
      <c r="W2139" s="115">
        <v>0</v>
      </c>
      <c r="X2139" s="115">
        <v>0</v>
      </c>
      <c r="Y2139" s="115">
        <v>0</v>
      </c>
      <c r="Z2139" s="115">
        <v>0</v>
      </c>
      <c r="AA2139" s="115">
        <v>0</v>
      </c>
      <c r="AB2139" s="115">
        <v>0</v>
      </c>
      <c r="AC2139" s="115">
        <v>0</v>
      </c>
      <c r="AD2139" s="115">
        <v>0</v>
      </c>
      <c r="AE2139" s="115">
        <v>0</v>
      </c>
      <c r="AF2139" s="115">
        <v>0</v>
      </c>
      <c r="AG2139" s="115">
        <v>0</v>
      </c>
    </row>
    <row r="2140" spans="1:33">
      <c r="A2140" s="115" t="s">
        <v>3859</v>
      </c>
      <c r="B2140" s="115" t="s">
        <v>19</v>
      </c>
      <c r="C2140" s="115">
        <v>0</v>
      </c>
      <c r="D2140" s="115">
        <v>0</v>
      </c>
      <c r="E2140" s="115">
        <v>0</v>
      </c>
      <c r="F2140" s="115">
        <v>0</v>
      </c>
      <c r="G2140" s="115">
        <v>0</v>
      </c>
      <c r="H2140" s="115">
        <v>0</v>
      </c>
      <c r="I2140" s="115">
        <v>0</v>
      </c>
      <c r="J2140" s="115">
        <v>0</v>
      </c>
      <c r="K2140" s="115">
        <v>0</v>
      </c>
      <c r="L2140" s="115">
        <v>0</v>
      </c>
      <c r="M2140" s="115">
        <v>0</v>
      </c>
      <c r="N2140" s="115">
        <v>0</v>
      </c>
      <c r="O2140" s="115">
        <v>0</v>
      </c>
      <c r="P2140" s="115">
        <v>0</v>
      </c>
      <c r="Q2140" s="115">
        <v>0</v>
      </c>
      <c r="R2140" s="115">
        <v>0</v>
      </c>
      <c r="S2140" s="115">
        <v>0</v>
      </c>
      <c r="T2140" s="115">
        <v>0</v>
      </c>
      <c r="U2140" s="115">
        <v>0</v>
      </c>
      <c r="V2140" s="115">
        <v>0</v>
      </c>
      <c r="W2140" s="115">
        <v>0</v>
      </c>
      <c r="X2140" s="115">
        <v>0</v>
      </c>
      <c r="Y2140" s="115">
        <v>0</v>
      </c>
      <c r="Z2140" s="115">
        <v>0</v>
      </c>
      <c r="AA2140" s="115">
        <v>0</v>
      </c>
      <c r="AB2140" s="115">
        <v>0</v>
      </c>
      <c r="AC2140" s="115">
        <v>0</v>
      </c>
      <c r="AD2140" s="115">
        <v>0</v>
      </c>
      <c r="AE2140" s="115">
        <v>0</v>
      </c>
      <c r="AF2140" s="115">
        <v>0</v>
      </c>
      <c r="AG2140" s="115">
        <v>0</v>
      </c>
    </row>
    <row r="2141" spans="1:33">
      <c r="A2141" s="115" t="s">
        <v>3860</v>
      </c>
      <c r="B2141" s="115" t="s">
        <v>19</v>
      </c>
      <c r="C2141" s="115">
        <v>0</v>
      </c>
      <c r="D2141" s="115">
        <v>0</v>
      </c>
      <c r="E2141" s="115">
        <v>0</v>
      </c>
      <c r="F2141" s="115">
        <v>0</v>
      </c>
      <c r="G2141" s="115">
        <v>0</v>
      </c>
      <c r="H2141" s="115">
        <v>0</v>
      </c>
      <c r="I2141" s="115">
        <v>0</v>
      </c>
      <c r="J2141" s="115">
        <v>0</v>
      </c>
      <c r="K2141" s="115">
        <v>0</v>
      </c>
      <c r="L2141" s="115">
        <v>0</v>
      </c>
      <c r="M2141" s="115">
        <v>0</v>
      </c>
      <c r="N2141" s="115">
        <v>0</v>
      </c>
      <c r="O2141" s="115">
        <v>0</v>
      </c>
      <c r="P2141" s="115">
        <v>0</v>
      </c>
      <c r="Q2141" s="115">
        <v>0</v>
      </c>
      <c r="R2141" s="115">
        <v>0</v>
      </c>
      <c r="S2141" s="115">
        <v>0</v>
      </c>
      <c r="T2141" s="115">
        <v>0</v>
      </c>
      <c r="U2141" s="115">
        <v>0</v>
      </c>
      <c r="V2141" s="115">
        <v>0</v>
      </c>
      <c r="W2141" s="115">
        <v>0</v>
      </c>
      <c r="X2141" s="115">
        <v>0</v>
      </c>
      <c r="Y2141" s="115">
        <v>0</v>
      </c>
      <c r="Z2141" s="115">
        <v>0</v>
      </c>
      <c r="AA2141" s="115">
        <v>0</v>
      </c>
      <c r="AB2141" s="115">
        <v>0</v>
      </c>
      <c r="AC2141" s="115">
        <v>0</v>
      </c>
      <c r="AD2141" s="115">
        <v>0</v>
      </c>
      <c r="AE2141" s="115">
        <v>0</v>
      </c>
      <c r="AF2141" s="115">
        <v>0</v>
      </c>
      <c r="AG2141" s="115">
        <v>0</v>
      </c>
    </row>
    <row r="2142" spans="1:33">
      <c r="A2142" s="115" t="s">
        <v>3861</v>
      </c>
      <c r="B2142" s="115" t="s">
        <v>19</v>
      </c>
      <c r="C2142" s="115">
        <v>0</v>
      </c>
      <c r="D2142" s="115">
        <v>0</v>
      </c>
      <c r="E2142" s="115">
        <v>0</v>
      </c>
      <c r="F2142" s="115">
        <v>0</v>
      </c>
      <c r="G2142" s="115">
        <v>0</v>
      </c>
      <c r="H2142" s="115">
        <v>0</v>
      </c>
      <c r="I2142" s="115">
        <v>0</v>
      </c>
      <c r="J2142" s="115">
        <v>0</v>
      </c>
      <c r="K2142" s="115">
        <v>0</v>
      </c>
      <c r="L2142" s="115">
        <v>0</v>
      </c>
      <c r="M2142" s="115">
        <v>0</v>
      </c>
      <c r="N2142" s="115">
        <v>0</v>
      </c>
      <c r="O2142" s="115">
        <v>0</v>
      </c>
      <c r="P2142" s="115">
        <v>0</v>
      </c>
      <c r="Q2142" s="115">
        <v>0</v>
      </c>
      <c r="R2142" s="115">
        <v>0</v>
      </c>
      <c r="S2142" s="115">
        <v>0</v>
      </c>
      <c r="T2142" s="115">
        <v>0</v>
      </c>
      <c r="U2142" s="115">
        <v>0</v>
      </c>
      <c r="V2142" s="115">
        <v>0</v>
      </c>
      <c r="W2142" s="115">
        <v>0</v>
      </c>
      <c r="X2142" s="115">
        <v>0</v>
      </c>
      <c r="Y2142" s="115">
        <v>0</v>
      </c>
      <c r="Z2142" s="115">
        <v>0</v>
      </c>
      <c r="AA2142" s="115">
        <v>0</v>
      </c>
      <c r="AB2142" s="115">
        <v>0</v>
      </c>
      <c r="AC2142" s="115">
        <v>0</v>
      </c>
      <c r="AD2142" s="115">
        <v>0</v>
      </c>
      <c r="AE2142" s="115">
        <v>0</v>
      </c>
      <c r="AF2142" s="115">
        <v>0</v>
      </c>
      <c r="AG2142" s="115">
        <v>0</v>
      </c>
    </row>
    <row r="2143" spans="1:33">
      <c r="A2143" s="115" t="s">
        <v>3862</v>
      </c>
      <c r="B2143" s="115" t="s">
        <v>19</v>
      </c>
      <c r="C2143" s="115">
        <v>0</v>
      </c>
      <c r="D2143" s="115">
        <v>0</v>
      </c>
      <c r="E2143" s="115">
        <v>0</v>
      </c>
      <c r="F2143" s="115">
        <v>0</v>
      </c>
      <c r="G2143" s="115">
        <v>0</v>
      </c>
      <c r="H2143" s="115">
        <v>0</v>
      </c>
      <c r="I2143" s="115">
        <v>0</v>
      </c>
      <c r="J2143" s="115">
        <v>0</v>
      </c>
      <c r="K2143" s="115">
        <v>0</v>
      </c>
      <c r="L2143" s="115">
        <v>0</v>
      </c>
      <c r="M2143" s="115">
        <v>0</v>
      </c>
      <c r="N2143" s="115">
        <v>0</v>
      </c>
      <c r="O2143" s="115">
        <v>0</v>
      </c>
      <c r="P2143" s="115">
        <v>0</v>
      </c>
      <c r="Q2143" s="115">
        <v>0</v>
      </c>
      <c r="R2143" s="115">
        <v>0</v>
      </c>
      <c r="S2143" s="115">
        <v>0</v>
      </c>
      <c r="T2143" s="115">
        <v>0</v>
      </c>
      <c r="U2143" s="115">
        <v>0</v>
      </c>
      <c r="V2143" s="115">
        <v>0</v>
      </c>
      <c r="W2143" s="115">
        <v>0</v>
      </c>
      <c r="X2143" s="115">
        <v>0</v>
      </c>
      <c r="Y2143" s="115">
        <v>0</v>
      </c>
      <c r="Z2143" s="115">
        <v>0</v>
      </c>
      <c r="AA2143" s="115">
        <v>0</v>
      </c>
      <c r="AB2143" s="115">
        <v>0</v>
      </c>
      <c r="AC2143" s="115">
        <v>0</v>
      </c>
      <c r="AD2143" s="115">
        <v>0</v>
      </c>
      <c r="AE2143" s="115">
        <v>0</v>
      </c>
      <c r="AF2143" s="115">
        <v>0</v>
      </c>
      <c r="AG2143" s="115">
        <v>0</v>
      </c>
    </row>
    <row r="2144" spans="1:33">
      <c r="A2144" s="115" t="s">
        <v>3863</v>
      </c>
      <c r="B2144" s="115" t="s">
        <v>19</v>
      </c>
      <c r="C2144" s="115">
        <v>0</v>
      </c>
      <c r="D2144" s="115">
        <v>0</v>
      </c>
      <c r="E2144" s="115">
        <v>0</v>
      </c>
      <c r="F2144" s="115">
        <v>0</v>
      </c>
      <c r="G2144" s="115">
        <v>0</v>
      </c>
      <c r="H2144" s="115">
        <v>0</v>
      </c>
      <c r="I2144" s="115">
        <v>0</v>
      </c>
      <c r="J2144" s="115">
        <v>0</v>
      </c>
      <c r="K2144" s="115">
        <v>0</v>
      </c>
      <c r="L2144" s="115">
        <v>0</v>
      </c>
      <c r="M2144" s="115">
        <v>0</v>
      </c>
      <c r="N2144" s="115">
        <v>0</v>
      </c>
      <c r="O2144" s="115">
        <v>0</v>
      </c>
      <c r="P2144" s="115">
        <v>0</v>
      </c>
      <c r="Q2144" s="115">
        <v>0</v>
      </c>
      <c r="R2144" s="115">
        <v>0</v>
      </c>
      <c r="S2144" s="115">
        <v>0</v>
      </c>
      <c r="T2144" s="115">
        <v>0</v>
      </c>
      <c r="U2144" s="115">
        <v>0</v>
      </c>
      <c r="V2144" s="115">
        <v>0</v>
      </c>
      <c r="W2144" s="115">
        <v>0</v>
      </c>
      <c r="X2144" s="115">
        <v>0</v>
      </c>
      <c r="Y2144" s="115">
        <v>0</v>
      </c>
      <c r="Z2144" s="115">
        <v>0</v>
      </c>
      <c r="AA2144" s="115">
        <v>0</v>
      </c>
      <c r="AB2144" s="115">
        <v>0</v>
      </c>
      <c r="AC2144" s="115">
        <v>0</v>
      </c>
      <c r="AD2144" s="115">
        <v>0</v>
      </c>
      <c r="AE2144" s="115">
        <v>0</v>
      </c>
      <c r="AF2144" s="115">
        <v>0</v>
      </c>
      <c r="AG2144" s="115">
        <v>0</v>
      </c>
    </row>
    <row r="2145" spans="1:33">
      <c r="A2145" s="115" t="s">
        <v>3864</v>
      </c>
      <c r="B2145" s="115" t="s">
        <v>19</v>
      </c>
      <c r="C2145" s="115">
        <v>0</v>
      </c>
      <c r="D2145" s="115">
        <v>0</v>
      </c>
      <c r="E2145" s="115">
        <v>0</v>
      </c>
      <c r="F2145" s="115">
        <v>0</v>
      </c>
      <c r="G2145" s="115">
        <v>0</v>
      </c>
      <c r="H2145" s="115">
        <v>0</v>
      </c>
      <c r="I2145" s="115">
        <v>0</v>
      </c>
      <c r="J2145" s="115">
        <v>0</v>
      </c>
      <c r="K2145" s="115">
        <v>0</v>
      </c>
      <c r="L2145" s="115">
        <v>0</v>
      </c>
      <c r="M2145" s="115">
        <v>0</v>
      </c>
      <c r="N2145" s="115">
        <v>0</v>
      </c>
      <c r="O2145" s="115">
        <v>0</v>
      </c>
      <c r="P2145" s="115">
        <v>0</v>
      </c>
      <c r="Q2145" s="115">
        <v>0</v>
      </c>
      <c r="R2145" s="115">
        <v>0</v>
      </c>
      <c r="S2145" s="115">
        <v>0</v>
      </c>
      <c r="T2145" s="115">
        <v>0</v>
      </c>
      <c r="U2145" s="115">
        <v>0</v>
      </c>
      <c r="V2145" s="115">
        <v>0</v>
      </c>
      <c r="W2145" s="115">
        <v>0</v>
      </c>
      <c r="X2145" s="115">
        <v>0</v>
      </c>
      <c r="Y2145" s="115">
        <v>0</v>
      </c>
      <c r="Z2145" s="115">
        <v>0</v>
      </c>
      <c r="AA2145" s="115">
        <v>0</v>
      </c>
      <c r="AB2145" s="115">
        <v>0</v>
      </c>
      <c r="AC2145" s="115">
        <v>0</v>
      </c>
      <c r="AD2145" s="115">
        <v>0</v>
      </c>
      <c r="AE2145" s="115">
        <v>0</v>
      </c>
      <c r="AF2145" s="115">
        <v>0</v>
      </c>
      <c r="AG2145" s="115">
        <v>0</v>
      </c>
    </row>
    <row r="2146" spans="1:33">
      <c r="A2146" s="115" t="s">
        <v>3865</v>
      </c>
      <c r="B2146" s="115" t="s">
        <v>19</v>
      </c>
      <c r="C2146" s="115">
        <v>0</v>
      </c>
      <c r="D2146" s="115">
        <v>0</v>
      </c>
      <c r="E2146" s="115">
        <v>0</v>
      </c>
      <c r="F2146" s="115">
        <v>0</v>
      </c>
      <c r="G2146" s="115">
        <v>0</v>
      </c>
      <c r="H2146" s="115">
        <v>0</v>
      </c>
      <c r="I2146" s="115">
        <v>0</v>
      </c>
      <c r="J2146" s="115">
        <v>0</v>
      </c>
      <c r="K2146" s="115">
        <v>0</v>
      </c>
      <c r="L2146" s="115">
        <v>0</v>
      </c>
      <c r="M2146" s="115">
        <v>0</v>
      </c>
      <c r="N2146" s="115">
        <v>0</v>
      </c>
      <c r="O2146" s="115">
        <v>0</v>
      </c>
      <c r="P2146" s="115">
        <v>0</v>
      </c>
      <c r="Q2146" s="115">
        <v>0</v>
      </c>
      <c r="R2146" s="115">
        <v>0</v>
      </c>
      <c r="S2146" s="115">
        <v>0</v>
      </c>
      <c r="T2146" s="115">
        <v>0</v>
      </c>
      <c r="U2146" s="115">
        <v>0</v>
      </c>
      <c r="V2146" s="115">
        <v>0</v>
      </c>
      <c r="W2146" s="115">
        <v>0</v>
      </c>
      <c r="X2146" s="115">
        <v>0</v>
      </c>
      <c r="Y2146" s="115">
        <v>0</v>
      </c>
      <c r="Z2146" s="115">
        <v>0</v>
      </c>
      <c r="AA2146" s="115">
        <v>0</v>
      </c>
      <c r="AB2146" s="115">
        <v>0</v>
      </c>
      <c r="AC2146" s="115">
        <v>0</v>
      </c>
      <c r="AD2146" s="115">
        <v>0</v>
      </c>
      <c r="AE2146" s="115">
        <v>0</v>
      </c>
      <c r="AF2146" s="115">
        <v>0</v>
      </c>
      <c r="AG2146" s="115">
        <v>0</v>
      </c>
    </row>
    <row r="2147" spans="1:33">
      <c r="A2147" s="115" t="s">
        <v>3866</v>
      </c>
      <c r="B2147" s="115" t="s">
        <v>19</v>
      </c>
      <c r="C2147" s="115">
        <v>0</v>
      </c>
      <c r="D2147" s="115">
        <v>0</v>
      </c>
      <c r="E2147" s="115">
        <v>0</v>
      </c>
      <c r="F2147" s="115">
        <v>0</v>
      </c>
      <c r="G2147" s="115">
        <v>0</v>
      </c>
      <c r="H2147" s="115">
        <v>0</v>
      </c>
      <c r="I2147" s="115">
        <v>0</v>
      </c>
      <c r="J2147" s="115">
        <v>0</v>
      </c>
      <c r="K2147" s="115">
        <v>0</v>
      </c>
      <c r="L2147" s="115">
        <v>0</v>
      </c>
      <c r="M2147" s="115">
        <v>0</v>
      </c>
      <c r="N2147" s="115">
        <v>0</v>
      </c>
      <c r="O2147" s="115">
        <v>0</v>
      </c>
      <c r="P2147" s="115">
        <v>0</v>
      </c>
      <c r="Q2147" s="115">
        <v>0</v>
      </c>
      <c r="R2147" s="115">
        <v>0</v>
      </c>
      <c r="S2147" s="115">
        <v>0</v>
      </c>
      <c r="T2147" s="115">
        <v>0</v>
      </c>
      <c r="U2147" s="115">
        <v>0</v>
      </c>
      <c r="V2147" s="115">
        <v>0</v>
      </c>
      <c r="W2147" s="115">
        <v>0</v>
      </c>
      <c r="X2147" s="115">
        <v>0</v>
      </c>
      <c r="Y2147" s="115">
        <v>0</v>
      </c>
      <c r="Z2147" s="115">
        <v>0</v>
      </c>
      <c r="AA2147" s="115">
        <v>0</v>
      </c>
      <c r="AB2147" s="115">
        <v>0</v>
      </c>
      <c r="AC2147" s="115">
        <v>0</v>
      </c>
      <c r="AD2147" s="115">
        <v>0</v>
      </c>
      <c r="AE2147" s="115">
        <v>0</v>
      </c>
      <c r="AF2147" s="115">
        <v>0</v>
      </c>
      <c r="AG2147" s="115">
        <v>0</v>
      </c>
    </row>
    <row r="2148" spans="1:33">
      <c r="A2148" s="115" t="s">
        <v>3867</v>
      </c>
      <c r="B2148" s="115" t="s">
        <v>19</v>
      </c>
      <c r="C2148" s="115">
        <v>0</v>
      </c>
      <c r="D2148" s="115">
        <v>0</v>
      </c>
      <c r="E2148" s="115">
        <v>0</v>
      </c>
      <c r="F2148" s="115">
        <v>0</v>
      </c>
      <c r="G2148" s="115">
        <v>0</v>
      </c>
      <c r="H2148" s="115">
        <v>0</v>
      </c>
      <c r="I2148" s="115">
        <v>0</v>
      </c>
      <c r="J2148" s="115">
        <v>0</v>
      </c>
      <c r="K2148" s="115">
        <v>0</v>
      </c>
      <c r="L2148" s="115">
        <v>0</v>
      </c>
      <c r="M2148" s="115">
        <v>0</v>
      </c>
      <c r="N2148" s="115">
        <v>0</v>
      </c>
      <c r="O2148" s="115">
        <v>0</v>
      </c>
      <c r="P2148" s="115">
        <v>0</v>
      </c>
      <c r="Q2148" s="115">
        <v>0</v>
      </c>
      <c r="R2148" s="115">
        <v>0</v>
      </c>
      <c r="S2148" s="115">
        <v>0</v>
      </c>
      <c r="T2148" s="115">
        <v>0</v>
      </c>
      <c r="U2148" s="115">
        <v>0</v>
      </c>
      <c r="V2148" s="115">
        <v>0</v>
      </c>
      <c r="W2148" s="115">
        <v>0</v>
      </c>
      <c r="X2148" s="115">
        <v>0</v>
      </c>
      <c r="Y2148" s="115">
        <v>0</v>
      </c>
      <c r="Z2148" s="115">
        <v>0</v>
      </c>
      <c r="AA2148" s="115">
        <v>0</v>
      </c>
      <c r="AB2148" s="115">
        <v>0</v>
      </c>
      <c r="AC2148" s="115">
        <v>0</v>
      </c>
      <c r="AD2148" s="115">
        <v>0</v>
      </c>
      <c r="AE2148" s="115">
        <v>0</v>
      </c>
      <c r="AF2148" s="115">
        <v>0</v>
      </c>
      <c r="AG2148" s="115">
        <v>0</v>
      </c>
    </row>
    <row r="2149" spans="1:33">
      <c r="A2149" s="115" t="s">
        <v>3868</v>
      </c>
      <c r="B2149" s="115" t="s">
        <v>19</v>
      </c>
      <c r="C2149" s="115">
        <v>0</v>
      </c>
      <c r="D2149" s="115">
        <v>0</v>
      </c>
      <c r="E2149" s="115">
        <v>0</v>
      </c>
      <c r="F2149" s="115">
        <v>0</v>
      </c>
      <c r="G2149" s="115">
        <v>0</v>
      </c>
      <c r="H2149" s="115">
        <v>0</v>
      </c>
      <c r="I2149" s="115">
        <v>0</v>
      </c>
      <c r="J2149" s="115">
        <v>0</v>
      </c>
      <c r="K2149" s="115">
        <v>0</v>
      </c>
      <c r="L2149" s="115">
        <v>0</v>
      </c>
      <c r="M2149" s="115">
        <v>0</v>
      </c>
      <c r="N2149" s="115">
        <v>0</v>
      </c>
      <c r="O2149" s="115">
        <v>0</v>
      </c>
      <c r="P2149" s="115">
        <v>0</v>
      </c>
      <c r="Q2149" s="115">
        <v>0</v>
      </c>
      <c r="R2149" s="115">
        <v>0</v>
      </c>
      <c r="S2149" s="115">
        <v>0</v>
      </c>
      <c r="T2149" s="115">
        <v>0</v>
      </c>
      <c r="U2149" s="115">
        <v>0</v>
      </c>
      <c r="V2149" s="115">
        <v>0</v>
      </c>
      <c r="W2149" s="115">
        <v>0</v>
      </c>
      <c r="X2149" s="115">
        <v>0</v>
      </c>
      <c r="Y2149" s="115">
        <v>0</v>
      </c>
      <c r="Z2149" s="115">
        <v>0</v>
      </c>
      <c r="AA2149" s="115">
        <v>0</v>
      </c>
      <c r="AB2149" s="115">
        <v>0</v>
      </c>
      <c r="AC2149" s="115">
        <v>0</v>
      </c>
      <c r="AD2149" s="115">
        <v>0</v>
      </c>
      <c r="AE2149" s="115">
        <v>0</v>
      </c>
      <c r="AF2149" s="115">
        <v>0</v>
      </c>
      <c r="AG2149" s="115">
        <v>0</v>
      </c>
    </row>
    <row r="2150" spans="1:33">
      <c r="A2150" s="115" t="s">
        <v>3869</v>
      </c>
      <c r="B2150" s="115" t="s">
        <v>19</v>
      </c>
      <c r="C2150" s="115">
        <v>0</v>
      </c>
      <c r="D2150" s="115">
        <v>0</v>
      </c>
      <c r="E2150" s="115">
        <v>0</v>
      </c>
      <c r="F2150" s="115">
        <v>0</v>
      </c>
      <c r="G2150" s="115">
        <v>0</v>
      </c>
      <c r="H2150" s="115">
        <v>0</v>
      </c>
      <c r="I2150" s="115">
        <v>0</v>
      </c>
      <c r="J2150" s="115">
        <v>0</v>
      </c>
      <c r="K2150" s="115">
        <v>0</v>
      </c>
      <c r="L2150" s="115">
        <v>0</v>
      </c>
      <c r="M2150" s="115">
        <v>0</v>
      </c>
      <c r="N2150" s="115">
        <v>0</v>
      </c>
      <c r="O2150" s="115">
        <v>0</v>
      </c>
      <c r="P2150" s="115">
        <v>0</v>
      </c>
      <c r="Q2150" s="115">
        <v>0</v>
      </c>
      <c r="R2150" s="115">
        <v>0</v>
      </c>
      <c r="S2150" s="115">
        <v>0</v>
      </c>
      <c r="T2150" s="115">
        <v>0</v>
      </c>
      <c r="U2150" s="115">
        <v>0</v>
      </c>
      <c r="V2150" s="115">
        <v>0</v>
      </c>
      <c r="W2150" s="115">
        <v>0</v>
      </c>
      <c r="X2150" s="115">
        <v>0</v>
      </c>
      <c r="Y2150" s="115">
        <v>0</v>
      </c>
      <c r="Z2150" s="115">
        <v>0</v>
      </c>
      <c r="AA2150" s="115">
        <v>0</v>
      </c>
      <c r="AB2150" s="115">
        <v>0</v>
      </c>
      <c r="AC2150" s="115">
        <v>0</v>
      </c>
      <c r="AD2150" s="115">
        <v>0</v>
      </c>
      <c r="AE2150" s="115">
        <v>0</v>
      </c>
      <c r="AF2150" s="115">
        <v>0</v>
      </c>
      <c r="AG2150" s="115">
        <v>0</v>
      </c>
    </row>
    <row r="2151" spans="1:33">
      <c r="A2151" s="115" t="s">
        <v>3870</v>
      </c>
      <c r="B2151" s="115" t="s">
        <v>19</v>
      </c>
      <c r="C2151" s="115">
        <v>0</v>
      </c>
      <c r="D2151" s="115">
        <v>0</v>
      </c>
      <c r="E2151" s="115">
        <v>0</v>
      </c>
      <c r="F2151" s="115">
        <v>0</v>
      </c>
      <c r="G2151" s="115">
        <v>0</v>
      </c>
      <c r="H2151" s="115">
        <v>0</v>
      </c>
      <c r="I2151" s="115">
        <v>0</v>
      </c>
      <c r="J2151" s="115">
        <v>0</v>
      </c>
      <c r="K2151" s="115">
        <v>0</v>
      </c>
      <c r="L2151" s="115">
        <v>0</v>
      </c>
      <c r="M2151" s="115">
        <v>0</v>
      </c>
      <c r="N2151" s="115">
        <v>0</v>
      </c>
      <c r="O2151" s="115">
        <v>0</v>
      </c>
      <c r="P2151" s="115">
        <v>0</v>
      </c>
      <c r="Q2151" s="115">
        <v>0</v>
      </c>
      <c r="R2151" s="115">
        <v>0</v>
      </c>
      <c r="S2151" s="115">
        <v>0</v>
      </c>
      <c r="T2151" s="115">
        <v>0</v>
      </c>
      <c r="U2151" s="115">
        <v>0</v>
      </c>
      <c r="V2151" s="115">
        <v>0</v>
      </c>
      <c r="W2151" s="115">
        <v>0</v>
      </c>
      <c r="X2151" s="115">
        <v>0</v>
      </c>
      <c r="Y2151" s="115">
        <v>0</v>
      </c>
      <c r="Z2151" s="115">
        <v>0</v>
      </c>
      <c r="AA2151" s="115">
        <v>0</v>
      </c>
      <c r="AB2151" s="115">
        <v>0</v>
      </c>
      <c r="AC2151" s="115">
        <v>0</v>
      </c>
      <c r="AD2151" s="115">
        <v>0</v>
      </c>
      <c r="AE2151" s="115">
        <v>0</v>
      </c>
      <c r="AF2151" s="115">
        <v>0</v>
      </c>
      <c r="AG2151" s="115">
        <v>0</v>
      </c>
    </row>
    <row r="2152" spans="1:33">
      <c r="A2152" s="115" t="s">
        <v>3871</v>
      </c>
      <c r="B2152" s="115" t="s">
        <v>19</v>
      </c>
      <c r="C2152" s="115">
        <v>0</v>
      </c>
      <c r="D2152" s="115">
        <v>0</v>
      </c>
      <c r="E2152" s="115">
        <v>0</v>
      </c>
      <c r="F2152" s="115">
        <v>0</v>
      </c>
      <c r="G2152" s="115">
        <v>0</v>
      </c>
      <c r="H2152" s="115">
        <v>0</v>
      </c>
      <c r="I2152" s="115">
        <v>0</v>
      </c>
      <c r="J2152" s="115">
        <v>0</v>
      </c>
      <c r="K2152" s="115">
        <v>0</v>
      </c>
      <c r="L2152" s="115">
        <v>0</v>
      </c>
      <c r="M2152" s="115">
        <v>0</v>
      </c>
      <c r="N2152" s="115">
        <v>0</v>
      </c>
      <c r="O2152" s="115">
        <v>0</v>
      </c>
      <c r="P2152" s="115">
        <v>0</v>
      </c>
      <c r="Q2152" s="115">
        <v>0</v>
      </c>
      <c r="R2152" s="115">
        <v>0</v>
      </c>
      <c r="S2152" s="115">
        <v>0</v>
      </c>
      <c r="T2152" s="115">
        <v>0</v>
      </c>
      <c r="U2152" s="115">
        <v>0</v>
      </c>
      <c r="V2152" s="115">
        <v>0</v>
      </c>
      <c r="W2152" s="115">
        <v>0</v>
      </c>
      <c r="X2152" s="115">
        <v>0</v>
      </c>
      <c r="Y2152" s="115">
        <v>0</v>
      </c>
      <c r="Z2152" s="115">
        <v>0</v>
      </c>
      <c r="AA2152" s="115">
        <v>0</v>
      </c>
      <c r="AB2152" s="115">
        <v>0</v>
      </c>
      <c r="AC2152" s="115">
        <v>0</v>
      </c>
      <c r="AD2152" s="115">
        <v>0</v>
      </c>
      <c r="AE2152" s="115">
        <v>0</v>
      </c>
      <c r="AF2152" s="115">
        <v>0</v>
      </c>
      <c r="AG2152" s="115">
        <v>0</v>
      </c>
    </row>
    <row r="2153" spans="1:33">
      <c r="A2153" s="115" t="s">
        <v>3872</v>
      </c>
      <c r="B2153" s="115" t="s">
        <v>19</v>
      </c>
      <c r="C2153" s="115">
        <v>0</v>
      </c>
      <c r="D2153" s="115">
        <v>0</v>
      </c>
      <c r="E2153" s="115">
        <v>0</v>
      </c>
      <c r="F2153" s="115">
        <v>0</v>
      </c>
      <c r="G2153" s="115">
        <v>0</v>
      </c>
      <c r="H2153" s="115">
        <v>0</v>
      </c>
      <c r="I2153" s="115">
        <v>0</v>
      </c>
      <c r="J2153" s="115">
        <v>0</v>
      </c>
      <c r="K2153" s="115">
        <v>0</v>
      </c>
      <c r="L2153" s="115">
        <v>0</v>
      </c>
      <c r="M2153" s="115">
        <v>0</v>
      </c>
      <c r="N2153" s="115">
        <v>0</v>
      </c>
      <c r="O2153" s="115">
        <v>0</v>
      </c>
      <c r="P2153" s="115">
        <v>0</v>
      </c>
      <c r="Q2153" s="115">
        <v>0</v>
      </c>
      <c r="R2153" s="115">
        <v>0</v>
      </c>
      <c r="S2153" s="115">
        <v>0</v>
      </c>
      <c r="T2153" s="115">
        <v>0</v>
      </c>
      <c r="U2153" s="115">
        <v>0</v>
      </c>
      <c r="V2153" s="115">
        <v>0</v>
      </c>
      <c r="W2153" s="115">
        <v>0</v>
      </c>
      <c r="X2153" s="115">
        <v>0</v>
      </c>
      <c r="Y2153" s="115">
        <v>0</v>
      </c>
      <c r="Z2153" s="115">
        <v>0</v>
      </c>
      <c r="AA2153" s="115">
        <v>0</v>
      </c>
      <c r="AB2153" s="115">
        <v>0</v>
      </c>
      <c r="AC2153" s="115">
        <v>0</v>
      </c>
      <c r="AD2153" s="115">
        <v>0</v>
      </c>
      <c r="AE2153" s="115">
        <v>0</v>
      </c>
      <c r="AF2153" s="115">
        <v>0</v>
      </c>
      <c r="AG2153" s="115">
        <v>0</v>
      </c>
    </row>
    <row r="2154" spans="1:33">
      <c r="A2154" s="115" t="s">
        <v>3873</v>
      </c>
      <c r="B2154" s="115" t="s">
        <v>19</v>
      </c>
      <c r="C2154" s="115">
        <v>0</v>
      </c>
      <c r="D2154" s="115">
        <v>0</v>
      </c>
      <c r="E2154" s="115">
        <v>0</v>
      </c>
      <c r="F2154" s="115">
        <v>0</v>
      </c>
      <c r="G2154" s="115">
        <v>0</v>
      </c>
      <c r="H2154" s="115">
        <v>0</v>
      </c>
      <c r="I2154" s="115">
        <v>0</v>
      </c>
      <c r="J2154" s="115">
        <v>0</v>
      </c>
      <c r="K2154" s="115">
        <v>0</v>
      </c>
      <c r="L2154" s="115">
        <v>0</v>
      </c>
      <c r="M2154" s="115">
        <v>0</v>
      </c>
      <c r="N2154" s="115">
        <v>0</v>
      </c>
      <c r="O2154" s="115">
        <v>0</v>
      </c>
      <c r="P2154" s="115">
        <v>0</v>
      </c>
      <c r="Q2154" s="115">
        <v>0</v>
      </c>
      <c r="R2154" s="115">
        <v>0</v>
      </c>
      <c r="S2154" s="115">
        <v>0</v>
      </c>
      <c r="T2154" s="115">
        <v>0</v>
      </c>
      <c r="U2154" s="115">
        <v>0</v>
      </c>
      <c r="V2154" s="115">
        <v>0</v>
      </c>
      <c r="W2154" s="115">
        <v>0</v>
      </c>
      <c r="X2154" s="115">
        <v>0</v>
      </c>
      <c r="Y2154" s="115">
        <v>0</v>
      </c>
      <c r="Z2154" s="115">
        <v>0</v>
      </c>
      <c r="AA2154" s="115">
        <v>0</v>
      </c>
      <c r="AB2154" s="115">
        <v>0</v>
      </c>
      <c r="AC2154" s="115">
        <v>0</v>
      </c>
      <c r="AD2154" s="115">
        <v>0</v>
      </c>
      <c r="AE2154" s="115">
        <v>0</v>
      </c>
      <c r="AF2154" s="115">
        <v>0</v>
      </c>
      <c r="AG2154" s="115">
        <v>0</v>
      </c>
    </row>
    <row r="2155" spans="1:33">
      <c r="A2155" s="115" t="s">
        <v>3874</v>
      </c>
      <c r="B2155" s="115" t="s">
        <v>19</v>
      </c>
      <c r="C2155" s="115">
        <v>0</v>
      </c>
      <c r="D2155" s="115">
        <v>0</v>
      </c>
      <c r="E2155" s="115">
        <v>0</v>
      </c>
      <c r="F2155" s="115">
        <v>0</v>
      </c>
      <c r="G2155" s="115">
        <v>0</v>
      </c>
      <c r="H2155" s="115">
        <v>0</v>
      </c>
      <c r="I2155" s="115">
        <v>0</v>
      </c>
      <c r="J2155" s="115">
        <v>0</v>
      </c>
      <c r="K2155" s="115">
        <v>0</v>
      </c>
      <c r="L2155" s="115">
        <v>0</v>
      </c>
      <c r="M2155" s="115">
        <v>0</v>
      </c>
      <c r="N2155" s="115">
        <v>0</v>
      </c>
      <c r="O2155" s="115">
        <v>0</v>
      </c>
      <c r="P2155" s="115">
        <v>0</v>
      </c>
      <c r="Q2155" s="115">
        <v>0</v>
      </c>
      <c r="R2155" s="115">
        <v>0</v>
      </c>
      <c r="S2155" s="115">
        <v>0</v>
      </c>
      <c r="T2155" s="115">
        <v>0</v>
      </c>
      <c r="U2155" s="115">
        <v>0</v>
      </c>
      <c r="V2155" s="115">
        <v>0</v>
      </c>
      <c r="W2155" s="115">
        <v>0</v>
      </c>
      <c r="X2155" s="115">
        <v>0</v>
      </c>
      <c r="Y2155" s="115">
        <v>0</v>
      </c>
      <c r="Z2155" s="115">
        <v>0</v>
      </c>
      <c r="AA2155" s="115">
        <v>0</v>
      </c>
      <c r="AB2155" s="115">
        <v>0</v>
      </c>
      <c r="AC2155" s="115">
        <v>0</v>
      </c>
      <c r="AD2155" s="115">
        <v>0</v>
      </c>
      <c r="AE2155" s="115">
        <v>0</v>
      </c>
      <c r="AF2155" s="115">
        <v>0</v>
      </c>
      <c r="AG2155" s="115">
        <v>0</v>
      </c>
    </row>
    <row r="2156" spans="1:33">
      <c r="A2156" s="115" t="s">
        <v>3875</v>
      </c>
      <c r="B2156" s="115" t="s">
        <v>19</v>
      </c>
      <c r="C2156" s="115">
        <v>0</v>
      </c>
      <c r="D2156" s="115">
        <v>0</v>
      </c>
      <c r="E2156" s="115">
        <v>0</v>
      </c>
      <c r="F2156" s="115">
        <v>0</v>
      </c>
      <c r="G2156" s="115">
        <v>0</v>
      </c>
      <c r="H2156" s="115">
        <v>0</v>
      </c>
      <c r="I2156" s="115">
        <v>0</v>
      </c>
      <c r="J2156" s="115">
        <v>0</v>
      </c>
      <c r="K2156" s="115">
        <v>0</v>
      </c>
      <c r="L2156" s="115">
        <v>0</v>
      </c>
      <c r="M2156" s="115">
        <v>0</v>
      </c>
      <c r="N2156" s="115">
        <v>0</v>
      </c>
      <c r="O2156" s="115">
        <v>0</v>
      </c>
      <c r="P2156" s="115">
        <v>0</v>
      </c>
      <c r="Q2156" s="115">
        <v>0</v>
      </c>
      <c r="R2156" s="115">
        <v>0</v>
      </c>
      <c r="S2156" s="115">
        <v>0</v>
      </c>
      <c r="T2156" s="115">
        <v>0</v>
      </c>
      <c r="U2156" s="115">
        <v>0</v>
      </c>
      <c r="V2156" s="115">
        <v>0</v>
      </c>
      <c r="W2156" s="115">
        <v>0</v>
      </c>
      <c r="X2156" s="115">
        <v>0</v>
      </c>
      <c r="Y2156" s="115">
        <v>0</v>
      </c>
      <c r="Z2156" s="115">
        <v>0</v>
      </c>
      <c r="AA2156" s="115">
        <v>0</v>
      </c>
      <c r="AB2156" s="115">
        <v>0</v>
      </c>
      <c r="AC2156" s="115">
        <v>0</v>
      </c>
      <c r="AD2156" s="115">
        <v>0</v>
      </c>
      <c r="AE2156" s="115">
        <v>0</v>
      </c>
      <c r="AF2156" s="115">
        <v>0</v>
      </c>
      <c r="AG2156" s="115">
        <v>0</v>
      </c>
    </row>
    <row r="2157" spans="1:33">
      <c r="A2157" s="115" t="s">
        <v>3876</v>
      </c>
      <c r="B2157" s="115" t="s">
        <v>19</v>
      </c>
      <c r="C2157" s="115">
        <v>0</v>
      </c>
      <c r="D2157" s="115">
        <v>0</v>
      </c>
      <c r="E2157" s="115">
        <v>0</v>
      </c>
      <c r="F2157" s="115">
        <v>0</v>
      </c>
      <c r="G2157" s="115">
        <v>0</v>
      </c>
      <c r="H2157" s="115">
        <v>0</v>
      </c>
      <c r="I2157" s="115">
        <v>0</v>
      </c>
      <c r="J2157" s="115">
        <v>0</v>
      </c>
      <c r="K2157" s="115">
        <v>0</v>
      </c>
      <c r="L2157" s="115">
        <v>0</v>
      </c>
      <c r="M2157" s="115">
        <v>0</v>
      </c>
      <c r="N2157" s="115">
        <v>0</v>
      </c>
      <c r="O2157" s="115">
        <v>0</v>
      </c>
      <c r="P2157" s="115">
        <v>0</v>
      </c>
      <c r="Q2157" s="115">
        <v>0</v>
      </c>
      <c r="R2157" s="115">
        <v>0</v>
      </c>
      <c r="S2157" s="115">
        <v>0</v>
      </c>
      <c r="T2157" s="115">
        <v>0</v>
      </c>
      <c r="U2157" s="115">
        <v>0</v>
      </c>
      <c r="V2157" s="115">
        <v>0</v>
      </c>
      <c r="W2157" s="115">
        <v>0</v>
      </c>
      <c r="X2157" s="115">
        <v>0</v>
      </c>
      <c r="Y2157" s="115">
        <v>0</v>
      </c>
      <c r="Z2157" s="115">
        <v>0</v>
      </c>
      <c r="AA2157" s="115">
        <v>0</v>
      </c>
      <c r="AB2157" s="115">
        <v>0</v>
      </c>
      <c r="AC2157" s="115">
        <v>0</v>
      </c>
      <c r="AD2157" s="115">
        <v>0</v>
      </c>
      <c r="AE2157" s="115">
        <v>0</v>
      </c>
      <c r="AF2157" s="115">
        <v>0</v>
      </c>
      <c r="AG2157" s="115">
        <v>0</v>
      </c>
    </row>
    <row r="2158" spans="1:33">
      <c r="A2158" s="115" t="s">
        <v>3877</v>
      </c>
      <c r="B2158" s="115" t="s">
        <v>19</v>
      </c>
      <c r="C2158" s="115">
        <v>0</v>
      </c>
      <c r="D2158" s="115">
        <v>0</v>
      </c>
      <c r="E2158" s="115">
        <v>0</v>
      </c>
      <c r="F2158" s="115">
        <v>0</v>
      </c>
      <c r="G2158" s="115">
        <v>0</v>
      </c>
      <c r="H2158" s="115">
        <v>0</v>
      </c>
      <c r="I2158" s="115">
        <v>0</v>
      </c>
      <c r="J2158" s="115">
        <v>0</v>
      </c>
      <c r="K2158" s="115">
        <v>0</v>
      </c>
      <c r="L2158" s="115">
        <v>0</v>
      </c>
      <c r="M2158" s="115">
        <v>0</v>
      </c>
      <c r="N2158" s="115">
        <v>0</v>
      </c>
      <c r="O2158" s="115">
        <v>0</v>
      </c>
      <c r="P2158" s="115">
        <v>0</v>
      </c>
      <c r="Q2158" s="115">
        <v>0</v>
      </c>
      <c r="R2158" s="115">
        <v>0</v>
      </c>
      <c r="S2158" s="115">
        <v>0</v>
      </c>
      <c r="T2158" s="115">
        <v>0</v>
      </c>
      <c r="U2158" s="115">
        <v>0</v>
      </c>
      <c r="V2158" s="115">
        <v>0</v>
      </c>
      <c r="W2158" s="115">
        <v>0</v>
      </c>
      <c r="X2158" s="115">
        <v>0</v>
      </c>
      <c r="Y2158" s="115">
        <v>0</v>
      </c>
      <c r="Z2158" s="115">
        <v>0</v>
      </c>
      <c r="AA2158" s="115">
        <v>0</v>
      </c>
      <c r="AB2158" s="115">
        <v>0</v>
      </c>
      <c r="AC2158" s="115">
        <v>0</v>
      </c>
      <c r="AD2158" s="115">
        <v>0</v>
      </c>
      <c r="AE2158" s="115">
        <v>0</v>
      </c>
      <c r="AF2158" s="115">
        <v>0</v>
      </c>
      <c r="AG2158" s="115">
        <v>0</v>
      </c>
    </row>
    <row r="2159" spans="1:33">
      <c r="A2159" s="115" t="s">
        <v>3878</v>
      </c>
      <c r="B2159" s="115" t="s">
        <v>19</v>
      </c>
      <c r="C2159" s="115">
        <v>0</v>
      </c>
      <c r="D2159" s="115">
        <v>0</v>
      </c>
      <c r="E2159" s="115">
        <v>0</v>
      </c>
      <c r="F2159" s="115">
        <v>0</v>
      </c>
      <c r="G2159" s="115">
        <v>0</v>
      </c>
      <c r="H2159" s="115">
        <v>0</v>
      </c>
      <c r="I2159" s="115">
        <v>0</v>
      </c>
      <c r="J2159" s="115">
        <v>0</v>
      </c>
      <c r="K2159" s="115">
        <v>0</v>
      </c>
      <c r="L2159" s="115">
        <v>0</v>
      </c>
      <c r="M2159" s="115">
        <v>0</v>
      </c>
      <c r="N2159" s="115">
        <v>0</v>
      </c>
      <c r="O2159" s="115">
        <v>0</v>
      </c>
      <c r="P2159" s="115">
        <v>0</v>
      </c>
      <c r="Q2159" s="115">
        <v>0</v>
      </c>
      <c r="R2159" s="115">
        <v>0</v>
      </c>
      <c r="S2159" s="115">
        <v>0</v>
      </c>
      <c r="T2159" s="115">
        <v>0</v>
      </c>
      <c r="U2159" s="115">
        <v>0</v>
      </c>
      <c r="V2159" s="115">
        <v>0</v>
      </c>
      <c r="W2159" s="115">
        <v>0</v>
      </c>
      <c r="X2159" s="115">
        <v>0</v>
      </c>
      <c r="Y2159" s="115">
        <v>0</v>
      </c>
      <c r="Z2159" s="115">
        <v>0</v>
      </c>
      <c r="AA2159" s="115">
        <v>0</v>
      </c>
      <c r="AB2159" s="115">
        <v>0</v>
      </c>
      <c r="AC2159" s="115">
        <v>0</v>
      </c>
      <c r="AD2159" s="115">
        <v>0</v>
      </c>
      <c r="AE2159" s="115">
        <v>0</v>
      </c>
      <c r="AF2159" s="115">
        <v>0</v>
      </c>
      <c r="AG2159" s="115">
        <v>0</v>
      </c>
    </row>
    <row r="2160" spans="1:33">
      <c r="A2160" s="115" t="s">
        <v>3879</v>
      </c>
      <c r="B2160" s="115" t="s">
        <v>19</v>
      </c>
      <c r="C2160" s="115">
        <v>0</v>
      </c>
      <c r="D2160" s="115">
        <v>0</v>
      </c>
      <c r="E2160" s="115">
        <v>0</v>
      </c>
      <c r="F2160" s="115">
        <v>0</v>
      </c>
      <c r="G2160" s="115">
        <v>0</v>
      </c>
      <c r="H2160" s="115">
        <v>0</v>
      </c>
      <c r="I2160" s="115">
        <v>0</v>
      </c>
      <c r="J2160" s="115">
        <v>0</v>
      </c>
      <c r="K2160" s="115">
        <v>0</v>
      </c>
      <c r="L2160" s="115">
        <v>0</v>
      </c>
      <c r="M2160" s="115">
        <v>0</v>
      </c>
      <c r="N2160" s="115">
        <v>0</v>
      </c>
      <c r="O2160" s="115">
        <v>0</v>
      </c>
      <c r="P2160" s="115">
        <v>0</v>
      </c>
      <c r="Q2160" s="115">
        <v>0</v>
      </c>
      <c r="R2160" s="115">
        <v>0</v>
      </c>
      <c r="S2160" s="115">
        <v>0</v>
      </c>
      <c r="T2160" s="115">
        <v>0</v>
      </c>
      <c r="U2160" s="115">
        <v>0</v>
      </c>
      <c r="V2160" s="115">
        <v>0</v>
      </c>
      <c r="W2160" s="115">
        <v>0</v>
      </c>
      <c r="X2160" s="115">
        <v>0</v>
      </c>
      <c r="Y2160" s="115">
        <v>0</v>
      </c>
      <c r="Z2160" s="115">
        <v>0</v>
      </c>
      <c r="AA2160" s="115">
        <v>0</v>
      </c>
      <c r="AB2160" s="115">
        <v>0</v>
      </c>
      <c r="AC2160" s="115">
        <v>0</v>
      </c>
      <c r="AD2160" s="115">
        <v>0</v>
      </c>
      <c r="AE2160" s="115">
        <v>0</v>
      </c>
      <c r="AF2160" s="115">
        <v>0</v>
      </c>
      <c r="AG2160" s="115">
        <v>0</v>
      </c>
    </row>
    <row r="2161" spans="1:33">
      <c r="A2161" s="115" t="s">
        <v>3880</v>
      </c>
      <c r="B2161" s="115" t="s">
        <v>19</v>
      </c>
      <c r="C2161" s="115">
        <v>0</v>
      </c>
      <c r="D2161" s="115">
        <v>0</v>
      </c>
      <c r="E2161" s="115">
        <v>0</v>
      </c>
      <c r="F2161" s="115">
        <v>0</v>
      </c>
      <c r="G2161" s="115">
        <v>0</v>
      </c>
      <c r="H2161" s="115">
        <v>0</v>
      </c>
      <c r="I2161" s="115">
        <v>0</v>
      </c>
      <c r="J2161" s="115">
        <v>0</v>
      </c>
      <c r="K2161" s="115">
        <v>0</v>
      </c>
      <c r="L2161" s="115">
        <v>0</v>
      </c>
      <c r="M2161" s="115">
        <v>0</v>
      </c>
      <c r="N2161" s="115">
        <v>0</v>
      </c>
      <c r="O2161" s="115">
        <v>0</v>
      </c>
      <c r="P2161" s="115">
        <v>0</v>
      </c>
      <c r="Q2161" s="115">
        <v>0</v>
      </c>
      <c r="R2161" s="115">
        <v>0</v>
      </c>
      <c r="S2161" s="115">
        <v>0</v>
      </c>
      <c r="T2161" s="115">
        <v>0</v>
      </c>
      <c r="U2161" s="115">
        <v>0</v>
      </c>
      <c r="V2161" s="115">
        <v>0</v>
      </c>
      <c r="W2161" s="115">
        <v>0</v>
      </c>
      <c r="X2161" s="115">
        <v>0</v>
      </c>
      <c r="Y2161" s="115">
        <v>0</v>
      </c>
      <c r="Z2161" s="115">
        <v>0</v>
      </c>
      <c r="AA2161" s="115">
        <v>0</v>
      </c>
      <c r="AB2161" s="115">
        <v>0</v>
      </c>
      <c r="AC2161" s="115">
        <v>0</v>
      </c>
      <c r="AD2161" s="115">
        <v>0</v>
      </c>
      <c r="AE2161" s="115">
        <v>0</v>
      </c>
      <c r="AF2161" s="115">
        <v>0</v>
      </c>
      <c r="AG2161" s="115">
        <v>0</v>
      </c>
    </row>
    <row r="2162" spans="1:33">
      <c r="A2162" s="115" t="s">
        <v>3881</v>
      </c>
      <c r="B2162" s="115" t="s">
        <v>19</v>
      </c>
      <c r="C2162" s="115">
        <v>0</v>
      </c>
      <c r="D2162" s="115">
        <v>0</v>
      </c>
      <c r="E2162" s="115">
        <v>0</v>
      </c>
      <c r="F2162" s="115">
        <v>0</v>
      </c>
      <c r="G2162" s="115">
        <v>0</v>
      </c>
      <c r="H2162" s="115">
        <v>0</v>
      </c>
      <c r="I2162" s="115">
        <v>0</v>
      </c>
      <c r="J2162" s="115">
        <v>0</v>
      </c>
      <c r="K2162" s="115">
        <v>0</v>
      </c>
      <c r="L2162" s="115">
        <v>0</v>
      </c>
      <c r="M2162" s="115">
        <v>0</v>
      </c>
      <c r="N2162" s="115">
        <v>0</v>
      </c>
      <c r="O2162" s="115">
        <v>0</v>
      </c>
      <c r="P2162" s="115">
        <v>0</v>
      </c>
      <c r="Q2162" s="115">
        <v>0</v>
      </c>
      <c r="R2162" s="115">
        <v>0</v>
      </c>
      <c r="S2162" s="115">
        <v>0</v>
      </c>
      <c r="T2162" s="115">
        <v>0</v>
      </c>
      <c r="U2162" s="115">
        <v>0</v>
      </c>
      <c r="V2162" s="115">
        <v>0</v>
      </c>
      <c r="W2162" s="115">
        <v>0</v>
      </c>
      <c r="X2162" s="115">
        <v>0</v>
      </c>
      <c r="Y2162" s="115">
        <v>0</v>
      </c>
      <c r="Z2162" s="115">
        <v>0</v>
      </c>
      <c r="AA2162" s="115">
        <v>0</v>
      </c>
      <c r="AB2162" s="115">
        <v>0</v>
      </c>
      <c r="AC2162" s="115">
        <v>0</v>
      </c>
      <c r="AD2162" s="115">
        <v>0</v>
      </c>
      <c r="AE2162" s="115">
        <v>0</v>
      </c>
      <c r="AF2162" s="115">
        <v>0</v>
      </c>
      <c r="AG2162" s="115">
        <v>0</v>
      </c>
    </row>
    <row r="2163" spans="1:33">
      <c r="A2163" s="115" t="s">
        <v>3882</v>
      </c>
      <c r="B2163" s="115" t="s">
        <v>19</v>
      </c>
      <c r="C2163" s="115">
        <v>0</v>
      </c>
      <c r="D2163" s="115">
        <v>0</v>
      </c>
      <c r="E2163" s="115">
        <v>0</v>
      </c>
      <c r="F2163" s="115">
        <v>0</v>
      </c>
      <c r="G2163" s="115">
        <v>0</v>
      </c>
      <c r="H2163" s="115">
        <v>0</v>
      </c>
      <c r="I2163" s="115">
        <v>0</v>
      </c>
      <c r="J2163" s="115">
        <v>0</v>
      </c>
      <c r="K2163" s="115">
        <v>0</v>
      </c>
      <c r="L2163" s="115">
        <v>0</v>
      </c>
      <c r="M2163" s="115">
        <v>0</v>
      </c>
      <c r="N2163" s="115">
        <v>0</v>
      </c>
      <c r="O2163" s="115">
        <v>0</v>
      </c>
      <c r="P2163" s="115">
        <v>0</v>
      </c>
      <c r="Q2163" s="115">
        <v>0</v>
      </c>
      <c r="R2163" s="115">
        <v>0</v>
      </c>
      <c r="S2163" s="115">
        <v>0</v>
      </c>
      <c r="T2163" s="115">
        <v>0</v>
      </c>
      <c r="U2163" s="115">
        <v>0</v>
      </c>
      <c r="V2163" s="115">
        <v>0</v>
      </c>
      <c r="W2163" s="115">
        <v>0</v>
      </c>
      <c r="X2163" s="115">
        <v>0</v>
      </c>
      <c r="Y2163" s="115">
        <v>0</v>
      </c>
      <c r="Z2163" s="115">
        <v>0</v>
      </c>
      <c r="AA2163" s="115">
        <v>0</v>
      </c>
      <c r="AB2163" s="115">
        <v>0</v>
      </c>
      <c r="AC2163" s="115">
        <v>0</v>
      </c>
      <c r="AD2163" s="115">
        <v>0</v>
      </c>
      <c r="AE2163" s="115">
        <v>0</v>
      </c>
      <c r="AF2163" s="115">
        <v>0</v>
      </c>
      <c r="AG2163" s="115">
        <v>0</v>
      </c>
    </row>
    <row r="2164" spans="1:33">
      <c r="A2164" s="115" t="s">
        <v>3883</v>
      </c>
      <c r="B2164" s="115" t="s">
        <v>19</v>
      </c>
      <c r="C2164" s="115">
        <v>0</v>
      </c>
      <c r="D2164" s="115">
        <v>0</v>
      </c>
      <c r="E2164" s="115">
        <v>0</v>
      </c>
      <c r="F2164" s="115">
        <v>0</v>
      </c>
      <c r="G2164" s="115">
        <v>0</v>
      </c>
      <c r="H2164" s="115">
        <v>0</v>
      </c>
      <c r="I2164" s="115">
        <v>0</v>
      </c>
      <c r="J2164" s="115">
        <v>0</v>
      </c>
      <c r="K2164" s="115">
        <v>0</v>
      </c>
      <c r="L2164" s="115">
        <v>0</v>
      </c>
      <c r="M2164" s="115">
        <v>0</v>
      </c>
      <c r="N2164" s="115">
        <v>0</v>
      </c>
      <c r="O2164" s="115">
        <v>0</v>
      </c>
      <c r="P2164" s="115">
        <v>0</v>
      </c>
      <c r="Q2164" s="115">
        <v>0</v>
      </c>
      <c r="R2164" s="115">
        <v>0</v>
      </c>
      <c r="S2164" s="115">
        <v>0</v>
      </c>
      <c r="T2164" s="115">
        <v>0</v>
      </c>
      <c r="U2164" s="115">
        <v>0</v>
      </c>
      <c r="V2164" s="115">
        <v>0</v>
      </c>
      <c r="W2164" s="115">
        <v>0</v>
      </c>
      <c r="X2164" s="115">
        <v>0</v>
      </c>
      <c r="Y2164" s="115">
        <v>0</v>
      </c>
      <c r="Z2164" s="115">
        <v>0</v>
      </c>
      <c r="AA2164" s="115">
        <v>0</v>
      </c>
      <c r="AB2164" s="115">
        <v>0</v>
      </c>
      <c r="AC2164" s="115">
        <v>0</v>
      </c>
      <c r="AD2164" s="115">
        <v>0</v>
      </c>
      <c r="AE2164" s="115">
        <v>0</v>
      </c>
      <c r="AF2164" s="115">
        <v>0</v>
      </c>
      <c r="AG2164" s="115">
        <v>0</v>
      </c>
    </row>
    <row r="2165" spans="1:33">
      <c r="A2165" s="115" t="s">
        <v>3884</v>
      </c>
      <c r="B2165" s="115" t="s">
        <v>19</v>
      </c>
      <c r="C2165" s="115">
        <v>0</v>
      </c>
      <c r="D2165" s="115">
        <v>0</v>
      </c>
      <c r="E2165" s="115">
        <v>0</v>
      </c>
      <c r="F2165" s="115">
        <v>0</v>
      </c>
      <c r="G2165" s="115">
        <v>0</v>
      </c>
      <c r="H2165" s="115">
        <v>0</v>
      </c>
      <c r="I2165" s="115">
        <v>0</v>
      </c>
      <c r="J2165" s="115">
        <v>0</v>
      </c>
      <c r="K2165" s="115">
        <v>0</v>
      </c>
      <c r="L2165" s="115">
        <v>0</v>
      </c>
      <c r="M2165" s="115">
        <v>0</v>
      </c>
      <c r="N2165" s="115">
        <v>0</v>
      </c>
      <c r="O2165" s="115">
        <v>0</v>
      </c>
      <c r="P2165" s="115">
        <v>0</v>
      </c>
      <c r="Q2165" s="115">
        <v>0</v>
      </c>
      <c r="R2165" s="115">
        <v>0</v>
      </c>
      <c r="S2165" s="115">
        <v>0</v>
      </c>
      <c r="T2165" s="115">
        <v>0</v>
      </c>
      <c r="U2165" s="115">
        <v>0</v>
      </c>
      <c r="V2165" s="115">
        <v>0</v>
      </c>
      <c r="W2165" s="115">
        <v>0</v>
      </c>
      <c r="X2165" s="115">
        <v>0</v>
      </c>
      <c r="Y2165" s="115">
        <v>0</v>
      </c>
      <c r="Z2165" s="115">
        <v>0</v>
      </c>
      <c r="AA2165" s="115">
        <v>0</v>
      </c>
      <c r="AB2165" s="115">
        <v>0</v>
      </c>
      <c r="AC2165" s="115">
        <v>0</v>
      </c>
      <c r="AD2165" s="115">
        <v>0</v>
      </c>
      <c r="AE2165" s="115">
        <v>0</v>
      </c>
      <c r="AF2165" s="115">
        <v>0</v>
      </c>
      <c r="AG2165" s="115">
        <v>0</v>
      </c>
    </row>
    <row r="2166" spans="1:33">
      <c r="A2166" s="115" t="s">
        <v>3885</v>
      </c>
      <c r="B2166" s="115" t="s">
        <v>19</v>
      </c>
      <c r="C2166" s="115">
        <v>0</v>
      </c>
      <c r="D2166" s="115">
        <v>0</v>
      </c>
      <c r="E2166" s="115">
        <v>0</v>
      </c>
      <c r="F2166" s="115">
        <v>0</v>
      </c>
      <c r="G2166" s="115">
        <v>0</v>
      </c>
      <c r="H2166" s="115">
        <v>0</v>
      </c>
      <c r="I2166" s="115">
        <v>0</v>
      </c>
      <c r="J2166" s="115">
        <v>0</v>
      </c>
      <c r="K2166" s="115">
        <v>0</v>
      </c>
      <c r="L2166" s="115">
        <v>0</v>
      </c>
      <c r="M2166" s="115">
        <v>0</v>
      </c>
      <c r="N2166" s="115">
        <v>0</v>
      </c>
      <c r="O2166" s="115">
        <v>0</v>
      </c>
      <c r="P2166" s="115">
        <v>0</v>
      </c>
      <c r="Q2166" s="115">
        <v>0</v>
      </c>
      <c r="R2166" s="115">
        <v>0</v>
      </c>
      <c r="S2166" s="115">
        <v>0</v>
      </c>
      <c r="T2166" s="115">
        <v>0</v>
      </c>
      <c r="U2166" s="115">
        <v>0</v>
      </c>
      <c r="V2166" s="115">
        <v>0</v>
      </c>
      <c r="W2166" s="115">
        <v>0</v>
      </c>
      <c r="X2166" s="115">
        <v>0</v>
      </c>
      <c r="Y2166" s="115">
        <v>0</v>
      </c>
      <c r="Z2166" s="115">
        <v>0</v>
      </c>
      <c r="AA2166" s="115">
        <v>0</v>
      </c>
      <c r="AB2166" s="115">
        <v>0</v>
      </c>
      <c r="AC2166" s="115">
        <v>0</v>
      </c>
      <c r="AD2166" s="115">
        <v>0</v>
      </c>
      <c r="AE2166" s="115">
        <v>0</v>
      </c>
      <c r="AF2166" s="115">
        <v>0</v>
      </c>
      <c r="AG2166" s="115">
        <v>0</v>
      </c>
    </row>
    <row r="2167" spans="1:33">
      <c r="A2167" s="115" t="s">
        <v>3886</v>
      </c>
      <c r="B2167" s="115" t="s">
        <v>19</v>
      </c>
      <c r="C2167" s="115">
        <v>0</v>
      </c>
      <c r="D2167" s="115">
        <v>0</v>
      </c>
      <c r="E2167" s="115">
        <v>0</v>
      </c>
      <c r="F2167" s="115">
        <v>0</v>
      </c>
      <c r="G2167" s="115">
        <v>0</v>
      </c>
      <c r="H2167" s="115">
        <v>0</v>
      </c>
      <c r="I2167" s="115">
        <v>0</v>
      </c>
      <c r="J2167" s="115">
        <v>0</v>
      </c>
      <c r="K2167" s="115">
        <v>0</v>
      </c>
      <c r="L2167" s="115">
        <v>0</v>
      </c>
      <c r="M2167" s="115">
        <v>0</v>
      </c>
      <c r="N2167" s="115">
        <v>0</v>
      </c>
      <c r="O2167" s="115">
        <v>0</v>
      </c>
      <c r="P2167" s="115">
        <v>0</v>
      </c>
      <c r="Q2167" s="115">
        <v>0</v>
      </c>
      <c r="R2167" s="115">
        <v>0</v>
      </c>
      <c r="S2167" s="115">
        <v>0</v>
      </c>
      <c r="T2167" s="115">
        <v>0</v>
      </c>
      <c r="U2167" s="115">
        <v>0</v>
      </c>
      <c r="V2167" s="115">
        <v>0</v>
      </c>
      <c r="W2167" s="115">
        <v>0</v>
      </c>
      <c r="X2167" s="115">
        <v>0</v>
      </c>
      <c r="Y2167" s="115">
        <v>0</v>
      </c>
      <c r="Z2167" s="115">
        <v>0</v>
      </c>
      <c r="AA2167" s="115">
        <v>0</v>
      </c>
      <c r="AB2167" s="115">
        <v>0</v>
      </c>
      <c r="AC2167" s="115">
        <v>0</v>
      </c>
      <c r="AD2167" s="115">
        <v>0</v>
      </c>
      <c r="AE2167" s="115">
        <v>0</v>
      </c>
      <c r="AF2167" s="115">
        <v>0</v>
      </c>
      <c r="AG2167" s="115">
        <v>0</v>
      </c>
    </row>
    <row r="2168" spans="1:33">
      <c r="A2168" s="115" t="s">
        <v>3887</v>
      </c>
      <c r="B2168" s="115" t="s">
        <v>19</v>
      </c>
      <c r="C2168" s="115">
        <v>0</v>
      </c>
      <c r="D2168" s="115">
        <v>0</v>
      </c>
      <c r="E2168" s="115">
        <v>0</v>
      </c>
      <c r="F2168" s="115">
        <v>0</v>
      </c>
      <c r="G2168" s="115">
        <v>0</v>
      </c>
      <c r="H2168" s="115">
        <v>0</v>
      </c>
      <c r="I2168" s="115">
        <v>0</v>
      </c>
      <c r="J2168" s="115">
        <v>0</v>
      </c>
      <c r="K2168" s="115">
        <v>0</v>
      </c>
      <c r="L2168" s="115">
        <v>0</v>
      </c>
      <c r="M2168" s="115">
        <v>0</v>
      </c>
      <c r="N2168" s="115">
        <v>0</v>
      </c>
      <c r="O2168" s="115">
        <v>0</v>
      </c>
      <c r="P2168" s="115">
        <v>0</v>
      </c>
      <c r="Q2168" s="115">
        <v>0</v>
      </c>
      <c r="R2168" s="115">
        <v>0</v>
      </c>
      <c r="S2168" s="115">
        <v>0</v>
      </c>
      <c r="T2168" s="115">
        <v>0</v>
      </c>
      <c r="U2168" s="115">
        <v>0</v>
      </c>
      <c r="V2168" s="115">
        <v>0</v>
      </c>
      <c r="W2168" s="115">
        <v>0</v>
      </c>
      <c r="X2168" s="115">
        <v>0</v>
      </c>
      <c r="Y2168" s="115">
        <v>0</v>
      </c>
      <c r="Z2168" s="115">
        <v>0</v>
      </c>
      <c r="AA2168" s="115">
        <v>0</v>
      </c>
      <c r="AB2168" s="115">
        <v>0</v>
      </c>
      <c r="AC2168" s="115">
        <v>0</v>
      </c>
      <c r="AD2168" s="115">
        <v>0</v>
      </c>
      <c r="AE2168" s="115">
        <v>0</v>
      </c>
      <c r="AF2168" s="115">
        <v>0</v>
      </c>
      <c r="AG2168" s="115">
        <v>0</v>
      </c>
    </row>
    <row r="2169" spans="1:33">
      <c r="A2169" s="115" t="s">
        <v>3888</v>
      </c>
      <c r="B2169" s="115" t="s">
        <v>19</v>
      </c>
      <c r="C2169" s="115">
        <v>0</v>
      </c>
      <c r="D2169" s="115">
        <v>0</v>
      </c>
      <c r="E2169" s="115">
        <v>0</v>
      </c>
      <c r="F2169" s="115">
        <v>0</v>
      </c>
      <c r="G2169" s="115">
        <v>0</v>
      </c>
      <c r="H2169" s="115">
        <v>0</v>
      </c>
      <c r="I2169" s="115">
        <v>0</v>
      </c>
      <c r="J2169" s="115">
        <v>0</v>
      </c>
      <c r="K2169" s="115">
        <v>0</v>
      </c>
      <c r="L2169" s="115">
        <v>0</v>
      </c>
      <c r="M2169" s="115">
        <v>0</v>
      </c>
      <c r="N2169" s="115">
        <v>0</v>
      </c>
      <c r="O2169" s="115">
        <v>0</v>
      </c>
      <c r="P2169" s="115">
        <v>0</v>
      </c>
      <c r="Q2169" s="115">
        <v>0</v>
      </c>
      <c r="R2169" s="115">
        <v>0</v>
      </c>
      <c r="S2169" s="115">
        <v>0</v>
      </c>
      <c r="T2169" s="115">
        <v>0</v>
      </c>
      <c r="U2169" s="115">
        <v>0</v>
      </c>
      <c r="V2169" s="115">
        <v>0</v>
      </c>
      <c r="W2169" s="115">
        <v>0</v>
      </c>
      <c r="X2169" s="115">
        <v>0</v>
      </c>
      <c r="Y2169" s="115">
        <v>0</v>
      </c>
      <c r="Z2169" s="115">
        <v>0</v>
      </c>
      <c r="AA2169" s="115">
        <v>0</v>
      </c>
      <c r="AB2169" s="115">
        <v>0</v>
      </c>
      <c r="AC2169" s="115">
        <v>0</v>
      </c>
      <c r="AD2169" s="115">
        <v>0</v>
      </c>
      <c r="AE2169" s="115">
        <v>0</v>
      </c>
      <c r="AF2169" s="115">
        <v>0</v>
      </c>
      <c r="AG2169" s="115">
        <v>0</v>
      </c>
    </row>
    <row r="2170" spans="1:33">
      <c r="A2170" s="115" t="s">
        <v>3889</v>
      </c>
      <c r="B2170" s="115" t="s">
        <v>19</v>
      </c>
      <c r="C2170" s="115">
        <v>0</v>
      </c>
      <c r="D2170" s="115">
        <v>0</v>
      </c>
      <c r="E2170" s="115">
        <v>0</v>
      </c>
      <c r="F2170" s="115">
        <v>0</v>
      </c>
      <c r="G2170" s="115">
        <v>0</v>
      </c>
      <c r="H2170" s="115">
        <v>0</v>
      </c>
      <c r="I2170" s="115">
        <v>0</v>
      </c>
      <c r="J2170" s="115">
        <v>0</v>
      </c>
      <c r="K2170" s="115">
        <v>0</v>
      </c>
      <c r="L2170" s="115">
        <v>0</v>
      </c>
      <c r="M2170" s="115">
        <v>0</v>
      </c>
      <c r="N2170" s="115">
        <v>0</v>
      </c>
      <c r="O2170" s="115">
        <v>0</v>
      </c>
      <c r="P2170" s="115">
        <v>0</v>
      </c>
      <c r="Q2170" s="115">
        <v>0</v>
      </c>
      <c r="R2170" s="115">
        <v>0</v>
      </c>
      <c r="S2170" s="115">
        <v>0</v>
      </c>
      <c r="T2170" s="115">
        <v>0</v>
      </c>
      <c r="U2170" s="115">
        <v>0</v>
      </c>
      <c r="V2170" s="115">
        <v>0</v>
      </c>
      <c r="W2170" s="115">
        <v>0</v>
      </c>
      <c r="X2170" s="115">
        <v>0</v>
      </c>
      <c r="Y2170" s="115">
        <v>0</v>
      </c>
      <c r="Z2170" s="115">
        <v>0</v>
      </c>
      <c r="AA2170" s="115">
        <v>0</v>
      </c>
      <c r="AB2170" s="115">
        <v>0</v>
      </c>
      <c r="AC2170" s="115">
        <v>0</v>
      </c>
      <c r="AD2170" s="115">
        <v>0</v>
      </c>
      <c r="AE2170" s="115">
        <v>0</v>
      </c>
      <c r="AF2170" s="115">
        <v>0</v>
      </c>
      <c r="AG2170" s="115">
        <v>0</v>
      </c>
    </row>
    <row r="2171" spans="1:33">
      <c r="A2171" s="115" t="s">
        <v>3890</v>
      </c>
      <c r="B2171" s="115" t="s">
        <v>19</v>
      </c>
      <c r="C2171" s="115">
        <v>0</v>
      </c>
      <c r="D2171" s="115">
        <v>0</v>
      </c>
      <c r="E2171" s="115">
        <v>0</v>
      </c>
      <c r="F2171" s="115">
        <v>0</v>
      </c>
      <c r="G2171" s="115">
        <v>0</v>
      </c>
      <c r="H2171" s="115">
        <v>0</v>
      </c>
      <c r="I2171" s="115">
        <v>0</v>
      </c>
      <c r="J2171" s="115">
        <v>0</v>
      </c>
      <c r="K2171" s="115">
        <v>0</v>
      </c>
      <c r="L2171" s="115">
        <v>0</v>
      </c>
      <c r="M2171" s="115">
        <v>0</v>
      </c>
      <c r="N2171" s="115">
        <v>0</v>
      </c>
      <c r="O2171" s="115">
        <v>0</v>
      </c>
      <c r="P2171" s="115">
        <v>0</v>
      </c>
      <c r="Q2171" s="115">
        <v>0</v>
      </c>
      <c r="R2171" s="115">
        <v>0</v>
      </c>
      <c r="S2171" s="115">
        <v>0</v>
      </c>
      <c r="T2171" s="115">
        <v>0</v>
      </c>
      <c r="U2171" s="115">
        <v>0</v>
      </c>
      <c r="V2171" s="115">
        <v>0</v>
      </c>
      <c r="W2171" s="115">
        <v>0</v>
      </c>
      <c r="X2171" s="115">
        <v>0</v>
      </c>
      <c r="Y2171" s="115">
        <v>0</v>
      </c>
      <c r="Z2171" s="115">
        <v>0</v>
      </c>
      <c r="AA2171" s="115">
        <v>0</v>
      </c>
      <c r="AB2171" s="115">
        <v>0</v>
      </c>
      <c r="AC2171" s="115">
        <v>0</v>
      </c>
      <c r="AD2171" s="115">
        <v>0</v>
      </c>
      <c r="AE2171" s="115">
        <v>0</v>
      </c>
      <c r="AF2171" s="115">
        <v>0</v>
      </c>
      <c r="AG2171" s="115">
        <v>0</v>
      </c>
    </row>
    <row r="2172" spans="1:33">
      <c r="A2172" s="115" t="s">
        <v>3891</v>
      </c>
      <c r="B2172" s="115" t="s">
        <v>19</v>
      </c>
      <c r="C2172" s="115">
        <v>0</v>
      </c>
      <c r="D2172" s="115">
        <v>0</v>
      </c>
      <c r="E2172" s="115">
        <v>0</v>
      </c>
      <c r="F2172" s="115">
        <v>0</v>
      </c>
      <c r="G2172" s="115">
        <v>0</v>
      </c>
      <c r="H2172" s="115">
        <v>0</v>
      </c>
      <c r="I2172" s="115">
        <v>0</v>
      </c>
      <c r="J2172" s="115">
        <v>0</v>
      </c>
      <c r="K2172" s="115">
        <v>0</v>
      </c>
      <c r="L2172" s="115">
        <v>0</v>
      </c>
      <c r="M2172" s="115">
        <v>0</v>
      </c>
      <c r="N2172" s="115">
        <v>0</v>
      </c>
      <c r="O2172" s="115">
        <v>0</v>
      </c>
      <c r="P2172" s="115">
        <v>0</v>
      </c>
      <c r="Q2172" s="115">
        <v>0</v>
      </c>
      <c r="R2172" s="115">
        <v>0</v>
      </c>
      <c r="S2172" s="115">
        <v>0</v>
      </c>
      <c r="T2172" s="115">
        <v>0</v>
      </c>
      <c r="U2172" s="115">
        <v>0</v>
      </c>
      <c r="V2172" s="115">
        <v>0</v>
      </c>
      <c r="W2172" s="115">
        <v>0</v>
      </c>
      <c r="X2172" s="115">
        <v>0</v>
      </c>
      <c r="Y2172" s="115">
        <v>0</v>
      </c>
      <c r="Z2172" s="115">
        <v>0</v>
      </c>
      <c r="AA2172" s="115">
        <v>0</v>
      </c>
      <c r="AB2172" s="115">
        <v>0</v>
      </c>
      <c r="AC2172" s="115">
        <v>0</v>
      </c>
      <c r="AD2172" s="115">
        <v>0</v>
      </c>
      <c r="AE2172" s="115">
        <v>0</v>
      </c>
      <c r="AF2172" s="115">
        <v>0</v>
      </c>
      <c r="AG2172" s="115">
        <v>0</v>
      </c>
    </row>
    <row r="2173" spans="1:33">
      <c r="A2173" s="115" t="s">
        <v>3892</v>
      </c>
      <c r="B2173" s="115" t="s">
        <v>19</v>
      </c>
      <c r="C2173" s="115">
        <v>0</v>
      </c>
      <c r="D2173" s="115">
        <v>0</v>
      </c>
      <c r="E2173" s="115">
        <v>0</v>
      </c>
      <c r="F2173" s="115">
        <v>0</v>
      </c>
      <c r="G2173" s="115">
        <v>0</v>
      </c>
      <c r="H2173" s="115">
        <v>0</v>
      </c>
      <c r="I2173" s="115">
        <v>0</v>
      </c>
      <c r="J2173" s="115">
        <v>0</v>
      </c>
      <c r="K2173" s="115">
        <v>0</v>
      </c>
      <c r="L2173" s="115">
        <v>0</v>
      </c>
      <c r="M2173" s="115">
        <v>0</v>
      </c>
      <c r="N2173" s="115">
        <v>0</v>
      </c>
      <c r="O2173" s="115">
        <v>0</v>
      </c>
      <c r="P2173" s="115">
        <v>0</v>
      </c>
      <c r="Q2173" s="115">
        <v>0</v>
      </c>
      <c r="R2173" s="115">
        <v>0</v>
      </c>
      <c r="S2173" s="115">
        <v>0</v>
      </c>
      <c r="T2173" s="115">
        <v>0</v>
      </c>
      <c r="U2173" s="115">
        <v>0</v>
      </c>
      <c r="V2173" s="115">
        <v>0</v>
      </c>
      <c r="W2173" s="115">
        <v>0</v>
      </c>
      <c r="X2173" s="115">
        <v>0</v>
      </c>
      <c r="Y2173" s="115">
        <v>0</v>
      </c>
      <c r="Z2173" s="115">
        <v>0</v>
      </c>
      <c r="AA2173" s="115">
        <v>0</v>
      </c>
      <c r="AB2173" s="115">
        <v>0</v>
      </c>
      <c r="AC2173" s="115">
        <v>0</v>
      </c>
      <c r="AD2173" s="115">
        <v>0</v>
      </c>
      <c r="AE2173" s="115">
        <v>0</v>
      </c>
      <c r="AF2173" s="115">
        <v>0</v>
      </c>
      <c r="AG2173" s="115">
        <v>0</v>
      </c>
    </row>
    <row r="2174" spans="1:33">
      <c r="A2174" s="115" t="s">
        <v>3893</v>
      </c>
      <c r="B2174" s="115" t="s">
        <v>19</v>
      </c>
      <c r="C2174" s="115">
        <v>0</v>
      </c>
      <c r="D2174" s="115">
        <v>0</v>
      </c>
      <c r="E2174" s="115">
        <v>0</v>
      </c>
      <c r="F2174" s="115">
        <v>0</v>
      </c>
      <c r="G2174" s="115">
        <v>0</v>
      </c>
      <c r="H2174" s="115">
        <v>0</v>
      </c>
      <c r="I2174" s="115">
        <v>0</v>
      </c>
      <c r="J2174" s="115">
        <v>0</v>
      </c>
      <c r="K2174" s="115">
        <v>0</v>
      </c>
      <c r="L2174" s="115">
        <v>0</v>
      </c>
      <c r="M2174" s="115">
        <v>0</v>
      </c>
      <c r="N2174" s="115">
        <v>0</v>
      </c>
      <c r="O2174" s="115">
        <v>0</v>
      </c>
      <c r="P2174" s="115">
        <v>0</v>
      </c>
      <c r="Q2174" s="115">
        <v>0</v>
      </c>
      <c r="R2174" s="115">
        <v>0</v>
      </c>
      <c r="S2174" s="115">
        <v>0</v>
      </c>
      <c r="T2174" s="115">
        <v>0</v>
      </c>
      <c r="U2174" s="115">
        <v>0</v>
      </c>
      <c r="V2174" s="115">
        <v>0</v>
      </c>
      <c r="W2174" s="115">
        <v>0</v>
      </c>
      <c r="X2174" s="115">
        <v>0</v>
      </c>
      <c r="Y2174" s="115">
        <v>0</v>
      </c>
      <c r="Z2174" s="115">
        <v>0</v>
      </c>
      <c r="AA2174" s="115">
        <v>0</v>
      </c>
      <c r="AB2174" s="115">
        <v>0</v>
      </c>
      <c r="AC2174" s="115">
        <v>0</v>
      </c>
      <c r="AD2174" s="115">
        <v>0</v>
      </c>
      <c r="AE2174" s="115">
        <v>0</v>
      </c>
      <c r="AF2174" s="115">
        <v>0</v>
      </c>
      <c r="AG2174" s="115">
        <v>0</v>
      </c>
    </row>
    <row r="2175" spans="1:33">
      <c r="A2175" s="115" t="s">
        <v>3894</v>
      </c>
      <c r="B2175" s="115" t="s">
        <v>19</v>
      </c>
      <c r="C2175" s="115">
        <v>0</v>
      </c>
      <c r="D2175" s="115">
        <v>0</v>
      </c>
      <c r="E2175" s="115">
        <v>0</v>
      </c>
      <c r="F2175" s="115">
        <v>0</v>
      </c>
      <c r="G2175" s="115">
        <v>0</v>
      </c>
      <c r="H2175" s="115">
        <v>0</v>
      </c>
      <c r="I2175" s="115">
        <v>0</v>
      </c>
      <c r="J2175" s="115">
        <v>0</v>
      </c>
      <c r="K2175" s="115">
        <v>0</v>
      </c>
      <c r="L2175" s="115">
        <v>0</v>
      </c>
      <c r="M2175" s="115">
        <v>0</v>
      </c>
      <c r="N2175" s="115">
        <v>0</v>
      </c>
      <c r="O2175" s="115">
        <v>0</v>
      </c>
      <c r="P2175" s="115">
        <v>0</v>
      </c>
      <c r="Q2175" s="115">
        <v>0</v>
      </c>
      <c r="R2175" s="115">
        <v>0</v>
      </c>
      <c r="S2175" s="115">
        <v>0</v>
      </c>
      <c r="T2175" s="115">
        <v>0</v>
      </c>
      <c r="U2175" s="115">
        <v>0</v>
      </c>
      <c r="V2175" s="115">
        <v>0</v>
      </c>
      <c r="W2175" s="115">
        <v>0</v>
      </c>
      <c r="X2175" s="115">
        <v>0</v>
      </c>
      <c r="Y2175" s="115">
        <v>0</v>
      </c>
      <c r="Z2175" s="115">
        <v>0</v>
      </c>
      <c r="AA2175" s="115">
        <v>0</v>
      </c>
      <c r="AB2175" s="115">
        <v>0</v>
      </c>
      <c r="AC2175" s="115">
        <v>0</v>
      </c>
      <c r="AD2175" s="115">
        <v>0</v>
      </c>
      <c r="AE2175" s="115">
        <v>0</v>
      </c>
      <c r="AF2175" s="115">
        <v>0</v>
      </c>
      <c r="AG2175" s="115">
        <v>0</v>
      </c>
    </row>
    <row r="2176" spans="1:33">
      <c r="A2176" s="115" t="s">
        <v>3895</v>
      </c>
      <c r="B2176" s="115" t="s">
        <v>19</v>
      </c>
      <c r="C2176" s="115">
        <v>0</v>
      </c>
      <c r="D2176" s="115">
        <v>0</v>
      </c>
      <c r="E2176" s="115">
        <v>0</v>
      </c>
      <c r="F2176" s="115">
        <v>0</v>
      </c>
      <c r="G2176" s="115">
        <v>0</v>
      </c>
      <c r="H2176" s="115">
        <v>0</v>
      </c>
      <c r="I2176" s="115">
        <v>0</v>
      </c>
      <c r="J2176" s="115">
        <v>0</v>
      </c>
      <c r="K2176" s="115">
        <v>0</v>
      </c>
      <c r="L2176" s="115">
        <v>0</v>
      </c>
      <c r="M2176" s="115">
        <v>0</v>
      </c>
      <c r="N2176" s="115">
        <v>0</v>
      </c>
      <c r="O2176" s="115">
        <v>0</v>
      </c>
      <c r="P2176" s="115">
        <v>0</v>
      </c>
      <c r="Q2176" s="115">
        <v>0</v>
      </c>
      <c r="R2176" s="115">
        <v>0</v>
      </c>
      <c r="S2176" s="115">
        <v>0</v>
      </c>
      <c r="T2176" s="115">
        <v>0</v>
      </c>
      <c r="U2176" s="115">
        <v>0</v>
      </c>
      <c r="V2176" s="115">
        <v>0</v>
      </c>
      <c r="W2176" s="115">
        <v>0</v>
      </c>
      <c r="X2176" s="115">
        <v>0</v>
      </c>
      <c r="Y2176" s="115">
        <v>0</v>
      </c>
      <c r="Z2176" s="115">
        <v>0</v>
      </c>
      <c r="AA2176" s="115">
        <v>0</v>
      </c>
      <c r="AB2176" s="115">
        <v>0</v>
      </c>
      <c r="AC2176" s="115">
        <v>0</v>
      </c>
      <c r="AD2176" s="115">
        <v>0</v>
      </c>
      <c r="AE2176" s="115">
        <v>0</v>
      </c>
      <c r="AF2176" s="115">
        <v>0</v>
      </c>
      <c r="AG2176" s="115">
        <v>0</v>
      </c>
    </row>
    <row r="2177" spans="1:33">
      <c r="A2177" s="115" t="s">
        <v>3896</v>
      </c>
      <c r="B2177" s="115" t="s">
        <v>19</v>
      </c>
      <c r="C2177" s="115">
        <v>0</v>
      </c>
      <c r="D2177" s="115">
        <v>0</v>
      </c>
      <c r="E2177" s="115">
        <v>0</v>
      </c>
      <c r="F2177" s="115">
        <v>0</v>
      </c>
      <c r="G2177" s="115">
        <v>0</v>
      </c>
      <c r="H2177" s="115">
        <v>0</v>
      </c>
      <c r="I2177" s="115">
        <v>0</v>
      </c>
      <c r="J2177" s="115">
        <v>0</v>
      </c>
      <c r="K2177" s="115">
        <v>0</v>
      </c>
      <c r="L2177" s="115">
        <v>0</v>
      </c>
      <c r="M2177" s="115">
        <v>0</v>
      </c>
      <c r="N2177" s="115">
        <v>0</v>
      </c>
      <c r="O2177" s="115">
        <v>0</v>
      </c>
      <c r="P2177" s="115">
        <v>0</v>
      </c>
      <c r="Q2177" s="115">
        <v>0</v>
      </c>
      <c r="R2177" s="115">
        <v>0</v>
      </c>
      <c r="S2177" s="115">
        <v>0</v>
      </c>
      <c r="T2177" s="115">
        <v>0</v>
      </c>
      <c r="U2177" s="115">
        <v>0</v>
      </c>
      <c r="V2177" s="115">
        <v>0</v>
      </c>
      <c r="W2177" s="115">
        <v>0</v>
      </c>
      <c r="X2177" s="115">
        <v>0</v>
      </c>
      <c r="Y2177" s="115">
        <v>0</v>
      </c>
      <c r="Z2177" s="115">
        <v>0</v>
      </c>
      <c r="AA2177" s="115">
        <v>0</v>
      </c>
      <c r="AB2177" s="115">
        <v>0</v>
      </c>
      <c r="AC2177" s="115">
        <v>0</v>
      </c>
      <c r="AD2177" s="115">
        <v>0</v>
      </c>
      <c r="AE2177" s="115">
        <v>0</v>
      </c>
      <c r="AF2177" s="115">
        <v>0</v>
      </c>
      <c r="AG2177" s="115">
        <v>0</v>
      </c>
    </row>
    <row r="2178" spans="1:33">
      <c r="A2178" s="115" t="s">
        <v>3897</v>
      </c>
      <c r="B2178" s="115" t="s">
        <v>19</v>
      </c>
      <c r="C2178" s="115">
        <v>0</v>
      </c>
      <c r="D2178" s="115">
        <v>0</v>
      </c>
      <c r="E2178" s="115">
        <v>0</v>
      </c>
      <c r="F2178" s="115">
        <v>0</v>
      </c>
      <c r="G2178" s="115">
        <v>0</v>
      </c>
      <c r="H2178" s="115">
        <v>0</v>
      </c>
      <c r="I2178" s="115">
        <v>0</v>
      </c>
      <c r="J2178" s="115">
        <v>0</v>
      </c>
      <c r="K2178" s="115">
        <v>0</v>
      </c>
      <c r="L2178" s="115">
        <v>0</v>
      </c>
      <c r="M2178" s="115">
        <v>0</v>
      </c>
      <c r="N2178" s="115">
        <v>0</v>
      </c>
      <c r="O2178" s="115">
        <v>0</v>
      </c>
      <c r="P2178" s="115">
        <v>0</v>
      </c>
      <c r="Q2178" s="115">
        <v>0</v>
      </c>
      <c r="R2178" s="115">
        <v>0</v>
      </c>
      <c r="S2178" s="115">
        <v>0</v>
      </c>
      <c r="T2178" s="115">
        <v>0</v>
      </c>
      <c r="U2178" s="115">
        <v>0</v>
      </c>
      <c r="V2178" s="115">
        <v>0</v>
      </c>
      <c r="W2178" s="115">
        <v>0</v>
      </c>
      <c r="X2178" s="115">
        <v>0</v>
      </c>
      <c r="Y2178" s="115">
        <v>0</v>
      </c>
      <c r="Z2178" s="115">
        <v>0</v>
      </c>
      <c r="AA2178" s="115">
        <v>0</v>
      </c>
      <c r="AB2178" s="115">
        <v>0</v>
      </c>
      <c r="AC2178" s="115">
        <v>0</v>
      </c>
      <c r="AD2178" s="115">
        <v>0</v>
      </c>
      <c r="AE2178" s="115">
        <v>0</v>
      </c>
      <c r="AF2178" s="115">
        <v>0</v>
      </c>
      <c r="AG2178" s="115">
        <v>0</v>
      </c>
    </row>
    <row r="2179" spans="1:33">
      <c r="A2179" s="115" t="s">
        <v>3898</v>
      </c>
      <c r="B2179" s="115" t="s">
        <v>19</v>
      </c>
      <c r="C2179" s="115">
        <v>0</v>
      </c>
      <c r="D2179" s="115">
        <v>0</v>
      </c>
      <c r="E2179" s="115">
        <v>0</v>
      </c>
      <c r="F2179" s="115">
        <v>0</v>
      </c>
      <c r="G2179" s="115">
        <v>0</v>
      </c>
      <c r="H2179" s="115">
        <v>0</v>
      </c>
      <c r="I2179" s="115">
        <v>0</v>
      </c>
      <c r="J2179" s="115">
        <v>0</v>
      </c>
      <c r="K2179" s="115">
        <v>0</v>
      </c>
      <c r="L2179" s="115">
        <v>0</v>
      </c>
      <c r="M2179" s="115">
        <v>0</v>
      </c>
      <c r="N2179" s="115">
        <v>0</v>
      </c>
      <c r="O2179" s="115">
        <v>0</v>
      </c>
      <c r="P2179" s="115">
        <v>0</v>
      </c>
      <c r="Q2179" s="115">
        <v>0</v>
      </c>
      <c r="R2179" s="115">
        <v>0</v>
      </c>
      <c r="S2179" s="115">
        <v>0</v>
      </c>
      <c r="T2179" s="115">
        <v>0</v>
      </c>
      <c r="U2179" s="115">
        <v>0</v>
      </c>
      <c r="V2179" s="115">
        <v>0</v>
      </c>
      <c r="W2179" s="115">
        <v>0</v>
      </c>
      <c r="X2179" s="115">
        <v>0</v>
      </c>
      <c r="Y2179" s="115">
        <v>0</v>
      </c>
      <c r="Z2179" s="115">
        <v>0</v>
      </c>
      <c r="AA2179" s="115">
        <v>0</v>
      </c>
      <c r="AB2179" s="115">
        <v>0</v>
      </c>
      <c r="AC2179" s="115">
        <v>0</v>
      </c>
      <c r="AD2179" s="115">
        <v>0</v>
      </c>
      <c r="AE2179" s="115">
        <v>0</v>
      </c>
      <c r="AF2179" s="115">
        <v>0</v>
      </c>
      <c r="AG2179" s="115">
        <v>0</v>
      </c>
    </row>
    <row r="2180" spans="1:33">
      <c r="A2180" s="115" t="s">
        <v>3899</v>
      </c>
      <c r="B2180" s="115" t="s">
        <v>19</v>
      </c>
      <c r="C2180" s="115">
        <v>0</v>
      </c>
      <c r="D2180" s="115">
        <v>0</v>
      </c>
      <c r="E2180" s="115">
        <v>0</v>
      </c>
      <c r="F2180" s="115">
        <v>0</v>
      </c>
      <c r="G2180" s="115">
        <v>0</v>
      </c>
      <c r="H2180" s="115">
        <v>0</v>
      </c>
      <c r="I2180" s="115">
        <v>0</v>
      </c>
      <c r="J2180" s="115">
        <v>0</v>
      </c>
      <c r="K2180" s="115">
        <v>0</v>
      </c>
      <c r="L2180" s="115">
        <v>0</v>
      </c>
      <c r="M2180" s="115">
        <v>0</v>
      </c>
      <c r="N2180" s="115">
        <v>0</v>
      </c>
      <c r="O2180" s="115">
        <v>0</v>
      </c>
      <c r="P2180" s="115">
        <v>0</v>
      </c>
      <c r="Q2180" s="115">
        <v>0</v>
      </c>
      <c r="R2180" s="115">
        <v>0</v>
      </c>
      <c r="S2180" s="115">
        <v>0</v>
      </c>
      <c r="T2180" s="115">
        <v>0</v>
      </c>
      <c r="U2180" s="115">
        <v>0</v>
      </c>
      <c r="V2180" s="115">
        <v>0</v>
      </c>
      <c r="W2180" s="115">
        <v>0</v>
      </c>
      <c r="X2180" s="115">
        <v>0</v>
      </c>
      <c r="Y2180" s="115">
        <v>0</v>
      </c>
      <c r="Z2180" s="115">
        <v>0</v>
      </c>
      <c r="AA2180" s="115">
        <v>0</v>
      </c>
      <c r="AB2180" s="115">
        <v>0</v>
      </c>
      <c r="AC2180" s="115">
        <v>0</v>
      </c>
      <c r="AD2180" s="115">
        <v>0</v>
      </c>
      <c r="AE2180" s="115">
        <v>0</v>
      </c>
      <c r="AF2180" s="115">
        <v>0</v>
      </c>
      <c r="AG2180" s="115">
        <v>0</v>
      </c>
    </row>
    <row r="2181" spans="1:33">
      <c r="A2181" s="115" t="s">
        <v>3900</v>
      </c>
      <c r="B2181" s="115" t="s">
        <v>19</v>
      </c>
      <c r="C2181" s="115">
        <v>0</v>
      </c>
      <c r="D2181" s="115">
        <v>0</v>
      </c>
      <c r="E2181" s="115">
        <v>0</v>
      </c>
      <c r="F2181" s="115">
        <v>0</v>
      </c>
      <c r="G2181" s="115">
        <v>0</v>
      </c>
      <c r="H2181" s="115">
        <v>0</v>
      </c>
      <c r="I2181" s="115">
        <v>0</v>
      </c>
      <c r="J2181" s="115">
        <v>0</v>
      </c>
      <c r="K2181" s="115">
        <v>0</v>
      </c>
      <c r="L2181" s="115">
        <v>0</v>
      </c>
      <c r="M2181" s="115">
        <v>0</v>
      </c>
      <c r="N2181" s="115">
        <v>0</v>
      </c>
      <c r="O2181" s="115">
        <v>0</v>
      </c>
      <c r="P2181" s="115">
        <v>0</v>
      </c>
      <c r="Q2181" s="115">
        <v>0</v>
      </c>
      <c r="R2181" s="115">
        <v>0</v>
      </c>
      <c r="S2181" s="115">
        <v>0</v>
      </c>
      <c r="T2181" s="115">
        <v>0</v>
      </c>
      <c r="U2181" s="115">
        <v>0</v>
      </c>
      <c r="V2181" s="115">
        <v>0</v>
      </c>
      <c r="W2181" s="115">
        <v>0</v>
      </c>
      <c r="X2181" s="115">
        <v>0</v>
      </c>
      <c r="Y2181" s="115">
        <v>0</v>
      </c>
      <c r="Z2181" s="115">
        <v>0</v>
      </c>
      <c r="AA2181" s="115">
        <v>0</v>
      </c>
      <c r="AB2181" s="115">
        <v>0</v>
      </c>
      <c r="AC2181" s="115">
        <v>0</v>
      </c>
      <c r="AD2181" s="115">
        <v>0</v>
      </c>
      <c r="AE2181" s="115">
        <v>0</v>
      </c>
      <c r="AF2181" s="115">
        <v>0</v>
      </c>
      <c r="AG2181" s="115">
        <v>0</v>
      </c>
    </row>
    <row r="2182" spans="1:33">
      <c r="A2182" s="115" t="s">
        <v>3901</v>
      </c>
      <c r="B2182" s="115" t="s">
        <v>19</v>
      </c>
      <c r="C2182" s="115">
        <v>0</v>
      </c>
      <c r="D2182" s="115">
        <v>0</v>
      </c>
      <c r="E2182" s="115">
        <v>0</v>
      </c>
      <c r="F2182" s="115">
        <v>0</v>
      </c>
      <c r="G2182" s="115">
        <v>0</v>
      </c>
      <c r="H2182" s="115">
        <v>0</v>
      </c>
      <c r="I2182" s="115">
        <v>0</v>
      </c>
      <c r="J2182" s="115">
        <v>0</v>
      </c>
      <c r="K2182" s="115">
        <v>0</v>
      </c>
      <c r="L2182" s="115">
        <v>0</v>
      </c>
      <c r="M2182" s="115">
        <v>0</v>
      </c>
      <c r="N2182" s="115">
        <v>0</v>
      </c>
      <c r="O2182" s="115">
        <v>0</v>
      </c>
      <c r="P2182" s="115">
        <v>0</v>
      </c>
      <c r="Q2182" s="115">
        <v>0</v>
      </c>
      <c r="R2182" s="115">
        <v>0</v>
      </c>
      <c r="S2182" s="115">
        <v>0</v>
      </c>
      <c r="T2182" s="115">
        <v>0</v>
      </c>
      <c r="U2182" s="115">
        <v>0</v>
      </c>
      <c r="V2182" s="115">
        <v>0</v>
      </c>
      <c r="W2182" s="115">
        <v>0</v>
      </c>
      <c r="X2182" s="115">
        <v>0</v>
      </c>
      <c r="Y2182" s="115">
        <v>0</v>
      </c>
      <c r="Z2182" s="115">
        <v>0</v>
      </c>
      <c r="AA2182" s="115">
        <v>0</v>
      </c>
      <c r="AB2182" s="115">
        <v>0</v>
      </c>
      <c r="AC2182" s="115">
        <v>0</v>
      </c>
      <c r="AD2182" s="115">
        <v>0</v>
      </c>
      <c r="AE2182" s="115">
        <v>0</v>
      </c>
      <c r="AF2182" s="115">
        <v>0</v>
      </c>
      <c r="AG2182" s="115">
        <v>0</v>
      </c>
    </row>
    <row r="2183" spans="1:33">
      <c r="A2183" s="115" t="s">
        <v>3902</v>
      </c>
      <c r="B2183" s="115" t="s">
        <v>19</v>
      </c>
      <c r="C2183" s="115">
        <v>0</v>
      </c>
      <c r="D2183" s="115">
        <v>0</v>
      </c>
      <c r="E2183" s="115">
        <v>0</v>
      </c>
      <c r="F2183" s="115">
        <v>0</v>
      </c>
      <c r="G2183" s="115">
        <v>0</v>
      </c>
      <c r="H2183" s="115">
        <v>0</v>
      </c>
      <c r="I2183" s="115">
        <v>0</v>
      </c>
      <c r="J2183" s="115">
        <v>0</v>
      </c>
      <c r="K2183" s="115">
        <v>0</v>
      </c>
      <c r="L2183" s="115">
        <v>0</v>
      </c>
      <c r="M2183" s="115">
        <v>0</v>
      </c>
      <c r="N2183" s="115">
        <v>0</v>
      </c>
      <c r="O2183" s="115">
        <v>0</v>
      </c>
      <c r="P2183" s="115">
        <v>0</v>
      </c>
      <c r="Q2183" s="115">
        <v>0</v>
      </c>
      <c r="R2183" s="115">
        <v>0</v>
      </c>
      <c r="S2183" s="115">
        <v>0</v>
      </c>
      <c r="T2183" s="115">
        <v>0</v>
      </c>
      <c r="U2183" s="115">
        <v>0</v>
      </c>
      <c r="V2183" s="115">
        <v>0</v>
      </c>
      <c r="W2183" s="115">
        <v>0</v>
      </c>
      <c r="X2183" s="115">
        <v>0</v>
      </c>
      <c r="Y2183" s="115">
        <v>0</v>
      </c>
      <c r="Z2183" s="115">
        <v>0</v>
      </c>
      <c r="AA2183" s="115">
        <v>0</v>
      </c>
      <c r="AB2183" s="115">
        <v>0</v>
      </c>
      <c r="AC2183" s="115">
        <v>0</v>
      </c>
      <c r="AD2183" s="115">
        <v>0</v>
      </c>
      <c r="AE2183" s="115">
        <v>0</v>
      </c>
      <c r="AF2183" s="115">
        <v>0</v>
      </c>
      <c r="AG2183" s="115">
        <v>0</v>
      </c>
    </row>
    <row r="2184" spans="1:33">
      <c r="A2184" s="115" t="s">
        <v>3903</v>
      </c>
      <c r="B2184" s="115" t="s">
        <v>19</v>
      </c>
      <c r="C2184" s="115">
        <v>0</v>
      </c>
      <c r="D2184" s="115">
        <v>0</v>
      </c>
      <c r="E2184" s="115">
        <v>0</v>
      </c>
      <c r="F2184" s="115">
        <v>0</v>
      </c>
      <c r="G2184" s="115">
        <v>0</v>
      </c>
      <c r="H2184" s="115">
        <v>0</v>
      </c>
      <c r="I2184" s="115">
        <v>0</v>
      </c>
      <c r="J2184" s="115">
        <v>0</v>
      </c>
      <c r="K2184" s="115">
        <v>0</v>
      </c>
      <c r="L2184" s="115">
        <v>0</v>
      </c>
      <c r="M2184" s="115">
        <v>0</v>
      </c>
      <c r="N2184" s="115">
        <v>0</v>
      </c>
      <c r="O2184" s="115">
        <v>0</v>
      </c>
      <c r="P2184" s="115">
        <v>0</v>
      </c>
      <c r="Q2184" s="115">
        <v>0</v>
      </c>
      <c r="R2184" s="115">
        <v>0</v>
      </c>
      <c r="S2184" s="115">
        <v>0</v>
      </c>
      <c r="T2184" s="115">
        <v>0</v>
      </c>
      <c r="U2184" s="115">
        <v>0</v>
      </c>
      <c r="V2184" s="115">
        <v>0</v>
      </c>
      <c r="W2184" s="115">
        <v>0</v>
      </c>
      <c r="X2184" s="115">
        <v>0</v>
      </c>
      <c r="Y2184" s="115">
        <v>0</v>
      </c>
      <c r="Z2184" s="115">
        <v>0</v>
      </c>
      <c r="AA2184" s="115">
        <v>0</v>
      </c>
      <c r="AB2184" s="115">
        <v>0</v>
      </c>
      <c r="AC2184" s="115">
        <v>0</v>
      </c>
      <c r="AD2184" s="115">
        <v>0</v>
      </c>
      <c r="AE2184" s="115">
        <v>0</v>
      </c>
      <c r="AF2184" s="115">
        <v>0</v>
      </c>
      <c r="AG2184" s="115">
        <v>0</v>
      </c>
    </row>
    <row r="2185" spans="1:33">
      <c r="A2185" s="115" t="s">
        <v>3904</v>
      </c>
      <c r="B2185" s="115" t="s">
        <v>19</v>
      </c>
      <c r="C2185" s="115">
        <v>0</v>
      </c>
      <c r="D2185" s="115">
        <v>0</v>
      </c>
      <c r="E2185" s="115">
        <v>0</v>
      </c>
      <c r="F2185" s="115">
        <v>0</v>
      </c>
      <c r="G2185" s="115">
        <v>0</v>
      </c>
      <c r="H2185" s="115">
        <v>0</v>
      </c>
      <c r="I2185" s="115">
        <v>0</v>
      </c>
      <c r="J2185" s="115">
        <v>0</v>
      </c>
      <c r="K2185" s="115">
        <v>0</v>
      </c>
      <c r="L2185" s="115">
        <v>0</v>
      </c>
      <c r="M2185" s="115">
        <v>0</v>
      </c>
      <c r="N2185" s="115">
        <v>0</v>
      </c>
      <c r="O2185" s="115">
        <v>0</v>
      </c>
      <c r="P2185" s="115">
        <v>0</v>
      </c>
      <c r="Q2185" s="115">
        <v>0</v>
      </c>
      <c r="R2185" s="115">
        <v>0</v>
      </c>
      <c r="S2185" s="115">
        <v>0</v>
      </c>
      <c r="T2185" s="115">
        <v>0</v>
      </c>
      <c r="U2185" s="115">
        <v>0</v>
      </c>
      <c r="V2185" s="115">
        <v>0</v>
      </c>
      <c r="W2185" s="115">
        <v>0</v>
      </c>
      <c r="X2185" s="115">
        <v>0</v>
      </c>
      <c r="Y2185" s="115">
        <v>0</v>
      </c>
      <c r="Z2185" s="115">
        <v>0</v>
      </c>
      <c r="AA2185" s="115">
        <v>0</v>
      </c>
      <c r="AB2185" s="115">
        <v>0</v>
      </c>
      <c r="AC2185" s="115">
        <v>0</v>
      </c>
      <c r="AD2185" s="115">
        <v>0</v>
      </c>
      <c r="AE2185" s="115">
        <v>0</v>
      </c>
      <c r="AF2185" s="115">
        <v>0</v>
      </c>
      <c r="AG2185" s="115">
        <v>0</v>
      </c>
    </row>
    <row r="2186" spans="1:33">
      <c r="A2186" s="115" t="s">
        <v>3905</v>
      </c>
      <c r="B2186" s="115" t="s">
        <v>19</v>
      </c>
      <c r="C2186" s="115">
        <v>0</v>
      </c>
      <c r="D2186" s="115">
        <v>0</v>
      </c>
      <c r="E2186" s="115">
        <v>0</v>
      </c>
      <c r="F2186" s="115">
        <v>0</v>
      </c>
      <c r="G2186" s="115">
        <v>0</v>
      </c>
      <c r="H2186" s="115">
        <v>0</v>
      </c>
      <c r="I2186" s="115">
        <v>0</v>
      </c>
      <c r="J2186" s="115">
        <v>0</v>
      </c>
      <c r="K2186" s="115">
        <v>0</v>
      </c>
      <c r="L2186" s="115">
        <v>0</v>
      </c>
      <c r="M2186" s="115">
        <v>0</v>
      </c>
      <c r="N2186" s="115">
        <v>0</v>
      </c>
      <c r="O2186" s="115">
        <v>0</v>
      </c>
      <c r="P2186" s="115">
        <v>0</v>
      </c>
      <c r="Q2186" s="115">
        <v>0</v>
      </c>
      <c r="R2186" s="115">
        <v>0</v>
      </c>
      <c r="S2186" s="115">
        <v>0</v>
      </c>
      <c r="T2186" s="115">
        <v>0</v>
      </c>
      <c r="U2186" s="115">
        <v>0</v>
      </c>
      <c r="V2186" s="115">
        <v>0</v>
      </c>
      <c r="W2186" s="115">
        <v>0</v>
      </c>
      <c r="X2186" s="115">
        <v>0</v>
      </c>
      <c r="Y2186" s="115">
        <v>0</v>
      </c>
      <c r="Z2186" s="115">
        <v>0</v>
      </c>
      <c r="AA2186" s="115">
        <v>0</v>
      </c>
      <c r="AB2186" s="115">
        <v>0</v>
      </c>
      <c r="AC2186" s="115">
        <v>0</v>
      </c>
      <c r="AD2186" s="115">
        <v>0</v>
      </c>
      <c r="AE2186" s="115">
        <v>0</v>
      </c>
      <c r="AF2186" s="115">
        <v>0</v>
      </c>
      <c r="AG2186" s="115">
        <v>0</v>
      </c>
    </row>
    <row r="2187" spans="1:33">
      <c r="A2187" s="115" t="s">
        <v>3906</v>
      </c>
      <c r="B2187" s="115" t="s">
        <v>19</v>
      </c>
      <c r="C2187" s="115">
        <v>0</v>
      </c>
      <c r="D2187" s="115">
        <v>0</v>
      </c>
      <c r="E2187" s="115">
        <v>0</v>
      </c>
      <c r="F2187" s="115">
        <v>0</v>
      </c>
      <c r="G2187" s="115">
        <v>0</v>
      </c>
      <c r="H2187" s="115">
        <v>0</v>
      </c>
      <c r="I2187" s="115">
        <v>0</v>
      </c>
      <c r="J2187" s="115">
        <v>0</v>
      </c>
      <c r="K2187" s="115">
        <v>0</v>
      </c>
      <c r="L2187" s="115">
        <v>0</v>
      </c>
      <c r="M2187" s="115">
        <v>0</v>
      </c>
      <c r="N2187" s="115">
        <v>0</v>
      </c>
      <c r="O2187" s="115">
        <v>0</v>
      </c>
      <c r="P2187" s="115">
        <v>0</v>
      </c>
      <c r="Q2187" s="115">
        <v>0</v>
      </c>
      <c r="R2187" s="115">
        <v>0</v>
      </c>
      <c r="S2187" s="115">
        <v>0</v>
      </c>
      <c r="T2187" s="115">
        <v>0</v>
      </c>
      <c r="U2187" s="115">
        <v>0</v>
      </c>
      <c r="V2187" s="115">
        <v>0</v>
      </c>
      <c r="W2187" s="115">
        <v>0</v>
      </c>
      <c r="X2187" s="115">
        <v>0</v>
      </c>
      <c r="Y2187" s="115">
        <v>0</v>
      </c>
      <c r="Z2187" s="115">
        <v>0</v>
      </c>
      <c r="AA2187" s="115">
        <v>0</v>
      </c>
      <c r="AB2187" s="115">
        <v>0</v>
      </c>
      <c r="AC2187" s="115">
        <v>0</v>
      </c>
      <c r="AD2187" s="115">
        <v>0</v>
      </c>
      <c r="AE2187" s="115">
        <v>0</v>
      </c>
      <c r="AF2187" s="115">
        <v>0</v>
      </c>
      <c r="AG2187" s="115">
        <v>0</v>
      </c>
    </row>
    <row r="2188" spans="1:33">
      <c r="A2188" s="115" t="s">
        <v>3907</v>
      </c>
      <c r="B2188" s="115" t="s">
        <v>19</v>
      </c>
      <c r="C2188" s="115">
        <v>0</v>
      </c>
      <c r="D2188" s="115">
        <v>0</v>
      </c>
      <c r="E2188" s="115">
        <v>0</v>
      </c>
      <c r="F2188" s="115">
        <v>0</v>
      </c>
      <c r="G2188" s="115">
        <v>0</v>
      </c>
      <c r="H2188" s="115">
        <v>0</v>
      </c>
      <c r="I2188" s="115">
        <v>0</v>
      </c>
      <c r="J2188" s="115">
        <v>0</v>
      </c>
      <c r="K2188" s="115">
        <v>0</v>
      </c>
      <c r="L2188" s="115">
        <v>0</v>
      </c>
      <c r="M2188" s="115">
        <v>0</v>
      </c>
      <c r="N2188" s="115">
        <v>0</v>
      </c>
      <c r="O2188" s="115">
        <v>0</v>
      </c>
      <c r="P2188" s="115">
        <v>0</v>
      </c>
      <c r="Q2188" s="115">
        <v>0</v>
      </c>
      <c r="R2188" s="115">
        <v>0</v>
      </c>
      <c r="S2188" s="115">
        <v>0</v>
      </c>
      <c r="T2188" s="115">
        <v>0</v>
      </c>
      <c r="U2188" s="115">
        <v>0</v>
      </c>
      <c r="V2188" s="115">
        <v>0</v>
      </c>
      <c r="W2188" s="115">
        <v>0</v>
      </c>
      <c r="X2188" s="115">
        <v>0</v>
      </c>
      <c r="Y2188" s="115">
        <v>0</v>
      </c>
      <c r="Z2188" s="115">
        <v>0</v>
      </c>
      <c r="AA2188" s="115">
        <v>0</v>
      </c>
      <c r="AB2188" s="115">
        <v>0</v>
      </c>
      <c r="AC2188" s="115">
        <v>0</v>
      </c>
      <c r="AD2188" s="115">
        <v>0</v>
      </c>
      <c r="AE2188" s="115">
        <v>0</v>
      </c>
      <c r="AF2188" s="115">
        <v>0</v>
      </c>
      <c r="AG2188" s="115">
        <v>0</v>
      </c>
    </row>
    <row r="2189" spans="1:33">
      <c r="A2189" s="115" t="s">
        <v>3908</v>
      </c>
      <c r="B2189" s="115" t="s">
        <v>19</v>
      </c>
      <c r="C2189" s="115">
        <v>0</v>
      </c>
      <c r="D2189" s="115">
        <v>0</v>
      </c>
      <c r="E2189" s="115">
        <v>0</v>
      </c>
      <c r="F2189" s="115">
        <v>0</v>
      </c>
      <c r="G2189" s="115">
        <v>0</v>
      </c>
      <c r="H2189" s="115">
        <v>0</v>
      </c>
      <c r="I2189" s="115">
        <v>0</v>
      </c>
      <c r="J2189" s="115">
        <v>0</v>
      </c>
      <c r="K2189" s="115">
        <v>0</v>
      </c>
      <c r="L2189" s="115">
        <v>0</v>
      </c>
      <c r="M2189" s="115">
        <v>0</v>
      </c>
      <c r="N2189" s="115">
        <v>0</v>
      </c>
      <c r="O2189" s="115">
        <v>0</v>
      </c>
      <c r="P2189" s="115">
        <v>0</v>
      </c>
      <c r="Q2189" s="115">
        <v>0</v>
      </c>
      <c r="R2189" s="115">
        <v>0</v>
      </c>
      <c r="S2189" s="115">
        <v>0</v>
      </c>
      <c r="T2189" s="115">
        <v>0</v>
      </c>
      <c r="U2189" s="115">
        <v>0</v>
      </c>
      <c r="V2189" s="115">
        <v>0</v>
      </c>
      <c r="W2189" s="115">
        <v>0</v>
      </c>
      <c r="X2189" s="115">
        <v>0</v>
      </c>
      <c r="Y2189" s="115">
        <v>0</v>
      </c>
      <c r="Z2189" s="115">
        <v>0</v>
      </c>
      <c r="AA2189" s="115">
        <v>0</v>
      </c>
      <c r="AB2189" s="115">
        <v>0</v>
      </c>
      <c r="AC2189" s="115">
        <v>0</v>
      </c>
      <c r="AD2189" s="115">
        <v>0</v>
      </c>
      <c r="AE2189" s="115">
        <v>0</v>
      </c>
      <c r="AF2189" s="115">
        <v>0</v>
      </c>
      <c r="AG2189" s="115">
        <v>0</v>
      </c>
    </row>
    <row r="2190" spans="1:33">
      <c r="A2190" s="115" t="s">
        <v>3909</v>
      </c>
      <c r="B2190" s="115" t="s">
        <v>19</v>
      </c>
      <c r="C2190" s="115">
        <v>0</v>
      </c>
      <c r="D2190" s="115">
        <v>0</v>
      </c>
      <c r="E2190" s="115">
        <v>0</v>
      </c>
      <c r="F2190" s="115">
        <v>0</v>
      </c>
      <c r="G2190" s="115">
        <v>0</v>
      </c>
      <c r="H2190" s="115">
        <v>0</v>
      </c>
      <c r="I2190" s="115">
        <v>0</v>
      </c>
      <c r="J2190" s="115">
        <v>0</v>
      </c>
      <c r="K2190" s="115">
        <v>0</v>
      </c>
      <c r="L2190" s="115">
        <v>0</v>
      </c>
      <c r="M2190" s="115">
        <v>0</v>
      </c>
      <c r="N2190" s="115">
        <v>0</v>
      </c>
      <c r="O2190" s="115">
        <v>0</v>
      </c>
      <c r="P2190" s="115">
        <v>0</v>
      </c>
      <c r="Q2190" s="115">
        <v>0</v>
      </c>
      <c r="R2190" s="115">
        <v>0</v>
      </c>
      <c r="S2190" s="115">
        <v>0</v>
      </c>
      <c r="T2190" s="115">
        <v>0</v>
      </c>
      <c r="U2190" s="115">
        <v>0</v>
      </c>
      <c r="V2190" s="115">
        <v>0</v>
      </c>
      <c r="W2190" s="115">
        <v>0</v>
      </c>
      <c r="X2190" s="115">
        <v>0</v>
      </c>
      <c r="Y2190" s="115">
        <v>0</v>
      </c>
      <c r="Z2190" s="115">
        <v>0</v>
      </c>
      <c r="AA2190" s="115">
        <v>0</v>
      </c>
      <c r="AB2190" s="115">
        <v>0</v>
      </c>
      <c r="AC2190" s="115">
        <v>0</v>
      </c>
      <c r="AD2190" s="115">
        <v>0</v>
      </c>
      <c r="AE2190" s="115">
        <v>0</v>
      </c>
      <c r="AF2190" s="115">
        <v>0</v>
      </c>
      <c r="AG2190" s="115">
        <v>0</v>
      </c>
    </row>
    <row r="2191" spans="1:33">
      <c r="A2191" s="115" t="s">
        <v>3910</v>
      </c>
      <c r="B2191" s="115" t="s">
        <v>19</v>
      </c>
      <c r="C2191" s="115">
        <v>0</v>
      </c>
      <c r="D2191" s="115">
        <v>0</v>
      </c>
      <c r="E2191" s="115">
        <v>0</v>
      </c>
      <c r="F2191" s="115">
        <v>0</v>
      </c>
      <c r="G2191" s="115">
        <v>0</v>
      </c>
      <c r="H2191" s="115">
        <v>0</v>
      </c>
      <c r="I2191" s="115">
        <v>0</v>
      </c>
      <c r="J2191" s="115">
        <v>0</v>
      </c>
      <c r="K2191" s="115">
        <v>0</v>
      </c>
      <c r="L2191" s="115">
        <v>0</v>
      </c>
      <c r="M2191" s="115">
        <v>0</v>
      </c>
      <c r="N2191" s="115">
        <v>0</v>
      </c>
      <c r="O2191" s="115">
        <v>0</v>
      </c>
      <c r="P2191" s="115">
        <v>0</v>
      </c>
      <c r="Q2191" s="115">
        <v>0</v>
      </c>
      <c r="R2191" s="115">
        <v>0</v>
      </c>
      <c r="S2191" s="115">
        <v>0</v>
      </c>
      <c r="T2191" s="115">
        <v>0</v>
      </c>
      <c r="U2191" s="115">
        <v>0</v>
      </c>
      <c r="V2191" s="115">
        <v>0</v>
      </c>
      <c r="W2191" s="115">
        <v>0</v>
      </c>
      <c r="X2191" s="115">
        <v>0</v>
      </c>
      <c r="Y2191" s="115">
        <v>0</v>
      </c>
      <c r="Z2191" s="115">
        <v>0</v>
      </c>
      <c r="AA2191" s="115">
        <v>0</v>
      </c>
      <c r="AB2191" s="115">
        <v>0</v>
      </c>
      <c r="AC2191" s="115">
        <v>0</v>
      </c>
      <c r="AD2191" s="115">
        <v>0</v>
      </c>
      <c r="AE2191" s="115">
        <v>0</v>
      </c>
      <c r="AF2191" s="115">
        <v>0</v>
      </c>
      <c r="AG2191" s="115">
        <v>0</v>
      </c>
    </row>
    <row r="2192" spans="1:33">
      <c r="A2192" s="115" t="s">
        <v>3911</v>
      </c>
      <c r="B2192" s="115" t="s">
        <v>19</v>
      </c>
      <c r="C2192" s="115">
        <v>0</v>
      </c>
      <c r="D2192" s="115">
        <v>0</v>
      </c>
      <c r="E2192" s="115">
        <v>0</v>
      </c>
      <c r="F2192" s="115">
        <v>0</v>
      </c>
      <c r="G2192" s="115">
        <v>0</v>
      </c>
      <c r="H2192" s="115">
        <v>0</v>
      </c>
      <c r="I2192" s="115">
        <v>0</v>
      </c>
      <c r="J2192" s="115">
        <v>0</v>
      </c>
      <c r="K2192" s="115">
        <v>0</v>
      </c>
      <c r="L2192" s="115">
        <v>0</v>
      </c>
      <c r="M2192" s="115">
        <v>0</v>
      </c>
      <c r="N2192" s="115">
        <v>0</v>
      </c>
      <c r="O2192" s="115">
        <v>0</v>
      </c>
      <c r="P2192" s="115">
        <v>0</v>
      </c>
      <c r="Q2192" s="115">
        <v>0</v>
      </c>
      <c r="R2192" s="115">
        <v>0</v>
      </c>
      <c r="S2192" s="115">
        <v>0</v>
      </c>
      <c r="T2192" s="115">
        <v>0</v>
      </c>
      <c r="U2192" s="115">
        <v>0</v>
      </c>
      <c r="V2192" s="115">
        <v>0</v>
      </c>
      <c r="W2192" s="115">
        <v>0</v>
      </c>
      <c r="X2192" s="115">
        <v>0</v>
      </c>
      <c r="Y2192" s="115">
        <v>0</v>
      </c>
      <c r="Z2192" s="115">
        <v>0</v>
      </c>
      <c r="AA2192" s="115">
        <v>0</v>
      </c>
      <c r="AB2192" s="115">
        <v>0</v>
      </c>
      <c r="AC2192" s="115">
        <v>0</v>
      </c>
      <c r="AD2192" s="115">
        <v>0</v>
      </c>
      <c r="AE2192" s="115">
        <v>0</v>
      </c>
      <c r="AF2192" s="115">
        <v>0</v>
      </c>
      <c r="AG2192" s="115">
        <v>0</v>
      </c>
    </row>
    <row r="2193" spans="1:33">
      <c r="A2193" s="115" t="s">
        <v>3912</v>
      </c>
      <c r="B2193" s="115" t="s">
        <v>19</v>
      </c>
      <c r="C2193" s="115">
        <v>0</v>
      </c>
      <c r="D2193" s="115">
        <v>0</v>
      </c>
      <c r="E2193" s="115">
        <v>0</v>
      </c>
      <c r="F2193" s="115">
        <v>0</v>
      </c>
      <c r="G2193" s="115">
        <v>0</v>
      </c>
      <c r="H2193" s="115">
        <v>0</v>
      </c>
      <c r="I2193" s="115">
        <v>0</v>
      </c>
      <c r="J2193" s="115">
        <v>0</v>
      </c>
      <c r="K2193" s="115">
        <v>0</v>
      </c>
      <c r="L2193" s="115">
        <v>0</v>
      </c>
      <c r="M2193" s="115">
        <v>0</v>
      </c>
      <c r="N2193" s="115">
        <v>0</v>
      </c>
      <c r="O2193" s="115">
        <v>0</v>
      </c>
      <c r="P2193" s="115">
        <v>0</v>
      </c>
      <c r="Q2193" s="115">
        <v>0</v>
      </c>
      <c r="R2193" s="115">
        <v>0</v>
      </c>
      <c r="S2193" s="115">
        <v>0</v>
      </c>
      <c r="T2193" s="115">
        <v>0</v>
      </c>
      <c r="U2193" s="115">
        <v>0</v>
      </c>
      <c r="V2193" s="115">
        <v>0</v>
      </c>
      <c r="W2193" s="115">
        <v>0</v>
      </c>
      <c r="X2193" s="115">
        <v>0</v>
      </c>
      <c r="Y2193" s="115">
        <v>0</v>
      </c>
      <c r="Z2193" s="115">
        <v>0</v>
      </c>
      <c r="AA2193" s="115">
        <v>0</v>
      </c>
      <c r="AB2193" s="115">
        <v>0</v>
      </c>
      <c r="AC2193" s="115">
        <v>0</v>
      </c>
      <c r="AD2193" s="115">
        <v>0</v>
      </c>
      <c r="AE2193" s="115">
        <v>0</v>
      </c>
      <c r="AF2193" s="115">
        <v>0</v>
      </c>
      <c r="AG2193" s="115">
        <v>0</v>
      </c>
    </row>
    <row r="2194" spans="1:33">
      <c r="A2194" s="115" t="s">
        <v>3913</v>
      </c>
      <c r="B2194" s="115" t="s">
        <v>19</v>
      </c>
      <c r="C2194" s="115">
        <v>0</v>
      </c>
      <c r="D2194" s="115">
        <v>0</v>
      </c>
      <c r="E2194" s="115">
        <v>0</v>
      </c>
      <c r="F2194" s="115">
        <v>0</v>
      </c>
      <c r="G2194" s="115">
        <v>0</v>
      </c>
      <c r="H2194" s="115">
        <v>0</v>
      </c>
      <c r="I2194" s="115">
        <v>0</v>
      </c>
      <c r="J2194" s="115">
        <v>0</v>
      </c>
      <c r="K2194" s="115">
        <v>0</v>
      </c>
      <c r="L2194" s="115">
        <v>0</v>
      </c>
      <c r="M2194" s="115">
        <v>0</v>
      </c>
      <c r="N2194" s="115">
        <v>0</v>
      </c>
      <c r="O2194" s="115">
        <v>0</v>
      </c>
      <c r="P2194" s="115">
        <v>0</v>
      </c>
      <c r="Q2194" s="115">
        <v>0</v>
      </c>
      <c r="R2194" s="115">
        <v>0</v>
      </c>
      <c r="S2194" s="115">
        <v>0</v>
      </c>
      <c r="T2194" s="115">
        <v>0</v>
      </c>
      <c r="U2194" s="115">
        <v>0</v>
      </c>
      <c r="V2194" s="115">
        <v>0</v>
      </c>
      <c r="W2194" s="115">
        <v>0</v>
      </c>
      <c r="X2194" s="115">
        <v>0</v>
      </c>
      <c r="Y2194" s="115">
        <v>0</v>
      </c>
      <c r="Z2194" s="115">
        <v>0</v>
      </c>
      <c r="AA2194" s="115">
        <v>0</v>
      </c>
      <c r="AB2194" s="115">
        <v>0</v>
      </c>
      <c r="AC2194" s="115">
        <v>0</v>
      </c>
      <c r="AD2194" s="115">
        <v>0</v>
      </c>
      <c r="AE2194" s="115">
        <v>0</v>
      </c>
      <c r="AF2194" s="115">
        <v>0</v>
      </c>
      <c r="AG2194" s="115">
        <v>0</v>
      </c>
    </row>
    <row r="2195" spans="1:33">
      <c r="A2195" s="115" t="s">
        <v>3914</v>
      </c>
      <c r="B2195" s="115" t="s">
        <v>19</v>
      </c>
      <c r="C2195" s="115">
        <v>0</v>
      </c>
      <c r="D2195" s="115">
        <v>0</v>
      </c>
      <c r="E2195" s="115">
        <v>0</v>
      </c>
      <c r="F2195" s="115">
        <v>0</v>
      </c>
      <c r="G2195" s="115">
        <v>0</v>
      </c>
      <c r="H2195" s="115">
        <v>0</v>
      </c>
      <c r="I2195" s="115">
        <v>0</v>
      </c>
      <c r="J2195" s="115">
        <v>0</v>
      </c>
      <c r="K2195" s="115">
        <v>0</v>
      </c>
      <c r="L2195" s="115">
        <v>0</v>
      </c>
      <c r="M2195" s="115">
        <v>0</v>
      </c>
      <c r="N2195" s="115">
        <v>0</v>
      </c>
      <c r="O2195" s="115">
        <v>0</v>
      </c>
      <c r="P2195" s="115">
        <v>0</v>
      </c>
      <c r="Q2195" s="115">
        <v>0</v>
      </c>
      <c r="R2195" s="115">
        <v>0</v>
      </c>
      <c r="S2195" s="115">
        <v>0</v>
      </c>
      <c r="T2195" s="115">
        <v>0</v>
      </c>
      <c r="U2195" s="115">
        <v>0</v>
      </c>
      <c r="V2195" s="115">
        <v>0</v>
      </c>
      <c r="W2195" s="115">
        <v>0</v>
      </c>
      <c r="X2195" s="115">
        <v>0</v>
      </c>
      <c r="Y2195" s="115">
        <v>0</v>
      </c>
      <c r="Z2195" s="115">
        <v>0</v>
      </c>
      <c r="AA2195" s="115">
        <v>0</v>
      </c>
      <c r="AB2195" s="115">
        <v>0</v>
      </c>
      <c r="AC2195" s="115">
        <v>0</v>
      </c>
      <c r="AD2195" s="115">
        <v>0</v>
      </c>
      <c r="AE2195" s="115">
        <v>0</v>
      </c>
      <c r="AF2195" s="115">
        <v>0</v>
      </c>
      <c r="AG2195" s="115">
        <v>0</v>
      </c>
    </row>
    <row r="2196" spans="1:33">
      <c r="A2196" s="115" t="s">
        <v>3915</v>
      </c>
      <c r="B2196" s="115" t="s">
        <v>19</v>
      </c>
      <c r="C2196" s="115">
        <v>0</v>
      </c>
      <c r="D2196" s="115">
        <v>0</v>
      </c>
      <c r="E2196" s="115">
        <v>0</v>
      </c>
      <c r="F2196" s="115">
        <v>0</v>
      </c>
      <c r="G2196" s="115">
        <v>0</v>
      </c>
      <c r="H2196" s="115">
        <v>0</v>
      </c>
      <c r="I2196" s="115">
        <v>0</v>
      </c>
      <c r="J2196" s="115">
        <v>0</v>
      </c>
      <c r="K2196" s="115">
        <v>0</v>
      </c>
      <c r="L2196" s="115">
        <v>0</v>
      </c>
      <c r="M2196" s="115">
        <v>0</v>
      </c>
      <c r="N2196" s="115">
        <v>0</v>
      </c>
      <c r="O2196" s="115">
        <v>0</v>
      </c>
      <c r="P2196" s="115">
        <v>0</v>
      </c>
      <c r="Q2196" s="115">
        <v>0</v>
      </c>
      <c r="R2196" s="115">
        <v>0</v>
      </c>
      <c r="S2196" s="115">
        <v>0</v>
      </c>
      <c r="T2196" s="115">
        <v>0</v>
      </c>
      <c r="U2196" s="115">
        <v>0</v>
      </c>
      <c r="V2196" s="115">
        <v>0</v>
      </c>
      <c r="W2196" s="115">
        <v>0</v>
      </c>
      <c r="X2196" s="115">
        <v>0</v>
      </c>
      <c r="Y2196" s="115">
        <v>0</v>
      </c>
      <c r="Z2196" s="115">
        <v>0</v>
      </c>
      <c r="AA2196" s="115">
        <v>0</v>
      </c>
      <c r="AB2196" s="115">
        <v>0</v>
      </c>
      <c r="AC2196" s="115">
        <v>0</v>
      </c>
      <c r="AD2196" s="115">
        <v>0</v>
      </c>
      <c r="AE2196" s="115">
        <v>0</v>
      </c>
      <c r="AF2196" s="115">
        <v>0</v>
      </c>
      <c r="AG2196" s="115">
        <v>0</v>
      </c>
    </row>
    <row r="2197" spans="1:33">
      <c r="A2197" s="115" t="s">
        <v>3916</v>
      </c>
      <c r="B2197" s="115" t="s">
        <v>19</v>
      </c>
      <c r="C2197" s="115">
        <v>0</v>
      </c>
      <c r="D2197" s="115">
        <v>0</v>
      </c>
      <c r="E2197" s="115">
        <v>0</v>
      </c>
      <c r="F2197" s="115">
        <v>0</v>
      </c>
      <c r="G2197" s="115">
        <v>0</v>
      </c>
      <c r="H2197" s="115">
        <v>0</v>
      </c>
      <c r="I2197" s="115">
        <v>0</v>
      </c>
      <c r="J2197" s="115">
        <v>0</v>
      </c>
      <c r="K2197" s="115">
        <v>0</v>
      </c>
      <c r="L2197" s="115">
        <v>0</v>
      </c>
      <c r="M2197" s="115">
        <v>0</v>
      </c>
      <c r="N2197" s="115">
        <v>0</v>
      </c>
      <c r="O2197" s="115">
        <v>0</v>
      </c>
      <c r="P2197" s="115">
        <v>0</v>
      </c>
      <c r="Q2197" s="115">
        <v>0</v>
      </c>
      <c r="R2197" s="115">
        <v>0</v>
      </c>
      <c r="S2197" s="115">
        <v>0</v>
      </c>
      <c r="T2197" s="115">
        <v>0</v>
      </c>
      <c r="U2197" s="115">
        <v>0</v>
      </c>
      <c r="V2197" s="115">
        <v>0</v>
      </c>
      <c r="W2197" s="115">
        <v>0</v>
      </c>
      <c r="X2197" s="115">
        <v>0</v>
      </c>
      <c r="Y2197" s="115">
        <v>0</v>
      </c>
      <c r="Z2197" s="115">
        <v>0</v>
      </c>
      <c r="AA2197" s="115">
        <v>0</v>
      </c>
      <c r="AB2197" s="115">
        <v>0</v>
      </c>
      <c r="AC2197" s="115">
        <v>0</v>
      </c>
      <c r="AD2197" s="115">
        <v>0</v>
      </c>
      <c r="AE2197" s="115">
        <v>0</v>
      </c>
      <c r="AF2197" s="115">
        <v>0</v>
      </c>
      <c r="AG2197" s="115">
        <v>0</v>
      </c>
    </row>
    <row r="2198" spans="1:33">
      <c r="A2198" s="115" t="s">
        <v>3917</v>
      </c>
      <c r="B2198" s="115" t="s">
        <v>19</v>
      </c>
      <c r="C2198" s="115">
        <v>0</v>
      </c>
      <c r="D2198" s="115">
        <v>0</v>
      </c>
      <c r="E2198" s="115">
        <v>0</v>
      </c>
      <c r="F2198" s="115">
        <v>0</v>
      </c>
      <c r="G2198" s="115">
        <v>0</v>
      </c>
      <c r="H2198" s="115">
        <v>0</v>
      </c>
      <c r="I2198" s="115">
        <v>0</v>
      </c>
      <c r="J2198" s="115">
        <v>0</v>
      </c>
      <c r="K2198" s="115">
        <v>0</v>
      </c>
      <c r="L2198" s="115">
        <v>0</v>
      </c>
      <c r="M2198" s="115">
        <v>0</v>
      </c>
      <c r="N2198" s="115">
        <v>0</v>
      </c>
      <c r="O2198" s="115">
        <v>0</v>
      </c>
      <c r="P2198" s="115">
        <v>0</v>
      </c>
      <c r="Q2198" s="115">
        <v>0</v>
      </c>
      <c r="R2198" s="115">
        <v>0</v>
      </c>
      <c r="S2198" s="115">
        <v>0</v>
      </c>
      <c r="T2198" s="115">
        <v>0</v>
      </c>
      <c r="U2198" s="115">
        <v>0</v>
      </c>
      <c r="V2198" s="115">
        <v>0</v>
      </c>
      <c r="W2198" s="115">
        <v>0</v>
      </c>
      <c r="X2198" s="115">
        <v>0</v>
      </c>
      <c r="Y2198" s="115">
        <v>0</v>
      </c>
      <c r="Z2198" s="115">
        <v>0</v>
      </c>
      <c r="AA2198" s="115">
        <v>0</v>
      </c>
      <c r="AB2198" s="115">
        <v>0</v>
      </c>
      <c r="AC2198" s="115">
        <v>0</v>
      </c>
      <c r="AD2198" s="115">
        <v>0</v>
      </c>
      <c r="AE2198" s="115">
        <v>0</v>
      </c>
      <c r="AF2198" s="115">
        <v>0</v>
      </c>
      <c r="AG2198" s="115">
        <v>0</v>
      </c>
    </row>
    <row r="2199" spans="1:33">
      <c r="A2199" s="115" t="s">
        <v>3918</v>
      </c>
      <c r="B2199" s="115" t="s">
        <v>19</v>
      </c>
      <c r="C2199" s="115">
        <v>0</v>
      </c>
      <c r="D2199" s="115">
        <v>0</v>
      </c>
      <c r="E2199" s="115">
        <v>0</v>
      </c>
      <c r="F2199" s="115">
        <v>0</v>
      </c>
      <c r="G2199" s="115">
        <v>0</v>
      </c>
      <c r="H2199" s="115">
        <v>0</v>
      </c>
      <c r="I2199" s="115">
        <v>0</v>
      </c>
      <c r="J2199" s="115">
        <v>0</v>
      </c>
      <c r="K2199" s="115">
        <v>0</v>
      </c>
      <c r="L2199" s="115">
        <v>0</v>
      </c>
      <c r="M2199" s="115">
        <v>0</v>
      </c>
      <c r="N2199" s="115">
        <v>0</v>
      </c>
      <c r="O2199" s="115">
        <v>0</v>
      </c>
      <c r="P2199" s="115">
        <v>0</v>
      </c>
      <c r="Q2199" s="115">
        <v>0</v>
      </c>
      <c r="R2199" s="115">
        <v>0</v>
      </c>
      <c r="S2199" s="115">
        <v>0</v>
      </c>
      <c r="T2199" s="115">
        <v>0</v>
      </c>
      <c r="U2199" s="115">
        <v>0</v>
      </c>
      <c r="V2199" s="115">
        <v>0</v>
      </c>
      <c r="W2199" s="115">
        <v>0</v>
      </c>
      <c r="X2199" s="115">
        <v>0</v>
      </c>
      <c r="Y2199" s="115">
        <v>0</v>
      </c>
      <c r="Z2199" s="115">
        <v>0</v>
      </c>
      <c r="AA2199" s="115">
        <v>0</v>
      </c>
      <c r="AB2199" s="115">
        <v>0</v>
      </c>
      <c r="AC2199" s="115">
        <v>0</v>
      </c>
      <c r="AD2199" s="115">
        <v>0</v>
      </c>
      <c r="AE2199" s="115">
        <v>0</v>
      </c>
      <c r="AF2199" s="115">
        <v>0</v>
      </c>
      <c r="AG2199" s="115">
        <v>0</v>
      </c>
    </row>
    <row r="2200" spans="1:33">
      <c r="A2200" s="115" t="s">
        <v>3919</v>
      </c>
      <c r="B2200" s="115" t="s">
        <v>19</v>
      </c>
      <c r="C2200" s="115">
        <v>0</v>
      </c>
      <c r="D2200" s="115">
        <v>0</v>
      </c>
      <c r="E2200" s="115">
        <v>0</v>
      </c>
      <c r="F2200" s="115">
        <v>0</v>
      </c>
      <c r="G2200" s="115">
        <v>0</v>
      </c>
      <c r="H2200" s="115">
        <v>0</v>
      </c>
      <c r="I2200" s="115">
        <v>0</v>
      </c>
      <c r="J2200" s="115">
        <v>0</v>
      </c>
      <c r="K2200" s="115">
        <v>0</v>
      </c>
      <c r="L2200" s="115">
        <v>0</v>
      </c>
      <c r="M2200" s="115">
        <v>0</v>
      </c>
      <c r="N2200" s="115">
        <v>0</v>
      </c>
      <c r="O2200" s="115">
        <v>0</v>
      </c>
      <c r="P2200" s="115">
        <v>0</v>
      </c>
      <c r="Q2200" s="115">
        <v>0</v>
      </c>
      <c r="R2200" s="115">
        <v>0</v>
      </c>
      <c r="S2200" s="115">
        <v>0</v>
      </c>
      <c r="T2200" s="115">
        <v>0</v>
      </c>
      <c r="U2200" s="115">
        <v>0</v>
      </c>
      <c r="V2200" s="115">
        <v>0</v>
      </c>
      <c r="W2200" s="115">
        <v>0</v>
      </c>
      <c r="X2200" s="115">
        <v>0</v>
      </c>
      <c r="Y2200" s="115">
        <v>0</v>
      </c>
      <c r="Z2200" s="115">
        <v>0</v>
      </c>
      <c r="AA2200" s="115">
        <v>0</v>
      </c>
      <c r="AB2200" s="115">
        <v>0</v>
      </c>
      <c r="AC2200" s="115">
        <v>0</v>
      </c>
      <c r="AD2200" s="115">
        <v>0</v>
      </c>
      <c r="AE2200" s="115">
        <v>0</v>
      </c>
      <c r="AF2200" s="115">
        <v>0</v>
      </c>
      <c r="AG2200" s="115">
        <v>0</v>
      </c>
    </row>
    <row r="2201" spans="1:33">
      <c r="A2201" s="115" t="s">
        <v>3920</v>
      </c>
      <c r="B2201" s="115" t="s">
        <v>19</v>
      </c>
      <c r="C2201" s="115">
        <v>0</v>
      </c>
      <c r="D2201" s="115">
        <v>0</v>
      </c>
      <c r="E2201" s="115">
        <v>0</v>
      </c>
      <c r="F2201" s="115">
        <v>0</v>
      </c>
      <c r="G2201" s="115">
        <v>0</v>
      </c>
      <c r="H2201" s="115">
        <v>0</v>
      </c>
      <c r="I2201" s="115">
        <v>0</v>
      </c>
      <c r="J2201" s="115">
        <v>0</v>
      </c>
      <c r="K2201" s="115">
        <v>0</v>
      </c>
      <c r="L2201" s="115">
        <v>0</v>
      </c>
      <c r="M2201" s="115">
        <v>0</v>
      </c>
      <c r="N2201" s="115">
        <v>0</v>
      </c>
      <c r="O2201" s="115">
        <v>0</v>
      </c>
      <c r="P2201" s="115">
        <v>0</v>
      </c>
      <c r="Q2201" s="115">
        <v>0</v>
      </c>
      <c r="R2201" s="115">
        <v>0</v>
      </c>
      <c r="S2201" s="115">
        <v>0</v>
      </c>
      <c r="T2201" s="115">
        <v>0</v>
      </c>
      <c r="U2201" s="115">
        <v>0</v>
      </c>
      <c r="V2201" s="115">
        <v>0</v>
      </c>
      <c r="W2201" s="115">
        <v>0</v>
      </c>
      <c r="X2201" s="115">
        <v>0</v>
      </c>
      <c r="Y2201" s="115">
        <v>0</v>
      </c>
      <c r="Z2201" s="115">
        <v>0</v>
      </c>
      <c r="AA2201" s="115">
        <v>0</v>
      </c>
      <c r="AB2201" s="115">
        <v>0</v>
      </c>
      <c r="AC2201" s="115">
        <v>0</v>
      </c>
      <c r="AD2201" s="115">
        <v>0</v>
      </c>
      <c r="AE2201" s="115">
        <v>0</v>
      </c>
      <c r="AF2201" s="115">
        <v>0</v>
      </c>
      <c r="AG2201" s="115">
        <v>0</v>
      </c>
    </row>
    <row r="2202" spans="1:33">
      <c r="A2202" s="115" t="s">
        <v>3921</v>
      </c>
      <c r="B2202" s="115" t="s">
        <v>19</v>
      </c>
      <c r="C2202" s="115">
        <v>0</v>
      </c>
      <c r="D2202" s="115">
        <v>0</v>
      </c>
      <c r="E2202" s="115">
        <v>0</v>
      </c>
      <c r="F2202" s="115">
        <v>0</v>
      </c>
      <c r="G2202" s="115">
        <v>0</v>
      </c>
      <c r="H2202" s="115">
        <v>0</v>
      </c>
      <c r="I2202" s="115">
        <v>0</v>
      </c>
      <c r="J2202" s="115">
        <v>0</v>
      </c>
      <c r="K2202" s="115">
        <v>0</v>
      </c>
      <c r="L2202" s="115">
        <v>0</v>
      </c>
      <c r="M2202" s="115">
        <v>0</v>
      </c>
      <c r="N2202" s="115">
        <v>0</v>
      </c>
      <c r="O2202" s="115">
        <v>0</v>
      </c>
      <c r="P2202" s="115">
        <v>0</v>
      </c>
      <c r="Q2202" s="115">
        <v>0</v>
      </c>
      <c r="R2202" s="115">
        <v>0</v>
      </c>
      <c r="S2202" s="115">
        <v>0</v>
      </c>
      <c r="T2202" s="115">
        <v>0</v>
      </c>
      <c r="U2202" s="115">
        <v>0</v>
      </c>
      <c r="V2202" s="115">
        <v>0</v>
      </c>
      <c r="W2202" s="115">
        <v>0</v>
      </c>
      <c r="X2202" s="115">
        <v>0</v>
      </c>
      <c r="Y2202" s="115">
        <v>0</v>
      </c>
      <c r="Z2202" s="115">
        <v>0</v>
      </c>
      <c r="AA2202" s="115">
        <v>0</v>
      </c>
      <c r="AB2202" s="115">
        <v>0</v>
      </c>
      <c r="AC2202" s="115">
        <v>0</v>
      </c>
      <c r="AD2202" s="115">
        <v>0</v>
      </c>
      <c r="AE2202" s="115">
        <v>0</v>
      </c>
      <c r="AF2202" s="115">
        <v>0</v>
      </c>
      <c r="AG2202" s="115">
        <v>0</v>
      </c>
    </row>
    <row r="2203" spans="1:33">
      <c r="A2203" s="115" t="s">
        <v>3922</v>
      </c>
      <c r="B2203" s="115" t="s">
        <v>19</v>
      </c>
      <c r="C2203" s="115">
        <v>0</v>
      </c>
      <c r="D2203" s="115">
        <v>0</v>
      </c>
      <c r="E2203" s="115">
        <v>0</v>
      </c>
      <c r="F2203" s="115">
        <v>0</v>
      </c>
      <c r="G2203" s="115">
        <v>0</v>
      </c>
      <c r="H2203" s="115">
        <v>0</v>
      </c>
      <c r="I2203" s="115">
        <v>0</v>
      </c>
      <c r="J2203" s="115">
        <v>0</v>
      </c>
      <c r="K2203" s="115">
        <v>0</v>
      </c>
      <c r="L2203" s="115">
        <v>0</v>
      </c>
      <c r="M2203" s="115">
        <v>0</v>
      </c>
      <c r="N2203" s="115">
        <v>0</v>
      </c>
      <c r="O2203" s="115">
        <v>0</v>
      </c>
      <c r="P2203" s="115">
        <v>0</v>
      </c>
      <c r="Q2203" s="115">
        <v>0</v>
      </c>
      <c r="R2203" s="115">
        <v>0</v>
      </c>
      <c r="S2203" s="115">
        <v>0</v>
      </c>
      <c r="T2203" s="115">
        <v>0</v>
      </c>
      <c r="U2203" s="115">
        <v>0</v>
      </c>
      <c r="V2203" s="115">
        <v>0</v>
      </c>
      <c r="W2203" s="115">
        <v>0</v>
      </c>
      <c r="X2203" s="115">
        <v>0</v>
      </c>
      <c r="Y2203" s="115">
        <v>0</v>
      </c>
      <c r="Z2203" s="115">
        <v>0</v>
      </c>
      <c r="AA2203" s="115">
        <v>0</v>
      </c>
      <c r="AB2203" s="115">
        <v>0</v>
      </c>
      <c r="AC2203" s="115">
        <v>0</v>
      </c>
      <c r="AD2203" s="115">
        <v>0</v>
      </c>
      <c r="AE2203" s="115">
        <v>0</v>
      </c>
      <c r="AF2203" s="115">
        <v>0</v>
      </c>
      <c r="AG2203" s="115">
        <v>0</v>
      </c>
    </row>
    <row r="2204" spans="1:33">
      <c r="A2204" s="115" t="s">
        <v>3923</v>
      </c>
      <c r="B2204" s="115" t="s">
        <v>19</v>
      </c>
      <c r="C2204" s="115">
        <v>0</v>
      </c>
      <c r="D2204" s="115">
        <v>0</v>
      </c>
      <c r="E2204" s="115">
        <v>0</v>
      </c>
      <c r="F2204" s="115">
        <v>0</v>
      </c>
      <c r="G2204" s="115">
        <v>0</v>
      </c>
      <c r="H2204" s="115">
        <v>0</v>
      </c>
      <c r="I2204" s="115">
        <v>0</v>
      </c>
      <c r="J2204" s="115">
        <v>0</v>
      </c>
      <c r="K2204" s="115">
        <v>0</v>
      </c>
      <c r="L2204" s="115">
        <v>0</v>
      </c>
      <c r="M2204" s="115">
        <v>0</v>
      </c>
      <c r="N2204" s="115">
        <v>0</v>
      </c>
      <c r="O2204" s="115">
        <v>0</v>
      </c>
      <c r="P2204" s="115">
        <v>0</v>
      </c>
      <c r="Q2204" s="115">
        <v>0</v>
      </c>
      <c r="R2204" s="115">
        <v>0</v>
      </c>
      <c r="S2204" s="115">
        <v>0</v>
      </c>
      <c r="T2204" s="115">
        <v>0</v>
      </c>
      <c r="U2204" s="115">
        <v>0</v>
      </c>
      <c r="V2204" s="115">
        <v>0</v>
      </c>
      <c r="W2204" s="115">
        <v>0</v>
      </c>
      <c r="X2204" s="115">
        <v>0</v>
      </c>
      <c r="Y2204" s="115">
        <v>0</v>
      </c>
      <c r="Z2204" s="115">
        <v>0</v>
      </c>
      <c r="AA2204" s="115">
        <v>0</v>
      </c>
      <c r="AB2204" s="115">
        <v>0</v>
      </c>
      <c r="AC2204" s="115">
        <v>0</v>
      </c>
      <c r="AD2204" s="115">
        <v>0</v>
      </c>
      <c r="AE2204" s="115">
        <v>0</v>
      </c>
      <c r="AF2204" s="115">
        <v>0</v>
      </c>
      <c r="AG2204" s="115">
        <v>0</v>
      </c>
    </row>
    <row r="2205" spans="1:33">
      <c r="A2205" s="115" t="s">
        <v>3924</v>
      </c>
      <c r="B2205" s="115" t="s">
        <v>19</v>
      </c>
      <c r="C2205" s="115">
        <v>0</v>
      </c>
      <c r="D2205" s="115">
        <v>0</v>
      </c>
      <c r="E2205" s="115">
        <v>0</v>
      </c>
      <c r="F2205" s="115">
        <v>0</v>
      </c>
      <c r="G2205" s="115">
        <v>0</v>
      </c>
      <c r="H2205" s="115">
        <v>0</v>
      </c>
      <c r="I2205" s="115">
        <v>0</v>
      </c>
      <c r="J2205" s="115">
        <v>0</v>
      </c>
      <c r="K2205" s="115">
        <v>0</v>
      </c>
      <c r="L2205" s="115">
        <v>0</v>
      </c>
      <c r="M2205" s="115">
        <v>0</v>
      </c>
      <c r="N2205" s="115">
        <v>0</v>
      </c>
      <c r="O2205" s="115">
        <v>0</v>
      </c>
      <c r="P2205" s="115">
        <v>0</v>
      </c>
      <c r="Q2205" s="115">
        <v>0</v>
      </c>
      <c r="R2205" s="115">
        <v>0</v>
      </c>
      <c r="S2205" s="115">
        <v>0</v>
      </c>
      <c r="T2205" s="115">
        <v>0</v>
      </c>
      <c r="U2205" s="115">
        <v>0</v>
      </c>
      <c r="V2205" s="115">
        <v>0</v>
      </c>
      <c r="W2205" s="115">
        <v>0</v>
      </c>
      <c r="X2205" s="115">
        <v>0</v>
      </c>
      <c r="Y2205" s="115">
        <v>0</v>
      </c>
      <c r="Z2205" s="115">
        <v>0</v>
      </c>
      <c r="AA2205" s="115">
        <v>0</v>
      </c>
      <c r="AB2205" s="115">
        <v>0</v>
      </c>
      <c r="AC2205" s="115">
        <v>0</v>
      </c>
      <c r="AD2205" s="115">
        <v>0</v>
      </c>
      <c r="AE2205" s="115">
        <v>0</v>
      </c>
      <c r="AF2205" s="115">
        <v>0</v>
      </c>
      <c r="AG2205" s="115">
        <v>0</v>
      </c>
    </row>
    <row r="2206" spans="1:33">
      <c r="A2206" s="115" t="s">
        <v>3925</v>
      </c>
      <c r="B2206" s="115" t="s">
        <v>19</v>
      </c>
      <c r="C2206" s="115">
        <v>0</v>
      </c>
      <c r="D2206" s="115">
        <v>0</v>
      </c>
      <c r="E2206" s="115">
        <v>0</v>
      </c>
      <c r="F2206" s="115">
        <v>0</v>
      </c>
      <c r="G2206" s="115">
        <v>0</v>
      </c>
      <c r="H2206" s="115">
        <v>0</v>
      </c>
      <c r="I2206" s="115">
        <v>0</v>
      </c>
      <c r="J2206" s="115">
        <v>0</v>
      </c>
      <c r="K2206" s="115">
        <v>0</v>
      </c>
      <c r="L2206" s="115">
        <v>0</v>
      </c>
      <c r="M2206" s="115">
        <v>0</v>
      </c>
      <c r="N2206" s="115">
        <v>0</v>
      </c>
      <c r="O2206" s="115">
        <v>0</v>
      </c>
      <c r="P2206" s="115">
        <v>0</v>
      </c>
      <c r="Q2206" s="115">
        <v>0</v>
      </c>
      <c r="R2206" s="115">
        <v>0</v>
      </c>
      <c r="S2206" s="115">
        <v>0</v>
      </c>
      <c r="T2206" s="115">
        <v>0</v>
      </c>
      <c r="U2206" s="115">
        <v>0</v>
      </c>
      <c r="V2206" s="115">
        <v>0</v>
      </c>
      <c r="W2206" s="115">
        <v>0</v>
      </c>
      <c r="X2206" s="115">
        <v>0</v>
      </c>
      <c r="Y2206" s="115">
        <v>0</v>
      </c>
      <c r="Z2206" s="115">
        <v>0</v>
      </c>
      <c r="AA2206" s="115">
        <v>0</v>
      </c>
      <c r="AB2206" s="115">
        <v>0</v>
      </c>
      <c r="AC2206" s="115">
        <v>0</v>
      </c>
      <c r="AD2206" s="115">
        <v>0</v>
      </c>
      <c r="AE2206" s="115">
        <v>0</v>
      </c>
      <c r="AF2206" s="115">
        <v>0</v>
      </c>
      <c r="AG2206" s="115">
        <v>0</v>
      </c>
    </row>
    <row r="2207" spans="1:33">
      <c r="A2207" s="115" t="s">
        <v>3926</v>
      </c>
      <c r="B2207" s="115" t="s">
        <v>19</v>
      </c>
      <c r="C2207" s="115">
        <v>0</v>
      </c>
      <c r="D2207" s="115">
        <v>0</v>
      </c>
      <c r="E2207" s="115">
        <v>0</v>
      </c>
      <c r="F2207" s="115">
        <v>0</v>
      </c>
      <c r="G2207" s="115">
        <v>0</v>
      </c>
      <c r="H2207" s="115">
        <v>0</v>
      </c>
      <c r="I2207" s="115">
        <v>0</v>
      </c>
      <c r="J2207" s="115">
        <v>0</v>
      </c>
      <c r="K2207" s="115">
        <v>0</v>
      </c>
      <c r="L2207" s="115">
        <v>0</v>
      </c>
      <c r="M2207" s="115">
        <v>0</v>
      </c>
      <c r="N2207" s="115">
        <v>0</v>
      </c>
      <c r="O2207" s="115">
        <v>0</v>
      </c>
      <c r="P2207" s="115">
        <v>0</v>
      </c>
      <c r="Q2207" s="115">
        <v>0</v>
      </c>
      <c r="R2207" s="115">
        <v>0</v>
      </c>
      <c r="S2207" s="115">
        <v>0</v>
      </c>
      <c r="T2207" s="115">
        <v>0</v>
      </c>
      <c r="U2207" s="115">
        <v>0</v>
      </c>
      <c r="V2207" s="115">
        <v>0</v>
      </c>
      <c r="W2207" s="115">
        <v>0</v>
      </c>
      <c r="X2207" s="115">
        <v>0</v>
      </c>
      <c r="Y2207" s="115">
        <v>0</v>
      </c>
      <c r="Z2207" s="115">
        <v>0</v>
      </c>
      <c r="AA2207" s="115">
        <v>0</v>
      </c>
      <c r="AB2207" s="115">
        <v>0</v>
      </c>
      <c r="AC2207" s="115">
        <v>0</v>
      </c>
      <c r="AD2207" s="115">
        <v>0</v>
      </c>
      <c r="AE2207" s="115">
        <v>0</v>
      </c>
      <c r="AF2207" s="115">
        <v>0</v>
      </c>
      <c r="AG2207" s="115">
        <v>0</v>
      </c>
    </row>
    <row r="2208" spans="1:33">
      <c r="A2208" s="115" t="s">
        <v>3927</v>
      </c>
      <c r="B2208" s="115" t="s">
        <v>19</v>
      </c>
      <c r="C2208" s="115">
        <v>0</v>
      </c>
      <c r="D2208" s="115">
        <v>0</v>
      </c>
      <c r="E2208" s="115">
        <v>0</v>
      </c>
      <c r="F2208" s="115">
        <v>0</v>
      </c>
      <c r="G2208" s="115">
        <v>0</v>
      </c>
      <c r="H2208" s="115">
        <v>0</v>
      </c>
      <c r="I2208" s="115">
        <v>0</v>
      </c>
      <c r="J2208" s="115">
        <v>0</v>
      </c>
      <c r="K2208" s="115">
        <v>0</v>
      </c>
      <c r="L2208" s="115">
        <v>0</v>
      </c>
      <c r="M2208" s="115">
        <v>0</v>
      </c>
      <c r="N2208" s="115">
        <v>0</v>
      </c>
      <c r="O2208" s="115">
        <v>0</v>
      </c>
      <c r="P2208" s="115">
        <v>0</v>
      </c>
      <c r="Q2208" s="115">
        <v>0</v>
      </c>
      <c r="R2208" s="115">
        <v>0</v>
      </c>
      <c r="S2208" s="115">
        <v>0</v>
      </c>
      <c r="T2208" s="115">
        <v>0</v>
      </c>
      <c r="U2208" s="115">
        <v>0</v>
      </c>
      <c r="V2208" s="115">
        <v>0</v>
      </c>
      <c r="W2208" s="115">
        <v>0</v>
      </c>
      <c r="X2208" s="115">
        <v>0</v>
      </c>
      <c r="Y2208" s="115">
        <v>0</v>
      </c>
      <c r="Z2208" s="115">
        <v>0</v>
      </c>
      <c r="AA2208" s="115">
        <v>0</v>
      </c>
      <c r="AB2208" s="115">
        <v>0</v>
      </c>
      <c r="AC2208" s="115">
        <v>0</v>
      </c>
      <c r="AD2208" s="115">
        <v>0</v>
      </c>
      <c r="AE2208" s="115">
        <v>0</v>
      </c>
      <c r="AF2208" s="115">
        <v>0</v>
      </c>
      <c r="AG2208" s="115">
        <v>0</v>
      </c>
    </row>
    <row r="2209" spans="1:33">
      <c r="A2209" s="115" t="s">
        <v>3928</v>
      </c>
      <c r="B2209" s="115" t="s">
        <v>19</v>
      </c>
      <c r="C2209" s="115">
        <v>0</v>
      </c>
      <c r="D2209" s="115">
        <v>0</v>
      </c>
      <c r="E2209" s="115">
        <v>0</v>
      </c>
      <c r="F2209" s="115">
        <v>0</v>
      </c>
      <c r="G2209" s="115">
        <v>0</v>
      </c>
      <c r="H2209" s="115">
        <v>0</v>
      </c>
      <c r="I2209" s="115">
        <v>0</v>
      </c>
      <c r="J2209" s="115">
        <v>0</v>
      </c>
      <c r="K2209" s="115">
        <v>0</v>
      </c>
      <c r="L2209" s="115">
        <v>0</v>
      </c>
      <c r="M2209" s="115">
        <v>0</v>
      </c>
      <c r="N2209" s="115">
        <v>0</v>
      </c>
      <c r="O2209" s="115">
        <v>0</v>
      </c>
      <c r="P2209" s="115">
        <v>0</v>
      </c>
      <c r="Q2209" s="115">
        <v>0</v>
      </c>
      <c r="R2209" s="115">
        <v>0</v>
      </c>
      <c r="S2209" s="115">
        <v>0</v>
      </c>
      <c r="T2209" s="115">
        <v>0</v>
      </c>
      <c r="U2209" s="115">
        <v>0</v>
      </c>
      <c r="V2209" s="115">
        <v>0</v>
      </c>
      <c r="W2209" s="115">
        <v>0</v>
      </c>
      <c r="X2209" s="115">
        <v>0</v>
      </c>
      <c r="Y2209" s="115">
        <v>0</v>
      </c>
      <c r="Z2209" s="115">
        <v>0</v>
      </c>
      <c r="AA2209" s="115">
        <v>0</v>
      </c>
      <c r="AB2209" s="115">
        <v>0</v>
      </c>
      <c r="AC2209" s="115">
        <v>0</v>
      </c>
      <c r="AD2209" s="115">
        <v>0</v>
      </c>
      <c r="AE2209" s="115">
        <v>0</v>
      </c>
      <c r="AF2209" s="115">
        <v>0</v>
      </c>
      <c r="AG2209" s="115">
        <v>0</v>
      </c>
    </row>
    <row r="2210" spans="1:33">
      <c r="A2210" s="115" t="s">
        <v>3929</v>
      </c>
      <c r="B2210" s="115" t="s">
        <v>19</v>
      </c>
      <c r="C2210" s="115">
        <v>0</v>
      </c>
      <c r="D2210" s="115">
        <v>0</v>
      </c>
      <c r="E2210" s="115">
        <v>0</v>
      </c>
      <c r="F2210" s="115">
        <v>0</v>
      </c>
      <c r="G2210" s="115">
        <v>0</v>
      </c>
      <c r="H2210" s="115">
        <v>0</v>
      </c>
      <c r="I2210" s="115">
        <v>0</v>
      </c>
      <c r="J2210" s="115">
        <v>0</v>
      </c>
      <c r="K2210" s="115">
        <v>0</v>
      </c>
      <c r="L2210" s="115">
        <v>0</v>
      </c>
      <c r="M2210" s="115">
        <v>0</v>
      </c>
      <c r="N2210" s="115">
        <v>0</v>
      </c>
      <c r="O2210" s="115">
        <v>0</v>
      </c>
      <c r="P2210" s="115">
        <v>0</v>
      </c>
      <c r="Q2210" s="115">
        <v>0</v>
      </c>
      <c r="R2210" s="115">
        <v>0</v>
      </c>
      <c r="S2210" s="115">
        <v>0</v>
      </c>
      <c r="T2210" s="115">
        <v>0</v>
      </c>
      <c r="U2210" s="115">
        <v>0</v>
      </c>
      <c r="V2210" s="115">
        <v>0</v>
      </c>
      <c r="W2210" s="115">
        <v>0</v>
      </c>
      <c r="X2210" s="115">
        <v>0</v>
      </c>
      <c r="Y2210" s="115">
        <v>0</v>
      </c>
      <c r="Z2210" s="115">
        <v>0</v>
      </c>
      <c r="AA2210" s="115">
        <v>0</v>
      </c>
      <c r="AB2210" s="115">
        <v>0</v>
      </c>
      <c r="AC2210" s="115">
        <v>0</v>
      </c>
      <c r="AD2210" s="115">
        <v>0</v>
      </c>
      <c r="AE2210" s="115">
        <v>0</v>
      </c>
      <c r="AF2210" s="115">
        <v>0</v>
      </c>
      <c r="AG2210" s="115">
        <v>0</v>
      </c>
    </row>
    <row r="2211" spans="1:33">
      <c r="A2211" s="115" t="s">
        <v>3930</v>
      </c>
      <c r="B2211" s="115" t="s">
        <v>19</v>
      </c>
      <c r="C2211" s="115">
        <v>0</v>
      </c>
      <c r="D2211" s="115">
        <v>0</v>
      </c>
      <c r="E2211" s="115">
        <v>0</v>
      </c>
      <c r="F2211" s="115">
        <v>0</v>
      </c>
      <c r="G2211" s="115">
        <v>0</v>
      </c>
      <c r="H2211" s="115">
        <v>0</v>
      </c>
      <c r="I2211" s="115">
        <v>0</v>
      </c>
      <c r="J2211" s="115">
        <v>0</v>
      </c>
      <c r="K2211" s="115">
        <v>0</v>
      </c>
      <c r="L2211" s="115">
        <v>0</v>
      </c>
      <c r="M2211" s="115">
        <v>0</v>
      </c>
      <c r="N2211" s="115">
        <v>0</v>
      </c>
      <c r="O2211" s="115">
        <v>0</v>
      </c>
      <c r="P2211" s="115">
        <v>0</v>
      </c>
      <c r="Q2211" s="115">
        <v>0</v>
      </c>
      <c r="R2211" s="115">
        <v>0</v>
      </c>
      <c r="S2211" s="115">
        <v>0</v>
      </c>
      <c r="T2211" s="115">
        <v>0</v>
      </c>
      <c r="U2211" s="115">
        <v>0</v>
      </c>
      <c r="V2211" s="115">
        <v>0</v>
      </c>
      <c r="W2211" s="115">
        <v>0</v>
      </c>
      <c r="X2211" s="115">
        <v>0</v>
      </c>
      <c r="Y2211" s="115">
        <v>0</v>
      </c>
      <c r="Z2211" s="115">
        <v>0</v>
      </c>
      <c r="AA2211" s="115">
        <v>0</v>
      </c>
      <c r="AB2211" s="115">
        <v>0</v>
      </c>
      <c r="AC2211" s="115">
        <v>0</v>
      </c>
      <c r="AD2211" s="115">
        <v>0</v>
      </c>
      <c r="AE2211" s="115">
        <v>0</v>
      </c>
      <c r="AF2211" s="115">
        <v>0</v>
      </c>
      <c r="AG2211" s="115">
        <v>0</v>
      </c>
    </row>
    <row r="2212" spans="1:33">
      <c r="A2212" s="115" t="s">
        <v>3931</v>
      </c>
      <c r="B2212" s="115" t="s">
        <v>19</v>
      </c>
      <c r="C2212" s="115">
        <v>0</v>
      </c>
      <c r="D2212" s="115">
        <v>0</v>
      </c>
      <c r="E2212" s="115">
        <v>0</v>
      </c>
      <c r="F2212" s="115">
        <v>0</v>
      </c>
      <c r="G2212" s="115">
        <v>0</v>
      </c>
      <c r="H2212" s="115">
        <v>0</v>
      </c>
      <c r="I2212" s="115">
        <v>0</v>
      </c>
      <c r="J2212" s="115">
        <v>0</v>
      </c>
      <c r="K2212" s="115">
        <v>0</v>
      </c>
      <c r="L2212" s="115">
        <v>0</v>
      </c>
      <c r="M2212" s="115">
        <v>0</v>
      </c>
      <c r="N2212" s="115">
        <v>0</v>
      </c>
      <c r="O2212" s="115">
        <v>0</v>
      </c>
      <c r="P2212" s="115">
        <v>0</v>
      </c>
      <c r="Q2212" s="115">
        <v>0</v>
      </c>
      <c r="R2212" s="115">
        <v>0</v>
      </c>
      <c r="S2212" s="115">
        <v>0</v>
      </c>
      <c r="T2212" s="115">
        <v>0</v>
      </c>
      <c r="U2212" s="115">
        <v>0</v>
      </c>
      <c r="V2212" s="115">
        <v>0</v>
      </c>
      <c r="W2212" s="115">
        <v>0</v>
      </c>
      <c r="X2212" s="115">
        <v>0</v>
      </c>
      <c r="Y2212" s="115">
        <v>0</v>
      </c>
      <c r="Z2212" s="115">
        <v>0</v>
      </c>
      <c r="AA2212" s="115">
        <v>0</v>
      </c>
      <c r="AB2212" s="115">
        <v>0</v>
      </c>
      <c r="AC2212" s="115">
        <v>0</v>
      </c>
      <c r="AD2212" s="115">
        <v>0</v>
      </c>
      <c r="AE2212" s="115">
        <v>0</v>
      </c>
      <c r="AF2212" s="115">
        <v>0</v>
      </c>
      <c r="AG2212" s="115">
        <v>0</v>
      </c>
    </row>
    <row r="2213" spans="1:33">
      <c r="A2213" s="115" t="s">
        <v>3932</v>
      </c>
      <c r="B2213" s="115" t="s">
        <v>19</v>
      </c>
      <c r="C2213" s="115">
        <v>0</v>
      </c>
      <c r="D2213" s="115">
        <v>0</v>
      </c>
      <c r="E2213" s="115">
        <v>0</v>
      </c>
      <c r="F2213" s="115">
        <v>0</v>
      </c>
      <c r="G2213" s="115">
        <v>0</v>
      </c>
      <c r="H2213" s="115">
        <v>0</v>
      </c>
      <c r="I2213" s="115">
        <v>0</v>
      </c>
      <c r="J2213" s="115">
        <v>0</v>
      </c>
      <c r="K2213" s="115">
        <v>0</v>
      </c>
      <c r="L2213" s="115">
        <v>0</v>
      </c>
      <c r="M2213" s="115">
        <v>0</v>
      </c>
      <c r="N2213" s="115">
        <v>0</v>
      </c>
      <c r="O2213" s="115">
        <v>0</v>
      </c>
      <c r="P2213" s="115">
        <v>0</v>
      </c>
      <c r="Q2213" s="115">
        <v>0</v>
      </c>
      <c r="R2213" s="115">
        <v>0</v>
      </c>
      <c r="S2213" s="115">
        <v>0</v>
      </c>
      <c r="T2213" s="115">
        <v>0</v>
      </c>
      <c r="U2213" s="115">
        <v>0</v>
      </c>
      <c r="V2213" s="115">
        <v>0</v>
      </c>
      <c r="W2213" s="115">
        <v>0</v>
      </c>
      <c r="X2213" s="115">
        <v>0</v>
      </c>
      <c r="Y2213" s="115">
        <v>0</v>
      </c>
      <c r="Z2213" s="115">
        <v>0</v>
      </c>
      <c r="AA2213" s="115">
        <v>0</v>
      </c>
      <c r="AB2213" s="115">
        <v>0</v>
      </c>
      <c r="AC2213" s="115">
        <v>0</v>
      </c>
      <c r="AD2213" s="115">
        <v>0</v>
      </c>
      <c r="AE2213" s="115">
        <v>0</v>
      </c>
      <c r="AF2213" s="115">
        <v>0</v>
      </c>
      <c r="AG2213" s="115">
        <v>0</v>
      </c>
    </row>
    <row r="2214" spans="1:33">
      <c r="A2214" s="115" t="s">
        <v>3933</v>
      </c>
      <c r="B2214" s="115" t="s">
        <v>19</v>
      </c>
      <c r="C2214" s="115">
        <v>0</v>
      </c>
      <c r="D2214" s="115">
        <v>0</v>
      </c>
      <c r="E2214" s="115">
        <v>0</v>
      </c>
      <c r="F2214" s="115">
        <v>0</v>
      </c>
      <c r="G2214" s="115">
        <v>0</v>
      </c>
      <c r="H2214" s="115">
        <v>0</v>
      </c>
      <c r="I2214" s="115">
        <v>0</v>
      </c>
      <c r="J2214" s="115">
        <v>0</v>
      </c>
      <c r="K2214" s="115">
        <v>0</v>
      </c>
      <c r="L2214" s="115">
        <v>0</v>
      </c>
      <c r="M2214" s="115">
        <v>0</v>
      </c>
      <c r="N2214" s="115">
        <v>0</v>
      </c>
      <c r="O2214" s="115">
        <v>0</v>
      </c>
      <c r="P2214" s="115">
        <v>0</v>
      </c>
      <c r="Q2214" s="115">
        <v>0</v>
      </c>
      <c r="R2214" s="115">
        <v>0</v>
      </c>
      <c r="S2214" s="115">
        <v>0</v>
      </c>
      <c r="T2214" s="115">
        <v>0</v>
      </c>
      <c r="U2214" s="115">
        <v>0</v>
      </c>
      <c r="V2214" s="115">
        <v>0</v>
      </c>
      <c r="W2214" s="115">
        <v>0</v>
      </c>
      <c r="X2214" s="115">
        <v>0</v>
      </c>
      <c r="Y2214" s="115">
        <v>0</v>
      </c>
      <c r="Z2214" s="115">
        <v>0</v>
      </c>
      <c r="AA2214" s="115">
        <v>0</v>
      </c>
      <c r="AB2214" s="115">
        <v>0</v>
      </c>
      <c r="AC2214" s="115">
        <v>0</v>
      </c>
      <c r="AD2214" s="115">
        <v>0</v>
      </c>
      <c r="AE2214" s="115">
        <v>0</v>
      </c>
      <c r="AF2214" s="115">
        <v>0</v>
      </c>
      <c r="AG2214" s="115">
        <v>0</v>
      </c>
    </row>
    <row r="2215" spans="1:33">
      <c r="A2215" s="115" t="s">
        <v>3934</v>
      </c>
      <c r="B2215" s="115" t="s">
        <v>19</v>
      </c>
      <c r="C2215" s="115">
        <v>0</v>
      </c>
      <c r="D2215" s="115">
        <v>0</v>
      </c>
      <c r="E2215" s="115">
        <v>0</v>
      </c>
      <c r="F2215" s="115">
        <v>0</v>
      </c>
      <c r="G2215" s="115">
        <v>0</v>
      </c>
      <c r="H2215" s="115">
        <v>0</v>
      </c>
      <c r="I2215" s="115">
        <v>0</v>
      </c>
      <c r="J2215" s="115">
        <v>0</v>
      </c>
      <c r="K2215" s="115">
        <v>0</v>
      </c>
      <c r="L2215" s="115">
        <v>0</v>
      </c>
      <c r="M2215" s="115">
        <v>0</v>
      </c>
      <c r="N2215" s="115">
        <v>0</v>
      </c>
      <c r="O2215" s="115">
        <v>0</v>
      </c>
      <c r="P2215" s="115">
        <v>0</v>
      </c>
      <c r="Q2215" s="115">
        <v>0</v>
      </c>
      <c r="R2215" s="115">
        <v>0</v>
      </c>
      <c r="S2215" s="115">
        <v>0</v>
      </c>
      <c r="T2215" s="115">
        <v>0</v>
      </c>
      <c r="U2215" s="115">
        <v>0</v>
      </c>
      <c r="V2215" s="115">
        <v>0</v>
      </c>
      <c r="W2215" s="115">
        <v>0</v>
      </c>
      <c r="X2215" s="115">
        <v>0</v>
      </c>
      <c r="Y2215" s="115">
        <v>0</v>
      </c>
      <c r="Z2215" s="115">
        <v>0</v>
      </c>
      <c r="AA2215" s="115">
        <v>0</v>
      </c>
      <c r="AB2215" s="115">
        <v>0</v>
      </c>
      <c r="AC2215" s="115">
        <v>0</v>
      </c>
      <c r="AD2215" s="115">
        <v>0</v>
      </c>
      <c r="AE2215" s="115">
        <v>0</v>
      </c>
      <c r="AF2215" s="115">
        <v>0</v>
      </c>
      <c r="AG2215" s="115">
        <v>0</v>
      </c>
    </row>
    <row r="2216" spans="1:33">
      <c r="A2216" s="115" t="s">
        <v>3935</v>
      </c>
      <c r="B2216" s="115" t="s">
        <v>19</v>
      </c>
      <c r="C2216" s="115">
        <v>0</v>
      </c>
      <c r="D2216" s="115">
        <v>0</v>
      </c>
      <c r="E2216" s="115">
        <v>0</v>
      </c>
      <c r="F2216" s="115">
        <v>0</v>
      </c>
      <c r="G2216" s="115">
        <v>0</v>
      </c>
      <c r="H2216" s="115">
        <v>0</v>
      </c>
      <c r="I2216" s="115">
        <v>0</v>
      </c>
      <c r="J2216" s="115">
        <v>0</v>
      </c>
      <c r="K2216" s="115">
        <v>0</v>
      </c>
      <c r="L2216" s="115">
        <v>0</v>
      </c>
      <c r="M2216" s="115">
        <v>0</v>
      </c>
      <c r="N2216" s="115">
        <v>0</v>
      </c>
      <c r="O2216" s="115">
        <v>0</v>
      </c>
      <c r="P2216" s="115">
        <v>0</v>
      </c>
      <c r="Q2216" s="115">
        <v>0</v>
      </c>
      <c r="R2216" s="115">
        <v>0</v>
      </c>
      <c r="S2216" s="115">
        <v>0</v>
      </c>
      <c r="T2216" s="115">
        <v>0</v>
      </c>
      <c r="U2216" s="115">
        <v>0</v>
      </c>
      <c r="V2216" s="115">
        <v>0</v>
      </c>
      <c r="W2216" s="115">
        <v>0</v>
      </c>
      <c r="X2216" s="115">
        <v>0</v>
      </c>
      <c r="Y2216" s="115">
        <v>0</v>
      </c>
      <c r="Z2216" s="115">
        <v>0</v>
      </c>
      <c r="AA2216" s="115">
        <v>0</v>
      </c>
      <c r="AB2216" s="115">
        <v>0</v>
      </c>
      <c r="AC2216" s="115">
        <v>0</v>
      </c>
      <c r="AD2216" s="115">
        <v>0</v>
      </c>
      <c r="AE2216" s="115">
        <v>0</v>
      </c>
      <c r="AF2216" s="115">
        <v>0</v>
      </c>
      <c r="AG2216" s="115">
        <v>0</v>
      </c>
    </row>
    <row r="2217" spans="1:33">
      <c r="A2217" s="115" t="s">
        <v>3936</v>
      </c>
      <c r="B2217" s="115" t="s">
        <v>19</v>
      </c>
      <c r="C2217" s="115">
        <v>0</v>
      </c>
      <c r="D2217" s="115">
        <v>0</v>
      </c>
      <c r="E2217" s="115">
        <v>0</v>
      </c>
      <c r="F2217" s="115">
        <v>0</v>
      </c>
      <c r="G2217" s="115">
        <v>0</v>
      </c>
      <c r="H2217" s="115">
        <v>0</v>
      </c>
      <c r="I2217" s="115">
        <v>0</v>
      </c>
      <c r="J2217" s="115">
        <v>0</v>
      </c>
      <c r="K2217" s="115">
        <v>0</v>
      </c>
      <c r="L2217" s="115">
        <v>0</v>
      </c>
      <c r="M2217" s="115">
        <v>0</v>
      </c>
      <c r="N2217" s="115">
        <v>0</v>
      </c>
      <c r="O2217" s="115">
        <v>0</v>
      </c>
      <c r="P2217" s="115">
        <v>0</v>
      </c>
      <c r="Q2217" s="115">
        <v>0</v>
      </c>
      <c r="R2217" s="115">
        <v>0</v>
      </c>
      <c r="S2217" s="115">
        <v>0</v>
      </c>
      <c r="T2217" s="115">
        <v>0</v>
      </c>
      <c r="U2217" s="115">
        <v>0</v>
      </c>
      <c r="V2217" s="115">
        <v>0</v>
      </c>
      <c r="W2217" s="115">
        <v>0</v>
      </c>
      <c r="X2217" s="115">
        <v>0</v>
      </c>
      <c r="Y2217" s="115">
        <v>0</v>
      </c>
      <c r="Z2217" s="115">
        <v>0</v>
      </c>
      <c r="AA2217" s="115">
        <v>0</v>
      </c>
      <c r="AB2217" s="115">
        <v>0</v>
      </c>
      <c r="AC2217" s="115">
        <v>0</v>
      </c>
      <c r="AD2217" s="115">
        <v>0</v>
      </c>
      <c r="AE2217" s="115">
        <v>0</v>
      </c>
      <c r="AF2217" s="115">
        <v>0</v>
      </c>
      <c r="AG2217" s="115">
        <v>0</v>
      </c>
    </row>
    <row r="2218" spans="1:33">
      <c r="A2218" s="115" t="s">
        <v>3937</v>
      </c>
      <c r="B2218" s="115" t="s">
        <v>19</v>
      </c>
      <c r="C2218" s="115">
        <v>0</v>
      </c>
      <c r="D2218" s="115">
        <v>0</v>
      </c>
      <c r="E2218" s="115">
        <v>0</v>
      </c>
      <c r="F2218" s="115">
        <v>0</v>
      </c>
      <c r="G2218" s="115">
        <v>0</v>
      </c>
      <c r="H2218" s="115">
        <v>0</v>
      </c>
      <c r="I2218" s="115">
        <v>0</v>
      </c>
      <c r="J2218" s="115">
        <v>0</v>
      </c>
      <c r="K2218" s="115">
        <v>0</v>
      </c>
      <c r="L2218" s="115">
        <v>0</v>
      </c>
      <c r="M2218" s="115">
        <v>0</v>
      </c>
      <c r="N2218" s="115">
        <v>0</v>
      </c>
      <c r="O2218" s="115">
        <v>0</v>
      </c>
      <c r="P2218" s="115">
        <v>0</v>
      </c>
      <c r="Q2218" s="115">
        <v>0</v>
      </c>
      <c r="R2218" s="115">
        <v>0</v>
      </c>
      <c r="S2218" s="115">
        <v>0</v>
      </c>
      <c r="T2218" s="115">
        <v>0</v>
      </c>
      <c r="U2218" s="115">
        <v>0</v>
      </c>
      <c r="V2218" s="115">
        <v>0</v>
      </c>
      <c r="W2218" s="115">
        <v>0</v>
      </c>
      <c r="X2218" s="115">
        <v>0</v>
      </c>
      <c r="Y2218" s="115">
        <v>0</v>
      </c>
      <c r="Z2218" s="115">
        <v>0</v>
      </c>
      <c r="AA2218" s="115">
        <v>0</v>
      </c>
      <c r="AB2218" s="115">
        <v>0</v>
      </c>
      <c r="AC2218" s="115">
        <v>0</v>
      </c>
      <c r="AD2218" s="115">
        <v>0</v>
      </c>
      <c r="AE2218" s="115">
        <v>0</v>
      </c>
      <c r="AF2218" s="115">
        <v>0</v>
      </c>
      <c r="AG2218" s="115">
        <v>0</v>
      </c>
    </row>
    <row r="2219" spans="1:33">
      <c r="A2219" s="115" t="s">
        <v>3938</v>
      </c>
      <c r="B2219" s="115" t="s">
        <v>19</v>
      </c>
      <c r="C2219" s="115">
        <v>0</v>
      </c>
      <c r="D2219" s="115">
        <v>0</v>
      </c>
      <c r="E2219" s="115">
        <v>0</v>
      </c>
      <c r="F2219" s="115">
        <v>0</v>
      </c>
      <c r="G2219" s="115">
        <v>0</v>
      </c>
      <c r="H2219" s="115">
        <v>0</v>
      </c>
      <c r="I2219" s="115">
        <v>0</v>
      </c>
      <c r="J2219" s="115">
        <v>0</v>
      </c>
      <c r="K2219" s="115">
        <v>0</v>
      </c>
      <c r="L2219" s="115">
        <v>0</v>
      </c>
      <c r="M2219" s="115">
        <v>0</v>
      </c>
      <c r="N2219" s="115">
        <v>0</v>
      </c>
      <c r="O2219" s="115">
        <v>0</v>
      </c>
      <c r="P2219" s="115">
        <v>0</v>
      </c>
      <c r="Q2219" s="115">
        <v>0</v>
      </c>
      <c r="R2219" s="115">
        <v>0</v>
      </c>
      <c r="S2219" s="115">
        <v>0</v>
      </c>
      <c r="T2219" s="115">
        <v>0</v>
      </c>
      <c r="U2219" s="115">
        <v>0</v>
      </c>
      <c r="V2219" s="115">
        <v>0</v>
      </c>
      <c r="W2219" s="115">
        <v>0</v>
      </c>
      <c r="X2219" s="115">
        <v>0</v>
      </c>
      <c r="Y2219" s="115">
        <v>0</v>
      </c>
      <c r="Z2219" s="115">
        <v>0</v>
      </c>
      <c r="AA2219" s="115">
        <v>0</v>
      </c>
      <c r="AB2219" s="115">
        <v>0</v>
      </c>
      <c r="AC2219" s="115">
        <v>0</v>
      </c>
      <c r="AD2219" s="115">
        <v>0</v>
      </c>
      <c r="AE2219" s="115">
        <v>0</v>
      </c>
      <c r="AF2219" s="115">
        <v>0</v>
      </c>
      <c r="AG2219" s="115">
        <v>0</v>
      </c>
    </row>
    <row r="2220" spans="1:33">
      <c r="A2220" s="115" t="s">
        <v>3939</v>
      </c>
      <c r="B2220" s="115" t="s">
        <v>19</v>
      </c>
      <c r="C2220" s="115">
        <v>0</v>
      </c>
      <c r="D2220" s="115">
        <v>0</v>
      </c>
      <c r="E2220" s="115">
        <v>0</v>
      </c>
      <c r="F2220" s="115">
        <v>0</v>
      </c>
      <c r="G2220" s="115">
        <v>0</v>
      </c>
      <c r="H2220" s="115">
        <v>0</v>
      </c>
      <c r="I2220" s="115">
        <v>0</v>
      </c>
      <c r="J2220" s="115">
        <v>0</v>
      </c>
      <c r="K2220" s="115">
        <v>0</v>
      </c>
      <c r="L2220" s="115">
        <v>0</v>
      </c>
      <c r="M2220" s="115">
        <v>0</v>
      </c>
      <c r="N2220" s="115">
        <v>0</v>
      </c>
      <c r="O2220" s="115">
        <v>0</v>
      </c>
      <c r="P2220" s="115">
        <v>0</v>
      </c>
      <c r="Q2220" s="115">
        <v>0</v>
      </c>
      <c r="R2220" s="115">
        <v>0</v>
      </c>
      <c r="S2220" s="115">
        <v>0</v>
      </c>
      <c r="T2220" s="115">
        <v>0</v>
      </c>
      <c r="U2220" s="115">
        <v>0</v>
      </c>
      <c r="V2220" s="115">
        <v>0</v>
      </c>
      <c r="W2220" s="115">
        <v>0</v>
      </c>
      <c r="X2220" s="115">
        <v>0</v>
      </c>
      <c r="Y2220" s="115">
        <v>0</v>
      </c>
      <c r="Z2220" s="115">
        <v>0</v>
      </c>
      <c r="AA2220" s="115">
        <v>0</v>
      </c>
      <c r="AB2220" s="115">
        <v>0</v>
      </c>
      <c r="AC2220" s="115">
        <v>0</v>
      </c>
      <c r="AD2220" s="115">
        <v>0</v>
      </c>
      <c r="AE2220" s="115">
        <v>0</v>
      </c>
      <c r="AF2220" s="115">
        <v>0</v>
      </c>
      <c r="AG2220" s="115">
        <v>0</v>
      </c>
    </row>
    <row r="2221" spans="1:33">
      <c r="A2221" s="115" t="s">
        <v>3940</v>
      </c>
      <c r="B2221" s="115" t="s">
        <v>19</v>
      </c>
      <c r="C2221" s="115">
        <v>0</v>
      </c>
      <c r="D2221" s="115">
        <v>0</v>
      </c>
      <c r="E2221" s="115">
        <v>0</v>
      </c>
      <c r="F2221" s="115">
        <v>0</v>
      </c>
      <c r="G2221" s="115">
        <v>0</v>
      </c>
      <c r="H2221" s="115">
        <v>0</v>
      </c>
      <c r="I2221" s="115">
        <v>0</v>
      </c>
      <c r="J2221" s="115">
        <v>0</v>
      </c>
      <c r="K2221" s="115">
        <v>0</v>
      </c>
      <c r="L2221" s="115">
        <v>0</v>
      </c>
      <c r="M2221" s="115">
        <v>0</v>
      </c>
      <c r="N2221" s="115">
        <v>0</v>
      </c>
      <c r="O2221" s="115">
        <v>0</v>
      </c>
      <c r="P2221" s="115">
        <v>0</v>
      </c>
      <c r="Q2221" s="115">
        <v>0</v>
      </c>
      <c r="R2221" s="115">
        <v>0</v>
      </c>
      <c r="S2221" s="115">
        <v>0</v>
      </c>
      <c r="T2221" s="115">
        <v>0</v>
      </c>
      <c r="U2221" s="115">
        <v>0</v>
      </c>
      <c r="V2221" s="115">
        <v>0</v>
      </c>
      <c r="W2221" s="115">
        <v>0</v>
      </c>
      <c r="X2221" s="115">
        <v>0</v>
      </c>
      <c r="Y2221" s="115">
        <v>0</v>
      </c>
      <c r="Z2221" s="115">
        <v>0</v>
      </c>
      <c r="AA2221" s="115">
        <v>0</v>
      </c>
      <c r="AB2221" s="115">
        <v>0</v>
      </c>
      <c r="AC2221" s="115">
        <v>0</v>
      </c>
      <c r="AD2221" s="115">
        <v>0</v>
      </c>
      <c r="AE2221" s="115">
        <v>0</v>
      </c>
      <c r="AF2221" s="115">
        <v>0</v>
      </c>
      <c r="AG2221" s="115">
        <v>0</v>
      </c>
    </row>
    <row r="2222" spans="1:33">
      <c r="A2222" s="115" t="s">
        <v>3941</v>
      </c>
      <c r="B2222" s="115" t="s">
        <v>19</v>
      </c>
      <c r="C2222" s="115">
        <v>0</v>
      </c>
      <c r="D2222" s="115">
        <v>0</v>
      </c>
      <c r="E2222" s="115">
        <v>0</v>
      </c>
      <c r="F2222" s="115">
        <v>0</v>
      </c>
      <c r="G2222" s="115">
        <v>0</v>
      </c>
      <c r="H2222" s="115">
        <v>0</v>
      </c>
      <c r="I2222" s="115">
        <v>0</v>
      </c>
      <c r="J2222" s="115">
        <v>0</v>
      </c>
      <c r="K2222" s="115">
        <v>0</v>
      </c>
      <c r="L2222" s="115">
        <v>0</v>
      </c>
      <c r="M2222" s="115">
        <v>0</v>
      </c>
      <c r="N2222" s="115">
        <v>0</v>
      </c>
      <c r="O2222" s="115">
        <v>0</v>
      </c>
      <c r="P2222" s="115">
        <v>0</v>
      </c>
      <c r="Q2222" s="115">
        <v>0</v>
      </c>
      <c r="R2222" s="115">
        <v>0</v>
      </c>
      <c r="S2222" s="115">
        <v>0</v>
      </c>
      <c r="T2222" s="115">
        <v>0</v>
      </c>
      <c r="U2222" s="115">
        <v>0</v>
      </c>
      <c r="V2222" s="115">
        <v>0</v>
      </c>
      <c r="W2222" s="115">
        <v>0</v>
      </c>
      <c r="X2222" s="115">
        <v>0</v>
      </c>
      <c r="Y2222" s="115">
        <v>0</v>
      </c>
      <c r="Z2222" s="115">
        <v>0</v>
      </c>
      <c r="AA2222" s="115">
        <v>0</v>
      </c>
      <c r="AB2222" s="115">
        <v>0</v>
      </c>
      <c r="AC2222" s="115">
        <v>0</v>
      </c>
      <c r="AD2222" s="115">
        <v>0</v>
      </c>
      <c r="AE2222" s="115">
        <v>0</v>
      </c>
      <c r="AF2222" s="115">
        <v>0</v>
      </c>
      <c r="AG2222" s="115">
        <v>0</v>
      </c>
    </row>
    <row r="2223" spans="1:33">
      <c r="A2223" s="115" t="s">
        <v>3942</v>
      </c>
      <c r="B2223" s="115" t="s">
        <v>19</v>
      </c>
      <c r="C2223" s="115">
        <v>0</v>
      </c>
      <c r="D2223" s="115">
        <v>0</v>
      </c>
      <c r="E2223" s="115">
        <v>0</v>
      </c>
      <c r="F2223" s="115">
        <v>0</v>
      </c>
      <c r="G2223" s="115">
        <v>0</v>
      </c>
      <c r="H2223" s="115">
        <v>0</v>
      </c>
      <c r="I2223" s="115">
        <v>0</v>
      </c>
      <c r="J2223" s="115">
        <v>0</v>
      </c>
      <c r="K2223" s="115">
        <v>0</v>
      </c>
      <c r="L2223" s="115">
        <v>0</v>
      </c>
      <c r="M2223" s="115">
        <v>0</v>
      </c>
      <c r="N2223" s="115">
        <v>0</v>
      </c>
      <c r="O2223" s="115">
        <v>0</v>
      </c>
      <c r="P2223" s="115">
        <v>0</v>
      </c>
      <c r="Q2223" s="115">
        <v>0</v>
      </c>
      <c r="R2223" s="115">
        <v>0</v>
      </c>
      <c r="S2223" s="115">
        <v>0</v>
      </c>
      <c r="T2223" s="115">
        <v>0</v>
      </c>
      <c r="U2223" s="115">
        <v>0</v>
      </c>
      <c r="V2223" s="115">
        <v>0</v>
      </c>
      <c r="W2223" s="115">
        <v>0</v>
      </c>
      <c r="X2223" s="115">
        <v>0</v>
      </c>
      <c r="Y2223" s="115">
        <v>0</v>
      </c>
      <c r="Z2223" s="115">
        <v>0</v>
      </c>
      <c r="AA2223" s="115">
        <v>0</v>
      </c>
      <c r="AB2223" s="115">
        <v>0</v>
      </c>
      <c r="AC2223" s="115">
        <v>0</v>
      </c>
      <c r="AD2223" s="115">
        <v>0</v>
      </c>
      <c r="AE2223" s="115">
        <v>0</v>
      </c>
      <c r="AF2223" s="115">
        <v>0</v>
      </c>
      <c r="AG2223" s="115">
        <v>0</v>
      </c>
    </row>
    <row r="2224" spans="1:33">
      <c r="A2224" s="115" t="s">
        <v>3943</v>
      </c>
      <c r="B2224" s="115" t="s">
        <v>19</v>
      </c>
      <c r="C2224" s="115">
        <v>0</v>
      </c>
      <c r="D2224" s="115">
        <v>0</v>
      </c>
      <c r="E2224" s="115">
        <v>0</v>
      </c>
      <c r="F2224" s="115">
        <v>0</v>
      </c>
      <c r="G2224" s="115">
        <v>0</v>
      </c>
      <c r="H2224" s="115">
        <v>0</v>
      </c>
      <c r="I2224" s="115">
        <v>0</v>
      </c>
      <c r="J2224" s="115">
        <v>0</v>
      </c>
      <c r="K2224" s="115">
        <v>0</v>
      </c>
      <c r="L2224" s="115">
        <v>0</v>
      </c>
      <c r="M2224" s="115">
        <v>0</v>
      </c>
      <c r="N2224" s="115">
        <v>0</v>
      </c>
      <c r="O2224" s="115">
        <v>0</v>
      </c>
      <c r="P2224" s="115">
        <v>0</v>
      </c>
      <c r="Q2224" s="115">
        <v>0</v>
      </c>
      <c r="R2224" s="115">
        <v>0</v>
      </c>
      <c r="S2224" s="115">
        <v>0</v>
      </c>
      <c r="T2224" s="115">
        <v>0</v>
      </c>
      <c r="U2224" s="115">
        <v>0</v>
      </c>
      <c r="V2224" s="115">
        <v>0</v>
      </c>
      <c r="W2224" s="115">
        <v>0</v>
      </c>
      <c r="X2224" s="115">
        <v>0</v>
      </c>
      <c r="Y2224" s="115">
        <v>0</v>
      </c>
      <c r="Z2224" s="115">
        <v>0</v>
      </c>
      <c r="AA2224" s="115">
        <v>0</v>
      </c>
      <c r="AB2224" s="115">
        <v>0</v>
      </c>
      <c r="AC2224" s="115">
        <v>0</v>
      </c>
      <c r="AD2224" s="115">
        <v>0</v>
      </c>
      <c r="AE2224" s="115">
        <v>0</v>
      </c>
      <c r="AF2224" s="115">
        <v>0</v>
      </c>
      <c r="AG2224" s="115">
        <v>0</v>
      </c>
    </row>
    <row r="2225" spans="1:33">
      <c r="A2225" s="115" t="s">
        <v>3944</v>
      </c>
      <c r="B2225" s="115" t="s">
        <v>19</v>
      </c>
      <c r="C2225" s="115">
        <v>0</v>
      </c>
      <c r="D2225" s="115">
        <v>0</v>
      </c>
      <c r="E2225" s="115">
        <v>0</v>
      </c>
      <c r="F2225" s="115">
        <v>0</v>
      </c>
      <c r="G2225" s="115">
        <v>0</v>
      </c>
      <c r="H2225" s="115">
        <v>0</v>
      </c>
      <c r="I2225" s="115">
        <v>0</v>
      </c>
      <c r="J2225" s="115">
        <v>0</v>
      </c>
      <c r="K2225" s="115">
        <v>0</v>
      </c>
      <c r="L2225" s="115">
        <v>0</v>
      </c>
      <c r="M2225" s="115">
        <v>0</v>
      </c>
      <c r="N2225" s="115">
        <v>0</v>
      </c>
      <c r="O2225" s="115">
        <v>0</v>
      </c>
      <c r="P2225" s="115">
        <v>0</v>
      </c>
      <c r="Q2225" s="115">
        <v>0</v>
      </c>
      <c r="R2225" s="115">
        <v>0</v>
      </c>
      <c r="S2225" s="115">
        <v>0</v>
      </c>
      <c r="T2225" s="115">
        <v>0</v>
      </c>
      <c r="U2225" s="115">
        <v>0</v>
      </c>
      <c r="V2225" s="115">
        <v>0</v>
      </c>
      <c r="W2225" s="115">
        <v>0</v>
      </c>
      <c r="X2225" s="115">
        <v>0</v>
      </c>
      <c r="Y2225" s="115">
        <v>0</v>
      </c>
      <c r="Z2225" s="115">
        <v>0</v>
      </c>
      <c r="AA2225" s="115">
        <v>0</v>
      </c>
      <c r="AB2225" s="115">
        <v>0</v>
      </c>
      <c r="AC2225" s="115">
        <v>0</v>
      </c>
      <c r="AD2225" s="115">
        <v>0</v>
      </c>
      <c r="AE2225" s="115">
        <v>0</v>
      </c>
      <c r="AF2225" s="115">
        <v>0</v>
      </c>
      <c r="AG2225" s="115">
        <v>0</v>
      </c>
    </row>
    <row r="2226" spans="1:33">
      <c r="A2226" s="115" t="s">
        <v>3945</v>
      </c>
      <c r="B2226" s="115" t="s">
        <v>19</v>
      </c>
      <c r="C2226" s="115">
        <v>0</v>
      </c>
      <c r="D2226" s="115">
        <v>0</v>
      </c>
      <c r="E2226" s="115">
        <v>0</v>
      </c>
      <c r="F2226" s="115">
        <v>0</v>
      </c>
      <c r="G2226" s="115">
        <v>0</v>
      </c>
      <c r="H2226" s="115">
        <v>0</v>
      </c>
      <c r="I2226" s="115">
        <v>0</v>
      </c>
      <c r="J2226" s="115">
        <v>0</v>
      </c>
      <c r="K2226" s="115">
        <v>0</v>
      </c>
      <c r="L2226" s="115">
        <v>0</v>
      </c>
      <c r="M2226" s="115">
        <v>0</v>
      </c>
      <c r="N2226" s="115">
        <v>0</v>
      </c>
      <c r="O2226" s="115">
        <v>0</v>
      </c>
      <c r="P2226" s="115">
        <v>0</v>
      </c>
      <c r="Q2226" s="115">
        <v>0</v>
      </c>
      <c r="R2226" s="115">
        <v>0</v>
      </c>
      <c r="S2226" s="115">
        <v>0</v>
      </c>
      <c r="T2226" s="115">
        <v>0</v>
      </c>
      <c r="U2226" s="115">
        <v>0</v>
      </c>
      <c r="V2226" s="115">
        <v>0</v>
      </c>
      <c r="W2226" s="115">
        <v>0</v>
      </c>
      <c r="X2226" s="115">
        <v>0</v>
      </c>
      <c r="Y2226" s="115">
        <v>0</v>
      </c>
      <c r="Z2226" s="115">
        <v>0</v>
      </c>
      <c r="AA2226" s="115">
        <v>0</v>
      </c>
      <c r="AB2226" s="115">
        <v>0</v>
      </c>
      <c r="AC2226" s="115">
        <v>0</v>
      </c>
      <c r="AD2226" s="115">
        <v>0</v>
      </c>
      <c r="AE2226" s="115">
        <v>0</v>
      </c>
      <c r="AF2226" s="115">
        <v>0</v>
      </c>
      <c r="AG2226" s="115">
        <v>0</v>
      </c>
    </row>
    <row r="2227" spans="1:33">
      <c r="A2227" s="115" t="s">
        <v>3946</v>
      </c>
      <c r="B2227" s="115" t="s">
        <v>19</v>
      </c>
      <c r="C2227" s="115">
        <v>0</v>
      </c>
      <c r="D2227" s="115">
        <v>0</v>
      </c>
      <c r="E2227" s="115">
        <v>0</v>
      </c>
      <c r="F2227" s="115">
        <v>0</v>
      </c>
      <c r="G2227" s="115">
        <v>0</v>
      </c>
      <c r="H2227" s="115">
        <v>0</v>
      </c>
      <c r="I2227" s="115">
        <v>0</v>
      </c>
      <c r="J2227" s="115">
        <v>0</v>
      </c>
      <c r="K2227" s="115">
        <v>0</v>
      </c>
      <c r="L2227" s="115">
        <v>0</v>
      </c>
      <c r="M2227" s="115">
        <v>0</v>
      </c>
      <c r="N2227" s="115">
        <v>0</v>
      </c>
      <c r="O2227" s="115">
        <v>0</v>
      </c>
      <c r="P2227" s="115">
        <v>0</v>
      </c>
      <c r="Q2227" s="115">
        <v>0</v>
      </c>
      <c r="R2227" s="115">
        <v>0</v>
      </c>
      <c r="S2227" s="115">
        <v>0</v>
      </c>
      <c r="T2227" s="115">
        <v>0</v>
      </c>
      <c r="U2227" s="115">
        <v>0</v>
      </c>
      <c r="V2227" s="115">
        <v>0</v>
      </c>
      <c r="W2227" s="115">
        <v>0</v>
      </c>
      <c r="X2227" s="115">
        <v>0</v>
      </c>
      <c r="Y2227" s="115">
        <v>0</v>
      </c>
      <c r="Z2227" s="115">
        <v>0</v>
      </c>
      <c r="AA2227" s="115">
        <v>0</v>
      </c>
      <c r="AB2227" s="115">
        <v>0</v>
      </c>
      <c r="AC2227" s="115">
        <v>0</v>
      </c>
      <c r="AD2227" s="115">
        <v>0</v>
      </c>
      <c r="AE2227" s="115">
        <v>0</v>
      </c>
      <c r="AF2227" s="115">
        <v>0</v>
      </c>
      <c r="AG2227" s="115">
        <v>0</v>
      </c>
    </row>
    <row r="2228" spans="1:33">
      <c r="A2228" s="115" t="s">
        <v>3947</v>
      </c>
      <c r="B2228" s="115" t="s">
        <v>19</v>
      </c>
      <c r="C2228" s="115">
        <v>0</v>
      </c>
      <c r="D2228" s="115">
        <v>0</v>
      </c>
      <c r="E2228" s="115">
        <v>0</v>
      </c>
      <c r="F2228" s="115">
        <v>0</v>
      </c>
      <c r="G2228" s="115">
        <v>0</v>
      </c>
      <c r="H2228" s="115">
        <v>0</v>
      </c>
      <c r="I2228" s="115">
        <v>0</v>
      </c>
      <c r="J2228" s="115">
        <v>0</v>
      </c>
      <c r="K2228" s="115">
        <v>0</v>
      </c>
      <c r="L2228" s="115">
        <v>0</v>
      </c>
      <c r="M2228" s="115">
        <v>0</v>
      </c>
      <c r="N2228" s="115">
        <v>0</v>
      </c>
      <c r="O2228" s="115">
        <v>0</v>
      </c>
      <c r="P2228" s="115">
        <v>0</v>
      </c>
      <c r="Q2228" s="115">
        <v>0</v>
      </c>
      <c r="R2228" s="115">
        <v>0</v>
      </c>
      <c r="S2228" s="115">
        <v>0</v>
      </c>
      <c r="T2228" s="115">
        <v>0</v>
      </c>
      <c r="U2228" s="115">
        <v>0</v>
      </c>
      <c r="V2228" s="115">
        <v>0</v>
      </c>
      <c r="W2228" s="115">
        <v>0</v>
      </c>
      <c r="X2228" s="115">
        <v>0</v>
      </c>
      <c r="Y2228" s="115">
        <v>0</v>
      </c>
      <c r="Z2228" s="115">
        <v>0</v>
      </c>
      <c r="AA2228" s="115">
        <v>0</v>
      </c>
      <c r="AB2228" s="115">
        <v>0</v>
      </c>
      <c r="AC2228" s="115">
        <v>0</v>
      </c>
      <c r="AD2228" s="115">
        <v>0</v>
      </c>
      <c r="AE2228" s="115">
        <v>0</v>
      </c>
      <c r="AF2228" s="115">
        <v>0</v>
      </c>
      <c r="AG2228" s="115">
        <v>0</v>
      </c>
    </row>
    <row r="2229" spans="1:33">
      <c r="A2229" s="115" t="s">
        <v>3948</v>
      </c>
      <c r="B2229" s="115" t="s">
        <v>19</v>
      </c>
      <c r="C2229" s="115">
        <v>0</v>
      </c>
      <c r="D2229" s="115">
        <v>0</v>
      </c>
      <c r="E2229" s="115">
        <v>0</v>
      </c>
      <c r="F2229" s="115">
        <v>0</v>
      </c>
      <c r="G2229" s="115">
        <v>0</v>
      </c>
      <c r="H2229" s="115">
        <v>0</v>
      </c>
      <c r="I2229" s="115">
        <v>0</v>
      </c>
      <c r="J2229" s="115">
        <v>0</v>
      </c>
      <c r="K2229" s="115">
        <v>0</v>
      </c>
      <c r="L2229" s="115">
        <v>0</v>
      </c>
      <c r="M2229" s="115">
        <v>0</v>
      </c>
      <c r="N2229" s="115">
        <v>0</v>
      </c>
      <c r="O2229" s="115">
        <v>0</v>
      </c>
      <c r="P2229" s="115">
        <v>0</v>
      </c>
      <c r="Q2229" s="115">
        <v>0</v>
      </c>
      <c r="R2229" s="115">
        <v>0</v>
      </c>
      <c r="S2229" s="115">
        <v>0</v>
      </c>
      <c r="T2229" s="115">
        <v>0</v>
      </c>
      <c r="U2229" s="115">
        <v>0</v>
      </c>
      <c r="V2229" s="115">
        <v>0</v>
      </c>
      <c r="W2229" s="115">
        <v>0</v>
      </c>
      <c r="X2229" s="115">
        <v>0</v>
      </c>
      <c r="Y2229" s="115">
        <v>0</v>
      </c>
      <c r="Z2229" s="115">
        <v>0</v>
      </c>
      <c r="AA2229" s="115">
        <v>0</v>
      </c>
      <c r="AB2229" s="115">
        <v>0</v>
      </c>
      <c r="AC2229" s="115">
        <v>0</v>
      </c>
      <c r="AD2229" s="115">
        <v>0</v>
      </c>
      <c r="AE2229" s="115">
        <v>0</v>
      </c>
      <c r="AF2229" s="115">
        <v>0</v>
      </c>
      <c r="AG2229" s="115">
        <v>0</v>
      </c>
    </row>
    <row r="2230" spans="1:33">
      <c r="A2230" s="115" t="s">
        <v>3949</v>
      </c>
      <c r="B2230" s="115" t="s">
        <v>19</v>
      </c>
      <c r="C2230" s="115">
        <v>0</v>
      </c>
      <c r="D2230" s="115">
        <v>0</v>
      </c>
      <c r="E2230" s="115">
        <v>0</v>
      </c>
      <c r="F2230" s="115">
        <v>0</v>
      </c>
      <c r="G2230" s="115">
        <v>0</v>
      </c>
      <c r="H2230" s="115">
        <v>0</v>
      </c>
      <c r="I2230" s="115">
        <v>0</v>
      </c>
      <c r="J2230" s="115">
        <v>0</v>
      </c>
      <c r="K2230" s="115">
        <v>0</v>
      </c>
      <c r="L2230" s="115">
        <v>0</v>
      </c>
      <c r="M2230" s="115">
        <v>0</v>
      </c>
      <c r="N2230" s="115">
        <v>0</v>
      </c>
      <c r="O2230" s="115">
        <v>0</v>
      </c>
      <c r="P2230" s="115">
        <v>0</v>
      </c>
      <c r="Q2230" s="115">
        <v>0</v>
      </c>
      <c r="R2230" s="115">
        <v>0</v>
      </c>
      <c r="S2230" s="115">
        <v>0</v>
      </c>
      <c r="T2230" s="115">
        <v>0</v>
      </c>
      <c r="U2230" s="115">
        <v>0</v>
      </c>
      <c r="V2230" s="115">
        <v>0</v>
      </c>
      <c r="W2230" s="115">
        <v>0</v>
      </c>
      <c r="X2230" s="115">
        <v>0</v>
      </c>
      <c r="Y2230" s="115">
        <v>0</v>
      </c>
      <c r="Z2230" s="115">
        <v>0</v>
      </c>
      <c r="AA2230" s="115">
        <v>0</v>
      </c>
      <c r="AB2230" s="115">
        <v>0</v>
      </c>
      <c r="AC2230" s="115">
        <v>0</v>
      </c>
      <c r="AD2230" s="115">
        <v>0</v>
      </c>
      <c r="AE2230" s="115">
        <v>0</v>
      </c>
      <c r="AF2230" s="115">
        <v>0</v>
      </c>
      <c r="AG2230" s="115">
        <v>0</v>
      </c>
    </row>
    <row r="2231" spans="1:33">
      <c r="A2231" s="115" t="s">
        <v>3950</v>
      </c>
      <c r="B2231" s="115" t="s">
        <v>19</v>
      </c>
      <c r="C2231" s="115">
        <v>0</v>
      </c>
      <c r="D2231" s="115">
        <v>0</v>
      </c>
      <c r="E2231" s="115">
        <v>0</v>
      </c>
      <c r="F2231" s="115">
        <v>0</v>
      </c>
      <c r="G2231" s="115">
        <v>0</v>
      </c>
      <c r="H2231" s="115">
        <v>0</v>
      </c>
      <c r="I2231" s="115">
        <v>0</v>
      </c>
      <c r="J2231" s="115">
        <v>0</v>
      </c>
      <c r="K2231" s="115">
        <v>0</v>
      </c>
      <c r="L2231" s="115">
        <v>0</v>
      </c>
      <c r="M2231" s="115">
        <v>0</v>
      </c>
      <c r="N2231" s="115">
        <v>0</v>
      </c>
      <c r="O2231" s="115">
        <v>0</v>
      </c>
      <c r="P2231" s="115">
        <v>0</v>
      </c>
      <c r="Q2231" s="115">
        <v>0</v>
      </c>
      <c r="R2231" s="115">
        <v>0</v>
      </c>
      <c r="S2231" s="115">
        <v>0</v>
      </c>
      <c r="T2231" s="115">
        <v>0</v>
      </c>
      <c r="U2231" s="115">
        <v>0</v>
      </c>
      <c r="V2231" s="115">
        <v>0</v>
      </c>
      <c r="W2231" s="115">
        <v>0</v>
      </c>
      <c r="X2231" s="115">
        <v>0</v>
      </c>
      <c r="Y2231" s="115">
        <v>0</v>
      </c>
      <c r="Z2231" s="115">
        <v>0</v>
      </c>
      <c r="AA2231" s="115">
        <v>0</v>
      </c>
      <c r="AB2231" s="115">
        <v>0</v>
      </c>
      <c r="AC2231" s="115">
        <v>0</v>
      </c>
      <c r="AD2231" s="115">
        <v>0</v>
      </c>
      <c r="AE2231" s="115">
        <v>0</v>
      </c>
      <c r="AF2231" s="115">
        <v>0</v>
      </c>
      <c r="AG2231" s="115">
        <v>0</v>
      </c>
    </row>
    <row r="2232" spans="1:33">
      <c r="A2232" s="115" t="s">
        <v>3951</v>
      </c>
      <c r="B2232" s="115" t="s">
        <v>19</v>
      </c>
      <c r="C2232" s="115">
        <v>0</v>
      </c>
      <c r="D2232" s="115">
        <v>0</v>
      </c>
      <c r="E2232" s="115">
        <v>0</v>
      </c>
      <c r="F2232" s="115">
        <v>0</v>
      </c>
      <c r="G2232" s="115">
        <v>0</v>
      </c>
      <c r="H2232" s="115">
        <v>0</v>
      </c>
      <c r="I2232" s="115">
        <v>0</v>
      </c>
      <c r="J2232" s="115">
        <v>0</v>
      </c>
      <c r="K2232" s="115">
        <v>0</v>
      </c>
      <c r="L2232" s="115">
        <v>0</v>
      </c>
      <c r="M2232" s="115">
        <v>0</v>
      </c>
      <c r="N2232" s="115">
        <v>0</v>
      </c>
      <c r="O2232" s="115">
        <v>0</v>
      </c>
      <c r="P2232" s="115">
        <v>0</v>
      </c>
      <c r="Q2232" s="115">
        <v>0</v>
      </c>
      <c r="R2232" s="115">
        <v>0</v>
      </c>
      <c r="S2232" s="115">
        <v>0</v>
      </c>
      <c r="T2232" s="115">
        <v>0</v>
      </c>
      <c r="U2232" s="115">
        <v>0</v>
      </c>
      <c r="V2232" s="115">
        <v>0</v>
      </c>
      <c r="W2232" s="115">
        <v>0</v>
      </c>
      <c r="X2232" s="115">
        <v>0</v>
      </c>
      <c r="Y2232" s="115">
        <v>0</v>
      </c>
      <c r="Z2232" s="115">
        <v>0</v>
      </c>
      <c r="AA2232" s="115">
        <v>0</v>
      </c>
      <c r="AB2232" s="115">
        <v>0</v>
      </c>
      <c r="AC2232" s="115">
        <v>0</v>
      </c>
      <c r="AD2232" s="115">
        <v>0</v>
      </c>
      <c r="AE2232" s="115">
        <v>0</v>
      </c>
      <c r="AF2232" s="115">
        <v>0</v>
      </c>
      <c r="AG2232" s="115">
        <v>0</v>
      </c>
    </row>
    <row r="2233" spans="1:33">
      <c r="A2233" s="115" t="s">
        <v>3952</v>
      </c>
      <c r="B2233" s="115" t="s">
        <v>19</v>
      </c>
      <c r="C2233" s="115">
        <v>0</v>
      </c>
      <c r="D2233" s="115">
        <v>0</v>
      </c>
      <c r="E2233" s="115">
        <v>0</v>
      </c>
      <c r="F2233" s="115">
        <v>0</v>
      </c>
      <c r="G2233" s="115">
        <v>0</v>
      </c>
      <c r="H2233" s="115">
        <v>0</v>
      </c>
      <c r="I2233" s="115">
        <v>0</v>
      </c>
      <c r="J2233" s="115">
        <v>0</v>
      </c>
      <c r="K2233" s="115">
        <v>0</v>
      </c>
      <c r="L2233" s="115">
        <v>0</v>
      </c>
      <c r="M2233" s="115">
        <v>0</v>
      </c>
      <c r="N2233" s="115">
        <v>0</v>
      </c>
      <c r="O2233" s="115">
        <v>0</v>
      </c>
      <c r="P2233" s="115">
        <v>0</v>
      </c>
      <c r="Q2233" s="115">
        <v>0</v>
      </c>
      <c r="R2233" s="115">
        <v>0</v>
      </c>
      <c r="S2233" s="115">
        <v>0</v>
      </c>
      <c r="T2233" s="115">
        <v>0</v>
      </c>
      <c r="U2233" s="115">
        <v>0</v>
      </c>
      <c r="V2233" s="115">
        <v>0</v>
      </c>
      <c r="W2233" s="115">
        <v>0</v>
      </c>
      <c r="X2233" s="115">
        <v>0</v>
      </c>
      <c r="Y2233" s="115">
        <v>0</v>
      </c>
      <c r="Z2233" s="115">
        <v>0</v>
      </c>
      <c r="AA2233" s="115">
        <v>0</v>
      </c>
      <c r="AB2233" s="115">
        <v>0</v>
      </c>
      <c r="AC2233" s="115">
        <v>0</v>
      </c>
      <c r="AD2233" s="115">
        <v>0</v>
      </c>
      <c r="AE2233" s="115">
        <v>0</v>
      </c>
      <c r="AF2233" s="115">
        <v>0</v>
      </c>
      <c r="AG2233" s="115">
        <v>0</v>
      </c>
    </row>
    <row r="2234" spans="1:33">
      <c r="A2234" s="115" t="s">
        <v>3953</v>
      </c>
      <c r="B2234" s="115" t="s">
        <v>19</v>
      </c>
      <c r="C2234" s="115">
        <v>0</v>
      </c>
      <c r="D2234" s="115">
        <v>0</v>
      </c>
      <c r="E2234" s="115">
        <v>0</v>
      </c>
      <c r="F2234" s="115">
        <v>0</v>
      </c>
      <c r="G2234" s="115">
        <v>0</v>
      </c>
      <c r="H2234" s="115">
        <v>0</v>
      </c>
      <c r="I2234" s="115">
        <v>0</v>
      </c>
      <c r="J2234" s="115">
        <v>0</v>
      </c>
      <c r="K2234" s="115">
        <v>0</v>
      </c>
      <c r="L2234" s="115">
        <v>0</v>
      </c>
      <c r="M2234" s="115">
        <v>0</v>
      </c>
      <c r="N2234" s="115">
        <v>0</v>
      </c>
      <c r="O2234" s="115">
        <v>0</v>
      </c>
      <c r="P2234" s="115">
        <v>0</v>
      </c>
      <c r="Q2234" s="115">
        <v>0</v>
      </c>
      <c r="R2234" s="115">
        <v>0</v>
      </c>
      <c r="S2234" s="115">
        <v>0</v>
      </c>
      <c r="T2234" s="115">
        <v>0</v>
      </c>
      <c r="U2234" s="115">
        <v>0</v>
      </c>
      <c r="V2234" s="115">
        <v>0</v>
      </c>
      <c r="W2234" s="115">
        <v>0</v>
      </c>
      <c r="X2234" s="115">
        <v>0</v>
      </c>
      <c r="Y2234" s="115">
        <v>0</v>
      </c>
      <c r="Z2234" s="115">
        <v>0</v>
      </c>
      <c r="AA2234" s="115">
        <v>0</v>
      </c>
      <c r="AB2234" s="115">
        <v>0</v>
      </c>
      <c r="AC2234" s="115">
        <v>0</v>
      </c>
      <c r="AD2234" s="115">
        <v>0</v>
      </c>
      <c r="AE2234" s="115">
        <v>0</v>
      </c>
      <c r="AF2234" s="115">
        <v>0</v>
      </c>
      <c r="AG2234" s="115">
        <v>0</v>
      </c>
    </row>
    <row r="2235" spans="1:33">
      <c r="A2235" s="115" t="s">
        <v>3954</v>
      </c>
      <c r="B2235" s="115" t="s">
        <v>19</v>
      </c>
      <c r="C2235" s="115">
        <v>0</v>
      </c>
      <c r="D2235" s="115">
        <v>0</v>
      </c>
      <c r="E2235" s="115">
        <v>0</v>
      </c>
      <c r="F2235" s="115">
        <v>0</v>
      </c>
      <c r="G2235" s="115">
        <v>0</v>
      </c>
      <c r="H2235" s="115">
        <v>0</v>
      </c>
      <c r="I2235" s="115">
        <v>0</v>
      </c>
      <c r="J2235" s="115">
        <v>0</v>
      </c>
      <c r="K2235" s="115">
        <v>0</v>
      </c>
      <c r="L2235" s="115">
        <v>0</v>
      </c>
      <c r="M2235" s="115">
        <v>0</v>
      </c>
      <c r="N2235" s="115">
        <v>0</v>
      </c>
      <c r="O2235" s="115">
        <v>0</v>
      </c>
      <c r="P2235" s="115">
        <v>0</v>
      </c>
      <c r="Q2235" s="115">
        <v>0</v>
      </c>
      <c r="R2235" s="115">
        <v>0</v>
      </c>
      <c r="S2235" s="115">
        <v>0</v>
      </c>
      <c r="T2235" s="115">
        <v>0</v>
      </c>
      <c r="U2235" s="115">
        <v>0</v>
      </c>
      <c r="V2235" s="115">
        <v>0</v>
      </c>
      <c r="W2235" s="115">
        <v>0</v>
      </c>
      <c r="X2235" s="115">
        <v>0</v>
      </c>
      <c r="Y2235" s="115">
        <v>0</v>
      </c>
      <c r="Z2235" s="115">
        <v>0</v>
      </c>
      <c r="AA2235" s="115">
        <v>0</v>
      </c>
      <c r="AB2235" s="115">
        <v>0</v>
      </c>
      <c r="AC2235" s="115">
        <v>0</v>
      </c>
      <c r="AD2235" s="115">
        <v>0</v>
      </c>
      <c r="AE2235" s="115">
        <v>0</v>
      </c>
      <c r="AF2235" s="115">
        <v>0</v>
      </c>
      <c r="AG2235" s="115">
        <v>0</v>
      </c>
    </row>
    <row r="2236" spans="1:33">
      <c r="A2236" s="115" t="s">
        <v>3955</v>
      </c>
      <c r="B2236" s="115" t="s">
        <v>19</v>
      </c>
      <c r="C2236" s="115">
        <v>0</v>
      </c>
      <c r="D2236" s="115">
        <v>0</v>
      </c>
      <c r="E2236" s="115">
        <v>0</v>
      </c>
      <c r="F2236" s="115">
        <v>0</v>
      </c>
      <c r="G2236" s="115">
        <v>0</v>
      </c>
      <c r="H2236" s="115">
        <v>0</v>
      </c>
      <c r="I2236" s="115">
        <v>0</v>
      </c>
      <c r="J2236" s="115">
        <v>0</v>
      </c>
      <c r="K2236" s="115">
        <v>0</v>
      </c>
      <c r="L2236" s="115">
        <v>0</v>
      </c>
      <c r="M2236" s="115">
        <v>0</v>
      </c>
      <c r="N2236" s="115">
        <v>0</v>
      </c>
      <c r="O2236" s="115">
        <v>0</v>
      </c>
      <c r="P2236" s="115">
        <v>0</v>
      </c>
      <c r="Q2236" s="115">
        <v>0</v>
      </c>
      <c r="R2236" s="115">
        <v>0</v>
      </c>
      <c r="S2236" s="115">
        <v>0</v>
      </c>
      <c r="T2236" s="115">
        <v>0</v>
      </c>
      <c r="U2236" s="115">
        <v>0</v>
      </c>
      <c r="V2236" s="115">
        <v>0</v>
      </c>
      <c r="W2236" s="115">
        <v>0</v>
      </c>
      <c r="X2236" s="115">
        <v>0</v>
      </c>
      <c r="Y2236" s="115">
        <v>0</v>
      </c>
      <c r="Z2236" s="115">
        <v>0</v>
      </c>
      <c r="AA2236" s="115">
        <v>0</v>
      </c>
      <c r="AB2236" s="115">
        <v>0</v>
      </c>
      <c r="AC2236" s="115">
        <v>0</v>
      </c>
      <c r="AD2236" s="115">
        <v>0</v>
      </c>
      <c r="AE2236" s="115">
        <v>0</v>
      </c>
      <c r="AF2236" s="115">
        <v>0</v>
      </c>
      <c r="AG2236" s="115">
        <v>0</v>
      </c>
    </row>
    <row r="2237" spans="1:33">
      <c r="A2237" s="115" t="s">
        <v>3956</v>
      </c>
      <c r="B2237" s="115" t="s">
        <v>19</v>
      </c>
      <c r="C2237" s="115">
        <v>0</v>
      </c>
      <c r="D2237" s="115">
        <v>0</v>
      </c>
      <c r="E2237" s="115">
        <v>0</v>
      </c>
      <c r="F2237" s="115">
        <v>0</v>
      </c>
      <c r="G2237" s="115">
        <v>0</v>
      </c>
      <c r="H2237" s="115">
        <v>0</v>
      </c>
      <c r="I2237" s="115">
        <v>0</v>
      </c>
      <c r="J2237" s="115">
        <v>0</v>
      </c>
      <c r="K2237" s="115">
        <v>0</v>
      </c>
      <c r="L2237" s="115">
        <v>0</v>
      </c>
      <c r="M2237" s="115">
        <v>0</v>
      </c>
      <c r="N2237" s="115">
        <v>0</v>
      </c>
      <c r="O2237" s="115">
        <v>0</v>
      </c>
      <c r="P2237" s="115">
        <v>0</v>
      </c>
      <c r="Q2237" s="115">
        <v>0</v>
      </c>
      <c r="R2237" s="115">
        <v>0</v>
      </c>
      <c r="S2237" s="115">
        <v>0</v>
      </c>
      <c r="T2237" s="115">
        <v>0</v>
      </c>
      <c r="U2237" s="115">
        <v>0</v>
      </c>
      <c r="V2237" s="115">
        <v>0</v>
      </c>
      <c r="W2237" s="115">
        <v>0</v>
      </c>
      <c r="X2237" s="115">
        <v>0</v>
      </c>
      <c r="Y2237" s="115">
        <v>0</v>
      </c>
      <c r="Z2237" s="115">
        <v>0</v>
      </c>
      <c r="AA2237" s="115">
        <v>0</v>
      </c>
      <c r="AB2237" s="115">
        <v>0</v>
      </c>
      <c r="AC2237" s="115">
        <v>0</v>
      </c>
      <c r="AD2237" s="115">
        <v>0</v>
      </c>
      <c r="AE2237" s="115">
        <v>0</v>
      </c>
      <c r="AF2237" s="115">
        <v>0</v>
      </c>
      <c r="AG2237" s="115">
        <v>0</v>
      </c>
    </row>
    <row r="2238" spans="1:33">
      <c r="A2238" s="115" t="s">
        <v>3957</v>
      </c>
      <c r="B2238" s="115" t="s">
        <v>19</v>
      </c>
      <c r="C2238" s="115">
        <v>0</v>
      </c>
      <c r="D2238" s="115">
        <v>0</v>
      </c>
      <c r="E2238" s="115">
        <v>0</v>
      </c>
      <c r="F2238" s="115">
        <v>0</v>
      </c>
      <c r="G2238" s="115">
        <v>0</v>
      </c>
      <c r="H2238" s="115">
        <v>0</v>
      </c>
      <c r="I2238" s="115">
        <v>0</v>
      </c>
      <c r="J2238" s="115">
        <v>0</v>
      </c>
      <c r="K2238" s="115">
        <v>0</v>
      </c>
      <c r="L2238" s="115">
        <v>0</v>
      </c>
      <c r="M2238" s="115">
        <v>0</v>
      </c>
      <c r="N2238" s="115">
        <v>0</v>
      </c>
      <c r="O2238" s="115">
        <v>0</v>
      </c>
      <c r="P2238" s="115">
        <v>0</v>
      </c>
      <c r="Q2238" s="115">
        <v>0</v>
      </c>
      <c r="R2238" s="115">
        <v>0</v>
      </c>
      <c r="S2238" s="115">
        <v>0</v>
      </c>
      <c r="T2238" s="115">
        <v>0</v>
      </c>
      <c r="U2238" s="115">
        <v>0</v>
      </c>
      <c r="V2238" s="115">
        <v>0</v>
      </c>
      <c r="W2238" s="115">
        <v>0</v>
      </c>
      <c r="X2238" s="115">
        <v>0</v>
      </c>
      <c r="Y2238" s="115">
        <v>0</v>
      </c>
      <c r="Z2238" s="115">
        <v>0</v>
      </c>
      <c r="AA2238" s="115">
        <v>0</v>
      </c>
      <c r="AB2238" s="115">
        <v>0</v>
      </c>
      <c r="AC2238" s="115">
        <v>0</v>
      </c>
      <c r="AD2238" s="115">
        <v>0</v>
      </c>
      <c r="AE2238" s="115">
        <v>0</v>
      </c>
      <c r="AF2238" s="115">
        <v>0</v>
      </c>
      <c r="AG2238" s="115">
        <v>0</v>
      </c>
    </row>
    <row r="2239" spans="1:33">
      <c r="A2239" s="115" t="s">
        <v>3958</v>
      </c>
      <c r="B2239" s="115" t="s">
        <v>19</v>
      </c>
      <c r="C2239" s="115">
        <v>0</v>
      </c>
      <c r="D2239" s="115">
        <v>0</v>
      </c>
      <c r="E2239" s="115">
        <v>0</v>
      </c>
      <c r="F2239" s="115">
        <v>0</v>
      </c>
      <c r="G2239" s="115">
        <v>0</v>
      </c>
      <c r="H2239" s="115">
        <v>0</v>
      </c>
      <c r="I2239" s="115">
        <v>0</v>
      </c>
      <c r="J2239" s="115">
        <v>0</v>
      </c>
      <c r="K2239" s="115">
        <v>0</v>
      </c>
      <c r="L2239" s="115">
        <v>0</v>
      </c>
      <c r="M2239" s="115">
        <v>0</v>
      </c>
      <c r="N2239" s="115">
        <v>0</v>
      </c>
      <c r="O2239" s="115">
        <v>0</v>
      </c>
      <c r="P2239" s="115">
        <v>0</v>
      </c>
      <c r="Q2239" s="115">
        <v>0</v>
      </c>
      <c r="R2239" s="115">
        <v>0</v>
      </c>
      <c r="S2239" s="115">
        <v>0</v>
      </c>
      <c r="T2239" s="115">
        <v>0</v>
      </c>
      <c r="U2239" s="115">
        <v>0</v>
      </c>
      <c r="V2239" s="115">
        <v>0</v>
      </c>
      <c r="W2239" s="115">
        <v>0</v>
      </c>
      <c r="X2239" s="115">
        <v>0</v>
      </c>
      <c r="Y2239" s="115">
        <v>0</v>
      </c>
      <c r="Z2239" s="115">
        <v>0</v>
      </c>
      <c r="AA2239" s="115">
        <v>0</v>
      </c>
      <c r="AB2239" s="115">
        <v>0</v>
      </c>
      <c r="AC2239" s="115">
        <v>0</v>
      </c>
      <c r="AD2239" s="115">
        <v>0</v>
      </c>
      <c r="AE2239" s="115">
        <v>0</v>
      </c>
      <c r="AF2239" s="115">
        <v>0</v>
      </c>
      <c r="AG2239" s="115">
        <v>0</v>
      </c>
    </row>
    <row r="2240" spans="1:33">
      <c r="A2240" s="115" t="s">
        <v>3959</v>
      </c>
      <c r="B2240" s="115" t="s">
        <v>19</v>
      </c>
      <c r="C2240" s="115">
        <v>0</v>
      </c>
      <c r="D2240" s="115">
        <v>0</v>
      </c>
      <c r="E2240" s="115">
        <v>0</v>
      </c>
      <c r="F2240" s="115">
        <v>0</v>
      </c>
      <c r="G2240" s="115">
        <v>0</v>
      </c>
      <c r="H2240" s="115">
        <v>0</v>
      </c>
      <c r="I2240" s="115">
        <v>0</v>
      </c>
      <c r="J2240" s="115">
        <v>0</v>
      </c>
      <c r="K2240" s="115">
        <v>0</v>
      </c>
      <c r="L2240" s="115">
        <v>0</v>
      </c>
      <c r="M2240" s="115">
        <v>0</v>
      </c>
      <c r="N2240" s="115">
        <v>0</v>
      </c>
      <c r="O2240" s="115">
        <v>0</v>
      </c>
      <c r="P2240" s="115">
        <v>0</v>
      </c>
      <c r="Q2240" s="115">
        <v>0</v>
      </c>
      <c r="R2240" s="115">
        <v>0</v>
      </c>
      <c r="S2240" s="115">
        <v>0</v>
      </c>
      <c r="T2240" s="115">
        <v>0</v>
      </c>
      <c r="U2240" s="115">
        <v>0</v>
      </c>
      <c r="V2240" s="115">
        <v>0</v>
      </c>
      <c r="W2240" s="115">
        <v>0</v>
      </c>
      <c r="X2240" s="115">
        <v>0</v>
      </c>
      <c r="Y2240" s="115">
        <v>0</v>
      </c>
      <c r="Z2240" s="115">
        <v>0</v>
      </c>
      <c r="AA2240" s="115">
        <v>0</v>
      </c>
      <c r="AB2240" s="115">
        <v>0</v>
      </c>
      <c r="AC2240" s="115">
        <v>0</v>
      </c>
      <c r="AD2240" s="115">
        <v>0</v>
      </c>
      <c r="AE2240" s="115">
        <v>0</v>
      </c>
      <c r="AF2240" s="115">
        <v>0</v>
      </c>
      <c r="AG2240" s="115">
        <v>0</v>
      </c>
    </row>
    <row r="2241" spans="1:33">
      <c r="A2241" s="115" t="s">
        <v>3960</v>
      </c>
      <c r="B2241" s="115" t="s">
        <v>19</v>
      </c>
      <c r="C2241" s="115">
        <v>0</v>
      </c>
      <c r="D2241" s="115">
        <v>0</v>
      </c>
      <c r="E2241" s="115">
        <v>0</v>
      </c>
      <c r="F2241" s="115">
        <v>0</v>
      </c>
      <c r="G2241" s="115">
        <v>0</v>
      </c>
      <c r="H2241" s="115">
        <v>0</v>
      </c>
      <c r="I2241" s="115">
        <v>0</v>
      </c>
      <c r="J2241" s="115">
        <v>0</v>
      </c>
      <c r="K2241" s="115">
        <v>0</v>
      </c>
      <c r="L2241" s="115">
        <v>0</v>
      </c>
      <c r="M2241" s="115">
        <v>0</v>
      </c>
      <c r="N2241" s="115">
        <v>0</v>
      </c>
      <c r="O2241" s="115">
        <v>0</v>
      </c>
      <c r="P2241" s="115">
        <v>0</v>
      </c>
      <c r="Q2241" s="115">
        <v>0</v>
      </c>
      <c r="R2241" s="115">
        <v>0</v>
      </c>
      <c r="S2241" s="115">
        <v>0</v>
      </c>
      <c r="T2241" s="115">
        <v>0</v>
      </c>
      <c r="U2241" s="115">
        <v>0</v>
      </c>
      <c r="V2241" s="115">
        <v>0</v>
      </c>
      <c r="W2241" s="115">
        <v>0</v>
      </c>
      <c r="X2241" s="115">
        <v>0</v>
      </c>
      <c r="Y2241" s="115">
        <v>0</v>
      </c>
      <c r="Z2241" s="115">
        <v>0</v>
      </c>
      <c r="AA2241" s="115">
        <v>0</v>
      </c>
      <c r="AB2241" s="115">
        <v>0</v>
      </c>
      <c r="AC2241" s="115">
        <v>0</v>
      </c>
      <c r="AD2241" s="115">
        <v>0</v>
      </c>
      <c r="AE2241" s="115">
        <v>0</v>
      </c>
      <c r="AF2241" s="115">
        <v>0</v>
      </c>
      <c r="AG2241" s="115">
        <v>0</v>
      </c>
    </row>
    <row r="2242" spans="1:33">
      <c r="A2242" s="115" t="s">
        <v>3961</v>
      </c>
      <c r="B2242" s="115" t="s">
        <v>19</v>
      </c>
      <c r="C2242" s="115">
        <v>0</v>
      </c>
      <c r="D2242" s="115">
        <v>0</v>
      </c>
      <c r="E2242" s="115">
        <v>0</v>
      </c>
      <c r="F2242" s="115">
        <v>0</v>
      </c>
      <c r="G2242" s="115">
        <v>0</v>
      </c>
      <c r="H2242" s="115">
        <v>0</v>
      </c>
      <c r="I2242" s="115">
        <v>0</v>
      </c>
      <c r="J2242" s="115">
        <v>0</v>
      </c>
      <c r="K2242" s="115">
        <v>0</v>
      </c>
      <c r="L2242" s="115">
        <v>0</v>
      </c>
      <c r="M2242" s="115">
        <v>0</v>
      </c>
      <c r="N2242" s="115">
        <v>0</v>
      </c>
      <c r="O2242" s="115">
        <v>0</v>
      </c>
      <c r="P2242" s="115">
        <v>0</v>
      </c>
      <c r="Q2242" s="115">
        <v>0</v>
      </c>
      <c r="R2242" s="115">
        <v>0</v>
      </c>
      <c r="S2242" s="115">
        <v>0</v>
      </c>
      <c r="T2242" s="115">
        <v>0</v>
      </c>
      <c r="U2242" s="115">
        <v>0</v>
      </c>
      <c r="V2242" s="115">
        <v>0</v>
      </c>
      <c r="W2242" s="115">
        <v>0</v>
      </c>
      <c r="X2242" s="115">
        <v>0</v>
      </c>
      <c r="Y2242" s="115">
        <v>0</v>
      </c>
      <c r="Z2242" s="115">
        <v>0</v>
      </c>
      <c r="AA2242" s="115">
        <v>0</v>
      </c>
      <c r="AB2242" s="115">
        <v>0</v>
      </c>
      <c r="AC2242" s="115">
        <v>0</v>
      </c>
      <c r="AD2242" s="115">
        <v>0</v>
      </c>
      <c r="AE2242" s="115">
        <v>0</v>
      </c>
      <c r="AF2242" s="115">
        <v>0</v>
      </c>
      <c r="AG2242" s="115">
        <v>0</v>
      </c>
    </row>
    <row r="2243" spans="1:33">
      <c r="A2243" s="115" t="s">
        <v>3962</v>
      </c>
      <c r="B2243" s="115" t="s">
        <v>19</v>
      </c>
      <c r="C2243" s="115">
        <v>0</v>
      </c>
      <c r="D2243" s="115">
        <v>0</v>
      </c>
      <c r="E2243" s="115">
        <v>0</v>
      </c>
      <c r="F2243" s="115">
        <v>0</v>
      </c>
      <c r="G2243" s="115">
        <v>0</v>
      </c>
      <c r="H2243" s="115">
        <v>0</v>
      </c>
      <c r="I2243" s="115">
        <v>0</v>
      </c>
      <c r="J2243" s="115">
        <v>0</v>
      </c>
      <c r="K2243" s="115">
        <v>0</v>
      </c>
      <c r="L2243" s="115">
        <v>0</v>
      </c>
      <c r="M2243" s="115">
        <v>0</v>
      </c>
      <c r="N2243" s="115">
        <v>0</v>
      </c>
      <c r="O2243" s="115">
        <v>0</v>
      </c>
      <c r="P2243" s="115">
        <v>0</v>
      </c>
      <c r="Q2243" s="115">
        <v>0</v>
      </c>
      <c r="R2243" s="115">
        <v>0</v>
      </c>
      <c r="S2243" s="115">
        <v>0</v>
      </c>
      <c r="T2243" s="115">
        <v>0</v>
      </c>
      <c r="U2243" s="115">
        <v>0</v>
      </c>
      <c r="V2243" s="115">
        <v>0</v>
      </c>
      <c r="W2243" s="115">
        <v>0</v>
      </c>
      <c r="X2243" s="115">
        <v>0</v>
      </c>
      <c r="Y2243" s="115">
        <v>0</v>
      </c>
      <c r="Z2243" s="115">
        <v>0</v>
      </c>
      <c r="AA2243" s="115">
        <v>0</v>
      </c>
      <c r="AB2243" s="115">
        <v>0</v>
      </c>
      <c r="AC2243" s="115">
        <v>0</v>
      </c>
      <c r="AD2243" s="115">
        <v>0</v>
      </c>
      <c r="AE2243" s="115">
        <v>0</v>
      </c>
      <c r="AF2243" s="115">
        <v>0</v>
      </c>
      <c r="AG2243" s="115">
        <v>0</v>
      </c>
    </row>
    <row r="2244" spans="1:33">
      <c r="A2244" s="115" t="s">
        <v>3963</v>
      </c>
      <c r="B2244" s="115" t="s">
        <v>19</v>
      </c>
      <c r="C2244" s="115">
        <v>0</v>
      </c>
      <c r="D2244" s="115">
        <v>0</v>
      </c>
      <c r="E2244" s="115">
        <v>0</v>
      </c>
      <c r="F2244" s="115">
        <v>0</v>
      </c>
      <c r="G2244" s="115">
        <v>0</v>
      </c>
      <c r="H2244" s="115">
        <v>0</v>
      </c>
      <c r="I2244" s="115">
        <v>0</v>
      </c>
      <c r="J2244" s="115">
        <v>0</v>
      </c>
      <c r="K2244" s="115">
        <v>0</v>
      </c>
      <c r="L2244" s="115">
        <v>0</v>
      </c>
      <c r="M2244" s="115">
        <v>0</v>
      </c>
      <c r="N2244" s="115">
        <v>0</v>
      </c>
      <c r="O2244" s="115">
        <v>0</v>
      </c>
      <c r="P2244" s="115">
        <v>0</v>
      </c>
      <c r="Q2244" s="115">
        <v>0</v>
      </c>
      <c r="R2244" s="115">
        <v>0</v>
      </c>
      <c r="S2244" s="115">
        <v>0</v>
      </c>
      <c r="T2244" s="115">
        <v>0</v>
      </c>
      <c r="U2244" s="115">
        <v>0</v>
      </c>
      <c r="V2244" s="115">
        <v>0</v>
      </c>
      <c r="W2244" s="115">
        <v>0</v>
      </c>
      <c r="X2244" s="115">
        <v>0</v>
      </c>
      <c r="Y2244" s="115">
        <v>0</v>
      </c>
      <c r="Z2244" s="115">
        <v>0</v>
      </c>
      <c r="AA2244" s="115">
        <v>0</v>
      </c>
      <c r="AB2244" s="115">
        <v>0</v>
      </c>
      <c r="AC2244" s="115">
        <v>0</v>
      </c>
      <c r="AD2244" s="115">
        <v>0</v>
      </c>
      <c r="AE2244" s="115">
        <v>0</v>
      </c>
      <c r="AF2244" s="115">
        <v>0</v>
      </c>
      <c r="AG2244" s="115">
        <v>0</v>
      </c>
    </row>
    <row r="2245" spans="1:33">
      <c r="A2245" s="115" t="s">
        <v>3964</v>
      </c>
      <c r="B2245" s="115" t="s">
        <v>19</v>
      </c>
      <c r="C2245" s="115">
        <v>0</v>
      </c>
      <c r="D2245" s="115">
        <v>0</v>
      </c>
      <c r="E2245" s="115">
        <v>0</v>
      </c>
      <c r="F2245" s="115">
        <v>0</v>
      </c>
      <c r="G2245" s="115">
        <v>0</v>
      </c>
      <c r="H2245" s="115">
        <v>0</v>
      </c>
      <c r="I2245" s="115">
        <v>0</v>
      </c>
      <c r="J2245" s="115">
        <v>0</v>
      </c>
      <c r="K2245" s="115">
        <v>0</v>
      </c>
      <c r="L2245" s="115">
        <v>0</v>
      </c>
      <c r="M2245" s="115">
        <v>0</v>
      </c>
      <c r="N2245" s="115">
        <v>0</v>
      </c>
      <c r="O2245" s="115">
        <v>0</v>
      </c>
      <c r="P2245" s="115">
        <v>0</v>
      </c>
      <c r="Q2245" s="115">
        <v>0</v>
      </c>
      <c r="R2245" s="115">
        <v>0</v>
      </c>
      <c r="S2245" s="115">
        <v>0</v>
      </c>
      <c r="T2245" s="115">
        <v>0</v>
      </c>
      <c r="U2245" s="115">
        <v>0</v>
      </c>
      <c r="V2245" s="115">
        <v>0</v>
      </c>
      <c r="W2245" s="115">
        <v>0</v>
      </c>
      <c r="X2245" s="115">
        <v>0</v>
      </c>
      <c r="Y2245" s="115">
        <v>0</v>
      </c>
      <c r="Z2245" s="115">
        <v>0</v>
      </c>
      <c r="AA2245" s="115">
        <v>0</v>
      </c>
      <c r="AB2245" s="115">
        <v>0</v>
      </c>
      <c r="AC2245" s="115">
        <v>0</v>
      </c>
      <c r="AD2245" s="115">
        <v>0</v>
      </c>
      <c r="AE2245" s="115">
        <v>0</v>
      </c>
      <c r="AF2245" s="115">
        <v>0</v>
      </c>
      <c r="AG2245" s="115">
        <v>0</v>
      </c>
    </row>
    <row r="2246" spans="1:33">
      <c r="A2246" s="115" t="s">
        <v>3965</v>
      </c>
      <c r="B2246" s="115" t="s">
        <v>19</v>
      </c>
      <c r="C2246" s="115">
        <v>0</v>
      </c>
      <c r="D2246" s="115">
        <v>0</v>
      </c>
      <c r="E2246" s="115">
        <v>0</v>
      </c>
      <c r="F2246" s="115">
        <v>0</v>
      </c>
      <c r="G2246" s="115">
        <v>0</v>
      </c>
      <c r="H2246" s="115">
        <v>0</v>
      </c>
      <c r="I2246" s="115">
        <v>0</v>
      </c>
      <c r="J2246" s="115">
        <v>0</v>
      </c>
      <c r="K2246" s="115">
        <v>0</v>
      </c>
      <c r="L2246" s="115">
        <v>0</v>
      </c>
      <c r="M2246" s="115">
        <v>0</v>
      </c>
      <c r="N2246" s="115">
        <v>0</v>
      </c>
      <c r="O2246" s="115">
        <v>0</v>
      </c>
      <c r="P2246" s="115">
        <v>0</v>
      </c>
      <c r="Q2246" s="115">
        <v>0</v>
      </c>
      <c r="R2246" s="115">
        <v>0</v>
      </c>
      <c r="S2246" s="115">
        <v>0</v>
      </c>
      <c r="T2246" s="115">
        <v>0</v>
      </c>
      <c r="U2246" s="115">
        <v>0</v>
      </c>
      <c r="V2246" s="115">
        <v>0</v>
      </c>
      <c r="W2246" s="115">
        <v>0</v>
      </c>
      <c r="X2246" s="115">
        <v>0</v>
      </c>
      <c r="Y2246" s="115">
        <v>0</v>
      </c>
      <c r="Z2246" s="115">
        <v>0</v>
      </c>
      <c r="AA2246" s="115">
        <v>0</v>
      </c>
      <c r="AB2246" s="115">
        <v>0</v>
      </c>
      <c r="AC2246" s="115">
        <v>0</v>
      </c>
      <c r="AD2246" s="115">
        <v>0</v>
      </c>
      <c r="AE2246" s="115">
        <v>0</v>
      </c>
      <c r="AF2246" s="115">
        <v>0</v>
      </c>
      <c r="AG2246" s="115">
        <v>0</v>
      </c>
    </row>
    <row r="2247" spans="1:33">
      <c r="A2247" s="115" t="s">
        <v>3966</v>
      </c>
      <c r="B2247" s="115" t="s">
        <v>19</v>
      </c>
      <c r="C2247" s="115">
        <v>0</v>
      </c>
      <c r="D2247" s="115">
        <v>0</v>
      </c>
      <c r="E2247" s="115">
        <v>0</v>
      </c>
      <c r="F2247" s="115">
        <v>0</v>
      </c>
      <c r="G2247" s="115">
        <v>0</v>
      </c>
      <c r="H2247" s="115">
        <v>0</v>
      </c>
      <c r="I2247" s="115">
        <v>0</v>
      </c>
      <c r="J2247" s="115">
        <v>0</v>
      </c>
      <c r="K2247" s="115">
        <v>0</v>
      </c>
      <c r="L2247" s="115">
        <v>0</v>
      </c>
      <c r="M2247" s="115">
        <v>0</v>
      </c>
      <c r="N2247" s="115">
        <v>0</v>
      </c>
      <c r="O2247" s="115">
        <v>0</v>
      </c>
      <c r="P2247" s="115">
        <v>0</v>
      </c>
      <c r="Q2247" s="115">
        <v>0</v>
      </c>
      <c r="R2247" s="115">
        <v>0</v>
      </c>
      <c r="S2247" s="115">
        <v>0</v>
      </c>
      <c r="T2247" s="115">
        <v>0</v>
      </c>
      <c r="U2247" s="115">
        <v>0</v>
      </c>
      <c r="V2247" s="115">
        <v>0</v>
      </c>
      <c r="W2247" s="115">
        <v>0</v>
      </c>
      <c r="X2247" s="115">
        <v>0</v>
      </c>
      <c r="Y2247" s="115">
        <v>0</v>
      </c>
      <c r="Z2247" s="115">
        <v>0</v>
      </c>
      <c r="AA2247" s="115">
        <v>0</v>
      </c>
      <c r="AB2247" s="115">
        <v>0</v>
      </c>
      <c r="AC2247" s="115">
        <v>0</v>
      </c>
      <c r="AD2247" s="115">
        <v>0</v>
      </c>
      <c r="AE2247" s="115">
        <v>0</v>
      </c>
      <c r="AF2247" s="115">
        <v>0</v>
      </c>
      <c r="AG2247" s="115">
        <v>0</v>
      </c>
    </row>
    <row r="2248" spans="1:33">
      <c r="A2248" s="115" t="s">
        <v>3967</v>
      </c>
      <c r="B2248" s="115" t="s">
        <v>19</v>
      </c>
      <c r="C2248" s="115">
        <v>0</v>
      </c>
      <c r="D2248" s="115">
        <v>0</v>
      </c>
      <c r="E2248" s="115">
        <v>0</v>
      </c>
      <c r="F2248" s="115">
        <v>0</v>
      </c>
      <c r="G2248" s="115">
        <v>0</v>
      </c>
      <c r="H2248" s="115">
        <v>0</v>
      </c>
      <c r="I2248" s="115">
        <v>0</v>
      </c>
      <c r="J2248" s="115">
        <v>0</v>
      </c>
      <c r="K2248" s="115">
        <v>0</v>
      </c>
      <c r="L2248" s="115">
        <v>0</v>
      </c>
      <c r="M2248" s="115">
        <v>0</v>
      </c>
      <c r="N2248" s="115">
        <v>0</v>
      </c>
      <c r="O2248" s="115">
        <v>0</v>
      </c>
      <c r="P2248" s="115">
        <v>0</v>
      </c>
      <c r="Q2248" s="115">
        <v>0</v>
      </c>
      <c r="R2248" s="115">
        <v>0</v>
      </c>
      <c r="S2248" s="115">
        <v>0</v>
      </c>
      <c r="T2248" s="115">
        <v>0</v>
      </c>
      <c r="U2248" s="115">
        <v>0</v>
      </c>
      <c r="V2248" s="115">
        <v>0</v>
      </c>
      <c r="W2248" s="115">
        <v>0</v>
      </c>
      <c r="X2248" s="115">
        <v>0</v>
      </c>
      <c r="Y2248" s="115">
        <v>0</v>
      </c>
      <c r="Z2248" s="115">
        <v>0</v>
      </c>
      <c r="AA2248" s="115">
        <v>0</v>
      </c>
      <c r="AB2248" s="115">
        <v>0</v>
      </c>
      <c r="AC2248" s="115">
        <v>0</v>
      </c>
      <c r="AD2248" s="115">
        <v>0</v>
      </c>
      <c r="AE2248" s="115">
        <v>0</v>
      </c>
      <c r="AF2248" s="115">
        <v>0</v>
      </c>
      <c r="AG2248" s="115">
        <v>0</v>
      </c>
    </row>
    <row r="2249" spans="1:33">
      <c r="A2249" s="115" t="s">
        <v>3968</v>
      </c>
      <c r="B2249" s="115" t="s">
        <v>19</v>
      </c>
      <c r="C2249" s="115">
        <v>0</v>
      </c>
      <c r="D2249" s="115">
        <v>0</v>
      </c>
      <c r="E2249" s="115">
        <v>0</v>
      </c>
      <c r="F2249" s="115">
        <v>0</v>
      </c>
      <c r="G2249" s="115">
        <v>0</v>
      </c>
      <c r="H2249" s="115">
        <v>0</v>
      </c>
      <c r="I2249" s="115">
        <v>0</v>
      </c>
      <c r="J2249" s="115">
        <v>0</v>
      </c>
      <c r="K2249" s="115">
        <v>0</v>
      </c>
      <c r="L2249" s="115">
        <v>0</v>
      </c>
      <c r="M2249" s="115">
        <v>0</v>
      </c>
      <c r="N2249" s="115">
        <v>0</v>
      </c>
      <c r="O2249" s="115">
        <v>0</v>
      </c>
      <c r="P2249" s="115">
        <v>0</v>
      </c>
      <c r="Q2249" s="115">
        <v>0</v>
      </c>
      <c r="R2249" s="115">
        <v>0</v>
      </c>
      <c r="S2249" s="115">
        <v>0</v>
      </c>
      <c r="T2249" s="115">
        <v>0</v>
      </c>
      <c r="U2249" s="115">
        <v>0</v>
      </c>
      <c r="V2249" s="115">
        <v>0</v>
      </c>
      <c r="W2249" s="115">
        <v>0</v>
      </c>
      <c r="X2249" s="115">
        <v>0</v>
      </c>
      <c r="Y2249" s="115">
        <v>0</v>
      </c>
      <c r="Z2249" s="115">
        <v>0</v>
      </c>
      <c r="AA2249" s="115">
        <v>0</v>
      </c>
      <c r="AB2249" s="115">
        <v>0</v>
      </c>
      <c r="AC2249" s="115">
        <v>0</v>
      </c>
      <c r="AD2249" s="115">
        <v>0</v>
      </c>
      <c r="AE2249" s="115">
        <v>0</v>
      </c>
      <c r="AF2249" s="115">
        <v>0</v>
      </c>
      <c r="AG2249" s="115">
        <v>0</v>
      </c>
    </row>
    <row r="2250" spans="1:33">
      <c r="A2250" s="115" t="s">
        <v>3969</v>
      </c>
      <c r="B2250" s="115" t="s">
        <v>19</v>
      </c>
      <c r="C2250" s="115">
        <v>0</v>
      </c>
      <c r="D2250" s="115">
        <v>0</v>
      </c>
      <c r="E2250" s="115">
        <v>0</v>
      </c>
      <c r="F2250" s="115">
        <v>0</v>
      </c>
      <c r="G2250" s="115">
        <v>0</v>
      </c>
      <c r="H2250" s="115">
        <v>0</v>
      </c>
      <c r="I2250" s="115">
        <v>0</v>
      </c>
      <c r="J2250" s="115">
        <v>0</v>
      </c>
      <c r="K2250" s="115">
        <v>0</v>
      </c>
      <c r="L2250" s="115">
        <v>0</v>
      </c>
      <c r="M2250" s="115">
        <v>0</v>
      </c>
      <c r="N2250" s="115">
        <v>0</v>
      </c>
      <c r="O2250" s="115">
        <v>0</v>
      </c>
      <c r="P2250" s="115">
        <v>0</v>
      </c>
      <c r="Q2250" s="115">
        <v>0</v>
      </c>
      <c r="R2250" s="115">
        <v>0</v>
      </c>
      <c r="S2250" s="115">
        <v>0</v>
      </c>
      <c r="T2250" s="115">
        <v>0</v>
      </c>
      <c r="U2250" s="115">
        <v>0</v>
      </c>
      <c r="V2250" s="115">
        <v>0</v>
      </c>
      <c r="W2250" s="115">
        <v>0</v>
      </c>
      <c r="X2250" s="115">
        <v>0</v>
      </c>
      <c r="Y2250" s="115">
        <v>0</v>
      </c>
      <c r="Z2250" s="115">
        <v>0</v>
      </c>
      <c r="AA2250" s="115">
        <v>0</v>
      </c>
      <c r="AB2250" s="115">
        <v>0</v>
      </c>
      <c r="AC2250" s="115">
        <v>0</v>
      </c>
      <c r="AD2250" s="115">
        <v>0</v>
      </c>
      <c r="AE2250" s="115">
        <v>0</v>
      </c>
      <c r="AF2250" s="115">
        <v>0</v>
      </c>
      <c r="AG2250" s="115">
        <v>0</v>
      </c>
    </row>
    <row r="2251" spans="1:33">
      <c r="A2251" s="115" t="s">
        <v>3970</v>
      </c>
      <c r="B2251" s="115" t="s">
        <v>19</v>
      </c>
      <c r="C2251" s="115">
        <v>0</v>
      </c>
      <c r="D2251" s="115">
        <v>0</v>
      </c>
      <c r="E2251" s="115">
        <v>0</v>
      </c>
      <c r="F2251" s="115">
        <v>0</v>
      </c>
      <c r="G2251" s="115">
        <v>0</v>
      </c>
      <c r="H2251" s="115">
        <v>0</v>
      </c>
      <c r="I2251" s="115">
        <v>0</v>
      </c>
      <c r="J2251" s="115">
        <v>0</v>
      </c>
      <c r="K2251" s="115">
        <v>0</v>
      </c>
      <c r="L2251" s="115">
        <v>0</v>
      </c>
      <c r="M2251" s="115">
        <v>0</v>
      </c>
      <c r="N2251" s="115">
        <v>0</v>
      </c>
      <c r="O2251" s="115">
        <v>0</v>
      </c>
      <c r="P2251" s="115">
        <v>0</v>
      </c>
      <c r="Q2251" s="115">
        <v>0</v>
      </c>
      <c r="R2251" s="115">
        <v>0</v>
      </c>
      <c r="S2251" s="115">
        <v>0</v>
      </c>
      <c r="T2251" s="115">
        <v>0</v>
      </c>
      <c r="U2251" s="115">
        <v>0</v>
      </c>
      <c r="V2251" s="115">
        <v>0</v>
      </c>
      <c r="W2251" s="115">
        <v>0</v>
      </c>
      <c r="X2251" s="115">
        <v>0</v>
      </c>
      <c r="Y2251" s="115">
        <v>0</v>
      </c>
      <c r="Z2251" s="115">
        <v>0</v>
      </c>
      <c r="AA2251" s="115">
        <v>0</v>
      </c>
      <c r="AB2251" s="115">
        <v>0</v>
      </c>
      <c r="AC2251" s="115">
        <v>0</v>
      </c>
      <c r="AD2251" s="115">
        <v>0</v>
      </c>
      <c r="AE2251" s="115">
        <v>0</v>
      </c>
      <c r="AF2251" s="115">
        <v>0</v>
      </c>
      <c r="AG2251" s="115">
        <v>0</v>
      </c>
    </row>
    <row r="2252" spans="1:33">
      <c r="A2252" s="115" t="s">
        <v>3971</v>
      </c>
      <c r="B2252" s="115" t="s">
        <v>19</v>
      </c>
      <c r="C2252" s="115">
        <v>0</v>
      </c>
      <c r="D2252" s="115">
        <v>0</v>
      </c>
      <c r="E2252" s="115">
        <v>0</v>
      </c>
      <c r="F2252" s="115">
        <v>0</v>
      </c>
      <c r="G2252" s="115">
        <v>0</v>
      </c>
      <c r="H2252" s="115">
        <v>0</v>
      </c>
      <c r="I2252" s="115">
        <v>0</v>
      </c>
      <c r="J2252" s="115">
        <v>0</v>
      </c>
      <c r="K2252" s="115">
        <v>0</v>
      </c>
      <c r="L2252" s="115">
        <v>0</v>
      </c>
      <c r="M2252" s="115">
        <v>0</v>
      </c>
      <c r="N2252" s="115">
        <v>0</v>
      </c>
      <c r="O2252" s="115">
        <v>0</v>
      </c>
      <c r="P2252" s="115">
        <v>0</v>
      </c>
      <c r="Q2252" s="115">
        <v>0</v>
      </c>
      <c r="R2252" s="115">
        <v>0</v>
      </c>
      <c r="S2252" s="115">
        <v>0</v>
      </c>
      <c r="T2252" s="115">
        <v>0</v>
      </c>
      <c r="U2252" s="115">
        <v>0</v>
      </c>
      <c r="V2252" s="115">
        <v>0</v>
      </c>
      <c r="W2252" s="115">
        <v>0</v>
      </c>
      <c r="X2252" s="115">
        <v>0</v>
      </c>
      <c r="Y2252" s="115">
        <v>0</v>
      </c>
      <c r="Z2252" s="115">
        <v>0</v>
      </c>
      <c r="AA2252" s="115">
        <v>0</v>
      </c>
      <c r="AB2252" s="115">
        <v>0</v>
      </c>
      <c r="AC2252" s="115">
        <v>0</v>
      </c>
      <c r="AD2252" s="115">
        <v>0</v>
      </c>
      <c r="AE2252" s="115">
        <v>0</v>
      </c>
      <c r="AF2252" s="115">
        <v>0</v>
      </c>
      <c r="AG2252" s="115">
        <v>0</v>
      </c>
    </row>
    <row r="2253" spans="1:33">
      <c r="A2253" s="115" t="s">
        <v>3972</v>
      </c>
      <c r="B2253" s="115" t="s">
        <v>19</v>
      </c>
      <c r="C2253" s="115">
        <v>0</v>
      </c>
      <c r="D2253" s="115">
        <v>0</v>
      </c>
      <c r="E2253" s="115">
        <v>0</v>
      </c>
      <c r="F2253" s="115">
        <v>0</v>
      </c>
      <c r="G2253" s="115">
        <v>0</v>
      </c>
      <c r="H2253" s="115">
        <v>0</v>
      </c>
      <c r="I2253" s="115">
        <v>0</v>
      </c>
      <c r="J2253" s="115">
        <v>0</v>
      </c>
      <c r="K2253" s="115">
        <v>0</v>
      </c>
      <c r="L2253" s="115">
        <v>0</v>
      </c>
      <c r="M2253" s="115">
        <v>0</v>
      </c>
      <c r="N2253" s="115">
        <v>0</v>
      </c>
      <c r="O2253" s="115">
        <v>0</v>
      </c>
      <c r="P2253" s="115">
        <v>0</v>
      </c>
      <c r="Q2253" s="115">
        <v>0</v>
      </c>
      <c r="R2253" s="115">
        <v>0</v>
      </c>
      <c r="S2253" s="115">
        <v>0</v>
      </c>
      <c r="T2253" s="115">
        <v>0</v>
      </c>
      <c r="U2253" s="115">
        <v>0</v>
      </c>
      <c r="V2253" s="115">
        <v>0</v>
      </c>
      <c r="W2253" s="115">
        <v>0</v>
      </c>
      <c r="X2253" s="115">
        <v>0</v>
      </c>
      <c r="Y2253" s="115">
        <v>0</v>
      </c>
      <c r="Z2253" s="115">
        <v>0</v>
      </c>
      <c r="AA2253" s="115">
        <v>0</v>
      </c>
      <c r="AB2253" s="115">
        <v>0</v>
      </c>
      <c r="AC2253" s="115">
        <v>0</v>
      </c>
      <c r="AD2253" s="115">
        <v>0</v>
      </c>
      <c r="AE2253" s="115">
        <v>0</v>
      </c>
      <c r="AF2253" s="115">
        <v>0</v>
      </c>
      <c r="AG2253" s="115">
        <v>0</v>
      </c>
    </row>
    <row r="2254" spans="1:33">
      <c r="A2254" s="115" t="s">
        <v>3973</v>
      </c>
      <c r="B2254" s="115" t="s">
        <v>19</v>
      </c>
      <c r="C2254" s="115">
        <v>0</v>
      </c>
      <c r="D2254" s="115">
        <v>0</v>
      </c>
      <c r="E2254" s="115">
        <v>0</v>
      </c>
      <c r="F2254" s="115">
        <v>0</v>
      </c>
      <c r="G2254" s="115">
        <v>0</v>
      </c>
      <c r="H2254" s="115">
        <v>0</v>
      </c>
      <c r="I2254" s="115">
        <v>0</v>
      </c>
      <c r="J2254" s="115">
        <v>0</v>
      </c>
      <c r="K2254" s="115">
        <v>0</v>
      </c>
      <c r="L2254" s="115">
        <v>0</v>
      </c>
      <c r="M2254" s="115">
        <v>0</v>
      </c>
      <c r="N2254" s="115">
        <v>0</v>
      </c>
      <c r="O2254" s="115">
        <v>0</v>
      </c>
      <c r="P2254" s="115">
        <v>0</v>
      </c>
      <c r="Q2254" s="115">
        <v>0</v>
      </c>
      <c r="R2254" s="115">
        <v>0</v>
      </c>
      <c r="S2254" s="115">
        <v>0</v>
      </c>
      <c r="T2254" s="115">
        <v>0</v>
      </c>
      <c r="U2254" s="115">
        <v>0</v>
      </c>
      <c r="V2254" s="115">
        <v>0</v>
      </c>
      <c r="W2254" s="115">
        <v>0</v>
      </c>
      <c r="X2254" s="115">
        <v>0</v>
      </c>
      <c r="Y2254" s="115">
        <v>0</v>
      </c>
      <c r="Z2254" s="115">
        <v>0</v>
      </c>
      <c r="AA2254" s="115">
        <v>0</v>
      </c>
      <c r="AB2254" s="115">
        <v>0</v>
      </c>
      <c r="AC2254" s="115">
        <v>0</v>
      </c>
      <c r="AD2254" s="115">
        <v>0</v>
      </c>
      <c r="AE2254" s="115">
        <v>0</v>
      </c>
      <c r="AF2254" s="115">
        <v>0</v>
      </c>
      <c r="AG2254" s="115">
        <v>0</v>
      </c>
    </row>
    <row r="2255" spans="1:33">
      <c r="A2255" s="115" t="s">
        <v>3974</v>
      </c>
      <c r="B2255" s="115" t="s">
        <v>19</v>
      </c>
      <c r="C2255" s="115">
        <v>0</v>
      </c>
      <c r="D2255" s="115">
        <v>0</v>
      </c>
      <c r="E2255" s="115">
        <v>0</v>
      </c>
      <c r="F2255" s="115">
        <v>0</v>
      </c>
      <c r="G2255" s="115">
        <v>0</v>
      </c>
      <c r="H2255" s="115">
        <v>0</v>
      </c>
      <c r="I2255" s="115">
        <v>0</v>
      </c>
      <c r="J2255" s="115">
        <v>0</v>
      </c>
      <c r="K2255" s="115">
        <v>0</v>
      </c>
      <c r="L2255" s="115">
        <v>0</v>
      </c>
      <c r="M2255" s="115">
        <v>0</v>
      </c>
      <c r="N2255" s="115">
        <v>0</v>
      </c>
      <c r="O2255" s="115">
        <v>0</v>
      </c>
      <c r="P2255" s="115">
        <v>0</v>
      </c>
      <c r="Q2255" s="115">
        <v>0</v>
      </c>
      <c r="R2255" s="115">
        <v>0</v>
      </c>
      <c r="S2255" s="115">
        <v>0</v>
      </c>
      <c r="T2255" s="115">
        <v>0</v>
      </c>
      <c r="U2255" s="115">
        <v>0</v>
      </c>
      <c r="V2255" s="115">
        <v>0</v>
      </c>
      <c r="W2255" s="115">
        <v>0</v>
      </c>
      <c r="X2255" s="115">
        <v>0</v>
      </c>
      <c r="Y2255" s="115">
        <v>0</v>
      </c>
      <c r="Z2255" s="115">
        <v>0</v>
      </c>
      <c r="AA2255" s="115">
        <v>0</v>
      </c>
      <c r="AB2255" s="115">
        <v>0</v>
      </c>
      <c r="AC2255" s="115">
        <v>0</v>
      </c>
      <c r="AD2255" s="115">
        <v>0</v>
      </c>
      <c r="AE2255" s="115">
        <v>0</v>
      </c>
      <c r="AF2255" s="115">
        <v>0</v>
      </c>
      <c r="AG2255" s="115">
        <v>0</v>
      </c>
    </row>
    <row r="2256" spans="1:33">
      <c r="A2256" s="115" t="s">
        <v>3975</v>
      </c>
      <c r="B2256" s="115" t="s">
        <v>19</v>
      </c>
      <c r="C2256" s="115">
        <v>0</v>
      </c>
      <c r="D2256" s="115">
        <v>0</v>
      </c>
      <c r="E2256" s="115">
        <v>0</v>
      </c>
      <c r="F2256" s="115">
        <v>0</v>
      </c>
      <c r="G2256" s="115">
        <v>0</v>
      </c>
      <c r="H2256" s="115">
        <v>0</v>
      </c>
      <c r="I2256" s="115">
        <v>0</v>
      </c>
      <c r="J2256" s="115">
        <v>0</v>
      </c>
      <c r="K2256" s="115">
        <v>0</v>
      </c>
      <c r="L2256" s="115">
        <v>0</v>
      </c>
      <c r="M2256" s="115">
        <v>0</v>
      </c>
      <c r="N2256" s="115">
        <v>0</v>
      </c>
      <c r="O2256" s="115">
        <v>0</v>
      </c>
      <c r="P2256" s="115">
        <v>0</v>
      </c>
      <c r="Q2256" s="115">
        <v>0</v>
      </c>
      <c r="R2256" s="115">
        <v>0</v>
      </c>
      <c r="S2256" s="115">
        <v>0</v>
      </c>
      <c r="T2256" s="115">
        <v>0</v>
      </c>
      <c r="U2256" s="115">
        <v>0</v>
      </c>
      <c r="V2256" s="115">
        <v>0</v>
      </c>
      <c r="W2256" s="115">
        <v>0</v>
      </c>
      <c r="X2256" s="115">
        <v>0</v>
      </c>
      <c r="Y2256" s="115">
        <v>0</v>
      </c>
      <c r="Z2256" s="115">
        <v>0</v>
      </c>
      <c r="AA2256" s="115">
        <v>0</v>
      </c>
      <c r="AB2256" s="115">
        <v>0</v>
      </c>
      <c r="AC2256" s="115">
        <v>0</v>
      </c>
      <c r="AD2256" s="115">
        <v>0</v>
      </c>
      <c r="AE2256" s="115">
        <v>0</v>
      </c>
      <c r="AF2256" s="115">
        <v>0</v>
      </c>
      <c r="AG2256" s="115">
        <v>0</v>
      </c>
    </row>
    <row r="2257" spans="1:33">
      <c r="A2257" s="115" t="s">
        <v>3976</v>
      </c>
      <c r="B2257" s="115" t="s">
        <v>19</v>
      </c>
      <c r="C2257" s="115">
        <v>0</v>
      </c>
      <c r="D2257" s="115">
        <v>0</v>
      </c>
      <c r="E2257" s="115">
        <v>0</v>
      </c>
      <c r="F2257" s="115">
        <v>0</v>
      </c>
      <c r="G2257" s="115">
        <v>0</v>
      </c>
      <c r="H2257" s="115">
        <v>0</v>
      </c>
      <c r="I2257" s="115">
        <v>0</v>
      </c>
      <c r="J2257" s="115">
        <v>0</v>
      </c>
      <c r="K2257" s="115">
        <v>0</v>
      </c>
      <c r="L2257" s="115">
        <v>0</v>
      </c>
      <c r="M2257" s="115">
        <v>0</v>
      </c>
      <c r="N2257" s="115">
        <v>0</v>
      </c>
      <c r="O2257" s="115">
        <v>0</v>
      </c>
      <c r="P2257" s="115">
        <v>0</v>
      </c>
      <c r="Q2257" s="115">
        <v>0</v>
      </c>
      <c r="R2257" s="115">
        <v>0</v>
      </c>
      <c r="S2257" s="115">
        <v>0</v>
      </c>
      <c r="T2257" s="115">
        <v>0</v>
      </c>
      <c r="U2257" s="115">
        <v>0</v>
      </c>
      <c r="V2257" s="115">
        <v>0</v>
      </c>
      <c r="W2257" s="115">
        <v>0</v>
      </c>
      <c r="X2257" s="115">
        <v>0</v>
      </c>
      <c r="Y2257" s="115">
        <v>0</v>
      </c>
      <c r="Z2257" s="115">
        <v>0</v>
      </c>
      <c r="AA2257" s="115">
        <v>0</v>
      </c>
      <c r="AB2257" s="115">
        <v>0</v>
      </c>
      <c r="AC2257" s="115">
        <v>0</v>
      </c>
      <c r="AD2257" s="115">
        <v>0</v>
      </c>
      <c r="AE2257" s="115">
        <v>0</v>
      </c>
      <c r="AF2257" s="115">
        <v>0</v>
      </c>
      <c r="AG2257" s="115">
        <v>0</v>
      </c>
    </row>
    <row r="2258" spans="1:33">
      <c r="A2258" s="115" t="s">
        <v>3977</v>
      </c>
      <c r="B2258" s="115" t="s">
        <v>19</v>
      </c>
      <c r="C2258" s="115">
        <v>0</v>
      </c>
      <c r="D2258" s="115">
        <v>0</v>
      </c>
      <c r="E2258" s="115">
        <v>0</v>
      </c>
      <c r="F2258" s="115">
        <v>0</v>
      </c>
      <c r="G2258" s="115">
        <v>0</v>
      </c>
      <c r="H2258" s="115">
        <v>0</v>
      </c>
      <c r="I2258" s="115">
        <v>0</v>
      </c>
      <c r="J2258" s="115">
        <v>0</v>
      </c>
      <c r="K2258" s="115">
        <v>0</v>
      </c>
      <c r="L2258" s="115">
        <v>0</v>
      </c>
      <c r="M2258" s="115">
        <v>0</v>
      </c>
      <c r="N2258" s="115">
        <v>0</v>
      </c>
      <c r="O2258" s="115">
        <v>0</v>
      </c>
      <c r="P2258" s="115">
        <v>0</v>
      </c>
      <c r="Q2258" s="115">
        <v>0</v>
      </c>
      <c r="R2258" s="115">
        <v>0</v>
      </c>
      <c r="S2258" s="115">
        <v>0</v>
      </c>
      <c r="T2258" s="115">
        <v>0</v>
      </c>
      <c r="U2258" s="115">
        <v>0</v>
      </c>
      <c r="V2258" s="115">
        <v>0</v>
      </c>
      <c r="W2258" s="115">
        <v>0</v>
      </c>
      <c r="X2258" s="115">
        <v>0</v>
      </c>
      <c r="Y2258" s="115">
        <v>0</v>
      </c>
      <c r="Z2258" s="115">
        <v>0</v>
      </c>
      <c r="AA2258" s="115">
        <v>0</v>
      </c>
      <c r="AB2258" s="115">
        <v>0</v>
      </c>
      <c r="AC2258" s="115">
        <v>0</v>
      </c>
      <c r="AD2258" s="115">
        <v>0</v>
      </c>
      <c r="AE2258" s="115">
        <v>0</v>
      </c>
      <c r="AF2258" s="115">
        <v>0</v>
      </c>
      <c r="AG2258" s="115">
        <v>0</v>
      </c>
    </row>
    <row r="2259" spans="1:33">
      <c r="A2259" s="115" t="s">
        <v>3978</v>
      </c>
      <c r="B2259" s="115" t="s">
        <v>19</v>
      </c>
      <c r="C2259" s="115">
        <v>0</v>
      </c>
      <c r="D2259" s="115">
        <v>0</v>
      </c>
      <c r="E2259" s="115">
        <v>0</v>
      </c>
      <c r="F2259" s="115">
        <v>0</v>
      </c>
      <c r="G2259" s="115">
        <v>0</v>
      </c>
      <c r="H2259" s="115">
        <v>0</v>
      </c>
      <c r="I2259" s="115">
        <v>0</v>
      </c>
      <c r="J2259" s="115">
        <v>0</v>
      </c>
      <c r="K2259" s="115">
        <v>0</v>
      </c>
      <c r="L2259" s="115">
        <v>0</v>
      </c>
      <c r="M2259" s="115">
        <v>0</v>
      </c>
      <c r="N2259" s="115">
        <v>0</v>
      </c>
      <c r="O2259" s="115">
        <v>0</v>
      </c>
      <c r="P2259" s="115">
        <v>0</v>
      </c>
      <c r="Q2259" s="115">
        <v>0</v>
      </c>
      <c r="R2259" s="115">
        <v>0</v>
      </c>
      <c r="S2259" s="115">
        <v>0</v>
      </c>
      <c r="T2259" s="115">
        <v>0</v>
      </c>
      <c r="U2259" s="115">
        <v>0</v>
      </c>
      <c r="V2259" s="115">
        <v>0</v>
      </c>
      <c r="W2259" s="115">
        <v>0</v>
      </c>
      <c r="X2259" s="115">
        <v>0</v>
      </c>
      <c r="Y2259" s="115">
        <v>0</v>
      </c>
      <c r="Z2259" s="115">
        <v>0</v>
      </c>
      <c r="AA2259" s="115">
        <v>0</v>
      </c>
      <c r="AB2259" s="115">
        <v>0</v>
      </c>
      <c r="AC2259" s="115">
        <v>0</v>
      </c>
      <c r="AD2259" s="115">
        <v>0</v>
      </c>
      <c r="AE2259" s="115">
        <v>0</v>
      </c>
      <c r="AF2259" s="115">
        <v>0</v>
      </c>
      <c r="AG2259" s="115">
        <v>0</v>
      </c>
    </row>
    <row r="2260" spans="1:33">
      <c r="A2260" s="115" t="s">
        <v>3979</v>
      </c>
      <c r="B2260" s="115" t="s">
        <v>19</v>
      </c>
      <c r="C2260" s="115">
        <v>0</v>
      </c>
      <c r="D2260" s="115">
        <v>0</v>
      </c>
      <c r="E2260" s="115">
        <v>0</v>
      </c>
      <c r="F2260" s="115">
        <v>0</v>
      </c>
      <c r="G2260" s="115">
        <v>0</v>
      </c>
      <c r="H2260" s="115">
        <v>0</v>
      </c>
      <c r="I2260" s="115">
        <v>0</v>
      </c>
      <c r="J2260" s="115">
        <v>0</v>
      </c>
      <c r="K2260" s="115">
        <v>0</v>
      </c>
      <c r="L2260" s="115">
        <v>0</v>
      </c>
      <c r="M2260" s="115">
        <v>0</v>
      </c>
      <c r="N2260" s="115">
        <v>0</v>
      </c>
      <c r="O2260" s="115">
        <v>0</v>
      </c>
      <c r="P2260" s="115">
        <v>0</v>
      </c>
      <c r="Q2260" s="115">
        <v>0</v>
      </c>
      <c r="R2260" s="115">
        <v>0</v>
      </c>
      <c r="S2260" s="115">
        <v>0</v>
      </c>
      <c r="T2260" s="115">
        <v>0</v>
      </c>
      <c r="U2260" s="115">
        <v>0</v>
      </c>
      <c r="V2260" s="115">
        <v>0</v>
      </c>
      <c r="W2260" s="115">
        <v>0</v>
      </c>
      <c r="X2260" s="115">
        <v>0</v>
      </c>
      <c r="Y2260" s="115">
        <v>0</v>
      </c>
      <c r="Z2260" s="115">
        <v>0</v>
      </c>
      <c r="AA2260" s="115">
        <v>0</v>
      </c>
      <c r="AB2260" s="115">
        <v>0</v>
      </c>
      <c r="AC2260" s="115">
        <v>0</v>
      </c>
      <c r="AD2260" s="115">
        <v>0</v>
      </c>
      <c r="AE2260" s="115">
        <v>0</v>
      </c>
      <c r="AF2260" s="115">
        <v>0</v>
      </c>
      <c r="AG2260" s="115">
        <v>0</v>
      </c>
    </row>
    <row r="2261" spans="1:33">
      <c r="A2261" s="115" t="s">
        <v>3980</v>
      </c>
      <c r="B2261" s="115" t="s">
        <v>19</v>
      </c>
      <c r="C2261" s="115">
        <v>0</v>
      </c>
      <c r="D2261" s="115">
        <v>0</v>
      </c>
      <c r="E2261" s="115">
        <v>0</v>
      </c>
      <c r="F2261" s="115">
        <v>0</v>
      </c>
      <c r="G2261" s="115">
        <v>0</v>
      </c>
      <c r="H2261" s="115">
        <v>0</v>
      </c>
      <c r="I2261" s="115">
        <v>0</v>
      </c>
      <c r="J2261" s="115">
        <v>0</v>
      </c>
      <c r="K2261" s="115">
        <v>0</v>
      </c>
      <c r="L2261" s="115">
        <v>0</v>
      </c>
      <c r="M2261" s="115">
        <v>0</v>
      </c>
      <c r="N2261" s="115">
        <v>0</v>
      </c>
      <c r="O2261" s="115">
        <v>0</v>
      </c>
      <c r="P2261" s="115">
        <v>0</v>
      </c>
      <c r="Q2261" s="115">
        <v>0</v>
      </c>
      <c r="R2261" s="115">
        <v>0</v>
      </c>
      <c r="S2261" s="115">
        <v>0</v>
      </c>
      <c r="T2261" s="115">
        <v>0</v>
      </c>
      <c r="U2261" s="115">
        <v>0</v>
      </c>
      <c r="V2261" s="115">
        <v>0</v>
      </c>
      <c r="W2261" s="115">
        <v>0</v>
      </c>
      <c r="X2261" s="115">
        <v>0</v>
      </c>
      <c r="Y2261" s="115">
        <v>0</v>
      </c>
      <c r="Z2261" s="115">
        <v>0</v>
      </c>
      <c r="AA2261" s="115">
        <v>0</v>
      </c>
      <c r="AB2261" s="115">
        <v>0</v>
      </c>
      <c r="AC2261" s="115">
        <v>0</v>
      </c>
      <c r="AD2261" s="115">
        <v>0</v>
      </c>
      <c r="AE2261" s="115">
        <v>0</v>
      </c>
      <c r="AF2261" s="115">
        <v>0</v>
      </c>
      <c r="AG2261" s="115">
        <v>0</v>
      </c>
    </row>
    <row r="2262" spans="1:33">
      <c r="A2262" s="115" t="s">
        <v>3981</v>
      </c>
      <c r="B2262" s="115" t="s">
        <v>19</v>
      </c>
      <c r="C2262" s="115">
        <v>0</v>
      </c>
      <c r="D2262" s="115">
        <v>0</v>
      </c>
      <c r="E2262" s="115">
        <v>0</v>
      </c>
      <c r="F2262" s="115">
        <v>0</v>
      </c>
      <c r="G2262" s="115">
        <v>0</v>
      </c>
      <c r="H2262" s="115">
        <v>0</v>
      </c>
      <c r="I2262" s="115">
        <v>0</v>
      </c>
      <c r="J2262" s="115">
        <v>0</v>
      </c>
      <c r="K2262" s="115">
        <v>0</v>
      </c>
      <c r="L2262" s="115">
        <v>0</v>
      </c>
      <c r="M2262" s="115">
        <v>0</v>
      </c>
      <c r="N2262" s="115">
        <v>0</v>
      </c>
      <c r="O2262" s="115">
        <v>0</v>
      </c>
      <c r="P2262" s="115">
        <v>0</v>
      </c>
      <c r="Q2262" s="115">
        <v>0</v>
      </c>
      <c r="R2262" s="115">
        <v>0</v>
      </c>
      <c r="S2262" s="115">
        <v>0</v>
      </c>
      <c r="T2262" s="115">
        <v>0</v>
      </c>
      <c r="U2262" s="115">
        <v>0</v>
      </c>
      <c r="V2262" s="115">
        <v>0</v>
      </c>
      <c r="W2262" s="115">
        <v>0</v>
      </c>
      <c r="X2262" s="115">
        <v>0</v>
      </c>
      <c r="Y2262" s="115">
        <v>0</v>
      </c>
      <c r="Z2262" s="115">
        <v>0</v>
      </c>
      <c r="AA2262" s="115">
        <v>0</v>
      </c>
      <c r="AB2262" s="115">
        <v>0</v>
      </c>
      <c r="AC2262" s="115">
        <v>0</v>
      </c>
      <c r="AD2262" s="115">
        <v>0</v>
      </c>
      <c r="AE2262" s="115">
        <v>0</v>
      </c>
      <c r="AF2262" s="115">
        <v>0</v>
      </c>
      <c r="AG2262" s="115">
        <v>0</v>
      </c>
    </row>
    <row r="2263" spans="1:33">
      <c r="A2263" s="115" t="s">
        <v>3982</v>
      </c>
      <c r="B2263" s="115" t="s">
        <v>19</v>
      </c>
      <c r="C2263" s="115">
        <v>0</v>
      </c>
      <c r="D2263" s="115">
        <v>0</v>
      </c>
      <c r="E2263" s="115">
        <v>0</v>
      </c>
      <c r="F2263" s="115">
        <v>0</v>
      </c>
      <c r="G2263" s="115">
        <v>0</v>
      </c>
      <c r="H2263" s="115">
        <v>0</v>
      </c>
      <c r="I2263" s="115">
        <v>0</v>
      </c>
      <c r="J2263" s="115">
        <v>0</v>
      </c>
      <c r="K2263" s="115">
        <v>0</v>
      </c>
      <c r="L2263" s="115">
        <v>0</v>
      </c>
      <c r="M2263" s="115">
        <v>0</v>
      </c>
      <c r="N2263" s="115">
        <v>0</v>
      </c>
      <c r="O2263" s="115">
        <v>0</v>
      </c>
      <c r="P2263" s="115">
        <v>0</v>
      </c>
      <c r="Q2263" s="115">
        <v>0</v>
      </c>
      <c r="R2263" s="115">
        <v>0</v>
      </c>
      <c r="S2263" s="115">
        <v>0</v>
      </c>
      <c r="T2263" s="115">
        <v>0</v>
      </c>
      <c r="U2263" s="115">
        <v>0</v>
      </c>
      <c r="V2263" s="115">
        <v>0</v>
      </c>
      <c r="W2263" s="115">
        <v>0</v>
      </c>
      <c r="X2263" s="115">
        <v>0</v>
      </c>
      <c r="Y2263" s="115">
        <v>0</v>
      </c>
      <c r="Z2263" s="115">
        <v>0</v>
      </c>
      <c r="AA2263" s="115">
        <v>0</v>
      </c>
      <c r="AB2263" s="115">
        <v>0</v>
      </c>
      <c r="AC2263" s="115">
        <v>0</v>
      </c>
      <c r="AD2263" s="115">
        <v>0</v>
      </c>
      <c r="AE2263" s="115">
        <v>0</v>
      </c>
      <c r="AF2263" s="115">
        <v>0</v>
      </c>
      <c r="AG2263" s="115">
        <v>0</v>
      </c>
    </row>
    <row r="2264" spans="1:33">
      <c r="A2264" s="115" t="s">
        <v>3983</v>
      </c>
      <c r="B2264" s="115" t="s">
        <v>19</v>
      </c>
      <c r="C2264" s="115">
        <v>0</v>
      </c>
      <c r="D2264" s="115">
        <v>0</v>
      </c>
      <c r="E2264" s="115">
        <v>0</v>
      </c>
      <c r="F2264" s="115">
        <v>0</v>
      </c>
      <c r="G2264" s="115">
        <v>0</v>
      </c>
      <c r="H2264" s="115">
        <v>0</v>
      </c>
      <c r="I2264" s="115">
        <v>0</v>
      </c>
      <c r="J2264" s="115">
        <v>0</v>
      </c>
      <c r="K2264" s="115">
        <v>0</v>
      </c>
      <c r="L2264" s="115">
        <v>0</v>
      </c>
      <c r="M2264" s="115">
        <v>0</v>
      </c>
      <c r="N2264" s="115">
        <v>0</v>
      </c>
      <c r="O2264" s="115">
        <v>0</v>
      </c>
      <c r="P2264" s="115">
        <v>0</v>
      </c>
      <c r="Q2264" s="115">
        <v>0</v>
      </c>
      <c r="R2264" s="115">
        <v>0</v>
      </c>
      <c r="S2264" s="115">
        <v>0</v>
      </c>
      <c r="T2264" s="115">
        <v>0</v>
      </c>
      <c r="U2264" s="115">
        <v>0</v>
      </c>
      <c r="V2264" s="115">
        <v>0</v>
      </c>
      <c r="W2264" s="115">
        <v>0</v>
      </c>
      <c r="X2264" s="115">
        <v>0</v>
      </c>
      <c r="Y2264" s="115">
        <v>0</v>
      </c>
      <c r="Z2264" s="115">
        <v>0</v>
      </c>
      <c r="AA2264" s="115">
        <v>0</v>
      </c>
      <c r="AB2264" s="115">
        <v>0</v>
      </c>
      <c r="AC2264" s="115">
        <v>0</v>
      </c>
      <c r="AD2264" s="115">
        <v>0</v>
      </c>
      <c r="AE2264" s="115">
        <v>0</v>
      </c>
      <c r="AF2264" s="115">
        <v>0</v>
      </c>
      <c r="AG2264" s="115">
        <v>0</v>
      </c>
    </row>
    <row r="2265" spans="1:33">
      <c r="A2265" s="115" t="s">
        <v>3984</v>
      </c>
      <c r="B2265" s="115" t="s">
        <v>19</v>
      </c>
      <c r="C2265" s="115">
        <v>0</v>
      </c>
      <c r="D2265" s="115">
        <v>0</v>
      </c>
      <c r="E2265" s="115">
        <v>0</v>
      </c>
      <c r="F2265" s="115">
        <v>0</v>
      </c>
      <c r="G2265" s="115">
        <v>0</v>
      </c>
      <c r="H2265" s="115">
        <v>0</v>
      </c>
      <c r="I2265" s="115">
        <v>0</v>
      </c>
      <c r="J2265" s="115">
        <v>0</v>
      </c>
      <c r="K2265" s="115">
        <v>0</v>
      </c>
      <c r="L2265" s="115">
        <v>0</v>
      </c>
      <c r="M2265" s="115">
        <v>0</v>
      </c>
      <c r="N2265" s="115">
        <v>0</v>
      </c>
      <c r="O2265" s="115">
        <v>0</v>
      </c>
      <c r="P2265" s="115">
        <v>0</v>
      </c>
      <c r="Q2265" s="115">
        <v>0</v>
      </c>
      <c r="R2265" s="115">
        <v>0</v>
      </c>
      <c r="S2265" s="115">
        <v>0</v>
      </c>
      <c r="T2265" s="115">
        <v>0</v>
      </c>
      <c r="U2265" s="115">
        <v>0</v>
      </c>
      <c r="V2265" s="115">
        <v>0</v>
      </c>
      <c r="W2265" s="115">
        <v>0</v>
      </c>
      <c r="X2265" s="115">
        <v>0</v>
      </c>
      <c r="Y2265" s="115">
        <v>0</v>
      </c>
      <c r="Z2265" s="115">
        <v>0</v>
      </c>
      <c r="AA2265" s="115">
        <v>0</v>
      </c>
      <c r="AB2265" s="115">
        <v>0</v>
      </c>
      <c r="AC2265" s="115">
        <v>0</v>
      </c>
      <c r="AD2265" s="115">
        <v>0</v>
      </c>
      <c r="AE2265" s="115">
        <v>0</v>
      </c>
      <c r="AF2265" s="115">
        <v>0</v>
      </c>
      <c r="AG2265" s="115">
        <v>0</v>
      </c>
    </row>
    <row r="2266" spans="1:33">
      <c r="A2266" s="115" t="s">
        <v>3985</v>
      </c>
      <c r="B2266" s="115" t="s">
        <v>19</v>
      </c>
      <c r="C2266" s="115">
        <v>0</v>
      </c>
      <c r="D2266" s="115">
        <v>0</v>
      </c>
      <c r="E2266" s="115">
        <v>0</v>
      </c>
      <c r="F2266" s="115">
        <v>0</v>
      </c>
      <c r="G2266" s="115">
        <v>0</v>
      </c>
      <c r="H2266" s="115">
        <v>0</v>
      </c>
      <c r="I2266" s="115">
        <v>0</v>
      </c>
      <c r="J2266" s="115">
        <v>0</v>
      </c>
      <c r="K2266" s="115">
        <v>0</v>
      </c>
      <c r="L2266" s="115">
        <v>0</v>
      </c>
      <c r="M2266" s="115">
        <v>0</v>
      </c>
      <c r="N2266" s="115">
        <v>0</v>
      </c>
      <c r="O2266" s="115">
        <v>0</v>
      </c>
      <c r="P2266" s="115">
        <v>0</v>
      </c>
      <c r="Q2266" s="115">
        <v>0</v>
      </c>
      <c r="R2266" s="115">
        <v>0</v>
      </c>
      <c r="S2266" s="115">
        <v>0</v>
      </c>
      <c r="T2266" s="115">
        <v>0</v>
      </c>
      <c r="U2266" s="115">
        <v>0</v>
      </c>
      <c r="V2266" s="115">
        <v>0</v>
      </c>
      <c r="W2266" s="115">
        <v>0</v>
      </c>
      <c r="X2266" s="115">
        <v>0</v>
      </c>
      <c r="Y2266" s="115">
        <v>0</v>
      </c>
      <c r="Z2266" s="115">
        <v>0</v>
      </c>
      <c r="AA2266" s="115">
        <v>0</v>
      </c>
      <c r="AB2266" s="115">
        <v>0</v>
      </c>
      <c r="AC2266" s="115">
        <v>0</v>
      </c>
      <c r="AD2266" s="115">
        <v>0</v>
      </c>
      <c r="AE2266" s="115">
        <v>0</v>
      </c>
      <c r="AF2266" s="115">
        <v>0</v>
      </c>
      <c r="AG2266" s="115">
        <v>0</v>
      </c>
    </row>
    <row r="2267" spans="1:33">
      <c r="A2267" s="115" t="s">
        <v>3986</v>
      </c>
      <c r="B2267" s="115" t="s">
        <v>19</v>
      </c>
      <c r="C2267" s="115">
        <v>0</v>
      </c>
      <c r="D2267" s="115">
        <v>0</v>
      </c>
      <c r="E2267" s="115">
        <v>0</v>
      </c>
      <c r="F2267" s="115">
        <v>0</v>
      </c>
      <c r="G2267" s="115">
        <v>0</v>
      </c>
      <c r="H2267" s="115">
        <v>0</v>
      </c>
      <c r="I2267" s="115">
        <v>0</v>
      </c>
      <c r="J2267" s="115">
        <v>0</v>
      </c>
      <c r="K2267" s="115">
        <v>0</v>
      </c>
      <c r="L2267" s="115">
        <v>0</v>
      </c>
      <c r="M2267" s="115">
        <v>0</v>
      </c>
      <c r="N2267" s="115">
        <v>0</v>
      </c>
      <c r="O2267" s="115">
        <v>0</v>
      </c>
      <c r="P2267" s="115">
        <v>0</v>
      </c>
      <c r="Q2267" s="115">
        <v>0</v>
      </c>
      <c r="R2267" s="115">
        <v>0</v>
      </c>
      <c r="S2267" s="115">
        <v>0</v>
      </c>
      <c r="T2267" s="115">
        <v>0</v>
      </c>
      <c r="U2267" s="115">
        <v>0</v>
      </c>
      <c r="V2267" s="115">
        <v>0</v>
      </c>
      <c r="W2267" s="115">
        <v>0</v>
      </c>
      <c r="X2267" s="115">
        <v>0</v>
      </c>
      <c r="Y2267" s="115">
        <v>0</v>
      </c>
      <c r="Z2267" s="115">
        <v>0</v>
      </c>
      <c r="AA2267" s="115">
        <v>0</v>
      </c>
      <c r="AB2267" s="115">
        <v>0</v>
      </c>
      <c r="AC2267" s="115">
        <v>0</v>
      </c>
      <c r="AD2267" s="115">
        <v>0</v>
      </c>
      <c r="AE2267" s="115">
        <v>0</v>
      </c>
      <c r="AF2267" s="115">
        <v>0</v>
      </c>
      <c r="AG2267" s="115">
        <v>0</v>
      </c>
    </row>
    <row r="2268" spans="1:33">
      <c r="A2268" s="115" t="s">
        <v>3987</v>
      </c>
      <c r="B2268" s="115" t="s">
        <v>19</v>
      </c>
      <c r="C2268" s="115">
        <v>0</v>
      </c>
      <c r="D2268" s="115">
        <v>0</v>
      </c>
      <c r="E2268" s="115">
        <v>0</v>
      </c>
      <c r="F2268" s="115">
        <v>0</v>
      </c>
      <c r="G2268" s="115">
        <v>0</v>
      </c>
      <c r="H2268" s="115">
        <v>0</v>
      </c>
      <c r="I2268" s="115">
        <v>0</v>
      </c>
      <c r="J2268" s="115">
        <v>0</v>
      </c>
      <c r="K2268" s="115">
        <v>0</v>
      </c>
      <c r="L2268" s="115">
        <v>0</v>
      </c>
      <c r="M2268" s="115">
        <v>0</v>
      </c>
      <c r="N2268" s="115">
        <v>0</v>
      </c>
      <c r="O2268" s="115">
        <v>0</v>
      </c>
      <c r="P2268" s="115">
        <v>0</v>
      </c>
      <c r="Q2268" s="115">
        <v>0</v>
      </c>
      <c r="R2268" s="115">
        <v>0</v>
      </c>
      <c r="S2268" s="115">
        <v>0</v>
      </c>
      <c r="T2268" s="115">
        <v>0</v>
      </c>
      <c r="U2268" s="115">
        <v>0</v>
      </c>
      <c r="V2268" s="115">
        <v>0</v>
      </c>
      <c r="W2268" s="115">
        <v>0</v>
      </c>
      <c r="X2268" s="115">
        <v>0</v>
      </c>
      <c r="Y2268" s="115">
        <v>0</v>
      </c>
      <c r="Z2268" s="115">
        <v>0</v>
      </c>
      <c r="AA2268" s="115">
        <v>0</v>
      </c>
      <c r="AB2268" s="115">
        <v>0</v>
      </c>
      <c r="AC2268" s="115">
        <v>0</v>
      </c>
      <c r="AD2268" s="115">
        <v>0</v>
      </c>
      <c r="AE2268" s="115">
        <v>0</v>
      </c>
      <c r="AF2268" s="115">
        <v>0</v>
      </c>
      <c r="AG2268" s="115">
        <v>0</v>
      </c>
    </row>
    <row r="2269" spans="1:33">
      <c r="A2269" s="115" t="s">
        <v>3988</v>
      </c>
      <c r="B2269" s="115" t="s">
        <v>19</v>
      </c>
      <c r="C2269" s="115">
        <v>0</v>
      </c>
      <c r="D2269" s="115">
        <v>0</v>
      </c>
      <c r="E2269" s="115">
        <v>0</v>
      </c>
      <c r="F2269" s="115">
        <v>0</v>
      </c>
      <c r="G2269" s="115">
        <v>0</v>
      </c>
      <c r="H2269" s="115">
        <v>0</v>
      </c>
      <c r="I2269" s="115">
        <v>0</v>
      </c>
      <c r="J2269" s="115">
        <v>0</v>
      </c>
      <c r="K2269" s="115">
        <v>0</v>
      </c>
      <c r="L2269" s="115">
        <v>0</v>
      </c>
      <c r="M2269" s="115">
        <v>0</v>
      </c>
      <c r="N2269" s="115">
        <v>0</v>
      </c>
      <c r="O2269" s="115">
        <v>0</v>
      </c>
      <c r="P2269" s="115">
        <v>0</v>
      </c>
      <c r="Q2269" s="115">
        <v>0</v>
      </c>
      <c r="R2269" s="115">
        <v>0</v>
      </c>
      <c r="S2269" s="115">
        <v>0</v>
      </c>
      <c r="T2269" s="115">
        <v>0</v>
      </c>
      <c r="U2269" s="115">
        <v>0</v>
      </c>
      <c r="V2269" s="115">
        <v>0</v>
      </c>
      <c r="W2269" s="115">
        <v>0</v>
      </c>
      <c r="X2269" s="115">
        <v>0</v>
      </c>
      <c r="Y2269" s="115">
        <v>0</v>
      </c>
      <c r="Z2269" s="115">
        <v>0</v>
      </c>
      <c r="AA2269" s="115">
        <v>0</v>
      </c>
      <c r="AB2269" s="115">
        <v>0</v>
      </c>
      <c r="AC2269" s="115">
        <v>0</v>
      </c>
      <c r="AD2269" s="115">
        <v>0</v>
      </c>
      <c r="AE2269" s="115">
        <v>0</v>
      </c>
      <c r="AF2269" s="115">
        <v>0</v>
      </c>
      <c r="AG2269" s="115">
        <v>0</v>
      </c>
    </row>
    <row r="2270" spans="1:33">
      <c r="A2270" s="115" t="s">
        <v>3989</v>
      </c>
      <c r="B2270" s="115" t="s">
        <v>19</v>
      </c>
      <c r="C2270" s="115">
        <v>0</v>
      </c>
      <c r="D2270" s="115">
        <v>0</v>
      </c>
      <c r="E2270" s="115">
        <v>0</v>
      </c>
      <c r="F2270" s="115">
        <v>0</v>
      </c>
      <c r="G2270" s="115">
        <v>0</v>
      </c>
      <c r="H2270" s="115">
        <v>0</v>
      </c>
      <c r="I2270" s="115">
        <v>0</v>
      </c>
      <c r="J2270" s="115">
        <v>0</v>
      </c>
      <c r="K2270" s="115">
        <v>0</v>
      </c>
      <c r="L2270" s="115">
        <v>0</v>
      </c>
      <c r="M2270" s="115">
        <v>0</v>
      </c>
      <c r="N2270" s="115">
        <v>0</v>
      </c>
      <c r="O2270" s="115">
        <v>0</v>
      </c>
      <c r="P2270" s="115">
        <v>0</v>
      </c>
      <c r="Q2270" s="115">
        <v>0</v>
      </c>
      <c r="R2270" s="115">
        <v>0</v>
      </c>
      <c r="S2270" s="115">
        <v>0</v>
      </c>
      <c r="T2270" s="115">
        <v>0</v>
      </c>
      <c r="U2270" s="115">
        <v>0</v>
      </c>
      <c r="V2270" s="115">
        <v>0</v>
      </c>
      <c r="W2270" s="115">
        <v>0</v>
      </c>
      <c r="X2270" s="115">
        <v>0</v>
      </c>
      <c r="Y2270" s="115">
        <v>0</v>
      </c>
      <c r="Z2270" s="115">
        <v>0</v>
      </c>
      <c r="AA2270" s="115">
        <v>0</v>
      </c>
      <c r="AB2270" s="115">
        <v>0</v>
      </c>
      <c r="AC2270" s="115">
        <v>0</v>
      </c>
      <c r="AD2270" s="115">
        <v>0</v>
      </c>
      <c r="AE2270" s="115">
        <v>0</v>
      </c>
      <c r="AF2270" s="115">
        <v>0</v>
      </c>
      <c r="AG2270" s="115">
        <v>0</v>
      </c>
    </row>
    <row r="2271" spans="1:33">
      <c r="A2271" s="115" t="s">
        <v>3990</v>
      </c>
      <c r="B2271" s="115" t="s">
        <v>19</v>
      </c>
      <c r="C2271" s="115">
        <v>0</v>
      </c>
      <c r="D2271" s="115">
        <v>0</v>
      </c>
      <c r="E2271" s="115">
        <v>0</v>
      </c>
      <c r="F2271" s="115">
        <v>0</v>
      </c>
      <c r="G2271" s="115">
        <v>0</v>
      </c>
      <c r="H2271" s="115">
        <v>0</v>
      </c>
      <c r="I2271" s="115">
        <v>0</v>
      </c>
      <c r="J2271" s="115">
        <v>0</v>
      </c>
      <c r="K2271" s="115">
        <v>0</v>
      </c>
      <c r="L2271" s="115">
        <v>0</v>
      </c>
      <c r="M2271" s="115">
        <v>0</v>
      </c>
      <c r="N2271" s="115">
        <v>0</v>
      </c>
      <c r="O2271" s="115">
        <v>0</v>
      </c>
      <c r="P2271" s="115">
        <v>0</v>
      </c>
      <c r="Q2271" s="115">
        <v>0</v>
      </c>
      <c r="R2271" s="115">
        <v>0</v>
      </c>
      <c r="S2271" s="115">
        <v>0</v>
      </c>
      <c r="T2271" s="115">
        <v>0</v>
      </c>
      <c r="U2271" s="115">
        <v>0</v>
      </c>
      <c r="V2271" s="115">
        <v>0</v>
      </c>
      <c r="W2271" s="115">
        <v>0</v>
      </c>
      <c r="X2271" s="115">
        <v>0</v>
      </c>
      <c r="Y2271" s="115">
        <v>0</v>
      </c>
      <c r="Z2271" s="115">
        <v>0</v>
      </c>
      <c r="AA2271" s="115">
        <v>0</v>
      </c>
      <c r="AB2271" s="115">
        <v>0</v>
      </c>
      <c r="AC2271" s="115">
        <v>0</v>
      </c>
      <c r="AD2271" s="115">
        <v>0</v>
      </c>
      <c r="AE2271" s="115">
        <v>0</v>
      </c>
      <c r="AF2271" s="115">
        <v>0</v>
      </c>
      <c r="AG2271" s="115">
        <v>0</v>
      </c>
    </row>
    <row r="2272" spans="1:33">
      <c r="A2272" s="115" t="s">
        <v>3991</v>
      </c>
      <c r="B2272" s="115" t="s">
        <v>19</v>
      </c>
      <c r="C2272" s="115">
        <v>0</v>
      </c>
      <c r="D2272" s="115">
        <v>0</v>
      </c>
      <c r="E2272" s="115">
        <v>0</v>
      </c>
      <c r="F2272" s="115">
        <v>0</v>
      </c>
      <c r="G2272" s="115">
        <v>0</v>
      </c>
      <c r="H2272" s="115">
        <v>0</v>
      </c>
      <c r="I2272" s="115">
        <v>0</v>
      </c>
      <c r="J2272" s="115">
        <v>0</v>
      </c>
      <c r="K2272" s="115">
        <v>0</v>
      </c>
      <c r="L2272" s="115">
        <v>0</v>
      </c>
      <c r="M2272" s="115">
        <v>0</v>
      </c>
      <c r="N2272" s="115">
        <v>0</v>
      </c>
      <c r="O2272" s="115">
        <v>0</v>
      </c>
      <c r="P2272" s="115">
        <v>0</v>
      </c>
      <c r="Q2272" s="115">
        <v>0</v>
      </c>
      <c r="R2272" s="115">
        <v>0</v>
      </c>
      <c r="S2272" s="115">
        <v>0</v>
      </c>
      <c r="T2272" s="115">
        <v>0</v>
      </c>
      <c r="U2272" s="115">
        <v>0</v>
      </c>
      <c r="V2272" s="115">
        <v>0</v>
      </c>
      <c r="W2272" s="115">
        <v>0</v>
      </c>
      <c r="X2272" s="115">
        <v>0</v>
      </c>
      <c r="Y2272" s="115">
        <v>0</v>
      </c>
      <c r="Z2272" s="115">
        <v>0</v>
      </c>
      <c r="AA2272" s="115">
        <v>0</v>
      </c>
      <c r="AB2272" s="115">
        <v>0</v>
      </c>
      <c r="AC2272" s="115">
        <v>0</v>
      </c>
      <c r="AD2272" s="115">
        <v>0</v>
      </c>
      <c r="AE2272" s="115">
        <v>0</v>
      </c>
      <c r="AF2272" s="115">
        <v>0</v>
      </c>
      <c r="AG2272" s="115">
        <v>0</v>
      </c>
    </row>
    <row r="2273" spans="1:33">
      <c r="A2273" s="115" t="s">
        <v>3992</v>
      </c>
      <c r="B2273" s="115" t="s">
        <v>19</v>
      </c>
      <c r="C2273" s="115">
        <v>0</v>
      </c>
      <c r="D2273" s="115">
        <v>0</v>
      </c>
      <c r="E2273" s="115">
        <v>0</v>
      </c>
      <c r="F2273" s="115">
        <v>0</v>
      </c>
      <c r="G2273" s="115">
        <v>0</v>
      </c>
      <c r="H2273" s="115">
        <v>0</v>
      </c>
      <c r="I2273" s="115">
        <v>0</v>
      </c>
      <c r="J2273" s="115">
        <v>0</v>
      </c>
      <c r="K2273" s="115">
        <v>0</v>
      </c>
      <c r="L2273" s="115">
        <v>0</v>
      </c>
      <c r="M2273" s="115">
        <v>0</v>
      </c>
      <c r="N2273" s="115">
        <v>0</v>
      </c>
      <c r="O2273" s="115">
        <v>0</v>
      </c>
      <c r="P2273" s="115">
        <v>0</v>
      </c>
      <c r="Q2273" s="115">
        <v>0</v>
      </c>
      <c r="R2273" s="115">
        <v>0</v>
      </c>
      <c r="S2273" s="115">
        <v>0</v>
      </c>
      <c r="T2273" s="115">
        <v>0</v>
      </c>
      <c r="U2273" s="115">
        <v>0</v>
      </c>
      <c r="V2273" s="115">
        <v>0</v>
      </c>
      <c r="W2273" s="115">
        <v>0</v>
      </c>
      <c r="X2273" s="115">
        <v>0</v>
      </c>
      <c r="Y2273" s="115">
        <v>0</v>
      </c>
      <c r="Z2273" s="115">
        <v>0</v>
      </c>
      <c r="AA2273" s="115">
        <v>0</v>
      </c>
      <c r="AB2273" s="115">
        <v>0</v>
      </c>
      <c r="AC2273" s="115">
        <v>0</v>
      </c>
      <c r="AD2273" s="115">
        <v>0</v>
      </c>
      <c r="AE2273" s="115">
        <v>0</v>
      </c>
      <c r="AF2273" s="115">
        <v>0</v>
      </c>
      <c r="AG2273" s="115">
        <v>0</v>
      </c>
    </row>
    <row r="2274" spans="1:33">
      <c r="A2274" s="115" t="s">
        <v>3993</v>
      </c>
      <c r="B2274" s="115" t="s">
        <v>19</v>
      </c>
      <c r="C2274" s="115">
        <v>0</v>
      </c>
      <c r="D2274" s="115">
        <v>0</v>
      </c>
      <c r="E2274" s="115">
        <v>0</v>
      </c>
      <c r="F2274" s="115">
        <v>0</v>
      </c>
      <c r="G2274" s="115">
        <v>0</v>
      </c>
      <c r="H2274" s="115">
        <v>0</v>
      </c>
      <c r="I2274" s="115">
        <v>0</v>
      </c>
      <c r="J2274" s="115">
        <v>0</v>
      </c>
      <c r="K2274" s="115">
        <v>0</v>
      </c>
      <c r="L2274" s="115">
        <v>0</v>
      </c>
      <c r="M2274" s="115">
        <v>0</v>
      </c>
      <c r="N2274" s="115">
        <v>0</v>
      </c>
      <c r="O2274" s="115">
        <v>0</v>
      </c>
      <c r="P2274" s="115">
        <v>0</v>
      </c>
      <c r="Q2274" s="115">
        <v>0</v>
      </c>
      <c r="R2274" s="115">
        <v>0</v>
      </c>
      <c r="S2274" s="115">
        <v>0</v>
      </c>
      <c r="T2274" s="115">
        <v>0</v>
      </c>
      <c r="U2274" s="115">
        <v>0</v>
      </c>
      <c r="V2274" s="115">
        <v>0</v>
      </c>
      <c r="W2274" s="115">
        <v>0</v>
      </c>
      <c r="X2274" s="115">
        <v>0</v>
      </c>
      <c r="Y2274" s="115">
        <v>0</v>
      </c>
      <c r="Z2274" s="115">
        <v>0</v>
      </c>
      <c r="AA2274" s="115">
        <v>0</v>
      </c>
      <c r="AB2274" s="115">
        <v>0</v>
      </c>
      <c r="AC2274" s="115">
        <v>0</v>
      </c>
      <c r="AD2274" s="115">
        <v>0</v>
      </c>
      <c r="AE2274" s="115">
        <v>0</v>
      </c>
      <c r="AF2274" s="115">
        <v>0</v>
      </c>
      <c r="AG2274" s="115">
        <v>0</v>
      </c>
    </row>
    <row r="2275" spans="1:33">
      <c r="A2275" s="115" t="s">
        <v>3994</v>
      </c>
      <c r="B2275" s="115" t="s">
        <v>19</v>
      </c>
      <c r="C2275" s="115">
        <v>0</v>
      </c>
      <c r="D2275" s="115">
        <v>0</v>
      </c>
      <c r="E2275" s="115">
        <v>0</v>
      </c>
      <c r="F2275" s="115">
        <v>0</v>
      </c>
      <c r="G2275" s="115">
        <v>0</v>
      </c>
      <c r="H2275" s="115">
        <v>0</v>
      </c>
      <c r="I2275" s="115">
        <v>0</v>
      </c>
      <c r="J2275" s="115">
        <v>0</v>
      </c>
      <c r="K2275" s="115">
        <v>0</v>
      </c>
      <c r="L2275" s="115">
        <v>0</v>
      </c>
      <c r="M2275" s="115">
        <v>0</v>
      </c>
      <c r="N2275" s="115">
        <v>0</v>
      </c>
      <c r="O2275" s="115">
        <v>0</v>
      </c>
      <c r="P2275" s="115">
        <v>0</v>
      </c>
      <c r="Q2275" s="115">
        <v>0</v>
      </c>
      <c r="R2275" s="115">
        <v>0</v>
      </c>
      <c r="S2275" s="115">
        <v>0</v>
      </c>
      <c r="T2275" s="115">
        <v>0</v>
      </c>
      <c r="U2275" s="115">
        <v>0</v>
      </c>
      <c r="V2275" s="115">
        <v>0</v>
      </c>
      <c r="W2275" s="115">
        <v>0</v>
      </c>
      <c r="X2275" s="115">
        <v>0</v>
      </c>
      <c r="Y2275" s="115">
        <v>0</v>
      </c>
      <c r="Z2275" s="115">
        <v>0</v>
      </c>
      <c r="AA2275" s="115">
        <v>0</v>
      </c>
      <c r="AB2275" s="115">
        <v>0</v>
      </c>
      <c r="AC2275" s="115">
        <v>0</v>
      </c>
      <c r="AD2275" s="115">
        <v>0</v>
      </c>
      <c r="AE2275" s="115">
        <v>0</v>
      </c>
      <c r="AF2275" s="115">
        <v>0</v>
      </c>
      <c r="AG2275" s="115">
        <v>0</v>
      </c>
    </row>
    <row r="2276" spans="1:33">
      <c r="A2276" s="115" t="s">
        <v>3995</v>
      </c>
      <c r="B2276" s="115" t="s">
        <v>19</v>
      </c>
      <c r="C2276" s="115">
        <v>0</v>
      </c>
      <c r="D2276" s="115">
        <v>0</v>
      </c>
      <c r="E2276" s="115">
        <v>0</v>
      </c>
      <c r="F2276" s="115">
        <v>0</v>
      </c>
      <c r="G2276" s="115">
        <v>0</v>
      </c>
      <c r="H2276" s="115">
        <v>0</v>
      </c>
      <c r="I2276" s="115">
        <v>0</v>
      </c>
      <c r="J2276" s="115">
        <v>0</v>
      </c>
      <c r="K2276" s="115">
        <v>0</v>
      </c>
      <c r="L2276" s="115">
        <v>0</v>
      </c>
      <c r="M2276" s="115">
        <v>0</v>
      </c>
      <c r="N2276" s="115">
        <v>0</v>
      </c>
      <c r="O2276" s="115">
        <v>0</v>
      </c>
      <c r="P2276" s="115">
        <v>0</v>
      </c>
      <c r="Q2276" s="115">
        <v>0</v>
      </c>
      <c r="R2276" s="115">
        <v>0</v>
      </c>
      <c r="S2276" s="115">
        <v>0</v>
      </c>
      <c r="T2276" s="115">
        <v>0</v>
      </c>
      <c r="U2276" s="115">
        <v>0</v>
      </c>
      <c r="V2276" s="115">
        <v>0</v>
      </c>
      <c r="W2276" s="115">
        <v>0</v>
      </c>
      <c r="X2276" s="115">
        <v>0</v>
      </c>
      <c r="Y2276" s="115">
        <v>0</v>
      </c>
      <c r="Z2276" s="115">
        <v>0</v>
      </c>
      <c r="AA2276" s="115">
        <v>0</v>
      </c>
      <c r="AB2276" s="115">
        <v>0</v>
      </c>
      <c r="AC2276" s="115">
        <v>0</v>
      </c>
      <c r="AD2276" s="115">
        <v>0</v>
      </c>
      <c r="AE2276" s="115">
        <v>0</v>
      </c>
      <c r="AF2276" s="115">
        <v>0</v>
      </c>
      <c r="AG2276" s="115">
        <v>0</v>
      </c>
    </row>
    <row r="2277" spans="1:33">
      <c r="A2277" s="115" t="s">
        <v>3996</v>
      </c>
      <c r="B2277" s="115" t="s">
        <v>19</v>
      </c>
      <c r="C2277" s="115">
        <v>0</v>
      </c>
      <c r="D2277" s="115">
        <v>0</v>
      </c>
      <c r="E2277" s="115">
        <v>0</v>
      </c>
      <c r="F2277" s="115">
        <v>0</v>
      </c>
      <c r="G2277" s="115">
        <v>0</v>
      </c>
      <c r="H2277" s="115">
        <v>0</v>
      </c>
      <c r="I2277" s="115">
        <v>0</v>
      </c>
      <c r="J2277" s="115">
        <v>0</v>
      </c>
      <c r="K2277" s="115">
        <v>0</v>
      </c>
      <c r="L2277" s="115">
        <v>0</v>
      </c>
      <c r="M2277" s="115">
        <v>0</v>
      </c>
      <c r="N2277" s="115">
        <v>0</v>
      </c>
      <c r="O2277" s="115">
        <v>0</v>
      </c>
      <c r="P2277" s="115">
        <v>0</v>
      </c>
      <c r="Q2277" s="115">
        <v>0</v>
      </c>
      <c r="R2277" s="115">
        <v>0</v>
      </c>
      <c r="S2277" s="115">
        <v>0</v>
      </c>
      <c r="T2277" s="115">
        <v>0</v>
      </c>
      <c r="U2277" s="115">
        <v>0</v>
      </c>
      <c r="V2277" s="115">
        <v>0</v>
      </c>
      <c r="W2277" s="115">
        <v>0</v>
      </c>
      <c r="X2277" s="115">
        <v>0</v>
      </c>
      <c r="Y2277" s="115">
        <v>0</v>
      </c>
      <c r="Z2277" s="115">
        <v>0</v>
      </c>
      <c r="AA2277" s="115">
        <v>0</v>
      </c>
      <c r="AB2277" s="115">
        <v>0</v>
      </c>
      <c r="AC2277" s="115">
        <v>0</v>
      </c>
      <c r="AD2277" s="115">
        <v>0</v>
      </c>
      <c r="AE2277" s="115">
        <v>0</v>
      </c>
      <c r="AF2277" s="115">
        <v>0</v>
      </c>
      <c r="AG2277" s="115">
        <v>0</v>
      </c>
    </row>
    <row r="2278" spans="1:33">
      <c r="A2278" s="115" t="s">
        <v>3997</v>
      </c>
      <c r="B2278" s="115" t="s">
        <v>19</v>
      </c>
      <c r="C2278" s="115">
        <v>0</v>
      </c>
      <c r="D2278" s="115">
        <v>0</v>
      </c>
      <c r="E2278" s="115">
        <v>0</v>
      </c>
      <c r="F2278" s="115">
        <v>0</v>
      </c>
      <c r="G2278" s="115">
        <v>0</v>
      </c>
      <c r="H2278" s="115">
        <v>0</v>
      </c>
      <c r="I2278" s="115">
        <v>0</v>
      </c>
      <c r="J2278" s="115">
        <v>0</v>
      </c>
      <c r="K2278" s="115">
        <v>0</v>
      </c>
      <c r="L2278" s="115">
        <v>0</v>
      </c>
      <c r="M2278" s="115">
        <v>0</v>
      </c>
      <c r="N2278" s="115">
        <v>0</v>
      </c>
      <c r="O2278" s="115">
        <v>0</v>
      </c>
      <c r="P2278" s="115">
        <v>0</v>
      </c>
      <c r="Q2278" s="115">
        <v>0</v>
      </c>
      <c r="R2278" s="115">
        <v>0</v>
      </c>
      <c r="S2278" s="115">
        <v>0</v>
      </c>
      <c r="T2278" s="115">
        <v>0</v>
      </c>
      <c r="U2278" s="115">
        <v>0</v>
      </c>
      <c r="V2278" s="115">
        <v>0</v>
      </c>
      <c r="W2278" s="115">
        <v>0</v>
      </c>
      <c r="X2278" s="115">
        <v>0</v>
      </c>
      <c r="Y2278" s="115">
        <v>0</v>
      </c>
      <c r="Z2278" s="115">
        <v>0</v>
      </c>
      <c r="AA2278" s="115">
        <v>0</v>
      </c>
      <c r="AB2278" s="115">
        <v>0</v>
      </c>
      <c r="AC2278" s="115">
        <v>0</v>
      </c>
      <c r="AD2278" s="115">
        <v>0</v>
      </c>
      <c r="AE2278" s="115">
        <v>0</v>
      </c>
      <c r="AF2278" s="115">
        <v>0</v>
      </c>
      <c r="AG2278" s="115">
        <v>0</v>
      </c>
    </row>
    <row r="2279" spans="1:33">
      <c r="A2279" s="115" t="s">
        <v>3998</v>
      </c>
      <c r="B2279" s="115" t="s">
        <v>19</v>
      </c>
      <c r="C2279" s="115">
        <v>0</v>
      </c>
      <c r="D2279" s="115">
        <v>0</v>
      </c>
      <c r="E2279" s="115">
        <v>0</v>
      </c>
      <c r="F2279" s="115">
        <v>0</v>
      </c>
      <c r="G2279" s="115">
        <v>0</v>
      </c>
      <c r="H2279" s="115">
        <v>0</v>
      </c>
      <c r="I2279" s="115">
        <v>0</v>
      </c>
      <c r="J2279" s="115">
        <v>0</v>
      </c>
      <c r="K2279" s="115">
        <v>0</v>
      </c>
      <c r="L2279" s="115">
        <v>0</v>
      </c>
      <c r="M2279" s="115">
        <v>0</v>
      </c>
      <c r="N2279" s="115">
        <v>0</v>
      </c>
      <c r="O2279" s="115">
        <v>0</v>
      </c>
      <c r="P2279" s="115">
        <v>0</v>
      </c>
      <c r="Q2279" s="115">
        <v>0</v>
      </c>
      <c r="R2279" s="115">
        <v>0</v>
      </c>
      <c r="S2279" s="115">
        <v>0</v>
      </c>
      <c r="T2279" s="115">
        <v>0</v>
      </c>
      <c r="U2279" s="115">
        <v>0</v>
      </c>
      <c r="V2279" s="115">
        <v>0</v>
      </c>
      <c r="W2279" s="115">
        <v>0</v>
      </c>
      <c r="X2279" s="115">
        <v>0</v>
      </c>
      <c r="Y2279" s="115">
        <v>0</v>
      </c>
      <c r="Z2279" s="115">
        <v>0</v>
      </c>
      <c r="AA2279" s="115">
        <v>0</v>
      </c>
      <c r="AB2279" s="115">
        <v>0</v>
      </c>
      <c r="AC2279" s="115">
        <v>0</v>
      </c>
      <c r="AD2279" s="115">
        <v>0</v>
      </c>
      <c r="AE2279" s="115">
        <v>0</v>
      </c>
      <c r="AF2279" s="115">
        <v>0</v>
      </c>
      <c r="AG2279" s="115">
        <v>0</v>
      </c>
    </row>
    <row r="2280" spans="1:33">
      <c r="A2280" s="115" t="s">
        <v>3999</v>
      </c>
      <c r="B2280" s="115" t="s">
        <v>19</v>
      </c>
      <c r="C2280" s="115">
        <v>0</v>
      </c>
      <c r="D2280" s="115">
        <v>0</v>
      </c>
      <c r="E2280" s="115">
        <v>0</v>
      </c>
      <c r="F2280" s="115">
        <v>0</v>
      </c>
      <c r="G2280" s="115">
        <v>0</v>
      </c>
      <c r="H2280" s="115">
        <v>0</v>
      </c>
      <c r="I2280" s="115">
        <v>0</v>
      </c>
      <c r="J2280" s="115">
        <v>0</v>
      </c>
      <c r="K2280" s="115">
        <v>0</v>
      </c>
      <c r="L2280" s="115">
        <v>0</v>
      </c>
      <c r="M2280" s="115">
        <v>0</v>
      </c>
      <c r="N2280" s="115">
        <v>0</v>
      </c>
      <c r="O2280" s="115">
        <v>0</v>
      </c>
      <c r="P2280" s="115">
        <v>0</v>
      </c>
      <c r="Q2280" s="115">
        <v>0</v>
      </c>
      <c r="R2280" s="115">
        <v>0</v>
      </c>
      <c r="S2280" s="115">
        <v>0</v>
      </c>
      <c r="T2280" s="115">
        <v>0</v>
      </c>
      <c r="U2280" s="115">
        <v>0</v>
      </c>
      <c r="V2280" s="115">
        <v>0</v>
      </c>
      <c r="W2280" s="115">
        <v>0</v>
      </c>
      <c r="X2280" s="115">
        <v>0</v>
      </c>
      <c r="Y2280" s="115">
        <v>0</v>
      </c>
      <c r="Z2280" s="115">
        <v>0</v>
      </c>
      <c r="AA2280" s="115">
        <v>0</v>
      </c>
      <c r="AB2280" s="115">
        <v>0</v>
      </c>
      <c r="AC2280" s="115">
        <v>0</v>
      </c>
      <c r="AD2280" s="115">
        <v>0</v>
      </c>
      <c r="AE2280" s="115">
        <v>0</v>
      </c>
      <c r="AF2280" s="115">
        <v>0</v>
      </c>
      <c r="AG2280" s="115">
        <v>0</v>
      </c>
    </row>
    <row r="2281" spans="1:33">
      <c r="A2281" s="115" t="s">
        <v>4000</v>
      </c>
      <c r="B2281" s="115" t="s">
        <v>19</v>
      </c>
      <c r="C2281" s="115">
        <v>0</v>
      </c>
      <c r="D2281" s="115">
        <v>0</v>
      </c>
      <c r="E2281" s="115">
        <v>0</v>
      </c>
      <c r="F2281" s="115">
        <v>0</v>
      </c>
      <c r="G2281" s="115">
        <v>0</v>
      </c>
      <c r="H2281" s="115">
        <v>0</v>
      </c>
      <c r="I2281" s="115">
        <v>0</v>
      </c>
      <c r="J2281" s="115">
        <v>0</v>
      </c>
      <c r="K2281" s="115">
        <v>0</v>
      </c>
      <c r="L2281" s="115">
        <v>0</v>
      </c>
      <c r="M2281" s="115">
        <v>0</v>
      </c>
      <c r="N2281" s="115">
        <v>0</v>
      </c>
      <c r="O2281" s="115">
        <v>0</v>
      </c>
      <c r="P2281" s="115">
        <v>0</v>
      </c>
      <c r="Q2281" s="115">
        <v>0</v>
      </c>
      <c r="R2281" s="115">
        <v>0</v>
      </c>
      <c r="S2281" s="115">
        <v>0</v>
      </c>
      <c r="T2281" s="115">
        <v>0</v>
      </c>
      <c r="U2281" s="115">
        <v>0</v>
      </c>
      <c r="V2281" s="115">
        <v>0</v>
      </c>
      <c r="W2281" s="115">
        <v>0</v>
      </c>
      <c r="X2281" s="115">
        <v>0</v>
      </c>
      <c r="Y2281" s="115">
        <v>0</v>
      </c>
      <c r="Z2281" s="115">
        <v>0</v>
      </c>
      <c r="AA2281" s="115">
        <v>0</v>
      </c>
      <c r="AB2281" s="115">
        <v>0</v>
      </c>
      <c r="AC2281" s="115">
        <v>0</v>
      </c>
      <c r="AD2281" s="115">
        <v>0</v>
      </c>
      <c r="AE2281" s="115">
        <v>0</v>
      </c>
      <c r="AF2281" s="115">
        <v>0</v>
      </c>
      <c r="AG2281" s="115">
        <v>0</v>
      </c>
    </row>
    <row r="2282" spans="1:33">
      <c r="A2282" s="115" t="s">
        <v>4001</v>
      </c>
      <c r="B2282" s="115" t="s">
        <v>19</v>
      </c>
      <c r="C2282" s="115">
        <v>0</v>
      </c>
      <c r="D2282" s="115">
        <v>0</v>
      </c>
      <c r="E2282" s="115">
        <v>0</v>
      </c>
      <c r="F2282" s="115">
        <v>0</v>
      </c>
      <c r="G2282" s="115">
        <v>0</v>
      </c>
      <c r="H2282" s="115">
        <v>0</v>
      </c>
      <c r="I2282" s="115">
        <v>0</v>
      </c>
      <c r="J2282" s="115">
        <v>0</v>
      </c>
      <c r="K2282" s="115">
        <v>0</v>
      </c>
      <c r="L2282" s="115">
        <v>0</v>
      </c>
      <c r="M2282" s="115">
        <v>0</v>
      </c>
      <c r="N2282" s="115">
        <v>0</v>
      </c>
      <c r="O2282" s="115">
        <v>0</v>
      </c>
      <c r="P2282" s="115">
        <v>0</v>
      </c>
      <c r="Q2282" s="115">
        <v>0</v>
      </c>
      <c r="R2282" s="115">
        <v>0</v>
      </c>
      <c r="S2282" s="115">
        <v>0</v>
      </c>
      <c r="T2282" s="115">
        <v>0</v>
      </c>
      <c r="U2282" s="115">
        <v>0</v>
      </c>
      <c r="V2282" s="115">
        <v>0</v>
      </c>
      <c r="W2282" s="115">
        <v>0</v>
      </c>
      <c r="X2282" s="115">
        <v>0</v>
      </c>
      <c r="Y2282" s="115">
        <v>0</v>
      </c>
      <c r="Z2282" s="115">
        <v>0</v>
      </c>
      <c r="AA2282" s="115">
        <v>0</v>
      </c>
      <c r="AB2282" s="115">
        <v>0</v>
      </c>
      <c r="AC2282" s="115">
        <v>0</v>
      </c>
      <c r="AD2282" s="115">
        <v>0</v>
      </c>
      <c r="AE2282" s="115">
        <v>0</v>
      </c>
      <c r="AF2282" s="115">
        <v>0</v>
      </c>
      <c r="AG2282" s="115">
        <v>0</v>
      </c>
    </row>
    <row r="2283" spans="1:33">
      <c r="A2283" s="115" t="s">
        <v>4002</v>
      </c>
      <c r="B2283" s="115" t="s">
        <v>19</v>
      </c>
      <c r="C2283" s="115">
        <v>0</v>
      </c>
      <c r="D2283" s="115">
        <v>0</v>
      </c>
      <c r="E2283" s="115">
        <v>0</v>
      </c>
      <c r="F2283" s="115">
        <v>0</v>
      </c>
      <c r="G2283" s="115">
        <v>0</v>
      </c>
      <c r="H2283" s="115">
        <v>0</v>
      </c>
      <c r="I2283" s="115">
        <v>0</v>
      </c>
      <c r="J2283" s="115">
        <v>0</v>
      </c>
      <c r="K2283" s="115">
        <v>0</v>
      </c>
      <c r="L2283" s="115">
        <v>0</v>
      </c>
      <c r="M2283" s="115">
        <v>0</v>
      </c>
      <c r="N2283" s="115">
        <v>0</v>
      </c>
      <c r="O2283" s="115">
        <v>0</v>
      </c>
      <c r="P2283" s="115">
        <v>0</v>
      </c>
      <c r="Q2283" s="115">
        <v>0</v>
      </c>
      <c r="R2283" s="115">
        <v>0</v>
      </c>
      <c r="S2283" s="115">
        <v>0</v>
      </c>
      <c r="T2283" s="115">
        <v>0</v>
      </c>
      <c r="U2283" s="115">
        <v>0</v>
      </c>
      <c r="V2283" s="115">
        <v>0</v>
      </c>
      <c r="W2283" s="115">
        <v>0</v>
      </c>
      <c r="X2283" s="115">
        <v>0</v>
      </c>
      <c r="Y2283" s="115">
        <v>0</v>
      </c>
      <c r="Z2283" s="115">
        <v>0</v>
      </c>
      <c r="AA2283" s="115">
        <v>0</v>
      </c>
      <c r="AB2283" s="115">
        <v>0</v>
      </c>
      <c r="AC2283" s="115">
        <v>0</v>
      </c>
      <c r="AD2283" s="115">
        <v>0</v>
      </c>
      <c r="AE2283" s="115">
        <v>0</v>
      </c>
      <c r="AF2283" s="115">
        <v>0</v>
      </c>
      <c r="AG2283" s="115">
        <v>0</v>
      </c>
    </row>
    <row r="2284" spans="1:33">
      <c r="A2284" s="115" t="s">
        <v>4003</v>
      </c>
      <c r="B2284" s="115" t="s">
        <v>19</v>
      </c>
      <c r="C2284" s="115">
        <v>0</v>
      </c>
      <c r="D2284" s="115">
        <v>0</v>
      </c>
      <c r="E2284" s="115">
        <v>0</v>
      </c>
      <c r="F2284" s="115">
        <v>0</v>
      </c>
      <c r="G2284" s="115">
        <v>0</v>
      </c>
      <c r="H2284" s="115">
        <v>0</v>
      </c>
      <c r="I2284" s="115">
        <v>0</v>
      </c>
      <c r="J2284" s="115">
        <v>0</v>
      </c>
      <c r="K2284" s="115">
        <v>0</v>
      </c>
      <c r="L2284" s="115">
        <v>0</v>
      </c>
      <c r="M2284" s="115">
        <v>0</v>
      </c>
      <c r="N2284" s="115">
        <v>0</v>
      </c>
      <c r="O2284" s="115">
        <v>0</v>
      </c>
      <c r="P2284" s="115">
        <v>0</v>
      </c>
      <c r="Q2284" s="115">
        <v>0</v>
      </c>
      <c r="R2284" s="115">
        <v>0</v>
      </c>
      <c r="S2284" s="115">
        <v>0</v>
      </c>
      <c r="T2284" s="115">
        <v>0</v>
      </c>
      <c r="U2284" s="115">
        <v>0</v>
      </c>
      <c r="V2284" s="115">
        <v>0</v>
      </c>
      <c r="W2284" s="115">
        <v>0</v>
      </c>
      <c r="X2284" s="115">
        <v>0</v>
      </c>
      <c r="Y2284" s="115">
        <v>0</v>
      </c>
      <c r="Z2284" s="115">
        <v>0</v>
      </c>
      <c r="AA2284" s="115">
        <v>0</v>
      </c>
      <c r="AB2284" s="115">
        <v>0</v>
      </c>
      <c r="AC2284" s="115">
        <v>0</v>
      </c>
      <c r="AD2284" s="115">
        <v>0</v>
      </c>
      <c r="AE2284" s="115">
        <v>0</v>
      </c>
      <c r="AF2284" s="115">
        <v>0</v>
      </c>
      <c r="AG2284" s="115">
        <v>0</v>
      </c>
    </row>
    <row r="2285" spans="1:33">
      <c r="A2285" s="115" t="s">
        <v>4004</v>
      </c>
      <c r="B2285" s="115" t="s">
        <v>19</v>
      </c>
      <c r="C2285" s="115">
        <v>0</v>
      </c>
      <c r="D2285" s="115">
        <v>0</v>
      </c>
      <c r="E2285" s="115">
        <v>0</v>
      </c>
      <c r="F2285" s="115">
        <v>0</v>
      </c>
      <c r="G2285" s="115">
        <v>0</v>
      </c>
      <c r="H2285" s="115">
        <v>0</v>
      </c>
      <c r="I2285" s="115">
        <v>0</v>
      </c>
      <c r="J2285" s="115">
        <v>0</v>
      </c>
      <c r="K2285" s="115">
        <v>0</v>
      </c>
      <c r="L2285" s="115">
        <v>0</v>
      </c>
      <c r="M2285" s="115">
        <v>0</v>
      </c>
      <c r="N2285" s="115">
        <v>0</v>
      </c>
      <c r="O2285" s="115">
        <v>0</v>
      </c>
      <c r="P2285" s="115">
        <v>0</v>
      </c>
      <c r="Q2285" s="115">
        <v>0</v>
      </c>
      <c r="R2285" s="115">
        <v>0</v>
      </c>
      <c r="S2285" s="115">
        <v>0</v>
      </c>
      <c r="T2285" s="115">
        <v>0</v>
      </c>
      <c r="U2285" s="115">
        <v>0</v>
      </c>
      <c r="V2285" s="115">
        <v>0</v>
      </c>
      <c r="W2285" s="115">
        <v>0</v>
      </c>
      <c r="X2285" s="115">
        <v>0</v>
      </c>
      <c r="Y2285" s="115">
        <v>0</v>
      </c>
      <c r="Z2285" s="115">
        <v>0</v>
      </c>
      <c r="AA2285" s="115">
        <v>0</v>
      </c>
      <c r="AB2285" s="115">
        <v>0</v>
      </c>
      <c r="AC2285" s="115">
        <v>0</v>
      </c>
      <c r="AD2285" s="115">
        <v>0</v>
      </c>
      <c r="AE2285" s="115">
        <v>0</v>
      </c>
      <c r="AF2285" s="115">
        <v>0</v>
      </c>
      <c r="AG2285" s="115">
        <v>0</v>
      </c>
    </row>
    <row r="2286" spans="1:33">
      <c r="A2286" s="115" t="s">
        <v>4005</v>
      </c>
      <c r="B2286" s="115" t="s">
        <v>19</v>
      </c>
      <c r="C2286" s="115">
        <v>0</v>
      </c>
      <c r="D2286" s="115">
        <v>0</v>
      </c>
      <c r="E2286" s="115">
        <v>0</v>
      </c>
      <c r="F2286" s="115">
        <v>0</v>
      </c>
      <c r="G2286" s="115">
        <v>0</v>
      </c>
      <c r="H2286" s="115">
        <v>0</v>
      </c>
      <c r="I2286" s="115">
        <v>0</v>
      </c>
      <c r="J2286" s="115">
        <v>0</v>
      </c>
      <c r="K2286" s="115">
        <v>0</v>
      </c>
      <c r="L2286" s="115">
        <v>0</v>
      </c>
      <c r="M2286" s="115">
        <v>0</v>
      </c>
      <c r="N2286" s="115">
        <v>0</v>
      </c>
      <c r="O2286" s="115">
        <v>0</v>
      </c>
      <c r="P2286" s="115">
        <v>0</v>
      </c>
      <c r="Q2286" s="115">
        <v>0</v>
      </c>
      <c r="R2286" s="115">
        <v>0</v>
      </c>
      <c r="S2286" s="115">
        <v>0</v>
      </c>
      <c r="T2286" s="115">
        <v>0</v>
      </c>
      <c r="U2286" s="115">
        <v>0</v>
      </c>
      <c r="V2286" s="115">
        <v>0</v>
      </c>
      <c r="W2286" s="115">
        <v>0</v>
      </c>
      <c r="X2286" s="115">
        <v>0</v>
      </c>
      <c r="Y2286" s="115">
        <v>0</v>
      </c>
      <c r="Z2286" s="115">
        <v>0</v>
      </c>
      <c r="AA2286" s="115">
        <v>0</v>
      </c>
      <c r="AB2286" s="115">
        <v>0</v>
      </c>
      <c r="AC2286" s="115">
        <v>0</v>
      </c>
      <c r="AD2286" s="115">
        <v>0</v>
      </c>
      <c r="AE2286" s="115">
        <v>0</v>
      </c>
      <c r="AF2286" s="115">
        <v>0</v>
      </c>
      <c r="AG2286" s="115">
        <v>0</v>
      </c>
    </row>
    <row r="2287" spans="1:33">
      <c r="A2287" s="115" t="s">
        <v>4006</v>
      </c>
      <c r="B2287" s="115" t="s">
        <v>19</v>
      </c>
      <c r="C2287" s="115">
        <v>0</v>
      </c>
      <c r="D2287" s="115">
        <v>0</v>
      </c>
      <c r="E2287" s="115">
        <v>0</v>
      </c>
      <c r="F2287" s="115">
        <v>0</v>
      </c>
      <c r="G2287" s="115">
        <v>0</v>
      </c>
      <c r="H2287" s="115">
        <v>0</v>
      </c>
      <c r="I2287" s="115">
        <v>0</v>
      </c>
      <c r="J2287" s="115">
        <v>0</v>
      </c>
      <c r="K2287" s="115">
        <v>0</v>
      </c>
      <c r="L2287" s="115">
        <v>0</v>
      </c>
      <c r="M2287" s="115">
        <v>0</v>
      </c>
      <c r="N2287" s="115">
        <v>0</v>
      </c>
      <c r="O2287" s="115">
        <v>0</v>
      </c>
      <c r="P2287" s="115">
        <v>0</v>
      </c>
      <c r="Q2287" s="115">
        <v>0</v>
      </c>
      <c r="R2287" s="115">
        <v>0</v>
      </c>
      <c r="S2287" s="115">
        <v>0</v>
      </c>
      <c r="T2287" s="115">
        <v>0</v>
      </c>
      <c r="U2287" s="115">
        <v>0</v>
      </c>
      <c r="V2287" s="115">
        <v>0</v>
      </c>
      <c r="W2287" s="115">
        <v>0</v>
      </c>
      <c r="X2287" s="115">
        <v>0</v>
      </c>
      <c r="Y2287" s="115">
        <v>0</v>
      </c>
      <c r="Z2287" s="115">
        <v>0</v>
      </c>
      <c r="AA2287" s="115">
        <v>0</v>
      </c>
      <c r="AB2287" s="115">
        <v>0</v>
      </c>
      <c r="AC2287" s="115">
        <v>0</v>
      </c>
      <c r="AD2287" s="115">
        <v>0</v>
      </c>
      <c r="AE2287" s="115">
        <v>0</v>
      </c>
      <c r="AF2287" s="115">
        <v>0</v>
      </c>
      <c r="AG2287" s="115">
        <v>0</v>
      </c>
    </row>
    <row r="2288" spans="1:33">
      <c r="A2288" s="115" t="s">
        <v>4007</v>
      </c>
      <c r="B2288" s="115" t="s">
        <v>19</v>
      </c>
      <c r="C2288" s="115">
        <v>0</v>
      </c>
      <c r="D2288" s="115">
        <v>0</v>
      </c>
      <c r="E2288" s="115">
        <v>0</v>
      </c>
      <c r="F2288" s="115">
        <v>0</v>
      </c>
      <c r="G2288" s="115">
        <v>0</v>
      </c>
      <c r="H2288" s="115">
        <v>0</v>
      </c>
      <c r="I2288" s="115">
        <v>0</v>
      </c>
      <c r="J2288" s="115">
        <v>0</v>
      </c>
      <c r="K2288" s="115">
        <v>0</v>
      </c>
      <c r="L2288" s="115">
        <v>0</v>
      </c>
      <c r="M2288" s="115">
        <v>0</v>
      </c>
      <c r="N2288" s="115">
        <v>0</v>
      </c>
      <c r="O2288" s="115">
        <v>0</v>
      </c>
      <c r="P2288" s="115">
        <v>0</v>
      </c>
      <c r="Q2288" s="115">
        <v>0</v>
      </c>
      <c r="R2288" s="115">
        <v>0</v>
      </c>
      <c r="S2288" s="115">
        <v>0</v>
      </c>
      <c r="T2288" s="115">
        <v>0</v>
      </c>
      <c r="U2288" s="115">
        <v>0</v>
      </c>
      <c r="V2288" s="115">
        <v>0</v>
      </c>
      <c r="W2288" s="115">
        <v>0</v>
      </c>
      <c r="X2288" s="115">
        <v>0</v>
      </c>
      <c r="Y2288" s="115">
        <v>0</v>
      </c>
      <c r="Z2288" s="115">
        <v>0</v>
      </c>
      <c r="AA2288" s="115">
        <v>0</v>
      </c>
      <c r="AB2288" s="115">
        <v>0</v>
      </c>
      <c r="AC2288" s="115">
        <v>0</v>
      </c>
      <c r="AD2288" s="115">
        <v>0</v>
      </c>
      <c r="AE2288" s="115">
        <v>0</v>
      </c>
      <c r="AF2288" s="115">
        <v>0</v>
      </c>
      <c r="AG2288" s="115">
        <v>0</v>
      </c>
    </row>
    <row r="2289" spans="1:33">
      <c r="A2289" s="115" t="s">
        <v>4008</v>
      </c>
      <c r="B2289" s="115" t="s">
        <v>19</v>
      </c>
      <c r="C2289" s="115">
        <v>0</v>
      </c>
      <c r="D2289" s="115">
        <v>0</v>
      </c>
      <c r="E2289" s="115">
        <v>0</v>
      </c>
      <c r="F2289" s="115">
        <v>0</v>
      </c>
      <c r="G2289" s="115">
        <v>0</v>
      </c>
      <c r="H2289" s="115">
        <v>0</v>
      </c>
      <c r="I2289" s="115">
        <v>0</v>
      </c>
      <c r="J2289" s="115">
        <v>0</v>
      </c>
      <c r="K2289" s="115">
        <v>0</v>
      </c>
      <c r="L2289" s="115">
        <v>0</v>
      </c>
      <c r="M2289" s="115">
        <v>0</v>
      </c>
      <c r="N2289" s="115">
        <v>0</v>
      </c>
      <c r="O2289" s="115">
        <v>0</v>
      </c>
      <c r="P2289" s="115">
        <v>0</v>
      </c>
      <c r="Q2289" s="115">
        <v>0</v>
      </c>
      <c r="R2289" s="115">
        <v>0</v>
      </c>
      <c r="S2289" s="115">
        <v>0</v>
      </c>
      <c r="T2289" s="115">
        <v>0</v>
      </c>
      <c r="U2289" s="115">
        <v>0</v>
      </c>
      <c r="V2289" s="115">
        <v>0</v>
      </c>
      <c r="W2289" s="115">
        <v>0</v>
      </c>
      <c r="X2289" s="115">
        <v>0</v>
      </c>
      <c r="Y2289" s="115">
        <v>0</v>
      </c>
      <c r="Z2289" s="115">
        <v>0</v>
      </c>
      <c r="AA2289" s="115">
        <v>0</v>
      </c>
      <c r="AB2289" s="115">
        <v>0</v>
      </c>
      <c r="AC2289" s="115">
        <v>0</v>
      </c>
      <c r="AD2289" s="115">
        <v>0</v>
      </c>
      <c r="AE2289" s="115">
        <v>0</v>
      </c>
      <c r="AF2289" s="115">
        <v>0</v>
      </c>
      <c r="AG2289" s="115">
        <v>0</v>
      </c>
    </row>
    <row r="2290" spans="1:33">
      <c r="A2290" s="115" t="s">
        <v>4009</v>
      </c>
      <c r="B2290" s="115" t="s">
        <v>19</v>
      </c>
      <c r="C2290" s="115">
        <v>0</v>
      </c>
      <c r="D2290" s="115">
        <v>0</v>
      </c>
      <c r="E2290" s="115">
        <v>0</v>
      </c>
      <c r="F2290" s="115">
        <v>0</v>
      </c>
      <c r="G2290" s="115">
        <v>0</v>
      </c>
      <c r="H2290" s="115">
        <v>0</v>
      </c>
      <c r="I2290" s="115">
        <v>0</v>
      </c>
      <c r="J2290" s="115">
        <v>0</v>
      </c>
      <c r="K2290" s="115">
        <v>0</v>
      </c>
      <c r="L2290" s="115">
        <v>0</v>
      </c>
      <c r="M2290" s="115">
        <v>0</v>
      </c>
      <c r="N2290" s="115">
        <v>0</v>
      </c>
      <c r="O2290" s="115">
        <v>0</v>
      </c>
      <c r="P2290" s="115">
        <v>0</v>
      </c>
      <c r="Q2290" s="115">
        <v>0</v>
      </c>
      <c r="R2290" s="115">
        <v>0</v>
      </c>
      <c r="S2290" s="115">
        <v>0</v>
      </c>
      <c r="T2290" s="115">
        <v>0</v>
      </c>
      <c r="U2290" s="115">
        <v>0</v>
      </c>
      <c r="V2290" s="115">
        <v>0</v>
      </c>
      <c r="W2290" s="115">
        <v>0</v>
      </c>
      <c r="X2290" s="115">
        <v>0</v>
      </c>
      <c r="Y2290" s="115">
        <v>0</v>
      </c>
      <c r="Z2290" s="115">
        <v>0</v>
      </c>
      <c r="AA2290" s="115">
        <v>0</v>
      </c>
      <c r="AB2290" s="115">
        <v>0</v>
      </c>
      <c r="AC2290" s="115">
        <v>0</v>
      </c>
      <c r="AD2290" s="115">
        <v>0</v>
      </c>
      <c r="AE2290" s="115">
        <v>0</v>
      </c>
      <c r="AF2290" s="115">
        <v>0</v>
      </c>
      <c r="AG2290" s="115">
        <v>0</v>
      </c>
    </row>
    <row r="2291" spans="1:33">
      <c r="A2291" s="115" t="s">
        <v>4010</v>
      </c>
      <c r="B2291" s="115" t="s">
        <v>19</v>
      </c>
      <c r="C2291" s="115">
        <v>0</v>
      </c>
      <c r="D2291" s="115">
        <v>0</v>
      </c>
      <c r="E2291" s="115">
        <v>0</v>
      </c>
      <c r="F2291" s="115">
        <v>0</v>
      </c>
      <c r="G2291" s="115">
        <v>0</v>
      </c>
      <c r="H2291" s="115">
        <v>0</v>
      </c>
      <c r="I2291" s="115">
        <v>0</v>
      </c>
      <c r="J2291" s="115">
        <v>0</v>
      </c>
      <c r="K2291" s="115">
        <v>0</v>
      </c>
      <c r="L2291" s="115">
        <v>0</v>
      </c>
      <c r="M2291" s="115">
        <v>0</v>
      </c>
      <c r="N2291" s="115">
        <v>0</v>
      </c>
      <c r="O2291" s="115">
        <v>0</v>
      </c>
      <c r="P2291" s="115">
        <v>0</v>
      </c>
      <c r="Q2291" s="115">
        <v>0</v>
      </c>
      <c r="R2291" s="115">
        <v>0</v>
      </c>
      <c r="S2291" s="115">
        <v>0</v>
      </c>
      <c r="T2291" s="115">
        <v>0</v>
      </c>
      <c r="U2291" s="115">
        <v>0</v>
      </c>
      <c r="V2291" s="115">
        <v>0</v>
      </c>
      <c r="W2291" s="115">
        <v>0</v>
      </c>
      <c r="X2291" s="115">
        <v>0</v>
      </c>
      <c r="Y2291" s="115">
        <v>0</v>
      </c>
      <c r="Z2291" s="115">
        <v>0</v>
      </c>
      <c r="AA2291" s="115">
        <v>0</v>
      </c>
      <c r="AB2291" s="115">
        <v>0</v>
      </c>
      <c r="AC2291" s="115">
        <v>0</v>
      </c>
      <c r="AD2291" s="115">
        <v>0</v>
      </c>
      <c r="AE2291" s="115">
        <v>0</v>
      </c>
      <c r="AF2291" s="115">
        <v>0</v>
      </c>
      <c r="AG2291" s="115">
        <v>0</v>
      </c>
    </row>
    <row r="2292" spans="1:33">
      <c r="A2292" s="115" t="s">
        <v>4011</v>
      </c>
      <c r="B2292" s="115" t="s">
        <v>19</v>
      </c>
      <c r="C2292" s="115">
        <v>0</v>
      </c>
      <c r="D2292" s="115">
        <v>0</v>
      </c>
      <c r="E2292" s="115">
        <v>0</v>
      </c>
      <c r="F2292" s="115">
        <v>0</v>
      </c>
      <c r="G2292" s="115">
        <v>0</v>
      </c>
      <c r="H2292" s="115">
        <v>0</v>
      </c>
      <c r="I2292" s="115">
        <v>0</v>
      </c>
      <c r="J2292" s="115">
        <v>0</v>
      </c>
      <c r="K2292" s="115">
        <v>0</v>
      </c>
      <c r="L2292" s="115">
        <v>0</v>
      </c>
      <c r="M2292" s="115">
        <v>0</v>
      </c>
      <c r="N2292" s="115">
        <v>0</v>
      </c>
      <c r="O2292" s="115">
        <v>0</v>
      </c>
      <c r="P2292" s="115">
        <v>0</v>
      </c>
      <c r="Q2292" s="115">
        <v>0</v>
      </c>
      <c r="R2292" s="115">
        <v>0</v>
      </c>
      <c r="S2292" s="115">
        <v>0</v>
      </c>
      <c r="T2292" s="115">
        <v>0</v>
      </c>
      <c r="U2292" s="115">
        <v>0</v>
      </c>
      <c r="V2292" s="115">
        <v>0</v>
      </c>
      <c r="W2292" s="115">
        <v>0</v>
      </c>
      <c r="X2292" s="115">
        <v>0</v>
      </c>
      <c r="Y2292" s="115">
        <v>0</v>
      </c>
      <c r="Z2292" s="115">
        <v>0</v>
      </c>
      <c r="AA2292" s="115">
        <v>0</v>
      </c>
      <c r="AB2292" s="115">
        <v>0</v>
      </c>
      <c r="AC2292" s="115">
        <v>0</v>
      </c>
      <c r="AD2292" s="115">
        <v>0</v>
      </c>
      <c r="AE2292" s="115">
        <v>0</v>
      </c>
      <c r="AF2292" s="115">
        <v>0</v>
      </c>
      <c r="AG2292" s="115">
        <v>0</v>
      </c>
    </row>
    <row r="2293" spans="1:33">
      <c r="A2293" s="115" t="s">
        <v>4012</v>
      </c>
      <c r="B2293" s="115" t="s">
        <v>19</v>
      </c>
      <c r="C2293" s="115">
        <v>0</v>
      </c>
      <c r="D2293" s="115">
        <v>0</v>
      </c>
      <c r="E2293" s="115">
        <v>0</v>
      </c>
      <c r="F2293" s="115">
        <v>0</v>
      </c>
      <c r="G2293" s="115">
        <v>0</v>
      </c>
      <c r="H2293" s="115">
        <v>0</v>
      </c>
      <c r="I2293" s="115">
        <v>0</v>
      </c>
      <c r="J2293" s="115">
        <v>0</v>
      </c>
      <c r="K2293" s="115">
        <v>0</v>
      </c>
      <c r="L2293" s="115">
        <v>0</v>
      </c>
      <c r="M2293" s="115">
        <v>0</v>
      </c>
      <c r="N2293" s="115">
        <v>0</v>
      </c>
      <c r="O2293" s="115">
        <v>0</v>
      </c>
      <c r="P2293" s="115">
        <v>0</v>
      </c>
      <c r="Q2293" s="115">
        <v>0</v>
      </c>
      <c r="R2293" s="115">
        <v>0</v>
      </c>
      <c r="S2293" s="115">
        <v>0</v>
      </c>
      <c r="T2293" s="115">
        <v>0</v>
      </c>
      <c r="U2293" s="115">
        <v>0</v>
      </c>
      <c r="V2293" s="115">
        <v>0</v>
      </c>
      <c r="W2293" s="115">
        <v>0</v>
      </c>
      <c r="X2293" s="115">
        <v>0</v>
      </c>
      <c r="Y2293" s="115">
        <v>0</v>
      </c>
      <c r="Z2293" s="115">
        <v>0</v>
      </c>
      <c r="AA2293" s="115">
        <v>0</v>
      </c>
      <c r="AB2293" s="115">
        <v>0</v>
      </c>
      <c r="AC2293" s="115">
        <v>0</v>
      </c>
      <c r="AD2293" s="115">
        <v>0</v>
      </c>
      <c r="AE2293" s="115">
        <v>0</v>
      </c>
      <c r="AF2293" s="115">
        <v>0</v>
      </c>
      <c r="AG2293" s="115">
        <v>0</v>
      </c>
    </row>
    <row r="2294" spans="1:33">
      <c r="A2294" s="115" t="s">
        <v>4013</v>
      </c>
      <c r="B2294" s="115" t="s">
        <v>19</v>
      </c>
      <c r="C2294" s="2">
        <v>8044420000000</v>
      </c>
      <c r="D2294" s="2">
        <v>7659460000000</v>
      </c>
      <c r="E2294" s="2">
        <v>8123000000000</v>
      </c>
      <c r="F2294" s="2">
        <v>8431610000000</v>
      </c>
      <c r="G2294" s="2">
        <v>8721950000000</v>
      </c>
      <c r="H2294" s="2">
        <v>8826210000000</v>
      </c>
      <c r="I2294" s="2">
        <v>8861660000000</v>
      </c>
      <c r="J2294" s="2">
        <v>8878580000000</v>
      </c>
      <c r="K2294" s="2">
        <v>8971550000000</v>
      </c>
      <c r="L2294" s="2">
        <v>9028310000000</v>
      </c>
      <c r="M2294" s="2">
        <v>9124700000000</v>
      </c>
      <c r="N2294" s="2">
        <v>9216140000000</v>
      </c>
      <c r="O2294" s="2">
        <v>9313100000000</v>
      </c>
      <c r="P2294" s="2">
        <v>9362210000000</v>
      </c>
      <c r="Q2294" s="2">
        <v>9439310000000</v>
      </c>
      <c r="R2294" s="2">
        <v>9551890000000</v>
      </c>
      <c r="S2294" s="2">
        <v>9656700000000</v>
      </c>
      <c r="T2294" s="2">
        <v>9758660000000</v>
      </c>
      <c r="U2294" s="2">
        <v>9836570000000</v>
      </c>
      <c r="V2294" s="2">
        <v>9920830000000</v>
      </c>
      <c r="W2294" s="2">
        <v>9998370000000</v>
      </c>
      <c r="X2294" s="2">
        <v>10097000000000</v>
      </c>
      <c r="Y2294" s="2">
        <v>10203400000000</v>
      </c>
      <c r="Z2294" s="2">
        <v>10304500000000</v>
      </c>
      <c r="AA2294" s="2">
        <v>10353400000000</v>
      </c>
      <c r="AB2294" s="2">
        <v>10444500000000</v>
      </c>
      <c r="AC2294" s="2">
        <v>10486200000000</v>
      </c>
      <c r="AD2294" s="2">
        <v>10541800000000</v>
      </c>
      <c r="AE2294" s="2">
        <v>10589000000000</v>
      </c>
      <c r="AF2294" s="2">
        <v>10643300000000</v>
      </c>
      <c r="AG2294" s="2">
        <v>10728000000000</v>
      </c>
    </row>
    <row r="2295" spans="1:33">
      <c r="A2295" s="115" t="s">
        <v>4014</v>
      </c>
      <c r="B2295" s="115" t="s">
        <v>19</v>
      </c>
      <c r="C2295" s="2">
        <v>89052000</v>
      </c>
      <c r="D2295" s="2">
        <v>84790400</v>
      </c>
      <c r="E2295" s="2">
        <v>89921900</v>
      </c>
      <c r="F2295" s="2">
        <v>93338200</v>
      </c>
      <c r="G2295" s="2">
        <v>96552200</v>
      </c>
      <c r="H2295" s="2">
        <v>97706400</v>
      </c>
      <c r="I2295" s="2">
        <v>98098800</v>
      </c>
      <c r="J2295" s="2">
        <v>98286200</v>
      </c>
      <c r="K2295" s="2">
        <v>99315300</v>
      </c>
      <c r="L2295" s="2">
        <v>99943700</v>
      </c>
      <c r="M2295" s="2">
        <v>101011000</v>
      </c>
      <c r="N2295" s="2">
        <v>102023000</v>
      </c>
      <c r="O2295" s="2">
        <v>103096000</v>
      </c>
      <c r="P2295" s="2">
        <v>103640000</v>
      </c>
      <c r="Q2295" s="2">
        <v>104493000</v>
      </c>
      <c r="R2295" s="2">
        <v>105740000</v>
      </c>
      <c r="S2295" s="2">
        <v>106900000</v>
      </c>
      <c r="T2295" s="2">
        <v>108029000</v>
      </c>
      <c r="U2295" s="2">
        <v>108891000</v>
      </c>
      <c r="V2295" s="2">
        <v>109824000</v>
      </c>
      <c r="W2295" s="2">
        <v>110682000</v>
      </c>
      <c r="X2295" s="2">
        <v>111774000</v>
      </c>
      <c r="Y2295" s="2">
        <v>112952000</v>
      </c>
      <c r="Z2295" s="2">
        <v>114072000</v>
      </c>
      <c r="AA2295" s="2">
        <v>114612000</v>
      </c>
      <c r="AB2295" s="2">
        <v>115621000</v>
      </c>
      <c r="AC2295" s="2">
        <v>116083000</v>
      </c>
      <c r="AD2295" s="2">
        <v>116698000</v>
      </c>
      <c r="AE2295" s="2">
        <v>117221000</v>
      </c>
      <c r="AF2295" s="2">
        <v>117822000</v>
      </c>
      <c r="AG2295" s="2">
        <v>118760000</v>
      </c>
    </row>
    <row r="2296" spans="1:33">
      <c r="A2296" s="115" t="s">
        <v>4015</v>
      </c>
      <c r="B2296" s="115" t="s">
        <v>19</v>
      </c>
      <c r="C2296" s="2">
        <v>3963070000</v>
      </c>
      <c r="D2296" s="2">
        <v>3773420000</v>
      </c>
      <c r="E2296" s="2">
        <v>4001780000</v>
      </c>
      <c r="F2296" s="2">
        <v>4153820000</v>
      </c>
      <c r="G2296" s="2">
        <v>4296850000</v>
      </c>
      <c r="H2296" s="2">
        <v>4348220000</v>
      </c>
      <c r="I2296" s="2">
        <v>4365680000</v>
      </c>
      <c r="J2296" s="2">
        <v>4374020000</v>
      </c>
      <c r="K2296" s="2">
        <v>4419820000</v>
      </c>
      <c r="L2296" s="2">
        <v>4447780000</v>
      </c>
      <c r="M2296" s="2">
        <v>4495270000</v>
      </c>
      <c r="N2296" s="2">
        <v>4540310000</v>
      </c>
      <c r="O2296" s="2">
        <v>4588080000</v>
      </c>
      <c r="P2296" s="2">
        <v>4612280000</v>
      </c>
      <c r="Q2296" s="2">
        <v>4650260000</v>
      </c>
      <c r="R2296" s="2">
        <v>4705720000</v>
      </c>
      <c r="S2296" s="2">
        <v>4757360000</v>
      </c>
      <c r="T2296" s="2">
        <v>4807580000</v>
      </c>
      <c r="U2296" s="2">
        <v>4845970000</v>
      </c>
      <c r="V2296" s="2">
        <v>4887480000</v>
      </c>
      <c r="W2296" s="2">
        <v>4925680000</v>
      </c>
      <c r="X2296" s="2">
        <v>4974280000</v>
      </c>
      <c r="Y2296" s="2">
        <v>5026700000</v>
      </c>
      <c r="Z2296" s="2">
        <v>5076520000</v>
      </c>
      <c r="AA2296" s="2">
        <v>5100580000</v>
      </c>
      <c r="AB2296" s="2">
        <v>5145450000</v>
      </c>
      <c r="AC2296" s="2">
        <v>5166020000</v>
      </c>
      <c r="AD2296" s="2">
        <v>5193400000</v>
      </c>
      <c r="AE2296" s="2">
        <v>5216670000</v>
      </c>
      <c r="AF2296" s="2">
        <v>5243400000</v>
      </c>
      <c r="AG2296" s="2">
        <v>5285140000</v>
      </c>
    </row>
    <row r="2297" spans="1:33">
      <c r="A2297" s="115" t="s">
        <v>4016</v>
      </c>
      <c r="B2297" s="115" t="s">
        <v>19</v>
      </c>
      <c r="C2297" s="2">
        <v>11070600000</v>
      </c>
      <c r="D2297" s="2">
        <v>10540800000</v>
      </c>
      <c r="E2297" s="2">
        <v>11178700000</v>
      </c>
      <c r="F2297" s="2">
        <v>11603400000</v>
      </c>
      <c r="G2297" s="2">
        <v>12003000000</v>
      </c>
      <c r="H2297" s="2">
        <v>12146500000</v>
      </c>
      <c r="I2297" s="2">
        <v>12195200000</v>
      </c>
      <c r="J2297" s="2">
        <v>12218500000</v>
      </c>
      <c r="K2297" s="2">
        <v>12346500000</v>
      </c>
      <c r="L2297" s="2">
        <v>12424600000</v>
      </c>
      <c r="M2297" s="2">
        <v>12557200000</v>
      </c>
      <c r="N2297" s="2">
        <v>12683100000</v>
      </c>
      <c r="O2297" s="2">
        <v>12816500000</v>
      </c>
      <c r="P2297" s="2">
        <v>12884100000</v>
      </c>
      <c r="Q2297" s="2">
        <v>12990200000</v>
      </c>
      <c r="R2297" s="2">
        <v>13145100000</v>
      </c>
      <c r="S2297" s="2">
        <v>13289400000</v>
      </c>
      <c r="T2297" s="2">
        <v>13429700000</v>
      </c>
      <c r="U2297" s="2">
        <v>13536900000</v>
      </c>
      <c r="V2297" s="2">
        <v>13652900000</v>
      </c>
      <c r="W2297" s="2">
        <v>13759600000</v>
      </c>
      <c r="X2297" s="2">
        <v>13895300000</v>
      </c>
      <c r="Y2297" s="2">
        <v>14041800000</v>
      </c>
      <c r="Z2297" s="2">
        <v>14180900000</v>
      </c>
      <c r="AA2297" s="2">
        <v>14248100000</v>
      </c>
      <c r="AB2297" s="2">
        <v>14373500000</v>
      </c>
      <c r="AC2297" s="2">
        <v>14430900000</v>
      </c>
      <c r="AD2297" s="2">
        <v>14507400000</v>
      </c>
      <c r="AE2297" s="2">
        <v>14572400000</v>
      </c>
      <c r="AF2297" s="2">
        <v>14647100000</v>
      </c>
      <c r="AG2297" s="2">
        <v>14763700000</v>
      </c>
    </row>
    <row r="2298" spans="1:33">
      <c r="A2298" s="115" t="s">
        <v>4017</v>
      </c>
      <c r="B2298" s="115" t="s">
        <v>19</v>
      </c>
      <c r="C2298" s="2">
        <v>6022820000</v>
      </c>
      <c r="D2298" s="2">
        <v>5734600000</v>
      </c>
      <c r="E2298" s="2">
        <v>6081650000</v>
      </c>
      <c r="F2298" s="2">
        <v>6312710000</v>
      </c>
      <c r="G2298" s="2">
        <v>6530080000</v>
      </c>
      <c r="H2298" s="2">
        <v>6608140000</v>
      </c>
      <c r="I2298" s="2">
        <v>6634680000</v>
      </c>
      <c r="J2298" s="2">
        <v>6647350000</v>
      </c>
      <c r="K2298" s="2">
        <v>6716960000</v>
      </c>
      <c r="L2298" s="2">
        <v>6759450000</v>
      </c>
      <c r="M2298" s="2">
        <v>6831620000</v>
      </c>
      <c r="N2298" s="2">
        <v>6900080000</v>
      </c>
      <c r="O2298" s="2">
        <v>6972680000</v>
      </c>
      <c r="P2298" s="2">
        <v>7009450000</v>
      </c>
      <c r="Q2298" s="2">
        <v>7067170000</v>
      </c>
      <c r="R2298" s="2">
        <v>7151450000</v>
      </c>
      <c r="S2298" s="2">
        <v>7229930000</v>
      </c>
      <c r="T2298" s="2">
        <v>7306260000</v>
      </c>
      <c r="U2298" s="2">
        <v>7364600000</v>
      </c>
      <c r="V2298" s="2">
        <v>7427680000</v>
      </c>
      <c r="W2298" s="2">
        <v>7485730000</v>
      </c>
      <c r="X2298" s="2">
        <v>7559590000</v>
      </c>
      <c r="Y2298" s="2">
        <v>7639270000</v>
      </c>
      <c r="Z2298" s="2">
        <v>7714970000</v>
      </c>
      <c r="AA2298" s="2">
        <v>7751540000</v>
      </c>
      <c r="AB2298" s="2">
        <v>7819730000</v>
      </c>
      <c r="AC2298" s="2">
        <v>7850990000</v>
      </c>
      <c r="AD2298" s="2">
        <v>7892600000</v>
      </c>
      <c r="AE2298" s="2">
        <v>7927960000</v>
      </c>
      <c r="AF2298" s="2">
        <v>7968580000</v>
      </c>
      <c r="AG2298" s="2">
        <v>8032030000</v>
      </c>
    </row>
    <row r="2299" spans="1:33">
      <c r="A2299" s="115" t="s">
        <v>4018</v>
      </c>
      <c r="B2299" s="115" t="s">
        <v>19</v>
      </c>
      <c r="C2299" s="2">
        <v>1453210000</v>
      </c>
      <c r="D2299" s="2">
        <v>1383670000</v>
      </c>
      <c r="E2299" s="2">
        <v>1467410000</v>
      </c>
      <c r="F2299" s="2">
        <v>1523160000</v>
      </c>
      <c r="G2299" s="2">
        <v>1575610000</v>
      </c>
      <c r="H2299" s="2">
        <v>1594440000</v>
      </c>
      <c r="I2299" s="2">
        <v>1600850000</v>
      </c>
      <c r="J2299" s="2">
        <v>1603900000</v>
      </c>
      <c r="K2299" s="2">
        <v>1620700000</v>
      </c>
      <c r="L2299" s="2">
        <v>1630950000</v>
      </c>
      <c r="M2299" s="2">
        <v>1648360000</v>
      </c>
      <c r="N2299" s="2">
        <v>1664880000</v>
      </c>
      <c r="O2299" s="2">
        <v>1682400000</v>
      </c>
      <c r="P2299" s="2">
        <v>1691270000</v>
      </c>
      <c r="Q2299" s="2">
        <v>1705200000</v>
      </c>
      <c r="R2299" s="2">
        <v>1725530000</v>
      </c>
      <c r="S2299" s="2">
        <v>1744470000</v>
      </c>
      <c r="T2299" s="2">
        <v>1762890000</v>
      </c>
      <c r="U2299" s="2">
        <v>1776960000</v>
      </c>
      <c r="V2299" s="2">
        <v>1792180000</v>
      </c>
      <c r="W2299" s="2">
        <v>1806190000</v>
      </c>
      <c r="X2299" s="2">
        <v>1824010000</v>
      </c>
      <c r="Y2299" s="2">
        <v>1843240000</v>
      </c>
      <c r="Z2299" s="2">
        <v>1861500000</v>
      </c>
      <c r="AA2299" s="2">
        <v>1870330000</v>
      </c>
      <c r="AB2299" s="2">
        <v>1886780000</v>
      </c>
      <c r="AC2299" s="2">
        <v>1894320000</v>
      </c>
      <c r="AD2299" s="2">
        <v>1904360000</v>
      </c>
      <c r="AE2299" s="2">
        <v>1912890000</v>
      </c>
      <c r="AF2299" s="2">
        <v>1922700000</v>
      </c>
      <c r="AG2299" s="2">
        <v>1938000000</v>
      </c>
    </row>
    <row r="2300" spans="1:33">
      <c r="A2300" s="115" t="s">
        <v>4019</v>
      </c>
      <c r="B2300" s="115" t="s">
        <v>19</v>
      </c>
      <c r="C2300" s="2">
        <v>26649500000</v>
      </c>
      <c r="D2300" s="2">
        <v>25374200000</v>
      </c>
      <c r="E2300" s="2">
        <v>26909800000</v>
      </c>
      <c r="F2300" s="2">
        <v>27932200000</v>
      </c>
      <c r="G2300" s="2">
        <v>28894000000</v>
      </c>
      <c r="H2300" s="2">
        <v>29239400000</v>
      </c>
      <c r="I2300" s="2">
        <v>29356800000</v>
      </c>
      <c r="J2300" s="2">
        <v>29412900000</v>
      </c>
      <c r="K2300" s="2">
        <v>29720900000</v>
      </c>
      <c r="L2300" s="2">
        <v>29908900000</v>
      </c>
      <c r="M2300" s="2">
        <v>30228200000</v>
      </c>
      <c r="N2300" s="2">
        <v>30531100000</v>
      </c>
      <c r="O2300" s="2">
        <v>30852400000</v>
      </c>
      <c r="P2300" s="2">
        <v>31015100000</v>
      </c>
      <c r="Q2300" s="2">
        <v>31270500000</v>
      </c>
      <c r="R2300" s="2">
        <v>31643400000</v>
      </c>
      <c r="S2300" s="2">
        <v>31990600000</v>
      </c>
      <c r="T2300" s="2">
        <v>32328400000</v>
      </c>
      <c r="U2300" s="2">
        <v>32586500000</v>
      </c>
      <c r="V2300" s="2">
        <v>32865600000</v>
      </c>
      <c r="W2300" s="2">
        <v>33122500000</v>
      </c>
      <c r="X2300" s="2">
        <v>33449300000</v>
      </c>
      <c r="Y2300" s="2">
        <v>33801900000</v>
      </c>
      <c r="Z2300" s="2">
        <v>34136800000</v>
      </c>
      <c r="AA2300" s="2">
        <v>34298700000</v>
      </c>
      <c r="AB2300" s="2">
        <v>34600400000</v>
      </c>
      <c r="AC2300" s="2">
        <v>34738700000</v>
      </c>
      <c r="AD2300" s="2">
        <v>34922800000</v>
      </c>
      <c r="AE2300" s="2">
        <v>35079300000</v>
      </c>
      <c r="AF2300" s="2">
        <v>35259000000</v>
      </c>
      <c r="AG2300" s="2">
        <v>35539700000</v>
      </c>
    </row>
    <row r="2301" spans="1:33">
      <c r="A2301" s="115" t="s">
        <v>4020</v>
      </c>
      <c r="B2301" s="115" t="s">
        <v>19</v>
      </c>
      <c r="C2301" s="2">
        <v>62115500</v>
      </c>
      <c r="D2301" s="2">
        <v>59142900</v>
      </c>
      <c r="E2301" s="2">
        <v>62722200</v>
      </c>
      <c r="F2301" s="2">
        <v>65105200</v>
      </c>
      <c r="G2301" s="2">
        <v>67347000</v>
      </c>
      <c r="H2301" s="2">
        <v>68152100</v>
      </c>
      <c r="I2301" s="2">
        <v>68425800</v>
      </c>
      <c r="J2301" s="2">
        <v>68556500</v>
      </c>
      <c r="K2301" s="2">
        <v>69274300</v>
      </c>
      <c r="L2301" s="2">
        <v>69712600</v>
      </c>
      <c r="M2301" s="2">
        <v>70456900</v>
      </c>
      <c r="N2301" s="2">
        <v>71163000</v>
      </c>
      <c r="O2301" s="2">
        <v>71911700</v>
      </c>
      <c r="P2301" s="2">
        <v>72290900</v>
      </c>
      <c r="Q2301" s="2">
        <v>72886200</v>
      </c>
      <c r="R2301" s="2">
        <v>73755500</v>
      </c>
      <c r="S2301" s="2">
        <v>74564800</v>
      </c>
      <c r="T2301" s="2">
        <v>75352000</v>
      </c>
      <c r="U2301" s="2">
        <v>75953700</v>
      </c>
      <c r="V2301" s="2">
        <v>76604300</v>
      </c>
      <c r="W2301" s="2">
        <v>77203000</v>
      </c>
      <c r="X2301" s="2">
        <v>77964700</v>
      </c>
      <c r="Y2301" s="2">
        <v>78786400</v>
      </c>
      <c r="Z2301" s="2">
        <v>79567200</v>
      </c>
      <c r="AA2301" s="2">
        <v>79944400</v>
      </c>
      <c r="AB2301" s="2">
        <v>80647600</v>
      </c>
      <c r="AC2301" s="2">
        <v>80970000</v>
      </c>
      <c r="AD2301" s="2">
        <v>81399100</v>
      </c>
      <c r="AE2301" s="2">
        <v>81763900</v>
      </c>
      <c r="AF2301" s="2">
        <v>82182800</v>
      </c>
      <c r="AG2301" s="2">
        <v>82837100</v>
      </c>
    </row>
    <row r="2302" spans="1:33">
      <c r="A2302" s="115" t="s">
        <v>4021</v>
      </c>
      <c r="B2302" s="115" t="s">
        <v>19</v>
      </c>
      <c r="C2302" s="2">
        <v>46565400</v>
      </c>
      <c r="D2302" s="2">
        <v>44337000</v>
      </c>
      <c r="E2302" s="2">
        <v>47020200</v>
      </c>
      <c r="F2302" s="2">
        <v>48806600</v>
      </c>
      <c r="G2302" s="2">
        <v>50487200</v>
      </c>
      <c r="H2302" s="2">
        <v>51090800</v>
      </c>
      <c r="I2302" s="2">
        <v>51296000</v>
      </c>
      <c r="J2302" s="2">
        <v>51393900</v>
      </c>
      <c r="K2302" s="2">
        <v>51932100</v>
      </c>
      <c r="L2302" s="2">
        <v>52260600</v>
      </c>
      <c r="M2302" s="2">
        <v>52818600</v>
      </c>
      <c r="N2302" s="2">
        <v>53347900</v>
      </c>
      <c r="O2302" s="2">
        <v>53909200</v>
      </c>
      <c r="P2302" s="2">
        <v>54193400</v>
      </c>
      <c r="Q2302" s="2">
        <v>54639700</v>
      </c>
      <c r="R2302" s="2">
        <v>55291400</v>
      </c>
      <c r="S2302" s="2">
        <v>55898100</v>
      </c>
      <c r="T2302" s="2">
        <v>56488300</v>
      </c>
      <c r="U2302" s="2">
        <v>56939300</v>
      </c>
      <c r="V2302" s="2">
        <v>57427000</v>
      </c>
      <c r="W2302" s="2">
        <v>57875800</v>
      </c>
      <c r="X2302" s="2">
        <v>58446900</v>
      </c>
      <c r="Y2302" s="2">
        <v>59062900</v>
      </c>
      <c r="Z2302" s="2">
        <v>59648200</v>
      </c>
      <c r="AA2302" s="2">
        <v>59930900</v>
      </c>
      <c r="AB2302" s="2">
        <v>60458100</v>
      </c>
      <c r="AC2302" s="2">
        <v>60699800</v>
      </c>
      <c r="AD2302" s="2">
        <v>61021500</v>
      </c>
      <c r="AE2302" s="2">
        <v>61294900</v>
      </c>
      <c r="AF2302" s="2">
        <v>61609000</v>
      </c>
      <c r="AG2302" s="2">
        <v>62099500</v>
      </c>
    </row>
    <row r="2303" spans="1:33">
      <c r="A2303" s="115" t="s">
        <v>4022</v>
      </c>
      <c r="B2303" s="115" t="s">
        <v>19</v>
      </c>
      <c r="C2303" s="2">
        <v>934706000</v>
      </c>
      <c r="D2303" s="2">
        <v>889976000</v>
      </c>
      <c r="E2303" s="2">
        <v>943836000</v>
      </c>
      <c r="F2303" s="2">
        <v>979695000</v>
      </c>
      <c r="G2303" s="2">
        <v>1013430000</v>
      </c>
      <c r="H2303" s="2">
        <v>1025540000</v>
      </c>
      <c r="I2303" s="2">
        <v>1029660000</v>
      </c>
      <c r="J2303" s="2">
        <v>1031630000</v>
      </c>
      <c r="K2303" s="2">
        <v>1042430000</v>
      </c>
      <c r="L2303" s="2">
        <v>1049030000</v>
      </c>
      <c r="M2303" s="2">
        <v>1060230000</v>
      </c>
      <c r="N2303" s="2">
        <v>1070850000</v>
      </c>
      <c r="O2303" s="2">
        <v>1082120000</v>
      </c>
      <c r="P2303" s="2">
        <v>1087820000</v>
      </c>
      <c r="Q2303" s="2">
        <v>1096780000</v>
      </c>
      <c r="R2303" s="2">
        <v>1109860000</v>
      </c>
      <c r="S2303" s="2">
        <v>1122040000</v>
      </c>
      <c r="T2303" s="2">
        <v>1133890000</v>
      </c>
      <c r="U2303" s="2">
        <v>1142940000</v>
      </c>
      <c r="V2303" s="2">
        <v>1152730000</v>
      </c>
      <c r="W2303" s="2">
        <v>1161740000</v>
      </c>
      <c r="X2303" s="2">
        <v>1173200000</v>
      </c>
      <c r="Y2303" s="2">
        <v>1185570000</v>
      </c>
      <c r="Z2303" s="2">
        <v>1197320000</v>
      </c>
      <c r="AA2303" s="2">
        <v>1202990000</v>
      </c>
      <c r="AB2303" s="2">
        <v>1213580000</v>
      </c>
      <c r="AC2303" s="2">
        <v>1218430000</v>
      </c>
      <c r="AD2303" s="2">
        <v>1224880000</v>
      </c>
      <c r="AE2303" s="2">
        <v>1230370000</v>
      </c>
      <c r="AF2303" s="2">
        <v>1236680000</v>
      </c>
      <c r="AG2303" s="2">
        <v>1246520000</v>
      </c>
    </row>
    <row r="2304" spans="1:33">
      <c r="A2304" s="115" t="s">
        <v>4023</v>
      </c>
      <c r="B2304" s="115" t="s">
        <v>19</v>
      </c>
      <c r="C2304" s="2">
        <v>135957000</v>
      </c>
      <c r="D2304" s="2">
        <v>129451000</v>
      </c>
      <c r="E2304" s="2">
        <v>137285000</v>
      </c>
      <c r="F2304" s="2">
        <v>142501000</v>
      </c>
      <c r="G2304" s="2">
        <v>147408000</v>
      </c>
      <c r="H2304" s="2">
        <v>149170000</v>
      </c>
      <c r="I2304" s="2">
        <v>149769000</v>
      </c>
      <c r="J2304" s="2">
        <v>150055000</v>
      </c>
      <c r="K2304" s="2">
        <v>151626000</v>
      </c>
      <c r="L2304" s="2">
        <v>152586000</v>
      </c>
      <c r="M2304" s="2">
        <v>154215000</v>
      </c>
      <c r="N2304" s="2">
        <v>155760000</v>
      </c>
      <c r="O2304" s="2">
        <v>157399000</v>
      </c>
      <c r="P2304" s="2">
        <v>158229000</v>
      </c>
      <c r="Q2304" s="2">
        <v>159532000</v>
      </c>
      <c r="R2304" s="2">
        <v>161435000</v>
      </c>
      <c r="S2304" s="2">
        <v>163206000</v>
      </c>
      <c r="T2304" s="2">
        <v>164929000</v>
      </c>
      <c r="U2304" s="2">
        <v>166246000</v>
      </c>
      <c r="V2304" s="2">
        <v>167670000</v>
      </c>
      <c r="W2304" s="2">
        <v>168981000</v>
      </c>
      <c r="X2304" s="2">
        <v>170648000</v>
      </c>
      <c r="Y2304" s="2">
        <v>172446000</v>
      </c>
      <c r="Z2304" s="2">
        <v>174155000</v>
      </c>
      <c r="AA2304" s="2">
        <v>174981000</v>
      </c>
      <c r="AB2304" s="2">
        <v>176520000</v>
      </c>
      <c r="AC2304" s="2">
        <v>177226000</v>
      </c>
      <c r="AD2304" s="2">
        <v>178165000</v>
      </c>
      <c r="AE2304" s="2">
        <v>178963000</v>
      </c>
      <c r="AF2304" s="2">
        <v>179880000</v>
      </c>
      <c r="AG2304" s="2">
        <v>181312000</v>
      </c>
    </row>
    <row r="2305" spans="1:33">
      <c r="A2305" s="115" t="s">
        <v>4024</v>
      </c>
      <c r="B2305" s="115" t="s">
        <v>19</v>
      </c>
      <c r="C2305" s="115">
        <v>0</v>
      </c>
      <c r="D2305" s="115">
        <v>0</v>
      </c>
      <c r="E2305" s="115">
        <v>0</v>
      </c>
      <c r="F2305" s="115">
        <v>0</v>
      </c>
      <c r="G2305" s="115">
        <v>0</v>
      </c>
      <c r="H2305" s="115">
        <v>0</v>
      </c>
      <c r="I2305" s="115">
        <v>0</v>
      </c>
      <c r="J2305" s="115">
        <v>0</v>
      </c>
      <c r="K2305" s="115">
        <v>0</v>
      </c>
      <c r="L2305" s="115">
        <v>0</v>
      </c>
      <c r="M2305" s="115">
        <v>0</v>
      </c>
      <c r="N2305" s="115">
        <v>0</v>
      </c>
      <c r="O2305" s="115">
        <v>0</v>
      </c>
      <c r="P2305" s="115">
        <v>0</v>
      </c>
      <c r="Q2305" s="115">
        <v>0</v>
      </c>
      <c r="R2305" s="115">
        <v>0</v>
      </c>
      <c r="S2305" s="115">
        <v>0</v>
      </c>
      <c r="T2305" s="115">
        <v>0</v>
      </c>
      <c r="U2305" s="115">
        <v>0</v>
      </c>
      <c r="V2305" s="115">
        <v>0</v>
      </c>
      <c r="W2305" s="115">
        <v>0</v>
      </c>
      <c r="X2305" s="115">
        <v>0</v>
      </c>
      <c r="Y2305" s="115">
        <v>0</v>
      </c>
      <c r="Z2305" s="115">
        <v>0</v>
      </c>
      <c r="AA2305" s="115">
        <v>0</v>
      </c>
      <c r="AB2305" s="115">
        <v>0</v>
      </c>
      <c r="AC2305" s="115">
        <v>0</v>
      </c>
      <c r="AD2305" s="115">
        <v>0</v>
      </c>
      <c r="AE2305" s="115">
        <v>0</v>
      </c>
      <c r="AF2305" s="115">
        <v>0</v>
      </c>
      <c r="AG2305" s="115">
        <v>0</v>
      </c>
    </row>
    <row r="2306" spans="1:33">
      <c r="A2306" s="115" t="s">
        <v>4025</v>
      </c>
      <c r="B2306" s="115" t="s">
        <v>19</v>
      </c>
      <c r="C2306" s="115">
        <v>0</v>
      </c>
      <c r="D2306" s="115">
        <v>0</v>
      </c>
      <c r="E2306" s="115">
        <v>0</v>
      </c>
      <c r="F2306" s="115">
        <v>0</v>
      </c>
      <c r="G2306" s="115">
        <v>0</v>
      </c>
      <c r="H2306" s="115">
        <v>0</v>
      </c>
      <c r="I2306" s="115">
        <v>0</v>
      </c>
      <c r="J2306" s="115">
        <v>0</v>
      </c>
      <c r="K2306" s="115">
        <v>0</v>
      </c>
      <c r="L2306" s="115">
        <v>0</v>
      </c>
      <c r="M2306" s="115">
        <v>0</v>
      </c>
      <c r="N2306" s="115">
        <v>0</v>
      </c>
      <c r="O2306" s="115">
        <v>0</v>
      </c>
      <c r="P2306" s="115">
        <v>0</v>
      </c>
      <c r="Q2306" s="115">
        <v>0</v>
      </c>
      <c r="R2306" s="115">
        <v>0</v>
      </c>
      <c r="S2306" s="115">
        <v>0</v>
      </c>
      <c r="T2306" s="115">
        <v>0</v>
      </c>
      <c r="U2306" s="115">
        <v>0</v>
      </c>
      <c r="V2306" s="115">
        <v>0</v>
      </c>
      <c r="W2306" s="115">
        <v>0</v>
      </c>
      <c r="X2306" s="115">
        <v>0</v>
      </c>
      <c r="Y2306" s="115">
        <v>0</v>
      </c>
      <c r="Z2306" s="115">
        <v>0</v>
      </c>
      <c r="AA2306" s="115">
        <v>0</v>
      </c>
      <c r="AB2306" s="115">
        <v>0</v>
      </c>
      <c r="AC2306" s="115">
        <v>0</v>
      </c>
      <c r="AD2306" s="115">
        <v>0</v>
      </c>
      <c r="AE2306" s="115">
        <v>0</v>
      </c>
      <c r="AF2306" s="115">
        <v>0</v>
      </c>
      <c r="AG2306" s="115">
        <v>0</v>
      </c>
    </row>
    <row r="2307" spans="1:33">
      <c r="A2307" s="115" t="s">
        <v>4026</v>
      </c>
      <c r="B2307" s="115" t="s">
        <v>19</v>
      </c>
      <c r="C2307" s="115">
        <v>0</v>
      </c>
      <c r="D2307" s="115">
        <v>0</v>
      </c>
      <c r="E2307" s="115">
        <v>0</v>
      </c>
      <c r="F2307" s="115">
        <v>0</v>
      </c>
      <c r="G2307" s="115">
        <v>0</v>
      </c>
      <c r="H2307" s="115">
        <v>0</v>
      </c>
      <c r="I2307" s="115">
        <v>0</v>
      </c>
      <c r="J2307" s="115">
        <v>0</v>
      </c>
      <c r="K2307" s="115">
        <v>0</v>
      </c>
      <c r="L2307" s="115">
        <v>0</v>
      </c>
      <c r="M2307" s="115">
        <v>0</v>
      </c>
      <c r="N2307" s="115">
        <v>0</v>
      </c>
      <c r="O2307" s="115">
        <v>0</v>
      </c>
      <c r="P2307" s="115">
        <v>0</v>
      </c>
      <c r="Q2307" s="115">
        <v>0</v>
      </c>
      <c r="R2307" s="115">
        <v>0</v>
      </c>
      <c r="S2307" s="115">
        <v>0</v>
      </c>
      <c r="T2307" s="115">
        <v>0</v>
      </c>
      <c r="U2307" s="115">
        <v>0</v>
      </c>
      <c r="V2307" s="115">
        <v>0</v>
      </c>
      <c r="W2307" s="115">
        <v>0</v>
      </c>
      <c r="X2307" s="115">
        <v>0</v>
      </c>
      <c r="Y2307" s="115">
        <v>0</v>
      </c>
      <c r="Z2307" s="115">
        <v>0</v>
      </c>
      <c r="AA2307" s="115">
        <v>0</v>
      </c>
      <c r="AB2307" s="115">
        <v>0</v>
      </c>
      <c r="AC2307" s="115">
        <v>0</v>
      </c>
      <c r="AD2307" s="115">
        <v>0</v>
      </c>
      <c r="AE2307" s="115">
        <v>0</v>
      </c>
      <c r="AF2307" s="115">
        <v>0</v>
      </c>
      <c r="AG2307" s="115">
        <v>0</v>
      </c>
    </row>
    <row r="2308" spans="1:33">
      <c r="A2308" s="115" t="s">
        <v>4027</v>
      </c>
      <c r="B2308" s="115" t="s">
        <v>19</v>
      </c>
      <c r="C2308" s="115">
        <v>0</v>
      </c>
      <c r="D2308" s="115">
        <v>0</v>
      </c>
      <c r="E2308" s="115">
        <v>0</v>
      </c>
      <c r="F2308" s="115">
        <v>0</v>
      </c>
      <c r="G2308" s="115">
        <v>0</v>
      </c>
      <c r="H2308" s="115">
        <v>0</v>
      </c>
      <c r="I2308" s="115">
        <v>0</v>
      </c>
      <c r="J2308" s="115">
        <v>0</v>
      </c>
      <c r="K2308" s="115">
        <v>0</v>
      </c>
      <c r="L2308" s="115">
        <v>0</v>
      </c>
      <c r="M2308" s="115">
        <v>0</v>
      </c>
      <c r="N2308" s="115">
        <v>0</v>
      </c>
      <c r="O2308" s="115">
        <v>0</v>
      </c>
      <c r="P2308" s="115">
        <v>0</v>
      </c>
      <c r="Q2308" s="115">
        <v>0</v>
      </c>
      <c r="R2308" s="115">
        <v>0</v>
      </c>
      <c r="S2308" s="115">
        <v>0</v>
      </c>
      <c r="T2308" s="115">
        <v>0</v>
      </c>
      <c r="U2308" s="115">
        <v>0</v>
      </c>
      <c r="V2308" s="115">
        <v>0</v>
      </c>
      <c r="W2308" s="115">
        <v>0</v>
      </c>
      <c r="X2308" s="115">
        <v>0</v>
      </c>
      <c r="Y2308" s="115">
        <v>0</v>
      </c>
      <c r="Z2308" s="115">
        <v>0</v>
      </c>
      <c r="AA2308" s="115">
        <v>0</v>
      </c>
      <c r="AB2308" s="115">
        <v>0</v>
      </c>
      <c r="AC2308" s="115">
        <v>0</v>
      </c>
      <c r="AD2308" s="115">
        <v>0</v>
      </c>
      <c r="AE2308" s="115">
        <v>0</v>
      </c>
      <c r="AF2308" s="115">
        <v>0</v>
      </c>
      <c r="AG2308" s="115">
        <v>0</v>
      </c>
    </row>
    <row r="2309" spans="1:33">
      <c r="A2309" s="115" t="s">
        <v>4028</v>
      </c>
      <c r="B2309" s="115" t="s">
        <v>19</v>
      </c>
      <c r="C2309" s="115">
        <v>0</v>
      </c>
      <c r="D2309" s="115">
        <v>0</v>
      </c>
      <c r="E2309" s="115">
        <v>0</v>
      </c>
      <c r="F2309" s="115">
        <v>0</v>
      </c>
      <c r="G2309" s="115">
        <v>0</v>
      </c>
      <c r="H2309" s="115">
        <v>0</v>
      </c>
      <c r="I2309" s="115">
        <v>0</v>
      </c>
      <c r="J2309" s="115">
        <v>0</v>
      </c>
      <c r="K2309" s="115">
        <v>0</v>
      </c>
      <c r="L2309" s="115">
        <v>0</v>
      </c>
      <c r="M2309" s="115">
        <v>0</v>
      </c>
      <c r="N2309" s="115">
        <v>0</v>
      </c>
      <c r="O2309" s="115">
        <v>0</v>
      </c>
      <c r="P2309" s="115">
        <v>0</v>
      </c>
      <c r="Q2309" s="115">
        <v>0</v>
      </c>
      <c r="R2309" s="115">
        <v>0</v>
      </c>
      <c r="S2309" s="115">
        <v>0</v>
      </c>
      <c r="T2309" s="115">
        <v>0</v>
      </c>
      <c r="U2309" s="115">
        <v>0</v>
      </c>
      <c r="V2309" s="115">
        <v>0</v>
      </c>
      <c r="W2309" s="115">
        <v>0</v>
      </c>
      <c r="X2309" s="115">
        <v>0</v>
      </c>
      <c r="Y2309" s="115">
        <v>0</v>
      </c>
      <c r="Z2309" s="115">
        <v>0</v>
      </c>
      <c r="AA2309" s="115">
        <v>0</v>
      </c>
      <c r="AB2309" s="115">
        <v>0</v>
      </c>
      <c r="AC2309" s="115">
        <v>0</v>
      </c>
      <c r="AD2309" s="115">
        <v>0</v>
      </c>
      <c r="AE2309" s="115">
        <v>0</v>
      </c>
      <c r="AF2309" s="115">
        <v>0</v>
      </c>
      <c r="AG2309" s="115">
        <v>0</v>
      </c>
    </row>
    <row r="2310" spans="1:33">
      <c r="A2310" s="115" t="s">
        <v>4029</v>
      </c>
      <c r="B2310" s="115" t="s">
        <v>19</v>
      </c>
      <c r="C2310" s="115">
        <v>0</v>
      </c>
      <c r="D2310" s="115">
        <v>0</v>
      </c>
      <c r="E2310" s="115">
        <v>0</v>
      </c>
      <c r="F2310" s="115">
        <v>0</v>
      </c>
      <c r="G2310" s="115">
        <v>0</v>
      </c>
      <c r="H2310" s="115">
        <v>0</v>
      </c>
      <c r="I2310" s="115">
        <v>0</v>
      </c>
      <c r="J2310" s="115">
        <v>0</v>
      </c>
      <c r="K2310" s="115">
        <v>0</v>
      </c>
      <c r="L2310" s="115">
        <v>0</v>
      </c>
      <c r="M2310" s="115">
        <v>0</v>
      </c>
      <c r="N2310" s="115">
        <v>0</v>
      </c>
      <c r="O2310" s="115">
        <v>0</v>
      </c>
      <c r="P2310" s="115">
        <v>0</v>
      </c>
      <c r="Q2310" s="115">
        <v>0</v>
      </c>
      <c r="R2310" s="115">
        <v>0</v>
      </c>
      <c r="S2310" s="115">
        <v>0</v>
      </c>
      <c r="T2310" s="115">
        <v>0</v>
      </c>
      <c r="U2310" s="115">
        <v>0</v>
      </c>
      <c r="V2310" s="115">
        <v>0</v>
      </c>
      <c r="W2310" s="115">
        <v>0</v>
      </c>
      <c r="X2310" s="115">
        <v>0</v>
      </c>
      <c r="Y2310" s="115">
        <v>0</v>
      </c>
      <c r="Z2310" s="115">
        <v>0</v>
      </c>
      <c r="AA2310" s="115">
        <v>0</v>
      </c>
      <c r="AB2310" s="115">
        <v>0</v>
      </c>
      <c r="AC2310" s="115">
        <v>0</v>
      </c>
      <c r="AD2310" s="115">
        <v>0</v>
      </c>
      <c r="AE2310" s="115">
        <v>0</v>
      </c>
      <c r="AF2310" s="115">
        <v>0</v>
      </c>
      <c r="AG2310" s="115">
        <v>0</v>
      </c>
    </row>
    <row r="2311" spans="1:33">
      <c r="A2311" s="115" t="s">
        <v>4030</v>
      </c>
      <c r="B2311" s="115" t="s">
        <v>19</v>
      </c>
      <c r="C2311" s="115">
        <v>0</v>
      </c>
      <c r="D2311" s="115">
        <v>0</v>
      </c>
      <c r="E2311" s="115">
        <v>0</v>
      </c>
      <c r="F2311" s="115">
        <v>0</v>
      </c>
      <c r="G2311" s="115">
        <v>0</v>
      </c>
      <c r="H2311" s="115">
        <v>0</v>
      </c>
      <c r="I2311" s="115">
        <v>0</v>
      </c>
      <c r="J2311" s="115">
        <v>0</v>
      </c>
      <c r="K2311" s="115">
        <v>0</v>
      </c>
      <c r="L2311" s="115">
        <v>0</v>
      </c>
      <c r="M2311" s="115">
        <v>0</v>
      </c>
      <c r="N2311" s="115">
        <v>0</v>
      </c>
      <c r="O2311" s="115">
        <v>0</v>
      </c>
      <c r="P2311" s="115">
        <v>0</v>
      </c>
      <c r="Q2311" s="115">
        <v>0</v>
      </c>
      <c r="R2311" s="115">
        <v>0</v>
      </c>
      <c r="S2311" s="115">
        <v>0</v>
      </c>
      <c r="T2311" s="115">
        <v>0</v>
      </c>
      <c r="U2311" s="115">
        <v>0</v>
      </c>
      <c r="V2311" s="115">
        <v>0</v>
      </c>
      <c r="W2311" s="115">
        <v>0</v>
      </c>
      <c r="X2311" s="115">
        <v>0</v>
      </c>
      <c r="Y2311" s="115">
        <v>0</v>
      </c>
      <c r="Z2311" s="115">
        <v>0</v>
      </c>
      <c r="AA2311" s="115">
        <v>0</v>
      </c>
      <c r="AB2311" s="115">
        <v>0</v>
      </c>
      <c r="AC2311" s="115">
        <v>0</v>
      </c>
      <c r="AD2311" s="115">
        <v>0</v>
      </c>
      <c r="AE2311" s="115">
        <v>0</v>
      </c>
      <c r="AF2311" s="115">
        <v>0</v>
      </c>
      <c r="AG2311" s="115">
        <v>0</v>
      </c>
    </row>
    <row r="2312" spans="1:33">
      <c r="A2312" s="115" t="s">
        <v>4031</v>
      </c>
      <c r="B2312" s="115" t="s">
        <v>19</v>
      </c>
      <c r="C2312" s="115">
        <v>0</v>
      </c>
      <c r="D2312" s="115">
        <v>0</v>
      </c>
      <c r="E2312" s="115">
        <v>0</v>
      </c>
      <c r="F2312" s="115">
        <v>0</v>
      </c>
      <c r="G2312" s="115">
        <v>0</v>
      </c>
      <c r="H2312" s="115">
        <v>0</v>
      </c>
      <c r="I2312" s="115">
        <v>0</v>
      </c>
      <c r="J2312" s="115">
        <v>0</v>
      </c>
      <c r="K2312" s="115">
        <v>0</v>
      </c>
      <c r="L2312" s="115">
        <v>0</v>
      </c>
      <c r="M2312" s="115">
        <v>0</v>
      </c>
      <c r="N2312" s="115">
        <v>0</v>
      </c>
      <c r="O2312" s="115">
        <v>0</v>
      </c>
      <c r="P2312" s="115">
        <v>0</v>
      </c>
      <c r="Q2312" s="115">
        <v>0</v>
      </c>
      <c r="R2312" s="115">
        <v>0</v>
      </c>
      <c r="S2312" s="115">
        <v>0</v>
      </c>
      <c r="T2312" s="115">
        <v>0</v>
      </c>
      <c r="U2312" s="115">
        <v>0</v>
      </c>
      <c r="V2312" s="115">
        <v>0</v>
      </c>
      <c r="W2312" s="115">
        <v>0</v>
      </c>
      <c r="X2312" s="115">
        <v>0</v>
      </c>
      <c r="Y2312" s="115">
        <v>0</v>
      </c>
      <c r="Z2312" s="115">
        <v>0</v>
      </c>
      <c r="AA2312" s="115">
        <v>0</v>
      </c>
      <c r="AB2312" s="115">
        <v>0</v>
      </c>
      <c r="AC2312" s="115">
        <v>0</v>
      </c>
      <c r="AD2312" s="115">
        <v>0</v>
      </c>
      <c r="AE2312" s="115">
        <v>0</v>
      </c>
      <c r="AF2312" s="115">
        <v>0</v>
      </c>
      <c r="AG2312" s="115">
        <v>0</v>
      </c>
    </row>
    <row r="2313" spans="1:33">
      <c r="A2313" s="115" t="s">
        <v>4032</v>
      </c>
      <c r="B2313" s="115" t="s">
        <v>19</v>
      </c>
      <c r="C2313" s="115">
        <v>0</v>
      </c>
      <c r="D2313" s="115">
        <v>0</v>
      </c>
      <c r="E2313" s="115">
        <v>0</v>
      </c>
      <c r="F2313" s="115">
        <v>0</v>
      </c>
      <c r="G2313" s="115">
        <v>0</v>
      </c>
      <c r="H2313" s="115">
        <v>0</v>
      </c>
      <c r="I2313" s="115">
        <v>0</v>
      </c>
      <c r="J2313" s="115">
        <v>0</v>
      </c>
      <c r="K2313" s="115">
        <v>0</v>
      </c>
      <c r="L2313" s="115">
        <v>0</v>
      </c>
      <c r="M2313" s="115">
        <v>0</v>
      </c>
      <c r="N2313" s="115">
        <v>0</v>
      </c>
      <c r="O2313" s="115">
        <v>0</v>
      </c>
      <c r="P2313" s="115">
        <v>0</v>
      </c>
      <c r="Q2313" s="115">
        <v>0</v>
      </c>
      <c r="R2313" s="115">
        <v>0</v>
      </c>
      <c r="S2313" s="115">
        <v>0</v>
      </c>
      <c r="T2313" s="115">
        <v>0</v>
      </c>
      <c r="U2313" s="115">
        <v>0</v>
      </c>
      <c r="V2313" s="115">
        <v>0</v>
      </c>
      <c r="W2313" s="115">
        <v>0</v>
      </c>
      <c r="X2313" s="115">
        <v>0</v>
      </c>
      <c r="Y2313" s="115">
        <v>0</v>
      </c>
      <c r="Z2313" s="115">
        <v>0</v>
      </c>
      <c r="AA2313" s="115">
        <v>0</v>
      </c>
      <c r="AB2313" s="115">
        <v>0</v>
      </c>
      <c r="AC2313" s="115">
        <v>0</v>
      </c>
      <c r="AD2313" s="115">
        <v>0</v>
      </c>
      <c r="AE2313" s="115">
        <v>0</v>
      </c>
      <c r="AF2313" s="115">
        <v>0</v>
      </c>
      <c r="AG2313" s="115">
        <v>0</v>
      </c>
    </row>
    <row r="2314" spans="1:33">
      <c r="A2314" s="115" t="s">
        <v>4033</v>
      </c>
      <c r="B2314" s="115" t="s">
        <v>19</v>
      </c>
      <c r="C2314" s="115">
        <v>0</v>
      </c>
      <c r="D2314" s="115">
        <v>0</v>
      </c>
      <c r="E2314" s="115">
        <v>0</v>
      </c>
      <c r="F2314" s="115">
        <v>0</v>
      </c>
      <c r="G2314" s="115">
        <v>0</v>
      </c>
      <c r="H2314" s="115">
        <v>0</v>
      </c>
      <c r="I2314" s="115">
        <v>0</v>
      </c>
      <c r="J2314" s="115">
        <v>0</v>
      </c>
      <c r="K2314" s="115">
        <v>0</v>
      </c>
      <c r="L2314" s="115">
        <v>0</v>
      </c>
      <c r="M2314" s="115">
        <v>0</v>
      </c>
      <c r="N2314" s="115">
        <v>0</v>
      </c>
      <c r="O2314" s="115">
        <v>0</v>
      </c>
      <c r="P2314" s="115">
        <v>0</v>
      </c>
      <c r="Q2314" s="115">
        <v>0</v>
      </c>
      <c r="R2314" s="115">
        <v>0</v>
      </c>
      <c r="S2314" s="115">
        <v>0</v>
      </c>
      <c r="T2314" s="115">
        <v>0</v>
      </c>
      <c r="U2314" s="115">
        <v>0</v>
      </c>
      <c r="V2314" s="115">
        <v>0</v>
      </c>
      <c r="W2314" s="115">
        <v>0</v>
      </c>
      <c r="X2314" s="115">
        <v>0</v>
      </c>
      <c r="Y2314" s="115">
        <v>0</v>
      </c>
      <c r="Z2314" s="115">
        <v>0</v>
      </c>
      <c r="AA2314" s="115">
        <v>0</v>
      </c>
      <c r="AB2314" s="115">
        <v>0</v>
      </c>
      <c r="AC2314" s="115">
        <v>0</v>
      </c>
      <c r="AD2314" s="115">
        <v>0</v>
      </c>
      <c r="AE2314" s="115">
        <v>0</v>
      </c>
      <c r="AF2314" s="115">
        <v>0</v>
      </c>
      <c r="AG2314" s="115">
        <v>0</v>
      </c>
    </row>
    <row r="2315" spans="1:33">
      <c r="A2315" s="115" t="s">
        <v>4034</v>
      </c>
      <c r="B2315" s="115" t="s">
        <v>19</v>
      </c>
      <c r="C2315" s="115">
        <v>0</v>
      </c>
      <c r="D2315" s="115">
        <v>0</v>
      </c>
      <c r="E2315" s="115">
        <v>0</v>
      </c>
      <c r="F2315" s="115">
        <v>0</v>
      </c>
      <c r="G2315" s="115">
        <v>0</v>
      </c>
      <c r="H2315" s="115">
        <v>0</v>
      </c>
      <c r="I2315" s="115">
        <v>0</v>
      </c>
      <c r="J2315" s="115">
        <v>0</v>
      </c>
      <c r="K2315" s="115">
        <v>0</v>
      </c>
      <c r="L2315" s="115">
        <v>0</v>
      </c>
      <c r="M2315" s="115">
        <v>0</v>
      </c>
      <c r="N2315" s="115">
        <v>0</v>
      </c>
      <c r="O2315" s="115">
        <v>0</v>
      </c>
      <c r="P2315" s="115">
        <v>0</v>
      </c>
      <c r="Q2315" s="115">
        <v>0</v>
      </c>
      <c r="R2315" s="115">
        <v>0</v>
      </c>
      <c r="S2315" s="115">
        <v>0</v>
      </c>
      <c r="T2315" s="115">
        <v>0</v>
      </c>
      <c r="U2315" s="115">
        <v>0</v>
      </c>
      <c r="V2315" s="115">
        <v>0</v>
      </c>
      <c r="W2315" s="115">
        <v>0</v>
      </c>
      <c r="X2315" s="115">
        <v>0</v>
      </c>
      <c r="Y2315" s="115">
        <v>0</v>
      </c>
      <c r="Z2315" s="115">
        <v>0</v>
      </c>
      <c r="AA2315" s="115">
        <v>0</v>
      </c>
      <c r="AB2315" s="115">
        <v>0</v>
      </c>
      <c r="AC2315" s="115">
        <v>0</v>
      </c>
      <c r="AD2315" s="115">
        <v>0</v>
      </c>
      <c r="AE2315" s="115">
        <v>0</v>
      </c>
      <c r="AF2315" s="115">
        <v>0</v>
      </c>
      <c r="AG2315" s="115">
        <v>0</v>
      </c>
    </row>
    <row r="2316" spans="1:33">
      <c r="A2316" s="115" t="s">
        <v>4035</v>
      </c>
      <c r="B2316" s="115" t="s">
        <v>19</v>
      </c>
      <c r="C2316" s="115">
        <v>0</v>
      </c>
      <c r="D2316" s="115">
        <v>0</v>
      </c>
      <c r="E2316" s="115">
        <v>0</v>
      </c>
      <c r="F2316" s="115">
        <v>0</v>
      </c>
      <c r="G2316" s="115">
        <v>0</v>
      </c>
      <c r="H2316" s="115">
        <v>0</v>
      </c>
      <c r="I2316" s="115">
        <v>0</v>
      </c>
      <c r="J2316" s="115">
        <v>0</v>
      </c>
      <c r="K2316" s="115">
        <v>0</v>
      </c>
      <c r="L2316" s="115">
        <v>0</v>
      </c>
      <c r="M2316" s="115">
        <v>0</v>
      </c>
      <c r="N2316" s="115">
        <v>0</v>
      </c>
      <c r="O2316" s="115">
        <v>0</v>
      </c>
      <c r="P2316" s="115">
        <v>0</v>
      </c>
      <c r="Q2316" s="115">
        <v>0</v>
      </c>
      <c r="R2316" s="115">
        <v>0</v>
      </c>
      <c r="S2316" s="115">
        <v>0</v>
      </c>
      <c r="T2316" s="115">
        <v>0</v>
      </c>
      <c r="U2316" s="115">
        <v>0</v>
      </c>
      <c r="V2316" s="115">
        <v>0</v>
      </c>
      <c r="W2316" s="115">
        <v>0</v>
      </c>
      <c r="X2316" s="115">
        <v>0</v>
      </c>
      <c r="Y2316" s="115">
        <v>0</v>
      </c>
      <c r="Z2316" s="115">
        <v>0</v>
      </c>
      <c r="AA2316" s="115">
        <v>0</v>
      </c>
      <c r="AB2316" s="115">
        <v>0</v>
      </c>
      <c r="AC2316" s="115">
        <v>0</v>
      </c>
      <c r="AD2316" s="115">
        <v>0</v>
      </c>
      <c r="AE2316" s="115">
        <v>0</v>
      </c>
      <c r="AF2316" s="115">
        <v>0</v>
      </c>
      <c r="AG2316" s="115">
        <v>0</v>
      </c>
    </row>
    <row r="2317" spans="1:33">
      <c r="A2317" s="115" t="s">
        <v>4036</v>
      </c>
      <c r="B2317" s="115" t="s">
        <v>19</v>
      </c>
      <c r="C2317" s="115">
        <v>0</v>
      </c>
      <c r="D2317" s="115">
        <v>0</v>
      </c>
      <c r="E2317" s="115">
        <v>0</v>
      </c>
      <c r="F2317" s="115">
        <v>0</v>
      </c>
      <c r="G2317" s="115">
        <v>0</v>
      </c>
      <c r="H2317" s="115">
        <v>0</v>
      </c>
      <c r="I2317" s="115">
        <v>0</v>
      </c>
      <c r="J2317" s="115">
        <v>0</v>
      </c>
      <c r="K2317" s="115">
        <v>0</v>
      </c>
      <c r="L2317" s="115">
        <v>0</v>
      </c>
      <c r="M2317" s="115">
        <v>0</v>
      </c>
      <c r="N2317" s="115">
        <v>0</v>
      </c>
      <c r="O2317" s="115">
        <v>0</v>
      </c>
      <c r="P2317" s="115">
        <v>0</v>
      </c>
      <c r="Q2317" s="115">
        <v>0</v>
      </c>
      <c r="R2317" s="115">
        <v>0</v>
      </c>
      <c r="S2317" s="115">
        <v>0</v>
      </c>
      <c r="T2317" s="115">
        <v>0</v>
      </c>
      <c r="U2317" s="115">
        <v>0</v>
      </c>
      <c r="V2317" s="115">
        <v>0</v>
      </c>
      <c r="W2317" s="115">
        <v>0</v>
      </c>
      <c r="X2317" s="115">
        <v>0</v>
      </c>
      <c r="Y2317" s="115">
        <v>0</v>
      </c>
      <c r="Z2317" s="115">
        <v>0</v>
      </c>
      <c r="AA2317" s="115">
        <v>0</v>
      </c>
      <c r="AB2317" s="115">
        <v>0</v>
      </c>
      <c r="AC2317" s="115">
        <v>0</v>
      </c>
      <c r="AD2317" s="115">
        <v>0</v>
      </c>
      <c r="AE2317" s="115">
        <v>0</v>
      </c>
      <c r="AF2317" s="115">
        <v>0</v>
      </c>
      <c r="AG2317" s="115">
        <v>0</v>
      </c>
    </row>
    <row r="2318" spans="1:33">
      <c r="A2318" s="115" t="s">
        <v>4037</v>
      </c>
      <c r="B2318" s="115" t="s">
        <v>19</v>
      </c>
      <c r="C2318" s="115">
        <v>0</v>
      </c>
      <c r="D2318" s="115">
        <v>0</v>
      </c>
      <c r="E2318" s="115">
        <v>0</v>
      </c>
      <c r="F2318" s="115">
        <v>0</v>
      </c>
      <c r="G2318" s="115">
        <v>0</v>
      </c>
      <c r="H2318" s="115">
        <v>0</v>
      </c>
      <c r="I2318" s="115">
        <v>0</v>
      </c>
      <c r="J2318" s="115">
        <v>0</v>
      </c>
      <c r="K2318" s="115">
        <v>0</v>
      </c>
      <c r="L2318" s="115">
        <v>0</v>
      </c>
      <c r="M2318" s="115">
        <v>0</v>
      </c>
      <c r="N2318" s="115">
        <v>0</v>
      </c>
      <c r="O2318" s="115">
        <v>0</v>
      </c>
      <c r="P2318" s="115">
        <v>0</v>
      </c>
      <c r="Q2318" s="115">
        <v>0</v>
      </c>
      <c r="R2318" s="115">
        <v>0</v>
      </c>
      <c r="S2318" s="115">
        <v>0</v>
      </c>
      <c r="T2318" s="115">
        <v>0</v>
      </c>
      <c r="U2318" s="115">
        <v>0</v>
      </c>
      <c r="V2318" s="115">
        <v>0</v>
      </c>
      <c r="W2318" s="115">
        <v>0</v>
      </c>
      <c r="X2318" s="115">
        <v>0</v>
      </c>
      <c r="Y2318" s="115">
        <v>0</v>
      </c>
      <c r="Z2318" s="115">
        <v>0</v>
      </c>
      <c r="AA2318" s="115">
        <v>0</v>
      </c>
      <c r="AB2318" s="115">
        <v>0</v>
      </c>
      <c r="AC2318" s="115">
        <v>0</v>
      </c>
      <c r="AD2318" s="115">
        <v>0</v>
      </c>
      <c r="AE2318" s="115">
        <v>0</v>
      </c>
      <c r="AF2318" s="115">
        <v>0</v>
      </c>
      <c r="AG2318" s="115">
        <v>0</v>
      </c>
    </row>
    <row r="2319" spans="1:33">
      <c r="A2319" s="115" t="s">
        <v>4038</v>
      </c>
      <c r="B2319" s="115" t="s">
        <v>19</v>
      </c>
      <c r="C2319" s="115">
        <v>0</v>
      </c>
      <c r="D2319" s="115">
        <v>0</v>
      </c>
      <c r="E2319" s="115">
        <v>0</v>
      </c>
      <c r="F2319" s="115">
        <v>0</v>
      </c>
      <c r="G2319" s="115">
        <v>0</v>
      </c>
      <c r="H2319" s="115">
        <v>0</v>
      </c>
      <c r="I2319" s="115">
        <v>0</v>
      </c>
      <c r="J2319" s="115">
        <v>0</v>
      </c>
      <c r="K2319" s="115">
        <v>0</v>
      </c>
      <c r="L2319" s="115">
        <v>0</v>
      </c>
      <c r="M2319" s="115">
        <v>0</v>
      </c>
      <c r="N2319" s="115">
        <v>0</v>
      </c>
      <c r="O2319" s="115">
        <v>0</v>
      </c>
      <c r="P2319" s="115">
        <v>0</v>
      </c>
      <c r="Q2319" s="115">
        <v>0</v>
      </c>
      <c r="R2319" s="115">
        <v>0</v>
      </c>
      <c r="S2319" s="115">
        <v>0</v>
      </c>
      <c r="T2319" s="115">
        <v>0</v>
      </c>
      <c r="U2319" s="115">
        <v>0</v>
      </c>
      <c r="V2319" s="115">
        <v>0</v>
      </c>
      <c r="W2319" s="115">
        <v>0</v>
      </c>
      <c r="X2319" s="115">
        <v>0</v>
      </c>
      <c r="Y2319" s="115">
        <v>0</v>
      </c>
      <c r="Z2319" s="115">
        <v>0</v>
      </c>
      <c r="AA2319" s="115">
        <v>0</v>
      </c>
      <c r="AB2319" s="115">
        <v>0</v>
      </c>
      <c r="AC2319" s="115">
        <v>0</v>
      </c>
      <c r="AD2319" s="115">
        <v>0</v>
      </c>
      <c r="AE2319" s="115">
        <v>0</v>
      </c>
      <c r="AF2319" s="115">
        <v>0</v>
      </c>
      <c r="AG2319" s="115">
        <v>0</v>
      </c>
    </row>
    <row r="2320" spans="1:33">
      <c r="A2320" s="115" t="s">
        <v>4039</v>
      </c>
      <c r="B2320" s="115" t="s">
        <v>19</v>
      </c>
      <c r="C2320" s="115">
        <v>0</v>
      </c>
      <c r="D2320" s="115">
        <v>0</v>
      </c>
      <c r="E2320" s="115">
        <v>0</v>
      </c>
      <c r="F2320" s="115">
        <v>0</v>
      </c>
      <c r="G2320" s="115">
        <v>0</v>
      </c>
      <c r="H2320" s="115">
        <v>0</v>
      </c>
      <c r="I2320" s="115">
        <v>0</v>
      </c>
      <c r="J2320" s="115">
        <v>0</v>
      </c>
      <c r="K2320" s="115">
        <v>0</v>
      </c>
      <c r="L2320" s="115">
        <v>0</v>
      </c>
      <c r="M2320" s="115">
        <v>0</v>
      </c>
      <c r="N2320" s="115">
        <v>0</v>
      </c>
      <c r="O2320" s="115">
        <v>0</v>
      </c>
      <c r="P2320" s="115">
        <v>0</v>
      </c>
      <c r="Q2320" s="115">
        <v>0</v>
      </c>
      <c r="R2320" s="115">
        <v>0</v>
      </c>
      <c r="S2320" s="115">
        <v>0</v>
      </c>
      <c r="T2320" s="115">
        <v>0</v>
      </c>
      <c r="U2320" s="115">
        <v>0</v>
      </c>
      <c r="V2320" s="115">
        <v>0</v>
      </c>
      <c r="W2320" s="115">
        <v>0</v>
      </c>
      <c r="X2320" s="115">
        <v>0</v>
      </c>
      <c r="Y2320" s="115">
        <v>0</v>
      </c>
      <c r="Z2320" s="115">
        <v>0</v>
      </c>
      <c r="AA2320" s="115">
        <v>0</v>
      </c>
      <c r="AB2320" s="115">
        <v>0</v>
      </c>
      <c r="AC2320" s="115">
        <v>0</v>
      </c>
      <c r="AD2320" s="115">
        <v>0</v>
      </c>
      <c r="AE2320" s="115">
        <v>0</v>
      </c>
      <c r="AF2320" s="115">
        <v>0</v>
      </c>
      <c r="AG2320" s="115">
        <v>0</v>
      </c>
    </row>
    <row r="2321" spans="1:33">
      <c r="A2321" s="115" t="s">
        <v>4040</v>
      </c>
      <c r="B2321" s="115" t="s">
        <v>19</v>
      </c>
      <c r="C2321" s="115">
        <v>0</v>
      </c>
      <c r="D2321" s="115">
        <v>0</v>
      </c>
      <c r="E2321" s="115">
        <v>0</v>
      </c>
      <c r="F2321" s="115">
        <v>0</v>
      </c>
      <c r="G2321" s="115">
        <v>0</v>
      </c>
      <c r="H2321" s="115">
        <v>0</v>
      </c>
      <c r="I2321" s="115">
        <v>0</v>
      </c>
      <c r="J2321" s="115">
        <v>0</v>
      </c>
      <c r="K2321" s="115">
        <v>0</v>
      </c>
      <c r="L2321" s="115">
        <v>0</v>
      </c>
      <c r="M2321" s="115">
        <v>0</v>
      </c>
      <c r="N2321" s="115">
        <v>0</v>
      </c>
      <c r="O2321" s="115">
        <v>0</v>
      </c>
      <c r="P2321" s="115">
        <v>0</v>
      </c>
      <c r="Q2321" s="115">
        <v>0</v>
      </c>
      <c r="R2321" s="115">
        <v>0</v>
      </c>
      <c r="S2321" s="115">
        <v>0</v>
      </c>
      <c r="T2321" s="115">
        <v>0</v>
      </c>
      <c r="U2321" s="115">
        <v>0</v>
      </c>
      <c r="V2321" s="115">
        <v>0</v>
      </c>
      <c r="W2321" s="115">
        <v>0</v>
      </c>
      <c r="X2321" s="115">
        <v>0</v>
      </c>
      <c r="Y2321" s="115">
        <v>0</v>
      </c>
      <c r="Z2321" s="115">
        <v>0</v>
      </c>
      <c r="AA2321" s="115">
        <v>0</v>
      </c>
      <c r="AB2321" s="115">
        <v>0</v>
      </c>
      <c r="AC2321" s="115">
        <v>0</v>
      </c>
      <c r="AD2321" s="115">
        <v>0</v>
      </c>
      <c r="AE2321" s="115">
        <v>0</v>
      </c>
      <c r="AF2321" s="115">
        <v>0</v>
      </c>
      <c r="AG2321" s="115">
        <v>0</v>
      </c>
    </row>
    <row r="2322" spans="1:33">
      <c r="A2322" s="115" t="s">
        <v>4041</v>
      </c>
      <c r="B2322" s="115" t="s">
        <v>19</v>
      </c>
      <c r="C2322" s="115">
        <v>0</v>
      </c>
      <c r="D2322" s="115">
        <v>0</v>
      </c>
      <c r="E2322" s="115">
        <v>0</v>
      </c>
      <c r="F2322" s="115">
        <v>0</v>
      </c>
      <c r="G2322" s="115">
        <v>0</v>
      </c>
      <c r="H2322" s="115">
        <v>0</v>
      </c>
      <c r="I2322" s="115">
        <v>0</v>
      </c>
      <c r="J2322" s="115">
        <v>0</v>
      </c>
      <c r="K2322" s="115">
        <v>0</v>
      </c>
      <c r="L2322" s="115">
        <v>0</v>
      </c>
      <c r="M2322" s="115">
        <v>0</v>
      </c>
      <c r="N2322" s="115">
        <v>0</v>
      </c>
      <c r="O2322" s="115">
        <v>0</v>
      </c>
      <c r="P2322" s="115">
        <v>0</v>
      </c>
      <c r="Q2322" s="115">
        <v>0</v>
      </c>
      <c r="R2322" s="115">
        <v>0</v>
      </c>
      <c r="S2322" s="115">
        <v>0</v>
      </c>
      <c r="T2322" s="115">
        <v>0</v>
      </c>
      <c r="U2322" s="115">
        <v>0</v>
      </c>
      <c r="V2322" s="115">
        <v>0</v>
      </c>
      <c r="W2322" s="115">
        <v>0</v>
      </c>
      <c r="X2322" s="115">
        <v>0</v>
      </c>
      <c r="Y2322" s="115">
        <v>0</v>
      </c>
      <c r="Z2322" s="115">
        <v>0</v>
      </c>
      <c r="AA2322" s="115">
        <v>0</v>
      </c>
      <c r="AB2322" s="115">
        <v>0</v>
      </c>
      <c r="AC2322" s="115">
        <v>0</v>
      </c>
      <c r="AD2322" s="115">
        <v>0</v>
      </c>
      <c r="AE2322" s="115">
        <v>0</v>
      </c>
      <c r="AF2322" s="115">
        <v>0</v>
      </c>
      <c r="AG2322" s="115">
        <v>0</v>
      </c>
    </row>
    <row r="2323" spans="1:33">
      <c r="A2323" s="115" t="s">
        <v>4042</v>
      </c>
      <c r="B2323" s="115" t="s">
        <v>19</v>
      </c>
      <c r="C2323" s="115">
        <v>0</v>
      </c>
      <c r="D2323" s="115">
        <v>0</v>
      </c>
      <c r="E2323" s="115">
        <v>0</v>
      </c>
      <c r="F2323" s="115">
        <v>0</v>
      </c>
      <c r="G2323" s="115">
        <v>0</v>
      </c>
      <c r="H2323" s="115">
        <v>0</v>
      </c>
      <c r="I2323" s="115">
        <v>0</v>
      </c>
      <c r="J2323" s="115">
        <v>0</v>
      </c>
      <c r="K2323" s="115">
        <v>0</v>
      </c>
      <c r="L2323" s="115">
        <v>0</v>
      </c>
      <c r="M2323" s="115">
        <v>0</v>
      </c>
      <c r="N2323" s="115">
        <v>0</v>
      </c>
      <c r="O2323" s="115">
        <v>0</v>
      </c>
      <c r="P2323" s="115">
        <v>0</v>
      </c>
      <c r="Q2323" s="115">
        <v>0</v>
      </c>
      <c r="R2323" s="115">
        <v>0</v>
      </c>
      <c r="S2323" s="115">
        <v>0</v>
      </c>
      <c r="T2323" s="115">
        <v>0</v>
      </c>
      <c r="U2323" s="115">
        <v>0</v>
      </c>
      <c r="V2323" s="115">
        <v>0</v>
      </c>
      <c r="W2323" s="115">
        <v>0</v>
      </c>
      <c r="X2323" s="115">
        <v>0</v>
      </c>
      <c r="Y2323" s="115">
        <v>0</v>
      </c>
      <c r="Z2323" s="115">
        <v>0</v>
      </c>
      <c r="AA2323" s="115">
        <v>0</v>
      </c>
      <c r="AB2323" s="115">
        <v>0</v>
      </c>
      <c r="AC2323" s="115">
        <v>0</v>
      </c>
      <c r="AD2323" s="115">
        <v>0</v>
      </c>
      <c r="AE2323" s="115">
        <v>0</v>
      </c>
      <c r="AF2323" s="115">
        <v>0</v>
      </c>
      <c r="AG2323" s="115">
        <v>0</v>
      </c>
    </row>
    <row r="2324" spans="1:33">
      <c r="A2324" s="115" t="s">
        <v>4043</v>
      </c>
      <c r="B2324" s="115" t="s">
        <v>19</v>
      </c>
      <c r="C2324" s="115">
        <v>0</v>
      </c>
      <c r="D2324" s="115">
        <v>0</v>
      </c>
      <c r="E2324" s="115">
        <v>0</v>
      </c>
      <c r="F2324" s="115">
        <v>0</v>
      </c>
      <c r="G2324" s="115">
        <v>0</v>
      </c>
      <c r="H2324" s="115">
        <v>0</v>
      </c>
      <c r="I2324" s="115">
        <v>0</v>
      </c>
      <c r="J2324" s="115">
        <v>0</v>
      </c>
      <c r="K2324" s="115">
        <v>0</v>
      </c>
      <c r="L2324" s="115">
        <v>0</v>
      </c>
      <c r="M2324" s="115">
        <v>0</v>
      </c>
      <c r="N2324" s="115">
        <v>0</v>
      </c>
      <c r="O2324" s="115">
        <v>0</v>
      </c>
      <c r="P2324" s="115">
        <v>0</v>
      </c>
      <c r="Q2324" s="115">
        <v>0</v>
      </c>
      <c r="R2324" s="115">
        <v>0</v>
      </c>
      <c r="S2324" s="115">
        <v>0</v>
      </c>
      <c r="T2324" s="115">
        <v>0</v>
      </c>
      <c r="U2324" s="115">
        <v>0</v>
      </c>
      <c r="V2324" s="115">
        <v>0</v>
      </c>
      <c r="W2324" s="115">
        <v>0</v>
      </c>
      <c r="X2324" s="115">
        <v>0</v>
      </c>
      <c r="Y2324" s="115">
        <v>0</v>
      </c>
      <c r="Z2324" s="115">
        <v>0</v>
      </c>
      <c r="AA2324" s="115">
        <v>0</v>
      </c>
      <c r="AB2324" s="115">
        <v>0</v>
      </c>
      <c r="AC2324" s="115">
        <v>0</v>
      </c>
      <c r="AD2324" s="115">
        <v>0</v>
      </c>
      <c r="AE2324" s="115">
        <v>0</v>
      </c>
      <c r="AF2324" s="115">
        <v>0</v>
      </c>
      <c r="AG2324" s="115">
        <v>0</v>
      </c>
    </row>
    <row r="2325" spans="1:33">
      <c r="A2325" s="115" t="s">
        <v>4044</v>
      </c>
      <c r="B2325" s="115" t="s">
        <v>19</v>
      </c>
      <c r="C2325" s="115">
        <v>0</v>
      </c>
      <c r="D2325" s="115">
        <v>0</v>
      </c>
      <c r="E2325" s="115">
        <v>0</v>
      </c>
      <c r="F2325" s="115">
        <v>0</v>
      </c>
      <c r="G2325" s="115">
        <v>0</v>
      </c>
      <c r="H2325" s="115">
        <v>0</v>
      </c>
      <c r="I2325" s="115">
        <v>0</v>
      </c>
      <c r="J2325" s="115">
        <v>0</v>
      </c>
      <c r="K2325" s="115">
        <v>0</v>
      </c>
      <c r="L2325" s="115">
        <v>0</v>
      </c>
      <c r="M2325" s="115">
        <v>0</v>
      </c>
      <c r="N2325" s="115">
        <v>0</v>
      </c>
      <c r="O2325" s="115">
        <v>0</v>
      </c>
      <c r="P2325" s="115">
        <v>0</v>
      </c>
      <c r="Q2325" s="115">
        <v>0</v>
      </c>
      <c r="R2325" s="115">
        <v>0</v>
      </c>
      <c r="S2325" s="115">
        <v>0</v>
      </c>
      <c r="T2325" s="115">
        <v>0</v>
      </c>
      <c r="U2325" s="115">
        <v>0</v>
      </c>
      <c r="V2325" s="115">
        <v>0</v>
      </c>
      <c r="W2325" s="115">
        <v>0</v>
      </c>
      <c r="X2325" s="115">
        <v>0</v>
      </c>
      <c r="Y2325" s="115">
        <v>0</v>
      </c>
      <c r="Z2325" s="115">
        <v>0</v>
      </c>
      <c r="AA2325" s="115">
        <v>0</v>
      </c>
      <c r="AB2325" s="115">
        <v>0</v>
      </c>
      <c r="AC2325" s="115">
        <v>0</v>
      </c>
      <c r="AD2325" s="115">
        <v>0</v>
      </c>
      <c r="AE2325" s="115">
        <v>0</v>
      </c>
      <c r="AF2325" s="115">
        <v>0</v>
      </c>
      <c r="AG2325" s="115">
        <v>0</v>
      </c>
    </row>
    <row r="2326" spans="1:33">
      <c r="A2326" s="115" t="s">
        <v>4045</v>
      </c>
      <c r="B2326" s="115" t="s">
        <v>19</v>
      </c>
      <c r="C2326" s="115">
        <v>0</v>
      </c>
      <c r="D2326" s="115">
        <v>0</v>
      </c>
      <c r="E2326" s="115">
        <v>0</v>
      </c>
      <c r="F2326" s="115">
        <v>0</v>
      </c>
      <c r="G2326" s="115">
        <v>0</v>
      </c>
      <c r="H2326" s="115">
        <v>0</v>
      </c>
      <c r="I2326" s="115">
        <v>0</v>
      </c>
      <c r="J2326" s="115">
        <v>0</v>
      </c>
      <c r="K2326" s="115">
        <v>0</v>
      </c>
      <c r="L2326" s="115">
        <v>0</v>
      </c>
      <c r="M2326" s="115">
        <v>0</v>
      </c>
      <c r="N2326" s="115">
        <v>0</v>
      </c>
      <c r="O2326" s="115">
        <v>0</v>
      </c>
      <c r="P2326" s="115">
        <v>0</v>
      </c>
      <c r="Q2326" s="115">
        <v>0</v>
      </c>
      <c r="R2326" s="115">
        <v>0</v>
      </c>
      <c r="S2326" s="115">
        <v>0</v>
      </c>
      <c r="T2326" s="115">
        <v>0</v>
      </c>
      <c r="U2326" s="115">
        <v>0</v>
      </c>
      <c r="V2326" s="115">
        <v>0</v>
      </c>
      <c r="W2326" s="115">
        <v>0</v>
      </c>
      <c r="X2326" s="115">
        <v>0</v>
      </c>
      <c r="Y2326" s="115">
        <v>0</v>
      </c>
      <c r="Z2326" s="115">
        <v>0</v>
      </c>
      <c r="AA2326" s="115">
        <v>0</v>
      </c>
      <c r="AB2326" s="115">
        <v>0</v>
      </c>
      <c r="AC2326" s="115">
        <v>0</v>
      </c>
      <c r="AD2326" s="115">
        <v>0</v>
      </c>
      <c r="AE2326" s="115">
        <v>0</v>
      </c>
      <c r="AF2326" s="115">
        <v>0</v>
      </c>
      <c r="AG2326" s="115">
        <v>0</v>
      </c>
    </row>
    <row r="2327" spans="1:33">
      <c r="A2327" s="115" t="s">
        <v>4046</v>
      </c>
      <c r="B2327" s="115" t="s">
        <v>19</v>
      </c>
      <c r="C2327" s="115">
        <v>0</v>
      </c>
      <c r="D2327" s="115">
        <v>0</v>
      </c>
      <c r="E2327" s="115">
        <v>0</v>
      </c>
      <c r="F2327" s="115">
        <v>0</v>
      </c>
      <c r="G2327" s="115">
        <v>0</v>
      </c>
      <c r="H2327" s="115">
        <v>0</v>
      </c>
      <c r="I2327" s="115">
        <v>0</v>
      </c>
      <c r="J2327" s="115">
        <v>0</v>
      </c>
      <c r="K2327" s="115">
        <v>0</v>
      </c>
      <c r="L2327" s="115">
        <v>0</v>
      </c>
      <c r="M2327" s="115">
        <v>0</v>
      </c>
      <c r="N2327" s="115">
        <v>0</v>
      </c>
      <c r="O2327" s="115">
        <v>0</v>
      </c>
      <c r="P2327" s="115">
        <v>0</v>
      </c>
      <c r="Q2327" s="115">
        <v>0</v>
      </c>
      <c r="R2327" s="115">
        <v>0</v>
      </c>
      <c r="S2327" s="115">
        <v>0</v>
      </c>
      <c r="T2327" s="115">
        <v>0</v>
      </c>
      <c r="U2327" s="115">
        <v>0</v>
      </c>
      <c r="V2327" s="115">
        <v>0</v>
      </c>
      <c r="W2327" s="115">
        <v>0</v>
      </c>
      <c r="X2327" s="115">
        <v>0</v>
      </c>
      <c r="Y2327" s="115">
        <v>0</v>
      </c>
      <c r="Z2327" s="115">
        <v>0</v>
      </c>
      <c r="AA2327" s="115">
        <v>0</v>
      </c>
      <c r="AB2327" s="115">
        <v>0</v>
      </c>
      <c r="AC2327" s="115">
        <v>0</v>
      </c>
      <c r="AD2327" s="115">
        <v>0</v>
      </c>
      <c r="AE2327" s="115">
        <v>0</v>
      </c>
      <c r="AF2327" s="115">
        <v>0</v>
      </c>
      <c r="AG2327" s="115">
        <v>0</v>
      </c>
    </row>
    <row r="2328" spans="1:33">
      <c r="A2328" s="115" t="s">
        <v>4047</v>
      </c>
      <c r="B2328" s="115" t="s">
        <v>19</v>
      </c>
      <c r="C2328" s="115">
        <v>0</v>
      </c>
      <c r="D2328" s="115">
        <v>0</v>
      </c>
      <c r="E2328" s="115">
        <v>0</v>
      </c>
      <c r="F2328" s="115">
        <v>0</v>
      </c>
      <c r="G2328" s="115">
        <v>0</v>
      </c>
      <c r="H2328" s="115">
        <v>0</v>
      </c>
      <c r="I2328" s="115">
        <v>0</v>
      </c>
      <c r="J2328" s="115">
        <v>0</v>
      </c>
      <c r="K2328" s="115">
        <v>0</v>
      </c>
      <c r="L2328" s="115">
        <v>0</v>
      </c>
      <c r="M2328" s="115">
        <v>0</v>
      </c>
      <c r="N2328" s="115">
        <v>0</v>
      </c>
      <c r="O2328" s="115">
        <v>0</v>
      </c>
      <c r="P2328" s="115">
        <v>0</v>
      </c>
      <c r="Q2328" s="115">
        <v>0</v>
      </c>
      <c r="R2328" s="115">
        <v>0</v>
      </c>
      <c r="S2328" s="115">
        <v>0</v>
      </c>
      <c r="T2328" s="115">
        <v>0</v>
      </c>
      <c r="U2328" s="115">
        <v>0</v>
      </c>
      <c r="V2328" s="115">
        <v>0</v>
      </c>
      <c r="W2328" s="115">
        <v>0</v>
      </c>
      <c r="X2328" s="115">
        <v>0</v>
      </c>
      <c r="Y2328" s="115">
        <v>0</v>
      </c>
      <c r="Z2328" s="115">
        <v>0</v>
      </c>
      <c r="AA2328" s="115">
        <v>0</v>
      </c>
      <c r="AB2328" s="115">
        <v>0</v>
      </c>
      <c r="AC2328" s="115">
        <v>0</v>
      </c>
      <c r="AD2328" s="115">
        <v>0</v>
      </c>
      <c r="AE2328" s="115">
        <v>0</v>
      </c>
      <c r="AF2328" s="115">
        <v>0</v>
      </c>
      <c r="AG2328" s="115">
        <v>0</v>
      </c>
    </row>
    <row r="2329" spans="1:33">
      <c r="A2329" s="115" t="s">
        <v>4048</v>
      </c>
      <c r="B2329" s="115" t="s">
        <v>19</v>
      </c>
      <c r="C2329" s="115">
        <v>0</v>
      </c>
      <c r="D2329" s="115">
        <v>0</v>
      </c>
      <c r="E2329" s="115">
        <v>0</v>
      </c>
      <c r="F2329" s="115">
        <v>0</v>
      </c>
      <c r="G2329" s="115">
        <v>0</v>
      </c>
      <c r="H2329" s="115">
        <v>0</v>
      </c>
      <c r="I2329" s="115">
        <v>0</v>
      </c>
      <c r="J2329" s="115">
        <v>0</v>
      </c>
      <c r="K2329" s="115">
        <v>0</v>
      </c>
      <c r="L2329" s="115">
        <v>0</v>
      </c>
      <c r="M2329" s="115">
        <v>0</v>
      </c>
      <c r="N2329" s="115">
        <v>0</v>
      </c>
      <c r="O2329" s="115">
        <v>0</v>
      </c>
      <c r="P2329" s="115">
        <v>0</v>
      </c>
      <c r="Q2329" s="115">
        <v>0</v>
      </c>
      <c r="R2329" s="115">
        <v>0</v>
      </c>
      <c r="S2329" s="115">
        <v>0</v>
      </c>
      <c r="T2329" s="115">
        <v>0</v>
      </c>
      <c r="U2329" s="115">
        <v>0</v>
      </c>
      <c r="V2329" s="115">
        <v>0</v>
      </c>
      <c r="W2329" s="115">
        <v>0</v>
      </c>
      <c r="X2329" s="115">
        <v>0</v>
      </c>
      <c r="Y2329" s="115">
        <v>0</v>
      </c>
      <c r="Z2329" s="115">
        <v>0</v>
      </c>
      <c r="AA2329" s="115">
        <v>0</v>
      </c>
      <c r="AB2329" s="115">
        <v>0</v>
      </c>
      <c r="AC2329" s="115">
        <v>0</v>
      </c>
      <c r="AD2329" s="115">
        <v>0</v>
      </c>
      <c r="AE2329" s="115">
        <v>0</v>
      </c>
      <c r="AF2329" s="115">
        <v>0</v>
      </c>
      <c r="AG2329" s="115">
        <v>0</v>
      </c>
    </row>
    <row r="2330" spans="1:33">
      <c r="A2330" s="115" t="s">
        <v>4049</v>
      </c>
      <c r="B2330" s="115" t="s">
        <v>19</v>
      </c>
      <c r="C2330" s="2">
        <v>11924500000000</v>
      </c>
      <c r="D2330" s="2">
        <v>11972600000000</v>
      </c>
      <c r="E2330" s="2">
        <v>12160000000000</v>
      </c>
      <c r="F2330" s="2">
        <v>12337400000000</v>
      </c>
      <c r="G2330" s="2">
        <v>12520500000000</v>
      </c>
      <c r="H2330" s="2">
        <v>12627200000000</v>
      </c>
      <c r="I2330" s="2">
        <v>12727700000000</v>
      </c>
      <c r="J2330" s="2">
        <v>12823500000000</v>
      </c>
      <c r="K2330" s="2">
        <v>12917100000000</v>
      </c>
      <c r="L2330" s="2">
        <v>12967900000000</v>
      </c>
      <c r="M2330" s="2">
        <v>13017400000000</v>
      </c>
      <c r="N2330" s="2">
        <v>13068600000000</v>
      </c>
      <c r="O2330" s="2">
        <v>13122600000000</v>
      </c>
      <c r="P2330" s="2">
        <v>13136800000000</v>
      </c>
      <c r="Q2330" s="2">
        <v>13155800000000</v>
      </c>
      <c r="R2330" s="2">
        <v>13180800000000</v>
      </c>
      <c r="S2330" s="2">
        <v>13207200000000</v>
      </c>
      <c r="T2330" s="2">
        <v>13231900000000</v>
      </c>
      <c r="U2330" s="2">
        <v>13259200000000</v>
      </c>
      <c r="V2330" s="2">
        <v>13288500000000</v>
      </c>
      <c r="W2330" s="2">
        <v>13319200000000</v>
      </c>
      <c r="X2330" s="2">
        <v>13353200000000</v>
      </c>
      <c r="Y2330" s="2">
        <v>13390400000000</v>
      </c>
      <c r="Z2330" s="2">
        <v>13430400000000</v>
      </c>
      <c r="AA2330" s="2">
        <v>13469600000000</v>
      </c>
      <c r="AB2330" s="2">
        <v>13504400000000</v>
      </c>
      <c r="AC2330" s="2">
        <v>13537400000000</v>
      </c>
      <c r="AD2330" s="2">
        <v>13569400000000</v>
      </c>
      <c r="AE2330" s="2">
        <v>13605100000000</v>
      </c>
      <c r="AF2330" s="2">
        <v>13644000000000</v>
      </c>
      <c r="AG2330" s="2">
        <v>13682600000000</v>
      </c>
    </row>
    <row r="2331" spans="1:33">
      <c r="A2331" s="115" t="s">
        <v>4050</v>
      </c>
      <c r="B2331" s="115" t="s">
        <v>19</v>
      </c>
      <c r="C2331" s="2">
        <v>132005000</v>
      </c>
      <c r="D2331" s="2">
        <v>132537000</v>
      </c>
      <c r="E2331" s="2">
        <v>134611000</v>
      </c>
      <c r="F2331" s="2">
        <v>136575000</v>
      </c>
      <c r="G2331" s="2">
        <v>138603000</v>
      </c>
      <c r="H2331" s="2">
        <v>139784000</v>
      </c>
      <c r="I2331" s="2">
        <v>140896000</v>
      </c>
      <c r="J2331" s="2">
        <v>141956000</v>
      </c>
      <c r="K2331" s="2">
        <v>142993000</v>
      </c>
      <c r="L2331" s="2">
        <v>143555000</v>
      </c>
      <c r="M2331" s="2">
        <v>144103000</v>
      </c>
      <c r="N2331" s="2">
        <v>144670000</v>
      </c>
      <c r="O2331" s="2">
        <v>145268000</v>
      </c>
      <c r="P2331" s="2">
        <v>145425000</v>
      </c>
      <c r="Q2331" s="2">
        <v>145635000</v>
      </c>
      <c r="R2331" s="2">
        <v>145912000</v>
      </c>
      <c r="S2331" s="2">
        <v>146204000</v>
      </c>
      <c r="T2331" s="2">
        <v>146478000</v>
      </c>
      <c r="U2331" s="2">
        <v>146779000</v>
      </c>
      <c r="V2331" s="2">
        <v>147104000</v>
      </c>
      <c r="W2331" s="2">
        <v>147444000</v>
      </c>
      <c r="X2331" s="2">
        <v>147820000</v>
      </c>
      <c r="Y2331" s="2">
        <v>148233000</v>
      </c>
      <c r="Z2331" s="2">
        <v>148675000</v>
      </c>
      <c r="AA2331" s="2">
        <v>149109000</v>
      </c>
      <c r="AB2331" s="2">
        <v>149494000</v>
      </c>
      <c r="AC2331" s="2">
        <v>149860000</v>
      </c>
      <c r="AD2331" s="2">
        <v>150214000</v>
      </c>
      <c r="AE2331" s="2">
        <v>150609000</v>
      </c>
      <c r="AF2331" s="2">
        <v>151039000</v>
      </c>
      <c r="AG2331" s="2">
        <v>151467000</v>
      </c>
    </row>
    <row r="2332" spans="1:33">
      <c r="A2332" s="115" t="s">
        <v>4051</v>
      </c>
      <c r="B2332" s="115" t="s">
        <v>19</v>
      </c>
      <c r="C2332" s="2">
        <v>5874600000</v>
      </c>
      <c r="D2332" s="2">
        <v>5898260000</v>
      </c>
      <c r="E2332" s="2">
        <v>5990590000</v>
      </c>
      <c r="F2332" s="2">
        <v>6077990000</v>
      </c>
      <c r="G2332" s="2">
        <v>6168220000</v>
      </c>
      <c r="H2332" s="2">
        <v>6220790000</v>
      </c>
      <c r="I2332" s="2">
        <v>6270290000</v>
      </c>
      <c r="J2332" s="2">
        <v>6317450000</v>
      </c>
      <c r="K2332" s="2">
        <v>6363600000</v>
      </c>
      <c r="L2332" s="2">
        <v>6388610000</v>
      </c>
      <c r="M2332" s="2">
        <v>6412980000</v>
      </c>
      <c r="N2332" s="2">
        <v>6438230000</v>
      </c>
      <c r="O2332" s="2">
        <v>6464840000</v>
      </c>
      <c r="P2332" s="2">
        <v>6471810000</v>
      </c>
      <c r="Q2332" s="2">
        <v>6481160000</v>
      </c>
      <c r="R2332" s="2">
        <v>6493500000</v>
      </c>
      <c r="S2332" s="2">
        <v>6506490000</v>
      </c>
      <c r="T2332" s="2">
        <v>6518690000</v>
      </c>
      <c r="U2332" s="2">
        <v>6532100000</v>
      </c>
      <c r="V2332" s="2">
        <v>6546530000</v>
      </c>
      <c r="W2332" s="2">
        <v>6561660000</v>
      </c>
      <c r="X2332" s="2">
        <v>6578430000</v>
      </c>
      <c r="Y2332" s="2">
        <v>6596780000</v>
      </c>
      <c r="Z2332" s="2">
        <v>6616480000</v>
      </c>
      <c r="AA2332" s="2">
        <v>6635760000</v>
      </c>
      <c r="AB2332" s="2">
        <v>6652900000</v>
      </c>
      <c r="AC2332" s="2">
        <v>6669200000</v>
      </c>
      <c r="AD2332" s="2">
        <v>6684930000</v>
      </c>
      <c r="AE2332" s="2">
        <v>6702530000</v>
      </c>
      <c r="AF2332" s="2">
        <v>6721670000</v>
      </c>
      <c r="AG2332" s="2">
        <v>6740720000</v>
      </c>
    </row>
    <row r="2333" spans="1:33">
      <c r="A2333" s="115" t="s">
        <v>4052</v>
      </c>
      <c r="B2333" s="115" t="s">
        <v>19</v>
      </c>
      <c r="C2333" s="2">
        <v>16410300000</v>
      </c>
      <c r="D2333" s="2">
        <v>16476400000</v>
      </c>
      <c r="E2333" s="2">
        <v>16734300000</v>
      </c>
      <c r="F2333" s="2">
        <v>16978500000</v>
      </c>
      <c r="G2333" s="2">
        <v>17230500000</v>
      </c>
      <c r="H2333" s="2">
        <v>17377400000</v>
      </c>
      <c r="I2333" s="2">
        <v>17515600000</v>
      </c>
      <c r="J2333" s="2">
        <v>17647400000</v>
      </c>
      <c r="K2333" s="2">
        <v>17776300000</v>
      </c>
      <c r="L2333" s="2">
        <v>17846200000</v>
      </c>
      <c r="M2333" s="2">
        <v>17914200000</v>
      </c>
      <c r="N2333" s="2">
        <v>17984800000</v>
      </c>
      <c r="O2333" s="2">
        <v>18059100000</v>
      </c>
      <c r="P2333" s="2">
        <v>18078600000</v>
      </c>
      <c r="Q2333" s="2">
        <v>18104700000</v>
      </c>
      <c r="R2333" s="2">
        <v>18139200000</v>
      </c>
      <c r="S2333" s="2">
        <v>18175500000</v>
      </c>
      <c r="T2333" s="2">
        <v>18209500000</v>
      </c>
      <c r="U2333" s="2">
        <v>18247000000</v>
      </c>
      <c r="V2333" s="2">
        <v>18287300000</v>
      </c>
      <c r="W2333" s="2">
        <v>18329600000</v>
      </c>
      <c r="X2333" s="2">
        <v>18376400000</v>
      </c>
      <c r="Y2333" s="2">
        <v>18427700000</v>
      </c>
      <c r="Z2333" s="2">
        <v>18482700000</v>
      </c>
      <c r="AA2333" s="2">
        <v>18536600000</v>
      </c>
      <c r="AB2333" s="2">
        <v>18584400000</v>
      </c>
      <c r="AC2333" s="2">
        <v>18630000000</v>
      </c>
      <c r="AD2333" s="2">
        <v>18673900000</v>
      </c>
      <c r="AE2333" s="2">
        <v>18723100000</v>
      </c>
      <c r="AF2333" s="2">
        <v>18776500000</v>
      </c>
      <c r="AG2333" s="2">
        <v>18829800000</v>
      </c>
    </row>
    <row r="2334" spans="1:33">
      <c r="A2334" s="115" t="s">
        <v>4053</v>
      </c>
      <c r="B2334" s="115" t="s">
        <v>19</v>
      </c>
      <c r="C2334" s="2">
        <v>8927850000</v>
      </c>
      <c r="D2334" s="2">
        <v>8963810000</v>
      </c>
      <c r="E2334" s="2">
        <v>9104120000</v>
      </c>
      <c r="F2334" s="2">
        <v>9236950000</v>
      </c>
      <c r="G2334" s="2">
        <v>9374070000</v>
      </c>
      <c r="H2334" s="2">
        <v>9453960000</v>
      </c>
      <c r="I2334" s="2">
        <v>9529180000</v>
      </c>
      <c r="J2334" s="2">
        <v>9600870000</v>
      </c>
      <c r="K2334" s="2">
        <v>9670990000</v>
      </c>
      <c r="L2334" s="2">
        <v>9709010000</v>
      </c>
      <c r="M2334" s="2">
        <v>9746040000</v>
      </c>
      <c r="N2334" s="2">
        <v>9784410000</v>
      </c>
      <c r="O2334" s="2">
        <v>9824850000</v>
      </c>
      <c r="P2334" s="2">
        <v>9835450000</v>
      </c>
      <c r="Q2334" s="2">
        <v>9849660000</v>
      </c>
      <c r="R2334" s="2">
        <v>9868410000</v>
      </c>
      <c r="S2334" s="2">
        <v>9888160000</v>
      </c>
      <c r="T2334" s="2">
        <v>9906690000</v>
      </c>
      <c r="U2334" s="2">
        <v>9927070000</v>
      </c>
      <c r="V2334" s="2">
        <v>9949010000</v>
      </c>
      <c r="W2334" s="2">
        <v>9972000000</v>
      </c>
      <c r="X2334" s="2">
        <v>9997480000</v>
      </c>
      <c r="Y2334" s="2">
        <v>10025400000</v>
      </c>
      <c r="Z2334" s="2">
        <v>10055300000</v>
      </c>
      <c r="AA2334" s="2">
        <v>10084600000</v>
      </c>
      <c r="AB2334" s="2">
        <v>10110700000</v>
      </c>
      <c r="AC2334" s="2">
        <v>10135400000</v>
      </c>
      <c r="AD2334" s="2">
        <v>10159300000</v>
      </c>
      <c r="AE2334" s="2">
        <v>10186100000</v>
      </c>
      <c r="AF2334" s="2">
        <v>10215200000</v>
      </c>
      <c r="AG2334" s="2">
        <v>10244100000</v>
      </c>
    </row>
    <row r="2335" spans="1:33">
      <c r="A2335" s="115" t="s">
        <v>4054</v>
      </c>
      <c r="B2335" s="115" t="s">
        <v>19</v>
      </c>
      <c r="C2335" s="2">
        <v>2154150000</v>
      </c>
      <c r="D2335" s="2">
        <v>2162830000</v>
      </c>
      <c r="E2335" s="2">
        <v>2196680000</v>
      </c>
      <c r="F2335" s="2">
        <v>2228730000</v>
      </c>
      <c r="G2335" s="2">
        <v>2261820000</v>
      </c>
      <c r="H2335" s="2">
        <v>2281090000</v>
      </c>
      <c r="I2335" s="2">
        <v>2299240000</v>
      </c>
      <c r="J2335" s="2">
        <v>2316540000</v>
      </c>
      <c r="K2335" s="2">
        <v>2333460000</v>
      </c>
      <c r="L2335" s="2">
        <v>2342630000</v>
      </c>
      <c r="M2335" s="2">
        <v>2351570000</v>
      </c>
      <c r="N2335" s="2">
        <v>2360830000</v>
      </c>
      <c r="O2335" s="2">
        <v>2370580000</v>
      </c>
      <c r="P2335" s="2">
        <v>2373140000</v>
      </c>
      <c r="Q2335" s="2">
        <v>2376570000</v>
      </c>
      <c r="R2335" s="2">
        <v>2381090000</v>
      </c>
      <c r="S2335" s="2">
        <v>2385860000</v>
      </c>
      <c r="T2335" s="2">
        <v>2390330000</v>
      </c>
      <c r="U2335" s="2">
        <v>2395250000</v>
      </c>
      <c r="V2335" s="2">
        <v>2400540000</v>
      </c>
      <c r="W2335" s="2">
        <v>2406090000</v>
      </c>
      <c r="X2335" s="2">
        <v>2412240000</v>
      </c>
      <c r="Y2335" s="2">
        <v>2418970000</v>
      </c>
      <c r="Z2335" s="2">
        <v>2426190000</v>
      </c>
      <c r="AA2335" s="2">
        <v>2433260000</v>
      </c>
      <c r="AB2335" s="2">
        <v>2439540000</v>
      </c>
      <c r="AC2335" s="2">
        <v>2445520000</v>
      </c>
      <c r="AD2335" s="2">
        <v>2451290000</v>
      </c>
      <c r="AE2335" s="2">
        <v>2457740000</v>
      </c>
      <c r="AF2335" s="2">
        <v>2464760000</v>
      </c>
      <c r="AG2335" s="2">
        <v>2471750000</v>
      </c>
    </row>
    <row r="2336" spans="1:33">
      <c r="A2336" s="115" t="s">
        <v>4055</v>
      </c>
      <c r="B2336" s="115" t="s">
        <v>19</v>
      </c>
      <c r="C2336" s="2">
        <v>39503500000</v>
      </c>
      <c r="D2336" s="2">
        <v>39662600000</v>
      </c>
      <c r="E2336" s="2">
        <v>40283500000</v>
      </c>
      <c r="F2336" s="2">
        <v>40871200000</v>
      </c>
      <c r="G2336" s="2">
        <v>41477900000</v>
      </c>
      <c r="H2336" s="2">
        <v>41831400000</v>
      </c>
      <c r="I2336" s="2">
        <v>42164300000</v>
      </c>
      <c r="J2336" s="2">
        <v>42481500000</v>
      </c>
      <c r="K2336" s="2">
        <v>42791700000</v>
      </c>
      <c r="L2336" s="2">
        <v>42960000000</v>
      </c>
      <c r="M2336" s="2">
        <v>43123800000</v>
      </c>
      <c r="N2336" s="2">
        <v>43293600000</v>
      </c>
      <c r="O2336" s="2">
        <v>43472500000</v>
      </c>
      <c r="P2336" s="2">
        <v>43519400000</v>
      </c>
      <c r="Q2336" s="2">
        <v>43582300000</v>
      </c>
      <c r="R2336" s="2">
        <v>43665300000</v>
      </c>
      <c r="S2336" s="2">
        <v>43752600000</v>
      </c>
      <c r="T2336" s="2">
        <v>43834700000</v>
      </c>
      <c r="U2336" s="2">
        <v>43924800000</v>
      </c>
      <c r="V2336" s="2">
        <v>44021900000</v>
      </c>
      <c r="W2336" s="2">
        <v>44123600000</v>
      </c>
      <c r="X2336" s="2">
        <v>44236400000</v>
      </c>
      <c r="Y2336" s="2">
        <v>44359800000</v>
      </c>
      <c r="Z2336" s="2">
        <v>44492300000</v>
      </c>
      <c r="AA2336" s="2">
        <v>44621900000</v>
      </c>
      <c r="AB2336" s="2">
        <v>44737100000</v>
      </c>
      <c r="AC2336" s="2">
        <v>44846700000</v>
      </c>
      <c r="AD2336" s="2">
        <v>44952500000</v>
      </c>
      <c r="AE2336" s="2">
        <v>45070900000</v>
      </c>
      <c r="AF2336" s="2">
        <v>45199600000</v>
      </c>
      <c r="AG2336" s="2">
        <v>45327700000</v>
      </c>
    </row>
    <row r="2337" spans="1:33">
      <c r="A2337" s="115" t="s">
        <v>4056</v>
      </c>
      <c r="B2337" s="115" t="s">
        <v>19</v>
      </c>
      <c r="C2337" s="2">
        <v>92076000</v>
      </c>
      <c r="D2337" s="2">
        <v>92446900</v>
      </c>
      <c r="E2337" s="2">
        <v>93894000</v>
      </c>
      <c r="F2337" s="2">
        <v>95263900</v>
      </c>
      <c r="G2337" s="2">
        <v>96678100</v>
      </c>
      <c r="H2337" s="2">
        <v>97502000</v>
      </c>
      <c r="I2337" s="2">
        <v>98277800</v>
      </c>
      <c r="J2337" s="2">
        <v>99017100</v>
      </c>
      <c r="K2337" s="2">
        <v>99740300</v>
      </c>
      <c r="L2337" s="2">
        <v>100132000</v>
      </c>
      <c r="M2337" s="2">
        <v>100514000</v>
      </c>
      <c r="N2337" s="2">
        <v>100910000</v>
      </c>
      <c r="O2337" s="2">
        <v>101327000</v>
      </c>
      <c r="P2337" s="2">
        <v>101436000</v>
      </c>
      <c r="Q2337" s="2">
        <v>101583000</v>
      </c>
      <c r="R2337" s="2">
        <v>101776000</v>
      </c>
      <c r="S2337" s="2">
        <v>101980000</v>
      </c>
      <c r="T2337" s="2">
        <v>102171000</v>
      </c>
      <c r="U2337" s="2">
        <v>102381000</v>
      </c>
      <c r="V2337" s="2">
        <v>102608000</v>
      </c>
      <c r="W2337" s="2">
        <v>102845000</v>
      </c>
      <c r="X2337" s="2">
        <v>103108000</v>
      </c>
      <c r="Y2337" s="2">
        <v>103395000</v>
      </c>
      <c r="Z2337" s="2">
        <v>103704000</v>
      </c>
      <c r="AA2337" s="2">
        <v>104006000</v>
      </c>
      <c r="AB2337" s="2">
        <v>104275000</v>
      </c>
      <c r="AC2337" s="2">
        <v>104530000</v>
      </c>
      <c r="AD2337" s="2">
        <v>104777000</v>
      </c>
      <c r="AE2337" s="2">
        <v>105053000</v>
      </c>
      <c r="AF2337" s="2">
        <v>105353000</v>
      </c>
      <c r="AG2337" s="2">
        <v>105651000</v>
      </c>
    </row>
    <row r="2338" spans="1:33">
      <c r="A2338" s="115" t="s">
        <v>4057</v>
      </c>
      <c r="B2338" s="115" t="s">
        <v>19</v>
      </c>
      <c r="C2338" s="2">
        <v>69025500</v>
      </c>
      <c r="D2338" s="2">
        <v>69303500</v>
      </c>
      <c r="E2338" s="2">
        <v>70388400</v>
      </c>
      <c r="F2338" s="2">
        <v>71415400</v>
      </c>
      <c r="G2338" s="2">
        <v>72475500</v>
      </c>
      <c r="H2338" s="2">
        <v>73093200</v>
      </c>
      <c r="I2338" s="2">
        <v>73674700</v>
      </c>
      <c r="J2338" s="2">
        <v>74229000</v>
      </c>
      <c r="K2338" s="2">
        <v>74771100</v>
      </c>
      <c r="L2338" s="2">
        <v>75065100</v>
      </c>
      <c r="M2338" s="2">
        <v>75351300</v>
      </c>
      <c r="N2338" s="2">
        <v>75648100</v>
      </c>
      <c r="O2338" s="2">
        <v>75960700</v>
      </c>
      <c r="P2338" s="2">
        <v>76042600</v>
      </c>
      <c r="Q2338" s="2">
        <v>76152500</v>
      </c>
      <c r="R2338" s="2">
        <v>76297500</v>
      </c>
      <c r="S2338" s="2">
        <v>76450100</v>
      </c>
      <c r="T2338" s="2">
        <v>76593400</v>
      </c>
      <c r="U2338" s="2">
        <v>76751000</v>
      </c>
      <c r="V2338" s="2">
        <v>76920600</v>
      </c>
      <c r="W2338" s="2">
        <v>77098400</v>
      </c>
      <c r="X2338" s="2">
        <v>77295400</v>
      </c>
      <c r="Y2338" s="2">
        <v>77511000</v>
      </c>
      <c r="Z2338" s="2">
        <v>77742500</v>
      </c>
      <c r="AA2338" s="2">
        <v>77969000</v>
      </c>
      <c r="AB2338" s="2">
        <v>78170400</v>
      </c>
      <c r="AC2338" s="2">
        <v>78361900</v>
      </c>
      <c r="AD2338" s="2">
        <v>78546800</v>
      </c>
      <c r="AE2338" s="2">
        <v>78753600</v>
      </c>
      <c r="AF2338" s="2">
        <v>78978400</v>
      </c>
      <c r="AG2338" s="2">
        <v>79202200</v>
      </c>
    </row>
    <row r="2339" spans="1:33">
      <c r="A2339" s="115" t="s">
        <v>4058</v>
      </c>
      <c r="B2339" s="115" t="s">
        <v>19</v>
      </c>
      <c r="C2339" s="2">
        <v>1385550000</v>
      </c>
      <c r="D2339" s="2">
        <v>1391130000</v>
      </c>
      <c r="E2339" s="2">
        <v>1412910000</v>
      </c>
      <c r="F2339" s="2">
        <v>1433520000</v>
      </c>
      <c r="G2339" s="2">
        <v>1454800000</v>
      </c>
      <c r="H2339" s="2">
        <v>1467200000</v>
      </c>
      <c r="I2339" s="2">
        <v>1478870000</v>
      </c>
      <c r="J2339" s="2">
        <v>1490000000</v>
      </c>
      <c r="K2339" s="2">
        <v>1500880000</v>
      </c>
      <c r="L2339" s="2">
        <v>1506780000</v>
      </c>
      <c r="M2339" s="2">
        <v>1512530000</v>
      </c>
      <c r="N2339" s="2">
        <v>1518480000</v>
      </c>
      <c r="O2339" s="2">
        <v>1524760000</v>
      </c>
      <c r="P2339" s="2">
        <v>1526400000</v>
      </c>
      <c r="Q2339" s="2">
        <v>1528610000</v>
      </c>
      <c r="R2339" s="2">
        <v>1531520000</v>
      </c>
      <c r="S2339" s="2">
        <v>1534580000</v>
      </c>
      <c r="T2339" s="2">
        <v>1537460000</v>
      </c>
      <c r="U2339" s="2">
        <v>1540620000</v>
      </c>
      <c r="V2339" s="2">
        <v>1544030000</v>
      </c>
      <c r="W2339" s="2">
        <v>1547600000</v>
      </c>
      <c r="X2339" s="2">
        <v>1551550000</v>
      </c>
      <c r="Y2339" s="2">
        <v>1555880000</v>
      </c>
      <c r="Z2339" s="2">
        <v>1560520000</v>
      </c>
      <c r="AA2339" s="2">
        <v>1565070000</v>
      </c>
      <c r="AB2339" s="2">
        <v>1569110000</v>
      </c>
      <c r="AC2339" s="2">
        <v>1572960000</v>
      </c>
      <c r="AD2339" s="2">
        <v>1576670000</v>
      </c>
      <c r="AE2339" s="2">
        <v>1580820000</v>
      </c>
      <c r="AF2339" s="2">
        <v>1585330000</v>
      </c>
      <c r="AG2339" s="2">
        <v>1589830000</v>
      </c>
    </row>
    <row r="2340" spans="1:33">
      <c r="A2340" s="115" t="s">
        <v>4059</v>
      </c>
      <c r="B2340" s="115" t="s">
        <v>19</v>
      </c>
      <c r="C2340" s="2">
        <v>201534000</v>
      </c>
      <c r="D2340" s="2">
        <v>202346000</v>
      </c>
      <c r="E2340" s="2">
        <v>205514000</v>
      </c>
      <c r="F2340" s="2">
        <v>208512000</v>
      </c>
      <c r="G2340" s="2">
        <v>211607000</v>
      </c>
      <c r="H2340" s="2">
        <v>213411000</v>
      </c>
      <c r="I2340" s="2">
        <v>215109000</v>
      </c>
      <c r="J2340" s="2">
        <v>216727000</v>
      </c>
      <c r="K2340" s="2">
        <v>218310000</v>
      </c>
      <c r="L2340" s="2">
        <v>219168000</v>
      </c>
      <c r="M2340" s="2">
        <v>220004000</v>
      </c>
      <c r="N2340" s="2">
        <v>220870000</v>
      </c>
      <c r="O2340" s="2">
        <v>221783000</v>
      </c>
      <c r="P2340" s="2">
        <v>222022000</v>
      </c>
      <c r="Q2340" s="2">
        <v>222343000</v>
      </c>
      <c r="R2340" s="2">
        <v>222766000</v>
      </c>
      <c r="S2340" s="2">
        <v>223212000</v>
      </c>
      <c r="T2340" s="2">
        <v>223631000</v>
      </c>
      <c r="U2340" s="2">
        <v>224091000</v>
      </c>
      <c r="V2340" s="2">
        <v>224586000</v>
      </c>
      <c r="W2340" s="2">
        <v>225105000</v>
      </c>
      <c r="X2340" s="2">
        <v>225680000</v>
      </c>
      <c r="Y2340" s="2">
        <v>226309000</v>
      </c>
      <c r="Z2340" s="2">
        <v>226985000</v>
      </c>
      <c r="AA2340" s="2">
        <v>227647000</v>
      </c>
      <c r="AB2340" s="2">
        <v>228235000</v>
      </c>
      <c r="AC2340" s="2">
        <v>228794000</v>
      </c>
      <c r="AD2340" s="2">
        <v>229334000</v>
      </c>
      <c r="AE2340" s="2">
        <v>229937000</v>
      </c>
      <c r="AF2340" s="2">
        <v>230594000</v>
      </c>
      <c r="AG2340" s="2">
        <v>231247000</v>
      </c>
    </row>
    <row r="2341" spans="1:33">
      <c r="A2341" s="115" t="s">
        <v>4060</v>
      </c>
      <c r="B2341" s="115" t="s">
        <v>19</v>
      </c>
      <c r="C2341" s="115">
        <v>0</v>
      </c>
      <c r="D2341" s="115">
        <v>0</v>
      </c>
      <c r="E2341" s="115">
        <v>0</v>
      </c>
      <c r="F2341" s="115">
        <v>0</v>
      </c>
      <c r="G2341" s="115">
        <v>0</v>
      </c>
      <c r="H2341" s="115">
        <v>0</v>
      </c>
      <c r="I2341" s="115">
        <v>0</v>
      </c>
      <c r="J2341" s="115">
        <v>0</v>
      </c>
      <c r="K2341" s="115">
        <v>0</v>
      </c>
      <c r="L2341" s="115">
        <v>0</v>
      </c>
      <c r="M2341" s="115">
        <v>0</v>
      </c>
      <c r="N2341" s="115">
        <v>0</v>
      </c>
      <c r="O2341" s="115">
        <v>0</v>
      </c>
      <c r="P2341" s="115">
        <v>0</v>
      </c>
      <c r="Q2341" s="115">
        <v>0</v>
      </c>
      <c r="R2341" s="115">
        <v>0</v>
      </c>
      <c r="S2341" s="115">
        <v>0</v>
      </c>
      <c r="T2341" s="115">
        <v>0</v>
      </c>
      <c r="U2341" s="115">
        <v>0</v>
      </c>
      <c r="V2341" s="115">
        <v>0</v>
      </c>
      <c r="W2341" s="115">
        <v>0</v>
      </c>
      <c r="X2341" s="115">
        <v>0</v>
      </c>
      <c r="Y2341" s="115">
        <v>0</v>
      </c>
      <c r="Z2341" s="115">
        <v>0</v>
      </c>
      <c r="AA2341" s="115">
        <v>0</v>
      </c>
      <c r="AB2341" s="115">
        <v>0</v>
      </c>
      <c r="AC2341" s="115">
        <v>0</v>
      </c>
      <c r="AD2341" s="115">
        <v>0</v>
      </c>
      <c r="AE2341" s="115">
        <v>0</v>
      </c>
      <c r="AF2341" s="115">
        <v>0</v>
      </c>
      <c r="AG2341" s="115">
        <v>0</v>
      </c>
    </row>
    <row r="2342" spans="1:33">
      <c r="A2342" s="115" t="s">
        <v>4061</v>
      </c>
      <c r="B2342" s="115" t="s">
        <v>19</v>
      </c>
      <c r="C2342" s="2">
        <v>699843000000</v>
      </c>
      <c r="D2342" s="2">
        <v>706013000000</v>
      </c>
      <c r="E2342" s="2">
        <v>737127000000</v>
      </c>
      <c r="F2342" s="2">
        <v>752687000000</v>
      </c>
      <c r="G2342" s="2">
        <v>770096000000</v>
      </c>
      <c r="H2342" s="2">
        <v>786169000000</v>
      </c>
      <c r="I2342" s="2">
        <v>799284000000</v>
      </c>
      <c r="J2342" s="2">
        <v>809783000000</v>
      </c>
      <c r="K2342" s="2">
        <v>818598000000</v>
      </c>
      <c r="L2342" s="2">
        <v>824763000000</v>
      </c>
      <c r="M2342" s="2">
        <v>831204000000</v>
      </c>
      <c r="N2342" s="2">
        <v>838395000000</v>
      </c>
      <c r="O2342" s="2">
        <v>845706000000</v>
      </c>
      <c r="P2342" s="2">
        <v>850528000000</v>
      </c>
      <c r="Q2342" s="2">
        <v>856477000000</v>
      </c>
      <c r="R2342" s="2">
        <v>865165000000</v>
      </c>
      <c r="S2342" s="2">
        <v>874018000000</v>
      </c>
      <c r="T2342" s="2">
        <v>881860000000</v>
      </c>
      <c r="U2342" s="2">
        <v>890972000000</v>
      </c>
      <c r="V2342" s="2">
        <v>900873000000</v>
      </c>
      <c r="W2342" s="2">
        <v>911065000000</v>
      </c>
      <c r="X2342" s="2">
        <v>922730000000</v>
      </c>
      <c r="Y2342" s="2">
        <v>935862000000</v>
      </c>
      <c r="Z2342" s="2">
        <v>950224000000</v>
      </c>
      <c r="AA2342" s="2">
        <v>964160000000</v>
      </c>
      <c r="AB2342" s="2">
        <v>975588000000</v>
      </c>
      <c r="AC2342" s="2">
        <v>986258000000</v>
      </c>
      <c r="AD2342" s="2">
        <v>996190000000</v>
      </c>
      <c r="AE2342" s="2">
        <v>1007500000000</v>
      </c>
      <c r="AF2342" s="2">
        <v>1020320000000</v>
      </c>
      <c r="AG2342" s="2">
        <v>1032830000000</v>
      </c>
    </row>
    <row r="2343" spans="1:33">
      <c r="A2343" s="115" t="s">
        <v>4062</v>
      </c>
      <c r="B2343" s="115" t="s">
        <v>19</v>
      </c>
      <c r="C2343" s="2">
        <v>7747290</v>
      </c>
      <c r="D2343" s="2">
        <v>7815590</v>
      </c>
      <c r="E2343" s="2">
        <v>8160020</v>
      </c>
      <c r="F2343" s="2">
        <v>8332270</v>
      </c>
      <c r="G2343" s="2">
        <v>8524990</v>
      </c>
      <c r="H2343" s="2">
        <v>8702910</v>
      </c>
      <c r="I2343" s="2">
        <v>8848110</v>
      </c>
      <c r="J2343" s="2">
        <v>8964330</v>
      </c>
      <c r="K2343" s="2">
        <v>9061910</v>
      </c>
      <c r="L2343" s="2">
        <v>9130150</v>
      </c>
      <c r="M2343" s="2">
        <v>9201460</v>
      </c>
      <c r="N2343" s="2">
        <v>9281060</v>
      </c>
      <c r="O2343" s="2">
        <v>9361990</v>
      </c>
      <c r="P2343" s="2">
        <v>9415380</v>
      </c>
      <c r="Q2343" s="2">
        <v>9481230</v>
      </c>
      <c r="R2343" s="2">
        <v>9577400</v>
      </c>
      <c r="S2343" s="2">
        <v>9675410</v>
      </c>
      <c r="T2343" s="2">
        <v>9762220</v>
      </c>
      <c r="U2343" s="2">
        <v>9863090</v>
      </c>
      <c r="V2343" s="2">
        <v>9972690</v>
      </c>
      <c r="W2343" s="2">
        <v>10085500</v>
      </c>
      <c r="X2343" s="2">
        <v>10214700</v>
      </c>
      <c r="Y2343" s="2">
        <v>10360000</v>
      </c>
      <c r="Z2343" s="2">
        <v>10519000</v>
      </c>
      <c r="AA2343" s="2">
        <v>10673300</v>
      </c>
      <c r="AB2343" s="2">
        <v>10799800</v>
      </c>
      <c r="AC2343" s="2">
        <v>10917900</v>
      </c>
      <c r="AD2343" s="2">
        <v>11027900</v>
      </c>
      <c r="AE2343" s="2">
        <v>11153100</v>
      </c>
      <c r="AF2343" s="2">
        <v>11295000</v>
      </c>
      <c r="AG2343" s="2">
        <v>11433500</v>
      </c>
    </row>
    <row r="2344" spans="1:33">
      <c r="A2344" s="115" t="s">
        <v>4063</v>
      </c>
      <c r="B2344" s="115" t="s">
        <v>19</v>
      </c>
      <c r="C2344" s="2">
        <v>344776000</v>
      </c>
      <c r="D2344" s="2">
        <v>347816000</v>
      </c>
      <c r="E2344" s="2">
        <v>363144000</v>
      </c>
      <c r="F2344" s="2">
        <v>370810000</v>
      </c>
      <c r="G2344" s="2">
        <v>379387000</v>
      </c>
      <c r="H2344" s="2">
        <v>387305000</v>
      </c>
      <c r="I2344" s="2">
        <v>393766000</v>
      </c>
      <c r="J2344" s="2">
        <v>398938000</v>
      </c>
      <c r="K2344" s="2">
        <v>403281000</v>
      </c>
      <c r="L2344" s="2">
        <v>406318000</v>
      </c>
      <c r="M2344" s="2">
        <v>409491000</v>
      </c>
      <c r="N2344" s="2">
        <v>413034000</v>
      </c>
      <c r="O2344" s="2">
        <v>416635000</v>
      </c>
      <c r="P2344" s="2">
        <v>419011000</v>
      </c>
      <c r="Q2344" s="2">
        <v>421942000</v>
      </c>
      <c r="R2344" s="2">
        <v>426222000</v>
      </c>
      <c r="S2344" s="2">
        <v>430584000</v>
      </c>
      <c r="T2344" s="2">
        <v>434447000</v>
      </c>
      <c r="U2344" s="2">
        <v>438936000</v>
      </c>
      <c r="V2344" s="2">
        <v>443813000</v>
      </c>
      <c r="W2344" s="2">
        <v>448835000</v>
      </c>
      <c r="X2344" s="2">
        <v>454581000</v>
      </c>
      <c r="Y2344" s="2">
        <v>461051000</v>
      </c>
      <c r="Z2344" s="2">
        <v>468126000</v>
      </c>
      <c r="AA2344" s="2">
        <v>474992000</v>
      </c>
      <c r="AB2344" s="2">
        <v>480622000</v>
      </c>
      <c r="AC2344" s="2">
        <v>485878000</v>
      </c>
      <c r="AD2344" s="2">
        <v>490771000</v>
      </c>
      <c r="AE2344" s="2">
        <v>496345000</v>
      </c>
      <c r="AF2344" s="2">
        <v>502661000</v>
      </c>
      <c r="AG2344" s="2">
        <v>508822000</v>
      </c>
    </row>
    <row r="2345" spans="1:33">
      <c r="A2345" s="115" t="s">
        <v>4064</v>
      </c>
      <c r="B2345" s="115" t="s">
        <v>19</v>
      </c>
      <c r="C2345" s="2">
        <v>963111000</v>
      </c>
      <c r="D2345" s="2">
        <v>971601000</v>
      </c>
      <c r="E2345" s="2">
        <v>1014420000</v>
      </c>
      <c r="F2345" s="2">
        <v>1035830000</v>
      </c>
      <c r="G2345" s="2">
        <v>1059790000</v>
      </c>
      <c r="H2345" s="2">
        <v>1081910000</v>
      </c>
      <c r="I2345" s="2">
        <v>1099960000</v>
      </c>
      <c r="J2345" s="2">
        <v>1114410000</v>
      </c>
      <c r="K2345" s="2">
        <v>1126540000</v>
      </c>
      <c r="L2345" s="2">
        <v>1135020000</v>
      </c>
      <c r="M2345" s="2">
        <v>1143890000</v>
      </c>
      <c r="N2345" s="2">
        <v>1153780000</v>
      </c>
      <c r="O2345" s="2">
        <v>1163840000</v>
      </c>
      <c r="P2345" s="2">
        <v>1170480000</v>
      </c>
      <c r="Q2345" s="2">
        <v>1178670000</v>
      </c>
      <c r="R2345" s="2">
        <v>1190620000</v>
      </c>
      <c r="S2345" s="2">
        <v>1202810000</v>
      </c>
      <c r="T2345" s="2">
        <v>1213600000</v>
      </c>
      <c r="U2345" s="2">
        <v>1226140000</v>
      </c>
      <c r="V2345" s="2">
        <v>1239760000</v>
      </c>
      <c r="W2345" s="2">
        <v>1253790000</v>
      </c>
      <c r="X2345" s="2">
        <v>1269840000</v>
      </c>
      <c r="Y2345" s="2">
        <v>1287910000</v>
      </c>
      <c r="Z2345" s="2">
        <v>1307680000</v>
      </c>
      <c r="AA2345" s="2">
        <v>1326860000</v>
      </c>
      <c r="AB2345" s="2">
        <v>1342590000</v>
      </c>
      <c r="AC2345" s="2">
        <v>1357270000</v>
      </c>
      <c r="AD2345" s="2">
        <v>1370940000</v>
      </c>
      <c r="AE2345" s="2">
        <v>1386510000</v>
      </c>
      <c r="AF2345" s="2">
        <v>1404150000</v>
      </c>
      <c r="AG2345" s="2">
        <v>1421360000</v>
      </c>
    </row>
    <row r="2346" spans="1:33">
      <c r="A2346" s="115" t="s">
        <v>4065</v>
      </c>
      <c r="B2346" s="115" t="s">
        <v>19</v>
      </c>
      <c r="C2346" s="2">
        <v>523969000</v>
      </c>
      <c r="D2346" s="2">
        <v>528589000</v>
      </c>
      <c r="E2346" s="2">
        <v>551884000</v>
      </c>
      <c r="F2346" s="2">
        <v>563534000</v>
      </c>
      <c r="G2346" s="2">
        <v>576568000</v>
      </c>
      <c r="H2346" s="2">
        <v>588601000</v>
      </c>
      <c r="I2346" s="2">
        <v>598421000</v>
      </c>
      <c r="J2346" s="2">
        <v>606281000</v>
      </c>
      <c r="K2346" s="2">
        <v>612881000</v>
      </c>
      <c r="L2346" s="2">
        <v>617496000</v>
      </c>
      <c r="M2346" s="2">
        <v>622319000</v>
      </c>
      <c r="N2346" s="2">
        <v>627702000</v>
      </c>
      <c r="O2346" s="2">
        <v>633176000</v>
      </c>
      <c r="P2346" s="2">
        <v>636787000</v>
      </c>
      <c r="Q2346" s="2">
        <v>641241000</v>
      </c>
      <c r="R2346" s="2">
        <v>647745000</v>
      </c>
      <c r="S2346" s="2">
        <v>654374000</v>
      </c>
      <c r="T2346" s="2">
        <v>660245000</v>
      </c>
      <c r="U2346" s="2">
        <v>667067000</v>
      </c>
      <c r="V2346" s="2">
        <v>674479000</v>
      </c>
      <c r="W2346" s="2">
        <v>682111000</v>
      </c>
      <c r="X2346" s="2">
        <v>690844000</v>
      </c>
      <c r="Y2346" s="2">
        <v>700676000</v>
      </c>
      <c r="Z2346" s="2">
        <v>711428000</v>
      </c>
      <c r="AA2346" s="2">
        <v>721862000</v>
      </c>
      <c r="AB2346" s="2">
        <v>730418000</v>
      </c>
      <c r="AC2346" s="2">
        <v>738407000</v>
      </c>
      <c r="AD2346" s="2">
        <v>745843000</v>
      </c>
      <c r="AE2346" s="2">
        <v>754314000</v>
      </c>
      <c r="AF2346" s="2">
        <v>763912000</v>
      </c>
      <c r="AG2346" s="2">
        <v>773276000</v>
      </c>
    </row>
    <row r="2347" spans="1:33">
      <c r="A2347" s="115" t="s">
        <v>4066</v>
      </c>
      <c r="B2347" s="115" t="s">
        <v>19</v>
      </c>
      <c r="C2347" s="2">
        <v>126426000</v>
      </c>
      <c r="D2347" s="2">
        <v>127540000</v>
      </c>
      <c r="E2347" s="2">
        <v>133161000</v>
      </c>
      <c r="F2347" s="2">
        <v>135972000</v>
      </c>
      <c r="G2347" s="2">
        <v>139117000</v>
      </c>
      <c r="H2347" s="2">
        <v>142020000</v>
      </c>
      <c r="I2347" s="2">
        <v>144390000</v>
      </c>
      <c r="J2347" s="2">
        <v>146286000</v>
      </c>
      <c r="K2347" s="2">
        <v>147879000</v>
      </c>
      <c r="L2347" s="2">
        <v>148992000</v>
      </c>
      <c r="M2347" s="2">
        <v>150156000</v>
      </c>
      <c r="N2347" s="2">
        <v>151455000</v>
      </c>
      <c r="O2347" s="2">
        <v>152775000</v>
      </c>
      <c r="P2347" s="2">
        <v>153647000</v>
      </c>
      <c r="Q2347" s="2">
        <v>154721000</v>
      </c>
      <c r="R2347" s="2">
        <v>156291000</v>
      </c>
      <c r="S2347" s="2">
        <v>157890000</v>
      </c>
      <c r="T2347" s="2">
        <v>159307000</v>
      </c>
      <c r="U2347" s="2">
        <v>160953000</v>
      </c>
      <c r="V2347" s="2">
        <v>162741000</v>
      </c>
      <c r="W2347" s="2">
        <v>164583000</v>
      </c>
      <c r="X2347" s="2">
        <v>166690000</v>
      </c>
      <c r="Y2347" s="2">
        <v>169062000</v>
      </c>
      <c r="Z2347" s="2">
        <v>171657000</v>
      </c>
      <c r="AA2347" s="2">
        <v>174174000</v>
      </c>
      <c r="AB2347" s="2">
        <v>176239000</v>
      </c>
      <c r="AC2347" s="2">
        <v>178166000</v>
      </c>
      <c r="AD2347" s="2">
        <v>179960000</v>
      </c>
      <c r="AE2347" s="2">
        <v>182004000</v>
      </c>
      <c r="AF2347" s="2">
        <v>184320000</v>
      </c>
      <c r="AG2347" s="2">
        <v>186579000</v>
      </c>
    </row>
    <row r="2348" spans="1:33">
      <c r="A2348" s="115" t="s">
        <v>4067</v>
      </c>
      <c r="B2348" s="115" t="s">
        <v>19</v>
      </c>
      <c r="C2348" s="2">
        <v>2318430000</v>
      </c>
      <c r="D2348" s="2">
        <v>2338870000</v>
      </c>
      <c r="E2348" s="2">
        <v>2441950000</v>
      </c>
      <c r="F2348" s="2">
        <v>2493500000</v>
      </c>
      <c r="G2348" s="2">
        <v>2551170000</v>
      </c>
      <c r="H2348" s="2">
        <v>2604410000</v>
      </c>
      <c r="I2348" s="2">
        <v>2647860000</v>
      </c>
      <c r="J2348" s="2">
        <v>2682640000</v>
      </c>
      <c r="K2348" s="2">
        <v>2711850000</v>
      </c>
      <c r="L2348" s="2">
        <v>2732270000</v>
      </c>
      <c r="M2348" s="2">
        <v>2753610000</v>
      </c>
      <c r="N2348" s="2">
        <v>2777430000</v>
      </c>
      <c r="O2348" s="2">
        <v>2801650000</v>
      </c>
      <c r="P2348" s="2">
        <v>2817620000</v>
      </c>
      <c r="Q2348" s="2">
        <v>2837330000</v>
      </c>
      <c r="R2348" s="2">
        <v>2866110000</v>
      </c>
      <c r="S2348" s="2">
        <v>2895440000</v>
      </c>
      <c r="T2348" s="2">
        <v>2921420000</v>
      </c>
      <c r="U2348" s="2">
        <v>2951600000</v>
      </c>
      <c r="V2348" s="2">
        <v>2984400000</v>
      </c>
      <c r="W2348" s="2">
        <v>3018170000</v>
      </c>
      <c r="X2348" s="2">
        <v>3056810000</v>
      </c>
      <c r="Y2348" s="2">
        <v>3100320000</v>
      </c>
      <c r="Z2348" s="2">
        <v>3147890000</v>
      </c>
      <c r="AA2348" s="2">
        <v>3194060000</v>
      </c>
      <c r="AB2348" s="2">
        <v>3231920000</v>
      </c>
      <c r="AC2348" s="2">
        <v>3267270000</v>
      </c>
      <c r="AD2348" s="2">
        <v>3300170000</v>
      </c>
      <c r="AE2348" s="2">
        <v>3337650000</v>
      </c>
      <c r="AF2348" s="2">
        <v>3380120000</v>
      </c>
      <c r="AG2348" s="2">
        <v>3421550000</v>
      </c>
    </row>
    <row r="2349" spans="1:33">
      <c r="A2349" s="115" t="s">
        <v>4068</v>
      </c>
      <c r="B2349" s="115" t="s">
        <v>19</v>
      </c>
      <c r="C2349" s="2">
        <v>5403880</v>
      </c>
      <c r="D2349" s="2">
        <v>5451520</v>
      </c>
      <c r="E2349" s="2">
        <v>5691770</v>
      </c>
      <c r="F2349" s="2">
        <v>5811920</v>
      </c>
      <c r="G2349" s="2">
        <v>5946350</v>
      </c>
      <c r="H2349" s="2">
        <v>6070450</v>
      </c>
      <c r="I2349" s="2">
        <v>6171720</v>
      </c>
      <c r="J2349" s="2">
        <v>6252790</v>
      </c>
      <c r="K2349" s="2">
        <v>6320850</v>
      </c>
      <c r="L2349" s="2">
        <v>6368450</v>
      </c>
      <c r="M2349" s="2">
        <v>6418190</v>
      </c>
      <c r="N2349" s="2">
        <v>6473710</v>
      </c>
      <c r="O2349" s="2">
        <v>6530170</v>
      </c>
      <c r="P2349" s="2">
        <v>6567410</v>
      </c>
      <c r="Q2349" s="2">
        <v>6613340</v>
      </c>
      <c r="R2349" s="2">
        <v>6680420</v>
      </c>
      <c r="S2349" s="2">
        <v>6748790</v>
      </c>
      <c r="T2349" s="2">
        <v>6809330</v>
      </c>
      <c r="U2349" s="2">
        <v>6879690</v>
      </c>
      <c r="V2349" s="2">
        <v>6956140</v>
      </c>
      <c r="W2349" s="2">
        <v>7034850</v>
      </c>
      <c r="X2349" s="2">
        <v>7124910</v>
      </c>
      <c r="Y2349" s="2">
        <v>7226310</v>
      </c>
      <c r="Z2349" s="2">
        <v>7337210</v>
      </c>
      <c r="AA2349" s="2">
        <v>7444820</v>
      </c>
      <c r="AB2349" s="2">
        <v>7533060</v>
      </c>
      <c r="AC2349" s="2">
        <v>7615450</v>
      </c>
      <c r="AD2349" s="2">
        <v>7692140</v>
      </c>
      <c r="AE2349" s="2">
        <v>7779500</v>
      </c>
      <c r="AF2349" s="2">
        <v>7878490</v>
      </c>
      <c r="AG2349" s="2">
        <v>7975060</v>
      </c>
    </row>
    <row r="2350" spans="1:33">
      <c r="A2350" s="115" t="s">
        <v>4069</v>
      </c>
      <c r="B2350" s="115" t="s">
        <v>19</v>
      </c>
      <c r="C2350" s="2">
        <v>4051060</v>
      </c>
      <c r="D2350" s="2">
        <v>4086780</v>
      </c>
      <c r="E2350" s="2">
        <v>4266880</v>
      </c>
      <c r="F2350" s="2">
        <v>4356950</v>
      </c>
      <c r="G2350" s="2">
        <v>4457730</v>
      </c>
      <c r="H2350" s="2">
        <v>4550760</v>
      </c>
      <c r="I2350" s="2">
        <v>4626680</v>
      </c>
      <c r="J2350" s="2">
        <v>4687450</v>
      </c>
      <c r="K2350" s="2">
        <v>4738480</v>
      </c>
      <c r="L2350" s="2">
        <v>4774160</v>
      </c>
      <c r="M2350" s="2">
        <v>4811450</v>
      </c>
      <c r="N2350" s="2">
        <v>4853070</v>
      </c>
      <c r="O2350" s="2">
        <v>4895390</v>
      </c>
      <c r="P2350" s="2">
        <v>4923310</v>
      </c>
      <c r="Q2350" s="2">
        <v>4957740</v>
      </c>
      <c r="R2350" s="2">
        <v>5008030</v>
      </c>
      <c r="S2350" s="2">
        <v>5059280</v>
      </c>
      <c r="T2350" s="2">
        <v>5104670</v>
      </c>
      <c r="U2350" s="2">
        <v>5157420</v>
      </c>
      <c r="V2350" s="2">
        <v>5214730</v>
      </c>
      <c r="W2350" s="2">
        <v>5273730</v>
      </c>
      <c r="X2350" s="2">
        <v>5341250</v>
      </c>
      <c r="Y2350" s="2">
        <v>5417260</v>
      </c>
      <c r="Z2350" s="2">
        <v>5500400</v>
      </c>
      <c r="AA2350" s="2">
        <v>5581070</v>
      </c>
      <c r="AB2350" s="2">
        <v>5647220</v>
      </c>
      <c r="AC2350" s="2">
        <v>5708980</v>
      </c>
      <c r="AD2350" s="2">
        <v>5766470</v>
      </c>
      <c r="AE2350" s="2">
        <v>5831970</v>
      </c>
      <c r="AF2350" s="2">
        <v>5906170</v>
      </c>
      <c r="AG2350" s="2">
        <v>5978570</v>
      </c>
    </row>
    <row r="2351" spans="1:33">
      <c r="A2351" s="115" t="s">
        <v>4070</v>
      </c>
      <c r="B2351" s="115" t="s">
        <v>19</v>
      </c>
      <c r="C2351" s="2">
        <v>81317000</v>
      </c>
      <c r="D2351" s="2">
        <v>82033800</v>
      </c>
      <c r="E2351" s="2">
        <v>85649000</v>
      </c>
      <c r="F2351" s="2">
        <v>87457100</v>
      </c>
      <c r="G2351" s="2">
        <v>89479900</v>
      </c>
      <c r="H2351" s="2">
        <v>91347400</v>
      </c>
      <c r="I2351" s="2">
        <v>92871300</v>
      </c>
      <c r="J2351" s="2">
        <v>94091200</v>
      </c>
      <c r="K2351" s="2">
        <v>95115400</v>
      </c>
      <c r="L2351" s="2">
        <v>95831700</v>
      </c>
      <c r="M2351" s="2">
        <v>96580200</v>
      </c>
      <c r="N2351" s="2">
        <v>97415700</v>
      </c>
      <c r="O2351" s="2">
        <v>98265100</v>
      </c>
      <c r="P2351" s="2">
        <v>98825500</v>
      </c>
      <c r="Q2351" s="2">
        <v>99516800</v>
      </c>
      <c r="R2351" s="2">
        <v>100526000</v>
      </c>
      <c r="S2351" s="2">
        <v>101555000</v>
      </c>
      <c r="T2351" s="2">
        <v>102466000</v>
      </c>
      <c r="U2351" s="2">
        <v>103525000</v>
      </c>
      <c r="V2351" s="2">
        <v>104675000</v>
      </c>
      <c r="W2351" s="2">
        <v>105860000</v>
      </c>
      <c r="X2351" s="2">
        <v>107215000</v>
      </c>
      <c r="Y2351" s="2">
        <v>108741000</v>
      </c>
      <c r="Z2351" s="2">
        <v>110409000</v>
      </c>
      <c r="AA2351" s="2">
        <v>112029000</v>
      </c>
      <c r="AB2351" s="2">
        <v>113357000</v>
      </c>
      <c r="AC2351" s="2">
        <v>114596000</v>
      </c>
      <c r="AD2351" s="2">
        <v>115750000</v>
      </c>
      <c r="AE2351" s="2">
        <v>117065000</v>
      </c>
      <c r="AF2351" s="2">
        <v>118555000</v>
      </c>
      <c r="AG2351" s="2">
        <v>120008000</v>
      </c>
    </row>
    <row r="2352" spans="1:33">
      <c r="A2352" s="115" t="s">
        <v>4071</v>
      </c>
      <c r="B2352" s="115" t="s">
        <v>19</v>
      </c>
      <c r="C2352" s="2">
        <v>11827900</v>
      </c>
      <c r="D2352" s="2">
        <v>11932200</v>
      </c>
      <c r="E2352" s="2">
        <v>12458000</v>
      </c>
      <c r="F2352" s="2">
        <v>12721000</v>
      </c>
      <c r="G2352" s="2">
        <v>13015300</v>
      </c>
      <c r="H2352" s="2">
        <v>13286900</v>
      </c>
      <c r="I2352" s="2">
        <v>13508600</v>
      </c>
      <c r="J2352" s="2">
        <v>13686000</v>
      </c>
      <c r="K2352" s="2">
        <v>13835000</v>
      </c>
      <c r="L2352" s="2">
        <v>13939200</v>
      </c>
      <c r="M2352" s="2">
        <v>14048000</v>
      </c>
      <c r="N2352" s="2">
        <v>14169600</v>
      </c>
      <c r="O2352" s="2">
        <v>14293100</v>
      </c>
      <c r="P2352" s="2">
        <v>14374600</v>
      </c>
      <c r="Q2352" s="2">
        <v>14475200</v>
      </c>
      <c r="R2352" s="2">
        <v>14622000</v>
      </c>
      <c r="S2352" s="2">
        <v>14771600</v>
      </c>
      <c r="T2352" s="2">
        <v>14904100</v>
      </c>
      <c r="U2352" s="2">
        <v>15058100</v>
      </c>
      <c r="V2352" s="2">
        <v>15225500</v>
      </c>
      <c r="W2352" s="2">
        <v>15397700</v>
      </c>
      <c r="X2352" s="2">
        <v>15594900</v>
      </c>
      <c r="Y2352" s="2">
        <v>15816800</v>
      </c>
      <c r="Z2352" s="2">
        <v>16059600</v>
      </c>
      <c r="AA2352" s="2">
        <v>16295100</v>
      </c>
      <c r="AB2352" s="2">
        <v>16488200</v>
      </c>
      <c r="AC2352" s="2">
        <v>16668600</v>
      </c>
      <c r="AD2352" s="2">
        <v>16836400</v>
      </c>
      <c r="AE2352" s="2">
        <v>17027600</v>
      </c>
      <c r="AF2352" s="2">
        <v>17244300</v>
      </c>
      <c r="AG2352" s="2">
        <v>17455700</v>
      </c>
    </row>
    <row r="2353" spans="1:33">
      <c r="A2353" s="115" t="s">
        <v>4072</v>
      </c>
      <c r="B2353" s="115" t="s">
        <v>19</v>
      </c>
      <c r="C2353" s="115">
        <v>0</v>
      </c>
      <c r="D2353" s="115">
        <v>0</v>
      </c>
      <c r="E2353" s="115">
        <v>0</v>
      </c>
      <c r="F2353" s="115">
        <v>0</v>
      </c>
      <c r="G2353" s="115">
        <v>0</v>
      </c>
      <c r="H2353" s="115">
        <v>0</v>
      </c>
      <c r="I2353" s="115">
        <v>0</v>
      </c>
      <c r="J2353" s="115">
        <v>0</v>
      </c>
      <c r="K2353" s="115">
        <v>0</v>
      </c>
      <c r="L2353" s="115">
        <v>0</v>
      </c>
      <c r="M2353" s="115">
        <v>0</v>
      </c>
      <c r="N2353" s="115">
        <v>0</v>
      </c>
      <c r="O2353" s="115">
        <v>0</v>
      </c>
      <c r="P2353" s="115">
        <v>0</v>
      </c>
      <c r="Q2353" s="115">
        <v>0</v>
      </c>
      <c r="R2353" s="115">
        <v>0</v>
      </c>
      <c r="S2353" s="115">
        <v>0</v>
      </c>
      <c r="T2353" s="115">
        <v>0</v>
      </c>
      <c r="U2353" s="115">
        <v>0</v>
      </c>
      <c r="V2353" s="115">
        <v>0</v>
      </c>
      <c r="W2353" s="115">
        <v>0</v>
      </c>
      <c r="X2353" s="115">
        <v>0</v>
      </c>
      <c r="Y2353" s="115">
        <v>0</v>
      </c>
      <c r="Z2353" s="115">
        <v>0</v>
      </c>
      <c r="AA2353" s="115">
        <v>0</v>
      </c>
      <c r="AB2353" s="115">
        <v>0</v>
      </c>
      <c r="AC2353" s="115">
        <v>0</v>
      </c>
      <c r="AD2353" s="115">
        <v>0</v>
      </c>
      <c r="AE2353" s="115">
        <v>0</v>
      </c>
      <c r="AF2353" s="115">
        <v>0</v>
      </c>
      <c r="AG2353" s="115">
        <v>0</v>
      </c>
    </row>
    <row r="2354" spans="1:33">
      <c r="A2354" s="115" t="s">
        <v>4073</v>
      </c>
      <c r="B2354" s="115" t="s">
        <v>19</v>
      </c>
      <c r="C2354" s="2">
        <v>53014700000</v>
      </c>
      <c r="D2354" s="2">
        <v>54084500000</v>
      </c>
      <c r="E2354" s="2">
        <v>56720000000</v>
      </c>
      <c r="F2354" s="2">
        <v>57374600000</v>
      </c>
      <c r="G2354" s="2">
        <v>58488800000</v>
      </c>
      <c r="H2354" s="2">
        <v>59526400000</v>
      </c>
      <c r="I2354" s="2">
        <v>59646700000</v>
      </c>
      <c r="J2354" s="2">
        <v>59392000000</v>
      </c>
      <c r="K2354" s="2">
        <v>58982100000</v>
      </c>
      <c r="L2354" s="2">
        <v>58539000000</v>
      </c>
      <c r="M2354" s="2">
        <v>58269400000</v>
      </c>
      <c r="N2354" s="2">
        <v>57993000000</v>
      </c>
      <c r="O2354" s="2">
        <v>57933100000</v>
      </c>
      <c r="P2354" s="2">
        <v>57139900000</v>
      </c>
      <c r="Q2354" s="2">
        <v>56073200000</v>
      </c>
      <c r="R2354" s="2">
        <v>56156200000</v>
      </c>
      <c r="S2354" s="2">
        <v>56316400000</v>
      </c>
      <c r="T2354" s="2">
        <v>56380800000</v>
      </c>
      <c r="U2354" s="2">
        <v>56763500000</v>
      </c>
      <c r="V2354" s="2">
        <v>57145600000</v>
      </c>
      <c r="W2354" s="2">
        <v>57783300000</v>
      </c>
      <c r="X2354" s="2">
        <v>58838000000</v>
      </c>
      <c r="Y2354" s="2">
        <v>59421800000</v>
      </c>
      <c r="Z2354" s="2">
        <v>60016400000</v>
      </c>
      <c r="AA2354" s="2">
        <v>60609100000</v>
      </c>
      <c r="AB2354" s="2">
        <v>61704300000</v>
      </c>
      <c r="AC2354" s="2">
        <v>62616000000</v>
      </c>
      <c r="AD2354" s="2">
        <v>63143300000</v>
      </c>
      <c r="AE2354" s="2">
        <v>63870000000</v>
      </c>
      <c r="AF2354" s="2">
        <v>64556600000</v>
      </c>
      <c r="AG2354" s="2">
        <v>65466700000</v>
      </c>
    </row>
    <row r="2355" spans="1:33">
      <c r="A2355" s="115" t="s">
        <v>4074</v>
      </c>
      <c r="B2355" s="115" t="s">
        <v>19</v>
      </c>
      <c r="C2355" s="115">
        <v>586875</v>
      </c>
      <c r="D2355" s="115">
        <v>598717</v>
      </c>
      <c r="E2355" s="115">
        <v>627892</v>
      </c>
      <c r="F2355" s="115">
        <v>635139</v>
      </c>
      <c r="G2355" s="115">
        <v>647473</v>
      </c>
      <c r="H2355" s="115">
        <v>658959</v>
      </c>
      <c r="I2355" s="115">
        <v>660290</v>
      </c>
      <c r="J2355" s="115">
        <v>657472</v>
      </c>
      <c r="K2355" s="115">
        <v>652934</v>
      </c>
      <c r="L2355" s="115">
        <v>648028</v>
      </c>
      <c r="M2355" s="115">
        <v>645045</v>
      </c>
      <c r="N2355" s="115">
        <v>641985</v>
      </c>
      <c r="O2355" s="115">
        <v>641321</v>
      </c>
      <c r="P2355" s="115">
        <v>632541</v>
      </c>
      <c r="Q2355" s="115">
        <v>620732</v>
      </c>
      <c r="R2355" s="115">
        <v>621651</v>
      </c>
      <c r="S2355" s="115">
        <v>623424</v>
      </c>
      <c r="T2355" s="115">
        <v>624137</v>
      </c>
      <c r="U2355" s="115">
        <v>628374</v>
      </c>
      <c r="V2355" s="115">
        <v>632604</v>
      </c>
      <c r="W2355" s="115">
        <v>639663</v>
      </c>
      <c r="X2355" s="115">
        <v>651338</v>
      </c>
      <c r="Y2355" s="115">
        <v>657801</v>
      </c>
      <c r="Z2355" s="115">
        <v>664383</v>
      </c>
      <c r="AA2355" s="115">
        <v>670945</v>
      </c>
      <c r="AB2355" s="115">
        <v>683069</v>
      </c>
      <c r="AC2355" s="115">
        <v>693161</v>
      </c>
      <c r="AD2355" s="115">
        <v>698998</v>
      </c>
      <c r="AE2355" s="115">
        <v>707044</v>
      </c>
      <c r="AF2355" s="115">
        <v>714644</v>
      </c>
      <c r="AG2355" s="115">
        <v>724718</v>
      </c>
    </row>
    <row r="2356" spans="1:33">
      <c r="A2356" s="115" t="s">
        <v>4075</v>
      </c>
      <c r="B2356" s="115" t="s">
        <v>19</v>
      </c>
      <c r="C2356" s="2">
        <v>26117600</v>
      </c>
      <c r="D2356" s="2">
        <v>26644600</v>
      </c>
      <c r="E2356" s="2">
        <v>27943000</v>
      </c>
      <c r="F2356" s="2">
        <v>28265500</v>
      </c>
      <c r="G2356" s="2">
        <v>28814400</v>
      </c>
      <c r="H2356" s="2">
        <v>29325600</v>
      </c>
      <c r="I2356" s="2">
        <v>29384800</v>
      </c>
      <c r="J2356" s="2">
        <v>29259400</v>
      </c>
      <c r="K2356" s="2">
        <v>29057400</v>
      </c>
      <c r="L2356" s="2">
        <v>28839100</v>
      </c>
      <c r="M2356" s="2">
        <v>28706300</v>
      </c>
      <c r="N2356" s="2">
        <v>28570200</v>
      </c>
      <c r="O2356" s="2">
        <v>28540600</v>
      </c>
      <c r="P2356" s="2">
        <v>28149900</v>
      </c>
      <c r="Q2356" s="2">
        <v>27624300</v>
      </c>
      <c r="R2356" s="2">
        <v>27665200</v>
      </c>
      <c r="S2356" s="2">
        <v>27744200</v>
      </c>
      <c r="T2356" s="2">
        <v>27775900</v>
      </c>
      <c r="U2356" s="2">
        <v>27964400</v>
      </c>
      <c r="V2356" s="2">
        <v>28152700</v>
      </c>
      <c r="W2356" s="2">
        <v>28466800</v>
      </c>
      <c r="X2356" s="2">
        <v>28986400</v>
      </c>
      <c r="Y2356" s="2">
        <v>29274000</v>
      </c>
      <c r="Z2356" s="2">
        <v>29567000</v>
      </c>
      <c r="AA2356" s="2">
        <v>29859000</v>
      </c>
      <c r="AB2356" s="2">
        <v>30398500</v>
      </c>
      <c r="AC2356" s="2">
        <v>30847600</v>
      </c>
      <c r="AD2356" s="2">
        <v>31107400</v>
      </c>
      <c r="AE2356" s="2">
        <v>31465500</v>
      </c>
      <c r="AF2356" s="2">
        <v>31803700</v>
      </c>
      <c r="AG2356" s="2">
        <v>32252000</v>
      </c>
    </row>
    <row r="2357" spans="1:33">
      <c r="A2357" s="115" t="s">
        <v>4076</v>
      </c>
      <c r="B2357" s="115" t="s">
        <v>19</v>
      </c>
      <c r="C2357" s="2">
        <v>72957800</v>
      </c>
      <c r="D2357" s="2">
        <v>74430000</v>
      </c>
      <c r="E2357" s="2">
        <v>78057000</v>
      </c>
      <c r="F2357" s="2">
        <v>78957800</v>
      </c>
      <c r="G2357" s="2">
        <v>80491100</v>
      </c>
      <c r="H2357" s="2">
        <v>81919100</v>
      </c>
      <c r="I2357" s="2">
        <v>82084600</v>
      </c>
      <c r="J2357" s="2">
        <v>81734100</v>
      </c>
      <c r="K2357" s="2">
        <v>81170100</v>
      </c>
      <c r="L2357" s="2">
        <v>80560200</v>
      </c>
      <c r="M2357" s="2">
        <v>80189300</v>
      </c>
      <c r="N2357" s="2">
        <v>79808900</v>
      </c>
      <c r="O2357" s="2">
        <v>79726400</v>
      </c>
      <c r="P2357" s="2">
        <v>78634900</v>
      </c>
      <c r="Q2357" s="2">
        <v>77166800</v>
      </c>
      <c r="R2357" s="2">
        <v>77281000</v>
      </c>
      <c r="S2357" s="2">
        <v>77501500</v>
      </c>
      <c r="T2357" s="2">
        <v>77590200</v>
      </c>
      <c r="U2357" s="2">
        <v>78116800</v>
      </c>
      <c r="V2357" s="2">
        <v>78642700</v>
      </c>
      <c r="W2357" s="2">
        <v>79520300</v>
      </c>
      <c r="X2357" s="2">
        <v>80971700</v>
      </c>
      <c r="Y2357" s="2">
        <v>81775100</v>
      </c>
      <c r="Z2357" s="2">
        <v>82593400</v>
      </c>
      <c r="AA2357" s="2">
        <v>83409100</v>
      </c>
      <c r="AB2357" s="2">
        <v>84916200</v>
      </c>
      <c r="AC2357" s="2">
        <v>86170900</v>
      </c>
      <c r="AD2357" s="2">
        <v>86896500</v>
      </c>
      <c r="AE2357" s="2">
        <v>87896700</v>
      </c>
      <c r="AF2357" s="2">
        <v>88841500</v>
      </c>
      <c r="AG2357" s="2">
        <v>90093900</v>
      </c>
    </row>
    <row r="2358" spans="1:33">
      <c r="A2358" s="115" t="s">
        <v>4077</v>
      </c>
      <c r="B2358" s="115" t="s">
        <v>19</v>
      </c>
      <c r="C2358" s="2">
        <v>39691900</v>
      </c>
      <c r="D2358" s="2">
        <v>40492800</v>
      </c>
      <c r="E2358" s="2">
        <v>42466000</v>
      </c>
      <c r="F2358" s="2">
        <v>42956100</v>
      </c>
      <c r="G2358" s="2">
        <v>43790300</v>
      </c>
      <c r="H2358" s="2">
        <v>44567200</v>
      </c>
      <c r="I2358" s="2">
        <v>44657200</v>
      </c>
      <c r="J2358" s="2">
        <v>44466500</v>
      </c>
      <c r="K2358" s="2">
        <v>44159700</v>
      </c>
      <c r="L2358" s="2">
        <v>43827900</v>
      </c>
      <c r="M2358" s="2">
        <v>43626100</v>
      </c>
      <c r="N2358" s="2">
        <v>43419100</v>
      </c>
      <c r="O2358" s="2">
        <v>43374200</v>
      </c>
      <c r="P2358" s="2">
        <v>42780400</v>
      </c>
      <c r="Q2358" s="2">
        <v>41981700</v>
      </c>
      <c r="R2358" s="2">
        <v>42043900</v>
      </c>
      <c r="S2358" s="2">
        <v>42163800</v>
      </c>
      <c r="T2358" s="2">
        <v>42212100</v>
      </c>
      <c r="U2358" s="2">
        <v>42498600</v>
      </c>
      <c r="V2358" s="2">
        <v>42784700</v>
      </c>
      <c r="W2358" s="2">
        <v>43262100</v>
      </c>
      <c r="X2358" s="2">
        <v>44051700</v>
      </c>
      <c r="Y2358" s="2">
        <v>44488800</v>
      </c>
      <c r="Z2358" s="2">
        <v>44934000</v>
      </c>
      <c r="AA2358" s="2">
        <v>45377800</v>
      </c>
      <c r="AB2358" s="2">
        <v>46197700</v>
      </c>
      <c r="AC2358" s="2">
        <v>46880300</v>
      </c>
      <c r="AD2358" s="2">
        <v>47275100</v>
      </c>
      <c r="AE2358" s="2">
        <v>47819200</v>
      </c>
      <c r="AF2358" s="2">
        <v>48333200</v>
      </c>
      <c r="AG2358" s="2">
        <v>49014600</v>
      </c>
    </row>
    <row r="2359" spans="1:33">
      <c r="A2359" s="115" t="s">
        <v>4078</v>
      </c>
      <c r="B2359" s="115" t="s">
        <v>19</v>
      </c>
      <c r="C2359" s="2">
        <v>9577030</v>
      </c>
      <c r="D2359" s="2">
        <v>9770280</v>
      </c>
      <c r="E2359" s="2">
        <v>10246400</v>
      </c>
      <c r="F2359" s="2">
        <v>10364600</v>
      </c>
      <c r="G2359" s="2">
        <v>10565900</v>
      </c>
      <c r="H2359" s="2">
        <v>10753400</v>
      </c>
      <c r="I2359" s="2">
        <v>10775100</v>
      </c>
      <c r="J2359" s="2">
        <v>10729100</v>
      </c>
      <c r="K2359" s="2">
        <v>10655000</v>
      </c>
      <c r="L2359" s="2">
        <v>10575000</v>
      </c>
      <c r="M2359" s="2">
        <v>10526300</v>
      </c>
      <c r="N2359" s="2">
        <v>10476400</v>
      </c>
      <c r="O2359" s="2">
        <v>10465500</v>
      </c>
      <c r="P2359" s="2">
        <v>10322200</v>
      </c>
      <c r="Q2359" s="2">
        <v>10129500</v>
      </c>
      <c r="R2359" s="2">
        <v>10144500</v>
      </c>
      <c r="S2359" s="2">
        <v>10173500</v>
      </c>
      <c r="T2359" s="2">
        <v>10185100</v>
      </c>
      <c r="U2359" s="2">
        <v>10254200</v>
      </c>
      <c r="V2359" s="2">
        <v>10323300</v>
      </c>
      <c r="W2359" s="2">
        <v>10438500</v>
      </c>
      <c r="X2359" s="2">
        <v>10629000</v>
      </c>
      <c r="Y2359" s="2">
        <v>10734500</v>
      </c>
      <c r="Z2359" s="2">
        <v>10841900</v>
      </c>
      <c r="AA2359" s="2">
        <v>10948900</v>
      </c>
      <c r="AB2359" s="2">
        <v>11146800</v>
      </c>
      <c r="AC2359" s="2">
        <v>11311500</v>
      </c>
      <c r="AD2359" s="2">
        <v>11406700</v>
      </c>
      <c r="AE2359" s="2">
        <v>11538000</v>
      </c>
      <c r="AF2359" s="2">
        <v>11662100</v>
      </c>
      <c r="AG2359" s="2">
        <v>11826500</v>
      </c>
    </row>
    <row r="2360" spans="1:33">
      <c r="A2360" s="115" t="s">
        <v>4079</v>
      </c>
      <c r="B2360" s="115" t="s">
        <v>19</v>
      </c>
      <c r="C2360" s="2">
        <v>175627000</v>
      </c>
      <c r="D2360" s="2">
        <v>179171000</v>
      </c>
      <c r="E2360" s="2">
        <v>187902000</v>
      </c>
      <c r="F2360" s="2">
        <v>190070000</v>
      </c>
      <c r="G2360" s="2">
        <v>193761000</v>
      </c>
      <c r="H2360" s="2">
        <v>197199000</v>
      </c>
      <c r="I2360" s="2">
        <v>197597000</v>
      </c>
      <c r="J2360" s="2">
        <v>196753000</v>
      </c>
      <c r="K2360" s="2">
        <v>195396000</v>
      </c>
      <c r="L2360" s="2">
        <v>193927000</v>
      </c>
      <c r="M2360" s="2">
        <v>193035000</v>
      </c>
      <c r="N2360" s="2">
        <v>192119000</v>
      </c>
      <c r="O2360" s="2">
        <v>191920000</v>
      </c>
      <c r="P2360" s="2">
        <v>189293000</v>
      </c>
      <c r="Q2360" s="2">
        <v>185759000</v>
      </c>
      <c r="R2360" s="2">
        <v>186034000</v>
      </c>
      <c r="S2360" s="2">
        <v>186564000</v>
      </c>
      <c r="T2360" s="2">
        <v>186778000</v>
      </c>
      <c r="U2360" s="2">
        <v>188046000</v>
      </c>
      <c r="V2360" s="2">
        <v>189312000</v>
      </c>
      <c r="W2360" s="2">
        <v>191424000</v>
      </c>
      <c r="X2360" s="2">
        <v>194918000</v>
      </c>
      <c r="Y2360" s="2">
        <v>196852000</v>
      </c>
      <c r="Z2360" s="2">
        <v>198822000</v>
      </c>
      <c r="AA2360" s="2">
        <v>200785000</v>
      </c>
      <c r="AB2360" s="2">
        <v>204413000</v>
      </c>
      <c r="AC2360" s="2">
        <v>207434000</v>
      </c>
      <c r="AD2360" s="2">
        <v>209181000</v>
      </c>
      <c r="AE2360" s="2">
        <v>211588000</v>
      </c>
      <c r="AF2360" s="2">
        <v>213863000</v>
      </c>
      <c r="AG2360" s="2">
        <v>216877000</v>
      </c>
    </row>
    <row r="2361" spans="1:33">
      <c r="A2361" s="115" t="s">
        <v>4080</v>
      </c>
      <c r="B2361" s="115" t="s">
        <v>19</v>
      </c>
      <c r="C2361" s="115">
        <v>409356</v>
      </c>
      <c r="D2361" s="115">
        <v>417617</v>
      </c>
      <c r="E2361" s="115">
        <v>437967</v>
      </c>
      <c r="F2361" s="115">
        <v>443022</v>
      </c>
      <c r="G2361" s="115">
        <v>451625</v>
      </c>
      <c r="H2361" s="115">
        <v>459637</v>
      </c>
      <c r="I2361" s="115">
        <v>460565</v>
      </c>
      <c r="J2361" s="115">
        <v>458599</v>
      </c>
      <c r="K2361" s="115">
        <v>455434</v>
      </c>
      <c r="L2361" s="115">
        <v>452012</v>
      </c>
      <c r="M2361" s="115">
        <v>449931</v>
      </c>
      <c r="N2361" s="115">
        <v>447797</v>
      </c>
      <c r="O2361" s="115">
        <v>447334</v>
      </c>
      <c r="P2361" s="115">
        <v>441209</v>
      </c>
      <c r="Q2361" s="115">
        <v>432972</v>
      </c>
      <c r="R2361" s="115">
        <v>433613</v>
      </c>
      <c r="S2361" s="115">
        <v>434850</v>
      </c>
      <c r="T2361" s="115">
        <v>435348</v>
      </c>
      <c r="U2361" s="115">
        <v>438303</v>
      </c>
      <c r="V2361" s="115">
        <v>441253</v>
      </c>
      <c r="W2361" s="115">
        <v>446177</v>
      </c>
      <c r="X2361" s="115">
        <v>454321</v>
      </c>
      <c r="Y2361" s="115">
        <v>458829</v>
      </c>
      <c r="Z2361" s="115">
        <v>463420</v>
      </c>
      <c r="AA2361" s="115">
        <v>467997</v>
      </c>
      <c r="AB2361" s="115">
        <v>476453</v>
      </c>
      <c r="AC2361" s="115">
        <v>483493</v>
      </c>
      <c r="AD2361" s="115">
        <v>487564</v>
      </c>
      <c r="AE2361" s="115">
        <v>493176</v>
      </c>
      <c r="AF2361" s="115">
        <v>498478</v>
      </c>
      <c r="AG2361" s="115">
        <v>505505</v>
      </c>
    </row>
    <row r="2362" spans="1:33">
      <c r="A2362" s="115" t="s">
        <v>4081</v>
      </c>
      <c r="B2362" s="115" t="s">
        <v>19</v>
      </c>
      <c r="C2362" s="115">
        <v>306877</v>
      </c>
      <c r="D2362" s="115">
        <v>313070</v>
      </c>
      <c r="E2362" s="115">
        <v>328325</v>
      </c>
      <c r="F2362" s="115">
        <v>332115</v>
      </c>
      <c r="G2362" s="115">
        <v>338564</v>
      </c>
      <c r="H2362" s="115">
        <v>344570</v>
      </c>
      <c r="I2362" s="115">
        <v>345266</v>
      </c>
      <c r="J2362" s="115">
        <v>343792</v>
      </c>
      <c r="K2362" s="115">
        <v>341420</v>
      </c>
      <c r="L2362" s="115">
        <v>338855</v>
      </c>
      <c r="M2362" s="115">
        <v>337294</v>
      </c>
      <c r="N2362" s="115">
        <v>335694</v>
      </c>
      <c r="O2362" s="115">
        <v>335347</v>
      </c>
      <c r="P2362" s="115">
        <v>330756</v>
      </c>
      <c r="Q2362" s="115">
        <v>324581</v>
      </c>
      <c r="R2362" s="115">
        <v>325062</v>
      </c>
      <c r="S2362" s="115">
        <v>325989</v>
      </c>
      <c r="T2362" s="115">
        <v>326362</v>
      </c>
      <c r="U2362" s="115">
        <v>328577</v>
      </c>
      <c r="V2362" s="115">
        <v>330789</v>
      </c>
      <c r="W2362" s="115">
        <v>334480</v>
      </c>
      <c r="X2362" s="115">
        <v>340585</v>
      </c>
      <c r="Y2362" s="115">
        <v>343965</v>
      </c>
      <c r="Z2362" s="115">
        <v>347407</v>
      </c>
      <c r="AA2362" s="115">
        <v>350838</v>
      </c>
      <c r="AB2362" s="115">
        <v>357177</v>
      </c>
      <c r="AC2362" s="115">
        <v>362454</v>
      </c>
      <c r="AD2362" s="115">
        <v>365507</v>
      </c>
      <c r="AE2362" s="115">
        <v>369714</v>
      </c>
      <c r="AF2362" s="115">
        <v>373688</v>
      </c>
      <c r="AG2362" s="115">
        <v>378956</v>
      </c>
    </row>
    <row r="2363" spans="1:33">
      <c r="A2363" s="115" t="s">
        <v>4082</v>
      </c>
      <c r="B2363" s="115" t="s">
        <v>19</v>
      </c>
      <c r="C2363" s="2">
        <v>6159950</v>
      </c>
      <c r="D2363" s="2">
        <v>6284240</v>
      </c>
      <c r="E2363" s="2">
        <v>6590470</v>
      </c>
      <c r="F2363" s="2">
        <v>6666540</v>
      </c>
      <c r="G2363" s="2">
        <v>6795990</v>
      </c>
      <c r="H2363" s="2">
        <v>6916560</v>
      </c>
      <c r="I2363" s="2">
        <v>6930530</v>
      </c>
      <c r="J2363" s="2">
        <v>6900940</v>
      </c>
      <c r="K2363" s="2">
        <v>6853320</v>
      </c>
      <c r="L2363" s="2">
        <v>6801820</v>
      </c>
      <c r="M2363" s="2">
        <v>6770510</v>
      </c>
      <c r="N2363" s="2">
        <v>6738390</v>
      </c>
      <c r="O2363" s="2">
        <v>6731420</v>
      </c>
      <c r="P2363" s="2">
        <v>6639270</v>
      </c>
      <c r="Q2363" s="2">
        <v>6515310</v>
      </c>
      <c r="R2363" s="2">
        <v>6524960</v>
      </c>
      <c r="S2363" s="2">
        <v>6543580</v>
      </c>
      <c r="T2363" s="2">
        <v>6551060</v>
      </c>
      <c r="U2363" s="2">
        <v>6595520</v>
      </c>
      <c r="V2363" s="2">
        <v>6639930</v>
      </c>
      <c r="W2363" s="2">
        <v>6714020</v>
      </c>
      <c r="X2363" s="2">
        <v>6836570</v>
      </c>
      <c r="Y2363" s="2">
        <v>6904400</v>
      </c>
      <c r="Z2363" s="2">
        <v>6973490</v>
      </c>
      <c r="AA2363" s="2">
        <v>7042360</v>
      </c>
      <c r="AB2363" s="2">
        <v>7169610</v>
      </c>
      <c r="AC2363" s="2">
        <v>7275540</v>
      </c>
      <c r="AD2363" s="2">
        <v>7336810</v>
      </c>
      <c r="AE2363" s="2">
        <v>7421260</v>
      </c>
      <c r="AF2363" s="2">
        <v>7501030</v>
      </c>
      <c r="AG2363" s="2">
        <v>7606770</v>
      </c>
    </row>
    <row r="2364" spans="1:33">
      <c r="A2364" s="115" t="s">
        <v>4083</v>
      </c>
      <c r="B2364" s="115" t="s">
        <v>19</v>
      </c>
      <c r="C2364" s="115">
        <v>895992</v>
      </c>
      <c r="D2364" s="115">
        <v>914072</v>
      </c>
      <c r="E2364" s="115">
        <v>958614</v>
      </c>
      <c r="F2364" s="115">
        <v>969678</v>
      </c>
      <c r="G2364" s="115">
        <v>988508</v>
      </c>
      <c r="H2364" s="2">
        <v>1006040</v>
      </c>
      <c r="I2364" s="2">
        <v>1008080</v>
      </c>
      <c r="J2364" s="2">
        <v>1003770</v>
      </c>
      <c r="K2364" s="115">
        <v>996846</v>
      </c>
      <c r="L2364" s="115">
        <v>989356</v>
      </c>
      <c r="M2364" s="115">
        <v>984801</v>
      </c>
      <c r="N2364" s="115">
        <v>980129</v>
      </c>
      <c r="O2364" s="115">
        <v>979116</v>
      </c>
      <c r="P2364" s="115">
        <v>965712</v>
      </c>
      <c r="Q2364" s="115">
        <v>947682</v>
      </c>
      <c r="R2364" s="115">
        <v>949085</v>
      </c>
      <c r="S2364" s="115">
        <v>951793</v>
      </c>
      <c r="T2364" s="115">
        <v>952881</v>
      </c>
      <c r="U2364" s="115">
        <v>959349</v>
      </c>
      <c r="V2364" s="115">
        <v>965807</v>
      </c>
      <c r="W2364" s="115">
        <v>976585</v>
      </c>
      <c r="X2364" s="115">
        <v>994410</v>
      </c>
      <c r="Y2364" s="2">
        <v>1004280</v>
      </c>
      <c r="Z2364" s="2">
        <v>1014330</v>
      </c>
      <c r="AA2364" s="2">
        <v>1024340</v>
      </c>
      <c r="AB2364" s="2">
        <v>1042850</v>
      </c>
      <c r="AC2364" s="2">
        <v>1058260</v>
      </c>
      <c r="AD2364" s="2">
        <v>1067170</v>
      </c>
      <c r="AE2364" s="2">
        <v>1079460</v>
      </c>
      <c r="AF2364" s="2">
        <v>1091060</v>
      </c>
      <c r="AG2364" s="2">
        <v>1106440</v>
      </c>
    </row>
    <row r="2365" spans="1:33">
      <c r="A2365" s="115" t="s">
        <v>4084</v>
      </c>
      <c r="B2365" s="115" t="s">
        <v>19</v>
      </c>
      <c r="C2365" s="115">
        <v>0</v>
      </c>
      <c r="D2365" s="115">
        <v>0</v>
      </c>
      <c r="E2365" s="115">
        <v>0</v>
      </c>
      <c r="F2365" s="115">
        <v>0</v>
      </c>
      <c r="G2365" s="115">
        <v>0</v>
      </c>
      <c r="H2365" s="115">
        <v>0</v>
      </c>
      <c r="I2365" s="115">
        <v>0</v>
      </c>
      <c r="J2365" s="115">
        <v>0</v>
      </c>
      <c r="K2365" s="115">
        <v>0</v>
      </c>
      <c r="L2365" s="115">
        <v>0</v>
      </c>
      <c r="M2365" s="115">
        <v>0</v>
      </c>
      <c r="N2365" s="115">
        <v>0</v>
      </c>
      <c r="O2365" s="115">
        <v>0</v>
      </c>
      <c r="P2365" s="115">
        <v>0</v>
      </c>
      <c r="Q2365" s="115">
        <v>0</v>
      </c>
      <c r="R2365" s="115">
        <v>0</v>
      </c>
      <c r="S2365" s="115">
        <v>0</v>
      </c>
      <c r="T2365" s="115">
        <v>0</v>
      </c>
      <c r="U2365" s="115">
        <v>0</v>
      </c>
      <c r="V2365" s="115">
        <v>0</v>
      </c>
      <c r="W2365" s="115">
        <v>0</v>
      </c>
      <c r="X2365" s="115">
        <v>0</v>
      </c>
      <c r="Y2365" s="115">
        <v>0</v>
      </c>
      <c r="Z2365" s="115">
        <v>0</v>
      </c>
      <c r="AA2365" s="115">
        <v>0</v>
      </c>
      <c r="AB2365" s="115">
        <v>0</v>
      </c>
      <c r="AC2365" s="115">
        <v>0</v>
      </c>
      <c r="AD2365" s="115">
        <v>0</v>
      </c>
      <c r="AE2365" s="115">
        <v>0</v>
      </c>
      <c r="AF2365" s="115">
        <v>0</v>
      </c>
      <c r="AG2365" s="115">
        <v>0</v>
      </c>
    </row>
    <row r="2366" spans="1:33">
      <c r="A2366" s="115" t="s">
        <v>4085</v>
      </c>
      <c r="B2366" s="115" t="s">
        <v>19</v>
      </c>
      <c r="C2366" s="2">
        <v>3193910000000</v>
      </c>
      <c r="D2366" s="2">
        <v>3191110000000</v>
      </c>
      <c r="E2366" s="2">
        <v>3227380000000</v>
      </c>
      <c r="F2366" s="2">
        <v>3271840000000</v>
      </c>
      <c r="G2366" s="2">
        <v>3319430000000</v>
      </c>
      <c r="H2366" s="2">
        <v>3346080000000</v>
      </c>
      <c r="I2366" s="2">
        <v>3378080000000</v>
      </c>
      <c r="J2366" s="2">
        <v>3416960000000</v>
      </c>
      <c r="K2366" s="2">
        <v>3465740000000</v>
      </c>
      <c r="L2366" s="2">
        <v>3514450000000</v>
      </c>
      <c r="M2366" s="2">
        <v>3577800000000</v>
      </c>
      <c r="N2366" s="2">
        <v>3655410000000</v>
      </c>
      <c r="O2366" s="2">
        <v>3745640000000</v>
      </c>
      <c r="P2366" s="2">
        <v>3830860000000</v>
      </c>
      <c r="Q2366" s="2">
        <v>3921770000000</v>
      </c>
      <c r="R2366" s="2">
        <v>4014160000000</v>
      </c>
      <c r="S2366" s="2">
        <v>4102110000000</v>
      </c>
      <c r="T2366" s="2">
        <v>4186710000000</v>
      </c>
      <c r="U2366" s="2">
        <v>4267320000000</v>
      </c>
      <c r="V2366" s="2">
        <v>4341960000000</v>
      </c>
      <c r="W2366" s="2">
        <v>4408460000000</v>
      </c>
      <c r="X2366" s="2">
        <v>4474270000000</v>
      </c>
      <c r="Y2366" s="2">
        <v>4541600000000</v>
      </c>
      <c r="Z2366" s="2">
        <v>4615090000000</v>
      </c>
      <c r="AA2366" s="2">
        <v>4686560000000</v>
      </c>
      <c r="AB2366" s="2">
        <v>4765760000000</v>
      </c>
      <c r="AC2366" s="2">
        <v>4844640000000</v>
      </c>
      <c r="AD2366" s="2">
        <v>4930770000000</v>
      </c>
      <c r="AE2366" s="2">
        <v>5011930000000</v>
      </c>
      <c r="AF2366" s="2">
        <v>5095140000000</v>
      </c>
      <c r="AG2366" s="2">
        <v>5180070000000</v>
      </c>
    </row>
    <row r="2367" spans="1:33">
      <c r="A2367" s="115" t="s">
        <v>4086</v>
      </c>
      <c r="B2367" s="115" t="s">
        <v>19</v>
      </c>
      <c r="C2367" s="2">
        <v>35356700</v>
      </c>
      <c r="D2367" s="2">
        <v>35325700</v>
      </c>
      <c r="E2367" s="2">
        <v>35727200</v>
      </c>
      <c r="F2367" s="2">
        <v>36219300</v>
      </c>
      <c r="G2367" s="2">
        <v>36746200</v>
      </c>
      <c r="H2367" s="2">
        <v>37041200</v>
      </c>
      <c r="I2367" s="2">
        <v>37395400</v>
      </c>
      <c r="J2367" s="2">
        <v>37825800</v>
      </c>
      <c r="K2367" s="2">
        <v>38365900</v>
      </c>
      <c r="L2367" s="2">
        <v>38905100</v>
      </c>
      <c r="M2367" s="2">
        <v>39606300</v>
      </c>
      <c r="N2367" s="2">
        <v>40465500</v>
      </c>
      <c r="O2367" s="2">
        <v>41464400</v>
      </c>
      <c r="P2367" s="2">
        <v>42407800</v>
      </c>
      <c r="Q2367" s="2">
        <v>43414200</v>
      </c>
      <c r="R2367" s="2">
        <v>44436900</v>
      </c>
      <c r="S2367" s="2">
        <v>45410500</v>
      </c>
      <c r="T2367" s="2">
        <v>46347000</v>
      </c>
      <c r="U2367" s="2">
        <v>47239300</v>
      </c>
      <c r="V2367" s="2">
        <v>48065700</v>
      </c>
      <c r="W2367" s="2">
        <v>48801800</v>
      </c>
      <c r="X2367" s="2">
        <v>49530300</v>
      </c>
      <c r="Y2367" s="2">
        <v>50275700</v>
      </c>
      <c r="Z2367" s="2">
        <v>51089200</v>
      </c>
      <c r="AA2367" s="2">
        <v>51880400</v>
      </c>
      <c r="AB2367" s="2">
        <v>52757100</v>
      </c>
      <c r="AC2367" s="2">
        <v>53630300</v>
      </c>
      <c r="AD2367" s="2">
        <v>54583700</v>
      </c>
      <c r="AE2367" s="2">
        <v>55482200</v>
      </c>
      <c r="AF2367" s="2">
        <v>56403400</v>
      </c>
      <c r="AG2367" s="2">
        <v>57343500</v>
      </c>
    </row>
    <row r="2368" spans="1:33">
      <c r="A2368" s="115" t="s">
        <v>4087</v>
      </c>
      <c r="B2368" s="115" t="s">
        <v>19</v>
      </c>
      <c r="C2368" s="2">
        <v>1573470000</v>
      </c>
      <c r="D2368" s="2">
        <v>1572090000</v>
      </c>
      <c r="E2368" s="2">
        <v>1589960000</v>
      </c>
      <c r="F2368" s="2">
        <v>1611860000</v>
      </c>
      <c r="G2368" s="2">
        <v>1635310000</v>
      </c>
      <c r="H2368" s="2">
        <v>1648440000</v>
      </c>
      <c r="I2368" s="2">
        <v>1664200000</v>
      </c>
      <c r="J2368" s="2">
        <v>1683360000</v>
      </c>
      <c r="K2368" s="2">
        <v>1707390000</v>
      </c>
      <c r="L2368" s="2">
        <v>1731390000</v>
      </c>
      <c r="M2368" s="2">
        <v>1762590000</v>
      </c>
      <c r="N2368" s="2">
        <v>1800830000</v>
      </c>
      <c r="O2368" s="2">
        <v>1845280000</v>
      </c>
      <c r="P2368" s="2">
        <v>1887270000</v>
      </c>
      <c r="Q2368" s="2">
        <v>1932050000</v>
      </c>
      <c r="R2368" s="2">
        <v>1977570000</v>
      </c>
      <c r="S2368" s="2">
        <v>2020900000</v>
      </c>
      <c r="T2368" s="2">
        <v>2062570000</v>
      </c>
      <c r="U2368" s="2">
        <v>2102290000</v>
      </c>
      <c r="V2368" s="2">
        <v>2139060000</v>
      </c>
      <c r="W2368" s="2">
        <v>2171820000</v>
      </c>
      <c r="X2368" s="2">
        <v>2204240000</v>
      </c>
      <c r="Y2368" s="2">
        <v>2237410000</v>
      </c>
      <c r="Z2368" s="2">
        <v>2273620000</v>
      </c>
      <c r="AA2368" s="2">
        <v>2308820000</v>
      </c>
      <c r="AB2368" s="2">
        <v>2347840000</v>
      </c>
      <c r="AC2368" s="2">
        <v>2386700000</v>
      </c>
      <c r="AD2368" s="2">
        <v>2429130000</v>
      </c>
      <c r="AE2368" s="2">
        <v>2469120000</v>
      </c>
      <c r="AF2368" s="2">
        <v>2510110000</v>
      </c>
      <c r="AG2368" s="2">
        <v>2551950000</v>
      </c>
    </row>
    <row r="2369" spans="1:33">
      <c r="A2369" s="115" t="s">
        <v>4088</v>
      </c>
      <c r="B2369" s="115" t="s">
        <v>19</v>
      </c>
      <c r="C2369" s="2">
        <v>4395400000</v>
      </c>
      <c r="D2369" s="2">
        <v>4391540000</v>
      </c>
      <c r="E2369" s="2">
        <v>4441460000</v>
      </c>
      <c r="F2369" s="2">
        <v>4502640000</v>
      </c>
      <c r="G2369" s="2">
        <v>4568130000</v>
      </c>
      <c r="H2369" s="2">
        <v>4604810000</v>
      </c>
      <c r="I2369" s="2">
        <v>4648840000</v>
      </c>
      <c r="J2369" s="2">
        <v>4702350000</v>
      </c>
      <c r="K2369" s="2">
        <v>4769490000</v>
      </c>
      <c r="L2369" s="2">
        <v>4836510000</v>
      </c>
      <c r="M2369" s="2">
        <v>4923690000</v>
      </c>
      <c r="N2369" s="2">
        <v>5030510000</v>
      </c>
      <c r="O2369" s="2">
        <v>5154680000</v>
      </c>
      <c r="P2369" s="2">
        <v>5271960000</v>
      </c>
      <c r="Q2369" s="2">
        <v>5397070000</v>
      </c>
      <c r="R2369" s="2">
        <v>5524210000</v>
      </c>
      <c r="S2369" s="2">
        <v>5645240000</v>
      </c>
      <c r="T2369" s="2">
        <v>5761660000</v>
      </c>
      <c r="U2369" s="2">
        <v>5872600000</v>
      </c>
      <c r="V2369" s="2">
        <v>5975320000</v>
      </c>
      <c r="W2369" s="2">
        <v>6066840000</v>
      </c>
      <c r="X2369" s="2">
        <v>6157400000</v>
      </c>
      <c r="Y2369" s="2">
        <v>6250070000</v>
      </c>
      <c r="Z2369" s="2">
        <v>6351200000</v>
      </c>
      <c r="AA2369" s="2">
        <v>6449550000</v>
      </c>
      <c r="AB2369" s="2">
        <v>6558540000</v>
      </c>
      <c r="AC2369" s="2">
        <v>6667090000</v>
      </c>
      <c r="AD2369" s="2">
        <v>6785620000</v>
      </c>
      <c r="AE2369" s="2">
        <v>6897310000</v>
      </c>
      <c r="AF2369" s="2">
        <v>7011830000</v>
      </c>
      <c r="AG2369" s="2">
        <v>7128710000</v>
      </c>
    </row>
    <row r="2370" spans="1:33">
      <c r="A2370" s="115" t="s">
        <v>4089</v>
      </c>
      <c r="B2370" s="115" t="s">
        <v>19</v>
      </c>
      <c r="C2370" s="2">
        <v>2391270000</v>
      </c>
      <c r="D2370" s="2">
        <v>2389170000</v>
      </c>
      <c r="E2370" s="2">
        <v>2416330000</v>
      </c>
      <c r="F2370" s="2">
        <v>2449610000</v>
      </c>
      <c r="G2370" s="2">
        <v>2485240000</v>
      </c>
      <c r="H2370" s="2">
        <v>2505200000</v>
      </c>
      <c r="I2370" s="2">
        <v>2529150000</v>
      </c>
      <c r="J2370" s="2">
        <v>2558260000</v>
      </c>
      <c r="K2370" s="2">
        <v>2594790000</v>
      </c>
      <c r="L2370" s="2">
        <v>2631250000</v>
      </c>
      <c r="M2370" s="2">
        <v>2678680000</v>
      </c>
      <c r="N2370" s="2">
        <v>2736790000</v>
      </c>
      <c r="O2370" s="2">
        <v>2804340000</v>
      </c>
      <c r="P2370" s="2">
        <v>2868150000</v>
      </c>
      <c r="Q2370" s="2">
        <v>2936210000</v>
      </c>
      <c r="R2370" s="2">
        <v>3005380000</v>
      </c>
      <c r="S2370" s="2">
        <v>3071230000</v>
      </c>
      <c r="T2370" s="2">
        <v>3134570000</v>
      </c>
      <c r="U2370" s="2">
        <v>3194920000</v>
      </c>
      <c r="V2370" s="2">
        <v>3250810000</v>
      </c>
      <c r="W2370" s="2">
        <v>3300600000</v>
      </c>
      <c r="X2370" s="2">
        <v>3349860000</v>
      </c>
      <c r="Y2370" s="2">
        <v>3400280000</v>
      </c>
      <c r="Z2370" s="2">
        <v>3455300000</v>
      </c>
      <c r="AA2370" s="2">
        <v>3508810000</v>
      </c>
      <c r="AB2370" s="2">
        <v>3568100000</v>
      </c>
      <c r="AC2370" s="2">
        <v>3627160000</v>
      </c>
      <c r="AD2370" s="2">
        <v>3691640000</v>
      </c>
      <c r="AE2370" s="2">
        <v>3752410000</v>
      </c>
      <c r="AF2370" s="2">
        <v>3814710000</v>
      </c>
      <c r="AG2370" s="2">
        <v>3878290000</v>
      </c>
    </row>
    <row r="2371" spans="1:33">
      <c r="A2371" s="115" t="s">
        <v>4090</v>
      </c>
      <c r="B2371" s="115" t="s">
        <v>19</v>
      </c>
      <c r="C2371" s="2">
        <v>576975000</v>
      </c>
      <c r="D2371" s="2">
        <v>576469000</v>
      </c>
      <c r="E2371" s="2">
        <v>583022000</v>
      </c>
      <c r="F2371" s="2">
        <v>591053000</v>
      </c>
      <c r="G2371" s="2">
        <v>599650000</v>
      </c>
      <c r="H2371" s="2">
        <v>604465000</v>
      </c>
      <c r="I2371" s="2">
        <v>610245000</v>
      </c>
      <c r="J2371" s="2">
        <v>617268000</v>
      </c>
      <c r="K2371" s="2">
        <v>626082000</v>
      </c>
      <c r="L2371" s="2">
        <v>634880000</v>
      </c>
      <c r="M2371" s="2">
        <v>646324000</v>
      </c>
      <c r="N2371" s="2">
        <v>660345000</v>
      </c>
      <c r="O2371" s="2">
        <v>676645000</v>
      </c>
      <c r="P2371" s="2">
        <v>692040000</v>
      </c>
      <c r="Q2371" s="2">
        <v>708463000</v>
      </c>
      <c r="R2371" s="2">
        <v>725152000</v>
      </c>
      <c r="S2371" s="2">
        <v>741040000</v>
      </c>
      <c r="T2371" s="2">
        <v>756322000</v>
      </c>
      <c r="U2371" s="2">
        <v>770884000</v>
      </c>
      <c r="V2371" s="2">
        <v>784369000</v>
      </c>
      <c r="W2371" s="2">
        <v>796383000</v>
      </c>
      <c r="X2371" s="2">
        <v>808270000</v>
      </c>
      <c r="Y2371" s="2">
        <v>820434000</v>
      </c>
      <c r="Z2371" s="2">
        <v>833710000</v>
      </c>
      <c r="AA2371" s="2">
        <v>846620000</v>
      </c>
      <c r="AB2371" s="2">
        <v>860927000</v>
      </c>
      <c r="AC2371" s="2">
        <v>875177000</v>
      </c>
      <c r="AD2371" s="2">
        <v>890736000</v>
      </c>
      <c r="AE2371" s="2">
        <v>905397000</v>
      </c>
      <c r="AF2371" s="2">
        <v>920430000</v>
      </c>
      <c r="AG2371" s="2">
        <v>935772000</v>
      </c>
    </row>
    <row r="2372" spans="1:33">
      <c r="A2372" s="115" t="s">
        <v>4091</v>
      </c>
      <c r="B2372" s="115" t="s">
        <v>19</v>
      </c>
      <c r="C2372" s="2">
        <v>10580800000</v>
      </c>
      <c r="D2372" s="2">
        <v>10571500000</v>
      </c>
      <c r="E2372" s="2">
        <v>10691600000</v>
      </c>
      <c r="F2372" s="2">
        <v>10838900000</v>
      </c>
      <c r="G2372" s="2">
        <v>10996600000</v>
      </c>
      <c r="H2372" s="2">
        <v>11084900000</v>
      </c>
      <c r="I2372" s="2">
        <v>11190900000</v>
      </c>
      <c r="J2372" s="2">
        <v>11319700000</v>
      </c>
      <c r="K2372" s="2">
        <v>11481300000</v>
      </c>
      <c r="L2372" s="2">
        <v>11642600000</v>
      </c>
      <c r="M2372" s="2">
        <v>11852500000</v>
      </c>
      <c r="N2372" s="2">
        <v>12109600000</v>
      </c>
      <c r="O2372" s="2">
        <v>12408500000</v>
      </c>
      <c r="P2372" s="2">
        <v>12690800000</v>
      </c>
      <c r="Q2372" s="2">
        <v>12992000000</v>
      </c>
      <c r="R2372" s="2">
        <v>13298100000</v>
      </c>
      <c r="S2372" s="2">
        <v>13589400000</v>
      </c>
      <c r="T2372" s="2">
        <v>13869700000</v>
      </c>
      <c r="U2372" s="2">
        <v>14136700000</v>
      </c>
      <c r="V2372" s="2">
        <v>14384000000</v>
      </c>
      <c r="W2372" s="2">
        <v>14604300000</v>
      </c>
      <c r="X2372" s="2">
        <v>14822300000</v>
      </c>
      <c r="Y2372" s="2">
        <v>15045400000</v>
      </c>
      <c r="Z2372" s="2">
        <v>15288800000</v>
      </c>
      <c r="AA2372" s="2">
        <v>15525600000</v>
      </c>
      <c r="AB2372" s="2">
        <v>15788000000</v>
      </c>
      <c r="AC2372" s="2">
        <v>16049300000</v>
      </c>
      <c r="AD2372" s="2">
        <v>16334600000</v>
      </c>
      <c r="AE2372" s="2">
        <v>16603500000</v>
      </c>
      <c r="AF2372" s="2">
        <v>16879100000</v>
      </c>
      <c r="AG2372" s="2">
        <v>17160500000</v>
      </c>
    </row>
    <row r="2373" spans="1:33">
      <c r="A2373" s="115" t="s">
        <v>4092</v>
      </c>
      <c r="B2373" s="115" t="s">
        <v>19</v>
      </c>
      <c r="C2373" s="2">
        <v>24662000</v>
      </c>
      <c r="D2373" s="2">
        <v>24640300</v>
      </c>
      <c r="E2373" s="2">
        <v>24920400</v>
      </c>
      <c r="F2373" s="2">
        <v>25263700</v>
      </c>
      <c r="G2373" s="2">
        <v>25631200</v>
      </c>
      <c r="H2373" s="2">
        <v>25837000</v>
      </c>
      <c r="I2373" s="2">
        <v>26084000</v>
      </c>
      <c r="J2373" s="2">
        <v>26384200</v>
      </c>
      <c r="K2373" s="2">
        <v>26761000</v>
      </c>
      <c r="L2373" s="2">
        <v>27137000</v>
      </c>
      <c r="M2373" s="2">
        <v>27626200</v>
      </c>
      <c r="N2373" s="2">
        <v>28225500</v>
      </c>
      <c r="O2373" s="2">
        <v>28922200</v>
      </c>
      <c r="P2373" s="2">
        <v>29580200</v>
      </c>
      <c r="Q2373" s="2">
        <v>30282200</v>
      </c>
      <c r="R2373" s="2">
        <v>30995600</v>
      </c>
      <c r="S2373" s="2">
        <v>31674700</v>
      </c>
      <c r="T2373" s="2">
        <v>32327900</v>
      </c>
      <c r="U2373" s="2">
        <v>32950300</v>
      </c>
      <c r="V2373" s="2">
        <v>33526700</v>
      </c>
      <c r="W2373" s="2">
        <v>34040200</v>
      </c>
      <c r="X2373" s="2">
        <v>34548300</v>
      </c>
      <c r="Y2373" s="2">
        <v>35068300</v>
      </c>
      <c r="Z2373" s="2">
        <v>35635700</v>
      </c>
      <c r="AA2373" s="2">
        <v>36187500</v>
      </c>
      <c r="AB2373" s="2">
        <v>36799100</v>
      </c>
      <c r="AC2373" s="2">
        <v>37408100</v>
      </c>
      <c r="AD2373" s="2">
        <v>38073200</v>
      </c>
      <c r="AE2373" s="2">
        <v>38699900</v>
      </c>
      <c r="AF2373" s="2">
        <v>39342400</v>
      </c>
      <c r="AG2373" s="2">
        <v>39998200</v>
      </c>
    </row>
    <row r="2374" spans="1:33">
      <c r="A2374" s="115" t="s">
        <v>4093</v>
      </c>
      <c r="B2374" s="115" t="s">
        <v>19</v>
      </c>
      <c r="C2374" s="2">
        <v>18488000</v>
      </c>
      <c r="D2374" s="2">
        <v>18471800</v>
      </c>
      <c r="E2374" s="2">
        <v>18681800</v>
      </c>
      <c r="F2374" s="2">
        <v>18939100</v>
      </c>
      <c r="G2374" s="2">
        <v>19214600</v>
      </c>
      <c r="H2374" s="2">
        <v>19368900</v>
      </c>
      <c r="I2374" s="2">
        <v>19554100</v>
      </c>
      <c r="J2374" s="2">
        <v>19779100</v>
      </c>
      <c r="K2374" s="2">
        <v>20061600</v>
      </c>
      <c r="L2374" s="2">
        <v>20343500</v>
      </c>
      <c r="M2374" s="2">
        <v>20710200</v>
      </c>
      <c r="N2374" s="2">
        <v>21159500</v>
      </c>
      <c r="O2374" s="2">
        <v>21681700</v>
      </c>
      <c r="P2374" s="2">
        <v>22175000</v>
      </c>
      <c r="Q2374" s="2">
        <v>22701300</v>
      </c>
      <c r="R2374" s="2">
        <v>23236100</v>
      </c>
      <c r="S2374" s="2">
        <v>23745200</v>
      </c>
      <c r="T2374" s="2">
        <v>24234900</v>
      </c>
      <c r="U2374" s="2">
        <v>24701500</v>
      </c>
      <c r="V2374" s="2">
        <v>25133600</v>
      </c>
      <c r="W2374" s="2">
        <v>25518500</v>
      </c>
      <c r="X2374" s="2">
        <v>25899400</v>
      </c>
      <c r="Y2374" s="2">
        <v>26289200</v>
      </c>
      <c r="Z2374" s="2">
        <v>26714600</v>
      </c>
      <c r="AA2374" s="2">
        <v>27128300</v>
      </c>
      <c r="AB2374" s="2">
        <v>27586700</v>
      </c>
      <c r="AC2374" s="2">
        <v>28043300</v>
      </c>
      <c r="AD2374" s="2">
        <v>28541900</v>
      </c>
      <c r="AE2374" s="2">
        <v>29011700</v>
      </c>
      <c r="AF2374" s="2">
        <v>29493400</v>
      </c>
      <c r="AG2374" s="2">
        <v>29985000</v>
      </c>
    </row>
    <row r="2375" spans="1:33">
      <c r="A2375" s="115" t="s">
        <v>4094</v>
      </c>
      <c r="B2375" s="115" t="s">
        <v>19</v>
      </c>
      <c r="C2375" s="2">
        <v>371110000</v>
      </c>
      <c r="D2375" s="2">
        <v>370785000</v>
      </c>
      <c r="E2375" s="2">
        <v>375000000</v>
      </c>
      <c r="F2375" s="2">
        <v>380165000</v>
      </c>
      <c r="G2375" s="2">
        <v>385695000</v>
      </c>
      <c r="H2375" s="2">
        <v>388792000</v>
      </c>
      <c r="I2375" s="2">
        <v>392509000</v>
      </c>
      <c r="J2375" s="2">
        <v>397027000</v>
      </c>
      <c r="K2375" s="2">
        <v>402696000</v>
      </c>
      <c r="L2375" s="2">
        <v>408355000</v>
      </c>
      <c r="M2375" s="2">
        <v>415715000</v>
      </c>
      <c r="N2375" s="2">
        <v>424734000</v>
      </c>
      <c r="O2375" s="2">
        <v>435218000</v>
      </c>
      <c r="P2375" s="2">
        <v>445120000</v>
      </c>
      <c r="Q2375" s="2">
        <v>455683000</v>
      </c>
      <c r="R2375" s="2">
        <v>466418000</v>
      </c>
      <c r="S2375" s="2">
        <v>476637000</v>
      </c>
      <c r="T2375" s="2">
        <v>486466000</v>
      </c>
      <c r="U2375" s="2">
        <v>495833000</v>
      </c>
      <c r="V2375" s="2">
        <v>504506000</v>
      </c>
      <c r="W2375" s="2">
        <v>512233000</v>
      </c>
      <c r="X2375" s="2">
        <v>519879000</v>
      </c>
      <c r="Y2375" s="2">
        <v>527703000</v>
      </c>
      <c r="Z2375" s="2">
        <v>536242000</v>
      </c>
      <c r="AA2375" s="2">
        <v>544546000</v>
      </c>
      <c r="AB2375" s="2">
        <v>553748000</v>
      </c>
      <c r="AC2375" s="2">
        <v>562913000</v>
      </c>
      <c r="AD2375" s="2">
        <v>572921000</v>
      </c>
      <c r="AE2375" s="2">
        <v>582351000</v>
      </c>
      <c r="AF2375" s="2">
        <v>592020000</v>
      </c>
      <c r="AG2375" s="2">
        <v>601888000</v>
      </c>
    </row>
    <row r="2376" spans="1:33">
      <c r="A2376" s="115" t="s">
        <v>4095</v>
      </c>
      <c r="B2376" s="115" t="s">
        <v>19</v>
      </c>
      <c r="C2376" s="2">
        <v>53979700</v>
      </c>
      <c r="D2376" s="2">
        <v>53932300</v>
      </c>
      <c r="E2376" s="2">
        <v>54545400</v>
      </c>
      <c r="F2376" s="2">
        <v>55296700</v>
      </c>
      <c r="G2376" s="2">
        <v>56101100</v>
      </c>
      <c r="H2376" s="2">
        <v>56551500</v>
      </c>
      <c r="I2376" s="2">
        <v>57092200</v>
      </c>
      <c r="J2376" s="2">
        <v>57749300</v>
      </c>
      <c r="K2376" s="2">
        <v>58573900</v>
      </c>
      <c r="L2376" s="2">
        <v>59397000</v>
      </c>
      <c r="M2376" s="2">
        <v>60467700</v>
      </c>
      <c r="N2376" s="2">
        <v>61779400</v>
      </c>
      <c r="O2376" s="2">
        <v>63304400</v>
      </c>
      <c r="P2376" s="2">
        <v>64744700</v>
      </c>
      <c r="Q2376" s="2">
        <v>66281100</v>
      </c>
      <c r="R2376" s="2">
        <v>67842600</v>
      </c>
      <c r="S2376" s="2">
        <v>69329000</v>
      </c>
      <c r="T2376" s="2">
        <v>70758700</v>
      </c>
      <c r="U2376" s="2">
        <v>72121100</v>
      </c>
      <c r="V2376" s="2">
        <v>73382700</v>
      </c>
      <c r="W2376" s="2">
        <v>74506600</v>
      </c>
      <c r="X2376" s="2">
        <v>75618800</v>
      </c>
      <c r="Y2376" s="2">
        <v>76756800</v>
      </c>
      <c r="Z2376" s="2">
        <v>77998900</v>
      </c>
      <c r="AA2376" s="2">
        <v>79206700</v>
      </c>
      <c r="AB2376" s="2">
        <v>80545200</v>
      </c>
      <c r="AC2376" s="2">
        <v>81878300</v>
      </c>
      <c r="AD2376" s="2">
        <v>83334000</v>
      </c>
      <c r="AE2376" s="2">
        <v>84705600</v>
      </c>
      <c r="AF2376" s="2">
        <v>86112000</v>
      </c>
      <c r="AG2376" s="2">
        <v>87547300</v>
      </c>
    </row>
    <row r="2377" spans="1:33">
      <c r="A2377" s="115" t="s">
        <v>4096</v>
      </c>
      <c r="B2377" s="115" t="s">
        <v>19</v>
      </c>
      <c r="C2377" s="115">
        <v>0</v>
      </c>
      <c r="D2377" s="115">
        <v>0</v>
      </c>
      <c r="E2377" s="115">
        <v>0</v>
      </c>
      <c r="F2377" s="115">
        <v>0</v>
      </c>
      <c r="G2377" s="115">
        <v>0</v>
      </c>
      <c r="H2377" s="115">
        <v>0</v>
      </c>
      <c r="I2377" s="115">
        <v>0</v>
      </c>
      <c r="J2377" s="115">
        <v>0</v>
      </c>
      <c r="K2377" s="115">
        <v>0</v>
      </c>
      <c r="L2377" s="115">
        <v>0</v>
      </c>
      <c r="M2377" s="115">
        <v>0</v>
      </c>
      <c r="N2377" s="115">
        <v>0</v>
      </c>
      <c r="O2377" s="115">
        <v>0</v>
      </c>
      <c r="P2377" s="115">
        <v>0</v>
      </c>
      <c r="Q2377" s="115">
        <v>0</v>
      </c>
      <c r="R2377" s="115">
        <v>0</v>
      </c>
      <c r="S2377" s="115">
        <v>0</v>
      </c>
      <c r="T2377" s="115">
        <v>0</v>
      </c>
      <c r="U2377" s="115">
        <v>0</v>
      </c>
      <c r="V2377" s="115">
        <v>0</v>
      </c>
      <c r="W2377" s="115">
        <v>0</v>
      </c>
      <c r="X2377" s="115">
        <v>0</v>
      </c>
      <c r="Y2377" s="115">
        <v>0</v>
      </c>
      <c r="Z2377" s="115">
        <v>0</v>
      </c>
      <c r="AA2377" s="115">
        <v>0</v>
      </c>
      <c r="AB2377" s="115">
        <v>0</v>
      </c>
      <c r="AC2377" s="115">
        <v>0</v>
      </c>
      <c r="AD2377" s="115">
        <v>0</v>
      </c>
      <c r="AE2377" s="115">
        <v>0</v>
      </c>
      <c r="AF2377" s="115">
        <v>0</v>
      </c>
      <c r="AG2377" s="115">
        <v>0</v>
      </c>
    </row>
    <row r="2378" spans="1:33">
      <c r="A2378" s="115" t="s">
        <v>4097</v>
      </c>
      <c r="B2378" s="115" t="s">
        <v>19</v>
      </c>
      <c r="C2378" s="2">
        <v>2272080000000</v>
      </c>
      <c r="D2378" s="2">
        <v>2272080000000</v>
      </c>
      <c r="E2378" s="115">
        <v>0</v>
      </c>
      <c r="F2378" s="115">
        <v>0</v>
      </c>
      <c r="G2378" s="115">
        <v>0</v>
      </c>
      <c r="H2378" s="115">
        <v>0</v>
      </c>
      <c r="I2378" s="115">
        <v>0</v>
      </c>
      <c r="J2378" s="115">
        <v>0</v>
      </c>
      <c r="K2378" s="115">
        <v>0</v>
      </c>
      <c r="L2378" s="115">
        <v>0</v>
      </c>
      <c r="M2378" s="115">
        <v>0</v>
      </c>
      <c r="N2378" s="115">
        <v>0</v>
      </c>
      <c r="O2378" s="115">
        <v>0</v>
      </c>
      <c r="P2378" s="115">
        <v>0</v>
      </c>
      <c r="Q2378" s="115">
        <v>0</v>
      </c>
      <c r="R2378" s="2">
        <v>11605300000</v>
      </c>
      <c r="S2378" s="2">
        <v>11605300000</v>
      </c>
      <c r="T2378" s="2">
        <v>11605300000</v>
      </c>
      <c r="U2378" s="2">
        <v>11605300000</v>
      </c>
      <c r="V2378" s="2">
        <v>11605300000</v>
      </c>
      <c r="W2378" s="2">
        <v>11605300000</v>
      </c>
      <c r="X2378" s="2">
        <v>292396000000</v>
      </c>
      <c r="Y2378" s="2">
        <v>949714000000</v>
      </c>
      <c r="Z2378" s="2">
        <v>1638090000000</v>
      </c>
      <c r="AA2378" s="2">
        <v>2841570000000</v>
      </c>
      <c r="AB2378" s="2">
        <v>2841560000000</v>
      </c>
      <c r="AC2378" s="2">
        <v>2849430000000</v>
      </c>
      <c r="AD2378" s="2">
        <v>2849640000000</v>
      </c>
      <c r="AE2378" s="2">
        <v>2853640000000</v>
      </c>
      <c r="AF2378" s="2">
        <v>2854350000000</v>
      </c>
      <c r="AG2378" s="2">
        <v>2849670000000</v>
      </c>
    </row>
    <row r="2379" spans="1:33">
      <c r="A2379" s="115" t="s">
        <v>4098</v>
      </c>
      <c r="B2379" s="115" t="s">
        <v>19</v>
      </c>
      <c r="C2379" s="2">
        <v>25152000</v>
      </c>
      <c r="D2379" s="2">
        <v>25152000</v>
      </c>
      <c r="E2379" s="115">
        <v>0</v>
      </c>
      <c r="F2379" s="115">
        <v>0</v>
      </c>
      <c r="G2379" s="115">
        <v>0</v>
      </c>
      <c r="H2379" s="115">
        <v>0</v>
      </c>
      <c r="I2379" s="115">
        <v>0</v>
      </c>
      <c r="J2379" s="115">
        <v>0</v>
      </c>
      <c r="K2379" s="115">
        <v>0</v>
      </c>
      <c r="L2379" s="115">
        <v>0</v>
      </c>
      <c r="M2379" s="115">
        <v>0</v>
      </c>
      <c r="N2379" s="115">
        <v>0</v>
      </c>
      <c r="O2379" s="115">
        <v>0</v>
      </c>
      <c r="P2379" s="115">
        <v>0</v>
      </c>
      <c r="Q2379" s="115">
        <v>0</v>
      </c>
      <c r="R2379" s="115">
        <v>128471</v>
      </c>
      <c r="S2379" s="115">
        <v>128471</v>
      </c>
      <c r="T2379" s="115">
        <v>128471</v>
      </c>
      <c r="U2379" s="115">
        <v>128471</v>
      </c>
      <c r="V2379" s="115">
        <v>128471</v>
      </c>
      <c r="W2379" s="115">
        <v>128471</v>
      </c>
      <c r="X2379" s="2">
        <v>3236830</v>
      </c>
      <c r="Y2379" s="2">
        <v>10513400</v>
      </c>
      <c r="Z2379" s="2">
        <v>18133700</v>
      </c>
      <c r="AA2379" s="2">
        <v>31456300</v>
      </c>
      <c r="AB2379" s="2">
        <v>31456200</v>
      </c>
      <c r="AC2379" s="2">
        <v>31543300</v>
      </c>
      <c r="AD2379" s="2">
        <v>31545600</v>
      </c>
      <c r="AE2379" s="2">
        <v>31589900</v>
      </c>
      <c r="AF2379" s="2">
        <v>31597700</v>
      </c>
      <c r="AG2379" s="2">
        <v>31546000</v>
      </c>
    </row>
    <row r="2380" spans="1:33">
      <c r="A2380" s="115" t="s">
        <v>4099</v>
      </c>
      <c r="B2380" s="115" t="s">
        <v>19</v>
      </c>
      <c r="C2380" s="2">
        <v>1119340000</v>
      </c>
      <c r="D2380" s="2">
        <v>1119340000</v>
      </c>
      <c r="E2380" s="115">
        <v>0</v>
      </c>
      <c r="F2380" s="115">
        <v>0</v>
      </c>
      <c r="G2380" s="115">
        <v>0</v>
      </c>
      <c r="H2380" s="115">
        <v>0</v>
      </c>
      <c r="I2380" s="115">
        <v>0</v>
      </c>
      <c r="J2380" s="115">
        <v>0</v>
      </c>
      <c r="K2380" s="115">
        <v>0</v>
      </c>
      <c r="L2380" s="115">
        <v>0</v>
      </c>
      <c r="M2380" s="115">
        <v>0</v>
      </c>
      <c r="N2380" s="115">
        <v>0</v>
      </c>
      <c r="O2380" s="115">
        <v>0</v>
      </c>
      <c r="P2380" s="115">
        <v>0</v>
      </c>
      <c r="Q2380" s="115">
        <v>0</v>
      </c>
      <c r="R2380" s="2">
        <v>5717330</v>
      </c>
      <c r="S2380" s="2">
        <v>5717330</v>
      </c>
      <c r="T2380" s="2">
        <v>5717330</v>
      </c>
      <c r="U2380" s="2">
        <v>5717320</v>
      </c>
      <c r="V2380" s="2">
        <v>5717320</v>
      </c>
      <c r="W2380" s="2">
        <v>5717320</v>
      </c>
      <c r="X2380" s="2">
        <v>144048000</v>
      </c>
      <c r="Y2380" s="2">
        <v>467875000</v>
      </c>
      <c r="Z2380" s="2">
        <v>807003000</v>
      </c>
      <c r="AA2380" s="2">
        <v>1399890000</v>
      </c>
      <c r="AB2380" s="2">
        <v>1399890000</v>
      </c>
      <c r="AC2380" s="2">
        <v>1403770000</v>
      </c>
      <c r="AD2380" s="2">
        <v>1403870000</v>
      </c>
      <c r="AE2380" s="2">
        <v>1405840000</v>
      </c>
      <c r="AF2380" s="2">
        <v>1406190000</v>
      </c>
      <c r="AG2380" s="2">
        <v>1403890000</v>
      </c>
    </row>
    <row r="2381" spans="1:33">
      <c r="A2381" s="115" t="s">
        <v>4100</v>
      </c>
      <c r="B2381" s="115" t="s">
        <v>19</v>
      </c>
      <c r="C2381" s="2">
        <v>3126790000</v>
      </c>
      <c r="D2381" s="2">
        <v>3126790000</v>
      </c>
      <c r="E2381" s="115">
        <v>0</v>
      </c>
      <c r="F2381" s="115">
        <v>0</v>
      </c>
      <c r="G2381" s="115">
        <v>0</v>
      </c>
      <c r="H2381" s="115">
        <v>0</v>
      </c>
      <c r="I2381" s="115">
        <v>0</v>
      </c>
      <c r="J2381" s="115">
        <v>0</v>
      </c>
      <c r="K2381" s="115">
        <v>0</v>
      </c>
      <c r="L2381" s="115">
        <v>0</v>
      </c>
      <c r="M2381" s="115">
        <v>0</v>
      </c>
      <c r="N2381" s="115">
        <v>0</v>
      </c>
      <c r="O2381" s="115">
        <v>0</v>
      </c>
      <c r="P2381" s="115">
        <v>0</v>
      </c>
      <c r="Q2381" s="115">
        <v>0</v>
      </c>
      <c r="R2381" s="2">
        <v>15971000</v>
      </c>
      <c r="S2381" s="2">
        <v>15971000</v>
      </c>
      <c r="T2381" s="2">
        <v>15971000</v>
      </c>
      <c r="U2381" s="2">
        <v>15971000</v>
      </c>
      <c r="V2381" s="2">
        <v>15971000</v>
      </c>
      <c r="W2381" s="2">
        <v>15970900</v>
      </c>
      <c r="X2381" s="2">
        <v>402389000</v>
      </c>
      <c r="Y2381" s="2">
        <v>1306980000</v>
      </c>
      <c r="Z2381" s="2">
        <v>2254310000</v>
      </c>
      <c r="AA2381" s="2">
        <v>3910510000</v>
      </c>
      <c r="AB2381" s="2">
        <v>3910500000</v>
      </c>
      <c r="AC2381" s="2">
        <v>3921330000</v>
      </c>
      <c r="AD2381" s="2">
        <v>3921610000</v>
      </c>
      <c r="AE2381" s="2">
        <v>3927120000</v>
      </c>
      <c r="AF2381" s="2">
        <v>3928100000</v>
      </c>
      <c r="AG2381" s="2">
        <v>3921670000</v>
      </c>
    </row>
    <row r="2382" spans="1:33">
      <c r="A2382" s="115" t="s">
        <v>4101</v>
      </c>
      <c r="B2382" s="115" t="s">
        <v>19</v>
      </c>
      <c r="C2382" s="2">
        <v>1701100000</v>
      </c>
      <c r="D2382" s="2">
        <v>1701100000</v>
      </c>
      <c r="E2382" s="115">
        <v>0</v>
      </c>
      <c r="F2382" s="115">
        <v>0</v>
      </c>
      <c r="G2382" s="115">
        <v>0</v>
      </c>
      <c r="H2382" s="115">
        <v>0</v>
      </c>
      <c r="I2382" s="115">
        <v>0</v>
      </c>
      <c r="J2382" s="115">
        <v>0</v>
      </c>
      <c r="K2382" s="115">
        <v>0</v>
      </c>
      <c r="L2382" s="115">
        <v>0</v>
      </c>
      <c r="M2382" s="115">
        <v>0</v>
      </c>
      <c r="N2382" s="115">
        <v>0</v>
      </c>
      <c r="O2382" s="115">
        <v>0</v>
      </c>
      <c r="P2382" s="115">
        <v>0</v>
      </c>
      <c r="Q2382" s="115">
        <v>0</v>
      </c>
      <c r="R2382" s="2">
        <v>8688840</v>
      </c>
      <c r="S2382" s="2">
        <v>8688840</v>
      </c>
      <c r="T2382" s="2">
        <v>8688840</v>
      </c>
      <c r="U2382" s="2">
        <v>8688830</v>
      </c>
      <c r="V2382" s="2">
        <v>8688820</v>
      </c>
      <c r="W2382" s="2">
        <v>8688820</v>
      </c>
      <c r="X2382" s="2">
        <v>218915000</v>
      </c>
      <c r="Y2382" s="2">
        <v>711047000</v>
      </c>
      <c r="Z2382" s="2">
        <v>1226430000</v>
      </c>
      <c r="AA2382" s="2">
        <v>2127470000</v>
      </c>
      <c r="AB2382" s="2">
        <v>2127470000</v>
      </c>
      <c r="AC2382" s="2">
        <v>2133360000</v>
      </c>
      <c r="AD2382" s="2">
        <v>2133510000</v>
      </c>
      <c r="AE2382" s="2">
        <v>2136510000</v>
      </c>
      <c r="AF2382" s="2">
        <v>2137040000</v>
      </c>
      <c r="AG2382" s="2">
        <v>2133540000</v>
      </c>
    </row>
    <row r="2383" spans="1:33">
      <c r="A2383" s="115" t="s">
        <v>4102</v>
      </c>
      <c r="B2383" s="115" t="s">
        <v>19</v>
      </c>
      <c r="C2383" s="2">
        <v>410448000</v>
      </c>
      <c r="D2383" s="2">
        <v>410448000</v>
      </c>
      <c r="E2383" s="115">
        <v>0</v>
      </c>
      <c r="F2383" s="115">
        <v>0</v>
      </c>
      <c r="G2383" s="115">
        <v>0</v>
      </c>
      <c r="H2383" s="115">
        <v>0</v>
      </c>
      <c r="I2383" s="115">
        <v>0</v>
      </c>
      <c r="J2383" s="115">
        <v>0</v>
      </c>
      <c r="K2383" s="115">
        <v>0</v>
      </c>
      <c r="L2383" s="115">
        <v>0</v>
      </c>
      <c r="M2383" s="115">
        <v>0</v>
      </c>
      <c r="N2383" s="115">
        <v>0</v>
      </c>
      <c r="O2383" s="115">
        <v>0</v>
      </c>
      <c r="P2383" s="115">
        <v>0</v>
      </c>
      <c r="Q2383" s="115">
        <v>0</v>
      </c>
      <c r="R2383" s="2">
        <v>2096480</v>
      </c>
      <c r="S2383" s="2">
        <v>2096480</v>
      </c>
      <c r="T2383" s="2">
        <v>2096480</v>
      </c>
      <c r="U2383" s="2">
        <v>2096480</v>
      </c>
      <c r="V2383" s="2">
        <v>2096480</v>
      </c>
      <c r="W2383" s="2">
        <v>2096480</v>
      </c>
      <c r="X2383" s="2">
        <v>52820900</v>
      </c>
      <c r="Y2383" s="2">
        <v>171565000</v>
      </c>
      <c r="Z2383" s="2">
        <v>295919000</v>
      </c>
      <c r="AA2383" s="2">
        <v>513325000</v>
      </c>
      <c r="AB2383" s="2">
        <v>513324000</v>
      </c>
      <c r="AC2383" s="2">
        <v>514746000</v>
      </c>
      <c r="AD2383" s="2">
        <v>514783000</v>
      </c>
      <c r="AE2383" s="2">
        <v>515506000</v>
      </c>
      <c r="AF2383" s="2">
        <v>515634000</v>
      </c>
      <c r="AG2383" s="2">
        <v>514790000</v>
      </c>
    </row>
    <row r="2384" spans="1:33">
      <c r="A2384" s="115" t="s">
        <v>4103</v>
      </c>
      <c r="B2384" s="115" t="s">
        <v>19</v>
      </c>
      <c r="C2384" s="2">
        <v>7526930000</v>
      </c>
      <c r="D2384" s="2">
        <v>7526930000</v>
      </c>
      <c r="E2384" s="115">
        <v>0</v>
      </c>
      <c r="F2384" s="115">
        <v>0</v>
      </c>
      <c r="G2384" s="115">
        <v>0</v>
      </c>
      <c r="H2384" s="115">
        <v>0</v>
      </c>
      <c r="I2384" s="115">
        <v>0</v>
      </c>
      <c r="J2384" s="115">
        <v>0</v>
      </c>
      <c r="K2384" s="115">
        <v>0</v>
      </c>
      <c r="L2384" s="115">
        <v>0</v>
      </c>
      <c r="M2384" s="115">
        <v>0</v>
      </c>
      <c r="N2384" s="115">
        <v>0</v>
      </c>
      <c r="O2384" s="115">
        <v>0</v>
      </c>
      <c r="P2384" s="115">
        <v>0</v>
      </c>
      <c r="Q2384" s="115">
        <v>0</v>
      </c>
      <c r="R2384" s="2">
        <v>38446000</v>
      </c>
      <c r="S2384" s="2">
        <v>38446000</v>
      </c>
      <c r="T2384" s="2">
        <v>38446000</v>
      </c>
      <c r="U2384" s="2">
        <v>38445900</v>
      </c>
      <c r="V2384" s="2">
        <v>38445900</v>
      </c>
      <c r="W2384" s="2">
        <v>38445900</v>
      </c>
      <c r="X2384" s="2">
        <v>968646000</v>
      </c>
      <c r="Y2384" s="2">
        <v>3146210000</v>
      </c>
      <c r="Z2384" s="2">
        <v>5426660000</v>
      </c>
      <c r="AA2384" s="2">
        <v>9413530000</v>
      </c>
      <c r="AB2384" s="2">
        <v>9413510000</v>
      </c>
      <c r="AC2384" s="2">
        <v>9439570000</v>
      </c>
      <c r="AD2384" s="2">
        <v>9440250000</v>
      </c>
      <c r="AE2384" s="2">
        <v>9453510000</v>
      </c>
      <c r="AF2384" s="2">
        <v>9455870000</v>
      </c>
      <c r="AG2384" s="2">
        <v>9440380000</v>
      </c>
    </row>
    <row r="2385" spans="1:33">
      <c r="A2385" s="115" t="s">
        <v>4104</v>
      </c>
      <c r="B2385" s="115" t="s">
        <v>19</v>
      </c>
      <c r="C2385" s="2">
        <v>17544000</v>
      </c>
      <c r="D2385" s="2">
        <v>17544000</v>
      </c>
      <c r="E2385" s="115">
        <v>0</v>
      </c>
      <c r="F2385" s="115">
        <v>0</v>
      </c>
      <c r="G2385" s="115">
        <v>0</v>
      </c>
      <c r="H2385" s="115">
        <v>0</v>
      </c>
      <c r="I2385" s="115">
        <v>0</v>
      </c>
      <c r="J2385" s="115">
        <v>0</v>
      </c>
      <c r="K2385" s="115">
        <v>0</v>
      </c>
      <c r="L2385" s="115">
        <v>0</v>
      </c>
      <c r="M2385" s="115">
        <v>0</v>
      </c>
      <c r="N2385" s="115">
        <v>0</v>
      </c>
      <c r="O2385" s="115">
        <v>0</v>
      </c>
      <c r="P2385" s="115">
        <v>0</v>
      </c>
      <c r="Q2385" s="115">
        <v>0</v>
      </c>
      <c r="R2385" s="115">
        <v>89611.1</v>
      </c>
      <c r="S2385" s="115">
        <v>89611.1</v>
      </c>
      <c r="T2385" s="115">
        <v>89611.1</v>
      </c>
      <c r="U2385" s="115">
        <v>89610.9</v>
      </c>
      <c r="V2385" s="115">
        <v>89610.8</v>
      </c>
      <c r="W2385" s="115">
        <v>89610.8</v>
      </c>
      <c r="X2385" s="2">
        <v>2257750</v>
      </c>
      <c r="Y2385" s="2">
        <v>7333270</v>
      </c>
      <c r="Z2385" s="2">
        <v>12648600</v>
      </c>
      <c r="AA2385" s="2">
        <v>21941300</v>
      </c>
      <c r="AB2385" s="2">
        <v>21941300</v>
      </c>
      <c r="AC2385" s="2">
        <v>22002000</v>
      </c>
      <c r="AD2385" s="2">
        <v>22003600</v>
      </c>
      <c r="AE2385" s="2">
        <v>22034500</v>
      </c>
      <c r="AF2385" s="2">
        <v>22040000</v>
      </c>
      <c r="AG2385" s="2">
        <v>22003900</v>
      </c>
    </row>
    <row r="2386" spans="1:33">
      <c r="A2386" s="115" t="s">
        <v>4105</v>
      </c>
      <c r="B2386" s="115" t="s">
        <v>19</v>
      </c>
      <c r="C2386" s="2">
        <v>13152000</v>
      </c>
      <c r="D2386" s="2">
        <v>13152000</v>
      </c>
      <c r="E2386" s="115">
        <v>0</v>
      </c>
      <c r="F2386" s="115">
        <v>0</v>
      </c>
      <c r="G2386" s="115">
        <v>0</v>
      </c>
      <c r="H2386" s="115">
        <v>0</v>
      </c>
      <c r="I2386" s="115">
        <v>0</v>
      </c>
      <c r="J2386" s="115">
        <v>0</v>
      </c>
      <c r="K2386" s="115">
        <v>0</v>
      </c>
      <c r="L2386" s="115">
        <v>0</v>
      </c>
      <c r="M2386" s="115">
        <v>0</v>
      </c>
      <c r="N2386" s="115">
        <v>0</v>
      </c>
      <c r="O2386" s="115">
        <v>0</v>
      </c>
      <c r="P2386" s="115">
        <v>0</v>
      </c>
      <c r="Q2386" s="115">
        <v>0</v>
      </c>
      <c r="R2386" s="115">
        <v>67177.7</v>
      </c>
      <c r="S2386" s="115">
        <v>67177.7</v>
      </c>
      <c r="T2386" s="115">
        <v>67177.7</v>
      </c>
      <c r="U2386" s="115">
        <v>67177.600000000006</v>
      </c>
      <c r="V2386" s="115">
        <v>67177.5</v>
      </c>
      <c r="W2386" s="115">
        <v>67177.5</v>
      </c>
      <c r="X2386" s="2">
        <v>1692540</v>
      </c>
      <c r="Y2386" s="2">
        <v>5497450</v>
      </c>
      <c r="Z2386" s="2">
        <v>9482140</v>
      </c>
      <c r="AA2386" s="2">
        <v>16448500</v>
      </c>
      <c r="AB2386" s="2">
        <v>16448500</v>
      </c>
      <c r="AC2386" s="2">
        <v>16494000</v>
      </c>
      <c r="AD2386" s="2">
        <v>16495200</v>
      </c>
      <c r="AE2386" s="2">
        <v>16518400</v>
      </c>
      <c r="AF2386" s="2">
        <v>16522500</v>
      </c>
      <c r="AG2386" s="2">
        <v>16495400</v>
      </c>
    </row>
    <row r="2387" spans="1:33">
      <c r="A2387" s="115" t="s">
        <v>4106</v>
      </c>
      <c r="B2387" s="115" t="s">
        <v>19</v>
      </c>
      <c r="C2387" s="2">
        <v>264000000</v>
      </c>
      <c r="D2387" s="2">
        <v>264000000</v>
      </c>
      <c r="E2387" s="115">
        <v>0</v>
      </c>
      <c r="F2387" s="115">
        <v>0</v>
      </c>
      <c r="G2387" s="115">
        <v>0</v>
      </c>
      <c r="H2387" s="115">
        <v>0</v>
      </c>
      <c r="I2387" s="115">
        <v>0</v>
      </c>
      <c r="J2387" s="115">
        <v>0</v>
      </c>
      <c r="K2387" s="115">
        <v>0</v>
      </c>
      <c r="L2387" s="115">
        <v>0</v>
      </c>
      <c r="M2387" s="115">
        <v>0</v>
      </c>
      <c r="N2387" s="115">
        <v>0</v>
      </c>
      <c r="O2387" s="115">
        <v>0</v>
      </c>
      <c r="P2387" s="115">
        <v>0</v>
      </c>
      <c r="Q2387" s="115">
        <v>0</v>
      </c>
      <c r="R2387" s="2">
        <v>1348460</v>
      </c>
      <c r="S2387" s="2">
        <v>1348460</v>
      </c>
      <c r="T2387" s="2">
        <v>1348460</v>
      </c>
      <c r="U2387" s="2">
        <v>1348450</v>
      </c>
      <c r="V2387" s="2">
        <v>1348450</v>
      </c>
      <c r="W2387" s="2">
        <v>1348450</v>
      </c>
      <c r="X2387" s="2">
        <v>33974400</v>
      </c>
      <c r="Y2387" s="2">
        <v>110350000</v>
      </c>
      <c r="Z2387" s="2">
        <v>190335000</v>
      </c>
      <c r="AA2387" s="2">
        <v>330171000</v>
      </c>
      <c r="AB2387" s="2">
        <v>330170000</v>
      </c>
      <c r="AC2387" s="2">
        <v>331084000</v>
      </c>
      <c r="AD2387" s="2">
        <v>331108000</v>
      </c>
      <c r="AE2387" s="2">
        <v>331573000</v>
      </c>
      <c r="AF2387" s="2">
        <v>331656000</v>
      </c>
      <c r="AG2387" s="2">
        <v>331113000</v>
      </c>
    </row>
    <row r="2388" spans="1:33">
      <c r="A2388" s="115" t="s">
        <v>4107</v>
      </c>
      <c r="B2388" s="115" t="s">
        <v>19</v>
      </c>
      <c r="C2388" s="2">
        <v>38400000</v>
      </c>
      <c r="D2388" s="2">
        <v>38400000</v>
      </c>
      <c r="E2388" s="115">
        <v>0</v>
      </c>
      <c r="F2388" s="115">
        <v>0</v>
      </c>
      <c r="G2388" s="115">
        <v>0</v>
      </c>
      <c r="H2388" s="115">
        <v>0</v>
      </c>
      <c r="I2388" s="115">
        <v>0</v>
      </c>
      <c r="J2388" s="115">
        <v>0</v>
      </c>
      <c r="K2388" s="115">
        <v>0</v>
      </c>
      <c r="L2388" s="115">
        <v>0</v>
      </c>
      <c r="M2388" s="115">
        <v>0</v>
      </c>
      <c r="N2388" s="115">
        <v>0</v>
      </c>
      <c r="O2388" s="115">
        <v>0</v>
      </c>
      <c r="P2388" s="115">
        <v>0</v>
      </c>
      <c r="Q2388" s="115">
        <v>0</v>
      </c>
      <c r="R2388" s="115">
        <v>196139</v>
      </c>
      <c r="S2388" s="115">
        <v>196139</v>
      </c>
      <c r="T2388" s="115">
        <v>196139</v>
      </c>
      <c r="U2388" s="115">
        <v>196139</v>
      </c>
      <c r="V2388" s="115">
        <v>196139</v>
      </c>
      <c r="W2388" s="115">
        <v>196139</v>
      </c>
      <c r="X2388" s="2">
        <v>4941730</v>
      </c>
      <c r="Y2388" s="2">
        <v>16050900</v>
      </c>
      <c r="Z2388" s="2">
        <v>27685100</v>
      </c>
      <c r="AA2388" s="2">
        <v>48024800</v>
      </c>
      <c r="AB2388" s="2">
        <v>48024700</v>
      </c>
      <c r="AC2388" s="2">
        <v>48157700</v>
      </c>
      <c r="AD2388" s="2">
        <v>48161200</v>
      </c>
      <c r="AE2388" s="2">
        <v>48228800</v>
      </c>
      <c r="AF2388" s="2">
        <v>48240800</v>
      </c>
      <c r="AG2388" s="2">
        <v>48161800</v>
      </c>
    </row>
    <row r="2389" spans="1:33">
      <c r="A2389" s="115" t="s">
        <v>4108</v>
      </c>
      <c r="B2389" s="115" t="s">
        <v>19</v>
      </c>
      <c r="C2389" s="115">
        <v>0</v>
      </c>
      <c r="D2389" s="115">
        <v>0</v>
      </c>
      <c r="E2389" s="115">
        <v>0</v>
      </c>
      <c r="F2389" s="115">
        <v>0</v>
      </c>
      <c r="G2389" s="115">
        <v>0</v>
      </c>
      <c r="H2389" s="115">
        <v>0</v>
      </c>
      <c r="I2389" s="115">
        <v>0</v>
      </c>
      <c r="J2389" s="115">
        <v>0</v>
      </c>
      <c r="K2389" s="115">
        <v>0</v>
      </c>
      <c r="L2389" s="115">
        <v>0</v>
      </c>
      <c r="M2389" s="115">
        <v>0</v>
      </c>
      <c r="N2389" s="115">
        <v>0</v>
      </c>
      <c r="O2389" s="115">
        <v>0</v>
      </c>
      <c r="P2389" s="115">
        <v>0</v>
      </c>
      <c r="Q2389" s="115">
        <v>0</v>
      </c>
      <c r="R2389" s="115">
        <v>0</v>
      </c>
      <c r="S2389" s="115">
        <v>0</v>
      </c>
      <c r="T2389" s="115">
        <v>0</v>
      </c>
      <c r="U2389" s="115">
        <v>0</v>
      </c>
      <c r="V2389" s="115">
        <v>0</v>
      </c>
      <c r="W2389" s="115">
        <v>0</v>
      </c>
      <c r="X2389" s="115">
        <v>0</v>
      </c>
      <c r="Y2389" s="115">
        <v>0</v>
      </c>
      <c r="Z2389" s="115">
        <v>0</v>
      </c>
      <c r="AA2389" s="115">
        <v>0</v>
      </c>
      <c r="AB2389" s="115">
        <v>0</v>
      </c>
      <c r="AC2389" s="115">
        <v>0</v>
      </c>
      <c r="AD2389" s="115">
        <v>0</v>
      </c>
      <c r="AE2389" s="115">
        <v>0</v>
      </c>
      <c r="AF2389" s="115">
        <v>0</v>
      </c>
      <c r="AG2389" s="115">
        <v>0</v>
      </c>
    </row>
    <row r="2390" spans="1:33">
      <c r="A2390" s="115" t="s">
        <v>4109</v>
      </c>
      <c r="B2390" s="115" t="s">
        <v>19</v>
      </c>
      <c r="C2390" s="2">
        <v>4549310000000</v>
      </c>
      <c r="D2390" s="2">
        <v>4538940000000</v>
      </c>
      <c r="E2390" s="2">
        <v>4621350000000</v>
      </c>
      <c r="F2390" s="2">
        <v>4698260000000</v>
      </c>
      <c r="G2390" s="2">
        <v>4791530000000</v>
      </c>
      <c r="H2390" s="2">
        <v>4848640000000</v>
      </c>
      <c r="I2390" s="2">
        <v>4895940000000</v>
      </c>
      <c r="J2390" s="2">
        <v>4938900000000</v>
      </c>
      <c r="K2390" s="2">
        <v>4987130000000</v>
      </c>
      <c r="L2390" s="2">
        <v>5012750000000</v>
      </c>
      <c r="M2390" s="2">
        <v>5042330000000</v>
      </c>
      <c r="N2390" s="2">
        <v>5071390000000</v>
      </c>
      <c r="O2390" s="2">
        <v>5097740000000</v>
      </c>
      <c r="P2390" s="2">
        <v>5105720000000</v>
      </c>
      <c r="Q2390" s="2">
        <v>5130570000000</v>
      </c>
      <c r="R2390" s="2">
        <v>5150190000000</v>
      </c>
      <c r="S2390" s="2">
        <v>5164050000000</v>
      </c>
      <c r="T2390" s="2">
        <v>5178460000000</v>
      </c>
      <c r="U2390" s="2">
        <v>5187780000000</v>
      </c>
      <c r="V2390" s="2">
        <v>5198400000000</v>
      </c>
      <c r="W2390" s="2">
        <v>5199790000000</v>
      </c>
      <c r="X2390" s="2">
        <v>5204790000000</v>
      </c>
      <c r="Y2390" s="2">
        <v>5210290000000</v>
      </c>
      <c r="Z2390" s="2">
        <v>5227210000000</v>
      </c>
      <c r="AA2390" s="2">
        <v>5239930000000</v>
      </c>
      <c r="AB2390" s="2">
        <v>5258970000000</v>
      </c>
      <c r="AC2390" s="2">
        <v>5263050000000</v>
      </c>
      <c r="AD2390" s="2">
        <v>5262290000000</v>
      </c>
      <c r="AE2390" s="2">
        <v>5263230000000</v>
      </c>
      <c r="AF2390" s="2">
        <v>5275130000000</v>
      </c>
      <c r="AG2390" s="2">
        <v>5285900000000</v>
      </c>
    </row>
    <row r="2391" spans="1:33">
      <c r="A2391" s="115" t="s">
        <v>4110</v>
      </c>
      <c r="B2391" s="115" t="s">
        <v>19</v>
      </c>
      <c r="C2391" s="2">
        <v>50361000</v>
      </c>
      <c r="D2391" s="2">
        <v>50246200</v>
      </c>
      <c r="E2391" s="2">
        <v>51158500</v>
      </c>
      <c r="F2391" s="2">
        <v>52009900</v>
      </c>
      <c r="G2391" s="2">
        <v>53042400</v>
      </c>
      <c r="H2391" s="2">
        <v>53674600</v>
      </c>
      <c r="I2391" s="2">
        <v>54198300</v>
      </c>
      <c r="J2391" s="2">
        <v>54673800</v>
      </c>
      <c r="K2391" s="2">
        <v>55207700</v>
      </c>
      <c r="L2391" s="2">
        <v>55491300</v>
      </c>
      <c r="M2391" s="2">
        <v>55818800</v>
      </c>
      <c r="N2391" s="2">
        <v>56140400</v>
      </c>
      <c r="O2391" s="2">
        <v>56432100</v>
      </c>
      <c r="P2391" s="2">
        <v>56520500</v>
      </c>
      <c r="Q2391" s="2">
        <v>56795500</v>
      </c>
      <c r="R2391" s="2">
        <v>57012800</v>
      </c>
      <c r="S2391" s="2">
        <v>57166200</v>
      </c>
      <c r="T2391" s="2">
        <v>57325700</v>
      </c>
      <c r="U2391" s="2">
        <v>57428900</v>
      </c>
      <c r="V2391" s="2">
        <v>57546400</v>
      </c>
      <c r="W2391" s="2">
        <v>57561900</v>
      </c>
      <c r="X2391" s="2">
        <v>57617200</v>
      </c>
      <c r="Y2391" s="2">
        <v>57678000</v>
      </c>
      <c r="Z2391" s="2">
        <v>57865400</v>
      </c>
      <c r="AA2391" s="2">
        <v>58006200</v>
      </c>
      <c r="AB2391" s="2">
        <v>58216900</v>
      </c>
      <c r="AC2391" s="2">
        <v>58262100</v>
      </c>
      <c r="AD2391" s="2">
        <v>58253800</v>
      </c>
      <c r="AE2391" s="2">
        <v>58264200</v>
      </c>
      <c r="AF2391" s="2">
        <v>58395800</v>
      </c>
      <c r="AG2391" s="2">
        <v>58515100</v>
      </c>
    </row>
    <row r="2392" spans="1:33">
      <c r="A2392" s="115" t="s">
        <v>4111</v>
      </c>
      <c r="B2392" s="115" t="s">
        <v>19</v>
      </c>
      <c r="C2392" s="2">
        <v>2241210000</v>
      </c>
      <c r="D2392" s="2">
        <v>2236100000</v>
      </c>
      <c r="E2392" s="2">
        <v>2276700000</v>
      </c>
      <c r="F2392" s="2">
        <v>2314590000</v>
      </c>
      <c r="G2392" s="2">
        <v>2360540000</v>
      </c>
      <c r="H2392" s="2">
        <v>2388680000</v>
      </c>
      <c r="I2392" s="2">
        <v>2411980000</v>
      </c>
      <c r="J2392" s="2">
        <v>2433140000</v>
      </c>
      <c r="K2392" s="2">
        <v>2456900000</v>
      </c>
      <c r="L2392" s="2">
        <v>2469520000</v>
      </c>
      <c r="M2392" s="2">
        <v>2484090000</v>
      </c>
      <c r="N2392" s="2">
        <v>2498410000</v>
      </c>
      <c r="O2392" s="2">
        <v>2511390000</v>
      </c>
      <c r="P2392" s="2">
        <v>2515320000</v>
      </c>
      <c r="Q2392" s="2">
        <v>2527560000</v>
      </c>
      <c r="R2392" s="2">
        <v>2537230000</v>
      </c>
      <c r="S2392" s="2">
        <v>2544060000</v>
      </c>
      <c r="T2392" s="2">
        <v>2551160000</v>
      </c>
      <c r="U2392" s="2">
        <v>2555750000</v>
      </c>
      <c r="V2392" s="2">
        <v>2560980000</v>
      </c>
      <c r="W2392" s="2">
        <v>2561670000</v>
      </c>
      <c r="X2392" s="2">
        <v>2564130000</v>
      </c>
      <c r="Y2392" s="2">
        <v>2566840000</v>
      </c>
      <c r="Z2392" s="2">
        <v>2575170000</v>
      </c>
      <c r="AA2392" s="2">
        <v>2581440000</v>
      </c>
      <c r="AB2392" s="2">
        <v>2590820000</v>
      </c>
      <c r="AC2392" s="2">
        <v>2592830000</v>
      </c>
      <c r="AD2392" s="2">
        <v>2592460000</v>
      </c>
      <c r="AE2392" s="2">
        <v>2592920000</v>
      </c>
      <c r="AF2392" s="2">
        <v>2598780000</v>
      </c>
      <c r="AG2392" s="2">
        <v>2604090000</v>
      </c>
    </row>
    <row r="2393" spans="1:33">
      <c r="A2393" s="115" t="s">
        <v>4112</v>
      </c>
      <c r="B2393" s="115" t="s">
        <v>19</v>
      </c>
      <c r="C2393" s="2">
        <v>6260670000</v>
      </c>
      <c r="D2393" s="2">
        <v>6246400000</v>
      </c>
      <c r="E2393" s="2">
        <v>6359810000</v>
      </c>
      <c r="F2393" s="2">
        <v>6465650000</v>
      </c>
      <c r="G2393" s="2">
        <v>6594010000</v>
      </c>
      <c r="H2393" s="2">
        <v>6672610000</v>
      </c>
      <c r="I2393" s="2">
        <v>6737700000</v>
      </c>
      <c r="J2393" s="2">
        <v>6796820000</v>
      </c>
      <c r="K2393" s="2">
        <v>6863190000</v>
      </c>
      <c r="L2393" s="2">
        <v>6898450000</v>
      </c>
      <c r="M2393" s="2">
        <v>6939160000</v>
      </c>
      <c r="N2393" s="2">
        <v>6979140000</v>
      </c>
      <c r="O2393" s="2">
        <v>7015410000</v>
      </c>
      <c r="P2393" s="2">
        <v>7026390000</v>
      </c>
      <c r="Q2393" s="2">
        <v>7060590000</v>
      </c>
      <c r="R2393" s="2">
        <v>7087600000</v>
      </c>
      <c r="S2393" s="2">
        <v>7106660000</v>
      </c>
      <c r="T2393" s="2">
        <v>7126500000</v>
      </c>
      <c r="U2393" s="2">
        <v>7139320000</v>
      </c>
      <c r="V2393" s="2">
        <v>7153930000</v>
      </c>
      <c r="W2393" s="2">
        <v>7155850000</v>
      </c>
      <c r="X2393" s="2">
        <v>7162730000</v>
      </c>
      <c r="Y2393" s="2">
        <v>7170290000</v>
      </c>
      <c r="Z2393" s="2">
        <v>7193580000</v>
      </c>
      <c r="AA2393" s="2">
        <v>7211090000</v>
      </c>
      <c r="AB2393" s="2">
        <v>7237290000</v>
      </c>
      <c r="AC2393" s="2">
        <v>7242900000</v>
      </c>
      <c r="AD2393" s="2">
        <v>7241870000</v>
      </c>
      <c r="AE2393" s="2">
        <v>7243160000</v>
      </c>
      <c r="AF2393" s="2">
        <v>7259520000</v>
      </c>
      <c r="AG2393" s="2">
        <v>7274350000</v>
      </c>
    </row>
    <row r="2394" spans="1:33">
      <c r="A2394" s="115" t="s">
        <v>4113</v>
      </c>
      <c r="B2394" s="115" t="s">
        <v>19</v>
      </c>
      <c r="C2394" s="2">
        <v>3406050000</v>
      </c>
      <c r="D2394" s="2">
        <v>3398280000</v>
      </c>
      <c r="E2394" s="2">
        <v>3459980000</v>
      </c>
      <c r="F2394" s="2">
        <v>3517570000</v>
      </c>
      <c r="G2394" s="2">
        <v>3587390000</v>
      </c>
      <c r="H2394" s="2">
        <v>3630160000</v>
      </c>
      <c r="I2394" s="2">
        <v>3665570000</v>
      </c>
      <c r="J2394" s="2">
        <v>3697730000</v>
      </c>
      <c r="K2394" s="2">
        <v>3733840000</v>
      </c>
      <c r="L2394" s="2">
        <v>3753020000</v>
      </c>
      <c r="M2394" s="2">
        <v>3775170000</v>
      </c>
      <c r="N2394" s="2">
        <v>3796920000</v>
      </c>
      <c r="O2394" s="2">
        <v>3816650000</v>
      </c>
      <c r="P2394" s="2">
        <v>3822630000</v>
      </c>
      <c r="Q2394" s="2">
        <v>3841230000</v>
      </c>
      <c r="R2394" s="2">
        <v>3855930000</v>
      </c>
      <c r="S2394" s="2">
        <v>3866300000</v>
      </c>
      <c r="T2394" s="2">
        <v>3877090000</v>
      </c>
      <c r="U2394" s="2">
        <v>3884070000</v>
      </c>
      <c r="V2394" s="2">
        <v>3892020000</v>
      </c>
      <c r="W2394" s="2">
        <v>3893060000</v>
      </c>
      <c r="X2394" s="2">
        <v>3896800000</v>
      </c>
      <c r="Y2394" s="2">
        <v>3900920000</v>
      </c>
      <c r="Z2394" s="2">
        <v>3913590000</v>
      </c>
      <c r="AA2394" s="2">
        <v>3923110000</v>
      </c>
      <c r="AB2394" s="2">
        <v>3937360000</v>
      </c>
      <c r="AC2394" s="2">
        <v>3940420000</v>
      </c>
      <c r="AD2394" s="2">
        <v>3939860000</v>
      </c>
      <c r="AE2394" s="2">
        <v>3940560000</v>
      </c>
      <c r="AF2394" s="2">
        <v>3949460000</v>
      </c>
      <c r="AG2394" s="2">
        <v>3957530000</v>
      </c>
    </row>
    <row r="2395" spans="1:33">
      <c r="A2395" s="115" t="s">
        <v>4114</v>
      </c>
      <c r="B2395" s="115" t="s">
        <v>19</v>
      </c>
      <c r="C2395" s="2">
        <v>821826000</v>
      </c>
      <c r="D2395" s="2">
        <v>819953000</v>
      </c>
      <c r="E2395" s="2">
        <v>834840000</v>
      </c>
      <c r="F2395" s="2">
        <v>848734000</v>
      </c>
      <c r="G2395" s="2">
        <v>865583000</v>
      </c>
      <c r="H2395" s="2">
        <v>875901000</v>
      </c>
      <c r="I2395" s="2">
        <v>884445000</v>
      </c>
      <c r="J2395" s="2">
        <v>892205000</v>
      </c>
      <c r="K2395" s="2">
        <v>900918000</v>
      </c>
      <c r="L2395" s="2">
        <v>905546000</v>
      </c>
      <c r="M2395" s="2">
        <v>910890000</v>
      </c>
      <c r="N2395" s="2">
        <v>916139000</v>
      </c>
      <c r="O2395" s="2">
        <v>920899000</v>
      </c>
      <c r="P2395" s="2">
        <v>922341000</v>
      </c>
      <c r="Q2395" s="2">
        <v>926829000</v>
      </c>
      <c r="R2395" s="2">
        <v>930375000</v>
      </c>
      <c r="S2395" s="2">
        <v>932878000</v>
      </c>
      <c r="T2395" s="2">
        <v>935482000</v>
      </c>
      <c r="U2395" s="2">
        <v>937165000</v>
      </c>
      <c r="V2395" s="2">
        <v>939083000</v>
      </c>
      <c r="W2395" s="2">
        <v>939335000</v>
      </c>
      <c r="X2395" s="2">
        <v>940238000</v>
      </c>
      <c r="Y2395" s="2">
        <v>941231000</v>
      </c>
      <c r="Z2395" s="2">
        <v>944287000</v>
      </c>
      <c r="AA2395" s="2">
        <v>946587000</v>
      </c>
      <c r="AB2395" s="2">
        <v>950025000</v>
      </c>
      <c r="AC2395" s="2">
        <v>950762000</v>
      </c>
      <c r="AD2395" s="2">
        <v>950626000</v>
      </c>
      <c r="AE2395" s="2">
        <v>950796000</v>
      </c>
      <c r="AF2395" s="2">
        <v>952944000</v>
      </c>
      <c r="AG2395" s="2">
        <v>954891000</v>
      </c>
    </row>
    <row r="2396" spans="1:33">
      <c r="A2396" s="115" t="s">
        <v>4115</v>
      </c>
      <c r="B2396" s="115" t="s">
        <v>19</v>
      </c>
      <c r="C2396" s="2">
        <v>15070900000</v>
      </c>
      <c r="D2396" s="2">
        <v>15036600000</v>
      </c>
      <c r="E2396" s="2">
        <v>15309600000</v>
      </c>
      <c r="F2396" s="2">
        <v>15564400000</v>
      </c>
      <c r="G2396" s="2">
        <v>15873300000</v>
      </c>
      <c r="H2396" s="2">
        <v>16062500000</v>
      </c>
      <c r="I2396" s="2">
        <v>16219200000</v>
      </c>
      <c r="J2396" s="2">
        <v>16361600000</v>
      </c>
      <c r="K2396" s="2">
        <v>16521300000</v>
      </c>
      <c r="L2396" s="2">
        <v>16606200000</v>
      </c>
      <c r="M2396" s="2">
        <v>16704200000</v>
      </c>
      <c r="N2396" s="2">
        <v>16800400000</v>
      </c>
      <c r="O2396" s="2">
        <v>16887700000</v>
      </c>
      <c r="P2396" s="2">
        <v>16914200000</v>
      </c>
      <c r="Q2396" s="2">
        <v>16996500000</v>
      </c>
      <c r="R2396" s="2">
        <v>17061500000</v>
      </c>
      <c r="S2396" s="2">
        <v>17107400000</v>
      </c>
      <c r="T2396" s="2">
        <v>17155200000</v>
      </c>
      <c r="U2396" s="2">
        <v>17186000000</v>
      </c>
      <c r="V2396" s="2">
        <v>17221200000</v>
      </c>
      <c r="W2396" s="2">
        <v>17225800000</v>
      </c>
      <c r="X2396" s="2">
        <v>17242400000</v>
      </c>
      <c r="Y2396" s="2">
        <v>17260600000</v>
      </c>
      <c r="Z2396" s="2">
        <v>17316600000</v>
      </c>
      <c r="AA2396" s="2">
        <v>17358800000</v>
      </c>
      <c r="AB2396" s="2">
        <v>17421900000</v>
      </c>
      <c r="AC2396" s="2">
        <v>17435400000</v>
      </c>
      <c r="AD2396" s="2">
        <v>17432900000</v>
      </c>
      <c r="AE2396" s="2">
        <v>17436000000</v>
      </c>
      <c r="AF2396" s="2">
        <v>17475400000</v>
      </c>
      <c r="AG2396" s="2">
        <v>17511100000</v>
      </c>
    </row>
    <row r="2397" spans="1:33">
      <c r="A2397" s="115" t="s">
        <v>4116</v>
      </c>
      <c r="B2397" s="115" t="s">
        <v>19</v>
      </c>
      <c r="C2397" s="2">
        <v>35127800</v>
      </c>
      <c r="D2397" s="2">
        <v>35047700</v>
      </c>
      <c r="E2397" s="2">
        <v>35684000</v>
      </c>
      <c r="F2397" s="2">
        <v>36277900</v>
      </c>
      <c r="G2397" s="2">
        <v>36998100</v>
      </c>
      <c r="H2397" s="2">
        <v>37439100</v>
      </c>
      <c r="I2397" s="2">
        <v>37804300</v>
      </c>
      <c r="J2397" s="2">
        <v>38136000</v>
      </c>
      <c r="K2397" s="2">
        <v>38508400</v>
      </c>
      <c r="L2397" s="2">
        <v>38706300</v>
      </c>
      <c r="M2397" s="2">
        <v>38934600</v>
      </c>
      <c r="N2397" s="2">
        <v>39159000</v>
      </c>
      <c r="O2397" s="2">
        <v>39362500</v>
      </c>
      <c r="P2397" s="2">
        <v>39424100</v>
      </c>
      <c r="Q2397" s="2">
        <v>39616000</v>
      </c>
      <c r="R2397" s="2">
        <v>39767500</v>
      </c>
      <c r="S2397" s="2">
        <v>39874500</v>
      </c>
      <c r="T2397" s="2">
        <v>39985800</v>
      </c>
      <c r="U2397" s="2">
        <v>40057800</v>
      </c>
      <c r="V2397" s="2">
        <v>40139700</v>
      </c>
      <c r="W2397" s="2">
        <v>40150500</v>
      </c>
      <c r="X2397" s="2">
        <v>40189100</v>
      </c>
      <c r="Y2397" s="2">
        <v>40231500</v>
      </c>
      <c r="Z2397" s="2">
        <v>40362200</v>
      </c>
      <c r="AA2397" s="2">
        <v>40460500</v>
      </c>
      <c r="AB2397" s="2">
        <v>40607400</v>
      </c>
      <c r="AC2397" s="2">
        <v>40638900</v>
      </c>
      <c r="AD2397" s="2">
        <v>40633100</v>
      </c>
      <c r="AE2397" s="2">
        <v>40640400</v>
      </c>
      <c r="AF2397" s="2">
        <v>40732200</v>
      </c>
      <c r="AG2397" s="2">
        <v>40815400</v>
      </c>
    </row>
    <row r="2398" spans="1:33">
      <c r="A2398" s="115" t="s">
        <v>4117</v>
      </c>
      <c r="B2398" s="115" t="s">
        <v>19</v>
      </c>
      <c r="C2398" s="2">
        <v>26333800</v>
      </c>
      <c r="D2398" s="2">
        <v>26273800</v>
      </c>
      <c r="E2398" s="2">
        <v>26750800</v>
      </c>
      <c r="F2398" s="2">
        <v>27196000</v>
      </c>
      <c r="G2398" s="2">
        <v>27735900</v>
      </c>
      <c r="H2398" s="2">
        <v>28066500</v>
      </c>
      <c r="I2398" s="2">
        <v>28340300</v>
      </c>
      <c r="J2398" s="2">
        <v>28589000</v>
      </c>
      <c r="K2398" s="2">
        <v>28868100</v>
      </c>
      <c r="L2398" s="2">
        <v>29016500</v>
      </c>
      <c r="M2398" s="2">
        <v>29187700</v>
      </c>
      <c r="N2398" s="2">
        <v>29355900</v>
      </c>
      <c r="O2398" s="2">
        <v>29508400</v>
      </c>
      <c r="P2398" s="2">
        <v>29554600</v>
      </c>
      <c r="Q2398" s="2">
        <v>29698400</v>
      </c>
      <c r="R2398" s="2">
        <v>29812100</v>
      </c>
      <c r="S2398" s="2">
        <v>29892200</v>
      </c>
      <c r="T2398" s="2">
        <v>29975700</v>
      </c>
      <c r="U2398" s="2">
        <v>30029600</v>
      </c>
      <c r="V2398" s="2">
        <v>30091100</v>
      </c>
      <c r="W2398" s="2">
        <v>30099100</v>
      </c>
      <c r="X2398" s="2">
        <v>30128100</v>
      </c>
      <c r="Y2398" s="2">
        <v>30159900</v>
      </c>
      <c r="Z2398" s="2">
        <v>30257800</v>
      </c>
      <c r="AA2398" s="2">
        <v>30331500</v>
      </c>
      <c r="AB2398" s="2">
        <v>30441700</v>
      </c>
      <c r="AC2398" s="2">
        <v>30465300</v>
      </c>
      <c r="AD2398" s="2">
        <v>30460900</v>
      </c>
      <c r="AE2398" s="2">
        <v>30466400</v>
      </c>
      <c r="AF2398" s="2">
        <v>30535200</v>
      </c>
      <c r="AG2398" s="2">
        <v>30597600</v>
      </c>
    </row>
    <row r="2399" spans="1:33">
      <c r="A2399" s="115" t="s">
        <v>4118</v>
      </c>
      <c r="B2399" s="115" t="s">
        <v>19</v>
      </c>
      <c r="C2399" s="2">
        <v>528598000</v>
      </c>
      <c r="D2399" s="2">
        <v>527394000</v>
      </c>
      <c r="E2399" s="2">
        <v>536969000</v>
      </c>
      <c r="F2399" s="2">
        <v>545905000</v>
      </c>
      <c r="G2399" s="2">
        <v>556742000</v>
      </c>
      <c r="H2399" s="2">
        <v>563379000</v>
      </c>
      <c r="I2399" s="2">
        <v>568875000</v>
      </c>
      <c r="J2399" s="2">
        <v>573866000</v>
      </c>
      <c r="K2399" s="2">
        <v>579470000</v>
      </c>
      <c r="L2399" s="2">
        <v>582447000</v>
      </c>
      <c r="M2399" s="2">
        <v>585884000</v>
      </c>
      <c r="N2399" s="2">
        <v>589260000</v>
      </c>
      <c r="O2399" s="2">
        <v>592322000</v>
      </c>
      <c r="P2399" s="2">
        <v>593250000</v>
      </c>
      <c r="Q2399" s="2">
        <v>596136000</v>
      </c>
      <c r="R2399" s="2">
        <v>598417000</v>
      </c>
      <c r="S2399" s="2">
        <v>600027000</v>
      </c>
      <c r="T2399" s="2">
        <v>601702000</v>
      </c>
      <c r="U2399" s="2">
        <v>602784000</v>
      </c>
      <c r="V2399" s="2">
        <v>604018000</v>
      </c>
      <c r="W2399" s="2">
        <v>604180000</v>
      </c>
      <c r="X2399" s="2">
        <v>604761000</v>
      </c>
      <c r="Y2399" s="2">
        <v>605399000</v>
      </c>
      <c r="Z2399" s="2">
        <v>607365000</v>
      </c>
      <c r="AA2399" s="2">
        <v>608844000</v>
      </c>
      <c r="AB2399" s="2">
        <v>611055000</v>
      </c>
      <c r="AC2399" s="2">
        <v>611530000</v>
      </c>
      <c r="AD2399" s="2">
        <v>611442000</v>
      </c>
      <c r="AE2399" s="2">
        <v>611551000</v>
      </c>
      <c r="AF2399" s="2">
        <v>612933000</v>
      </c>
      <c r="AG2399" s="2">
        <v>614185000</v>
      </c>
    </row>
    <row r="2400" spans="1:33">
      <c r="A2400" s="115" t="s">
        <v>4119</v>
      </c>
      <c r="B2400" s="115" t="s">
        <v>19</v>
      </c>
      <c r="C2400" s="2">
        <v>76887000</v>
      </c>
      <c r="D2400" s="2">
        <v>76711800</v>
      </c>
      <c r="E2400" s="2">
        <v>78104600</v>
      </c>
      <c r="F2400" s="2">
        <v>79404400</v>
      </c>
      <c r="G2400" s="2">
        <v>80980700</v>
      </c>
      <c r="H2400" s="2">
        <v>81946000</v>
      </c>
      <c r="I2400" s="2">
        <v>82745400</v>
      </c>
      <c r="J2400" s="2">
        <v>83471400</v>
      </c>
      <c r="K2400" s="2">
        <v>84286600</v>
      </c>
      <c r="L2400" s="2">
        <v>84719600</v>
      </c>
      <c r="M2400" s="2">
        <v>85219500</v>
      </c>
      <c r="N2400" s="2">
        <v>85710500</v>
      </c>
      <c r="O2400" s="2">
        <v>86155900</v>
      </c>
      <c r="P2400" s="2">
        <v>86290800</v>
      </c>
      <c r="Q2400" s="2">
        <v>86710700</v>
      </c>
      <c r="R2400" s="2">
        <v>87042500</v>
      </c>
      <c r="S2400" s="2">
        <v>87276600</v>
      </c>
      <c r="T2400" s="2">
        <v>87520200</v>
      </c>
      <c r="U2400" s="2">
        <v>87677700</v>
      </c>
      <c r="V2400" s="2">
        <v>87857100</v>
      </c>
      <c r="W2400" s="2">
        <v>87880700</v>
      </c>
      <c r="X2400" s="2">
        <v>87965200</v>
      </c>
      <c r="Y2400" s="2">
        <v>88058100</v>
      </c>
      <c r="Z2400" s="2">
        <v>88344000</v>
      </c>
      <c r="AA2400" s="2">
        <v>88559100</v>
      </c>
      <c r="AB2400" s="2">
        <v>88880800</v>
      </c>
      <c r="AC2400" s="2">
        <v>88949800</v>
      </c>
      <c r="AD2400" s="2">
        <v>88937000</v>
      </c>
      <c r="AE2400" s="2">
        <v>88952900</v>
      </c>
      <c r="AF2400" s="2">
        <v>89153900</v>
      </c>
      <c r="AG2400" s="2">
        <v>89336000</v>
      </c>
    </row>
    <row r="2401" spans="1:33">
      <c r="A2401" s="115" t="s">
        <v>4120</v>
      </c>
      <c r="B2401" s="115" t="s">
        <v>19</v>
      </c>
      <c r="C2401" s="115">
        <v>0</v>
      </c>
      <c r="D2401" s="115">
        <v>0</v>
      </c>
      <c r="E2401" s="115">
        <v>0</v>
      </c>
      <c r="F2401" s="115">
        <v>0</v>
      </c>
      <c r="G2401" s="115">
        <v>0</v>
      </c>
      <c r="H2401" s="115">
        <v>0</v>
      </c>
      <c r="I2401" s="115">
        <v>0</v>
      </c>
      <c r="J2401" s="115">
        <v>0</v>
      </c>
      <c r="K2401" s="115">
        <v>0</v>
      </c>
      <c r="L2401" s="115">
        <v>0</v>
      </c>
      <c r="M2401" s="115">
        <v>0</v>
      </c>
      <c r="N2401" s="115">
        <v>0</v>
      </c>
      <c r="O2401" s="115">
        <v>0</v>
      </c>
      <c r="P2401" s="115">
        <v>0</v>
      </c>
      <c r="Q2401" s="115">
        <v>0</v>
      </c>
      <c r="R2401" s="115">
        <v>0</v>
      </c>
      <c r="S2401" s="115">
        <v>0</v>
      </c>
      <c r="T2401" s="115">
        <v>0</v>
      </c>
      <c r="U2401" s="115">
        <v>0</v>
      </c>
      <c r="V2401" s="115">
        <v>0</v>
      </c>
      <c r="W2401" s="115">
        <v>0</v>
      </c>
      <c r="X2401" s="115">
        <v>0</v>
      </c>
      <c r="Y2401" s="115">
        <v>0</v>
      </c>
      <c r="Z2401" s="115">
        <v>0</v>
      </c>
      <c r="AA2401" s="115">
        <v>0</v>
      </c>
      <c r="AB2401" s="115">
        <v>0</v>
      </c>
      <c r="AC2401" s="115">
        <v>0</v>
      </c>
      <c r="AD2401" s="115">
        <v>0</v>
      </c>
      <c r="AE2401" s="115">
        <v>0</v>
      </c>
      <c r="AF2401" s="115">
        <v>0</v>
      </c>
      <c r="AG2401" s="115">
        <v>0</v>
      </c>
    </row>
    <row r="2402" spans="1:33">
      <c r="A2402" s="115" t="s">
        <v>4121</v>
      </c>
      <c r="B2402" s="115" t="s">
        <v>19</v>
      </c>
      <c r="C2402" s="2">
        <v>6910630000</v>
      </c>
      <c r="D2402" s="2">
        <v>6804500000</v>
      </c>
      <c r="E2402" s="2">
        <v>6838150000</v>
      </c>
      <c r="F2402" s="2">
        <v>6878300000</v>
      </c>
      <c r="G2402" s="2">
        <v>6915230000</v>
      </c>
      <c r="H2402" s="2">
        <v>6903790000</v>
      </c>
      <c r="I2402" s="2">
        <v>6888270000</v>
      </c>
      <c r="J2402" s="2">
        <v>6868870000</v>
      </c>
      <c r="K2402" s="2">
        <v>6848420000</v>
      </c>
      <c r="L2402" s="2">
        <v>6804010000</v>
      </c>
      <c r="M2402" s="2">
        <v>6758850000</v>
      </c>
      <c r="N2402" s="2">
        <v>6715290000</v>
      </c>
      <c r="O2402" s="2">
        <v>6676950000</v>
      </c>
      <c r="P2402" s="2">
        <v>6615890000</v>
      </c>
      <c r="Q2402" s="2">
        <v>6556620000</v>
      </c>
      <c r="R2402" s="2">
        <v>6501230000</v>
      </c>
      <c r="S2402" s="2">
        <v>6444720000</v>
      </c>
      <c r="T2402" s="2">
        <v>6388100000</v>
      </c>
      <c r="U2402" s="2">
        <v>6332150000</v>
      </c>
      <c r="V2402" s="2">
        <v>6278180000</v>
      </c>
      <c r="W2402" s="2">
        <v>6225450000</v>
      </c>
      <c r="X2402" s="2">
        <v>6171200000</v>
      </c>
      <c r="Y2402" s="2">
        <v>6118090000</v>
      </c>
      <c r="Z2402" s="2">
        <v>6061560000</v>
      </c>
      <c r="AA2402" s="2">
        <v>6000120000</v>
      </c>
      <c r="AB2402" s="2">
        <v>5940750000</v>
      </c>
      <c r="AC2402" s="2">
        <v>5877410000</v>
      </c>
      <c r="AD2402" s="2">
        <v>5810760000</v>
      </c>
      <c r="AE2402" s="2">
        <v>5746760000</v>
      </c>
      <c r="AF2402" s="2">
        <v>5683140000</v>
      </c>
      <c r="AG2402" s="2">
        <v>5618560000</v>
      </c>
    </row>
    <row r="2403" spans="1:33">
      <c r="A2403" s="115" t="s">
        <v>4122</v>
      </c>
      <c r="B2403" s="115" t="s">
        <v>19</v>
      </c>
      <c r="C2403" s="115">
        <v>76500.899999999994</v>
      </c>
      <c r="D2403" s="115">
        <v>75326</v>
      </c>
      <c r="E2403" s="115">
        <v>75698.5</v>
      </c>
      <c r="F2403" s="115">
        <v>76143</v>
      </c>
      <c r="G2403" s="115">
        <v>76551.8</v>
      </c>
      <c r="H2403" s="115">
        <v>76425.2</v>
      </c>
      <c r="I2403" s="115">
        <v>76253.3</v>
      </c>
      <c r="J2403" s="115">
        <v>76038.600000000006</v>
      </c>
      <c r="K2403" s="115">
        <v>75812.2</v>
      </c>
      <c r="L2403" s="115">
        <v>75320.7</v>
      </c>
      <c r="M2403" s="115">
        <v>74820.7</v>
      </c>
      <c r="N2403" s="115">
        <v>74338.5</v>
      </c>
      <c r="O2403" s="115">
        <v>73914.100000000006</v>
      </c>
      <c r="P2403" s="115">
        <v>73238.100000000006</v>
      </c>
      <c r="Q2403" s="115">
        <v>72582</v>
      </c>
      <c r="R2403" s="115">
        <v>71968.899999999994</v>
      </c>
      <c r="S2403" s="115">
        <v>71343.199999999997</v>
      </c>
      <c r="T2403" s="115">
        <v>70716.5</v>
      </c>
      <c r="U2403" s="115">
        <v>70097.100000000006</v>
      </c>
      <c r="V2403" s="115">
        <v>69499.7</v>
      </c>
      <c r="W2403" s="115">
        <v>68915.899999999994</v>
      </c>
      <c r="X2403" s="115">
        <v>68315.399999999994</v>
      </c>
      <c r="Y2403" s="115">
        <v>67727.399999999994</v>
      </c>
      <c r="Z2403" s="115">
        <v>67101.7</v>
      </c>
      <c r="AA2403" s="115">
        <v>66421.5</v>
      </c>
      <c r="AB2403" s="115">
        <v>65764.3</v>
      </c>
      <c r="AC2403" s="115">
        <v>65063.199999999997</v>
      </c>
      <c r="AD2403" s="115">
        <v>64325.3</v>
      </c>
      <c r="AE2403" s="115">
        <v>63616.800000000003</v>
      </c>
      <c r="AF2403" s="115">
        <v>62912.5</v>
      </c>
      <c r="AG2403" s="115">
        <v>62197.7</v>
      </c>
    </row>
    <row r="2404" spans="1:33">
      <c r="A2404" s="115" t="s">
        <v>4123</v>
      </c>
      <c r="B2404" s="115" t="s">
        <v>19</v>
      </c>
      <c r="C2404" s="2">
        <v>3404510</v>
      </c>
      <c r="D2404" s="2">
        <v>3352220</v>
      </c>
      <c r="E2404" s="2">
        <v>3368800</v>
      </c>
      <c r="F2404" s="2">
        <v>3388580</v>
      </c>
      <c r="G2404" s="2">
        <v>3406780</v>
      </c>
      <c r="H2404" s="2">
        <v>3401140</v>
      </c>
      <c r="I2404" s="2">
        <v>3393490</v>
      </c>
      <c r="J2404" s="2">
        <v>3383930</v>
      </c>
      <c r="K2404" s="2">
        <v>3373860</v>
      </c>
      <c r="L2404" s="2">
        <v>3351980</v>
      </c>
      <c r="M2404" s="2">
        <v>3329730</v>
      </c>
      <c r="N2404" s="2">
        <v>3308280</v>
      </c>
      <c r="O2404" s="2">
        <v>3289390</v>
      </c>
      <c r="P2404" s="2">
        <v>3259300</v>
      </c>
      <c r="Q2404" s="2">
        <v>3230110</v>
      </c>
      <c r="R2404" s="2">
        <v>3202820</v>
      </c>
      <c r="S2404" s="2">
        <v>3174980</v>
      </c>
      <c r="T2404" s="2">
        <v>3147090</v>
      </c>
      <c r="U2404" s="2">
        <v>3119520</v>
      </c>
      <c r="V2404" s="2">
        <v>3092930</v>
      </c>
      <c r="W2404" s="2">
        <v>3066960</v>
      </c>
      <c r="X2404" s="2">
        <v>3040230</v>
      </c>
      <c r="Y2404" s="2">
        <v>3014060</v>
      </c>
      <c r="Z2404" s="2">
        <v>2986220</v>
      </c>
      <c r="AA2404" s="2">
        <v>2955950</v>
      </c>
      <c r="AB2404" s="2">
        <v>2926700</v>
      </c>
      <c r="AC2404" s="2">
        <v>2895500</v>
      </c>
      <c r="AD2404" s="2">
        <v>2862660</v>
      </c>
      <c r="AE2404" s="2">
        <v>2831130</v>
      </c>
      <c r="AF2404" s="2">
        <v>2799790</v>
      </c>
      <c r="AG2404" s="2">
        <v>2767970</v>
      </c>
    </row>
    <row r="2405" spans="1:33">
      <c r="A2405" s="115" t="s">
        <v>4124</v>
      </c>
      <c r="B2405" s="115" t="s">
        <v>19</v>
      </c>
      <c r="C2405" s="2">
        <v>9510270</v>
      </c>
      <c r="D2405" s="2">
        <v>9364210</v>
      </c>
      <c r="E2405" s="2">
        <v>9410520</v>
      </c>
      <c r="F2405" s="2">
        <v>9465790</v>
      </c>
      <c r="G2405" s="2">
        <v>9516610</v>
      </c>
      <c r="H2405" s="2">
        <v>9500860</v>
      </c>
      <c r="I2405" s="2">
        <v>9479500</v>
      </c>
      <c r="J2405" s="2">
        <v>9452800</v>
      </c>
      <c r="K2405" s="2">
        <v>9424660</v>
      </c>
      <c r="L2405" s="2">
        <v>9363550</v>
      </c>
      <c r="M2405" s="2">
        <v>9301390</v>
      </c>
      <c r="N2405" s="2">
        <v>9241460</v>
      </c>
      <c r="O2405" s="2">
        <v>9188690</v>
      </c>
      <c r="P2405" s="2">
        <v>9104650</v>
      </c>
      <c r="Q2405" s="2">
        <v>9023100</v>
      </c>
      <c r="R2405" s="2">
        <v>8946870</v>
      </c>
      <c r="S2405" s="2">
        <v>8869090</v>
      </c>
      <c r="T2405" s="2">
        <v>8791180</v>
      </c>
      <c r="U2405" s="2">
        <v>8714180</v>
      </c>
      <c r="V2405" s="2">
        <v>8639910</v>
      </c>
      <c r="W2405" s="2">
        <v>8567340</v>
      </c>
      <c r="X2405" s="2">
        <v>8492680</v>
      </c>
      <c r="Y2405" s="2">
        <v>8419590</v>
      </c>
      <c r="Z2405" s="2">
        <v>8341800</v>
      </c>
      <c r="AA2405" s="2">
        <v>8257240</v>
      </c>
      <c r="AB2405" s="2">
        <v>8175550</v>
      </c>
      <c r="AC2405" s="2">
        <v>8088380</v>
      </c>
      <c r="AD2405" s="2">
        <v>7996660</v>
      </c>
      <c r="AE2405" s="2">
        <v>7908580</v>
      </c>
      <c r="AF2405" s="2">
        <v>7821020</v>
      </c>
      <c r="AG2405" s="2">
        <v>7732160</v>
      </c>
    </row>
    <row r="2406" spans="1:33">
      <c r="A2406" s="115" t="s">
        <v>4125</v>
      </c>
      <c r="B2406" s="115" t="s">
        <v>19</v>
      </c>
      <c r="C2406" s="2">
        <v>5173950</v>
      </c>
      <c r="D2406" s="2">
        <v>5094500</v>
      </c>
      <c r="E2406" s="2">
        <v>5119690</v>
      </c>
      <c r="F2406" s="2">
        <v>5149750</v>
      </c>
      <c r="G2406" s="2">
        <v>5177400</v>
      </c>
      <c r="H2406" s="2">
        <v>5168830</v>
      </c>
      <c r="I2406" s="2">
        <v>5157210</v>
      </c>
      <c r="J2406" s="2">
        <v>5142690</v>
      </c>
      <c r="K2406" s="2">
        <v>5127380</v>
      </c>
      <c r="L2406" s="2">
        <v>5094130</v>
      </c>
      <c r="M2406" s="2">
        <v>5060320</v>
      </c>
      <c r="N2406" s="2">
        <v>5027710</v>
      </c>
      <c r="O2406" s="2">
        <v>4999000</v>
      </c>
      <c r="P2406" s="2">
        <v>4953280</v>
      </c>
      <c r="Q2406" s="2">
        <v>4908910</v>
      </c>
      <c r="R2406" s="2">
        <v>4867440</v>
      </c>
      <c r="S2406" s="2">
        <v>4825130</v>
      </c>
      <c r="T2406" s="2">
        <v>4782750</v>
      </c>
      <c r="U2406" s="2">
        <v>4740850</v>
      </c>
      <c r="V2406" s="2">
        <v>4700450</v>
      </c>
      <c r="W2406" s="2">
        <v>4660960</v>
      </c>
      <c r="X2406" s="2">
        <v>4620350</v>
      </c>
      <c r="Y2406" s="2">
        <v>4580580</v>
      </c>
      <c r="Z2406" s="2">
        <v>4538260</v>
      </c>
      <c r="AA2406" s="2">
        <v>4492260</v>
      </c>
      <c r="AB2406" s="2">
        <v>4447820</v>
      </c>
      <c r="AC2406" s="2">
        <v>4400390</v>
      </c>
      <c r="AD2406" s="2">
        <v>4350490</v>
      </c>
      <c r="AE2406" s="2">
        <v>4302570</v>
      </c>
      <c r="AF2406" s="2">
        <v>4254940</v>
      </c>
      <c r="AG2406" s="2">
        <v>4206590</v>
      </c>
    </row>
    <row r="2407" spans="1:33">
      <c r="A2407" s="115" t="s">
        <v>4126</v>
      </c>
      <c r="B2407" s="115" t="s">
        <v>19</v>
      </c>
      <c r="C2407" s="2">
        <v>1248390</v>
      </c>
      <c r="D2407" s="2">
        <v>1229220</v>
      </c>
      <c r="E2407" s="2">
        <v>1235300</v>
      </c>
      <c r="F2407" s="2">
        <v>1242560</v>
      </c>
      <c r="G2407" s="2">
        <v>1249230</v>
      </c>
      <c r="H2407" s="2">
        <v>1247160</v>
      </c>
      <c r="I2407" s="2">
        <v>1244360</v>
      </c>
      <c r="J2407" s="2">
        <v>1240850</v>
      </c>
      <c r="K2407" s="2">
        <v>1237160</v>
      </c>
      <c r="L2407" s="2">
        <v>1229140</v>
      </c>
      <c r="M2407" s="2">
        <v>1220980</v>
      </c>
      <c r="N2407" s="2">
        <v>1213110</v>
      </c>
      <c r="O2407" s="2">
        <v>1206180</v>
      </c>
      <c r="P2407" s="2">
        <v>1195150</v>
      </c>
      <c r="Q2407" s="2">
        <v>1184440</v>
      </c>
      <c r="R2407" s="2">
        <v>1174440</v>
      </c>
      <c r="S2407" s="2">
        <v>1164230</v>
      </c>
      <c r="T2407" s="2">
        <v>1154000</v>
      </c>
      <c r="U2407" s="2">
        <v>1143890</v>
      </c>
      <c r="V2407" s="2">
        <v>1134140</v>
      </c>
      <c r="W2407" s="2">
        <v>1124620</v>
      </c>
      <c r="X2407" s="2">
        <v>1114820</v>
      </c>
      <c r="Y2407" s="2">
        <v>1105220</v>
      </c>
      <c r="Z2407" s="2">
        <v>1095010</v>
      </c>
      <c r="AA2407" s="2">
        <v>1083910</v>
      </c>
      <c r="AB2407" s="2">
        <v>1073190</v>
      </c>
      <c r="AC2407" s="2">
        <v>1061750</v>
      </c>
      <c r="AD2407" s="2">
        <v>1049710</v>
      </c>
      <c r="AE2407" s="2">
        <v>1038140</v>
      </c>
      <c r="AF2407" s="2">
        <v>1026650</v>
      </c>
      <c r="AG2407" s="2">
        <v>1014990</v>
      </c>
    </row>
    <row r="2408" spans="1:33">
      <c r="A2408" s="115" t="s">
        <v>4127</v>
      </c>
      <c r="B2408" s="115" t="s">
        <v>19</v>
      </c>
      <c r="C2408" s="2">
        <v>22893500</v>
      </c>
      <c r="D2408" s="2">
        <v>22541900</v>
      </c>
      <c r="E2408" s="2">
        <v>22653400</v>
      </c>
      <c r="F2408" s="2">
        <v>22786400</v>
      </c>
      <c r="G2408" s="2">
        <v>22908700</v>
      </c>
      <c r="H2408" s="2">
        <v>22870800</v>
      </c>
      <c r="I2408" s="2">
        <v>22819400</v>
      </c>
      <c r="J2408" s="2">
        <v>22755100</v>
      </c>
      <c r="K2408" s="2">
        <v>22687400</v>
      </c>
      <c r="L2408" s="2">
        <v>22540300</v>
      </c>
      <c r="M2408" s="2">
        <v>22390700</v>
      </c>
      <c r="N2408" s="2">
        <v>22246400</v>
      </c>
      <c r="O2408" s="2">
        <v>22119400</v>
      </c>
      <c r="P2408" s="2">
        <v>21917100</v>
      </c>
      <c r="Q2408" s="2">
        <v>21720700</v>
      </c>
      <c r="R2408" s="2">
        <v>21537200</v>
      </c>
      <c r="S2408" s="2">
        <v>21350000</v>
      </c>
      <c r="T2408" s="2">
        <v>21162500</v>
      </c>
      <c r="U2408" s="2">
        <v>20977100</v>
      </c>
      <c r="V2408" s="2">
        <v>20798300</v>
      </c>
      <c r="W2408" s="2">
        <v>20623600</v>
      </c>
      <c r="X2408" s="2">
        <v>20443900</v>
      </c>
      <c r="Y2408" s="2">
        <v>20267900</v>
      </c>
      <c r="Z2408" s="2">
        <v>20080700</v>
      </c>
      <c r="AA2408" s="2">
        <v>19877100</v>
      </c>
      <c r="AB2408" s="2">
        <v>19680500</v>
      </c>
      <c r="AC2408" s="2">
        <v>19470700</v>
      </c>
      <c r="AD2408" s="2">
        <v>19249800</v>
      </c>
      <c r="AE2408" s="2">
        <v>19037800</v>
      </c>
      <c r="AF2408" s="2">
        <v>18827000</v>
      </c>
      <c r="AG2408" s="2">
        <v>18613100</v>
      </c>
    </row>
    <row r="2409" spans="1:33">
      <c r="A2409" s="115" t="s">
        <v>4128</v>
      </c>
      <c r="B2409" s="115" t="s">
        <v>19</v>
      </c>
      <c r="C2409" s="115">
        <v>53360.800000000003</v>
      </c>
      <c r="D2409" s="115">
        <v>52541.3</v>
      </c>
      <c r="E2409" s="115">
        <v>52801.1</v>
      </c>
      <c r="F2409" s="115">
        <v>53111.199999999997</v>
      </c>
      <c r="G2409" s="115">
        <v>53396.4</v>
      </c>
      <c r="H2409" s="115">
        <v>53308</v>
      </c>
      <c r="I2409" s="115">
        <v>53188.2</v>
      </c>
      <c r="J2409" s="115">
        <v>53038.400000000001</v>
      </c>
      <c r="K2409" s="115">
        <v>52880.5</v>
      </c>
      <c r="L2409" s="115">
        <v>52537.599999999999</v>
      </c>
      <c r="M2409" s="115">
        <v>52188.800000000003</v>
      </c>
      <c r="N2409" s="115">
        <v>51852.5</v>
      </c>
      <c r="O2409" s="115">
        <v>51556.5</v>
      </c>
      <c r="P2409" s="115">
        <v>51085</v>
      </c>
      <c r="Q2409" s="115">
        <v>50627.4</v>
      </c>
      <c r="R2409" s="115">
        <v>50199.7</v>
      </c>
      <c r="S2409" s="115">
        <v>49763.3</v>
      </c>
      <c r="T2409" s="115">
        <v>49326.1</v>
      </c>
      <c r="U2409" s="115">
        <v>48894.1</v>
      </c>
      <c r="V2409" s="115">
        <v>48477.4</v>
      </c>
      <c r="W2409" s="115">
        <v>48070.2</v>
      </c>
      <c r="X2409" s="115">
        <v>47651.3</v>
      </c>
      <c r="Y2409" s="115">
        <v>47241.2</v>
      </c>
      <c r="Z2409" s="115">
        <v>46804.7</v>
      </c>
      <c r="AA2409" s="115">
        <v>46330.3</v>
      </c>
      <c r="AB2409" s="115">
        <v>45871.9</v>
      </c>
      <c r="AC2409" s="115">
        <v>45382.8</v>
      </c>
      <c r="AD2409" s="115">
        <v>44868.1</v>
      </c>
      <c r="AE2409" s="115">
        <v>44373.9</v>
      </c>
      <c r="AF2409" s="115">
        <v>43882.7</v>
      </c>
      <c r="AG2409" s="115">
        <v>43384.1</v>
      </c>
    </row>
    <row r="2410" spans="1:33">
      <c r="A2410" s="115" t="s">
        <v>4129</v>
      </c>
      <c r="B2410" s="115" t="s">
        <v>19</v>
      </c>
      <c r="C2410" s="115">
        <v>40002.400000000001</v>
      </c>
      <c r="D2410" s="115">
        <v>39388</v>
      </c>
      <c r="E2410" s="115">
        <v>39582.800000000003</v>
      </c>
      <c r="F2410" s="115">
        <v>39815.300000000003</v>
      </c>
      <c r="G2410" s="115">
        <v>40029</v>
      </c>
      <c r="H2410" s="115">
        <v>39962.800000000003</v>
      </c>
      <c r="I2410" s="115">
        <v>39872.9</v>
      </c>
      <c r="J2410" s="115">
        <v>39760.6</v>
      </c>
      <c r="K2410" s="115">
        <v>39642.300000000003</v>
      </c>
      <c r="L2410" s="115">
        <v>39385.199999999997</v>
      </c>
      <c r="M2410" s="115">
        <v>39123.800000000003</v>
      </c>
      <c r="N2410" s="115">
        <v>38871.699999999997</v>
      </c>
      <c r="O2410" s="115">
        <v>38649.699999999997</v>
      </c>
      <c r="P2410" s="115">
        <v>38296.300000000003</v>
      </c>
      <c r="Q2410" s="115">
        <v>37953.199999999997</v>
      </c>
      <c r="R2410" s="115">
        <v>37632.6</v>
      </c>
      <c r="S2410" s="115">
        <v>37305.4</v>
      </c>
      <c r="T2410" s="115">
        <v>36977.699999999997</v>
      </c>
      <c r="U2410" s="115">
        <v>36653.800000000003</v>
      </c>
      <c r="V2410" s="115">
        <v>36341.4</v>
      </c>
      <c r="W2410" s="115">
        <v>36036.199999999997</v>
      </c>
      <c r="X2410" s="115">
        <v>35722.199999999997</v>
      </c>
      <c r="Y2410" s="115">
        <v>35414.699999999997</v>
      </c>
      <c r="Z2410" s="115">
        <v>35087.5</v>
      </c>
      <c r="AA2410" s="115">
        <v>34731.9</v>
      </c>
      <c r="AB2410" s="115">
        <v>34388.199999999997</v>
      </c>
      <c r="AC2410" s="115">
        <v>34021.599999999999</v>
      </c>
      <c r="AD2410" s="115">
        <v>33635.800000000003</v>
      </c>
      <c r="AE2410" s="115">
        <v>33265.300000000003</v>
      </c>
      <c r="AF2410" s="115">
        <v>32897</v>
      </c>
      <c r="AG2410" s="115">
        <v>32523.200000000001</v>
      </c>
    </row>
    <row r="2411" spans="1:33">
      <c r="A2411" s="115" t="s">
        <v>4130</v>
      </c>
      <c r="B2411" s="115" t="s">
        <v>19</v>
      </c>
      <c r="C2411" s="115">
        <v>802967</v>
      </c>
      <c r="D2411" s="115">
        <v>790635</v>
      </c>
      <c r="E2411" s="115">
        <v>794545</v>
      </c>
      <c r="F2411" s="115">
        <v>799211</v>
      </c>
      <c r="G2411" s="115">
        <v>803502</v>
      </c>
      <c r="H2411" s="115">
        <v>802172</v>
      </c>
      <c r="I2411" s="115">
        <v>800369</v>
      </c>
      <c r="J2411" s="115">
        <v>798115</v>
      </c>
      <c r="K2411" s="115">
        <v>795739</v>
      </c>
      <c r="L2411" s="115">
        <v>790579</v>
      </c>
      <c r="M2411" s="115">
        <v>785331</v>
      </c>
      <c r="N2411" s="115">
        <v>780271</v>
      </c>
      <c r="O2411" s="115">
        <v>775816</v>
      </c>
      <c r="P2411" s="115">
        <v>768720</v>
      </c>
      <c r="Q2411" s="115">
        <v>761834</v>
      </c>
      <c r="R2411" s="115">
        <v>755399</v>
      </c>
      <c r="S2411" s="115">
        <v>748831</v>
      </c>
      <c r="T2411" s="115">
        <v>742254</v>
      </c>
      <c r="U2411" s="115">
        <v>735752</v>
      </c>
      <c r="V2411" s="115">
        <v>729481</v>
      </c>
      <c r="W2411" s="115">
        <v>723354</v>
      </c>
      <c r="X2411" s="115">
        <v>717051</v>
      </c>
      <c r="Y2411" s="115">
        <v>710879</v>
      </c>
      <c r="Z2411" s="115">
        <v>704312</v>
      </c>
      <c r="AA2411" s="115">
        <v>697172</v>
      </c>
      <c r="AB2411" s="115">
        <v>690275</v>
      </c>
      <c r="AC2411" s="115">
        <v>682915</v>
      </c>
      <c r="AD2411" s="115">
        <v>675170</v>
      </c>
      <c r="AE2411" s="115">
        <v>667734</v>
      </c>
      <c r="AF2411" s="115">
        <v>660341</v>
      </c>
      <c r="AG2411" s="115">
        <v>652838</v>
      </c>
    </row>
    <row r="2412" spans="1:33">
      <c r="A2412" s="115" t="s">
        <v>4131</v>
      </c>
      <c r="B2412" s="115" t="s">
        <v>19</v>
      </c>
      <c r="C2412" s="115">
        <v>116795</v>
      </c>
      <c r="D2412" s="115">
        <v>115002</v>
      </c>
      <c r="E2412" s="115">
        <v>115570</v>
      </c>
      <c r="F2412" s="115">
        <v>116249</v>
      </c>
      <c r="G2412" s="115">
        <v>116873</v>
      </c>
      <c r="H2412" s="115">
        <v>116680</v>
      </c>
      <c r="I2412" s="115">
        <v>116417</v>
      </c>
      <c r="J2412" s="115">
        <v>116089</v>
      </c>
      <c r="K2412" s="115">
        <v>115744</v>
      </c>
      <c r="L2412" s="115">
        <v>114993</v>
      </c>
      <c r="M2412" s="115">
        <v>114230</v>
      </c>
      <c r="N2412" s="115">
        <v>113494</v>
      </c>
      <c r="O2412" s="115">
        <v>112846</v>
      </c>
      <c r="P2412" s="115">
        <v>111814</v>
      </c>
      <c r="Q2412" s="115">
        <v>110812</v>
      </c>
      <c r="R2412" s="115">
        <v>109876</v>
      </c>
      <c r="S2412" s="115">
        <v>108921</v>
      </c>
      <c r="T2412" s="115">
        <v>107964</v>
      </c>
      <c r="U2412" s="115">
        <v>107018</v>
      </c>
      <c r="V2412" s="115">
        <v>106106</v>
      </c>
      <c r="W2412" s="115">
        <v>105215</v>
      </c>
      <c r="X2412" s="115">
        <v>104298</v>
      </c>
      <c r="Y2412" s="115">
        <v>103401</v>
      </c>
      <c r="Z2412" s="115">
        <v>102445</v>
      </c>
      <c r="AA2412" s="115">
        <v>101407</v>
      </c>
      <c r="AB2412" s="115">
        <v>100404</v>
      </c>
      <c r="AC2412" s="115">
        <v>99333.1</v>
      </c>
      <c r="AD2412" s="115">
        <v>98206.6</v>
      </c>
      <c r="AE2412" s="115">
        <v>97124.9</v>
      </c>
      <c r="AF2412" s="115">
        <v>96049.600000000006</v>
      </c>
      <c r="AG2412" s="115">
        <v>94958.3</v>
      </c>
    </row>
    <row r="2413" spans="1:33">
      <c r="A2413" s="115" t="s">
        <v>4132</v>
      </c>
      <c r="B2413" s="115" t="s">
        <v>19</v>
      </c>
      <c r="C2413" s="115">
        <v>0</v>
      </c>
      <c r="D2413" s="115">
        <v>0</v>
      </c>
      <c r="E2413" s="115">
        <v>0</v>
      </c>
      <c r="F2413" s="115">
        <v>0</v>
      </c>
      <c r="G2413" s="115">
        <v>0</v>
      </c>
      <c r="H2413" s="115">
        <v>0</v>
      </c>
      <c r="I2413" s="115">
        <v>0</v>
      </c>
      <c r="J2413" s="115">
        <v>0</v>
      </c>
      <c r="K2413" s="115">
        <v>0</v>
      </c>
      <c r="L2413" s="115">
        <v>0</v>
      </c>
      <c r="M2413" s="115">
        <v>0</v>
      </c>
      <c r="N2413" s="115">
        <v>0</v>
      </c>
      <c r="O2413" s="115">
        <v>0</v>
      </c>
      <c r="P2413" s="115">
        <v>0</v>
      </c>
      <c r="Q2413" s="115">
        <v>0</v>
      </c>
      <c r="R2413" s="115">
        <v>0</v>
      </c>
      <c r="S2413" s="115">
        <v>0</v>
      </c>
      <c r="T2413" s="115">
        <v>0</v>
      </c>
      <c r="U2413" s="115">
        <v>0</v>
      </c>
      <c r="V2413" s="115">
        <v>0</v>
      </c>
      <c r="W2413" s="115">
        <v>0</v>
      </c>
      <c r="X2413" s="115">
        <v>0</v>
      </c>
      <c r="Y2413" s="115">
        <v>0</v>
      </c>
      <c r="Z2413" s="115">
        <v>0</v>
      </c>
      <c r="AA2413" s="115">
        <v>0</v>
      </c>
      <c r="AB2413" s="115">
        <v>0</v>
      </c>
      <c r="AC2413" s="115">
        <v>0</v>
      </c>
      <c r="AD2413" s="115">
        <v>0</v>
      </c>
      <c r="AE2413" s="115">
        <v>0</v>
      </c>
      <c r="AF2413" s="115">
        <v>0</v>
      </c>
      <c r="AG2413" s="115">
        <v>0</v>
      </c>
    </row>
    <row r="2414" spans="1:33">
      <c r="A2414" s="115" t="s">
        <v>4133</v>
      </c>
      <c r="B2414" s="115" t="s">
        <v>19</v>
      </c>
      <c r="C2414" s="115">
        <v>0</v>
      </c>
      <c r="D2414" s="115">
        <v>0</v>
      </c>
      <c r="E2414" s="115">
        <v>0</v>
      </c>
      <c r="F2414" s="115">
        <v>0</v>
      </c>
      <c r="G2414" s="115">
        <v>0</v>
      </c>
      <c r="H2414" s="115">
        <v>0</v>
      </c>
      <c r="I2414" s="115">
        <v>0</v>
      </c>
      <c r="J2414" s="115">
        <v>0</v>
      </c>
      <c r="K2414" s="115">
        <v>0</v>
      </c>
      <c r="L2414" s="115">
        <v>0</v>
      </c>
      <c r="M2414" s="115">
        <v>0</v>
      </c>
      <c r="N2414" s="115">
        <v>0</v>
      </c>
      <c r="O2414" s="115">
        <v>0</v>
      </c>
      <c r="P2414" s="115">
        <v>0</v>
      </c>
      <c r="Q2414" s="115">
        <v>0</v>
      </c>
      <c r="R2414" s="115">
        <v>0</v>
      </c>
      <c r="S2414" s="115">
        <v>0</v>
      </c>
      <c r="T2414" s="115">
        <v>0</v>
      </c>
      <c r="U2414" s="115">
        <v>0</v>
      </c>
      <c r="V2414" s="115">
        <v>0</v>
      </c>
      <c r="W2414" s="115">
        <v>0</v>
      </c>
      <c r="X2414" s="115">
        <v>0</v>
      </c>
      <c r="Y2414" s="115">
        <v>0</v>
      </c>
      <c r="Z2414" s="115">
        <v>0</v>
      </c>
      <c r="AA2414" s="115">
        <v>0</v>
      </c>
      <c r="AB2414" s="115">
        <v>0</v>
      </c>
      <c r="AC2414" s="115">
        <v>0</v>
      </c>
      <c r="AD2414" s="115">
        <v>0</v>
      </c>
      <c r="AE2414" s="115">
        <v>0</v>
      </c>
      <c r="AF2414" s="115">
        <v>0</v>
      </c>
      <c r="AG2414" s="115">
        <v>0</v>
      </c>
    </row>
    <row r="2415" spans="1:33">
      <c r="A2415" s="115" t="s">
        <v>4134</v>
      </c>
      <c r="B2415" s="115" t="s">
        <v>19</v>
      </c>
      <c r="C2415" s="115">
        <v>0</v>
      </c>
      <c r="D2415" s="115">
        <v>0</v>
      </c>
      <c r="E2415" s="115">
        <v>0</v>
      </c>
      <c r="F2415" s="115">
        <v>0</v>
      </c>
      <c r="G2415" s="115">
        <v>0</v>
      </c>
      <c r="H2415" s="115">
        <v>0</v>
      </c>
      <c r="I2415" s="115">
        <v>0</v>
      </c>
      <c r="J2415" s="115">
        <v>0</v>
      </c>
      <c r="K2415" s="115">
        <v>0</v>
      </c>
      <c r="L2415" s="115">
        <v>0</v>
      </c>
      <c r="M2415" s="115">
        <v>0</v>
      </c>
      <c r="N2415" s="115">
        <v>0</v>
      </c>
      <c r="O2415" s="115">
        <v>0</v>
      </c>
      <c r="P2415" s="115">
        <v>0</v>
      </c>
      <c r="Q2415" s="115">
        <v>0</v>
      </c>
      <c r="R2415" s="115">
        <v>0</v>
      </c>
      <c r="S2415" s="115">
        <v>0</v>
      </c>
      <c r="T2415" s="115">
        <v>0</v>
      </c>
      <c r="U2415" s="115">
        <v>0</v>
      </c>
      <c r="V2415" s="115">
        <v>0</v>
      </c>
      <c r="W2415" s="115">
        <v>0</v>
      </c>
      <c r="X2415" s="115">
        <v>0</v>
      </c>
      <c r="Y2415" s="115">
        <v>0</v>
      </c>
      <c r="Z2415" s="115">
        <v>0</v>
      </c>
      <c r="AA2415" s="115">
        <v>0</v>
      </c>
      <c r="AB2415" s="115">
        <v>0</v>
      </c>
      <c r="AC2415" s="115">
        <v>0</v>
      </c>
      <c r="AD2415" s="115">
        <v>0</v>
      </c>
      <c r="AE2415" s="115">
        <v>0</v>
      </c>
      <c r="AF2415" s="115">
        <v>0</v>
      </c>
      <c r="AG2415" s="115">
        <v>0</v>
      </c>
    </row>
    <row r="2416" spans="1:33">
      <c r="A2416" s="115" t="s">
        <v>4135</v>
      </c>
      <c r="B2416" s="115" t="s">
        <v>19</v>
      </c>
      <c r="C2416" s="115">
        <v>0</v>
      </c>
      <c r="D2416" s="115">
        <v>0</v>
      </c>
      <c r="E2416" s="115">
        <v>0</v>
      </c>
      <c r="F2416" s="115">
        <v>0</v>
      </c>
      <c r="G2416" s="115">
        <v>0</v>
      </c>
      <c r="H2416" s="115">
        <v>0</v>
      </c>
      <c r="I2416" s="115">
        <v>0</v>
      </c>
      <c r="J2416" s="115">
        <v>0</v>
      </c>
      <c r="K2416" s="115">
        <v>0</v>
      </c>
      <c r="L2416" s="115">
        <v>0</v>
      </c>
      <c r="M2416" s="115">
        <v>0</v>
      </c>
      <c r="N2416" s="115">
        <v>0</v>
      </c>
      <c r="O2416" s="115">
        <v>0</v>
      </c>
      <c r="P2416" s="115">
        <v>0</v>
      </c>
      <c r="Q2416" s="115">
        <v>0</v>
      </c>
      <c r="R2416" s="115">
        <v>0</v>
      </c>
      <c r="S2416" s="115">
        <v>0</v>
      </c>
      <c r="T2416" s="115">
        <v>0</v>
      </c>
      <c r="U2416" s="115">
        <v>0</v>
      </c>
      <c r="V2416" s="115">
        <v>0</v>
      </c>
      <c r="W2416" s="115">
        <v>0</v>
      </c>
      <c r="X2416" s="115">
        <v>0</v>
      </c>
      <c r="Y2416" s="115">
        <v>0</v>
      </c>
      <c r="Z2416" s="115">
        <v>0</v>
      </c>
      <c r="AA2416" s="115">
        <v>0</v>
      </c>
      <c r="AB2416" s="115">
        <v>0</v>
      </c>
      <c r="AC2416" s="115">
        <v>0</v>
      </c>
      <c r="AD2416" s="115">
        <v>0</v>
      </c>
      <c r="AE2416" s="115">
        <v>0</v>
      </c>
      <c r="AF2416" s="115">
        <v>0</v>
      </c>
      <c r="AG2416" s="115">
        <v>0</v>
      </c>
    </row>
    <row r="2417" spans="1:33">
      <c r="A2417" s="115" t="s">
        <v>4136</v>
      </c>
      <c r="B2417" s="115" t="s">
        <v>19</v>
      </c>
      <c r="C2417" s="115">
        <v>0</v>
      </c>
      <c r="D2417" s="115">
        <v>0</v>
      </c>
      <c r="E2417" s="115">
        <v>0</v>
      </c>
      <c r="F2417" s="115">
        <v>0</v>
      </c>
      <c r="G2417" s="115">
        <v>0</v>
      </c>
      <c r="H2417" s="115">
        <v>0</v>
      </c>
      <c r="I2417" s="115">
        <v>0</v>
      </c>
      <c r="J2417" s="115">
        <v>0</v>
      </c>
      <c r="K2417" s="115">
        <v>0</v>
      </c>
      <c r="L2417" s="115">
        <v>0</v>
      </c>
      <c r="M2417" s="115">
        <v>0</v>
      </c>
      <c r="N2417" s="115">
        <v>0</v>
      </c>
      <c r="O2417" s="115">
        <v>0</v>
      </c>
      <c r="P2417" s="115">
        <v>0</v>
      </c>
      <c r="Q2417" s="115">
        <v>0</v>
      </c>
      <c r="R2417" s="115">
        <v>0</v>
      </c>
      <c r="S2417" s="115">
        <v>0</v>
      </c>
      <c r="T2417" s="115">
        <v>0</v>
      </c>
      <c r="U2417" s="115">
        <v>0</v>
      </c>
      <c r="V2417" s="115">
        <v>0</v>
      </c>
      <c r="W2417" s="115">
        <v>0</v>
      </c>
      <c r="X2417" s="115">
        <v>0</v>
      </c>
      <c r="Y2417" s="115">
        <v>0</v>
      </c>
      <c r="Z2417" s="115">
        <v>0</v>
      </c>
      <c r="AA2417" s="115">
        <v>0</v>
      </c>
      <c r="AB2417" s="115">
        <v>0</v>
      </c>
      <c r="AC2417" s="115">
        <v>0</v>
      </c>
      <c r="AD2417" s="115">
        <v>0</v>
      </c>
      <c r="AE2417" s="115">
        <v>0</v>
      </c>
      <c r="AF2417" s="115">
        <v>0</v>
      </c>
      <c r="AG2417" s="115">
        <v>0</v>
      </c>
    </row>
    <row r="2418" spans="1:33">
      <c r="A2418" s="115" t="s">
        <v>4137</v>
      </c>
      <c r="B2418" s="115" t="s">
        <v>19</v>
      </c>
      <c r="C2418" s="115">
        <v>0</v>
      </c>
      <c r="D2418" s="115">
        <v>0</v>
      </c>
      <c r="E2418" s="115">
        <v>0</v>
      </c>
      <c r="F2418" s="115">
        <v>0</v>
      </c>
      <c r="G2418" s="115">
        <v>0</v>
      </c>
      <c r="H2418" s="115">
        <v>0</v>
      </c>
      <c r="I2418" s="115">
        <v>0</v>
      </c>
      <c r="J2418" s="115">
        <v>0</v>
      </c>
      <c r="K2418" s="115">
        <v>0</v>
      </c>
      <c r="L2418" s="115">
        <v>0</v>
      </c>
      <c r="M2418" s="115">
        <v>0</v>
      </c>
      <c r="N2418" s="115">
        <v>0</v>
      </c>
      <c r="O2418" s="115">
        <v>0</v>
      </c>
      <c r="P2418" s="115">
        <v>0</v>
      </c>
      <c r="Q2418" s="115">
        <v>0</v>
      </c>
      <c r="R2418" s="115">
        <v>0</v>
      </c>
      <c r="S2418" s="115">
        <v>0</v>
      </c>
      <c r="T2418" s="115">
        <v>0</v>
      </c>
      <c r="U2418" s="115">
        <v>0</v>
      </c>
      <c r="V2418" s="115">
        <v>0</v>
      </c>
      <c r="W2418" s="115">
        <v>0</v>
      </c>
      <c r="X2418" s="115">
        <v>0</v>
      </c>
      <c r="Y2418" s="115">
        <v>0</v>
      </c>
      <c r="Z2418" s="115">
        <v>0</v>
      </c>
      <c r="AA2418" s="115">
        <v>0</v>
      </c>
      <c r="AB2418" s="115">
        <v>0</v>
      </c>
      <c r="AC2418" s="115">
        <v>0</v>
      </c>
      <c r="AD2418" s="115">
        <v>0</v>
      </c>
      <c r="AE2418" s="115">
        <v>0</v>
      </c>
      <c r="AF2418" s="115">
        <v>0</v>
      </c>
      <c r="AG2418" s="115">
        <v>0</v>
      </c>
    </row>
    <row r="2419" spans="1:33">
      <c r="A2419" s="115" t="s">
        <v>4138</v>
      </c>
      <c r="B2419" s="115" t="s">
        <v>19</v>
      </c>
      <c r="C2419" s="115">
        <v>0</v>
      </c>
      <c r="D2419" s="115">
        <v>0</v>
      </c>
      <c r="E2419" s="115">
        <v>0</v>
      </c>
      <c r="F2419" s="115">
        <v>0</v>
      </c>
      <c r="G2419" s="115">
        <v>0</v>
      </c>
      <c r="H2419" s="115">
        <v>0</v>
      </c>
      <c r="I2419" s="115">
        <v>0</v>
      </c>
      <c r="J2419" s="115">
        <v>0</v>
      </c>
      <c r="K2419" s="115">
        <v>0</v>
      </c>
      <c r="L2419" s="115">
        <v>0</v>
      </c>
      <c r="M2419" s="115">
        <v>0</v>
      </c>
      <c r="N2419" s="115">
        <v>0</v>
      </c>
      <c r="O2419" s="115">
        <v>0</v>
      </c>
      <c r="P2419" s="115">
        <v>0</v>
      </c>
      <c r="Q2419" s="115">
        <v>0</v>
      </c>
      <c r="R2419" s="115">
        <v>0</v>
      </c>
      <c r="S2419" s="115">
        <v>0</v>
      </c>
      <c r="T2419" s="115">
        <v>0</v>
      </c>
      <c r="U2419" s="115">
        <v>0</v>
      </c>
      <c r="V2419" s="115">
        <v>0</v>
      </c>
      <c r="W2419" s="115">
        <v>0</v>
      </c>
      <c r="X2419" s="115">
        <v>0</v>
      </c>
      <c r="Y2419" s="115">
        <v>0</v>
      </c>
      <c r="Z2419" s="115">
        <v>0</v>
      </c>
      <c r="AA2419" s="115">
        <v>0</v>
      </c>
      <c r="AB2419" s="115">
        <v>0</v>
      </c>
      <c r="AC2419" s="115">
        <v>0</v>
      </c>
      <c r="AD2419" s="115">
        <v>0</v>
      </c>
      <c r="AE2419" s="115">
        <v>0</v>
      </c>
      <c r="AF2419" s="115">
        <v>0</v>
      </c>
      <c r="AG2419" s="115">
        <v>0</v>
      </c>
    </row>
    <row r="2420" spans="1:33">
      <c r="A2420" s="115" t="s">
        <v>4139</v>
      </c>
      <c r="B2420" s="115" t="s">
        <v>19</v>
      </c>
      <c r="C2420" s="115">
        <v>0</v>
      </c>
      <c r="D2420" s="115">
        <v>0</v>
      </c>
      <c r="E2420" s="115">
        <v>0</v>
      </c>
      <c r="F2420" s="115">
        <v>0</v>
      </c>
      <c r="G2420" s="115">
        <v>0</v>
      </c>
      <c r="H2420" s="115">
        <v>0</v>
      </c>
      <c r="I2420" s="115">
        <v>0</v>
      </c>
      <c r="J2420" s="115">
        <v>0</v>
      </c>
      <c r="K2420" s="115">
        <v>0</v>
      </c>
      <c r="L2420" s="115">
        <v>0</v>
      </c>
      <c r="M2420" s="115">
        <v>0</v>
      </c>
      <c r="N2420" s="115">
        <v>0</v>
      </c>
      <c r="O2420" s="115">
        <v>0</v>
      </c>
      <c r="P2420" s="115">
        <v>0</v>
      </c>
      <c r="Q2420" s="115">
        <v>0</v>
      </c>
      <c r="R2420" s="115">
        <v>0</v>
      </c>
      <c r="S2420" s="115">
        <v>0</v>
      </c>
      <c r="T2420" s="115">
        <v>0</v>
      </c>
      <c r="U2420" s="115">
        <v>0</v>
      </c>
      <c r="V2420" s="115">
        <v>0</v>
      </c>
      <c r="W2420" s="115">
        <v>0</v>
      </c>
      <c r="X2420" s="115">
        <v>0</v>
      </c>
      <c r="Y2420" s="115">
        <v>0</v>
      </c>
      <c r="Z2420" s="115">
        <v>0</v>
      </c>
      <c r="AA2420" s="115">
        <v>0</v>
      </c>
      <c r="AB2420" s="115">
        <v>0</v>
      </c>
      <c r="AC2420" s="115">
        <v>0</v>
      </c>
      <c r="AD2420" s="115">
        <v>0</v>
      </c>
      <c r="AE2420" s="115">
        <v>0</v>
      </c>
      <c r="AF2420" s="115">
        <v>0</v>
      </c>
      <c r="AG2420" s="115">
        <v>0</v>
      </c>
    </row>
    <row r="2421" spans="1:33">
      <c r="A2421" s="115" t="s">
        <v>4140</v>
      </c>
      <c r="B2421" s="115" t="s">
        <v>19</v>
      </c>
      <c r="C2421" s="115">
        <v>0</v>
      </c>
      <c r="D2421" s="115">
        <v>0</v>
      </c>
      <c r="E2421" s="115">
        <v>0</v>
      </c>
      <c r="F2421" s="115">
        <v>0</v>
      </c>
      <c r="G2421" s="115">
        <v>0</v>
      </c>
      <c r="H2421" s="115">
        <v>0</v>
      </c>
      <c r="I2421" s="115">
        <v>0</v>
      </c>
      <c r="J2421" s="115">
        <v>0</v>
      </c>
      <c r="K2421" s="115">
        <v>0</v>
      </c>
      <c r="L2421" s="115">
        <v>0</v>
      </c>
      <c r="M2421" s="115">
        <v>0</v>
      </c>
      <c r="N2421" s="115">
        <v>0</v>
      </c>
      <c r="O2421" s="115">
        <v>0</v>
      </c>
      <c r="P2421" s="115">
        <v>0</v>
      </c>
      <c r="Q2421" s="115">
        <v>0</v>
      </c>
      <c r="R2421" s="115">
        <v>0</v>
      </c>
      <c r="S2421" s="115">
        <v>0</v>
      </c>
      <c r="T2421" s="115">
        <v>0</v>
      </c>
      <c r="U2421" s="115">
        <v>0</v>
      </c>
      <c r="V2421" s="115">
        <v>0</v>
      </c>
      <c r="W2421" s="115">
        <v>0</v>
      </c>
      <c r="X2421" s="115">
        <v>0</v>
      </c>
      <c r="Y2421" s="115">
        <v>0</v>
      </c>
      <c r="Z2421" s="115">
        <v>0</v>
      </c>
      <c r="AA2421" s="115">
        <v>0</v>
      </c>
      <c r="AB2421" s="115">
        <v>0</v>
      </c>
      <c r="AC2421" s="115">
        <v>0</v>
      </c>
      <c r="AD2421" s="115">
        <v>0</v>
      </c>
      <c r="AE2421" s="115">
        <v>0</v>
      </c>
      <c r="AF2421" s="115">
        <v>0</v>
      </c>
      <c r="AG2421" s="115">
        <v>0</v>
      </c>
    </row>
    <row r="2422" spans="1:33">
      <c r="A2422" s="115" t="s">
        <v>4141</v>
      </c>
      <c r="B2422" s="115" t="s">
        <v>19</v>
      </c>
      <c r="C2422" s="115">
        <v>0</v>
      </c>
      <c r="D2422" s="115">
        <v>0</v>
      </c>
      <c r="E2422" s="115">
        <v>0</v>
      </c>
      <c r="F2422" s="115">
        <v>0</v>
      </c>
      <c r="G2422" s="115">
        <v>0</v>
      </c>
      <c r="H2422" s="115">
        <v>0</v>
      </c>
      <c r="I2422" s="115">
        <v>0</v>
      </c>
      <c r="J2422" s="115">
        <v>0</v>
      </c>
      <c r="K2422" s="115">
        <v>0</v>
      </c>
      <c r="L2422" s="115">
        <v>0</v>
      </c>
      <c r="M2422" s="115">
        <v>0</v>
      </c>
      <c r="N2422" s="115">
        <v>0</v>
      </c>
      <c r="O2422" s="115">
        <v>0</v>
      </c>
      <c r="P2422" s="115">
        <v>0</v>
      </c>
      <c r="Q2422" s="115">
        <v>0</v>
      </c>
      <c r="R2422" s="115">
        <v>0</v>
      </c>
      <c r="S2422" s="115">
        <v>0</v>
      </c>
      <c r="T2422" s="115">
        <v>0</v>
      </c>
      <c r="U2422" s="115">
        <v>0</v>
      </c>
      <c r="V2422" s="115">
        <v>0</v>
      </c>
      <c r="W2422" s="115">
        <v>0</v>
      </c>
      <c r="X2422" s="115">
        <v>0</v>
      </c>
      <c r="Y2422" s="115">
        <v>0</v>
      </c>
      <c r="Z2422" s="115">
        <v>0</v>
      </c>
      <c r="AA2422" s="115">
        <v>0</v>
      </c>
      <c r="AB2422" s="115">
        <v>0</v>
      </c>
      <c r="AC2422" s="115">
        <v>0</v>
      </c>
      <c r="AD2422" s="115">
        <v>0</v>
      </c>
      <c r="AE2422" s="115">
        <v>0</v>
      </c>
      <c r="AF2422" s="115">
        <v>0</v>
      </c>
      <c r="AG2422" s="115">
        <v>0</v>
      </c>
    </row>
    <row r="2423" spans="1:33">
      <c r="A2423" s="115" t="s">
        <v>4142</v>
      </c>
      <c r="B2423" s="115" t="s">
        <v>19</v>
      </c>
      <c r="C2423" s="115">
        <v>0</v>
      </c>
      <c r="D2423" s="115">
        <v>0</v>
      </c>
      <c r="E2423" s="115">
        <v>0</v>
      </c>
      <c r="F2423" s="115">
        <v>0</v>
      </c>
      <c r="G2423" s="115">
        <v>0</v>
      </c>
      <c r="H2423" s="115">
        <v>0</v>
      </c>
      <c r="I2423" s="115">
        <v>0</v>
      </c>
      <c r="J2423" s="115">
        <v>0</v>
      </c>
      <c r="K2423" s="115">
        <v>0</v>
      </c>
      <c r="L2423" s="115">
        <v>0</v>
      </c>
      <c r="M2423" s="115">
        <v>0</v>
      </c>
      <c r="N2423" s="115">
        <v>0</v>
      </c>
      <c r="O2423" s="115">
        <v>0</v>
      </c>
      <c r="P2423" s="115">
        <v>0</v>
      </c>
      <c r="Q2423" s="115">
        <v>0</v>
      </c>
      <c r="R2423" s="115">
        <v>0</v>
      </c>
      <c r="S2423" s="115">
        <v>0</v>
      </c>
      <c r="T2423" s="115">
        <v>0</v>
      </c>
      <c r="U2423" s="115">
        <v>0</v>
      </c>
      <c r="V2423" s="115">
        <v>0</v>
      </c>
      <c r="W2423" s="115">
        <v>0</v>
      </c>
      <c r="X2423" s="115">
        <v>0</v>
      </c>
      <c r="Y2423" s="115">
        <v>0</v>
      </c>
      <c r="Z2423" s="115">
        <v>0</v>
      </c>
      <c r="AA2423" s="115">
        <v>0</v>
      </c>
      <c r="AB2423" s="115">
        <v>0</v>
      </c>
      <c r="AC2423" s="115">
        <v>0</v>
      </c>
      <c r="AD2423" s="115">
        <v>0</v>
      </c>
      <c r="AE2423" s="115">
        <v>0</v>
      </c>
      <c r="AF2423" s="115">
        <v>0</v>
      </c>
      <c r="AG2423" s="115">
        <v>0</v>
      </c>
    </row>
    <row r="2424" spans="1:33">
      <c r="A2424" s="115" t="s">
        <v>4143</v>
      </c>
      <c r="B2424" s="115" t="s">
        <v>19</v>
      </c>
      <c r="C2424" s="115">
        <v>0</v>
      </c>
      <c r="D2424" s="115">
        <v>0</v>
      </c>
      <c r="E2424" s="115">
        <v>0</v>
      </c>
      <c r="F2424" s="115">
        <v>0</v>
      </c>
      <c r="G2424" s="115">
        <v>0</v>
      </c>
      <c r="H2424" s="115">
        <v>0</v>
      </c>
      <c r="I2424" s="115">
        <v>0</v>
      </c>
      <c r="J2424" s="115">
        <v>0</v>
      </c>
      <c r="K2424" s="115">
        <v>0</v>
      </c>
      <c r="L2424" s="115">
        <v>0</v>
      </c>
      <c r="M2424" s="115">
        <v>0</v>
      </c>
      <c r="N2424" s="115">
        <v>0</v>
      </c>
      <c r="O2424" s="115">
        <v>0</v>
      </c>
      <c r="P2424" s="115">
        <v>0</v>
      </c>
      <c r="Q2424" s="115">
        <v>0</v>
      </c>
      <c r="R2424" s="115">
        <v>0</v>
      </c>
      <c r="S2424" s="115">
        <v>0</v>
      </c>
      <c r="T2424" s="115">
        <v>0</v>
      </c>
      <c r="U2424" s="115">
        <v>0</v>
      </c>
      <c r="V2424" s="115">
        <v>0</v>
      </c>
      <c r="W2424" s="115">
        <v>0</v>
      </c>
      <c r="X2424" s="115">
        <v>0</v>
      </c>
      <c r="Y2424" s="115">
        <v>0</v>
      </c>
      <c r="Z2424" s="115">
        <v>0</v>
      </c>
      <c r="AA2424" s="115">
        <v>0</v>
      </c>
      <c r="AB2424" s="115">
        <v>0</v>
      </c>
      <c r="AC2424" s="115">
        <v>0</v>
      </c>
      <c r="AD2424" s="115">
        <v>0</v>
      </c>
      <c r="AE2424" s="115">
        <v>0</v>
      </c>
      <c r="AF2424" s="115">
        <v>0</v>
      </c>
      <c r="AG2424" s="115">
        <v>0</v>
      </c>
    </row>
    <row r="2425" spans="1:33">
      <c r="A2425" s="115" t="s">
        <v>4144</v>
      </c>
      <c r="B2425" s="115" t="s">
        <v>19</v>
      </c>
      <c r="C2425" s="115">
        <v>0</v>
      </c>
      <c r="D2425" s="115">
        <v>0</v>
      </c>
      <c r="E2425" s="115">
        <v>0</v>
      </c>
      <c r="F2425" s="115">
        <v>0</v>
      </c>
      <c r="G2425" s="115">
        <v>0</v>
      </c>
      <c r="H2425" s="115">
        <v>0</v>
      </c>
      <c r="I2425" s="115">
        <v>0</v>
      </c>
      <c r="J2425" s="115">
        <v>0</v>
      </c>
      <c r="K2425" s="115">
        <v>0</v>
      </c>
      <c r="L2425" s="115">
        <v>0</v>
      </c>
      <c r="M2425" s="115">
        <v>0</v>
      </c>
      <c r="N2425" s="115">
        <v>0</v>
      </c>
      <c r="O2425" s="115">
        <v>0</v>
      </c>
      <c r="P2425" s="115">
        <v>0</v>
      </c>
      <c r="Q2425" s="115">
        <v>0</v>
      </c>
      <c r="R2425" s="115">
        <v>0</v>
      </c>
      <c r="S2425" s="115">
        <v>0</v>
      </c>
      <c r="T2425" s="115">
        <v>0</v>
      </c>
      <c r="U2425" s="115">
        <v>0</v>
      </c>
      <c r="V2425" s="115">
        <v>0</v>
      </c>
      <c r="W2425" s="115">
        <v>0</v>
      </c>
      <c r="X2425" s="115">
        <v>0</v>
      </c>
      <c r="Y2425" s="115">
        <v>0</v>
      </c>
      <c r="Z2425" s="115">
        <v>0</v>
      </c>
      <c r="AA2425" s="115">
        <v>0</v>
      </c>
      <c r="AB2425" s="115">
        <v>0</v>
      </c>
      <c r="AC2425" s="115">
        <v>0</v>
      </c>
      <c r="AD2425" s="115">
        <v>0</v>
      </c>
      <c r="AE2425" s="115">
        <v>0</v>
      </c>
      <c r="AF2425" s="115">
        <v>0</v>
      </c>
      <c r="AG2425" s="115">
        <v>0</v>
      </c>
    </row>
    <row r="2426" spans="1:33">
      <c r="A2426" s="115" t="s">
        <v>4145</v>
      </c>
      <c r="B2426" s="115" t="s">
        <v>19</v>
      </c>
      <c r="C2426" s="2">
        <v>14628400000000</v>
      </c>
      <c r="D2426" s="2">
        <v>14044700000000</v>
      </c>
      <c r="E2426" s="2">
        <v>13934600000000</v>
      </c>
      <c r="F2426" s="2">
        <v>13647900000000</v>
      </c>
      <c r="G2426" s="2">
        <v>13263900000000</v>
      </c>
      <c r="H2426" s="2">
        <v>12775300000000</v>
      </c>
      <c r="I2426" s="2">
        <v>12221800000000</v>
      </c>
      <c r="J2426" s="2">
        <v>11618100000000</v>
      </c>
      <c r="K2426" s="2">
        <v>10982800000000</v>
      </c>
      <c r="L2426" s="2">
        <v>10312800000000</v>
      </c>
      <c r="M2426" s="2">
        <v>9656100000000</v>
      </c>
      <c r="N2426" s="2">
        <v>9029720000000</v>
      </c>
      <c r="O2426" s="2">
        <v>8416340000000</v>
      </c>
      <c r="P2426" s="2">
        <v>7806610000000</v>
      </c>
      <c r="Q2426" s="2">
        <v>7140320000000</v>
      </c>
      <c r="R2426" s="2">
        <v>6948670000000</v>
      </c>
      <c r="S2426" s="2">
        <v>6774480000000</v>
      </c>
      <c r="T2426" s="2">
        <v>6610430000000</v>
      </c>
      <c r="U2426" s="2">
        <v>6470240000000</v>
      </c>
      <c r="V2426" s="2">
        <v>6340930000000</v>
      </c>
      <c r="W2426" s="2">
        <v>6248270000000</v>
      </c>
      <c r="X2426" s="2">
        <v>6174150000000</v>
      </c>
      <c r="Y2426" s="2">
        <v>6094630000000</v>
      </c>
      <c r="Z2426" s="2">
        <v>6025420000000</v>
      </c>
      <c r="AA2426" s="2">
        <v>5965630000000</v>
      </c>
      <c r="AB2426" s="2">
        <v>5912040000000</v>
      </c>
      <c r="AC2426" s="2">
        <v>5866030000000</v>
      </c>
      <c r="AD2426" s="2">
        <v>5820180000000</v>
      </c>
      <c r="AE2426" s="2">
        <v>5781970000000</v>
      </c>
      <c r="AF2426" s="2">
        <v>5752460000000</v>
      </c>
      <c r="AG2426" s="2">
        <v>5731500000000</v>
      </c>
    </row>
    <row r="2427" spans="1:33">
      <c r="A2427" s="115" t="s">
        <v>4146</v>
      </c>
      <c r="B2427" s="115" t="s">
        <v>19</v>
      </c>
      <c r="C2427" s="2">
        <v>161937000</v>
      </c>
      <c r="D2427" s="2">
        <v>155475000</v>
      </c>
      <c r="E2427" s="2">
        <v>154256000</v>
      </c>
      <c r="F2427" s="2">
        <v>151083000</v>
      </c>
      <c r="G2427" s="2">
        <v>146832000</v>
      </c>
      <c r="H2427" s="2">
        <v>141423000</v>
      </c>
      <c r="I2427" s="2">
        <v>135296000</v>
      </c>
      <c r="J2427" s="2">
        <v>128613000</v>
      </c>
      <c r="K2427" s="2">
        <v>121580000</v>
      </c>
      <c r="L2427" s="2">
        <v>114163000</v>
      </c>
      <c r="M2427" s="2">
        <v>106893000</v>
      </c>
      <c r="N2427" s="2">
        <v>99959200</v>
      </c>
      <c r="O2427" s="2">
        <v>93169100</v>
      </c>
      <c r="P2427" s="2">
        <v>86419400</v>
      </c>
      <c r="Q2427" s="2">
        <v>79043600</v>
      </c>
      <c r="R2427" s="2">
        <v>76922000</v>
      </c>
      <c r="S2427" s="2">
        <v>74993700</v>
      </c>
      <c r="T2427" s="2">
        <v>73177600</v>
      </c>
      <c r="U2427" s="2">
        <v>71625800</v>
      </c>
      <c r="V2427" s="2">
        <v>70194300</v>
      </c>
      <c r="W2427" s="2">
        <v>69168600</v>
      </c>
      <c r="X2427" s="2">
        <v>68348100</v>
      </c>
      <c r="Y2427" s="2">
        <v>67467700</v>
      </c>
      <c r="Z2427" s="2">
        <v>66701600</v>
      </c>
      <c r="AA2427" s="2">
        <v>66039700</v>
      </c>
      <c r="AB2427" s="2">
        <v>65446500</v>
      </c>
      <c r="AC2427" s="2">
        <v>64937200</v>
      </c>
      <c r="AD2427" s="2">
        <v>64429600</v>
      </c>
      <c r="AE2427" s="2">
        <v>64006600</v>
      </c>
      <c r="AF2427" s="2">
        <v>63679900</v>
      </c>
      <c r="AG2427" s="2">
        <v>63447900</v>
      </c>
    </row>
    <row r="2428" spans="1:33">
      <c r="A2428" s="115" t="s">
        <v>4147</v>
      </c>
      <c r="B2428" s="115" t="s">
        <v>19</v>
      </c>
      <c r="C2428" s="2">
        <v>7206660000</v>
      </c>
      <c r="D2428" s="2">
        <v>6919070000</v>
      </c>
      <c r="E2428" s="2">
        <v>6864850000</v>
      </c>
      <c r="F2428" s="2">
        <v>6723640000</v>
      </c>
      <c r="G2428" s="2">
        <v>6534460000</v>
      </c>
      <c r="H2428" s="2">
        <v>6293750000</v>
      </c>
      <c r="I2428" s="2">
        <v>6021040000</v>
      </c>
      <c r="J2428" s="2">
        <v>5723650000</v>
      </c>
      <c r="K2428" s="2">
        <v>5410650000</v>
      </c>
      <c r="L2428" s="2">
        <v>5080560000</v>
      </c>
      <c r="M2428" s="2">
        <v>4757060000</v>
      </c>
      <c r="N2428" s="2">
        <v>4448470000</v>
      </c>
      <c r="O2428" s="2">
        <v>4146290000</v>
      </c>
      <c r="P2428" s="2">
        <v>3845910000</v>
      </c>
      <c r="Q2428" s="2">
        <v>3517670000</v>
      </c>
      <c r="R2428" s="2">
        <v>3423250000</v>
      </c>
      <c r="S2428" s="2">
        <v>3337430000</v>
      </c>
      <c r="T2428" s="2">
        <v>3256610000</v>
      </c>
      <c r="U2428" s="2">
        <v>3187550000</v>
      </c>
      <c r="V2428" s="2">
        <v>3123850000</v>
      </c>
      <c r="W2428" s="2">
        <v>3078200000</v>
      </c>
      <c r="X2428" s="2">
        <v>3041680000</v>
      </c>
      <c r="Y2428" s="2">
        <v>3002510000</v>
      </c>
      <c r="Z2428" s="2">
        <v>2968410000</v>
      </c>
      <c r="AA2428" s="2">
        <v>2938960000</v>
      </c>
      <c r="AB2428" s="2">
        <v>2912560000</v>
      </c>
      <c r="AC2428" s="2">
        <v>2889890000</v>
      </c>
      <c r="AD2428" s="2">
        <v>2867300000</v>
      </c>
      <c r="AE2428" s="2">
        <v>2848480000</v>
      </c>
      <c r="AF2428" s="2">
        <v>2833940000</v>
      </c>
      <c r="AG2428" s="2">
        <v>2823610000</v>
      </c>
    </row>
    <row r="2429" spans="1:33">
      <c r="A2429" s="115" t="s">
        <v>4148</v>
      </c>
      <c r="B2429" s="115" t="s">
        <v>19</v>
      </c>
      <c r="C2429" s="2">
        <v>20131300000</v>
      </c>
      <c r="D2429" s="2">
        <v>19328000000</v>
      </c>
      <c r="E2429" s="2">
        <v>19176500000</v>
      </c>
      <c r="F2429" s="2">
        <v>18782000000</v>
      </c>
      <c r="G2429" s="2">
        <v>18253600000</v>
      </c>
      <c r="H2429" s="2">
        <v>17581200000</v>
      </c>
      <c r="I2429" s="2">
        <v>16819400000</v>
      </c>
      <c r="J2429" s="2">
        <v>15988700000</v>
      </c>
      <c r="K2429" s="2">
        <v>15114300000</v>
      </c>
      <c r="L2429" s="2">
        <v>14192200000</v>
      </c>
      <c r="M2429" s="2">
        <v>13288500000</v>
      </c>
      <c r="N2429" s="2">
        <v>12426500000</v>
      </c>
      <c r="O2429" s="2">
        <v>11582400000</v>
      </c>
      <c r="P2429" s="2">
        <v>10743300000</v>
      </c>
      <c r="Q2429" s="2">
        <v>9826370000</v>
      </c>
      <c r="R2429" s="2">
        <v>9562620000</v>
      </c>
      <c r="S2429" s="2">
        <v>9322900000</v>
      </c>
      <c r="T2429" s="2">
        <v>9097140000</v>
      </c>
      <c r="U2429" s="2">
        <v>8904220000</v>
      </c>
      <c r="V2429" s="2">
        <v>8726270000</v>
      </c>
      <c r="W2429" s="2">
        <v>8598750000</v>
      </c>
      <c r="X2429" s="2">
        <v>8496750000</v>
      </c>
      <c r="Y2429" s="2">
        <v>8387300000</v>
      </c>
      <c r="Z2429" s="2">
        <v>8292060000</v>
      </c>
      <c r="AA2429" s="2">
        <v>8209780000</v>
      </c>
      <c r="AB2429" s="2">
        <v>8136040000</v>
      </c>
      <c r="AC2429" s="2">
        <v>8072720000</v>
      </c>
      <c r="AD2429" s="2">
        <v>8009620000</v>
      </c>
      <c r="AE2429" s="2">
        <v>7957030000</v>
      </c>
      <c r="AF2429" s="2">
        <v>7916420000</v>
      </c>
      <c r="AG2429" s="2">
        <v>7887570000</v>
      </c>
    </row>
    <row r="2430" spans="1:33">
      <c r="A2430" s="115" t="s">
        <v>4149</v>
      </c>
      <c r="B2430" s="115" t="s">
        <v>19</v>
      </c>
      <c r="C2430" s="2">
        <v>10952200000</v>
      </c>
      <c r="D2430" s="2">
        <v>10515200000</v>
      </c>
      <c r="E2430" s="2">
        <v>10432800000</v>
      </c>
      <c r="F2430" s="2">
        <v>10218200000</v>
      </c>
      <c r="G2430" s="2">
        <v>9930660000</v>
      </c>
      <c r="H2430" s="2">
        <v>9564840000</v>
      </c>
      <c r="I2430" s="2">
        <v>9150390000</v>
      </c>
      <c r="J2430" s="2">
        <v>8698450000</v>
      </c>
      <c r="K2430" s="2">
        <v>8222760000</v>
      </c>
      <c r="L2430" s="2">
        <v>7721120000</v>
      </c>
      <c r="M2430" s="2">
        <v>7229480000</v>
      </c>
      <c r="N2430" s="2">
        <v>6760510000</v>
      </c>
      <c r="O2430" s="2">
        <v>6301270000</v>
      </c>
      <c r="P2430" s="2">
        <v>5844770000</v>
      </c>
      <c r="Q2430" s="2">
        <v>5345920000</v>
      </c>
      <c r="R2430" s="2">
        <v>5202440000</v>
      </c>
      <c r="S2430" s="2">
        <v>5072020000</v>
      </c>
      <c r="T2430" s="2">
        <v>4949200000</v>
      </c>
      <c r="U2430" s="2">
        <v>4844240000</v>
      </c>
      <c r="V2430" s="2">
        <v>4747430000</v>
      </c>
      <c r="W2430" s="2">
        <v>4678050000</v>
      </c>
      <c r="X2430" s="2">
        <v>4622560000</v>
      </c>
      <c r="Y2430" s="2">
        <v>4563020000</v>
      </c>
      <c r="Z2430" s="2">
        <v>4511200000</v>
      </c>
      <c r="AA2430" s="2">
        <v>4466440000</v>
      </c>
      <c r="AB2430" s="2">
        <v>4426320000</v>
      </c>
      <c r="AC2430" s="2">
        <v>4391870000</v>
      </c>
      <c r="AD2430" s="2">
        <v>4357540000</v>
      </c>
      <c r="AE2430" s="2">
        <v>4328930000</v>
      </c>
      <c r="AF2430" s="2">
        <v>4306840000</v>
      </c>
      <c r="AG2430" s="2">
        <v>4291150000</v>
      </c>
    </row>
    <row r="2431" spans="1:33">
      <c r="A2431" s="115" t="s">
        <v>4150</v>
      </c>
      <c r="B2431" s="115" t="s">
        <v>19</v>
      </c>
      <c r="C2431" s="2">
        <v>2642600000</v>
      </c>
      <c r="D2431" s="2">
        <v>2537150000</v>
      </c>
      <c r="E2431" s="2">
        <v>2517260000</v>
      </c>
      <c r="F2431" s="2">
        <v>2465480000</v>
      </c>
      <c r="G2431" s="2">
        <v>2396110000</v>
      </c>
      <c r="H2431" s="2">
        <v>2307850000</v>
      </c>
      <c r="I2431" s="2">
        <v>2207850000</v>
      </c>
      <c r="J2431" s="2">
        <v>2098800000</v>
      </c>
      <c r="K2431" s="2">
        <v>1984020000</v>
      </c>
      <c r="L2431" s="2">
        <v>1862990000</v>
      </c>
      <c r="M2431" s="2">
        <v>1744360000</v>
      </c>
      <c r="N2431" s="2">
        <v>1631210000</v>
      </c>
      <c r="O2431" s="2">
        <v>1520400000</v>
      </c>
      <c r="P2431" s="2">
        <v>1410250000</v>
      </c>
      <c r="Q2431" s="2">
        <v>1289890000</v>
      </c>
      <c r="R2431" s="2">
        <v>1255270000</v>
      </c>
      <c r="S2431" s="2">
        <v>1223800000</v>
      </c>
      <c r="T2431" s="2">
        <v>1194160000</v>
      </c>
      <c r="U2431" s="2">
        <v>1168840000</v>
      </c>
      <c r="V2431" s="2">
        <v>1145480000</v>
      </c>
      <c r="W2431" s="2">
        <v>1128740000</v>
      </c>
      <c r="X2431" s="2">
        <v>1115350000</v>
      </c>
      <c r="Y2431" s="2">
        <v>1100990000</v>
      </c>
      <c r="Z2431" s="2">
        <v>1088480000</v>
      </c>
      <c r="AA2431" s="2">
        <v>1077680000</v>
      </c>
      <c r="AB2431" s="2">
        <v>1068000000</v>
      </c>
      <c r="AC2431" s="2">
        <v>1059690000</v>
      </c>
      <c r="AD2431" s="2">
        <v>1051410000</v>
      </c>
      <c r="AE2431" s="2">
        <v>1044500000</v>
      </c>
      <c r="AF2431" s="2">
        <v>1039170000</v>
      </c>
      <c r="AG2431" s="2">
        <v>1035390000</v>
      </c>
    </row>
    <row r="2432" spans="1:33">
      <c r="A2432" s="115" t="s">
        <v>4151</v>
      </c>
      <c r="B2432" s="115" t="s">
        <v>19</v>
      </c>
      <c r="C2432" s="2">
        <v>48460900000</v>
      </c>
      <c r="D2432" s="2">
        <v>46527000000</v>
      </c>
      <c r="E2432" s="2">
        <v>46162400000</v>
      </c>
      <c r="F2432" s="2">
        <v>45212800000</v>
      </c>
      <c r="G2432" s="2">
        <v>43940700000</v>
      </c>
      <c r="H2432" s="2">
        <v>42322000000</v>
      </c>
      <c r="I2432" s="2">
        <v>40488200000</v>
      </c>
      <c r="J2432" s="2">
        <v>38488500000</v>
      </c>
      <c r="K2432" s="2">
        <v>36383700000</v>
      </c>
      <c r="L2432" s="2">
        <v>34164000000</v>
      </c>
      <c r="M2432" s="2">
        <v>31988700000</v>
      </c>
      <c r="N2432" s="2">
        <v>29913600000</v>
      </c>
      <c r="O2432" s="2">
        <v>27881600000</v>
      </c>
      <c r="P2432" s="2">
        <v>25861700000</v>
      </c>
      <c r="Q2432" s="2">
        <v>23654400000</v>
      </c>
      <c r="R2432" s="2">
        <v>23019500000</v>
      </c>
      <c r="S2432" s="2">
        <v>22442400000</v>
      </c>
      <c r="T2432" s="2">
        <v>21899000000</v>
      </c>
      <c r="U2432" s="2">
        <v>21434600000</v>
      </c>
      <c r="V2432" s="2">
        <v>21006200000</v>
      </c>
      <c r="W2432" s="2">
        <v>20699200000</v>
      </c>
      <c r="X2432" s="2">
        <v>20453700000</v>
      </c>
      <c r="Y2432" s="2">
        <v>20190200000</v>
      </c>
      <c r="Z2432" s="2">
        <v>19961000000</v>
      </c>
      <c r="AA2432" s="2">
        <v>19762900000</v>
      </c>
      <c r="AB2432" s="2">
        <v>19585400000</v>
      </c>
      <c r="AC2432" s="2">
        <v>19432900000</v>
      </c>
      <c r="AD2432" s="2">
        <v>19281000000</v>
      </c>
      <c r="AE2432" s="2">
        <v>19154500000</v>
      </c>
      <c r="AF2432" s="2">
        <v>19056700000</v>
      </c>
      <c r="AG2432" s="2">
        <v>18987300000</v>
      </c>
    </row>
    <row r="2433" spans="1:33">
      <c r="A2433" s="115" t="s">
        <v>4152</v>
      </c>
      <c r="B2433" s="115" t="s">
        <v>19</v>
      </c>
      <c r="C2433" s="2">
        <v>112954000</v>
      </c>
      <c r="D2433" s="2">
        <v>108447000</v>
      </c>
      <c r="E2433" s="2">
        <v>107597000</v>
      </c>
      <c r="F2433" s="2">
        <v>105383000</v>
      </c>
      <c r="G2433" s="2">
        <v>102418000</v>
      </c>
      <c r="H2433" s="2">
        <v>98645500</v>
      </c>
      <c r="I2433" s="2">
        <v>94371200</v>
      </c>
      <c r="J2433" s="2">
        <v>89710100</v>
      </c>
      <c r="K2433" s="2">
        <v>84804200</v>
      </c>
      <c r="L2433" s="2">
        <v>79630600</v>
      </c>
      <c r="M2433" s="2">
        <v>74560200</v>
      </c>
      <c r="N2433" s="2">
        <v>69723500</v>
      </c>
      <c r="O2433" s="2">
        <v>64987300</v>
      </c>
      <c r="P2433" s="2">
        <v>60279200</v>
      </c>
      <c r="Q2433" s="2">
        <v>55134400</v>
      </c>
      <c r="R2433" s="2">
        <v>53654500</v>
      </c>
      <c r="S2433" s="2">
        <v>52309500</v>
      </c>
      <c r="T2433" s="2">
        <v>51042800</v>
      </c>
      <c r="U2433" s="2">
        <v>49960300</v>
      </c>
      <c r="V2433" s="2">
        <v>48961900</v>
      </c>
      <c r="W2433" s="2">
        <v>48246400</v>
      </c>
      <c r="X2433" s="2">
        <v>47674100</v>
      </c>
      <c r="Y2433" s="2">
        <v>47060000</v>
      </c>
      <c r="Z2433" s="2">
        <v>46525600</v>
      </c>
      <c r="AA2433" s="2">
        <v>46064000</v>
      </c>
      <c r="AB2433" s="2">
        <v>45650200</v>
      </c>
      <c r="AC2433" s="2">
        <v>45294900</v>
      </c>
      <c r="AD2433" s="2">
        <v>44940900</v>
      </c>
      <c r="AE2433" s="2">
        <v>44645800</v>
      </c>
      <c r="AF2433" s="2">
        <v>44418000</v>
      </c>
      <c r="AG2433" s="2">
        <v>44256100</v>
      </c>
    </row>
    <row r="2434" spans="1:33">
      <c r="A2434" s="115" t="s">
        <v>4153</v>
      </c>
      <c r="B2434" s="115" t="s">
        <v>19</v>
      </c>
      <c r="C2434" s="2">
        <v>84677000</v>
      </c>
      <c r="D2434" s="2">
        <v>81297900</v>
      </c>
      <c r="E2434" s="2">
        <v>80660800</v>
      </c>
      <c r="F2434" s="2">
        <v>79001500</v>
      </c>
      <c r="G2434" s="2">
        <v>76778800</v>
      </c>
      <c r="H2434" s="2">
        <v>73950400</v>
      </c>
      <c r="I2434" s="2">
        <v>70746100</v>
      </c>
      <c r="J2434" s="2">
        <v>67251900</v>
      </c>
      <c r="K2434" s="2">
        <v>63574100</v>
      </c>
      <c r="L2434" s="2">
        <v>59695700</v>
      </c>
      <c r="M2434" s="2">
        <v>55894600</v>
      </c>
      <c r="N2434" s="2">
        <v>52268800</v>
      </c>
      <c r="O2434" s="2">
        <v>48718200</v>
      </c>
      <c r="P2434" s="2">
        <v>45188800</v>
      </c>
      <c r="Q2434" s="2">
        <v>41331900</v>
      </c>
      <c r="R2434" s="2">
        <v>40222600</v>
      </c>
      <c r="S2434" s="2">
        <v>39214300</v>
      </c>
      <c r="T2434" s="2">
        <v>38264600</v>
      </c>
      <c r="U2434" s="2">
        <v>37453200</v>
      </c>
      <c r="V2434" s="2">
        <v>36704700</v>
      </c>
      <c r="W2434" s="2">
        <v>36168300</v>
      </c>
      <c r="X2434" s="2">
        <v>35739300</v>
      </c>
      <c r="Y2434" s="2">
        <v>35278900</v>
      </c>
      <c r="Z2434" s="2">
        <v>34878300</v>
      </c>
      <c r="AA2434" s="2">
        <v>34532200</v>
      </c>
      <c r="AB2434" s="2">
        <v>34222000</v>
      </c>
      <c r="AC2434" s="2">
        <v>33955700</v>
      </c>
      <c r="AD2434" s="2">
        <v>33690300</v>
      </c>
      <c r="AE2434" s="2">
        <v>33469100</v>
      </c>
      <c r="AF2434" s="2">
        <v>33298300</v>
      </c>
      <c r="AG2434" s="2">
        <v>33176900</v>
      </c>
    </row>
    <row r="2435" spans="1:33">
      <c r="A2435" s="115" t="s">
        <v>4154</v>
      </c>
      <c r="B2435" s="115" t="s">
        <v>19</v>
      </c>
      <c r="C2435" s="2">
        <v>1699720000</v>
      </c>
      <c r="D2435" s="2">
        <v>1631890000</v>
      </c>
      <c r="E2435" s="2">
        <v>1619100000</v>
      </c>
      <c r="F2435" s="2">
        <v>1585800000</v>
      </c>
      <c r="G2435" s="2">
        <v>1541180000</v>
      </c>
      <c r="H2435" s="2">
        <v>1484410000</v>
      </c>
      <c r="I2435" s="2">
        <v>1420090000</v>
      </c>
      <c r="J2435" s="2">
        <v>1349950000</v>
      </c>
      <c r="K2435" s="2">
        <v>1276120000</v>
      </c>
      <c r="L2435" s="2">
        <v>1198270000</v>
      </c>
      <c r="M2435" s="2">
        <v>1121970000</v>
      </c>
      <c r="N2435" s="2">
        <v>1049190000</v>
      </c>
      <c r="O2435" s="2">
        <v>977920000</v>
      </c>
      <c r="P2435" s="2">
        <v>907074000</v>
      </c>
      <c r="Q2435" s="2">
        <v>829656000</v>
      </c>
      <c r="R2435" s="2">
        <v>807387000</v>
      </c>
      <c r="S2435" s="2">
        <v>787147000</v>
      </c>
      <c r="T2435" s="2">
        <v>768086000</v>
      </c>
      <c r="U2435" s="2">
        <v>751797000</v>
      </c>
      <c r="V2435" s="2">
        <v>736773000</v>
      </c>
      <c r="W2435" s="2">
        <v>726006000</v>
      </c>
      <c r="X2435" s="2">
        <v>717394000</v>
      </c>
      <c r="Y2435" s="2">
        <v>708153000</v>
      </c>
      <c r="Z2435" s="2">
        <v>700112000</v>
      </c>
      <c r="AA2435" s="2">
        <v>693165000</v>
      </c>
      <c r="AB2435" s="2">
        <v>686939000</v>
      </c>
      <c r="AC2435" s="2">
        <v>681592000</v>
      </c>
      <c r="AD2435" s="2">
        <v>676265000</v>
      </c>
      <c r="AE2435" s="2">
        <v>671825000</v>
      </c>
      <c r="AF2435" s="2">
        <v>668396000</v>
      </c>
      <c r="AG2435" s="2">
        <v>665960000</v>
      </c>
    </row>
    <row r="2436" spans="1:33">
      <c r="A2436" s="115" t="s">
        <v>4155</v>
      </c>
      <c r="B2436" s="115" t="s">
        <v>19</v>
      </c>
      <c r="C2436" s="2">
        <v>247232000</v>
      </c>
      <c r="D2436" s="2">
        <v>237366000</v>
      </c>
      <c r="E2436" s="2">
        <v>235506000</v>
      </c>
      <c r="F2436" s="2">
        <v>230661000</v>
      </c>
      <c r="G2436" s="2">
        <v>224172000</v>
      </c>
      <c r="H2436" s="2">
        <v>215914000</v>
      </c>
      <c r="I2436" s="2">
        <v>206558000</v>
      </c>
      <c r="J2436" s="2">
        <v>196356000</v>
      </c>
      <c r="K2436" s="2">
        <v>185618000</v>
      </c>
      <c r="L2436" s="2">
        <v>174294000</v>
      </c>
      <c r="M2436" s="2">
        <v>163196000</v>
      </c>
      <c r="N2436" s="2">
        <v>152610000</v>
      </c>
      <c r="O2436" s="2">
        <v>142243000</v>
      </c>
      <c r="P2436" s="2">
        <v>131938000</v>
      </c>
      <c r="Q2436" s="2">
        <v>120677000</v>
      </c>
      <c r="R2436" s="2">
        <v>117438000</v>
      </c>
      <c r="S2436" s="2">
        <v>114494000</v>
      </c>
      <c r="T2436" s="2">
        <v>111722000</v>
      </c>
      <c r="U2436" s="2">
        <v>109352000</v>
      </c>
      <c r="V2436" s="2">
        <v>107167000</v>
      </c>
      <c r="W2436" s="2">
        <v>105601000</v>
      </c>
      <c r="X2436" s="2">
        <v>104348000</v>
      </c>
      <c r="Y2436" s="2">
        <v>103004000</v>
      </c>
      <c r="Z2436" s="2">
        <v>101834000</v>
      </c>
      <c r="AA2436" s="2">
        <v>100824000</v>
      </c>
      <c r="AB2436" s="2">
        <v>99918400</v>
      </c>
      <c r="AC2436" s="2">
        <v>99140700</v>
      </c>
      <c r="AD2436" s="2">
        <v>98365800</v>
      </c>
      <c r="AE2436" s="2">
        <v>97720000</v>
      </c>
      <c r="AF2436" s="2">
        <v>97221200</v>
      </c>
      <c r="AG2436" s="2">
        <v>96867000</v>
      </c>
    </row>
    <row r="2437" spans="1:33">
      <c r="A2437" s="115" t="s">
        <v>4156</v>
      </c>
      <c r="B2437" s="115" t="s">
        <v>19</v>
      </c>
      <c r="C2437" s="115">
        <v>0</v>
      </c>
      <c r="D2437" s="115">
        <v>0</v>
      </c>
      <c r="E2437" s="115">
        <v>0</v>
      </c>
      <c r="F2437" s="115">
        <v>0</v>
      </c>
      <c r="G2437" s="115">
        <v>0</v>
      </c>
      <c r="H2437" s="115">
        <v>0</v>
      </c>
      <c r="I2437" s="115">
        <v>0</v>
      </c>
      <c r="J2437" s="115">
        <v>0</v>
      </c>
      <c r="K2437" s="115">
        <v>0</v>
      </c>
      <c r="L2437" s="115">
        <v>0</v>
      </c>
      <c r="M2437" s="115">
        <v>0</v>
      </c>
      <c r="N2437" s="115">
        <v>0</v>
      </c>
      <c r="O2437" s="115">
        <v>0</v>
      </c>
      <c r="P2437" s="115">
        <v>0</v>
      </c>
      <c r="Q2437" s="115">
        <v>0</v>
      </c>
      <c r="R2437" s="115">
        <v>0</v>
      </c>
      <c r="S2437" s="115">
        <v>0</v>
      </c>
      <c r="T2437" s="115">
        <v>0</v>
      </c>
      <c r="U2437" s="115">
        <v>0</v>
      </c>
      <c r="V2437" s="115">
        <v>0</v>
      </c>
      <c r="W2437" s="115">
        <v>0</v>
      </c>
      <c r="X2437" s="115">
        <v>0</v>
      </c>
      <c r="Y2437" s="115">
        <v>0</v>
      </c>
      <c r="Z2437" s="115">
        <v>0</v>
      </c>
      <c r="AA2437" s="115">
        <v>0</v>
      </c>
      <c r="AB2437" s="115">
        <v>0</v>
      </c>
      <c r="AC2437" s="115">
        <v>0</v>
      </c>
      <c r="AD2437" s="115">
        <v>0</v>
      </c>
      <c r="AE2437" s="115">
        <v>0</v>
      </c>
      <c r="AF2437" s="115">
        <v>0</v>
      </c>
      <c r="AG2437" s="115">
        <v>0</v>
      </c>
    </row>
    <row r="2438" spans="1:33">
      <c r="A2438" s="115" t="s">
        <v>4157</v>
      </c>
      <c r="B2438" s="115" t="s">
        <v>19</v>
      </c>
      <c r="C2438" s="2">
        <v>3096680000000</v>
      </c>
      <c r="D2438" s="2">
        <v>2558320000000</v>
      </c>
      <c r="E2438" s="2">
        <v>2787010000000</v>
      </c>
      <c r="F2438" s="2">
        <v>2797230000000</v>
      </c>
      <c r="G2438" s="2">
        <v>2940710000000</v>
      </c>
      <c r="H2438" s="2">
        <v>3000410000000</v>
      </c>
      <c r="I2438" s="2">
        <v>3006510000000</v>
      </c>
      <c r="J2438" s="2">
        <v>2989970000000</v>
      </c>
      <c r="K2438" s="2">
        <v>2960230000000</v>
      </c>
      <c r="L2438" s="2">
        <v>2883160000000</v>
      </c>
      <c r="M2438" s="2">
        <v>2873060000000</v>
      </c>
      <c r="N2438" s="2">
        <v>2857850000000</v>
      </c>
      <c r="O2438" s="2">
        <v>2843810000000</v>
      </c>
      <c r="P2438" s="2">
        <v>2773840000000</v>
      </c>
      <c r="Q2438" s="2">
        <v>2728710000000</v>
      </c>
      <c r="R2438" s="2">
        <v>2727130000000</v>
      </c>
      <c r="S2438" s="2">
        <v>2691720000000</v>
      </c>
      <c r="T2438" s="2">
        <v>2664600000000</v>
      </c>
      <c r="U2438" s="2">
        <v>2662560000000</v>
      </c>
      <c r="V2438" s="2">
        <v>2657070000000</v>
      </c>
      <c r="W2438" s="2">
        <v>2593550000000</v>
      </c>
      <c r="X2438" s="2">
        <v>2558720000000</v>
      </c>
      <c r="Y2438" s="2">
        <v>2559050000000</v>
      </c>
      <c r="Z2438" s="2">
        <v>2594840000000</v>
      </c>
      <c r="AA2438" s="2">
        <v>2559790000000</v>
      </c>
      <c r="AB2438" s="2">
        <v>2550440000000</v>
      </c>
      <c r="AC2438" s="2">
        <v>2511430000000</v>
      </c>
      <c r="AD2438" s="2">
        <v>2453880000000</v>
      </c>
      <c r="AE2438" s="2">
        <v>2434310000000</v>
      </c>
      <c r="AF2438" s="2">
        <v>2412320000000</v>
      </c>
      <c r="AG2438" s="2">
        <v>2424610000000</v>
      </c>
    </row>
    <row r="2439" spans="1:33">
      <c r="A2439" s="115" t="s">
        <v>4158</v>
      </c>
      <c r="B2439" s="115" t="s">
        <v>19</v>
      </c>
      <c r="C2439" s="2">
        <v>34280400</v>
      </c>
      <c r="D2439" s="2">
        <v>28320700</v>
      </c>
      <c r="E2439" s="2">
        <v>30852300</v>
      </c>
      <c r="F2439" s="2">
        <v>30965400</v>
      </c>
      <c r="G2439" s="2">
        <v>32553800</v>
      </c>
      <c r="H2439" s="2">
        <v>33214600</v>
      </c>
      <c r="I2439" s="2">
        <v>33282200</v>
      </c>
      <c r="J2439" s="2">
        <v>33099000</v>
      </c>
      <c r="K2439" s="2">
        <v>32769900</v>
      </c>
      <c r="L2439" s="2">
        <v>31916700</v>
      </c>
      <c r="M2439" s="2">
        <v>31804900</v>
      </c>
      <c r="N2439" s="2">
        <v>31636500</v>
      </c>
      <c r="O2439" s="2">
        <v>31481100</v>
      </c>
      <c r="P2439" s="2">
        <v>30706500</v>
      </c>
      <c r="Q2439" s="2">
        <v>30206900</v>
      </c>
      <c r="R2439" s="2">
        <v>30189400</v>
      </c>
      <c r="S2439" s="2">
        <v>29797500</v>
      </c>
      <c r="T2439" s="2">
        <v>29497200</v>
      </c>
      <c r="U2439" s="2">
        <v>29474700</v>
      </c>
      <c r="V2439" s="2">
        <v>29413900</v>
      </c>
      <c r="W2439" s="2">
        <v>28710700</v>
      </c>
      <c r="X2439" s="2">
        <v>28325100</v>
      </c>
      <c r="Y2439" s="2">
        <v>28328700</v>
      </c>
      <c r="Z2439" s="2">
        <v>28725000</v>
      </c>
      <c r="AA2439" s="2">
        <v>28337000</v>
      </c>
      <c r="AB2439" s="2">
        <v>28233500</v>
      </c>
      <c r="AC2439" s="2">
        <v>27801600</v>
      </c>
      <c r="AD2439" s="2">
        <v>27164600</v>
      </c>
      <c r="AE2439" s="2">
        <v>26947900</v>
      </c>
      <c r="AF2439" s="2">
        <v>26704500</v>
      </c>
      <c r="AG2439" s="2">
        <v>26840600</v>
      </c>
    </row>
    <row r="2440" spans="1:33">
      <c r="A2440" s="115" t="s">
        <v>4159</v>
      </c>
      <c r="B2440" s="115" t="s">
        <v>19</v>
      </c>
      <c r="C2440" s="2">
        <v>1525570000</v>
      </c>
      <c r="D2440" s="2">
        <v>1260350000</v>
      </c>
      <c r="E2440" s="2">
        <v>1373010000</v>
      </c>
      <c r="F2440" s="2">
        <v>1378050000</v>
      </c>
      <c r="G2440" s="2">
        <v>1448740000</v>
      </c>
      <c r="H2440" s="2">
        <v>1478150000</v>
      </c>
      <c r="I2440" s="2">
        <v>1481150000</v>
      </c>
      <c r="J2440" s="2">
        <v>1473000000</v>
      </c>
      <c r="K2440" s="2">
        <v>1458350000</v>
      </c>
      <c r="L2440" s="2">
        <v>1420380000</v>
      </c>
      <c r="M2440" s="2">
        <v>1415410000</v>
      </c>
      <c r="N2440" s="2">
        <v>1407920000</v>
      </c>
      <c r="O2440" s="2">
        <v>1401000000</v>
      </c>
      <c r="P2440" s="2">
        <v>1366530000</v>
      </c>
      <c r="Q2440" s="2">
        <v>1344300000</v>
      </c>
      <c r="R2440" s="2">
        <v>1343520000</v>
      </c>
      <c r="S2440" s="2">
        <v>1326070000</v>
      </c>
      <c r="T2440" s="2">
        <v>1312710000</v>
      </c>
      <c r="U2440" s="2">
        <v>1311710000</v>
      </c>
      <c r="V2440" s="2">
        <v>1309000000</v>
      </c>
      <c r="W2440" s="2">
        <v>1277710000</v>
      </c>
      <c r="X2440" s="2">
        <v>1260550000</v>
      </c>
      <c r="Y2440" s="2">
        <v>1260710000</v>
      </c>
      <c r="Z2440" s="2">
        <v>1278340000</v>
      </c>
      <c r="AA2440" s="2">
        <v>1261080000</v>
      </c>
      <c r="AB2440" s="2">
        <v>1256470000</v>
      </c>
      <c r="AC2440" s="2">
        <v>1237250000</v>
      </c>
      <c r="AD2440" s="2">
        <v>1208900000</v>
      </c>
      <c r="AE2440" s="2">
        <v>1199260000</v>
      </c>
      <c r="AF2440" s="2">
        <v>1188430000</v>
      </c>
      <c r="AG2440" s="2">
        <v>1194480000</v>
      </c>
    </row>
    <row r="2441" spans="1:33">
      <c r="A2441" s="115" t="s">
        <v>4160</v>
      </c>
      <c r="B2441" s="115" t="s">
        <v>19</v>
      </c>
      <c r="C2441" s="2">
        <v>4261590000</v>
      </c>
      <c r="D2441" s="2">
        <v>3520710000</v>
      </c>
      <c r="E2441" s="2">
        <v>3835420000</v>
      </c>
      <c r="F2441" s="2">
        <v>3849490000</v>
      </c>
      <c r="G2441" s="2">
        <v>4046950000</v>
      </c>
      <c r="H2441" s="2">
        <v>4129100000</v>
      </c>
      <c r="I2441" s="2">
        <v>4137500000</v>
      </c>
      <c r="J2441" s="2">
        <v>4114740000</v>
      </c>
      <c r="K2441" s="2">
        <v>4073810000</v>
      </c>
      <c r="L2441" s="2">
        <v>3967750000</v>
      </c>
      <c r="M2441" s="2">
        <v>3953850000</v>
      </c>
      <c r="N2441" s="2">
        <v>3932920000</v>
      </c>
      <c r="O2441" s="2">
        <v>3913600000</v>
      </c>
      <c r="P2441" s="2">
        <v>3817310000</v>
      </c>
      <c r="Q2441" s="2">
        <v>3755200000</v>
      </c>
      <c r="R2441" s="2">
        <v>3753030000</v>
      </c>
      <c r="S2441" s="2">
        <v>3704300000</v>
      </c>
      <c r="T2441" s="2">
        <v>3666970000</v>
      </c>
      <c r="U2441" s="2">
        <v>3664170000</v>
      </c>
      <c r="V2441" s="2">
        <v>3656610000</v>
      </c>
      <c r="W2441" s="2">
        <v>3569190000</v>
      </c>
      <c r="X2441" s="2">
        <v>3521260000</v>
      </c>
      <c r="Y2441" s="2">
        <v>3521710000</v>
      </c>
      <c r="Z2441" s="2">
        <v>3570970000</v>
      </c>
      <c r="AA2441" s="2">
        <v>3522730000</v>
      </c>
      <c r="AB2441" s="2">
        <v>3509870000</v>
      </c>
      <c r="AC2441" s="2">
        <v>3456180000</v>
      </c>
      <c r="AD2441" s="2">
        <v>3376990000</v>
      </c>
      <c r="AE2441" s="2">
        <v>3350050000</v>
      </c>
      <c r="AF2441" s="2">
        <v>3319790000</v>
      </c>
      <c r="AG2441" s="2">
        <v>3336710000</v>
      </c>
    </row>
    <row r="2442" spans="1:33">
      <c r="A2442" s="115" t="s">
        <v>4161</v>
      </c>
      <c r="B2442" s="115" t="s">
        <v>19</v>
      </c>
      <c r="C2442" s="2">
        <v>2318470000</v>
      </c>
      <c r="D2442" s="2">
        <v>1915400000</v>
      </c>
      <c r="E2442" s="2">
        <v>2086620000</v>
      </c>
      <c r="F2442" s="2">
        <v>2094270000</v>
      </c>
      <c r="G2442" s="2">
        <v>2201700000</v>
      </c>
      <c r="H2442" s="2">
        <v>2246390000</v>
      </c>
      <c r="I2442" s="2">
        <v>2250960000</v>
      </c>
      <c r="J2442" s="2">
        <v>2238580000</v>
      </c>
      <c r="K2442" s="2">
        <v>2216310000</v>
      </c>
      <c r="L2442" s="2">
        <v>2158610000</v>
      </c>
      <c r="M2442" s="2">
        <v>2151050000</v>
      </c>
      <c r="N2442" s="2">
        <v>2139660000</v>
      </c>
      <c r="O2442" s="2">
        <v>2129150000</v>
      </c>
      <c r="P2442" s="2">
        <v>2076760000</v>
      </c>
      <c r="Q2442" s="2">
        <v>2042980000</v>
      </c>
      <c r="R2442" s="2">
        <v>2041790000</v>
      </c>
      <c r="S2442" s="2">
        <v>2015280000</v>
      </c>
      <c r="T2442" s="2">
        <v>1994970000</v>
      </c>
      <c r="U2442" s="2">
        <v>1993450000</v>
      </c>
      <c r="V2442" s="2">
        <v>1989340000</v>
      </c>
      <c r="W2442" s="2">
        <v>1941780000</v>
      </c>
      <c r="X2442" s="2">
        <v>1915700000</v>
      </c>
      <c r="Y2442" s="2">
        <v>1915950000</v>
      </c>
      <c r="Z2442" s="2">
        <v>1942740000</v>
      </c>
      <c r="AA2442" s="2">
        <v>1916500000</v>
      </c>
      <c r="AB2442" s="2">
        <v>1909510000</v>
      </c>
      <c r="AC2442" s="2">
        <v>1880300000</v>
      </c>
      <c r="AD2442" s="2">
        <v>1837210000</v>
      </c>
      <c r="AE2442" s="2">
        <v>1822560000</v>
      </c>
      <c r="AF2442" s="2">
        <v>1806090000</v>
      </c>
      <c r="AG2442" s="2">
        <v>1815300000</v>
      </c>
    </row>
    <row r="2443" spans="1:33">
      <c r="A2443" s="115" t="s">
        <v>4162</v>
      </c>
      <c r="B2443" s="115" t="s">
        <v>19</v>
      </c>
      <c r="C2443" s="2">
        <v>559411000</v>
      </c>
      <c r="D2443" s="2">
        <v>462157000</v>
      </c>
      <c r="E2443" s="2">
        <v>503469000</v>
      </c>
      <c r="F2443" s="2">
        <v>505315000</v>
      </c>
      <c r="G2443" s="2">
        <v>531236000</v>
      </c>
      <c r="H2443" s="2">
        <v>542020000</v>
      </c>
      <c r="I2443" s="2">
        <v>543122000</v>
      </c>
      <c r="J2443" s="2">
        <v>540133000</v>
      </c>
      <c r="K2443" s="2">
        <v>534761000</v>
      </c>
      <c r="L2443" s="2">
        <v>520839000</v>
      </c>
      <c r="M2443" s="2">
        <v>519014000</v>
      </c>
      <c r="N2443" s="2">
        <v>516267000</v>
      </c>
      <c r="O2443" s="2">
        <v>513731000</v>
      </c>
      <c r="P2443" s="2">
        <v>501091000</v>
      </c>
      <c r="Q2443" s="2">
        <v>492938000</v>
      </c>
      <c r="R2443" s="2">
        <v>492652000</v>
      </c>
      <c r="S2443" s="2">
        <v>486256000</v>
      </c>
      <c r="T2443" s="2">
        <v>481356000</v>
      </c>
      <c r="U2443" s="2">
        <v>480988000</v>
      </c>
      <c r="V2443" s="2">
        <v>479996000</v>
      </c>
      <c r="W2443" s="2">
        <v>468521000</v>
      </c>
      <c r="X2443" s="2">
        <v>462229000</v>
      </c>
      <c r="Y2443" s="2">
        <v>462288000</v>
      </c>
      <c r="Z2443" s="2">
        <v>468754000</v>
      </c>
      <c r="AA2443" s="2">
        <v>462422000</v>
      </c>
      <c r="AB2443" s="2">
        <v>460734000</v>
      </c>
      <c r="AC2443" s="2">
        <v>453686000</v>
      </c>
      <c r="AD2443" s="2">
        <v>443290000</v>
      </c>
      <c r="AE2443" s="2">
        <v>439754000</v>
      </c>
      <c r="AF2443" s="2">
        <v>435782000</v>
      </c>
      <c r="AG2443" s="2">
        <v>438003000</v>
      </c>
    </row>
    <row r="2444" spans="1:33">
      <c r="A2444" s="115" t="s">
        <v>4163</v>
      </c>
      <c r="B2444" s="115" t="s">
        <v>19</v>
      </c>
      <c r="C2444" s="2">
        <v>10258700000</v>
      </c>
      <c r="D2444" s="2">
        <v>8475180000</v>
      </c>
      <c r="E2444" s="2">
        <v>9232770000</v>
      </c>
      <c r="F2444" s="2">
        <v>9266630000</v>
      </c>
      <c r="G2444" s="2">
        <v>9741970000</v>
      </c>
      <c r="H2444" s="2">
        <v>9939730000</v>
      </c>
      <c r="I2444" s="2">
        <v>9959940000</v>
      </c>
      <c r="J2444" s="2">
        <v>9905140000</v>
      </c>
      <c r="K2444" s="2">
        <v>9806630000</v>
      </c>
      <c r="L2444" s="2">
        <v>9551310000</v>
      </c>
      <c r="M2444" s="2">
        <v>9517850000</v>
      </c>
      <c r="N2444" s="2">
        <v>9467470000</v>
      </c>
      <c r="O2444" s="2">
        <v>9420960000</v>
      </c>
      <c r="P2444" s="2">
        <v>9189170000</v>
      </c>
      <c r="Q2444" s="2">
        <v>9039660000</v>
      </c>
      <c r="R2444" s="2">
        <v>9034420000</v>
      </c>
      <c r="S2444" s="2">
        <v>8917120000</v>
      </c>
      <c r="T2444" s="2">
        <v>8827250000</v>
      </c>
      <c r="U2444" s="2">
        <v>8820520000</v>
      </c>
      <c r="V2444" s="2">
        <v>8802320000</v>
      </c>
      <c r="W2444" s="2">
        <v>8591890000</v>
      </c>
      <c r="X2444" s="2">
        <v>8476500000</v>
      </c>
      <c r="Y2444" s="2">
        <v>8477590000</v>
      </c>
      <c r="Z2444" s="2">
        <v>8596160000</v>
      </c>
      <c r="AA2444" s="2">
        <v>8480050000</v>
      </c>
      <c r="AB2444" s="2">
        <v>8449090000</v>
      </c>
      <c r="AC2444" s="2">
        <v>8319840000</v>
      </c>
      <c r="AD2444" s="2">
        <v>8129200000</v>
      </c>
      <c r="AE2444" s="2">
        <v>8064360000</v>
      </c>
      <c r="AF2444" s="2">
        <v>7991510000</v>
      </c>
      <c r="AG2444" s="2">
        <v>8032240000</v>
      </c>
    </row>
    <row r="2445" spans="1:33">
      <c r="A2445" s="115" t="s">
        <v>4164</v>
      </c>
      <c r="B2445" s="115" t="s">
        <v>19</v>
      </c>
      <c r="C2445" s="2">
        <v>23911200</v>
      </c>
      <c r="D2445" s="2">
        <v>19754200</v>
      </c>
      <c r="E2445" s="2">
        <v>21520000</v>
      </c>
      <c r="F2445" s="2">
        <v>21599000</v>
      </c>
      <c r="G2445" s="2">
        <v>22706900</v>
      </c>
      <c r="H2445" s="2">
        <v>23167800</v>
      </c>
      <c r="I2445" s="2">
        <v>23214900</v>
      </c>
      <c r="J2445" s="2">
        <v>23087200</v>
      </c>
      <c r="K2445" s="2">
        <v>22857600</v>
      </c>
      <c r="L2445" s="2">
        <v>22262500</v>
      </c>
      <c r="M2445" s="2">
        <v>22184500</v>
      </c>
      <c r="N2445" s="2">
        <v>22067100</v>
      </c>
      <c r="O2445" s="2">
        <v>21958700</v>
      </c>
      <c r="P2445" s="2">
        <v>21418400</v>
      </c>
      <c r="Q2445" s="2">
        <v>21069900</v>
      </c>
      <c r="R2445" s="2">
        <v>21057700</v>
      </c>
      <c r="S2445" s="2">
        <v>20784300</v>
      </c>
      <c r="T2445" s="2">
        <v>20574800</v>
      </c>
      <c r="U2445" s="2">
        <v>20559100</v>
      </c>
      <c r="V2445" s="2">
        <v>20516700</v>
      </c>
      <c r="W2445" s="2">
        <v>20026200</v>
      </c>
      <c r="X2445" s="2">
        <v>19757300</v>
      </c>
      <c r="Y2445" s="2">
        <v>19759800</v>
      </c>
      <c r="Z2445" s="2">
        <v>20036200</v>
      </c>
      <c r="AA2445" s="2">
        <v>19765600</v>
      </c>
      <c r="AB2445" s="2">
        <v>19693400</v>
      </c>
      <c r="AC2445" s="2">
        <v>19392100</v>
      </c>
      <c r="AD2445" s="2">
        <v>18947800</v>
      </c>
      <c r="AE2445" s="2">
        <v>18796700</v>
      </c>
      <c r="AF2445" s="2">
        <v>18626900</v>
      </c>
      <c r="AG2445" s="2">
        <v>18721800</v>
      </c>
    </row>
    <row r="2446" spans="1:33">
      <c r="A2446" s="115" t="s">
        <v>4165</v>
      </c>
      <c r="B2446" s="115" t="s">
        <v>19</v>
      </c>
      <c r="C2446" s="2">
        <v>17925200</v>
      </c>
      <c r="D2446" s="2">
        <v>14808900</v>
      </c>
      <c r="E2446" s="2">
        <v>16132700</v>
      </c>
      <c r="F2446" s="2">
        <v>16191800</v>
      </c>
      <c r="G2446" s="2">
        <v>17022400</v>
      </c>
      <c r="H2446" s="2">
        <v>17368000</v>
      </c>
      <c r="I2446" s="2">
        <v>17403300</v>
      </c>
      <c r="J2446" s="2">
        <v>17307500</v>
      </c>
      <c r="K2446" s="2">
        <v>17135400</v>
      </c>
      <c r="L2446" s="2">
        <v>16689200</v>
      </c>
      <c r="M2446" s="2">
        <v>16630800</v>
      </c>
      <c r="N2446" s="2">
        <v>16542800</v>
      </c>
      <c r="O2446" s="2">
        <v>16461500</v>
      </c>
      <c r="P2446" s="2">
        <v>16056500</v>
      </c>
      <c r="Q2446" s="2">
        <v>15795200</v>
      </c>
      <c r="R2446" s="2">
        <v>15786100</v>
      </c>
      <c r="S2446" s="2">
        <v>15581100</v>
      </c>
      <c r="T2446" s="2">
        <v>15424100</v>
      </c>
      <c r="U2446" s="2">
        <v>15412300</v>
      </c>
      <c r="V2446" s="2">
        <v>15380500</v>
      </c>
      <c r="W2446" s="2">
        <v>15012800</v>
      </c>
      <c r="X2446" s="2">
        <v>14811200</v>
      </c>
      <c r="Y2446" s="2">
        <v>14813100</v>
      </c>
      <c r="Z2446" s="2">
        <v>15020300</v>
      </c>
      <c r="AA2446" s="2">
        <v>14817400</v>
      </c>
      <c r="AB2446" s="2">
        <v>14763300</v>
      </c>
      <c r="AC2446" s="2">
        <v>14537500</v>
      </c>
      <c r="AD2446" s="2">
        <v>14204400</v>
      </c>
      <c r="AE2446" s="2">
        <v>14091100</v>
      </c>
      <c r="AF2446" s="2">
        <v>13963800</v>
      </c>
      <c r="AG2446" s="2">
        <v>14035000</v>
      </c>
    </row>
    <row r="2447" spans="1:33">
      <c r="A2447" s="115" t="s">
        <v>4166</v>
      </c>
      <c r="B2447" s="115" t="s">
        <v>19</v>
      </c>
      <c r="C2447" s="2">
        <v>359813000</v>
      </c>
      <c r="D2447" s="2">
        <v>297259000</v>
      </c>
      <c r="E2447" s="2">
        <v>323831000</v>
      </c>
      <c r="F2447" s="2">
        <v>325019000</v>
      </c>
      <c r="G2447" s="2">
        <v>341691000</v>
      </c>
      <c r="H2447" s="2">
        <v>348627000</v>
      </c>
      <c r="I2447" s="2">
        <v>349336000</v>
      </c>
      <c r="J2447" s="2">
        <v>347414000</v>
      </c>
      <c r="K2447" s="2">
        <v>343958000</v>
      </c>
      <c r="L2447" s="2">
        <v>335003000</v>
      </c>
      <c r="M2447" s="2">
        <v>333830000</v>
      </c>
      <c r="N2447" s="2">
        <v>332063000</v>
      </c>
      <c r="O2447" s="2">
        <v>330431000</v>
      </c>
      <c r="P2447" s="2">
        <v>322301000</v>
      </c>
      <c r="Q2447" s="2">
        <v>317058000</v>
      </c>
      <c r="R2447" s="2">
        <v>316874000</v>
      </c>
      <c r="S2447" s="2">
        <v>312760000</v>
      </c>
      <c r="T2447" s="2">
        <v>309608000</v>
      </c>
      <c r="U2447" s="2">
        <v>309371000</v>
      </c>
      <c r="V2447" s="2">
        <v>308733000</v>
      </c>
      <c r="W2447" s="2">
        <v>301353000</v>
      </c>
      <c r="X2447" s="2">
        <v>297305000</v>
      </c>
      <c r="Y2447" s="2">
        <v>297343000</v>
      </c>
      <c r="Z2447" s="2">
        <v>301502000</v>
      </c>
      <c r="AA2447" s="2">
        <v>297430000</v>
      </c>
      <c r="AB2447" s="2">
        <v>296344000</v>
      </c>
      <c r="AC2447" s="2">
        <v>291811000</v>
      </c>
      <c r="AD2447" s="2">
        <v>285124000</v>
      </c>
      <c r="AE2447" s="2">
        <v>282850000</v>
      </c>
      <c r="AF2447" s="2">
        <v>280295000</v>
      </c>
      <c r="AG2447" s="2">
        <v>281723000</v>
      </c>
    </row>
    <row r="2448" spans="1:33">
      <c r="A2448" s="115" t="s">
        <v>4167</v>
      </c>
      <c r="B2448" s="115" t="s">
        <v>19</v>
      </c>
      <c r="C2448" s="2">
        <v>52336400</v>
      </c>
      <c r="D2448" s="2">
        <v>43237700</v>
      </c>
      <c r="E2448" s="2">
        <v>47102700</v>
      </c>
      <c r="F2448" s="2">
        <v>47275400</v>
      </c>
      <c r="G2448" s="2">
        <v>49700400</v>
      </c>
      <c r="H2448" s="2">
        <v>50709300</v>
      </c>
      <c r="I2448" s="2">
        <v>50812500</v>
      </c>
      <c r="J2448" s="2">
        <v>50532900</v>
      </c>
      <c r="K2448" s="2">
        <v>50030300</v>
      </c>
      <c r="L2448" s="2">
        <v>48727700</v>
      </c>
      <c r="M2448" s="2">
        <v>48557000</v>
      </c>
      <c r="N2448" s="2">
        <v>48300000</v>
      </c>
      <c r="O2448" s="2">
        <v>48062700</v>
      </c>
      <c r="P2448" s="2">
        <v>46880200</v>
      </c>
      <c r="Q2448" s="2">
        <v>46117500</v>
      </c>
      <c r="R2448" s="2">
        <v>46090700</v>
      </c>
      <c r="S2448" s="2">
        <v>45492300</v>
      </c>
      <c r="T2448" s="2">
        <v>45033800</v>
      </c>
      <c r="U2448" s="2">
        <v>44999500</v>
      </c>
      <c r="V2448" s="2">
        <v>44906600</v>
      </c>
      <c r="W2448" s="2">
        <v>43833100</v>
      </c>
      <c r="X2448" s="2">
        <v>43244400</v>
      </c>
      <c r="Y2448" s="2">
        <v>43250000</v>
      </c>
      <c r="Z2448" s="2">
        <v>43854900</v>
      </c>
      <c r="AA2448" s="2">
        <v>43262500</v>
      </c>
      <c r="AB2448" s="2">
        <v>43104600</v>
      </c>
      <c r="AC2448" s="2">
        <v>42445200</v>
      </c>
      <c r="AD2448" s="2">
        <v>41472600</v>
      </c>
      <c r="AE2448" s="2">
        <v>41141800</v>
      </c>
      <c r="AF2448" s="2">
        <v>40770200</v>
      </c>
      <c r="AG2448" s="2">
        <v>40978000</v>
      </c>
    </row>
    <row r="2449" spans="1:33">
      <c r="A2449" s="115" t="s">
        <v>4168</v>
      </c>
      <c r="B2449" s="115" t="s">
        <v>19</v>
      </c>
      <c r="C2449" s="115">
        <v>0</v>
      </c>
      <c r="D2449" s="115">
        <v>0</v>
      </c>
      <c r="E2449" s="115">
        <v>0</v>
      </c>
      <c r="F2449" s="115">
        <v>0</v>
      </c>
      <c r="G2449" s="115">
        <v>0</v>
      </c>
      <c r="H2449" s="115">
        <v>0</v>
      </c>
      <c r="I2449" s="115">
        <v>0</v>
      </c>
      <c r="J2449" s="115">
        <v>0</v>
      </c>
      <c r="K2449" s="115">
        <v>0</v>
      </c>
      <c r="L2449" s="115">
        <v>0</v>
      </c>
      <c r="M2449" s="115">
        <v>0</v>
      </c>
      <c r="N2449" s="115">
        <v>0</v>
      </c>
      <c r="O2449" s="115">
        <v>0</v>
      </c>
      <c r="P2449" s="115">
        <v>0</v>
      </c>
      <c r="Q2449" s="115">
        <v>0</v>
      </c>
      <c r="R2449" s="115">
        <v>0</v>
      </c>
      <c r="S2449" s="115">
        <v>0</v>
      </c>
      <c r="T2449" s="115">
        <v>0</v>
      </c>
      <c r="U2449" s="115">
        <v>0</v>
      </c>
      <c r="V2449" s="115">
        <v>0</v>
      </c>
      <c r="W2449" s="115">
        <v>0</v>
      </c>
      <c r="X2449" s="115">
        <v>0</v>
      </c>
      <c r="Y2449" s="115">
        <v>0</v>
      </c>
      <c r="Z2449" s="115">
        <v>0</v>
      </c>
      <c r="AA2449" s="115">
        <v>0</v>
      </c>
      <c r="AB2449" s="115">
        <v>0</v>
      </c>
      <c r="AC2449" s="115">
        <v>0</v>
      </c>
      <c r="AD2449" s="115">
        <v>0</v>
      </c>
      <c r="AE2449" s="115">
        <v>0</v>
      </c>
      <c r="AF2449" s="115">
        <v>0</v>
      </c>
      <c r="AG2449" s="115">
        <v>0</v>
      </c>
    </row>
    <row r="2450" spans="1:33">
      <c r="A2450" s="115" t="s">
        <v>4169</v>
      </c>
      <c r="B2450" s="115" t="s">
        <v>19</v>
      </c>
      <c r="C2450" s="2">
        <v>602119000000</v>
      </c>
      <c r="D2450" s="2">
        <v>607504000000</v>
      </c>
      <c r="E2450" s="2">
        <v>634271000000</v>
      </c>
      <c r="F2450" s="2">
        <v>647667000000</v>
      </c>
      <c r="G2450" s="2">
        <v>662648000000</v>
      </c>
      <c r="H2450" s="2">
        <v>676479000000</v>
      </c>
      <c r="I2450" s="2">
        <v>687764000000</v>
      </c>
      <c r="J2450" s="2">
        <v>696795000000</v>
      </c>
      <c r="K2450" s="2">
        <v>704379000000</v>
      </c>
      <c r="L2450" s="2">
        <v>709683000000</v>
      </c>
      <c r="M2450" s="2">
        <v>715224000000</v>
      </c>
      <c r="N2450" s="2">
        <v>721409000000</v>
      </c>
      <c r="O2450" s="2">
        <v>727699000000</v>
      </c>
      <c r="P2450" s="2">
        <v>731847000000</v>
      </c>
      <c r="Q2450" s="2">
        <v>736965000000</v>
      </c>
      <c r="R2450" s="2">
        <v>744439000000</v>
      </c>
      <c r="S2450" s="2">
        <v>752056000000</v>
      </c>
      <c r="T2450" s="2">
        <v>758803000000</v>
      </c>
      <c r="U2450" s="2">
        <v>766641000000</v>
      </c>
      <c r="V2450" s="2">
        <v>775159000000</v>
      </c>
      <c r="W2450" s="2">
        <v>783928000000</v>
      </c>
      <c r="X2450" s="2">
        <v>793963000000</v>
      </c>
      <c r="Y2450" s="2">
        <v>805261000000</v>
      </c>
      <c r="Z2450" s="2">
        <v>817618000000</v>
      </c>
      <c r="AA2450" s="2">
        <v>829610000000</v>
      </c>
      <c r="AB2450" s="2">
        <v>839441000000</v>
      </c>
      <c r="AC2450" s="2">
        <v>848620000000</v>
      </c>
      <c r="AD2450" s="2">
        <v>857165000000</v>
      </c>
      <c r="AE2450" s="2">
        <v>866895000000</v>
      </c>
      <c r="AF2450" s="2">
        <v>877924000000</v>
      </c>
      <c r="AG2450" s="2">
        <v>888691000000</v>
      </c>
    </row>
    <row r="2451" spans="1:33">
      <c r="A2451" s="115" t="s">
        <v>4170</v>
      </c>
      <c r="B2451" s="115" t="s">
        <v>19</v>
      </c>
      <c r="C2451" s="2">
        <v>6665480</v>
      </c>
      <c r="D2451" s="2">
        <v>6725090</v>
      </c>
      <c r="E2451" s="2">
        <v>7021400</v>
      </c>
      <c r="F2451" s="2">
        <v>7169690</v>
      </c>
      <c r="G2451" s="2">
        <v>7335540</v>
      </c>
      <c r="H2451" s="2">
        <v>7488640</v>
      </c>
      <c r="I2451" s="2">
        <v>7613570</v>
      </c>
      <c r="J2451" s="2">
        <v>7713540</v>
      </c>
      <c r="K2451" s="2">
        <v>7797490</v>
      </c>
      <c r="L2451" s="2">
        <v>7856210</v>
      </c>
      <c r="M2451" s="2">
        <v>7917550</v>
      </c>
      <c r="N2451" s="2">
        <v>7986020</v>
      </c>
      <c r="O2451" s="2">
        <v>8055650</v>
      </c>
      <c r="P2451" s="2">
        <v>8101570</v>
      </c>
      <c r="Q2451" s="2">
        <v>8158230</v>
      </c>
      <c r="R2451" s="2">
        <v>8240960</v>
      </c>
      <c r="S2451" s="2">
        <v>8325280</v>
      </c>
      <c r="T2451" s="2">
        <v>8399970</v>
      </c>
      <c r="U2451" s="2">
        <v>8486740</v>
      </c>
      <c r="V2451" s="2">
        <v>8581030</v>
      </c>
      <c r="W2451" s="2">
        <v>8678100</v>
      </c>
      <c r="X2451" s="2">
        <v>8789200</v>
      </c>
      <c r="Y2451" s="2">
        <v>8914260</v>
      </c>
      <c r="Z2451" s="2">
        <v>9051060</v>
      </c>
      <c r="AA2451" s="2">
        <v>9183810</v>
      </c>
      <c r="AB2451" s="2">
        <v>9292640</v>
      </c>
      <c r="AC2451" s="2">
        <v>9394250</v>
      </c>
      <c r="AD2451" s="2">
        <v>9488840</v>
      </c>
      <c r="AE2451" s="2">
        <v>9596550</v>
      </c>
      <c r="AF2451" s="2">
        <v>9718640</v>
      </c>
      <c r="AG2451" s="2">
        <v>9837840</v>
      </c>
    </row>
    <row r="2452" spans="1:33">
      <c r="A2452" s="115" t="s">
        <v>4171</v>
      </c>
      <c r="B2452" s="115" t="s">
        <v>19</v>
      </c>
      <c r="C2452" s="2">
        <v>296633000</v>
      </c>
      <c r="D2452" s="2">
        <v>299286000</v>
      </c>
      <c r="E2452" s="2">
        <v>312472000</v>
      </c>
      <c r="F2452" s="2">
        <v>319072000</v>
      </c>
      <c r="G2452" s="2">
        <v>326453000</v>
      </c>
      <c r="H2452" s="2">
        <v>333266000</v>
      </c>
      <c r="I2452" s="2">
        <v>338826000</v>
      </c>
      <c r="J2452" s="2">
        <v>343275000</v>
      </c>
      <c r="K2452" s="2">
        <v>347011000</v>
      </c>
      <c r="L2452" s="2">
        <v>349624000</v>
      </c>
      <c r="M2452" s="2">
        <v>352354000</v>
      </c>
      <c r="N2452" s="2">
        <v>355401000</v>
      </c>
      <c r="O2452" s="2">
        <v>358500000</v>
      </c>
      <c r="P2452" s="2">
        <v>360543000</v>
      </c>
      <c r="Q2452" s="2">
        <v>363065000</v>
      </c>
      <c r="R2452" s="2">
        <v>366747000</v>
      </c>
      <c r="S2452" s="2">
        <v>370499000</v>
      </c>
      <c r="T2452" s="2">
        <v>373823000</v>
      </c>
      <c r="U2452" s="2">
        <v>377684000</v>
      </c>
      <c r="V2452" s="2">
        <v>381880000</v>
      </c>
      <c r="W2452" s="2">
        <v>386200000</v>
      </c>
      <c r="X2452" s="2">
        <v>391144000</v>
      </c>
      <c r="Y2452" s="2">
        <v>396710000</v>
      </c>
      <c r="Z2452" s="2">
        <v>402798000</v>
      </c>
      <c r="AA2452" s="2">
        <v>408706000</v>
      </c>
      <c r="AB2452" s="2">
        <v>413549000</v>
      </c>
      <c r="AC2452" s="2">
        <v>418071000</v>
      </c>
      <c r="AD2452" s="2">
        <v>422281000</v>
      </c>
      <c r="AE2452" s="2">
        <v>427074000</v>
      </c>
      <c r="AF2452" s="2">
        <v>432507000</v>
      </c>
      <c r="AG2452" s="2">
        <v>437812000</v>
      </c>
    </row>
    <row r="2453" spans="1:33">
      <c r="A2453" s="115" t="s">
        <v>4172</v>
      </c>
      <c r="B2453" s="115" t="s">
        <v>19</v>
      </c>
      <c r="C2453" s="2">
        <v>828625000</v>
      </c>
      <c r="D2453" s="2">
        <v>836035000</v>
      </c>
      <c r="E2453" s="2">
        <v>872871000</v>
      </c>
      <c r="F2453" s="2">
        <v>891306000</v>
      </c>
      <c r="G2453" s="2">
        <v>911924000</v>
      </c>
      <c r="H2453" s="2">
        <v>930956000</v>
      </c>
      <c r="I2453" s="2">
        <v>946487000</v>
      </c>
      <c r="J2453" s="2">
        <v>958916000</v>
      </c>
      <c r="K2453" s="2">
        <v>969352000</v>
      </c>
      <c r="L2453" s="2">
        <v>976652000</v>
      </c>
      <c r="M2453" s="2">
        <v>984277000</v>
      </c>
      <c r="N2453" s="2">
        <v>992789000</v>
      </c>
      <c r="O2453" s="2">
        <v>1001450000</v>
      </c>
      <c r="P2453" s="2">
        <v>1007150000</v>
      </c>
      <c r="Q2453" s="2">
        <v>1014200000</v>
      </c>
      <c r="R2453" s="2">
        <v>1024480000</v>
      </c>
      <c r="S2453" s="2">
        <v>1034960000</v>
      </c>
      <c r="T2453" s="2">
        <v>1044250000</v>
      </c>
      <c r="U2453" s="2">
        <v>1055040000</v>
      </c>
      <c r="V2453" s="2">
        <v>1066760000</v>
      </c>
      <c r="W2453" s="2">
        <v>1078830000</v>
      </c>
      <c r="X2453" s="2">
        <v>1092640000</v>
      </c>
      <c r="Y2453" s="2">
        <v>1108180000</v>
      </c>
      <c r="Z2453" s="2">
        <v>1125190000</v>
      </c>
      <c r="AA2453" s="2">
        <v>1141690000</v>
      </c>
      <c r="AB2453" s="2">
        <v>1155220000</v>
      </c>
      <c r="AC2453" s="2">
        <v>1167850000</v>
      </c>
      <c r="AD2453" s="2">
        <v>1179610000</v>
      </c>
      <c r="AE2453" s="2">
        <v>1193000000</v>
      </c>
      <c r="AF2453" s="2">
        <v>1208180000</v>
      </c>
      <c r="AG2453" s="2">
        <v>1223000000</v>
      </c>
    </row>
    <row r="2454" spans="1:33">
      <c r="A2454" s="115" t="s">
        <v>4173</v>
      </c>
      <c r="B2454" s="115" t="s">
        <v>19</v>
      </c>
      <c r="C2454" s="2">
        <v>450804000</v>
      </c>
      <c r="D2454" s="2">
        <v>454836000</v>
      </c>
      <c r="E2454" s="2">
        <v>474876000</v>
      </c>
      <c r="F2454" s="2">
        <v>484905000</v>
      </c>
      <c r="G2454" s="2">
        <v>496122000</v>
      </c>
      <c r="H2454" s="2">
        <v>506476000</v>
      </c>
      <c r="I2454" s="2">
        <v>514926000</v>
      </c>
      <c r="J2454" s="2">
        <v>521687000</v>
      </c>
      <c r="K2454" s="2">
        <v>527365000</v>
      </c>
      <c r="L2454" s="2">
        <v>531336000</v>
      </c>
      <c r="M2454" s="2">
        <v>535485000</v>
      </c>
      <c r="N2454" s="2">
        <v>540116000</v>
      </c>
      <c r="O2454" s="2">
        <v>544825000</v>
      </c>
      <c r="P2454" s="2">
        <v>547931000</v>
      </c>
      <c r="Q2454" s="2">
        <v>551763000</v>
      </c>
      <c r="R2454" s="2">
        <v>557358000</v>
      </c>
      <c r="S2454" s="2">
        <v>563061000</v>
      </c>
      <c r="T2454" s="2">
        <v>568112000</v>
      </c>
      <c r="U2454" s="2">
        <v>573981000</v>
      </c>
      <c r="V2454" s="2">
        <v>580358000</v>
      </c>
      <c r="W2454" s="2">
        <v>586923000</v>
      </c>
      <c r="X2454" s="2">
        <v>594437000</v>
      </c>
      <c r="Y2454" s="2">
        <v>602895000</v>
      </c>
      <c r="Z2454" s="2">
        <v>612147000</v>
      </c>
      <c r="AA2454" s="2">
        <v>621125000</v>
      </c>
      <c r="AB2454" s="2">
        <v>628486000</v>
      </c>
      <c r="AC2454" s="2">
        <v>635358000</v>
      </c>
      <c r="AD2454" s="2">
        <v>641755000</v>
      </c>
      <c r="AE2454" s="2">
        <v>649040000</v>
      </c>
      <c r="AF2454" s="2">
        <v>657297000</v>
      </c>
      <c r="AG2454" s="2">
        <v>665359000</v>
      </c>
    </row>
    <row r="2455" spans="1:33">
      <c r="A2455" s="115" t="s">
        <v>4174</v>
      </c>
      <c r="B2455" s="115" t="s">
        <v>19</v>
      </c>
      <c r="C2455" s="2">
        <v>108772000</v>
      </c>
      <c r="D2455" s="2">
        <v>109745000</v>
      </c>
      <c r="E2455" s="2">
        <v>114580000</v>
      </c>
      <c r="F2455" s="2">
        <v>117000000</v>
      </c>
      <c r="G2455" s="2">
        <v>119706000</v>
      </c>
      <c r="H2455" s="2">
        <v>122205000</v>
      </c>
      <c r="I2455" s="2">
        <v>124244000</v>
      </c>
      <c r="J2455" s="2">
        <v>125875000</v>
      </c>
      <c r="K2455" s="2">
        <v>127245000</v>
      </c>
      <c r="L2455" s="2">
        <v>128203000</v>
      </c>
      <c r="M2455" s="2">
        <v>129204000</v>
      </c>
      <c r="N2455" s="2">
        <v>130322000</v>
      </c>
      <c r="O2455" s="2">
        <v>131458000</v>
      </c>
      <c r="P2455" s="2">
        <v>132207000</v>
      </c>
      <c r="Q2455" s="2">
        <v>133132000</v>
      </c>
      <c r="R2455" s="2">
        <v>134482000</v>
      </c>
      <c r="S2455" s="2">
        <v>135858000</v>
      </c>
      <c r="T2455" s="2">
        <v>137077000</v>
      </c>
      <c r="U2455" s="2">
        <v>138493000</v>
      </c>
      <c r="V2455" s="2">
        <v>140031000</v>
      </c>
      <c r="W2455" s="2">
        <v>141615000</v>
      </c>
      <c r="X2455" s="2">
        <v>143428000</v>
      </c>
      <c r="Y2455" s="2">
        <v>145469000</v>
      </c>
      <c r="Z2455" s="2">
        <v>147702000</v>
      </c>
      <c r="AA2455" s="2">
        <v>149868000</v>
      </c>
      <c r="AB2455" s="2">
        <v>151644000</v>
      </c>
      <c r="AC2455" s="2">
        <v>153302000</v>
      </c>
      <c r="AD2455" s="2">
        <v>154846000</v>
      </c>
      <c r="AE2455" s="2">
        <v>156603000</v>
      </c>
      <c r="AF2455" s="2">
        <v>158596000</v>
      </c>
      <c r="AG2455" s="2">
        <v>160541000</v>
      </c>
    </row>
    <row r="2456" spans="1:33">
      <c r="A2456" s="115" t="s">
        <v>4175</v>
      </c>
      <c r="B2456" s="115" t="s">
        <v>19</v>
      </c>
      <c r="C2456" s="2">
        <v>1994700000</v>
      </c>
      <c r="D2456" s="2">
        <v>2012540000</v>
      </c>
      <c r="E2456" s="2">
        <v>2101210000</v>
      </c>
      <c r="F2456" s="2">
        <v>2145580000</v>
      </c>
      <c r="G2456" s="2">
        <v>2195220000</v>
      </c>
      <c r="H2456" s="2">
        <v>2241030000</v>
      </c>
      <c r="I2456" s="2">
        <v>2278420000</v>
      </c>
      <c r="J2456" s="2">
        <v>2308340000</v>
      </c>
      <c r="K2456" s="2">
        <v>2333460000</v>
      </c>
      <c r="L2456" s="2">
        <v>2351030000</v>
      </c>
      <c r="M2456" s="2">
        <v>2369390000</v>
      </c>
      <c r="N2456" s="2">
        <v>2389880000</v>
      </c>
      <c r="O2456" s="2">
        <v>2410720000</v>
      </c>
      <c r="P2456" s="2">
        <v>2424460000</v>
      </c>
      <c r="Q2456" s="2">
        <v>2441410000</v>
      </c>
      <c r="R2456" s="2">
        <v>2466170000</v>
      </c>
      <c r="S2456" s="2">
        <v>2491400000</v>
      </c>
      <c r="T2456" s="2">
        <v>2513750000</v>
      </c>
      <c r="U2456" s="2">
        <v>2539720000</v>
      </c>
      <c r="V2456" s="2">
        <v>2567940000</v>
      </c>
      <c r="W2456" s="2">
        <v>2596990000</v>
      </c>
      <c r="X2456" s="2">
        <v>2630230000</v>
      </c>
      <c r="Y2456" s="2">
        <v>2667660000</v>
      </c>
      <c r="Z2456" s="2">
        <v>2708600000</v>
      </c>
      <c r="AA2456" s="2">
        <v>2748330000</v>
      </c>
      <c r="AB2456" s="2">
        <v>2780890000</v>
      </c>
      <c r="AC2456" s="2">
        <v>2811300000</v>
      </c>
      <c r="AD2456" s="2">
        <v>2839610000</v>
      </c>
      <c r="AE2456" s="2">
        <v>2871840000</v>
      </c>
      <c r="AF2456" s="2">
        <v>2908380000</v>
      </c>
      <c r="AG2456" s="2">
        <v>2944050000</v>
      </c>
    </row>
    <row r="2457" spans="1:33">
      <c r="A2457" s="115" t="s">
        <v>4176</v>
      </c>
      <c r="B2457" s="115" t="s">
        <v>19</v>
      </c>
      <c r="C2457" s="2">
        <v>4649300</v>
      </c>
      <c r="D2457" s="2">
        <v>4690880</v>
      </c>
      <c r="E2457" s="2">
        <v>4897560</v>
      </c>
      <c r="F2457" s="2">
        <v>5001000</v>
      </c>
      <c r="G2457" s="2">
        <v>5116680</v>
      </c>
      <c r="H2457" s="2">
        <v>5223470</v>
      </c>
      <c r="I2457" s="2">
        <v>5310610</v>
      </c>
      <c r="J2457" s="2">
        <v>5380340</v>
      </c>
      <c r="K2457" s="2">
        <v>5438900</v>
      </c>
      <c r="L2457" s="2">
        <v>5479860</v>
      </c>
      <c r="M2457" s="2">
        <v>5522640</v>
      </c>
      <c r="N2457" s="2">
        <v>5570400</v>
      </c>
      <c r="O2457" s="2">
        <v>5618970</v>
      </c>
      <c r="P2457" s="2">
        <v>5651000</v>
      </c>
      <c r="Q2457" s="2">
        <v>5690520</v>
      </c>
      <c r="R2457" s="2">
        <v>5748230</v>
      </c>
      <c r="S2457" s="2">
        <v>5807040</v>
      </c>
      <c r="T2457" s="2">
        <v>5859140</v>
      </c>
      <c r="U2457" s="2">
        <v>5919660</v>
      </c>
      <c r="V2457" s="2">
        <v>5985430</v>
      </c>
      <c r="W2457" s="2">
        <v>6053140</v>
      </c>
      <c r="X2457" s="2">
        <v>6130630</v>
      </c>
      <c r="Y2457" s="2">
        <v>6217870</v>
      </c>
      <c r="Z2457" s="2">
        <v>6313290</v>
      </c>
      <c r="AA2457" s="2">
        <v>6405880</v>
      </c>
      <c r="AB2457" s="2">
        <v>6481790</v>
      </c>
      <c r="AC2457" s="2">
        <v>6552670</v>
      </c>
      <c r="AD2457" s="2">
        <v>6618650</v>
      </c>
      <c r="AE2457" s="2">
        <v>6693780</v>
      </c>
      <c r="AF2457" s="2">
        <v>6778940</v>
      </c>
      <c r="AG2457" s="2">
        <v>6862080</v>
      </c>
    </row>
    <row r="2458" spans="1:33">
      <c r="A2458" s="115" t="s">
        <v>4177</v>
      </c>
      <c r="B2458" s="115" t="s">
        <v>19</v>
      </c>
      <c r="C2458" s="2">
        <v>3485380</v>
      </c>
      <c r="D2458" s="2">
        <v>3516560</v>
      </c>
      <c r="E2458" s="2">
        <v>3671500</v>
      </c>
      <c r="F2458" s="2">
        <v>3749040</v>
      </c>
      <c r="G2458" s="2">
        <v>3835760</v>
      </c>
      <c r="H2458" s="2">
        <v>3915820</v>
      </c>
      <c r="I2458" s="2">
        <v>3981140</v>
      </c>
      <c r="J2458" s="2">
        <v>4033420</v>
      </c>
      <c r="K2458" s="2">
        <v>4077320</v>
      </c>
      <c r="L2458" s="2">
        <v>4108020</v>
      </c>
      <c r="M2458" s="2">
        <v>4140090</v>
      </c>
      <c r="N2458" s="2">
        <v>4175900</v>
      </c>
      <c r="O2458" s="2">
        <v>4212310</v>
      </c>
      <c r="P2458" s="2">
        <v>4236320</v>
      </c>
      <c r="Q2458" s="2">
        <v>4265940</v>
      </c>
      <c r="R2458" s="2">
        <v>4309210</v>
      </c>
      <c r="S2458" s="2">
        <v>4353300</v>
      </c>
      <c r="T2458" s="2">
        <v>4392350</v>
      </c>
      <c r="U2458" s="2">
        <v>4437720</v>
      </c>
      <c r="V2458" s="2">
        <v>4487030</v>
      </c>
      <c r="W2458" s="2">
        <v>4537790</v>
      </c>
      <c r="X2458" s="2">
        <v>4595880</v>
      </c>
      <c r="Y2458" s="2">
        <v>4661280</v>
      </c>
      <c r="Z2458" s="2">
        <v>4732810</v>
      </c>
      <c r="AA2458" s="2">
        <v>4802220</v>
      </c>
      <c r="AB2458" s="2">
        <v>4859130</v>
      </c>
      <c r="AC2458" s="2">
        <v>4912260</v>
      </c>
      <c r="AD2458" s="2">
        <v>4961720</v>
      </c>
      <c r="AE2458" s="2">
        <v>5018040</v>
      </c>
      <c r="AF2458" s="2">
        <v>5081890</v>
      </c>
      <c r="AG2458" s="2">
        <v>5144210</v>
      </c>
    </row>
    <row r="2459" spans="1:33">
      <c r="A2459" s="115" t="s">
        <v>4178</v>
      </c>
      <c r="B2459" s="115" t="s">
        <v>19</v>
      </c>
      <c r="C2459" s="2">
        <v>69962100</v>
      </c>
      <c r="D2459" s="2">
        <v>70587800</v>
      </c>
      <c r="E2459" s="2">
        <v>73697900</v>
      </c>
      <c r="F2459" s="2">
        <v>75254400</v>
      </c>
      <c r="G2459" s="2">
        <v>76995200</v>
      </c>
      <c r="H2459" s="2">
        <v>78602100</v>
      </c>
      <c r="I2459" s="2">
        <v>79913400</v>
      </c>
      <c r="J2459" s="2">
        <v>80962800</v>
      </c>
      <c r="K2459" s="2">
        <v>81843900</v>
      </c>
      <c r="L2459" s="2">
        <v>82460200</v>
      </c>
      <c r="M2459" s="2">
        <v>83104100</v>
      </c>
      <c r="N2459" s="2">
        <v>83822800</v>
      </c>
      <c r="O2459" s="2">
        <v>84553600</v>
      </c>
      <c r="P2459" s="2">
        <v>85035600</v>
      </c>
      <c r="Q2459" s="2">
        <v>85630300</v>
      </c>
      <c r="R2459" s="2">
        <v>86498700</v>
      </c>
      <c r="S2459" s="2">
        <v>87383700</v>
      </c>
      <c r="T2459" s="2">
        <v>88167600</v>
      </c>
      <c r="U2459" s="2">
        <v>89078400</v>
      </c>
      <c r="V2459" s="2">
        <v>90068100</v>
      </c>
      <c r="W2459" s="2">
        <v>91087000</v>
      </c>
      <c r="X2459" s="2">
        <v>92253000</v>
      </c>
      <c r="Y2459" s="2">
        <v>93565700</v>
      </c>
      <c r="Z2459" s="2">
        <v>95001600</v>
      </c>
      <c r="AA2459" s="2">
        <v>96395000</v>
      </c>
      <c r="AB2459" s="2">
        <v>97537300</v>
      </c>
      <c r="AC2459" s="2">
        <v>98603700</v>
      </c>
      <c r="AD2459" s="2">
        <v>99596600</v>
      </c>
      <c r="AE2459" s="2">
        <v>100727000</v>
      </c>
      <c r="AF2459" s="2">
        <v>102009000</v>
      </c>
      <c r="AG2459" s="2">
        <v>103260000</v>
      </c>
    </row>
    <row r="2460" spans="1:33">
      <c r="A2460" s="115" t="s">
        <v>4179</v>
      </c>
      <c r="B2460" s="115" t="s">
        <v>19</v>
      </c>
      <c r="C2460" s="2">
        <v>10176300</v>
      </c>
      <c r="D2460" s="2">
        <v>10267300</v>
      </c>
      <c r="E2460" s="2">
        <v>10719700</v>
      </c>
      <c r="F2460" s="2">
        <v>10946100</v>
      </c>
      <c r="G2460" s="2">
        <v>11199300</v>
      </c>
      <c r="H2460" s="2">
        <v>11433000</v>
      </c>
      <c r="I2460" s="2">
        <v>11623800</v>
      </c>
      <c r="J2460" s="2">
        <v>11776400</v>
      </c>
      <c r="K2460" s="2">
        <v>11904600</v>
      </c>
      <c r="L2460" s="2">
        <v>11994200</v>
      </c>
      <c r="M2460" s="2">
        <v>12087900</v>
      </c>
      <c r="N2460" s="2">
        <v>12192400</v>
      </c>
      <c r="O2460" s="2">
        <v>12298700</v>
      </c>
      <c r="P2460" s="2">
        <v>12368800</v>
      </c>
      <c r="Q2460" s="2">
        <v>12455300</v>
      </c>
      <c r="R2460" s="2">
        <v>12581600</v>
      </c>
      <c r="S2460" s="2">
        <v>12710400</v>
      </c>
      <c r="T2460" s="2">
        <v>12824400</v>
      </c>
      <c r="U2460" s="2">
        <v>12956900</v>
      </c>
      <c r="V2460" s="2">
        <v>13100800</v>
      </c>
      <c r="W2460" s="2">
        <v>13249000</v>
      </c>
      <c r="X2460" s="2">
        <v>13418600</v>
      </c>
      <c r="Y2460" s="2">
        <v>13609600</v>
      </c>
      <c r="Z2460" s="2">
        <v>13818400</v>
      </c>
      <c r="AA2460" s="2">
        <v>14021100</v>
      </c>
      <c r="AB2460" s="2">
        <v>14187200</v>
      </c>
      <c r="AC2460" s="2">
        <v>14342400</v>
      </c>
      <c r="AD2460" s="2">
        <v>14486800</v>
      </c>
      <c r="AE2460" s="2">
        <v>14651200</v>
      </c>
      <c r="AF2460" s="2">
        <v>14837600</v>
      </c>
      <c r="AG2460" s="2">
        <v>15019600</v>
      </c>
    </row>
    <row r="2461" spans="1:33">
      <c r="A2461" s="115" t="s">
        <v>4180</v>
      </c>
      <c r="B2461" s="115" t="s">
        <v>19</v>
      </c>
      <c r="C2461" s="115">
        <v>0</v>
      </c>
      <c r="D2461" s="115">
        <v>0</v>
      </c>
      <c r="E2461" s="115">
        <v>0</v>
      </c>
      <c r="F2461" s="115">
        <v>0</v>
      </c>
      <c r="G2461" s="115">
        <v>0</v>
      </c>
      <c r="H2461" s="115">
        <v>0</v>
      </c>
      <c r="I2461" s="115">
        <v>0</v>
      </c>
      <c r="J2461" s="115">
        <v>0</v>
      </c>
      <c r="K2461" s="115">
        <v>0</v>
      </c>
      <c r="L2461" s="115">
        <v>0</v>
      </c>
      <c r="M2461" s="115">
        <v>0</v>
      </c>
      <c r="N2461" s="115">
        <v>0</v>
      </c>
      <c r="O2461" s="115">
        <v>0</v>
      </c>
      <c r="P2461" s="115">
        <v>0</v>
      </c>
      <c r="Q2461" s="115">
        <v>0</v>
      </c>
      <c r="R2461" s="115">
        <v>0</v>
      </c>
      <c r="S2461" s="115">
        <v>0</v>
      </c>
      <c r="T2461" s="115">
        <v>0</v>
      </c>
      <c r="U2461" s="115">
        <v>0</v>
      </c>
      <c r="V2461" s="115">
        <v>0</v>
      </c>
      <c r="W2461" s="115">
        <v>0</v>
      </c>
      <c r="X2461" s="115">
        <v>0</v>
      </c>
      <c r="Y2461" s="115">
        <v>0</v>
      </c>
      <c r="Z2461" s="115">
        <v>0</v>
      </c>
      <c r="AA2461" s="115">
        <v>0</v>
      </c>
      <c r="AB2461" s="115">
        <v>0</v>
      </c>
      <c r="AC2461" s="115">
        <v>0</v>
      </c>
      <c r="AD2461" s="115">
        <v>0</v>
      </c>
      <c r="AE2461" s="115">
        <v>0</v>
      </c>
      <c r="AF2461" s="115">
        <v>0</v>
      </c>
      <c r="AG2461" s="115">
        <v>0</v>
      </c>
    </row>
    <row r="2462" spans="1:33">
      <c r="A2462" s="115" t="s">
        <v>4181</v>
      </c>
      <c r="B2462" s="115" t="s">
        <v>19</v>
      </c>
      <c r="C2462" s="115">
        <v>0</v>
      </c>
      <c r="D2462" s="115">
        <v>0</v>
      </c>
      <c r="E2462" s="115">
        <v>0</v>
      </c>
      <c r="F2462" s="115">
        <v>0</v>
      </c>
      <c r="G2462" s="115">
        <v>0</v>
      </c>
      <c r="H2462" s="115">
        <v>0</v>
      </c>
      <c r="I2462" s="115">
        <v>0</v>
      </c>
      <c r="J2462" s="115">
        <v>0</v>
      </c>
      <c r="K2462" s="115">
        <v>0</v>
      </c>
      <c r="L2462" s="115">
        <v>0</v>
      </c>
      <c r="M2462" s="115">
        <v>0</v>
      </c>
      <c r="N2462" s="115">
        <v>0</v>
      </c>
      <c r="O2462" s="115">
        <v>0</v>
      </c>
      <c r="P2462" s="115">
        <v>0</v>
      </c>
      <c r="Q2462" s="115">
        <v>0</v>
      </c>
      <c r="R2462" s="115">
        <v>0</v>
      </c>
      <c r="S2462" s="115">
        <v>0</v>
      </c>
      <c r="T2462" s="115">
        <v>0</v>
      </c>
      <c r="U2462" s="115">
        <v>0</v>
      </c>
      <c r="V2462" s="115">
        <v>0</v>
      </c>
      <c r="W2462" s="115">
        <v>0</v>
      </c>
      <c r="X2462" s="115">
        <v>0</v>
      </c>
      <c r="Y2462" s="115">
        <v>0</v>
      </c>
      <c r="Z2462" s="115">
        <v>0</v>
      </c>
      <c r="AA2462" s="115">
        <v>0</v>
      </c>
      <c r="AB2462" s="115">
        <v>0</v>
      </c>
      <c r="AC2462" s="115">
        <v>0</v>
      </c>
      <c r="AD2462" s="115">
        <v>0</v>
      </c>
      <c r="AE2462" s="115">
        <v>0</v>
      </c>
      <c r="AF2462" s="115">
        <v>0</v>
      </c>
      <c r="AG2462" s="115">
        <v>0</v>
      </c>
    </row>
    <row r="2463" spans="1:33">
      <c r="A2463" s="115" t="s">
        <v>4182</v>
      </c>
      <c r="B2463" s="115" t="s">
        <v>19</v>
      </c>
      <c r="C2463" s="115">
        <v>0</v>
      </c>
      <c r="D2463" s="115">
        <v>0</v>
      </c>
      <c r="E2463" s="115">
        <v>0</v>
      </c>
      <c r="F2463" s="115">
        <v>0</v>
      </c>
      <c r="G2463" s="115">
        <v>0</v>
      </c>
      <c r="H2463" s="115">
        <v>0</v>
      </c>
      <c r="I2463" s="115">
        <v>0</v>
      </c>
      <c r="J2463" s="115">
        <v>0</v>
      </c>
      <c r="K2463" s="115">
        <v>0</v>
      </c>
      <c r="L2463" s="115">
        <v>0</v>
      </c>
      <c r="M2463" s="115">
        <v>0</v>
      </c>
      <c r="N2463" s="115">
        <v>0</v>
      </c>
      <c r="O2463" s="115">
        <v>0</v>
      </c>
      <c r="P2463" s="115">
        <v>0</v>
      </c>
      <c r="Q2463" s="115">
        <v>0</v>
      </c>
      <c r="R2463" s="115">
        <v>0</v>
      </c>
      <c r="S2463" s="115">
        <v>0</v>
      </c>
      <c r="T2463" s="115">
        <v>0</v>
      </c>
      <c r="U2463" s="115">
        <v>0</v>
      </c>
      <c r="V2463" s="115">
        <v>0</v>
      </c>
      <c r="W2463" s="115">
        <v>0</v>
      </c>
      <c r="X2463" s="115">
        <v>0</v>
      </c>
      <c r="Y2463" s="115">
        <v>0</v>
      </c>
      <c r="Z2463" s="115">
        <v>0</v>
      </c>
      <c r="AA2463" s="115">
        <v>0</v>
      </c>
      <c r="AB2463" s="115">
        <v>0</v>
      </c>
      <c r="AC2463" s="115">
        <v>0</v>
      </c>
      <c r="AD2463" s="115">
        <v>0</v>
      </c>
      <c r="AE2463" s="115">
        <v>0</v>
      </c>
      <c r="AF2463" s="115">
        <v>0</v>
      </c>
      <c r="AG2463" s="115">
        <v>0</v>
      </c>
    </row>
    <row r="2464" spans="1:33">
      <c r="A2464" s="115" t="s">
        <v>4183</v>
      </c>
      <c r="B2464" s="115" t="s">
        <v>19</v>
      </c>
      <c r="C2464" s="115">
        <v>0</v>
      </c>
      <c r="D2464" s="115">
        <v>0</v>
      </c>
      <c r="E2464" s="115">
        <v>0</v>
      </c>
      <c r="F2464" s="115">
        <v>0</v>
      </c>
      <c r="G2464" s="115">
        <v>0</v>
      </c>
      <c r="H2464" s="115">
        <v>0</v>
      </c>
      <c r="I2464" s="115">
        <v>0</v>
      </c>
      <c r="J2464" s="115">
        <v>0</v>
      </c>
      <c r="K2464" s="115">
        <v>0</v>
      </c>
      <c r="L2464" s="115">
        <v>0</v>
      </c>
      <c r="M2464" s="115">
        <v>0</v>
      </c>
      <c r="N2464" s="115">
        <v>0</v>
      </c>
      <c r="O2464" s="115">
        <v>0</v>
      </c>
      <c r="P2464" s="115">
        <v>0</v>
      </c>
      <c r="Q2464" s="115">
        <v>0</v>
      </c>
      <c r="R2464" s="115">
        <v>0</v>
      </c>
      <c r="S2464" s="115">
        <v>0</v>
      </c>
      <c r="T2464" s="115">
        <v>0</v>
      </c>
      <c r="U2464" s="115">
        <v>0</v>
      </c>
      <c r="V2464" s="115">
        <v>0</v>
      </c>
      <c r="W2464" s="115">
        <v>0</v>
      </c>
      <c r="X2464" s="115">
        <v>0</v>
      </c>
      <c r="Y2464" s="115">
        <v>0</v>
      </c>
      <c r="Z2464" s="115">
        <v>0</v>
      </c>
      <c r="AA2464" s="115">
        <v>0</v>
      </c>
      <c r="AB2464" s="115">
        <v>0</v>
      </c>
      <c r="AC2464" s="115">
        <v>0</v>
      </c>
      <c r="AD2464" s="115">
        <v>0</v>
      </c>
      <c r="AE2464" s="115">
        <v>0</v>
      </c>
      <c r="AF2464" s="115">
        <v>0</v>
      </c>
      <c r="AG2464" s="115">
        <v>0</v>
      </c>
    </row>
    <row r="2465" spans="1:33">
      <c r="A2465" s="115" t="s">
        <v>4184</v>
      </c>
      <c r="B2465" s="115" t="s">
        <v>19</v>
      </c>
      <c r="C2465" s="115">
        <v>0</v>
      </c>
      <c r="D2465" s="115">
        <v>0</v>
      </c>
      <c r="E2465" s="115">
        <v>0</v>
      </c>
      <c r="F2465" s="115">
        <v>0</v>
      </c>
      <c r="G2465" s="115">
        <v>0</v>
      </c>
      <c r="H2465" s="115">
        <v>0</v>
      </c>
      <c r="I2465" s="115">
        <v>0</v>
      </c>
      <c r="J2465" s="115">
        <v>0</v>
      </c>
      <c r="K2465" s="115">
        <v>0</v>
      </c>
      <c r="L2465" s="115">
        <v>0</v>
      </c>
      <c r="M2465" s="115">
        <v>0</v>
      </c>
      <c r="N2465" s="115">
        <v>0</v>
      </c>
      <c r="O2465" s="115">
        <v>0</v>
      </c>
      <c r="P2465" s="115">
        <v>0</v>
      </c>
      <c r="Q2465" s="115">
        <v>0</v>
      </c>
      <c r="R2465" s="115">
        <v>0</v>
      </c>
      <c r="S2465" s="115">
        <v>0</v>
      </c>
      <c r="T2465" s="115">
        <v>0</v>
      </c>
      <c r="U2465" s="115">
        <v>0</v>
      </c>
      <c r="V2465" s="115">
        <v>0</v>
      </c>
      <c r="W2465" s="115">
        <v>0</v>
      </c>
      <c r="X2465" s="115">
        <v>0</v>
      </c>
      <c r="Y2465" s="115">
        <v>0</v>
      </c>
      <c r="Z2465" s="115">
        <v>0</v>
      </c>
      <c r="AA2465" s="115">
        <v>0</v>
      </c>
      <c r="AB2465" s="115">
        <v>0</v>
      </c>
      <c r="AC2465" s="115">
        <v>0</v>
      </c>
      <c r="AD2465" s="115">
        <v>0</v>
      </c>
      <c r="AE2465" s="115">
        <v>0</v>
      </c>
      <c r="AF2465" s="115">
        <v>0</v>
      </c>
      <c r="AG2465" s="115">
        <v>0</v>
      </c>
    </row>
    <row r="2466" spans="1:33">
      <c r="A2466" s="115" t="s">
        <v>4185</v>
      </c>
      <c r="B2466" s="115" t="s">
        <v>19</v>
      </c>
      <c r="C2466" s="115">
        <v>0</v>
      </c>
      <c r="D2466" s="115">
        <v>0</v>
      </c>
      <c r="E2466" s="115">
        <v>0</v>
      </c>
      <c r="F2466" s="115">
        <v>0</v>
      </c>
      <c r="G2466" s="115">
        <v>0</v>
      </c>
      <c r="H2466" s="115">
        <v>0</v>
      </c>
      <c r="I2466" s="115">
        <v>0</v>
      </c>
      <c r="J2466" s="115">
        <v>0</v>
      </c>
      <c r="K2466" s="115">
        <v>0</v>
      </c>
      <c r="L2466" s="115">
        <v>0</v>
      </c>
      <c r="M2466" s="115">
        <v>0</v>
      </c>
      <c r="N2466" s="115">
        <v>0</v>
      </c>
      <c r="O2466" s="115">
        <v>0</v>
      </c>
      <c r="P2466" s="115">
        <v>0</v>
      </c>
      <c r="Q2466" s="115">
        <v>0</v>
      </c>
      <c r="R2466" s="115">
        <v>0</v>
      </c>
      <c r="S2466" s="115">
        <v>0</v>
      </c>
      <c r="T2466" s="115">
        <v>0</v>
      </c>
      <c r="U2466" s="115">
        <v>0</v>
      </c>
      <c r="V2466" s="115">
        <v>0</v>
      </c>
      <c r="W2466" s="115">
        <v>0</v>
      </c>
      <c r="X2466" s="115">
        <v>0</v>
      </c>
      <c r="Y2466" s="115">
        <v>0</v>
      </c>
      <c r="Z2466" s="115">
        <v>0</v>
      </c>
      <c r="AA2466" s="115">
        <v>0</v>
      </c>
      <c r="AB2466" s="115">
        <v>0</v>
      </c>
      <c r="AC2466" s="115">
        <v>0</v>
      </c>
      <c r="AD2466" s="115">
        <v>0</v>
      </c>
      <c r="AE2466" s="115">
        <v>0</v>
      </c>
      <c r="AF2466" s="115">
        <v>0</v>
      </c>
      <c r="AG2466" s="115">
        <v>0</v>
      </c>
    </row>
    <row r="2467" spans="1:33">
      <c r="A2467" s="115" t="s">
        <v>4186</v>
      </c>
      <c r="B2467" s="115" t="s">
        <v>19</v>
      </c>
      <c r="C2467" s="115">
        <v>0</v>
      </c>
      <c r="D2467" s="115">
        <v>0</v>
      </c>
      <c r="E2467" s="115">
        <v>0</v>
      </c>
      <c r="F2467" s="115">
        <v>0</v>
      </c>
      <c r="G2467" s="115">
        <v>0</v>
      </c>
      <c r="H2467" s="115">
        <v>0</v>
      </c>
      <c r="I2467" s="115">
        <v>0</v>
      </c>
      <c r="J2467" s="115">
        <v>0</v>
      </c>
      <c r="K2467" s="115">
        <v>0</v>
      </c>
      <c r="L2467" s="115">
        <v>0</v>
      </c>
      <c r="M2467" s="115">
        <v>0</v>
      </c>
      <c r="N2467" s="115">
        <v>0</v>
      </c>
      <c r="O2467" s="115">
        <v>0</v>
      </c>
      <c r="P2467" s="115">
        <v>0</v>
      </c>
      <c r="Q2467" s="115">
        <v>0</v>
      </c>
      <c r="R2467" s="115">
        <v>0</v>
      </c>
      <c r="S2467" s="115">
        <v>0</v>
      </c>
      <c r="T2467" s="115">
        <v>0</v>
      </c>
      <c r="U2467" s="115">
        <v>0</v>
      </c>
      <c r="V2467" s="115">
        <v>0</v>
      </c>
      <c r="W2467" s="115">
        <v>0</v>
      </c>
      <c r="X2467" s="115">
        <v>0</v>
      </c>
      <c r="Y2467" s="115">
        <v>0</v>
      </c>
      <c r="Z2467" s="115">
        <v>0</v>
      </c>
      <c r="AA2467" s="115">
        <v>0</v>
      </c>
      <c r="AB2467" s="115">
        <v>0</v>
      </c>
      <c r="AC2467" s="115">
        <v>0</v>
      </c>
      <c r="AD2467" s="115">
        <v>0</v>
      </c>
      <c r="AE2467" s="115">
        <v>0</v>
      </c>
      <c r="AF2467" s="115">
        <v>0</v>
      </c>
      <c r="AG2467" s="115">
        <v>0</v>
      </c>
    </row>
    <row r="2468" spans="1:33">
      <c r="A2468" s="115" t="s">
        <v>4187</v>
      </c>
      <c r="B2468" s="115" t="s">
        <v>19</v>
      </c>
      <c r="C2468" s="115">
        <v>0</v>
      </c>
      <c r="D2468" s="115">
        <v>0</v>
      </c>
      <c r="E2468" s="115">
        <v>0</v>
      </c>
      <c r="F2468" s="115">
        <v>0</v>
      </c>
      <c r="G2468" s="115">
        <v>0</v>
      </c>
      <c r="H2468" s="115">
        <v>0</v>
      </c>
      <c r="I2468" s="115">
        <v>0</v>
      </c>
      <c r="J2468" s="115">
        <v>0</v>
      </c>
      <c r="K2468" s="115">
        <v>0</v>
      </c>
      <c r="L2468" s="115">
        <v>0</v>
      </c>
      <c r="M2468" s="115">
        <v>0</v>
      </c>
      <c r="N2468" s="115">
        <v>0</v>
      </c>
      <c r="O2468" s="115">
        <v>0</v>
      </c>
      <c r="P2468" s="115">
        <v>0</v>
      </c>
      <c r="Q2468" s="115">
        <v>0</v>
      </c>
      <c r="R2468" s="115">
        <v>0</v>
      </c>
      <c r="S2468" s="115">
        <v>0</v>
      </c>
      <c r="T2468" s="115">
        <v>0</v>
      </c>
      <c r="U2468" s="115">
        <v>0</v>
      </c>
      <c r="V2468" s="115">
        <v>0</v>
      </c>
      <c r="W2468" s="115">
        <v>0</v>
      </c>
      <c r="X2468" s="115">
        <v>0</v>
      </c>
      <c r="Y2468" s="115">
        <v>0</v>
      </c>
      <c r="Z2468" s="115">
        <v>0</v>
      </c>
      <c r="AA2468" s="115">
        <v>0</v>
      </c>
      <c r="AB2468" s="115">
        <v>0</v>
      </c>
      <c r="AC2468" s="115">
        <v>0</v>
      </c>
      <c r="AD2468" s="115">
        <v>0</v>
      </c>
      <c r="AE2468" s="115">
        <v>0</v>
      </c>
      <c r="AF2468" s="115">
        <v>0</v>
      </c>
      <c r="AG2468" s="115">
        <v>0</v>
      </c>
    </row>
    <row r="2469" spans="1:33">
      <c r="A2469" s="115" t="s">
        <v>4188</v>
      </c>
      <c r="B2469" s="115" t="s">
        <v>19</v>
      </c>
      <c r="C2469" s="115">
        <v>0</v>
      </c>
      <c r="D2469" s="115">
        <v>0</v>
      </c>
      <c r="E2469" s="115">
        <v>0</v>
      </c>
      <c r="F2469" s="115">
        <v>0</v>
      </c>
      <c r="G2469" s="115">
        <v>0</v>
      </c>
      <c r="H2469" s="115">
        <v>0</v>
      </c>
      <c r="I2469" s="115">
        <v>0</v>
      </c>
      <c r="J2469" s="115">
        <v>0</v>
      </c>
      <c r="K2469" s="115">
        <v>0</v>
      </c>
      <c r="L2469" s="115">
        <v>0</v>
      </c>
      <c r="M2469" s="115">
        <v>0</v>
      </c>
      <c r="N2469" s="115">
        <v>0</v>
      </c>
      <c r="O2469" s="115">
        <v>0</v>
      </c>
      <c r="P2469" s="115">
        <v>0</v>
      </c>
      <c r="Q2469" s="115">
        <v>0</v>
      </c>
      <c r="R2469" s="115">
        <v>0</v>
      </c>
      <c r="S2469" s="115">
        <v>0</v>
      </c>
      <c r="T2469" s="115">
        <v>0</v>
      </c>
      <c r="U2469" s="115">
        <v>0</v>
      </c>
      <c r="V2469" s="115">
        <v>0</v>
      </c>
      <c r="W2469" s="115">
        <v>0</v>
      </c>
      <c r="X2469" s="115">
        <v>0</v>
      </c>
      <c r="Y2469" s="115">
        <v>0</v>
      </c>
      <c r="Z2469" s="115">
        <v>0</v>
      </c>
      <c r="AA2469" s="115">
        <v>0</v>
      </c>
      <c r="AB2469" s="115">
        <v>0</v>
      </c>
      <c r="AC2469" s="115">
        <v>0</v>
      </c>
      <c r="AD2469" s="115">
        <v>0</v>
      </c>
      <c r="AE2469" s="115">
        <v>0</v>
      </c>
      <c r="AF2469" s="115">
        <v>0</v>
      </c>
      <c r="AG2469" s="115">
        <v>0</v>
      </c>
    </row>
    <row r="2470" spans="1:33">
      <c r="A2470" s="115" t="s">
        <v>4189</v>
      </c>
      <c r="B2470" s="115" t="s">
        <v>19</v>
      </c>
      <c r="C2470" s="115">
        <v>0</v>
      </c>
      <c r="D2470" s="115">
        <v>0</v>
      </c>
      <c r="E2470" s="115">
        <v>0</v>
      </c>
      <c r="F2470" s="115">
        <v>0</v>
      </c>
      <c r="G2470" s="115">
        <v>0</v>
      </c>
      <c r="H2470" s="115">
        <v>0</v>
      </c>
      <c r="I2470" s="115">
        <v>0</v>
      </c>
      <c r="J2470" s="115">
        <v>0</v>
      </c>
      <c r="K2470" s="115">
        <v>0</v>
      </c>
      <c r="L2470" s="115">
        <v>0</v>
      </c>
      <c r="M2470" s="115">
        <v>0</v>
      </c>
      <c r="N2470" s="115">
        <v>0</v>
      </c>
      <c r="O2470" s="115">
        <v>0</v>
      </c>
      <c r="P2470" s="115">
        <v>0</v>
      </c>
      <c r="Q2470" s="115">
        <v>0</v>
      </c>
      <c r="R2470" s="115">
        <v>0</v>
      </c>
      <c r="S2470" s="115">
        <v>0</v>
      </c>
      <c r="T2470" s="115">
        <v>0</v>
      </c>
      <c r="U2470" s="115">
        <v>0</v>
      </c>
      <c r="V2470" s="115">
        <v>0</v>
      </c>
      <c r="W2470" s="115">
        <v>0</v>
      </c>
      <c r="X2470" s="115">
        <v>0</v>
      </c>
      <c r="Y2470" s="115">
        <v>0</v>
      </c>
      <c r="Z2470" s="115">
        <v>0</v>
      </c>
      <c r="AA2470" s="115">
        <v>0</v>
      </c>
      <c r="AB2470" s="115">
        <v>0</v>
      </c>
      <c r="AC2470" s="115">
        <v>0</v>
      </c>
      <c r="AD2470" s="115">
        <v>0</v>
      </c>
      <c r="AE2470" s="115">
        <v>0</v>
      </c>
      <c r="AF2470" s="115">
        <v>0</v>
      </c>
      <c r="AG2470" s="115">
        <v>0</v>
      </c>
    </row>
    <row r="2471" spans="1:33">
      <c r="A2471" s="115" t="s">
        <v>4190</v>
      </c>
      <c r="B2471" s="115" t="s">
        <v>19</v>
      </c>
      <c r="C2471" s="115">
        <v>0</v>
      </c>
      <c r="D2471" s="115">
        <v>0</v>
      </c>
      <c r="E2471" s="115">
        <v>0</v>
      </c>
      <c r="F2471" s="115">
        <v>0</v>
      </c>
      <c r="G2471" s="115">
        <v>0</v>
      </c>
      <c r="H2471" s="115">
        <v>0</v>
      </c>
      <c r="I2471" s="115">
        <v>0</v>
      </c>
      <c r="J2471" s="115">
        <v>0</v>
      </c>
      <c r="K2471" s="115">
        <v>0</v>
      </c>
      <c r="L2471" s="115">
        <v>0</v>
      </c>
      <c r="M2471" s="115">
        <v>0</v>
      </c>
      <c r="N2471" s="115">
        <v>0</v>
      </c>
      <c r="O2471" s="115">
        <v>0</v>
      </c>
      <c r="P2471" s="115">
        <v>0</v>
      </c>
      <c r="Q2471" s="115">
        <v>0</v>
      </c>
      <c r="R2471" s="115">
        <v>0</v>
      </c>
      <c r="S2471" s="115">
        <v>0</v>
      </c>
      <c r="T2471" s="115">
        <v>0</v>
      </c>
      <c r="U2471" s="115">
        <v>0</v>
      </c>
      <c r="V2471" s="115">
        <v>0</v>
      </c>
      <c r="W2471" s="115">
        <v>0</v>
      </c>
      <c r="X2471" s="115">
        <v>0</v>
      </c>
      <c r="Y2471" s="115">
        <v>0</v>
      </c>
      <c r="Z2471" s="115">
        <v>0</v>
      </c>
      <c r="AA2471" s="115">
        <v>0</v>
      </c>
      <c r="AB2471" s="115">
        <v>0</v>
      </c>
      <c r="AC2471" s="115">
        <v>0</v>
      </c>
      <c r="AD2471" s="115">
        <v>0</v>
      </c>
      <c r="AE2471" s="115">
        <v>0</v>
      </c>
      <c r="AF2471" s="115">
        <v>0</v>
      </c>
      <c r="AG2471" s="115">
        <v>0</v>
      </c>
    </row>
    <row r="2472" spans="1:33">
      <c r="A2472" s="115" t="s">
        <v>4191</v>
      </c>
      <c r="B2472" s="115" t="s">
        <v>19</v>
      </c>
      <c r="C2472" s="115">
        <v>0</v>
      </c>
      <c r="D2472" s="115">
        <v>0</v>
      </c>
      <c r="E2472" s="115">
        <v>0</v>
      </c>
      <c r="F2472" s="115">
        <v>0</v>
      </c>
      <c r="G2472" s="115">
        <v>0</v>
      </c>
      <c r="H2472" s="115">
        <v>0</v>
      </c>
      <c r="I2472" s="115">
        <v>0</v>
      </c>
      <c r="J2472" s="115">
        <v>0</v>
      </c>
      <c r="K2472" s="115">
        <v>0</v>
      </c>
      <c r="L2472" s="115">
        <v>0</v>
      </c>
      <c r="M2472" s="115">
        <v>0</v>
      </c>
      <c r="N2472" s="115">
        <v>0</v>
      </c>
      <c r="O2472" s="115">
        <v>0</v>
      </c>
      <c r="P2472" s="115">
        <v>0</v>
      </c>
      <c r="Q2472" s="115">
        <v>0</v>
      </c>
      <c r="R2472" s="115">
        <v>0</v>
      </c>
      <c r="S2472" s="115">
        <v>0</v>
      </c>
      <c r="T2472" s="115">
        <v>0</v>
      </c>
      <c r="U2472" s="115">
        <v>0</v>
      </c>
      <c r="V2472" s="115">
        <v>0</v>
      </c>
      <c r="W2472" s="115">
        <v>0</v>
      </c>
      <c r="X2472" s="115">
        <v>0</v>
      </c>
      <c r="Y2472" s="115">
        <v>0</v>
      </c>
      <c r="Z2472" s="115">
        <v>0</v>
      </c>
      <c r="AA2472" s="115">
        <v>0</v>
      </c>
      <c r="AB2472" s="115">
        <v>0</v>
      </c>
      <c r="AC2472" s="115">
        <v>0</v>
      </c>
      <c r="AD2472" s="115">
        <v>0</v>
      </c>
      <c r="AE2472" s="115">
        <v>0</v>
      </c>
      <c r="AF2472" s="115">
        <v>0</v>
      </c>
      <c r="AG2472" s="115">
        <v>0</v>
      </c>
    </row>
    <row r="2473" spans="1:33">
      <c r="A2473" s="115" t="s">
        <v>4192</v>
      </c>
      <c r="B2473" s="115" t="s">
        <v>19</v>
      </c>
      <c r="C2473" s="115">
        <v>0</v>
      </c>
      <c r="D2473" s="115">
        <v>0</v>
      </c>
      <c r="E2473" s="115">
        <v>0</v>
      </c>
      <c r="F2473" s="115">
        <v>0</v>
      </c>
      <c r="G2473" s="115">
        <v>0</v>
      </c>
      <c r="H2473" s="115">
        <v>0</v>
      </c>
      <c r="I2473" s="115">
        <v>0</v>
      </c>
      <c r="J2473" s="115">
        <v>0</v>
      </c>
      <c r="K2473" s="115">
        <v>0</v>
      </c>
      <c r="L2473" s="115">
        <v>0</v>
      </c>
      <c r="M2473" s="115">
        <v>0</v>
      </c>
      <c r="N2473" s="115">
        <v>0</v>
      </c>
      <c r="O2473" s="115">
        <v>0</v>
      </c>
      <c r="P2473" s="115">
        <v>0</v>
      </c>
      <c r="Q2473" s="115">
        <v>0</v>
      </c>
      <c r="R2473" s="115">
        <v>0</v>
      </c>
      <c r="S2473" s="115">
        <v>0</v>
      </c>
      <c r="T2473" s="115">
        <v>0</v>
      </c>
      <c r="U2473" s="115">
        <v>0</v>
      </c>
      <c r="V2473" s="115">
        <v>0</v>
      </c>
      <c r="W2473" s="115">
        <v>0</v>
      </c>
      <c r="X2473" s="115">
        <v>0</v>
      </c>
      <c r="Y2473" s="115">
        <v>0</v>
      </c>
      <c r="Z2473" s="115">
        <v>0</v>
      </c>
      <c r="AA2473" s="115">
        <v>0</v>
      </c>
      <c r="AB2473" s="115">
        <v>0</v>
      </c>
      <c r="AC2473" s="115">
        <v>0</v>
      </c>
      <c r="AD2473" s="115">
        <v>0</v>
      </c>
      <c r="AE2473" s="115">
        <v>0</v>
      </c>
      <c r="AF2473" s="115">
        <v>0</v>
      </c>
      <c r="AG2473" s="115">
        <v>0</v>
      </c>
    </row>
    <row r="2474" spans="1:33">
      <c r="A2474" s="115" t="s">
        <v>4193</v>
      </c>
      <c r="B2474" s="115" t="s">
        <v>19</v>
      </c>
      <c r="C2474" s="115">
        <v>0</v>
      </c>
      <c r="D2474" s="115">
        <v>0</v>
      </c>
      <c r="E2474" s="115">
        <v>0</v>
      </c>
      <c r="F2474" s="115">
        <v>0</v>
      </c>
      <c r="G2474" s="115">
        <v>0</v>
      </c>
      <c r="H2474" s="115">
        <v>0</v>
      </c>
      <c r="I2474" s="115">
        <v>0</v>
      </c>
      <c r="J2474" s="115">
        <v>0</v>
      </c>
      <c r="K2474" s="115">
        <v>0</v>
      </c>
      <c r="L2474" s="115">
        <v>0</v>
      </c>
      <c r="M2474" s="115">
        <v>0</v>
      </c>
      <c r="N2474" s="115">
        <v>0</v>
      </c>
      <c r="O2474" s="115">
        <v>0</v>
      </c>
      <c r="P2474" s="115">
        <v>0</v>
      </c>
      <c r="Q2474" s="115">
        <v>0</v>
      </c>
      <c r="R2474" s="115">
        <v>0</v>
      </c>
      <c r="S2474" s="115">
        <v>0</v>
      </c>
      <c r="T2474" s="115">
        <v>0</v>
      </c>
      <c r="U2474" s="115">
        <v>0</v>
      </c>
      <c r="V2474" s="115">
        <v>0</v>
      </c>
      <c r="W2474" s="115">
        <v>0</v>
      </c>
      <c r="X2474" s="115">
        <v>0</v>
      </c>
      <c r="Y2474" s="115">
        <v>0</v>
      </c>
      <c r="Z2474" s="115">
        <v>0</v>
      </c>
      <c r="AA2474" s="115">
        <v>0</v>
      </c>
      <c r="AB2474" s="115">
        <v>0</v>
      </c>
      <c r="AC2474" s="115">
        <v>0</v>
      </c>
      <c r="AD2474" s="115">
        <v>0</v>
      </c>
      <c r="AE2474" s="115">
        <v>0</v>
      </c>
      <c r="AF2474" s="115">
        <v>0</v>
      </c>
      <c r="AG2474" s="115">
        <v>0</v>
      </c>
    </row>
    <row r="2475" spans="1:33">
      <c r="A2475" s="115" t="s">
        <v>4194</v>
      </c>
      <c r="B2475" s="115" t="s">
        <v>19</v>
      </c>
      <c r="C2475" s="115">
        <v>0</v>
      </c>
      <c r="D2475" s="115">
        <v>0</v>
      </c>
      <c r="E2475" s="115">
        <v>0</v>
      </c>
      <c r="F2475" s="115">
        <v>0</v>
      </c>
      <c r="G2475" s="115">
        <v>0</v>
      </c>
      <c r="H2475" s="115">
        <v>0</v>
      </c>
      <c r="I2475" s="115">
        <v>0</v>
      </c>
      <c r="J2475" s="115">
        <v>0</v>
      </c>
      <c r="K2475" s="115">
        <v>0</v>
      </c>
      <c r="L2475" s="115">
        <v>0</v>
      </c>
      <c r="M2475" s="115">
        <v>0</v>
      </c>
      <c r="N2475" s="115">
        <v>0</v>
      </c>
      <c r="O2475" s="115">
        <v>0</v>
      </c>
      <c r="P2475" s="115">
        <v>0</v>
      </c>
      <c r="Q2475" s="115">
        <v>0</v>
      </c>
      <c r="R2475" s="115">
        <v>0</v>
      </c>
      <c r="S2475" s="115">
        <v>0</v>
      </c>
      <c r="T2475" s="115">
        <v>0</v>
      </c>
      <c r="U2475" s="115">
        <v>0</v>
      </c>
      <c r="V2475" s="115">
        <v>0</v>
      </c>
      <c r="W2475" s="115">
        <v>0</v>
      </c>
      <c r="X2475" s="115">
        <v>0</v>
      </c>
      <c r="Y2475" s="115">
        <v>0</v>
      </c>
      <c r="Z2475" s="115">
        <v>0</v>
      </c>
      <c r="AA2475" s="115">
        <v>0</v>
      </c>
      <c r="AB2475" s="115">
        <v>0</v>
      </c>
      <c r="AC2475" s="115">
        <v>0</v>
      </c>
      <c r="AD2475" s="115">
        <v>0</v>
      </c>
      <c r="AE2475" s="115">
        <v>0</v>
      </c>
      <c r="AF2475" s="115">
        <v>0</v>
      </c>
      <c r="AG2475" s="115">
        <v>0</v>
      </c>
    </row>
    <row r="2476" spans="1:33">
      <c r="A2476" s="115" t="s">
        <v>4195</v>
      </c>
      <c r="B2476" s="115" t="s">
        <v>19</v>
      </c>
      <c r="C2476" s="115">
        <v>0</v>
      </c>
      <c r="D2476" s="115">
        <v>0</v>
      </c>
      <c r="E2476" s="115">
        <v>0</v>
      </c>
      <c r="F2476" s="115">
        <v>0</v>
      </c>
      <c r="G2476" s="115">
        <v>0</v>
      </c>
      <c r="H2476" s="115">
        <v>0</v>
      </c>
      <c r="I2476" s="115">
        <v>0</v>
      </c>
      <c r="J2476" s="115">
        <v>0</v>
      </c>
      <c r="K2476" s="115">
        <v>0</v>
      </c>
      <c r="L2476" s="115">
        <v>0</v>
      </c>
      <c r="M2476" s="115">
        <v>0</v>
      </c>
      <c r="N2476" s="115">
        <v>0</v>
      </c>
      <c r="O2476" s="115">
        <v>0</v>
      </c>
      <c r="P2476" s="115">
        <v>0</v>
      </c>
      <c r="Q2476" s="115">
        <v>0</v>
      </c>
      <c r="R2476" s="115">
        <v>0</v>
      </c>
      <c r="S2476" s="115">
        <v>0</v>
      </c>
      <c r="T2476" s="115">
        <v>0</v>
      </c>
      <c r="U2476" s="115">
        <v>0</v>
      </c>
      <c r="V2476" s="115">
        <v>0</v>
      </c>
      <c r="W2476" s="115">
        <v>0</v>
      </c>
      <c r="X2476" s="115">
        <v>0</v>
      </c>
      <c r="Y2476" s="115">
        <v>0</v>
      </c>
      <c r="Z2476" s="115">
        <v>0</v>
      </c>
      <c r="AA2476" s="115">
        <v>0</v>
      </c>
      <c r="AB2476" s="115">
        <v>0</v>
      </c>
      <c r="AC2476" s="115">
        <v>0</v>
      </c>
      <c r="AD2476" s="115">
        <v>0</v>
      </c>
      <c r="AE2476" s="115">
        <v>0</v>
      </c>
      <c r="AF2476" s="115">
        <v>0</v>
      </c>
      <c r="AG2476" s="115">
        <v>0</v>
      </c>
    </row>
    <row r="2477" spans="1:33">
      <c r="A2477" s="115" t="s">
        <v>4196</v>
      </c>
      <c r="B2477" s="115" t="s">
        <v>19</v>
      </c>
      <c r="C2477" s="115">
        <v>0</v>
      </c>
      <c r="D2477" s="115">
        <v>0</v>
      </c>
      <c r="E2477" s="115">
        <v>0</v>
      </c>
      <c r="F2477" s="115">
        <v>0</v>
      </c>
      <c r="G2477" s="115">
        <v>0</v>
      </c>
      <c r="H2477" s="115">
        <v>0</v>
      </c>
      <c r="I2477" s="115">
        <v>0</v>
      </c>
      <c r="J2477" s="115">
        <v>0</v>
      </c>
      <c r="K2477" s="115">
        <v>0</v>
      </c>
      <c r="L2477" s="115">
        <v>0</v>
      </c>
      <c r="M2477" s="115">
        <v>0</v>
      </c>
      <c r="N2477" s="115">
        <v>0</v>
      </c>
      <c r="O2477" s="115">
        <v>0</v>
      </c>
      <c r="P2477" s="115">
        <v>0</v>
      </c>
      <c r="Q2477" s="115">
        <v>0</v>
      </c>
      <c r="R2477" s="115">
        <v>0</v>
      </c>
      <c r="S2477" s="115">
        <v>0</v>
      </c>
      <c r="T2477" s="115">
        <v>0</v>
      </c>
      <c r="U2477" s="115">
        <v>0</v>
      </c>
      <c r="V2477" s="115">
        <v>0</v>
      </c>
      <c r="W2477" s="115">
        <v>0</v>
      </c>
      <c r="X2477" s="115">
        <v>0</v>
      </c>
      <c r="Y2477" s="115">
        <v>0</v>
      </c>
      <c r="Z2477" s="115">
        <v>0</v>
      </c>
      <c r="AA2477" s="115">
        <v>0</v>
      </c>
      <c r="AB2477" s="115">
        <v>0</v>
      </c>
      <c r="AC2477" s="115">
        <v>0</v>
      </c>
      <c r="AD2477" s="115">
        <v>0</v>
      </c>
      <c r="AE2477" s="115">
        <v>0</v>
      </c>
      <c r="AF2477" s="115">
        <v>0</v>
      </c>
      <c r="AG2477" s="115">
        <v>0</v>
      </c>
    </row>
    <row r="2478" spans="1:33">
      <c r="A2478" s="115" t="s">
        <v>4197</v>
      </c>
      <c r="B2478" s="115" t="s">
        <v>19</v>
      </c>
      <c r="C2478" s="115">
        <v>0</v>
      </c>
      <c r="D2478" s="115">
        <v>0</v>
      </c>
      <c r="E2478" s="115">
        <v>0</v>
      </c>
      <c r="F2478" s="115">
        <v>0</v>
      </c>
      <c r="G2478" s="115">
        <v>0</v>
      </c>
      <c r="H2478" s="115">
        <v>0</v>
      </c>
      <c r="I2478" s="115">
        <v>0</v>
      </c>
      <c r="J2478" s="115">
        <v>0</v>
      </c>
      <c r="K2478" s="115">
        <v>0</v>
      </c>
      <c r="L2478" s="115">
        <v>0</v>
      </c>
      <c r="M2478" s="115">
        <v>0</v>
      </c>
      <c r="N2478" s="115">
        <v>0</v>
      </c>
      <c r="O2478" s="115">
        <v>0</v>
      </c>
      <c r="P2478" s="115">
        <v>0</v>
      </c>
      <c r="Q2478" s="115">
        <v>0</v>
      </c>
      <c r="R2478" s="115">
        <v>0</v>
      </c>
      <c r="S2478" s="115">
        <v>0</v>
      </c>
      <c r="T2478" s="115">
        <v>0</v>
      </c>
      <c r="U2478" s="115">
        <v>0</v>
      </c>
      <c r="V2478" s="115">
        <v>0</v>
      </c>
      <c r="W2478" s="115">
        <v>0</v>
      </c>
      <c r="X2478" s="115">
        <v>0</v>
      </c>
      <c r="Y2478" s="115">
        <v>0</v>
      </c>
      <c r="Z2478" s="115">
        <v>0</v>
      </c>
      <c r="AA2478" s="115">
        <v>0</v>
      </c>
      <c r="AB2478" s="115">
        <v>0</v>
      </c>
      <c r="AC2478" s="115">
        <v>0</v>
      </c>
      <c r="AD2478" s="115">
        <v>0</v>
      </c>
      <c r="AE2478" s="115">
        <v>0</v>
      </c>
      <c r="AF2478" s="115">
        <v>0</v>
      </c>
      <c r="AG2478" s="115">
        <v>0</v>
      </c>
    </row>
    <row r="2479" spans="1:33">
      <c r="A2479" s="115" t="s">
        <v>4198</v>
      </c>
      <c r="B2479" s="115" t="s">
        <v>19</v>
      </c>
      <c r="C2479" s="115">
        <v>0</v>
      </c>
      <c r="D2479" s="115">
        <v>0</v>
      </c>
      <c r="E2479" s="115">
        <v>0</v>
      </c>
      <c r="F2479" s="115">
        <v>0</v>
      </c>
      <c r="G2479" s="115">
        <v>0</v>
      </c>
      <c r="H2479" s="115">
        <v>0</v>
      </c>
      <c r="I2479" s="115">
        <v>0</v>
      </c>
      <c r="J2479" s="115">
        <v>0</v>
      </c>
      <c r="K2479" s="115">
        <v>0</v>
      </c>
      <c r="L2479" s="115">
        <v>0</v>
      </c>
      <c r="M2479" s="115">
        <v>0</v>
      </c>
      <c r="N2479" s="115">
        <v>0</v>
      </c>
      <c r="O2479" s="115">
        <v>0</v>
      </c>
      <c r="P2479" s="115">
        <v>0</v>
      </c>
      <c r="Q2479" s="115">
        <v>0</v>
      </c>
      <c r="R2479" s="115">
        <v>0</v>
      </c>
      <c r="S2479" s="115">
        <v>0</v>
      </c>
      <c r="T2479" s="115">
        <v>0</v>
      </c>
      <c r="U2479" s="115">
        <v>0</v>
      </c>
      <c r="V2479" s="115">
        <v>0</v>
      </c>
      <c r="W2479" s="115">
        <v>0</v>
      </c>
      <c r="X2479" s="115">
        <v>0</v>
      </c>
      <c r="Y2479" s="115">
        <v>0</v>
      </c>
      <c r="Z2479" s="115">
        <v>0</v>
      </c>
      <c r="AA2479" s="115">
        <v>0</v>
      </c>
      <c r="AB2479" s="115">
        <v>0</v>
      </c>
      <c r="AC2479" s="115">
        <v>0</v>
      </c>
      <c r="AD2479" s="115">
        <v>0</v>
      </c>
      <c r="AE2479" s="115">
        <v>0</v>
      </c>
      <c r="AF2479" s="115">
        <v>0</v>
      </c>
      <c r="AG2479" s="115">
        <v>0</v>
      </c>
    </row>
    <row r="2480" spans="1:33">
      <c r="A2480" s="115" t="s">
        <v>4199</v>
      </c>
      <c r="B2480" s="115" t="s">
        <v>19</v>
      </c>
      <c r="C2480" s="115">
        <v>0</v>
      </c>
      <c r="D2480" s="115">
        <v>0</v>
      </c>
      <c r="E2480" s="115">
        <v>0</v>
      </c>
      <c r="F2480" s="115">
        <v>0</v>
      </c>
      <c r="G2480" s="115">
        <v>0</v>
      </c>
      <c r="H2480" s="115">
        <v>0</v>
      </c>
      <c r="I2480" s="115">
        <v>0</v>
      </c>
      <c r="J2480" s="115">
        <v>0</v>
      </c>
      <c r="K2480" s="115">
        <v>0</v>
      </c>
      <c r="L2480" s="115">
        <v>0</v>
      </c>
      <c r="M2480" s="115">
        <v>0</v>
      </c>
      <c r="N2480" s="115">
        <v>0</v>
      </c>
      <c r="O2480" s="115">
        <v>0</v>
      </c>
      <c r="P2480" s="115">
        <v>0</v>
      </c>
      <c r="Q2480" s="115">
        <v>0</v>
      </c>
      <c r="R2480" s="115">
        <v>0</v>
      </c>
      <c r="S2480" s="115">
        <v>0</v>
      </c>
      <c r="T2480" s="115">
        <v>0</v>
      </c>
      <c r="U2480" s="115">
        <v>0</v>
      </c>
      <c r="V2480" s="115">
        <v>0</v>
      </c>
      <c r="W2480" s="115">
        <v>0</v>
      </c>
      <c r="X2480" s="115">
        <v>0</v>
      </c>
      <c r="Y2480" s="115">
        <v>0</v>
      </c>
      <c r="Z2480" s="115">
        <v>0</v>
      </c>
      <c r="AA2480" s="115">
        <v>0</v>
      </c>
      <c r="AB2480" s="115">
        <v>0</v>
      </c>
      <c r="AC2480" s="115">
        <v>0</v>
      </c>
      <c r="AD2480" s="115">
        <v>0</v>
      </c>
      <c r="AE2480" s="115">
        <v>0</v>
      </c>
      <c r="AF2480" s="115">
        <v>0</v>
      </c>
      <c r="AG2480" s="115">
        <v>0</v>
      </c>
    </row>
    <row r="2481" spans="1:33">
      <c r="A2481" s="115" t="s">
        <v>4200</v>
      </c>
      <c r="B2481" s="115" t="s">
        <v>19</v>
      </c>
      <c r="C2481" s="115">
        <v>0</v>
      </c>
      <c r="D2481" s="115">
        <v>0</v>
      </c>
      <c r="E2481" s="115">
        <v>0</v>
      </c>
      <c r="F2481" s="115">
        <v>0</v>
      </c>
      <c r="G2481" s="115">
        <v>0</v>
      </c>
      <c r="H2481" s="115">
        <v>0</v>
      </c>
      <c r="I2481" s="115">
        <v>0</v>
      </c>
      <c r="J2481" s="115">
        <v>0</v>
      </c>
      <c r="K2481" s="115">
        <v>0</v>
      </c>
      <c r="L2481" s="115">
        <v>0</v>
      </c>
      <c r="M2481" s="115">
        <v>0</v>
      </c>
      <c r="N2481" s="115">
        <v>0</v>
      </c>
      <c r="O2481" s="115">
        <v>0</v>
      </c>
      <c r="P2481" s="115">
        <v>0</v>
      </c>
      <c r="Q2481" s="115">
        <v>0</v>
      </c>
      <c r="R2481" s="115">
        <v>0</v>
      </c>
      <c r="S2481" s="115">
        <v>0</v>
      </c>
      <c r="T2481" s="115">
        <v>0</v>
      </c>
      <c r="U2481" s="115">
        <v>0</v>
      </c>
      <c r="V2481" s="115">
        <v>0</v>
      </c>
      <c r="W2481" s="115">
        <v>0</v>
      </c>
      <c r="X2481" s="115">
        <v>0</v>
      </c>
      <c r="Y2481" s="115">
        <v>0</v>
      </c>
      <c r="Z2481" s="115">
        <v>0</v>
      </c>
      <c r="AA2481" s="115">
        <v>0</v>
      </c>
      <c r="AB2481" s="115">
        <v>0</v>
      </c>
      <c r="AC2481" s="115">
        <v>0</v>
      </c>
      <c r="AD2481" s="115">
        <v>0</v>
      </c>
      <c r="AE2481" s="115">
        <v>0</v>
      </c>
      <c r="AF2481" s="115">
        <v>0</v>
      </c>
      <c r="AG2481" s="115">
        <v>0</v>
      </c>
    </row>
    <row r="2482" spans="1:33">
      <c r="A2482" s="115" t="s">
        <v>4201</v>
      </c>
      <c r="B2482" s="115" t="s">
        <v>19</v>
      </c>
      <c r="C2482" s="115">
        <v>0</v>
      </c>
      <c r="D2482" s="115">
        <v>0</v>
      </c>
      <c r="E2482" s="115">
        <v>0</v>
      </c>
      <c r="F2482" s="115">
        <v>0</v>
      </c>
      <c r="G2482" s="115">
        <v>0</v>
      </c>
      <c r="H2482" s="115">
        <v>0</v>
      </c>
      <c r="I2482" s="115">
        <v>0</v>
      </c>
      <c r="J2482" s="115">
        <v>0</v>
      </c>
      <c r="K2482" s="115">
        <v>0</v>
      </c>
      <c r="L2482" s="115">
        <v>0</v>
      </c>
      <c r="M2482" s="115">
        <v>0</v>
      </c>
      <c r="N2482" s="115">
        <v>0</v>
      </c>
      <c r="O2482" s="115">
        <v>0</v>
      </c>
      <c r="P2482" s="115">
        <v>0</v>
      </c>
      <c r="Q2482" s="115">
        <v>0</v>
      </c>
      <c r="R2482" s="115">
        <v>0</v>
      </c>
      <c r="S2482" s="115">
        <v>0</v>
      </c>
      <c r="T2482" s="115">
        <v>0</v>
      </c>
      <c r="U2482" s="115">
        <v>0</v>
      </c>
      <c r="V2482" s="115">
        <v>0</v>
      </c>
      <c r="W2482" s="115">
        <v>0</v>
      </c>
      <c r="X2482" s="115">
        <v>0</v>
      </c>
      <c r="Y2482" s="115">
        <v>0</v>
      </c>
      <c r="Z2482" s="115">
        <v>0</v>
      </c>
      <c r="AA2482" s="115">
        <v>0</v>
      </c>
      <c r="AB2482" s="115">
        <v>0</v>
      </c>
      <c r="AC2482" s="115">
        <v>0</v>
      </c>
      <c r="AD2482" s="115">
        <v>0</v>
      </c>
      <c r="AE2482" s="115">
        <v>0</v>
      </c>
      <c r="AF2482" s="115">
        <v>0</v>
      </c>
      <c r="AG2482" s="115">
        <v>0</v>
      </c>
    </row>
    <row r="2483" spans="1:33">
      <c r="A2483" s="115" t="s">
        <v>4202</v>
      </c>
      <c r="B2483" s="115" t="s">
        <v>19</v>
      </c>
      <c r="C2483" s="115">
        <v>0</v>
      </c>
      <c r="D2483" s="115">
        <v>0</v>
      </c>
      <c r="E2483" s="115">
        <v>0</v>
      </c>
      <c r="F2483" s="115">
        <v>0</v>
      </c>
      <c r="G2483" s="115">
        <v>0</v>
      </c>
      <c r="H2483" s="115">
        <v>0</v>
      </c>
      <c r="I2483" s="115">
        <v>0</v>
      </c>
      <c r="J2483" s="115">
        <v>0</v>
      </c>
      <c r="K2483" s="115">
        <v>0</v>
      </c>
      <c r="L2483" s="115">
        <v>0</v>
      </c>
      <c r="M2483" s="115">
        <v>0</v>
      </c>
      <c r="N2483" s="115">
        <v>0</v>
      </c>
      <c r="O2483" s="115">
        <v>0</v>
      </c>
      <c r="P2483" s="115">
        <v>0</v>
      </c>
      <c r="Q2483" s="115">
        <v>0</v>
      </c>
      <c r="R2483" s="115">
        <v>0</v>
      </c>
      <c r="S2483" s="115">
        <v>0</v>
      </c>
      <c r="T2483" s="115">
        <v>0</v>
      </c>
      <c r="U2483" s="115">
        <v>0</v>
      </c>
      <c r="V2483" s="115">
        <v>0</v>
      </c>
      <c r="W2483" s="115">
        <v>0</v>
      </c>
      <c r="X2483" s="115">
        <v>0</v>
      </c>
      <c r="Y2483" s="115">
        <v>0</v>
      </c>
      <c r="Z2483" s="115">
        <v>0</v>
      </c>
      <c r="AA2483" s="115">
        <v>0</v>
      </c>
      <c r="AB2483" s="115">
        <v>0</v>
      </c>
      <c r="AC2483" s="115">
        <v>0</v>
      </c>
      <c r="AD2483" s="115">
        <v>0</v>
      </c>
      <c r="AE2483" s="115">
        <v>0</v>
      </c>
      <c r="AF2483" s="115">
        <v>0</v>
      </c>
      <c r="AG2483" s="115">
        <v>0</v>
      </c>
    </row>
    <row r="2484" spans="1:33">
      <c r="A2484" s="115" t="s">
        <v>4203</v>
      </c>
      <c r="B2484" s="115" t="s">
        <v>19</v>
      </c>
      <c r="C2484" s="115">
        <v>0</v>
      </c>
      <c r="D2484" s="115">
        <v>0</v>
      </c>
      <c r="E2484" s="115">
        <v>0</v>
      </c>
      <c r="F2484" s="115">
        <v>0</v>
      </c>
      <c r="G2484" s="115">
        <v>0</v>
      </c>
      <c r="H2484" s="115">
        <v>0</v>
      </c>
      <c r="I2484" s="115">
        <v>0</v>
      </c>
      <c r="J2484" s="115">
        <v>0</v>
      </c>
      <c r="K2484" s="115">
        <v>0</v>
      </c>
      <c r="L2484" s="115">
        <v>0</v>
      </c>
      <c r="M2484" s="115">
        <v>0</v>
      </c>
      <c r="N2484" s="115">
        <v>0</v>
      </c>
      <c r="O2484" s="115">
        <v>0</v>
      </c>
      <c r="P2484" s="115">
        <v>0</v>
      </c>
      <c r="Q2484" s="115">
        <v>0</v>
      </c>
      <c r="R2484" s="115">
        <v>0</v>
      </c>
      <c r="S2484" s="115">
        <v>0</v>
      </c>
      <c r="T2484" s="115">
        <v>0</v>
      </c>
      <c r="U2484" s="115">
        <v>0</v>
      </c>
      <c r="V2484" s="115">
        <v>0</v>
      </c>
      <c r="W2484" s="115">
        <v>0</v>
      </c>
      <c r="X2484" s="115">
        <v>0</v>
      </c>
      <c r="Y2484" s="115">
        <v>0</v>
      </c>
      <c r="Z2484" s="115">
        <v>0</v>
      </c>
      <c r="AA2484" s="115">
        <v>0</v>
      </c>
      <c r="AB2484" s="115">
        <v>0</v>
      </c>
      <c r="AC2484" s="115">
        <v>0</v>
      </c>
      <c r="AD2484" s="115">
        <v>0</v>
      </c>
      <c r="AE2484" s="115">
        <v>0</v>
      </c>
      <c r="AF2484" s="115">
        <v>0</v>
      </c>
      <c r="AG2484" s="115">
        <v>0</v>
      </c>
    </row>
    <row r="2485" spans="1:33">
      <c r="A2485" s="115" t="s">
        <v>4204</v>
      </c>
      <c r="B2485" s="115" t="s">
        <v>19</v>
      </c>
      <c r="C2485" s="115">
        <v>0</v>
      </c>
      <c r="D2485" s="115">
        <v>0</v>
      </c>
      <c r="E2485" s="115">
        <v>0</v>
      </c>
      <c r="F2485" s="115">
        <v>0</v>
      </c>
      <c r="G2485" s="115">
        <v>0</v>
      </c>
      <c r="H2485" s="115">
        <v>0</v>
      </c>
      <c r="I2485" s="115">
        <v>0</v>
      </c>
      <c r="J2485" s="115">
        <v>0</v>
      </c>
      <c r="K2485" s="115">
        <v>0</v>
      </c>
      <c r="L2485" s="115">
        <v>0</v>
      </c>
      <c r="M2485" s="115">
        <v>0</v>
      </c>
      <c r="N2485" s="115">
        <v>0</v>
      </c>
      <c r="O2485" s="115">
        <v>0</v>
      </c>
      <c r="P2485" s="115">
        <v>0</v>
      </c>
      <c r="Q2485" s="115">
        <v>0</v>
      </c>
      <c r="R2485" s="115">
        <v>0</v>
      </c>
      <c r="S2485" s="115">
        <v>0</v>
      </c>
      <c r="T2485" s="115">
        <v>0</v>
      </c>
      <c r="U2485" s="115">
        <v>0</v>
      </c>
      <c r="V2485" s="115">
        <v>0</v>
      </c>
      <c r="W2485" s="115">
        <v>0</v>
      </c>
      <c r="X2485" s="115">
        <v>0</v>
      </c>
      <c r="Y2485" s="115">
        <v>0</v>
      </c>
      <c r="Z2485" s="115">
        <v>0</v>
      </c>
      <c r="AA2485" s="115">
        <v>0</v>
      </c>
      <c r="AB2485" s="115">
        <v>0</v>
      </c>
      <c r="AC2485" s="115">
        <v>0</v>
      </c>
      <c r="AD2485" s="115">
        <v>0</v>
      </c>
      <c r="AE2485" s="115">
        <v>0</v>
      </c>
      <c r="AF2485" s="115">
        <v>0</v>
      </c>
      <c r="AG2485" s="115">
        <v>0</v>
      </c>
    </row>
    <row r="2486" spans="1:33">
      <c r="A2486" s="115" t="s">
        <v>4205</v>
      </c>
      <c r="B2486" s="115" t="s">
        <v>19</v>
      </c>
      <c r="C2486" s="115">
        <v>0</v>
      </c>
      <c r="D2486" s="115">
        <v>0</v>
      </c>
      <c r="E2486" s="115">
        <v>0</v>
      </c>
      <c r="F2486" s="115">
        <v>0</v>
      </c>
      <c r="G2486" s="115">
        <v>0</v>
      </c>
      <c r="H2486" s="115">
        <v>0</v>
      </c>
      <c r="I2486" s="115">
        <v>0</v>
      </c>
      <c r="J2486" s="115">
        <v>0</v>
      </c>
      <c r="K2486" s="115">
        <v>0</v>
      </c>
      <c r="L2486" s="115">
        <v>0</v>
      </c>
      <c r="M2486" s="115">
        <v>0</v>
      </c>
      <c r="N2486" s="115">
        <v>0</v>
      </c>
      <c r="O2486" s="115">
        <v>0</v>
      </c>
      <c r="P2486" s="115">
        <v>0</v>
      </c>
      <c r="Q2486" s="115">
        <v>0</v>
      </c>
      <c r="R2486" s="115">
        <v>0</v>
      </c>
      <c r="S2486" s="115">
        <v>0</v>
      </c>
      <c r="T2486" s="115">
        <v>0</v>
      </c>
      <c r="U2486" s="115">
        <v>0</v>
      </c>
      <c r="V2486" s="115">
        <v>0</v>
      </c>
      <c r="W2486" s="115">
        <v>0</v>
      </c>
      <c r="X2486" s="115">
        <v>0</v>
      </c>
      <c r="Y2486" s="115">
        <v>0</v>
      </c>
      <c r="Z2486" s="115">
        <v>0</v>
      </c>
      <c r="AA2486" s="115">
        <v>0</v>
      </c>
      <c r="AB2486" s="115">
        <v>0</v>
      </c>
      <c r="AC2486" s="115">
        <v>0</v>
      </c>
      <c r="AD2486" s="115">
        <v>0</v>
      </c>
      <c r="AE2486" s="115">
        <v>0</v>
      </c>
      <c r="AF2486" s="115">
        <v>0</v>
      </c>
      <c r="AG2486" s="115">
        <v>0</v>
      </c>
    </row>
    <row r="2487" spans="1:33">
      <c r="A2487" s="115" t="s">
        <v>4206</v>
      </c>
      <c r="B2487" s="115" t="s">
        <v>19</v>
      </c>
      <c r="C2487" s="115">
        <v>0</v>
      </c>
      <c r="D2487" s="115">
        <v>0</v>
      </c>
      <c r="E2487" s="115">
        <v>0</v>
      </c>
      <c r="F2487" s="115">
        <v>0</v>
      </c>
      <c r="G2487" s="115">
        <v>0</v>
      </c>
      <c r="H2487" s="115">
        <v>0</v>
      </c>
      <c r="I2487" s="115">
        <v>0</v>
      </c>
      <c r="J2487" s="115">
        <v>0</v>
      </c>
      <c r="K2487" s="115">
        <v>0</v>
      </c>
      <c r="L2487" s="115">
        <v>0</v>
      </c>
      <c r="M2487" s="115">
        <v>0</v>
      </c>
      <c r="N2487" s="115">
        <v>0</v>
      </c>
      <c r="O2487" s="115">
        <v>0</v>
      </c>
      <c r="P2487" s="115">
        <v>0</v>
      </c>
      <c r="Q2487" s="115">
        <v>0</v>
      </c>
      <c r="R2487" s="115">
        <v>0</v>
      </c>
      <c r="S2487" s="115">
        <v>0</v>
      </c>
      <c r="T2487" s="115">
        <v>0</v>
      </c>
      <c r="U2487" s="115">
        <v>0</v>
      </c>
      <c r="V2487" s="115">
        <v>0</v>
      </c>
      <c r="W2487" s="115">
        <v>0</v>
      </c>
      <c r="X2487" s="115">
        <v>0</v>
      </c>
      <c r="Y2487" s="115">
        <v>0</v>
      </c>
      <c r="Z2487" s="115">
        <v>0</v>
      </c>
      <c r="AA2487" s="115">
        <v>0</v>
      </c>
      <c r="AB2487" s="115">
        <v>0</v>
      </c>
      <c r="AC2487" s="115">
        <v>0</v>
      </c>
      <c r="AD2487" s="115">
        <v>0</v>
      </c>
      <c r="AE2487" s="115">
        <v>0</v>
      </c>
      <c r="AF2487" s="115">
        <v>0</v>
      </c>
      <c r="AG2487" s="115">
        <v>0</v>
      </c>
    </row>
    <row r="2488" spans="1:33">
      <c r="A2488" s="115" t="s">
        <v>4207</v>
      </c>
      <c r="B2488" s="115" t="s">
        <v>19</v>
      </c>
      <c r="C2488" s="115">
        <v>0</v>
      </c>
      <c r="D2488" s="115">
        <v>0</v>
      </c>
      <c r="E2488" s="115">
        <v>0</v>
      </c>
      <c r="F2488" s="115">
        <v>0</v>
      </c>
      <c r="G2488" s="115">
        <v>0</v>
      </c>
      <c r="H2488" s="115">
        <v>0</v>
      </c>
      <c r="I2488" s="115">
        <v>0</v>
      </c>
      <c r="J2488" s="115">
        <v>0</v>
      </c>
      <c r="K2488" s="115">
        <v>0</v>
      </c>
      <c r="L2488" s="115">
        <v>0</v>
      </c>
      <c r="M2488" s="115">
        <v>0</v>
      </c>
      <c r="N2488" s="115">
        <v>0</v>
      </c>
      <c r="O2488" s="115">
        <v>0</v>
      </c>
      <c r="P2488" s="115">
        <v>0</v>
      </c>
      <c r="Q2488" s="115">
        <v>0</v>
      </c>
      <c r="R2488" s="115">
        <v>0</v>
      </c>
      <c r="S2488" s="115">
        <v>0</v>
      </c>
      <c r="T2488" s="115">
        <v>0</v>
      </c>
      <c r="U2488" s="115">
        <v>0</v>
      </c>
      <c r="V2488" s="115">
        <v>0</v>
      </c>
      <c r="W2488" s="115">
        <v>0</v>
      </c>
      <c r="X2488" s="115">
        <v>0</v>
      </c>
      <c r="Y2488" s="115">
        <v>0</v>
      </c>
      <c r="Z2488" s="115">
        <v>0</v>
      </c>
      <c r="AA2488" s="115">
        <v>0</v>
      </c>
      <c r="AB2488" s="115">
        <v>0</v>
      </c>
      <c r="AC2488" s="115">
        <v>0</v>
      </c>
      <c r="AD2488" s="115">
        <v>0</v>
      </c>
      <c r="AE2488" s="115">
        <v>0</v>
      </c>
      <c r="AF2488" s="115">
        <v>0</v>
      </c>
      <c r="AG2488" s="115">
        <v>0</v>
      </c>
    </row>
    <row r="2489" spans="1:33">
      <c r="A2489" s="115" t="s">
        <v>4208</v>
      </c>
      <c r="B2489" s="115" t="s">
        <v>19</v>
      </c>
      <c r="C2489" s="115">
        <v>0</v>
      </c>
      <c r="D2489" s="115">
        <v>0</v>
      </c>
      <c r="E2489" s="115">
        <v>0</v>
      </c>
      <c r="F2489" s="115">
        <v>0</v>
      </c>
      <c r="G2489" s="115">
        <v>0</v>
      </c>
      <c r="H2489" s="115">
        <v>0</v>
      </c>
      <c r="I2489" s="115">
        <v>0</v>
      </c>
      <c r="J2489" s="115">
        <v>0</v>
      </c>
      <c r="K2489" s="115">
        <v>0</v>
      </c>
      <c r="L2489" s="115">
        <v>0</v>
      </c>
      <c r="M2489" s="115">
        <v>0</v>
      </c>
      <c r="N2489" s="115">
        <v>0</v>
      </c>
      <c r="O2489" s="115">
        <v>0</v>
      </c>
      <c r="P2489" s="115">
        <v>0</v>
      </c>
      <c r="Q2489" s="115">
        <v>0</v>
      </c>
      <c r="R2489" s="115">
        <v>0</v>
      </c>
      <c r="S2489" s="115">
        <v>0</v>
      </c>
      <c r="T2489" s="115">
        <v>0</v>
      </c>
      <c r="U2489" s="115">
        <v>0</v>
      </c>
      <c r="V2489" s="115">
        <v>0</v>
      </c>
      <c r="W2489" s="115">
        <v>0</v>
      </c>
      <c r="X2489" s="115">
        <v>0</v>
      </c>
      <c r="Y2489" s="115">
        <v>0</v>
      </c>
      <c r="Z2489" s="115">
        <v>0</v>
      </c>
      <c r="AA2489" s="115">
        <v>0</v>
      </c>
      <c r="AB2489" s="115">
        <v>0</v>
      </c>
      <c r="AC2489" s="115">
        <v>0</v>
      </c>
      <c r="AD2489" s="115">
        <v>0</v>
      </c>
      <c r="AE2489" s="115">
        <v>0</v>
      </c>
      <c r="AF2489" s="115">
        <v>0</v>
      </c>
      <c r="AG2489" s="115">
        <v>0</v>
      </c>
    </row>
    <row r="2490" spans="1:33">
      <c r="A2490" s="115" t="s">
        <v>4209</v>
      </c>
      <c r="B2490" s="115" t="s">
        <v>19</v>
      </c>
      <c r="C2490" s="115">
        <v>0</v>
      </c>
      <c r="D2490" s="115">
        <v>0</v>
      </c>
      <c r="E2490" s="115">
        <v>0</v>
      </c>
      <c r="F2490" s="115">
        <v>0</v>
      </c>
      <c r="G2490" s="115">
        <v>0</v>
      </c>
      <c r="H2490" s="115">
        <v>0</v>
      </c>
      <c r="I2490" s="115">
        <v>0</v>
      </c>
      <c r="J2490" s="115">
        <v>0</v>
      </c>
      <c r="K2490" s="115">
        <v>0</v>
      </c>
      <c r="L2490" s="115">
        <v>0</v>
      </c>
      <c r="M2490" s="115">
        <v>0</v>
      </c>
      <c r="N2490" s="115">
        <v>0</v>
      </c>
      <c r="O2490" s="115">
        <v>0</v>
      </c>
      <c r="P2490" s="115">
        <v>0</v>
      </c>
      <c r="Q2490" s="115">
        <v>0</v>
      </c>
      <c r="R2490" s="115">
        <v>0</v>
      </c>
      <c r="S2490" s="115">
        <v>0</v>
      </c>
      <c r="T2490" s="115">
        <v>0</v>
      </c>
      <c r="U2490" s="115">
        <v>0</v>
      </c>
      <c r="V2490" s="115">
        <v>0</v>
      </c>
      <c r="W2490" s="115">
        <v>0</v>
      </c>
      <c r="X2490" s="115">
        <v>0</v>
      </c>
      <c r="Y2490" s="115">
        <v>0</v>
      </c>
      <c r="Z2490" s="115">
        <v>0</v>
      </c>
      <c r="AA2490" s="115">
        <v>0</v>
      </c>
      <c r="AB2490" s="115">
        <v>0</v>
      </c>
      <c r="AC2490" s="115">
        <v>0</v>
      </c>
      <c r="AD2490" s="115">
        <v>0</v>
      </c>
      <c r="AE2490" s="115">
        <v>0</v>
      </c>
      <c r="AF2490" s="115">
        <v>0</v>
      </c>
      <c r="AG2490" s="115">
        <v>0</v>
      </c>
    </row>
    <row r="2491" spans="1:33">
      <c r="A2491" s="115" t="s">
        <v>4210</v>
      </c>
      <c r="B2491" s="115" t="s">
        <v>19</v>
      </c>
      <c r="C2491" s="115">
        <v>0</v>
      </c>
      <c r="D2491" s="115">
        <v>0</v>
      </c>
      <c r="E2491" s="115">
        <v>0</v>
      </c>
      <c r="F2491" s="115">
        <v>0</v>
      </c>
      <c r="G2491" s="115">
        <v>0</v>
      </c>
      <c r="H2491" s="115">
        <v>0</v>
      </c>
      <c r="I2491" s="115">
        <v>0</v>
      </c>
      <c r="J2491" s="115">
        <v>0</v>
      </c>
      <c r="K2491" s="115">
        <v>0</v>
      </c>
      <c r="L2491" s="115">
        <v>0</v>
      </c>
      <c r="M2491" s="115">
        <v>0</v>
      </c>
      <c r="N2491" s="115">
        <v>0</v>
      </c>
      <c r="O2491" s="115">
        <v>0</v>
      </c>
      <c r="P2491" s="115">
        <v>0</v>
      </c>
      <c r="Q2491" s="115">
        <v>0</v>
      </c>
      <c r="R2491" s="115">
        <v>0</v>
      </c>
      <c r="S2491" s="115">
        <v>0</v>
      </c>
      <c r="T2491" s="115">
        <v>0</v>
      </c>
      <c r="U2491" s="115">
        <v>0</v>
      </c>
      <c r="V2491" s="115">
        <v>0</v>
      </c>
      <c r="W2491" s="115">
        <v>0</v>
      </c>
      <c r="X2491" s="115">
        <v>0</v>
      </c>
      <c r="Y2491" s="115">
        <v>0</v>
      </c>
      <c r="Z2491" s="115">
        <v>0</v>
      </c>
      <c r="AA2491" s="115">
        <v>0</v>
      </c>
      <c r="AB2491" s="115">
        <v>0</v>
      </c>
      <c r="AC2491" s="115">
        <v>0</v>
      </c>
      <c r="AD2491" s="115">
        <v>0</v>
      </c>
      <c r="AE2491" s="115">
        <v>0</v>
      </c>
      <c r="AF2491" s="115">
        <v>0</v>
      </c>
      <c r="AG2491" s="115">
        <v>0</v>
      </c>
    </row>
    <row r="2492" spans="1:33">
      <c r="A2492" s="115" t="s">
        <v>4211</v>
      </c>
      <c r="B2492" s="115" t="s">
        <v>19</v>
      </c>
      <c r="C2492" s="115">
        <v>0</v>
      </c>
      <c r="D2492" s="115">
        <v>0</v>
      </c>
      <c r="E2492" s="115">
        <v>0</v>
      </c>
      <c r="F2492" s="115">
        <v>0</v>
      </c>
      <c r="G2492" s="115">
        <v>0</v>
      </c>
      <c r="H2492" s="115">
        <v>0</v>
      </c>
      <c r="I2492" s="115">
        <v>0</v>
      </c>
      <c r="J2492" s="115">
        <v>0</v>
      </c>
      <c r="K2492" s="115">
        <v>0</v>
      </c>
      <c r="L2492" s="115">
        <v>0</v>
      </c>
      <c r="M2492" s="115">
        <v>0</v>
      </c>
      <c r="N2492" s="115">
        <v>0</v>
      </c>
      <c r="O2492" s="115">
        <v>0</v>
      </c>
      <c r="P2492" s="115">
        <v>0</v>
      </c>
      <c r="Q2492" s="115">
        <v>0</v>
      </c>
      <c r="R2492" s="115">
        <v>0</v>
      </c>
      <c r="S2492" s="115">
        <v>0</v>
      </c>
      <c r="T2492" s="115">
        <v>0</v>
      </c>
      <c r="U2492" s="115">
        <v>0</v>
      </c>
      <c r="V2492" s="115">
        <v>0</v>
      </c>
      <c r="W2492" s="115">
        <v>0</v>
      </c>
      <c r="X2492" s="115">
        <v>0</v>
      </c>
      <c r="Y2492" s="115">
        <v>0</v>
      </c>
      <c r="Z2492" s="115">
        <v>0</v>
      </c>
      <c r="AA2492" s="115">
        <v>0</v>
      </c>
      <c r="AB2492" s="115">
        <v>0</v>
      </c>
      <c r="AC2492" s="115">
        <v>0</v>
      </c>
      <c r="AD2492" s="115">
        <v>0</v>
      </c>
      <c r="AE2492" s="115">
        <v>0</v>
      </c>
      <c r="AF2492" s="115">
        <v>0</v>
      </c>
      <c r="AG2492" s="115">
        <v>0</v>
      </c>
    </row>
    <row r="2493" spans="1:33">
      <c r="A2493" s="115" t="s">
        <v>4212</v>
      </c>
      <c r="B2493" s="115" t="s">
        <v>19</v>
      </c>
      <c r="C2493" s="115">
        <v>0</v>
      </c>
      <c r="D2493" s="115">
        <v>0</v>
      </c>
      <c r="E2493" s="115">
        <v>0</v>
      </c>
      <c r="F2493" s="115">
        <v>0</v>
      </c>
      <c r="G2493" s="115">
        <v>0</v>
      </c>
      <c r="H2493" s="115">
        <v>0</v>
      </c>
      <c r="I2493" s="115">
        <v>0</v>
      </c>
      <c r="J2493" s="115">
        <v>0</v>
      </c>
      <c r="K2493" s="115">
        <v>0</v>
      </c>
      <c r="L2493" s="115">
        <v>0</v>
      </c>
      <c r="M2493" s="115">
        <v>0</v>
      </c>
      <c r="N2493" s="115">
        <v>0</v>
      </c>
      <c r="O2493" s="115">
        <v>0</v>
      </c>
      <c r="P2493" s="115">
        <v>0</v>
      </c>
      <c r="Q2493" s="115">
        <v>0</v>
      </c>
      <c r="R2493" s="115">
        <v>0</v>
      </c>
      <c r="S2493" s="115">
        <v>0</v>
      </c>
      <c r="T2493" s="115">
        <v>0</v>
      </c>
      <c r="U2493" s="115">
        <v>0</v>
      </c>
      <c r="V2493" s="115">
        <v>0</v>
      </c>
      <c r="W2493" s="115">
        <v>0</v>
      </c>
      <c r="X2493" s="115">
        <v>0</v>
      </c>
      <c r="Y2493" s="115">
        <v>0</v>
      </c>
      <c r="Z2493" s="115">
        <v>0</v>
      </c>
      <c r="AA2493" s="115">
        <v>0</v>
      </c>
      <c r="AB2493" s="115">
        <v>0</v>
      </c>
      <c r="AC2493" s="115">
        <v>0</v>
      </c>
      <c r="AD2493" s="115">
        <v>0</v>
      </c>
      <c r="AE2493" s="115">
        <v>0</v>
      </c>
      <c r="AF2493" s="115">
        <v>0</v>
      </c>
      <c r="AG2493" s="115">
        <v>0</v>
      </c>
    </row>
    <row r="2494" spans="1:33">
      <c r="A2494" s="115" t="s">
        <v>4213</v>
      </c>
      <c r="B2494" s="115" t="s">
        <v>19</v>
      </c>
      <c r="C2494" s="115">
        <v>0</v>
      </c>
      <c r="D2494" s="115">
        <v>0</v>
      </c>
      <c r="E2494" s="115">
        <v>0</v>
      </c>
      <c r="F2494" s="115">
        <v>0</v>
      </c>
      <c r="G2494" s="115">
        <v>0</v>
      </c>
      <c r="H2494" s="115">
        <v>0</v>
      </c>
      <c r="I2494" s="115">
        <v>0</v>
      </c>
      <c r="J2494" s="115">
        <v>0</v>
      </c>
      <c r="K2494" s="115">
        <v>0</v>
      </c>
      <c r="L2494" s="115">
        <v>0</v>
      </c>
      <c r="M2494" s="115">
        <v>0</v>
      </c>
      <c r="N2494" s="115">
        <v>0</v>
      </c>
      <c r="O2494" s="115">
        <v>0</v>
      </c>
      <c r="P2494" s="115">
        <v>0</v>
      </c>
      <c r="Q2494" s="115">
        <v>0</v>
      </c>
      <c r="R2494" s="115">
        <v>0</v>
      </c>
      <c r="S2494" s="115">
        <v>0</v>
      </c>
      <c r="T2494" s="115">
        <v>0</v>
      </c>
      <c r="U2494" s="115">
        <v>0</v>
      </c>
      <c r="V2494" s="115">
        <v>0</v>
      </c>
      <c r="W2494" s="115">
        <v>0</v>
      </c>
      <c r="X2494" s="115">
        <v>0</v>
      </c>
      <c r="Y2494" s="115">
        <v>0</v>
      </c>
      <c r="Z2494" s="115">
        <v>0</v>
      </c>
      <c r="AA2494" s="115">
        <v>0</v>
      </c>
      <c r="AB2494" s="115">
        <v>0</v>
      </c>
      <c r="AC2494" s="115">
        <v>0</v>
      </c>
      <c r="AD2494" s="115">
        <v>0</v>
      </c>
      <c r="AE2494" s="115">
        <v>0</v>
      </c>
      <c r="AF2494" s="115">
        <v>0</v>
      </c>
      <c r="AG2494" s="115">
        <v>0</v>
      </c>
    </row>
    <row r="2495" spans="1:33">
      <c r="A2495" s="115" t="s">
        <v>4214</v>
      </c>
      <c r="B2495" s="115" t="s">
        <v>19</v>
      </c>
      <c r="C2495" s="115">
        <v>0</v>
      </c>
      <c r="D2495" s="115">
        <v>0</v>
      </c>
      <c r="E2495" s="115">
        <v>0</v>
      </c>
      <c r="F2495" s="115">
        <v>0</v>
      </c>
      <c r="G2495" s="115">
        <v>0</v>
      </c>
      <c r="H2495" s="115">
        <v>0</v>
      </c>
      <c r="I2495" s="115">
        <v>0</v>
      </c>
      <c r="J2495" s="115">
        <v>0</v>
      </c>
      <c r="K2495" s="115">
        <v>0</v>
      </c>
      <c r="L2495" s="115">
        <v>0</v>
      </c>
      <c r="M2495" s="115">
        <v>0</v>
      </c>
      <c r="N2495" s="115">
        <v>0</v>
      </c>
      <c r="O2495" s="115">
        <v>0</v>
      </c>
      <c r="P2495" s="115">
        <v>0</v>
      </c>
      <c r="Q2495" s="115">
        <v>0</v>
      </c>
      <c r="R2495" s="115">
        <v>0</v>
      </c>
      <c r="S2495" s="115">
        <v>0</v>
      </c>
      <c r="T2495" s="115">
        <v>0</v>
      </c>
      <c r="U2495" s="115">
        <v>0</v>
      </c>
      <c r="V2495" s="115">
        <v>0</v>
      </c>
      <c r="W2495" s="115">
        <v>0</v>
      </c>
      <c r="X2495" s="115">
        <v>0</v>
      </c>
      <c r="Y2495" s="115">
        <v>0</v>
      </c>
      <c r="Z2495" s="115">
        <v>0</v>
      </c>
      <c r="AA2495" s="115">
        <v>0</v>
      </c>
      <c r="AB2495" s="115">
        <v>0</v>
      </c>
      <c r="AC2495" s="115">
        <v>0</v>
      </c>
      <c r="AD2495" s="115">
        <v>0</v>
      </c>
      <c r="AE2495" s="115">
        <v>0</v>
      </c>
      <c r="AF2495" s="115">
        <v>0</v>
      </c>
      <c r="AG2495" s="115">
        <v>0</v>
      </c>
    </row>
    <row r="2496" spans="1:33">
      <c r="A2496" s="115" t="s">
        <v>4215</v>
      </c>
      <c r="B2496" s="115" t="s">
        <v>19</v>
      </c>
      <c r="C2496" s="115">
        <v>0</v>
      </c>
      <c r="D2496" s="115">
        <v>0</v>
      </c>
      <c r="E2496" s="115">
        <v>0</v>
      </c>
      <c r="F2496" s="115">
        <v>0</v>
      </c>
      <c r="G2496" s="115">
        <v>0</v>
      </c>
      <c r="H2496" s="115">
        <v>0</v>
      </c>
      <c r="I2496" s="115">
        <v>0</v>
      </c>
      <c r="J2496" s="115">
        <v>0</v>
      </c>
      <c r="K2496" s="115">
        <v>0</v>
      </c>
      <c r="L2496" s="115">
        <v>0</v>
      </c>
      <c r="M2496" s="115">
        <v>0</v>
      </c>
      <c r="N2496" s="115">
        <v>0</v>
      </c>
      <c r="O2496" s="115">
        <v>0</v>
      </c>
      <c r="P2496" s="115">
        <v>0</v>
      </c>
      <c r="Q2496" s="115">
        <v>0</v>
      </c>
      <c r="R2496" s="115">
        <v>0</v>
      </c>
      <c r="S2496" s="115">
        <v>0</v>
      </c>
      <c r="T2496" s="115">
        <v>0</v>
      </c>
      <c r="U2496" s="115">
        <v>0</v>
      </c>
      <c r="V2496" s="115">
        <v>0</v>
      </c>
      <c r="W2496" s="115">
        <v>0</v>
      </c>
      <c r="X2496" s="115">
        <v>0</v>
      </c>
      <c r="Y2496" s="115">
        <v>0</v>
      </c>
      <c r="Z2496" s="115">
        <v>0</v>
      </c>
      <c r="AA2496" s="115">
        <v>0</v>
      </c>
      <c r="AB2496" s="115">
        <v>0</v>
      </c>
      <c r="AC2496" s="115">
        <v>0</v>
      </c>
      <c r="AD2496" s="115">
        <v>0</v>
      </c>
      <c r="AE2496" s="115">
        <v>0</v>
      </c>
      <c r="AF2496" s="115">
        <v>0</v>
      </c>
      <c r="AG2496" s="115">
        <v>0</v>
      </c>
    </row>
    <row r="2497" spans="1:33">
      <c r="A2497" s="115" t="s">
        <v>4216</v>
      </c>
      <c r="B2497" s="115" t="s">
        <v>19</v>
      </c>
      <c r="C2497" s="115">
        <v>0</v>
      </c>
      <c r="D2497" s="115">
        <v>0</v>
      </c>
      <c r="E2497" s="115">
        <v>0</v>
      </c>
      <c r="F2497" s="115">
        <v>0</v>
      </c>
      <c r="G2497" s="115">
        <v>0</v>
      </c>
      <c r="H2497" s="115">
        <v>0</v>
      </c>
      <c r="I2497" s="115">
        <v>0</v>
      </c>
      <c r="J2497" s="115">
        <v>0</v>
      </c>
      <c r="K2497" s="115">
        <v>0</v>
      </c>
      <c r="L2497" s="115">
        <v>0</v>
      </c>
      <c r="M2497" s="115">
        <v>0</v>
      </c>
      <c r="N2497" s="115">
        <v>0</v>
      </c>
      <c r="O2497" s="115">
        <v>0</v>
      </c>
      <c r="P2497" s="115">
        <v>0</v>
      </c>
      <c r="Q2497" s="115">
        <v>0</v>
      </c>
      <c r="R2497" s="115">
        <v>0</v>
      </c>
      <c r="S2497" s="115">
        <v>0</v>
      </c>
      <c r="T2497" s="115">
        <v>0</v>
      </c>
      <c r="U2497" s="115">
        <v>0</v>
      </c>
      <c r="V2497" s="115">
        <v>0</v>
      </c>
      <c r="W2497" s="115">
        <v>0</v>
      </c>
      <c r="X2497" s="115">
        <v>0</v>
      </c>
      <c r="Y2497" s="115">
        <v>0</v>
      </c>
      <c r="Z2497" s="115">
        <v>0</v>
      </c>
      <c r="AA2497" s="115">
        <v>0</v>
      </c>
      <c r="AB2497" s="115">
        <v>0</v>
      </c>
      <c r="AC2497" s="115">
        <v>0</v>
      </c>
      <c r="AD2497" s="115">
        <v>0</v>
      </c>
      <c r="AE2497" s="115">
        <v>0</v>
      </c>
      <c r="AF2497" s="115">
        <v>0</v>
      </c>
      <c r="AG2497" s="115">
        <v>0</v>
      </c>
    </row>
    <row r="2498" spans="1:33">
      <c r="A2498" s="115" t="s">
        <v>4217</v>
      </c>
      <c r="B2498" s="115" t="s">
        <v>19</v>
      </c>
      <c r="C2498" s="2">
        <v>16904400000</v>
      </c>
      <c r="D2498" s="2">
        <v>16912400000</v>
      </c>
      <c r="E2498" s="2">
        <v>17110900000</v>
      </c>
      <c r="F2498" s="2">
        <v>17353900000</v>
      </c>
      <c r="G2498" s="2">
        <v>17596900000</v>
      </c>
      <c r="H2498" s="2">
        <v>17718500000</v>
      </c>
      <c r="I2498" s="2">
        <v>17840000000</v>
      </c>
      <c r="J2498" s="2">
        <v>17961600000</v>
      </c>
      <c r="K2498" s="2">
        <v>18083100000</v>
      </c>
      <c r="L2498" s="2">
        <v>18143700000</v>
      </c>
      <c r="M2498" s="2">
        <v>18204500000</v>
      </c>
      <c r="N2498" s="2">
        <v>18265200000</v>
      </c>
      <c r="O2498" s="2">
        <v>18326000000</v>
      </c>
      <c r="P2498" s="2">
        <v>18325900000</v>
      </c>
      <c r="Q2498" s="2">
        <v>18326000000</v>
      </c>
      <c r="R2498" s="2">
        <v>18325900000</v>
      </c>
      <c r="S2498" s="2">
        <v>18325900000</v>
      </c>
      <c r="T2498" s="2">
        <v>18325900000</v>
      </c>
      <c r="U2498" s="2">
        <v>18325900000</v>
      </c>
      <c r="V2498" s="2">
        <v>18325900000</v>
      </c>
      <c r="W2498" s="2">
        <v>18325900000</v>
      </c>
      <c r="X2498" s="2">
        <v>18325900000</v>
      </c>
      <c r="Y2498" s="2">
        <v>18325900000</v>
      </c>
      <c r="Z2498" s="2">
        <v>18325900000</v>
      </c>
      <c r="AA2498" s="2">
        <v>18325900000</v>
      </c>
      <c r="AB2498" s="2">
        <v>18325900000</v>
      </c>
      <c r="AC2498" s="2">
        <v>18325800000</v>
      </c>
      <c r="AD2498" s="2">
        <v>18325800000</v>
      </c>
      <c r="AE2498" s="2">
        <v>18325800000</v>
      </c>
      <c r="AF2498" s="2">
        <v>18325800000</v>
      </c>
      <c r="AG2498" s="2">
        <v>18325800000</v>
      </c>
    </row>
    <row r="2499" spans="1:33">
      <c r="A2499" s="115" t="s">
        <v>4218</v>
      </c>
      <c r="B2499" s="115" t="s">
        <v>19</v>
      </c>
      <c r="C2499" s="115">
        <v>187132</v>
      </c>
      <c r="D2499" s="115">
        <v>187221</v>
      </c>
      <c r="E2499" s="115">
        <v>189418</v>
      </c>
      <c r="F2499" s="115">
        <v>192109</v>
      </c>
      <c r="G2499" s="115">
        <v>194799</v>
      </c>
      <c r="H2499" s="115">
        <v>196144</v>
      </c>
      <c r="I2499" s="115">
        <v>197489</v>
      </c>
      <c r="J2499" s="115">
        <v>198835</v>
      </c>
      <c r="K2499" s="115">
        <v>200180</v>
      </c>
      <c r="L2499" s="115">
        <v>200852</v>
      </c>
      <c r="M2499" s="115">
        <v>201524</v>
      </c>
      <c r="N2499" s="115">
        <v>202196</v>
      </c>
      <c r="O2499" s="115">
        <v>202869</v>
      </c>
      <c r="P2499" s="115">
        <v>202869</v>
      </c>
      <c r="Q2499" s="115">
        <v>202869</v>
      </c>
      <c r="R2499" s="115">
        <v>202869</v>
      </c>
      <c r="S2499" s="115">
        <v>202869</v>
      </c>
      <c r="T2499" s="115">
        <v>202869</v>
      </c>
      <c r="U2499" s="115">
        <v>202868</v>
      </c>
      <c r="V2499" s="115">
        <v>202868</v>
      </c>
      <c r="W2499" s="115">
        <v>202868</v>
      </c>
      <c r="X2499" s="115">
        <v>202868</v>
      </c>
      <c r="Y2499" s="115">
        <v>202868</v>
      </c>
      <c r="Z2499" s="115">
        <v>202868</v>
      </c>
      <c r="AA2499" s="115">
        <v>202868</v>
      </c>
      <c r="AB2499" s="115">
        <v>202868</v>
      </c>
      <c r="AC2499" s="115">
        <v>202868</v>
      </c>
      <c r="AD2499" s="115">
        <v>202868</v>
      </c>
      <c r="AE2499" s="115">
        <v>202868</v>
      </c>
      <c r="AF2499" s="115">
        <v>202868</v>
      </c>
      <c r="AG2499" s="115">
        <v>202867</v>
      </c>
    </row>
    <row r="2500" spans="1:33">
      <c r="A2500" s="115" t="s">
        <v>4219</v>
      </c>
      <c r="B2500" s="115" t="s">
        <v>19</v>
      </c>
      <c r="C2500" s="2">
        <v>8327910</v>
      </c>
      <c r="D2500" s="2">
        <v>8331870</v>
      </c>
      <c r="E2500" s="2">
        <v>8429630</v>
      </c>
      <c r="F2500" s="2">
        <v>8549380</v>
      </c>
      <c r="G2500" s="2">
        <v>8669100</v>
      </c>
      <c r="H2500" s="2">
        <v>8728980</v>
      </c>
      <c r="I2500" s="2">
        <v>8788840</v>
      </c>
      <c r="J2500" s="2">
        <v>8848740</v>
      </c>
      <c r="K2500" s="2">
        <v>8908590</v>
      </c>
      <c r="L2500" s="2">
        <v>8938480</v>
      </c>
      <c r="M2500" s="2">
        <v>8968410</v>
      </c>
      <c r="N2500" s="2">
        <v>8998300</v>
      </c>
      <c r="O2500" s="2">
        <v>9028250</v>
      </c>
      <c r="P2500" s="2">
        <v>9028240</v>
      </c>
      <c r="Q2500" s="2">
        <v>9028250</v>
      </c>
      <c r="R2500" s="2">
        <v>9028230</v>
      </c>
      <c r="S2500" s="2">
        <v>9028230</v>
      </c>
      <c r="T2500" s="2">
        <v>9028240</v>
      </c>
      <c r="U2500" s="2">
        <v>9028230</v>
      </c>
      <c r="V2500" s="2">
        <v>9028220</v>
      </c>
      <c r="W2500" s="2">
        <v>9028220</v>
      </c>
      <c r="X2500" s="2">
        <v>9028210</v>
      </c>
      <c r="Y2500" s="2">
        <v>9028210</v>
      </c>
      <c r="Z2500" s="2">
        <v>9028210</v>
      </c>
      <c r="AA2500" s="2">
        <v>9028200</v>
      </c>
      <c r="AB2500" s="2">
        <v>9028200</v>
      </c>
      <c r="AC2500" s="2">
        <v>9028200</v>
      </c>
      <c r="AD2500" s="2">
        <v>9028190</v>
      </c>
      <c r="AE2500" s="2">
        <v>9028190</v>
      </c>
      <c r="AF2500" s="2">
        <v>9028190</v>
      </c>
      <c r="AG2500" s="2">
        <v>9028180</v>
      </c>
    </row>
    <row r="2501" spans="1:33">
      <c r="A2501" s="115" t="s">
        <v>4220</v>
      </c>
      <c r="B2501" s="115" t="s">
        <v>19</v>
      </c>
      <c r="C2501" s="2">
        <v>23263500</v>
      </c>
      <c r="D2501" s="2">
        <v>23274500</v>
      </c>
      <c r="E2501" s="2">
        <v>23547600</v>
      </c>
      <c r="F2501" s="2">
        <v>23882100</v>
      </c>
      <c r="G2501" s="2">
        <v>24216600</v>
      </c>
      <c r="H2501" s="2">
        <v>24383800</v>
      </c>
      <c r="I2501" s="2">
        <v>24551000</v>
      </c>
      <c r="J2501" s="2">
        <v>24718400</v>
      </c>
      <c r="K2501" s="2">
        <v>24885600</v>
      </c>
      <c r="L2501" s="2">
        <v>24969100</v>
      </c>
      <c r="M2501" s="2">
        <v>25052700</v>
      </c>
      <c r="N2501" s="2">
        <v>25136200</v>
      </c>
      <c r="O2501" s="2">
        <v>25219800</v>
      </c>
      <c r="P2501" s="2">
        <v>25219800</v>
      </c>
      <c r="Q2501" s="2">
        <v>25219800</v>
      </c>
      <c r="R2501" s="2">
        <v>25219800</v>
      </c>
      <c r="S2501" s="2">
        <v>25219800</v>
      </c>
      <c r="T2501" s="2">
        <v>25219800</v>
      </c>
      <c r="U2501" s="2">
        <v>25219800</v>
      </c>
      <c r="V2501" s="2">
        <v>25219700</v>
      </c>
      <c r="W2501" s="2">
        <v>25219700</v>
      </c>
      <c r="X2501" s="2">
        <v>25219700</v>
      </c>
      <c r="Y2501" s="2">
        <v>25219700</v>
      </c>
      <c r="Z2501" s="2">
        <v>25219700</v>
      </c>
      <c r="AA2501" s="2">
        <v>25219700</v>
      </c>
      <c r="AB2501" s="2">
        <v>25219700</v>
      </c>
      <c r="AC2501" s="2">
        <v>25219700</v>
      </c>
      <c r="AD2501" s="2">
        <v>25219700</v>
      </c>
      <c r="AE2501" s="2">
        <v>25219700</v>
      </c>
      <c r="AF2501" s="2">
        <v>25219700</v>
      </c>
      <c r="AG2501" s="2">
        <v>25219600</v>
      </c>
    </row>
    <row r="2502" spans="1:33">
      <c r="A2502" s="115" t="s">
        <v>4221</v>
      </c>
      <c r="B2502" s="115" t="s">
        <v>19</v>
      </c>
      <c r="C2502" s="2">
        <v>12656200</v>
      </c>
      <c r="D2502" s="2">
        <v>12662200</v>
      </c>
      <c r="E2502" s="2">
        <v>12810800</v>
      </c>
      <c r="F2502" s="2">
        <v>12992800</v>
      </c>
      <c r="G2502" s="2">
        <v>13174700</v>
      </c>
      <c r="H2502" s="2">
        <v>13265700</v>
      </c>
      <c r="I2502" s="2">
        <v>13356700</v>
      </c>
      <c r="J2502" s="2">
        <v>13447800</v>
      </c>
      <c r="K2502" s="2">
        <v>13538700</v>
      </c>
      <c r="L2502" s="2">
        <v>13584100</v>
      </c>
      <c r="M2502" s="2">
        <v>13629600</v>
      </c>
      <c r="N2502" s="2">
        <v>13675000</v>
      </c>
      <c r="O2502" s="2">
        <v>13720600</v>
      </c>
      <c r="P2502" s="2">
        <v>13720600</v>
      </c>
      <c r="Q2502" s="2">
        <v>13720600</v>
      </c>
      <c r="R2502" s="2">
        <v>13720500</v>
      </c>
      <c r="S2502" s="2">
        <v>13720500</v>
      </c>
      <c r="T2502" s="2">
        <v>13720500</v>
      </c>
      <c r="U2502" s="2">
        <v>13720500</v>
      </c>
      <c r="V2502" s="2">
        <v>13720500</v>
      </c>
      <c r="W2502" s="2">
        <v>13720500</v>
      </c>
      <c r="X2502" s="2">
        <v>13720500</v>
      </c>
      <c r="Y2502" s="2">
        <v>13720500</v>
      </c>
      <c r="Z2502" s="2">
        <v>13720500</v>
      </c>
      <c r="AA2502" s="2">
        <v>13720500</v>
      </c>
      <c r="AB2502" s="2">
        <v>13720500</v>
      </c>
      <c r="AC2502" s="2">
        <v>13720500</v>
      </c>
      <c r="AD2502" s="2">
        <v>13720500</v>
      </c>
      <c r="AE2502" s="2">
        <v>13720500</v>
      </c>
      <c r="AF2502" s="2">
        <v>13720500</v>
      </c>
      <c r="AG2502" s="2">
        <v>13720500</v>
      </c>
    </row>
    <row r="2503" spans="1:33">
      <c r="A2503" s="115" t="s">
        <v>4222</v>
      </c>
      <c r="B2503" s="115" t="s">
        <v>19</v>
      </c>
      <c r="C2503" s="2">
        <v>3053750</v>
      </c>
      <c r="D2503" s="2">
        <v>3055200</v>
      </c>
      <c r="E2503" s="2">
        <v>3091050</v>
      </c>
      <c r="F2503" s="2">
        <v>3134960</v>
      </c>
      <c r="G2503" s="2">
        <v>3178860</v>
      </c>
      <c r="H2503" s="2">
        <v>3200820</v>
      </c>
      <c r="I2503" s="2">
        <v>3222770</v>
      </c>
      <c r="J2503" s="2">
        <v>3244740</v>
      </c>
      <c r="K2503" s="2">
        <v>3266680</v>
      </c>
      <c r="L2503" s="2">
        <v>3277640</v>
      </c>
      <c r="M2503" s="2">
        <v>3288610</v>
      </c>
      <c r="N2503" s="2">
        <v>3299580</v>
      </c>
      <c r="O2503" s="2">
        <v>3310560</v>
      </c>
      <c r="P2503" s="2">
        <v>3310560</v>
      </c>
      <c r="Q2503" s="2">
        <v>3310560</v>
      </c>
      <c r="R2503" s="2">
        <v>3310550</v>
      </c>
      <c r="S2503" s="2">
        <v>3310550</v>
      </c>
      <c r="T2503" s="2">
        <v>3310550</v>
      </c>
      <c r="U2503" s="2">
        <v>3310550</v>
      </c>
      <c r="V2503" s="2">
        <v>3310550</v>
      </c>
      <c r="W2503" s="2">
        <v>3310550</v>
      </c>
      <c r="X2503" s="2">
        <v>3310540</v>
      </c>
      <c r="Y2503" s="2">
        <v>3310540</v>
      </c>
      <c r="Z2503" s="2">
        <v>3310540</v>
      </c>
      <c r="AA2503" s="2">
        <v>3310540</v>
      </c>
      <c r="AB2503" s="2">
        <v>3310540</v>
      </c>
      <c r="AC2503" s="2">
        <v>3310540</v>
      </c>
      <c r="AD2503" s="2">
        <v>3310540</v>
      </c>
      <c r="AE2503" s="2">
        <v>3310540</v>
      </c>
      <c r="AF2503" s="2">
        <v>3310540</v>
      </c>
      <c r="AG2503" s="2">
        <v>3310530</v>
      </c>
    </row>
    <row r="2504" spans="1:33">
      <c r="A2504" s="115" t="s">
        <v>4223</v>
      </c>
      <c r="B2504" s="115" t="s">
        <v>19</v>
      </c>
      <c r="C2504" s="2">
        <v>56000700</v>
      </c>
      <c r="D2504" s="2">
        <v>56027300</v>
      </c>
      <c r="E2504" s="2">
        <v>56684700</v>
      </c>
      <c r="F2504" s="2">
        <v>57490000</v>
      </c>
      <c r="G2504" s="2">
        <v>58295000</v>
      </c>
      <c r="H2504" s="2">
        <v>58697600</v>
      </c>
      <c r="I2504" s="2">
        <v>59100200</v>
      </c>
      <c r="J2504" s="2">
        <v>59503000</v>
      </c>
      <c r="K2504" s="2">
        <v>59905400</v>
      </c>
      <c r="L2504" s="2">
        <v>60106400</v>
      </c>
      <c r="M2504" s="2">
        <v>60307700</v>
      </c>
      <c r="N2504" s="2">
        <v>60508700</v>
      </c>
      <c r="O2504" s="2">
        <v>60710100</v>
      </c>
      <c r="P2504" s="2">
        <v>60710100</v>
      </c>
      <c r="Q2504" s="2">
        <v>60710100</v>
      </c>
      <c r="R2504" s="2">
        <v>60710000</v>
      </c>
      <c r="S2504" s="2">
        <v>60710000</v>
      </c>
      <c r="T2504" s="2">
        <v>60710000</v>
      </c>
      <c r="U2504" s="2">
        <v>60709900</v>
      </c>
      <c r="V2504" s="2">
        <v>60709900</v>
      </c>
      <c r="W2504" s="2">
        <v>60709900</v>
      </c>
      <c r="X2504" s="2">
        <v>60709800</v>
      </c>
      <c r="Y2504" s="2">
        <v>60709800</v>
      </c>
      <c r="Z2504" s="2">
        <v>60709800</v>
      </c>
      <c r="AA2504" s="2">
        <v>60709800</v>
      </c>
      <c r="AB2504" s="2">
        <v>60709700</v>
      </c>
      <c r="AC2504" s="2">
        <v>60709700</v>
      </c>
      <c r="AD2504" s="2">
        <v>60709700</v>
      </c>
      <c r="AE2504" s="2">
        <v>60709700</v>
      </c>
      <c r="AF2504" s="2">
        <v>60709700</v>
      </c>
      <c r="AG2504" s="2">
        <v>60709600</v>
      </c>
    </row>
    <row r="2505" spans="1:33">
      <c r="A2505" s="115" t="s">
        <v>4224</v>
      </c>
      <c r="B2505" s="115" t="s">
        <v>19</v>
      </c>
      <c r="C2505" s="115">
        <v>130528</v>
      </c>
      <c r="D2505" s="115">
        <v>130590</v>
      </c>
      <c r="E2505" s="115">
        <v>132122</v>
      </c>
      <c r="F2505" s="115">
        <v>133999</v>
      </c>
      <c r="G2505" s="115">
        <v>135876</v>
      </c>
      <c r="H2505" s="115">
        <v>136814</v>
      </c>
      <c r="I2505" s="115">
        <v>137753</v>
      </c>
      <c r="J2505" s="115">
        <v>138691</v>
      </c>
      <c r="K2505" s="115">
        <v>139629</v>
      </c>
      <c r="L2505" s="115">
        <v>140098</v>
      </c>
      <c r="M2505" s="115">
        <v>140567</v>
      </c>
      <c r="N2505" s="115">
        <v>141036</v>
      </c>
      <c r="O2505" s="115">
        <v>141505</v>
      </c>
      <c r="P2505" s="115">
        <v>141505</v>
      </c>
      <c r="Q2505" s="115">
        <v>141505</v>
      </c>
      <c r="R2505" s="115">
        <v>141505</v>
      </c>
      <c r="S2505" s="115">
        <v>141505</v>
      </c>
      <c r="T2505" s="115">
        <v>141505</v>
      </c>
      <c r="U2505" s="115">
        <v>141505</v>
      </c>
      <c r="V2505" s="115">
        <v>141505</v>
      </c>
      <c r="W2505" s="115">
        <v>141504</v>
      </c>
      <c r="X2505" s="115">
        <v>141504</v>
      </c>
      <c r="Y2505" s="115">
        <v>141504</v>
      </c>
      <c r="Z2505" s="115">
        <v>141504</v>
      </c>
      <c r="AA2505" s="115">
        <v>141504</v>
      </c>
      <c r="AB2505" s="115">
        <v>141504</v>
      </c>
      <c r="AC2505" s="115">
        <v>141504</v>
      </c>
      <c r="AD2505" s="115">
        <v>141504</v>
      </c>
      <c r="AE2505" s="115">
        <v>141504</v>
      </c>
      <c r="AF2505" s="115">
        <v>141504</v>
      </c>
      <c r="AG2505" s="115">
        <v>141504</v>
      </c>
    </row>
    <row r="2506" spans="1:33">
      <c r="A2506" s="115" t="s">
        <v>4225</v>
      </c>
      <c r="B2506" s="115" t="s">
        <v>19</v>
      </c>
      <c r="C2506" s="115">
        <v>97851.4</v>
      </c>
      <c r="D2506" s="115">
        <v>97898</v>
      </c>
      <c r="E2506" s="115">
        <v>99046.7</v>
      </c>
      <c r="F2506" s="115">
        <v>100454</v>
      </c>
      <c r="G2506" s="115">
        <v>101860</v>
      </c>
      <c r="H2506" s="115">
        <v>102564</v>
      </c>
      <c r="I2506" s="115">
        <v>103267</v>
      </c>
      <c r="J2506" s="115">
        <v>103971</v>
      </c>
      <c r="K2506" s="115">
        <v>104674</v>
      </c>
      <c r="L2506" s="115">
        <v>105026</v>
      </c>
      <c r="M2506" s="115">
        <v>105377</v>
      </c>
      <c r="N2506" s="115">
        <v>105728</v>
      </c>
      <c r="O2506" s="115">
        <v>106080</v>
      </c>
      <c r="P2506" s="115">
        <v>106080</v>
      </c>
      <c r="Q2506" s="115">
        <v>106080</v>
      </c>
      <c r="R2506" s="115">
        <v>106080</v>
      </c>
      <c r="S2506" s="115">
        <v>106080</v>
      </c>
      <c r="T2506" s="115">
        <v>106080</v>
      </c>
      <c r="U2506" s="115">
        <v>106080</v>
      </c>
      <c r="V2506" s="115">
        <v>106080</v>
      </c>
      <c r="W2506" s="115">
        <v>106080</v>
      </c>
      <c r="X2506" s="115">
        <v>106080</v>
      </c>
      <c r="Y2506" s="115">
        <v>106080</v>
      </c>
      <c r="Z2506" s="115">
        <v>106080</v>
      </c>
      <c r="AA2506" s="115">
        <v>106080</v>
      </c>
      <c r="AB2506" s="115">
        <v>106080</v>
      </c>
      <c r="AC2506" s="115">
        <v>106080</v>
      </c>
      <c r="AD2506" s="115">
        <v>106080</v>
      </c>
      <c r="AE2506" s="115">
        <v>106080</v>
      </c>
      <c r="AF2506" s="115">
        <v>106080</v>
      </c>
      <c r="AG2506" s="115">
        <v>106080</v>
      </c>
    </row>
    <row r="2507" spans="1:33">
      <c r="A2507" s="115" t="s">
        <v>4226</v>
      </c>
      <c r="B2507" s="115" t="s">
        <v>19</v>
      </c>
      <c r="C2507" s="2">
        <v>1964170</v>
      </c>
      <c r="D2507" s="2">
        <v>1965110</v>
      </c>
      <c r="E2507" s="2">
        <v>1988160</v>
      </c>
      <c r="F2507" s="2">
        <v>2016410</v>
      </c>
      <c r="G2507" s="2">
        <v>2044640</v>
      </c>
      <c r="H2507" s="2">
        <v>2058760</v>
      </c>
      <c r="I2507" s="2">
        <v>2072880</v>
      </c>
      <c r="J2507" s="2">
        <v>2087010</v>
      </c>
      <c r="K2507" s="2">
        <v>2101130</v>
      </c>
      <c r="L2507" s="2">
        <v>2108180</v>
      </c>
      <c r="M2507" s="2">
        <v>2115240</v>
      </c>
      <c r="N2507" s="2">
        <v>2122290</v>
      </c>
      <c r="O2507" s="2">
        <v>2129350</v>
      </c>
      <c r="P2507" s="2">
        <v>2129350</v>
      </c>
      <c r="Q2507" s="2">
        <v>2129350</v>
      </c>
      <c r="R2507" s="2">
        <v>2129350</v>
      </c>
      <c r="S2507" s="2">
        <v>2129350</v>
      </c>
      <c r="T2507" s="2">
        <v>2129350</v>
      </c>
      <c r="U2507" s="2">
        <v>2129340</v>
      </c>
      <c r="V2507" s="2">
        <v>2129340</v>
      </c>
      <c r="W2507" s="2">
        <v>2129340</v>
      </c>
      <c r="X2507" s="2">
        <v>2129340</v>
      </c>
      <c r="Y2507" s="2">
        <v>2129340</v>
      </c>
      <c r="Z2507" s="2">
        <v>2129340</v>
      </c>
      <c r="AA2507" s="2">
        <v>2129340</v>
      </c>
      <c r="AB2507" s="2">
        <v>2129340</v>
      </c>
      <c r="AC2507" s="2">
        <v>2129340</v>
      </c>
      <c r="AD2507" s="2">
        <v>2129340</v>
      </c>
      <c r="AE2507" s="2">
        <v>2129340</v>
      </c>
      <c r="AF2507" s="2">
        <v>2129340</v>
      </c>
      <c r="AG2507" s="2">
        <v>2129330</v>
      </c>
    </row>
    <row r="2508" spans="1:33">
      <c r="A2508" s="115" t="s">
        <v>4227</v>
      </c>
      <c r="B2508" s="115" t="s">
        <v>19</v>
      </c>
      <c r="C2508" s="115">
        <v>285698</v>
      </c>
      <c r="D2508" s="115">
        <v>285834</v>
      </c>
      <c r="E2508" s="115">
        <v>289187</v>
      </c>
      <c r="F2508" s="115">
        <v>293296</v>
      </c>
      <c r="G2508" s="115">
        <v>297402</v>
      </c>
      <c r="H2508" s="115">
        <v>299457</v>
      </c>
      <c r="I2508" s="115">
        <v>301510</v>
      </c>
      <c r="J2508" s="115">
        <v>303565</v>
      </c>
      <c r="K2508" s="115">
        <v>305618</v>
      </c>
      <c r="L2508" s="115">
        <v>306644</v>
      </c>
      <c r="M2508" s="115">
        <v>307671</v>
      </c>
      <c r="N2508" s="115">
        <v>308696</v>
      </c>
      <c r="O2508" s="115">
        <v>309724</v>
      </c>
      <c r="P2508" s="115">
        <v>309723</v>
      </c>
      <c r="Q2508" s="115">
        <v>309723</v>
      </c>
      <c r="R2508" s="115">
        <v>309723</v>
      </c>
      <c r="S2508" s="115">
        <v>309723</v>
      </c>
      <c r="T2508" s="115">
        <v>309723</v>
      </c>
      <c r="U2508" s="115">
        <v>309723</v>
      </c>
      <c r="V2508" s="115">
        <v>309723</v>
      </c>
      <c r="W2508" s="115">
        <v>309723</v>
      </c>
      <c r="X2508" s="115">
        <v>309722</v>
      </c>
      <c r="Y2508" s="115">
        <v>309722</v>
      </c>
      <c r="Z2508" s="115">
        <v>309722</v>
      </c>
      <c r="AA2508" s="115">
        <v>309722</v>
      </c>
      <c r="AB2508" s="115">
        <v>309722</v>
      </c>
      <c r="AC2508" s="115">
        <v>309722</v>
      </c>
      <c r="AD2508" s="115">
        <v>309722</v>
      </c>
      <c r="AE2508" s="115">
        <v>309721</v>
      </c>
      <c r="AF2508" s="115">
        <v>309722</v>
      </c>
      <c r="AG2508" s="115">
        <v>309721</v>
      </c>
    </row>
    <row r="2509" spans="1:33">
      <c r="A2509" s="115" t="s">
        <v>4228</v>
      </c>
      <c r="B2509" s="115" t="s">
        <v>19</v>
      </c>
      <c r="C2509" s="115">
        <v>0</v>
      </c>
      <c r="D2509" s="115">
        <v>0</v>
      </c>
      <c r="E2509" s="115">
        <v>0</v>
      </c>
      <c r="F2509" s="115">
        <v>0</v>
      </c>
      <c r="G2509" s="115">
        <v>0</v>
      </c>
      <c r="H2509" s="115">
        <v>0</v>
      </c>
      <c r="I2509" s="115">
        <v>0</v>
      </c>
      <c r="J2509" s="115">
        <v>0</v>
      </c>
      <c r="K2509" s="115">
        <v>0</v>
      </c>
      <c r="L2509" s="115">
        <v>0</v>
      </c>
      <c r="M2509" s="115">
        <v>0</v>
      </c>
      <c r="N2509" s="115">
        <v>0</v>
      </c>
      <c r="O2509" s="115">
        <v>0</v>
      </c>
      <c r="P2509" s="115">
        <v>0</v>
      </c>
      <c r="Q2509" s="115">
        <v>0</v>
      </c>
      <c r="R2509" s="115">
        <v>0</v>
      </c>
      <c r="S2509" s="115">
        <v>0</v>
      </c>
      <c r="T2509" s="115">
        <v>0</v>
      </c>
      <c r="U2509" s="115">
        <v>0</v>
      </c>
      <c r="V2509" s="115">
        <v>0</v>
      </c>
      <c r="W2509" s="115">
        <v>0</v>
      </c>
      <c r="X2509" s="115">
        <v>0</v>
      </c>
      <c r="Y2509" s="115">
        <v>0</v>
      </c>
      <c r="Z2509" s="115">
        <v>0</v>
      </c>
      <c r="AA2509" s="115">
        <v>0</v>
      </c>
      <c r="AB2509" s="115">
        <v>0</v>
      </c>
      <c r="AC2509" s="115">
        <v>0</v>
      </c>
      <c r="AD2509" s="115">
        <v>0</v>
      </c>
      <c r="AE2509" s="115">
        <v>0</v>
      </c>
      <c r="AF2509" s="115">
        <v>0</v>
      </c>
      <c r="AG2509" s="115">
        <v>0</v>
      </c>
    </row>
    <row r="2510" spans="1:33">
      <c r="A2510" s="115" t="s">
        <v>4229</v>
      </c>
      <c r="B2510" s="115" t="s">
        <v>19</v>
      </c>
      <c r="C2510" s="2">
        <v>11955000000</v>
      </c>
      <c r="D2510" s="2">
        <v>11947400000</v>
      </c>
      <c r="E2510" s="2">
        <v>12077600000</v>
      </c>
      <c r="F2510" s="2">
        <v>12238400000</v>
      </c>
      <c r="G2510" s="2">
        <v>12398000000</v>
      </c>
      <c r="H2510" s="2">
        <v>12471800000</v>
      </c>
      <c r="I2510" s="2">
        <v>12545100000</v>
      </c>
      <c r="J2510" s="2">
        <v>12617600000</v>
      </c>
      <c r="K2510" s="2">
        <v>12689700000</v>
      </c>
      <c r="L2510" s="2">
        <v>12717500000</v>
      </c>
      <c r="M2510" s="2">
        <v>12744800000</v>
      </c>
      <c r="N2510" s="2">
        <v>12772000000</v>
      </c>
      <c r="O2510" s="2">
        <v>12800400000</v>
      </c>
      <c r="P2510" s="2">
        <v>12786100000</v>
      </c>
      <c r="Q2510" s="2">
        <v>12771700000</v>
      </c>
      <c r="R2510" s="2">
        <v>12756700000</v>
      </c>
      <c r="S2510" s="2">
        <v>12741100000</v>
      </c>
      <c r="T2510" s="2">
        <v>12724300000</v>
      </c>
      <c r="U2510" s="2">
        <v>12707000000</v>
      </c>
      <c r="V2510" s="2">
        <v>12689600000</v>
      </c>
      <c r="W2510" s="2">
        <v>12670500000</v>
      </c>
      <c r="X2510" s="2">
        <v>12650100000</v>
      </c>
      <c r="Y2510" s="2">
        <v>12628000000</v>
      </c>
      <c r="Z2510" s="2">
        <v>12603200000</v>
      </c>
      <c r="AA2510" s="2">
        <v>12575700000</v>
      </c>
      <c r="AB2510" s="2">
        <v>12545600000</v>
      </c>
      <c r="AC2510" s="2">
        <v>12512600000</v>
      </c>
      <c r="AD2510" s="2">
        <v>12476500000</v>
      </c>
      <c r="AE2510" s="2">
        <v>12437500000</v>
      </c>
      <c r="AF2510" s="2">
        <v>12395900000</v>
      </c>
      <c r="AG2510" s="2">
        <v>12349500000</v>
      </c>
    </row>
    <row r="2511" spans="1:33">
      <c r="A2511" s="115" t="s">
        <v>4230</v>
      </c>
      <c r="B2511" s="115" t="s">
        <v>19</v>
      </c>
      <c r="C2511" s="115">
        <v>132342</v>
      </c>
      <c r="D2511" s="115">
        <v>132258</v>
      </c>
      <c r="E2511" s="115">
        <v>133700</v>
      </c>
      <c r="F2511" s="115">
        <v>135479</v>
      </c>
      <c r="G2511" s="115">
        <v>137246</v>
      </c>
      <c r="H2511" s="115">
        <v>138064</v>
      </c>
      <c r="I2511" s="115">
        <v>138875</v>
      </c>
      <c r="J2511" s="115">
        <v>139678</v>
      </c>
      <c r="K2511" s="115">
        <v>140475</v>
      </c>
      <c r="L2511" s="115">
        <v>140783</v>
      </c>
      <c r="M2511" s="115">
        <v>141085</v>
      </c>
      <c r="N2511" s="115">
        <v>141387</v>
      </c>
      <c r="O2511" s="115">
        <v>141701</v>
      </c>
      <c r="P2511" s="115">
        <v>141543</v>
      </c>
      <c r="Q2511" s="115">
        <v>141383</v>
      </c>
      <c r="R2511" s="115">
        <v>141217</v>
      </c>
      <c r="S2511" s="115">
        <v>141044</v>
      </c>
      <c r="T2511" s="115">
        <v>140859</v>
      </c>
      <c r="U2511" s="115">
        <v>140667</v>
      </c>
      <c r="V2511" s="115">
        <v>140474</v>
      </c>
      <c r="W2511" s="115">
        <v>140263</v>
      </c>
      <c r="X2511" s="115">
        <v>140037</v>
      </c>
      <c r="Y2511" s="115">
        <v>139793</v>
      </c>
      <c r="Z2511" s="115">
        <v>139518</v>
      </c>
      <c r="AA2511" s="115">
        <v>139213</v>
      </c>
      <c r="AB2511" s="115">
        <v>138880</v>
      </c>
      <c r="AC2511" s="115">
        <v>138515</v>
      </c>
      <c r="AD2511" s="115">
        <v>138115</v>
      </c>
      <c r="AE2511" s="115">
        <v>137683</v>
      </c>
      <c r="AF2511" s="115">
        <v>137223</v>
      </c>
      <c r="AG2511" s="115">
        <v>136709</v>
      </c>
    </row>
    <row r="2512" spans="1:33">
      <c r="A2512" s="115" t="s">
        <v>4231</v>
      </c>
      <c r="B2512" s="115" t="s">
        <v>19</v>
      </c>
      <c r="C2512" s="2">
        <v>5889620</v>
      </c>
      <c r="D2512" s="2">
        <v>5885860</v>
      </c>
      <c r="E2512" s="2">
        <v>5950020</v>
      </c>
      <c r="F2512" s="2">
        <v>6029200</v>
      </c>
      <c r="G2512" s="2">
        <v>6107840</v>
      </c>
      <c r="H2512" s="2">
        <v>6144220</v>
      </c>
      <c r="I2512" s="2">
        <v>6180320</v>
      </c>
      <c r="J2512" s="2">
        <v>6216050</v>
      </c>
      <c r="K2512" s="2">
        <v>6251550</v>
      </c>
      <c r="L2512" s="2">
        <v>6265260</v>
      </c>
      <c r="M2512" s="2">
        <v>6278690</v>
      </c>
      <c r="N2512" s="2">
        <v>6292120</v>
      </c>
      <c r="O2512" s="2">
        <v>6306110</v>
      </c>
      <c r="P2512" s="2">
        <v>6299070</v>
      </c>
      <c r="Q2512" s="2">
        <v>6291930</v>
      </c>
      <c r="R2512" s="2">
        <v>6284560</v>
      </c>
      <c r="S2512" s="2">
        <v>6276870</v>
      </c>
      <c r="T2512" s="2">
        <v>6268610</v>
      </c>
      <c r="U2512" s="2">
        <v>6260080</v>
      </c>
      <c r="V2512" s="2">
        <v>6251490</v>
      </c>
      <c r="W2512" s="2">
        <v>6242120</v>
      </c>
      <c r="X2512" s="2">
        <v>6232040</v>
      </c>
      <c r="Y2512" s="2">
        <v>6221180</v>
      </c>
      <c r="Z2512" s="2">
        <v>6208960</v>
      </c>
      <c r="AA2512" s="2">
        <v>6195380</v>
      </c>
      <c r="AB2512" s="2">
        <v>6180550</v>
      </c>
      <c r="AC2512" s="2">
        <v>6164320</v>
      </c>
      <c r="AD2512" s="2">
        <v>6146500</v>
      </c>
      <c r="AE2512" s="2">
        <v>6127290</v>
      </c>
      <c r="AF2512" s="2">
        <v>6106810</v>
      </c>
      <c r="AG2512" s="2">
        <v>6083960</v>
      </c>
    </row>
    <row r="2513" spans="1:33">
      <c r="A2513" s="115" t="s">
        <v>4232</v>
      </c>
      <c r="B2513" s="115" t="s">
        <v>19</v>
      </c>
      <c r="C2513" s="2">
        <v>16452300</v>
      </c>
      <c r="D2513" s="2">
        <v>16441800</v>
      </c>
      <c r="E2513" s="2">
        <v>16621000</v>
      </c>
      <c r="F2513" s="2">
        <v>16842200</v>
      </c>
      <c r="G2513" s="2">
        <v>17061900</v>
      </c>
      <c r="H2513" s="2">
        <v>17163500</v>
      </c>
      <c r="I2513" s="2">
        <v>17264300</v>
      </c>
      <c r="J2513" s="2">
        <v>17364100</v>
      </c>
      <c r="K2513" s="2">
        <v>17463300</v>
      </c>
      <c r="L2513" s="2">
        <v>17501600</v>
      </c>
      <c r="M2513" s="2">
        <v>17539100</v>
      </c>
      <c r="N2513" s="2">
        <v>17576600</v>
      </c>
      <c r="O2513" s="2">
        <v>17615700</v>
      </c>
      <c r="P2513" s="2">
        <v>17596000</v>
      </c>
      <c r="Q2513" s="2">
        <v>17576100</v>
      </c>
      <c r="R2513" s="2">
        <v>17555500</v>
      </c>
      <c r="S2513" s="2">
        <v>17534000</v>
      </c>
      <c r="T2513" s="2">
        <v>17511000</v>
      </c>
      <c r="U2513" s="2">
        <v>17487100</v>
      </c>
      <c r="V2513" s="2">
        <v>17463100</v>
      </c>
      <c r="W2513" s="2">
        <v>17437000</v>
      </c>
      <c r="X2513" s="2">
        <v>17408800</v>
      </c>
      <c r="Y2513" s="2">
        <v>17378500</v>
      </c>
      <c r="Z2513" s="2">
        <v>17344300</v>
      </c>
      <c r="AA2513" s="2">
        <v>17306400</v>
      </c>
      <c r="AB2513" s="2">
        <v>17265000</v>
      </c>
      <c r="AC2513" s="2">
        <v>17219600</v>
      </c>
      <c r="AD2513" s="2">
        <v>17169900</v>
      </c>
      <c r="AE2513" s="2">
        <v>17116200</v>
      </c>
      <c r="AF2513" s="2">
        <v>17059000</v>
      </c>
      <c r="AG2513" s="2">
        <v>16995100</v>
      </c>
    </row>
    <row r="2514" spans="1:33">
      <c r="A2514" s="115" t="s">
        <v>4233</v>
      </c>
      <c r="B2514" s="115" t="s">
        <v>19</v>
      </c>
      <c r="C2514" s="2">
        <v>8950670</v>
      </c>
      <c r="D2514" s="2">
        <v>8944950</v>
      </c>
      <c r="E2514" s="2">
        <v>9042470</v>
      </c>
      <c r="F2514" s="2">
        <v>9162800</v>
      </c>
      <c r="G2514" s="2">
        <v>9282310</v>
      </c>
      <c r="H2514" s="2">
        <v>9337600</v>
      </c>
      <c r="I2514" s="2">
        <v>9392460</v>
      </c>
      <c r="J2514" s="2">
        <v>9446760</v>
      </c>
      <c r="K2514" s="2">
        <v>9500700</v>
      </c>
      <c r="L2514" s="2">
        <v>9521540</v>
      </c>
      <c r="M2514" s="2">
        <v>9541950</v>
      </c>
      <c r="N2514" s="2">
        <v>9562370</v>
      </c>
      <c r="O2514" s="2">
        <v>9583630</v>
      </c>
      <c r="P2514" s="2">
        <v>9572930</v>
      </c>
      <c r="Q2514" s="2">
        <v>9562080</v>
      </c>
      <c r="R2514" s="2">
        <v>9550880</v>
      </c>
      <c r="S2514" s="2">
        <v>9539190</v>
      </c>
      <c r="T2514" s="2">
        <v>9526640</v>
      </c>
      <c r="U2514" s="2">
        <v>9513670</v>
      </c>
      <c r="V2514" s="2">
        <v>9500620</v>
      </c>
      <c r="W2514" s="2">
        <v>9486380</v>
      </c>
      <c r="X2514" s="2">
        <v>9471070</v>
      </c>
      <c r="Y2514" s="2">
        <v>9454550</v>
      </c>
      <c r="Z2514" s="2">
        <v>9435980</v>
      </c>
      <c r="AA2514" s="2">
        <v>9415350</v>
      </c>
      <c r="AB2514" s="2">
        <v>9392810</v>
      </c>
      <c r="AC2514" s="2">
        <v>9368150</v>
      </c>
      <c r="AD2514" s="2">
        <v>9341070</v>
      </c>
      <c r="AE2514" s="2">
        <v>9311860</v>
      </c>
      <c r="AF2514" s="2">
        <v>9280750</v>
      </c>
      <c r="AG2514" s="2">
        <v>9246010</v>
      </c>
    </row>
    <row r="2515" spans="1:33">
      <c r="A2515" s="115" t="s">
        <v>4234</v>
      </c>
      <c r="B2515" s="115" t="s">
        <v>19</v>
      </c>
      <c r="C2515" s="2">
        <v>2159660</v>
      </c>
      <c r="D2515" s="2">
        <v>2158280</v>
      </c>
      <c r="E2515" s="2">
        <v>2181810</v>
      </c>
      <c r="F2515" s="2">
        <v>2210840</v>
      </c>
      <c r="G2515" s="2">
        <v>2239680</v>
      </c>
      <c r="H2515" s="2">
        <v>2253020</v>
      </c>
      <c r="I2515" s="2">
        <v>2266260</v>
      </c>
      <c r="J2515" s="2">
        <v>2279360</v>
      </c>
      <c r="K2515" s="2">
        <v>2292370</v>
      </c>
      <c r="L2515" s="2">
        <v>2297400</v>
      </c>
      <c r="M2515" s="2">
        <v>2302330</v>
      </c>
      <c r="N2515" s="2">
        <v>2307250</v>
      </c>
      <c r="O2515" s="2">
        <v>2312380</v>
      </c>
      <c r="P2515" s="2">
        <v>2309800</v>
      </c>
      <c r="Q2515" s="2">
        <v>2307180</v>
      </c>
      <c r="R2515" s="2">
        <v>2304480</v>
      </c>
      <c r="S2515" s="2">
        <v>2301660</v>
      </c>
      <c r="T2515" s="2">
        <v>2298630</v>
      </c>
      <c r="U2515" s="2">
        <v>2295500</v>
      </c>
      <c r="V2515" s="2">
        <v>2292350</v>
      </c>
      <c r="W2515" s="2">
        <v>2288920</v>
      </c>
      <c r="X2515" s="2">
        <v>2285220</v>
      </c>
      <c r="Y2515" s="2">
        <v>2281240</v>
      </c>
      <c r="Z2515" s="2">
        <v>2276750</v>
      </c>
      <c r="AA2515" s="2">
        <v>2271780</v>
      </c>
      <c r="AB2515" s="2">
        <v>2266340</v>
      </c>
      <c r="AC2515" s="2">
        <v>2260390</v>
      </c>
      <c r="AD2515" s="2">
        <v>2253850</v>
      </c>
      <c r="AE2515" s="2">
        <v>2246810</v>
      </c>
      <c r="AF2515" s="2">
        <v>2239300</v>
      </c>
      <c r="AG2515" s="2">
        <v>2230920</v>
      </c>
    </row>
    <row r="2516" spans="1:33">
      <c r="A2516" s="115" t="s">
        <v>4235</v>
      </c>
      <c r="B2516" s="115" t="s">
        <v>19</v>
      </c>
      <c r="C2516" s="2">
        <v>39604500</v>
      </c>
      <c r="D2516" s="2">
        <v>39579200</v>
      </c>
      <c r="E2516" s="2">
        <v>40010700</v>
      </c>
      <c r="F2516" s="2">
        <v>40543100</v>
      </c>
      <c r="G2516" s="2">
        <v>41071900</v>
      </c>
      <c r="H2516" s="2">
        <v>41316600</v>
      </c>
      <c r="I2516" s="2">
        <v>41559300</v>
      </c>
      <c r="J2516" s="2">
        <v>41799600</v>
      </c>
      <c r="K2516" s="2">
        <v>42038300</v>
      </c>
      <c r="L2516" s="2">
        <v>42130500</v>
      </c>
      <c r="M2516" s="2">
        <v>42220800</v>
      </c>
      <c r="N2516" s="2">
        <v>42311100</v>
      </c>
      <c r="O2516" s="2">
        <v>42405200</v>
      </c>
      <c r="P2516" s="2">
        <v>42357800</v>
      </c>
      <c r="Q2516" s="2">
        <v>42309800</v>
      </c>
      <c r="R2516" s="2">
        <v>42260300</v>
      </c>
      <c r="S2516" s="2">
        <v>42208500</v>
      </c>
      <c r="T2516" s="2">
        <v>42153000</v>
      </c>
      <c r="U2516" s="2">
        <v>42095600</v>
      </c>
      <c r="V2516" s="2">
        <v>42037900</v>
      </c>
      <c r="W2516" s="2">
        <v>41974900</v>
      </c>
      <c r="X2516" s="2">
        <v>41907100</v>
      </c>
      <c r="Y2516" s="2">
        <v>41834000</v>
      </c>
      <c r="Z2516" s="2">
        <v>41751900</v>
      </c>
      <c r="AA2516" s="2">
        <v>41660600</v>
      </c>
      <c r="AB2516" s="2">
        <v>41560900</v>
      </c>
      <c r="AC2516" s="2">
        <v>41451700</v>
      </c>
      <c r="AD2516" s="2">
        <v>41331900</v>
      </c>
      <c r="AE2516" s="2">
        <v>41202700</v>
      </c>
      <c r="AF2516" s="2">
        <v>41065000</v>
      </c>
      <c r="AG2516" s="2">
        <v>40911300</v>
      </c>
    </row>
    <row r="2517" spans="1:33">
      <c r="A2517" s="115" t="s">
        <v>4236</v>
      </c>
      <c r="B2517" s="115" t="s">
        <v>19</v>
      </c>
      <c r="C2517" s="115">
        <v>92311.4</v>
      </c>
      <c r="D2517" s="115">
        <v>92252.5</v>
      </c>
      <c r="E2517" s="115">
        <v>93258.2</v>
      </c>
      <c r="F2517" s="115">
        <v>94499.199999999997</v>
      </c>
      <c r="G2517" s="115">
        <v>95731.7</v>
      </c>
      <c r="H2517" s="115">
        <v>96302</v>
      </c>
      <c r="I2517" s="115">
        <v>96867.8</v>
      </c>
      <c r="J2517" s="115">
        <v>97427.8</v>
      </c>
      <c r="K2517" s="115">
        <v>97984.1</v>
      </c>
      <c r="L2517" s="115">
        <v>98199</v>
      </c>
      <c r="M2517" s="115">
        <v>98409.5</v>
      </c>
      <c r="N2517" s="115">
        <v>98620</v>
      </c>
      <c r="O2517" s="115">
        <v>98839.3</v>
      </c>
      <c r="P2517" s="115">
        <v>98728.9</v>
      </c>
      <c r="Q2517" s="115">
        <v>98617.1</v>
      </c>
      <c r="R2517" s="115">
        <v>98501.6</v>
      </c>
      <c r="S2517" s="115">
        <v>98381</v>
      </c>
      <c r="T2517" s="115">
        <v>98251.6</v>
      </c>
      <c r="U2517" s="115">
        <v>98117.8</v>
      </c>
      <c r="V2517" s="115">
        <v>97983.3</v>
      </c>
      <c r="W2517" s="115">
        <v>97836.3</v>
      </c>
      <c r="X2517" s="115">
        <v>97678.399999999994</v>
      </c>
      <c r="Y2517" s="115">
        <v>97508.1</v>
      </c>
      <c r="Z2517" s="115">
        <v>97316.6</v>
      </c>
      <c r="AA2517" s="115">
        <v>97103.8</v>
      </c>
      <c r="AB2517" s="115">
        <v>96871.4</v>
      </c>
      <c r="AC2517" s="115">
        <v>96617</v>
      </c>
      <c r="AD2517" s="115">
        <v>96337.7</v>
      </c>
      <c r="AE2517" s="115">
        <v>96036.5</v>
      </c>
      <c r="AF2517" s="115">
        <v>95715.6</v>
      </c>
      <c r="AG2517" s="115">
        <v>95357.4</v>
      </c>
    </row>
    <row r="2518" spans="1:33">
      <c r="A2518" s="115" t="s">
        <v>4237</v>
      </c>
      <c r="B2518" s="115" t="s">
        <v>19</v>
      </c>
      <c r="C2518" s="115">
        <v>69202</v>
      </c>
      <c r="D2518" s="115">
        <v>69157.8</v>
      </c>
      <c r="E2518" s="115">
        <v>69911.7</v>
      </c>
      <c r="F2518" s="115">
        <v>70842.100000000006</v>
      </c>
      <c r="G2518" s="115">
        <v>71766</v>
      </c>
      <c r="H2518" s="115">
        <v>72193.5</v>
      </c>
      <c r="I2518" s="115">
        <v>72617.7</v>
      </c>
      <c r="J2518" s="115">
        <v>73037.5</v>
      </c>
      <c r="K2518" s="115">
        <v>73454.600000000006</v>
      </c>
      <c r="L2518" s="115">
        <v>73615.7</v>
      </c>
      <c r="M2518" s="115">
        <v>73773.5</v>
      </c>
      <c r="N2518" s="115">
        <v>73931.3</v>
      </c>
      <c r="O2518" s="115">
        <v>74095.7</v>
      </c>
      <c r="P2518" s="115">
        <v>74012.899999999994</v>
      </c>
      <c r="Q2518" s="115">
        <v>73929.100000000006</v>
      </c>
      <c r="R2518" s="115">
        <v>73842.5</v>
      </c>
      <c r="S2518" s="115">
        <v>73752.100000000006</v>
      </c>
      <c r="T2518" s="115">
        <v>73655.100000000006</v>
      </c>
      <c r="U2518" s="115">
        <v>73554.8</v>
      </c>
      <c r="V2518" s="115">
        <v>73453.899999999994</v>
      </c>
      <c r="W2518" s="115">
        <v>73343.8</v>
      </c>
      <c r="X2518" s="115">
        <v>73225.399999999994</v>
      </c>
      <c r="Y2518" s="115">
        <v>73097.7</v>
      </c>
      <c r="Z2518" s="115">
        <v>72954.100000000006</v>
      </c>
      <c r="AA2518" s="115">
        <v>72794.7</v>
      </c>
      <c r="AB2518" s="115">
        <v>72620.399999999994</v>
      </c>
      <c r="AC2518" s="115">
        <v>72429.7</v>
      </c>
      <c r="AD2518" s="115">
        <v>72220.3</v>
      </c>
      <c r="AE2518" s="115">
        <v>71994.5</v>
      </c>
      <c r="AF2518" s="115">
        <v>71754</v>
      </c>
      <c r="AG2518" s="115">
        <v>71485.399999999994</v>
      </c>
    </row>
    <row r="2519" spans="1:33">
      <c r="A2519" s="115" t="s">
        <v>4238</v>
      </c>
      <c r="B2519" s="115" t="s">
        <v>19</v>
      </c>
      <c r="C2519" s="2">
        <v>1389090</v>
      </c>
      <c r="D2519" s="2">
        <v>1388200</v>
      </c>
      <c r="E2519" s="2">
        <v>1403340</v>
      </c>
      <c r="F2519" s="2">
        <v>1422010</v>
      </c>
      <c r="G2519" s="2">
        <v>1440560</v>
      </c>
      <c r="H2519" s="2">
        <v>1449140</v>
      </c>
      <c r="I2519" s="2">
        <v>1457650</v>
      </c>
      <c r="J2519" s="2">
        <v>1466080</v>
      </c>
      <c r="K2519" s="2">
        <v>1474450</v>
      </c>
      <c r="L2519" s="2">
        <v>1477690</v>
      </c>
      <c r="M2519" s="2">
        <v>1480850</v>
      </c>
      <c r="N2519" s="2">
        <v>1484020</v>
      </c>
      <c r="O2519" s="2">
        <v>1487320</v>
      </c>
      <c r="P2519" s="2">
        <v>1485660</v>
      </c>
      <c r="Q2519" s="2">
        <v>1483980</v>
      </c>
      <c r="R2519" s="2">
        <v>1482240</v>
      </c>
      <c r="S2519" s="2">
        <v>1480420</v>
      </c>
      <c r="T2519" s="2">
        <v>1478480</v>
      </c>
      <c r="U2519" s="2">
        <v>1476460</v>
      </c>
      <c r="V2519" s="2">
        <v>1474440</v>
      </c>
      <c r="W2519" s="2">
        <v>1472230</v>
      </c>
      <c r="X2519" s="2">
        <v>1469850</v>
      </c>
      <c r="Y2519" s="2">
        <v>1467290</v>
      </c>
      <c r="Z2519" s="2">
        <v>1464410</v>
      </c>
      <c r="AA2519" s="2">
        <v>1461210</v>
      </c>
      <c r="AB2519" s="2">
        <v>1457710</v>
      </c>
      <c r="AC2519" s="2">
        <v>1453880</v>
      </c>
      <c r="AD2519" s="2">
        <v>1449680</v>
      </c>
      <c r="AE2519" s="2">
        <v>1445150</v>
      </c>
      <c r="AF2519" s="2">
        <v>1440320</v>
      </c>
      <c r="AG2519" s="2">
        <v>1434930</v>
      </c>
    </row>
    <row r="2520" spans="1:33">
      <c r="A2520" s="115" t="s">
        <v>4239</v>
      </c>
      <c r="B2520" s="115" t="s">
        <v>19</v>
      </c>
      <c r="C2520" s="115">
        <v>202050</v>
      </c>
      <c r="D2520" s="115">
        <v>201921</v>
      </c>
      <c r="E2520" s="115">
        <v>204122</v>
      </c>
      <c r="F2520" s="115">
        <v>206838</v>
      </c>
      <c r="G2520" s="115">
        <v>209536</v>
      </c>
      <c r="H2520" s="115">
        <v>210784</v>
      </c>
      <c r="I2520" s="115">
        <v>212022</v>
      </c>
      <c r="J2520" s="115">
        <v>213248</v>
      </c>
      <c r="K2520" s="115">
        <v>214466</v>
      </c>
      <c r="L2520" s="115">
        <v>214936</v>
      </c>
      <c r="M2520" s="115">
        <v>215397</v>
      </c>
      <c r="N2520" s="115">
        <v>215858</v>
      </c>
      <c r="O2520" s="115">
        <v>216338</v>
      </c>
      <c r="P2520" s="115">
        <v>216096</v>
      </c>
      <c r="Q2520" s="115">
        <v>215851</v>
      </c>
      <c r="R2520" s="115">
        <v>215599</v>
      </c>
      <c r="S2520" s="115">
        <v>215335</v>
      </c>
      <c r="T2520" s="115">
        <v>215051</v>
      </c>
      <c r="U2520" s="115">
        <v>214759</v>
      </c>
      <c r="V2520" s="115">
        <v>214464</v>
      </c>
      <c r="W2520" s="115">
        <v>214142</v>
      </c>
      <c r="X2520" s="115">
        <v>213797</v>
      </c>
      <c r="Y2520" s="115">
        <v>213424</v>
      </c>
      <c r="Z2520" s="115">
        <v>213005</v>
      </c>
      <c r="AA2520" s="115">
        <v>212539</v>
      </c>
      <c r="AB2520" s="115">
        <v>212030</v>
      </c>
      <c r="AC2520" s="115">
        <v>211474</v>
      </c>
      <c r="AD2520" s="115">
        <v>210862</v>
      </c>
      <c r="AE2520" s="115">
        <v>210203</v>
      </c>
      <c r="AF2520" s="115">
        <v>209501</v>
      </c>
      <c r="AG2520" s="115">
        <v>208717</v>
      </c>
    </row>
    <row r="2521" spans="1:33">
      <c r="A2521" s="115" t="s">
        <v>4240</v>
      </c>
      <c r="B2521" s="115" t="s">
        <v>19</v>
      </c>
      <c r="C2521" s="115">
        <v>0</v>
      </c>
      <c r="D2521" s="115">
        <v>0</v>
      </c>
      <c r="E2521" s="115">
        <v>0</v>
      </c>
      <c r="F2521" s="115">
        <v>0</v>
      </c>
      <c r="G2521" s="115">
        <v>0</v>
      </c>
      <c r="H2521" s="115">
        <v>0</v>
      </c>
      <c r="I2521" s="115">
        <v>0</v>
      </c>
      <c r="J2521" s="115">
        <v>0</v>
      </c>
      <c r="K2521" s="115">
        <v>0</v>
      </c>
      <c r="L2521" s="115">
        <v>0</v>
      </c>
      <c r="M2521" s="115">
        <v>0</v>
      </c>
      <c r="N2521" s="115">
        <v>0</v>
      </c>
      <c r="O2521" s="115">
        <v>0</v>
      </c>
      <c r="P2521" s="115">
        <v>0</v>
      </c>
      <c r="Q2521" s="115">
        <v>0</v>
      </c>
      <c r="R2521" s="115">
        <v>0</v>
      </c>
      <c r="S2521" s="115">
        <v>0</v>
      </c>
      <c r="T2521" s="115">
        <v>0</v>
      </c>
      <c r="U2521" s="115">
        <v>0</v>
      </c>
      <c r="V2521" s="115">
        <v>0</v>
      </c>
      <c r="W2521" s="115">
        <v>0</v>
      </c>
      <c r="X2521" s="115">
        <v>0</v>
      </c>
      <c r="Y2521" s="115">
        <v>0</v>
      </c>
      <c r="Z2521" s="115">
        <v>0</v>
      </c>
      <c r="AA2521" s="115">
        <v>0</v>
      </c>
      <c r="AB2521" s="115">
        <v>0</v>
      </c>
      <c r="AC2521" s="115">
        <v>0</v>
      </c>
      <c r="AD2521" s="115">
        <v>0</v>
      </c>
      <c r="AE2521" s="115">
        <v>0</v>
      </c>
      <c r="AF2521" s="115">
        <v>0</v>
      </c>
      <c r="AG2521" s="115">
        <v>0</v>
      </c>
    </row>
    <row r="2522" spans="1:33">
      <c r="A2522" s="115" t="s">
        <v>4241</v>
      </c>
      <c r="B2522" s="115" t="s">
        <v>19</v>
      </c>
      <c r="C2522" s="2">
        <v>6767850000</v>
      </c>
      <c r="D2522" s="2">
        <v>6763560000</v>
      </c>
      <c r="E2522" s="2">
        <v>6837210000</v>
      </c>
      <c r="F2522" s="2">
        <v>6928150000</v>
      </c>
      <c r="G2522" s="2">
        <v>7018530000</v>
      </c>
      <c r="H2522" s="2">
        <v>7060320000</v>
      </c>
      <c r="I2522" s="2">
        <v>7101790000</v>
      </c>
      <c r="J2522" s="2">
        <v>7142860000</v>
      </c>
      <c r="K2522" s="2">
        <v>7183650000</v>
      </c>
      <c r="L2522" s="2">
        <v>7199430000</v>
      </c>
      <c r="M2522" s="2">
        <v>7214830000</v>
      </c>
      <c r="N2522" s="2">
        <v>7230290000</v>
      </c>
      <c r="O2522" s="2">
        <v>7246380000</v>
      </c>
      <c r="P2522" s="2">
        <v>7238270000</v>
      </c>
      <c r="Q2522" s="2">
        <v>7230090000</v>
      </c>
      <c r="R2522" s="2">
        <v>7221600000</v>
      </c>
      <c r="S2522" s="2">
        <v>7212740000</v>
      </c>
      <c r="T2522" s="2">
        <v>7203260000</v>
      </c>
      <c r="U2522" s="2">
        <v>7193470000</v>
      </c>
      <c r="V2522" s="2">
        <v>7183620000</v>
      </c>
      <c r="W2522" s="2">
        <v>7172800000</v>
      </c>
      <c r="X2522" s="2">
        <v>7161270000</v>
      </c>
      <c r="Y2522" s="2">
        <v>7148780000</v>
      </c>
      <c r="Z2522" s="2">
        <v>7134710000</v>
      </c>
      <c r="AA2522" s="2">
        <v>7119140000</v>
      </c>
      <c r="AB2522" s="2">
        <v>7102100000</v>
      </c>
      <c r="AC2522" s="2">
        <v>7083410000</v>
      </c>
      <c r="AD2522" s="2">
        <v>7062950000</v>
      </c>
      <c r="AE2522" s="2">
        <v>7040880000</v>
      </c>
      <c r="AF2522" s="2">
        <v>7017330000</v>
      </c>
      <c r="AG2522" s="2">
        <v>6991080000</v>
      </c>
    </row>
    <row r="2523" spans="1:33">
      <c r="A2523" s="115" t="s">
        <v>4242</v>
      </c>
      <c r="B2523" s="115" t="s">
        <v>19</v>
      </c>
      <c r="C2523" s="115">
        <v>74920.399999999994</v>
      </c>
      <c r="D2523" s="115">
        <v>74872.800000000003</v>
      </c>
      <c r="E2523" s="115">
        <v>75688.100000000006</v>
      </c>
      <c r="F2523" s="115">
        <v>76694.8</v>
      </c>
      <c r="G2523" s="115">
        <v>77695.3</v>
      </c>
      <c r="H2523" s="115">
        <v>78157.899999999994</v>
      </c>
      <c r="I2523" s="115">
        <v>78617.100000000006</v>
      </c>
      <c r="J2523" s="115">
        <v>79071.7</v>
      </c>
      <c r="K2523" s="115">
        <v>79523.3</v>
      </c>
      <c r="L2523" s="115">
        <v>79697.899999999994</v>
      </c>
      <c r="M2523" s="115">
        <v>79868.399999999994</v>
      </c>
      <c r="N2523" s="115">
        <v>80039.600000000006</v>
      </c>
      <c r="O2523" s="115">
        <v>80217.600000000006</v>
      </c>
      <c r="P2523" s="115">
        <v>80127.899999999994</v>
      </c>
      <c r="Q2523" s="115">
        <v>80037.3</v>
      </c>
      <c r="R2523" s="115">
        <v>79943.399999999994</v>
      </c>
      <c r="S2523" s="115">
        <v>79845.2</v>
      </c>
      <c r="T2523" s="115">
        <v>79740.3</v>
      </c>
      <c r="U2523" s="115">
        <v>79632</v>
      </c>
      <c r="V2523" s="115">
        <v>79522.899999999994</v>
      </c>
      <c r="W2523" s="115">
        <v>79403.100000000006</v>
      </c>
      <c r="X2523" s="115">
        <v>79275.5</v>
      </c>
      <c r="Y2523" s="115">
        <v>79137.2</v>
      </c>
      <c r="Z2523" s="115">
        <v>78981.5</v>
      </c>
      <c r="AA2523" s="115">
        <v>78809.100000000006</v>
      </c>
      <c r="AB2523" s="115">
        <v>78620.5</v>
      </c>
      <c r="AC2523" s="115">
        <v>78413.600000000006</v>
      </c>
      <c r="AD2523" s="115">
        <v>78187.100000000006</v>
      </c>
      <c r="AE2523" s="115">
        <v>77942.7</v>
      </c>
      <c r="AF2523" s="115">
        <v>77682.100000000006</v>
      </c>
      <c r="AG2523" s="115">
        <v>77391.5</v>
      </c>
    </row>
    <row r="2524" spans="1:33">
      <c r="A2524" s="115" t="s">
        <v>4243</v>
      </c>
      <c r="B2524" s="115" t="s">
        <v>19</v>
      </c>
      <c r="C2524" s="2">
        <v>3334170</v>
      </c>
      <c r="D2524" s="2">
        <v>3332050</v>
      </c>
      <c r="E2524" s="2">
        <v>3368340</v>
      </c>
      <c r="F2524" s="2">
        <v>3413140</v>
      </c>
      <c r="G2524" s="2">
        <v>3457670</v>
      </c>
      <c r="H2524" s="2">
        <v>3478250</v>
      </c>
      <c r="I2524" s="2">
        <v>3498680</v>
      </c>
      <c r="J2524" s="2">
        <v>3518920</v>
      </c>
      <c r="K2524" s="2">
        <v>3539010</v>
      </c>
      <c r="L2524" s="2">
        <v>3546790</v>
      </c>
      <c r="M2524" s="2">
        <v>3554370</v>
      </c>
      <c r="N2524" s="2">
        <v>3561990</v>
      </c>
      <c r="O2524" s="2">
        <v>3569910</v>
      </c>
      <c r="P2524" s="2">
        <v>3565920</v>
      </c>
      <c r="Q2524" s="2">
        <v>3561890</v>
      </c>
      <c r="R2524" s="2">
        <v>3557710</v>
      </c>
      <c r="S2524" s="2">
        <v>3553340</v>
      </c>
      <c r="T2524" s="2">
        <v>3548670</v>
      </c>
      <c r="U2524" s="2">
        <v>3543850</v>
      </c>
      <c r="V2524" s="2">
        <v>3538990</v>
      </c>
      <c r="W2524" s="2">
        <v>3533670</v>
      </c>
      <c r="X2524" s="2">
        <v>3527990</v>
      </c>
      <c r="Y2524" s="2">
        <v>3521830</v>
      </c>
      <c r="Z2524" s="2">
        <v>3514900</v>
      </c>
      <c r="AA2524" s="2">
        <v>3507230</v>
      </c>
      <c r="AB2524" s="2">
        <v>3498840</v>
      </c>
      <c r="AC2524" s="2">
        <v>3489630</v>
      </c>
      <c r="AD2524" s="2">
        <v>3479550</v>
      </c>
      <c r="AE2524" s="2">
        <v>3468670</v>
      </c>
      <c r="AF2524" s="2">
        <v>3457080</v>
      </c>
      <c r="AG2524" s="2">
        <v>3444140</v>
      </c>
    </row>
    <row r="2525" spans="1:33">
      <c r="A2525" s="115" t="s">
        <v>4244</v>
      </c>
      <c r="B2525" s="115" t="s">
        <v>19</v>
      </c>
      <c r="C2525" s="2">
        <v>9313790</v>
      </c>
      <c r="D2525" s="2">
        <v>9307870</v>
      </c>
      <c r="E2525" s="2">
        <v>9409240</v>
      </c>
      <c r="F2525" s="2">
        <v>9534380</v>
      </c>
      <c r="G2525" s="2">
        <v>9658760</v>
      </c>
      <c r="H2525" s="2">
        <v>9716270</v>
      </c>
      <c r="I2525" s="2">
        <v>9773350</v>
      </c>
      <c r="J2525" s="2">
        <v>9829860</v>
      </c>
      <c r="K2525" s="2">
        <v>9886000</v>
      </c>
      <c r="L2525" s="2">
        <v>9907710</v>
      </c>
      <c r="M2525" s="2">
        <v>9928900</v>
      </c>
      <c r="N2525" s="2">
        <v>9950190</v>
      </c>
      <c r="O2525" s="2">
        <v>9972320</v>
      </c>
      <c r="P2525" s="2">
        <v>9961160</v>
      </c>
      <c r="Q2525" s="2">
        <v>9949910</v>
      </c>
      <c r="R2525" s="2">
        <v>9938230</v>
      </c>
      <c r="S2525" s="2">
        <v>9926030</v>
      </c>
      <c r="T2525" s="2">
        <v>9912980</v>
      </c>
      <c r="U2525" s="2">
        <v>9899510</v>
      </c>
      <c r="V2525" s="2">
        <v>9885950</v>
      </c>
      <c r="W2525" s="2">
        <v>9871070</v>
      </c>
      <c r="X2525" s="2">
        <v>9855200</v>
      </c>
      <c r="Y2525" s="2">
        <v>9838010</v>
      </c>
      <c r="Z2525" s="2">
        <v>9818650</v>
      </c>
      <c r="AA2525" s="2">
        <v>9797220</v>
      </c>
      <c r="AB2525" s="2">
        <v>9773770</v>
      </c>
      <c r="AC2525" s="2">
        <v>9748060</v>
      </c>
      <c r="AD2525" s="2">
        <v>9719890</v>
      </c>
      <c r="AE2525" s="2">
        <v>9689520</v>
      </c>
      <c r="AF2525" s="2">
        <v>9657110</v>
      </c>
      <c r="AG2525" s="2">
        <v>9620990</v>
      </c>
    </row>
    <row r="2526" spans="1:33">
      <c r="A2526" s="115" t="s">
        <v>4245</v>
      </c>
      <c r="B2526" s="115" t="s">
        <v>19</v>
      </c>
      <c r="C2526" s="2">
        <v>5067060</v>
      </c>
      <c r="D2526" s="2">
        <v>5063840</v>
      </c>
      <c r="E2526" s="2">
        <v>5118990</v>
      </c>
      <c r="F2526" s="2">
        <v>5187070</v>
      </c>
      <c r="G2526" s="2">
        <v>5254740</v>
      </c>
      <c r="H2526" s="2">
        <v>5286030</v>
      </c>
      <c r="I2526" s="2">
        <v>5317080</v>
      </c>
      <c r="J2526" s="2">
        <v>5347830</v>
      </c>
      <c r="K2526" s="2">
        <v>5378370</v>
      </c>
      <c r="L2526" s="2">
        <v>5390180</v>
      </c>
      <c r="M2526" s="2">
        <v>5401710</v>
      </c>
      <c r="N2526" s="2">
        <v>5413290</v>
      </c>
      <c r="O2526" s="2">
        <v>5425330</v>
      </c>
      <c r="P2526" s="2">
        <v>5419260</v>
      </c>
      <c r="Q2526" s="2">
        <v>5413130</v>
      </c>
      <c r="R2526" s="2">
        <v>5406780</v>
      </c>
      <c r="S2526" s="2">
        <v>5400140</v>
      </c>
      <c r="T2526" s="2">
        <v>5393050</v>
      </c>
      <c r="U2526" s="2">
        <v>5385720</v>
      </c>
      <c r="V2526" s="2">
        <v>5378340</v>
      </c>
      <c r="W2526" s="2">
        <v>5370240</v>
      </c>
      <c r="X2526" s="2">
        <v>5361610</v>
      </c>
      <c r="Y2526" s="2">
        <v>5352260</v>
      </c>
      <c r="Z2526" s="2">
        <v>5341730</v>
      </c>
      <c r="AA2526" s="2">
        <v>5330070</v>
      </c>
      <c r="AB2526" s="2">
        <v>5317310</v>
      </c>
      <c r="AC2526" s="2">
        <v>5303320</v>
      </c>
      <c r="AD2526" s="2">
        <v>5288000</v>
      </c>
      <c r="AE2526" s="2">
        <v>5271470</v>
      </c>
      <c r="AF2526" s="2">
        <v>5253840</v>
      </c>
      <c r="AG2526" s="2">
        <v>5234190</v>
      </c>
    </row>
    <row r="2527" spans="1:33">
      <c r="A2527" s="115" t="s">
        <v>4246</v>
      </c>
      <c r="B2527" s="115" t="s">
        <v>19</v>
      </c>
      <c r="C2527" s="2">
        <v>1222600</v>
      </c>
      <c r="D2527" s="2">
        <v>1221830</v>
      </c>
      <c r="E2527" s="2">
        <v>1235130</v>
      </c>
      <c r="F2527" s="2">
        <v>1251560</v>
      </c>
      <c r="G2527" s="2">
        <v>1267890</v>
      </c>
      <c r="H2527" s="2">
        <v>1275440</v>
      </c>
      <c r="I2527" s="2">
        <v>1282930</v>
      </c>
      <c r="J2527" s="2">
        <v>1290350</v>
      </c>
      <c r="K2527" s="2">
        <v>1297720</v>
      </c>
      <c r="L2527" s="2">
        <v>1300570</v>
      </c>
      <c r="M2527" s="2">
        <v>1303350</v>
      </c>
      <c r="N2527" s="2">
        <v>1306140</v>
      </c>
      <c r="O2527" s="2">
        <v>1309050</v>
      </c>
      <c r="P2527" s="2">
        <v>1307580</v>
      </c>
      <c r="Q2527" s="2">
        <v>1306110</v>
      </c>
      <c r="R2527" s="2">
        <v>1304570</v>
      </c>
      <c r="S2527" s="2">
        <v>1302970</v>
      </c>
      <c r="T2527" s="2">
        <v>1301260</v>
      </c>
      <c r="U2527" s="2">
        <v>1299490</v>
      </c>
      <c r="V2527" s="2">
        <v>1297710</v>
      </c>
      <c r="W2527" s="2">
        <v>1295760</v>
      </c>
      <c r="X2527" s="2">
        <v>1293670</v>
      </c>
      <c r="Y2527" s="2">
        <v>1291420</v>
      </c>
      <c r="Z2527" s="2">
        <v>1288880</v>
      </c>
      <c r="AA2527" s="2">
        <v>1286060</v>
      </c>
      <c r="AB2527" s="2">
        <v>1282980</v>
      </c>
      <c r="AC2527" s="2">
        <v>1279610</v>
      </c>
      <c r="AD2527" s="2">
        <v>1275910</v>
      </c>
      <c r="AE2527" s="2">
        <v>1271920</v>
      </c>
      <c r="AF2527" s="2">
        <v>1267670</v>
      </c>
      <c r="AG2527" s="2">
        <v>1262930</v>
      </c>
    </row>
    <row r="2528" spans="1:33">
      <c r="A2528" s="115" t="s">
        <v>4247</v>
      </c>
      <c r="B2528" s="115" t="s">
        <v>19</v>
      </c>
      <c r="C2528" s="2">
        <v>22420500</v>
      </c>
      <c r="D2528" s="2">
        <v>22406300</v>
      </c>
      <c r="E2528" s="2">
        <v>22650300</v>
      </c>
      <c r="F2528" s="2">
        <v>22951500</v>
      </c>
      <c r="G2528" s="2">
        <v>23250900</v>
      </c>
      <c r="H2528" s="2">
        <v>23389400</v>
      </c>
      <c r="I2528" s="2">
        <v>23526800</v>
      </c>
      <c r="J2528" s="2">
        <v>23662800</v>
      </c>
      <c r="K2528" s="2">
        <v>23797900</v>
      </c>
      <c r="L2528" s="2">
        <v>23850200</v>
      </c>
      <c r="M2528" s="2">
        <v>23901200</v>
      </c>
      <c r="N2528" s="2">
        <v>23952500</v>
      </c>
      <c r="O2528" s="2">
        <v>24005700</v>
      </c>
      <c r="P2528" s="2">
        <v>23978900</v>
      </c>
      <c r="Q2528" s="2">
        <v>23951800</v>
      </c>
      <c r="R2528" s="2">
        <v>23923700</v>
      </c>
      <c r="S2528" s="2">
        <v>23894300</v>
      </c>
      <c r="T2528" s="2">
        <v>23862900</v>
      </c>
      <c r="U2528" s="2">
        <v>23830500</v>
      </c>
      <c r="V2528" s="2">
        <v>23797800</v>
      </c>
      <c r="W2528" s="2">
        <v>23762000</v>
      </c>
      <c r="X2528" s="2">
        <v>23723800</v>
      </c>
      <c r="Y2528" s="2">
        <v>23682400</v>
      </c>
      <c r="Z2528" s="2">
        <v>23635800</v>
      </c>
      <c r="AA2528" s="2">
        <v>23584200</v>
      </c>
      <c r="AB2528" s="2">
        <v>23527800</v>
      </c>
      <c r="AC2528" s="2">
        <v>23465900</v>
      </c>
      <c r="AD2528" s="2">
        <v>23398100</v>
      </c>
      <c r="AE2528" s="2">
        <v>23325000</v>
      </c>
      <c r="AF2528" s="2">
        <v>23247000</v>
      </c>
      <c r="AG2528" s="2">
        <v>23160000</v>
      </c>
    </row>
    <row r="2529" spans="1:33">
      <c r="A2529" s="115" t="s">
        <v>4248</v>
      </c>
      <c r="B2529" s="115" t="s">
        <v>19</v>
      </c>
      <c r="C2529" s="115">
        <v>52258.400000000001</v>
      </c>
      <c r="D2529" s="115">
        <v>52225.2</v>
      </c>
      <c r="E2529" s="115">
        <v>52793.9</v>
      </c>
      <c r="F2529" s="115">
        <v>53496.1</v>
      </c>
      <c r="G2529" s="115">
        <v>54194</v>
      </c>
      <c r="H2529" s="115">
        <v>54516.6</v>
      </c>
      <c r="I2529" s="115">
        <v>54836.9</v>
      </c>
      <c r="J2529" s="115">
        <v>55154</v>
      </c>
      <c r="K2529" s="115">
        <v>55469</v>
      </c>
      <c r="L2529" s="115">
        <v>55590.8</v>
      </c>
      <c r="M2529" s="115">
        <v>55709.7</v>
      </c>
      <c r="N2529" s="115">
        <v>55829.1</v>
      </c>
      <c r="O2529" s="115">
        <v>55953.3</v>
      </c>
      <c r="P2529" s="115">
        <v>55890.7</v>
      </c>
      <c r="Q2529" s="115">
        <v>55827.6</v>
      </c>
      <c r="R2529" s="115">
        <v>55762</v>
      </c>
      <c r="S2529" s="115">
        <v>55693.599999999999</v>
      </c>
      <c r="T2529" s="115">
        <v>55620.4</v>
      </c>
      <c r="U2529" s="115">
        <v>55544.800000000003</v>
      </c>
      <c r="V2529" s="115">
        <v>55468.7</v>
      </c>
      <c r="W2529" s="115">
        <v>55385.2</v>
      </c>
      <c r="X2529" s="115">
        <v>55296.2</v>
      </c>
      <c r="Y2529" s="115">
        <v>55199.7</v>
      </c>
      <c r="Z2529" s="115">
        <v>55091.1</v>
      </c>
      <c r="AA2529" s="115">
        <v>54970.9</v>
      </c>
      <c r="AB2529" s="115">
        <v>54839.3</v>
      </c>
      <c r="AC2529" s="115">
        <v>54695</v>
      </c>
      <c r="AD2529" s="115">
        <v>54537</v>
      </c>
      <c r="AE2529" s="115">
        <v>54366.5</v>
      </c>
      <c r="AF2529" s="115">
        <v>54184.7</v>
      </c>
      <c r="AG2529" s="115">
        <v>53982.1</v>
      </c>
    </row>
    <row r="2530" spans="1:33">
      <c r="A2530" s="115" t="s">
        <v>4249</v>
      </c>
      <c r="B2530" s="115" t="s">
        <v>19</v>
      </c>
      <c r="C2530" s="115">
        <v>39175.9</v>
      </c>
      <c r="D2530" s="115">
        <v>39151</v>
      </c>
      <c r="E2530" s="115">
        <v>39577.4</v>
      </c>
      <c r="F2530" s="115">
        <v>40103.800000000003</v>
      </c>
      <c r="G2530" s="115">
        <v>40627</v>
      </c>
      <c r="H2530" s="115">
        <v>40868.800000000003</v>
      </c>
      <c r="I2530" s="115">
        <v>41108.9</v>
      </c>
      <c r="J2530" s="115">
        <v>41346.699999999997</v>
      </c>
      <c r="K2530" s="115">
        <v>41582.800000000003</v>
      </c>
      <c r="L2530" s="115">
        <v>41674.1</v>
      </c>
      <c r="M2530" s="115">
        <v>41763.199999999997</v>
      </c>
      <c r="N2530" s="115">
        <v>41852.800000000003</v>
      </c>
      <c r="O2530" s="115">
        <v>41945.9</v>
      </c>
      <c r="P2530" s="115">
        <v>41898.9</v>
      </c>
      <c r="Q2530" s="115">
        <v>41851.599999999999</v>
      </c>
      <c r="R2530" s="115">
        <v>41802.400000000001</v>
      </c>
      <c r="S2530" s="115">
        <v>41751.1</v>
      </c>
      <c r="T2530" s="115">
        <v>41696.300000000003</v>
      </c>
      <c r="U2530" s="115">
        <v>41639.599999999999</v>
      </c>
      <c r="V2530" s="115">
        <v>41582.6</v>
      </c>
      <c r="W2530" s="115">
        <v>41520</v>
      </c>
      <c r="X2530" s="115">
        <v>41453.199999999997</v>
      </c>
      <c r="Y2530" s="115">
        <v>41380.9</v>
      </c>
      <c r="Z2530" s="115">
        <v>41299.5</v>
      </c>
      <c r="AA2530" s="115">
        <v>41209.4</v>
      </c>
      <c r="AB2530" s="115">
        <v>41110.699999999997</v>
      </c>
      <c r="AC2530" s="115">
        <v>41002.5</v>
      </c>
      <c r="AD2530" s="115">
        <v>40884.1</v>
      </c>
      <c r="AE2530" s="115">
        <v>40756.300000000003</v>
      </c>
      <c r="AF2530" s="115">
        <v>40620</v>
      </c>
      <c r="AG2530" s="115">
        <v>40468.1</v>
      </c>
    </row>
    <row r="2531" spans="1:33">
      <c r="A2531" s="115" t="s">
        <v>4250</v>
      </c>
      <c r="B2531" s="115" t="s">
        <v>19</v>
      </c>
      <c r="C2531" s="115">
        <v>786378</v>
      </c>
      <c r="D2531" s="115">
        <v>785878</v>
      </c>
      <c r="E2531" s="115">
        <v>794437</v>
      </c>
      <c r="F2531" s="115">
        <v>805003</v>
      </c>
      <c r="G2531" s="115">
        <v>815505</v>
      </c>
      <c r="H2531" s="115">
        <v>820360</v>
      </c>
      <c r="I2531" s="115">
        <v>825179</v>
      </c>
      <c r="J2531" s="115">
        <v>829951</v>
      </c>
      <c r="K2531" s="115">
        <v>834691</v>
      </c>
      <c r="L2531" s="115">
        <v>836524</v>
      </c>
      <c r="M2531" s="115">
        <v>838313</v>
      </c>
      <c r="N2531" s="115">
        <v>840110</v>
      </c>
      <c r="O2531" s="115">
        <v>841979</v>
      </c>
      <c r="P2531" s="115">
        <v>841037</v>
      </c>
      <c r="Q2531" s="115">
        <v>840086</v>
      </c>
      <c r="R2531" s="115">
        <v>839100</v>
      </c>
      <c r="S2531" s="115">
        <v>838070</v>
      </c>
      <c r="T2531" s="115">
        <v>836969</v>
      </c>
      <c r="U2531" s="115">
        <v>835832</v>
      </c>
      <c r="V2531" s="115">
        <v>834686</v>
      </c>
      <c r="W2531" s="115">
        <v>833430</v>
      </c>
      <c r="X2531" s="115">
        <v>832090</v>
      </c>
      <c r="Y2531" s="115">
        <v>830639</v>
      </c>
      <c r="Z2531" s="115">
        <v>829004</v>
      </c>
      <c r="AA2531" s="115">
        <v>827195</v>
      </c>
      <c r="AB2531" s="115">
        <v>825215</v>
      </c>
      <c r="AC2531" s="115">
        <v>823044</v>
      </c>
      <c r="AD2531" s="115">
        <v>820666</v>
      </c>
      <c r="AE2531" s="115">
        <v>818101</v>
      </c>
      <c r="AF2531" s="115">
        <v>815365</v>
      </c>
      <c r="AG2531" s="115">
        <v>812316</v>
      </c>
    </row>
    <row r="2532" spans="1:33">
      <c r="A2532" s="115" t="s">
        <v>4251</v>
      </c>
      <c r="B2532" s="115" t="s">
        <v>19</v>
      </c>
      <c r="C2532" s="115">
        <v>114382</v>
      </c>
      <c r="D2532" s="115">
        <v>114310</v>
      </c>
      <c r="E2532" s="115">
        <v>115554</v>
      </c>
      <c r="F2532" s="115">
        <v>117091</v>
      </c>
      <c r="G2532" s="115">
        <v>118619</v>
      </c>
      <c r="H2532" s="115">
        <v>119325</v>
      </c>
      <c r="I2532" s="115">
        <v>120026</v>
      </c>
      <c r="J2532" s="115">
        <v>120720</v>
      </c>
      <c r="K2532" s="115">
        <v>121410</v>
      </c>
      <c r="L2532" s="115">
        <v>121676</v>
      </c>
      <c r="M2532" s="115">
        <v>121936</v>
      </c>
      <c r="N2532" s="115">
        <v>122198</v>
      </c>
      <c r="O2532" s="115">
        <v>122470</v>
      </c>
      <c r="P2532" s="115">
        <v>122333</v>
      </c>
      <c r="Q2532" s="115">
        <v>122194</v>
      </c>
      <c r="R2532" s="115">
        <v>122051</v>
      </c>
      <c r="S2532" s="115">
        <v>121901</v>
      </c>
      <c r="T2532" s="115">
        <v>121741</v>
      </c>
      <c r="U2532" s="115">
        <v>121576</v>
      </c>
      <c r="V2532" s="115">
        <v>121409</v>
      </c>
      <c r="W2532" s="115">
        <v>121226</v>
      </c>
      <c r="X2532" s="115">
        <v>121031</v>
      </c>
      <c r="Y2532" s="115">
        <v>120820</v>
      </c>
      <c r="Z2532" s="115">
        <v>120582</v>
      </c>
      <c r="AA2532" s="115">
        <v>120319</v>
      </c>
      <c r="AB2532" s="115">
        <v>120031</v>
      </c>
      <c r="AC2532" s="115">
        <v>119715</v>
      </c>
      <c r="AD2532" s="115">
        <v>119370</v>
      </c>
      <c r="AE2532" s="115">
        <v>118997</v>
      </c>
      <c r="AF2532" s="115">
        <v>118599</v>
      </c>
      <c r="AG2532" s="115">
        <v>118155</v>
      </c>
    </row>
    <row r="2533" spans="1:33">
      <c r="A2533" s="115" t="s">
        <v>4252</v>
      </c>
      <c r="B2533" s="115" t="s">
        <v>19</v>
      </c>
      <c r="C2533" s="115">
        <v>0</v>
      </c>
      <c r="D2533" s="115">
        <v>0</v>
      </c>
      <c r="E2533" s="115">
        <v>0</v>
      </c>
      <c r="F2533" s="115">
        <v>0</v>
      </c>
      <c r="G2533" s="115">
        <v>0</v>
      </c>
      <c r="H2533" s="115">
        <v>0</v>
      </c>
      <c r="I2533" s="115">
        <v>0</v>
      </c>
      <c r="J2533" s="115">
        <v>0</v>
      </c>
      <c r="K2533" s="115">
        <v>0</v>
      </c>
      <c r="L2533" s="115">
        <v>0</v>
      </c>
      <c r="M2533" s="115">
        <v>0</v>
      </c>
      <c r="N2533" s="115">
        <v>0</v>
      </c>
      <c r="O2533" s="115">
        <v>0</v>
      </c>
      <c r="P2533" s="115">
        <v>0</v>
      </c>
      <c r="Q2533" s="115">
        <v>0</v>
      </c>
      <c r="R2533" s="115">
        <v>0</v>
      </c>
      <c r="S2533" s="115">
        <v>0</v>
      </c>
      <c r="T2533" s="115">
        <v>0</v>
      </c>
      <c r="U2533" s="115">
        <v>0</v>
      </c>
      <c r="V2533" s="115">
        <v>0</v>
      </c>
      <c r="W2533" s="115">
        <v>0</v>
      </c>
      <c r="X2533" s="115">
        <v>0</v>
      </c>
      <c r="Y2533" s="115">
        <v>0</v>
      </c>
      <c r="Z2533" s="115">
        <v>0</v>
      </c>
      <c r="AA2533" s="115">
        <v>0</v>
      </c>
      <c r="AB2533" s="115">
        <v>0</v>
      </c>
      <c r="AC2533" s="115">
        <v>0</v>
      </c>
      <c r="AD2533" s="115">
        <v>0</v>
      </c>
      <c r="AE2533" s="115">
        <v>0</v>
      </c>
      <c r="AF2533" s="115">
        <v>0</v>
      </c>
      <c r="AG2533" s="115">
        <v>0</v>
      </c>
    </row>
    <row r="2534" spans="1:33">
      <c r="A2534" s="115" t="s">
        <v>4253</v>
      </c>
      <c r="B2534" s="115" t="s">
        <v>19</v>
      </c>
      <c r="C2534" s="2">
        <v>2185690000000</v>
      </c>
      <c r="D2534" s="2">
        <v>2204970000000</v>
      </c>
      <c r="E2534" s="2">
        <v>2302110000000</v>
      </c>
      <c r="F2534" s="2">
        <v>2350700000000</v>
      </c>
      <c r="G2534" s="2">
        <v>2405070000000</v>
      </c>
      <c r="H2534" s="2">
        <v>2455270000000</v>
      </c>
      <c r="I2534" s="2">
        <v>2496230000000</v>
      </c>
      <c r="J2534" s="2">
        <v>2529010000000</v>
      </c>
      <c r="K2534" s="2">
        <v>2556550000000</v>
      </c>
      <c r="L2534" s="2">
        <v>2575800000000</v>
      </c>
      <c r="M2534" s="2">
        <v>2595920000000</v>
      </c>
      <c r="N2534" s="2">
        <v>2618370000000</v>
      </c>
      <c r="O2534" s="2">
        <v>2641200000000</v>
      </c>
      <c r="P2534" s="2">
        <v>2656270000000</v>
      </c>
      <c r="Q2534" s="2">
        <v>2674840000000</v>
      </c>
      <c r="R2534" s="2">
        <v>2701980000000</v>
      </c>
      <c r="S2534" s="2">
        <v>2729620000000</v>
      </c>
      <c r="T2534" s="2">
        <v>2754120000000</v>
      </c>
      <c r="U2534" s="2">
        <v>2782580000000</v>
      </c>
      <c r="V2534" s="2">
        <v>2813500000000</v>
      </c>
      <c r="W2534" s="2">
        <v>2845330000000</v>
      </c>
      <c r="X2534" s="2">
        <v>2881760000000</v>
      </c>
      <c r="Y2534" s="2">
        <v>2922760000000</v>
      </c>
      <c r="Z2534" s="2">
        <v>2967620000000</v>
      </c>
      <c r="AA2534" s="2">
        <v>3011150000000</v>
      </c>
      <c r="AB2534" s="2">
        <v>3046840000000</v>
      </c>
      <c r="AC2534" s="2">
        <v>3080150000000</v>
      </c>
      <c r="AD2534" s="2">
        <v>3111180000000</v>
      </c>
      <c r="AE2534" s="2">
        <v>3146500000000</v>
      </c>
      <c r="AF2534" s="2">
        <v>3186530000000</v>
      </c>
      <c r="AG2534" s="2">
        <v>3225610000000</v>
      </c>
    </row>
    <row r="2535" spans="1:33">
      <c r="A2535" s="115" t="s">
        <v>4254</v>
      </c>
      <c r="B2535" s="115" t="s">
        <v>19</v>
      </c>
      <c r="C2535" s="2">
        <v>24195700</v>
      </c>
      <c r="D2535" s="2">
        <v>24409100</v>
      </c>
      <c r="E2535" s="2">
        <v>25484500</v>
      </c>
      <c r="F2535" s="2">
        <v>26022300</v>
      </c>
      <c r="G2535" s="2">
        <v>26624200</v>
      </c>
      <c r="H2535" s="2">
        <v>27179900</v>
      </c>
      <c r="I2535" s="2">
        <v>27633300</v>
      </c>
      <c r="J2535" s="2">
        <v>27996300</v>
      </c>
      <c r="K2535" s="2">
        <v>28301100</v>
      </c>
      <c r="L2535" s="2">
        <v>28514200</v>
      </c>
      <c r="M2535" s="2">
        <v>28736900</v>
      </c>
      <c r="N2535" s="2">
        <v>28985400</v>
      </c>
      <c r="O2535" s="2">
        <v>29238200</v>
      </c>
      <c r="P2535" s="2">
        <v>29405000</v>
      </c>
      <c r="Q2535" s="2">
        <v>29610600</v>
      </c>
      <c r="R2535" s="2">
        <v>29911000</v>
      </c>
      <c r="S2535" s="2">
        <v>30217000</v>
      </c>
      <c r="T2535" s="2">
        <v>30488200</v>
      </c>
      <c r="U2535" s="2">
        <v>30803200</v>
      </c>
      <c r="V2535" s="2">
        <v>31145500</v>
      </c>
      <c r="W2535" s="2">
        <v>31497900</v>
      </c>
      <c r="X2535" s="2">
        <v>31901200</v>
      </c>
      <c r="Y2535" s="2">
        <v>32355100</v>
      </c>
      <c r="Z2535" s="2">
        <v>32851700</v>
      </c>
      <c r="AA2535" s="2">
        <v>33333600</v>
      </c>
      <c r="AB2535" s="2">
        <v>33728600</v>
      </c>
      <c r="AC2535" s="2">
        <v>34097400</v>
      </c>
      <c r="AD2535" s="2">
        <v>34440900</v>
      </c>
      <c r="AE2535" s="2">
        <v>34831900</v>
      </c>
      <c r="AF2535" s="2">
        <v>35275000</v>
      </c>
      <c r="AG2535" s="2">
        <v>35707700</v>
      </c>
    </row>
    <row r="2536" spans="1:33">
      <c r="A2536" s="115" t="s">
        <v>4255</v>
      </c>
      <c r="B2536" s="115" t="s">
        <v>19</v>
      </c>
      <c r="C2536" s="2">
        <v>1076780000</v>
      </c>
      <c r="D2536" s="2">
        <v>1086280000</v>
      </c>
      <c r="E2536" s="2">
        <v>1134130000</v>
      </c>
      <c r="F2536" s="2">
        <v>1158070000</v>
      </c>
      <c r="G2536" s="2">
        <v>1184850000</v>
      </c>
      <c r="H2536" s="2">
        <v>1209580000</v>
      </c>
      <c r="I2536" s="2">
        <v>1229760000</v>
      </c>
      <c r="J2536" s="2">
        <v>1245910000</v>
      </c>
      <c r="K2536" s="2">
        <v>1259480000</v>
      </c>
      <c r="L2536" s="2">
        <v>1268970000</v>
      </c>
      <c r="M2536" s="2">
        <v>1278880000</v>
      </c>
      <c r="N2536" s="2">
        <v>1289930000</v>
      </c>
      <c r="O2536" s="2">
        <v>1301180000</v>
      </c>
      <c r="P2536" s="2">
        <v>1308610000</v>
      </c>
      <c r="Q2536" s="2">
        <v>1317760000</v>
      </c>
      <c r="R2536" s="2">
        <v>1331120000</v>
      </c>
      <c r="S2536" s="2">
        <v>1344740000</v>
      </c>
      <c r="T2536" s="2">
        <v>1356810000</v>
      </c>
      <c r="U2536" s="2">
        <v>1370830000</v>
      </c>
      <c r="V2536" s="2">
        <v>1386060000</v>
      </c>
      <c r="W2536" s="2">
        <v>1401750000</v>
      </c>
      <c r="X2536" s="2">
        <v>1419690000</v>
      </c>
      <c r="Y2536" s="2">
        <v>1439890000</v>
      </c>
      <c r="Z2536" s="2">
        <v>1461990000</v>
      </c>
      <c r="AA2536" s="2">
        <v>1483440000</v>
      </c>
      <c r="AB2536" s="2">
        <v>1501020000</v>
      </c>
      <c r="AC2536" s="2">
        <v>1517430000</v>
      </c>
      <c r="AD2536" s="2">
        <v>1532720000</v>
      </c>
      <c r="AE2536" s="2">
        <v>1550120000</v>
      </c>
      <c r="AF2536" s="2">
        <v>1569840000</v>
      </c>
      <c r="AG2536" s="2">
        <v>1589090000</v>
      </c>
    </row>
    <row r="2537" spans="1:33">
      <c r="A2537" s="115" t="s">
        <v>4256</v>
      </c>
      <c r="B2537" s="115" t="s">
        <v>19</v>
      </c>
      <c r="C2537" s="2">
        <v>3007910000</v>
      </c>
      <c r="D2537" s="2">
        <v>3034440000</v>
      </c>
      <c r="E2537" s="2">
        <v>3168120000</v>
      </c>
      <c r="F2537" s="2">
        <v>3234990000</v>
      </c>
      <c r="G2537" s="2">
        <v>3309810000</v>
      </c>
      <c r="H2537" s="2">
        <v>3378890000</v>
      </c>
      <c r="I2537" s="2">
        <v>3435260000</v>
      </c>
      <c r="J2537" s="2">
        <v>3480380000</v>
      </c>
      <c r="K2537" s="2">
        <v>3518270000</v>
      </c>
      <c r="L2537" s="2">
        <v>3544770000</v>
      </c>
      <c r="M2537" s="2">
        <v>3572460000</v>
      </c>
      <c r="N2537" s="2">
        <v>3603350000</v>
      </c>
      <c r="O2537" s="2">
        <v>3634770000</v>
      </c>
      <c r="P2537" s="2">
        <v>3655500000</v>
      </c>
      <c r="Q2537" s="2">
        <v>3681070000</v>
      </c>
      <c r="R2537" s="2">
        <v>3718410000</v>
      </c>
      <c r="S2537" s="2">
        <v>3756450000</v>
      </c>
      <c r="T2537" s="2">
        <v>3790160000</v>
      </c>
      <c r="U2537" s="2">
        <v>3829330000</v>
      </c>
      <c r="V2537" s="2">
        <v>3871880000</v>
      </c>
      <c r="W2537" s="2">
        <v>3915680000</v>
      </c>
      <c r="X2537" s="2">
        <v>3965820000</v>
      </c>
      <c r="Y2537" s="2">
        <v>4022250000</v>
      </c>
      <c r="Z2537" s="2">
        <v>4083980000</v>
      </c>
      <c r="AA2537" s="2">
        <v>4143890000</v>
      </c>
      <c r="AB2537" s="2">
        <v>4193000000</v>
      </c>
      <c r="AC2537" s="2">
        <v>4238850000</v>
      </c>
      <c r="AD2537" s="2">
        <v>4281540000</v>
      </c>
      <c r="AE2537" s="2">
        <v>4330160000</v>
      </c>
      <c r="AF2537" s="2">
        <v>4385240000</v>
      </c>
      <c r="AG2537" s="2">
        <v>4439030000</v>
      </c>
    </row>
    <row r="2538" spans="1:33">
      <c r="A2538" s="115" t="s">
        <v>4257</v>
      </c>
      <c r="B2538" s="115" t="s">
        <v>19</v>
      </c>
      <c r="C2538" s="2">
        <v>1636420000</v>
      </c>
      <c r="D2538" s="2">
        <v>1650850000</v>
      </c>
      <c r="E2538" s="2">
        <v>1723580000</v>
      </c>
      <c r="F2538" s="2">
        <v>1759960000</v>
      </c>
      <c r="G2538" s="2">
        <v>1800670000</v>
      </c>
      <c r="H2538" s="2">
        <v>1838250000</v>
      </c>
      <c r="I2538" s="2">
        <v>1868910000</v>
      </c>
      <c r="J2538" s="2">
        <v>1893460000</v>
      </c>
      <c r="K2538" s="2">
        <v>1914080000</v>
      </c>
      <c r="L2538" s="2">
        <v>1928490000</v>
      </c>
      <c r="M2538" s="2">
        <v>1943560000</v>
      </c>
      <c r="N2538" s="2">
        <v>1960360000</v>
      </c>
      <c r="O2538" s="2">
        <v>1977460000</v>
      </c>
      <c r="P2538" s="2">
        <v>1988740000</v>
      </c>
      <c r="Q2538" s="2">
        <v>2002640000</v>
      </c>
      <c r="R2538" s="2">
        <v>2022960000</v>
      </c>
      <c r="S2538" s="2">
        <v>2043660000</v>
      </c>
      <c r="T2538" s="2">
        <v>2061990000</v>
      </c>
      <c r="U2538" s="2">
        <v>2083300000</v>
      </c>
      <c r="V2538" s="2">
        <v>2106450000</v>
      </c>
      <c r="W2538" s="2">
        <v>2130280000</v>
      </c>
      <c r="X2538" s="2">
        <v>2157560000</v>
      </c>
      <c r="Y2538" s="2">
        <v>2188260000</v>
      </c>
      <c r="Z2538" s="2">
        <v>2221840000</v>
      </c>
      <c r="AA2538" s="2">
        <v>2254440000</v>
      </c>
      <c r="AB2538" s="2">
        <v>2281150000</v>
      </c>
      <c r="AC2538" s="2">
        <v>2306100000</v>
      </c>
      <c r="AD2538" s="2">
        <v>2329330000</v>
      </c>
      <c r="AE2538" s="2">
        <v>2355770000</v>
      </c>
      <c r="AF2538" s="2">
        <v>2385740000</v>
      </c>
      <c r="AG2538" s="2">
        <v>2415000000</v>
      </c>
    </row>
    <row r="2539" spans="1:33">
      <c r="A2539" s="115" t="s">
        <v>4258</v>
      </c>
      <c r="B2539" s="115" t="s">
        <v>19</v>
      </c>
      <c r="C2539" s="2">
        <v>394842000</v>
      </c>
      <c r="D2539" s="2">
        <v>398325000</v>
      </c>
      <c r="E2539" s="2">
        <v>415874000</v>
      </c>
      <c r="F2539" s="2">
        <v>424651000</v>
      </c>
      <c r="G2539" s="2">
        <v>434473000</v>
      </c>
      <c r="H2539" s="2">
        <v>443541000</v>
      </c>
      <c r="I2539" s="2">
        <v>450940000</v>
      </c>
      <c r="J2539" s="2">
        <v>456863000</v>
      </c>
      <c r="K2539" s="2">
        <v>461837000</v>
      </c>
      <c r="L2539" s="2">
        <v>465315000</v>
      </c>
      <c r="M2539" s="2">
        <v>468950000</v>
      </c>
      <c r="N2539" s="2">
        <v>473005000</v>
      </c>
      <c r="O2539" s="2">
        <v>477130000</v>
      </c>
      <c r="P2539" s="2">
        <v>479851000</v>
      </c>
      <c r="Q2539" s="2">
        <v>483207000</v>
      </c>
      <c r="R2539" s="2">
        <v>488108000</v>
      </c>
      <c r="S2539" s="2">
        <v>493103000</v>
      </c>
      <c r="T2539" s="2">
        <v>497527000</v>
      </c>
      <c r="U2539" s="2">
        <v>502668000</v>
      </c>
      <c r="V2539" s="2">
        <v>508254000</v>
      </c>
      <c r="W2539" s="2">
        <v>514004000</v>
      </c>
      <c r="X2539" s="2">
        <v>520586000</v>
      </c>
      <c r="Y2539" s="2">
        <v>527993000</v>
      </c>
      <c r="Z2539" s="2">
        <v>536097000</v>
      </c>
      <c r="AA2539" s="2">
        <v>543961000</v>
      </c>
      <c r="AB2539" s="2">
        <v>550407000</v>
      </c>
      <c r="AC2539" s="2">
        <v>556425000</v>
      </c>
      <c r="AD2539" s="2">
        <v>562030000</v>
      </c>
      <c r="AE2539" s="2">
        <v>568411000</v>
      </c>
      <c r="AF2539" s="2">
        <v>575642000</v>
      </c>
      <c r="AG2539" s="2">
        <v>582703000</v>
      </c>
    </row>
    <row r="2540" spans="1:33">
      <c r="A2540" s="115" t="s">
        <v>4259</v>
      </c>
      <c r="B2540" s="115" t="s">
        <v>19</v>
      </c>
      <c r="C2540" s="2">
        <v>7240750000</v>
      </c>
      <c r="D2540" s="2">
        <v>7304620000</v>
      </c>
      <c r="E2540" s="2">
        <v>7626420000</v>
      </c>
      <c r="F2540" s="2">
        <v>7787380000</v>
      </c>
      <c r="G2540" s="2">
        <v>7967500000</v>
      </c>
      <c r="H2540" s="2">
        <v>8133800000</v>
      </c>
      <c r="I2540" s="2">
        <v>8269480000</v>
      </c>
      <c r="J2540" s="2">
        <v>8378100000</v>
      </c>
      <c r="K2540" s="2">
        <v>8469310000</v>
      </c>
      <c r="L2540" s="2">
        <v>8533100000</v>
      </c>
      <c r="M2540" s="2">
        <v>8599750000</v>
      </c>
      <c r="N2540" s="2">
        <v>8674110000</v>
      </c>
      <c r="O2540" s="2">
        <v>8749760000</v>
      </c>
      <c r="P2540" s="2">
        <v>8799660000</v>
      </c>
      <c r="Q2540" s="2">
        <v>8861200000</v>
      </c>
      <c r="R2540" s="2">
        <v>8951090000</v>
      </c>
      <c r="S2540" s="2">
        <v>9042670000</v>
      </c>
      <c r="T2540" s="2">
        <v>9123810000</v>
      </c>
      <c r="U2540" s="2">
        <v>9218100000</v>
      </c>
      <c r="V2540" s="2">
        <v>9320530000</v>
      </c>
      <c r="W2540" s="2">
        <v>9425980000</v>
      </c>
      <c r="X2540" s="2">
        <v>9546670000</v>
      </c>
      <c r="Y2540" s="2">
        <v>9682510000</v>
      </c>
      <c r="Z2540" s="2">
        <v>9831110000</v>
      </c>
      <c r="AA2540" s="2">
        <v>9975320000</v>
      </c>
      <c r="AB2540" s="2">
        <v>10093500000</v>
      </c>
      <c r="AC2540" s="2">
        <v>10203900000</v>
      </c>
      <c r="AD2540" s="2">
        <v>10306700000</v>
      </c>
      <c r="AE2540" s="2">
        <v>10423700000</v>
      </c>
      <c r="AF2540" s="2">
        <v>10556300000</v>
      </c>
      <c r="AG2540" s="2">
        <v>10685800000</v>
      </c>
    </row>
    <row r="2541" spans="1:33">
      <c r="A2541" s="115" t="s">
        <v>4260</v>
      </c>
      <c r="B2541" s="115" t="s">
        <v>19</v>
      </c>
      <c r="C2541" s="2">
        <v>16877000</v>
      </c>
      <c r="D2541" s="2">
        <v>17025800</v>
      </c>
      <c r="E2541" s="2">
        <v>17775900</v>
      </c>
      <c r="F2541" s="2">
        <v>18151100</v>
      </c>
      <c r="G2541" s="2">
        <v>18570900</v>
      </c>
      <c r="H2541" s="2">
        <v>18958500</v>
      </c>
      <c r="I2541" s="2">
        <v>19274800</v>
      </c>
      <c r="J2541" s="2">
        <v>19527900</v>
      </c>
      <c r="K2541" s="2">
        <v>19740500</v>
      </c>
      <c r="L2541" s="2">
        <v>19889200</v>
      </c>
      <c r="M2541" s="2">
        <v>20044600</v>
      </c>
      <c r="N2541" s="2">
        <v>20217900</v>
      </c>
      <c r="O2541" s="2">
        <v>20394200</v>
      </c>
      <c r="P2541" s="2">
        <v>20510500</v>
      </c>
      <c r="Q2541" s="2">
        <v>20654000</v>
      </c>
      <c r="R2541" s="2">
        <v>20863500</v>
      </c>
      <c r="S2541" s="2">
        <v>21076900</v>
      </c>
      <c r="T2541" s="2">
        <v>21266100</v>
      </c>
      <c r="U2541" s="2">
        <v>21485800</v>
      </c>
      <c r="V2541" s="2">
        <v>21724600</v>
      </c>
      <c r="W2541" s="2">
        <v>21970400</v>
      </c>
      <c r="X2541" s="2">
        <v>22251700</v>
      </c>
      <c r="Y2541" s="2">
        <v>22568300</v>
      </c>
      <c r="Z2541" s="2">
        <v>22914700</v>
      </c>
      <c r="AA2541" s="2">
        <v>23250800</v>
      </c>
      <c r="AB2541" s="2">
        <v>23526300</v>
      </c>
      <c r="AC2541" s="2">
        <v>23783600</v>
      </c>
      <c r="AD2541" s="2">
        <v>24023200</v>
      </c>
      <c r="AE2541" s="2">
        <v>24295900</v>
      </c>
      <c r="AF2541" s="2">
        <v>24605000</v>
      </c>
      <c r="AG2541" s="2">
        <v>24906800</v>
      </c>
    </row>
    <row r="2542" spans="1:33">
      <c r="A2542" s="115" t="s">
        <v>4261</v>
      </c>
      <c r="B2542" s="115" t="s">
        <v>19</v>
      </c>
      <c r="C2542" s="2">
        <v>12652000</v>
      </c>
      <c r="D2542" s="2">
        <v>12763600</v>
      </c>
      <c r="E2542" s="2">
        <v>13325900</v>
      </c>
      <c r="F2542" s="2">
        <v>13607100</v>
      </c>
      <c r="G2542" s="2">
        <v>13921800</v>
      </c>
      <c r="H2542" s="2">
        <v>14212400</v>
      </c>
      <c r="I2542" s="2">
        <v>14449500</v>
      </c>
      <c r="J2542" s="2">
        <v>14639300</v>
      </c>
      <c r="K2542" s="2">
        <v>14798600</v>
      </c>
      <c r="L2542" s="2">
        <v>14910100</v>
      </c>
      <c r="M2542" s="2">
        <v>15026600</v>
      </c>
      <c r="N2542" s="2">
        <v>15156500</v>
      </c>
      <c r="O2542" s="2">
        <v>15288700</v>
      </c>
      <c r="P2542" s="2">
        <v>15375900</v>
      </c>
      <c r="Q2542" s="2">
        <v>15483400</v>
      </c>
      <c r="R2542" s="2">
        <v>15640500</v>
      </c>
      <c r="S2542" s="2">
        <v>15800500</v>
      </c>
      <c r="T2542" s="2">
        <v>15942300</v>
      </c>
      <c r="U2542" s="2">
        <v>16107000</v>
      </c>
      <c r="V2542" s="2">
        <v>16286000</v>
      </c>
      <c r="W2542" s="2">
        <v>16470300</v>
      </c>
      <c r="X2542" s="2">
        <v>16681100</v>
      </c>
      <c r="Y2542" s="2">
        <v>16918500</v>
      </c>
      <c r="Z2542" s="2">
        <v>17178200</v>
      </c>
      <c r="AA2542" s="2">
        <v>17430100</v>
      </c>
      <c r="AB2542" s="2">
        <v>17636700</v>
      </c>
      <c r="AC2542" s="2">
        <v>17829600</v>
      </c>
      <c r="AD2542" s="2">
        <v>18009100</v>
      </c>
      <c r="AE2542" s="2">
        <v>18213600</v>
      </c>
      <c r="AF2542" s="2">
        <v>18445300</v>
      </c>
      <c r="AG2542" s="2">
        <v>18671600</v>
      </c>
    </row>
    <row r="2543" spans="1:33">
      <c r="A2543" s="115" t="s">
        <v>4262</v>
      </c>
      <c r="B2543" s="115" t="s">
        <v>19</v>
      </c>
      <c r="C2543" s="2">
        <v>253963000</v>
      </c>
      <c r="D2543" s="2">
        <v>256203000</v>
      </c>
      <c r="E2543" s="2">
        <v>267490000</v>
      </c>
      <c r="F2543" s="2">
        <v>273135000</v>
      </c>
      <c r="G2543" s="2">
        <v>279453000</v>
      </c>
      <c r="H2543" s="2">
        <v>285285000</v>
      </c>
      <c r="I2543" s="2">
        <v>290044000</v>
      </c>
      <c r="J2543" s="2">
        <v>293854000</v>
      </c>
      <c r="K2543" s="2">
        <v>297053000</v>
      </c>
      <c r="L2543" s="2">
        <v>299291000</v>
      </c>
      <c r="M2543" s="2">
        <v>301628000</v>
      </c>
      <c r="N2543" s="2">
        <v>304236000</v>
      </c>
      <c r="O2543" s="2">
        <v>306890000</v>
      </c>
      <c r="P2543" s="2">
        <v>308640000</v>
      </c>
      <c r="Q2543" s="2">
        <v>310798000</v>
      </c>
      <c r="R2543" s="2">
        <v>313951000</v>
      </c>
      <c r="S2543" s="2">
        <v>317163000</v>
      </c>
      <c r="T2543" s="2">
        <v>320009000</v>
      </c>
      <c r="U2543" s="2">
        <v>323316000</v>
      </c>
      <c r="V2543" s="2">
        <v>326909000</v>
      </c>
      <c r="W2543" s="2">
        <v>330607000</v>
      </c>
      <c r="X2543" s="2">
        <v>334841000</v>
      </c>
      <c r="Y2543" s="2">
        <v>339605000</v>
      </c>
      <c r="Z2543" s="2">
        <v>344817000</v>
      </c>
      <c r="AA2543" s="2">
        <v>349875000</v>
      </c>
      <c r="AB2543" s="2">
        <v>354021000</v>
      </c>
      <c r="AC2543" s="2">
        <v>357893000</v>
      </c>
      <c r="AD2543" s="2">
        <v>361498000</v>
      </c>
      <c r="AE2543" s="2">
        <v>365602000</v>
      </c>
      <c r="AF2543" s="2">
        <v>370253000</v>
      </c>
      <c r="AG2543" s="2">
        <v>374794000</v>
      </c>
    </row>
    <row r="2544" spans="1:33">
      <c r="A2544" s="115" t="s">
        <v>4263</v>
      </c>
      <c r="B2544" s="115" t="s">
        <v>19</v>
      </c>
      <c r="C2544" s="2">
        <v>36940000</v>
      </c>
      <c r="D2544" s="2">
        <v>37265900</v>
      </c>
      <c r="E2544" s="2">
        <v>38907600</v>
      </c>
      <c r="F2544" s="2">
        <v>39728700</v>
      </c>
      <c r="G2544" s="2">
        <v>40647700</v>
      </c>
      <c r="H2544" s="2">
        <v>41496100</v>
      </c>
      <c r="I2544" s="2">
        <v>42188300</v>
      </c>
      <c r="J2544" s="2">
        <v>42742400</v>
      </c>
      <c r="K2544" s="2">
        <v>43207700</v>
      </c>
      <c r="L2544" s="2">
        <v>43533200</v>
      </c>
      <c r="M2544" s="2">
        <v>43873200</v>
      </c>
      <c r="N2544" s="2">
        <v>44252600</v>
      </c>
      <c r="O2544" s="2">
        <v>44638500</v>
      </c>
      <c r="P2544" s="2">
        <v>44893100</v>
      </c>
      <c r="Q2544" s="2">
        <v>45207000</v>
      </c>
      <c r="R2544" s="2">
        <v>45665600</v>
      </c>
      <c r="S2544" s="2">
        <v>46132900</v>
      </c>
      <c r="T2544" s="2">
        <v>46546800</v>
      </c>
      <c r="U2544" s="2">
        <v>47027800</v>
      </c>
      <c r="V2544" s="2">
        <v>47550400</v>
      </c>
      <c r="W2544" s="2">
        <v>48088400</v>
      </c>
      <c r="X2544" s="2">
        <v>48704100</v>
      </c>
      <c r="Y2544" s="2">
        <v>49397100</v>
      </c>
      <c r="Z2544" s="2">
        <v>50155200</v>
      </c>
      <c r="AA2544" s="2">
        <v>50890900</v>
      </c>
      <c r="AB2544" s="2">
        <v>51494000</v>
      </c>
      <c r="AC2544" s="2">
        <v>52057100</v>
      </c>
      <c r="AD2544" s="2">
        <v>52581500</v>
      </c>
      <c r="AE2544" s="2">
        <v>53178500</v>
      </c>
      <c r="AF2544" s="2">
        <v>53855000</v>
      </c>
      <c r="AG2544" s="2">
        <v>54515500</v>
      </c>
    </row>
    <row r="2545" spans="1:33">
      <c r="A2545" s="115" t="s">
        <v>4264</v>
      </c>
      <c r="B2545" s="115" t="s">
        <v>19</v>
      </c>
      <c r="C2545" s="115">
        <v>0</v>
      </c>
      <c r="D2545" s="115">
        <v>0</v>
      </c>
      <c r="E2545" s="115">
        <v>0</v>
      </c>
      <c r="F2545" s="115">
        <v>0</v>
      </c>
      <c r="G2545" s="115">
        <v>0</v>
      </c>
      <c r="H2545" s="115">
        <v>0</v>
      </c>
      <c r="I2545" s="115">
        <v>0</v>
      </c>
      <c r="J2545" s="115">
        <v>0</v>
      </c>
      <c r="K2545" s="115">
        <v>0</v>
      </c>
      <c r="L2545" s="115">
        <v>0</v>
      </c>
      <c r="M2545" s="115">
        <v>0</v>
      </c>
      <c r="N2545" s="115">
        <v>0</v>
      </c>
      <c r="O2545" s="115">
        <v>0</v>
      </c>
      <c r="P2545" s="115">
        <v>0</v>
      </c>
      <c r="Q2545" s="115">
        <v>0</v>
      </c>
      <c r="R2545" s="115">
        <v>0</v>
      </c>
      <c r="S2545" s="115">
        <v>0</v>
      </c>
      <c r="T2545" s="115">
        <v>0</v>
      </c>
      <c r="U2545" s="115">
        <v>0</v>
      </c>
      <c r="V2545" s="115">
        <v>0</v>
      </c>
      <c r="W2545" s="115">
        <v>0</v>
      </c>
      <c r="X2545" s="115">
        <v>0</v>
      </c>
      <c r="Y2545" s="115">
        <v>0</v>
      </c>
      <c r="Z2545" s="115">
        <v>0</v>
      </c>
      <c r="AA2545" s="115">
        <v>0</v>
      </c>
      <c r="AB2545" s="115">
        <v>0</v>
      </c>
      <c r="AC2545" s="115">
        <v>0</v>
      </c>
      <c r="AD2545" s="115">
        <v>0</v>
      </c>
      <c r="AE2545" s="115">
        <v>0</v>
      </c>
      <c r="AF2545" s="115">
        <v>0</v>
      </c>
      <c r="AG2545" s="115">
        <v>0</v>
      </c>
    </row>
    <row r="2546" spans="1:33">
      <c r="A2546" s="115" t="s">
        <v>4265</v>
      </c>
      <c r="B2546" s="115" t="s">
        <v>19</v>
      </c>
      <c r="C2546" s="115">
        <v>0</v>
      </c>
      <c r="D2546" s="115">
        <v>0</v>
      </c>
      <c r="E2546" s="115">
        <v>0</v>
      </c>
      <c r="F2546" s="115">
        <v>0</v>
      </c>
      <c r="G2546" s="115">
        <v>0</v>
      </c>
      <c r="H2546" s="115">
        <v>0</v>
      </c>
      <c r="I2546" s="115">
        <v>0</v>
      </c>
      <c r="J2546" s="115">
        <v>0</v>
      </c>
      <c r="K2546" s="115">
        <v>0</v>
      </c>
      <c r="L2546" s="115">
        <v>0</v>
      </c>
      <c r="M2546" s="115">
        <v>0</v>
      </c>
      <c r="N2546" s="115">
        <v>0</v>
      </c>
      <c r="O2546" s="115">
        <v>0</v>
      </c>
      <c r="P2546" s="115">
        <v>0</v>
      </c>
      <c r="Q2546" s="115">
        <v>0</v>
      </c>
      <c r="R2546" s="115">
        <v>0</v>
      </c>
      <c r="S2546" s="115">
        <v>0</v>
      </c>
      <c r="T2546" s="115">
        <v>0</v>
      </c>
      <c r="U2546" s="115">
        <v>0</v>
      </c>
      <c r="V2546" s="115">
        <v>0</v>
      </c>
      <c r="W2546" s="115">
        <v>0</v>
      </c>
      <c r="X2546" s="115">
        <v>0</v>
      </c>
      <c r="Y2546" s="115">
        <v>0</v>
      </c>
      <c r="Z2546" s="115">
        <v>0</v>
      </c>
      <c r="AA2546" s="115">
        <v>0</v>
      </c>
      <c r="AB2546" s="115">
        <v>0</v>
      </c>
      <c r="AC2546" s="115">
        <v>0</v>
      </c>
      <c r="AD2546" s="115">
        <v>0</v>
      </c>
      <c r="AE2546" s="115">
        <v>0</v>
      </c>
      <c r="AF2546" s="115">
        <v>0</v>
      </c>
      <c r="AG2546" s="115">
        <v>0</v>
      </c>
    </row>
    <row r="2547" spans="1:33">
      <c r="A2547" s="115" t="s">
        <v>4266</v>
      </c>
      <c r="B2547" s="115" t="s">
        <v>19</v>
      </c>
      <c r="C2547" s="115">
        <v>0</v>
      </c>
      <c r="D2547" s="115">
        <v>0</v>
      </c>
      <c r="E2547" s="115">
        <v>0</v>
      </c>
      <c r="F2547" s="115">
        <v>0</v>
      </c>
      <c r="G2547" s="115">
        <v>0</v>
      </c>
      <c r="H2547" s="115">
        <v>0</v>
      </c>
      <c r="I2547" s="115">
        <v>0</v>
      </c>
      <c r="J2547" s="115">
        <v>0</v>
      </c>
      <c r="K2547" s="115">
        <v>0</v>
      </c>
      <c r="L2547" s="115">
        <v>0</v>
      </c>
      <c r="M2547" s="115">
        <v>0</v>
      </c>
      <c r="N2547" s="115">
        <v>0</v>
      </c>
      <c r="O2547" s="115">
        <v>0</v>
      </c>
      <c r="P2547" s="115">
        <v>0</v>
      </c>
      <c r="Q2547" s="115">
        <v>0</v>
      </c>
      <c r="R2547" s="115">
        <v>0</v>
      </c>
      <c r="S2547" s="115">
        <v>0</v>
      </c>
      <c r="T2547" s="115">
        <v>0</v>
      </c>
      <c r="U2547" s="115">
        <v>0</v>
      </c>
      <c r="V2547" s="115">
        <v>0</v>
      </c>
      <c r="W2547" s="115">
        <v>0</v>
      </c>
      <c r="X2547" s="115">
        <v>0</v>
      </c>
      <c r="Y2547" s="115">
        <v>0</v>
      </c>
      <c r="Z2547" s="115">
        <v>0</v>
      </c>
      <c r="AA2547" s="115">
        <v>0</v>
      </c>
      <c r="AB2547" s="115">
        <v>0</v>
      </c>
      <c r="AC2547" s="115">
        <v>0</v>
      </c>
      <c r="AD2547" s="115">
        <v>0</v>
      </c>
      <c r="AE2547" s="115">
        <v>0</v>
      </c>
      <c r="AF2547" s="115">
        <v>0</v>
      </c>
      <c r="AG2547" s="115">
        <v>0</v>
      </c>
    </row>
    <row r="2548" spans="1:33">
      <c r="A2548" s="115" t="s">
        <v>4267</v>
      </c>
      <c r="B2548" s="115" t="s">
        <v>19</v>
      </c>
      <c r="C2548" s="115">
        <v>0</v>
      </c>
      <c r="D2548" s="115">
        <v>0</v>
      </c>
      <c r="E2548" s="115">
        <v>0</v>
      </c>
      <c r="F2548" s="115">
        <v>0</v>
      </c>
      <c r="G2548" s="115">
        <v>0</v>
      </c>
      <c r="H2548" s="115">
        <v>0</v>
      </c>
      <c r="I2548" s="115">
        <v>0</v>
      </c>
      <c r="J2548" s="115">
        <v>0</v>
      </c>
      <c r="K2548" s="115">
        <v>0</v>
      </c>
      <c r="L2548" s="115">
        <v>0</v>
      </c>
      <c r="M2548" s="115">
        <v>0</v>
      </c>
      <c r="N2548" s="115">
        <v>0</v>
      </c>
      <c r="O2548" s="115">
        <v>0</v>
      </c>
      <c r="P2548" s="115">
        <v>0</v>
      </c>
      <c r="Q2548" s="115">
        <v>0</v>
      </c>
      <c r="R2548" s="115">
        <v>0</v>
      </c>
      <c r="S2548" s="115">
        <v>0</v>
      </c>
      <c r="T2548" s="115">
        <v>0</v>
      </c>
      <c r="U2548" s="115">
        <v>0</v>
      </c>
      <c r="V2548" s="115">
        <v>0</v>
      </c>
      <c r="W2548" s="115">
        <v>0</v>
      </c>
      <c r="X2548" s="115">
        <v>0</v>
      </c>
      <c r="Y2548" s="115">
        <v>0</v>
      </c>
      <c r="Z2548" s="115">
        <v>0</v>
      </c>
      <c r="AA2548" s="115">
        <v>0</v>
      </c>
      <c r="AB2548" s="115">
        <v>0</v>
      </c>
      <c r="AC2548" s="115">
        <v>0</v>
      </c>
      <c r="AD2548" s="115">
        <v>0</v>
      </c>
      <c r="AE2548" s="115">
        <v>0</v>
      </c>
      <c r="AF2548" s="115">
        <v>0</v>
      </c>
      <c r="AG2548" s="115">
        <v>0</v>
      </c>
    </row>
    <row r="2549" spans="1:33">
      <c r="A2549" s="115" t="s">
        <v>4268</v>
      </c>
      <c r="B2549" s="115" t="s">
        <v>19</v>
      </c>
      <c r="C2549" s="115">
        <v>0</v>
      </c>
      <c r="D2549" s="115">
        <v>0</v>
      </c>
      <c r="E2549" s="115">
        <v>0</v>
      </c>
      <c r="F2549" s="115">
        <v>0</v>
      </c>
      <c r="G2549" s="115">
        <v>0</v>
      </c>
      <c r="H2549" s="115">
        <v>0</v>
      </c>
      <c r="I2549" s="115">
        <v>0</v>
      </c>
      <c r="J2549" s="115">
        <v>0</v>
      </c>
      <c r="K2549" s="115">
        <v>0</v>
      </c>
      <c r="L2549" s="115">
        <v>0</v>
      </c>
      <c r="M2549" s="115">
        <v>0</v>
      </c>
      <c r="N2549" s="115">
        <v>0</v>
      </c>
      <c r="O2549" s="115">
        <v>0</v>
      </c>
      <c r="P2549" s="115">
        <v>0</v>
      </c>
      <c r="Q2549" s="115">
        <v>0</v>
      </c>
      <c r="R2549" s="115">
        <v>0</v>
      </c>
      <c r="S2549" s="115">
        <v>0</v>
      </c>
      <c r="T2549" s="115">
        <v>0</v>
      </c>
      <c r="U2549" s="115">
        <v>0</v>
      </c>
      <c r="V2549" s="115">
        <v>0</v>
      </c>
      <c r="W2549" s="115">
        <v>0</v>
      </c>
      <c r="X2549" s="115">
        <v>0</v>
      </c>
      <c r="Y2549" s="115">
        <v>0</v>
      </c>
      <c r="Z2549" s="115">
        <v>0</v>
      </c>
      <c r="AA2549" s="115">
        <v>0</v>
      </c>
      <c r="AB2549" s="115">
        <v>0</v>
      </c>
      <c r="AC2549" s="115">
        <v>0</v>
      </c>
      <c r="AD2549" s="115">
        <v>0</v>
      </c>
      <c r="AE2549" s="115">
        <v>0</v>
      </c>
      <c r="AF2549" s="115">
        <v>0</v>
      </c>
      <c r="AG2549" s="115">
        <v>0</v>
      </c>
    </row>
    <row r="2550" spans="1:33">
      <c r="A2550" s="115" t="s">
        <v>4269</v>
      </c>
      <c r="B2550" s="115" t="s">
        <v>19</v>
      </c>
      <c r="C2550" s="115">
        <v>0</v>
      </c>
      <c r="D2550" s="115">
        <v>0</v>
      </c>
      <c r="E2550" s="115">
        <v>0</v>
      </c>
      <c r="F2550" s="115">
        <v>0</v>
      </c>
      <c r="G2550" s="115">
        <v>0</v>
      </c>
      <c r="H2550" s="115">
        <v>0</v>
      </c>
      <c r="I2550" s="115">
        <v>0</v>
      </c>
      <c r="J2550" s="115">
        <v>0</v>
      </c>
      <c r="K2550" s="115">
        <v>0</v>
      </c>
      <c r="L2550" s="115">
        <v>0</v>
      </c>
      <c r="M2550" s="115">
        <v>0</v>
      </c>
      <c r="N2550" s="115">
        <v>0</v>
      </c>
      <c r="O2550" s="115">
        <v>0</v>
      </c>
      <c r="P2550" s="115">
        <v>0</v>
      </c>
      <c r="Q2550" s="115">
        <v>0</v>
      </c>
      <c r="R2550" s="115">
        <v>0</v>
      </c>
      <c r="S2550" s="115">
        <v>0</v>
      </c>
      <c r="T2550" s="115">
        <v>0</v>
      </c>
      <c r="U2550" s="115">
        <v>0</v>
      </c>
      <c r="V2550" s="115">
        <v>0</v>
      </c>
      <c r="W2550" s="115">
        <v>0</v>
      </c>
      <c r="X2550" s="115">
        <v>0</v>
      </c>
      <c r="Y2550" s="115">
        <v>0</v>
      </c>
      <c r="Z2550" s="115">
        <v>0</v>
      </c>
      <c r="AA2550" s="115">
        <v>0</v>
      </c>
      <c r="AB2550" s="115">
        <v>0</v>
      </c>
      <c r="AC2550" s="115">
        <v>0</v>
      </c>
      <c r="AD2550" s="115">
        <v>0</v>
      </c>
      <c r="AE2550" s="115">
        <v>0</v>
      </c>
      <c r="AF2550" s="115">
        <v>0</v>
      </c>
      <c r="AG2550" s="115">
        <v>0</v>
      </c>
    </row>
    <row r="2551" spans="1:33">
      <c r="A2551" s="115" t="s">
        <v>4270</v>
      </c>
      <c r="B2551" s="115" t="s">
        <v>19</v>
      </c>
      <c r="C2551" s="115">
        <v>0</v>
      </c>
      <c r="D2551" s="115">
        <v>0</v>
      </c>
      <c r="E2551" s="115">
        <v>0</v>
      </c>
      <c r="F2551" s="115">
        <v>0</v>
      </c>
      <c r="G2551" s="115">
        <v>0</v>
      </c>
      <c r="H2551" s="115">
        <v>0</v>
      </c>
      <c r="I2551" s="115">
        <v>0</v>
      </c>
      <c r="J2551" s="115">
        <v>0</v>
      </c>
      <c r="K2551" s="115">
        <v>0</v>
      </c>
      <c r="L2551" s="115">
        <v>0</v>
      </c>
      <c r="M2551" s="115">
        <v>0</v>
      </c>
      <c r="N2551" s="115">
        <v>0</v>
      </c>
      <c r="O2551" s="115">
        <v>0</v>
      </c>
      <c r="P2551" s="115">
        <v>0</v>
      </c>
      <c r="Q2551" s="115">
        <v>0</v>
      </c>
      <c r="R2551" s="115">
        <v>0</v>
      </c>
      <c r="S2551" s="115">
        <v>0</v>
      </c>
      <c r="T2551" s="115">
        <v>0</v>
      </c>
      <c r="U2551" s="115">
        <v>0</v>
      </c>
      <c r="V2551" s="115">
        <v>0</v>
      </c>
      <c r="W2551" s="115">
        <v>0</v>
      </c>
      <c r="X2551" s="115">
        <v>0</v>
      </c>
      <c r="Y2551" s="115">
        <v>0</v>
      </c>
      <c r="Z2551" s="115">
        <v>0</v>
      </c>
      <c r="AA2551" s="115">
        <v>0</v>
      </c>
      <c r="AB2551" s="115">
        <v>0</v>
      </c>
      <c r="AC2551" s="115">
        <v>0</v>
      </c>
      <c r="AD2551" s="115">
        <v>0</v>
      </c>
      <c r="AE2551" s="115">
        <v>0</v>
      </c>
      <c r="AF2551" s="115">
        <v>0</v>
      </c>
      <c r="AG2551" s="115">
        <v>0</v>
      </c>
    </row>
    <row r="2552" spans="1:33">
      <c r="A2552" s="115" t="s">
        <v>4271</v>
      </c>
      <c r="B2552" s="115" t="s">
        <v>19</v>
      </c>
      <c r="C2552" s="115">
        <v>0</v>
      </c>
      <c r="D2552" s="115">
        <v>0</v>
      </c>
      <c r="E2552" s="115">
        <v>0</v>
      </c>
      <c r="F2552" s="115">
        <v>0</v>
      </c>
      <c r="G2552" s="115">
        <v>0</v>
      </c>
      <c r="H2552" s="115">
        <v>0</v>
      </c>
      <c r="I2552" s="115">
        <v>0</v>
      </c>
      <c r="J2552" s="115">
        <v>0</v>
      </c>
      <c r="K2552" s="115">
        <v>0</v>
      </c>
      <c r="L2552" s="115">
        <v>0</v>
      </c>
      <c r="M2552" s="115">
        <v>0</v>
      </c>
      <c r="N2552" s="115">
        <v>0</v>
      </c>
      <c r="O2552" s="115">
        <v>0</v>
      </c>
      <c r="P2552" s="115">
        <v>0</v>
      </c>
      <c r="Q2552" s="115">
        <v>0</v>
      </c>
      <c r="R2552" s="115">
        <v>0</v>
      </c>
      <c r="S2552" s="115">
        <v>0</v>
      </c>
      <c r="T2552" s="115">
        <v>0</v>
      </c>
      <c r="U2552" s="115">
        <v>0</v>
      </c>
      <c r="V2552" s="115">
        <v>0</v>
      </c>
      <c r="W2552" s="115">
        <v>0</v>
      </c>
      <c r="X2552" s="115">
        <v>0</v>
      </c>
      <c r="Y2552" s="115">
        <v>0</v>
      </c>
      <c r="Z2552" s="115">
        <v>0</v>
      </c>
      <c r="AA2552" s="115">
        <v>0</v>
      </c>
      <c r="AB2552" s="115">
        <v>0</v>
      </c>
      <c r="AC2552" s="115">
        <v>0</v>
      </c>
      <c r="AD2552" s="115">
        <v>0</v>
      </c>
      <c r="AE2552" s="115">
        <v>0</v>
      </c>
      <c r="AF2552" s="115">
        <v>0</v>
      </c>
      <c r="AG2552" s="115">
        <v>0</v>
      </c>
    </row>
    <row r="2553" spans="1:33">
      <c r="A2553" s="115" t="s">
        <v>4272</v>
      </c>
      <c r="B2553" s="115" t="s">
        <v>19</v>
      </c>
      <c r="C2553" s="115">
        <v>0</v>
      </c>
      <c r="D2553" s="115">
        <v>0</v>
      </c>
      <c r="E2553" s="115">
        <v>0</v>
      </c>
      <c r="F2553" s="115">
        <v>0</v>
      </c>
      <c r="G2553" s="115">
        <v>0</v>
      </c>
      <c r="H2553" s="115">
        <v>0</v>
      </c>
      <c r="I2553" s="115">
        <v>0</v>
      </c>
      <c r="J2553" s="115">
        <v>0</v>
      </c>
      <c r="K2553" s="115">
        <v>0</v>
      </c>
      <c r="L2553" s="115">
        <v>0</v>
      </c>
      <c r="M2553" s="115">
        <v>0</v>
      </c>
      <c r="N2553" s="115">
        <v>0</v>
      </c>
      <c r="O2553" s="115">
        <v>0</v>
      </c>
      <c r="P2553" s="115">
        <v>0</v>
      </c>
      <c r="Q2553" s="115">
        <v>0</v>
      </c>
      <c r="R2553" s="115">
        <v>0</v>
      </c>
      <c r="S2553" s="115">
        <v>0</v>
      </c>
      <c r="T2553" s="115">
        <v>0</v>
      </c>
      <c r="U2553" s="115">
        <v>0</v>
      </c>
      <c r="V2553" s="115">
        <v>0</v>
      </c>
      <c r="W2553" s="115">
        <v>0</v>
      </c>
      <c r="X2553" s="115">
        <v>0</v>
      </c>
      <c r="Y2553" s="115">
        <v>0</v>
      </c>
      <c r="Z2553" s="115">
        <v>0</v>
      </c>
      <c r="AA2553" s="115">
        <v>0</v>
      </c>
      <c r="AB2553" s="115">
        <v>0</v>
      </c>
      <c r="AC2553" s="115">
        <v>0</v>
      </c>
      <c r="AD2553" s="115">
        <v>0</v>
      </c>
      <c r="AE2553" s="115">
        <v>0</v>
      </c>
      <c r="AF2553" s="115">
        <v>0</v>
      </c>
      <c r="AG2553" s="115">
        <v>0</v>
      </c>
    </row>
    <row r="2554" spans="1:33">
      <c r="A2554" s="115" t="s">
        <v>4273</v>
      </c>
      <c r="B2554" s="115" t="s">
        <v>19</v>
      </c>
      <c r="C2554" s="115">
        <v>0</v>
      </c>
      <c r="D2554" s="115">
        <v>0</v>
      </c>
      <c r="E2554" s="115">
        <v>0</v>
      </c>
      <c r="F2554" s="115">
        <v>0</v>
      </c>
      <c r="G2554" s="115">
        <v>0</v>
      </c>
      <c r="H2554" s="115">
        <v>0</v>
      </c>
      <c r="I2554" s="115">
        <v>0</v>
      </c>
      <c r="J2554" s="115">
        <v>0</v>
      </c>
      <c r="K2554" s="115">
        <v>0</v>
      </c>
      <c r="L2554" s="115">
        <v>0</v>
      </c>
      <c r="M2554" s="115">
        <v>0</v>
      </c>
      <c r="N2554" s="115">
        <v>0</v>
      </c>
      <c r="O2554" s="115">
        <v>0</v>
      </c>
      <c r="P2554" s="115">
        <v>0</v>
      </c>
      <c r="Q2554" s="115">
        <v>0</v>
      </c>
      <c r="R2554" s="115">
        <v>0</v>
      </c>
      <c r="S2554" s="115">
        <v>0</v>
      </c>
      <c r="T2554" s="115">
        <v>0</v>
      </c>
      <c r="U2554" s="115">
        <v>0</v>
      </c>
      <c r="V2554" s="115">
        <v>0</v>
      </c>
      <c r="W2554" s="115">
        <v>0</v>
      </c>
      <c r="X2554" s="115">
        <v>0</v>
      </c>
      <c r="Y2554" s="115">
        <v>0</v>
      </c>
      <c r="Z2554" s="115">
        <v>0</v>
      </c>
      <c r="AA2554" s="115">
        <v>0</v>
      </c>
      <c r="AB2554" s="115">
        <v>0</v>
      </c>
      <c r="AC2554" s="115">
        <v>0</v>
      </c>
      <c r="AD2554" s="115">
        <v>0</v>
      </c>
      <c r="AE2554" s="115">
        <v>0</v>
      </c>
      <c r="AF2554" s="115">
        <v>0</v>
      </c>
      <c r="AG2554" s="115">
        <v>0</v>
      </c>
    </row>
    <row r="2555" spans="1:33">
      <c r="A2555" s="115" t="s">
        <v>4274</v>
      </c>
      <c r="B2555" s="115" t="s">
        <v>19</v>
      </c>
      <c r="C2555" s="115">
        <v>0</v>
      </c>
      <c r="D2555" s="115">
        <v>0</v>
      </c>
      <c r="E2555" s="115">
        <v>0</v>
      </c>
      <c r="F2555" s="115">
        <v>0</v>
      </c>
      <c r="G2555" s="115">
        <v>0</v>
      </c>
      <c r="H2555" s="115">
        <v>0</v>
      </c>
      <c r="I2555" s="115">
        <v>0</v>
      </c>
      <c r="J2555" s="115">
        <v>0</v>
      </c>
      <c r="K2555" s="115">
        <v>0</v>
      </c>
      <c r="L2555" s="115">
        <v>0</v>
      </c>
      <c r="M2555" s="115">
        <v>0</v>
      </c>
      <c r="N2555" s="115">
        <v>0</v>
      </c>
      <c r="O2555" s="115">
        <v>0</v>
      </c>
      <c r="P2555" s="115">
        <v>0</v>
      </c>
      <c r="Q2555" s="115">
        <v>0</v>
      </c>
      <c r="R2555" s="115">
        <v>0</v>
      </c>
      <c r="S2555" s="115">
        <v>0</v>
      </c>
      <c r="T2555" s="115">
        <v>0</v>
      </c>
      <c r="U2555" s="115">
        <v>0</v>
      </c>
      <c r="V2555" s="115">
        <v>0</v>
      </c>
      <c r="W2555" s="115">
        <v>0</v>
      </c>
      <c r="X2555" s="115">
        <v>0</v>
      </c>
      <c r="Y2555" s="115">
        <v>0</v>
      </c>
      <c r="Z2555" s="115">
        <v>0</v>
      </c>
      <c r="AA2555" s="115">
        <v>0</v>
      </c>
      <c r="AB2555" s="115">
        <v>0</v>
      </c>
      <c r="AC2555" s="115">
        <v>0</v>
      </c>
      <c r="AD2555" s="115">
        <v>0</v>
      </c>
      <c r="AE2555" s="115">
        <v>0</v>
      </c>
      <c r="AF2555" s="115">
        <v>0</v>
      </c>
      <c r="AG2555" s="115">
        <v>0</v>
      </c>
    </row>
    <row r="2556" spans="1:33">
      <c r="A2556" s="115" t="s">
        <v>4275</v>
      </c>
      <c r="B2556" s="115" t="s">
        <v>19</v>
      </c>
      <c r="C2556" s="115">
        <v>0</v>
      </c>
      <c r="D2556" s="115">
        <v>0</v>
      </c>
      <c r="E2556" s="115">
        <v>0</v>
      </c>
      <c r="F2556" s="115">
        <v>0</v>
      </c>
      <c r="G2556" s="115">
        <v>0</v>
      </c>
      <c r="H2556" s="115">
        <v>0</v>
      </c>
      <c r="I2556" s="115">
        <v>0</v>
      </c>
      <c r="J2556" s="115">
        <v>0</v>
      </c>
      <c r="K2556" s="115">
        <v>0</v>
      </c>
      <c r="L2556" s="115">
        <v>0</v>
      </c>
      <c r="M2556" s="115">
        <v>0</v>
      </c>
      <c r="N2556" s="115">
        <v>0</v>
      </c>
      <c r="O2556" s="115">
        <v>0</v>
      </c>
      <c r="P2556" s="115">
        <v>0</v>
      </c>
      <c r="Q2556" s="115">
        <v>0</v>
      </c>
      <c r="R2556" s="115">
        <v>0</v>
      </c>
      <c r="S2556" s="115">
        <v>0</v>
      </c>
      <c r="T2556" s="115">
        <v>0</v>
      </c>
      <c r="U2556" s="115">
        <v>0</v>
      </c>
      <c r="V2556" s="115">
        <v>0</v>
      </c>
      <c r="W2556" s="115">
        <v>0</v>
      </c>
      <c r="X2556" s="115">
        <v>0</v>
      </c>
      <c r="Y2556" s="115">
        <v>0</v>
      </c>
      <c r="Z2556" s="115">
        <v>0</v>
      </c>
      <c r="AA2556" s="115">
        <v>0</v>
      </c>
      <c r="AB2556" s="115">
        <v>0</v>
      </c>
      <c r="AC2556" s="115">
        <v>0</v>
      </c>
      <c r="AD2556" s="115">
        <v>0</v>
      </c>
      <c r="AE2556" s="115">
        <v>0</v>
      </c>
      <c r="AF2556" s="115">
        <v>0</v>
      </c>
      <c r="AG2556" s="115">
        <v>0</v>
      </c>
    </row>
    <row r="2557" spans="1:33">
      <c r="A2557" s="115" t="s">
        <v>4276</v>
      </c>
      <c r="B2557" s="115" t="s">
        <v>19</v>
      </c>
      <c r="C2557" s="115">
        <v>0</v>
      </c>
      <c r="D2557" s="115">
        <v>0</v>
      </c>
      <c r="E2557" s="115">
        <v>0</v>
      </c>
      <c r="F2557" s="115">
        <v>0</v>
      </c>
      <c r="G2557" s="115">
        <v>0</v>
      </c>
      <c r="H2557" s="115">
        <v>0</v>
      </c>
      <c r="I2557" s="115">
        <v>0</v>
      </c>
      <c r="J2557" s="115">
        <v>0</v>
      </c>
      <c r="K2557" s="115">
        <v>0</v>
      </c>
      <c r="L2557" s="115">
        <v>0</v>
      </c>
      <c r="M2557" s="115">
        <v>0</v>
      </c>
      <c r="N2557" s="115">
        <v>0</v>
      </c>
      <c r="O2557" s="115">
        <v>0</v>
      </c>
      <c r="P2557" s="115">
        <v>0</v>
      </c>
      <c r="Q2557" s="115">
        <v>0</v>
      </c>
      <c r="R2557" s="115">
        <v>0</v>
      </c>
      <c r="S2557" s="115">
        <v>0</v>
      </c>
      <c r="T2557" s="115">
        <v>0</v>
      </c>
      <c r="U2557" s="115">
        <v>0</v>
      </c>
      <c r="V2557" s="115">
        <v>0</v>
      </c>
      <c r="W2557" s="115">
        <v>0</v>
      </c>
      <c r="X2557" s="115">
        <v>0</v>
      </c>
      <c r="Y2557" s="115">
        <v>0</v>
      </c>
      <c r="Z2557" s="115">
        <v>0</v>
      </c>
      <c r="AA2557" s="115">
        <v>0</v>
      </c>
      <c r="AB2557" s="115">
        <v>0</v>
      </c>
      <c r="AC2557" s="115">
        <v>0</v>
      </c>
      <c r="AD2557" s="115">
        <v>0</v>
      </c>
      <c r="AE2557" s="115">
        <v>0</v>
      </c>
      <c r="AF2557" s="115">
        <v>0</v>
      </c>
      <c r="AG2557" s="115">
        <v>0</v>
      </c>
    </row>
    <row r="2558" spans="1:33">
      <c r="A2558" s="115" t="s">
        <v>4277</v>
      </c>
      <c r="B2558" s="115" t="s">
        <v>19</v>
      </c>
      <c r="C2558" s="115">
        <v>0</v>
      </c>
      <c r="D2558" s="115">
        <v>0</v>
      </c>
      <c r="E2558" s="115">
        <v>0</v>
      </c>
      <c r="F2558" s="115">
        <v>0</v>
      </c>
      <c r="G2558" s="115">
        <v>0</v>
      </c>
      <c r="H2558" s="115">
        <v>0</v>
      </c>
      <c r="I2558" s="115">
        <v>0</v>
      </c>
      <c r="J2558" s="115">
        <v>0</v>
      </c>
      <c r="K2558" s="115">
        <v>0</v>
      </c>
      <c r="L2558" s="115">
        <v>0</v>
      </c>
      <c r="M2558" s="115">
        <v>0</v>
      </c>
      <c r="N2558" s="115">
        <v>0</v>
      </c>
      <c r="O2558" s="115">
        <v>0</v>
      </c>
      <c r="P2558" s="115">
        <v>0</v>
      </c>
      <c r="Q2558" s="115">
        <v>0</v>
      </c>
      <c r="R2558" s="115">
        <v>0</v>
      </c>
      <c r="S2558" s="115">
        <v>0</v>
      </c>
      <c r="T2558" s="115">
        <v>0</v>
      </c>
      <c r="U2558" s="115">
        <v>0</v>
      </c>
      <c r="V2558" s="115">
        <v>0</v>
      </c>
      <c r="W2558" s="115">
        <v>0</v>
      </c>
      <c r="X2558" s="115">
        <v>0</v>
      </c>
      <c r="Y2558" s="115">
        <v>0</v>
      </c>
      <c r="Z2558" s="115">
        <v>0</v>
      </c>
      <c r="AA2558" s="115">
        <v>0</v>
      </c>
      <c r="AB2558" s="115">
        <v>0</v>
      </c>
      <c r="AC2558" s="115">
        <v>0</v>
      </c>
      <c r="AD2558" s="115">
        <v>0</v>
      </c>
      <c r="AE2558" s="115">
        <v>0</v>
      </c>
      <c r="AF2558" s="115">
        <v>0</v>
      </c>
      <c r="AG2558" s="115">
        <v>0</v>
      </c>
    </row>
    <row r="2559" spans="1:33">
      <c r="A2559" s="115" t="s">
        <v>4278</v>
      </c>
      <c r="B2559" s="115" t="s">
        <v>19</v>
      </c>
      <c r="C2559" s="115">
        <v>0</v>
      </c>
      <c r="D2559" s="115">
        <v>0</v>
      </c>
      <c r="E2559" s="115">
        <v>0</v>
      </c>
      <c r="F2559" s="115">
        <v>0</v>
      </c>
      <c r="G2559" s="115">
        <v>0</v>
      </c>
      <c r="H2559" s="115">
        <v>0</v>
      </c>
      <c r="I2559" s="115">
        <v>0</v>
      </c>
      <c r="J2559" s="115">
        <v>0</v>
      </c>
      <c r="K2559" s="115">
        <v>0</v>
      </c>
      <c r="L2559" s="115">
        <v>0</v>
      </c>
      <c r="M2559" s="115">
        <v>0</v>
      </c>
      <c r="N2559" s="115">
        <v>0</v>
      </c>
      <c r="O2559" s="115">
        <v>0</v>
      </c>
      <c r="P2559" s="115">
        <v>0</v>
      </c>
      <c r="Q2559" s="115">
        <v>0</v>
      </c>
      <c r="R2559" s="115">
        <v>0</v>
      </c>
      <c r="S2559" s="115">
        <v>0</v>
      </c>
      <c r="T2559" s="115">
        <v>0</v>
      </c>
      <c r="U2559" s="115">
        <v>0</v>
      </c>
      <c r="V2559" s="115">
        <v>0</v>
      </c>
      <c r="W2559" s="115">
        <v>0</v>
      </c>
      <c r="X2559" s="115">
        <v>0</v>
      </c>
      <c r="Y2559" s="115">
        <v>0</v>
      </c>
      <c r="Z2559" s="115">
        <v>0</v>
      </c>
      <c r="AA2559" s="115">
        <v>0</v>
      </c>
      <c r="AB2559" s="115">
        <v>0</v>
      </c>
      <c r="AC2559" s="115">
        <v>0</v>
      </c>
      <c r="AD2559" s="115">
        <v>0</v>
      </c>
      <c r="AE2559" s="115">
        <v>0</v>
      </c>
      <c r="AF2559" s="115">
        <v>0</v>
      </c>
      <c r="AG2559" s="115">
        <v>0</v>
      </c>
    </row>
    <row r="2560" spans="1:33">
      <c r="A2560" s="115" t="s">
        <v>4279</v>
      </c>
      <c r="B2560" s="115" t="s">
        <v>19</v>
      </c>
      <c r="C2560" s="115">
        <v>0</v>
      </c>
      <c r="D2560" s="115">
        <v>0</v>
      </c>
      <c r="E2560" s="115">
        <v>0</v>
      </c>
      <c r="F2560" s="115">
        <v>0</v>
      </c>
      <c r="G2560" s="115">
        <v>0</v>
      </c>
      <c r="H2560" s="115">
        <v>0</v>
      </c>
      <c r="I2560" s="115">
        <v>0</v>
      </c>
      <c r="J2560" s="115">
        <v>0</v>
      </c>
      <c r="K2560" s="115">
        <v>0</v>
      </c>
      <c r="L2560" s="115">
        <v>0</v>
      </c>
      <c r="M2560" s="115">
        <v>0</v>
      </c>
      <c r="N2560" s="115">
        <v>0</v>
      </c>
      <c r="O2560" s="115">
        <v>0</v>
      </c>
      <c r="P2560" s="115">
        <v>0</v>
      </c>
      <c r="Q2560" s="115">
        <v>0</v>
      </c>
      <c r="R2560" s="115">
        <v>0</v>
      </c>
      <c r="S2560" s="115">
        <v>0</v>
      </c>
      <c r="T2560" s="115">
        <v>0</v>
      </c>
      <c r="U2560" s="115">
        <v>0</v>
      </c>
      <c r="V2560" s="115">
        <v>0</v>
      </c>
      <c r="W2560" s="115">
        <v>0</v>
      </c>
      <c r="X2560" s="115">
        <v>0</v>
      </c>
      <c r="Y2560" s="115">
        <v>0</v>
      </c>
      <c r="Z2560" s="115">
        <v>0</v>
      </c>
      <c r="AA2560" s="115">
        <v>0</v>
      </c>
      <c r="AB2560" s="115">
        <v>0</v>
      </c>
      <c r="AC2560" s="115">
        <v>0</v>
      </c>
      <c r="AD2560" s="115">
        <v>0</v>
      </c>
      <c r="AE2560" s="115">
        <v>0</v>
      </c>
      <c r="AF2560" s="115">
        <v>0</v>
      </c>
      <c r="AG2560" s="115">
        <v>0</v>
      </c>
    </row>
    <row r="2561" spans="1:33">
      <c r="A2561" s="115" t="s">
        <v>4280</v>
      </c>
      <c r="B2561" s="115" t="s">
        <v>19</v>
      </c>
      <c r="C2561" s="115">
        <v>0</v>
      </c>
      <c r="D2561" s="115">
        <v>0</v>
      </c>
      <c r="E2561" s="115">
        <v>0</v>
      </c>
      <c r="F2561" s="115">
        <v>0</v>
      </c>
      <c r="G2561" s="115">
        <v>0</v>
      </c>
      <c r="H2561" s="115">
        <v>0</v>
      </c>
      <c r="I2561" s="115">
        <v>0</v>
      </c>
      <c r="J2561" s="115">
        <v>0</v>
      </c>
      <c r="K2561" s="115">
        <v>0</v>
      </c>
      <c r="L2561" s="115">
        <v>0</v>
      </c>
      <c r="M2561" s="115">
        <v>0</v>
      </c>
      <c r="N2561" s="115">
        <v>0</v>
      </c>
      <c r="O2561" s="115">
        <v>0</v>
      </c>
      <c r="P2561" s="115">
        <v>0</v>
      </c>
      <c r="Q2561" s="115">
        <v>0</v>
      </c>
      <c r="R2561" s="115">
        <v>0</v>
      </c>
      <c r="S2561" s="115">
        <v>0</v>
      </c>
      <c r="T2561" s="115">
        <v>0</v>
      </c>
      <c r="U2561" s="115">
        <v>0</v>
      </c>
      <c r="V2561" s="115">
        <v>0</v>
      </c>
      <c r="W2561" s="115">
        <v>0</v>
      </c>
      <c r="X2561" s="115">
        <v>0</v>
      </c>
      <c r="Y2561" s="115">
        <v>0</v>
      </c>
      <c r="Z2561" s="115">
        <v>0</v>
      </c>
      <c r="AA2561" s="115">
        <v>0</v>
      </c>
      <c r="AB2561" s="115">
        <v>0</v>
      </c>
      <c r="AC2561" s="115">
        <v>0</v>
      </c>
      <c r="AD2561" s="115">
        <v>0</v>
      </c>
      <c r="AE2561" s="115">
        <v>0</v>
      </c>
      <c r="AF2561" s="115">
        <v>0</v>
      </c>
      <c r="AG2561" s="115">
        <v>0</v>
      </c>
    </row>
    <row r="2562" spans="1:33">
      <c r="A2562" s="115" t="s">
        <v>4281</v>
      </c>
      <c r="B2562" s="115" t="s">
        <v>19</v>
      </c>
      <c r="C2562" s="115">
        <v>0</v>
      </c>
      <c r="D2562" s="115">
        <v>0</v>
      </c>
      <c r="E2562" s="115">
        <v>0</v>
      </c>
      <c r="F2562" s="115">
        <v>0</v>
      </c>
      <c r="G2562" s="115">
        <v>0</v>
      </c>
      <c r="H2562" s="115">
        <v>0</v>
      </c>
      <c r="I2562" s="115">
        <v>0</v>
      </c>
      <c r="J2562" s="115">
        <v>0</v>
      </c>
      <c r="K2562" s="115">
        <v>0</v>
      </c>
      <c r="L2562" s="115">
        <v>0</v>
      </c>
      <c r="M2562" s="115">
        <v>0</v>
      </c>
      <c r="N2562" s="115">
        <v>0</v>
      </c>
      <c r="O2562" s="115">
        <v>0</v>
      </c>
      <c r="P2562" s="115">
        <v>0</v>
      </c>
      <c r="Q2562" s="115">
        <v>0</v>
      </c>
      <c r="R2562" s="115">
        <v>0</v>
      </c>
      <c r="S2562" s="115">
        <v>0</v>
      </c>
      <c r="T2562" s="115">
        <v>0</v>
      </c>
      <c r="U2562" s="115">
        <v>0</v>
      </c>
      <c r="V2562" s="115">
        <v>0</v>
      </c>
      <c r="W2562" s="115">
        <v>0</v>
      </c>
      <c r="X2562" s="115">
        <v>0</v>
      </c>
      <c r="Y2562" s="115">
        <v>0</v>
      </c>
      <c r="Z2562" s="115">
        <v>0</v>
      </c>
      <c r="AA2562" s="115">
        <v>0</v>
      </c>
      <c r="AB2562" s="115">
        <v>0</v>
      </c>
      <c r="AC2562" s="115">
        <v>0</v>
      </c>
      <c r="AD2562" s="115">
        <v>0</v>
      </c>
      <c r="AE2562" s="115">
        <v>0</v>
      </c>
      <c r="AF2562" s="115">
        <v>0</v>
      </c>
      <c r="AG2562" s="115">
        <v>0</v>
      </c>
    </row>
    <row r="2563" spans="1:33">
      <c r="A2563" s="115" t="s">
        <v>4282</v>
      </c>
      <c r="B2563" s="115" t="s">
        <v>19</v>
      </c>
      <c r="C2563" s="115">
        <v>0</v>
      </c>
      <c r="D2563" s="115">
        <v>0</v>
      </c>
      <c r="E2563" s="115">
        <v>0</v>
      </c>
      <c r="F2563" s="115">
        <v>0</v>
      </c>
      <c r="G2563" s="115">
        <v>0</v>
      </c>
      <c r="H2563" s="115">
        <v>0</v>
      </c>
      <c r="I2563" s="115">
        <v>0</v>
      </c>
      <c r="J2563" s="115">
        <v>0</v>
      </c>
      <c r="K2563" s="115">
        <v>0</v>
      </c>
      <c r="L2563" s="115">
        <v>0</v>
      </c>
      <c r="M2563" s="115">
        <v>0</v>
      </c>
      <c r="N2563" s="115">
        <v>0</v>
      </c>
      <c r="O2563" s="115">
        <v>0</v>
      </c>
      <c r="P2563" s="115">
        <v>0</v>
      </c>
      <c r="Q2563" s="115">
        <v>0</v>
      </c>
      <c r="R2563" s="115">
        <v>0</v>
      </c>
      <c r="S2563" s="115">
        <v>0</v>
      </c>
      <c r="T2563" s="115">
        <v>0</v>
      </c>
      <c r="U2563" s="115">
        <v>0</v>
      </c>
      <c r="V2563" s="115">
        <v>0</v>
      </c>
      <c r="W2563" s="115">
        <v>0</v>
      </c>
      <c r="X2563" s="115">
        <v>0</v>
      </c>
      <c r="Y2563" s="115">
        <v>0</v>
      </c>
      <c r="Z2563" s="115">
        <v>0</v>
      </c>
      <c r="AA2563" s="115">
        <v>0</v>
      </c>
      <c r="AB2563" s="115">
        <v>0</v>
      </c>
      <c r="AC2563" s="115">
        <v>0</v>
      </c>
      <c r="AD2563" s="115">
        <v>0</v>
      </c>
      <c r="AE2563" s="115">
        <v>0</v>
      </c>
      <c r="AF2563" s="115">
        <v>0</v>
      </c>
      <c r="AG2563" s="115">
        <v>0</v>
      </c>
    </row>
    <row r="2564" spans="1:33">
      <c r="A2564" s="115" t="s">
        <v>4283</v>
      </c>
      <c r="B2564" s="115" t="s">
        <v>19</v>
      </c>
      <c r="C2564" s="115">
        <v>0</v>
      </c>
      <c r="D2564" s="115">
        <v>0</v>
      </c>
      <c r="E2564" s="115">
        <v>0</v>
      </c>
      <c r="F2564" s="115">
        <v>0</v>
      </c>
      <c r="G2564" s="115">
        <v>0</v>
      </c>
      <c r="H2564" s="115">
        <v>0</v>
      </c>
      <c r="I2564" s="115">
        <v>0</v>
      </c>
      <c r="J2564" s="115">
        <v>0</v>
      </c>
      <c r="K2564" s="115">
        <v>0</v>
      </c>
      <c r="L2564" s="115">
        <v>0</v>
      </c>
      <c r="M2564" s="115">
        <v>0</v>
      </c>
      <c r="N2564" s="115">
        <v>0</v>
      </c>
      <c r="O2564" s="115">
        <v>0</v>
      </c>
      <c r="P2564" s="115">
        <v>0</v>
      </c>
      <c r="Q2564" s="115">
        <v>0</v>
      </c>
      <c r="R2564" s="115">
        <v>0</v>
      </c>
      <c r="S2564" s="115">
        <v>0</v>
      </c>
      <c r="T2564" s="115">
        <v>0</v>
      </c>
      <c r="U2564" s="115">
        <v>0</v>
      </c>
      <c r="V2564" s="115">
        <v>0</v>
      </c>
      <c r="W2564" s="115">
        <v>0</v>
      </c>
      <c r="X2564" s="115">
        <v>0</v>
      </c>
      <c r="Y2564" s="115">
        <v>0</v>
      </c>
      <c r="Z2564" s="115">
        <v>0</v>
      </c>
      <c r="AA2564" s="115">
        <v>0</v>
      </c>
      <c r="AB2564" s="115">
        <v>0</v>
      </c>
      <c r="AC2564" s="115">
        <v>0</v>
      </c>
      <c r="AD2564" s="115">
        <v>0</v>
      </c>
      <c r="AE2564" s="115">
        <v>0</v>
      </c>
      <c r="AF2564" s="115">
        <v>0</v>
      </c>
      <c r="AG2564" s="115">
        <v>0</v>
      </c>
    </row>
    <row r="2565" spans="1:33">
      <c r="A2565" s="115" t="s">
        <v>4284</v>
      </c>
      <c r="B2565" s="115" t="s">
        <v>19</v>
      </c>
      <c r="C2565" s="115">
        <v>0</v>
      </c>
      <c r="D2565" s="115">
        <v>0</v>
      </c>
      <c r="E2565" s="115">
        <v>0</v>
      </c>
      <c r="F2565" s="115">
        <v>0</v>
      </c>
      <c r="G2565" s="115">
        <v>0</v>
      </c>
      <c r="H2565" s="115">
        <v>0</v>
      </c>
      <c r="I2565" s="115">
        <v>0</v>
      </c>
      <c r="J2565" s="115">
        <v>0</v>
      </c>
      <c r="K2565" s="115">
        <v>0</v>
      </c>
      <c r="L2565" s="115">
        <v>0</v>
      </c>
      <c r="M2565" s="115">
        <v>0</v>
      </c>
      <c r="N2565" s="115">
        <v>0</v>
      </c>
      <c r="O2565" s="115">
        <v>0</v>
      </c>
      <c r="P2565" s="115">
        <v>0</v>
      </c>
      <c r="Q2565" s="115">
        <v>0</v>
      </c>
      <c r="R2565" s="115">
        <v>0</v>
      </c>
      <c r="S2565" s="115">
        <v>0</v>
      </c>
      <c r="T2565" s="115">
        <v>0</v>
      </c>
      <c r="U2565" s="115">
        <v>0</v>
      </c>
      <c r="V2565" s="115">
        <v>0</v>
      </c>
      <c r="W2565" s="115">
        <v>0</v>
      </c>
      <c r="X2565" s="115">
        <v>0</v>
      </c>
      <c r="Y2565" s="115">
        <v>0</v>
      </c>
      <c r="Z2565" s="115">
        <v>0</v>
      </c>
      <c r="AA2565" s="115">
        <v>0</v>
      </c>
      <c r="AB2565" s="115">
        <v>0</v>
      </c>
      <c r="AC2565" s="115">
        <v>0</v>
      </c>
      <c r="AD2565" s="115">
        <v>0</v>
      </c>
      <c r="AE2565" s="115">
        <v>0</v>
      </c>
      <c r="AF2565" s="115">
        <v>0</v>
      </c>
      <c r="AG2565" s="115">
        <v>0</v>
      </c>
    </row>
    <row r="2566" spans="1:33">
      <c r="A2566" s="115" t="s">
        <v>4285</v>
      </c>
      <c r="B2566" s="115" t="s">
        <v>19</v>
      </c>
      <c r="C2566" s="115">
        <v>0</v>
      </c>
      <c r="D2566" s="115">
        <v>0</v>
      </c>
      <c r="E2566" s="115">
        <v>0</v>
      </c>
      <c r="F2566" s="115">
        <v>0</v>
      </c>
      <c r="G2566" s="115">
        <v>0</v>
      </c>
      <c r="H2566" s="115">
        <v>0</v>
      </c>
      <c r="I2566" s="115">
        <v>0</v>
      </c>
      <c r="J2566" s="115">
        <v>0</v>
      </c>
      <c r="K2566" s="115">
        <v>0</v>
      </c>
      <c r="L2566" s="115">
        <v>0</v>
      </c>
      <c r="M2566" s="115">
        <v>0</v>
      </c>
      <c r="N2566" s="115">
        <v>0</v>
      </c>
      <c r="O2566" s="115">
        <v>0</v>
      </c>
      <c r="P2566" s="115">
        <v>0</v>
      </c>
      <c r="Q2566" s="115">
        <v>0</v>
      </c>
      <c r="R2566" s="115">
        <v>0</v>
      </c>
      <c r="S2566" s="115">
        <v>0</v>
      </c>
      <c r="T2566" s="115">
        <v>0</v>
      </c>
      <c r="U2566" s="115">
        <v>0</v>
      </c>
      <c r="V2566" s="115">
        <v>0</v>
      </c>
      <c r="W2566" s="115">
        <v>0</v>
      </c>
      <c r="X2566" s="115">
        <v>0</v>
      </c>
      <c r="Y2566" s="115">
        <v>0</v>
      </c>
      <c r="Z2566" s="115">
        <v>0</v>
      </c>
      <c r="AA2566" s="115">
        <v>0</v>
      </c>
      <c r="AB2566" s="115">
        <v>0</v>
      </c>
      <c r="AC2566" s="115">
        <v>0</v>
      </c>
      <c r="AD2566" s="115">
        <v>0</v>
      </c>
      <c r="AE2566" s="115">
        <v>0</v>
      </c>
      <c r="AF2566" s="115">
        <v>0</v>
      </c>
      <c r="AG2566" s="115">
        <v>0</v>
      </c>
    </row>
    <row r="2567" spans="1:33">
      <c r="A2567" s="115" t="s">
        <v>4286</v>
      </c>
      <c r="B2567" s="115" t="s">
        <v>19</v>
      </c>
      <c r="C2567" s="115">
        <v>0</v>
      </c>
      <c r="D2567" s="115">
        <v>0</v>
      </c>
      <c r="E2567" s="115">
        <v>0</v>
      </c>
      <c r="F2567" s="115">
        <v>0</v>
      </c>
      <c r="G2567" s="115">
        <v>0</v>
      </c>
      <c r="H2567" s="115">
        <v>0</v>
      </c>
      <c r="I2567" s="115">
        <v>0</v>
      </c>
      <c r="J2567" s="115">
        <v>0</v>
      </c>
      <c r="K2567" s="115">
        <v>0</v>
      </c>
      <c r="L2567" s="115">
        <v>0</v>
      </c>
      <c r="M2567" s="115">
        <v>0</v>
      </c>
      <c r="N2567" s="115">
        <v>0</v>
      </c>
      <c r="O2567" s="115">
        <v>0</v>
      </c>
      <c r="P2567" s="115">
        <v>0</v>
      </c>
      <c r="Q2567" s="115">
        <v>0</v>
      </c>
      <c r="R2567" s="115">
        <v>0</v>
      </c>
      <c r="S2567" s="115">
        <v>0</v>
      </c>
      <c r="T2567" s="115">
        <v>0</v>
      </c>
      <c r="U2567" s="115">
        <v>0</v>
      </c>
      <c r="V2567" s="115">
        <v>0</v>
      </c>
      <c r="W2567" s="115">
        <v>0</v>
      </c>
      <c r="X2567" s="115">
        <v>0</v>
      </c>
      <c r="Y2567" s="115">
        <v>0</v>
      </c>
      <c r="Z2567" s="115">
        <v>0</v>
      </c>
      <c r="AA2567" s="115">
        <v>0</v>
      </c>
      <c r="AB2567" s="115">
        <v>0</v>
      </c>
      <c r="AC2567" s="115">
        <v>0</v>
      </c>
      <c r="AD2567" s="115">
        <v>0</v>
      </c>
      <c r="AE2567" s="115">
        <v>0</v>
      </c>
      <c r="AF2567" s="115">
        <v>0</v>
      </c>
      <c r="AG2567" s="115">
        <v>0</v>
      </c>
    </row>
    <row r="2568" spans="1:33">
      <c r="A2568" s="115" t="s">
        <v>4287</v>
      </c>
      <c r="B2568" s="115" t="s">
        <v>19</v>
      </c>
      <c r="C2568" s="115">
        <v>0</v>
      </c>
      <c r="D2568" s="115">
        <v>0</v>
      </c>
      <c r="E2568" s="115">
        <v>0</v>
      </c>
      <c r="F2568" s="115">
        <v>0</v>
      </c>
      <c r="G2568" s="115">
        <v>0</v>
      </c>
      <c r="H2568" s="115">
        <v>0</v>
      </c>
      <c r="I2568" s="115">
        <v>0</v>
      </c>
      <c r="J2568" s="115">
        <v>0</v>
      </c>
      <c r="K2568" s="115">
        <v>0</v>
      </c>
      <c r="L2568" s="115">
        <v>0</v>
      </c>
      <c r="M2568" s="115">
        <v>0</v>
      </c>
      <c r="N2568" s="115">
        <v>0</v>
      </c>
      <c r="O2568" s="115">
        <v>0</v>
      </c>
      <c r="P2568" s="115">
        <v>0</v>
      </c>
      <c r="Q2568" s="115">
        <v>0</v>
      </c>
      <c r="R2568" s="115">
        <v>0</v>
      </c>
      <c r="S2568" s="115">
        <v>0</v>
      </c>
      <c r="T2568" s="115">
        <v>0</v>
      </c>
      <c r="U2568" s="115">
        <v>0</v>
      </c>
      <c r="V2568" s="115">
        <v>0</v>
      </c>
      <c r="W2568" s="115">
        <v>0</v>
      </c>
      <c r="X2568" s="115">
        <v>0</v>
      </c>
      <c r="Y2568" s="115">
        <v>0</v>
      </c>
      <c r="Z2568" s="115">
        <v>0</v>
      </c>
      <c r="AA2568" s="115">
        <v>0</v>
      </c>
      <c r="AB2568" s="115">
        <v>0</v>
      </c>
      <c r="AC2568" s="115">
        <v>0</v>
      </c>
      <c r="AD2568" s="115">
        <v>0</v>
      </c>
      <c r="AE2568" s="115">
        <v>0</v>
      </c>
      <c r="AF2568" s="115">
        <v>0</v>
      </c>
      <c r="AG2568" s="115">
        <v>0</v>
      </c>
    </row>
    <row r="2569" spans="1:33">
      <c r="A2569" s="115" t="s">
        <v>4288</v>
      </c>
      <c r="B2569" s="115" t="s">
        <v>19</v>
      </c>
      <c r="C2569" s="115">
        <v>0</v>
      </c>
      <c r="D2569" s="115">
        <v>0</v>
      </c>
      <c r="E2569" s="115">
        <v>0</v>
      </c>
      <c r="F2569" s="115">
        <v>0</v>
      </c>
      <c r="G2569" s="115">
        <v>0</v>
      </c>
      <c r="H2569" s="115">
        <v>0</v>
      </c>
      <c r="I2569" s="115">
        <v>0</v>
      </c>
      <c r="J2569" s="115">
        <v>0</v>
      </c>
      <c r="K2569" s="115">
        <v>0</v>
      </c>
      <c r="L2569" s="115">
        <v>0</v>
      </c>
      <c r="M2569" s="115">
        <v>0</v>
      </c>
      <c r="N2569" s="115">
        <v>0</v>
      </c>
      <c r="O2569" s="115">
        <v>0</v>
      </c>
      <c r="P2569" s="115">
        <v>0</v>
      </c>
      <c r="Q2569" s="115">
        <v>0</v>
      </c>
      <c r="R2569" s="115">
        <v>0</v>
      </c>
      <c r="S2569" s="115">
        <v>0</v>
      </c>
      <c r="T2569" s="115">
        <v>0</v>
      </c>
      <c r="U2569" s="115">
        <v>0</v>
      </c>
      <c r="V2569" s="115">
        <v>0</v>
      </c>
      <c r="W2569" s="115">
        <v>0</v>
      </c>
      <c r="X2569" s="115">
        <v>0</v>
      </c>
      <c r="Y2569" s="115">
        <v>0</v>
      </c>
      <c r="Z2569" s="115">
        <v>0</v>
      </c>
      <c r="AA2569" s="115">
        <v>0</v>
      </c>
      <c r="AB2569" s="115">
        <v>0</v>
      </c>
      <c r="AC2569" s="115">
        <v>0</v>
      </c>
      <c r="AD2569" s="115">
        <v>0</v>
      </c>
      <c r="AE2569" s="115">
        <v>0</v>
      </c>
      <c r="AF2569" s="115">
        <v>0</v>
      </c>
      <c r="AG2569" s="115">
        <v>0</v>
      </c>
    </row>
    <row r="2570" spans="1:33">
      <c r="A2570" s="115" t="s">
        <v>4289</v>
      </c>
      <c r="B2570" s="115" t="s">
        <v>19</v>
      </c>
      <c r="C2570" s="115">
        <v>0</v>
      </c>
      <c r="D2570" s="115">
        <v>0</v>
      </c>
      <c r="E2570" s="115">
        <v>0</v>
      </c>
      <c r="F2570" s="115">
        <v>0</v>
      </c>
      <c r="G2570" s="115">
        <v>0</v>
      </c>
      <c r="H2570" s="115">
        <v>0</v>
      </c>
      <c r="I2570" s="115">
        <v>0</v>
      </c>
      <c r="J2570" s="115">
        <v>0</v>
      </c>
      <c r="K2570" s="115">
        <v>0</v>
      </c>
      <c r="L2570" s="115">
        <v>0</v>
      </c>
      <c r="M2570" s="115">
        <v>0</v>
      </c>
      <c r="N2570" s="115">
        <v>0</v>
      </c>
      <c r="O2570" s="115">
        <v>0</v>
      </c>
      <c r="P2570" s="115">
        <v>0</v>
      </c>
      <c r="Q2570" s="115">
        <v>0</v>
      </c>
      <c r="R2570" s="115">
        <v>0</v>
      </c>
      <c r="S2570" s="115">
        <v>0</v>
      </c>
      <c r="T2570" s="115">
        <v>0</v>
      </c>
      <c r="U2570" s="115">
        <v>0</v>
      </c>
      <c r="V2570" s="115">
        <v>0</v>
      </c>
      <c r="W2570" s="115">
        <v>0</v>
      </c>
      <c r="X2570" s="115">
        <v>0</v>
      </c>
      <c r="Y2570" s="115">
        <v>0</v>
      </c>
      <c r="Z2570" s="115">
        <v>0</v>
      </c>
      <c r="AA2570" s="115">
        <v>0</v>
      </c>
      <c r="AB2570" s="115">
        <v>0</v>
      </c>
      <c r="AC2570" s="115">
        <v>0</v>
      </c>
      <c r="AD2570" s="115">
        <v>0</v>
      </c>
      <c r="AE2570" s="115">
        <v>0</v>
      </c>
      <c r="AF2570" s="115">
        <v>0</v>
      </c>
      <c r="AG2570" s="115">
        <v>0</v>
      </c>
    </row>
    <row r="2571" spans="1:33">
      <c r="A2571" s="115" t="s">
        <v>4290</v>
      </c>
      <c r="B2571" s="115" t="s">
        <v>19</v>
      </c>
      <c r="C2571" s="115">
        <v>0</v>
      </c>
      <c r="D2571" s="115">
        <v>0</v>
      </c>
      <c r="E2571" s="115">
        <v>0</v>
      </c>
      <c r="F2571" s="115">
        <v>0</v>
      </c>
      <c r="G2571" s="115">
        <v>0</v>
      </c>
      <c r="H2571" s="115">
        <v>0</v>
      </c>
      <c r="I2571" s="115">
        <v>0</v>
      </c>
      <c r="J2571" s="115">
        <v>0</v>
      </c>
      <c r="K2571" s="115">
        <v>0</v>
      </c>
      <c r="L2571" s="115">
        <v>0</v>
      </c>
      <c r="M2571" s="115">
        <v>0</v>
      </c>
      <c r="N2571" s="115">
        <v>0</v>
      </c>
      <c r="O2571" s="115">
        <v>0</v>
      </c>
      <c r="P2571" s="115">
        <v>0</v>
      </c>
      <c r="Q2571" s="115">
        <v>0</v>
      </c>
      <c r="R2571" s="115">
        <v>0</v>
      </c>
      <c r="S2571" s="115">
        <v>0</v>
      </c>
      <c r="T2571" s="115">
        <v>0</v>
      </c>
      <c r="U2571" s="115">
        <v>0</v>
      </c>
      <c r="V2571" s="115">
        <v>0</v>
      </c>
      <c r="W2571" s="115">
        <v>0</v>
      </c>
      <c r="X2571" s="115">
        <v>0</v>
      </c>
      <c r="Y2571" s="115">
        <v>0</v>
      </c>
      <c r="Z2571" s="115">
        <v>0</v>
      </c>
      <c r="AA2571" s="115">
        <v>0</v>
      </c>
      <c r="AB2571" s="115">
        <v>0</v>
      </c>
      <c r="AC2571" s="115">
        <v>0</v>
      </c>
      <c r="AD2571" s="115">
        <v>0</v>
      </c>
      <c r="AE2571" s="115">
        <v>0</v>
      </c>
      <c r="AF2571" s="115">
        <v>0</v>
      </c>
      <c r="AG2571" s="115">
        <v>0</v>
      </c>
    </row>
    <row r="2572" spans="1:33">
      <c r="A2572" s="115" t="s">
        <v>4291</v>
      </c>
      <c r="B2572" s="115" t="s">
        <v>19</v>
      </c>
      <c r="C2572" s="115">
        <v>0</v>
      </c>
      <c r="D2572" s="115">
        <v>0</v>
      </c>
      <c r="E2572" s="115">
        <v>0</v>
      </c>
      <c r="F2572" s="115">
        <v>0</v>
      </c>
      <c r="G2572" s="115">
        <v>0</v>
      </c>
      <c r="H2572" s="115">
        <v>0</v>
      </c>
      <c r="I2572" s="115">
        <v>0</v>
      </c>
      <c r="J2572" s="115">
        <v>0</v>
      </c>
      <c r="K2572" s="115">
        <v>0</v>
      </c>
      <c r="L2572" s="115">
        <v>0</v>
      </c>
      <c r="M2572" s="115">
        <v>0</v>
      </c>
      <c r="N2572" s="115">
        <v>0</v>
      </c>
      <c r="O2572" s="115">
        <v>0</v>
      </c>
      <c r="P2572" s="115">
        <v>0</v>
      </c>
      <c r="Q2572" s="115">
        <v>0</v>
      </c>
      <c r="R2572" s="115">
        <v>0</v>
      </c>
      <c r="S2572" s="115">
        <v>0</v>
      </c>
      <c r="T2572" s="115">
        <v>0</v>
      </c>
      <c r="U2572" s="115">
        <v>0</v>
      </c>
      <c r="V2572" s="115">
        <v>0</v>
      </c>
      <c r="W2572" s="115">
        <v>0</v>
      </c>
      <c r="X2572" s="115">
        <v>0</v>
      </c>
      <c r="Y2572" s="115">
        <v>0</v>
      </c>
      <c r="Z2572" s="115">
        <v>0</v>
      </c>
      <c r="AA2572" s="115">
        <v>0</v>
      </c>
      <c r="AB2572" s="115">
        <v>0</v>
      </c>
      <c r="AC2572" s="115">
        <v>0</v>
      </c>
      <c r="AD2572" s="115">
        <v>0</v>
      </c>
      <c r="AE2572" s="115">
        <v>0</v>
      </c>
      <c r="AF2572" s="115">
        <v>0</v>
      </c>
      <c r="AG2572" s="115">
        <v>0</v>
      </c>
    </row>
    <row r="2573" spans="1:33">
      <c r="A2573" s="115" t="s">
        <v>4292</v>
      </c>
      <c r="B2573" s="115" t="s">
        <v>19</v>
      </c>
      <c r="C2573" s="115">
        <v>0</v>
      </c>
      <c r="D2573" s="115">
        <v>0</v>
      </c>
      <c r="E2573" s="115">
        <v>0</v>
      </c>
      <c r="F2573" s="115">
        <v>0</v>
      </c>
      <c r="G2573" s="115">
        <v>0</v>
      </c>
      <c r="H2573" s="115">
        <v>0</v>
      </c>
      <c r="I2573" s="115">
        <v>0</v>
      </c>
      <c r="J2573" s="115">
        <v>0</v>
      </c>
      <c r="K2573" s="115">
        <v>0</v>
      </c>
      <c r="L2573" s="115">
        <v>0</v>
      </c>
      <c r="M2573" s="115">
        <v>0</v>
      </c>
      <c r="N2573" s="115">
        <v>0</v>
      </c>
      <c r="O2573" s="115">
        <v>0</v>
      </c>
      <c r="P2573" s="115">
        <v>0</v>
      </c>
      <c r="Q2573" s="115">
        <v>0</v>
      </c>
      <c r="R2573" s="115">
        <v>0</v>
      </c>
      <c r="S2573" s="115">
        <v>0</v>
      </c>
      <c r="T2573" s="115">
        <v>0</v>
      </c>
      <c r="U2573" s="115">
        <v>0</v>
      </c>
      <c r="V2573" s="115">
        <v>0</v>
      </c>
      <c r="W2573" s="115">
        <v>0</v>
      </c>
      <c r="X2573" s="115">
        <v>0</v>
      </c>
      <c r="Y2573" s="115">
        <v>0</v>
      </c>
      <c r="Z2573" s="115">
        <v>0</v>
      </c>
      <c r="AA2573" s="115">
        <v>0</v>
      </c>
      <c r="AB2573" s="115">
        <v>0</v>
      </c>
      <c r="AC2573" s="115">
        <v>0</v>
      </c>
      <c r="AD2573" s="115">
        <v>0</v>
      </c>
      <c r="AE2573" s="115">
        <v>0</v>
      </c>
      <c r="AF2573" s="115">
        <v>0</v>
      </c>
      <c r="AG2573" s="115">
        <v>0</v>
      </c>
    </row>
    <row r="2574" spans="1:33">
      <c r="A2574" s="115" t="s">
        <v>4293</v>
      </c>
      <c r="B2574" s="115" t="s">
        <v>19</v>
      </c>
      <c r="C2574" s="115">
        <v>0</v>
      </c>
      <c r="D2574" s="115">
        <v>0</v>
      </c>
      <c r="E2574" s="115">
        <v>0</v>
      </c>
      <c r="F2574" s="115">
        <v>0</v>
      </c>
      <c r="G2574" s="115">
        <v>0</v>
      </c>
      <c r="H2574" s="115">
        <v>0</v>
      </c>
      <c r="I2574" s="115">
        <v>0</v>
      </c>
      <c r="J2574" s="115">
        <v>0</v>
      </c>
      <c r="K2574" s="115">
        <v>0</v>
      </c>
      <c r="L2574" s="115">
        <v>0</v>
      </c>
      <c r="M2574" s="115">
        <v>0</v>
      </c>
      <c r="N2574" s="115">
        <v>0</v>
      </c>
      <c r="O2574" s="115">
        <v>0</v>
      </c>
      <c r="P2574" s="115">
        <v>0</v>
      </c>
      <c r="Q2574" s="115">
        <v>0</v>
      </c>
      <c r="R2574" s="115">
        <v>0</v>
      </c>
      <c r="S2574" s="115">
        <v>0</v>
      </c>
      <c r="T2574" s="115">
        <v>0</v>
      </c>
      <c r="U2574" s="115">
        <v>0</v>
      </c>
      <c r="V2574" s="115">
        <v>0</v>
      </c>
      <c r="W2574" s="115">
        <v>0</v>
      </c>
      <c r="X2574" s="115">
        <v>0</v>
      </c>
      <c r="Y2574" s="115">
        <v>0</v>
      </c>
      <c r="Z2574" s="115">
        <v>0</v>
      </c>
      <c r="AA2574" s="115">
        <v>0</v>
      </c>
      <c r="AB2574" s="115">
        <v>0</v>
      </c>
      <c r="AC2574" s="115">
        <v>0</v>
      </c>
      <c r="AD2574" s="115">
        <v>0</v>
      </c>
      <c r="AE2574" s="115">
        <v>0</v>
      </c>
      <c r="AF2574" s="115">
        <v>0</v>
      </c>
      <c r="AG2574" s="115">
        <v>0</v>
      </c>
    </row>
    <row r="2575" spans="1:33">
      <c r="A2575" s="115" t="s">
        <v>4294</v>
      </c>
      <c r="B2575" s="115" t="s">
        <v>19</v>
      </c>
      <c r="C2575" s="115">
        <v>0</v>
      </c>
      <c r="D2575" s="115">
        <v>0</v>
      </c>
      <c r="E2575" s="115">
        <v>0</v>
      </c>
      <c r="F2575" s="115">
        <v>0</v>
      </c>
      <c r="G2575" s="115">
        <v>0</v>
      </c>
      <c r="H2575" s="115">
        <v>0</v>
      </c>
      <c r="I2575" s="115">
        <v>0</v>
      </c>
      <c r="J2575" s="115">
        <v>0</v>
      </c>
      <c r="K2575" s="115">
        <v>0</v>
      </c>
      <c r="L2575" s="115">
        <v>0</v>
      </c>
      <c r="M2575" s="115">
        <v>0</v>
      </c>
      <c r="N2575" s="115">
        <v>0</v>
      </c>
      <c r="O2575" s="115">
        <v>0</v>
      </c>
      <c r="P2575" s="115">
        <v>0</v>
      </c>
      <c r="Q2575" s="115">
        <v>0</v>
      </c>
      <c r="R2575" s="115">
        <v>0</v>
      </c>
      <c r="S2575" s="115">
        <v>0</v>
      </c>
      <c r="T2575" s="115">
        <v>0</v>
      </c>
      <c r="U2575" s="115">
        <v>0</v>
      </c>
      <c r="V2575" s="115">
        <v>0</v>
      </c>
      <c r="W2575" s="115">
        <v>0</v>
      </c>
      <c r="X2575" s="115">
        <v>0</v>
      </c>
      <c r="Y2575" s="115">
        <v>0</v>
      </c>
      <c r="Z2575" s="115">
        <v>0</v>
      </c>
      <c r="AA2575" s="115">
        <v>0</v>
      </c>
      <c r="AB2575" s="115">
        <v>0</v>
      </c>
      <c r="AC2575" s="115">
        <v>0</v>
      </c>
      <c r="AD2575" s="115">
        <v>0</v>
      </c>
      <c r="AE2575" s="115">
        <v>0</v>
      </c>
      <c r="AF2575" s="115">
        <v>0</v>
      </c>
      <c r="AG2575" s="115">
        <v>0</v>
      </c>
    </row>
    <row r="2576" spans="1:33">
      <c r="A2576" s="115" t="s">
        <v>4295</v>
      </c>
      <c r="B2576" s="115" t="s">
        <v>19</v>
      </c>
      <c r="C2576" s="115">
        <v>0</v>
      </c>
      <c r="D2576" s="115">
        <v>0</v>
      </c>
      <c r="E2576" s="115">
        <v>0</v>
      </c>
      <c r="F2576" s="115">
        <v>0</v>
      </c>
      <c r="G2576" s="115">
        <v>0</v>
      </c>
      <c r="H2576" s="115">
        <v>0</v>
      </c>
      <c r="I2576" s="115">
        <v>0</v>
      </c>
      <c r="J2576" s="115">
        <v>0</v>
      </c>
      <c r="K2576" s="115">
        <v>0</v>
      </c>
      <c r="L2576" s="115">
        <v>0</v>
      </c>
      <c r="M2576" s="115">
        <v>0</v>
      </c>
      <c r="N2576" s="115">
        <v>0</v>
      </c>
      <c r="O2576" s="115">
        <v>0</v>
      </c>
      <c r="P2576" s="115">
        <v>0</v>
      </c>
      <c r="Q2576" s="115">
        <v>0</v>
      </c>
      <c r="R2576" s="115">
        <v>0</v>
      </c>
      <c r="S2576" s="115">
        <v>0</v>
      </c>
      <c r="T2576" s="115">
        <v>0</v>
      </c>
      <c r="U2576" s="115">
        <v>0</v>
      </c>
      <c r="V2576" s="115">
        <v>0</v>
      </c>
      <c r="W2576" s="115">
        <v>0</v>
      </c>
      <c r="X2576" s="115">
        <v>0</v>
      </c>
      <c r="Y2576" s="115">
        <v>0</v>
      </c>
      <c r="Z2576" s="115">
        <v>0</v>
      </c>
      <c r="AA2576" s="115">
        <v>0</v>
      </c>
      <c r="AB2576" s="115">
        <v>0</v>
      </c>
      <c r="AC2576" s="115">
        <v>0</v>
      </c>
      <c r="AD2576" s="115">
        <v>0</v>
      </c>
      <c r="AE2576" s="115">
        <v>0</v>
      </c>
      <c r="AF2576" s="115">
        <v>0</v>
      </c>
      <c r="AG2576" s="115">
        <v>0</v>
      </c>
    </row>
    <row r="2577" spans="1:33">
      <c r="A2577" s="115" t="s">
        <v>4296</v>
      </c>
      <c r="B2577" s="115" t="s">
        <v>19</v>
      </c>
      <c r="C2577" s="115">
        <v>0</v>
      </c>
      <c r="D2577" s="115">
        <v>0</v>
      </c>
      <c r="E2577" s="115">
        <v>0</v>
      </c>
      <c r="F2577" s="115">
        <v>0</v>
      </c>
      <c r="G2577" s="115">
        <v>0</v>
      </c>
      <c r="H2577" s="115">
        <v>0</v>
      </c>
      <c r="I2577" s="115">
        <v>0</v>
      </c>
      <c r="J2577" s="115">
        <v>0</v>
      </c>
      <c r="K2577" s="115">
        <v>0</v>
      </c>
      <c r="L2577" s="115">
        <v>0</v>
      </c>
      <c r="M2577" s="115">
        <v>0</v>
      </c>
      <c r="N2577" s="115">
        <v>0</v>
      </c>
      <c r="O2577" s="115">
        <v>0</v>
      </c>
      <c r="P2577" s="115">
        <v>0</v>
      </c>
      <c r="Q2577" s="115">
        <v>0</v>
      </c>
      <c r="R2577" s="115">
        <v>0</v>
      </c>
      <c r="S2577" s="115">
        <v>0</v>
      </c>
      <c r="T2577" s="115">
        <v>0</v>
      </c>
      <c r="U2577" s="115">
        <v>0</v>
      </c>
      <c r="V2577" s="115">
        <v>0</v>
      </c>
      <c r="W2577" s="115">
        <v>0</v>
      </c>
      <c r="X2577" s="115">
        <v>0</v>
      </c>
      <c r="Y2577" s="115">
        <v>0</v>
      </c>
      <c r="Z2577" s="115">
        <v>0</v>
      </c>
      <c r="AA2577" s="115">
        <v>0</v>
      </c>
      <c r="AB2577" s="115">
        <v>0</v>
      </c>
      <c r="AC2577" s="115">
        <v>0</v>
      </c>
      <c r="AD2577" s="115">
        <v>0</v>
      </c>
      <c r="AE2577" s="115">
        <v>0</v>
      </c>
      <c r="AF2577" s="115">
        <v>0</v>
      </c>
      <c r="AG2577" s="115">
        <v>0</v>
      </c>
    </row>
    <row r="2578" spans="1:33">
      <c r="A2578" s="115" t="s">
        <v>4297</v>
      </c>
      <c r="B2578" s="115" t="s">
        <v>19</v>
      </c>
      <c r="C2578" s="115">
        <v>0</v>
      </c>
      <c r="D2578" s="115">
        <v>0</v>
      </c>
      <c r="E2578" s="115">
        <v>0</v>
      </c>
      <c r="F2578" s="115">
        <v>0</v>
      </c>
      <c r="G2578" s="115">
        <v>0</v>
      </c>
      <c r="H2578" s="115">
        <v>0</v>
      </c>
      <c r="I2578" s="115">
        <v>0</v>
      </c>
      <c r="J2578" s="115">
        <v>0</v>
      </c>
      <c r="K2578" s="115">
        <v>0</v>
      </c>
      <c r="L2578" s="115">
        <v>0</v>
      </c>
      <c r="M2578" s="115">
        <v>0</v>
      </c>
      <c r="N2578" s="115">
        <v>0</v>
      </c>
      <c r="O2578" s="115">
        <v>0</v>
      </c>
      <c r="P2578" s="115">
        <v>0</v>
      </c>
      <c r="Q2578" s="115">
        <v>0</v>
      </c>
      <c r="R2578" s="115">
        <v>0</v>
      </c>
      <c r="S2578" s="115">
        <v>0</v>
      </c>
      <c r="T2578" s="115">
        <v>0</v>
      </c>
      <c r="U2578" s="115">
        <v>0</v>
      </c>
      <c r="V2578" s="115">
        <v>0</v>
      </c>
      <c r="W2578" s="115">
        <v>0</v>
      </c>
      <c r="X2578" s="115">
        <v>0</v>
      </c>
      <c r="Y2578" s="115">
        <v>0</v>
      </c>
      <c r="Z2578" s="115">
        <v>0</v>
      </c>
      <c r="AA2578" s="115">
        <v>0</v>
      </c>
      <c r="AB2578" s="115">
        <v>0</v>
      </c>
      <c r="AC2578" s="115">
        <v>0</v>
      </c>
      <c r="AD2578" s="115">
        <v>0</v>
      </c>
      <c r="AE2578" s="115">
        <v>0</v>
      </c>
      <c r="AF2578" s="115">
        <v>0</v>
      </c>
      <c r="AG2578" s="115">
        <v>0</v>
      </c>
    </row>
    <row r="2579" spans="1:33">
      <c r="A2579" s="115" t="s">
        <v>4298</v>
      </c>
      <c r="B2579" s="115" t="s">
        <v>19</v>
      </c>
      <c r="C2579" s="115">
        <v>0</v>
      </c>
      <c r="D2579" s="115">
        <v>0</v>
      </c>
      <c r="E2579" s="115">
        <v>0</v>
      </c>
      <c r="F2579" s="115">
        <v>0</v>
      </c>
      <c r="G2579" s="115">
        <v>0</v>
      </c>
      <c r="H2579" s="115">
        <v>0</v>
      </c>
      <c r="I2579" s="115">
        <v>0</v>
      </c>
      <c r="J2579" s="115">
        <v>0</v>
      </c>
      <c r="K2579" s="115">
        <v>0</v>
      </c>
      <c r="L2579" s="115">
        <v>0</v>
      </c>
      <c r="M2579" s="115">
        <v>0</v>
      </c>
      <c r="N2579" s="115">
        <v>0</v>
      </c>
      <c r="O2579" s="115">
        <v>0</v>
      </c>
      <c r="P2579" s="115">
        <v>0</v>
      </c>
      <c r="Q2579" s="115">
        <v>0</v>
      </c>
      <c r="R2579" s="115">
        <v>0</v>
      </c>
      <c r="S2579" s="115">
        <v>0</v>
      </c>
      <c r="T2579" s="115">
        <v>0</v>
      </c>
      <c r="U2579" s="115">
        <v>0</v>
      </c>
      <c r="V2579" s="115">
        <v>0</v>
      </c>
      <c r="W2579" s="115">
        <v>0</v>
      </c>
      <c r="X2579" s="115">
        <v>0</v>
      </c>
      <c r="Y2579" s="115">
        <v>0</v>
      </c>
      <c r="Z2579" s="115">
        <v>0</v>
      </c>
      <c r="AA2579" s="115">
        <v>0</v>
      </c>
      <c r="AB2579" s="115">
        <v>0</v>
      </c>
      <c r="AC2579" s="115">
        <v>0</v>
      </c>
      <c r="AD2579" s="115">
        <v>0</v>
      </c>
      <c r="AE2579" s="115">
        <v>0</v>
      </c>
      <c r="AF2579" s="115">
        <v>0</v>
      </c>
      <c r="AG2579" s="115">
        <v>0</v>
      </c>
    </row>
    <row r="2580" spans="1:33">
      <c r="A2580" s="115" t="s">
        <v>4299</v>
      </c>
      <c r="B2580" s="115" t="s">
        <v>19</v>
      </c>
      <c r="C2580" s="115">
        <v>0</v>
      </c>
      <c r="D2580" s="115">
        <v>0</v>
      </c>
      <c r="E2580" s="115">
        <v>0</v>
      </c>
      <c r="F2580" s="115">
        <v>0</v>
      </c>
      <c r="G2580" s="115">
        <v>0</v>
      </c>
      <c r="H2580" s="115">
        <v>0</v>
      </c>
      <c r="I2580" s="115">
        <v>0</v>
      </c>
      <c r="J2580" s="115">
        <v>0</v>
      </c>
      <c r="K2580" s="115">
        <v>0</v>
      </c>
      <c r="L2580" s="115">
        <v>0</v>
      </c>
      <c r="M2580" s="115">
        <v>0</v>
      </c>
      <c r="N2580" s="115">
        <v>0</v>
      </c>
      <c r="O2580" s="115">
        <v>0</v>
      </c>
      <c r="P2580" s="115">
        <v>0</v>
      </c>
      <c r="Q2580" s="115">
        <v>0</v>
      </c>
      <c r="R2580" s="115">
        <v>0</v>
      </c>
      <c r="S2580" s="115">
        <v>0</v>
      </c>
      <c r="T2580" s="115">
        <v>0</v>
      </c>
      <c r="U2580" s="115">
        <v>0</v>
      </c>
      <c r="V2580" s="115">
        <v>0</v>
      </c>
      <c r="W2580" s="115">
        <v>0</v>
      </c>
      <c r="X2580" s="115">
        <v>0</v>
      </c>
      <c r="Y2580" s="115">
        <v>0</v>
      </c>
      <c r="Z2580" s="115">
        <v>0</v>
      </c>
      <c r="AA2580" s="115">
        <v>0</v>
      </c>
      <c r="AB2580" s="115">
        <v>0</v>
      </c>
      <c r="AC2580" s="115">
        <v>0</v>
      </c>
      <c r="AD2580" s="115">
        <v>0</v>
      </c>
      <c r="AE2580" s="115">
        <v>0</v>
      </c>
      <c r="AF2580" s="115">
        <v>0</v>
      </c>
      <c r="AG2580" s="115">
        <v>0</v>
      </c>
    </row>
    <row r="2581" spans="1:33">
      <c r="A2581" s="115" t="s">
        <v>4300</v>
      </c>
      <c r="B2581" s="115" t="s">
        <v>19</v>
      </c>
      <c r="C2581" s="115">
        <v>0</v>
      </c>
      <c r="D2581" s="115">
        <v>0</v>
      </c>
      <c r="E2581" s="115">
        <v>0</v>
      </c>
      <c r="F2581" s="115">
        <v>0</v>
      </c>
      <c r="G2581" s="115">
        <v>0</v>
      </c>
      <c r="H2581" s="115">
        <v>0</v>
      </c>
      <c r="I2581" s="115">
        <v>0</v>
      </c>
      <c r="J2581" s="115">
        <v>0</v>
      </c>
      <c r="K2581" s="115">
        <v>0</v>
      </c>
      <c r="L2581" s="115">
        <v>0</v>
      </c>
      <c r="M2581" s="115">
        <v>0</v>
      </c>
      <c r="N2581" s="115">
        <v>0</v>
      </c>
      <c r="O2581" s="115">
        <v>0</v>
      </c>
      <c r="P2581" s="115">
        <v>0</v>
      </c>
      <c r="Q2581" s="115">
        <v>0</v>
      </c>
      <c r="R2581" s="115">
        <v>0</v>
      </c>
      <c r="S2581" s="115">
        <v>0</v>
      </c>
      <c r="T2581" s="115">
        <v>0</v>
      </c>
      <c r="U2581" s="115">
        <v>0</v>
      </c>
      <c r="V2581" s="115">
        <v>0</v>
      </c>
      <c r="W2581" s="115">
        <v>0</v>
      </c>
      <c r="X2581" s="115">
        <v>0</v>
      </c>
      <c r="Y2581" s="115">
        <v>0</v>
      </c>
      <c r="Z2581" s="115">
        <v>0</v>
      </c>
      <c r="AA2581" s="115">
        <v>0</v>
      </c>
      <c r="AB2581" s="115">
        <v>0</v>
      </c>
      <c r="AC2581" s="115">
        <v>0</v>
      </c>
      <c r="AD2581" s="115">
        <v>0</v>
      </c>
      <c r="AE2581" s="115">
        <v>0</v>
      </c>
      <c r="AF2581" s="115">
        <v>0</v>
      </c>
      <c r="AG2581" s="115">
        <v>0</v>
      </c>
    </row>
    <row r="2582" spans="1:33">
      <c r="A2582" s="115" t="s">
        <v>4301</v>
      </c>
      <c r="B2582" s="115" t="s">
        <v>19</v>
      </c>
      <c r="C2582" s="2">
        <v>10415000000000</v>
      </c>
      <c r="D2582" s="2">
        <v>10978300000000</v>
      </c>
      <c r="E2582" s="2">
        <v>11474800000000</v>
      </c>
      <c r="F2582" s="2">
        <v>11465700000000</v>
      </c>
      <c r="G2582" s="2">
        <v>11461300000000</v>
      </c>
      <c r="H2582" s="2">
        <v>11546000000000</v>
      </c>
      <c r="I2582" s="2">
        <v>11608500000000</v>
      </c>
      <c r="J2582" s="2">
        <v>11653800000000</v>
      </c>
      <c r="K2582" s="2">
        <v>11686200000000</v>
      </c>
      <c r="L2582" s="2">
        <v>11767200000000</v>
      </c>
      <c r="M2582" s="2">
        <v>11839300000000</v>
      </c>
      <c r="N2582" s="2">
        <v>11905800000000</v>
      </c>
      <c r="O2582" s="2">
        <v>12004800000000</v>
      </c>
      <c r="P2582" s="2">
        <v>12133000000000</v>
      </c>
      <c r="Q2582" s="2">
        <v>12281500000000</v>
      </c>
      <c r="R2582" s="2">
        <v>12437200000000</v>
      </c>
      <c r="S2582" s="2">
        <v>12593400000000</v>
      </c>
      <c r="T2582" s="2">
        <v>12752200000000</v>
      </c>
      <c r="U2582" s="2">
        <v>12913400000000</v>
      </c>
      <c r="V2582" s="2">
        <v>13077000000000</v>
      </c>
      <c r="W2582" s="2">
        <v>13240100000000</v>
      </c>
      <c r="X2582" s="2">
        <v>13401700000000</v>
      </c>
      <c r="Y2582" s="2">
        <v>13563700000000</v>
      </c>
      <c r="Z2582" s="2">
        <v>13727500000000</v>
      </c>
      <c r="AA2582" s="2">
        <v>13891900000000</v>
      </c>
      <c r="AB2582" s="2">
        <v>14063900000000</v>
      </c>
      <c r="AC2582" s="2">
        <v>14233700000000</v>
      </c>
      <c r="AD2582" s="2">
        <v>14402300000000</v>
      </c>
      <c r="AE2582" s="2">
        <v>14581700000000</v>
      </c>
      <c r="AF2582" s="2">
        <v>14761300000000</v>
      </c>
      <c r="AG2582" s="2">
        <v>14946400000000</v>
      </c>
    </row>
    <row r="2583" spans="1:33">
      <c r="A2583" s="115" t="s">
        <v>4302</v>
      </c>
      <c r="B2583" s="115" t="s">
        <v>19</v>
      </c>
      <c r="C2583" s="2">
        <v>1185190000</v>
      </c>
      <c r="D2583" s="2">
        <v>1249280000</v>
      </c>
      <c r="E2583" s="2">
        <v>1305780000</v>
      </c>
      <c r="F2583" s="2">
        <v>1304750000</v>
      </c>
      <c r="G2583" s="2">
        <v>1304250000</v>
      </c>
      <c r="H2583" s="2">
        <v>1313880000</v>
      </c>
      <c r="I2583" s="2">
        <v>1320990000</v>
      </c>
      <c r="J2583" s="2">
        <v>1326150000</v>
      </c>
      <c r="K2583" s="2">
        <v>1329840000</v>
      </c>
      <c r="L2583" s="2">
        <v>1339050000</v>
      </c>
      <c r="M2583" s="2">
        <v>1347260000</v>
      </c>
      <c r="N2583" s="2">
        <v>1354830000</v>
      </c>
      <c r="O2583" s="2">
        <v>1366090000</v>
      </c>
      <c r="P2583" s="2">
        <v>1380690000</v>
      </c>
      <c r="Q2583" s="2">
        <v>1397580000</v>
      </c>
      <c r="R2583" s="2">
        <v>1415300000</v>
      </c>
      <c r="S2583" s="2">
        <v>1433080000</v>
      </c>
      <c r="T2583" s="2">
        <v>1451150000</v>
      </c>
      <c r="U2583" s="2">
        <v>1469480000</v>
      </c>
      <c r="V2583" s="2">
        <v>1488100000</v>
      </c>
      <c r="W2583" s="2">
        <v>1506670000</v>
      </c>
      <c r="X2583" s="2">
        <v>1525060000</v>
      </c>
      <c r="Y2583" s="2">
        <v>1543500000</v>
      </c>
      <c r="Z2583" s="2">
        <v>1562130000</v>
      </c>
      <c r="AA2583" s="2">
        <v>1580840000</v>
      </c>
      <c r="AB2583" s="2">
        <v>1600410000</v>
      </c>
      <c r="AC2583" s="2">
        <v>1619730000</v>
      </c>
      <c r="AD2583" s="2">
        <v>1638920000</v>
      </c>
      <c r="AE2583" s="2">
        <v>1659330000</v>
      </c>
      <c r="AF2583" s="2">
        <v>1679770000</v>
      </c>
      <c r="AG2583" s="2">
        <v>1700830000</v>
      </c>
    </row>
    <row r="2584" spans="1:33">
      <c r="A2584" s="115" t="s">
        <v>4303</v>
      </c>
      <c r="B2584" s="115" t="s">
        <v>19</v>
      </c>
      <c r="C2584" s="2">
        <v>6326950000</v>
      </c>
      <c r="D2584" s="2">
        <v>6669100000</v>
      </c>
      <c r="E2584" s="2">
        <v>6970730000</v>
      </c>
      <c r="F2584" s="2">
        <v>6965210000</v>
      </c>
      <c r="G2584" s="2">
        <v>6962530000</v>
      </c>
      <c r="H2584" s="2">
        <v>7013960000</v>
      </c>
      <c r="I2584" s="2">
        <v>7051940000</v>
      </c>
      <c r="J2584" s="2">
        <v>7079470000</v>
      </c>
      <c r="K2584" s="2">
        <v>7099180000</v>
      </c>
      <c r="L2584" s="2">
        <v>7148330000</v>
      </c>
      <c r="M2584" s="2">
        <v>7192170000</v>
      </c>
      <c r="N2584" s="2">
        <v>7232570000</v>
      </c>
      <c r="O2584" s="2">
        <v>7292690000</v>
      </c>
      <c r="P2584" s="2">
        <v>7370610000</v>
      </c>
      <c r="Q2584" s="2">
        <v>7460790000</v>
      </c>
      <c r="R2584" s="2">
        <v>7555380000</v>
      </c>
      <c r="S2584" s="2">
        <v>7650270000</v>
      </c>
      <c r="T2584" s="2">
        <v>7746760000</v>
      </c>
      <c r="U2584" s="2">
        <v>7844630000</v>
      </c>
      <c r="V2584" s="2">
        <v>7944030000</v>
      </c>
      <c r="W2584" s="2">
        <v>8043140000</v>
      </c>
      <c r="X2584" s="2">
        <v>8141310000</v>
      </c>
      <c r="Y2584" s="2">
        <v>8239730000</v>
      </c>
      <c r="Z2584" s="2">
        <v>8339220000</v>
      </c>
      <c r="AA2584" s="2">
        <v>8439100000</v>
      </c>
      <c r="AB2584" s="2">
        <v>8543560000</v>
      </c>
      <c r="AC2584" s="2">
        <v>8646710000</v>
      </c>
      <c r="AD2584" s="2">
        <v>8749130000</v>
      </c>
      <c r="AE2584" s="2">
        <v>8858110000</v>
      </c>
      <c r="AF2584" s="2">
        <v>8967230000</v>
      </c>
      <c r="AG2584" s="2">
        <v>9079650000</v>
      </c>
    </row>
    <row r="2585" spans="1:33">
      <c r="A2585" s="115" t="s">
        <v>4304</v>
      </c>
      <c r="B2585" s="115" t="s">
        <v>19</v>
      </c>
      <c r="C2585" s="2">
        <v>11127800000</v>
      </c>
      <c r="D2585" s="2">
        <v>11729500000</v>
      </c>
      <c r="E2585" s="2">
        <v>12260000000</v>
      </c>
      <c r="F2585" s="2">
        <v>12250300000</v>
      </c>
      <c r="G2585" s="2">
        <v>12245600000</v>
      </c>
      <c r="H2585" s="2">
        <v>12336100000</v>
      </c>
      <c r="I2585" s="2">
        <v>12402900000</v>
      </c>
      <c r="J2585" s="2">
        <v>12451300000</v>
      </c>
      <c r="K2585" s="2">
        <v>12486000000</v>
      </c>
      <c r="L2585" s="2">
        <v>12572400000</v>
      </c>
      <c r="M2585" s="2">
        <v>12649500000</v>
      </c>
      <c r="N2585" s="2">
        <v>12720600000</v>
      </c>
      <c r="O2585" s="2">
        <v>12826300000</v>
      </c>
      <c r="P2585" s="2">
        <v>12963300000</v>
      </c>
      <c r="Q2585" s="2">
        <v>13121900000</v>
      </c>
      <c r="R2585" s="2">
        <v>13288300000</v>
      </c>
      <c r="S2585" s="2">
        <v>13455200000</v>
      </c>
      <c r="T2585" s="2">
        <v>13624900000</v>
      </c>
      <c r="U2585" s="2">
        <v>13797000000</v>
      </c>
      <c r="V2585" s="2">
        <v>13971900000</v>
      </c>
      <c r="W2585" s="2">
        <v>14146200000</v>
      </c>
      <c r="X2585" s="2">
        <v>14318800000</v>
      </c>
      <c r="Y2585" s="2">
        <v>14491900000</v>
      </c>
      <c r="Z2585" s="2">
        <v>14666900000</v>
      </c>
      <c r="AA2585" s="2">
        <v>14842600000</v>
      </c>
      <c r="AB2585" s="2">
        <v>15026300000</v>
      </c>
      <c r="AC2585" s="2">
        <v>15207700000</v>
      </c>
      <c r="AD2585" s="2">
        <v>15387900000</v>
      </c>
      <c r="AE2585" s="2">
        <v>15579500000</v>
      </c>
      <c r="AF2585" s="2">
        <v>15771500000</v>
      </c>
      <c r="AG2585" s="2">
        <v>15969200000</v>
      </c>
    </row>
    <row r="2586" spans="1:33">
      <c r="A2586" s="115" t="s">
        <v>4305</v>
      </c>
      <c r="B2586" s="115" t="s">
        <v>19</v>
      </c>
      <c r="C2586" s="2">
        <v>438507000</v>
      </c>
      <c r="D2586" s="2">
        <v>462221000</v>
      </c>
      <c r="E2586" s="2">
        <v>483126000</v>
      </c>
      <c r="F2586" s="2">
        <v>482743000</v>
      </c>
      <c r="G2586" s="2">
        <v>482558000</v>
      </c>
      <c r="H2586" s="2">
        <v>486123000</v>
      </c>
      <c r="I2586" s="2">
        <v>488755000</v>
      </c>
      <c r="J2586" s="2">
        <v>490663000</v>
      </c>
      <c r="K2586" s="2">
        <v>492029000</v>
      </c>
      <c r="L2586" s="2">
        <v>495436000</v>
      </c>
      <c r="M2586" s="2">
        <v>498474000</v>
      </c>
      <c r="N2586" s="2">
        <v>501274000</v>
      </c>
      <c r="O2586" s="2">
        <v>505440000</v>
      </c>
      <c r="P2586" s="2">
        <v>510841000</v>
      </c>
      <c r="Q2586" s="2">
        <v>517091000</v>
      </c>
      <c r="R2586" s="2">
        <v>523647000</v>
      </c>
      <c r="S2586" s="2">
        <v>530224000</v>
      </c>
      <c r="T2586" s="2">
        <v>536911000</v>
      </c>
      <c r="U2586" s="2">
        <v>543695000</v>
      </c>
      <c r="V2586" s="2">
        <v>550583000</v>
      </c>
      <c r="W2586" s="2">
        <v>557453000</v>
      </c>
      <c r="X2586" s="2">
        <v>564257000</v>
      </c>
      <c r="Y2586" s="2">
        <v>571078000</v>
      </c>
      <c r="Z2586" s="2">
        <v>577973000</v>
      </c>
      <c r="AA2586" s="2">
        <v>584896000</v>
      </c>
      <c r="AB2586" s="2">
        <v>592136000</v>
      </c>
      <c r="AC2586" s="2">
        <v>599285000</v>
      </c>
      <c r="AD2586" s="2">
        <v>606383000</v>
      </c>
      <c r="AE2586" s="2">
        <v>613937000</v>
      </c>
      <c r="AF2586" s="2">
        <v>621500000</v>
      </c>
      <c r="AG2586" s="2">
        <v>629291000</v>
      </c>
    </row>
    <row r="2587" spans="1:33">
      <c r="A2587" s="115" t="s">
        <v>4306</v>
      </c>
      <c r="B2587" s="115" t="s">
        <v>19</v>
      </c>
      <c r="C2587" s="2">
        <v>413186000</v>
      </c>
      <c r="D2587" s="2">
        <v>435531000</v>
      </c>
      <c r="E2587" s="2">
        <v>455228000</v>
      </c>
      <c r="F2587" s="2">
        <v>454868000</v>
      </c>
      <c r="G2587" s="2">
        <v>454693000</v>
      </c>
      <c r="H2587" s="2">
        <v>458052000</v>
      </c>
      <c r="I2587" s="2">
        <v>460532000</v>
      </c>
      <c r="J2587" s="2">
        <v>462330000</v>
      </c>
      <c r="K2587" s="2">
        <v>463617000</v>
      </c>
      <c r="L2587" s="2">
        <v>466827000</v>
      </c>
      <c r="M2587" s="2">
        <v>469690000</v>
      </c>
      <c r="N2587" s="2">
        <v>472329000</v>
      </c>
      <c r="O2587" s="2">
        <v>476254000</v>
      </c>
      <c r="P2587" s="2">
        <v>481343000</v>
      </c>
      <c r="Q2587" s="2">
        <v>487232000</v>
      </c>
      <c r="R2587" s="2">
        <v>493410000</v>
      </c>
      <c r="S2587" s="2">
        <v>499606000</v>
      </c>
      <c r="T2587" s="2">
        <v>505908000</v>
      </c>
      <c r="U2587" s="2">
        <v>512299000</v>
      </c>
      <c r="V2587" s="2">
        <v>518791000</v>
      </c>
      <c r="W2587" s="2">
        <v>525263000</v>
      </c>
      <c r="X2587" s="2">
        <v>531675000</v>
      </c>
      <c r="Y2587" s="2">
        <v>538102000</v>
      </c>
      <c r="Z2587" s="2">
        <v>544599000</v>
      </c>
      <c r="AA2587" s="2">
        <v>551122000</v>
      </c>
      <c r="AB2587" s="2">
        <v>557944000</v>
      </c>
      <c r="AC2587" s="2">
        <v>564680000</v>
      </c>
      <c r="AD2587" s="2">
        <v>571368000</v>
      </c>
      <c r="AE2587" s="2">
        <v>578486000</v>
      </c>
      <c r="AF2587" s="2">
        <v>585612000</v>
      </c>
      <c r="AG2587" s="2">
        <v>592953000</v>
      </c>
    </row>
    <row r="2588" spans="1:33">
      <c r="A2588" s="115" t="s">
        <v>4307</v>
      </c>
      <c r="B2588" s="115" t="s">
        <v>19</v>
      </c>
      <c r="C2588" s="2">
        <v>294236000</v>
      </c>
      <c r="D2588" s="2">
        <v>310148000</v>
      </c>
      <c r="E2588" s="2">
        <v>324175000</v>
      </c>
      <c r="F2588" s="2">
        <v>323918000</v>
      </c>
      <c r="G2588" s="2">
        <v>323794000</v>
      </c>
      <c r="H2588" s="2">
        <v>326185000</v>
      </c>
      <c r="I2588" s="2">
        <v>327951000</v>
      </c>
      <c r="J2588" s="2">
        <v>329232000</v>
      </c>
      <c r="K2588" s="2">
        <v>330148000</v>
      </c>
      <c r="L2588" s="2">
        <v>332434000</v>
      </c>
      <c r="M2588" s="2">
        <v>334473000</v>
      </c>
      <c r="N2588" s="2">
        <v>336352000</v>
      </c>
      <c r="O2588" s="2">
        <v>339147000</v>
      </c>
      <c r="P2588" s="2">
        <v>342771000</v>
      </c>
      <c r="Q2588" s="2">
        <v>346965000</v>
      </c>
      <c r="R2588" s="2">
        <v>351364000</v>
      </c>
      <c r="S2588" s="2">
        <v>355777000</v>
      </c>
      <c r="T2588" s="2">
        <v>360264000</v>
      </c>
      <c r="U2588" s="2">
        <v>364816000</v>
      </c>
      <c r="V2588" s="2">
        <v>369438000</v>
      </c>
      <c r="W2588" s="2">
        <v>374047000</v>
      </c>
      <c r="X2588" s="2">
        <v>378613000</v>
      </c>
      <c r="Y2588" s="2">
        <v>383190000</v>
      </c>
      <c r="Z2588" s="2">
        <v>387817000</v>
      </c>
      <c r="AA2588" s="2">
        <v>392461000</v>
      </c>
      <c r="AB2588" s="2">
        <v>397319000</v>
      </c>
      <c r="AC2588" s="2">
        <v>402116000</v>
      </c>
      <c r="AD2588" s="2">
        <v>406879000</v>
      </c>
      <c r="AE2588" s="2">
        <v>411948000</v>
      </c>
      <c r="AF2588" s="2">
        <v>417022000</v>
      </c>
      <c r="AG2588" s="2">
        <v>422250000</v>
      </c>
    </row>
    <row r="2589" spans="1:33">
      <c r="A2589" s="115" t="s">
        <v>4308</v>
      </c>
      <c r="B2589" s="115" t="s">
        <v>19</v>
      </c>
      <c r="C2589" s="2">
        <v>27480300</v>
      </c>
      <c r="D2589" s="2">
        <v>28966400</v>
      </c>
      <c r="E2589" s="2">
        <v>30276500</v>
      </c>
      <c r="F2589" s="2">
        <v>30252500</v>
      </c>
      <c r="G2589" s="2">
        <v>30240900</v>
      </c>
      <c r="H2589" s="2">
        <v>30464300</v>
      </c>
      <c r="I2589" s="2">
        <v>30629200</v>
      </c>
      <c r="J2589" s="2">
        <v>30748800</v>
      </c>
      <c r="K2589" s="2">
        <v>30834400</v>
      </c>
      <c r="L2589" s="2">
        <v>31047900</v>
      </c>
      <c r="M2589" s="2">
        <v>31238300</v>
      </c>
      <c r="N2589" s="2">
        <v>31413800</v>
      </c>
      <c r="O2589" s="2">
        <v>31674900</v>
      </c>
      <c r="P2589" s="2">
        <v>32013300</v>
      </c>
      <c r="Q2589" s="2">
        <v>32405000</v>
      </c>
      <c r="R2589" s="2">
        <v>32815800</v>
      </c>
      <c r="S2589" s="2">
        <v>33228000</v>
      </c>
      <c r="T2589" s="2">
        <v>33647100</v>
      </c>
      <c r="U2589" s="2">
        <v>34072200</v>
      </c>
      <c r="V2589" s="2">
        <v>34503900</v>
      </c>
      <c r="W2589" s="2">
        <v>34934400</v>
      </c>
      <c r="X2589" s="2">
        <v>35360800</v>
      </c>
      <c r="Y2589" s="2">
        <v>35788200</v>
      </c>
      <c r="Z2589" s="2">
        <v>36220400</v>
      </c>
      <c r="AA2589" s="2">
        <v>36654200</v>
      </c>
      <c r="AB2589" s="2">
        <v>37107900</v>
      </c>
      <c r="AC2589" s="2">
        <v>37555900</v>
      </c>
      <c r="AD2589" s="2">
        <v>38000700</v>
      </c>
      <c r="AE2589" s="2">
        <v>38474100</v>
      </c>
      <c r="AF2589" s="2">
        <v>38948100</v>
      </c>
      <c r="AG2589" s="2">
        <v>39436300</v>
      </c>
    </row>
    <row r="2590" spans="1:33">
      <c r="A2590" s="115" t="s">
        <v>4309</v>
      </c>
      <c r="B2590" s="115" t="s">
        <v>19</v>
      </c>
      <c r="C2590" s="2">
        <v>184511000</v>
      </c>
      <c r="D2590" s="2">
        <v>194489000</v>
      </c>
      <c r="E2590" s="2">
        <v>203285000</v>
      </c>
      <c r="F2590" s="2">
        <v>203124000</v>
      </c>
      <c r="G2590" s="2">
        <v>203046000</v>
      </c>
      <c r="H2590" s="2">
        <v>204546000</v>
      </c>
      <c r="I2590" s="2">
        <v>205653000</v>
      </c>
      <c r="J2590" s="2">
        <v>206456000</v>
      </c>
      <c r="K2590" s="2">
        <v>207031000</v>
      </c>
      <c r="L2590" s="2">
        <v>208464000</v>
      </c>
      <c r="M2590" s="2">
        <v>209743000</v>
      </c>
      <c r="N2590" s="2">
        <v>210921000</v>
      </c>
      <c r="O2590" s="2">
        <v>212674000</v>
      </c>
      <c r="P2590" s="2">
        <v>214947000</v>
      </c>
      <c r="Q2590" s="2">
        <v>217576000</v>
      </c>
      <c r="R2590" s="2">
        <v>220335000</v>
      </c>
      <c r="S2590" s="2">
        <v>223102000</v>
      </c>
      <c r="T2590" s="2">
        <v>225916000</v>
      </c>
      <c r="U2590" s="2">
        <v>228770000</v>
      </c>
      <c r="V2590" s="2">
        <v>231669000</v>
      </c>
      <c r="W2590" s="2">
        <v>234559000</v>
      </c>
      <c r="X2590" s="2">
        <v>237422000</v>
      </c>
      <c r="Y2590" s="2">
        <v>240292000</v>
      </c>
      <c r="Z2590" s="2">
        <v>243194000</v>
      </c>
      <c r="AA2590" s="2">
        <v>246107000</v>
      </c>
      <c r="AB2590" s="2">
        <v>249153000</v>
      </c>
      <c r="AC2590" s="2">
        <v>252161000</v>
      </c>
      <c r="AD2590" s="2">
        <v>255148000</v>
      </c>
      <c r="AE2590" s="2">
        <v>258326000</v>
      </c>
      <c r="AF2590" s="2">
        <v>261508000</v>
      </c>
      <c r="AG2590" s="2">
        <v>264787000</v>
      </c>
    </row>
    <row r="2591" spans="1:33">
      <c r="A2591" s="115" t="s">
        <v>4310</v>
      </c>
      <c r="B2591" s="115" t="s">
        <v>19</v>
      </c>
      <c r="C2591" s="2">
        <v>196288000</v>
      </c>
      <c r="D2591" s="2">
        <v>206903000</v>
      </c>
      <c r="E2591" s="2">
        <v>216261000</v>
      </c>
      <c r="F2591" s="2">
        <v>216089000</v>
      </c>
      <c r="G2591" s="2">
        <v>216006000</v>
      </c>
      <c r="H2591" s="2">
        <v>217602000</v>
      </c>
      <c r="I2591" s="2">
        <v>218780000</v>
      </c>
      <c r="J2591" s="2">
        <v>219634000</v>
      </c>
      <c r="K2591" s="2">
        <v>220246000</v>
      </c>
      <c r="L2591" s="2">
        <v>221771000</v>
      </c>
      <c r="M2591" s="2">
        <v>223131000</v>
      </c>
      <c r="N2591" s="2">
        <v>224384000</v>
      </c>
      <c r="O2591" s="2">
        <v>226249000</v>
      </c>
      <c r="P2591" s="2">
        <v>228667000</v>
      </c>
      <c r="Q2591" s="2">
        <v>231464000</v>
      </c>
      <c r="R2591" s="2">
        <v>234399000</v>
      </c>
      <c r="S2591" s="2">
        <v>237343000</v>
      </c>
      <c r="T2591" s="2">
        <v>240336000</v>
      </c>
      <c r="U2591" s="2">
        <v>243373000</v>
      </c>
      <c r="V2591" s="2">
        <v>246456000</v>
      </c>
      <c r="W2591" s="2">
        <v>249531000</v>
      </c>
      <c r="X2591" s="2">
        <v>252577000</v>
      </c>
      <c r="Y2591" s="2">
        <v>255630000</v>
      </c>
      <c r="Z2591" s="2">
        <v>258717000</v>
      </c>
      <c r="AA2591" s="2">
        <v>261816000</v>
      </c>
      <c r="AB2591" s="2">
        <v>265056000</v>
      </c>
      <c r="AC2591" s="2">
        <v>268256000</v>
      </c>
      <c r="AD2591" s="2">
        <v>271434000</v>
      </c>
      <c r="AE2591" s="2">
        <v>274815000</v>
      </c>
      <c r="AF2591" s="2">
        <v>278200000</v>
      </c>
      <c r="AG2591" s="2">
        <v>281688000</v>
      </c>
    </row>
    <row r="2592" spans="1:33">
      <c r="A2592" s="115" t="s">
        <v>4311</v>
      </c>
      <c r="B2592" s="115" t="s">
        <v>19</v>
      </c>
      <c r="C2592" s="2">
        <v>19628800</v>
      </c>
      <c r="D2592" s="2">
        <v>20690300</v>
      </c>
      <c r="E2592" s="2">
        <v>21626100</v>
      </c>
      <c r="F2592" s="2">
        <v>21608900</v>
      </c>
      <c r="G2592" s="2">
        <v>21600600</v>
      </c>
      <c r="H2592" s="2">
        <v>21760200</v>
      </c>
      <c r="I2592" s="2">
        <v>21878000</v>
      </c>
      <c r="J2592" s="2">
        <v>21963400</v>
      </c>
      <c r="K2592" s="2">
        <v>22024600</v>
      </c>
      <c r="L2592" s="2">
        <v>22177100</v>
      </c>
      <c r="M2592" s="2">
        <v>22313100</v>
      </c>
      <c r="N2592" s="2">
        <v>22438400</v>
      </c>
      <c r="O2592" s="2">
        <v>22624900</v>
      </c>
      <c r="P2592" s="2">
        <v>22866700</v>
      </c>
      <c r="Q2592" s="2">
        <v>23146400</v>
      </c>
      <c r="R2592" s="2">
        <v>23439900</v>
      </c>
      <c r="S2592" s="2">
        <v>23734300</v>
      </c>
      <c r="T2592" s="2">
        <v>24033600</v>
      </c>
      <c r="U2592" s="2">
        <v>24337300</v>
      </c>
      <c r="V2592" s="2">
        <v>24645600</v>
      </c>
      <c r="W2592" s="2">
        <v>24953100</v>
      </c>
      <c r="X2592" s="2">
        <v>25257700</v>
      </c>
      <c r="Y2592" s="2">
        <v>25563000</v>
      </c>
      <c r="Z2592" s="2">
        <v>25871700</v>
      </c>
      <c r="AA2592" s="2">
        <v>26181600</v>
      </c>
      <c r="AB2592" s="2">
        <v>26505600</v>
      </c>
      <c r="AC2592" s="2">
        <v>26825600</v>
      </c>
      <c r="AD2592" s="2">
        <v>27143400</v>
      </c>
      <c r="AE2592" s="2">
        <v>27481500</v>
      </c>
      <c r="AF2592" s="2">
        <v>27820000</v>
      </c>
      <c r="AG2592" s="2">
        <v>28168800</v>
      </c>
    </row>
    <row r="2593" spans="1:33">
      <c r="A2593" s="115" t="s">
        <v>4312</v>
      </c>
      <c r="B2593" s="115" t="s">
        <v>19</v>
      </c>
      <c r="C2593" s="115">
        <v>0</v>
      </c>
      <c r="D2593" s="115">
        <v>0</v>
      </c>
      <c r="E2593" s="115">
        <v>0</v>
      </c>
      <c r="F2593" s="115">
        <v>0</v>
      </c>
      <c r="G2593" s="115">
        <v>0</v>
      </c>
      <c r="H2593" s="115">
        <v>0</v>
      </c>
      <c r="I2593" s="115">
        <v>0</v>
      </c>
      <c r="J2593" s="115">
        <v>0</v>
      </c>
      <c r="K2593" s="115">
        <v>0</v>
      </c>
      <c r="L2593" s="115">
        <v>0</v>
      </c>
      <c r="M2593" s="115">
        <v>0</v>
      </c>
      <c r="N2593" s="115">
        <v>0</v>
      </c>
      <c r="O2593" s="115">
        <v>0</v>
      </c>
      <c r="P2593" s="115">
        <v>0</v>
      </c>
      <c r="Q2593" s="115">
        <v>0</v>
      </c>
      <c r="R2593" s="115">
        <v>0</v>
      </c>
      <c r="S2593" s="115">
        <v>0</v>
      </c>
      <c r="T2593" s="115">
        <v>0</v>
      </c>
      <c r="U2593" s="115">
        <v>0</v>
      </c>
      <c r="V2593" s="115">
        <v>0</v>
      </c>
      <c r="W2593" s="115">
        <v>0</v>
      </c>
      <c r="X2593" s="115">
        <v>0</v>
      </c>
      <c r="Y2593" s="115">
        <v>0</v>
      </c>
      <c r="Z2593" s="115">
        <v>0</v>
      </c>
      <c r="AA2593" s="115">
        <v>0</v>
      </c>
      <c r="AB2593" s="115">
        <v>0</v>
      </c>
      <c r="AC2593" s="115">
        <v>0</v>
      </c>
      <c r="AD2593" s="115">
        <v>0</v>
      </c>
      <c r="AE2593" s="115">
        <v>0</v>
      </c>
      <c r="AF2593" s="115">
        <v>0</v>
      </c>
      <c r="AG2593" s="115">
        <v>0</v>
      </c>
    </row>
    <row r="2594" spans="1:33">
      <c r="A2594" s="115" t="s">
        <v>4313</v>
      </c>
      <c r="B2594" s="115" t="s">
        <v>19</v>
      </c>
      <c r="C2594" s="2">
        <v>5766830000000</v>
      </c>
      <c r="D2594" s="2">
        <v>5561590000000</v>
      </c>
      <c r="E2594" s="2">
        <v>5864030000000</v>
      </c>
      <c r="F2594" s="2">
        <v>6002540000000</v>
      </c>
      <c r="G2594" s="2">
        <v>6088150000000</v>
      </c>
      <c r="H2594" s="2">
        <v>6164600000000</v>
      </c>
      <c r="I2594" s="2">
        <v>6172730000000</v>
      </c>
      <c r="J2594" s="2">
        <v>6160890000000</v>
      </c>
      <c r="K2594" s="2">
        <v>6159360000000</v>
      </c>
      <c r="L2594" s="2">
        <v>6177450000000</v>
      </c>
      <c r="M2594" s="2">
        <v>6197730000000</v>
      </c>
      <c r="N2594" s="2">
        <v>6218850000000</v>
      </c>
      <c r="O2594" s="2">
        <v>6245960000000</v>
      </c>
      <c r="P2594" s="2">
        <v>6276210000000</v>
      </c>
      <c r="Q2594" s="2">
        <v>6319720000000</v>
      </c>
      <c r="R2594" s="2">
        <v>6369970000000</v>
      </c>
      <c r="S2594" s="2">
        <v>6415330000000</v>
      </c>
      <c r="T2594" s="2">
        <v>6462190000000</v>
      </c>
      <c r="U2594" s="2">
        <v>6498490000000</v>
      </c>
      <c r="V2594" s="2">
        <v>6539500000000</v>
      </c>
      <c r="W2594" s="2">
        <v>6579140000000</v>
      </c>
      <c r="X2594" s="2">
        <v>6623770000000</v>
      </c>
      <c r="Y2594" s="2">
        <v>6670670000000</v>
      </c>
      <c r="Z2594" s="2">
        <v>6721190000000</v>
      </c>
      <c r="AA2594" s="2">
        <v>6750430000000</v>
      </c>
      <c r="AB2594" s="2">
        <v>6796270000000</v>
      </c>
      <c r="AC2594" s="2">
        <v>6817600000000</v>
      </c>
      <c r="AD2594" s="2">
        <v>6845200000000</v>
      </c>
      <c r="AE2594" s="2">
        <v>6869860000000</v>
      </c>
      <c r="AF2594" s="2">
        <v>6891630000000</v>
      </c>
      <c r="AG2594" s="2">
        <v>6920880000000</v>
      </c>
    </row>
    <row r="2595" spans="1:33">
      <c r="A2595" s="115" t="s">
        <v>4314</v>
      </c>
      <c r="B2595" s="115" t="s">
        <v>19</v>
      </c>
      <c r="C2595" s="2">
        <v>656240000</v>
      </c>
      <c r="D2595" s="2">
        <v>632885000</v>
      </c>
      <c r="E2595" s="2">
        <v>667301000</v>
      </c>
      <c r="F2595" s="2">
        <v>683064000</v>
      </c>
      <c r="G2595" s="2">
        <v>692805000</v>
      </c>
      <c r="H2595" s="2">
        <v>701505000</v>
      </c>
      <c r="I2595" s="2">
        <v>702430000</v>
      </c>
      <c r="J2595" s="2">
        <v>701083000</v>
      </c>
      <c r="K2595" s="2">
        <v>700908000</v>
      </c>
      <c r="L2595" s="2">
        <v>702967000</v>
      </c>
      <c r="M2595" s="2">
        <v>705275000</v>
      </c>
      <c r="N2595" s="2">
        <v>707678000</v>
      </c>
      <c r="O2595" s="2">
        <v>710764000</v>
      </c>
      <c r="P2595" s="2">
        <v>714205000</v>
      </c>
      <c r="Q2595" s="2">
        <v>719157000</v>
      </c>
      <c r="R2595" s="2">
        <v>724875000</v>
      </c>
      <c r="S2595" s="2">
        <v>730037000</v>
      </c>
      <c r="T2595" s="2">
        <v>735370000</v>
      </c>
      <c r="U2595" s="2">
        <v>739500000</v>
      </c>
      <c r="V2595" s="2">
        <v>744167000</v>
      </c>
      <c r="W2595" s="2">
        <v>748678000</v>
      </c>
      <c r="X2595" s="2">
        <v>753756000</v>
      </c>
      <c r="Y2595" s="2">
        <v>759094000</v>
      </c>
      <c r="Z2595" s="2">
        <v>764843000</v>
      </c>
      <c r="AA2595" s="2">
        <v>768170000</v>
      </c>
      <c r="AB2595" s="2">
        <v>773387000</v>
      </c>
      <c r="AC2595" s="2">
        <v>775814000</v>
      </c>
      <c r="AD2595" s="2">
        <v>778954000</v>
      </c>
      <c r="AE2595" s="2">
        <v>781761000</v>
      </c>
      <c r="AF2595" s="2">
        <v>784237000</v>
      </c>
      <c r="AG2595" s="2">
        <v>787566000</v>
      </c>
    </row>
    <row r="2596" spans="1:33">
      <c r="A2596" s="115" t="s">
        <v>4315</v>
      </c>
      <c r="B2596" s="115" t="s">
        <v>19</v>
      </c>
      <c r="C2596" s="2">
        <v>3503240000</v>
      </c>
      <c r="D2596" s="2">
        <v>3378570000</v>
      </c>
      <c r="E2596" s="2">
        <v>3562290000</v>
      </c>
      <c r="F2596" s="2">
        <v>3646440000</v>
      </c>
      <c r="G2596" s="2">
        <v>3698440000</v>
      </c>
      <c r="H2596" s="2">
        <v>3744880000</v>
      </c>
      <c r="I2596" s="2">
        <v>3749820000</v>
      </c>
      <c r="J2596" s="2">
        <v>3742630000</v>
      </c>
      <c r="K2596" s="2">
        <v>3741700000</v>
      </c>
      <c r="L2596" s="2">
        <v>3752690000</v>
      </c>
      <c r="M2596" s="2">
        <v>3765010000</v>
      </c>
      <c r="N2596" s="2">
        <v>3777840000</v>
      </c>
      <c r="O2596" s="2">
        <v>3794310000</v>
      </c>
      <c r="P2596" s="2">
        <v>3812680000</v>
      </c>
      <c r="Q2596" s="2">
        <v>3839120000</v>
      </c>
      <c r="R2596" s="2">
        <v>3869640000</v>
      </c>
      <c r="S2596" s="2">
        <v>3897200000</v>
      </c>
      <c r="T2596" s="2">
        <v>3925670000</v>
      </c>
      <c r="U2596" s="2">
        <v>3947710000</v>
      </c>
      <c r="V2596" s="2">
        <v>3972630000</v>
      </c>
      <c r="W2596" s="2">
        <v>3996710000</v>
      </c>
      <c r="X2596" s="2">
        <v>4023820000</v>
      </c>
      <c r="Y2596" s="2">
        <v>4052320000</v>
      </c>
      <c r="Z2596" s="2">
        <v>4083000000</v>
      </c>
      <c r="AA2596" s="2">
        <v>4100760000</v>
      </c>
      <c r="AB2596" s="2">
        <v>4128610000</v>
      </c>
      <c r="AC2596" s="2">
        <v>4141570000</v>
      </c>
      <c r="AD2596" s="2">
        <v>4158330000</v>
      </c>
      <c r="AE2596" s="2">
        <v>4173320000</v>
      </c>
      <c r="AF2596" s="2">
        <v>4186540000</v>
      </c>
      <c r="AG2596" s="2">
        <v>4204310000</v>
      </c>
    </row>
    <row r="2597" spans="1:33">
      <c r="A2597" s="115" t="s">
        <v>4316</v>
      </c>
      <c r="B2597" s="115" t="s">
        <v>19</v>
      </c>
      <c r="C2597" s="2">
        <v>6161460000</v>
      </c>
      <c r="D2597" s="2">
        <v>5942180000</v>
      </c>
      <c r="E2597" s="2">
        <v>6265320000</v>
      </c>
      <c r="F2597" s="2">
        <v>6413310000</v>
      </c>
      <c r="G2597" s="2">
        <v>6504770000</v>
      </c>
      <c r="H2597" s="2">
        <v>6586450000</v>
      </c>
      <c r="I2597" s="2">
        <v>6595140000</v>
      </c>
      <c r="J2597" s="2">
        <v>6582500000</v>
      </c>
      <c r="K2597" s="2">
        <v>6580850000</v>
      </c>
      <c r="L2597" s="2">
        <v>6600190000</v>
      </c>
      <c r="M2597" s="2">
        <v>6621850000</v>
      </c>
      <c r="N2597" s="2">
        <v>6644420000</v>
      </c>
      <c r="O2597" s="2">
        <v>6673390000</v>
      </c>
      <c r="P2597" s="2">
        <v>6705700000</v>
      </c>
      <c r="Q2597" s="2">
        <v>6752190000</v>
      </c>
      <c r="R2597" s="2">
        <v>6805880000</v>
      </c>
      <c r="S2597" s="2">
        <v>6854350000</v>
      </c>
      <c r="T2597" s="2">
        <v>6904410000</v>
      </c>
      <c r="U2597" s="2">
        <v>6943190000</v>
      </c>
      <c r="V2597" s="2">
        <v>6987010000</v>
      </c>
      <c r="W2597" s="2">
        <v>7029360000</v>
      </c>
      <c r="X2597" s="2">
        <v>7077040000</v>
      </c>
      <c r="Y2597" s="2">
        <v>7127160000</v>
      </c>
      <c r="Z2597" s="2">
        <v>7181130000</v>
      </c>
      <c r="AA2597" s="2">
        <v>7212370000</v>
      </c>
      <c r="AB2597" s="2">
        <v>7261360000</v>
      </c>
      <c r="AC2597" s="2">
        <v>7284150000</v>
      </c>
      <c r="AD2597" s="2">
        <v>7313630000</v>
      </c>
      <c r="AE2597" s="2">
        <v>7339980000</v>
      </c>
      <c r="AF2597" s="2">
        <v>7363230000</v>
      </c>
      <c r="AG2597" s="2">
        <v>7394480000</v>
      </c>
    </row>
    <row r="2598" spans="1:33">
      <c r="A2598" s="115" t="s">
        <v>4317</v>
      </c>
      <c r="B2598" s="115" t="s">
        <v>19</v>
      </c>
      <c r="C2598" s="2">
        <v>242802000</v>
      </c>
      <c r="D2598" s="2">
        <v>234161000</v>
      </c>
      <c r="E2598" s="2">
        <v>246895000</v>
      </c>
      <c r="F2598" s="2">
        <v>252727000</v>
      </c>
      <c r="G2598" s="2">
        <v>256331000</v>
      </c>
      <c r="H2598" s="2">
        <v>259550000</v>
      </c>
      <c r="I2598" s="2">
        <v>259892000</v>
      </c>
      <c r="J2598" s="2">
        <v>259394000</v>
      </c>
      <c r="K2598" s="2">
        <v>259329000</v>
      </c>
      <c r="L2598" s="2">
        <v>260091000</v>
      </c>
      <c r="M2598" s="2">
        <v>260945000</v>
      </c>
      <c r="N2598" s="2">
        <v>261834000</v>
      </c>
      <c r="O2598" s="2">
        <v>262976000</v>
      </c>
      <c r="P2598" s="2">
        <v>264249000</v>
      </c>
      <c r="Q2598" s="2">
        <v>266081000</v>
      </c>
      <c r="R2598" s="2">
        <v>268197000</v>
      </c>
      <c r="S2598" s="2">
        <v>270107000</v>
      </c>
      <c r="T2598" s="2">
        <v>272079000</v>
      </c>
      <c r="U2598" s="2">
        <v>273608000</v>
      </c>
      <c r="V2598" s="2">
        <v>275335000</v>
      </c>
      <c r="W2598" s="2">
        <v>277003000</v>
      </c>
      <c r="X2598" s="2">
        <v>278882000</v>
      </c>
      <c r="Y2598" s="2">
        <v>280857000</v>
      </c>
      <c r="Z2598" s="2">
        <v>282984000</v>
      </c>
      <c r="AA2598" s="2">
        <v>284215000</v>
      </c>
      <c r="AB2598" s="2">
        <v>286145000</v>
      </c>
      <c r="AC2598" s="2">
        <v>287044000</v>
      </c>
      <c r="AD2598" s="2">
        <v>288205000</v>
      </c>
      <c r="AE2598" s="2">
        <v>289244000</v>
      </c>
      <c r="AF2598" s="2">
        <v>290160000</v>
      </c>
      <c r="AG2598" s="2">
        <v>291392000</v>
      </c>
    </row>
    <row r="2599" spans="1:33">
      <c r="A2599" s="115" t="s">
        <v>4318</v>
      </c>
      <c r="B2599" s="115" t="s">
        <v>19</v>
      </c>
      <c r="C2599" s="2">
        <v>228782000</v>
      </c>
      <c r="D2599" s="2">
        <v>220640000</v>
      </c>
      <c r="E2599" s="2">
        <v>232638000</v>
      </c>
      <c r="F2599" s="2">
        <v>238133000</v>
      </c>
      <c r="G2599" s="2">
        <v>241529000</v>
      </c>
      <c r="H2599" s="2">
        <v>244562000</v>
      </c>
      <c r="I2599" s="2">
        <v>244885000</v>
      </c>
      <c r="J2599" s="2">
        <v>244415000</v>
      </c>
      <c r="K2599" s="2">
        <v>244354000</v>
      </c>
      <c r="L2599" s="2">
        <v>245072000</v>
      </c>
      <c r="M2599" s="2">
        <v>245877000</v>
      </c>
      <c r="N2599" s="2">
        <v>246715000</v>
      </c>
      <c r="O2599" s="2">
        <v>247790000</v>
      </c>
      <c r="P2599" s="2">
        <v>248990000</v>
      </c>
      <c r="Q2599" s="2">
        <v>250716000</v>
      </c>
      <c r="R2599" s="2">
        <v>252710000</v>
      </c>
      <c r="S2599" s="2">
        <v>254510000</v>
      </c>
      <c r="T2599" s="2">
        <v>256369000</v>
      </c>
      <c r="U2599" s="2">
        <v>257808000</v>
      </c>
      <c r="V2599" s="2">
        <v>259436000</v>
      </c>
      <c r="W2599" s="2">
        <v>261008000</v>
      </c>
      <c r="X2599" s="2">
        <v>262779000</v>
      </c>
      <c r="Y2599" s="2">
        <v>264639000</v>
      </c>
      <c r="Z2599" s="2">
        <v>266644000</v>
      </c>
      <c r="AA2599" s="2">
        <v>267803000</v>
      </c>
      <c r="AB2599" s="2">
        <v>269622000</v>
      </c>
      <c r="AC2599" s="2">
        <v>270468000</v>
      </c>
      <c r="AD2599" s="2">
        <v>271563000</v>
      </c>
      <c r="AE2599" s="2">
        <v>272542000</v>
      </c>
      <c r="AF2599" s="2">
        <v>273405000</v>
      </c>
      <c r="AG2599" s="2">
        <v>274565000</v>
      </c>
    </row>
    <row r="2600" spans="1:33">
      <c r="A2600" s="115" t="s">
        <v>4319</v>
      </c>
      <c r="B2600" s="115" t="s">
        <v>19</v>
      </c>
      <c r="C2600" s="2">
        <v>162919000</v>
      </c>
      <c r="D2600" s="2">
        <v>157121000</v>
      </c>
      <c r="E2600" s="2">
        <v>165665000</v>
      </c>
      <c r="F2600" s="2">
        <v>169578000</v>
      </c>
      <c r="G2600" s="2">
        <v>171996000</v>
      </c>
      <c r="H2600" s="2">
        <v>174156000</v>
      </c>
      <c r="I2600" s="2">
        <v>174386000</v>
      </c>
      <c r="J2600" s="2">
        <v>174052000</v>
      </c>
      <c r="K2600" s="2">
        <v>174008000</v>
      </c>
      <c r="L2600" s="2">
        <v>174519000</v>
      </c>
      <c r="M2600" s="2">
        <v>175092000</v>
      </c>
      <c r="N2600" s="2">
        <v>175689000</v>
      </c>
      <c r="O2600" s="2">
        <v>176455000</v>
      </c>
      <c r="P2600" s="2">
        <v>177309000</v>
      </c>
      <c r="Q2600" s="2">
        <v>178539000</v>
      </c>
      <c r="R2600" s="2">
        <v>179958000</v>
      </c>
      <c r="S2600" s="2">
        <v>181240000</v>
      </c>
      <c r="T2600" s="2">
        <v>182564000</v>
      </c>
      <c r="U2600" s="2">
        <v>183589000</v>
      </c>
      <c r="V2600" s="2">
        <v>184748000</v>
      </c>
      <c r="W2600" s="2">
        <v>185868000</v>
      </c>
      <c r="X2600" s="2">
        <v>187128000</v>
      </c>
      <c r="Y2600" s="2">
        <v>188453000</v>
      </c>
      <c r="Z2600" s="2">
        <v>189881000</v>
      </c>
      <c r="AA2600" s="2">
        <v>190707000</v>
      </c>
      <c r="AB2600" s="2">
        <v>192002000</v>
      </c>
      <c r="AC2600" s="2">
        <v>192604000</v>
      </c>
      <c r="AD2600" s="2">
        <v>193384000</v>
      </c>
      <c r="AE2600" s="2">
        <v>194081000</v>
      </c>
      <c r="AF2600" s="2">
        <v>194696000</v>
      </c>
      <c r="AG2600" s="2">
        <v>195522000</v>
      </c>
    </row>
    <row r="2601" spans="1:33">
      <c r="A2601" s="115" t="s">
        <v>4320</v>
      </c>
      <c r="B2601" s="115" t="s">
        <v>19</v>
      </c>
      <c r="C2601" s="2">
        <v>15215900</v>
      </c>
      <c r="D2601" s="2">
        <v>14674400</v>
      </c>
      <c r="E2601" s="2">
        <v>15472400</v>
      </c>
      <c r="F2601" s="2">
        <v>15837800</v>
      </c>
      <c r="G2601" s="2">
        <v>16063700</v>
      </c>
      <c r="H2601" s="2">
        <v>16265400</v>
      </c>
      <c r="I2601" s="2">
        <v>16286900</v>
      </c>
      <c r="J2601" s="2">
        <v>16255700</v>
      </c>
      <c r="K2601" s="2">
        <v>16251600</v>
      </c>
      <c r="L2601" s="2">
        <v>16299300</v>
      </c>
      <c r="M2601" s="2">
        <v>16352800</v>
      </c>
      <c r="N2601" s="2">
        <v>16408600</v>
      </c>
      <c r="O2601" s="2">
        <v>16480100</v>
      </c>
      <c r="P2601" s="2">
        <v>16559900</v>
      </c>
      <c r="Q2601" s="2">
        <v>16674700</v>
      </c>
      <c r="R2601" s="2">
        <v>16807300</v>
      </c>
      <c r="S2601" s="2">
        <v>16927000</v>
      </c>
      <c r="T2601" s="2">
        <v>17050600</v>
      </c>
      <c r="U2601" s="2">
        <v>17146400</v>
      </c>
      <c r="V2601" s="2">
        <v>17254600</v>
      </c>
      <c r="W2601" s="2">
        <v>17359200</v>
      </c>
      <c r="X2601" s="2">
        <v>17477000</v>
      </c>
      <c r="Y2601" s="2">
        <v>17600700</v>
      </c>
      <c r="Z2601" s="2">
        <v>17734000</v>
      </c>
      <c r="AA2601" s="2">
        <v>17811200</v>
      </c>
      <c r="AB2601" s="2">
        <v>17932100</v>
      </c>
      <c r="AC2601" s="2">
        <v>17988400</v>
      </c>
      <c r="AD2601" s="2">
        <v>18061200</v>
      </c>
      <c r="AE2601" s="2">
        <v>18126300</v>
      </c>
      <c r="AF2601" s="2">
        <v>18183700</v>
      </c>
      <c r="AG2601" s="2">
        <v>18260900</v>
      </c>
    </row>
    <row r="2602" spans="1:33">
      <c r="A2602" s="115" t="s">
        <v>4321</v>
      </c>
      <c r="B2602" s="115" t="s">
        <v>19</v>
      </c>
      <c r="C2602" s="2">
        <v>102164000</v>
      </c>
      <c r="D2602" s="2">
        <v>98528000</v>
      </c>
      <c r="E2602" s="2">
        <v>103886000</v>
      </c>
      <c r="F2602" s="2">
        <v>106340000</v>
      </c>
      <c r="G2602" s="2">
        <v>107856000</v>
      </c>
      <c r="H2602" s="2">
        <v>109211000</v>
      </c>
      <c r="I2602" s="2">
        <v>109355000</v>
      </c>
      <c r="J2602" s="2">
        <v>109145000</v>
      </c>
      <c r="K2602" s="2">
        <v>109118000</v>
      </c>
      <c r="L2602" s="2">
        <v>109438000</v>
      </c>
      <c r="M2602" s="2">
        <v>109798000</v>
      </c>
      <c r="N2602" s="2">
        <v>110172000</v>
      </c>
      <c r="O2602" s="2">
        <v>110652000</v>
      </c>
      <c r="P2602" s="2">
        <v>111188000</v>
      </c>
      <c r="Q2602" s="2">
        <v>111959000</v>
      </c>
      <c r="R2602" s="2">
        <v>112849000</v>
      </c>
      <c r="S2602" s="2">
        <v>113653000</v>
      </c>
      <c r="T2602" s="2">
        <v>114483000</v>
      </c>
      <c r="U2602" s="2">
        <v>115126000</v>
      </c>
      <c r="V2602" s="2">
        <v>115852000</v>
      </c>
      <c r="W2602" s="2">
        <v>116555000</v>
      </c>
      <c r="X2602" s="2">
        <v>117345000</v>
      </c>
      <c r="Y2602" s="2">
        <v>118176000</v>
      </c>
      <c r="Z2602" s="2">
        <v>119071000</v>
      </c>
      <c r="AA2602" s="2">
        <v>119589000</v>
      </c>
      <c r="AB2602" s="2">
        <v>120401000</v>
      </c>
      <c r="AC2602" s="2">
        <v>120779000</v>
      </c>
      <c r="AD2602" s="2">
        <v>121268000</v>
      </c>
      <c r="AE2602" s="2">
        <v>121705000</v>
      </c>
      <c r="AF2602" s="2">
        <v>122091000</v>
      </c>
      <c r="AG2602" s="2">
        <v>122609000</v>
      </c>
    </row>
    <row r="2603" spans="1:33">
      <c r="A2603" s="115" t="s">
        <v>4322</v>
      </c>
      <c r="B2603" s="115" t="s">
        <v>19</v>
      </c>
      <c r="C2603" s="2">
        <v>108685000</v>
      </c>
      <c r="D2603" s="2">
        <v>104817000</v>
      </c>
      <c r="E2603" s="2">
        <v>110517000</v>
      </c>
      <c r="F2603" s="2">
        <v>113127000</v>
      </c>
      <c r="G2603" s="2">
        <v>114741000</v>
      </c>
      <c r="H2603" s="2">
        <v>116182000</v>
      </c>
      <c r="I2603" s="2">
        <v>116335000</v>
      </c>
      <c r="J2603" s="2">
        <v>116112000</v>
      </c>
      <c r="K2603" s="2">
        <v>116083000</v>
      </c>
      <c r="L2603" s="2">
        <v>116424000</v>
      </c>
      <c r="M2603" s="2">
        <v>116806000</v>
      </c>
      <c r="N2603" s="2">
        <v>117204000</v>
      </c>
      <c r="O2603" s="2">
        <v>117715000</v>
      </c>
      <c r="P2603" s="2">
        <v>118285000</v>
      </c>
      <c r="Q2603" s="2">
        <v>119105000</v>
      </c>
      <c r="R2603" s="2">
        <v>120052000</v>
      </c>
      <c r="S2603" s="2">
        <v>120907000</v>
      </c>
      <c r="T2603" s="2">
        <v>121790000</v>
      </c>
      <c r="U2603" s="2">
        <v>122474000</v>
      </c>
      <c r="V2603" s="2">
        <v>123247000</v>
      </c>
      <c r="W2603" s="2">
        <v>123994000</v>
      </c>
      <c r="X2603" s="2">
        <v>124835000</v>
      </c>
      <c r="Y2603" s="2">
        <v>125719000</v>
      </c>
      <c r="Z2603" s="2">
        <v>126672000</v>
      </c>
      <c r="AA2603" s="2">
        <v>127223000</v>
      </c>
      <c r="AB2603" s="2">
        <v>128087000</v>
      </c>
      <c r="AC2603" s="2">
        <v>128489000</v>
      </c>
      <c r="AD2603" s="2">
        <v>129009000</v>
      </c>
      <c r="AE2603" s="2">
        <v>129473000</v>
      </c>
      <c r="AF2603" s="2">
        <v>129884000</v>
      </c>
      <c r="AG2603" s="2">
        <v>130435000</v>
      </c>
    </row>
    <row r="2604" spans="1:33">
      <c r="A2604" s="115" t="s">
        <v>4323</v>
      </c>
      <c r="B2604" s="115" t="s">
        <v>19</v>
      </c>
      <c r="C2604" s="2">
        <v>10868500</v>
      </c>
      <c r="D2604" s="2">
        <v>10481700</v>
      </c>
      <c r="E2604" s="2">
        <v>11051700</v>
      </c>
      <c r="F2604" s="2">
        <v>11312700</v>
      </c>
      <c r="G2604" s="2">
        <v>11474100</v>
      </c>
      <c r="H2604" s="2">
        <v>11618200</v>
      </c>
      <c r="I2604" s="2">
        <v>11633500</v>
      </c>
      <c r="J2604" s="2">
        <v>11611200</v>
      </c>
      <c r="K2604" s="2">
        <v>11608300</v>
      </c>
      <c r="L2604" s="2">
        <v>11642400</v>
      </c>
      <c r="M2604" s="2">
        <v>11680600</v>
      </c>
      <c r="N2604" s="2">
        <v>11720400</v>
      </c>
      <c r="O2604" s="2">
        <v>11771500</v>
      </c>
      <c r="P2604" s="2">
        <v>11828500</v>
      </c>
      <c r="Q2604" s="2">
        <v>11910500</v>
      </c>
      <c r="R2604" s="2">
        <v>12005200</v>
      </c>
      <c r="S2604" s="2">
        <v>12090700</v>
      </c>
      <c r="T2604" s="2">
        <v>12179000</v>
      </c>
      <c r="U2604" s="2">
        <v>12247400</v>
      </c>
      <c r="V2604" s="2">
        <v>12324700</v>
      </c>
      <c r="W2604" s="2">
        <v>12399400</v>
      </c>
      <c r="X2604" s="2">
        <v>12483500</v>
      </c>
      <c r="Y2604" s="2">
        <v>12571900</v>
      </c>
      <c r="Z2604" s="2">
        <v>12667200</v>
      </c>
      <c r="AA2604" s="2">
        <v>12722300</v>
      </c>
      <c r="AB2604" s="2">
        <v>12808700</v>
      </c>
      <c r="AC2604" s="2">
        <v>12848900</v>
      </c>
      <c r="AD2604" s="2">
        <v>12900900</v>
      </c>
      <c r="AE2604" s="2">
        <v>12947300</v>
      </c>
      <c r="AF2604" s="2">
        <v>12988400</v>
      </c>
      <c r="AG2604" s="2">
        <v>13043500</v>
      </c>
    </row>
    <row r="2605" spans="1:33">
      <c r="A2605" s="115" t="s">
        <v>4324</v>
      </c>
      <c r="B2605" s="115" t="s">
        <v>19</v>
      </c>
      <c r="C2605" s="115">
        <v>0</v>
      </c>
      <c r="D2605" s="115">
        <v>0</v>
      </c>
      <c r="E2605" s="115">
        <v>0</v>
      </c>
      <c r="F2605" s="115">
        <v>0</v>
      </c>
      <c r="G2605" s="115">
        <v>0</v>
      </c>
      <c r="H2605" s="115">
        <v>0</v>
      </c>
      <c r="I2605" s="115">
        <v>0</v>
      </c>
      <c r="J2605" s="115">
        <v>0</v>
      </c>
      <c r="K2605" s="115">
        <v>0</v>
      </c>
      <c r="L2605" s="115">
        <v>0</v>
      </c>
      <c r="M2605" s="115">
        <v>0</v>
      </c>
      <c r="N2605" s="115">
        <v>0</v>
      </c>
      <c r="O2605" s="115">
        <v>0</v>
      </c>
      <c r="P2605" s="115">
        <v>0</v>
      </c>
      <c r="Q2605" s="115">
        <v>0</v>
      </c>
      <c r="R2605" s="115">
        <v>0</v>
      </c>
      <c r="S2605" s="115">
        <v>0</v>
      </c>
      <c r="T2605" s="115">
        <v>0</v>
      </c>
      <c r="U2605" s="115">
        <v>0</v>
      </c>
      <c r="V2605" s="115">
        <v>0</v>
      </c>
      <c r="W2605" s="115">
        <v>0</v>
      </c>
      <c r="X2605" s="115">
        <v>0</v>
      </c>
      <c r="Y2605" s="115">
        <v>0</v>
      </c>
      <c r="Z2605" s="115">
        <v>0</v>
      </c>
      <c r="AA2605" s="115">
        <v>0</v>
      </c>
      <c r="AB2605" s="115">
        <v>0</v>
      </c>
      <c r="AC2605" s="115">
        <v>0</v>
      </c>
      <c r="AD2605" s="115">
        <v>0</v>
      </c>
      <c r="AE2605" s="115">
        <v>0</v>
      </c>
      <c r="AF2605" s="115">
        <v>0</v>
      </c>
      <c r="AG2605" s="115">
        <v>0</v>
      </c>
    </row>
    <row r="2606" spans="1:33">
      <c r="A2606" s="115" t="s">
        <v>4325</v>
      </c>
      <c r="B2606" s="115" t="s">
        <v>19</v>
      </c>
      <c r="C2606" s="2">
        <v>106139000000000</v>
      </c>
      <c r="D2606" s="2">
        <v>103713000000000</v>
      </c>
      <c r="E2606" s="2">
        <v>109303000000000</v>
      </c>
      <c r="F2606" s="2">
        <v>116835000000000</v>
      </c>
      <c r="G2606" s="2">
        <v>121687000000000</v>
      </c>
      <c r="H2606" s="2">
        <v>126890000000000</v>
      </c>
      <c r="I2606" s="2">
        <v>130729000000000</v>
      </c>
      <c r="J2606" s="2">
        <v>133282000000000</v>
      </c>
      <c r="K2606" s="2">
        <v>136290000000000</v>
      </c>
      <c r="L2606" s="2">
        <v>138930000000000</v>
      </c>
      <c r="M2606" s="2">
        <v>141087000000000</v>
      </c>
      <c r="N2606" s="2">
        <v>143479000000000</v>
      </c>
      <c r="O2606" s="2">
        <v>146483000000000</v>
      </c>
      <c r="P2606" s="2">
        <v>148468000000000</v>
      </c>
      <c r="Q2606" s="2">
        <v>150782000000000</v>
      </c>
      <c r="R2606" s="2">
        <v>152990000000000</v>
      </c>
      <c r="S2606" s="2">
        <v>155103000000000</v>
      </c>
      <c r="T2606" s="2">
        <v>156842000000000</v>
      </c>
      <c r="U2606" s="2">
        <v>157940000000000</v>
      </c>
      <c r="V2606" s="2">
        <v>160689000000000</v>
      </c>
      <c r="W2606" s="2">
        <v>162491000000000</v>
      </c>
      <c r="X2606" s="2">
        <v>163647000000000</v>
      </c>
      <c r="Y2606" s="2">
        <v>164780000000000</v>
      </c>
      <c r="Z2606" s="2">
        <v>166816000000000</v>
      </c>
      <c r="AA2606" s="2">
        <v>168884000000000</v>
      </c>
      <c r="AB2606" s="2">
        <v>170078000000000</v>
      </c>
      <c r="AC2606" s="2">
        <v>170267000000000</v>
      </c>
      <c r="AD2606" s="2">
        <v>172012000000000</v>
      </c>
      <c r="AE2606" s="2">
        <v>172240000000000</v>
      </c>
      <c r="AF2606" s="2">
        <v>172099000000000</v>
      </c>
      <c r="AG2606" s="2">
        <v>171393000000000</v>
      </c>
    </row>
    <row r="2607" spans="1:33">
      <c r="A2607" s="115" t="s">
        <v>4326</v>
      </c>
      <c r="B2607" s="115" t="s">
        <v>19</v>
      </c>
      <c r="C2607" s="2">
        <v>12078100000</v>
      </c>
      <c r="D2607" s="2">
        <v>11802100000</v>
      </c>
      <c r="E2607" s="2">
        <v>12438200000</v>
      </c>
      <c r="F2607" s="2">
        <v>13295300000</v>
      </c>
      <c r="G2607" s="2">
        <v>13847400000</v>
      </c>
      <c r="H2607" s="2">
        <v>14439500000</v>
      </c>
      <c r="I2607" s="2">
        <v>14876400000</v>
      </c>
      <c r="J2607" s="2">
        <v>15166900000</v>
      </c>
      <c r="K2607" s="2">
        <v>15509200000</v>
      </c>
      <c r="L2607" s="2">
        <v>15809600000</v>
      </c>
      <c r="M2607" s="2">
        <v>16055100000</v>
      </c>
      <c r="N2607" s="2">
        <v>16327300000</v>
      </c>
      <c r="O2607" s="2">
        <v>16669100000</v>
      </c>
      <c r="P2607" s="2">
        <v>16895000000</v>
      </c>
      <c r="Q2607" s="2">
        <v>17158300000</v>
      </c>
      <c r="R2607" s="2">
        <v>17409600000</v>
      </c>
      <c r="S2607" s="2">
        <v>17650000000</v>
      </c>
      <c r="T2607" s="2">
        <v>17847900000</v>
      </c>
      <c r="U2607" s="2">
        <v>17972900000</v>
      </c>
      <c r="V2607" s="2">
        <v>18285700000</v>
      </c>
      <c r="W2607" s="2">
        <v>18490700000</v>
      </c>
      <c r="X2607" s="2">
        <v>18622300000</v>
      </c>
      <c r="Y2607" s="2">
        <v>18751200000</v>
      </c>
      <c r="Z2607" s="2">
        <v>18982900000</v>
      </c>
      <c r="AA2607" s="2">
        <v>19218300000</v>
      </c>
      <c r="AB2607" s="2">
        <v>19354200000</v>
      </c>
      <c r="AC2607" s="2">
        <v>19375700000</v>
      </c>
      <c r="AD2607" s="2">
        <v>19574200000</v>
      </c>
      <c r="AE2607" s="2">
        <v>19600200000</v>
      </c>
      <c r="AF2607" s="2">
        <v>19584100000</v>
      </c>
      <c r="AG2607" s="2">
        <v>19503700000</v>
      </c>
    </row>
    <row r="2608" spans="1:33">
      <c r="A2608" s="115" t="s">
        <v>4327</v>
      </c>
      <c r="B2608" s="115" t="s">
        <v>19</v>
      </c>
      <c r="C2608" s="2">
        <v>64477300000</v>
      </c>
      <c r="D2608" s="2">
        <v>63003600000</v>
      </c>
      <c r="E2608" s="2">
        <v>66399300000</v>
      </c>
      <c r="F2608" s="2">
        <v>70975200000</v>
      </c>
      <c r="G2608" s="2">
        <v>73922500000</v>
      </c>
      <c r="H2608" s="2">
        <v>77083200000</v>
      </c>
      <c r="I2608" s="2">
        <v>79415700000</v>
      </c>
      <c r="J2608" s="2">
        <v>80966200000</v>
      </c>
      <c r="K2608" s="2">
        <v>82793500000</v>
      </c>
      <c r="L2608" s="2">
        <v>84397500000</v>
      </c>
      <c r="M2608" s="2">
        <v>85707900000</v>
      </c>
      <c r="N2608" s="2">
        <v>87160800000</v>
      </c>
      <c r="O2608" s="2">
        <v>88985800000</v>
      </c>
      <c r="P2608" s="2">
        <v>90191400000</v>
      </c>
      <c r="Q2608" s="2">
        <v>91597300000</v>
      </c>
      <c r="R2608" s="2">
        <v>92938900000</v>
      </c>
      <c r="S2608" s="2">
        <v>94222200000</v>
      </c>
      <c r="T2608" s="2">
        <v>95278500000</v>
      </c>
      <c r="U2608" s="2">
        <v>95945600000</v>
      </c>
      <c r="V2608" s="2">
        <v>97615800000</v>
      </c>
      <c r="W2608" s="2">
        <v>98710200000</v>
      </c>
      <c r="X2608" s="2">
        <v>99412400000</v>
      </c>
      <c r="Y2608" s="2">
        <v>100101000000</v>
      </c>
      <c r="Z2608" s="2">
        <v>101337000000</v>
      </c>
      <c r="AA2608" s="2">
        <v>102594000000</v>
      </c>
      <c r="AB2608" s="2">
        <v>103319000000</v>
      </c>
      <c r="AC2608" s="2">
        <v>103434000000</v>
      </c>
      <c r="AD2608" s="2">
        <v>104494000000</v>
      </c>
      <c r="AE2608" s="2">
        <v>104633000000</v>
      </c>
      <c r="AF2608" s="2">
        <v>104547000000</v>
      </c>
      <c r="AG2608" s="2">
        <v>104118000000</v>
      </c>
    </row>
    <row r="2609" spans="1:33">
      <c r="A2609" s="115" t="s">
        <v>4328</v>
      </c>
      <c r="B2609" s="115" t="s">
        <v>19</v>
      </c>
      <c r="C2609" s="2">
        <v>113402000000</v>
      </c>
      <c r="D2609" s="2">
        <v>110810000000</v>
      </c>
      <c r="E2609" s="2">
        <v>116782000000</v>
      </c>
      <c r="F2609" s="2">
        <v>124830000000</v>
      </c>
      <c r="G2609" s="2">
        <v>130014000000</v>
      </c>
      <c r="H2609" s="2">
        <v>135573000000</v>
      </c>
      <c r="I2609" s="2">
        <v>139675000000</v>
      </c>
      <c r="J2609" s="2">
        <v>142402000000</v>
      </c>
      <c r="K2609" s="2">
        <v>145616000000</v>
      </c>
      <c r="L2609" s="2">
        <v>148437000000</v>
      </c>
      <c r="M2609" s="2">
        <v>150742000000</v>
      </c>
      <c r="N2609" s="2">
        <v>153297000000</v>
      </c>
      <c r="O2609" s="2">
        <v>156507000000</v>
      </c>
      <c r="P2609" s="2">
        <v>158628000000</v>
      </c>
      <c r="Q2609" s="2">
        <v>161100000000</v>
      </c>
      <c r="R2609" s="2">
        <v>163460000000</v>
      </c>
      <c r="S2609" s="2">
        <v>165717000000</v>
      </c>
      <c r="T2609" s="2">
        <v>167575000000</v>
      </c>
      <c r="U2609" s="2">
        <v>168748000000</v>
      </c>
      <c r="V2609" s="2">
        <v>171686000000</v>
      </c>
      <c r="W2609" s="2">
        <v>173610000000</v>
      </c>
      <c r="X2609" s="2">
        <v>174845000000</v>
      </c>
      <c r="Y2609" s="2">
        <v>176056000000</v>
      </c>
      <c r="Z2609" s="2">
        <v>178231000000</v>
      </c>
      <c r="AA2609" s="2">
        <v>180441000000</v>
      </c>
      <c r="AB2609" s="2">
        <v>181717000000</v>
      </c>
      <c r="AC2609" s="2">
        <v>181919000000</v>
      </c>
      <c r="AD2609" s="2">
        <v>183783000000</v>
      </c>
      <c r="AE2609" s="2">
        <v>184027000000</v>
      </c>
      <c r="AF2609" s="2">
        <v>183876000000</v>
      </c>
      <c r="AG2609" s="2">
        <v>183121000000</v>
      </c>
    </row>
    <row r="2610" spans="1:33">
      <c r="A2610" s="115" t="s">
        <v>4329</v>
      </c>
      <c r="B2610" s="115" t="s">
        <v>19</v>
      </c>
      <c r="C2610" s="2">
        <v>4468780000</v>
      </c>
      <c r="D2610" s="2">
        <v>4366640000</v>
      </c>
      <c r="E2610" s="2">
        <v>4601990000</v>
      </c>
      <c r="F2610" s="2">
        <v>4919140000</v>
      </c>
      <c r="G2610" s="2">
        <v>5123410000</v>
      </c>
      <c r="H2610" s="2">
        <v>5342470000</v>
      </c>
      <c r="I2610" s="2">
        <v>5504130000</v>
      </c>
      <c r="J2610" s="2">
        <v>5611600000</v>
      </c>
      <c r="K2610" s="2">
        <v>5738240000</v>
      </c>
      <c r="L2610" s="2">
        <v>5849410000</v>
      </c>
      <c r="M2610" s="2">
        <v>5940230000</v>
      </c>
      <c r="N2610" s="2">
        <v>6040930000</v>
      </c>
      <c r="O2610" s="2">
        <v>6167420000</v>
      </c>
      <c r="P2610" s="2">
        <v>6250980000</v>
      </c>
      <c r="Q2610" s="2">
        <v>6348410000</v>
      </c>
      <c r="R2610" s="2">
        <v>6441390000</v>
      </c>
      <c r="S2610" s="2">
        <v>6530340000</v>
      </c>
      <c r="T2610" s="2">
        <v>6603550000</v>
      </c>
      <c r="U2610" s="2">
        <v>6649790000</v>
      </c>
      <c r="V2610" s="2">
        <v>6765540000</v>
      </c>
      <c r="W2610" s="2">
        <v>6841390000</v>
      </c>
      <c r="X2610" s="2">
        <v>6890060000</v>
      </c>
      <c r="Y2610" s="2">
        <v>6937760000</v>
      </c>
      <c r="Z2610" s="2">
        <v>7023480000</v>
      </c>
      <c r="AA2610" s="2">
        <v>7110560000</v>
      </c>
      <c r="AB2610" s="2">
        <v>7160850000</v>
      </c>
      <c r="AC2610" s="2">
        <v>7168800000</v>
      </c>
      <c r="AD2610" s="2">
        <v>7242260000</v>
      </c>
      <c r="AE2610" s="2">
        <v>7251880000</v>
      </c>
      <c r="AF2610" s="2">
        <v>7245940000</v>
      </c>
      <c r="AG2610" s="2">
        <v>7216190000</v>
      </c>
    </row>
    <row r="2611" spans="1:33">
      <c r="A2611" s="115" t="s">
        <v>4330</v>
      </c>
      <c r="B2611" s="115" t="s">
        <v>19</v>
      </c>
      <c r="C2611" s="2">
        <v>4210740000</v>
      </c>
      <c r="D2611" s="2">
        <v>4114500000</v>
      </c>
      <c r="E2611" s="2">
        <v>4336260000</v>
      </c>
      <c r="F2611" s="2">
        <v>4635090000</v>
      </c>
      <c r="G2611" s="2">
        <v>4827560000</v>
      </c>
      <c r="H2611" s="2">
        <v>5033970000</v>
      </c>
      <c r="I2611" s="2">
        <v>5186300000</v>
      </c>
      <c r="J2611" s="2">
        <v>5287560000</v>
      </c>
      <c r="K2611" s="2">
        <v>5406890000</v>
      </c>
      <c r="L2611" s="2">
        <v>5511640000</v>
      </c>
      <c r="M2611" s="2">
        <v>5597220000</v>
      </c>
      <c r="N2611" s="2">
        <v>5692100000</v>
      </c>
      <c r="O2611" s="2">
        <v>5811290000</v>
      </c>
      <c r="P2611" s="2">
        <v>5890020000</v>
      </c>
      <c r="Q2611" s="2">
        <v>5981830000</v>
      </c>
      <c r="R2611" s="2">
        <v>6069440000</v>
      </c>
      <c r="S2611" s="2">
        <v>6153250000</v>
      </c>
      <c r="T2611" s="2">
        <v>6222240000</v>
      </c>
      <c r="U2611" s="2">
        <v>6265800000</v>
      </c>
      <c r="V2611" s="2">
        <v>6374880000</v>
      </c>
      <c r="W2611" s="2">
        <v>6446340000</v>
      </c>
      <c r="X2611" s="2">
        <v>6492200000</v>
      </c>
      <c r="Y2611" s="2">
        <v>6537150000</v>
      </c>
      <c r="Z2611" s="2">
        <v>6617920000</v>
      </c>
      <c r="AA2611" s="2">
        <v>6699970000</v>
      </c>
      <c r="AB2611" s="2">
        <v>6747350000</v>
      </c>
      <c r="AC2611" s="2">
        <v>6754850000</v>
      </c>
      <c r="AD2611" s="2">
        <v>6824060000</v>
      </c>
      <c r="AE2611" s="2">
        <v>6833130000</v>
      </c>
      <c r="AF2611" s="2">
        <v>6827530000</v>
      </c>
      <c r="AG2611" s="2">
        <v>6799500000</v>
      </c>
    </row>
    <row r="2612" spans="1:33">
      <c r="A2612" s="115" t="s">
        <v>4331</v>
      </c>
      <c r="B2612" s="115" t="s">
        <v>19</v>
      </c>
      <c r="C2612" s="2">
        <v>2998520000</v>
      </c>
      <c r="D2612" s="2">
        <v>2929990000</v>
      </c>
      <c r="E2612" s="2">
        <v>3087910000</v>
      </c>
      <c r="F2612" s="2">
        <v>3300710000</v>
      </c>
      <c r="G2612" s="2">
        <v>3437770000</v>
      </c>
      <c r="H2612" s="2">
        <v>3584760000</v>
      </c>
      <c r="I2612" s="2">
        <v>3693240000</v>
      </c>
      <c r="J2612" s="2">
        <v>3765350000</v>
      </c>
      <c r="K2612" s="2">
        <v>3850320000</v>
      </c>
      <c r="L2612" s="2">
        <v>3924920000</v>
      </c>
      <c r="M2612" s="2">
        <v>3985860000</v>
      </c>
      <c r="N2612" s="2">
        <v>4053430000</v>
      </c>
      <c r="O2612" s="2">
        <v>4138300000</v>
      </c>
      <c r="P2612" s="2">
        <v>4194370000</v>
      </c>
      <c r="Q2612" s="2">
        <v>4259750000</v>
      </c>
      <c r="R2612" s="2">
        <v>4322130000</v>
      </c>
      <c r="S2612" s="2">
        <v>4381810000</v>
      </c>
      <c r="T2612" s="2">
        <v>4430940000</v>
      </c>
      <c r="U2612" s="2">
        <v>4461970000</v>
      </c>
      <c r="V2612" s="2">
        <v>4539640000</v>
      </c>
      <c r="W2612" s="2">
        <v>4590530000</v>
      </c>
      <c r="X2612" s="2">
        <v>4623190000</v>
      </c>
      <c r="Y2612" s="2">
        <v>4655200000</v>
      </c>
      <c r="Z2612" s="2">
        <v>4712710000</v>
      </c>
      <c r="AA2612" s="2">
        <v>4771140000</v>
      </c>
      <c r="AB2612" s="2">
        <v>4804880000</v>
      </c>
      <c r="AC2612" s="2">
        <v>4810220000</v>
      </c>
      <c r="AD2612" s="2">
        <v>4859510000</v>
      </c>
      <c r="AE2612" s="2">
        <v>4865960000</v>
      </c>
      <c r="AF2612" s="2">
        <v>4861980000</v>
      </c>
      <c r="AG2612" s="2">
        <v>4842020000</v>
      </c>
    </row>
    <row r="2613" spans="1:33">
      <c r="A2613" s="115" t="s">
        <v>4332</v>
      </c>
      <c r="B2613" s="115" t="s">
        <v>19</v>
      </c>
      <c r="C2613" s="2">
        <v>280049000</v>
      </c>
      <c r="D2613" s="2">
        <v>273648000</v>
      </c>
      <c r="E2613" s="2">
        <v>288397000</v>
      </c>
      <c r="F2613" s="2">
        <v>308272000</v>
      </c>
      <c r="G2613" s="2">
        <v>321073000</v>
      </c>
      <c r="H2613" s="2">
        <v>334801000</v>
      </c>
      <c r="I2613" s="2">
        <v>344932000</v>
      </c>
      <c r="J2613" s="2">
        <v>351667000</v>
      </c>
      <c r="K2613" s="2">
        <v>359603000</v>
      </c>
      <c r="L2613" s="2">
        <v>366570000</v>
      </c>
      <c r="M2613" s="2">
        <v>372261000</v>
      </c>
      <c r="N2613" s="2">
        <v>378572000</v>
      </c>
      <c r="O2613" s="2">
        <v>386499000</v>
      </c>
      <c r="P2613" s="2">
        <v>391735000</v>
      </c>
      <c r="Q2613" s="2">
        <v>397841000</v>
      </c>
      <c r="R2613" s="2">
        <v>403668000</v>
      </c>
      <c r="S2613" s="2">
        <v>409242000</v>
      </c>
      <c r="T2613" s="2">
        <v>413830000</v>
      </c>
      <c r="U2613" s="2">
        <v>416728000</v>
      </c>
      <c r="V2613" s="2">
        <v>423982000</v>
      </c>
      <c r="W2613" s="2">
        <v>428735000</v>
      </c>
      <c r="X2613" s="2">
        <v>431785000</v>
      </c>
      <c r="Y2613" s="2">
        <v>434775000</v>
      </c>
      <c r="Z2613" s="2">
        <v>440147000</v>
      </c>
      <c r="AA2613" s="2">
        <v>445604000</v>
      </c>
      <c r="AB2613" s="2">
        <v>448755000</v>
      </c>
      <c r="AC2613" s="2">
        <v>449253000</v>
      </c>
      <c r="AD2613" s="2">
        <v>453857000</v>
      </c>
      <c r="AE2613" s="2">
        <v>454460000</v>
      </c>
      <c r="AF2613" s="2">
        <v>454087000</v>
      </c>
      <c r="AG2613" s="2">
        <v>452223000</v>
      </c>
    </row>
    <row r="2614" spans="1:33">
      <c r="A2614" s="115" t="s">
        <v>4333</v>
      </c>
      <c r="B2614" s="115" t="s">
        <v>19</v>
      </c>
      <c r="C2614" s="2">
        <v>1880330000</v>
      </c>
      <c r="D2614" s="2">
        <v>1837350000</v>
      </c>
      <c r="E2614" s="2">
        <v>1936380000</v>
      </c>
      <c r="F2614" s="2">
        <v>2069830000</v>
      </c>
      <c r="G2614" s="2">
        <v>2155780000</v>
      </c>
      <c r="H2614" s="2">
        <v>2247950000</v>
      </c>
      <c r="I2614" s="2">
        <v>2315970000</v>
      </c>
      <c r="J2614" s="2">
        <v>2361190000</v>
      </c>
      <c r="K2614" s="2">
        <v>2414480000</v>
      </c>
      <c r="L2614" s="2">
        <v>2461250000</v>
      </c>
      <c r="M2614" s="2">
        <v>2499470000</v>
      </c>
      <c r="N2614" s="2">
        <v>2541840000</v>
      </c>
      <c r="O2614" s="2">
        <v>2595060000</v>
      </c>
      <c r="P2614" s="2">
        <v>2630220000</v>
      </c>
      <c r="Q2614" s="2">
        <v>2671220000</v>
      </c>
      <c r="R2614" s="2">
        <v>2710340000</v>
      </c>
      <c r="S2614" s="2">
        <v>2747770000</v>
      </c>
      <c r="T2614" s="2">
        <v>2778580000</v>
      </c>
      <c r="U2614" s="2">
        <v>2798030000</v>
      </c>
      <c r="V2614" s="2">
        <v>2846740000</v>
      </c>
      <c r="W2614" s="2">
        <v>2878650000</v>
      </c>
      <c r="X2614" s="2">
        <v>2899130000</v>
      </c>
      <c r="Y2614" s="2">
        <v>2919200000</v>
      </c>
      <c r="Z2614" s="2">
        <v>2955270000</v>
      </c>
      <c r="AA2614" s="2">
        <v>2991910000</v>
      </c>
      <c r="AB2614" s="2">
        <v>3013070000</v>
      </c>
      <c r="AC2614" s="2">
        <v>3016420000</v>
      </c>
      <c r="AD2614" s="2">
        <v>3047320000</v>
      </c>
      <c r="AE2614" s="2">
        <v>3051370000</v>
      </c>
      <c r="AF2614" s="2">
        <v>3048870000</v>
      </c>
      <c r="AG2614" s="2">
        <v>3036350000</v>
      </c>
    </row>
    <row r="2615" spans="1:33">
      <c r="A2615" s="115" t="s">
        <v>4334</v>
      </c>
      <c r="B2615" s="115" t="s">
        <v>19</v>
      </c>
      <c r="C2615" s="2">
        <v>2000350000</v>
      </c>
      <c r="D2615" s="2">
        <v>1954630000</v>
      </c>
      <c r="E2615" s="2">
        <v>2059980000</v>
      </c>
      <c r="F2615" s="2">
        <v>2201940000</v>
      </c>
      <c r="G2615" s="2">
        <v>2293380000</v>
      </c>
      <c r="H2615" s="2">
        <v>2391440000</v>
      </c>
      <c r="I2615" s="2">
        <v>2463800000</v>
      </c>
      <c r="J2615" s="2">
        <v>2511910000</v>
      </c>
      <c r="K2615" s="2">
        <v>2568600000</v>
      </c>
      <c r="L2615" s="2">
        <v>2618360000</v>
      </c>
      <c r="M2615" s="2">
        <v>2659010000</v>
      </c>
      <c r="N2615" s="2">
        <v>2704090000</v>
      </c>
      <c r="O2615" s="2">
        <v>2760710000</v>
      </c>
      <c r="P2615" s="2">
        <v>2798110000</v>
      </c>
      <c r="Q2615" s="2">
        <v>2841720000</v>
      </c>
      <c r="R2615" s="2">
        <v>2883350000</v>
      </c>
      <c r="S2615" s="2">
        <v>2923160000</v>
      </c>
      <c r="T2615" s="2">
        <v>2955930000</v>
      </c>
      <c r="U2615" s="2">
        <v>2976630000</v>
      </c>
      <c r="V2615" s="2">
        <v>3028440000</v>
      </c>
      <c r="W2615" s="2">
        <v>3062390000</v>
      </c>
      <c r="X2615" s="2">
        <v>3084180000</v>
      </c>
      <c r="Y2615" s="2">
        <v>3105530000</v>
      </c>
      <c r="Z2615" s="2">
        <v>3143900000</v>
      </c>
      <c r="AA2615" s="2">
        <v>3182880000</v>
      </c>
      <c r="AB2615" s="2">
        <v>3205390000</v>
      </c>
      <c r="AC2615" s="2">
        <v>3208950000</v>
      </c>
      <c r="AD2615" s="2">
        <v>3241830000</v>
      </c>
      <c r="AE2615" s="2">
        <v>3246140000</v>
      </c>
      <c r="AF2615" s="2">
        <v>3243480000</v>
      </c>
      <c r="AG2615" s="2">
        <v>3230160000</v>
      </c>
    </row>
    <row r="2616" spans="1:33">
      <c r="A2616" s="115" t="s">
        <v>4335</v>
      </c>
      <c r="B2616" s="115" t="s">
        <v>19</v>
      </c>
      <c r="C2616" s="2">
        <v>200035000</v>
      </c>
      <c r="D2616" s="2">
        <v>195463000</v>
      </c>
      <c r="E2616" s="2">
        <v>205998000</v>
      </c>
      <c r="F2616" s="2">
        <v>220194000</v>
      </c>
      <c r="G2616" s="2">
        <v>229338000</v>
      </c>
      <c r="H2616" s="2">
        <v>239144000</v>
      </c>
      <c r="I2616" s="2">
        <v>246380000</v>
      </c>
      <c r="J2616" s="2">
        <v>251191000</v>
      </c>
      <c r="K2616" s="2">
        <v>256860000</v>
      </c>
      <c r="L2616" s="2">
        <v>261836000</v>
      </c>
      <c r="M2616" s="2">
        <v>265901000</v>
      </c>
      <c r="N2616" s="2">
        <v>270409000</v>
      </c>
      <c r="O2616" s="2">
        <v>276071000</v>
      </c>
      <c r="P2616" s="2">
        <v>279811000</v>
      </c>
      <c r="Q2616" s="2">
        <v>284172000</v>
      </c>
      <c r="R2616" s="2">
        <v>288335000</v>
      </c>
      <c r="S2616" s="2">
        <v>292316000</v>
      </c>
      <c r="T2616" s="2">
        <v>295593000</v>
      </c>
      <c r="U2616" s="2">
        <v>297663000</v>
      </c>
      <c r="V2616" s="2">
        <v>302844000</v>
      </c>
      <c r="W2616" s="2">
        <v>306239000</v>
      </c>
      <c r="X2616" s="2">
        <v>308418000</v>
      </c>
      <c r="Y2616" s="2">
        <v>310553000</v>
      </c>
      <c r="Z2616" s="2">
        <v>314390000</v>
      </c>
      <c r="AA2616" s="2">
        <v>318288000</v>
      </c>
      <c r="AB2616" s="2">
        <v>320539000</v>
      </c>
      <c r="AC2616" s="2">
        <v>320895000</v>
      </c>
      <c r="AD2616" s="2">
        <v>324183000</v>
      </c>
      <c r="AE2616" s="2">
        <v>324614000</v>
      </c>
      <c r="AF2616" s="2">
        <v>324348000</v>
      </c>
      <c r="AG2616" s="2">
        <v>323016000</v>
      </c>
    </row>
    <row r="2617" spans="1:33">
      <c r="A2617" s="115" t="s">
        <v>4336</v>
      </c>
      <c r="B2617" s="115" t="s">
        <v>19</v>
      </c>
      <c r="C2617" s="115">
        <v>0</v>
      </c>
      <c r="D2617" s="115">
        <v>0</v>
      </c>
      <c r="E2617" s="115">
        <v>0</v>
      </c>
      <c r="F2617" s="115">
        <v>0</v>
      </c>
      <c r="G2617" s="115">
        <v>0</v>
      </c>
      <c r="H2617" s="115">
        <v>0</v>
      </c>
      <c r="I2617" s="115">
        <v>0</v>
      </c>
      <c r="J2617" s="115">
        <v>0</v>
      </c>
      <c r="K2617" s="115">
        <v>0</v>
      </c>
      <c r="L2617" s="115">
        <v>0</v>
      </c>
      <c r="M2617" s="115">
        <v>0</v>
      </c>
      <c r="N2617" s="115">
        <v>0</v>
      </c>
      <c r="O2617" s="115">
        <v>0</v>
      </c>
      <c r="P2617" s="115">
        <v>0</v>
      </c>
      <c r="Q2617" s="115">
        <v>0</v>
      </c>
      <c r="R2617" s="115">
        <v>0</v>
      </c>
      <c r="S2617" s="115">
        <v>0</v>
      </c>
      <c r="T2617" s="115">
        <v>0</v>
      </c>
      <c r="U2617" s="115">
        <v>0</v>
      </c>
      <c r="V2617" s="115">
        <v>0</v>
      </c>
      <c r="W2617" s="115">
        <v>0</v>
      </c>
      <c r="X2617" s="115">
        <v>0</v>
      </c>
      <c r="Y2617" s="115">
        <v>0</v>
      </c>
      <c r="Z2617" s="115">
        <v>0</v>
      </c>
      <c r="AA2617" s="115">
        <v>0</v>
      </c>
      <c r="AB2617" s="115">
        <v>0</v>
      </c>
      <c r="AC2617" s="115">
        <v>0</v>
      </c>
      <c r="AD2617" s="115">
        <v>0</v>
      </c>
      <c r="AE2617" s="115">
        <v>0</v>
      </c>
      <c r="AF2617" s="115">
        <v>0</v>
      </c>
      <c r="AG2617" s="115">
        <v>0</v>
      </c>
    </row>
    <row r="2618" spans="1:33">
      <c r="A2618" s="115" t="s">
        <v>4337</v>
      </c>
      <c r="B2618" s="115" t="s">
        <v>19</v>
      </c>
      <c r="C2618" s="2">
        <v>10177500000000</v>
      </c>
      <c r="D2618" s="2">
        <v>9816790000000</v>
      </c>
      <c r="E2618" s="2">
        <v>10351300000000</v>
      </c>
      <c r="F2618" s="2">
        <v>10595900000000</v>
      </c>
      <c r="G2618" s="2">
        <v>10746900000000</v>
      </c>
      <c r="H2618" s="2">
        <v>10881200000000</v>
      </c>
      <c r="I2618" s="2">
        <v>10895500000000</v>
      </c>
      <c r="J2618" s="2">
        <v>10874500000000</v>
      </c>
      <c r="K2618" s="2">
        <v>10871800000000</v>
      </c>
      <c r="L2618" s="2">
        <v>10903600000000</v>
      </c>
      <c r="M2618" s="2">
        <v>10939600000000</v>
      </c>
      <c r="N2618" s="2">
        <v>10976900000000</v>
      </c>
      <c r="O2618" s="2">
        <v>11024700000000</v>
      </c>
      <c r="P2618" s="2">
        <v>11078100000000</v>
      </c>
      <c r="Q2618" s="2">
        <v>11154800000000</v>
      </c>
      <c r="R2618" s="2">
        <v>11243500000000</v>
      </c>
      <c r="S2618" s="2">
        <v>11323700000000</v>
      </c>
      <c r="T2618" s="2">
        <v>11406300000000</v>
      </c>
      <c r="U2618" s="2">
        <v>11470300000000</v>
      </c>
      <c r="V2618" s="2">
        <v>11542700000000</v>
      </c>
      <c r="W2618" s="2">
        <v>11612700000000</v>
      </c>
      <c r="X2618" s="2">
        <v>11691500000000</v>
      </c>
      <c r="Y2618" s="2">
        <v>11774300000000</v>
      </c>
      <c r="Z2618" s="2">
        <v>11863400000000</v>
      </c>
      <c r="AA2618" s="2">
        <v>11915000000000</v>
      </c>
      <c r="AB2618" s="2">
        <v>11996000000000</v>
      </c>
      <c r="AC2618" s="2">
        <v>12033500000000</v>
      </c>
      <c r="AD2618" s="2">
        <v>12082200000000</v>
      </c>
      <c r="AE2618" s="2">
        <v>12125900000000</v>
      </c>
      <c r="AF2618" s="2">
        <v>12164200000000</v>
      </c>
      <c r="AG2618" s="2">
        <v>12215700000000</v>
      </c>
    </row>
    <row r="2619" spans="1:33">
      <c r="A2619" s="115" t="s">
        <v>4338</v>
      </c>
      <c r="B2619" s="115" t="s">
        <v>19</v>
      </c>
      <c r="C2619" s="2">
        <v>1158150000</v>
      </c>
      <c r="D2619" s="2">
        <v>1117110000</v>
      </c>
      <c r="E2619" s="2">
        <v>1177930000</v>
      </c>
      <c r="F2619" s="2">
        <v>1205770000</v>
      </c>
      <c r="G2619" s="2">
        <v>1222950000</v>
      </c>
      <c r="H2619" s="2">
        <v>1238230000</v>
      </c>
      <c r="I2619" s="2">
        <v>1239860000</v>
      </c>
      <c r="J2619" s="2">
        <v>1237480000</v>
      </c>
      <c r="K2619" s="2">
        <v>1237170000</v>
      </c>
      <c r="L2619" s="2">
        <v>1240780000</v>
      </c>
      <c r="M2619" s="2">
        <v>1244870000</v>
      </c>
      <c r="N2619" s="2">
        <v>1249120000</v>
      </c>
      <c r="O2619" s="2">
        <v>1254560000</v>
      </c>
      <c r="P2619" s="2">
        <v>1260650000</v>
      </c>
      <c r="Q2619" s="2">
        <v>1269370000</v>
      </c>
      <c r="R2619" s="2">
        <v>1279470000</v>
      </c>
      <c r="S2619" s="2">
        <v>1288580000</v>
      </c>
      <c r="T2619" s="2">
        <v>1297990000</v>
      </c>
      <c r="U2619" s="2">
        <v>1305270000</v>
      </c>
      <c r="V2619" s="2">
        <v>1313510000</v>
      </c>
      <c r="W2619" s="2">
        <v>1321470000</v>
      </c>
      <c r="X2619" s="2">
        <v>1330440000</v>
      </c>
      <c r="Y2619" s="2">
        <v>1339860000</v>
      </c>
      <c r="Z2619" s="2">
        <v>1350000000</v>
      </c>
      <c r="AA2619" s="2">
        <v>1355870000</v>
      </c>
      <c r="AB2619" s="2">
        <v>1365090000</v>
      </c>
      <c r="AC2619" s="2">
        <v>1369360000</v>
      </c>
      <c r="AD2619" s="2">
        <v>1374910000</v>
      </c>
      <c r="AE2619" s="2">
        <v>1379870000</v>
      </c>
      <c r="AF2619" s="2">
        <v>1384240000</v>
      </c>
      <c r="AG2619" s="2">
        <v>1390090000</v>
      </c>
    </row>
    <row r="2620" spans="1:33">
      <c r="A2620" s="115" t="s">
        <v>4339</v>
      </c>
      <c r="B2620" s="115" t="s">
        <v>19</v>
      </c>
      <c r="C2620" s="2">
        <v>6182640000</v>
      </c>
      <c r="D2620" s="2">
        <v>5963530000</v>
      </c>
      <c r="E2620" s="2">
        <v>6288220000</v>
      </c>
      <c r="F2620" s="2">
        <v>6436810000</v>
      </c>
      <c r="G2620" s="2">
        <v>6528540000</v>
      </c>
      <c r="H2620" s="2">
        <v>6610120000</v>
      </c>
      <c r="I2620" s="2">
        <v>6618790000</v>
      </c>
      <c r="J2620" s="2">
        <v>6606080000</v>
      </c>
      <c r="K2620" s="2">
        <v>6604440000</v>
      </c>
      <c r="L2620" s="2">
        <v>6623740000</v>
      </c>
      <c r="M2620" s="2">
        <v>6645580000</v>
      </c>
      <c r="N2620" s="2">
        <v>6668240000</v>
      </c>
      <c r="O2620" s="2">
        <v>6697280000</v>
      </c>
      <c r="P2620" s="2">
        <v>6729780000</v>
      </c>
      <c r="Q2620" s="2">
        <v>6776330000</v>
      </c>
      <c r="R2620" s="2">
        <v>6830240000</v>
      </c>
      <c r="S2620" s="2">
        <v>6878920000</v>
      </c>
      <c r="T2620" s="2">
        <v>6929150000</v>
      </c>
      <c r="U2620" s="2">
        <v>6968020000</v>
      </c>
      <c r="V2620" s="2">
        <v>7011980000</v>
      </c>
      <c r="W2620" s="2">
        <v>7054500000</v>
      </c>
      <c r="X2620" s="2">
        <v>7102370000</v>
      </c>
      <c r="Y2620" s="2">
        <v>7152650000</v>
      </c>
      <c r="Z2620" s="2">
        <v>7206810000</v>
      </c>
      <c r="AA2620" s="2">
        <v>7238140000</v>
      </c>
      <c r="AB2620" s="2">
        <v>7287330000</v>
      </c>
      <c r="AC2620" s="2">
        <v>7310150000</v>
      </c>
      <c r="AD2620" s="2">
        <v>7339740000</v>
      </c>
      <c r="AE2620" s="2">
        <v>7366240000</v>
      </c>
      <c r="AF2620" s="2">
        <v>7389540000</v>
      </c>
      <c r="AG2620" s="2">
        <v>7420810000</v>
      </c>
    </row>
    <row r="2621" spans="1:33">
      <c r="A2621" s="115" t="s">
        <v>4340</v>
      </c>
      <c r="B2621" s="115" t="s">
        <v>19</v>
      </c>
      <c r="C2621" s="2">
        <v>10874000000</v>
      </c>
      <c r="D2621" s="2">
        <v>10488600000</v>
      </c>
      <c r="E2621" s="2">
        <v>11059600000</v>
      </c>
      <c r="F2621" s="2">
        <v>11321000000</v>
      </c>
      <c r="G2621" s="2">
        <v>11482300000</v>
      </c>
      <c r="H2621" s="2">
        <v>11625800000</v>
      </c>
      <c r="I2621" s="2">
        <v>11641100000</v>
      </c>
      <c r="J2621" s="2">
        <v>11618700000</v>
      </c>
      <c r="K2621" s="2">
        <v>11615800000</v>
      </c>
      <c r="L2621" s="2">
        <v>11649800000</v>
      </c>
      <c r="M2621" s="2">
        <v>11688200000</v>
      </c>
      <c r="N2621" s="2">
        <v>11728000000</v>
      </c>
      <c r="O2621" s="2">
        <v>11779100000</v>
      </c>
      <c r="P2621" s="2">
        <v>11836200000</v>
      </c>
      <c r="Q2621" s="2">
        <v>11918100000</v>
      </c>
      <c r="R2621" s="2">
        <v>12012900000</v>
      </c>
      <c r="S2621" s="2">
        <v>12098600000</v>
      </c>
      <c r="T2621" s="2">
        <v>12186900000</v>
      </c>
      <c r="U2621" s="2">
        <v>12255300000</v>
      </c>
      <c r="V2621" s="2">
        <v>12332600000</v>
      </c>
      <c r="W2621" s="2">
        <v>12407400000</v>
      </c>
      <c r="X2621" s="2">
        <v>12491600000</v>
      </c>
      <c r="Y2621" s="2">
        <v>12580000000</v>
      </c>
      <c r="Z2621" s="2">
        <v>12675200000</v>
      </c>
      <c r="AA2621" s="2">
        <v>12730400000</v>
      </c>
      <c r="AB2621" s="2">
        <v>12816900000</v>
      </c>
      <c r="AC2621" s="2">
        <v>12857000000</v>
      </c>
      <c r="AD2621" s="2">
        <v>12909000000</v>
      </c>
      <c r="AE2621" s="2">
        <v>12955600000</v>
      </c>
      <c r="AF2621" s="2">
        <v>12996600000</v>
      </c>
      <c r="AG2621" s="2">
        <v>13051600000</v>
      </c>
    </row>
    <row r="2622" spans="1:33">
      <c r="A2622" s="115" t="s">
        <v>4341</v>
      </c>
      <c r="B2622" s="115" t="s">
        <v>19</v>
      </c>
      <c r="C2622" s="2">
        <v>428506000</v>
      </c>
      <c r="D2622" s="2">
        <v>413319000</v>
      </c>
      <c r="E2622" s="2">
        <v>435823000</v>
      </c>
      <c r="F2622" s="2">
        <v>446122000</v>
      </c>
      <c r="G2622" s="2">
        <v>452479000</v>
      </c>
      <c r="H2622" s="2">
        <v>458133000</v>
      </c>
      <c r="I2622" s="2">
        <v>458734000</v>
      </c>
      <c r="J2622" s="2">
        <v>457853000</v>
      </c>
      <c r="K2622" s="2">
        <v>457739000</v>
      </c>
      <c r="L2622" s="2">
        <v>459077000</v>
      </c>
      <c r="M2622" s="2">
        <v>460591000</v>
      </c>
      <c r="N2622" s="2">
        <v>462161000</v>
      </c>
      <c r="O2622" s="2">
        <v>464174000</v>
      </c>
      <c r="P2622" s="2">
        <v>466426000</v>
      </c>
      <c r="Q2622" s="2">
        <v>469653000</v>
      </c>
      <c r="R2622" s="2">
        <v>473390000</v>
      </c>
      <c r="S2622" s="2">
        <v>476763000</v>
      </c>
      <c r="T2622" s="2">
        <v>480245000</v>
      </c>
      <c r="U2622" s="2">
        <v>482938000</v>
      </c>
      <c r="V2622" s="2">
        <v>485985000</v>
      </c>
      <c r="W2622" s="2">
        <v>488932000</v>
      </c>
      <c r="X2622" s="2">
        <v>492250000</v>
      </c>
      <c r="Y2622" s="2">
        <v>495735000</v>
      </c>
      <c r="Z2622" s="2">
        <v>499488000</v>
      </c>
      <c r="AA2622" s="2">
        <v>501660000</v>
      </c>
      <c r="AB2622" s="2">
        <v>505069000</v>
      </c>
      <c r="AC2622" s="2">
        <v>506651000</v>
      </c>
      <c r="AD2622" s="2">
        <v>508702000</v>
      </c>
      <c r="AE2622" s="2">
        <v>510538000</v>
      </c>
      <c r="AF2622" s="2">
        <v>512153000</v>
      </c>
      <c r="AG2622" s="2">
        <v>514320000</v>
      </c>
    </row>
    <row r="2623" spans="1:33">
      <c r="A2623" s="115" t="s">
        <v>4342</v>
      </c>
      <c r="B2623" s="115" t="s">
        <v>19</v>
      </c>
      <c r="C2623" s="2">
        <v>403762000</v>
      </c>
      <c r="D2623" s="2">
        <v>389452000</v>
      </c>
      <c r="E2623" s="2">
        <v>410657000</v>
      </c>
      <c r="F2623" s="2">
        <v>420361000</v>
      </c>
      <c r="G2623" s="2">
        <v>426351000</v>
      </c>
      <c r="H2623" s="2">
        <v>431679000</v>
      </c>
      <c r="I2623" s="2">
        <v>432245000</v>
      </c>
      <c r="J2623" s="2">
        <v>431415000</v>
      </c>
      <c r="K2623" s="2">
        <v>431308000</v>
      </c>
      <c r="L2623" s="2">
        <v>432568000</v>
      </c>
      <c r="M2623" s="2">
        <v>433995000</v>
      </c>
      <c r="N2623" s="2">
        <v>435474000</v>
      </c>
      <c r="O2623" s="2">
        <v>437371000</v>
      </c>
      <c r="P2623" s="2">
        <v>439493000</v>
      </c>
      <c r="Q2623" s="2">
        <v>442533000</v>
      </c>
      <c r="R2623" s="2">
        <v>446054000</v>
      </c>
      <c r="S2623" s="2">
        <v>449233000</v>
      </c>
      <c r="T2623" s="2">
        <v>452513000</v>
      </c>
      <c r="U2623" s="2">
        <v>455052000</v>
      </c>
      <c r="V2623" s="2">
        <v>457923000</v>
      </c>
      <c r="W2623" s="2">
        <v>460699000</v>
      </c>
      <c r="X2623" s="2">
        <v>463825000</v>
      </c>
      <c r="Y2623" s="2">
        <v>467109000</v>
      </c>
      <c r="Z2623" s="2">
        <v>470646000</v>
      </c>
      <c r="AA2623" s="2">
        <v>472692000</v>
      </c>
      <c r="AB2623" s="2">
        <v>475905000</v>
      </c>
      <c r="AC2623" s="2">
        <v>477395000</v>
      </c>
      <c r="AD2623" s="2">
        <v>479327000</v>
      </c>
      <c r="AE2623" s="2">
        <v>481058000</v>
      </c>
      <c r="AF2623" s="2">
        <v>482580000</v>
      </c>
      <c r="AG2623" s="2">
        <v>484621000</v>
      </c>
    </row>
    <row r="2624" spans="1:33">
      <c r="A2624" s="115" t="s">
        <v>4343</v>
      </c>
      <c r="B2624" s="115" t="s">
        <v>19</v>
      </c>
      <c r="C2624" s="2">
        <v>287525000</v>
      </c>
      <c r="D2624" s="2">
        <v>277335000</v>
      </c>
      <c r="E2624" s="2">
        <v>292435000</v>
      </c>
      <c r="F2624" s="2">
        <v>299345000</v>
      </c>
      <c r="G2624" s="2">
        <v>303611000</v>
      </c>
      <c r="H2624" s="2">
        <v>307405000</v>
      </c>
      <c r="I2624" s="2">
        <v>307808000</v>
      </c>
      <c r="J2624" s="2">
        <v>307217000</v>
      </c>
      <c r="K2624" s="2">
        <v>307140000</v>
      </c>
      <c r="L2624" s="2">
        <v>308038000</v>
      </c>
      <c r="M2624" s="2">
        <v>309054000</v>
      </c>
      <c r="N2624" s="2">
        <v>310107000</v>
      </c>
      <c r="O2624" s="2">
        <v>311458000</v>
      </c>
      <c r="P2624" s="2">
        <v>312969000</v>
      </c>
      <c r="Q2624" s="2">
        <v>315134000</v>
      </c>
      <c r="R2624" s="2">
        <v>317641000</v>
      </c>
      <c r="S2624" s="2">
        <v>319905000</v>
      </c>
      <c r="T2624" s="2">
        <v>322241000</v>
      </c>
      <c r="U2624" s="2">
        <v>324049000</v>
      </c>
      <c r="V2624" s="2">
        <v>326093000</v>
      </c>
      <c r="W2624" s="2">
        <v>328070000</v>
      </c>
      <c r="X2624" s="2">
        <v>330296000</v>
      </c>
      <c r="Y2624" s="2">
        <v>332635000</v>
      </c>
      <c r="Z2624" s="2">
        <v>335154000</v>
      </c>
      <c r="AA2624" s="2">
        <v>336611000</v>
      </c>
      <c r="AB2624" s="2">
        <v>338898000</v>
      </c>
      <c r="AC2624" s="2">
        <v>339960000</v>
      </c>
      <c r="AD2624" s="2">
        <v>341336000</v>
      </c>
      <c r="AE2624" s="2">
        <v>342568000</v>
      </c>
      <c r="AF2624" s="2">
        <v>343652000</v>
      </c>
      <c r="AG2624" s="2">
        <v>345106000</v>
      </c>
    </row>
    <row r="2625" spans="1:33">
      <c r="A2625" s="115" t="s">
        <v>4344</v>
      </c>
      <c r="B2625" s="115" t="s">
        <v>19</v>
      </c>
      <c r="C2625" s="2">
        <v>26853500</v>
      </c>
      <c r="D2625" s="2">
        <v>25901800</v>
      </c>
      <c r="E2625" s="2">
        <v>27312100</v>
      </c>
      <c r="F2625" s="2">
        <v>27957500</v>
      </c>
      <c r="G2625" s="2">
        <v>28355900</v>
      </c>
      <c r="H2625" s="2">
        <v>28710200</v>
      </c>
      <c r="I2625" s="2">
        <v>28747900</v>
      </c>
      <c r="J2625" s="2">
        <v>28692700</v>
      </c>
      <c r="K2625" s="2">
        <v>28685500</v>
      </c>
      <c r="L2625" s="2">
        <v>28769400</v>
      </c>
      <c r="M2625" s="2">
        <v>28864300</v>
      </c>
      <c r="N2625" s="2">
        <v>28962700</v>
      </c>
      <c r="O2625" s="2">
        <v>29088800</v>
      </c>
      <c r="P2625" s="2">
        <v>29229900</v>
      </c>
      <c r="Q2625" s="2">
        <v>29432100</v>
      </c>
      <c r="R2625" s="2">
        <v>29666300</v>
      </c>
      <c r="S2625" s="2">
        <v>29877700</v>
      </c>
      <c r="T2625" s="2">
        <v>30095900</v>
      </c>
      <c r="U2625" s="2">
        <v>30264700</v>
      </c>
      <c r="V2625" s="2">
        <v>30455700</v>
      </c>
      <c r="W2625" s="2">
        <v>30640300</v>
      </c>
      <c r="X2625" s="2">
        <v>30848200</v>
      </c>
      <c r="Y2625" s="2">
        <v>31066700</v>
      </c>
      <c r="Z2625" s="2">
        <v>31301900</v>
      </c>
      <c r="AA2625" s="2">
        <v>31438000</v>
      </c>
      <c r="AB2625" s="2">
        <v>31651600</v>
      </c>
      <c r="AC2625" s="2">
        <v>31750700</v>
      </c>
      <c r="AD2625" s="2">
        <v>31879200</v>
      </c>
      <c r="AE2625" s="2">
        <v>31994300</v>
      </c>
      <c r="AF2625" s="2">
        <v>32095600</v>
      </c>
      <c r="AG2625" s="2">
        <v>32231400</v>
      </c>
    </row>
    <row r="2626" spans="1:33">
      <c r="A2626" s="115" t="s">
        <v>4345</v>
      </c>
      <c r="B2626" s="115" t="s">
        <v>19</v>
      </c>
      <c r="C2626" s="2">
        <v>180302000</v>
      </c>
      <c r="D2626" s="2">
        <v>173912000</v>
      </c>
      <c r="E2626" s="2">
        <v>183381000</v>
      </c>
      <c r="F2626" s="2">
        <v>187715000</v>
      </c>
      <c r="G2626" s="2">
        <v>190390000</v>
      </c>
      <c r="H2626" s="2">
        <v>192769000</v>
      </c>
      <c r="I2626" s="2">
        <v>193022000</v>
      </c>
      <c r="J2626" s="2">
        <v>192651000</v>
      </c>
      <c r="K2626" s="2">
        <v>192603000</v>
      </c>
      <c r="L2626" s="2">
        <v>193166000</v>
      </c>
      <c r="M2626" s="2">
        <v>193803000</v>
      </c>
      <c r="N2626" s="2">
        <v>194464000</v>
      </c>
      <c r="O2626" s="2">
        <v>195311000</v>
      </c>
      <c r="P2626" s="2">
        <v>196258000</v>
      </c>
      <c r="Q2626" s="2">
        <v>197616000</v>
      </c>
      <c r="R2626" s="2">
        <v>199188000</v>
      </c>
      <c r="S2626" s="2">
        <v>200608000</v>
      </c>
      <c r="T2626" s="2">
        <v>202072000</v>
      </c>
      <c r="U2626" s="2">
        <v>203206000</v>
      </c>
      <c r="V2626" s="2">
        <v>204488000</v>
      </c>
      <c r="W2626" s="2">
        <v>205728000</v>
      </c>
      <c r="X2626" s="2">
        <v>207124000</v>
      </c>
      <c r="Y2626" s="2">
        <v>208590000</v>
      </c>
      <c r="Z2626" s="2">
        <v>210170000</v>
      </c>
      <c r="AA2626" s="2">
        <v>211083000</v>
      </c>
      <c r="AB2626" s="2">
        <v>212518000</v>
      </c>
      <c r="AC2626" s="2">
        <v>213183000</v>
      </c>
      <c r="AD2626" s="2">
        <v>214046000</v>
      </c>
      <c r="AE2626" s="2">
        <v>214819000</v>
      </c>
      <c r="AF2626" s="2">
        <v>215499000</v>
      </c>
      <c r="AG2626" s="2">
        <v>216410000</v>
      </c>
    </row>
    <row r="2627" spans="1:33">
      <c r="A2627" s="115" t="s">
        <v>4346</v>
      </c>
      <c r="B2627" s="115" t="s">
        <v>19</v>
      </c>
      <c r="C2627" s="2">
        <v>191811000</v>
      </c>
      <c r="D2627" s="2">
        <v>185013000</v>
      </c>
      <c r="E2627" s="2">
        <v>195087000</v>
      </c>
      <c r="F2627" s="2">
        <v>199696000</v>
      </c>
      <c r="G2627" s="2">
        <v>202542000</v>
      </c>
      <c r="H2627" s="2">
        <v>205073000</v>
      </c>
      <c r="I2627" s="2">
        <v>205342000</v>
      </c>
      <c r="J2627" s="2">
        <v>204948000</v>
      </c>
      <c r="K2627" s="2">
        <v>204897000</v>
      </c>
      <c r="L2627" s="2">
        <v>205496000</v>
      </c>
      <c r="M2627" s="2">
        <v>206173000</v>
      </c>
      <c r="N2627" s="2">
        <v>206876000</v>
      </c>
      <c r="O2627" s="2">
        <v>207777000</v>
      </c>
      <c r="P2627" s="2">
        <v>208785000</v>
      </c>
      <c r="Q2627" s="2">
        <v>210229000</v>
      </c>
      <c r="R2627" s="2">
        <v>211902000</v>
      </c>
      <c r="S2627" s="2">
        <v>213412000</v>
      </c>
      <c r="T2627" s="2">
        <v>214971000</v>
      </c>
      <c r="U2627" s="2">
        <v>216177000</v>
      </c>
      <c r="V2627" s="2">
        <v>217540000</v>
      </c>
      <c r="W2627" s="2">
        <v>218860000</v>
      </c>
      <c r="X2627" s="2">
        <v>220345000</v>
      </c>
      <c r="Y2627" s="2">
        <v>221905000</v>
      </c>
      <c r="Z2627" s="2">
        <v>223585000</v>
      </c>
      <c r="AA2627" s="2">
        <v>224557000</v>
      </c>
      <c r="AB2627" s="2">
        <v>226083000</v>
      </c>
      <c r="AC2627" s="2">
        <v>226791000</v>
      </c>
      <c r="AD2627" s="2">
        <v>227709000</v>
      </c>
      <c r="AE2627" s="2">
        <v>228531000</v>
      </c>
      <c r="AF2627" s="2">
        <v>229254000</v>
      </c>
      <c r="AG2627" s="2">
        <v>230224000</v>
      </c>
    </row>
    <row r="2628" spans="1:33">
      <c r="A2628" s="115" t="s">
        <v>4347</v>
      </c>
      <c r="B2628" s="115" t="s">
        <v>19</v>
      </c>
      <c r="C2628" s="2">
        <v>19181100</v>
      </c>
      <c r="D2628" s="2">
        <v>18501300</v>
      </c>
      <c r="E2628" s="2">
        <v>19508700</v>
      </c>
      <c r="F2628" s="2">
        <v>19969600</v>
      </c>
      <c r="G2628" s="2">
        <v>20254200</v>
      </c>
      <c r="H2628" s="2">
        <v>20507300</v>
      </c>
      <c r="I2628" s="2">
        <v>20534200</v>
      </c>
      <c r="J2628" s="2">
        <v>20494800</v>
      </c>
      <c r="K2628" s="2">
        <v>20489700</v>
      </c>
      <c r="L2628" s="2">
        <v>20549600</v>
      </c>
      <c r="M2628" s="2">
        <v>20617300</v>
      </c>
      <c r="N2628" s="2">
        <v>20687600</v>
      </c>
      <c r="O2628" s="2">
        <v>20777700</v>
      </c>
      <c r="P2628" s="2">
        <v>20878500</v>
      </c>
      <c r="Q2628" s="2">
        <v>21022900</v>
      </c>
      <c r="R2628" s="2">
        <v>21190200</v>
      </c>
      <c r="S2628" s="2">
        <v>21341200</v>
      </c>
      <c r="T2628" s="2">
        <v>21497100</v>
      </c>
      <c r="U2628" s="2">
        <v>21617700</v>
      </c>
      <c r="V2628" s="2">
        <v>21754000</v>
      </c>
      <c r="W2628" s="2">
        <v>21886000</v>
      </c>
      <c r="X2628" s="2">
        <v>22034500</v>
      </c>
      <c r="Y2628" s="2">
        <v>22190500</v>
      </c>
      <c r="Z2628" s="2">
        <v>22358500</v>
      </c>
      <c r="AA2628" s="2">
        <v>22455700</v>
      </c>
      <c r="AB2628" s="2">
        <v>22608300</v>
      </c>
      <c r="AC2628" s="2">
        <v>22679100</v>
      </c>
      <c r="AD2628" s="2">
        <v>22770900</v>
      </c>
      <c r="AE2628" s="2">
        <v>22853100</v>
      </c>
      <c r="AF2628" s="2">
        <v>22925400</v>
      </c>
      <c r="AG2628" s="2">
        <v>23022400</v>
      </c>
    </row>
    <row r="2629" spans="1:33">
      <c r="A2629" s="115" t="s">
        <v>4348</v>
      </c>
      <c r="B2629" s="115" t="s">
        <v>19</v>
      </c>
      <c r="C2629" s="115">
        <v>0</v>
      </c>
      <c r="D2629" s="115">
        <v>0</v>
      </c>
      <c r="E2629" s="115">
        <v>0</v>
      </c>
      <c r="F2629" s="115">
        <v>0</v>
      </c>
      <c r="G2629" s="115">
        <v>0</v>
      </c>
      <c r="H2629" s="115">
        <v>0</v>
      </c>
      <c r="I2629" s="115">
        <v>0</v>
      </c>
      <c r="J2629" s="115">
        <v>0</v>
      </c>
      <c r="K2629" s="115">
        <v>0</v>
      </c>
      <c r="L2629" s="115">
        <v>0</v>
      </c>
      <c r="M2629" s="115">
        <v>0</v>
      </c>
      <c r="N2629" s="115">
        <v>0</v>
      </c>
      <c r="O2629" s="115">
        <v>0</v>
      </c>
      <c r="P2629" s="115">
        <v>0</v>
      </c>
      <c r="Q2629" s="115">
        <v>0</v>
      </c>
      <c r="R2629" s="115">
        <v>0</v>
      </c>
      <c r="S2629" s="115">
        <v>0</v>
      </c>
      <c r="T2629" s="115">
        <v>0</v>
      </c>
      <c r="U2629" s="115">
        <v>0</v>
      </c>
      <c r="V2629" s="115">
        <v>0</v>
      </c>
      <c r="W2629" s="115">
        <v>0</v>
      </c>
      <c r="X2629" s="115">
        <v>0</v>
      </c>
      <c r="Y2629" s="115">
        <v>0</v>
      </c>
      <c r="Z2629" s="115">
        <v>0</v>
      </c>
      <c r="AA2629" s="115">
        <v>0</v>
      </c>
      <c r="AB2629" s="115">
        <v>0</v>
      </c>
      <c r="AC2629" s="115">
        <v>0</v>
      </c>
      <c r="AD2629" s="115">
        <v>0</v>
      </c>
      <c r="AE2629" s="115">
        <v>0</v>
      </c>
      <c r="AF2629" s="115">
        <v>0</v>
      </c>
      <c r="AG2629" s="115">
        <v>0</v>
      </c>
    </row>
    <row r="2630" spans="1:33">
      <c r="A2630" s="115" t="s">
        <v>4349</v>
      </c>
      <c r="B2630" s="115" t="s">
        <v>19</v>
      </c>
      <c r="C2630" s="2">
        <v>48634700000000</v>
      </c>
      <c r="D2630" s="2">
        <v>47230400000000</v>
      </c>
      <c r="E2630" s="2">
        <v>50834300000000</v>
      </c>
      <c r="F2630" s="2">
        <v>53328800000000</v>
      </c>
      <c r="G2630" s="2">
        <v>55298600000000</v>
      </c>
      <c r="H2630" s="2">
        <v>56455300000000</v>
      </c>
      <c r="I2630" s="2">
        <v>57372200000000</v>
      </c>
      <c r="J2630" s="2">
        <v>57681800000000</v>
      </c>
      <c r="K2630" s="2">
        <v>57897900000000</v>
      </c>
      <c r="L2630" s="2">
        <v>58116100000000</v>
      </c>
      <c r="M2630" s="2">
        <v>58041500000000</v>
      </c>
      <c r="N2630" s="2">
        <v>58282600000000</v>
      </c>
      <c r="O2630" s="2">
        <v>58575700000000</v>
      </c>
      <c r="P2630" s="2">
        <v>59000300000000</v>
      </c>
      <c r="Q2630" s="2">
        <v>59623500000000</v>
      </c>
      <c r="R2630" s="2">
        <v>60282600000000</v>
      </c>
      <c r="S2630" s="2">
        <v>60953000000000</v>
      </c>
      <c r="T2630" s="2">
        <v>61674200000000</v>
      </c>
      <c r="U2630" s="2">
        <v>62470300000000</v>
      </c>
      <c r="V2630" s="2">
        <v>63246200000000</v>
      </c>
      <c r="W2630" s="2">
        <v>64146300000000</v>
      </c>
      <c r="X2630" s="2">
        <v>64945500000000</v>
      </c>
      <c r="Y2630" s="2">
        <v>65776100000000</v>
      </c>
      <c r="Z2630" s="2">
        <v>66685200000000</v>
      </c>
      <c r="AA2630" s="2">
        <v>67573600000000</v>
      </c>
      <c r="AB2630" s="2">
        <v>68498500000000</v>
      </c>
      <c r="AC2630" s="2">
        <v>69380000000000</v>
      </c>
      <c r="AD2630" s="2">
        <v>70199400000000</v>
      </c>
      <c r="AE2630" s="2">
        <v>71181700000000</v>
      </c>
      <c r="AF2630" s="2">
        <v>72251600000000</v>
      </c>
      <c r="AG2630" s="2">
        <v>73221700000000</v>
      </c>
    </row>
    <row r="2631" spans="1:33">
      <c r="A2631" s="115" t="s">
        <v>4350</v>
      </c>
      <c r="B2631" s="115" t="s">
        <v>19</v>
      </c>
      <c r="C2631" s="2">
        <v>5534420000</v>
      </c>
      <c r="D2631" s="2">
        <v>5374620000</v>
      </c>
      <c r="E2631" s="2">
        <v>5784720000</v>
      </c>
      <c r="F2631" s="2">
        <v>6068590000</v>
      </c>
      <c r="G2631" s="2">
        <v>6292750000</v>
      </c>
      <c r="H2631" s="2">
        <v>6424370000</v>
      </c>
      <c r="I2631" s="2">
        <v>6528710000</v>
      </c>
      <c r="J2631" s="2">
        <v>6563940000</v>
      </c>
      <c r="K2631" s="2">
        <v>6588530000</v>
      </c>
      <c r="L2631" s="2">
        <v>6613360000</v>
      </c>
      <c r="M2631" s="2">
        <v>6604870000</v>
      </c>
      <c r="N2631" s="2">
        <v>6632310000</v>
      </c>
      <c r="O2631" s="2">
        <v>6665660000</v>
      </c>
      <c r="P2631" s="2">
        <v>6713990000</v>
      </c>
      <c r="Q2631" s="2">
        <v>6784890000</v>
      </c>
      <c r="R2631" s="2">
        <v>6859910000</v>
      </c>
      <c r="S2631" s="2">
        <v>6936190000</v>
      </c>
      <c r="T2631" s="2">
        <v>7018260000</v>
      </c>
      <c r="U2631" s="2">
        <v>7108850000</v>
      </c>
      <c r="V2631" s="2">
        <v>7197150000</v>
      </c>
      <c r="W2631" s="2">
        <v>7299570000</v>
      </c>
      <c r="X2631" s="2">
        <v>7390520000</v>
      </c>
      <c r="Y2631" s="2">
        <v>7485040000</v>
      </c>
      <c r="Z2631" s="2">
        <v>7588490000</v>
      </c>
      <c r="AA2631" s="2">
        <v>7689580000</v>
      </c>
      <c r="AB2631" s="2">
        <v>7794840000</v>
      </c>
      <c r="AC2631" s="2">
        <v>7895150000</v>
      </c>
      <c r="AD2631" s="2">
        <v>7988390000</v>
      </c>
      <c r="AE2631" s="2">
        <v>8100180000</v>
      </c>
      <c r="AF2631" s="2">
        <v>8221920000</v>
      </c>
      <c r="AG2631" s="2">
        <v>8332310000</v>
      </c>
    </row>
    <row r="2632" spans="1:33">
      <c r="A2632" s="115" t="s">
        <v>4351</v>
      </c>
      <c r="B2632" s="115" t="s">
        <v>19</v>
      </c>
      <c r="C2632" s="2">
        <v>29544700000</v>
      </c>
      <c r="D2632" s="2">
        <v>28691600000</v>
      </c>
      <c r="E2632" s="2">
        <v>30880900000</v>
      </c>
      <c r="F2632" s="2">
        <v>32396300000</v>
      </c>
      <c r="G2632" s="2">
        <v>33592900000</v>
      </c>
      <c r="H2632" s="2">
        <v>34295600000</v>
      </c>
      <c r="I2632" s="2">
        <v>34852600000</v>
      </c>
      <c r="J2632" s="2">
        <v>35040600000</v>
      </c>
      <c r="K2632" s="2">
        <v>35171900000</v>
      </c>
      <c r="L2632" s="2">
        <v>35304500000</v>
      </c>
      <c r="M2632" s="2">
        <v>35259200000</v>
      </c>
      <c r="N2632" s="2">
        <v>35405600000</v>
      </c>
      <c r="O2632" s="2">
        <v>35583700000</v>
      </c>
      <c r="P2632" s="2">
        <v>35841700000</v>
      </c>
      <c r="Q2632" s="2">
        <v>36220200000</v>
      </c>
      <c r="R2632" s="2">
        <v>36620600000</v>
      </c>
      <c r="S2632" s="2">
        <v>37027800000</v>
      </c>
      <c r="T2632" s="2">
        <v>37466000000</v>
      </c>
      <c r="U2632" s="2">
        <v>37949600000</v>
      </c>
      <c r="V2632" s="2">
        <v>38420900000</v>
      </c>
      <c r="W2632" s="2">
        <v>38967700000</v>
      </c>
      <c r="X2632" s="2">
        <v>39453200000</v>
      </c>
      <c r="Y2632" s="2">
        <v>39957800000</v>
      </c>
      <c r="Z2632" s="2">
        <v>40510000000</v>
      </c>
      <c r="AA2632" s="2">
        <v>41049700000</v>
      </c>
      <c r="AB2632" s="2">
        <v>41611600000</v>
      </c>
      <c r="AC2632" s="2">
        <v>42147100000</v>
      </c>
      <c r="AD2632" s="2">
        <v>42644900000</v>
      </c>
      <c r="AE2632" s="2">
        <v>43241600000</v>
      </c>
      <c r="AF2632" s="2">
        <v>43891500000</v>
      </c>
      <c r="AG2632" s="2">
        <v>44480800000</v>
      </c>
    </row>
    <row r="2633" spans="1:33">
      <c r="A2633" s="115" t="s">
        <v>4352</v>
      </c>
      <c r="B2633" s="115" t="s">
        <v>19</v>
      </c>
      <c r="C2633" s="2">
        <v>51962900000</v>
      </c>
      <c r="D2633" s="2">
        <v>50462500000</v>
      </c>
      <c r="E2633" s="2">
        <v>54313000000</v>
      </c>
      <c r="F2633" s="2">
        <v>56978200000</v>
      </c>
      <c r="G2633" s="2">
        <v>59082800000</v>
      </c>
      <c r="H2633" s="2">
        <v>60318600000</v>
      </c>
      <c r="I2633" s="2">
        <v>61298300000</v>
      </c>
      <c r="J2633" s="2">
        <v>61629000000</v>
      </c>
      <c r="K2633" s="2">
        <v>61859900000</v>
      </c>
      <c r="L2633" s="2">
        <v>62093100000</v>
      </c>
      <c r="M2633" s="2">
        <v>62013400000</v>
      </c>
      <c r="N2633" s="2">
        <v>62271000000</v>
      </c>
      <c r="O2633" s="2">
        <v>62584100000</v>
      </c>
      <c r="P2633" s="2">
        <v>63037900000</v>
      </c>
      <c r="Q2633" s="2">
        <v>63703600000</v>
      </c>
      <c r="R2633" s="2">
        <v>64407900000</v>
      </c>
      <c r="S2633" s="2">
        <v>65124100000</v>
      </c>
      <c r="T2633" s="2">
        <v>65894700000</v>
      </c>
      <c r="U2633" s="2">
        <v>66745300000</v>
      </c>
      <c r="V2633" s="2">
        <v>67574300000</v>
      </c>
      <c r="W2633" s="2">
        <v>68535900000</v>
      </c>
      <c r="X2633" s="2">
        <v>69389900000</v>
      </c>
      <c r="Y2633" s="2">
        <v>70277300000</v>
      </c>
      <c r="Z2633" s="2">
        <v>71248600000</v>
      </c>
      <c r="AA2633" s="2">
        <v>72197700000</v>
      </c>
      <c r="AB2633" s="2">
        <v>73186000000</v>
      </c>
      <c r="AC2633" s="2">
        <v>74127800000</v>
      </c>
      <c r="AD2633" s="2">
        <v>75003300000</v>
      </c>
      <c r="AE2633" s="2">
        <v>76052800000</v>
      </c>
      <c r="AF2633" s="2">
        <v>77195900000</v>
      </c>
      <c r="AG2633" s="2">
        <v>78232400000</v>
      </c>
    </row>
    <row r="2634" spans="1:33">
      <c r="A2634" s="115" t="s">
        <v>4353</v>
      </c>
      <c r="B2634" s="115" t="s">
        <v>19</v>
      </c>
      <c r="C2634" s="2">
        <v>2047680000</v>
      </c>
      <c r="D2634" s="2">
        <v>1988550000</v>
      </c>
      <c r="E2634" s="2">
        <v>2140290000</v>
      </c>
      <c r="F2634" s="2">
        <v>2245320000</v>
      </c>
      <c r="G2634" s="2">
        <v>2328250000</v>
      </c>
      <c r="H2634" s="2">
        <v>2376950000</v>
      </c>
      <c r="I2634" s="2">
        <v>2415560000</v>
      </c>
      <c r="J2634" s="2">
        <v>2428590000</v>
      </c>
      <c r="K2634" s="2">
        <v>2437690000</v>
      </c>
      <c r="L2634" s="2">
        <v>2446880000</v>
      </c>
      <c r="M2634" s="2">
        <v>2443740000</v>
      </c>
      <c r="N2634" s="2">
        <v>2453890000</v>
      </c>
      <c r="O2634" s="2">
        <v>2466230000</v>
      </c>
      <c r="P2634" s="2">
        <v>2484110000</v>
      </c>
      <c r="Q2634" s="2">
        <v>2510340000</v>
      </c>
      <c r="R2634" s="2">
        <v>2538100000</v>
      </c>
      <c r="S2634" s="2">
        <v>2566320000</v>
      </c>
      <c r="T2634" s="2">
        <v>2596690000</v>
      </c>
      <c r="U2634" s="2">
        <v>2630210000</v>
      </c>
      <c r="V2634" s="2">
        <v>2662870000</v>
      </c>
      <c r="W2634" s="2">
        <v>2700770000</v>
      </c>
      <c r="X2634" s="2">
        <v>2734420000</v>
      </c>
      <c r="Y2634" s="2">
        <v>2769390000</v>
      </c>
      <c r="Z2634" s="2">
        <v>2807660000</v>
      </c>
      <c r="AA2634" s="2">
        <v>2845070000</v>
      </c>
      <c r="AB2634" s="2">
        <v>2884010000</v>
      </c>
      <c r="AC2634" s="2">
        <v>2921130000</v>
      </c>
      <c r="AD2634" s="2">
        <v>2955630000</v>
      </c>
      <c r="AE2634" s="2">
        <v>2996980000</v>
      </c>
      <c r="AF2634" s="2">
        <v>3042030000</v>
      </c>
      <c r="AG2634" s="2">
        <v>3082870000</v>
      </c>
    </row>
    <row r="2635" spans="1:33">
      <c r="A2635" s="115" t="s">
        <v>4354</v>
      </c>
      <c r="B2635" s="115" t="s">
        <v>19</v>
      </c>
      <c r="C2635" s="2">
        <v>1929440000</v>
      </c>
      <c r="D2635" s="2">
        <v>1873730000</v>
      </c>
      <c r="E2635" s="2">
        <v>2016700000</v>
      </c>
      <c r="F2635" s="2">
        <v>2115670000</v>
      </c>
      <c r="G2635" s="2">
        <v>2193810000</v>
      </c>
      <c r="H2635" s="2">
        <v>2239700000</v>
      </c>
      <c r="I2635" s="2">
        <v>2276080000</v>
      </c>
      <c r="J2635" s="2">
        <v>2288350000</v>
      </c>
      <c r="K2635" s="2">
        <v>2296930000</v>
      </c>
      <c r="L2635" s="2">
        <v>2305590000</v>
      </c>
      <c r="M2635" s="2">
        <v>2302630000</v>
      </c>
      <c r="N2635" s="2">
        <v>2312190000</v>
      </c>
      <c r="O2635" s="2">
        <v>2323820000</v>
      </c>
      <c r="P2635" s="2">
        <v>2340670000</v>
      </c>
      <c r="Q2635" s="2">
        <v>2365390000</v>
      </c>
      <c r="R2635" s="2">
        <v>2391540000</v>
      </c>
      <c r="S2635" s="2">
        <v>2418130000</v>
      </c>
      <c r="T2635" s="2">
        <v>2446740000</v>
      </c>
      <c r="U2635" s="2">
        <v>2478330000</v>
      </c>
      <c r="V2635" s="2">
        <v>2509110000</v>
      </c>
      <c r="W2635" s="2">
        <v>2544820000</v>
      </c>
      <c r="X2635" s="2">
        <v>2576520000</v>
      </c>
      <c r="Y2635" s="2">
        <v>2609470000</v>
      </c>
      <c r="Z2635" s="2">
        <v>2645540000</v>
      </c>
      <c r="AA2635" s="2">
        <v>2680780000</v>
      </c>
      <c r="AB2635" s="2">
        <v>2717480000</v>
      </c>
      <c r="AC2635" s="2">
        <v>2752450000</v>
      </c>
      <c r="AD2635" s="2">
        <v>2784960000</v>
      </c>
      <c r="AE2635" s="2">
        <v>2823930000</v>
      </c>
      <c r="AF2635" s="2">
        <v>2866370000</v>
      </c>
      <c r="AG2635" s="2">
        <v>2904850000</v>
      </c>
    </row>
    <row r="2636" spans="1:33">
      <c r="A2636" s="115" t="s">
        <v>4355</v>
      </c>
      <c r="B2636" s="115" t="s">
        <v>19</v>
      </c>
      <c r="C2636" s="2">
        <v>1373980000</v>
      </c>
      <c r="D2636" s="2">
        <v>1334310000</v>
      </c>
      <c r="E2636" s="2">
        <v>1436120000</v>
      </c>
      <c r="F2636" s="2">
        <v>1506590000</v>
      </c>
      <c r="G2636" s="2">
        <v>1562240000</v>
      </c>
      <c r="H2636" s="2">
        <v>1594920000</v>
      </c>
      <c r="I2636" s="2">
        <v>1620830000</v>
      </c>
      <c r="J2636" s="2">
        <v>1629570000</v>
      </c>
      <c r="K2636" s="2">
        <v>1635680000</v>
      </c>
      <c r="L2636" s="2">
        <v>1641840000</v>
      </c>
      <c r="M2636" s="2">
        <v>1639730000</v>
      </c>
      <c r="N2636" s="2">
        <v>1646540000</v>
      </c>
      <c r="O2636" s="2">
        <v>1654820000</v>
      </c>
      <c r="P2636" s="2">
        <v>1666820000</v>
      </c>
      <c r="Q2636" s="2">
        <v>1684420000</v>
      </c>
      <c r="R2636" s="2">
        <v>1703050000</v>
      </c>
      <c r="S2636" s="2">
        <v>1721980000</v>
      </c>
      <c r="T2636" s="2">
        <v>1742360000</v>
      </c>
      <c r="U2636" s="2">
        <v>1764850000</v>
      </c>
      <c r="V2636" s="2">
        <v>1786770000</v>
      </c>
      <c r="W2636" s="2">
        <v>1812200000</v>
      </c>
      <c r="X2636" s="2">
        <v>1834780000</v>
      </c>
      <c r="Y2636" s="2">
        <v>1858240000</v>
      </c>
      <c r="Z2636" s="2">
        <v>1883930000</v>
      </c>
      <c r="AA2636" s="2">
        <v>1909020000</v>
      </c>
      <c r="AB2636" s="2">
        <v>1935150000</v>
      </c>
      <c r="AC2636" s="2">
        <v>1960060000</v>
      </c>
      <c r="AD2636" s="2">
        <v>1983210000</v>
      </c>
      <c r="AE2636" s="2">
        <v>2010960000</v>
      </c>
      <c r="AF2636" s="2">
        <v>2041180000</v>
      </c>
      <c r="AG2636" s="2">
        <v>2068590000</v>
      </c>
    </row>
    <row r="2637" spans="1:33">
      <c r="A2637" s="115" t="s">
        <v>4356</v>
      </c>
      <c r="B2637" s="115" t="s">
        <v>19</v>
      </c>
      <c r="C2637" s="2">
        <v>128324000</v>
      </c>
      <c r="D2637" s="2">
        <v>124618000</v>
      </c>
      <c r="E2637" s="2">
        <v>134127000</v>
      </c>
      <c r="F2637" s="2">
        <v>140709000</v>
      </c>
      <c r="G2637" s="2">
        <v>145907000</v>
      </c>
      <c r="H2637" s="2">
        <v>148959000</v>
      </c>
      <c r="I2637" s="2">
        <v>151378000</v>
      </c>
      <c r="J2637" s="2">
        <v>152195000</v>
      </c>
      <c r="K2637" s="2">
        <v>152765000</v>
      </c>
      <c r="L2637" s="2">
        <v>153341000</v>
      </c>
      <c r="M2637" s="2">
        <v>153144000</v>
      </c>
      <c r="N2637" s="2">
        <v>153780000</v>
      </c>
      <c r="O2637" s="2">
        <v>154553000</v>
      </c>
      <c r="P2637" s="2">
        <v>155674000</v>
      </c>
      <c r="Q2637" s="2">
        <v>157318000</v>
      </c>
      <c r="R2637" s="2">
        <v>159057000</v>
      </c>
      <c r="S2637" s="2">
        <v>160826000</v>
      </c>
      <c r="T2637" s="2">
        <v>162729000</v>
      </c>
      <c r="U2637" s="2">
        <v>164829000</v>
      </c>
      <c r="V2637" s="2">
        <v>166877000</v>
      </c>
      <c r="W2637" s="2">
        <v>169251000</v>
      </c>
      <c r="X2637" s="2">
        <v>171360000</v>
      </c>
      <c r="Y2637" s="2">
        <v>173552000</v>
      </c>
      <c r="Z2637" s="2">
        <v>175950000</v>
      </c>
      <c r="AA2637" s="2">
        <v>178294000</v>
      </c>
      <c r="AB2637" s="2">
        <v>180735000</v>
      </c>
      <c r="AC2637" s="2">
        <v>183061000</v>
      </c>
      <c r="AD2637" s="2">
        <v>185223000</v>
      </c>
      <c r="AE2637" s="2">
        <v>187815000</v>
      </c>
      <c r="AF2637" s="2">
        <v>190637000</v>
      </c>
      <c r="AG2637" s="2">
        <v>193197000</v>
      </c>
    </row>
    <row r="2638" spans="1:33">
      <c r="A2638" s="115" t="s">
        <v>4357</v>
      </c>
      <c r="B2638" s="115" t="s">
        <v>19</v>
      </c>
      <c r="C2638" s="2">
        <v>861602000</v>
      </c>
      <c r="D2638" s="2">
        <v>836724000</v>
      </c>
      <c r="E2638" s="2">
        <v>900569000</v>
      </c>
      <c r="F2638" s="2">
        <v>944763000</v>
      </c>
      <c r="G2638" s="2">
        <v>979659000</v>
      </c>
      <c r="H2638" s="2">
        <v>1000150000</v>
      </c>
      <c r="I2638" s="2">
        <v>1016390000</v>
      </c>
      <c r="J2638" s="2">
        <v>1021880000</v>
      </c>
      <c r="K2638" s="2">
        <v>1025710000</v>
      </c>
      <c r="L2638" s="2">
        <v>1029570000</v>
      </c>
      <c r="M2638" s="2">
        <v>1028250000</v>
      </c>
      <c r="N2638" s="2">
        <v>1032520000</v>
      </c>
      <c r="O2638" s="2">
        <v>1037710000</v>
      </c>
      <c r="P2638" s="2">
        <v>1045240000</v>
      </c>
      <c r="Q2638" s="2">
        <v>1056280000</v>
      </c>
      <c r="R2638" s="2">
        <v>1067950000</v>
      </c>
      <c r="S2638" s="2">
        <v>1079830000</v>
      </c>
      <c r="T2638" s="2">
        <v>1092610000</v>
      </c>
      <c r="U2638" s="2">
        <v>1106710000</v>
      </c>
      <c r="V2638" s="2">
        <v>1120460000</v>
      </c>
      <c r="W2638" s="2">
        <v>1136400000</v>
      </c>
      <c r="X2638" s="2">
        <v>1150560000</v>
      </c>
      <c r="Y2638" s="2">
        <v>1165280000</v>
      </c>
      <c r="Z2638" s="2">
        <v>1181380000</v>
      </c>
      <c r="AA2638" s="2">
        <v>1197120000</v>
      </c>
      <c r="AB2638" s="2">
        <v>1213510000</v>
      </c>
      <c r="AC2638" s="2">
        <v>1229120000</v>
      </c>
      <c r="AD2638" s="2">
        <v>1243640000</v>
      </c>
      <c r="AE2638" s="2">
        <v>1261040000</v>
      </c>
      <c r="AF2638" s="2">
        <v>1279990000</v>
      </c>
      <c r="AG2638" s="2">
        <v>1297180000</v>
      </c>
    </row>
    <row r="2639" spans="1:33">
      <c r="A2639" s="115" t="s">
        <v>4358</v>
      </c>
      <c r="B2639" s="115" t="s">
        <v>19</v>
      </c>
      <c r="C2639" s="2">
        <v>916598000</v>
      </c>
      <c r="D2639" s="2">
        <v>890132000</v>
      </c>
      <c r="E2639" s="2">
        <v>958053000</v>
      </c>
      <c r="F2639" s="2">
        <v>1005070000</v>
      </c>
      <c r="G2639" s="2">
        <v>1042190000</v>
      </c>
      <c r="H2639" s="2">
        <v>1063990000</v>
      </c>
      <c r="I2639" s="2">
        <v>1081270000</v>
      </c>
      <c r="J2639" s="2">
        <v>1087100000</v>
      </c>
      <c r="K2639" s="2">
        <v>1091180000</v>
      </c>
      <c r="L2639" s="2">
        <v>1095290000</v>
      </c>
      <c r="M2639" s="2">
        <v>1093880000</v>
      </c>
      <c r="N2639" s="2">
        <v>1098430000</v>
      </c>
      <c r="O2639" s="2">
        <v>1103950000</v>
      </c>
      <c r="P2639" s="2">
        <v>1111960000</v>
      </c>
      <c r="Q2639" s="2">
        <v>1123700000</v>
      </c>
      <c r="R2639" s="2">
        <v>1136120000</v>
      </c>
      <c r="S2639" s="2">
        <v>1148760000</v>
      </c>
      <c r="T2639" s="2">
        <v>1162350000</v>
      </c>
      <c r="U2639" s="2">
        <v>1177350000</v>
      </c>
      <c r="V2639" s="2">
        <v>1191980000</v>
      </c>
      <c r="W2639" s="2">
        <v>1208940000</v>
      </c>
      <c r="X2639" s="2">
        <v>1224000000</v>
      </c>
      <c r="Y2639" s="2">
        <v>1239650000</v>
      </c>
      <c r="Z2639" s="2">
        <v>1256790000</v>
      </c>
      <c r="AA2639" s="2">
        <v>1273530000</v>
      </c>
      <c r="AB2639" s="2">
        <v>1290960000</v>
      </c>
      <c r="AC2639" s="2">
        <v>1307580000</v>
      </c>
      <c r="AD2639" s="2">
        <v>1323020000</v>
      </c>
      <c r="AE2639" s="2">
        <v>1341530000</v>
      </c>
      <c r="AF2639" s="2">
        <v>1361700000</v>
      </c>
      <c r="AG2639" s="2">
        <v>1379980000</v>
      </c>
    </row>
    <row r="2640" spans="1:33">
      <c r="A2640" s="115" t="s">
        <v>4359</v>
      </c>
      <c r="B2640" s="115" t="s">
        <v>19</v>
      </c>
      <c r="C2640" s="2">
        <v>91659800</v>
      </c>
      <c r="D2640" s="2">
        <v>89013200</v>
      </c>
      <c r="E2640" s="2">
        <v>95805300</v>
      </c>
      <c r="F2640" s="2">
        <v>100507000</v>
      </c>
      <c r="G2640" s="2">
        <v>104219000</v>
      </c>
      <c r="H2640" s="2">
        <v>106399000</v>
      </c>
      <c r="I2640" s="2">
        <v>108127000</v>
      </c>
      <c r="J2640" s="2">
        <v>108710000</v>
      </c>
      <c r="K2640" s="2">
        <v>109118000</v>
      </c>
      <c r="L2640" s="2">
        <v>109529000</v>
      </c>
      <c r="M2640" s="2">
        <v>109388000</v>
      </c>
      <c r="N2640" s="2">
        <v>109843000</v>
      </c>
      <c r="O2640" s="2">
        <v>110395000</v>
      </c>
      <c r="P2640" s="2">
        <v>111196000</v>
      </c>
      <c r="Q2640" s="2">
        <v>112370000</v>
      </c>
      <c r="R2640" s="2">
        <v>113612000</v>
      </c>
      <c r="S2640" s="2">
        <v>114876000</v>
      </c>
      <c r="T2640" s="2">
        <v>116235000</v>
      </c>
      <c r="U2640" s="2">
        <v>117735000</v>
      </c>
      <c r="V2640" s="2">
        <v>119198000</v>
      </c>
      <c r="W2640" s="2">
        <v>120894000</v>
      </c>
      <c r="X2640" s="2">
        <v>122400000</v>
      </c>
      <c r="Y2640" s="2">
        <v>123965000</v>
      </c>
      <c r="Z2640" s="2">
        <v>125679000</v>
      </c>
      <c r="AA2640" s="2">
        <v>127353000</v>
      </c>
      <c r="AB2640" s="2">
        <v>129096000</v>
      </c>
      <c r="AC2640" s="2">
        <v>130758000</v>
      </c>
      <c r="AD2640" s="2">
        <v>132302000</v>
      </c>
      <c r="AE2640" s="2">
        <v>134153000</v>
      </c>
      <c r="AF2640" s="2">
        <v>136170000</v>
      </c>
      <c r="AG2640" s="2">
        <v>137998000</v>
      </c>
    </row>
    <row r="2641" spans="1:33">
      <c r="A2641" s="115" t="s">
        <v>4360</v>
      </c>
      <c r="B2641" s="115" t="s">
        <v>19</v>
      </c>
      <c r="C2641" s="115">
        <v>0</v>
      </c>
      <c r="D2641" s="115">
        <v>0</v>
      </c>
      <c r="E2641" s="115">
        <v>0</v>
      </c>
      <c r="F2641" s="115">
        <v>0</v>
      </c>
      <c r="G2641" s="115">
        <v>0</v>
      </c>
      <c r="H2641" s="115">
        <v>0</v>
      </c>
      <c r="I2641" s="115">
        <v>0</v>
      </c>
      <c r="J2641" s="115">
        <v>0</v>
      </c>
      <c r="K2641" s="115">
        <v>0</v>
      </c>
      <c r="L2641" s="115">
        <v>0</v>
      </c>
      <c r="M2641" s="115">
        <v>0</v>
      </c>
      <c r="N2641" s="115">
        <v>0</v>
      </c>
      <c r="O2641" s="115">
        <v>0</v>
      </c>
      <c r="P2641" s="115">
        <v>0</v>
      </c>
      <c r="Q2641" s="115">
        <v>0</v>
      </c>
      <c r="R2641" s="115">
        <v>0</v>
      </c>
      <c r="S2641" s="115">
        <v>0</v>
      </c>
      <c r="T2641" s="115">
        <v>0</v>
      </c>
      <c r="U2641" s="115">
        <v>0</v>
      </c>
      <c r="V2641" s="115">
        <v>0</v>
      </c>
      <c r="W2641" s="115">
        <v>0</v>
      </c>
      <c r="X2641" s="115">
        <v>0</v>
      </c>
      <c r="Y2641" s="115">
        <v>0</v>
      </c>
      <c r="Z2641" s="115">
        <v>0</v>
      </c>
      <c r="AA2641" s="115">
        <v>0</v>
      </c>
      <c r="AB2641" s="115">
        <v>0</v>
      </c>
      <c r="AC2641" s="115">
        <v>0</v>
      </c>
      <c r="AD2641" s="115">
        <v>0</v>
      </c>
      <c r="AE2641" s="115">
        <v>0</v>
      </c>
      <c r="AF2641" s="115">
        <v>0</v>
      </c>
      <c r="AG2641" s="115">
        <v>0</v>
      </c>
    </row>
    <row r="2642" spans="1:33">
      <c r="A2642" s="115" t="s">
        <v>4361</v>
      </c>
      <c r="B2642" s="115" t="s">
        <v>19</v>
      </c>
      <c r="C2642" s="2">
        <v>5925740000000</v>
      </c>
      <c r="D2642" s="2">
        <v>5345450000000</v>
      </c>
      <c r="E2642" s="2">
        <v>5916390000000</v>
      </c>
      <c r="F2642" s="2">
        <v>6417770000000</v>
      </c>
      <c r="G2642" s="2">
        <v>6912800000000</v>
      </c>
      <c r="H2642" s="2">
        <v>7206930000000</v>
      </c>
      <c r="I2642" s="2">
        <v>7461000000000</v>
      </c>
      <c r="J2642" s="2">
        <v>7490250000000</v>
      </c>
      <c r="K2642" s="2">
        <v>7492640000000</v>
      </c>
      <c r="L2642" s="2">
        <v>7493330000000</v>
      </c>
      <c r="M2642" s="2">
        <v>7500500000000</v>
      </c>
      <c r="N2642" s="2">
        <v>7538540000000</v>
      </c>
      <c r="O2642" s="2">
        <v>7592820000000</v>
      </c>
      <c r="P2642" s="2">
        <v>7649020000000</v>
      </c>
      <c r="Q2642" s="2">
        <v>7742100000000</v>
      </c>
      <c r="R2642" s="2">
        <v>7850030000000</v>
      </c>
      <c r="S2642" s="2">
        <v>7953980000000</v>
      </c>
      <c r="T2642" s="2">
        <v>8084260000000</v>
      </c>
      <c r="U2642" s="2">
        <v>8236710000000</v>
      </c>
      <c r="V2642" s="2">
        <v>8370330000000</v>
      </c>
      <c r="W2642" s="2">
        <v>8556900000000</v>
      </c>
      <c r="X2642" s="2">
        <v>8717160000000</v>
      </c>
      <c r="Y2642" s="2">
        <v>8890570000000</v>
      </c>
      <c r="Z2642" s="2">
        <v>9090890000000</v>
      </c>
      <c r="AA2642" s="2">
        <v>9283300000000</v>
      </c>
      <c r="AB2642" s="2">
        <v>9471420000000</v>
      </c>
      <c r="AC2642" s="2">
        <v>9635920000000</v>
      </c>
      <c r="AD2642" s="2">
        <v>9772290000000</v>
      </c>
      <c r="AE2642" s="2">
        <v>9947140000000</v>
      </c>
      <c r="AF2642" s="2">
        <v>10158300000000</v>
      </c>
      <c r="AG2642" s="2">
        <v>10328800000000</v>
      </c>
    </row>
    <row r="2643" spans="1:33">
      <c r="A2643" s="115" t="s">
        <v>4362</v>
      </c>
      <c r="B2643" s="115" t="s">
        <v>19</v>
      </c>
      <c r="C2643" s="2">
        <v>674324000</v>
      </c>
      <c r="D2643" s="2">
        <v>608289000</v>
      </c>
      <c r="E2643" s="2">
        <v>673259000</v>
      </c>
      <c r="F2643" s="2">
        <v>730315000</v>
      </c>
      <c r="G2643" s="2">
        <v>786647000</v>
      </c>
      <c r="H2643" s="2">
        <v>820118000</v>
      </c>
      <c r="I2643" s="2">
        <v>849030000</v>
      </c>
      <c r="J2643" s="2">
        <v>852358000</v>
      </c>
      <c r="K2643" s="2">
        <v>852631000</v>
      </c>
      <c r="L2643" s="2">
        <v>852709000</v>
      </c>
      <c r="M2643" s="2">
        <v>853524000</v>
      </c>
      <c r="N2643" s="2">
        <v>857854000</v>
      </c>
      <c r="O2643" s="2">
        <v>864031000</v>
      </c>
      <c r="P2643" s="2">
        <v>870426000</v>
      </c>
      <c r="Q2643" s="2">
        <v>881017000</v>
      </c>
      <c r="R2643" s="2">
        <v>893300000</v>
      </c>
      <c r="S2643" s="2">
        <v>905129000</v>
      </c>
      <c r="T2643" s="2">
        <v>919954000</v>
      </c>
      <c r="U2643" s="2">
        <v>937303000</v>
      </c>
      <c r="V2643" s="2">
        <v>952508000</v>
      </c>
      <c r="W2643" s="2">
        <v>973739000</v>
      </c>
      <c r="X2643" s="2">
        <v>991975000</v>
      </c>
      <c r="Y2643" s="2">
        <v>1011710000</v>
      </c>
      <c r="Z2643" s="2">
        <v>1034500000</v>
      </c>
      <c r="AA2643" s="2">
        <v>1056400000</v>
      </c>
      <c r="AB2643" s="2">
        <v>1077810000</v>
      </c>
      <c r="AC2643" s="2">
        <v>1096530000</v>
      </c>
      <c r="AD2643" s="2">
        <v>1112040000</v>
      </c>
      <c r="AE2643" s="2">
        <v>1131940000</v>
      </c>
      <c r="AF2643" s="2">
        <v>1155970000</v>
      </c>
      <c r="AG2643" s="2">
        <v>1175370000</v>
      </c>
    </row>
    <row r="2644" spans="1:33">
      <c r="A2644" s="115" t="s">
        <v>4363</v>
      </c>
      <c r="B2644" s="115" t="s">
        <v>19</v>
      </c>
      <c r="C2644" s="2">
        <v>3599780000</v>
      </c>
      <c r="D2644" s="2">
        <v>3247260000</v>
      </c>
      <c r="E2644" s="2">
        <v>3594100000</v>
      </c>
      <c r="F2644" s="2">
        <v>3898680000</v>
      </c>
      <c r="G2644" s="2">
        <v>4199400000</v>
      </c>
      <c r="H2644" s="2">
        <v>4378080000</v>
      </c>
      <c r="I2644" s="2">
        <v>4532430000</v>
      </c>
      <c r="J2644" s="2">
        <v>4550190000</v>
      </c>
      <c r="K2644" s="2">
        <v>4551650000</v>
      </c>
      <c r="L2644" s="2">
        <v>4552070000</v>
      </c>
      <c r="M2644" s="2">
        <v>4556420000</v>
      </c>
      <c r="N2644" s="2">
        <v>4579530000</v>
      </c>
      <c r="O2644" s="2">
        <v>4612510000</v>
      </c>
      <c r="P2644" s="2">
        <v>4646640000</v>
      </c>
      <c r="Q2644" s="2">
        <v>4703190000</v>
      </c>
      <c r="R2644" s="2">
        <v>4768750000</v>
      </c>
      <c r="S2644" s="2">
        <v>4831900000</v>
      </c>
      <c r="T2644" s="2">
        <v>4911040000</v>
      </c>
      <c r="U2644" s="2">
        <v>5003660000</v>
      </c>
      <c r="V2644" s="2">
        <v>5084830000</v>
      </c>
      <c r="W2644" s="2">
        <v>5198170000</v>
      </c>
      <c r="X2644" s="2">
        <v>5295520000</v>
      </c>
      <c r="Y2644" s="2">
        <v>5400860000</v>
      </c>
      <c r="Z2644" s="2">
        <v>5522550000</v>
      </c>
      <c r="AA2644" s="2">
        <v>5639440000</v>
      </c>
      <c r="AB2644" s="2">
        <v>5753720000</v>
      </c>
      <c r="AC2644" s="2">
        <v>5853650000</v>
      </c>
      <c r="AD2644" s="2">
        <v>5936490000</v>
      </c>
      <c r="AE2644" s="2">
        <v>6042710000</v>
      </c>
      <c r="AF2644" s="2">
        <v>6170980000</v>
      </c>
      <c r="AG2644" s="2">
        <v>6274550000</v>
      </c>
    </row>
    <row r="2645" spans="1:33">
      <c r="A2645" s="115" t="s">
        <v>4364</v>
      </c>
      <c r="B2645" s="115" t="s">
        <v>19</v>
      </c>
      <c r="C2645" s="2">
        <v>6331250000</v>
      </c>
      <c r="D2645" s="2">
        <v>5711250000</v>
      </c>
      <c r="E2645" s="2">
        <v>6321260000</v>
      </c>
      <c r="F2645" s="2">
        <v>6856950000</v>
      </c>
      <c r="G2645" s="2">
        <v>7385860000</v>
      </c>
      <c r="H2645" s="2">
        <v>7700120000</v>
      </c>
      <c r="I2645" s="2">
        <v>7971580000</v>
      </c>
      <c r="J2645" s="2">
        <v>8002820000</v>
      </c>
      <c r="K2645" s="2">
        <v>8005380000</v>
      </c>
      <c r="L2645" s="2">
        <v>8006120000</v>
      </c>
      <c r="M2645" s="2">
        <v>8013770000</v>
      </c>
      <c r="N2645" s="2">
        <v>8054420000</v>
      </c>
      <c r="O2645" s="2">
        <v>8112420000</v>
      </c>
      <c r="P2645" s="2">
        <v>8172460000</v>
      </c>
      <c r="Q2645" s="2">
        <v>8271900000</v>
      </c>
      <c r="R2645" s="2">
        <v>8387220000</v>
      </c>
      <c r="S2645" s="2">
        <v>8498290000</v>
      </c>
      <c r="T2645" s="2">
        <v>8637480000</v>
      </c>
      <c r="U2645" s="2">
        <v>8800370000</v>
      </c>
      <c r="V2645" s="2">
        <v>8943130000</v>
      </c>
      <c r="W2645" s="2">
        <v>9142470000</v>
      </c>
      <c r="X2645" s="2">
        <v>9313690000</v>
      </c>
      <c r="Y2645" s="2">
        <v>9498970000</v>
      </c>
      <c r="Z2645" s="2">
        <v>9713000000</v>
      </c>
      <c r="AA2645" s="2">
        <v>9918580000</v>
      </c>
      <c r="AB2645" s="2">
        <v>10119600000</v>
      </c>
      <c r="AC2645" s="2">
        <v>10295300000</v>
      </c>
      <c r="AD2645" s="2">
        <v>10441000000</v>
      </c>
      <c r="AE2645" s="2">
        <v>10627800000</v>
      </c>
      <c r="AF2645" s="2">
        <v>10853400000</v>
      </c>
      <c r="AG2645" s="2">
        <v>11035600000</v>
      </c>
    </row>
    <row r="2646" spans="1:33">
      <c r="A2646" s="115" t="s">
        <v>4365</v>
      </c>
      <c r="B2646" s="115" t="s">
        <v>19</v>
      </c>
      <c r="C2646" s="2">
        <v>249493000</v>
      </c>
      <c r="D2646" s="2">
        <v>225061000</v>
      </c>
      <c r="E2646" s="2">
        <v>249099000</v>
      </c>
      <c r="F2646" s="2">
        <v>270209000</v>
      </c>
      <c r="G2646" s="2">
        <v>291052000</v>
      </c>
      <c r="H2646" s="2">
        <v>303436000</v>
      </c>
      <c r="I2646" s="2">
        <v>314133000</v>
      </c>
      <c r="J2646" s="2">
        <v>315364000</v>
      </c>
      <c r="K2646" s="2">
        <v>315465000</v>
      </c>
      <c r="L2646" s="2">
        <v>315494000</v>
      </c>
      <c r="M2646" s="2">
        <v>315796000</v>
      </c>
      <c r="N2646" s="2">
        <v>317397000</v>
      </c>
      <c r="O2646" s="2">
        <v>319683000</v>
      </c>
      <c r="P2646" s="2">
        <v>322049000</v>
      </c>
      <c r="Q2646" s="2">
        <v>325968000</v>
      </c>
      <c r="R2646" s="2">
        <v>330512000</v>
      </c>
      <c r="S2646" s="2">
        <v>334889000</v>
      </c>
      <c r="T2646" s="2">
        <v>340374000</v>
      </c>
      <c r="U2646" s="2">
        <v>346793000</v>
      </c>
      <c r="V2646" s="2">
        <v>352418000</v>
      </c>
      <c r="W2646" s="2">
        <v>360274000</v>
      </c>
      <c r="X2646" s="2">
        <v>367021000</v>
      </c>
      <c r="Y2646" s="2">
        <v>374322000</v>
      </c>
      <c r="Z2646" s="2">
        <v>382756000</v>
      </c>
      <c r="AA2646" s="2">
        <v>390857000</v>
      </c>
      <c r="AB2646" s="2">
        <v>398778000</v>
      </c>
      <c r="AC2646" s="2">
        <v>405704000</v>
      </c>
      <c r="AD2646" s="2">
        <v>411446000</v>
      </c>
      <c r="AE2646" s="2">
        <v>418807000</v>
      </c>
      <c r="AF2646" s="2">
        <v>427697000</v>
      </c>
      <c r="AG2646" s="2">
        <v>434875000</v>
      </c>
    </row>
    <row r="2647" spans="1:33">
      <c r="A2647" s="115" t="s">
        <v>4366</v>
      </c>
      <c r="B2647" s="115" t="s">
        <v>19</v>
      </c>
      <c r="C2647" s="2">
        <v>235086000</v>
      </c>
      <c r="D2647" s="2">
        <v>212065000</v>
      </c>
      <c r="E2647" s="2">
        <v>234715000</v>
      </c>
      <c r="F2647" s="2">
        <v>254606000</v>
      </c>
      <c r="G2647" s="2">
        <v>274245000</v>
      </c>
      <c r="H2647" s="2">
        <v>285914000</v>
      </c>
      <c r="I2647" s="2">
        <v>295993000</v>
      </c>
      <c r="J2647" s="2">
        <v>297154000</v>
      </c>
      <c r="K2647" s="2">
        <v>297249000</v>
      </c>
      <c r="L2647" s="2">
        <v>297276000</v>
      </c>
      <c r="M2647" s="2">
        <v>297560000</v>
      </c>
      <c r="N2647" s="2">
        <v>299070000</v>
      </c>
      <c r="O2647" s="2">
        <v>301223000</v>
      </c>
      <c r="P2647" s="2">
        <v>303452000</v>
      </c>
      <c r="Q2647" s="2">
        <v>307145000</v>
      </c>
      <c r="R2647" s="2">
        <v>311427000</v>
      </c>
      <c r="S2647" s="2">
        <v>315551000</v>
      </c>
      <c r="T2647" s="2">
        <v>320719000</v>
      </c>
      <c r="U2647" s="2">
        <v>326767000</v>
      </c>
      <c r="V2647" s="2">
        <v>332068000</v>
      </c>
      <c r="W2647" s="2">
        <v>339470000</v>
      </c>
      <c r="X2647" s="2">
        <v>345828000</v>
      </c>
      <c r="Y2647" s="2">
        <v>352707000</v>
      </c>
      <c r="Z2647" s="2">
        <v>360654000</v>
      </c>
      <c r="AA2647" s="2">
        <v>368288000</v>
      </c>
      <c r="AB2647" s="2">
        <v>375751000</v>
      </c>
      <c r="AC2647" s="2">
        <v>382277000</v>
      </c>
      <c r="AD2647" s="2">
        <v>387687000</v>
      </c>
      <c r="AE2647" s="2">
        <v>394624000</v>
      </c>
      <c r="AF2647" s="2">
        <v>403000000</v>
      </c>
      <c r="AG2647" s="2">
        <v>409764000</v>
      </c>
    </row>
    <row r="2648" spans="1:33">
      <c r="A2648" s="115" t="s">
        <v>4367</v>
      </c>
      <c r="B2648" s="115" t="s">
        <v>19</v>
      </c>
      <c r="C2648" s="2">
        <v>167408000</v>
      </c>
      <c r="D2648" s="2">
        <v>151014000</v>
      </c>
      <c r="E2648" s="2">
        <v>167144000</v>
      </c>
      <c r="F2648" s="2">
        <v>181309000</v>
      </c>
      <c r="G2648" s="2">
        <v>195294000</v>
      </c>
      <c r="H2648" s="2">
        <v>203603000</v>
      </c>
      <c r="I2648" s="2">
        <v>210781000</v>
      </c>
      <c r="J2648" s="2">
        <v>211607000</v>
      </c>
      <c r="K2648" s="2">
        <v>211675000</v>
      </c>
      <c r="L2648" s="2">
        <v>211694000</v>
      </c>
      <c r="M2648" s="2">
        <v>211897000</v>
      </c>
      <c r="N2648" s="2">
        <v>212972000</v>
      </c>
      <c r="O2648" s="2">
        <v>214505000</v>
      </c>
      <c r="P2648" s="2">
        <v>216093000</v>
      </c>
      <c r="Q2648" s="2">
        <v>218722000</v>
      </c>
      <c r="R2648" s="2">
        <v>221771000</v>
      </c>
      <c r="S2648" s="2">
        <v>224708000</v>
      </c>
      <c r="T2648" s="2">
        <v>228389000</v>
      </c>
      <c r="U2648" s="2">
        <v>232696000</v>
      </c>
      <c r="V2648" s="2">
        <v>236471000</v>
      </c>
      <c r="W2648" s="2">
        <v>241741000</v>
      </c>
      <c r="X2648" s="2">
        <v>246269000</v>
      </c>
      <c r="Y2648" s="2">
        <v>251168000</v>
      </c>
      <c r="Z2648" s="2">
        <v>256827000</v>
      </c>
      <c r="AA2648" s="2">
        <v>262263000</v>
      </c>
      <c r="AB2648" s="2">
        <v>267577000</v>
      </c>
      <c r="AC2648" s="2">
        <v>272225000</v>
      </c>
      <c r="AD2648" s="2">
        <v>276077000</v>
      </c>
      <c r="AE2648" s="2">
        <v>281017000</v>
      </c>
      <c r="AF2648" s="2">
        <v>286982000</v>
      </c>
      <c r="AG2648" s="2">
        <v>291799000</v>
      </c>
    </row>
    <row r="2649" spans="1:33">
      <c r="A2649" s="115" t="s">
        <v>4368</v>
      </c>
      <c r="B2649" s="115" t="s">
        <v>19</v>
      </c>
      <c r="C2649" s="2">
        <v>15635200</v>
      </c>
      <c r="D2649" s="2">
        <v>14104100</v>
      </c>
      <c r="E2649" s="2">
        <v>15610500</v>
      </c>
      <c r="F2649" s="2">
        <v>16933400</v>
      </c>
      <c r="G2649" s="2">
        <v>18239600</v>
      </c>
      <c r="H2649" s="2">
        <v>19015700</v>
      </c>
      <c r="I2649" s="2">
        <v>19686000</v>
      </c>
      <c r="J2649" s="2">
        <v>19763200</v>
      </c>
      <c r="K2649" s="2">
        <v>19769500</v>
      </c>
      <c r="L2649" s="2">
        <v>19771300</v>
      </c>
      <c r="M2649" s="2">
        <v>19790200</v>
      </c>
      <c r="N2649" s="2">
        <v>19890600</v>
      </c>
      <c r="O2649" s="2">
        <v>20033800</v>
      </c>
      <c r="P2649" s="2">
        <v>20182100</v>
      </c>
      <c r="Q2649" s="2">
        <v>20427700</v>
      </c>
      <c r="R2649" s="2">
        <v>20712500</v>
      </c>
      <c r="S2649" s="2">
        <v>20986800</v>
      </c>
      <c r="T2649" s="2">
        <v>21330500</v>
      </c>
      <c r="U2649" s="2">
        <v>21732800</v>
      </c>
      <c r="V2649" s="2">
        <v>22085300</v>
      </c>
      <c r="W2649" s="2">
        <v>22577600</v>
      </c>
      <c r="X2649" s="2">
        <v>23000400</v>
      </c>
      <c r="Y2649" s="2">
        <v>23458000</v>
      </c>
      <c r="Z2649" s="2">
        <v>23986500</v>
      </c>
      <c r="AA2649" s="2">
        <v>24494200</v>
      </c>
      <c r="AB2649" s="2">
        <v>24990500</v>
      </c>
      <c r="AC2649" s="2">
        <v>25424600</v>
      </c>
      <c r="AD2649" s="2">
        <v>25784400</v>
      </c>
      <c r="AE2649" s="2">
        <v>26245800</v>
      </c>
      <c r="AF2649" s="2">
        <v>26802900</v>
      </c>
      <c r="AG2649" s="2">
        <v>27252700</v>
      </c>
    </row>
    <row r="2650" spans="1:33">
      <c r="A2650" s="115" t="s">
        <v>4369</v>
      </c>
      <c r="B2650" s="115" t="s">
        <v>19</v>
      </c>
      <c r="C2650" s="2">
        <v>104979000</v>
      </c>
      <c r="D2650" s="2">
        <v>94698900</v>
      </c>
      <c r="E2650" s="2">
        <v>104813000</v>
      </c>
      <c r="F2650" s="2">
        <v>113696000</v>
      </c>
      <c r="G2650" s="2">
        <v>122466000</v>
      </c>
      <c r="H2650" s="2">
        <v>127677000</v>
      </c>
      <c r="I2650" s="2">
        <v>132178000</v>
      </c>
      <c r="J2650" s="2">
        <v>132696000</v>
      </c>
      <c r="K2650" s="2">
        <v>132738000</v>
      </c>
      <c r="L2650" s="2">
        <v>132750000</v>
      </c>
      <c r="M2650" s="2">
        <v>132877000</v>
      </c>
      <c r="N2650" s="2">
        <v>133551000</v>
      </c>
      <c r="O2650" s="2">
        <v>134513000</v>
      </c>
      <c r="P2650" s="2">
        <v>135508000</v>
      </c>
      <c r="Q2650" s="2">
        <v>137157000</v>
      </c>
      <c r="R2650" s="2">
        <v>139069000</v>
      </c>
      <c r="S2650" s="2">
        <v>140911000</v>
      </c>
      <c r="T2650" s="2">
        <v>143219000</v>
      </c>
      <c r="U2650" s="2">
        <v>145920000</v>
      </c>
      <c r="V2650" s="2">
        <v>148287000</v>
      </c>
      <c r="W2650" s="2">
        <v>151592000</v>
      </c>
      <c r="X2650" s="2">
        <v>154431000</v>
      </c>
      <c r="Y2650" s="2">
        <v>157504000</v>
      </c>
      <c r="Z2650" s="2">
        <v>161052000</v>
      </c>
      <c r="AA2650" s="2">
        <v>164461000</v>
      </c>
      <c r="AB2650" s="2">
        <v>167794000</v>
      </c>
      <c r="AC2650" s="2">
        <v>170708000</v>
      </c>
      <c r="AD2650" s="2">
        <v>173124000</v>
      </c>
      <c r="AE2650" s="2">
        <v>176221000</v>
      </c>
      <c r="AF2650" s="2">
        <v>179962000</v>
      </c>
      <c r="AG2650" s="2">
        <v>182983000</v>
      </c>
    </row>
    <row r="2651" spans="1:33">
      <c r="A2651" s="115" t="s">
        <v>4370</v>
      </c>
      <c r="B2651" s="115" t="s">
        <v>19</v>
      </c>
      <c r="C2651" s="2">
        <v>111680000</v>
      </c>
      <c r="D2651" s="2">
        <v>100743000</v>
      </c>
      <c r="E2651" s="2">
        <v>111504000</v>
      </c>
      <c r="F2651" s="2">
        <v>120953000</v>
      </c>
      <c r="G2651" s="2">
        <v>130283000</v>
      </c>
      <c r="H2651" s="2">
        <v>135826000</v>
      </c>
      <c r="I2651" s="2">
        <v>140614000</v>
      </c>
      <c r="J2651" s="2">
        <v>141166000</v>
      </c>
      <c r="K2651" s="2">
        <v>141211000</v>
      </c>
      <c r="L2651" s="2">
        <v>141224000</v>
      </c>
      <c r="M2651" s="2">
        <v>141359000</v>
      </c>
      <c r="N2651" s="2">
        <v>142076000</v>
      </c>
      <c r="O2651" s="2">
        <v>143099000</v>
      </c>
      <c r="P2651" s="2">
        <v>144158000</v>
      </c>
      <c r="Q2651" s="2">
        <v>145912000</v>
      </c>
      <c r="R2651" s="2">
        <v>147946000</v>
      </c>
      <c r="S2651" s="2">
        <v>149905000</v>
      </c>
      <c r="T2651" s="2">
        <v>152361000</v>
      </c>
      <c r="U2651" s="2">
        <v>155234000</v>
      </c>
      <c r="V2651" s="2">
        <v>157752000</v>
      </c>
      <c r="W2651" s="2">
        <v>161268000</v>
      </c>
      <c r="X2651" s="2">
        <v>164289000</v>
      </c>
      <c r="Y2651" s="2">
        <v>167557000</v>
      </c>
      <c r="Z2651" s="2">
        <v>171332000</v>
      </c>
      <c r="AA2651" s="2">
        <v>174959000</v>
      </c>
      <c r="AB2651" s="2">
        <v>178504000</v>
      </c>
      <c r="AC2651" s="2">
        <v>181604000</v>
      </c>
      <c r="AD2651" s="2">
        <v>184174000</v>
      </c>
      <c r="AE2651" s="2">
        <v>187470000</v>
      </c>
      <c r="AF2651" s="2">
        <v>191449000</v>
      </c>
      <c r="AG2651" s="2">
        <v>194662000</v>
      </c>
    </row>
    <row r="2652" spans="1:33">
      <c r="A2652" s="115" t="s">
        <v>4371</v>
      </c>
      <c r="B2652" s="115" t="s">
        <v>19</v>
      </c>
      <c r="C2652" s="2">
        <v>11168000</v>
      </c>
      <c r="D2652" s="2">
        <v>10074300</v>
      </c>
      <c r="E2652" s="2">
        <v>11150400</v>
      </c>
      <c r="F2652" s="2">
        <v>12095300</v>
      </c>
      <c r="G2652" s="2">
        <v>13028300</v>
      </c>
      <c r="H2652" s="2">
        <v>13582600</v>
      </c>
      <c r="I2652" s="2">
        <v>14061400</v>
      </c>
      <c r="J2652" s="2">
        <v>14116600</v>
      </c>
      <c r="K2652" s="2">
        <v>14121100</v>
      </c>
      <c r="L2652" s="2">
        <v>14122400</v>
      </c>
      <c r="M2652" s="2">
        <v>14135900</v>
      </c>
      <c r="N2652" s="2">
        <v>14207600</v>
      </c>
      <c r="O2652" s="2">
        <v>14309900</v>
      </c>
      <c r="P2652" s="2">
        <v>14415800</v>
      </c>
      <c r="Q2652" s="2">
        <v>14591200</v>
      </c>
      <c r="R2652" s="2">
        <v>14794600</v>
      </c>
      <c r="S2652" s="2">
        <v>14990500</v>
      </c>
      <c r="T2652" s="2">
        <v>15236100</v>
      </c>
      <c r="U2652" s="2">
        <v>15523400</v>
      </c>
      <c r="V2652" s="2">
        <v>15775200</v>
      </c>
      <c r="W2652" s="2">
        <v>16126800</v>
      </c>
      <c r="X2652" s="2">
        <v>16428900</v>
      </c>
      <c r="Y2652" s="2">
        <v>16755700</v>
      </c>
      <c r="Z2652" s="2">
        <v>17133200</v>
      </c>
      <c r="AA2652" s="2">
        <v>17495900</v>
      </c>
      <c r="AB2652" s="2">
        <v>17850400</v>
      </c>
      <c r="AC2652" s="2">
        <v>18160400</v>
      </c>
      <c r="AD2652" s="2">
        <v>18417400</v>
      </c>
      <c r="AE2652" s="2">
        <v>18747000</v>
      </c>
      <c r="AF2652" s="2">
        <v>19144900</v>
      </c>
      <c r="AG2652" s="2">
        <v>19466200</v>
      </c>
    </row>
    <row r="2653" spans="1:33">
      <c r="A2653" s="115" t="s">
        <v>4372</v>
      </c>
      <c r="B2653" s="115" t="s">
        <v>19</v>
      </c>
      <c r="C2653" s="115">
        <v>0</v>
      </c>
      <c r="D2653" s="115">
        <v>0</v>
      </c>
      <c r="E2653" s="115">
        <v>0</v>
      </c>
      <c r="F2653" s="115">
        <v>0</v>
      </c>
      <c r="G2653" s="115">
        <v>0</v>
      </c>
      <c r="H2653" s="115">
        <v>0</v>
      </c>
      <c r="I2653" s="115">
        <v>0</v>
      </c>
      <c r="J2653" s="115">
        <v>0</v>
      </c>
      <c r="K2653" s="115">
        <v>0</v>
      </c>
      <c r="L2653" s="115">
        <v>0</v>
      </c>
      <c r="M2653" s="115">
        <v>0</v>
      </c>
      <c r="N2653" s="115">
        <v>0</v>
      </c>
      <c r="O2653" s="115">
        <v>0</v>
      </c>
      <c r="P2653" s="115">
        <v>0</v>
      </c>
      <c r="Q2653" s="115">
        <v>0</v>
      </c>
      <c r="R2653" s="115">
        <v>0</v>
      </c>
      <c r="S2653" s="115">
        <v>0</v>
      </c>
      <c r="T2653" s="115">
        <v>0</v>
      </c>
      <c r="U2653" s="115">
        <v>0</v>
      </c>
      <c r="V2653" s="115">
        <v>0</v>
      </c>
      <c r="W2653" s="115">
        <v>0</v>
      </c>
      <c r="X2653" s="115">
        <v>0</v>
      </c>
      <c r="Y2653" s="115">
        <v>0</v>
      </c>
      <c r="Z2653" s="115">
        <v>0</v>
      </c>
      <c r="AA2653" s="115">
        <v>0</v>
      </c>
      <c r="AB2653" s="115">
        <v>0</v>
      </c>
      <c r="AC2653" s="115">
        <v>0</v>
      </c>
      <c r="AD2653" s="115">
        <v>0</v>
      </c>
      <c r="AE2653" s="115">
        <v>0</v>
      </c>
      <c r="AF2653" s="115">
        <v>0</v>
      </c>
      <c r="AG2653" s="115">
        <v>0</v>
      </c>
    </row>
    <row r="2654" spans="1:33">
      <c r="A2654" s="115" t="s">
        <v>4373</v>
      </c>
      <c r="B2654" s="115" t="s">
        <v>19</v>
      </c>
      <c r="C2654" s="2">
        <v>3409540000000</v>
      </c>
      <c r="D2654" s="2">
        <v>3361040000000</v>
      </c>
      <c r="E2654" s="2">
        <v>3656550000000</v>
      </c>
      <c r="F2654" s="2">
        <v>3718450000000</v>
      </c>
      <c r="G2654" s="2">
        <v>3800020000000</v>
      </c>
      <c r="H2654" s="2">
        <v>3897020000000</v>
      </c>
      <c r="I2654" s="2">
        <v>3918160000000</v>
      </c>
      <c r="J2654" s="2">
        <v>3886260000000</v>
      </c>
      <c r="K2654" s="2">
        <v>3833070000000</v>
      </c>
      <c r="L2654" s="2">
        <v>3804150000000</v>
      </c>
      <c r="M2654" s="2">
        <v>3754300000000</v>
      </c>
      <c r="N2654" s="2">
        <v>3749840000000</v>
      </c>
      <c r="O2654" s="2">
        <v>3767580000000</v>
      </c>
      <c r="P2654" s="2">
        <v>3757830000000</v>
      </c>
      <c r="Q2654" s="2">
        <v>3726170000000</v>
      </c>
      <c r="R2654" s="2">
        <v>3771830000000</v>
      </c>
      <c r="S2654" s="2">
        <v>3827060000000</v>
      </c>
      <c r="T2654" s="2">
        <v>3866410000000</v>
      </c>
      <c r="U2654" s="2">
        <v>3930410000000</v>
      </c>
      <c r="V2654" s="2">
        <v>3995780000000</v>
      </c>
      <c r="W2654" s="2">
        <v>4079870000000</v>
      </c>
      <c r="X2654" s="2">
        <v>4197340000000</v>
      </c>
      <c r="Y2654" s="2">
        <v>4288340000000</v>
      </c>
      <c r="Z2654" s="2">
        <v>4386300000000</v>
      </c>
      <c r="AA2654" s="2">
        <v>4490490000000</v>
      </c>
      <c r="AB2654" s="2">
        <v>4635200000000</v>
      </c>
      <c r="AC2654" s="2">
        <v>4775820000000</v>
      </c>
      <c r="AD2654" s="2">
        <v>4887600000000</v>
      </c>
      <c r="AE2654" s="2">
        <v>5016790000000</v>
      </c>
      <c r="AF2654" s="2">
        <v>5150660000000</v>
      </c>
      <c r="AG2654" s="2">
        <v>5304510000000</v>
      </c>
    </row>
    <row r="2655" spans="1:33">
      <c r="A2655" s="115" t="s">
        <v>4374</v>
      </c>
      <c r="B2655" s="115" t="s">
        <v>19</v>
      </c>
      <c r="C2655" s="2">
        <v>387991000</v>
      </c>
      <c r="D2655" s="2">
        <v>382471000</v>
      </c>
      <c r="E2655" s="2">
        <v>416099000</v>
      </c>
      <c r="F2655" s="2">
        <v>423144000</v>
      </c>
      <c r="G2655" s="2">
        <v>432426000</v>
      </c>
      <c r="H2655" s="2">
        <v>443464000</v>
      </c>
      <c r="I2655" s="2">
        <v>445870000</v>
      </c>
      <c r="J2655" s="2">
        <v>442239000</v>
      </c>
      <c r="K2655" s="2">
        <v>436187000</v>
      </c>
      <c r="L2655" s="2">
        <v>432896000</v>
      </c>
      <c r="M2655" s="2">
        <v>427224000</v>
      </c>
      <c r="N2655" s="2">
        <v>426716000</v>
      </c>
      <c r="O2655" s="2">
        <v>428734000</v>
      </c>
      <c r="P2655" s="2">
        <v>427625000</v>
      </c>
      <c r="Q2655" s="2">
        <v>424022000</v>
      </c>
      <c r="R2655" s="2">
        <v>429218000</v>
      </c>
      <c r="S2655" s="2">
        <v>435503000</v>
      </c>
      <c r="T2655" s="2">
        <v>439981000</v>
      </c>
      <c r="U2655" s="2">
        <v>447264000</v>
      </c>
      <c r="V2655" s="2">
        <v>454703000</v>
      </c>
      <c r="W2655" s="2">
        <v>464272000</v>
      </c>
      <c r="X2655" s="2">
        <v>477639000</v>
      </c>
      <c r="Y2655" s="2">
        <v>487995000</v>
      </c>
      <c r="Z2655" s="2">
        <v>499142000</v>
      </c>
      <c r="AA2655" s="2">
        <v>510998000</v>
      </c>
      <c r="AB2655" s="2">
        <v>527466000</v>
      </c>
      <c r="AC2655" s="2">
        <v>543468000</v>
      </c>
      <c r="AD2655" s="2">
        <v>556188000</v>
      </c>
      <c r="AE2655" s="2">
        <v>570889000</v>
      </c>
      <c r="AF2655" s="2">
        <v>586123000</v>
      </c>
      <c r="AG2655" s="2">
        <v>603630000</v>
      </c>
    </row>
    <row r="2656" spans="1:33">
      <c r="A2656" s="115" t="s">
        <v>4375</v>
      </c>
      <c r="B2656" s="115" t="s">
        <v>19</v>
      </c>
      <c r="C2656" s="2">
        <v>2071230000</v>
      </c>
      <c r="D2656" s="2">
        <v>2041770000</v>
      </c>
      <c r="E2656" s="2">
        <v>2221290000</v>
      </c>
      <c r="F2656" s="2">
        <v>2258890000</v>
      </c>
      <c r="G2656" s="2">
        <v>2308440000</v>
      </c>
      <c r="H2656" s="2">
        <v>2367370000</v>
      </c>
      <c r="I2656" s="2">
        <v>2380210000</v>
      </c>
      <c r="J2656" s="2">
        <v>2360830000</v>
      </c>
      <c r="K2656" s="2">
        <v>2328520000</v>
      </c>
      <c r="L2656" s="2">
        <v>2310950000</v>
      </c>
      <c r="M2656" s="2">
        <v>2280670000</v>
      </c>
      <c r="N2656" s="2">
        <v>2277960000</v>
      </c>
      <c r="O2656" s="2">
        <v>2288740000</v>
      </c>
      <c r="P2656" s="2">
        <v>2282820000</v>
      </c>
      <c r="Q2656" s="2">
        <v>2263580000</v>
      </c>
      <c r="R2656" s="2">
        <v>2291320000</v>
      </c>
      <c r="S2656" s="2">
        <v>2324870000</v>
      </c>
      <c r="T2656" s="2">
        <v>2348780000</v>
      </c>
      <c r="U2656" s="2">
        <v>2387650000</v>
      </c>
      <c r="V2656" s="2">
        <v>2427370000</v>
      </c>
      <c r="W2656" s="2">
        <v>2478450000</v>
      </c>
      <c r="X2656" s="2">
        <v>2549810000</v>
      </c>
      <c r="Y2656" s="2">
        <v>2605090000</v>
      </c>
      <c r="Z2656" s="2">
        <v>2664600000</v>
      </c>
      <c r="AA2656" s="2">
        <v>2727890000</v>
      </c>
      <c r="AB2656" s="2">
        <v>2815800000</v>
      </c>
      <c r="AC2656" s="2">
        <v>2901230000</v>
      </c>
      <c r="AD2656" s="2">
        <v>2969130000</v>
      </c>
      <c r="AE2656" s="2">
        <v>3047610000</v>
      </c>
      <c r="AF2656" s="2">
        <v>3128940000</v>
      </c>
      <c r="AG2656" s="2">
        <v>3222390000</v>
      </c>
    </row>
    <row r="2657" spans="1:33">
      <c r="A2657" s="115" t="s">
        <v>4376</v>
      </c>
      <c r="B2657" s="115" t="s">
        <v>19</v>
      </c>
      <c r="C2657" s="2">
        <v>3642860000</v>
      </c>
      <c r="D2657" s="2">
        <v>3591040000</v>
      </c>
      <c r="E2657" s="2">
        <v>3906770000</v>
      </c>
      <c r="F2657" s="2">
        <v>3972910000</v>
      </c>
      <c r="G2657" s="2">
        <v>4060060000</v>
      </c>
      <c r="H2657" s="2">
        <v>4163700000</v>
      </c>
      <c r="I2657" s="2">
        <v>4186290000</v>
      </c>
      <c r="J2657" s="2">
        <v>4152200000</v>
      </c>
      <c r="K2657" s="2">
        <v>4095380000</v>
      </c>
      <c r="L2657" s="2">
        <v>4064470000</v>
      </c>
      <c r="M2657" s="2">
        <v>4011220000</v>
      </c>
      <c r="N2657" s="2">
        <v>4006450000</v>
      </c>
      <c r="O2657" s="2">
        <v>4025400000</v>
      </c>
      <c r="P2657" s="2">
        <v>4014990000</v>
      </c>
      <c r="Q2657" s="2">
        <v>3981160000</v>
      </c>
      <c r="R2657" s="2">
        <v>4029940000</v>
      </c>
      <c r="S2657" s="2">
        <v>4088950000</v>
      </c>
      <c r="T2657" s="2">
        <v>4131000000</v>
      </c>
      <c r="U2657" s="2">
        <v>4199380000</v>
      </c>
      <c r="V2657" s="2">
        <v>4269220000</v>
      </c>
      <c r="W2657" s="2">
        <v>4359060000</v>
      </c>
      <c r="X2657" s="2">
        <v>4484570000</v>
      </c>
      <c r="Y2657" s="2">
        <v>4581800000</v>
      </c>
      <c r="Z2657" s="2">
        <v>4686460000</v>
      </c>
      <c r="AA2657" s="2">
        <v>4797780000</v>
      </c>
      <c r="AB2657" s="2">
        <v>4952400000</v>
      </c>
      <c r="AC2657" s="2">
        <v>5102640000</v>
      </c>
      <c r="AD2657" s="2">
        <v>5222070000</v>
      </c>
      <c r="AE2657" s="2">
        <v>5360100000</v>
      </c>
      <c r="AF2657" s="2">
        <v>5503130000</v>
      </c>
      <c r="AG2657" s="2">
        <v>5667510000</v>
      </c>
    </row>
    <row r="2658" spans="1:33">
      <c r="A2658" s="115" t="s">
        <v>4377</v>
      </c>
      <c r="B2658" s="115" t="s">
        <v>19</v>
      </c>
      <c r="C2658" s="2">
        <v>143553000</v>
      </c>
      <c r="D2658" s="2">
        <v>141511000</v>
      </c>
      <c r="E2658" s="2">
        <v>153953000</v>
      </c>
      <c r="F2658" s="2">
        <v>156559000</v>
      </c>
      <c r="G2658" s="2">
        <v>159993000</v>
      </c>
      <c r="H2658" s="2">
        <v>164077000</v>
      </c>
      <c r="I2658" s="2">
        <v>164967000</v>
      </c>
      <c r="J2658" s="2">
        <v>163624000</v>
      </c>
      <c r="K2658" s="2">
        <v>161385000</v>
      </c>
      <c r="L2658" s="2">
        <v>160167000</v>
      </c>
      <c r="M2658" s="2">
        <v>158069000</v>
      </c>
      <c r="N2658" s="2">
        <v>157881000</v>
      </c>
      <c r="O2658" s="2">
        <v>158627000</v>
      </c>
      <c r="P2658" s="2">
        <v>158217000</v>
      </c>
      <c r="Q2658" s="2">
        <v>156884000</v>
      </c>
      <c r="R2658" s="2">
        <v>158806000</v>
      </c>
      <c r="S2658" s="2">
        <v>161132000</v>
      </c>
      <c r="T2658" s="2">
        <v>162789000</v>
      </c>
      <c r="U2658" s="2">
        <v>165483000</v>
      </c>
      <c r="V2658" s="2">
        <v>168236000</v>
      </c>
      <c r="W2658" s="2">
        <v>171776000</v>
      </c>
      <c r="X2658" s="2">
        <v>176722000</v>
      </c>
      <c r="Y2658" s="2">
        <v>180553000</v>
      </c>
      <c r="Z2658" s="2">
        <v>184677000</v>
      </c>
      <c r="AA2658" s="2">
        <v>189064000</v>
      </c>
      <c r="AB2658" s="2">
        <v>195157000</v>
      </c>
      <c r="AC2658" s="2">
        <v>201078000</v>
      </c>
      <c r="AD2658" s="2">
        <v>205784000</v>
      </c>
      <c r="AE2658" s="2">
        <v>211223000</v>
      </c>
      <c r="AF2658" s="2">
        <v>216860000</v>
      </c>
      <c r="AG2658" s="2">
        <v>223337000</v>
      </c>
    </row>
    <row r="2659" spans="1:33">
      <c r="A2659" s="115" t="s">
        <v>4378</v>
      </c>
      <c r="B2659" s="115" t="s">
        <v>19</v>
      </c>
      <c r="C2659" s="2">
        <v>135264000</v>
      </c>
      <c r="D2659" s="2">
        <v>133339000</v>
      </c>
      <c r="E2659" s="2">
        <v>145063000</v>
      </c>
      <c r="F2659" s="2">
        <v>147519000</v>
      </c>
      <c r="G2659" s="2">
        <v>150755000</v>
      </c>
      <c r="H2659" s="2">
        <v>154603000</v>
      </c>
      <c r="I2659" s="2">
        <v>155441000</v>
      </c>
      <c r="J2659" s="2">
        <v>154176000</v>
      </c>
      <c r="K2659" s="2">
        <v>152066000</v>
      </c>
      <c r="L2659" s="2">
        <v>150918000</v>
      </c>
      <c r="M2659" s="2">
        <v>148941000</v>
      </c>
      <c r="N2659" s="2">
        <v>148764000</v>
      </c>
      <c r="O2659" s="2">
        <v>149468000</v>
      </c>
      <c r="P2659" s="2">
        <v>149081000</v>
      </c>
      <c r="Q2659" s="2">
        <v>147825000</v>
      </c>
      <c r="R2659" s="2">
        <v>149636000</v>
      </c>
      <c r="S2659" s="2">
        <v>151827000</v>
      </c>
      <c r="T2659" s="2">
        <v>153389000</v>
      </c>
      <c r="U2659" s="2">
        <v>155928000</v>
      </c>
      <c r="V2659" s="2">
        <v>158521000</v>
      </c>
      <c r="W2659" s="2">
        <v>161857000</v>
      </c>
      <c r="X2659" s="2">
        <v>166517000</v>
      </c>
      <c r="Y2659" s="2">
        <v>170127000</v>
      </c>
      <c r="Z2659" s="2">
        <v>174013000</v>
      </c>
      <c r="AA2659" s="2">
        <v>178147000</v>
      </c>
      <c r="AB2659" s="2">
        <v>183888000</v>
      </c>
      <c r="AC2659" s="2">
        <v>189467000</v>
      </c>
      <c r="AD2659" s="2">
        <v>193901000</v>
      </c>
      <c r="AE2659" s="2">
        <v>199026000</v>
      </c>
      <c r="AF2659" s="2">
        <v>204337000</v>
      </c>
      <c r="AG2659" s="2">
        <v>210441000</v>
      </c>
    </row>
    <row r="2660" spans="1:33">
      <c r="A2660" s="115" t="s">
        <v>4379</v>
      </c>
      <c r="B2660" s="115" t="s">
        <v>19</v>
      </c>
      <c r="C2660" s="2">
        <v>96323000</v>
      </c>
      <c r="D2660" s="2">
        <v>94952800</v>
      </c>
      <c r="E2660" s="2">
        <v>103301000</v>
      </c>
      <c r="F2660" s="2">
        <v>105050000</v>
      </c>
      <c r="G2660" s="2">
        <v>107354000</v>
      </c>
      <c r="H2660" s="2">
        <v>110095000</v>
      </c>
      <c r="I2660" s="2">
        <v>110692000</v>
      </c>
      <c r="J2660" s="2">
        <v>109791000</v>
      </c>
      <c r="K2660" s="2">
        <v>108288000</v>
      </c>
      <c r="L2660" s="2">
        <v>107471000</v>
      </c>
      <c r="M2660" s="2">
        <v>106063000</v>
      </c>
      <c r="N2660" s="2">
        <v>105937000</v>
      </c>
      <c r="O2660" s="2">
        <v>106438000</v>
      </c>
      <c r="P2660" s="2">
        <v>106163000</v>
      </c>
      <c r="Q2660" s="2">
        <v>105268000</v>
      </c>
      <c r="R2660" s="2">
        <v>106558000</v>
      </c>
      <c r="S2660" s="2">
        <v>108118000</v>
      </c>
      <c r="T2660" s="2">
        <v>109230000</v>
      </c>
      <c r="U2660" s="2">
        <v>111038000</v>
      </c>
      <c r="V2660" s="2">
        <v>112885000</v>
      </c>
      <c r="W2660" s="2">
        <v>115261000</v>
      </c>
      <c r="X2660" s="2">
        <v>118579000</v>
      </c>
      <c r="Y2660" s="2">
        <v>121150000</v>
      </c>
      <c r="Z2660" s="2">
        <v>123917000</v>
      </c>
      <c r="AA2660" s="2">
        <v>126861000</v>
      </c>
      <c r="AB2660" s="2">
        <v>130949000</v>
      </c>
      <c r="AC2660" s="2">
        <v>134922000</v>
      </c>
      <c r="AD2660" s="2">
        <v>138080000</v>
      </c>
      <c r="AE2660" s="2">
        <v>141730000</v>
      </c>
      <c r="AF2660" s="2">
        <v>145512000</v>
      </c>
      <c r="AG2660" s="2">
        <v>149858000</v>
      </c>
    </row>
    <row r="2661" spans="1:33">
      <c r="A2661" s="115" t="s">
        <v>4380</v>
      </c>
      <c r="B2661" s="115" t="s">
        <v>19</v>
      </c>
      <c r="C2661" s="2">
        <v>8996150</v>
      </c>
      <c r="D2661" s="2">
        <v>8868170</v>
      </c>
      <c r="E2661" s="2">
        <v>9647880</v>
      </c>
      <c r="F2661" s="2">
        <v>9811220</v>
      </c>
      <c r="G2661" s="2">
        <v>10026400</v>
      </c>
      <c r="H2661" s="2">
        <v>10282400</v>
      </c>
      <c r="I2661" s="2">
        <v>10338100</v>
      </c>
      <c r="J2661" s="2">
        <v>10254000</v>
      </c>
      <c r="K2661" s="2">
        <v>10113600</v>
      </c>
      <c r="L2661" s="2">
        <v>10037300</v>
      </c>
      <c r="M2661" s="2">
        <v>9905820</v>
      </c>
      <c r="N2661" s="2">
        <v>9894050</v>
      </c>
      <c r="O2661" s="2">
        <v>9940840</v>
      </c>
      <c r="P2661" s="2">
        <v>9915120</v>
      </c>
      <c r="Q2661" s="2">
        <v>9831580</v>
      </c>
      <c r="R2661" s="2">
        <v>9952050</v>
      </c>
      <c r="S2661" s="2">
        <v>10097800</v>
      </c>
      <c r="T2661" s="2">
        <v>10201600</v>
      </c>
      <c r="U2661" s="2">
        <v>10370500</v>
      </c>
      <c r="V2661" s="2">
        <v>10543000</v>
      </c>
      <c r="W2661" s="2">
        <v>10764800</v>
      </c>
      <c r="X2661" s="2">
        <v>11074800</v>
      </c>
      <c r="Y2661" s="2">
        <v>11314900</v>
      </c>
      <c r="Z2661" s="2">
        <v>11573300</v>
      </c>
      <c r="AA2661" s="2">
        <v>11848300</v>
      </c>
      <c r="AB2661" s="2">
        <v>12230100</v>
      </c>
      <c r="AC2661" s="2">
        <v>12601100</v>
      </c>
      <c r="AD2661" s="2">
        <v>12896000</v>
      </c>
      <c r="AE2661" s="2">
        <v>13236900</v>
      </c>
      <c r="AF2661" s="2">
        <v>13590100</v>
      </c>
      <c r="AG2661" s="2">
        <v>13996100</v>
      </c>
    </row>
    <row r="2662" spans="1:33">
      <c r="A2662" s="115" t="s">
        <v>4381</v>
      </c>
      <c r="B2662" s="115" t="s">
        <v>19</v>
      </c>
      <c r="C2662" s="2">
        <v>60402700</v>
      </c>
      <c r="D2662" s="2">
        <v>59543400</v>
      </c>
      <c r="E2662" s="2">
        <v>64778600</v>
      </c>
      <c r="F2662" s="2">
        <v>65875300</v>
      </c>
      <c r="G2662" s="2">
        <v>67320300</v>
      </c>
      <c r="H2662" s="2">
        <v>69038700</v>
      </c>
      <c r="I2662" s="2">
        <v>69413300</v>
      </c>
      <c r="J2662" s="2">
        <v>68848100</v>
      </c>
      <c r="K2662" s="2">
        <v>67905900</v>
      </c>
      <c r="L2662" s="2">
        <v>67393500</v>
      </c>
      <c r="M2662" s="2">
        <v>66510500</v>
      </c>
      <c r="N2662" s="2">
        <v>66431500</v>
      </c>
      <c r="O2662" s="2">
        <v>66745700</v>
      </c>
      <c r="P2662" s="2">
        <v>66573000</v>
      </c>
      <c r="Q2662" s="2">
        <v>66012000</v>
      </c>
      <c r="R2662" s="2">
        <v>66820900</v>
      </c>
      <c r="S2662" s="2">
        <v>67799400</v>
      </c>
      <c r="T2662" s="2">
        <v>68496600</v>
      </c>
      <c r="U2662" s="2">
        <v>69630400</v>
      </c>
      <c r="V2662" s="2">
        <v>70788500</v>
      </c>
      <c r="W2662" s="2">
        <v>72278100</v>
      </c>
      <c r="X2662" s="2">
        <v>74359200</v>
      </c>
      <c r="Y2662" s="2">
        <v>75971400</v>
      </c>
      <c r="Z2662" s="2">
        <v>77706700</v>
      </c>
      <c r="AA2662" s="2">
        <v>79552500</v>
      </c>
      <c r="AB2662" s="2">
        <v>82116300</v>
      </c>
      <c r="AC2662" s="2">
        <v>84607500</v>
      </c>
      <c r="AD2662" s="2">
        <v>86587700</v>
      </c>
      <c r="AE2662" s="2">
        <v>88876400</v>
      </c>
      <c r="AF2662" s="2">
        <v>91248100</v>
      </c>
      <c r="AG2662" s="2">
        <v>93973600</v>
      </c>
    </row>
    <row r="2663" spans="1:33">
      <c r="A2663" s="115" t="s">
        <v>4382</v>
      </c>
      <c r="B2663" s="115" t="s">
        <v>19</v>
      </c>
      <c r="C2663" s="2">
        <v>64258200</v>
      </c>
      <c r="D2663" s="2">
        <v>63344100</v>
      </c>
      <c r="E2663" s="2">
        <v>68913400</v>
      </c>
      <c r="F2663" s="2">
        <v>70080100</v>
      </c>
      <c r="G2663" s="2">
        <v>71617400</v>
      </c>
      <c r="H2663" s="2">
        <v>73445500</v>
      </c>
      <c r="I2663" s="2">
        <v>73843900</v>
      </c>
      <c r="J2663" s="2">
        <v>73242700</v>
      </c>
      <c r="K2663" s="2">
        <v>72240400</v>
      </c>
      <c r="L2663" s="2">
        <v>71695200</v>
      </c>
      <c r="M2663" s="2">
        <v>70755800</v>
      </c>
      <c r="N2663" s="2">
        <v>70671800</v>
      </c>
      <c r="O2663" s="2">
        <v>71006000</v>
      </c>
      <c r="P2663" s="2">
        <v>70822300</v>
      </c>
      <c r="Q2663" s="2">
        <v>70225500</v>
      </c>
      <c r="R2663" s="2">
        <v>71086100</v>
      </c>
      <c r="S2663" s="2">
        <v>72127000</v>
      </c>
      <c r="T2663" s="2">
        <v>72868700</v>
      </c>
      <c r="U2663" s="2">
        <v>74074800</v>
      </c>
      <c r="V2663" s="2">
        <v>75306900</v>
      </c>
      <c r="W2663" s="2">
        <v>76891600</v>
      </c>
      <c r="X2663" s="2">
        <v>79105500</v>
      </c>
      <c r="Y2663" s="2">
        <v>80820700</v>
      </c>
      <c r="Z2663" s="2">
        <v>82666700</v>
      </c>
      <c r="AA2663" s="2">
        <v>84630400</v>
      </c>
      <c r="AB2663" s="2">
        <v>87357700</v>
      </c>
      <c r="AC2663" s="2">
        <v>90008000</v>
      </c>
      <c r="AD2663" s="2">
        <v>92114600</v>
      </c>
      <c r="AE2663" s="2">
        <v>94549400</v>
      </c>
      <c r="AF2663" s="2">
        <v>97072400</v>
      </c>
      <c r="AG2663" s="2">
        <v>99971900</v>
      </c>
    </row>
    <row r="2664" spans="1:33">
      <c r="A2664" s="115" t="s">
        <v>4383</v>
      </c>
      <c r="B2664" s="115" t="s">
        <v>19</v>
      </c>
      <c r="C2664" s="2">
        <v>6425820</v>
      </c>
      <c r="D2664" s="2">
        <v>6334410</v>
      </c>
      <c r="E2664" s="2">
        <v>6891340</v>
      </c>
      <c r="F2664" s="2">
        <v>7008010</v>
      </c>
      <c r="G2664" s="2">
        <v>7161740</v>
      </c>
      <c r="H2664" s="2">
        <v>7344550</v>
      </c>
      <c r="I2664" s="2">
        <v>7384390</v>
      </c>
      <c r="J2664" s="2">
        <v>7324270</v>
      </c>
      <c r="K2664" s="2">
        <v>7224040</v>
      </c>
      <c r="L2664" s="2">
        <v>7169520</v>
      </c>
      <c r="M2664" s="2">
        <v>7075580</v>
      </c>
      <c r="N2664" s="2">
        <v>7067180</v>
      </c>
      <c r="O2664" s="2">
        <v>7100600</v>
      </c>
      <c r="P2664" s="2">
        <v>7082230</v>
      </c>
      <c r="Q2664" s="2">
        <v>7022550</v>
      </c>
      <c r="R2664" s="2">
        <v>7108610</v>
      </c>
      <c r="S2664" s="2">
        <v>7212700</v>
      </c>
      <c r="T2664" s="2">
        <v>7286870</v>
      </c>
      <c r="U2664" s="2">
        <v>7407480</v>
      </c>
      <c r="V2664" s="2">
        <v>7530690</v>
      </c>
      <c r="W2664" s="2">
        <v>7689160</v>
      </c>
      <c r="X2664" s="2">
        <v>7910550</v>
      </c>
      <c r="Y2664" s="2">
        <v>8082070</v>
      </c>
      <c r="Z2664" s="2">
        <v>8266670</v>
      </c>
      <c r="AA2664" s="2">
        <v>8463040</v>
      </c>
      <c r="AB2664" s="2">
        <v>8735770</v>
      </c>
      <c r="AC2664" s="2">
        <v>9000800</v>
      </c>
      <c r="AD2664" s="2">
        <v>9211460</v>
      </c>
      <c r="AE2664" s="2">
        <v>9454940</v>
      </c>
      <c r="AF2664" s="2">
        <v>9707240</v>
      </c>
      <c r="AG2664" s="2">
        <v>9997190</v>
      </c>
    </row>
    <row r="2665" spans="1:33">
      <c r="A2665" s="115" t="s">
        <v>4384</v>
      </c>
      <c r="B2665" s="115" t="s">
        <v>19</v>
      </c>
      <c r="C2665" s="115">
        <v>0</v>
      </c>
      <c r="D2665" s="115">
        <v>0</v>
      </c>
      <c r="E2665" s="115">
        <v>0</v>
      </c>
      <c r="F2665" s="115">
        <v>0</v>
      </c>
      <c r="G2665" s="115">
        <v>0</v>
      </c>
      <c r="H2665" s="115">
        <v>0</v>
      </c>
      <c r="I2665" s="115">
        <v>0</v>
      </c>
      <c r="J2665" s="115">
        <v>0</v>
      </c>
      <c r="K2665" s="115">
        <v>0</v>
      </c>
      <c r="L2665" s="115">
        <v>0</v>
      </c>
      <c r="M2665" s="115">
        <v>0</v>
      </c>
      <c r="N2665" s="115">
        <v>0</v>
      </c>
      <c r="O2665" s="115">
        <v>0</v>
      </c>
      <c r="P2665" s="115">
        <v>0</v>
      </c>
      <c r="Q2665" s="115">
        <v>0</v>
      </c>
      <c r="R2665" s="115">
        <v>0</v>
      </c>
      <c r="S2665" s="115">
        <v>0</v>
      </c>
      <c r="T2665" s="115">
        <v>0</v>
      </c>
      <c r="U2665" s="115">
        <v>0</v>
      </c>
      <c r="V2665" s="115">
        <v>0</v>
      </c>
      <c r="W2665" s="115">
        <v>0</v>
      </c>
      <c r="X2665" s="115">
        <v>0</v>
      </c>
      <c r="Y2665" s="115">
        <v>0</v>
      </c>
      <c r="Z2665" s="115">
        <v>0</v>
      </c>
      <c r="AA2665" s="115">
        <v>0</v>
      </c>
      <c r="AB2665" s="115">
        <v>0</v>
      </c>
      <c r="AC2665" s="115">
        <v>0</v>
      </c>
      <c r="AD2665" s="115">
        <v>0</v>
      </c>
      <c r="AE2665" s="115">
        <v>0</v>
      </c>
      <c r="AF2665" s="115">
        <v>0</v>
      </c>
      <c r="AG2665" s="115">
        <v>0</v>
      </c>
    </row>
    <row r="2666" spans="1:33">
      <c r="A2666" s="115" t="s">
        <v>4385</v>
      </c>
      <c r="B2666" s="115" t="s">
        <v>19</v>
      </c>
      <c r="C2666" s="2">
        <v>26567200000000</v>
      </c>
      <c r="D2666" s="2">
        <v>26560300000000</v>
      </c>
      <c r="E2666" s="2">
        <v>27205100000000</v>
      </c>
      <c r="F2666" s="2">
        <v>26975400000000</v>
      </c>
      <c r="G2666" s="2">
        <v>27015400000000</v>
      </c>
      <c r="H2666" s="2">
        <v>26979600000000</v>
      </c>
      <c r="I2666" s="2">
        <v>26903100000000</v>
      </c>
      <c r="J2666" s="2">
        <v>26716300000000</v>
      </c>
      <c r="K2666" s="2">
        <v>26536600000000</v>
      </c>
      <c r="L2666" s="2">
        <v>26340800000000</v>
      </c>
      <c r="M2666" s="2">
        <v>26149300000000</v>
      </c>
      <c r="N2666" s="2">
        <v>26027800000000</v>
      </c>
      <c r="O2666" s="2">
        <v>25906900000000</v>
      </c>
      <c r="P2666" s="2">
        <v>25762800000000</v>
      </c>
      <c r="Q2666" s="2">
        <v>25688400000000</v>
      </c>
      <c r="R2666" s="2">
        <v>25670100000000</v>
      </c>
      <c r="S2666" s="2">
        <v>25647900000000</v>
      </c>
      <c r="T2666" s="2">
        <v>25679700000000</v>
      </c>
      <c r="U2666" s="2">
        <v>25752600000000</v>
      </c>
      <c r="V2666" s="2">
        <v>25845600000000</v>
      </c>
      <c r="W2666" s="2">
        <v>25877100000000</v>
      </c>
      <c r="X2666" s="2">
        <v>25933700000000</v>
      </c>
      <c r="Y2666" s="2">
        <v>26018700000000</v>
      </c>
      <c r="Z2666" s="2">
        <v>26204400000000</v>
      </c>
      <c r="AA2666" s="2">
        <v>26323000000000</v>
      </c>
      <c r="AB2666" s="2">
        <v>26538500000000</v>
      </c>
      <c r="AC2666" s="2">
        <v>26699800000000</v>
      </c>
      <c r="AD2666" s="2">
        <v>26903200000000</v>
      </c>
      <c r="AE2666" s="2">
        <v>27044300000000</v>
      </c>
      <c r="AF2666" s="2">
        <v>27215200000000</v>
      </c>
      <c r="AG2666" s="2">
        <v>27392100000000</v>
      </c>
    </row>
    <row r="2667" spans="1:33">
      <c r="A2667" s="115" t="s">
        <v>4386</v>
      </c>
      <c r="B2667" s="115" t="s">
        <v>19</v>
      </c>
      <c r="C2667" s="2">
        <v>3023230000</v>
      </c>
      <c r="D2667" s="2">
        <v>3022450000</v>
      </c>
      <c r="E2667" s="2">
        <v>3095820000</v>
      </c>
      <c r="F2667" s="2">
        <v>3069680000</v>
      </c>
      <c r="G2667" s="2">
        <v>3074230000</v>
      </c>
      <c r="H2667" s="2">
        <v>3070160000</v>
      </c>
      <c r="I2667" s="2">
        <v>3061450000</v>
      </c>
      <c r="J2667" s="2">
        <v>3040200000</v>
      </c>
      <c r="K2667" s="2">
        <v>3019750000</v>
      </c>
      <c r="L2667" s="2">
        <v>2997470000</v>
      </c>
      <c r="M2667" s="2">
        <v>2975680000</v>
      </c>
      <c r="N2667" s="2">
        <v>2961850000</v>
      </c>
      <c r="O2667" s="2">
        <v>2948100000</v>
      </c>
      <c r="P2667" s="2">
        <v>2931690000</v>
      </c>
      <c r="Q2667" s="2">
        <v>2923220000</v>
      </c>
      <c r="R2667" s="2">
        <v>2921140000</v>
      </c>
      <c r="S2667" s="2">
        <v>2918620000</v>
      </c>
      <c r="T2667" s="2">
        <v>2922230000</v>
      </c>
      <c r="U2667" s="2">
        <v>2930540000</v>
      </c>
      <c r="V2667" s="2">
        <v>2941120000</v>
      </c>
      <c r="W2667" s="2">
        <v>2944700000</v>
      </c>
      <c r="X2667" s="2">
        <v>2951140000</v>
      </c>
      <c r="Y2667" s="2">
        <v>2960820000</v>
      </c>
      <c r="Z2667" s="2">
        <v>2981950000</v>
      </c>
      <c r="AA2667" s="2">
        <v>2995440000</v>
      </c>
      <c r="AB2667" s="2">
        <v>3019970000</v>
      </c>
      <c r="AC2667" s="2">
        <v>3038320000</v>
      </c>
      <c r="AD2667" s="2">
        <v>3061470000</v>
      </c>
      <c r="AE2667" s="2">
        <v>3077530000</v>
      </c>
      <c r="AF2667" s="2">
        <v>3096980000</v>
      </c>
      <c r="AG2667" s="2">
        <v>3117100000</v>
      </c>
    </row>
    <row r="2668" spans="1:33">
      <c r="A2668" s="115" t="s">
        <v>4387</v>
      </c>
      <c r="B2668" s="115" t="s">
        <v>19</v>
      </c>
      <c r="C2668" s="2">
        <v>16139100000</v>
      </c>
      <c r="D2668" s="2">
        <v>16134900000</v>
      </c>
      <c r="E2668" s="2">
        <v>16526600000</v>
      </c>
      <c r="F2668" s="2">
        <v>16387000000</v>
      </c>
      <c r="G2668" s="2">
        <v>16411300000</v>
      </c>
      <c r="H2668" s="2">
        <v>16389600000</v>
      </c>
      <c r="I2668" s="2">
        <v>16343100000</v>
      </c>
      <c r="J2668" s="2">
        <v>16229700000</v>
      </c>
      <c r="K2668" s="2">
        <v>16120500000</v>
      </c>
      <c r="L2668" s="2">
        <v>16001600000</v>
      </c>
      <c r="M2668" s="2">
        <v>15885200000</v>
      </c>
      <c r="N2668" s="2">
        <v>15811400000</v>
      </c>
      <c r="O2668" s="2">
        <v>15738000000</v>
      </c>
      <c r="P2668" s="2">
        <v>15650400000</v>
      </c>
      <c r="Q2668" s="2">
        <v>15605200000</v>
      </c>
      <c r="R2668" s="2">
        <v>15594100000</v>
      </c>
      <c r="S2668" s="2">
        <v>15580600000</v>
      </c>
      <c r="T2668" s="2">
        <v>15599900000</v>
      </c>
      <c r="U2668" s="2">
        <v>15644300000</v>
      </c>
      <c r="V2668" s="2">
        <v>15700800000</v>
      </c>
      <c r="W2668" s="2">
        <v>15719900000</v>
      </c>
      <c r="X2668" s="2">
        <v>15754200000</v>
      </c>
      <c r="Y2668" s="2">
        <v>15805900000</v>
      </c>
      <c r="Z2668" s="2">
        <v>15918700000</v>
      </c>
      <c r="AA2668" s="2">
        <v>15990700000</v>
      </c>
      <c r="AB2668" s="2">
        <v>16121700000</v>
      </c>
      <c r="AC2668" s="2">
        <v>16219600000</v>
      </c>
      <c r="AD2668" s="2">
        <v>16343200000</v>
      </c>
      <c r="AE2668" s="2">
        <v>16429000000</v>
      </c>
      <c r="AF2668" s="2">
        <v>16532800000</v>
      </c>
      <c r="AG2668" s="2">
        <v>16640200000</v>
      </c>
    </row>
    <row r="2669" spans="1:33">
      <c r="A2669" s="115" t="s">
        <v>4388</v>
      </c>
      <c r="B2669" s="115" t="s">
        <v>19</v>
      </c>
      <c r="C2669" s="2">
        <v>28385200000</v>
      </c>
      <c r="D2669" s="2">
        <v>28377900000</v>
      </c>
      <c r="E2669" s="2">
        <v>29066800000</v>
      </c>
      <c r="F2669" s="2">
        <v>28821300000</v>
      </c>
      <c r="G2669" s="2">
        <v>28864100000</v>
      </c>
      <c r="H2669" s="2">
        <v>28825900000</v>
      </c>
      <c r="I2669" s="2">
        <v>28744100000</v>
      </c>
      <c r="J2669" s="2">
        <v>28544500000</v>
      </c>
      <c r="K2669" s="2">
        <v>28352500000</v>
      </c>
      <c r="L2669" s="2">
        <v>28143400000</v>
      </c>
      <c r="M2669" s="2">
        <v>27938800000</v>
      </c>
      <c r="N2669" s="2">
        <v>27808900000</v>
      </c>
      <c r="O2669" s="2">
        <v>27679800000</v>
      </c>
      <c r="P2669" s="2">
        <v>27525800000</v>
      </c>
      <c r="Q2669" s="2">
        <v>27446300000</v>
      </c>
      <c r="R2669" s="2">
        <v>27426700000</v>
      </c>
      <c r="S2669" s="2">
        <v>27403000000</v>
      </c>
      <c r="T2669" s="2">
        <v>27437000000</v>
      </c>
      <c r="U2669" s="2">
        <v>27514900000</v>
      </c>
      <c r="V2669" s="2">
        <v>27614300000</v>
      </c>
      <c r="W2669" s="2">
        <v>27647900000</v>
      </c>
      <c r="X2669" s="2">
        <v>27708400000</v>
      </c>
      <c r="Y2669" s="2">
        <v>27799200000</v>
      </c>
      <c r="Z2669" s="2">
        <v>27997600000</v>
      </c>
      <c r="AA2669" s="2">
        <v>28124300000</v>
      </c>
      <c r="AB2669" s="2">
        <v>28354600000</v>
      </c>
      <c r="AC2669" s="2">
        <v>28526900000</v>
      </c>
      <c r="AD2669" s="2">
        <v>28744300000</v>
      </c>
      <c r="AE2669" s="2">
        <v>28895000000</v>
      </c>
      <c r="AF2669" s="2">
        <v>29077600000</v>
      </c>
      <c r="AG2669" s="2">
        <v>29266600000</v>
      </c>
    </row>
    <row r="2670" spans="1:33">
      <c r="A2670" s="115" t="s">
        <v>4389</v>
      </c>
      <c r="B2670" s="115" t="s">
        <v>19</v>
      </c>
      <c r="C2670" s="2">
        <v>1118570000</v>
      </c>
      <c r="D2670" s="2">
        <v>1118280000</v>
      </c>
      <c r="E2670" s="2">
        <v>1145420000</v>
      </c>
      <c r="F2670" s="2">
        <v>1135750000</v>
      </c>
      <c r="G2670" s="2">
        <v>1137440000</v>
      </c>
      <c r="H2670" s="2">
        <v>1135930000</v>
      </c>
      <c r="I2670" s="2">
        <v>1132710000</v>
      </c>
      <c r="J2670" s="2">
        <v>1124840000</v>
      </c>
      <c r="K2670" s="2">
        <v>1117280000</v>
      </c>
      <c r="L2670" s="2">
        <v>1109030000</v>
      </c>
      <c r="M2670" s="2">
        <v>1100970000</v>
      </c>
      <c r="N2670" s="2">
        <v>1095860000</v>
      </c>
      <c r="O2670" s="2">
        <v>1090770000</v>
      </c>
      <c r="P2670" s="2">
        <v>1084700000</v>
      </c>
      <c r="Q2670" s="2">
        <v>1081560000</v>
      </c>
      <c r="R2670" s="2">
        <v>1080790000</v>
      </c>
      <c r="S2670" s="2">
        <v>1079860000</v>
      </c>
      <c r="T2670" s="2">
        <v>1081200000</v>
      </c>
      <c r="U2670" s="2">
        <v>1084270000</v>
      </c>
      <c r="V2670" s="2">
        <v>1088190000</v>
      </c>
      <c r="W2670" s="2">
        <v>1089510000</v>
      </c>
      <c r="X2670" s="2">
        <v>1091890000</v>
      </c>
      <c r="Y2670" s="2">
        <v>1095470000</v>
      </c>
      <c r="Z2670" s="2">
        <v>1103290000</v>
      </c>
      <c r="AA2670" s="2">
        <v>1108280000</v>
      </c>
      <c r="AB2670" s="2">
        <v>1117360000</v>
      </c>
      <c r="AC2670" s="2">
        <v>1124150000</v>
      </c>
      <c r="AD2670" s="2">
        <v>1132710000</v>
      </c>
      <c r="AE2670" s="2">
        <v>1138660000</v>
      </c>
      <c r="AF2670" s="2">
        <v>1145850000</v>
      </c>
      <c r="AG2670" s="2">
        <v>1153300000</v>
      </c>
    </row>
    <row r="2671" spans="1:33">
      <c r="A2671" s="115" t="s">
        <v>4390</v>
      </c>
      <c r="B2671" s="115" t="s">
        <v>19</v>
      </c>
      <c r="C2671" s="2">
        <v>1053980000</v>
      </c>
      <c r="D2671" s="2">
        <v>1053700000</v>
      </c>
      <c r="E2671" s="2">
        <v>1079280000</v>
      </c>
      <c r="F2671" s="2">
        <v>1070170000</v>
      </c>
      <c r="G2671" s="2">
        <v>1071760000</v>
      </c>
      <c r="H2671" s="2">
        <v>1070340000</v>
      </c>
      <c r="I2671" s="2">
        <v>1067300000</v>
      </c>
      <c r="J2671" s="2">
        <v>1059890000</v>
      </c>
      <c r="K2671" s="2">
        <v>1052760000</v>
      </c>
      <c r="L2671" s="2">
        <v>1044990000</v>
      </c>
      <c r="M2671" s="2">
        <v>1037400000</v>
      </c>
      <c r="N2671" s="2">
        <v>1032580000</v>
      </c>
      <c r="O2671" s="2">
        <v>1027780000</v>
      </c>
      <c r="P2671" s="2">
        <v>1022060000</v>
      </c>
      <c r="Q2671" s="2">
        <v>1019110000</v>
      </c>
      <c r="R2671" s="2">
        <v>1018380000</v>
      </c>
      <c r="S2671" s="2">
        <v>1017500000</v>
      </c>
      <c r="T2671" s="2">
        <v>1018770000</v>
      </c>
      <c r="U2671" s="2">
        <v>1021660000</v>
      </c>
      <c r="V2671" s="2">
        <v>1025350000</v>
      </c>
      <c r="W2671" s="2">
        <v>1026600000</v>
      </c>
      <c r="X2671" s="2">
        <v>1028840000</v>
      </c>
      <c r="Y2671" s="2">
        <v>1032220000</v>
      </c>
      <c r="Z2671" s="2">
        <v>1039580000</v>
      </c>
      <c r="AA2671" s="2">
        <v>1044290000</v>
      </c>
      <c r="AB2671" s="2">
        <v>1052840000</v>
      </c>
      <c r="AC2671" s="2">
        <v>1059240000</v>
      </c>
      <c r="AD2671" s="2">
        <v>1067310000</v>
      </c>
      <c r="AE2671" s="2">
        <v>1072900000</v>
      </c>
      <c r="AF2671" s="2">
        <v>1079680000</v>
      </c>
      <c r="AG2671" s="2">
        <v>1086700000</v>
      </c>
    </row>
    <row r="2672" spans="1:33">
      <c r="A2672" s="115" t="s">
        <v>4391</v>
      </c>
      <c r="B2672" s="115" t="s">
        <v>19</v>
      </c>
      <c r="C2672" s="2">
        <v>750551000</v>
      </c>
      <c r="D2672" s="2">
        <v>750356000</v>
      </c>
      <c r="E2672" s="2">
        <v>768572000</v>
      </c>
      <c r="F2672" s="2">
        <v>762082000</v>
      </c>
      <c r="G2672" s="2">
        <v>763212000</v>
      </c>
      <c r="H2672" s="2">
        <v>762202000</v>
      </c>
      <c r="I2672" s="2">
        <v>760040000</v>
      </c>
      <c r="J2672" s="2">
        <v>754762000</v>
      </c>
      <c r="K2672" s="2">
        <v>749685000</v>
      </c>
      <c r="L2672" s="2">
        <v>744156000</v>
      </c>
      <c r="M2672" s="2">
        <v>738745000</v>
      </c>
      <c r="N2672" s="2">
        <v>735313000</v>
      </c>
      <c r="O2672" s="2">
        <v>731898000</v>
      </c>
      <c r="P2672" s="2">
        <v>727825000</v>
      </c>
      <c r="Q2672" s="2">
        <v>725723000</v>
      </c>
      <c r="R2672" s="2">
        <v>725206000</v>
      </c>
      <c r="S2672" s="2">
        <v>724578000</v>
      </c>
      <c r="T2672" s="2">
        <v>725477000</v>
      </c>
      <c r="U2672" s="2">
        <v>727539000</v>
      </c>
      <c r="V2672" s="2">
        <v>730166000</v>
      </c>
      <c r="W2672" s="2">
        <v>731055000</v>
      </c>
      <c r="X2672" s="2">
        <v>732653000</v>
      </c>
      <c r="Y2672" s="2">
        <v>735055000</v>
      </c>
      <c r="Z2672" s="2">
        <v>740301000</v>
      </c>
      <c r="AA2672" s="2">
        <v>743652000</v>
      </c>
      <c r="AB2672" s="2">
        <v>749740000</v>
      </c>
      <c r="AC2672" s="2">
        <v>754296000</v>
      </c>
      <c r="AD2672" s="2">
        <v>760044000</v>
      </c>
      <c r="AE2672" s="2">
        <v>764031000</v>
      </c>
      <c r="AF2672" s="2">
        <v>768858000</v>
      </c>
      <c r="AG2672" s="2">
        <v>773855000</v>
      </c>
    </row>
    <row r="2673" spans="1:33">
      <c r="A2673" s="115" t="s">
        <v>4392</v>
      </c>
      <c r="B2673" s="115" t="s">
        <v>19</v>
      </c>
      <c r="C2673" s="2">
        <v>70098100</v>
      </c>
      <c r="D2673" s="2">
        <v>70080000</v>
      </c>
      <c r="E2673" s="2">
        <v>71781300</v>
      </c>
      <c r="F2673" s="2">
        <v>71175100</v>
      </c>
      <c r="G2673" s="2">
        <v>71280600</v>
      </c>
      <c r="H2673" s="2">
        <v>71186300</v>
      </c>
      <c r="I2673" s="2">
        <v>70984300</v>
      </c>
      <c r="J2673" s="2">
        <v>70491500</v>
      </c>
      <c r="K2673" s="2">
        <v>70017300</v>
      </c>
      <c r="L2673" s="2">
        <v>69500800</v>
      </c>
      <c r="M2673" s="2">
        <v>68995600</v>
      </c>
      <c r="N2673" s="2">
        <v>68675000</v>
      </c>
      <c r="O2673" s="2">
        <v>68356000</v>
      </c>
      <c r="P2673" s="2">
        <v>67975700</v>
      </c>
      <c r="Q2673" s="2">
        <v>67779300</v>
      </c>
      <c r="R2673" s="2">
        <v>67731000</v>
      </c>
      <c r="S2673" s="2">
        <v>67672400</v>
      </c>
      <c r="T2673" s="2">
        <v>67756400</v>
      </c>
      <c r="U2673" s="2">
        <v>67948900</v>
      </c>
      <c r="V2673" s="2">
        <v>68194200</v>
      </c>
      <c r="W2673" s="2">
        <v>68277300</v>
      </c>
      <c r="X2673" s="2">
        <v>68426600</v>
      </c>
      <c r="Y2673" s="2">
        <v>68650900</v>
      </c>
      <c r="Z2673" s="2">
        <v>69140900</v>
      </c>
      <c r="AA2673" s="2">
        <v>69453800</v>
      </c>
      <c r="AB2673" s="2">
        <v>70022400</v>
      </c>
      <c r="AC2673" s="2">
        <v>70448000</v>
      </c>
      <c r="AD2673" s="2">
        <v>70984800</v>
      </c>
      <c r="AE2673" s="2">
        <v>71357100</v>
      </c>
      <c r="AF2673" s="2">
        <v>71808000</v>
      </c>
      <c r="AG2673" s="2">
        <v>72274600</v>
      </c>
    </row>
    <row r="2674" spans="1:33">
      <c r="A2674" s="115" t="s">
        <v>4393</v>
      </c>
      <c r="B2674" s="115" t="s">
        <v>19</v>
      </c>
      <c r="C2674" s="2">
        <v>470659000</v>
      </c>
      <c r="D2674" s="2">
        <v>470537000</v>
      </c>
      <c r="E2674" s="2">
        <v>481960000</v>
      </c>
      <c r="F2674" s="2">
        <v>477890000</v>
      </c>
      <c r="G2674" s="2">
        <v>478599000</v>
      </c>
      <c r="H2674" s="2">
        <v>477965000</v>
      </c>
      <c r="I2674" s="2">
        <v>476609000</v>
      </c>
      <c r="J2674" s="2">
        <v>473300000</v>
      </c>
      <c r="K2674" s="2">
        <v>470116000</v>
      </c>
      <c r="L2674" s="2">
        <v>466649000</v>
      </c>
      <c r="M2674" s="2">
        <v>463256000</v>
      </c>
      <c r="N2674" s="2">
        <v>461103000</v>
      </c>
      <c r="O2674" s="2">
        <v>458962000</v>
      </c>
      <c r="P2674" s="2">
        <v>456408000</v>
      </c>
      <c r="Q2674" s="2">
        <v>455090000</v>
      </c>
      <c r="R2674" s="2">
        <v>454766000</v>
      </c>
      <c r="S2674" s="2">
        <v>454372000</v>
      </c>
      <c r="T2674" s="2">
        <v>454936000</v>
      </c>
      <c r="U2674" s="2">
        <v>456228000</v>
      </c>
      <c r="V2674" s="2">
        <v>457876000</v>
      </c>
      <c r="W2674" s="2">
        <v>458433000</v>
      </c>
      <c r="X2674" s="2">
        <v>459436000</v>
      </c>
      <c r="Y2674" s="2">
        <v>460942000</v>
      </c>
      <c r="Z2674" s="2">
        <v>464232000</v>
      </c>
      <c r="AA2674" s="2">
        <v>466333000</v>
      </c>
      <c r="AB2674" s="2">
        <v>470151000</v>
      </c>
      <c r="AC2674" s="2">
        <v>473008000</v>
      </c>
      <c r="AD2674" s="2">
        <v>476612000</v>
      </c>
      <c r="AE2674" s="2">
        <v>479112000</v>
      </c>
      <c r="AF2674" s="2">
        <v>482139000</v>
      </c>
      <c r="AG2674" s="2">
        <v>485273000</v>
      </c>
    </row>
    <row r="2675" spans="1:33">
      <c r="A2675" s="115" t="s">
        <v>4394</v>
      </c>
      <c r="B2675" s="115" t="s">
        <v>19</v>
      </c>
      <c r="C2675" s="2">
        <v>500701000</v>
      </c>
      <c r="D2675" s="2">
        <v>500571000</v>
      </c>
      <c r="E2675" s="2">
        <v>512723000</v>
      </c>
      <c r="F2675" s="2">
        <v>508394000</v>
      </c>
      <c r="G2675" s="2">
        <v>509147000</v>
      </c>
      <c r="H2675" s="2">
        <v>508474000</v>
      </c>
      <c r="I2675" s="2">
        <v>507031000</v>
      </c>
      <c r="J2675" s="2">
        <v>503510000</v>
      </c>
      <c r="K2675" s="2">
        <v>500124000</v>
      </c>
      <c r="L2675" s="2">
        <v>496435000</v>
      </c>
      <c r="M2675" s="2">
        <v>492825000</v>
      </c>
      <c r="N2675" s="2">
        <v>490535000</v>
      </c>
      <c r="O2675" s="2">
        <v>488257000</v>
      </c>
      <c r="P2675" s="2">
        <v>485541000</v>
      </c>
      <c r="Q2675" s="2">
        <v>484138000</v>
      </c>
      <c r="R2675" s="2">
        <v>483793000</v>
      </c>
      <c r="S2675" s="2">
        <v>483374000</v>
      </c>
      <c r="T2675" s="2">
        <v>483974000</v>
      </c>
      <c r="U2675" s="2">
        <v>485349000</v>
      </c>
      <c r="V2675" s="2">
        <v>487102000</v>
      </c>
      <c r="W2675" s="2">
        <v>487695000</v>
      </c>
      <c r="X2675" s="2">
        <v>488761000</v>
      </c>
      <c r="Y2675" s="2">
        <v>490364000</v>
      </c>
      <c r="Z2675" s="2">
        <v>493863000</v>
      </c>
      <c r="AA2675" s="2">
        <v>496099000</v>
      </c>
      <c r="AB2675" s="2">
        <v>500160000</v>
      </c>
      <c r="AC2675" s="2">
        <v>503200000</v>
      </c>
      <c r="AD2675" s="2">
        <v>507034000</v>
      </c>
      <c r="AE2675" s="2">
        <v>509694000</v>
      </c>
      <c r="AF2675" s="2">
        <v>512914000</v>
      </c>
      <c r="AG2675" s="2">
        <v>516247000</v>
      </c>
    </row>
    <row r="2676" spans="1:33">
      <c r="A2676" s="115" t="s">
        <v>4395</v>
      </c>
      <c r="B2676" s="115" t="s">
        <v>19</v>
      </c>
      <c r="C2676" s="2">
        <v>50070100</v>
      </c>
      <c r="D2676" s="2">
        <v>50057100</v>
      </c>
      <c r="E2676" s="2">
        <v>51272300</v>
      </c>
      <c r="F2676" s="2">
        <v>50839400</v>
      </c>
      <c r="G2676" s="2">
        <v>50914700</v>
      </c>
      <c r="H2676" s="2">
        <v>50847400</v>
      </c>
      <c r="I2676" s="2">
        <v>50703100</v>
      </c>
      <c r="J2676" s="2">
        <v>50351000</v>
      </c>
      <c r="K2676" s="2">
        <v>50012400</v>
      </c>
      <c r="L2676" s="2">
        <v>49643500</v>
      </c>
      <c r="M2676" s="2">
        <v>49282500</v>
      </c>
      <c r="N2676" s="2">
        <v>49053500</v>
      </c>
      <c r="O2676" s="2">
        <v>48825700</v>
      </c>
      <c r="P2676" s="2">
        <v>48554100</v>
      </c>
      <c r="Q2676" s="2">
        <v>48413800</v>
      </c>
      <c r="R2676" s="2">
        <v>48379300</v>
      </c>
      <c r="S2676" s="2">
        <v>48337400</v>
      </c>
      <c r="T2676" s="2">
        <v>48397400</v>
      </c>
      <c r="U2676" s="2">
        <v>48534900</v>
      </c>
      <c r="V2676" s="2">
        <v>48710200</v>
      </c>
      <c r="W2676" s="2">
        <v>48769500</v>
      </c>
      <c r="X2676" s="2">
        <v>48876100</v>
      </c>
      <c r="Y2676" s="2">
        <v>49036400</v>
      </c>
      <c r="Z2676" s="2">
        <v>49386300</v>
      </c>
      <c r="AA2676" s="2">
        <v>49609900</v>
      </c>
      <c r="AB2676" s="2">
        <v>50016000</v>
      </c>
      <c r="AC2676" s="2">
        <v>50320000</v>
      </c>
      <c r="AD2676" s="2">
        <v>50703400</v>
      </c>
      <c r="AE2676" s="2">
        <v>50969400</v>
      </c>
      <c r="AF2676" s="2">
        <v>51291400</v>
      </c>
      <c r="AG2676" s="2">
        <v>51624700</v>
      </c>
    </row>
    <row r="2677" spans="1:33">
      <c r="A2677" s="115" t="s">
        <v>4396</v>
      </c>
      <c r="B2677" s="115" t="s">
        <v>19</v>
      </c>
      <c r="C2677" s="115">
        <v>0</v>
      </c>
      <c r="D2677" s="115">
        <v>0</v>
      </c>
      <c r="E2677" s="115">
        <v>0</v>
      </c>
      <c r="F2677" s="115">
        <v>0</v>
      </c>
      <c r="G2677" s="115">
        <v>0</v>
      </c>
      <c r="H2677" s="115">
        <v>0</v>
      </c>
      <c r="I2677" s="115">
        <v>0</v>
      </c>
      <c r="J2677" s="115">
        <v>0</v>
      </c>
      <c r="K2677" s="115">
        <v>0</v>
      </c>
      <c r="L2677" s="115">
        <v>0</v>
      </c>
      <c r="M2677" s="115">
        <v>0</v>
      </c>
      <c r="N2677" s="115">
        <v>0</v>
      </c>
      <c r="O2677" s="115">
        <v>0</v>
      </c>
      <c r="P2677" s="115">
        <v>0</v>
      </c>
      <c r="Q2677" s="115">
        <v>0</v>
      </c>
      <c r="R2677" s="115">
        <v>0</v>
      </c>
      <c r="S2677" s="115">
        <v>0</v>
      </c>
      <c r="T2677" s="115">
        <v>0</v>
      </c>
      <c r="U2677" s="115">
        <v>0</v>
      </c>
      <c r="V2677" s="115">
        <v>0</v>
      </c>
      <c r="W2677" s="115">
        <v>0</v>
      </c>
      <c r="X2677" s="115">
        <v>0</v>
      </c>
      <c r="Y2677" s="115">
        <v>0</v>
      </c>
      <c r="Z2677" s="115">
        <v>0</v>
      </c>
      <c r="AA2677" s="115">
        <v>0</v>
      </c>
      <c r="AB2677" s="115">
        <v>0</v>
      </c>
      <c r="AC2677" s="115">
        <v>0</v>
      </c>
      <c r="AD2677" s="115">
        <v>0</v>
      </c>
      <c r="AE2677" s="115">
        <v>0</v>
      </c>
      <c r="AF2677" s="115">
        <v>0</v>
      </c>
      <c r="AG2677" s="115">
        <v>0</v>
      </c>
    </row>
    <row r="2678" spans="1:33">
      <c r="A2678" s="115" t="s">
        <v>4397</v>
      </c>
      <c r="B2678" s="115" t="s">
        <v>19</v>
      </c>
      <c r="C2678" s="115">
        <v>0</v>
      </c>
      <c r="D2678" s="115">
        <v>0</v>
      </c>
      <c r="E2678" s="115">
        <v>0</v>
      </c>
      <c r="F2678" s="115">
        <v>0</v>
      </c>
      <c r="G2678" s="115">
        <v>0</v>
      </c>
      <c r="H2678" s="115">
        <v>0</v>
      </c>
      <c r="I2678" s="115">
        <v>0</v>
      </c>
      <c r="J2678" s="115">
        <v>0</v>
      </c>
      <c r="K2678" s="115">
        <v>0</v>
      </c>
      <c r="L2678" s="115">
        <v>0</v>
      </c>
      <c r="M2678" s="115">
        <v>0</v>
      </c>
      <c r="N2678" s="115">
        <v>0</v>
      </c>
      <c r="O2678" s="115">
        <v>0</v>
      </c>
      <c r="P2678" s="115">
        <v>0</v>
      </c>
      <c r="Q2678" s="115">
        <v>0</v>
      </c>
      <c r="R2678" s="115">
        <v>0</v>
      </c>
      <c r="S2678" s="115">
        <v>0</v>
      </c>
      <c r="T2678" s="115">
        <v>0</v>
      </c>
      <c r="U2678" s="115">
        <v>0</v>
      </c>
      <c r="V2678" s="115">
        <v>0</v>
      </c>
      <c r="W2678" s="115">
        <v>0</v>
      </c>
      <c r="X2678" s="115">
        <v>0</v>
      </c>
      <c r="Y2678" s="115">
        <v>0</v>
      </c>
      <c r="Z2678" s="115">
        <v>0</v>
      </c>
      <c r="AA2678" s="115">
        <v>0</v>
      </c>
      <c r="AB2678" s="115">
        <v>0</v>
      </c>
      <c r="AC2678" s="115">
        <v>0</v>
      </c>
      <c r="AD2678" s="115">
        <v>0</v>
      </c>
      <c r="AE2678" s="115">
        <v>0</v>
      </c>
      <c r="AF2678" s="115">
        <v>0</v>
      </c>
      <c r="AG2678" s="115">
        <v>0</v>
      </c>
    </row>
    <row r="2679" spans="1:33">
      <c r="A2679" s="115" t="s">
        <v>4398</v>
      </c>
      <c r="B2679" s="115" t="s">
        <v>19</v>
      </c>
      <c r="C2679" s="115">
        <v>0</v>
      </c>
      <c r="D2679" s="115">
        <v>0</v>
      </c>
      <c r="E2679" s="115">
        <v>0</v>
      </c>
      <c r="F2679" s="115">
        <v>0</v>
      </c>
      <c r="G2679" s="115">
        <v>0</v>
      </c>
      <c r="H2679" s="115">
        <v>0</v>
      </c>
      <c r="I2679" s="115">
        <v>0</v>
      </c>
      <c r="J2679" s="115">
        <v>0</v>
      </c>
      <c r="K2679" s="115">
        <v>0</v>
      </c>
      <c r="L2679" s="115">
        <v>0</v>
      </c>
      <c r="M2679" s="115">
        <v>0</v>
      </c>
      <c r="N2679" s="115">
        <v>0</v>
      </c>
      <c r="O2679" s="115">
        <v>0</v>
      </c>
      <c r="P2679" s="115">
        <v>0</v>
      </c>
      <c r="Q2679" s="115">
        <v>0</v>
      </c>
      <c r="R2679" s="115">
        <v>0</v>
      </c>
      <c r="S2679" s="115">
        <v>0</v>
      </c>
      <c r="T2679" s="115">
        <v>0</v>
      </c>
      <c r="U2679" s="115">
        <v>0</v>
      </c>
      <c r="V2679" s="115">
        <v>0</v>
      </c>
      <c r="W2679" s="115">
        <v>0</v>
      </c>
      <c r="X2679" s="115">
        <v>0</v>
      </c>
      <c r="Y2679" s="115">
        <v>0</v>
      </c>
      <c r="Z2679" s="115">
        <v>0</v>
      </c>
      <c r="AA2679" s="115">
        <v>0</v>
      </c>
      <c r="AB2679" s="115">
        <v>0</v>
      </c>
      <c r="AC2679" s="115">
        <v>0</v>
      </c>
      <c r="AD2679" s="115">
        <v>0</v>
      </c>
      <c r="AE2679" s="115">
        <v>0</v>
      </c>
      <c r="AF2679" s="115">
        <v>0</v>
      </c>
      <c r="AG2679" s="115">
        <v>0</v>
      </c>
    </row>
    <row r="2680" spans="1:33">
      <c r="A2680" s="115" t="s">
        <v>4399</v>
      </c>
      <c r="B2680" s="115" t="s">
        <v>19</v>
      </c>
      <c r="C2680" s="115">
        <v>0</v>
      </c>
      <c r="D2680" s="115">
        <v>0</v>
      </c>
      <c r="E2680" s="115">
        <v>0</v>
      </c>
      <c r="F2680" s="115">
        <v>0</v>
      </c>
      <c r="G2680" s="115">
        <v>0</v>
      </c>
      <c r="H2680" s="115">
        <v>0</v>
      </c>
      <c r="I2680" s="115">
        <v>0</v>
      </c>
      <c r="J2680" s="115">
        <v>0</v>
      </c>
      <c r="K2680" s="115">
        <v>0</v>
      </c>
      <c r="L2680" s="115">
        <v>0</v>
      </c>
      <c r="M2680" s="115">
        <v>0</v>
      </c>
      <c r="N2680" s="115">
        <v>0</v>
      </c>
      <c r="O2680" s="115">
        <v>0</v>
      </c>
      <c r="P2680" s="115">
        <v>0</v>
      </c>
      <c r="Q2680" s="115">
        <v>0</v>
      </c>
      <c r="R2680" s="115">
        <v>0</v>
      </c>
      <c r="S2680" s="115">
        <v>0</v>
      </c>
      <c r="T2680" s="115">
        <v>0</v>
      </c>
      <c r="U2680" s="115">
        <v>0</v>
      </c>
      <c r="V2680" s="115">
        <v>0</v>
      </c>
      <c r="W2680" s="115">
        <v>0</v>
      </c>
      <c r="X2680" s="115">
        <v>0</v>
      </c>
      <c r="Y2680" s="115">
        <v>0</v>
      </c>
      <c r="Z2680" s="115">
        <v>0</v>
      </c>
      <c r="AA2680" s="115">
        <v>0</v>
      </c>
      <c r="AB2680" s="115">
        <v>0</v>
      </c>
      <c r="AC2680" s="115">
        <v>0</v>
      </c>
      <c r="AD2680" s="115">
        <v>0</v>
      </c>
      <c r="AE2680" s="115">
        <v>0</v>
      </c>
      <c r="AF2680" s="115">
        <v>0</v>
      </c>
      <c r="AG2680" s="115">
        <v>0</v>
      </c>
    </row>
    <row r="2681" spans="1:33">
      <c r="A2681" s="115" t="s">
        <v>4400</v>
      </c>
      <c r="B2681" s="115" t="s">
        <v>19</v>
      </c>
      <c r="C2681" s="115">
        <v>0</v>
      </c>
      <c r="D2681" s="115">
        <v>0</v>
      </c>
      <c r="E2681" s="115">
        <v>0</v>
      </c>
      <c r="F2681" s="115">
        <v>0</v>
      </c>
      <c r="G2681" s="115">
        <v>0</v>
      </c>
      <c r="H2681" s="115">
        <v>0</v>
      </c>
      <c r="I2681" s="115">
        <v>0</v>
      </c>
      <c r="J2681" s="115">
        <v>0</v>
      </c>
      <c r="K2681" s="115">
        <v>0</v>
      </c>
      <c r="L2681" s="115">
        <v>0</v>
      </c>
      <c r="M2681" s="115">
        <v>0</v>
      </c>
      <c r="N2681" s="115">
        <v>0</v>
      </c>
      <c r="O2681" s="115">
        <v>0</v>
      </c>
      <c r="P2681" s="115">
        <v>0</v>
      </c>
      <c r="Q2681" s="115">
        <v>0</v>
      </c>
      <c r="R2681" s="115">
        <v>0</v>
      </c>
      <c r="S2681" s="115">
        <v>0</v>
      </c>
      <c r="T2681" s="115">
        <v>0</v>
      </c>
      <c r="U2681" s="115">
        <v>0</v>
      </c>
      <c r="V2681" s="115">
        <v>0</v>
      </c>
      <c r="W2681" s="115">
        <v>0</v>
      </c>
      <c r="X2681" s="115">
        <v>0</v>
      </c>
      <c r="Y2681" s="115">
        <v>0</v>
      </c>
      <c r="Z2681" s="115">
        <v>0</v>
      </c>
      <c r="AA2681" s="115">
        <v>0</v>
      </c>
      <c r="AB2681" s="115">
        <v>0</v>
      </c>
      <c r="AC2681" s="115">
        <v>0</v>
      </c>
      <c r="AD2681" s="115">
        <v>0</v>
      </c>
      <c r="AE2681" s="115">
        <v>0</v>
      </c>
      <c r="AF2681" s="115">
        <v>0</v>
      </c>
      <c r="AG2681" s="115">
        <v>0</v>
      </c>
    </row>
    <row r="2682" spans="1:33">
      <c r="A2682" s="115" t="s">
        <v>4401</v>
      </c>
      <c r="B2682" s="115" t="s">
        <v>19</v>
      </c>
      <c r="C2682" s="115">
        <v>0</v>
      </c>
      <c r="D2682" s="115">
        <v>0</v>
      </c>
      <c r="E2682" s="115">
        <v>0</v>
      </c>
      <c r="F2682" s="115">
        <v>0</v>
      </c>
      <c r="G2682" s="115">
        <v>0</v>
      </c>
      <c r="H2682" s="115">
        <v>0</v>
      </c>
      <c r="I2682" s="115">
        <v>0</v>
      </c>
      <c r="J2682" s="115">
        <v>0</v>
      </c>
      <c r="K2682" s="115">
        <v>0</v>
      </c>
      <c r="L2682" s="115">
        <v>0</v>
      </c>
      <c r="M2682" s="115">
        <v>0</v>
      </c>
      <c r="N2682" s="115">
        <v>0</v>
      </c>
      <c r="O2682" s="115">
        <v>0</v>
      </c>
      <c r="P2682" s="115">
        <v>0</v>
      </c>
      <c r="Q2682" s="115">
        <v>0</v>
      </c>
      <c r="R2682" s="115">
        <v>0</v>
      </c>
      <c r="S2682" s="115">
        <v>0</v>
      </c>
      <c r="T2682" s="115">
        <v>0</v>
      </c>
      <c r="U2682" s="115">
        <v>0</v>
      </c>
      <c r="V2682" s="115">
        <v>0</v>
      </c>
      <c r="W2682" s="115">
        <v>0</v>
      </c>
      <c r="X2682" s="115">
        <v>0</v>
      </c>
      <c r="Y2682" s="115">
        <v>0</v>
      </c>
      <c r="Z2682" s="115">
        <v>0</v>
      </c>
      <c r="AA2682" s="115">
        <v>0</v>
      </c>
      <c r="AB2682" s="115">
        <v>0</v>
      </c>
      <c r="AC2682" s="115">
        <v>0</v>
      </c>
      <c r="AD2682" s="115">
        <v>0</v>
      </c>
      <c r="AE2682" s="115">
        <v>0</v>
      </c>
      <c r="AF2682" s="115">
        <v>0</v>
      </c>
      <c r="AG2682" s="115">
        <v>0</v>
      </c>
    </row>
    <row r="2683" spans="1:33">
      <c r="A2683" s="115" t="s">
        <v>4402</v>
      </c>
      <c r="B2683" s="115" t="s">
        <v>19</v>
      </c>
      <c r="C2683" s="115">
        <v>0</v>
      </c>
      <c r="D2683" s="115">
        <v>0</v>
      </c>
      <c r="E2683" s="115">
        <v>0</v>
      </c>
      <c r="F2683" s="115">
        <v>0</v>
      </c>
      <c r="G2683" s="115">
        <v>0</v>
      </c>
      <c r="H2683" s="115">
        <v>0</v>
      </c>
      <c r="I2683" s="115">
        <v>0</v>
      </c>
      <c r="J2683" s="115">
        <v>0</v>
      </c>
      <c r="K2683" s="115">
        <v>0</v>
      </c>
      <c r="L2683" s="115">
        <v>0</v>
      </c>
      <c r="M2683" s="115">
        <v>0</v>
      </c>
      <c r="N2683" s="115">
        <v>0</v>
      </c>
      <c r="O2683" s="115">
        <v>0</v>
      </c>
      <c r="P2683" s="115">
        <v>0</v>
      </c>
      <c r="Q2683" s="115">
        <v>0</v>
      </c>
      <c r="R2683" s="115">
        <v>0</v>
      </c>
      <c r="S2683" s="115">
        <v>0</v>
      </c>
      <c r="T2683" s="115">
        <v>0</v>
      </c>
      <c r="U2683" s="115">
        <v>0</v>
      </c>
      <c r="V2683" s="115">
        <v>0</v>
      </c>
      <c r="W2683" s="115">
        <v>0</v>
      </c>
      <c r="X2683" s="115">
        <v>0</v>
      </c>
      <c r="Y2683" s="115">
        <v>0</v>
      </c>
      <c r="Z2683" s="115">
        <v>0</v>
      </c>
      <c r="AA2683" s="115">
        <v>0</v>
      </c>
      <c r="AB2683" s="115">
        <v>0</v>
      </c>
      <c r="AC2683" s="115">
        <v>0</v>
      </c>
      <c r="AD2683" s="115">
        <v>0</v>
      </c>
      <c r="AE2683" s="115">
        <v>0</v>
      </c>
      <c r="AF2683" s="115">
        <v>0</v>
      </c>
      <c r="AG2683" s="115">
        <v>0</v>
      </c>
    </row>
    <row r="2684" spans="1:33">
      <c r="A2684" s="115" t="s">
        <v>4403</v>
      </c>
      <c r="B2684" s="115" t="s">
        <v>19</v>
      </c>
      <c r="C2684" s="115">
        <v>0</v>
      </c>
      <c r="D2684" s="115">
        <v>0</v>
      </c>
      <c r="E2684" s="115">
        <v>0</v>
      </c>
      <c r="F2684" s="115">
        <v>0</v>
      </c>
      <c r="G2684" s="115">
        <v>0</v>
      </c>
      <c r="H2684" s="115">
        <v>0</v>
      </c>
      <c r="I2684" s="115">
        <v>0</v>
      </c>
      <c r="J2684" s="115">
        <v>0</v>
      </c>
      <c r="K2684" s="115">
        <v>0</v>
      </c>
      <c r="L2684" s="115">
        <v>0</v>
      </c>
      <c r="M2684" s="115">
        <v>0</v>
      </c>
      <c r="N2684" s="115">
        <v>0</v>
      </c>
      <c r="O2684" s="115">
        <v>0</v>
      </c>
      <c r="P2684" s="115">
        <v>0</v>
      </c>
      <c r="Q2684" s="115">
        <v>0</v>
      </c>
      <c r="R2684" s="115">
        <v>0</v>
      </c>
      <c r="S2684" s="115">
        <v>0</v>
      </c>
      <c r="T2684" s="115">
        <v>0</v>
      </c>
      <c r="U2684" s="115">
        <v>0</v>
      </c>
      <c r="V2684" s="115">
        <v>0</v>
      </c>
      <c r="W2684" s="115">
        <v>0</v>
      </c>
      <c r="X2684" s="115">
        <v>0</v>
      </c>
      <c r="Y2684" s="115">
        <v>0</v>
      </c>
      <c r="Z2684" s="115">
        <v>0</v>
      </c>
      <c r="AA2684" s="115">
        <v>0</v>
      </c>
      <c r="AB2684" s="115">
        <v>0</v>
      </c>
      <c r="AC2684" s="115">
        <v>0</v>
      </c>
      <c r="AD2684" s="115">
        <v>0</v>
      </c>
      <c r="AE2684" s="115">
        <v>0</v>
      </c>
      <c r="AF2684" s="115">
        <v>0</v>
      </c>
      <c r="AG2684" s="115">
        <v>0</v>
      </c>
    </row>
    <row r="2685" spans="1:33">
      <c r="A2685" s="115" t="s">
        <v>4404</v>
      </c>
      <c r="B2685" s="115" t="s">
        <v>19</v>
      </c>
      <c r="C2685" s="115">
        <v>0</v>
      </c>
      <c r="D2685" s="115">
        <v>0</v>
      </c>
      <c r="E2685" s="115">
        <v>0</v>
      </c>
      <c r="F2685" s="115">
        <v>0</v>
      </c>
      <c r="G2685" s="115">
        <v>0</v>
      </c>
      <c r="H2685" s="115">
        <v>0</v>
      </c>
      <c r="I2685" s="115">
        <v>0</v>
      </c>
      <c r="J2685" s="115">
        <v>0</v>
      </c>
      <c r="K2685" s="115">
        <v>0</v>
      </c>
      <c r="L2685" s="115">
        <v>0</v>
      </c>
      <c r="M2685" s="115">
        <v>0</v>
      </c>
      <c r="N2685" s="115">
        <v>0</v>
      </c>
      <c r="O2685" s="115">
        <v>0</v>
      </c>
      <c r="P2685" s="115">
        <v>0</v>
      </c>
      <c r="Q2685" s="115">
        <v>0</v>
      </c>
      <c r="R2685" s="115">
        <v>0</v>
      </c>
      <c r="S2685" s="115">
        <v>0</v>
      </c>
      <c r="T2685" s="115">
        <v>0</v>
      </c>
      <c r="U2685" s="115">
        <v>0</v>
      </c>
      <c r="V2685" s="115">
        <v>0</v>
      </c>
      <c r="W2685" s="115">
        <v>0</v>
      </c>
      <c r="X2685" s="115">
        <v>0</v>
      </c>
      <c r="Y2685" s="115">
        <v>0</v>
      </c>
      <c r="Z2685" s="115">
        <v>0</v>
      </c>
      <c r="AA2685" s="115">
        <v>0</v>
      </c>
      <c r="AB2685" s="115">
        <v>0</v>
      </c>
      <c r="AC2685" s="115">
        <v>0</v>
      </c>
      <c r="AD2685" s="115">
        <v>0</v>
      </c>
      <c r="AE2685" s="115">
        <v>0</v>
      </c>
      <c r="AF2685" s="115">
        <v>0</v>
      </c>
      <c r="AG2685" s="115">
        <v>0</v>
      </c>
    </row>
    <row r="2686" spans="1:33">
      <c r="A2686" s="115" t="s">
        <v>4405</v>
      </c>
      <c r="B2686" s="115" t="s">
        <v>19</v>
      </c>
      <c r="C2686" s="115">
        <v>0</v>
      </c>
      <c r="D2686" s="115">
        <v>0</v>
      </c>
      <c r="E2686" s="115">
        <v>0</v>
      </c>
      <c r="F2686" s="115">
        <v>0</v>
      </c>
      <c r="G2686" s="115">
        <v>0</v>
      </c>
      <c r="H2686" s="115">
        <v>0</v>
      </c>
      <c r="I2686" s="115">
        <v>0</v>
      </c>
      <c r="J2686" s="115">
        <v>0</v>
      </c>
      <c r="K2686" s="115">
        <v>0</v>
      </c>
      <c r="L2686" s="115">
        <v>0</v>
      </c>
      <c r="M2686" s="115">
        <v>0</v>
      </c>
      <c r="N2686" s="115">
        <v>0</v>
      </c>
      <c r="O2686" s="115">
        <v>0</v>
      </c>
      <c r="P2686" s="115">
        <v>0</v>
      </c>
      <c r="Q2686" s="115">
        <v>0</v>
      </c>
      <c r="R2686" s="115">
        <v>0</v>
      </c>
      <c r="S2686" s="115">
        <v>0</v>
      </c>
      <c r="T2686" s="115">
        <v>0</v>
      </c>
      <c r="U2686" s="115">
        <v>0</v>
      </c>
      <c r="V2686" s="115">
        <v>0</v>
      </c>
      <c r="W2686" s="115">
        <v>0</v>
      </c>
      <c r="X2686" s="115">
        <v>0</v>
      </c>
      <c r="Y2686" s="115">
        <v>0</v>
      </c>
      <c r="Z2686" s="115">
        <v>0</v>
      </c>
      <c r="AA2686" s="115">
        <v>0</v>
      </c>
      <c r="AB2686" s="115">
        <v>0</v>
      </c>
      <c r="AC2686" s="115">
        <v>0</v>
      </c>
      <c r="AD2686" s="115">
        <v>0</v>
      </c>
      <c r="AE2686" s="115">
        <v>0</v>
      </c>
      <c r="AF2686" s="115">
        <v>0</v>
      </c>
      <c r="AG2686" s="115">
        <v>0</v>
      </c>
    </row>
    <row r="2687" spans="1:33">
      <c r="A2687" s="115" t="s">
        <v>4406</v>
      </c>
      <c r="B2687" s="115" t="s">
        <v>19</v>
      </c>
      <c r="C2687" s="115">
        <v>0</v>
      </c>
      <c r="D2687" s="115">
        <v>0</v>
      </c>
      <c r="E2687" s="115">
        <v>0</v>
      </c>
      <c r="F2687" s="115">
        <v>0</v>
      </c>
      <c r="G2687" s="115">
        <v>0</v>
      </c>
      <c r="H2687" s="115">
        <v>0</v>
      </c>
      <c r="I2687" s="115">
        <v>0</v>
      </c>
      <c r="J2687" s="115">
        <v>0</v>
      </c>
      <c r="K2687" s="115">
        <v>0</v>
      </c>
      <c r="L2687" s="115">
        <v>0</v>
      </c>
      <c r="M2687" s="115">
        <v>0</v>
      </c>
      <c r="N2687" s="115">
        <v>0</v>
      </c>
      <c r="O2687" s="115">
        <v>0</v>
      </c>
      <c r="P2687" s="115">
        <v>0</v>
      </c>
      <c r="Q2687" s="115">
        <v>0</v>
      </c>
      <c r="R2687" s="115">
        <v>0</v>
      </c>
      <c r="S2687" s="115">
        <v>0</v>
      </c>
      <c r="T2687" s="115">
        <v>0</v>
      </c>
      <c r="U2687" s="115">
        <v>0</v>
      </c>
      <c r="V2687" s="115">
        <v>0</v>
      </c>
      <c r="W2687" s="115">
        <v>0</v>
      </c>
      <c r="X2687" s="115">
        <v>0</v>
      </c>
      <c r="Y2687" s="115">
        <v>0</v>
      </c>
      <c r="Z2687" s="115">
        <v>0</v>
      </c>
      <c r="AA2687" s="115">
        <v>0</v>
      </c>
      <c r="AB2687" s="115">
        <v>0</v>
      </c>
      <c r="AC2687" s="115">
        <v>0</v>
      </c>
      <c r="AD2687" s="115">
        <v>0</v>
      </c>
      <c r="AE2687" s="115">
        <v>0</v>
      </c>
      <c r="AF2687" s="115">
        <v>0</v>
      </c>
      <c r="AG2687" s="115">
        <v>0</v>
      </c>
    </row>
    <row r="2688" spans="1:33">
      <c r="A2688" s="115" t="s">
        <v>4407</v>
      </c>
      <c r="B2688" s="115" t="s">
        <v>19</v>
      </c>
      <c r="C2688" s="115">
        <v>0</v>
      </c>
      <c r="D2688" s="115">
        <v>0</v>
      </c>
      <c r="E2688" s="115">
        <v>0</v>
      </c>
      <c r="F2688" s="115">
        <v>0</v>
      </c>
      <c r="G2688" s="115">
        <v>0</v>
      </c>
      <c r="H2688" s="115">
        <v>0</v>
      </c>
      <c r="I2688" s="115">
        <v>0</v>
      </c>
      <c r="J2688" s="115">
        <v>0</v>
      </c>
      <c r="K2688" s="115">
        <v>0</v>
      </c>
      <c r="L2688" s="115">
        <v>0</v>
      </c>
      <c r="M2688" s="115">
        <v>0</v>
      </c>
      <c r="N2688" s="115">
        <v>0</v>
      </c>
      <c r="O2688" s="115">
        <v>0</v>
      </c>
      <c r="P2688" s="115">
        <v>0</v>
      </c>
      <c r="Q2688" s="115">
        <v>0</v>
      </c>
      <c r="R2688" s="115">
        <v>0</v>
      </c>
      <c r="S2688" s="115">
        <v>0</v>
      </c>
      <c r="T2688" s="115">
        <v>0</v>
      </c>
      <c r="U2688" s="115">
        <v>0</v>
      </c>
      <c r="V2688" s="115">
        <v>0</v>
      </c>
      <c r="W2688" s="115">
        <v>0</v>
      </c>
      <c r="X2688" s="115">
        <v>0</v>
      </c>
      <c r="Y2688" s="115">
        <v>0</v>
      </c>
      <c r="Z2688" s="115">
        <v>0</v>
      </c>
      <c r="AA2688" s="115">
        <v>0</v>
      </c>
      <c r="AB2688" s="115">
        <v>0</v>
      </c>
      <c r="AC2688" s="115">
        <v>0</v>
      </c>
      <c r="AD2688" s="115">
        <v>0</v>
      </c>
      <c r="AE2688" s="115">
        <v>0</v>
      </c>
      <c r="AF2688" s="115">
        <v>0</v>
      </c>
      <c r="AG2688" s="115">
        <v>0</v>
      </c>
    </row>
    <row r="2689" spans="1:33">
      <c r="A2689" s="115" t="s">
        <v>4408</v>
      </c>
      <c r="B2689" s="115" t="s">
        <v>19</v>
      </c>
      <c r="C2689" s="115">
        <v>0</v>
      </c>
      <c r="D2689" s="115">
        <v>0</v>
      </c>
      <c r="E2689" s="115">
        <v>0</v>
      </c>
      <c r="F2689" s="115">
        <v>0</v>
      </c>
      <c r="G2689" s="115">
        <v>0</v>
      </c>
      <c r="H2689" s="115">
        <v>0</v>
      </c>
      <c r="I2689" s="115">
        <v>0</v>
      </c>
      <c r="J2689" s="115">
        <v>0</v>
      </c>
      <c r="K2689" s="115">
        <v>0</v>
      </c>
      <c r="L2689" s="115">
        <v>0</v>
      </c>
      <c r="M2689" s="115">
        <v>0</v>
      </c>
      <c r="N2689" s="115">
        <v>0</v>
      </c>
      <c r="O2689" s="115">
        <v>0</v>
      </c>
      <c r="P2689" s="115">
        <v>0</v>
      </c>
      <c r="Q2689" s="115">
        <v>0</v>
      </c>
      <c r="R2689" s="115">
        <v>0</v>
      </c>
      <c r="S2689" s="115">
        <v>0</v>
      </c>
      <c r="T2689" s="115">
        <v>0</v>
      </c>
      <c r="U2689" s="115">
        <v>0</v>
      </c>
      <c r="V2689" s="115">
        <v>0</v>
      </c>
      <c r="W2689" s="115">
        <v>0</v>
      </c>
      <c r="X2689" s="115">
        <v>0</v>
      </c>
      <c r="Y2689" s="115">
        <v>0</v>
      </c>
      <c r="Z2689" s="115">
        <v>0</v>
      </c>
      <c r="AA2689" s="115">
        <v>0</v>
      </c>
      <c r="AB2689" s="115">
        <v>0</v>
      </c>
      <c r="AC2689" s="115">
        <v>0</v>
      </c>
      <c r="AD2689" s="115">
        <v>0</v>
      </c>
      <c r="AE2689" s="115">
        <v>0</v>
      </c>
      <c r="AF2689" s="115">
        <v>0</v>
      </c>
      <c r="AG2689" s="115">
        <v>0</v>
      </c>
    </row>
    <row r="2690" spans="1:33">
      <c r="A2690" s="115" t="s">
        <v>4409</v>
      </c>
      <c r="B2690" s="115" t="s">
        <v>19</v>
      </c>
      <c r="C2690" s="2">
        <v>128469000000000</v>
      </c>
      <c r="D2690" s="2">
        <v>122466000000000</v>
      </c>
      <c r="E2690" s="2">
        <v>131732000000000</v>
      </c>
      <c r="F2690" s="2">
        <v>139544000000000</v>
      </c>
      <c r="G2690" s="2">
        <v>149278000000000</v>
      </c>
      <c r="H2690" s="2">
        <v>155719000000000</v>
      </c>
      <c r="I2690" s="2">
        <v>161469000000000</v>
      </c>
      <c r="J2690" s="2">
        <v>163212000000000</v>
      </c>
      <c r="K2690" s="2">
        <v>165220000000000</v>
      </c>
      <c r="L2690" s="2">
        <v>166949000000000</v>
      </c>
      <c r="M2690" s="2">
        <v>169418000000000</v>
      </c>
      <c r="N2690" s="2">
        <v>171907000000000</v>
      </c>
      <c r="O2690" s="2">
        <v>174480000000000</v>
      </c>
      <c r="P2690" s="2">
        <v>176806000000000</v>
      </c>
      <c r="Q2690" s="2">
        <v>180539000000000</v>
      </c>
      <c r="R2690" s="2">
        <v>184024000000000</v>
      </c>
      <c r="S2690" s="2">
        <v>186882000000000</v>
      </c>
      <c r="T2690" s="2">
        <v>190525000000000</v>
      </c>
      <c r="U2690" s="2">
        <v>194019000000000</v>
      </c>
      <c r="V2690" s="2">
        <v>197059000000000</v>
      </c>
      <c r="W2690" s="2">
        <v>200021000000000</v>
      </c>
      <c r="X2690" s="2">
        <v>202771000000000</v>
      </c>
      <c r="Y2690" s="2">
        <v>205849000000000</v>
      </c>
      <c r="Z2690" s="2">
        <v>210581000000000</v>
      </c>
      <c r="AA2690" s="2">
        <v>214936000000000</v>
      </c>
      <c r="AB2690" s="2">
        <v>220531000000000</v>
      </c>
      <c r="AC2690" s="2">
        <v>224554000000000</v>
      </c>
      <c r="AD2690" s="2">
        <v>228082000000000</v>
      </c>
      <c r="AE2690" s="2">
        <v>232206000000000</v>
      </c>
      <c r="AF2690" s="2">
        <v>238057000000000</v>
      </c>
      <c r="AG2690" s="2">
        <v>243765000000000</v>
      </c>
    </row>
    <row r="2691" spans="1:33">
      <c r="A2691" s="115" t="s">
        <v>4410</v>
      </c>
      <c r="B2691" s="115" t="s">
        <v>19</v>
      </c>
      <c r="C2691" s="2">
        <v>14619300000</v>
      </c>
      <c r="D2691" s="2">
        <v>13936200000</v>
      </c>
      <c r="E2691" s="2">
        <v>14990500000</v>
      </c>
      <c r="F2691" s="2">
        <v>15879500000</v>
      </c>
      <c r="G2691" s="2">
        <v>16987200000</v>
      </c>
      <c r="H2691" s="2">
        <v>17720200000</v>
      </c>
      <c r="I2691" s="2">
        <v>18374500000</v>
      </c>
      <c r="J2691" s="2">
        <v>18572800000</v>
      </c>
      <c r="K2691" s="2">
        <v>18801400000</v>
      </c>
      <c r="L2691" s="2">
        <v>18998100000</v>
      </c>
      <c r="M2691" s="2">
        <v>19279100000</v>
      </c>
      <c r="N2691" s="2">
        <v>19562300000</v>
      </c>
      <c r="O2691" s="2">
        <v>19855100000</v>
      </c>
      <c r="P2691" s="2">
        <v>20119800000</v>
      </c>
      <c r="Q2691" s="2">
        <v>20544600000</v>
      </c>
      <c r="R2691" s="2">
        <v>20941100000</v>
      </c>
      <c r="S2691" s="2">
        <v>21266400000</v>
      </c>
      <c r="T2691" s="2">
        <v>21681000000</v>
      </c>
      <c r="U2691" s="2">
        <v>22078500000</v>
      </c>
      <c r="V2691" s="2">
        <v>22424500000</v>
      </c>
      <c r="W2691" s="2">
        <v>22761600000</v>
      </c>
      <c r="X2691" s="2">
        <v>23074500000</v>
      </c>
      <c r="Y2691" s="2">
        <v>23424700000</v>
      </c>
      <c r="Z2691" s="2">
        <v>23963200000</v>
      </c>
      <c r="AA2691" s="2">
        <v>24458800000</v>
      </c>
      <c r="AB2691" s="2">
        <v>25095500000</v>
      </c>
      <c r="AC2691" s="2">
        <v>25553300000</v>
      </c>
      <c r="AD2691" s="2">
        <v>25954700000</v>
      </c>
      <c r="AE2691" s="2">
        <v>26424100000</v>
      </c>
      <c r="AF2691" s="2">
        <v>27089800000</v>
      </c>
      <c r="AG2691" s="2">
        <v>27739500000</v>
      </c>
    </row>
    <row r="2692" spans="1:33">
      <c r="A2692" s="115" t="s">
        <v>4411</v>
      </c>
      <c r="B2692" s="115" t="s">
        <v>19</v>
      </c>
      <c r="C2692" s="2">
        <v>78042900000</v>
      </c>
      <c r="D2692" s="2">
        <v>74396200000</v>
      </c>
      <c r="E2692" s="2">
        <v>80024900000</v>
      </c>
      <c r="F2692" s="2">
        <v>84770200000</v>
      </c>
      <c r="G2692" s="2">
        <v>90683800000</v>
      </c>
      <c r="H2692" s="2">
        <v>94596500000</v>
      </c>
      <c r="I2692" s="2">
        <v>98089500000</v>
      </c>
      <c r="J2692" s="2">
        <v>99148200000</v>
      </c>
      <c r="K2692" s="2">
        <v>100368000000</v>
      </c>
      <c r="L2692" s="2">
        <v>101419000000</v>
      </c>
      <c r="M2692" s="2">
        <v>102919000000</v>
      </c>
      <c r="N2692" s="2">
        <v>104431000000</v>
      </c>
      <c r="O2692" s="2">
        <v>105993000000</v>
      </c>
      <c r="P2692" s="2">
        <v>107407000000</v>
      </c>
      <c r="Q2692" s="2">
        <v>109675000000</v>
      </c>
      <c r="R2692" s="2">
        <v>111791000000</v>
      </c>
      <c r="S2692" s="2">
        <v>113528000000</v>
      </c>
      <c r="T2692" s="2">
        <v>115741000000</v>
      </c>
      <c r="U2692" s="2">
        <v>117863000000</v>
      </c>
      <c r="V2692" s="2">
        <v>119710000000</v>
      </c>
      <c r="W2692" s="2">
        <v>121509000000</v>
      </c>
      <c r="X2692" s="2">
        <v>123180000000</v>
      </c>
      <c r="Y2692" s="2">
        <v>125049000000</v>
      </c>
      <c r="Z2692" s="2">
        <v>127924000000</v>
      </c>
      <c r="AA2692" s="2">
        <v>130570000000</v>
      </c>
      <c r="AB2692" s="2">
        <v>133968000000</v>
      </c>
      <c r="AC2692" s="2">
        <v>136413000000</v>
      </c>
      <c r="AD2692" s="2">
        <v>138556000000</v>
      </c>
      <c r="AE2692" s="2">
        <v>141061000000</v>
      </c>
      <c r="AF2692" s="2">
        <v>144615000000</v>
      </c>
      <c r="AG2692" s="2">
        <v>148083000000</v>
      </c>
    </row>
    <row r="2693" spans="1:33">
      <c r="A2693" s="115" t="s">
        <v>4412</v>
      </c>
      <c r="B2693" s="115" t="s">
        <v>19</v>
      </c>
      <c r="C2693" s="2">
        <v>137261000000</v>
      </c>
      <c r="D2693" s="2">
        <v>130847000000</v>
      </c>
      <c r="E2693" s="2">
        <v>140747000000</v>
      </c>
      <c r="F2693" s="2">
        <v>149093000000</v>
      </c>
      <c r="G2693" s="2">
        <v>159494000000</v>
      </c>
      <c r="H2693" s="2">
        <v>166375000000</v>
      </c>
      <c r="I2693" s="2">
        <v>172519000000</v>
      </c>
      <c r="J2693" s="2">
        <v>174381000000</v>
      </c>
      <c r="K2693" s="2">
        <v>176527000000</v>
      </c>
      <c r="L2693" s="2">
        <v>178374000000</v>
      </c>
      <c r="M2693" s="2">
        <v>181012000000</v>
      </c>
      <c r="N2693" s="2">
        <v>183671000000</v>
      </c>
      <c r="O2693" s="2">
        <v>186420000000</v>
      </c>
      <c r="P2693" s="2">
        <v>188906000000</v>
      </c>
      <c r="Q2693" s="2">
        <v>192894000000</v>
      </c>
      <c r="R2693" s="2">
        <v>196617000000</v>
      </c>
      <c r="S2693" s="2">
        <v>199671000000</v>
      </c>
      <c r="T2693" s="2">
        <v>203563000000</v>
      </c>
      <c r="U2693" s="2">
        <v>207296000000</v>
      </c>
      <c r="V2693" s="2">
        <v>210544000000</v>
      </c>
      <c r="W2693" s="2">
        <v>213709000000</v>
      </c>
      <c r="X2693" s="2">
        <v>216647000000</v>
      </c>
      <c r="Y2693" s="2">
        <v>219935000000</v>
      </c>
      <c r="Z2693" s="2">
        <v>224991000000</v>
      </c>
      <c r="AA2693" s="2">
        <v>229645000000</v>
      </c>
      <c r="AB2693" s="2">
        <v>235622000000</v>
      </c>
      <c r="AC2693" s="2">
        <v>239921000000</v>
      </c>
      <c r="AD2693" s="2">
        <v>243690000000</v>
      </c>
      <c r="AE2693" s="2">
        <v>248097000000</v>
      </c>
      <c r="AF2693" s="2">
        <v>254347000000</v>
      </c>
      <c r="AG2693" s="2">
        <v>260447000000</v>
      </c>
    </row>
    <row r="2694" spans="1:33">
      <c r="A2694" s="115" t="s">
        <v>4413</v>
      </c>
      <c r="B2694" s="115" t="s">
        <v>19</v>
      </c>
      <c r="C2694" s="2">
        <v>5408980000</v>
      </c>
      <c r="D2694" s="2">
        <v>5156240000</v>
      </c>
      <c r="E2694" s="2">
        <v>5546350000</v>
      </c>
      <c r="F2694" s="2">
        <v>5875240000</v>
      </c>
      <c r="G2694" s="2">
        <v>6285100000</v>
      </c>
      <c r="H2694" s="2">
        <v>6556280000</v>
      </c>
      <c r="I2694" s="2">
        <v>6798370000</v>
      </c>
      <c r="J2694" s="2">
        <v>6871750000</v>
      </c>
      <c r="K2694" s="2">
        <v>6956320000</v>
      </c>
      <c r="L2694" s="2">
        <v>7029120000</v>
      </c>
      <c r="M2694" s="2">
        <v>7133070000</v>
      </c>
      <c r="N2694" s="2">
        <v>7237870000</v>
      </c>
      <c r="O2694" s="2">
        <v>7346170000</v>
      </c>
      <c r="P2694" s="2">
        <v>7444130000</v>
      </c>
      <c r="Q2694" s="2">
        <v>7601300000</v>
      </c>
      <c r="R2694" s="2">
        <v>7748000000</v>
      </c>
      <c r="S2694" s="2">
        <v>7868360000</v>
      </c>
      <c r="T2694" s="2">
        <v>8021740000</v>
      </c>
      <c r="U2694" s="2">
        <v>8168830000</v>
      </c>
      <c r="V2694" s="2">
        <v>8296830000</v>
      </c>
      <c r="W2694" s="2">
        <v>8421550000</v>
      </c>
      <c r="X2694" s="2">
        <v>8537320000</v>
      </c>
      <c r="Y2694" s="2">
        <v>8666910000</v>
      </c>
      <c r="Z2694" s="2">
        <v>8866130000</v>
      </c>
      <c r="AA2694" s="2">
        <v>9049520000</v>
      </c>
      <c r="AB2694" s="2">
        <v>9285070000</v>
      </c>
      <c r="AC2694" s="2">
        <v>9454470000</v>
      </c>
      <c r="AD2694" s="2">
        <v>9602990000</v>
      </c>
      <c r="AE2694" s="2">
        <v>9776650000</v>
      </c>
      <c r="AF2694" s="2">
        <v>10023000000</v>
      </c>
      <c r="AG2694" s="2">
        <v>10263300000</v>
      </c>
    </row>
    <row r="2695" spans="1:33">
      <c r="A2695" s="115" t="s">
        <v>4414</v>
      </c>
      <c r="B2695" s="115" t="s">
        <v>19</v>
      </c>
      <c r="C2695" s="2">
        <v>5096650000</v>
      </c>
      <c r="D2695" s="2">
        <v>4858500000</v>
      </c>
      <c r="E2695" s="2">
        <v>5226090000</v>
      </c>
      <c r="F2695" s="2">
        <v>5535980000</v>
      </c>
      <c r="G2695" s="2">
        <v>5922170000</v>
      </c>
      <c r="H2695" s="2">
        <v>6177700000</v>
      </c>
      <c r="I2695" s="2">
        <v>6405810000</v>
      </c>
      <c r="J2695" s="2">
        <v>6474950000</v>
      </c>
      <c r="K2695" s="2">
        <v>6554640000</v>
      </c>
      <c r="L2695" s="2">
        <v>6623230000</v>
      </c>
      <c r="M2695" s="2">
        <v>6721180000</v>
      </c>
      <c r="N2695" s="2">
        <v>6819920000</v>
      </c>
      <c r="O2695" s="2">
        <v>6921980000</v>
      </c>
      <c r="P2695" s="2">
        <v>7014280000</v>
      </c>
      <c r="Q2695" s="2">
        <v>7162380000</v>
      </c>
      <c r="R2695" s="2">
        <v>7300600000</v>
      </c>
      <c r="S2695" s="2">
        <v>7414010000</v>
      </c>
      <c r="T2695" s="2">
        <v>7558540000</v>
      </c>
      <c r="U2695" s="2">
        <v>7697130000</v>
      </c>
      <c r="V2695" s="2">
        <v>7817740000</v>
      </c>
      <c r="W2695" s="2">
        <v>7935260000</v>
      </c>
      <c r="X2695" s="2">
        <v>8044340000</v>
      </c>
      <c r="Y2695" s="2">
        <v>8166450000</v>
      </c>
      <c r="Z2695" s="2">
        <v>8354170000</v>
      </c>
      <c r="AA2695" s="2">
        <v>8526970000</v>
      </c>
      <c r="AB2695" s="2">
        <v>8748910000</v>
      </c>
      <c r="AC2695" s="2">
        <v>8908530000</v>
      </c>
      <c r="AD2695" s="2">
        <v>9048480000</v>
      </c>
      <c r="AE2695" s="2">
        <v>9212110000</v>
      </c>
      <c r="AF2695" s="2">
        <v>9444200000</v>
      </c>
      <c r="AG2695" s="2">
        <v>9670680000</v>
      </c>
    </row>
    <row r="2696" spans="1:33">
      <c r="A2696" s="115" t="s">
        <v>4415</v>
      </c>
      <c r="B2696" s="115" t="s">
        <v>19</v>
      </c>
      <c r="C2696" s="2">
        <v>3629390000</v>
      </c>
      <c r="D2696" s="2">
        <v>3459800000</v>
      </c>
      <c r="E2696" s="2">
        <v>3721570000</v>
      </c>
      <c r="F2696" s="2">
        <v>3942250000</v>
      </c>
      <c r="G2696" s="2">
        <v>4217260000</v>
      </c>
      <c r="H2696" s="2">
        <v>4399220000</v>
      </c>
      <c r="I2696" s="2">
        <v>4561670000</v>
      </c>
      <c r="J2696" s="2">
        <v>4610900000</v>
      </c>
      <c r="K2696" s="2">
        <v>4667650000</v>
      </c>
      <c r="L2696" s="2">
        <v>4716500000</v>
      </c>
      <c r="M2696" s="2">
        <v>4786250000</v>
      </c>
      <c r="N2696" s="2">
        <v>4856560000</v>
      </c>
      <c r="O2696" s="2">
        <v>4929240000</v>
      </c>
      <c r="P2696" s="2">
        <v>4994970000</v>
      </c>
      <c r="Q2696" s="2">
        <v>5100430000</v>
      </c>
      <c r="R2696" s="2">
        <v>5198860000</v>
      </c>
      <c r="S2696" s="2">
        <v>5279620000</v>
      </c>
      <c r="T2696" s="2">
        <v>5382540000</v>
      </c>
      <c r="U2696" s="2">
        <v>5481230000</v>
      </c>
      <c r="V2696" s="2">
        <v>5567120000</v>
      </c>
      <c r="W2696" s="2">
        <v>5650810000</v>
      </c>
      <c r="X2696" s="2">
        <v>5728490000</v>
      </c>
      <c r="Y2696" s="2">
        <v>5815440000</v>
      </c>
      <c r="Z2696" s="2">
        <v>5949120000</v>
      </c>
      <c r="AA2696" s="2">
        <v>6072170000</v>
      </c>
      <c r="AB2696" s="2">
        <v>6230220000</v>
      </c>
      <c r="AC2696" s="2">
        <v>6343890000</v>
      </c>
      <c r="AD2696" s="2">
        <v>6443550000</v>
      </c>
      <c r="AE2696" s="2">
        <v>6560070000</v>
      </c>
      <c r="AF2696" s="2">
        <v>6725340000</v>
      </c>
      <c r="AG2696" s="2">
        <v>6886630000</v>
      </c>
    </row>
    <row r="2697" spans="1:33">
      <c r="A2697" s="115" t="s">
        <v>4416</v>
      </c>
      <c r="B2697" s="115" t="s">
        <v>19</v>
      </c>
      <c r="C2697" s="2">
        <v>338969000</v>
      </c>
      <c r="D2697" s="2">
        <v>323130000</v>
      </c>
      <c r="E2697" s="2">
        <v>347578000</v>
      </c>
      <c r="F2697" s="2">
        <v>368189000</v>
      </c>
      <c r="G2697" s="2">
        <v>393874000</v>
      </c>
      <c r="H2697" s="2">
        <v>410868000</v>
      </c>
      <c r="I2697" s="2">
        <v>426040000</v>
      </c>
      <c r="J2697" s="2">
        <v>430638000</v>
      </c>
      <c r="K2697" s="2">
        <v>435938000</v>
      </c>
      <c r="L2697" s="2">
        <v>440500000</v>
      </c>
      <c r="M2697" s="2">
        <v>447014000</v>
      </c>
      <c r="N2697" s="2">
        <v>453582000</v>
      </c>
      <c r="O2697" s="2">
        <v>460369000</v>
      </c>
      <c r="P2697" s="2">
        <v>466508000</v>
      </c>
      <c r="Q2697" s="2">
        <v>476357000</v>
      </c>
      <c r="R2697" s="2">
        <v>485550000</v>
      </c>
      <c r="S2697" s="2">
        <v>493093000</v>
      </c>
      <c r="T2697" s="2">
        <v>502705000</v>
      </c>
      <c r="U2697" s="2">
        <v>511923000</v>
      </c>
      <c r="V2697" s="2">
        <v>519945000</v>
      </c>
      <c r="W2697" s="2">
        <v>527761000</v>
      </c>
      <c r="X2697" s="2">
        <v>535016000</v>
      </c>
      <c r="Y2697" s="2">
        <v>543137000</v>
      </c>
      <c r="Z2697" s="2">
        <v>555621000</v>
      </c>
      <c r="AA2697" s="2">
        <v>567114000</v>
      </c>
      <c r="AB2697" s="2">
        <v>581875000</v>
      </c>
      <c r="AC2697" s="2">
        <v>592491000</v>
      </c>
      <c r="AD2697" s="2">
        <v>601799000</v>
      </c>
      <c r="AE2697" s="2">
        <v>612682000</v>
      </c>
      <c r="AF2697" s="2">
        <v>628118000</v>
      </c>
      <c r="AG2697" s="2">
        <v>643181000</v>
      </c>
    </row>
    <row r="2698" spans="1:33">
      <c r="A2698" s="115" t="s">
        <v>4417</v>
      </c>
      <c r="B2698" s="115" t="s">
        <v>19</v>
      </c>
      <c r="C2698" s="2">
        <v>2275940000</v>
      </c>
      <c r="D2698" s="2">
        <v>2169590000</v>
      </c>
      <c r="E2698" s="2">
        <v>2333740000</v>
      </c>
      <c r="F2698" s="2">
        <v>2472130000</v>
      </c>
      <c r="G2698" s="2">
        <v>2644580000</v>
      </c>
      <c r="H2698" s="2">
        <v>2758690000</v>
      </c>
      <c r="I2698" s="2">
        <v>2860550000</v>
      </c>
      <c r="J2698" s="2">
        <v>2891430000</v>
      </c>
      <c r="K2698" s="2">
        <v>2927010000</v>
      </c>
      <c r="L2698" s="2">
        <v>2957640000</v>
      </c>
      <c r="M2698" s="2">
        <v>3001380000</v>
      </c>
      <c r="N2698" s="2">
        <v>3045480000</v>
      </c>
      <c r="O2698" s="2">
        <v>3091050000</v>
      </c>
      <c r="P2698" s="2">
        <v>3132270000</v>
      </c>
      <c r="Q2698" s="2">
        <v>3198400000</v>
      </c>
      <c r="R2698" s="2">
        <v>3260120000</v>
      </c>
      <c r="S2698" s="2">
        <v>3310770000</v>
      </c>
      <c r="T2698" s="2">
        <v>3375310000</v>
      </c>
      <c r="U2698" s="2">
        <v>3437200000</v>
      </c>
      <c r="V2698" s="2">
        <v>3491060000</v>
      </c>
      <c r="W2698" s="2">
        <v>3543540000</v>
      </c>
      <c r="X2698" s="2">
        <v>3592250000</v>
      </c>
      <c r="Y2698" s="2">
        <v>3646780000</v>
      </c>
      <c r="Z2698" s="2">
        <v>3730600000</v>
      </c>
      <c r="AA2698" s="2">
        <v>3807770000</v>
      </c>
      <c r="AB2698" s="2">
        <v>3906880000</v>
      </c>
      <c r="AC2698" s="2">
        <v>3978160000</v>
      </c>
      <c r="AD2698" s="2">
        <v>4040650000</v>
      </c>
      <c r="AE2698" s="2">
        <v>4113720000</v>
      </c>
      <c r="AF2698" s="2">
        <v>4217360000</v>
      </c>
      <c r="AG2698" s="2">
        <v>4318500000</v>
      </c>
    </row>
    <row r="2699" spans="1:33">
      <c r="A2699" s="115" t="s">
        <v>4418</v>
      </c>
      <c r="B2699" s="115" t="s">
        <v>19</v>
      </c>
      <c r="C2699" s="2">
        <v>2421210000</v>
      </c>
      <c r="D2699" s="2">
        <v>2308070000</v>
      </c>
      <c r="E2699" s="2">
        <v>2482700000</v>
      </c>
      <c r="F2699" s="2">
        <v>2629920000</v>
      </c>
      <c r="G2699" s="2">
        <v>2813380000</v>
      </c>
      <c r="H2699" s="2">
        <v>2934770000</v>
      </c>
      <c r="I2699" s="2">
        <v>3043140000</v>
      </c>
      <c r="J2699" s="2">
        <v>3075980000</v>
      </c>
      <c r="K2699" s="2">
        <v>3113840000</v>
      </c>
      <c r="L2699" s="2">
        <v>3146430000</v>
      </c>
      <c r="M2699" s="2">
        <v>3192960000</v>
      </c>
      <c r="N2699" s="2">
        <v>3239870000</v>
      </c>
      <c r="O2699" s="2">
        <v>3288350000</v>
      </c>
      <c r="P2699" s="2">
        <v>3332200000</v>
      </c>
      <c r="Q2699" s="2">
        <v>3402550000</v>
      </c>
      <c r="R2699" s="2">
        <v>3468220000</v>
      </c>
      <c r="S2699" s="2">
        <v>3522090000</v>
      </c>
      <c r="T2699" s="2">
        <v>3590750000</v>
      </c>
      <c r="U2699" s="2">
        <v>3656590000</v>
      </c>
      <c r="V2699" s="2">
        <v>3713890000</v>
      </c>
      <c r="W2699" s="2">
        <v>3769720000</v>
      </c>
      <c r="X2699" s="2">
        <v>3821540000</v>
      </c>
      <c r="Y2699" s="2">
        <v>3879550000</v>
      </c>
      <c r="Z2699" s="2">
        <v>3968720000</v>
      </c>
      <c r="AA2699" s="2">
        <v>4050820000</v>
      </c>
      <c r="AB2699" s="2">
        <v>4156250000</v>
      </c>
      <c r="AC2699" s="2">
        <v>4232080000</v>
      </c>
      <c r="AD2699" s="2">
        <v>4298570000</v>
      </c>
      <c r="AE2699" s="2">
        <v>4376300000</v>
      </c>
      <c r="AF2699" s="2">
        <v>4486550000</v>
      </c>
      <c r="AG2699" s="2">
        <v>4594150000</v>
      </c>
    </row>
    <row r="2700" spans="1:33">
      <c r="A2700" s="115" t="s">
        <v>4419</v>
      </c>
      <c r="B2700" s="115" t="s">
        <v>19</v>
      </c>
      <c r="C2700" s="2">
        <v>242121000</v>
      </c>
      <c r="D2700" s="2">
        <v>230807000</v>
      </c>
      <c r="E2700" s="2">
        <v>248270000</v>
      </c>
      <c r="F2700" s="2">
        <v>262992000</v>
      </c>
      <c r="G2700" s="2">
        <v>281338000</v>
      </c>
      <c r="H2700" s="2">
        <v>293477000</v>
      </c>
      <c r="I2700" s="2">
        <v>304314000</v>
      </c>
      <c r="J2700" s="2">
        <v>307598000</v>
      </c>
      <c r="K2700" s="2">
        <v>311384000</v>
      </c>
      <c r="L2700" s="2">
        <v>314643000</v>
      </c>
      <c r="M2700" s="2">
        <v>319296000</v>
      </c>
      <c r="N2700" s="2">
        <v>323987000</v>
      </c>
      <c r="O2700" s="2">
        <v>328835000</v>
      </c>
      <c r="P2700" s="2">
        <v>333220000</v>
      </c>
      <c r="Q2700" s="2">
        <v>340255000</v>
      </c>
      <c r="R2700" s="2">
        <v>346822000</v>
      </c>
      <c r="S2700" s="2">
        <v>352209000</v>
      </c>
      <c r="T2700" s="2">
        <v>359075000</v>
      </c>
      <c r="U2700" s="2">
        <v>365659000</v>
      </c>
      <c r="V2700" s="2">
        <v>371389000</v>
      </c>
      <c r="W2700" s="2">
        <v>376972000</v>
      </c>
      <c r="X2700" s="2">
        <v>382154000</v>
      </c>
      <c r="Y2700" s="2">
        <v>387955000</v>
      </c>
      <c r="Z2700" s="2">
        <v>396872000</v>
      </c>
      <c r="AA2700" s="2">
        <v>405082000</v>
      </c>
      <c r="AB2700" s="2">
        <v>415625000</v>
      </c>
      <c r="AC2700" s="2">
        <v>423208000</v>
      </c>
      <c r="AD2700" s="2">
        <v>429857000</v>
      </c>
      <c r="AE2700" s="2">
        <v>437630000</v>
      </c>
      <c r="AF2700" s="2">
        <v>448655000</v>
      </c>
      <c r="AG2700" s="2">
        <v>459415000</v>
      </c>
    </row>
    <row r="2701" spans="1:33">
      <c r="A2701" s="115" t="s">
        <v>4420</v>
      </c>
      <c r="B2701" s="115" t="s">
        <v>19</v>
      </c>
      <c r="C2701" s="115">
        <v>0</v>
      </c>
      <c r="D2701" s="115">
        <v>0</v>
      </c>
      <c r="E2701" s="115">
        <v>0</v>
      </c>
      <c r="F2701" s="115">
        <v>0</v>
      </c>
      <c r="G2701" s="115">
        <v>0</v>
      </c>
      <c r="H2701" s="115">
        <v>0</v>
      </c>
      <c r="I2701" s="115">
        <v>0</v>
      </c>
      <c r="J2701" s="115">
        <v>0</v>
      </c>
      <c r="K2701" s="115">
        <v>0</v>
      </c>
      <c r="L2701" s="115">
        <v>0</v>
      </c>
      <c r="M2701" s="115">
        <v>0</v>
      </c>
      <c r="N2701" s="115">
        <v>0</v>
      </c>
      <c r="O2701" s="115">
        <v>0</v>
      </c>
      <c r="P2701" s="115">
        <v>0</v>
      </c>
      <c r="Q2701" s="115">
        <v>0</v>
      </c>
      <c r="R2701" s="115">
        <v>0</v>
      </c>
      <c r="S2701" s="115">
        <v>0</v>
      </c>
      <c r="T2701" s="115">
        <v>0</v>
      </c>
      <c r="U2701" s="115">
        <v>0</v>
      </c>
      <c r="V2701" s="115">
        <v>0</v>
      </c>
      <c r="W2701" s="115">
        <v>0</v>
      </c>
      <c r="X2701" s="115">
        <v>0</v>
      </c>
      <c r="Y2701" s="115">
        <v>0</v>
      </c>
      <c r="Z2701" s="115">
        <v>0</v>
      </c>
      <c r="AA2701" s="115">
        <v>0</v>
      </c>
      <c r="AB2701" s="115">
        <v>0</v>
      </c>
      <c r="AC2701" s="115">
        <v>0</v>
      </c>
      <c r="AD2701" s="115">
        <v>0</v>
      </c>
      <c r="AE2701" s="115">
        <v>0</v>
      </c>
      <c r="AF2701" s="115">
        <v>0</v>
      </c>
      <c r="AG2701" s="115">
        <v>0</v>
      </c>
    </row>
    <row r="2702" spans="1:33">
      <c r="A2702" s="115" t="s">
        <v>4421</v>
      </c>
      <c r="B2702" s="115" t="s">
        <v>19</v>
      </c>
      <c r="C2702" s="2">
        <v>5779770000000</v>
      </c>
      <c r="D2702" s="2">
        <v>5349180000000</v>
      </c>
      <c r="E2702" s="2">
        <v>5944020000000</v>
      </c>
      <c r="F2702" s="2">
        <v>6289330000000</v>
      </c>
      <c r="G2702" s="2">
        <v>6534600000000</v>
      </c>
      <c r="H2702" s="2">
        <v>6672900000000</v>
      </c>
      <c r="I2702" s="2">
        <v>6731600000000</v>
      </c>
      <c r="J2702" s="2">
        <v>6718450000000</v>
      </c>
      <c r="K2702" s="2">
        <v>6704120000000</v>
      </c>
      <c r="L2702" s="2">
        <v>6680450000000</v>
      </c>
      <c r="M2702" s="2">
        <v>6643620000000</v>
      </c>
      <c r="N2702" s="2">
        <v>6653650000000</v>
      </c>
      <c r="O2702" s="2">
        <v>6701470000000</v>
      </c>
      <c r="P2702" s="2">
        <v>6760160000000</v>
      </c>
      <c r="Q2702" s="2">
        <v>6843640000000</v>
      </c>
      <c r="R2702" s="2">
        <v>6949720000000</v>
      </c>
      <c r="S2702" s="2">
        <v>7051720000000</v>
      </c>
      <c r="T2702" s="2">
        <v>7154890000000</v>
      </c>
      <c r="U2702" s="2">
        <v>7272320000000</v>
      </c>
      <c r="V2702" s="2">
        <v>7401270000000</v>
      </c>
      <c r="W2702" s="2">
        <v>7545350000000</v>
      </c>
      <c r="X2702" s="2">
        <v>7679820000000</v>
      </c>
      <c r="Y2702" s="2">
        <v>7822790000000</v>
      </c>
      <c r="Z2702" s="2">
        <v>7961350000000</v>
      </c>
      <c r="AA2702" s="2">
        <v>8078310000000</v>
      </c>
      <c r="AB2702" s="2">
        <v>8219620000000</v>
      </c>
      <c r="AC2702" s="2">
        <v>8345450000000</v>
      </c>
      <c r="AD2702" s="2">
        <v>8451320000000</v>
      </c>
      <c r="AE2702" s="2">
        <v>8585890000000</v>
      </c>
      <c r="AF2702" s="2">
        <v>8726150000000</v>
      </c>
      <c r="AG2702" s="2">
        <v>8855160000000</v>
      </c>
    </row>
    <row r="2703" spans="1:33">
      <c r="A2703" s="115" t="s">
        <v>4422</v>
      </c>
      <c r="B2703" s="115" t="s">
        <v>19</v>
      </c>
      <c r="C2703" s="2">
        <v>657713000</v>
      </c>
      <c r="D2703" s="2">
        <v>608713000</v>
      </c>
      <c r="E2703" s="2">
        <v>676404000</v>
      </c>
      <c r="F2703" s="2">
        <v>715698000</v>
      </c>
      <c r="G2703" s="2">
        <v>743609000</v>
      </c>
      <c r="H2703" s="2">
        <v>759347000</v>
      </c>
      <c r="I2703" s="2">
        <v>766027000</v>
      </c>
      <c r="J2703" s="2">
        <v>764530000</v>
      </c>
      <c r="K2703" s="2">
        <v>762900000</v>
      </c>
      <c r="L2703" s="2">
        <v>760207000</v>
      </c>
      <c r="M2703" s="2">
        <v>756016000</v>
      </c>
      <c r="N2703" s="2">
        <v>757157000</v>
      </c>
      <c r="O2703" s="2">
        <v>762598000</v>
      </c>
      <c r="P2703" s="2">
        <v>769277000</v>
      </c>
      <c r="Q2703" s="2">
        <v>778777000</v>
      </c>
      <c r="R2703" s="2">
        <v>790848000</v>
      </c>
      <c r="S2703" s="2">
        <v>802455000</v>
      </c>
      <c r="T2703" s="2">
        <v>814195000</v>
      </c>
      <c r="U2703" s="2">
        <v>827559000</v>
      </c>
      <c r="V2703" s="2">
        <v>842233000</v>
      </c>
      <c r="W2703" s="2">
        <v>858629000</v>
      </c>
      <c r="X2703" s="2">
        <v>873931000</v>
      </c>
      <c r="Y2703" s="2">
        <v>890200000</v>
      </c>
      <c r="Z2703" s="2">
        <v>905967000</v>
      </c>
      <c r="AA2703" s="2">
        <v>919277000</v>
      </c>
      <c r="AB2703" s="2">
        <v>935358000</v>
      </c>
      <c r="AC2703" s="2">
        <v>949676000</v>
      </c>
      <c r="AD2703" s="2">
        <v>961723000</v>
      </c>
      <c r="AE2703" s="2">
        <v>977038000</v>
      </c>
      <c r="AF2703" s="2">
        <v>992999000</v>
      </c>
      <c r="AG2703" s="2">
        <v>1007680000</v>
      </c>
    </row>
    <row r="2704" spans="1:33">
      <c r="A2704" s="115" t="s">
        <v>4423</v>
      </c>
      <c r="B2704" s="115" t="s">
        <v>19</v>
      </c>
      <c r="C2704" s="2">
        <v>3511110000</v>
      </c>
      <c r="D2704" s="2">
        <v>3249530000</v>
      </c>
      <c r="E2704" s="2">
        <v>3610880000</v>
      </c>
      <c r="F2704" s="2">
        <v>3820650000</v>
      </c>
      <c r="G2704" s="2">
        <v>3969650000</v>
      </c>
      <c r="H2704" s="2">
        <v>4053670000</v>
      </c>
      <c r="I2704" s="2">
        <v>4089320000</v>
      </c>
      <c r="J2704" s="2">
        <v>4081340000</v>
      </c>
      <c r="K2704" s="2">
        <v>4072630000</v>
      </c>
      <c r="L2704" s="2">
        <v>4058260000</v>
      </c>
      <c r="M2704" s="2">
        <v>4035880000</v>
      </c>
      <c r="N2704" s="2">
        <v>4041970000</v>
      </c>
      <c r="O2704" s="2">
        <v>4071020000</v>
      </c>
      <c r="P2704" s="2">
        <v>4106680000</v>
      </c>
      <c r="Q2704" s="2">
        <v>4157390000</v>
      </c>
      <c r="R2704" s="2">
        <v>4221830000</v>
      </c>
      <c r="S2704" s="2">
        <v>4283790000</v>
      </c>
      <c r="T2704" s="2">
        <v>4346470000</v>
      </c>
      <c r="U2704" s="2">
        <v>4417800000</v>
      </c>
      <c r="V2704" s="2">
        <v>4496140000</v>
      </c>
      <c r="W2704" s="2">
        <v>4583670000</v>
      </c>
      <c r="X2704" s="2">
        <v>4665360000</v>
      </c>
      <c r="Y2704" s="2">
        <v>4752200000</v>
      </c>
      <c r="Z2704" s="2">
        <v>4836370000</v>
      </c>
      <c r="AA2704" s="2">
        <v>4907430000</v>
      </c>
      <c r="AB2704" s="2">
        <v>4993270000</v>
      </c>
      <c r="AC2704" s="2">
        <v>5069710000</v>
      </c>
      <c r="AD2704" s="2">
        <v>5134020000</v>
      </c>
      <c r="AE2704" s="2">
        <v>5215780000</v>
      </c>
      <c r="AF2704" s="2">
        <v>5300980000</v>
      </c>
      <c r="AG2704" s="2">
        <v>5379350000</v>
      </c>
    </row>
    <row r="2705" spans="1:33">
      <c r="A2705" s="115" t="s">
        <v>4424</v>
      </c>
      <c r="B2705" s="115" t="s">
        <v>19</v>
      </c>
      <c r="C2705" s="2">
        <v>6175290000</v>
      </c>
      <c r="D2705" s="2">
        <v>5715230000</v>
      </c>
      <c r="E2705" s="2">
        <v>6350780000</v>
      </c>
      <c r="F2705" s="2">
        <v>6719720000</v>
      </c>
      <c r="G2705" s="2">
        <v>6981770000</v>
      </c>
      <c r="H2705" s="2">
        <v>7129540000</v>
      </c>
      <c r="I2705" s="2">
        <v>7192250000</v>
      </c>
      <c r="J2705" s="2">
        <v>7178200000</v>
      </c>
      <c r="K2705" s="2">
        <v>7162900000</v>
      </c>
      <c r="L2705" s="2">
        <v>7137610000</v>
      </c>
      <c r="M2705" s="2">
        <v>7098260000</v>
      </c>
      <c r="N2705" s="2">
        <v>7108970000</v>
      </c>
      <c r="O2705" s="2">
        <v>7160060000</v>
      </c>
      <c r="P2705" s="2">
        <v>7222770000</v>
      </c>
      <c r="Q2705" s="2">
        <v>7311960000</v>
      </c>
      <c r="R2705" s="2">
        <v>7425300000</v>
      </c>
      <c r="S2705" s="2">
        <v>7534280000</v>
      </c>
      <c r="T2705" s="2">
        <v>7644510000</v>
      </c>
      <c r="U2705" s="2">
        <v>7769980000</v>
      </c>
      <c r="V2705" s="2">
        <v>7907760000</v>
      </c>
      <c r="W2705" s="2">
        <v>8061690000</v>
      </c>
      <c r="X2705" s="2">
        <v>8205370000</v>
      </c>
      <c r="Y2705" s="2">
        <v>8358120000</v>
      </c>
      <c r="Z2705" s="2">
        <v>8506160000</v>
      </c>
      <c r="AA2705" s="2">
        <v>8631120000</v>
      </c>
      <c r="AB2705" s="2">
        <v>8782110000</v>
      </c>
      <c r="AC2705" s="2">
        <v>8916540000</v>
      </c>
      <c r="AD2705" s="2">
        <v>9029660000</v>
      </c>
      <c r="AE2705" s="2">
        <v>9173440000</v>
      </c>
      <c r="AF2705" s="2">
        <v>9323300000</v>
      </c>
      <c r="AG2705" s="2">
        <v>9461130000</v>
      </c>
    </row>
    <row r="2706" spans="1:33">
      <c r="A2706" s="115" t="s">
        <v>4425</v>
      </c>
      <c r="B2706" s="115" t="s">
        <v>19</v>
      </c>
      <c r="C2706" s="2">
        <v>243347000</v>
      </c>
      <c r="D2706" s="2">
        <v>225218000</v>
      </c>
      <c r="E2706" s="2">
        <v>250263000</v>
      </c>
      <c r="F2706" s="2">
        <v>264801000</v>
      </c>
      <c r="G2706" s="2">
        <v>275128000</v>
      </c>
      <c r="H2706" s="2">
        <v>280951000</v>
      </c>
      <c r="I2706" s="2">
        <v>283422000</v>
      </c>
      <c r="J2706" s="2">
        <v>282869000</v>
      </c>
      <c r="K2706" s="2">
        <v>282265000</v>
      </c>
      <c r="L2706" s="2">
        <v>281269000</v>
      </c>
      <c r="M2706" s="2">
        <v>279718000</v>
      </c>
      <c r="N2706" s="2">
        <v>280141000</v>
      </c>
      <c r="O2706" s="2">
        <v>282154000</v>
      </c>
      <c r="P2706" s="2">
        <v>284625000</v>
      </c>
      <c r="Q2706" s="2">
        <v>288140000</v>
      </c>
      <c r="R2706" s="2">
        <v>292606000</v>
      </c>
      <c r="S2706" s="2">
        <v>296900000</v>
      </c>
      <c r="T2706" s="2">
        <v>301244000</v>
      </c>
      <c r="U2706" s="2">
        <v>306189000</v>
      </c>
      <c r="V2706" s="2">
        <v>311618000</v>
      </c>
      <c r="W2706" s="2">
        <v>317684000</v>
      </c>
      <c r="X2706" s="2">
        <v>323346000</v>
      </c>
      <c r="Y2706" s="2">
        <v>329365000</v>
      </c>
      <c r="Z2706" s="2">
        <v>335199000</v>
      </c>
      <c r="AA2706" s="2">
        <v>340123000</v>
      </c>
      <c r="AB2706" s="2">
        <v>346073000</v>
      </c>
      <c r="AC2706" s="2">
        <v>351371000</v>
      </c>
      <c r="AD2706" s="2">
        <v>355828000</v>
      </c>
      <c r="AE2706" s="2">
        <v>361494000</v>
      </c>
      <c r="AF2706" s="2">
        <v>367400000</v>
      </c>
      <c r="AG2706" s="2">
        <v>372831000</v>
      </c>
    </row>
    <row r="2707" spans="1:33">
      <c r="A2707" s="115" t="s">
        <v>4426</v>
      </c>
      <c r="B2707" s="115" t="s">
        <v>19</v>
      </c>
      <c r="C2707" s="2">
        <v>229296000</v>
      </c>
      <c r="D2707" s="2">
        <v>212213000</v>
      </c>
      <c r="E2707" s="2">
        <v>235811000</v>
      </c>
      <c r="F2707" s="2">
        <v>249511000</v>
      </c>
      <c r="G2707" s="2">
        <v>259241000</v>
      </c>
      <c r="H2707" s="2">
        <v>264728000</v>
      </c>
      <c r="I2707" s="2">
        <v>267056000</v>
      </c>
      <c r="J2707" s="2">
        <v>266535000</v>
      </c>
      <c r="K2707" s="2">
        <v>265966000</v>
      </c>
      <c r="L2707" s="2">
        <v>265027000</v>
      </c>
      <c r="M2707" s="2">
        <v>263566000</v>
      </c>
      <c r="N2707" s="2">
        <v>263964000</v>
      </c>
      <c r="O2707" s="2">
        <v>265861000</v>
      </c>
      <c r="P2707" s="2">
        <v>268190000</v>
      </c>
      <c r="Q2707" s="2">
        <v>271501000</v>
      </c>
      <c r="R2707" s="2">
        <v>275710000</v>
      </c>
      <c r="S2707" s="2">
        <v>279756000</v>
      </c>
      <c r="T2707" s="2">
        <v>283849000</v>
      </c>
      <c r="U2707" s="2">
        <v>288508000</v>
      </c>
      <c r="V2707" s="2">
        <v>293624000</v>
      </c>
      <c r="W2707" s="2">
        <v>299340000</v>
      </c>
      <c r="X2707" s="2">
        <v>304674000</v>
      </c>
      <c r="Y2707" s="2">
        <v>310346000</v>
      </c>
      <c r="Z2707" s="2">
        <v>315843000</v>
      </c>
      <c r="AA2707" s="2">
        <v>320483000</v>
      </c>
      <c r="AB2707" s="2">
        <v>326090000</v>
      </c>
      <c r="AC2707" s="2">
        <v>331081000</v>
      </c>
      <c r="AD2707" s="2">
        <v>335281000</v>
      </c>
      <c r="AE2707" s="2">
        <v>340620000</v>
      </c>
      <c r="AF2707" s="2">
        <v>346185000</v>
      </c>
      <c r="AG2707" s="2">
        <v>351302000</v>
      </c>
    </row>
    <row r="2708" spans="1:33">
      <c r="A2708" s="115" t="s">
        <v>4427</v>
      </c>
      <c r="B2708" s="115" t="s">
        <v>19</v>
      </c>
      <c r="C2708" s="2">
        <v>163285000</v>
      </c>
      <c r="D2708" s="2">
        <v>151120000</v>
      </c>
      <c r="E2708" s="2">
        <v>167925000</v>
      </c>
      <c r="F2708" s="2">
        <v>177680000</v>
      </c>
      <c r="G2708" s="2">
        <v>184609000</v>
      </c>
      <c r="H2708" s="2">
        <v>188516000</v>
      </c>
      <c r="I2708" s="2">
        <v>190175000</v>
      </c>
      <c r="J2708" s="2">
        <v>189803000</v>
      </c>
      <c r="K2708" s="2">
        <v>189398000</v>
      </c>
      <c r="L2708" s="2">
        <v>188730000</v>
      </c>
      <c r="M2708" s="2">
        <v>187689000</v>
      </c>
      <c r="N2708" s="2">
        <v>187973000</v>
      </c>
      <c r="O2708" s="2">
        <v>189323000</v>
      </c>
      <c r="P2708" s="2">
        <v>190982000</v>
      </c>
      <c r="Q2708" s="2">
        <v>193340000</v>
      </c>
      <c r="R2708" s="2">
        <v>196337000</v>
      </c>
      <c r="S2708" s="2">
        <v>199218000</v>
      </c>
      <c r="T2708" s="2">
        <v>202133000</v>
      </c>
      <c r="U2708" s="2">
        <v>205451000</v>
      </c>
      <c r="V2708" s="2">
        <v>209094000</v>
      </c>
      <c r="W2708" s="2">
        <v>213164000</v>
      </c>
      <c r="X2708" s="2">
        <v>216963000</v>
      </c>
      <c r="Y2708" s="2">
        <v>221002000</v>
      </c>
      <c r="Z2708" s="2">
        <v>224916000</v>
      </c>
      <c r="AA2708" s="2">
        <v>228221000</v>
      </c>
      <c r="AB2708" s="2">
        <v>232213000</v>
      </c>
      <c r="AC2708" s="2">
        <v>235768000</v>
      </c>
      <c r="AD2708" s="2">
        <v>238758000</v>
      </c>
      <c r="AE2708" s="2">
        <v>242560000</v>
      </c>
      <c r="AF2708" s="2">
        <v>246523000</v>
      </c>
      <c r="AG2708" s="2">
        <v>250167000</v>
      </c>
    </row>
    <row r="2709" spans="1:33">
      <c r="A2709" s="115" t="s">
        <v>4428</v>
      </c>
      <c r="B2709" s="115" t="s">
        <v>19</v>
      </c>
      <c r="C2709" s="2">
        <v>15250100</v>
      </c>
      <c r="D2709" s="2">
        <v>14113900</v>
      </c>
      <c r="E2709" s="2">
        <v>15683400</v>
      </c>
      <c r="F2709" s="2">
        <v>16594500</v>
      </c>
      <c r="G2709" s="2">
        <v>17241700</v>
      </c>
      <c r="H2709" s="2">
        <v>17606600</v>
      </c>
      <c r="I2709" s="2">
        <v>17761500</v>
      </c>
      <c r="J2709" s="2">
        <v>17726800</v>
      </c>
      <c r="K2709" s="2">
        <v>17689000</v>
      </c>
      <c r="L2709" s="2">
        <v>17626500</v>
      </c>
      <c r="M2709" s="2">
        <v>17529300</v>
      </c>
      <c r="N2709" s="2">
        <v>17555800</v>
      </c>
      <c r="O2709" s="2">
        <v>17682000</v>
      </c>
      <c r="P2709" s="2">
        <v>17836800</v>
      </c>
      <c r="Q2709" s="2">
        <v>18057100</v>
      </c>
      <c r="R2709" s="2">
        <v>18337000</v>
      </c>
      <c r="S2709" s="2">
        <v>18606100</v>
      </c>
      <c r="T2709" s="2">
        <v>18878300</v>
      </c>
      <c r="U2709" s="2">
        <v>19188200</v>
      </c>
      <c r="V2709" s="2">
        <v>19528400</v>
      </c>
      <c r="W2709" s="2">
        <v>19908600</v>
      </c>
      <c r="X2709" s="2">
        <v>20263400</v>
      </c>
      <c r="Y2709" s="2">
        <v>20640600</v>
      </c>
      <c r="Z2709" s="2">
        <v>21006200</v>
      </c>
      <c r="AA2709" s="2">
        <v>21314800</v>
      </c>
      <c r="AB2709" s="2">
        <v>21687700</v>
      </c>
      <c r="AC2709" s="2">
        <v>22019600</v>
      </c>
      <c r="AD2709" s="2">
        <v>22299000</v>
      </c>
      <c r="AE2709" s="2">
        <v>22654100</v>
      </c>
      <c r="AF2709" s="2">
        <v>23024100</v>
      </c>
      <c r="AG2709" s="2">
        <v>23364500</v>
      </c>
    </row>
    <row r="2710" spans="1:33">
      <c r="A2710" s="115" t="s">
        <v>4429</v>
      </c>
      <c r="B2710" s="115" t="s">
        <v>19</v>
      </c>
      <c r="C2710" s="2">
        <v>102393000</v>
      </c>
      <c r="D2710" s="2">
        <v>94764900</v>
      </c>
      <c r="E2710" s="2">
        <v>105303000</v>
      </c>
      <c r="F2710" s="2">
        <v>111420000</v>
      </c>
      <c r="G2710" s="2">
        <v>115766000</v>
      </c>
      <c r="H2710" s="2">
        <v>118216000</v>
      </c>
      <c r="I2710" s="2">
        <v>119256000</v>
      </c>
      <c r="J2710" s="2">
        <v>119023000</v>
      </c>
      <c r="K2710" s="2">
        <v>118769000</v>
      </c>
      <c r="L2710" s="2">
        <v>118350000</v>
      </c>
      <c r="M2710" s="2">
        <v>117697000</v>
      </c>
      <c r="N2710" s="2">
        <v>117875000</v>
      </c>
      <c r="O2710" s="2">
        <v>118722000</v>
      </c>
      <c r="P2710" s="2">
        <v>119762000</v>
      </c>
      <c r="Q2710" s="2">
        <v>121241000</v>
      </c>
      <c r="R2710" s="2">
        <v>123120000</v>
      </c>
      <c r="S2710" s="2">
        <v>124927000</v>
      </c>
      <c r="T2710" s="2">
        <v>126754000</v>
      </c>
      <c r="U2710" s="2">
        <v>128835000</v>
      </c>
      <c r="V2710" s="2">
        <v>131119000</v>
      </c>
      <c r="W2710" s="2">
        <v>133672000</v>
      </c>
      <c r="X2710" s="2">
        <v>136054000</v>
      </c>
      <c r="Y2710" s="2">
        <v>138587000</v>
      </c>
      <c r="Z2710" s="2">
        <v>141042000</v>
      </c>
      <c r="AA2710" s="2">
        <v>143114000</v>
      </c>
      <c r="AB2710" s="2">
        <v>145617000</v>
      </c>
      <c r="AC2710" s="2">
        <v>147846000</v>
      </c>
      <c r="AD2710" s="2">
        <v>149722000</v>
      </c>
      <c r="AE2710" s="2">
        <v>152106000</v>
      </c>
      <c r="AF2710" s="2">
        <v>154591000</v>
      </c>
      <c r="AG2710" s="2">
        <v>156876000</v>
      </c>
    </row>
    <row r="2711" spans="1:33">
      <c r="A2711" s="115" t="s">
        <v>4430</v>
      </c>
      <c r="B2711" s="115" t="s">
        <v>19</v>
      </c>
      <c r="C2711" s="2">
        <v>108929000</v>
      </c>
      <c r="D2711" s="2">
        <v>100814000</v>
      </c>
      <c r="E2711" s="2">
        <v>112024000</v>
      </c>
      <c r="F2711" s="2">
        <v>118532000</v>
      </c>
      <c r="G2711" s="2">
        <v>123155000</v>
      </c>
      <c r="H2711" s="2">
        <v>125761000</v>
      </c>
      <c r="I2711" s="2">
        <v>126868000</v>
      </c>
      <c r="J2711" s="2">
        <v>126620000</v>
      </c>
      <c r="K2711" s="2">
        <v>126350000</v>
      </c>
      <c r="L2711" s="2">
        <v>125904000</v>
      </c>
      <c r="M2711" s="2">
        <v>125210000</v>
      </c>
      <c r="N2711" s="2">
        <v>125399000</v>
      </c>
      <c r="O2711" s="2">
        <v>126300000</v>
      </c>
      <c r="P2711" s="2">
        <v>127406000</v>
      </c>
      <c r="Q2711" s="2">
        <v>128979000</v>
      </c>
      <c r="R2711" s="2">
        <v>130978000</v>
      </c>
      <c r="S2711" s="2">
        <v>132901000</v>
      </c>
      <c r="T2711" s="2">
        <v>134845000</v>
      </c>
      <c r="U2711" s="2">
        <v>137058000</v>
      </c>
      <c r="V2711" s="2">
        <v>139489000</v>
      </c>
      <c r="W2711" s="2">
        <v>142204000</v>
      </c>
      <c r="X2711" s="2">
        <v>144738000</v>
      </c>
      <c r="Y2711" s="2">
        <v>147433000</v>
      </c>
      <c r="Z2711" s="2">
        <v>150044000</v>
      </c>
      <c r="AA2711" s="2">
        <v>152249000</v>
      </c>
      <c r="AB2711" s="2">
        <v>154912000</v>
      </c>
      <c r="AC2711" s="2">
        <v>157283000</v>
      </c>
      <c r="AD2711" s="2">
        <v>159278000</v>
      </c>
      <c r="AE2711" s="2">
        <v>161815000</v>
      </c>
      <c r="AF2711" s="2">
        <v>164458000</v>
      </c>
      <c r="AG2711" s="2">
        <v>166889000</v>
      </c>
    </row>
    <row r="2712" spans="1:33">
      <c r="A2712" s="115" t="s">
        <v>4431</v>
      </c>
      <c r="B2712" s="115" t="s">
        <v>19</v>
      </c>
      <c r="C2712" s="2">
        <v>10892900</v>
      </c>
      <c r="D2712" s="2">
        <v>10081400</v>
      </c>
      <c r="E2712" s="2">
        <v>11202400</v>
      </c>
      <c r="F2712" s="2">
        <v>11853200</v>
      </c>
      <c r="G2712" s="2">
        <v>12315500</v>
      </c>
      <c r="H2712" s="2">
        <v>12576100</v>
      </c>
      <c r="I2712" s="2">
        <v>12686800</v>
      </c>
      <c r="J2712" s="2">
        <v>12662000</v>
      </c>
      <c r="K2712" s="2">
        <v>12635000</v>
      </c>
      <c r="L2712" s="2">
        <v>12590400</v>
      </c>
      <c r="M2712" s="2">
        <v>12521000</v>
      </c>
      <c r="N2712" s="2">
        <v>12539900</v>
      </c>
      <c r="O2712" s="2">
        <v>12630000</v>
      </c>
      <c r="P2712" s="2">
        <v>12740600</v>
      </c>
      <c r="Q2712" s="2">
        <v>12897900</v>
      </c>
      <c r="R2712" s="2">
        <v>13097800</v>
      </c>
      <c r="S2712" s="2">
        <v>13290100</v>
      </c>
      <c r="T2712" s="2">
        <v>13484500</v>
      </c>
      <c r="U2712" s="2">
        <v>13705800</v>
      </c>
      <c r="V2712" s="2">
        <v>13948900</v>
      </c>
      <c r="W2712" s="2">
        <v>14220400</v>
      </c>
      <c r="X2712" s="2">
        <v>14473800</v>
      </c>
      <c r="Y2712" s="2">
        <v>14743300</v>
      </c>
      <c r="Z2712" s="2">
        <v>15004400</v>
      </c>
      <c r="AA2712" s="2">
        <v>15224900</v>
      </c>
      <c r="AB2712" s="2">
        <v>15491200</v>
      </c>
      <c r="AC2712" s="2">
        <v>15728300</v>
      </c>
      <c r="AD2712" s="2">
        <v>15927800</v>
      </c>
      <c r="AE2712" s="2">
        <v>16181500</v>
      </c>
      <c r="AF2712" s="2">
        <v>16445800</v>
      </c>
      <c r="AG2712" s="2">
        <v>16688900</v>
      </c>
    </row>
    <row r="2713" spans="1:33">
      <c r="A2713" s="115" t="s">
        <v>4432</v>
      </c>
      <c r="B2713" s="115" t="s">
        <v>19</v>
      </c>
      <c r="C2713" s="115">
        <v>0</v>
      </c>
      <c r="D2713" s="115">
        <v>0</v>
      </c>
      <c r="E2713" s="115">
        <v>0</v>
      </c>
      <c r="F2713" s="115">
        <v>0</v>
      </c>
      <c r="G2713" s="115">
        <v>0</v>
      </c>
      <c r="H2713" s="115">
        <v>0</v>
      </c>
      <c r="I2713" s="115">
        <v>0</v>
      </c>
      <c r="J2713" s="115">
        <v>0</v>
      </c>
      <c r="K2713" s="115">
        <v>0</v>
      </c>
      <c r="L2713" s="115">
        <v>0</v>
      </c>
      <c r="M2713" s="115">
        <v>0</v>
      </c>
      <c r="N2713" s="115">
        <v>0</v>
      </c>
      <c r="O2713" s="115">
        <v>0</v>
      </c>
      <c r="P2713" s="115">
        <v>0</v>
      </c>
      <c r="Q2713" s="115">
        <v>0</v>
      </c>
      <c r="R2713" s="115">
        <v>0</v>
      </c>
      <c r="S2713" s="115">
        <v>0</v>
      </c>
      <c r="T2713" s="115">
        <v>0</v>
      </c>
      <c r="U2713" s="115">
        <v>0</v>
      </c>
      <c r="V2713" s="115">
        <v>0</v>
      </c>
      <c r="W2713" s="115">
        <v>0</v>
      </c>
      <c r="X2713" s="115">
        <v>0</v>
      </c>
      <c r="Y2713" s="115">
        <v>0</v>
      </c>
      <c r="Z2713" s="115">
        <v>0</v>
      </c>
      <c r="AA2713" s="115">
        <v>0</v>
      </c>
      <c r="AB2713" s="115">
        <v>0</v>
      </c>
      <c r="AC2713" s="115">
        <v>0</v>
      </c>
      <c r="AD2713" s="115">
        <v>0</v>
      </c>
      <c r="AE2713" s="115">
        <v>0</v>
      </c>
      <c r="AF2713" s="115">
        <v>0</v>
      </c>
      <c r="AG2713" s="115">
        <v>0</v>
      </c>
    </row>
    <row r="2714" spans="1:33">
      <c r="A2714" s="115" t="s">
        <v>4433</v>
      </c>
      <c r="B2714" s="115" t="s">
        <v>19</v>
      </c>
      <c r="C2714" s="2">
        <v>7454980000000</v>
      </c>
      <c r="D2714" s="2">
        <v>7188680000000</v>
      </c>
      <c r="E2714" s="2">
        <v>7455900000000</v>
      </c>
      <c r="F2714" s="2">
        <v>7415210000000</v>
      </c>
      <c r="G2714" s="2">
        <v>7419240000000</v>
      </c>
      <c r="H2714" s="2">
        <v>7408260000000</v>
      </c>
      <c r="I2714" s="2">
        <v>7331160000000</v>
      </c>
      <c r="J2714" s="2">
        <v>7203500000000</v>
      </c>
      <c r="K2714" s="2">
        <v>7062930000000</v>
      </c>
      <c r="L2714" s="2">
        <v>6952820000000</v>
      </c>
      <c r="M2714" s="2">
        <v>6830650000000</v>
      </c>
      <c r="N2714" s="2">
        <v>6739220000000</v>
      </c>
      <c r="O2714" s="2">
        <v>6647790000000</v>
      </c>
      <c r="P2714" s="2">
        <v>6573600000000</v>
      </c>
      <c r="Q2714" s="2">
        <v>6528180000000</v>
      </c>
      <c r="R2714" s="2">
        <v>6556150000000</v>
      </c>
      <c r="S2714" s="2">
        <v>6564120000000</v>
      </c>
      <c r="T2714" s="2">
        <v>6549000000000</v>
      </c>
      <c r="U2714" s="2">
        <v>6549050000000</v>
      </c>
      <c r="V2714" s="2">
        <v>6558400000000</v>
      </c>
      <c r="W2714" s="2">
        <v>6591730000000</v>
      </c>
      <c r="X2714" s="2">
        <v>6669050000000</v>
      </c>
      <c r="Y2714" s="2">
        <v>6713310000000</v>
      </c>
      <c r="Z2714" s="2">
        <v>6757460000000</v>
      </c>
      <c r="AA2714" s="2">
        <v>6805760000000</v>
      </c>
      <c r="AB2714" s="2">
        <v>6888120000000</v>
      </c>
      <c r="AC2714" s="2">
        <v>6964280000000</v>
      </c>
      <c r="AD2714" s="2">
        <v>7005560000000</v>
      </c>
      <c r="AE2714" s="2">
        <v>7070780000000</v>
      </c>
      <c r="AF2714" s="2">
        <v>7141260000000</v>
      </c>
      <c r="AG2714" s="2">
        <v>7220010000000</v>
      </c>
    </row>
    <row r="2715" spans="1:33">
      <c r="A2715" s="115" t="s">
        <v>4434</v>
      </c>
      <c r="B2715" s="115" t="s">
        <v>19</v>
      </c>
      <c r="C2715" s="2">
        <v>848345000</v>
      </c>
      <c r="D2715" s="2">
        <v>818041000</v>
      </c>
      <c r="E2715" s="2">
        <v>848449000</v>
      </c>
      <c r="F2715" s="2">
        <v>843819000</v>
      </c>
      <c r="G2715" s="2">
        <v>844277000</v>
      </c>
      <c r="H2715" s="2">
        <v>843028000</v>
      </c>
      <c r="I2715" s="2">
        <v>834255000</v>
      </c>
      <c r="J2715" s="2">
        <v>819727000</v>
      </c>
      <c r="K2715" s="2">
        <v>803731000</v>
      </c>
      <c r="L2715" s="2">
        <v>791201000</v>
      </c>
      <c r="M2715" s="2">
        <v>777299000</v>
      </c>
      <c r="N2715" s="2">
        <v>766894000</v>
      </c>
      <c r="O2715" s="2">
        <v>756490000</v>
      </c>
      <c r="P2715" s="2">
        <v>748048000</v>
      </c>
      <c r="Q2715" s="2">
        <v>742879000</v>
      </c>
      <c r="R2715" s="2">
        <v>746062000</v>
      </c>
      <c r="S2715" s="2">
        <v>746968000</v>
      </c>
      <c r="T2715" s="2">
        <v>745248000</v>
      </c>
      <c r="U2715" s="2">
        <v>745254000</v>
      </c>
      <c r="V2715" s="2">
        <v>746317000</v>
      </c>
      <c r="W2715" s="2">
        <v>750110000</v>
      </c>
      <c r="X2715" s="2">
        <v>758909000</v>
      </c>
      <c r="Y2715" s="2">
        <v>763946000</v>
      </c>
      <c r="Z2715" s="2">
        <v>768970000</v>
      </c>
      <c r="AA2715" s="2">
        <v>774466000</v>
      </c>
      <c r="AB2715" s="2">
        <v>783839000</v>
      </c>
      <c r="AC2715" s="2">
        <v>792505000</v>
      </c>
      <c r="AD2715" s="2">
        <v>797203000</v>
      </c>
      <c r="AE2715" s="2">
        <v>804625000</v>
      </c>
      <c r="AF2715" s="2">
        <v>812645000</v>
      </c>
      <c r="AG2715" s="2">
        <v>821606000</v>
      </c>
    </row>
    <row r="2716" spans="1:33">
      <c r="A2716" s="115" t="s">
        <v>4435</v>
      </c>
      <c r="B2716" s="115" t="s">
        <v>19</v>
      </c>
      <c r="C2716" s="2">
        <v>4528770000</v>
      </c>
      <c r="D2716" s="2">
        <v>4366990000</v>
      </c>
      <c r="E2716" s="2">
        <v>4529330000</v>
      </c>
      <c r="F2716" s="2">
        <v>4504610000</v>
      </c>
      <c r="G2716" s="2">
        <v>4507050000</v>
      </c>
      <c r="H2716" s="2">
        <v>4500390000</v>
      </c>
      <c r="I2716" s="2">
        <v>4453550000</v>
      </c>
      <c r="J2716" s="2">
        <v>4376000000</v>
      </c>
      <c r="K2716" s="2">
        <v>4290600000</v>
      </c>
      <c r="L2716" s="2">
        <v>4223710000</v>
      </c>
      <c r="M2716" s="2">
        <v>4149500000</v>
      </c>
      <c r="N2716" s="2">
        <v>4093950000</v>
      </c>
      <c r="O2716" s="2">
        <v>4038410000</v>
      </c>
      <c r="P2716" s="2">
        <v>3993350000</v>
      </c>
      <c r="Q2716" s="2">
        <v>3965760000</v>
      </c>
      <c r="R2716" s="2">
        <v>3982740000</v>
      </c>
      <c r="S2716" s="2">
        <v>3987580000</v>
      </c>
      <c r="T2716" s="2">
        <v>3978400000</v>
      </c>
      <c r="U2716" s="2">
        <v>3978430000</v>
      </c>
      <c r="V2716" s="2">
        <v>3984110000</v>
      </c>
      <c r="W2716" s="2">
        <v>4004360000</v>
      </c>
      <c r="X2716" s="2">
        <v>4051330000</v>
      </c>
      <c r="Y2716" s="2">
        <v>4078220000</v>
      </c>
      <c r="Z2716" s="2">
        <v>4105040000</v>
      </c>
      <c r="AA2716" s="2">
        <v>4134380000</v>
      </c>
      <c r="AB2716" s="2">
        <v>4184410000</v>
      </c>
      <c r="AC2716" s="2">
        <v>4230670000</v>
      </c>
      <c r="AD2716" s="2">
        <v>4255750000</v>
      </c>
      <c r="AE2716" s="2">
        <v>4295370000</v>
      </c>
      <c r="AF2716" s="2">
        <v>4338190000</v>
      </c>
      <c r="AG2716" s="2">
        <v>4386030000</v>
      </c>
    </row>
    <row r="2717" spans="1:33">
      <c r="A2717" s="115" t="s">
        <v>4436</v>
      </c>
      <c r="B2717" s="115" t="s">
        <v>19</v>
      </c>
      <c r="C2717" s="2">
        <v>7965140000</v>
      </c>
      <c r="D2717" s="2">
        <v>7680610000</v>
      </c>
      <c r="E2717" s="2">
        <v>7966120000</v>
      </c>
      <c r="F2717" s="2">
        <v>7922650000</v>
      </c>
      <c r="G2717" s="2">
        <v>7926950000</v>
      </c>
      <c r="H2717" s="2">
        <v>7915220000</v>
      </c>
      <c r="I2717" s="2">
        <v>7832850000</v>
      </c>
      <c r="J2717" s="2">
        <v>7696450000</v>
      </c>
      <c r="K2717" s="2">
        <v>7546260000</v>
      </c>
      <c r="L2717" s="2">
        <v>7428610000</v>
      </c>
      <c r="M2717" s="2">
        <v>7298090000</v>
      </c>
      <c r="N2717" s="2">
        <v>7200400000</v>
      </c>
      <c r="O2717" s="2">
        <v>7102710000</v>
      </c>
      <c r="P2717" s="2">
        <v>7023450000</v>
      </c>
      <c r="Q2717" s="2">
        <v>6974920000</v>
      </c>
      <c r="R2717" s="2">
        <v>7004800000</v>
      </c>
      <c r="S2717" s="2">
        <v>7013310000</v>
      </c>
      <c r="T2717" s="2">
        <v>6997160000</v>
      </c>
      <c r="U2717" s="2">
        <v>6997220000</v>
      </c>
      <c r="V2717" s="2">
        <v>7007200000</v>
      </c>
      <c r="W2717" s="2">
        <v>7042810000</v>
      </c>
      <c r="X2717" s="2">
        <v>7125430000</v>
      </c>
      <c r="Y2717" s="2">
        <v>7172710000</v>
      </c>
      <c r="Z2717" s="2">
        <v>7219890000</v>
      </c>
      <c r="AA2717" s="2">
        <v>7271490000</v>
      </c>
      <c r="AB2717" s="2">
        <v>7359490000</v>
      </c>
      <c r="AC2717" s="2">
        <v>7440850000</v>
      </c>
      <c r="AD2717" s="2">
        <v>7484970000</v>
      </c>
      <c r="AE2717" s="2">
        <v>7554650000</v>
      </c>
      <c r="AF2717" s="2">
        <v>7629950000</v>
      </c>
      <c r="AG2717" s="2">
        <v>7714090000</v>
      </c>
    </row>
    <row r="2718" spans="1:33">
      <c r="A2718" s="115" t="s">
        <v>4437</v>
      </c>
      <c r="B2718" s="115" t="s">
        <v>19</v>
      </c>
      <c r="C2718" s="2">
        <v>313879000</v>
      </c>
      <c r="D2718" s="2">
        <v>302667000</v>
      </c>
      <c r="E2718" s="2">
        <v>313918000</v>
      </c>
      <c r="F2718" s="2">
        <v>312205000</v>
      </c>
      <c r="G2718" s="2">
        <v>312374000</v>
      </c>
      <c r="H2718" s="2">
        <v>311912000</v>
      </c>
      <c r="I2718" s="2">
        <v>308666000</v>
      </c>
      <c r="J2718" s="2">
        <v>303291000</v>
      </c>
      <c r="K2718" s="2">
        <v>297372000</v>
      </c>
      <c r="L2718" s="2">
        <v>292736000</v>
      </c>
      <c r="M2718" s="2">
        <v>287593000</v>
      </c>
      <c r="N2718" s="2">
        <v>283743000</v>
      </c>
      <c r="O2718" s="2">
        <v>279894000</v>
      </c>
      <c r="P2718" s="2">
        <v>276770000</v>
      </c>
      <c r="Q2718" s="2">
        <v>274858000</v>
      </c>
      <c r="R2718" s="2">
        <v>276035000</v>
      </c>
      <c r="S2718" s="2">
        <v>276371000</v>
      </c>
      <c r="T2718" s="2">
        <v>275735000</v>
      </c>
      <c r="U2718" s="2">
        <v>275737000</v>
      </c>
      <c r="V2718" s="2">
        <v>276130000</v>
      </c>
      <c r="W2718" s="2">
        <v>277533000</v>
      </c>
      <c r="X2718" s="2">
        <v>280789000</v>
      </c>
      <c r="Y2718" s="2">
        <v>282652000</v>
      </c>
      <c r="Z2718" s="2">
        <v>284511000</v>
      </c>
      <c r="AA2718" s="2">
        <v>286545000</v>
      </c>
      <c r="AB2718" s="2">
        <v>290013000</v>
      </c>
      <c r="AC2718" s="2">
        <v>293219000</v>
      </c>
      <c r="AD2718" s="2">
        <v>294957000</v>
      </c>
      <c r="AE2718" s="2">
        <v>297703000</v>
      </c>
      <c r="AF2718" s="2">
        <v>300671000</v>
      </c>
      <c r="AG2718" s="2">
        <v>303986000</v>
      </c>
    </row>
    <row r="2719" spans="1:33">
      <c r="A2719" s="115" t="s">
        <v>4438</v>
      </c>
      <c r="B2719" s="115" t="s">
        <v>19</v>
      </c>
      <c r="C2719" s="2">
        <v>295755000</v>
      </c>
      <c r="D2719" s="2">
        <v>285190000</v>
      </c>
      <c r="E2719" s="2">
        <v>295791000</v>
      </c>
      <c r="F2719" s="2">
        <v>294177000</v>
      </c>
      <c r="G2719" s="2">
        <v>294336000</v>
      </c>
      <c r="H2719" s="2">
        <v>293901000</v>
      </c>
      <c r="I2719" s="2">
        <v>290842000</v>
      </c>
      <c r="J2719" s="2">
        <v>285778000</v>
      </c>
      <c r="K2719" s="2">
        <v>280201000</v>
      </c>
      <c r="L2719" s="2">
        <v>275833000</v>
      </c>
      <c r="M2719" s="2">
        <v>270986000</v>
      </c>
      <c r="N2719" s="2">
        <v>267359000</v>
      </c>
      <c r="O2719" s="2">
        <v>263732000</v>
      </c>
      <c r="P2719" s="2">
        <v>260788000</v>
      </c>
      <c r="Q2719" s="2">
        <v>258987000</v>
      </c>
      <c r="R2719" s="2">
        <v>260096000</v>
      </c>
      <c r="S2719" s="2">
        <v>260412000</v>
      </c>
      <c r="T2719" s="2">
        <v>259813000</v>
      </c>
      <c r="U2719" s="2">
        <v>259815000</v>
      </c>
      <c r="V2719" s="2">
        <v>260185000</v>
      </c>
      <c r="W2719" s="2">
        <v>261507000</v>
      </c>
      <c r="X2719" s="2">
        <v>264575000</v>
      </c>
      <c r="Y2719" s="2">
        <v>266331000</v>
      </c>
      <c r="Z2719" s="2">
        <v>268083000</v>
      </c>
      <c r="AA2719" s="2">
        <v>269999000</v>
      </c>
      <c r="AB2719" s="2">
        <v>273266000</v>
      </c>
      <c r="AC2719" s="2">
        <v>276287000</v>
      </c>
      <c r="AD2719" s="2">
        <v>277925000</v>
      </c>
      <c r="AE2719" s="2">
        <v>280513000</v>
      </c>
      <c r="AF2719" s="2">
        <v>283309000</v>
      </c>
      <c r="AG2719" s="2">
        <v>286433000</v>
      </c>
    </row>
    <row r="2720" spans="1:33">
      <c r="A2720" s="115" t="s">
        <v>4439</v>
      </c>
      <c r="B2720" s="115" t="s">
        <v>19</v>
      </c>
      <c r="C2720" s="2">
        <v>210611000</v>
      </c>
      <c r="D2720" s="2">
        <v>203088000</v>
      </c>
      <c r="E2720" s="2">
        <v>210637000</v>
      </c>
      <c r="F2720" s="2">
        <v>209487000</v>
      </c>
      <c r="G2720" s="2">
        <v>209601000</v>
      </c>
      <c r="H2720" s="2">
        <v>209291000</v>
      </c>
      <c r="I2720" s="2">
        <v>207113000</v>
      </c>
      <c r="J2720" s="2">
        <v>203506000</v>
      </c>
      <c r="K2720" s="2">
        <v>199535000</v>
      </c>
      <c r="L2720" s="2">
        <v>196424000</v>
      </c>
      <c r="M2720" s="2">
        <v>192973000</v>
      </c>
      <c r="N2720" s="2">
        <v>190390000</v>
      </c>
      <c r="O2720" s="2">
        <v>187807000</v>
      </c>
      <c r="P2720" s="2">
        <v>185711000</v>
      </c>
      <c r="Q2720" s="2">
        <v>184428000</v>
      </c>
      <c r="R2720" s="2">
        <v>185218000</v>
      </c>
      <c r="S2720" s="2">
        <v>185443000</v>
      </c>
      <c r="T2720" s="2">
        <v>185016000</v>
      </c>
      <c r="U2720" s="2">
        <v>185018000</v>
      </c>
      <c r="V2720" s="2">
        <v>185281000</v>
      </c>
      <c r="W2720" s="2">
        <v>186223000</v>
      </c>
      <c r="X2720" s="2">
        <v>188408000</v>
      </c>
      <c r="Y2720" s="2">
        <v>189658000</v>
      </c>
      <c r="Z2720" s="2">
        <v>190905000</v>
      </c>
      <c r="AA2720" s="2">
        <v>192270000</v>
      </c>
      <c r="AB2720" s="2">
        <v>194597000</v>
      </c>
      <c r="AC2720" s="2">
        <v>196748000</v>
      </c>
      <c r="AD2720" s="2">
        <v>197914000</v>
      </c>
      <c r="AE2720" s="2">
        <v>199757000</v>
      </c>
      <c r="AF2720" s="2">
        <v>201748000</v>
      </c>
      <c r="AG2720" s="2">
        <v>203973000</v>
      </c>
    </row>
    <row r="2721" spans="1:33">
      <c r="A2721" s="115" t="s">
        <v>4440</v>
      </c>
      <c r="B2721" s="115" t="s">
        <v>19</v>
      </c>
      <c r="C2721" s="2">
        <v>19670100</v>
      </c>
      <c r="D2721" s="2">
        <v>18967500</v>
      </c>
      <c r="E2721" s="2">
        <v>19672600</v>
      </c>
      <c r="F2721" s="2">
        <v>19565200</v>
      </c>
      <c r="G2721" s="2">
        <v>19575800</v>
      </c>
      <c r="H2721" s="2">
        <v>19546900</v>
      </c>
      <c r="I2721" s="2">
        <v>19343400</v>
      </c>
      <c r="J2721" s="2">
        <v>19006600</v>
      </c>
      <c r="K2721" s="2">
        <v>18635700</v>
      </c>
      <c r="L2721" s="2">
        <v>18345200</v>
      </c>
      <c r="M2721" s="2">
        <v>18022800</v>
      </c>
      <c r="N2721" s="2">
        <v>17781600</v>
      </c>
      <c r="O2721" s="2">
        <v>17540300</v>
      </c>
      <c r="P2721" s="2">
        <v>17344600</v>
      </c>
      <c r="Q2721" s="2">
        <v>17224800</v>
      </c>
      <c r="R2721" s="2">
        <v>17298500</v>
      </c>
      <c r="S2721" s="2">
        <v>17319600</v>
      </c>
      <c r="T2721" s="2">
        <v>17279700</v>
      </c>
      <c r="U2721" s="2">
        <v>17279800</v>
      </c>
      <c r="V2721" s="2">
        <v>17304500</v>
      </c>
      <c r="W2721" s="2">
        <v>17392400</v>
      </c>
      <c r="X2721" s="2">
        <v>17596400</v>
      </c>
      <c r="Y2721" s="2">
        <v>17713200</v>
      </c>
      <c r="Z2721" s="2">
        <v>17829700</v>
      </c>
      <c r="AA2721" s="2">
        <v>17957100</v>
      </c>
      <c r="AB2721" s="2">
        <v>18174500</v>
      </c>
      <c r="AC2721" s="2">
        <v>18375400</v>
      </c>
      <c r="AD2721" s="2">
        <v>18484300</v>
      </c>
      <c r="AE2721" s="2">
        <v>18656400</v>
      </c>
      <c r="AF2721" s="2">
        <v>18842400</v>
      </c>
      <c r="AG2721" s="2">
        <v>19050200</v>
      </c>
    </row>
    <row r="2722" spans="1:33">
      <c r="A2722" s="115" t="s">
        <v>4441</v>
      </c>
      <c r="B2722" s="115" t="s">
        <v>19</v>
      </c>
      <c r="C2722" s="2">
        <v>132071000</v>
      </c>
      <c r="D2722" s="2">
        <v>127353000</v>
      </c>
      <c r="E2722" s="2">
        <v>132087000</v>
      </c>
      <c r="F2722" s="2">
        <v>131366000</v>
      </c>
      <c r="G2722" s="2">
        <v>131438000</v>
      </c>
      <c r="H2722" s="2">
        <v>131243000</v>
      </c>
      <c r="I2722" s="2">
        <v>129877000</v>
      </c>
      <c r="J2722" s="2">
        <v>127616000</v>
      </c>
      <c r="K2722" s="2">
        <v>125125000</v>
      </c>
      <c r="L2722" s="2">
        <v>123175000</v>
      </c>
      <c r="M2722" s="2">
        <v>121010000</v>
      </c>
      <c r="N2722" s="2">
        <v>119391000</v>
      </c>
      <c r="O2722" s="2">
        <v>117771000</v>
      </c>
      <c r="P2722" s="2">
        <v>116457000</v>
      </c>
      <c r="Q2722" s="2">
        <v>115652000</v>
      </c>
      <c r="R2722" s="2">
        <v>116147000</v>
      </c>
      <c r="S2722" s="2">
        <v>116289000</v>
      </c>
      <c r="T2722" s="2">
        <v>116021000</v>
      </c>
      <c r="U2722" s="2">
        <v>116022000</v>
      </c>
      <c r="V2722" s="2">
        <v>116187000</v>
      </c>
      <c r="W2722" s="2">
        <v>116778000</v>
      </c>
      <c r="X2722" s="2">
        <v>118147000</v>
      </c>
      <c r="Y2722" s="2">
        <v>118932000</v>
      </c>
      <c r="Z2722" s="2">
        <v>119714000</v>
      </c>
      <c r="AA2722" s="2">
        <v>120569000</v>
      </c>
      <c r="AB2722" s="2">
        <v>122029000</v>
      </c>
      <c r="AC2722" s="2">
        <v>123378000</v>
      </c>
      <c r="AD2722" s="2">
        <v>124109000</v>
      </c>
      <c r="AE2722" s="2">
        <v>125265000</v>
      </c>
      <c r="AF2722" s="2">
        <v>126513000</v>
      </c>
      <c r="AG2722" s="2">
        <v>127908000</v>
      </c>
    </row>
    <row r="2723" spans="1:33">
      <c r="A2723" s="115" t="s">
        <v>4442</v>
      </c>
      <c r="B2723" s="115" t="s">
        <v>19</v>
      </c>
      <c r="C2723" s="2">
        <v>140501000</v>
      </c>
      <c r="D2723" s="2">
        <v>135482000</v>
      </c>
      <c r="E2723" s="2">
        <v>140518000</v>
      </c>
      <c r="F2723" s="2">
        <v>139751000</v>
      </c>
      <c r="G2723" s="2">
        <v>139827000</v>
      </c>
      <c r="H2723" s="2">
        <v>139620000</v>
      </c>
      <c r="I2723" s="2">
        <v>138167000</v>
      </c>
      <c r="J2723" s="2">
        <v>135761000</v>
      </c>
      <c r="K2723" s="2">
        <v>133112000</v>
      </c>
      <c r="L2723" s="2">
        <v>131037000</v>
      </c>
      <c r="M2723" s="2">
        <v>128734000</v>
      </c>
      <c r="N2723" s="2">
        <v>127011000</v>
      </c>
      <c r="O2723" s="2">
        <v>125288000</v>
      </c>
      <c r="P2723" s="2">
        <v>123890000</v>
      </c>
      <c r="Q2723" s="2">
        <v>123034000</v>
      </c>
      <c r="R2723" s="2">
        <v>123561000</v>
      </c>
      <c r="S2723" s="2">
        <v>123711000</v>
      </c>
      <c r="T2723" s="2">
        <v>123426000</v>
      </c>
      <c r="U2723" s="2">
        <v>123427000</v>
      </c>
      <c r="V2723" s="2">
        <v>123603000</v>
      </c>
      <c r="W2723" s="2">
        <v>124232000</v>
      </c>
      <c r="X2723" s="2">
        <v>125689000</v>
      </c>
      <c r="Y2723" s="2">
        <v>126523000</v>
      </c>
      <c r="Z2723" s="2">
        <v>127355000</v>
      </c>
      <c r="AA2723" s="2">
        <v>128265000</v>
      </c>
      <c r="AB2723" s="2">
        <v>129818000</v>
      </c>
      <c r="AC2723" s="2">
        <v>131253000</v>
      </c>
      <c r="AD2723" s="2">
        <v>132031000</v>
      </c>
      <c r="AE2723" s="2">
        <v>133260000</v>
      </c>
      <c r="AF2723" s="2">
        <v>134588000</v>
      </c>
      <c r="AG2723" s="2">
        <v>136073000</v>
      </c>
    </row>
    <row r="2724" spans="1:33">
      <c r="A2724" s="115" t="s">
        <v>4443</v>
      </c>
      <c r="B2724" s="115" t="s">
        <v>19</v>
      </c>
      <c r="C2724" s="2">
        <v>14050100</v>
      </c>
      <c r="D2724" s="2">
        <v>13548200</v>
      </c>
      <c r="E2724" s="2">
        <v>14051800</v>
      </c>
      <c r="F2724" s="2">
        <v>13975100</v>
      </c>
      <c r="G2724" s="2">
        <v>13982700</v>
      </c>
      <c r="H2724" s="2">
        <v>13962000</v>
      </c>
      <c r="I2724" s="2">
        <v>13816700</v>
      </c>
      <c r="J2724" s="2">
        <v>13576100</v>
      </c>
      <c r="K2724" s="2">
        <v>13311200</v>
      </c>
      <c r="L2724" s="2">
        <v>13103700</v>
      </c>
      <c r="M2724" s="2">
        <v>12873400</v>
      </c>
      <c r="N2724" s="2">
        <v>12701100</v>
      </c>
      <c r="O2724" s="2">
        <v>12528800</v>
      </c>
      <c r="P2724" s="2">
        <v>12389000</v>
      </c>
      <c r="Q2724" s="2">
        <v>12303400</v>
      </c>
      <c r="R2724" s="2">
        <v>12356100</v>
      </c>
      <c r="S2724" s="2">
        <v>12371100</v>
      </c>
      <c r="T2724" s="2">
        <v>12342600</v>
      </c>
      <c r="U2724" s="2">
        <v>12342700</v>
      </c>
      <c r="V2724" s="2">
        <v>12360300</v>
      </c>
      <c r="W2724" s="2">
        <v>12423200</v>
      </c>
      <c r="X2724" s="2">
        <v>12568900</v>
      </c>
      <c r="Y2724" s="2">
        <v>12652300</v>
      </c>
      <c r="Z2724" s="2">
        <v>12735500</v>
      </c>
      <c r="AA2724" s="2">
        <v>12826500</v>
      </c>
      <c r="AB2724" s="2">
        <v>12981800</v>
      </c>
      <c r="AC2724" s="2">
        <v>13125300</v>
      </c>
      <c r="AD2724" s="2">
        <v>13203100</v>
      </c>
      <c r="AE2724" s="2">
        <v>13326000</v>
      </c>
      <c r="AF2724" s="2">
        <v>13458800</v>
      </c>
      <c r="AG2724" s="2">
        <v>13607300</v>
      </c>
    </row>
    <row r="2725" spans="1:33">
      <c r="A2725" s="115" t="s">
        <v>4444</v>
      </c>
      <c r="B2725" s="115" t="s">
        <v>19</v>
      </c>
      <c r="C2725" s="115">
        <v>0</v>
      </c>
      <c r="D2725" s="115">
        <v>0</v>
      </c>
      <c r="E2725" s="115">
        <v>0</v>
      </c>
      <c r="F2725" s="115">
        <v>0</v>
      </c>
      <c r="G2725" s="115">
        <v>0</v>
      </c>
      <c r="H2725" s="115">
        <v>0</v>
      </c>
      <c r="I2725" s="115">
        <v>0</v>
      </c>
      <c r="J2725" s="115">
        <v>0</v>
      </c>
      <c r="K2725" s="115">
        <v>0</v>
      </c>
      <c r="L2725" s="115">
        <v>0</v>
      </c>
      <c r="M2725" s="115">
        <v>0</v>
      </c>
      <c r="N2725" s="115">
        <v>0</v>
      </c>
      <c r="O2725" s="115">
        <v>0</v>
      </c>
      <c r="P2725" s="115">
        <v>0</v>
      </c>
      <c r="Q2725" s="115">
        <v>0</v>
      </c>
      <c r="R2725" s="115">
        <v>0</v>
      </c>
      <c r="S2725" s="115">
        <v>0</v>
      </c>
      <c r="T2725" s="115">
        <v>0</v>
      </c>
      <c r="U2725" s="115">
        <v>0</v>
      </c>
      <c r="V2725" s="115">
        <v>0</v>
      </c>
      <c r="W2725" s="115">
        <v>0</v>
      </c>
      <c r="X2725" s="115">
        <v>0</v>
      </c>
      <c r="Y2725" s="115">
        <v>0</v>
      </c>
      <c r="Z2725" s="115">
        <v>0</v>
      </c>
      <c r="AA2725" s="115">
        <v>0</v>
      </c>
      <c r="AB2725" s="115">
        <v>0</v>
      </c>
      <c r="AC2725" s="115">
        <v>0</v>
      </c>
      <c r="AD2725" s="115">
        <v>0</v>
      </c>
      <c r="AE2725" s="115">
        <v>0</v>
      </c>
      <c r="AF2725" s="115">
        <v>0</v>
      </c>
      <c r="AG2725" s="115">
        <v>0</v>
      </c>
    </row>
    <row r="2726" spans="1:33">
      <c r="A2726" s="115" t="s">
        <v>4445</v>
      </c>
      <c r="B2726" s="115" t="s">
        <v>19</v>
      </c>
      <c r="C2726" s="2">
        <v>1639250000000</v>
      </c>
      <c r="D2726" s="2">
        <v>1589100000000</v>
      </c>
      <c r="E2726" s="2">
        <v>1635120000000</v>
      </c>
      <c r="F2726" s="2">
        <v>1613430000000</v>
      </c>
      <c r="G2726" s="2">
        <v>1579600000000</v>
      </c>
      <c r="H2726" s="2">
        <v>1562150000000</v>
      </c>
      <c r="I2726" s="2">
        <v>1537240000000</v>
      </c>
      <c r="J2726" s="2">
        <v>1508170000000</v>
      </c>
      <c r="K2726" s="2">
        <v>1479840000000</v>
      </c>
      <c r="L2726" s="2">
        <v>1462270000000</v>
      </c>
      <c r="M2726" s="2">
        <v>1450030000000</v>
      </c>
      <c r="N2726" s="2">
        <v>1445300000000</v>
      </c>
      <c r="O2726" s="2">
        <v>1440800000000</v>
      </c>
      <c r="P2726" s="2">
        <v>1436790000000</v>
      </c>
      <c r="Q2726" s="2">
        <v>1430630000000</v>
      </c>
      <c r="R2726" s="2">
        <v>1431470000000</v>
      </c>
      <c r="S2726" s="2">
        <v>1423800000000</v>
      </c>
      <c r="T2726" s="2">
        <v>1407250000000</v>
      </c>
      <c r="U2726" s="2">
        <v>1391960000000</v>
      </c>
      <c r="V2726" s="2">
        <v>1373380000000</v>
      </c>
      <c r="W2726" s="2">
        <v>1358760000000</v>
      </c>
      <c r="X2726" s="2">
        <v>1346720000000</v>
      </c>
      <c r="Y2726" s="2">
        <v>1328760000000</v>
      </c>
      <c r="Z2726" s="2">
        <v>1312050000000</v>
      </c>
      <c r="AA2726" s="2">
        <v>1297350000000</v>
      </c>
      <c r="AB2726" s="2">
        <v>1284620000000</v>
      </c>
      <c r="AC2726" s="2">
        <v>1272510000000</v>
      </c>
      <c r="AD2726" s="2">
        <v>1258040000000</v>
      </c>
      <c r="AE2726" s="2">
        <v>1245200000000</v>
      </c>
      <c r="AF2726" s="2">
        <v>1233800000000</v>
      </c>
      <c r="AG2726" s="2">
        <v>1223830000000</v>
      </c>
    </row>
    <row r="2727" spans="1:33">
      <c r="A2727" s="115" t="s">
        <v>4446</v>
      </c>
      <c r="B2727" s="115" t="s">
        <v>19</v>
      </c>
      <c r="C2727" s="2">
        <v>186539000</v>
      </c>
      <c r="D2727" s="2">
        <v>180833000</v>
      </c>
      <c r="E2727" s="2">
        <v>186070000</v>
      </c>
      <c r="F2727" s="2">
        <v>183601000</v>
      </c>
      <c r="G2727" s="2">
        <v>179752000</v>
      </c>
      <c r="H2727" s="2">
        <v>177766000</v>
      </c>
      <c r="I2727" s="2">
        <v>174931000</v>
      </c>
      <c r="J2727" s="2">
        <v>171623000</v>
      </c>
      <c r="K2727" s="2">
        <v>168399000</v>
      </c>
      <c r="L2727" s="2">
        <v>166400000</v>
      </c>
      <c r="M2727" s="2">
        <v>165007000</v>
      </c>
      <c r="N2727" s="2">
        <v>164468000</v>
      </c>
      <c r="O2727" s="2">
        <v>163956000</v>
      </c>
      <c r="P2727" s="2">
        <v>163500000</v>
      </c>
      <c r="Q2727" s="2">
        <v>162799000</v>
      </c>
      <c r="R2727" s="2">
        <v>162895000</v>
      </c>
      <c r="S2727" s="2">
        <v>162022000</v>
      </c>
      <c r="T2727" s="2">
        <v>160139000</v>
      </c>
      <c r="U2727" s="2">
        <v>158399000</v>
      </c>
      <c r="V2727" s="2">
        <v>156285000</v>
      </c>
      <c r="W2727" s="2">
        <v>154621000</v>
      </c>
      <c r="X2727" s="2">
        <v>153251000</v>
      </c>
      <c r="Y2727" s="2">
        <v>151207000</v>
      </c>
      <c r="Z2727" s="2">
        <v>149305000</v>
      </c>
      <c r="AA2727" s="2">
        <v>147633000</v>
      </c>
      <c r="AB2727" s="2">
        <v>146184000</v>
      </c>
      <c r="AC2727" s="2">
        <v>144806000</v>
      </c>
      <c r="AD2727" s="2">
        <v>143159000</v>
      </c>
      <c r="AE2727" s="2">
        <v>141698000</v>
      </c>
      <c r="AF2727" s="2">
        <v>140401000</v>
      </c>
      <c r="AG2727" s="2">
        <v>139267000</v>
      </c>
    </row>
    <row r="2728" spans="1:33">
      <c r="A2728" s="115" t="s">
        <v>4447</v>
      </c>
      <c r="B2728" s="115" t="s">
        <v>19</v>
      </c>
      <c r="C2728" s="2">
        <v>995813000</v>
      </c>
      <c r="D2728" s="2">
        <v>965349000</v>
      </c>
      <c r="E2728" s="2">
        <v>993308000</v>
      </c>
      <c r="F2728" s="2">
        <v>980130000</v>
      </c>
      <c r="G2728" s="2">
        <v>959580000</v>
      </c>
      <c r="H2728" s="2">
        <v>948979000</v>
      </c>
      <c r="I2728" s="2">
        <v>933845000</v>
      </c>
      <c r="J2728" s="2">
        <v>916184000</v>
      </c>
      <c r="K2728" s="2">
        <v>898977000</v>
      </c>
      <c r="L2728" s="2">
        <v>888300000</v>
      </c>
      <c r="M2728" s="2">
        <v>880867000</v>
      </c>
      <c r="N2728" s="2">
        <v>877991000</v>
      </c>
      <c r="O2728" s="2">
        <v>875257000</v>
      </c>
      <c r="P2728" s="2">
        <v>872824000</v>
      </c>
      <c r="Q2728" s="2">
        <v>869081000</v>
      </c>
      <c r="R2728" s="2">
        <v>869593000</v>
      </c>
      <c r="S2728" s="2">
        <v>864932000</v>
      </c>
      <c r="T2728" s="2">
        <v>854878000</v>
      </c>
      <c r="U2728" s="2">
        <v>845591000</v>
      </c>
      <c r="V2728" s="2">
        <v>834303000</v>
      </c>
      <c r="W2728" s="2">
        <v>825422000</v>
      </c>
      <c r="X2728" s="2">
        <v>818111000</v>
      </c>
      <c r="Y2728" s="2">
        <v>807196000</v>
      </c>
      <c r="Z2728" s="2">
        <v>797046000</v>
      </c>
      <c r="AA2728" s="2">
        <v>788120000</v>
      </c>
      <c r="AB2728" s="2">
        <v>780383000</v>
      </c>
      <c r="AC2728" s="2">
        <v>773027000</v>
      </c>
      <c r="AD2728" s="2">
        <v>764234000</v>
      </c>
      <c r="AE2728" s="2">
        <v>756436000</v>
      </c>
      <c r="AF2728" s="2">
        <v>749512000</v>
      </c>
      <c r="AG2728" s="2">
        <v>743455000</v>
      </c>
    </row>
    <row r="2729" spans="1:33">
      <c r="A2729" s="115" t="s">
        <v>4448</v>
      </c>
      <c r="B2729" s="115" t="s">
        <v>19</v>
      </c>
      <c r="C2729" s="2">
        <v>1751420000</v>
      </c>
      <c r="D2729" s="2">
        <v>1697840000</v>
      </c>
      <c r="E2729" s="2">
        <v>1747020000</v>
      </c>
      <c r="F2729" s="2">
        <v>1723840000</v>
      </c>
      <c r="G2729" s="2">
        <v>1687700000</v>
      </c>
      <c r="H2729" s="2">
        <v>1669050000</v>
      </c>
      <c r="I2729" s="2">
        <v>1642430000</v>
      </c>
      <c r="J2729" s="2">
        <v>1611370000</v>
      </c>
      <c r="K2729" s="2">
        <v>1581110000</v>
      </c>
      <c r="L2729" s="2">
        <v>1562330000</v>
      </c>
      <c r="M2729" s="2">
        <v>1549260000</v>
      </c>
      <c r="N2729" s="2">
        <v>1544200000</v>
      </c>
      <c r="O2729" s="2">
        <v>1539390000</v>
      </c>
      <c r="P2729" s="2">
        <v>1535110000</v>
      </c>
      <c r="Q2729" s="2">
        <v>1528530000</v>
      </c>
      <c r="R2729" s="2">
        <v>1529430000</v>
      </c>
      <c r="S2729" s="2">
        <v>1521230000</v>
      </c>
      <c r="T2729" s="2">
        <v>1503550000</v>
      </c>
      <c r="U2729" s="2">
        <v>1487220000</v>
      </c>
      <c r="V2729" s="2">
        <v>1467360000</v>
      </c>
      <c r="W2729" s="2">
        <v>1451740000</v>
      </c>
      <c r="X2729" s="2">
        <v>1438880000</v>
      </c>
      <c r="Y2729" s="2">
        <v>1419690000</v>
      </c>
      <c r="Z2729" s="2">
        <v>1401830000</v>
      </c>
      <c r="AA2729" s="2">
        <v>1386140000</v>
      </c>
      <c r="AB2729" s="2">
        <v>1372530000</v>
      </c>
      <c r="AC2729" s="2">
        <v>1359590000</v>
      </c>
      <c r="AD2729" s="2">
        <v>1344120000</v>
      </c>
      <c r="AE2729" s="2">
        <v>1330410000</v>
      </c>
      <c r="AF2729" s="2">
        <v>1318230000</v>
      </c>
      <c r="AG2729" s="2">
        <v>1307580000</v>
      </c>
    </row>
    <row r="2730" spans="1:33">
      <c r="A2730" s="115" t="s">
        <v>4449</v>
      </c>
      <c r="B2730" s="115" t="s">
        <v>19</v>
      </c>
      <c r="C2730" s="2">
        <v>69017600</v>
      </c>
      <c r="D2730" s="2">
        <v>66906200</v>
      </c>
      <c r="E2730" s="2">
        <v>68844000</v>
      </c>
      <c r="F2730" s="2">
        <v>67930700</v>
      </c>
      <c r="G2730" s="2">
        <v>66506400</v>
      </c>
      <c r="H2730" s="2">
        <v>65771700</v>
      </c>
      <c r="I2730" s="2">
        <v>64722800</v>
      </c>
      <c r="J2730" s="2">
        <v>63498700</v>
      </c>
      <c r="K2730" s="2">
        <v>62306100</v>
      </c>
      <c r="L2730" s="2">
        <v>61566200</v>
      </c>
      <c r="M2730" s="2">
        <v>61051000</v>
      </c>
      <c r="N2730" s="2">
        <v>60851700</v>
      </c>
      <c r="O2730" s="2">
        <v>60662200</v>
      </c>
      <c r="P2730" s="2">
        <v>60493500</v>
      </c>
      <c r="Q2730" s="2">
        <v>60234100</v>
      </c>
      <c r="R2730" s="2">
        <v>60269600</v>
      </c>
      <c r="S2730" s="2">
        <v>59946600</v>
      </c>
      <c r="T2730" s="2">
        <v>59249800</v>
      </c>
      <c r="U2730" s="2">
        <v>58606100</v>
      </c>
      <c r="V2730" s="2">
        <v>57823700</v>
      </c>
      <c r="W2730" s="2">
        <v>57208200</v>
      </c>
      <c r="X2730" s="2">
        <v>56701500</v>
      </c>
      <c r="Y2730" s="2">
        <v>55945000</v>
      </c>
      <c r="Z2730" s="2">
        <v>55241500</v>
      </c>
      <c r="AA2730" s="2">
        <v>54622900</v>
      </c>
      <c r="AB2730" s="2">
        <v>54086700</v>
      </c>
      <c r="AC2730" s="2">
        <v>53576900</v>
      </c>
      <c r="AD2730" s="2">
        <v>52967400</v>
      </c>
      <c r="AE2730" s="2">
        <v>52427000</v>
      </c>
      <c r="AF2730" s="2">
        <v>51947100</v>
      </c>
      <c r="AG2730" s="2">
        <v>51527300</v>
      </c>
    </row>
    <row r="2731" spans="1:33">
      <c r="A2731" s="115" t="s">
        <v>4450</v>
      </c>
      <c r="B2731" s="115" t="s">
        <v>19</v>
      </c>
      <c r="C2731" s="2">
        <v>65032300</v>
      </c>
      <c r="D2731" s="2">
        <v>63042800</v>
      </c>
      <c r="E2731" s="2">
        <v>64868700</v>
      </c>
      <c r="F2731" s="2">
        <v>64008100</v>
      </c>
      <c r="G2731" s="2">
        <v>62666100</v>
      </c>
      <c r="H2731" s="2">
        <v>61973800</v>
      </c>
      <c r="I2731" s="2">
        <v>60985400</v>
      </c>
      <c r="J2731" s="2">
        <v>59832000</v>
      </c>
      <c r="K2731" s="2">
        <v>58708300</v>
      </c>
      <c r="L2731" s="2">
        <v>58011100</v>
      </c>
      <c r="M2731" s="2">
        <v>57525600</v>
      </c>
      <c r="N2731" s="2">
        <v>57337900</v>
      </c>
      <c r="O2731" s="2">
        <v>57159300</v>
      </c>
      <c r="P2731" s="2">
        <v>57000400</v>
      </c>
      <c r="Q2731" s="2">
        <v>56756000</v>
      </c>
      <c r="R2731" s="2">
        <v>56789400</v>
      </c>
      <c r="S2731" s="2">
        <v>56485000</v>
      </c>
      <c r="T2731" s="2">
        <v>55828500</v>
      </c>
      <c r="U2731" s="2">
        <v>55222000</v>
      </c>
      <c r="V2731" s="2">
        <v>54484700</v>
      </c>
      <c r="W2731" s="2">
        <v>53904800</v>
      </c>
      <c r="X2731" s="2">
        <v>53427300</v>
      </c>
      <c r="Y2731" s="2">
        <v>52714600</v>
      </c>
      <c r="Z2731" s="2">
        <v>52051700</v>
      </c>
      <c r="AA2731" s="2">
        <v>51468700</v>
      </c>
      <c r="AB2731" s="2">
        <v>50963500</v>
      </c>
      <c r="AC2731" s="2">
        <v>50483100</v>
      </c>
      <c r="AD2731" s="2">
        <v>49908900</v>
      </c>
      <c r="AE2731" s="2">
        <v>49399600</v>
      </c>
      <c r="AF2731" s="2">
        <v>48947500</v>
      </c>
      <c r="AG2731" s="2">
        <v>48551900</v>
      </c>
    </row>
    <row r="2732" spans="1:33">
      <c r="A2732" s="115" t="s">
        <v>4451</v>
      </c>
      <c r="B2732" s="115" t="s">
        <v>19</v>
      </c>
      <c r="C2732" s="2">
        <v>46310400</v>
      </c>
      <c r="D2732" s="2">
        <v>44893700</v>
      </c>
      <c r="E2732" s="2">
        <v>46193900</v>
      </c>
      <c r="F2732" s="2">
        <v>45581100</v>
      </c>
      <c r="G2732" s="2">
        <v>44625400</v>
      </c>
      <c r="H2732" s="2">
        <v>44132400</v>
      </c>
      <c r="I2732" s="2">
        <v>43428600</v>
      </c>
      <c r="J2732" s="2">
        <v>42607200</v>
      </c>
      <c r="K2732" s="2">
        <v>41807000</v>
      </c>
      <c r="L2732" s="2">
        <v>41310500</v>
      </c>
      <c r="M2732" s="2">
        <v>40964800</v>
      </c>
      <c r="N2732" s="2">
        <v>40831100</v>
      </c>
      <c r="O2732" s="2">
        <v>40704000</v>
      </c>
      <c r="P2732" s="2">
        <v>40590800</v>
      </c>
      <c r="Q2732" s="2">
        <v>40416700</v>
      </c>
      <c r="R2732" s="2">
        <v>40440600</v>
      </c>
      <c r="S2732" s="2">
        <v>40223800</v>
      </c>
      <c r="T2732" s="2">
        <v>39756200</v>
      </c>
      <c r="U2732" s="2">
        <v>39324300</v>
      </c>
      <c r="V2732" s="2">
        <v>38799400</v>
      </c>
      <c r="W2732" s="2">
        <v>38386400</v>
      </c>
      <c r="X2732" s="2">
        <v>38046400</v>
      </c>
      <c r="Y2732" s="2">
        <v>37538800</v>
      </c>
      <c r="Z2732" s="2">
        <v>37066700</v>
      </c>
      <c r="AA2732" s="2">
        <v>36651600</v>
      </c>
      <c r="AB2732" s="2">
        <v>36291800</v>
      </c>
      <c r="AC2732" s="2">
        <v>35949700</v>
      </c>
      <c r="AD2732" s="2">
        <v>35540800</v>
      </c>
      <c r="AE2732" s="2">
        <v>35178200</v>
      </c>
      <c r="AF2732" s="2">
        <v>34856200</v>
      </c>
      <c r="AG2732" s="2">
        <v>34574500</v>
      </c>
    </row>
    <row r="2733" spans="1:33">
      <c r="A2733" s="115" t="s">
        <v>4452</v>
      </c>
      <c r="B2733" s="115" t="s">
        <v>19</v>
      </c>
      <c r="C2733" s="2">
        <v>4325190</v>
      </c>
      <c r="D2733" s="2">
        <v>4192870</v>
      </c>
      <c r="E2733" s="2">
        <v>4314310</v>
      </c>
      <c r="F2733" s="2">
        <v>4257070</v>
      </c>
      <c r="G2733" s="2">
        <v>4167820</v>
      </c>
      <c r="H2733" s="2">
        <v>4121770</v>
      </c>
      <c r="I2733" s="2">
        <v>4056040</v>
      </c>
      <c r="J2733" s="2">
        <v>3979330</v>
      </c>
      <c r="K2733" s="2">
        <v>3904590</v>
      </c>
      <c r="L2733" s="2">
        <v>3858220</v>
      </c>
      <c r="M2733" s="2">
        <v>3825930</v>
      </c>
      <c r="N2733" s="2">
        <v>3813440</v>
      </c>
      <c r="O2733" s="2">
        <v>3801570</v>
      </c>
      <c r="P2733" s="2">
        <v>3791000</v>
      </c>
      <c r="Q2733" s="2">
        <v>3774740</v>
      </c>
      <c r="R2733" s="2">
        <v>3776970</v>
      </c>
      <c r="S2733" s="2">
        <v>3756720</v>
      </c>
      <c r="T2733" s="2">
        <v>3713060</v>
      </c>
      <c r="U2733" s="2">
        <v>3672720</v>
      </c>
      <c r="V2733" s="2">
        <v>3623690</v>
      </c>
      <c r="W2733" s="2">
        <v>3585120</v>
      </c>
      <c r="X2733" s="2">
        <v>3553360</v>
      </c>
      <c r="Y2733" s="2">
        <v>3505960</v>
      </c>
      <c r="Z2733" s="2">
        <v>3461870</v>
      </c>
      <c r="AA2733" s="2">
        <v>3423100</v>
      </c>
      <c r="AB2733" s="2">
        <v>3389500</v>
      </c>
      <c r="AC2733" s="2">
        <v>3357550</v>
      </c>
      <c r="AD2733" s="2">
        <v>3319350</v>
      </c>
      <c r="AE2733" s="2">
        <v>3285490</v>
      </c>
      <c r="AF2733" s="2">
        <v>3255410</v>
      </c>
      <c r="AG2733" s="2">
        <v>3229100</v>
      </c>
    </row>
    <row r="2734" spans="1:33">
      <c r="A2734" s="115" t="s">
        <v>4453</v>
      </c>
      <c r="B2734" s="115" t="s">
        <v>19</v>
      </c>
      <c r="C2734" s="2">
        <v>29040500</v>
      </c>
      <c r="D2734" s="2">
        <v>28152100</v>
      </c>
      <c r="E2734" s="2">
        <v>28967500</v>
      </c>
      <c r="F2734" s="2">
        <v>28583200</v>
      </c>
      <c r="G2734" s="2">
        <v>27983900</v>
      </c>
      <c r="H2734" s="2">
        <v>27674700</v>
      </c>
      <c r="I2734" s="2">
        <v>27233400</v>
      </c>
      <c r="J2734" s="2">
        <v>26718300</v>
      </c>
      <c r="K2734" s="2">
        <v>26216500</v>
      </c>
      <c r="L2734" s="2">
        <v>25905200</v>
      </c>
      <c r="M2734" s="2">
        <v>25688400</v>
      </c>
      <c r="N2734" s="2">
        <v>25604600</v>
      </c>
      <c r="O2734" s="2">
        <v>25524800</v>
      </c>
      <c r="P2734" s="2">
        <v>25453900</v>
      </c>
      <c r="Q2734" s="2">
        <v>25344700</v>
      </c>
      <c r="R2734" s="2">
        <v>25359700</v>
      </c>
      <c r="S2734" s="2">
        <v>25223700</v>
      </c>
      <c r="T2734" s="2">
        <v>24930500</v>
      </c>
      <c r="U2734" s="2">
        <v>24659700</v>
      </c>
      <c r="V2734" s="2">
        <v>24330500</v>
      </c>
      <c r="W2734" s="2">
        <v>24071500</v>
      </c>
      <c r="X2734" s="2">
        <v>23858300</v>
      </c>
      <c r="Y2734" s="2">
        <v>23540000</v>
      </c>
      <c r="Z2734" s="2">
        <v>23244000</v>
      </c>
      <c r="AA2734" s="2">
        <v>22983700</v>
      </c>
      <c r="AB2734" s="2">
        <v>22758100</v>
      </c>
      <c r="AC2734" s="2">
        <v>22543500</v>
      </c>
      <c r="AD2734" s="2">
        <v>22287100</v>
      </c>
      <c r="AE2734" s="2">
        <v>22059700</v>
      </c>
      <c r="AF2734" s="2">
        <v>21857800</v>
      </c>
      <c r="AG2734" s="2">
        <v>21681100</v>
      </c>
    </row>
    <row r="2735" spans="1:33">
      <c r="A2735" s="115" t="s">
        <v>4454</v>
      </c>
      <c r="B2735" s="115" t="s">
        <v>19</v>
      </c>
      <c r="C2735" s="2">
        <v>30894200</v>
      </c>
      <c r="D2735" s="2">
        <v>29949100</v>
      </c>
      <c r="E2735" s="2">
        <v>30816500</v>
      </c>
      <c r="F2735" s="2">
        <v>30407600</v>
      </c>
      <c r="G2735" s="2">
        <v>29770100</v>
      </c>
      <c r="H2735" s="2">
        <v>29441200</v>
      </c>
      <c r="I2735" s="2">
        <v>28971700</v>
      </c>
      <c r="J2735" s="2">
        <v>28423800</v>
      </c>
      <c r="K2735" s="2">
        <v>27889900</v>
      </c>
      <c r="L2735" s="2">
        <v>27558700</v>
      </c>
      <c r="M2735" s="2">
        <v>27328100</v>
      </c>
      <c r="N2735" s="2">
        <v>27238900</v>
      </c>
      <c r="O2735" s="2">
        <v>27154100</v>
      </c>
      <c r="P2735" s="2">
        <v>27078600</v>
      </c>
      <c r="Q2735" s="2">
        <v>26962500</v>
      </c>
      <c r="R2735" s="2">
        <v>26978400</v>
      </c>
      <c r="S2735" s="2">
        <v>26833700</v>
      </c>
      <c r="T2735" s="2">
        <v>26521800</v>
      </c>
      <c r="U2735" s="2">
        <v>26233700</v>
      </c>
      <c r="V2735" s="2">
        <v>25883500</v>
      </c>
      <c r="W2735" s="2">
        <v>25608000</v>
      </c>
      <c r="X2735" s="2">
        <v>25381200</v>
      </c>
      <c r="Y2735" s="2">
        <v>25042500</v>
      </c>
      <c r="Z2735" s="2">
        <v>24727600</v>
      </c>
      <c r="AA2735" s="2">
        <v>24450700</v>
      </c>
      <c r="AB2735" s="2">
        <v>24210700</v>
      </c>
      <c r="AC2735" s="2">
        <v>23982500</v>
      </c>
      <c r="AD2735" s="2">
        <v>23709700</v>
      </c>
      <c r="AE2735" s="2">
        <v>23467800</v>
      </c>
      <c r="AF2735" s="2">
        <v>23252900</v>
      </c>
      <c r="AG2735" s="2">
        <v>23065000</v>
      </c>
    </row>
    <row r="2736" spans="1:33">
      <c r="A2736" s="115" t="s">
        <v>4455</v>
      </c>
      <c r="B2736" s="115" t="s">
        <v>19</v>
      </c>
      <c r="C2736" s="2">
        <v>3089420</v>
      </c>
      <c r="D2736" s="2">
        <v>2994910</v>
      </c>
      <c r="E2736" s="2">
        <v>3081650</v>
      </c>
      <c r="F2736" s="2">
        <v>3040760</v>
      </c>
      <c r="G2736" s="2">
        <v>2977010</v>
      </c>
      <c r="H2736" s="2">
        <v>2944120</v>
      </c>
      <c r="I2736" s="2">
        <v>2897170</v>
      </c>
      <c r="J2736" s="2">
        <v>2842380</v>
      </c>
      <c r="K2736" s="2">
        <v>2788990</v>
      </c>
      <c r="L2736" s="2">
        <v>2755870</v>
      </c>
      <c r="M2736" s="2">
        <v>2732810</v>
      </c>
      <c r="N2736" s="2">
        <v>2723890</v>
      </c>
      <c r="O2736" s="2">
        <v>2715410</v>
      </c>
      <c r="P2736" s="2">
        <v>2707860</v>
      </c>
      <c r="Q2736" s="2">
        <v>2696250</v>
      </c>
      <c r="R2736" s="2">
        <v>2697840</v>
      </c>
      <c r="S2736" s="2">
        <v>2683370</v>
      </c>
      <c r="T2736" s="2">
        <v>2652180</v>
      </c>
      <c r="U2736" s="2">
        <v>2623370</v>
      </c>
      <c r="V2736" s="2">
        <v>2588350</v>
      </c>
      <c r="W2736" s="2">
        <v>2560800</v>
      </c>
      <c r="X2736" s="2">
        <v>2538120</v>
      </c>
      <c r="Y2736" s="2">
        <v>2504250</v>
      </c>
      <c r="Z2736" s="2">
        <v>2472760</v>
      </c>
      <c r="AA2736" s="2">
        <v>2445070</v>
      </c>
      <c r="AB2736" s="2">
        <v>2421070</v>
      </c>
      <c r="AC2736" s="2">
        <v>2398250</v>
      </c>
      <c r="AD2736" s="2">
        <v>2370970</v>
      </c>
      <c r="AE2736" s="2">
        <v>2346780</v>
      </c>
      <c r="AF2736" s="2">
        <v>2325290</v>
      </c>
      <c r="AG2736" s="2">
        <v>2306500</v>
      </c>
    </row>
    <row r="2737" spans="1:33">
      <c r="A2737" s="115" t="s">
        <v>4456</v>
      </c>
      <c r="B2737" s="115" t="s">
        <v>19</v>
      </c>
      <c r="C2737" s="115">
        <v>0</v>
      </c>
      <c r="D2737" s="115">
        <v>0</v>
      </c>
      <c r="E2737" s="115">
        <v>0</v>
      </c>
      <c r="F2737" s="115">
        <v>0</v>
      </c>
      <c r="G2737" s="115">
        <v>0</v>
      </c>
      <c r="H2737" s="115">
        <v>0</v>
      </c>
      <c r="I2737" s="115">
        <v>0</v>
      </c>
      <c r="J2737" s="115">
        <v>0</v>
      </c>
      <c r="K2737" s="115">
        <v>0</v>
      </c>
      <c r="L2737" s="115">
        <v>0</v>
      </c>
      <c r="M2737" s="115">
        <v>0</v>
      </c>
      <c r="N2737" s="115">
        <v>0</v>
      </c>
      <c r="O2737" s="115">
        <v>0</v>
      </c>
      <c r="P2737" s="115">
        <v>0</v>
      </c>
      <c r="Q2737" s="115">
        <v>0</v>
      </c>
      <c r="R2737" s="115">
        <v>0</v>
      </c>
      <c r="S2737" s="115">
        <v>0</v>
      </c>
      <c r="T2737" s="115">
        <v>0</v>
      </c>
      <c r="U2737" s="115">
        <v>0</v>
      </c>
      <c r="V2737" s="115">
        <v>0</v>
      </c>
      <c r="W2737" s="115">
        <v>0</v>
      </c>
      <c r="X2737" s="115">
        <v>0</v>
      </c>
      <c r="Y2737" s="115">
        <v>0</v>
      </c>
      <c r="Z2737" s="115">
        <v>0</v>
      </c>
      <c r="AA2737" s="115">
        <v>0</v>
      </c>
      <c r="AB2737" s="115">
        <v>0</v>
      </c>
      <c r="AC2737" s="115">
        <v>0</v>
      </c>
      <c r="AD2737" s="115">
        <v>0</v>
      </c>
      <c r="AE2737" s="115">
        <v>0</v>
      </c>
      <c r="AF2737" s="115">
        <v>0</v>
      </c>
      <c r="AG2737" s="115">
        <v>0</v>
      </c>
    </row>
    <row r="2738" spans="1:33">
      <c r="A2738" s="115" t="s">
        <v>4457</v>
      </c>
      <c r="B2738" s="115" t="s">
        <v>19</v>
      </c>
      <c r="C2738" s="2">
        <v>21769600000000</v>
      </c>
      <c r="D2738" s="2">
        <v>18969700000000</v>
      </c>
      <c r="E2738" s="2">
        <v>21126200000000</v>
      </c>
      <c r="F2738" s="2">
        <v>20527500000000</v>
      </c>
      <c r="G2738" s="2">
        <v>21071100000000</v>
      </c>
      <c r="H2738" s="2">
        <v>22074700000000</v>
      </c>
      <c r="I2738" s="2">
        <v>21673600000000</v>
      </c>
      <c r="J2738" s="2">
        <v>21293400000000</v>
      </c>
      <c r="K2738" s="2">
        <v>20941200000000</v>
      </c>
      <c r="L2738" s="2">
        <v>20742400000000</v>
      </c>
      <c r="M2738" s="2">
        <v>20635100000000</v>
      </c>
      <c r="N2738" s="2">
        <v>19374900000000</v>
      </c>
      <c r="O2738" s="2">
        <v>18139000000000</v>
      </c>
      <c r="P2738" s="2">
        <v>16969700000000</v>
      </c>
      <c r="Q2738" s="2">
        <v>16228200000000</v>
      </c>
      <c r="R2738" s="2">
        <v>16019100000000</v>
      </c>
      <c r="S2738" s="2">
        <v>15853900000000</v>
      </c>
      <c r="T2738" s="2">
        <v>15808200000000</v>
      </c>
      <c r="U2738" s="2">
        <v>15911700000000</v>
      </c>
      <c r="V2738" s="2">
        <v>16057200000000</v>
      </c>
      <c r="W2738" s="2">
        <v>15904800000000</v>
      </c>
      <c r="X2738" s="2">
        <v>15921500000000</v>
      </c>
      <c r="Y2738" s="2">
        <v>16147800000000</v>
      </c>
      <c r="Z2738" s="2">
        <v>16600400000000</v>
      </c>
      <c r="AA2738" s="2">
        <v>16639700000000</v>
      </c>
      <c r="AB2738" s="2">
        <v>16818000000000</v>
      </c>
      <c r="AC2738" s="2">
        <v>16809600000000</v>
      </c>
      <c r="AD2738" s="2">
        <v>16702500000000</v>
      </c>
      <c r="AE2738" s="2">
        <v>16822400000000</v>
      </c>
      <c r="AF2738" s="2">
        <v>16944500000000</v>
      </c>
      <c r="AG2738" s="2">
        <v>17352200000000</v>
      </c>
    </row>
    <row r="2739" spans="1:33">
      <c r="A2739" s="115" t="s">
        <v>4458</v>
      </c>
      <c r="B2739" s="115" t="s">
        <v>19</v>
      </c>
      <c r="C2739" s="2">
        <v>2477280000</v>
      </c>
      <c r="D2739" s="2">
        <v>2158670000</v>
      </c>
      <c r="E2739" s="2">
        <v>2404080000</v>
      </c>
      <c r="F2739" s="2">
        <v>2335940000</v>
      </c>
      <c r="G2739" s="2">
        <v>2397790000</v>
      </c>
      <c r="H2739" s="2">
        <v>2512000000</v>
      </c>
      <c r="I2739" s="2">
        <v>2466370000</v>
      </c>
      <c r="J2739" s="2">
        <v>2423090000</v>
      </c>
      <c r="K2739" s="2">
        <v>2383020000</v>
      </c>
      <c r="L2739" s="2">
        <v>2360400000</v>
      </c>
      <c r="M2739" s="2">
        <v>2348190000</v>
      </c>
      <c r="N2739" s="2">
        <v>2204780000</v>
      </c>
      <c r="O2739" s="2">
        <v>2064140000</v>
      </c>
      <c r="P2739" s="2">
        <v>1931080000</v>
      </c>
      <c r="Q2739" s="2">
        <v>1846700000</v>
      </c>
      <c r="R2739" s="2">
        <v>1822900000</v>
      </c>
      <c r="S2739" s="2">
        <v>1804100000</v>
      </c>
      <c r="T2739" s="2">
        <v>1798910000</v>
      </c>
      <c r="U2739" s="2">
        <v>1810680000</v>
      </c>
      <c r="V2739" s="2">
        <v>1827240000</v>
      </c>
      <c r="W2739" s="2">
        <v>1809890000</v>
      </c>
      <c r="X2739" s="2">
        <v>1811800000</v>
      </c>
      <c r="Y2739" s="2">
        <v>1837550000</v>
      </c>
      <c r="Z2739" s="2">
        <v>1889060000</v>
      </c>
      <c r="AA2739" s="2">
        <v>1893530000</v>
      </c>
      <c r="AB2739" s="2">
        <v>1913810000</v>
      </c>
      <c r="AC2739" s="2">
        <v>1912860000</v>
      </c>
      <c r="AD2739" s="2">
        <v>1900670000</v>
      </c>
      <c r="AE2739" s="2">
        <v>1914310000</v>
      </c>
      <c r="AF2739" s="2">
        <v>1928210000</v>
      </c>
      <c r="AG2739" s="2">
        <v>1974600000</v>
      </c>
    </row>
    <row r="2740" spans="1:33">
      <c r="A2740" s="115" t="s">
        <v>4459</v>
      </c>
      <c r="B2740" s="115" t="s">
        <v>19</v>
      </c>
      <c r="C2740" s="2">
        <v>13224600000</v>
      </c>
      <c r="D2740" s="2">
        <v>11523700000</v>
      </c>
      <c r="E2740" s="2">
        <v>12833800000</v>
      </c>
      <c r="F2740" s="2">
        <v>12470100000</v>
      </c>
      <c r="G2740" s="2">
        <v>12800300000</v>
      </c>
      <c r="H2740" s="2">
        <v>13410000000</v>
      </c>
      <c r="I2740" s="2">
        <v>13166300000</v>
      </c>
      <c r="J2740" s="2">
        <v>12935300000</v>
      </c>
      <c r="K2740" s="2">
        <v>12721400000</v>
      </c>
      <c r="L2740" s="2">
        <v>12600600000</v>
      </c>
      <c r="M2740" s="2">
        <v>12535500000</v>
      </c>
      <c r="N2740" s="2">
        <v>11769900000</v>
      </c>
      <c r="O2740" s="2">
        <v>11019100000</v>
      </c>
      <c r="P2740" s="2">
        <v>10308800000</v>
      </c>
      <c r="Q2740" s="2">
        <v>9858340000</v>
      </c>
      <c r="R2740" s="2">
        <v>9731310000</v>
      </c>
      <c r="S2740" s="2">
        <v>9630950000</v>
      </c>
      <c r="T2740" s="2">
        <v>9603200000</v>
      </c>
      <c r="U2740" s="2">
        <v>9666060000</v>
      </c>
      <c r="V2740" s="2">
        <v>9754440000</v>
      </c>
      <c r="W2740" s="2">
        <v>9661850000</v>
      </c>
      <c r="X2740" s="2">
        <v>9672020000</v>
      </c>
      <c r="Y2740" s="2">
        <v>9809510000</v>
      </c>
      <c r="Z2740" s="2">
        <v>10084500000</v>
      </c>
      <c r="AA2740" s="2">
        <v>10108300000</v>
      </c>
      <c r="AB2740" s="2">
        <v>10216600000</v>
      </c>
      <c r="AC2740" s="2">
        <v>10211500000</v>
      </c>
      <c r="AD2740" s="2">
        <v>10146500000</v>
      </c>
      <c r="AE2740" s="2">
        <v>10219300000</v>
      </c>
      <c r="AF2740" s="2">
        <v>10293500000</v>
      </c>
      <c r="AG2740" s="2">
        <v>10541100000</v>
      </c>
    </row>
    <row r="2741" spans="1:33">
      <c r="A2741" s="115" t="s">
        <v>4460</v>
      </c>
      <c r="B2741" s="115" t="s">
        <v>19</v>
      </c>
      <c r="C2741" s="2">
        <v>23259300000</v>
      </c>
      <c r="D2741" s="2">
        <v>20267800000</v>
      </c>
      <c r="E2741" s="2">
        <v>22572000000</v>
      </c>
      <c r="F2741" s="2">
        <v>21932200000</v>
      </c>
      <c r="G2741" s="2">
        <v>22513000000</v>
      </c>
      <c r="H2741" s="2">
        <v>23585300000</v>
      </c>
      <c r="I2741" s="2">
        <v>23156800000</v>
      </c>
      <c r="J2741" s="2">
        <v>22750500000</v>
      </c>
      <c r="K2741" s="2">
        <v>22374300000</v>
      </c>
      <c r="L2741" s="2">
        <v>22161900000</v>
      </c>
      <c r="M2741" s="2">
        <v>22047200000</v>
      </c>
      <c r="N2741" s="2">
        <v>20700800000</v>
      </c>
      <c r="O2741" s="2">
        <v>19380300000</v>
      </c>
      <c r="P2741" s="2">
        <v>18130900000</v>
      </c>
      <c r="Q2741" s="2">
        <v>17338700000</v>
      </c>
      <c r="R2741" s="2">
        <v>17115300000</v>
      </c>
      <c r="S2741" s="2">
        <v>16938800000</v>
      </c>
      <c r="T2741" s="2">
        <v>16890000000</v>
      </c>
      <c r="U2741" s="2">
        <v>17000500000</v>
      </c>
      <c r="V2741" s="2">
        <v>17156000000</v>
      </c>
      <c r="W2741" s="2">
        <v>16993100000</v>
      </c>
      <c r="X2741" s="2">
        <v>17011000000</v>
      </c>
      <c r="Y2741" s="2">
        <v>17252800000</v>
      </c>
      <c r="Z2741" s="2">
        <v>17736400000</v>
      </c>
      <c r="AA2741" s="2">
        <v>17778400000</v>
      </c>
      <c r="AB2741" s="2">
        <v>17968800000</v>
      </c>
      <c r="AC2741" s="2">
        <v>17959900000</v>
      </c>
      <c r="AD2741" s="2">
        <v>17845500000</v>
      </c>
      <c r="AE2741" s="2">
        <v>17973600000</v>
      </c>
      <c r="AF2741" s="2">
        <v>18104000000</v>
      </c>
      <c r="AG2741" s="2">
        <v>18539600000</v>
      </c>
    </row>
    <row r="2742" spans="1:33">
      <c r="A2742" s="115" t="s">
        <v>4461</v>
      </c>
      <c r="B2742" s="115" t="s">
        <v>19</v>
      </c>
      <c r="C2742" s="2">
        <v>916570000</v>
      </c>
      <c r="D2742" s="2">
        <v>798685000</v>
      </c>
      <c r="E2742" s="2">
        <v>889484000</v>
      </c>
      <c r="F2742" s="2">
        <v>864273000</v>
      </c>
      <c r="G2742" s="2">
        <v>887160000</v>
      </c>
      <c r="H2742" s="2">
        <v>929415000</v>
      </c>
      <c r="I2742" s="2">
        <v>912531000</v>
      </c>
      <c r="J2742" s="2">
        <v>896520000</v>
      </c>
      <c r="K2742" s="2">
        <v>881694000</v>
      </c>
      <c r="L2742" s="2">
        <v>873324000</v>
      </c>
      <c r="M2742" s="2">
        <v>868806000</v>
      </c>
      <c r="N2742" s="2">
        <v>815747000</v>
      </c>
      <c r="O2742" s="2">
        <v>763711000</v>
      </c>
      <c r="P2742" s="2">
        <v>714479000</v>
      </c>
      <c r="Q2742" s="2">
        <v>683260000</v>
      </c>
      <c r="R2742" s="2">
        <v>674456000</v>
      </c>
      <c r="S2742" s="2">
        <v>667500000</v>
      </c>
      <c r="T2742" s="2">
        <v>665577000</v>
      </c>
      <c r="U2742" s="2">
        <v>669934000</v>
      </c>
      <c r="V2742" s="2">
        <v>676059000</v>
      </c>
      <c r="W2742" s="2">
        <v>669642000</v>
      </c>
      <c r="X2742" s="2">
        <v>670347000</v>
      </c>
      <c r="Y2742" s="2">
        <v>679876000</v>
      </c>
      <c r="Z2742" s="2">
        <v>698932000</v>
      </c>
      <c r="AA2742" s="2">
        <v>700588000</v>
      </c>
      <c r="AB2742" s="2">
        <v>708091000</v>
      </c>
      <c r="AC2742" s="2">
        <v>707738000</v>
      </c>
      <c r="AD2742" s="2">
        <v>703230000</v>
      </c>
      <c r="AE2742" s="2">
        <v>708277000</v>
      </c>
      <c r="AF2742" s="2">
        <v>713419000</v>
      </c>
      <c r="AG2742" s="2">
        <v>730584000</v>
      </c>
    </row>
    <row r="2743" spans="1:33">
      <c r="A2743" s="115" t="s">
        <v>4462</v>
      </c>
      <c r="B2743" s="115" t="s">
        <v>19</v>
      </c>
      <c r="C2743" s="2">
        <v>863644000</v>
      </c>
      <c r="D2743" s="2">
        <v>752566000</v>
      </c>
      <c r="E2743" s="2">
        <v>838122000</v>
      </c>
      <c r="F2743" s="2">
        <v>814367000</v>
      </c>
      <c r="G2743" s="2">
        <v>835932000</v>
      </c>
      <c r="H2743" s="2">
        <v>875747000</v>
      </c>
      <c r="I2743" s="2">
        <v>859838000</v>
      </c>
      <c r="J2743" s="2">
        <v>844751000</v>
      </c>
      <c r="K2743" s="2">
        <v>830781000</v>
      </c>
      <c r="L2743" s="2">
        <v>822895000</v>
      </c>
      <c r="M2743" s="2">
        <v>818637000</v>
      </c>
      <c r="N2743" s="2">
        <v>768642000</v>
      </c>
      <c r="O2743" s="2">
        <v>719611000</v>
      </c>
      <c r="P2743" s="2">
        <v>673222000</v>
      </c>
      <c r="Q2743" s="2">
        <v>643806000</v>
      </c>
      <c r="R2743" s="2">
        <v>635510000</v>
      </c>
      <c r="S2743" s="2">
        <v>628956000</v>
      </c>
      <c r="T2743" s="2">
        <v>627144000</v>
      </c>
      <c r="U2743" s="2">
        <v>631249000</v>
      </c>
      <c r="V2743" s="2">
        <v>637021000</v>
      </c>
      <c r="W2743" s="2">
        <v>630975000</v>
      </c>
      <c r="X2743" s="2">
        <v>631639000</v>
      </c>
      <c r="Y2743" s="2">
        <v>640618000</v>
      </c>
      <c r="Z2743" s="2">
        <v>658573000</v>
      </c>
      <c r="AA2743" s="2">
        <v>660133000</v>
      </c>
      <c r="AB2743" s="2">
        <v>667203000</v>
      </c>
      <c r="AC2743" s="2">
        <v>666871000</v>
      </c>
      <c r="AD2743" s="2">
        <v>662623000</v>
      </c>
      <c r="AE2743" s="2">
        <v>667378000</v>
      </c>
      <c r="AF2743" s="2">
        <v>672223000</v>
      </c>
      <c r="AG2743" s="2">
        <v>688397000</v>
      </c>
    </row>
    <row r="2744" spans="1:33">
      <c r="A2744" s="115" t="s">
        <v>4463</v>
      </c>
      <c r="B2744" s="115" t="s">
        <v>19</v>
      </c>
      <c r="C2744" s="2">
        <v>615013000</v>
      </c>
      <c r="D2744" s="2">
        <v>535913000</v>
      </c>
      <c r="E2744" s="2">
        <v>596838000</v>
      </c>
      <c r="F2744" s="2">
        <v>579922000</v>
      </c>
      <c r="G2744" s="2">
        <v>595279000</v>
      </c>
      <c r="H2744" s="2">
        <v>623632000</v>
      </c>
      <c r="I2744" s="2">
        <v>612303000</v>
      </c>
      <c r="J2744" s="2">
        <v>601559000</v>
      </c>
      <c r="K2744" s="2">
        <v>591611000</v>
      </c>
      <c r="L2744" s="2">
        <v>585995000</v>
      </c>
      <c r="M2744" s="2">
        <v>582963000</v>
      </c>
      <c r="N2744" s="2">
        <v>547361000</v>
      </c>
      <c r="O2744" s="2">
        <v>512445000</v>
      </c>
      <c r="P2744" s="2">
        <v>479411000</v>
      </c>
      <c r="Q2744" s="2">
        <v>458463000</v>
      </c>
      <c r="R2744" s="2">
        <v>452556000</v>
      </c>
      <c r="S2744" s="2">
        <v>447889000</v>
      </c>
      <c r="T2744" s="2">
        <v>446598000</v>
      </c>
      <c r="U2744" s="2">
        <v>449521000</v>
      </c>
      <c r="V2744" s="2">
        <v>453632000</v>
      </c>
      <c r="W2744" s="2">
        <v>449326000</v>
      </c>
      <c r="X2744" s="2">
        <v>449799000</v>
      </c>
      <c r="Y2744" s="2">
        <v>456193000</v>
      </c>
      <c r="Z2744" s="2">
        <v>468979000</v>
      </c>
      <c r="AA2744" s="2">
        <v>470090000</v>
      </c>
      <c r="AB2744" s="2">
        <v>475125000</v>
      </c>
      <c r="AC2744" s="2">
        <v>474888000</v>
      </c>
      <c r="AD2744" s="2">
        <v>471863000</v>
      </c>
      <c r="AE2744" s="2">
        <v>475249000</v>
      </c>
      <c r="AF2744" s="2">
        <v>478700000</v>
      </c>
      <c r="AG2744" s="2">
        <v>490217000</v>
      </c>
    </row>
    <row r="2745" spans="1:33">
      <c r="A2745" s="115" t="s">
        <v>4464</v>
      </c>
      <c r="B2745" s="115" t="s">
        <v>19</v>
      </c>
      <c r="C2745" s="2">
        <v>57439500</v>
      </c>
      <c r="D2745" s="2">
        <v>50051900</v>
      </c>
      <c r="E2745" s="2">
        <v>55742100</v>
      </c>
      <c r="F2745" s="2">
        <v>54162200</v>
      </c>
      <c r="G2745" s="2">
        <v>55596400</v>
      </c>
      <c r="H2745" s="2">
        <v>58244500</v>
      </c>
      <c r="I2745" s="2">
        <v>57186400</v>
      </c>
      <c r="J2745" s="2">
        <v>56183000</v>
      </c>
      <c r="K2745" s="2">
        <v>55253900</v>
      </c>
      <c r="L2745" s="2">
        <v>54729300</v>
      </c>
      <c r="M2745" s="2">
        <v>54446200</v>
      </c>
      <c r="N2745" s="2">
        <v>51121100</v>
      </c>
      <c r="O2745" s="2">
        <v>47860100</v>
      </c>
      <c r="P2745" s="2">
        <v>44774900</v>
      </c>
      <c r="Q2745" s="2">
        <v>42818400</v>
      </c>
      <c r="R2745" s="2">
        <v>42266700</v>
      </c>
      <c r="S2745" s="2">
        <v>41830800</v>
      </c>
      <c r="T2745" s="2">
        <v>41710300</v>
      </c>
      <c r="U2745" s="2">
        <v>41983300</v>
      </c>
      <c r="V2745" s="2">
        <v>42367200</v>
      </c>
      <c r="W2745" s="2">
        <v>41965100</v>
      </c>
      <c r="X2745" s="2">
        <v>42009200</v>
      </c>
      <c r="Y2745" s="2">
        <v>42606400</v>
      </c>
      <c r="Z2745" s="2">
        <v>43800500</v>
      </c>
      <c r="AA2745" s="2">
        <v>43904300</v>
      </c>
      <c r="AB2745" s="2">
        <v>44374500</v>
      </c>
      <c r="AC2745" s="2">
        <v>44352400</v>
      </c>
      <c r="AD2745" s="2">
        <v>44069900</v>
      </c>
      <c r="AE2745" s="2">
        <v>44386200</v>
      </c>
      <c r="AF2745" s="2">
        <v>44708400</v>
      </c>
      <c r="AG2745" s="2">
        <v>45784100</v>
      </c>
    </row>
    <row r="2746" spans="1:33">
      <c r="A2746" s="115" t="s">
        <v>4465</v>
      </c>
      <c r="B2746" s="115" t="s">
        <v>19</v>
      </c>
      <c r="C2746" s="2">
        <v>385665000</v>
      </c>
      <c r="D2746" s="2">
        <v>336063000</v>
      </c>
      <c r="E2746" s="2">
        <v>374268000</v>
      </c>
      <c r="F2746" s="2">
        <v>363660000</v>
      </c>
      <c r="G2746" s="2">
        <v>373290000</v>
      </c>
      <c r="H2746" s="2">
        <v>391070000</v>
      </c>
      <c r="I2746" s="2">
        <v>383966000</v>
      </c>
      <c r="J2746" s="2">
        <v>377229000</v>
      </c>
      <c r="K2746" s="2">
        <v>370990000</v>
      </c>
      <c r="L2746" s="2">
        <v>367468000</v>
      </c>
      <c r="M2746" s="2">
        <v>365567000</v>
      </c>
      <c r="N2746" s="2">
        <v>343242000</v>
      </c>
      <c r="O2746" s="2">
        <v>321347000</v>
      </c>
      <c r="P2746" s="2">
        <v>300631000</v>
      </c>
      <c r="Q2746" s="2">
        <v>287495000</v>
      </c>
      <c r="R2746" s="2">
        <v>283791000</v>
      </c>
      <c r="S2746" s="2">
        <v>280864000</v>
      </c>
      <c r="T2746" s="2">
        <v>280055000</v>
      </c>
      <c r="U2746" s="2">
        <v>281888000</v>
      </c>
      <c r="V2746" s="2">
        <v>284465000</v>
      </c>
      <c r="W2746" s="2">
        <v>281765000</v>
      </c>
      <c r="X2746" s="2">
        <v>282062000</v>
      </c>
      <c r="Y2746" s="2">
        <v>286071000</v>
      </c>
      <c r="Z2746" s="2">
        <v>294089000</v>
      </c>
      <c r="AA2746" s="2">
        <v>294786000</v>
      </c>
      <c r="AB2746" s="2">
        <v>297943000</v>
      </c>
      <c r="AC2746" s="2">
        <v>297795000</v>
      </c>
      <c r="AD2746" s="2">
        <v>295898000</v>
      </c>
      <c r="AE2746" s="2">
        <v>298022000</v>
      </c>
      <c r="AF2746" s="2">
        <v>300185000</v>
      </c>
      <c r="AG2746" s="2">
        <v>307408000</v>
      </c>
    </row>
    <row r="2747" spans="1:33">
      <c r="A2747" s="115" t="s">
        <v>4466</v>
      </c>
      <c r="B2747" s="115" t="s">
        <v>19</v>
      </c>
      <c r="C2747" s="2">
        <v>410282000</v>
      </c>
      <c r="D2747" s="2">
        <v>357514000</v>
      </c>
      <c r="E2747" s="2">
        <v>398158000</v>
      </c>
      <c r="F2747" s="2">
        <v>386873000</v>
      </c>
      <c r="G2747" s="2">
        <v>397117000</v>
      </c>
      <c r="H2747" s="2">
        <v>416032000</v>
      </c>
      <c r="I2747" s="2">
        <v>408474000</v>
      </c>
      <c r="J2747" s="2">
        <v>401307000</v>
      </c>
      <c r="K2747" s="2">
        <v>394670000</v>
      </c>
      <c r="L2747" s="2">
        <v>390924000</v>
      </c>
      <c r="M2747" s="2">
        <v>388901000</v>
      </c>
      <c r="N2747" s="2">
        <v>365151000</v>
      </c>
      <c r="O2747" s="2">
        <v>341858000</v>
      </c>
      <c r="P2747" s="2">
        <v>319821000</v>
      </c>
      <c r="Q2747" s="2">
        <v>305846000</v>
      </c>
      <c r="R2747" s="2">
        <v>301905000</v>
      </c>
      <c r="S2747" s="2">
        <v>298792000</v>
      </c>
      <c r="T2747" s="2">
        <v>297931000</v>
      </c>
      <c r="U2747" s="2">
        <v>299881000</v>
      </c>
      <c r="V2747" s="2">
        <v>302623000</v>
      </c>
      <c r="W2747" s="2">
        <v>299750000</v>
      </c>
      <c r="X2747" s="2">
        <v>300066000</v>
      </c>
      <c r="Y2747" s="2">
        <v>304331000</v>
      </c>
      <c r="Z2747" s="2">
        <v>312861000</v>
      </c>
      <c r="AA2747" s="2">
        <v>313602000</v>
      </c>
      <c r="AB2747" s="2">
        <v>316961000</v>
      </c>
      <c r="AC2747" s="2">
        <v>316803000</v>
      </c>
      <c r="AD2747" s="2">
        <v>314785000</v>
      </c>
      <c r="AE2747" s="2">
        <v>317044000</v>
      </c>
      <c r="AF2747" s="2">
        <v>319346000</v>
      </c>
      <c r="AG2747" s="2">
        <v>327029000</v>
      </c>
    </row>
    <row r="2748" spans="1:33">
      <c r="A2748" s="115" t="s">
        <v>4467</v>
      </c>
      <c r="B2748" s="115" t="s">
        <v>19</v>
      </c>
      <c r="C2748" s="2">
        <v>41028200</v>
      </c>
      <c r="D2748" s="2">
        <v>35751400</v>
      </c>
      <c r="E2748" s="2">
        <v>39815800</v>
      </c>
      <c r="F2748" s="2">
        <v>38687300</v>
      </c>
      <c r="G2748" s="2">
        <v>39711700</v>
      </c>
      <c r="H2748" s="2">
        <v>41603200</v>
      </c>
      <c r="I2748" s="2">
        <v>40847400</v>
      </c>
      <c r="J2748" s="2">
        <v>40130700</v>
      </c>
      <c r="K2748" s="2">
        <v>39467000</v>
      </c>
      <c r="L2748" s="2">
        <v>39092400</v>
      </c>
      <c r="M2748" s="2">
        <v>38890100</v>
      </c>
      <c r="N2748" s="2">
        <v>36515100</v>
      </c>
      <c r="O2748" s="2">
        <v>34185800</v>
      </c>
      <c r="P2748" s="2">
        <v>31982100</v>
      </c>
      <c r="Q2748" s="2">
        <v>30584600</v>
      </c>
      <c r="R2748" s="2">
        <v>30190500</v>
      </c>
      <c r="S2748" s="2">
        <v>29879200</v>
      </c>
      <c r="T2748" s="2">
        <v>29793100</v>
      </c>
      <c r="U2748" s="2">
        <v>29988100</v>
      </c>
      <c r="V2748" s="2">
        <v>30262300</v>
      </c>
      <c r="W2748" s="2">
        <v>29975000</v>
      </c>
      <c r="X2748" s="2">
        <v>30006600</v>
      </c>
      <c r="Y2748" s="2">
        <v>30433100</v>
      </c>
      <c r="Z2748" s="2">
        <v>31286100</v>
      </c>
      <c r="AA2748" s="2">
        <v>31360200</v>
      </c>
      <c r="AB2748" s="2">
        <v>31696100</v>
      </c>
      <c r="AC2748" s="2">
        <v>31680300</v>
      </c>
      <c r="AD2748" s="2">
        <v>31478500</v>
      </c>
      <c r="AE2748" s="2">
        <v>31704400</v>
      </c>
      <c r="AF2748" s="2">
        <v>31934600</v>
      </c>
      <c r="AG2748" s="2">
        <v>32702900</v>
      </c>
    </row>
    <row r="2749" spans="1:33">
      <c r="A2749" s="115" t="s">
        <v>4468</v>
      </c>
      <c r="B2749" s="115" t="s">
        <v>19</v>
      </c>
      <c r="C2749" s="115">
        <v>0</v>
      </c>
      <c r="D2749" s="115">
        <v>0</v>
      </c>
      <c r="E2749" s="115">
        <v>0</v>
      </c>
      <c r="F2749" s="115">
        <v>0</v>
      </c>
      <c r="G2749" s="115">
        <v>0</v>
      </c>
      <c r="H2749" s="115">
        <v>0</v>
      </c>
      <c r="I2749" s="115">
        <v>0</v>
      </c>
      <c r="J2749" s="115">
        <v>0</v>
      </c>
      <c r="K2749" s="115">
        <v>0</v>
      </c>
      <c r="L2749" s="115">
        <v>0</v>
      </c>
      <c r="M2749" s="115">
        <v>0</v>
      </c>
      <c r="N2749" s="115">
        <v>0</v>
      </c>
      <c r="O2749" s="115">
        <v>0</v>
      </c>
      <c r="P2749" s="115">
        <v>0</v>
      </c>
      <c r="Q2749" s="115">
        <v>0</v>
      </c>
      <c r="R2749" s="115">
        <v>0</v>
      </c>
      <c r="S2749" s="115">
        <v>0</v>
      </c>
      <c r="T2749" s="115">
        <v>0</v>
      </c>
      <c r="U2749" s="115">
        <v>0</v>
      </c>
      <c r="V2749" s="115">
        <v>0</v>
      </c>
      <c r="W2749" s="115">
        <v>0</v>
      </c>
      <c r="X2749" s="115">
        <v>0</v>
      </c>
      <c r="Y2749" s="115">
        <v>0</v>
      </c>
      <c r="Z2749" s="115">
        <v>0</v>
      </c>
      <c r="AA2749" s="115">
        <v>0</v>
      </c>
      <c r="AB2749" s="115">
        <v>0</v>
      </c>
      <c r="AC2749" s="115">
        <v>0</v>
      </c>
      <c r="AD2749" s="115">
        <v>0</v>
      </c>
      <c r="AE2749" s="115">
        <v>0</v>
      </c>
      <c r="AF2749" s="115">
        <v>0</v>
      </c>
      <c r="AG2749" s="115">
        <v>0</v>
      </c>
    </row>
    <row r="2750" spans="1:33">
      <c r="A2750" s="115" t="s">
        <v>4469</v>
      </c>
      <c r="B2750" s="115" t="s">
        <v>19</v>
      </c>
      <c r="C2750" s="2">
        <v>10851500000000</v>
      </c>
      <c r="D2750" s="2">
        <v>10519900000000</v>
      </c>
      <c r="E2750" s="2">
        <v>11320600000000</v>
      </c>
      <c r="F2750" s="2">
        <v>11682200000000</v>
      </c>
      <c r="G2750" s="2">
        <v>12108900000000</v>
      </c>
      <c r="H2750" s="2">
        <v>12388600000000</v>
      </c>
      <c r="I2750" s="2">
        <v>12595200000000</v>
      </c>
      <c r="J2750" s="2">
        <v>12564100000000</v>
      </c>
      <c r="K2750" s="2">
        <v>12502500000000</v>
      </c>
      <c r="L2750" s="2">
        <v>12441400000000</v>
      </c>
      <c r="M2750" s="2">
        <v>12404100000000</v>
      </c>
      <c r="N2750" s="2">
        <v>12415700000000</v>
      </c>
      <c r="O2750" s="2">
        <v>12451900000000</v>
      </c>
      <c r="P2750" s="2">
        <v>12501900000000</v>
      </c>
      <c r="Q2750" s="2">
        <v>12600500000000</v>
      </c>
      <c r="R2750" s="2">
        <v>12735700000000</v>
      </c>
      <c r="S2750" s="2">
        <v>12865600000000</v>
      </c>
      <c r="T2750" s="2">
        <v>13021500000000</v>
      </c>
      <c r="U2750" s="2">
        <v>13205000000000</v>
      </c>
      <c r="V2750" s="2">
        <v>13371400000000</v>
      </c>
      <c r="W2750" s="2">
        <v>13564800000000</v>
      </c>
      <c r="X2750" s="2">
        <v>13735300000000</v>
      </c>
      <c r="Y2750" s="2">
        <v>13922400000000</v>
      </c>
      <c r="Z2750" s="2">
        <v>14149200000000</v>
      </c>
      <c r="AA2750" s="2">
        <v>14341700000000</v>
      </c>
      <c r="AB2750" s="2">
        <v>14538100000000</v>
      </c>
      <c r="AC2750" s="2">
        <v>14688400000000</v>
      </c>
      <c r="AD2750" s="2">
        <v>14804200000000</v>
      </c>
      <c r="AE2750" s="2">
        <v>14949900000000</v>
      </c>
      <c r="AF2750" s="2">
        <v>15134500000000</v>
      </c>
      <c r="AG2750" s="2">
        <v>15300500000000</v>
      </c>
    </row>
    <row r="2751" spans="1:33">
      <c r="A2751" s="115" t="s">
        <v>4470</v>
      </c>
      <c r="B2751" s="115" t="s">
        <v>19</v>
      </c>
      <c r="C2751" s="2">
        <v>1234860000</v>
      </c>
      <c r="D2751" s="2">
        <v>1197120000</v>
      </c>
      <c r="E2751" s="2">
        <v>1288230000</v>
      </c>
      <c r="F2751" s="2">
        <v>1329390000</v>
      </c>
      <c r="G2751" s="2">
        <v>1377940000</v>
      </c>
      <c r="H2751" s="2">
        <v>1409760000</v>
      </c>
      <c r="I2751" s="2">
        <v>1433280000</v>
      </c>
      <c r="J2751" s="2">
        <v>1429740000</v>
      </c>
      <c r="K2751" s="2">
        <v>1422730000</v>
      </c>
      <c r="L2751" s="2">
        <v>1415780000</v>
      </c>
      <c r="M2751" s="2">
        <v>1411530000</v>
      </c>
      <c r="N2751" s="2">
        <v>1412850000</v>
      </c>
      <c r="O2751" s="2">
        <v>1416970000</v>
      </c>
      <c r="P2751" s="2">
        <v>1422660000</v>
      </c>
      <c r="Q2751" s="2">
        <v>1433880000</v>
      </c>
      <c r="R2751" s="2">
        <v>1449270000</v>
      </c>
      <c r="S2751" s="2">
        <v>1464050000</v>
      </c>
      <c r="T2751" s="2">
        <v>1481790000</v>
      </c>
      <c r="U2751" s="2">
        <v>1502680000</v>
      </c>
      <c r="V2751" s="2">
        <v>1521610000</v>
      </c>
      <c r="W2751" s="2">
        <v>1543620000</v>
      </c>
      <c r="X2751" s="2">
        <v>1563020000</v>
      </c>
      <c r="Y2751" s="2">
        <v>1584310000</v>
      </c>
      <c r="Z2751" s="2">
        <v>1610120000</v>
      </c>
      <c r="AA2751" s="2">
        <v>1632020000</v>
      </c>
      <c r="AB2751" s="2">
        <v>1654380000</v>
      </c>
      <c r="AC2751" s="2">
        <v>1671480000</v>
      </c>
      <c r="AD2751" s="2">
        <v>1684660000</v>
      </c>
      <c r="AE2751" s="2">
        <v>1701230000</v>
      </c>
      <c r="AF2751" s="2">
        <v>1722240000</v>
      </c>
      <c r="AG2751" s="2">
        <v>1741130000</v>
      </c>
    </row>
    <row r="2752" spans="1:33">
      <c r="A2752" s="115" t="s">
        <v>4471</v>
      </c>
      <c r="B2752" s="115" t="s">
        <v>19</v>
      </c>
      <c r="C2752" s="2">
        <v>6592100000</v>
      </c>
      <c r="D2752" s="2">
        <v>6390670000</v>
      </c>
      <c r="E2752" s="2">
        <v>6877060000</v>
      </c>
      <c r="F2752" s="2">
        <v>7096750000</v>
      </c>
      <c r="G2752" s="2">
        <v>7355950000</v>
      </c>
      <c r="H2752" s="2">
        <v>7525830000</v>
      </c>
      <c r="I2752" s="2">
        <v>7651360000</v>
      </c>
      <c r="J2752" s="2">
        <v>7632450000</v>
      </c>
      <c r="K2752" s="2">
        <v>7595050000</v>
      </c>
      <c r="L2752" s="2">
        <v>7557930000</v>
      </c>
      <c r="M2752" s="2">
        <v>7535270000</v>
      </c>
      <c r="N2752" s="2">
        <v>7542320000</v>
      </c>
      <c r="O2752" s="2">
        <v>7564290000</v>
      </c>
      <c r="P2752" s="2">
        <v>7594650000</v>
      </c>
      <c r="Q2752" s="2">
        <v>7654570000</v>
      </c>
      <c r="R2752" s="2">
        <v>7736700000</v>
      </c>
      <c r="S2752" s="2">
        <v>7815610000</v>
      </c>
      <c r="T2752" s="2">
        <v>7910320000</v>
      </c>
      <c r="U2752" s="2">
        <v>8021820000</v>
      </c>
      <c r="V2752" s="2">
        <v>8122880000</v>
      </c>
      <c r="W2752" s="2">
        <v>8240370000</v>
      </c>
      <c r="X2752" s="2">
        <v>8343940000</v>
      </c>
      <c r="Y2752" s="2">
        <v>8457640000</v>
      </c>
      <c r="Z2752" s="2">
        <v>8595410000</v>
      </c>
      <c r="AA2752" s="2">
        <v>8712330000</v>
      </c>
      <c r="AB2752" s="2">
        <v>8831670000</v>
      </c>
      <c r="AC2752" s="2">
        <v>8922950000</v>
      </c>
      <c r="AD2752" s="2">
        <v>8993320000</v>
      </c>
      <c r="AE2752" s="2">
        <v>9081800000</v>
      </c>
      <c r="AF2752" s="2">
        <v>9193950000</v>
      </c>
      <c r="AG2752" s="2">
        <v>9294770000</v>
      </c>
    </row>
    <row r="2753" spans="1:33">
      <c r="A2753" s="115" t="s">
        <v>4472</v>
      </c>
      <c r="B2753" s="115" t="s">
        <v>19</v>
      </c>
      <c r="C2753" s="2">
        <v>11594100000</v>
      </c>
      <c r="D2753" s="2">
        <v>11239800000</v>
      </c>
      <c r="E2753" s="2">
        <v>12095300000</v>
      </c>
      <c r="F2753" s="2">
        <v>12481700000</v>
      </c>
      <c r="G2753" s="2">
        <v>12937500000</v>
      </c>
      <c r="H2753" s="2">
        <v>13236300000</v>
      </c>
      <c r="I2753" s="2">
        <v>13457100000</v>
      </c>
      <c r="J2753" s="2">
        <v>13423900000</v>
      </c>
      <c r="K2753" s="2">
        <v>13358100000</v>
      </c>
      <c r="L2753" s="2">
        <v>13292800000</v>
      </c>
      <c r="M2753" s="2">
        <v>13252900000</v>
      </c>
      <c r="N2753" s="2">
        <v>13265300000</v>
      </c>
      <c r="O2753" s="2">
        <v>13304000000</v>
      </c>
      <c r="P2753" s="2">
        <v>13357400000</v>
      </c>
      <c r="Q2753" s="2">
        <v>13462800000</v>
      </c>
      <c r="R2753" s="2">
        <v>13607200000</v>
      </c>
      <c r="S2753" s="2">
        <v>13746000000</v>
      </c>
      <c r="T2753" s="2">
        <v>13912600000</v>
      </c>
      <c r="U2753" s="2">
        <v>14108700000</v>
      </c>
      <c r="V2753" s="2">
        <v>14286400000</v>
      </c>
      <c r="W2753" s="2">
        <v>14493100000</v>
      </c>
      <c r="X2753" s="2">
        <v>14675200000</v>
      </c>
      <c r="Y2753" s="2">
        <v>14875200000</v>
      </c>
      <c r="Z2753" s="2">
        <v>15117500000</v>
      </c>
      <c r="AA2753" s="2">
        <v>15323100000</v>
      </c>
      <c r="AB2753" s="2">
        <v>15533000000</v>
      </c>
      <c r="AC2753" s="2">
        <v>15693600000</v>
      </c>
      <c r="AD2753" s="2">
        <v>15817300000</v>
      </c>
      <c r="AE2753" s="2">
        <v>15973000000</v>
      </c>
      <c r="AF2753" s="2">
        <v>16170200000</v>
      </c>
      <c r="AG2753" s="2">
        <v>16347500000</v>
      </c>
    </row>
    <row r="2754" spans="1:33">
      <c r="A2754" s="115" t="s">
        <v>4473</v>
      </c>
      <c r="B2754" s="115" t="s">
        <v>19</v>
      </c>
      <c r="C2754" s="2">
        <v>456884000</v>
      </c>
      <c r="D2754" s="2">
        <v>442924000</v>
      </c>
      <c r="E2754" s="2">
        <v>476634000</v>
      </c>
      <c r="F2754" s="2">
        <v>491861000</v>
      </c>
      <c r="G2754" s="2">
        <v>509825000</v>
      </c>
      <c r="H2754" s="2">
        <v>521599000</v>
      </c>
      <c r="I2754" s="2">
        <v>530299000</v>
      </c>
      <c r="J2754" s="2">
        <v>528989000</v>
      </c>
      <c r="K2754" s="2">
        <v>526396000</v>
      </c>
      <c r="L2754" s="2">
        <v>523824000</v>
      </c>
      <c r="M2754" s="2">
        <v>522254000</v>
      </c>
      <c r="N2754" s="2">
        <v>522742000</v>
      </c>
      <c r="O2754" s="2">
        <v>524265000</v>
      </c>
      <c r="P2754" s="2">
        <v>526369000</v>
      </c>
      <c r="Q2754" s="2">
        <v>530522000</v>
      </c>
      <c r="R2754" s="2">
        <v>536214000</v>
      </c>
      <c r="S2754" s="2">
        <v>541683000</v>
      </c>
      <c r="T2754" s="2">
        <v>548247000</v>
      </c>
      <c r="U2754" s="2">
        <v>555975000</v>
      </c>
      <c r="V2754" s="2">
        <v>562979000</v>
      </c>
      <c r="W2754" s="2">
        <v>571123000</v>
      </c>
      <c r="X2754" s="2">
        <v>578301000</v>
      </c>
      <c r="Y2754" s="2">
        <v>586181000</v>
      </c>
      <c r="Z2754" s="2">
        <v>595730000</v>
      </c>
      <c r="AA2754" s="2">
        <v>603833000</v>
      </c>
      <c r="AB2754" s="2">
        <v>612104000</v>
      </c>
      <c r="AC2754" s="2">
        <v>618431000</v>
      </c>
      <c r="AD2754" s="2">
        <v>623307000</v>
      </c>
      <c r="AE2754" s="2">
        <v>629440000</v>
      </c>
      <c r="AF2754" s="2">
        <v>637213000</v>
      </c>
      <c r="AG2754" s="2">
        <v>644201000</v>
      </c>
    </row>
    <row r="2755" spans="1:33">
      <c r="A2755" s="115" t="s">
        <v>4474</v>
      </c>
      <c r="B2755" s="115" t="s">
        <v>19</v>
      </c>
      <c r="C2755" s="2">
        <v>430502000</v>
      </c>
      <c r="D2755" s="2">
        <v>417348000</v>
      </c>
      <c r="E2755" s="2">
        <v>449111000</v>
      </c>
      <c r="F2755" s="2">
        <v>463459000</v>
      </c>
      <c r="G2755" s="2">
        <v>480386000</v>
      </c>
      <c r="H2755" s="2">
        <v>491480000</v>
      </c>
      <c r="I2755" s="2">
        <v>499678000</v>
      </c>
      <c r="J2755" s="2">
        <v>498443000</v>
      </c>
      <c r="K2755" s="2">
        <v>496000000</v>
      </c>
      <c r="L2755" s="2">
        <v>493576000</v>
      </c>
      <c r="M2755" s="2">
        <v>492097000</v>
      </c>
      <c r="N2755" s="2">
        <v>492557000</v>
      </c>
      <c r="O2755" s="2">
        <v>493992000</v>
      </c>
      <c r="P2755" s="2">
        <v>495974000</v>
      </c>
      <c r="Q2755" s="2">
        <v>499888000</v>
      </c>
      <c r="R2755" s="2">
        <v>505251000</v>
      </c>
      <c r="S2755" s="2">
        <v>510404000</v>
      </c>
      <c r="T2755" s="2">
        <v>516590000</v>
      </c>
      <c r="U2755" s="2">
        <v>523871000</v>
      </c>
      <c r="V2755" s="2">
        <v>530470000</v>
      </c>
      <c r="W2755" s="2">
        <v>538144000</v>
      </c>
      <c r="X2755" s="2">
        <v>544907000</v>
      </c>
      <c r="Y2755" s="2">
        <v>552332000</v>
      </c>
      <c r="Z2755" s="2">
        <v>561330000</v>
      </c>
      <c r="AA2755" s="2">
        <v>568965000</v>
      </c>
      <c r="AB2755" s="2">
        <v>576758000</v>
      </c>
      <c r="AC2755" s="2">
        <v>582720000</v>
      </c>
      <c r="AD2755" s="2">
        <v>587315000</v>
      </c>
      <c r="AE2755" s="2">
        <v>593094000</v>
      </c>
      <c r="AF2755" s="2">
        <v>600417000</v>
      </c>
      <c r="AG2755" s="2">
        <v>607002000</v>
      </c>
    </row>
    <row r="2756" spans="1:33">
      <c r="A2756" s="115" t="s">
        <v>4475</v>
      </c>
      <c r="B2756" s="115" t="s">
        <v>19</v>
      </c>
      <c r="C2756" s="2">
        <v>306566000</v>
      </c>
      <c r="D2756" s="2">
        <v>297199000</v>
      </c>
      <c r="E2756" s="2">
        <v>319818000</v>
      </c>
      <c r="F2756" s="2">
        <v>330035000</v>
      </c>
      <c r="G2756" s="2">
        <v>342089000</v>
      </c>
      <c r="H2756" s="2">
        <v>349990000</v>
      </c>
      <c r="I2756" s="2">
        <v>355827000</v>
      </c>
      <c r="J2756" s="2">
        <v>354948000</v>
      </c>
      <c r="K2756" s="2">
        <v>353209000</v>
      </c>
      <c r="L2756" s="2">
        <v>351482000</v>
      </c>
      <c r="M2756" s="2">
        <v>350429000</v>
      </c>
      <c r="N2756" s="2">
        <v>350757000</v>
      </c>
      <c r="O2756" s="2">
        <v>351779000</v>
      </c>
      <c r="P2756" s="2">
        <v>353190000</v>
      </c>
      <c r="Q2756" s="2">
        <v>355977000</v>
      </c>
      <c r="R2756" s="2">
        <v>359796000</v>
      </c>
      <c r="S2756" s="2">
        <v>363466000</v>
      </c>
      <c r="T2756" s="2">
        <v>367871000</v>
      </c>
      <c r="U2756" s="2">
        <v>373056000</v>
      </c>
      <c r="V2756" s="2">
        <v>377755000</v>
      </c>
      <c r="W2756" s="2">
        <v>383220000</v>
      </c>
      <c r="X2756" s="2">
        <v>388036000</v>
      </c>
      <c r="Y2756" s="2">
        <v>393324000</v>
      </c>
      <c r="Z2756" s="2">
        <v>399731000</v>
      </c>
      <c r="AA2756" s="2">
        <v>405168000</v>
      </c>
      <c r="AB2756" s="2">
        <v>410718000</v>
      </c>
      <c r="AC2756" s="2">
        <v>414963000</v>
      </c>
      <c r="AD2756" s="2">
        <v>418235000</v>
      </c>
      <c r="AE2756" s="2">
        <v>422350000</v>
      </c>
      <c r="AF2756" s="2">
        <v>427566000</v>
      </c>
      <c r="AG2756" s="2">
        <v>432255000</v>
      </c>
    </row>
    <row r="2757" spans="1:33">
      <c r="A2757" s="115" t="s">
        <v>4476</v>
      </c>
      <c r="B2757" s="115" t="s">
        <v>19</v>
      </c>
      <c r="C2757" s="2">
        <v>28632000</v>
      </c>
      <c r="D2757" s="2">
        <v>27757100</v>
      </c>
      <c r="E2757" s="2">
        <v>29869600</v>
      </c>
      <c r="F2757" s="2">
        <v>30823900</v>
      </c>
      <c r="G2757" s="2">
        <v>31949600</v>
      </c>
      <c r="H2757" s="2">
        <v>32687500</v>
      </c>
      <c r="I2757" s="2">
        <v>33232700</v>
      </c>
      <c r="J2757" s="2">
        <v>33150600</v>
      </c>
      <c r="K2757" s="2">
        <v>32988100</v>
      </c>
      <c r="L2757" s="2">
        <v>32826900</v>
      </c>
      <c r="M2757" s="2">
        <v>32728500</v>
      </c>
      <c r="N2757" s="2">
        <v>32759100</v>
      </c>
      <c r="O2757" s="2">
        <v>32854600</v>
      </c>
      <c r="P2757" s="2">
        <v>32986400</v>
      </c>
      <c r="Q2757" s="2">
        <v>33246700</v>
      </c>
      <c r="R2757" s="2">
        <v>33603400</v>
      </c>
      <c r="S2757" s="2">
        <v>33946100</v>
      </c>
      <c r="T2757" s="2">
        <v>34357500</v>
      </c>
      <c r="U2757" s="2">
        <v>34841800</v>
      </c>
      <c r="V2757" s="2">
        <v>35280700</v>
      </c>
      <c r="W2757" s="2">
        <v>35791000</v>
      </c>
      <c r="X2757" s="2">
        <v>36240900</v>
      </c>
      <c r="Y2757" s="2">
        <v>36734700</v>
      </c>
      <c r="Z2757" s="2">
        <v>37333100</v>
      </c>
      <c r="AA2757" s="2">
        <v>37840900</v>
      </c>
      <c r="AB2757" s="2">
        <v>38359200</v>
      </c>
      <c r="AC2757" s="2">
        <v>38755700</v>
      </c>
      <c r="AD2757" s="2">
        <v>39061300</v>
      </c>
      <c r="AE2757" s="2">
        <v>39445700</v>
      </c>
      <c r="AF2757" s="2">
        <v>39932800</v>
      </c>
      <c r="AG2757" s="2">
        <v>40370700</v>
      </c>
    </row>
    <row r="2758" spans="1:33">
      <c r="A2758" s="115" t="s">
        <v>4477</v>
      </c>
      <c r="B2758" s="115" t="s">
        <v>19</v>
      </c>
      <c r="C2758" s="2">
        <v>192243000</v>
      </c>
      <c r="D2758" s="2">
        <v>186369000</v>
      </c>
      <c r="E2758" s="2">
        <v>200553000</v>
      </c>
      <c r="F2758" s="2">
        <v>206960000</v>
      </c>
      <c r="G2758" s="2">
        <v>214519000</v>
      </c>
      <c r="H2758" s="2">
        <v>219473000</v>
      </c>
      <c r="I2758" s="2">
        <v>223134000</v>
      </c>
      <c r="J2758" s="2">
        <v>222583000</v>
      </c>
      <c r="K2758" s="2">
        <v>221492000</v>
      </c>
      <c r="L2758" s="2">
        <v>220409000</v>
      </c>
      <c r="M2758" s="2">
        <v>219749000</v>
      </c>
      <c r="N2758" s="2">
        <v>219954000</v>
      </c>
      <c r="O2758" s="2">
        <v>220595000</v>
      </c>
      <c r="P2758" s="2">
        <v>221480000</v>
      </c>
      <c r="Q2758" s="2">
        <v>223228000</v>
      </c>
      <c r="R2758" s="2">
        <v>225623000</v>
      </c>
      <c r="S2758" s="2">
        <v>227924000</v>
      </c>
      <c r="T2758" s="2">
        <v>230686000</v>
      </c>
      <c r="U2758" s="2">
        <v>233938000</v>
      </c>
      <c r="V2758" s="2">
        <v>236885000</v>
      </c>
      <c r="W2758" s="2">
        <v>240311000</v>
      </c>
      <c r="X2758" s="2">
        <v>243332000</v>
      </c>
      <c r="Y2758" s="2">
        <v>246647000</v>
      </c>
      <c r="Z2758" s="2">
        <v>250665000</v>
      </c>
      <c r="AA2758" s="2">
        <v>254075000</v>
      </c>
      <c r="AB2758" s="2">
        <v>257555000</v>
      </c>
      <c r="AC2758" s="2">
        <v>260217000</v>
      </c>
      <c r="AD2758" s="2">
        <v>262269000</v>
      </c>
      <c r="AE2758" s="2">
        <v>264849000</v>
      </c>
      <c r="AF2758" s="2">
        <v>268120000</v>
      </c>
      <c r="AG2758" s="2">
        <v>271060000</v>
      </c>
    </row>
    <row r="2759" spans="1:33">
      <c r="A2759" s="115" t="s">
        <v>4478</v>
      </c>
      <c r="B2759" s="115" t="s">
        <v>19</v>
      </c>
      <c r="C2759" s="2">
        <v>204514000</v>
      </c>
      <c r="D2759" s="2">
        <v>198265000</v>
      </c>
      <c r="E2759" s="2">
        <v>213355000</v>
      </c>
      <c r="F2759" s="2">
        <v>220170000</v>
      </c>
      <c r="G2759" s="2">
        <v>228212000</v>
      </c>
      <c r="H2759" s="2">
        <v>233482000</v>
      </c>
      <c r="I2759" s="2">
        <v>237377000</v>
      </c>
      <c r="J2759" s="2">
        <v>236790000</v>
      </c>
      <c r="K2759" s="2">
        <v>235630000</v>
      </c>
      <c r="L2759" s="2">
        <v>234478000</v>
      </c>
      <c r="M2759" s="2">
        <v>233775000</v>
      </c>
      <c r="N2759" s="2">
        <v>233994000</v>
      </c>
      <c r="O2759" s="2">
        <v>234675000</v>
      </c>
      <c r="P2759" s="2">
        <v>235617000</v>
      </c>
      <c r="Q2759" s="2">
        <v>237476000</v>
      </c>
      <c r="R2759" s="2">
        <v>240024000</v>
      </c>
      <c r="S2759" s="2">
        <v>242472000</v>
      </c>
      <c r="T2759" s="2">
        <v>245411000</v>
      </c>
      <c r="U2759" s="2">
        <v>248870000</v>
      </c>
      <c r="V2759" s="2">
        <v>252005000</v>
      </c>
      <c r="W2759" s="2">
        <v>255650000</v>
      </c>
      <c r="X2759" s="2">
        <v>258863000</v>
      </c>
      <c r="Y2759" s="2">
        <v>262391000</v>
      </c>
      <c r="Z2759" s="2">
        <v>266665000</v>
      </c>
      <c r="AA2759" s="2">
        <v>270292000</v>
      </c>
      <c r="AB2759" s="2">
        <v>273995000</v>
      </c>
      <c r="AC2759" s="2">
        <v>276827000</v>
      </c>
      <c r="AD2759" s="2">
        <v>279010000</v>
      </c>
      <c r="AE2759" s="2">
        <v>281755000</v>
      </c>
      <c r="AF2759" s="2">
        <v>285234000</v>
      </c>
      <c r="AG2759" s="2">
        <v>288362000</v>
      </c>
    </row>
    <row r="2760" spans="1:33">
      <c r="A2760" s="115" t="s">
        <v>4479</v>
      </c>
      <c r="B2760" s="115" t="s">
        <v>19</v>
      </c>
      <c r="C2760" s="2">
        <v>20451400</v>
      </c>
      <c r="D2760" s="2">
        <v>19826500</v>
      </c>
      <c r="E2760" s="2">
        <v>21335500</v>
      </c>
      <c r="F2760" s="2">
        <v>22017000</v>
      </c>
      <c r="G2760" s="2">
        <v>22821200</v>
      </c>
      <c r="H2760" s="2">
        <v>23348200</v>
      </c>
      <c r="I2760" s="2">
        <v>23737700</v>
      </c>
      <c r="J2760" s="2">
        <v>23679000</v>
      </c>
      <c r="K2760" s="2">
        <v>23563000</v>
      </c>
      <c r="L2760" s="2">
        <v>23447800</v>
      </c>
      <c r="M2760" s="2">
        <v>23377500</v>
      </c>
      <c r="N2760" s="2">
        <v>23399400</v>
      </c>
      <c r="O2760" s="2">
        <v>23467500</v>
      </c>
      <c r="P2760" s="2">
        <v>23561700</v>
      </c>
      <c r="Q2760" s="2">
        <v>23747600</v>
      </c>
      <c r="R2760" s="2">
        <v>24002400</v>
      </c>
      <c r="S2760" s="2">
        <v>24247200</v>
      </c>
      <c r="T2760" s="2">
        <v>24541100</v>
      </c>
      <c r="U2760" s="2">
        <v>24887000</v>
      </c>
      <c r="V2760" s="2">
        <v>25200500</v>
      </c>
      <c r="W2760" s="2">
        <v>25565000</v>
      </c>
      <c r="X2760" s="2">
        <v>25886300</v>
      </c>
      <c r="Y2760" s="2">
        <v>26239100</v>
      </c>
      <c r="Z2760" s="2">
        <v>26666500</v>
      </c>
      <c r="AA2760" s="2">
        <v>27029200</v>
      </c>
      <c r="AB2760" s="2">
        <v>27399500</v>
      </c>
      <c r="AC2760" s="2">
        <v>27682700</v>
      </c>
      <c r="AD2760" s="2">
        <v>27901000</v>
      </c>
      <c r="AE2760" s="2">
        <v>28175500</v>
      </c>
      <c r="AF2760" s="2">
        <v>28523400</v>
      </c>
      <c r="AG2760" s="2">
        <v>28836200</v>
      </c>
    </row>
    <row r="2761" spans="1:33">
      <c r="A2761" s="115" t="s">
        <v>4480</v>
      </c>
      <c r="B2761" s="115" t="s">
        <v>19</v>
      </c>
      <c r="C2761" s="115">
        <v>0</v>
      </c>
      <c r="D2761" s="115">
        <v>0</v>
      </c>
      <c r="E2761" s="115">
        <v>0</v>
      </c>
      <c r="F2761" s="115">
        <v>0</v>
      </c>
      <c r="G2761" s="115">
        <v>0</v>
      </c>
      <c r="H2761" s="115">
        <v>0</v>
      </c>
      <c r="I2761" s="115">
        <v>0</v>
      </c>
      <c r="J2761" s="115">
        <v>0</v>
      </c>
      <c r="K2761" s="115">
        <v>0</v>
      </c>
      <c r="L2761" s="115">
        <v>0</v>
      </c>
      <c r="M2761" s="115">
        <v>0</v>
      </c>
      <c r="N2761" s="115">
        <v>0</v>
      </c>
      <c r="O2761" s="115">
        <v>0</v>
      </c>
      <c r="P2761" s="115">
        <v>0</v>
      </c>
      <c r="Q2761" s="115">
        <v>0</v>
      </c>
      <c r="R2761" s="115">
        <v>0</v>
      </c>
      <c r="S2761" s="115">
        <v>0</v>
      </c>
      <c r="T2761" s="115">
        <v>0</v>
      </c>
      <c r="U2761" s="115">
        <v>0</v>
      </c>
      <c r="V2761" s="115">
        <v>0</v>
      </c>
      <c r="W2761" s="115">
        <v>0</v>
      </c>
      <c r="X2761" s="115">
        <v>0</v>
      </c>
      <c r="Y2761" s="115">
        <v>0</v>
      </c>
      <c r="Z2761" s="115">
        <v>0</v>
      </c>
      <c r="AA2761" s="115">
        <v>0</v>
      </c>
      <c r="AB2761" s="115">
        <v>0</v>
      </c>
      <c r="AC2761" s="115">
        <v>0</v>
      </c>
      <c r="AD2761" s="115">
        <v>0</v>
      </c>
      <c r="AE2761" s="115">
        <v>0</v>
      </c>
      <c r="AF2761" s="115">
        <v>0</v>
      </c>
      <c r="AG2761" s="115">
        <v>0</v>
      </c>
    </row>
    <row r="2762" spans="1:33">
      <c r="A2762" s="115" t="s">
        <v>4481</v>
      </c>
      <c r="B2762" s="115" t="s">
        <v>19</v>
      </c>
      <c r="C2762" s="2">
        <v>11193900000000</v>
      </c>
      <c r="D2762" s="2">
        <v>10672200000000</v>
      </c>
      <c r="E2762" s="2">
        <v>11411200000000</v>
      </c>
      <c r="F2762" s="2">
        <v>11754600000000</v>
      </c>
      <c r="G2762" s="2">
        <v>12144700000000</v>
      </c>
      <c r="H2762" s="2">
        <v>12434600000000</v>
      </c>
      <c r="I2762" s="2">
        <v>12551100000000</v>
      </c>
      <c r="J2762" s="2">
        <v>12481200000000</v>
      </c>
      <c r="K2762" s="2">
        <v>12360100000000</v>
      </c>
      <c r="L2762" s="2">
        <v>12282600000000</v>
      </c>
      <c r="M2762" s="2">
        <v>12149200000000</v>
      </c>
      <c r="N2762" s="2">
        <v>12160800000000</v>
      </c>
      <c r="O2762" s="2">
        <v>12196800000000</v>
      </c>
      <c r="P2762" s="2">
        <v>12246700000000</v>
      </c>
      <c r="Q2762" s="2">
        <v>12354900000000</v>
      </c>
      <c r="R2762" s="2">
        <v>12527900000000</v>
      </c>
      <c r="S2762" s="2">
        <v>12692400000000</v>
      </c>
      <c r="T2762" s="2">
        <v>12825700000000</v>
      </c>
      <c r="U2762" s="2">
        <v>12965400000000</v>
      </c>
      <c r="V2762" s="2">
        <v>13103300000000</v>
      </c>
      <c r="W2762" s="2">
        <v>13277400000000</v>
      </c>
      <c r="X2762" s="2">
        <v>13484000000000</v>
      </c>
      <c r="Y2762" s="2">
        <v>13686700000000</v>
      </c>
      <c r="Z2762" s="2">
        <v>13910100000000</v>
      </c>
      <c r="AA2762" s="2">
        <v>14050900000000</v>
      </c>
      <c r="AB2762" s="2">
        <v>14267900000000</v>
      </c>
      <c r="AC2762" s="2">
        <v>14484200000000</v>
      </c>
      <c r="AD2762" s="2">
        <v>14596400000000</v>
      </c>
      <c r="AE2762" s="2">
        <v>14833700000000</v>
      </c>
      <c r="AF2762" s="2">
        <v>15094600000000</v>
      </c>
      <c r="AG2762" s="2">
        <v>15350900000000</v>
      </c>
    </row>
    <row r="2763" spans="1:33">
      <c r="A2763" s="115" t="s">
        <v>4482</v>
      </c>
      <c r="B2763" s="115" t="s">
        <v>19</v>
      </c>
      <c r="C2763" s="2">
        <v>1273810000</v>
      </c>
      <c r="D2763" s="2">
        <v>1214450000</v>
      </c>
      <c r="E2763" s="2">
        <v>1298550000</v>
      </c>
      <c r="F2763" s="2">
        <v>1337620000</v>
      </c>
      <c r="G2763" s="2">
        <v>1382010000</v>
      </c>
      <c r="H2763" s="2">
        <v>1415010000</v>
      </c>
      <c r="I2763" s="2">
        <v>1428260000</v>
      </c>
      <c r="J2763" s="2">
        <v>1420300000</v>
      </c>
      <c r="K2763" s="2">
        <v>1406530000</v>
      </c>
      <c r="L2763" s="2">
        <v>1397710000</v>
      </c>
      <c r="M2763" s="2">
        <v>1382530000</v>
      </c>
      <c r="N2763" s="2">
        <v>1383850000</v>
      </c>
      <c r="O2763" s="2">
        <v>1387950000</v>
      </c>
      <c r="P2763" s="2">
        <v>1393620000</v>
      </c>
      <c r="Q2763" s="2">
        <v>1405940000</v>
      </c>
      <c r="R2763" s="2">
        <v>1425620000</v>
      </c>
      <c r="S2763" s="2">
        <v>1444340000</v>
      </c>
      <c r="T2763" s="2">
        <v>1459510000</v>
      </c>
      <c r="U2763" s="2">
        <v>1475410000</v>
      </c>
      <c r="V2763" s="2">
        <v>1491090000</v>
      </c>
      <c r="W2763" s="2">
        <v>1510910000</v>
      </c>
      <c r="X2763" s="2">
        <v>1534420000</v>
      </c>
      <c r="Y2763" s="2">
        <v>1557490000</v>
      </c>
      <c r="Z2763" s="2">
        <v>1582910000</v>
      </c>
      <c r="AA2763" s="2">
        <v>1598940000</v>
      </c>
      <c r="AB2763" s="2">
        <v>1623620000</v>
      </c>
      <c r="AC2763" s="2">
        <v>1648240000</v>
      </c>
      <c r="AD2763" s="2">
        <v>1661010000</v>
      </c>
      <c r="AE2763" s="2">
        <v>1688010000</v>
      </c>
      <c r="AF2763" s="2">
        <v>1717700000</v>
      </c>
      <c r="AG2763" s="2">
        <v>1746860000</v>
      </c>
    </row>
    <row r="2764" spans="1:33">
      <c r="A2764" s="115" t="s">
        <v>4483</v>
      </c>
      <c r="B2764" s="115" t="s">
        <v>19</v>
      </c>
      <c r="C2764" s="2">
        <v>6800070000</v>
      </c>
      <c r="D2764" s="2">
        <v>6483170000</v>
      </c>
      <c r="E2764" s="2">
        <v>6932110000</v>
      </c>
      <c r="F2764" s="2">
        <v>7140700000</v>
      </c>
      <c r="G2764" s="2">
        <v>7377690000</v>
      </c>
      <c r="H2764" s="2">
        <v>7553810000</v>
      </c>
      <c r="I2764" s="2">
        <v>7624580000</v>
      </c>
      <c r="J2764" s="2">
        <v>7582090000</v>
      </c>
      <c r="K2764" s="2">
        <v>7508540000</v>
      </c>
      <c r="L2764" s="2">
        <v>7461460000</v>
      </c>
      <c r="M2764" s="2">
        <v>7380420000</v>
      </c>
      <c r="N2764" s="2">
        <v>7387470000</v>
      </c>
      <c r="O2764" s="2">
        <v>7409360000</v>
      </c>
      <c r="P2764" s="2">
        <v>7439630000</v>
      </c>
      <c r="Q2764" s="2">
        <v>7505400000</v>
      </c>
      <c r="R2764" s="2">
        <v>7610490000</v>
      </c>
      <c r="S2764" s="2">
        <v>7710400000</v>
      </c>
      <c r="T2764" s="2">
        <v>7791400000</v>
      </c>
      <c r="U2764" s="2">
        <v>7876270000</v>
      </c>
      <c r="V2764" s="2">
        <v>7960000000</v>
      </c>
      <c r="W2764" s="2">
        <v>8065770000</v>
      </c>
      <c r="X2764" s="2">
        <v>8191280000</v>
      </c>
      <c r="Y2764" s="2">
        <v>8314440000</v>
      </c>
      <c r="Z2764" s="2">
        <v>8450130000</v>
      </c>
      <c r="AA2764" s="2">
        <v>8535690000</v>
      </c>
      <c r="AB2764" s="2">
        <v>8667490000</v>
      </c>
      <c r="AC2764" s="2">
        <v>8798890000</v>
      </c>
      <c r="AD2764" s="2">
        <v>8867080000</v>
      </c>
      <c r="AE2764" s="2">
        <v>9011180000</v>
      </c>
      <c r="AF2764" s="2">
        <v>9169680000</v>
      </c>
      <c r="AG2764" s="2">
        <v>9325390000</v>
      </c>
    </row>
    <row r="2765" spans="1:33">
      <c r="A2765" s="115" t="s">
        <v>4484</v>
      </c>
      <c r="B2765" s="115" t="s">
        <v>19</v>
      </c>
      <c r="C2765" s="2">
        <v>11959900000</v>
      </c>
      <c r="D2765" s="2">
        <v>11402500000</v>
      </c>
      <c r="E2765" s="2">
        <v>12192100000</v>
      </c>
      <c r="F2765" s="2">
        <v>12559000000</v>
      </c>
      <c r="G2765" s="2">
        <v>12975800000</v>
      </c>
      <c r="H2765" s="2">
        <v>13285500000</v>
      </c>
      <c r="I2765" s="2">
        <v>13410000000</v>
      </c>
      <c r="J2765" s="2">
        <v>13335300000</v>
      </c>
      <c r="K2765" s="2">
        <v>13205900000</v>
      </c>
      <c r="L2765" s="2">
        <v>13123100000</v>
      </c>
      <c r="M2765" s="2">
        <v>12980600000</v>
      </c>
      <c r="N2765" s="2">
        <v>12993000000</v>
      </c>
      <c r="O2765" s="2">
        <v>13031500000</v>
      </c>
      <c r="P2765" s="2">
        <v>13084700000</v>
      </c>
      <c r="Q2765" s="2">
        <v>13200400000</v>
      </c>
      <c r="R2765" s="2">
        <v>13385200000</v>
      </c>
      <c r="S2765" s="2">
        <v>13561000000</v>
      </c>
      <c r="T2765" s="2">
        <v>13703400000</v>
      </c>
      <c r="U2765" s="2">
        <v>13852700000</v>
      </c>
      <c r="V2765" s="2">
        <v>13999900000</v>
      </c>
      <c r="W2765" s="2">
        <v>14186000000</v>
      </c>
      <c r="X2765" s="2">
        <v>14406700000</v>
      </c>
      <c r="Y2765" s="2">
        <v>14623300000</v>
      </c>
      <c r="Z2765" s="2">
        <v>14862000000</v>
      </c>
      <c r="AA2765" s="2">
        <v>15012500000</v>
      </c>
      <c r="AB2765" s="2">
        <v>15244300000</v>
      </c>
      <c r="AC2765" s="2">
        <v>15475400000</v>
      </c>
      <c r="AD2765" s="2">
        <v>15595300000</v>
      </c>
      <c r="AE2765" s="2">
        <v>15848800000</v>
      </c>
      <c r="AF2765" s="2">
        <v>16127500000</v>
      </c>
      <c r="AG2765" s="2">
        <v>16401400000</v>
      </c>
    </row>
    <row r="2766" spans="1:33">
      <c r="A2766" s="115" t="s">
        <v>4485</v>
      </c>
      <c r="B2766" s="115" t="s">
        <v>19</v>
      </c>
      <c r="C2766" s="2">
        <v>471298000</v>
      </c>
      <c r="D2766" s="2">
        <v>449335000</v>
      </c>
      <c r="E2766" s="2">
        <v>480450000</v>
      </c>
      <c r="F2766" s="2">
        <v>494907000</v>
      </c>
      <c r="G2766" s="2">
        <v>511332000</v>
      </c>
      <c r="H2766" s="2">
        <v>523538000</v>
      </c>
      <c r="I2766" s="2">
        <v>528443000</v>
      </c>
      <c r="J2766" s="2">
        <v>525499000</v>
      </c>
      <c r="K2766" s="2">
        <v>520401000</v>
      </c>
      <c r="L2766" s="2">
        <v>517138000</v>
      </c>
      <c r="M2766" s="2">
        <v>511521000</v>
      </c>
      <c r="N2766" s="2">
        <v>512010000</v>
      </c>
      <c r="O2766" s="2">
        <v>513527000</v>
      </c>
      <c r="P2766" s="2">
        <v>515625000</v>
      </c>
      <c r="Q2766" s="2">
        <v>520183000</v>
      </c>
      <c r="R2766" s="2">
        <v>527467000</v>
      </c>
      <c r="S2766" s="2">
        <v>534392000</v>
      </c>
      <c r="T2766" s="2">
        <v>540005000</v>
      </c>
      <c r="U2766" s="2">
        <v>545888000</v>
      </c>
      <c r="V2766" s="2">
        <v>551690000</v>
      </c>
      <c r="W2766" s="2">
        <v>559021000</v>
      </c>
      <c r="X2766" s="2">
        <v>567720000</v>
      </c>
      <c r="Y2766" s="2">
        <v>576256000</v>
      </c>
      <c r="Z2766" s="2">
        <v>585660000</v>
      </c>
      <c r="AA2766" s="2">
        <v>591591000</v>
      </c>
      <c r="AB2766" s="2">
        <v>600725000</v>
      </c>
      <c r="AC2766" s="2">
        <v>609832000</v>
      </c>
      <c r="AD2766" s="2">
        <v>614558000</v>
      </c>
      <c r="AE2766" s="2">
        <v>624546000</v>
      </c>
      <c r="AF2766" s="2">
        <v>635531000</v>
      </c>
      <c r="AG2766" s="2">
        <v>646323000</v>
      </c>
    </row>
    <row r="2767" spans="1:33">
      <c r="A2767" s="115" t="s">
        <v>4486</v>
      </c>
      <c r="B2767" s="115" t="s">
        <v>19</v>
      </c>
      <c r="C2767" s="2">
        <v>444083000</v>
      </c>
      <c r="D2767" s="2">
        <v>423388000</v>
      </c>
      <c r="E2767" s="2">
        <v>452707000</v>
      </c>
      <c r="F2767" s="2">
        <v>466329000</v>
      </c>
      <c r="G2767" s="2">
        <v>481805000</v>
      </c>
      <c r="H2767" s="2">
        <v>493307000</v>
      </c>
      <c r="I2767" s="2">
        <v>497929000</v>
      </c>
      <c r="J2767" s="2">
        <v>495154000</v>
      </c>
      <c r="K2767" s="2">
        <v>490351000</v>
      </c>
      <c r="L2767" s="2">
        <v>487276000</v>
      </c>
      <c r="M2767" s="2">
        <v>481984000</v>
      </c>
      <c r="N2767" s="2">
        <v>482444000</v>
      </c>
      <c r="O2767" s="2">
        <v>483874000</v>
      </c>
      <c r="P2767" s="2">
        <v>485850000</v>
      </c>
      <c r="Q2767" s="2">
        <v>490146000</v>
      </c>
      <c r="R2767" s="2">
        <v>497009000</v>
      </c>
      <c r="S2767" s="2">
        <v>503534000</v>
      </c>
      <c r="T2767" s="2">
        <v>508823000</v>
      </c>
      <c r="U2767" s="2">
        <v>514366000</v>
      </c>
      <c r="V2767" s="2">
        <v>519833000</v>
      </c>
      <c r="W2767" s="2">
        <v>526741000</v>
      </c>
      <c r="X2767" s="2">
        <v>534938000</v>
      </c>
      <c r="Y2767" s="2">
        <v>542980000</v>
      </c>
      <c r="Z2767" s="2">
        <v>551842000</v>
      </c>
      <c r="AA2767" s="2">
        <v>557430000</v>
      </c>
      <c r="AB2767" s="2">
        <v>566037000</v>
      </c>
      <c r="AC2767" s="2">
        <v>574618000</v>
      </c>
      <c r="AD2767" s="2">
        <v>579071000</v>
      </c>
      <c r="AE2767" s="2">
        <v>588482000</v>
      </c>
      <c r="AF2767" s="2">
        <v>598833000</v>
      </c>
      <c r="AG2767" s="2">
        <v>609001000</v>
      </c>
    </row>
    <row r="2768" spans="1:33">
      <c r="A2768" s="115" t="s">
        <v>4487</v>
      </c>
      <c r="B2768" s="115" t="s">
        <v>19</v>
      </c>
      <c r="C2768" s="2">
        <v>316238000</v>
      </c>
      <c r="D2768" s="2">
        <v>301501000</v>
      </c>
      <c r="E2768" s="2">
        <v>322379000</v>
      </c>
      <c r="F2768" s="2">
        <v>332079000</v>
      </c>
      <c r="G2768" s="2">
        <v>343100000</v>
      </c>
      <c r="H2768" s="2">
        <v>351291000</v>
      </c>
      <c r="I2768" s="2">
        <v>354582000</v>
      </c>
      <c r="J2768" s="2">
        <v>352606000</v>
      </c>
      <c r="K2768" s="2">
        <v>349186000</v>
      </c>
      <c r="L2768" s="2">
        <v>346996000</v>
      </c>
      <c r="M2768" s="2">
        <v>343227000</v>
      </c>
      <c r="N2768" s="2">
        <v>343555000</v>
      </c>
      <c r="O2768" s="2">
        <v>344573000</v>
      </c>
      <c r="P2768" s="2">
        <v>345981000</v>
      </c>
      <c r="Q2768" s="2">
        <v>349040000</v>
      </c>
      <c r="R2768" s="2">
        <v>353927000</v>
      </c>
      <c r="S2768" s="2">
        <v>358573000</v>
      </c>
      <c r="T2768" s="2">
        <v>362340000</v>
      </c>
      <c r="U2768" s="2">
        <v>366287000</v>
      </c>
      <c r="V2768" s="2">
        <v>370181000</v>
      </c>
      <c r="W2768" s="2">
        <v>375100000</v>
      </c>
      <c r="X2768" s="2">
        <v>380937000</v>
      </c>
      <c r="Y2768" s="2">
        <v>386664000</v>
      </c>
      <c r="Z2768" s="2">
        <v>392974000</v>
      </c>
      <c r="AA2768" s="2">
        <v>396954000</v>
      </c>
      <c r="AB2768" s="2">
        <v>403083000</v>
      </c>
      <c r="AC2768" s="2">
        <v>409194000</v>
      </c>
      <c r="AD2768" s="2">
        <v>412365000</v>
      </c>
      <c r="AE2768" s="2">
        <v>419066000</v>
      </c>
      <c r="AF2768" s="2">
        <v>426437000</v>
      </c>
      <c r="AG2768" s="2">
        <v>433678000</v>
      </c>
    </row>
    <row r="2769" spans="1:33">
      <c r="A2769" s="115" t="s">
        <v>4488</v>
      </c>
      <c r="B2769" s="115" t="s">
        <v>19</v>
      </c>
      <c r="C2769" s="2">
        <v>29535200</v>
      </c>
      <c r="D2769" s="2">
        <v>28158900</v>
      </c>
      <c r="E2769" s="2">
        <v>30108800</v>
      </c>
      <c r="F2769" s="2">
        <v>31014800</v>
      </c>
      <c r="G2769" s="2">
        <v>32044100</v>
      </c>
      <c r="H2769" s="2">
        <v>32809000</v>
      </c>
      <c r="I2769" s="2">
        <v>33116400</v>
      </c>
      <c r="J2769" s="2">
        <v>32931900</v>
      </c>
      <c r="K2769" s="2">
        <v>32612400</v>
      </c>
      <c r="L2769" s="2">
        <v>32407900</v>
      </c>
      <c r="M2769" s="2">
        <v>32055900</v>
      </c>
      <c r="N2769" s="2">
        <v>32086600</v>
      </c>
      <c r="O2769" s="2">
        <v>32181600</v>
      </c>
      <c r="P2769" s="2">
        <v>32313100</v>
      </c>
      <c r="Q2769" s="2">
        <v>32598800</v>
      </c>
      <c r="R2769" s="2">
        <v>33055200</v>
      </c>
      <c r="S2769" s="2">
        <v>33489200</v>
      </c>
      <c r="T2769" s="2">
        <v>33841000</v>
      </c>
      <c r="U2769" s="2">
        <v>34209600</v>
      </c>
      <c r="V2769" s="2">
        <v>34573200</v>
      </c>
      <c r="W2769" s="2">
        <v>35032700</v>
      </c>
      <c r="X2769" s="2">
        <v>35577800</v>
      </c>
      <c r="Y2769" s="2">
        <v>36112700</v>
      </c>
      <c r="Z2769" s="2">
        <v>36702100</v>
      </c>
      <c r="AA2769" s="2">
        <v>37073700</v>
      </c>
      <c r="AB2769" s="2">
        <v>37646100</v>
      </c>
      <c r="AC2769" s="2">
        <v>38216900</v>
      </c>
      <c r="AD2769" s="2">
        <v>38513000</v>
      </c>
      <c r="AE2769" s="2">
        <v>39139000</v>
      </c>
      <c r="AF2769" s="2">
        <v>39827300</v>
      </c>
      <c r="AG2769" s="2">
        <v>40503700</v>
      </c>
    </row>
    <row r="2770" spans="1:33">
      <c r="A2770" s="115" t="s">
        <v>4489</v>
      </c>
      <c r="B2770" s="115" t="s">
        <v>19</v>
      </c>
      <c r="C2770" s="2">
        <v>198308000</v>
      </c>
      <c r="D2770" s="2">
        <v>189067000</v>
      </c>
      <c r="E2770" s="2">
        <v>202159000</v>
      </c>
      <c r="F2770" s="2">
        <v>208242000</v>
      </c>
      <c r="G2770" s="2">
        <v>215153000</v>
      </c>
      <c r="H2770" s="2">
        <v>220289000</v>
      </c>
      <c r="I2770" s="2">
        <v>222353000</v>
      </c>
      <c r="J2770" s="2">
        <v>221114000</v>
      </c>
      <c r="K2770" s="2">
        <v>218969000</v>
      </c>
      <c r="L2770" s="2">
        <v>217596000</v>
      </c>
      <c r="M2770" s="2">
        <v>215233000</v>
      </c>
      <c r="N2770" s="2">
        <v>215438000</v>
      </c>
      <c r="O2770" s="2">
        <v>216077000</v>
      </c>
      <c r="P2770" s="2">
        <v>216959000</v>
      </c>
      <c r="Q2770" s="2">
        <v>218877000</v>
      </c>
      <c r="R2770" s="2">
        <v>221942000</v>
      </c>
      <c r="S2770" s="2">
        <v>224856000</v>
      </c>
      <c r="T2770" s="2">
        <v>227218000</v>
      </c>
      <c r="U2770" s="2">
        <v>229693000</v>
      </c>
      <c r="V2770" s="2">
        <v>232135000</v>
      </c>
      <c r="W2770" s="2">
        <v>235219000</v>
      </c>
      <c r="X2770" s="2">
        <v>238880000</v>
      </c>
      <c r="Y2770" s="2">
        <v>242471000</v>
      </c>
      <c r="Z2770" s="2">
        <v>246428000</v>
      </c>
      <c r="AA2770" s="2">
        <v>248924000</v>
      </c>
      <c r="AB2770" s="2">
        <v>252767000</v>
      </c>
      <c r="AC2770" s="2">
        <v>256599000</v>
      </c>
      <c r="AD2770" s="2">
        <v>258588000</v>
      </c>
      <c r="AE2770" s="2">
        <v>262790000</v>
      </c>
      <c r="AF2770" s="2">
        <v>267412000</v>
      </c>
      <c r="AG2770" s="2">
        <v>271953000</v>
      </c>
    </row>
    <row r="2771" spans="1:33">
      <c r="A2771" s="115" t="s">
        <v>4490</v>
      </c>
      <c r="B2771" s="115" t="s">
        <v>19</v>
      </c>
      <c r="C2771" s="2">
        <v>210966000</v>
      </c>
      <c r="D2771" s="2">
        <v>201135000</v>
      </c>
      <c r="E2771" s="2">
        <v>215063000</v>
      </c>
      <c r="F2771" s="2">
        <v>221534000</v>
      </c>
      <c r="G2771" s="2">
        <v>228886000</v>
      </c>
      <c r="H2771" s="2">
        <v>234350000</v>
      </c>
      <c r="I2771" s="2">
        <v>236546000</v>
      </c>
      <c r="J2771" s="2">
        <v>235228000</v>
      </c>
      <c r="K2771" s="2">
        <v>232946000</v>
      </c>
      <c r="L2771" s="2">
        <v>231485000</v>
      </c>
      <c r="M2771" s="2">
        <v>228971000</v>
      </c>
      <c r="N2771" s="2">
        <v>229190000</v>
      </c>
      <c r="O2771" s="2">
        <v>229869000</v>
      </c>
      <c r="P2771" s="2">
        <v>230808000</v>
      </c>
      <c r="Q2771" s="2">
        <v>232848000</v>
      </c>
      <c r="R2771" s="2">
        <v>236109000</v>
      </c>
      <c r="S2771" s="2">
        <v>239208000</v>
      </c>
      <c r="T2771" s="2">
        <v>241721000</v>
      </c>
      <c r="U2771" s="2">
        <v>244354000</v>
      </c>
      <c r="V2771" s="2">
        <v>246952000</v>
      </c>
      <c r="W2771" s="2">
        <v>250233000</v>
      </c>
      <c r="X2771" s="2">
        <v>254127000</v>
      </c>
      <c r="Y2771" s="2">
        <v>257948000</v>
      </c>
      <c r="Z2771" s="2">
        <v>262158000</v>
      </c>
      <c r="AA2771" s="2">
        <v>264812000</v>
      </c>
      <c r="AB2771" s="2">
        <v>268901000</v>
      </c>
      <c r="AC2771" s="2">
        <v>272978000</v>
      </c>
      <c r="AD2771" s="2">
        <v>275093000</v>
      </c>
      <c r="AE2771" s="2">
        <v>279564000</v>
      </c>
      <c r="AF2771" s="2">
        <v>284481000</v>
      </c>
      <c r="AG2771" s="2">
        <v>289312000</v>
      </c>
    </row>
    <row r="2772" spans="1:33">
      <c r="A2772" s="115" t="s">
        <v>4491</v>
      </c>
      <c r="B2772" s="115" t="s">
        <v>19</v>
      </c>
      <c r="C2772" s="2">
        <v>21096600</v>
      </c>
      <c r="D2772" s="2">
        <v>20113500</v>
      </c>
      <c r="E2772" s="2">
        <v>21506300</v>
      </c>
      <c r="F2772" s="2">
        <v>22153400</v>
      </c>
      <c r="G2772" s="2">
        <v>22888600</v>
      </c>
      <c r="H2772" s="2">
        <v>23435000</v>
      </c>
      <c r="I2772" s="2">
        <v>23654600</v>
      </c>
      <c r="J2772" s="2">
        <v>23522800</v>
      </c>
      <c r="K2772" s="2">
        <v>23294600</v>
      </c>
      <c r="L2772" s="2">
        <v>23148500</v>
      </c>
      <c r="M2772" s="2">
        <v>22897100</v>
      </c>
      <c r="N2772" s="2">
        <v>22919000</v>
      </c>
      <c r="O2772" s="2">
        <v>22986900</v>
      </c>
      <c r="P2772" s="2">
        <v>23080800</v>
      </c>
      <c r="Q2772" s="2">
        <v>23284800</v>
      </c>
      <c r="R2772" s="2">
        <v>23610900</v>
      </c>
      <c r="S2772" s="2">
        <v>23920800</v>
      </c>
      <c r="T2772" s="2">
        <v>24172100</v>
      </c>
      <c r="U2772" s="2">
        <v>24435400</v>
      </c>
      <c r="V2772" s="2">
        <v>24695200</v>
      </c>
      <c r="W2772" s="2">
        <v>25023300</v>
      </c>
      <c r="X2772" s="2">
        <v>25412700</v>
      </c>
      <c r="Y2772" s="2">
        <v>25794800</v>
      </c>
      <c r="Z2772" s="2">
        <v>26215800</v>
      </c>
      <c r="AA2772" s="2">
        <v>26481200</v>
      </c>
      <c r="AB2772" s="2">
        <v>26890100</v>
      </c>
      <c r="AC2772" s="2">
        <v>27297800</v>
      </c>
      <c r="AD2772" s="2">
        <v>27509300</v>
      </c>
      <c r="AE2772" s="2">
        <v>27956400</v>
      </c>
      <c r="AF2772" s="2">
        <v>28448100</v>
      </c>
      <c r="AG2772" s="2">
        <v>28931200</v>
      </c>
    </row>
    <row r="2773" spans="1:33">
      <c r="A2773" s="115" t="s">
        <v>4492</v>
      </c>
      <c r="B2773" s="115" t="s">
        <v>19</v>
      </c>
      <c r="C2773" s="115">
        <v>0</v>
      </c>
      <c r="D2773" s="115">
        <v>0</v>
      </c>
      <c r="E2773" s="115">
        <v>0</v>
      </c>
      <c r="F2773" s="115">
        <v>0</v>
      </c>
      <c r="G2773" s="115">
        <v>0</v>
      </c>
      <c r="H2773" s="115">
        <v>0</v>
      </c>
      <c r="I2773" s="115">
        <v>0</v>
      </c>
      <c r="J2773" s="115">
        <v>0</v>
      </c>
      <c r="K2773" s="115">
        <v>0</v>
      </c>
      <c r="L2773" s="115">
        <v>0</v>
      </c>
      <c r="M2773" s="115">
        <v>0</v>
      </c>
      <c r="N2773" s="115">
        <v>0</v>
      </c>
      <c r="O2773" s="115">
        <v>0</v>
      </c>
      <c r="P2773" s="115">
        <v>0</v>
      </c>
      <c r="Q2773" s="115">
        <v>0</v>
      </c>
      <c r="R2773" s="115">
        <v>0</v>
      </c>
      <c r="S2773" s="115">
        <v>0</v>
      </c>
      <c r="T2773" s="115">
        <v>0</v>
      </c>
      <c r="U2773" s="115">
        <v>0</v>
      </c>
      <c r="V2773" s="115">
        <v>0</v>
      </c>
      <c r="W2773" s="115">
        <v>0</v>
      </c>
      <c r="X2773" s="115">
        <v>0</v>
      </c>
      <c r="Y2773" s="115">
        <v>0</v>
      </c>
      <c r="Z2773" s="115">
        <v>0</v>
      </c>
      <c r="AA2773" s="115">
        <v>0</v>
      </c>
      <c r="AB2773" s="115">
        <v>0</v>
      </c>
      <c r="AC2773" s="115">
        <v>0</v>
      </c>
      <c r="AD2773" s="115">
        <v>0</v>
      </c>
      <c r="AE2773" s="115">
        <v>0</v>
      </c>
      <c r="AF2773" s="115">
        <v>0</v>
      </c>
      <c r="AG2773" s="115">
        <v>0</v>
      </c>
    </row>
    <row r="2774" spans="1:33">
      <c r="A2774" s="115" t="s">
        <v>4493</v>
      </c>
      <c r="B2774" s="115" t="s">
        <v>19</v>
      </c>
      <c r="C2774" s="2">
        <v>3191950000000</v>
      </c>
      <c r="D2774" s="2">
        <v>3015140000000</v>
      </c>
      <c r="E2774" s="2">
        <v>3263290000000</v>
      </c>
      <c r="F2774" s="2">
        <v>3398180000000</v>
      </c>
      <c r="G2774" s="2">
        <v>3513860000000</v>
      </c>
      <c r="H2774" s="2">
        <v>3564320000000</v>
      </c>
      <c r="I2774" s="2">
        <v>3580040000000</v>
      </c>
      <c r="J2774" s="2">
        <v>3573050000000</v>
      </c>
      <c r="K2774" s="2">
        <v>3563930000000</v>
      </c>
      <c r="L2774" s="2">
        <v>3552840000000</v>
      </c>
      <c r="M2774" s="2">
        <v>3442000000000</v>
      </c>
      <c r="N2774" s="2">
        <v>3456840000000</v>
      </c>
      <c r="O2774" s="2">
        <v>3470450000000</v>
      </c>
      <c r="P2774" s="2">
        <v>3502850000000</v>
      </c>
      <c r="Q2774" s="2">
        <v>3544920000000</v>
      </c>
      <c r="R2774" s="2">
        <v>3591470000000</v>
      </c>
      <c r="S2774" s="2">
        <v>3636160000000</v>
      </c>
      <c r="T2774" s="2">
        <v>3683010000000</v>
      </c>
      <c r="U2774" s="2">
        <v>3732690000000</v>
      </c>
      <c r="V2774" s="2">
        <v>3786150000000</v>
      </c>
      <c r="W2774" s="2">
        <v>3840960000000</v>
      </c>
      <c r="X2774" s="2">
        <v>3893180000000</v>
      </c>
      <c r="Y2774" s="2">
        <v>3944840000000</v>
      </c>
      <c r="Z2774" s="2">
        <v>4000130000000</v>
      </c>
      <c r="AA2774" s="2">
        <v>4050530000000</v>
      </c>
      <c r="AB2774" s="2">
        <v>4108310000000</v>
      </c>
      <c r="AC2774" s="2">
        <v>4167220000000</v>
      </c>
      <c r="AD2774" s="2">
        <v>4220720000000</v>
      </c>
      <c r="AE2774" s="2">
        <v>4285830000000</v>
      </c>
      <c r="AF2774" s="2">
        <v>4348970000000</v>
      </c>
      <c r="AG2774" s="2">
        <v>4404790000000</v>
      </c>
    </row>
    <row r="2775" spans="1:33">
      <c r="A2775" s="115" t="s">
        <v>4494</v>
      </c>
      <c r="B2775" s="115" t="s">
        <v>19</v>
      </c>
      <c r="C2775" s="2">
        <v>363230000</v>
      </c>
      <c r="D2775" s="2">
        <v>343110000</v>
      </c>
      <c r="E2775" s="2">
        <v>371349000</v>
      </c>
      <c r="F2775" s="2">
        <v>386698000</v>
      </c>
      <c r="G2775" s="2">
        <v>399862000</v>
      </c>
      <c r="H2775" s="2">
        <v>405604000</v>
      </c>
      <c r="I2775" s="2">
        <v>407393000</v>
      </c>
      <c r="J2775" s="2">
        <v>406598000</v>
      </c>
      <c r="K2775" s="2">
        <v>405560000</v>
      </c>
      <c r="L2775" s="2">
        <v>404298000</v>
      </c>
      <c r="M2775" s="2">
        <v>391685000</v>
      </c>
      <c r="N2775" s="2">
        <v>393373000</v>
      </c>
      <c r="O2775" s="2">
        <v>394922000</v>
      </c>
      <c r="P2775" s="2">
        <v>398609000</v>
      </c>
      <c r="Q2775" s="2">
        <v>403396000</v>
      </c>
      <c r="R2775" s="2">
        <v>408694000</v>
      </c>
      <c r="S2775" s="2">
        <v>413780000</v>
      </c>
      <c r="T2775" s="2">
        <v>419111000</v>
      </c>
      <c r="U2775" s="2">
        <v>424764000</v>
      </c>
      <c r="V2775" s="2">
        <v>430847000</v>
      </c>
      <c r="W2775" s="2">
        <v>437085000</v>
      </c>
      <c r="X2775" s="2">
        <v>443027000</v>
      </c>
      <c r="Y2775" s="2">
        <v>448906000</v>
      </c>
      <c r="Z2775" s="2">
        <v>455197000</v>
      </c>
      <c r="AA2775" s="2">
        <v>460933000</v>
      </c>
      <c r="AB2775" s="2">
        <v>467509000</v>
      </c>
      <c r="AC2775" s="2">
        <v>474211000</v>
      </c>
      <c r="AD2775" s="2">
        <v>480300000</v>
      </c>
      <c r="AE2775" s="2">
        <v>487709000</v>
      </c>
      <c r="AF2775" s="2">
        <v>494894000</v>
      </c>
      <c r="AG2775" s="2">
        <v>501246000</v>
      </c>
    </row>
    <row r="2776" spans="1:33">
      <c r="A2776" s="115" t="s">
        <v>4495</v>
      </c>
      <c r="B2776" s="115" t="s">
        <v>19</v>
      </c>
      <c r="C2776" s="2">
        <v>1939050000</v>
      </c>
      <c r="D2776" s="2">
        <v>1831640000</v>
      </c>
      <c r="E2776" s="2">
        <v>1982390000</v>
      </c>
      <c r="F2776" s="2">
        <v>2064330000</v>
      </c>
      <c r="G2776" s="2">
        <v>2134600000</v>
      </c>
      <c r="H2776" s="2">
        <v>2165260000</v>
      </c>
      <c r="I2776" s="2">
        <v>2174810000</v>
      </c>
      <c r="J2776" s="2">
        <v>2170560000</v>
      </c>
      <c r="K2776" s="2">
        <v>2165030000</v>
      </c>
      <c r="L2776" s="2">
        <v>2158290000</v>
      </c>
      <c r="M2776" s="2">
        <v>2090950000</v>
      </c>
      <c r="N2776" s="2">
        <v>2099970000</v>
      </c>
      <c r="O2776" s="2">
        <v>2108230000</v>
      </c>
      <c r="P2776" s="2">
        <v>2127920000</v>
      </c>
      <c r="Q2776" s="2">
        <v>2153470000</v>
      </c>
      <c r="R2776" s="2">
        <v>2181750000</v>
      </c>
      <c r="S2776" s="2">
        <v>2208900000</v>
      </c>
      <c r="T2776" s="2">
        <v>2237360000</v>
      </c>
      <c r="U2776" s="2">
        <v>2267540000</v>
      </c>
      <c r="V2776" s="2">
        <v>2300020000</v>
      </c>
      <c r="W2776" s="2">
        <v>2333310000</v>
      </c>
      <c r="X2776" s="2">
        <v>2365040000</v>
      </c>
      <c r="Y2776" s="2">
        <v>2396420000</v>
      </c>
      <c r="Z2776" s="2">
        <v>2430010000</v>
      </c>
      <c r="AA2776" s="2">
        <v>2460630000</v>
      </c>
      <c r="AB2776" s="2">
        <v>2495730000</v>
      </c>
      <c r="AC2776" s="2">
        <v>2531510000</v>
      </c>
      <c r="AD2776" s="2">
        <v>2564010000</v>
      </c>
      <c r="AE2776" s="2">
        <v>2603570000</v>
      </c>
      <c r="AF2776" s="2">
        <v>2641920000</v>
      </c>
      <c r="AG2776" s="2">
        <v>2675830000</v>
      </c>
    </row>
    <row r="2777" spans="1:33">
      <c r="A2777" s="115" t="s">
        <v>4496</v>
      </c>
      <c r="B2777" s="115" t="s">
        <v>19</v>
      </c>
      <c r="C2777" s="2">
        <v>3410380000</v>
      </c>
      <c r="D2777" s="2">
        <v>3221470000</v>
      </c>
      <c r="E2777" s="2">
        <v>3486600000</v>
      </c>
      <c r="F2777" s="2">
        <v>3630730000</v>
      </c>
      <c r="G2777" s="2">
        <v>3754320000</v>
      </c>
      <c r="H2777" s="2">
        <v>3808230000</v>
      </c>
      <c r="I2777" s="2">
        <v>3825030000</v>
      </c>
      <c r="J2777" s="2">
        <v>3817560000</v>
      </c>
      <c r="K2777" s="2">
        <v>3807820000</v>
      </c>
      <c r="L2777" s="2">
        <v>3795970000</v>
      </c>
      <c r="M2777" s="2">
        <v>3677540000</v>
      </c>
      <c r="N2777" s="2">
        <v>3693390000</v>
      </c>
      <c r="O2777" s="2">
        <v>3707940000</v>
      </c>
      <c r="P2777" s="2">
        <v>3742550000</v>
      </c>
      <c r="Q2777" s="2">
        <v>3787500000</v>
      </c>
      <c r="R2777" s="2">
        <v>3837240000</v>
      </c>
      <c r="S2777" s="2">
        <v>3884990000</v>
      </c>
      <c r="T2777" s="2">
        <v>3935050000</v>
      </c>
      <c r="U2777" s="2">
        <v>3988120000</v>
      </c>
      <c r="V2777" s="2">
        <v>4045240000</v>
      </c>
      <c r="W2777" s="2">
        <v>4103800000</v>
      </c>
      <c r="X2777" s="2">
        <v>4159600000</v>
      </c>
      <c r="Y2777" s="2">
        <v>4214800000</v>
      </c>
      <c r="Z2777" s="2">
        <v>4273860000</v>
      </c>
      <c r="AA2777" s="2">
        <v>4327720000</v>
      </c>
      <c r="AB2777" s="2">
        <v>4389450000</v>
      </c>
      <c r="AC2777" s="2">
        <v>4452390000</v>
      </c>
      <c r="AD2777" s="2">
        <v>4509550000</v>
      </c>
      <c r="AE2777" s="2">
        <v>4579120000</v>
      </c>
      <c r="AF2777" s="2">
        <v>4646580000</v>
      </c>
      <c r="AG2777" s="2">
        <v>4706210000</v>
      </c>
    </row>
    <row r="2778" spans="1:33">
      <c r="A2778" s="115" t="s">
        <v>4497</v>
      </c>
      <c r="B2778" s="115" t="s">
        <v>19</v>
      </c>
      <c r="C2778" s="2">
        <v>134391000</v>
      </c>
      <c r="D2778" s="2">
        <v>126947000</v>
      </c>
      <c r="E2778" s="2">
        <v>137395000</v>
      </c>
      <c r="F2778" s="2">
        <v>143075000</v>
      </c>
      <c r="G2778" s="2">
        <v>147945000</v>
      </c>
      <c r="H2778" s="2">
        <v>150070000</v>
      </c>
      <c r="I2778" s="2">
        <v>150732000</v>
      </c>
      <c r="J2778" s="2">
        <v>150437000</v>
      </c>
      <c r="K2778" s="2">
        <v>150053000</v>
      </c>
      <c r="L2778" s="2">
        <v>149586000</v>
      </c>
      <c r="M2778" s="2">
        <v>144920000</v>
      </c>
      <c r="N2778" s="2">
        <v>145544000</v>
      </c>
      <c r="O2778" s="2">
        <v>146117000</v>
      </c>
      <c r="P2778" s="2">
        <v>147481000</v>
      </c>
      <c r="Q2778" s="2">
        <v>149253000</v>
      </c>
      <c r="R2778" s="2">
        <v>151213000</v>
      </c>
      <c r="S2778" s="2">
        <v>153094000</v>
      </c>
      <c r="T2778" s="2">
        <v>155067000</v>
      </c>
      <c r="U2778" s="2">
        <v>157158000</v>
      </c>
      <c r="V2778" s="2">
        <v>159409000</v>
      </c>
      <c r="W2778" s="2">
        <v>161717000</v>
      </c>
      <c r="X2778" s="2">
        <v>163916000</v>
      </c>
      <c r="Y2778" s="2">
        <v>166091000</v>
      </c>
      <c r="Z2778" s="2">
        <v>168418000</v>
      </c>
      <c r="AA2778" s="2">
        <v>170541000</v>
      </c>
      <c r="AB2778" s="2">
        <v>172974000</v>
      </c>
      <c r="AC2778" s="2">
        <v>175453000</v>
      </c>
      <c r="AD2778" s="2">
        <v>177706000</v>
      </c>
      <c r="AE2778" s="2">
        <v>180448000</v>
      </c>
      <c r="AF2778" s="2">
        <v>183106000</v>
      </c>
      <c r="AG2778" s="2">
        <v>185456000</v>
      </c>
    </row>
    <row r="2779" spans="1:33">
      <c r="A2779" s="115" t="s">
        <v>4498</v>
      </c>
      <c r="B2779" s="115" t="s">
        <v>19</v>
      </c>
      <c r="C2779" s="2">
        <v>126631000</v>
      </c>
      <c r="D2779" s="2">
        <v>119617000</v>
      </c>
      <c r="E2779" s="2">
        <v>129462000</v>
      </c>
      <c r="F2779" s="2">
        <v>134813000</v>
      </c>
      <c r="G2779" s="2">
        <v>139402000</v>
      </c>
      <c r="H2779" s="2">
        <v>141404000</v>
      </c>
      <c r="I2779" s="2">
        <v>142028000</v>
      </c>
      <c r="J2779" s="2">
        <v>141750000</v>
      </c>
      <c r="K2779" s="2">
        <v>141389000</v>
      </c>
      <c r="L2779" s="2">
        <v>140949000</v>
      </c>
      <c r="M2779" s="2">
        <v>136551000</v>
      </c>
      <c r="N2779" s="2">
        <v>137140000</v>
      </c>
      <c r="O2779" s="2">
        <v>137680000</v>
      </c>
      <c r="P2779" s="2">
        <v>138965000</v>
      </c>
      <c r="Q2779" s="2">
        <v>140634000</v>
      </c>
      <c r="R2779" s="2">
        <v>142481000</v>
      </c>
      <c r="S2779" s="2">
        <v>144254000</v>
      </c>
      <c r="T2779" s="2">
        <v>146113000</v>
      </c>
      <c r="U2779" s="2">
        <v>148083000</v>
      </c>
      <c r="V2779" s="2">
        <v>150204000</v>
      </c>
      <c r="W2779" s="2">
        <v>152379000</v>
      </c>
      <c r="X2779" s="2">
        <v>154450000</v>
      </c>
      <c r="Y2779" s="2">
        <v>156500000</v>
      </c>
      <c r="Z2779" s="2">
        <v>158693000</v>
      </c>
      <c r="AA2779" s="2">
        <v>160693000</v>
      </c>
      <c r="AB2779" s="2">
        <v>162985000</v>
      </c>
      <c r="AC2779" s="2">
        <v>165322000</v>
      </c>
      <c r="AD2779" s="2">
        <v>167445000</v>
      </c>
      <c r="AE2779" s="2">
        <v>170028000</v>
      </c>
      <c r="AF2779" s="2">
        <v>172533000</v>
      </c>
      <c r="AG2779" s="2">
        <v>174747000</v>
      </c>
    </row>
    <row r="2780" spans="1:33">
      <c r="A2780" s="115" t="s">
        <v>4499</v>
      </c>
      <c r="B2780" s="115" t="s">
        <v>19</v>
      </c>
      <c r="C2780" s="2">
        <v>90175800</v>
      </c>
      <c r="D2780" s="2">
        <v>85180800</v>
      </c>
      <c r="E2780" s="2">
        <v>92191400</v>
      </c>
      <c r="F2780" s="2">
        <v>96002100</v>
      </c>
      <c r="G2780" s="2">
        <v>99270100</v>
      </c>
      <c r="H2780" s="2">
        <v>100696000</v>
      </c>
      <c r="I2780" s="2">
        <v>101140000</v>
      </c>
      <c r="J2780" s="2">
        <v>100942000</v>
      </c>
      <c r="K2780" s="2">
        <v>100685000</v>
      </c>
      <c r="L2780" s="2">
        <v>100371000</v>
      </c>
      <c r="M2780" s="2">
        <v>97240100</v>
      </c>
      <c r="N2780" s="2">
        <v>97659200</v>
      </c>
      <c r="O2780" s="2">
        <v>98043700</v>
      </c>
      <c r="P2780" s="2">
        <v>98959100</v>
      </c>
      <c r="Q2780" s="2">
        <v>100148000</v>
      </c>
      <c r="R2780" s="2">
        <v>101463000</v>
      </c>
      <c r="S2780" s="2">
        <v>102725000</v>
      </c>
      <c r="T2780" s="2">
        <v>104049000</v>
      </c>
      <c r="U2780" s="2">
        <v>105452000</v>
      </c>
      <c r="V2780" s="2">
        <v>106963000</v>
      </c>
      <c r="W2780" s="2">
        <v>108511000</v>
      </c>
      <c r="X2780" s="2">
        <v>109986000</v>
      </c>
      <c r="Y2780" s="2">
        <v>111446000</v>
      </c>
      <c r="Z2780" s="2">
        <v>113008000</v>
      </c>
      <c r="AA2780" s="2">
        <v>114432000</v>
      </c>
      <c r="AB2780" s="2">
        <v>116064000</v>
      </c>
      <c r="AC2780" s="2">
        <v>117728000</v>
      </c>
      <c r="AD2780" s="2">
        <v>119240000</v>
      </c>
      <c r="AE2780" s="2">
        <v>121079000</v>
      </c>
      <c r="AF2780" s="2">
        <v>122863000</v>
      </c>
      <c r="AG2780" s="2">
        <v>124440000</v>
      </c>
    </row>
    <row r="2781" spans="1:33">
      <c r="A2781" s="115" t="s">
        <v>4500</v>
      </c>
      <c r="B2781" s="115" t="s">
        <v>19</v>
      </c>
      <c r="C2781" s="2">
        <v>8422020</v>
      </c>
      <c r="D2781" s="2">
        <v>7955510</v>
      </c>
      <c r="E2781" s="2">
        <v>8610270</v>
      </c>
      <c r="F2781" s="2">
        <v>8966180</v>
      </c>
      <c r="G2781" s="2">
        <v>9271390</v>
      </c>
      <c r="H2781" s="2">
        <v>9404530</v>
      </c>
      <c r="I2781" s="2">
        <v>9446020</v>
      </c>
      <c r="J2781" s="2">
        <v>9427570</v>
      </c>
      <c r="K2781" s="2">
        <v>9403520</v>
      </c>
      <c r="L2781" s="2">
        <v>9374250</v>
      </c>
      <c r="M2781" s="2">
        <v>9081800</v>
      </c>
      <c r="N2781" s="2">
        <v>9120940</v>
      </c>
      <c r="O2781" s="2">
        <v>9156850</v>
      </c>
      <c r="P2781" s="2">
        <v>9242340</v>
      </c>
      <c r="Q2781" s="2">
        <v>9353340</v>
      </c>
      <c r="R2781" s="2">
        <v>9476170</v>
      </c>
      <c r="S2781" s="2">
        <v>9594090</v>
      </c>
      <c r="T2781" s="2">
        <v>9717710</v>
      </c>
      <c r="U2781" s="2">
        <v>9848780</v>
      </c>
      <c r="V2781" s="2">
        <v>9989840</v>
      </c>
      <c r="W2781" s="2">
        <v>10134500</v>
      </c>
      <c r="X2781" s="2">
        <v>10272200</v>
      </c>
      <c r="Y2781" s="2">
        <v>10408600</v>
      </c>
      <c r="Z2781" s="2">
        <v>10554400</v>
      </c>
      <c r="AA2781" s="2">
        <v>10687400</v>
      </c>
      <c r="AB2781" s="2">
        <v>10839900</v>
      </c>
      <c r="AC2781" s="2">
        <v>10995300</v>
      </c>
      <c r="AD2781" s="2">
        <v>11136500</v>
      </c>
      <c r="AE2781" s="2">
        <v>11308300</v>
      </c>
      <c r="AF2781" s="2">
        <v>11474800</v>
      </c>
      <c r="AG2781" s="2">
        <v>11622100</v>
      </c>
    </row>
    <row r="2782" spans="1:33">
      <c r="A2782" s="115" t="s">
        <v>4501</v>
      </c>
      <c r="B2782" s="115" t="s">
        <v>19</v>
      </c>
      <c r="C2782" s="2">
        <v>56547900</v>
      </c>
      <c r="D2782" s="2">
        <v>53415600</v>
      </c>
      <c r="E2782" s="2">
        <v>57811800</v>
      </c>
      <c r="F2782" s="2">
        <v>60201500</v>
      </c>
      <c r="G2782" s="2">
        <v>62250700</v>
      </c>
      <c r="H2782" s="2">
        <v>63144700</v>
      </c>
      <c r="I2782" s="2">
        <v>63423300</v>
      </c>
      <c r="J2782" s="2">
        <v>63299400</v>
      </c>
      <c r="K2782" s="2">
        <v>63137900</v>
      </c>
      <c r="L2782" s="2">
        <v>62941400</v>
      </c>
      <c r="M2782" s="2">
        <v>60977800</v>
      </c>
      <c r="N2782" s="2">
        <v>61240600</v>
      </c>
      <c r="O2782" s="2">
        <v>61481700</v>
      </c>
      <c r="P2782" s="2">
        <v>62055700</v>
      </c>
      <c r="Q2782" s="2">
        <v>62801000</v>
      </c>
      <c r="R2782" s="2">
        <v>63625700</v>
      </c>
      <c r="S2782" s="2">
        <v>64417500</v>
      </c>
      <c r="T2782" s="2">
        <v>65247500</v>
      </c>
      <c r="U2782" s="2">
        <v>66127500</v>
      </c>
      <c r="V2782" s="2">
        <v>67074600</v>
      </c>
      <c r="W2782" s="2">
        <v>68045600</v>
      </c>
      <c r="X2782" s="2">
        <v>68970800</v>
      </c>
      <c r="Y2782" s="2">
        <v>69886000</v>
      </c>
      <c r="Z2782" s="2">
        <v>70865400</v>
      </c>
      <c r="AA2782" s="2">
        <v>71758400</v>
      </c>
      <c r="AB2782" s="2">
        <v>72782100</v>
      </c>
      <c r="AC2782" s="2">
        <v>73825500</v>
      </c>
      <c r="AD2782" s="2">
        <v>74773400</v>
      </c>
      <c r="AE2782" s="2">
        <v>75926900</v>
      </c>
      <c r="AF2782" s="2">
        <v>77045400</v>
      </c>
      <c r="AG2782" s="2">
        <v>78034300</v>
      </c>
    </row>
    <row r="2783" spans="1:33">
      <c r="A2783" s="115" t="s">
        <v>4502</v>
      </c>
      <c r="B2783" s="115" t="s">
        <v>19</v>
      </c>
      <c r="C2783" s="2">
        <v>60157300</v>
      </c>
      <c r="D2783" s="2">
        <v>56825100</v>
      </c>
      <c r="E2783" s="2">
        <v>61501900</v>
      </c>
      <c r="F2783" s="2">
        <v>64044100</v>
      </c>
      <c r="G2783" s="2">
        <v>66224200</v>
      </c>
      <c r="H2783" s="2">
        <v>67175200</v>
      </c>
      <c r="I2783" s="2">
        <v>67471600</v>
      </c>
      <c r="J2783" s="2">
        <v>67339800</v>
      </c>
      <c r="K2783" s="2">
        <v>67168000</v>
      </c>
      <c r="L2783" s="2">
        <v>66958900</v>
      </c>
      <c r="M2783" s="2">
        <v>64870000</v>
      </c>
      <c r="N2783" s="2">
        <v>65149600</v>
      </c>
      <c r="O2783" s="2">
        <v>65406100</v>
      </c>
      <c r="P2783" s="2">
        <v>66016700</v>
      </c>
      <c r="Q2783" s="2">
        <v>66809600</v>
      </c>
      <c r="R2783" s="2">
        <v>67686900</v>
      </c>
      <c r="S2783" s="2">
        <v>68529200</v>
      </c>
      <c r="T2783" s="2">
        <v>69412200</v>
      </c>
      <c r="U2783" s="2">
        <v>70348400</v>
      </c>
      <c r="V2783" s="2">
        <v>71356000</v>
      </c>
      <c r="W2783" s="2">
        <v>72389000</v>
      </c>
      <c r="X2783" s="2">
        <v>73373200</v>
      </c>
      <c r="Y2783" s="2">
        <v>74346800</v>
      </c>
      <c r="Z2783" s="2">
        <v>75388700</v>
      </c>
      <c r="AA2783" s="2">
        <v>76338700</v>
      </c>
      <c r="AB2783" s="2">
        <v>77427700</v>
      </c>
      <c r="AC2783" s="2">
        <v>78537800</v>
      </c>
      <c r="AD2783" s="2">
        <v>79546200</v>
      </c>
      <c r="AE2783" s="2">
        <v>80773300</v>
      </c>
      <c r="AF2783" s="2">
        <v>81963200</v>
      </c>
      <c r="AG2783" s="2">
        <v>83015200</v>
      </c>
    </row>
    <row r="2784" spans="1:33">
      <c r="A2784" s="115" t="s">
        <v>4503</v>
      </c>
      <c r="B2784" s="115" t="s">
        <v>19</v>
      </c>
      <c r="C2784" s="2">
        <v>6015730</v>
      </c>
      <c r="D2784" s="2">
        <v>5682510</v>
      </c>
      <c r="E2784" s="2">
        <v>6150190</v>
      </c>
      <c r="F2784" s="2">
        <v>6404410</v>
      </c>
      <c r="G2784" s="2">
        <v>6622420</v>
      </c>
      <c r="H2784" s="2">
        <v>6717520</v>
      </c>
      <c r="I2784" s="2">
        <v>6747160</v>
      </c>
      <c r="J2784" s="2">
        <v>6733980</v>
      </c>
      <c r="K2784" s="2">
        <v>6716800</v>
      </c>
      <c r="L2784" s="2">
        <v>6695890</v>
      </c>
      <c r="M2784" s="2">
        <v>6487000</v>
      </c>
      <c r="N2784" s="2">
        <v>6514960</v>
      </c>
      <c r="O2784" s="2">
        <v>6540610</v>
      </c>
      <c r="P2784" s="2">
        <v>6601670</v>
      </c>
      <c r="Q2784" s="2">
        <v>6680960</v>
      </c>
      <c r="R2784" s="2">
        <v>6768690</v>
      </c>
      <c r="S2784" s="2">
        <v>6852920</v>
      </c>
      <c r="T2784" s="2">
        <v>6941220</v>
      </c>
      <c r="U2784" s="2">
        <v>7034840</v>
      </c>
      <c r="V2784" s="2">
        <v>7135600</v>
      </c>
      <c r="W2784" s="2">
        <v>7238900</v>
      </c>
      <c r="X2784" s="2">
        <v>7337320</v>
      </c>
      <c r="Y2784" s="2">
        <v>7434680</v>
      </c>
      <c r="Z2784" s="2">
        <v>7538870</v>
      </c>
      <c r="AA2784" s="2">
        <v>7633870</v>
      </c>
      <c r="AB2784" s="2">
        <v>7742770</v>
      </c>
      <c r="AC2784" s="2">
        <v>7853780</v>
      </c>
      <c r="AD2784" s="2">
        <v>7954620</v>
      </c>
      <c r="AE2784" s="2">
        <v>8077330</v>
      </c>
      <c r="AF2784" s="2">
        <v>8196320</v>
      </c>
      <c r="AG2784" s="2">
        <v>8301520</v>
      </c>
    </row>
    <row r="2785" spans="1:33">
      <c r="A2785" s="115" t="s">
        <v>4504</v>
      </c>
      <c r="B2785" s="115" t="s">
        <v>19</v>
      </c>
      <c r="C2785" s="115">
        <v>0</v>
      </c>
      <c r="D2785" s="115">
        <v>0</v>
      </c>
      <c r="E2785" s="115">
        <v>0</v>
      </c>
      <c r="F2785" s="115">
        <v>0</v>
      </c>
      <c r="G2785" s="115">
        <v>0</v>
      </c>
      <c r="H2785" s="115">
        <v>0</v>
      </c>
      <c r="I2785" s="115">
        <v>0</v>
      </c>
      <c r="J2785" s="115">
        <v>0</v>
      </c>
      <c r="K2785" s="115">
        <v>0</v>
      </c>
      <c r="L2785" s="115">
        <v>0</v>
      </c>
      <c r="M2785" s="115">
        <v>0</v>
      </c>
      <c r="N2785" s="115">
        <v>0</v>
      </c>
      <c r="O2785" s="115">
        <v>0</v>
      </c>
      <c r="P2785" s="115">
        <v>0</v>
      </c>
      <c r="Q2785" s="115">
        <v>0</v>
      </c>
      <c r="R2785" s="115">
        <v>0</v>
      </c>
      <c r="S2785" s="115">
        <v>0</v>
      </c>
      <c r="T2785" s="115">
        <v>0</v>
      </c>
      <c r="U2785" s="115">
        <v>0</v>
      </c>
      <c r="V2785" s="115">
        <v>0</v>
      </c>
      <c r="W2785" s="115">
        <v>0</v>
      </c>
      <c r="X2785" s="115">
        <v>0</v>
      </c>
      <c r="Y2785" s="115">
        <v>0</v>
      </c>
      <c r="Z2785" s="115">
        <v>0</v>
      </c>
      <c r="AA2785" s="115">
        <v>0</v>
      </c>
      <c r="AB2785" s="115">
        <v>0</v>
      </c>
      <c r="AC2785" s="115">
        <v>0</v>
      </c>
      <c r="AD2785" s="115">
        <v>0</v>
      </c>
      <c r="AE2785" s="115">
        <v>0</v>
      </c>
      <c r="AF2785" s="115">
        <v>0</v>
      </c>
      <c r="AG2785" s="115">
        <v>0</v>
      </c>
    </row>
    <row r="2786" spans="1:33">
      <c r="A2786" s="115" t="s">
        <v>4505</v>
      </c>
      <c r="B2786" s="115" t="s">
        <v>19</v>
      </c>
      <c r="C2786" s="2">
        <v>1872430000000</v>
      </c>
      <c r="D2786" s="2">
        <v>1739950000000</v>
      </c>
      <c r="E2786" s="2">
        <v>1871740000000</v>
      </c>
      <c r="F2786" s="2">
        <v>1931790000000</v>
      </c>
      <c r="G2786" s="2">
        <v>1986440000000</v>
      </c>
      <c r="H2786" s="2">
        <v>2028350000000</v>
      </c>
      <c r="I2786" s="2">
        <v>2044410000000</v>
      </c>
      <c r="J2786" s="2">
        <v>2029130000000</v>
      </c>
      <c r="K2786" s="2">
        <v>2003890000000</v>
      </c>
      <c r="L2786" s="2">
        <v>1985750000000</v>
      </c>
      <c r="M2786" s="2">
        <v>1963870000000</v>
      </c>
      <c r="N2786" s="2">
        <v>1960930000000</v>
      </c>
      <c r="O2786" s="2">
        <v>1959090000000</v>
      </c>
      <c r="P2786" s="2">
        <v>1961850000000</v>
      </c>
      <c r="Q2786" s="2">
        <v>1971380000000</v>
      </c>
      <c r="R2786" s="2">
        <v>1992950000000</v>
      </c>
      <c r="S2786" s="2">
        <v>2018700000000</v>
      </c>
      <c r="T2786" s="2">
        <v>2043060000000</v>
      </c>
      <c r="U2786" s="2">
        <v>2070040000000</v>
      </c>
      <c r="V2786" s="2">
        <v>2099040000000</v>
      </c>
      <c r="W2786" s="2">
        <v>2132400000000</v>
      </c>
      <c r="X2786" s="2">
        <v>2165590000000</v>
      </c>
      <c r="Y2786" s="2">
        <v>2197470000000</v>
      </c>
      <c r="Z2786" s="2">
        <v>2230130000000</v>
      </c>
      <c r="AA2786" s="2">
        <v>2254930000000</v>
      </c>
      <c r="AB2786" s="2">
        <v>2281280000000</v>
      </c>
      <c r="AC2786" s="2">
        <v>2314910000000</v>
      </c>
      <c r="AD2786" s="2">
        <v>2331420000000</v>
      </c>
      <c r="AE2786" s="2">
        <v>2361070000000</v>
      </c>
      <c r="AF2786" s="2">
        <v>2398350000000</v>
      </c>
      <c r="AG2786" s="2">
        <v>2435860000000</v>
      </c>
    </row>
    <row r="2787" spans="1:33">
      <c r="A2787" s="115" t="s">
        <v>4506</v>
      </c>
      <c r="B2787" s="115" t="s">
        <v>19</v>
      </c>
      <c r="C2787" s="2">
        <v>213075000</v>
      </c>
      <c r="D2787" s="2">
        <v>197999000</v>
      </c>
      <c r="E2787" s="2">
        <v>212996000</v>
      </c>
      <c r="F2787" s="2">
        <v>219829000</v>
      </c>
      <c r="G2787" s="2">
        <v>226048000</v>
      </c>
      <c r="H2787" s="2">
        <v>230818000</v>
      </c>
      <c r="I2787" s="2">
        <v>232645000</v>
      </c>
      <c r="J2787" s="2">
        <v>230906000</v>
      </c>
      <c r="K2787" s="2">
        <v>228034000</v>
      </c>
      <c r="L2787" s="2">
        <v>225970000</v>
      </c>
      <c r="M2787" s="2">
        <v>223479000</v>
      </c>
      <c r="N2787" s="2">
        <v>223145000</v>
      </c>
      <c r="O2787" s="2">
        <v>222936000</v>
      </c>
      <c r="P2787" s="2">
        <v>223250000</v>
      </c>
      <c r="Q2787" s="2">
        <v>224335000</v>
      </c>
      <c r="R2787" s="2">
        <v>226790000</v>
      </c>
      <c r="S2787" s="2">
        <v>229720000</v>
      </c>
      <c r="T2787" s="2">
        <v>232491000</v>
      </c>
      <c r="U2787" s="2">
        <v>235562000</v>
      </c>
      <c r="V2787" s="2">
        <v>238862000</v>
      </c>
      <c r="W2787" s="2">
        <v>242658000</v>
      </c>
      <c r="X2787" s="2">
        <v>246435000</v>
      </c>
      <c r="Y2787" s="2">
        <v>250063000</v>
      </c>
      <c r="Z2787" s="2">
        <v>253779000</v>
      </c>
      <c r="AA2787" s="2">
        <v>256601000</v>
      </c>
      <c r="AB2787" s="2">
        <v>259600000</v>
      </c>
      <c r="AC2787" s="2">
        <v>263427000</v>
      </c>
      <c r="AD2787" s="2">
        <v>265305000</v>
      </c>
      <c r="AE2787" s="2">
        <v>268679000</v>
      </c>
      <c r="AF2787" s="2">
        <v>272922000</v>
      </c>
      <c r="AG2787" s="2">
        <v>277190000</v>
      </c>
    </row>
    <row r="2788" spans="1:33">
      <c r="A2788" s="115" t="s">
        <v>4507</v>
      </c>
      <c r="B2788" s="115" t="s">
        <v>19</v>
      </c>
      <c r="C2788" s="2">
        <v>1137470000</v>
      </c>
      <c r="D2788" s="2">
        <v>1056990000</v>
      </c>
      <c r="E2788" s="2">
        <v>1137050000</v>
      </c>
      <c r="F2788" s="2">
        <v>1173530000</v>
      </c>
      <c r="G2788" s="2">
        <v>1206730000</v>
      </c>
      <c r="H2788" s="2">
        <v>1232190000</v>
      </c>
      <c r="I2788" s="2">
        <v>1241940000</v>
      </c>
      <c r="J2788" s="2">
        <v>1232660000</v>
      </c>
      <c r="K2788" s="2">
        <v>1217330000</v>
      </c>
      <c r="L2788" s="2">
        <v>1206310000</v>
      </c>
      <c r="M2788" s="2">
        <v>1193010000</v>
      </c>
      <c r="N2788" s="2">
        <v>1191230000</v>
      </c>
      <c r="O2788" s="2">
        <v>1190110000</v>
      </c>
      <c r="P2788" s="2">
        <v>1191790000</v>
      </c>
      <c r="Q2788" s="2">
        <v>1197580000</v>
      </c>
      <c r="R2788" s="2">
        <v>1210680000</v>
      </c>
      <c r="S2788" s="2">
        <v>1226330000</v>
      </c>
      <c r="T2788" s="2">
        <v>1241120000</v>
      </c>
      <c r="U2788" s="2">
        <v>1257510000</v>
      </c>
      <c r="V2788" s="2">
        <v>1275130000</v>
      </c>
      <c r="W2788" s="2">
        <v>1295400000</v>
      </c>
      <c r="X2788" s="2">
        <v>1315560000</v>
      </c>
      <c r="Y2788" s="2">
        <v>1334930000</v>
      </c>
      <c r="Z2788" s="2">
        <v>1354770000</v>
      </c>
      <c r="AA2788" s="2">
        <v>1369830000</v>
      </c>
      <c r="AB2788" s="2">
        <v>1385840000</v>
      </c>
      <c r="AC2788" s="2">
        <v>1406270000</v>
      </c>
      <c r="AD2788" s="2">
        <v>1416290000</v>
      </c>
      <c r="AE2788" s="2">
        <v>1434300000</v>
      </c>
      <c r="AF2788" s="2">
        <v>1456950000</v>
      </c>
      <c r="AG2788" s="2">
        <v>1479740000</v>
      </c>
    </row>
    <row r="2789" spans="1:33">
      <c r="A2789" s="115" t="s">
        <v>4508</v>
      </c>
      <c r="B2789" s="115" t="s">
        <v>19</v>
      </c>
      <c r="C2789" s="2">
        <v>2000570000</v>
      </c>
      <c r="D2789" s="2">
        <v>1859020000</v>
      </c>
      <c r="E2789" s="2">
        <v>1999830000</v>
      </c>
      <c r="F2789" s="2">
        <v>2063990000</v>
      </c>
      <c r="G2789" s="2">
        <v>2122380000</v>
      </c>
      <c r="H2789" s="2">
        <v>2167160000</v>
      </c>
      <c r="I2789" s="2">
        <v>2184320000</v>
      </c>
      <c r="J2789" s="2">
        <v>2167980000</v>
      </c>
      <c r="K2789" s="2">
        <v>2141020000</v>
      </c>
      <c r="L2789" s="2">
        <v>2121640000</v>
      </c>
      <c r="M2789" s="2">
        <v>2098260000</v>
      </c>
      <c r="N2789" s="2">
        <v>2095120000</v>
      </c>
      <c r="O2789" s="2">
        <v>2093150000</v>
      </c>
      <c r="P2789" s="2">
        <v>2096100000</v>
      </c>
      <c r="Q2789" s="2">
        <v>2106280000</v>
      </c>
      <c r="R2789" s="2">
        <v>2129340000</v>
      </c>
      <c r="S2789" s="2">
        <v>2156850000</v>
      </c>
      <c r="T2789" s="2">
        <v>2182870000</v>
      </c>
      <c r="U2789" s="2">
        <v>2211700000</v>
      </c>
      <c r="V2789" s="2">
        <v>2242680000</v>
      </c>
      <c r="W2789" s="2">
        <v>2278330000</v>
      </c>
      <c r="X2789" s="2">
        <v>2313790000</v>
      </c>
      <c r="Y2789" s="2">
        <v>2347850000</v>
      </c>
      <c r="Z2789" s="2">
        <v>2382740000</v>
      </c>
      <c r="AA2789" s="2">
        <v>2409230000</v>
      </c>
      <c r="AB2789" s="2">
        <v>2437400000</v>
      </c>
      <c r="AC2789" s="2">
        <v>2473330000</v>
      </c>
      <c r="AD2789" s="2">
        <v>2490960000</v>
      </c>
      <c r="AE2789" s="2">
        <v>2522640000</v>
      </c>
      <c r="AF2789" s="2">
        <v>2562470000</v>
      </c>
      <c r="AG2789" s="2">
        <v>2602550000</v>
      </c>
    </row>
    <row r="2790" spans="1:33">
      <c r="A2790" s="115" t="s">
        <v>4509</v>
      </c>
      <c r="B2790" s="115" t="s">
        <v>19</v>
      </c>
      <c r="C2790" s="2">
        <v>78835600</v>
      </c>
      <c r="D2790" s="2">
        <v>73257500</v>
      </c>
      <c r="E2790" s="2">
        <v>78806500</v>
      </c>
      <c r="F2790" s="2">
        <v>81334700</v>
      </c>
      <c r="G2790" s="2">
        <v>83635600</v>
      </c>
      <c r="H2790" s="2">
        <v>85400300</v>
      </c>
      <c r="I2790" s="2">
        <v>86076500</v>
      </c>
      <c r="J2790" s="2">
        <v>85432800</v>
      </c>
      <c r="K2790" s="2">
        <v>84370300</v>
      </c>
      <c r="L2790" s="2">
        <v>83606600</v>
      </c>
      <c r="M2790" s="2">
        <v>82685200</v>
      </c>
      <c r="N2790" s="2">
        <v>82561500</v>
      </c>
      <c r="O2790" s="2">
        <v>82484100</v>
      </c>
      <c r="P2790" s="2">
        <v>82600300</v>
      </c>
      <c r="Q2790" s="2">
        <v>83001500</v>
      </c>
      <c r="R2790" s="2">
        <v>83909900</v>
      </c>
      <c r="S2790" s="2">
        <v>84994100</v>
      </c>
      <c r="T2790" s="2">
        <v>86019500</v>
      </c>
      <c r="U2790" s="2">
        <v>87155500</v>
      </c>
      <c r="V2790" s="2">
        <v>88376600</v>
      </c>
      <c r="W2790" s="2">
        <v>89781100</v>
      </c>
      <c r="X2790" s="2">
        <v>91178500</v>
      </c>
      <c r="Y2790" s="2">
        <v>92520900</v>
      </c>
      <c r="Z2790" s="2">
        <v>93895900</v>
      </c>
      <c r="AA2790" s="2">
        <v>94939800</v>
      </c>
      <c r="AB2790" s="2">
        <v>96049500</v>
      </c>
      <c r="AC2790" s="2">
        <v>97465400</v>
      </c>
      <c r="AD2790" s="2">
        <v>98160300</v>
      </c>
      <c r="AE2790" s="2">
        <v>99408600</v>
      </c>
      <c r="AF2790" s="2">
        <v>100978000</v>
      </c>
      <c r="AG2790" s="2">
        <v>102558000</v>
      </c>
    </row>
    <row r="2791" spans="1:33">
      <c r="A2791" s="115" t="s">
        <v>4510</v>
      </c>
      <c r="B2791" s="115" t="s">
        <v>19</v>
      </c>
      <c r="C2791" s="2">
        <v>74283300</v>
      </c>
      <c r="D2791" s="2">
        <v>69027400</v>
      </c>
      <c r="E2791" s="2">
        <v>74255900</v>
      </c>
      <c r="F2791" s="2">
        <v>76638100</v>
      </c>
      <c r="G2791" s="2">
        <v>78806200</v>
      </c>
      <c r="H2791" s="2">
        <v>80469000</v>
      </c>
      <c r="I2791" s="2">
        <v>81106100</v>
      </c>
      <c r="J2791" s="2">
        <v>80499600</v>
      </c>
      <c r="K2791" s="2">
        <v>79498400</v>
      </c>
      <c r="L2791" s="2">
        <v>78778800</v>
      </c>
      <c r="M2791" s="2">
        <v>77910600</v>
      </c>
      <c r="N2791" s="2">
        <v>77794100</v>
      </c>
      <c r="O2791" s="2">
        <v>77721200</v>
      </c>
      <c r="P2791" s="2">
        <v>77830600</v>
      </c>
      <c r="Q2791" s="2">
        <v>78208700</v>
      </c>
      <c r="R2791" s="2">
        <v>79064600</v>
      </c>
      <c r="S2791" s="2">
        <v>80086200</v>
      </c>
      <c r="T2791" s="2">
        <v>81052400</v>
      </c>
      <c r="U2791" s="2">
        <v>82122800</v>
      </c>
      <c r="V2791" s="2">
        <v>83273400</v>
      </c>
      <c r="W2791" s="2">
        <v>84596800</v>
      </c>
      <c r="X2791" s="2">
        <v>85913500</v>
      </c>
      <c r="Y2791" s="2">
        <v>87178300</v>
      </c>
      <c r="Z2791" s="2">
        <v>88474000</v>
      </c>
      <c r="AA2791" s="2">
        <v>89457600</v>
      </c>
      <c r="AB2791" s="2">
        <v>90503300</v>
      </c>
      <c r="AC2791" s="2">
        <v>91837400</v>
      </c>
      <c r="AD2791" s="2">
        <v>92492100</v>
      </c>
      <c r="AE2791" s="2">
        <v>93668300</v>
      </c>
      <c r="AF2791" s="2">
        <v>95147400</v>
      </c>
      <c r="AG2791" s="2">
        <v>96635600</v>
      </c>
    </row>
    <row r="2792" spans="1:33">
      <c r="A2792" s="115" t="s">
        <v>4511</v>
      </c>
      <c r="B2792" s="115" t="s">
        <v>19</v>
      </c>
      <c r="C2792" s="2">
        <v>52898200</v>
      </c>
      <c r="D2792" s="2">
        <v>49155300</v>
      </c>
      <c r="E2792" s="2">
        <v>52878600</v>
      </c>
      <c r="F2792" s="2">
        <v>54575100</v>
      </c>
      <c r="G2792" s="2">
        <v>56119000</v>
      </c>
      <c r="H2792" s="2">
        <v>57303100</v>
      </c>
      <c r="I2792" s="2">
        <v>57756800</v>
      </c>
      <c r="J2792" s="2">
        <v>57324900</v>
      </c>
      <c r="K2792" s="2">
        <v>56611900</v>
      </c>
      <c r="L2792" s="2">
        <v>56099500</v>
      </c>
      <c r="M2792" s="2">
        <v>55481200</v>
      </c>
      <c r="N2792" s="2">
        <v>55398300</v>
      </c>
      <c r="O2792" s="2">
        <v>55346300</v>
      </c>
      <c r="P2792" s="2">
        <v>55424300</v>
      </c>
      <c r="Q2792" s="2">
        <v>55693500</v>
      </c>
      <c r="R2792" s="2">
        <v>56303000</v>
      </c>
      <c r="S2792" s="2">
        <v>57030500</v>
      </c>
      <c r="T2792" s="2">
        <v>57718500</v>
      </c>
      <c r="U2792" s="2">
        <v>58480800</v>
      </c>
      <c r="V2792" s="2">
        <v>59300100</v>
      </c>
      <c r="W2792" s="2">
        <v>60242600</v>
      </c>
      <c r="X2792" s="2">
        <v>61180200</v>
      </c>
      <c r="Y2792" s="2">
        <v>62080900</v>
      </c>
      <c r="Z2792" s="2">
        <v>63003500</v>
      </c>
      <c r="AA2792" s="2">
        <v>63704000</v>
      </c>
      <c r="AB2792" s="2">
        <v>64448600</v>
      </c>
      <c r="AC2792" s="2">
        <v>65398700</v>
      </c>
      <c r="AD2792" s="2">
        <v>65864900</v>
      </c>
      <c r="AE2792" s="2">
        <v>66702500</v>
      </c>
      <c r="AF2792" s="2">
        <v>67755800</v>
      </c>
      <c r="AG2792" s="2">
        <v>68815600</v>
      </c>
    </row>
    <row r="2793" spans="1:33">
      <c r="A2793" s="115" t="s">
        <v>4512</v>
      </c>
      <c r="B2793" s="115" t="s">
        <v>19</v>
      </c>
      <c r="C2793" s="2">
        <v>4940460</v>
      </c>
      <c r="D2793" s="2">
        <v>4590890</v>
      </c>
      <c r="E2793" s="2">
        <v>4938630</v>
      </c>
      <c r="F2793" s="2">
        <v>5097070</v>
      </c>
      <c r="G2793" s="2">
        <v>5241270</v>
      </c>
      <c r="H2793" s="2">
        <v>5351860</v>
      </c>
      <c r="I2793" s="2">
        <v>5394230</v>
      </c>
      <c r="J2793" s="2">
        <v>5353890</v>
      </c>
      <c r="K2793" s="2">
        <v>5287300</v>
      </c>
      <c r="L2793" s="2">
        <v>5239450</v>
      </c>
      <c r="M2793" s="2">
        <v>5181700</v>
      </c>
      <c r="N2793" s="2">
        <v>5173950</v>
      </c>
      <c r="O2793" s="2">
        <v>5169100</v>
      </c>
      <c r="P2793" s="2">
        <v>5176380</v>
      </c>
      <c r="Q2793" s="2">
        <v>5201530</v>
      </c>
      <c r="R2793" s="2">
        <v>5258460</v>
      </c>
      <c r="S2793" s="2">
        <v>5326400</v>
      </c>
      <c r="T2793" s="2">
        <v>5390660</v>
      </c>
      <c r="U2793" s="2">
        <v>5461850</v>
      </c>
      <c r="V2793" s="2">
        <v>5538370</v>
      </c>
      <c r="W2793" s="2">
        <v>5626390</v>
      </c>
      <c r="X2793" s="2">
        <v>5713960</v>
      </c>
      <c r="Y2793" s="2">
        <v>5798080</v>
      </c>
      <c r="Z2793" s="2">
        <v>5884250</v>
      </c>
      <c r="AA2793" s="2">
        <v>5949670</v>
      </c>
      <c r="AB2793" s="2">
        <v>6019220</v>
      </c>
      <c r="AC2793" s="2">
        <v>6107950</v>
      </c>
      <c r="AD2793" s="2">
        <v>6151490</v>
      </c>
      <c r="AE2793" s="2">
        <v>6229720</v>
      </c>
      <c r="AF2793" s="2">
        <v>6328090</v>
      </c>
      <c r="AG2793" s="2">
        <v>6427070</v>
      </c>
    </row>
    <row r="2794" spans="1:33">
      <c r="A2794" s="115" t="s">
        <v>4513</v>
      </c>
      <c r="B2794" s="115" t="s">
        <v>19</v>
      </c>
      <c r="C2794" s="2">
        <v>33171700</v>
      </c>
      <c r="D2794" s="2">
        <v>30824600</v>
      </c>
      <c r="E2794" s="2">
        <v>33159400</v>
      </c>
      <c r="F2794" s="2">
        <v>34223200</v>
      </c>
      <c r="G2794" s="2">
        <v>35191400</v>
      </c>
      <c r="H2794" s="2">
        <v>35933900</v>
      </c>
      <c r="I2794" s="2">
        <v>36218400</v>
      </c>
      <c r="J2794" s="2">
        <v>35947600</v>
      </c>
      <c r="K2794" s="2">
        <v>35500500</v>
      </c>
      <c r="L2794" s="2">
        <v>35179200</v>
      </c>
      <c r="M2794" s="2">
        <v>34791400</v>
      </c>
      <c r="N2794" s="2">
        <v>34739400</v>
      </c>
      <c r="O2794" s="2">
        <v>34706800</v>
      </c>
      <c r="P2794" s="2">
        <v>34755700</v>
      </c>
      <c r="Q2794" s="2">
        <v>34924600</v>
      </c>
      <c r="R2794" s="2">
        <v>35306800</v>
      </c>
      <c r="S2794" s="2">
        <v>35762900</v>
      </c>
      <c r="T2794" s="2">
        <v>36194400</v>
      </c>
      <c r="U2794" s="2">
        <v>36672400</v>
      </c>
      <c r="V2794" s="2">
        <v>37186200</v>
      </c>
      <c r="W2794" s="2">
        <v>37777200</v>
      </c>
      <c r="X2794" s="2">
        <v>38365200</v>
      </c>
      <c r="Y2794" s="2">
        <v>38930000</v>
      </c>
      <c r="Z2794" s="2">
        <v>39508600</v>
      </c>
      <c r="AA2794" s="2">
        <v>39947800</v>
      </c>
      <c r="AB2794" s="2">
        <v>40414800</v>
      </c>
      <c r="AC2794" s="2">
        <v>41010500</v>
      </c>
      <c r="AD2794" s="2">
        <v>41302900</v>
      </c>
      <c r="AE2794" s="2">
        <v>41828100</v>
      </c>
      <c r="AF2794" s="2">
        <v>42488600</v>
      </c>
      <c r="AG2794" s="2">
        <v>43153200</v>
      </c>
    </row>
    <row r="2795" spans="1:33">
      <c r="A2795" s="115" t="s">
        <v>4514</v>
      </c>
      <c r="B2795" s="115" t="s">
        <v>19</v>
      </c>
      <c r="C2795" s="2">
        <v>35289000</v>
      </c>
      <c r="D2795" s="2">
        <v>32792100</v>
      </c>
      <c r="E2795" s="2">
        <v>35275900</v>
      </c>
      <c r="F2795" s="2">
        <v>36407700</v>
      </c>
      <c r="G2795" s="2">
        <v>37437600</v>
      </c>
      <c r="H2795" s="2">
        <v>38227500</v>
      </c>
      <c r="I2795" s="2">
        <v>38530200</v>
      </c>
      <c r="J2795" s="2">
        <v>38242100</v>
      </c>
      <c r="K2795" s="2">
        <v>37766500</v>
      </c>
      <c r="L2795" s="2">
        <v>37424600</v>
      </c>
      <c r="M2795" s="2">
        <v>37012200</v>
      </c>
      <c r="N2795" s="2">
        <v>36956800</v>
      </c>
      <c r="O2795" s="2">
        <v>36922200</v>
      </c>
      <c r="P2795" s="2">
        <v>36974200</v>
      </c>
      <c r="Q2795" s="2">
        <v>37153800</v>
      </c>
      <c r="R2795" s="2">
        <v>37560400</v>
      </c>
      <c r="S2795" s="2">
        <v>38045700</v>
      </c>
      <c r="T2795" s="2">
        <v>38504700</v>
      </c>
      <c r="U2795" s="2">
        <v>39013200</v>
      </c>
      <c r="V2795" s="2">
        <v>39559800</v>
      </c>
      <c r="W2795" s="2">
        <v>40188500</v>
      </c>
      <c r="X2795" s="2">
        <v>40814000</v>
      </c>
      <c r="Y2795" s="2">
        <v>41414900</v>
      </c>
      <c r="Z2795" s="2">
        <v>42030400</v>
      </c>
      <c r="AA2795" s="2">
        <v>42497700</v>
      </c>
      <c r="AB2795" s="2">
        <v>42994400</v>
      </c>
      <c r="AC2795" s="2">
        <v>43628200</v>
      </c>
      <c r="AD2795" s="2">
        <v>43939200</v>
      </c>
      <c r="AE2795" s="2">
        <v>44498000</v>
      </c>
      <c r="AF2795" s="2">
        <v>45200700</v>
      </c>
      <c r="AG2795" s="2">
        <v>45907600</v>
      </c>
    </row>
    <row r="2796" spans="1:33">
      <c r="A2796" s="115" t="s">
        <v>4515</v>
      </c>
      <c r="B2796" s="115" t="s">
        <v>19</v>
      </c>
      <c r="C2796" s="2">
        <v>3528900</v>
      </c>
      <c r="D2796" s="2">
        <v>3279210</v>
      </c>
      <c r="E2796" s="2">
        <v>3527590</v>
      </c>
      <c r="F2796" s="2">
        <v>3640770</v>
      </c>
      <c r="G2796" s="2">
        <v>3743760</v>
      </c>
      <c r="H2796" s="2">
        <v>3822750</v>
      </c>
      <c r="I2796" s="2">
        <v>3853020</v>
      </c>
      <c r="J2796" s="2">
        <v>3824210</v>
      </c>
      <c r="K2796" s="2">
        <v>3776650</v>
      </c>
      <c r="L2796" s="2">
        <v>3742460</v>
      </c>
      <c r="M2796" s="2">
        <v>3701220</v>
      </c>
      <c r="N2796" s="2">
        <v>3695680</v>
      </c>
      <c r="O2796" s="2">
        <v>3692220</v>
      </c>
      <c r="P2796" s="2">
        <v>3697420</v>
      </c>
      <c r="Q2796" s="2">
        <v>3715380</v>
      </c>
      <c r="R2796" s="2">
        <v>3756040</v>
      </c>
      <c r="S2796" s="2">
        <v>3804570</v>
      </c>
      <c r="T2796" s="2">
        <v>3850470</v>
      </c>
      <c r="U2796" s="2">
        <v>3901320</v>
      </c>
      <c r="V2796" s="2">
        <v>3955980</v>
      </c>
      <c r="W2796" s="2">
        <v>4018850</v>
      </c>
      <c r="X2796" s="2">
        <v>4081400</v>
      </c>
      <c r="Y2796" s="2">
        <v>4141490</v>
      </c>
      <c r="Z2796" s="2">
        <v>4203040</v>
      </c>
      <c r="AA2796" s="2">
        <v>4249770</v>
      </c>
      <c r="AB2796" s="2">
        <v>4299440</v>
      </c>
      <c r="AC2796" s="2">
        <v>4362820</v>
      </c>
      <c r="AD2796" s="2">
        <v>4393920</v>
      </c>
      <c r="AE2796" s="2">
        <v>4449800</v>
      </c>
      <c r="AF2796" s="2">
        <v>4520070</v>
      </c>
      <c r="AG2796" s="2">
        <v>4590760</v>
      </c>
    </row>
    <row r="2797" spans="1:33">
      <c r="A2797" s="115" t="s">
        <v>4516</v>
      </c>
      <c r="B2797" s="115" t="s">
        <v>19</v>
      </c>
      <c r="C2797" s="115">
        <v>0</v>
      </c>
      <c r="D2797" s="115">
        <v>0</v>
      </c>
      <c r="E2797" s="115">
        <v>0</v>
      </c>
      <c r="F2797" s="115">
        <v>0</v>
      </c>
      <c r="G2797" s="115">
        <v>0</v>
      </c>
      <c r="H2797" s="115">
        <v>0</v>
      </c>
      <c r="I2797" s="115">
        <v>0</v>
      </c>
      <c r="J2797" s="115">
        <v>0</v>
      </c>
      <c r="K2797" s="115">
        <v>0</v>
      </c>
      <c r="L2797" s="115">
        <v>0</v>
      </c>
      <c r="M2797" s="115">
        <v>0</v>
      </c>
      <c r="N2797" s="115">
        <v>0</v>
      </c>
      <c r="O2797" s="115">
        <v>0</v>
      </c>
      <c r="P2797" s="115">
        <v>0</v>
      </c>
      <c r="Q2797" s="115">
        <v>0</v>
      </c>
      <c r="R2797" s="115">
        <v>0</v>
      </c>
      <c r="S2797" s="115">
        <v>0</v>
      </c>
      <c r="T2797" s="115">
        <v>0</v>
      </c>
      <c r="U2797" s="115">
        <v>0</v>
      </c>
      <c r="V2797" s="115">
        <v>0</v>
      </c>
      <c r="W2797" s="115">
        <v>0</v>
      </c>
      <c r="X2797" s="115">
        <v>0</v>
      </c>
      <c r="Y2797" s="115">
        <v>0</v>
      </c>
      <c r="Z2797" s="115">
        <v>0</v>
      </c>
      <c r="AA2797" s="115">
        <v>0</v>
      </c>
      <c r="AB2797" s="115">
        <v>0</v>
      </c>
      <c r="AC2797" s="115">
        <v>0</v>
      </c>
      <c r="AD2797" s="115">
        <v>0</v>
      </c>
      <c r="AE2797" s="115">
        <v>0</v>
      </c>
      <c r="AF2797" s="115">
        <v>0</v>
      </c>
      <c r="AG2797" s="115">
        <v>0</v>
      </c>
    </row>
    <row r="2798" spans="1:33">
      <c r="A2798" s="115" t="s">
        <v>4517</v>
      </c>
      <c r="B2798" s="115" t="s">
        <v>19</v>
      </c>
      <c r="C2798" s="2">
        <v>3944530000000</v>
      </c>
      <c r="D2798" s="2">
        <v>3497990000000</v>
      </c>
      <c r="E2798" s="2">
        <v>3783320000000</v>
      </c>
      <c r="F2798" s="2">
        <v>3947480000000</v>
      </c>
      <c r="G2798" s="2">
        <v>4092900000000</v>
      </c>
      <c r="H2798" s="2">
        <v>4177570000000</v>
      </c>
      <c r="I2798" s="2">
        <v>4179710000000</v>
      </c>
      <c r="J2798" s="2">
        <v>4117310000000</v>
      </c>
      <c r="K2798" s="2">
        <v>4051990000000</v>
      </c>
      <c r="L2798" s="2">
        <v>4003750000000</v>
      </c>
      <c r="M2798" s="2">
        <v>3952390000000</v>
      </c>
      <c r="N2798" s="2">
        <v>3933530000000</v>
      </c>
      <c r="O2798" s="2">
        <v>3930570000000</v>
      </c>
      <c r="P2798" s="2">
        <v>3930870000000</v>
      </c>
      <c r="Q2798" s="2">
        <v>3957830000000</v>
      </c>
      <c r="R2798" s="2">
        <v>4003440000000</v>
      </c>
      <c r="S2798" s="2">
        <v>4045670000000</v>
      </c>
      <c r="T2798" s="2">
        <v>4073440000000</v>
      </c>
      <c r="U2798" s="2">
        <v>4104780000000</v>
      </c>
      <c r="V2798" s="2">
        <v>4137700000000</v>
      </c>
      <c r="W2798" s="2">
        <v>4179440000000</v>
      </c>
      <c r="X2798" s="2">
        <v>4225070000000</v>
      </c>
      <c r="Y2798" s="2">
        <v>4267330000000</v>
      </c>
      <c r="Z2798" s="2">
        <v>4315960000000</v>
      </c>
      <c r="AA2798" s="2">
        <v>4346810000000</v>
      </c>
      <c r="AB2798" s="2">
        <v>4393090000000</v>
      </c>
      <c r="AC2798" s="2">
        <v>4446700000000</v>
      </c>
      <c r="AD2798" s="2">
        <v>4462780000000</v>
      </c>
      <c r="AE2798" s="2">
        <v>4517340000000</v>
      </c>
      <c r="AF2798" s="2">
        <v>4579780000000</v>
      </c>
      <c r="AG2798" s="2">
        <v>4625470000000</v>
      </c>
    </row>
    <row r="2799" spans="1:33">
      <c r="A2799" s="115" t="s">
        <v>4518</v>
      </c>
      <c r="B2799" s="115" t="s">
        <v>19</v>
      </c>
      <c r="C2799" s="2">
        <v>448871000</v>
      </c>
      <c r="D2799" s="2">
        <v>398056000</v>
      </c>
      <c r="E2799" s="2">
        <v>430526000</v>
      </c>
      <c r="F2799" s="2">
        <v>449206000</v>
      </c>
      <c r="G2799" s="2">
        <v>465754000</v>
      </c>
      <c r="H2799" s="2">
        <v>475390000</v>
      </c>
      <c r="I2799" s="2">
        <v>475633000</v>
      </c>
      <c r="J2799" s="2">
        <v>468532000</v>
      </c>
      <c r="K2799" s="2">
        <v>461099000</v>
      </c>
      <c r="L2799" s="2">
        <v>455610000</v>
      </c>
      <c r="M2799" s="2">
        <v>449765000</v>
      </c>
      <c r="N2799" s="2">
        <v>447619000</v>
      </c>
      <c r="O2799" s="2">
        <v>447282000</v>
      </c>
      <c r="P2799" s="2">
        <v>447316000</v>
      </c>
      <c r="Q2799" s="2">
        <v>450384000</v>
      </c>
      <c r="R2799" s="2">
        <v>455574000</v>
      </c>
      <c r="S2799" s="2">
        <v>460379000</v>
      </c>
      <c r="T2799" s="2">
        <v>463539000</v>
      </c>
      <c r="U2799" s="2">
        <v>467107000</v>
      </c>
      <c r="V2799" s="2">
        <v>470852000</v>
      </c>
      <c r="W2799" s="2">
        <v>475603000</v>
      </c>
      <c r="X2799" s="2">
        <v>480795000</v>
      </c>
      <c r="Y2799" s="2">
        <v>485603000</v>
      </c>
      <c r="Z2799" s="2">
        <v>491138000</v>
      </c>
      <c r="AA2799" s="2">
        <v>494648000</v>
      </c>
      <c r="AB2799" s="2">
        <v>499914000</v>
      </c>
      <c r="AC2799" s="2">
        <v>506015000</v>
      </c>
      <c r="AD2799" s="2">
        <v>507845000</v>
      </c>
      <c r="AE2799" s="2">
        <v>514053000</v>
      </c>
      <c r="AF2799" s="2">
        <v>521159000</v>
      </c>
      <c r="AG2799" s="2">
        <v>526359000</v>
      </c>
    </row>
    <row r="2800" spans="1:33">
      <c r="A2800" s="115" t="s">
        <v>4519</v>
      </c>
      <c r="B2800" s="115" t="s">
        <v>19</v>
      </c>
      <c r="C2800" s="2">
        <v>2396230000</v>
      </c>
      <c r="D2800" s="2">
        <v>2124960000</v>
      </c>
      <c r="E2800" s="2">
        <v>2298300000</v>
      </c>
      <c r="F2800" s="2">
        <v>2398020000</v>
      </c>
      <c r="G2800" s="2">
        <v>2486360000</v>
      </c>
      <c r="H2800" s="2">
        <v>2537800000</v>
      </c>
      <c r="I2800" s="2">
        <v>2539100000</v>
      </c>
      <c r="J2800" s="2">
        <v>2501190000</v>
      </c>
      <c r="K2800" s="2">
        <v>2461510000</v>
      </c>
      <c r="L2800" s="2">
        <v>2432210000</v>
      </c>
      <c r="M2800" s="2">
        <v>2401010000</v>
      </c>
      <c r="N2800" s="2">
        <v>2389550000</v>
      </c>
      <c r="O2800" s="2">
        <v>2387750000</v>
      </c>
      <c r="P2800" s="2">
        <v>2387930000</v>
      </c>
      <c r="Q2800" s="2">
        <v>2404310000</v>
      </c>
      <c r="R2800" s="2">
        <v>2432020000</v>
      </c>
      <c r="S2800" s="2">
        <v>2457670000</v>
      </c>
      <c r="T2800" s="2">
        <v>2474540000</v>
      </c>
      <c r="U2800" s="2">
        <v>2493580000</v>
      </c>
      <c r="V2800" s="2">
        <v>2513580000</v>
      </c>
      <c r="W2800" s="2">
        <v>2538940000</v>
      </c>
      <c r="X2800" s="2">
        <v>2566660000</v>
      </c>
      <c r="Y2800" s="2">
        <v>2592320000</v>
      </c>
      <c r="Z2800" s="2">
        <v>2621870000</v>
      </c>
      <c r="AA2800" s="2">
        <v>2640610000</v>
      </c>
      <c r="AB2800" s="2">
        <v>2668720000</v>
      </c>
      <c r="AC2800" s="2">
        <v>2701290000</v>
      </c>
      <c r="AD2800" s="2">
        <v>2711060000</v>
      </c>
      <c r="AE2800" s="2">
        <v>2744200000</v>
      </c>
      <c r="AF2800" s="2">
        <v>2782130000</v>
      </c>
      <c r="AG2800" s="2">
        <v>2809890000</v>
      </c>
    </row>
    <row r="2801" spans="1:33">
      <c r="A2801" s="115" t="s">
        <v>4520</v>
      </c>
      <c r="B2801" s="115" t="s">
        <v>19</v>
      </c>
      <c r="C2801" s="2">
        <v>4214470000</v>
      </c>
      <c r="D2801" s="2">
        <v>3737360000</v>
      </c>
      <c r="E2801" s="2">
        <v>4042220000</v>
      </c>
      <c r="F2801" s="2">
        <v>4217610000</v>
      </c>
      <c r="G2801" s="2">
        <v>4372980000</v>
      </c>
      <c r="H2801" s="2">
        <v>4463450000</v>
      </c>
      <c r="I2801" s="2">
        <v>4465740000</v>
      </c>
      <c r="J2801" s="2">
        <v>4399060000</v>
      </c>
      <c r="K2801" s="2">
        <v>4329280000</v>
      </c>
      <c r="L2801" s="2">
        <v>4277740000</v>
      </c>
      <c r="M2801" s="2">
        <v>4222860000</v>
      </c>
      <c r="N2801" s="2">
        <v>4202710000</v>
      </c>
      <c r="O2801" s="2">
        <v>4199550000</v>
      </c>
      <c r="P2801" s="2">
        <v>4199860000</v>
      </c>
      <c r="Q2801" s="2">
        <v>4228670000</v>
      </c>
      <c r="R2801" s="2">
        <v>4277400000</v>
      </c>
      <c r="S2801" s="2">
        <v>4322520000</v>
      </c>
      <c r="T2801" s="2">
        <v>4352190000</v>
      </c>
      <c r="U2801" s="2">
        <v>4385680000</v>
      </c>
      <c r="V2801" s="2">
        <v>4420850000</v>
      </c>
      <c r="W2801" s="2">
        <v>4465450000</v>
      </c>
      <c r="X2801" s="2">
        <v>4514200000</v>
      </c>
      <c r="Y2801" s="2">
        <v>4559350000</v>
      </c>
      <c r="Z2801" s="2">
        <v>4611310000</v>
      </c>
      <c r="AA2801" s="2">
        <v>4644270000</v>
      </c>
      <c r="AB2801" s="2">
        <v>4693710000</v>
      </c>
      <c r="AC2801" s="2">
        <v>4750990000</v>
      </c>
      <c r="AD2801" s="2">
        <v>4768170000</v>
      </c>
      <c r="AE2801" s="2">
        <v>4826470000</v>
      </c>
      <c r="AF2801" s="2">
        <v>4893180000</v>
      </c>
      <c r="AG2801" s="2">
        <v>4942000000</v>
      </c>
    </row>
    <row r="2802" spans="1:33">
      <c r="A2802" s="115" t="s">
        <v>4521</v>
      </c>
      <c r="B2802" s="115" t="s">
        <v>19</v>
      </c>
      <c r="C2802" s="2">
        <v>166078000</v>
      </c>
      <c r="D2802" s="2">
        <v>147277000</v>
      </c>
      <c r="E2802" s="2">
        <v>159290000</v>
      </c>
      <c r="F2802" s="2">
        <v>166202000</v>
      </c>
      <c r="G2802" s="2">
        <v>172324000</v>
      </c>
      <c r="H2802" s="2">
        <v>175889000</v>
      </c>
      <c r="I2802" s="2">
        <v>175979000</v>
      </c>
      <c r="J2802" s="2">
        <v>173352000</v>
      </c>
      <c r="K2802" s="2">
        <v>170602000</v>
      </c>
      <c r="L2802" s="2">
        <v>168571000</v>
      </c>
      <c r="M2802" s="2">
        <v>166409000</v>
      </c>
      <c r="N2802" s="2">
        <v>165615000</v>
      </c>
      <c r="O2802" s="2">
        <v>165490000</v>
      </c>
      <c r="P2802" s="2">
        <v>165502000</v>
      </c>
      <c r="Q2802" s="2">
        <v>166638000</v>
      </c>
      <c r="R2802" s="2">
        <v>168558000</v>
      </c>
      <c r="S2802" s="2">
        <v>170336000</v>
      </c>
      <c r="T2802" s="2">
        <v>171505000</v>
      </c>
      <c r="U2802" s="2">
        <v>172825000</v>
      </c>
      <c r="V2802" s="2">
        <v>174211000</v>
      </c>
      <c r="W2802" s="2">
        <v>175968000</v>
      </c>
      <c r="X2802" s="2">
        <v>177889000</v>
      </c>
      <c r="Y2802" s="2">
        <v>179668000</v>
      </c>
      <c r="Z2802" s="2">
        <v>181716000</v>
      </c>
      <c r="AA2802" s="2">
        <v>183015000</v>
      </c>
      <c r="AB2802" s="2">
        <v>184963000</v>
      </c>
      <c r="AC2802" s="2">
        <v>187220000</v>
      </c>
      <c r="AD2802" s="2">
        <v>187897000</v>
      </c>
      <c r="AE2802" s="2">
        <v>190195000</v>
      </c>
      <c r="AF2802" s="2">
        <v>192824000</v>
      </c>
      <c r="AG2802" s="2">
        <v>194748000</v>
      </c>
    </row>
    <row r="2803" spans="1:33">
      <c r="A2803" s="115" t="s">
        <v>4522</v>
      </c>
      <c r="B2803" s="115" t="s">
        <v>19</v>
      </c>
      <c r="C2803" s="2">
        <v>156488000</v>
      </c>
      <c r="D2803" s="2">
        <v>138772000</v>
      </c>
      <c r="E2803" s="2">
        <v>150092000</v>
      </c>
      <c r="F2803" s="2">
        <v>156605000</v>
      </c>
      <c r="G2803" s="2">
        <v>162374000</v>
      </c>
      <c r="H2803" s="2">
        <v>165733000</v>
      </c>
      <c r="I2803" s="2">
        <v>165818000</v>
      </c>
      <c r="J2803" s="2">
        <v>163342000</v>
      </c>
      <c r="K2803" s="2">
        <v>160751000</v>
      </c>
      <c r="L2803" s="2">
        <v>158837000</v>
      </c>
      <c r="M2803" s="2">
        <v>156800000</v>
      </c>
      <c r="N2803" s="2">
        <v>156051000</v>
      </c>
      <c r="O2803" s="2">
        <v>155934000</v>
      </c>
      <c r="P2803" s="2">
        <v>155946000</v>
      </c>
      <c r="Q2803" s="2">
        <v>157015000</v>
      </c>
      <c r="R2803" s="2">
        <v>158825000</v>
      </c>
      <c r="S2803" s="2">
        <v>160500000</v>
      </c>
      <c r="T2803" s="2">
        <v>161602000</v>
      </c>
      <c r="U2803" s="2">
        <v>162845000</v>
      </c>
      <c r="V2803" s="2">
        <v>164151000</v>
      </c>
      <c r="W2803" s="2">
        <v>165807000</v>
      </c>
      <c r="X2803" s="2">
        <v>167617000</v>
      </c>
      <c r="Y2803" s="2">
        <v>169294000</v>
      </c>
      <c r="Z2803" s="2">
        <v>171223000</v>
      </c>
      <c r="AA2803" s="2">
        <v>172447000</v>
      </c>
      <c r="AB2803" s="2">
        <v>174283000</v>
      </c>
      <c r="AC2803" s="2">
        <v>176410000</v>
      </c>
      <c r="AD2803" s="2">
        <v>177048000</v>
      </c>
      <c r="AE2803" s="2">
        <v>179212000</v>
      </c>
      <c r="AF2803" s="2">
        <v>181689000</v>
      </c>
      <c r="AG2803" s="2">
        <v>183502000</v>
      </c>
    </row>
    <row r="2804" spans="1:33">
      <c r="A2804" s="115" t="s">
        <v>4523</v>
      </c>
      <c r="B2804" s="115" t="s">
        <v>19</v>
      </c>
      <c r="C2804" s="2">
        <v>111437000</v>
      </c>
      <c r="D2804" s="2">
        <v>98821700</v>
      </c>
      <c r="E2804" s="2">
        <v>106883000</v>
      </c>
      <c r="F2804" s="2">
        <v>111520000</v>
      </c>
      <c r="G2804" s="2">
        <v>115629000</v>
      </c>
      <c r="H2804" s="2">
        <v>118021000</v>
      </c>
      <c r="I2804" s="2">
        <v>118081000</v>
      </c>
      <c r="J2804" s="2">
        <v>116318000</v>
      </c>
      <c r="K2804" s="2">
        <v>114473000</v>
      </c>
      <c r="L2804" s="2">
        <v>113110000</v>
      </c>
      <c r="M2804" s="2">
        <v>111659000</v>
      </c>
      <c r="N2804" s="2">
        <v>111126000</v>
      </c>
      <c r="O2804" s="2">
        <v>111043000</v>
      </c>
      <c r="P2804" s="2">
        <v>111051000</v>
      </c>
      <c r="Q2804" s="2">
        <v>111813000</v>
      </c>
      <c r="R2804" s="2">
        <v>113101000</v>
      </c>
      <c r="S2804" s="2">
        <v>114294000</v>
      </c>
      <c r="T2804" s="2">
        <v>115079000</v>
      </c>
      <c r="U2804" s="2">
        <v>115964000</v>
      </c>
      <c r="V2804" s="2">
        <v>116894000</v>
      </c>
      <c r="W2804" s="2">
        <v>118074000</v>
      </c>
      <c r="X2804" s="2">
        <v>119363000</v>
      </c>
      <c r="Y2804" s="2">
        <v>120556000</v>
      </c>
      <c r="Z2804" s="2">
        <v>121930000</v>
      </c>
      <c r="AA2804" s="2">
        <v>122802000</v>
      </c>
      <c r="AB2804" s="2">
        <v>124109000</v>
      </c>
      <c r="AC2804" s="2">
        <v>125624000</v>
      </c>
      <c r="AD2804" s="2">
        <v>126078000</v>
      </c>
      <c r="AE2804" s="2">
        <v>127619000</v>
      </c>
      <c r="AF2804" s="2">
        <v>129383000</v>
      </c>
      <c r="AG2804" s="2">
        <v>130674000</v>
      </c>
    </row>
    <row r="2805" spans="1:33">
      <c r="A2805" s="115" t="s">
        <v>4524</v>
      </c>
      <c r="B2805" s="115" t="s">
        <v>19</v>
      </c>
      <c r="C2805" s="2">
        <v>10407700</v>
      </c>
      <c r="D2805" s="2">
        <v>9229510</v>
      </c>
      <c r="E2805" s="2">
        <v>9982380</v>
      </c>
      <c r="F2805" s="2">
        <v>10415500</v>
      </c>
      <c r="G2805" s="2">
        <v>10799200</v>
      </c>
      <c r="H2805" s="2">
        <v>11022600</v>
      </c>
      <c r="I2805" s="2">
        <v>11028300</v>
      </c>
      <c r="J2805" s="2">
        <v>10863600</v>
      </c>
      <c r="K2805" s="2">
        <v>10691300</v>
      </c>
      <c r="L2805" s="2">
        <v>10564000</v>
      </c>
      <c r="M2805" s="2">
        <v>10428500</v>
      </c>
      <c r="N2805" s="2">
        <v>10378700</v>
      </c>
      <c r="O2805" s="2">
        <v>10370900</v>
      </c>
      <c r="P2805" s="2">
        <v>10371700</v>
      </c>
      <c r="Q2805" s="2">
        <v>10442800</v>
      </c>
      <c r="R2805" s="2">
        <v>10563200</v>
      </c>
      <c r="S2805" s="2">
        <v>10674600</v>
      </c>
      <c r="T2805" s="2">
        <v>10747900</v>
      </c>
      <c r="U2805" s="2">
        <v>10830600</v>
      </c>
      <c r="V2805" s="2">
        <v>10917400</v>
      </c>
      <c r="W2805" s="2">
        <v>11027600</v>
      </c>
      <c r="X2805" s="2">
        <v>11147900</v>
      </c>
      <c r="Y2805" s="2">
        <v>11259400</v>
      </c>
      <c r="Z2805" s="2">
        <v>11387800</v>
      </c>
      <c r="AA2805" s="2">
        <v>11469200</v>
      </c>
      <c r="AB2805" s="2">
        <v>11591300</v>
      </c>
      <c r="AC2805" s="2">
        <v>11732700</v>
      </c>
      <c r="AD2805" s="2">
        <v>11775100</v>
      </c>
      <c r="AE2805" s="2">
        <v>11919100</v>
      </c>
      <c r="AF2805" s="2">
        <v>12083800</v>
      </c>
      <c r="AG2805" s="2">
        <v>12204400</v>
      </c>
    </row>
    <row r="2806" spans="1:33">
      <c r="A2806" s="115" t="s">
        <v>4525</v>
      </c>
      <c r="B2806" s="115" t="s">
        <v>19</v>
      </c>
      <c r="C2806" s="2">
        <v>69880500</v>
      </c>
      <c r="D2806" s="2">
        <v>61969600</v>
      </c>
      <c r="E2806" s="2">
        <v>67024500</v>
      </c>
      <c r="F2806" s="2">
        <v>69932700</v>
      </c>
      <c r="G2806" s="2">
        <v>72508900</v>
      </c>
      <c r="H2806" s="2">
        <v>74009000</v>
      </c>
      <c r="I2806" s="2">
        <v>74046900</v>
      </c>
      <c r="J2806" s="2">
        <v>72941300</v>
      </c>
      <c r="K2806" s="2">
        <v>71784200</v>
      </c>
      <c r="L2806" s="2">
        <v>70929700</v>
      </c>
      <c r="M2806" s="2">
        <v>70019800</v>
      </c>
      <c r="N2806" s="2">
        <v>69685600</v>
      </c>
      <c r="O2806" s="2">
        <v>69633100</v>
      </c>
      <c r="P2806" s="2">
        <v>69638400</v>
      </c>
      <c r="Q2806" s="2">
        <v>70116100</v>
      </c>
      <c r="R2806" s="2">
        <v>70924100</v>
      </c>
      <c r="S2806" s="2">
        <v>71672200</v>
      </c>
      <c r="T2806" s="2">
        <v>72164100</v>
      </c>
      <c r="U2806" s="2">
        <v>72719500</v>
      </c>
      <c r="V2806" s="2">
        <v>73302600</v>
      </c>
      <c r="W2806" s="2">
        <v>74042100</v>
      </c>
      <c r="X2806" s="2">
        <v>74850500</v>
      </c>
      <c r="Y2806" s="2">
        <v>75599100</v>
      </c>
      <c r="Z2806" s="2">
        <v>76460700</v>
      </c>
      <c r="AA2806" s="2">
        <v>77007200</v>
      </c>
      <c r="AB2806" s="2">
        <v>77827000</v>
      </c>
      <c r="AC2806" s="2">
        <v>78776700</v>
      </c>
      <c r="AD2806" s="2">
        <v>79061600</v>
      </c>
      <c r="AE2806" s="2">
        <v>80028200</v>
      </c>
      <c r="AF2806" s="2">
        <v>81134400</v>
      </c>
      <c r="AG2806" s="2">
        <v>81943900</v>
      </c>
    </row>
    <row r="2807" spans="1:33">
      <c r="A2807" s="115" t="s">
        <v>4526</v>
      </c>
      <c r="B2807" s="115" t="s">
        <v>19</v>
      </c>
      <c r="C2807" s="2">
        <v>74341000</v>
      </c>
      <c r="D2807" s="2">
        <v>65925100</v>
      </c>
      <c r="E2807" s="2">
        <v>71302700</v>
      </c>
      <c r="F2807" s="2">
        <v>74396500</v>
      </c>
      <c r="G2807" s="2">
        <v>77137200</v>
      </c>
      <c r="H2807" s="2">
        <v>78733000</v>
      </c>
      <c r="I2807" s="2">
        <v>78773300</v>
      </c>
      <c r="J2807" s="2">
        <v>77597200</v>
      </c>
      <c r="K2807" s="2">
        <v>76366200</v>
      </c>
      <c r="L2807" s="2">
        <v>75457100</v>
      </c>
      <c r="M2807" s="2">
        <v>74489100</v>
      </c>
      <c r="N2807" s="2">
        <v>74133600</v>
      </c>
      <c r="O2807" s="2">
        <v>74077800</v>
      </c>
      <c r="P2807" s="2">
        <v>74083400</v>
      </c>
      <c r="Q2807" s="2">
        <v>74591600</v>
      </c>
      <c r="R2807" s="2">
        <v>75451200</v>
      </c>
      <c r="S2807" s="2">
        <v>76247000</v>
      </c>
      <c r="T2807" s="2">
        <v>76770400</v>
      </c>
      <c r="U2807" s="2">
        <v>77361200</v>
      </c>
      <c r="V2807" s="2">
        <v>77981500</v>
      </c>
      <c r="W2807" s="2">
        <v>78768200</v>
      </c>
      <c r="X2807" s="2">
        <v>79628200</v>
      </c>
      <c r="Y2807" s="2">
        <v>80424500</v>
      </c>
      <c r="Z2807" s="2">
        <v>81341200</v>
      </c>
      <c r="AA2807" s="2">
        <v>81922500</v>
      </c>
      <c r="AB2807" s="2">
        <v>82794700</v>
      </c>
      <c r="AC2807" s="2">
        <v>83805100</v>
      </c>
      <c r="AD2807" s="2">
        <v>84108100</v>
      </c>
      <c r="AE2807" s="2">
        <v>85136400</v>
      </c>
      <c r="AF2807" s="2">
        <v>86313100</v>
      </c>
      <c r="AG2807" s="2">
        <v>87174400</v>
      </c>
    </row>
    <row r="2808" spans="1:33">
      <c r="A2808" s="115" t="s">
        <v>4527</v>
      </c>
      <c r="B2808" s="115" t="s">
        <v>19</v>
      </c>
      <c r="C2808" s="2">
        <v>7434100</v>
      </c>
      <c r="D2808" s="2">
        <v>6592510</v>
      </c>
      <c r="E2808" s="2">
        <v>7130270</v>
      </c>
      <c r="F2808" s="2">
        <v>7439650</v>
      </c>
      <c r="G2808" s="2">
        <v>7713720</v>
      </c>
      <c r="H2808" s="2">
        <v>7873300</v>
      </c>
      <c r="I2808" s="2">
        <v>7877330</v>
      </c>
      <c r="J2808" s="2">
        <v>7759720</v>
      </c>
      <c r="K2808" s="2">
        <v>7636620</v>
      </c>
      <c r="L2808" s="2">
        <v>7545710</v>
      </c>
      <c r="M2808" s="2">
        <v>7448910</v>
      </c>
      <c r="N2808" s="2">
        <v>7413360</v>
      </c>
      <c r="O2808" s="2">
        <v>7407780</v>
      </c>
      <c r="P2808" s="2">
        <v>7408340</v>
      </c>
      <c r="Q2808" s="2">
        <v>7459160</v>
      </c>
      <c r="R2808" s="2">
        <v>7545120</v>
      </c>
      <c r="S2808" s="2">
        <v>7624700</v>
      </c>
      <c r="T2808" s="2">
        <v>7677040</v>
      </c>
      <c r="U2808" s="2">
        <v>7736120</v>
      </c>
      <c r="V2808" s="2">
        <v>7798150</v>
      </c>
      <c r="W2808" s="2">
        <v>7876820</v>
      </c>
      <c r="X2808" s="2">
        <v>7962820</v>
      </c>
      <c r="Y2808" s="2">
        <v>8042450</v>
      </c>
      <c r="Z2808" s="2">
        <v>8134120</v>
      </c>
      <c r="AA2808" s="2">
        <v>8192250</v>
      </c>
      <c r="AB2808" s="2">
        <v>8279470</v>
      </c>
      <c r="AC2808" s="2">
        <v>8380510</v>
      </c>
      <c r="AD2808" s="2">
        <v>8410810</v>
      </c>
      <c r="AE2808" s="2">
        <v>8513640</v>
      </c>
      <c r="AF2808" s="2">
        <v>8631310</v>
      </c>
      <c r="AG2808" s="2">
        <v>8717440</v>
      </c>
    </row>
    <row r="2809" spans="1:33">
      <c r="A2809" s="115" t="s">
        <v>4528</v>
      </c>
      <c r="B2809" s="115" t="s">
        <v>19</v>
      </c>
      <c r="C2809" s="115">
        <v>0</v>
      </c>
      <c r="D2809" s="115">
        <v>0</v>
      </c>
      <c r="E2809" s="115">
        <v>0</v>
      </c>
      <c r="F2809" s="115">
        <v>0</v>
      </c>
      <c r="G2809" s="115">
        <v>0</v>
      </c>
      <c r="H2809" s="115">
        <v>0</v>
      </c>
      <c r="I2809" s="115">
        <v>0</v>
      </c>
      <c r="J2809" s="115">
        <v>0</v>
      </c>
      <c r="K2809" s="115">
        <v>0</v>
      </c>
      <c r="L2809" s="115">
        <v>0</v>
      </c>
      <c r="M2809" s="115">
        <v>0</v>
      </c>
      <c r="N2809" s="115">
        <v>0</v>
      </c>
      <c r="O2809" s="115">
        <v>0</v>
      </c>
      <c r="P2809" s="115">
        <v>0</v>
      </c>
      <c r="Q2809" s="115">
        <v>0</v>
      </c>
      <c r="R2809" s="115">
        <v>0</v>
      </c>
      <c r="S2809" s="115">
        <v>0</v>
      </c>
      <c r="T2809" s="115">
        <v>0</v>
      </c>
      <c r="U2809" s="115">
        <v>0</v>
      </c>
      <c r="V2809" s="115">
        <v>0</v>
      </c>
      <c r="W2809" s="115">
        <v>0</v>
      </c>
      <c r="X2809" s="115">
        <v>0</v>
      </c>
      <c r="Y2809" s="115">
        <v>0</v>
      </c>
      <c r="Z2809" s="115">
        <v>0</v>
      </c>
      <c r="AA2809" s="115">
        <v>0</v>
      </c>
      <c r="AB2809" s="115">
        <v>0</v>
      </c>
      <c r="AC2809" s="115">
        <v>0</v>
      </c>
      <c r="AD2809" s="115">
        <v>0</v>
      </c>
      <c r="AE2809" s="115">
        <v>0</v>
      </c>
      <c r="AF2809" s="115">
        <v>0</v>
      </c>
      <c r="AG2809" s="115">
        <v>0</v>
      </c>
    </row>
    <row r="2810" spans="1:33">
      <c r="A2810" s="115" t="s">
        <v>4529</v>
      </c>
      <c r="B2810" s="115" t="s">
        <v>19</v>
      </c>
      <c r="C2810" s="2">
        <v>5303470000000</v>
      </c>
      <c r="D2810" s="2">
        <v>4919690000000</v>
      </c>
      <c r="E2810" s="2">
        <v>5227980000000</v>
      </c>
      <c r="F2810" s="2">
        <v>5511070000000</v>
      </c>
      <c r="G2810" s="2">
        <v>5724490000000</v>
      </c>
      <c r="H2810" s="2">
        <v>5854440000000</v>
      </c>
      <c r="I2810" s="2">
        <v>5939230000000</v>
      </c>
      <c r="J2810" s="2">
        <v>5933400000000</v>
      </c>
      <c r="K2810" s="2">
        <v>5905060000000</v>
      </c>
      <c r="L2810" s="2">
        <v>5812580000000</v>
      </c>
      <c r="M2810" s="2">
        <v>5690850000000</v>
      </c>
      <c r="N2810" s="2">
        <v>5670680000000</v>
      </c>
      <c r="O2810" s="2">
        <v>5697850000000</v>
      </c>
      <c r="P2810" s="2">
        <v>5746990000000</v>
      </c>
      <c r="Q2810" s="2">
        <v>5830030000000</v>
      </c>
      <c r="R2810" s="2">
        <v>5918060000000</v>
      </c>
      <c r="S2810" s="2">
        <v>6007310000000</v>
      </c>
      <c r="T2810" s="2">
        <v>6088180000000</v>
      </c>
      <c r="U2810" s="2">
        <v>6168560000000</v>
      </c>
      <c r="V2810" s="2">
        <v>6266040000000</v>
      </c>
      <c r="W2810" s="2">
        <v>6366110000000</v>
      </c>
      <c r="X2810" s="2">
        <v>6466290000000</v>
      </c>
      <c r="Y2810" s="2">
        <v>6563290000000</v>
      </c>
      <c r="Z2810" s="2">
        <v>6653810000000</v>
      </c>
      <c r="AA2810" s="2">
        <v>6738130000000</v>
      </c>
      <c r="AB2810" s="2">
        <v>6825520000000</v>
      </c>
      <c r="AC2810" s="2">
        <v>6906970000000</v>
      </c>
      <c r="AD2810" s="2">
        <v>6970650000000</v>
      </c>
      <c r="AE2810" s="2">
        <v>7040690000000</v>
      </c>
      <c r="AF2810" s="2">
        <v>7122240000000</v>
      </c>
      <c r="AG2810" s="2">
        <v>7179980000000</v>
      </c>
    </row>
    <row r="2811" spans="1:33">
      <c r="A2811" s="115" t="s">
        <v>4530</v>
      </c>
      <c r="B2811" s="115" t="s">
        <v>19</v>
      </c>
      <c r="C2811" s="2">
        <v>603513000</v>
      </c>
      <c r="D2811" s="2">
        <v>559839000</v>
      </c>
      <c r="E2811" s="2">
        <v>594922000</v>
      </c>
      <c r="F2811" s="2">
        <v>627136000</v>
      </c>
      <c r="G2811" s="2">
        <v>651422000</v>
      </c>
      <c r="H2811" s="2">
        <v>666210000</v>
      </c>
      <c r="I2811" s="2">
        <v>675859000</v>
      </c>
      <c r="J2811" s="2">
        <v>675195000</v>
      </c>
      <c r="K2811" s="2">
        <v>671971000</v>
      </c>
      <c r="L2811" s="2">
        <v>661446000</v>
      </c>
      <c r="M2811" s="2">
        <v>647594000</v>
      </c>
      <c r="N2811" s="2">
        <v>645300000</v>
      </c>
      <c r="O2811" s="2">
        <v>648391000</v>
      </c>
      <c r="P2811" s="2">
        <v>653982000</v>
      </c>
      <c r="Q2811" s="2">
        <v>663432000</v>
      </c>
      <c r="R2811" s="2">
        <v>673450000</v>
      </c>
      <c r="S2811" s="2">
        <v>683606000</v>
      </c>
      <c r="T2811" s="2">
        <v>692808000</v>
      </c>
      <c r="U2811" s="2">
        <v>701956000</v>
      </c>
      <c r="V2811" s="2">
        <v>713048000</v>
      </c>
      <c r="W2811" s="2">
        <v>724436000</v>
      </c>
      <c r="X2811" s="2">
        <v>735836000</v>
      </c>
      <c r="Y2811" s="2">
        <v>746874000</v>
      </c>
      <c r="Z2811" s="2">
        <v>757175000</v>
      </c>
      <c r="AA2811" s="2">
        <v>766770000</v>
      </c>
      <c r="AB2811" s="2">
        <v>776715000</v>
      </c>
      <c r="AC2811" s="2">
        <v>785984000</v>
      </c>
      <c r="AD2811" s="2">
        <v>793230000</v>
      </c>
      <c r="AE2811" s="2">
        <v>801200000</v>
      </c>
      <c r="AF2811" s="2">
        <v>810481000</v>
      </c>
      <c r="AG2811" s="2">
        <v>817050000</v>
      </c>
    </row>
    <row r="2812" spans="1:33">
      <c r="A2812" s="115" t="s">
        <v>4531</v>
      </c>
      <c r="B2812" s="115" t="s">
        <v>19</v>
      </c>
      <c r="C2812" s="2">
        <v>3221770000</v>
      </c>
      <c r="D2812" s="2">
        <v>2988620000</v>
      </c>
      <c r="E2812" s="2">
        <v>3175910000</v>
      </c>
      <c r="F2812" s="2">
        <v>3347880000</v>
      </c>
      <c r="G2812" s="2">
        <v>3477520000</v>
      </c>
      <c r="H2812" s="2">
        <v>3556470000</v>
      </c>
      <c r="I2812" s="2">
        <v>3607980000</v>
      </c>
      <c r="J2812" s="2">
        <v>3604430000</v>
      </c>
      <c r="K2812" s="2">
        <v>3587220000</v>
      </c>
      <c r="L2812" s="2">
        <v>3531040000</v>
      </c>
      <c r="M2812" s="2">
        <v>3457090000</v>
      </c>
      <c r="N2812" s="2">
        <v>3444840000</v>
      </c>
      <c r="O2812" s="2">
        <v>3461340000</v>
      </c>
      <c r="P2812" s="2">
        <v>3491190000</v>
      </c>
      <c r="Q2812" s="2">
        <v>3541640000</v>
      </c>
      <c r="R2812" s="2">
        <v>3595110000</v>
      </c>
      <c r="S2812" s="2">
        <v>3649330000</v>
      </c>
      <c r="T2812" s="2">
        <v>3698460000</v>
      </c>
      <c r="U2812" s="2">
        <v>3747290000</v>
      </c>
      <c r="V2812" s="2">
        <v>3806510000</v>
      </c>
      <c r="W2812" s="2">
        <v>3867300000</v>
      </c>
      <c r="X2812" s="2">
        <v>3928160000</v>
      </c>
      <c r="Y2812" s="2">
        <v>3987080000</v>
      </c>
      <c r="Z2812" s="2">
        <v>4042070000</v>
      </c>
      <c r="AA2812" s="2">
        <v>4093290000</v>
      </c>
      <c r="AB2812" s="2">
        <v>4146380000</v>
      </c>
      <c r="AC2812" s="2">
        <v>4195860000</v>
      </c>
      <c r="AD2812" s="2">
        <v>4234540000</v>
      </c>
      <c r="AE2812" s="2">
        <v>4277090000</v>
      </c>
      <c r="AF2812" s="2">
        <v>4326640000</v>
      </c>
      <c r="AG2812" s="2">
        <v>4361710000</v>
      </c>
    </row>
    <row r="2813" spans="1:33">
      <c r="A2813" s="115" t="s">
        <v>4532</v>
      </c>
      <c r="B2813" s="115" t="s">
        <v>19</v>
      </c>
      <c r="C2813" s="2">
        <v>5666400000</v>
      </c>
      <c r="D2813" s="2">
        <v>5256350000</v>
      </c>
      <c r="E2813" s="2">
        <v>5585740000</v>
      </c>
      <c r="F2813" s="2">
        <v>5888200000</v>
      </c>
      <c r="G2813" s="2">
        <v>6116230000</v>
      </c>
      <c r="H2813" s="2">
        <v>6255070000</v>
      </c>
      <c r="I2813" s="2">
        <v>6345670000</v>
      </c>
      <c r="J2813" s="2">
        <v>6339430000</v>
      </c>
      <c r="K2813" s="2">
        <v>6309160000</v>
      </c>
      <c r="L2813" s="2">
        <v>6210340000</v>
      </c>
      <c r="M2813" s="2">
        <v>6080290000</v>
      </c>
      <c r="N2813" s="2">
        <v>6058740000</v>
      </c>
      <c r="O2813" s="2">
        <v>6087770000</v>
      </c>
      <c r="P2813" s="2">
        <v>6140260000</v>
      </c>
      <c r="Q2813" s="2">
        <v>6228990000</v>
      </c>
      <c r="R2813" s="2">
        <v>6323040000</v>
      </c>
      <c r="S2813" s="2">
        <v>6418400000</v>
      </c>
      <c r="T2813" s="2">
        <v>6504800000</v>
      </c>
      <c r="U2813" s="2">
        <v>6590690000</v>
      </c>
      <c r="V2813" s="2">
        <v>6694840000</v>
      </c>
      <c r="W2813" s="2">
        <v>6801760000</v>
      </c>
      <c r="X2813" s="2">
        <v>6908800000</v>
      </c>
      <c r="Y2813" s="2">
        <v>7012430000</v>
      </c>
      <c r="Z2813" s="2">
        <v>7109150000</v>
      </c>
      <c r="AA2813" s="2">
        <v>7199230000</v>
      </c>
      <c r="AB2813" s="2">
        <v>7292610000</v>
      </c>
      <c r="AC2813" s="2">
        <v>7379630000</v>
      </c>
      <c r="AD2813" s="2">
        <v>7447660000</v>
      </c>
      <c r="AE2813" s="2">
        <v>7522500000</v>
      </c>
      <c r="AF2813" s="2">
        <v>7609630000</v>
      </c>
      <c r="AG2813" s="2">
        <v>7671310000</v>
      </c>
    </row>
    <row r="2814" spans="1:33">
      <c r="A2814" s="115" t="s">
        <v>4533</v>
      </c>
      <c r="B2814" s="115" t="s">
        <v>19</v>
      </c>
      <c r="C2814" s="2">
        <v>223294000</v>
      </c>
      <c r="D2814" s="2">
        <v>207135000</v>
      </c>
      <c r="E2814" s="2">
        <v>220115000</v>
      </c>
      <c r="F2814" s="2">
        <v>232034000</v>
      </c>
      <c r="G2814" s="2">
        <v>241020000</v>
      </c>
      <c r="H2814" s="2">
        <v>246491000</v>
      </c>
      <c r="I2814" s="2">
        <v>250061000</v>
      </c>
      <c r="J2814" s="2">
        <v>249816000</v>
      </c>
      <c r="K2814" s="2">
        <v>248623000</v>
      </c>
      <c r="L2814" s="2">
        <v>244729000</v>
      </c>
      <c r="M2814" s="2">
        <v>239603000</v>
      </c>
      <c r="N2814" s="2">
        <v>238754000</v>
      </c>
      <c r="O2814" s="2">
        <v>239898000</v>
      </c>
      <c r="P2814" s="2">
        <v>241967000</v>
      </c>
      <c r="Q2814" s="2">
        <v>245463000</v>
      </c>
      <c r="R2814" s="2">
        <v>249170000</v>
      </c>
      <c r="S2814" s="2">
        <v>252927000</v>
      </c>
      <c r="T2814" s="2">
        <v>256332000</v>
      </c>
      <c r="U2814" s="2">
        <v>259717000</v>
      </c>
      <c r="V2814" s="2">
        <v>263821000</v>
      </c>
      <c r="W2814" s="2">
        <v>268034000</v>
      </c>
      <c r="X2814" s="2">
        <v>272252000</v>
      </c>
      <c r="Y2814" s="2">
        <v>276336000</v>
      </c>
      <c r="Z2814" s="2">
        <v>280147000</v>
      </c>
      <c r="AA2814" s="2">
        <v>283697000</v>
      </c>
      <c r="AB2814" s="2">
        <v>287377000</v>
      </c>
      <c r="AC2814" s="2">
        <v>290806000</v>
      </c>
      <c r="AD2814" s="2">
        <v>293487000</v>
      </c>
      <c r="AE2814" s="2">
        <v>296436000</v>
      </c>
      <c r="AF2814" s="2">
        <v>299870000</v>
      </c>
      <c r="AG2814" s="2">
        <v>302300000</v>
      </c>
    </row>
    <row r="2815" spans="1:33">
      <c r="A2815" s="115" t="s">
        <v>4534</v>
      </c>
      <c r="B2815" s="115" t="s">
        <v>19</v>
      </c>
      <c r="C2815" s="2">
        <v>210400000</v>
      </c>
      <c r="D2815" s="2">
        <v>195174000</v>
      </c>
      <c r="E2815" s="2">
        <v>207405000</v>
      </c>
      <c r="F2815" s="2">
        <v>218636000</v>
      </c>
      <c r="G2815" s="2">
        <v>227102000</v>
      </c>
      <c r="H2815" s="2">
        <v>232258000</v>
      </c>
      <c r="I2815" s="2">
        <v>235622000</v>
      </c>
      <c r="J2815" s="2">
        <v>235390000</v>
      </c>
      <c r="K2815" s="2">
        <v>234266000</v>
      </c>
      <c r="L2815" s="2">
        <v>230597000</v>
      </c>
      <c r="M2815" s="2">
        <v>225768000</v>
      </c>
      <c r="N2815" s="2">
        <v>224968000</v>
      </c>
      <c r="O2815" s="2">
        <v>226046000</v>
      </c>
      <c r="P2815" s="2">
        <v>227995000</v>
      </c>
      <c r="Q2815" s="2">
        <v>231289000</v>
      </c>
      <c r="R2815" s="2">
        <v>234782000</v>
      </c>
      <c r="S2815" s="2">
        <v>238322000</v>
      </c>
      <c r="T2815" s="2">
        <v>241531000</v>
      </c>
      <c r="U2815" s="2">
        <v>244720000</v>
      </c>
      <c r="V2815" s="2">
        <v>248587000</v>
      </c>
      <c r="W2815" s="2">
        <v>252557000</v>
      </c>
      <c r="X2815" s="2">
        <v>256531000</v>
      </c>
      <c r="Y2815" s="2">
        <v>260379000</v>
      </c>
      <c r="Z2815" s="2">
        <v>263971000</v>
      </c>
      <c r="AA2815" s="2">
        <v>267316000</v>
      </c>
      <c r="AB2815" s="2">
        <v>270783000</v>
      </c>
      <c r="AC2815" s="2">
        <v>274014000</v>
      </c>
      <c r="AD2815" s="2">
        <v>276540000</v>
      </c>
      <c r="AE2815" s="2">
        <v>279319000</v>
      </c>
      <c r="AF2815" s="2">
        <v>282554000</v>
      </c>
      <c r="AG2815" s="2">
        <v>284844000</v>
      </c>
    </row>
    <row r="2816" spans="1:33">
      <c r="A2816" s="115" t="s">
        <v>4535</v>
      </c>
      <c r="B2816" s="115" t="s">
        <v>19</v>
      </c>
      <c r="C2816" s="2">
        <v>149829000</v>
      </c>
      <c r="D2816" s="2">
        <v>138986000</v>
      </c>
      <c r="E2816" s="2">
        <v>147696000</v>
      </c>
      <c r="F2816" s="2">
        <v>155693000</v>
      </c>
      <c r="G2816" s="2">
        <v>161723000</v>
      </c>
      <c r="H2816" s="2">
        <v>165394000</v>
      </c>
      <c r="I2816" s="2">
        <v>167789000</v>
      </c>
      <c r="J2816" s="2">
        <v>167625000</v>
      </c>
      <c r="K2816" s="2">
        <v>166824000</v>
      </c>
      <c r="L2816" s="2">
        <v>164211000</v>
      </c>
      <c r="M2816" s="2">
        <v>160772000</v>
      </c>
      <c r="N2816" s="2">
        <v>160203000</v>
      </c>
      <c r="O2816" s="2">
        <v>160970000</v>
      </c>
      <c r="P2816" s="2">
        <v>162358000</v>
      </c>
      <c r="Q2816" s="2">
        <v>164704000</v>
      </c>
      <c r="R2816" s="2">
        <v>167191000</v>
      </c>
      <c r="S2816" s="2">
        <v>169713000</v>
      </c>
      <c r="T2816" s="2">
        <v>171997000</v>
      </c>
      <c r="U2816" s="2">
        <v>174268000</v>
      </c>
      <c r="V2816" s="2">
        <v>177022000</v>
      </c>
      <c r="W2816" s="2">
        <v>179849000</v>
      </c>
      <c r="X2816" s="2">
        <v>182680000</v>
      </c>
      <c r="Y2816" s="2">
        <v>185420000</v>
      </c>
      <c r="Z2816" s="2">
        <v>187977000</v>
      </c>
      <c r="AA2816" s="2">
        <v>190359000</v>
      </c>
      <c r="AB2816" s="2">
        <v>192828000</v>
      </c>
      <c r="AC2816" s="2">
        <v>195129000</v>
      </c>
      <c r="AD2816" s="2">
        <v>196928000</v>
      </c>
      <c r="AE2816" s="2">
        <v>198907000</v>
      </c>
      <c r="AF2816" s="2">
        <v>201211000</v>
      </c>
      <c r="AG2816" s="2">
        <v>202842000</v>
      </c>
    </row>
    <row r="2817" spans="1:33">
      <c r="A2817" s="115" t="s">
        <v>4536</v>
      </c>
      <c r="B2817" s="115" t="s">
        <v>19</v>
      </c>
      <c r="C2817" s="2">
        <v>13993300</v>
      </c>
      <c r="D2817" s="2">
        <v>12980700</v>
      </c>
      <c r="E2817" s="2">
        <v>13794100</v>
      </c>
      <c r="F2817" s="2">
        <v>14541100</v>
      </c>
      <c r="G2817" s="2">
        <v>15104200</v>
      </c>
      <c r="H2817" s="2">
        <v>15447100</v>
      </c>
      <c r="I2817" s="2">
        <v>15670800</v>
      </c>
      <c r="J2817" s="2">
        <v>15655400</v>
      </c>
      <c r="K2817" s="2">
        <v>15580600</v>
      </c>
      <c r="L2817" s="2">
        <v>15336600</v>
      </c>
      <c r="M2817" s="2">
        <v>15015400</v>
      </c>
      <c r="N2817" s="2">
        <v>14962200</v>
      </c>
      <c r="O2817" s="2">
        <v>15033900</v>
      </c>
      <c r="P2817" s="2">
        <v>15163600</v>
      </c>
      <c r="Q2817" s="2">
        <v>15382700</v>
      </c>
      <c r="R2817" s="2">
        <v>15614900</v>
      </c>
      <c r="S2817" s="2">
        <v>15850400</v>
      </c>
      <c r="T2817" s="2">
        <v>16063800</v>
      </c>
      <c r="U2817" s="2">
        <v>16275900</v>
      </c>
      <c r="V2817" s="2">
        <v>16533100</v>
      </c>
      <c r="W2817" s="2">
        <v>16797100</v>
      </c>
      <c r="X2817" s="2">
        <v>17061500</v>
      </c>
      <c r="Y2817" s="2">
        <v>17317400</v>
      </c>
      <c r="Z2817" s="2">
        <v>17556200</v>
      </c>
      <c r="AA2817" s="2">
        <v>17778700</v>
      </c>
      <c r="AB2817" s="2">
        <v>18009300</v>
      </c>
      <c r="AC2817" s="2">
        <v>18224200</v>
      </c>
      <c r="AD2817" s="2">
        <v>18392200</v>
      </c>
      <c r="AE2817" s="2">
        <v>18577000</v>
      </c>
      <c r="AF2817" s="2">
        <v>18792200</v>
      </c>
      <c r="AG2817" s="2">
        <v>18944500</v>
      </c>
    </row>
    <row r="2818" spans="1:33">
      <c r="A2818" s="115" t="s">
        <v>4537</v>
      </c>
      <c r="B2818" s="115" t="s">
        <v>19</v>
      </c>
      <c r="C2818" s="2">
        <v>93955300</v>
      </c>
      <c r="D2818" s="2">
        <v>87156100</v>
      </c>
      <c r="E2818" s="2">
        <v>92617800</v>
      </c>
      <c r="F2818" s="2">
        <v>97633000</v>
      </c>
      <c r="G2818" s="2">
        <v>101414000</v>
      </c>
      <c r="H2818" s="2">
        <v>103716000</v>
      </c>
      <c r="I2818" s="2">
        <v>105218000</v>
      </c>
      <c r="J2818" s="2">
        <v>105115000</v>
      </c>
      <c r="K2818" s="2">
        <v>104613000</v>
      </c>
      <c r="L2818" s="2">
        <v>102974000</v>
      </c>
      <c r="M2818" s="2">
        <v>100818000</v>
      </c>
      <c r="N2818" s="2">
        <v>100461000</v>
      </c>
      <c r="O2818" s="2">
        <v>100942000</v>
      </c>
      <c r="P2818" s="2">
        <v>101812000</v>
      </c>
      <c r="Q2818" s="2">
        <v>103284000</v>
      </c>
      <c r="R2818" s="2">
        <v>104843000</v>
      </c>
      <c r="S2818" s="2">
        <v>106424000</v>
      </c>
      <c r="T2818" s="2">
        <v>107857000</v>
      </c>
      <c r="U2818" s="2">
        <v>109281000</v>
      </c>
      <c r="V2818" s="2">
        <v>111008000</v>
      </c>
      <c r="W2818" s="2">
        <v>112781000</v>
      </c>
      <c r="X2818" s="2">
        <v>114556000</v>
      </c>
      <c r="Y2818" s="2">
        <v>116274000</v>
      </c>
      <c r="Z2818" s="2">
        <v>117878000</v>
      </c>
      <c r="AA2818" s="2">
        <v>119371000</v>
      </c>
      <c r="AB2818" s="2">
        <v>120920000</v>
      </c>
      <c r="AC2818" s="2">
        <v>122363000</v>
      </c>
      <c r="AD2818" s="2">
        <v>123491000</v>
      </c>
      <c r="AE2818" s="2">
        <v>124731000</v>
      </c>
      <c r="AF2818" s="2">
        <v>126176000</v>
      </c>
      <c r="AG2818" s="2">
        <v>127199000</v>
      </c>
    </row>
    <row r="2819" spans="1:33">
      <c r="A2819" s="115" t="s">
        <v>4538</v>
      </c>
      <c r="B2819" s="115" t="s">
        <v>19</v>
      </c>
      <c r="C2819" s="2">
        <v>99952400</v>
      </c>
      <c r="D2819" s="2">
        <v>92719300</v>
      </c>
      <c r="E2819" s="2">
        <v>98529600</v>
      </c>
      <c r="F2819" s="2">
        <v>103865000</v>
      </c>
      <c r="G2819" s="2">
        <v>107887000</v>
      </c>
      <c r="H2819" s="2">
        <v>110336000</v>
      </c>
      <c r="I2819" s="2">
        <v>111934000</v>
      </c>
      <c r="J2819" s="2">
        <v>111824000</v>
      </c>
      <c r="K2819" s="2">
        <v>111290000</v>
      </c>
      <c r="L2819" s="2">
        <v>109547000</v>
      </c>
      <c r="M2819" s="2">
        <v>107253000</v>
      </c>
      <c r="N2819" s="2">
        <v>106873000</v>
      </c>
      <c r="O2819" s="2">
        <v>107385000</v>
      </c>
      <c r="P2819" s="2">
        <v>108311000</v>
      </c>
      <c r="Q2819" s="2">
        <v>109876000</v>
      </c>
      <c r="R2819" s="2">
        <v>111535000</v>
      </c>
      <c r="S2819" s="2">
        <v>113217000</v>
      </c>
      <c r="T2819" s="2">
        <v>114741000</v>
      </c>
      <c r="U2819" s="2">
        <v>116256000</v>
      </c>
      <c r="V2819" s="2">
        <v>118093000</v>
      </c>
      <c r="W2819" s="2">
        <v>119980000</v>
      </c>
      <c r="X2819" s="2">
        <v>121868000</v>
      </c>
      <c r="Y2819" s="2">
        <v>123696000</v>
      </c>
      <c r="Z2819" s="2">
        <v>125402000</v>
      </c>
      <c r="AA2819" s="2">
        <v>126991000</v>
      </c>
      <c r="AB2819" s="2">
        <v>128638000</v>
      </c>
      <c r="AC2819" s="2">
        <v>130173000</v>
      </c>
      <c r="AD2819" s="2">
        <v>131373000</v>
      </c>
      <c r="AE2819" s="2">
        <v>132693000</v>
      </c>
      <c r="AF2819" s="2">
        <v>134230000</v>
      </c>
      <c r="AG2819" s="2">
        <v>135318000</v>
      </c>
    </row>
    <row r="2820" spans="1:33">
      <c r="A2820" s="115" t="s">
        <v>4539</v>
      </c>
      <c r="B2820" s="115" t="s">
        <v>19</v>
      </c>
      <c r="C2820" s="2">
        <v>9995240</v>
      </c>
      <c r="D2820" s="2">
        <v>9271930</v>
      </c>
      <c r="E2820" s="2">
        <v>9852960</v>
      </c>
      <c r="F2820" s="2">
        <v>10386500</v>
      </c>
      <c r="G2820" s="2">
        <v>10788700</v>
      </c>
      <c r="H2820" s="2">
        <v>11033600</v>
      </c>
      <c r="I2820" s="2">
        <v>11193400</v>
      </c>
      <c r="J2820" s="2">
        <v>11182400</v>
      </c>
      <c r="K2820" s="2">
        <v>11129000</v>
      </c>
      <c r="L2820" s="2">
        <v>10954700</v>
      </c>
      <c r="M2820" s="2">
        <v>10725300</v>
      </c>
      <c r="N2820" s="2">
        <v>10687300</v>
      </c>
      <c r="O2820" s="2">
        <v>10738500</v>
      </c>
      <c r="P2820" s="2">
        <v>10831100</v>
      </c>
      <c r="Q2820" s="2">
        <v>10987600</v>
      </c>
      <c r="R2820" s="2">
        <v>11153500</v>
      </c>
      <c r="S2820" s="2">
        <v>11321700</v>
      </c>
      <c r="T2820" s="2">
        <v>11474100</v>
      </c>
      <c r="U2820" s="2">
        <v>11625600</v>
      </c>
      <c r="V2820" s="2">
        <v>11809300</v>
      </c>
      <c r="W2820" s="2">
        <v>11998000</v>
      </c>
      <c r="X2820" s="2">
        <v>12186800</v>
      </c>
      <c r="Y2820" s="2">
        <v>12369600</v>
      </c>
      <c r="Z2820" s="2">
        <v>12540200</v>
      </c>
      <c r="AA2820" s="2">
        <v>12699100</v>
      </c>
      <c r="AB2820" s="2">
        <v>12863800</v>
      </c>
      <c r="AC2820" s="2">
        <v>13017300</v>
      </c>
      <c r="AD2820" s="2">
        <v>13137300</v>
      </c>
      <c r="AE2820" s="2">
        <v>13269300</v>
      </c>
      <c r="AF2820" s="2">
        <v>13423000</v>
      </c>
      <c r="AG2820" s="2">
        <v>13531800</v>
      </c>
    </row>
    <row r="2821" spans="1:33">
      <c r="A2821" s="115" t="s">
        <v>4540</v>
      </c>
      <c r="B2821" s="115" t="s">
        <v>19</v>
      </c>
      <c r="C2821" s="115">
        <v>0</v>
      </c>
      <c r="D2821" s="115">
        <v>0</v>
      </c>
      <c r="E2821" s="115">
        <v>0</v>
      </c>
      <c r="F2821" s="115">
        <v>0</v>
      </c>
      <c r="G2821" s="115">
        <v>0</v>
      </c>
      <c r="H2821" s="115">
        <v>0</v>
      </c>
      <c r="I2821" s="115">
        <v>0</v>
      </c>
      <c r="J2821" s="115">
        <v>0</v>
      </c>
      <c r="K2821" s="115">
        <v>0</v>
      </c>
      <c r="L2821" s="115">
        <v>0</v>
      </c>
      <c r="M2821" s="115">
        <v>0</v>
      </c>
      <c r="N2821" s="115">
        <v>0</v>
      </c>
      <c r="O2821" s="115">
        <v>0</v>
      </c>
      <c r="P2821" s="115">
        <v>0</v>
      </c>
      <c r="Q2821" s="115">
        <v>0</v>
      </c>
      <c r="R2821" s="115">
        <v>0</v>
      </c>
      <c r="S2821" s="115">
        <v>0</v>
      </c>
      <c r="T2821" s="115">
        <v>0</v>
      </c>
      <c r="U2821" s="115">
        <v>0</v>
      </c>
      <c r="V2821" s="115">
        <v>0</v>
      </c>
      <c r="W2821" s="115">
        <v>0</v>
      </c>
      <c r="X2821" s="115">
        <v>0</v>
      </c>
      <c r="Y2821" s="115">
        <v>0</v>
      </c>
      <c r="Z2821" s="115">
        <v>0</v>
      </c>
      <c r="AA2821" s="115">
        <v>0</v>
      </c>
      <c r="AB2821" s="115">
        <v>0</v>
      </c>
      <c r="AC2821" s="115">
        <v>0</v>
      </c>
      <c r="AD2821" s="115">
        <v>0</v>
      </c>
      <c r="AE2821" s="115">
        <v>0</v>
      </c>
      <c r="AF2821" s="115">
        <v>0</v>
      </c>
      <c r="AG2821" s="115">
        <v>0</v>
      </c>
    </row>
    <row r="2822" spans="1:33">
      <c r="A2822" s="115" t="s">
        <v>4541</v>
      </c>
      <c r="B2822" s="115" t="s">
        <v>19</v>
      </c>
      <c r="C2822" s="2">
        <v>3002350000000</v>
      </c>
      <c r="D2822" s="2">
        <v>2785080000000</v>
      </c>
      <c r="E2822" s="2">
        <v>2959580000000</v>
      </c>
      <c r="F2822" s="2">
        <v>3119820000000</v>
      </c>
      <c r="G2822" s="2">
        <v>3240650000000</v>
      </c>
      <c r="H2822" s="2">
        <v>3314200000000</v>
      </c>
      <c r="I2822" s="2">
        <v>3362220000000</v>
      </c>
      <c r="J2822" s="2">
        <v>3358910000000</v>
      </c>
      <c r="K2822" s="2">
        <v>3342870000000</v>
      </c>
      <c r="L2822" s="2">
        <v>3290500000000</v>
      </c>
      <c r="M2822" s="2">
        <v>3221610000000</v>
      </c>
      <c r="N2822" s="2">
        <v>3210180000000</v>
      </c>
      <c r="O2822" s="2">
        <v>3225580000000</v>
      </c>
      <c r="P2822" s="2">
        <v>3253370000000</v>
      </c>
      <c r="Q2822" s="2">
        <v>3300410000000</v>
      </c>
      <c r="R2822" s="2">
        <v>3350240000000</v>
      </c>
      <c r="S2822" s="2">
        <v>3400740000000</v>
      </c>
      <c r="T2822" s="2">
        <v>3446520000000</v>
      </c>
      <c r="U2822" s="2">
        <v>3492040000000</v>
      </c>
      <c r="V2822" s="2">
        <v>3547230000000</v>
      </c>
      <c r="W2822" s="2">
        <v>3603870000000</v>
      </c>
      <c r="X2822" s="2">
        <v>3660580000000</v>
      </c>
      <c r="Y2822" s="2">
        <v>3715490000000</v>
      </c>
      <c r="Z2822" s="2">
        <v>3766730000000</v>
      </c>
      <c r="AA2822" s="2">
        <v>3814480000000</v>
      </c>
      <c r="AB2822" s="2">
        <v>3863930000000</v>
      </c>
      <c r="AC2822" s="2">
        <v>3910060000000</v>
      </c>
      <c r="AD2822" s="2">
        <v>3946090000000</v>
      </c>
      <c r="AE2822" s="2">
        <v>3985740000000</v>
      </c>
      <c r="AF2822" s="2">
        <v>4031910000000</v>
      </c>
      <c r="AG2822" s="2">
        <v>4064600000000</v>
      </c>
    </row>
    <row r="2823" spans="1:33">
      <c r="A2823" s="115" t="s">
        <v>4542</v>
      </c>
      <c r="B2823" s="115" t="s">
        <v>19</v>
      </c>
      <c r="C2823" s="2">
        <v>341654000</v>
      </c>
      <c r="D2823" s="2">
        <v>316931000</v>
      </c>
      <c r="E2823" s="2">
        <v>336788000</v>
      </c>
      <c r="F2823" s="2">
        <v>355022000</v>
      </c>
      <c r="G2823" s="2">
        <v>368772000</v>
      </c>
      <c r="H2823" s="2">
        <v>377142000</v>
      </c>
      <c r="I2823" s="2">
        <v>382607000</v>
      </c>
      <c r="J2823" s="2">
        <v>382229000</v>
      </c>
      <c r="K2823" s="2">
        <v>380404000</v>
      </c>
      <c r="L2823" s="2">
        <v>374445000</v>
      </c>
      <c r="M2823" s="2">
        <v>366605000</v>
      </c>
      <c r="N2823" s="2">
        <v>365305000</v>
      </c>
      <c r="O2823" s="2">
        <v>367057000</v>
      </c>
      <c r="P2823" s="2">
        <v>370220000</v>
      </c>
      <c r="Q2823" s="2">
        <v>375572000</v>
      </c>
      <c r="R2823" s="2">
        <v>381243000</v>
      </c>
      <c r="S2823" s="2">
        <v>386990000</v>
      </c>
      <c r="T2823" s="2">
        <v>392199000</v>
      </c>
      <c r="U2823" s="2">
        <v>397379000</v>
      </c>
      <c r="V2823" s="2">
        <v>403659000</v>
      </c>
      <c r="W2823" s="2">
        <v>410105000</v>
      </c>
      <c r="X2823" s="2">
        <v>416558000</v>
      </c>
      <c r="Y2823" s="2">
        <v>422807000</v>
      </c>
      <c r="Z2823" s="2">
        <v>428638000</v>
      </c>
      <c r="AA2823" s="2">
        <v>434071000</v>
      </c>
      <c r="AB2823" s="2">
        <v>439699000</v>
      </c>
      <c r="AC2823" s="2">
        <v>444949000</v>
      </c>
      <c r="AD2823" s="2">
        <v>449048000</v>
      </c>
      <c r="AE2823" s="2">
        <v>453560000</v>
      </c>
      <c r="AF2823" s="2">
        <v>458814000</v>
      </c>
      <c r="AG2823" s="2">
        <v>462533000</v>
      </c>
    </row>
    <row r="2824" spans="1:33">
      <c r="A2824" s="115" t="s">
        <v>4543</v>
      </c>
      <c r="B2824" s="115" t="s">
        <v>19</v>
      </c>
      <c r="C2824" s="2">
        <v>1823870000</v>
      </c>
      <c r="D2824" s="2">
        <v>1691890000</v>
      </c>
      <c r="E2824" s="2">
        <v>1797890000</v>
      </c>
      <c r="F2824" s="2">
        <v>1895230000</v>
      </c>
      <c r="G2824" s="2">
        <v>1968640000</v>
      </c>
      <c r="H2824" s="2">
        <v>2013320000</v>
      </c>
      <c r="I2824" s="2">
        <v>2042490000</v>
      </c>
      <c r="J2824" s="2">
        <v>2040480000</v>
      </c>
      <c r="K2824" s="2">
        <v>2030730000</v>
      </c>
      <c r="L2824" s="2">
        <v>1998920000</v>
      </c>
      <c r="M2824" s="2">
        <v>1957070000</v>
      </c>
      <c r="N2824" s="2">
        <v>1950130000</v>
      </c>
      <c r="O2824" s="2">
        <v>1959480000</v>
      </c>
      <c r="P2824" s="2">
        <v>1976370000</v>
      </c>
      <c r="Q2824" s="2">
        <v>2004940000</v>
      </c>
      <c r="R2824" s="2">
        <v>2035210000</v>
      </c>
      <c r="S2824" s="2">
        <v>2065890000</v>
      </c>
      <c r="T2824" s="2">
        <v>2093700000</v>
      </c>
      <c r="U2824" s="2">
        <v>2121350000</v>
      </c>
      <c r="V2824" s="2">
        <v>2154880000</v>
      </c>
      <c r="W2824" s="2">
        <v>2189290000</v>
      </c>
      <c r="X2824" s="2">
        <v>2223730000</v>
      </c>
      <c r="Y2824" s="2">
        <v>2257100000</v>
      </c>
      <c r="Z2824" s="2">
        <v>2288220000</v>
      </c>
      <c r="AA2824" s="2">
        <v>2317230000</v>
      </c>
      <c r="AB2824" s="2">
        <v>2347270000</v>
      </c>
      <c r="AC2824" s="2">
        <v>2375290000</v>
      </c>
      <c r="AD2824" s="2">
        <v>2397180000</v>
      </c>
      <c r="AE2824" s="2">
        <v>2421270000</v>
      </c>
      <c r="AF2824" s="2">
        <v>2449310000</v>
      </c>
      <c r="AG2824" s="2">
        <v>2469170000</v>
      </c>
    </row>
    <row r="2825" spans="1:33">
      <c r="A2825" s="115" t="s">
        <v>4544</v>
      </c>
      <c r="B2825" s="115" t="s">
        <v>19</v>
      </c>
      <c r="C2825" s="2">
        <v>3207800000</v>
      </c>
      <c r="D2825" s="2">
        <v>2975670000</v>
      </c>
      <c r="E2825" s="2">
        <v>3162110000</v>
      </c>
      <c r="F2825" s="2">
        <v>3333310000</v>
      </c>
      <c r="G2825" s="2">
        <v>3462410000</v>
      </c>
      <c r="H2825" s="2">
        <v>3541000000</v>
      </c>
      <c r="I2825" s="2">
        <v>3592310000</v>
      </c>
      <c r="J2825" s="2">
        <v>3588760000</v>
      </c>
      <c r="K2825" s="2">
        <v>3571630000</v>
      </c>
      <c r="L2825" s="2">
        <v>3515680000</v>
      </c>
      <c r="M2825" s="2">
        <v>3442070000</v>
      </c>
      <c r="N2825" s="2">
        <v>3429860000</v>
      </c>
      <c r="O2825" s="2">
        <v>3446310000</v>
      </c>
      <c r="P2825" s="2">
        <v>3476010000</v>
      </c>
      <c r="Q2825" s="2">
        <v>3526260000</v>
      </c>
      <c r="R2825" s="2">
        <v>3579500000</v>
      </c>
      <c r="S2825" s="2">
        <v>3633460000</v>
      </c>
      <c r="T2825" s="2">
        <v>3682370000</v>
      </c>
      <c r="U2825" s="2">
        <v>3731010000</v>
      </c>
      <c r="V2825" s="2">
        <v>3789970000</v>
      </c>
      <c r="W2825" s="2">
        <v>3850490000</v>
      </c>
      <c r="X2825" s="2">
        <v>3911080000</v>
      </c>
      <c r="Y2825" s="2">
        <v>3969750000</v>
      </c>
      <c r="Z2825" s="2">
        <v>4024500000</v>
      </c>
      <c r="AA2825" s="2">
        <v>4075510000</v>
      </c>
      <c r="AB2825" s="2">
        <v>4128350000</v>
      </c>
      <c r="AC2825" s="2">
        <v>4177640000</v>
      </c>
      <c r="AD2825" s="2">
        <v>4216130000</v>
      </c>
      <c r="AE2825" s="2">
        <v>4258490000</v>
      </c>
      <c r="AF2825" s="2">
        <v>4307820000</v>
      </c>
      <c r="AG2825" s="2">
        <v>4342740000</v>
      </c>
    </row>
    <row r="2826" spans="1:33">
      <c r="A2826" s="115" t="s">
        <v>4545</v>
      </c>
      <c r="B2826" s="115" t="s">
        <v>19</v>
      </c>
      <c r="C2826" s="2">
        <v>126409000</v>
      </c>
      <c r="D2826" s="2">
        <v>117261000</v>
      </c>
      <c r="E2826" s="2">
        <v>124608000</v>
      </c>
      <c r="F2826" s="2">
        <v>131354000</v>
      </c>
      <c r="G2826" s="2">
        <v>136442000</v>
      </c>
      <c r="H2826" s="2">
        <v>139539000</v>
      </c>
      <c r="I2826" s="2">
        <v>141561000</v>
      </c>
      <c r="J2826" s="2">
        <v>141421000</v>
      </c>
      <c r="K2826" s="2">
        <v>140746000</v>
      </c>
      <c r="L2826" s="2">
        <v>138541000</v>
      </c>
      <c r="M2826" s="2">
        <v>135640000</v>
      </c>
      <c r="N2826" s="2">
        <v>135159000</v>
      </c>
      <c r="O2826" s="2">
        <v>135807000</v>
      </c>
      <c r="P2826" s="2">
        <v>136978000</v>
      </c>
      <c r="Q2826" s="2">
        <v>138958000</v>
      </c>
      <c r="R2826" s="2">
        <v>141056000</v>
      </c>
      <c r="S2826" s="2">
        <v>143183000</v>
      </c>
      <c r="T2826" s="2">
        <v>145110000</v>
      </c>
      <c r="U2826" s="2">
        <v>147026000</v>
      </c>
      <c r="V2826" s="2">
        <v>149350000</v>
      </c>
      <c r="W2826" s="2">
        <v>151735000</v>
      </c>
      <c r="X2826" s="2">
        <v>154122000</v>
      </c>
      <c r="Y2826" s="2">
        <v>156434000</v>
      </c>
      <c r="Z2826" s="2">
        <v>158592000</v>
      </c>
      <c r="AA2826" s="2">
        <v>160602000</v>
      </c>
      <c r="AB2826" s="2">
        <v>162684000</v>
      </c>
      <c r="AC2826" s="2">
        <v>164627000</v>
      </c>
      <c r="AD2826" s="2">
        <v>166143000</v>
      </c>
      <c r="AE2826" s="2">
        <v>167813000</v>
      </c>
      <c r="AF2826" s="2">
        <v>169757000</v>
      </c>
      <c r="AG2826" s="2">
        <v>171133000</v>
      </c>
    </row>
    <row r="2827" spans="1:33">
      <c r="A2827" s="115" t="s">
        <v>4546</v>
      </c>
      <c r="B2827" s="115" t="s">
        <v>19</v>
      </c>
      <c r="C2827" s="2">
        <v>119109000</v>
      </c>
      <c r="D2827" s="2">
        <v>110490000</v>
      </c>
      <c r="E2827" s="2">
        <v>117413000</v>
      </c>
      <c r="F2827" s="2">
        <v>123770000</v>
      </c>
      <c r="G2827" s="2">
        <v>128563000</v>
      </c>
      <c r="H2827" s="2">
        <v>131481000</v>
      </c>
      <c r="I2827" s="2">
        <v>133386000</v>
      </c>
      <c r="J2827" s="2">
        <v>133255000</v>
      </c>
      <c r="K2827" s="2">
        <v>132618000</v>
      </c>
      <c r="L2827" s="2">
        <v>130541000</v>
      </c>
      <c r="M2827" s="2">
        <v>127808000</v>
      </c>
      <c r="N2827" s="2">
        <v>127355000</v>
      </c>
      <c r="O2827" s="2">
        <v>127965000</v>
      </c>
      <c r="P2827" s="2">
        <v>129068000</v>
      </c>
      <c r="Q2827" s="2">
        <v>130934000</v>
      </c>
      <c r="R2827" s="2">
        <v>132911000</v>
      </c>
      <c r="S2827" s="2">
        <v>134915000</v>
      </c>
      <c r="T2827" s="2">
        <v>136730000</v>
      </c>
      <c r="U2827" s="2">
        <v>138537000</v>
      </c>
      <c r="V2827" s="2">
        <v>140726000</v>
      </c>
      <c r="W2827" s="2">
        <v>142973000</v>
      </c>
      <c r="X2827" s="2">
        <v>145223000</v>
      </c>
      <c r="Y2827" s="2">
        <v>147401000</v>
      </c>
      <c r="Z2827" s="2">
        <v>149434000</v>
      </c>
      <c r="AA2827" s="2">
        <v>151328000</v>
      </c>
      <c r="AB2827" s="2">
        <v>153290000</v>
      </c>
      <c r="AC2827" s="2">
        <v>155120000</v>
      </c>
      <c r="AD2827" s="2">
        <v>156549000</v>
      </c>
      <c r="AE2827" s="2">
        <v>158123000</v>
      </c>
      <c r="AF2827" s="2">
        <v>159954000</v>
      </c>
      <c r="AG2827" s="2">
        <v>161251000</v>
      </c>
    </row>
    <row r="2828" spans="1:33">
      <c r="A2828" s="115" t="s">
        <v>4547</v>
      </c>
      <c r="B2828" s="115" t="s">
        <v>19</v>
      </c>
      <c r="C2828" s="2">
        <v>84819400</v>
      </c>
      <c r="D2828" s="2">
        <v>78681500</v>
      </c>
      <c r="E2828" s="2">
        <v>83611300</v>
      </c>
      <c r="F2828" s="2">
        <v>88138000</v>
      </c>
      <c r="G2828" s="2">
        <v>91551700</v>
      </c>
      <c r="H2828" s="2">
        <v>93629600</v>
      </c>
      <c r="I2828" s="2">
        <v>94986300</v>
      </c>
      <c r="J2828" s="2">
        <v>94892600</v>
      </c>
      <c r="K2828" s="2">
        <v>94439500</v>
      </c>
      <c r="L2828" s="2">
        <v>92960100</v>
      </c>
      <c r="M2828" s="2">
        <v>91013800</v>
      </c>
      <c r="N2828" s="2">
        <v>90690900</v>
      </c>
      <c r="O2828" s="2">
        <v>91125900</v>
      </c>
      <c r="P2828" s="2">
        <v>91911100</v>
      </c>
      <c r="Q2828" s="2">
        <v>93239900</v>
      </c>
      <c r="R2828" s="2">
        <v>94647800</v>
      </c>
      <c r="S2828" s="2">
        <v>96074600</v>
      </c>
      <c r="T2828" s="2">
        <v>97367600</v>
      </c>
      <c r="U2828" s="2">
        <v>98653800</v>
      </c>
      <c r="V2828" s="2">
        <v>100213000</v>
      </c>
      <c r="W2828" s="2">
        <v>101813000</v>
      </c>
      <c r="X2828" s="2">
        <v>103415000</v>
      </c>
      <c r="Y2828" s="2">
        <v>104967000</v>
      </c>
      <c r="Z2828" s="2">
        <v>106414000</v>
      </c>
      <c r="AA2828" s="2">
        <v>107763000</v>
      </c>
      <c r="AB2828" s="2">
        <v>109160000</v>
      </c>
      <c r="AC2828" s="2">
        <v>110463000</v>
      </c>
      <c r="AD2828" s="2">
        <v>111481000</v>
      </c>
      <c r="AE2828" s="2">
        <v>112601000</v>
      </c>
      <c r="AF2828" s="2">
        <v>113906000</v>
      </c>
      <c r="AG2828" s="2">
        <v>114829000</v>
      </c>
    </row>
    <row r="2829" spans="1:33">
      <c r="A2829" s="115" t="s">
        <v>4548</v>
      </c>
      <c r="B2829" s="115" t="s">
        <v>19</v>
      </c>
      <c r="C2829" s="2">
        <v>7921760</v>
      </c>
      <c r="D2829" s="2">
        <v>7348510</v>
      </c>
      <c r="E2829" s="2">
        <v>7808920</v>
      </c>
      <c r="F2829" s="2">
        <v>8231710</v>
      </c>
      <c r="G2829" s="2">
        <v>8550520</v>
      </c>
      <c r="H2829" s="2">
        <v>8744600</v>
      </c>
      <c r="I2829" s="2">
        <v>8871300</v>
      </c>
      <c r="J2829" s="2">
        <v>8862550</v>
      </c>
      <c r="K2829" s="2">
        <v>8820230</v>
      </c>
      <c r="L2829" s="2">
        <v>8682060</v>
      </c>
      <c r="M2829" s="2">
        <v>8500290</v>
      </c>
      <c r="N2829" s="2">
        <v>8470130</v>
      </c>
      <c r="O2829" s="2">
        <v>8510760</v>
      </c>
      <c r="P2829" s="2">
        <v>8584100</v>
      </c>
      <c r="Q2829" s="2">
        <v>8708200</v>
      </c>
      <c r="R2829" s="2">
        <v>8839690</v>
      </c>
      <c r="S2829" s="2">
        <v>8972940</v>
      </c>
      <c r="T2829" s="2">
        <v>9093710</v>
      </c>
      <c r="U2829" s="2">
        <v>9213830</v>
      </c>
      <c r="V2829" s="2">
        <v>9359440</v>
      </c>
      <c r="W2829" s="2">
        <v>9508890</v>
      </c>
      <c r="X2829" s="2">
        <v>9658510</v>
      </c>
      <c r="Y2829" s="2">
        <v>9803410</v>
      </c>
      <c r="Z2829" s="2">
        <v>9938600</v>
      </c>
      <c r="AA2829" s="2">
        <v>10064600</v>
      </c>
      <c r="AB2829" s="2">
        <v>10195100</v>
      </c>
      <c r="AC2829" s="2">
        <v>10316800</v>
      </c>
      <c r="AD2829" s="2">
        <v>10411800</v>
      </c>
      <c r="AE2829" s="2">
        <v>10516500</v>
      </c>
      <c r="AF2829" s="2">
        <v>10638300</v>
      </c>
      <c r="AG2829" s="2">
        <v>10724500</v>
      </c>
    </row>
    <row r="2830" spans="1:33">
      <c r="A2830" s="115" t="s">
        <v>4549</v>
      </c>
      <c r="B2830" s="115" t="s">
        <v>19</v>
      </c>
      <c r="C2830" s="2">
        <v>53189000</v>
      </c>
      <c r="D2830" s="2">
        <v>49340000</v>
      </c>
      <c r="E2830" s="2">
        <v>52431300</v>
      </c>
      <c r="F2830" s="2">
        <v>55270000</v>
      </c>
      <c r="G2830" s="2">
        <v>57410700</v>
      </c>
      <c r="H2830" s="2">
        <v>58713700</v>
      </c>
      <c r="I2830" s="2">
        <v>59564400</v>
      </c>
      <c r="J2830" s="2">
        <v>59505700</v>
      </c>
      <c r="K2830" s="2">
        <v>59221500</v>
      </c>
      <c r="L2830" s="2">
        <v>58293800</v>
      </c>
      <c r="M2830" s="2">
        <v>57073400</v>
      </c>
      <c r="N2830" s="2">
        <v>56870900</v>
      </c>
      <c r="O2830" s="2">
        <v>57143700</v>
      </c>
      <c r="P2830" s="2">
        <v>57636100</v>
      </c>
      <c r="Q2830" s="2">
        <v>58469300</v>
      </c>
      <c r="R2830" s="2">
        <v>59352200</v>
      </c>
      <c r="S2830" s="2">
        <v>60246900</v>
      </c>
      <c r="T2830" s="2">
        <v>61057800</v>
      </c>
      <c r="U2830" s="2">
        <v>61864300</v>
      </c>
      <c r="V2830" s="2">
        <v>62841900</v>
      </c>
      <c r="W2830" s="2">
        <v>63845400</v>
      </c>
      <c r="X2830" s="2">
        <v>64850000</v>
      </c>
      <c r="Y2830" s="2">
        <v>65822900</v>
      </c>
      <c r="Z2830" s="2">
        <v>66730600</v>
      </c>
      <c r="AA2830" s="2">
        <v>67576500</v>
      </c>
      <c r="AB2830" s="2">
        <v>68452600</v>
      </c>
      <c r="AC2830" s="2">
        <v>69269900</v>
      </c>
      <c r="AD2830" s="2">
        <v>69908100</v>
      </c>
      <c r="AE2830" s="2">
        <v>70610600</v>
      </c>
      <c r="AF2830" s="2">
        <v>71428500</v>
      </c>
      <c r="AG2830" s="2">
        <v>72007500</v>
      </c>
    </row>
    <row r="2831" spans="1:33">
      <c r="A2831" s="115" t="s">
        <v>4550</v>
      </c>
      <c r="B2831" s="115" t="s">
        <v>19</v>
      </c>
      <c r="C2831" s="2">
        <v>56584000</v>
      </c>
      <c r="D2831" s="2">
        <v>52489300</v>
      </c>
      <c r="E2831" s="2">
        <v>55778000</v>
      </c>
      <c r="F2831" s="2">
        <v>58797900</v>
      </c>
      <c r="G2831" s="2">
        <v>61075200</v>
      </c>
      <c r="H2831" s="2">
        <v>62461400</v>
      </c>
      <c r="I2831" s="2">
        <v>63366400</v>
      </c>
      <c r="J2831" s="2">
        <v>63303900</v>
      </c>
      <c r="K2831" s="2">
        <v>63001600</v>
      </c>
      <c r="L2831" s="2">
        <v>62014700</v>
      </c>
      <c r="M2831" s="2">
        <v>60716400</v>
      </c>
      <c r="N2831" s="2">
        <v>60501000</v>
      </c>
      <c r="O2831" s="2">
        <v>60791200</v>
      </c>
      <c r="P2831" s="2">
        <v>61315000</v>
      </c>
      <c r="Q2831" s="2">
        <v>62201400</v>
      </c>
      <c r="R2831" s="2">
        <v>63140600</v>
      </c>
      <c r="S2831" s="2">
        <v>64092400</v>
      </c>
      <c r="T2831" s="2">
        <v>64955100</v>
      </c>
      <c r="U2831" s="2">
        <v>65813100</v>
      </c>
      <c r="V2831" s="2">
        <v>66853100</v>
      </c>
      <c r="W2831" s="2">
        <v>67920600</v>
      </c>
      <c r="X2831" s="2">
        <v>68989400</v>
      </c>
      <c r="Y2831" s="2">
        <v>70024400</v>
      </c>
      <c r="Z2831" s="2">
        <v>70990000</v>
      </c>
      <c r="AA2831" s="2">
        <v>71889900</v>
      </c>
      <c r="AB2831" s="2">
        <v>72822000</v>
      </c>
      <c r="AC2831" s="2">
        <v>73691400</v>
      </c>
      <c r="AD2831" s="2">
        <v>74370300</v>
      </c>
      <c r="AE2831" s="2">
        <v>75117600</v>
      </c>
      <c r="AF2831" s="2">
        <v>75987700</v>
      </c>
      <c r="AG2831" s="2">
        <v>76603800</v>
      </c>
    </row>
    <row r="2832" spans="1:33">
      <c r="A2832" s="115" t="s">
        <v>4551</v>
      </c>
      <c r="B2832" s="115" t="s">
        <v>19</v>
      </c>
      <c r="C2832" s="2">
        <v>5658400</v>
      </c>
      <c r="D2832" s="2">
        <v>5248930</v>
      </c>
      <c r="E2832" s="2">
        <v>5577800</v>
      </c>
      <c r="F2832" s="2">
        <v>5879790</v>
      </c>
      <c r="G2832" s="2">
        <v>6107520</v>
      </c>
      <c r="H2832" s="2">
        <v>6246140</v>
      </c>
      <c r="I2832" s="2">
        <v>6336640</v>
      </c>
      <c r="J2832" s="2">
        <v>6330390</v>
      </c>
      <c r="K2832" s="2">
        <v>6300160</v>
      </c>
      <c r="L2832" s="2">
        <v>6201470</v>
      </c>
      <c r="M2832" s="2">
        <v>6071640</v>
      </c>
      <c r="N2832" s="2">
        <v>6050100</v>
      </c>
      <c r="O2832" s="2">
        <v>6079120</v>
      </c>
      <c r="P2832" s="2">
        <v>6131500</v>
      </c>
      <c r="Q2832" s="2">
        <v>6220140</v>
      </c>
      <c r="R2832" s="2">
        <v>6314060</v>
      </c>
      <c r="S2832" s="2">
        <v>6409240</v>
      </c>
      <c r="T2832" s="2">
        <v>6495510</v>
      </c>
      <c r="U2832" s="2">
        <v>6581310</v>
      </c>
      <c r="V2832" s="2">
        <v>6685310</v>
      </c>
      <c r="W2832" s="2">
        <v>6792060</v>
      </c>
      <c r="X2832" s="2">
        <v>6898940</v>
      </c>
      <c r="Y2832" s="2">
        <v>7002440</v>
      </c>
      <c r="Z2832" s="2">
        <v>7099000</v>
      </c>
      <c r="AA2832" s="2">
        <v>7188990</v>
      </c>
      <c r="AB2832" s="2">
        <v>7282200</v>
      </c>
      <c r="AC2832" s="2">
        <v>7369140</v>
      </c>
      <c r="AD2832" s="2">
        <v>7437030</v>
      </c>
      <c r="AE2832" s="2">
        <v>7511760</v>
      </c>
      <c r="AF2832" s="2">
        <v>7598770</v>
      </c>
      <c r="AG2832" s="2">
        <v>7660380</v>
      </c>
    </row>
    <row r="2833" spans="1:33">
      <c r="A2833" s="115" t="s">
        <v>4552</v>
      </c>
      <c r="B2833" s="115" t="s">
        <v>19</v>
      </c>
      <c r="C2833" s="115">
        <v>0</v>
      </c>
      <c r="D2833" s="115">
        <v>0</v>
      </c>
      <c r="E2833" s="115">
        <v>0</v>
      </c>
      <c r="F2833" s="115">
        <v>0</v>
      </c>
      <c r="G2833" s="115">
        <v>0</v>
      </c>
      <c r="H2833" s="115">
        <v>0</v>
      </c>
      <c r="I2833" s="115">
        <v>0</v>
      </c>
      <c r="J2833" s="115">
        <v>0</v>
      </c>
      <c r="K2833" s="115">
        <v>0</v>
      </c>
      <c r="L2833" s="115">
        <v>0</v>
      </c>
      <c r="M2833" s="115">
        <v>0</v>
      </c>
      <c r="N2833" s="115">
        <v>0</v>
      </c>
      <c r="O2833" s="115">
        <v>0</v>
      </c>
      <c r="P2833" s="115">
        <v>0</v>
      </c>
      <c r="Q2833" s="115">
        <v>0</v>
      </c>
      <c r="R2833" s="115">
        <v>0</v>
      </c>
      <c r="S2833" s="115">
        <v>0</v>
      </c>
      <c r="T2833" s="115">
        <v>0</v>
      </c>
      <c r="U2833" s="115">
        <v>0</v>
      </c>
      <c r="V2833" s="115">
        <v>0</v>
      </c>
      <c r="W2833" s="115">
        <v>0</v>
      </c>
      <c r="X2833" s="115">
        <v>0</v>
      </c>
      <c r="Y2833" s="115">
        <v>0</v>
      </c>
      <c r="Z2833" s="115">
        <v>0</v>
      </c>
      <c r="AA2833" s="115">
        <v>0</v>
      </c>
      <c r="AB2833" s="115">
        <v>0</v>
      </c>
      <c r="AC2833" s="115">
        <v>0</v>
      </c>
      <c r="AD2833" s="115">
        <v>0</v>
      </c>
      <c r="AE2833" s="115">
        <v>0</v>
      </c>
      <c r="AF2833" s="115">
        <v>0</v>
      </c>
      <c r="AG2833" s="115">
        <v>0</v>
      </c>
    </row>
    <row r="2834" spans="1:33">
      <c r="A2834" s="115" t="s">
        <v>4553</v>
      </c>
      <c r="B2834" s="115" t="s">
        <v>19</v>
      </c>
      <c r="C2834" s="2">
        <v>18506900000000</v>
      </c>
      <c r="D2834" s="2">
        <v>16694600000000</v>
      </c>
      <c r="E2834" s="2">
        <v>18477400000000</v>
      </c>
      <c r="F2834" s="2">
        <v>20043100000000</v>
      </c>
      <c r="G2834" s="2">
        <v>21589200000000</v>
      </c>
      <c r="H2834" s="2">
        <v>22507900000000</v>
      </c>
      <c r="I2834" s="2">
        <v>23301300000000</v>
      </c>
      <c r="J2834" s="2">
        <v>23392700000000</v>
      </c>
      <c r="K2834" s="2">
        <v>23400100000000</v>
      </c>
      <c r="L2834" s="2">
        <v>23402200000000</v>
      </c>
      <c r="M2834" s="2">
        <v>23424700000000</v>
      </c>
      <c r="N2834" s="2">
        <v>23543500000000</v>
      </c>
      <c r="O2834" s="2">
        <v>23712900000000</v>
      </c>
      <c r="P2834" s="2">
        <v>23888500000000</v>
      </c>
      <c r="Q2834" s="2">
        <v>24179200000000</v>
      </c>
      <c r="R2834" s="2">
        <v>24516200000000</v>
      </c>
      <c r="S2834" s="2">
        <v>24840900000000</v>
      </c>
      <c r="T2834" s="2">
        <v>25247700000000</v>
      </c>
      <c r="U2834" s="2">
        <v>25723800000000</v>
      </c>
      <c r="V2834" s="2">
        <v>26141100000000</v>
      </c>
      <c r="W2834" s="2">
        <v>26723800000000</v>
      </c>
      <c r="X2834" s="2">
        <v>27224300000000</v>
      </c>
      <c r="Y2834" s="2">
        <v>27765900000000</v>
      </c>
      <c r="Z2834" s="2">
        <v>28391600000000</v>
      </c>
      <c r="AA2834" s="2">
        <v>28992500000000</v>
      </c>
      <c r="AB2834" s="2">
        <v>29580000000000</v>
      </c>
      <c r="AC2834" s="2">
        <v>30093700000000</v>
      </c>
      <c r="AD2834" s="2">
        <v>30519600000000</v>
      </c>
      <c r="AE2834" s="2">
        <v>31065700000000</v>
      </c>
      <c r="AF2834" s="2">
        <v>31725000000000</v>
      </c>
      <c r="AG2834" s="2">
        <v>32257600000000</v>
      </c>
    </row>
    <row r="2835" spans="1:33">
      <c r="A2835" s="115" t="s">
        <v>4554</v>
      </c>
      <c r="B2835" s="115" t="s">
        <v>19</v>
      </c>
      <c r="C2835" s="2">
        <v>2106000000</v>
      </c>
      <c r="D2835" s="2">
        <v>1899770000</v>
      </c>
      <c r="E2835" s="2">
        <v>2102650000</v>
      </c>
      <c r="F2835" s="2">
        <v>2280820000</v>
      </c>
      <c r="G2835" s="2">
        <v>2456760000</v>
      </c>
      <c r="H2835" s="2">
        <v>2561300000</v>
      </c>
      <c r="I2835" s="2">
        <v>2651590000</v>
      </c>
      <c r="J2835" s="2">
        <v>2661990000</v>
      </c>
      <c r="K2835" s="2">
        <v>2662840000</v>
      </c>
      <c r="L2835" s="2">
        <v>2663070000</v>
      </c>
      <c r="M2835" s="2">
        <v>2665630000</v>
      </c>
      <c r="N2835" s="2">
        <v>2679150000</v>
      </c>
      <c r="O2835" s="2">
        <v>2698430000</v>
      </c>
      <c r="P2835" s="2">
        <v>2718410000</v>
      </c>
      <c r="Q2835" s="2">
        <v>2751480000</v>
      </c>
      <c r="R2835" s="2">
        <v>2789840000</v>
      </c>
      <c r="S2835" s="2">
        <v>2826780000</v>
      </c>
      <c r="T2835" s="2">
        <v>2873080000</v>
      </c>
      <c r="U2835" s="2">
        <v>2927260000</v>
      </c>
      <c r="V2835" s="2">
        <v>2974750000</v>
      </c>
      <c r="W2835" s="2">
        <v>3041060000</v>
      </c>
      <c r="X2835" s="2">
        <v>3098010000</v>
      </c>
      <c r="Y2835" s="2">
        <v>3159640000</v>
      </c>
      <c r="Z2835" s="2">
        <v>3230840000</v>
      </c>
      <c r="AA2835" s="2">
        <v>3299230000</v>
      </c>
      <c r="AB2835" s="2">
        <v>3366070000</v>
      </c>
      <c r="AC2835" s="2">
        <v>3424530000</v>
      </c>
      <c r="AD2835" s="2">
        <v>3473000000</v>
      </c>
      <c r="AE2835" s="2">
        <v>3535150000</v>
      </c>
      <c r="AF2835" s="2">
        <v>3610170000</v>
      </c>
      <c r="AG2835" s="2">
        <v>3670780000</v>
      </c>
    </row>
    <row r="2836" spans="1:33">
      <c r="A2836" s="115" t="s">
        <v>4555</v>
      </c>
      <c r="B2836" s="115" t="s">
        <v>19</v>
      </c>
      <c r="C2836" s="2">
        <v>11242600000</v>
      </c>
      <c r="D2836" s="2">
        <v>10141700000</v>
      </c>
      <c r="E2836" s="2">
        <v>11224700000</v>
      </c>
      <c r="F2836" s="2">
        <v>12175800000</v>
      </c>
      <c r="G2836" s="2">
        <v>13115100000</v>
      </c>
      <c r="H2836" s="2">
        <v>13673100000</v>
      </c>
      <c r="I2836" s="2">
        <v>14155100000</v>
      </c>
      <c r="J2836" s="2">
        <v>14210700000</v>
      </c>
      <c r="K2836" s="2">
        <v>14215200000</v>
      </c>
      <c r="L2836" s="2">
        <v>14216400000</v>
      </c>
      <c r="M2836" s="2">
        <v>14230100000</v>
      </c>
      <c r="N2836" s="2">
        <v>14302300000</v>
      </c>
      <c r="O2836" s="2">
        <v>14405200000</v>
      </c>
      <c r="P2836" s="2">
        <v>14511800000</v>
      </c>
      <c r="Q2836" s="2">
        <v>14688400000</v>
      </c>
      <c r="R2836" s="2">
        <v>14893200000</v>
      </c>
      <c r="S2836" s="2">
        <v>15090400000</v>
      </c>
      <c r="T2836" s="2">
        <v>15337500000</v>
      </c>
      <c r="U2836" s="2">
        <v>15626800000</v>
      </c>
      <c r="V2836" s="2">
        <v>15880300000</v>
      </c>
      <c r="W2836" s="2">
        <v>16234200000</v>
      </c>
      <c r="X2836" s="2">
        <v>16538300000</v>
      </c>
      <c r="Y2836" s="2">
        <v>16867300000</v>
      </c>
      <c r="Z2836" s="2">
        <v>17247400000</v>
      </c>
      <c r="AA2836" s="2">
        <v>17612500000</v>
      </c>
      <c r="AB2836" s="2">
        <v>17969300000</v>
      </c>
      <c r="AC2836" s="2">
        <v>18281400000</v>
      </c>
      <c r="AD2836" s="2">
        <v>18540100000</v>
      </c>
      <c r="AE2836" s="2">
        <v>18871900000</v>
      </c>
      <c r="AF2836" s="2">
        <v>19272400000</v>
      </c>
      <c r="AG2836" s="2">
        <v>19595900000</v>
      </c>
    </row>
    <row r="2837" spans="1:33">
      <c r="A2837" s="115" t="s">
        <v>4556</v>
      </c>
      <c r="B2837" s="115" t="s">
        <v>19</v>
      </c>
      <c r="C2837" s="2">
        <v>19773300000</v>
      </c>
      <c r="D2837" s="2">
        <v>17837000000</v>
      </c>
      <c r="E2837" s="2">
        <v>19741900000</v>
      </c>
      <c r="F2837" s="2">
        <v>21414700000</v>
      </c>
      <c r="G2837" s="2">
        <v>23066600000</v>
      </c>
      <c r="H2837" s="2">
        <v>24048100000</v>
      </c>
      <c r="I2837" s="2">
        <v>24895900000</v>
      </c>
      <c r="J2837" s="2">
        <v>24993500000</v>
      </c>
      <c r="K2837" s="2">
        <v>25001500000</v>
      </c>
      <c r="L2837" s="2">
        <v>25003700000</v>
      </c>
      <c r="M2837" s="2">
        <v>25027700000</v>
      </c>
      <c r="N2837" s="2">
        <v>25154600000</v>
      </c>
      <c r="O2837" s="2">
        <v>25335700000</v>
      </c>
      <c r="P2837" s="2">
        <v>25523200000</v>
      </c>
      <c r="Q2837" s="2">
        <v>25833800000</v>
      </c>
      <c r="R2837" s="2">
        <v>26193900000</v>
      </c>
      <c r="S2837" s="2">
        <v>26540800000</v>
      </c>
      <c r="T2837" s="2">
        <v>26975500000</v>
      </c>
      <c r="U2837" s="2">
        <v>27484200000</v>
      </c>
      <c r="V2837" s="2">
        <v>27930000000</v>
      </c>
      <c r="W2837" s="2">
        <v>28552600000</v>
      </c>
      <c r="X2837" s="2">
        <v>29087300000</v>
      </c>
      <c r="Y2837" s="2">
        <v>29666000000</v>
      </c>
      <c r="Z2837" s="2">
        <v>30334500000</v>
      </c>
      <c r="AA2837" s="2">
        <v>30976600000</v>
      </c>
      <c r="AB2837" s="2">
        <v>31604200000</v>
      </c>
      <c r="AC2837" s="2">
        <v>32153000000</v>
      </c>
      <c r="AD2837" s="2">
        <v>32608100000</v>
      </c>
      <c r="AE2837" s="2">
        <v>33191600000</v>
      </c>
      <c r="AF2837" s="2">
        <v>33896100000</v>
      </c>
      <c r="AG2837" s="2">
        <v>34465000000</v>
      </c>
    </row>
    <row r="2838" spans="1:33">
      <c r="A2838" s="115" t="s">
        <v>4557</v>
      </c>
      <c r="B2838" s="115" t="s">
        <v>19</v>
      </c>
      <c r="C2838" s="2">
        <v>779199000</v>
      </c>
      <c r="D2838" s="2">
        <v>702897000</v>
      </c>
      <c r="E2838" s="2">
        <v>777961000</v>
      </c>
      <c r="F2838" s="2">
        <v>843882000</v>
      </c>
      <c r="G2838" s="2">
        <v>908978000</v>
      </c>
      <c r="H2838" s="2">
        <v>947655000</v>
      </c>
      <c r="I2838" s="2">
        <v>981062000</v>
      </c>
      <c r="J2838" s="2">
        <v>984910000</v>
      </c>
      <c r="K2838" s="2">
        <v>985223000</v>
      </c>
      <c r="L2838" s="2">
        <v>985310000</v>
      </c>
      <c r="M2838" s="2">
        <v>986255000</v>
      </c>
      <c r="N2838" s="2">
        <v>991259000</v>
      </c>
      <c r="O2838" s="2">
        <v>998393000</v>
      </c>
      <c r="P2838" s="2">
        <v>1005780000</v>
      </c>
      <c r="Q2838" s="2">
        <v>1018020000</v>
      </c>
      <c r="R2838" s="2">
        <v>1032210000</v>
      </c>
      <c r="S2838" s="2">
        <v>1045880000</v>
      </c>
      <c r="T2838" s="2">
        <v>1063010000</v>
      </c>
      <c r="U2838" s="2">
        <v>1083060000</v>
      </c>
      <c r="V2838" s="2">
        <v>1100630000</v>
      </c>
      <c r="W2838" s="2">
        <v>1125160000</v>
      </c>
      <c r="X2838" s="2">
        <v>1146230000</v>
      </c>
      <c r="Y2838" s="2">
        <v>1169030000</v>
      </c>
      <c r="Z2838" s="2">
        <v>1195380000</v>
      </c>
      <c r="AA2838" s="2">
        <v>1220680000</v>
      </c>
      <c r="AB2838" s="2">
        <v>1245410000</v>
      </c>
      <c r="AC2838" s="2">
        <v>1267040000</v>
      </c>
      <c r="AD2838" s="2">
        <v>1284980000</v>
      </c>
      <c r="AE2838" s="2">
        <v>1307970000</v>
      </c>
      <c r="AF2838" s="2">
        <v>1335730000</v>
      </c>
      <c r="AG2838" s="2">
        <v>1358150000</v>
      </c>
    </row>
    <row r="2839" spans="1:33">
      <c r="A2839" s="115" t="s">
        <v>4558</v>
      </c>
      <c r="B2839" s="115" t="s">
        <v>19</v>
      </c>
      <c r="C2839" s="2">
        <v>734205000</v>
      </c>
      <c r="D2839" s="2">
        <v>662308000</v>
      </c>
      <c r="E2839" s="2">
        <v>733039000</v>
      </c>
      <c r="F2839" s="2">
        <v>795153000</v>
      </c>
      <c r="G2839" s="2">
        <v>856490000</v>
      </c>
      <c r="H2839" s="2">
        <v>892933000</v>
      </c>
      <c r="I2839" s="2">
        <v>924411000</v>
      </c>
      <c r="J2839" s="2">
        <v>928037000</v>
      </c>
      <c r="K2839" s="2">
        <v>928332000</v>
      </c>
      <c r="L2839" s="2">
        <v>928414000</v>
      </c>
      <c r="M2839" s="2">
        <v>929305000</v>
      </c>
      <c r="N2839" s="2">
        <v>934020000</v>
      </c>
      <c r="O2839" s="2">
        <v>940741000</v>
      </c>
      <c r="P2839" s="2">
        <v>947705000</v>
      </c>
      <c r="Q2839" s="2">
        <v>959237000</v>
      </c>
      <c r="R2839" s="2">
        <v>972609000</v>
      </c>
      <c r="S2839" s="2">
        <v>985488000</v>
      </c>
      <c r="T2839" s="2">
        <v>1001630000</v>
      </c>
      <c r="U2839" s="2">
        <v>1020520000</v>
      </c>
      <c r="V2839" s="2">
        <v>1037070000</v>
      </c>
      <c r="W2839" s="2">
        <v>1060190000</v>
      </c>
      <c r="X2839" s="2">
        <v>1080040000</v>
      </c>
      <c r="Y2839" s="2">
        <v>1101530000</v>
      </c>
      <c r="Z2839" s="2">
        <v>1126350000</v>
      </c>
      <c r="AA2839" s="2">
        <v>1150190000</v>
      </c>
      <c r="AB2839" s="2">
        <v>1173500000</v>
      </c>
      <c r="AC2839" s="2">
        <v>1193880000</v>
      </c>
      <c r="AD2839" s="2">
        <v>1210780000</v>
      </c>
      <c r="AE2839" s="2">
        <v>1232440000</v>
      </c>
      <c r="AF2839" s="2">
        <v>1258600000</v>
      </c>
      <c r="AG2839" s="2">
        <v>1279730000</v>
      </c>
    </row>
    <row r="2840" spans="1:33">
      <c r="A2840" s="115" t="s">
        <v>4559</v>
      </c>
      <c r="B2840" s="115" t="s">
        <v>19</v>
      </c>
      <c r="C2840" s="2">
        <v>522838000</v>
      </c>
      <c r="D2840" s="2">
        <v>471639000</v>
      </c>
      <c r="E2840" s="2">
        <v>522007000</v>
      </c>
      <c r="F2840" s="2">
        <v>566239000</v>
      </c>
      <c r="G2840" s="2">
        <v>609918000</v>
      </c>
      <c r="H2840" s="2">
        <v>635870000</v>
      </c>
      <c r="I2840" s="2">
        <v>658286000</v>
      </c>
      <c r="J2840" s="2">
        <v>660868000</v>
      </c>
      <c r="K2840" s="2">
        <v>661078000</v>
      </c>
      <c r="L2840" s="2">
        <v>661137000</v>
      </c>
      <c r="M2840" s="2">
        <v>661771000</v>
      </c>
      <c r="N2840" s="2">
        <v>665129000</v>
      </c>
      <c r="O2840" s="2">
        <v>669915000</v>
      </c>
      <c r="P2840" s="2">
        <v>674874000</v>
      </c>
      <c r="Q2840" s="2">
        <v>683086000</v>
      </c>
      <c r="R2840" s="2">
        <v>692609000</v>
      </c>
      <c r="S2840" s="2">
        <v>701780000</v>
      </c>
      <c r="T2840" s="2">
        <v>713274000</v>
      </c>
      <c r="U2840" s="2">
        <v>726725000</v>
      </c>
      <c r="V2840" s="2">
        <v>738514000</v>
      </c>
      <c r="W2840" s="2">
        <v>754976000</v>
      </c>
      <c r="X2840" s="2">
        <v>769115000</v>
      </c>
      <c r="Y2840" s="2">
        <v>784415000</v>
      </c>
      <c r="Z2840" s="2">
        <v>802092000</v>
      </c>
      <c r="AA2840" s="2">
        <v>819069000</v>
      </c>
      <c r="AB2840" s="2">
        <v>835664000</v>
      </c>
      <c r="AC2840" s="2">
        <v>850177000</v>
      </c>
      <c r="AD2840" s="2">
        <v>862210000</v>
      </c>
      <c r="AE2840" s="2">
        <v>877639000</v>
      </c>
      <c r="AF2840" s="2">
        <v>896265000</v>
      </c>
      <c r="AG2840" s="2">
        <v>911310000</v>
      </c>
    </row>
    <row r="2841" spans="1:33">
      <c r="A2841" s="115" t="s">
        <v>4560</v>
      </c>
      <c r="B2841" s="115" t="s">
        <v>19</v>
      </c>
      <c r="C2841" s="2">
        <v>48830700</v>
      </c>
      <c r="D2841" s="2">
        <v>44049000</v>
      </c>
      <c r="E2841" s="2">
        <v>48753200</v>
      </c>
      <c r="F2841" s="2">
        <v>52884300</v>
      </c>
      <c r="G2841" s="2">
        <v>56963700</v>
      </c>
      <c r="H2841" s="2">
        <v>59387500</v>
      </c>
      <c r="I2841" s="2">
        <v>61481000</v>
      </c>
      <c r="J2841" s="2">
        <v>61722200</v>
      </c>
      <c r="K2841" s="2">
        <v>61741800</v>
      </c>
      <c r="L2841" s="2">
        <v>61747300</v>
      </c>
      <c r="M2841" s="2">
        <v>61806500</v>
      </c>
      <c r="N2841" s="2">
        <v>62120100</v>
      </c>
      <c r="O2841" s="2">
        <v>62567100</v>
      </c>
      <c r="P2841" s="2">
        <v>63030300</v>
      </c>
      <c r="Q2841" s="2">
        <v>63797300</v>
      </c>
      <c r="R2841" s="2">
        <v>64686600</v>
      </c>
      <c r="S2841" s="2">
        <v>65543200</v>
      </c>
      <c r="T2841" s="2">
        <v>66616600</v>
      </c>
      <c r="U2841" s="2">
        <v>67872900</v>
      </c>
      <c r="V2841" s="2">
        <v>68974000</v>
      </c>
      <c r="W2841" s="2">
        <v>70511400</v>
      </c>
      <c r="X2841" s="2">
        <v>71832000</v>
      </c>
      <c r="Y2841" s="2">
        <v>73260900</v>
      </c>
      <c r="Z2841" s="2">
        <v>74911900</v>
      </c>
      <c r="AA2841" s="2">
        <v>76497500</v>
      </c>
      <c r="AB2841" s="2">
        <v>78047400</v>
      </c>
      <c r="AC2841" s="2">
        <v>79402800</v>
      </c>
      <c r="AD2841" s="2">
        <v>80526700</v>
      </c>
      <c r="AE2841" s="2">
        <v>81967600</v>
      </c>
      <c r="AF2841" s="2">
        <v>83707200</v>
      </c>
      <c r="AG2841" s="2">
        <v>85112400</v>
      </c>
    </row>
    <row r="2842" spans="1:33">
      <c r="A2842" s="115" t="s">
        <v>4561</v>
      </c>
      <c r="B2842" s="115" t="s">
        <v>19</v>
      </c>
      <c r="C2842" s="2">
        <v>327864000</v>
      </c>
      <c r="D2842" s="2">
        <v>295758000</v>
      </c>
      <c r="E2842" s="2">
        <v>327343000</v>
      </c>
      <c r="F2842" s="2">
        <v>355080000</v>
      </c>
      <c r="G2842" s="2">
        <v>382470000</v>
      </c>
      <c r="H2842" s="2">
        <v>398745000</v>
      </c>
      <c r="I2842" s="2">
        <v>412801000</v>
      </c>
      <c r="J2842" s="2">
        <v>414420000</v>
      </c>
      <c r="K2842" s="2">
        <v>414552000</v>
      </c>
      <c r="L2842" s="2">
        <v>414589000</v>
      </c>
      <c r="M2842" s="2">
        <v>414986000</v>
      </c>
      <c r="N2842" s="2">
        <v>417092000</v>
      </c>
      <c r="O2842" s="2">
        <v>420094000</v>
      </c>
      <c r="P2842" s="2">
        <v>423203000</v>
      </c>
      <c r="Q2842" s="2">
        <v>428353000</v>
      </c>
      <c r="R2842" s="2">
        <v>434324000</v>
      </c>
      <c r="S2842" s="2">
        <v>440076000</v>
      </c>
      <c r="T2842" s="2">
        <v>447283000</v>
      </c>
      <c r="U2842" s="2">
        <v>455718000</v>
      </c>
      <c r="V2842" s="2">
        <v>463111000</v>
      </c>
      <c r="W2842" s="2">
        <v>473434000</v>
      </c>
      <c r="X2842" s="2">
        <v>482300000</v>
      </c>
      <c r="Y2842" s="2">
        <v>491895000</v>
      </c>
      <c r="Z2842" s="2">
        <v>502980000</v>
      </c>
      <c r="AA2842" s="2">
        <v>513626000</v>
      </c>
      <c r="AB2842" s="2">
        <v>524032000</v>
      </c>
      <c r="AC2842" s="2">
        <v>533133000</v>
      </c>
      <c r="AD2842" s="2">
        <v>540679000</v>
      </c>
      <c r="AE2842" s="2">
        <v>550354000</v>
      </c>
      <c r="AF2842" s="2">
        <v>562034000</v>
      </c>
      <c r="AG2842" s="2">
        <v>571469000</v>
      </c>
    </row>
    <row r="2843" spans="1:33">
      <c r="A2843" s="115" t="s">
        <v>4562</v>
      </c>
      <c r="B2843" s="115" t="s">
        <v>19</v>
      </c>
      <c r="C2843" s="2">
        <v>348791000</v>
      </c>
      <c r="D2843" s="2">
        <v>314636000</v>
      </c>
      <c r="E2843" s="2">
        <v>348237000</v>
      </c>
      <c r="F2843" s="2">
        <v>377745000</v>
      </c>
      <c r="G2843" s="2">
        <v>406883000</v>
      </c>
      <c r="H2843" s="2">
        <v>424196000</v>
      </c>
      <c r="I2843" s="2">
        <v>439150000</v>
      </c>
      <c r="J2843" s="2">
        <v>440873000</v>
      </c>
      <c r="K2843" s="2">
        <v>441013000</v>
      </c>
      <c r="L2843" s="2">
        <v>441052000</v>
      </c>
      <c r="M2843" s="2">
        <v>441475000</v>
      </c>
      <c r="N2843" s="2">
        <v>443715000</v>
      </c>
      <c r="O2843" s="2">
        <v>446908000</v>
      </c>
      <c r="P2843" s="2">
        <v>450216000</v>
      </c>
      <c r="Q2843" s="2">
        <v>455695000</v>
      </c>
      <c r="R2843" s="2">
        <v>462047000</v>
      </c>
      <c r="S2843" s="2">
        <v>468166000</v>
      </c>
      <c r="T2843" s="2">
        <v>475833000</v>
      </c>
      <c r="U2843" s="2">
        <v>484807000</v>
      </c>
      <c r="V2843" s="2">
        <v>492671000</v>
      </c>
      <c r="W2843" s="2">
        <v>503653000</v>
      </c>
      <c r="X2843" s="2">
        <v>513085000</v>
      </c>
      <c r="Y2843" s="2">
        <v>523292000</v>
      </c>
      <c r="Z2843" s="2">
        <v>535085000</v>
      </c>
      <c r="AA2843" s="2">
        <v>546411000</v>
      </c>
      <c r="AB2843" s="2">
        <v>557481000</v>
      </c>
      <c r="AC2843" s="2">
        <v>567163000</v>
      </c>
      <c r="AD2843" s="2">
        <v>575190000</v>
      </c>
      <c r="AE2843" s="2">
        <v>585483000</v>
      </c>
      <c r="AF2843" s="2">
        <v>597909000</v>
      </c>
      <c r="AG2843" s="2">
        <v>607946000</v>
      </c>
    </row>
    <row r="2844" spans="1:33">
      <c r="A2844" s="115" t="s">
        <v>4563</v>
      </c>
      <c r="B2844" s="115" t="s">
        <v>19</v>
      </c>
      <c r="C2844" s="2">
        <v>34879100</v>
      </c>
      <c r="D2844" s="2">
        <v>31463600</v>
      </c>
      <c r="E2844" s="2">
        <v>34823700</v>
      </c>
      <c r="F2844" s="2">
        <v>37774500</v>
      </c>
      <c r="G2844" s="2">
        <v>40688300</v>
      </c>
      <c r="H2844" s="2">
        <v>42419600</v>
      </c>
      <c r="I2844" s="2">
        <v>43915000</v>
      </c>
      <c r="J2844" s="2">
        <v>44087300</v>
      </c>
      <c r="K2844" s="2">
        <v>44101300</v>
      </c>
      <c r="L2844" s="2">
        <v>44105200</v>
      </c>
      <c r="M2844" s="2">
        <v>44147500</v>
      </c>
      <c r="N2844" s="2">
        <v>44371500</v>
      </c>
      <c r="O2844" s="2">
        <v>44690800</v>
      </c>
      <c r="P2844" s="2">
        <v>45021600</v>
      </c>
      <c r="Q2844" s="2">
        <v>45569500</v>
      </c>
      <c r="R2844" s="2">
        <v>46204700</v>
      </c>
      <c r="S2844" s="2">
        <v>46816600</v>
      </c>
      <c r="T2844" s="2">
        <v>47583300</v>
      </c>
      <c r="U2844" s="2">
        <v>48480700</v>
      </c>
      <c r="V2844" s="2">
        <v>49267100</v>
      </c>
      <c r="W2844" s="2">
        <v>50365300</v>
      </c>
      <c r="X2844" s="2">
        <v>51308500</v>
      </c>
      <c r="Y2844" s="2">
        <v>52329200</v>
      </c>
      <c r="Z2844" s="2">
        <v>53508500</v>
      </c>
      <c r="AA2844" s="2">
        <v>54641100</v>
      </c>
      <c r="AB2844" s="2">
        <v>55748100</v>
      </c>
      <c r="AC2844" s="2">
        <v>56716300</v>
      </c>
      <c r="AD2844" s="2">
        <v>57519000</v>
      </c>
      <c r="AE2844" s="2">
        <v>58548300</v>
      </c>
      <c r="AF2844" s="2">
        <v>59790900</v>
      </c>
      <c r="AG2844" s="2">
        <v>60794600</v>
      </c>
    </row>
    <row r="2845" spans="1:33">
      <c r="A2845" s="115" t="s">
        <v>4564</v>
      </c>
      <c r="B2845" s="115" t="s">
        <v>19</v>
      </c>
      <c r="C2845" s="115">
        <v>0</v>
      </c>
      <c r="D2845" s="115">
        <v>0</v>
      </c>
      <c r="E2845" s="115">
        <v>0</v>
      </c>
      <c r="F2845" s="115">
        <v>0</v>
      </c>
      <c r="G2845" s="115">
        <v>0</v>
      </c>
      <c r="H2845" s="115">
        <v>0</v>
      </c>
      <c r="I2845" s="115">
        <v>0</v>
      </c>
      <c r="J2845" s="115">
        <v>0</v>
      </c>
      <c r="K2845" s="115">
        <v>0</v>
      </c>
      <c r="L2845" s="115">
        <v>0</v>
      </c>
      <c r="M2845" s="115">
        <v>0</v>
      </c>
      <c r="N2845" s="115">
        <v>0</v>
      </c>
      <c r="O2845" s="115">
        <v>0</v>
      </c>
      <c r="P2845" s="115">
        <v>0</v>
      </c>
      <c r="Q2845" s="115">
        <v>0</v>
      </c>
      <c r="R2845" s="115">
        <v>0</v>
      </c>
      <c r="S2845" s="115">
        <v>0</v>
      </c>
      <c r="T2845" s="115">
        <v>0</v>
      </c>
      <c r="U2845" s="115">
        <v>0</v>
      </c>
      <c r="V2845" s="115">
        <v>0</v>
      </c>
      <c r="W2845" s="115">
        <v>0</v>
      </c>
      <c r="X2845" s="115">
        <v>0</v>
      </c>
      <c r="Y2845" s="115">
        <v>0</v>
      </c>
      <c r="Z2845" s="115">
        <v>0</v>
      </c>
      <c r="AA2845" s="115">
        <v>0</v>
      </c>
      <c r="AB2845" s="115">
        <v>0</v>
      </c>
      <c r="AC2845" s="115">
        <v>0</v>
      </c>
      <c r="AD2845" s="115">
        <v>0</v>
      </c>
      <c r="AE2845" s="115">
        <v>0</v>
      </c>
      <c r="AF2845" s="115">
        <v>0</v>
      </c>
      <c r="AG2845" s="115">
        <v>0</v>
      </c>
    </row>
    <row r="2846" spans="1:33">
      <c r="A2846" s="115" t="s">
        <v>4565</v>
      </c>
      <c r="B2846" s="115" t="s">
        <v>19</v>
      </c>
      <c r="C2846" s="2">
        <v>56573600000000</v>
      </c>
      <c r="D2846" s="2">
        <v>66742100000000</v>
      </c>
      <c r="E2846" s="2">
        <v>65887800000000</v>
      </c>
      <c r="F2846" s="2">
        <v>64949500000000</v>
      </c>
      <c r="G2846" s="2">
        <v>67588500000000</v>
      </c>
      <c r="H2846" s="2">
        <v>72255400000000</v>
      </c>
      <c r="I2846" s="2">
        <v>74012500000000</v>
      </c>
      <c r="J2846" s="2">
        <v>76198700000000</v>
      </c>
      <c r="K2846" s="2">
        <v>77945500000000</v>
      </c>
      <c r="L2846" s="2">
        <v>81144500000000</v>
      </c>
      <c r="M2846" s="2">
        <v>84043900000000</v>
      </c>
      <c r="N2846" s="2">
        <v>85748000000000</v>
      </c>
      <c r="O2846" s="2">
        <v>87639000000000</v>
      </c>
      <c r="P2846" s="2">
        <v>89234700000000</v>
      </c>
      <c r="Q2846" s="2">
        <v>90828900000000</v>
      </c>
      <c r="R2846" s="2">
        <v>92673300000000</v>
      </c>
      <c r="S2846" s="2">
        <v>94864800000000</v>
      </c>
      <c r="T2846" s="2">
        <v>96911500000000</v>
      </c>
      <c r="U2846" s="2">
        <v>98974800000000</v>
      </c>
      <c r="V2846" s="2">
        <v>100874000000000</v>
      </c>
      <c r="W2846" s="2">
        <v>102831000000000</v>
      </c>
      <c r="X2846" s="2">
        <v>103692000000000</v>
      </c>
      <c r="Y2846" s="2">
        <v>103912000000000</v>
      </c>
      <c r="Z2846" s="2">
        <v>104288000000000</v>
      </c>
      <c r="AA2846" s="2">
        <v>104974000000000</v>
      </c>
      <c r="AB2846" s="2">
        <v>105217000000000</v>
      </c>
      <c r="AC2846" s="2">
        <v>105644000000000</v>
      </c>
      <c r="AD2846" s="2">
        <v>106130000000000</v>
      </c>
      <c r="AE2846" s="2">
        <v>105978000000000</v>
      </c>
      <c r="AF2846" s="2">
        <v>105830000000000</v>
      </c>
      <c r="AG2846" s="2">
        <v>106225000000000</v>
      </c>
    </row>
    <row r="2847" spans="1:33">
      <c r="A2847" s="115" t="s">
        <v>4566</v>
      </c>
      <c r="B2847" s="115" t="s">
        <v>19</v>
      </c>
      <c r="C2847" s="2">
        <v>6437840000</v>
      </c>
      <c r="D2847" s="2">
        <v>7594960000</v>
      </c>
      <c r="E2847" s="2">
        <v>7497750000</v>
      </c>
      <c r="F2847" s="2">
        <v>7390970000</v>
      </c>
      <c r="G2847" s="2">
        <v>7691280000</v>
      </c>
      <c r="H2847" s="2">
        <v>8222350000</v>
      </c>
      <c r="I2847" s="2">
        <v>8422310000</v>
      </c>
      <c r="J2847" s="2">
        <v>8671090000</v>
      </c>
      <c r="K2847" s="2">
        <v>8869860000</v>
      </c>
      <c r="L2847" s="2">
        <v>9233900000</v>
      </c>
      <c r="M2847" s="2">
        <v>9563830000</v>
      </c>
      <c r="N2847" s="2">
        <v>9757750000</v>
      </c>
      <c r="O2847" s="2">
        <v>9972950000</v>
      </c>
      <c r="P2847" s="2">
        <v>10154500000</v>
      </c>
      <c r="Q2847" s="2">
        <v>10335900000</v>
      </c>
      <c r="R2847" s="2">
        <v>10545800000</v>
      </c>
      <c r="S2847" s="2">
        <v>10795200000</v>
      </c>
      <c r="T2847" s="2">
        <v>11028100000</v>
      </c>
      <c r="U2847" s="2">
        <v>11262900000</v>
      </c>
      <c r="V2847" s="2">
        <v>11479000000</v>
      </c>
      <c r="W2847" s="2">
        <v>11701700000</v>
      </c>
      <c r="X2847" s="2">
        <v>11799600000</v>
      </c>
      <c r="Y2847" s="2">
        <v>11824800000</v>
      </c>
      <c r="Z2847" s="2">
        <v>11867500000</v>
      </c>
      <c r="AA2847" s="2">
        <v>11945500000</v>
      </c>
      <c r="AB2847" s="2">
        <v>11973300000</v>
      </c>
      <c r="AC2847" s="2">
        <v>12021800000</v>
      </c>
      <c r="AD2847" s="2">
        <v>12077200000</v>
      </c>
      <c r="AE2847" s="2">
        <v>12059900000</v>
      </c>
      <c r="AF2847" s="2">
        <v>12043100000</v>
      </c>
      <c r="AG2847" s="2">
        <v>12087900000</v>
      </c>
    </row>
    <row r="2848" spans="1:33">
      <c r="A2848" s="115" t="s">
        <v>4567</v>
      </c>
      <c r="B2848" s="115" t="s">
        <v>19</v>
      </c>
      <c r="C2848" s="2">
        <v>34367500000</v>
      </c>
      <c r="D2848" s="2">
        <v>40544600000</v>
      </c>
      <c r="E2848" s="2">
        <v>40025700000</v>
      </c>
      <c r="F2848" s="2">
        <v>39455600000</v>
      </c>
      <c r="G2848" s="2">
        <v>41058800000</v>
      </c>
      <c r="H2848" s="2">
        <v>43893900000</v>
      </c>
      <c r="I2848" s="2">
        <v>44961300000</v>
      </c>
      <c r="J2848" s="2">
        <v>46289400000</v>
      </c>
      <c r="K2848" s="2">
        <v>47350500000</v>
      </c>
      <c r="L2848" s="2">
        <v>49293800000</v>
      </c>
      <c r="M2848" s="2">
        <v>51055200000</v>
      </c>
      <c r="N2848" s="2">
        <v>52090400000</v>
      </c>
      <c r="O2848" s="2">
        <v>53239100000</v>
      </c>
      <c r="P2848" s="2">
        <v>54208500000</v>
      </c>
      <c r="Q2848" s="2">
        <v>55177000000</v>
      </c>
      <c r="R2848" s="2">
        <v>56297400000</v>
      </c>
      <c r="S2848" s="2">
        <v>57628700000</v>
      </c>
      <c r="T2848" s="2">
        <v>58872000000</v>
      </c>
      <c r="U2848" s="2">
        <v>60125400000</v>
      </c>
      <c r="V2848" s="2">
        <v>61279000000</v>
      </c>
      <c r="W2848" s="2">
        <v>62468000000</v>
      </c>
      <c r="X2848" s="2">
        <v>62990700000</v>
      </c>
      <c r="Y2848" s="2">
        <v>63124900000</v>
      </c>
      <c r="Z2848" s="2">
        <v>63353100000</v>
      </c>
      <c r="AA2848" s="2">
        <v>63769600000</v>
      </c>
      <c r="AB2848" s="2">
        <v>63917600000</v>
      </c>
      <c r="AC2848" s="2">
        <v>64176700000</v>
      </c>
      <c r="AD2848" s="2">
        <v>64472300000</v>
      </c>
      <c r="AE2848" s="2">
        <v>64380000000</v>
      </c>
      <c r="AF2848" s="2">
        <v>64290100000</v>
      </c>
      <c r="AG2848" s="2">
        <v>64529700000</v>
      </c>
    </row>
    <row r="2849" spans="1:33">
      <c r="A2849" s="115" t="s">
        <v>4568</v>
      </c>
      <c r="B2849" s="115" t="s">
        <v>19</v>
      </c>
      <c r="C2849" s="2">
        <v>60445100000</v>
      </c>
      <c r="D2849" s="2">
        <v>71309300000</v>
      </c>
      <c r="E2849" s="2">
        <v>70396600000</v>
      </c>
      <c r="F2849" s="2">
        <v>69394100000</v>
      </c>
      <c r="G2849" s="2">
        <v>72213700000</v>
      </c>
      <c r="H2849" s="2">
        <v>77200000000</v>
      </c>
      <c r="I2849" s="2">
        <v>79077300000</v>
      </c>
      <c r="J2849" s="2">
        <v>81413200000</v>
      </c>
      <c r="K2849" s="2">
        <v>83279400000</v>
      </c>
      <c r="L2849" s="2">
        <v>86697400000</v>
      </c>
      <c r="M2849" s="2">
        <v>89795200000</v>
      </c>
      <c r="N2849" s="2">
        <v>91615900000</v>
      </c>
      <c r="O2849" s="2">
        <v>93636300000</v>
      </c>
      <c r="P2849" s="2">
        <v>95341200000</v>
      </c>
      <c r="Q2849" s="2">
        <v>97044500000</v>
      </c>
      <c r="R2849" s="2">
        <v>99015100000</v>
      </c>
      <c r="S2849" s="2">
        <v>101357000000</v>
      </c>
      <c r="T2849" s="2">
        <v>103543000000</v>
      </c>
      <c r="U2849" s="2">
        <v>105748000000</v>
      </c>
      <c r="V2849" s="2">
        <v>107777000000</v>
      </c>
      <c r="W2849" s="2">
        <v>109868000000</v>
      </c>
      <c r="X2849" s="2">
        <v>110787000000</v>
      </c>
      <c r="Y2849" s="2">
        <v>111023000000</v>
      </c>
      <c r="Z2849" s="2">
        <v>111425000000</v>
      </c>
      <c r="AA2849" s="2">
        <v>112157000000</v>
      </c>
      <c r="AB2849" s="2">
        <v>112417000000</v>
      </c>
      <c r="AC2849" s="2">
        <v>112873000000</v>
      </c>
      <c r="AD2849" s="2">
        <v>113393000000</v>
      </c>
      <c r="AE2849" s="2">
        <v>113231000000</v>
      </c>
      <c r="AF2849" s="2">
        <v>113073000000</v>
      </c>
      <c r="AG2849" s="2">
        <v>113494000000</v>
      </c>
    </row>
    <row r="2850" spans="1:33">
      <c r="A2850" s="115" t="s">
        <v>4569</v>
      </c>
      <c r="B2850" s="115" t="s">
        <v>19</v>
      </c>
      <c r="C2850" s="2">
        <v>2381940000</v>
      </c>
      <c r="D2850" s="2">
        <v>2810060000</v>
      </c>
      <c r="E2850" s="2">
        <v>2774090000</v>
      </c>
      <c r="F2850" s="2">
        <v>2734590000</v>
      </c>
      <c r="G2850" s="2">
        <v>2845700000</v>
      </c>
      <c r="H2850" s="2">
        <v>3042190000</v>
      </c>
      <c r="I2850" s="2">
        <v>3116170000</v>
      </c>
      <c r="J2850" s="2">
        <v>3208220000</v>
      </c>
      <c r="K2850" s="2">
        <v>3281760000</v>
      </c>
      <c r="L2850" s="2">
        <v>3416450000</v>
      </c>
      <c r="M2850" s="2">
        <v>3538520000</v>
      </c>
      <c r="N2850" s="2">
        <v>3610270000</v>
      </c>
      <c r="O2850" s="2">
        <v>3689890000</v>
      </c>
      <c r="P2850" s="2">
        <v>3757070000</v>
      </c>
      <c r="Q2850" s="2">
        <v>3824200000</v>
      </c>
      <c r="R2850" s="2">
        <v>3901850000</v>
      </c>
      <c r="S2850" s="2">
        <v>3994120000</v>
      </c>
      <c r="T2850" s="2">
        <v>4080290000</v>
      </c>
      <c r="U2850" s="2">
        <v>4167170000</v>
      </c>
      <c r="V2850" s="2">
        <v>4247110000</v>
      </c>
      <c r="W2850" s="2">
        <v>4329520000</v>
      </c>
      <c r="X2850" s="2">
        <v>4365750000</v>
      </c>
      <c r="Y2850" s="2">
        <v>4375050000</v>
      </c>
      <c r="Z2850" s="2">
        <v>4390870000</v>
      </c>
      <c r="AA2850" s="2">
        <v>4419730000</v>
      </c>
      <c r="AB2850" s="2">
        <v>4429990000</v>
      </c>
      <c r="AC2850" s="2">
        <v>4447950000</v>
      </c>
      <c r="AD2850" s="2">
        <v>4468440000</v>
      </c>
      <c r="AE2850" s="2">
        <v>4462040000</v>
      </c>
      <c r="AF2850" s="2">
        <v>4455810000</v>
      </c>
      <c r="AG2850" s="2">
        <v>4472410000</v>
      </c>
    </row>
    <row r="2851" spans="1:33">
      <c r="A2851" s="115" t="s">
        <v>4570</v>
      </c>
      <c r="B2851" s="115" t="s">
        <v>19</v>
      </c>
      <c r="C2851" s="2">
        <v>2244390000</v>
      </c>
      <c r="D2851" s="2">
        <v>2647800000</v>
      </c>
      <c r="E2851" s="2">
        <v>2613900000</v>
      </c>
      <c r="F2851" s="2">
        <v>2576680000</v>
      </c>
      <c r="G2851" s="2">
        <v>2681370000</v>
      </c>
      <c r="H2851" s="2">
        <v>2866520000</v>
      </c>
      <c r="I2851" s="2">
        <v>2936230000</v>
      </c>
      <c r="J2851" s="2">
        <v>3022960000</v>
      </c>
      <c r="K2851" s="2">
        <v>3092260000</v>
      </c>
      <c r="L2851" s="2">
        <v>3219170000</v>
      </c>
      <c r="M2851" s="2">
        <v>3334190000</v>
      </c>
      <c r="N2851" s="2">
        <v>3401800000</v>
      </c>
      <c r="O2851" s="2">
        <v>3476820000</v>
      </c>
      <c r="P2851" s="2">
        <v>3540130000</v>
      </c>
      <c r="Q2851" s="2">
        <v>3603370000</v>
      </c>
      <c r="R2851" s="2">
        <v>3676540000</v>
      </c>
      <c r="S2851" s="2">
        <v>3763480000</v>
      </c>
      <c r="T2851" s="2">
        <v>3844680000</v>
      </c>
      <c r="U2851" s="2">
        <v>3926540000</v>
      </c>
      <c r="V2851" s="2">
        <v>4001870000</v>
      </c>
      <c r="W2851" s="2">
        <v>4079520000</v>
      </c>
      <c r="X2851" s="2">
        <v>4113660000</v>
      </c>
      <c r="Y2851" s="2">
        <v>4122420000</v>
      </c>
      <c r="Z2851" s="2">
        <v>4137320000</v>
      </c>
      <c r="AA2851" s="2">
        <v>4164520000</v>
      </c>
      <c r="AB2851" s="2">
        <v>4174180000</v>
      </c>
      <c r="AC2851" s="2">
        <v>4191110000</v>
      </c>
      <c r="AD2851" s="2">
        <v>4210410000</v>
      </c>
      <c r="AE2851" s="2">
        <v>4204380000</v>
      </c>
      <c r="AF2851" s="2">
        <v>4198510000</v>
      </c>
      <c r="AG2851" s="2">
        <v>4214160000</v>
      </c>
    </row>
    <row r="2852" spans="1:33">
      <c r="A2852" s="115" t="s">
        <v>4571</v>
      </c>
      <c r="B2852" s="115" t="s">
        <v>19</v>
      </c>
      <c r="C2852" s="2">
        <v>1598260000</v>
      </c>
      <c r="D2852" s="2">
        <v>1885530000</v>
      </c>
      <c r="E2852" s="2">
        <v>1861400000</v>
      </c>
      <c r="F2852" s="2">
        <v>1834890000</v>
      </c>
      <c r="G2852" s="2">
        <v>1909440000</v>
      </c>
      <c r="H2852" s="2">
        <v>2041290000</v>
      </c>
      <c r="I2852" s="2">
        <v>2090930000</v>
      </c>
      <c r="J2852" s="2">
        <v>2152690000</v>
      </c>
      <c r="K2852" s="2">
        <v>2202040000</v>
      </c>
      <c r="L2852" s="2">
        <v>2292420000</v>
      </c>
      <c r="M2852" s="2">
        <v>2374330000</v>
      </c>
      <c r="N2852" s="2">
        <v>2422470000</v>
      </c>
      <c r="O2852" s="2">
        <v>2475890000</v>
      </c>
      <c r="P2852" s="2">
        <v>2520970000</v>
      </c>
      <c r="Q2852" s="2">
        <v>2566010000</v>
      </c>
      <c r="R2852" s="2">
        <v>2618120000</v>
      </c>
      <c r="S2852" s="2">
        <v>2680030000</v>
      </c>
      <c r="T2852" s="2">
        <v>2737850000</v>
      </c>
      <c r="U2852" s="2">
        <v>2796140000</v>
      </c>
      <c r="V2852" s="2">
        <v>2849790000</v>
      </c>
      <c r="W2852" s="2">
        <v>2905080000</v>
      </c>
      <c r="X2852" s="2">
        <v>2929390000</v>
      </c>
      <c r="Y2852" s="2">
        <v>2935630000</v>
      </c>
      <c r="Z2852" s="2">
        <v>2946250000</v>
      </c>
      <c r="AA2852" s="2">
        <v>2965610000</v>
      </c>
      <c r="AB2852" s="2">
        <v>2972490000</v>
      </c>
      <c r="AC2852" s="2">
        <v>2984550000</v>
      </c>
      <c r="AD2852" s="2">
        <v>2998290000</v>
      </c>
      <c r="AE2852" s="2">
        <v>2994000000</v>
      </c>
      <c r="AF2852" s="2">
        <v>2989820000</v>
      </c>
      <c r="AG2852" s="2">
        <v>3000960000</v>
      </c>
    </row>
    <row r="2853" spans="1:33">
      <c r="A2853" s="115" t="s">
        <v>4572</v>
      </c>
      <c r="B2853" s="115" t="s">
        <v>19</v>
      </c>
      <c r="C2853" s="2">
        <v>149271000</v>
      </c>
      <c r="D2853" s="2">
        <v>176100000</v>
      </c>
      <c r="E2853" s="2">
        <v>173846000</v>
      </c>
      <c r="F2853" s="2">
        <v>171371000</v>
      </c>
      <c r="G2853" s="2">
        <v>178334000</v>
      </c>
      <c r="H2853" s="2">
        <v>190647000</v>
      </c>
      <c r="I2853" s="2">
        <v>195284000</v>
      </c>
      <c r="J2853" s="2">
        <v>201052000</v>
      </c>
      <c r="K2853" s="2">
        <v>205661000</v>
      </c>
      <c r="L2853" s="2">
        <v>214102000</v>
      </c>
      <c r="M2853" s="2">
        <v>221752000</v>
      </c>
      <c r="N2853" s="2">
        <v>226248000</v>
      </c>
      <c r="O2853" s="2">
        <v>231238000</v>
      </c>
      <c r="P2853" s="2">
        <v>235448000</v>
      </c>
      <c r="Q2853" s="2">
        <v>239654000</v>
      </c>
      <c r="R2853" s="2">
        <v>244521000</v>
      </c>
      <c r="S2853" s="2">
        <v>250303000</v>
      </c>
      <c r="T2853" s="2">
        <v>255703000</v>
      </c>
      <c r="U2853" s="2">
        <v>261147000</v>
      </c>
      <c r="V2853" s="2">
        <v>266157000</v>
      </c>
      <c r="W2853" s="2">
        <v>271322000</v>
      </c>
      <c r="X2853" s="2">
        <v>273592000</v>
      </c>
      <c r="Y2853" s="2">
        <v>274175000</v>
      </c>
      <c r="Z2853" s="2">
        <v>275166000</v>
      </c>
      <c r="AA2853" s="2">
        <v>276975000</v>
      </c>
      <c r="AB2853" s="2">
        <v>277618000</v>
      </c>
      <c r="AC2853" s="2">
        <v>278744000</v>
      </c>
      <c r="AD2853" s="2">
        <v>280027000</v>
      </c>
      <c r="AE2853" s="2">
        <v>279626000</v>
      </c>
      <c r="AF2853" s="2">
        <v>279236000</v>
      </c>
      <c r="AG2853" s="2">
        <v>280277000</v>
      </c>
    </row>
    <row r="2854" spans="1:33">
      <c r="A2854" s="115" t="s">
        <v>4573</v>
      </c>
      <c r="B2854" s="115" t="s">
        <v>19</v>
      </c>
      <c r="C2854" s="2">
        <v>1002250000</v>
      </c>
      <c r="D2854" s="2">
        <v>1182390000</v>
      </c>
      <c r="E2854" s="2">
        <v>1167250000</v>
      </c>
      <c r="F2854" s="2">
        <v>1150630000</v>
      </c>
      <c r="G2854" s="2">
        <v>1197380000</v>
      </c>
      <c r="H2854" s="2">
        <v>1280060000</v>
      </c>
      <c r="I2854" s="2">
        <v>1311190000</v>
      </c>
      <c r="J2854" s="2">
        <v>1349920000</v>
      </c>
      <c r="K2854" s="2">
        <v>1380870000</v>
      </c>
      <c r="L2854" s="2">
        <v>1437540000</v>
      </c>
      <c r="M2854" s="2">
        <v>1488900000</v>
      </c>
      <c r="N2854" s="2">
        <v>1519090000</v>
      </c>
      <c r="O2854" s="2">
        <v>1552600000</v>
      </c>
      <c r="P2854" s="2">
        <v>1580860000</v>
      </c>
      <c r="Q2854" s="2">
        <v>1609110000</v>
      </c>
      <c r="R2854" s="2">
        <v>1641780000</v>
      </c>
      <c r="S2854" s="2">
        <v>1680610000</v>
      </c>
      <c r="T2854" s="2">
        <v>1716860000</v>
      </c>
      <c r="U2854" s="2">
        <v>1753420000</v>
      </c>
      <c r="V2854" s="2">
        <v>1787060000</v>
      </c>
      <c r="W2854" s="2">
        <v>1821730000</v>
      </c>
      <c r="X2854" s="2">
        <v>1836980000</v>
      </c>
      <c r="Y2854" s="2">
        <v>1840890000</v>
      </c>
      <c r="Z2854" s="2">
        <v>1847550000</v>
      </c>
      <c r="AA2854" s="2">
        <v>1859690000</v>
      </c>
      <c r="AB2854" s="2">
        <v>1864010000</v>
      </c>
      <c r="AC2854" s="2">
        <v>1871560000</v>
      </c>
      <c r="AD2854" s="2">
        <v>1880180000</v>
      </c>
      <c r="AE2854" s="2">
        <v>1877490000</v>
      </c>
      <c r="AF2854" s="2">
        <v>1874870000</v>
      </c>
      <c r="AG2854" s="2">
        <v>1881860000</v>
      </c>
    </row>
    <row r="2855" spans="1:33">
      <c r="A2855" s="115" t="s">
        <v>4574</v>
      </c>
      <c r="B2855" s="115" t="s">
        <v>19</v>
      </c>
      <c r="C2855" s="2">
        <v>1066220000</v>
      </c>
      <c r="D2855" s="2">
        <v>1257860000</v>
      </c>
      <c r="E2855" s="2">
        <v>1241760000</v>
      </c>
      <c r="F2855" s="2">
        <v>1224080000</v>
      </c>
      <c r="G2855" s="2">
        <v>1273810000</v>
      </c>
      <c r="H2855" s="2">
        <v>1361770000</v>
      </c>
      <c r="I2855" s="2">
        <v>1394880000</v>
      </c>
      <c r="J2855" s="2">
        <v>1436090000</v>
      </c>
      <c r="K2855" s="2">
        <v>1469010000</v>
      </c>
      <c r="L2855" s="2">
        <v>1529300000</v>
      </c>
      <c r="M2855" s="2">
        <v>1583940000</v>
      </c>
      <c r="N2855" s="2">
        <v>1616060000</v>
      </c>
      <c r="O2855" s="2">
        <v>1651700000</v>
      </c>
      <c r="P2855" s="2">
        <v>1681770000</v>
      </c>
      <c r="Q2855" s="2">
        <v>1711820000</v>
      </c>
      <c r="R2855" s="2">
        <v>1746580000</v>
      </c>
      <c r="S2855" s="2">
        <v>1787880000</v>
      </c>
      <c r="T2855" s="2">
        <v>1826450000</v>
      </c>
      <c r="U2855" s="2">
        <v>1865340000</v>
      </c>
      <c r="V2855" s="2">
        <v>1901120000</v>
      </c>
      <c r="W2855" s="2">
        <v>1938010000</v>
      </c>
      <c r="X2855" s="2">
        <v>1954230000</v>
      </c>
      <c r="Y2855" s="2">
        <v>1958390000</v>
      </c>
      <c r="Z2855" s="2">
        <v>1965470000</v>
      </c>
      <c r="AA2855" s="2">
        <v>1978390000</v>
      </c>
      <c r="AB2855" s="2">
        <v>1982990000</v>
      </c>
      <c r="AC2855" s="2">
        <v>1991030000</v>
      </c>
      <c r="AD2855" s="2">
        <v>2000200000</v>
      </c>
      <c r="AE2855" s="2">
        <v>1997330000</v>
      </c>
      <c r="AF2855" s="2">
        <v>1994540000</v>
      </c>
      <c r="AG2855" s="2">
        <v>2001980000</v>
      </c>
    </row>
    <row r="2856" spans="1:33">
      <c r="A2856" s="115" t="s">
        <v>4575</v>
      </c>
      <c r="B2856" s="115" t="s">
        <v>19</v>
      </c>
      <c r="C2856" s="2">
        <v>106622000</v>
      </c>
      <c r="D2856" s="2">
        <v>125786000</v>
      </c>
      <c r="E2856" s="2">
        <v>124176000</v>
      </c>
      <c r="F2856" s="2">
        <v>122408000</v>
      </c>
      <c r="G2856" s="2">
        <v>127381000</v>
      </c>
      <c r="H2856" s="2">
        <v>136177000</v>
      </c>
      <c r="I2856" s="2">
        <v>139488000</v>
      </c>
      <c r="J2856" s="2">
        <v>143609000</v>
      </c>
      <c r="K2856" s="2">
        <v>146901000</v>
      </c>
      <c r="L2856" s="2">
        <v>152930000</v>
      </c>
      <c r="M2856" s="2">
        <v>158394000</v>
      </c>
      <c r="N2856" s="2">
        <v>161606000</v>
      </c>
      <c r="O2856" s="2">
        <v>165170000</v>
      </c>
      <c r="P2856" s="2">
        <v>168177000</v>
      </c>
      <c r="Q2856" s="2">
        <v>171182000</v>
      </c>
      <c r="R2856" s="2">
        <v>174658000</v>
      </c>
      <c r="S2856" s="2">
        <v>178788000</v>
      </c>
      <c r="T2856" s="2">
        <v>182645000</v>
      </c>
      <c r="U2856" s="2">
        <v>186534000</v>
      </c>
      <c r="V2856" s="2">
        <v>190112000</v>
      </c>
      <c r="W2856" s="2">
        <v>193801000</v>
      </c>
      <c r="X2856" s="2">
        <v>195423000</v>
      </c>
      <c r="Y2856" s="2">
        <v>195839000</v>
      </c>
      <c r="Z2856" s="2">
        <v>196547000</v>
      </c>
      <c r="AA2856" s="2">
        <v>197839000</v>
      </c>
      <c r="AB2856" s="2">
        <v>198299000</v>
      </c>
      <c r="AC2856" s="2">
        <v>199103000</v>
      </c>
      <c r="AD2856" s="2">
        <v>200020000</v>
      </c>
      <c r="AE2856" s="2">
        <v>199733000</v>
      </c>
      <c r="AF2856" s="2">
        <v>199454000</v>
      </c>
      <c r="AG2856" s="2">
        <v>200198000</v>
      </c>
    </row>
    <row r="2857" spans="1:33">
      <c r="A2857" s="115" t="s">
        <v>4576</v>
      </c>
      <c r="B2857" s="115" t="s">
        <v>19</v>
      </c>
      <c r="C2857" s="115">
        <v>0</v>
      </c>
      <c r="D2857" s="115">
        <v>0</v>
      </c>
      <c r="E2857" s="115">
        <v>0</v>
      </c>
      <c r="F2857" s="115">
        <v>0</v>
      </c>
      <c r="G2857" s="115">
        <v>0</v>
      </c>
      <c r="H2857" s="115">
        <v>0</v>
      </c>
      <c r="I2857" s="115">
        <v>0</v>
      </c>
      <c r="J2857" s="115">
        <v>0</v>
      </c>
      <c r="K2857" s="115">
        <v>0</v>
      </c>
      <c r="L2857" s="115">
        <v>0</v>
      </c>
      <c r="M2857" s="115">
        <v>0</v>
      </c>
      <c r="N2857" s="115">
        <v>0</v>
      </c>
      <c r="O2857" s="115">
        <v>0</v>
      </c>
      <c r="P2857" s="115">
        <v>0</v>
      </c>
      <c r="Q2857" s="115">
        <v>0</v>
      </c>
      <c r="R2857" s="115">
        <v>0</v>
      </c>
      <c r="S2857" s="115">
        <v>0</v>
      </c>
      <c r="T2857" s="115">
        <v>0</v>
      </c>
      <c r="U2857" s="115">
        <v>0</v>
      </c>
      <c r="V2857" s="115">
        <v>0</v>
      </c>
      <c r="W2857" s="115">
        <v>0</v>
      </c>
      <c r="X2857" s="115">
        <v>0</v>
      </c>
      <c r="Y2857" s="115">
        <v>0</v>
      </c>
      <c r="Z2857" s="115">
        <v>0</v>
      </c>
      <c r="AA2857" s="115">
        <v>0</v>
      </c>
      <c r="AB2857" s="115">
        <v>0</v>
      </c>
      <c r="AC2857" s="115">
        <v>0</v>
      </c>
      <c r="AD2857" s="115">
        <v>0</v>
      </c>
      <c r="AE2857" s="115">
        <v>0</v>
      </c>
      <c r="AF2857" s="115">
        <v>0</v>
      </c>
      <c r="AG2857" s="115">
        <v>0</v>
      </c>
    </row>
    <row r="2858" spans="1:33">
      <c r="A2858" s="115" t="s">
        <v>4577</v>
      </c>
      <c r="B2858" s="115" t="s">
        <v>19</v>
      </c>
      <c r="C2858" s="115">
        <v>0</v>
      </c>
      <c r="D2858" s="115">
        <v>0</v>
      </c>
      <c r="E2858" s="115">
        <v>0</v>
      </c>
      <c r="F2858" s="115">
        <v>0</v>
      </c>
      <c r="G2858" s="115">
        <v>0</v>
      </c>
      <c r="H2858" s="115">
        <v>0</v>
      </c>
      <c r="I2858" s="115">
        <v>0</v>
      </c>
      <c r="J2858" s="115">
        <v>0</v>
      </c>
      <c r="K2858" s="115">
        <v>0</v>
      </c>
      <c r="L2858" s="115">
        <v>0</v>
      </c>
      <c r="M2858" s="115">
        <v>0</v>
      </c>
      <c r="N2858" s="115">
        <v>0</v>
      </c>
      <c r="O2858" s="115">
        <v>0</v>
      </c>
      <c r="P2858" s="115">
        <v>0</v>
      </c>
      <c r="Q2858" s="115">
        <v>0</v>
      </c>
      <c r="R2858" s="115">
        <v>0</v>
      </c>
      <c r="S2858" s="115">
        <v>0</v>
      </c>
      <c r="T2858" s="115">
        <v>0</v>
      </c>
      <c r="U2858" s="115">
        <v>0</v>
      </c>
      <c r="V2858" s="115">
        <v>0</v>
      </c>
      <c r="W2858" s="115">
        <v>0</v>
      </c>
      <c r="X2858" s="115">
        <v>0</v>
      </c>
      <c r="Y2858" s="115">
        <v>0</v>
      </c>
      <c r="Z2858" s="115">
        <v>0</v>
      </c>
      <c r="AA2858" s="115">
        <v>0</v>
      </c>
      <c r="AB2858" s="115">
        <v>0</v>
      </c>
      <c r="AC2858" s="115">
        <v>0</v>
      </c>
      <c r="AD2858" s="115">
        <v>0</v>
      </c>
      <c r="AE2858" s="115">
        <v>0</v>
      </c>
      <c r="AF2858" s="115">
        <v>0</v>
      </c>
      <c r="AG2858" s="115">
        <v>0</v>
      </c>
    </row>
    <row r="2859" spans="1:33">
      <c r="A2859" s="115" t="s">
        <v>4578</v>
      </c>
      <c r="B2859" s="115" t="s">
        <v>19</v>
      </c>
      <c r="C2859" s="115">
        <v>0</v>
      </c>
      <c r="D2859" s="115">
        <v>0</v>
      </c>
      <c r="E2859" s="115">
        <v>0</v>
      </c>
      <c r="F2859" s="115">
        <v>0</v>
      </c>
      <c r="G2859" s="115">
        <v>0</v>
      </c>
      <c r="H2859" s="115">
        <v>0</v>
      </c>
      <c r="I2859" s="115">
        <v>0</v>
      </c>
      <c r="J2859" s="115">
        <v>0</v>
      </c>
      <c r="K2859" s="115">
        <v>0</v>
      </c>
      <c r="L2859" s="115">
        <v>0</v>
      </c>
      <c r="M2859" s="115">
        <v>0</v>
      </c>
      <c r="N2859" s="115">
        <v>0</v>
      </c>
      <c r="O2859" s="115">
        <v>0</v>
      </c>
      <c r="P2859" s="115">
        <v>0</v>
      </c>
      <c r="Q2859" s="115">
        <v>0</v>
      </c>
      <c r="R2859" s="115">
        <v>0</v>
      </c>
      <c r="S2859" s="115">
        <v>0</v>
      </c>
      <c r="T2859" s="115">
        <v>0</v>
      </c>
      <c r="U2859" s="115">
        <v>0</v>
      </c>
      <c r="V2859" s="115">
        <v>0</v>
      </c>
      <c r="W2859" s="115">
        <v>0</v>
      </c>
      <c r="X2859" s="115">
        <v>0</v>
      </c>
      <c r="Y2859" s="115">
        <v>0</v>
      </c>
      <c r="Z2859" s="115">
        <v>0</v>
      </c>
      <c r="AA2859" s="115">
        <v>0</v>
      </c>
      <c r="AB2859" s="115">
        <v>0</v>
      </c>
      <c r="AC2859" s="115">
        <v>0</v>
      </c>
      <c r="AD2859" s="115">
        <v>0</v>
      </c>
      <c r="AE2859" s="115">
        <v>0</v>
      </c>
      <c r="AF2859" s="115">
        <v>0</v>
      </c>
      <c r="AG2859" s="115">
        <v>0</v>
      </c>
    </row>
    <row r="2860" spans="1:33">
      <c r="A2860" s="115" t="s">
        <v>4579</v>
      </c>
      <c r="B2860" s="115" t="s">
        <v>19</v>
      </c>
      <c r="C2860" s="115">
        <v>0</v>
      </c>
      <c r="D2860" s="115">
        <v>0</v>
      </c>
      <c r="E2860" s="115">
        <v>0</v>
      </c>
      <c r="F2860" s="115">
        <v>0</v>
      </c>
      <c r="G2860" s="115">
        <v>0</v>
      </c>
      <c r="H2860" s="115">
        <v>0</v>
      </c>
      <c r="I2860" s="115">
        <v>0</v>
      </c>
      <c r="J2860" s="115">
        <v>0</v>
      </c>
      <c r="K2860" s="115">
        <v>0</v>
      </c>
      <c r="L2860" s="115">
        <v>0</v>
      </c>
      <c r="M2860" s="115">
        <v>0</v>
      </c>
      <c r="N2860" s="115">
        <v>0</v>
      </c>
      <c r="O2860" s="115">
        <v>0</v>
      </c>
      <c r="P2860" s="115">
        <v>0</v>
      </c>
      <c r="Q2860" s="115">
        <v>0</v>
      </c>
      <c r="R2860" s="115">
        <v>0</v>
      </c>
      <c r="S2860" s="115">
        <v>0</v>
      </c>
      <c r="T2860" s="115">
        <v>0</v>
      </c>
      <c r="U2860" s="115">
        <v>0</v>
      </c>
      <c r="V2860" s="115">
        <v>0</v>
      </c>
      <c r="W2860" s="115">
        <v>0</v>
      </c>
      <c r="X2860" s="115">
        <v>0</v>
      </c>
      <c r="Y2860" s="115">
        <v>0</v>
      </c>
      <c r="Z2860" s="115">
        <v>0</v>
      </c>
      <c r="AA2860" s="115">
        <v>0</v>
      </c>
      <c r="AB2860" s="115">
        <v>0</v>
      </c>
      <c r="AC2860" s="115">
        <v>0</v>
      </c>
      <c r="AD2860" s="115">
        <v>0</v>
      </c>
      <c r="AE2860" s="115">
        <v>0</v>
      </c>
      <c r="AF2860" s="115">
        <v>0</v>
      </c>
      <c r="AG2860" s="115">
        <v>0</v>
      </c>
    </row>
    <row r="2861" spans="1:33">
      <c r="A2861" s="115" t="s">
        <v>4580</v>
      </c>
      <c r="B2861" s="115" t="s">
        <v>19</v>
      </c>
      <c r="C2861" s="115">
        <v>0</v>
      </c>
      <c r="D2861" s="115">
        <v>0</v>
      </c>
      <c r="E2861" s="115">
        <v>0</v>
      </c>
      <c r="F2861" s="115">
        <v>0</v>
      </c>
      <c r="G2861" s="115">
        <v>0</v>
      </c>
      <c r="H2861" s="115">
        <v>0</v>
      </c>
      <c r="I2861" s="115">
        <v>0</v>
      </c>
      <c r="J2861" s="115">
        <v>0</v>
      </c>
      <c r="K2861" s="115">
        <v>0</v>
      </c>
      <c r="L2861" s="115">
        <v>0</v>
      </c>
      <c r="M2861" s="115">
        <v>0</v>
      </c>
      <c r="N2861" s="115">
        <v>0</v>
      </c>
      <c r="O2861" s="115">
        <v>0</v>
      </c>
      <c r="P2861" s="115">
        <v>0</v>
      </c>
      <c r="Q2861" s="115">
        <v>0</v>
      </c>
      <c r="R2861" s="115">
        <v>0</v>
      </c>
      <c r="S2861" s="115">
        <v>0</v>
      </c>
      <c r="T2861" s="115">
        <v>0</v>
      </c>
      <c r="U2861" s="115">
        <v>0</v>
      </c>
      <c r="V2861" s="115">
        <v>0</v>
      </c>
      <c r="W2861" s="115">
        <v>0</v>
      </c>
      <c r="X2861" s="115">
        <v>0</v>
      </c>
      <c r="Y2861" s="115">
        <v>0</v>
      </c>
      <c r="Z2861" s="115">
        <v>0</v>
      </c>
      <c r="AA2861" s="115">
        <v>0</v>
      </c>
      <c r="AB2861" s="115">
        <v>0</v>
      </c>
      <c r="AC2861" s="115">
        <v>0</v>
      </c>
      <c r="AD2861" s="115">
        <v>0</v>
      </c>
      <c r="AE2861" s="115">
        <v>0</v>
      </c>
      <c r="AF2861" s="115">
        <v>0</v>
      </c>
      <c r="AG2861" s="115">
        <v>0</v>
      </c>
    </row>
    <row r="2862" spans="1:33">
      <c r="A2862" s="115" t="s">
        <v>4581</v>
      </c>
      <c r="B2862" s="115" t="s">
        <v>19</v>
      </c>
      <c r="C2862" s="115">
        <v>0</v>
      </c>
      <c r="D2862" s="115">
        <v>0</v>
      </c>
      <c r="E2862" s="115">
        <v>0</v>
      </c>
      <c r="F2862" s="115">
        <v>0</v>
      </c>
      <c r="G2862" s="115">
        <v>0</v>
      </c>
      <c r="H2862" s="115">
        <v>0</v>
      </c>
      <c r="I2862" s="115">
        <v>0</v>
      </c>
      <c r="J2862" s="115">
        <v>0</v>
      </c>
      <c r="K2862" s="115">
        <v>0</v>
      </c>
      <c r="L2862" s="115">
        <v>0</v>
      </c>
      <c r="M2862" s="115">
        <v>0</v>
      </c>
      <c r="N2862" s="115">
        <v>0</v>
      </c>
      <c r="O2862" s="115">
        <v>0</v>
      </c>
      <c r="P2862" s="115">
        <v>0</v>
      </c>
      <c r="Q2862" s="115">
        <v>0</v>
      </c>
      <c r="R2862" s="115">
        <v>0</v>
      </c>
      <c r="S2862" s="115">
        <v>0</v>
      </c>
      <c r="T2862" s="115">
        <v>0</v>
      </c>
      <c r="U2862" s="115">
        <v>0</v>
      </c>
      <c r="V2862" s="115">
        <v>0</v>
      </c>
      <c r="W2862" s="115">
        <v>0</v>
      </c>
      <c r="X2862" s="115">
        <v>0</v>
      </c>
      <c r="Y2862" s="115">
        <v>0</v>
      </c>
      <c r="Z2862" s="115">
        <v>0</v>
      </c>
      <c r="AA2862" s="115">
        <v>0</v>
      </c>
      <c r="AB2862" s="115">
        <v>0</v>
      </c>
      <c r="AC2862" s="115">
        <v>0</v>
      </c>
      <c r="AD2862" s="115">
        <v>0</v>
      </c>
      <c r="AE2862" s="115">
        <v>0</v>
      </c>
      <c r="AF2862" s="115">
        <v>0</v>
      </c>
      <c r="AG2862" s="115">
        <v>0</v>
      </c>
    </row>
    <row r="2863" spans="1:33">
      <c r="A2863" s="115" t="s">
        <v>4582</v>
      </c>
      <c r="B2863" s="115" t="s">
        <v>19</v>
      </c>
      <c r="C2863" s="115">
        <v>0</v>
      </c>
      <c r="D2863" s="115">
        <v>0</v>
      </c>
      <c r="E2863" s="115">
        <v>0</v>
      </c>
      <c r="F2863" s="115">
        <v>0</v>
      </c>
      <c r="G2863" s="115">
        <v>0</v>
      </c>
      <c r="H2863" s="115">
        <v>0</v>
      </c>
      <c r="I2863" s="115">
        <v>0</v>
      </c>
      <c r="J2863" s="115">
        <v>0</v>
      </c>
      <c r="K2863" s="115">
        <v>0</v>
      </c>
      <c r="L2863" s="115">
        <v>0</v>
      </c>
      <c r="M2863" s="115">
        <v>0</v>
      </c>
      <c r="N2863" s="115">
        <v>0</v>
      </c>
      <c r="O2863" s="115">
        <v>0</v>
      </c>
      <c r="P2863" s="115">
        <v>0</v>
      </c>
      <c r="Q2863" s="115">
        <v>0</v>
      </c>
      <c r="R2863" s="115">
        <v>0</v>
      </c>
      <c r="S2863" s="115">
        <v>0</v>
      </c>
      <c r="T2863" s="115">
        <v>0</v>
      </c>
      <c r="U2863" s="115">
        <v>0</v>
      </c>
      <c r="V2863" s="115">
        <v>0</v>
      </c>
      <c r="W2863" s="115">
        <v>0</v>
      </c>
      <c r="X2863" s="115">
        <v>0</v>
      </c>
      <c r="Y2863" s="115">
        <v>0</v>
      </c>
      <c r="Z2863" s="115">
        <v>0</v>
      </c>
      <c r="AA2863" s="115">
        <v>0</v>
      </c>
      <c r="AB2863" s="115">
        <v>0</v>
      </c>
      <c r="AC2863" s="115">
        <v>0</v>
      </c>
      <c r="AD2863" s="115">
        <v>0</v>
      </c>
      <c r="AE2863" s="115">
        <v>0</v>
      </c>
      <c r="AF2863" s="115">
        <v>0</v>
      </c>
      <c r="AG2863" s="115">
        <v>0</v>
      </c>
    </row>
    <row r="2864" spans="1:33">
      <c r="A2864" s="115" t="s">
        <v>4583</v>
      </c>
      <c r="B2864" s="115" t="s">
        <v>19</v>
      </c>
      <c r="C2864" s="115">
        <v>0</v>
      </c>
      <c r="D2864" s="115">
        <v>0</v>
      </c>
      <c r="E2864" s="115">
        <v>0</v>
      </c>
      <c r="F2864" s="115">
        <v>0</v>
      </c>
      <c r="G2864" s="115">
        <v>0</v>
      </c>
      <c r="H2864" s="115">
        <v>0</v>
      </c>
      <c r="I2864" s="115">
        <v>0</v>
      </c>
      <c r="J2864" s="115">
        <v>0</v>
      </c>
      <c r="K2864" s="115">
        <v>0</v>
      </c>
      <c r="L2864" s="115">
        <v>0</v>
      </c>
      <c r="M2864" s="115">
        <v>0</v>
      </c>
      <c r="N2864" s="115">
        <v>0</v>
      </c>
      <c r="O2864" s="115">
        <v>0</v>
      </c>
      <c r="P2864" s="115">
        <v>0</v>
      </c>
      <c r="Q2864" s="115">
        <v>0</v>
      </c>
      <c r="R2864" s="115">
        <v>0</v>
      </c>
      <c r="S2864" s="115">
        <v>0</v>
      </c>
      <c r="T2864" s="115">
        <v>0</v>
      </c>
      <c r="U2864" s="115">
        <v>0</v>
      </c>
      <c r="V2864" s="115">
        <v>0</v>
      </c>
      <c r="W2864" s="115">
        <v>0</v>
      </c>
      <c r="X2864" s="115">
        <v>0</v>
      </c>
      <c r="Y2864" s="115">
        <v>0</v>
      </c>
      <c r="Z2864" s="115">
        <v>0</v>
      </c>
      <c r="AA2864" s="115">
        <v>0</v>
      </c>
      <c r="AB2864" s="115">
        <v>0</v>
      </c>
      <c r="AC2864" s="115">
        <v>0</v>
      </c>
      <c r="AD2864" s="115">
        <v>0</v>
      </c>
      <c r="AE2864" s="115">
        <v>0</v>
      </c>
      <c r="AF2864" s="115">
        <v>0</v>
      </c>
      <c r="AG2864" s="115">
        <v>0</v>
      </c>
    </row>
    <row r="2865" spans="1:33">
      <c r="A2865" s="115" t="s">
        <v>4584</v>
      </c>
      <c r="B2865" s="115" t="s">
        <v>19</v>
      </c>
      <c r="C2865" s="115">
        <v>0</v>
      </c>
      <c r="D2865" s="115">
        <v>0</v>
      </c>
      <c r="E2865" s="115">
        <v>0</v>
      </c>
      <c r="F2865" s="115">
        <v>0</v>
      </c>
      <c r="G2865" s="115">
        <v>0</v>
      </c>
      <c r="H2865" s="115">
        <v>0</v>
      </c>
      <c r="I2865" s="115">
        <v>0</v>
      </c>
      <c r="J2865" s="115">
        <v>0</v>
      </c>
      <c r="K2865" s="115">
        <v>0</v>
      </c>
      <c r="L2865" s="115">
        <v>0</v>
      </c>
      <c r="M2865" s="115">
        <v>0</v>
      </c>
      <c r="N2865" s="115">
        <v>0</v>
      </c>
      <c r="O2865" s="115">
        <v>0</v>
      </c>
      <c r="P2865" s="115">
        <v>0</v>
      </c>
      <c r="Q2865" s="115">
        <v>0</v>
      </c>
      <c r="R2865" s="115">
        <v>0</v>
      </c>
      <c r="S2865" s="115">
        <v>0</v>
      </c>
      <c r="T2865" s="115">
        <v>0</v>
      </c>
      <c r="U2865" s="115">
        <v>0</v>
      </c>
      <c r="V2865" s="115">
        <v>0</v>
      </c>
      <c r="W2865" s="115">
        <v>0</v>
      </c>
      <c r="X2865" s="115">
        <v>0</v>
      </c>
      <c r="Y2865" s="115">
        <v>0</v>
      </c>
      <c r="Z2865" s="115">
        <v>0</v>
      </c>
      <c r="AA2865" s="115">
        <v>0</v>
      </c>
      <c r="AB2865" s="115">
        <v>0</v>
      </c>
      <c r="AC2865" s="115">
        <v>0</v>
      </c>
      <c r="AD2865" s="115">
        <v>0</v>
      </c>
      <c r="AE2865" s="115">
        <v>0</v>
      </c>
      <c r="AF2865" s="115">
        <v>0</v>
      </c>
      <c r="AG2865" s="115">
        <v>0</v>
      </c>
    </row>
    <row r="2866" spans="1:33">
      <c r="A2866" s="115" t="s">
        <v>4585</v>
      </c>
      <c r="B2866" s="115" t="s">
        <v>19</v>
      </c>
      <c r="C2866" s="115">
        <v>0</v>
      </c>
      <c r="D2866" s="115">
        <v>0</v>
      </c>
      <c r="E2866" s="115">
        <v>0</v>
      </c>
      <c r="F2866" s="115">
        <v>0</v>
      </c>
      <c r="G2866" s="115">
        <v>0</v>
      </c>
      <c r="H2866" s="115">
        <v>0</v>
      </c>
      <c r="I2866" s="115">
        <v>0</v>
      </c>
      <c r="J2866" s="115">
        <v>0</v>
      </c>
      <c r="K2866" s="115">
        <v>0</v>
      </c>
      <c r="L2866" s="115">
        <v>0</v>
      </c>
      <c r="M2866" s="115">
        <v>0</v>
      </c>
      <c r="N2866" s="115">
        <v>0</v>
      </c>
      <c r="O2866" s="115">
        <v>0</v>
      </c>
      <c r="P2866" s="115">
        <v>0</v>
      </c>
      <c r="Q2866" s="115">
        <v>0</v>
      </c>
      <c r="R2866" s="115">
        <v>0</v>
      </c>
      <c r="S2866" s="115">
        <v>0</v>
      </c>
      <c r="T2866" s="115">
        <v>0</v>
      </c>
      <c r="U2866" s="115">
        <v>0</v>
      </c>
      <c r="V2866" s="115">
        <v>0</v>
      </c>
      <c r="W2866" s="115">
        <v>0</v>
      </c>
      <c r="X2866" s="115">
        <v>0</v>
      </c>
      <c r="Y2866" s="115">
        <v>0</v>
      </c>
      <c r="Z2866" s="115">
        <v>0</v>
      </c>
      <c r="AA2866" s="115">
        <v>0</v>
      </c>
      <c r="AB2866" s="115">
        <v>0</v>
      </c>
      <c r="AC2866" s="115">
        <v>0</v>
      </c>
      <c r="AD2866" s="115">
        <v>0</v>
      </c>
      <c r="AE2866" s="115">
        <v>0</v>
      </c>
      <c r="AF2866" s="115">
        <v>0</v>
      </c>
      <c r="AG2866" s="115">
        <v>0</v>
      </c>
    </row>
    <row r="2867" spans="1:33">
      <c r="A2867" s="115" t="s">
        <v>4586</v>
      </c>
      <c r="B2867" s="115" t="s">
        <v>19</v>
      </c>
      <c r="C2867" s="115">
        <v>0</v>
      </c>
      <c r="D2867" s="115">
        <v>0</v>
      </c>
      <c r="E2867" s="115">
        <v>0</v>
      </c>
      <c r="F2867" s="115">
        <v>0</v>
      </c>
      <c r="G2867" s="115">
        <v>0</v>
      </c>
      <c r="H2867" s="115">
        <v>0</v>
      </c>
      <c r="I2867" s="115">
        <v>0</v>
      </c>
      <c r="J2867" s="115">
        <v>0</v>
      </c>
      <c r="K2867" s="115">
        <v>0</v>
      </c>
      <c r="L2867" s="115">
        <v>0</v>
      </c>
      <c r="M2867" s="115">
        <v>0</v>
      </c>
      <c r="N2867" s="115">
        <v>0</v>
      </c>
      <c r="O2867" s="115">
        <v>0</v>
      </c>
      <c r="P2867" s="115">
        <v>0</v>
      </c>
      <c r="Q2867" s="115">
        <v>0</v>
      </c>
      <c r="R2867" s="115">
        <v>0</v>
      </c>
      <c r="S2867" s="115">
        <v>0</v>
      </c>
      <c r="T2867" s="115">
        <v>0</v>
      </c>
      <c r="U2867" s="115">
        <v>0</v>
      </c>
      <c r="V2867" s="115">
        <v>0</v>
      </c>
      <c r="W2867" s="115">
        <v>0</v>
      </c>
      <c r="X2867" s="115">
        <v>0</v>
      </c>
      <c r="Y2867" s="115">
        <v>0</v>
      </c>
      <c r="Z2867" s="115">
        <v>0</v>
      </c>
      <c r="AA2867" s="115">
        <v>0</v>
      </c>
      <c r="AB2867" s="115">
        <v>0</v>
      </c>
      <c r="AC2867" s="115">
        <v>0</v>
      </c>
      <c r="AD2867" s="115">
        <v>0</v>
      </c>
      <c r="AE2867" s="115">
        <v>0</v>
      </c>
      <c r="AF2867" s="115">
        <v>0</v>
      </c>
      <c r="AG2867" s="115">
        <v>0</v>
      </c>
    </row>
    <row r="2868" spans="1:33">
      <c r="A2868" s="115" t="s">
        <v>4587</v>
      </c>
      <c r="B2868" s="115" t="s">
        <v>19</v>
      </c>
      <c r="C2868" s="115">
        <v>0</v>
      </c>
      <c r="D2868" s="115">
        <v>0</v>
      </c>
      <c r="E2868" s="115">
        <v>0</v>
      </c>
      <c r="F2868" s="115">
        <v>0</v>
      </c>
      <c r="G2868" s="115">
        <v>0</v>
      </c>
      <c r="H2868" s="115">
        <v>0</v>
      </c>
      <c r="I2868" s="115">
        <v>0</v>
      </c>
      <c r="J2868" s="115">
        <v>0</v>
      </c>
      <c r="K2868" s="115">
        <v>0</v>
      </c>
      <c r="L2868" s="115">
        <v>0</v>
      </c>
      <c r="M2868" s="115">
        <v>0</v>
      </c>
      <c r="N2868" s="115">
        <v>0</v>
      </c>
      <c r="O2868" s="115">
        <v>0</v>
      </c>
      <c r="P2868" s="115">
        <v>0</v>
      </c>
      <c r="Q2868" s="115">
        <v>0</v>
      </c>
      <c r="R2868" s="115">
        <v>0</v>
      </c>
      <c r="S2868" s="115">
        <v>0</v>
      </c>
      <c r="T2868" s="115">
        <v>0</v>
      </c>
      <c r="U2868" s="115">
        <v>0</v>
      </c>
      <c r="V2868" s="115">
        <v>0</v>
      </c>
      <c r="W2868" s="115">
        <v>0</v>
      </c>
      <c r="X2868" s="115">
        <v>0</v>
      </c>
      <c r="Y2868" s="115">
        <v>0</v>
      </c>
      <c r="Z2868" s="115">
        <v>0</v>
      </c>
      <c r="AA2868" s="115">
        <v>0</v>
      </c>
      <c r="AB2868" s="115">
        <v>0</v>
      </c>
      <c r="AC2868" s="115">
        <v>0</v>
      </c>
      <c r="AD2868" s="115">
        <v>0</v>
      </c>
      <c r="AE2868" s="115">
        <v>0</v>
      </c>
      <c r="AF2868" s="115">
        <v>0</v>
      </c>
      <c r="AG2868" s="115">
        <v>0</v>
      </c>
    </row>
    <row r="2869" spans="1:33">
      <c r="A2869" s="115" t="s">
        <v>4588</v>
      </c>
      <c r="B2869" s="115" t="s">
        <v>19</v>
      </c>
      <c r="C2869" s="115">
        <v>0</v>
      </c>
      <c r="D2869" s="115">
        <v>0</v>
      </c>
      <c r="E2869" s="115">
        <v>0</v>
      </c>
      <c r="F2869" s="115">
        <v>0</v>
      </c>
      <c r="G2869" s="115">
        <v>0</v>
      </c>
      <c r="H2869" s="115">
        <v>0</v>
      </c>
      <c r="I2869" s="115">
        <v>0</v>
      </c>
      <c r="J2869" s="115">
        <v>0</v>
      </c>
      <c r="K2869" s="115">
        <v>0</v>
      </c>
      <c r="L2869" s="115">
        <v>0</v>
      </c>
      <c r="M2869" s="115">
        <v>0</v>
      </c>
      <c r="N2869" s="115">
        <v>0</v>
      </c>
      <c r="O2869" s="115">
        <v>0</v>
      </c>
      <c r="P2869" s="115">
        <v>0</v>
      </c>
      <c r="Q2869" s="115">
        <v>0</v>
      </c>
      <c r="R2869" s="115">
        <v>0</v>
      </c>
      <c r="S2869" s="115">
        <v>0</v>
      </c>
      <c r="T2869" s="115">
        <v>0</v>
      </c>
      <c r="U2869" s="115">
        <v>0</v>
      </c>
      <c r="V2869" s="115">
        <v>0</v>
      </c>
      <c r="W2869" s="115">
        <v>0</v>
      </c>
      <c r="X2869" s="115">
        <v>0</v>
      </c>
      <c r="Y2869" s="115">
        <v>0</v>
      </c>
      <c r="Z2869" s="115">
        <v>0</v>
      </c>
      <c r="AA2869" s="115">
        <v>0</v>
      </c>
      <c r="AB2869" s="115">
        <v>0</v>
      </c>
      <c r="AC2869" s="115">
        <v>0</v>
      </c>
      <c r="AD2869" s="115">
        <v>0</v>
      </c>
      <c r="AE2869" s="115">
        <v>0</v>
      </c>
      <c r="AF2869" s="115">
        <v>0</v>
      </c>
      <c r="AG2869" s="115">
        <v>0</v>
      </c>
    </row>
    <row r="2870" spans="1:33">
      <c r="A2870" s="115" t="s">
        <v>4589</v>
      </c>
      <c r="B2870" s="115" t="s">
        <v>19</v>
      </c>
      <c r="C2870" s="2">
        <v>663844000000</v>
      </c>
      <c r="D2870" s="2">
        <v>652208000000</v>
      </c>
      <c r="E2870" s="2">
        <v>672090000000</v>
      </c>
      <c r="F2870" s="2">
        <v>676372000000</v>
      </c>
      <c r="G2870" s="2">
        <v>683811000000</v>
      </c>
      <c r="H2870" s="2">
        <v>695818000000</v>
      </c>
      <c r="I2870" s="2">
        <v>702414000000</v>
      </c>
      <c r="J2870" s="2">
        <v>702753000000</v>
      </c>
      <c r="K2870" s="2">
        <v>699835000000</v>
      </c>
      <c r="L2870" s="2">
        <v>700509000000</v>
      </c>
      <c r="M2870" s="2">
        <v>701268000000</v>
      </c>
      <c r="N2870" s="2">
        <v>703220000000</v>
      </c>
      <c r="O2870" s="2">
        <v>705852000000</v>
      </c>
      <c r="P2870" s="2">
        <v>711498000000</v>
      </c>
      <c r="Q2870" s="2">
        <v>717202000000</v>
      </c>
      <c r="R2870" s="2">
        <v>724986000000</v>
      </c>
      <c r="S2870" s="2">
        <v>731846000000</v>
      </c>
      <c r="T2870" s="2">
        <v>737757000000</v>
      </c>
      <c r="U2870" s="2">
        <v>744496000000</v>
      </c>
      <c r="V2870" s="2">
        <v>751420000000</v>
      </c>
      <c r="W2870" s="2">
        <v>760929000000</v>
      </c>
      <c r="X2870" s="2">
        <v>771732000000</v>
      </c>
      <c r="Y2870" s="2">
        <v>781081000000</v>
      </c>
      <c r="Z2870" s="2">
        <v>791173000000</v>
      </c>
      <c r="AA2870" s="2">
        <v>801822000000</v>
      </c>
      <c r="AB2870" s="2">
        <v>813145000000</v>
      </c>
      <c r="AC2870" s="2">
        <v>826145000000</v>
      </c>
      <c r="AD2870" s="2">
        <v>836847000000</v>
      </c>
      <c r="AE2870" s="2">
        <v>848594000000</v>
      </c>
      <c r="AF2870" s="2">
        <v>861982000000</v>
      </c>
      <c r="AG2870" s="2">
        <v>876000000000</v>
      </c>
    </row>
    <row r="2871" spans="1:33">
      <c r="A2871" s="115" t="s">
        <v>4590</v>
      </c>
      <c r="B2871" s="115" t="s">
        <v>19</v>
      </c>
      <c r="C2871" s="2">
        <v>75542600</v>
      </c>
      <c r="D2871" s="2">
        <v>74218500</v>
      </c>
      <c r="E2871" s="2">
        <v>76480900</v>
      </c>
      <c r="F2871" s="2">
        <v>76968200</v>
      </c>
      <c r="G2871" s="2">
        <v>77814700</v>
      </c>
      <c r="H2871" s="2">
        <v>79181100</v>
      </c>
      <c r="I2871" s="2">
        <v>79931700</v>
      </c>
      <c r="J2871" s="2">
        <v>79970300</v>
      </c>
      <c r="K2871" s="2">
        <v>79638200</v>
      </c>
      <c r="L2871" s="2">
        <v>79714900</v>
      </c>
      <c r="M2871" s="2">
        <v>79801200</v>
      </c>
      <c r="N2871" s="2">
        <v>80023400</v>
      </c>
      <c r="O2871" s="2">
        <v>80322900</v>
      </c>
      <c r="P2871" s="2">
        <v>80965400</v>
      </c>
      <c r="Q2871" s="2">
        <v>81614500</v>
      </c>
      <c r="R2871" s="2">
        <v>82500200</v>
      </c>
      <c r="S2871" s="2">
        <v>83281000</v>
      </c>
      <c r="T2871" s="2">
        <v>83953600</v>
      </c>
      <c r="U2871" s="2">
        <v>84720400</v>
      </c>
      <c r="V2871" s="2">
        <v>85508400</v>
      </c>
      <c r="W2871" s="2">
        <v>86590400</v>
      </c>
      <c r="X2871" s="2">
        <v>87819700</v>
      </c>
      <c r="Y2871" s="2">
        <v>88883600</v>
      </c>
      <c r="Z2871" s="2">
        <v>90032100</v>
      </c>
      <c r="AA2871" s="2">
        <v>91243900</v>
      </c>
      <c r="AB2871" s="2">
        <v>92532400</v>
      </c>
      <c r="AC2871" s="2">
        <v>94011700</v>
      </c>
      <c r="AD2871" s="2">
        <v>95229600</v>
      </c>
      <c r="AE2871" s="2">
        <v>96566400</v>
      </c>
      <c r="AF2871" s="2">
        <v>98089800</v>
      </c>
      <c r="AG2871" s="2">
        <v>99685000</v>
      </c>
    </row>
    <row r="2872" spans="1:33">
      <c r="A2872" s="115" t="s">
        <v>4591</v>
      </c>
      <c r="B2872" s="115" t="s">
        <v>19</v>
      </c>
      <c r="C2872" s="2">
        <v>403274000</v>
      </c>
      <c r="D2872" s="2">
        <v>396205000</v>
      </c>
      <c r="E2872" s="2">
        <v>408283000</v>
      </c>
      <c r="F2872" s="2">
        <v>410884000</v>
      </c>
      <c r="G2872" s="2">
        <v>415403000</v>
      </c>
      <c r="H2872" s="2">
        <v>422697000</v>
      </c>
      <c r="I2872" s="2">
        <v>426704000</v>
      </c>
      <c r="J2872" s="2">
        <v>426910000</v>
      </c>
      <c r="K2872" s="2">
        <v>425137000</v>
      </c>
      <c r="L2872" s="2">
        <v>425547000</v>
      </c>
      <c r="M2872" s="2">
        <v>426008000</v>
      </c>
      <c r="N2872" s="2">
        <v>427194000</v>
      </c>
      <c r="O2872" s="2">
        <v>428792000</v>
      </c>
      <c r="P2872" s="2">
        <v>432222000</v>
      </c>
      <c r="Q2872" s="2">
        <v>435687000</v>
      </c>
      <c r="R2872" s="2">
        <v>440416000</v>
      </c>
      <c r="S2872" s="2">
        <v>444583000</v>
      </c>
      <c r="T2872" s="2">
        <v>448174000</v>
      </c>
      <c r="U2872" s="2">
        <v>452268000</v>
      </c>
      <c r="V2872" s="2">
        <v>456474000</v>
      </c>
      <c r="W2872" s="2">
        <v>462250000</v>
      </c>
      <c r="X2872" s="2">
        <v>468813000</v>
      </c>
      <c r="Y2872" s="2">
        <v>474493000</v>
      </c>
      <c r="Z2872" s="2">
        <v>480623000</v>
      </c>
      <c r="AA2872" s="2">
        <v>487092000</v>
      </c>
      <c r="AB2872" s="2">
        <v>493971000</v>
      </c>
      <c r="AC2872" s="2">
        <v>501868000</v>
      </c>
      <c r="AD2872" s="2">
        <v>508370000</v>
      </c>
      <c r="AE2872" s="2">
        <v>515506000</v>
      </c>
      <c r="AF2872" s="2">
        <v>523638000</v>
      </c>
      <c r="AG2872" s="2">
        <v>532154000</v>
      </c>
    </row>
    <row r="2873" spans="1:33">
      <c r="A2873" s="115" t="s">
        <v>4592</v>
      </c>
      <c r="B2873" s="115" t="s">
        <v>19</v>
      </c>
      <c r="C2873" s="2">
        <v>709272000</v>
      </c>
      <c r="D2873" s="2">
        <v>696840000</v>
      </c>
      <c r="E2873" s="2">
        <v>718082000</v>
      </c>
      <c r="F2873" s="2">
        <v>722657000</v>
      </c>
      <c r="G2873" s="2">
        <v>730605000</v>
      </c>
      <c r="H2873" s="2">
        <v>743435000</v>
      </c>
      <c r="I2873" s="2">
        <v>750481000</v>
      </c>
      <c r="J2873" s="2">
        <v>750844000</v>
      </c>
      <c r="K2873" s="2">
        <v>747726000</v>
      </c>
      <c r="L2873" s="2">
        <v>748446000</v>
      </c>
      <c r="M2873" s="2">
        <v>749257000</v>
      </c>
      <c r="N2873" s="2">
        <v>751343000</v>
      </c>
      <c r="O2873" s="2">
        <v>754155000</v>
      </c>
      <c r="P2873" s="2">
        <v>760187000</v>
      </c>
      <c r="Q2873" s="2">
        <v>766281000</v>
      </c>
      <c r="R2873" s="2">
        <v>774598000</v>
      </c>
      <c r="S2873" s="2">
        <v>781928000</v>
      </c>
      <c r="T2873" s="2">
        <v>788243000</v>
      </c>
      <c r="U2873" s="2">
        <v>795443000</v>
      </c>
      <c r="V2873" s="2">
        <v>802841000</v>
      </c>
      <c r="W2873" s="2">
        <v>813000000</v>
      </c>
      <c r="X2873" s="2">
        <v>824543000</v>
      </c>
      <c r="Y2873" s="2">
        <v>834532000</v>
      </c>
      <c r="Z2873" s="2">
        <v>845314000</v>
      </c>
      <c r="AA2873" s="2">
        <v>856692000</v>
      </c>
      <c r="AB2873" s="2">
        <v>868790000</v>
      </c>
      <c r="AC2873" s="2">
        <v>882679000</v>
      </c>
      <c r="AD2873" s="2">
        <v>894114000</v>
      </c>
      <c r="AE2873" s="2">
        <v>906665000</v>
      </c>
      <c r="AF2873" s="2">
        <v>920969000</v>
      </c>
      <c r="AG2873" s="2">
        <v>935946000</v>
      </c>
    </row>
    <row r="2874" spans="1:33">
      <c r="A2874" s="115" t="s">
        <v>4593</v>
      </c>
      <c r="B2874" s="115" t="s">
        <v>19</v>
      </c>
      <c r="C2874" s="2">
        <v>27950000</v>
      </c>
      <c r="D2874" s="2">
        <v>27460100</v>
      </c>
      <c r="E2874" s="2">
        <v>28297200</v>
      </c>
      <c r="F2874" s="2">
        <v>28477500</v>
      </c>
      <c r="G2874" s="2">
        <v>28790700</v>
      </c>
      <c r="H2874" s="2">
        <v>29296200</v>
      </c>
      <c r="I2874" s="2">
        <v>29573900</v>
      </c>
      <c r="J2874" s="2">
        <v>29588200</v>
      </c>
      <c r="K2874" s="2">
        <v>29465300</v>
      </c>
      <c r="L2874" s="2">
        <v>29493700</v>
      </c>
      <c r="M2874" s="2">
        <v>29525700</v>
      </c>
      <c r="N2874" s="2">
        <v>29607900</v>
      </c>
      <c r="O2874" s="2">
        <v>29718700</v>
      </c>
      <c r="P2874" s="2">
        <v>29956400</v>
      </c>
      <c r="Q2874" s="2">
        <v>30196500</v>
      </c>
      <c r="R2874" s="2">
        <v>30524300</v>
      </c>
      <c r="S2874" s="2">
        <v>30813100</v>
      </c>
      <c r="T2874" s="2">
        <v>31062000</v>
      </c>
      <c r="U2874" s="2">
        <v>31345700</v>
      </c>
      <c r="V2874" s="2">
        <v>31637300</v>
      </c>
      <c r="W2874" s="2">
        <v>32037600</v>
      </c>
      <c r="X2874" s="2">
        <v>32492400</v>
      </c>
      <c r="Y2874" s="2">
        <v>32886100</v>
      </c>
      <c r="Z2874" s="2">
        <v>33311000</v>
      </c>
      <c r="AA2874" s="2">
        <v>33759300</v>
      </c>
      <c r="AB2874" s="2">
        <v>34236100</v>
      </c>
      <c r="AC2874" s="2">
        <v>34783400</v>
      </c>
      <c r="AD2874" s="2">
        <v>35234000</v>
      </c>
      <c r="AE2874" s="2">
        <v>35728600</v>
      </c>
      <c r="AF2874" s="2">
        <v>36292200</v>
      </c>
      <c r="AG2874" s="2">
        <v>36882500</v>
      </c>
    </row>
    <row r="2875" spans="1:33">
      <c r="A2875" s="115" t="s">
        <v>4594</v>
      </c>
      <c r="B2875" s="115" t="s">
        <v>19</v>
      </c>
      <c r="C2875" s="2">
        <v>26336100</v>
      </c>
      <c r="D2875" s="2">
        <v>25874400</v>
      </c>
      <c r="E2875" s="2">
        <v>26663200</v>
      </c>
      <c r="F2875" s="2">
        <v>26833100</v>
      </c>
      <c r="G2875" s="2">
        <v>27128200</v>
      </c>
      <c r="H2875" s="2">
        <v>27604600</v>
      </c>
      <c r="I2875" s="2">
        <v>27866200</v>
      </c>
      <c r="J2875" s="2">
        <v>27879700</v>
      </c>
      <c r="K2875" s="2">
        <v>27763900</v>
      </c>
      <c r="L2875" s="2">
        <v>27790600</v>
      </c>
      <c r="M2875" s="2">
        <v>27820700</v>
      </c>
      <c r="N2875" s="2">
        <v>27898200</v>
      </c>
      <c r="O2875" s="2">
        <v>28002600</v>
      </c>
      <c r="P2875" s="2">
        <v>28226600</v>
      </c>
      <c r="Q2875" s="2">
        <v>28452900</v>
      </c>
      <c r="R2875" s="2">
        <v>28761700</v>
      </c>
      <c r="S2875" s="2">
        <v>29033900</v>
      </c>
      <c r="T2875" s="2">
        <v>29268400</v>
      </c>
      <c r="U2875" s="2">
        <v>29535700</v>
      </c>
      <c r="V2875" s="2">
        <v>29810400</v>
      </c>
      <c r="W2875" s="2">
        <v>30187600</v>
      </c>
      <c r="X2875" s="2">
        <v>30616200</v>
      </c>
      <c r="Y2875" s="2">
        <v>30987100</v>
      </c>
      <c r="Z2875" s="2">
        <v>31387500</v>
      </c>
      <c r="AA2875" s="2">
        <v>31809900</v>
      </c>
      <c r="AB2875" s="2">
        <v>32259100</v>
      </c>
      <c r="AC2875" s="2">
        <v>32774900</v>
      </c>
      <c r="AD2875" s="2">
        <v>33199400</v>
      </c>
      <c r="AE2875" s="2">
        <v>33665500</v>
      </c>
      <c r="AF2875" s="2">
        <v>34196600</v>
      </c>
      <c r="AG2875" s="2">
        <v>34752700</v>
      </c>
    </row>
    <row r="2876" spans="1:33">
      <c r="A2876" s="115" t="s">
        <v>4595</v>
      </c>
      <c r="B2876" s="115" t="s">
        <v>19</v>
      </c>
      <c r="C2876" s="2">
        <v>18754300</v>
      </c>
      <c r="D2876" s="2">
        <v>18425600</v>
      </c>
      <c r="E2876" s="2">
        <v>18987200</v>
      </c>
      <c r="F2876" s="2">
        <v>19108200</v>
      </c>
      <c r="G2876" s="2">
        <v>19318400</v>
      </c>
      <c r="H2876" s="2">
        <v>19657600</v>
      </c>
      <c r="I2876" s="2">
        <v>19843900</v>
      </c>
      <c r="J2876" s="2">
        <v>19853500</v>
      </c>
      <c r="K2876" s="2">
        <v>19771100</v>
      </c>
      <c r="L2876" s="2">
        <v>19790100</v>
      </c>
      <c r="M2876" s="2">
        <v>19811500</v>
      </c>
      <c r="N2876" s="2">
        <v>19866700</v>
      </c>
      <c r="O2876" s="2">
        <v>19941100</v>
      </c>
      <c r="P2876" s="2">
        <v>20100500</v>
      </c>
      <c r="Q2876" s="2">
        <v>20261700</v>
      </c>
      <c r="R2876" s="2">
        <v>20481600</v>
      </c>
      <c r="S2876" s="2">
        <v>20675400</v>
      </c>
      <c r="T2876" s="2">
        <v>20842400</v>
      </c>
      <c r="U2876" s="2">
        <v>21032800</v>
      </c>
      <c r="V2876" s="2">
        <v>21228400</v>
      </c>
      <c r="W2876" s="2">
        <v>21497000</v>
      </c>
      <c r="X2876" s="2">
        <v>21802200</v>
      </c>
      <c r="Y2876" s="2">
        <v>22066300</v>
      </c>
      <c r="Z2876" s="2">
        <v>22351500</v>
      </c>
      <c r="AA2876" s="2">
        <v>22652300</v>
      </c>
      <c r="AB2876" s="2">
        <v>22972200</v>
      </c>
      <c r="AC2876" s="2">
        <v>23339400</v>
      </c>
      <c r="AD2876" s="2">
        <v>23641800</v>
      </c>
      <c r="AE2876" s="2">
        <v>23973700</v>
      </c>
      <c r="AF2876" s="2">
        <v>24351900</v>
      </c>
      <c r="AG2876" s="2">
        <v>24747900</v>
      </c>
    </row>
    <row r="2877" spans="1:33">
      <c r="A2877" s="115" t="s">
        <v>4596</v>
      </c>
      <c r="B2877" s="115" t="s">
        <v>19</v>
      </c>
      <c r="C2877" s="2">
        <v>1751570</v>
      </c>
      <c r="D2877" s="2">
        <v>1720870</v>
      </c>
      <c r="E2877" s="2">
        <v>1773320</v>
      </c>
      <c r="F2877" s="2">
        <v>1784620</v>
      </c>
      <c r="G2877" s="2">
        <v>1804250</v>
      </c>
      <c r="H2877" s="2">
        <v>1835930</v>
      </c>
      <c r="I2877" s="2">
        <v>1853330</v>
      </c>
      <c r="J2877" s="2">
        <v>1854230</v>
      </c>
      <c r="K2877" s="2">
        <v>1846530</v>
      </c>
      <c r="L2877" s="2">
        <v>1848310</v>
      </c>
      <c r="M2877" s="2">
        <v>1850310</v>
      </c>
      <c r="N2877" s="2">
        <v>1855460</v>
      </c>
      <c r="O2877" s="2">
        <v>1862410</v>
      </c>
      <c r="P2877" s="2">
        <v>1877300</v>
      </c>
      <c r="Q2877" s="2">
        <v>1892350</v>
      </c>
      <c r="R2877" s="2">
        <v>1912890</v>
      </c>
      <c r="S2877" s="2">
        <v>1930990</v>
      </c>
      <c r="T2877" s="2">
        <v>1946590</v>
      </c>
      <c r="U2877" s="2">
        <v>1964370</v>
      </c>
      <c r="V2877" s="2">
        <v>1982640</v>
      </c>
      <c r="W2877" s="2">
        <v>2007730</v>
      </c>
      <c r="X2877" s="2">
        <v>2036230</v>
      </c>
      <c r="Y2877" s="2">
        <v>2060900</v>
      </c>
      <c r="Z2877" s="2">
        <v>2087530</v>
      </c>
      <c r="AA2877" s="2">
        <v>2115630</v>
      </c>
      <c r="AB2877" s="2">
        <v>2145500</v>
      </c>
      <c r="AC2877" s="2">
        <v>2179800</v>
      </c>
      <c r="AD2877" s="2">
        <v>2208040</v>
      </c>
      <c r="AE2877" s="2">
        <v>2239040</v>
      </c>
      <c r="AF2877" s="2">
        <v>2274360</v>
      </c>
      <c r="AG2877" s="2">
        <v>2311350</v>
      </c>
    </row>
    <row r="2878" spans="1:33">
      <c r="A2878" s="115" t="s">
        <v>4597</v>
      </c>
      <c r="B2878" s="115" t="s">
        <v>19</v>
      </c>
      <c r="C2878" s="2">
        <v>11760500</v>
      </c>
      <c r="D2878" s="2">
        <v>11554400</v>
      </c>
      <c r="E2878" s="2">
        <v>11906600</v>
      </c>
      <c r="F2878" s="2">
        <v>11982500</v>
      </c>
      <c r="G2878" s="2">
        <v>12114300</v>
      </c>
      <c r="H2878" s="2">
        <v>12327000</v>
      </c>
      <c r="I2878" s="2">
        <v>12443800</v>
      </c>
      <c r="J2878" s="2">
        <v>12449800</v>
      </c>
      <c r="K2878" s="2">
        <v>12398100</v>
      </c>
      <c r="L2878" s="2">
        <v>12410100</v>
      </c>
      <c r="M2878" s="2">
        <v>12423500</v>
      </c>
      <c r="N2878" s="2">
        <v>12458100</v>
      </c>
      <c r="O2878" s="2">
        <v>12504700</v>
      </c>
      <c r="P2878" s="2">
        <v>12604700</v>
      </c>
      <c r="Q2878" s="2">
        <v>12705800</v>
      </c>
      <c r="R2878" s="2">
        <v>12843700</v>
      </c>
      <c r="S2878" s="2">
        <v>12965200</v>
      </c>
      <c r="T2878" s="2">
        <v>13070000</v>
      </c>
      <c r="U2878" s="2">
        <v>13189300</v>
      </c>
      <c r="V2878" s="2">
        <v>13312000</v>
      </c>
      <c r="W2878" s="2">
        <v>13480500</v>
      </c>
      <c r="X2878" s="2">
        <v>13671800</v>
      </c>
      <c r="Y2878" s="2">
        <v>13837500</v>
      </c>
      <c r="Z2878" s="2">
        <v>14016300</v>
      </c>
      <c r="AA2878" s="2">
        <v>14204900</v>
      </c>
      <c r="AB2878" s="2">
        <v>14405500</v>
      </c>
      <c r="AC2878" s="2">
        <v>14635800</v>
      </c>
      <c r="AD2878" s="2">
        <v>14825400</v>
      </c>
      <c r="AE2878" s="2">
        <v>15033500</v>
      </c>
      <c r="AF2878" s="2">
        <v>15270700</v>
      </c>
      <c r="AG2878" s="2">
        <v>15519000</v>
      </c>
    </row>
    <row r="2879" spans="1:33">
      <c r="A2879" s="115" t="s">
        <v>4598</v>
      </c>
      <c r="B2879" s="115" t="s">
        <v>19</v>
      </c>
      <c r="C2879" s="2">
        <v>12511200</v>
      </c>
      <c r="D2879" s="2">
        <v>12291900</v>
      </c>
      <c r="E2879" s="2">
        <v>12666600</v>
      </c>
      <c r="F2879" s="2">
        <v>12747300</v>
      </c>
      <c r="G2879" s="2">
        <v>12887500</v>
      </c>
      <c r="H2879" s="2">
        <v>13113800</v>
      </c>
      <c r="I2879" s="2">
        <v>13238100</v>
      </c>
      <c r="J2879" s="2">
        <v>13244500</v>
      </c>
      <c r="K2879" s="2">
        <v>13189500</v>
      </c>
      <c r="L2879" s="2">
        <v>13202200</v>
      </c>
      <c r="M2879" s="2">
        <v>13216500</v>
      </c>
      <c r="N2879" s="2">
        <v>13253300</v>
      </c>
      <c r="O2879" s="2">
        <v>13302900</v>
      </c>
      <c r="P2879" s="2">
        <v>13409300</v>
      </c>
      <c r="Q2879" s="2">
        <v>13516800</v>
      </c>
      <c r="R2879" s="2">
        <v>13663500</v>
      </c>
      <c r="S2879" s="2">
        <v>13792800</v>
      </c>
      <c r="T2879" s="2">
        <v>13904200</v>
      </c>
      <c r="U2879" s="2">
        <v>14031200</v>
      </c>
      <c r="V2879" s="2">
        <v>14161700</v>
      </c>
      <c r="W2879" s="2">
        <v>14340900</v>
      </c>
      <c r="X2879" s="2">
        <v>14544500</v>
      </c>
      <c r="Y2879" s="2">
        <v>14720700</v>
      </c>
      <c r="Z2879" s="2">
        <v>14910900</v>
      </c>
      <c r="AA2879" s="2">
        <v>15111600</v>
      </c>
      <c r="AB2879" s="2">
        <v>15325000</v>
      </c>
      <c r="AC2879" s="2">
        <v>15570000</v>
      </c>
      <c r="AD2879" s="2">
        <v>15771700</v>
      </c>
      <c r="AE2879" s="2">
        <v>15993100</v>
      </c>
      <c r="AF2879" s="2">
        <v>16245400</v>
      </c>
      <c r="AG2879" s="2">
        <v>16509600</v>
      </c>
    </row>
    <row r="2880" spans="1:33">
      <c r="A2880" s="115" t="s">
        <v>4599</v>
      </c>
      <c r="B2880" s="115" t="s">
        <v>19</v>
      </c>
      <c r="C2880" s="2">
        <v>1251120</v>
      </c>
      <c r="D2880" s="2">
        <v>1229190</v>
      </c>
      <c r="E2880" s="2">
        <v>1266660</v>
      </c>
      <c r="F2880" s="2">
        <v>1274730</v>
      </c>
      <c r="G2880" s="2">
        <v>1288750</v>
      </c>
      <c r="H2880" s="2">
        <v>1311380</v>
      </c>
      <c r="I2880" s="2">
        <v>1323810</v>
      </c>
      <c r="J2880" s="2">
        <v>1324450</v>
      </c>
      <c r="K2880" s="2">
        <v>1318950</v>
      </c>
      <c r="L2880" s="2">
        <v>1320220</v>
      </c>
      <c r="M2880" s="2">
        <v>1321650</v>
      </c>
      <c r="N2880" s="2">
        <v>1325330</v>
      </c>
      <c r="O2880" s="2">
        <v>1330290</v>
      </c>
      <c r="P2880" s="2">
        <v>1340930</v>
      </c>
      <c r="Q2880" s="2">
        <v>1351680</v>
      </c>
      <c r="R2880" s="2">
        <v>1366350</v>
      </c>
      <c r="S2880" s="2">
        <v>1379280</v>
      </c>
      <c r="T2880" s="2">
        <v>1390420</v>
      </c>
      <c r="U2880" s="2">
        <v>1403120</v>
      </c>
      <c r="V2880" s="2">
        <v>1416170</v>
      </c>
      <c r="W2880" s="2">
        <v>1434090</v>
      </c>
      <c r="X2880" s="2">
        <v>1454450</v>
      </c>
      <c r="Y2880" s="2">
        <v>1472070</v>
      </c>
      <c r="Z2880" s="2">
        <v>1491090</v>
      </c>
      <c r="AA2880" s="2">
        <v>1511160</v>
      </c>
      <c r="AB2880" s="2">
        <v>1532500</v>
      </c>
      <c r="AC2880" s="2">
        <v>1557000</v>
      </c>
      <c r="AD2880" s="2">
        <v>1577170</v>
      </c>
      <c r="AE2880" s="2">
        <v>1599310</v>
      </c>
      <c r="AF2880" s="2">
        <v>1624540</v>
      </c>
      <c r="AG2880" s="2">
        <v>1650960</v>
      </c>
    </row>
    <row r="2881" spans="1:33">
      <c r="A2881" s="115" t="s">
        <v>4600</v>
      </c>
      <c r="B2881" s="115" t="s">
        <v>19</v>
      </c>
      <c r="C2881" s="115">
        <v>0</v>
      </c>
      <c r="D2881" s="115">
        <v>0</v>
      </c>
      <c r="E2881" s="115">
        <v>0</v>
      </c>
      <c r="F2881" s="115">
        <v>0</v>
      </c>
      <c r="G2881" s="115">
        <v>0</v>
      </c>
      <c r="H2881" s="115">
        <v>0</v>
      </c>
      <c r="I2881" s="115">
        <v>0</v>
      </c>
      <c r="J2881" s="115">
        <v>0</v>
      </c>
      <c r="K2881" s="115">
        <v>0</v>
      </c>
      <c r="L2881" s="115">
        <v>0</v>
      </c>
      <c r="M2881" s="115">
        <v>0</v>
      </c>
      <c r="N2881" s="115">
        <v>0</v>
      </c>
      <c r="O2881" s="115">
        <v>0</v>
      </c>
      <c r="P2881" s="115">
        <v>0</v>
      </c>
      <c r="Q2881" s="115">
        <v>0</v>
      </c>
      <c r="R2881" s="115">
        <v>0</v>
      </c>
      <c r="S2881" s="115">
        <v>0</v>
      </c>
      <c r="T2881" s="115">
        <v>0</v>
      </c>
      <c r="U2881" s="115">
        <v>0</v>
      </c>
      <c r="V2881" s="115">
        <v>0</v>
      </c>
      <c r="W2881" s="115">
        <v>0</v>
      </c>
      <c r="X2881" s="115">
        <v>0</v>
      </c>
      <c r="Y2881" s="115">
        <v>0</v>
      </c>
      <c r="Z2881" s="115">
        <v>0</v>
      </c>
      <c r="AA2881" s="115">
        <v>0</v>
      </c>
      <c r="AB2881" s="115">
        <v>0</v>
      </c>
      <c r="AC2881" s="115">
        <v>0</v>
      </c>
      <c r="AD2881" s="115">
        <v>0</v>
      </c>
      <c r="AE2881" s="115">
        <v>0</v>
      </c>
      <c r="AF2881" s="115">
        <v>0</v>
      </c>
      <c r="AG2881" s="115">
        <v>0</v>
      </c>
    </row>
    <row r="2882" spans="1:33">
      <c r="A2882" s="115" t="s">
        <v>4601</v>
      </c>
      <c r="B2882" s="115" t="s">
        <v>19</v>
      </c>
      <c r="C2882" s="115">
        <v>0</v>
      </c>
      <c r="D2882" s="115">
        <v>0</v>
      </c>
      <c r="E2882" s="115">
        <v>0</v>
      </c>
      <c r="F2882" s="115">
        <v>0</v>
      </c>
      <c r="G2882" s="115">
        <v>0</v>
      </c>
      <c r="H2882" s="115">
        <v>0</v>
      </c>
      <c r="I2882" s="115">
        <v>0</v>
      </c>
      <c r="J2882" s="115">
        <v>0</v>
      </c>
      <c r="K2882" s="115">
        <v>0</v>
      </c>
      <c r="L2882" s="115">
        <v>0</v>
      </c>
      <c r="M2882" s="115">
        <v>0</v>
      </c>
      <c r="N2882" s="115">
        <v>0</v>
      </c>
      <c r="O2882" s="115">
        <v>0</v>
      </c>
      <c r="P2882" s="115">
        <v>0</v>
      </c>
      <c r="Q2882" s="115">
        <v>0</v>
      </c>
      <c r="R2882" s="115">
        <v>0</v>
      </c>
      <c r="S2882" s="115">
        <v>0</v>
      </c>
      <c r="T2882" s="115">
        <v>0</v>
      </c>
      <c r="U2882" s="115">
        <v>0</v>
      </c>
      <c r="V2882" s="115">
        <v>0</v>
      </c>
      <c r="W2882" s="115">
        <v>0</v>
      </c>
      <c r="X2882" s="115">
        <v>0</v>
      </c>
      <c r="Y2882" s="115">
        <v>0</v>
      </c>
      <c r="Z2882" s="115">
        <v>0</v>
      </c>
      <c r="AA2882" s="115">
        <v>0</v>
      </c>
      <c r="AB2882" s="115">
        <v>0</v>
      </c>
      <c r="AC2882" s="115">
        <v>0</v>
      </c>
      <c r="AD2882" s="115">
        <v>0</v>
      </c>
      <c r="AE2882" s="115">
        <v>0</v>
      </c>
      <c r="AF2882" s="115">
        <v>0</v>
      </c>
      <c r="AG2882" s="115">
        <v>0</v>
      </c>
    </row>
    <row r="2883" spans="1:33">
      <c r="A2883" s="115" t="s">
        <v>4602</v>
      </c>
      <c r="B2883" s="115" t="s">
        <v>19</v>
      </c>
      <c r="C2883" s="115">
        <v>0</v>
      </c>
      <c r="D2883" s="115">
        <v>0</v>
      </c>
      <c r="E2883" s="115">
        <v>0</v>
      </c>
      <c r="F2883" s="115">
        <v>0</v>
      </c>
      <c r="G2883" s="115">
        <v>0</v>
      </c>
      <c r="H2883" s="115">
        <v>0</v>
      </c>
      <c r="I2883" s="115">
        <v>0</v>
      </c>
      <c r="J2883" s="115">
        <v>0</v>
      </c>
      <c r="K2883" s="115">
        <v>0</v>
      </c>
      <c r="L2883" s="115">
        <v>0</v>
      </c>
      <c r="M2883" s="115">
        <v>0</v>
      </c>
      <c r="N2883" s="115">
        <v>0</v>
      </c>
      <c r="O2883" s="115">
        <v>0</v>
      </c>
      <c r="P2883" s="115">
        <v>0</v>
      </c>
      <c r="Q2883" s="115">
        <v>0</v>
      </c>
      <c r="R2883" s="115">
        <v>0</v>
      </c>
      <c r="S2883" s="115">
        <v>0</v>
      </c>
      <c r="T2883" s="115">
        <v>0</v>
      </c>
      <c r="U2883" s="115">
        <v>0</v>
      </c>
      <c r="V2883" s="115">
        <v>0</v>
      </c>
      <c r="W2883" s="115">
        <v>0</v>
      </c>
      <c r="X2883" s="115">
        <v>0</v>
      </c>
      <c r="Y2883" s="115">
        <v>0</v>
      </c>
      <c r="Z2883" s="115">
        <v>0</v>
      </c>
      <c r="AA2883" s="115">
        <v>0</v>
      </c>
      <c r="AB2883" s="115">
        <v>0</v>
      </c>
      <c r="AC2883" s="115">
        <v>0</v>
      </c>
      <c r="AD2883" s="115">
        <v>0</v>
      </c>
      <c r="AE2883" s="115">
        <v>0</v>
      </c>
      <c r="AF2883" s="115">
        <v>0</v>
      </c>
      <c r="AG2883" s="115">
        <v>0</v>
      </c>
    </row>
    <row r="2884" spans="1:33">
      <c r="A2884" s="115" t="s">
        <v>4603</v>
      </c>
      <c r="B2884" s="115" t="s">
        <v>19</v>
      </c>
      <c r="C2884" s="115">
        <v>0</v>
      </c>
      <c r="D2884" s="115">
        <v>0</v>
      </c>
      <c r="E2884" s="115">
        <v>0</v>
      </c>
      <c r="F2884" s="115">
        <v>0</v>
      </c>
      <c r="G2884" s="115">
        <v>0</v>
      </c>
      <c r="H2884" s="115">
        <v>0</v>
      </c>
      <c r="I2884" s="115">
        <v>0</v>
      </c>
      <c r="J2884" s="115">
        <v>0</v>
      </c>
      <c r="K2884" s="115">
        <v>0</v>
      </c>
      <c r="L2884" s="115">
        <v>0</v>
      </c>
      <c r="M2884" s="115">
        <v>0</v>
      </c>
      <c r="N2884" s="115">
        <v>0</v>
      </c>
      <c r="O2884" s="115">
        <v>0</v>
      </c>
      <c r="P2884" s="115">
        <v>0</v>
      </c>
      <c r="Q2884" s="115">
        <v>0</v>
      </c>
      <c r="R2884" s="115">
        <v>0</v>
      </c>
      <c r="S2884" s="115">
        <v>0</v>
      </c>
      <c r="T2884" s="115">
        <v>0</v>
      </c>
      <c r="U2884" s="115">
        <v>0</v>
      </c>
      <c r="V2884" s="115">
        <v>0</v>
      </c>
      <c r="W2884" s="115">
        <v>0</v>
      </c>
      <c r="X2884" s="115">
        <v>0</v>
      </c>
      <c r="Y2884" s="115">
        <v>0</v>
      </c>
      <c r="Z2884" s="115">
        <v>0</v>
      </c>
      <c r="AA2884" s="115">
        <v>0</v>
      </c>
      <c r="AB2884" s="115">
        <v>0</v>
      </c>
      <c r="AC2884" s="115">
        <v>0</v>
      </c>
      <c r="AD2884" s="115">
        <v>0</v>
      </c>
      <c r="AE2884" s="115">
        <v>0</v>
      </c>
      <c r="AF2884" s="115">
        <v>0</v>
      </c>
      <c r="AG2884" s="115">
        <v>0</v>
      </c>
    </row>
    <row r="2885" spans="1:33">
      <c r="A2885" s="115" t="s">
        <v>4604</v>
      </c>
      <c r="B2885" s="115" t="s">
        <v>19</v>
      </c>
      <c r="C2885" s="115">
        <v>0</v>
      </c>
      <c r="D2885" s="115">
        <v>0</v>
      </c>
      <c r="E2885" s="115">
        <v>0</v>
      </c>
      <c r="F2885" s="115">
        <v>0</v>
      </c>
      <c r="G2885" s="115">
        <v>0</v>
      </c>
      <c r="H2885" s="115">
        <v>0</v>
      </c>
      <c r="I2885" s="115">
        <v>0</v>
      </c>
      <c r="J2885" s="115">
        <v>0</v>
      </c>
      <c r="K2885" s="115">
        <v>0</v>
      </c>
      <c r="L2885" s="115">
        <v>0</v>
      </c>
      <c r="M2885" s="115">
        <v>0</v>
      </c>
      <c r="N2885" s="115">
        <v>0</v>
      </c>
      <c r="O2885" s="115">
        <v>0</v>
      </c>
      <c r="P2885" s="115">
        <v>0</v>
      </c>
      <c r="Q2885" s="115">
        <v>0</v>
      </c>
      <c r="R2885" s="115">
        <v>0</v>
      </c>
      <c r="S2885" s="115">
        <v>0</v>
      </c>
      <c r="T2885" s="115">
        <v>0</v>
      </c>
      <c r="U2885" s="115">
        <v>0</v>
      </c>
      <c r="V2885" s="115">
        <v>0</v>
      </c>
      <c r="W2885" s="115">
        <v>0</v>
      </c>
      <c r="X2885" s="115">
        <v>0</v>
      </c>
      <c r="Y2885" s="115">
        <v>0</v>
      </c>
      <c r="Z2885" s="115">
        <v>0</v>
      </c>
      <c r="AA2885" s="115">
        <v>0</v>
      </c>
      <c r="AB2885" s="115">
        <v>0</v>
      </c>
      <c r="AC2885" s="115">
        <v>0</v>
      </c>
      <c r="AD2885" s="115">
        <v>0</v>
      </c>
      <c r="AE2885" s="115">
        <v>0</v>
      </c>
      <c r="AF2885" s="115">
        <v>0</v>
      </c>
      <c r="AG2885" s="115">
        <v>0</v>
      </c>
    </row>
    <row r="2886" spans="1:33">
      <c r="A2886" s="115" t="s">
        <v>4605</v>
      </c>
      <c r="B2886" s="115" t="s">
        <v>19</v>
      </c>
      <c r="C2886" s="115">
        <v>0</v>
      </c>
      <c r="D2886" s="115">
        <v>0</v>
      </c>
      <c r="E2886" s="115">
        <v>0</v>
      </c>
      <c r="F2886" s="115">
        <v>0</v>
      </c>
      <c r="G2886" s="115">
        <v>0</v>
      </c>
      <c r="H2886" s="115">
        <v>0</v>
      </c>
      <c r="I2886" s="115">
        <v>0</v>
      </c>
      <c r="J2886" s="115">
        <v>0</v>
      </c>
      <c r="K2886" s="115">
        <v>0</v>
      </c>
      <c r="L2886" s="115">
        <v>0</v>
      </c>
      <c r="M2886" s="115">
        <v>0</v>
      </c>
      <c r="N2886" s="115">
        <v>0</v>
      </c>
      <c r="O2886" s="115">
        <v>0</v>
      </c>
      <c r="P2886" s="115">
        <v>0</v>
      </c>
      <c r="Q2886" s="115">
        <v>0</v>
      </c>
      <c r="R2886" s="115">
        <v>0</v>
      </c>
      <c r="S2886" s="115">
        <v>0</v>
      </c>
      <c r="T2886" s="115">
        <v>0</v>
      </c>
      <c r="U2886" s="115">
        <v>0</v>
      </c>
      <c r="V2886" s="115">
        <v>0</v>
      </c>
      <c r="W2886" s="115">
        <v>0</v>
      </c>
      <c r="X2886" s="115">
        <v>0</v>
      </c>
      <c r="Y2886" s="115">
        <v>0</v>
      </c>
      <c r="Z2886" s="115">
        <v>0</v>
      </c>
      <c r="AA2886" s="115">
        <v>0</v>
      </c>
      <c r="AB2886" s="115">
        <v>0</v>
      </c>
      <c r="AC2886" s="115">
        <v>0</v>
      </c>
      <c r="AD2886" s="115">
        <v>0</v>
      </c>
      <c r="AE2886" s="115">
        <v>0</v>
      </c>
      <c r="AF2886" s="115">
        <v>0</v>
      </c>
      <c r="AG2886" s="115">
        <v>0</v>
      </c>
    </row>
    <row r="2887" spans="1:33">
      <c r="A2887" s="115" t="s">
        <v>4606</v>
      </c>
      <c r="B2887" s="115" t="s">
        <v>19</v>
      </c>
      <c r="C2887" s="115">
        <v>0</v>
      </c>
      <c r="D2887" s="115">
        <v>0</v>
      </c>
      <c r="E2887" s="115">
        <v>0</v>
      </c>
      <c r="F2887" s="115">
        <v>0</v>
      </c>
      <c r="G2887" s="115">
        <v>0</v>
      </c>
      <c r="H2887" s="115">
        <v>0</v>
      </c>
      <c r="I2887" s="115">
        <v>0</v>
      </c>
      <c r="J2887" s="115">
        <v>0</v>
      </c>
      <c r="K2887" s="115">
        <v>0</v>
      </c>
      <c r="L2887" s="115">
        <v>0</v>
      </c>
      <c r="M2887" s="115">
        <v>0</v>
      </c>
      <c r="N2887" s="115">
        <v>0</v>
      </c>
      <c r="O2887" s="115">
        <v>0</v>
      </c>
      <c r="P2887" s="115">
        <v>0</v>
      </c>
      <c r="Q2887" s="115">
        <v>0</v>
      </c>
      <c r="R2887" s="115">
        <v>0</v>
      </c>
      <c r="S2887" s="115">
        <v>0</v>
      </c>
      <c r="T2887" s="115">
        <v>0</v>
      </c>
      <c r="U2887" s="115">
        <v>0</v>
      </c>
      <c r="V2887" s="115">
        <v>0</v>
      </c>
      <c r="W2887" s="115">
        <v>0</v>
      </c>
      <c r="X2887" s="115">
        <v>0</v>
      </c>
      <c r="Y2887" s="115">
        <v>0</v>
      </c>
      <c r="Z2887" s="115">
        <v>0</v>
      </c>
      <c r="AA2887" s="115">
        <v>0</v>
      </c>
      <c r="AB2887" s="115">
        <v>0</v>
      </c>
      <c r="AC2887" s="115">
        <v>0</v>
      </c>
      <c r="AD2887" s="115">
        <v>0</v>
      </c>
      <c r="AE2887" s="115">
        <v>0</v>
      </c>
      <c r="AF2887" s="115">
        <v>0</v>
      </c>
      <c r="AG2887" s="115">
        <v>0</v>
      </c>
    </row>
    <row r="2888" spans="1:33">
      <c r="A2888" s="115" t="s">
        <v>4607</v>
      </c>
      <c r="B2888" s="115" t="s">
        <v>19</v>
      </c>
      <c r="C2888" s="115">
        <v>0</v>
      </c>
      <c r="D2888" s="115">
        <v>0</v>
      </c>
      <c r="E2888" s="115">
        <v>0</v>
      </c>
      <c r="F2888" s="115">
        <v>0</v>
      </c>
      <c r="G2888" s="115">
        <v>0</v>
      </c>
      <c r="H2888" s="115">
        <v>0</v>
      </c>
      <c r="I2888" s="115">
        <v>0</v>
      </c>
      <c r="J2888" s="115">
        <v>0</v>
      </c>
      <c r="K2888" s="115">
        <v>0</v>
      </c>
      <c r="L2888" s="115">
        <v>0</v>
      </c>
      <c r="M2888" s="115">
        <v>0</v>
      </c>
      <c r="N2888" s="115">
        <v>0</v>
      </c>
      <c r="O2888" s="115">
        <v>0</v>
      </c>
      <c r="P2888" s="115">
        <v>0</v>
      </c>
      <c r="Q2888" s="115">
        <v>0</v>
      </c>
      <c r="R2888" s="115">
        <v>0</v>
      </c>
      <c r="S2888" s="115">
        <v>0</v>
      </c>
      <c r="T2888" s="115">
        <v>0</v>
      </c>
      <c r="U2888" s="115">
        <v>0</v>
      </c>
      <c r="V2888" s="115">
        <v>0</v>
      </c>
      <c r="W2888" s="115">
        <v>0</v>
      </c>
      <c r="X2888" s="115">
        <v>0</v>
      </c>
      <c r="Y2888" s="115">
        <v>0</v>
      </c>
      <c r="Z2888" s="115">
        <v>0</v>
      </c>
      <c r="AA2888" s="115">
        <v>0</v>
      </c>
      <c r="AB2888" s="115">
        <v>0</v>
      </c>
      <c r="AC2888" s="115">
        <v>0</v>
      </c>
      <c r="AD2888" s="115">
        <v>0</v>
      </c>
      <c r="AE2888" s="115">
        <v>0</v>
      </c>
      <c r="AF2888" s="115">
        <v>0</v>
      </c>
      <c r="AG2888" s="115">
        <v>0</v>
      </c>
    </row>
    <row r="2889" spans="1:33">
      <c r="A2889" s="115" t="s">
        <v>4608</v>
      </c>
      <c r="B2889" s="115" t="s">
        <v>19</v>
      </c>
      <c r="C2889" s="115">
        <v>0</v>
      </c>
      <c r="D2889" s="115">
        <v>0</v>
      </c>
      <c r="E2889" s="115">
        <v>0</v>
      </c>
      <c r="F2889" s="115">
        <v>0</v>
      </c>
      <c r="G2889" s="115">
        <v>0</v>
      </c>
      <c r="H2889" s="115">
        <v>0</v>
      </c>
      <c r="I2889" s="115">
        <v>0</v>
      </c>
      <c r="J2889" s="115">
        <v>0</v>
      </c>
      <c r="K2889" s="115">
        <v>0</v>
      </c>
      <c r="L2889" s="115">
        <v>0</v>
      </c>
      <c r="M2889" s="115">
        <v>0</v>
      </c>
      <c r="N2889" s="115">
        <v>0</v>
      </c>
      <c r="O2889" s="115">
        <v>0</v>
      </c>
      <c r="P2889" s="115">
        <v>0</v>
      </c>
      <c r="Q2889" s="115">
        <v>0</v>
      </c>
      <c r="R2889" s="115">
        <v>0</v>
      </c>
      <c r="S2889" s="115">
        <v>0</v>
      </c>
      <c r="T2889" s="115">
        <v>0</v>
      </c>
      <c r="U2889" s="115">
        <v>0</v>
      </c>
      <c r="V2889" s="115">
        <v>0</v>
      </c>
      <c r="W2889" s="115">
        <v>0</v>
      </c>
      <c r="X2889" s="115">
        <v>0</v>
      </c>
      <c r="Y2889" s="115">
        <v>0</v>
      </c>
      <c r="Z2889" s="115">
        <v>0</v>
      </c>
      <c r="AA2889" s="115">
        <v>0</v>
      </c>
      <c r="AB2889" s="115">
        <v>0</v>
      </c>
      <c r="AC2889" s="115">
        <v>0</v>
      </c>
      <c r="AD2889" s="115">
        <v>0</v>
      </c>
      <c r="AE2889" s="115">
        <v>0</v>
      </c>
      <c r="AF2889" s="115">
        <v>0</v>
      </c>
      <c r="AG2889" s="115">
        <v>0</v>
      </c>
    </row>
    <row r="2890" spans="1:33">
      <c r="A2890" s="115" t="s">
        <v>4609</v>
      </c>
      <c r="B2890" s="115" t="s">
        <v>19</v>
      </c>
      <c r="C2890" s="115">
        <v>0</v>
      </c>
      <c r="D2890" s="115">
        <v>0</v>
      </c>
      <c r="E2890" s="115">
        <v>0</v>
      </c>
      <c r="F2890" s="115">
        <v>0</v>
      </c>
      <c r="G2890" s="115">
        <v>0</v>
      </c>
      <c r="H2890" s="115">
        <v>0</v>
      </c>
      <c r="I2890" s="115">
        <v>0</v>
      </c>
      <c r="J2890" s="115">
        <v>0</v>
      </c>
      <c r="K2890" s="115">
        <v>0</v>
      </c>
      <c r="L2890" s="115">
        <v>0</v>
      </c>
      <c r="M2890" s="115">
        <v>0</v>
      </c>
      <c r="N2890" s="115">
        <v>0</v>
      </c>
      <c r="O2890" s="115">
        <v>0</v>
      </c>
      <c r="P2890" s="115">
        <v>0</v>
      </c>
      <c r="Q2890" s="115">
        <v>0</v>
      </c>
      <c r="R2890" s="115">
        <v>0</v>
      </c>
      <c r="S2890" s="115">
        <v>0</v>
      </c>
      <c r="T2890" s="115">
        <v>0</v>
      </c>
      <c r="U2890" s="115">
        <v>0</v>
      </c>
      <c r="V2890" s="115">
        <v>0</v>
      </c>
      <c r="W2890" s="115">
        <v>0</v>
      </c>
      <c r="X2890" s="115">
        <v>0</v>
      </c>
      <c r="Y2890" s="115">
        <v>0</v>
      </c>
      <c r="Z2890" s="115">
        <v>0</v>
      </c>
      <c r="AA2890" s="115">
        <v>0</v>
      </c>
      <c r="AB2890" s="115">
        <v>0</v>
      </c>
      <c r="AC2890" s="115">
        <v>0</v>
      </c>
      <c r="AD2890" s="115">
        <v>0</v>
      </c>
      <c r="AE2890" s="115">
        <v>0</v>
      </c>
      <c r="AF2890" s="115">
        <v>0</v>
      </c>
      <c r="AG2890" s="115">
        <v>0</v>
      </c>
    </row>
    <row r="2891" spans="1:33">
      <c r="A2891" s="115" t="s">
        <v>4610</v>
      </c>
      <c r="B2891" s="115" t="s">
        <v>19</v>
      </c>
      <c r="C2891" s="115">
        <v>0</v>
      </c>
      <c r="D2891" s="115">
        <v>0</v>
      </c>
      <c r="E2891" s="115">
        <v>0</v>
      </c>
      <c r="F2891" s="115">
        <v>0</v>
      </c>
      <c r="G2891" s="115">
        <v>0</v>
      </c>
      <c r="H2891" s="115">
        <v>0</v>
      </c>
      <c r="I2891" s="115">
        <v>0</v>
      </c>
      <c r="J2891" s="115">
        <v>0</v>
      </c>
      <c r="K2891" s="115">
        <v>0</v>
      </c>
      <c r="L2891" s="115">
        <v>0</v>
      </c>
      <c r="M2891" s="115">
        <v>0</v>
      </c>
      <c r="N2891" s="115">
        <v>0</v>
      </c>
      <c r="O2891" s="115">
        <v>0</v>
      </c>
      <c r="P2891" s="115">
        <v>0</v>
      </c>
      <c r="Q2891" s="115">
        <v>0</v>
      </c>
      <c r="R2891" s="115">
        <v>0</v>
      </c>
      <c r="S2891" s="115">
        <v>0</v>
      </c>
      <c r="T2891" s="115">
        <v>0</v>
      </c>
      <c r="U2891" s="115">
        <v>0</v>
      </c>
      <c r="V2891" s="115">
        <v>0</v>
      </c>
      <c r="W2891" s="115">
        <v>0</v>
      </c>
      <c r="X2891" s="115">
        <v>0</v>
      </c>
      <c r="Y2891" s="115">
        <v>0</v>
      </c>
      <c r="Z2891" s="115">
        <v>0</v>
      </c>
      <c r="AA2891" s="115">
        <v>0</v>
      </c>
      <c r="AB2891" s="115">
        <v>0</v>
      </c>
      <c r="AC2891" s="115">
        <v>0</v>
      </c>
      <c r="AD2891" s="115">
        <v>0</v>
      </c>
      <c r="AE2891" s="115">
        <v>0</v>
      </c>
      <c r="AF2891" s="115">
        <v>0</v>
      </c>
      <c r="AG2891" s="115">
        <v>0</v>
      </c>
    </row>
    <row r="2892" spans="1:33">
      <c r="A2892" s="115" t="s">
        <v>4611</v>
      </c>
      <c r="B2892" s="115" t="s">
        <v>19</v>
      </c>
      <c r="C2892" s="115">
        <v>0</v>
      </c>
      <c r="D2892" s="115">
        <v>0</v>
      </c>
      <c r="E2892" s="115">
        <v>0</v>
      </c>
      <c r="F2892" s="115">
        <v>0</v>
      </c>
      <c r="G2892" s="115">
        <v>0</v>
      </c>
      <c r="H2892" s="115">
        <v>0</v>
      </c>
      <c r="I2892" s="115">
        <v>0</v>
      </c>
      <c r="J2892" s="115">
        <v>0</v>
      </c>
      <c r="K2892" s="115">
        <v>0</v>
      </c>
      <c r="L2892" s="115">
        <v>0</v>
      </c>
      <c r="M2892" s="115">
        <v>0</v>
      </c>
      <c r="N2892" s="115">
        <v>0</v>
      </c>
      <c r="O2892" s="115">
        <v>0</v>
      </c>
      <c r="P2892" s="115">
        <v>0</v>
      </c>
      <c r="Q2892" s="115">
        <v>0</v>
      </c>
      <c r="R2892" s="115">
        <v>0</v>
      </c>
      <c r="S2892" s="115">
        <v>0</v>
      </c>
      <c r="T2892" s="115">
        <v>0</v>
      </c>
      <c r="U2892" s="115">
        <v>0</v>
      </c>
      <c r="V2892" s="115">
        <v>0</v>
      </c>
      <c r="W2892" s="115">
        <v>0</v>
      </c>
      <c r="X2892" s="115">
        <v>0</v>
      </c>
      <c r="Y2892" s="115">
        <v>0</v>
      </c>
      <c r="Z2892" s="115">
        <v>0</v>
      </c>
      <c r="AA2892" s="115">
        <v>0</v>
      </c>
      <c r="AB2892" s="115">
        <v>0</v>
      </c>
      <c r="AC2892" s="115">
        <v>0</v>
      </c>
      <c r="AD2892" s="115">
        <v>0</v>
      </c>
      <c r="AE2892" s="115">
        <v>0</v>
      </c>
      <c r="AF2892" s="115">
        <v>0</v>
      </c>
      <c r="AG2892" s="115">
        <v>0</v>
      </c>
    </row>
    <row r="2893" spans="1:33">
      <c r="A2893" s="115" t="s">
        <v>4612</v>
      </c>
      <c r="B2893" s="115" t="s">
        <v>19</v>
      </c>
      <c r="C2893" s="115">
        <v>0</v>
      </c>
      <c r="D2893" s="115">
        <v>0</v>
      </c>
      <c r="E2893" s="115">
        <v>0</v>
      </c>
      <c r="F2893" s="115">
        <v>0</v>
      </c>
      <c r="G2893" s="115">
        <v>0</v>
      </c>
      <c r="H2893" s="115">
        <v>0</v>
      </c>
      <c r="I2893" s="115">
        <v>0</v>
      </c>
      <c r="J2893" s="115">
        <v>0</v>
      </c>
      <c r="K2893" s="115">
        <v>0</v>
      </c>
      <c r="L2893" s="115">
        <v>0</v>
      </c>
      <c r="M2893" s="115">
        <v>0</v>
      </c>
      <c r="N2893" s="115">
        <v>0</v>
      </c>
      <c r="O2893" s="115">
        <v>0</v>
      </c>
      <c r="P2893" s="115">
        <v>0</v>
      </c>
      <c r="Q2893" s="115">
        <v>0</v>
      </c>
      <c r="R2893" s="115">
        <v>0</v>
      </c>
      <c r="S2893" s="115">
        <v>0</v>
      </c>
      <c r="T2893" s="115">
        <v>0</v>
      </c>
      <c r="U2893" s="115">
        <v>0</v>
      </c>
      <c r="V2893" s="115">
        <v>0</v>
      </c>
      <c r="W2893" s="115">
        <v>0</v>
      </c>
      <c r="X2893" s="115">
        <v>0</v>
      </c>
      <c r="Y2893" s="115">
        <v>0</v>
      </c>
      <c r="Z2893" s="115">
        <v>0</v>
      </c>
      <c r="AA2893" s="115">
        <v>0</v>
      </c>
      <c r="AB2893" s="115">
        <v>0</v>
      </c>
      <c r="AC2893" s="115">
        <v>0</v>
      </c>
      <c r="AD2893" s="115">
        <v>0</v>
      </c>
      <c r="AE2893" s="115">
        <v>0</v>
      </c>
      <c r="AF2893" s="115">
        <v>0</v>
      </c>
      <c r="AG2893" s="115">
        <v>0</v>
      </c>
    </row>
    <row r="2894" spans="1:33">
      <c r="A2894" s="115" t="s">
        <v>4613</v>
      </c>
      <c r="B2894" s="115" t="s">
        <v>19</v>
      </c>
      <c r="C2894" s="115">
        <v>0</v>
      </c>
      <c r="D2894" s="115">
        <v>0</v>
      </c>
      <c r="E2894" s="115">
        <v>0</v>
      </c>
      <c r="F2894" s="115">
        <v>0</v>
      </c>
      <c r="G2894" s="115">
        <v>0</v>
      </c>
      <c r="H2894" s="115">
        <v>0</v>
      </c>
      <c r="I2894" s="115">
        <v>0</v>
      </c>
      <c r="J2894" s="115">
        <v>0</v>
      </c>
      <c r="K2894" s="115">
        <v>0</v>
      </c>
      <c r="L2894" s="115">
        <v>0</v>
      </c>
      <c r="M2894" s="115">
        <v>0</v>
      </c>
      <c r="N2894" s="115">
        <v>0</v>
      </c>
      <c r="O2894" s="115">
        <v>0</v>
      </c>
      <c r="P2894" s="115">
        <v>0</v>
      </c>
      <c r="Q2894" s="115">
        <v>0</v>
      </c>
      <c r="R2894" s="115">
        <v>0</v>
      </c>
      <c r="S2894" s="115">
        <v>0</v>
      </c>
      <c r="T2894" s="115">
        <v>0</v>
      </c>
      <c r="U2894" s="115">
        <v>0</v>
      </c>
      <c r="V2894" s="115">
        <v>0</v>
      </c>
      <c r="W2894" s="115">
        <v>0</v>
      </c>
      <c r="X2894" s="115">
        <v>0</v>
      </c>
      <c r="Y2894" s="115">
        <v>0</v>
      </c>
      <c r="Z2894" s="115">
        <v>0</v>
      </c>
      <c r="AA2894" s="115">
        <v>0</v>
      </c>
      <c r="AB2894" s="115">
        <v>0</v>
      </c>
      <c r="AC2894" s="115">
        <v>0</v>
      </c>
      <c r="AD2894" s="115">
        <v>0</v>
      </c>
      <c r="AE2894" s="115">
        <v>0</v>
      </c>
      <c r="AF2894" s="115">
        <v>0</v>
      </c>
      <c r="AG2894" s="115">
        <v>0</v>
      </c>
    </row>
    <row r="2895" spans="1:33">
      <c r="A2895" s="115" t="s">
        <v>4614</v>
      </c>
      <c r="B2895" s="115" t="s">
        <v>19</v>
      </c>
      <c r="C2895" s="115">
        <v>0</v>
      </c>
      <c r="D2895" s="115">
        <v>0</v>
      </c>
      <c r="E2895" s="115">
        <v>0</v>
      </c>
      <c r="F2895" s="115">
        <v>0</v>
      </c>
      <c r="G2895" s="115">
        <v>0</v>
      </c>
      <c r="H2895" s="115">
        <v>0</v>
      </c>
      <c r="I2895" s="115">
        <v>0</v>
      </c>
      <c r="J2895" s="115">
        <v>0</v>
      </c>
      <c r="K2895" s="115">
        <v>0</v>
      </c>
      <c r="L2895" s="115">
        <v>0</v>
      </c>
      <c r="M2895" s="115">
        <v>0</v>
      </c>
      <c r="N2895" s="115">
        <v>0</v>
      </c>
      <c r="O2895" s="115">
        <v>0</v>
      </c>
      <c r="P2895" s="115">
        <v>0</v>
      </c>
      <c r="Q2895" s="115">
        <v>0</v>
      </c>
      <c r="R2895" s="115">
        <v>0</v>
      </c>
      <c r="S2895" s="115">
        <v>0</v>
      </c>
      <c r="T2895" s="115">
        <v>0</v>
      </c>
      <c r="U2895" s="115">
        <v>0</v>
      </c>
      <c r="V2895" s="115">
        <v>0</v>
      </c>
      <c r="W2895" s="115">
        <v>0</v>
      </c>
      <c r="X2895" s="115">
        <v>0</v>
      </c>
      <c r="Y2895" s="115">
        <v>0</v>
      </c>
      <c r="Z2895" s="115">
        <v>0</v>
      </c>
      <c r="AA2895" s="115">
        <v>0</v>
      </c>
      <c r="AB2895" s="115">
        <v>0</v>
      </c>
      <c r="AC2895" s="115">
        <v>0</v>
      </c>
      <c r="AD2895" s="115">
        <v>0</v>
      </c>
      <c r="AE2895" s="115">
        <v>0</v>
      </c>
      <c r="AF2895" s="115">
        <v>0</v>
      </c>
      <c r="AG2895" s="115">
        <v>0</v>
      </c>
    </row>
    <row r="2896" spans="1:33">
      <c r="A2896" s="115" t="s">
        <v>4615</v>
      </c>
      <c r="B2896" s="115" t="s">
        <v>19</v>
      </c>
      <c r="C2896" s="115">
        <v>0</v>
      </c>
      <c r="D2896" s="115">
        <v>0</v>
      </c>
      <c r="E2896" s="115">
        <v>0</v>
      </c>
      <c r="F2896" s="115">
        <v>0</v>
      </c>
      <c r="G2896" s="115">
        <v>0</v>
      </c>
      <c r="H2896" s="115">
        <v>0</v>
      </c>
      <c r="I2896" s="115">
        <v>0</v>
      </c>
      <c r="J2896" s="115">
        <v>0</v>
      </c>
      <c r="K2896" s="115">
        <v>0</v>
      </c>
      <c r="L2896" s="115">
        <v>0</v>
      </c>
      <c r="M2896" s="115">
        <v>0</v>
      </c>
      <c r="N2896" s="115">
        <v>0</v>
      </c>
      <c r="O2896" s="115">
        <v>0</v>
      </c>
      <c r="P2896" s="115">
        <v>0</v>
      </c>
      <c r="Q2896" s="115">
        <v>0</v>
      </c>
      <c r="R2896" s="115">
        <v>0</v>
      </c>
      <c r="S2896" s="115">
        <v>0</v>
      </c>
      <c r="T2896" s="115">
        <v>0</v>
      </c>
      <c r="U2896" s="115">
        <v>0</v>
      </c>
      <c r="V2896" s="115">
        <v>0</v>
      </c>
      <c r="W2896" s="115">
        <v>0</v>
      </c>
      <c r="X2896" s="115">
        <v>0</v>
      </c>
      <c r="Y2896" s="115">
        <v>0</v>
      </c>
      <c r="Z2896" s="115">
        <v>0</v>
      </c>
      <c r="AA2896" s="115">
        <v>0</v>
      </c>
      <c r="AB2896" s="115">
        <v>0</v>
      </c>
      <c r="AC2896" s="115">
        <v>0</v>
      </c>
      <c r="AD2896" s="115">
        <v>0</v>
      </c>
      <c r="AE2896" s="115">
        <v>0</v>
      </c>
      <c r="AF2896" s="115">
        <v>0</v>
      </c>
      <c r="AG2896" s="115">
        <v>0</v>
      </c>
    </row>
    <row r="2897" spans="1:33">
      <c r="A2897" s="115" t="s">
        <v>4616</v>
      </c>
      <c r="B2897" s="115" t="s">
        <v>19</v>
      </c>
      <c r="C2897" s="115">
        <v>0</v>
      </c>
      <c r="D2897" s="115">
        <v>0</v>
      </c>
      <c r="E2897" s="115">
        <v>0</v>
      </c>
      <c r="F2897" s="115">
        <v>0</v>
      </c>
      <c r="G2897" s="115">
        <v>0</v>
      </c>
      <c r="H2897" s="115">
        <v>0</v>
      </c>
      <c r="I2897" s="115">
        <v>0</v>
      </c>
      <c r="J2897" s="115">
        <v>0</v>
      </c>
      <c r="K2897" s="115">
        <v>0</v>
      </c>
      <c r="L2897" s="115">
        <v>0</v>
      </c>
      <c r="M2897" s="115">
        <v>0</v>
      </c>
      <c r="N2897" s="115">
        <v>0</v>
      </c>
      <c r="O2897" s="115">
        <v>0</v>
      </c>
      <c r="P2897" s="115">
        <v>0</v>
      </c>
      <c r="Q2897" s="115">
        <v>0</v>
      </c>
      <c r="R2897" s="115">
        <v>0</v>
      </c>
      <c r="S2897" s="115">
        <v>0</v>
      </c>
      <c r="T2897" s="115">
        <v>0</v>
      </c>
      <c r="U2897" s="115">
        <v>0</v>
      </c>
      <c r="V2897" s="115">
        <v>0</v>
      </c>
      <c r="W2897" s="115">
        <v>0</v>
      </c>
      <c r="X2897" s="115">
        <v>0</v>
      </c>
      <c r="Y2897" s="115">
        <v>0</v>
      </c>
      <c r="Z2897" s="115">
        <v>0</v>
      </c>
      <c r="AA2897" s="115">
        <v>0</v>
      </c>
      <c r="AB2897" s="115">
        <v>0</v>
      </c>
      <c r="AC2897" s="115">
        <v>0</v>
      </c>
      <c r="AD2897" s="115">
        <v>0</v>
      </c>
      <c r="AE2897" s="115">
        <v>0</v>
      </c>
      <c r="AF2897" s="115">
        <v>0</v>
      </c>
      <c r="AG2897" s="115">
        <v>0</v>
      </c>
    </row>
    <row r="2898" spans="1:33">
      <c r="A2898" s="115" t="s">
        <v>4617</v>
      </c>
      <c r="B2898" s="115" t="s">
        <v>19</v>
      </c>
      <c r="C2898" s="115">
        <v>0</v>
      </c>
      <c r="D2898" s="115">
        <v>0</v>
      </c>
      <c r="E2898" s="115">
        <v>0</v>
      </c>
      <c r="F2898" s="115">
        <v>0</v>
      </c>
      <c r="G2898" s="115">
        <v>0</v>
      </c>
      <c r="H2898" s="115">
        <v>0</v>
      </c>
      <c r="I2898" s="115">
        <v>0</v>
      </c>
      <c r="J2898" s="115">
        <v>0</v>
      </c>
      <c r="K2898" s="115">
        <v>0</v>
      </c>
      <c r="L2898" s="115">
        <v>0</v>
      </c>
      <c r="M2898" s="115">
        <v>0</v>
      </c>
      <c r="N2898" s="115">
        <v>0</v>
      </c>
      <c r="O2898" s="115">
        <v>0</v>
      </c>
      <c r="P2898" s="115">
        <v>0</v>
      </c>
      <c r="Q2898" s="115">
        <v>0</v>
      </c>
      <c r="R2898" s="115">
        <v>0</v>
      </c>
      <c r="S2898" s="115">
        <v>0</v>
      </c>
      <c r="T2898" s="115">
        <v>0</v>
      </c>
      <c r="U2898" s="115">
        <v>0</v>
      </c>
      <c r="V2898" s="115">
        <v>0</v>
      </c>
      <c r="W2898" s="115">
        <v>0</v>
      </c>
      <c r="X2898" s="115">
        <v>0</v>
      </c>
      <c r="Y2898" s="115">
        <v>0</v>
      </c>
      <c r="Z2898" s="115">
        <v>0</v>
      </c>
      <c r="AA2898" s="115">
        <v>0</v>
      </c>
      <c r="AB2898" s="115">
        <v>0</v>
      </c>
      <c r="AC2898" s="115">
        <v>0</v>
      </c>
      <c r="AD2898" s="115">
        <v>0</v>
      </c>
      <c r="AE2898" s="115">
        <v>0</v>
      </c>
      <c r="AF2898" s="115">
        <v>0</v>
      </c>
      <c r="AG2898" s="115">
        <v>0</v>
      </c>
    </row>
    <row r="2899" spans="1:33">
      <c r="A2899" s="115" t="s">
        <v>4618</v>
      </c>
      <c r="B2899" s="115" t="s">
        <v>19</v>
      </c>
      <c r="C2899" s="115">
        <v>0</v>
      </c>
      <c r="D2899" s="115">
        <v>0</v>
      </c>
      <c r="E2899" s="115">
        <v>0</v>
      </c>
      <c r="F2899" s="115">
        <v>0</v>
      </c>
      <c r="G2899" s="115">
        <v>0</v>
      </c>
      <c r="H2899" s="115">
        <v>0</v>
      </c>
      <c r="I2899" s="115">
        <v>0</v>
      </c>
      <c r="J2899" s="115">
        <v>0</v>
      </c>
      <c r="K2899" s="115">
        <v>0</v>
      </c>
      <c r="L2899" s="115">
        <v>0</v>
      </c>
      <c r="M2899" s="115">
        <v>0</v>
      </c>
      <c r="N2899" s="115">
        <v>0</v>
      </c>
      <c r="O2899" s="115">
        <v>0</v>
      </c>
      <c r="P2899" s="115">
        <v>0</v>
      </c>
      <c r="Q2899" s="115">
        <v>0</v>
      </c>
      <c r="R2899" s="115">
        <v>0</v>
      </c>
      <c r="S2899" s="115">
        <v>0</v>
      </c>
      <c r="T2899" s="115">
        <v>0</v>
      </c>
      <c r="U2899" s="115">
        <v>0</v>
      </c>
      <c r="V2899" s="115">
        <v>0</v>
      </c>
      <c r="W2899" s="115">
        <v>0</v>
      </c>
      <c r="X2899" s="115">
        <v>0</v>
      </c>
      <c r="Y2899" s="115">
        <v>0</v>
      </c>
      <c r="Z2899" s="115">
        <v>0</v>
      </c>
      <c r="AA2899" s="115">
        <v>0</v>
      </c>
      <c r="AB2899" s="115">
        <v>0</v>
      </c>
      <c r="AC2899" s="115">
        <v>0</v>
      </c>
      <c r="AD2899" s="115">
        <v>0</v>
      </c>
      <c r="AE2899" s="115">
        <v>0</v>
      </c>
      <c r="AF2899" s="115">
        <v>0</v>
      </c>
      <c r="AG2899" s="115">
        <v>0</v>
      </c>
    </row>
    <row r="2900" spans="1:33">
      <c r="A2900" s="115" t="s">
        <v>4619</v>
      </c>
      <c r="B2900" s="115" t="s">
        <v>19</v>
      </c>
      <c r="C2900" s="115">
        <v>0</v>
      </c>
      <c r="D2900" s="115">
        <v>0</v>
      </c>
      <c r="E2900" s="115">
        <v>0</v>
      </c>
      <c r="F2900" s="115">
        <v>0</v>
      </c>
      <c r="G2900" s="115">
        <v>0</v>
      </c>
      <c r="H2900" s="115">
        <v>0</v>
      </c>
      <c r="I2900" s="115">
        <v>0</v>
      </c>
      <c r="J2900" s="115">
        <v>0</v>
      </c>
      <c r="K2900" s="115">
        <v>0</v>
      </c>
      <c r="L2900" s="115">
        <v>0</v>
      </c>
      <c r="M2900" s="115">
        <v>0</v>
      </c>
      <c r="N2900" s="115">
        <v>0</v>
      </c>
      <c r="O2900" s="115">
        <v>0</v>
      </c>
      <c r="P2900" s="115">
        <v>0</v>
      </c>
      <c r="Q2900" s="115">
        <v>0</v>
      </c>
      <c r="R2900" s="115">
        <v>0</v>
      </c>
      <c r="S2900" s="115">
        <v>0</v>
      </c>
      <c r="T2900" s="115">
        <v>0</v>
      </c>
      <c r="U2900" s="115">
        <v>0</v>
      </c>
      <c r="V2900" s="115">
        <v>0</v>
      </c>
      <c r="W2900" s="115">
        <v>0</v>
      </c>
      <c r="X2900" s="115">
        <v>0</v>
      </c>
      <c r="Y2900" s="115">
        <v>0</v>
      </c>
      <c r="Z2900" s="115">
        <v>0</v>
      </c>
      <c r="AA2900" s="115">
        <v>0</v>
      </c>
      <c r="AB2900" s="115">
        <v>0</v>
      </c>
      <c r="AC2900" s="115">
        <v>0</v>
      </c>
      <c r="AD2900" s="115">
        <v>0</v>
      </c>
      <c r="AE2900" s="115">
        <v>0</v>
      </c>
      <c r="AF2900" s="115">
        <v>0</v>
      </c>
      <c r="AG2900" s="115">
        <v>0</v>
      </c>
    </row>
    <row r="2901" spans="1:33">
      <c r="A2901" s="115" t="s">
        <v>4620</v>
      </c>
      <c r="B2901" s="115" t="s">
        <v>19</v>
      </c>
      <c r="C2901" s="115">
        <v>0</v>
      </c>
      <c r="D2901" s="115">
        <v>0</v>
      </c>
      <c r="E2901" s="115">
        <v>0</v>
      </c>
      <c r="F2901" s="115">
        <v>0</v>
      </c>
      <c r="G2901" s="115">
        <v>0</v>
      </c>
      <c r="H2901" s="115">
        <v>0</v>
      </c>
      <c r="I2901" s="115">
        <v>0</v>
      </c>
      <c r="J2901" s="115">
        <v>0</v>
      </c>
      <c r="K2901" s="115">
        <v>0</v>
      </c>
      <c r="L2901" s="115">
        <v>0</v>
      </c>
      <c r="M2901" s="115">
        <v>0</v>
      </c>
      <c r="N2901" s="115">
        <v>0</v>
      </c>
      <c r="O2901" s="115">
        <v>0</v>
      </c>
      <c r="P2901" s="115">
        <v>0</v>
      </c>
      <c r="Q2901" s="115">
        <v>0</v>
      </c>
      <c r="R2901" s="115">
        <v>0</v>
      </c>
      <c r="S2901" s="115">
        <v>0</v>
      </c>
      <c r="T2901" s="115">
        <v>0</v>
      </c>
      <c r="U2901" s="115">
        <v>0</v>
      </c>
      <c r="V2901" s="115">
        <v>0</v>
      </c>
      <c r="W2901" s="115">
        <v>0</v>
      </c>
      <c r="X2901" s="115">
        <v>0</v>
      </c>
      <c r="Y2901" s="115">
        <v>0</v>
      </c>
      <c r="Z2901" s="115">
        <v>0</v>
      </c>
      <c r="AA2901" s="115">
        <v>0</v>
      </c>
      <c r="AB2901" s="115">
        <v>0</v>
      </c>
      <c r="AC2901" s="115">
        <v>0</v>
      </c>
      <c r="AD2901" s="115">
        <v>0</v>
      </c>
      <c r="AE2901" s="115">
        <v>0</v>
      </c>
      <c r="AF2901" s="115">
        <v>0</v>
      </c>
      <c r="AG2901" s="115">
        <v>0</v>
      </c>
    </row>
    <row r="2902" spans="1:33">
      <c r="A2902" s="115" t="s">
        <v>4621</v>
      </c>
      <c r="B2902" s="115" t="s">
        <v>19</v>
      </c>
      <c r="C2902" s="115">
        <v>0</v>
      </c>
      <c r="D2902" s="115">
        <v>0</v>
      </c>
      <c r="E2902" s="115">
        <v>0</v>
      </c>
      <c r="F2902" s="115">
        <v>0</v>
      </c>
      <c r="G2902" s="115">
        <v>0</v>
      </c>
      <c r="H2902" s="115">
        <v>0</v>
      </c>
      <c r="I2902" s="115">
        <v>0</v>
      </c>
      <c r="J2902" s="115">
        <v>0</v>
      </c>
      <c r="K2902" s="115">
        <v>0</v>
      </c>
      <c r="L2902" s="115">
        <v>0</v>
      </c>
      <c r="M2902" s="115">
        <v>0</v>
      </c>
      <c r="N2902" s="115">
        <v>0</v>
      </c>
      <c r="O2902" s="115">
        <v>0</v>
      </c>
      <c r="P2902" s="115">
        <v>0</v>
      </c>
      <c r="Q2902" s="115">
        <v>0</v>
      </c>
      <c r="R2902" s="115">
        <v>0</v>
      </c>
      <c r="S2902" s="115">
        <v>0</v>
      </c>
      <c r="T2902" s="115">
        <v>0</v>
      </c>
      <c r="U2902" s="115">
        <v>0</v>
      </c>
      <c r="V2902" s="115">
        <v>0</v>
      </c>
      <c r="W2902" s="115">
        <v>0</v>
      </c>
      <c r="X2902" s="115">
        <v>0</v>
      </c>
      <c r="Y2902" s="115">
        <v>0</v>
      </c>
      <c r="Z2902" s="115">
        <v>0</v>
      </c>
      <c r="AA2902" s="115">
        <v>0</v>
      </c>
      <c r="AB2902" s="115">
        <v>0</v>
      </c>
      <c r="AC2902" s="115">
        <v>0</v>
      </c>
      <c r="AD2902" s="115">
        <v>0</v>
      </c>
      <c r="AE2902" s="115">
        <v>0</v>
      </c>
      <c r="AF2902" s="115">
        <v>0</v>
      </c>
      <c r="AG2902" s="115">
        <v>0</v>
      </c>
    </row>
    <row r="2903" spans="1:33">
      <c r="A2903" s="115" t="s">
        <v>4622</v>
      </c>
      <c r="B2903" s="115" t="s">
        <v>19</v>
      </c>
      <c r="C2903" s="115">
        <v>0</v>
      </c>
      <c r="D2903" s="115">
        <v>0</v>
      </c>
      <c r="E2903" s="115">
        <v>0</v>
      </c>
      <c r="F2903" s="115">
        <v>0</v>
      </c>
      <c r="G2903" s="115">
        <v>0</v>
      </c>
      <c r="H2903" s="115">
        <v>0</v>
      </c>
      <c r="I2903" s="115">
        <v>0</v>
      </c>
      <c r="J2903" s="115">
        <v>0</v>
      </c>
      <c r="K2903" s="115">
        <v>0</v>
      </c>
      <c r="L2903" s="115">
        <v>0</v>
      </c>
      <c r="M2903" s="115">
        <v>0</v>
      </c>
      <c r="N2903" s="115">
        <v>0</v>
      </c>
      <c r="O2903" s="115">
        <v>0</v>
      </c>
      <c r="P2903" s="115">
        <v>0</v>
      </c>
      <c r="Q2903" s="115">
        <v>0</v>
      </c>
      <c r="R2903" s="115">
        <v>0</v>
      </c>
      <c r="S2903" s="115">
        <v>0</v>
      </c>
      <c r="T2903" s="115">
        <v>0</v>
      </c>
      <c r="U2903" s="115">
        <v>0</v>
      </c>
      <c r="V2903" s="115">
        <v>0</v>
      </c>
      <c r="W2903" s="115">
        <v>0</v>
      </c>
      <c r="X2903" s="115">
        <v>0</v>
      </c>
      <c r="Y2903" s="115">
        <v>0</v>
      </c>
      <c r="Z2903" s="115">
        <v>0</v>
      </c>
      <c r="AA2903" s="115">
        <v>0</v>
      </c>
      <c r="AB2903" s="115">
        <v>0</v>
      </c>
      <c r="AC2903" s="115">
        <v>0</v>
      </c>
      <c r="AD2903" s="115">
        <v>0</v>
      </c>
      <c r="AE2903" s="115">
        <v>0</v>
      </c>
      <c r="AF2903" s="115">
        <v>0</v>
      </c>
      <c r="AG2903" s="115">
        <v>0</v>
      </c>
    </row>
    <row r="2904" spans="1:33">
      <c r="A2904" s="115" t="s">
        <v>4623</v>
      </c>
      <c r="B2904" s="115" t="s">
        <v>19</v>
      </c>
      <c r="C2904" s="115">
        <v>0</v>
      </c>
      <c r="D2904" s="115">
        <v>0</v>
      </c>
      <c r="E2904" s="115">
        <v>0</v>
      </c>
      <c r="F2904" s="115">
        <v>0</v>
      </c>
      <c r="G2904" s="115">
        <v>0</v>
      </c>
      <c r="H2904" s="115">
        <v>0</v>
      </c>
      <c r="I2904" s="115">
        <v>0</v>
      </c>
      <c r="J2904" s="115">
        <v>0</v>
      </c>
      <c r="K2904" s="115">
        <v>0</v>
      </c>
      <c r="L2904" s="115">
        <v>0</v>
      </c>
      <c r="M2904" s="115">
        <v>0</v>
      </c>
      <c r="N2904" s="115">
        <v>0</v>
      </c>
      <c r="O2904" s="115">
        <v>0</v>
      </c>
      <c r="P2904" s="115">
        <v>0</v>
      </c>
      <c r="Q2904" s="115">
        <v>0</v>
      </c>
      <c r="R2904" s="115">
        <v>0</v>
      </c>
      <c r="S2904" s="115">
        <v>0</v>
      </c>
      <c r="T2904" s="115">
        <v>0</v>
      </c>
      <c r="U2904" s="115">
        <v>0</v>
      </c>
      <c r="V2904" s="115">
        <v>0</v>
      </c>
      <c r="W2904" s="115">
        <v>0</v>
      </c>
      <c r="X2904" s="115">
        <v>0</v>
      </c>
      <c r="Y2904" s="115">
        <v>0</v>
      </c>
      <c r="Z2904" s="115">
        <v>0</v>
      </c>
      <c r="AA2904" s="115">
        <v>0</v>
      </c>
      <c r="AB2904" s="115">
        <v>0</v>
      </c>
      <c r="AC2904" s="115">
        <v>0</v>
      </c>
      <c r="AD2904" s="115">
        <v>0</v>
      </c>
      <c r="AE2904" s="115">
        <v>0</v>
      </c>
      <c r="AF2904" s="115">
        <v>0</v>
      </c>
      <c r="AG2904" s="115">
        <v>0</v>
      </c>
    </row>
    <row r="2905" spans="1:33">
      <c r="A2905" s="115" t="s">
        <v>4624</v>
      </c>
      <c r="B2905" s="115" t="s">
        <v>19</v>
      </c>
      <c r="C2905" s="115">
        <v>0</v>
      </c>
      <c r="D2905" s="115">
        <v>0</v>
      </c>
      <c r="E2905" s="115">
        <v>0</v>
      </c>
      <c r="F2905" s="115">
        <v>0</v>
      </c>
      <c r="G2905" s="115">
        <v>0</v>
      </c>
      <c r="H2905" s="115">
        <v>0</v>
      </c>
      <c r="I2905" s="115">
        <v>0</v>
      </c>
      <c r="J2905" s="115">
        <v>0</v>
      </c>
      <c r="K2905" s="115">
        <v>0</v>
      </c>
      <c r="L2905" s="115">
        <v>0</v>
      </c>
      <c r="M2905" s="115">
        <v>0</v>
      </c>
      <c r="N2905" s="115">
        <v>0</v>
      </c>
      <c r="O2905" s="115">
        <v>0</v>
      </c>
      <c r="P2905" s="115">
        <v>0</v>
      </c>
      <c r="Q2905" s="115">
        <v>0</v>
      </c>
      <c r="R2905" s="115">
        <v>0</v>
      </c>
      <c r="S2905" s="115">
        <v>0</v>
      </c>
      <c r="T2905" s="115">
        <v>0</v>
      </c>
      <c r="U2905" s="115">
        <v>0</v>
      </c>
      <c r="V2905" s="115">
        <v>0</v>
      </c>
      <c r="W2905" s="115">
        <v>0</v>
      </c>
      <c r="X2905" s="115">
        <v>0</v>
      </c>
      <c r="Y2905" s="115">
        <v>0</v>
      </c>
      <c r="Z2905" s="115">
        <v>0</v>
      </c>
      <c r="AA2905" s="115">
        <v>0</v>
      </c>
      <c r="AB2905" s="115">
        <v>0</v>
      </c>
      <c r="AC2905" s="115">
        <v>0</v>
      </c>
      <c r="AD2905" s="115">
        <v>0</v>
      </c>
      <c r="AE2905" s="115">
        <v>0</v>
      </c>
      <c r="AF2905" s="115">
        <v>0</v>
      </c>
      <c r="AG2905" s="115">
        <v>0</v>
      </c>
    </row>
    <row r="2906" spans="1:33">
      <c r="A2906" s="115" t="s">
        <v>4625</v>
      </c>
      <c r="B2906" s="115" t="s">
        <v>19</v>
      </c>
      <c r="C2906" s="115">
        <v>0</v>
      </c>
      <c r="D2906" s="115">
        <v>0</v>
      </c>
      <c r="E2906" s="115">
        <v>0</v>
      </c>
      <c r="F2906" s="115">
        <v>0</v>
      </c>
      <c r="G2906" s="115">
        <v>0</v>
      </c>
      <c r="H2906" s="115">
        <v>0</v>
      </c>
      <c r="I2906" s="115">
        <v>0</v>
      </c>
      <c r="J2906" s="115">
        <v>0</v>
      </c>
      <c r="K2906" s="115">
        <v>0</v>
      </c>
      <c r="L2906" s="115">
        <v>0</v>
      </c>
      <c r="M2906" s="115">
        <v>0</v>
      </c>
      <c r="N2906" s="115">
        <v>0</v>
      </c>
      <c r="O2906" s="115">
        <v>0</v>
      </c>
      <c r="P2906" s="115">
        <v>0</v>
      </c>
      <c r="Q2906" s="115">
        <v>0</v>
      </c>
      <c r="R2906" s="115">
        <v>0</v>
      </c>
      <c r="S2906" s="115">
        <v>0</v>
      </c>
      <c r="T2906" s="115">
        <v>0</v>
      </c>
      <c r="U2906" s="115">
        <v>0</v>
      </c>
      <c r="V2906" s="115">
        <v>0</v>
      </c>
      <c r="W2906" s="115">
        <v>0</v>
      </c>
      <c r="X2906" s="115">
        <v>0</v>
      </c>
      <c r="Y2906" s="115">
        <v>0</v>
      </c>
      <c r="Z2906" s="115">
        <v>0</v>
      </c>
      <c r="AA2906" s="115">
        <v>0</v>
      </c>
      <c r="AB2906" s="115">
        <v>0</v>
      </c>
      <c r="AC2906" s="115">
        <v>0</v>
      </c>
      <c r="AD2906" s="115">
        <v>0</v>
      </c>
      <c r="AE2906" s="115">
        <v>0</v>
      </c>
      <c r="AF2906" s="115">
        <v>0</v>
      </c>
      <c r="AG2906" s="115">
        <v>0</v>
      </c>
    </row>
    <row r="2907" spans="1:33">
      <c r="A2907" s="115" t="s">
        <v>4626</v>
      </c>
      <c r="B2907" s="115" t="s">
        <v>19</v>
      </c>
      <c r="C2907" s="115">
        <v>0</v>
      </c>
      <c r="D2907" s="115">
        <v>0</v>
      </c>
      <c r="E2907" s="115">
        <v>0</v>
      </c>
      <c r="F2907" s="115">
        <v>0</v>
      </c>
      <c r="G2907" s="115">
        <v>0</v>
      </c>
      <c r="H2907" s="115">
        <v>0</v>
      </c>
      <c r="I2907" s="115">
        <v>0</v>
      </c>
      <c r="J2907" s="115">
        <v>0</v>
      </c>
      <c r="K2907" s="115">
        <v>0</v>
      </c>
      <c r="L2907" s="115">
        <v>0</v>
      </c>
      <c r="M2907" s="115">
        <v>0</v>
      </c>
      <c r="N2907" s="115">
        <v>0</v>
      </c>
      <c r="O2907" s="115">
        <v>0</v>
      </c>
      <c r="P2907" s="115">
        <v>0</v>
      </c>
      <c r="Q2907" s="115">
        <v>0</v>
      </c>
      <c r="R2907" s="115">
        <v>0</v>
      </c>
      <c r="S2907" s="115">
        <v>0</v>
      </c>
      <c r="T2907" s="115">
        <v>0</v>
      </c>
      <c r="U2907" s="115">
        <v>0</v>
      </c>
      <c r="V2907" s="115">
        <v>0</v>
      </c>
      <c r="W2907" s="115">
        <v>0</v>
      </c>
      <c r="X2907" s="115">
        <v>0</v>
      </c>
      <c r="Y2907" s="115">
        <v>0</v>
      </c>
      <c r="Z2907" s="115">
        <v>0</v>
      </c>
      <c r="AA2907" s="115">
        <v>0</v>
      </c>
      <c r="AB2907" s="115">
        <v>0</v>
      </c>
      <c r="AC2907" s="115">
        <v>0</v>
      </c>
      <c r="AD2907" s="115">
        <v>0</v>
      </c>
      <c r="AE2907" s="115">
        <v>0</v>
      </c>
      <c r="AF2907" s="115">
        <v>0</v>
      </c>
      <c r="AG2907" s="115">
        <v>0</v>
      </c>
    </row>
    <row r="2908" spans="1:33">
      <c r="A2908" s="115" t="s">
        <v>4627</v>
      </c>
      <c r="B2908" s="115" t="s">
        <v>19</v>
      </c>
      <c r="C2908" s="115">
        <v>0</v>
      </c>
      <c r="D2908" s="115">
        <v>0</v>
      </c>
      <c r="E2908" s="115">
        <v>0</v>
      </c>
      <c r="F2908" s="115">
        <v>0</v>
      </c>
      <c r="G2908" s="115">
        <v>0</v>
      </c>
      <c r="H2908" s="115">
        <v>0</v>
      </c>
      <c r="I2908" s="115">
        <v>0</v>
      </c>
      <c r="J2908" s="115">
        <v>0</v>
      </c>
      <c r="K2908" s="115">
        <v>0</v>
      </c>
      <c r="L2908" s="115">
        <v>0</v>
      </c>
      <c r="M2908" s="115">
        <v>0</v>
      </c>
      <c r="N2908" s="115">
        <v>0</v>
      </c>
      <c r="O2908" s="115">
        <v>0</v>
      </c>
      <c r="P2908" s="115">
        <v>0</v>
      </c>
      <c r="Q2908" s="115">
        <v>0</v>
      </c>
      <c r="R2908" s="115">
        <v>0</v>
      </c>
      <c r="S2908" s="115">
        <v>0</v>
      </c>
      <c r="T2908" s="115">
        <v>0</v>
      </c>
      <c r="U2908" s="115">
        <v>0</v>
      </c>
      <c r="V2908" s="115">
        <v>0</v>
      </c>
      <c r="W2908" s="115">
        <v>0</v>
      </c>
      <c r="X2908" s="115">
        <v>0</v>
      </c>
      <c r="Y2908" s="115">
        <v>0</v>
      </c>
      <c r="Z2908" s="115">
        <v>0</v>
      </c>
      <c r="AA2908" s="115">
        <v>0</v>
      </c>
      <c r="AB2908" s="115">
        <v>0</v>
      </c>
      <c r="AC2908" s="115">
        <v>0</v>
      </c>
      <c r="AD2908" s="115">
        <v>0</v>
      </c>
      <c r="AE2908" s="115">
        <v>0</v>
      </c>
      <c r="AF2908" s="115">
        <v>0</v>
      </c>
      <c r="AG2908" s="115">
        <v>0</v>
      </c>
    </row>
    <row r="2909" spans="1:33">
      <c r="A2909" s="115" t="s">
        <v>4628</v>
      </c>
      <c r="B2909" s="115" t="s">
        <v>19</v>
      </c>
      <c r="C2909" s="115">
        <v>0</v>
      </c>
      <c r="D2909" s="115">
        <v>0</v>
      </c>
      <c r="E2909" s="115">
        <v>0</v>
      </c>
      <c r="F2909" s="115">
        <v>0</v>
      </c>
      <c r="G2909" s="115">
        <v>0</v>
      </c>
      <c r="H2909" s="115">
        <v>0</v>
      </c>
      <c r="I2909" s="115">
        <v>0</v>
      </c>
      <c r="J2909" s="115">
        <v>0</v>
      </c>
      <c r="K2909" s="115">
        <v>0</v>
      </c>
      <c r="L2909" s="115">
        <v>0</v>
      </c>
      <c r="M2909" s="115">
        <v>0</v>
      </c>
      <c r="N2909" s="115">
        <v>0</v>
      </c>
      <c r="O2909" s="115">
        <v>0</v>
      </c>
      <c r="P2909" s="115">
        <v>0</v>
      </c>
      <c r="Q2909" s="115">
        <v>0</v>
      </c>
      <c r="R2909" s="115">
        <v>0</v>
      </c>
      <c r="S2909" s="115">
        <v>0</v>
      </c>
      <c r="T2909" s="115">
        <v>0</v>
      </c>
      <c r="U2909" s="115">
        <v>0</v>
      </c>
      <c r="V2909" s="115">
        <v>0</v>
      </c>
      <c r="W2909" s="115">
        <v>0</v>
      </c>
      <c r="X2909" s="115">
        <v>0</v>
      </c>
      <c r="Y2909" s="115">
        <v>0</v>
      </c>
      <c r="Z2909" s="115">
        <v>0</v>
      </c>
      <c r="AA2909" s="115">
        <v>0</v>
      </c>
      <c r="AB2909" s="115">
        <v>0</v>
      </c>
      <c r="AC2909" s="115">
        <v>0</v>
      </c>
      <c r="AD2909" s="115">
        <v>0</v>
      </c>
      <c r="AE2909" s="115">
        <v>0</v>
      </c>
      <c r="AF2909" s="115">
        <v>0</v>
      </c>
      <c r="AG2909" s="115">
        <v>0</v>
      </c>
    </row>
    <row r="2910" spans="1:33">
      <c r="A2910" s="115" t="s">
        <v>4629</v>
      </c>
      <c r="B2910" s="115" t="s">
        <v>19</v>
      </c>
      <c r="C2910" s="115">
        <v>0</v>
      </c>
      <c r="D2910" s="115">
        <v>0</v>
      </c>
      <c r="E2910" s="115">
        <v>0</v>
      </c>
      <c r="F2910" s="115">
        <v>0</v>
      </c>
      <c r="G2910" s="115">
        <v>0</v>
      </c>
      <c r="H2910" s="115">
        <v>0</v>
      </c>
      <c r="I2910" s="115">
        <v>0</v>
      </c>
      <c r="J2910" s="115">
        <v>0</v>
      </c>
      <c r="K2910" s="115">
        <v>0</v>
      </c>
      <c r="L2910" s="115">
        <v>0</v>
      </c>
      <c r="M2910" s="115">
        <v>0</v>
      </c>
      <c r="N2910" s="115">
        <v>0</v>
      </c>
      <c r="O2910" s="115">
        <v>0</v>
      </c>
      <c r="P2910" s="115">
        <v>0</v>
      </c>
      <c r="Q2910" s="115">
        <v>0</v>
      </c>
      <c r="R2910" s="115">
        <v>0</v>
      </c>
      <c r="S2910" s="115">
        <v>0</v>
      </c>
      <c r="T2910" s="115">
        <v>0</v>
      </c>
      <c r="U2910" s="115">
        <v>0</v>
      </c>
      <c r="V2910" s="115">
        <v>0</v>
      </c>
      <c r="W2910" s="115">
        <v>0</v>
      </c>
      <c r="X2910" s="115">
        <v>0</v>
      </c>
      <c r="Y2910" s="115">
        <v>0</v>
      </c>
      <c r="Z2910" s="115">
        <v>0</v>
      </c>
      <c r="AA2910" s="115">
        <v>0</v>
      </c>
      <c r="AB2910" s="115">
        <v>0</v>
      </c>
      <c r="AC2910" s="115">
        <v>0</v>
      </c>
      <c r="AD2910" s="115">
        <v>0</v>
      </c>
      <c r="AE2910" s="115">
        <v>0</v>
      </c>
      <c r="AF2910" s="115">
        <v>0</v>
      </c>
      <c r="AG2910" s="115">
        <v>0</v>
      </c>
    </row>
    <row r="2911" spans="1:33">
      <c r="A2911" s="115" t="s">
        <v>4630</v>
      </c>
      <c r="B2911" s="115" t="s">
        <v>19</v>
      </c>
      <c r="C2911" s="115">
        <v>0</v>
      </c>
      <c r="D2911" s="115">
        <v>0</v>
      </c>
      <c r="E2911" s="115">
        <v>0</v>
      </c>
      <c r="F2911" s="115">
        <v>0</v>
      </c>
      <c r="G2911" s="115">
        <v>0</v>
      </c>
      <c r="H2911" s="115">
        <v>0</v>
      </c>
      <c r="I2911" s="115">
        <v>0</v>
      </c>
      <c r="J2911" s="115">
        <v>0</v>
      </c>
      <c r="K2911" s="115">
        <v>0</v>
      </c>
      <c r="L2911" s="115">
        <v>0</v>
      </c>
      <c r="M2911" s="115">
        <v>0</v>
      </c>
      <c r="N2911" s="115">
        <v>0</v>
      </c>
      <c r="O2911" s="115">
        <v>0</v>
      </c>
      <c r="P2911" s="115">
        <v>0</v>
      </c>
      <c r="Q2911" s="115">
        <v>0</v>
      </c>
      <c r="R2911" s="115">
        <v>0</v>
      </c>
      <c r="S2911" s="115">
        <v>0</v>
      </c>
      <c r="T2911" s="115">
        <v>0</v>
      </c>
      <c r="U2911" s="115">
        <v>0</v>
      </c>
      <c r="V2911" s="115">
        <v>0</v>
      </c>
      <c r="W2911" s="115">
        <v>0</v>
      </c>
      <c r="X2911" s="115">
        <v>0</v>
      </c>
      <c r="Y2911" s="115">
        <v>0</v>
      </c>
      <c r="Z2911" s="115">
        <v>0</v>
      </c>
      <c r="AA2911" s="115">
        <v>0</v>
      </c>
      <c r="AB2911" s="115">
        <v>0</v>
      </c>
      <c r="AC2911" s="115">
        <v>0</v>
      </c>
      <c r="AD2911" s="115">
        <v>0</v>
      </c>
      <c r="AE2911" s="115">
        <v>0</v>
      </c>
      <c r="AF2911" s="115">
        <v>0</v>
      </c>
      <c r="AG2911" s="115">
        <v>0</v>
      </c>
    </row>
    <row r="2912" spans="1:33">
      <c r="A2912" s="115" t="s">
        <v>4631</v>
      </c>
      <c r="B2912" s="115" t="s">
        <v>19</v>
      </c>
      <c r="C2912" s="115">
        <v>0</v>
      </c>
      <c r="D2912" s="115">
        <v>0</v>
      </c>
      <c r="E2912" s="115">
        <v>0</v>
      </c>
      <c r="F2912" s="115">
        <v>0</v>
      </c>
      <c r="G2912" s="115">
        <v>0</v>
      </c>
      <c r="H2912" s="115">
        <v>0</v>
      </c>
      <c r="I2912" s="115">
        <v>0</v>
      </c>
      <c r="J2912" s="115">
        <v>0</v>
      </c>
      <c r="K2912" s="115">
        <v>0</v>
      </c>
      <c r="L2912" s="115">
        <v>0</v>
      </c>
      <c r="M2912" s="115">
        <v>0</v>
      </c>
      <c r="N2912" s="115">
        <v>0</v>
      </c>
      <c r="O2912" s="115">
        <v>0</v>
      </c>
      <c r="P2912" s="115">
        <v>0</v>
      </c>
      <c r="Q2912" s="115">
        <v>0</v>
      </c>
      <c r="R2912" s="115">
        <v>0</v>
      </c>
      <c r="S2912" s="115">
        <v>0</v>
      </c>
      <c r="T2912" s="115">
        <v>0</v>
      </c>
      <c r="U2912" s="115">
        <v>0</v>
      </c>
      <c r="V2912" s="115">
        <v>0</v>
      </c>
      <c r="W2912" s="115">
        <v>0</v>
      </c>
      <c r="X2912" s="115">
        <v>0</v>
      </c>
      <c r="Y2912" s="115">
        <v>0</v>
      </c>
      <c r="Z2912" s="115">
        <v>0</v>
      </c>
      <c r="AA2912" s="115">
        <v>0</v>
      </c>
      <c r="AB2912" s="115">
        <v>0</v>
      </c>
      <c r="AC2912" s="115">
        <v>0</v>
      </c>
      <c r="AD2912" s="115">
        <v>0</v>
      </c>
      <c r="AE2912" s="115">
        <v>0</v>
      </c>
      <c r="AF2912" s="115">
        <v>0</v>
      </c>
      <c r="AG2912" s="115">
        <v>0</v>
      </c>
    </row>
    <row r="2913" spans="1:33">
      <c r="A2913" s="115" t="s">
        <v>4632</v>
      </c>
      <c r="B2913" s="115" t="s">
        <v>19</v>
      </c>
      <c r="C2913" s="115">
        <v>0</v>
      </c>
      <c r="D2913" s="115">
        <v>0</v>
      </c>
      <c r="E2913" s="115">
        <v>0</v>
      </c>
      <c r="F2913" s="115">
        <v>0</v>
      </c>
      <c r="G2913" s="115">
        <v>0</v>
      </c>
      <c r="H2913" s="115">
        <v>0</v>
      </c>
      <c r="I2913" s="115">
        <v>0</v>
      </c>
      <c r="J2913" s="115">
        <v>0</v>
      </c>
      <c r="K2913" s="115">
        <v>0</v>
      </c>
      <c r="L2913" s="115">
        <v>0</v>
      </c>
      <c r="M2913" s="115">
        <v>0</v>
      </c>
      <c r="N2913" s="115">
        <v>0</v>
      </c>
      <c r="O2913" s="115">
        <v>0</v>
      </c>
      <c r="P2913" s="115">
        <v>0</v>
      </c>
      <c r="Q2913" s="115">
        <v>0</v>
      </c>
      <c r="R2913" s="115">
        <v>0</v>
      </c>
      <c r="S2913" s="115">
        <v>0</v>
      </c>
      <c r="T2913" s="115">
        <v>0</v>
      </c>
      <c r="U2913" s="115">
        <v>0</v>
      </c>
      <c r="V2913" s="115">
        <v>0</v>
      </c>
      <c r="W2913" s="115">
        <v>0</v>
      </c>
      <c r="X2913" s="115">
        <v>0</v>
      </c>
      <c r="Y2913" s="115">
        <v>0</v>
      </c>
      <c r="Z2913" s="115">
        <v>0</v>
      </c>
      <c r="AA2913" s="115">
        <v>0</v>
      </c>
      <c r="AB2913" s="115">
        <v>0</v>
      </c>
      <c r="AC2913" s="115">
        <v>0</v>
      </c>
      <c r="AD2913" s="115">
        <v>0</v>
      </c>
      <c r="AE2913" s="115">
        <v>0</v>
      </c>
      <c r="AF2913" s="115">
        <v>0</v>
      </c>
      <c r="AG2913" s="115">
        <v>0</v>
      </c>
    </row>
    <row r="2914" spans="1:33">
      <c r="A2914" s="115" t="s">
        <v>4633</v>
      </c>
      <c r="B2914" s="115" t="s">
        <v>19</v>
      </c>
      <c r="C2914" s="115">
        <v>0</v>
      </c>
      <c r="D2914" s="115">
        <v>0</v>
      </c>
      <c r="E2914" s="115">
        <v>0</v>
      </c>
      <c r="F2914" s="115">
        <v>0</v>
      </c>
      <c r="G2914" s="115">
        <v>0</v>
      </c>
      <c r="H2914" s="115">
        <v>0</v>
      </c>
      <c r="I2914" s="115">
        <v>0</v>
      </c>
      <c r="J2914" s="115">
        <v>0</v>
      </c>
      <c r="K2914" s="115">
        <v>0</v>
      </c>
      <c r="L2914" s="115">
        <v>0</v>
      </c>
      <c r="M2914" s="115">
        <v>0</v>
      </c>
      <c r="N2914" s="115">
        <v>0</v>
      </c>
      <c r="O2914" s="115">
        <v>0</v>
      </c>
      <c r="P2914" s="115">
        <v>0</v>
      </c>
      <c r="Q2914" s="115">
        <v>0</v>
      </c>
      <c r="R2914" s="115">
        <v>0</v>
      </c>
      <c r="S2914" s="115">
        <v>0</v>
      </c>
      <c r="T2914" s="115">
        <v>0</v>
      </c>
      <c r="U2914" s="115">
        <v>0</v>
      </c>
      <c r="V2914" s="115">
        <v>0</v>
      </c>
      <c r="W2914" s="115">
        <v>0</v>
      </c>
      <c r="X2914" s="115">
        <v>0</v>
      </c>
      <c r="Y2914" s="115">
        <v>0</v>
      </c>
      <c r="Z2914" s="115">
        <v>0</v>
      </c>
      <c r="AA2914" s="115">
        <v>0</v>
      </c>
      <c r="AB2914" s="115">
        <v>0</v>
      </c>
      <c r="AC2914" s="115">
        <v>0</v>
      </c>
      <c r="AD2914" s="115">
        <v>0</v>
      </c>
      <c r="AE2914" s="115">
        <v>0</v>
      </c>
      <c r="AF2914" s="115">
        <v>0</v>
      </c>
      <c r="AG2914" s="115">
        <v>0</v>
      </c>
    </row>
    <row r="2915" spans="1:33">
      <c r="A2915" s="115" t="s">
        <v>4634</v>
      </c>
      <c r="B2915" s="115" t="s">
        <v>19</v>
      </c>
      <c r="C2915" s="115">
        <v>0</v>
      </c>
      <c r="D2915" s="115">
        <v>0</v>
      </c>
      <c r="E2915" s="115">
        <v>0</v>
      </c>
      <c r="F2915" s="115">
        <v>0</v>
      </c>
      <c r="G2915" s="115">
        <v>0</v>
      </c>
      <c r="H2915" s="115">
        <v>0</v>
      </c>
      <c r="I2915" s="115">
        <v>0</v>
      </c>
      <c r="J2915" s="115">
        <v>0</v>
      </c>
      <c r="K2915" s="115">
        <v>0</v>
      </c>
      <c r="L2915" s="115">
        <v>0</v>
      </c>
      <c r="M2915" s="115">
        <v>0</v>
      </c>
      <c r="N2915" s="115">
        <v>0</v>
      </c>
      <c r="O2915" s="115">
        <v>0</v>
      </c>
      <c r="P2915" s="115">
        <v>0</v>
      </c>
      <c r="Q2915" s="115">
        <v>0</v>
      </c>
      <c r="R2915" s="115">
        <v>0</v>
      </c>
      <c r="S2915" s="115">
        <v>0</v>
      </c>
      <c r="T2915" s="115">
        <v>0</v>
      </c>
      <c r="U2915" s="115">
        <v>0</v>
      </c>
      <c r="V2915" s="115">
        <v>0</v>
      </c>
      <c r="W2915" s="115">
        <v>0</v>
      </c>
      <c r="X2915" s="115">
        <v>0</v>
      </c>
      <c r="Y2915" s="115">
        <v>0</v>
      </c>
      <c r="Z2915" s="115">
        <v>0</v>
      </c>
      <c r="AA2915" s="115">
        <v>0</v>
      </c>
      <c r="AB2915" s="115">
        <v>0</v>
      </c>
      <c r="AC2915" s="115">
        <v>0</v>
      </c>
      <c r="AD2915" s="115">
        <v>0</v>
      </c>
      <c r="AE2915" s="115">
        <v>0</v>
      </c>
      <c r="AF2915" s="115">
        <v>0</v>
      </c>
      <c r="AG2915" s="115">
        <v>0</v>
      </c>
    </row>
    <row r="2916" spans="1:33">
      <c r="A2916" s="115" t="s">
        <v>4635</v>
      </c>
      <c r="B2916" s="115" t="s">
        <v>19</v>
      </c>
      <c r="C2916" s="115">
        <v>0</v>
      </c>
      <c r="D2916" s="115">
        <v>0</v>
      </c>
      <c r="E2916" s="115">
        <v>0</v>
      </c>
      <c r="F2916" s="115">
        <v>0</v>
      </c>
      <c r="G2916" s="115">
        <v>0</v>
      </c>
      <c r="H2916" s="115">
        <v>0</v>
      </c>
      <c r="I2916" s="115">
        <v>0</v>
      </c>
      <c r="J2916" s="115">
        <v>0</v>
      </c>
      <c r="K2916" s="115">
        <v>0</v>
      </c>
      <c r="L2916" s="115">
        <v>0</v>
      </c>
      <c r="M2916" s="115">
        <v>0</v>
      </c>
      <c r="N2916" s="115">
        <v>0</v>
      </c>
      <c r="O2916" s="115">
        <v>0</v>
      </c>
      <c r="P2916" s="115">
        <v>0</v>
      </c>
      <c r="Q2916" s="115">
        <v>0</v>
      </c>
      <c r="R2916" s="115">
        <v>0</v>
      </c>
      <c r="S2916" s="115">
        <v>0</v>
      </c>
      <c r="T2916" s="115">
        <v>0</v>
      </c>
      <c r="U2916" s="115">
        <v>0</v>
      </c>
      <c r="V2916" s="115">
        <v>0</v>
      </c>
      <c r="W2916" s="115">
        <v>0</v>
      </c>
      <c r="X2916" s="115">
        <v>0</v>
      </c>
      <c r="Y2916" s="115">
        <v>0</v>
      </c>
      <c r="Z2916" s="115">
        <v>0</v>
      </c>
      <c r="AA2916" s="115">
        <v>0</v>
      </c>
      <c r="AB2916" s="115">
        <v>0</v>
      </c>
      <c r="AC2916" s="115">
        <v>0</v>
      </c>
      <c r="AD2916" s="115">
        <v>0</v>
      </c>
      <c r="AE2916" s="115">
        <v>0</v>
      </c>
      <c r="AF2916" s="115">
        <v>0</v>
      </c>
      <c r="AG2916" s="115">
        <v>0</v>
      </c>
    </row>
    <row r="2917" spans="1:33">
      <c r="A2917" s="115" t="s">
        <v>4636</v>
      </c>
      <c r="B2917" s="115" t="s">
        <v>19</v>
      </c>
      <c r="C2917" s="115">
        <v>0</v>
      </c>
      <c r="D2917" s="115">
        <v>0</v>
      </c>
      <c r="E2917" s="115">
        <v>0</v>
      </c>
      <c r="F2917" s="115">
        <v>0</v>
      </c>
      <c r="G2917" s="115">
        <v>0</v>
      </c>
      <c r="H2917" s="115">
        <v>0</v>
      </c>
      <c r="I2917" s="115">
        <v>0</v>
      </c>
      <c r="J2917" s="115">
        <v>0</v>
      </c>
      <c r="K2917" s="115">
        <v>0</v>
      </c>
      <c r="L2917" s="115">
        <v>0</v>
      </c>
      <c r="M2917" s="115">
        <v>0</v>
      </c>
      <c r="N2917" s="115">
        <v>0</v>
      </c>
      <c r="O2917" s="115">
        <v>0</v>
      </c>
      <c r="P2917" s="115">
        <v>0</v>
      </c>
      <c r="Q2917" s="115">
        <v>0</v>
      </c>
      <c r="R2917" s="115">
        <v>0</v>
      </c>
      <c r="S2917" s="115">
        <v>0</v>
      </c>
      <c r="T2917" s="115">
        <v>0</v>
      </c>
      <c r="U2917" s="115">
        <v>0</v>
      </c>
      <c r="V2917" s="115">
        <v>0</v>
      </c>
      <c r="W2917" s="115">
        <v>0</v>
      </c>
      <c r="X2917" s="115">
        <v>0</v>
      </c>
      <c r="Y2917" s="115">
        <v>0</v>
      </c>
      <c r="Z2917" s="115">
        <v>0</v>
      </c>
      <c r="AA2917" s="115">
        <v>0</v>
      </c>
      <c r="AB2917" s="115">
        <v>0</v>
      </c>
      <c r="AC2917" s="115">
        <v>0</v>
      </c>
      <c r="AD2917" s="115">
        <v>0</v>
      </c>
      <c r="AE2917" s="115">
        <v>0</v>
      </c>
      <c r="AF2917" s="115">
        <v>0</v>
      </c>
      <c r="AG2917" s="115">
        <v>0</v>
      </c>
    </row>
    <row r="2918" spans="1:33">
      <c r="A2918" s="115" t="s">
        <v>4637</v>
      </c>
      <c r="B2918" s="115" t="s">
        <v>19</v>
      </c>
      <c r="C2918" s="115">
        <v>0</v>
      </c>
      <c r="D2918" s="115">
        <v>0</v>
      </c>
      <c r="E2918" s="115">
        <v>0</v>
      </c>
      <c r="F2918" s="115">
        <v>0</v>
      </c>
      <c r="G2918" s="115">
        <v>0</v>
      </c>
      <c r="H2918" s="115">
        <v>0</v>
      </c>
      <c r="I2918" s="115">
        <v>0</v>
      </c>
      <c r="J2918" s="115">
        <v>0</v>
      </c>
      <c r="K2918" s="115">
        <v>0</v>
      </c>
      <c r="L2918" s="115">
        <v>0</v>
      </c>
      <c r="M2918" s="115">
        <v>0</v>
      </c>
      <c r="N2918" s="115">
        <v>0</v>
      </c>
      <c r="O2918" s="115">
        <v>0</v>
      </c>
      <c r="P2918" s="115">
        <v>0</v>
      </c>
      <c r="Q2918" s="115">
        <v>0</v>
      </c>
      <c r="R2918" s="115">
        <v>0</v>
      </c>
      <c r="S2918" s="115">
        <v>0</v>
      </c>
      <c r="T2918" s="115">
        <v>0</v>
      </c>
      <c r="U2918" s="115">
        <v>0</v>
      </c>
      <c r="V2918" s="115">
        <v>0</v>
      </c>
      <c r="W2918" s="115">
        <v>0</v>
      </c>
      <c r="X2918" s="115">
        <v>0</v>
      </c>
      <c r="Y2918" s="115">
        <v>0</v>
      </c>
      <c r="Z2918" s="115">
        <v>0</v>
      </c>
      <c r="AA2918" s="115">
        <v>0</v>
      </c>
      <c r="AB2918" s="115">
        <v>0</v>
      </c>
      <c r="AC2918" s="115">
        <v>0</v>
      </c>
      <c r="AD2918" s="115">
        <v>0</v>
      </c>
      <c r="AE2918" s="115">
        <v>0</v>
      </c>
      <c r="AF2918" s="115">
        <v>0</v>
      </c>
      <c r="AG2918" s="115">
        <v>0</v>
      </c>
    </row>
    <row r="2919" spans="1:33">
      <c r="A2919" s="115" t="s">
        <v>4638</v>
      </c>
      <c r="B2919" s="115" t="s">
        <v>19</v>
      </c>
      <c r="C2919" s="115">
        <v>0</v>
      </c>
      <c r="D2919" s="115">
        <v>0</v>
      </c>
      <c r="E2919" s="115">
        <v>0</v>
      </c>
      <c r="F2919" s="115">
        <v>0</v>
      </c>
      <c r="G2919" s="115">
        <v>0</v>
      </c>
      <c r="H2919" s="115">
        <v>0</v>
      </c>
      <c r="I2919" s="115">
        <v>0</v>
      </c>
      <c r="J2919" s="115">
        <v>0</v>
      </c>
      <c r="K2919" s="115">
        <v>0</v>
      </c>
      <c r="L2919" s="115">
        <v>0</v>
      </c>
      <c r="M2919" s="115">
        <v>0</v>
      </c>
      <c r="N2919" s="115">
        <v>0</v>
      </c>
      <c r="O2919" s="115">
        <v>0</v>
      </c>
      <c r="P2919" s="115">
        <v>0</v>
      </c>
      <c r="Q2919" s="115">
        <v>0</v>
      </c>
      <c r="R2919" s="115">
        <v>0</v>
      </c>
      <c r="S2919" s="115">
        <v>0</v>
      </c>
      <c r="T2919" s="115">
        <v>0</v>
      </c>
      <c r="U2919" s="115">
        <v>0</v>
      </c>
      <c r="V2919" s="115">
        <v>0</v>
      </c>
      <c r="W2919" s="115">
        <v>0</v>
      </c>
      <c r="X2919" s="115">
        <v>0</v>
      </c>
      <c r="Y2919" s="115">
        <v>0</v>
      </c>
      <c r="Z2919" s="115">
        <v>0</v>
      </c>
      <c r="AA2919" s="115">
        <v>0</v>
      </c>
      <c r="AB2919" s="115">
        <v>0</v>
      </c>
      <c r="AC2919" s="115">
        <v>0</v>
      </c>
      <c r="AD2919" s="115">
        <v>0</v>
      </c>
      <c r="AE2919" s="115">
        <v>0</v>
      </c>
      <c r="AF2919" s="115">
        <v>0</v>
      </c>
      <c r="AG2919" s="115">
        <v>0</v>
      </c>
    </row>
    <row r="2920" spans="1:33">
      <c r="A2920" s="115" t="s">
        <v>4639</v>
      </c>
      <c r="B2920" s="115" t="s">
        <v>19</v>
      </c>
      <c r="C2920" s="115">
        <v>0</v>
      </c>
      <c r="D2920" s="115">
        <v>0</v>
      </c>
      <c r="E2920" s="115">
        <v>0</v>
      </c>
      <c r="F2920" s="115">
        <v>0</v>
      </c>
      <c r="G2920" s="115">
        <v>0</v>
      </c>
      <c r="H2920" s="115">
        <v>0</v>
      </c>
      <c r="I2920" s="115">
        <v>0</v>
      </c>
      <c r="J2920" s="115">
        <v>0</v>
      </c>
      <c r="K2920" s="115">
        <v>0</v>
      </c>
      <c r="L2920" s="115">
        <v>0</v>
      </c>
      <c r="M2920" s="115">
        <v>0</v>
      </c>
      <c r="N2920" s="115">
        <v>0</v>
      </c>
      <c r="O2920" s="115">
        <v>0</v>
      </c>
      <c r="P2920" s="115">
        <v>0</v>
      </c>
      <c r="Q2920" s="115">
        <v>0</v>
      </c>
      <c r="R2920" s="115">
        <v>0</v>
      </c>
      <c r="S2920" s="115">
        <v>0</v>
      </c>
      <c r="T2920" s="115">
        <v>0</v>
      </c>
      <c r="U2920" s="115">
        <v>0</v>
      </c>
      <c r="V2920" s="115">
        <v>0</v>
      </c>
      <c r="W2920" s="115">
        <v>0</v>
      </c>
      <c r="X2920" s="115">
        <v>0</v>
      </c>
      <c r="Y2920" s="115">
        <v>0</v>
      </c>
      <c r="Z2920" s="115">
        <v>0</v>
      </c>
      <c r="AA2920" s="115">
        <v>0</v>
      </c>
      <c r="AB2920" s="115">
        <v>0</v>
      </c>
      <c r="AC2920" s="115">
        <v>0</v>
      </c>
      <c r="AD2920" s="115">
        <v>0</v>
      </c>
      <c r="AE2920" s="115">
        <v>0</v>
      </c>
      <c r="AF2920" s="115">
        <v>0</v>
      </c>
      <c r="AG2920" s="115">
        <v>0</v>
      </c>
    </row>
    <row r="2921" spans="1:33">
      <c r="A2921" s="115" t="s">
        <v>4640</v>
      </c>
      <c r="B2921" s="115" t="s">
        <v>19</v>
      </c>
      <c r="C2921" s="115">
        <v>0</v>
      </c>
      <c r="D2921" s="115">
        <v>0</v>
      </c>
      <c r="E2921" s="115">
        <v>0</v>
      </c>
      <c r="F2921" s="115">
        <v>0</v>
      </c>
      <c r="G2921" s="115">
        <v>0</v>
      </c>
      <c r="H2921" s="115">
        <v>0</v>
      </c>
      <c r="I2921" s="115">
        <v>0</v>
      </c>
      <c r="J2921" s="115">
        <v>0</v>
      </c>
      <c r="K2921" s="115">
        <v>0</v>
      </c>
      <c r="L2921" s="115">
        <v>0</v>
      </c>
      <c r="M2921" s="115">
        <v>0</v>
      </c>
      <c r="N2921" s="115">
        <v>0</v>
      </c>
      <c r="O2921" s="115">
        <v>0</v>
      </c>
      <c r="P2921" s="115">
        <v>0</v>
      </c>
      <c r="Q2921" s="115">
        <v>0</v>
      </c>
      <c r="R2921" s="115">
        <v>0</v>
      </c>
      <c r="S2921" s="115">
        <v>0</v>
      </c>
      <c r="T2921" s="115">
        <v>0</v>
      </c>
      <c r="U2921" s="115">
        <v>0</v>
      </c>
      <c r="V2921" s="115">
        <v>0</v>
      </c>
      <c r="W2921" s="115">
        <v>0</v>
      </c>
      <c r="X2921" s="115">
        <v>0</v>
      </c>
      <c r="Y2921" s="115">
        <v>0</v>
      </c>
      <c r="Z2921" s="115">
        <v>0</v>
      </c>
      <c r="AA2921" s="115">
        <v>0</v>
      </c>
      <c r="AB2921" s="115">
        <v>0</v>
      </c>
      <c r="AC2921" s="115">
        <v>0</v>
      </c>
      <c r="AD2921" s="115">
        <v>0</v>
      </c>
      <c r="AE2921" s="115">
        <v>0</v>
      </c>
      <c r="AF2921" s="115">
        <v>0</v>
      </c>
      <c r="AG2921" s="115">
        <v>0</v>
      </c>
    </row>
    <row r="2922" spans="1:33">
      <c r="A2922" s="115" t="s">
        <v>4641</v>
      </c>
      <c r="B2922" s="115" t="s">
        <v>19</v>
      </c>
      <c r="C2922" s="115">
        <v>0</v>
      </c>
      <c r="D2922" s="115">
        <v>0</v>
      </c>
      <c r="E2922" s="115">
        <v>0</v>
      </c>
      <c r="F2922" s="115">
        <v>0</v>
      </c>
      <c r="G2922" s="115">
        <v>0</v>
      </c>
      <c r="H2922" s="115">
        <v>0</v>
      </c>
      <c r="I2922" s="115">
        <v>0</v>
      </c>
      <c r="J2922" s="115">
        <v>0</v>
      </c>
      <c r="K2922" s="115">
        <v>0</v>
      </c>
      <c r="L2922" s="115">
        <v>0</v>
      </c>
      <c r="M2922" s="115">
        <v>0</v>
      </c>
      <c r="N2922" s="115">
        <v>0</v>
      </c>
      <c r="O2922" s="115">
        <v>0</v>
      </c>
      <c r="P2922" s="115">
        <v>0</v>
      </c>
      <c r="Q2922" s="115">
        <v>0</v>
      </c>
      <c r="R2922" s="115">
        <v>0</v>
      </c>
      <c r="S2922" s="115">
        <v>0</v>
      </c>
      <c r="T2922" s="115">
        <v>0</v>
      </c>
      <c r="U2922" s="115">
        <v>0</v>
      </c>
      <c r="V2922" s="115">
        <v>0</v>
      </c>
      <c r="W2922" s="115">
        <v>0</v>
      </c>
      <c r="X2922" s="115">
        <v>0</v>
      </c>
      <c r="Y2922" s="115">
        <v>0</v>
      </c>
      <c r="Z2922" s="115">
        <v>0</v>
      </c>
      <c r="AA2922" s="115">
        <v>0</v>
      </c>
      <c r="AB2922" s="115">
        <v>0</v>
      </c>
      <c r="AC2922" s="115">
        <v>0</v>
      </c>
      <c r="AD2922" s="115">
        <v>0</v>
      </c>
      <c r="AE2922" s="115">
        <v>0</v>
      </c>
      <c r="AF2922" s="115">
        <v>0</v>
      </c>
      <c r="AG2922" s="115">
        <v>0</v>
      </c>
    </row>
    <row r="2923" spans="1:33">
      <c r="A2923" s="115" t="s">
        <v>4642</v>
      </c>
      <c r="B2923" s="115" t="s">
        <v>19</v>
      </c>
      <c r="C2923" s="115">
        <v>0</v>
      </c>
      <c r="D2923" s="115">
        <v>0</v>
      </c>
      <c r="E2923" s="115">
        <v>0</v>
      </c>
      <c r="F2923" s="115">
        <v>0</v>
      </c>
      <c r="G2923" s="115">
        <v>0</v>
      </c>
      <c r="H2923" s="115">
        <v>0</v>
      </c>
      <c r="I2923" s="115">
        <v>0</v>
      </c>
      <c r="J2923" s="115">
        <v>0</v>
      </c>
      <c r="K2923" s="115">
        <v>0</v>
      </c>
      <c r="L2923" s="115">
        <v>0</v>
      </c>
      <c r="M2923" s="115">
        <v>0</v>
      </c>
      <c r="N2923" s="115">
        <v>0</v>
      </c>
      <c r="O2923" s="115">
        <v>0</v>
      </c>
      <c r="P2923" s="115">
        <v>0</v>
      </c>
      <c r="Q2923" s="115">
        <v>0</v>
      </c>
      <c r="R2923" s="115">
        <v>0</v>
      </c>
      <c r="S2923" s="115">
        <v>0</v>
      </c>
      <c r="T2923" s="115">
        <v>0</v>
      </c>
      <c r="U2923" s="115">
        <v>0</v>
      </c>
      <c r="V2923" s="115">
        <v>0</v>
      </c>
      <c r="W2923" s="115">
        <v>0</v>
      </c>
      <c r="X2923" s="115">
        <v>0</v>
      </c>
      <c r="Y2923" s="115">
        <v>0</v>
      </c>
      <c r="Z2923" s="115">
        <v>0</v>
      </c>
      <c r="AA2923" s="115">
        <v>0</v>
      </c>
      <c r="AB2923" s="115">
        <v>0</v>
      </c>
      <c r="AC2923" s="115">
        <v>0</v>
      </c>
      <c r="AD2923" s="115">
        <v>0</v>
      </c>
      <c r="AE2923" s="115">
        <v>0</v>
      </c>
      <c r="AF2923" s="115">
        <v>0</v>
      </c>
      <c r="AG2923" s="115">
        <v>0</v>
      </c>
    </row>
    <row r="2924" spans="1:33">
      <c r="A2924" s="115" t="s">
        <v>4643</v>
      </c>
      <c r="B2924" s="115" t="s">
        <v>19</v>
      </c>
      <c r="C2924" s="115">
        <v>0</v>
      </c>
      <c r="D2924" s="115">
        <v>0</v>
      </c>
      <c r="E2924" s="115">
        <v>0</v>
      </c>
      <c r="F2924" s="115">
        <v>0</v>
      </c>
      <c r="G2924" s="115">
        <v>0</v>
      </c>
      <c r="H2924" s="115">
        <v>0</v>
      </c>
      <c r="I2924" s="115">
        <v>0</v>
      </c>
      <c r="J2924" s="115">
        <v>0</v>
      </c>
      <c r="K2924" s="115">
        <v>0</v>
      </c>
      <c r="L2924" s="115">
        <v>0</v>
      </c>
      <c r="M2924" s="115">
        <v>0</v>
      </c>
      <c r="N2924" s="115">
        <v>0</v>
      </c>
      <c r="O2924" s="115">
        <v>0</v>
      </c>
      <c r="P2924" s="115">
        <v>0</v>
      </c>
      <c r="Q2924" s="115">
        <v>0</v>
      </c>
      <c r="R2924" s="115">
        <v>0</v>
      </c>
      <c r="S2924" s="115">
        <v>0</v>
      </c>
      <c r="T2924" s="115">
        <v>0</v>
      </c>
      <c r="U2924" s="115">
        <v>0</v>
      </c>
      <c r="V2924" s="115">
        <v>0</v>
      </c>
      <c r="W2924" s="115">
        <v>0</v>
      </c>
      <c r="X2924" s="115">
        <v>0</v>
      </c>
      <c r="Y2924" s="115">
        <v>0</v>
      </c>
      <c r="Z2924" s="115">
        <v>0</v>
      </c>
      <c r="AA2924" s="115">
        <v>0</v>
      </c>
      <c r="AB2924" s="115">
        <v>0</v>
      </c>
      <c r="AC2924" s="115">
        <v>0</v>
      </c>
      <c r="AD2924" s="115">
        <v>0</v>
      </c>
      <c r="AE2924" s="115">
        <v>0</v>
      </c>
      <c r="AF2924" s="115">
        <v>0</v>
      </c>
      <c r="AG2924" s="115">
        <v>0</v>
      </c>
    </row>
    <row r="2925" spans="1:33">
      <c r="A2925" s="115" t="s">
        <v>4644</v>
      </c>
      <c r="B2925" s="115" t="s">
        <v>19</v>
      </c>
      <c r="C2925" s="115">
        <v>0</v>
      </c>
      <c r="D2925" s="115">
        <v>0</v>
      </c>
      <c r="E2925" s="115">
        <v>0</v>
      </c>
      <c r="F2925" s="115">
        <v>0</v>
      </c>
      <c r="G2925" s="115">
        <v>0</v>
      </c>
      <c r="H2925" s="115">
        <v>0</v>
      </c>
      <c r="I2925" s="115">
        <v>0</v>
      </c>
      <c r="J2925" s="115">
        <v>0</v>
      </c>
      <c r="K2925" s="115">
        <v>0</v>
      </c>
      <c r="L2925" s="115">
        <v>0</v>
      </c>
      <c r="M2925" s="115">
        <v>0</v>
      </c>
      <c r="N2925" s="115">
        <v>0</v>
      </c>
      <c r="O2925" s="115">
        <v>0</v>
      </c>
      <c r="P2925" s="115">
        <v>0</v>
      </c>
      <c r="Q2925" s="115">
        <v>0</v>
      </c>
      <c r="R2925" s="115">
        <v>0</v>
      </c>
      <c r="S2925" s="115">
        <v>0</v>
      </c>
      <c r="T2925" s="115">
        <v>0</v>
      </c>
      <c r="U2925" s="115">
        <v>0</v>
      </c>
      <c r="V2925" s="115">
        <v>0</v>
      </c>
      <c r="W2925" s="115">
        <v>0</v>
      </c>
      <c r="X2925" s="115">
        <v>0</v>
      </c>
      <c r="Y2925" s="115">
        <v>0</v>
      </c>
      <c r="Z2925" s="115">
        <v>0</v>
      </c>
      <c r="AA2925" s="115">
        <v>0</v>
      </c>
      <c r="AB2925" s="115">
        <v>0</v>
      </c>
      <c r="AC2925" s="115">
        <v>0</v>
      </c>
      <c r="AD2925" s="115">
        <v>0</v>
      </c>
      <c r="AE2925" s="115">
        <v>0</v>
      </c>
      <c r="AF2925" s="115">
        <v>0</v>
      </c>
      <c r="AG2925" s="115">
        <v>0</v>
      </c>
    </row>
    <row r="2926" spans="1:33">
      <c r="A2926" s="115" t="s">
        <v>4645</v>
      </c>
      <c r="B2926" s="115" t="s">
        <v>19</v>
      </c>
      <c r="C2926" s="115">
        <v>0</v>
      </c>
      <c r="D2926" s="115">
        <v>0</v>
      </c>
      <c r="E2926" s="115">
        <v>0</v>
      </c>
      <c r="F2926" s="115">
        <v>0</v>
      </c>
      <c r="G2926" s="115">
        <v>0</v>
      </c>
      <c r="H2926" s="115">
        <v>0</v>
      </c>
      <c r="I2926" s="115">
        <v>0</v>
      </c>
      <c r="J2926" s="115">
        <v>0</v>
      </c>
      <c r="K2926" s="115">
        <v>0</v>
      </c>
      <c r="L2926" s="115">
        <v>0</v>
      </c>
      <c r="M2926" s="115">
        <v>0</v>
      </c>
      <c r="N2926" s="115">
        <v>0</v>
      </c>
      <c r="O2926" s="115">
        <v>0</v>
      </c>
      <c r="P2926" s="115">
        <v>0</v>
      </c>
      <c r="Q2926" s="115">
        <v>0</v>
      </c>
      <c r="R2926" s="115">
        <v>0</v>
      </c>
      <c r="S2926" s="115">
        <v>0</v>
      </c>
      <c r="T2926" s="115">
        <v>0</v>
      </c>
      <c r="U2926" s="115">
        <v>0</v>
      </c>
      <c r="V2926" s="115">
        <v>0</v>
      </c>
      <c r="W2926" s="115">
        <v>0</v>
      </c>
      <c r="X2926" s="115">
        <v>0</v>
      </c>
      <c r="Y2926" s="115">
        <v>0</v>
      </c>
      <c r="Z2926" s="115">
        <v>0</v>
      </c>
      <c r="AA2926" s="115">
        <v>0</v>
      </c>
      <c r="AB2926" s="115">
        <v>0</v>
      </c>
      <c r="AC2926" s="115">
        <v>0</v>
      </c>
      <c r="AD2926" s="115">
        <v>0</v>
      </c>
      <c r="AE2926" s="115">
        <v>0</v>
      </c>
      <c r="AF2926" s="115">
        <v>0</v>
      </c>
      <c r="AG2926" s="115">
        <v>0</v>
      </c>
    </row>
    <row r="2927" spans="1:33">
      <c r="A2927" s="115" t="s">
        <v>4646</v>
      </c>
      <c r="B2927" s="115" t="s">
        <v>19</v>
      </c>
      <c r="C2927" s="115">
        <v>0</v>
      </c>
      <c r="D2927" s="115">
        <v>0</v>
      </c>
      <c r="E2927" s="115">
        <v>0</v>
      </c>
      <c r="F2927" s="115">
        <v>0</v>
      </c>
      <c r="G2927" s="115">
        <v>0</v>
      </c>
      <c r="H2927" s="115">
        <v>0</v>
      </c>
      <c r="I2927" s="115">
        <v>0</v>
      </c>
      <c r="J2927" s="115">
        <v>0</v>
      </c>
      <c r="K2927" s="115">
        <v>0</v>
      </c>
      <c r="L2927" s="115">
        <v>0</v>
      </c>
      <c r="M2927" s="115">
        <v>0</v>
      </c>
      <c r="N2927" s="115">
        <v>0</v>
      </c>
      <c r="O2927" s="115">
        <v>0</v>
      </c>
      <c r="P2927" s="115">
        <v>0</v>
      </c>
      <c r="Q2927" s="115">
        <v>0</v>
      </c>
      <c r="R2927" s="115">
        <v>0</v>
      </c>
      <c r="S2927" s="115">
        <v>0</v>
      </c>
      <c r="T2927" s="115">
        <v>0</v>
      </c>
      <c r="U2927" s="115">
        <v>0</v>
      </c>
      <c r="V2927" s="115">
        <v>0</v>
      </c>
      <c r="W2927" s="115">
        <v>0</v>
      </c>
      <c r="X2927" s="115">
        <v>0</v>
      </c>
      <c r="Y2927" s="115">
        <v>0</v>
      </c>
      <c r="Z2927" s="115">
        <v>0</v>
      </c>
      <c r="AA2927" s="115">
        <v>0</v>
      </c>
      <c r="AB2927" s="115">
        <v>0</v>
      </c>
      <c r="AC2927" s="115">
        <v>0</v>
      </c>
      <c r="AD2927" s="115">
        <v>0</v>
      </c>
      <c r="AE2927" s="115">
        <v>0</v>
      </c>
      <c r="AF2927" s="115">
        <v>0</v>
      </c>
      <c r="AG2927" s="115">
        <v>0</v>
      </c>
    </row>
    <row r="2928" spans="1:33">
      <c r="A2928" s="115" t="s">
        <v>4647</v>
      </c>
      <c r="B2928" s="115" t="s">
        <v>19</v>
      </c>
      <c r="C2928" s="115">
        <v>0</v>
      </c>
      <c r="D2928" s="115">
        <v>0</v>
      </c>
      <c r="E2928" s="115">
        <v>0</v>
      </c>
      <c r="F2928" s="115">
        <v>0</v>
      </c>
      <c r="G2928" s="115">
        <v>0</v>
      </c>
      <c r="H2928" s="115">
        <v>0</v>
      </c>
      <c r="I2928" s="115">
        <v>0</v>
      </c>
      <c r="J2928" s="115">
        <v>0</v>
      </c>
      <c r="K2928" s="115">
        <v>0</v>
      </c>
      <c r="L2928" s="115">
        <v>0</v>
      </c>
      <c r="M2928" s="115">
        <v>0</v>
      </c>
      <c r="N2928" s="115">
        <v>0</v>
      </c>
      <c r="O2928" s="115">
        <v>0</v>
      </c>
      <c r="P2928" s="115">
        <v>0</v>
      </c>
      <c r="Q2928" s="115">
        <v>0</v>
      </c>
      <c r="R2928" s="115">
        <v>0</v>
      </c>
      <c r="S2928" s="115">
        <v>0</v>
      </c>
      <c r="T2928" s="115">
        <v>0</v>
      </c>
      <c r="U2928" s="115">
        <v>0</v>
      </c>
      <c r="V2928" s="115">
        <v>0</v>
      </c>
      <c r="W2928" s="115">
        <v>0</v>
      </c>
      <c r="X2928" s="115">
        <v>0</v>
      </c>
      <c r="Y2928" s="115">
        <v>0</v>
      </c>
      <c r="Z2928" s="115">
        <v>0</v>
      </c>
      <c r="AA2928" s="115">
        <v>0</v>
      </c>
      <c r="AB2928" s="115">
        <v>0</v>
      </c>
      <c r="AC2928" s="115">
        <v>0</v>
      </c>
      <c r="AD2928" s="115">
        <v>0</v>
      </c>
      <c r="AE2928" s="115">
        <v>0</v>
      </c>
      <c r="AF2928" s="115">
        <v>0</v>
      </c>
      <c r="AG2928" s="115">
        <v>0</v>
      </c>
    </row>
    <row r="2929" spans="1:33">
      <c r="A2929" s="115" t="s">
        <v>4648</v>
      </c>
      <c r="B2929" s="115" t="s">
        <v>19</v>
      </c>
      <c r="C2929" s="115">
        <v>0</v>
      </c>
      <c r="D2929" s="115">
        <v>0</v>
      </c>
      <c r="E2929" s="115">
        <v>0</v>
      </c>
      <c r="F2929" s="115">
        <v>0</v>
      </c>
      <c r="G2929" s="115">
        <v>0</v>
      </c>
      <c r="H2929" s="115">
        <v>0</v>
      </c>
      <c r="I2929" s="115">
        <v>0</v>
      </c>
      <c r="J2929" s="115">
        <v>0</v>
      </c>
      <c r="K2929" s="115">
        <v>0</v>
      </c>
      <c r="L2929" s="115">
        <v>0</v>
      </c>
      <c r="M2929" s="115">
        <v>0</v>
      </c>
      <c r="N2929" s="115">
        <v>0</v>
      </c>
      <c r="O2929" s="115">
        <v>0</v>
      </c>
      <c r="P2929" s="115">
        <v>0</v>
      </c>
      <c r="Q2929" s="115">
        <v>0</v>
      </c>
      <c r="R2929" s="115">
        <v>0</v>
      </c>
      <c r="S2929" s="115">
        <v>0</v>
      </c>
      <c r="T2929" s="115">
        <v>0</v>
      </c>
      <c r="U2929" s="115">
        <v>0</v>
      </c>
      <c r="V2929" s="115">
        <v>0</v>
      </c>
      <c r="W2929" s="115">
        <v>0</v>
      </c>
      <c r="X2929" s="115">
        <v>0</v>
      </c>
      <c r="Y2929" s="115">
        <v>0</v>
      </c>
      <c r="Z2929" s="115">
        <v>0</v>
      </c>
      <c r="AA2929" s="115">
        <v>0</v>
      </c>
      <c r="AB2929" s="115">
        <v>0</v>
      </c>
      <c r="AC2929" s="115">
        <v>0</v>
      </c>
      <c r="AD2929" s="115">
        <v>0</v>
      </c>
      <c r="AE2929" s="115">
        <v>0</v>
      </c>
      <c r="AF2929" s="115">
        <v>0</v>
      </c>
      <c r="AG2929" s="115">
        <v>0</v>
      </c>
    </row>
    <row r="2930" spans="1:33">
      <c r="A2930" s="115" t="s">
        <v>4649</v>
      </c>
      <c r="B2930" s="115" t="s">
        <v>19</v>
      </c>
      <c r="C2930" s="115">
        <v>0</v>
      </c>
      <c r="D2930" s="115">
        <v>0</v>
      </c>
      <c r="E2930" s="115">
        <v>0</v>
      </c>
      <c r="F2930" s="115">
        <v>0</v>
      </c>
      <c r="G2930" s="115">
        <v>0</v>
      </c>
      <c r="H2930" s="115">
        <v>0</v>
      </c>
      <c r="I2930" s="115">
        <v>0</v>
      </c>
      <c r="J2930" s="115">
        <v>0</v>
      </c>
      <c r="K2930" s="115">
        <v>0</v>
      </c>
      <c r="L2930" s="115">
        <v>0</v>
      </c>
      <c r="M2930" s="115">
        <v>0</v>
      </c>
      <c r="N2930" s="115">
        <v>0</v>
      </c>
      <c r="O2930" s="115">
        <v>0</v>
      </c>
      <c r="P2930" s="115">
        <v>0</v>
      </c>
      <c r="Q2930" s="115">
        <v>0</v>
      </c>
      <c r="R2930" s="115">
        <v>0</v>
      </c>
      <c r="S2930" s="115">
        <v>0</v>
      </c>
      <c r="T2930" s="115">
        <v>0</v>
      </c>
      <c r="U2930" s="115">
        <v>0</v>
      </c>
      <c r="V2930" s="115">
        <v>0</v>
      </c>
      <c r="W2930" s="115">
        <v>0</v>
      </c>
      <c r="X2930" s="115">
        <v>0</v>
      </c>
      <c r="Y2930" s="115">
        <v>0</v>
      </c>
      <c r="Z2930" s="115">
        <v>0</v>
      </c>
      <c r="AA2930" s="115">
        <v>0</v>
      </c>
      <c r="AB2930" s="115">
        <v>0</v>
      </c>
      <c r="AC2930" s="115">
        <v>0</v>
      </c>
      <c r="AD2930" s="115">
        <v>0</v>
      </c>
      <c r="AE2930" s="115">
        <v>0</v>
      </c>
      <c r="AF2930" s="115">
        <v>0</v>
      </c>
      <c r="AG2930" s="115">
        <v>0</v>
      </c>
    </row>
    <row r="2931" spans="1:33">
      <c r="A2931" s="115" t="s">
        <v>4650</v>
      </c>
      <c r="B2931" s="115" t="s">
        <v>19</v>
      </c>
      <c r="C2931" s="115">
        <v>0</v>
      </c>
      <c r="D2931" s="115">
        <v>0</v>
      </c>
      <c r="E2931" s="115">
        <v>0</v>
      </c>
      <c r="F2931" s="115">
        <v>0</v>
      </c>
      <c r="G2931" s="115">
        <v>0</v>
      </c>
      <c r="H2931" s="115">
        <v>0</v>
      </c>
      <c r="I2931" s="115">
        <v>0</v>
      </c>
      <c r="J2931" s="115">
        <v>0</v>
      </c>
      <c r="K2931" s="115">
        <v>0</v>
      </c>
      <c r="L2931" s="115">
        <v>0</v>
      </c>
      <c r="M2931" s="115">
        <v>0</v>
      </c>
      <c r="N2931" s="115">
        <v>0</v>
      </c>
      <c r="O2931" s="115">
        <v>0</v>
      </c>
      <c r="P2931" s="115">
        <v>0</v>
      </c>
      <c r="Q2931" s="115">
        <v>0</v>
      </c>
      <c r="R2931" s="115">
        <v>0</v>
      </c>
      <c r="S2931" s="115">
        <v>0</v>
      </c>
      <c r="T2931" s="115">
        <v>0</v>
      </c>
      <c r="U2931" s="115">
        <v>0</v>
      </c>
      <c r="V2931" s="115">
        <v>0</v>
      </c>
      <c r="W2931" s="115">
        <v>0</v>
      </c>
      <c r="X2931" s="115">
        <v>0</v>
      </c>
      <c r="Y2931" s="115">
        <v>0</v>
      </c>
      <c r="Z2931" s="115">
        <v>0</v>
      </c>
      <c r="AA2931" s="115">
        <v>0</v>
      </c>
      <c r="AB2931" s="115">
        <v>0</v>
      </c>
      <c r="AC2931" s="115">
        <v>0</v>
      </c>
      <c r="AD2931" s="115">
        <v>0</v>
      </c>
      <c r="AE2931" s="115">
        <v>0</v>
      </c>
      <c r="AF2931" s="115">
        <v>0</v>
      </c>
      <c r="AG2931" s="115">
        <v>0</v>
      </c>
    </row>
    <row r="2932" spans="1:33">
      <c r="A2932" s="115" t="s">
        <v>4651</v>
      </c>
      <c r="B2932" s="115" t="s">
        <v>19</v>
      </c>
      <c r="C2932" s="115">
        <v>0</v>
      </c>
      <c r="D2932" s="115">
        <v>0</v>
      </c>
      <c r="E2932" s="115">
        <v>0</v>
      </c>
      <c r="F2932" s="115">
        <v>0</v>
      </c>
      <c r="G2932" s="115">
        <v>0</v>
      </c>
      <c r="H2932" s="115">
        <v>0</v>
      </c>
      <c r="I2932" s="115">
        <v>0</v>
      </c>
      <c r="J2932" s="115">
        <v>0</v>
      </c>
      <c r="K2932" s="115">
        <v>0</v>
      </c>
      <c r="L2932" s="115">
        <v>0</v>
      </c>
      <c r="M2932" s="115">
        <v>0</v>
      </c>
      <c r="N2932" s="115">
        <v>0</v>
      </c>
      <c r="O2932" s="115">
        <v>0</v>
      </c>
      <c r="P2932" s="115">
        <v>0</v>
      </c>
      <c r="Q2932" s="115">
        <v>0</v>
      </c>
      <c r="R2932" s="115">
        <v>0</v>
      </c>
      <c r="S2932" s="115">
        <v>0</v>
      </c>
      <c r="T2932" s="115">
        <v>0</v>
      </c>
      <c r="U2932" s="115">
        <v>0</v>
      </c>
      <c r="V2932" s="115">
        <v>0</v>
      </c>
      <c r="W2932" s="115">
        <v>0</v>
      </c>
      <c r="X2932" s="115">
        <v>0</v>
      </c>
      <c r="Y2932" s="115">
        <v>0</v>
      </c>
      <c r="Z2932" s="115">
        <v>0</v>
      </c>
      <c r="AA2932" s="115">
        <v>0</v>
      </c>
      <c r="AB2932" s="115">
        <v>0</v>
      </c>
      <c r="AC2932" s="115">
        <v>0</v>
      </c>
      <c r="AD2932" s="115">
        <v>0</v>
      </c>
      <c r="AE2932" s="115">
        <v>0</v>
      </c>
      <c r="AF2932" s="115">
        <v>0</v>
      </c>
      <c r="AG2932" s="115">
        <v>0</v>
      </c>
    </row>
    <row r="2933" spans="1:33">
      <c r="A2933" s="115" t="s">
        <v>4652</v>
      </c>
      <c r="B2933" s="115" t="s">
        <v>19</v>
      </c>
      <c r="C2933" s="115">
        <v>0</v>
      </c>
      <c r="D2933" s="115">
        <v>0</v>
      </c>
      <c r="E2933" s="115">
        <v>0</v>
      </c>
      <c r="F2933" s="115">
        <v>0</v>
      </c>
      <c r="G2933" s="115">
        <v>0</v>
      </c>
      <c r="H2933" s="115">
        <v>0</v>
      </c>
      <c r="I2933" s="115">
        <v>0</v>
      </c>
      <c r="J2933" s="115">
        <v>0</v>
      </c>
      <c r="K2933" s="115">
        <v>0</v>
      </c>
      <c r="L2933" s="115">
        <v>0</v>
      </c>
      <c r="M2933" s="115">
        <v>0</v>
      </c>
      <c r="N2933" s="115">
        <v>0</v>
      </c>
      <c r="O2933" s="115">
        <v>0</v>
      </c>
      <c r="P2933" s="115">
        <v>0</v>
      </c>
      <c r="Q2933" s="115">
        <v>0</v>
      </c>
      <c r="R2933" s="115">
        <v>0</v>
      </c>
      <c r="S2933" s="115">
        <v>0</v>
      </c>
      <c r="T2933" s="115">
        <v>0</v>
      </c>
      <c r="U2933" s="115">
        <v>0</v>
      </c>
      <c r="V2933" s="115">
        <v>0</v>
      </c>
      <c r="W2933" s="115">
        <v>0</v>
      </c>
      <c r="X2933" s="115">
        <v>0</v>
      </c>
      <c r="Y2933" s="115">
        <v>0</v>
      </c>
      <c r="Z2933" s="115">
        <v>0</v>
      </c>
      <c r="AA2933" s="115">
        <v>0</v>
      </c>
      <c r="AB2933" s="115">
        <v>0</v>
      </c>
      <c r="AC2933" s="115">
        <v>0</v>
      </c>
      <c r="AD2933" s="115">
        <v>0</v>
      </c>
      <c r="AE2933" s="115">
        <v>0</v>
      </c>
      <c r="AF2933" s="115">
        <v>0</v>
      </c>
      <c r="AG2933" s="115">
        <v>0</v>
      </c>
    </row>
    <row r="2934" spans="1:33">
      <c r="A2934" s="115" t="s">
        <v>4653</v>
      </c>
      <c r="B2934" s="115" t="s">
        <v>19</v>
      </c>
      <c r="C2934" s="115">
        <v>0</v>
      </c>
      <c r="D2934" s="115">
        <v>0</v>
      </c>
      <c r="E2934" s="115">
        <v>0</v>
      </c>
      <c r="F2934" s="115">
        <v>0</v>
      </c>
      <c r="G2934" s="115">
        <v>0</v>
      </c>
      <c r="H2934" s="115">
        <v>0</v>
      </c>
      <c r="I2934" s="115">
        <v>0</v>
      </c>
      <c r="J2934" s="115">
        <v>0</v>
      </c>
      <c r="K2934" s="115">
        <v>0</v>
      </c>
      <c r="L2934" s="115">
        <v>0</v>
      </c>
      <c r="M2934" s="115">
        <v>0</v>
      </c>
      <c r="N2934" s="115">
        <v>0</v>
      </c>
      <c r="O2934" s="115">
        <v>0</v>
      </c>
      <c r="P2934" s="115">
        <v>0</v>
      </c>
      <c r="Q2934" s="115">
        <v>0</v>
      </c>
      <c r="R2934" s="115">
        <v>0</v>
      </c>
      <c r="S2934" s="115">
        <v>0</v>
      </c>
      <c r="T2934" s="115">
        <v>0</v>
      </c>
      <c r="U2934" s="115">
        <v>0</v>
      </c>
      <c r="V2934" s="115">
        <v>0</v>
      </c>
      <c r="W2934" s="115">
        <v>0</v>
      </c>
      <c r="X2934" s="115">
        <v>0</v>
      </c>
      <c r="Y2934" s="115">
        <v>0</v>
      </c>
      <c r="Z2934" s="115">
        <v>0</v>
      </c>
      <c r="AA2934" s="115">
        <v>0</v>
      </c>
      <c r="AB2934" s="115">
        <v>0</v>
      </c>
      <c r="AC2934" s="115">
        <v>0</v>
      </c>
      <c r="AD2934" s="115">
        <v>0</v>
      </c>
      <c r="AE2934" s="115">
        <v>0</v>
      </c>
      <c r="AF2934" s="115">
        <v>0</v>
      </c>
      <c r="AG2934" s="115">
        <v>0</v>
      </c>
    </row>
    <row r="2935" spans="1:33">
      <c r="A2935" s="115" t="s">
        <v>4654</v>
      </c>
      <c r="B2935" s="115" t="s">
        <v>19</v>
      </c>
      <c r="C2935" s="115">
        <v>0</v>
      </c>
      <c r="D2935" s="115">
        <v>0</v>
      </c>
      <c r="E2935" s="115">
        <v>0</v>
      </c>
      <c r="F2935" s="115">
        <v>0</v>
      </c>
      <c r="G2935" s="115">
        <v>0</v>
      </c>
      <c r="H2935" s="115">
        <v>0</v>
      </c>
      <c r="I2935" s="115">
        <v>0</v>
      </c>
      <c r="J2935" s="115">
        <v>0</v>
      </c>
      <c r="K2935" s="115">
        <v>0</v>
      </c>
      <c r="L2935" s="115">
        <v>0</v>
      </c>
      <c r="M2935" s="115">
        <v>0</v>
      </c>
      <c r="N2935" s="115">
        <v>0</v>
      </c>
      <c r="O2935" s="115">
        <v>0</v>
      </c>
      <c r="P2935" s="115">
        <v>0</v>
      </c>
      <c r="Q2935" s="115">
        <v>0</v>
      </c>
      <c r="R2935" s="115">
        <v>0</v>
      </c>
      <c r="S2935" s="115">
        <v>0</v>
      </c>
      <c r="T2935" s="115">
        <v>0</v>
      </c>
      <c r="U2935" s="115">
        <v>0</v>
      </c>
      <c r="V2935" s="115">
        <v>0</v>
      </c>
      <c r="W2935" s="115">
        <v>0</v>
      </c>
      <c r="X2935" s="115">
        <v>0</v>
      </c>
      <c r="Y2935" s="115">
        <v>0</v>
      </c>
      <c r="Z2935" s="115">
        <v>0</v>
      </c>
      <c r="AA2935" s="115">
        <v>0</v>
      </c>
      <c r="AB2935" s="115">
        <v>0</v>
      </c>
      <c r="AC2935" s="115">
        <v>0</v>
      </c>
      <c r="AD2935" s="115">
        <v>0</v>
      </c>
      <c r="AE2935" s="115">
        <v>0</v>
      </c>
      <c r="AF2935" s="115">
        <v>0</v>
      </c>
      <c r="AG2935" s="115">
        <v>0</v>
      </c>
    </row>
    <row r="2936" spans="1:33">
      <c r="A2936" s="115" t="s">
        <v>4655</v>
      </c>
      <c r="B2936" s="115" t="s">
        <v>19</v>
      </c>
      <c r="C2936" s="115">
        <v>0</v>
      </c>
      <c r="D2936" s="115">
        <v>0</v>
      </c>
      <c r="E2936" s="115">
        <v>0</v>
      </c>
      <c r="F2936" s="115">
        <v>0</v>
      </c>
      <c r="G2936" s="115">
        <v>0</v>
      </c>
      <c r="H2936" s="115">
        <v>0</v>
      </c>
      <c r="I2936" s="115">
        <v>0</v>
      </c>
      <c r="J2936" s="115">
        <v>0</v>
      </c>
      <c r="K2936" s="115">
        <v>0</v>
      </c>
      <c r="L2936" s="115">
        <v>0</v>
      </c>
      <c r="M2936" s="115">
        <v>0</v>
      </c>
      <c r="N2936" s="115">
        <v>0</v>
      </c>
      <c r="O2936" s="115">
        <v>0</v>
      </c>
      <c r="P2936" s="115">
        <v>0</v>
      </c>
      <c r="Q2936" s="115">
        <v>0</v>
      </c>
      <c r="R2936" s="115">
        <v>0</v>
      </c>
      <c r="S2936" s="115">
        <v>0</v>
      </c>
      <c r="T2936" s="115">
        <v>0</v>
      </c>
      <c r="U2936" s="115">
        <v>0</v>
      </c>
      <c r="V2936" s="115">
        <v>0</v>
      </c>
      <c r="W2936" s="115">
        <v>0</v>
      </c>
      <c r="X2936" s="115">
        <v>0</v>
      </c>
      <c r="Y2936" s="115">
        <v>0</v>
      </c>
      <c r="Z2936" s="115">
        <v>0</v>
      </c>
      <c r="AA2936" s="115">
        <v>0</v>
      </c>
      <c r="AB2936" s="115">
        <v>0</v>
      </c>
      <c r="AC2936" s="115">
        <v>0</v>
      </c>
      <c r="AD2936" s="115">
        <v>0</v>
      </c>
      <c r="AE2936" s="115">
        <v>0</v>
      </c>
      <c r="AF2936" s="115">
        <v>0</v>
      </c>
      <c r="AG2936" s="115">
        <v>0</v>
      </c>
    </row>
    <row r="2937" spans="1:33">
      <c r="A2937" s="115" t="s">
        <v>4656</v>
      </c>
      <c r="B2937" s="115" t="s">
        <v>19</v>
      </c>
      <c r="C2937" s="115">
        <v>0</v>
      </c>
      <c r="D2937" s="115">
        <v>0</v>
      </c>
      <c r="E2937" s="115">
        <v>0</v>
      </c>
      <c r="F2937" s="115">
        <v>0</v>
      </c>
      <c r="G2937" s="115">
        <v>0</v>
      </c>
      <c r="H2937" s="115">
        <v>0</v>
      </c>
      <c r="I2937" s="115">
        <v>0</v>
      </c>
      <c r="J2937" s="115">
        <v>0</v>
      </c>
      <c r="K2937" s="115">
        <v>0</v>
      </c>
      <c r="L2937" s="115">
        <v>0</v>
      </c>
      <c r="M2937" s="115">
        <v>0</v>
      </c>
      <c r="N2937" s="115">
        <v>0</v>
      </c>
      <c r="O2937" s="115">
        <v>0</v>
      </c>
      <c r="P2937" s="115">
        <v>0</v>
      </c>
      <c r="Q2937" s="115">
        <v>0</v>
      </c>
      <c r="R2937" s="115">
        <v>0</v>
      </c>
      <c r="S2937" s="115">
        <v>0</v>
      </c>
      <c r="T2937" s="115">
        <v>0</v>
      </c>
      <c r="U2937" s="115">
        <v>0</v>
      </c>
      <c r="V2937" s="115">
        <v>0</v>
      </c>
      <c r="W2937" s="115">
        <v>0</v>
      </c>
      <c r="X2937" s="115">
        <v>0</v>
      </c>
      <c r="Y2937" s="115">
        <v>0</v>
      </c>
      <c r="Z2937" s="115">
        <v>0</v>
      </c>
      <c r="AA2937" s="115">
        <v>0</v>
      </c>
      <c r="AB2937" s="115">
        <v>0</v>
      </c>
      <c r="AC2937" s="115">
        <v>0</v>
      </c>
      <c r="AD2937" s="115">
        <v>0</v>
      </c>
      <c r="AE2937" s="115">
        <v>0</v>
      </c>
      <c r="AF2937" s="115">
        <v>0</v>
      </c>
      <c r="AG2937" s="115">
        <v>0</v>
      </c>
    </row>
    <row r="2938" spans="1:33">
      <c r="A2938" s="115" t="s">
        <v>4657</v>
      </c>
      <c r="B2938" s="115" t="s">
        <v>19</v>
      </c>
      <c r="C2938" s="115">
        <v>0</v>
      </c>
      <c r="D2938" s="115">
        <v>0</v>
      </c>
      <c r="E2938" s="115">
        <v>0</v>
      </c>
      <c r="F2938" s="115">
        <v>0</v>
      </c>
      <c r="G2938" s="115">
        <v>0</v>
      </c>
      <c r="H2938" s="115">
        <v>0</v>
      </c>
      <c r="I2938" s="115">
        <v>0</v>
      </c>
      <c r="J2938" s="115">
        <v>0</v>
      </c>
      <c r="K2938" s="115">
        <v>0</v>
      </c>
      <c r="L2938" s="115">
        <v>0</v>
      </c>
      <c r="M2938" s="115">
        <v>0</v>
      </c>
      <c r="N2938" s="115">
        <v>0</v>
      </c>
      <c r="O2938" s="115">
        <v>0</v>
      </c>
      <c r="P2938" s="115">
        <v>0</v>
      </c>
      <c r="Q2938" s="115">
        <v>0</v>
      </c>
      <c r="R2938" s="115">
        <v>0</v>
      </c>
      <c r="S2938" s="115">
        <v>0</v>
      </c>
      <c r="T2938" s="115">
        <v>0</v>
      </c>
      <c r="U2938" s="115">
        <v>0</v>
      </c>
      <c r="V2938" s="115">
        <v>0</v>
      </c>
      <c r="W2938" s="115">
        <v>0</v>
      </c>
      <c r="X2938" s="115">
        <v>0</v>
      </c>
      <c r="Y2938" s="115">
        <v>0</v>
      </c>
      <c r="Z2938" s="115">
        <v>0</v>
      </c>
      <c r="AA2938" s="115">
        <v>0</v>
      </c>
      <c r="AB2938" s="115">
        <v>0</v>
      </c>
      <c r="AC2938" s="115">
        <v>0</v>
      </c>
      <c r="AD2938" s="115">
        <v>0</v>
      </c>
      <c r="AE2938" s="115">
        <v>0</v>
      </c>
      <c r="AF2938" s="115">
        <v>0</v>
      </c>
      <c r="AG2938" s="115">
        <v>0</v>
      </c>
    </row>
    <row r="2939" spans="1:33">
      <c r="A2939" s="115" t="s">
        <v>4658</v>
      </c>
      <c r="B2939" s="115" t="s">
        <v>19</v>
      </c>
      <c r="C2939" s="115">
        <v>0</v>
      </c>
      <c r="D2939" s="115">
        <v>0</v>
      </c>
      <c r="E2939" s="115">
        <v>0</v>
      </c>
      <c r="F2939" s="115">
        <v>0</v>
      </c>
      <c r="G2939" s="115">
        <v>0</v>
      </c>
      <c r="H2939" s="115">
        <v>0</v>
      </c>
      <c r="I2939" s="115">
        <v>0</v>
      </c>
      <c r="J2939" s="115">
        <v>0</v>
      </c>
      <c r="K2939" s="115">
        <v>0</v>
      </c>
      <c r="L2939" s="115">
        <v>0</v>
      </c>
      <c r="M2939" s="115">
        <v>0</v>
      </c>
      <c r="N2939" s="115">
        <v>0</v>
      </c>
      <c r="O2939" s="115">
        <v>0</v>
      </c>
      <c r="P2939" s="115">
        <v>0</v>
      </c>
      <c r="Q2939" s="115">
        <v>0</v>
      </c>
      <c r="R2939" s="115">
        <v>0</v>
      </c>
      <c r="S2939" s="115">
        <v>0</v>
      </c>
      <c r="T2939" s="115">
        <v>0</v>
      </c>
      <c r="U2939" s="115">
        <v>0</v>
      </c>
      <c r="V2939" s="115">
        <v>0</v>
      </c>
      <c r="W2939" s="115">
        <v>0</v>
      </c>
      <c r="X2939" s="115">
        <v>0</v>
      </c>
      <c r="Y2939" s="115">
        <v>0</v>
      </c>
      <c r="Z2939" s="115">
        <v>0</v>
      </c>
      <c r="AA2939" s="115">
        <v>0</v>
      </c>
      <c r="AB2939" s="115">
        <v>0</v>
      </c>
      <c r="AC2939" s="115">
        <v>0</v>
      </c>
      <c r="AD2939" s="115">
        <v>0</v>
      </c>
      <c r="AE2939" s="115">
        <v>0</v>
      </c>
      <c r="AF2939" s="115">
        <v>0</v>
      </c>
      <c r="AG2939" s="115">
        <v>0</v>
      </c>
    </row>
    <row r="2940" spans="1:33">
      <c r="A2940" s="115" t="s">
        <v>4659</v>
      </c>
      <c r="B2940" s="115" t="s">
        <v>19</v>
      </c>
      <c r="C2940" s="115">
        <v>0</v>
      </c>
      <c r="D2940" s="115">
        <v>0</v>
      </c>
      <c r="E2940" s="115">
        <v>0</v>
      </c>
      <c r="F2940" s="115">
        <v>0</v>
      </c>
      <c r="G2940" s="115">
        <v>0</v>
      </c>
      <c r="H2940" s="115">
        <v>0</v>
      </c>
      <c r="I2940" s="115">
        <v>0</v>
      </c>
      <c r="J2940" s="115">
        <v>0</v>
      </c>
      <c r="K2940" s="115">
        <v>0</v>
      </c>
      <c r="L2940" s="115">
        <v>0</v>
      </c>
      <c r="M2940" s="115">
        <v>0</v>
      </c>
      <c r="N2940" s="115">
        <v>0</v>
      </c>
      <c r="O2940" s="115">
        <v>0</v>
      </c>
      <c r="P2940" s="115">
        <v>0</v>
      </c>
      <c r="Q2940" s="115">
        <v>0</v>
      </c>
      <c r="R2940" s="115">
        <v>0</v>
      </c>
      <c r="S2940" s="115">
        <v>0</v>
      </c>
      <c r="T2940" s="115">
        <v>0</v>
      </c>
      <c r="U2940" s="115">
        <v>0</v>
      </c>
      <c r="V2940" s="115">
        <v>0</v>
      </c>
      <c r="W2940" s="115">
        <v>0</v>
      </c>
      <c r="X2940" s="115">
        <v>0</v>
      </c>
      <c r="Y2940" s="115">
        <v>0</v>
      </c>
      <c r="Z2940" s="115">
        <v>0</v>
      </c>
      <c r="AA2940" s="115">
        <v>0</v>
      </c>
      <c r="AB2940" s="115">
        <v>0</v>
      </c>
      <c r="AC2940" s="115">
        <v>0</v>
      </c>
      <c r="AD2940" s="115">
        <v>0</v>
      </c>
      <c r="AE2940" s="115">
        <v>0</v>
      </c>
      <c r="AF2940" s="115">
        <v>0</v>
      </c>
      <c r="AG2940" s="115">
        <v>0</v>
      </c>
    </row>
    <row r="2941" spans="1:33">
      <c r="A2941" s="115" t="s">
        <v>4660</v>
      </c>
      <c r="B2941" s="115" t="s">
        <v>19</v>
      </c>
      <c r="C2941" s="115">
        <v>0</v>
      </c>
      <c r="D2941" s="115">
        <v>0</v>
      </c>
      <c r="E2941" s="115">
        <v>0</v>
      </c>
      <c r="F2941" s="115">
        <v>0</v>
      </c>
      <c r="G2941" s="115">
        <v>0</v>
      </c>
      <c r="H2941" s="115">
        <v>0</v>
      </c>
      <c r="I2941" s="115">
        <v>0</v>
      </c>
      <c r="J2941" s="115">
        <v>0</v>
      </c>
      <c r="K2941" s="115">
        <v>0</v>
      </c>
      <c r="L2941" s="115">
        <v>0</v>
      </c>
      <c r="M2941" s="115">
        <v>0</v>
      </c>
      <c r="N2941" s="115">
        <v>0</v>
      </c>
      <c r="O2941" s="115">
        <v>0</v>
      </c>
      <c r="P2941" s="115">
        <v>0</v>
      </c>
      <c r="Q2941" s="115">
        <v>0</v>
      </c>
      <c r="R2941" s="115">
        <v>0</v>
      </c>
      <c r="S2941" s="115">
        <v>0</v>
      </c>
      <c r="T2941" s="115">
        <v>0</v>
      </c>
      <c r="U2941" s="115">
        <v>0</v>
      </c>
      <c r="V2941" s="115">
        <v>0</v>
      </c>
      <c r="W2941" s="115">
        <v>0</v>
      </c>
      <c r="X2941" s="115">
        <v>0</v>
      </c>
      <c r="Y2941" s="115">
        <v>0</v>
      </c>
      <c r="Z2941" s="115">
        <v>0</v>
      </c>
      <c r="AA2941" s="115">
        <v>0</v>
      </c>
      <c r="AB2941" s="115">
        <v>0</v>
      </c>
      <c r="AC2941" s="115">
        <v>0</v>
      </c>
      <c r="AD2941" s="115">
        <v>0</v>
      </c>
      <c r="AE2941" s="115">
        <v>0</v>
      </c>
      <c r="AF2941" s="115">
        <v>0</v>
      </c>
      <c r="AG2941" s="115">
        <v>0</v>
      </c>
    </row>
    <row r="2942" spans="1:33">
      <c r="A2942" s="115" t="s">
        <v>4661</v>
      </c>
      <c r="B2942" s="115" t="s">
        <v>19</v>
      </c>
      <c r="C2942" s="115">
        <v>0</v>
      </c>
      <c r="D2942" s="115">
        <v>0</v>
      </c>
      <c r="E2942" s="115">
        <v>0</v>
      </c>
      <c r="F2942" s="115">
        <v>0</v>
      </c>
      <c r="G2942" s="115">
        <v>0</v>
      </c>
      <c r="H2942" s="115">
        <v>0</v>
      </c>
      <c r="I2942" s="115">
        <v>0</v>
      </c>
      <c r="J2942" s="115">
        <v>0</v>
      </c>
      <c r="K2942" s="115">
        <v>0</v>
      </c>
      <c r="L2942" s="115">
        <v>0</v>
      </c>
      <c r="M2942" s="115">
        <v>0</v>
      </c>
      <c r="N2942" s="115">
        <v>0</v>
      </c>
      <c r="O2942" s="115">
        <v>0</v>
      </c>
      <c r="P2942" s="115">
        <v>0</v>
      </c>
      <c r="Q2942" s="115">
        <v>0</v>
      </c>
      <c r="R2942" s="115">
        <v>0</v>
      </c>
      <c r="S2942" s="115">
        <v>0</v>
      </c>
      <c r="T2942" s="115">
        <v>0</v>
      </c>
      <c r="U2942" s="115">
        <v>0</v>
      </c>
      <c r="V2942" s="115">
        <v>0</v>
      </c>
      <c r="W2942" s="115">
        <v>0</v>
      </c>
      <c r="X2942" s="115">
        <v>0</v>
      </c>
      <c r="Y2942" s="115">
        <v>0</v>
      </c>
      <c r="Z2942" s="115">
        <v>0</v>
      </c>
      <c r="AA2942" s="115">
        <v>0</v>
      </c>
      <c r="AB2942" s="115">
        <v>0</v>
      </c>
      <c r="AC2942" s="115">
        <v>0</v>
      </c>
      <c r="AD2942" s="115">
        <v>0</v>
      </c>
      <c r="AE2942" s="115">
        <v>0</v>
      </c>
      <c r="AF2942" s="115">
        <v>0</v>
      </c>
      <c r="AG2942" s="115">
        <v>0</v>
      </c>
    </row>
    <row r="2943" spans="1:33">
      <c r="A2943" s="115" t="s">
        <v>4662</v>
      </c>
      <c r="B2943" s="115" t="s">
        <v>19</v>
      </c>
      <c r="C2943" s="115">
        <v>0</v>
      </c>
      <c r="D2943" s="115">
        <v>0</v>
      </c>
      <c r="E2943" s="115">
        <v>0</v>
      </c>
      <c r="F2943" s="115">
        <v>0</v>
      </c>
      <c r="G2943" s="115">
        <v>0</v>
      </c>
      <c r="H2943" s="115">
        <v>0</v>
      </c>
      <c r="I2943" s="115">
        <v>0</v>
      </c>
      <c r="J2943" s="115">
        <v>0</v>
      </c>
      <c r="K2943" s="115">
        <v>0</v>
      </c>
      <c r="L2943" s="115">
        <v>0</v>
      </c>
      <c r="M2943" s="115">
        <v>0</v>
      </c>
      <c r="N2943" s="115">
        <v>0</v>
      </c>
      <c r="O2943" s="115">
        <v>0</v>
      </c>
      <c r="P2943" s="115">
        <v>0</v>
      </c>
      <c r="Q2943" s="115">
        <v>0</v>
      </c>
      <c r="R2943" s="115">
        <v>0</v>
      </c>
      <c r="S2943" s="115">
        <v>0</v>
      </c>
      <c r="T2943" s="115">
        <v>0</v>
      </c>
      <c r="U2943" s="115">
        <v>0</v>
      </c>
      <c r="V2943" s="115">
        <v>0</v>
      </c>
      <c r="W2943" s="115">
        <v>0</v>
      </c>
      <c r="X2943" s="115">
        <v>0</v>
      </c>
      <c r="Y2943" s="115">
        <v>0</v>
      </c>
      <c r="Z2943" s="115">
        <v>0</v>
      </c>
      <c r="AA2943" s="115">
        <v>0</v>
      </c>
      <c r="AB2943" s="115">
        <v>0</v>
      </c>
      <c r="AC2943" s="115">
        <v>0</v>
      </c>
      <c r="AD2943" s="115">
        <v>0</v>
      </c>
      <c r="AE2943" s="115">
        <v>0</v>
      </c>
      <c r="AF2943" s="115">
        <v>0</v>
      </c>
      <c r="AG2943" s="115">
        <v>0</v>
      </c>
    </row>
    <row r="2944" spans="1:33">
      <c r="A2944" s="115" t="s">
        <v>4663</v>
      </c>
      <c r="B2944" s="115" t="s">
        <v>19</v>
      </c>
      <c r="C2944" s="115">
        <v>0</v>
      </c>
      <c r="D2944" s="115">
        <v>0</v>
      </c>
      <c r="E2944" s="115">
        <v>0</v>
      </c>
      <c r="F2944" s="115">
        <v>0</v>
      </c>
      <c r="G2944" s="115">
        <v>0</v>
      </c>
      <c r="H2944" s="115">
        <v>0</v>
      </c>
      <c r="I2944" s="115">
        <v>0</v>
      </c>
      <c r="J2944" s="115">
        <v>0</v>
      </c>
      <c r="K2944" s="115">
        <v>0</v>
      </c>
      <c r="L2944" s="115">
        <v>0</v>
      </c>
      <c r="M2944" s="115">
        <v>0</v>
      </c>
      <c r="N2944" s="115">
        <v>0</v>
      </c>
      <c r="O2944" s="115">
        <v>0</v>
      </c>
      <c r="P2944" s="115">
        <v>0</v>
      </c>
      <c r="Q2944" s="115">
        <v>0</v>
      </c>
      <c r="R2944" s="115">
        <v>0</v>
      </c>
      <c r="S2944" s="115">
        <v>0</v>
      </c>
      <c r="T2944" s="115">
        <v>0</v>
      </c>
      <c r="U2944" s="115">
        <v>0</v>
      </c>
      <c r="V2944" s="115">
        <v>0</v>
      </c>
      <c r="W2944" s="115">
        <v>0</v>
      </c>
      <c r="X2944" s="115">
        <v>0</v>
      </c>
      <c r="Y2944" s="115">
        <v>0</v>
      </c>
      <c r="Z2944" s="115">
        <v>0</v>
      </c>
      <c r="AA2944" s="115">
        <v>0</v>
      </c>
      <c r="AB2944" s="115">
        <v>0</v>
      </c>
      <c r="AC2944" s="115">
        <v>0</v>
      </c>
      <c r="AD2944" s="115">
        <v>0</v>
      </c>
      <c r="AE2944" s="115">
        <v>0</v>
      </c>
      <c r="AF2944" s="115">
        <v>0</v>
      </c>
      <c r="AG2944" s="115">
        <v>0</v>
      </c>
    </row>
    <row r="2945" spans="1:33">
      <c r="A2945" s="115" t="s">
        <v>4664</v>
      </c>
      <c r="B2945" s="115" t="s">
        <v>19</v>
      </c>
      <c r="C2945" s="115">
        <v>0</v>
      </c>
      <c r="D2945" s="115">
        <v>0</v>
      </c>
      <c r="E2945" s="115">
        <v>0</v>
      </c>
      <c r="F2945" s="115">
        <v>0</v>
      </c>
      <c r="G2945" s="115">
        <v>0</v>
      </c>
      <c r="H2945" s="115">
        <v>0</v>
      </c>
      <c r="I2945" s="115">
        <v>0</v>
      </c>
      <c r="J2945" s="115">
        <v>0</v>
      </c>
      <c r="K2945" s="115">
        <v>0</v>
      </c>
      <c r="L2945" s="115">
        <v>0</v>
      </c>
      <c r="M2945" s="115">
        <v>0</v>
      </c>
      <c r="N2945" s="115">
        <v>0</v>
      </c>
      <c r="O2945" s="115">
        <v>0</v>
      </c>
      <c r="P2945" s="115">
        <v>0</v>
      </c>
      <c r="Q2945" s="115">
        <v>0</v>
      </c>
      <c r="R2945" s="115">
        <v>0</v>
      </c>
      <c r="S2945" s="115">
        <v>0</v>
      </c>
      <c r="T2945" s="115">
        <v>0</v>
      </c>
      <c r="U2945" s="115">
        <v>0</v>
      </c>
      <c r="V2945" s="115">
        <v>0</v>
      </c>
      <c r="W2945" s="115">
        <v>0</v>
      </c>
      <c r="X2945" s="115">
        <v>0</v>
      </c>
      <c r="Y2945" s="115">
        <v>0</v>
      </c>
      <c r="Z2945" s="115">
        <v>0</v>
      </c>
      <c r="AA2945" s="115">
        <v>0</v>
      </c>
      <c r="AB2945" s="115">
        <v>0</v>
      </c>
      <c r="AC2945" s="115">
        <v>0</v>
      </c>
      <c r="AD2945" s="115">
        <v>0</v>
      </c>
      <c r="AE2945" s="115">
        <v>0</v>
      </c>
      <c r="AF2945" s="115">
        <v>0</v>
      </c>
      <c r="AG2945" s="115">
        <v>0</v>
      </c>
    </row>
    <row r="2946" spans="1:33">
      <c r="A2946" s="115" t="s">
        <v>4665</v>
      </c>
      <c r="B2946" s="115" t="s">
        <v>19</v>
      </c>
      <c r="C2946" s="115">
        <v>0</v>
      </c>
      <c r="D2946" s="115">
        <v>0</v>
      </c>
      <c r="E2946" s="115">
        <v>0</v>
      </c>
      <c r="F2946" s="115">
        <v>0</v>
      </c>
      <c r="G2946" s="115">
        <v>0</v>
      </c>
      <c r="H2946" s="115">
        <v>0</v>
      </c>
      <c r="I2946" s="115">
        <v>0</v>
      </c>
      <c r="J2946" s="115">
        <v>0</v>
      </c>
      <c r="K2946" s="115">
        <v>0</v>
      </c>
      <c r="L2946" s="115">
        <v>0</v>
      </c>
      <c r="M2946" s="115">
        <v>0</v>
      </c>
      <c r="N2946" s="115">
        <v>0</v>
      </c>
      <c r="O2946" s="115">
        <v>0</v>
      </c>
      <c r="P2946" s="115">
        <v>0</v>
      </c>
      <c r="Q2946" s="115">
        <v>0</v>
      </c>
      <c r="R2946" s="115">
        <v>0</v>
      </c>
      <c r="S2946" s="115">
        <v>0</v>
      </c>
      <c r="T2946" s="115">
        <v>0</v>
      </c>
      <c r="U2946" s="115">
        <v>0</v>
      </c>
      <c r="V2946" s="115">
        <v>0</v>
      </c>
      <c r="W2946" s="115">
        <v>0</v>
      </c>
      <c r="X2946" s="115">
        <v>0</v>
      </c>
      <c r="Y2946" s="115">
        <v>0</v>
      </c>
      <c r="Z2946" s="115">
        <v>0</v>
      </c>
      <c r="AA2946" s="115">
        <v>0</v>
      </c>
      <c r="AB2946" s="115">
        <v>0</v>
      </c>
      <c r="AC2946" s="115">
        <v>0</v>
      </c>
      <c r="AD2946" s="115">
        <v>0</v>
      </c>
      <c r="AE2946" s="115">
        <v>0</v>
      </c>
      <c r="AF2946" s="115">
        <v>0</v>
      </c>
      <c r="AG2946" s="115">
        <v>0</v>
      </c>
    </row>
    <row r="2947" spans="1:33">
      <c r="A2947" s="115" t="s">
        <v>4666</v>
      </c>
      <c r="B2947" s="115" t="s">
        <v>19</v>
      </c>
      <c r="C2947" s="115">
        <v>0</v>
      </c>
      <c r="D2947" s="115">
        <v>0</v>
      </c>
      <c r="E2947" s="115">
        <v>0</v>
      </c>
      <c r="F2947" s="115">
        <v>0</v>
      </c>
      <c r="G2947" s="115">
        <v>0</v>
      </c>
      <c r="H2947" s="115">
        <v>0</v>
      </c>
      <c r="I2947" s="115">
        <v>0</v>
      </c>
      <c r="J2947" s="115">
        <v>0</v>
      </c>
      <c r="K2947" s="115">
        <v>0</v>
      </c>
      <c r="L2947" s="115">
        <v>0</v>
      </c>
      <c r="M2947" s="115">
        <v>0</v>
      </c>
      <c r="N2947" s="115">
        <v>0</v>
      </c>
      <c r="O2947" s="115">
        <v>0</v>
      </c>
      <c r="P2947" s="115">
        <v>0</v>
      </c>
      <c r="Q2947" s="115">
        <v>0</v>
      </c>
      <c r="R2947" s="115">
        <v>0</v>
      </c>
      <c r="S2947" s="115">
        <v>0</v>
      </c>
      <c r="T2947" s="115">
        <v>0</v>
      </c>
      <c r="U2947" s="115">
        <v>0</v>
      </c>
      <c r="V2947" s="115">
        <v>0</v>
      </c>
      <c r="W2947" s="115">
        <v>0</v>
      </c>
      <c r="X2947" s="115">
        <v>0</v>
      </c>
      <c r="Y2947" s="115">
        <v>0</v>
      </c>
      <c r="Z2947" s="115">
        <v>0</v>
      </c>
      <c r="AA2947" s="115">
        <v>0</v>
      </c>
      <c r="AB2947" s="115">
        <v>0</v>
      </c>
      <c r="AC2947" s="115">
        <v>0</v>
      </c>
      <c r="AD2947" s="115">
        <v>0</v>
      </c>
      <c r="AE2947" s="115">
        <v>0</v>
      </c>
      <c r="AF2947" s="115">
        <v>0</v>
      </c>
      <c r="AG2947" s="115">
        <v>0</v>
      </c>
    </row>
    <row r="2948" spans="1:33">
      <c r="A2948" s="115" t="s">
        <v>4667</v>
      </c>
      <c r="B2948" s="115" t="s">
        <v>19</v>
      </c>
      <c r="C2948" s="115">
        <v>0</v>
      </c>
      <c r="D2948" s="115">
        <v>0</v>
      </c>
      <c r="E2948" s="115">
        <v>0</v>
      </c>
      <c r="F2948" s="115">
        <v>0</v>
      </c>
      <c r="G2948" s="115">
        <v>0</v>
      </c>
      <c r="H2948" s="115">
        <v>0</v>
      </c>
      <c r="I2948" s="115">
        <v>0</v>
      </c>
      <c r="J2948" s="115">
        <v>0</v>
      </c>
      <c r="K2948" s="115">
        <v>0</v>
      </c>
      <c r="L2948" s="115">
        <v>0</v>
      </c>
      <c r="M2948" s="115">
        <v>0</v>
      </c>
      <c r="N2948" s="115">
        <v>0</v>
      </c>
      <c r="O2948" s="115">
        <v>0</v>
      </c>
      <c r="P2948" s="115">
        <v>0</v>
      </c>
      <c r="Q2948" s="115">
        <v>0</v>
      </c>
      <c r="R2948" s="115">
        <v>0</v>
      </c>
      <c r="S2948" s="115">
        <v>0</v>
      </c>
      <c r="T2948" s="115">
        <v>0</v>
      </c>
      <c r="U2948" s="115">
        <v>0</v>
      </c>
      <c r="V2948" s="115">
        <v>0</v>
      </c>
      <c r="W2948" s="115">
        <v>0</v>
      </c>
      <c r="X2948" s="115">
        <v>0</v>
      </c>
      <c r="Y2948" s="115">
        <v>0</v>
      </c>
      <c r="Z2948" s="115">
        <v>0</v>
      </c>
      <c r="AA2948" s="115">
        <v>0</v>
      </c>
      <c r="AB2948" s="115">
        <v>0</v>
      </c>
      <c r="AC2948" s="115">
        <v>0</v>
      </c>
      <c r="AD2948" s="115">
        <v>0</v>
      </c>
      <c r="AE2948" s="115">
        <v>0</v>
      </c>
      <c r="AF2948" s="115">
        <v>0</v>
      </c>
      <c r="AG2948" s="115">
        <v>0</v>
      </c>
    </row>
    <row r="2949" spans="1:33">
      <c r="A2949" s="115" t="s">
        <v>4668</v>
      </c>
      <c r="B2949" s="115" t="s">
        <v>19</v>
      </c>
      <c r="C2949" s="115">
        <v>0</v>
      </c>
      <c r="D2949" s="115">
        <v>0</v>
      </c>
      <c r="E2949" s="115">
        <v>0</v>
      </c>
      <c r="F2949" s="115">
        <v>0</v>
      </c>
      <c r="G2949" s="115">
        <v>0</v>
      </c>
      <c r="H2949" s="115">
        <v>0</v>
      </c>
      <c r="I2949" s="115">
        <v>0</v>
      </c>
      <c r="J2949" s="115">
        <v>0</v>
      </c>
      <c r="K2949" s="115">
        <v>0</v>
      </c>
      <c r="L2949" s="115">
        <v>0</v>
      </c>
      <c r="M2949" s="115">
        <v>0</v>
      </c>
      <c r="N2949" s="115">
        <v>0</v>
      </c>
      <c r="O2949" s="115">
        <v>0</v>
      </c>
      <c r="P2949" s="115">
        <v>0</v>
      </c>
      <c r="Q2949" s="115">
        <v>0</v>
      </c>
      <c r="R2949" s="115">
        <v>0</v>
      </c>
      <c r="S2949" s="115">
        <v>0</v>
      </c>
      <c r="T2949" s="115">
        <v>0</v>
      </c>
      <c r="U2949" s="115">
        <v>0</v>
      </c>
      <c r="V2949" s="115">
        <v>0</v>
      </c>
      <c r="W2949" s="115">
        <v>0</v>
      </c>
      <c r="X2949" s="115">
        <v>0</v>
      </c>
      <c r="Y2949" s="115">
        <v>0</v>
      </c>
      <c r="Z2949" s="115">
        <v>0</v>
      </c>
      <c r="AA2949" s="115">
        <v>0</v>
      </c>
      <c r="AB2949" s="115">
        <v>0</v>
      </c>
      <c r="AC2949" s="115">
        <v>0</v>
      </c>
      <c r="AD2949" s="115">
        <v>0</v>
      </c>
      <c r="AE2949" s="115">
        <v>0</v>
      </c>
      <c r="AF2949" s="115">
        <v>0</v>
      </c>
      <c r="AG2949" s="115">
        <v>0</v>
      </c>
    </row>
    <row r="2950" spans="1:33">
      <c r="A2950" s="115" t="s">
        <v>4669</v>
      </c>
      <c r="B2950" s="115" t="s">
        <v>19</v>
      </c>
      <c r="C2950" s="115">
        <v>0</v>
      </c>
      <c r="D2950" s="115">
        <v>0</v>
      </c>
      <c r="E2950" s="115">
        <v>0</v>
      </c>
      <c r="F2950" s="115">
        <v>0</v>
      </c>
      <c r="G2950" s="115">
        <v>0</v>
      </c>
      <c r="H2950" s="115">
        <v>0</v>
      </c>
      <c r="I2950" s="115">
        <v>0</v>
      </c>
      <c r="J2950" s="115">
        <v>0</v>
      </c>
      <c r="K2950" s="115">
        <v>0</v>
      </c>
      <c r="L2950" s="115">
        <v>0</v>
      </c>
      <c r="M2950" s="115">
        <v>0</v>
      </c>
      <c r="N2950" s="115">
        <v>0</v>
      </c>
      <c r="O2950" s="115">
        <v>0</v>
      </c>
      <c r="P2950" s="115">
        <v>0</v>
      </c>
      <c r="Q2950" s="115">
        <v>0</v>
      </c>
      <c r="R2950" s="115">
        <v>0</v>
      </c>
      <c r="S2950" s="115">
        <v>0</v>
      </c>
      <c r="T2950" s="115">
        <v>0</v>
      </c>
      <c r="U2950" s="115">
        <v>0</v>
      </c>
      <c r="V2950" s="115">
        <v>0</v>
      </c>
      <c r="W2950" s="115">
        <v>0</v>
      </c>
      <c r="X2950" s="115">
        <v>0</v>
      </c>
      <c r="Y2950" s="115">
        <v>0</v>
      </c>
      <c r="Z2950" s="115">
        <v>0</v>
      </c>
      <c r="AA2950" s="115">
        <v>0</v>
      </c>
      <c r="AB2950" s="115">
        <v>0</v>
      </c>
      <c r="AC2950" s="115">
        <v>0</v>
      </c>
      <c r="AD2950" s="115">
        <v>0</v>
      </c>
      <c r="AE2950" s="115">
        <v>0</v>
      </c>
      <c r="AF2950" s="115">
        <v>0</v>
      </c>
      <c r="AG2950" s="115">
        <v>0</v>
      </c>
    </row>
    <row r="2951" spans="1:33">
      <c r="A2951" s="115" t="s">
        <v>4670</v>
      </c>
      <c r="B2951" s="115" t="s">
        <v>19</v>
      </c>
      <c r="C2951" s="115">
        <v>0</v>
      </c>
      <c r="D2951" s="115">
        <v>0</v>
      </c>
      <c r="E2951" s="115">
        <v>0</v>
      </c>
      <c r="F2951" s="115">
        <v>0</v>
      </c>
      <c r="G2951" s="115">
        <v>0</v>
      </c>
      <c r="H2951" s="115">
        <v>0</v>
      </c>
      <c r="I2951" s="115">
        <v>0</v>
      </c>
      <c r="J2951" s="115">
        <v>0</v>
      </c>
      <c r="K2951" s="115">
        <v>0</v>
      </c>
      <c r="L2951" s="115">
        <v>0</v>
      </c>
      <c r="M2951" s="115">
        <v>0</v>
      </c>
      <c r="N2951" s="115">
        <v>0</v>
      </c>
      <c r="O2951" s="115">
        <v>0</v>
      </c>
      <c r="P2951" s="115">
        <v>0</v>
      </c>
      <c r="Q2951" s="115">
        <v>0</v>
      </c>
      <c r="R2951" s="115">
        <v>0</v>
      </c>
      <c r="S2951" s="115">
        <v>0</v>
      </c>
      <c r="T2951" s="115">
        <v>0</v>
      </c>
      <c r="U2951" s="115">
        <v>0</v>
      </c>
      <c r="V2951" s="115">
        <v>0</v>
      </c>
      <c r="W2951" s="115">
        <v>0</v>
      </c>
      <c r="X2951" s="115">
        <v>0</v>
      </c>
      <c r="Y2951" s="115">
        <v>0</v>
      </c>
      <c r="Z2951" s="115">
        <v>0</v>
      </c>
      <c r="AA2951" s="115">
        <v>0</v>
      </c>
      <c r="AB2951" s="115">
        <v>0</v>
      </c>
      <c r="AC2951" s="115">
        <v>0</v>
      </c>
      <c r="AD2951" s="115">
        <v>0</v>
      </c>
      <c r="AE2951" s="115">
        <v>0</v>
      </c>
      <c r="AF2951" s="115">
        <v>0</v>
      </c>
      <c r="AG2951" s="115">
        <v>0</v>
      </c>
    </row>
    <row r="2952" spans="1:33">
      <c r="A2952" s="115" t="s">
        <v>4671</v>
      </c>
      <c r="B2952" s="115" t="s">
        <v>19</v>
      </c>
      <c r="C2952" s="115">
        <v>0</v>
      </c>
      <c r="D2952" s="115">
        <v>0</v>
      </c>
      <c r="E2952" s="115">
        <v>0</v>
      </c>
      <c r="F2952" s="115">
        <v>0</v>
      </c>
      <c r="G2952" s="115">
        <v>0</v>
      </c>
      <c r="H2952" s="115">
        <v>0</v>
      </c>
      <c r="I2952" s="115">
        <v>0</v>
      </c>
      <c r="J2952" s="115">
        <v>0</v>
      </c>
      <c r="K2952" s="115">
        <v>0</v>
      </c>
      <c r="L2952" s="115">
        <v>0</v>
      </c>
      <c r="M2952" s="115">
        <v>0</v>
      </c>
      <c r="N2952" s="115">
        <v>0</v>
      </c>
      <c r="O2952" s="115">
        <v>0</v>
      </c>
      <c r="P2952" s="115">
        <v>0</v>
      </c>
      <c r="Q2952" s="115">
        <v>0</v>
      </c>
      <c r="R2952" s="115">
        <v>0</v>
      </c>
      <c r="S2952" s="115">
        <v>0</v>
      </c>
      <c r="T2952" s="115">
        <v>0</v>
      </c>
      <c r="U2952" s="115">
        <v>0</v>
      </c>
      <c r="V2952" s="115">
        <v>0</v>
      </c>
      <c r="W2952" s="115">
        <v>0</v>
      </c>
      <c r="X2952" s="115">
        <v>0</v>
      </c>
      <c r="Y2952" s="115">
        <v>0</v>
      </c>
      <c r="Z2952" s="115">
        <v>0</v>
      </c>
      <c r="AA2952" s="115">
        <v>0</v>
      </c>
      <c r="AB2952" s="115">
        <v>0</v>
      </c>
      <c r="AC2952" s="115">
        <v>0</v>
      </c>
      <c r="AD2952" s="115">
        <v>0</v>
      </c>
      <c r="AE2952" s="115">
        <v>0</v>
      </c>
      <c r="AF2952" s="115">
        <v>0</v>
      </c>
      <c r="AG2952" s="115">
        <v>0</v>
      </c>
    </row>
    <row r="2953" spans="1:33">
      <c r="A2953" s="115" t="s">
        <v>4672</v>
      </c>
      <c r="B2953" s="115" t="s">
        <v>19</v>
      </c>
      <c r="C2953" s="115">
        <v>0</v>
      </c>
      <c r="D2953" s="115">
        <v>0</v>
      </c>
      <c r="E2953" s="115">
        <v>0</v>
      </c>
      <c r="F2953" s="115">
        <v>0</v>
      </c>
      <c r="G2953" s="115">
        <v>0</v>
      </c>
      <c r="H2953" s="115">
        <v>0</v>
      </c>
      <c r="I2953" s="115">
        <v>0</v>
      </c>
      <c r="J2953" s="115">
        <v>0</v>
      </c>
      <c r="K2953" s="115">
        <v>0</v>
      </c>
      <c r="L2953" s="115">
        <v>0</v>
      </c>
      <c r="M2953" s="115">
        <v>0</v>
      </c>
      <c r="N2953" s="115">
        <v>0</v>
      </c>
      <c r="O2953" s="115">
        <v>0</v>
      </c>
      <c r="P2953" s="115">
        <v>0</v>
      </c>
      <c r="Q2953" s="115">
        <v>0</v>
      </c>
      <c r="R2953" s="115">
        <v>0</v>
      </c>
      <c r="S2953" s="115">
        <v>0</v>
      </c>
      <c r="T2953" s="115">
        <v>0</v>
      </c>
      <c r="U2953" s="115">
        <v>0</v>
      </c>
      <c r="V2953" s="115">
        <v>0</v>
      </c>
      <c r="W2953" s="115">
        <v>0</v>
      </c>
      <c r="X2953" s="115">
        <v>0</v>
      </c>
      <c r="Y2953" s="115">
        <v>0</v>
      </c>
      <c r="Z2953" s="115">
        <v>0</v>
      </c>
      <c r="AA2953" s="115">
        <v>0</v>
      </c>
      <c r="AB2953" s="115">
        <v>0</v>
      </c>
      <c r="AC2953" s="115">
        <v>0</v>
      </c>
      <c r="AD2953" s="115">
        <v>0</v>
      </c>
      <c r="AE2953" s="115">
        <v>0</v>
      </c>
      <c r="AF2953" s="115">
        <v>0</v>
      </c>
      <c r="AG2953" s="115">
        <v>0</v>
      </c>
    </row>
    <row r="2954" spans="1:33">
      <c r="A2954" s="115" t="s">
        <v>4673</v>
      </c>
      <c r="B2954" s="115" t="s">
        <v>19</v>
      </c>
      <c r="C2954" s="115">
        <v>0</v>
      </c>
      <c r="D2954" s="115">
        <v>0</v>
      </c>
      <c r="E2954" s="115">
        <v>0</v>
      </c>
      <c r="F2954" s="115">
        <v>0</v>
      </c>
      <c r="G2954" s="115">
        <v>0</v>
      </c>
      <c r="H2954" s="115">
        <v>0</v>
      </c>
      <c r="I2954" s="115">
        <v>0</v>
      </c>
      <c r="J2954" s="115">
        <v>0</v>
      </c>
      <c r="K2954" s="115">
        <v>0</v>
      </c>
      <c r="L2954" s="115">
        <v>0</v>
      </c>
      <c r="M2954" s="115">
        <v>0</v>
      </c>
      <c r="N2954" s="115">
        <v>0</v>
      </c>
      <c r="O2954" s="115">
        <v>0</v>
      </c>
      <c r="P2954" s="115">
        <v>0</v>
      </c>
      <c r="Q2954" s="115">
        <v>0</v>
      </c>
      <c r="R2954" s="115">
        <v>0</v>
      </c>
      <c r="S2954" s="115">
        <v>0</v>
      </c>
      <c r="T2954" s="115">
        <v>0</v>
      </c>
      <c r="U2954" s="115">
        <v>0</v>
      </c>
      <c r="V2954" s="115">
        <v>0</v>
      </c>
      <c r="W2954" s="115">
        <v>0</v>
      </c>
      <c r="X2954" s="115">
        <v>0</v>
      </c>
      <c r="Y2954" s="115">
        <v>0</v>
      </c>
      <c r="Z2954" s="115">
        <v>0</v>
      </c>
      <c r="AA2954" s="115">
        <v>0</v>
      </c>
      <c r="AB2954" s="115">
        <v>0</v>
      </c>
      <c r="AC2954" s="115">
        <v>0</v>
      </c>
      <c r="AD2954" s="115">
        <v>0</v>
      </c>
      <c r="AE2954" s="115">
        <v>0</v>
      </c>
      <c r="AF2954" s="115">
        <v>0</v>
      </c>
      <c r="AG2954" s="115">
        <v>0</v>
      </c>
    </row>
    <row r="2955" spans="1:33">
      <c r="A2955" s="115" t="s">
        <v>4674</v>
      </c>
      <c r="B2955" s="115" t="s">
        <v>19</v>
      </c>
      <c r="C2955" s="115">
        <v>0</v>
      </c>
      <c r="D2955" s="115">
        <v>0</v>
      </c>
      <c r="E2955" s="115">
        <v>0</v>
      </c>
      <c r="F2955" s="115">
        <v>0</v>
      </c>
      <c r="G2955" s="115">
        <v>0</v>
      </c>
      <c r="H2955" s="115">
        <v>0</v>
      </c>
      <c r="I2955" s="115">
        <v>0</v>
      </c>
      <c r="J2955" s="115">
        <v>0</v>
      </c>
      <c r="K2955" s="115">
        <v>0</v>
      </c>
      <c r="L2955" s="115">
        <v>0</v>
      </c>
      <c r="M2955" s="115">
        <v>0</v>
      </c>
      <c r="N2955" s="115">
        <v>0</v>
      </c>
      <c r="O2955" s="115">
        <v>0</v>
      </c>
      <c r="P2955" s="115">
        <v>0</v>
      </c>
      <c r="Q2955" s="115">
        <v>0</v>
      </c>
      <c r="R2955" s="115">
        <v>0</v>
      </c>
      <c r="S2955" s="115">
        <v>0</v>
      </c>
      <c r="T2955" s="115">
        <v>0</v>
      </c>
      <c r="U2955" s="115">
        <v>0</v>
      </c>
      <c r="V2955" s="115">
        <v>0</v>
      </c>
      <c r="W2955" s="115">
        <v>0</v>
      </c>
      <c r="X2955" s="115">
        <v>0</v>
      </c>
      <c r="Y2955" s="115">
        <v>0</v>
      </c>
      <c r="Z2955" s="115">
        <v>0</v>
      </c>
      <c r="AA2955" s="115">
        <v>0</v>
      </c>
      <c r="AB2955" s="115">
        <v>0</v>
      </c>
      <c r="AC2955" s="115">
        <v>0</v>
      </c>
      <c r="AD2955" s="115">
        <v>0</v>
      </c>
      <c r="AE2955" s="115">
        <v>0</v>
      </c>
      <c r="AF2955" s="115">
        <v>0</v>
      </c>
      <c r="AG2955" s="115">
        <v>0</v>
      </c>
    </row>
    <row r="2956" spans="1:33">
      <c r="A2956" s="115" t="s">
        <v>4675</v>
      </c>
      <c r="B2956" s="115" t="s">
        <v>19</v>
      </c>
      <c r="C2956" s="115">
        <v>0</v>
      </c>
      <c r="D2956" s="115">
        <v>0</v>
      </c>
      <c r="E2956" s="115">
        <v>0</v>
      </c>
      <c r="F2956" s="115">
        <v>0</v>
      </c>
      <c r="G2956" s="115">
        <v>0</v>
      </c>
      <c r="H2956" s="115">
        <v>0</v>
      </c>
      <c r="I2956" s="115">
        <v>0</v>
      </c>
      <c r="J2956" s="115">
        <v>0</v>
      </c>
      <c r="K2956" s="115">
        <v>0</v>
      </c>
      <c r="L2956" s="115">
        <v>0</v>
      </c>
      <c r="M2956" s="115">
        <v>0</v>
      </c>
      <c r="N2956" s="115">
        <v>0</v>
      </c>
      <c r="O2956" s="115">
        <v>0</v>
      </c>
      <c r="P2956" s="115">
        <v>0</v>
      </c>
      <c r="Q2956" s="115">
        <v>0</v>
      </c>
      <c r="R2956" s="115">
        <v>0</v>
      </c>
      <c r="S2956" s="115">
        <v>0</v>
      </c>
      <c r="T2956" s="115">
        <v>0</v>
      </c>
      <c r="U2956" s="115">
        <v>0</v>
      </c>
      <c r="V2956" s="115">
        <v>0</v>
      </c>
      <c r="W2956" s="115">
        <v>0</v>
      </c>
      <c r="X2956" s="115">
        <v>0</v>
      </c>
      <c r="Y2956" s="115">
        <v>0</v>
      </c>
      <c r="Z2956" s="115">
        <v>0</v>
      </c>
      <c r="AA2956" s="115">
        <v>0</v>
      </c>
      <c r="AB2956" s="115">
        <v>0</v>
      </c>
      <c r="AC2956" s="115">
        <v>0</v>
      </c>
      <c r="AD2956" s="115">
        <v>0</v>
      </c>
      <c r="AE2956" s="115">
        <v>0</v>
      </c>
      <c r="AF2956" s="115">
        <v>0</v>
      </c>
      <c r="AG2956" s="115">
        <v>0</v>
      </c>
    </row>
    <row r="2957" spans="1:33">
      <c r="A2957" s="115" t="s">
        <v>4676</v>
      </c>
      <c r="B2957" s="115" t="s">
        <v>19</v>
      </c>
      <c r="C2957" s="115">
        <v>0</v>
      </c>
      <c r="D2957" s="115">
        <v>0</v>
      </c>
      <c r="E2957" s="115">
        <v>0</v>
      </c>
      <c r="F2957" s="115">
        <v>0</v>
      </c>
      <c r="G2957" s="115">
        <v>0</v>
      </c>
      <c r="H2957" s="115">
        <v>0</v>
      </c>
      <c r="I2957" s="115">
        <v>0</v>
      </c>
      <c r="J2957" s="115">
        <v>0</v>
      </c>
      <c r="K2957" s="115">
        <v>0</v>
      </c>
      <c r="L2957" s="115">
        <v>0</v>
      </c>
      <c r="M2957" s="115">
        <v>0</v>
      </c>
      <c r="N2957" s="115">
        <v>0</v>
      </c>
      <c r="O2957" s="115">
        <v>0</v>
      </c>
      <c r="P2957" s="115">
        <v>0</v>
      </c>
      <c r="Q2957" s="115">
        <v>0</v>
      </c>
      <c r="R2957" s="115">
        <v>0</v>
      </c>
      <c r="S2957" s="115">
        <v>0</v>
      </c>
      <c r="T2957" s="115">
        <v>0</v>
      </c>
      <c r="U2957" s="115">
        <v>0</v>
      </c>
      <c r="V2957" s="115">
        <v>0</v>
      </c>
      <c r="W2957" s="115">
        <v>0</v>
      </c>
      <c r="X2957" s="115">
        <v>0</v>
      </c>
      <c r="Y2957" s="115">
        <v>0</v>
      </c>
      <c r="Z2957" s="115">
        <v>0</v>
      </c>
      <c r="AA2957" s="115">
        <v>0</v>
      </c>
      <c r="AB2957" s="115">
        <v>0</v>
      </c>
      <c r="AC2957" s="115">
        <v>0</v>
      </c>
      <c r="AD2957" s="115">
        <v>0</v>
      </c>
      <c r="AE2957" s="115">
        <v>0</v>
      </c>
      <c r="AF2957" s="115">
        <v>0</v>
      </c>
      <c r="AG2957" s="115">
        <v>0</v>
      </c>
    </row>
    <row r="2958" spans="1:33">
      <c r="A2958" s="115" t="s">
        <v>4677</v>
      </c>
      <c r="B2958" s="115" t="s">
        <v>19</v>
      </c>
      <c r="C2958" s="115">
        <v>0</v>
      </c>
      <c r="D2958" s="115">
        <v>0</v>
      </c>
      <c r="E2958" s="115">
        <v>0</v>
      </c>
      <c r="F2958" s="115">
        <v>0</v>
      </c>
      <c r="G2958" s="115">
        <v>0</v>
      </c>
      <c r="H2958" s="115">
        <v>0</v>
      </c>
      <c r="I2958" s="115">
        <v>0</v>
      </c>
      <c r="J2958" s="115">
        <v>0</v>
      </c>
      <c r="K2958" s="115">
        <v>0</v>
      </c>
      <c r="L2958" s="115">
        <v>0</v>
      </c>
      <c r="M2958" s="115">
        <v>0</v>
      </c>
      <c r="N2958" s="115">
        <v>0</v>
      </c>
      <c r="O2958" s="115">
        <v>0</v>
      </c>
      <c r="P2958" s="115">
        <v>0</v>
      </c>
      <c r="Q2958" s="115">
        <v>0</v>
      </c>
      <c r="R2958" s="115">
        <v>0</v>
      </c>
      <c r="S2958" s="115">
        <v>0</v>
      </c>
      <c r="T2958" s="115">
        <v>0</v>
      </c>
      <c r="U2958" s="115">
        <v>0</v>
      </c>
      <c r="V2958" s="115">
        <v>0</v>
      </c>
      <c r="W2958" s="115">
        <v>0</v>
      </c>
      <c r="X2958" s="115">
        <v>0</v>
      </c>
      <c r="Y2958" s="115">
        <v>0</v>
      </c>
      <c r="Z2958" s="115">
        <v>0</v>
      </c>
      <c r="AA2958" s="115">
        <v>0</v>
      </c>
      <c r="AB2958" s="115">
        <v>0</v>
      </c>
      <c r="AC2958" s="115">
        <v>0</v>
      </c>
      <c r="AD2958" s="115">
        <v>0</v>
      </c>
      <c r="AE2958" s="115">
        <v>0</v>
      </c>
      <c r="AF2958" s="115">
        <v>0</v>
      </c>
      <c r="AG2958" s="115">
        <v>0</v>
      </c>
    </row>
    <row r="2959" spans="1:33">
      <c r="A2959" s="115" t="s">
        <v>4678</v>
      </c>
      <c r="B2959" s="115" t="s">
        <v>19</v>
      </c>
      <c r="C2959" s="115">
        <v>0</v>
      </c>
      <c r="D2959" s="115">
        <v>0</v>
      </c>
      <c r="E2959" s="115">
        <v>0</v>
      </c>
      <c r="F2959" s="115">
        <v>0</v>
      </c>
      <c r="G2959" s="115">
        <v>0</v>
      </c>
      <c r="H2959" s="115">
        <v>0</v>
      </c>
      <c r="I2959" s="115">
        <v>0</v>
      </c>
      <c r="J2959" s="115">
        <v>0</v>
      </c>
      <c r="K2959" s="115">
        <v>0</v>
      </c>
      <c r="L2959" s="115">
        <v>0</v>
      </c>
      <c r="M2959" s="115">
        <v>0</v>
      </c>
      <c r="N2959" s="115">
        <v>0</v>
      </c>
      <c r="O2959" s="115">
        <v>0</v>
      </c>
      <c r="P2959" s="115">
        <v>0</v>
      </c>
      <c r="Q2959" s="115">
        <v>0</v>
      </c>
      <c r="R2959" s="115">
        <v>0</v>
      </c>
      <c r="S2959" s="115">
        <v>0</v>
      </c>
      <c r="T2959" s="115">
        <v>0</v>
      </c>
      <c r="U2959" s="115">
        <v>0</v>
      </c>
      <c r="V2959" s="115">
        <v>0</v>
      </c>
      <c r="W2959" s="115">
        <v>0</v>
      </c>
      <c r="X2959" s="115">
        <v>0</v>
      </c>
      <c r="Y2959" s="115">
        <v>0</v>
      </c>
      <c r="Z2959" s="115">
        <v>0</v>
      </c>
      <c r="AA2959" s="115">
        <v>0</v>
      </c>
      <c r="AB2959" s="115">
        <v>0</v>
      </c>
      <c r="AC2959" s="115">
        <v>0</v>
      </c>
      <c r="AD2959" s="115">
        <v>0</v>
      </c>
      <c r="AE2959" s="115">
        <v>0</v>
      </c>
      <c r="AF2959" s="115">
        <v>0</v>
      </c>
      <c r="AG2959" s="115">
        <v>0</v>
      </c>
    </row>
    <row r="2960" spans="1:33">
      <c r="A2960" s="115" t="s">
        <v>4679</v>
      </c>
      <c r="B2960" s="115" t="s">
        <v>19</v>
      </c>
      <c r="C2960" s="115">
        <v>0</v>
      </c>
      <c r="D2960" s="115">
        <v>0</v>
      </c>
      <c r="E2960" s="115">
        <v>0</v>
      </c>
      <c r="F2960" s="115">
        <v>0</v>
      </c>
      <c r="G2960" s="115">
        <v>0</v>
      </c>
      <c r="H2960" s="115">
        <v>0</v>
      </c>
      <c r="I2960" s="115">
        <v>0</v>
      </c>
      <c r="J2960" s="115">
        <v>0</v>
      </c>
      <c r="K2960" s="115">
        <v>0</v>
      </c>
      <c r="L2960" s="115">
        <v>0</v>
      </c>
      <c r="M2960" s="115">
        <v>0</v>
      </c>
      <c r="N2960" s="115">
        <v>0</v>
      </c>
      <c r="O2960" s="115">
        <v>0</v>
      </c>
      <c r="P2960" s="115">
        <v>0</v>
      </c>
      <c r="Q2960" s="115">
        <v>0</v>
      </c>
      <c r="R2960" s="115">
        <v>0</v>
      </c>
      <c r="S2960" s="115">
        <v>0</v>
      </c>
      <c r="T2960" s="115">
        <v>0</v>
      </c>
      <c r="U2960" s="115">
        <v>0</v>
      </c>
      <c r="V2960" s="115">
        <v>0</v>
      </c>
      <c r="W2960" s="115">
        <v>0</v>
      </c>
      <c r="X2960" s="115">
        <v>0</v>
      </c>
      <c r="Y2960" s="115">
        <v>0</v>
      </c>
      <c r="Z2960" s="115">
        <v>0</v>
      </c>
      <c r="AA2960" s="115">
        <v>0</v>
      </c>
      <c r="AB2960" s="115">
        <v>0</v>
      </c>
      <c r="AC2960" s="115">
        <v>0</v>
      </c>
      <c r="AD2960" s="115">
        <v>0</v>
      </c>
      <c r="AE2960" s="115">
        <v>0</v>
      </c>
      <c r="AF2960" s="115">
        <v>0</v>
      </c>
      <c r="AG2960" s="115">
        <v>0</v>
      </c>
    </row>
    <row r="2961" spans="1:33">
      <c r="A2961" s="115" t="s">
        <v>4680</v>
      </c>
      <c r="B2961" s="115" t="s">
        <v>19</v>
      </c>
      <c r="C2961" s="115">
        <v>0</v>
      </c>
      <c r="D2961" s="115">
        <v>0</v>
      </c>
      <c r="E2961" s="115">
        <v>0</v>
      </c>
      <c r="F2961" s="115">
        <v>0</v>
      </c>
      <c r="G2961" s="115">
        <v>0</v>
      </c>
      <c r="H2961" s="115">
        <v>0</v>
      </c>
      <c r="I2961" s="115">
        <v>0</v>
      </c>
      <c r="J2961" s="115">
        <v>0</v>
      </c>
      <c r="K2961" s="115">
        <v>0</v>
      </c>
      <c r="L2961" s="115">
        <v>0</v>
      </c>
      <c r="M2961" s="115">
        <v>0</v>
      </c>
      <c r="N2961" s="115">
        <v>0</v>
      </c>
      <c r="O2961" s="115">
        <v>0</v>
      </c>
      <c r="P2961" s="115">
        <v>0</v>
      </c>
      <c r="Q2961" s="115">
        <v>0</v>
      </c>
      <c r="R2961" s="115">
        <v>0</v>
      </c>
      <c r="S2961" s="115">
        <v>0</v>
      </c>
      <c r="T2961" s="115">
        <v>0</v>
      </c>
      <c r="U2961" s="115">
        <v>0</v>
      </c>
      <c r="V2961" s="115">
        <v>0</v>
      </c>
      <c r="W2961" s="115">
        <v>0</v>
      </c>
      <c r="X2961" s="115">
        <v>0</v>
      </c>
      <c r="Y2961" s="115">
        <v>0</v>
      </c>
      <c r="Z2961" s="115">
        <v>0</v>
      </c>
      <c r="AA2961" s="115">
        <v>0</v>
      </c>
      <c r="AB2961" s="115">
        <v>0</v>
      </c>
      <c r="AC2961" s="115">
        <v>0</v>
      </c>
      <c r="AD2961" s="115">
        <v>0</v>
      </c>
      <c r="AE2961" s="115">
        <v>0</v>
      </c>
      <c r="AF2961" s="115">
        <v>0</v>
      </c>
      <c r="AG2961" s="115">
        <v>0</v>
      </c>
    </row>
    <row r="2962" spans="1:33">
      <c r="A2962" s="115" t="s">
        <v>4681</v>
      </c>
      <c r="B2962" s="115" t="s">
        <v>19</v>
      </c>
      <c r="C2962" s="115">
        <v>0</v>
      </c>
      <c r="D2962" s="115">
        <v>0</v>
      </c>
      <c r="E2962" s="115">
        <v>0</v>
      </c>
      <c r="F2962" s="115">
        <v>0</v>
      </c>
      <c r="G2962" s="115">
        <v>0</v>
      </c>
      <c r="H2962" s="115">
        <v>0</v>
      </c>
      <c r="I2962" s="115">
        <v>0</v>
      </c>
      <c r="J2962" s="115">
        <v>0</v>
      </c>
      <c r="K2962" s="115">
        <v>0</v>
      </c>
      <c r="L2962" s="115">
        <v>0</v>
      </c>
      <c r="M2962" s="115">
        <v>0</v>
      </c>
      <c r="N2962" s="115">
        <v>0</v>
      </c>
      <c r="O2962" s="115">
        <v>0</v>
      </c>
      <c r="P2962" s="115">
        <v>0</v>
      </c>
      <c r="Q2962" s="115">
        <v>0</v>
      </c>
      <c r="R2962" s="115">
        <v>0</v>
      </c>
      <c r="S2962" s="115">
        <v>0</v>
      </c>
      <c r="T2962" s="115">
        <v>0</v>
      </c>
      <c r="U2962" s="115">
        <v>0</v>
      </c>
      <c r="V2962" s="115">
        <v>0</v>
      </c>
      <c r="W2962" s="115">
        <v>0</v>
      </c>
      <c r="X2962" s="115">
        <v>0</v>
      </c>
      <c r="Y2962" s="115">
        <v>0</v>
      </c>
      <c r="Z2962" s="115">
        <v>0</v>
      </c>
      <c r="AA2962" s="115">
        <v>0</v>
      </c>
      <c r="AB2962" s="115">
        <v>0</v>
      </c>
      <c r="AC2962" s="115">
        <v>0</v>
      </c>
      <c r="AD2962" s="115">
        <v>0</v>
      </c>
      <c r="AE2962" s="115">
        <v>0</v>
      </c>
      <c r="AF2962" s="115">
        <v>0</v>
      </c>
      <c r="AG2962" s="115">
        <v>0</v>
      </c>
    </row>
    <row r="2963" spans="1:33">
      <c r="A2963" s="115" t="s">
        <v>4682</v>
      </c>
      <c r="B2963" s="115" t="s">
        <v>19</v>
      </c>
      <c r="C2963" s="115">
        <v>0</v>
      </c>
      <c r="D2963" s="115">
        <v>0</v>
      </c>
      <c r="E2963" s="115">
        <v>0</v>
      </c>
      <c r="F2963" s="115">
        <v>0</v>
      </c>
      <c r="G2963" s="115">
        <v>0</v>
      </c>
      <c r="H2963" s="115">
        <v>0</v>
      </c>
      <c r="I2963" s="115">
        <v>0</v>
      </c>
      <c r="J2963" s="115">
        <v>0</v>
      </c>
      <c r="K2963" s="115">
        <v>0</v>
      </c>
      <c r="L2963" s="115">
        <v>0</v>
      </c>
      <c r="M2963" s="115">
        <v>0</v>
      </c>
      <c r="N2963" s="115">
        <v>0</v>
      </c>
      <c r="O2963" s="115">
        <v>0</v>
      </c>
      <c r="P2963" s="115">
        <v>0</v>
      </c>
      <c r="Q2963" s="115">
        <v>0</v>
      </c>
      <c r="R2963" s="115">
        <v>0</v>
      </c>
      <c r="S2963" s="115">
        <v>0</v>
      </c>
      <c r="T2963" s="115">
        <v>0</v>
      </c>
      <c r="U2963" s="115">
        <v>0</v>
      </c>
      <c r="V2963" s="115">
        <v>0</v>
      </c>
      <c r="W2963" s="115">
        <v>0</v>
      </c>
      <c r="X2963" s="115">
        <v>0</v>
      </c>
      <c r="Y2963" s="115">
        <v>0</v>
      </c>
      <c r="Z2963" s="115">
        <v>0</v>
      </c>
      <c r="AA2963" s="115">
        <v>0</v>
      </c>
      <c r="AB2963" s="115">
        <v>0</v>
      </c>
      <c r="AC2963" s="115">
        <v>0</v>
      </c>
      <c r="AD2963" s="115">
        <v>0</v>
      </c>
      <c r="AE2963" s="115">
        <v>0</v>
      </c>
      <c r="AF2963" s="115">
        <v>0</v>
      </c>
      <c r="AG2963" s="115">
        <v>0</v>
      </c>
    </row>
    <row r="2964" spans="1:33">
      <c r="A2964" s="115" t="s">
        <v>4683</v>
      </c>
      <c r="B2964" s="115" t="s">
        <v>19</v>
      </c>
      <c r="C2964" s="115">
        <v>0</v>
      </c>
      <c r="D2964" s="115">
        <v>0</v>
      </c>
      <c r="E2964" s="115">
        <v>0</v>
      </c>
      <c r="F2964" s="115">
        <v>0</v>
      </c>
      <c r="G2964" s="115">
        <v>0</v>
      </c>
      <c r="H2964" s="115">
        <v>0</v>
      </c>
      <c r="I2964" s="115">
        <v>0</v>
      </c>
      <c r="J2964" s="115">
        <v>0</v>
      </c>
      <c r="K2964" s="115">
        <v>0</v>
      </c>
      <c r="L2964" s="115">
        <v>0</v>
      </c>
      <c r="M2964" s="115">
        <v>0</v>
      </c>
      <c r="N2964" s="115">
        <v>0</v>
      </c>
      <c r="O2964" s="115">
        <v>0</v>
      </c>
      <c r="P2964" s="115">
        <v>0</v>
      </c>
      <c r="Q2964" s="115">
        <v>0</v>
      </c>
      <c r="R2964" s="115">
        <v>0</v>
      </c>
      <c r="S2964" s="115">
        <v>0</v>
      </c>
      <c r="T2964" s="115">
        <v>0</v>
      </c>
      <c r="U2964" s="115">
        <v>0</v>
      </c>
      <c r="V2964" s="115">
        <v>0</v>
      </c>
      <c r="W2964" s="115">
        <v>0</v>
      </c>
      <c r="X2964" s="115">
        <v>0</v>
      </c>
      <c r="Y2964" s="115">
        <v>0</v>
      </c>
      <c r="Z2964" s="115">
        <v>0</v>
      </c>
      <c r="AA2964" s="115">
        <v>0</v>
      </c>
      <c r="AB2964" s="115">
        <v>0</v>
      </c>
      <c r="AC2964" s="115">
        <v>0</v>
      </c>
      <c r="AD2964" s="115">
        <v>0</v>
      </c>
      <c r="AE2964" s="115">
        <v>0</v>
      </c>
      <c r="AF2964" s="115">
        <v>0</v>
      </c>
      <c r="AG2964" s="115">
        <v>0</v>
      </c>
    </row>
    <row r="2965" spans="1:33">
      <c r="A2965" s="115" t="s">
        <v>4684</v>
      </c>
      <c r="B2965" s="115" t="s">
        <v>19</v>
      </c>
      <c r="C2965" s="115">
        <v>0</v>
      </c>
      <c r="D2965" s="115">
        <v>0</v>
      </c>
      <c r="E2965" s="115">
        <v>0</v>
      </c>
      <c r="F2965" s="115">
        <v>0</v>
      </c>
      <c r="G2965" s="115">
        <v>0</v>
      </c>
      <c r="H2965" s="115">
        <v>0</v>
      </c>
      <c r="I2965" s="115">
        <v>0</v>
      </c>
      <c r="J2965" s="115">
        <v>0</v>
      </c>
      <c r="K2965" s="115">
        <v>0</v>
      </c>
      <c r="L2965" s="115">
        <v>0</v>
      </c>
      <c r="M2965" s="115">
        <v>0</v>
      </c>
      <c r="N2965" s="115">
        <v>0</v>
      </c>
      <c r="O2965" s="115">
        <v>0</v>
      </c>
      <c r="P2965" s="115">
        <v>0</v>
      </c>
      <c r="Q2965" s="115">
        <v>0</v>
      </c>
      <c r="R2965" s="115">
        <v>0</v>
      </c>
      <c r="S2965" s="115">
        <v>0</v>
      </c>
      <c r="T2965" s="115">
        <v>0</v>
      </c>
      <c r="U2965" s="115">
        <v>0</v>
      </c>
      <c r="V2965" s="115">
        <v>0</v>
      </c>
      <c r="W2965" s="115">
        <v>0</v>
      </c>
      <c r="X2965" s="115">
        <v>0</v>
      </c>
      <c r="Y2965" s="115">
        <v>0</v>
      </c>
      <c r="Z2965" s="115">
        <v>0</v>
      </c>
      <c r="AA2965" s="115">
        <v>0</v>
      </c>
      <c r="AB2965" s="115">
        <v>0</v>
      </c>
      <c r="AC2965" s="115">
        <v>0</v>
      </c>
      <c r="AD2965" s="115">
        <v>0</v>
      </c>
      <c r="AE2965" s="115">
        <v>0</v>
      </c>
      <c r="AF2965" s="115">
        <v>0</v>
      </c>
      <c r="AG2965" s="115">
        <v>0</v>
      </c>
    </row>
    <row r="2966" spans="1:33">
      <c r="A2966" s="115" t="s">
        <v>4685</v>
      </c>
      <c r="B2966" s="115" t="s">
        <v>19</v>
      </c>
      <c r="C2966" s="115">
        <v>0</v>
      </c>
      <c r="D2966" s="115">
        <v>0</v>
      </c>
      <c r="E2966" s="115">
        <v>0</v>
      </c>
      <c r="F2966" s="115">
        <v>0</v>
      </c>
      <c r="G2966" s="115">
        <v>0</v>
      </c>
      <c r="H2966" s="115">
        <v>0</v>
      </c>
      <c r="I2966" s="115">
        <v>0</v>
      </c>
      <c r="J2966" s="115">
        <v>0</v>
      </c>
      <c r="K2966" s="115">
        <v>0</v>
      </c>
      <c r="L2966" s="115">
        <v>0</v>
      </c>
      <c r="M2966" s="115">
        <v>0</v>
      </c>
      <c r="N2966" s="115">
        <v>0</v>
      </c>
      <c r="O2966" s="115">
        <v>0</v>
      </c>
      <c r="P2966" s="115">
        <v>0</v>
      </c>
      <c r="Q2966" s="115">
        <v>0</v>
      </c>
      <c r="R2966" s="115">
        <v>0</v>
      </c>
      <c r="S2966" s="115">
        <v>0</v>
      </c>
      <c r="T2966" s="115">
        <v>0</v>
      </c>
      <c r="U2966" s="115">
        <v>0</v>
      </c>
      <c r="V2966" s="115">
        <v>0</v>
      </c>
      <c r="W2966" s="115">
        <v>0</v>
      </c>
      <c r="X2966" s="115">
        <v>0</v>
      </c>
      <c r="Y2966" s="115">
        <v>0</v>
      </c>
      <c r="Z2966" s="115">
        <v>0</v>
      </c>
      <c r="AA2966" s="115">
        <v>0</v>
      </c>
      <c r="AB2966" s="115">
        <v>0</v>
      </c>
      <c r="AC2966" s="115">
        <v>0</v>
      </c>
      <c r="AD2966" s="115">
        <v>0</v>
      </c>
      <c r="AE2966" s="115">
        <v>0</v>
      </c>
      <c r="AF2966" s="115">
        <v>0</v>
      </c>
      <c r="AG2966" s="115">
        <v>0</v>
      </c>
    </row>
    <row r="2967" spans="1:33">
      <c r="A2967" s="115" t="s">
        <v>4686</v>
      </c>
      <c r="B2967" s="115" t="s">
        <v>19</v>
      </c>
      <c r="C2967" s="115">
        <v>0</v>
      </c>
      <c r="D2967" s="115">
        <v>0</v>
      </c>
      <c r="E2967" s="115">
        <v>0</v>
      </c>
      <c r="F2967" s="115">
        <v>0</v>
      </c>
      <c r="G2967" s="115">
        <v>0</v>
      </c>
      <c r="H2967" s="115">
        <v>0</v>
      </c>
      <c r="I2967" s="115">
        <v>0</v>
      </c>
      <c r="J2967" s="115">
        <v>0</v>
      </c>
      <c r="K2967" s="115">
        <v>0</v>
      </c>
      <c r="L2967" s="115">
        <v>0</v>
      </c>
      <c r="M2967" s="115">
        <v>0</v>
      </c>
      <c r="N2967" s="115">
        <v>0</v>
      </c>
      <c r="O2967" s="115">
        <v>0</v>
      </c>
      <c r="P2967" s="115">
        <v>0</v>
      </c>
      <c r="Q2967" s="115">
        <v>0</v>
      </c>
      <c r="R2967" s="115">
        <v>0</v>
      </c>
      <c r="S2967" s="115">
        <v>0</v>
      </c>
      <c r="T2967" s="115">
        <v>0</v>
      </c>
      <c r="U2967" s="115">
        <v>0</v>
      </c>
      <c r="V2967" s="115">
        <v>0</v>
      </c>
      <c r="W2967" s="115">
        <v>0</v>
      </c>
      <c r="X2967" s="115">
        <v>0</v>
      </c>
      <c r="Y2967" s="115">
        <v>0</v>
      </c>
      <c r="Z2967" s="115">
        <v>0</v>
      </c>
      <c r="AA2967" s="115">
        <v>0</v>
      </c>
      <c r="AB2967" s="115">
        <v>0</v>
      </c>
      <c r="AC2967" s="115">
        <v>0</v>
      </c>
      <c r="AD2967" s="115">
        <v>0</v>
      </c>
      <c r="AE2967" s="115">
        <v>0</v>
      </c>
      <c r="AF2967" s="115">
        <v>0</v>
      </c>
      <c r="AG2967" s="115">
        <v>0</v>
      </c>
    </row>
    <row r="2968" spans="1:33">
      <c r="A2968" s="115" t="s">
        <v>4687</v>
      </c>
      <c r="B2968" s="115" t="s">
        <v>19</v>
      </c>
      <c r="C2968" s="115">
        <v>0</v>
      </c>
      <c r="D2968" s="115">
        <v>0</v>
      </c>
      <c r="E2968" s="115">
        <v>0</v>
      </c>
      <c r="F2968" s="115">
        <v>0</v>
      </c>
      <c r="G2968" s="115">
        <v>0</v>
      </c>
      <c r="H2968" s="115">
        <v>0</v>
      </c>
      <c r="I2968" s="115">
        <v>0</v>
      </c>
      <c r="J2968" s="115">
        <v>0</v>
      </c>
      <c r="K2968" s="115">
        <v>0</v>
      </c>
      <c r="L2968" s="115">
        <v>0</v>
      </c>
      <c r="M2968" s="115">
        <v>0</v>
      </c>
      <c r="N2968" s="115">
        <v>0</v>
      </c>
      <c r="O2968" s="115">
        <v>0</v>
      </c>
      <c r="P2968" s="115">
        <v>0</v>
      </c>
      <c r="Q2968" s="115">
        <v>0</v>
      </c>
      <c r="R2968" s="115">
        <v>0</v>
      </c>
      <c r="S2968" s="115">
        <v>0</v>
      </c>
      <c r="T2968" s="115">
        <v>0</v>
      </c>
      <c r="U2968" s="115">
        <v>0</v>
      </c>
      <c r="V2968" s="115">
        <v>0</v>
      </c>
      <c r="W2968" s="115">
        <v>0</v>
      </c>
      <c r="X2968" s="115">
        <v>0</v>
      </c>
      <c r="Y2968" s="115">
        <v>0</v>
      </c>
      <c r="Z2968" s="115">
        <v>0</v>
      </c>
      <c r="AA2968" s="115">
        <v>0</v>
      </c>
      <c r="AB2968" s="115">
        <v>0</v>
      </c>
      <c r="AC2968" s="115">
        <v>0</v>
      </c>
      <c r="AD2968" s="115">
        <v>0</v>
      </c>
      <c r="AE2968" s="115">
        <v>0</v>
      </c>
      <c r="AF2968" s="115">
        <v>0</v>
      </c>
      <c r="AG2968" s="115">
        <v>0</v>
      </c>
    </row>
    <row r="2969" spans="1:33">
      <c r="A2969" s="115" t="s">
        <v>4688</v>
      </c>
      <c r="B2969" s="115" t="s">
        <v>19</v>
      </c>
      <c r="C2969" s="115">
        <v>0</v>
      </c>
      <c r="D2969" s="115">
        <v>0</v>
      </c>
      <c r="E2969" s="115">
        <v>0</v>
      </c>
      <c r="F2969" s="115">
        <v>0</v>
      </c>
      <c r="G2969" s="115">
        <v>0</v>
      </c>
      <c r="H2969" s="115">
        <v>0</v>
      </c>
      <c r="I2969" s="115">
        <v>0</v>
      </c>
      <c r="J2969" s="115">
        <v>0</v>
      </c>
      <c r="K2969" s="115">
        <v>0</v>
      </c>
      <c r="L2969" s="115">
        <v>0</v>
      </c>
      <c r="M2969" s="115">
        <v>0</v>
      </c>
      <c r="N2969" s="115">
        <v>0</v>
      </c>
      <c r="O2969" s="115">
        <v>0</v>
      </c>
      <c r="P2969" s="115">
        <v>0</v>
      </c>
      <c r="Q2969" s="115">
        <v>0</v>
      </c>
      <c r="R2969" s="115">
        <v>0</v>
      </c>
      <c r="S2969" s="115">
        <v>0</v>
      </c>
      <c r="T2969" s="115">
        <v>0</v>
      </c>
      <c r="U2969" s="115">
        <v>0</v>
      </c>
      <c r="V2969" s="115">
        <v>0</v>
      </c>
      <c r="W2969" s="115">
        <v>0</v>
      </c>
      <c r="X2969" s="115">
        <v>0</v>
      </c>
      <c r="Y2969" s="115">
        <v>0</v>
      </c>
      <c r="Z2969" s="115">
        <v>0</v>
      </c>
      <c r="AA2969" s="115">
        <v>0</v>
      </c>
      <c r="AB2969" s="115">
        <v>0</v>
      </c>
      <c r="AC2969" s="115">
        <v>0</v>
      </c>
      <c r="AD2969" s="115">
        <v>0</v>
      </c>
      <c r="AE2969" s="115">
        <v>0</v>
      </c>
      <c r="AF2969" s="115">
        <v>0</v>
      </c>
      <c r="AG2969" s="115">
        <v>0</v>
      </c>
    </row>
    <row r="2970" spans="1:33">
      <c r="A2970" s="115" t="s">
        <v>4689</v>
      </c>
      <c r="B2970" s="115" t="s">
        <v>19</v>
      </c>
      <c r="C2970" s="115">
        <v>0</v>
      </c>
      <c r="D2970" s="115">
        <v>0</v>
      </c>
      <c r="E2970" s="115">
        <v>0</v>
      </c>
      <c r="F2970" s="115">
        <v>0</v>
      </c>
      <c r="G2970" s="115">
        <v>0</v>
      </c>
      <c r="H2970" s="115">
        <v>0</v>
      </c>
      <c r="I2970" s="115">
        <v>0</v>
      </c>
      <c r="J2970" s="115">
        <v>0</v>
      </c>
      <c r="K2970" s="115">
        <v>0</v>
      </c>
      <c r="L2970" s="115">
        <v>0</v>
      </c>
      <c r="M2970" s="115">
        <v>0</v>
      </c>
      <c r="N2970" s="115">
        <v>0</v>
      </c>
      <c r="O2970" s="115">
        <v>0</v>
      </c>
      <c r="P2970" s="115">
        <v>0</v>
      </c>
      <c r="Q2970" s="115">
        <v>0</v>
      </c>
      <c r="R2970" s="115">
        <v>0</v>
      </c>
      <c r="S2970" s="115">
        <v>0</v>
      </c>
      <c r="T2970" s="115">
        <v>0</v>
      </c>
      <c r="U2970" s="115">
        <v>0</v>
      </c>
      <c r="V2970" s="115">
        <v>0</v>
      </c>
      <c r="W2970" s="115">
        <v>0</v>
      </c>
      <c r="X2970" s="115">
        <v>0</v>
      </c>
      <c r="Y2970" s="115">
        <v>0</v>
      </c>
      <c r="Z2970" s="115">
        <v>0</v>
      </c>
      <c r="AA2970" s="115">
        <v>0</v>
      </c>
      <c r="AB2970" s="115">
        <v>0</v>
      </c>
      <c r="AC2970" s="115">
        <v>0</v>
      </c>
      <c r="AD2970" s="115">
        <v>0</v>
      </c>
      <c r="AE2970" s="115">
        <v>0</v>
      </c>
      <c r="AF2970" s="115">
        <v>0</v>
      </c>
      <c r="AG2970" s="115">
        <v>0</v>
      </c>
    </row>
    <row r="2971" spans="1:33">
      <c r="A2971" s="115" t="s">
        <v>4690</v>
      </c>
      <c r="B2971" s="115" t="s">
        <v>19</v>
      </c>
      <c r="C2971" s="115">
        <v>0</v>
      </c>
      <c r="D2971" s="115">
        <v>0</v>
      </c>
      <c r="E2971" s="115">
        <v>0</v>
      </c>
      <c r="F2971" s="115">
        <v>0</v>
      </c>
      <c r="G2971" s="115">
        <v>0</v>
      </c>
      <c r="H2971" s="115">
        <v>0</v>
      </c>
      <c r="I2971" s="115">
        <v>0</v>
      </c>
      <c r="J2971" s="115">
        <v>0</v>
      </c>
      <c r="K2971" s="115">
        <v>0</v>
      </c>
      <c r="L2971" s="115">
        <v>0</v>
      </c>
      <c r="M2971" s="115">
        <v>0</v>
      </c>
      <c r="N2971" s="115">
        <v>0</v>
      </c>
      <c r="O2971" s="115">
        <v>0</v>
      </c>
      <c r="P2971" s="115">
        <v>0</v>
      </c>
      <c r="Q2971" s="115">
        <v>0</v>
      </c>
      <c r="R2971" s="115">
        <v>0</v>
      </c>
      <c r="S2971" s="115">
        <v>0</v>
      </c>
      <c r="T2971" s="115">
        <v>0</v>
      </c>
      <c r="U2971" s="115">
        <v>0</v>
      </c>
      <c r="V2971" s="115">
        <v>0</v>
      </c>
      <c r="W2971" s="115">
        <v>0</v>
      </c>
      <c r="X2971" s="115">
        <v>0</v>
      </c>
      <c r="Y2971" s="115">
        <v>0</v>
      </c>
      <c r="Z2971" s="115">
        <v>0</v>
      </c>
      <c r="AA2971" s="115">
        <v>0</v>
      </c>
      <c r="AB2971" s="115">
        <v>0</v>
      </c>
      <c r="AC2971" s="115">
        <v>0</v>
      </c>
      <c r="AD2971" s="115">
        <v>0</v>
      </c>
      <c r="AE2971" s="115">
        <v>0</v>
      </c>
      <c r="AF2971" s="115">
        <v>0</v>
      </c>
      <c r="AG2971" s="115">
        <v>0</v>
      </c>
    </row>
    <row r="2972" spans="1:33">
      <c r="A2972" s="115" t="s">
        <v>4691</v>
      </c>
      <c r="B2972" s="115" t="s">
        <v>19</v>
      </c>
      <c r="C2972" s="115">
        <v>0</v>
      </c>
      <c r="D2972" s="115">
        <v>0</v>
      </c>
      <c r="E2972" s="115">
        <v>0</v>
      </c>
      <c r="F2972" s="115">
        <v>0</v>
      </c>
      <c r="G2972" s="115">
        <v>0</v>
      </c>
      <c r="H2972" s="115">
        <v>0</v>
      </c>
      <c r="I2972" s="115">
        <v>0</v>
      </c>
      <c r="J2972" s="115">
        <v>0</v>
      </c>
      <c r="K2972" s="115">
        <v>0</v>
      </c>
      <c r="L2972" s="115">
        <v>0</v>
      </c>
      <c r="M2972" s="115">
        <v>0</v>
      </c>
      <c r="N2972" s="115">
        <v>0</v>
      </c>
      <c r="O2972" s="115">
        <v>0</v>
      </c>
      <c r="P2972" s="115">
        <v>0</v>
      </c>
      <c r="Q2972" s="115">
        <v>0</v>
      </c>
      <c r="R2972" s="115">
        <v>0</v>
      </c>
      <c r="S2972" s="115">
        <v>0</v>
      </c>
      <c r="T2972" s="115">
        <v>0</v>
      </c>
      <c r="U2972" s="115">
        <v>0</v>
      </c>
      <c r="V2972" s="115">
        <v>0</v>
      </c>
      <c r="W2972" s="115">
        <v>0</v>
      </c>
      <c r="X2972" s="115">
        <v>0</v>
      </c>
      <c r="Y2972" s="115">
        <v>0</v>
      </c>
      <c r="Z2972" s="115">
        <v>0</v>
      </c>
      <c r="AA2972" s="115">
        <v>0</v>
      </c>
      <c r="AB2972" s="115">
        <v>0</v>
      </c>
      <c r="AC2972" s="115">
        <v>0</v>
      </c>
      <c r="AD2972" s="115">
        <v>0</v>
      </c>
      <c r="AE2972" s="115">
        <v>0</v>
      </c>
      <c r="AF2972" s="115">
        <v>0</v>
      </c>
      <c r="AG2972" s="115">
        <v>0</v>
      </c>
    </row>
    <row r="2973" spans="1:33">
      <c r="A2973" s="115" t="s">
        <v>4692</v>
      </c>
      <c r="B2973" s="115" t="s">
        <v>19</v>
      </c>
      <c r="C2973" s="115">
        <v>0</v>
      </c>
      <c r="D2973" s="115">
        <v>0</v>
      </c>
      <c r="E2973" s="115">
        <v>0</v>
      </c>
      <c r="F2973" s="115">
        <v>0</v>
      </c>
      <c r="G2973" s="115">
        <v>0</v>
      </c>
      <c r="H2973" s="115">
        <v>0</v>
      </c>
      <c r="I2973" s="115">
        <v>0</v>
      </c>
      <c r="J2973" s="115">
        <v>0</v>
      </c>
      <c r="K2973" s="115">
        <v>0</v>
      </c>
      <c r="L2973" s="115">
        <v>0</v>
      </c>
      <c r="M2973" s="115">
        <v>0</v>
      </c>
      <c r="N2973" s="115">
        <v>0</v>
      </c>
      <c r="O2973" s="115">
        <v>0</v>
      </c>
      <c r="P2973" s="115">
        <v>0</v>
      </c>
      <c r="Q2973" s="115">
        <v>0</v>
      </c>
      <c r="R2973" s="115">
        <v>0</v>
      </c>
      <c r="S2973" s="115">
        <v>0</v>
      </c>
      <c r="T2973" s="115">
        <v>0</v>
      </c>
      <c r="U2973" s="115">
        <v>0</v>
      </c>
      <c r="V2973" s="115">
        <v>0</v>
      </c>
      <c r="W2973" s="115">
        <v>0</v>
      </c>
      <c r="X2973" s="115">
        <v>0</v>
      </c>
      <c r="Y2973" s="115">
        <v>0</v>
      </c>
      <c r="Z2973" s="115">
        <v>0</v>
      </c>
      <c r="AA2973" s="115">
        <v>0</v>
      </c>
      <c r="AB2973" s="115">
        <v>0</v>
      </c>
      <c r="AC2973" s="115">
        <v>0</v>
      </c>
      <c r="AD2973" s="115">
        <v>0</v>
      </c>
      <c r="AE2973" s="115">
        <v>0</v>
      </c>
      <c r="AF2973" s="115">
        <v>0</v>
      </c>
      <c r="AG2973" s="115">
        <v>0</v>
      </c>
    </row>
    <row r="2974" spans="1:33">
      <c r="A2974" s="115" t="s">
        <v>4693</v>
      </c>
      <c r="B2974" s="115" t="s">
        <v>19</v>
      </c>
      <c r="C2974" s="115">
        <v>0</v>
      </c>
      <c r="D2974" s="115">
        <v>0</v>
      </c>
      <c r="E2974" s="115">
        <v>0</v>
      </c>
      <c r="F2974" s="115">
        <v>0</v>
      </c>
      <c r="G2974" s="115">
        <v>0</v>
      </c>
      <c r="H2974" s="115">
        <v>0</v>
      </c>
      <c r="I2974" s="115">
        <v>0</v>
      </c>
      <c r="J2974" s="115">
        <v>0</v>
      </c>
      <c r="K2974" s="115">
        <v>0</v>
      </c>
      <c r="L2974" s="115">
        <v>0</v>
      </c>
      <c r="M2974" s="115">
        <v>0</v>
      </c>
      <c r="N2974" s="115">
        <v>0</v>
      </c>
      <c r="O2974" s="115">
        <v>0</v>
      </c>
      <c r="P2974" s="115">
        <v>0</v>
      </c>
      <c r="Q2974" s="115">
        <v>0</v>
      </c>
      <c r="R2974" s="115">
        <v>0</v>
      </c>
      <c r="S2974" s="115">
        <v>0</v>
      </c>
      <c r="T2974" s="115">
        <v>0</v>
      </c>
      <c r="U2974" s="115">
        <v>0</v>
      </c>
      <c r="V2974" s="115">
        <v>0</v>
      </c>
      <c r="W2974" s="115">
        <v>0</v>
      </c>
      <c r="X2974" s="115">
        <v>0</v>
      </c>
      <c r="Y2974" s="115">
        <v>0</v>
      </c>
      <c r="Z2974" s="115">
        <v>0</v>
      </c>
      <c r="AA2974" s="115">
        <v>0</v>
      </c>
      <c r="AB2974" s="115">
        <v>0</v>
      </c>
      <c r="AC2974" s="115">
        <v>0</v>
      </c>
      <c r="AD2974" s="115">
        <v>0</v>
      </c>
      <c r="AE2974" s="115">
        <v>0</v>
      </c>
      <c r="AF2974" s="115">
        <v>0</v>
      </c>
      <c r="AG2974" s="115">
        <v>0</v>
      </c>
    </row>
    <row r="2975" spans="1:33">
      <c r="A2975" s="115" t="s">
        <v>4694</v>
      </c>
      <c r="B2975" s="115" t="s">
        <v>19</v>
      </c>
      <c r="C2975" s="115">
        <v>0</v>
      </c>
      <c r="D2975" s="115">
        <v>0</v>
      </c>
      <c r="E2975" s="115">
        <v>0</v>
      </c>
      <c r="F2975" s="115">
        <v>0</v>
      </c>
      <c r="G2975" s="115">
        <v>0</v>
      </c>
      <c r="H2975" s="115">
        <v>0</v>
      </c>
      <c r="I2975" s="115">
        <v>0</v>
      </c>
      <c r="J2975" s="115">
        <v>0</v>
      </c>
      <c r="K2975" s="115">
        <v>0</v>
      </c>
      <c r="L2975" s="115">
        <v>0</v>
      </c>
      <c r="M2975" s="115">
        <v>0</v>
      </c>
      <c r="N2975" s="115">
        <v>0</v>
      </c>
      <c r="O2975" s="115">
        <v>0</v>
      </c>
      <c r="P2975" s="115">
        <v>0</v>
      </c>
      <c r="Q2975" s="115">
        <v>0</v>
      </c>
      <c r="R2975" s="115">
        <v>0</v>
      </c>
      <c r="S2975" s="115">
        <v>0</v>
      </c>
      <c r="T2975" s="115">
        <v>0</v>
      </c>
      <c r="U2975" s="115">
        <v>0</v>
      </c>
      <c r="V2975" s="115">
        <v>0</v>
      </c>
      <c r="W2975" s="115">
        <v>0</v>
      </c>
      <c r="X2975" s="115">
        <v>0</v>
      </c>
      <c r="Y2975" s="115">
        <v>0</v>
      </c>
      <c r="Z2975" s="115">
        <v>0</v>
      </c>
      <c r="AA2975" s="115">
        <v>0</v>
      </c>
      <c r="AB2975" s="115">
        <v>0</v>
      </c>
      <c r="AC2975" s="115">
        <v>0</v>
      </c>
      <c r="AD2975" s="115">
        <v>0</v>
      </c>
      <c r="AE2975" s="115">
        <v>0</v>
      </c>
      <c r="AF2975" s="115">
        <v>0</v>
      </c>
      <c r="AG2975" s="115">
        <v>0</v>
      </c>
    </row>
    <row r="2976" spans="1:33">
      <c r="A2976" s="115" t="s">
        <v>4695</v>
      </c>
      <c r="B2976" s="115" t="s">
        <v>19</v>
      </c>
      <c r="C2976" s="115">
        <v>0</v>
      </c>
      <c r="D2976" s="115">
        <v>0</v>
      </c>
      <c r="E2976" s="115">
        <v>0</v>
      </c>
      <c r="F2976" s="115">
        <v>0</v>
      </c>
      <c r="G2976" s="115">
        <v>0</v>
      </c>
      <c r="H2976" s="115">
        <v>0</v>
      </c>
      <c r="I2976" s="115">
        <v>0</v>
      </c>
      <c r="J2976" s="115">
        <v>0</v>
      </c>
      <c r="K2976" s="115">
        <v>0</v>
      </c>
      <c r="L2976" s="115">
        <v>0</v>
      </c>
      <c r="M2976" s="115">
        <v>0</v>
      </c>
      <c r="N2976" s="115">
        <v>0</v>
      </c>
      <c r="O2976" s="115">
        <v>0</v>
      </c>
      <c r="P2976" s="115">
        <v>0</v>
      </c>
      <c r="Q2976" s="115">
        <v>0</v>
      </c>
      <c r="R2976" s="115">
        <v>0</v>
      </c>
      <c r="S2976" s="115">
        <v>0</v>
      </c>
      <c r="T2976" s="115">
        <v>0</v>
      </c>
      <c r="U2976" s="115">
        <v>0</v>
      </c>
      <c r="V2976" s="115">
        <v>0</v>
      </c>
      <c r="W2976" s="115">
        <v>0</v>
      </c>
      <c r="X2976" s="115">
        <v>0</v>
      </c>
      <c r="Y2976" s="115">
        <v>0</v>
      </c>
      <c r="Z2976" s="115">
        <v>0</v>
      </c>
      <c r="AA2976" s="115">
        <v>0</v>
      </c>
      <c r="AB2976" s="115">
        <v>0</v>
      </c>
      <c r="AC2976" s="115">
        <v>0</v>
      </c>
      <c r="AD2976" s="115">
        <v>0</v>
      </c>
      <c r="AE2976" s="115">
        <v>0</v>
      </c>
      <c r="AF2976" s="115">
        <v>0</v>
      </c>
      <c r="AG2976" s="115">
        <v>0</v>
      </c>
    </row>
    <row r="2977" spans="1:33">
      <c r="A2977" s="115" t="s">
        <v>4696</v>
      </c>
      <c r="B2977" s="115" t="s">
        <v>19</v>
      </c>
      <c r="C2977" s="115">
        <v>0</v>
      </c>
      <c r="D2977" s="115">
        <v>0</v>
      </c>
      <c r="E2977" s="115">
        <v>0</v>
      </c>
      <c r="F2977" s="115">
        <v>0</v>
      </c>
      <c r="G2977" s="115">
        <v>0</v>
      </c>
      <c r="H2977" s="115">
        <v>0</v>
      </c>
      <c r="I2977" s="115">
        <v>0</v>
      </c>
      <c r="J2977" s="115">
        <v>0</v>
      </c>
      <c r="K2977" s="115">
        <v>0</v>
      </c>
      <c r="L2977" s="115">
        <v>0</v>
      </c>
      <c r="M2977" s="115">
        <v>0</v>
      </c>
      <c r="N2977" s="115">
        <v>0</v>
      </c>
      <c r="O2977" s="115">
        <v>0</v>
      </c>
      <c r="P2977" s="115">
        <v>0</v>
      </c>
      <c r="Q2977" s="115">
        <v>0</v>
      </c>
      <c r="R2977" s="115">
        <v>0</v>
      </c>
      <c r="S2977" s="115">
        <v>0</v>
      </c>
      <c r="T2977" s="115">
        <v>0</v>
      </c>
      <c r="U2977" s="115">
        <v>0</v>
      </c>
      <c r="V2977" s="115">
        <v>0</v>
      </c>
      <c r="W2977" s="115">
        <v>0</v>
      </c>
      <c r="X2977" s="115">
        <v>0</v>
      </c>
      <c r="Y2977" s="115">
        <v>0</v>
      </c>
      <c r="Z2977" s="115">
        <v>0</v>
      </c>
      <c r="AA2977" s="115">
        <v>0</v>
      </c>
      <c r="AB2977" s="115">
        <v>0</v>
      </c>
      <c r="AC2977" s="115">
        <v>0</v>
      </c>
      <c r="AD2977" s="115">
        <v>0</v>
      </c>
      <c r="AE2977" s="115">
        <v>0</v>
      </c>
      <c r="AF2977" s="115">
        <v>0</v>
      </c>
      <c r="AG2977" s="115">
        <v>0</v>
      </c>
    </row>
    <row r="2978" spans="1:33">
      <c r="A2978" s="115" t="s">
        <v>4697</v>
      </c>
      <c r="B2978" s="115" t="s">
        <v>19</v>
      </c>
      <c r="C2978" s="115">
        <v>0</v>
      </c>
      <c r="D2978" s="115">
        <v>0</v>
      </c>
      <c r="E2978" s="115">
        <v>0</v>
      </c>
      <c r="F2978" s="115">
        <v>0</v>
      </c>
      <c r="G2978" s="115">
        <v>0</v>
      </c>
      <c r="H2978" s="115">
        <v>0</v>
      </c>
      <c r="I2978" s="115">
        <v>0</v>
      </c>
      <c r="J2978" s="115">
        <v>0</v>
      </c>
      <c r="K2978" s="115">
        <v>0</v>
      </c>
      <c r="L2978" s="115">
        <v>0</v>
      </c>
      <c r="M2978" s="115">
        <v>0</v>
      </c>
      <c r="N2978" s="115">
        <v>0</v>
      </c>
      <c r="O2978" s="115">
        <v>0</v>
      </c>
      <c r="P2978" s="115">
        <v>0</v>
      </c>
      <c r="Q2978" s="115">
        <v>0</v>
      </c>
      <c r="R2978" s="115">
        <v>0</v>
      </c>
      <c r="S2978" s="115">
        <v>0</v>
      </c>
      <c r="T2978" s="115">
        <v>0</v>
      </c>
      <c r="U2978" s="115">
        <v>0</v>
      </c>
      <c r="V2978" s="115">
        <v>0</v>
      </c>
      <c r="W2978" s="115">
        <v>0</v>
      </c>
      <c r="X2978" s="115">
        <v>0</v>
      </c>
      <c r="Y2978" s="115">
        <v>0</v>
      </c>
      <c r="Z2978" s="115">
        <v>0</v>
      </c>
      <c r="AA2978" s="115">
        <v>0</v>
      </c>
      <c r="AB2978" s="115">
        <v>0</v>
      </c>
      <c r="AC2978" s="115">
        <v>0</v>
      </c>
      <c r="AD2978" s="115">
        <v>0</v>
      </c>
      <c r="AE2978" s="115">
        <v>0</v>
      </c>
      <c r="AF2978" s="115">
        <v>0</v>
      </c>
      <c r="AG2978" s="115">
        <v>0</v>
      </c>
    </row>
    <row r="2979" spans="1:33">
      <c r="A2979" s="115" t="s">
        <v>4698</v>
      </c>
      <c r="B2979" s="115" t="s">
        <v>19</v>
      </c>
      <c r="C2979" s="2">
        <v>9891420000</v>
      </c>
      <c r="D2979" s="2">
        <v>9634490000</v>
      </c>
      <c r="E2979" s="2">
        <v>9528450000</v>
      </c>
      <c r="F2979" s="2">
        <v>9601190000</v>
      </c>
      <c r="G2979" s="2">
        <v>9695690000</v>
      </c>
      <c r="H2979" s="2">
        <v>9768230000</v>
      </c>
      <c r="I2979" s="2">
        <v>9827120000</v>
      </c>
      <c r="J2979" s="2">
        <v>9870000000</v>
      </c>
      <c r="K2979" s="2">
        <v>9910760000</v>
      </c>
      <c r="L2979" s="2">
        <v>9945370000</v>
      </c>
      <c r="M2979" s="2">
        <v>10056600000</v>
      </c>
      <c r="N2979" s="2">
        <v>10091700000</v>
      </c>
      <c r="O2979" s="2">
        <v>10138300000</v>
      </c>
      <c r="P2979" s="2">
        <v>10195200000</v>
      </c>
      <c r="Q2979" s="2">
        <v>10248000000</v>
      </c>
      <c r="R2979" s="2">
        <v>10297700000</v>
      </c>
      <c r="S2979" s="2">
        <v>10386700000</v>
      </c>
      <c r="T2979" s="2">
        <v>10454400000</v>
      </c>
      <c r="U2979" s="2">
        <v>10526500000</v>
      </c>
      <c r="V2979" s="2">
        <v>10607600000</v>
      </c>
      <c r="W2979" s="2">
        <v>10701100000</v>
      </c>
      <c r="X2979" s="2">
        <v>10790900000</v>
      </c>
      <c r="Y2979" s="2">
        <v>10895200000</v>
      </c>
      <c r="Z2979" s="2">
        <v>11002900000</v>
      </c>
      <c r="AA2979" s="2">
        <v>11196500000</v>
      </c>
      <c r="AB2979" s="2">
        <v>11297200000</v>
      </c>
      <c r="AC2979" s="2">
        <v>11401200000</v>
      </c>
      <c r="AD2979" s="2">
        <v>11507800000</v>
      </c>
      <c r="AE2979" s="2">
        <v>11619700000</v>
      </c>
      <c r="AF2979" s="2">
        <v>11736000000</v>
      </c>
      <c r="AG2979" s="2">
        <v>11855200000</v>
      </c>
    </row>
    <row r="2980" spans="1:33">
      <c r="A2980" s="115" t="s">
        <v>4699</v>
      </c>
      <c r="B2980" s="115" t="s">
        <v>19</v>
      </c>
      <c r="C2980" s="2">
        <v>262289000000</v>
      </c>
      <c r="D2980" s="2">
        <v>255476000000</v>
      </c>
      <c r="E2980" s="2">
        <v>252664000000</v>
      </c>
      <c r="F2980" s="2">
        <v>254593000000</v>
      </c>
      <c r="G2980" s="2">
        <v>257098000000</v>
      </c>
      <c r="H2980" s="2">
        <v>259022000000</v>
      </c>
      <c r="I2980" s="2">
        <v>260584000000</v>
      </c>
      <c r="J2980" s="2">
        <v>261721000000</v>
      </c>
      <c r="K2980" s="2">
        <v>262802000000</v>
      </c>
      <c r="L2980" s="2">
        <v>263719000000</v>
      </c>
      <c r="M2980" s="2">
        <v>266670000000</v>
      </c>
      <c r="N2980" s="2">
        <v>267600000000</v>
      </c>
      <c r="O2980" s="2">
        <v>268835000000</v>
      </c>
      <c r="P2980" s="2">
        <v>270345000000</v>
      </c>
      <c r="Q2980" s="2">
        <v>271743000000</v>
      </c>
      <c r="R2980" s="2">
        <v>273062000000</v>
      </c>
      <c r="S2980" s="2">
        <v>275423000000</v>
      </c>
      <c r="T2980" s="2">
        <v>277218000000</v>
      </c>
      <c r="U2980" s="2">
        <v>279128000000</v>
      </c>
      <c r="V2980" s="2">
        <v>281279000000</v>
      </c>
      <c r="W2980" s="2">
        <v>283758000000</v>
      </c>
      <c r="X2980" s="2">
        <v>286141000000</v>
      </c>
      <c r="Y2980" s="2">
        <v>288906000000</v>
      </c>
      <c r="Z2980" s="2">
        <v>291763000000</v>
      </c>
      <c r="AA2980" s="2">
        <v>296895000000</v>
      </c>
      <c r="AB2980" s="2">
        <v>299565000000</v>
      </c>
      <c r="AC2980" s="2">
        <v>302322000000</v>
      </c>
      <c r="AD2980" s="2">
        <v>305149000000</v>
      </c>
      <c r="AE2980" s="2">
        <v>308118000000</v>
      </c>
      <c r="AF2980" s="2">
        <v>311200000000</v>
      </c>
      <c r="AG2980" s="2">
        <v>314361000000</v>
      </c>
    </row>
    <row r="2981" spans="1:33">
      <c r="A2981" s="115" t="s">
        <v>4700</v>
      </c>
      <c r="B2981" s="115" t="s">
        <v>19</v>
      </c>
      <c r="C2981" s="2">
        <v>106924000000</v>
      </c>
      <c r="D2981" s="2">
        <v>104147000000</v>
      </c>
      <c r="E2981" s="2">
        <v>103000000000</v>
      </c>
      <c r="F2981" s="2">
        <v>103787000000</v>
      </c>
      <c r="G2981" s="2">
        <v>104808000000</v>
      </c>
      <c r="H2981" s="2">
        <v>105592000000</v>
      </c>
      <c r="I2981" s="2">
        <v>106229000000</v>
      </c>
      <c r="J2981" s="2">
        <v>106693000000</v>
      </c>
      <c r="K2981" s="2">
        <v>107133000000</v>
      </c>
      <c r="L2981" s="2">
        <v>107507000000</v>
      </c>
      <c r="M2981" s="2">
        <v>108710000000</v>
      </c>
      <c r="N2981" s="2">
        <v>109089000000</v>
      </c>
      <c r="O2981" s="2">
        <v>109593000000</v>
      </c>
      <c r="P2981" s="2">
        <v>110208000000</v>
      </c>
      <c r="Q2981" s="2">
        <v>110778000000</v>
      </c>
      <c r="R2981" s="2">
        <v>111316000000</v>
      </c>
      <c r="S2981" s="2">
        <v>112278000000</v>
      </c>
      <c r="T2981" s="2">
        <v>113010000000</v>
      </c>
      <c r="U2981" s="2">
        <v>113789000000</v>
      </c>
      <c r="V2981" s="2">
        <v>114666000000</v>
      </c>
      <c r="W2981" s="2">
        <v>115676000000</v>
      </c>
      <c r="X2981" s="2">
        <v>116648000000</v>
      </c>
      <c r="Y2981" s="2">
        <v>117775000000</v>
      </c>
      <c r="Z2981" s="2">
        <v>118940000000</v>
      </c>
      <c r="AA2981" s="2">
        <v>121032000000</v>
      </c>
      <c r="AB2981" s="2">
        <v>122120000000</v>
      </c>
      <c r="AC2981" s="2">
        <v>123244000000</v>
      </c>
      <c r="AD2981" s="2">
        <v>124396000000</v>
      </c>
      <c r="AE2981" s="2">
        <v>125607000000</v>
      </c>
      <c r="AF2981" s="2">
        <v>126863000000</v>
      </c>
      <c r="AG2981" s="2">
        <v>128152000000</v>
      </c>
    </row>
    <row r="2982" spans="1:33">
      <c r="A2982" s="115" t="s">
        <v>4701</v>
      </c>
      <c r="B2982" s="115" t="s">
        <v>19</v>
      </c>
      <c r="C2982" s="2">
        <v>143872000000</v>
      </c>
      <c r="D2982" s="2">
        <v>140135000000</v>
      </c>
      <c r="E2982" s="2">
        <v>138593000000</v>
      </c>
      <c r="F2982" s="2">
        <v>139651000000</v>
      </c>
      <c r="G2982" s="2">
        <v>141025000000</v>
      </c>
      <c r="H2982" s="2">
        <v>142080000000</v>
      </c>
      <c r="I2982" s="2">
        <v>142937000000</v>
      </c>
      <c r="J2982" s="2">
        <v>143560000000</v>
      </c>
      <c r="K2982" s="2">
        <v>144153000000</v>
      </c>
      <c r="L2982" s="2">
        <v>144657000000</v>
      </c>
      <c r="M2982" s="2">
        <v>146275000000</v>
      </c>
      <c r="N2982" s="2">
        <v>146785000000</v>
      </c>
      <c r="O2982" s="2">
        <v>147463000000</v>
      </c>
      <c r="P2982" s="2">
        <v>148291000000</v>
      </c>
      <c r="Q2982" s="2">
        <v>149058000000</v>
      </c>
      <c r="R2982" s="2">
        <v>149781000000</v>
      </c>
      <c r="S2982" s="2">
        <v>151076000000</v>
      </c>
      <c r="T2982" s="2">
        <v>152061000000</v>
      </c>
      <c r="U2982" s="2">
        <v>153109000000</v>
      </c>
      <c r="V2982" s="2">
        <v>154289000000</v>
      </c>
      <c r="W2982" s="2">
        <v>155649000000</v>
      </c>
      <c r="X2982" s="2">
        <v>156956000000</v>
      </c>
      <c r="Y2982" s="2">
        <v>158472000000</v>
      </c>
      <c r="Z2982" s="2">
        <v>160039000000</v>
      </c>
      <c r="AA2982" s="2">
        <v>162854000000</v>
      </c>
      <c r="AB2982" s="2">
        <v>164319000000</v>
      </c>
      <c r="AC2982" s="2">
        <v>165831000000</v>
      </c>
      <c r="AD2982" s="2">
        <v>167382000000</v>
      </c>
      <c r="AE2982" s="2">
        <v>169010000000</v>
      </c>
      <c r="AF2982" s="2">
        <v>170701000000</v>
      </c>
      <c r="AG2982" s="2">
        <v>172435000000</v>
      </c>
    </row>
    <row r="2983" spans="1:33">
      <c r="A2983" s="115" t="s">
        <v>4702</v>
      </c>
      <c r="B2983" s="115" t="s">
        <v>19</v>
      </c>
      <c r="C2983" s="2">
        <v>123828000000</v>
      </c>
      <c r="D2983" s="2">
        <v>120611000000</v>
      </c>
      <c r="E2983" s="2">
        <v>119284000000</v>
      </c>
      <c r="F2983" s="2">
        <v>120194000000</v>
      </c>
      <c r="G2983" s="2">
        <v>121377000000</v>
      </c>
      <c r="H2983" s="2">
        <v>122286000000</v>
      </c>
      <c r="I2983" s="2">
        <v>123023000000</v>
      </c>
      <c r="J2983" s="2">
        <v>123560000000</v>
      </c>
      <c r="K2983" s="2">
        <v>124070000000</v>
      </c>
      <c r="L2983" s="2">
        <v>124503000000</v>
      </c>
      <c r="M2983" s="2">
        <v>125896000000</v>
      </c>
      <c r="N2983" s="2">
        <v>126335000000</v>
      </c>
      <c r="O2983" s="2">
        <v>126918000000</v>
      </c>
      <c r="P2983" s="2">
        <v>127631000000</v>
      </c>
      <c r="Q2983" s="2">
        <v>128291000000</v>
      </c>
      <c r="R2983" s="2">
        <v>128914000000</v>
      </c>
      <c r="S2983" s="2">
        <v>130028000000</v>
      </c>
      <c r="T2983" s="2">
        <v>130876000000</v>
      </c>
      <c r="U2983" s="2">
        <v>131778000000</v>
      </c>
      <c r="V2983" s="2">
        <v>132793000000</v>
      </c>
      <c r="W2983" s="2">
        <v>133964000000</v>
      </c>
      <c r="X2983" s="2">
        <v>135089000000</v>
      </c>
      <c r="Y2983" s="2">
        <v>136394000000</v>
      </c>
      <c r="Z2983" s="2">
        <v>137743000000</v>
      </c>
      <c r="AA2983" s="2">
        <v>140166000000</v>
      </c>
      <c r="AB2983" s="2">
        <v>141426000000</v>
      </c>
      <c r="AC2983" s="2">
        <v>142728000000</v>
      </c>
      <c r="AD2983" s="2">
        <v>144062000000</v>
      </c>
      <c r="AE2983" s="2">
        <v>145464000000</v>
      </c>
      <c r="AF2983" s="2">
        <v>146919000000</v>
      </c>
      <c r="AG2983" s="2">
        <v>148411000000</v>
      </c>
    </row>
    <row r="2984" spans="1:33">
      <c r="A2984" s="115" t="s">
        <v>4703</v>
      </c>
      <c r="B2984" s="115" t="s">
        <v>19</v>
      </c>
      <c r="C2984" s="2">
        <v>18147400000</v>
      </c>
      <c r="D2984" s="2">
        <v>17676000000</v>
      </c>
      <c r="E2984" s="2">
        <v>17481500000</v>
      </c>
      <c r="F2984" s="2">
        <v>17614900000</v>
      </c>
      <c r="G2984" s="2">
        <v>17788300000</v>
      </c>
      <c r="H2984" s="2">
        <v>17921400000</v>
      </c>
      <c r="I2984" s="2">
        <v>18029400000</v>
      </c>
      <c r="J2984" s="2">
        <v>18108100000</v>
      </c>
      <c r="K2984" s="2">
        <v>18182900000</v>
      </c>
      <c r="L2984" s="2">
        <v>18246400000</v>
      </c>
      <c r="M2984" s="2">
        <v>18450500000</v>
      </c>
      <c r="N2984" s="2">
        <v>18514900000</v>
      </c>
      <c r="O2984" s="2">
        <v>18600300000</v>
      </c>
      <c r="P2984" s="2">
        <v>18704800000</v>
      </c>
      <c r="Q2984" s="2">
        <v>18801500000</v>
      </c>
      <c r="R2984" s="2">
        <v>18892800000</v>
      </c>
      <c r="S2984" s="2">
        <v>19056100000</v>
      </c>
      <c r="T2984" s="2">
        <v>19180300000</v>
      </c>
      <c r="U2984" s="2">
        <v>19312500000</v>
      </c>
      <c r="V2984" s="2">
        <v>19461300000</v>
      </c>
      <c r="W2984" s="2">
        <v>19632800000</v>
      </c>
      <c r="X2984" s="2">
        <v>19797700000</v>
      </c>
      <c r="Y2984" s="2">
        <v>19989000000</v>
      </c>
      <c r="Z2984" s="2">
        <v>20186700000</v>
      </c>
      <c r="AA2984" s="2">
        <v>20541700000</v>
      </c>
      <c r="AB2984" s="2">
        <v>20726500000</v>
      </c>
      <c r="AC2984" s="2">
        <v>20917300000</v>
      </c>
      <c r="AD2984" s="2">
        <v>21112800000</v>
      </c>
      <c r="AE2984" s="2">
        <v>21318200000</v>
      </c>
      <c r="AF2984" s="2">
        <v>21531500000</v>
      </c>
      <c r="AG2984" s="2">
        <v>21750200000</v>
      </c>
    </row>
    <row r="2985" spans="1:33">
      <c r="A2985" s="115" t="s">
        <v>4704</v>
      </c>
      <c r="B2985" s="115" t="s">
        <v>19</v>
      </c>
      <c r="C2985" s="2">
        <v>4594290000</v>
      </c>
      <c r="D2985" s="2">
        <v>4474950000</v>
      </c>
      <c r="E2985" s="2">
        <v>4425700000</v>
      </c>
      <c r="F2985" s="2">
        <v>4459480000</v>
      </c>
      <c r="G2985" s="2">
        <v>4503380000</v>
      </c>
      <c r="H2985" s="2">
        <v>4537070000</v>
      </c>
      <c r="I2985" s="2">
        <v>4564420000</v>
      </c>
      <c r="J2985" s="2">
        <v>4584340000</v>
      </c>
      <c r="K2985" s="2">
        <v>4603270000</v>
      </c>
      <c r="L2985" s="2">
        <v>4619350000</v>
      </c>
      <c r="M2985" s="2">
        <v>4671020000</v>
      </c>
      <c r="N2985" s="2">
        <v>4687320000</v>
      </c>
      <c r="O2985" s="2">
        <v>4708950000</v>
      </c>
      <c r="P2985" s="2">
        <v>4735400000</v>
      </c>
      <c r="Q2985" s="2">
        <v>4759890000</v>
      </c>
      <c r="R2985" s="2">
        <v>4782990000</v>
      </c>
      <c r="S2985" s="2">
        <v>4824340000</v>
      </c>
      <c r="T2985" s="2">
        <v>4855790000</v>
      </c>
      <c r="U2985" s="2">
        <v>4889250000</v>
      </c>
      <c r="V2985" s="2">
        <v>4926930000</v>
      </c>
      <c r="W2985" s="2">
        <v>4970350000</v>
      </c>
      <c r="X2985" s="2">
        <v>5012090000</v>
      </c>
      <c r="Y2985" s="2">
        <v>5060520000</v>
      </c>
      <c r="Z2985" s="2">
        <v>5110560000</v>
      </c>
      <c r="AA2985" s="2">
        <v>5200450000</v>
      </c>
      <c r="AB2985" s="2">
        <v>5247220000</v>
      </c>
      <c r="AC2985" s="2">
        <v>5295520000</v>
      </c>
      <c r="AD2985" s="2">
        <v>5345030000</v>
      </c>
      <c r="AE2985" s="2">
        <v>5397040000</v>
      </c>
      <c r="AF2985" s="2">
        <v>5451030000</v>
      </c>
      <c r="AG2985" s="2">
        <v>5506390000</v>
      </c>
    </row>
    <row r="2986" spans="1:33">
      <c r="A2986" s="115" t="s">
        <v>4705</v>
      </c>
      <c r="B2986" s="115" t="s">
        <v>19</v>
      </c>
      <c r="C2986" s="2">
        <v>43459800000</v>
      </c>
      <c r="D2986" s="2">
        <v>42331000000</v>
      </c>
      <c r="E2986" s="2">
        <v>41865000000</v>
      </c>
      <c r="F2986" s="2">
        <v>42184600000</v>
      </c>
      <c r="G2986" s="2">
        <v>42599900000</v>
      </c>
      <c r="H2986" s="2">
        <v>42918600000</v>
      </c>
      <c r="I2986" s="2">
        <v>43177300000</v>
      </c>
      <c r="J2986" s="2">
        <v>43365700000</v>
      </c>
      <c r="K2986" s="2">
        <v>43544800000</v>
      </c>
      <c r="L2986" s="2">
        <v>43696900000</v>
      </c>
      <c r="M2986" s="2">
        <v>44185700000</v>
      </c>
      <c r="N2986" s="2">
        <v>44339900000</v>
      </c>
      <c r="O2986" s="2">
        <v>44544500000</v>
      </c>
      <c r="P2986" s="2">
        <v>44794700000</v>
      </c>
      <c r="Q2986" s="2">
        <v>45026400000</v>
      </c>
      <c r="R2986" s="2">
        <v>45244900000</v>
      </c>
      <c r="S2986" s="2">
        <v>45636100000</v>
      </c>
      <c r="T2986" s="2">
        <v>45933500000</v>
      </c>
      <c r="U2986" s="2">
        <v>46250000000</v>
      </c>
      <c r="V2986" s="2">
        <v>46606500000</v>
      </c>
      <c r="W2986" s="2">
        <v>47017200000</v>
      </c>
      <c r="X2986" s="2">
        <v>47412000000</v>
      </c>
      <c r="Y2986" s="2">
        <v>47870200000</v>
      </c>
      <c r="Z2986" s="2">
        <v>48343500000</v>
      </c>
      <c r="AA2986" s="2">
        <v>49193900000</v>
      </c>
      <c r="AB2986" s="2">
        <v>49636300000</v>
      </c>
      <c r="AC2986" s="2">
        <v>50093200000</v>
      </c>
      <c r="AD2986" s="2">
        <v>50561500000</v>
      </c>
      <c r="AE2986" s="2">
        <v>51053500000</v>
      </c>
      <c r="AF2986" s="2">
        <v>51564200000</v>
      </c>
      <c r="AG2986" s="2">
        <v>52087900000</v>
      </c>
    </row>
    <row r="2987" spans="1:33">
      <c r="A2987" s="115" t="s">
        <v>4706</v>
      </c>
      <c r="B2987" s="115" t="s">
        <v>19</v>
      </c>
      <c r="C2987" s="115">
        <v>0</v>
      </c>
      <c r="D2987" s="115">
        <v>0</v>
      </c>
      <c r="E2987" s="115">
        <v>0</v>
      </c>
      <c r="F2987" s="115">
        <v>0</v>
      </c>
      <c r="G2987" s="115">
        <v>0</v>
      </c>
      <c r="H2987" s="115">
        <v>0</v>
      </c>
      <c r="I2987" s="115">
        <v>0</v>
      </c>
      <c r="J2987" s="115">
        <v>0</v>
      </c>
      <c r="K2987" s="115">
        <v>0</v>
      </c>
      <c r="L2987" s="115">
        <v>0</v>
      </c>
      <c r="M2987" s="115">
        <v>0</v>
      </c>
      <c r="N2987" s="115">
        <v>0</v>
      </c>
      <c r="O2987" s="115">
        <v>0</v>
      </c>
      <c r="P2987" s="115">
        <v>0</v>
      </c>
      <c r="Q2987" s="115">
        <v>0</v>
      </c>
      <c r="R2987" s="115">
        <v>0</v>
      </c>
      <c r="S2987" s="115">
        <v>0</v>
      </c>
      <c r="T2987" s="115">
        <v>0</v>
      </c>
      <c r="U2987" s="115">
        <v>0</v>
      </c>
      <c r="V2987" s="115">
        <v>0</v>
      </c>
      <c r="W2987" s="115">
        <v>0</v>
      </c>
      <c r="X2987" s="115">
        <v>0</v>
      </c>
      <c r="Y2987" s="115">
        <v>0</v>
      </c>
      <c r="Z2987" s="115">
        <v>0</v>
      </c>
      <c r="AA2987" s="115">
        <v>0</v>
      </c>
      <c r="AB2987" s="115">
        <v>0</v>
      </c>
      <c r="AC2987" s="115">
        <v>0</v>
      </c>
      <c r="AD2987" s="115">
        <v>0</v>
      </c>
      <c r="AE2987" s="115">
        <v>0</v>
      </c>
      <c r="AF2987" s="115">
        <v>0</v>
      </c>
      <c r="AG2987" s="115">
        <v>0</v>
      </c>
    </row>
    <row r="2988" spans="1:33">
      <c r="A2988" s="115" t="s">
        <v>4707</v>
      </c>
      <c r="B2988" s="115" t="s">
        <v>19</v>
      </c>
      <c r="C2988" s="115">
        <v>0</v>
      </c>
      <c r="D2988" s="115">
        <v>0</v>
      </c>
      <c r="E2988" s="115">
        <v>0</v>
      </c>
      <c r="F2988" s="115">
        <v>0</v>
      </c>
      <c r="G2988" s="115">
        <v>0</v>
      </c>
      <c r="H2988" s="115">
        <v>0</v>
      </c>
      <c r="I2988" s="115">
        <v>0</v>
      </c>
      <c r="J2988" s="115">
        <v>0</v>
      </c>
      <c r="K2988" s="115">
        <v>0</v>
      </c>
      <c r="L2988" s="115">
        <v>0</v>
      </c>
      <c r="M2988" s="115">
        <v>0</v>
      </c>
      <c r="N2988" s="115">
        <v>0</v>
      </c>
      <c r="O2988" s="115">
        <v>0</v>
      </c>
      <c r="P2988" s="115">
        <v>0</v>
      </c>
      <c r="Q2988" s="115">
        <v>0</v>
      </c>
      <c r="R2988" s="115">
        <v>0</v>
      </c>
      <c r="S2988" s="115">
        <v>0</v>
      </c>
      <c r="T2988" s="115">
        <v>0</v>
      </c>
      <c r="U2988" s="115">
        <v>0</v>
      </c>
      <c r="V2988" s="115">
        <v>0</v>
      </c>
      <c r="W2988" s="115">
        <v>0</v>
      </c>
      <c r="X2988" s="115">
        <v>0</v>
      </c>
      <c r="Y2988" s="115">
        <v>0</v>
      </c>
      <c r="Z2988" s="115">
        <v>0</v>
      </c>
      <c r="AA2988" s="115">
        <v>0</v>
      </c>
      <c r="AB2988" s="115">
        <v>0</v>
      </c>
      <c r="AC2988" s="115">
        <v>0</v>
      </c>
      <c r="AD2988" s="115">
        <v>0</v>
      </c>
      <c r="AE2988" s="115">
        <v>0</v>
      </c>
      <c r="AF2988" s="115">
        <v>0</v>
      </c>
      <c r="AG2988" s="115">
        <v>0</v>
      </c>
    </row>
    <row r="2989" spans="1:33">
      <c r="A2989" s="115" t="s">
        <v>4708</v>
      </c>
      <c r="B2989" s="115" t="s">
        <v>19</v>
      </c>
      <c r="C2989" s="115">
        <v>0</v>
      </c>
      <c r="D2989" s="115">
        <v>0</v>
      </c>
      <c r="E2989" s="115">
        <v>0</v>
      </c>
      <c r="F2989" s="115">
        <v>0</v>
      </c>
      <c r="G2989" s="115">
        <v>0</v>
      </c>
      <c r="H2989" s="115">
        <v>0</v>
      </c>
      <c r="I2989" s="115">
        <v>0</v>
      </c>
      <c r="J2989" s="115">
        <v>0</v>
      </c>
      <c r="K2989" s="115">
        <v>0</v>
      </c>
      <c r="L2989" s="115">
        <v>0</v>
      </c>
      <c r="M2989" s="115">
        <v>0</v>
      </c>
      <c r="N2989" s="115">
        <v>0</v>
      </c>
      <c r="O2989" s="115">
        <v>0</v>
      </c>
      <c r="P2989" s="115">
        <v>0</v>
      </c>
      <c r="Q2989" s="115">
        <v>0</v>
      </c>
      <c r="R2989" s="115">
        <v>0</v>
      </c>
      <c r="S2989" s="115">
        <v>0</v>
      </c>
      <c r="T2989" s="115">
        <v>0</v>
      </c>
      <c r="U2989" s="115">
        <v>0</v>
      </c>
      <c r="V2989" s="115">
        <v>0</v>
      </c>
      <c r="W2989" s="115">
        <v>0</v>
      </c>
      <c r="X2989" s="115">
        <v>0</v>
      </c>
      <c r="Y2989" s="115">
        <v>0</v>
      </c>
      <c r="Z2989" s="115">
        <v>0</v>
      </c>
      <c r="AA2989" s="115">
        <v>0</v>
      </c>
      <c r="AB2989" s="115">
        <v>0</v>
      </c>
      <c r="AC2989" s="115">
        <v>0</v>
      </c>
      <c r="AD2989" s="115">
        <v>0</v>
      </c>
      <c r="AE2989" s="115">
        <v>0</v>
      </c>
      <c r="AF2989" s="115">
        <v>0</v>
      </c>
      <c r="AG2989" s="115">
        <v>0</v>
      </c>
    </row>
    <row r="2990" spans="1:33">
      <c r="A2990" s="115" t="s">
        <v>4709</v>
      </c>
      <c r="B2990" s="115" t="s">
        <v>19</v>
      </c>
      <c r="C2990" s="115">
        <v>0</v>
      </c>
      <c r="D2990" s="115">
        <v>0</v>
      </c>
      <c r="E2990" s="115">
        <v>0</v>
      </c>
      <c r="F2990" s="115">
        <v>0</v>
      </c>
      <c r="G2990" s="115">
        <v>0</v>
      </c>
      <c r="H2990" s="115">
        <v>0</v>
      </c>
      <c r="I2990" s="115">
        <v>0</v>
      </c>
      <c r="J2990" s="115">
        <v>0</v>
      </c>
      <c r="K2990" s="115">
        <v>0</v>
      </c>
      <c r="L2990" s="115">
        <v>0</v>
      </c>
      <c r="M2990" s="115">
        <v>0</v>
      </c>
      <c r="N2990" s="115">
        <v>0</v>
      </c>
      <c r="O2990" s="115">
        <v>0</v>
      </c>
      <c r="P2990" s="115">
        <v>0</v>
      </c>
      <c r="Q2990" s="115">
        <v>0</v>
      </c>
      <c r="R2990" s="115">
        <v>0</v>
      </c>
      <c r="S2990" s="115">
        <v>0</v>
      </c>
      <c r="T2990" s="115">
        <v>0</v>
      </c>
      <c r="U2990" s="115">
        <v>0</v>
      </c>
      <c r="V2990" s="115">
        <v>0</v>
      </c>
      <c r="W2990" s="115">
        <v>0</v>
      </c>
      <c r="X2990" s="115">
        <v>0</v>
      </c>
      <c r="Y2990" s="115">
        <v>0</v>
      </c>
      <c r="Z2990" s="115">
        <v>0</v>
      </c>
      <c r="AA2990" s="115">
        <v>0</v>
      </c>
      <c r="AB2990" s="115">
        <v>0</v>
      </c>
      <c r="AC2990" s="115">
        <v>0</v>
      </c>
      <c r="AD2990" s="115">
        <v>0</v>
      </c>
      <c r="AE2990" s="115">
        <v>0</v>
      </c>
      <c r="AF2990" s="115">
        <v>0</v>
      </c>
      <c r="AG2990" s="115">
        <v>0</v>
      </c>
    </row>
    <row r="2991" spans="1:33">
      <c r="A2991" s="115" t="s">
        <v>4710</v>
      </c>
      <c r="B2991" s="115" t="s">
        <v>19</v>
      </c>
      <c r="C2991" s="115">
        <v>0</v>
      </c>
      <c r="D2991" s="115">
        <v>0</v>
      </c>
      <c r="E2991" s="115">
        <v>0</v>
      </c>
      <c r="F2991" s="115">
        <v>0</v>
      </c>
      <c r="G2991" s="115">
        <v>0</v>
      </c>
      <c r="H2991" s="115">
        <v>0</v>
      </c>
      <c r="I2991" s="115">
        <v>0</v>
      </c>
      <c r="J2991" s="115">
        <v>0</v>
      </c>
      <c r="K2991" s="115">
        <v>0</v>
      </c>
      <c r="L2991" s="115">
        <v>0</v>
      </c>
      <c r="M2991" s="115">
        <v>0</v>
      </c>
      <c r="N2991" s="115">
        <v>0</v>
      </c>
      <c r="O2991" s="115">
        <v>0</v>
      </c>
      <c r="P2991" s="115">
        <v>0</v>
      </c>
      <c r="Q2991" s="115">
        <v>0</v>
      </c>
      <c r="R2991" s="115">
        <v>0</v>
      </c>
      <c r="S2991" s="115">
        <v>0</v>
      </c>
      <c r="T2991" s="115">
        <v>0</v>
      </c>
      <c r="U2991" s="115">
        <v>0</v>
      </c>
      <c r="V2991" s="115">
        <v>0</v>
      </c>
      <c r="W2991" s="115">
        <v>0</v>
      </c>
      <c r="X2991" s="115">
        <v>0</v>
      </c>
      <c r="Y2991" s="115">
        <v>0</v>
      </c>
      <c r="Z2991" s="115">
        <v>0</v>
      </c>
      <c r="AA2991" s="115">
        <v>0</v>
      </c>
      <c r="AB2991" s="115">
        <v>0</v>
      </c>
      <c r="AC2991" s="115">
        <v>0</v>
      </c>
      <c r="AD2991" s="115">
        <v>0</v>
      </c>
      <c r="AE2991" s="115">
        <v>0</v>
      </c>
      <c r="AF2991" s="115">
        <v>0</v>
      </c>
      <c r="AG2991" s="115">
        <v>0</v>
      </c>
    </row>
    <row r="2992" spans="1:33">
      <c r="A2992" s="115" t="s">
        <v>4711</v>
      </c>
      <c r="B2992" s="115" t="s">
        <v>19</v>
      </c>
      <c r="C2992" s="115">
        <v>0</v>
      </c>
      <c r="D2992" s="115">
        <v>0</v>
      </c>
      <c r="E2992" s="115">
        <v>0</v>
      </c>
      <c r="F2992" s="115">
        <v>0</v>
      </c>
      <c r="G2992" s="115">
        <v>0</v>
      </c>
      <c r="H2992" s="115">
        <v>0</v>
      </c>
      <c r="I2992" s="115">
        <v>0</v>
      </c>
      <c r="J2992" s="115">
        <v>0</v>
      </c>
      <c r="K2992" s="115">
        <v>0</v>
      </c>
      <c r="L2992" s="115">
        <v>0</v>
      </c>
      <c r="M2992" s="115">
        <v>0</v>
      </c>
      <c r="N2992" s="115">
        <v>0</v>
      </c>
      <c r="O2992" s="115">
        <v>0</v>
      </c>
      <c r="P2992" s="115">
        <v>0</v>
      </c>
      <c r="Q2992" s="115">
        <v>0</v>
      </c>
      <c r="R2992" s="115">
        <v>0</v>
      </c>
      <c r="S2992" s="115">
        <v>0</v>
      </c>
      <c r="T2992" s="115">
        <v>0</v>
      </c>
      <c r="U2992" s="115">
        <v>0</v>
      </c>
      <c r="V2992" s="115">
        <v>0</v>
      </c>
      <c r="W2992" s="115">
        <v>0</v>
      </c>
      <c r="X2992" s="115">
        <v>0</v>
      </c>
      <c r="Y2992" s="115">
        <v>0</v>
      </c>
      <c r="Z2992" s="115">
        <v>0</v>
      </c>
      <c r="AA2992" s="115">
        <v>0</v>
      </c>
      <c r="AB2992" s="115">
        <v>0</v>
      </c>
      <c r="AC2992" s="115">
        <v>0</v>
      </c>
      <c r="AD2992" s="115">
        <v>0</v>
      </c>
      <c r="AE2992" s="115">
        <v>0</v>
      </c>
      <c r="AF2992" s="115">
        <v>0</v>
      </c>
      <c r="AG2992" s="115">
        <v>0</v>
      </c>
    </row>
    <row r="2993" spans="1:33">
      <c r="A2993" s="115" t="s">
        <v>4712</v>
      </c>
      <c r="B2993" s="115" t="s">
        <v>19</v>
      </c>
      <c r="C2993" s="115">
        <v>0</v>
      </c>
      <c r="D2993" s="115">
        <v>0</v>
      </c>
      <c r="E2993" s="115">
        <v>0</v>
      </c>
      <c r="F2993" s="115">
        <v>0</v>
      </c>
      <c r="G2993" s="115">
        <v>0</v>
      </c>
      <c r="H2993" s="115">
        <v>0</v>
      </c>
      <c r="I2993" s="115">
        <v>0</v>
      </c>
      <c r="J2993" s="115">
        <v>0</v>
      </c>
      <c r="K2993" s="115">
        <v>0</v>
      </c>
      <c r="L2993" s="115">
        <v>0</v>
      </c>
      <c r="M2993" s="115">
        <v>0</v>
      </c>
      <c r="N2993" s="115">
        <v>0</v>
      </c>
      <c r="O2993" s="115">
        <v>0</v>
      </c>
      <c r="P2993" s="115">
        <v>0</v>
      </c>
      <c r="Q2993" s="115">
        <v>0</v>
      </c>
      <c r="R2993" s="115">
        <v>0</v>
      </c>
      <c r="S2993" s="115">
        <v>0</v>
      </c>
      <c r="T2993" s="115">
        <v>0</v>
      </c>
      <c r="U2993" s="115">
        <v>0</v>
      </c>
      <c r="V2993" s="115">
        <v>0</v>
      </c>
      <c r="W2993" s="115">
        <v>0</v>
      </c>
      <c r="X2993" s="115">
        <v>0</v>
      </c>
      <c r="Y2993" s="115">
        <v>0</v>
      </c>
      <c r="Z2993" s="115">
        <v>0</v>
      </c>
      <c r="AA2993" s="115">
        <v>0</v>
      </c>
      <c r="AB2993" s="115">
        <v>0</v>
      </c>
      <c r="AC2993" s="115">
        <v>0</v>
      </c>
      <c r="AD2993" s="115">
        <v>0</v>
      </c>
      <c r="AE2993" s="115">
        <v>0</v>
      </c>
      <c r="AF2993" s="115">
        <v>0</v>
      </c>
      <c r="AG2993" s="115">
        <v>0</v>
      </c>
    </row>
    <row r="2994" spans="1:33">
      <c r="A2994" s="115" t="s">
        <v>4713</v>
      </c>
      <c r="B2994" s="115" t="s">
        <v>19</v>
      </c>
      <c r="C2994" s="115">
        <v>0</v>
      </c>
      <c r="D2994" s="115">
        <v>0</v>
      </c>
      <c r="E2994" s="115">
        <v>0</v>
      </c>
      <c r="F2994" s="115">
        <v>0</v>
      </c>
      <c r="G2994" s="115">
        <v>0</v>
      </c>
      <c r="H2994" s="115">
        <v>0</v>
      </c>
      <c r="I2994" s="115">
        <v>0</v>
      </c>
      <c r="J2994" s="115">
        <v>0</v>
      </c>
      <c r="K2994" s="115">
        <v>0</v>
      </c>
      <c r="L2994" s="115">
        <v>0</v>
      </c>
      <c r="M2994" s="115">
        <v>0</v>
      </c>
      <c r="N2994" s="115">
        <v>0</v>
      </c>
      <c r="O2994" s="115">
        <v>0</v>
      </c>
      <c r="P2994" s="115">
        <v>0</v>
      </c>
      <c r="Q2994" s="115">
        <v>0</v>
      </c>
      <c r="R2994" s="115">
        <v>0</v>
      </c>
      <c r="S2994" s="115">
        <v>0</v>
      </c>
      <c r="T2994" s="115">
        <v>0</v>
      </c>
      <c r="U2994" s="115">
        <v>0</v>
      </c>
      <c r="V2994" s="115">
        <v>0</v>
      </c>
      <c r="W2994" s="115">
        <v>0</v>
      </c>
      <c r="X2994" s="115">
        <v>0</v>
      </c>
      <c r="Y2994" s="115">
        <v>0</v>
      </c>
      <c r="Z2994" s="115">
        <v>0</v>
      </c>
      <c r="AA2994" s="115">
        <v>0</v>
      </c>
      <c r="AB2994" s="115">
        <v>0</v>
      </c>
      <c r="AC2994" s="115">
        <v>0</v>
      </c>
      <c r="AD2994" s="115">
        <v>0</v>
      </c>
      <c r="AE2994" s="115">
        <v>0</v>
      </c>
      <c r="AF2994" s="115">
        <v>0</v>
      </c>
      <c r="AG2994" s="115">
        <v>0</v>
      </c>
    </row>
    <row r="2995" spans="1:33">
      <c r="A2995" s="115" t="s">
        <v>4714</v>
      </c>
      <c r="B2995" s="115" t="s">
        <v>19</v>
      </c>
      <c r="C2995" s="115">
        <v>0</v>
      </c>
      <c r="D2995" s="115">
        <v>0</v>
      </c>
      <c r="E2995" s="115">
        <v>0</v>
      </c>
      <c r="F2995" s="115">
        <v>0</v>
      </c>
      <c r="G2995" s="115">
        <v>0</v>
      </c>
      <c r="H2995" s="115">
        <v>0</v>
      </c>
      <c r="I2995" s="115">
        <v>0</v>
      </c>
      <c r="J2995" s="115">
        <v>0</v>
      </c>
      <c r="K2995" s="115">
        <v>0</v>
      </c>
      <c r="L2995" s="115">
        <v>0</v>
      </c>
      <c r="M2995" s="115">
        <v>0</v>
      </c>
      <c r="N2995" s="115">
        <v>0</v>
      </c>
      <c r="O2995" s="115">
        <v>0</v>
      </c>
      <c r="P2995" s="115">
        <v>0</v>
      </c>
      <c r="Q2995" s="115">
        <v>0</v>
      </c>
      <c r="R2995" s="115">
        <v>0</v>
      </c>
      <c r="S2995" s="115">
        <v>0</v>
      </c>
      <c r="T2995" s="115">
        <v>0</v>
      </c>
      <c r="U2995" s="115">
        <v>0</v>
      </c>
      <c r="V2995" s="115">
        <v>0</v>
      </c>
      <c r="W2995" s="115">
        <v>0</v>
      </c>
      <c r="X2995" s="115">
        <v>0</v>
      </c>
      <c r="Y2995" s="115">
        <v>0</v>
      </c>
      <c r="Z2995" s="115">
        <v>0</v>
      </c>
      <c r="AA2995" s="115">
        <v>0</v>
      </c>
      <c r="AB2995" s="115">
        <v>0</v>
      </c>
      <c r="AC2995" s="115">
        <v>0</v>
      </c>
      <c r="AD2995" s="115">
        <v>0</v>
      </c>
      <c r="AE2995" s="115">
        <v>0</v>
      </c>
      <c r="AF2995" s="115">
        <v>0</v>
      </c>
      <c r="AG2995" s="115">
        <v>0</v>
      </c>
    </row>
    <row r="2996" spans="1:33">
      <c r="A2996" s="115" t="s">
        <v>4715</v>
      </c>
      <c r="B2996" s="115" t="s">
        <v>19</v>
      </c>
      <c r="C2996" s="115">
        <v>0</v>
      </c>
      <c r="D2996" s="115">
        <v>0</v>
      </c>
      <c r="E2996" s="115">
        <v>0</v>
      </c>
      <c r="F2996" s="115">
        <v>0</v>
      </c>
      <c r="G2996" s="115">
        <v>0</v>
      </c>
      <c r="H2996" s="115">
        <v>0</v>
      </c>
      <c r="I2996" s="115">
        <v>0</v>
      </c>
      <c r="J2996" s="115">
        <v>0</v>
      </c>
      <c r="K2996" s="115">
        <v>0</v>
      </c>
      <c r="L2996" s="115">
        <v>0</v>
      </c>
      <c r="M2996" s="115">
        <v>0</v>
      </c>
      <c r="N2996" s="115">
        <v>0</v>
      </c>
      <c r="O2996" s="115">
        <v>0</v>
      </c>
      <c r="P2996" s="115">
        <v>0</v>
      </c>
      <c r="Q2996" s="115">
        <v>0</v>
      </c>
      <c r="R2996" s="115">
        <v>0</v>
      </c>
      <c r="S2996" s="115">
        <v>0</v>
      </c>
      <c r="T2996" s="115">
        <v>0</v>
      </c>
      <c r="U2996" s="115">
        <v>0</v>
      </c>
      <c r="V2996" s="115">
        <v>0</v>
      </c>
      <c r="W2996" s="115">
        <v>0</v>
      </c>
      <c r="X2996" s="115">
        <v>0</v>
      </c>
      <c r="Y2996" s="115">
        <v>0</v>
      </c>
      <c r="Z2996" s="115">
        <v>0</v>
      </c>
      <c r="AA2996" s="115">
        <v>0</v>
      </c>
      <c r="AB2996" s="115">
        <v>0</v>
      </c>
      <c r="AC2996" s="115">
        <v>0</v>
      </c>
      <c r="AD2996" s="115">
        <v>0</v>
      </c>
      <c r="AE2996" s="115">
        <v>0</v>
      </c>
      <c r="AF2996" s="115">
        <v>0</v>
      </c>
      <c r="AG2996" s="115">
        <v>0</v>
      </c>
    </row>
    <row r="2997" spans="1:33">
      <c r="A2997" s="115" t="s">
        <v>4716</v>
      </c>
      <c r="B2997" s="115" t="s">
        <v>19</v>
      </c>
      <c r="C2997" s="115">
        <v>0</v>
      </c>
      <c r="D2997" s="115">
        <v>0</v>
      </c>
      <c r="E2997" s="115">
        <v>0</v>
      </c>
      <c r="F2997" s="115">
        <v>0</v>
      </c>
      <c r="G2997" s="115">
        <v>0</v>
      </c>
      <c r="H2997" s="115">
        <v>0</v>
      </c>
      <c r="I2997" s="115">
        <v>0</v>
      </c>
      <c r="J2997" s="115">
        <v>0</v>
      </c>
      <c r="K2997" s="115">
        <v>0</v>
      </c>
      <c r="L2997" s="115">
        <v>0</v>
      </c>
      <c r="M2997" s="115">
        <v>0</v>
      </c>
      <c r="N2997" s="115">
        <v>0</v>
      </c>
      <c r="O2997" s="115">
        <v>0</v>
      </c>
      <c r="P2997" s="115">
        <v>0</v>
      </c>
      <c r="Q2997" s="115">
        <v>0</v>
      </c>
      <c r="R2997" s="115">
        <v>0</v>
      </c>
      <c r="S2997" s="115">
        <v>0</v>
      </c>
      <c r="T2997" s="115">
        <v>0</v>
      </c>
      <c r="U2997" s="115">
        <v>0</v>
      </c>
      <c r="V2997" s="115">
        <v>0</v>
      </c>
      <c r="W2997" s="115">
        <v>0</v>
      </c>
      <c r="X2997" s="115">
        <v>0</v>
      </c>
      <c r="Y2997" s="115">
        <v>0</v>
      </c>
      <c r="Z2997" s="115">
        <v>0</v>
      </c>
      <c r="AA2997" s="115">
        <v>0</v>
      </c>
      <c r="AB2997" s="115">
        <v>0</v>
      </c>
      <c r="AC2997" s="115">
        <v>0</v>
      </c>
      <c r="AD2997" s="115">
        <v>0</v>
      </c>
      <c r="AE2997" s="115">
        <v>0</v>
      </c>
      <c r="AF2997" s="115">
        <v>0</v>
      </c>
      <c r="AG2997" s="115">
        <v>0</v>
      </c>
    </row>
    <row r="2998" spans="1:33">
      <c r="A2998" s="115" t="s">
        <v>4717</v>
      </c>
      <c r="B2998" s="115" t="s">
        <v>19</v>
      </c>
      <c r="C2998" s="115">
        <v>0</v>
      </c>
      <c r="D2998" s="115">
        <v>0</v>
      </c>
      <c r="E2998" s="115">
        <v>0</v>
      </c>
      <c r="F2998" s="115">
        <v>0</v>
      </c>
      <c r="G2998" s="115">
        <v>0</v>
      </c>
      <c r="H2998" s="115">
        <v>0</v>
      </c>
      <c r="I2998" s="115">
        <v>0</v>
      </c>
      <c r="J2998" s="115">
        <v>0</v>
      </c>
      <c r="K2998" s="115">
        <v>0</v>
      </c>
      <c r="L2998" s="115">
        <v>0</v>
      </c>
      <c r="M2998" s="115">
        <v>0</v>
      </c>
      <c r="N2998" s="115">
        <v>0</v>
      </c>
      <c r="O2998" s="115">
        <v>0</v>
      </c>
      <c r="P2998" s="115">
        <v>0</v>
      </c>
      <c r="Q2998" s="115">
        <v>0</v>
      </c>
      <c r="R2998" s="115">
        <v>0</v>
      </c>
      <c r="S2998" s="115">
        <v>0</v>
      </c>
      <c r="T2998" s="115">
        <v>0</v>
      </c>
      <c r="U2998" s="115">
        <v>0</v>
      </c>
      <c r="V2998" s="115">
        <v>0</v>
      </c>
      <c r="W2998" s="115">
        <v>0</v>
      </c>
      <c r="X2998" s="115">
        <v>0</v>
      </c>
      <c r="Y2998" s="115">
        <v>0</v>
      </c>
      <c r="Z2998" s="115">
        <v>0</v>
      </c>
      <c r="AA2998" s="115">
        <v>0</v>
      </c>
      <c r="AB2998" s="115">
        <v>0</v>
      </c>
      <c r="AC2998" s="115">
        <v>0</v>
      </c>
      <c r="AD2998" s="115">
        <v>0</v>
      </c>
      <c r="AE2998" s="115">
        <v>0</v>
      </c>
      <c r="AF2998" s="115">
        <v>0</v>
      </c>
      <c r="AG2998" s="115">
        <v>0</v>
      </c>
    </row>
    <row r="2999" spans="1:33">
      <c r="A2999" s="115" t="s">
        <v>4718</v>
      </c>
      <c r="B2999" s="115" t="s">
        <v>19</v>
      </c>
      <c r="C2999" s="115">
        <v>0</v>
      </c>
      <c r="D2999" s="115">
        <v>0</v>
      </c>
      <c r="E2999" s="115">
        <v>0</v>
      </c>
      <c r="F2999" s="115">
        <v>0</v>
      </c>
      <c r="G2999" s="115">
        <v>0</v>
      </c>
      <c r="H2999" s="115">
        <v>0</v>
      </c>
      <c r="I2999" s="115">
        <v>0</v>
      </c>
      <c r="J2999" s="115">
        <v>0</v>
      </c>
      <c r="K2999" s="115">
        <v>0</v>
      </c>
      <c r="L2999" s="115">
        <v>0</v>
      </c>
      <c r="M2999" s="115">
        <v>0</v>
      </c>
      <c r="N2999" s="115">
        <v>0</v>
      </c>
      <c r="O2999" s="115">
        <v>0</v>
      </c>
      <c r="P2999" s="115">
        <v>0</v>
      </c>
      <c r="Q2999" s="115">
        <v>0</v>
      </c>
      <c r="R2999" s="115">
        <v>0</v>
      </c>
      <c r="S2999" s="115">
        <v>0</v>
      </c>
      <c r="T2999" s="115">
        <v>0</v>
      </c>
      <c r="U2999" s="115">
        <v>0</v>
      </c>
      <c r="V2999" s="115">
        <v>0</v>
      </c>
      <c r="W2999" s="115">
        <v>0</v>
      </c>
      <c r="X2999" s="115">
        <v>0</v>
      </c>
      <c r="Y2999" s="115">
        <v>0</v>
      </c>
      <c r="Z2999" s="115">
        <v>0</v>
      </c>
      <c r="AA2999" s="115">
        <v>0</v>
      </c>
      <c r="AB2999" s="115">
        <v>0</v>
      </c>
      <c r="AC2999" s="115">
        <v>0</v>
      </c>
      <c r="AD2999" s="115">
        <v>0</v>
      </c>
      <c r="AE2999" s="115">
        <v>0</v>
      </c>
      <c r="AF2999" s="115">
        <v>0</v>
      </c>
      <c r="AG2999" s="115">
        <v>0</v>
      </c>
    </row>
    <row r="3000" spans="1:33">
      <c r="A3000" s="115" t="s">
        <v>4719</v>
      </c>
      <c r="B3000" s="115" t="s">
        <v>19</v>
      </c>
      <c r="C3000" s="115">
        <v>0</v>
      </c>
      <c r="D3000" s="115">
        <v>0</v>
      </c>
      <c r="E3000" s="115">
        <v>0</v>
      </c>
      <c r="F3000" s="115">
        <v>0</v>
      </c>
      <c r="G3000" s="115">
        <v>0</v>
      </c>
      <c r="H3000" s="115">
        <v>0</v>
      </c>
      <c r="I3000" s="115">
        <v>0</v>
      </c>
      <c r="J3000" s="115">
        <v>0</v>
      </c>
      <c r="K3000" s="115">
        <v>0</v>
      </c>
      <c r="L3000" s="115">
        <v>0</v>
      </c>
      <c r="M3000" s="115">
        <v>0</v>
      </c>
      <c r="N3000" s="115">
        <v>0</v>
      </c>
      <c r="O3000" s="115">
        <v>0</v>
      </c>
      <c r="P3000" s="115">
        <v>0</v>
      </c>
      <c r="Q3000" s="115">
        <v>0</v>
      </c>
      <c r="R3000" s="115">
        <v>0</v>
      </c>
      <c r="S3000" s="115">
        <v>0</v>
      </c>
      <c r="T3000" s="115">
        <v>0</v>
      </c>
      <c r="U3000" s="115">
        <v>0</v>
      </c>
      <c r="V3000" s="115">
        <v>0</v>
      </c>
      <c r="W3000" s="115">
        <v>0</v>
      </c>
      <c r="X3000" s="115">
        <v>0</v>
      </c>
      <c r="Y3000" s="115">
        <v>0</v>
      </c>
      <c r="Z3000" s="115">
        <v>0</v>
      </c>
      <c r="AA3000" s="115">
        <v>0</v>
      </c>
      <c r="AB3000" s="115">
        <v>0</v>
      </c>
      <c r="AC3000" s="115">
        <v>0</v>
      </c>
      <c r="AD3000" s="115">
        <v>0</v>
      </c>
      <c r="AE3000" s="115">
        <v>0</v>
      </c>
      <c r="AF3000" s="115">
        <v>0</v>
      </c>
      <c r="AG3000" s="115">
        <v>0</v>
      </c>
    </row>
    <row r="3001" spans="1:33">
      <c r="A3001" s="115" t="s">
        <v>4720</v>
      </c>
      <c r="B3001" s="115" t="s">
        <v>19</v>
      </c>
      <c r="C3001" s="115">
        <v>0</v>
      </c>
      <c r="D3001" s="115">
        <v>0</v>
      </c>
      <c r="E3001" s="115">
        <v>0</v>
      </c>
      <c r="F3001" s="115">
        <v>0</v>
      </c>
      <c r="G3001" s="115">
        <v>0</v>
      </c>
      <c r="H3001" s="115">
        <v>0</v>
      </c>
      <c r="I3001" s="115">
        <v>0</v>
      </c>
      <c r="J3001" s="115">
        <v>0</v>
      </c>
      <c r="K3001" s="115">
        <v>0</v>
      </c>
      <c r="L3001" s="115">
        <v>0</v>
      </c>
      <c r="M3001" s="115">
        <v>0</v>
      </c>
      <c r="N3001" s="115">
        <v>0</v>
      </c>
      <c r="O3001" s="115">
        <v>0</v>
      </c>
      <c r="P3001" s="115">
        <v>0</v>
      </c>
      <c r="Q3001" s="115">
        <v>0</v>
      </c>
      <c r="R3001" s="115">
        <v>0</v>
      </c>
      <c r="S3001" s="115">
        <v>0</v>
      </c>
      <c r="T3001" s="115">
        <v>0</v>
      </c>
      <c r="U3001" s="115">
        <v>0</v>
      </c>
      <c r="V3001" s="115">
        <v>0</v>
      </c>
      <c r="W3001" s="115">
        <v>0</v>
      </c>
      <c r="X3001" s="115">
        <v>0</v>
      </c>
      <c r="Y3001" s="115">
        <v>0</v>
      </c>
      <c r="Z3001" s="115">
        <v>0</v>
      </c>
      <c r="AA3001" s="115">
        <v>0</v>
      </c>
      <c r="AB3001" s="115">
        <v>0</v>
      </c>
      <c r="AC3001" s="115">
        <v>0</v>
      </c>
      <c r="AD3001" s="115">
        <v>0</v>
      </c>
      <c r="AE3001" s="115">
        <v>0</v>
      </c>
      <c r="AF3001" s="115">
        <v>0</v>
      </c>
      <c r="AG3001" s="115">
        <v>0</v>
      </c>
    </row>
    <row r="3002" spans="1:33">
      <c r="A3002" s="115" t="s">
        <v>4721</v>
      </c>
      <c r="B3002" s="115" t="s">
        <v>19</v>
      </c>
      <c r="C3002" s="115">
        <v>0</v>
      </c>
      <c r="D3002" s="115">
        <v>0</v>
      </c>
      <c r="E3002" s="115">
        <v>0</v>
      </c>
      <c r="F3002" s="115">
        <v>0</v>
      </c>
      <c r="G3002" s="115">
        <v>0</v>
      </c>
      <c r="H3002" s="115">
        <v>0</v>
      </c>
      <c r="I3002" s="115">
        <v>0</v>
      </c>
      <c r="J3002" s="115">
        <v>0</v>
      </c>
      <c r="K3002" s="115">
        <v>0</v>
      </c>
      <c r="L3002" s="115">
        <v>0</v>
      </c>
      <c r="M3002" s="115">
        <v>0</v>
      </c>
      <c r="N3002" s="115">
        <v>0</v>
      </c>
      <c r="O3002" s="115">
        <v>0</v>
      </c>
      <c r="P3002" s="115">
        <v>0</v>
      </c>
      <c r="Q3002" s="115">
        <v>0</v>
      </c>
      <c r="R3002" s="115">
        <v>0</v>
      </c>
      <c r="S3002" s="115">
        <v>0</v>
      </c>
      <c r="T3002" s="115">
        <v>0</v>
      </c>
      <c r="U3002" s="115">
        <v>0</v>
      </c>
      <c r="V3002" s="115">
        <v>0</v>
      </c>
      <c r="W3002" s="115">
        <v>0</v>
      </c>
      <c r="X3002" s="115">
        <v>0</v>
      </c>
      <c r="Y3002" s="115">
        <v>0</v>
      </c>
      <c r="Z3002" s="115">
        <v>0</v>
      </c>
      <c r="AA3002" s="115">
        <v>0</v>
      </c>
      <c r="AB3002" s="115">
        <v>0</v>
      </c>
      <c r="AC3002" s="115">
        <v>0</v>
      </c>
      <c r="AD3002" s="115">
        <v>0</v>
      </c>
      <c r="AE3002" s="115">
        <v>0</v>
      </c>
      <c r="AF3002" s="115">
        <v>0</v>
      </c>
      <c r="AG3002" s="115">
        <v>0</v>
      </c>
    </row>
    <row r="3003" spans="1:33">
      <c r="A3003" s="115" t="s">
        <v>4722</v>
      </c>
      <c r="B3003" s="115" t="s">
        <v>19</v>
      </c>
      <c r="C3003" s="115">
        <v>0</v>
      </c>
      <c r="D3003" s="115">
        <v>0</v>
      </c>
      <c r="E3003" s="115">
        <v>0</v>
      </c>
      <c r="F3003" s="115">
        <v>0</v>
      </c>
      <c r="G3003" s="115">
        <v>0</v>
      </c>
      <c r="H3003" s="115">
        <v>0</v>
      </c>
      <c r="I3003" s="115">
        <v>0</v>
      </c>
      <c r="J3003" s="115">
        <v>0</v>
      </c>
      <c r="K3003" s="115">
        <v>0</v>
      </c>
      <c r="L3003" s="115">
        <v>0</v>
      </c>
      <c r="M3003" s="115">
        <v>0</v>
      </c>
      <c r="N3003" s="115">
        <v>0</v>
      </c>
      <c r="O3003" s="115">
        <v>0</v>
      </c>
      <c r="P3003" s="115">
        <v>0</v>
      </c>
      <c r="Q3003" s="115">
        <v>0</v>
      </c>
      <c r="R3003" s="115">
        <v>0</v>
      </c>
      <c r="S3003" s="115">
        <v>0</v>
      </c>
      <c r="T3003" s="115">
        <v>0</v>
      </c>
      <c r="U3003" s="115">
        <v>0</v>
      </c>
      <c r="V3003" s="115">
        <v>0</v>
      </c>
      <c r="W3003" s="115">
        <v>0</v>
      </c>
      <c r="X3003" s="115">
        <v>0</v>
      </c>
      <c r="Y3003" s="115">
        <v>0</v>
      </c>
      <c r="Z3003" s="115">
        <v>0</v>
      </c>
      <c r="AA3003" s="115">
        <v>0</v>
      </c>
      <c r="AB3003" s="115">
        <v>0</v>
      </c>
      <c r="AC3003" s="115">
        <v>0</v>
      </c>
      <c r="AD3003" s="115">
        <v>0</v>
      </c>
      <c r="AE3003" s="115">
        <v>0</v>
      </c>
      <c r="AF3003" s="115">
        <v>0</v>
      </c>
      <c r="AG3003" s="115">
        <v>0</v>
      </c>
    </row>
    <row r="3004" spans="1:33">
      <c r="A3004" s="115" t="s">
        <v>4723</v>
      </c>
      <c r="B3004" s="115" t="s">
        <v>19</v>
      </c>
      <c r="C3004" s="115">
        <v>0</v>
      </c>
      <c r="D3004" s="115">
        <v>0</v>
      </c>
      <c r="E3004" s="115">
        <v>0</v>
      </c>
      <c r="F3004" s="115">
        <v>0</v>
      </c>
      <c r="G3004" s="115">
        <v>0</v>
      </c>
      <c r="H3004" s="115">
        <v>0</v>
      </c>
      <c r="I3004" s="115">
        <v>0</v>
      </c>
      <c r="J3004" s="115">
        <v>0</v>
      </c>
      <c r="K3004" s="115">
        <v>0</v>
      </c>
      <c r="L3004" s="115">
        <v>0</v>
      </c>
      <c r="M3004" s="115">
        <v>0</v>
      </c>
      <c r="N3004" s="115">
        <v>0</v>
      </c>
      <c r="O3004" s="115">
        <v>0</v>
      </c>
      <c r="P3004" s="115">
        <v>0</v>
      </c>
      <c r="Q3004" s="115">
        <v>0</v>
      </c>
      <c r="R3004" s="115">
        <v>0</v>
      </c>
      <c r="S3004" s="115">
        <v>0</v>
      </c>
      <c r="T3004" s="115">
        <v>0</v>
      </c>
      <c r="U3004" s="115">
        <v>0</v>
      </c>
      <c r="V3004" s="115">
        <v>0</v>
      </c>
      <c r="W3004" s="115">
        <v>0</v>
      </c>
      <c r="X3004" s="115">
        <v>0</v>
      </c>
      <c r="Y3004" s="115">
        <v>0</v>
      </c>
      <c r="Z3004" s="115">
        <v>0</v>
      </c>
      <c r="AA3004" s="115">
        <v>0</v>
      </c>
      <c r="AB3004" s="115">
        <v>0</v>
      </c>
      <c r="AC3004" s="115">
        <v>0</v>
      </c>
      <c r="AD3004" s="115">
        <v>0</v>
      </c>
      <c r="AE3004" s="115">
        <v>0</v>
      </c>
      <c r="AF3004" s="115">
        <v>0</v>
      </c>
      <c r="AG3004" s="115">
        <v>0</v>
      </c>
    </row>
    <row r="3005" spans="1:33">
      <c r="A3005" s="115" t="s">
        <v>4724</v>
      </c>
      <c r="B3005" s="115" t="s">
        <v>19</v>
      </c>
      <c r="C3005" s="115">
        <v>0</v>
      </c>
      <c r="D3005" s="115">
        <v>0</v>
      </c>
      <c r="E3005" s="115">
        <v>0</v>
      </c>
      <c r="F3005" s="115">
        <v>0</v>
      </c>
      <c r="G3005" s="115">
        <v>0</v>
      </c>
      <c r="H3005" s="115">
        <v>0</v>
      </c>
      <c r="I3005" s="115">
        <v>0</v>
      </c>
      <c r="J3005" s="115">
        <v>0</v>
      </c>
      <c r="K3005" s="115">
        <v>0</v>
      </c>
      <c r="L3005" s="115">
        <v>0</v>
      </c>
      <c r="M3005" s="115">
        <v>0</v>
      </c>
      <c r="N3005" s="115">
        <v>0</v>
      </c>
      <c r="O3005" s="115">
        <v>0</v>
      </c>
      <c r="P3005" s="115">
        <v>0</v>
      </c>
      <c r="Q3005" s="115">
        <v>0</v>
      </c>
      <c r="R3005" s="115">
        <v>0</v>
      </c>
      <c r="S3005" s="115">
        <v>0</v>
      </c>
      <c r="T3005" s="115">
        <v>0</v>
      </c>
      <c r="U3005" s="115">
        <v>0</v>
      </c>
      <c r="V3005" s="115">
        <v>0</v>
      </c>
      <c r="W3005" s="115">
        <v>0</v>
      </c>
      <c r="X3005" s="115">
        <v>0</v>
      </c>
      <c r="Y3005" s="115">
        <v>0</v>
      </c>
      <c r="Z3005" s="115">
        <v>0</v>
      </c>
      <c r="AA3005" s="115">
        <v>0</v>
      </c>
      <c r="AB3005" s="115">
        <v>0</v>
      </c>
      <c r="AC3005" s="115">
        <v>0</v>
      </c>
      <c r="AD3005" s="115">
        <v>0</v>
      </c>
      <c r="AE3005" s="115">
        <v>0</v>
      </c>
      <c r="AF3005" s="115">
        <v>0</v>
      </c>
      <c r="AG3005" s="115">
        <v>0</v>
      </c>
    </row>
    <row r="3006" spans="1:33">
      <c r="A3006" s="115" t="s">
        <v>4725</v>
      </c>
      <c r="B3006" s="115" t="s">
        <v>19</v>
      </c>
      <c r="C3006" s="115">
        <v>0</v>
      </c>
      <c r="D3006" s="115">
        <v>0</v>
      </c>
      <c r="E3006" s="115">
        <v>0</v>
      </c>
      <c r="F3006" s="115">
        <v>0</v>
      </c>
      <c r="G3006" s="115">
        <v>0</v>
      </c>
      <c r="H3006" s="115">
        <v>0</v>
      </c>
      <c r="I3006" s="115">
        <v>0</v>
      </c>
      <c r="J3006" s="115">
        <v>0</v>
      </c>
      <c r="K3006" s="115">
        <v>0</v>
      </c>
      <c r="L3006" s="115">
        <v>0</v>
      </c>
      <c r="M3006" s="115">
        <v>0</v>
      </c>
      <c r="N3006" s="115">
        <v>0</v>
      </c>
      <c r="O3006" s="115">
        <v>0</v>
      </c>
      <c r="P3006" s="115">
        <v>0</v>
      </c>
      <c r="Q3006" s="115">
        <v>0</v>
      </c>
      <c r="R3006" s="115">
        <v>0</v>
      </c>
      <c r="S3006" s="115">
        <v>0</v>
      </c>
      <c r="T3006" s="115">
        <v>0</v>
      </c>
      <c r="U3006" s="115">
        <v>0</v>
      </c>
      <c r="V3006" s="115">
        <v>0</v>
      </c>
      <c r="W3006" s="115">
        <v>0</v>
      </c>
      <c r="X3006" s="115">
        <v>0</v>
      </c>
      <c r="Y3006" s="115">
        <v>0</v>
      </c>
      <c r="Z3006" s="115">
        <v>0</v>
      </c>
      <c r="AA3006" s="115">
        <v>0</v>
      </c>
      <c r="AB3006" s="115">
        <v>0</v>
      </c>
      <c r="AC3006" s="115">
        <v>0</v>
      </c>
      <c r="AD3006" s="115">
        <v>0</v>
      </c>
      <c r="AE3006" s="115">
        <v>0</v>
      </c>
      <c r="AF3006" s="115">
        <v>0</v>
      </c>
      <c r="AG3006" s="115">
        <v>0</v>
      </c>
    </row>
    <row r="3007" spans="1:33">
      <c r="A3007" s="115" t="s">
        <v>4726</v>
      </c>
      <c r="B3007" s="115" t="s">
        <v>19</v>
      </c>
      <c r="C3007" s="115">
        <v>0</v>
      </c>
      <c r="D3007" s="115">
        <v>0</v>
      </c>
      <c r="E3007" s="115">
        <v>0</v>
      </c>
      <c r="F3007" s="115">
        <v>0</v>
      </c>
      <c r="G3007" s="115">
        <v>0</v>
      </c>
      <c r="H3007" s="115">
        <v>0</v>
      </c>
      <c r="I3007" s="115">
        <v>0</v>
      </c>
      <c r="J3007" s="115">
        <v>0</v>
      </c>
      <c r="K3007" s="115">
        <v>0</v>
      </c>
      <c r="L3007" s="115">
        <v>0</v>
      </c>
      <c r="M3007" s="115">
        <v>0</v>
      </c>
      <c r="N3007" s="115">
        <v>0</v>
      </c>
      <c r="O3007" s="115">
        <v>0</v>
      </c>
      <c r="P3007" s="115">
        <v>0</v>
      </c>
      <c r="Q3007" s="115">
        <v>0</v>
      </c>
      <c r="R3007" s="115">
        <v>0</v>
      </c>
      <c r="S3007" s="115">
        <v>0</v>
      </c>
      <c r="T3007" s="115">
        <v>0</v>
      </c>
      <c r="U3007" s="115">
        <v>0</v>
      </c>
      <c r="V3007" s="115">
        <v>0</v>
      </c>
      <c r="W3007" s="115">
        <v>0</v>
      </c>
      <c r="X3007" s="115">
        <v>0</v>
      </c>
      <c r="Y3007" s="115">
        <v>0</v>
      </c>
      <c r="Z3007" s="115">
        <v>0</v>
      </c>
      <c r="AA3007" s="115">
        <v>0</v>
      </c>
      <c r="AB3007" s="115">
        <v>0</v>
      </c>
      <c r="AC3007" s="115">
        <v>0</v>
      </c>
      <c r="AD3007" s="115">
        <v>0</v>
      </c>
      <c r="AE3007" s="115">
        <v>0</v>
      </c>
      <c r="AF3007" s="115">
        <v>0</v>
      </c>
      <c r="AG3007" s="115">
        <v>0</v>
      </c>
    </row>
    <row r="3008" spans="1:33">
      <c r="A3008" s="115" t="s">
        <v>4727</v>
      </c>
      <c r="B3008" s="115" t="s">
        <v>19</v>
      </c>
      <c r="C3008" s="115">
        <v>0</v>
      </c>
      <c r="D3008" s="115">
        <v>0</v>
      </c>
      <c r="E3008" s="115">
        <v>0</v>
      </c>
      <c r="F3008" s="115">
        <v>0</v>
      </c>
      <c r="G3008" s="115">
        <v>0</v>
      </c>
      <c r="H3008" s="115">
        <v>0</v>
      </c>
      <c r="I3008" s="115">
        <v>0</v>
      </c>
      <c r="J3008" s="115">
        <v>0</v>
      </c>
      <c r="K3008" s="115">
        <v>0</v>
      </c>
      <c r="L3008" s="115">
        <v>0</v>
      </c>
      <c r="M3008" s="115">
        <v>0</v>
      </c>
      <c r="N3008" s="115">
        <v>0</v>
      </c>
      <c r="O3008" s="115">
        <v>0</v>
      </c>
      <c r="P3008" s="115">
        <v>0</v>
      </c>
      <c r="Q3008" s="115">
        <v>0</v>
      </c>
      <c r="R3008" s="115">
        <v>0</v>
      </c>
      <c r="S3008" s="115">
        <v>0</v>
      </c>
      <c r="T3008" s="115">
        <v>0</v>
      </c>
      <c r="U3008" s="115">
        <v>0</v>
      </c>
      <c r="V3008" s="115">
        <v>0</v>
      </c>
      <c r="W3008" s="115">
        <v>0</v>
      </c>
      <c r="X3008" s="115">
        <v>0</v>
      </c>
      <c r="Y3008" s="115">
        <v>0</v>
      </c>
      <c r="Z3008" s="115">
        <v>0</v>
      </c>
      <c r="AA3008" s="115">
        <v>0</v>
      </c>
      <c r="AB3008" s="115">
        <v>0</v>
      </c>
      <c r="AC3008" s="115">
        <v>0</v>
      </c>
      <c r="AD3008" s="115">
        <v>0</v>
      </c>
      <c r="AE3008" s="115">
        <v>0</v>
      </c>
      <c r="AF3008" s="115">
        <v>0</v>
      </c>
      <c r="AG3008" s="115">
        <v>0</v>
      </c>
    </row>
    <row r="3009" spans="1:33">
      <c r="A3009" s="115" t="s">
        <v>4728</v>
      </c>
      <c r="B3009" s="115" t="s">
        <v>19</v>
      </c>
      <c r="C3009" s="115">
        <v>0</v>
      </c>
      <c r="D3009" s="115">
        <v>0</v>
      </c>
      <c r="E3009" s="115">
        <v>0</v>
      </c>
      <c r="F3009" s="115">
        <v>0</v>
      </c>
      <c r="G3009" s="115">
        <v>0</v>
      </c>
      <c r="H3009" s="115">
        <v>0</v>
      </c>
      <c r="I3009" s="115">
        <v>0</v>
      </c>
      <c r="J3009" s="115">
        <v>0</v>
      </c>
      <c r="K3009" s="115">
        <v>0</v>
      </c>
      <c r="L3009" s="115">
        <v>0</v>
      </c>
      <c r="M3009" s="115">
        <v>0</v>
      </c>
      <c r="N3009" s="115">
        <v>0</v>
      </c>
      <c r="O3009" s="115">
        <v>0</v>
      </c>
      <c r="P3009" s="115">
        <v>0</v>
      </c>
      <c r="Q3009" s="115">
        <v>0</v>
      </c>
      <c r="R3009" s="115">
        <v>0</v>
      </c>
      <c r="S3009" s="115">
        <v>0</v>
      </c>
      <c r="T3009" s="115">
        <v>0</v>
      </c>
      <c r="U3009" s="115">
        <v>0</v>
      </c>
      <c r="V3009" s="115">
        <v>0</v>
      </c>
      <c r="W3009" s="115">
        <v>0</v>
      </c>
      <c r="X3009" s="115">
        <v>0</v>
      </c>
      <c r="Y3009" s="115">
        <v>0</v>
      </c>
      <c r="Z3009" s="115">
        <v>0</v>
      </c>
      <c r="AA3009" s="115">
        <v>0</v>
      </c>
      <c r="AB3009" s="115">
        <v>0</v>
      </c>
      <c r="AC3009" s="115">
        <v>0</v>
      </c>
      <c r="AD3009" s="115">
        <v>0</v>
      </c>
      <c r="AE3009" s="115">
        <v>0</v>
      </c>
      <c r="AF3009" s="115">
        <v>0</v>
      </c>
      <c r="AG3009" s="115">
        <v>0</v>
      </c>
    </row>
    <row r="3010" spans="1:33">
      <c r="A3010" s="115" t="s">
        <v>4729</v>
      </c>
      <c r="B3010" s="115" t="s">
        <v>19</v>
      </c>
      <c r="C3010" s="115">
        <v>0</v>
      </c>
      <c r="D3010" s="115">
        <v>0</v>
      </c>
      <c r="E3010" s="115">
        <v>0</v>
      </c>
      <c r="F3010" s="115">
        <v>0</v>
      </c>
      <c r="G3010" s="115">
        <v>0</v>
      </c>
      <c r="H3010" s="115">
        <v>0</v>
      </c>
      <c r="I3010" s="115">
        <v>0</v>
      </c>
      <c r="J3010" s="115">
        <v>0</v>
      </c>
      <c r="K3010" s="115">
        <v>0</v>
      </c>
      <c r="L3010" s="115">
        <v>0</v>
      </c>
      <c r="M3010" s="115">
        <v>0</v>
      </c>
      <c r="N3010" s="115">
        <v>0</v>
      </c>
      <c r="O3010" s="115">
        <v>0</v>
      </c>
      <c r="P3010" s="115">
        <v>0</v>
      </c>
      <c r="Q3010" s="115">
        <v>0</v>
      </c>
      <c r="R3010" s="115">
        <v>0</v>
      </c>
      <c r="S3010" s="115">
        <v>0</v>
      </c>
      <c r="T3010" s="115">
        <v>0</v>
      </c>
      <c r="U3010" s="115">
        <v>0</v>
      </c>
      <c r="V3010" s="115">
        <v>0</v>
      </c>
      <c r="W3010" s="115">
        <v>0</v>
      </c>
      <c r="X3010" s="115">
        <v>0</v>
      </c>
      <c r="Y3010" s="115">
        <v>0</v>
      </c>
      <c r="Z3010" s="115">
        <v>0</v>
      </c>
      <c r="AA3010" s="115">
        <v>0</v>
      </c>
      <c r="AB3010" s="115">
        <v>0</v>
      </c>
      <c r="AC3010" s="115">
        <v>0</v>
      </c>
      <c r="AD3010" s="115">
        <v>0</v>
      </c>
      <c r="AE3010" s="115">
        <v>0</v>
      </c>
      <c r="AF3010" s="115">
        <v>0</v>
      </c>
      <c r="AG3010" s="115">
        <v>0</v>
      </c>
    </row>
    <row r="3011" spans="1:33">
      <c r="A3011" s="115" t="s">
        <v>4730</v>
      </c>
      <c r="B3011" s="115" t="s">
        <v>19</v>
      </c>
      <c r="C3011" s="115">
        <v>0</v>
      </c>
      <c r="D3011" s="115">
        <v>0</v>
      </c>
      <c r="E3011" s="115">
        <v>0</v>
      </c>
      <c r="F3011" s="115">
        <v>0</v>
      </c>
      <c r="G3011" s="115">
        <v>0</v>
      </c>
      <c r="H3011" s="115">
        <v>0</v>
      </c>
      <c r="I3011" s="115">
        <v>0</v>
      </c>
      <c r="J3011" s="115">
        <v>0</v>
      </c>
      <c r="K3011" s="115">
        <v>0</v>
      </c>
      <c r="L3011" s="115">
        <v>0</v>
      </c>
      <c r="M3011" s="115">
        <v>0</v>
      </c>
      <c r="N3011" s="115">
        <v>0</v>
      </c>
      <c r="O3011" s="115">
        <v>0</v>
      </c>
      <c r="P3011" s="115">
        <v>0</v>
      </c>
      <c r="Q3011" s="115">
        <v>0</v>
      </c>
      <c r="R3011" s="115">
        <v>0</v>
      </c>
      <c r="S3011" s="115">
        <v>0</v>
      </c>
      <c r="T3011" s="115">
        <v>0</v>
      </c>
      <c r="U3011" s="115">
        <v>0</v>
      </c>
      <c r="V3011" s="115">
        <v>0</v>
      </c>
      <c r="W3011" s="115">
        <v>0</v>
      </c>
      <c r="X3011" s="115">
        <v>0</v>
      </c>
      <c r="Y3011" s="115">
        <v>0</v>
      </c>
      <c r="Z3011" s="115">
        <v>0</v>
      </c>
      <c r="AA3011" s="115">
        <v>0</v>
      </c>
      <c r="AB3011" s="115">
        <v>0</v>
      </c>
      <c r="AC3011" s="115">
        <v>0</v>
      </c>
      <c r="AD3011" s="115">
        <v>0</v>
      </c>
      <c r="AE3011" s="115">
        <v>0</v>
      </c>
      <c r="AF3011" s="115">
        <v>0</v>
      </c>
      <c r="AG3011" s="115">
        <v>0</v>
      </c>
    </row>
    <row r="3012" spans="1:33">
      <c r="A3012" s="115" t="s">
        <v>4731</v>
      </c>
      <c r="B3012" s="115" t="s">
        <v>19</v>
      </c>
      <c r="C3012" s="115">
        <v>0</v>
      </c>
      <c r="D3012" s="115">
        <v>0</v>
      </c>
      <c r="E3012" s="115">
        <v>0</v>
      </c>
      <c r="F3012" s="115">
        <v>0</v>
      </c>
      <c r="G3012" s="115">
        <v>0</v>
      </c>
      <c r="H3012" s="115">
        <v>0</v>
      </c>
      <c r="I3012" s="115">
        <v>0</v>
      </c>
      <c r="J3012" s="115">
        <v>0</v>
      </c>
      <c r="K3012" s="115">
        <v>0</v>
      </c>
      <c r="L3012" s="115">
        <v>0</v>
      </c>
      <c r="M3012" s="115">
        <v>0</v>
      </c>
      <c r="N3012" s="115">
        <v>0</v>
      </c>
      <c r="O3012" s="115">
        <v>0</v>
      </c>
      <c r="P3012" s="115">
        <v>0</v>
      </c>
      <c r="Q3012" s="115">
        <v>0</v>
      </c>
      <c r="R3012" s="115">
        <v>0</v>
      </c>
      <c r="S3012" s="115">
        <v>0</v>
      </c>
      <c r="T3012" s="115">
        <v>0</v>
      </c>
      <c r="U3012" s="115">
        <v>0</v>
      </c>
      <c r="V3012" s="115">
        <v>0</v>
      </c>
      <c r="W3012" s="115">
        <v>0</v>
      </c>
      <c r="X3012" s="115">
        <v>0</v>
      </c>
      <c r="Y3012" s="115">
        <v>0</v>
      </c>
      <c r="Z3012" s="115">
        <v>0</v>
      </c>
      <c r="AA3012" s="115">
        <v>0</v>
      </c>
      <c r="AB3012" s="115">
        <v>0</v>
      </c>
      <c r="AC3012" s="115">
        <v>0</v>
      </c>
      <c r="AD3012" s="115">
        <v>0</v>
      </c>
      <c r="AE3012" s="115">
        <v>0</v>
      </c>
      <c r="AF3012" s="115">
        <v>0</v>
      </c>
      <c r="AG3012" s="115">
        <v>0</v>
      </c>
    </row>
    <row r="3013" spans="1:33">
      <c r="A3013" s="115" t="s">
        <v>4732</v>
      </c>
      <c r="B3013" s="115" t="s">
        <v>19</v>
      </c>
      <c r="C3013" s="115">
        <v>0</v>
      </c>
      <c r="D3013" s="115">
        <v>0</v>
      </c>
      <c r="E3013" s="115">
        <v>0</v>
      </c>
      <c r="F3013" s="115">
        <v>0</v>
      </c>
      <c r="G3013" s="115">
        <v>0</v>
      </c>
      <c r="H3013" s="115">
        <v>0</v>
      </c>
      <c r="I3013" s="115">
        <v>0</v>
      </c>
      <c r="J3013" s="115">
        <v>0</v>
      </c>
      <c r="K3013" s="115">
        <v>0</v>
      </c>
      <c r="L3013" s="115">
        <v>0</v>
      </c>
      <c r="M3013" s="115">
        <v>0</v>
      </c>
      <c r="N3013" s="115">
        <v>0</v>
      </c>
      <c r="O3013" s="115">
        <v>0</v>
      </c>
      <c r="P3013" s="115">
        <v>0</v>
      </c>
      <c r="Q3013" s="115">
        <v>0</v>
      </c>
      <c r="R3013" s="115">
        <v>0</v>
      </c>
      <c r="S3013" s="115">
        <v>0</v>
      </c>
      <c r="T3013" s="115">
        <v>0</v>
      </c>
      <c r="U3013" s="115">
        <v>0</v>
      </c>
      <c r="V3013" s="115">
        <v>0</v>
      </c>
      <c r="W3013" s="115">
        <v>0</v>
      </c>
      <c r="X3013" s="115">
        <v>0</v>
      </c>
      <c r="Y3013" s="115">
        <v>0</v>
      </c>
      <c r="Z3013" s="115">
        <v>0</v>
      </c>
      <c r="AA3013" s="115">
        <v>0</v>
      </c>
      <c r="AB3013" s="115">
        <v>0</v>
      </c>
      <c r="AC3013" s="115">
        <v>0</v>
      </c>
      <c r="AD3013" s="115">
        <v>0</v>
      </c>
      <c r="AE3013" s="115">
        <v>0</v>
      </c>
      <c r="AF3013" s="115">
        <v>0</v>
      </c>
      <c r="AG3013" s="115">
        <v>0</v>
      </c>
    </row>
    <row r="3014" spans="1:33">
      <c r="A3014" s="115" t="s">
        <v>4733</v>
      </c>
      <c r="B3014" s="115" t="s">
        <v>19</v>
      </c>
      <c r="C3014" s="115">
        <v>0</v>
      </c>
      <c r="D3014" s="115">
        <v>0</v>
      </c>
      <c r="E3014" s="115">
        <v>0</v>
      </c>
      <c r="F3014" s="115">
        <v>0</v>
      </c>
      <c r="G3014" s="115">
        <v>0</v>
      </c>
      <c r="H3014" s="115">
        <v>0</v>
      </c>
      <c r="I3014" s="115">
        <v>0</v>
      </c>
      <c r="J3014" s="115">
        <v>0</v>
      </c>
      <c r="K3014" s="115">
        <v>0</v>
      </c>
      <c r="L3014" s="115">
        <v>0</v>
      </c>
      <c r="M3014" s="115">
        <v>0</v>
      </c>
      <c r="N3014" s="115">
        <v>0</v>
      </c>
      <c r="O3014" s="115">
        <v>0</v>
      </c>
      <c r="P3014" s="115">
        <v>0</v>
      </c>
      <c r="Q3014" s="115">
        <v>0</v>
      </c>
      <c r="R3014" s="115">
        <v>0</v>
      </c>
      <c r="S3014" s="115">
        <v>0</v>
      </c>
      <c r="T3014" s="115">
        <v>0</v>
      </c>
      <c r="U3014" s="115">
        <v>0</v>
      </c>
      <c r="V3014" s="115">
        <v>0</v>
      </c>
      <c r="W3014" s="115">
        <v>0</v>
      </c>
      <c r="X3014" s="115">
        <v>0</v>
      </c>
      <c r="Y3014" s="115">
        <v>0</v>
      </c>
      <c r="Z3014" s="115">
        <v>0</v>
      </c>
      <c r="AA3014" s="115">
        <v>0</v>
      </c>
      <c r="AB3014" s="115">
        <v>0</v>
      </c>
      <c r="AC3014" s="115">
        <v>0</v>
      </c>
      <c r="AD3014" s="115">
        <v>0</v>
      </c>
      <c r="AE3014" s="115">
        <v>0</v>
      </c>
      <c r="AF3014" s="115">
        <v>0</v>
      </c>
      <c r="AG3014" s="115">
        <v>0</v>
      </c>
    </row>
    <row r="3015" spans="1:33">
      <c r="A3015" s="115" t="s">
        <v>4734</v>
      </c>
      <c r="B3015" s="115" t="s">
        <v>19</v>
      </c>
      <c r="C3015" s="115">
        <v>0</v>
      </c>
      <c r="D3015" s="115">
        <v>0</v>
      </c>
      <c r="E3015" s="115">
        <v>0</v>
      </c>
      <c r="F3015" s="115">
        <v>0</v>
      </c>
      <c r="G3015" s="115">
        <v>0</v>
      </c>
      <c r="H3015" s="115">
        <v>0</v>
      </c>
      <c r="I3015" s="115">
        <v>0</v>
      </c>
      <c r="J3015" s="115">
        <v>0</v>
      </c>
      <c r="K3015" s="115">
        <v>0</v>
      </c>
      <c r="L3015" s="115">
        <v>0</v>
      </c>
      <c r="M3015" s="115">
        <v>0</v>
      </c>
      <c r="N3015" s="115">
        <v>0</v>
      </c>
      <c r="O3015" s="115">
        <v>0</v>
      </c>
      <c r="P3015" s="115">
        <v>0</v>
      </c>
      <c r="Q3015" s="115">
        <v>0</v>
      </c>
      <c r="R3015" s="115">
        <v>0</v>
      </c>
      <c r="S3015" s="115">
        <v>0</v>
      </c>
      <c r="T3015" s="115">
        <v>0</v>
      </c>
      <c r="U3015" s="115">
        <v>0</v>
      </c>
      <c r="V3015" s="115">
        <v>0</v>
      </c>
      <c r="W3015" s="115">
        <v>0</v>
      </c>
      <c r="X3015" s="115">
        <v>0</v>
      </c>
      <c r="Y3015" s="115">
        <v>0</v>
      </c>
      <c r="Z3015" s="115">
        <v>0</v>
      </c>
      <c r="AA3015" s="115">
        <v>0</v>
      </c>
      <c r="AB3015" s="115">
        <v>0</v>
      </c>
      <c r="AC3015" s="115">
        <v>0</v>
      </c>
      <c r="AD3015" s="115">
        <v>0</v>
      </c>
      <c r="AE3015" s="115">
        <v>0</v>
      </c>
      <c r="AF3015" s="115">
        <v>0</v>
      </c>
      <c r="AG3015" s="115">
        <v>0</v>
      </c>
    </row>
    <row r="3016" spans="1:33">
      <c r="A3016" s="115" t="s">
        <v>4735</v>
      </c>
      <c r="B3016" s="115" t="s">
        <v>19</v>
      </c>
      <c r="C3016" s="115">
        <v>0</v>
      </c>
      <c r="D3016" s="115">
        <v>0</v>
      </c>
      <c r="E3016" s="115">
        <v>0</v>
      </c>
      <c r="F3016" s="115">
        <v>0</v>
      </c>
      <c r="G3016" s="115">
        <v>0</v>
      </c>
      <c r="H3016" s="115">
        <v>0</v>
      </c>
      <c r="I3016" s="115">
        <v>0</v>
      </c>
      <c r="J3016" s="115">
        <v>0</v>
      </c>
      <c r="K3016" s="115">
        <v>0</v>
      </c>
      <c r="L3016" s="115">
        <v>0</v>
      </c>
      <c r="M3016" s="115">
        <v>0</v>
      </c>
      <c r="N3016" s="115">
        <v>0</v>
      </c>
      <c r="O3016" s="115">
        <v>0</v>
      </c>
      <c r="P3016" s="115">
        <v>0</v>
      </c>
      <c r="Q3016" s="115">
        <v>0</v>
      </c>
      <c r="R3016" s="115">
        <v>0</v>
      </c>
      <c r="S3016" s="115">
        <v>0</v>
      </c>
      <c r="T3016" s="115">
        <v>0</v>
      </c>
      <c r="U3016" s="115">
        <v>0</v>
      </c>
      <c r="V3016" s="115">
        <v>0</v>
      </c>
      <c r="W3016" s="115">
        <v>0</v>
      </c>
      <c r="X3016" s="115">
        <v>0</v>
      </c>
      <c r="Y3016" s="115">
        <v>0</v>
      </c>
      <c r="Z3016" s="115">
        <v>0</v>
      </c>
      <c r="AA3016" s="115">
        <v>0</v>
      </c>
      <c r="AB3016" s="115">
        <v>0</v>
      </c>
      <c r="AC3016" s="115">
        <v>0</v>
      </c>
      <c r="AD3016" s="115">
        <v>0</v>
      </c>
      <c r="AE3016" s="115">
        <v>0</v>
      </c>
      <c r="AF3016" s="115">
        <v>0</v>
      </c>
      <c r="AG3016" s="115">
        <v>0</v>
      </c>
    </row>
    <row r="3017" spans="1:33">
      <c r="A3017" s="115" t="s">
        <v>4736</v>
      </c>
      <c r="B3017" s="115" t="s">
        <v>19</v>
      </c>
      <c r="C3017" s="115">
        <v>0</v>
      </c>
      <c r="D3017" s="115">
        <v>0</v>
      </c>
      <c r="E3017" s="115">
        <v>0</v>
      </c>
      <c r="F3017" s="115">
        <v>0</v>
      </c>
      <c r="G3017" s="115">
        <v>0</v>
      </c>
      <c r="H3017" s="115">
        <v>0</v>
      </c>
      <c r="I3017" s="115">
        <v>0</v>
      </c>
      <c r="J3017" s="115">
        <v>0</v>
      </c>
      <c r="K3017" s="115">
        <v>0</v>
      </c>
      <c r="L3017" s="115">
        <v>0</v>
      </c>
      <c r="M3017" s="115">
        <v>0</v>
      </c>
      <c r="N3017" s="115">
        <v>0</v>
      </c>
      <c r="O3017" s="115">
        <v>0</v>
      </c>
      <c r="P3017" s="115">
        <v>0</v>
      </c>
      <c r="Q3017" s="115">
        <v>0</v>
      </c>
      <c r="R3017" s="115">
        <v>0</v>
      </c>
      <c r="S3017" s="115">
        <v>0</v>
      </c>
      <c r="T3017" s="115">
        <v>0</v>
      </c>
      <c r="U3017" s="115">
        <v>0</v>
      </c>
      <c r="V3017" s="115">
        <v>0</v>
      </c>
      <c r="W3017" s="115">
        <v>0</v>
      </c>
      <c r="X3017" s="115">
        <v>0</v>
      </c>
      <c r="Y3017" s="115">
        <v>0</v>
      </c>
      <c r="Z3017" s="115">
        <v>0</v>
      </c>
      <c r="AA3017" s="115">
        <v>0</v>
      </c>
      <c r="AB3017" s="115">
        <v>0</v>
      </c>
      <c r="AC3017" s="115">
        <v>0</v>
      </c>
      <c r="AD3017" s="115">
        <v>0</v>
      </c>
      <c r="AE3017" s="115">
        <v>0</v>
      </c>
      <c r="AF3017" s="115">
        <v>0</v>
      </c>
      <c r="AG3017" s="115">
        <v>0</v>
      </c>
    </row>
    <row r="3018" spans="1:33">
      <c r="A3018" s="115" t="s">
        <v>4737</v>
      </c>
      <c r="B3018" s="115" t="s">
        <v>19</v>
      </c>
      <c r="C3018" s="115">
        <v>0</v>
      </c>
      <c r="D3018" s="115">
        <v>0</v>
      </c>
      <c r="E3018" s="115">
        <v>0</v>
      </c>
      <c r="F3018" s="115">
        <v>0</v>
      </c>
      <c r="G3018" s="115">
        <v>0</v>
      </c>
      <c r="H3018" s="115">
        <v>0</v>
      </c>
      <c r="I3018" s="115">
        <v>0</v>
      </c>
      <c r="J3018" s="115">
        <v>0</v>
      </c>
      <c r="K3018" s="115">
        <v>0</v>
      </c>
      <c r="L3018" s="115">
        <v>0</v>
      </c>
      <c r="M3018" s="115">
        <v>0</v>
      </c>
      <c r="N3018" s="115">
        <v>0</v>
      </c>
      <c r="O3018" s="115">
        <v>0</v>
      </c>
      <c r="P3018" s="115">
        <v>0</v>
      </c>
      <c r="Q3018" s="115">
        <v>0</v>
      </c>
      <c r="R3018" s="115">
        <v>0</v>
      </c>
      <c r="S3018" s="115">
        <v>0</v>
      </c>
      <c r="T3018" s="115">
        <v>0</v>
      </c>
      <c r="U3018" s="115">
        <v>0</v>
      </c>
      <c r="V3018" s="115">
        <v>0</v>
      </c>
      <c r="W3018" s="115">
        <v>0</v>
      </c>
      <c r="X3018" s="115">
        <v>0</v>
      </c>
      <c r="Y3018" s="115">
        <v>0</v>
      </c>
      <c r="Z3018" s="115">
        <v>0</v>
      </c>
      <c r="AA3018" s="115">
        <v>0</v>
      </c>
      <c r="AB3018" s="115">
        <v>0</v>
      </c>
      <c r="AC3018" s="115">
        <v>0</v>
      </c>
      <c r="AD3018" s="115">
        <v>0</v>
      </c>
      <c r="AE3018" s="115">
        <v>0</v>
      </c>
      <c r="AF3018" s="115">
        <v>0</v>
      </c>
      <c r="AG3018" s="115">
        <v>0</v>
      </c>
    </row>
    <row r="3019" spans="1:33">
      <c r="A3019" s="115" t="s">
        <v>4738</v>
      </c>
      <c r="B3019" s="115" t="s">
        <v>19</v>
      </c>
      <c r="C3019" s="115">
        <v>0</v>
      </c>
      <c r="D3019" s="115">
        <v>0</v>
      </c>
      <c r="E3019" s="115">
        <v>0</v>
      </c>
      <c r="F3019" s="115">
        <v>0</v>
      </c>
      <c r="G3019" s="115">
        <v>0</v>
      </c>
      <c r="H3019" s="115">
        <v>0</v>
      </c>
      <c r="I3019" s="115">
        <v>0</v>
      </c>
      <c r="J3019" s="115">
        <v>0</v>
      </c>
      <c r="K3019" s="115">
        <v>0</v>
      </c>
      <c r="L3019" s="115">
        <v>0</v>
      </c>
      <c r="M3019" s="115">
        <v>0</v>
      </c>
      <c r="N3019" s="115">
        <v>0</v>
      </c>
      <c r="O3019" s="115">
        <v>0</v>
      </c>
      <c r="P3019" s="115">
        <v>0</v>
      </c>
      <c r="Q3019" s="115">
        <v>0</v>
      </c>
      <c r="R3019" s="115">
        <v>0</v>
      </c>
      <c r="S3019" s="115">
        <v>0</v>
      </c>
      <c r="T3019" s="115">
        <v>0</v>
      </c>
      <c r="U3019" s="115">
        <v>0</v>
      </c>
      <c r="V3019" s="115">
        <v>0</v>
      </c>
      <c r="W3019" s="115">
        <v>0</v>
      </c>
      <c r="X3019" s="115">
        <v>0</v>
      </c>
      <c r="Y3019" s="115">
        <v>0</v>
      </c>
      <c r="Z3019" s="115">
        <v>0</v>
      </c>
      <c r="AA3019" s="115">
        <v>0</v>
      </c>
      <c r="AB3019" s="115">
        <v>0</v>
      </c>
      <c r="AC3019" s="115">
        <v>0</v>
      </c>
      <c r="AD3019" s="115">
        <v>0</v>
      </c>
      <c r="AE3019" s="115">
        <v>0</v>
      </c>
      <c r="AF3019" s="115">
        <v>0</v>
      </c>
      <c r="AG3019" s="115">
        <v>0</v>
      </c>
    </row>
    <row r="3020" spans="1:33">
      <c r="A3020" s="115" t="s">
        <v>4739</v>
      </c>
      <c r="B3020" s="115" t="s">
        <v>19</v>
      </c>
      <c r="C3020" s="115">
        <v>0</v>
      </c>
      <c r="D3020" s="115">
        <v>0</v>
      </c>
      <c r="E3020" s="115">
        <v>0</v>
      </c>
      <c r="F3020" s="115">
        <v>0</v>
      </c>
      <c r="G3020" s="115">
        <v>0</v>
      </c>
      <c r="H3020" s="115">
        <v>0</v>
      </c>
      <c r="I3020" s="115">
        <v>0</v>
      </c>
      <c r="J3020" s="115">
        <v>0</v>
      </c>
      <c r="K3020" s="115">
        <v>0</v>
      </c>
      <c r="L3020" s="115">
        <v>0</v>
      </c>
      <c r="M3020" s="115">
        <v>0</v>
      </c>
      <c r="N3020" s="115">
        <v>0</v>
      </c>
      <c r="O3020" s="115">
        <v>0</v>
      </c>
      <c r="P3020" s="115">
        <v>0</v>
      </c>
      <c r="Q3020" s="115">
        <v>0</v>
      </c>
      <c r="R3020" s="115">
        <v>0</v>
      </c>
      <c r="S3020" s="115">
        <v>0</v>
      </c>
      <c r="T3020" s="115">
        <v>0</v>
      </c>
      <c r="U3020" s="115">
        <v>0</v>
      </c>
      <c r="V3020" s="115">
        <v>0</v>
      </c>
      <c r="W3020" s="115">
        <v>0</v>
      </c>
      <c r="X3020" s="115">
        <v>0</v>
      </c>
      <c r="Y3020" s="115">
        <v>0</v>
      </c>
      <c r="Z3020" s="115">
        <v>0</v>
      </c>
      <c r="AA3020" s="115">
        <v>0</v>
      </c>
      <c r="AB3020" s="115">
        <v>0</v>
      </c>
      <c r="AC3020" s="115">
        <v>0</v>
      </c>
      <c r="AD3020" s="115">
        <v>0</v>
      </c>
      <c r="AE3020" s="115">
        <v>0</v>
      </c>
      <c r="AF3020" s="115">
        <v>0</v>
      </c>
      <c r="AG3020" s="115">
        <v>0</v>
      </c>
    </row>
    <row r="3021" spans="1:33">
      <c r="A3021" s="115" t="s">
        <v>4740</v>
      </c>
      <c r="B3021" s="115" t="s">
        <v>19</v>
      </c>
      <c r="C3021" s="115">
        <v>0</v>
      </c>
      <c r="D3021" s="115">
        <v>0</v>
      </c>
      <c r="E3021" s="115">
        <v>0</v>
      </c>
      <c r="F3021" s="115">
        <v>0</v>
      </c>
      <c r="G3021" s="115">
        <v>0</v>
      </c>
      <c r="H3021" s="115">
        <v>0</v>
      </c>
      <c r="I3021" s="115">
        <v>0</v>
      </c>
      <c r="J3021" s="115">
        <v>0</v>
      </c>
      <c r="K3021" s="115">
        <v>0</v>
      </c>
      <c r="L3021" s="115">
        <v>0</v>
      </c>
      <c r="M3021" s="115">
        <v>0</v>
      </c>
      <c r="N3021" s="115">
        <v>0</v>
      </c>
      <c r="O3021" s="115">
        <v>0</v>
      </c>
      <c r="P3021" s="115">
        <v>0</v>
      </c>
      <c r="Q3021" s="115">
        <v>0</v>
      </c>
      <c r="R3021" s="115">
        <v>0</v>
      </c>
      <c r="S3021" s="115">
        <v>0</v>
      </c>
      <c r="T3021" s="115">
        <v>0</v>
      </c>
      <c r="U3021" s="115">
        <v>0</v>
      </c>
      <c r="V3021" s="115">
        <v>0</v>
      </c>
      <c r="W3021" s="115">
        <v>0</v>
      </c>
      <c r="X3021" s="115">
        <v>0</v>
      </c>
      <c r="Y3021" s="115">
        <v>0</v>
      </c>
      <c r="Z3021" s="115">
        <v>0</v>
      </c>
      <c r="AA3021" s="115">
        <v>0</v>
      </c>
      <c r="AB3021" s="115">
        <v>0</v>
      </c>
      <c r="AC3021" s="115">
        <v>0</v>
      </c>
      <c r="AD3021" s="115">
        <v>0</v>
      </c>
      <c r="AE3021" s="115">
        <v>0</v>
      </c>
      <c r="AF3021" s="115">
        <v>0</v>
      </c>
      <c r="AG3021" s="115">
        <v>0</v>
      </c>
    </row>
    <row r="3022" spans="1:33">
      <c r="A3022" s="115" t="s">
        <v>4741</v>
      </c>
      <c r="B3022" s="115" t="s">
        <v>19</v>
      </c>
      <c r="C3022" s="115">
        <v>0</v>
      </c>
      <c r="D3022" s="115">
        <v>0</v>
      </c>
      <c r="E3022" s="115">
        <v>0</v>
      </c>
      <c r="F3022" s="115">
        <v>0</v>
      </c>
      <c r="G3022" s="115">
        <v>0</v>
      </c>
      <c r="H3022" s="115">
        <v>0</v>
      </c>
      <c r="I3022" s="115">
        <v>0</v>
      </c>
      <c r="J3022" s="115">
        <v>0</v>
      </c>
      <c r="K3022" s="115">
        <v>0</v>
      </c>
      <c r="L3022" s="115">
        <v>0</v>
      </c>
      <c r="M3022" s="115">
        <v>0</v>
      </c>
      <c r="N3022" s="115">
        <v>0</v>
      </c>
      <c r="O3022" s="115">
        <v>0</v>
      </c>
      <c r="P3022" s="115">
        <v>0</v>
      </c>
      <c r="Q3022" s="115">
        <v>0</v>
      </c>
      <c r="R3022" s="115">
        <v>0</v>
      </c>
      <c r="S3022" s="115">
        <v>0</v>
      </c>
      <c r="T3022" s="115">
        <v>0</v>
      </c>
      <c r="U3022" s="115">
        <v>0</v>
      </c>
      <c r="V3022" s="115">
        <v>0</v>
      </c>
      <c r="W3022" s="115">
        <v>0</v>
      </c>
      <c r="X3022" s="115">
        <v>0</v>
      </c>
      <c r="Y3022" s="115">
        <v>0</v>
      </c>
      <c r="Z3022" s="115">
        <v>0</v>
      </c>
      <c r="AA3022" s="115">
        <v>0</v>
      </c>
      <c r="AB3022" s="115">
        <v>0</v>
      </c>
      <c r="AC3022" s="115">
        <v>0</v>
      </c>
      <c r="AD3022" s="115">
        <v>0</v>
      </c>
      <c r="AE3022" s="115">
        <v>0</v>
      </c>
      <c r="AF3022" s="115">
        <v>0</v>
      </c>
      <c r="AG3022" s="115">
        <v>0</v>
      </c>
    </row>
    <row r="3023" spans="1:33">
      <c r="A3023" s="115" t="s">
        <v>4742</v>
      </c>
      <c r="B3023" s="115" t="s">
        <v>19</v>
      </c>
      <c r="C3023" s="115">
        <v>0</v>
      </c>
      <c r="D3023" s="115">
        <v>0</v>
      </c>
      <c r="E3023" s="115">
        <v>0</v>
      </c>
      <c r="F3023" s="115">
        <v>0</v>
      </c>
      <c r="G3023" s="115">
        <v>0</v>
      </c>
      <c r="H3023" s="115">
        <v>0</v>
      </c>
      <c r="I3023" s="115">
        <v>0</v>
      </c>
      <c r="J3023" s="115">
        <v>0</v>
      </c>
      <c r="K3023" s="115">
        <v>0</v>
      </c>
      <c r="L3023" s="115">
        <v>0</v>
      </c>
      <c r="M3023" s="115">
        <v>0</v>
      </c>
      <c r="N3023" s="115">
        <v>0</v>
      </c>
      <c r="O3023" s="115">
        <v>0</v>
      </c>
      <c r="P3023" s="115">
        <v>0</v>
      </c>
      <c r="Q3023" s="115">
        <v>0</v>
      </c>
      <c r="R3023" s="115">
        <v>0</v>
      </c>
      <c r="S3023" s="115">
        <v>0</v>
      </c>
      <c r="T3023" s="115">
        <v>0</v>
      </c>
      <c r="U3023" s="115">
        <v>0</v>
      </c>
      <c r="V3023" s="115">
        <v>0</v>
      </c>
      <c r="W3023" s="115">
        <v>0</v>
      </c>
      <c r="X3023" s="115">
        <v>0</v>
      </c>
      <c r="Y3023" s="115">
        <v>0</v>
      </c>
      <c r="Z3023" s="115">
        <v>0</v>
      </c>
      <c r="AA3023" s="115">
        <v>0</v>
      </c>
      <c r="AB3023" s="115">
        <v>0</v>
      </c>
      <c r="AC3023" s="115">
        <v>0</v>
      </c>
      <c r="AD3023" s="115">
        <v>0</v>
      </c>
      <c r="AE3023" s="115">
        <v>0</v>
      </c>
      <c r="AF3023" s="115">
        <v>0</v>
      </c>
      <c r="AG3023" s="115">
        <v>0</v>
      </c>
    </row>
    <row r="3024" spans="1:33">
      <c r="A3024" s="115" t="s">
        <v>4743</v>
      </c>
      <c r="B3024" s="115" t="s">
        <v>19</v>
      </c>
      <c r="C3024" s="115">
        <v>0</v>
      </c>
      <c r="D3024" s="115">
        <v>0</v>
      </c>
      <c r="E3024" s="115">
        <v>0</v>
      </c>
      <c r="F3024" s="115">
        <v>0</v>
      </c>
      <c r="G3024" s="115">
        <v>0</v>
      </c>
      <c r="H3024" s="115">
        <v>0</v>
      </c>
      <c r="I3024" s="115">
        <v>0</v>
      </c>
      <c r="J3024" s="115">
        <v>0</v>
      </c>
      <c r="K3024" s="115">
        <v>0</v>
      </c>
      <c r="L3024" s="115">
        <v>0</v>
      </c>
      <c r="M3024" s="115">
        <v>0</v>
      </c>
      <c r="N3024" s="115">
        <v>0</v>
      </c>
      <c r="O3024" s="115">
        <v>0</v>
      </c>
      <c r="P3024" s="115">
        <v>0</v>
      </c>
      <c r="Q3024" s="115">
        <v>0</v>
      </c>
      <c r="R3024" s="115">
        <v>0</v>
      </c>
      <c r="S3024" s="115">
        <v>0</v>
      </c>
      <c r="T3024" s="115">
        <v>0</v>
      </c>
      <c r="U3024" s="115">
        <v>0</v>
      </c>
      <c r="V3024" s="115">
        <v>0</v>
      </c>
      <c r="W3024" s="115">
        <v>0</v>
      </c>
      <c r="X3024" s="115">
        <v>0</v>
      </c>
      <c r="Y3024" s="115">
        <v>0</v>
      </c>
      <c r="Z3024" s="115">
        <v>0</v>
      </c>
      <c r="AA3024" s="115">
        <v>0</v>
      </c>
      <c r="AB3024" s="115">
        <v>0</v>
      </c>
      <c r="AC3024" s="115">
        <v>0</v>
      </c>
      <c r="AD3024" s="115">
        <v>0</v>
      </c>
      <c r="AE3024" s="115">
        <v>0</v>
      </c>
      <c r="AF3024" s="115">
        <v>0</v>
      </c>
      <c r="AG3024" s="115">
        <v>0</v>
      </c>
    </row>
    <row r="3025" spans="1:33">
      <c r="A3025" s="115" t="s">
        <v>4744</v>
      </c>
      <c r="B3025" s="115" t="s">
        <v>19</v>
      </c>
      <c r="C3025" s="115">
        <v>0</v>
      </c>
      <c r="D3025" s="115">
        <v>0</v>
      </c>
      <c r="E3025" s="115">
        <v>0</v>
      </c>
      <c r="F3025" s="115">
        <v>0</v>
      </c>
      <c r="G3025" s="115">
        <v>0</v>
      </c>
      <c r="H3025" s="115">
        <v>0</v>
      </c>
      <c r="I3025" s="115">
        <v>0</v>
      </c>
      <c r="J3025" s="115">
        <v>0</v>
      </c>
      <c r="K3025" s="115">
        <v>0</v>
      </c>
      <c r="L3025" s="115">
        <v>0</v>
      </c>
      <c r="M3025" s="115">
        <v>0</v>
      </c>
      <c r="N3025" s="115">
        <v>0</v>
      </c>
      <c r="O3025" s="115">
        <v>0</v>
      </c>
      <c r="P3025" s="115">
        <v>0</v>
      </c>
      <c r="Q3025" s="115">
        <v>0</v>
      </c>
      <c r="R3025" s="115">
        <v>0</v>
      </c>
      <c r="S3025" s="115">
        <v>0</v>
      </c>
      <c r="T3025" s="115">
        <v>0</v>
      </c>
      <c r="U3025" s="115">
        <v>0</v>
      </c>
      <c r="V3025" s="115">
        <v>0</v>
      </c>
      <c r="W3025" s="115">
        <v>0</v>
      </c>
      <c r="X3025" s="115">
        <v>0</v>
      </c>
      <c r="Y3025" s="115">
        <v>0</v>
      </c>
      <c r="Z3025" s="115">
        <v>0</v>
      </c>
      <c r="AA3025" s="115">
        <v>0</v>
      </c>
      <c r="AB3025" s="115">
        <v>0</v>
      </c>
      <c r="AC3025" s="115">
        <v>0</v>
      </c>
      <c r="AD3025" s="115">
        <v>0</v>
      </c>
      <c r="AE3025" s="115">
        <v>0</v>
      </c>
      <c r="AF3025" s="115">
        <v>0</v>
      </c>
      <c r="AG3025" s="115">
        <v>0</v>
      </c>
    </row>
    <row r="3026" spans="1:33">
      <c r="A3026" s="115" t="s">
        <v>4745</v>
      </c>
      <c r="B3026" s="115" t="s">
        <v>19</v>
      </c>
      <c r="C3026" s="115">
        <v>0</v>
      </c>
      <c r="D3026" s="115">
        <v>0</v>
      </c>
      <c r="E3026" s="115">
        <v>0</v>
      </c>
      <c r="F3026" s="115">
        <v>0</v>
      </c>
      <c r="G3026" s="115">
        <v>0</v>
      </c>
      <c r="H3026" s="115">
        <v>0</v>
      </c>
      <c r="I3026" s="115">
        <v>0</v>
      </c>
      <c r="J3026" s="115">
        <v>0</v>
      </c>
      <c r="K3026" s="115">
        <v>0</v>
      </c>
      <c r="L3026" s="115">
        <v>0</v>
      </c>
      <c r="M3026" s="115">
        <v>0</v>
      </c>
      <c r="N3026" s="115">
        <v>0</v>
      </c>
      <c r="O3026" s="115">
        <v>0</v>
      </c>
      <c r="P3026" s="115">
        <v>0</v>
      </c>
      <c r="Q3026" s="115">
        <v>0</v>
      </c>
      <c r="R3026" s="115">
        <v>0</v>
      </c>
      <c r="S3026" s="115">
        <v>0</v>
      </c>
      <c r="T3026" s="115">
        <v>0</v>
      </c>
      <c r="U3026" s="115">
        <v>0</v>
      </c>
      <c r="V3026" s="115">
        <v>0</v>
      </c>
      <c r="W3026" s="115">
        <v>0</v>
      </c>
      <c r="X3026" s="115">
        <v>0</v>
      </c>
      <c r="Y3026" s="115">
        <v>0</v>
      </c>
      <c r="Z3026" s="115">
        <v>0</v>
      </c>
      <c r="AA3026" s="115">
        <v>0</v>
      </c>
      <c r="AB3026" s="115">
        <v>0</v>
      </c>
      <c r="AC3026" s="115">
        <v>0</v>
      </c>
      <c r="AD3026" s="115">
        <v>0</v>
      </c>
      <c r="AE3026" s="115">
        <v>0</v>
      </c>
      <c r="AF3026" s="115">
        <v>0</v>
      </c>
      <c r="AG3026" s="115">
        <v>0</v>
      </c>
    </row>
    <row r="3027" spans="1:33">
      <c r="A3027" s="115" t="s">
        <v>4746</v>
      </c>
      <c r="B3027" s="115" t="s">
        <v>19</v>
      </c>
      <c r="C3027" s="115">
        <v>0</v>
      </c>
      <c r="D3027" s="115">
        <v>0</v>
      </c>
      <c r="E3027" s="115">
        <v>0</v>
      </c>
      <c r="F3027" s="115">
        <v>0</v>
      </c>
      <c r="G3027" s="115">
        <v>0</v>
      </c>
      <c r="H3027" s="115">
        <v>0</v>
      </c>
      <c r="I3027" s="115">
        <v>0</v>
      </c>
      <c r="J3027" s="115">
        <v>0</v>
      </c>
      <c r="K3027" s="115">
        <v>0</v>
      </c>
      <c r="L3027" s="115">
        <v>0</v>
      </c>
      <c r="M3027" s="115">
        <v>0</v>
      </c>
      <c r="N3027" s="115">
        <v>0</v>
      </c>
      <c r="O3027" s="115">
        <v>0</v>
      </c>
      <c r="P3027" s="115">
        <v>0</v>
      </c>
      <c r="Q3027" s="115">
        <v>0</v>
      </c>
      <c r="R3027" s="115">
        <v>0</v>
      </c>
      <c r="S3027" s="115">
        <v>0</v>
      </c>
      <c r="T3027" s="115">
        <v>0</v>
      </c>
      <c r="U3027" s="115">
        <v>0</v>
      </c>
      <c r="V3027" s="115">
        <v>0</v>
      </c>
      <c r="W3027" s="115">
        <v>0</v>
      </c>
      <c r="X3027" s="115">
        <v>0</v>
      </c>
      <c r="Y3027" s="115">
        <v>0</v>
      </c>
      <c r="Z3027" s="115">
        <v>0</v>
      </c>
      <c r="AA3027" s="115">
        <v>0</v>
      </c>
      <c r="AB3027" s="115">
        <v>0</v>
      </c>
      <c r="AC3027" s="115">
        <v>0</v>
      </c>
      <c r="AD3027" s="115">
        <v>0</v>
      </c>
      <c r="AE3027" s="115">
        <v>0</v>
      </c>
      <c r="AF3027" s="115">
        <v>0</v>
      </c>
      <c r="AG3027" s="115">
        <v>0</v>
      </c>
    </row>
    <row r="3028" spans="1:33">
      <c r="A3028" s="115" t="s">
        <v>4747</v>
      </c>
      <c r="B3028" s="115" t="s">
        <v>19</v>
      </c>
      <c r="C3028" s="115">
        <v>0</v>
      </c>
      <c r="D3028" s="115">
        <v>0</v>
      </c>
      <c r="E3028" s="115">
        <v>0</v>
      </c>
      <c r="F3028" s="115">
        <v>0</v>
      </c>
      <c r="G3028" s="115">
        <v>0</v>
      </c>
      <c r="H3028" s="115">
        <v>0</v>
      </c>
      <c r="I3028" s="115">
        <v>0</v>
      </c>
      <c r="J3028" s="115">
        <v>0</v>
      </c>
      <c r="K3028" s="115">
        <v>0</v>
      </c>
      <c r="L3028" s="115">
        <v>0</v>
      </c>
      <c r="M3028" s="115">
        <v>0</v>
      </c>
      <c r="N3028" s="115">
        <v>0</v>
      </c>
      <c r="O3028" s="115">
        <v>0</v>
      </c>
      <c r="P3028" s="115">
        <v>0</v>
      </c>
      <c r="Q3028" s="115">
        <v>0</v>
      </c>
      <c r="R3028" s="115">
        <v>0</v>
      </c>
      <c r="S3028" s="115">
        <v>0</v>
      </c>
      <c r="T3028" s="115">
        <v>0</v>
      </c>
      <c r="U3028" s="115">
        <v>0</v>
      </c>
      <c r="V3028" s="115">
        <v>0</v>
      </c>
      <c r="W3028" s="115">
        <v>0</v>
      </c>
      <c r="X3028" s="115">
        <v>0</v>
      </c>
      <c r="Y3028" s="115">
        <v>0</v>
      </c>
      <c r="Z3028" s="115">
        <v>0</v>
      </c>
      <c r="AA3028" s="115">
        <v>0</v>
      </c>
      <c r="AB3028" s="115">
        <v>0</v>
      </c>
      <c r="AC3028" s="115">
        <v>0</v>
      </c>
      <c r="AD3028" s="115">
        <v>0</v>
      </c>
      <c r="AE3028" s="115">
        <v>0</v>
      </c>
      <c r="AF3028" s="115">
        <v>0</v>
      </c>
      <c r="AG3028" s="115">
        <v>0</v>
      </c>
    </row>
    <row r="3029" spans="1:33">
      <c r="A3029" s="115" t="s">
        <v>4748</v>
      </c>
      <c r="B3029" s="115" t="s">
        <v>19</v>
      </c>
      <c r="C3029" s="115">
        <v>0</v>
      </c>
      <c r="D3029" s="115">
        <v>0</v>
      </c>
      <c r="E3029" s="115">
        <v>0</v>
      </c>
      <c r="F3029" s="115">
        <v>0</v>
      </c>
      <c r="G3029" s="115">
        <v>0</v>
      </c>
      <c r="H3029" s="115">
        <v>0</v>
      </c>
      <c r="I3029" s="115">
        <v>0</v>
      </c>
      <c r="J3029" s="115">
        <v>0</v>
      </c>
      <c r="K3029" s="115">
        <v>0</v>
      </c>
      <c r="L3029" s="115">
        <v>0</v>
      </c>
      <c r="M3029" s="115">
        <v>0</v>
      </c>
      <c r="N3029" s="115">
        <v>0</v>
      </c>
      <c r="O3029" s="115">
        <v>0</v>
      </c>
      <c r="P3029" s="115">
        <v>0</v>
      </c>
      <c r="Q3029" s="115">
        <v>0</v>
      </c>
      <c r="R3029" s="115">
        <v>0</v>
      </c>
      <c r="S3029" s="115">
        <v>0</v>
      </c>
      <c r="T3029" s="115">
        <v>0</v>
      </c>
      <c r="U3029" s="115">
        <v>0</v>
      </c>
      <c r="V3029" s="115">
        <v>0</v>
      </c>
      <c r="W3029" s="115">
        <v>0</v>
      </c>
      <c r="X3029" s="115">
        <v>0</v>
      </c>
      <c r="Y3029" s="115">
        <v>0</v>
      </c>
      <c r="Z3029" s="115">
        <v>0</v>
      </c>
      <c r="AA3029" s="115">
        <v>0</v>
      </c>
      <c r="AB3029" s="115">
        <v>0</v>
      </c>
      <c r="AC3029" s="115">
        <v>0</v>
      </c>
      <c r="AD3029" s="115">
        <v>0</v>
      </c>
      <c r="AE3029" s="115">
        <v>0</v>
      </c>
      <c r="AF3029" s="115">
        <v>0</v>
      </c>
      <c r="AG3029" s="115">
        <v>0</v>
      </c>
    </row>
    <row r="3030" spans="1:33">
      <c r="A3030" s="115" t="s">
        <v>4749</v>
      </c>
      <c r="B3030" s="115" t="s">
        <v>19</v>
      </c>
      <c r="C3030" s="115">
        <v>0</v>
      </c>
      <c r="D3030" s="115">
        <v>0</v>
      </c>
      <c r="E3030" s="115">
        <v>0</v>
      </c>
      <c r="F3030" s="115">
        <v>0</v>
      </c>
      <c r="G3030" s="115">
        <v>0</v>
      </c>
      <c r="H3030" s="115">
        <v>0</v>
      </c>
      <c r="I3030" s="115">
        <v>0</v>
      </c>
      <c r="J3030" s="115">
        <v>0</v>
      </c>
      <c r="K3030" s="115">
        <v>0</v>
      </c>
      <c r="L3030" s="115">
        <v>0</v>
      </c>
      <c r="M3030" s="115">
        <v>0</v>
      </c>
      <c r="N3030" s="115">
        <v>0</v>
      </c>
      <c r="O3030" s="115">
        <v>0</v>
      </c>
      <c r="P3030" s="115">
        <v>0</v>
      </c>
      <c r="Q3030" s="115">
        <v>0</v>
      </c>
      <c r="R3030" s="115">
        <v>0</v>
      </c>
      <c r="S3030" s="115">
        <v>0</v>
      </c>
      <c r="T3030" s="115">
        <v>0</v>
      </c>
      <c r="U3030" s="115">
        <v>0</v>
      </c>
      <c r="V3030" s="115">
        <v>0</v>
      </c>
      <c r="W3030" s="115">
        <v>0</v>
      </c>
      <c r="X3030" s="115">
        <v>0</v>
      </c>
      <c r="Y3030" s="115">
        <v>0</v>
      </c>
      <c r="Z3030" s="115">
        <v>0</v>
      </c>
      <c r="AA3030" s="115">
        <v>0</v>
      </c>
      <c r="AB3030" s="115">
        <v>0</v>
      </c>
      <c r="AC3030" s="115">
        <v>0</v>
      </c>
      <c r="AD3030" s="115">
        <v>0</v>
      </c>
      <c r="AE3030" s="115">
        <v>0</v>
      </c>
      <c r="AF3030" s="115">
        <v>0</v>
      </c>
      <c r="AG3030" s="115">
        <v>0</v>
      </c>
    </row>
    <row r="3031" spans="1:33">
      <c r="A3031" s="115" t="s">
        <v>4750</v>
      </c>
      <c r="B3031" s="115" t="s">
        <v>19</v>
      </c>
      <c r="C3031" s="115">
        <v>0</v>
      </c>
      <c r="D3031" s="115">
        <v>0</v>
      </c>
      <c r="E3031" s="115">
        <v>0</v>
      </c>
      <c r="F3031" s="115">
        <v>0</v>
      </c>
      <c r="G3031" s="115">
        <v>0</v>
      </c>
      <c r="H3031" s="115">
        <v>0</v>
      </c>
      <c r="I3031" s="115">
        <v>0</v>
      </c>
      <c r="J3031" s="115">
        <v>0</v>
      </c>
      <c r="K3031" s="115">
        <v>0</v>
      </c>
      <c r="L3031" s="115">
        <v>0</v>
      </c>
      <c r="M3031" s="115">
        <v>0</v>
      </c>
      <c r="N3031" s="115">
        <v>0</v>
      </c>
      <c r="O3031" s="115">
        <v>0</v>
      </c>
      <c r="P3031" s="115">
        <v>0</v>
      </c>
      <c r="Q3031" s="115">
        <v>0</v>
      </c>
      <c r="R3031" s="115">
        <v>0</v>
      </c>
      <c r="S3031" s="115">
        <v>0</v>
      </c>
      <c r="T3031" s="115">
        <v>0</v>
      </c>
      <c r="U3031" s="115">
        <v>0</v>
      </c>
      <c r="V3031" s="115">
        <v>0</v>
      </c>
      <c r="W3031" s="115">
        <v>0</v>
      </c>
      <c r="X3031" s="115">
        <v>0</v>
      </c>
      <c r="Y3031" s="115">
        <v>0</v>
      </c>
      <c r="Z3031" s="115">
        <v>0</v>
      </c>
      <c r="AA3031" s="115">
        <v>0</v>
      </c>
      <c r="AB3031" s="115">
        <v>0</v>
      </c>
      <c r="AC3031" s="115">
        <v>0</v>
      </c>
      <c r="AD3031" s="115">
        <v>0</v>
      </c>
      <c r="AE3031" s="115">
        <v>0</v>
      </c>
      <c r="AF3031" s="115">
        <v>0</v>
      </c>
      <c r="AG3031" s="115">
        <v>0</v>
      </c>
    </row>
    <row r="3032" spans="1:33">
      <c r="A3032" s="115" t="s">
        <v>4751</v>
      </c>
      <c r="B3032" s="115" t="s">
        <v>19</v>
      </c>
      <c r="C3032" s="115">
        <v>0</v>
      </c>
      <c r="D3032" s="115">
        <v>0</v>
      </c>
      <c r="E3032" s="115">
        <v>0</v>
      </c>
      <c r="F3032" s="115">
        <v>0</v>
      </c>
      <c r="G3032" s="115">
        <v>0</v>
      </c>
      <c r="H3032" s="115">
        <v>0</v>
      </c>
      <c r="I3032" s="115">
        <v>0</v>
      </c>
      <c r="J3032" s="115">
        <v>0</v>
      </c>
      <c r="K3032" s="115">
        <v>0</v>
      </c>
      <c r="L3032" s="115">
        <v>0</v>
      </c>
      <c r="M3032" s="115">
        <v>0</v>
      </c>
      <c r="N3032" s="115">
        <v>0</v>
      </c>
      <c r="O3032" s="115">
        <v>0</v>
      </c>
      <c r="P3032" s="115">
        <v>0</v>
      </c>
      <c r="Q3032" s="115">
        <v>0</v>
      </c>
      <c r="R3032" s="115">
        <v>0</v>
      </c>
      <c r="S3032" s="115">
        <v>0</v>
      </c>
      <c r="T3032" s="115">
        <v>0</v>
      </c>
      <c r="U3032" s="115">
        <v>0</v>
      </c>
      <c r="V3032" s="115">
        <v>0</v>
      </c>
      <c r="W3032" s="115">
        <v>0</v>
      </c>
      <c r="X3032" s="115">
        <v>0</v>
      </c>
      <c r="Y3032" s="115">
        <v>0</v>
      </c>
      <c r="Z3032" s="115">
        <v>0</v>
      </c>
      <c r="AA3032" s="115">
        <v>0</v>
      </c>
      <c r="AB3032" s="115">
        <v>0</v>
      </c>
      <c r="AC3032" s="115">
        <v>0</v>
      </c>
      <c r="AD3032" s="115">
        <v>0</v>
      </c>
      <c r="AE3032" s="115">
        <v>0</v>
      </c>
      <c r="AF3032" s="115">
        <v>0</v>
      </c>
      <c r="AG3032" s="115">
        <v>0</v>
      </c>
    </row>
    <row r="3033" spans="1:33">
      <c r="A3033" s="115" t="s">
        <v>4752</v>
      </c>
      <c r="B3033" s="115" t="s">
        <v>19</v>
      </c>
      <c r="C3033" s="115">
        <v>0</v>
      </c>
      <c r="D3033" s="115">
        <v>0</v>
      </c>
      <c r="E3033" s="115">
        <v>0</v>
      </c>
      <c r="F3033" s="115">
        <v>0</v>
      </c>
      <c r="G3033" s="115">
        <v>0</v>
      </c>
      <c r="H3033" s="115">
        <v>0</v>
      </c>
      <c r="I3033" s="115">
        <v>0</v>
      </c>
      <c r="J3033" s="115">
        <v>0</v>
      </c>
      <c r="K3033" s="115">
        <v>0</v>
      </c>
      <c r="L3033" s="115">
        <v>0</v>
      </c>
      <c r="M3033" s="115">
        <v>0</v>
      </c>
      <c r="N3033" s="115">
        <v>0</v>
      </c>
      <c r="O3033" s="115">
        <v>0</v>
      </c>
      <c r="P3033" s="115">
        <v>0</v>
      </c>
      <c r="Q3033" s="115">
        <v>0</v>
      </c>
      <c r="R3033" s="115">
        <v>0</v>
      </c>
      <c r="S3033" s="115">
        <v>0</v>
      </c>
      <c r="T3033" s="115">
        <v>0</v>
      </c>
      <c r="U3033" s="115">
        <v>0</v>
      </c>
      <c r="V3033" s="115">
        <v>0</v>
      </c>
      <c r="W3033" s="115">
        <v>0</v>
      </c>
      <c r="X3033" s="115">
        <v>0</v>
      </c>
      <c r="Y3033" s="115">
        <v>0</v>
      </c>
      <c r="Z3033" s="115">
        <v>0</v>
      </c>
      <c r="AA3033" s="115">
        <v>0</v>
      </c>
      <c r="AB3033" s="115">
        <v>0</v>
      </c>
      <c r="AC3033" s="115">
        <v>0</v>
      </c>
      <c r="AD3033" s="115">
        <v>0</v>
      </c>
      <c r="AE3033" s="115">
        <v>0</v>
      </c>
      <c r="AF3033" s="115">
        <v>0</v>
      </c>
      <c r="AG3033" s="115">
        <v>0</v>
      </c>
    </row>
    <row r="3034" spans="1:33">
      <c r="A3034" s="115" t="s">
        <v>4753</v>
      </c>
      <c r="B3034" s="115" t="s">
        <v>19</v>
      </c>
      <c r="C3034" s="115">
        <v>0</v>
      </c>
      <c r="D3034" s="115">
        <v>0</v>
      </c>
      <c r="E3034" s="115">
        <v>0</v>
      </c>
      <c r="F3034" s="115">
        <v>0</v>
      </c>
      <c r="G3034" s="115">
        <v>0</v>
      </c>
      <c r="H3034" s="115">
        <v>0</v>
      </c>
      <c r="I3034" s="115">
        <v>0</v>
      </c>
      <c r="J3034" s="115">
        <v>0</v>
      </c>
      <c r="K3034" s="115">
        <v>0</v>
      </c>
      <c r="L3034" s="115">
        <v>0</v>
      </c>
      <c r="M3034" s="115">
        <v>0</v>
      </c>
      <c r="N3034" s="115">
        <v>0</v>
      </c>
      <c r="O3034" s="115">
        <v>0</v>
      </c>
      <c r="P3034" s="115">
        <v>0</v>
      </c>
      <c r="Q3034" s="115">
        <v>0</v>
      </c>
      <c r="R3034" s="115">
        <v>0</v>
      </c>
      <c r="S3034" s="115">
        <v>0</v>
      </c>
      <c r="T3034" s="115">
        <v>0</v>
      </c>
      <c r="U3034" s="115">
        <v>0</v>
      </c>
      <c r="V3034" s="115">
        <v>0</v>
      </c>
      <c r="W3034" s="115">
        <v>0</v>
      </c>
      <c r="X3034" s="115">
        <v>0</v>
      </c>
      <c r="Y3034" s="115">
        <v>0</v>
      </c>
      <c r="Z3034" s="115">
        <v>0</v>
      </c>
      <c r="AA3034" s="115">
        <v>0</v>
      </c>
      <c r="AB3034" s="115">
        <v>0</v>
      </c>
      <c r="AC3034" s="115">
        <v>0</v>
      </c>
      <c r="AD3034" s="115">
        <v>0</v>
      </c>
      <c r="AE3034" s="115">
        <v>0</v>
      </c>
      <c r="AF3034" s="115">
        <v>0</v>
      </c>
      <c r="AG3034" s="115">
        <v>0</v>
      </c>
    </row>
    <row r="3035" spans="1:33">
      <c r="A3035" s="115" t="s">
        <v>4754</v>
      </c>
      <c r="B3035" s="115" t="s">
        <v>19</v>
      </c>
      <c r="C3035" s="115">
        <v>0</v>
      </c>
      <c r="D3035" s="115">
        <v>0</v>
      </c>
      <c r="E3035" s="115">
        <v>0</v>
      </c>
      <c r="F3035" s="115">
        <v>0</v>
      </c>
      <c r="G3035" s="115">
        <v>0</v>
      </c>
      <c r="H3035" s="115">
        <v>0</v>
      </c>
      <c r="I3035" s="115">
        <v>0</v>
      </c>
      <c r="J3035" s="115">
        <v>0</v>
      </c>
      <c r="K3035" s="115">
        <v>0</v>
      </c>
      <c r="L3035" s="115">
        <v>0</v>
      </c>
      <c r="M3035" s="115">
        <v>0</v>
      </c>
      <c r="N3035" s="115">
        <v>0</v>
      </c>
      <c r="O3035" s="115">
        <v>0</v>
      </c>
      <c r="P3035" s="115">
        <v>0</v>
      </c>
      <c r="Q3035" s="115">
        <v>0</v>
      </c>
      <c r="R3035" s="115">
        <v>0</v>
      </c>
      <c r="S3035" s="115">
        <v>0</v>
      </c>
      <c r="T3035" s="115">
        <v>0</v>
      </c>
      <c r="U3035" s="115">
        <v>0</v>
      </c>
      <c r="V3035" s="115">
        <v>0</v>
      </c>
      <c r="W3035" s="115">
        <v>0</v>
      </c>
      <c r="X3035" s="115">
        <v>0</v>
      </c>
      <c r="Y3035" s="115">
        <v>0</v>
      </c>
      <c r="Z3035" s="115">
        <v>0</v>
      </c>
      <c r="AA3035" s="115">
        <v>0</v>
      </c>
      <c r="AB3035" s="115">
        <v>0</v>
      </c>
      <c r="AC3035" s="115">
        <v>0</v>
      </c>
      <c r="AD3035" s="115">
        <v>0</v>
      </c>
      <c r="AE3035" s="115">
        <v>0</v>
      </c>
      <c r="AF3035" s="115">
        <v>0</v>
      </c>
      <c r="AG3035" s="115">
        <v>0</v>
      </c>
    </row>
    <row r="3036" spans="1:33">
      <c r="A3036" s="115" t="s">
        <v>4755</v>
      </c>
      <c r="B3036" s="115" t="s">
        <v>19</v>
      </c>
      <c r="C3036" s="115">
        <v>0</v>
      </c>
      <c r="D3036" s="115">
        <v>0</v>
      </c>
      <c r="E3036" s="115">
        <v>0</v>
      </c>
      <c r="F3036" s="115">
        <v>0</v>
      </c>
      <c r="G3036" s="115">
        <v>0</v>
      </c>
      <c r="H3036" s="115">
        <v>0</v>
      </c>
      <c r="I3036" s="115">
        <v>0</v>
      </c>
      <c r="J3036" s="115">
        <v>0</v>
      </c>
      <c r="K3036" s="115">
        <v>0</v>
      </c>
      <c r="L3036" s="115">
        <v>0</v>
      </c>
      <c r="M3036" s="115">
        <v>0</v>
      </c>
      <c r="N3036" s="115">
        <v>0</v>
      </c>
      <c r="O3036" s="115">
        <v>0</v>
      </c>
      <c r="P3036" s="115">
        <v>0</v>
      </c>
      <c r="Q3036" s="115">
        <v>0</v>
      </c>
      <c r="R3036" s="115">
        <v>0</v>
      </c>
      <c r="S3036" s="115">
        <v>0</v>
      </c>
      <c r="T3036" s="115">
        <v>0</v>
      </c>
      <c r="U3036" s="115">
        <v>0</v>
      </c>
      <c r="V3036" s="115">
        <v>0</v>
      </c>
      <c r="W3036" s="115">
        <v>0</v>
      </c>
      <c r="X3036" s="115">
        <v>0</v>
      </c>
      <c r="Y3036" s="115">
        <v>0</v>
      </c>
      <c r="Z3036" s="115">
        <v>0</v>
      </c>
      <c r="AA3036" s="115">
        <v>0</v>
      </c>
      <c r="AB3036" s="115">
        <v>0</v>
      </c>
      <c r="AC3036" s="115">
        <v>0</v>
      </c>
      <c r="AD3036" s="115">
        <v>0</v>
      </c>
      <c r="AE3036" s="115">
        <v>0</v>
      </c>
      <c r="AF3036" s="115">
        <v>0</v>
      </c>
      <c r="AG3036" s="115">
        <v>0</v>
      </c>
    </row>
    <row r="3037" spans="1:33">
      <c r="A3037" s="115" t="s">
        <v>4756</v>
      </c>
      <c r="B3037" s="115" t="s">
        <v>19</v>
      </c>
      <c r="C3037" s="115">
        <v>0</v>
      </c>
      <c r="D3037" s="115">
        <v>0</v>
      </c>
      <c r="E3037" s="115">
        <v>0</v>
      </c>
      <c r="F3037" s="115">
        <v>0</v>
      </c>
      <c r="G3037" s="115">
        <v>0</v>
      </c>
      <c r="H3037" s="115">
        <v>0</v>
      </c>
      <c r="I3037" s="115">
        <v>0</v>
      </c>
      <c r="J3037" s="115">
        <v>0</v>
      </c>
      <c r="K3037" s="115">
        <v>0</v>
      </c>
      <c r="L3037" s="115">
        <v>0</v>
      </c>
      <c r="M3037" s="115">
        <v>0</v>
      </c>
      <c r="N3037" s="115">
        <v>0</v>
      </c>
      <c r="O3037" s="115">
        <v>0</v>
      </c>
      <c r="P3037" s="115">
        <v>0</v>
      </c>
      <c r="Q3037" s="115">
        <v>0</v>
      </c>
      <c r="R3037" s="115">
        <v>0</v>
      </c>
      <c r="S3037" s="115">
        <v>0</v>
      </c>
      <c r="T3037" s="115">
        <v>0</v>
      </c>
      <c r="U3037" s="115">
        <v>0</v>
      </c>
      <c r="V3037" s="115">
        <v>0</v>
      </c>
      <c r="W3037" s="115">
        <v>0</v>
      </c>
      <c r="X3037" s="115">
        <v>0</v>
      </c>
      <c r="Y3037" s="115">
        <v>0</v>
      </c>
      <c r="Z3037" s="115">
        <v>0</v>
      </c>
      <c r="AA3037" s="115">
        <v>0</v>
      </c>
      <c r="AB3037" s="115">
        <v>0</v>
      </c>
      <c r="AC3037" s="115">
        <v>0</v>
      </c>
      <c r="AD3037" s="115">
        <v>0</v>
      </c>
      <c r="AE3037" s="115">
        <v>0</v>
      </c>
      <c r="AF3037" s="115">
        <v>0</v>
      </c>
      <c r="AG3037" s="115">
        <v>0</v>
      </c>
    </row>
    <row r="3038" spans="1:33">
      <c r="A3038" s="115" t="s">
        <v>4757</v>
      </c>
      <c r="B3038" s="115" t="s">
        <v>19</v>
      </c>
      <c r="C3038" s="115">
        <v>0</v>
      </c>
      <c r="D3038" s="115">
        <v>0</v>
      </c>
      <c r="E3038" s="115">
        <v>0</v>
      </c>
      <c r="F3038" s="115">
        <v>0</v>
      </c>
      <c r="G3038" s="115">
        <v>0</v>
      </c>
      <c r="H3038" s="115">
        <v>0</v>
      </c>
      <c r="I3038" s="115">
        <v>0</v>
      </c>
      <c r="J3038" s="115">
        <v>0</v>
      </c>
      <c r="K3038" s="115">
        <v>0</v>
      </c>
      <c r="L3038" s="115">
        <v>0</v>
      </c>
      <c r="M3038" s="115">
        <v>0</v>
      </c>
      <c r="N3038" s="115">
        <v>0</v>
      </c>
      <c r="O3038" s="115">
        <v>0</v>
      </c>
      <c r="P3038" s="115">
        <v>0</v>
      </c>
      <c r="Q3038" s="115">
        <v>0</v>
      </c>
      <c r="R3038" s="115">
        <v>0</v>
      </c>
      <c r="S3038" s="115">
        <v>0</v>
      </c>
      <c r="T3038" s="115">
        <v>0</v>
      </c>
      <c r="U3038" s="115">
        <v>0</v>
      </c>
      <c r="V3038" s="115">
        <v>0</v>
      </c>
      <c r="W3038" s="115">
        <v>0</v>
      </c>
      <c r="X3038" s="115">
        <v>0</v>
      </c>
      <c r="Y3038" s="115">
        <v>0</v>
      </c>
      <c r="Z3038" s="115">
        <v>0</v>
      </c>
      <c r="AA3038" s="115">
        <v>0</v>
      </c>
      <c r="AB3038" s="115">
        <v>0</v>
      </c>
      <c r="AC3038" s="115">
        <v>0</v>
      </c>
      <c r="AD3038" s="115">
        <v>0</v>
      </c>
      <c r="AE3038" s="115">
        <v>0</v>
      </c>
      <c r="AF3038" s="115">
        <v>0</v>
      </c>
      <c r="AG3038" s="115">
        <v>0</v>
      </c>
    </row>
    <row r="3039" spans="1:33">
      <c r="A3039" s="115" t="s">
        <v>4758</v>
      </c>
      <c r="B3039" s="115" t="s">
        <v>19</v>
      </c>
      <c r="C3039" s="115">
        <v>0</v>
      </c>
      <c r="D3039" s="115">
        <v>0</v>
      </c>
      <c r="E3039" s="115">
        <v>0</v>
      </c>
      <c r="F3039" s="115">
        <v>0</v>
      </c>
      <c r="G3039" s="115">
        <v>0</v>
      </c>
      <c r="H3039" s="115">
        <v>0</v>
      </c>
      <c r="I3039" s="115">
        <v>0</v>
      </c>
      <c r="J3039" s="115">
        <v>0</v>
      </c>
      <c r="K3039" s="115">
        <v>0</v>
      </c>
      <c r="L3039" s="115">
        <v>0</v>
      </c>
      <c r="M3039" s="115">
        <v>0</v>
      </c>
      <c r="N3039" s="115">
        <v>0</v>
      </c>
      <c r="O3039" s="115">
        <v>0</v>
      </c>
      <c r="P3039" s="115">
        <v>0</v>
      </c>
      <c r="Q3039" s="115">
        <v>0</v>
      </c>
      <c r="R3039" s="115">
        <v>0</v>
      </c>
      <c r="S3039" s="115">
        <v>0</v>
      </c>
      <c r="T3039" s="115">
        <v>0</v>
      </c>
      <c r="U3039" s="115">
        <v>0</v>
      </c>
      <c r="V3039" s="115">
        <v>0</v>
      </c>
      <c r="W3039" s="115">
        <v>0</v>
      </c>
      <c r="X3039" s="115">
        <v>0</v>
      </c>
      <c r="Y3039" s="115">
        <v>0</v>
      </c>
      <c r="Z3039" s="115">
        <v>0</v>
      </c>
      <c r="AA3039" s="115">
        <v>0</v>
      </c>
      <c r="AB3039" s="115">
        <v>0</v>
      </c>
      <c r="AC3039" s="115">
        <v>0</v>
      </c>
      <c r="AD3039" s="115">
        <v>0</v>
      </c>
      <c r="AE3039" s="115">
        <v>0</v>
      </c>
      <c r="AF3039" s="115">
        <v>0</v>
      </c>
      <c r="AG3039" s="115">
        <v>0</v>
      </c>
    </row>
    <row r="3040" spans="1:33">
      <c r="A3040" s="115" t="s">
        <v>4759</v>
      </c>
      <c r="B3040" s="115" t="s">
        <v>19</v>
      </c>
      <c r="C3040" s="115">
        <v>0</v>
      </c>
      <c r="D3040" s="115">
        <v>0</v>
      </c>
      <c r="E3040" s="115">
        <v>0</v>
      </c>
      <c r="F3040" s="115">
        <v>0</v>
      </c>
      <c r="G3040" s="115">
        <v>0</v>
      </c>
      <c r="H3040" s="115">
        <v>0</v>
      </c>
      <c r="I3040" s="115">
        <v>0</v>
      </c>
      <c r="J3040" s="115">
        <v>0</v>
      </c>
      <c r="K3040" s="115">
        <v>0</v>
      </c>
      <c r="L3040" s="115">
        <v>0</v>
      </c>
      <c r="M3040" s="115">
        <v>0</v>
      </c>
      <c r="N3040" s="115">
        <v>0</v>
      </c>
      <c r="O3040" s="115">
        <v>0</v>
      </c>
      <c r="P3040" s="115">
        <v>0</v>
      </c>
      <c r="Q3040" s="115">
        <v>0</v>
      </c>
      <c r="R3040" s="115">
        <v>0</v>
      </c>
      <c r="S3040" s="115">
        <v>0</v>
      </c>
      <c r="T3040" s="115">
        <v>0</v>
      </c>
      <c r="U3040" s="115">
        <v>0</v>
      </c>
      <c r="V3040" s="115">
        <v>0</v>
      </c>
      <c r="W3040" s="115">
        <v>0</v>
      </c>
      <c r="X3040" s="115">
        <v>0</v>
      </c>
      <c r="Y3040" s="115">
        <v>0</v>
      </c>
      <c r="Z3040" s="115">
        <v>0</v>
      </c>
      <c r="AA3040" s="115">
        <v>0</v>
      </c>
      <c r="AB3040" s="115">
        <v>0</v>
      </c>
      <c r="AC3040" s="115">
        <v>0</v>
      </c>
      <c r="AD3040" s="115">
        <v>0</v>
      </c>
      <c r="AE3040" s="115">
        <v>0</v>
      </c>
      <c r="AF3040" s="115">
        <v>0</v>
      </c>
      <c r="AG3040" s="115">
        <v>0</v>
      </c>
    </row>
    <row r="3041" spans="1:33">
      <c r="A3041" s="115" t="s">
        <v>4760</v>
      </c>
      <c r="B3041" s="115" t="s">
        <v>19</v>
      </c>
      <c r="C3041" s="115">
        <v>0</v>
      </c>
      <c r="D3041" s="115">
        <v>0</v>
      </c>
      <c r="E3041" s="115">
        <v>0</v>
      </c>
      <c r="F3041" s="115">
        <v>0</v>
      </c>
      <c r="G3041" s="115">
        <v>0</v>
      </c>
      <c r="H3041" s="115">
        <v>0</v>
      </c>
      <c r="I3041" s="115">
        <v>0</v>
      </c>
      <c r="J3041" s="115">
        <v>0</v>
      </c>
      <c r="K3041" s="115">
        <v>0</v>
      </c>
      <c r="L3041" s="115">
        <v>0</v>
      </c>
      <c r="M3041" s="115">
        <v>0</v>
      </c>
      <c r="N3041" s="115">
        <v>0</v>
      </c>
      <c r="O3041" s="115">
        <v>0</v>
      </c>
      <c r="P3041" s="115">
        <v>0</v>
      </c>
      <c r="Q3041" s="115">
        <v>0</v>
      </c>
      <c r="R3041" s="115">
        <v>0</v>
      </c>
      <c r="S3041" s="115">
        <v>0</v>
      </c>
      <c r="T3041" s="115">
        <v>0</v>
      </c>
      <c r="U3041" s="115">
        <v>0</v>
      </c>
      <c r="V3041" s="115">
        <v>0</v>
      </c>
      <c r="W3041" s="115">
        <v>0</v>
      </c>
      <c r="X3041" s="115">
        <v>0</v>
      </c>
      <c r="Y3041" s="115">
        <v>0</v>
      </c>
      <c r="Z3041" s="115">
        <v>0</v>
      </c>
      <c r="AA3041" s="115">
        <v>0</v>
      </c>
      <c r="AB3041" s="115">
        <v>0</v>
      </c>
      <c r="AC3041" s="115">
        <v>0</v>
      </c>
      <c r="AD3041" s="115">
        <v>0</v>
      </c>
      <c r="AE3041" s="115">
        <v>0</v>
      </c>
      <c r="AF3041" s="115">
        <v>0</v>
      </c>
      <c r="AG3041" s="115">
        <v>0</v>
      </c>
    </row>
    <row r="3042" spans="1:33">
      <c r="A3042" s="115" t="s">
        <v>4761</v>
      </c>
      <c r="B3042" s="115" t="s">
        <v>19</v>
      </c>
      <c r="C3042" s="115">
        <v>0</v>
      </c>
      <c r="D3042" s="115">
        <v>0</v>
      </c>
      <c r="E3042" s="115">
        <v>0</v>
      </c>
      <c r="F3042" s="115">
        <v>0</v>
      </c>
      <c r="G3042" s="115">
        <v>0</v>
      </c>
      <c r="H3042" s="115">
        <v>0</v>
      </c>
      <c r="I3042" s="115">
        <v>0</v>
      </c>
      <c r="J3042" s="115">
        <v>0</v>
      </c>
      <c r="K3042" s="115">
        <v>0</v>
      </c>
      <c r="L3042" s="115">
        <v>0</v>
      </c>
      <c r="M3042" s="115">
        <v>0</v>
      </c>
      <c r="N3042" s="115">
        <v>0</v>
      </c>
      <c r="O3042" s="115">
        <v>0</v>
      </c>
      <c r="P3042" s="115">
        <v>0</v>
      </c>
      <c r="Q3042" s="115">
        <v>0</v>
      </c>
      <c r="R3042" s="115">
        <v>0</v>
      </c>
      <c r="S3042" s="115">
        <v>0</v>
      </c>
      <c r="T3042" s="115">
        <v>0</v>
      </c>
      <c r="U3042" s="115">
        <v>0</v>
      </c>
      <c r="V3042" s="115">
        <v>0</v>
      </c>
      <c r="W3042" s="115">
        <v>0</v>
      </c>
      <c r="X3042" s="115">
        <v>0</v>
      </c>
      <c r="Y3042" s="115">
        <v>0</v>
      </c>
      <c r="Z3042" s="115">
        <v>0</v>
      </c>
      <c r="AA3042" s="115">
        <v>0</v>
      </c>
      <c r="AB3042" s="115">
        <v>0</v>
      </c>
      <c r="AC3042" s="115">
        <v>0</v>
      </c>
      <c r="AD3042" s="115">
        <v>0</v>
      </c>
      <c r="AE3042" s="115">
        <v>0</v>
      </c>
      <c r="AF3042" s="115">
        <v>0</v>
      </c>
      <c r="AG3042" s="115">
        <v>0</v>
      </c>
    </row>
    <row r="3043" spans="1:33">
      <c r="A3043" s="115" t="s">
        <v>4762</v>
      </c>
      <c r="B3043" s="115" t="s">
        <v>19</v>
      </c>
      <c r="C3043" s="115">
        <v>0</v>
      </c>
      <c r="D3043" s="115">
        <v>0</v>
      </c>
      <c r="E3043" s="115">
        <v>0</v>
      </c>
      <c r="F3043" s="115">
        <v>0</v>
      </c>
      <c r="G3043" s="115">
        <v>0</v>
      </c>
      <c r="H3043" s="115">
        <v>0</v>
      </c>
      <c r="I3043" s="115">
        <v>0</v>
      </c>
      <c r="J3043" s="115">
        <v>0</v>
      </c>
      <c r="K3043" s="115">
        <v>0</v>
      </c>
      <c r="L3043" s="115">
        <v>0</v>
      </c>
      <c r="M3043" s="115">
        <v>0</v>
      </c>
      <c r="N3043" s="115">
        <v>0</v>
      </c>
      <c r="O3043" s="115">
        <v>0</v>
      </c>
      <c r="P3043" s="115">
        <v>0</v>
      </c>
      <c r="Q3043" s="115">
        <v>0</v>
      </c>
      <c r="R3043" s="115">
        <v>0</v>
      </c>
      <c r="S3043" s="115">
        <v>0</v>
      </c>
      <c r="T3043" s="115">
        <v>0</v>
      </c>
      <c r="U3043" s="115">
        <v>0</v>
      </c>
      <c r="V3043" s="115">
        <v>0</v>
      </c>
      <c r="W3043" s="115">
        <v>0</v>
      </c>
      <c r="X3043" s="115">
        <v>0</v>
      </c>
      <c r="Y3043" s="115">
        <v>0</v>
      </c>
      <c r="Z3043" s="115">
        <v>0</v>
      </c>
      <c r="AA3043" s="115">
        <v>0</v>
      </c>
      <c r="AB3043" s="115">
        <v>0</v>
      </c>
      <c r="AC3043" s="115">
        <v>0</v>
      </c>
      <c r="AD3043" s="115">
        <v>0</v>
      </c>
      <c r="AE3043" s="115">
        <v>0</v>
      </c>
      <c r="AF3043" s="115">
        <v>0</v>
      </c>
      <c r="AG3043" s="115">
        <v>0</v>
      </c>
    </row>
    <row r="3044" spans="1:33">
      <c r="A3044" s="115" t="s">
        <v>4763</v>
      </c>
      <c r="B3044" s="115" t="s">
        <v>19</v>
      </c>
      <c r="C3044" s="115">
        <v>0</v>
      </c>
      <c r="D3044" s="115">
        <v>0</v>
      </c>
      <c r="E3044" s="115">
        <v>0</v>
      </c>
      <c r="F3044" s="115">
        <v>0</v>
      </c>
      <c r="G3044" s="115">
        <v>0</v>
      </c>
      <c r="H3044" s="115">
        <v>0</v>
      </c>
      <c r="I3044" s="115">
        <v>0</v>
      </c>
      <c r="J3044" s="115">
        <v>0</v>
      </c>
      <c r="K3044" s="115">
        <v>0</v>
      </c>
      <c r="L3044" s="115">
        <v>0</v>
      </c>
      <c r="M3044" s="115">
        <v>0</v>
      </c>
      <c r="N3044" s="115">
        <v>0</v>
      </c>
      <c r="O3044" s="115">
        <v>0</v>
      </c>
      <c r="P3044" s="115">
        <v>0</v>
      </c>
      <c r="Q3044" s="115">
        <v>0</v>
      </c>
      <c r="R3044" s="115">
        <v>0</v>
      </c>
      <c r="S3044" s="115">
        <v>0</v>
      </c>
      <c r="T3044" s="115">
        <v>0</v>
      </c>
      <c r="U3044" s="115">
        <v>0</v>
      </c>
      <c r="V3044" s="115">
        <v>0</v>
      </c>
      <c r="W3044" s="115">
        <v>0</v>
      </c>
      <c r="X3044" s="115">
        <v>0</v>
      </c>
      <c r="Y3044" s="115">
        <v>0</v>
      </c>
      <c r="Z3044" s="115">
        <v>0</v>
      </c>
      <c r="AA3044" s="115">
        <v>0</v>
      </c>
      <c r="AB3044" s="115">
        <v>0</v>
      </c>
      <c r="AC3044" s="115">
        <v>0</v>
      </c>
      <c r="AD3044" s="115">
        <v>0</v>
      </c>
      <c r="AE3044" s="115">
        <v>0</v>
      </c>
      <c r="AF3044" s="115">
        <v>0</v>
      </c>
      <c r="AG3044" s="115">
        <v>0</v>
      </c>
    </row>
    <row r="3045" spans="1:33">
      <c r="A3045" s="115" t="s">
        <v>4764</v>
      </c>
      <c r="B3045" s="115" t="s">
        <v>19</v>
      </c>
      <c r="C3045" s="115">
        <v>0</v>
      </c>
      <c r="D3045" s="115">
        <v>0</v>
      </c>
      <c r="E3045" s="115">
        <v>0</v>
      </c>
      <c r="F3045" s="115">
        <v>0</v>
      </c>
      <c r="G3045" s="115">
        <v>0</v>
      </c>
      <c r="H3045" s="115">
        <v>0</v>
      </c>
      <c r="I3045" s="115">
        <v>0</v>
      </c>
      <c r="J3045" s="115">
        <v>0</v>
      </c>
      <c r="K3045" s="115">
        <v>0</v>
      </c>
      <c r="L3045" s="115">
        <v>0</v>
      </c>
      <c r="M3045" s="115">
        <v>0</v>
      </c>
      <c r="N3045" s="115">
        <v>0</v>
      </c>
      <c r="O3045" s="115">
        <v>0</v>
      </c>
      <c r="P3045" s="115">
        <v>0</v>
      </c>
      <c r="Q3045" s="115">
        <v>0</v>
      </c>
      <c r="R3045" s="115">
        <v>0</v>
      </c>
      <c r="S3045" s="115">
        <v>0</v>
      </c>
      <c r="T3045" s="115">
        <v>0</v>
      </c>
      <c r="U3045" s="115">
        <v>0</v>
      </c>
      <c r="V3045" s="115">
        <v>0</v>
      </c>
      <c r="W3045" s="115">
        <v>0</v>
      </c>
      <c r="X3045" s="115">
        <v>0</v>
      </c>
      <c r="Y3045" s="115">
        <v>0</v>
      </c>
      <c r="Z3045" s="115">
        <v>0</v>
      </c>
      <c r="AA3045" s="115">
        <v>0</v>
      </c>
      <c r="AB3045" s="115">
        <v>0</v>
      </c>
      <c r="AC3045" s="115">
        <v>0</v>
      </c>
      <c r="AD3045" s="115">
        <v>0</v>
      </c>
      <c r="AE3045" s="115">
        <v>0</v>
      </c>
      <c r="AF3045" s="115">
        <v>0</v>
      </c>
      <c r="AG3045" s="115">
        <v>0</v>
      </c>
    </row>
    <row r="3046" spans="1:33">
      <c r="A3046" s="115" t="s">
        <v>4765</v>
      </c>
      <c r="B3046" s="115" t="s">
        <v>19</v>
      </c>
      <c r="C3046" s="115">
        <v>0</v>
      </c>
      <c r="D3046" s="115">
        <v>0</v>
      </c>
      <c r="E3046" s="115">
        <v>0</v>
      </c>
      <c r="F3046" s="115">
        <v>0</v>
      </c>
      <c r="G3046" s="115">
        <v>0</v>
      </c>
      <c r="H3046" s="115">
        <v>0</v>
      </c>
      <c r="I3046" s="115">
        <v>0</v>
      </c>
      <c r="J3046" s="115">
        <v>0</v>
      </c>
      <c r="K3046" s="115">
        <v>0</v>
      </c>
      <c r="L3046" s="115">
        <v>0</v>
      </c>
      <c r="M3046" s="115">
        <v>0</v>
      </c>
      <c r="N3046" s="115">
        <v>0</v>
      </c>
      <c r="O3046" s="115">
        <v>0</v>
      </c>
      <c r="P3046" s="115">
        <v>0</v>
      </c>
      <c r="Q3046" s="115">
        <v>0</v>
      </c>
      <c r="R3046" s="115">
        <v>0</v>
      </c>
      <c r="S3046" s="115">
        <v>0</v>
      </c>
      <c r="T3046" s="115">
        <v>0</v>
      </c>
      <c r="U3046" s="115">
        <v>0</v>
      </c>
      <c r="V3046" s="115">
        <v>0</v>
      </c>
      <c r="W3046" s="115">
        <v>0</v>
      </c>
      <c r="X3046" s="115">
        <v>0</v>
      </c>
      <c r="Y3046" s="115">
        <v>0</v>
      </c>
      <c r="Z3046" s="115">
        <v>0</v>
      </c>
      <c r="AA3046" s="115">
        <v>0</v>
      </c>
      <c r="AB3046" s="115">
        <v>0</v>
      </c>
      <c r="AC3046" s="115">
        <v>0</v>
      </c>
      <c r="AD3046" s="115">
        <v>0</v>
      </c>
      <c r="AE3046" s="115">
        <v>0</v>
      </c>
      <c r="AF3046" s="115">
        <v>0</v>
      </c>
      <c r="AG3046" s="115">
        <v>0</v>
      </c>
    </row>
    <row r="3047" spans="1:33">
      <c r="A3047" s="115" t="s">
        <v>4766</v>
      </c>
      <c r="B3047" s="115" t="s">
        <v>19</v>
      </c>
      <c r="C3047" s="115">
        <v>0</v>
      </c>
      <c r="D3047" s="115">
        <v>0</v>
      </c>
      <c r="E3047" s="115">
        <v>0</v>
      </c>
      <c r="F3047" s="115">
        <v>0</v>
      </c>
      <c r="G3047" s="115">
        <v>0</v>
      </c>
      <c r="H3047" s="115">
        <v>0</v>
      </c>
      <c r="I3047" s="115">
        <v>0</v>
      </c>
      <c r="J3047" s="115">
        <v>0</v>
      </c>
      <c r="K3047" s="115">
        <v>0</v>
      </c>
      <c r="L3047" s="115">
        <v>0</v>
      </c>
      <c r="M3047" s="115">
        <v>0</v>
      </c>
      <c r="N3047" s="115">
        <v>0</v>
      </c>
      <c r="O3047" s="115">
        <v>0</v>
      </c>
      <c r="P3047" s="115">
        <v>0</v>
      </c>
      <c r="Q3047" s="115">
        <v>0</v>
      </c>
      <c r="R3047" s="115">
        <v>0</v>
      </c>
      <c r="S3047" s="115">
        <v>0</v>
      </c>
      <c r="T3047" s="115">
        <v>0</v>
      </c>
      <c r="U3047" s="115">
        <v>0</v>
      </c>
      <c r="V3047" s="115">
        <v>0</v>
      </c>
      <c r="W3047" s="115">
        <v>0</v>
      </c>
      <c r="X3047" s="115">
        <v>0</v>
      </c>
      <c r="Y3047" s="115">
        <v>0</v>
      </c>
      <c r="Z3047" s="115">
        <v>0</v>
      </c>
      <c r="AA3047" s="115">
        <v>0</v>
      </c>
      <c r="AB3047" s="115">
        <v>0</v>
      </c>
      <c r="AC3047" s="115">
        <v>0</v>
      </c>
      <c r="AD3047" s="115">
        <v>0</v>
      </c>
      <c r="AE3047" s="115">
        <v>0</v>
      </c>
      <c r="AF3047" s="115">
        <v>0</v>
      </c>
      <c r="AG3047" s="115">
        <v>0</v>
      </c>
    </row>
    <row r="3048" spans="1:33">
      <c r="A3048" s="115" t="s">
        <v>4767</v>
      </c>
      <c r="B3048" s="115" t="s">
        <v>19</v>
      </c>
      <c r="C3048" s="115">
        <v>0</v>
      </c>
      <c r="D3048" s="115">
        <v>0</v>
      </c>
      <c r="E3048" s="115">
        <v>0</v>
      </c>
      <c r="F3048" s="115">
        <v>0</v>
      </c>
      <c r="G3048" s="115">
        <v>0</v>
      </c>
      <c r="H3048" s="115">
        <v>0</v>
      </c>
      <c r="I3048" s="115">
        <v>0</v>
      </c>
      <c r="J3048" s="115">
        <v>0</v>
      </c>
      <c r="K3048" s="115">
        <v>0</v>
      </c>
      <c r="L3048" s="115">
        <v>0</v>
      </c>
      <c r="M3048" s="115">
        <v>0</v>
      </c>
      <c r="N3048" s="115">
        <v>0</v>
      </c>
      <c r="O3048" s="115">
        <v>0</v>
      </c>
      <c r="P3048" s="115">
        <v>0</v>
      </c>
      <c r="Q3048" s="115">
        <v>0</v>
      </c>
      <c r="R3048" s="115">
        <v>0</v>
      </c>
      <c r="S3048" s="115">
        <v>0</v>
      </c>
      <c r="T3048" s="115">
        <v>0</v>
      </c>
      <c r="U3048" s="115">
        <v>0</v>
      </c>
      <c r="V3048" s="115">
        <v>0</v>
      </c>
      <c r="W3048" s="115">
        <v>0</v>
      </c>
      <c r="X3048" s="115">
        <v>0</v>
      </c>
      <c r="Y3048" s="115">
        <v>0</v>
      </c>
      <c r="Z3048" s="115">
        <v>0</v>
      </c>
      <c r="AA3048" s="115">
        <v>0</v>
      </c>
      <c r="AB3048" s="115">
        <v>0</v>
      </c>
      <c r="AC3048" s="115">
        <v>0</v>
      </c>
      <c r="AD3048" s="115">
        <v>0</v>
      </c>
      <c r="AE3048" s="115">
        <v>0</v>
      </c>
      <c r="AF3048" s="115">
        <v>0</v>
      </c>
      <c r="AG3048" s="115">
        <v>0</v>
      </c>
    </row>
    <row r="3049" spans="1:33">
      <c r="A3049" s="115" t="s">
        <v>4768</v>
      </c>
      <c r="B3049" s="115" t="s">
        <v>19</v>
      </c>
      <c r="C3049" s="115">
        <v>0</v>
      </c>
      <c r="D3049" s="115">
        <v>0</v>
      </c>
      <c r="E3049" s="115">
        <v>0</v>
      </c>
      <c r="F3049" s="115">
        <v>0</v>
      </c>
      <c r="G3049" s="115">
        <v>0</v>
      </c>
      <c r="H3049" s="115">
        <v>0</v>
      </c>
      <c r="I3049" s="115">
        <v>0</v>
      </c>
      <c r="J3049" s="115">
        <v>0</v>
      </c>
      <c r="K3049" s="115">
        <v>0</v>
      </c>
      <c r="L3049" s="115">
        <v>0</v>
      </c>
      <c r="M3049" s="115">
        <v>0</v>
      </c>
      <c r="N3049" s="115">
        <v>0</v>
      </c>
      <c r="O3049" s="115">
        <v>0</v>
      </c>
      <c r="P3049" s="115">
        <v>0</v>
      </c>
      <c r="Q3049" s="115">
        <v>0</v>
      </c>
      <c r="R3049" s="115">
        <v>0</v>
      </c>
      <c r="S3049" s="115">
        <v>0</v>
      </c>
      <c r="T3049" s="115">
        <v>0</v>
      </c>
      <c r="U3049" s="115">
        <v>0</v>
      </c>
      <c r="V3049" s="115">
        <v>0</v>
      </c>
      <c r="W3049" s="115">
        <v>0</v>
      </c>
      <c r="X3049" s="115">
        <v>0</v>
      </c>
      <c r="Y3049" s="115">
        <v>0</v>
      </c>
      <c r="Z3049" s="115">
        <v>0</v>
      </c>
      <c r="AA3049" s="115">
        <v>0</v>
      </c>
      <c r="AB3049" s="115">
        <v>0</v>
      </c>
      <c r="AC3049" s="115">
        <v>0</v>
      </c>
      <c r="AD3049" s="115">
        <v>0</v>
      </c>
      <c r="AE3049" s="115">
        <v>0</v>
      </c>
      <c r="AF3049" s="115">
        <v>0</v>
      </c>
      <c r="AG3049" s="115">
        <v>0</v>
      </c>
    </row>
    <row r="3050" spans="1:33">
      <c r="A3050" s="115" t="s">
        <v>4769</v>
      </c>
      <c r="B3050" s="115" t="s">
        <v>19</v>
      </c>
      <c r="C3050" s="115">
        <v>0</v>
      </c>
      <c r="D3050" s="115">
        <v>0</v>
      </c>
      <c r="E3050" s="115">
        <v>0</v>
      </c>
      <c r="F3050" s="115">
        <v>0</v>
      </c>
      <c r="G3050" s="115">
        <v>0</v>
      </c>
      <c r="H3050" s="115">
        <v>0</v>
      </c>
      <c r="I3050" s="115">
        <v>0</v>
      </c>
      <c r="J3050" s="115">
        <v>0</v>
      </c>
      <c r="K3050" s="115">
        <v>0</v>
      </c>
      <c r="L3050" s="115">
        <v>0</v>
      </c>
      <c r="M3050" s="115">
        <v>0</v>
      </c>
      <c r="N3050" s="115">
        <v>0</v>
      </c>
      <c r="O3050" s="115">
        <v>0</v>
      </c>
      <c r="P3050" s="115">
        <v>0</v>
      </c>
      <c r="Q3050" s="115">
        <v>0</v>
      </c>
      <c r="R3050" s="115">
        <v>0</v>
      </c>
      <c r="S3050" s="115">
        <v>0</v>
      </c>
      <c r="T3050" s="115">
        <v>0</v>
      </c>
      <c r="U3050" s="115">
        <v>0</v>
      </c>
      <c r="V3050" s="115">
        <v>0</v>
      </c>
      <c r="W3050" s="115">
        <v>0</v>
      </c>
      <c r="X3050" s="115">
        <v>0</v>
      </c>
      <c r="Y3050" s="115">
        <v>0</v>
      </c>
      <c r="Z3050" s="115">
        <v>0</v>
      </c>
      <c r="AA3050" s="115">
        <v>0</v>
      </c>
      <c r="AB3050" s="115">
        <v>0</v>
      </c>
      <c r="AC3050" s="115">
        <v>0</v>
      </c>
      <c r="AD3050" s="115">
        <v>0</v>
      </c>
      <c r="AE3050" s="115">
        <v>0</v>
      </c>
      <c r="AF3050" s="115">
        <v>0</v>
      </c>
      <c r="AG3050" s="115">
        <v>0</v>
      </c>
    </row>
    <row r="3051" spans="1:33">
      <c r="A3051" s="115" t="s">
        <v>4770</v>
      </c>
      <c r="B3051" s="115" t="s">
        <v>19</v>
      </c>
      <c r="C3051" s="115">
        <v>0</v>
      </c>
      <c r="D3051" s="115">
        <v>0</v>
      </c>
      <c r="E3051" s="115">
        <v>0</v>
      </c>
      <c r="F3051" s="115">
        <v>0</v>
      </c>
      <c r="G3051" s="115">
        <v>0</v>
      </c>
      <c r="H3051" s="115">
        <v>0</v>
      </c>
      <c r="I3051" s="115">
        <v>0</v>
      </c>
      <c r="J3051" s="115">
        <v>0</v>
      </c>
      <c r="K3051" s="115">
        <v>0</v>
      </c>
      <c r="L3051" s="115">
        <v>0</v>
      </c>
      <c r="M3051" s="115">
        <v>0</v>
      </c>
      <c r="N3051" s="115">
        <v>0</v>
      </c>
      <c r="O3051" s="115">
        <v>0</v>
      </c>
      <c r="P3051" s="115">
        <v>0</v>
      </c>
      <c r="Q3051" s="115">
        <v>0</v>
      </c>
      <c r="R3051" s="115">
        <v>0</v>
      </c>
      <c r="S3051" s="115">
        <v>0</v>
      </c>
      <c r="T3051" s="115">
        <v>0</v>
      </c>
      <c r="U3051" s="115">
        <v>0</v>
      </c>
      <c r="V3051" s="115">
        <v>0</v>
      </c>
      <c r="W3051" s="115">
        <v>0</v>
      </c>
      <c r="X3051" s="115">
        <v>0</v>
      </c>
      <c r="Y3051" s="115">
        <v>0</v>
      </c>
      <c r="Z3051" s="115">
        <v>0</v>
      </c>
      <c r="AA3051" s="115">
        <v>0</v>
      </c>
      <c r="AB3051" s="115">
        <v>0</v>
      </c>
      <c r="AC3051" s="115">
        <v>0</v>
      </c>
      <c r="AD3051" s="115">
        <v>0</v>
      </c>
      <c r="AE3051" s="115">
        <v>0</v>
      </c>
      <c r="AF3051" s="115">
        <v>0</v>
      </c>
      <c r="AG3051" s="115">
        <v>0</v>
      </c>
    </row>
    <row r="3052" spans="1:33">
      <c r="A3052" s="115" t="s">
        <v>4771</v>
      </c>
      <c r="B3052" s="115" t="s">
        <v>19</v>
      </c>
      <c r="C3052" s="115">
        <v>0</v>
      </c>
      <c r="D3052" s="115">
        <v>0</v>
      </c>
      <c r="E3052" s="115">
        <v>0</v>
      </c>
      <c r="F3052" s="115">
        <v>0</v>
      </c>
      <c r="G3052" s="115">
        <v>0</v>
      </c>
      <c r="H3052" s="115">
        <v>0</v>
      </c>
      <c r="I3052" s="115">
        <v>0</v>
      </c>
      <c r="J3052" s="115">
        <v>0</v>
      </c>
      <c r="K3052" s="115">
        <v>0</v>
      </c>
      <c r="L3052" s="115">
        <v>0</v>
      </c>
      <c r="M3052" s="115">
        <v>0</v>
      </c>
      <c r="N3052" s="115">
        <v>0</v>
      </c>
      <c r="O3052" s="115">
        <v>0</v>
      </c>
      <c r="P3052" s="115">
        <v>0</v>
      </c>
      <c r="Q3052" s="115">
        <v>0</v>
      </c>
      <c r="R3052" s="115">
        <v>0</v>
      </c>
      <c r="S3052" s="115">
        <v>0</v>
      </c>
      <c r="T3052" s="115">
        <v>0</v>
      </c>
      <c r="U3052" s="115">
        <v>0</v>
      </c>
      <c r="V3052" s="115">
        <v>0</v>
      </c>
      <c r="W3052" s="115">
        <v>0</v>
      </c>
      <c r="X3052" s="115">
        <v>0</v>
      </c>
      <c r="Y3052" s="115">
        <v>0</v>
      </c>
      <c r="Z3052" s="115">
        <v>0</v>
      </c>
      <c r="AA3052" s="115">
        <v>0</v>
      </c>
      <c r="AB3052" s="115">
        <v>0</v>
      </c>
      <c r="AC3052" s="115">
        <v>0</v>
      </c>
      <c r="AD3052" s="115">
        <v>0</v>
      </c>
      <c r="AE3052" s="115">
        <v>0</v>
      </c>
      <c r="AF3052" s="115">
        <v>0</v>
      </c>
      <c r="AG3052" s="115">
        <v>0</v>
      </c>
    </row>
    <row r="3053" spans="1:33">
      <c r="A3053" s="115" t="s">
        <v>4772</v>
      </c>
      <c r="B3053" s="115" t="s">
        <v>19</v>
      </c>
      <c r="C3053" s="115">
        <v>0</v>
      </c>
      <c r="D3053" s="115">
        <v>0</v>
      </c>
      <c r="E3053" s="115">
        <v>0</v>
      </c>
      <c r="F3053" s="115">
        <v>0</v>
      </c>
      <c r="G3053" s="115">
        <v>0</v>
      </c>
      <c r="H3053" s="115">
        <v>0</v>
      </c>
      <c r="I3053" s="115">
        <v>0</v>
      </c>
      <c r="J3053" s="115">
        <v>0</v>
      </c>
      <c r="K3053" s="115">
        <v>0</v>
      </c>
      <c r="L3053" s="115">
        <v>0</v>
      </c>
      <c r="M3053" s="115">
        <v>0</v>
      </c>
      <c r="N3053" s="115">
        <v>0</v>
      </c>
      <c r="O3053" s="115">
        <v>0</v>
      </c>
      <c r="P3053" s="115">
        <v>0</v>
      </c>
      <c r="Q3053" s="115">
        <v>0</v>
      </c>
      <c r="R3053" s="115">
        <v>0</v>
      </c>
      <c r="S3053" s="115">
        <v>0</v>
      </c>
      <c r="T3053" s="115">
        <v>0</v>
      </c>
      <c r="U3053" s="115">
        <v>0</v>
      </c>
      <c r="V3053" s="115">
        <v>0</v>
      </c>
      <c r="W3053" s="115">
        <v>0</v>
      </c>
      <c r="X3053" s="115">
        <v>0</v>
      </c>
      <c r="Y3053" s="115">
        <v>0</v>
      </c>
      <c r="Z3053" s="115">
        <v>0</v>
      </c>
      <c r="AA3053" s="115">
        <v>0</v>
      </c>
      <c r="AB3053" s="115">
        <v>0</v>
      </c>
      <c r="AC3053" s="115">
        <v>0</v>
      </c>
      <c r="AD3053" s="115">
        <v>0</v>
      </c>
      <c r="AE3053" s="115">
        <v>0</v>
      </c>
      <c r="AF3053" s="115">
        <v>0</v>
      </c>
      <c r="AG3053" s="115">
        <v>0</v>
      </c>
    </row>
    <row r="3054" spans="1:33">
      <c r="A3054" s="115" t="s">
        <v>4773</v>
      </c>
      <c r="B3054" s="115" t="s">
        <v>19</v>
      </c>
      <c r="C3054" s="115">
        <v>0</v>
      </c>
      <c r="D3054" s="115">
        <v>0</v>
      </c>
      <c r="E3054" s="115">
        <v>0</v>
      </c>
      <c r="F3054" s="115">
        <v>0</v>
      </c>
      <c r="G3054" s="115">
        <v>0</v>
      </c>
      <c r="H3054" s="115">
        <v>0</v>
      </c>
      <c r="I3054" s="115">
        <v>0</v>
      </c>
      <c r="J3054" s="115">
        <v>0</v>
      </c>
      <c r="K3054" s="115">
        <v>0</v>
      </c>
      <c r="L3054" s="115">
        <v>0</v>
      </c>
      <c r="M3054" s="115">
        <v>0</v>
      </c>
      <c r="N3054" s="115">
        <v>0</v>
      </c>
      <c r="O3054" s="115">
        <v>0</v>
      </c>
      <c r="P3054" s="115">
        <v>0</v>
      </c>
      <c r="Q3054" s="115">
        <v>0</v>
      </c>
      <c r="R3054" s="115">
        <v>0</v>
      </c>
      <c r="S3054" s="115">
        <v>0</v>
      </c>
      <c r="T3054" s="115">
        <v>0</v>
      </c>
      <c r="U3054" s="115">
        <v>0</v>
      </c>
      <c r="V3054" s="115">
        <v>0</v>
      </c>
      <c r="W3054" s="115">
        <v>0</v>
      </c>
      <c r="X3054" s="115">
        <v>0</v>
      </c>
      <c r="Y3054" s="115">
        <v>0</v>
      </c>
      <c r="Z3054" s="115">
        <v>0</v>
      </c>
      <c r="AA3054" s="115">
        <v>0</v>
      </c>
      <c r="AB3054" s="115">
        <v>0</v>
      </c>
      <c r="AC3054" s="115">
        <v>0</v>
      </c>
      <c r="AD3054" s="115">
        <v>0</v>
      </c>
      <c r="AE3054" s="115">
        <v>0</v>
      </c>
      <c r="AF3054" s="115">
        <v>0</v>
      </c>
      <c r="AG3054" s="115">
        <v>0</v>
      </c>
    </row>
    <row r="3055" spans="1:33">
      <c r="A3055" s="115" t="s">
        <v>4774</v>
      </c>
      <c r="B3055" s="115" t="s">
        <v>19</v>
      </c>
      <c r="C3055" s="115">
        <v>0</v>
      </c>
      <c r="D3055" s="115">
        <v>0</v>
      </c>
      <c r="E3055" s="115">
        <v>0</v>
      </c>
      <c r="F3055" s="115">
        <v>0</v>
      </c>
      <c r="G3055" s="115">
        <v>0</v>
      </c>
      <c r="H3055" s="115">
        <v>0</v>
      </c>
      <c r="I3055" s="115">
        <v>0</v>
      </c>
      <c r="J3055" s="115">
        <v>0</v>
      </c>
      <c r="K3055" s="115">
        <v>0</v>
      </c>
      <c r="L3055" s="115">
        <v>0</v>
      </c>
      <c r="M3055" s="115">
        <v>0</v>
      </c>
      <c r="N3055" s="115">
        <v>0</v>
      </c>
      <c r="O3055" s="115">
        <v>0</v>
      </c>
      <c r="P3055" s="115">
        <v>0</v>
      </c>
      <c r="Q3055" s="115">
        <v>0</v>
      </c>
      <c r="R3055" s="115">
        <v>0</v>
      </c>
      <c r="S3055" s="115">
        <v>0</v>
      </c>
      <c r="T3055" s="115">
        <v>0</v>
      </c>
      <c r="U3055" s="115">
        <v>0</v>
      </c>
      <c r="V3055" s="115">
        <v>0</v>
      </c>
      <c r="W3055" s="115">
        <v>0</v>
      </c>
      <c r="X3055" s="115">
        <v>0</v>
      </c>
      <c r="Y3055" s="115">
        <v>0</v>
      </c>
      <c r="Z3055" s="115">
        <v>0</v>
      </c>
      <c r="AA3055" s="115">
        <v>0</v>
      </c>
      <c r="AB3055" s="115">
        <v>0</v>
      </c>
      <c r="AC3055" s="115">
        <v>0</v>
      </c>
      <c r="AD3055" s="115">
        <v>0</v>
      </c>
      <c r="AE3055" s="115">
        <v>0</v>
      </c>
      <c r="AF3055" s="115">
        <v>0</v>
      </c>
      <c r="AG3055" s="115">
        <v>0</v>
      </c>
    </row>
    <row r="3056" spans="1:33">
      <c r="A3056" s="115" t="s">
        <v>4775</v>
      </c>
      <c r="B3056" s="115" t="s">
        <v>19</v>
      </c>
      <c r="C3056" s="115">
        <v>0</v>
      </c>
      <c r="D3056" s="115">
        <v>0</v>
      </c>
      <c r="E3056" s="115">
        <v>0</v>
      </c>
      <c r="F3056" s="115">
        <v>0</v>
      </c>
      <c r="G3056" s="115">
        <v>0</v>
      </c>
      <c r="H3056" s="115">
        <v>0</v>
      </c>
      <c r="I3056" s="115">
        <v>0</v>
      </c>
      <c r="J3056" s="115">
        <v>0</v>
      </c>
      <c r="K3056" s="115">
        <v>0</v>
      </c>
      <c r="L3056" s="115">
        <v>0</v>
      </c>
      <c r="M3056" s="115">
        <v>0</v>
      </c>
      <c r="N3056" s="115">
        <v>0</v>
      </c>
      <c r="O3056" s="115">
        <v>0</v>
      </c>
      <c r="P3056" s="115">
        <v>0</v>
      </c>
      <c r="Q3056" s="115">
        <v>0</v>
      </c>
      <c r="R3056" s="115">
        <v>0</v>
      </c>
      <c r="S3056" s="115">
        <v>0</v>
      </c>
      <c r="T3056" s="115">
        <v>0</v>
      </c>
      <c r="U3056" s="115">
        <v>0</v>
      </c>
      <c r="V3056" s="115">
        <v>0</v>
      </c>
      <c r="W3056" s="115">
        <v>0</v>
      </c>
      <c r="X3056" s="115">
        <v>0</v>
      </c>
      <c r="Y3056" s="115">
        <v>0</v>
      </c>
      <c r="Z3056" s="115">
        <v>0</v>
      </c>
      <c r="AA3056" s="115">
        <v>0</v>
      </c>
      <c r="AB3056" s="115">
        <v>0</v>
      </c>
      <c r="AC3056" s="115">
        <v>0</v>
      </c>
      <c r="AD3056" s="115">
        <v>0</v>
      </c>
      <c r="AE3056" s="115">
        <v>0</v>
      </c>
      <c r="AF3056" s="115">
        <v>0</v>
      </c>
      <c r="AG3056" s="115">
        <v>0</v>
      </c>
    </row>
    <row r="3057" spans="1:33">
      <c r="A3057" s="115" t="s">
        <v>4776</v>
      </c>
      <c r="B3057" s="115" t="s">
        <v>19</v>
      </c>
      <c r="C3057" s="115">
        <v>0</v>
      </c>
      <c r="D3057" s="115">
        <v>0</v>
      </c>
      <c r="E3057" s="115">
        <v>0</v>
      </c>
      <c r="F3057" s="115">
        <v>0</v>
      </c>
      <c r="G3057" s="115">
        <v>0</v>
      </c>
      <c r="H3057" s="115">
        <v>0</v>
      </c>
      <c r="I3057" s="115">
        <v>0</v>
      </c>
      <c r="J3057" s="115">
        <v>0</v>
      </c>
      <c r="K3057" s="115">
        <v>0</v>
      </c>
      <c r="L3057" s="115">
        <v>0</v>
      </c>
      <c r="M3057" s="115">
        <v>0</v>
      </c>
      <c r="N3057" s="115">
        <v>0</v>
      </c>
      <c r="O3057" s="115">
        <v>0</v>
      </c>
      <c r="P3057" s="115">
        <v>0</v>
      </c>
      <c r="Q3057" s="115">
        <v>0</v>
      </c>
      <c r="R3057" s="115">
        <v>0</v>
      </c>
      <c r="S3057" s="115">
        <v>0</v>
      </c>
      <c r="T3057" s="115">
        <v>0</v>
      </c>
      <c r="U3057" s="115">
        <v>0</v>
      </c>
      <c r="V3057" s="115">
        <v>0</v>
      </c>
      <c r="W3057" s="115">
        <v>0</v>
      </c>
      <c r="X3057" s="115">
        <v>0</v>
      </c>
      <c r="Y3057" s="115">
        <v>0</v>
      </c>
      <c r="Z3057" s="115">
        <v>0</v>
      </c>
      <c r="AA3057" s="115">
        <v>0</v>
      </c>
      <c r="AB3057" s="115">
        <v>0</v>
      </c>
      <c r="AC3057" s="115">
        <v>0</v>
      </c>
      <c r="AD3057" s="115">
        <v>0</v>
      </c>
      <c r="AE3057" s="115">
        <v>0</v>
      </c>
      <c r="AF3057" s="115">
        <v>0</v>
      </c>
      <c r="AG3057" s="115">
        <v>0</v>
      </c>
    </row>
    <row r="3058" spans="1:33">
      <c r="A3058" s="115" t="s">
        <v>4777</v>
      </c>
      <c r="B3058" s="115" t="s">
        <v>19</v>
      </c>
      <c r="C3058" s="115">
        <v>0</v>
      </c>
      <c r="D3058" s="115">
        <v>0</v>
      </c>
      <c r="E3058" s="115">
        <v>0</v>
      </c>
      <c r="F3058" s="115">
        <v>0</v>
      </c>
      <c r="G3058" s="115">
        <v>0</v>
      </c>
      <c r="H3058" s="115">
        <v>0</v>
      </c>
      <c r="I3058" s="115">
        <v>0</v>
      </c>
      <c r="J3058" s="115">
        <v>0</v>
      </c>
      <c r="K3058" s="115">
        <v>0</v>
      </c>
      <c r="L3058" s="115">
        <v>0</v>
      </c>
      <c r="M3058" s="115">
        <v>0</v>
      </c>
      <c r="N3058" s="115">
        <v>0</v>
      </c>
      <c r="O3058" s="115">
        <v>0</v>
      </c>
      <c r="P3058" s="115">
        <v>0</v>
      </c>
      <c r="Q3058" s="115">
        <v>0</v>
      </c>
      <c r="R3058" s="115">
        <v>0</v>
      </c>
      <c r="S3058" s="115">
        <v>0</v>
      </c>
      <c r="T3058" s="115">
        <v>0</v>
      </c>
      <c r="U3058" s="115">
        <v>0</v>
      </c>
      <c r="V3058" s="115">
        <v>0</v>
      </c>
      <c r="W3058" s="115">
        <v>0</v>
      </c>
      <c r="X3058" s="115">
        <v>0</v>
      </c>
      <c r="Y3058" s="115">
        <v>0</v>
      </c>
      <c r="Z3058" s="115">
        <v>0</v>
      </c>
      <c r="AA3058" s="115">
        <v>0</v>
      </c>
      <c r="AB3058" s="115">
        <v>0</v>
      </c>
      <c r="AC3058" s="115">
        <v>0</v>
      </c>
      <c r="AD3058" s="115">
        <v>0</v>
      </c>
      <c r="AE3058" s="115">
        <v>0</v>
      </c>
      <c r="AF3058" s="115">
        <v>0</v>
      </c>
      <c r="AG3058" s="115">
        <v>0</v>
      </c>
    </row>
    <row r="3059" spans="1:33">
      <c r="A3059" s="115" t="s">
        <v>4778</v>
      </c>
      <c r="B3059" s="115" t="s">
        <v>19</v>
      </c>
      <c r="C3059" s="115">
        <v>0</v>
      </c>
      <c r="D3059" s="115">
        <v>0</v>
      </c>
      <c r="E3059" s="115">
        <v>0</v>
      </c>
      <c r="F3059" s="115">
        <v>0</v>
      </c>
      <c r="G3059" s="115">
        <v>0</v>
      </c>
      <c r="H3059" s="115">
        <v>0</v>
      </c>
      <c r="I3059" s="115">
        <v>0</v>
      </c>
      <c r="J3059" s="115">
        <v>0</v>
      </c>
      <c r="K3059" s="115">
        <v>0</v>
      </c>
      <c r="L3059" s="115">
        <v>0</v>
      </c>
      <c r="M3059" s="115">
        <v>0</v>
      </c>
      <c r="N3059" s="115">
        <v>0</v>
      </c>
      <c r="O3059" s="115">
        <v>0</v>
      </c>
      <c r="P3059" s="115">
        <v>0</v>
      </c>
      <c r="Q3059" s="115">
        <v>0</v>
      </c>
      <c r="R3059" s="115">
        <v>0</v>
      </c>
      <c r="S3059" s="115">
        <v>0</v>
      </c>
      <c r="T3059" s="115">
        <v>0</v>
      </c>
      <c r="U3059" s="115">
        <v>0</v>
      </c>
      <c r="V3059" s="115">
        <v>0</v>
      </c>
      <c r="W3059" s="115">
        <v>0</v>
      </c>
      <c r="X3059" s="115">
        <v>0</v>
      </c>
      <c r="Y3059" s="115">
        <v>0</v>
      </c>
      <c r="Z3059" s="115">
        <v>0</v>
      </c>
      <c r="AA3059" s="115">
        <v>0</v>
      </c>
      <c r="AB3059" s="115">
        <v>0</v>
      </c>
      <c r="AC3059" s="115">
        <v>0</v>
      </c>
      <c r="AD3059" s="115">
        <v>0</v>
      </c>
      <c r="AE3059" s="115">
        <v>0</v>
      </c>
      <c r="AF3059" s="115">
        <v>0</v>
      </c>
      <c r="AG3059" s="115">
        <v>0</v>
      </c>
    </row>
    <row r="3060" spans="1:33">
      <c r="A3060" s="115" t="s">
        <v>4779</v>
      </c>
      <c r="B3060" s="115" t="s">
        <v>19</v>
      </c>
      <c r="C3060" s="115">
        <v>0</v>
      </c>
      <c r="D3060" s="115">
        <v>0</v>
      </c>
      <c r="E3060" s="115">
        <v>0</v>
      </c>
      <c r="F3060" s="115">
        <v>0</v>
      </c>
      <c r="G3060" s="115">
        <v>0</v>
      </c>
      <c r="H3060" s="115">
        <v>0</v>
      </c>
      <c r="I3060" s="115">
        <v>0</v>
      </c>
      <c r="J3060" s="115">
        <v>0</v>
      </c>
      <c r="K3060" s="115">
        <v>0</v>
      </c>
      <c r="L3060" s="115">
        <v>0</v>
      </c>
      <c r="M3060" s="115">
        <v>0</v>
      </c>
      <c r="N3060" s="115">
        <v>0</v>
      </c>
      <c r="O3060" s="115">
        <v>0</v>
      </c>
      <c r="P3060" s="115">
        <v>0</v>
      </c>
      <c r="Q3060" s="115">
        <v>0</v>
      </c>
      <c r="R3060" s="115">
        <v>0</v>
      </c>
      <c r="S3060" s="115">
        <v>0</v>
      </c>
      <c r="T3060" s="115">
        <v>0</v>
      </c>
      <c r="U3060" s="115">
        <v>0</v>
      </c>
      <c r="V3060" s="115">
        <v>0</v>
      </c>
      <c r="W3060" s="115">
        <v>0</v>
      </c>
      <c r="X3060" s="115">
        <v>0</v>
      </c>
      <c r="Y3060" s="115">
        <v>0</v>
      </c>
      <c r="Z3060" s="115">
        <v>0</v>
      </c>
      <c r="AA3060" s="115">
        <v>0</v>
      </c>
      <c r="AB3060" s="115">
        <v>0</v>
      </c>
      <c r="AC3060" s="115">
        <v>0</v>
      </c>
      <c r="AD3060" s="115">
        <v>0</v>
      </c>
      <c r="AE3060" s="115">
        <v>0</v>
      </c>
      <c r="AF3060" s="115">
        <v>0</v>
      </c>
      <c r="AG3060" s="115">
        <v>0</v>
      </c>
    </row>
    <row r="3061" spans="1:33">
      <c r="A3061" s="115" t="s">
        <v>4780</v>
      </c>
      <c r="B3061" s="115" t="s">
        <v>19</v>
      </c>
      <c r="C3061" s="115">
        <v>0</v>
      </c>
      <c r="D3061" s="115">
        <v>0</v>
      </c>
      <c r="E3061" s="115">
        <v>0</v>
      </c>
      <c r="F3061" s="115">
        <v>0</v>
      </c>
      <c r="G3061" s="115">
        <v>0</v>
      </c>
      <c r="H3061" s="115">
        <v>0</v>
      </c>
      <c r="I3061" s="115">
        <v>0</v>
      </c>
      <c r="J3061" s="115">
        <v>0</v>
      </c>
      <c r="K3061" s="115">
        <v>0</v>
      </c>
      <c r="L3061" s="115">
        <v>0</v>
      </c>
      <c r="M3061" s="115">
        <v>0</v>
      </c>
      <c r="N3061" s="115">
        <v>0</v>
      </c>
      <c r="O3061" s="115">
        <v>0</v>
      </c>
      <c r="P3061" s="115">
        <v>0</v>
      </c>
      <c r="Q3061" s="115">
        <v>0</v>
      </c>
      <c r="R3061" s="115">
        <v>0</v>
      </c>
      <c r="S3061" s="115">
        <v>0</v>
      </c>
      <c r="T3061" s="115">
        <v>0</v>
      </c>
      <c r="U3061" s="115">
        <v>0</v>
      </c>
      <c r="V3061" s="115">
        <v>0</v>
      </c>
      <c r="W3061" s="115">
        <v>0</v>
      </c>
      <c r="X3061" s="115">
        <v>0</v>
      </c>
      <c r="Y3061" s="115">
        <v>0</v>
      </c>
      <c r="Z3061" s="115">
        <v>0</v>
      </c>
      <c r="AA3061" s="115">
        <v>0</v>
      </c>
      <c r="AB3061" s="115">
        <v>0</v>
      </c>
      <c r="AC3061" s="115">
        <v>0</v>
      </c>
      <c r="AD3061" s="115">
        <v>0</v>
      </c>
      <c r="AE3061" s="115">
        <v>0</v>
      </c>
      <c r="AF3061" s="115">
        <v>0</v>
      </c>
      <c r="AG3061" s="115">
        <v>0</v>
      </c>
    </row>
    <row r="3062" spans="1:33">
      <c r="A3062" s="115" t="s">
        <v>4781</v>
      </c>
      <c r="B3062" s="115" t="s">
        <v>19</v>
      </c>
      <c r="C3062" s="115">
        <v>0</v>
      </c>
      <c r="D3062" s="115">
        <v>0</v>
      </c>
      <c r="E3062" s="115">
        <v>0</v>
      </c>
      <c r="F3062" s="115">
        <v>0</v>
      </c>
      <c r="G3062" s="115">
        <v>0</v>
      </c>
      <c r="H3062" s="115">
        <v>0</v>
      </c>
      <c r="I3062" s="115">
        <v>0</v>
      </c>
      <c r="J3062" s="115">
        <v>0</v>
      </c>
      <c r="K3062" s="115">
        <v>0</v>
      </c>
      <c r="L3062" s="115">
        <v>0</v>
      </c>
      <c r="M3062" s="115">
        <v>0</v>
      </c>
      <c r="N3062" s="115">
        <v>0</v>
      </c>
      <c r="O3062" s="115">
        <v>0</v>
      </c>
      <c r="P3062" s="115">
        <v>0</v>
      </c>
      <c r="Q3062" s="115">
        <v>0</v>
      </c>
      <c r="R3062" s="115">
        <v>0</v>
      </c>
      <c r="S3062" s="115">
        <v>0</v>
      </c>
      <c r="T3062" s="115">
        <v>0</v>
      </c>
      <c r="U3062" s="115">
        <v>0</v>
      </c>
      <c r="V3062" s="115">
        <v>0</v>
      </c>
      <c r="W3062" s="115">
        <v>0</v>
      </c>
      <c r="X3062" s="115">
        <v>0</v>
      </c>
      <c r="Y3062" s="115">
        <v>0</v>
      </c>
      <c r="Z3062" s="115">
        <v>0</v>
      </c>
      <c r="AA3062" s="115">
        <v>0</v>
      </c>
      <c r="AB3062" s="115">
        <v>0</v>
      </c>
      <c r="AC3062" s="115">
        <v>0</v>
      </c>
      <c r="AD3062" s="115">
        <v>0</v>
      </c>
      <c r="AE3062" s="115">
        <v>0</v>
      </c>
      <c r="AF3062" s="115">
        <v>0</v>
      </c>
      <c r="AG3062" s="115">
        <v>0</v>
      </c>
    </row>
    <row r="3063" spans="1:33">
      <c r="A3063" s="115" t="s">
        <v>4782</v>
      </c>
      <c r="B3063" s="115" t="s">
        <v>19</v>
      </c>
      <c r="C3063" s="115">
        <v>0</v>
      </c>
      <c r="D3063" s="115">
        <v>0</v>
      </c>
      <c r="E3063" s="115">
        <v>0</v>
      </c>
      <c r="F3063" s="115">
        <v>0</v>
      </c>
      <c r="G3063" s="115">
        <v>0</v>
      </c>
      <c r="H3063" s="115">
        <v>0</v>
      </c>
      <c r="I3063" s="115">
        <v>0</v>
      </c>
      <c r="J3063" s="115">
        <v>0</v>
      </c>
      <c r="K3063" s="115">
        <v>0</v>
      </c>
      <c r="L3063" s="115">
        <v>0</v>
      </c>
      <c r="M3063" s="115">
        <v>0</v>
      </c>
      <c r="N3063" s="115">
        <v>0</v>
      </c>
      <c r="O3063" s="115">
        <v>0</v>
      </c>
      <c r="P3063" s="115">
        <v>0</v>
      </c>
      <c r="Q3063" s="115">
        <v>0</v>
      </c>
      <c r="R3063" s="115">
        <v>0</v>
      </c>
      <c r="S3063" s="115">
        <v>0</v>
      </c>
      <c r="T3063" s="115">
        <v>0</v>
      </c>
      <c r="U3063" s="115">
        <v>0</v>
      </c>
      <c r="V3063" s="115">
        <v>0</v>
      </c>
      <c r="W3063" s="115">
        <v>0</v>
      </c>
      <c r="X3063" s="115">
        <v>0</v>
      </c>
      <c r="Y3063" s="115">
        <v>0</v>
      </c>
      <c r="Z3063" s="115">
        <v>0</v>
      </c>
      <c r="AA3063" s="115">
        <v>0</v>
      </c>
      <c r="AB3063" s="115">
        <v>0</v>
      </c>
      <c r="AC3063" s="115">
        <v>0</v>
      </c>
      <c r="AD3063" s="115">
        <v>0</v>
      </c>
      <c r="AE3063" s="115">
        <v>0</v>
      </c>
      <c r="AF3063" s="115">
        <v>0</v>
      </c>
      <c r="AG3063" s="115">
        <v>0</v>
      </c>
    </row>
    <row r="3064" spans="1:33">
      <c r="A3064" s="115" t="s">
        <v>4783</v>
      </c>
      <c r="B3064" s="115" t="s">
        <v>19</v>
      </c>
      <c r="C3064" s="115">
        <v>0</v>
      </c>
      <c r="D3064" s="115">
        <v>0</v>
      </c>
      <c r="E3064" s="115">
        <v>0</v>
      </c>
      <c r="F3064" s="115">
        <v>0</v>
      </c>
      <c r="G3064" s="115">
        <v>0</v>
      </c>
      <c r="H3064" s="115">
        <v>0</v>
      </c>
      <c r="I3064" s="115">
        <v>0</v>
      </c>
      <c r="J3064" s="115">
        <v>0</v>
      </c>
      <c r="K3064" s="115">
        <v>0</v>
      </c>
      <c r="L3064" s="115">
        <v>0</v>
      </c>
      <c r="M3064" s="115">
        <v>0</v>
      </c>
      <c r="N3064" s="115">
        <v>0</v>
      </c>
      <c r="O3064" s="115">
        <v>0</v>
      </c>
      <c r="P3064" s="115">
        <v>0</v>
      </c>
      <c r="Q3064" s="115">
        <v>0</v>
      </c>
      <c r="R3064" s="115">
        <v>0</v>
      </c>
      <c r="S3064" s="115">
        <v>0</v>
      </c>
      <c r="T3064" s="115">
        <v>0</v>
      </c>
      <c r="U3064" s="115">
        <v>0</v>
      </c>
      <c r="V3064" s="115">
        <v>0</v>
      </c>
      <c r="W3064" s="115">
        <v>0</v>
      </c>
      <c r="X3064" s="115">
        <v>0</v>
      </c>
      <c r="Y3064" s="115">
        <v>0</v>
      </c>
      <c r="Z3064" s="115">
        <v>0</v>
      </c>
      <c r="AA3064" s="115">
        <v>0</v>
      </c>
      <c r="AB3064" s="115">
        <v>0</v>
      </c>
      <c r="AC3064" s="115">
        <v>0</v>
      </c>
      <c r="AD3064" s="115">
        <v>0</v>
      </c>
      <c r="AE3064" s="115">
        <v>0</v>
      </c>
      <c r="AF3064" s="115">
        <v>0</v>
      </c>
      <c r="AG3064" s="115">
        <v>0</v>
      </c>
    </row>
    <row r="3065" spans="1:33">
      <c r="A3065" s="115" t="s">
        <v>4784</v>
      </c>
      <c r="B3065" s="115" t="s">
        <v>19</v>
      </c>
      <c r="C3065" s="115">
        <v>0</v>
      </c>
      <c r="D3065" s="115">
        <v>0</v>
      </c>
      <c r="E3065" s="115">
        <v>0</v>
      </c>
      <c r="F3065" s="115">
        <v>0</v>
      </c>
      <c r="G3065" s="115">
        <v>0</v>
      </c>
      <c r="H3065" s="115">
        <v>0</v>
      </c>
      <c r="I3065" s="115">
        <v>0</v>
      </c>
      <c r="J3065" s="115">
        <v>0</v>
      </c>
      <c r="K3065" s="115">
        <v>0</v>
      </c>
      <c r="L3065" s="115">
        <v>0</v>
      </c>
      <c r="M3065" s="115">
        <v>0</v>
      </c>
      <c r="N3065" s="115">
        <v>0</v>
      </c>
      <c r="O3065" s="115">
        <v>0</v>
      </c>
      <c r="P3065" s="115">
        <v>0</v>
      </c>
      <c r="Q3065" s="115">
        <v>0</v>
      </c>
      <c r="R3065" s="115">
        <v>0</v>
      </c>
      <c r="S3065" s="115">
        <v>0</v>
      </c>
      <c r="T3065" s="115">
        <v>0</v>
      </c>
      <c r="U3065" s="115">
        <v>0</v>
      </c>
      <c r="V3065" s="115">
        <v>0</v>
      </c>
      <c r="W3065" s="115">
        <v>0</v>
      </c>
      <c r="X3065" s="115">
        <v>0</v>
      </c>
      <c r="Y3065" s="115">
        <v>0</v>
      </c>
      <c r="Z3065" s="115">
        <v>0</v>
      </c>
      <c r="AA3065" s="115">
        <v>0</v>
      </c>
      <c r="AB3065" s="115">
        <v>0</v>
      </c>
      <c r="AC3065" s="115">
        <v>0</v>
      </c>
      <c r="AD3065" s="115">
        <v>0</v>
      </c>
      <c r="AE3065" s="115">
        <v>0</v>
      </c>
      <c r="AF3065" s="115">
        <v>0</v>
      </c>
      <c r="AG3065" s="115">
        <v>0</v>
      </c>
    </row>
    <row r="3066" spans="1:33">
      <c r="A3066" s="115" t="s">
        <v>4785</v>
      </c>
      <c r="B3066" s="115" t="s">
        <v>19</v>
      </c>
      <c r="C3066" s="115">
        <v>0</v>
      </c>
      <c r="D3066" s="115">
        <v>0</v>
      </c>
      <c r="E3066" s="115">
        <v>0</v>
      </c>
      <c r="F3066" s="115">
        <v>0</v>
      </c>
      <c r="G3066" s="115">
        <v>0</v>
      </c>
      <c r="H3066" s="115">
        <v>0</v>
      </c>
      <c r="I3066" s="115">
        <v>0</v>
      </c>
      <c r="J3066" s="115">
        <v>0</v>
      </c>
      <c r="K3066" s="115">
        <v>0</v>
      </c>
      <c r="L3066" s="115">
        <v>0</v>
      </c>
      <c r="M3066" s="115">
        <v>0</v>
      </c>
      <c r="N3066" s="115">
        <v>0</v>
      </c>
      <c r="O3066" s="115">
        <v>0</v>
      </c>
      <c r="P3066" s="115">
        <v>0</v>
      </c>
      <c r="Q3066" s="115">
        <v>0</v>
      </c>
      <c r="R3066" s="115">
        <v>0</v>
      </c>
      <c r="S3066" s="115">
        <v>0</v>
      </c>
      <c r="T3066" s="115">
        <v>0</v>
      </c>
      <c r="U3066" s="115">
        <v>0</v>
      </c>
      <c r="V3066" s="115">
        <v>0</v>
      </c>
      <c r="W3066" s="115">
        <v>0</v>
      </c>
      <c r="X3066" s="115">
        <v>0</v>
      </c>
      <c r="Y3066" s="115">
        <v>0</v>
      </c>
      <c r="Z3066" s="115">
        <v>0</v>
      </c>
      <c r="AA3066" s="115">
        <v>0</v>
      </c>
      <c r="AB3066" s="115">
        <v>0</v>
      </c>
      <c r="AC3066" s="115">
        <v>0</v>
      </c>
      <c r="AD3066" s="115">
        <v>0</v>
      </c>
      <c r="AE3066" s="115">
        <v>0</v>
      </c>
      <c r="AF3066" s="115">
        <v>0</v>
      </c>
      <c r="AG3066" s="115">
        <v>0</v>
      </c>
    </row>
    <row r="3067" spans="1:33">
      <c r="A3067" s="115" t="s">
        <v>4786</v>
      </c>
      <c r="B3067" s="115" t="s">
        <v>19</v>
      </c>
      <c r="C3067" s="115">
        <v>0</v>
      </c>
      <c r="D3067" s="115">
        <v>0</v>
      </c>
      <c r="E3067" s="115">
        <v>0</v>
      </c>
      <c r="F3067" s="115">
        <v>0</v>
      </c>
      <c r="G3067" s="115">
        <v>0</v>
      </c>
      <c r="H3067" s="115">
        <v>0</v>
      </c>
      <c r="I3067" s="115">
        <v>0</v>
      </c>
      <c r="J3067" s="115">
        <v>0</v>
      </c>
      <c r="K3067" s="115">
        <v>0</v>
      </c>
      <c r="L3067" s="115">
        <v>0</v>
      </c>
      <c r="M3067" s="115">
        <v>0</v>
      </c>
      <c r="N3067" s="115">
        <v>0</v>
      </c>
      <c r="O3067" s="115">
        <v>0</v>
      </c>
      <c r="P3067" s="115">
        <v>0</v>
      </c>
      <c r="Q3067" s="115">
        <v>0</v>
      </c>
      <c r="R3067" s="115">
        <v>0</v>
      </c>
      <c r="S3067" s="115">
        <v>0</v>
      </c>
      <c r="T3067" s="115">
        <v>0</v>
      </c>
      <c r="U3067" s="115">
        <v>0</v>
      </c>
      <c r="V3067" s="115">
        <v>0</v>
      </c>
      <c r="W3067" s="115">
        <v>0</v>
      </c>
      <c r="X3067" s="115">
        <v>0</v>
      </c>
      <c r="Y3067" s="115">
        <v>0</v>
      </c>
      <c r="Z3067" s="115">
        <v>0</v>
      </c>
      <c r="AA3067" s="115">
        <v>0</v>
      </c>
      <c r="AB3067" s="115">
        <v>0</v>
      </c>
      <c r="AC3067" s="115">
        <v>0</v>
      </c>
      <c r="AD3067" s="115">
        <v>0</v>
      </c>
      <c r="AE3067" s="115">
        <v>0</v>
      </c>
      <c r="AF3067" s="115">
        <v>0</v>
      </c>
      <c r="AG3067" s="115">
        <v>0</v>
      </c>
    </row>
    <row r="3068" spans="1:33">
      <c r="A3068" s="115" t="s">
        <v>4787</v>
      </c>
      <c r="B3068" s="115" t="s">
        <v>19</v>
      </c>
      <c r="C3068" s="115">
        <v>0</v>
      </c>
      <c r="D3068" s="115">
        <v>0</v>
      </c>
      <c r="E3068" s="115">
        <v>0</v>
      </c>
      <c r="F3068" s="115">
        <v>0</v>
      </c>
      <c r="G3068" s="115">
        <v>0</v>
      </c>
      <c r="H3068" s="115">
        <v>0</v>
      </c>
      <c r="I3068" s="115">
        <v>0</v>
      </c>
      <c r="J3068" s="115">
        <v>0</v>
      </c>
      <c r="K3068" s="115">
        <v>0</v>
      </c>
      <c r="L3068" s="115">
        <v>0</v>
      </c>
      <c r="M3068" s="115">
        <v>0</v>
      </c>
      <c r="N3068" s="115">
        <v>0</v>
      </c>
      <c r="O3068" s="115">
        <v>0</v>
      </c>
      <c r="P3068" s="115">
        <v>0</v>
      </c>
      <c r="Q3068" s="115">
        <v>0</v>
      </c>
      <c r="R3068" s="115">
        <v>0</v>
      </c>
      <c r="S3068" s="115">
        <v>0</v>
      </c>
      <c r="T3068" s="115">
        <v>0</v>
      </c>
      <c r="U3068" s="115">
        <v>0</v>
      </c>
      <c r="V3068" s="115">
        <v>0</v>
      </c>
      <c r="W3068" s="115">
        <v>0</v>
      </c>
      <c r="X3068" s="115">
        <v>0</v>
      </c>
      <c r="Y3068" s="115">
        <v>0</v>
      </c>
      <c r="Z3068" s="115">
        <v>0</v>
      </c>
      <c r="AA3068" s="115">
        <v>0</v>
      </c>
      <c r="AB3068" s="115">
        <v>0</v>
      </c>
      <c r="AC3068" s="115">
        <v>0</v>
      </c>
      <c r="AD3068" s="115">
        <v>0</v>
      </c>
      <c r="AE3068" s="115">
        <v>0</v>
      </c>
      <c r="AF3068" s="115">
        <v>0</v>
      </c>
      <c r="AG3068" s="115">
        <v>0</v>
      </c>
    </row>
    <row r="3069" spans="1:33">
      <c r="A3069" s="115" t="s">
        <v>4788</v>
      </c>
      <c r="B3069" s="115" t="s">
        <v>19</v>
      </c>
      <c r="C3069" s="115">
        <v>0</v>
      </c>
      <c r="D3069" s="115">
        <v>0</v>
      </c>
      <c r="E3069" s="115">
        <v>0</v>
      </c>
      <c r="F3069" s="115">
        <v>0</v>
      </c>
      <c r="G3069" s="115">
        <v>0</v>
      </c>
      <c r="H3069" s="115">
        <v>0</v>
      </c>
      <c r="I3069" s="115">
        <v>0</v>
      </c>
      <c r="J3069" s="115">
        <v>0</v>
      </c>
      <c r="K3069" s="115">
        <v>0</v>
      </c>
      <c r="L3069" s="115">
        <v>0</v>
      </c>
      <c r="M3069" s="115">
        <v>0</v>
      </c>
      <c r="N3069" s="115">
        <v>0</v>
      </c>
      <c r="O3069" s="115">
        <v>0</v>
      </c>
      <c r="P3069" s="115">
        <v>0</v>
      </c>
      <c r="Q3069" s="115">
        <v>0</v>
      </c>
      <c r="R3069" s="115">
        <v>0</v>
      </c>
      <c r="S3069" s="115">
        <v>0</v>
      </c>
      <c r="T3069" s="115">
        <v>0</v>
      </c>
      <c r="U3069" s="115">
        <v>0</v>
      </c>
      <c r="V3069" s="115">
        <v>0</v>
      </c>
      <c r="W3069" s="115">
        <v>0</v>
      </c>
      <c r="X3069" s="115">
        <v>0</v>
      </c>
      <c r="Y3069" s="115">
        <v>0</v>
      </c>
      <c r="Z3069" s="115">
        <v>0</v>
      </c>
      <c r="AA3069" s="115">
        <v>0</v>
      </c>
      <c r="AB3069" s="115">
        <v>0</v>
      </c>
      <c r="AC3069" s="115">
        <v>0</v>
      </c>
      <c r="AD3069" s="115">
        <v>0</v>
      </c>
      <c r="AE3069" s="115">
        <v>0</v>
      </c>
      <c r="AF3069" s="115">
        <v>0</v>
      </c>
      <c r="AG3069" s="115">
        <v>0</v>
      </c>
    </row>
    <row r="3070" spans="1:33">
      <c r="A3070" s="115" t="s">
        <v>4789</v>
      </c>
      <c r="B3070" s="115" t="s">
        <v>19</v>
      </c>
      <c r="C3070" s="115">
        <v>0</v>
      </c>
      <c r="D3070" s="115">
        <v>0</v>
      </c>
      <c r="E3070" s="115">
        <v>0</v>
      </c>
      <c r="F3070" s="115">
        <v>0</v>
      </c>
      <c r="G3070" s="115">
        <v>0</v>
      </c>
      <c r="H3070" s="115">
        <v>0</v>
      </c>
      <c r="I3070" s="115">
        <v>0</v>
      </c>
      <c r="J3070" s="115">
        <v>0</v>
      </c>
      <c r="K3070" s="115">
        <v>0</v>
      </c>
      <c r="L3070" s="115">
        <v>0</v>
      </c>
      <c r="M3070" s="115">
        <v>0</v>
      </c>
      <c r="N3070" s="115">
        <v>0</v>
      </c>
      <c r="O3070" s="115">
        <v>0</v>
      </c>
      <c r="P3070" s="115">
        <v>0</v>
      </c>
      <c r="Q3070" s="115">
        <v>0</v>
      </c>
      <c r="R3070" s="115">
        <v>0</v>
      </c>
      <c r="S3070" s="115">
        <v>0</v>
      </c>
      <c r="T3070" s="115">
        <v>0</v>
      </c>
      <c r="U3070" s="115">
        <v>0</v>
      </c>
      <c r="V3070" s="115">
        <v>0</v>
      </c>
      <c r="W3070" s="115">
        <v>0</v>
      </c>
      <c r="X3070" s="115">
        <v>0</v>
      </c>
      <c r="Y3070" s="115">
        <v>0</v>
      </c>
      <c r="Z3070" s="115">
        <v>0</v>
      </c>
      <c r="AA3070" s="115">
        <v>0</v>
      </c>
      <c r="AB3070" s="115">
        <v>0</v>
      </c>
      <c r="AC3070" s="115">
        <v>0</v>
      </c>
      <c r="AD3070" s="115">
        <v>0</v>
      </c>
      <c r="AE3070" s="115">
        <v>0</v>
      </c>
      <c r="AF3070" s="115">
        <v>0</v>
      </c>
      <c r="AG3070" s="115">
        <v>0</v>
      </c>
    </row>
    <row r="3071" spans="1:33">
      <c r="A3071" s="115" t="s">
        <v>4790</v>
      </c>
      <c r="B3071" s="115" t="s">
        <v>19</v>
      </c>
      <c r="C3071" s="115">
        <v>0</v>
      </c>
      <c r="D3071" s="115">
        <v>0</v>
      </c>
      <c r="E3071" s="115">
        <v>0</v>
      </c>
      <c r="F3071" s="115">
        <v>0</v>
      </c>
      <c r="G3071" s="115">
        <v>0</v>
      </c>
      <c r="H3071" s="115">
        <v>0</v>
      </c>
      <c r="I3071" s="115">
        <v>0</v>
      </c>
      <c r="J3071" s="115">
        <v>0</v>
      </c>
      <c r="K3071" s="115">
        <v>0</v>
      </c>
      <c r="L3071" s="115">
        <v>0</v>
      </c>
      <c r="M3071" s="115">
        <v>0</v>
      </c>
      <c r="N3071" s="115">
        <v>0</v>
      </c>
      <c r="O3071" s="115">
        <v>0</v>
      </c>
      <c r="P3071" s="115">
        <v>0</v>
      </c>
      <c r="Q3071" s="115">
        <v>0</v>
      </c>
      <c r="R3071" s="115">
        <v>0</v>
      </c>
      <c r="S3071" s="115">
        <v>0</v>
      </c>
      <c r="T3071" s="115">
        <v>0</v>
      </c>
      <c r="U3071" s="115">
        <v>0</v>
      </c>
      <c r="V3071" s="115">
        <v>0</v>
      </c>
      <c r="W3071" s="115">
        <v>0</v>
      </c>
      <c r="X3071" s="115">
        <v>0</v>
      </c>
      <c r="Y3071" s="115">
        <v>0</v>
      </c>
      <c r="Z3071" s="115">
        <v>0</v>
      </c>
      <c r="AA3071" s="115">
        <v>0</v>
      </c>
      <c r="AB3071" s="115">
        <v>0</v>
      </c>
      <c r="AC3071" s="115">
        <v>0</v>
      </c>
      <c r="AD3071" s="115">
        <v>0</v>
      </c>
      <c r="AE3071" s="115">
        <v>0</v>
      </c>
      <c r="AF3071" s="115">
        <v>0</v>
      </c>
      <c r="AG3071" s="115">
        <v>0</v>
      </c>
    </row>
    <row r="3072" spans="1:33">
      <c r="A3072" s="115" t="s">
        <v>4791</v>
      </c>
      <c r="B3072" s="115" t="s">
        <v>19</v>
      </c>
      <c r="C3072" s="115">
        <v>0</v>
      </c>
      <c r="D3072" s="115">
        <v>0</v>
      </c>
      <c r="E3072" s="115">
        <v>0</v>
      </c>
      <c r="F3072" s="115">
        <v>0</v>
      </c>
      <c r="G3072" s="115">
        <v>0</v>
      </c>
      <c r="H3072" s="115">
        <v>0</v>
      </c>
      <c r="I3072" s="115">
        <v>0</v>
      </c>
      <c r="J3072" s="115">
        <v>0</v>
      </c>
      <c r="K3072" s="115">
        <v>0</v>
      </c>
      <c r="L3072" s="115">
        <v>0</v>
      </c>
      <c r="M3072" s="115">
        <v>0</v>
      </c>
      <c r="N3072" s="115">
        <v>0</v>
      </c>
      <c r="O3072" s="115">
        <v>0</v>
      </c>
      <c r="P3072" s="115">
        <v>0</v>
      </c>
      <c r="Q3072" s="115">
        <v>0</v>
      </c>
      <c r="R3072" s="115">
        <v>0</v>
      </c>
      <c r="S3072" s="115">
        <v>0</v>
      </c>
      <c r="T3072" s="115">
        <v>0</v>
      </c>
      <c r="U3072" s="115">
        <v>0</v>
      </c>
      <c r="V3072" s="115">
        <v>0</v>
      </c>
      <c r="W3072" s="115">
        <v>0</v>
      </c>
      <c r="X3072" s="115">
        <v>0</v>
      </c>
      <c r="Y3072" s="115">
        <v>0</v>
      </c>
      <c r="Z3072" s="115">
        <v>0</v>
      </c>
      <c r="AA3072" s="115">
        <v>0</v>
      </c>
      <c r="AB3072" s="115">
        <v>0</v>
      </c>
      <c r="AC3072" s="115">
        <v>0</v>
      </c>
      <c r="AD3072" s="115">
        <v>0</v>
      </c>
      <c r="AE3072" s="115">
        <v>0</v>
      </c>
      <c r="AF3072" s="115">
        <v>0</v>
      </c>
      <c r="AG3072" s="115">
        <v>0</v>
      </c>
    </row>
    <row r="3073" spans="1:33">
      <c r="A3073" s="115" t="s">
        <v>4792</v>
      </c>
      <c r="B3073" s="115" t="s">
        <v>19</v>
      </c>
      <c r="C3073" s="115">
        <v>0</v>
      </c>
      <c r="D3073" s="115">
        <v>0</v>
      </c>
      <c r="E3073" s="115">
        <v>0</v>
      </c>
      <c r="F3073" s="115">
        <v>0</v>
      </c>
      <c r="G3073" s="115">
        <v>0</v>
      </c>
      <c r="H3073" s="115">
        <v>0</v>
      </c>
      <c r="I3073" s="115">
        <v>0</v>
      </c>
      <c r="J3073" s="115">
        <v>0</v>
      </c>
      <c r="K3073" s="115">
        <v>0</v>
      </c>
      <c r="L3073" s="115">
        <v>0</v>
      </c>
      <c r="M3073" s="115">
        <v>0</v>
      </c>
      <c r="N3073" s="115">
        <v>0</v>
      </c>
      <c r="O3073" s="115">
        <v>0</v>
      </c>
      <c r="P3073" s="115">
        <v>0</v>
      </c>
      <c r="Q3073" s="115">
        <v>0</v>
      </c>
      <c r="R3073" s="115">
        <v>0</v>
      </c>
      <c r="S3073" s="115">
        <v>0</v>
      </c>
      <c r="T3073" s="115">
        <v>0</v>
      </c>
      <c r="U3073" s="115">
        <v>0</v>
      </c>
      <c r="V3073" s="115">
        <v>0</v>
      </c>
      <c r="W3073" s="115">
        <v>0</v>
      </c>
      <c r="X3073" s="115">
        <v>0</v>
      </c>
      <c r="Y3073" s="115">
        <v>0</v>
      </c>
      <c r="Z3073" s="115">
        <v>0</v>
      </c>
      <c r="AA3073" s="115">
        <v>0</v>
      </c>
      <c r="AB3073" s="115">
        <v>0</v>
      </c>
      <c r="AC3073" s="115">
        <v>0</v>
      </c>
      <c r="AD3073" s="115">
        <v>0</v>
      </c>
      <c r="AE3073" s="115">
        <v>0</v>
      </c>
      <c r="AF3073" s="115">
        <v>0</v>
      </c>
      <c r="AG3073" s="115">
        <v>0</v>
      </c>
    </row>
    <row r="3074" spans="1:33">
      <c r="A3074" s="115" t="s">
        <v>4793</v>
      </c>
      <c r="B3074" s="115" t="s">
        <v>19</v>
      </c>
      <c r="C3074" s="115">
        <v>0</v>
      </c>
      <c r="D3074" s="115">
        <v>0</v>
      </c>
      <c r="E3074" s="115">
        <v>0</v>
      </c>
      <c r="F3074" s="115">
        <v>0</v>
      </c>
      <c r="G3074" s="115">
        <v>0</v>
      </c>
      <c r="H3074" s="115">
        <v>0</v>
      </c>
      <c r="I3074" s="115">
        <v>0</v>
      </c>
      <c r="J3074" s="115">
        <v>0</v>
      </c>
      <c r="K3074" s="115">
        <v>0</v>
      </c>
      <c r="L3074" s="115">
        <v>0</v>
      </c>
      <c r="M3074" s="115">
        <v>0</v>
      </c>
      <c r="N3074" s="115">
        <v>0</v>
      </c>
      <c r="O3074" s="115">
        <v>0</v>
      </c>
      <c r="P3074" s="115">
        <v>0</v>
      </c>
      <c r="Q3074" s="115">
        <v>0</v>
      </c>
      <c r="R3074" s="115">
        <v>0</v>
      </c>
      <c r="S3074" s="115">
        <v>0</v>
      </c>
      <c r="T3074" s="115">
        <v>0</v>
      </c>
      <c r="U3074" s="115">
        <v>0</v>
      </c>
      <c r="V3074" s="115">
        <v>0</v>
      </c>
      <c r="W3074" s="115">
        <v>0</v>
      </c>
      <c r="X3074" s="115">
        <v>0</v>
      </c>
      <c r="Y3074" s="115">
        <v>0</v>
      </c>
      <c r="Z3074" s="115">
        <v>0</v>
      </c>
      <c r="AA3074" s="115">
        <v>0</v>
      </c>
      <c r="AB3074" s="115">
        <v>0</v>
      </c>
      <c r="AC3074" s="115">
        <v>0</v>
      </c>
      <c r="AD3074" s="115">
        <v>0</v>
      </c>
      <c r="AE3074" s="115">
        <v>0</v>
      </c>
      <c r="AF3074" s="115">
        <v>0</v>
      </c>
      <c r="AG3074" s="115">
        <v>0</v>
      </c>
    </row>
    <row r="3075" spans="1:33">
      <c r="A3075" s="115" t="s">
        <v>4794</v>
      </c>
      <c r="B3075" s="115" t="s">
        <v>19</v>
      </c>
      <c r="C3075" s="115">
        <v>0</v>
      </c>
      <c r="D3075" s="115">
        <v>0</v>
      </c>
      <c r="E3075" s="115">
        <v>0</v>
      </c>
      <c r="F3075" s="115">
        <v>0</v>
      </c>
      <c r="G3075" s="115">
        <v>0</v>
      </c>
      <c r="H3075" s="115">
        <v>0</v>
      </c>
      <c r="I3075" s="115">
        <v>0</v>
      </c>
      <c r="J3075" s="115">
        <v>0</v>
      </c>
      <c r="K3075" s="115">
        <v>0</v>
      </c>
      <c r="L3075" s="115">
        <v>0</v>
      </c>
      <c r="M3075" s="115">
        <v>0</v>
      </c>
      <c r="N3075" s="115">
        <v>0</v>
      </c>
      <c r="O3075" s="115">
        <v>0</v>
      </c>
      <c r="P3075" s="115">
        <v>0</v>
      </c>
      <c r="Q3075" s="115">
        <v>0</v>
      </c>
      <c r="R3075" s="115">
        <v>0</v>
      </c>
      <c r="S3075" s="115">
        <v>0</v>
      </c>
      <c r="T3075" s="115">
        <v>0</v>
      </c>
      <c r="U3075" s="115">
        <v>0</v>
      </c>
      <c r="V3075" s="115">
        <v>0</v>
      </c>
      <c r="W3075" s="115">
        <v>0</v>
      </c>
      <c r="X3075" s="115">
        <v>0</v>
      </c>
      <c r="Y3075" s="115">
        <v>0</v>
      </c>
      <c r="Z3075" s="115">
        <v>0</v>
      </c>
      <c r="AA3075" s="115">
        <v>0</v>
      </c>
      <c r="AB3075" s="115">
        <v>0</v>
      </c>
      <c r="AC3075" s="115">
        <v>0</v>
      </c>
      <c r="AD3075" s="115">
        <v>0</v>
      </c>
      <c r="AE3075" s="115">
        <v>0</v>
      </c>
      <c r="AF3075" s="115">
        <v>0</v>
      </c>
      <c r="AG3075" s="115">
        <v>0</v>
      </c>
    </row>
    <row r="3076" spans="1:33">
      <c r="A3076" s="115" t="s">
        <v>4795</v>
      </c>
      <c r="B3076" s="115" t="s">
        <v>19</v>
      </c>
      <c r="C3076" s="115">
        <v>0</v>
      </c>
      <c r="D3076" s="115">
        <v>0</v>
      </c>
      <c r="E3076" s="115">
        <v>0</v>
      </c>
      <c r="F3076" s="115">
        <v>0</v>
      </c>
      <c r="G3076" s="115">
        <v>0</v>
      </c>
      <c r="H3076" s="115">
        <v>0</v>
      </c>
      <c r="I3076" s="115">
        <v>0</v>
      </c>
      <c r="J3076" s="115">
        <v>0</v>
      </c>
      <c r="K3076" s="115">
        <v>0</v>
      </c>
      <c r="L3076" s="115">
        <v>0</v>
      </c>
      <c r="M3076" s="115">
        <v>0</v>
      </c>
      <c r="N3076" s="115">
        <v>0</v>
      </c>
      <c r="O3076" s="115">
        <v>0</v>
      </c>
      <c r="P3076" s="115">
        <v>0</v>
      </c>
      <c r="Q3076" s="115">
        <v>0</v>
      </c>
      <c r="R3076" s="115">
        <v>0</v>
      </c>
      <c r="S3076" s="115">
        <v>0</v>
      </c>
      <c r="T3076" s="115">
        <v>0</v>
      </c>
      <c r="U3076" s="115">
        <v>0</v>
      </c>
      <c r="V3076" s="115">
        <v>0</v>
      </c>
      <c r="W3076" s="115">
        <v>0</v>
      </c>
      <c r="X3076" s="115">
        <v>0</v>
      </c>
      <c r="Y3076" s="115">
        <v>0</v>
      </c>
      <c r="Z3076" s="115">
        <v>0</v>
      </c>
      <c r="AA3076" s="115">
        <v>0</v>
      </c>
      <c r="AB3076" s="115">
        <v>0</v>
      </c>
      <c r="AC3076" s="115">
        <v>0</v>
      </c>
      <c r="AD3076" s="115">
        <v>0</v>
      </c>
      <c r="AE3076" s="115">
        <v>0</v>
      </c>
      <c r="AF3076" s="115">
        <v>0</v>
      </c>
      <c r="AG3076" s="115">
        <v>0</v>
      </c>
    </row>
    <row r="3077" spans="1:33">
      <c r="A3077" s="115" t="s">
        <v>4796</v>
      </c>
      <c r="B3077" s="115" t="s">
        <v>19</v>
      </c>
      <c r="C3077" s="115">
        <v>0</v>
      </c>
      <c r="D3077" s="115">
        <v>0</v>
      </c>
      <c r="E3077" s="115">
        <v>0</v>
      </c>
      <c r="F3077" s="115">
        <v>0</v>
      </c>
      <c r="G3077" s="115">
        <v>0</v>
      </c>
      <c r="H3077" s="115">
        <v>0</v>
      </c>
      <c r="I3077" s="115">
        <v>0</v>
      </c>
      <c r="J3077" s="115">
        <v>0</v>
      </c>
      <c r="K3077" s="115">
        <v>0</v>
      </c>
      <c r="L3077" s="115">
        <v>0</v>
      </c>
      <c r="M3077" s="115">
        <v>0</v>
      </c>
      <c r="N3077" s="115">
        <v>0</v>
      </c>
      <c r="O3077" s="115">
        <v>0</v>
      </c>
      <c r="P3077" s="115">
        <v>0</v>
      </c>
      <c r="Q3077" s="115">
        <v>0</v>
      </c>
      <c r="R3077" s="115">
        <v>0</v>
      </c>
      <c r="S3077" s="115">
        <v>0</v>
      </c>
      <c r="T3077" s="115">
        <v>0</v>
      </c>
      <c r="U3077" s="115">
        <v>0</v>
      </c>
      <c r="V3077" s="115">
        <v>0</v>
      </c>
      <c r="W3077" s="115">
        <v>0</v>
      </c>
      <c r="X3077" s="115">
        <v>0</v>
      </c>
      <c r="Y3077" s="115">
        <v>0</v>
      </c>
      <c r="Z3077" s="115">
        <v>0</v>
      </c>
      <c r="AA3077" s="115">
        <v>0</v>
      </c>
      <c r="AB3077" s="115">
        <v>0</v>
      </c>
      <c r="AC3077" s="115">
        <v>0</v>
      </c>
      <c r="AD3077" s="115">
        <v>0</v>
      </c>
      <c r="AE3077" s="115">
        <v>0</v>
      </c>
      <c r="AF3077" s="115">
        <v>0</v>
      </c>
      <c r="AG3077" s="115">
        <v>0</v>
      </c>
    </row>
    <row r="3078" spans="1:33">
      <c r="A3078" s="115" t="s">
        <v>4797</v>
      </c>
      <c r="B3078" s="115" t="s">
        <v>19</v>
      </c>
      <c r="C3078" s="115">
        <v>0</v>
      </c>
      <c r="D3078" s="115">
        <v>0</v>
      </c>
      <c r="E3078" s="115">
        <v>0</v>
      </c>
      <c r="F3078" s="115">
        <v>0</v>
      </c>
      <c r="G3078" s="115">
        <v>0</v>
      </c>
      <c r="H3078" s="115">
        <v>0</v>
      </c>
      <c r="I3078" s="115">
        <v>0</v>
      </c>
      <c r="J3078" s="115">
        <v>0</v>
      </c>
      <c r="K3078" s="115">
        <v>0</v>
      </c>
      <c r="L3078" s="115">
        <v>0</v>
      </c>
      <c r="M3078" s="115">
        <v>0</v>
      </c>
      <c r="N3078" s="115">
        <v>0</v>
      </c>
      <c r="O3078" s="115">
        <v>0</v>
      </c>
      <c r="P3078" s="115">
        <v>0</v>
      </c>
      <c r="Q3078" s="115">
        <v>0</v>
      </c>
      <c r="R3078" s="115">
        <v>0</v>
      </c>
      <c r="S3078" s="115">
        <v>0</v>
      </c>
      <c r="T3078" s="115">
        <v>0</v>
      </c>
      <c r="U3078" s="115">
        <v>0</v>
      </c>
      <c r="V3078" s="115">
        <v>0</v>
      </c>
      <c r="W3078" s="115">
        <v>0</v>
      </c>
      <c r="X3078" s="115">
        <v>0</v>
      </c>
      <c r="Y3078" s="115">
        <v>0</v>
      </c>
      <c r="Z3078" s="115">
        <v>0</v>
      </c>
      <c r="AA3078" s="115">
        <v>0</v>
      </c>
      <c r="AB3078" s="115">
        <v>0</v>
      </c>
      <c r="AC3078" s="115">
        <v>0</v>
      </c>
      <c r="AD3078" s="115">
        <v>0</v>
      </c>
      <c r="AE3078" s="115">
        <v>0</v>
      </c>
      <c r="AF3078" s="115">
        <v>0</v>
      </c>
      <c r="AG3078" s="115">
        <v>0</v>
      </c>
    </row>
    <row r="3079" spans="1:33">
      <c r="A3079" s="115" t="s">
        <v>4798</v>
      </c>
      <c r="B3079" s="115" t="s">
        <v>19</v>
      </c>
      <c r="C3079" s="115">
        <v>0</v>
      </c>
      <c r="D3079" s="115">
        <v>0</v>
      </c>
      <c r="E3079" s="115">
        <v>0</v>
      </c>
      <c r="F3079" s="115">
        <v>0</v>
      </c>
      <c r="G3079" s="115">
        <v>0</v>
      </c>
      <c r="H3079" s="115">
        <v>0</v>
      </c>
      <c r="I3079" s="115">
        <v>0</v>
      </c>
      <c r="J3079" s="115">
        <v>0</v>
      </c>
      <c r="K3079" s="115">
        <v>0</v>
      </c>
      <c r="L3079" s="115">
        <v>0</v>
      </c>
      <c r="M3079" s="115">
        <v>0</v>
      </c>
      <c r="N3079" s="115">
        <v>0</v>
      </c>
      <c r="O3079" s="115">
        <v>0</v>
      </c>
      <c r="P3079" s="115">
        <v>0</v>
      </c>
      <c r="Q3079" s="115">
        <v>0</v>
      </c>
      <c r="R3079" s="115">
        <v>0</v>
      </c>
      <c r="S3079" s="115">
        <v>0</v>
      </c>
      <c r="T3079" s="115">
        <v>0</v>
      </c>
      <c r="U3079" s="115">
        <v>0</v>
      </c>
      <c r="V3079" s="115">
        <v>0</v>
      </c>
      <c r="W3079" s="115">
        <v>0</v>
      </c>
      <c r="X3079" s="115">
        <v>0</v>
      </c>
      <c r="Y3079" s="115">
        <v>0</v>
      </c>
      <c r="Z3079" s="115">
        <v>0</v>
      </c>
      <c r="AA3079" s="115">
        <v>0</v>
      </c>
      <c r="AB3079" s="115">
        <v>0</v>
      </c>
      <c r="AC3079" s="115">
        <v>0</v>
      </c>
      <c r="AD3079" s="115">
        <v>0</v>
      </c>
      <c r="AE3079" s="115">
        <v>0</v>
      </c>
      <c r="AF3079" s="115">
        <v>0</v>
      </c>
      <c r="AG3079" s="115">
        <v>0</v>
      </c>
    </row>
    <row r="3080" spans="1:33">
      <c r="A3080" s="115" t="s">
        <v>4799</v>
      </c>
      <c r="B3080" s="115" t="s">
        <v>19</v>
      </c>
      <c r="C3080" s="115">
        <v>0</v>
      </c>
      <c r="D3080" s="115">
        <v>0</v>
      </c>
      <c r="E3080" s="115">
        <v>0</v>
      </c>
      <c r="F3080" s="115">
        <v>0</v>
      </c>
      <c r="G3080" s="115">
        <v>0</v>
      </c>
      <c r="H3080" s="115">
        <v>0</v>
      </c>
      <c r="I3080" s="115">
        <v>0</v>
      </c>
      <c r="J3080" s="115">
        <v>0</v>
      </c>
      <c r="K3080" s="115">
        <v>0</v>
      </c>
      <c r="L3080" s="115">
        <v>0</v>
      </c>
      <c r="M3080" s="115">
        <v>0</v>
      </c>
      <c r="N3080" s="115">
        <v>0</v>
      </c>
      <c r="O3080" s="115">
        <v>0</v>
      </c>
      <c r="P3080" s="115">
        <v>0</v>
      </c>
      <c r="Q3080" s="115">
        <v>0</v>
      </c>
      <c r="R3080" s="115">
        <v>0</v>
      </c>
      <c r="S3080" s="115">
        <v>0</v>
      </c>
      <c r="T3080" s="115">
        <v>0</v>
      </c>
      <c r="U3080" s="115">
        <v>0</v>
      </c>
      <c r="V3080" s="115">
        <v>0</v>
      </c>
      <c r="W3080" s="115">
        <v>0</v>
      </c>
      <c r="X3080" s="115">
        <v>0</v>
      </c>
      <c r="Y3080" s="115">
        <v>0</v>
      </c>
      <c r="Z3080" s="115">
        <v>0</v>
      </c>
      <c r="AA3080" s="115">
        <v>0</v>
      </c>
      <c r="AB3080" s="115">
        <v>0</v>
      </c>
      <c r="AC3080" s="115">
        <v>0</v>
      </c>
      <c r="AD3080" s="115">
        <v>0</v>
      </c>
      <c r="AE3080" s="115">
        <v>0</v>
      </c>
      <c r="AF3080" s="115">
        <v>0</v>
      </c>
      <c r="AG3080" s="115">
        <v>0</v>
      </c>
    </row>
    <row r="3081" spans="1:33">
      <c r="A3081" s="115" t="s">
        <v>4800</v>
      </c>
      <c r="B3081" s="115" t="s">
        <v>19</v>
      </c>
      <c r="C3081" s="115">
        <v>0</v>
      </c>
      <c r="D3081" s="115">
        <v>0</v>
      </c>
      <c r="E3081" s="115">
        <v>0</v>
      </c>
      <c r="F3081" s="115">
        <v>0</v>
      </c>
      <c r="G3081" s="115">
        <v>0</v>
      </c>
      <c r="H3081" s="115">
        <v>0</v>
      </c>
      <c r="I3081" s="115">
        <v>0</v>
      </c>
      <c r="J3081" s="115">
        <v>0</v>
      </c>
      <c r="K3081" s="115">
        <v>0</v>
      </c>
      <c r="L3081" s="115">
        <v>0</v>
      </c>
      <c r="M3081" s="115">
        <v>0</v>
      </c>
      <c r="N3081" s="115">
        <v>0</v>
      </c>
      <c r="O3081" s="115">
        <v>0</v>
      </c>
      <c r="P3081" s="115">
        <v>0</v>
      </c>
      <c r="Q3081" s="115">
        <v>0</v>
      </c>
      <c r="R3081" s="115">
        <v>0</v>
      </c>
      <c r="S3081" s="115">
        <v>0</v>
      </c>
      <c r="T3081" s="115">
        <v>0</v>
      </c>
      <c r="U3081" s="115">
        <v>0</v>
      </c>
      <c r="V3081" s="115">
        <v>0</v>
      </c>
      <c r="W3081" s="115">
        <v>0</v>
      </c>
      <c r="X3081" s="115">
        <v>0</v>
      </c>
      <c r="Y3081" s="115">
        <v>0</v>
      </c>
      <c r="Z3081" s="115">
        <v>0</v>
      </c>
      <c r="AA3081" s="115">
        <v>0</v>
      </c>
      <c r="AB3081" s="115">
        <v>0</v>
      </c>
      <c r="AC3081" s="115">
        <v>0</v>
      </c>
      <c r="AD3081" s="115">
        <v>0</v>
      </c>
      <c r="AE3081" s="115">
        <v>0</v>
      </c>
      <c r="AF3081" s="115">
        <v>0</v>
      </c>
      <c r="AG3081" s="115">
        <v>0</v>
      </c>
    </row>
    <row r="3082" spans="1:33">
      <c r="A3082" s="115" t="s">
        <v>4801</v>
      </c>
      <c r="B3082" s="115" t="s">
        <v>19</v>
      </c>
      <c r="C3082" s="115">
        <v>0</v>
      </c>
      <c r="D3082" s="115">
        <v>0</v>
      </c>
      <c r="E3082" s="115">
        <v>0</v>
      </c>
      <c r="F3082" s="115">
        <v>0</v>
      </c>
      <c r="G3082" s="115">
        <v>0</v>
      </c>
      <c r="H3082" s="115">
        <v>0</v>
      </c>
      <c r="I3082" s="115">
        <v>0</v>
      </c>
      <c r="J3082" s="115">
        <v>0</v>
      </c>
      <c r="K3082" s="115">
        <v>0</v>
      </c>
      <c r="L3082" s="115">
        <v>0</v>
      </c>
      <c r="M3082" s="115">
        <v>0</v>
      </c>
      <c r="N3082" s="115">
        <v>0</v>
      </c>
      <c r="O3082" s="115">
        <v>0</v>
      </c>
      <c r="P3082" s="115">
        <v>0</v>
      </c>
      <c r="Q3082" s="115">
        <v>0</v>
      </c>
      <c r="R3082" s="115">
        <v>0</v>
      </c>
      <c r="S3082" s="115">
        <v>0</v>
      </c>
      <c r="T3082" s="115">
        <v>0</v>
      </c>
      <c r="U3082" s="115">
        <v>0</v>
      </c>
      <c r="V3082" s="115">
        <v>0</v>
      </c>
      <c r="W3082" s="115">
        <v>0</v>
      </c>
      <c r="X3082" s="115">
        <v>0</v>
      </c>
      <c r="Y3082" s="115">
        <v>0</v>
      </c>
      <c r="Z3082" s="115">
        <v>0</v>
      </c>
      <c r="AA3082" s="115">
        <v>0</v>
      </c>
      <c r="AB3082" s="115">
        <v>0</v>
      </c>
      <c r="AC3082" s="115">
        <v>0</v>
      </c>
      <c r="AD3082" s="115">
        <v>0</v>
      </c>
      <c r="AE3082" s="115">
        <v>0</v>
      </c>
      <c r="AF3082" s="115">
        <v>0</v>
      </c>
      <c r="AG3082" s="115">
        <v>0</v>
      </c>
    </row>
    <row r="3083" spans="1:33">
      <c r="A3083" s="115" t="s">
        <v>4802</v>
      </c>
      <c r="B3083" s="115" t="s">
        <v>19</v>
      </c>
      <c r="C3083" s="115">
        <v>0</v>
      </c>
      <c r="D3083" s="115">
        <v>0</v>
      </c>
      <c r="E3083" s="115">
        <v>0</v>
      </c>
      <c r="F3083" s="115">
        <v>0</v>
      </c>
      <c r="G3083" s="115">
        <v>0</v>
      </c>
      <c r="H3083" s="115">
        <v>0</v>
      </c>
      <c r="I3083" s="115">
        <v>0</v>
      </c>
      <c r="J3083" s="115">
        <v>0</v>
      </c>
      <c r="K3083" s="115">
        <v>0</v>
      </c>
      <c r="L3083" s="115">
        <v>0</v>
      </c>
      <c r="M3083" s="115">
        <v>0</v>
      </c>
      <c r="N3083" s="115">
        <v>0</v>
      </c>
      <c r="O3083" s="115">
        <v>0</v>
      </c>
      <c r="P3083" s="115">
        <v>0</v>
      </c>
      <c r="Q3083" s="115">
        <v>0</v>
      </c>
      <c r="R3083" s="115">
        <v>0</v>
      </c>
      <c r="S3083" s="115">
        <v>0</v>
      </c>
      <c r="T3083" s="115">
        <v>0</v>
      </c>
      <c r="U3083" s="115">
        <v>0</v>
      </c>
      <c r="V3083" s="115">
        <v>0</v>
      </c>
      <c r="W3083" s="115">
        <v>0</v>
      </c>
      <c r="X3083" s="115">
        <v>0</v>
      </c>
      <c r="Y3083" s="115">
        <v>0</v>
      </c>
      <c r="Z3083" s="115">
        <v>0</v>
      </c>
      <c r="AA3083" s="115">
        <v>0</v>
      </c>
      <c r="AB3083" s="115">
        <v>0</v>
      </c>
      <c r="AC3083" s="115">
        <v>0</v>
      </c>
      <c r="AD3083" s="115">
        <v>0</v>
      </c>
      <c r="AE3083" s="115">
        <v>0</v>
      </c>
      <c r="AF3083" s="115">
        <v>0</v>
      </c>
      <c r="AG3083" s="115">
        <v>0</v>
      </c>
    </row>
    <row r="3084" spans="1:33">
      <c r="A3084" s="115" t="s">
        <v>4803</v>
      </c>
      <c r="B3084" s="115" t="s">
        <v>19</v>
      </c>
      <c r="C3084" s="115">
        <v>0</v>
      </c>
      <c r="D3084" s="115">
        <v>0</v>
      </c>
      <c r="E3084" s="115">
        <v>0</v>
      </c>
      <c r="F3084" s="115">
        <v>0</v>
      </c>
      <c r="G3084" s="115">
        <v>0</v>
      </c>
      <c r="H3084" s="115">
        <v>0</v>
      </c>
      <c r="I3084" s="115">
        <v>0</v>
      </c>
      <c r="J3084" s="115">
        <v>0</v>
      </c>
      <c r="K3084" s="115">
        <v>0</v>
      </c>
      <c r="L3084" s="115">
        <v>0</v>
      </c>
      <c r="M3084" s="115">
        <v>0</v>
      </c>
      <c r="N3084" s="115">
        <v>0</v>
      </c>
      <c r="O3084" s="115">
        <v>0</v>
      </c>
      <c r="P3084" s="115">
        <v>0</v>
      </c>
      <c r="Q3084" s="115">
        <v>0</v>
      </c>
      <c r="R3084" s="115">
        <v>0</v>
      </c>
      <c r="S3084" s="115">
        <v>0</v>
      </c>
      <c r="T3084" s="115">
        <v>0</v>
      </c>
      <c r="U3084" s="115">
        <v>0</v>
      </c>
      <c r="V3084" s="115">
        <v>0</v>
      </c>
      <c r="W3084" s="115">
        <v>0</v>
      </c>
      <c r="X3084" s="115">
        <v>0</v>
      </c>
      <c r="Y3084" s="115">
        <v>0</v>
      </c>
      <c r="Z3084" s="115">
        <v>0</v>
      </c>
      <c r="AA3084" s="115">
        <v>0</v>
      </c>
      <c r="AB3084" s="115">
        <v>0</v>
      </c>
      <c r="AC3084" s="115">
        <v>0</v>
      </c>
      <c r="AD3084" s="115">
        <v>0</v>
      </c>
      <c r="AE3084" s="115">
        <v>0</v>
      </c>
      <c r="AF3084" s="115">
        <v>0</v>
      </c>
      <c r="AG3084" s="115">
        <v>0</v>
      </c>
    </row>
    <row r="3085" spans="1:33">
      <c r="A3085" s="115" t="s">
        <v>4804</v>
      </c>
      <c r="B3085" s="115" t="s">
        <v>19</v>
      </c>
      <c r="C3085" s="115">
        <v>0</v>
      </c>
      <c r="D3085" s="115">
        <v>0</v>
      </c>
      <c r="E3085" s="115">
        <v>0</v>
      </c>
      <c r="F3085" s="115">
        <v>0</v>
      </c>
      <c r="G3085" s="115">
        <v>0</v>
      </c>
      <c r="H3085" s="115">
        <v>0</v>
      </c>
      <c r="I3085" s="115">
        <v>0</v>
      </c>
      <c r="J3085" s="115">
        <v>0</v>
      </c>
      <c r="K3085" s="115">
        <v>0</v>
      </c>
      <c r="L3085" s="115">
        <v>0</v>
      </c>
      <c r="M3085" s="115">
        <v>0</v>
      </c>
      <c r="N3085" s="115">
        <v>0</v>
      </c>
      <c r="O3085" s="115">
        <v>0</v>
      </c>
      <c r="P3085" s="115">
        <v>0</v>
      </c>
      <c r="Q3085" s="115">
        <v>0</v>
      </c>
      <c r="R3085" s="115">
        <v>0</v>
      </c>
      <c r="S3085" s="115">
        <v>0</v>
      </c>
      <c r="T3085" s="115">
        <v>0</v>
      </c>
      <c r="U3085" s="115">
        <v>0</v>
      </c>
      <c r="V3085" s="115">
        <v>0</v>
      </c>
      <c r="W3085" s="115">
        <v>0</v>
      </c>
      <c r="X3085" s="115">
        <v>0</v>
      </c>
      <c r="Y3085" s="115">
        <v>0</v>
      </c>
      <c r="Z3085" s="115">
        <v>0</v>
      </c>
      <c r="AA3085" s="115">
        <v>0</v>
      </c>
      <c r="AB3085" s="115">
        <v>0</v>
      </c>
      <c r="AC3085" s="115">
        <v>0</v>
      </c>
      <c r="AD3085" s="115">
        <v>0</v>
      </c>
      <c r="AE3085" s="115">
        <v>0</v>
      </c>
      <c r="AF3085" s="115">
        <v>0</v>
      </c>
      <c r="AG3085" s="115">
        <v>0</v>
      </c>
    </row>
    <row r="3086" spans="1:33">
      <c r="A3086" s="115" t="s">
        <v>4805</v>
      </c>
      <c r="B3086" s="115" t="s">
        <v>19</v>
      </c>
      <c r="C3086" s="115">
        <v>0</v>
      </c>
      <c r="D3086" s="115">
        <v>0</v>
      </c>
      <c r="E3086" s="115">
        <v>0</v>
      </c>
      <c r="F3086" s="115">
        <v>0</v>
      </c>
      <c r="G3086" s="115">
        <v>0</v>
      </c>
      <c r="H3086" s="115">
        <v>0</v>
      </c>
      <c r="I3086" s="115">
        <v>0</v>
      </c>
      <c r="J3086" s="115">
        <v>0</v>
      </c>
      <c r="K3086" s="115">
        <v>0</v>
      </c>
      <c r="L3086" s="115">
        <v>0</v>
      </c>
      <c r="M3086" s="115">
        <v>0</v>
      </c>
      <c r="N3086" s="115">
        <v>0</v>
      </c>
      <c r="O3086" s="115">
        <v>0</v>
      </c>
      <c r="P3086" s="115">
        <v>0</v>
      </c>
      <c r="Q3086" s="115">
        <v>0</v>
      </c>
      <c r="R3086" s="115">
        <v>0</v>
      </c>
      <c r="S3086" s="115">
        <v>0</v>
      </c>
      <c r="T3086" s="115">
        <v>0</v>
      </c>
      <c r="U3086" s="115">
        <v>0</v>
      </c>
      <c r="V3086" s="115">
        <v>0</v>
      </c>
      <c r="W3086" s="115">
        <v>0</v>
      </c>
      <c r="X3086" s="115">
        <v>0</v>
      </c>
      <c r="Y3086" s="115">
        <v>0</v>
      </c>
      <c r="Z3086" s="115">
        <v>0</v>
      </c>
      <c r="AA3086" s="115">
        <v>0</v>
      </c>
      <c r="AB3086" s="115">
        <v>0</v>
      </c>
      <c r="AC3086" s="115">
        <v>0</v>
      </c>
      <c r="AD3086" s="115">
        <v>0</v>
      </c>
      <c r="AE3086" s="115">
        <v>0</v>
      </c>
      <c r="AF3086" s="115">
        <v>0</v>
      </c>
      <c r="AG3086" s="115">
        <v>0</v>
      </c>
    </row>
    <row r="3087" spans="1:33">
      <c r="A3087" s="115" t="s">
        <v>4806</v>
      </c>
      <c r="B3087" s="115" t="s">
        <v>19</v>
      </c>
      <c r="C3087" s="115">
        <v>0</v>
      </c>
      <c r="D3087" s="115">
        <v>0</v>
      </c>
      <c r="E3087" s="115">
        <v>0</v>
      </c>
      <c r="F3087" s="115">
        <v>0</v>
      </c>
      <c r="G3087" s="115">
        <v>0</v>
      </c>
      <c r="H3087" s="115">
        <v>0</v>
      </c>
      <c r="I3087" s="115">
        <v>0</v>
      </c>
      <c r="J3087" s="115">
        <v>0</v>
      </c>
      <c r="K3087" s="115">
        <v>0</v>
      </c>
      <c r="L3087" s="115">
        <v>0</v>
      </c>
      <c r="M3087" s="115">
        <v>0</v>
      </c>
      <c r="N3087" s="115">
        <v>0</v>
      </c>
      <c r="O3087" s="115">
        <v>0</v>
      </c>
      <c r="P3087" s="115">
        <v>0</v>
      </c>
      <c r="Q3087" s="115">
        <v>0</v>
      </c>
      <c r="R3087" s="115">
        <v>0</v>
      </c>
      <c r="S3087" s="115">
        <v>0</v>
      </c>
      <c r="T3087" s="115">
        <v>0</v>
      </c>
      <c r="U3087" s="115">
        <v>0</v>
      </c>
      <c r="V3087" s="115">
        <v>0</v>
      </c>
      <c r="W3087" s="115">
        <v>0</v>
      </c>
      <c r="X3087" s="115">
        <v>0</v>
      </c>
      <c r="Y3087" s="115">
        <v>0</v>
      </c>
      <c r="Z3087" s="115">
        <v>0</v>
      </c>
      <c r="AA3087" s="115">
        <v>0</v>
      </c>
      <c r="AB3087" s="115">
        <v>0</v>
      </c>
      <c r="AC3087" s="115">
        <v>0</v>
      </c>
      <c r="AD3087" s="115">
        <v>0</v>
      </c>
      <c r="AE3087" s="115">
        <v>0</v>
      </c>
      <c r="AF3087" s="115">
        <v>0</v>
      </c>
      <c r="AG3087" s="115">
        <v>0</v>
      </c>
    </row>
    <row r="3088" spans="1:33">
      <c r="A3088" s="115" t="s">
        <v>4807</v>
      </c>
      <c r="B3088" s="115" t="s">
        <v>19</v>
      </c>
      <c r="C3088" s="115">
        <v>0</v>
      </c>
      <c r="D3088" s="115">
        <v>0</v>
      </c>
      <c r="E3088" s="115">
        <v>0</v>
      </c>
      <c r="F3088" s="115">
        <v>0</v>
      </c>
      <c r="G3088" s="115">
        <v>0</v>
      </c>
      <c r="H3088" s="115">
        <v>0</v>
      </c>
      <c r="I3088" s="115">
        <v>0</v>
      </c>
      <c r="J3088" s="115">
        <v>0</v>
      </c>
      <c r="K3088" s="115">
        <v>0</v>
      </c>
      <c r="L3088" s="115">
        <v>0</v>
      </c>
      <c r="M3088" s="115">
        <v>0</v>
      </c>
      <c r="N3088" s="115">
        <v>0</v>
      </c>
      <c r="O3088" s="115">
        <v>0</v>
      </c>
      <c r="P3088" s="115">
        <v>0</v>
      </c>
      <c r="Q3088" s="115">
        <v>0</v>
      </c>
      <c r="R3088" s="115">
        <v>0</v>
      </c>
      <c r="S3088" s="115">
        <v>0</v>
      </c>
      <c r="T3088" s="115">
        <v>0</v>
      </c>
      <c r="U3088" s="115">
        <v>0</v>
      </c>
      <c r="V3088" s="115">
        <v>0</v>
      </c>
      <c r="W3088" s="115">
        <v>0</v>
      </c>
      <c r="X3088" s="115">
        <v>0</v>
      </c>
      <c r="Y3088" s="115">
        <v>0</v>
      </c>
      <c r="Z3088" s="115">
        <v>0</v>
      </c>
      <c r="AA3088" s="115">
        <v>0</v>
      </c>
      <c r="AB3088" s="115">
        <v>0</v>
      </c>
      <c r="AC3088" s="115">
        <v>0</v>
      </c>
      <c r="AD3088" s="115">
        <v>0</v>
      </c>
      <c r="AE3088" s="115">
        <v>0</v>
      </c>
      <c r="AF3088" s="115">
        <v>0</v>
      </c>
      <c r="AG3088" s="115">
        <v>0</v>
      </c>
    </row>
    <row r="3089" spans="1:33">
      <c r="A3089" s="115" t="s">
        <v>4808</v>
      </c>
      <c r="B3089" s="115" t="s">
        <v>19</v>
      </c>
      <c r="C3089" s="115">
        <v>0</v>
      </c>
      <c r="D3089" s="115">
        <v>0</v>
      </c>
      <c r="E3089" s="115">
        <v>0</v>
      </c>
      <c r="F3089" s="115">
        <v>0</v>
      </c>
      <c r="G3089" s="115">
        <v>0</v>
      </c>
      <c r="H3089" s="115">
        <v>0</v>
      </c>
      <c r="I3089" s="115">
        <v>0</v>
      </c>
      <c r="J3089" s="115">
        <v>0</v>
      </c>
      <c r="K3089" s="115">
        <v>0</v>
      </c>
      <c r="L3089" s="115">
        <v>0</v>
      </c>
      <c r="M3089" s="115">
        <v>0</v>
      </c>
      <c r="N3089" s="115">
        <v>0</v>
      </c>
      <c r="O3089" s="115">
        <v>0</v>
      </c>
      <c r="P3089" s="115">
        <v>0</v>
      </c>
      <c r="Q3089" s="115">
        <v>0</v>
      </c>
      <c r="R3089" s="115">
        <v>0</v>
      </c>
      <c r="S3089" s="115">
        <v>0</v>
      </c>
      <c r="T3089" s="115">
        <v>0</v>
      </c>
      <c r="U3089" s="115">
        <v>0</v>
      </c>
      <c r="V3089" s="115">
        <v>0</v>
      </c>
      <c r="W3089" s="115">
        <v>0</v>
      </c>
      <c r="X3089" s="115">
        <v>0</v>
      </c>
      <c r="Y3089" s="115">
        <v>0</v>
      </c>
      <c r="Z3089" s="115">
        <v>0</v>
      </c>
      <c r="AA3089" s="115">
        <v>0</v>
      </c>
      <c r="AB3089" s="115">
        <v>0</v>
      </c>
      <c r="AC3089" s="115">
        <v>0</v>
      </c>
      <c r="AD3089" s="115">
        <v>0</v>
      </c>
      <c r="AE3089" s="115">
        <v>0</v>
      </c>
      <c r="AF3089" s="115">
        <v>0</v>
      </c>
      <c r="AG3089" s="115">
        <v>0</v>
      </c>
    </row>
    <row r="3090" spans="1:33">
      <c r="A3090" s="115" t="s">
        <v>4809</v>
      </c>
      <c r="B3090" s="115" t="s">
        <v>19</v>
      </c>
      <c r="C3090" s="115">
        <v>0</v>
      </c>
      <c r="D3090" s="115">
        <v>0</v>
      </c>
      <c r="E3090" s="115">
        <v>0</v>
      </c>
      <c r="F3090" s="115">
        <v>0</v>
      </c>
      <c r="G3090" s="115">
        <v>0</v>
      </c>
      <c r="H3090" s="115">
        <v>0</v>
      </c>
      <c r="I3090" s="115">
        <v>0</v>
      </c>
      <c r="J3090" s="115">
        <v>0</v>
      </c>
      <c r="K3090" s="115">
        <v>0</v>
      </c>
      <c r="L3090" s="115">
        <v>0</v>
      </c>
      <c r="M3090" s="115">
        <v>0</v>
      </c>
      <c r="N3090" s="115">
        <v>0</v>
      </c>
      <c r="O3090" s="115">
        <v>0</v>
      </c>
      <c r="P3090" s="115">
        <v>0</v>
      </c>
      <c r="Q3090" s="115">
        <v>0</v>
      </c>
      <c r="R3090" s="115">
        <v>0</v>
      </c>
      <c r="S3090" s="115">
        <v>0</v>
      </c>
      <c r="T3090" s="115">
        <v>0</v>
      </c>
      <c r="U3090" s="115">
        <v>0</v>
      </c>
      <c r="V3090" s="115">
        <v>0</v>
      </c>
      <c r="W3090" s="115">
        <v>0</v>
      </c>
      <c r="X3090" s="115">
        <v>0</v>
      </c>
      <c r="Y3090" s="115">
        <v>0</v>
      </c>
      <c r="Z3090" s="115">
        <v>0</v>
      </c>
      <c r="AA3090" s="115">
        <v>0</v>
      </c>
      <c r="AB3090" s="115">
        <v>0</v>
      </c>
      <c r="AC3090" s="115">
        <v>0</v>
      </c>
      <c r="AD3090" s="115">
        <v>0</v>
      </c>
      <c r="AE3090" s="115">
        <v>0</v>
      </c>
      <c r="AF3090" s="115">
        <v>0</v>
      </c>
      <c r="AG3090" s="115">
        <v>0</v>
      </c>
    </row>
    <row r="3091" spans="1:33">
      <c r="A3091" s="115" t="s">
        <v>4810</v>
      </c>
      <c r="B3091" s="115" t="s">
        <v>19</v>
      </c>
      <c r="C3091" s="115">
        <v>0</v>
      </c>
      <c r="D3091" s="115">
        <v>0</v>
      </c>
      <c r="E3091" s="115">
        <v>0</v>
      </c>
      <c r="F3091" s="115">
        <v>0</v>
      </c>
      <c r="G3091" s="115">
        <v>0</v>
      </c>
      <c r="H3091" s="115">
        <v>0</v>
      </c>
      <c r="I3091" s="115">
        <v>0</v>
      </c>
      <c r="J3091" s="115">
        <v>0</v>
      </c>
      <c r="K3091" s="115">
        <v>0</v>
      </c>
      <c r="L3091" s="115">
        <v>0</v>
      </c>
      <c r="M3091" s="115">
        <v>0</v>
      </c>
      <c r="N3091" s="115">
        <v>0</v>
      </c>
      <c r="O3091" s="115">
        <v>0</v>
      </c>
      <c r="P3091" s="115">
        <v>0</v>
      </c>
      <c r="Q3091" s="115">
        <v>0</v>
      </c>
      <c r="R3091" s="115">
        <v>0</v>
      </c>
      <c r="S3091" s="115">
        <v>0</v>
      </c>
      <c r="T3091" s="115">
        <v>0</v>
      </c>
      <c r="U3091" s="115">
        <v>0</v>
      </c>
      <c r="V3091" s="115">
        <v>0</v>
      </c>
      <c r="W3091" s="115">
        <v>0</v>
      </c>
      <c r="X3091" s="115">
        <v>0</v>
      </c>
      <c r="Y3091" s="115">
        <v>0</v>
      </c>
      <c r="Z3091" s="115">
        <v>0</v>
      </c>
      <c r="AA3091" s="115">
        <v>0</v>
      </c>
      <c r="AB3091" s="115">
        <v>0</v>
      </c>
      <c r="AC3091" s="115">
        <v>0</v>
      </c>
      <c r="AD3091" s="115">
        <v>0</v>
      </c>
      <c r="AE3091" s="115">
        <v>0</v>
      </c>
      <c r="AF3091" s="115">
        <v>0</v>
      </c>
      <c r="AG3091" s="115">
        <v>0</v>
      </c>
    </row>
    <row r="3092" spans="1:33">
      <c r="A3092" s="115" t="s">
        <v>4811</v>
      </c>
      <c r="B3092" s="115" t="s">
        <v>19</v>
      </c>
      <c r="C3092" s="115">
        <v>0</v>
      </c>
      <c r="D3092" s="115">
        <v>0</v>
      </c>
      <c r="E3092" s="115">
        <v>0</v>
      </c>
      <c r="F3092" s="115">
        <v>0</v>
      </c>
      <c r="G3092" s="115">
        <v>0</v>
      </c>
      <c r="H3092" s="115">
        <v>0</v>
      </c>
      <c r="I3092" s="115">
        <v>0</v>
      </c>
      <c r="J3092" s="115">
        <v>0</v>
      </c>
      <c r="K3092" s="115">
        <v>0</v>
      </c>
      <c r="L3092" s="115">
        <v>0</v>
      </c>
      <c r="M3092" s="115">
        <v>0</v>
      </c>
      <c r="N3092" s="115">
        <v>0</v>
      </c>
      <c r="O3092" s="115">
        <v>0</v>
      </c>
      <c r="P3092" s="115">
        <v>0</v>
      </c>
      <c r="Q3092" s="115">
        <v>0</v>
      </c>
      <c r="R3092" s="115">
        <v>0</v>
      </c>
      <c r="S3092" s="115">
        <v>0</v>
      </c>
      <c r="T3092" s="115">
        <v>0</v>
      </c>
      <c r="U3092" s="115">
        <v>0</v>
      </c>
      <c r="V3092" s="115">
        <v>0</v>
      </c>
      <c r="W3092" s="115">
        <v>0</v>
      </c>
      <c r="X3092" s="115">
        <v>0</v>
      </c>
      <c r="Y3092" s="115">
        <v>0</v>
      </c>
      <c r="Z3092" s="115">
        <v>0</v>
      </c>
      <c r="AA3092" s="115">
        <v>0</v>
      </c>
      <c r="AB3092" s="115">
        <v>0</v>
      </c>
      <c r="AC3092" s="115">
        <v>0</v>
      </c>
      <c r="AD3092" s="115">
        <v>0</v>
      </c>
      <c r="AE3092" s="115">
        <v>0</v>
      </c>
      <c r="AF3092" s="115">
        <v>0</v>
      </c>
      <c r="AG3092" s="115">
        <v>0</v>
      </c>
    </row>
    <row r="3093" spans="1:33">
      <c r="A3093" s="115" t="s">
        <v>4812</v>
      </c>
      <c r="B3093" s="115" t="s">
        <v>19</v>
      </c>
      <c r="C3093" s="115">
        <v>0</v>
      </c>
      <c r="D3093" s="115">
        <v>0</v>
      </c>
      <c r="E3093" s="115">
        <v>0</v>
      </c>
      <c r="F3093" s="115">
        <v>0</v>
      </c>
      <c r="G3093" s="115">
        <v>0</v>
      </c>
      <c r="H3093" s="115">
        <v>0</v>
      </c>
      <c r="I3093" s="115">
        <v>0</v>
      </c>
      <c r="J3093" s="115">
        <v>0</v>
      </c>
      <c r="K3093" s="115">
        <v>0</v>
      </c>
      <c r="L3093" s="115">
        <v>0</v>
      </c>
      <c r="M3093" s="115">
        <v>0</v>
      </c>
      <c r="N3093" s="115">
        <v>0</v>
      </c>
      <c r="O3093" s="115">
        <v>0</v>
      </c>
      <c r="P3093" s="115">
        <v>0</v>
      </c>
      <c r="Q3093" s="115">
        <v>0</v>
      </c>
      <c r="R3093" s="115">
        <v>0</v>
      </c>
      <c r="S3093" s="115">
        <v>0</v>
      </c>
      <c r="T3093" s="115">
        <v>0</v>
      </c>
      <c r="U3093" s="115">
        <v>0</v>
      </c>
      <c r="V3093" s="115">
        <v>0</v>
      </c>
      <c r="W3093" s="115">
        <v>0</v>
      </c>
      <c r="X3093" s="115">
        <v>0</v>
      </c>
      <c r="Y3093" s="115">
        <v>0</v>
      </c>
      <c r="Z3093" s="115">
        <v>0</v>
      </c>
      <c r="AA3093" s="115">
        <v>0</v>
      </c>
      <c r="AB3093" s="115">
        <v>0</v>
      </c>
      <c r="AC3093" s="115">
        <v>0</v>
      </c>
      <c r="AD3093" s="115">
        <v>0</v>
      </c>
      <c r="AE3093" s="115">
        <v>0</v>
      </c>
      <c r="AF3093" s="115">
        <v>0</v>
      </c>
      <c r="AG3093" s="115">
        <v>0</v>
      </c>
    </row>
    <row r="3094" spans="1:33">
      <c r="A3094" s="115" t="s">
        <v>4813</v>
      </c>
      <c r="B3094" s="115" t="s">
        <v>19</v>
      </c>
      <c r="C3094" s="115">
        <v>0</v>
      </c>
      <c r="D3094" s="115">
        <v>0</v>
      </c>
      <c r="E3094" s="115">
        <v>0</v>
      </c>
      <c r="F3094" s="115">
        <v>0</v>
      </c>
      <c r="G3094" s="115">
        <v>0</v>
      </c>
      <c r="H3094" s="115">
        <v>0</v>
      </c>
      <c r="I3094" s="115">
        <v>0</v>
      </c>
      <c r="J3094" s="115">
        <v>0</v>
      </c>
      <c r="K3094" s="115">
        <v>0</v>
      </c>
      <c r="L3094" s="115">
        <v>0</v>
      </c>
      <c r="M3094" s="115">
        <v>0</v>
      </c>
      <c r="N3094" s="115">
        <v>0</v>
      </c>
      <c r="O3094" s="115">
        <v>0</v>
      </c>
      <c r="P3094" s="115">
        <v>0</v>
      </c>
      <c r="Q3094" s="115">
        <v>0</v>
      </c>
      <c r="R3094" s="115">
        <v>0</v>
      </c>
      <c r="S3094" s="115">
        <v>0</v>
      </c>
      <c r="T3094" s="115">
        <v>0</v>
      </c>
      <c r="U3094" s="115">
        <v>0</v>
      </c>
      <c r="V3094" s="115">
        <v>0</v>
      </c>
      <c r="W3094" s="115">
        <v>0</v>
      </c>
      <c r="X3094" s="115">
        <v>0</v>
      </c>
      <c r="Y3094" s="115">
        <v>0</v>
      </c>
      <c r="Z3094" s="115">
        <v>0</v>
      </c>
      <c r="AA3094" s="115">
        <v>0</v>
      </c>
      <c r="AB3094" s="115">
        <v>0</v>
      </c>
      <c r="AC3094" s="115">
        <v>0</v>
      </c>
      <c r="AD3094" s="115">
        <v>0</v>
      </c>
      <c r="AE3094" s="115">
        <v>0</v>
      </c>
      <c r="AF3094" s="115">
        <v>0</v>
      </c>
      <c r="AG3094" s="115">
        <v>0</v>
      </c>
    </row>
    <row r="3095" spans="1:33">
      <c r="A3095" s="115" t="s">
        <v>4814</v>
      </c>
      <c r="B3095" s="115" t="s">
        <v>19</v>
      </c>
      <c r="C3095" s="115">
        <v>0</v>
      </c>
      <c r="D3095" s="115">
        <v>0</v>
      </c>
      <c r="E3095" s="115">
        <v>0</v>
      </c>
      <c r="F3095" s="115">
        <v>0</v>
      </c>
      <c r="G3095" s="115">
        <v>0</v>
      </c>
      <c r="H3095" s="115">
        <v>0</v>
      </c>
      <c r="I3095" s="115">
        <v>0</v>
      </c>
      <c r="J3095" s="115">
        <v>0</v>
      </c>
      <c r="K3095" s="115">
        <v>0</v>
      </c>
      <c r="L3095" s="115">
        <v>0</v>
      </c>
      <c r="M3095" s="115">
        <v>0</v>
      </c>
      <c r="N3095" s="115">
        <v>0</v>
      </c>
      <c r="O3095" s="115">
        <v>0</v>
      </c>
      <c r="P3095" s="115">
        <v>0</v>
      </c>
      <c r="Q3095" s="115">
        <v>0</v>
      </c>
      <c r="R3095" s="115">
        <v>0</v>
      </c>
      <c r="S3095" s="115">
        <v>0</v>
      </c>
      <c r="T3095" s="115">
        <v>0</v>
      </c>
      <c r="U3095" s="115">
        <v>0</v>
      </c>
      <c r="V3095" s="115">
        <v>0</v>
      </c>
      <c r="W3095" s="115">
        <v>0</v>
      </c>
      <c r="X3095" s="115">
        <v>0</v>
      </c>
      <c r="Y3095" s="115">
        <v>0</v>
      </c>
      <c r="Z3095" s="115">
        <v>0</v>
      </c>
      <c r="AA3095" s="115">
        <v>0</v>
      </c>
      <c r="AB3095" s="115">
        <v>0</v>
      </c>
      <c r="AC3095" s="115">
        <v>0</v>
      </c>
      <c r="AD3095" s="115">
        <v>0</v>
      </c>
      <c r="AE3095" s="115">
        <v>0</v>
      </c>
      <c r="AF3095" s="115">
        <v>0</v>
      </c>
      <c r="AG3095" s="115">
        <v>0</v>
      </c>
    </row>
    <row r="3096" spans="1:33">
      <c r="A3096" s="115" t="s">
        <v>4815</v>
      </c>
      <c r="B3096" s="115" t="s">
        <v>19</v>
      </c>
      <c r="C3096" s="115">
        <v>0</v>
      </c>
      <c r="D3096" s="115">
        <v>0</v>
      </c>
      <c r="E3096" s="115">
        <v>0</v>
      </c>
      <c r="F3096" s="115">
        <v>0</v>
      </c>
      <c r="G3096" s="115">
        <v>0</v>
      </c>
      <c r="H3096" s="115">
        <v>0</v>
      </c>
      <c r="I3096" s="115">
        <v>0</v>
      </c>
      <c r="J3096" s="115">
        <v>0</v>
      </c>
      <c r="K3096" s="115">
        <v>0</v>
      </c>
      <c r="L3096" s="115">
        <v>0</v>
      </c>
      <c r="M3096" s="115">
        <v>0</v>
      </c>
      <c r="N3096" s="115">
        <v>0</v>
      </c>
      <c r="O3096" s="115">
        <v>0</v>
      </c>
      <c r="P3096" s="115">
        <v>0</v>
      </c>
      <c r="Q3096" s="115">
        <v>0</v>
      </c>
      <c r="R3096" s="115">
        <v>0</v>
      </c>
      <c r="S3096" s="115">
        <v>0</v>
      </c>
      <c r="T3096" s="115">
        <v>0</v>
      </c>
      <c r="U3096" s="115">
        <v>0</v>
      </c>
      <c r="V3096" s="115">
        <v>0</v>
      </c>
      <c r="W3096" s="115">
        <v>0</v>
      </c>
      <c r="X3096" s="115">
        <v>0</v>
      </c>
      <c r="Y3096" s="115">
        <v>0</v>
      </c>
      <c r="Z3096" s="115">
        <v>0</v>
      </c>
      <c r="AA3096" s="115">
        <v>0</v>
      </c>
      <c r="AB3096" s="115">
        <v>0</v>
      </c>
      <c r="AC3096" s="115">
        <v>0</v>
      </c>
      <c r="AD3096" s="115">
        <v>0</v>
      </c>
      <c r="AE3096" s="115">
        <v>0</v>
      </c>
      <c r="AF3096" s="115">
        <v>0</v>
      </c>
      <c r="AG3096" s="115">
        <v>0</v>
      </c>
    </row>
    <row r="3097" spans="1:33">
      <c r="A3097" s="115" t="s">
        <v>4816</v>
      </c>
      <c r="B3097" s="115" t="s">
        <v>19</v>
      </c>
      <c r="C3097" s="115">
        <v>0</v>
      </c>
      <c r="D3097" s="115">
        <v>0</v>
      </c>
      <c r="E3097" s="115">
        <v>0</v>
      </c>
      <c r="F3097" s="115">
        <v>0</v>
      </c>
      <c r="G3097" s="115">
        <v>0</v>
      </c>
      <c r="H3097" s="115">
        <v>0</v>
      </c>
      <c r="I3097" s="115">
        <v>0</v>
      </c>
      <c r="J3097" s="115">
        <v>0</v>
      </c>
      <c r="K3097" s="115">
        <v>0</v>
      </c>
      <c r="L3097" s="115">
        <v>0</v>
      </c>
      <c r="M3097" s="115">
        <v>0</v>
      </c>
      <c r="N3097" s="115">
        <v>0</v>
      </c>
      <c r="O3097" s="115">
        <v>0</v>
      </c>
      <c r="P3097" s="115">
        <v>0</v>
      </c>
      <c r="Q3097" s="115">
        <v>0</v>
      </c>
      <c r="R3097" s="115">
        <v>0</v>
      </c>
      <c r="S3097" s="115">
        <v>0</v>
      </c>
      <c r="T3097" s="115">
        <v>0</v>
      </c>
      <c r="U3097" s="115">
        <v>0</v>
      </c>
      <c r="V3097" s="115">
        <v>0</v>
      </c>
      <c r="W3097" s="115">
        <v>0</v>
      </c>
      <c r="X3097" s="115">
        <v>0</v>
      </c>
      <c r="Y3097" s="115">
        <v>0</v>
      </c>
      <c r="Z3097" s="115">
        <v>0</v>
      </c>
      <c r="AA3097" s="115">
        <v>0</v>
      </c>
      <c r="AB3097" s="115">
        <v>0</v>
      </c>
      <c r="AC3097" s="115">
        <v>0</v>
      </c>
      <c r="AD3097" s="115">
        <v>0</v>
      </c>
      <c r="AE3097" s="115">
        <v>0</v>
      </c>
      <c r="AF3097" s="115">
        <v>0</v>
      </c>
      <c r="AG3097" s="115">
        <v>0</v>
      </c>
    </row>
    <row r="3098" spans="1:33">
      <c r="A3098" s="115" t="s">
        <v>4817</v>
      </c>
      <c r="B3098" s="115" t="s">
        <v>19</v>
      </c>
      <c r="C3098" s="115">
        <v>0</v>
      </c>
      <c r="D3098" s="115">
        <v>0</v>
      </c>
      <c r="E3098" s="115">
        <v>0</v>
      </c>
      <c r="F3098" s="115">
        <v>0</v>
      </c>
      <c r="G3098" s="115">
        <v>0</v>
      </c>
      <c r="H3098" s="115">
        <v>0</v>
      </c>
      <c r="I3098" s="115">
        <v>0</v>
      </c>
      <c r="J3098" s="115">
        <v>0</v>
      </c>
      <c r="K3098" s="115">
        <v>0</v>
      </c>
      <c r="L3098" s="115">
        <v>0</v>
      </c>
      <c r="M3098" s="115">
        <v>0</v>
      </c>
      <c r="N3098" s="115">
        <v>0</v>
      </c>
      <c r="O3098" s="115">
        <v>0</v>
      </c>
      <c r="P3098" s="115">
        <v>0</v>
      </c>
      <c r="Q3098" s="115">
        <v>0</v>
      </c>
      <c r="R3098" s="115">
        <v>0</v>
      </c>
      <c r="S3098" s="115">
        <v>0</v>
      </c>
      <c r="T3098" s="115">
        <v>0</v>
      </c>
      <c r="U3098" s="115">
        <v>0</v>
      </c>
      <c r="V3098" s="115">
        <v>0</v>
      </c>
      <c r="W3098" s="115">
        <v>0</v>
      </c>
      <c r="X3098" s="115">
        <v>0</v>
      </c>
      <c r="Y3098" s="115">
        <v>0</v>
      </c>
      <c r="Z3098" s="115">
        <v>0</v>
      </c>
      <c r="AA3098" s="115">
        <v>0</v>
      </c>
      <c r="AB3098" s="115">
        <v>0</v>
      </c>
      <c r="AC3098" s="115">
        <v>0</v>
      </c>
      <c r="AD3098" s="115">
        <v>0</v>
      </c>
      <c r="AE3098" s="115">
        <v>0</v>
      </c>
      <c r="AF3098" s="115">
        <v>0</v>
      </c>
      <c r="AG3098" s="115">
        <v>0</v>
      </c>
    </row>
    <row r="3099" spans="1:33">
      <c r="A3099" s="115" t="s">
        <v>4818</v>
      </c>
      <c r="B3099" s="115" t="s">
        <v>19</v>
      </c>
      <c r="C3099" s="115">
        <v>0</v>
      </c>
      <c r="D3099" s="115">
        <v>0</v>
      </c>
      <c r="E3099" s="115">
        <v>0</v>
      </c>
      <c r="F3099" s="115">
        <v>0</v>
      </c>
      <c r="G3099" s="115">
        <v>0</v>
      </c>
      <c r="H3099" s="115">
        <v>0</v>
      </c>
      <c r="I3099" s="115">
        <v>0</v>
      </c>
      <c r="J3099" s="115">
        <v>0</v>
      </c>
      <c r="K3099" s="115">
        <v>0</v>
      </c>
      <c r="L3099" s="115">
        <v>0</v>
      </c>
      <c r="M3099" s="115">
        <v>0</v>
      </c>
      <c r="N3099" s="115">
        <v>0</v>
      </c>
      <c r="O3099" s="115">
        <v>0</v>
      </c>
      <c r="P3099" s="115">
        <v>0</v>
      </c>
      <c r="Q3099" s="115">
        <v>0</v>
      </c>
      <c r="R3099" s="115">
        <v>0</v>
      </c>
      <c r="S3099" s="115">
        <v>0</v>
      </c>
      <c r="T3099" s="115">
        <v>0</v>
      </c>
      <c r="U3099" s="115">
        <v>0</v>
      </c>
      <c r="V3099" s="115">
        <v>0</v>
      </c>
      <c r="W3099" s="115">
        <v>0</v>
      </c>
      <c r="X3099" s="115">
        <v>0</v>
      </c>
      <c r="Y3099" s="115">
        <v>0</v>
      </c>
      <c r="Z3099" s="115">
        <v>0</v>
      </c>
      <c r="AA3099" s="115">
        <v>0</v>
      </c>
      <c r="AB3099" s="115">
        <v>0</v>
      </c>
      <c r="AC3099" s="115">
        <v>0</v>
      </c>
      <c r="AD3099" s="115">
        <v>0</v>
      </c>
      <c r="AE3099" s="115">
        <v>0</v>
      </c>
      <c r="AF3099" s="115">
        <v>0</v>
      </c>
      <c r="AG3099" s="115">
        <v>0</v>
      </c>
    </row>
    <row r="3100" spans="1:33">
      <c r="A3100" s="115" t="s">
        <v>4819</v>
      </c>
      <c r="B3100" s="115" t="s">
        <v>19</v>
      </c>
      <c r="C3100" s="115">
        <v>0</v>
      </c>
      <c r="D3100" s="115">
        <v>0</v>
      </c>
      <c r="E3100" s="115">
        <v>0</v>
      </c>
      <c r="F3100" s="115">
        <v>0</v>
      </c>
      <c r="G3100" s="115">
        <v>0</v>
      </c>
      <c r="H3100" s="115">
        <v>0</v>
      </c>
      <c r="I3100" s="115">
        <v>0</v>
      </c>
      <c r="J3100" s="115">
        <v>0</v>
      </c>
      <c r="K3100" s="115">
        <v>0</v>
      </c>
      <c r="L3100" s="115">
        <v>0</v>
      </c>
      <c r="M3100" s="115">
        <v>0</v>
      </c>
      <c r="N3100" s="115">
        <v>0</v>
      </c>
      <c r="O3100" s="115">
        <v>0</v>
      </c>
      <c r="P3100" s="115">
        <v>0</v>
      </c>
      <c r="Q3100" s="115">
        <v>0</v>
      </c>
      <c r="R3100" s="115">
        <v>0</v>
      </c>
      <c r="S3100" s="115">
        <v>0</v>
      </c>
      <c r="T3100" s="115">
        <v>0</v>
      </c>
      <c r="U3100" s="115">
        <v>0</v>
      </c>
      <c r="V3100" s="115">
        <v>0</v>
      </c>
      <c r="W3100" s="115">
        <v>0</v>
      </c>
      <c r="X3100" s="115">
        <v>0</v>
      </c>
      <c r="Y3100" s="115">
        <v>0</v>
      </c>
      <c r="Z3100" s="115">
        <v>0</v>
      </c>
      <c r="AA3100" s="115">
        <v>0</v>
      </c>
      <c r="AB3100" s="115">
        <v>0</v>
      </c>
      <c r="AC3100" s="115">
        <v>0</v>
      </c>
      <c r="AD3100" s="115">
        <v>0</v>
      </c>
      <c r="AE3100" s="115">
        <v>0</v>
      </c>
      <c r="AF3100" s="115">
        <v>0</v>
      </c>
      <c r="AG3100" s="115">
        <v>0</v>
      </c>
    </row>
    <row r="3101" spans="1:33">
      <c r="A3101" s="115" t="s">
        <v>4820</v>
      </c>
      <c r="B3101" s="115" t="s">
        <v>19</v>
      </c>
      <c r="C3101" s="115">
        <v>0</v>
      </c>
      <c r="D3101" s="115">
        <v>0</v>
      </c>
      <c r="E3101" s="115">
        <v>0</v>
      </c>
      <c r="F3101" s="115">
        <v>0</v>
      </c>
      <c r="G3101" s="115">
        <v>0</v>
      </c>
      <c r="H3101" s="115">
        <v>0</v>
      </c>
      <c r="I3101" s="115">
        <v>0</v>
      </c>
      <c r="J3101" s="115">
        <v>0</v>
      </c>
      <c r="K3101" s="115">
        <v>0</v>
      </c>
      <c r="L3101" s="115">
        <v>0</v>
      </c>
      <c r="M3101" s="115">
        <v>0</v>
      </c>
      <c r="N3101" s="115">
        <v>0</v>
      </c>
      <c r="O3101" s="115">
        <v>0</v>
      </c>
      <c r="P3101" s="115">
        <v>0</v>
      </c>
      <c r="Q3101" s="115">
        <v>0</v>
      </c>
      <c r="R3101" s="115">
        <v>0</v>
      </c>
      <c r="S3101" s="115">
        <v>0</v>
      </c>
      <c r="T3101" s="115">
        <v>0</v>
      </c>
      <c r="U3101" s="115">
        <v>0</v>
      </c>
      <c r="V3101" s="115">
        <v>0</v>
      </c>
      <c r="W3101" s="115">
        <v>0</v>
      </c>
      <c r="X3101" s="115">
        <v>0</v>
      </c>
      <c r="Y3101" s="115">
        <v>0</v>
      </c>
      <c r="Z3101" s="115">
        <v>0</v>
      </c>
      <c r="AA3101" s="115">
        <v>0</v>
      </c>
      <c r="AB3101" s="115">
        <v>0</v>
      </c>
      <c r="AC3101" s="115">
        <v>0</v>
      </c>
      <c r="AD3101" s="115">
        <v>0</v>
      </c>
      <c r="AE3101" s="115">
        <v>0</v>
      </c>
      <c r="AF3101" s="115">
        <v>0</v>
      </c>
      <c r="AG3101" s="115">
        <v>0</v>
      </c>
    </row>
    <row r="3102" spans="1:33">
      <c r="A3102" s="115" t="s">
        <v>4821</v>
      </c>
      <c r="B3102" s="115" t="s">
        <v>19</v>
      </c>
      <c r="C3102" s="115">
        <v>0</v>
      </c>
      <c r="D3102" s="115">
        <v>0</v>
      </c>
      <c r="E3102" s="115">
        <v>0</v>
      </c>
      <c r="F3102" s="115">
        <v>0</v>
      </c>
      <c r="G3102" s="115">
        <v>0</v>
      </c>
      <c r="H3102" s="115">
        <v>0</v>
      </c>
      <c r="I3102" s="115">
        <v>0</v>
      </c>
      <c r="J3102" s="115">
        <v>0</v>
      </c>
      <c r="K3102" s="115">
        <v>0</v>
      </c>
      <c r="L3102" s="115">
        <v>0</v>
      </c>
      <c r="M3102" s="115">
        <v>0</v>
      </c>
      <c r="N3102" s="115">
        <v>0</v>
      </c>
      <c r="O3102" s="115">
        <v>0</v>
      </c>
      <c r="P3102" s="115">
        <v>0</v>
      </c>
      <c r="Q3102" s="115">
        <v>0</v>
      </c>
      <c r="R3102" s="115">
        <v>0</v>
      </c>
      <c r="S3102" s="115">
        <v>0</v>
      </c>
      <c r="T3102" s="115">
        <v>0</v>
      </c>
      <c r="U3102" s="115">
        <v>0</v>
      </c>
      <c r="V3102" s="115">
        <v>0</v>
      </c>
      <c r="W3102" s="115">
        <v>0</v>
      </c>
      <c r="X3102" s="115">
        <v>0</v>
      </c>
      <c r="Y3102" s="115">
        <v>0</v>
      </c>
      <c r="Z3102" s="115">
        <v>0</v>
      </c>
      <c r="AA3102" s="115">
        <v>0</v>
      </c>
      <c r="AB3102" s="115">
        <v>0</v>
      </c>
      <c r="AC3102" s="115">
        <v>0</v>
      </c>
      <c r="AD3102" s="115">
        <v>0</v>
      </c>
      <c r="AE3102" s="115">
        <v>0</v>
      </c>
      <c r="AF3102" s="115">
        <v>0</v>
      </c>
      <c r="AG3102" s="115">
        <v>0</v>
      </c>
    </row>
    <row r="3103" spans="1:33">
      <c r="A3103" s="115" t="s">
        <v>4822</v>
      </c>
      <c r="B3103" s="115" t="s">
        <v>19</v>
      </c>
      <c r="C3103" s="115">
        <v>0</v>
      </c>
      <c r="D3103" s="115">
        <v>0</v>
      </c>
      <c r="E3103" s="115">
        <v>0</v>
      </c>
      <c r="F3103" s="115">
        <v>0</v>
      </c>
      <c r="G3103" s="115">
        <v>0</v>
      </c>
      <c r="H3103" s="115">
        <v>0</v>
      </c>
      <c r="I3103" s="115">
        <v>0</v>
      </c>
      <c r="J3103" s="115">
        <v>0</v>
      </c>
      <c r="K3103" s="115">
        <v>0</v>
      </c>
      <c r="L3103" s="115">
        <v>0</v>
      </c>
      <c r="M3103" s="115">
        <v>0</v>
      </c>
      <c r="N3103" s="115">
        <v>0</v>
      </c>
      <c r="O3103" s="115">
        <v>0</v>
      </c>
      <c r="P3103" s="115">
        <v>0</v>
      </c>
      <c r="Q3103" s="115">
        <v>0</v>
      </c>
      <c r="R3103" s="115">
        <v>0</v>
      </c>
      <c r="S3103" s="115">
        <v>0</v>
      </c>
      <c r="T3103" s="115">
        <v>0</v>
      </c>
      <c r="U3103" s="115">
        <v>0</v>
      </c>
      <c r="V3103" s="115">
        <v>0</v>
      </c>
      <c r="W3103" s="115">
        <v>0</v>
      </c>
      <c r="X3103" s="115">
        <v>0</v>
      </c>
      <c r="Y3103" s="115">
        <v>0</v>
      </c>
      <c r="Z3103" s="115">
        <v>0</v>
      </c>
      <c r="AA3103" s="115">
        <v>0</v>
      </c>
      <c r="AB3103" s="115">
        <v>0</v>
      </c>
      <c r="AC3103" s="115">
        <v>0</v>
      </c>
      <c r="AD3103" s="115">
        <v>0</v>
      </c>
      <c r="AE3103" s="115">
        <v>0</v>
      </c>
      <c r="AF3103" s="115">
        <v>0</v>
      </c>
      <c r="AG3103" s="115">
        <v>0</v>
      </c>
    </row>
    <row r="3104" spans="1:33">
      <c r="A3104" s="115" t="s">
        <v>4823</v>
      </c>
      <c r="B3104" s="115" t="s">
        <v>19</v>
      </c>
      <c r="C3104" s="115">
        <v>0</v>
      </c>
      <c r="D3104" s="115">
        <v>0</v>
      </c>
      <c r="E3104" s="115">
        <v>0</v>
      </c>
      <c r="F3104" s="115">
        <v>0</v>
      </c>
      <c r="G3104" s="115">
        <v>0</v>
      </c>
      <c r="H3104" s="115">
        <v>0</v>
      </c>
      <c r="I3104" s="115">
        <v>0</v>
      </c>
      <c r="J3104" s="115">
        <v>0</v>
      </c>
      <c r="K3104" s="115">
        <v>0</v>
      </c>
      <c r="L3104" s="115">
        <v>0</v>
      </c>
      <c r="M3104" s="115">
        <v>0</v>
      </c>
      <c r="N3104" s="115">
        <v>0</v>
      </c>
      <c r="O3104" s="115">
        <v>0</v>
      </c>
      <c r="P3104" s="115">
        <v>0</v>
      </c>
      <c r="Q3104" s="115">
        <v>0</v>
      </c>
      <c r="R3104" s="115">
        <v>0</v>
      </c>
      <c r="S3104" s="115">
        <v>0</v>
      </c>
      <c r="T3104" s="115">
        <v>0</v>
      </c>
      <c r="U3104" s="115">
        <v>0</v>
      </c>
      <c r="V3104" s="115">
        <v>0</v>
      </c>
      <c r="W3104" s="115">
        <v>0</v>
      </c>
      <c r="X3104" s="115">
        <v>0</v>
      </c>
      <c r="Y3104" s="115">
        <v>0</v>
      </c>
      <c r="Z3104" s="115">
        <v>0</v>
      </c>
      <c r="AA3104" s="115">
        <v>0</v>
      </c>
      <c r="AB3104" s="115">
        <v>0</v>
      </c>
      <c r="AC3104" s="115">
        <v>0</v>
      </c>
      <c r="AD3104" s="115">
        <v>0</v>
      </c>
      <c r="AE3104" s="115">
        <v>0</v>
      </c>
      <c r="AF3104" s="115">
        <v>0</v>
      </c>
      <c r="AG3104" s="115">
        <v>0</v>
      </c>
    </row>
    <row r="3105" spans="1:33">
      <c r="A3105" s="115" t="s">
        <v>4824</v>
      </c>
      <c r="B3105" s="115" t="s">
        <v>19</v>
      </c>
      <c r="C3105" s="115">
        <v>0</v>
      </c>
      <c r="D3105" s="115">
        <v>0</v>
      </c>
      <c r="E3105" s="115">
        <v>0</v>
      </c>
      <c r="F3105" s="115">
        <v>0</v>
      </c>
      <c r="G3105" s="115">
        <v>0</v>
      </c>
      <c r="H3105" s="115">
        <v>0</v>
      </c>
      <c r="I3105" s="115">
        <v>0</v>
      </c>
      <c r="J3105" s="115">
        <v>0</v>
      </c>
      <c r="K3105" s="115">
        <v>0</v>
      </c>
      <c r="L3105" s="115">
        <v>0</v>
      </c>
      <c r="M3105" s="115">
        <v>0</v>
      </c>
      <c r="N3105" s="115">
        <v>0</v>
      </c>
      <c r="O3105" s="115">
        <v>0</v>
      </c>
      <c r="P3105" s="115">
        <v>0</v>
      </c>
      <c r="Q3105" s="115">
        <v>0</v>
      </c>
      <c r="R3105" s="115">
        <v>0</v>
      </c>
      <c r="S3105" s="115">
        <v>0</v>
      </c>
      <c r="T3105" s="115">
        <v>0</v>
      </c>
      <c r="U3105" s="115">
        <v>0</v>
      </c>
      <c r="V3105" s="115">
        <v>0</v>
      </c>
      <c r="W3105" s="115">
        <v>0</v>
      </c>
      <c r="X3105" s="115">
        <v>0</v>
      </c>
      <c r="Y3105" s="115">
        <v>0</v>
      </c>
      <c r="Z3105" s="115">
        <v>0</v>
      </c>
      <c r="AA3105" s="115">
        <v>0</v>
      </c>
      <c r="AB3105" s="115">
        <v>0</v>
      </c>
      <c r="AC3105" s="115">
        <v>0</v>
      </c>
      <c r="AD3105" s="115">
        <v>0</v>
      </c>
      <c r="AE3105" s="115">
        <v>0</v>
      </c>
      <c r="AF3105" s="115">
        <v>0</v>
      </c>
      <c r="AG3105" s="115">
        <v>0</v>
      </c>
    </row>
    <row r="3106" spans="1:33">
      <c r="A3106" s="115" t="s">
        <v>4825</v>
      </c>
      <c r="B3106" s="115" t="s">
        <v>19</v>
      </c>
      <c r="C3106" s="115">
        <v>0</v>
      </c>
      <c r="D3106" s="115">
        <v>0</v>
      </c>
      <c r="E3106" s="115">
        <v>0</v>
      </c>
      <c r="F3106" s="115">
        <v>0</v>
      </c>
      <c r="G3106" s="115">
        <v>0</v>
      </c>
      <c r="H3106" s="115">
        <v>0</v>
      </c>
      <c r="I3106" s="115">
        <v>0</v>
      </c>
      <c r="J3106" s="115">
        <v>0</v>
      </c>
      <c r="K3106" s="115">
        <v>0</v>
      </c>
      <c r="L3106" s="115">
        <v>0</v>
      </c>
      <c r="M3106" s="115">
        <v>0</v>
      </c>
      <c r="N3106" s="115">
        <v>0</v>
      </c>
      <c r="O3106" s="115">
        <v>0</v>
      </c>
      <c r="P3106" s="115">
        <v>0</v>
      </c>
      <c r="Q3106" s="115">
        <v>0</v>
      </c>
      <c r="R3106" s="115">
        <v>0</v>
      </c>
      <c r="S3106" s="115">
        <v>0</v>
      </c>
      <c r="T3106" s="115">
        <v>0</v>
      </c>
      <c r="U3106" s="115">
        <v>0</v>
      </c>
      <c r="V3106" s="115">
        <v>0</v>
      </c>
      <c r="W3106" s="115">
        <v>0</v>
      </c>
      <c r="X3106" s="115">
        <v>0</v>
      </c>
      <c r="Y3106" s="115">
        <v>0</v>
      </c>
      <c r="Z3106" s="115">
        <v>0</v>
      </c>
      <c r="AA3106" s="115">
        <v>0</v>
      </c>
      <c r="AB3106" s="115">
        <v>0</v>
      </c>
      <c r="AC3106" s="115">
        <v>0</v>
      </c>
      <c r="AD3106" s="115">
        <v>0</v>
      </c>
      <c r="AE3106" s="115">
        <v>0</v>
      </c>
      <c r="AF3106" s="115">
        <v>0</v>
      </c>
      <c r="AG3106" s="115">
        <v>0</v>
      </c>
    </row>
    <row r="3107" spans="1:33">
      <c r="A3107" s="115" t="s">
        <v>4826</v>
      </c>
      <c r="B3107" s="115" t="s">
        <v>19</v>
      </c>
      <c r="C3107" s="115">
        <v>0</v>
      </c>
      <c r="D3107" s="115">
        <v>0</v>
      </c>
      <c r="E3107" s="115">
        <v>0</v>
      </c>
      <c r="F3107" s="115">
        <v>0</v>
      </c>
      <c r="G3107" s="115">
        <v>0</v>
      </c>
      <c r="H3107" s="115">
        <v>0</v>
      </c>
      <c r="I3107" s="115">
        <v>0</v>
      </c>
      <c r="J3107" s="115">
        <v>0</v>
      </c>
      <c r="K3107" s="115">
        <v>0</v>
      </c>
      <c r="L3107" s="115">
        <v>0</v>
      </c>
      <c r="M3107" s="115">
        <v>0</v>
      </c>
      <c r="N3107" s="115">
        <v>0</v>
      </c>
      <c r="O3107" s="115">
        <v>0</v>
      </c>
      <c r="P3107" s="115">
        <v>0</v>
      </c>
      <c r="Q3107" s="115">
        <v>0</v>
      </c>
      <c r="R3107" s="115">
        <v>0</v>
      </c>
      <c r="S3107" s="115">
        <v>0</v>
      </c>
      <c r="T3107" s="115">
        <v>0</v>
      </c>
      <c r="U3107" s="115">
        <v>0</v>
      </c>
      <c r="V3107" s="115">
        <v>0</v>
      </c>
      <c r="W3107" s="115">
        <v>0</v>
      </c>
      <c r="X3107" s="115">
        <v>0</v>
      </c>
      <c r="Y3107" s="115">
        <v>0</v>
      </c>
      <c r="Z3107" s="115">
        <v>0</v>
      </c>
      <c r="AA3107" s="115">
        <v>0</v>
      </c>
      <c r="AB3107" s="115">
        <v>0</v>
      </c>
      <c r="AC3107" s="115">
        <v>0</v>
      </c>
      <c r="AD3107" s="115">
        <v>0</v>
      </c>
      <c r="AE3107" s="115">
        <v>0</v>
      </c>
      <c r="AF3107" s="115">
        <v>0</v>
      </c>
      <c r="AG3107" s="115">
        <v>0</v>
      </c>
    </row>
    <row r="3108" spans="1:33">
      <c r="A3108" s="115" t="s">
        <v>4827</v>
      </c>
      <c r="B3108" s="115" t="s">
        <v>19</v>
      </c>
      <c r="C3108" s="115">
        <v>0</v>
      </c>
      <c r="D3108" s="115">
        <v>0</v>
      </c>
      <c r="E3108" s="115">
        <v>0</v>
      </c>
      <c r="F3108" s="115">
        <v>0</v>
      </c>
      <c r="G3108" s="115">
        <v>0</v>
      </c>
      <c r="H3108" s="115">
        <v>0</v>
      </c>
      <c r="I3108" s="115">
        <v>0</v>
      </c>
      <c r="J3108" s="115">
        <v>0</v>
      </c>
      <c r="K3108" s="115">
        <v>0</v>
      </c>
      <c r="L3108" s="115">
        <v>0</v>
      </c>
      <c r="M3108" s="115">
        <v>0</v>
      </c>
      <c r="N3108" s="115">
        <v>0</v>
      </c>
      <c r="O3108" s="115">
        <v>0</v>
      </c>
      <c r="P3108" s="115">
        <v>0</v>
      </c>
      <c r="Q3108" s="115">
        <v>0</v>
      </c>
      <c r="R3108" s="115">
        <v>0</v>
      </c>
      <c r="S3108" s="115">
        <v>0</v>
      </c>
      <c r="T3108" s="115">
        <v>0</v>
      </c>
      <c r="U3108" s="115">
        <v>0</v>
      </c>
      <c r="V3108" s="115">
        <v>0</v>
      </c>
      <c r="W3108" s="115">
        <v>0</v>
      </c>
      <c r="X3108" s="115">
        <v>0</v>
      </c>
      <c r="Y3108" s="115">
        <v>0</v>
      </c>
      <c r="Z3108" s="115">
        <v>0</v>
      </c>
      <c r="AA3108" s="115">
        <v>0</v>
      </c>
      <c r="AB3108" s="115">
        <v>0</v>
      </c>
      <c r="AC3108" s="115">
        <v>0</v>
      </c>
      <c r="AD3108" s="115">
        <v>0</v>
      </c>
      <c r="AE3108" s="115">
        <v>0</v>
      </c>
      <c r="AF3108" s="115">
        <v>0</v>
      </c>
      <c r="AG3108" s="115">
        <v>0</v>
      </c>
    </row>
    <row r="3109" spans="1:33">
      <c r="A3109" s="115" t="s">
        <v>4828</v>
      </c>
      <c r="B3109" s="115" t="s">
        <v>19</v>
      </c>
      <c r="C3109" s="115">
        <v>0</v>
      </c>
      <c r="D3109" s="115">
        <v>0</v>
      </c>
      <c r="E3109" s="115">
        <v>0</v>
      </c>
      <c r="F3109" s="115">
        <v>0</v>
      </c>
      <c r="G3109" s="115">
        <v>0</v>
      </c>
      <c r="H3109" s="115">
        <v>0</v>
      </c>
      <c r="I3109" s="115">
        <v>0</v>
      </c>
      <c r="J3109" s="115">
        <v>0</v>
      </c>
      <c r="K3109" s="115">
        <v>0</v>
      </c>
      <c r="L3109" s="115">
        <v>0</v>
      </c>
      <c r="M3109" s="115">
        <v>0</v>
      </c>
      <c r="N3109" s="115">
        <v>0</v>
      </c>
      <c r="O3109" s="115">
        <v>0</v>
      </c>
      <c r="P3109" s="115">
        <v>0</v>
      </c>
      <c r="Q3109" s="115">
        <v>0</v>
      </c>
      <c r="R3109" s="115">
        <v>0</v>
      </c>
      <c r="S3109" s="115">
        <v>0</v>
      </c>
      <c r="T3109" s="115">
        <v>0</v>
      </c>
      <c r="U3109" s="115">
        <v>0</v>
      </c>
      <c r="V3109" s="115">
        <v>0</v>
      </c>
      <c r="W3109" s="115">
        <v>0</v>
      </c>
      <c r="X3109" s="115">
        <v>0</v>
      </c>
      <c r="Y3109" s="115">
        <v>0</v>
      </c>
      <c r="Z3109" s="115">
        <v>0</v>
      </c>
      <c r="AA3109" s="115">
        <v>0</v>
      </c>
      <c r="AB3109" s="115">
        <v>0</v>
      </c>
      <c r="AC3109" s="115">
        <v>0</v>
      </c>
      <c r="AD3109" s="115">
        <v>0</v>
      </c>
      <c r="AE3109" s="115">
        <v>0</v>
      </c>
      <c r="AF3109" s="115">
        <v>0</v>
      </c>
      <c r="AG3109" s="115">
        <v>0</v>
      </c>
    </row>
    <row r="3110" spans="1:33">
      <c r="A3110" s="115" t="s">
        <v>4829</v>
      </c>
      <c r="B3110" s="115" t="s">
        <v>19</v>
      </c>
      <c r="C3110" s="115">
        <v>0</v>
      </c>
      <c r="D3110" s="115">
        <v>0</v>
      </c>
      <c r="E3110" s="115">
        <v>0</v>
      </c>
      <c r="F3110" s="115">
        <v>0</v>
      </c>
      <c r="G3110" s="115">
        <v>0</v>
      </c>
      <c r="H3110" s="115">
        <v>0</v>
      </c>
      <c r="I3110" s="115">
        <v>0</v>
      </c>
      <c r="J3110" s="115">
        <v>0</v>
      </c>
      <c r="K3110" s="115">
        <v>0</v>
      </c>
      <c r="L3110" s="115">
        <v>0</v>
      </c>
      <c r="M3110" s="115">
        <v>0</v>
      </c>
      <c r="N3110" s="115">
        <v>0</v>
      </c>
      <c r="O3110" s="115">
        <v>0</v>
      </c>
      <c r="P3110" s="115">
        <v>0</v>
      </c>
      <c r="Q3110" s="115">
        <v>0</v>
      </c>
      <c r="R3110" s="115">
        <v>0</v>
      </c>
      <c r="S3110" s="115">
        <v>0</v>
      </c>
      <c r="T3110" s="115">
        <v>0</v>
      </c>
      <c r="U3110" s="115">
        <v>0</v>
      </c>
      <c r="V3110" s="115">
        <v>0</v>
      </c>
      <c r="W3110" s="115">
        <v>0</v>
      </c>
      <c r="X3110" s="115">
        <v>0</v>
      </c>
      <c r="Y3110" s="115">
        <v>0</v>
      </c>
      <c r="Z3110" s="115">
        <v>0</v>
      </c>
      <c r="AA3110" s="115">
        <v>0</v>
      </c>
      <c r="AB3110" s="115">
        <v>0</v>
      </c>
      <c r="AC3110" s="115">
        <v>0</v>
      </c>
      <c r="AD3110" s="115">
        <v>0</v>
      </c>
      <c r="AE3110" s="115">
        <v>0</v>
      </c>
      <c r="AF3110" s="115">
        <v>0</v>
      </c>
      <c r="AG3110" s="115">
        <v>0</v>
      </c>
    </row>
    <row r="3111" spans="1:33">
      <c r="A3111" s="115" t="s">
        <v>4830</v>
      </c>
      <c r="B3111" s="115" t="s">
        <v>19</v>
      </c>
      <c r="C3111" s="115">
        <v>0</v>
      </c>
      <c r="D3111" s="115">
        <v>0</v>
      </c>
      <c r="E3111" s="115">
        <v>0</v>
      </c>
      <c r="F3111" s="115">
        <v>0</v>
      </c>
      <c r="G3111" s="115">
        <v>0</v>
      </c>
      <c r="H3111" s="115">
        <v>0</v>
      </c>
      <c r="I3111" s="115">
        <v>0</v>
      </c>
      <c r="J3111" s="115">
        <v>0</v>
      </c>
      <c r="K3111" s="115">
        <v>0</v>
      </c>
      <c r="L3111" s="115">
        <v>0</v>
      </c>
      <c r="M3111" s="115">
        <v>0</v>
      </c>
      <c r="N3111" s="115">
        <v>0</v>
      </c>
      <c r="O3111" s="115">
        <v>0</v>
      </c>
      <c r="P3111" s="115">
        <v>0</v>
      </c>
      <c r="Q3111" s="115">
        <v>0</v>
      </c>
      <c r="R3111" s="115">
        <v>0</v>
      </c>
      <c r="S3111" s="115">
        <v>0</v>
      </c>
      <c r="T3111" s="115">
        <v>0</v>
      </c>
      <c r="U3111" s="115">
        <v>0</v>
      </c>
      <c r="V3111" s="115">
        <v>0</v>
      </c>
      <c r="W3111" s="115">
        <v>0</v>
      </c>
      <c r="X3111" s="115">
        <v>0</v>
      </c>
      <c r="Y3111" s="115">
        <v>0</v>
      </c>
      <c r="Z3111" s="115">
        <v>0</v>
      </c>
      <c r="AA3111" s="115">
        <v>0</v>
      </c>
      <c r="AB3111" s="115">
        <v>0</v>
      </c>
      <c r="AC3111" s="115">
        <v>0</v>
      </c>
      <c r="AD3111" s="115">
        <v>0</v>
      </c>
      <c r="AE3111" s="115">
        <v>0</v>
      </c>
      <c r="AF3111" s="115">
        <v>0</v>
      </c>
      <c r="AG3111" s="115">
        <v>0</v>
      </c>
    </row>
    <row r="3112" spans="1:33">
      <c r="A3112" s="115" t="s">
        <v>4831</v>
      </c>
      <c r="B3112" s="115" t="s">
        <v>19</v>
      </c>
      <c r="C3112" s="115">
        <v>0</v>
      </c>
      <c r="D3112" s="115">
        <v>0</v>
      </c>
      <c r="E3112" s="115">
        <v>0</v>
      </c>
      <c r="F3112" s="115">
        <v>0</v>
      </c>
      <c r="G3112" s="115">
        <v>0</v>
      </c>
      <c r="H3112" s="115">
        <v>0</v>
      </c>
      <c r="I3112" s="115">
        <v>0</v>
      </c>
      <c r="J3112" s="115">
        <v>0</v>
      </c>
      <c r="K3112" s="115">
        <v>0</v>
      </c>
      <c r="L3112" s="115">
        <v>0</v>
      </c>
      <c r="M3112" s="115">
        <v>0</v>
      </c>
      <c r="N3112" s="115">
        <v>0</v>
      </c>
      <c r="O3112" s="115">
        <v>0</v>
      </c>
      <c r="P3112" s="115">
        <v>0</v>
      </c>
      <c r="Q3112" s="115">
        <v>0</v>
      </c>
      <c r="R3112" s="115">
        <v>0</v>
      </c>
      <c r="S3112" s="115">
        <v>0</v>
      </c>
      <c r="T3112" s="115">
        <v>0</v>
      </c>
      <c r="U3112" s="115">
        <v>0</v>
      </c>
      <c r="V3112" s="115">
        <v>0</v>
      </c>
      <c r="W3112" s="115">
        <v>0</v>
      </c>
      <c r="X3112" s="115">
        <v>0</v>
      </c>
      <c r="Y3112" s="115">
        <v>0</v>
      </c>
      <c r="Z3112" s="115">
        <v>0</v>
      </c>
      <c r="AA3112" s="115">
        <v>0</v>
      </c>
      <c r="AB3112" s="115">
        <v>0</v>
      </c>
      <c r="AC3112" s="115">
        <v>0</v>
      </c>
      <c r="AD3112" s="115">
        <v>0</v>
      </c>
      <c r="AE3112" s="115">
        <v>0</v>
      </c>
      <c r="AF3112" s="115">
        <v>0</v>
      </c>
      <c r="AG3112" s="115">
        <v>0</v>
      </c>
    </row>
    <row r="3113" spans="1:33">
      <c r="A3113" s="115" t="s">
        <v>4832</v>
      </c>
      <c r="B3113" s="115" t="s">
        <v>19</v>
      </c>
      <c r="C3113" s="115">
        <v>0</v>
      </c>
      <c r="D3113" s="115">
        <v>0</v>
      </c>
      <c r="E3113" s="115">
        <v>0</v>
      </c>
      <c r="F3113" s="115">
        <v>0</v>
      </c>
      <c r="G3113" s="115">
        <v>0</v>
      </c>
      <c r="H3113" s="115">
        <v>0</v>
      </c>
      <c r="I3113" s="115">
        <v>0</v>
      </c>
      <c r="J3113" s="115">
        <v>0</v>
      </c>
      <c r="K3113" s="115">
        <v>0</v>
      </c>
      <c r="L3113" s="115">
        <v>0</v>
      </c>
      <c r="M3113" s="115">
        <v>0</v>
      </c>
      <c r="N3113" s="115">
        <v>0</v>
      </c>
      <c r="O3113" s="115">
        <v>0</v>
      </c>
      <c r="P3113" s="115">
        <v>0</v>
      </c>
      <c r="Q3113" s="115">
        <v>0</v>
      </c>
      <c r="R3113" s="115">
        <v>0</v>
      </c>
      <c r="S3113" s="115">
        <v>0</v>
      </c>
      <c r="T3113" s="115">
        <v>0</v>
      </c>
      <c r="U3113" s="115">
        <v>0</v>
      </c>
      <c r="V3113" s="115">
        <v>0</v>
      </c>
      <c r="W3113" s="115">
        <v>0</v>
      </c>
      <c r="X3113" s="115">
        <v>0</v>
      </c>
      <c r="Y3113" s="115">
        <v>0</v>
      </c>
      <c r="Z3113" s="115">
        <v>0</v>
      </c>
      <c r="AA3113" s="115">
        <v>0</v>
      </c>
      <c r="AB3113" s="115">
        <v>0</v>
      </c>
      <c r="AC3113" s="115">
        <v>0</v>
      </c>
      <c r="AD3113" s="115">
        <v>0</v>
      </c>
      <c r="AE3113" s="115">
        <v>0</v>
      </c>
      <c r="AF3113" s="115">
        <v>0</v>
      </c>
      <c r="AG3113" s="115">
        <v>0</v>
      </c>
    </row>
    <row r="3114" spans="1:33">
      <c r="A3114" s="115" t="s">
        <v>4833</v>
      </c>
      <c r="B3114" s="115" t="s">
        <v>19</v>
      </c>
      <c r="C3114" s="115">
        <v>0</v>
      </c>
      <c r="D3114" s="115">
        <v>0</v>
      </c>
      <c r="E3114" s="115">
        <v>0</v>
      </c>
      <c r="F3114" s="115">
        <v>0</v>
      </c>
      <c r="G3114" s="115">
        <v>0</v>
      </c>
      <c r="H3114" s="115">
        <v>0</v>
      </c>
      <c r="I3114" s="115">
        <v>0</v>
      </c>
      <c r="J3114" s="115">
        <v>0</v>
      </c>
      <c r="K3114" s="115">
        <v>0</v>
      </c>
      <c r="L3114" s="115">
        <v>0</v>
      </c>
      <c r="M3114" s="115">
        <v>0</v>
      </c>
      <c r="N3114" s="115">
        <v>0</v>
      </c>
      <c r="O3114" s="115">
        <v>0</v>
      </c>
      <c r="P3114" s="115">
        <v>0</v>
      </c>
      <c r="Q3114" s="115">
        <v>0</v>
      </c>
      <c r="R3114" s="115">
        <v>0</v>
      </c>
      <c r="S3114" s="115">
        <v>0</v>
      </c>
      <c r="T3114" s="115">
        <v>0</v>
      </c>
      <c r="U3114" s="115">
        <v>0</v>
      </c>
      <c r="V3114" s="115">
        <v>0</v>
      </c>
      <c r="W3114" s="115">
        <v>0</v>
      </c>
      <c r="X3114" s="115">
        <v>0</v>
      </c>
      <c r="Y3114" s="115">
        <v>0</v>
      </c>
      <c r="Z3114" s="115">
        <v>0</v>
      </c>
      <c r="AA3114" s="115">
        <v>0</v>
      </c>
      <c r="AB3114" s="115">
        <v>0</v>
      </c>
      <c r="AC3114" s="115">
        <v>0</v>
      </c>
      <c r="AD3114" s="115">
        <v>0</v>
      </c>
      <c r="AE3114" s="115">
        <v>0</v>
      </c>
      <c r="AF3114" s="115">
        <v>0</v>
      </c>
      <c r="AG3114" s="115">
        <v>0</v>
      </c>
    </row>
    <row r="3115" spans="1:33">
      <c r="A3115" s="115" t="s">
        <v>4834</v>
      </c>
      <c r="B3115" s="115" t="s">
        <v>19</v>
      </c>
      <c r="C3115" s="115">
        <v>0</v>
      </c>
      <c r="D3115" s="115">
        <v>0</v>
      </c>
      <c r="E3115" s="115">
        <v>0</v>
      </c>
      <c r="F3115" s="115">
        <v>0</v>
      </c>
      <c r="G3115" s="115">
        <v>0</v>
      </c>
      <c r="H3115" s="115">
        <v>0</v>
      </c>
      <c r="I3115" s="115">
        <v>0</v>
      </c>
      <c r="J3115" s="115">
        <v>0</v>
      </c>
      <c r="K3115" s="115">
        <v>0</v>
      </c>
      <c r="L3115" s="115">
        <v>0</v>
      </c>
      <c r="M3115" s="115">
        <v>0</v>
      </c>
      <c r="N3115" s="115">
        <v>0</v>
      </c>
      <c r="O3115" s="115">
        <v>0</v>
      </c>
      <c r="P3115" s="115">
        <v>0</v>
      </c>
      <c r="Q3115" s="115">
        <v>0</v>
      </c>
      <c r="R3115" s="115">
        <v>0</v>
      </c>
      <c r="S3115" s="115">
        <v>0</v>
      </c>
      <c r="T3115" s="115">
        <v>0</v>
      </c>
      <c r="U3115" s="115">
        <v>0</v>
      </c>
      <c r="V3115" s="115">
        <v>0</v>
      </c>
      <c r="W3115" s="115">
        <v>0</v>
      </c>
      <c r="X3115" s="115">
        <v>0</v>
      </c>
      <c r="Y3115" s="115">
        <v>0</v>
      </c>
      <c r="Z3115" s="115">
        <v>0</v>
      </c>
      <c r="AA3115" s="115">
        <v>0</v>
      </c>
      <c r="AB3115" s="115">
        <v>0</v>
      </c>
      <c r="AC3115" s="115">
        <v>0</v>
      </c>
      <c r="AD3115" s="115">
        <v>0</v>
      </c>
      <c r="AE3115" s="115">
        <v>0</v>
      </c>
      <c r="AF3115" s="115">
        <v>0</v>
      </c>
      <c r="AG3115" s="115">
        <v>0</v>
      </c>
    </row>
    <row r="3116" spans="1:33">
      <c r="A3116" s="115" t="s">
        <v>4835</v>
      </c>
      <c r="B3116" s="115" t="s">
        <v>19</v>
      </c>
      <c r="C3116" s="115">
        <v>0</v>
      </c>
      <c r="D3116" s="115">
        <v>0</v>
      </c>
      <c r="E3116" s="115">
        <v>0</v>
      </c>
      <c r="F3116" s="115">
        <v>0</v>
      </c>
      <c r="G3116" s="115">
        <v>0</v>
      </c>
      <c r="H3116" s="115">
        <v>0</v>
      </c>
      <c r="I3116" s="115">
        <v>0</v>
      </c>
      <c r="J3116" s="115">
        <v>0</v>
      </c>
      <c r="K3116" s="115">
        <v>0</v>
      </c>
      <c r="L3116" s="115">
        <v>0</v>
      </c>
      <c r="M3116" s="115">
        <v>0</v>
      </c>
      <c r="N3116" s="115">
        <v>0</v>
      </c>
      <c r="O3116" s="115">
        <v>0</v>
      </c>
      <c r="P3116" s="115">
        <v>0</v>
      </c>
      <c r="Q3116" s="115">
        <v>0</v>
      </c>
      <c r="R3116" s="115">
        <v>0</v>
      </c>
      <c r="S3116" s="115">
        <v>0</v>
      </c>
      <c r="T3116" s="115">
        <v>0</v>
      </c>
      <c r="U3116" s="115">
        <v>0</v>
      </c>
      <c r="V3116" s="115">
        <v>0</v>
      </c>
      <c r="W3116" s="115">
        <v>0</v>
      </c>
      <c r="X3116" s="115">
        <v>0</v>
      </c>
      <c r="Y3116" s="115">
        <v>0</v>
      </c>
      <c r="Z3116" s="115">
        <v>0</v>
      </c>
      <c r="AA3116" s="115">
        <v>0</v>
      </c>
      <c r="AB3116" s="115">
        <v>0</v>
      </c>
      <c r="AC3116" s="115">
        <v>0</v>
      </c>
      <c r="AD3116" s="115">
        <v>0</v>
      </c>
      <c r="AE3116" s="115">
        <v>0</v>
      </c>
      <c r="AF3116" s="115">
        <v>0</v>
      </c>
      <c r="AG3116" s="115">
        <v>0</v>
      </c>
    </row>
    <row r="3117" spans="1:33">
      <c r="A3117" s="115" t="s">
        <v>4836</v>
      </c>
      <c r="B3117" s="115" t="s">
        <v>19</v>
      </c>
      <c r="C3117" s="115">
        <v>0</v>
      </c>
      <c r="D3117" s="115">
        <v>0</v>
      </c>
      <c r="E3117" s="115">
        <v>0</v>
      </c>
      <c r="F3117" s="115">
        <v>0</v>
      </c>
      <c r="G3117" s="115">
        <v>0</v>
      </c>
      <c r="H3117" s="115">
        <v>0</v>
      </c>
      <c r="I3117" s="115">
        <v>0</v>
      </c>
      <c r="J3117" s="115">
        <v>0</v>
      </c>
      <c r="K3117" s="115">
        <v>0</v>
      </c>
      <c r="L3117" s="115">
        <v>0</v>
      </c>
      <c r="M3117" s="115">
        <v>0</v>
      </c>
      <c r="N3117" s="115">
        <v>0</v>
      </c>
      <c r="O3117" s="115">
        <v>0</v>
      </c>
      <c r="P3117" s="115">
        <v>0</v>
      </c>
      <c r="Q3117" s="115">
        <v>0</v>
      </c>
      <c r="R3117" s="115">
        <v>0</v>
      </c>
      <c r="S3117" s="115">
        <v>0</v>
      </c>
      <c r="T3117" s="115">
        <v>0</v>
      </c>
      <c r="U3117" s="115">
        <v>0</v>
      </c>
      <c r="V3117" s="115">
        <v>0</v>
      </c>
      <c r="W3117" s="115">
        <v>0</v>
      </c>
      <c r="X3117" s="115">
        <v>0</v>
      </c>
      <c r="Y3117" s="115">
        <v>0</v>
      </c>
      <c r="Z3117" s="115">
        <v>0</v>
      </c>
      <c r="AA3117" s="115">
        <v>0</v>
      </c>
      <c r="AB3117" s="115">
        <v>0</v>
      </c>
      <c r="AC3117" s="115">
        <v>0</v>
      </c>
      <c r="AD3117" s="115">
        <v>0</v>
      </c>
      <c r="AE3117" s="115">
        <v>0</v>
      </c>
      <c r="AF3117" s="115">
        <v>0</v>
      </c>
      <c r="AG3117" s="115">
        <v>0</v>
      </c>
    </row>
    <row r="3118" spans="1:33">
      <c r="A3118" s="115" t="s">
        <v>4837</v>
      </c>
      <c r="B3118" s="115" t="s">
        <v>19</v>
      </c>
      <c r="C3118" s="115">
        <v>0</v>
      </c>
      <c r="D3118" s="115">
        <v>0</v>
      </c>
      <c r="E3118" s="115">
        <v>0</v>
      </c>
      <c r="F3118" s="115">
        <v>0</v>
      </c>
      <c r="G3118" s="115">
        <v>0</v>
      </c>
      <c r="H3118" s="115">
        <v>0</v>
      </c>
      <c r="I3118" s="115">
        <v>0</v>
      </c>
      <c r="J3118" s="115">
        <v>0</v>
      </c>
      <c r="K3118" s="115">
        <v>0</v>
      </c>
      <c r="L3118" s="115">
        <v>0</v>
      </c>
      <c r="M3118" s="115">
        <v>0</v>
      </c>
      <c r="N3118" s="115">
        <v>0</v>
      </c>
      <c r="O3118" s="115">
        <v>0</v>
      </c>
      <c r="P3118" s="115">
        <v>0</v>
      </c>
      <c r="Q3118" s="115">
        <v>0</v>
      </c>
      <c r="R3118" s="115">
        <v>0</v>
      </c>
      <c r="S3118" s="115">
        <v>0</v>
      </c>
      <c r="T3118" s="115">
        <v>0</v>
      </c>
      <c r="U3118" s="115">
        <v>0</v>
      </c>
      <c r="V3118" s="115">
        <v>0</v>
      </c>
      <c r="W3118" s="115">
        <v>0</v>
      </c>
      <c r="X3118" s="115">
        <v>0</v>
      </c>
      <c r="Y3118" s="115">
        <v>0</v>
      </c>
      <c r="Z3118" s="115">
        <v>0</v>
      </c>
      <c r="AA3118" s="115">
        <v>0</v>
      </c>
      <c r="AB3118" s="115">
        <v>0</v>
      </c>
      <c r="AC3118" s="115">
        <v>0</v>
      </c>
      <c r="AD3118" s="115">
        <v>0</v>
      </c>
      <c r="AE3118" s="115">
        <v>0</v>
      </c>
      <c r="AF3118" s="115">
        <v>0</v>
      </c>
      <c r="AG3118" s="115">
        <v>0</v>
      </c>
    </row>
    <row r="3119" spans="1:33">
      <c r="A3119" s="115" t="s">
        <v>4838</v>
      </c>
      <c r="B3119" s="115" t="s">
        <v>19</v>
      </c>
      <c r="C3119" s="115">
        <v>0</v>
      </c>
      <c r="D3119" s="115">
        <v>0</v>
      </c>
      <c r="E3119" s="115">
        <v>0</v>
      </c>
      <c r="F3119" s="115">
        <v>0</v>
      </c>
      <c r="G3119" s="115">
        <v>0</v>
      </c>
      <c r="H3119" s="115">
        <v>0</v>
      </c>
      <c r="I3119" s="115">
        <v>0</v>
      </c>
      <c r="J3119" s="115">
        <v>0</v>
      </c>
      <c r="K3119" s="115">
        <v>0</v>
      </c>
      <c r="L3119" s="115">
        <v>0</v>
      </c>
      <c r="M3119" s="115">
        <v>0</v>
      </c>
      <c r="N3119" s="115">
        <v>0</v>
      </c>
      <c r="O3119" s="115">
        <v>0</v>
      </c>
      <c r="P3119" s="115">
        <v>0</v>
      </c>
      <c r="Q3119" s="115">
        <v>0</v>
      </c>
      <c r="R3119" s="115">
        <v>0</v>
      </c>
      <c r="S3119" s="115">
        <v>0</v>
      </c>
      <c r="T3119" s="115">
        <v>0</v>
      </c>
      <c r="U3119" s="115">
        <v>0</v>
      </c>
      <c r="V3119" s="115">
        <v>0</v>
      </c>
      <c r="W3119" s="115">
        <v>0</v>
      </c>
      <c r="X3119" s="115">
        <v>0</v>
      </c>
      <c r="Y3119" s="115">
        <v>0</v>
      </c>
      <c r="Z3119" s="115">
        <v>0</v>
      </c>
      <c r="AA3119" s="115">
        <v>0</v>
      </c>
      <c r="AB3119" s="115">
        <v>0</v>
      </c>
      <c r="AC3119" s="115">
        <v>0</v>
      </c>
      <c r="AD3119" s="115">
        <v>0</v>
      </c>
      <c r="AE3119" s="115">
        <v>0</v>
      </c>
      <c r="AF3119" s="115">
        <v>0</v>
      </c>
      <c r="AG3119" s="115">
        <v>0</v>
      </c>
    </row>
    <row r="3120" spans="1:33">
      <c r="A3120" s="115" t="s">
        <v>4839</v>
      </c>
      <c r="B3120" s="115" t="s">
        <v>19</v>
      </c>
      <c r="C3120" s="115">
        <v>0</v>
      </c>
      <c r="D3120" s="115">
        <v>0</v>
      </c>
      <c r="E3120" s="115">
        <v>0</v>
      </c>
      <c r="F3120" s="115">
        <v>0</v>
      </c>
      <c r="G3120" s="115">
        <v>0</v>
      </c>
      <c r="H3120" s="115">
        <v>0</v>
      </c>
      <c r="I3120" s="115">
        <v>0</v>
      </c>
      <c r="J3120" s="115">
        <v>0</v>
      </c>
      <c r="K3120" s="115">
        <v>0</v>
      </c>
      <c r="L3120" s="115">
        <v>0</v>
      </c>
      <c r="M3120" s="115">
        <v>0</v>
      </c>
      <c r="N3120" s="115">
        <v>0</v>
      </c>
      <c r="O3120" s="115">
        <v>0</v>
      </c>
      <c r="P3120" s="115">
        <v>0</v>
      </c>
      <c r="Q3120" s="115">
        <v>0</v>
      </c>
      <c r="R3120" s="115">
        <v>0</v>
      </c>
      <c r="S3120" s="115">
        <v>0</v>
      </c>
      <c r="T3120" s="115">
        <v>0</v>
      </c>
      <c r="U3120" s="115">
        <v>0</v>
      </c>
      <c r="V3120" s="115">
        <v>0</v>
      </c>
      <c r="W3120" s="115">
        <v>0</v>
      </c>
      <c r="X3120" s="115">
        <v>0</v>
      </c>
      <c r="Y3120" s="115">
        <v>0</v>
      </c>
      <c r="Z3120" s="115">
        <v>0</v>
      </c>
      <c r="AA3120" s="115">
        <v>0</v>
      </c>
      <c r="AB3120" s="115">
        <v>0</v>
      </c>
      <c r="AC3120" s="115">
        <v>0</v>
      </c>
      <c r="AD3120" s="115">
        <v>0</v>
      </c>
      <c r="AE3120" s="115">
        <v>0</v>
      </c>
      <c r="AF3120" s="115">
        <v>0</v>
      </c>
      <c r="AG3120" s="115">
        <v>0</v>
      </c>
    </row>
    <row r="3121" spans="1:33">
      <c r="A3121" s="115" t="s">
        <v>4840</v>
      </c>
      <c r="B3121" s="115" t="s">
        <v>19</v>
      </c>
      <c r="C3121" s="115">
        <v>0</v>
      </c>
      <c r="D3121" s="115">
        <v>0</v>
      </c>
      <c r="E3121" s="115">
        <v>0</v>
      </c>
      <c r="F3121" s="115">
        <v>0</v>
      </c>
      <c r="G3121" s="115">
        <v>0</v>
      </c>
      <c r="H3121" s="115">
        <v>0</v>
      </c>
      <c r="I3121" s="115">
        <v>0</v>
      </c>
      <c r="J3121" s="115">
        <v>0</v>
      </c>
      <c r="K3121" s="115">
        <v>0</v>
      </c>
      <c r="L3121" s="115">
        <v>0</v>
      </c>
      <c r="M3121" s="115">
        <v>0</v>
      </c>
      <c r="N3121" s="115">
        <v>0</v>
      </c>
      <c r="O3121" s="115">
        <v>0</v>
      </c>
      <c r="P3121" s="115">
        <v>0</v>
      </c>
      <c r="Q3121" s="115">
        <v>0</v>
      </c>
      <c r="R3121" s="115">
        <v>0</v>
      </c>
      <c r="S3121" s="115">
        <v>0</v>
      </c>
      <c r="T3121" s="115">
        <v>0</v>
      </c>
      <c r="U3121" s="115">
        <v>0</v>
      </c>
      <c r="V3121" s="115">
        <v>0</v>
      </c>
      <c r="W3121" s="115">
        <v>0</v>
      </c>
      <c r="X3121" s="115">
        <v>0</v>
      </c>
      <c r="Y3121" s="115">
        <v>0</v>
      </c>
      <c r="Z3121" s="115">
        <v>0</v>
      </c>
      <c r="AA3121" s="115">
        <v>0</v>
      </c>
      <c r="AB3121" s="115">
        <v>0</v>
      </c>
      <c r="AC3121" s="115">
        <v>0</v>
      </c>
      <c r="AD3121" s="115">
        <v>0</v>
      </c>
      <c r="AE3121" s="115">
        <v>0</v>
      </c>
      <c r="AF3121" s="115">
        <v>0</v>
      </c>
      <c r="AG3121" s="115">
        <v>0</v>
      </c>
    </row>
    <row r="3122" spans="1:33">
      <c r="A3122" s="115" t="s">
        <v>4841</v>
      </c>
      <c r="B3122" s="115" t="s">
        <v>19</v>
      </c>
      <c r="C3122" s="115">
        <v>0</v>
      </c>
      <c r="D3122" s="115">
        <v>0</v>
      </c>
      <c r="E3122" s="115">
        <v>0</v>
      </c>
      <c r="F3122" s="115">
        <v>0</v>
      </c>
      <c r="G3122" s="115">
        <v>0</v>
      </c>
      <c r="H3122" s="115">
        <v>0</v>
      </c>
      <c r="I3122" s="115">
        <v>0</v>
      </c>
      <c r="J3122" s="115">
        <v>0</v>
      </c>
      <c r="K3122" s="115">
        <v>0</v>
      </c>
      <c r="L3122" s="115">
        <v>0</v>
      </c>
      <c r="M3122" s="115">
        <v>0</v>
      </c>
      <c r="N3122" s="115">
        <v>0</v>
      </c>
      <c r="O3122" s="115">
        <v>0</v>
      </c>
      <c r="P3122" s="115">
        <v>0</v>
      </c>
      <c r="Q3122" s="115">
        <v>0</v>
      </c>
      <c r="R3122" s="115">
        <v>0</v>
      </c>
      <c r="S3122" s="115">
        <v>0</v>
      </c>
      <c r="T3122" s="115">
        <v>0</v>
      </c>
      <c r="U3122" s="115">
        <v>0</v>
      </c>
      <c r="V3122" s="115">
        <v>0</v>
      </c>
      <c r="W3122" s="115">
        <v>0</v>
      </c>
      <c r="X3122" s="115">
        <v>0</v>
      </c>
      <c r="Y3122" s="115">
        <v>0</v>
      </c>
      <c r="Z3122" s="115">
        <v>0</v>
      </c>
      <c r="AA3122" s="115">
        <v>0</v>
      </c>
      <c r="AB3122" s="115">
        <v>0</v>
      </c>
      <c r="AC3122" s="115">
        <v>0</v>
      </c>
      <c r="AD3122" s="115">
        <v>0</v>
      </c>
      <c r="AE3122" s="115">
        <v>0</v>
      </c>
      <c r="AF3122" s="115">
        <v>0</v>
      </c>
      <c r="AG3122" s="115">
        <v>0</v>
      </c>
    </row>
    <row r="3123" spans="1:33">
      <c r="A3123" s="115" t="s">
        <v>4842</v>
      </c>
      <c r="B3123" s="115" t="s">
        <v>19</v>
      </c>
      <c r="C3123" s="115">
        <v>0</v>
      </c>
      <c r="D3123" s="115">
        <v>0</v>
      </c>
      <c r="E3123" s="115">
        <v>0</v>
      </c>
      <c r="F3123" s="115">
        <v>0</v>
      </c>
      <c r="G3123" s="115">
        <v>0</v>
      </c>
      <c r="H3123" s="115">
        <v>0</v>
      </c>
      <c r="I3123" s="115">
        <v>0</v>
      </c>
      <c r="J3123" s="115">
        <v>0</v>
      </c>
      <c r="K3123" s="115">
        <v>0</v>
      </c>
      <c r="L3123" s="115">
        <v>0</v>
      </c>
      <c r="M3123" s="115">
        <v>0</v>
      </c>
      <c r="N3123" s="115">
        <v>0</v>
      </c>
      <c r="O3123" s="115">
        <v>0</v>
      </c>
      <c r="P3123" s="115">
        <v>0</v>
      </c>
      <c r="Q3123" s="115">
        <v>0</v>
      </c>
      <c r="R3123" s="115">
        <v>0</v>
      </c>
      <c r="S3123" s="115">
        <v>0</v>
      </c>
      <c r="T3123" s="115">
        <v>0</v>
      </c>
      <c r="U3123" s="115">
        <v>0</v>
      </c>
      <c r="V3123" s="115">
        <v>0</v>
      </c>
      <c r="W3123" s="115">
        <v>0</v>
      </c>
      <c r="X3123" s="115">
        <v>0</v>
      </c>
      <c r="Y3123" s="115">
        <v>0</v>
      </c>
      <c r="Z3123" s="115">
        <v>0</v>
      </c>
      <c r="AA3123" s="115">
        <v>0</v>
      </c>
      <c r="AB3123" s="115">
        <v>0</v>
      </c>
      <c r="AC3123" s="115">
        <v>0</v>
      </c>
      <c r="AD3123" s="115">
        <v>0</v>
      </c>
      <c r="AE3123" s="115">
        <v>0</v>
      </c>
      <c r="AF3123" s="115">
        <v>0</v>
      </c>
      <c r="AG3123" s="115">
        <v>0</v>
      </c>
    </row>
    <row r="3124" spans="1:33">
      <c r="A3124" s="115" t="s">
        <v>4843</v>
      </c>
      <c r="B3124" s="115" t="s">
        <v>19</v>
      </c>
      <c r="C3124" s="115">
        <v>0</v>
      </c>
      <c r="D3124" s="115">
        <v>0</v>
      </c>
      <c r="E3124" s="115">
        <v>0</v>
      </c>
      <c r="F3124" s="115">
        <v>0</v>
      </c>
      <c r="G3124" s="115">
        <v>0</v>
      </c>
      <c r="H3124" s="115">
        <v>0</v>
      </c>
      <c r="I3124" s="115">
        <v>0</v>
      </c>
      <c r="J3124" s="115">
        <v>0</v>
      </c>
      <c r="K3124" s="115">
        <v>0</v>
      </c>
      <c r="L3124" s="115">
        <v>0</v>
      </c>
      <c r="M3124" s="115">
        <v>0</v>
      </c>
      <c r="N3124" s="115">
        <v>0</v>
      </c>
      <c r="O3124" s="115">
        <v>0</v>
      </c>
      <c r="P3124" s="115">
        <v>0</v>
      </c>
      <c r="Q3124" s="115">
        <v>0</v>
      </c>
      <c r="R3124" s="115">
        <v>0</v>
      </c>
      <c r="S3124" s="115">
        <v>0</v>
      </c>
      <c r="T3124" s="115">
        <v>0</v>
      </c>
      <c r="U3124" s="115">
        <v>0</v>
      </c>
      <c r="V3124" s="115">
        <v>0</v>
      </c>
      <c r="W3124" s="115">
        <v>0</v>
      </c>
      <c r="X3124" s="115">
        <v>0</v>
      </c>
      <c r="Y3124" s="115">
        <v>0</v>
      </c>
      <c r="Z3124" s="115">
        <v>0</v>
      </c>
      <c r="AA3124" s="115">
        <v>0</v>
      </c>
      <c r="AB3124" s="115">
        <v>0</v>
      </c>
      <c r="AC3124" s="115">
        <v>0</v>
      </c>
      <c r="AD3124" s="115">
        <v>0</v>
      </c>
      <c r="AE3124" s="115">
        <v>0</v>
      </c>
      <c r="AF3124" s="115">
        <v>0</v>
      </c>
      <c r="AG3124" s="115">
        <v>0</v>
      </c>
    </row>
    <row r="3125" spans="1:33">
      <c r="A3125" s="115" t="s">
        <v>4844</v>
      </c>
      <c r="B3125" s="115" t="s">
        <v>19</v>
      </c>
      <c r="C3125" s="115">
        <v>0</v>
      </c>
      <c r="D3125" s="115">
        <v>0</v>
      </c>
      <c r="E3125" s="115">
        <v>0</v>
      </c>
      <c r="F3125" s="115">
        <v>0</v>
      </c>
      <c r="G3125" s="115">
        <v>0</v>
      </c>
      <c r="H3125" s="115">
        <v>0</v>
      </c>
      <c r="I3125" s="115">
        <v>0</v>
      </c>
      <c r="J3125" s="115">
        <v>0</v>
      </c>
      <c r="K3125" s="115">
        <v>0</v>
      </c>
      <c r="L3125" s="115">
        <v>0</v>
      </c>
      <c r="M3125" s="115">
        <v>0</v>
      </c>
      <c r="N3125" s="115">
        <v>0</v>
      </c>
      <c r="O3125" s="115">
        <v>0</v>
      </c>
      <c r="P3125" s="115">
        <v>0</v>
      </c>
      <c r="Q3125" s="115">
        <v>0</v>
      </c>
      <c r="R3125" s="115">
        <v>0</v>
      </c>
      <c r="S3125" s="115">
        <v>0</v>
      </c>
      <c r="T3125" s="115">
        <v>0</v>
      </c>
      <c r="U3125" s="115">
        <v>0</v>
      </c>
      <c r="V3125" s="115">
        <v>0</v>
      </c>
      <c r="W3125" s="115">
        <v>0</v>
      </c>
      <c r="X3125" s="115">
        <v>0</v>
      </c>
      <c r="Y3125" s="115">
        <v>0</v>
      </c>
      <c r="Z3125" s="115">
        <v>0</v>
      </c>
      <c r="AA3125" s="115">
        <v>0</v>
      </c>
      <c r="AB3125" s="115">
        <v>0</v>
      </c>
      <c r="AC3125" s="115">
        <v>0</v>
      </c>
      <c r="AD3125" s="115">
        <v>0</v>
      </c>
      <c r="AE3125" s="115">
        <v>0</v>
      </c>
      <c r="AF3125" s="115">
        <v>0</v>
      </c>
      <c r="AG3125" s="115">
        <v>0</v>
      </c>
    </row>
    <row r="3126" spans="1:33">
      <c r="A3126" s="115" t="s">
        <v>4845</v>
      </c>
      <c r="B3126" s="115" t="s">
        <v>19</v>
      </c>
      <c r="C3126" s="115">
        <v>0</v>
      </c>
      <c r="D3126" s="115">
        <v>0</v>
      </c>
      <c r="E3126" s="115">
        <v>0</v>
      </c>
      <c r="F3126" s="115">
        <v>0</v>
      </c>
      <c r="G3126" s="115">
        <v>0</v>
      </c>
      <c r="H3126" s="115">
        <v>0</v>
      </c>
      <c r="I3126" s="115">
        <v>0</v>
      </c>
      <c r="J3126" s="115">
        <v>0</v>
      </c>
      <c r="K3126" s="115">
        <v>0</v>
      </c>
      <c r="L3126" s="115">
        <v>0</v>
      </c>
      <c r="M3126" s="115">
        <v>0</v>
      </c>
      <c r="N3126" s="115">
        <v>0</v>
      </c>
      <c r="O3126" s="115">
        <v>0</v>
      </c>
      <c r="P3126" s="115">
        <v>0</v>
      </c>
      <c r="Q3126" s="115">
        <v>0</v>
      </c>
      <c r="R3126" s="115">
        <v>0</v>
      </c>
      <c r="S3126" s="115">
        <v>0</v>
      </c>
      <c r="T3126" s="115">
        <v>0</v>
      </c>
      <c r="U3126" s="115">
        <v>0</v>
      </c>
      <c r="V3126" s="115">
        <v>0</v>
      </c>
      <c r="W3126" s="115">
        <v>0</v>
      </c>
      <c r="X3126" s="115">
        <v>0</v>
      </c>
      <c r="Y3126" s="115">
        <v>0</v>
      </c>
      <c r="Z3126" s="115">
        <v>0</v>
      </c>
      <c r="AA3126" s="115">
        <v>0</v>
      </c>
      <c r="AB3126" s="115">
        <v>0</v>
      </c>
      <c r="AC3126" s="115">
        <v>0</v>
      </c>
      <c r="AD3126" s="115">
        <v>0</v>
      </c>
      <c r="AE3126" s="115">
        <v>0</v>
      </c>
      <c r="AF3126" s="115">
        <v>0</v>
      </c>
      <c r="AG3126" s="115">
        <v>0</v>
      </c>
    </row>
    <row r="3127" spans="1:33">
      <c r="A3127" s="115" t="s">
        <v>4846</v>
      </c>
      <c r="B3127" s="115" t="s">
        <v>19</v>
      </c>
      <c r="C3127" s="115">
        <v>0</v>
      </c>
      <c r="D3127" s="115">
        <v>0</v>
      </c>
      <c r="E3127" s="115">
        <v>0</v>
      </c>
      <c r="F3127" s="115">
        <v>0</v>
      </c>
      <c r="G3127" s="115">
        <v>0</v>
      </c>
      <c r="H3127" s="115">
        <v>0</v>
      </c>
      <c r="I3127" s="115">
        <v>0</v>
      </c>
      <c r="J3127" s="115">
        <v>0</v>
      </c>
      <c r="K3127" s="115">
        <v>0</v>
      </c>
      <c r="L3127" s="115">
        <v>0</v>
      </c>
      <c r="M3127" s="115">
        <v>0</v>
      </c>
      <c r="N3127" s="115">
        <v>0</v>
      </c>
      <c r="O3127" s="115">
        <v>0</v>
      </c>
      <c r="P3127" s="115">
        <v>0</v>
      </c>
      <c r="Q3127" s="115">
        <v>0</v>
      </c>
      <c r="R3127" s="115">
        <v>0</v>
      </c>
      <c r="S3127" s="115">
        <v>0</v>
      </c>
      <c r="T3127" s="115">
        <v>0</v>
      </c>
      <c r="U3127" s="115">
        <v>0</v>
      </c>
      <c r="V3127" s="115">
        <v>0</v>
      </c>
      <c r="W3127" s="115">
        <v>0</v>
      </c>
      <c r="X3127" s="115">
        <v>0</v>
      </c>
      <c r="Y3127" s="115">
        <v>0</v>
      </c>
      <c r="Z3127" s="115">
        <v>0</v>
      </c>
      <c r="AA3127" s="115">
        <v>0</v>
      </c>
      <c r="AB3127" s="115">
        <v>0</v>
      </c>
      <c r="AC3127" s="115">
        <v>0</v>
      </c>
      <c r="AD3127" s="115">
        <v>0</v>
      </c>
      <c r="AE3127" s="115">
        <v>0</v>
      </c>
      <c r="AF3127" s="115">
        <v>0</v>
      </c>
      <c r="AG3127" s="115">
        <v>0</v>
      </c>
    </row>
    <row r="3128" spans="1:33">
      <c r="A3128" s="115" t="s">
        <v>4847</v>
      </c>
      <c r="B3128" s="115" t="s">
        <v>19</v>
      </c>
      <c r="C3128" s="115">
        <v>0</v>
      </c>
      <c r="D3128" s="115">
        <v>0</v>
      </c>
      <c r="E3128" s="115">
        <v>0</v>
      </c>
      <c r="F3128" s="115">
        <v>0</v>
      </c>
      <c r="G3128" s="115">
        <v>0</v>
      </c>
      <c r="H3128" s="115">
        <v>0</v>
      </c>
      <c r="I3128" s="115">
        <v>0</v>
      </c>
      <c r="J3128" s="115">
        <v>0</v>
      </c>
      <c r="K3128" s="115">
        <v>0</v>
      </c>
      <c r="L3128" s="115">
        <v>0</v>
      </c>
      <c r="M3128" s="115">
        <v>0</v>
      </c>
      <c r="N3128" s="115">
        <v>0</v>
      </c>
      <c r="O3128" s="115">
        <v>0</v>
      </c>
      <c r="P3128" s="115">
        <v>0</v>
      </c>
      <c r="Q3128" s="115">
        <v>0</v>
      </c>
      <c r="R3128" s="115">
        <v>0</v>
      </c>
      <c r="S3128" s="115">
        <v>0</v>
      </c>
      <c r="T3128" s="115">
        <v>0</v>
      </c>
      <c r="U3128" s="115">
        <v>0</v>
      </c>
      <c r="V3128" s="115">
        <v>0</v>
      </c>
      <c r="W3128" s="115">
        <v>0</v>
      </c>
      <c r="X3128" s="115">
        <v>0</v>
      </c>
      <c r="Y3128" s="115">
        <v>0</v>
      </c>
      <c r="Z3128" s="115">
        <v>0</v>
      </c>
      <c r="AA3128" s="115">
        <v>0</v>
      </c>
      <c r="AB3128" s="115">
        <v>0</v>
      </c>
      <c r="AC3128" s="115">
        <v>0</v>
      </c>
      <c r="AD3128" s="115">
        <v>0</v>
      </c>
      <c r="AE3128" s="115">
        <v>0</v>
      </c>
      <c r="AF3128" s="115">
        <v>0</v>
      </c>
      <c r="AG3128" s="115">
        <v>0</v>
      </c>
    </row>
    <row r="3129" spans="1:33">
      <c r="A3129" s="115" t="s">
        <v>4848</v>
      </c>
      <c r="B3129" s="115" t="s">
        <v>19</v>
      </c>
      <c r="C3129" s="115">
        <v>0</v>
      </c>
      <c r="D3129" s="115">
        <v>0</v>
      </c>
      <c r="E3129" s="115">
        <v>0</v>
      </c>
      <c r="F3129" s="115">
        <v>0</v>
      </c>
      <c r="G3129" s="115">
        <v>0</v>
      </c>
      <c r="H3129" s="115">
        <v>0</v>
      </c>
      <c r="I3129" s="115">
        <v>0</v>
      </c>
      <c r="J3129" s="115">
        <v>0</v>
      </c>
      <c r="K3129" s="115">
        <v>0</v>
      </c>
      <c r="L3129" s="115">
        <v>0</v>
      </c>
      <c r="M3129" s="115">
        <v>0</v>
      </c>
      <c r="N3129" s="115">
        <v>0</v>
      </c>
      <c r="O3129" s="115">
        <v>0</v>
      </c>
      <c r="P3129" s="115">
        <v>0</v>
      </c>
      <c r="Q3129" s="115">
        <v>0</v>
      </c>
      <c r="R3129" s="115">
        <v>0</v>
      </c>
      <c r="S3129" s="115">
        <v>0</v>
      </c>
      <c r="T3129" s="115">
        <v>0</v>
      </c>
      <c r="U3129" s="115">
        <v>0</v>
      </c>
      <c r="V3129" s="115">
        <v>0</v>
      </c>
      <c r="W3129" s="115">
        <v>0</v>
      </c>
      <c r="X3129" s="115">
        <v>0</v>
      </c>
      <c r="Y3129" s="115">
        <v>0</v>
      </c>
      <c r="Z3129" s="115">
        <v>0</v>
      </c>
      <c r="AA3129" s="115">
        <v>0</v>
      </c>
      <c r="AB3129" s="115">
        <v>0</v>
      </c>
      <c r="AC3129" s="115">
        <v>0</v>
      </c>
      <c r="AD3129" s="115">
        <v>0</v>
      </c>
      <c r="AE3129" s="115">
        <v>0</v>
      </c>
      <c r="AF3129" s="115">
        <v>0</v>
      </c>
      <c r="AG3129" s="115">
        <v>0</v>
      </c>
    </row>
    <row r="3130" spans="1:33">
      <c r="A3130" s="115" t="s">
        <v>4849</v>
      </c>
      <c r="B3130" s="115" t="s">
        <v>19</v>
      </c>
      <c r="C3130" s="115">
        <v>0</v>
      </c>
      <c r="D3130" s="115">
        <v>0</v>
      </c>
      <c r="E3130" s="115">
        <v>0</v>
      </c>
      <c r="F3130" s="115">
        <v>0</v>
      </c>
      <c r="G3130" s="115">
        <v>0</v>
      </c>
      <c r="H3130" s="115">
        <v>0</v>
      </c>
      <c r="I3130" s="115">
        <v>0</v>
      </c>
      <c r="J3130" s="115">
        <v>0</v>
      </c>
      <c r="K3130" s="115">
        <v>0</v>
      </c>
      <c r="L3130" s="115">
        <v>0</v>
      </c>
      <c r="M3130" s="115">
        <v>0</v>
      </c>
      <c r="N3130" s="115">
        <v>0</v>
      </c>
      <c r="O3130" s="115">
        <v>0</v>
      </c>
      <c r="P3130" s="115">
        <v>0</v>
      </c>
      <c r="Q3130" s="115">
        <v>0</v>
      </c>
      <c r="R3130" s="115">
        <v>0</v>
      </c>
      <c r="S3130" s="115">
        <v>0</v>
      </c>
      <c r="T3130" s="115">
        <v>0</v>
      </c>
      <c r="U3130" s="115">
        <v>0</v>
      </c>
      <c r="V3130" s="115">
        <v>0</v>
      </c>
      <c r="W3130" s="115">
        <v>0</v>
      </c>
      <c r="X3130" s="115">
        <v>0</v>
      </c>
      <c r="Y3130" s="115">
        <v>0</v>
      </c>
      <c r="Z3130" s="115">
        <v>0</v>
      </c>
      <c r="AA3130" s="115">
        <v>0</v>
      </c>
      <c r="AB3130" s="115">
        <v>0</v>
      </c>
      <c r="AC3130" s="115">
        <v>0</v>
      </c>
      <c r="AD3130" s="115">
        <v>0</v>
      </c>
      <c r="AE3130" s="115">
        <v>0</v>
      </c>
      <c r="AF3130" s="115">
        <v>0</v>
      </c>
      <c r="AG3130" s="115">
        <v>0</v>
      </c>
    </row>
    <row r="3131" spans="1:33">
      <c r="A3131" s="115" t="s">
        <v>4850</v>
      </c>
      <c r="B3131" s="115" t="s">
        <v>19</v>
      </c>
      <c r="C3131" s="115">
        <v>0</v>
      </c>
      <c r="D3131" s="115">
        <v>0</v>
      </c>
      <c r="E3131" s="115">
        <v>0</v>
      </c>
      <c r="F3131" s="115">
        <v>0</v>
      </c>
      <c r="G3131" s="115">
        <v>0</v>
      </c>
      <c r="H3131" s="115">
        <v>0</v>
      </c>
      <c r="I3131" s="115">
        <v>0</v>
      </c>
      <c r="J3131" s="115">
        <v>0</v>
      </c>
      <c r="K3131" s="115">
        <v>0</v>
      </c>
      <c r="L3131" s="115">
        <v>0</v>
      </c>
      <c r="M3131" s="115">
        <v>0</v>
      </c>
      <c r="N3131" s="115">
        <v>0</v>
      </c>
      <c r="O3131" s="115">
        <v>0</v>
      </c>
      <c r="P3131" s="115">
        <v>0</v>
      </c>
      <c r="Q3131" s="115">
        <v>0</v>
      </c>
      <c r="R3131" s="115">
        <v>0</v>
      </c>
      <c r="S3131" s="115">
        <v>0</v>
      </c>
      <c r="T3131" s="115">
        <v>0</v>
      </c>
      <c r="U3131" s="115">
        <v>0</v>
      </c>
      <c r="V3131" s="115">
        <v>0</v>
      </c>
      <c r="W3131" s="115">
        <v>0</v>
      </c>
      <c r="X3131" s="115">
        <v>0</v>
      </c>
      <c r="Y3131" s="115">
        <v>0</v>
      </c>
      <c r="Z3131" s="115">
        <v>0</v>
      </c>
      <c r="AA3131" s="115">
        <v>0</v>
      </c>
      <c r="AB3131" s="115">
        <v>0</v>
      </c>
      <c r="AC3131" s="115">
        <v>0</v>
      </c>
      <c r="AD3131" s="115">
        <v>0</v>
      </c>
      <c r="AE3131" s="115">
        <v>0</v>
      </c>
      <c r="AF3131" s="115">
        <v>0</v>
      </c>
      <c r="AG3131" s="115">
        <v>0</v>
      </c>
    </row>
    <row r="3132" spans="1:33">
      <c r="A3132" s="115" t="s">
        <v>4851</v>
      </c>
      <c r="B3132" s="115" t="s">
        <v>19</v>
      </c>
      <c r="C3132" s="115">
        <v>0</v>
      </c>
      <c r="D3132" s="115">
        <v>0</v>
      </c>
      <c r="E3132" s="115">
        <v>0</v>
      </c>
      <c r="F3132" s="115">
        <v>0</v>
      </c>
      <c r="G3132" s="115">
        <v>0</v>
      </c>
      <c r="H3132" s="115">
        <v>0</v>
      </c>
      <c r="I3132" s="115">
        <v>0</v>
      </c>
      <c r="J3132" s="115">
        <v>0</v>
      </c>
      <c r="K3132" s="115">
        <v>0</v>
      </c>
      <c r="L3132" s="115">
        <v>0</v>
      </c>
      <c r="M3132" s="115">
        <v>0</v>
      </c>
      <c r="N3132" s="115">
        <v>0</v>
      </c>
      <c r="O3132" s="115">
        <v>0</v>
      </c>
      <c r="P3132" s="115">
        <v>0</v>
      </c>
      <c r="Q3132" s="115">
        <v>0</v>
      </c>
      <c r="R3132" s="115">
        <v>0</v>
      </c>
      <c r="S3132" s="115">
        <v>0</v>
      </c>
      <c r="T3132" s="115">
        <v>0</v>
      </c>
      <c r="U3132" s="115">
        <v>0</v>
      </c>
      <c r="V3132" s="115">
        <v>0</v>
      </c>
      <c r="W3132" s="115">
        <v>0</v>
      </c>
      <c r="X3132" s="115">
        <v>0</v>
      </c>
      <c r="Y3132" s="115">
        <v>0</v>
      </c>
      <c r="Z3132" s="115">
        <v>0</v>
      </c>
      <c r="AA3132" s="115">
        <v>0</v>
      </c>
      <c r="AB3132" s="115">
        <v>0</v>
      </c>
      <c r="AC3132" s="115">
        <v>0</v>
      </c>
      <c r="AD3132" s="115">
        <v>0</v>
      </c>
      <c r="AE3132" s="115">
        <v>0</v>
      </c>
      <c r="AF3132" s="115">
        <v>0</v>
      </c>
      <c r="AG3132" s="115">
        <v>0</v>
      </c>
    </row>
    <row r="3133" spans="1:33">
      <c r="A3133" s="115" t="s">
        <v>4852</v>
      </c>
      <c r="B3133" s="115" t="s">
        <v>19</v>
      </c>
      <c r="C3133" s="115">
        <v>0</v>
      </c>
      <c r="D3133" s="115">
        <v>0</v>
      </c>
      <c r="E3133" s="115">
        <v>0</v>
      </c>
      <c r="F3133" s="115">
        <v>0</v>
      </c>
      <c r="G3133" s="115">
        <v>0</v>
      </c>
      <c r="H3133" s="115">
        <v>0</v>
      </c>
      <c r="I3133" s="115">
        <v>0</v>
      </c>
      <c r="J3133" s="115">
        <v>0</v>
      </c>
      <c r="K3133" s="115">
        <v>0</v>
      </c>
      <c r="L3133" s="115">
        <v>0</v>
      </c>
      <c r="M3133" s="115">
        <v>0</v>
      </c>
      <c r="N3133" s="115">
        <v>0</v>
      </c>
      <c r="O3133" s="115">
        <v>0</v>
      </c>
      <c r="P3133" s="115">
        <v>0</v>
      </c>
      <c r="Q3133" s="115">
        <v>0</v>
      </c>
      <c r="R3133" s="115">
        <v>0</v>
      </c>
      <c r="S3133" s="115">
        <v>0</v>
      </c>
      <c r="T3133" s="115">
        <v>0</v>
      </c>
      <c r="U3133" s="115">
        <v>0</v>
      </c>
      <c r="V3133" s="115">
        <v>0</v>
      </c>
      <c r="W3133" s="115">
        <v>0</v>
      </c>
      <c r="X3133" s="115">
        <v>0</v>
      </c>
      <c r="Y3133" s="115">
        <v>0</v>
      </c>
      <c r="Z3133" s="115">
        <v>0</v>
      </c>
      <c r="AA3133" s="115">
        <v>0</v>
      </c>
      <c r="AB3133" s="115">
        <v>0</v>
      </c>
      <c r="AC3133" s="115">
        <v>0</v>
      </c>
      <c r="AD3133" s="115">
        <v>0</v>
      </c>
      <c r="AE3133" s="115">
        <v>0</v>
      </c>
      <c r="AF3133" s="115">
        <v>0</v>
      </c>
      <c r="AG3133" s="115">
        <v>0</v>
      </c>
    </row>
    <row r="3134" spans="1:33">
      <c r="A3134" s="115" t="s">
        <v>4853</v>
      </c>
      <c r="B3134" s="115" t="s">
        <v>19</v>
      </c>
      <c r="C3134" s="115">
        <v>0</v>
      </c>
      <c r="D3134" s="115">
        <v>0</v>
      </c>
      <c r="E3134" s="115">
        <v>0</v>
      </c>
      <c r="F3134" s="115">
        <v>0</v>
      </c>
      <c r="G3134" s="115">
        <v>0</v>
      </c>
      <c r="H3134" s="115">
        <v>0</v>
      </c>
      <c r="I3134" s="115">
        <v>0</v>
      </c>
      <c r="J3134" s="115">
        <v>0</v>
      </c>
      <c r="K3134" s="115">
        <v>0</v>
      </c>
      <c r="L3134" s="115">
        <v>0</v>
      </c>
      <c r="M3134" s="115">
        <v>0</v>
      </c>
      <c r="N3134" s="115">
        <v>0</v>
      </c>
      <c r="O3134" s="115">
        <v>0</v>
      </c>
      <c r="P3134" s="115">
        <v>0</v>
      </c>
      <c r="Q3134" s="115">
        <v>0</v>
      </c>
      <c r="R3134" s="115">
        <v>0</v>
      </c>
      <c r="S3134" s="115">
        <v>0</v>
      </c>
      <c r="T3134" s="115">
        <v>0</v>
      </c>
      <c r="U3134" s="115">
        <v>0</v>
      </c>
      <c r="V3134" s="115">
        <v>0</v>
      </c>
      <c r="W3134" s="115">
        <v>0</v>
      </c>
      <c r="X3134" s="115">
        <v>0</v>
      </c>
      <c r="Y3134" s="115">
        <v>0</v>
      </c>
      <c r="Z3134" s="115">
        <v>0</v>
      </c>
      <c r="AA3134" s="115">
        <v>0</v>
      </c>
      <c r="AB3134" s="115">
        <v>0</v>
      </c>
      <c r="AC3134" s="115">
        <v>0</v>
      </c>
      <c r="AD3134" s="115">
        <v>0</v>
      </c>
      <c r="AE3134" s="115">
        <v>0</v>
      </c>
      <c r="AF3134" s="115">
        <v>0</v>
      </c>
      <c r="AG3134" s="115">
        <v>0</v>
      </c>
    </row>
    <row r="3135" spans="1:33">
      <c r="A3135" s="115" t="s">
        <v>4854</v>
      </c>
      <c r="B3135" s="115" t="s">
        <v>19</v>
      </c>
      <c r="C3135" s="115">
        <v>0</v>
      </c>
      <c r="D3135" s="115">
        <v>0</v>
      </c>
      <c r="E3135" s="115">
        <v>0</v>
      </c>
      <c r="F3135" s="115">
        <v>0</v>
      </c>
      <c r="G3135" s="115">
        <v>0</v>
      </c>
      <c r="H3135" s="115">
        <v>0</v>
      </c>
      <c r="I3135" s="115">
        <v>0</v>
      </c>
      <c r="J3135" s="115">
        <v>0</v>
      </c>
      <c r="K3135" s="115">
        <v>0</v>
      </c>
      <c r="L3135" s="115">
        <v>0</v>
      </c>
      <c r="M3135" s="115">
        <v>0</v>
      </c>
      <c r="N3135" s="115">
        <v>0</v>
      </c>
      <c r="O3135" s="115">
        <v>0</v>
      </c>
      <c r="P3135" s="115">
        <v>0</v>
      </c>
      <c r="Q3135" s="115">
        <v>0</v>
      </c>
      <c r="R3135" s="115">
        <v>0</v>
      </c>
      <c r="S3135" s="115">
        <v>0</v>
      </c>
      <c r="T3135" s="115">
        <v>0</v>
      </c>
      <c r="U3135" s="115">
        <v>0</v>
      </c>
      <c r="V3135" s="115">
        <v>0</v>
      </c>
      <c r="W3135" s="115">
        <v>0</v>
      </c>
      <c r="X3135" s="115">
        <v>0</v>
      </c>
      <c r="Y3135" s="115">
        <v>0</v>
      </c>
      <c r="Z3135" s="115">
        <v>0</v>
      </c>
      <c r="AA3135" s="115">
        <v>0</v>
      </c>
      <c r="AB3135" s="115">
        <v>0</v>
      </c>
      <c r="AC3135" s="115">
        <v>0</v>
      </c>
      <c r="AD3135" s="115">
        <v>0</v>
      </c>
      <c r="AE3135" s="115">
        <v>0</v>
      </c>
      <c r="AF3135" s="115">
        <v>0</v>
      </c>
      <c r="AG3135" s="115">
        <v>0</v>
      </c>
    </row>
    <row r="3136" spans="1:33">
      <c r="A3136" s="115" t="s">
        <v>4855</v>
      </c>
      <c r="B3136" s="115" t="s">
        <v>19</v>
      </c>
      <c r="C3136" s="115">
        <v>0</v>
      </c>
      <c r="D3136" s="115">
        <v>0</v>
      </c>
      <c r="E3136" s="115">
        <v>0</v>
      </c>
      <c r="F3136" s="115">
        <v>0</v>
      </c>
      <c r="G3136" s="115">
        <v>0</v>
      </c>
      <c r="H3136" s="115">
        <v>0</v>
      </c>
      <c r="I3136" s="115">
        <v>0</v>
      </c>
      <c r="J3136" s="115">
        <v>0</v>
      </c>
      <c r="K3136" s="115">
        <v>0</v>
      </c>
      <c r="L3136" s="115">
        <v>0</v>
      </c>
      <c r="M3136" s="115">
        <v>0</v>
      </c>
      <c r="N3136" s="115">
        <v>0</v>
      </c>
      <c r="O3136" s="115">
        <v>0</v>
      </c>
      <c r="P3136" s="115">
        <v>0</v>
      </c>
      <c r="Q3136" s="115">
        <v>0</v>
      </c>
      <c r="R3136" s="115">
        <v>0</v>
      </c>
      <c r="S3136" s="115">
        <v>0</v>
      </c>
      <c r="T3136" s="115">
        <v>0</v>
      </c>
      <c r="U3136" s="115">
        <v>0</v>
      </c>
      <c r="V3136" s="115">
        <v>0</v>
      </c>
      <c r="W3136" s="115">
        <v>0</v>
      </c>
      <c r="X3136" s="115">
        <v>0</v>
      </c>
      <c r="Y3136" s="115">
        <v>0</v>
      </c>
      <c r="Z3136" s="115">
        <v>0</v>
      </c>
      <c r="AA3136" s="115">
        <v>0</v>
      </c>
      <c r="AB3136" s="115">
        <v>0</v>
      </c>
      <c r="AC3136" s="115">
        <v>0</v>
      </c>
      <c r="AD3136" s="115">
        <v>0</v>
      </c>
      <c r="AE3136" s="115">
        <v>0</v>
      </c>
      <c r="AF3136" s="115">
        <v>0</v>
      </c>
      <c r="AG3136" s="115">
        <v>0</v>
      </c>
    </row>
    <row r="3137" spans="1:33">
      <c r="A3137" s="115" t="s">
        <v>4856</v>
      </c>
      <c r="B3137" s="115" t="s">
        <v>19</v>
      </c>
      <c r="C3137" s="115">
        <v>0</v>
      </c>
      <c r="D3137" s="115">
        <v>0</v>
      </c>
      <c r="E3137" s="115">
        <v>0</v>
      </c>
      <c r="F3137" s="115">
        <v>0</v>
      </c>
      <c r="G3137" s="115">
        <v>0</v>
      </c>
      <c r="H3137" s="115">
        <v>0</v>
      </c>
      <c r="I3137" s="115">
        <v>0</v>
      </c>
      <c r="J3137" s="115">
        <v>0</v>
      </c>
      <c r="K3137" s="115">
        <v>0</v>
      </c>
      <c r="L3137" s="115">
        <v>0</v>
      </c>
      <c r="M3137" s="115">
        <v>0</v>
      </c>
      <c r="N3137" s="115">
        <v>0</v>
      </c>
      <c r="O3137" s="115">
        <v>0</v>
      </c>
      <c r="P3137" s="115">
        <v>0</v>
      </c>
      <c r="Q3137" s="115">
        <v>0</v>
      </c>
      <c r="R3137" s="115">
        <v>0</v>
      </c>
      <c r="S3137" s="115">
        <v>0</v>
      </c>
      <c r="T3137" s="115">
        <v>0</v>
      </c>
      <c r="U3137" s="115">
        <v>0</v>
      </c>
      <c r="V3137" s="115">
        <v>0</v>
      </c>
      <c r="W3137" s="115">
        <v>0</v>
      </c>
      <c r="X3137" s="115">
        <v>0</v>
      </c>
      <c r="Y3137" s="115">
        <v>0</v>
      </c>
      <c r="Z3137" s="115">
        <v>0</v>
      </c>
      <c r="AA3137" s="115">
        <v>0</v>
      </c>
      <c r="AB3137" s="115">
        <v>0</v>
      </c>
      <c r="AC3137" s="115">
        <v>0</v>
      </c>
      <c r="AD3137" s="115">
        <v>0</v>
      </c>
      <c r="AE3137" s="115">
        <v>0</v>
      </c>
      <c r="AF3137" s="115">
        <v>0</v>
      </c>
      <c r="AG3137" s="115">
        <v>0</v>
      </c>
    </row>
    <row r="3138" spans="1:33">
      <c r="A3138" s="115" t="s">
        <v>4857</v>
      </c>
      <c r="B3138" s="115" t="s">
        <v>19</v>
      </c>
      <c r="C3138" s="115">
        <v>0</v>
      </c>
      <c r="D3138" s="115">
        <v>0</v>
      </c>
      <c r="E3138" s="115">
        <v>0</v>
      </c>
      <c r="F3138" s="115">
        <v>0</v>
      </c>
      <c r="G3138" s="115">
        <v>0</v>
      </c>
      <c r="H3138" s="115">
        <v>0</v>
      </c>
      <c r="I3138" s="115">
        <v>0</v>
      </c>
      <c r="J3138" s="115">
        <v>0</v>
      </c>
      <c r="K3138" s="115">
        <v>0</v>
      </c>
      <c r="L3138" s="115">
        <v>0</v>
      </c>
      <c r="M3138" s="115">
        <v>0</v>
      </c>
      <c r="N3138" s="115">
        <v>0</v>
      </c>
      <c r="O3138" s="115">
        <v>0</v>
      </c>
      <c r="P3138" s="115">
        <v>0</v>
      </c>
      <c r="Q3138" s="115">
        <v>0</v>
      </c>
      <c r="R3138" s="115">
        <v>0</v>
      </c>
      <c r="S3138" s="115">
        <v>0</v>
      </c>
      <c r="T3138" s="115">
        <v>0</v>
      </c>
      <c r="U3138" s="115">
        <v>0</v>
      </c>
      <c r="V3138" s="115">
        <v>0</v>
      </c>
      <c r="W3138" s="115">
        <v>0</v>
      </c>
      <c r="X3138" s="115">
        <v>0</v>
      </c>
      <c r="Y3138" s="115">
        <v>0</v>
      </c>
      <c r="Z3138" s="115">
        <v>0</v>
      </c>
      <c r="AA3138" s="115">
        <v>0</v>
      </c>
      <c r="AB3138" s="115">
        <v>0</v>
      </c>
      <c r="AC3138" s="115">
        <v>0</v>
      </c>
      <c r="AD3138" s="115">
        <v>0</v>
      </c>
      <c r="AE3138" s="115">
        <v>0</v>
      </c>
      <c r="AF3138" s="115">
        <v>0</v>
      </c>
      <c r="AG3138" s="115">
        <v>0</v>
      </c>
    </row>
    <row r="3139" spans="1:33">
      <c r="A3139" s="115" t="s">
        <v>4858</v>
      </c>
      <c r="B3139" s="115" t="s">
        <v>19</v>
      </c>
      <c r="C3139" s="115">
        <v>0</v>
      </c>
      <c r="D3139" s="115">
        <v>0</v>
      </c>
      <c r="E3139" s="115">
        <v>0</v>
      </c>
      <c r="F3139" s="115">
        <v>0</v>
      </c>
      <c r="G3139" s="115">
        <v>0</v>
      </c>
      <c r="H3139" s="115">
        <v>0</v>
      </c>
      <c r="I3139" s="115">
        <v>0</v>
      </c>
      <c r="J3139" s="115">
        <v>0</v>
      </c>
      <c r="K3139" s="115">
        <v>0</v>
      </c>
      <c r="L3139" s="115">
        <v>0</v>
      </c>
      <c r="M3139" s="115">
        <v>0</v>
      </c>
      <c r="N3139" s="115">
        <v>0</v>
      </c>
      <c r="O3139" s="115">
        <v>0</v>
      </c>
      <c r="P3139" s="115">
        <v>0</v>
      </c>
      <c r="Q3139" s="115">
        <v>0</v>
      </c>
      <c r="R3139" s="115">
        <v>0</v>
      </c>
      <c r="S3139" s="115">
        <v>0</v>
      </c>
      <c r="T3139" s="115">
        <v>0</v>
      </c>
      <c r="U3139" s="115">
        <v>0</v>
      </c>
      <c r="V3139" s="115">
        <v>0</v>
      </c>
      <c r="W3139" s="115">
        <v>0</v>
      </c>
      <c r="X3139" s="115">
        <v>0</v>
      </c>
      <c r="Y3139" s="115">
        <v>0</v>
      </c>
      <c r="Z3139" s="115">
        <v>0</v>
      </c>
      <c r="AA3139" s="115">
        <v>0</v>
      </c>
      <c r="AB3139" s="115">
        <v>0</v>
      </c>
      <c r="AC3139" s="115">
        <v>0</v>
      </c>
      <c r="AD3139" s="115">
        <v>0</v>
      </c>
      <c r="AE3139" s="115">
        <v>0</v>
      </c>
      <c r="AF3139" s="115">
        <v>0</v>
      </c>
      <c r="AG3139" s="115">
        <v>0</v>
      </c>
    </row>
    <row r="3140" spans="1:33">
      <c r="A3140" s="115" t="s">
        <v>4859</v>
      </c>
      <c r="B3140" s="115" t="s">
        <v>19</v>
      </c>
      <c r="C3140" s="115">
        <v>0</v>
      </c>
      <c r="D3140" s="115">
        <v>0</v>
      </c>
      <c r="E3140" s="115">
        <v>0</v>
      </c>
      <c r="F3140" s="115">
        <v>0</v>
      </c>
      <c r="G3140" s="115">
        <v>0</v>
      </c>
      <c r="H3140" s="115">
        <v>0</v>
      </c>
      <c r="I3140" s="115">
        <v>0</v>
      </c>
      <c r="J3140" s="115">
        <v>0</v>
      </c>
      <c r="K3140" s="115">
        <v>0</v>
      </c>
      <c r="L3140" s="115">
        <v>0</v>
      </c>
      <c r="M3140" s="115">
        <v>0</v>
      </c>
      <c r="N3140" s="115">
        <v>0</v>
      </c>
      <c r="O3140" s="115">
        <v>0</v>
      </c>
      <c r="P3140" s="115">
        <v>0</v>
      </c>
      <c r="Q3140" s="115">
        <v>0</v>
      </c>
      <c r="R3140" s="115">
        <v>0</v>
      </c>
      <c r="S3140" s="115">
        <v>0</v>
      </c>
      <c r="T3140" s="115">
        <v>0</v>
      </c>
      <c r="U3140" s="115">
        <v>0</v>
      </c>
      <c r="V3140" s="115">
        <v>0</v>
      </c>
      <c r="W3140" s="115">
        <v>0</v>
      </c>
      <c r="X3140" s="115">
        <v>0</v>
      </c>
      <c r="Y3140" s="115">
        <v>0</v>
      </c>
      <c r="Z3140" s="115">
        <v>0</v>
      </c>
      <c r="AA3140" s="115">
        <v>0</v>
      </c>
      <c r="AB3140" s="115">
        <v>0</v>
      </c>
      <c r="AC3140" s="115">
        <v>0</v>
      </c>
      <c r="AD3140" s="115">
        <v>0</v>
      </c>
      <c r="AE3140" s="115">
        <v>0</v>
      </c>
      <c r="AF3140" s="115">
        <v>0</v>
      </c>
      <c r="AG3140" s="115">
        <v>0</v>
      </c>
    </row>
    <row r="3141" spans="1:33">
      <c r="A3141" s="115" t="s">
        <v>4860</v>
      </c>
      <c r="B3141" s="115" t="s">
        <v>19</v>
      </c>
      <c r="C3141" s="115">
        <v>0</v>
      </c>
      <c r="D3141" s="115">
        <v>0</v>
      </c>
      <c r="E3141" s="115">
        <v>0</v>
      </c>
      <c r="F3141" s="115">
        <v>0</v>
      </c>
      <c r="G3141" s="115">
        <v>0</v>
      </c>
      <c r="H3141" s="115">
        <v>0</v>
      </c>
      <c r="I3141" s="115">
        <v>0</v>
      </c>
      <c r="J3141" s="115">
        <v>0</v>
      </c>
      <c r="K3141" s="115">
        <v>0</v>
      </c>
      <c r="L3141" s="115">
        <v>0</v>
      </c>
      <c r="M3141" s="115">
        <v>0</v>
      </c>
      <c r="N3141" s="115">
        <v>0</v>
      </c>
      <c r="O3141" s="115">
        <v>0</v>
      </c>
      <c r="P3141" s="115">
        <v>0</v>
      </c>
      <c r="Q3141" s="115">
        <v>0</v>
      </c>
      <c r="R3141" s="115">
        <v>0</v>
      </c>
      <c r="S3141" s="115">
        <v>0</v>
      </c>
      <c r="T3141" s="115">
        <v>0</v>
      </c>
      <c r="U3141" s="115">
        <v>0</v>
      </c>
      <c r="V3141" s="115">
        <v>0</v>
      </c>
      <c r="W3141" s="115">
        <v>0</v>
      </c>
      <c r="X3141" s="115">
        <v>0</v>
      </c>
      <c r="Y3141" s="115">
        <v>0</v>
      </c>
      <c r="Z3141" s="115">
        <v>0</v>
      </c>
      <c r="AA3141" s="115">
        <v>0</v>
      </c>
      <c r="AB3141" s="115">
        <v>0</v>
      </c>
      <c r="AC3141" s="115">
        <v>0</v>
      </c>
      <c r="AD3141" s="115">
        <v>0</v>
      </c>
      <c r="AE3141" s="115">
        <v>0</v>
      </c>
      <c r="AF3141" s="115">
        <v>0</v>
      </c>
      <c r="AG3141" s="115">
        <v>0</v>
      </c>
    </row>
    <row r="3142" spans="1:33">
      <c r="A3142" s="115" t="s">
        <v>4861</v>
      </c>
      <c r="B3142" s="115" t="s">
        <v>19</v>
      </c>
      <c r="C3142" s="115">
        <v>0</v>
      </c>
      <c r="D3142" s="115">
        <v>0</v>
      </c>
      <c r="E3142" s="115">
        <v>0</v>
      </c>
      <c r="F3142" s="115">
        <v>0</v>
      </c>
      <c r="G3142" s="115">
        <v>0</v>
      </c>
      <c r="H3142" s="115">
        <v>0</v>
      </c>
      <c r="I3142" s="115">
        <v>0</v>
      </c>
      <c r="J3142" s="115">
        <v>0</v>
      </c>
      <c r="K3142" s="115">
        <v>0</v>
      </c>
      <c r="L3142" s="115">
        <v>0</v>
      </c>
      <c r="M3142" s="115">
        <v>0</v>
      </c>
      <c r="N3142" s="115">
        <v>0</v>
      </c>
      <c r="O3142" s="115">
        <v>0</v>
      </c>
      <c r="P3142" s="115">
        <v>0</v>
      </c>
      <c r="Q3142" s="115">
        <v>0</v>
      </c>
      <c r="R3142" s="115">
        <v>0</v>
      </c>
      <c r="S3142" s="115">
        <v>0</v>
      </c>
      <c r="T3142" s="115">
        <v>0</v>
      </c>
      <c r="U3142" s="115">
        <v>0</v>
      </c>
      <c r="V3142" s="115">
        <v>0</v>
      </c>
      <c r="W3142" s="115">
        <v>0</v>
      </c>
      <c r="X3142" s="115">
        <v>0</v>
      </c>
      <c r="Y3142" s="115">
        <v>0</v>
      </c>
      <c r="Z3142" s="115">
        <v>0</v>
      </c>
      <c r="AA3142" s="115">
        <v>0</v>
      </c>
      <c r="AB3142" s="115">
        <v>0</v>
      </c>
      <c r="AC3142" s="115">
        <v>0</v>
      </c>
      <c r="AD3142" s="115">
        <v>0</v>
      </c>
      <c r="AE3142" s="115">
        <v>0</v>
      </c>
      <c r="AF3142" s="115">
        <v>0</v>
      </c>
      <c r="AG3142" s="115">
        <v>0</v>
      </c>
    </row>
    <row r="3143" spans="1:33">
      <c r="A3143" s="115" t="s">
        <v>4862</v>
      </c>
      <c r="B3143" s="115" t="s">
        <v>19</v>
      </c>
      <c r="C3143" s="115">
        <v>0</v>
      </c>
      <c r="D3143" s="115">
        <v>0</v>
      </c>
      <c r="E3143" s="115">
        <v>0</v>
      </c>
      <c r="F3143" s="115">
        <v>0</v>
      </c>
      <c r="G3143" s="115">
        <v>0</v>
      </c>
      <c r="H3143" s="115">
        <v>0</v>
      </c>
      <c r="I3143" s="115">
        <v>0</v>
      </c>
      <c r="J3143" s="115">
        <v>0</v>
      </c>
      <c r="K3143" s="115">
        <v>0</v>
      </c>
      <c r="L3143" s="115">
        <v>0</v>
      </c>
      <c r="M3143" s="115">
        <v>0</v>
      </c>
      <c r="N3143" s="115">
        <v>0</v>
      </c>
      <c r="O3143" s="115">
        <v>0</v>
      </c>
      <c r="P3143" s="115">
        <v>0</v>
      </c>
      <c r="Q3143" s="115">
        <v>0</v>
      </c>
      <c r="R3143" s="115">
        <v>0</v>
      </c>
      <c r="S3143" s="115">
        <v>0</v>
      </c>
      <c r="T3143" s="115">
        <v>0</v>
      </c>
      <c r="U3143" s="115">
        <v>0</v>
      </c>
      <c r="V3143" s="115">
        <v>0</v>
      </c>
      <c r="W3143" s="115">
        <v>0</v>
      </c>
      <c r="X3143" s="115">
        <v>0</v>
      </c>
      <c r="Y3143" s="115">
        <v>0</v>
      </c>
      <c r="Z3143" s="115">
        <v>0</v>
      </c>
      <c r="AA3143" s="115">
        <v>0</v>
      </c>
      <c r="AB3143" s="115">
        <v>0</v>
      </c>
      <c r="AC3143" s="115">
        <v>0</v>
      </c>
      <c r="AD3143" s="115">
        <v>0</v>
      </c>
      <c r="AE3143" s="115">
        <v>0</v>
      </c>
      <c r="AF3143" s="115">
        <v>0</v>
      </c>
      <c r="AG3143" s="115">
        <v>0</v>
      </c>
    </row>
    <row r="3144" spans="1:33">
      <c r="A3144" s="115" t="s">
        <v>4863</v>
      </c>
      <c r="B3144" s="115" t="s">
        <v>19</v>
      </c>
      <c r="C3144" s="115">
        <v>0</v>
      </c>
      <c r="D3144" s="115">
        <v>0</v>
      </c>
      <c r="E3144" s="115">
        <v>0</v>
      </c>
      <c r="F3144" s="115">
        <v>0</v>
      </c>
      <c r="G3144" s="115">
        <v>0</v>
      </c>
      <c r="H3144" s="115">
        <v>0</v>
      </c>
      <c r="I3144" s="115">
        <v>0</v>
      </c>
      <c r="J3144" s="115">
        <v>0</v>
      </c>
      <c r="K3144" s="115">
        <v>0</v>
      </c>
      <c r="L3144" s="115">
        <v>0</v>
      </c>
      <c r="M3144" s="115">
        <v>0</v>
      </c>
      <c r="N3144" s="115">
        <v>0</v>
      </c>
      <c r="O3144" s="115">
        <v>0</v>
      </c>
      <c r="P3144" s="115">
        <v>0</v>
      </c>
      <c r="Q3144" s="115">
        <v>0</v>
      </c>
      <c r="R3144" s="115">
        <v>0</v>
      </c>
      <c r="S3144" s="115">
        <v>0</v>
      </c>
      <c r="T3144" s="115">
        <v>0</v>
      </c>
      <c r="U3144" s="115">
        <v>0</v>
      </c>
      <c r="V3144" s="115">
        <v>0</v>
      </c>
      <c r="W3144" s="115">
        <v>0</v>
      </c>
      <c r="X3144" s="115">
        <v>0</v>
      </c>
      <c r="Y3144" s="115">
        <v>0</v>
      </c>
      <c r="Z3144" s="115">
        <v>0</v>
      </c>
      <c r="AA3144" s="115">
        <v>0</v>
      </c>
      <c r="AB3144" s="115">
        <v>0</v>
      </c>
      <c r="AC3144" s="115">
        <v>0</v>
      </c>
      <c r="AD3144" s="115">
        <v>0</v>
      </c>
      <c r="AE3144" s="115">
        <v>0</v>
      </c>
      <c r="AF3144" s="115">
        <v>0</v>
      </c>
      <c r="AG3144" s="115">
        <v>0</v>
      </c>
    </row>
    <row r="3145" spans="1:33">
      <c r="A3145" s="115" t="s">
        <v>4864</v>
      </c>
      <c r="B3145" s="115" t="s">
        <v>19</v>
      </c>
      <c r="C3145" s="115">
        <v>0</v>
      </c>
      <c r="D3145" s="115">
        <v>0</v>
      </c>
      <c r="E3145" s="115">
        <v>0</v>
      </c>
      <c r="F3145" s="115">
        <v>0</v>
      </c>
      <c r="G3145" s="115">
        <v>0</v>
      </c>
      <c r="H3145" s="115">
        <v>0</v>
      </c>
      <c r="I3145" s="115">
        <v>0</v>
      </c>
      <c r="J3145" s="115">
        <v>0</v>
      </c>
      <c r="K3145" s="115">
        <v>0</v>
      </c>
      <c r="L3145" s="115">
        <v>0</v>
      </c>
      <c r="M3145" s="115">
        <v>0</v>
      </c>
      <c r="N3145" s="115">
        <v>0</v>
      </c>
      <c r="O3145" s="115">
        <v>0</v>
      </c>
      <c r="P3145" s="115">
        <v>0</v>
      </c>
      <c r="Q3145" s="115">
        <v>0</v>
      </c>
      <c r="R3145" s="115">
        <v>0</v>
      </c>
      <c r="S3145" s="115">
        <v>0</v>
      </c>
      <c r="T3145" s="115">
        <v>0</v>
      </c>
      <c r="U3145" s="115">
        <v>0</v>
      </c>
      <c r="V3145" s="115">
        <v>0</v>
      </c>
      <c r="W3145" s="115">
        <v>0</v>
      </c>
      <c r="X3145" s="115">
        <v>0</v>
      </c>
      <c r="Y3145" s="115">
        <v>0</v>
      </c>
      <c r="Z3145" s="115">
        <v>0</v>
      </c>
      <c r="AA3145" s="115">
        <v>0</v>
      </c>
      <c r="AB3145" s="115">
        <v>0</v>
      </c>
      <c r="AC3145" s="115">
        <v>0</v>
      </c>
      <c r="AD3145" s="115">
        <v>0</v>
      </c>
      <c r="AE3145" s="115">
        <v>0</v>
      </c>
      <c r="AF3145" s="115">
        <v>0</v>
      </c>
      <c r="AG3145" s="115">
        <v>0</v>
      </c>
    </row>
    <row r="3146" spans="1:33">
      <c r="A3146" s="115" t="s">
        <v>4865</v>
      </c>
      <c r="B3146" s="115" t="s">
        <v>19</v>
      </c>
      <c r="C3146" s="115">
        <v>0</v>
      </c>
      <c r="D3146" s="115">
        <v>0</v>
      </c>
      <c r="E3146" s="115">
        <v>0</v>
      </c>
      <c r="F3146" s="115">
        <v>0</v>
      </c>
      <c r="G3146" s="115">
        <v>0</v>
      </c>
      <c r="H3146" s="115">
        <v>0</v>
      </c>
      <c r="I3146" s="115">
        <v>0</v>
      </c>
      <c r="J3146" s="115">
        <v>0</v>
      </c>
      <c r="K3146" s="115">
        <v>0</v>
      </c>
      <c r="L3146" s="115">
        <v>0</v>
      </c>
      <c r="M3146" s="115">
        <v>0</v>
      </c>
      <c r="N3146" s="115">
        <v>0</v>
      </c>
      <c r="O3146" s="115">
        <v>0</v>
      </c>
      <c r="P3146" s="115">
        <v>0</v>
      </c>
      <c r="Q3146" s="115">
        <v>0</v>
      </c>
      <c r="R3146" s="115">
        <v>0</v>
      </c>
      <c r="S3146" s="115">
        <v>0</v>
      </c>
      <c r="T3146" s="115">
        <v>0</v>
      </c>
      <c r="U3146" s="115">
        <v>0</v>
      </c>
      <c r="V3146" s="115">
        <v>0</v>
      </c>
      <c r="W3146" s="115">
        <v>0</v>
      </c>
      <c r="X3146" s="115">
        <v>0</v>
      </c>
      <c r="Y3146" s="115">
        <v>0</v>
      </c>
      <c r="Z3146" s="115">
        <v>0</v>
      </c>
      <c r="AA3146" s="115">
        <v>0</v>
      </c>
      <c r="AB3146" s="115">
        <v>0</v>
      </c>
      <c r="AC3146" s="115">
        <v>0</v>
      </c>
      <c r="AD3146" s="115">
        <v>0</v>
      </c>
      <c r="AE3146" s="115">
        <v>0</v>
      </c>
      <c r="AF3146" s="115">
        <v>0</v>
      </c>
      <c r="AG3146" s="115">
        <v>0</v>
      </c>
    </row>
    <row r="3147" spans="1:33">
      <c r="A3147" s="115" t="s">
        <v>4866</v>
      </c>
      <c r="B3147" s="115" t="s">
        <v>19</v>
      </c>
      <c r="C3147" s="115">
        <v>0</v>
      </c>
      <c r="D3147" s="115">
        <v>0</v>
      </c>
      <c r="E3147" s="115">
        <v>0</v>
      </c>
      <c r="F3147" s="115">
        <v>0</v>
      </c>
      <c r="G3147" s="115">
        <v>0</v>
      </c>
      <c r="H3147" s="115">
        <v>0</v>
      </c>
      <c r="I3147" s="115">
        <v>0</v>
      </c>
      <c r="J3147" s="115">
        <v>0</v>
      </c>
      <c r="K3147" s="115">
        <v>0</v>
      </c>
      <c r="L3147" s="115">
        <v>0</v>
      </c>
      <c r="M3147" s="115">
        <v>0</v>
      </c>
      <c r="N3147" s="115">
        <v>0</v>
      </c>
      <c r="O3147" s="115">
        <v>0</v>
      </c>
      <c r="P3147" s="115">
        <v>0</v>
      </c>
      <c r="Q3147" s="115">
        <v>0</v>
      </c>
      <c r="R3147" s="115">
        <v>0</v>
      </c>
      <c r="S3147" s="115">
        <v>0</v>
      </c>
      <c r="T3147" s="115">
        <v>0</v>
      </c>
      <c r="U3147" s="115">
        <v>0</v>
      </c>
      <c r="V3147" s="115">
        <v>0</v>
      </c>
      <c r="W3147" s="115">
        <v>0</v>
      </c>
      <c r="X3147" s="115">
        <v>0</v>
      </c>
      <c r="Y3147" s="115">
        <v>0</v>
      </c>
      <c r="Z3147" s="115">
        <v>0</v>
      </c>
      <c r="AA3147" s="115">
        <v>0</v>
      </c>
      <c r="AB3147" s="115">
        <v>0</v>
      </c>
      <c r="AC3147" s="115">
        <v>0</v>
      </c>
      <c r="AD3147" s="115">
        <v>0</v>
      </c>
      <c r="AE3147" s="115">
        <v>0</v>
      </c>
      <c r="AF3147" s="115">
        <v>0</v>
      </c>
      <c r="AG3147" s="115">
        <v>0</v>
      </c>
    </row>
    <row r="3148" spans="1:33">
      <c r="A3148" s="115" t="s">
        <v>4867</v>
      </c>
      <c r="B3148" s="115" t="s">
        <v>19</v>
      </c>
      <c r="C3148" s="115">
        <v>0</v>
      </c>
      <c r="D3148" s="115">
        <v>0</v>
      </c>
      <c r="E3148" s="115">
        <v>0</v>
      </c>
      <c r="F3148" s="115">
        <v>0</v>
      </c>
      <c r="G3148" s="115">
        <v>0</v>
      </c>
      <c r="H3148" s="115">
        <v>0</v>
      </c>
      <c r="I3148" s="115">
        <v>0</v>
      </c>
      <c r="J3148" s="115">
        <v>0</v>
      </c>
      <c r="K3148" s="115">
        <v>0</v>
      </c>
      <c r="L3148" s="115">
        <v>0</v>
      </c>
      <c r="M3148" s="115">
        <v>0</v>
      </c>
      <c r="N3148" s="115">
        <v>0</v>
      </c>
      <c r="O3148" s="115">
        <v>0</v>
      </c>
      <c r="P3148" s="115">
        <v>0</v>
      </c>
      <c r="Q3148" s="115">
        <v>0</v>
      </c>
      <c r="R3148" s="115">
        <v>0</v>
      </c>
      <c r="S3148" s="115">
        <v>0</v>
      </c>
      <c r="T3148" s="115">
        <v>0</v>
      </c>
      <c r="U3148" s="115">
        <v>0</v>
      </c>
      <c r="V3148" s="115">
        <v>0</v>
      </c>
      <c r="W3148" s="115">
        <v>0</v>
      </c>
      <c r="X3148" s="115">
        <v>0</v>
      </c>
      <c r="Y3148" s="115">
        <v>0</v>
      </c>
      <c r="Z3148" s="115">
        <v>0</v>
      </c>
      <c r="AA3148" s="115">
        <v>0</v>
      </c>
      <c r="AB3148" s="115">
        <v>0</v>
      </c>
      <c r="AC3148" s="115">
        <v>0</v>
      </c>
      <c r="AD3148" s="115">
        <v>0</v>
      </c>
      <c r="AE3148" s="115">
        <v>0</v>
      </c>
      <c r="AF3148" s="115">
        <v>0</v>
      </c>
      <c r="AG3148" s="115">
        <v>0</v>
      </c>
    </row>
    <row r="3149" spans="1:33">
      <c r="A3149" s="115" t="s">
        <v>4868</v>
      </c>
      <c r="B3149" s="115" t="s">
        <v>19</v>
      </c>
      <c r="C3149" s="115">
        <v>0</v>
      </c>
      <c r="D3149" s="115">
        <v>0</v>
      </c>
      <c r="E3149" s="115">
        <v>0</v>
      </c>
      <c r="F3149" s="115">
        <v>0</v>
      </c>
      <c r="G3149" s="115">
        <v>0</v>
      </c>
      <c r="H3149" s="115">
        <v>0</v>
      </c>
      <c r="I3149" s="115">
        <v>0</v>
      </c>
      <c r="J3149" s="115">
        <v>0</v>
      </c>
      <c r="K3149" s="115">
        <v>0</v>
      </c>
      <c r="L3149" s="115">
        <v>0</v>
      </c>
      <c r="M3149" s="115">
        <v>0</v>
      </c>
      <c r="N3149" s="115">
        <v>0</v>
      </c>
      <c r="O3149" s="115">
        <v>0</v>
      </c>
      <c r="P3149" s="115">
        <v>0</v>
      </c>
      <c r="Q3149" s="115">
        <v>0</v>
      </c>
      <c r="R3149" s="115">
        <v>0</v>
      </c>
      <c r="S3149" s="115">
        <v>0</v>
      </c>
      <c r="T3149" s="115">
        <v>0</v>
      </c>
      <c r="U3149" s="115">
        <v>0</v>
      </c>
      <c r="V3149" s="115">
        <v>0</v>
      </c>
      <c r="W3149" s="115">
        <v>0</v>
      </c>
      <c r="X3149" s="115">
        <v>0</v>
      </c>
      <c r="Y3149" s="115">
        <v>0</v>
      </c>
      <c r="Z3149" s="115">
        <v>0</v>
      </c>
      <c r="AA3149" s="115">
        <v>0</v>
      </c>
      <c r="AB3149" s="115">
        <v>0</v>
      </c>
      <c r="AC3149" s="115">
        <v>0</v>
      </c>
      <c r="AD3149" s="115">
        <v>0</v>
      </c>
      <c r="AE3149" s="115">
        <v>0</v>
      </c>
      <c r="AF3149" s="115">
        <v>0</v>
      </c>
      <c r="AG3149" s="115">
        <v>0</v>
      </c>
    </row>
    <row r="3150" spans="1:33">
      <c r="A3150" s="115" t="s">
        <v>4869</v>
      </c>
      <c r="B3150" s="115" t="s">
        <v>19</v>
      </c>
      <c r="C3150" s="115">
        <v>0</v>
      </c>
      <c r="D3150" s="115">
        <v>0</v>
      </c>
      <c r="E3150" s="115">
        <v>0</v>
      </c>
      <c r="F3150" s="115">
        <v>0</v>
      </c>
      <c r="G3150" s="115">
        <v>0</v>
      </c>
      <c r="H3150" s="115">
        <v>0</v>
      </c>
      <c r="I3150" s="115">
        <v>0</v>
      </c>
      <c r="J3150" s="115">
        <v>0</v>
      </c>
      <c r="K3150" s="115">
        <v>0</v>
      </c>
      <c r="L3150" s="115">
        <v>0</v>
      </c>
      <c r="M3150" s="115">
        <v>0</v>
      </c>
      <c r="N3150" s="115">
        <v>0</v>
      </c>
      <c r="O3150" s="115">
        <v>0</v>
      </c>
      <c r="P3150" s="115">
        <v>0</v>
      </c>
      <c r="Q3150" s="115">
        <v>0</v>
      </c>
      <c r="R3150" s="115">
        <v>0</v>
      </c>
      <c r="S3150" s="115">
        <v>0</v>
      </c>
      <c r="T3150" s="115">
        <v>0</v>
      </c>
      <c r="U3150" s="115">
        <v>0</v>
      </c>
      <c r="V3150" s="115">
        <v>0</v>
      </c>
      <c r="W3150" s="115">
        <v>0</v>
      </c>
      <c r="X3150" s="115">
        <v>0</v>
      </c>
      <c r="Y3150" s="115">
        <v>0</v>
      </c>
      <c r="Z3150" s="115">
        <v>0</v>
      </c>
      <c r="AA3150" s="115">
        <v>0</v>
      </c>
      <c r="AB3150" s="115">
        <v>0</v>
      </c>
      <c r="AC3150" s="115">
        <v>0</v>
      </c>
      <c r="AD3150" s="115">
        <v>0</v>
      </c>
      <c r="AE3150" s="115">
        <v>0</v>
      </c>
      <c r="AF3150" s="115">
        <v>0</v>
      </c>
      <c r="AG3150" s="115">
        <v>0</v>
      </c>
    </row>
    <row r="3151" spans="1:33">
      <c r="A3151" s="115" t="s">
        <v>4870</v>
      </c>
      <c r="B3151" s="115" t="s">
        <v>19</v>
      </c>
      <c r="C3151" s="115">
        <v>0</v>
      </c>
      <c r="D3151" s="115">
        <v>0</v>
      </c>
      <c r="E3151" s="115">
        <v>0</v>
      </c>
      <c r="F3151" s="115">
        <v>0</v>
      </c>
      <c r="G3151" s="115">
        <v>0</v>
      </c>
      <c r="H3151" s="115">
        <v>0</v>
      </c>
      <c r="I3151" s="115">
        <v>0</v>
      </c>
      <c r="J3151" s="115">
        <v>0</v>
      </c>
      <c r="K3151" s="115">
        <v>0</v>
      </c>
      <c r="L3151" s="115">
        <v>0</v>
      </c>
      <c r="M3151" s="115">
        <v>0</v>
      </c>
      <c r="N3151" s="115">
        <v>0</v>
      </c>
      <c r="O3151" s="115">
        <v>0</v>
      </c>
      <c r="P3151" s="115">
        <v>0</v>
      </c>
      <c r="Q3151" s="115">
        <v>0</v>
      </c>
      <c r="R3151" s="115">
        <v>0</v>
      </c>
      <c r="S3151" s="115">
        <v>0</v>
      </c>
      <c r="T3151" s="115">
        <v>0</v>
      </c>
      <c r="U3151" s="115">
        <v>0</v>
      </c>
      <c r="V3151" s="115">
        <v>0</v>
      </c>
      <c r="W3151" s="115">
        <v>0</v>
      </c>
      <c r="X3151" s="115">
        <v>0</v>
      </c>
      <c r="Y3151" s="115">
        <v>0</v>
      </c>
      <c r="Z3151" s="115">
        <v>0</v>
      </c>
      <c r="AA3151" s="115">
        <v>0</v>
      </c>
      <c r="AB3151" s="115">
        <v>0</v>
      </c>
      <c r="AC3151" s="115">
        <v>0</v>
      </c>
      <c r="AD3151" s="115">
        <v>0</v>
      </c>
      <c r="AE3151" s="115">
        <v>0</v>
      </c>
      <c r="AF3151" s="115">
        <v>0</v>
      </c>
      <c r="AG3151" s="115">
        <v>0</v>
      </c>
    </row>
    <row r="3152" spans="1:33">
      <c r="A3152" s="115" t="s">
        <v>4871</v>
      </c>
      <c r="B3152" s="115" t="s">
        <v>19</v>
      </c>
      <c r="C3152" s="115">
        <v>0</v>
      </c>
      <c r="D3152" s="115">
        <v>0</v>
      </c>
      <c r="E3152" s="115">
        <v>0</v>
      </c>
      <c r="F3152" s="115">
        <v>0</v>
      </c>
      <c r="G3152" s="115">
        <v>0</v>
      </c>
      <c r="H3152" s="115">
        <v>0</v>
      </c>
      <c r="I3152" s="115">
        <v>0</v>
      </c>
      <c r="J3152" s="115">
        <v>0</v>
      </c>
      <c r="K3152" s="115">
        <v>0</v>
      </c>
      <c r="L3152" s="115">
        <v>0</v>
      </c>
      <c r="M3152" s="115">
        <v>0</v>
      </c>
      <c r="N3152" s="115">
        <v>0</v>
      </c>
      <c r="O3152" s="115">
        <v>0</v>
      </c>
      <c r="P3152" s="115">
        <v>0</v>
      </c>
      <c r="Q3152" s="115">
        <v>0</v>
      </c>
      <c r="R3152" s="115">
        <v>0</v>
      </c>
      <c r="S3152" s="115">
        <v>0</v>
      </c>
      <c r="T3152" s="115">
        <v>0</v>
      </c>
      <c r="U3152" s="115">
        <v>0</v>
      </c>
      <c r="V3152" s="115">
        <v>0</v>
      </c>
      <c r="W3152" s="115">
        <v>0</v>
      </c>
      <c r="X3152" s="115">
        <v>0</v>
      </c>
      <c r="Y3152" s="115">
        <v>0</v>
      </c>
      <c r="Z3152" s="115">
        <v>0</v>
      </c>
      <c r="AA3152" s="115">
        <v>0</v>
      </c>
      <c r="AB3152" s="115">
        <v>0</v>
      </c>
      <c r="AC3152" s="115">
        <v>0</v>
      </c>
      <c r="AD3152" s="115">
        <v>0</v>
      </c>
      <c r="AE3152" s="115">
        <v>0</v>
      </c>
      <c r="AF3152" s="115">
        <v>0</v>
      </c>
      <c r="AG3152" s="115">
        <v>0</v>
      </c>
    </row>
    <row r="3153" spans="1:33">
      <c r="A3153" s="115" t="s">
        <v>4872</v>
      </c>
      <c r="B3153" s="115" t="s">
        <v>19</v>
      </c>
      <c r="C3153" s="115">
        <v>0</v>
      </c>
      <c r="D3153" s="115">
        <v>0</v>
      </c>
      <c r="E3153" s="115">
        <v>0</v>
      </c>
      <c r="F3153" s="115">
        <v>0</v>
      </c>
      <c r="G3153" s="115">
        <v>0</v>
      </c>
      <c r="H3153" s="115">
        <v>0</v>
      </c>
      <c r="I3153" s="115">
        <v>0</v>
      </c>
      <c r="J3153" s="115">
        <v>0</v>
      </c>
      <c r="K3153" s="115">
        <v>0</v>
      </c>
      <c r="L3153" s="115">
        <v>0</v>
      </c>
      <c r="M3153" s="115">
        <v>0</v>
      </c>
      <c r="N3153" s="115">
        <v>0</v>
      </c>
      <c r="O3153" s="115">
        <v>0</v>
      </c>
      <c r="P3153" s="115">
        <v>0</v>
      </c>
      <c r="Q3153" s="115">
        <v>0</v>
      </c>
      <c r="R3153" s="115">
        <v>0</v>
      </c>
      <c r="S3153" s="115">
        <v>0</v>
      </c>
      <c r="T3153" s="115">
        <v>0</v>
      </c>
      <c r="U3153" s="115">
        <v>0</v>
      </c>
      <c r="V3153" s="115">
        <v>0</v>
      </c>
      <c r="W3153" s="115">
        <v>0</v>
      </c>
      <c r="X3153" s="115">
        <v>0</v>
      </c>
      <c r="Y3153" s="115">
        <v>0</v>
      </c>
      <c r="Z3153" s="115">
        <v>0</v>
      </c>
      <c r="AA3153" s="115">
        <v>0</v>
      </c>
      <c r="AB3153" s="115">
        <v>0</v>
      </c>
      <c r="AC3153" s="115">
        <v>0</v>
      </c>
      <c r="AD3153" s="115">
        <v>0</v>
      </c>
      <c r="AE3153" s="115">
        <v>0</v>
      </c>
      <c r="AF3153" s="115">
        <v>0</v>
      </c>
      <c r="AG3153" s="115">
        <v>0</v>
      </c>
    </row>
    <row r="3154" spans="1:33">
      <c r="A3154" s="115" t="s">
        <v>4873</v>
      </c>
      <c r="B3154" s="115" t="s">
        <v>19</v>
      </c>
      <c r="C3154" s="115">
        <v>0</v>
      </c>
      <c r="D3154" s="115">
        <v>0</v>
      </c>
      <c r="E3154" s="115">
        <v>0</v>
      </c>
      <c r="F3154" s="115">
        <v>0</v>
      </c>
      <c r="G3154" s="115">
        <v>0</v>
      </c>
      <c r="H3154" s="115">
        <v>0</v>
      </c>
      <c r="I3154" s="115">
        <v>0</v>
      </c>
      <c r="J3154" s="115">
        <v>0</v>
      </c>
      <c r="K3154" s="115">
        <v>0</v>
      </c>
      <c r="L3154" s="115">
        <v>0</v>
      </c>
      <c r="M3154" s="115">
        <v>0</v>
      </c>
      <c r="N3154" s="115">
        <v>0</v>
      </c>
      <c r="O3154" s="115">
        <v>0</v>
      </c>
      <c r="P3154" s="115">
        <v>0</v>
      </c>
      <c r="Q3154" s="115">
        <v>0</v>
      </c>
      <c r="R3154" s="115">
        <v>0</v>
      </c>
      <c r="S3154" s="115">
        <v>0</v>
      </c>
      <c r="T3154" s="115">
        <v>0</v>
      </c>
      <c r="U3154" s="115">
        <v>0</v>
      </c>
      <c r="V3154" s="115">
        <v>0</v>
      </c>
      <c r="W3154" s="115">
        <v>0</v>
      </c>
      <c r="X3154" s="115">
        <v>0</v>
      </c>
      <c r="Y3154" s="115">
        <v>0</v>
      </c>
      <c r="Z3154" s="115">
        <v>0</v>
      </c>
      <c r="AA3154" s="115">
        <v>0</v>
      </c>
      <c r="AB3154" s="115">
        <v>0</v>
      </c>
      <c r="AC3154" s="115">
        <v>0</v>
      </c>
      <c r="AD3154" s="115">
        <v>0</v>
      </c>
      <c r="AE3154" s="115">
        <v>0</v>
      </c>
      <c r="AF3154" s="115">
        <v>0</v>
      </c>
      <c r="AG3154" s="115">
        <v>0</v>
      </c>
    </row>
    <row r="3155" spans="1:33">
      <c r="A3155" s="115" t="s">
        <v>4874</v>
      </c>
      <c r="B3155" s="115" t="s">
        <v>19</v>
      </c>
      <c r="C3155" s="115">
        <v>0</v>
      </c>
      <c r="D3155" s="115">
        <v>0</v>
      </c>
      <c r="E3155" s="115">
        <v>0</v>
      </c>
      <c r="F3155" s="115">
        <v>0</v>
      </c>
      <c r="G3155" s="115">
        <v>0</v>
      </c>
      <c r="H3155" s="115">
        <v>0</v>
      </c>
      <c r="I3155" s="115">
        <v>0</v>
      </c>
      <c r="J3155" s="115">
        <v>0</v>
      </c>
      <c r="K3155" s="115">
        <v>0</v>
      </c>
      <c r="L3155" s="115">
        <v>0</v>
      </c>
      <c r="M3155" s="115">
        <v>0</v>
      </c>
      <c r="N3155" s="115">
        <v>0</v>
      </c>
      <c r="O3155" s="115">
        <v>0</v>
      </c>
      <c r="P3155" s="115">
        <v>0</v>
      </c>
      <c r="Q3155" s="115">
        <v>0</v>
      </c>
      <c r="R3155" s="115">
        <v>0</v>
      </c>
      <c r="S3155" s="115">
        <v>0</v>
      </c>
      <c r="T3155" s="115">
        <v>0</v>
      </c>
      <c r="U3155" s="115">
        <v>0</v>
      </c>
      <c r="V3155" s="115">
        <v>0</v>
      </c>
      <c r="W3155" s="115">
        <v>0</v>
      </c>
      <c r="X3155" s="115">
        <v>0</v>
      </c>
      <c r="Y3155" s="115">
        <v>0</v>
      </c>
      <c r="Z3155" s="115">
        <v>0</v>
      </c>
      <c r="AA3155" s="115">
        <v>0</v>
      </c>
      <c r="AB3155" s="115">
        <v>0</v>
      </c>
      <c r="AC3155" s="115">
        <v>0</v>
      </c>
      <c r="AD3155" s="115">
        <v>0</v>
      </c>
      <c r="AE3155" s="115">
        <v>0</v>
      </c>
      <c r="AF3155" s="115">
        <v>0</v>
      </c>
      <c r="AG3155" s="115">
        <v>0</v>
      </c>
    </row>
    <row r="3156" spans="1:33">
      <c r="A3156" s="115" t="s">
        <v>4875</v>
      </c>
      <c r="B3156" s="115" t="s">
        <v>19</v>
      </c>
      <c r="C3156" s="115">
        <v>0</v>
      </c>
      <c r="D3156" s="115">
        <v>0</v>
      </c>
      <c r="E3156" s="115">
        <v>0</v>
      </c>
      <c r="F3156" s="115">
        <v>0</v>
      </c>
      <c r="G3156" s="115">
        <v>0</v>
      </c>
      <c r="H3156" s="115">
        <v>0</v>
      </c>
      <c r="I3156" s="115">
        <v>0</v>
      </c>
      <c r="J3156" s="115">
        <v>0</v>
      </c>
      <c r="K3156" s="115">
        <v>0</v>
      </c>
      <c r="L3156" s="115">
        <v>0</v>
      </c>
      <c r="M3156" s="115">
        <v>0</v>
      </c>
      <c r="N3156" s="115">
        <v>0</v>
      </c>
      <c r="O3156" s="115">
        <v>0</v>
      </c>
      <c r="P3156" s="115">
        <v>0</v>
      </c>
      <c r="Q3156" s="115">
        <v>0</v>
      </c>
      <c r="R3156" s="115">
        <v>0</v>
      </c>
      <c r="S3156" s="115">
        <v>0</v>
      </c>
      <c r="T3156" s="115">
        <v>0</v>
      </c>
      <c r="U3156" s="115">
        <v>0</v>
      </c>
      <c r="V3156" s="115">
        <v>0</v>
      </c>
      <c r="W3156" s="115">
        <v>0</v>
      </c>
      <c r="X3156" s="115">
        <v>0</v>
      </c>
      <c r="Y3156" s="115">
        <v>0</v>
      </c>
      <c r="Z3156" s="115">
        <v>0</v>
      </c>
      <c r="AA3156" s="115">
        <v>0</v>
      </c>
      <c r="AB3156" s="115">
        <v>0</v>
      </c>
      <c r="AC3156" s="115">
        <v>0</v>
      </c>
      <c r="AD3156" s="115">
        <v>0</v>
      </c>
      <c r="AE3156" s="115">
        <v>0</v>
      </c>
      <c r="AF3156" s="115">
        <v>0</v>
      </c>
      <c r="AG3156" s="115">
        <v>0</v>
      </c>
    </row>
    <row r="3157" spans="1:33">
      <c r="A3157" s="115" t="s">
        <v>4876</v>
      </c>
      <c r="B3157" s="115" t="s">
        <v>19</v>
      </c>
      <c r="C3157" s="115">
        <v>0</v>
      </c>
      <c r="D3157" s="115">
        <v>0</v>
      </c>
      <c r="E3157" s="115">
        <v>0</v>
      </c>
      <c r="F3157" s="115">
        <v>0</v>
      </c>
      <c r="G3157" s="115">
        <v>0</v>
      </c>
      <c r="H3157" s="115">
        <v>0</v>
      </c>
      <c r="I3157" s="115">
        <v>0</v>
      </c>
      <c r="J3157" s="115">
        <v>0</v>
      </c>
      <c r="K3157" s="115">
        <v>0</v>
      </c>
      <c r="L3157" s="115">
        <v>0</v>
      </c>
      <c r="M3157" s="115">
        <v>0</v>
      </c>
      <c r="N3157" s="115">
        <v>0</v>
      </c>
      <c r="O3157" s="115">
        <v>0</v>
      </c>
      <c r="P3157" s="115">
        <v>0</v>
      </c>
      <c r="Q3157" s="115">
        <v>0</v>
      </c>
      <c r="R3157" s="115">
        <v>0</v>
      </c>
      <c r="S3157" s="115">
        <v>0</v>
      </c>
      <c r="T3157" s="115">
        <v>0</v>
      </c>
      <c r="U3157" s="115">
        <v>0</v>
      </c>
      <c r="V3157" s="115">
        <v>0</v>
      </c>
      <c r="W3157" s="115">
        <v>0</v>
      </c>
      <c r="X3157" s="115">
        <v>0</v>
      </c>
      <c r="Y3157" s="115">
        <v>0</v>
      </c>
      <c r="Z3157" s="115">
        <v>0</v>
      </c>
      <c r="AA3157" s="115">
        <v>0</v>
      </c>
      <c r="AB3157" s="115">
        <v>0</v>
      </c>
      <c r="AC3157" s="115">
        <v>0</v>
      </c>
      <c r="AD3157" s="115">
        <v>0</v>
      </c>
      <c r="AE3157" s="115">
        <v>0</v>
      </c>
      <c r="AF3157" s="115">
        <v>0</v>
      </c>
      <c r="AG3157" s="115">
        <v>0</v>
      </c>
    </row>
    <row r="3158" spans="1:33">
      <c r="A3158" s="115" t="s">
        <v>4877</v>
      </c>
      <c r="B3158" s="115" t="s">
        <v>19</v>
      </c>
      <c r="C3158" s="115">
        <v>0</v>
      </c>
      <c r="D3158" s="115">
        <v>0</v>
      </c>
      <c r="E3158" s="115">
        <v>0</v>
      </c>
      <c r="F3158" s="115">
        <v>0</v>
      </c>
      <c r="G3158" s="115">
        <v>0</v>
      </c>
      <c r="H3158" s="115">
        <v>0</v>
      </c>
      <c r="I3158" s="115">
        <v>0</v>
      </c>
      <c r="J3158" s="115">
        <v>0</v>
      </c>
      <c r="K3158" s="115">
        <v>0</v>
      </c>
      <c r="L3158" s="115">
        <v>0</v>
      </c>
      <c r="M3158" s="115">
        <v>0</v>
      </c>
      <c r="N3158" s="115">
        <v>0</v>
      </c>
      <c r="O3158" s="115">
        <v>0</v>
      </c>
      <c r="P3158" s="115">
        <v>0</v>
      </c>
      <c r="Q3158" s="115">
        <v>0</v>
      </c>
      <c r="R3158" s="115">
        <v>0</v>
      </c>
      <c r="S3158" s="115">
        <v>0</v>
      </c>
      <c r="T3158" s="115">
        <v>0</v>
      </c>
      <c r="U3158" s="115">
        <v>0</v>
      </c>
      <c r="V3158" s="115">
        <v>0</v>
      </c>
      <c r="W3158" s="115">
        <v>0</v>
      </c>
      <c r="X3158" s="115">
        <v>0</v>
      </c>
      <c r="Y3158" s="115">
        <v>0</v>
      </c>
      <c r="Z3158" s="115">
        <v>0</v>
      </c>
      <c r="AA3158" s="115">
        <v>0</v>
      </c>
      <c r="AB3158" s="115">
        <v>0</v>
      </c>
      <c r="AC3158" s="115">
        <v>0</v>
      </c>
      <c r="AD3158" s="115">
        <v>0</v>
      </c>
      <c r="AE3158" s="115">
        <v>0</v>
      </c>
      <c r="AF3158" s="115">
        <v>0</v>
      </c>
      <c r="AG3158" s="115">
        <v>0</v>
      </c>
    </row>
    <row r="3159" spans="1:33">
      <c r="A3159" s="115" t="s">
        <v>4878</v>
      </c>
      <c r="B3159" s="115" t="s">
        <v>19</v>
      </c>
      <c r="C3159" s="115">
        <v>0</v>
      </c>
      <c r="D3159" s="115">
        <v>0</v>
      </c>
      <c r="E3159" s="115">
        <v>0</v>
      </c>
      <c r="F3159" s="115">
        <v>0</v>
      </c>
      <c r="G3159" s="115">
        <v>0</v>
      </c>
      <c r="H3159" s="115">
        <v>0</v>
      </c>
      <c r="I3159" s="115">
        <v>0</v>
      </c>
      <c r="J3159" s="115">
        <v>0</v>
      </c>
      <c r="K3159" s="115">
        <v>0</v>
      </c>
      <c r="L3159" s="115">
        <v>0</v>
      </c>
      <c r="M3159" s="115">
        <v>0</v>
      </c>
      <c r="N3159" s="115">
        <v>0</v>
      </c>
      <c r="O3159" s="115">
        <v>0</v>
      </c>
      <c r="P3159" s="115">
        <v>0</v>
      </c>
      <c r="Q3159" s="115">
        <v>0</v>
      </c>
      <c r="R3159" s="115">
        <v>0</v>
      </c>
      <c r="S3159" s="115">
        <v>0</v>
      </c>
      <c r="T3159" s="115">
        <v>0</v>
      </c>
      <c r="U3159" s="115">
        <v>0</v>
      </c>
      <c r="V3159" s="115">
        <v>0</v>
      </c>
      <c r="W3159" s="115">
        <v>0</v>
      </c>
      <c r="X3159" s="115">
        <v>0</v>
      </c>
      <c r="Y3159" s="115">
        <v>0</v>
      </c>
      <c r="Z3159" s="115">
        <v>0</v>
      </c>
      <c r="AA3159" s="115">
        <v>0</v>
      </c>
      <c r="AB3159" s="115">
        <v>0</v>
      </c>
      <c r="AC3159" s="115">
        <v>0</v>
      </c>
      <c r="AD3159" s="115">
        <v>0</v>
      </c>
      <c r="AE3159" s="115">
        <v>0</v>
      </c>
      <c r="AF3159" s="115">
        <v>0</v>
      </c>
      <c r="AG3159" s="115">
        <v>0</v>
      </c>
    </row>
    <row r="3160" spans="1:33">
      <c r="A3160" s="115" t="s">
        <v>4879</v>
      </c>
      <c r="B3160" s="115" t="s">
        <v>19</v>
      </c>
      <c r="C3160" s="115">
        <v>0</v>
      </c>
      <c r="D3160" s="115">
        <v>0</v>
      </c>
      <c r="E3160" s="115">
        <v>0</v>
      </c>
      <c r="F3160" s="115">
        <v>0</v>
      </c>
      <c r="G3160" s="115">
        <v>0</v>
      </c>
      <c r="H3160" s="115">
        <v>0</v>
      </c>
      <c r="I3160" s="115">
        <v>0</v>
      </c>
      <c r="J3160" s="115">
        <v>0</v>
      </c>
      <c r="K3160" s="115">
        <v>0</v>
      </c>
      <c r="L3160" s="115">
        <v>0</v>
      </c>
      <c r="M3160" s="115">
        <v>0</v>
      </c>
      <c r="N3160" s="115">
        <v>0</v>
      </c>
      <c r="O3160" s="115">
        <v>0</v>
      </c>
      <c r="P3160" s="115">
        <v>0</v>
      </c>
      <c r="Q3160" s="115">
        <v>0</v>
      </c>
      <c r="R3160" s="115">
        <v>0</v>
      </c>
      <c r="S3160" s="115">
        <v>0</v>
      </c>
      <c r="T3160" s="115">
        <v>0</v>
      </c>
      <c r="U3160" s="115">
        <v>0</v>
      </c>
      <c r="V3160" s="115">
        <v>0</v>
      </c>
      <c r="W3160" s="115">
        <v>0</v>
      </c>
      <c r="X3160" s="115">
        <v>0</v>
      </c>
      <c r="Y3160" s="115">
        <v>0</v>
      </c>
      <c r="Z3160" s="115">
        <v>0</v>
      </c>
      <c r="AA3160" s="115">
        <v>0</v>
      </c>
      <c r="AB3160" s="115">
        <v>0</v>
      </c>
      <c r="AC3160" s="115">
        <v>0</v>
      </c>
      <c r="AD3160" s="115">
        <v>0</v>
      </c>
      <c r="AE3160" s="115">
        <v>0</v>
      </c>
      <c r="AF3160" s="115">
        <v>0</v>
      </c>
      <c r="AG3160" s="115">
        <v>0</v>
      </c>
    </row>
    <row r="3161" spans="1:33">
      <c r="A3161" s="115" t="s">
        <v>4880</v>
      </c>
      <c r="B3161" s="115" t="s">
        <v>19</v>
      </c>
      <c r="C3161" s="115">
        <v>0</v>
      </c>
      <c r="D3161" s="115">
        <v>0</v>
      </c>
      <c r="E3161" s="115">
        <v>0</v>
      </c>
      <c r="F3161" s="115">
        <v>0</v>
      </c>
      <c r="G3161" s="115">
        <v>0</v>
      </c>
      <c r="H3161" s="115">
        <v>0</v>
      </c>
      <c r="I3161" s="115">
        <v>0</v>
      </c>
      <c r="J3161" s="115">
        <v>0</v>
      </c>
      <c r="K3161" s="115">
        <v>0</v>
      </c>
      <c r="L3161" s="115">
        <v>0</v>
      </c>
      <c r="M3161" s="115">
        <v>0</v>
      </c>
      <c r="N3161" s="115">
        <v>0</v>
      </c>
      <c r="O3161" s="115">
        <v>0</v>
      </c>
      <c r="P3161" s="115">
        <v>0</v>
      </c>
      <c r="Q3161" s="115">
        <v>0</v>
      </c>
      <c r="R3161" s="115">
        <v>0</v>
      </c>
      <c r="S3161" s="115">
        <v>0</v>
      </c>
      <c r="T3161" s="115">
        <v>0</v>
      </c>
      <c r="U3161" s="115">
        <v>0</v>
      </c>
      <c r="V3161" s="115">
        <v>0</v>
      </c>
      <c r="W3161" s="115">
        <v>0</v>
      </c>
      <c r="X3161" s="115">
        <v>0</v>
      </c>
      <c r="Y3161" s="115">
        <v>0</v>
      </c>
      <c r="Z3161" s="115">
        <v>0</v>
      </c>
      <c r="AA3161" s="115">
        <v>0</v>
      </c>
      <c r="AB3161" s="115">
        <v>0</v>
      </c>
      <c r="AC3161" s="115">
        <v>0</v>
      </c>
      <c r="AD3161" s="115">
        <v>0</v>
      </c>
      <c r="AE3161" s="115">
        <v>0</v>
      </c>
      <c r="AF3161" s="115">
        <v>0</v>
      </c>
      <c r="AG3161" s="115">
        <v>0</v>
      </c>
    </row>
    <row r="3162" spans="1:33">
      <c r="A3162" s="115" t="s">
        <v>4881</v>
      </c>
      <c r="B3162" s="115" t="s">
        <v>19</v>
      </c>
      <c r="C3162" s="115">
        <v>0</v>
      </c>
      <c r="D3162" s="115">
        <v>0</v>
      </c>
      <c r="E3162" s="115">
        <v>0</v>
      </c>
      <c r="F3162" s="115">
        <v>0</v>
      </c>
      <c r="G3162" s="115">
        <v>0</v>
      </c>
      <c r="H3162" s="115">
        <v>0</v>
      </c>
      <c r="I3162" s="115">
        <v>0</v>
      </c>
      <c r="J3162" s="115">
        <v>0</v>
      </c>
      <c r="K3162" s="115">
        <v>0</v>
      </c>
      <c r="L3162" s="115">
        <v>0</v>
      </c>
      <c r="M3162" s="115">
        <v>0</v>
      </c>
      <c r="N3162" s="115">
        <v>0</v>
      </c>
      <c r="O3162" s="115">
        <v>0</v>
      </c>
      <c r="P3162" s="115">
        <v>0</v>
      </c>
      <c r="Q3162" s="115">
        <v>0</v>
      </c>
      <c r="R3162" s="115">
        <v>0</v>
      </c>
      <c r="S3162" s="115">
        <v>0</v>
      </c>
      <c r="T3162" s="115">
        <v>0</v>
      </c>
      <c r="U3162" s="115">
        <v>0</v>
      </c>
      <c r="V3162" s="115">
        <v>0</v>
      </c>
      <c r="W3162" s="115">
        <v>0</v>
      </c>
      <c r="X3162" s="115">
        <v>0</v>
      </c>
      <c r="Y3162" s="115">
        <v>0</v>
      </c>
      <c r="Z3162" s="115">
        <v>0</v>
      </c>
      <c r="AA3162" s="115">
        <v>0</v>
      </c>
      <c r="AB3162" s="115">
        <v>0</v>
      </c>
      <c r="AC3162" s="115">
        <v>0</v>
      </c>
      <c r="AD3162" s="115">
        <v>0</v>
      </c>
      <c r="AE3162" s="115">
        <v>0</v>
      </c>
      <c r="AF3162" s="115">
        <v>0</v>
      </c>
      <c r="AG3162" s="115">
        <v>0</v>
      </c>
    </row>
    <row r="3163" spans="1:33">
      <c r="A3163" s="115" t="s">
        <v>4882</v>
      </c>
      <c r="B3163" s="115" t="s">
        <v>19</v>
      </c>
      <c r="C3163" s="115">
        <v>0</v>
      </c>
      <c r="D3163" s="115">
        <v>0</v>
      </c>
      <c r="E3163" s="115">
        <v>0</v>
      </c>
      <c r="F3163" s="115">
        <v>0</v>
      </c>
      <c r="G3163" s="115">
        <v>0</v>
      </c>
      <c r="H3163" s="115">
        <v>0</v>
      </c>
      <c r="I3163" s="115">
        <v>0</v>
      </c>
      <c r="J3163" s="115">
        <v>0</v>
      </c>
      <c r="K3163" s="115">
        <v>0</v>
      </c>
      <c r="L3163" s="115">
        <v>0</v>
      </c>
      <c r="M3163" s="115">
        <v>0</v>
      </c>
      <c r="N3163" s="115">
        <v>0</v>
      </c>
      <c r="O3163" s="115">
        <v>0</v>
      </c>
      <c r="P3163" s="115">
        <v>0</v>
      </c>
      <c r="Q3163" s="115">
        <v>0</v>
      </c>
      <c r="R3163" s="115">
        <v>0</v>
      </c>
      <c r="S3163" s="115">
        <v>0</v>
      </c>
      <c r="T3163" s="115">
        <v>0</v>
      </c>
      <c r="U3163" s="115">
        <v>0</v>
      </c>
      <c r="V3163" s="115">
        <v>0</v>
      </c>
      <c r="W3163" s="115">
        <v>0</v>
      </c>
      <c r="X3163" s="115">
        <v>0</v>
      </c>
      <c r="Y3163" s="115">
        <v>0</v>
      </c>
      <c r="Z3163" s="115">
        <v>0</v>
      </c>
      <c r="AA3163" s="115">
        <v>0</v>
      </c>
      <c r="AB3163" s="115">
        <v>0</v>
      </c>
      <c r="AC3163" s="115">
        <v>0</v>
      </c>
      <c r="AD3163" s="115">
        <v>0</v>
      </c>
      <c r="AE3163" s="115">
        <v>0</v>
      </c>
      <c r="AF3163" s="115">
        <v>0</v>
      </c>
      <c r="AG3163" s="115">
        <v>0</v>
      </c>
    </row>
    <row r="3164" spans="1:33">
      <c r="A3164" s="115" t="s">
        <v>4883</v>
      </c>
      <c r="B3164" s="115" t="s">
        <v>19</v>
      </c>
      <c r="C3164" s="115">
        <v>0</v>
      </c>
      <c r="D3164" s="115">
        <v>0</v>
      </c>
      <c r="E3164" s="115">
        <v>0</v>
      </c>
      <c r="F3164" s="115">
        <v>0</v>
      </c>
      <c r="G3164" s="115">
        <v>0</v>
      </c>
      <c r="H3164" s="115">
        <v>0</v>
      </c>
      <c r="I3164" s="115">
        <v>0</v>
      </c>
      <c r="J3164" s="115">
        <v>0</v>
      </c>
      <c r="K3164" s="115">
        <v>0</v>
      </c>
      <c r="L3164" s="115">
        <v>0</v>
      </c>
      <c r="M3164" s="115">
        <v>0</v>
      </c>
      <c r="N3164" s="115">
        <v>0</v>
      </c>
      <c r="O3164" s="115">
        <v>0</v>
      </c>
      <c r="P3164" s="115">
        <v>0</v>
      </c>
      <c r="Q3164" s="115">
        <v>0</v>
      </c>
      <c r="R3164" s="115">
        <v>0</v>
      </c>
      <c r="S3164" s="115">
        <v>0</v>
      </c>
      <c r="T3164" s="115">
        <v>0</v>
      </c>
      <c r="U3164" s="115">
        <v>0</v>
      </c>
      <c r="V3164" s="115">
        <v>0</v>
      </c>
      <c r="W3164" s="115">
        <v>0</v>
      </c>
      <c r="X3164" s="115">
        <v>0</v>
      </c>
      <c r="Y3164" s="115">
        <v>0</v>
      </c>
      <c r="Z3164" s="115">
        <v>0</v>
      </c>
      <c r="AA3164" s="115">
        <v>0</v>
      </c>
      <c r="AB3164" s="115">
        <v>0</v>
      </c>
      <c r="AC3164" s="115">
        <v>0</v>
      </c>
      <c r="AD3164" s="115">
        <v>0</v>
      </c>
      <c r="AE3164" s="115">
        <v>0</v>
      </c>
      <c r="AF3164" s="115">
        <v>0</v>
      </c>
      <c r="AG3164" s="115">
        <v>0</v>
      </c>
    </row>
    <row r="3165" spans="1:33">
      <c r="A3165" s="115" t="s">
        <v>4884</v>
      </c>
      <c r="B3165" s="115" t="s">
        <v>19</v>
      </c>
      <c r="C3165" s="115">
        <v>0</v>
      </c>
      <c r="D3165" s="115">
        <v>0</v>
      </c>
      <c r="E3165" s="115">
        <v>0</v>
      </c>
      <c r="F3165" s="115">
        <v>0</v>
      </c>
      <c r="G3165" s="115">
        <v>0</v>
      </c>
      <c r="H3165" s="115">
        <v>0</v>
      </c>
      <c r="I3165" s="115">
        <v>0</v>
      </c>
      <c r="J3165" s="115">
        <v>0</v>
      </c>
      <c r="K3165" s="115">
        <v>0</v>
      </c>
      <c r="L3165" s="115">
        <v>0</v>
      </c>
      <c r="M3165" s="115">
        <v>0</v>
      </c>
      <c r="N3165" s="115">
        <v>0</v>
      </c>
      <c r="O3165" s="115">
        <v>0</v>
      </c>
      <c r="P3165" s="115">
        <v>0</v>
      </c>
      <c r="Q3165" s="115">
        <v>0</v>
      </c>
      <c r="R3165" s="115">
        <v>0</v>
      </c>
      <c r="S3165" s="115">
        <v>0</v>
      </c>
      <c r="T3165" s="115">
        <v>0</v>
      </c>
      <c r="U3165" s="115">
        <v>0</v>
      </c>
      <c r="V3165" s="115">
        <v>0</v>
      </c>
      <c r="W3165" s="115">
        <v>0</v>
      </c>
      <c r="X3165" s="115">
        <v>0</v>
      </c>
      <c r="Y3165" s="115">
        <v>0</v>
      </c>
      <c r="Z3165" s="115">
        <v>0</v>
      </c>
      <c r="AA3165" s="115">
        <v>0</v>
      </c>
      <c r="AB3165" s="115">
        <v>0</v>
      </c>
      <c r="AC3165" s="115">
        <v>0</v>
      </c>
      <c r="AD3165" s="115">
        <v>0</v>
      </c>
      <c r="AE3165" s="115">
        <v>0</v>
      </c>
      <c r="AF3165" s="115">
        <v>0</v>
      </c>
      <c r="AG3165" s="115">
        <v>0</v>
      </c>
    </row>
    <row r="3166" spans="1:33">
      <c r="A3166" s="115" t="s">
        <v>4885</v>
      </c>
      <c r="B3166" s="115" t="s">
        <v>19</v>
      </c>
      <c r="C3166" s="115">
        <v>0</v>
      </c>
      <c r="D3166" s="115">
        <v>0</v>
      </c>
      <c r="E3166" s="115">
        <v>0</v>
      </c>
      <c r="F3166" s="115">
        <v>0</v>
      </c>
      <c r="G3166" s="115">
        <v>0</v>
      </c>
      <c r="H3166" s="115">
        <v>0</v>
      </c>
      <c r="I3166" s="115">
        <v>0</v>
      </c>
      <c r="J3166" s="115">
        <v>0</v>
      </c>
      <c r="K3166" s="115">
        <v>0</v>
      </c>
      <c r="L3166" s="115">
        <v>0</v>
      </c>
      <c r="M3166" s="115">
        <v>0</v>
      </c>
      <c r="N3166" s="115">
        <v>0</v>
      </c>
      <c r="O3166" s="115">
        <v>0</v>
      </c>
      <c r="P3166" s="115">
        <v>0</v>
      </c>
      <c r="Q3166" s="115">
        <v>0</v>
      </c>
      <c r="R3166" s="115">
        <v>0</v>
      </c>
      <c r="S3166" s="115">
        <v>0</v>
      </c>
      <c r="T3166" s="115">
        <v>0</v>
      </c>
      <c r="U3166" s="115">
        <v>0</v>
      </c>
      <c r="V3166" s="115">
        <v>0</v>
      </c>
      <c r="W3166" s="115">
        <v>0</v>
      </c>
      <c r="X3166" s="115">
        <v>0</v>
      </c>
      <c r="Y3166" s="115">
        <v>0</v>
      </c>
      <c r="Z3166" s="115">
        <v>0</v>
      </c>
      <c r="AA3166" s="115">
        <v>0</v>
      </c>
      <c r="AB3166" s="115">
        <v>0</v>
      </c>
      <c r="AC3166" s="115">
        <v>0</v>
      </c>
      <c r="AD3166" s="115">
        <v>0</v>
      </c>
      <c r="AE3166" s="115">
        <v>0</v>
      </c>
      <c r="AF3166" s="115">
        <v>0</v>
      </c>
      <c r="AG3166" s="115">
        <v>0</v>
      </c>
    </row>
    <row r="3167" spans="1:33">
      <c r="A3167" s="115" t="s">
        <v>4886</v>
      </c>
      <c r="B3167" s="115" t="s">
        <v>19</v>
      </c>
      <c r="C3167" s="115">
        <v>0</v>
      </c>
      <c r="D3167" s="115">
        <v>0</v>
      </c>
      <c r="E3167" s="115">
        <v>0</v>
      </c>
      <c r="F3167" s="115">
        <v>0</v>
      </c>
      <c r="G3167" s="115">
        <v>0</v>
      </c>
      <c r="H3167" s="115">
        <v>0</v>
      </c>
      <c r="I3167" s="115">
        <v>0</v>
      </c>
      <c r="J3167" s="115">
        <v>0</v>
      </c>
      <c r="K3167" s="115">
        <v>0</v>
      </c>
      <c r="L3167" s="115">
        <v>0</v>
      </c>
      <c r="M3167" s="115">
        <v>0</v>
      </c>
      <c r="N3167" s="115">
        <v>0</v>
      </c>
      <c r="O3167" s="115">
        <v>0</v>
      </c>
      <c r="P3167" s="115">
        <v>0</v>
      </c>
      <c r="Q3167" s="115">
        <v>0</v>
      </c>
      <c r="R3167" s="115">
        <v>0</v>
      </c>
      <c r="S3167" s="115">
        <v>0</v>
      </c>
      <c r="T3167" s="115">
        <v>0</v>
      </c>
      <c r="U3167" s="115">
        <v>0</v>
      </c>
      <c r="V3167" s="115">
        <v>0</v>
      </c>
      <c r="W3167" s="115">
        <v>0</v>
      </c>
      <c r="X3167" s="115">
        <v>0</v>
      </c>
      <c r="Y3167" s="115">
        <v>0</v>
      </c>
      <c r="Z3167" s="115">
        <v>0</v>
      </c>
      <c r="AA3167" s="115">
        <v>0</v>
      </c>
      <c r="AB3167" s="115">
        <v>0</v>
      </c>
      <c r="AC3167" s="115">
        <v>0</v>
      </c>
      <c r="AD3167" s="115">
        <v>0</v>
      </c>
      <c r="AE3167" s="115">
        <v>0</v>
      </c>
      <c r="AF3167" s="115">
        <v>0</v>
      </c>
      <c r="AG3167" s="115">
        <v>0</v>
      </c>
    </row>
    <row r="3168" spans="1:33">
      <c r="A3168" s="115" t="s">
        <v>4887</v>
      </c>
      <c r="B3168" s="115" t="s">
        <v>19</v>
      </c>
      <c r="C3168" s="115">
        <v>0</v>
      </c>
      <c r="D3168" s="115">
        <v>0</v>
      </c>
      <c r="E3168" s="115">
        <v>0</v>
      </c>
      <c r="F3168" s="115">
        <v>0</v>
      </c>
      <c r="G3168" s="115">
        <v>0</v>
      </c>
      <c r="H3168" s="115">
        <v>0</v>
      </c>
      <c r="I3168" s="115">
        <v>0</v>
      </c>
      <c r="J3168" s="115">
        <v>0</v>
      </c>
      <c r="K3168" s="115">
        <v>0</v>
      </c>
      <c r="L3168" s="115">
        <v>0</v>
      </c>
      <c r="M3168" s="115">
        <v>0</v>
      </c>
      <c r="N3168" s="115">
        <v>0</v>
      </c>
      <c r="O3168" s="115">
        <v>0</v>
      </c>
      <c r="P3168" s="115">
        <v>0</v>
      </c>
      <c r="Q3168" s="115">
        <v>0</v>
      </c>
      <c r="R3168" s="115">
        <v>0</v>
      </c>
      <c r="S3168" s="115">
        <v>0</v>
      </c>
      <c r="T3168" s="115">
        <v>0</v>
      </c>
      <c r="U3168" s="115">
        <v>0</v>
      </c>
      <c r="V3168" s="115">
        <v>0</v>
      </c>
      <c r="W3168" s="115">
        <v>0</v>
      </c>
      <c r="X3168" s="115">
        <v>0</v>
      </c>
      <c r="Y3168" s="115">
        <v>0</v>
      </c>
      <c r="Z3168" s="115">
        <v>0</v>
      </c>
      <c r="AA3168" s="115">
        <v>0</v>
      </c>
      <c r="AB3168" s="115">
        <v>0</v>
      </c>
      <c r="AC3168" s="115">
        <v>0</v>
      </c>
      <c r="AD3168" s="115">
        <v>0</v>
      </c>
      <c r="AE3168" s="115">
        <v>0</v>
      </c>
      <c r="AF3168" s="115">
        <v>0</v>
      </c>
      <c r="AG3168" s="115">
        <v>0</v>
      </c>
    </row>
    <row r="3169" spans="1:33">
      <c r="A3169" s="115" t="s">
        <v>4888</v>
      </c>
      <c r="B3169" s="115" t="s">
        <v>19</v>
      </c>
      <c r="C3169" s="115">
        <v>0</v>
      </c>
      <c r="D3169" s="115">
        <v>0</v>
      </c>
      <c r="E3169" s="115">
        <v>0</v>
      </c>
      <c r="F3169" s="115">
        <v>0</v>
      </c>
      <c r="G3169" s="115">
        <v>0</v>
      </c>
      <c r="H3169" s="115">
        <v>0</v>
      </c>
      <c r="I3169" s="115">
        <v>0</v>
      </c>
      <c r="J3169" s="115">
        <v>0</v>
      </c>
      <c r="K3169" s="115">
        <v>0</v>
      </c>
      <c r="L3169" s="115">
        <v>0</v>
      </c>
      <c r="M3169" s="115">
        <v>0</v>
      </c>
      <c r="N3169" s="115">
        <v>0</v>
      </c>
      <c r="O3169" s="115">
        <v>0</v>
      </c>
      <c r="P3169" s="115">
        <v>0</v>
      </c>
      <c r="Q3169" s="115">
        <v>0</v>
      </c>
      <c r="R3169" s="115">
        <v>0</v>
      </c>
      <c r="S3169" s="115">
        <v>0</v>
      </c>
      <c r="T3169" s="115">
        <v>0</v>
      </c>
      <c r="U3169" s="115">
        <v>0</v>
      </c>
      <c r="V3169" s="115">
        <v>0</v>
      </c>
      <c r="W3169" s="115">
        <v>0</v>
      </c>
      <c r="X3169" s="115">
        <v>0</v>
      </c>
      <c r="Y3169" s="115">
        <v>0</v>
      </c>
      <c r="Z3169" s="115">
        <v>0</v>
      </c>
      <c r="AA3169" s="115">
        <v>0</v>
      </c>
      <c r="AB3169" s="115">
        <v>0</v>
      </c>
      <c r="AC3169" s="115">
        <v>0</v>
      </c>
      <c r="AD3169" s="115">
        <v>0</v>
      </c>
      <c r="AE3169" s="115">
        <v>0</v>
      </c>
      <c r="AF3169" s="115">
        <v>0</v>
      </c>
      <c r="AG3169" s="115">
        <v>0</v>
      </c>
    </row>
    <row r="3170" spans="1:33">
      <c r="A3170" s="115" t="s">
        <v>4889</v>
      </c>
      <c r="B3170" s="115" t="s">
        <v>19</v>
      </c>
      <c r="C3170" s="115">
        <v>0</v>
      </c>
      <c r="D3170" s="115">
        <v>0</v>
      </c>
      <c r="E3170" s="115">
        <v>0</v>
      </c>
      <c r="F3170" s="115">
        <v>0</v>
      </c>
      <c r="G3170" s="115">
        <v>0</v>
      </c>
      <c r="H3170" s="115">
        <v>0</v>
      </c>
      <c r="I3170" s="115">
        <v>0</v>
      </c>
      <c r="J3170" s="115">
        <v>0</v>
      </c>
      <c r="K3170" s="115">
        <v>0</v>
      </c>
      <c r="L3170" s="115">
        <v>0</v>
      </c>
      <c r="M3170" s="115">
        <v>0</v>
      </c>
      <c r="N3170" s="115">
        <v>0</v>
      </c>
      <c r="O3170" s="115">
        <v>0</v>
      </c>
      <c r="P3170" s="115">
        <v>0</v>
      </c>
      <c r="Q3170" s="115">
        <v>0</v>
      </c>
      <c r="R3170" s="115">
        <v>0</v>
      </c>
      <c r="S3170" s="115">
        <v>0</v>
      </c>
      <c r="T3170" s="115">
        <v>0</v>
      </c>
      <c r="U3170" s="115">
        <v>0</v>
      </c>
      <c r="V3170" s="115">
        <v>0</v>
      </c>
      <c r="W3170" s="115">
        <v>0</v>
      </c>
      <c r="X3170" s="115">
        <v>0</v>
      </c>
      <c r="Y3170" s="115">
        <v>0</v>
      </c>
      <c r="Z3170" s="115">
        <v>0</v>
      </c>
      <c r="AA3170" s="115">
        <v>0</v>
      </c>
      <c r="AB3170" s="115">
        <v>0</v>
      </c>
      <c r="AC3170" s="115">
        <v>0</v>
      </c>
      <c r="AD3170" s="115">
        <v>0</v>
      </c>
      <c r="AE3170" s="115">
        <v>0</v>
      </c>
      <c r="AF3170" s="115">
        <v>0</v>
      </c>
      <c r="AG3170" s="115">
        <v>0</v>
      </c>
    </row>
    <row r="3171" spans="1:33">
      <c r="A3171" s="115" t="s">
        <v>4890</v>
      </c>
      <c r="B3171" s="115" t="s">
        <v>19</v>
      </c>
      <c r="C3171" s="115">
        <v>0</v>
      </c>
      <c r="D3171" s="115">
        <v>0</v>
      </c>
      <c r="E3171" s="115">
        <v>0</v>
      </c>
      <c r="F3171" s="115">
        <v>0</v>
      </c>
      <c r="G3171" s="115">
        <v>0</v>
      </c>
      <c r="H3171" s="115">
        <v>0</v>
      </c>
      <c r="I3171" s="115">
        <v>0</v>
      </c>
      <c r="J3171" s="115">
        <v>0</v>
      </c>
      <c r="K3171" s="115">
        <v>0</v>
      </c>
      <c r="L3171" s="115">
        <v>0</v>
      </c>
      <c r="M3171" s="115">
        <v>0</v>
      </c>
      <c r="N3171" s="115">
        <v>0</v>
      </c>
      <c r="O3171" s="115">
        <v>0</v>
      </c>
      <c r="P3171" s="115">
        <v>0</v>
      </c>
      <c r="Q3171" s="115">
        <v>0</v>
      </c>
      <c r="R3171" s="115">
        <v>0</v>
      </c>
      <c r="S3171" s="115">
        <v>0</v>
      </c>
      <c r="T3171" s="115">
        <v>0</v>
      </c>
      <c r="U3171" s="115">
        <v>0</v>
      </c>
      <c r="V3171" s="115">
        <v>0</v>
      </c>
      <c r="W3171" s="115">
        <v>0</v>
      </c>
      <c r="X3171" s="115">
        <v>0</v>
      </c>
      <c r="Y3171" s="115">
        <v>0</v>
      </c>
      <c r="Z3171" s="115">
        <v>0</v>
      </c>
      <c r="AA3171" s="115">
        <v>0</v>
      </c>
      <c r="AB3171" s="115">
        <v>0</v>
      </c>
      <c r="AC3171" s="115">
        <v>0</v>
      </c>
      <c r="AD3171" s="115">
        <v>0</v>
      </c>
      <c r="AE3171" s="115">
        <v>0</v>
      </c>
      <c r="AF3171" s="115">
        <v>0</v>
      </c>
      <c r="AG3171" s="115">
        <v>0</v>
      </c>
    </row>
    <row r="3172" spans="1:33">
      <c r="A3172" s="115" t="s">
        <v>4891</v>
      </c>
      <c r="B3172" s="115" t="s">
        <v>19</v>
      </c>
      <c r="C3172" s="115">
        <v>0</v>
      </c>
      <c r="D3172" s="115">
        <v>0</v>
      </c>
      <c r="E3172" s="115">
        <v>0</v>
      </c>
      <c r="F3172" s="115">
        <v>0</v>
      </c>
      <c r="G3172" s="115">
        <v>0</v>
      </c>
      <c r="H3172" s="115">
        <v>0</v>
      </c>
      <c r="I3172" s="115">
        <v>0</v>
      </c>
      <c r="J3172" s="115">
        <v>0</v>
      </c>
      <c r="K3172" s="115">
        <v>0</v>
      </c>
      <c r="L3172" s="115">
        <v>0</v>
      </c>
      <c r="M3172" s="115">
        <v>0</v>
      </c>
      <c r="N3172" s="115">
        <v>0</v>
      </c>
      <c r="O3172" s="115">
        <v>0</v>
      </c>
      <c r="P3172" s="115">
        <v>0</v>
      </c>
      <c r="Q3172" s="115">
        <v>0</v>
      </c>
      <c r="R3172" s="115">
        <v>0</v>
      </c>
      <c r="S3172" s="115">
        <v>0</v>
      </c>
      <c r="T3172" s="115">
        <v>0</v>
      </c>
      <c r="U3172" s="115">
        <v>0</v>
      </c>
      <c r="V3172" s="115">
        <v>0</v>
      </c>
      <c r="W3172" s="115">
        <v>0</v>
      </c>
      <c r="X3172" s="115">
        <v>0</v>
      </c>
      <c r="Y3172" s="115">
        <v>0</v>
      </c>
      <c r="Z3172" s="115">
        <v>0</v>
      </c>
      <c r="AA3172" s="115">
        <v>0</v>
      </c>
      <c r="AB3172" s="115">
        <v>0</v>
      </c>
      <c r="AC3172" s="115">
        <v>0</v>
      </c>
      <c r="AD3172" s="115">
        <v>0</v>
      </c>
      <c r="AE3172" s="115">
        <v>0</v>
      </c>
      <c r="AF3172" s="115">
        <v>0</v>
      </c>
      <c r="AG3172" s="115">
        <v>0</v>
      </c>
    </row>
    <row r="3173" spans="1:33">
      <c r="A3173" s="115" t="s">
        <v>4892</v>
      </c>
      <c r="B3173" s="115" t="s">
        <v>19</v>
      </c>
      <c r="C3173" s="115">
        <v>0</v>
      </c>
      <c r="D3173" s="115">
        <v>0</v>
      </c>
      <c r="E3173" s="115">
        <v>0</v>
      </c>
      <c r="F3173" s="115">
        <v>0</v>
      </c>
      <c r="G3173" s="115">
        <v>0</v>
      </c>
      <c r="H3173" s="115">
        <v>0</v>
      </c>
      <c r="I3173" s="115">
        <v>0</v>
      </c>
      <c r="J3173" s="115">
        <v>0</v>
      </c>
      <c r="K3173" s="115">
        <v>0</v>
      </c>
      <c r="L3173" s="115">
        <v>0</v>
      </c>
      <c r="M3173" s="115">
        <v>0</v>
      </c>
      <c r="N3173" s="115">
        <v>0</v>
      </c>
      <c r="O3173" s="115">
        <v>0</v>
      </c>
      <c r="P3173" s="115">
        <v>0</v>
      </c>
      <c r="Q3173" s="115">
        <v>0</v>
      </c>
      <c r="R3173" s="115">
        <v>0</v>
      </c>
      <c r="S3173" s="115">
        <v>0</v>
      </c>
      <c r="T3173" s="115">
        <v>0</v>
      </c>
      <c r="U3173" s="115">
        <v>0</v>
      </c>
      <c r="V3173" s="115">
        <v>0</v>
      </c>
      <c r="W3173" s="115">
        <v>0</v>
      </c>
      <c r="X3173" s="115">
        <v>0</v>
      </c>
      <c r="Y3173" s="115">
        <v>0</v>
      </c>
      <c r="Z3173" s="115">
        <v>0</v>
      </c>
      <c r="AA3173" s="115">
        <v>0</v>
      </c>
      <c r="AB3173" s="115">
        <v>0</v>
      </c>
      <c r="AC3173" s="115">
        <v>0</v>
      </c>
      <c r="AD3173" s="115">
        <v>0</v>
      </c>
      <c r="AE3173" s="115">
        <v>0</v>
      </c>
      <c r="AF3173" s="115">
        <v>0</v>
      </c>
      <c r="AG3173" s="115">
        <v>0</v>
      </c>
    </row>
    <row r="3174" spans="1:33">
      <c r="A3174" s="115" t="s">
        <v>4893</v>
      </c>
      <c r="B3174" s="115" t="s">
        <v>19</v>
      </c>
      <c r="C3174" s="115">
        <v>0</v>
      </c>
      <c r="D3174" s="115">
        <v>0</v>
      </c>
      <c r="E3174" s="115">
        <v>0</v>
      </c>
      <c r="F3174" s="115">
        <v>0</v>
      </c>
      <c r="G3174" s="115">
        <v>0</v>
      </c>
      <c r="H3174" s="115">
        <v>0</v>
      </c>
      <c r="I3174" s="115">
        <v>0</v>
      </c>
      <c r="J3174" s="115">
        <v>0</v>
      </c>
      <c r="K3174" s="115">
        <v>0</v>
      </c>
      <c r="L3174" s="115">
        <v>0</v>
      </c>
      <c r="M3174" s="115">
        <v>0</v>
      </c>
      <c r="N3174" s="115">
        <v>0</v>
      </c>
      <c r="O3174" s="115">
        <v>0</v>
      </c>
      <c r="P3174" s="115">
        <v>0</v>
      </c>
      <c r="Q3174" s="115">
        <v>0</v>
      </c>
      <c r="R3174" s="115">
        <v>0</v>
      </c>
      <c r="S3174" s="115">
        <v>0</v>
      </c>
      <c r="T3174" s="115">
        <v>0</v>
      </c>
      <c r="U3174" s="115">
        <v>0</v>
      </c>
      <c r="V3174" s="115">
        <v>0</v>
      </c>
      <c r="W3174" s="115">
        <v>0</v>
      </c>
      <c r="X3174" s="115">
        <v>0</v>
      </c>
      <c r="Y3174" s="115">
        <v>0</v>
      </c>
      <c r="Z3174" s="115">
        <v>0</v>
      </c>
      <c r="AA3174" s="115">
        <v>0</v>
      </c>
      <c r="AB3174" s="115">
        <v>0</v>
      </c>
      <c r="AC3174" s="115">
        <v>0</v>
      </c>
      <c r="AD3174" s="115">
        <v>0</v>
      </c>
      <c r="AE3174" s="115">
        <v>0</v>
      </c>
      <c r="AF3174" s="115">
        <v>0</v>
      </c>
      <c r="AG3174" s="115">
        <v>0</v>
      </c>
    </row>
    <row r="3175" spans="1:33">
      <c r="A3175" s="115" t="s">
        <v>4894</v>
      </c>
      <c r="B3175" s="115" t="s">
        <v>19</v>
      </c>
      <c r="C3175" s="115">
        <v>0</v>
      </c>
      <c r="D3175" s="115">
        <v>0</v>
      </c>
      <c r="E3175" s="115">
        <v>0</v>
      </c>
      <c r="F3175" s="115">
        <v>0</v>
      </c>
      <c r="G3175" s="115">
        <v>0</v>
      </c>
      <c r="H3175" s="115">
        <v>0</v>
      </c>
      <c r="I3175" s="115">
        <v>0</v>
      </c>
      <c r="J3175" s="115">
        <v>0</v>
      </c>
      <c r="K3175" s="115">
        <v>0</v>
      </c>
      <c r="L3175" s="115">
        <v>0</v>
      </c>
      <c r="M3175" s="115">
        <v>0</v>
      </c>
      <c r="N3175" s="115">
        <v>0</v>
      </c>
      <c r="O3175" s="115">
        <v>0</v>
      </c>
      <c r="P3175" s="115">
        <v>0</v>
      </c>
      <c r="Q3175" s="115">
        <v>0</v>
      </c>
      <c r="R3175" s="115">
        <v>0</v>
      </c>
      <c r="S3175" s="115">
        <v>0</v>
      </c>
      <c r="T3175" s="115">
        <v>0</v>
      </c>
      <c r="U3175" s="115">
        <v>0</v>
      </c>
      <c r="V3175" s="115">
        <v>0</v>
      </c>
      <c r="W3175" s="115">
        <v>0</v>
      </c>
      <c r="X3175" s="115">
        <v>0</v>
      </c>
      <c r="Y3175" s="115">
        <v>0</v>
      </c>
      <c r="Z3175" s="115">
        <v>0</v>
      </c>
      <c r="AA3175" s="115">
        <v>0</v>
      </c>
      <c r="AB3175" s="115">
        <v>0</v>
      </c>
      <c r="AC3175" s="115">
        <v>0</v>
      </c>
      <c r="AD3175" s="115">
        <v>0</v>
      </c>
      <c r="AE3175" s="115">
        <v>0</v>
      </c>
      <c r="AF3175" s="115">
        <v>0</v>
      </c>
      <c r="AG3175" s="115">
        <v>0</v>
      </c>
    </row>
    <row r="3176" spans="1:33">
      <c r="A3176" s="115" t="s">
        <v>4895</v>
      </c>
      <c r="B3176" s="115" t="s">
        <v>19</v>
      </c>
      <c r="C3176" s="115">
        <v>0</v>
      </c>
      <c r="D3176" s="115">
        <v>0</v>
      </c>
      <c r="E3176" s="115">
        <v>0</v>
      </c>
      <c r="F3176" s="115">
        <v>0</v>
      </c>
      <c r="G3176" s="115">
        <v>0</v>
      </c>
      <c r="H3176" s="115">
        <v>0</v>
      </c>
      <c r="I3176" s="115">
        <v>0</v>
      </c>
      <c r="J3176" s="115">
        <v>0</v>
      </c>
      <c r="K3176" s="115">
        <v>0</v>
      </c>
      <c r="L3176" s="115">
        <v>0</v>
      </c>
      <c r="M3176" s="115">
        <v>0</v>
      </c>
      <c r="N3176" s="115">
        <v>0</v>
      </c>
      <c r="O3176" s="115">
        <v>0</v>
      </c>
      <c r="P3176" s="115">
        <v>0</v>
      </c>
      <c r="Q3176" s="115">
        <v>0</v>
      </c>
      <c r="R3176" s="115">
        <v>0</v>
      </c>
      <c r="S3176" s="115">
        <v>0</v>
      </c>
      <c r="T3176" s="115">
        <v>0</v>
      </c>
      <c r="U3176" s="115">
        <v>0</v>
      </c>
      <c r="V3176" s="115">
        <v>0</v>
      </c>
      <c r="W3176" s="115">
        <v>0</v>
      </c>
      <c r="X3176" s="115">
        <v>0</v>
      </c>
      <c r="Y3176" s="115">
        <v>0</v>
      </c>
      <c r="Z3176" s="115">
        <v>0</v>
      </c>
      <c r="AA3176" s="115">
        <v>0</v>
      </c>
      <c r="AB3176" s="115">
        <v>0</v>
      </c>
      <c r="AC3176" s="115">
        <v>0</v>
      </c>
      <c r="AD3176" s="115">
        <v>0</v>
      </c>
      <c r="AE3176" s="115">
        <v>0</v>
      </c>
      <c r="AF3176" s="115">
        <v>0</v>
      </c>
      <c r="AG3176" s="115">
        <v>0</v>
      </c>
    </row>
    <row r="3177" spans="1:33">
      <c r="A3177" s="115" t="s">
        <v>4896</v>
      </c>
      <c r="B3177" s="115" t="s">
        <v>19</v>
      </c>
      <c r="C3177" s="115">
        <v>0</v>
      </c>
      <c r="D3177" s="115">
        <v>0</v>
      </c>
      <c r="E3177" s="115">
        <v>0</v>
      </c>
      <c r="F3177" s="115">
        <v>0</v>
      </c>
      <c r="G3177" s="115">
        <v>0</v>
      </c>
      <c r="H3177" s="115">
        <v>0</v>
      </c>
      <c r="I3177" s="115">
        <v>0</v>
      </c>
      <c r="J3177" s="115">
        <v>0</v>
      </c>
      <c r="K3177" s="115">
        <v>0</v>
      </c>
      <c r="L3177" s="115">
        <v>0</v>
      </c>
      <c r="M3177" s="115">
        <v>0</v>
      </c>
      <c r="N3177" s="115">
        <v>0</v>
      </c>
      <c r="O3177" s="115">
        <v>0</v>
      </c>
      <c r="P3177" s="115">
        <v>0</v>
      </c>
      <c r="Q3177" s="115">
        <v>0</v>
      </c>
      <c r="R3177" s="115">
        <v>0</v>
      </c>
      <c r="S3177" s="115">
        <v>0</v>
      </c>
      <c r="T3177" s="115">
        <v>0</v>
      </c>
      <c r="U3177" s="115">
        <v>0</v>
      </c>
      <c r="V3177" s="115">
        <v>0</v>
      </c>
      <c r="W3177" s="115">
        <v>0</v>
      </c>
      <c r="X3177" s="115">
        <v>0</v>
      </c>
      <c r="Y3177" s="115">
        <v>0</v>
      </c>
      <c r="Z3177" s="115">
        <v>0</v>
      </c>
      <c r="AA3177" s="115">
        <v>0</v>
      </c>
      <c r="AB3177" s="115">
        <v>0</v>
      </c>
      <c r="AC3177" s="115">
        <v>0</v>
      </c>
      <c r="AD3177" s="115">
        <v>0</v>
      </c>
      <c r="AE3177" s="115">
        <v>0</v>
      </c>
      <c r="AF3177" s="115">
        <v>0</v>
      </c>
      <c r="AG3177" s="115">
        <v>0</v>
      </c>
    </row>
    <row r="3178" spans="1:33">
      <c r="A3178" s="115" t="s">
        <v>4897</v>
      </c>
      <c r="B3178" s="115" t="s">
        <v>19</v>
      </c>
      <c r="C3178" s="115">
        <v>0</v>
      </c>
      <c r="D3178" s="115">
        <v>0</v>
      </c>
      <c r="E3178" s="115">
        <v>0</v>
      </c>
      <c r="F3178" s="115">
        <v>0</v>
      </c>
      <c r="G3178" s="115">
        <v>0</v>
      </c>
      <c r="H3178" s="115">
        <v>0</v>
      </c>
      <c r="I3178" s="115">
        <v>0</v>
      </c>
      <c r="J3178" s="115">
        <v>0</v>
      </c>
      <c r="K3178" s="115">
        <v>0</v>
      </c>
      <c r="L3178" s="115">
        <v>0</v>
      </c>
      <c r="M3178" s="115">
        <v>0</v>
      </c>
      <c r="N3178" s="115">
        <v>0</v>
      </c>
      <c r="O3178" s="115">
        <v>0</v>
      </c>
      <c r="P3178" s="115">
        <v>0</v>
      </c>
      <c r="Q3178" s="115">
        <v>0</v>
      </c>
      <c r="R3178" s="115">
        <v>0</v>
      </c>
      <c r="S3178" s="115">
        <v>0</v>
      </c>
      <c r="T3178" s="115">
        <v>0</v>
      </c>
      <c r="U3178" s="115">
        <v>0</v>
      </c>
      <c r="V3178" s="115">
        <v>0</v>
      </c>
      <c r="W3178" s="115">
        <v>0</v>
      </c>
      <c r="X3178" s="115">
        <v>0</v>
      </c>
      <c r="Y3178" s="115">
        <v>0</v>
      </c>
      <c r="Z3178" s="115">
        <v>0</v>
      </c>
      <c r="AA3178" s="115">
        <v>0</v>
      </c>
      <c r="AB3178" s="115">
        <v>0</v>
      </c>
      <c r="AC3178" s="115">
        <v>0</v>
      </c>
      <c r="AD3178" s="115">
        <v>0</v>
      </c>
      <c r="AE3178" s="115">
        <v>0</v>
      </c>
      <c r="AF3178" s="115">
        <v>0</v>
      </c>
      <c r="AG3178" s="115">
        <v>0</v>
      </c>
    </row>
    <row r="3179" spans="1:33">
      <c r="A3179" s="115" t="s">
        <v>4898</v>
      </c>
      <c r="B3179" s="115" t="s">
        <v>19</v>
      </c>
      <c r="C3179" s="115">
        <v>0</v>
      </c>
      <c r="D3179" s="115">
        <v>0</v>
      </c>
      <c r="E3179" s="115">
        <v>0</v>
      </c>
      <c r="F3179" s="115">
        <v>0</v>
      </c>
      <c r="G3179" s="115">
        <v>0</v>
      </c>
      <c r="H3179" s="115">
        <v>0</v>
      </c>
      <c r="I3179" s="115">
        <v>0</v>
      </c>
      <c r="J3179" s="115">
        <v>0</v>
      </c>
      <c r="K3179" s="115">
        <v>0</v>
      </c>
      <c r="L3179" s="115">
        <v>0</v>
      </c>
      <c r="M3179" s="115">
        <v>0</v>
      </c>
      <c r="N3179" s="115">
        <v>0</v>
      </c>
      <c r="O3179" s="115">
        <v>0</v>
      </c>
      <c r="P3179" s="115">
        <v>0</v>
      </c>
      <c r="Q3179" s="115">
        <v>0</v>
      </c>
      <c r="R3179" s="115">
        <v>0</v>
      </c>
      <c r="S3179" s="115">
        <v>0</v>
      </c>
      <c r="T3179" s="115">
        <v>0</v>
      </c>
      <c r="U3179" s="115">
        <v>0</v>
      </c>
      <c r="V3179" s="115">
        <v>0</v>
      </c>
      <c r="W3179" s="115">
        <v>0</v>
      </c>
      <c r="X3179" s="115">
        <v>0</v>
      </c>
      <c r="Y3179" s="115">
        <v>0</v>
      </c>
      <c r="Z3179" s="115">
        <v>0</v>
      </c>
      <c r="AA3179" s="115">
        <v>0</v>
      </c>
      <c r="AB3179" s="115">
        <v>0</v>
      </c>
      <c r="AC3179" s="115">
        <v>0</v>
      </c>
      <c r="AD3179" s="115">
        <v>0</v>
      </c>
      <c r="AE3179" s="115">
        <v>0</v>
      </c>
      <c r="AF3179" s="115">
        <v>0</v>
      </c>
      <c r="AG3179" s="115">
        <v>0</v>
      </c>
    </row>
    <row r="3180" spans="1:33">
      <c r="A3180" s="115" t="s">
        <v>4899</v>
      </c>
      <c r="B3180" s="115" t="s">
        <v>19</v>
      </c>
      <c r="C3180" s="115">
        <v>0</v>
      </c>
      <c r="D3180" s="115">
        <v>0</v>
      </c>
      <c r="E3180" s="115">
        <v>0</v>
      </c>
      <c r="F3180" s="115">
        <v>0</v>
      </c>
      <c r="G3180" s="115">
        <v>0</v>
      </c>
      <c r="H3180" s="115">
        <v>0</v>
      </c>
      <c r="I3180" s="115">
        <v>0</v>
      </c>
      <c r="J3180" s="115">
        <v>0</v>
      </c>
      <c r="K3180" s="115">
        <v>0</v>
      </c>
      <c r="L3180" s="115">
        <v>0</v>
      </c>
      <c r="M3180" s="115">
        <v>0</v>
      </c>
      <c r="N3180" s="115">
        <v>0</v>
      </c>
      <c r="O3180" s="115">
        <v>0</v>
      </c>
      <c r="P3180" s="115">
        <v>0</v>
      </c>
      <c r="Q3180" s="115">
        <v>0</v>
      </c>
      <c r="R3180" s="115">
        <v>0</v>
      </c>
      <c r="S3180" s="115">
        <v>0</v>
      </c>
      <c r="T3180" s="115">
        <v>0</v>
      </c>
      <c r="U3180" s="115">
        <v>0</v>
      </c>
      <c r="V3180" s="115">
        <v>0</v>
      </c>
      <c r="W3180" s="115">
        <v>0</v>
      </c>
      <c r="X3180" s="115">
        <v>0</v>
      </c>
      <c r="Y3180" s="115">
        <v>0</v>
      </c>
      <c r="Z3180" s="115">
        <v>0</v>
      </c>
      <c r="AA3180" s="115">
        <v>0</v>
      </c>
      <c r="AB3180" s="115">
        <v>0</v>
      </c>
      <c r="AC3180" s="115">
        <v>0</v>
      </c>
      <c r="AD3180" s="115">
        <v>0</v>
      </c>
      <c r="AE3180" s="115">
        <v>0</v>
      </c>
      <c r="AF3180" s="115">
        <v>0</v>
      </c>
      <c r="AG3180" s="115">
        <v>0</v>
      </c>
    </row>
    <row r="3181" spans="1:33">
      <c r="A3181" s="115" t="s">
        <v>4900</v>
      </c>
      <c r="B3181" s="115" t="s">
        <v>19</v>
      </c>
      <c r="C3181" s="115">
        <v>0</v>
      </c>
      <c r="D3181" s="115">
        <v>0</v>
      </c>
      <c r="E3181" s="115">
        <v>0</v>
      </c>
      <c r="F3181" s="115">
        <v>0</v>
      </c>
      <c r="G3181" s="115">
        <v>0</v>
      </c>
      <c r="H3181" s="115">
        <v>0</v>
      </c>
      <c r="I3181" s="115">
        <v>0</v>
      </c>
      <c r="J3181" s="115">
        <v>0</v>
      </c>
      <c r="K3181" s="115">
        <v>0</v>
      </c>
      <c r="L3181" s="115">
        <v>0</v>
      </c>
      <c r="M3181" s="115">
        <v>0</v>
      </c>
      <c r="N3181" s="115">
        <v>0</v>
      </c>
      <c r="O3181" s="115">
        <v>0</v>
      </c>
      <c r="P3181" s="115">
        <v>0</v>
      </c>
      <c r="Q3181" s="115">
        <v>0</v>
      </c>
      <c r="R3181" s="115">
        <v>0</v>
      </c>
      <c r="S3181" s="115">
        <v>0</v>
      </c>
      <c r="T3181" s="115">
        <v>0</v>
      </c>
      <c r="U3181" s="115">
        <v>0</v>
      </c>
      <c r="V3181" s="115">
        <v>0</v>
      </c>
      <c r="W3181" s="115">
        <v>0</v>
      </c>
      <c r="X3181" s="115">
        <v>0</v>
      </c>
      <c r="Y3181" s="115">
        <v>0</v>
      </c>
      <c r="Z3181" s="115">
        <v>0</v>
      </c>
      <c r="AA3181" s="115">
        <v>0</v>
      </c>
      <c r="AB3181" s="115">
        <v>0</v>
      </c>
      <c r="AC3181" s="115">
        <v>0</v>
      </c>
      <c r="AD3181" s="115">
        <v>0</v>
      </c>
      <c r="AE3181" s="115">
        <v>0</v>
      </c>
      <c r="AF3181" s="115">
        <v>0</v>
      </c>
      <c r="AG3181" s="115">
        <v>0</v>
      </c>
    </row>
    <row r="3182" spans="1:33">
      <c r="A3182" s="115" t="s">
        <v>4901</v>
      </c>
      <c r="B3182" s="115" t="s">
        <v>19</v>
      </c>
      <c r="C3182" s="2">
        <v>35134300000000</v>
      </c>
      <c r="D3182" s="2">
        <v>36979100000000</v>
      </c>
      <c r="E3182" s="2">
        <v>39421800000000</v>
      </c>
      <c r="F3182" s="2">
        <v>40250300000000</v>
      </c>
      <c r="G3182" s="2">
        <v>41120700000000</v>
      </c>
      <c r="H3182" s="2">
        <v>41861700000000</v>
      </c>
      <c r="I3182" s="2">
        <v>42543800000000</v>
      </c>
      <c r="J3182" s="2">
        <v>43178200000000</v>
      </c>
      <c r="K3182" s="2">
        <v>43794900000000</v>
      </c>
      <c r="L3182" s="2">
        <v>44327200000000</v>
      </c>
      <c r="M3182" s="2">
        <v>44859800000000</v>
      </c>
      <c r="N3182" s="2">
        <v>45403900000000</v>
      </c>
      <c r="O3182" s="2">
        <v>46109800000000</v>
      </c>
      <c r="P3182" s="2">
        <v>46633000000000</v>
      </c>
      <c r="Q3182" s="2">
        <v>47252300000000</v>
      </c>
      <c r="R3182" s="2">
        <v>47896000000000</v>
      </c>
      <c r="S3182" s="2">
        <v>48532300000000</v>
      </c>
      <c r="T3182" s="2">
        <v>49196100000000</v>
      </c>
      <c r="U3182" s="2">
        <v>49864500000000</v>
      </c>
      <c r="V3182" s="2">
        <v>50546400000000</v>
      </c>
      <c r="W3182" s="2">
        <v>51224700000000</v>
      </c>
      <c r="X3182" s="2">
        <v>51890000000000</v>
      </c>
      <c r="Y3182" s="2">
        <v>52562200000000</v>
      </c>
      <c r="Z3182" s="2">
        <v>53238900000000</v>
      </c>
      <c r="AA3182" s="2">
        <v>53917600000000</v>
      </c>
      <c r="AB3182" s="2">
        <v>54622900000000</v>
      </c>
      <c r="AC3182" s="2">
        <v>55321200000000</v>
      </c>
      <c r="AD3182" s="2">
        <v>56021500000000</v>
      </c>
      <c r="AE3182" s="2">
        <v>56765500000000</v>
      </c>
      <c r="AF3182" s="2">
        <v>57510200000000</v>
      </c>
      <c r="AG3182" s="2">
        <v>58280600000000</v>
      </c>
    </row>
    <row r="3183" spans="1:33">
      <c r="A3183" s="115" t="s">
        <v>4902</v>
      </c>
      <c r="B3183" s="115" t="s">
        <v>19</v>
      </c>
      <c r="C3183" s="2">
        <v>999624000</v>
      </c>
      <c r="D3183" s="2">
        <v>1052110000</v>
      </c>
      <c r="E3183" s="2">
        <v>1121610000</v>
      </c>
      <c r="F3183" s="2">
        <v>1145180000</v>
      </c>
      <c r="G3183" s="2">
        <v>1169950000</v>
      </c>
      <c r="H3183" s="2">
        <v>1191030000</v>
      </c>
      <c r="I3183" s="2">
        <v>1210440000</v>
      </c>
      <c r="J3183" s="2">
        <v>1228490000</v>
      </c>
      <c r="K3183" s="2">
        <v>1246030000</v>
      </c>
      <c r="L3183" s="2">
        <v>1261170000</v>
      </c>
      <c r="M3183" s="2">
        <v>1276330000</v>
      </c>
      <c r="N3183" s="2">
        <v>1291810000</v>
      </c>
      <c r="O3183" s="2">
        <v>1311890000</v>
      </c>
      <c r="P3183" s="2">
        <v>1326780000</v>
      </c>
      <c r="Q3183" s="2">
        <v>1344400000</v>
      </c>
      <c r="R3183" s="2">
        <v>1362710000</v>
      </c>
      <c r="S3183" s="2">
        <v>1380820000</v>
      </c>
      <c r="T3183" s="2">
        <v>1399700000</v>
      </c>
      <c r="U3183" s="2">
        <v>1418720000</v>
      </c>
      <c r="V3183" s="2">
        <v>1438120000</v>
      </c>
      <c r="W3183" s="2">
        <v>1457420000</v>
      </c>
      <c r="X3183" s="2">
        <v>1476350000</v>
      </c>
      <c r="Y3183" s="2">
        <v>1495470000</v>
      </c>
      <c r="Z3183" s="2">
        <v>1514730000</v>
      </c>
      <c r="AA3183" s="2">
        <v>1534040000</v>
      </c>
      <c r="AB3183" s="2">
        <v>1554100000</v>
      </c>
      <c r="AC3183" s="2">
        <v>1573970000</v>
      </c>
      <c r="AD3183" s="2">
        <v>1593900000</v>
      </c>
      <c r="AE3183" s="2">
        <v>1615060000</v>
      </c>
      <c r="AF3183" s="2">
        <v>1636250000</v>
      </c>
      <c r="AG3183" s="2">
        <v>1658170000</v>
      </c>
    </row>
    <row r="3184" spans="1:33">
      <c r="A3184" s="115" t="s">
        <v>4903</v>
      </c>
      <c r="B3184" s="115" t="s">
        <v>19</v>
      </c>
      <c r="C3184" s="2">
        <v>4616530000</v>
      </c>
      <c r="D3184" s="2">
        <v>4858930000</v>
      </c>
      <c r="E3184" s="2">
        <v>5179890000</v>
      </c>
      <c r="F3184" s="2">
        <v>5288750000</v>
      </c>
      <c r="G3184" s="2">
        <v>5403120000</v>
      </c>
      <c r="H3184" s="2">
        <v>5500490000</v>
      </c>
      <c r="I3184" s="2">
        <v>5590110000</v>
      </c>
      <c r="J3184" s="2">
        <v>5673470000</v>
      </c>
      <c r="K3184" s="2">
        <v>5754500000</v>
      </c>
      <c r="L3184" s="2">
        <v>5824440000</v>
      </c>
      <c r="M3184" s="2">
        <v>5894420000</v>
      </c>
      <c r="N3184" s="2">
        <v>5965920000</v>
      </c>
      <c r="O3184" s="2">
        <v>6058670000</v>
      </c>
      <c r="P3184" s="2">
        <v>6127410000</v>
      </c>
      <c r="Q3184" s="2">
        <v>6208800000</v>
      </c>
      <c r="R3184" s="2">
        <v>6293370000</v>
      </c>
      <c r="S3184" s="2">
        <v>6376980000</v>
      </c>
      <c r="T3184" s="2">
        <v>6464190000</v>
      </c>
      <c r="U3184" s="2">
        <v>6552020000</v>
      </c>
      <c r="V3184" s="2">
        <v>6641620000</v>
      </c>
      <c r="W3184" s="2">
        <v>6730740000</v>
      </c>
      <c r="X3184" s="2">
        <v>6818170000</v>
      </c>
      <c r="Y3184" s="2">
        <v>6906490000</v>
      </c>
      <c r="Z3184" s="2">
        <v>6995410000</v>
      </c>
      <c r="AA3184" s="2">
        <v>7084590000</v>
      </c>
      <c r="AB3184" s="2">
        <v>7177260000</v>
      </c>
      <c r="AC3184" s="2">
        <v>7269010000</v>
      </c>
      <c r="AD3184" s="2">
        <v>7361030000</v>
      </c>
      <c r="AE3184" s="2">
        <v>7458790000</v>
      </c>
      <c r="AF3184" s="2">
        <v>7556650000</v>
      </c>
      <c r="AG3184" s="2">
        <v>7657870000</v>
      </c>
    </row>
    <row r="3185" spans="1:33">
      <c r="A3185" s="115" t="s">
        <v>4904</v>
      </c>
      <c r="B3185" s="115" t="s">
        <v>19</v>
      </c>
      <c r="C3185" s="2">
        <v>15800100000</v>
      </c>
      <c r="D3185" s="2">
        <v>16629800000</v>
      </c>
      <c r="E3185" s="2">
        <v>17728300000</v>
      </c>
      <c r="F3185" s="2">
        <v>18100800000</v>
      </c>
      <c r="G3185" s="2">
        <v>18492300000</v>
      </c>
      <c r="H3185" s="2">
        <v>18825500000</v>
      </c>
      <c r="I3185" s="2">
        <v>19132200000</v>
      </c>
      <c r="J3185" s="2">
        <v>19417500000</v>
      </c>
      <c r="K3185" s="2">
        <v>19694900000</v>
      </c>
      <c r="L3185" s="2">
        <v>19934200000</v>
      </c>
      <c r="M3185" s="2">
        <v>20173700000</v>
      </c>
      <c r="N3185" s="2">
        <v>20418400000</v>
      </c>
      <c r="O3185" s="2">
        <v>20735900000</v>
      </c>
      <c r="P3185" s="2">
        <v>20971200000</v>
      </c>
      <c r="Q3185" s="2">
        <v>21249700000</v>
      </c>
      <c r="R3185" s="2">
        <v>21539100000</v>
      </c>
      <c r="S3185" s="2">
        <v>21825300000</v>
      </c>
      <c r="T3185" s="2">
        <v>22123800000</v>
      </c>
      <c r="U3185" s="2">
        <v>22424400000</v>
      </c>
      <c r="V3185" s="2">
        <v>22731100000</v>
      </c>
      <c r="W3185" s="2">
        <v>23036100000</v>
      </c>
      <c r="X3185" s="2">
        <v>23335300000</v>
      </c>
      <c r="Y3185" s="2">
        <v>23637600000</v>
      </c>
      <c r="Z3185" s="2">
        <v>23941900000</v>
      </c>
      <c r="AA3185" s="2">
        <v>24247100000</v>
      </c>
      <c r="AB3185" s="2">
        <v>24564300000</v>
      </c>
      <c r="AC3185" s="2">
        <v>24878300000</v>
      </c>
      <c r="AD3185" s="2">
        <v>25193300000</v>
      </c>
      <c r="AE3185" s="2">
        <v>25527800000</v>
      </c>
      <c r="AF3185" s="2">
        <v>25862700000</v>
      </c>
      <c r="AG3185" s="2">
        <v>26209200000</v>
      </c>
    </row>
    <row r="3186" spans="1:33">
      <c r="A3186" s="115" t="s">
        <v>4905</v>
      </c>
      <c r="B3186" s="115" t="s">
        <v>19</v>
      </c>
      <c r="C3186" s="2">
        <v>1247310000</v>
      </c>
      <c r="D3186" s="2">
        <v>1312800000</v>
      </c>
      <c r="E3186" s="2">
        <v>1399520000</v>
      </c>
      <c r="F3186" s="2">
        <v>1428930000</v>
      </c>
      <c r="G3186" s="2">
        <v>1459830000</v>
      </c>
      <c r="H3186" s="2">
        <v>1486140000</v>
      </c>
      <c r="I3186" s="2">
        <v>1510350000</v>
      </c>
      <c r="J3186" s="2">
        <v>1532870000</v>
      </c>
      <c r="K3186" s="2">
        <v>1554770000</v>
      </c>
      <c r="L3186" s="2">
        <v>1573660000</v>
      </c>
      <c r="M3186" s="2">
        <v>1592570000</v>
      </c>
      <c r="N3186" s="2">
        <v>1611890000</v>
      </c>
      <c r="O3186" s="2">
        <v>1636950000</v>
      </c>
      <c r="P3186" s="2">
        <v>1655520000</v>
      </c>
      <c r="Q3186" s="2">
        <v>1677510000</v>
      </c>
      <c r="R3186" s="2">
        <v>1700360000</v>
      </c>
      <c r="S3186" s="2">
        <v>1722950000</v>
      </c>
      <c r="T3186" s="2">
        <v>1746510000</v>
      </c>
      <c r="U3186" s="2">
        <v>1770240000</v>
      </c>
      <c r="V3186" s="2">
        <v>1794450000</v>
      </c>
      <c r="W3186" s="2">
        <v>1818530000</v>
      </c>
      <c r="X3186" s="2">
        <v>1842150000</v>
      </c>
      <c r="Y3186" s="2">
        <v>1866010000</v>
      </c>
      <c r="Z3186" s="2">
        <v>1890040000</v>
      </c>
      <c r="AA3186" s="2">
        <v>1914130000</v>
      </c>
      <c r="AB3186" s="2">
        <v>1939170000</v>
      </c>
      <c r="AC3186" s="2">
        <v>1963960000</v>
      </c>
      <c r="AD3186" s="2">
        <v>1988820000</v>
      </c>
      <c r="AE3186" s="2">
        <v>2015230000</v>
      </c>
      <c r="AF3186" s="2">
        <v>2041670000</v>
      </c>
      <c r="AG3186" s="2">
        <v>2069020000</v>
      </c>
    </row>
    <row r="3187" spans="1:33">
      <c r="A3187" s="115" t="s">
        <v>4906</v>
      </c>
      <c r="B3187" s="115" t="s">
        <v>19</v>
      </c>
      <c r="C3187" s="2">
        <v>1109180000</v>
      </c>
      <c r="D3187" s="2">
        <v>1167430000</v>
      </c>
      <c r="E3187" s="2">
        <v>1244540000</v>
      </c>
      <c r="F3187" s="2">
        <v>1270690000</v>
      </c>
      <c r="G3187" s="2">
        <v>1298170000</v>
      </c>
      <c r="H3187" s="2">
        <v>1321570000</v>
      </c>
      <c r="I3187" s="2">
        <v>1343100000</v>
      </c>
      <c r="J3187" s="2">
        <v>1363130000</v>
      </c>
      <c r="K3187" s="2">
        <v>1382600000</v>
      </c>
      <c r="L3187" s="2">
        <v>1399400000</v>
      </c>
      <c r="M3187" s="2">
        <v>1416210000</v>
      </c>
      <c r="N3187" s="2">
        <v>1433390000</v>
      </c>
      <c r="O3187" s="2">
        <v>1455680000</v>
      </c>
      <c r="P3187" s="2">
        <v>1472190000</v>
      </c>
      <c r="Q3187" s="2">
        <v>1491750000</v>
      </c>
      <c r="R3187" s="2">
        <v>1512070000</v>
      </c>
      <c r="S3187" s="2">
        <v>1532160000</v>
      </c>
      <c r="T3187" s="2">
        <v>1553110000</v>
      </c>
      <c r="U3187" s="2">
        <v>1574210000</v>
      </c>
      <c r="V3187" s="2">
        <v>1595740000</v>
      </c>
      <c r="W3187" s="2">
        <v>1617150000</v>
      </c>
      <c r="X3187" s="2">
        <v>1638160000</v>
      </c>
      <c r="Y3187" s="2">
        <v>1659380000</v>
      </c>
      <c r="Z3187" s="2">
        <v>1680740000</v>
      </c>
      <c r="AA3187" s="2">
        <v>1702170000</v>
      </c>
      <c r="AB3187" s="2">
        <v>1724430000</v>
      </c>
      <c r="AC3187" s="2">
        <v>1746480000</v>
      </c>
      <c r="AD3187" s="2">
        <v>1768590000</v>
      </c>
      <c r="AE3187" s="2">
        <v>1792080000</v>
      </c>
      <c r="AF3187" s="2">
        <v>1815590000</v>
      </c>
      <c r="AG3187" s="2">
        <v>1839910000</v>
      </c>
    </row>
    <row r="3188" spans="1:33">
      <c r="A3188" s="115" t="s">
        <v>4907</v>
      </c>
      <c r="B3188" s="115" t="s">
        <v>19</v>
      </c>
      <c r="C3188" s="2">
        <v>3358920000</v>
      </c>
      <c r="D3188" s="2">
        <v>3535290000</v>
      </c>
      <c r="E3188" s="2">
        <v>3768820000</v>
      </c>
      <c r="F3188" s="2">
        <v>3848020000</v>
      </c>
      <c r="G3188" s="2">
        <v>3931240000</v>
      </c>
      <c r="H3188" s="2">
        <v>4002080000</v>
      </c>
      <c r="I3188" s="2">
        <v>4067290000</v>
      </c>
      <c r="J3188" s="2">
        <v>4127940000</v>
      </c>
      <c r="K3188" s="2">
        <v>4186890000</v>
      </c>
      <c r="L3188" s="2">
        <v>4237780000</v>
      </c>
      <c r="M3188" s="2">
        <v>4288700000</v>
      </c>
      <c r="N3188" s="2">
        <v>4340720000</v>
      </c>
      <c r="O3188" s="2">
        <v>4408200000</v>
      </c>
      <c r="P3188" s="2">
        <v>4458220000</v>
      </c>
      <c r="Q3188" s="2">
        <v>4517430000</v>
      </c>
      <c r="R3188" s="2">
        <v>4578970000</v>
      </c>
      <c r="S3188" s="2">
        <v>4639810000</v>
      </c>
      <c r="T3188" s="2">
        <v>4703260000</v>
      </c>
      <c r="U3188" s="2">
        <v>4767160000</v>
      </c>
      <c r="V3188" s="2">
        <v>4832350000</v>
      </c>
      <c r="W3188" s="2">
        <v>4897200000</v>
      </c>
      <c r="X3188" s="2">
        <v>4960800000</v>
      </c>
      <c r="Y3188" s="2">
        <v>5025070000</v>
      </c>
      <c r="Z3188" s="2">
        <v>5089760000</v>
      </c>
      <c r="AA3188" s="2">
        <v>5154650000</v>
      </c>
      <c r="AB3188" s="2">
        <v>5222080000</v>
      </c>
      <c r="AC3188" s="2">
        <v>5288830000</v>
      </c>
      <c r="AD3188" s="2">
        <v>5355790000</v>
      </c>
      <c r="AE3188" s="2">
        <v>5426910000</v>
      </c>
      <c r="AF3188" s="2">
        <v>5498110000</v>
      </c>
      <c r="AG3188" s="2">
        <v>5571760000</v>
      </c>
    </row>
    <row r="3189" spans="1:33">
      <c r="A3189" s="115" t="s">
        <v>4908</v>
      </c>
      <c r="B3189" s="115" t="s">
        <v>19</v>
      </c>
      <c r="C3189" s="2">
        <v>259387000</v>
      </c>
      <c r="D3189" s="2">
        <v>273007000</v>
      </c>
      <c r="E3189" s="2">
        <v>291041000</v>
      </c>
      <c r="F3189" s="2">
        <v>297157000</v>
      </c>
      <c r="G3189" s="2">
        <v>303583000</v>
      </c>
      <c r="H3189" s="2">
        <v>309054000</v>
      </c>
      <c r="I3189" s="2">
        <v>314090000</v>
      </c>
      <c r="J3189" s="2">
        <v>318773000</v>
      </c>
      <c r="K3189" s="2">
        <v>323326000</v>
      </c>
      <c r="L3189" s="2">
        <v>327256000</v>
      </c>
      <c r="M3189" s="2">
        <v>331187000</v>
      </c>
      <c r="N3189" s="2">
        <v>335205000</v>
      </c>
      <c r="O3189" s="2">
        <v>340416000</v>
      </c>
      <c r="P3189" s="2">
        <v>344279000</v>
      </c>
      <c r="Q3189" s="2">
        <v>348851000</v>
      </c>
      <c r="R3189" s="2">
        <v>353603000</v>
      </c>
      <c r="S3189" s="2">
        <v>358301000</v>
      </c>
      <c r="T3189" s="2">
        <v>363201000</v>
      </c>
      <c r="U3189" s="2">
        <v>368136000</v>
      </c>
      <c r="V3189" s="2">
        <v>373170000</v>
      </c>
      <c r="W3189" s="2">
        <v>378178000</v>
      </c>
      <c r="X3189" s="2">
        <v>383090000</v>
      </c>
      <c r="Y3189" s="2">
        <v>388052000</v>
      </c>
      <c r="Z3189" s="2">
        <v>393048000</v>
      </c>
      <c r="AA3189" s="2">
        <v>398059000</v>
      </c>
      <c r="AB3189" s="2">
        <v>403266000</v>
      </c>
      <c r="AC3189" s="2">
        <v>408421000</v>
      </c>
      <c r="AD3189" s="2">
        <v>413592000</v>
      </c>
      <c r="AE3189" s="2">
        <v>419084000</v>
      </c>
      <c r="AF3189" s="2">
        <v>424583000</v>
      </c>
      <c r="AG3189" s="2">
        <v>430270000</v>
      </c>
    </row>
    <row r="3190" spans="1:33">
      <c r="A3190" s="115" t="s">
        <v>4909</v>
      </c>
      <c r="B3190" s="115" t="s">
        <v>19</v>
      </c>
      <c r="C3190" s="2">
        <v>221462000</v>
      </c>
      <c r="D3190" s="2">
        <v>233091000</v>
      </c>
      <c r="E3190" s="2">
        <v>248488000</v>
      </c>
      <c r="F3190" s="2">
        <v>253710000</v>
      </c>
      <c r="G3190" s="2">
        <v>259197000</v>
      </c>
      <c r="H3190" s="2">
        <v>263867000</v>
      </c>
      <c r="I3190" s="2">
        <v>268167000</v>
      </c>
      <c r="J3190" s="2">
        <v>272166000</v>
      </c>
      <c r="K3190" s="2">
        <v>276053000</v>
      </c>
      <c r="L3190" s="2">
        <v>279408000</v>
      </c>
      <c r="M3190" s="2">
        <v>282765000</v>
      </c>
      <c r="N3190" s="2">
        <v>286195000</v>
      </c>
      <c r="O3190" s="2">
        <v>290644000</v>
      </c>
      <c r="P3190" s="2">
        <v>293942000</v>
      </c>
      <c r="Q3190" s="2">
        <v>297846000</v>
      </c>
      <c r="R3190" s="2">
        <v>301903000</v>
      </c>
      <c r="S3190" s="2">
        <v>305914000</v>
      </c>
      <c r="T3190" s="2">
        <v>310098000</v>
      </c>
      <c r="U3190" s="2">
        <v>314311000</v>
      </c>
      <c r="V3190" s="2">
        <v>318609000</v>
      </c>
      <c r="W3190" s="2">
        <v>322885000</v>
      </c>
      <c r="X3190" s="2">
        <v>327078000</v>
      </c>
      <c r="Y3190" s="2">
        <v>331316000</v>
      </c>
      <c r="Z3190" s="2">
        <v>335581000</v>
      </c>
      <c r="AA3190" s="2">
        <v>339859000</v>
      </c>
      <c r="AB3190" s="2">
        <v>344305000</v>
      </c>
      <c r="AC3190" s="2">
        <v>348706000</v>
      </c>
      <c r="AD3190" s="2">
        <v>353121000</v>
      </c>
      <c r="AE3190" s="2">
        <v>357810000</v>
      </c>
      <c r="AF3190" s="2">
        <v>362505000</v>
      </c>
      <c r="AG3190" s="2">
        <v>367360000</v>
      </c>
    </row>
    <row r="3191" spans="1:33">
      <c r="A3191" s="115" t="s">
        <v>4910</v>
      </c>
      <c r="B3191" s="115" t="s">
        <v>19</v>
      </c>
      <c r="C3191" s="2">
        <v>1404620000</v>
      </c>
      <c r="D3191" s="2">
        <v>1478380000</v>
      </c>
      <c r="E3191" s="2">
        <v>1576030000</v>
      </c>
      <c r="F3191" s="2">
        <v>1609150000</v>
      </c>
      <c r="G3191" s="2">
        <v>1643950000</v>
      </c>
      <c r="H3191" s="2">
        <v>1673580000</v>
      </c>
      <c r="I3191" s="2">
        <v>1700850000</v>
      </c>
      <c r="J3191" s="2">
        <v>1726210000</v>
      </c>
      <c r="K3191" s="2">
        <v>1750860000</v>
      </c>
      <c r="L3191" s="2">
        <v>1772140000</v>
      </c>
      <c r="M3191" s="2">
        <v>1793430000</v>
      </c>
      <c r="N3191" s="2">
        <v>1815190000</v>
      </c>
      <c r="O3191" s="2">
        <v>1843410000</v>
      </c>
      <c r="P3191" s="2">
        <v>1864320000</v>
      </c>
      <c r="Q3191" s="2">
        <v>1889090000</v>
      </c>
      <c r="R3191" s="2">
        <v>1914820000</v>
      </c>
      <c r="S3191" s="2">
        <v>1940260000</v>
      </c>
      <c r="T3191" s="2">
        <v>1966790000</v>
      </c>
      <c r="U3191" s="2">
        <v>1993520000</v>
      </c>
      <c r="V3191" s="2">
        <v>2020780000</v>
      </c>
      <c r="W3191" s="2">
        <v>2047890000</v>
      </c>
      <c r="X3191" s="2">
        <v>2074490000</v>
      </c>
      <c r="Y3191" s="2">
        <v>2101370000</v>
      </c>
      <c r="Z3191" s="2">
        <v>2128420000</v>
      </c>
      <c r="AA3191" s="2">
        <v>2155550000</v>
      </c>
      <c r="AB3191" s="2">
        <v>2183750000</v>
      </c>
      <c r="AC3191" s="2">
        <v>2211670000</v>
      </c>
      <c r="AD3191" s="2">
        <v>2239670000</v>
      </c>
      <c r="AE3191" s="2">
        <v>2269410000</v>
      </c>
      <c r="AF3191" s="2">
        <v>2299180000</v>
      </c>
      <c r="AG3191" s="2">
        <v>2329980000</v>
      </c>
    </row>
    <row r="3192" spans="1:33">
      <c r="A3192" s="115" t="s">
        <v>4911</v>
      </c>
      <c r="B3192" s="115" t="s">
        <v>19</v>
      </c>
      <c r="C3192" s="2">
        <v>280925000</v>
      </c>
      <c r="D3192" s="2">
        <v>295675000</v>
      </c>
      <c r="E3192" s="2">
        <v>315207000</v>
      </c>
      <c r="F3192" s="2">
        <v>321831000</v>
      </c>
      <c r="G3192" s="2">
        <v>328791000</v>
      </c>
      <c r="H3192" s="2">
        <v>334715000</v>
      </c>
      <c r="I3192" s="2">
        <v>340169000</v>
      </c>
      <c r="J3192" s="2">
        <v>345242000</v>
      </c>
      <c r="K3192" s="2">
        <v>350172000</v>
      </c>
      <c r="L3192" s="2">
        <v>354428000</v>
      </c>
      <c r="M3192" s="2">
        <v>358687000</v>
      </c>
      <c r="N3192" s="2">
        <v>363038000</v>
      </c>
      <c r="O3192" s="2">
        <v>368682000</v>
      </c>
      <c r="P3192" s="2">
        <v>372865000</v>
      </c>
      <c r="Q3192" s="2">
        <v>377817000</v>
      </c>
      <c r="R3192" s="2">
        <v>382964000</v>
      </c>
      <c r="S3192" s="2">
        <v>388052000</v>
      </c>
      <c r="T3192" s="2">
        <v>393359000</v>
      </c>
      <c r="U3192" s="2">
        <v>398703000</v>
      </c>
      <c r="V3192" s="2">
        <v>404155000</v>
      </c>
      <c r="W3192" s="2">
        <v>409579000</v>
      </c>
      <c r="X3192" s="2">
        <v>414899000</v>
      </c>
      <c r="Y3192" s="2">
        <v>420273000</v>
      </c>
      <c r="Z3192" s="2">
        <v>425684000</v>
      </c>
      <c r="AA3192" s="2">
        <v>431111000</v>
      </c>
      <c r="AB3192" s="2">
        <v>436750000</v>
      </c>
      <c r="AC3192" s="2">
        <v>442333000</v>
      </c>
      <c r="AD3192" s="2">
        <v>447933000</v>
      </c>
      <c r="AE3192" s="2">
        <v>453882000</v>
      </c>
      <c r="AF3192" s="2">
        <v>459837000</v>
      </c>
      <c r="AG3192" s="2">
        <v>465996000</v>
      </c>
    </row>
    <row r="3193" spans="1:33">
      <c r="A3193" s="115" t="s">
        <v>4912</v>
      </c>
      <c r="B3193" s="115" t="s">
        <v>19</v>
      </c>
      <c r="C3193" s="115">
        <v>0</v>
      </c>
      <c r="D3193" s="115">
        <v>0</v>
      </c>
      <c r="E3193" s="115">
        <v>0</v>
      </c>
      <c r="F3193" s="115">
        <v>0</v>
      </c>
      <c r="G3193" s="115">
        <v>0</v>
      </c>
      <c r="H3193" s="115">
        <v>0</v>
      </c>
      <c r="I3193" s="115">
        <v>0</v>
      </c>
      <c r="J3193" s="115">
        <v>0</v>
      </c>
      <c r="K3193" s="115">
        <v>0</v>
      </c>
      <c r="L3193" s="115">
        <v>0</v>
      </c>
      <c r="M3193" s="115">
        <v>0</v>
      </c>
      <c r="N3193" s="115">
        <v>0</v>
      </c>
      <c r="O3193" s="115">
        <v>0</v>
      </c>
      <c r="P3193" s="115">
        <v>0</v>
      </c>
      <c r="Q3193" s="115">
        <v>0</v>
      </c>
      <c r="R3193" s="115">
        <v>0</v>
      </c>
      <c r="S3193" s="115">
        <v>0</v>
      </c>
      <c r="T3193" s="115">
        <v>0</v>
      </c>
      <c r="U3193" s="115">
        <v>0</v>
      </c>
      <c r="V3193" s="115">
        <v>0</v>
      </c>
      <c r="W3193" s="115">
        <v>0</v>
      </c>
      <c r="X3193" s="115">
        <v>0</v>
      </c>
      <c r="Y3193" s="115">
        <v>0</v>
      </c>
      <c r="Z3193" s="115">
        <v>0</v>
      </c>
      <c r="AA3193" s="115">
        <v>0</v>
      </c>
      <c r="AB3193" s="115">
        <v>0</v>
      </c>
      <c r="AC3193" s="115">
        <v>0</v>
      </c>
      <c r="AD3193" s="115">
        <v>0</v>
      </c>
      <c r="AE3193" s="115">
        <v>0</v>
      </c>
      <c r="AF3193" s="115">
        <v>0</v>
      </c>
      <c r="AG3193" s="115">
        <v>0</v>
      </c>
    </row>
    <row r="3194" spans="1:33">
      <c r="A3194" s="115" t="s">
        <v>4913</v>
      </c>
      <c r="B3194" s="115" t="s">
        <v>19</v>
      </c>
      <c r="C3194" s="2">
        <v>3256040000000</v>
      </c>
      <c r="D3194" s="2">
        <v>3195620000000</v>
      </c>
      <c r="E3194" s="2">
        <v>3472710000000</v>
      </c>
      <c r="F3194" s="2">
        <v>3640100000000</v>
      </c>
      <c r="G3194" s="2">
        <v>3772890000000</v>
      </c>
      <c r="H3194" s="2">
        <v>3854210000000</v>
      </c>
      <c r="I3194" s="2">
        <v>3940680000000</v>
      </c>
      <c r="J3194" s="2">
        <v>3988940000000</v>
      </c>
      <c r="K3194" s="2">
        <v>4043680000000</v>
      </c>
      <c r="L3194" s="2">
        <v>4089430000000</v>
      </c>
      <c r="M3194" s="2">
        <v>4136060000000</v>
      </c>
      <c r="N3194" s="2">
        <v>4176990000000</v>
      </c>
      <c r="O3194" s="2">
        <v>4222870000000</v>
      </c>
      <c r="P3194" s="2">
        <v>4246120000000</v>
      </c>
      <c r="Q3194" s="2">
        <v>4279380000000</v>
      </c>
      <c r="R3194" s="2">
        <v>4316020000000</v>
      </c>
      <c r="S3194" s="2">
        <v>4349220000000</v>
      </c>
      <c r="T3194" s="2">
        <v>4382510000000</v>
      </c>
      <c r="U3194" s="2">
        <v>4403390000000</v>
      </c>
      <c r="V3194" s="2">
        <v>4437180000000</v>
      </c>
      <c r="W3194" s="2">
        <v>4466260000000</v>
      </c>
      <c r="X3194" s="2">
        <v>4498690000000</v>
      </c>
      <c r="Y3194" s="2">
        <v>4534540000000</v>
      </c>
      <c r="Z3194" s="2">
        <v>4578940000000</v>
      </c>
      <c r="AA3194" s="2">
        <v>4601960000000</v>
      </c>
      <c r="AB3194" s="2">
        <v>4632090000000</v>
      </c>
      <c r="AC3194" s="2">
        <v>4639790000000</v>
      </c>
      <c r="AD3194" s="2">
        <v>4654910000000</v>
      </c>
      <c r="AE3194" s="2">
        <v>4665040000000</v>
      </c>
      <c r="AF3194" s="2">
        <v>4668960000000</v>
      </c>
      <c r="AG3194" s="2">
        <v>4680810000000</v>
      </c>
    </row>
    <row r="3195" spans="1:33">
      <c r="A3195" s="115" t="s">
        <v>4914</v>
      </c>
      <c r="B3195" s="115" t="s">
        <v>19</v>
      </c>
      <c r="C3195" s="2">
        <v>92639100</v>
      </c>
      <c r="D3195" s="2">
        <v>90920000</v>
      </c>
      <c r="E3195" s="2">
        <v>98803900</v>
      </c>
      <c r="F3195" s="2">
        <v>103566000</v>
      </c>
      <c r="G3195" s="2">
        <v>107344000</v>
      </c>
      <c r="H3195" s="2">
        <v>109658000</v>
      </c>
      <c r="I3195" s="2">
        <v>112118000</v>
      </c>
      <c r="J3195" s="2">
        <v>113491000</v>
      </c>
      <c r="K3195" s="2">
        <v>115049000</v>
      </c>
      <c r="L3195" s="2">
        <v>116350000</v>
      </c>
      <c r="M3195" s="2">
        <v>117677000</v>
      </c>
      <c r="N3195" s="2">
        <v>118842000</v>
      </c>
      <c r="O3195" s="2">
        <v>120147000</v>
      </c>
      <c r="P3195" s="2">
        <v>120808000</v>
      </c>
      <c r="Q3195" s="2">
        <v>121755000</v>
      </c>
      <c r="R3195" s="2">
        <v>122797000</v>
      </c>
      <c r="S3195" s="2">
        <v>123742000</v>
      </c>
      <c r="T3195" s="2">
        <v>124689000</v>
      </c>
      <c r="U3195" s="2">
        <v>125283000</v>
      </c>
      <c r="V3195" s="2">
        <v>126244000</v>
      </c>
      <c r="W3195" s="2">
        <v>127072000</v>
      </c>
      <c r="X3195" s="2">
        <v>127994000</v>
      </c>
      <c r="Y3195" s="2">
        <v>129014000</v>
      </c>
      <c r="Z3195" s="2">
        <v>130278000</v>
      </c>
      <c r="AA3195" s="2">
        <v>130933000</v>
      </c>
      <c r="AB3195" s="2">
        <v>131790000</v>
      </c>
      <c r="AC3195" s="2">
        <v>132009000</v>
      </c>
      <c r="AD3195" s="2">
        <v>132439000</v>
      </c>
      <c r="AE3195" s="2">
        <v>132727000</v>
      </c>
      <c r="AF3195" s="2">
        <v>132839000</v>
      </c>
      <c r="AG3195" s="2">
        <v>133176000</v>
      </c>
    </row>
    <row r="3196" spans="1:33">
      <c r="A3196" s="115" t="s">
        <v>4915</v>
      </c>
      <c r="B3196" s="115" t="s">
        <v>19</v>
      </c>
      <c r="C3196" s="2">
        <v>427832000</v>
      </c>
      <c r="D3196" s="2">
        <v>419893000</v>
      </c>
      <c r="E3196" s="2">
        <v>456303000</v>
      </c>
      <c r="F3196" s="2">
        <v>478296000</v>
      </c>
      <c r="G3196" s="2">
        <v>495745000</v>
      </c>
      <c r="H3196" s="2">
        <v>506430000</v>
      </c>
      <c r="I3196" s="2">
        <v>517791000</v>
      </c>
      <c r="J3196" s="2">
        <v>524134000</v>
      </c>
      <c r="K3196" s="2">
        <v>531326000</v>
      </c>
      <c r="L3196" s="2">
        <v>537337000</v>
      </c>
      <c r="M3196" s="2">
        <v>543464000</v>
      </c>
      <c r="N3196" s="2">
        <v>548843000</v>
      </c>
      <c r="O3196" s="2">
        <v>554871000</v>
      </c>
      <c r="P3196" s="2">
        <v>557925000</v>
      </c>
      <c r="Q3196" s="2">
        <v>562296000</v>
      </c>
      <c r="R3196" s="2">
        <v>567111000</v>
      </c>
      <c r="S3196" s="2">
        <v>571472000</v>
      </c>
      <c r="T3196" s="2">
        <v>575846000</v>
      </c>
      <c r="U3196" s="2">
        <v>578590000</v>
      </c>
      <c r="V3196" s="2">
        <v>583031000</v>
      </c>
      <c r="W3196" s="2">
        <v>586852000</v>
      </c>
      <c r="X3196" s="2">
        <v>591112000</v>
      </c>
      <c r="Y3196" s="2">
        <v>595823000</v>
      </c>
      <c r="Z3196" s="2">
        <v>601657000</v>
      </c>
      <c r="AA3196" s="2">
        <v>604681000</v>
      </c>
      <c r="AB3196" s="2">
        <v>608640000</v>
      </c>
      <c r="AC3196" s="2">
        <v>609652000</v>
      </c>
      <c r="AD3196" s="2">
        <v>611639000</v>
      </c>
      <c r="AE3196" s="2">
        <v>612970000</v>
      </c>
      <c r="AF3196" s="2">
        <v>613485000</v>
      </c>
      <c r="AG3196" s="2">
        <v>615043000</v>
      </c>
    </row>
    <row r="3197" spans="1:33">
      <c r="A3197" s="115" t="s">
        <v>4916</v>
      </c>
      <c r="B3197" s="115" t="s">
        <v>19</v>
      </c>
      <c r="C3197" s="2">
        <v>1464260000</v>
      </c>
      <c r="D3197" s="2">
        <v>1437090000</v>
      </c>
      <c r="E3197" s="2">
        <v>1561700000</v>
      </c>
      <c r="F3197" s="2">
        <v>1636980000</v>
      </c>
      <c r="G3197" s="2">
        <v>1696690000</v>
      </c>
      <c r="H3197" s="2">
        <v>1733260000</v>
      </c>
      <c r="I3197" s="2">
        <v>1772150000</v>
      </c>
      <c r="J3197" s="2">
        <v>1793850000</v>
      </c>
      <c r="K3197" s="2">
        <v>1818470000</v>
      </c>
      <c r="L3197" s="2">
        <v>1839050000</v>
      </c>
      <c r="M3197" s="2">
        <v>1860010000</v>
      </c>
      <c r="N3197" s="2">
        <v>1878420000</v>
      </c>
      <c r="O3197" s="2">
        <v>1899060000</v>
      </c>
      <c r="P3197" s="2">
        <v>1909510000</v>
      </c>
      <c r="Q3197" s="2">
        <v>1924470000</v>
      </c>
      <c r="R3197" s="2">
        <v>1940950000</v>
      </c>
      <c r="S3197" s="2">
        <v>1955870000</v>
      </c>
      <c r="T3197" s="2">
        <v>1970840000</v>
      </c>
      <c r="U3197" s="2">
        <v>1980230000</v>
      </c>
      <c r="V3197" s="2">
        <v>1995430000</v>
      </c>
      <c r="W3197" s="2">
        <v>2008510000</v>
      </c>
      <c r="X3197" s="2">
        <v>2023090000</v>
      </c>
      <c r="Y3197" s="2">
        <v>2039210000</v>
      </c>
      <c r="Z3197" s="2">
        <v>2059180000</v>
      </c>
      <c r="AA3197" s="2">
        <v>2069530000</v>
      </c>
      <c r="AB3197" s="2">
        <v>2083080000</v>
      </c>
      <c r="AC3197" s="2">
        <v>2086540000</v>
      </c>
      <c r="AD3197" s="2">
        <v>2093340000</v>
      </c>
      <c r="AE3197" s="2">
        <v>2097900000</v>
      </c>
      <c r="AF3197" s="2">
        <v>2099660000</v>
      </c>
      <c r="AG3197" s="2">
        <v>2104990000</v>
      </c>
    </row>
    <row r="3198" spans="1:33">
      <c r="A3198" s="115" t="s">
        <v>4917</v>
      </c>
      <c r="B3198" s="115" t="s">
        <v>19</v>
      </c>
      <c r="C3198" s="2">
        <v>115593000</v>
      </c>
      <c r="D3198" s="2">
        <v>113448000</v>
      </c>
      <c r="E3198" s="2">
        <v>123285000</v>
      </c>
      <c r="F3198" s="2">
        <v>129227000</v>
      </c>
      <c r="G3198" s="2">
        <v>133942000</v>
      </c>
      <c r="H3198" s="2">
        <v>136829000</v>
      </c>
      <c r="I3198" s="2">
        <v>139898000</v>
      </c>
      <c r="J3198" s="2">
        <v>141612000</v>
      </c>
      <c r="K3198" s="2">
        <v>143555000</v>
      </c>
      <c r="L3198" s="2">
        <v>145179000</v>
      </c>
      <c r="M3198" s="2">
        <v>146834000</v>
      </c>
      <c r="N3198" s="2">
        <v>148288000</v>
      </c>
      <c r="O3198" s="2">
        <v>149917000</v>
      </c>
      <c r="P3198" s="2">
        <v>150742000</v>
      </c>
      <c r="Q3198" s="2">
        <v>151923000</v>
      </c>
      <c r="R3198" s="2">
        <v>153223000</v>
      </c>
      <c r="S3198" s="2">
        <v>154402000</v>
      </c>
      <c r="T3198" s="2">
        <v>155584000</v>
      </c>
      <c r="U3198" s="2">
        <v>156325000</v>
      </c>
      <c r="V3198" s="2">
        <v>157525000</v>
      </c>
      <c r="W3198" s="2">
        <v>158557000</v>
      </c>
      <c r="X3198" s="2">
        <v>159708000</v>
      </c>
      <c r="Y3198" s="2">
        <v>160981000</v>
      </c>
      <c r="Z3198" s="2">
        <v>162557000</v>
      </c>
      <c r="AA3198" s="2">
        <v>163374000</v>
      </c>
      <c r="AB3198" s="2">
        <v>164444000</v>
      </c>
      <c r="AC3198" s="2">
        <v>164717000</v>
      </c>
      <c r="AD3198" s="2">
        <v>165254000</v>
      </c>
      <c r="AE3198" s="2">
        <v>165614000</v>
      </c>
      <c r="AF3198" s="2">
        <v>165753000</v>
      </c>
      <c r="AG3198" s="2">
        <v>166174000</v>
      </c>
    </row>
    <row r="3199" spans="1:33">
      <c r="A3199" s="115" t="s">
        <v>4918</v>
      </c>
      <c r="B3199" s="115" t="s">
        <v>19</v>
      </c>
      <c r="C3199" s="2">
        <v>102793000</v>
      </c>
      <c r="D3199" s="2">
        <v>100885000</v>
      </c>
      <c r="E3199" s="2">
        <v>109633000</v>
      </c>
      <c r="F3199" s="2">
        <v>114917000</v>
      </c>
      <c r="G3199" s="2">
        <v>119109000</v>
      </c>
      <c r="H3199" s="2">
        <v>121677000</v>
      </c>
      <c r="I3199" s="2">
        <v>124406000</v>
      </c>
      <c r="J3199" s="2">
        <v>125930000</v>
      </c>
      <c r="K3199" s="2">
        <v>127658000</v>
      </c>
      <c r="L3199" s="2">
        <v>129103000</v>
      </c>
      <c r="M3199" s="2">
        <v>130575000</v>
      </c>
      <c r="N3199" s="2">
        <v>131867000</v>
      </c>
      <c r="O3199" s="2">
        <v>133315000</v>
      </c>
      <c r="P3199" s="2">
        <v>134049000</v>
      </c>
      <c r="Q3199" s="2">
        <v>135099000</v>
      </c>
      <c r="R3199" s="2">
        <v>136256000</v>
      </c>
      <c r="S3199" s="2">
        <v>137304000</v>
      </c>
      <c r="T3199" s="2">
        <v>138355000</v>
      </c>
      <c r="U3199" s="2">
        <v>139014000</v>
      </c>
      <c r="V3199" s="2">
        <v>140081000</v>
      </c>
      <c r="W3199" s="2">
        <v>140999000</v>
      </c>
      <c r="X3199" s="2">
        <v>142023000</v>
      </c>
      <c r="Y3199" s="2">
        <v>143155000</v>
      </c>
      <c r="Z3199" s="2">
        <v>144556000</v>
      </c>
      <c r="AA3199" s="2">
        <v>145283000</v>
      </c>
      <c r="AB3199" s="2">
        <v>146234000</v>
      </c>
      <c r="AC3199" s="2">
        <v>146477000</v>
      </c>
      <c r="AD3199" s="2">
        <v>146955000</v>
      </c>
      <c r="AE3199" s="2">
        <v>147274000</v>
      </c>
      <c r="AF3199" s="2">
        <v>147398000</v>
      </c>
      <c r="AG3199" s="2">
        <v>147772000</v>
      </c>
    </row>
    <row r="3200" spans="1:33">
      <c r="A3200" s="115" t="s">
        <v>4919</v>
      </c>
      <c r="B3200" s="115" t="s">
        <v>19</v>
      </c>
      <c r="C3200" s="2">
        <v>311285000</v>
      </c>
      <c r="D3200" s="2">
        <v>305508000</v>
      </c>
      <c r="E3200" s="2">
        <v>332000000</v>
      </c>
      <c r="F3200" s="2">
        <v>348002000</v>
      </c>
      <c r="G3200" s="2">
        <v>360697000</v>
      </c>
      <c r="H3200" s="2">
        <v>368471000</v>
      </c>
      <c r="I3200" s="2">
        <v>376738000</v>
      </c>
      <c r="J3200" s="2">
        <v>381352000</v>
      </c>
      <c r="K3200" s="2">
        <v>386585000</v>
      </c>
      <c r="L3200" s="2">
        <v>390959000</v>
      </c>
      <c r="M3200" s="2">
        <v>395417000</v>
      </c>
      <c r="N3200" s="2">
        <v>399330000</v>
      </c>
      <c r="O3200" s="2">
        <v>403717000</v>
      </c>
      <c r="P3200" s="2">
        <v>405939000</v>
      </c>
      <c r="Q3200" s="2">
        <v>409119000</v>
      </c>
      <c r="R3200" s="2">
        <v>412622000</v>
      </c>
      <c r="S3200" s="2">
        <v>415795000</v>
      </c>
      <c r="T3200" s="2">
        <v>418978000</v>
      </c>
      <c r="U3200" s="2">
        <v>420974000</v>
      </c>
      <c r="V3200" s="2">
        <v>424205000</v>
      </c>
      <c r="W3200" s="2">
        <v>426985000</v>
      </c>
      <c r="X3200" s="2">
        <v>430085000</v>
      </c>
      <c r="Y3200" s="2">
        <v>433512000</v>
      </c>
      <c r="Z3200" s="2">
        <v>437757000</v>
      </c>
      <c r="AA3200" s="2">
        <v>439958000</v>
      </c>
      <c r="AB3200" s="2">
        <v>442838000</v>
      </c>
      <c r="AC3200" s="2">
        <v>443574000</v>
      </c>
      <c r="AD3200" s="2">
        <v>445020000</v>
      </c>
      <c r="AE3200" s="2">
        <v>445989000</v>
      </c>
      <c r="AF3200" s="2">
        <v>446363000</v>
      </c>
      <c r="AG3200" s="2">
        <v>447496000</v>
      </c>
    </row>
    <row r="3201" spans="1:33">
      <c r="A3201" s="115" t="s">
        <v>4920</v>
      </c>
      <c r="B3201" s="115" t="s">
        <v>19</v>
      </c>
      <c r="C3201" s="2">
        <v>24038400</v>
      </c>
      <c r="D3201" s="2">
        <v>23592400</v>
      </c>
      <c r="E3201" s="2">
        <v>25638100</v>
      </c>
      <c r="F3201" s="2">
        <v>26873800</v>
      </c>
      <c r="G3201" s="2">
        <v>27854200</v>
      </c>
      <c r="H3201" s="2">
        <v>28454600</v>
      </c>
      <c r="I3201" s="2">
        <v>29092900</v>
      </c>
      <c r="J3201" s="2">
        <v>29449300</v>
      </c>
      <c r="K3201" s="2">
        <v>29853400</v>
      </c>
      <c r="L3201" s="2">
        <v>30191200</v>
      </c>
      <c r="M3201" s="2">
        <v>30535400</v>
      </c>
      <c r="N3201" s="2">
        <v>30837600</v>
      </c>
      <c r="O3201" s="2">
        <v>31176300</v>
      </c>
      <c r="P3201" s="2">
        <v>31347900</v>
      </c>
      <c r="Q3201" s="2">
        <v>31593500</v>
      </c>
      <c r="R3201" s="2">
        <v>31864000</v>
      </c>
      <c r="S3201" s="2">
        <v>32109100</v>
      </c>
      <c r="T3201" s="2">
        <v>32354900</v>
      </c>
      <c r="U3201" s="2">
        <v>32509000</v>
      </c>
      <c r="V3201" s="2">
        <v>32758500</v>
      </c>
      <c r="W3201" s="2">
        <v>32973200</v>
      </c>
      <c r="X3201" s="2">
        <v>33212600</v>
      </c>
      <c r="Y3201" s="2">
        <v>33477300</v>
      </c>
      <c r="Z3201" s="2">
        <v>33805100</v>
      </c>
      <c r="AA3201" s="2">
        <v>33975000</v>
      </c>
      <c r="AB3201" s="2">
        <v>34197400</v>
      </c>
      <c r="AC3201" s="2">
        <v>34254300</v>
      </c>
      <c r="AD3201" s="2">
        <v>34365900</v>
      </c>
      <c r="AE3201" s="2">
        <v>34440700</v>
      </c>
      <c r="AF3201" s="2">
        <v>34469600</v>
      </c>
      <c r="AG3201" s="2">
        <v>34557200</v>
      </c>
    </row>
    <row r="3202" spans="1:33">
      <c r="A3202" s="115" t="s">
        <v>4921</v>
      </c>
      <c r="B3202" s="115" t="s">
        <v>19</v>
      </c>
      <c r="C3202" s="2">
        <v>20523800</v>
      </c>
      <c r="D3202" s="2">
        <v>20142900</v>
      </c>
      <c r="E3202" s="2">
        <v>21889600</v>
      </c>
      <c r="F3202" s="2">
        <v>22944600</v>
      </c>
      <c r="G3202" s="2">
        <v>23781700</v>
      </c>
      <c r="H3202" s="2">
        <v>24294300</v>
      </c>
      <c r="I3202" s="2">
        <v>24839300</v>
      </c>
      <c r="J3202" s="2">
        <v>25143500</v>
      </c>
      <c r="K3202" s="2">
        <v>25488500</v>
      </c>
      <c r="L3202" s="2">
        <v>25776900</v>
      </c>
      <c r="M3202" s="2">
        <v>26070800</v>
      </c>
      <c r="N3202" s="2">
        <v>26328900</v>
      </c>
      <c r="O3202" s="2">
        <v>26618100</v>
      </c>
      <c r="P3202" s="2">
        <v>26764600</v>
      </c>
      <c r="Q3202" s="2">
        <v>26974200</v>
      </c>
      <c r="R3202" s="2">
        <v>27205200</v>
      </c>
      <c r="S3202" s="2">
        <v>27414400</v>
      </c>
      <c r="T3202" s="2">
        <v>27624300</v>
      </c>
      <c r="U3202" s="2">
        <v>27755900</v>
      </c>
      <c r="V3202" s="2">
        <v>27968900</v>
      </c>
      <c r="W3202" s="2">
        <v>28152200</v>
      </c>
      <c r="X3202" s="2">
        <v>28356600</v>
      </c>
      <c r="Y3202" s="2">
        <v>28582600</v>
      </c>
      <c r="Z3202" s="2">
        <v>28862500</v>
      </c>
      <c r="AA3202" s="2">
        <v>29007500</v>
      </c>
      <c r="AB3202" s="2">
        <v>29197400</v>
      </c>
      <c r="AC3202" s="2">
        <v>29246000</v>
      </c>
      <c r="AD3202" s="2">
        <v>29341300</v>
      </c>
      <c r="AE3202" s="2">
        <v>29405200</v>
      </c>
      <c r="AF3202" s="2">
        <v>29429800</v>
      </c>
      <c r="AG3202" s="2">
        <v>29504600</v>
      </c>
    </row>
    <row r="3203" spans="1:33">
      <c r="A3203" s="115" t="s">
        <v>4922</v>
      </c>
      <c r="B3203" s="115" t="s">
        <v>19</v>
      </c>
      <c r="C3203" s="2">
        <v>130172000</v>
      </c>
      <c r="D3203" s="2">
        <v>127757000</v>
      </c>
      <c r="E3203" s="2">
        <v>138834000</v>
      </c>
      <c r="F3203" s="2">
        <v>145526000</v>
      </c>
      <c r="G3203" s="2">
        <v>150835000</v>
      </c>
      <c r="H3203" s="2">
        <v>154086000</v>
      </c>
      <c r="I3203" s="2">
        <v>157543000</v>
      </c>
      <c r="J3203" s="2">
        <v>159473000</v>
      </c>
      <c r="K3203" s="2">
        <v>161661000</v>
      </c>
      <c r="L3203" s="2">
        <v>163490000</v>
      </c>
      <c r="M3203" s="2">
        <v>165354000</v>
      </c>
      <c r="N3203" s="2">
        <v>166991000</v>
      </c>
      <c r="O3203" s="2">
        <v>168825000</v>
      </c>
      <c r="P3203" s="2">
        <v>169754000</v>
      </c>
      <c r="Q3203" s="2">
        <v>171084000</v>
      </c>
      <c r="R3203" s="2">
        <v>172549000</v>
      </c>
      <c r="S3203" s="2">
        <v>173876000</v>
      </c>
      <c r="T3203" s="2">
        <v>175207000</v>
      </c>
      <c r="U3203" s="2">
        <v>176042000</v>
      </c>
      <c r="V3203" s="2">
        <v>177393000</v>
      </c>
      <c r="W3203" s="2">
        <v>178555000</v>
      </c>
      <c r="X3203" s="2">
        <v>179852000</v>
      </c>
      <c r="Y3203" s="2">
        <v>181285000</v>
      </c>
      <c r="Z3203" s="2">
        <v>183060000</v>
      </c>
      <c r="AA3203" s="2">
        <v>183980000</v>
      </c>
      <c r="AB3203" s="2">
        <v>185185000</v>
      </c>
      <c r="AC3203" s="2">
        <v>185492000</v>
      </c>
      <c r="AD3203" s="2">
        <v>186097000</v>
      </c>
      <c r="AE3203" s="2">
        <v>186502000</v>
      </c>
      <c r="AF3203" s="2">
        <v>186659000</v>
      </c>
      <c r="AG3203" s="2">
        <v>187133000</v>
      </c>
    </row>
    <row r="3204" spans="1:33">
      <c r="A3204" s="115" t="s">
        <v>4923</v>
      </c>
      <c r="B3204" s="115" t="s">
        <v>19</v>
      </c>
      <c r="C3204" s="2">
        <v>26034400</v>
      </c>
      <c r="D3204" s="2">
        <v>25551300</v>
      </c>
      <c r="E3204" s="2">
        <v>27766900</v>
      </c>
      <c r="F3204" s="2">
        <v>29105200</v>
      </c>
      <c r="G3204" s="2">
        <v>30167000</v>
      </c>
      <c r="H3204" s="2">
        <v>30817200</v>
      </c>
      <c r="I3204" s="2">
        <v>31508600</v>
      </c>
      <c r="J3204" s="2">
        <v>31894500</v>
      </c>
      <c r="K3204" s="2">
        <v>32332200</v>
      </c>
      <c r="L3204" s="2">
        <v>32698000</v>
      </c>
      <c r="M3204" s="2">
        <v>33070800</v>
      </c>
      <c r="N3204" s="2">
        <v>33398100</v>
      </c>
      <c r="O3204" s="2">
        <v>33765000</v>
      </c>
      <c r="P3204" s="2">
        <v>33950800</v>
      </c>
      <c r="Q3204" s="2">
        <v>34216800</v>
      </c>
      <c r="R3204" s="2">
        <v>34509800</v>
      </c>
      <c r="S3204" s="2">
        <v>34775200</v>
      </c>
      <c r="T3204" s="2">
        <v>35041400</v>
      </c>
      <c r="U3204" s="2">
        <v>35208300</v>
      </c>
      <c r="V3204" s="2">
        <v>35478500</v>
      </c>
      <c r="W3204" s="2">
        <v>35711000</v>
      </c>
      <c r="X3204" s="2">
        <v>35970300</v>
      </c>
      <c r="Y3204" s="2">
        <v>36257000</v>
      </c>
      <c r="Z3204" s="2">
        <v>36612000</v>
      </c>
      <c r="AA3204" s="2">
        <v>36796000</v>
      </c>
      <c r="AB3204" s="2">
        <v>37036900</v>
      </c>
      <c r="AC3204" s="2">
        <v>37098500</v>
      </c>
      <c r="AD3204" s="2">
        <v>37219400</v>
      </c>
      <c r="AE3204" s="2">
        <v>37300400</v>
      </c>
      <c r="AF3204" s="2">
        <v>37331700</v>
      </c>
      <c r="AG3204" s="2">
        <v>37426500</v>
      </c>
    </row>
    <row r="3205" spans="1:33">
      <c r="A3205" s="115" t="s">
        <v>4924</v>
      </c>
      <c r="B3205" s="115" t="s">
        <v>19</v>
      </c>
      <c r="C3205" s="115">
        <v>0</v>
      </c>
      <c r="D3205" s="115">
        <v>0</v>
      </c>
      <c r="E3205" s="115">
        <v>0</v>
      </c>
      <c r="F3205" s="115">
        <v>0</v>
      </c>
      <c r="G3205" s="115">
        <v>0</v>
      </c>
      <c r="H3205" s="115">
        <v>0</v>
      </c>
      <c r="I3205" s="115">
        <v>0</v>
      </c>
      <c r="J3205" s="115">
        <v>0</v>
      </c>
      <c r="K3205" s="115">
        <v>0</v>
      </c>
      <c r="L3205" s="115">
        <v>0</v>
      </c>
      <c r="M3205" s="115">
        <v>0</v>
      </c>
      <c r="N3205" s="115">
        <v>0</v>
      </c>
      <c r="O3205" s="115">
        <v>0</v>
      </c>
      <c r="P3205" s="115">
        <v>0</v>
      </c>
      <c r="Q3205" s="115">
        <v>0</v>
      </c>
      <c r="R3205" s="115">
        <v>0</v>
      </c>
      <c r="S3205" s="115">
        <v>0</v>
      </c>
      <c r="T3205" s="115">
        <v>0</v>
      </c>
      <c r="U3205" s="115">
        <v>0</v>
      </c>
      <c r="V3205" s="115">
        <v>0</v>
      </c>
      <c r="W3205" s="115">
        <v>0</v>
      </c>
      <c r="X3205" s="115">
        <v>0</v>
      </c>
      <c r="Y3205" s="115">
        <v>0</v>
      </c>
      <c r="Z3205" s="115">
        <v>0</v>
      </c>
      <c r="AA3205" s="115">
        <v>0</v>
      </c>
      <c r="AB3205" s="115">
        <v>0</v>
      </c>
      <c r="AC3205" s="115">
        <v>0</v>
      </c>
      <c r="AD3205" s="115">
        <v>0</v>
      </c>
      <c r="AE3205" s="115">
        <v>0</v>
      </c>
      <c r="AF3205" s="115">
        <v>0</v>
      </c>
      <c r="AG3205" s="115">
        <v>0</v>
      </c>
    </row>
    <row r="3206" spans="1:33">
      <c r="A3206" s="115" t="s">
        <v>4925</v>
      </c>
      <c r="B3206" s="115" t="s">
        <v>19</v>
      </c>
      <c r="C3206" s="2">
        <v>4063890000000</v>
      </c>
      <c r="D3206" s="2">
        <v>3988470000000</v>
      </c>
      <c r="E3206" s="2">
        <v>4334470000000</v>
      </c>
      <c r="F3206" s="2">
        <v>4543360000000</v>
      </c>
      <c r="G3206" s="2">
        <v>4709040000000</v>
      </c>
      <c r="H3206" s="2">
        <v>4810310000000</v>
      </c>
      <c r="I3206" s="2">
        <v>4918230000000</v>
      </c>
      <c r="J3206" s="2">
        <v>4978440000000</v>
      </c>
      <c r="K3206" s="2">
        <v>5046750000000</v>
      </c>
      <c r="L3206" s="2">
        <v>5103790000000</v>
      </c>
      <c r="M3206" s="2">
        <v>5162060000000</v>
      </c>
      <c r="N3206" s="2">
        <v>5213140000000</v>
      </c>
      <c r="O3206" s="2">
        <v>5270410000000</v>
      </c>
      <c r="P3206" s="2">
        <v>5299460000000</v>
      </c>
      <c r="Q3206" s="2">
        <v>5340890000000</v>
      </c>
      <c r="R3206" s="2">
        <v>5386660000000</v>
      </c>
      <c r="S3206" s="2">
        <v>5428140000000</v>
      </c>
      <c r="T3206" s="2">
        <v>5469630000000</v>
      </c>
      <c r="U3206" s="2">
        <v>5495710000000</v>
      </c>
      <c r="V3206" s="2">
        <v>5537860000000</v>
      </c>
      <c r="W3206" s="2">
        <v>5574170000000</v>
      </c>
      <c r="X3206" s="2">
        <v>5614630000000</v>
      </c>
      <c r="Y3206" s="2">
        <v>5659370000000</v>
      </c>
      <c r="Z3206" s="2">
        <v>5714790000000</v>
      </c>
      <c r="AA3206" s="2">
        <v>5743510000000</v>
      </c>
      <c r="AB3206" s="2">
        <v>5781110000000</v>
      </c>
      <c r="AC3206" s="2">
        <v>5790730000000</v>
      </c>
      <c r="AD3206" s="2">
        <v>5809600000000</v>
      </c>
      <c r="AE3206" s="2">
        <v>5822310000000</v>
      </c>
      <c r="AF3206" s="2">
        <v>5827130000000</v>
      </c>
      <c r="AG3206" s="2">
        <v>5841890000000</v>
      </c>
    </row>
    <row r="3207" spans="1:33">
      <c r="A3207" s="115" t="s">
        <v>4926</v>
      </c>
      <c r="B3207" s="115" t="s">
        <v>19</v>
      </c>
      <c r="C3207" s="2">
        <v>115624000</v>
      </c>
      <c r="D3207" s="2">
        <v>113478000</v>
      </c>
      <c r="E3207" s="2">
        <v>123322000</v>
      </c>
      <c r="F3207" s="2">
        <v>129265000</v>
      </c>
      <c r="G3207" s="2">
        <v>133979000</v>
      </c>
      <c r="H3207" s="2">
        <v>136860000</v>
      </c>
      <c r="I3207" s="2">
        <v>139931000</v>
      </c>
      <c r="J3207" s="2">
        <v>141644000</v>
      </c>
      <c r="K3207" s="2">
        <v>143588000</v>
      </c>
      <c r="L3207" s="2">
        <v>145210000</v>
      </c>
      <c r="M3207" s="2">
        <v>146868000</v>
      </c>
      <c r="N3207" s="2">
        <v>148322000</v>
      </c>
      <c r="O3207" s="2">
        <v>149951000</v>
      </c>
      <c r="P3207" s="2">
        <v>150778000</v>
      </c>
      <c r="Q3207" s="2">
        <v>151956000</v>
      </c>
      <c r="R3207" s="2">
        <v>153258000</v>
      </c>
      <c r="S3207" s="2">
        <v>154439000</v>
      </c>
      <c r="T3207" s="2">
        <v>155619000</v>
      </c>
      <c r="U3207" s="2">
        <v>156361000</v>
      </c>
      <c r="V3207" s="2">
        <v>157561000</v>
      </c>
      <c r="W3207" s="2">
        <v>158593000</v>
      </c>
      <c r="X3207" s="2">
        <v>159745000</v>
      </c>
      <c r="Y3207" s="2">
        <v>161017000</v>
      </c>
      <c r="Z3207" s="2">
        <v>162594000</v>
      </c>
      <c r="AA3207" s="2">
        <v>163411000</v>
      </c>
      <c r="AB3207" s="2">
        <v>164481000</v>
      </c>
      <c r="AC3207" s="2">
        <v>164755000</v>
      </c>
      <c r="AD3207" s="2">
        <v>165292000</v>
      </c>
      <c r="AE3207" s="2">
        <v>165653000</v>
      </c>
      <c r="AF3207" s="2">
        <v>165791000</v>
      </c>
      <c r="AG3207" s="2">
        <v>166211000</v>
      </c>
    </row>
    <row r="3208" spans="1:33">
      <c r="A3208" s="115" t="s">
        <v>4927</v>
      </c>
      <c r="B3208" s="115" t="s">
        <v>19</v>
      </c>
      <c r="C3208" s="2">
        <v>533981000</v>
      </c>
      <c r="D3208" s="2">
        <v>524072000</v>
      </c>
      <c r="E3208" s="2">
        <v>569535000</v>
      </c>
      <c r="F3208" s="2">
        <v>596982000</v>
      </c>
      <c r="G3208" s="2">
        <v>618751000</v>
      </c>
      <c r="H3208" s="2">
        <v>632058000</v>
      </c>
      <c r="I3208" s="2">
        <v>646238000</v>
      </c>
      <c r="J3208" s="2">
        <v>654150000</v>
      </c>
      <c r="K3208" s="2">
        <v>663126000</v>
      </c>
      <c r="L3208" s="2">
        <v>670621000</v>
      </c>
      <c r="M3208" s="2">
        <v>678276000</v>
      </c>
      <c r="N3208" s="2">
        <v>684988000</v>
      </c>
      <c r="O3208" s="2">
        <v>692513000</v>
      </c>
      <c r="P3208" s="2">
        <v>696331000</v>
      </c>
      <c r="Q3208" s="2">
        <v>701775000</v>
      </c>
      <c r="R3208" s="2">
        <v>707789000</v>
      </c>
      <c r="S3208" s="2">
        <v>713239000</v>
      </c>
      <c r="T3208" s="2">
        <v>718691000</v>
      </c>
      <c r="U3208" s="2">
        <v>722117000</v>
      </c>
      <c r="V3208" s="2">
        <v>727656000</v>
      </c>
      <c r="W3208" s="2">
        <v>732427000</v>
      </c>
      <c r="X3208" s="2">
        <v>737743000</v>
      </c>
      <c r="Y3208" s="2">
        <v>743622000</v>
      </c>
      <c r="Z3208" s="2">
        <v>750903000</v>
      </c>
      <c r="AA3208" s="2">
        <v>754678000</v>
      </c>
      <c r="AB3208" s="2">
        <v>759619000</v>
      </c>
      <c r="AC3208" s="2">
        <v>760882000</v>
      </c>
      <c r="AD3208" s="2">
        <v>763361000</v>
      </c>
      <c r="AE3208" s="2">
        <v>765031000</v>
      </c>
      <c r="AF3208" s="2">
        <v>765665000</v>
      </c>
      <c r="AG3208" s="2">
        <v>767605000</v>
      </c>
    </row>
    <row r="3209" spans="1:33">
      <c r="A3209" s="115" t="s">
        <v>4928</v>
      </c>
      <c r="B3209" s="115" t="s">
        <v>19</v>
      </c>
      <c r="C3209" s="2">
        <v>1827560000</v>
      </c>
      <c r="D3209" s="2">
        <v>1793640000</v>
      </c>
      <c r="E3209" s="2">
        <v>1949240000</v>
      </c>
      <c r="F3209" s="2">
        <v>2043180000</v>
      </c>
      <c r="G3209" s="2">
        <v>2117690000</v>
      </c>
      <c r="H3209" s="2">
        <v>2163230000</v>
      </c>
      <c r="I3209" s="2">
        <v>2211760000</v>
      </c>
      <c r="J3209" s="2">
        <v>2238840000</v>
      </c>
      <c r="K3209" s="2">
        <v>2269560000</v>
      </c>
      <c r="L3209" s="2">
        <v>2295210000</v>
      </c>
      <c r="M3209" s="2">
        <v>2321410000</v>
      </c>
      <c r="N3209" s="2">
        <v>2344380000</v>
      </c>
      <c r="O3209" s="2">
        <v>2370140000</v>
      </c>
      <c r="P3209" s="2">
        <v>2383200000</v>
      </c>
      <c r="Q3209" s="2">
        <v>2401840000</v>
      </c>
      <c r="R3209" s="2">
        <v>2422420000</v>
      </c>
      <c r="S3209" s="2">
        <v>2441070000</v>
      </c>
      <c r="T3209" s="2">
        <v>2459730000</v>
      </c>
      <c r="U3209" s="2">
        <v>2471460000</v>
      </c>
      <c r="V3209" s="2">
        <v>2490420000</v>
      </c>
      <c r="W3209" s="2">
        <v>2506740000</v>
      </c>
      <c r="X3209" s="2">
        <v>2524940000</v>
      </c>
      <c r="Y3209" s="2">
        <v>2545060000</v>
      </c>
      <c r="Z3209" s="2">
        <v>2569980000</v>
      </c>
      <c r="AA3209" s="2">
        <v>2582900000</v>
      </c>
      <c r="AB3209" s="2">
        <v>2599810000</v>
      </c>
      <c r="AC3209" s="2">
        <v>2604130000</v>
      </c>
      <c r="AD3209" s="2">
        <v>2612620000</v>
      </c>
      <c r="AE3209" s="2">
        <v>2618330000</v>
      </c>
      <c r="AF3209" s="2">
        <v>2620500000</v>
      </c>
      <c r="AG3209" s="2">
        <v>2627140000</v>
      </c>
    </row>
    <row r="3210" spans="1:33">
      <c r="A3210" s="115" t="s">
        <v>4929</v>
      </c>
      <c r="B3210" s="115" t="s">
        <v>19</v>
      </c>
      <c r="C3210" s="2">
        <v>144272000</v>
      </c>
      <c r="D3210" s="2">
        <v>141595000</v>
      </c>
      <c r="E3210" s="2">
        <v>153878000</v>
      </c>
      <c r="F3210" s="2">
        <v>161294000</v>
      </c>
      <c r="G3210" s="2">
        <v>167176000</v>
      </c>
      <c r="H3210" s="2">
        <v>170771000</v>
      </c>
      <c r="I3210" s="2">
        <v>174602000</v>
      </c>
      <c r="J3210" s="2">
        <v>176740000</v>
      </c>
      <c r="K3210" s="2">
        <v>179165000</v>
      </c>
      <c r="L3210" s="2">
        <v>181190000</v>
      </c>
      <c r="M3210" s="2">
        <v>183258000</v>
      </c>
      <c r="N3210" s="2">
        <v>185072000</v>
      </c>
      <c r="O3210" s="2">
        <v>187105000</v>
      </c>
      <c r="P3210" s="2">
        <v>188137000</v>
      </c>
      <c r="Q3210" s="2">
        <v>189607000</v>
      </c>
      <c r="R3210" s="2">
        <v>191232000</v>
      </c>
      <c r="S3210" s="2">
        <v>192705000</v>
      </c>
      <c r="T3210" s="2">
        <v>194178000</v>
      </c>
      <c r="U3210" s="2">
        <v>195103000</v>
      </c>
      <c r="V3210" s="2">
        <v>196600000</v>
      </c>
      <c r="W3210" s="2">
        <v>197889000</v>
      </c>
      <c r="X3210" s="2">
        <v>199325000</v>
      </c>
      <c r="Y3210" s="2">
        <v>200914000</v>
      </c>
      <c r="Z3210" s="2">
        <v>202881000</v>
      </c>
      <c r="AA3210" s="2">
        <v>203901000</v>
      </c>
      <c r="AB3210" s="2">
        <v>205236000</v>
      </c>
      <c r="AC3210" s="2">
        <v>205577000</v>
      </c>
      <c r="AD3210" s="2">
        <v>206247000</v>
      </c>
      <c r="AE3210" s="2">
        <v>206698000</v>
      </c>
      <c r="AF3210" s="2">
        <v>206869000</v>
      </c>
      <c r="AG3210" s="2">
        <v>207393000</v>
      </c>
    </row>
    <row r="3211" spans="1:33">
      <c r="A3211" s="115" t="s">
        <v>4930</v>
      </c>
      <c r="B3211" s="115" t="s">
        <v>19</v>
      </c>
      <c r="C3211" s="2">
        <v>128296000</v>
      </c>
      <c r="D3211" s="2">
        <v>125915000</v>
      </c>
      <c r="E3211" s="2">
        <v>136839000</v>
      </c>
      <c r="F3211" s="2">
        <v>143433000</v>
      </c>
      <c r="G3211" s="2">
        <v>148663000</v>
      </c>
      <c r="H3211" s="2">
        <v>151861000</v>
      </c>
      <c r="I3211" s="2">
        <v>155268000</v>
      </c>
      <c r="J3211" s="2">
        <v>157168000</v>
      </c>
      <c r="K3211" s="2">
        <v>159325000</v>
      </c>
      <c r="L3211" s="2">
        <v>161126000</v>
      </c>
      <c r="M3211" s="2">
        <v>162965000</v>
      </c>
      <c r="N3211" s="2">
        <v>164578000</v>
      </c>
      <c r="O3211" s="2">
        <v>166386000</v>
      </c>
      <c r="P3211" s="2">
        <v>167303000</v>
      </c>
      <c r="Q3211" s="2">
        <v>168611000</v>
      </c>
      <c r="R3211" s="2">
        <v>170056000</v>
      </c>
      <c r="S3211" s="2">
        <v>171365000</v>
      </c>
      <c r="T3211" s="2">
        <v>172675000</v>
      </c>
      <c r="U3211" s="2">
        <v>173498000</v>
      </c>
      <c r="V3211" s="2">
        <v>174829000</v>
      </c>
      <c r="W3211" s="2">
        <v>175976000</v>
      </c>
      <c r="X3211" s="2">
        <v>177253000</v>
      </c>
      <c r="Y3211" s="2">
        <v>178665000</v>
      </c>
      <c r="Z3211" s="2">
        <v>180415000</v>
      </c>
      <c r="AA3211" s="2">
        <v>181322000</v>
      </c>
      <c r="AB3211" s="2">
        <v>182509000</v>
      </c>
      <c r="AC3211" s="2">
        <v>182812000</v>
      </c>
      <c r="AD3211" s="2">
        <v>183408000</v>
      </c>
      <c r="AE3211" s="2">
        <v>183809000</v>
      </c>
      <c r="AF3211" s="2">
        <v>183962000</v>
      </c>
      <c r="AG3211" s="2">
        <v>184428000</v>
      </c>
    </row>
    <row r="3212" spans="1:33">
      <c r="A3212" s="115" t="s">
        <v>4931</v>
      </c>
      <c r="B3212" s="115" t="s">
        <v>19</v>
      </c>
      <c r="C3212" s="2">
        <v>388517000</v>
      </c>
      <c r="D3212" s="2">
        <v>381307000</v>
      </c>
      <c r="E3212" s="2">
        <v>414386000</v>
      </c>
      <c r="F3212" s="2">
        <v>434356000</v>
      </c>
      <c r="G3212" s="2">
        <v>450195000</v>
      </c>
      <c r="H3212" s="2">
        <v>459877000</v>
      </c>
      <c r="I3212" s="2">
        <v>470194000</v>
      </c>
      <c r="J3212" s="2">
        <v>475951000</v>
      </c>
      <c r="K3212" s="2">
        <v>482481000</v>
      </c>
      <c r="L3212" s="2">
        <v>487934000</v>
      </c>
      <c r="M3212" s="2">
        <v>493505000</v>
      </c>
      <c r="N3212" s="2">
        <v>498388000</v>
      </c>
      <c r="O3212" s="2">
        <v>503863000</v>
      </c>
      <c r="P3212" s="2">
        <v>506641000</v>
      </c>
      <c r="Q3212" s="2">
        <v>510602000</v>
      </c>
      <c r="R3212" s="2">
        <v>514977000</v>
      </c>
      <c r="S3212" s="2">
        <v>518943000</v>
      </c>
      <c r="T3212" s="2">
        <v>522910000</v>
      </c>
      <c r="U3212" s="2">
        <v>525402000</v>
      </c>
      <c r="V3212" s="2">
        <v>529433000</v>
      </c>
      <c r="W3212" s="2">
        <v>532904000</v>
      </c>
      <c r="X3212" s="2">
        <v>536772000</v>
      </c>
      <c r="Y3212" s="2">
        <v>541049000</v>
      </c>
      <c r="Z3212" s="2">
        <v>546347000</v>
      </c>
      <c r="AA3212" s="2">
        <v>549093000</v>
      </c>
      <c r="AB3212" s="2">
        <v>552688000</v>
      </c>
      <c r="AC3212" s="2">
        <v>553607000</v>
      </c>
      <c r="AD3212" s="2">
        <v>555411000</v>
      </c>
      <c r="AE3212" s="2">
        <v>556626000</v>
      </c>
      <c r="AF3212" s="2">
        <v>557087000</v>
      </c>
      <c r="AG3212" s="2">
        <v>558499000</v>
      </c>
    </row>
    <row r="3213" spans="1:33">
      <c r="A3213" s="115" t="s">
        <v>4932</v>
      </c>
      <c r="B3213" s="115" t="s">
        <v>19</v>
      </c>
      <c r="C3213" s="2">
        <v>30002600</v>
      </c>
      <c r="D3213" s="2">
        <v>29445800</v>
      </c>
      <c r="E3213" s="2">
        <v>32000200</v>
      </c>
      <c r="F3213" s="2">
        <v>33542400</v>
      </c>
      <c r="G3213" s="2">
        <v>34765500</v>
      </c>
      <c r="H3213" s="2">
        <v>35513200</v>
      </c>
      <c r="I3213" s="2">
        <v>36310000</v>
      </c>
      <c r="J3213" s="2">
        <v>36754500</v>
      </c>
      <c r="K3213" s="2">
        <v>37258800</v>
      </c>
      <c r="L3213" s="2">
        <v>37679900</v>
      </c>
      <c r="M3213" s="2">
        <v>38110100</v>
      </c>
      <c r="N3213" s="2">
        <v>38487200</v>
      </c>
      <c r="O3213" s="2">
        <v>38910000</v>
      </c>
      <c r="P3213" s="2">
        <v>39124500</v>
      </c>
      <c r="Q3213" s="2">
        <v>39430400</v>
      </c>
      <c r="R3213" s="2">
        <v>39768200</v>
      </c>
      <c r="S3213" s="2">
        <v>40074500</v>
      </c>
      <c r="T3213" s="2">
        <v>40380800</v>
      </c>
      <c r="U3213" s="2">
        <v>40573300</v>
      </c>
      <c r="V3213" s="2">
        <v>40884600</v>
      </c>
      <c r="W3213" s="2">
        <v>41152600</v>
      </c>
      <c r="X3213" s="2">
        <v>41451300</v>
      </c>
      <c r="Y3213" s="2">
        <v>41781600</v>
      </c>
      <c r="Z3213" s="2">
        <v>42190700</v>
      </c>
      <c r="AA3213" s="2">
        <v>42402800</v>
      </c>
      <c r="AB3213" s="2">
        <v>42680400</v>
      </c>
      <c r="AC3213" s="2">
        <v>42751400</v>
      </c>
      <c r="AD3213" s="2">
        <v>42890700</v>
      </c>
      <c r="AE3213" s="2">
        <v>42984500</v>
      </c>
      <c r="AF3213" s="2">
        <v>43020100</v>
      </c>
      <c r="AG3213" s="2">
        <v>43129100</v>
      </c>
    </row>
    <row r="3214" spans="1:33">
      <c r="A3214" s="115" t="s">
        <v>4933</v>
      </c>
      <c r="B3214" s="115" t="s">
        <v>19</v>
      </c>
      <c r="C3214" s="2">
        <v>25615900</v>
      </c>
      <c r="D3214" s="2">
        <v>25140600</v>
      </c>
      <c r="E3214" s="2">
        <v>27321500</v>
      </c>
      <c r="F3214" s="2">
        <v>28638200</v>
      </c>
      <c r="G3214" s="2">
        <v>29682500</v>
      </c>
      <c r="H3214" s="2">
        <v>30320800</v>
      </c>
      <c r="I3214" s="2">
        <v>31001100</v>
      </c>
      <c r="J3214" s="2">
        <v>31380600</v>
      </c>
      <c r="K3214" s="2">
        <v>31811200</v>
      </c>
      <c r="L3214" s="2">
        <v>32170800</v>
      </c>
      <c r="M3214" s="2">
        <v>32538000</v>
      </c>
      <c r="N3214" s="2">
        <v>32860000</v>
      </c>
      <c r="O3214" s="2">
        <v>33221000</v>
      </c>
      <c r="P3214" s="2">
        <v>33404100</v>
      </c>
      <c r="Q3214" s="2">
        <v>33665300</v>
      </c>
      <c r="R3214" s="2">
        <v>33953800</v>
      </c>
      <c r="S3214" s="2">
        <v>34215200</v>
      </c>
      <c r="T3214" s="2">
        <v>34476800</v>
      </c>
      <c r="U3214" s="2">
        <v>34641100</v>
      </c>
      <c r="V3214" s="2">
        <v>34906800</v>
      </c>
      <c r="W3214" s="2">
        <v>35135700</v>
      </c>
      <c r="X3214" s="2">
        <v>35390700</v>
      </c>
      <c r="Y3214" s="2">
        <v>35672700</v>
      </c>
      <c r="Z3214" s="2">
        <v>36022000</v>
      </c>
      <c r="AA3214" s="2">
        <v>36203100</v>
      </c>
      <c r="AB3214" s="2">
        <v>36440100</v>
      </c>
      <c r="AC3214" s="2">
        <v>36500700</v>
      </c>
      <c r="AD3214" s="2">
        <v>36619700</v>
      </c>
      <c r="AE3214" s="2">
        <v>36699800</v>
      </c>
      <c r="AF3214" s="2">
        <v>36730200</v>
      </c>
      <c r="AG3214" s="2">
        <v>36823200</v>
      </c>
    </row>
    <row r="3215" spans="1:33">
      <c r="A3215" s="115" t="s">
        <v>4934</v>
      </c>
      <c r="B3215" s="115" t="s">
        <v>19</v>
      </c>
      <c r="C3215" s="2">
        <v>162469000</v>
      </c>
      <c r="D3215" s="2">
        <v>159454000</v>
      </c>
      <c r="E3215" s="2">
        <v>173286000</v>
      </c>
      <c r="F3215" s="2">
        <v>181637000</v>
      </c>
      <c r="G3215" s="2">
        <v>188261000</v>
      </c>
      <c r="H3215" s="2">
        <v>192310000</v>
      </c>
      <c r="I3215" s="2">
        <v>196624000</v>
      </c>
      <c r="J3215" s="2">
        <v>199031000</v>
      </c>
      <c r="K3215" s="2">
        <v>201762000</v>
      </c>
      <c r="L3215" s="2">
        <v>204043000</v>
      </c>
      <c r="M3215" s="2">
        <v>206372000</v>
      </c>
      <c r="N3215" s="2">
        <v>208414000</v>
      </c>
      <c r="O3215" s="2">
        <v>210704000</v>
      </c>
      <c r="P3215" s="2">
        <v>211865000</v>
      </c>
      <c r="Q3215" s="2">
        <v>213522000</v>
      </c>
      <c r="R3215" s="2">
        <v>215351000</v>
      </c>
      <c r="S3215" s="2">
        <v>217010000</v>
      </c>
      <c r="T3215" s="2">
        <v>218669000</v>
      </c>
      <c r="U3215" s="2">
        <v>219711000</v>
      </c>
      <c r="V3215" s="2">
        <v>221396000</v>
      </c>
      <c r="W3215" s="2">
        <v>222848000</v>
      </c>
      <c r="X3215" s="2">
        <v>224466000</v>
      </c>
      <c r="Y3215" s="2">
        <v>226254000</v>
      </c>
      <c r="Z3215" s="2">
        <v>228470000</v>
      </c>
      <c r="AA3215" s="2">
        <v>229618000</v>
      </c>
      <c r="AB3215" s="2">
        <v>231121000</v>
      </c>
      <c r="AC3215" s="2">
        <v>231506000</v>
      </c>
      <c r="AD3215" s="2">
        <v>232260000</v>
      </c>
      <c r="AE3215" s="2">
        <v>232768000</v>
      </c>
      <c r="AF3215" s="2">
        <v>232961000</v>
      </c>
      <c r="AG3215" s="2">
        <v>233551000</v>
      </c>
    </row>
    <row r="3216" spans="1:33">
      <c r="A3216" s="115" t="s">
        <v>4935</v>
      </c>
      <c r="B3216" s="115" t="s">
        <v>19</v>
      </c>
      <c r="C3216" s="2">
        <v>32493800</v>
      </c>
      <c r="D3216" s="2">
        <v>31890800</v>
      </c>
      <c r="E3216" s="2">
        <v>34657300</v>
      </c>
      <c r="F3216" s="2">
        <v>36327500</v>
      </c>
      <c r="G3216" s="2">
        <v>37652200</v>
      </c>
      <c r="H3216" s="2">
        <v>38462000</v>
      </c>
      <c r="I3216" s="2">
        <v>39324900</v>
      </c>
      <c r="J3216" s="2">
        <v>39806300</v>
      </c>
      <c r="K3216" s="2">
        <v>40352500</v>
      </c>
      <c r="L3216" s="2">
        <v>40808600</v>
      </c>
      <c r="M3216" s="2">
        <v>41274400</v>
      </c>
      <c r="N3216" s="2">
        <v>41682900</v>
      </c>
      <c r="O3216" s="2">
        <v>42140800</v>
      </c>
      <c r="P3216" s="2">
        <v>42373100</v>
      </c>
      <c r="Q3216" s="2">
        <v>42704400</v>
      </c>
      <c r="R3216" s="2">
        <v>43070300</v>
      </c>
      <c r="S3216" s="2">
        <v>43402000</v>
      </c>
      <c r="T3216" s="2">
        <v>43733800</v>
      </c>
      <c r="U3216" s="2">
        <v>43942200</v>
      </c>
      <c r="V3216" s="2">
        <v>44279300</v>
      </c>
      <c r="W3216" s="2">
        <v>44569600</v>
      </c>
      <c r="X3216" s="2">
        <v>44893100</v>
      </c>
      <c r="Y3216" s="2">
        <v>45250800</v>
      </c>
      <c r="Z3216" s="2">
        <v>45693900</v>
      </c>
      <c r="AA3216" s="2">
        <v>45923600</v>
      </c>
      <c r="AB3216" s="2">
        <v>46224300</v>
      </c>
      <c r="AC3216" s="2">
        <v>46301100</v>
      </c>
      <c r="AD3216" s="2">
        <v>46452000</v>
      </c>
      <c r="AE3216" s="2">
        <v>46553600</v>
      </c>
      <c r="AF3216" s="2">
        <v>46592200</v>
      </c>
      <c r="AG3216" s="2">
        <v>46710200</v>
      </c>
    </row>
    <row r="3217" spans="1:33">
      <c r="A3217" s="115" t="s">
        <v>4936</v>
      </c>
      <c r="B3217" s="115" t="s">
        <v>19</v>
      </c>
      <c r="C3217" s="115">
        <v>0</v>
      </c>
      <c r="D3217" s="115">
        <v>0</v>
      </c>
      <c r="E3217" s="115">
        <v>0</v>
      </c>
      <c r="F3217" s="115">
        <v>0</v>
      </c>
      <c r="G3217" s="115">
        <v>0</v>
      </c>
      <c r="H3217" s="115">
        <v>0</v>
      </c>
      <c r="I3217" s="115">
        <v>0</v>
      </c>
      <c r="J3217" s="115">
        <v>0</v>
      </c>
      <c r="K3217" s="115">
        <v>0</v>
      </c>
      <c r="L3217" s="115">
        <v>0</v>
      </c>
      <c r="M3217" s="115">
        <v>0</v>
      </c>
      <c r="N3217" s="115">
        <v>0</v>
      </c>
      <c r="O3217" s="115">
        <v>0</v>
      </c>
      <c r="P3217" s="115">
        <v>0</v>
      </c>
      <c r="Q3217" s="115">
        <v>0</v>
      </c>
      <c r="R3217" s="115">
        <v>0</v>
      </c>
      <c r="S3217" s="115">
        <v>0</v>
      </c>
      <c r="T3217" s="115">
        <v>0</v>
      </c>
      <c r="U3217" s="115">
        <v>0</v>
      </c>
      <c r="V3217" s="115">
        <v>0</v>
      </c>
      <c r="W3217" s="115">
        <v>0</v>
      </c>
      <c r="X3217" s="115">
        <v>0</v>
      </c>
      <c r="Y3217" s="115">
        <v>0</v>
      </c>
      <c r="Z3217" s="115">
        <v>0</v>
      </c>
      <c r="AA3217" s="115">
        <v>0</v>
      </c>
      <c r="AB3217" s="115">
        <v>0</v>
      </c>
      <c r="AC3217" s="115">
        <v>0</v>
      </c>
      <c r="AD3217" s="115">
        <v>0</v>
      </c>
      <c r="AE3217" s="115">
        <v>0</v>
      </c>
      <c r="AF3217" s="115">
        <v>0</v>
      </c>
      <c r="AG3217" s="115">
        <v>0</v>
      </c>
    </row>
    <row r="3218" spans="1:33">
      <c r="A3218" s="115" t="s">
        <v>4937</v>
      </c>
      <c r="B3218" s="115" t="s">
        <v>19</v>
      </c>
      <c r="C3218" s="2">
        <v>5746380000000</v>
      </c>
      <c r="D3218" s="2">
        <v>5640570000000</v>
      </c>
      <c r="E3218" s="2">
        <v>6130090000000</v>
      </c>
      <c r="F3218" s="2">
        <v>6425590000000</v>
      </c>
      <c r="G3218" s="2">
        <v>6659940000000</v>
      </c>
      <c r="H3218" s="2">
        <v>6803090000000</v>
      </c>
      <c r="I3218" s="2">
        <v>6955700000000</v>
      </c>
      <c r="J3218" s="2">
        <v>7040840000000</v>
      </c>
      <c r="K3218" s="2">
        <v>7137440000000</v>
      </c>
      <c r="L3218" s="2">
        <v>7218130000000</v>
      </c>
      <c r="M3218" s="2">
        <v>7300530000000</v>
      </c>
      <c r="N3218" s="2">
        <v>7372770000000</v>
      </c>
      <c r="O3218" s="2">
        <v>7453760000000</v>
      </c>
      <c r="P3218" s="2">
        <v>7494840000000</v>
      </c>
      <c r="Q3218" s="2">
        <v>7553450000000</v>
      </c>
      <c r="R3218" s="2">
        <v>7618130000000</v>
      </c>
      <c r="S3218" s="2">
        <v>7676810000000</v>
      </c>
      <c r="T3218" s="2">
        <v>7735510000000</v>
      </c>
      <c r="U3218" s="2">
        <v>7772340000000</v>
      </c>
      <c r="V3218" s="2">
        <v>7832000000000</v>
      </c>
      <c r="W3218" s="2">
        <v>7883330000000</v>
      </c>
      <c r="X3218" s="2">
        <v>7940510000000</v>
      </c>
      <c r="Y3218" s="2">
        <v>8003780000000</v>
      </c>
      <c r="Z3218" s="2">
        <v>8082130000000</v>
      </c>
      <c r="AA3218" s="2">
        <v>8122800000000</v>
      </c>
      <c r="AB3218" s="2">
        <v>8175930000000</v>
      </c>
      <c r="AC3218" s="2">
        <v>8189510000000</v>
      </c>
      <c r="AD3218" s="2">
        <v>8216230000000</v>
      </c>
      <c r="AE3218" s="2">
        <v>8234160000000</v>
      </c>
      <c r="AF3218" s="2">
        <v>8240990000000</v>
      </c>
      <c r="AG3218" s="2">
        <v>8261840000000</v>
      </c>
    </row>
    <row r="3219" spans="1:33">
      <c r="A3219" s="115" t="s">
        <v>4938</v>
      </c>
      <c r="B3219" s="115" t="s">
        <v>19</v>
      </c>
      <c r="C3219" s="2">
        <v>163493000</v>
      </c>
      <c r="D3219" s="2">
        <v>160483000</v>
      </c>
      <c r="E3219" s="2">
        <v>174410000</v>
      </c>
      <c r="F3219" s="2">
        <v>182818000</v>
      </c>
      <c r="G3219" s="2">
        <v>189485000</v>
      </c>
      <c r="H3219" s="2">
        <v>193558000</v>
      </c>
      <c r="I3219" s="2">
        <v>197900000</v>
      </c>
      <c r="J3219" s="2">
        <v>200322000</v>
      </c>
      <c r="K3219" s="2">
        <v>203071000</v>
      </c>
      <c r="L3219" s="2">
        <v>205367000</v>
      </c>
      <c r="M3219" s="2">
        <v>207711000</v>
      </c>
      <c r="N3219" s="2">
        <v>209766000</v>
      </c>
      <c r="O3219" s="2">
        <v>212070000</v>
      </c>
      <c r="P3219" s="2">
        <v>213239000</v>
      </c>
      <c r="Q3219" s="2">
        <v>214907000</v>
      </c>
      <c r="R3219" s="2">
        <v>216747000</v>
      </c>
      <c r="S3219" s="2">
        <v>218417000</v>
      </c>
      <c r="T3219" s="2">
        <v>220087000</v>
      </c>
      <c r="U3219" s="2">
        <v>221135000</v>
      </c>
      <c r="V3219" s="2">
        <v>222832000</v>
      </c>
      <c r="W3219" s="2">
        <v>224293000</v>
      </c>
      <c r="X3219" s="2">
        <v>225919000</v>
      </c>
      <c r="Y3219" s="2">
        <v>227719000</v>
      </c>
      <c r="Z3219" s="2">
        <v>229949000</v>
      </c>
      <c r="AA3219" s="2">
        <v>231106000</v>
      </c>
      <c r="AB3219" s="2">
        <v>232617000</v>
      </c>
      <c r="AC3219" s="2">
        <v>233004000</v>
      </c>
      <c r="AD3219" s="2">
        <v>233764000</v>
      </c>
      <c r="AE3219" s="2">
        <v>234274000</v>
      </c>
      <c r="AF3219" s="2">
        <v>234468000</v>
      </c>
      <c r="AG3219" s="2">
        <v>235062000</v>
      </c>
    </row>
    <row r="3220" spans="1:33">
      <c r="A3220" s="115" t="s">
        <v>4939</v>
      </c>
      <c r="B3220" s="115" t="s">
        <v>19</v>
      </c>
      <c r="C3220" s="2">
        <v>755055000</v>
      </c>
      <c r="D3220" s="2">
        <v>741151000</v>
      </c>
      <c r="E3220" s="2">
        <v>805473000</v>
      </c>
      <c r="F3220" s="2">
        <v>844301000</v>
      </c>
      <c r="G3220" s="2">
        <v>875093000</v>
      </c>
      <c r="H3220" s="2">
        <v>893903000</v>
      </c>
      <c r="I3220" s="2">
        <v>913955000</v>
      </c>
      <c r="J3220" s="2">
        <v>925142000</v>
      </c>
      <c r="K3220" s="2">
        <v>937836000</v>
      </c>
      <c r="L3220" s="2">
        <v>948438000</v>
      </c>
      <c r="M3220" s="2">
        <v>959265000</v>
      </c>
      <c r="N3220" s="2">
        <v>968757000</v>
      </c>
      <c r="O3220" s="2">
        <v>979398000</v>
      </c>
      <c r="P3220" s="2">
        <v>984796000</v>
      </c>
      <c r="Q3220" s="2">
        <v>992498000</v>
      </c>
      <c r="R3220" s="2">
        <v>1001000000</v>
      </c>
      <c r="S3220" s="2">
        <v>1008710000</v>
      </c>
      <c r="T3220" s="2">
        <v>1016420000</v>
      </c>
      <c r="U3220" s="2">
        <v>1021260000</v>
      </c>
      <c r="V3220" s="2">
        <v>1029100000</v>
      </c>
      <c r="W3220" s="2">
        <v>1035840000</v>
      </c>
      <c r="X3220" s="2">
        <v>1043360000</v>
      </c>
      <c r="Y3220" s="2">
        <v>1051670000</v>
      </c>
      <c r="Z3220" s="2">
        <v>1061960000</v>
      </c>
      <c r="AA3220" s="2">
        <v>1067310000</v>
      </c>
      <c r="AB3220" s="2">
        <v>1074290000</v>
      </c>
      <c r="AC3220" s="2">
        <v>1076070000</v>
      </c>
      <c r="AD3220" s="2">
        <v>1079580000</v>
      </c>
      <c r="AE3220" s="2">
        <v>1081940000</v>
      </c>
      <c r="AF3220" s="2">
        <v>1082840000</v>
      </c>
      <c r="AG3220" s="2">
        <v>1085580000</v>
      </c>
    </row>
    <row r="3221" spans="1:33">
      <c r="A3221" s="115" t="s">
        <v>4940</v>
      </c>
      <c r="B3221" s="115" t="s">
        <v>19</v>
      </c>
      <c r="C3221" s="2">
        <v>2584190000</v>
      </c>
      <c r="D3221" s="2">
        <v>2536600000</v>
      </c>
      <c r="E3221" s="2">
        <v>2756740000</v>
      </c>
      <c r="F3221" s="2">
        <v>2889630000</v>
      </c>
      <c r="G3221" s="2">
        <v>2995020000</v>
      </c>
      <c r="H3221" s="2">
        <v>3059400000</v>
      </c>
      <c r="I3221" s="2">
        <v>3128030000</v>
      </c>
      <c r="J3221" s="2">
        <v>3166310000</v>
      </c>
      <c r="K3221" s="2">
        <v>3209760000</v>
      </c>
      <c r="L3221" s="2">
        <v>3246040000</v>
      </c>
      <c r="M3221" s="2">
        <v>3283100000</v>
      </c>
      <c r="N3221" s="2">
        <v>3315590000</v>
      </c>
      <c r="O3221" s="2">
        <v>3352000000</v>
      </c>
      <c r="P3221" s="2">
        <v>3370480000</v>
      </c>
      <c r="Q3221" s="2">
        <v>3396840000</v>
      </c>
      <c r="R3221" s="2">
        <v>3425920000</v>
      </c>
      <c r="S3221" s="2">
        <v>3452310000</v>
      </c>
      <c r="T3221" s="2">
        <v>3478710000</v>
      </c>
      <c r="U3221" s="2">
        <v>3495280000</v>
      </c>
      <c r="V3221" s="2">
        <v>3522100000</v>
      </c>
      <c r="W3221" s="2">
        <v>3545190000</v>
      </c>
      <c r="X3221" s="2">
        <v>3570900000</v>
      </c>
      <c r="Y3221" s="2">
        <v>3599350000</v>
      </c>
      <c r="Z3221" s="2">
        <v>3634590000</v>
      </c>
      <c r="AA3221" s="2">
        <v>3652880000</v>
      </c>
      <c r="AB3221" s="2">
        <v>3676770000</v>
      </c>
      <c r="AC3221" s="2">
        <v>3682880000</v>
      </c>
      <c r="AD3221" s="2">
        <v>3694890000</v>
      </c>
      <c r="AE3221" s="2">
        <v>3702960000</v>
      </c>
      <c r="AF3221" s="2">
        <v>3706030000</v>
      </c>
      <c r="AG3221" s="2">
        <v>3715410000</v>
      </c>
    </row>
    <row r="3222" spans="1:33">
      <c r="A3222" s="115" t="s">
        <v>4941</v>
      </c>
      <c r="B3222" s="115" t="s">
        <v>19</v>
      </c>
      <c r="C3222" s="2">
        <v>204003000</v>
      </c>
      <c r="D3222" s="2">
        <v>200246000</v>
      </c>
      <c r="E3222" s="2">
        <v>217625000</v>
      </c>
      <c r="F3222" s="2">
        <v>228115000</v>
      </c>
      <c r="G3222" s="2">
        <v>236435000</v>
      </c>
      <c r="H3222" s="2">
        <v>241517000</v>
      </c>
      <c r="I3222" s="2">
        <v>246935000</v>
      </c>
      <c r="J3222" s="2">
        <v>249957000</v>
      </c>
      <c r="K3222" s="2">
        <v>253387000</v>
      </c>
      <c r="L3222" s="2">
        <v>256251000</v>
      </c>
      <c r="M3222" s="2">
        <v>259177000</v>
      </c>
      <c r="N3222" s="2">
        <v>261741000</v>
      </c>
      <c r="O3222" s="2">
        <v>264616000</v>
      </c>
      <c r="P3222" s="2">
        <v>266075000</v>
      </c>
      <c r="Q3222" s="2">
        <v>268156000</v>
      </c>
      <c r="R3222" s="2">
        <v>270452000</v>
      </c>
      <c r="S3222" s="2">
        <v>272535000</v>
      </c>
      <c r="T3222" s="2">
        <v>274619000</v>
      </c>
      <c r="U3222" s="2">
        <v>275927000</v>
      </c>
      <c r="V3222" s="2">
        <v>278044000</v>
      </c>
      <c r="W3222" s="2">
        <v>279867000</v>
      </c>
      <c r="X3222" s="2">
        <v>281897000</v>
      </c>
      <c r="Y3222" s="2">
        <v>284143000</v>
      </c>
      <c r="Z3222" s="2">
        <v>286924000</v>
      </c>
      <c r="AA3222" s="2">
        <v>288368000</v>
      </c>
      <c r="AB3222" s="2">
        <v>290254000</v>
      </c>
      <c r="AC3222" s="2">
        <v>290736000</v>
      </c>
      <c r="AD3222" s="2">
        <v>291685000</v>
      </c>
      <c r="AE3222" s="2">
        <v>292321000</v>
      </c>
      <c r="AF3222" s="2">
        <v>292564000</v>
      </c>
      <c r="AG3222" s="2">
        <v>293304000</v>
      </c>
    </row>
    <row r="3223" spans="1:33">
      <c r="A3223" s="115" t="s">
        <v>4942</v>
      </c>
      <c r="B3223" s="115" t="s">
        <v>19</v>
      </c>
      <c r="C3223" s="2">
        <v>181412000</v>
      </c>
      <c r="D3223" s="2">
        <v>178072000</v>
      </c>
      <c r="E3223" s="2">
        <v>193526000</v>
      </c>
      <c r="F3223" s="2">
        <v>202855000</v>
      </c>
      <c r="G3223" s="2">
        <v>210253000</v>
      </c>
      <c r="H3223" s="2">
        <v>214772000</v>
      </c>
      <c r="I3223" s="2">
        <v>219590000</v>
      </c>
      <c r="J3223" s="2">
        <v>222278000</v>
      </c>
      <c r="K3223" s="2">
        <v>225328000</v>
      </c>
      <c r="L3223" s="2">
        <v>227875000</v>
      </c>
      <c r="M3223" s="2">
        <v>230477000</v>
      </c>
      <c r="N3223" s="2">
        <v>232757000</v>
      </c>
      <c r="O3223" s="2">
        <v>235314000</v>
      </c>
      <c r="P3223" s="2">
        <v>236611000</v>
      </c>
      <c r="Q3223" s="2">
        <v>238461000</v>
      </c>
      <c r="R3223" s="2">
        <v>240503000</v>
      </c>
      <c r="S3223" s="2">
        <v>242356000</v>
      </c>
      <c r="T3223" s="2">
        <v>244209000</v>
      </c>
      <c r="U3223" s="2">
        <v>245372000</v>
      </c>
      <c r="V3223" s="2">
        <v>247255000</v>
      </c>
      <c r="W3223" s="2">
        <v>248875000</v>
      </c>
      <c r="X3223" s="2">
        <v>250681000</v>
      </c>
      <c r="Y3223" s="2">
        <v>252678000</v>
      </c>
      <c r="Z3223" s="2">
        <v>255151000</v>
      </c>
      <c r="AA3223" s="2">
        <v>256435000</v>
      </c>
      <c r="AB3223" s="2">
        <v>258113000</v>
      </c>
      <c r="AC3223" s="2">
        <v>258541000</v>
      </c>
      <c r="AD3223" s="2">
        <v>259385000</v>
      </c>
      <c r="AE3223" s="2">
        <v>259951000</v>
      </c>
      <c r="AF3223" s="2">
        <v>260167000</v>
      </c>
      <c r="AG3223" s="2">
        <v>260825000</v>
      </c>
    </row>
    <row r="3224" spans="1:33">
      <c r="A3224" s="115" t="s">
        <v>4943</v>
      </c>
      <c r="B3224" s="115" t="s">
        <v>19</v>
      </c>
      <c r="C3224" s="2">
        <v>549368000</v>
      </c>
      <c r="D3224" s="2">
        <v>539252000</v>
      </c>
      <c r="E3224" s="2">
        <v>586051000</v>
      </c>
      <c r="F3224" s="2">
        <v>614302000</v>
      </c>
      <c r="G3224" s="2">
        <v>636706000</v>
      </c>
      <c r="H3224" s="2">
        <v>650392000</v>
      </c>
      <c r="I3224" s="2">
        <v>664981000</v>
      </c>
      <c r="J3224" s="2">
        <v>673121000</v>
      </c>
      <c r="K3224" s="2">
        <v>682356000</v>
      </c>
      <c r="L3224" s="2">
        <v>690070000</v>
      </c>
      <c r="M3224" s="2">
        <v>697948000</v>
      </c>
      <c r="N3224" s="2">
        <v>704854000</v>
      </c>
      <c r="O3224" s="2">
        <v>712597000</v>
      </c>
      <c r="P3224" s="2">
        <v>716524000</v>
      </c>
      <c r="Q3224" s="2">
        <v>722128000</v>
      </c>
      <c r="R3224" s="2">
        <v>728311000</v>
      </c>
      <c r="S3224" s="2">
        <v>733921000</v>
      </c>
      <c r="T3224" s="2">
        <v>739533000</v>
      </c>
      <c r="U3224" s="2">
        <v>743054000</v>
      </c>
      <c r="V3224" s="2">
        <v>748758000</v>
      </c>
      <c r="W3224" s="2">
        <v>753665000</v>
      </c>
      <c r="X3224" s="2">
        <v>759132000</v>
      </c>
      <c r="Y3224" s="2">
        <v>765180000</v>
      </c>
      <c r="Z3224" s="2">
        <v>772670000</v>
      </c>
      <c r="AA3224" s="2">
        <v>776559000</v>
      </c>
      <c r="AB3224" s="2">
        <v>781638000</v>
      </c>
      <c r="AC3224" s="2">
        <v>782936000</v>
      </c>
      <c r="AD3224" s="2">
        <v>785490000</v>
      </c>
      <c r="AE3224" s="2">
        <v>787205000</v>
      </c>
      <c r="AF3224" s="2">
        <v>787858000</v>
      </c>
      <c r="AG3224" s="2">
        <v>789852000</v>
      </c>
    </row>
    <row r="3225" spans="1:33">
      <c r="A3225" s="115" t="s">
        <v>4944</v>
      </c>
      <c r="B3225" s="115" t="s">
        <v>19</v>
      </c>
      <c r="C3225" s="2">
        <v>42424000</v>
      </c>
      <c r="D3225" s="2">
        <v>41642800</v>
      </c>
      <c r="E3225" s="2">
        <v>45256800</v>
      </c>
      <c r="F3225" s="2">
        <v>47438400</v>
      </c>
      <c r="G3225" s="2">
        <v>49168500</v>
      </c>
      <c r="H3225" s="2">
        <v>50225400</v>
      </c>
      <c r="I3225" s="2">
        <v>51352000</v>
      </c>
      <c r="J3225" s="2">
        <v>51980600</v>
      </c>
      <c r="K3225" s="2">
        <v>52693800</v>
      </c>
      <c r="L3225" s="2">
        <v>53289500</v>
      </c>
      <c r="M3225" s="2">
        <v>53897900</v>
      </c>
      <c r="N3225" s="2">
        <v>54431200</v>
      </c>
      <c r="O3225" s="2">
        <v>55029100</v>
      </c>
      <c r="P3225" s="2">
        <v>55332300</v>
      </c>
      <c r="Q3225" s="2">
        <v>55765100</v>
      </c>
      <c r="R3225" s="2">
        <v>56242600</v>
      </c>
      <c r="S3225" s="2">
        <v>56675800</v>
      </c>
      <c r="T3225" s="2">
        <v>57109200</v>
      </c>
      <c r="U3225" s="2">
        <v>57381100</v>
      </c>
      <c r="V3225" s="2">
        <v>57821500</v>
      </c>
      <c r="W3225" s="2">
        <v>58200500</v>
      </c>
      <c r="X3225" s="2">
        <v>58622700</v>
      </c>
      <c r="Y3225" s="2">
        <v>59089700</v>
      </c>
      <c r="Z3225" s="2">
        <v>59668100</v>
      </c>
      <c r="AA3225" s="2">
        <v>59968400</v>
      </c>
      <c r="AB3225" s="2">
        <v>60360700</v>
      </c>
      <c r="AC3225" s="2">
        <v>60460900</v>
      </c>
      <c r="AD3225" s="2">
        <v>60658200</v>
      </c>
      <c r="AE3225" s="2">
        <v>60790600</v>
      </c>
      <c r="AF3225" s="2">
        <v>60841000</v>
      </c>
      <c r="AG3225" s="2">
        <v>60994900</v>
      </c>
    </row>
    <row r="3226" spans="1:33">
      <c r="A3226" s="115" t="s">
        <v>4945</v>
      </c>
      <c r="B3226" s="115" t="s">
        <v>19</v>
      </c>
      <c r="C3226" s="2">
        <v>36221200</v>
      </c>
      <c r="D3226" s="2">
        <v>35554200</v>
      </c>
      <c r="E3226" s="2">
        <v>38639800</v>
      </c>
      <c r="F3226" s="2">
        <v>40502500</v>
      </c>
      <c r="G3226" s="2">
        <v>41979600</v>
      </c>
      <c r="H3226" s="2">
        <v>42882000</v>
      </c>
      <c r="I3226" s="2">
        <v>43843900</v>
      </c>
      <c r="J3226" s="2">
        <v>44380600</v>
      </c>
      <c r="K3226" s="2">
        <v>44989500</v>
      </c>
      <c r="L3226" s="2">
        <v>45498100</v>
      </c>
      <c r="M3226" s="2">
        <v>46017500</v>
      </c>
      <c r="N3226" s="2">
        <v>46472800</v>
      </c>
      <c r="O3226" s="2">
        <v>46983300</v>
      </c>
      <c r="P3226" s="2">
        <v>47242200</v>
      </c>
      <c r="Q3226" s="2">
        <v>47611700</v>
      </c>
      <c r="R3226" s="2">
        <v>48019400</v>
      </c>
      <c r="S3226" s="2">
        <v>48389300</v>
      </c>
      <c r="T3226" s="2">
        <v>48759300</v>
      </c>
      <c r="U3226" s="2">
        <v>48991500</v>
      </c>
      <c r="V3226" s="2">
        <v>49367500</v>
      </c>
      <c r="W3226" s="2">
        <v>49691000</v>
      </c>
      <c r="X3226" s="2">
        <v>50051500</v>
      </c>
      <c r="Y3226" s="2">
        <v>50450200</v>
      </c>
      <c r="Z3226" s="2">
        <v>50944100</v>
      </c>
      <c r="AA3226" s="2">
        <v>51200500</v>
      </c>
      <c r="AB3226" s="2">
        <v>51535400</v>
      </c>
      <c r="AC3226" s="2">
        <v>51621000</v>
      </c>
      <c r="AD3226" s="2">
        <v>51789400</v>
      </c>
      <c r="AE3226" s="2">
        <v>51902400</v>
      </c>
      <c r="AF3226" s="2">
        <v>51945400</v>
      </c>
      <c r="AG3226" s="2">
        <v>52076900</v>
      </c>
    </row>
    <row r="3227" spans="1:33">
      <c r="A3227" s="115" t="s">
        <v>4946</v>
      </c>
      <c r="B3227" s="115" t="s">
        <v>19</v>
      </c>
      <c r="C3227" s="2">
        <v>229733000</v>
      </c>
      <c r="D3227" s="2">
        <v>225502000</v>
      </c>
      <c r="E3227" s="2">
        <v>245073000</v>
      </c>
      <c r="F3227" s="2">
        <v>256887000</v>
      </c>
      <c r="G3227" s="2">
        <v>266256000</v>
      </c>
      <c r="H3227" s="2">
        <v>271979000</v>
      </c>
      <c r="I3227" s="2">
        <v>278080000</v>
      </c>
      <c r="J3227" s="2">
        <v>281483000</v>
      </c>
      <c r="K3227" s="2">
        <v>285346000</v>
      </c>
      <c r="L3227" s="2">
        <v>288571000</v>
      </c>
      <c r="M3227" s="2">
        <v>291866000</v>
      </c>
      <c r="N3227" s="2">
        <v>294754000</v>
      </c>
      <c r="O3227" s="2">
        <v>297991000</v>
      </c>
      <c r="P3227" s="2">
        <v>299634000</v>
      </c>
      <c r="Q3227" s="2">
        <v>301977000</v>
      </c>
      <c r="R3227" s="2">
        <v>304563000</v>
      </c>
      <c r="S3227" s="2">
        <v>306909000</v>
      </c>
      <c r="T3227" s="2">
        <v>309255000</v>
      </c>
      <c r="U3227" s="2">
        <v>310728000</v>
      </c>
      <c r="V3227" s="2">
        <v>313113000</v>
      </c>
      <c r="W3227" s="2">
        <v>315165000</v>
      </c>
      <c r="X3227" s="2">
        <v>317451000</v>
      </c>
      <c r="Y3227" s="2">
        <v>319980000</v>
      </c>
      <c r="Z3227" s="2">
        <v>323113000</v>
      </c>
      <c r="AA3227" s="2">
        <v>324739000</v>
      </c>
      <c r="AB3227" s="2">
        <v>326863000</v>
      </c>
      <c r="AC3227" s="2">
        <v>327406000</v>
      </c>
      <c r="AD3227" s="2">
        <v>328474000</v>
      </c>
      <c r="AE3227" s="2">
        <v>329191000</v>
      </c>
      <c r="AF3227" s="2">
        <v>329464000</v>
      </c>
      <c r="AG3227" s="2">
        <v>330298000</v>
      </c>
    </row>
    <row r="3228" spans="1:33">
      <c r="A3228" s="115" t="s">
        <v>4947</v>
      </c>
      <c r="B3228" s="115" t="s">
        <v>19</v>
      </c>
      <c r="C3228" s="2">
        <v>45946600</v>
      </c>
      <c r="D3228" s="2">
        <v>45100500</v>
      </c>
      <c r="E3228" s="2">
        <v>49014600</v>
      </c>
      <c r="F3228" s="2">
        <v>51377300</v>
      </c>
      <c r="G3228" s="2">
        <v>53251100</v>
      </c>
      <c r="H3228" s="2">
        <v>54395700</v>
      </c>
      <c r="I3228" s="2">
        <v>55615900</v>
      </c>
      <c r="J3228" s="2">
        <v>56296700</v>
      </c>
      <c r="K3228" s="2">
        <v>57069100</v>
      </c>
      <c r="L3228" s="2">
        <v>57714300</v>
      </c>
      <c r="M3228" s="2">
        <v>58373100</v>
      </c>
      <c r="N3228" s="2">
        <v>58950700</v>
      </c>
      <c r="O3228" s="2">
        <v>59598300</v>
      </c>
      <c r="P3228" s="2">
        <v>59926700</v>
      </c>
      <c r="Q3228" s="2">
        <v>60395400</v>
      </c>
      <c r="R3228" s="2">
        <v>60912500</v>
      </c>
      <c r="S3228" s="2">
        <v>61381700</v>
      </c>
      <c r="T3228" s="2">
        <v>61851100</v>
      </c>
      <c r="U3228" s="2">
        <v>62145600</v>
      </c>
      <c r="V3228" s="2">
        <v>62622600</v>
      </c>
      <c r="W3228" s="2">
        <v>63033000</v>
      </c>
      <c r="X3228" s="2">
        <v>63490200</v>
      </c>
      <c r="Y3228" s="2">
        <v>63996100</v>
      </c>
      <c r="Z3228" s="2">
        <v>64622500</v>
      </c>
      <c r="AA3228" s="2">
        <v>64947800</v>
      </c>
      <c r="AB3228" s="2">
        <v>65372600</v>
      </c>
      <c r="AC3228" s="2">
        <v>65481200</v>
      </c>
      <c r="AD3228" s="2">
        <v>65694800</v>
      </c>
      <c r="AE3228" s="2">
        <v>65838100</v>
      </c>
      <c r="AF3228" s="2">
        <v>65892700</v>
      </c>
      <c r="AG3228" s="2">
        <v>66059500</v>
      </c>
    </row>
    <row r="3229" spans="1:33">
      <c r="A3229" s="115" t="s">
        <v>4948</v>
      </c>
      <c r="B3229" s="115" t="s">
        <v>19</v>
      </c>
      <c r="C3229" s="115">
        <v>0</v>
      </c>
      <c r="D3229" s="115">
        <v>0</v>
      </c>
      <c r="E3229" s="115">
        <v>0</v>
      </c>
      <c r="F3229" s="115">
        <v>0</v>
      </c>
      <c r="G3229" s="115">
        <v>0</v>
      </c>
      <c r="H3229" s="115">
        <v>0</v>
      </c>
      <c r="I3229" s="115">
        <v>0</v>
      </c>
      <c r="J3229" s="115">
        <v>0</v>
      </c>
      <c r="K3229" s="115">
        <v>0</v>
      </c>
      <c r="L3229" s="115">
        <v>0</v>
      </c>
      <c r="M3229" s="115">
        <v>0</v>
      </c>
      <c r="N3229" s="115">
        <v>0</v>
      </c>
      <c r="O3229" s="115">
        <v>0</v>
      </c>
      <c r="P3229" s="115">
        <v>0</v>
      </c>
      <c r="Q3229" s="115">
        <v>0</v>
      </c>
      <c r="R3229" s="115">
        <v>0</v>
      </c>
      <c r="S3229" s="115">
        <v>0</v>
      </c>
      <c r="T3229" s="115">
        <v>0</v>
      </c>
      <c r="U3229" s="115">
        <v>0</v>
      </c>
      <c r="V3229" s="115">
        <v>0</v>
      </c>
      <c r="W3229" s="115">
        <v>0</v>
      </c>
      <c r="X3229" s="115">
        <v>0</v>
      </c>
      <c r="Y3229" s="115">
        <v>0</v>
      </c>
      <c r="Z3229" s="115">
        <v>0</v>
      </c>
      <c r="AA3229" s="115">
        <v>0</v>
      </c>
      <c r="AB3229" s="115">
        <v>0</v>
      </c>
      <c r="AC3229" s="115">
        <v>0</v>
      </c>
      <c r="AD3229" s="115">
        <v>0</v>
      </c>
      <c r="AE3229" s="115">
        <v>0</v>
      </c>
      <c r="AF3229" s="115">
        <v>0</v>
      </c>
      <c r="AG3229" s="115">
        <v>0</v>
      </c>
    </row>
    <row r="3230" spans="1:33">
      <c r="A3230" s="115" t="s">
        <v>4949</v>
      </c>
      <c r="B3230" s="115" t="s">
        <v>19</v>
      </c>
      <c r="C3230" s="2">
        <v>1737040000000</v>
      </c>
      <c r="D3230" s="2">
        <v>2584380000000</v>
      </c>
      <c r="E3230" s="2">
        <v>2173990000000</v>
      </c>
      <c r="F3230" s="2">
        <v>1870190000000</v>
      </c>
      <c r="G3230" s="2">
        <v>1712250000000</v>
      </c>
      <c r="H3230" s="2">
        <v>1693270000000</v>
      </c>
      <c r="I3230" s="2">
        <v>1662080000000</v>
      </c>
      <c r="J3230" s="2">
        <v>1699060000000</v>
      </c>
      <c r="K3230" s="2">
        <v>1746650000000</v>
      </c>
      <c r="L3230" s="2">
        <v>1776570000000</v>
      </c>
      <c r="M3230" s="2">
        <v>1820850000000</v>
      </c>
      <c r="N3230" s="2">
        <v>1847760000000</v>
      </c>
      <c r="O3230" s="2">
        <v>1862510000000</v>
      </c>
      <c r="P3230" s="2">
        <v>1869680000000</v>
      </c>
      <c r="Q3230" s="2">
        <v>1872120000000</v>
      </c>
      <c r="R3230" s="2">
        <v>1886420000000</v>
      </c>
      <c r="S3230" s="2">
        <v>1912180000000</v>
      </c>
      <c r="T3230" s="2">
        <v>1907870000000</v>
      </c>
      <c r="U3230" s="2">
        <v>1898710000000</v>
      </c>
      <c r="V3230" s="2">
        <v>1908930000000</v>
      </c>
      <c r="W3230" s="2">
        <v>1888010000000</v>
      </c>
      <c r="X3230" s="2">
        <v>1892660000000</v>
      </c>
      <c r="Y3230" s="2">
        <v>1902190000000</v>
      </c>
      <c r="Z3230" s="2">
        <v>1904640000000</v>
      </c>
      <c r="AA3230" s="2">
        <v>1903440000000</v>
      </c>
      <c r="AB3230" s="2">
        <v>1897000000000</v>
      </c>
      <c r="AC3230" s="2">
        <v>1896630000000</v>
      </c>
      <c r="AD3230" s="2">
        <v>1902390000000</v>
      </c>
      <c r="AE3230" s="2">
        <v>1911350000000</v>
      </c>
      <c r="AF3230" s="2">
        <v>1910100000000</v>
      </c>
      <c r="AG3230" s="2">
        <v>1924730000000</v>
      </c>
    </row>
    <row r="3231" spans="1:33">
      <c r="A3231" s="115" t="s">
        <v>4950</v>
      </c>
      <c r="B3231" s="115" t="s">
        <v>19</v>
      </c>
      <c r="C3231" s="2">
        <v>49421400</v>
      </c>
      <c r="D3231" s="2">
        <v>73529500</v>
      </c>
      <c r="E3231" s="2">
        <v>61853200</v>
      </c>
      <c r="F3231" s="2">
        <v>53209800</v>
      </c>
      <c r="G3231" s="2">
        <v>48715900</v>
      </c>
      <c r="H3231" s="2">
        <v>48175900</v>
      </c>
      <c r="I3231" s="2">
        <v>47288700</v>
      </c>
      <c r="J3231" s="2">
        <v>48340800</v>
      </c>
      <c r="K3231" s="2">
        <v>49694700</v>
      </c>
      <c r="L3231" s="2">
        <v>50545900</v>
      </c>
      <c r="M3231" s="2">
        <v>51805800</v>
      </c>
      <c r="N3231" s="2">
        <v>52571600</v>
      </c>
      <c r="O3231" s="2">
        <v>52991300</v>
      </c>
      <c r="P3231" s="2">
        <v>53195100</v>
      </c>
      <c r="Q3231" s="2">
        <v>53264700</v>
      </c>
      <c r="R3231" s="2">
        <v>53671400</v>
      </c>
      <c r="S3231" s="2">
        <v>54404500</v>
      </c>
      <c r="T3231" s="2">
        <v>54281800</v>
      </c>
      <c r="U3231" s="2">
        <v>54021100</v>
      </c>
      <c r="V3231" s="2">
        <v>54311800</v>
      </c>
      <c r="W3231" s="2">
        <v>53716600</v>
      </c>
      <c r="X3231" s="2">
        <v>53848900</v>
      </c>
      <c r="Y3231" s="2">
        <v>54120000</v>
      </c>
      <c r="Z3231" s="2">
        <v>54189800</v>
      </c>
      <c r="AA3231" s="2">
        <v>54155800</v>
      </c>
      <c r="AB3231" s="2">
        <v>53972600</v>
      </c>
      <c r="AC3231" s="2">
        <v>53962100</v>
      </c>
      <c r="AD3231" s="2">
        <v>54125800</v>
      </c>
      <c r="AE3231" s="2">
        <v>54380600</v>
      </c>
      <c r="AF3231" s="2">
        <v>54345300</v>
      </c>
      <c r="AG3231" s="2">
        <v>54761300</v>
      </c>
    </row>
    <row r="3232" spans="1:33">
      <c r="A3232" s="115" t="s">
        <v>4951</v>
      </c>
      <c r="B3232" s="115" t="s">
        <v>19</v>
      </c>
      <c r="C3232" s="2">
        <v>228241000</v>
      </c>
      <c r="D3232" s="2">
        <v>339579000</v>
      </c>
      <c r="E3232" s="2">
        <v>285655000</v>
      </c>
      <c r="F3232" s="2">
        <v>245737000</v>
      </c>
      <c r="G3232" s="2">
        <v>224983000</v>
      </c>
      <c r="H3232" s="2">
        <v>222489000</v>
      </c>
      <c r="I3232" s="2">
        <v>218392000</v>
      </c>
      <c r="J3232" s="2">
        <v>223251000</v>
      </c>
      <c r="K3232" s="2">
        <v>229503000</v>
      </c>
      <c r="L3232" s="2">
        <v>233435000</v>
      </c>
      <c r="M3232" s="2">
        <v>239253000</v>
      </c>
      <c r="N3232" s="2">
        <v>242790000</v>
      </c>
      <c r="O3232" s="2">
        <v>244728000</v>
      </c>
      <c r="P3232" s="2">
        <v>245669000</v>
      </c>
      <c r="Q3232" s="2">
        <v>245991000</v>
      </c>
      <c r="R3232" s="2">
        <v>247869000</v>
      </c>
      <c r="S3232" s="2">
        <v>251255000</v>
      </c>
      <c r="T3232" s="2">
        <v>250688000</v>
      </c>
      <c r="U3232" s="2">
        <v>249484000</v>
      </c>
      <c r="V3232" s="2">
        <v>250827000</v>
      </c>
      <c r="W3232" s="2">
        <v>248078000</v>
      </c>
      <c r="X3232" s="2">
        <v>248689000</v>
      </c>
      <c r="Y3232" s="2">
        <v>249941000</v>
      </c>
      <c r="Z3232" s="2">
        <v>250263000</v>
      </c>
      <c r="AA3232" s="2">
        <v>250106000</v>
      </c>
      <c r="AB3232" s="2">
        <v>249260000</v>
      </c>
      <c r="AC3232" s="2">
        <v>249211000</v>
      </c>
      <c r="AD3232" s="2">
        <v>249967000</v>
      </c>
      <c r="AE3232" s="2">
        <v>251144000</v>
      </c>
      <c r="AF3232" s="2">
        <v>250981000</v>
      </c>
      <c r="AG3232" s="2">
        <v>252903000</v>
      </c>
    </row>
    <row r="3233" spans="1:33">
      <c r="A3233" s="115" t="s">
        <v>4952</v>
      </c>
      <c r="B3233" s="115" t="s">
        <v>19</v>
      </c>
      <c r="C3233" s="2">
        <v>781159000</v>
      </c>
      <c r="D3233" s="2">
        <v>1162210000</v>
      </c>
      <c r="E3233" s="2">
        <v>977657000</v>
      </c>
      <c r="F3233" s="2">
        <v>841039000</v>
      </c>
      <c r="G3233" s="2">
        <v>770008000</v>
      </c>
      <c r="H3233" s="2">
        <v>761473000</v>
      </c>
      <c r="I3233" s="2">
        <v>747449000</v>
      </c>
      <c r="J3233" s="2">
        <v>764080000</v>
      </c>
      <c r="K3233" s="2">
        <v>785478000</v>
      </c>
      <c r="L3233" s="2">
        <v>798934000</v>
      </c>
      <c r="M3233" s="2">
        <v>818848000</v>
      </c>
      <c r="N3233" s="2">
        <v>830951000</v>
      </c>
      <c r="O3233" s="2">
        <v>837584000</v>
      </c>
      <c r="P3233" s="2">
        <v>840807000</v>
      </c>
      <c r="Q3233" s="2">
        <v>841907000</v>
      </c>
      <c r="R3233" s="2">
        <v>848335000</v>
      </c>
      <c r="S3233" s="2">
        <v>859923000</v>
      </c>
      <c r="T3233" s="2">
        <v>857982000</v>
      </c>
      <c r="U3233" s="2">
        <v>853862000</v>
      </c>
      <c r="V3233" s="2">
        <v>858458000</v>
      </c>
      <c r="W3233" s="2">
        <v>849049000</v>
      </c>
      <c r="X3233" s="2">
        <v>851141000</v>
      </c>
      <c r="Y3233" s="2">
        <v>855426000</v>
      </c>
      <c r="Z3233" s="2">
        <v>856529000</v>
      </c>
      <c r="AA3233" s="2">
        <v>855992000</v>
      </c>
      <c r="AB3233" s="2">
        <v>853096000</v>
      </c>
      <c r="AC3233" s="2">
        <v>852930000</v>
      </c>
      <c r="AD3233" s="2">
        <v>855517000</v>
      </c>
      <c r="AE3233" s="2">
        <v>859545000</v>
      </c>
      <c r="AF3233" s="2">
        <v>858987000</v>
      </c>
      <c r="AG3233" s="2">
        <v>865563000</v>
      </c>
    </row>
    <row r="3234" spans="1:33">
      <c r="A3234" s="115" t="s">
        <v>4953</v>
      </c>
      <c r="B3234" s="115" t="s">
        <v>19</v>
      </c>
      <c r="C3234" s="2">
        <v>61666800</v>
      </c>
      <c r="D3234" s="2">
        <v>91748300</v>
      </c>
      <c r="E3234" s="2">
        <v>77178900</v>
      </c>
      <c r="F3234" s="2">
        <v>66393900</v>
      </c>
      <c r="G3234" s="2">
        <v>60786500</v>
      </c>
      <c r="H3234" s="2">
        <v>60112700</v>
      </c>
      <c r="I3234" s="2">
        <v>59005600</v>
      </c>
      <c r="J3234" s="2">
        <v>60318500</v>
      </c>
      <c r="K3234" s="2">
        <v>62007800</v>
      </c>
      <c r="L3234" s="2">
        <v>63070000</v>
      </c>
      <c r="M3234" s="2">
        <v>64642100</v>
      </c>
      <c r="N3234" s="2">
        <v>65597500</v>
      </c>
      <c r="O3234" s="2">
        <v>66121200</v>
      </c>
      <c r="P3234" s="2">
        <v>66375600</v>
      </c>
      <c r="Q3234" s="2">
        <v>66462400</v>
      </c>
      <c r="R3234" s="2">
        <v>66969900</v>
      </c>
      <c r="S3234" s="2">
        <v>67884600</v>
      </c>
      <c r="T3234" s="2">
        <v>67731400</v>
      </c>
      <c r="U3234" s="2">
        <v>67406200</v>
      </c>
      <c r="V3234" s="2">
        <v>67769000</v>
      </c>
      <c r="W3234" s="2">
        <v>67026200</v>
      </c>
      <c r="X3234" s="2">
        <v>67191400</v>
      </c>
      <c r="Y3234" s="2">
        <v>67529600</v>
      </c>
      <c r="Z3234" s="2">
        <v>67616700</v>
      </c>
      <c r="AA3234" s="2">
        <v>67574300</v>
      </c>
      <c r="AB3234" s="2">
        <v>67345700</v>
      </c>
      <c r="AC3234" s="2">
        <v>67332600</v>
      </c>
      <c r="AD3234" s="2">
        <v>67536800</v>
      </c>
      <c r="AE3234" s="2">
        <v>67854800</v>
      </c>
      <c r="AF3234" s="2">
        <v>67810700</v>
      </c>
      <c r="AG3234" s="2">
        <v>68329900</v>
      </c>
    </row>
    <row r="3235" spans="1:33">
      <c r="A3235" s="115" t="s">
        <v>4954</v>
      </c>
      <c r="B3235" s="115" t="s">
        <v>19</v>
      </c>
      <c r="C3235" s="2">
        <v>54838100</v>
      </c>
      <c r="D3235" s="2">
        <v>81588500</v>
      </c>
      <c r="E3235" s="2">
        <v>68632400</v>
      </c>
      <c r="F3235" s="2">
        <v>59041700</v>
      </c>
      <c r="G3235" s="2">
        <v>54055300</v>
      </c>
      <c r="H3235" s="2">
        <v>53456100</v>
      </c>
      <c r="I3235" s="2">
        <v>52471600</v>
      </c>
      <c r="J3235" s="2">
        <v>53639100</v>
      </c>
      <c r="K3235" s="2">
        <v>55141300</v>
      </c>
      <c r="L3235" s="2">
        <v>56085900</v>
      </c>
      <c r="M3235" s="2">
        <v>57483900</v>
      </c>
      <c r="N3235" s="2">
        <v>58333500</v>
      </c>
      <c r="O3235" s="2">
        <v>58799200</v>
      </c>
      <c r="P3235" s="2">
        <v>59025400</v>
      </c>
      <c r="Q3235" s="2">
        <v>59102700</v>
      </c>
      <c r="R3235" s="2">
        <v>59553900</v>
      </c>
      <c r="S3235" s="2">
        <v>60367300</v>
      </c>
      <c r="T3235" s="2">
        <v>60231100</v>
      </c>
      <c r="U3235" s="2">
        <v>59941900</v>
      </c>
      <c r="V3235" s="2">
        <v>60264500</v>
      </c>
      <c r="W3235" s="2">
        <v>59604000</v>
      </c>
      <c r="X3235" s="2">
        <v>59750900</v>
      </c>
      <c r="Y3235" s="2">
        <v>60051700</v>
      </c>
      <c r="Z3235" s="2">
        <v>60129100</v>
      </c>
      <c r="AA3235" s="2">
        <v>60091400</v>
      </c>
      <c r="AB3235" s="2">
        <v>59888100</v>
      </c>
      <c r="AC3235" s="2">
        <v>59876400</v>
      </c>
      <c r="AD3235" s="2">
        <v>60058100</v>
      </c>
      <c r="AE3235" s="2">
        <v>60340800</v>
      </c>
      <c r="AF3235" s="2">
        <v>60301700</v>
      </c>
      <c r="AG3235" s="2">
        <v>60763300</v>
      </c>
    </row>
    <row r="3236" spans="1:33">
      <c r="A3236" s="115" t="s">
        <v>4955</v>
      </c>
      <c r="B3236" s="115" t="s">
        <v>19</v>
      </c>
      <c r="C3236" s="2">
        <v>166065000</v>
      </c>
      <c r="D3236" s="2">
        <v>247073000</v>
      </c>
      <c r="E3236" s="2">
        <v>207838000</v>
      </c>
      <c r="F3236" s="2">
        <v>178795000</v>
      </c>
      <c r="G3236" s="2">
        <v>163695000</v>
      </c>
      <c r="H3236" s="2">
        <v>161880000</v>
      </c>
      <c r="I3236" s="2">
        <v>158899000</v>
      </c>
      <c r="J3236" s="2">
        <v>162434000</v>
      </c>
      <c r="K3236" s="2">
        <v>166983000</v>
      </c>
      <c r="L3236" s="2">
        <v>169844000</v>
      </c>
      <c r="M3236" s="2">
        <v>174077000</v>
      </c>
      <c r="N3236" s="2">
        <v>176650000</v>
      </c>
      <c r="O3236" s="2">
        <v>178061000</v>
      </c>
      <c r="P3236" s="2">
        <v>178746000</v>
      </c>
      <c r="Q3236" s="2">
        <v>178979000</v>
      </c>
      <c r="R3236" s="2">
        <v>180346000</v>
      </c>
      <c r="S3236" s="2">
        <v>182809000</v>
      </c>
      <c r="T3236" s="2">
        <v>182397000</v>
      </c>
      <c r="U3236" s="2">
        <v>181521000</v>
      </c>
      <c r="V3236" s="2">
        <v>182498000</v>
      </c>
      <c r="W3236" s="2">
        <v>180498000</v>
      </c>
      <c r="X3236" s="2">
        <v>180943000</v>
      </c>
      <c r="Y3236" s="2">
        <v>181853000</v>
      </c>
      <c r="Z3236" s="2">
        <v>182088000</v>
      </c>
      <c r="AA3236" s="2">
        <v>181974000</v>
      </c>
      <c r="AB3236" s="2">
        <v>181358000</v>
      </c>
      <c r="AC3236" s="2">
        <v>181323000</v>
      </c>
      <c r="AD3236" s="2">
        <v>181873000</v>
      </c>
      <c r="AE3236" s="2">
        <v>182729000</v>
      </c>
      <c r="AF3236" s="2">
        <v>182610000</v>
      </c>
      <c r="AG3236" s="2">
        <v>184008000</v>
      </c>
    </row>
    <row r="3237" spans="1:33">
      <c r="A3237" s="115" t="s">
        <v>4956</v>
      </c>
      <c r="B3237" s="115" t="s">
        <v>19</v>
      </c>
      <c r="C3237" s="2">
        <v>12824100</v>
      </c>
      <c r="D3237" s="2">
        <v>19079800</v>
      </c>
      <c r="E3237" s="2">
        <v>16050000</v>
      </c>
      <c r="F3237" s="2">
        <v>13807100</v>
      </c>
      <c r="G3237" s="2">
        <v>12641000</v>
      </c>
      <c r="H3237" s="2">
        <v>12500900</v>
      </c>
      <c r="I3237" s="2">
        <v>12270700</v>
      </c>
      <c r="J3237" s="2">
        <v>12543700</v>
      </c>
      <c r="K3237" s="2">
        <v>12895000</v>
      </c>
      <c r="L3237" s="2">
        <v>13115900</v>
      </c>
      <c r="M3237" s="2">
        <v>13442800</v>
      </c>
      <c r="N3237" s="2">
        <v>13641500</v>
      </c>
      <c r="O3237" s="2">
        <v>13750400</v>
      </c>
      <c r="P3237" s="2">
        <v>13803300</v>
      </c>
      <c r="Q3237" s="2">
        <v>13821400</v>
      </c>
      <c r="R3237" s="2">
        <v>13926900</v>
      </c>
      <c r="S3237" s="2">
        <v>14117100</v>
      </c>
      <c r="T3237" s="2">
        <v>14085300</v>
      </c>
      <c r="U3237" s="2">
        <v>14017600</v>
      </c>
      <c r="V3237" s="2">
        <v>14093100</v>
      </c>
      <c r="W3237" s="2">
        <v>13938600</v>
      </c>
      <c r="X3237" s="2">
        <v>13973000</v>
      </c>
      <c r="Y3237" s="2">
        <v>14043300</v>
      </c>
      <c r="Z3237" s="2">
        <v>14061400</v>
      </c>
      <c r="AA3237" s="2">
        <v>14052600</v>
      </c>
      <c r="AB3237" s="2">
        <v>14005100</v>
      </c>
      <c r="AC3237" s="2">
        <v>14002300</v>
      </c>
      <c r="AD3237" s="2">
        <v>14044800</v>
      </c>
      <c r="AE3237" s="2">
        <v>14110900</v>
      </c>
      <c r="AF3237" s="2">
        <v>14101800</v>
      </c>
      <c r="AG3237" s="2">
        <v>14209700</v>
      </c>
    </row>
    <row r="3238" spans="1:33">
      <c r="A3238" s="115" t="s">
        <v>4957</v>
      </c>
      <c r="B3238" s="115" t="s">
        <v>19</v>
      </c>
      <c r="C3238" s="2">
        <v>10949100</v>
      </c>
      <c r="D3238" s="2">
        <v>16290200</v>
      </c>
      <c r="E3238" s="2">
        <v>13703300</v>
      </c>
      <c r="F3238" s="2">
        <v>11788400</v>
      </c>
      <c r="G3238" s="2">
        <v>10792800</v>
      </c>
      <c r="H3238" s="2">
        <v>10673200</v>
      </c>
      <c r="I3238" s="2">
        <v>10476600</v>
      </c>
      <c r="J3238" s="2">
        <v>10709700</v>
      </c>
      <c r="K3238" s="2">
        <v>11009600</v>
      </c>
      <c r="L3238" s="2">
        <v>11198200</v>
      </c>
      <c r="M3238" s="2">
        <v>11477400</v>
      </c>
      <c r="N3238" s="2">
        <v>11647000</v>
      </c>
      <c r="O3238" s="2">
        <v>11740000</v>
      </c>
      <c r="P3238" s="2">
        <v>11785200</v>
      </c>
      <c r="Q3238" s="2">
        <v>11800600</v>
      </c>
      <c r="R3238" s="2">
        <v>11890700</v>
      </c>
      <c r="S3238" s="2">
        <v>12053100</v>
      </c>
      <c r="T3238" s="2">
        <v>12025900</v>
      </c>
      <c r="U3238" s="2">
        <v>11968100</v>
      </c>
      <c r="V3238" s="2">
        <v>12032600</v>
      </c>
      <c r="W3238" s="2">
        <v>11900700</v>
      </c>
      <c r="X3238" s="2">
        <v>11930000</v>
      </c>
      <c r="Y3238" s="2">
        <v>11990100</v>
      </c>
      <c r="Z3238" s="2">
        <v>12005500</v>
      </c>
      <c r="AA3238" s="2">
        <v>11998000</v>
      </c>
      <c r="AB3238" s="2">
        <v>11957400</v>
      </c>
      <c r="AC3238" s="2">
        <v>11955100</v>
      </c>
      <c r="AD3238" s="2">
        <v>11991300</v>
      </c>
      <c r="AE3238" s="2">
        <v>12047800</v>
      </c>
      <c r="AF3238" s="2">
        <v>12040000</v>
      </c>
      <c r="AG3238" s="2">
        <v>12132100</v>
      </c>
    </row>
    <row r="3239" spans="1:33">
      <c r="A3239" s="115" t="s">
        <v>4958</v>
      </c>
      <c r="B3239" s="115" t="s">
        <v>19</v>
      </c>
      <c r="C3239" s="2">
        <v>69444600</v>
      </c>
      <c r="D3239" s="2">
        <v>103320000</v>
      </c>
      <c r="E3239" s="2">
        <v>86913200</v>
      </c>
      <c r="F3239" s="2">
        <v>74767900</v>
      </c>
      <c r="G3239" s="2">
        <v>68453300</v>
      </c>
      <c r="H3239" s="2">
        <v>67694500</v>
      </c>
      <c r="I3239" s="2">
        <v>66447800</v>
      </c>
      <c r="J3239" s="2">
        <v>67926200</v>
      </c>
      <c r="K3239" s="2">
        <v>69828600</v>
      </c>
      <c r="L3239" s="2">
        <v>71024800</v>
      </c>
      <c r="M3239" s="2">
        <v>72795100</v>
      </c>
      <c r="N3239" s="2">
        <v>73871100</v>
      </c>
      <c r="O3239" s="2">
        <v>74460800</v>
      </c>
      <c r="P3239" s="2">
        <v>74747300</v>
      </c>
      <c r="Q3239" s="2">
        <v>74845100</v>
      </c>
      <c r="R3239" s="2">
        <v>75416500</v>
      </c>
      <c r="S3239" s="2">
        <v>76446600</v>
      </c>
      <c r="T3239" s="2">
        <v>76274100</v>
      </c>
      <c r="U3239" s="2">
        <v>75907800</v>
      </c>
      <c r="V3239" s="2">
        <v>76316400</v>
      </c>
      <c r="W3239" s="2">
        <v>75480000</v>
      </c>
      <c r="X3239" s="2">
        <v>75666000</v>
      </c>
      <c r="Y3239" s="2">
        <v>76046900</v>
      </c>
      <c r="Z3239" s="2">
        <v>76144900</v>
      </c>
      <c r="AA3239" s="2">
        <v>76097200</v>
      </c>
      <c r="AB3239" s="2">
        <v>75839700</v>
      </c>
      <c r="AC3239" s="2">
        <v>75824900</v>
      </c>
      <c r="AD3239" s="2">
        <v>76055000</v>
      </c>
      <c r="AE3239" s="2">
        <v>76413100</v>
      </c>
      <c r="AF3239" s="2">
        <v>76363500</v>
      </c>
      <c r="AG3239" s="2">
        <v>76948000</v>
      </c>
    </row>
    <row r="3240" spans="1:33">
      <c r="A3240" s="115" t="s">
        <v>4959</v>
      </c>
      <c r="B3240" s="115" t="s">
        <v>19</v>
      </c>
      <c r="C3240" s="2">
        <v>13888900</v>
      </c>
      <c r="D3240" s="2">
        <v>20664000</v>
      </c>
      <c r="E3240" s="2">
        <v>17382600</v>
      </c>
      <c r="F3240" s="2">
        <v>14953600</v>
      </c>
      <c r="G3240" s="2">
        <v>13690700</v>
      </c>
      <c r="H3240" s="2">
        <v>13538900</v>
      </c>
      <c r="I3240" s="2">
        <v>13289600</v>
      </c>
      <c r="J3240" s="2">
        <v>13585200</v>
      </c>
      <c r="K3240" s="2">
        <v>13965700</v>
      </c>
      <c r="L3240" s="2">
        <v>14205000</v>
      </c>
      <c r="M3240" s="2">
        <v>14559000</v>
      </c>
      <c r="N3240" s="2">
        <v>14774200</v>
      </c>
      <c r="O3240" s="2">
        <v>14892200</v>
      </c>
      <c r="P3240" s="2">
        <v>14949500</v>
      </c>
      <c r="Q3240" s="2">
        <v>14969000</v>
      </c>
      <c r="R3240" s="2">
        <v>15083300</v>
      </c>
      <c r="S3240" s="2">
        <v>15289300</v>
      </c>
      <c r="T3240" s="2">
        <v>15254800</v>
      </c>
      <c r="U3240" s="2">
        <v>15181600</v>
      </c>
      <c r="V3240" s="2">
        <v>15263300</v>
      </c>
      <c r="W3240" s="2">
        <v>15096000</v>
      </c>
      <c r="X3240" s="2">
        <v>15133200</v>
      </c>
      <c r="Y3240" s="2">
        <v>15209400</v>
      </c>
      <c r="Z3240" s="2">
        <v>15229000</v>
      </c>
      <c r="AA3240" s="2">
        <v>15219400</v>
      </c>
      <c r="AB3240" s="2">
        <v>15167900</v>
      </c>
      <c r="AC3240" s="2">
        <v>15165000</v>
      </c>
      <c r="AD3240" s="2">
        <v>15211000</v>
      </c>
      <c r="AE3240" s="2">
        <v>15282600</v>
      </c>
      <c r="AF3240" s="2">
        <v>15272700</v>
      </c>
      <c r="AG3240" s="2">
        <v>15389600</v>
      </c>
    </row>
    <row r="3241" spans="1:33">
      <c r="A3241" s="115" t="s">
        <v>4960</v>
      </c>
      <c r="B3241" s="115" t="s">
        <v>19</v>
      </c>
      <c r="C3241" s="115">
        <v>0</v>
      </c>
      <c r="D3241" s="115">
        <v>0</v>
      </c>
      <c r="E3241" s="115">
        <v>0</v>
      </c>
      <c r="F3241" s="115">
        <v>0</v>
      </c>
      <c r="G3241" s="115">
        <v>0</v>
      </c>
      <c r="H3241" s="115">
        <v>0</v>
      </c>
      <c r="I3241" s="115">
        <v>0</v>
      </c>
      <c r="J3241" s="115">
        <v>0</v>
      </c>
      <c r="K3241" s="115">
        <v>0</v>
      </c>
      <c r="L3241" s="115">
        <v>0</v>
      </c>
      <c r="M3241" s="115">
        <v>0</v>
      </c>
      <c r="N3241" s="115">
        <v>0</v>
      </c>
      <c r="O3241" s="115">
        <v>0</v>
      </c>
      <c r="P3241" s="115">
        <v>0</v>
      </c>
      <c r="Q3241" s="115">
        <v>0</v>
      </c>
      <c r="R3241" s="115">
        <v>0</v>
      </c>
      <c r="S3241" s="115">
        <v>0</v>
      </c>
      <c r="T3241" s="115">
        <v>0</v>
      </c>
      <c r="U3241" s="115">
        <v>0</v>
      </c>
      <c r="V3241" s="115">
        <v>0</v>
      </c>
      <c r="W3241" s="115">
        <v>0</v>
      </c>
      <c r="X3241" s="115">
        <v>0</v>
      </c>
      <c r="Y3241" s="115">
        <v>0</v>
      </c>
      <c r="Z3241" s="115">
        <v>0</v>
      </c>
      <c r="AA3241" s="115">
        <v>0</v>
      </c>
      <c r="AB3241" s="115">
        <v>0</v>
      </c>
      <c r="AC3241" s="115">
        <v>0</v>
      </c>
      <c r="AD3241" s="115">
        <v>0</v>
      </c>
      <c r="AE3241" s="115">
        <v>0</v>
      </c>
      <c r="AF3241" s="115">
        <v>0</v>
      </c>
      <c r="AG3241" s="115">
        <v>0</v>
      </c>
    </row>
    <row r="3242" spans="1:33">
      <c r="A3242" s="115" t="s">
        <v>4961</v>
      </c>
      <c r="B3242" s="115" t="s">
        <v>19</v>
      </c>
      <c r="C3242" s="2">
        <v>280380000000</v>
      </c>
      <c r="D3242" s="2">
        <v>335296000000</v>
      </c>
      <c r="E3242" s="2">
        <v>306946000000</v>
      </c>
      <c r="F3242" s="2">
        <v>322558000000</v>
      </c>
      <c r="G3242" s="2">
        <v>325831000000</v>
      </c>
      <c r="H3242" s="2">
        <v>331521000000</v>
      </c>
      <c r="I3242" s="2">
        <v>331281000000</v>
      </c>
      <c r="J3242" s="2">
        <v>347675000000</v>
      </c>
      <c r="K3242" s="2">
        <v>366434000000</v>
      </c>
      <c r="L3242" s="2">
        <v>378230000000</v>
      </c>
      <c r="M3242" s="2">
        <v>391750000000</v>
      </c>
      <c r="N3242" s="2">
        <v>403558000000</v>
      </c>
      <c r="O3242" s="2">
        <v>410656000000</v>
      </c>
      <c r="P3242" s="2">
        <v>412376000000</v>
      </c>
      <c r="Q3242" s="2">
        <v>412066000000</v>
      </c>
      <c r="R3242" s="2">
        <v>415615000000</v>
      </c>
      <c r="S3242" s="2">
        <v>421318000000</v>
      </c>
      <c r="T3242" s="2">
        <v>419750000000</v>
      </c>
      <c r="U3242" s="2">
        <v>416652000000</v>
      </c>
      <c r="V3242" s="2">
        <v>418856000000</v>
      </c>
      <c r="W3242" s="2">
        <v>412863000000</v>
      </c>
      <c r="X3242" s="2">
        <v>414661000000</v>
      </c>
      <c r="Y3242" s="2">
        <v>418156000000</v>
      </c>
      <c r="Z3242" s="2">
        <v>420025000000</v>
      </c>
      <c r="AA3242" s="2">
        <v>420792000000</v>
      </c>
      <c r="AB3242" s="2">
        <v>418845000000</v>
      </c>
      <c r="AC3242" s="2">
        <v>418261000000</v>
      </c>
      <c r="AD3242" s="2">
        <v>419439000000</v>
      </c>
      <c r="AE3242" s="2">
        <v>420758000000</v>
      </c>
      <c r="AF3242" s="2">
        <v>419672000000</v>
      </c>
      <c r="AG3242" s="2">
        <v>423558000000</v>
      </c>
    </row>
    <row r="3243" spans="1:33">
      <c r="A3243" s="115" t="s">
        <v>4962</v>
      </c>
      <c r="B3243" s="115" t="s">
        <v>19</v>
      </c>
      <c r="C3243" s="2">
        <v>7977240</v>
      </c>
      <c r="D3243" s="2">
        <v>9539660</v>
      </c>
      <c r="E3243" s="2">
        <v>8733060</v>
      </c>
      <c r="F3243" s="2">
        <v>9177250</v>
      </c>
      <c r="G3243" s="2">
        <v>9270360</v>
      </c>
      <c r="H3243" s="2">
        <v>9432270</v>
      </c>
      <c r="I3243" s="2">
        <v>9425440</v>
      </c>
      <c r="J3243" s="2">
        <v>9891880</v>
      </c>
      <c r="K3243" s="2">
        <v>10425600</v>
      </c>
      <c r="L3243" s="2">
        <v>10761200</v>
      </c>
      <c r="M3243" s="2">
        <v>11145900</v>
      </c>
      <c r="N3243" s="2">
        <v>11481800</v>
      </c>
      <c r="O3243" s="2">
        <v>11683800</v>
      </c>
      <c r="P3243" s="2">
        <v>11732700</v>
      </c>
      <c r="Q3243" s="2">
        <v>11723900</v>
      </c>
      <c r="R3243" s="2">
        <v>11824900</v>
      </c>
      <c r="S3243" s="2">
        <v>11987100</v>
      </c>
      <c r="T3243" s="2">
        <v>11942500</v>
      </c>
      <c r="U3243" s="2">
        <v>11854400</v>
      </c>
      <c r="V3243" s="2">
        <v>11917100</v>
      </c>
      <c r="W3243" s="2">
        <v>11746600</v>
      </c>
      <c r="X3243" s="2">
        <v>11797700</v>
      </c>
      <c r="Y3243" s="2">
        <v>11897200</v>
      </c>
      <c r="Z3243" s="2">
        <v>11950300</v>
      </c>
      <c r="AA3243" s="2">
        <v>11972100</v>
      </c>
      <c r="AB3243" s="2">
        <v>11916800</v>
      </c>
      <c r="AC3243" s="2">
        <v>11900200</v>
      </c>
      <c r="AD3243" s="2">
        <v>11933700</v>
      </c>
      <c r="AE3243" s="2">
        <v>11971200</v>
      </c>
      <c r="AF3243" s="2">
        <v>11940300</v>
      </c>
      <c r="AG3243" s="2">
        <v>12050900</v>
      </c>
    </row>
    <row r="3244" spans="1:33">
      <c r="A3244" s="115" t="s">
        <v>4963</v>
      </c>
      <c r="B3244" s="115" t="s">
        <v>19</v>
      </c>
      <c r="C3244" s="2">
        <v>36841000</v>
      </c>
      <c r="D3244" s="2">
        <v>44056700</v>
      </c>
      <c r="E3244" s="2">
        <v>40331600</v>
      </c>
      <c r="F3244" s="2">
        <v>42383000</v>
      </c>
      <c r="G3244" s="2">
        <v>42813000</v>
      </c>
      <c r="H3244" s="2">
        <v>43560800</v>
      </c>
      <c r="I3244" s="2">
        <v>43529200</v>
      </c>
      <c r="J3244" s="2">
        <v>45683300</v>
      </c>
      <c r="K3244" s="2">
        <v>48148100</v>
      </c>
      <c r="L3244" s="2">
        <v>49698100</v>
      </c>
      <c r="M3244" s="2">
        <v>51474600</v>
      </c>
      <c r="N3244" s="2">
        <v>53026100</v>
      </c>
      <c r="O3244" s="2">
        <v>53958800</v>
      </c>
      <c r="P3244" s="2">
        <v>54184800</v>
      </c>
      <c r="Q3244" s="2">
        <v>54144100</v>
      </c>
      <c r="R3244" s="2">
        <v>54610300</v>
      </c>
      <c r="S3244" s="2">
        <v>55359800</v>
      </c>
      <c r="T3244" s="2">
        <v>55153700</v>
      </c>
      <c r="U3244" s="2">
        <v>54746700</v>
      </c>
      <c r="V3244" s="2">
        <v>55036200</v>
      </c>
      <c r="W3244" s="2">
        <v>54248700</v>
      </c>
      <c r="X3244" s="2">
        <v>54485000</v>
      </c>
      <c r="Y3244" s="2">
        <v>54944200</v>
      </c>
      <c r="Z3244" s="2">
        <v>55189800</v>
      </c>
      <c r="AA3244" s="2">
        <v>55290600</v>
      </c>
      <c r="AB3244" s="2">
        <v>55034800</v>
      </c>
      <c r="AC3244" s="2">
        <v>54958100</v>
      </c>
      <c r="AD3244" s="2">
        <v>55112800</v>
      </c>
      <c r="AE3244" s="2">
        <v>55286200</v>
      </c>
      <c r="AF3244" s="2">
        <v>55143400</v>
      </c>
      <c r="AG3244" s="2">
        <v>55654100</v>
      </c>
    </row>
    <row r="3245" spans="1:33">
      <c r="A3245" s="115" t="s">
        <v>4964</v>
      </c>
      <c r="B3245" s="115" t="s">
        <v>19</v>
      </c>
      <c r="C3245" s="2">
        <v>126089000</v>
      </c>
      <c r="D3245" s="2">
        <v>150785000</v>
      </c>
      <c r="E3245" s="2">
        <v>138035000</v>
      </c>
      <c r="F3245" s="2">
        <v>145056000</v>
      </c>
      <c r="G3245" s="2">
        <v>146528000</v>
      </c>
      <c r="H3245" s="2">
        <v>149087000</v>
      </c>
      <c r="I3245" s="2">
        <v>148979000</v>
      </c>
      <c r="J3245" s="2">
        <v>156352000</v>
      </c>
      <c r="K3245" s="2">
        <v>164788000</v>
      </c>
      <c r="L3245" s="2">
        <v>170093000</v>
      </c>
      <c r="M3245" s="2">
        <v>176173000</v>
      </c>
      <c r="N3245" s="2">
        <v>181483000</v>
      </c>
      <c r="O3245" s="2">
        <v>184675000</v>
      </c>
      <c r="P3245" s="2">
        <v>185448000</v>
      </c>
      <c r="Q3245" s="2">
        <v>185309000</v>
      </c>
      <c r="R3245" s="2">
        <v>186905000</v>
      </c>
      <c r="S3245" s="2">
        <v>189470000</v>
      </c>
      <c r="T3245" s="2">
        <v>188764000</v>
      </c>
      <c r="U3245" s="2">
        <v>187371000</v>
      </c>
      <c r="V3245" s="2">
        <v>188362000</v>
      </c>
      <c r="W3245" s="2">
        <v>185667000</v>
      </c>
      <c r="X3245" s="2">
        <v>186476000</v>
      </c>
      <c r="Y3245" s="2">
        <v>188047000</v>
      </c>
      <c r="Z3245" s="2">
        <v>188888000</v>
      </c>
      <c r="AA3245" s="2">
        <v>189233000</v>
      </c>
      <c r="AB3245" s="2">
        <v>188357000</v>
      </c>
      <c r="AC3245" s="2">
        <v>188095000</v>
      </c>
      <c r="AD3245" s="2">
        <v>188624000</v>
      </c>
      <c r="AE3245" s="2">
        <v>189218000</v>
      </c>
      <c r="AF3245" s="2">
        <v>188729000</v>
      </c>
      <c r="AG3245" s="2">
        <v>190477000</v>
      </c>
    </row>
    <row r="3246" spans="1:33">
      <c r="A3246" s="115" t="s">
        <v>4965</v>
      </c>
      <c r="B3246" s="115" t="s">
        <v>19</v>
      </c>
      <c r="C3246" s="2">
        <v>9953800</v>
      </c>
      <c r="D3246" s="2">
        <v>11903400</v>
      </c>
      <c r="E3246" s="2">
        <v>10896900</v>
      </c>
      <c r="F3246" s="2">
        <v>11451100</v>
      </c>
      <c r="G3246" s="2">
        <v>11567300</v>
      </c>
      <c r="H3246" s="2">
        <v>11769400</v>
      </c>
      <c r="I3246" s="2">
        <v>11760800</v>
      </c>
      <c r="J3246" s="2">
        <v>12342800</v>
      </c>
      <c r="K3246" s="2">
        <v>13008800</v>
      </c>
      <c r="L3246" s="2">
        <v>13427600</v>
      </c>
      <c r="M3246" s="2">
        <v>13907500</v>
      </c>
      <c r="N3246" s="2">
        <v>14326700</v>
      </c>
      <c r="O3246" s="2">
        <v>14578700</v>
      </c>
      <c r="P3246" s="2">
        <v>14639800</v>
      </c>
      <c r="Q3246" s="2">
        <v>14628800</v>
      </c>
      <c r="R3246" s="2">
        <v>14754800</v>
      </c>
      <c r="S3246" s="2">
        <v>14957200</v>
      </c>
      <c r="T3246" s="2">
        <v>14901600</v>
      </c>
      <c r="U3246" s="2">
        <v>14791600</v>
      </c>
      <c r="V3246" s="2">
        <v>14869800</v>
      </c>
      <c r="W3246" s="2">
        <v>14657100</v>
      </c>
      <c r="X3246" s="2">
        <v>14720900</v>
      </c>
      <c r="Y3246" s="2">
        <v>14845000</v>
      </c>
      <c r="Z3246" s="2">
        <v>14911300</v>
      </c>
      <c r="AA3246" s="2">
        <v>14938500</v>
      </c>
      <c r="AB3246" s="2">
        <v>14869400</v>
      </c>
      <c r="AC3246" s="2">
        <v>14848700</v>
      </c>
      <c r="AD3246" s="2">
        <v>14890500</v>
      </c>
      <c r="AE3246" s="2">
        <v>14937400</v>
      </c>
      <c r="AF3246" s="2">
        <v>14898800</v>
      </c>
      <c r="AG3246" s="2">
        <v>15036800</v>
      </c>
    </row>
    <row r="3247" spans="1:33">
      <c r="A3247" s="115" t="s">
        <v>4966</v>
      </c>
      <c r="B3247" s="115" t="s">
        <v>19</v>
      </c>
      <c r="C3247" s="2">
        <v>8851560</v>
      </c>
      <c r="D3247" s="2">
        <v>10585200</v>
      </c>
      <c r="E3247" s="2">
        <v>9690220</v>
      </c>
      <c r="F3247" s="2">
        <v>10183100</v>
      </c>
      <c r="G3247" s="2">
        <v>10286400</v>
      </c>
      <c r="H3247" s="2">
        <v>10466100</v>
      </c>
      <c r="I3247" s="2">
        <v>10458500</v>
      </c>
      <c r="J3247" s="2">
        <v>10976000</v>
      </c>
      <c r="K3247" s="2">
        <v>11568200</v>
      </c>
      <c r="L3247" s="2">
        <v>11940700</v>
      </c>
      <c r="M3247" s="2">
        <v>12367500</v>
      </c>
      <c r="N3247" s="2">
        <v>12740200</v>
      </c>
      <c r="O3247" s="2">
        <v>12964300</v>
      </c>
      <c r="P3247" s="2">
        <v>13018600</v>
      </c>
      <c r="Q3247" s="2">
        <v>13008900</v>
      </c>
      <c r="R3247" s="2">
        <v>13120900</v>
      </c>
      <c r="S3247" s="2">
        <v>13300900</v>
      </c>
      <c r="T3247" s="2">
        <v>13251400</v>
      </c>
      <c r="U3247" s="2">
        <v>13153600</v>
      </c>
      <c r="V3247" s="2">
        <v>13223200</v>
      </c>
      <c r="W3247" s="2">
        <v>13034000</v>
      </c>
      <c r="X3247" s="2">
        <v>13090800</v>
      </c>
      <c r="Y3247" s="2">
        <v>13201100</v>
      </c>
      <c r="Z3247" s="2">
        <v>13260100</v>
      </c>
      <c r="AA3247" s="2">
        <v>13284300</v>
      </c>
      <c r="AB3247" s="2">
        <v>13222900</v>
      </c>
      <c r="AC3247" s="2">
        <v>13204400</v>
      </c>
      <c r="AD3247" s="2">
        <v>13241600</v>
      </c>
      <c r="AE3247" s="2">
        <v>13283300</v>
      </c>
      <c r="AF3247" s="2">
        <v>13249000</v>
      </c>
      <c r="AG3247" s="2">
        <v>13371700</v>
      </c>
    </row>
    <row r="3248" spans="1:33">
      <c r="A3248" s="115" t="s">
        <v>4967</v>
      </c>
      <c r="B3248" s="115" t="s">
        <v>19</v>
      </c>
      <c r="C3248" s="2">
        <v>26805000</v>
      </c>
      <c r="D3248" s="2">
        <v>32055100</v>
      </c>
      <c r="E3248" s="2">
        <v>29344700</v>
      </c>
      <c r="F3248" s="2">
        <v>30837300</v>
      </c>
      <c r="G3248" s="2">
        <v>31150200</v>
      </c>
      <c r="H3248" s="2">
        <v>31694200</v>
      </c>
      <c r="I3248" s="2">
        <v>31671300</v>
      </c>
      <c r="J3248" s="2">
        <v>33238600</v>
      </c>
      <c r="K3248" s="2">
        <v>35031900</v>
      </c>
      <c r="L3248" s="2">
        <v>36159700</v>
      </c>
      <c r="M3248" s="2">
        <v>37452200</v>
      </c>
      <c r="N3248" s="2">
        <v>38581100</v>
      </c>
      <c r="O3248" s="2">
        <v>39259700</v>
      </c>
      <c r="P3248" s="2">
        <v>39424100</v>
      </c>
      <c r="Q3248" s="2">
        <v>39394500</v>
      </c>
      <c r="R3248" s="2">
        <v>39733700</v>
      </c>
      <c r="S3248" s="2">
        <v>40279000</v>
      </c>
      <c r="T3248" s="2">
        <v>40129100</v>
      </c>
      <c r="U3248" s="2">
        <v>39832900</v>
      </c>
      <c r="V3248" s="2">
        <v>40043600</v>
      </c>
      <c r="W3248" s="2">
        <v>39470600</v>
      </c>
      <c r="X3248" s="2">
        <v>39642500</v>
      </c>
      <c r="Y3248" s="2">
        <v>39976700</v>
      </c>
      <c r="Z3248" s="2">
        <v>40155300</v>
      </c>
      <c r="AA3248" s="2">
        <v>40228700</v>
      </c>
      <c r="AB3248" s="2">
        <v>40042600</v>
      </c>
      <c r="AC3248" s="2">
        <v>39986800</v>
      </c>
      <c r="AD3248" s="2">
        <v>40099300</v>
      </c>
      <c r="AE3248" s="2">
        <v>40225500</v>
      </c>
      <c r="AF3248" s="2">
        <v>40121600</v>
      </c>
      <c r="AG3248" s="2">
        <v>40493200</v>
      </c>
    </row>
    <row r="3249" spans="1:33">
      <c r="A3249" s="115" t="s">
        <v>4968</v>
      </c>
      <c r="B3249" s="115" t="s">
        <v>19</v>
      </c>
      <c r="C3249" s="2">
        <v>2069970</v>
      </c>
      <c r="D3249" s="2">
        <v>2475400</v>
      </c>
      <c r="E3249" s="2">
        <v>2266100</v>
      </c>
      <c r="F3249" s="2">
        <v>2381360</v>
      </c>
      <c r="G3249" s="2">
        <v>2405520</v>
      </c>
      <c r="H3249" s="2">
        <v>2447530</v>
      </c>
      <c r="I3249" s="2">
        <v>2445760</v>
      </c>
      <c r="J3249" s="2">
        <v>2566790</v>
      </c>
      <c r="K3249" s="2">
        <v>2705280</v>
      </c>
      <c r="L3249" s="2">
        <v>2792370</v>
      </c>
      <c r="M3249" s="2">
        <v>2892190</v>
      </c>
      <c r="N3249" s="2">
        <v>2979360</v>
      </c>
      <c r="O3249" s="2">
        <v>3031760</v>
      </c>
      <c r="P3249" s="2">
        <v>3044460</v>
      </c>
      <c r="Q3249" s="2">
        <v>3042180</v>
      </c>
      <c r="R3249" s="2">
        <v>3068370</v>
      </c>
      <c r="S3249" s="2">
        <v>3110480</v>
      </c>
      <c r="T3249" s="2">
        <v>3098900</v>
      </c>
      <c r="U3249" s="2">
        <v>3076030</v>
      </c>
      <c r="V3249" s="2">
        <v>3092300</v>
      </c>
      <c r="W3249" s="2">
        <v>3048050</v>
      </c>
      <c r="X3249" s="2">
        <v>3061330</v>
      </c>
      <c r="Y3249" s="2">
        <v>3087130</v>
      </c>
      <c r="Z3249" s="2">
        <v>3100930</v>
      </c>
      <c r="AA3249" s="2">
        <v>3106590</v>
      </c>
      <c r="AB3249" s="2">
        <v>3092220</v>
      </c>
      <c r="AC3249" s="2">
        <v>3087910</v>
      </c>
      <c r="AD3249" s="2">
        <v>3096600</v>
      </c>
      <c r="AE3249" s="2">
        <v>3106340</v>
      </c>
      <c r="AF3249" s="2">
        <v>3098320</v>
      </c>
      <c r="AG3249" s="2">
        <v>3127020</v>
      </c>
    </row>
    <row r="3250" spans="1:33">
      <c r="A3250" s="115" t="s">
        <v>4969</v>
      </c>
      <c r="B3250" s="115" t="s">
        <v>19</v>
      </c>
      <c r="C3250" s="2">
        <v>1767320</v>
      </c>
      <c r="D3250" s="2">
        <v>2113470</v>
      </c>
      <c r="E3250" s="2">
        <v>1934770</v>
      </c>
      <c r="F3250" s="2">
        <v>2033180</v>
      </c>
      <c r="G3250" s="2">
        <v>2053810</v>
      </c>
      <c r="H3250" s="2">
        <v>2089680</v>
      </c>
      <c r="I3250" s="2">
        <v>2088170</v>
      </c>
      <c r="J3250" s="2">
        <v>2191500</v>
      </c>
      <c r="K3250" s="2">
        <v>2309740</v>
      </c>
      <c r="L3250" s="2">
        <v>2384100</v>
      </c>
      <c r="M3250" s="2">
        <v>2469320</v>
      </c>
      <c r="N3250" s="2">
        <v>2543750</v>
      </c>
      <c r="O3250" s="2">
        <v>2588490</v>
      </c>
      <c r="P3250" s="2">
        <v>2599330</v>
      </c>
      <c r="Q3250" s="2">
        <v>2597380</v>
      </c>
      <c r="R3250" s="2">
        <v>2619750</v>
      </c>
      <c r="S3250" s="2">
        <v>2655700</v>
      </c>
      <c r="T3250" s="2">
        <v>2645810</v>
      </c>
      <c r="U3250" s="2">
        <v>2626290</v>
      </c>
      <c r="V3250" s="2">
        <v>2640170</v>
      </c>
      <c r="W3250" s="2">
        <v>2602400</v>
      </c>
      <c r="X3250" s="2">
        <v>2613730</v>
      </c>
      <c r="Y3250" s="2">
        <v>2635760</v>
      </c>
      <c r="Z3250" s="2">
        <v>2647540</v>
      </c>
      <c r="AA3250" s="2">
        <v>2652380</v>
      </c>
      <c r="AB3250" s="2">
        <v>2640110</v>
      </c>
      <c r="AC3250" s="2">
        <v>2636430</v>
      </c>
      <c r="AD3250" s="2">
        <v>2643850</v>
      </c>
      <c r="AE3250" s="2">
        <v>2652170</v>
      </c>
      <c r="AF3250" s="2">
        <v>2645320</v>
      </c>
      <c r="AG3250" s="2">
        <v>2669820</v>
      </c>
    </row>
    <row r="3251" spans="1:33">
      <c r="A3251" s="115" t="s">
        <v>4970</v>
      </c>
      <c r="B3251" s="115" t="s">
        <v>19</v>
      </c>
      <c r="C3251" s="2">
        <v>11209200</v>
      </c>
      <c r="D3251" s="2">
        <v>13404700</v>
      </c>
      <c r="E3251" s="2">
        <v>12271300</v>
      </c>
      <c r="F3251" s="2">
        <v>12895400</v>
      </c>
      <c r="G3251" s="2">
        <v>13026300</v>
      </c>
      <c r="H3251" s="2">
        <v>13253800</v>
      </c>
      <c r="I3251" s="2">
        <v>13244200</v>
      </c>
      <c r="J3251" s="2">
        <v>13899600</v>
      </c>
      <c r="K3251" s="2">
        <v>14649500</v>
      </c>
      <c r="L3251" s="2">
        <v>15121100</v>
      </c>
      <c r="M3251" s="2">
        <v>15661700</v>
      </c>
      <c r="N3251" s="2">
        <v>16133700</v>
      </c>
      <c r="O3251" s="2">
        <v>16417500</v>
      </c>
      <c r="P3251" s="2">
        <v>16486300</v>
      </c>
      <c r="Q3251" s="2">
        <v>16473900</v>
      </c>
      <c r="R3251" s="2">
        <v>16615700</v>
      </c>
      <c r="S3251" s="2">
        <v>16843700</v>
      </c>
      <c r="T3251" s="2">
        <v>16781000</v>
      </c>
      <c r="U3251" s="2">
        <v>16657200</v>
      </c>
      <c r="V3251" s="2">
        <v>16745300</v>
      </c>
      <c r="W3251" s="2">
        <v>16505700</v>
      </c>
      <c r="X3251" s="2">
        <v>16577600</v>
      </c>
      <c r="Y3251" s="2">
        <v>16717300</v>
      </c>
      <c r="Z3251" s="2">
        <v>16792000</v>
      </c>
      <c r="AA3251" s="2">
        <v>16822700</v>
      </c>
      <c r="AB3251" s="2">
        <v>16744900</v>
      </c>
      <c r="AC3251" s="2">
        <v>16721500</v>
      </c>
      <c r="AD3251" s="2">
        <v>16768600</v>
      </c>
      <c r="AE3251" s="2">
        <v>16821400</v>
      </c>
      <c r="AF3251" s="2">
        <v>16777900</v>
      </c>
      <c r="AG3251" s="2">
        <v>16933300</v>
      </c>
    </row>
    <row r="3252" spans="1:33">
      <c r="A3252" s="115" t="s">
        <v>4971</v>
      </c>
      <c r="B3252" s="115" t="s">
        <v>19</v>
      </c>
      <c r="C3252" s="2">
        <v>2241850</v>
      </c>
      <c r="D3252" s="2">
        <v>2680940</v>
      </c>
      <c r="E3252" s="2">
        <v>2454260</v>
      </c>
      <c r="F3252" s="2">
        <v>2579090</v>
      </c>
      <c r="G3252" s="2">
        <v>2605250</v>
      </c>
      <c r="H3252" s="2">
        <v>2650760</v>
      </c>
      <c r="I3252" s="2">
        <v>2648840</v>
      </c>
      <c r="J3252" s="2">
        <v>2779920</v>
      </c>
      <c r="K3252" s="2">
        <v>2929910</v>
      </c>
      <c r="L3252" s="2">
        <v>3024230</v>
      </c>
      <c r="M3252" s="2">
        <v>3132330</v>
      </c>
      <c r="N3252" s="2">
        <v>3226740</v>
      </c>
      <c r="O3252" s="2">
        <v>3283500</v>
      </c>
      <c r="P3252" s="2">
        <v>3297250</v>
      </c>
      <c r="Q3252" s="2">
        <v>3294770</v>
      </c>
      <c r="R3252" s="2">
        <v>3323140</v>
      </c>
      <c r="S3252" s="2">
        <v>3368750</v>
      </c>
      <c r="T3252" s="2">
        <v>3356210</v>
      </c>
      <c r="U3252" s="2">
        <v>3331440</v>
      </c>
      <c r="V3252" s="2">
        <v>3349060</v>
      </c>
      <c r="W3252" s="2">
        <v>3301140</v>
      </c>
      <c r="X3252" s="2">
        <v>3315520</v>
      </c>
      <c r="Y3252" s="2">
        <v>3343460</v>
      </c>
      <c r="Z3252" s="2">
        <v>3358400</v>
      </c>
      <c r="AA3252" s="2">
        <v>3364540</v>
      </c>
      <c r="AB3252" s="2">
        <v>3348970</v>
      </c>
      <c r="AC3252" s="2">
        <v>3344310</v>
      </c>
      <c r="AD3252" s="2">
        <v>3353720</v>
      </c>
      <c r="AE3252" s="2">
        <v>3364270</v>
      </c>
      <c r="AF3252" s="2">
        <v>3355580</v>
      </c>
      <c r="AG3252" s="2">
        <v>3386660</v>
      </c>
    </row>
    <row r="3253" spans="1:33">
      <c r="A3253" s="115" t="s">
        <v>4972</v>
      </c>
      <c r="B3253" s="115" t="s">
        <v>19</v>
      </c>
      <c r="C3253" s="115">
        <v>0</v>
      </c>
      <c r="D3253" s="115">
        <v>0</v>
      </c>
      <c r="E3253" s="115">
        <v>0</v>
      </c>
      <c r="F3253" s="115">
        <v>0</v>
      </c>
      <c r="G3253" s="115">
        <v>0</v>
      </c>
      <c r="H3253" s="115">
        <v>0</v>
      </c>
      <c r="I3253" s="115">
        <v>0</v>
      </c>
      <c r="J3253" s="115">
        <v>0</v>
      </c>
      <c r="K3253" s="115">
        <v>0</v>
      </c>
      <c r="L3253" s="115">
        <v>0</v>
      </c>
      <c r="M3253" s="115">
        <v>0</v>
      </c>
      <c r="N3253" s="115">
        <v>0</v>
      </c>
      <c r="O3253" s="115">
        <v>0</v>
      </c>
      <c r="P3253" s="115">
        <v>0</v>
      </c>
      <c r="Q3253" s="115">
        <v>0</v>
      </c>
      <c r="R3253" s="115">
        <v>0</v>
      </c>
      <c r="S3253" s="115">
        <v>0</v>
      </c>
      <c r="T3253" s="115">
        <v>0</v>
      </c>
      <c r="U3253" s="115">
        <v>0</v>
      </c>
      <c r="V3253" s="115">
        <v>0</v>
      </c>
      <c r="W3253" s="115">
        <v>0</v>
      </c>
      <c r="X3253" s="115">
        <v>0</v>
      </c>
      <c r="Y3253" s="115">
        <v>0</v>
      </c>
      <c r="Z3253" s="115">
        <v>0</v>
      </c>
      <c r="AA3253" s="115">
        <v>0</v>
      </c>
      <c r="AB3253" s="115">
        <v>0</v>
      </c>
      <c r="AC3253" s="115">
        <v>0</v>
      </c>
      <c r="AD3253" s="115">
        <v>0</v>
      </c>
      <c r="AE3253" s="115">
        <v>0</v>
      </c>
      <c r="AF3253" s="115">
        <v>0</v>
      </c>
      <c r="AG3253" s="115">
        <v>0</v>
      </c>
    </row>
    <row r="3254" spans="1:33">
      <c r="A3254" s="115" t="s">
        <v>4973</v>
      </c>
      <c r="B3254" s="115" t="s">
        <v>19</v>
      </c>
      <c r="C3254" s="2">
        <v>711214000000</v>
      </c>
      <c r="D3254" s="2">
        <v>693571000000</v>
      </c>
      <c r="E3254" s="2">
        <v>759019000000</v>
      </c>
      <c r="F3254" s="2">
        <v>769736000000</v>
      </c>
      <c r="G3254" s="2">
        <v>792681000000</v>
      </c>
      <c r="H3254" s="2">
        <v>837157000000</v>
      </c>
      <c r="I3254" s="2">
        <v>855079000000</v>
      </c>
      <c r="J3254" s="2">
        <v>844115000000</v>
      </c>
      <c r="K3254" s="2">
        <v>821225000000</v>
      </c>
      <c r="L3254" s="2">
        <v>799182000000</v>
      </c>
      <c r="M3254" s="2">
        <v>780508000000</v>
      </c>
      <c r="N3254" s="2">
        <v>780553000000</v>
      </c>
      <c r="O3254" s="2">
        <v>793536000000</v>
      </c>
      <c r="P3254" s="2">
        <v>792929000000</v>
      </c>
      <c r="Q3254" s="2">
        <v>781266000000</v>
      </c>
      <c r="R3254" s="2">
        <v>793994000000</v>
      </c>
      <c r="S3254" s="2">
        <v>816592000000</v>
      </c>
      <c r="T3254" s="2">
        <v>822311000000</v>
      </c>
      <c r="U3254" s="2">
        <v>829808000000</v>
      </c>
      <c r="V3254" s="2">
        <v>844728000000</v>
      </c>
      <c r="W3254" s="2">
        <v>854627000000</v>
      </c>
      <c r="X3254" s="2">
        <v>880993000000</v>
      </c>
      <c r="Y3254" s="2">
        <v>900438000000</v>
      </c>
      <c r="Z3254" s="2">
        <v>920491000000</v>
      </c>
      <c r="AA3254" s="2">
        <v>944417000000</v>
      </c>
      <c r="AB3254" s="2">
        <v>973574000000</v>
      </c>
      <c r="AC3254" s="2">
        <v>1006180000000</v>
      </c>
      <c r="AD3254" s="2">
        <v>1026610000000</v>
      </c>
      <c r="AE3254" s="2">
        <v>1045740000000</v>
      </c>
      <c r="AF3254" s="2">
        <v>1061770000000</v>
      </c>
      <c r="AG3254" s="2">
        <v>1083820000000</v>
      </c>
    </row>
    <row r="3255" spans="1:33">
      <c r="A3255" s="115" t="s">
        <v>4974</v>
      </c>
      <c r="B3255" s="115" t="s">
        <v>19</v>
      </c>
      <c r="C3255" s="2">
        <v>20235100</v>
      </c>
      <c r="D3255" s="2">
        <v>19733100</v>
      </c>
      <c r="E3255" s="2">
        <v>21595200</v>
      </c>
      <c r="F3255" s="2">
        <v>21900200</v>
      </c>
      <c r="G3255" s="2">
        <v>22553000</v>
      </c>
      <c r="H3255" s="2">
        <v>23818400</v>
      </c>
      <c r="I3255" s="2">
        <v>24328300</v>
      </c>
      <c r="J3255" s="2">
        <v>24016300</v>
      </c>
      <c r="K3255" s="2">
        <v>23365100</v>
      </c>
      <c r="L3255" s="2">
        <v>22737900</v>
      </c>
      <c r="M3255" s="2">
        <v>22206600</v>
      </c>
      <c r="N3255" s="2">
        <v>22207900</v>
      </c>
      <c r="O3255" s="2">
        <v>22577300</v>
      </c>
      <c r="P3255" s="2">
        <v>22560000</v>
      </c>
      <c r="Q3255" s="2">
        <v>22228200</v>
      </c>
      <c r="R3255" s="2">
        <v>22590300</v>
      </c>
      <c r="S3255" s="2">
        <v>23233300</v>
      </c>
      <c r="T3255" s="2">
        <v>23396000</v>
      </c>
      <c r="U3255" s="2">
        <v>23609300</v>
      </c>
      <c r="V3255" s="2">
        <v>24033800</v>
      </c>
      <c r="W3255" s="2">
        <v>24315400</v>
      </c>
      <c r="X3255" s="2">
        <v>25065600</v>
      </c>
      <c r="Y3255" s="2">
        <v>25618800</v>
      </c>
      <c r="Z3255" s="2">
        <v>26189400</v>
      </c>
      <c r="AA3255" s="2">
        <v>26870100</v>
      </c>
      <c r="AB3255" s="2">
        <v>27699600</v>
      </c>
      <c r="AC3255" s="2">
        <v>28627400</v>
      </c>
      <c r="AD3255" s="2">
        <v>29208600</v>
      </c>
      <c r="AE3255" s="2">
        <v>29752900</v>
      </c>
      <c r="AF3255" s="2">
        <v>30209000</v>
      </c>
      <c r="AG3255" s="2">
        <v>30836400</v>
      </c>
    </row>
    <row r="3256" spans="1:33">
      <c r="A3256" s="115" t="s">
        <v>4975</v>
      </c>
      <c r="B3256" s="115" t="s">
        <v>19</v>
      </c>
      <c r="C3256" s="2">
        <v>93451100</v>
      </c>
      <c r="D3256" s="2">
        <v>91132900</v>
      </c>
      <c r="E3256" s="2">
        <v>99732600</v>
      </c>
      <c r="F3256" s="2">
        <v>101141000</v>
      </c>
      <c r="G3256" s="2">
        <v>104156000</v>
      </c>
      <c r="H3256" s="2">
        <v>110000000</v>
      </c>
      <c r="I3256" s="2">
        <v>112354000</v>
      </c>
      <c r="J3256" s="2">
        <v>110914000</v>
      </c>
      <c r="K3256" s="2">
        <v>107906000</v>
      </c>
      <c r="L3256" s="2">
        <v>105010000</v>
      </c>
      <c r="M3256" s="2">
        <v>102556000</v>
      </c>
      <c r="N3256" s="2">
        <v>102562000</v>
      </c>
      <c r="O3256" s="2">
        <v>104268000</v>
      </c>
      <c r="P3256" s="2">
        <v>104188000</v>
      </c>
      <c r="Q3256" s="2">
        <v>102656000</v>
      </c>
      <c r="R3256" s="2">
        <v>104328000</v>
      </c>
      <c r="S3256" s="2">
        <v>107297000</v>
      </c>
      <c r="T3256" s="2">
        <v>108049000</v>
      </c>
      <c r="U3256" s="2">
        <v>109034000</v>
      </c>
      <c r="V3256" s="2">
        <v>110994000</v>
      </c>
      <c r="W3256" s="2">
        <v>112295000</v>
      </c>
      <c r="X3256" s="2">
        <v>115759000</v>
      </c>
      <c r="Y3256" s="2">
        <v>118314000</v>
      </c>
      <c r="Z3256" s="2">
        <v>120949000</v>
      </c>
      <c r="AA3256" s="2">
        <v>124093000</v>
      </c>
      <c r="AB3256" s="2">
        <v>127924000</v>
      </c>
      <c r="AC3256" s="2">
        <v>132209000</v>
      </c>
      <c r="AD3256" s="2">
        <v>134893000</v>
      </c>
      <c r="AE3256" s="2">
        <v>137407000</v>
      </c>
      <c r="AF3256" s="2">
        <v>139513000</v>
      </c>
      <c r="AG3256" s="2">
        <v>142411000</v>
      </c>
    </row>
    <row r="3257" spans="1:33">
      <c r="A3257" s="115" t="s">
        <v>4976</v>
      </c>
      <c r="B3257" s="115" t="s">
        <v>19</v>
      </c>
      <c r="C3257" s="2">
        <v>319838000</v>
      </c>
      <c r="D3257" s="2">
        <v>311904000</v>
      </c>
      <c r="E3257" s="2">
        <v>341336000</v>
      </c>
      <c r="F3257" s="2">
        <v>346156000</v>
      </c>
      <c r="G3257" s="2">
        <v>356474000</v>
      </c>
      <c r="H3257" s="2">
        <v>376475000</v>
      </c>
      <c r="I3257" s="2">
        <v>384535000</v>
      </c>
      <c r="J3257" s="2">
        <v>379604000</v>
      </c>
      <c r="K3257" s="2">
        <v>369310000</v>
      </c>
      <c r="L3257" s="2">
        <v>359397000</v>
      </c>
      <c r="M3257" s="2">
        <v>351000000</v>
      </c>
      <c r="N3257" s="2">
        <v>351020000</v>
      </c>
      <c r="O3257" s="2">
        <v>356859000</v>
      </c>
      <c r="P3257" s="2">
        <v>356585000</v>
      </c>
      <c r="Q3257" s="2">
        <v>351341000</v>
      </c>
      <c r="R3257" s="2">
        <v>357065000</v>
      </c>
      <c r="S3257" s="2">
        <v>367227000</v>
      </c>
      <c r="T3257" s="2">
        <v>369799000</v>
      </c>
      <c r="U3257" s="2">
        <v>373171000</v>
      </c>
      <c r="V3257" s="2">
        <v>379880000</v>
      </c>
      <c r="W3257" s="2">
        <v>384332000</v>
      </c>
      <c r="X3257" s="2">
        <v>396188000</v>
      </c>
      <c r="Y3257" s="2">
        <v>404933000</v>
      </c>
      <c r="Z3257" s="2">
        <v>413951000</v>
      </c>
      <c r="AA3257" s="2">
        <v>424711000</v>
      </c>
      <c r="AB3257" s="2">
        <v>437823000</v>
      </c>
      <c r="AC3257" s="2">
        <v>452488000</v>
      </c>
      <c r="AD3257" s="2">
        <v>461674000</v>
      </c>
      <c r="AE3257" s="2">
        <v>470277000</v>
      </c>
      <c r="AF3257" s="2">
        <v>477487000</v>
      </c>
      <c r="AG3257" s="2">
        <v>487402000</v>
      </c>
    </row>
    <row r="3258" spans="1:33">
      <c r="A3258" s="115" t="s">
        <v>4977</v>
      </c>
      <c r="B3258" s="115" t="s">
        <v>19</v>
      </c>
      <c r="C3258" s="2">
        <v>25248900</v>
      </c>
      <c r="D3258" s="2">
        <v>24622500</v>
      </c>
      <c r="E3258" s="2">
        <v>26946000</v>
      </c>
      <c r="F3258" s="2">
        <v>27326500</v>
      </c>
      <c r="G3258" s="2">
        <v>28141000</v>
      </c>
      <c r="H3258" s="2">
        <v>29720000</v>
      </c>
      <c r="I3258" s="2">
        <v>30356200</v>
      </c>
      <c r="J3258" s="2">
        <v>29967000</v>
      </c>
      <c r="K3258" s="2">
        <v>29154300</v>
      </c>
      <c r="L3258" s="2">
        <v>28371800</v>
      </c>
      <c r="M3258" s="2">
        <v>27708900</v>
      </c>
      <c r="N3258" s="2">
        <v>27710500</v>
      </c>
      <c r="O3258" s="2">
        <v>28171400</v>
      </c>
      <c r="P3258" s="2">
        <v>28149800</v>
      </c>
      <c r="Q3258" s="2">
        <v>27735800</v>
      </c>
      <c r="R3258" s="2">
        <v>28187600</v>
      </c>
      <c r="S3258" s="2">
        <v>28989900</v>
      </c>
      <c r="T3258" s="2">
        <v>29192900</v>
      </c>
      <c r="U3258" s="2">
        <v>29459100</v>
      </c>
      <c r="V3258" s="2">
        <v>29988800</v>
      </c>
      <c r="W3258" s="2">
        <v>30340200</v>
      </c>
      <c r="X3258" s="2">
        <v>31276200</v>
      </c>
      <c r="Y3258" s="2">
        <v>31966500</v>
      </c>
      <c r="Z3258" s="2">
        <v>32678400</v>
      </c>
      <c r="AA3258" s="2">
        <v>33527800</v>
      </c>
      <c r="AB3258" s="2">
        <v>34562900</v>
      </c>
      <c r="AC3258" s="2">
        <v>35720600</v>
      </c>
      <c r="AD3258" s="2">
        <v>36445800</v>
      </c>
      <c r="AE3258" s="2">
        <v>37125000</v>
      </c>
      <c r="AF3258" s="2">
        <v>37694100</v>
      </c>
      <c r="AG3258" s="2">
        <v>38476800</v>
      </c>
    </row>
    <row r="3259" spans="1:33">
      <c r="A3259" s="115" t="s">
        <v>4978</v>
      </c>
      <c r="B3259" s="115" t="s">
        <v>19</v>
      </c>
      <c r="C3259" s="2">
        <v>22452900</v>
      </c>
      <c r="D3259" s="2">
        <v>21895900</v>
      </c>
      <c r="E3259" s="2">
        <v>23962100</v>
      </c>
      <c r="F3259" s="2">
        <v>24300400</v>
      </c>
      <c r="G3259" s="2">
        <v>25024800</v>
      </c>
      <c r="H3259" s="2">
        <v>26428900</v>
      </c>
      <c r="I3259" s="2">
        <v>26994700</v>
      </c>
      <c r="J3259" s="2">
        <v>26648600</v>
      </c>
      <c r="K3259" s="2">
        <v>25925900</v>
      </c>
      <c r="L3259" s="2">
        <v>25230000</v>
      </c>
      <c r="M3259" s="2">
        <v>24640500</v>
      </c>
      <c r="N3259" s="2">
        <v>24641900</v>
      </c>
      <c r="O3259" s="2">
        <v>25051800</v>
      </c>
      <c r="P3259" s="2">
        <v>25032600</v>
      </c>
      <c r="Q3259" s="2">
        <v>24664400</v>
      </c>
      <c r="R3259" s="2">
        <v>25066300</v>
      </c>
      <c r="S3259" s="2">
        <v>25779700</v>
      </c>
      <c r="T3259" s="2">
        <v>25960200</v>
      </c>
      <c r="U3259" s="2">
        <v>26196900</v>
      </c>
      <c r="V3259" s="2">
        <v>26667900</v>
      </c>
      <c r="W3259" s="2">
        <v>26980400</v>
      </c>
      <c r="X3259" s="2">
        <v>27812800</v>
      </c>
      <c r="Y3259" s="2">
        <v>28426700</v>
      </c>
      <c r="Z3259" s="2">
        <v>29059800</v>
      </c>
      <c r="AA3259" s="2">
        <v>29815100</v>
      </c>
      <c r="AB3259" s="2">
        <v>30735600</v>
      </c>
      <c r="AC3259" s="2">
        <v>31765000</v>
      </c>
      <c r="AD3259" s="2">
        <v>32410000</v>
      </c>
      <c r="AE3259" s="2">
        <v>33013900</v>
      </c>
      <c r="AF3259" s="2">
        <v>33520000</v>
      </c>
      <c r="AG3259" s="2">
        <v>34216100</v>
      </c>
    </row>
    <row r="3260" spans="1:33">
      <c r="A3260" s="115" t="s">
        <v>4979</v>
      </c>
      <c r="B3260" s="115" t="s">
        <v>19</v>
      </c>
      <c r="C3260" s="2">
        <v>67993700</v>
      </c>
      <c r="D3260" s="2">
        <v>66307000</v>
      </c>
      <c r="E3260" s="2">
        <v>72564000</v>
      </c>
      <c r="F3260" s="2">
        <v>73588600</v>
      </c>
      <c r="G3260" s="2">
        <v>75782100</v>
      </c>
      <c r="H3260" s="2">
        <v>80034200</v>
      </c>
      <c r="I3260" s="2">
        <v>81747600</v>
      </c>
      <c r="J3260" s="2">
        <v>80699400</v>
      </c>
      <c r="K3260" s="2">
        <v>78511000</v>
      </c>
      <c r="L3260" s="2">
        <v>76403600</v>
      </c>
      <c r="M3260" s="2">
        <v>74618400</v>
      </c>
      <c r="N3260" s="2">
        <v>74622700</v>
      </c>
      <c r="O3260" s="2">
        <v>75863900</v>
      </c>
      <c r="P3260" s="2">
        <v>75805800</v>
      </c>
      <c r="Q3260" s="2">
        <v>74690900</v>
      </c>
      <c r="R3260" s="2">
        <v>75907700</v>
      </c>
      <c r="S3260" s="2">
        <v>78068100</v>
      </c>
      <c r="T3260" s="2">
        <v>78614900</v>
      </c>
      <c r="U3260" s="2">
        <v>79331600</v>
      </c>
      <c r="V3260" s="2">
        <v>80758000</v>
      </c>
      <c r="W3260" s="2">
        <v>81704400</v>
      </c>
      <c r="X3260" s="2">
        <v>84224900</v>
      </c>
      <c r="Y3260" s="2">
        <v>86084000</v>
      </c>
      <c r="Z3260" s="2">
        <v>88001100</v>
      </c>
      <c r="AA3260" s="2">
        <v>90288500</v>
      </c>
      <c r="AB3260" s="2">
        <v>93076000</v>
      </c>
      <c r="AC3260" s="2">
        <v>96193500</v>
      </c>
      <c r="AD3260" s="2">
        <v>98146500</v>
      </c>
      <c r="AE3260" s="2">
        <v>99975400</v>
      </c>
      <c r="AF3260" s="2">
        <v>101508000</v>
      </c>
      <c r="AG3260" s="2">
        <v>103616000</v>
      </c>
    </row>
    <row r="3261" spans="1:33">
      <c r="A3261" s="115" t="s">
        <v>4980</v>
      </c>
      <c r="B3261" s="115" t="s">
        <v>19</v>
      </c>
      <c r="C3261" s="2">
        <v>5250700</v>
      </c>
      <c r="D3261" s="2">
        <v>5120450</v>
      </c>
      <c r="E3261" s="2">
        <v>5603630</v>
      </c>
      <c r="F3261" s="2">
        <v>5682760</v>
      </c>
      <c r="G3261" s="2">
        <v>5852150</v>
      </c>
      <c r="H3261" s="2">
        <v>6180500</v>
      </c>
      <c r="I3261" s="2">
        <v>6312820</v>
      </c>
      <c r="J3261" s="2">
        <v>6231870</v>
      </c>
      <c r="K3261" s="2">
        <v>6062880</v>
      </c>
      <c r="L3261" s="2">
        <v>5900140</v>
      </c>
      <c r="M3261" s="2">
        <v>5762280</v>
      </c>
      <c r="N3261" s="2">
        <v>5762610</v>
      </c>
      <c r="O3261" s="2">
        <v>5858460</v>
      </c>
      <c r="P3261" s="2">
        <v>5853980</v>
      </c>
      <c r="Q3261" s="2">
        <v>5767880</v>
      </c>
      <c r="R3261" s="2">
        <v>5861840</v>
      </c>
      <c r="S3261" s="2">
        <v>6028680</v>
      </c>
      <c r="T3261" s="2">
        <v>6070900</v>
      </c>
      <c r="U3261" s="2">
        <v>6126250</v>
      </c>
      <c r="V3261" s="2">
        <v>6236400</v>
      </c>
      <c r="W3261" s="2">
        <v>6309480</v>
      </c>
      <c r="X3261" s="2">
        <v>6504130</v>
      </c>
      <c r="Y3261" s="2">
        <v>6647690</v>
      </c>
      <c r="Z3261" s="2">
        <v>6795740</v>
      </c>
      <c r="AA3261" s="2">
        <v>6972380</v>
      </c>
      <c r="AB3261" s="2">
        <v>7187640</v>
      </c>
      <c r="AC3261" s="2">
        <v>7428380</v>
      </c>
      <c r="AD3261" s="2">
        <v>7579200</v>
      </c>
      <c r="AE3261" s="2">
        <v>7720430</v>
      </c>
      <c r="AF3261" s="2">
        <v>7838780</v>
      </c>
      <c r="AG3261" s="2">
        <v>8001570</v>
      </c>
    </row>
    <row r="3262" spans="1:33">
      <c r="A3262" s="115" t="s">
        <v>4981</v>
      </c>
      <c r="B3262" s="115" t="s">
        <v>19</v>
      </c>
      <c r="C3262" s="2">
        <v>4483000</v>
      </c>
      <c r="D3262" s="2">
        <v>4371790</v>
      </c>
      <c r="E3262" s="2">
        <v>4784330</v>
      </c>
      <c r="F3262" s="2">
        <v>4851880</v>
      </c>
      <c r="G3262" s="2">
        <v>4996510</v>
      </c>
      <c r="H3262" s="2">
        <v>5276860</v>
      </c>
      <c r="I3262" s="2">
        <v>5389820</v>
      </c>
      <c r="J3262" s="2">
        <v>5320710</v>
      </c>
      <c r="K3262" s="2">
        <v>5176430</v>
      </c>
      <c r="L3262" s="2">
        <v>5037490</v>
      </c>
      <c r="M3262" s="2">
        <v>4919780</v>
      </c>
      <c r="N3262" s="2">
        <v>4920060</v>
      </c>
      <c r="O3262" s="2">
        <v>5001900</v>
      </c>
      <c r="P3262" s="2">
        <v>4998070</v>
      </c>
      <c r="Q3262" s="2">
        <v>4924560</v>
      </c>
      <c r="R3262" s="2">
        <v>5004790</v>
      </c>
      <c r="S3262" s="2">
        <v>5147230</v>
      </c>
      <c r="T3262" s="2">
        <v>5183280</v>
      </c>
      <c r="U3262" s="2">
        <v>5230540</v>
      </c>
      <c r="V3262" s="2">
        <v>5324580</v>
      </c>
      <c r="W3262" s="2">
        <v>5386980</v>
      </c>
      <c r="X3262" s="2">
        <v>5553160</v>
      </c>
      <c r="Y3262" s="2">
        <v>5675740</v>
      </c>
      <c r="Z3262" s="2">
        <v>5802140</v>
      </c>
      <c r="AA3262" s="2">
        <v>5952950</v>
      </c>
      <c r="AB3262" s="2">
        <v>6136740</v>
      </c>
      <c r="AC3262" s="2">
        <v>6342280</v>
      </c>
      <c r="AD3262" s="2">
        <v>6471050</v>
      </c>
      <c r="AE3262" s="2">
        <v>6591630</v>
      </c>
      <c r="AF3262" s="2">
        <v>6692680</v>
      </c>
      <c r="AG3262" s="2">
        <v>6831660</v>
      </c>
    </row>
    <row r="3263" spans="1:33">
      <c r="A3263" s="115" t="s">
        <v>4982</v>
      </c>
      <c r="B3263" s="115" t="s">
        <v>19</v>
      </c>
      <c r="C3263" s="2">
        <v>28433400</v>
      </c>
      <c r="D3263" s="2">
        <v>27728100</v>
      </c>
      <c r="E3263" s="2">
        <v>30344600</v>
      </c>
      <c r="F3263" s="2">
        <v>30773000</v>
      </c>
      <c r="G3263" s="2">
        <v>31690300</v>
      </c>
      <c r="H3263" s="2">
        <v>33468400</v>
      </c>
      <c r="I3263" s="2">
        <v>34184900</v>
      </c>
      <c r="J3263" s="2">
        <v>33746600</v>
      </c>
      <c r="K3263" s="2">
        <v>32831500</v>
      </c>
      <c r="L3263" s="2">
        <v>31950200</v>
      </c>
      <c r="M3263" s="2">
        <v>31203700</v>
      </c>
      <c r="N3263" s="2">
        <v>31205500</v>
      </c>
      <c r="O3263" s="2">
        <v>31724500</v>
      </c>
      <c r="P3263" s="2">
        <v>31700200</v>
      </c>
      <c r="Q3263" s="2">
        <v>31234000</v>
      </c>
      <c r="R3263" s="2">
        <v>31742800</v>
      </c>
      <c r="S3263" s="2">
        <v>32646300</v>
      </c>
      <c r="T3263" s="2">
        <v>32874900</v>
      </c>
      <c r="U3263" s="2">
        <v>33174600</v>
      </c>
      <c r="V3263" s="2">
        <v>33771100</v>
      </c>
      <c r="W3263" s="2">
        <v>34166900</v>
      </c>
      <c r="X3263" s="2">
        <v>35220900</v>
      </c>
      <c r="Y3263" s="2">
        <v>35998300</v>
      </c>
      <c r="Z3263" s="2">
        <v>36800000</v>
      </c>
      <c r="AA3263" s="2">
        <v>37756600</v>
      </c>
      <c r="AB3263" s="2">
        <v>38922200</v>
      </c>
      <c r="AC3263" s="2">
        <v>40225900</v>
      </c>
      <c r="AD3263" s="2">
        <v>41042600</v>
      </c>
      <c r="AE3263" s="2">
        <v>41807400</v>
      </c>
      <c r="AF3263" s="2">
        <v>42448300</v>
      </c>
      <c r="AG3263" s="2">
        <v>43329800</v>
      </c>
    </row>
    <row r="3264" spans="1:33">
      <c r="A3264" s="115" t="s">
        <v>4983</v>
      </c>
      <c r="B3264" s="115" t="s">
        <v>19</v>
      </c>
      <c r="C3264" s="2">
        <v>5686680</v>
      </c>
      <c r="D3264" s="2">
        <v>5545610</v>
      </c>
      <c r="E3264" s="2">
        <v>6068920</v>
      </c>
      <c r="F3264" s="2">
        <v>6154610</v>
      </c>
      <c r="G3264" s="2">
        <v>6338070</v>
      </c>
      <c r="H3264" s="2">
        <v>6693690</v>
      </c>
      <c r="I3264" s="2">
        <v>6836990</v>
      </c>
      <c r="J3264" s="2">
        <v>6749320</v>
      </c>
      <c r="K3264" s="2">
        <v>6566290</v>
      </c>
      <c r="L3264" s="2">
        <v>6390050</v>
      </c>
      <c r="M3264" s="2">
        <v>6240740</v>
      </c>
      <c r="N3264" s="2">
        <v>6241090</v>
      </c>
      <c r="O3264" s="2">
        <v>6344910</v>
      </c>
      <c r="P3264" s="2">
        <v>6340050</v>
      </c>
      <c r="Q3264" s="2">
        <v>6246800</v>
      </c>
      <c r="R3264" s="2">
        <v>6348570</v>
      </c>
      <c r="S3264" s="2">
        <v>6529250</v>
      </c>
      <c r="T3264" s="2">
        <v>6574980</v>
      </c>
      <c r="U3264" s="2">
        <v>6634930</v>
      </c>
      <c r="V3264" s="2">
        <v>6754220</v>
      </c>
      <c r="W3264" s="2">
        <v>6833380</v>
      </c>
      <c r="X3264" s="2">
        <v>7044180</v>
      </c>
      <c r="Y3264" s="2">
        <v>7199660</v>
      </c>
      <c r="Z3264" s="2">
        <v>7360010</v>
      </c>
      <c r="AA3264" s="2">
        <v>7551310</v>
      </c>
      <c r="AB3264" s="2">
        <v>7784440</v>
      </c>
      <c r="AC3264" s="2">
        <v>8045180</v>
      </c>
      <c r="AD3264" s="2">
        <v>8208520</v>
      </c>
      <c r="AE3264" s="2">
        <v>8361480</v>
      </c>
      <c r="AF3264" s="2">
        <v>8489660</v>
      </c>
      <c r="AG3264" s="2">
        <v>8665960</v>
      </c>
    </row>
    <row r="3265" spans="1:33">
      <c r="A3265" s="115" t="s">
        <v>4984</v>
      </c>
      <c r="B3265" s="115" t="s">
        <v>19</v>
      </c>
      <c r="C3265" s="115">
        <v>0</v>
      </c>
      <c r="D3265" s="115">
        <v>0</v>
      </c>
      <c r="E3265" s="115">
        <v>0</v>
      </c>
      <c r="F3265" s="115">
        <v>0</v>
      </c>
      <c r="G3265" s="115">
        <v>0</v>
      </c>
      <c r="H3265" s="115">
        <v>0</v>
      </c>
      <c r="I3265" s="115">
        <v>0</v>
      </c>
      <c r="J3265" s="115">
        <v>0</v>
      </c>
      <c r="K3265" s="115">
        <v>0</v>
      </c>
      <c r="L3265" s="115">
        <v>0</v>
      </c>
      <c r="M3265" s="115">
        <v>0</v>
      </c>
      <c r="N3265" s="115">
        <v>0</v>
      </c>
      <c r="O3265" s="115">
        <v>0</v>
      </c>
      <c r="P3265" s="115">
        <v>0</v>
      </c>
      <c r="Q3265" s="115">
        <v>0</v>
      </c>
      <c r="R3265" s="115">
        <v>0</v>
      </c>
      <c r="S3265" s="115">
        <v>0</v>
      </c>
      <c r="T3265" s="115">
        <v>0</v>
      </c>
      <c r="U3265" s="115">
        <v>0</v>
      </c>
      <c r="V3265" s="115">
        <v>0</v>
      </c>
      <c r="W3265" s="115">
        <v>0</v>
      </c>
      <c r="X3265" s="115">
        <v>0</v>
      </c>
      <c r="Y3265" s="115">
        <v>0</v>
      </c>
      <c r="Z3265" s="115">
        <v>0</v>
      </c>
      <c r="AA3265" s="115">
        <v>0</v>
      </c>
      <c r="AB3265" s="115">
        <v>0</v>
      </c>
      <c r="AC3265" s="115">
        <v>0</v>
      </c>
      <c r="AD3265" s="115">
        <v>0</v>
      </c>
      <c r="AE3265" s="115">
        <v>0</v>
      </c>
      <c r="AF3265" s="115">
        <v>0</v>
      </c>
      <c r="AG3265" s="115">
        <v>0</v>
      </c>
    </row>
    <row r="3266" spans="1:33">
      <c r="A3266" s="115" t="s">
        <v>4985</v>
      </c>
      <c r="B3266" s="115" t="s">
        <v>19</v>
      </c>
      <c r="C3266" s="2">
        <v>229358000000</v>
      </c>
      <c r="D3266" s="2">
        <v>233848000000</v>
      </c>
      <c r="E3266" s="2">
        <v>244418000000</v>
      </c>
      <c r="F3266" s="2">
        <v>245482000000</v>
      </c>
      <c r="G3266" s="2">
        <v>250299000000</v>
      </c>
      <c r="H3266" s="2">
        <v>256229000000</v>
      </c>
      <c r="I3266" s="2">
        <v>259045000000</v>
      </c>
      <c r="J3266" s="2">
        <v>258573000000</v>
      </c>
      <c r="K3266" s="2">
        <v>258294000000</v>
      </c>
      <c r="L3266" s="2">
        <v>255884000000</v>
      </c>
      <c r="M3266" s="2">
        <v>253695000000</v>
      </c>
      <c r="N3266" s="2">
        <v>252523000000</v>
      </c>
      <c r="O3266" s="2">
        <v>250848000000</v>
      </c>
      <c r="P3266" s="2">
        <v>249017000000</v>
      </c>
      <c r="Q3266" s="2">
        <v>247723000000</v>
      </c>
      <c r="R3266" s="2">
        <v>247595000000</v>
      </c>
      <c r="S3266" s="2">
        <v>248384000000</v>
      </c>
      <c r="T3266" s="2">
        <v>247282000000</v>
      </c>
      <c r="U3266" s="2">
        <v>246210000000</v>
      </c>
      <c r="V3266" s="2">
        <v>247002000000</v>
      </c>
      <c r="W3266" s="2">
        <v>244310000000</v>
      </c>
      <c r="X3266" s="2">
        <v>242698000000</v>
      </c>
      <c r="Y3266" s="2">
        <v>241226000000</v>
      </c>
      <c r="Z3266" s="2">
        <v>240169000000</v>
      </c>
      <c r="AA3266" s="2">
        <v>238847000000</v>
      </c>
      <c r="AB3266" s="2">
        <v>237532000000</v>
      </c>
      <c r="AC3266" s="2">
        <v>236895000000</v>
      </c>
      <c r="AD3266" s="2">
        <v>236588000000</v>
      </c>
      <c r="AE3266" s="2">
        <v>236437000000</v>
      </c>
      <c r="AF3266" s="2">
        <v>235502000000</v>
      </c>
      <c r="AG3266" s="2">
        <v>234756000000</v>
      </c>
    </row>
    <row r="3267" spans="1:33">
      <c r="A3267" s="115" t="s">
        <v>4986</v>
      </c>
      <c r="B3267" s="115" t="s">
        <v>19</v>
      </c>
      <c r="C3267" s="2">
        <v>6525580</v>
      </c>
      <c r="D3267" s="2">
        <v>6653320</v>
      </c>
      <c r="E3267" s="2">
        <v>6954050</v>
      </c>
      <c r="F3267" s="2">
        <v>6984340</v>
      </c>
      <c r="G3267" s="2">
        <v>7121370</v>
      </c>
      <c r="H3267" s="2">
        <v>7290090</v>
      </c>
      <c r="I3267" s="2">
        <v>7370210</v>
      </c>
      <c r="J3267" s="2">
        <v>7356790</v>
      </c>
      <c r="K3267" s="2">
        <v>7348850</v>
      </c>
      <c r="L3267" s="2">
        <v>7280290</v>
      </c>
      <c r="M3267" s="2">
        <v>7218010</v>
      </c>
      <c r="N3267" s="2">
        <v>7184660</v>
      </c>
      <c r="O3267" s="2">
        <v>7136990</v>
      </c>
      <c r="P3267" s="2">
        <v>7084900</v>
      </c>
      <c r="Q3267" s="2">
        <v>7048090</v>
      </c>
      <c r="R3267" s="2">
        <v>7044450</v>
      </c>
      <c r="S3267" s="2">
        <v>7066890</v>
      </c>
      <c r="T3267" s="2">
        <v>7035530</v>
      </c>
      <c r="U3267" s="2">
        <v>7005050</v>
      </c>
      <c r="V3267" s="2">
        <v>7027580</v>
      </c>
      <c r="W3267" s="2">
        <v>6950970</v>
      </c>
      <c r="X3267" s="2">
        <v>6905110</v>
      </c>
      <c r="Y3267" s="2">
        <v>6863240</v>
      </c>
      <c r="Z3267" s="2">
        <v>6833160</v>
      </c>
      <c r="AA3267" s="2">
        <v>6795550</v>
      </c>
      <c r="AB3267" s="2">
        <v>6758140</v>
      </c>
      <c r="AC3267" s="2">
        <v>6740020</v>
      </c>
      <c r="AD3267" s="2">
        <v>6731290</v>
      </c>
      <c r="AE3267" s="2">
        <v>6727000</v>
      </c>
      <c r="AF3267" s="2">
        <v>6700380</v>
      </c>
      <c r="AG3267" s="2">
        <v>6679150</v>
      </c>
    </row>
    <row r="3268" spans="1:33">
      <c r="A3268" s="115" t="s">
        <v>4987</v>
      </c>
      <c r="B3268" s="115" t="s">
        <v>19</v>
      </c>
      <c r="C3268" s="2">
        <v>30136900</v>
      </c>
      <c r="D3268" s="2">
        <v>30726800</v>
      </c>
      <c r="E3268" s="2">
        <v>32115700</v>
      </c>
      <c r="F3268" s="2">
        <v>32255500</v>
      </c>
      <c r="G3268" s="2">
        <v>32888400</v>
      </c>
      <c r="H3268" s="2">
        <v>33667600</v>
      </c>
      <c r="I3268" s="2">
        <v>34037600</v>
      </c>
      <c r="J3268" s="2">
        <v>33975600</v>
      </c>
      <c r="K3268" s="2">
        <v>33939000</v>
      </c>
      <c r="L3268" s="2">
        <v>33622300</v>
      </c>
      <c r="M3268" s="2">
        <v>33334700</v>
      </c>
      <c r="N3268" s="2">
        <v>33180700</v>
      </c>
      <c r="O3268" s="2">
        <v>32960500</v>
      </c>
      <c r="P3268" s="2">
        <v>32719900</v>
      </c>
      <c r="Q3268" s="2">
        <v>32550000</v>
      </c>
      <c r="R3268" s="2">
        <v>32533100</v>
      </c>
      <c r="S3268" s="2">
        <v>32636800</v>
      </c>
      <c r="T3268" s="2">
        <v>32492000</v>
      </c>
      <c r="U3268" s="2">
        <v>32351200</v>
      </c>
      <c r="V3268" s="2">
        <v>32455200</v>
      </c>
      <c r="W3268" s="2">
        <v>32101400</v>
      </c>
      <c r="X3268" s="2">
        <v>31889600</v>
      </c>
      <c r="Y3268" s="2">
        <v>31696300</v>
      </c>
      <c r="Z3268" s="2">
        <v>31557400</v>
      </c>
      <c r="AA3268" s="2">
        <v>31383600</v>
      </c>
      <c r="AB3268" s="2">
        <v>31210900</v>
      </c>
      <c r="AC3268" s="2">
        <v>31127200</v>
      </c>
      <c r="AD3268" s="2">
        <v>31086900</v>
      </c>
      <c r="AE3268" s="2">
        <v>31067100</v>
      </c>
      <c r="AF3268" s="2">
        <v>30944100</v>
      </c>
      <c r="AG3268" s="2">
        <v>30846100</v>
      </c>
    </row>
    <row r="3269" spans="1:33">
      <c r="A3269" s="115" t="s">
        <v>4988</v>
      </c>
      <c r="B3269" s="115" t="s">
        <v>19</v>
      </c>
      <c r="C3269" s="2">
        <v>103144000</v>
      </c>
      <c r="D3269" s="2">
        <v>105163000</v>
      </c>
      <c r="E3269" s="2">
        <v>109916000</v>
      </c>
      <c r="F3269" s="2">
        <v>110395000</v>
      </c>
      <c r="G3269" s="2">
        <v>112561000</v>
      </c>
      <c r="H3269" s="2">
        <v>115228000</v>
      </c>
      <c r="I3269" s="2">
        <v>116494000</v>
      </c>
      <c r="J3269" s="2">
        <v>116282000</v>
      </c>
      <c r="K3269" s="2">
        <v>116157000</v>
      </c>
      <c r="L3269" s="2">
        <v>115073000</v>
      </c>
      <c r="M3269" s="2">
        <v>114089000</v>
      </c>
      <c r="N3269" s="2">
        <v>113561000</v>
      </c>
      <c r="O3269" s="2">
        <v>112808000</v>
      </c>
      <c r="P3269" s="2">
        <v>111985000</v>
      </c>
      <c r="Q3269" s="2">
        <v>111403000</v>
      </c>
      <c r="R3269" s="2">
        <v>111345000</v>
      </c>
      <c r="S3269" s="2">
        <v>111700000</v>
      </c>
      <c r="T3269" s="2">
        <v>111204000</v>
      </c>
      <c r="U3269" s="2">
        <v>110722000</v>
      </c>
      <c r="V3269" s="2">
        <v>111078000</v>
      </c>
      <c r="W3269" s="2">
        <v>109868000</v>
      </c>
      <c r="X3269" s="2">
        <v>109143000</v>
      </c>
      <c r="Y3269" s="2">
        <v>108481000</v>
      </c>
      <c r="Z3269" s="2">
        <v>108006000</v>
      </c>
      <c r="AA3269" s="2">
        <v>107411000</v>
      </c>
      <c r="AB3269" s="2">
        <v>106820000</v>
      </c>
      <c r="AC3269" s="2">
        <v>106533000</v>
      </c>
      <c r="AD3269" s="2">
        <v>106395000</v>
      </c>
      <c r="AE3269" s="2">
        <v>106328000</v>
      </c>
      <c r="AF3269" s="2">
        <v>105907000</v>
      </c>
      <c r="AG3269" s="2">
        <v>105571000</v>
      </c>
    </row>
    <row r="3270" spans="1:33">
      <c r="A3270" s="115" t="s">
        <v>4989</v>
      </c>
      <c r="B3270" s="115" t="s">
        <v>19</v>
      </c>
      <c r="C3270" s="2">
        <v>8142460</v>
      </c>
      <c r="D3270" s="2">
        <v>8301850</v>
      </c>
      <c r="E3270" s="2">
        <v>8677100</v>
      </c>
      <c r="F3270" s="2">
        <v>8714880</v>
      </c>
      <c r="G3270" s="2">
        <v>8885870</v>
      </c>
      <c r="H3270" s="2">
        <v>9096400</v>
      </c>
      <c r="I3270" s="2">
        <v>9196360</v>
      </c>
      <c r="J3270" s="2">
        <v>9179620</v>
      </c>
      <c r="K3270" s="2">
        <v>9169710</v>
      </c>
      <c r="L3270" s="2">
        <v>9084170</v>
      </c>
      <c r="M3270" s="2">
        <v>9006460</v>
      </c>
      <c r="N3270" s="2">
        <v>8964840</v>
      </c>
      <c r="O3270" s="2">
        <v>8905360</v>
      </c>
      <c r="P3270" s="2">
        <v>8840360</v>
      </c>
      <c r="Q3270" s="2">
        <v>8794440</v>
      </c>
      <c r="R3270" s="2">
        <v>8789880</v>
      </c>
      <c r="S3270" s="2">
        <v>8817890</v>
      </c>
      <c r="T3270" s="2">
        <v>8778760</v>
      </c>
      <c r="U3270" s="2">
        <v>8740720</v>
      </c>
      <c r="V3270" s="2">
        <v>8768840</v>
      </c>
      <c r="W3270" s="2">
        <v>8673250</v>
      </c>
      <c r="X3270" s="2">
        <v>8616030</v>
      </c>
      <c r="Y3270" s="2">
        <v>8563790</v>
      </c>
      <c r="Z3270" s="2">
        <v>8526250</v>
      </c>
      <c r="AA3270" s="2">
        <v>8479310</v>
      </c>
      <c r="AB3270" s="2">
        <v>8432640</v>
      </c>
      <c r="AC3270" s="2">
        <v>8410030</v>
      </c>
      <c r="AD3270" s="2">
        <v>8399130</v>
      </c>
      <c r="AE3270" s="2">
        <v>8393780</v>
      </c>
      <c r="AF3270" s="2">
        <v>8360560</v>
      </c>
      <c r="AG3270" s="2">
        <v>8334080</v>
      </c>
    </row>
    <row r="3271" spans="1:33">
      <c r="A3271" s="115" t="s">
        <v>4990</v>
      </c>
      <c r="B3271" s="115" t="s">
        <v>19</v>
      </c>
      <c r="C3271" s="2">
        <v>7240800</v>
      </c>
      <c r="D3271" s="2">
        <v>7382540</v>
      </c>
      <c r="E3271" s="2">
        <v>7716230</v>
      </c>
      <c r="F3271" s="2">
        <v>7749840</v>
      </c>
      <c r="G3271" s="2">
        <v>7901880</v>
      </c>
      <c r="H3271" s="2">
        <v>8089100</v>
      </c>
      <c r="I3271" s="2">
        <v>8178000</v>
      </c>
      <c r="J3271" s="2">
        <v>8163110</v>
      </c>
      <c r="K3271" s="2">
        <v>8154300</v>
      </c>
      <c r="L3271" s="2">
        <v>8078230</v>
      </c>
      <c r="M3271" s="2">
        <v>8009120</v>
      </c>
      <c r="N3271" s="2">
        <v>7972120</v>
      </c>
      <c r="O3271" s="2">
        <v>7919220</v>
      </c>
      <c r="P3271" s="2">
        <v>7861410</v>
      </c>
      <c r="Q3271" s="2">
        <v>7820580</v>
      </c>
      <c r="R3271" s="2">
        <v>7816530</v>
      </c>
      <c r="S3271" s="2">
        <v>7841440</v>
      </c>
      <c r="T3271" s="2">
        <v>7806640</v>
      </c>
      <c r="U3271" s="2">
        <v>7772810</v>
      </c>
      <c r="V3271" s="2">
        <v>7797810</v>
      </c>
      <c r="W3271" s="2">
        <v>7712810</v>
      </c>
      <c r="X3271" s="2">
        <v>7661920</v>
      </c>
      <c r="Y3271" s="2">
        <v>7615470</v>
      </c>
      <c r="Z3271" s="2">
        <v>7582090</v>
      </c>
      <c r="AA3271" s="2">
        <v>7540350</v>
      </c>
      <c r="AB3271" s="2">
        <v>7498850</v>
      </c>
      <c r="AC3271" s="2">
        <v>7478730</v>
      </c>
      <c r="AD3271" s="2">
        <v>7469050</v>
      </c>
      <c r="AE3271" s="2">
        <v>7464290</v>
      </c>
      <c r="AF3271" s="2">
        <v>7434750</v>
      </c>
      <c r="AG3271" s="2">
        <v>7411200</v>
      </c>
    </row>
    <row r="3272" spans="1:33">
      <c r="A3272" s="115" t="s">
        <v>4991</v>
      </c>
      <c r="B3272" s="115" t="s">
        <v>19</v>
      </c>
      <c r="C3272" s="2">
        <v>21927200</v>
      </c>
      <c r="D3272" s="2">
        <v>22356400</v>
      </c>
      <c r="E3272" s="2">
        <v>23366900</v>
      </c>
      <c r="F3272" s="2">
        <v>23468700</v>
      </c>
      <c r="G3272" s="2">
        <v>23929100</v>
      </c>
      <c r="H3272" s="2">
        <v>24496100</v>
      </c>
      <c r="I3272" s="2">
        <v>24765300</v>
      </c>
      <c r="J3272" s="2">
        <v>24720200</v>
      </c>
      <c r="K3272" s="2">
        <v>24693500</v>
      </c>
      <c r="L3272" s="2">
        <v>24463200</v>
      </c>
      <c r="M3272" s="2">
        <v>24253900</v>
      </c>
      <c r="N3272" s="2">
        <v>24141800</v>
      </c>
      <c r="O3272" s="2">
        <v>23981600</v>
      </c>
      <c r="P3272" s="2">
        <v>23806600</v>
      </c>
      <c r="Q3272" s="2">
        <v>23682900</v>
      </c>
      <c r="R3272" s="2">
        <v>23670700</v>
      </c>
      <c r="S3272" s="2">
        <v>23746100</v>
      </c>
      <c r="T3272" s="2">
        <v>23640700</v>
      </c>
      <c r="U3272" s="2">
        <v>23538300</v>
      </c>
      <c r="V3272" s="2">
        <v>23614000</v>
      </c>
      <c r="W3272" s="2">
        <v>23356600</v>
      </c>
      <c r="X3272" s="2">
        <v>23202500</v>
      </c>
      <c r="Y3272" s="2">
        <v>23061800</v>
      </c>
      <c r="Z3272" s="2">
        <v>22960700</v>
      </c>
      <c r="AA3272" s="2">
        <v>22834300</v>
      </c>
      <c r="AB3272" s="2">
        <v>22708600</v>
      </c>
      <c r="AC3272" s="2">
        <v>22647700</v>
      </c>
      <c r="AD3272" s="2">
        <v>22618400</v>
      </c>
      <c r="AE3272" s="2">
        <v>22604000</v>
      </c>
      <c r="AF3272" s="2">
        <v>22514500</v>
      </c>
      <c r="AG3272" s="2">
        <v>22443200</v>
      </c>
    </row>
    <row r="3273" spans="1:33">
      <c r="A3273" s="115" t="s">
        <v>4992</v>
      </c>
      <c r="B3273" s="115" t="s">
        <v>19</v>
      </c>
      <c r="C3273" s="2">
        <v>1693290</v>
      </c>
      <c r="D3273" s="2">
        <v>1726440</v>
      </c>
      <c r="E3273" s="2">
        <v>1804470</v>
      </c>
      <c r="F3273" s="2">
        <v>1812330</v>
      </c>
      <c r="G3273" s="2">
        <v>1847890</v>
      </c>
      <c r="H3273" s="2">
        <v>1891670</v>
      </c>
      <c r="I3273" s="2">
        <v>1912460</v>
      </c>
      <c r="J3273" s="2">
        <v>1908970</v>
      </c>
      <c r="K3273" s="2">
        <v>1906920</v>
      </c>
      <c r="L3273" s="2">
        <v>1889130</v>
      </c>
      <c r="M3273" s="2">
        <v>1872960</v>
      </c>
      <c r="N3273" s="2">
        <v>1864310</v>
      </c>
      <c r="O3273" s="2">
        <v>1851940</v>
      </c>
      <c r="P3273" s="2">
        <v>1838420</v>
      </c>
      <c r="Q3273" s="2">
        <v>1828870</v>
      </c>
      <c r="R3273" s="2">
        <v>1827930</v>
      </c>
      <c r="S3273" s="2">
        <v>1833750</v>
      </c>
      <c r="T3273" s="2">
        <v>1825610</v>
      </c>
      <c r="U3273" s="2">
        <v>1817700</v>
      </c>
      <c r="V3273" s="2">
        <v>1823550</v>
      </c>
      <c r="W3273" s="2">
        <v>1803670</v>
      </c>
      <c r="X3273" s="2">
        <v>1791770</v>
      </c>
      <c r="Y3273" s="2">
        <v>1780910</v>
      </c>
      <c r="Z3273" s="2">
        <v>1773100</v>
      </c>
      <c r="AA3273" s="2">
        <v>1763340</v>
      </c>
      <c r="AB3273" s="2">
        <v>1753630</v>
      </c>
      <c r="AC3273" s="2">
        <v>1748930</v>
      </c>
      <c r="AD3273" s="2">
        <v>1746670</v>
      </c>
      <c r="AE3273" s="2">
        <v>1745550</v>
      </c>
      <c r="AF3273" s="2">
        <v>1738650</v>
      </c>
      <c r="AG3273" s="2">
        <v>1733140</v>
      </c>
    </row>
    <row r="3274" spans="1:33">
      <c r="A3274" s="115" t="s">
        <v>4993</v>
      </c>
      <c r="B3274" s="115" t="s">
        <v>19</v>
      </c>
      <c r="C3274" s="2">
        <v>1445720</v>
      </c>
      <c r="D3274" s="2">
        <v>1474010</v>
      </c>
      <c r="E3274" s="2">
        <v>1540640</v>
      </c>
      <c r="F3274" s="2">
        <v>1547350</v>
      </c>
      <c r="G3274" s="2">
        <v>1577710</v>
      </c>
      <c r="H3274" s="2">
        <v>1615090</v>
      </c>
      <c r="I3274" s="2">
        <v>1632840</v>
      </c>
      <c r="J3274" s="2">
        <v>1629860</v>
      </c>
      <c r="K3274" s="2">
        <v>1628110</v>
      </c>
      <c r="L3274" s="2">
        <v>1612920</v>
      </c>
      <c r="M3274" s="2">
        <v>1599120</v>
      </c>
      <c r="N3274" s="2">
        <v>1591730</v>
      </c>
      <c r="O3274" s="2">
        <v>1581170</v>
      </c>
      <c r="P3274" s="2">
        <v>1569630</v>
      </c>
      <c r="Q3274" s="2">
        <v>1561470</v>
      </c>
      <c r="R3274" s="2">
        <v>1560670</v>
      </c>
      <c r="S3274" s="2">
        <v>1565640</v>
      </c>
      <c r="T3274" s="2">
        <v>1558690</v>
      </c>
      <c r="U3274" s="2">
        <v>1551940</v>
      </c>
      <c r="V3274" s="2">
        <v>1556930</v>
      </c>
      <c r="W3274" s="2">
        <v>1539960</v>
      </c>
      <c r="X3274" s="2">
        <v>1529800</v>
      </c>
      <c r="Y3274" s="2">
        <v>1520520</v>
      </c>
      <c r="Z3274" s="2">
        <v>1513860</v>
      </c>
      <c r="AA3274" s="2">
        <v>1505520</v>
      </c>
      <c r="AB3274" s="2">
        <v>1497240</v>
      </c>
      <c r="AC3274" s="2">
        <v>1493220</v>
      </c>
      <c r="AD3274" s="2">
        <v>1491290</v>
      </c>
      <c r="AE3274" s="2">
        <v>1490340</v>
      </c>
      <c r="AF3274" s="2">
        <v>1484440</v>
      </c>
      <c r="AG3274" s="2">
        <v>1479740</v>
      </c>
    </row>
    <row r="3275" spans="1:33">
      <c r="A3275" s="115" t="s">
        <v>4994</v>
      </c>
      <c r="B3275" s="115" t="s">
        <v>19</v>
      </c>
      <c r="C3275" s="2">
        <v>9169440</v>
      </c>
      <c r="D3275" s="2">
        <v>9348930</v>
      </c>
      <c r="E3275" s="2">
        <v>9771510</v>
      </c>
      <c r="F3275" s="2">
        <v>9814060</v>
      </c>
      <c r="G3275" s="2">
        <v>10006600</v>
      </c>
      <c r="H3275" s="2">
        <v>10243700</v>
      </c>
      <c r="I3275" s="2">
        <v>10356300</v>
      </c>
      <c r="J3275" s="2">
        <v>10337400</v>
      </c>
      <c r="K3275" s="2">
        <v>10326300</v>
      </c>
      <c r="L3275" s="2">
        <v>10229900</v>
      </c>
      <c r="M3275" s="2">
        <v>10142400</v>
      </c>
      <c r="N3275" s="2">
        <v>10095500</v>
      </c>
      <c r="O3275" s="2">
        <v>10028600</v>
      </c>
      <c r="P3275" s="2">
        <v>9955360</v>
      </c>
      <c r="Q3275" s="2">
        <v>9903640</v>
      </c>
      <c r="R3275" s="2">
        <v>9898520</v>
      </c>
      <c r="S3275" s="2">
        <v>9930060</v>
      </c>
      <c r="T3275" s="2">
        <v>9885990</v>
      </c>
      <c r="U3275" s="2">
        <v>9843160</v>
      </c>
      <c r="V3275" s="2">
        <v>9874810</v>
      </c>
      <c r="W3275" s="2">
        <v>9767170</v>
      </c>
      <c r="X3275" s="2">
        <v>9702730</v>
      </c>
      <c r="Y3275" s="2">
        <v>9643900</v>
      </c>
      <c r="Z3275" s="2">
        <v>9601640</v>
      </c>
      <c r="AA3275" s="2">
        <v>9548780</v>
      </c>
      <c r="AB3275" s="2">
        <v>9496220</v>
      </c>
      <c r="AC3275" s="2">
        <v>9470750</v>
      </c>
      <c r="AD3275" s="2">
        <v>9458480</v>
      </c>
      <c r="AE3275" s="2">
        <v>9452460</v>
      </c>
      <c r="AF3275" s="2">
        <v>9415050</v>
      </c>
      <c r="AG3275" s="2">
        <v>9385230</v>
      </c>
    </row>
    <row r="3276" spans="1:33">
      <c r="A3276" s="115" t="s">
        <v>4995</v>
      </c>
      <c r="B3276" s="115" t="s">
        <v>19</v>
      </c>
      <c r="C3276" s="2">
        <v>1833890</v>
      </c>
      <c r="D3276" s="2">
        <v>1869790</v>
      </c>
      <c r="E3276" s="2">
        <v>1954300</v>
      </c>
      <c r="F3276" s="2">
        <v>1962810</v>
      </c>
      <c r="G3276" s="2">
        <v>2001320</v>
      </c>
      <c r="H3276" s="2">
        <v>2048740</v>
      </c>
      <c r="I3276" s="2">
        <v>2071250</v>
      </c>
      <c r="J3276" s="2">
        <v>2067480</v>
      </c>
      <c r="K3276" s="2">
        <v>2065250</v>
      </c>
      <c r="L3276" s="2">
        <v>2045980</v>
      </c>
      <c r="M3276" s="2">
        <v>2028480</v>
      </c>
      <c r="N3276" s="2">
        <v>2019110</v>
      </c>
      <c r="O3276" s="2">
        <v>2005710</v>
      </c>
      <c r="P3276" s="2">
        <v>1991070</v>
      </c>
      <c r="Q3276" s="2">
        <v>1980730</v>
      </c>
      <c r="R3276" s="2">
        <v>1979700</v>
      </c>
      <c r="S3276" s="2">
        <v>1986010</v>
      </c>
      <c r="T3276" s="2">
        <v>1977200</v>
      </c>
      <c r="U3276" s="2">
        <v>1968630</v>
      </c>
      <c r="V3276" s="2">
        <v>1974960</v>
      </c>
      <c r="W3276" s="2">
        <v>1953430</v>
      </c>
      <c r="X3276" s="2">
        <v>1940550</v>
      </c>
      <c r="Y3276" s="2">
        <v>1928780</v>
      </c>
      <c r="Z3276" s="2">
        <v>1920330</v>
      </c>
      <c r="AA3276" s="2">
        <v>1909760</v>
      </c>
      <c r="AB3276" s="2">
        <v>1899240</v>
      </c>
      <c r="AC3276" s="2">
        <v>1894150</v>
      </c>
      <c r="AD3276" s="2">
        <v>1891700</v>
      </c>
      <c r="AE3276" s="2">
        <v>1890490</v>
      </c>
      <c r="AF3276" s="2">
        <v>1883010</v>
      </c>
      <c r="AG3276" s="2">
        <v>1877050</v>
      </c>
    </row>
    <row r="3277" spans="1:33">
      <c r="A3277" s="115" t="s">
        <v>4996</v>
      </c>
      <c r="B3277" s="115" t="s">
        <v>19</v>
      </c>
      <c r="C3277" s="115">
        <v>0</v>
      </c>
      <c r="D3277" s="115">
        <v>0</v>
      </c>
      <c r="E3277" s="115">
        <v>0</v>
      </c>
      <c r="F3277" s="115">
        <v>0</v>
      </c>
      <c r="G3277" s="115">
        <v>0</v>
      </c>
      <c r="H3277" s="115">
        <v>0</v>
      </c>
      <c r="I3277" s="115">
        <v>0</v>
      </c>
      <c r="J3277" s="115">
        <v>0</v>
      </c>
      <c r="K3277" s="115">
        <v>0</v>
      </c>
      <c r="L3277" s="115">
        <v>0</v>
      </c>
      <c r="M3277" s="115">
        <v>0</v>
      </c>
      <c r="N3277" s="115">
        <v>0</v>
      </c>
      <c r="O3277" s="115">
        <v>0</v>
      </c>
      <c r="P3277" s="115">
        <v>0</v>
      </c>
      <c r="Q3277" s="115">
        <v>0</v>
      </c>
      <c r="R3277" s="115">
        <v>0</v>
      </c>
      <c r="S3277" s="115">
        <v>0</v>
      </c>
      <c r="T3277" s="115">
        <v>0</v>
      </c>
      <c r="U3277" s="115">
        <v>0</v>
      </c>
      <c r="V3277" s="115">
        <v>0</v>
      </c>
      <c r="W3277" s="115">
        <v>0</v>
      </c>
      <c r="X3277" s="115">
        <v>0</v>
      </c>
      <c r="Y3277" s="115">
        <v>0</v>
      </c>
      <c r="Z3277" s="115">
        <v>0</v>
      </c>
      <c r="AA3277" s="115">
        <v>0</v>
      </c>
      <c r="AB3277" s="115">
        <v>0</v>
      </c>
      <c r="AC3277" s="115">
        <v>0</v>
      </c>
      <c r="AD3277" s="115">
        <v>0</v>
      </c>
      <c r="AE3277" s="115">
        <v>0</v>
      </c>
      <c r="AF3277" s="115">
        <v>0</v>
      </c>
      <c r="AG3277" s="115">
        <v>0</v>
      </c>
    </row>
    <row r="3278" spans="1:33">
      <c r="A3278" s="115" t="s">
        <v>4997</v>
      </c>
      <c r="B3278" s="115" t="s">
        <v>19</v>
      </c>
      <c r="C3278" s="115">
        <v>0</v>
      </c>
      <c r="D3278" s="115">
        <v>0</v>
      </c>
      <c r="E3278" s="115">
        <v>0</v>
      </c>
      <c r="F3278" s="115">
        <v>0</v>
      </c>
      <c r="G3278" s="115">
        <v>0</v>
      </c>
      <c r="H3278" s="115">
        <v>0</v>
      </c>
      <c r="I3278" s="115">
        <v>0</v>
      </c>
      <c r="J3278" s="115">
        <v>0</v>
      </c>
      <c r="K3278" s="115">
        <v>0</v>
      </c>
      <c r="L3278" s="115">
        <v>0</v>
      </c>
      <c r="M3278" s="115">
        <v>0</v>
      </c>
      <c r="N3278" s="115">
        <v>0</v>
      </c>
      <c r="O3278" s="115">
        <v>0</v>
      </c>
      <c r="P3278" s="115">
        <v>0</v>
      </c>
      <c r="Q3278" s="115">
        <v>0</v>
      </c>
      <c r="R3278" s="115">
        <v>0</v>
      </c>
      <c r="S3278" s="115">
        <v>0</v>
      </c>
      <c r="T3278" s="115">
        <v>0</v>
      </c>
      <c r="U3278" s="115">
        <v>0</v>
      </c>
      <c r="V3278" s="115">
        <v>0</v>
      </c>
      <c r="W3278" s="115">
        <v>0</v>
      </c>
      <c r="X3278" s="115">
        <v>0</v>
      </c>
      <c r="Y3278" s="115">
        <v>0</v>
      </c>
      <c r="Z3278" s="115">
        <v>0</v>
      </c>
      <c r="AA3278" s="115">
        <v>0</v>
      </c>
      <c r="AB3278" s="115">
        <v>0</v>
      </c>
      <c r="AC3278" s="115">
        <v>0</v>
      </c>
      <c r="AD3278" s="115">
        <v>0</v>
      </c>
      <c r="AE3278" s="115">
        <v>0</v>
      </c>
      <c r="AF3278" s="115">
        <v>0</v>
      </c>
      <c r="AG3278" s="115">
        <v>0</v>
      </c>
    </row>
    <row r="3279" spans="1:33">
      <c r="A3279" s="115" t="s">
        <v>4998</v>
      </c>
      <c r="B3279" s="115" t="s">
        <v>19</v>
      </c>
      <c r="C3279" s="115">
        <v>0</v>
      </c>
      <c r="D3279" s="115">
        <v>0</v>
      </c>
      <c r="E3279" s="115">
        <v>0</v>
      </c>
      <c r="F3279" s="115">
        <v>0</v>
      </c>
      <c r="G3279" s="115">
        <v>0</v>
      </c>
      <c r="H3279" s="115">
        <v>0</v>
      </c>
      <c r="I3279" s="115">
        <v>0</v>
      </c>
      <c r="J3279" s="115">
        <v>0</v>
      </c>
      <c r="K3279" s="115">
        <v>0</v>
      </c>
      <c r="L3279" s="115">
        <v>0</v>
      </c>
      <c r="M3279" s="115">
        <v>0</v>
      </c>
      <c r="N3279" s="115">
        <v>0</v>
      </c>
      <c r="O3279" s="115">
        <v>0</v>
      </c>
      <c r="P3279" s="115">
        <v>0</v>
      </c>
      <c r="Q3279" s="115">
        <v>0</v>
      </c>
      <c r="R3279" s="115">
        <v>0</v>
      </c>
      <c r="S3279" s="115">
        <v>0</v>
      </c>
      <c r="T3279" s="115">
        <v>0</v>
      </c>
      <c r="U3279" s="115">
        <v>0</v>
      </c>
      <c r="V3279" s="115">
        <v>0</v>
      </c>
      <c r="W3279" s="115">
        <v>0</v>
      </c>
      <c r="X3279" s="115">
        <v>0</v>
      </c>
      <c r="Y3279" s="115">
        <v>0</v>
      </c>
      <c r="Z3279" s="115">
        <v>0</v>
      </c>
      <c r="AA3279" s="115">
        <v>0</v>
      </c>
      <c r="AB3279" s="115">
        <v>0</v>
      </c>
      <c r="AC3279" s="115">
        <v>0</v>
      </c>
      <c r="AD3279" s="115">
        <v>0</v>
      </c>
      <c r="AE3279" s="115">
        <v>0</v>
      </c>
      <c r="AF3279" s="115">
        <v>0</v>
      </c>
      <c r="AG3279" s="115">
        <v>0</v>
      </c>
    </row>
    <row r="3280" spans="1:33">
      <c r="A3280" s="115" t="s">
        <v>4999</v>
      </c>
      <c r="B3280" s="115" t="s">
        <v>19</v>
      </c>
      <c r="C3280" s="115">
        <v>0</v>
      </c>
      <c r="D3280" s="115">
        <v>0</v>
      </c>
      <c r="E3280" s="115">
        <v>0</v>
      </c>
      <c r="F3280" s="115">
        <v>0</v>
      </c>
      <c r="G3280" s="115">
        <v>0</v>
      </c>
      <c r="H3280" s="115">
        <v>0</v>
      </c>
      <c r="I3280" s="115">
        <v>0</v>
      </c>
      <c r="J3280" s="115">
        <v>0</v>
      </c>
      <c r="K3280" s="115">
        <v>0</v>
      </c>
      <c r="L3280" s="115">
        <v>0</v>
      </c>
      <c r="M3280" s="115">
        <v>0</v>
      </c>
      <c r="N3280" s="115">
        <v>0</v>
      </c>
      <c r="O3280" s="115">
        <v>0</v>
      </c>
      <c r="P3280" s="115">
        <v>0</v>
      </c>
      <c r="Q3280" s="115">
        <v>0</v>
      </c>
      <c r="R3280" s="115">
        <v>0</v>
      </c>
      <c r="S3280" s="115">
        <v>0</v>
      </c>
      <c r="T3280" s="115">
        <v>0</v>
      </c>
      <c r="U3280" s="115">
        <v>0</v>
      </c>
      <c r="V3280" s="115">
        <v>0</v>
      </c>
      <c r="W3280" s="115">
        <v>0</v>
      </c>
      <c r="X3280" s="115">
        <v>0</v>
      </c>
      <c r="Y3280" s="115">
        <v>0</v>
      </c>
      <c r="Z3280" s="115">
        <v>0</v>
      </c>
      <c r="AA3280" s="115">
        <v>0</v>
      </c>
      <c r="AB3280" s="115">
        <v>0</v>
      </c>
      <c r="AC3280" s="115">
        <v>0</v>
      </c>
      <c r="AD3280" s="115">
        <v>0</v>
      </c>
      <c r="AE3280" s="115">
        <v>0</v>
      </c>
      <c r="AF3280" s="115">
        <v>0</v>
      </c>
      <c r="AG3280" s="115">
        <v>0</v>
      </c>
    </row>
    <row r="3281" spans="1:33">
      <c r="A3281" s="115" t="s">
        <v>5000</v>
      </c>
      <c r="B3281" s="115" t="s">
        <v>19</v>
      </c>
      <c r="C3281" s="115">
        <v>0</v>
      </c>
      <c r="D3281" s="115">
        <v>0</v>
      </c>
      <c r="E3281" s="115">
        <v>0</v>
      </c>
      <c r="F3281" s="115">
        <v>0</v>
      </c>
      <c r="G3281" s="115">
        <v>0</v>
      </c>
      <c r="H3281" s="115">
        <v>0</v>
      </c>
      <c r="I3281" s="115">
        <v>0</v>
      </c>
      <c r="J3281" s="115">
        <v>0</v>
      </c>
      <c r="K3281" s="115">
        <v>0</v>
      </c>
      <c r="L3281" s="115">
        <v>0</v>
      </c>
      <c r="M3281" s="115">
        <v>0</v>
      </c>
      <c r="N3281" s="115">
        <v>0</v>
      </c>
      <c r="O3281" s="115">
        <v>0</v>
      </c>
      <c r="P3281" s="115">
        <v>0</v>
      </c>
      <c r="Q3281" s="115">
        <v>0</v>
      </c>
      <c r="R3281" s="115">
        <v>0</v>
      </c>
      <c r="S3281" s="115">
        <v>0</v>
      </c>
      <c r="T3281" s="115">
        <v>0</v>
      </c>
      <c r="U3281" s="115">
        <v>0</v>
      </c>
      <c r="V3281" s="115">
        <v>0</v>
      </c>
      <c r="W3281" s="115">
        <v>0</v>
      </c>
      <c r="X3281" s="115">
        <v>0</v>
      </c>
      <c r="Y3281" s="115">
        <v>0</v>
      </c>
      <c r="Z3281" s="115">
        <v>0</v>
      </c>
      <c r="AA3281" s="115">
        <v>0</v>
      </c>
      <c r="AB3281" s="115">
        <v>0</v>
      </c>
      <c r="AC3281" s="115">
        <v>0</v>
      </c>
      <c r="AD3281" s="115">
        <v>0</v>
      </c>
      <c r="AE3281" s="115">
        <v>0</v>
      </c>
      <c r="AF3281" s="115">
        <v>0</v>
      </c>
      <c r="AG3281" s="115">
        <v>0</v>
      </c>
    </row>
    <row r="3282" spans="1:33">
      <c r="A3282" s="115" t="s">
        <v>5001</v>
      </c>
      <c r="B3282" s="115" t="s">
        <v>19</v>
      </c>
      <c r="C3282" s="115">
        <v>0</v>
      </c>
      <c r="D3282" s="115">
        <v>0</v>
      </c>
      <c r="E3282" s="115">
        <v>0</v>
      </c>
      <c r="F3282" s="115">
        <v>0</v>
      </c>
      <c r="G3282" s="115">
        <v>0</v>
      </c>
      <c r="H3282" s="115">
        <v>0</v>
      </c>
      <c r="I3282" s="115">
        <v>0</v>
      </c>
      <c r="J3282" s="115">
        <v>0</v>
      </c>
      <c r="K3282" s="115">
        <v>0</v>
      </c>
      <c r="L3282" s="115">
        <v>0</v>
      </c>
      <c r="M3282" s="115">
        <v>0</v>
      </c>
      <c r="N3282" s="115">
        <v>0</v>
      </c>
      <c r="O3282" s="115">
        <v>0</v>
      </c>
      <c r="P3282" s="115">
        <v>0</v>
      </c>
      <c r="Q3282" s="115">
        <v>0</v>
      </c>
      <c r="R3282" s="115">
        <v>0</v>
      </c>
      <c r="S3282" s="115">
        <v>0</v>
      </c>
      <c r="T3282" s="115">
        <v>0</v>
      </c>
      <c r="U3282" s="115">
        <v>0</v>
      </c>
      <c r="V3282" s="115">
        <v>0</v>
      </c>
      <c r="W3282" s="115">
        <v>0</v>
      </c>
      <c r="X3282" s="115">
        <v>0</v>
      </c>
      <c r="Y3282" s="115">
        <v>0</v>
      </c>
      <c r="Z3282" s="115">
        <v>0</v>
      </c>
      <c r="AA3282" s="115">
        <v>0</v>
      </c>
      <c r="AB3282" s="115">
        <v>0</v>
      </c>
      <c r="AC3282" s="115">
        <v>0</v>
      </c>
      <c r="AD3282" s="115">
        <v>0</v>
      </c>
      <c r="AE3282" s="115">
        <v>0</v>
      </c>
      <c r="AF3282" s="115">
        <v>0</v>
      </c>
      <c r="AG3282" s="115">
        <v>0</v>
      </c>
    </row>
    <row r="3283" spans="1:33">
      <c r="A3283" s="115" t="s">
        <v>5002</v>
      </c>
      <c r="B3283" s="115" t="s">
        <v>19</v>
      </c>
      <c r="C3283" s="115">
        <v>0</v>
      </c>
      <c r="D3283" s="115">
        <v>0</v>
      </c>
      <c r="E3283" s="115">
        <v>0</v>
      </c>
      <c r="F3283" s="115">
        <v>0</v>
      </c>
      <c r="G3283" s="115">
        <v>0</v>
      </c>
      <c r="H3283" s="115">
        <v>0</v>
      </c>
      <c r="I3283" s="115">
        <v>0</v>
      </c>
      <c r="J3283" s="115">
        <v>0</v>
      </c>
      <c r="K3283" s="115">
        <v>0</v>
      </c>
      <c r="L3283" s="115">
        <v>0</v>
      </c>
      <c r="M3283" s="115">
        <v>0</v>
      </c>
      <c r="N3283" s="115">
        <v>0</v>
      </c>
      <c r="O3283" s="115">
        <v>0</v>
      </c>
      <c r="P3283" s="115">
        <v>0</v>
      </c>
      <c r="Q3283" s="115">
        <v>0</v>
      </c>
      <c r="R3283" s="115">
        <v>0</v>
      </c>
      <c r="S3283" s="115">
        <v>0</v>
      </c>
      <c r="T3283" s="115">
        <v>0</v>
      </c>
      <c r="U3283" s="115">
        <v>0</v>
      </c>
      <c r="V3283" s="115">
        <v>0</v>
      </c>
      <c r="W3283" s="115">
        <v>0</v>
      </c>
      <c r="X3283" s="115">
        <v>0</v>
      </c>
      <c r="Y3283" s="115">
        <v>0</v>
      </c>
      <c r="Z3283" s="115">
        <v>0</v>
      </c>
      <c r="AA3283" s="115">
        <v>0</v>
      </c>
      <c r="AB3283" s="115">
        <v>0</v>
      </c>
      <c r="AC3283" s="115">
        <v>0</v>
      </c>
      <c r="AD3283" s="115">
        <v>0</v>
      </c>
      <c r="AE3283" s="115">
        <v>0</v>
      </c>
      <c r="AF3283" s="115">
        <v>0</v>
      </c>
      <c r="AG3283" s="115">
        <v>0</v>
      </c>
    </row>
    <row r="3284" spans="1:33">
      <c r="A3284" s="115" t="s">
        <v>5003</v>
      </c>
      <c r="B3284" s="115" t="s">
        <v>19</v>
      </c>
      <c r="C3284" s="115">
        <v>0</v>
      </c>
      <c r="D3284" s="115">
        <v>0</v>
      </c>
      <c r="E3284" s="115">
        <v>0</v>
      </c>
      <c r="F3284" s="115">
        <v>0</v>
      </c>
      <c r="G3284" s="115">
        <v>0</v>
      </c>
      <c r="H3284" s="115">
        <v>0</v>
      </c>
      <c r="I3284" s="115">
        <v>0</v>
      </c>
      <c r="J3284" s="115">
        <v>0</v>
      </c>
      <c r="K3284" s="115">
        <v>0</v>
      </c>
      <c r="L3284" s="115">
        <v>0</v>
      </c>
      <c r="M3284" s="115">
        <v>0</v>
      </c>
      <c r="N3284" s="115">
        <v>0</v>
      </c>
      <c r="O3284" s="115">
        <v>0</v>
      </c>
      <c r="P3284" s="115">
        <v>0</v>
      </c>
      <c r="Q3284" s="115">
        <v>0</v>
      </c>
      <c r="R3284" s="115">
        <v>0</v>
      </c>
      <c r="S3284" s="115">
        <v>0</v>
      </c>
      <c r="T3284" s="115">
        <v>0</v>
      </c>
      <c r="U3284" s="115">
        <v>0</v>
      </c>
      <c r="V3284" s="115">
        <v>0</v>
      </c>
      <c r="W3284" s="115">
        <v>0</v>
      </c>
      <c r="X3284" s="115">
        <v>0</v>
      </c>
      <c r="Y3284" s="115">
        <v>0</v>
      </c>
      <c r="Z3284" s="115">
        <v>0</v>
      </c>
      <c r="AA3284" s="115">
        <v>0</v>
      </c>
      <c r="AB3284" s="115">
        <v>0</v>
      </c>
      <c r="AC3284" s="115">
        <v>0</v>
      </c>
      <c r="AD3284" s="115">
        <v>0</v>
      </c>
      <c r="AE3284" s="115">
        <v>0</v>
      </c>
      <c r="AF3284" s="115">
        <v>0</v>
      </c>
      <c r="AG3284" s="115">
        <v>0</v>
      </c>
    </row>
    <row r="3285" spans="1:33">
      <c r="A3285" s="115" t="s">
        <v>5004</v>
      </c>
      <c r="B3285" s="115" t="s">
        <v>19</v>
      </c>
      <c r="C3285" s="115">
        <v>0</v>
      </c>
      <c r="D3285" s="115">
        <v>0</v>
      </c>
      <c r="E3285" s="115">
        <v>0</v>
      </c>
      <c r="F3285" s="115">
        <v>0</v>
      </c>
      <c r="G3285" s="115">
        <v>0</v>
      </c>
      <c r="H3285" s="115">
        <v>0</v>
      </c>
      <c r="I3285" s="115">
        <v>0</v>
      </c>
      <c r="J3285" s="115">
        <v>0</v>
      </c>
      <c r="K3285" s="115">
        <v>0</v>
      </c>
      <c r="L3285" s="115">
        <v>0</v>
      </c>
      <c r="M3285" s="115">
        <v>0</v>
      </c>
      <c r="N3285" s="115">
        <v>0</v>
      </c>
      <c r="O3285" s="115">
        <v>0</v>
      </c>
      <c r="P3285" s="115">
        <v>0</v>
      </c>
      <c r="Q3285" s="115">
        <v>0</v>
      </c>
      <c r="R3285" s="115">
        <v>0</v>
      </c>
      <c r="S3285" s="115">
        <v>0</v>
      </c>
      <c r="T3285" s="115">
        <v>0</v>
      </c>
      <c r="U3285" s="115">
        <v>0</v>
      </c>
      <c r="V3285" s="115">
        <v>0</v>
      </c>
      <c r="W3285" s="115">
        <v>0</v>
      </c>
      <c r="X3285" s="115">
        <v>0</v>
      </c>
      <c r="Y3285" s="115">
        <v>0</v>
      </c>
      <c r="Z3285" s="115">
        <v>0</v>
      </c>
      <c r="AA3285" s="115">
        <v>0</v>
      </c>
      <c r="AB3285" s="115">
        <v>0</v>
      </c>
      <c r="AC3285" s="115">
        <v>0</v>
      </c>
      <c r="AD3285" s="115">
        <v>0</v>
      </c>
      <c r="AE3285" s="115">
        <v>0</v>
      </c>
      <c r="AF3285" s="115">
        <v>0</v>
      </c>
      <c r="AG3285" s="115">
        <v>0</v>
      </c>
    </row>
    <row r="3286" spans="1:33">
      <c r="A3286" s="115" t="s">
        <v>5005</v>
      </c>
      <c r="B3286" s="115" t="s">
        <v>19</v>
      </c>
      <c r="C3286" s="115">
        <v>0</v>
      </c>
      <c r="D3286" s="115">
        <v>0</v>
      </c>
      <c r="E3286" s="115">
        <v>0</v>
      </c>
      <c r="F3286" s="115">
        <v>0</v>
      </c>
      <c r="G3286" s="115">
        <v>0</v>
      </c>
      <c r="H3286" s="115">
        <v>0</v>
      </c>
      <c r="I3286" s="115">
        <v>0</v>
      </c>
      <c r="J3286" s="115">
        <v>0</v>
      </c>
      <c r="K3286" s="115">
        <v>0</v>
      </c>
      <c r="L3286" s="115">
        <v>0</v>
      </c>
      <c r="M3286" s="115">
        <v>0</v>
      </c>
      <c r="N3286" s="115">
        <v>0</v>
      </c>
      <c r="O3286" s="115">
        <v>0</v>
      </c>
      <c r="P3286" s="115">
        <v>0</v>
      </c>
      <c r="Q3286" s="115">
        <v>0</v>
      </c>
      <c r="R3286" s="115">
        <v>0</v>
      </c>
      <c r="S3286" s="115">
        <v>0</v>
      </c>
      <c r="T3286" s="115">
        <v>0</v>
      </c>
      <c r="U3286" s="115">
        <v>0</v>
      </c>
      <c r="V3286" s="115">
        <v>0</v>
      </c>
      <c r="W3286" s="115">
        <v>0</v>
      </c>
      <c r="X3286" s="115">
        <v>0</v>
      </c>
      <c r="Y3286" s="115">
        <v>0</v>
      </c>
      <c r="Z3286" s="115">
        <v>0</v>
      </c>
      <c r="AA3286" s="115">
        <v>0</v>
      </c>
      <c r="AB3286" s="115">
        <v>0</v>
      </c>
      <c r="AC3286" s="115">
        <v>0</v>
      </c>
      <c r="AD3286" s="115">
        <v>0</v>
      </c>
      <c r="AE3286" s="115">
        <v>0</v>
      </c>
      <c r="AF3286" s="115">
        <v>0</v>
      </c>
      <c r="AG3286" s="115">
        <v>0</v>
      </c>
    </row>
    <row r="3287" spans="1:33">
      <c r="A3287" s="115" t="s">
        <v>5006</v>
      </c>
      <c r="B3287" s="115" t="s">
        <v>19</v>
      </c>
      <c r="C3287" s="115">
        <v>0</v>
      </c>
      <c r="D3287" s="115">
        <v>0</v>
      </c>
      <c r="E3287" s="115">
        <v>0</v>
      </c>
      <c r="F3287" s="115">
        <v>0</v>
      </c>
      <c r="G3287" s="115">
        <v>0</v>
      </c>
      <c r="H3287" s="115">
        <v>0</v>
      </c>
      <c r="I3287" s="115">
        <v>0</v>
      </c>
      <c r="J3287" s="115">
        <v>0</v>
      </c>
      <c r="K3287" s="115">
        <v>0</v>
      </c>
      <c r="L3287" s="115">
        <v>0</v>
      </c>
      <c r="M3287" s="115">
        <v>0</v>
      </c>
      <c r="N3287" s="115">
        <v>0</v>
      </c>
      <c r="O3287" s="115">
        <v>0</v>
      </c>
      <c r="P3287" s="115">
        <v>0</v>
      </c>
      <c r="Q3287" s="115">
        <v>0</v>
      </c>
      <c r="R3287" s="115">
        <v>0</v>
      </c>
      <c r="S3287" s="115">
        <v>0</v>
      </c>
      <c r="T3287" s="115">
        <v>0</v>
      </c>
      <c r="U3287" s="115">
        <v>0</v>
      </c>
      <c r="V3287" s="115">
        <v>0</v>
      </c>
      <c r="W3287" s="115">
        <v>0</v>
      </c>
      <c r="X3287" s="115">
        <v>0</v>
      </c>
      <c r="Y3287" s="115">
        <v>0</v>
      </c>
      <c r="Z3287" s="115">
        <v>0</v>
      </c>
      <c r="AA3287" s="115">
        <v>0</v>
      </c>
      <c r="AB3287" s="115">
        <v>0</v>
      </c>
      <c r="AC3287" s="115">
        <v>0</v>
      </c>
      <c r="AD3287" s="115">
        <v>0</v>
      </c>
      <c r="AE3287" s="115">
        <v>0</v>
      </c>
      <c r="AF3287" s="115">
        <v>0</v>
      </c>
      <c r="AG3287" s="115">
        <v>0</v>
      </c>
    </row>
    <row r="3288" spans="1:33">
      <c r="A3288" s="115" t="s">
        <v>5007</v>
      </c>
      <c r="B3288" s="115" t="s">
        <v>19</v>
      </c>
      <c r="C3288" s="115">
        <v>0</v>
      </c>
      <c r="D3288" s="115">
        <v>0</v>
      </c>
      <c r="E3288" s="115">
        <v>0</v>
      </c>
      <c r="F3288" s="115">
        <v>0</v>
      </c>
      <c r="G3288" s="115">
        <v>0</v>
      </c>
      <c r="H3288" s="115">
        <v>0</v>
      </c>
      <c r="I3288" s="115">
        <v>0</v>
      </c>
      <c r="J3288" s="115">
        <v>0</v>
      </c>
      <c r="K3288" s="115">
        <v>0</v>
      </c>
      <c r="L3288" s="115">
        <v>0</v>
      </c>
      <c r="M3288" s="115">
        <v>0</v>
      </c>
      <c r="N3288" s="115">
        <v>0</v>
      </c>
      <c r="O3288" s="115">
        <v>0</v>
      </c>
      <c r="P3288" s="115">
        <v>0</v>
      </c>
      <c r="Q3288" s="115">
        <v>0</v>
      </c>
      <c r="R3288" s="115">
        <v>0</v>
      </c>
      <c r="S3288" s="115">
        <v>0</v>
      </c>
      <c r="T3288" s="115">
        <v>0</v>
      </c>
      <c r="U3288" s="115">
        <v>0</v>
      </c>
      <c r="V3288" s="115">
        <v>0</v>
      </c>
      <c r="W3288" s="115">
        <v>0</v>
      </c>
      <c r="X3288" s="115">
        <v>0</v>
      </c>
      <c r="Y3288" s="115">
        <v>0</v>
      </c>
      <c r="Z3288" s="115">
        <v>0</v>
      </c>
      <c r="AA3288" s="115">
        <v>0</v>
      </c>
      <c r="AB3288" s="115">
        <v>0</v>
      </c>
      <c r="AC3288" s="115">
        <v>0</v>
      </c>
      <c r="AD3288" s="115">
        <v>0</v>
      </c>
      <c r="AE3288" s="115">
        <v>0</v>
      </c>
      <c r="AF3288" s="115">
        <v>0</v>
      </c>
      <c r="AG3288" s="115">
        <v>0</v>
      </c>
    </row>
    <row r="3289" spans="1:33">
      <c r="A3289" s="115" t="s">
        <v>5008</v>
      </c>
      <c r="B3289" s="115" t="s">
        <v>19</v>
      </c>
      <c r="C3289" s="115">
        <v>0</v>
      </c>
      <c r="D3289" s="115">
        <v>0</v>
      </c>
      <c r="E3289" s="115">
        <v>0</v>
      </c>
      <c r="F3289" s="115">
        <v>0</v>
      </c>
      <c r="G3289" s="115">
        <v>0</v>
      </c>
      <c r="H3289" s="115">
        <v>0</v>
      </c>
      <c r="I3289" s="115">
        <v>0</v>
      </c>
      <c r="J3289" s="115">
        <v>0</v>
      </c>
      <c r="K3289" s="115">
        <v>0</v>
      </c>
      <c r="L3289" s="115">
        <v>0</v>
      </c>
      <c r="M3289" s="115">
        <v>0</v>
      </c>
      <c r="N3289" s="115">
        <v>0</v>
      </c>
      <c r="O3289" s="115">
        <v>0</v>
      </c>
      <c r="P3289" s="115">
        <v>0</v>
      </c>
      <c r="Q3289" s="115">
        <v>0</v>
      </c>
      <c r="R3289" s="115">
        <v>0</v>
      </c>
      <c r="S3289" s="115">
        <v>0</v>
      </c>
      <c r="T3289" s="115">
        <v>0</v>
      </c>
      <c r="U3289" s="115">
        <v>0</v>
      </c>
      <c r="V3289" s="115">
        <v>0</v>
      </c>
      <c r="W3289" s="115">
        <v>0</v>
      </c>
      <c r="X3289" s="115">
        <v>0</v>
      </c>
      <c r="Y3289" s="115">
        <v>0</v>
      </c>
      <c r="Z3289" s="115">
        <v>0</v>
      </c>
      <c r="AA3289" s="115">
        <v>0</v>
      </c>
      <c r="AB3289" s="115">
        <v>0</v>
      </c>
      <c r="AC3289" s="115">
        <v>0</v>
      </c>
      <c r="AD3289" s="115">
        <v>0</v>
      </c>
      <c r="AE3289" s="115">
        <v>0</v>
      </c>
      <c r="AF3289" s="115">
        <v>0</v>
      </c>
      <c r="AG3289" s="115">
        <v>0</v>
      </c>
    </row>
    <row r="3290" spans="1:33">
      <c r="A3290" s="115" t="s">
        <v>5009</v>
      </c>
      <c r="B3290" s="115" t="s">
        <v>19</v>
      </c>
      <c r="C3290" s="2">
        <v>4678310000000</v>
      </c>
      <c r="D3290" s="2">
        <v>5209850000000</v>
      </c>
      <c r="E3290" s="2">
        <v>5182520000000</v>
      </c>
      <c r="F3290" s="2">
        <v>5471520000000</v>
      </c>
      <c r="G3290" s="2">
        <v>5793690000000</v>
      </c>
      <c r="H3290" s="2">
        <v>6047820000000</v>
      </c>
      <c r="I3290" s="2">
        <v>6227740000000</v>
      </c>
      <c r="J3290" s="2">
        <v>6531190000000</v>
      </c>
      <c r="K3290" s="2">
        <v>6900970000000</v>
      </c>
      <c r="L3290" s="2">
        <v>7168080000000</v>
      </c>
      <c r="M3290" s="2">
        <v>7466770000000</v>
      </c>
      <c r="N3290" s="2">
        <v>7758650000000</v>
      </c>
      <c r="O3290" s="2">
        <v>8008090000000</v>
      </c>
      <c r="P3290" s="2">
        <v>8180170000000</v>
      </c>
      <c r="Q3290" s="2">
        <v>8413620000000</v>
      </c>
      <c r="R3290" s="2">
        <v>8673200000000</v>
      </c>
      <c r="S3290" s="2">
        <v>8913260000000</v>
      </c>
      <c r="T3290" s="2">
        <v>9091790000000</v>
      </c>
      <c r="U3290" s="2">
        <v>9247200000000</v>
      </c>
      <c r="V3290" s="2">
        <v>9452440000000</v>
      </c>
      <c r="W3290" s="2">
        <v>9496650000000</v>
      </c>
      <c r="X3290" s="2">
        <v>9643280000000</v>
      </c>
      <c r="Y3290" s="2">
        <v>9816030000000</v>
      </c>
      <c r="Z3290" s="2">
        <v>10069300000000</v>
      </c>
      <c r="AA3290" s="2">
        <v>10281800000000</v>
      </c>
      <c r="AB3290" s="2">
        <v>10520500000000</v>
      </c>
      <c r="AC3290" s="2">
        <v>10682100000000</v>
      </c>
      <c r="AD3290" s="2">
        <v>10855100000000</v>
      </c>
      <c r="AE3290" s="2">
        <v>11013900000000</v>
      </c>
      <c r="AF3290" s="2">
        <v>11231100000000</v>
      </c>
      <c r="AG3290" s="2">
        <v>11512000000000</v>
      </c>
    </row>
    <row r="3291" spans="1:33">
      <c r="A3291" s="115" t="s">
        <v>5010</v>
      </c>
      <c r="B3291" s="115" t="s">
        <v>19</v>
      </c>
      <c r="C3291" s="2">
        <v>133105000</v>
      </c>
      <c r="D3291" s="2">
        <v>148228000</v>
      </c>
      <c r="E3291" s="2">
        <v>147450000</v>
      </c>
      <c r="F3291" s="2">
        <v>155673000</v>
      </c>
      <c r="G3291" s="2">
        <v>164839000</v>
      </c>
      <c r="H3291" s="2">
        <v>172069000</v>
      </c>
      <c r="I3291" s="2">
        <v>177188000</v>
      </c>
      <c r="J3291" s="2">
        <v>185822000</v>
      </c>
      <c r="K3291" s="2">
        <v>196343000</v>
      </c>
      <c r="L3291" s="2">
        <v>203943000</v>
      </c>
      <c r="M3291" s="2">
        <v>212441000</v>
      </c>
      <c r="N3291" s="2">
        <v>220745000</v>
      </c>
      <c r="O3291" s="2">
        <v>227842000</v>
      </c>
      <c r="P3291" s="2">
        <v>232738000</v>
      </c>
      <c r="Q3291" s="2">
        <v>239380000</v>
      </c>
      <c r="R3291" s="2">
        <v>246765000</v>
      </c>
      <c r="S3291" s="2">
        <v>253595000</v>
      </c>
      <c r="T3291" s="2">
        <v>258675000</v>
      </c>
      <c r="U3291" s="2">
        <v>263097000</v>
      </c>
      <c r="V3291" s="2">
        <v>268936000</v>
      </c>
      <c r="W3291" s="2">
        <v>270194000</v>
      </c>
      <c r="X3291" s="2">
        <v>274366000</v>
      </c>
      <c r="Y3291" s="2">
        <v>279281000</v>
      </c>
      <c r="Z3291" s="2">
        <v>286487000</v>
      </c>
      <c r="AA3291" s="2">
        <v>292533000</v>
      </c>
      <c r="AB3291" s="2">
        <v>299325000</v>
      </c>
      <c r="AC3291" s="2">
        <v>303922000</v>
      </c>
      <c r="AD3291" s="2">
        <v>308843000</v>
      </c>
      <c r="AE3291" s="2">
        <v>313363000</v>
      </c>
      <c r="AF3291" s="2">
        <v>319542000</v>
      </c>
      <c r="AG3291" s="2">
        <v>327534000</v>
      </c>
    </row>
    <row r="3292" spans="1:33">
      <c r="A3292" s="115" t="s">
        <v>5011</v>
      </c>
      <c r="B3292" s="115" t="s">
        <v>19</v>
      </c>
      <c r="C3292" s="2">
        <v>614714000</v>
      </c>
      <c r="D3292" s="2">
        <v>684557000</v>
      </c>
      <c r="E3292" s="2">
        <v>680966000</v>
      </c>
      <c r="F3292" s="2">
        <v>718939000</v>
      </c>
      <c r="G3292" s="2">
        <v>761271000</v>
      </c>
      <c r="H3292" s="2">
        <v>794663000</v>
      </c>
      <c r="I3292" s="2">
        <v>818304000</v>
      </c>
      <c r="J3292" s="2">
        <v>858175000</v>
      </c>
      <c r="K3292" s="2">
        <v>906764000</v>
      </c>
      <c r="L3292" s="2">
        <v>941861000</v>
      </c>
      <c r="M3292" s="2">
        <v>981108000</v>
      </c>
      <c r="N3292" s="2">
        <v>1019460000</v>
      </c>
      <c r="O3292" s="2">
        <v>1052240000</v>
      </c>
      <c r="P3292" s="2">
        <v>1074850000</v>
      </c>
      <c r="Q3292" s="2">
        <v>1105520000</v>
      </c>
      <c r="R3292" s="2">
        <v>1139630000</v>
      </c>
      <c r="S3292" s="2">
        <v>1171170000</v>
      </c>
      <c r="T3292" s="2">
        <v>1194630000</v>
      </c>
      <c r="U3292" s="2">
        <v>1215050000</v>
      </c>
      <c r="V3292" s="2">
        <v>1242020000</v>
      </c>
      <c r="W3292" s="2">
        <v>1247830000</v>
      </c>
      <c r="X3292" s="2">
        <v>1267090000</v>
      </c>
      <c r="Y3292" s="2">
        <v>1289790000</v>
      </c>
      <c r="Z3292" s="2">
        <v>1323070000</v>
      </c>
      <c r="AA3292" s="2">
        <v>1351000000</v>
      </c>
      <c r="AB3292" s="2">
        <v>1382360000</v>
      </c>
      <c r="AC3292" s="2">
        <v>1403590000</v>
      </c>
      <c r="AD3292" s="2">
        <v>1426320000</v>
      </c>
      <c r="AE3292" s="2">
        <v>1447190000</v>
      </c>
      <c r="AF3292" s="2">
        <v>1475730000</v>
      </c>
      <c r="AG3292" s="2">
        <v>1512640000</v>
      </c>
    </row>
    <row r="3293" spans="1:33">
      <c r="A3293" s="115" t="s">
        <v>5012</v>
      </c>
      <c r="B3293" s="115" t="s">
        <v>19</v>
      </c>
      <c r="C3293" s="2">
        <v>2103870000</v>
      </c>
      <c r="D3293" s="2">
        <v>2342910000</v>
      </c>
      <c r="E3293" s="2">
        <v>2330610000</v>
      </c>
      <c r="F3293" s="2">
        <v>2460580000</v>
      </c>
      <c r="G3293" s="2">
        <v>2605460000</v>
      </c>
      <c r="H3293" s="2">
        <v>2719750000</v>
      </c>
      <c r="I3293" s="2">
        <v>2800660000</v>
      </c>
      <c r="J3293" s="2">
        <v>2937120000</v>
      </c>
      <c r="K3293" s="2">
        <v>3103410000</v>
      </c>
      <c r="L3293" s="2">
        <v>3223530000</v>
      </c>
      <c r="M3293" s="2">
        <v>3357860000</v>
      </c>
      <c r="N3293" s="2">
        <v>3489120000</v>
      </c>
      <c r="O3293" s="2">
        <v>3601290000</v>
      </c>
      <c r="P3293" s="2">
        <v>3678680000</v>
      </c>
      <c r="Q3293" s="2">
        <v>3783660000</v>
      </c>
      <c r="R3293" s="2">
        <v>3900400000</v>
      </c>
      <c r="S3293" s="2">
        <v>4008350000</v>
      </c>
      <c r="T3293" s="2">
        <v>4088640000</v>
      </c>
      <c r="U3293" s="2">
        <v>4158530000</v>
      </c>
      <c r="V3293" s="2">
        <v>4250830000</v>
      </c>
      <c r="W3293" s="2">
        <v>4270710000</v>
      </c>
      <c r="X3293" s="2">
        <v>4336650000</v>
      </c>
      <c r="Y3293" s="2">
        <v>4414340000</v>
      </c>
      <c r="Z3293" s="2">
        <v>4528230000</v>
      </c>
      <c r="AA3293" s="2">
        <v>4623810000</v>
      </c>
      <c r="AB3293" s="2">
        <v>4731160000</v>
      </c>
      <c r="AC3293" s="2">
        <v>4803810000</v>
      </c>
      <c r="AD3293" s="2">
        <v>4881600000</v>
      </c>
      <c r="AE3293" s="2">
        <v>4953050000</v>
      </c>
      <c r="AF3293" s="2">
        <v>5050710000</v>
      </c>
      <c r="AG3293" s="2">
        <v>5177030000</v>
      </c>
    </row>
    <row r="3294" spans="1:33">
      <c r="A3294" s="115" t="s">
        <v>5013</v>
      </c>
      <c r="B3294" s="115" t="s">
        <v>19</v>
      </c>
      <c r="C3294" s="2">
        <v>166085000</v>
      </c>
      <c r="D3294" s="2">
        <v>184955000</v>
      </c>
      <c r="E3294" s="2">
        <v>183985000</v>
      </c>
      <c r="F3294" s="2">
        <v>194245000</v>
      </c>
      <c r="G3294" s="2">
        <v>205682000</v>
      </c>
      <c r="H3294" s="2">
        <v>214704000</v>
      </c>
      <c r="I3294" s="2">
        <v>221091000</v>
      </c>
      <c r="J3294" s="2">
        <v>231864000</v>
      </c>
      <c r="K3294" s="2">
        <v>244992000</v>
      </c>
      <c r="L3294" s="2">
        <v>254474000</v>
      </c>
      <c r="M3294" s="2">
        <v>265078000</v>
      </c>
      <c r="N3294" s="2">
        <v>275440000</v>
      </c>
      <c r="O3294" s="2">
        <v>284296000</v>
      </c>
      <c r="P3294" s="2">
        <v>290405000</v>
      </c>
      <c r="Q3294" s="2">
        <v>298693000</v>
      </c>
      <c r="R3294" s="2">
        <v>307908000</v>
      </c>
      <c r="S3294" s="2">
        <v>316430000</v>
      </c>
      <c r="T3294" s="2">
        <v>322768000</v>
      </c>
      <c r="U3294" s="2">
        <v>328286000</v>
      </c>
      <c r="V3294" s="2">
        <v>335572000</v>
      </c>
      <c r="W3294" s="2">
        <v>337141000</v>
      </c>
      <c r="X3294" s="2">
        <v>342347000</v>
      </c>
      <c r="Y3294" s="2">
        <v>348480000</v>
      </c>
      <c r="Z3294" s="2">
        <v>357471000</v>
      </c>
      <c r="AA3294" s="2">
        <v>365016000</v>
      </c>
      <c r="AB3294" s="2">
        <v>373490000</v>
      </c>
      <c r="AC3294" s="2">
        <v>379226000</v>
      </c>
      <c r="AD3294" s="2">
        <v>385367000</v>
      </c>
      <c r="AE3294" s="2">
        <v>391007000</v>
      </c>
      <c r="AF3294" s="2">
        <v>398717000</v>
      </c>
      <c r="AG3294" s="2">
        <v>408688000</v>
      </c>
    </row>
    <row r="3295" spans="1:33">
      <c r="A3295" s="115" t="s">
        <v>5014</v>
      </c>
      <c r="B3295" s="115" t="s">
        <v>19</v>
      </c>
      <c r="C3295" s="2">
        <v>147693000</v>
      </c>
      <c r="D3295" s="2">
        <v>164474000</v>
      </c>
      <c r="E3295" s="2">
        <v>163611000</v>
      </c>
      <c r="F3295" s="2">
        <v>172735000</v>
      </c>
      <c r="G3295" s="2">
        <v>182906000</v>
      </c>
      <c r="H3295" s="2">
        <v>190929000</v>
      </c>
      <c r="I3295" s="2">
        <v>196609000</v>
      </c>
      <c r="J3295" s="2">
        <v>206188000</v>
      </c>
      <c r="K3295" s="2">
        <v>217862000</v>
      </c>
      <c r="L3295" s="2">
        <v>226295000</v>
      </c>
      <c r="M3295" s="2">
        <v>235725000</v>
      </c>
      <c r="N3295" s="2">
        <v>244939000</v>
      </c>
      <c r="O3295" s="2">
        <v>252814000</v>
      </c>
      <c r="P3295" s="2">
        <v>258246000</v>
      </c>
      <c r="Q3295" s="2">
        <v>265617000</v>
      </c>
      <c r="R3295" s="2">
        <v>273811000</v>
      </c>
      <c r="S3295" s="2">
        <v>281390000</v>
      </c>
      <c r="T3295" s="2">
        <v>287026000</v>
      </c>
      <c r="U3295" s="2">
        <v>291933000</v>
      </c>
      <c r="V3295" s="2">
        <v>298412000</v>
      </c>
      <c r="W3295" s="2">
        <v>299808000</v>
      </c>
      <c r="X3295" s="2">
        <v>304437000</v>
      </c>
      <c r="Y3295" s="2">
        <v>309890000</v>
      </c>
      <c r="Z3295" s="2">
        <v>317886000</v>
      </c>
      <c r="AA3295" s="2">
        <v>324595000</v>
      </c>
      <c r="AB3295" s="2">
        <v>332131000</v>
      </c>
      <c r="AC3295" s="2">
        <v>337232000</v>
      </c>
      <c r="AD3295" s="2">
        <v>342693000</v>
      </c>
      <c r="AE3295" s="2">
        <v>347708000</v>
      </c>
      <c r="AF3295" s="2">
        <v>354564000</v>
      </c>
      <c r="AG3295" s="2">
        <v>363432000</v>
      </c>
    </row>
    <row r="3296" spans="1:33">
      <c r="A3296" s="115" t="s">
        <v>5015</v>
      </c>
      <c r="B3296" s="115" t="s">
        <v>19</v>
      </c>
      <c r="C3296" s="2">
        <v>447257000</v>
      </c>
      <c r="D3296" s="2">
        <v>498074000</v>
      </c>
      <c r="E3296" s="2">
        <v>495461000</v>
      </c>
      <c r="F3296" s="2">
        <v>523090000</v>
      </c>
      <c r="G3296" s="2">
        <v>553890000</v>
      </c>
      <c r="H3296" s="2">
        <v>578186000</v>
      </c>
      <c r="I3296" s="2">
        <v>595387000</v>
      </c>
      <c r="J3296" s="2">
        <v>624397000</v>
      </c>
      <c r="K3296" s="2">
        <v>659749000</v>
      </c>
      <c r="L3296" s="2">
        <v>685285000</v>
      </c>
      <c r="M3296" s="2">
        <v>713840000</v>
      </c>
      <c r="N3296" s="2">
        <v>741745000</v>
      </c>
      <c r="O3296" s="2">
        <v>765593000</v>
      </c>
      <c r="P3296" s="2">
        <v>782043000</v>
      </c>
      <c r="Q3296" s="2">
        <v>804362000</v>
      </c>
      <c r="R3296" s="2">
        <v>829178000</v>
      </c>
      <c r="S3296" s="2">
        <v>852128000</v>
      </c>
      <c r="T3296" s="2">
        <v>869196000</v>
      </c>
      <c r="U3296" s="2">
        <v>884054000</v>
      </c>
      <c r="V3296" s="2">
        <v>903676000</v>
      </c>
      <c r="W3296" s="2">
        <v>907902000</v>
      </c>
      <c r="X3296" s="2">
        <v>921920000</v>
      </c>
      <c r="Y3296" s="2">
        <v>938436000</v>
      </c>
      <c r="Z3296" s="2">
        <v>962649000</v>
      </c>
      <c r="AA3296" s="2">
        <v>982966000</v>
      </c>
      <c r="AB3296" s="2">
        <v>1005790000</v>
      </c>
      <c r="AC3296" s="2">
        <v>1021230000</v>
      </c>
      <c r="AD3296" s="2">
        <v>1037770000</v>
      </c>
      <c r="AE3296" s="2">
        <v>1052960000</v>
      </c>
      <c r="AF3296" s="2">
        <v>1073720000</v>
      </c>
      <c r="AG3296" s="2">
        <v>1100570000</v>
      </c>
    </row>
    <row r="3297" spans="1:33">
      <c r="A3297" s="115" t="s">
        <v>5016</v>
      </c>
      <c r="B3297" s="115" t="s">
        <v>19</v>
      </c>
      <c r="C3297" s="2">
        <v>34538700</v>
      </c>
      <c r="D3297" s="2">
        <v>38462900</v>
      </c>
      <c r="E3297" s="2">
        <v>38261100</v>
      </c>
      <c r="F3297" s="2">
        <v>40394700</v>
      </c>
      <c r="G3297" s="2">
        <v>42773200</v>
      </c>
      <c r="H3297" s="2">
        <v>44649400</v>
      </c>
      <c r="I3297" s="2">
        <v>45977700</v>
      </c>
      <c r="J3297" s="2">
        <v>48218000</v>
      </c>
      <c r="K3297" s="2">
        <v>50948000</v>
      </c>
      <c r="L3297" s="2">
        <v>52920000</v>
      </c>
      <c r="M3297" s="2">
        <v>55125100</v>
      </c>
      <c r="N3297" s="2">
        <v>57280000</v>
      </c>
      <c r="O3297" s="2">
        <v>59121600</v>
      </c>
      <c r="P3297" s="2">
        <v>60392000</v>
      </c>
      <c r="Q3297" s="2">
        <v>62115500</v>
      </c>
      <c r="R3297" s="2">
        <v>64031900</v>
      </c>
      <c r="S3297" s="2">
        <v>65804200</v>
      </c>
      <c r="T3297" s="2">
        <v>67122200</v>
      </c>
      <c r="U3297" s="2">
        <v>68269600</v>
      </c>
      <c r="V3297" s="2">
        <v>69784800</v>
      </c>
      <c r="W3297" s="2">
        <v>70111200</v>
      </c>
      <c r="X3297" s="2">
        <v>71193700</v>
      </c>
      <c r="Y3297" s="2">
        <v>72469100</v>
      </c>
      <c r="Z3297" s="2">
        <v>74338900</v>
      </c>
      <c r="AA3297" s="2">
        <v>75907900</v>
      </c>
      <c r="AB3297" s="2">
        <v>77670300</v>
      </c>
      <c r="AC3297" s="2">
        <v>78863100</v>
      </c>
      <c r="AD3297" s="2">
        <v>80140100</v>
      </c>
      <c r="AE3297" s="2">
        <v>81313000</v>
      </c>
      <c r="AF3297" s="2">
        <v>82916300</v>
      </c>
      <c r="AG3297" s="2">
        <v>84990000</v>
      </c>
    </row>
    <row r="3298" spans="1:33">
      <c r="A3298" s="115" t="s">
        <v>5017</v>
      </c>
      <c r="B3298" s="115" t="s">
        <v>19</v>
      </c>
      <c r="C3298" s="2">
        <v>29488800</v>
      </c>
      <c r="D3298" s="2">
        <v>32839300</v>
      </c>
      <c r="E3298" s="2">
        <v>32667000</v>
      </c>
      <c r="F3298" s="2">
        <v>34488600</v>
      </c>
      <c r="G3298" s="2">
        <v>36519400</v>
      </c>
      <c r="H3298" s="2">
        <v>38121200</v>
      </c>
      <c r="I3298" s="2">
        <v>39255300</v>
      </c>
      <c r="J3298" s="2">
        <v>41168100</v>
      </c>
      <c r="K3298" s="2">
        <v>43498900</v>
      </c>
      <c r="L3298" s="2">
        <v>45182600</v>
      </c>
      <c r="M3298" s="2">
        <v>47065300</v>
      </c>
      <c r="N3298" s="2">
        <v>48905200</v>
      </c>
      <c r="O3298" s="2">
        <v>50477500</v>
      </c>
      <c r="P3298" s="2">
        <v>51562100</v>
      </c>
      <c r="Q3298" s="2">
        <v>53033600</v>
      </c>
      <c r="R3298" s="2">
        <v>54669800</v>
      </c>
      <c r="S3298" s="2">
        <v>56183000</v>
      </c>
      <c r="T3298" s="2">
        <v>57308300</v>
      </c>
      <c r="U3298" s="2">
        <v>58287900</v>
      </c>
      <c r="V3298" s="2">
        <v>59581600</v>
      </c>
      <c r="W3298" s="2">
        <v>59860300</v>
      </c>
      <c r="X3298" s="2">
        <v>60784500</v>
      </c>
      <c r="Y3298" s="2">
        <v>61873400</v>
      </c>
      <c r="Z3298" s="2">
        <v>63469900</v>
      </c>
      <c r="AA3298" s="2">
        <v>64809500</v>
      </c>
      <c r="AB3298" s="2">
        <v>66314100</v>
      </c>
      <c r="AC3298" s="2">
        <v>67332500</v>
      </c>
      <c r="AD3298" s="2">
        <v>68422900</v>
      </c>
      <c r="AE3298" s="2">
        <v>69424200</v>
      </c>
      <c r="AF3298" s="2">
        <v>70793200</v>
      </c>
      <c r="AG3298" s="2">
        <v>72563700</v>
      </c>
    </row>
    <row r="3299" spans="1:33">
      <c r="A3299" s="115" t="s">
        <v>5018</v>
      </c>
      <c r="B3299" s="115" t="s">
        <v>19</v>
      </c>
      <c r="C3299" s="2">
        <v>187033000</v>
      </c>
      <c r="D3299" s="2">
        <v>208283000</v>
      </c>
      <c r="E3299" s="2">
        <v>207190000</v>
      </c>
      <c r="F3299" s="2">
        <v>218744000</v>
      </c>
      <c r="G3299" s="2">
        <v>231624000</v>
      </c>
      <c r="H3299" s="2">
        <v>241784000</v>
      </c>
      <c r="I3299" s="2">
        <v>248977000</v>
      </c>
      <c r="J3299" s="2">
        <v>261108000</v>
      </c>
      <c r="K3299" s="2">
        <v>275892000</v>
      </c>
      <c r="L3299" s="2">
        <v>286570000</v>
      </c>
      <c r="M3299" s="2">
        <v>298511000</v>
      </c>
      <c r="N3299" s="2">
        <v>310181000</v>
      </c>
      <c r="O3299" s="2">
        <v>320153000</v>
      </c>
      <c r="P3299" s="2">
        <v>327032000</v>
      </c>
      <c r="Q3299" s="2">
        <v>336366000</v>
      </c>
      <c r="R3299" s="2">
        <v>346743000</v>
      </c>
      <c r="S3299" s="2">
        <v>356340000</v>
      </c>
      <c r="T3299" s="2">
        <v>363478000</v>
      </c>
      <c r="U3299" s="2">
        <v>369691000</v>
      </c>
      <c r="V3299" s="2">
        <v>377896000</v>
      </c>
      <c r="W3299" s="2">
        <v>379663000</v>
      </c>
      <c r="X3299" s="2">
        <v>385526000</v>
      </c>
      <c r="Y3299" s="2">
        <v>392432000</v>
      </c>
      <c r="Z3299" s="2">
        <v>402557000</v>
      </c>
      <c r="AA3299" s="2">
        <v>411054000</v>
      </c>
      <c r="AB3299" s="2">
        <v>420597000</v>
      </c>
      <c r="AC3299" s="2">
        <v>427056000</v>
      </c>
      <c r="AD3299" s="2">
        <v>433972000</v>
      </c>
      <c r="AE3299" s="2">
        <v>440323000</v>
      </c>
      <c r="AF3299" s="2">
        <v>449005000</v>
      </c>
      <c r="AG3299" s="2">
        <v>460235000</v>
      </c>
    </row>
    <row r="3300" spans="1:33">
      <c r="A3300" s="115" t="s">
        <v>5019</v>
      </c>
      <c r="B3300" s="115" t="s">
        <v>19</v>
      </c>
      <c r="C3300" s="2">
        <v>37406500</v>
      </c>
      <c r="D3300" s="2">
        <v>41656600</v>
      </c>
      <c r="E3300" s="2">
        <v>41438100</v>
      </c>
      <c r="F3300" s="2">
        <v>43748800</v>
      </c>
      <c r="G3300" s="2">
        <v>46324800</v>
      </c>
      <c r="H3300" s="2">
        <v>48356800</v>
      </c>
      <c r="I3300" s="2">
        <v>49795400</v>
      </c>
      <c r="J3300" s="2">
        <v>52221600</v>
      </c>
      <c r="K3300" s="2">
        <v>55178300</v>
      </c>
      <c r="L3300" s="2">
        <v>57314100</v>
      </c>
      <c r="M3300" s="2">
        <v>59702300</v>
      </c>
      <c r="N3300" s="2">
        <v>62036100</v>
      </c>
      <c r="O3300" s="2">
        <v>64030600</v>
      </c>
      <c r="P3300" s="2">
        <v>65406500</v>
      </c>
      <c r="Q3300" s="2">
        <v>67273100</v>
      </c>
      <c r="R3300" s="2">
        <v>69348600</v>
      </c>
      <c r="S3300" s="2">
        <v>71268000</v>
      </c>
      <c r="T3300" s="2">
        <v>72695500</v>
      </c>
      <c r="U3300" s="2">
        <v>73938200</v>
      </c>
      <c r="V3300" s="2">
        <v>75579200</v>
      </c>
      <c r="W3300" s="2">
        <v>75932700</v>
      </c>
      <c r="X3300" s="2">
        <v>77105100</v>
      </c>
      <c r="Y3300" s="2">
        <v>78486400</v>
      </c>
      <c r="Z3300" s="2">
        <v>80511500</v>
      </c>
      <c r="AA3300" s="2">
        <v>82210700</v>
      </c>
      <c r="AB3300" s="2">
        <v>84119400</v>
      </c>
      <c r="AC3300" s="2">
        <v>85411300</v>
      </c>
      <c r="AD3300" s="2">
        <v>86794300</v>
      </c>
      <c r="AE3300" s="2">
        <v>88064600</v>
      </c>
      <c r="AF3300" s="2">
        <v>89801000</v>
      </c>
      <c r="AG3300" s="2">
        <v>92046900</v>
      </c>
    </row>
    <row r="3301" spans="1:33">
      <c r="A3301" s="115" t="s">
        <v>5020</v>
      </c>
      <c r="B3301" s="115" t="s">
        <v>19</v>
      </c>
      <c r="C3301" s="115">
        <v>0</v>
      </c>
      <c r="D3301" s="115">
        <v>0</v>
      </c>
      <c r="E3301" s="115">
        <v>0</v>
      </c>
      <c r="F3301" s="115">
        <v>0</v>
      </c>
      <c r="G3301" s="115">
        <v>0</v>
      </c>
      <c r="H3301" s="115">
        <v>0</v>
      </c>
      <c r="I3301" s="115">
        <v>0</v>
      </c>
      <c r="J3301" s="115">
        <v>0</v>
      </c>
      <c r="K3301" s="115">
        <v>0</v>
      </c>
      <c r="L3301" s="115">
        <v>0</v>
      </c>
      <c r="M3301" s="115">
        <v>0</v>
      </c>
      <c r="N3301" s="115">
        <v>0</v>
      </c>
      <c r="O3301" s="115">
        <v>0</v>
      </c>
      <c r="P3301" s="115">
        <v>0</v>
      </c>
      <c r="Q3301" s="115">
        <v>0</v>
      </c>
      <c r="R3301" s="115">
        <v>0</v>
      </c>
      <c r="S3301" s="115">
        <v>0</v>
      </c>
      <c r="T3301" s="115">
        <v>0</v>
      </c>
      <c r="U3301" s="115">
        <v>0</v>
      </c>
      <c r="V3301" s="115">
        <v>0</v>
      </c>
      <c r="W3301" s="115">
        <v>0</v>
      </c>
      <c r="X3301" s="115">
        <v>0</v>
      </c>
      <c r="Y3301" s="115">
        <v>0</v>
      </c>
      <c r="Z3301" s="115">
        <v>0</v>
      </c>
      <c r="AA3301" s="115">
        <v>0</v>
      </c>
      <c r="AB3301" s="115">
        <v>0</v>
      </c>
      <c r="AC3301" s="115">
        <v>0</v>
      </c>
      <c r="AD3301" s="115">
        <v>0</v>
      </c>
      <c r="AE3301" s="115">
        <v>0</v>
      </c>
      <c r="AF3301" s="115">
        <v>0</v>
      </c>
      <c r="AG3301" s="115">
        <v>0</v>
      </c>
    </row>
    <row r="3302" spans="1:33">
      <c r="A3302" s="115" t="s">
        <v>5021</v>
      </c>
      <c r="B3302" s="115" t="s">
        <v>19</v>
      </c>
      <c r="C3302" s="2">
        <v>211915000000</v>
      </c>
      <c r="D3302" s="2">
        <v>406043000000</v>
      </c>
      <c r="E3302" s="2">
        <v>314825000000</v>
      </c>
      <c r="F3302" s="2">
        <v>213461000000</v>
      </c>
      <c r="G3302" s="2">
        <v>166274000000</v>
      </c>
      <c r="H3302" s="2">
        <v>154502000000</v>
      </c>
      <c r="I3302" s="2">
        <v>143980000000</v>
      </c>
      <c r="J3302" s="2">
        <v>145040000000</v>
      </c>
      <c r="K3302" s="2">
        <v>146872000000</v>
      </c>
      <c r="L3302" s="2">
        <v>149137000000</v>
      </c>
      <c r="M3302" s="2">
        <v>150199000000</v>
      </c>
      <c r="N3302" s="2">
        <v>151902000000</v>
      </c>
      <c r="O3302" s="2">
        <v>152637000000</v>
      </c>
      <c r="P3302" s="2">
        <v>154472000000</v>
      </c>
      <c r="Q3302" s="2">
        <v>155300000000</v>
      </c>
      <c r="R3302" s="2">
        <v>157539000000</v>
      </c>
      <c r="S3302" s="2">
        <v>160332000000</v>
      </c>
      <c r="T3302" s="2">
        <v>160528000000</v>
      </c>
      <c r="U3302" s="2">
        <v>160451000000</v>
      </c>
      <c r="V3302" s="2">
        <v>162761000000</v>
      </c>
      <c r="W3302" s="2">
        <v>161847000000</v>
      </c>
      <c r="X3302" s="2">
        <v>163600000000</v>
      </c>
      <c r="Y3302" s="2">
        <v>165685000000</v>
      </c>
      <c r="Z3302" s="2">
        <v>166942000000</v>
      </c>
      <c r="AA3302" s="2">
        <v>167987000000</v>
      </c>
      <c r="AB3302" s="2">
        <v>168165000000</v>
      </c>
      <c r="AC3302" s="2">
        <v>169152000000</v>
      </c>
      <c r="AD3302" s="2">
        <v>170957000000</v>
      </c>
      <c r="AE3302" s="2">
        <v>172119000000</v>
      </c>
      <c r="AF3302" s="2">
        <v>172354000000</v>
      </c>
      <c r="AG3302" s="2">
        <v>174457000000</v>
      </c>
    </row>
    <row r="3303" spans="1:33">
      <c r="A3303" s="115" t="s">
        <v>5022</v>
      </c>
      <c r="B3303" s="115" t="s">
        <v>19</v>
      </c>
      <c r="C3303" s="2">
        <v>6029300</v>
      </c>
      <c r="D3303" s="2">
        <v>11552500</v>
      </c>
      <c r="E3303" s="2">
        <v>8957240</v>
      </c>
      <c r="F3303" s="2">
        <v>6073280</v>
      </c>
      <c r="G3303" s="2">
        <v>4730740</v>
      </c>
      <c r="H3303" s="2">
        <v>4395810</v>
      </c>
      <c r="I3303" s="2">
        <v>4096460</v>
      </c>
      <c r="J3303" s="2">
        <v>4126610</v>
      </c>
      <c r="K3303" s="2">
        <v>4178740</v>
      </c>
      <c r="L3303" s="2">
        <v>4243160</v>
      </c>
      <c r="M3303" s="2">
        <v>4273390</v>
      </c>
      <c r="N3303" s="2">
        <v>4321840</v>
      </c>
      <c r="O3303" s="2">
        <v>4342740</v>
      </c>
      <c r="P3303" s="2">
        <v>4394950</v>
      </c>
      <c r="Q3303" s="2">
        <v>4418530</v>
      </c>
      <c r="R3303" s="2">
        <v>4482220</v>
      </c>
      <c r="S3303" s="2">
        <v>4561680</v>
      </c>
      <c r="T3303" s="2">
        <v>4567260</v>
      </c>
      <c r="U3303" s="2">
        <v>4565080</v>
      </c>
      <c r="V3303" s="2">
        <v>4630780</v>
      </c>
      <c r="W3303" s="2">
        <v>4604800</v>
      </c>
      <c r="X3303" s="2">
        <v>4654660</v>
      </c>
      <c r="Y3303" s="2">
        <v>4714000</v>
      </c>
      <c r="Z3303" s="2">
        <v>4749750</v>
      </c>
      <c r="AA3303" s="2">
        <v>4779490</v>
      </c>
      <c r="AB3303" s="2">
        <v>4784550</v>
      </c>
      <c r="AC3303" s="2">
        <v>4812630</v>
      </c>
      <c r="AD3303" s="2">
        <v>4863990</v>
      </c>
      <c r="AE3303" s="2">
        <v>4897040</v>
      </c>
      <c r="AF3303" s="2">
        <v>4903730</v>
      </c>
      <c r="AG3303" s="2">
        <v>4963560</v>
      </c>
    </row>
    <row r="3304" spans="1:33">
      <c r="A3304" s="115" t="s">
        <v>5023</v>
      </c>
      <c r="B3304" s="115" t="s">
        <v>19</v>
      </c>
      <c r="C3304" s="2">
        <v>27844900</v>
      </c>
      <c r="D3304" s="2">
        <v>53352700</v>
      </c>
      <c r="E3304" s="2">
        <v>41366900</v>
      </c>
      <c r="F3304" s="2">
        <v>28048000</v>
      </c>
      <c r="G3304" s="2">
        <v>21847800</v>
      </c>
      <c r="H3304" s="2">
        <v>20301000</v>
      </c>
      <c r="I3304" s="2">
        <v>18918500</v>
      </c>
      <c r="J3304" s="2">
        <v>19057800</v>
      </c>
      <c r="K3304" s="2">
        <v>19298500</v>
      </c>
      <c r="L3304" s="2">
        <v>19596000</v>
      </c>
      <c r="M3304" s="2">
        <v>19735700</v>
      </c>
      <c r="N3304" s="2">
        <v>19959400</v>
      </c>
      <c r="O3304" s="2">
        <v>20056000</v>
      </c>
      <c r="P3304" s="2">
        <v>20297100</v>
      </c>
      <c r="Q3304" s="2">
        <v>20406000</v>
      </c>
      <c r="R3304" s="2">
        <v>20700100</v>
      </c>
      <c r="S3304" s="2">
        <v>21067100</v>
      </c>
      <c r="T3304" s="2">
        <v>21092800</v>
      </c>
      <c r="U3304" s="2">
        <v>21082800</v>
      </c>
      <c r="V3304" s="2">
        <v>21386200</v>
      </c>
      <c r="W3304" s="2">
        <v>21266200</v>
      </c>
      <c r="X3304" s="2">
        <v>21496500</v>
      </c>
      <c r="Y3304" s="2">
        <v>21770500</v>
      </c>
      <c r="Z3304" s="2">
        <v>21935600</v>
      </c>
      <c r="AA3304" s="2">
        <v>22073000</v>
      </c>
      <c r="AB3304" s="2">
        <v>22096300</v>
      </c>
      <c r="AC3304" s="2">
        <v>22226000</v>
      </c>
      <c r="AD3304" s="2">
        <v>22463200</v>
      </c>
      <c r="AE3304" s="2">
        <v>22615800</v>
      </c>
      <c r="AF3304" s="2">
        <v>22646700</v>
      </c>
      <c r="AG3304" s="2">
        <v>22923000</v>
      </c>
    </row>
    <row r="3305" spans="1:33">
      <c r="A3305" s="115" t="s">
        <v>5024</v>
      </c>
      <c r="B3305" s="115" t="s">
        <v>19</v>
      </c>
      <c r="C3305" s="2">
        <v>95299700</v>
      </c>
      <c r="D3305" s="2">
        <v>182600000</v>
      </c>
      <c r="E3305" s="2">
        <v>141579000</v>
      </c>
      <c r="F3305" s="2">
        <v>95994800</v>
      </c>
      <c r="G3305" s="2">
        <v>74774500</v>
      </c>
      <c r="H3305" s="2">
        <v>69480600</v>
      </c>
      <c r="I3305" s="2">
        <v>64749000</v>
      </c>
      <c r="J3305" s="2">
        <v>65225600</v>
      </c>
      <c r="K3305" s="2">
        <v>66049500</v>
      </c>
      <c r="L3305" s="2">
        <v>67067700</v>
      </c>
      <c r="M3305" s="2">
        <v>67545600</v>
      </c>
      <c r="N3305" s="2">
        <v>68311400</v>
      </c>
      <c r="O3305" s="2">
        <v>68641800</v>
      </c>
      <c r="P3305" s="2">
        <v>69467000</v>
      </c>
      <c r="Q3305" s="2">
        <v>69839700</v>
      </c>
      <c r="R3305" s="2">
        <v>70846400</v>
      </c>
      <c r="S3305" s="2">
        <v>72102300</v>
      </c>
      <c r="T3305" s="2">
        <v>72190500</v>
      </c>
      <c r="U3305" s="2">
        <v>72156100</v>
      </c>
      <c r="V3305" s="2">
        <v>73194600</v>
      </c>
      <c r="W3305" s="2">
        <v>72783900</v>
      </c>
      <c r="X3305" s="2">
        <v>73572000</v>
      </c>
      <c r="Y3305" s="2">
        <v>74509900</v>
      </c>
      <c r="Z3305" s="2">
        <v>75074900</v>
      </c>
      <c r="AA3305" s="2">
        <v>75545100</v>
      </c>
      <c r="AB3305" s="2">
        <v>75625100</v>
      </c>
      <c r="AC3305" s="2">
        <v>76068900</v>
      </c>
      <c r="AD3305" s="2">
        <v>76880600</v>
      </c>
      <c r="AE3305" s="2">
        <v>77403100</v>
      </c>
      <c r="AF3305" s="2">
        <v>77508800</v>
      </c>
      <c r="AG3305" s="2">
        <v>78454400</v>
      </c>
    </row>
    <row r="3306" spans="1:33">
      <c r="A3306" s="115" t="s">
        <v>5025</v>
      </c>
      <c r="B3306" s="115" t="s">
        <v>19</v>
      </c>
      <c r="C3306" s="2">
        <v>7523220</v>
      </c>
      <c r="D3306" s="2">
        <v>14415000</v>
      </c>
      <c r="E3306" s="2">
        <v>11176600</v>
      </c>
      <c r="F3306" s="2">
        <v>7578090</v>
      </c>
      <c r="G3306" s="2">
        <v>5902900</v>
      </c>
      <c r="H3306" s="2">
        <v>5484990</v>
      </c>
      <c r="I3306" s="2">
        <v>5111460</v>
      </c>
      <c r="J3306" s="2">
        <v>5149090</v>
      </c>
      <c r="K3306" s="2">
        <v>5214120</v>
      </c>
      <c r="L3306" s="2">
        <v>5294510</v>
      </c>
      <c r="M3306" s="2">
        <v>5332230</v>
      </c>
      <c r="N3306" s="2">
        <v>5392680</v>
      </c>
      <c r="O3306" s="2">
        <v>5418770</v>
      </c>
      <c r="P3306" s="2">
        <v>5483910</v>
      </c>
      <c r="Q3306" s="2">
        <v>5513330</v>
      </c>
      <c r="R3306" s="2">
        <v>5592810</v>
      </c>
      <c r="S3306" s="2">
        <v>5691950</v>
      </c>
      <c r="T3306" s="2">
        <v>5698910</v>
      </c>
      <c r="U3306" s="2">
        <v>5696190</v>
      </c>
      <c r="V3306" s="2">
        <v>5778180</v>
      </c>
      <c r="W3306" s="2">
        <v>5745750</v>
      </c>
      <c r="X3306" s="2">
        <v>5807970</v>
      </c>
      <c r="Y3306" s="2">
        <v>5882010</v>
      </c>
      <c r="Z3306" s="2">
        <v>5926610</v>
      </c>
      <c r="AA3306" s="2">
        <v>5963730</v>
      </c>
      <c r="AB3306" s="2">
        <v>5970050</v>
      </c>
      <c r="AC3306" s="2">
        <v>6005080</v>
      </c>
      <c r="AD3306" s="2">
        <v>6069160</v>
      </c>
      <c r="AE3306" s="2">
        <v>6110410</v>
      </c>
      <c r="AF3306" s="2">
        <v>6118750</v>
      </c>
      <c r="AG3306" s="2">
        <v>6193400</v>
      </c>
    </row>
    <row r="3307" spans="1:33">
      <c r="A3307" s="115" t="s">
        <v>5026</v>
      </c>
      <c r="B3307" s="115" t="s">
        <v>19</v>
      </c>
      <c r="C3307" s="2">
        <v>6690130</v>
      </c>
      <c r="D3307" s="2">
        <v>12818700</v>
      </c>
      <c r="E3307" s="2">
        <v>9938970</v>
      </c>
      <c r="F3307" s="2">
        <v>6738920</v>
      </c>
      <c r="G3307" s="2">
        <v>5249230</v>
      </c>
      <c r="H3307" s="2">
        <v>4877600</v>
      </c>
      <c r="I3307" s="2">
        <v>4545440</v>
      </c>
      <c r="J3307" s="2">
        <v>4578900</v>
      </c>
      <c r="K3307" s="2">
        <v>4636730</v>
      </c>
      <c r="L3307" s="2">
        <v>4708220</v>
      </c>
      <c r="M3307" s="2">
        <v>4741760</v>
      </c>
      <c r="N3307" s="2">
        <v>4795520</v>
      </c>
      <c r="O3307" s="2">
        <v>4818720</v>
      </c>
      <c r="P3307" s="2">
        <v>4876650</v>
      </c>
      <c r="Q3307" s="2">
        <v>4902810</v>
      </c>
      <c r="R3307" s="2">
        <v>4973480</v>
      </c>
      <c r="S3307" s="2">
        <v>5061650</v>
      </c>
      <c r="T3307" s="2">
        <v>5067840</v>
      </c>
      <c r="U3307" s="2">
        <v>5065420</v>
      </c>
      <c r="V3307" s="2">
        <v>5138330</v>
      </c>
      <c r="W3307" s="2">
        <v>5109490</v>
      </c>
      <c r="X3307" s="2">
        <v>5164820</v>
      </c>
      <c r="Y3307" s="2">
        <v>5230660</v>
      </c>
      <c r="Z3307" s="2">
        <v>5270330</v>
      </c>
      <c r="AA3307" s="2">
        <v>5303330</v>
      </c>
      <c r="AB3307" s="2">
        <v>5308950</v>
      </c>
      <c r="AC3307" s="2">
        <v>5340110</v>
      </c>
      <c r="AD3307" s="2">
        <v>5397090</v>
      </c>
      <c r="AE3307" s="2">
        <v>5433770</v>
      </c>
      <c r="AF3307" s="2">
        <v>5441190</v>
      </c>
      <c r="AG3307" s="2">
        <v>5507570</v>
      </c>
    </row>
    <row r="3308" spans="1:33">
      <c r="A3308" s="115" t="s">
        <v>5027</v>
      </c>
      <c r="B3308" s="115" t="s">
        <v>19</v>
      </c>
      <c r="C3308" s="2">
        <v>20259600</v>
      </c>
      <c r="D3308" s="2">
        <v>38818700</v>
      </c>
      <c r="E3308" s="2">
        <v>30098000</v>
      </c>
      <c r="F3308" s="2">
        <v>20407400</v>
      </c>
      <c r="G3308" s="2">
        <v>15896200</v>
      </c>
      <c r="H3308" s="2">
        <v>14770800</v>
      </c>
      <c r="I3308" s="2">
        <v>13764900</v>
      </c>
      <c r="J3308" s="2">
        <v>13866200</v>
      </c>
      <c r="K3308" s="2">
        <v>14041300</v>
      </c>
      <c r="L3308" s="2">
        <v>14257800</v>
      </c>
      <c r="M3308" s="2">
        <v>14359400</v>
      </c>
      <c r="N3308" s="2">
        <v>14522200</v>
      </c>
      <c r="O3308" s="2">
        <v>14592400</v>
      </c>
      <c r="P3308" s="2">
        <v>14767900</v>
      </c>
      <c r="Q3308" s="2">
        <v>14847100</v>
      </c>
      <c r="R3308" s="2">
        <v>15061100</v>
      </c>
      <c r="S3308" s="2">
        <v>15328100</v>
      </c>
      <c r="T3308" s="2">
        <v>15346800</v>
      </c>
      <c r="U3308" s="2">
        <v>15339500</v>
      </c>
      <c r="V3308" s="2">
        <v>15560300</v>
      </c>
      <c r="W3308" s="2">
        <v>15473000</v>
      </c>
      <c r="X3308" s="2">
        <v>15640500</v>
      </c>
      <c r="Y3308" s="2">
        <v>15839900</v>
      </c>
      <c r="Z3308" s="2">
        <v>15960000</v>
      </c>
      <c r="AA3308" s="2">
        <v>16060000</v>
      </c>
      <c r="AB3308" s="2">
        <v>16077000</v>
      </c>
      <c r="AC3308" s="2">
        <v>16171300</v>
      </c>
      <c r="AD3308" s="2">
        <v>16343900</v>
      </c>
      <c r="AE3308" s="2">
        <v>16455000</v>
      </c>
      <c r="AF3308" s="2">
        <v>16477400</v>
      </c>
      <c r="AG3308" s="2">
        <v>16678500</v>
      </c>
    </row>
    <row r="3309" spans="1:33">
      <c r="A3309" s="115" t="s">
        <v>5028</v>
      </c>
      <c r="B3309" s="115" t="s">
        <v>19</v>
      </c>
      <c r="C3309" s="2">
        <v>1564510</v>
      </c>
      <c r="D3309" s="2">
        <v>2997710</v>
      </c>
      <c r="E3309" s="2">
        <v>2324270</v>
      </c>
      <c r="F3309" s="2">
        <v>1575920</v>
      </c>
      <c r="G3309" s="2">
        <v>1227550</v>
      </c>
      <c r="H3309" s="2">
        <v>1140650</v>
      </c>
      <c r="I3309" s="2">
        <v>1062970</v>
      </c>
      <c r="J3309" s="2">
        <v>1070790</v>
      </c>
      <c r="K3309" s="2">
        <v>1084320</v>
      </c>
      <c r="L3309" s="2">
        <v>1101030</v>
      </c>
      <c r="M3309" s="2">
        <v>1108880</v>
      </c>
      <c r="N3309" s="2">
        <v>1121450</v>
      </c>
      <c r="O3309" s="2">
        <v>1126880</v>
      </c>
      <c r="P3309" s="2">
        <v>1140420</v>
      </c>
      <c r="Q3309" s="2">
        <v>1146540</v>
      </c>
      <c r="R3309" s="2">
        <v>1163070</v>
      </c>
      <c r="S3309" s="2">
        <v>1183690</v>
      </c>
      <c r="T3309" s="2">
        <v>1185130</v>
      </c>
      <c r="U3309" s="2">
        <v>1184570</v>
      </c>
      <c r="V3309" s="2">
        <v>1201620</v>
      </c>
      <c r="W3309" s="2">
        <v>1194880</v>
      </c>
      <c r="X3309" s="2">
        <v>1207810</v>
      </c>
      <c r="Y3309" s="2">
        <v>1223210</v>
      </c>
      <c r="Z3309" s="2">
        <v>1232490</v>
      </c>
      <c r="AA3309" s="2">
        <v>1240210</v>
      </c>
      <c r="AB3309" s="2">
        <v>1241520</v>
      </c>
      <c r="AC3309" s="2">
        <v>1248810</v>
      </c>
      <c r="AD3309" s="2">
        <v>1262130</v>
      </c>
      <c r="AE3309" s="2">
        <v>1270710</v>
      </c>
      <c r="AF3309" s="2">
        <v>1272440</v>
      </c>
      <c r="AG3309" s="2">
        <v>1287970</v>
      </c>
    </row>
    <row r="3310" spans="1:33">
      <c r="A3310" s="115" t="s">
        <v>5029</v>
      </c>
      <c r="B3310" s="115" t="s">
        <v>19</v>
      </c>
      <c r="C3310" s="2">
        <v>1335770</v>
      </c>
      <c r="D3310" s="2">
        <v>2559410</v>
      </c>
      <c r="E3310" s="2">
        <v>1984440</v>
      </c>
      <c r="F3310" s="2">
        <v>1345510</v>
      </c>
      <c r="G3310" s="2">
        <v>1048070</v>
      </c>
      <c r="H3310" s="115">
        <v>973874</v>
      </c>
      <c r="I3310" s="115">
        <v>907553</v>
      </c>
      <c r="J3310" s="115">
        <v>914234</v>
      </c>
      <c r="K3310" s="115">
        <v>925781</v>
      </c>
      <c r="L3310" s="115">
        <v>940053</v>
      </c>
      <c r="M3310" s="115">
        <v>946751</v>
      </c>
      <c r="N3310" s="115">
        <v>957484</v>
      </c>
      <c r="O3310" s="115">
        <v>962116</v>
      </c>
      <c r="P3310" s="115">
        <v>973683</v>
      </c>
      <c r="Q3310" s="115">
        <v>978906</v>
      </c>
      <c r="R3310" s="115">
        <v>993017</v>
      </c>
      <c r="S3310" s="2">
        <v>1010620</v>
      </c>
      <c r="T3310" s="2">
        <v>1011860</v>
      </c>
      <c r="U3310" s="2">
        <v>1011370</v>
      </c>
      <c r="V3310" s="2">
        <v>1025930</v>
      </c>
      <c r="W3310" s="2">
        <v>1020170</v>
      </c>
      <c r="X3310" s="2">
        <v>1031220</v>
      </c>
      <c r="Y3310" s="2">
        <v>1044370</v>
      </c>
      <c r="Z3310" s="2">
        <v>1052290</v>
      </c>
      <c r="AA3310" s="2">
        <v>1058880</v>
      </c>
      <c r="AB3310" s="2">
        <v>1060000</v>
      </c>
      <c r="AC3310" s="2">
        <v>1066220</v>
      </c>
      <c r="AD3310" s="2">
        <v>1077600</v>
      </c>
      <c r="AE3310" s="2">
        <v>1084920</v>
      </c>
      <c r="AF3310" s="2">
        <v>1086400</v>
      </c>
      <c r="AG3310" s="2">
        <v>1099650</v>
      </c>
    </row>
    <row r="3311" spans="1:33">
      <c r="A3311" s="115" t="s">
        <v>5030</v>
      </c>
      <c r="B3311" s="115" t="s">
        <v>19</v>
      </c>
      <c r="C3311" s="2">
        <v>8472090</v>
      </c>
      <c r="D3311" s="2">
        <v>16233100</v>
      </c>
      <c r="E3311" s="2">
        <v>12586300</v>
      </c>
      <c r="F3311" s="2">
        <v>8533880</v>
      </c>
      <c r="G3311" s="2">
        <v>6647410</v>
      </c>
      <c r="H3311" s="2">
        <v>6176790</v>
      </c>
      <c r="I3311" s="2">
        <v>5756150</v>
      </c>
      <c r="J3311" s="2">
        <v>5798520</v>
      </c>
      <c r="K3311" s="2">
        <v>5871760</v>
      </c>
      <c r="L3311" s="2">
        <v>5962280</v>
      </c>
      <c r="M3311" s="2">
        <v>6004760</v>
      </c>
      <c r="N3311" s="2">
        <v>6072840</v>
      </c>
      <c r="O3311" s="2">
        <v>6102220</v>
      </c>
      <c r="P3311" s="2">
        <v>6175580</v>
      </c>
      <c r="Q3311" s="2">
        <v>6208710</v>
      </c>
      <c r="R3311" s="2">
        <v>6298210</v>
      </c>
      <c r="S3311" s="2">
        <v>6409850</v>
      </c>
      <c r="T3311" s="2">
        <v>6417690</v>
      </c>
      <c r="U3311" s="2">
        <v>6414630</v>
      </c>
      <c r="V3311" s="2">
        <v>6506960</v>
      </c>
      <c r="W3311" s="2">
        <v>6470440</v>
      </c>
      <c r="X3311" s="2">
        <v>6540500</v>
      </c>
      <c r="Y3311" s="2">
        <v>6623890</v>
      </c>
      <c r="Z3311" s="2">
        <v>6674110</v>
      </c>
      <c r="AA3311" s="2">
        <v>6715910</v>
      </c>
      <c r="AB3311" s="2">
        <v>6723030</v>
      </c>
      <c r="AC3311" s="2">
        <v>6762480</v>
      </c>
      <c r="AD3311" s="2">
        <v>6834640</v>
      </c>
      <c r="AE3311" s="2">
        <v>6881090</v>
      </c>
      <c r="AF3311" s="2">
        <v>6890480</v>
      </c>
      <c r="AG3311" s="2">
        <v>6974550</v>
      </c>
    </row>
    <row r="3312" spans="1:33">
      <c r="A3312" s="115" t="s">
        <v>5031</v>
      </c>
      <c r="B3312" s="115" t="s">
        <v>19</v>
      </c>
      <c r="C3312" s="2">
        <v>1694420</v>
      </c>
      <c r="D3312" s="2">
        <v>3246610</v>
      </c>
      <c r="E3312" s="2">
        <v>2517260</v>
      </c>
      <c r="F3312" s="2">
        <v>1706780</v>
      </c>
      <c r="G3312" s="2">
        <v>1329480</v>
      </c>
      <c r="H3312" s="2">
        <v>1235360</v>
      </c>
      <c r="I3312" s="2">
        <v>1151230</v>
      </c>
      <c r="J3312" s="2">
        <v>1159700</v>
      </c>
      <c r="K3312" s="2">
        <v>1174350</v>
      </c>
      <c r="L3312" s="2">
        <v>1192460</v>
      </c>
      <c r="M3312" s="2">
        <v>1200950</v>
      </c>
      <c r="N3312" s="2">
        <v>1214570</v>
      </c>
      <c r="O3312" s="2">
        <v>1220440</v>
      </c>
      <c r="P3312" s="2">
        <v>1235120</v>
      </c>
      <c r="Q3312" s="2">
        <v>1241740</v>
      </c>
      <c r="R3312" s="2">
        <v>1259640</v>
      </c>
      <c r="S3312" s="2">
        <v>1281970</v>
      </c>
      <c r="T3312" s="2">
        <v>1283540</v>
      </c>
      <c r="U3312" s="2">
        <v>1282930</v>
      </c>
      <c r="V3312" s="2">
        <v>1301390</v>
      </c>
      <c r="W3312" s="2">
        <v>1294090</v>
      </c>
      <c r="X3312" s="2">
        <v>1308100</v>
      </c>
      <c r="Y3312" s="2">
        <v>1324780</v>
      </c>
      <c r="Z3312" s="2">
        <v>1334820</v>
      </c>
      <c r="AA3312" s="2">
        <v>1343180</v>
      </c>
      <c r="AB3312" s="2">
        <v>1344610</v>
      </c>
      <c r="AC3312" s="2">
        <v>1352500</v>
      </c>
      <c r="AD3312" s="2">
        <v>1366930</v>
      </c>
      <c r="AE3312" s="2">
        <v>1376220</v>
      </c>
      <c r="AF3312" s="2">
        <v>1378100</v>
      </c>
      <c r="AG3312" s="2">
        <v>1394910</v>
      </c>
    </row>
    <row r="3313" spans="1:33">
      <c r="A3313" s="115" t="s">
        <v>5032</v>
      </c>
      <c r="B3313" s="115" t="s">
        <v>19</v>
      </c>
      <c r="C3313" s="115">
        <v>0</v>
      </c>
      <c r="D3313" s="115">
        <v>0</v>
      </c>
      <c r="E3313" s="115">
        <v>0</v>
      </c>
      <c r="F3313" s="115">
        <v>0</v>
      </c>
      <c r="G3313" s="115">
        <v>0</v>
      </c>
      <c r="H3313" s="115">
        <v>0</v>
      </c>
      <c r="I3313" s="115">
        <v>0</v>
      </c>
      <c r="J3313" s="115">
        <v>0</v>
      </c>
      <c r="K3313" s="115">
        <v>0</v>
      </c>
      <c r="L3313" s="115">
        <v>0</v>
      </c>
      <c r="M3313" s="115">
        <v>0</v>
      </c>
      <c r="N3313" s="115">
        <v>0</v>
      </c>
      <c r="O3313" s="115">
        <v>0</v>
      </c>
      <c r="P3313" s="115">
        <v>0</v>
      </c>
      <c r="Q3313" s="115">
        <v>0</v>
      </c>
      <c r="R3313" s="115">
        <v>0</v>
      </c>
      <c r="S3313" s="115">
        <v>0</v>
      </c>
      <c r="T3313" s="115">
        <v>0</v>
      </c>
      <c r="U3313" s="115">
        <v>0</v>
      </c>
      <c r="V3313" s="115">
        <v>0</v>
      </c>
      <c r="W3313" s="115">
        <v>0</v>
      </c>
      <c r="X3313" s="115">
        <v>0</v>
      </c>
      <c r="Y3313" s="115">
        <v>0</v>
      </c>
      <c r="Z3313" s="115">
        <v>0</v>
      </c>
      <c r="AA3313" s="115">
        <v>0</v>
      </c>
      <c r="AB3313" s="115">
        <v>0</v>
      </c>
      <c r="AC3313" s="115">
        <v>0</v>
      </c>
      <c r="AD3313" s="115">
        <v>0</v>
      </c>
      <c r="AE3313" s="115">
        <v>0</v>
      </c>
      <c r="AF3313" s="115">
        <v>0</v>
      </c>
      <c r="AG3313" s="115">
        <v>0</v>
      </c>
    </row>
    <row r="3314" spans="1:33">
      <c r="A3314" s="115" t="s">
        <v>5033</v>
      </c>
      <c r="B3314" s="115" t="s">
        <v>19</v>
      </c>
      <c r="C3314" s="115">
        <v>0</v>
      </c>
      <c r="D3314" s="115">
        <v>0</v>
      </c>
      <c r="E3314" s="115">
        <v>0</v>
      </c>
      <c r="F3314" s="115">
        <v>0</v>
      </c>
      <c r="G3314" s="115">
        <v>0</v>
      </c>
      <c r="H3314" s="115">
        <v>0</v>
      </c>
      <c r="I3314" s="115">
        <v>0</v>
      </c>
      <c r="J3314" s="115">
        <v>0</v>
      </c>
      <c r="K3314" s="115">
        <v>0</v>
      </c>
      <c r="L3314" s="115">
        <v>0</v>
      </c>
      <c r="M3314" s="115">
        <v>0</v>
      </c>
      <c r="N3314" s="115">
        <v>0</v>
      </c>
      <c r="O3314" s="115">
        <v>0</v>
      </c>
      <c r="P3314" s="115">
        <v>0</v>
      </c>
      <c r="Q3314" s="115">
        <v>0</v>
      </c>
      <c r="R3314" s="115">
        <v>0</v>
      </c>
      <c r="S3314" s="115">
        <v>0</v>
      </c>
      <c r="T3314" s="115">
        <v>0</v>
      </c>
      <c r="U3314" s="115">
        <v>0</v>
      </c>
      <c r="V3314" s="115">
        <v>0</v>
      </c>
      <c r="W3314" s="115">
        <v>0</v>
      </c>
      <c r="X3314" s="115">
        <v>0</v>
      </c>
      <c r="Y3314" s="115">
        <v>0</v>
      </c>
      <c r="Z3314" s="115">
        <v>0</v>
      </c>
      <c r="AA3314" s="115">
        <v>0</v>
      </c>
      <c r="AB3314" s="115">
        <v>0</v>
      </c>
      <c r="AC3314" s="115">
        <v>0</v>
      </c>
      <c r="AD3314" s="115">
        <v>0</v>
      </c>
      <c r="AE3314" s="115">
        <v>0</v>
      </c>
      <c r="AF3314" s="115">
        <v>0</v>
      </c>
      <c r="AG3314" s="115">
        <v>0</v>
      </c>
    </row>
    <row r="3315" spans="1:33">
      <c r="A3315" s="115" t="s">
        <v>5034</v>
      </c>
      <c r="B3315" s="115" t="s">
        <v>19</v>
      </c>
      <c r="C3315" s="115">
        <v>0</v>
      </c>
      <c r="D3315" s="115">
        <v>0</v>
      </c>
      <c r="E3315" s="115">
        <v>0</v>
      </c>
      <c r="F3315" s="115">
        <v>0</v>
      </c>
      <c r="G3315" s="115">
        <v>0</v>
      </c>
      <c r="H3315" s="115">
        <v>0</v>
      </c>
      <c r="I3315" s="115">
        <v>0</v>
      </c>
      <c r="J3315" s="115">
        <v>0</v>
      </c>
      <c r="K3315" s="115">
        <v>0</v>
      </c>
      <c r="L3315" s="115">
        <v>0</v>
      </c>
      <c r="M3315" s="115">
        <v>0</v>
      </c>
      <c r="N3315" s="115">
        <v>0</v>
      </c>
      <c r="O3315" s="115">
        <v>0</v>
      </c>
      <c r="P3315" s="115">
        <v>0</v>
      </c>
      <c r="Q3315" s="115">
        <v>0</v>
      </c>
      <c r="R3315" s="115">
        <v>0</v>
      </c>
      <c r="S3315" s="115">
        <v>0</v>
      </c>
      <c r="T3315" s="115">
        <v>0</v>
      </c>
      <c r="U3315" s="115">
        <v>0</v>
      </c>
      <c r="V3315" s="115">
        <v>0</v>
      </c>
      <c r="W3315" s="115">
        <v>0</v>
      </c>
      <c r="X3315" s="115">
        <v>0</v>
      </c>
      <c r="Y3315" s="115">
        <v>0</v>
      </c>
      <c r="Z3315" s="115">
        <v>0</v>
      </c>
      <c r="AA3315" s="115">
        <v>0</v>
      </c>
      <c r="AB3315" s="115">
        <v>0</v>
      </c>
      <c r="AC3315" s="115">
        <v>0</v>
      </c>
      <c r="AD3315" s="115">
        <v>0</v>
      </c>
      <c r="AE3315" s="115">
        <v>0</v>
      </c>
      <c r="AF3315" s="115">
        <v>0</v>
      </c>
      <c r="AG3315" s="115">
        <v>0</v>
      </c>
    </row>
    <row r="3316" spans="1:33">
      <c r="A3316" s="115" t="s">
        <v>5035</v>
      </c>
      <c r="B3316" s="115" t="s">
        <v>19</v>
      </c>
      <c r="C3316" s="115">
        <v>0</v>
      </c>
      <c r="D3316" s="115">
        <v>0</v>
      </c>
      <c r="E3316" s="115">
        <v>0</v>
      </c>
      <c r="F3316" s="115">
        <v>0</v>
      </c>
      <c r="G3316" s="115">
        <v>0</v>
      </c>
      <c r="H3316" s="115">
        <v>0</v>
      </c>
      <c r="I3316" s="115">
        <v>0</v>
      </c>
      <c r="J3316" s="115">
        <v>0</v>
      </c>
      <c r="K3316" s="115">
        <v>0</v>
      </c>
      <c r="L3316" s="115">
        <v>0</v>
      </c>
      <c r="M3316" s="115">
        <v>0</v>
      </c>
      <c r="N3316" s="115">
        <v>0</v>
      </c>
      <c r="O3316" s="115">
        <v>0</v>
      </c>
      <c r="P3316" s="115">
        <v>0</v>
      </c>
      <c r="Q3316" s="115">
        <v>0</v>
      </c>
      <c r="R3316" s="115">
        <v>0</v>
      </c>
      <c r="S3316" s="115">
        <v>0</v>
      </c>
      <c r="T3316" s="115">
        <v>0</v>
      </c>
      <c r="U3316" s="115">
        <v>0</v>
      </c>
      <c r="V3316" s="115">
        <v>0</v>
      </c>
      <c r="W3316" s="115">
        <v>0</v>
      </c>
      <c r="X3316" s="115">
        <v>0</v>
      </c>
      <c r="Y3316" s="115">
        <v>0</v>
      </c>
      <c r="Z3316" s="115">
        <v>0</v>
      </c>
      <c r="AA3316" s="115">
        <v>0</v>
      </c>
      <c r="AB3316" s="115">
        <v>0</v>
      </c>
      <c r="AC3316" s="115">
        <v>0</v>
      </c>
      <c r="AD3316" s="115">
        <v>0</v>
      </c>
      <c r="AE3316" s="115">
        <v>0</v>
      </c>
      <c r="AF3316" s="115">
        <v>0</v>
      </c>
      <c r="AG3316" s="115">
        <v>0</v>
      </c>
    </row>
    <row r="3317" spans="1:33">
      <c r="A3317" s="115" t="s">
        <v>5036</v>
      </c>
      <c r="B3317" s="115" t="s">
        <v>19</v>
      </c>
      <c r="C3317" s="115">
        <v>0</v>
      </c>
      <c r="D3317" s="115">
        <v>0</v>
      </c>
      <c r="E3317" s="115">
        <v>0</v>
      </c>
      <c r="F3317" s="115">
        <v>0</v>
      </c>
      <c r="G3317" s="115">
        <v>0</v>
      </c>
      <c r="H3317" s="115">
        <v>0</v>
      </c>
      <c r="I3317" s="115">
        <v>0</v>
      </c>
      <c r="J3317" s="115">
        <v>0</v>
      </c>
      <c r="K3317" s="115">
        <v>0</v>
      </c>
      <c r="L3317" s="115">
        <v>0</v>
      </c>
      <c r="M3317" s="115">
        <v>0</v>
      </c>
      <c r="N3317" s="115">
        <v>0</v>
      </c>
      <c r="O3317" s="115">
        <v>0</v>
      </c>
      <c r="P3317" s="115">
        <v>0</v>
      </c>
      <c r="Q3317" s="115">
        <v>0</v>
      </c>
      <c r="R3317" s="115">
        <v>0</v>
      </c>
      <c r="S3317" s="115">
        <v>0</v>
      </c>
      <c r="T3317" s="115">
        <v>0</v>
      </c>
      <c r="U3317" s="115">
        <v>0</v>
      </c>
      <c r="V3317" s="115">
        <v>0</v>
      </c>
      <c r="W3317" s="115">
        <v>0</v>
      </c>
      <c r="X3317" s="115">
        <v>0</v>
      </c>
      <c r="Y3317" s="115">
        <v>0</v>
      </c>
      <c r="Z3317" s="115">
        <v>0</v>
      </c>
      <c r="AA3317" s="115">
        <v>0</v>
      </c>
      <c r="AB3317" s="115">
        <v>0</v>
      </c>
      <c r="AC3317" s="115">
        <v>0</v>
      </c>
      <c r="AD3317" s="115">
        <v>0</v>
      </c>
      <c r="AE3317" s="115">
        <v>0</v>
      </c>
      <c r="AF3317" s="115">
        <v>0</v>
      </c>
      <c r="AG3317" s="115">
        <v>0</v>
      </c>
    </row>
    <row r="3318" spans="1:33">
      <c r="A3318" s="115" t="s">
        <v>5037</v>
      </c>
      <c r="B3318" s="115" t="s">
        <v>19</v>
      </c>
      <c r="C3318" s="115">
        <v>0</v>
      </c>
      <c r="D3318" s="115">
        <v>0</v>
      </c>
      <c r="E3318" s="115">
        <v>0</v>
      </c>
      <c r="F3318" s="115">
        <v>0</v>
      </c>
      <c r="G3318" s="115">
        <v>0</v>
      </c>
      <c r="H3318" s="115">
        <v>0</v>
      </c>
      <c r="I3318" s="115">
        <v>0</v>
      </c>
      <c r="J3318" s="115">
        <v>0</v>
      </c>
      <c r="K3318" s="115">
        <v>0</v>
      </c>
      <c r="L3318" s="115">
        <v>0</v>
      </c>
      <c r="M3318" s="115">
        <v>0</v>
      </c>
      <c r="N3318" s="115">
        <v>0</v>
      </c>
      <c r="O3318" s="115">
        <v>0</v>
      </c>
      <c r="P3318" s="115">
        <v>0</v>
      </c>
      <c r="Q3318" s="115">
        <v>0</v>
      </c>
      <c r="R3318" s="115">
        <v>0</v>
      </c>
      <c r="S3318" s="115">
        <v>0</v>
      </c>
      <c r="T3318" s="115">
        <v>0</v>
      </c>
      <c r="U3318" s="115">
        <v>0</v>
      </c>
      <c r="V3318" s="115">
        <v>0</v>
      </c>
      <c r="W3318" s="115">
        <v>0</v>
      </c>
      <c r="X3318" s="115">
        <v>0</v>
      </c>
      <c r="Y3318" s="115">
        <v>0</v>
      </c>
      <c r="Z3318" s="115">
        <v>0</v>
      </c>
      <c r="AA3318" s="115">
        <v>0</v>
      </c>
      <c r="AB3318" s="115">
        <v>0</v>
      </c>
      <c r="AC3318" s="115">
        <v>0</v>
      </c>
      <c r="AD3318" s="115">
        <v>0</v>
      </c>
      <c r="AE3318" s="115">
        <v>0</v>
      </c>
      <c r="AF3318" s="115">
        <v>0</v>
      </c>
      <c r="AG3318" s="115">
        <v>0</v>
      </c>
    </row>
    <row r="3319" spans="1:33">
      <c r="A3319" s="115" t="s">
        <v>5038</v>
      </c>
      <c r="B3319" s="115" t="s">
        <v>19</v>
      </c>
      <c r="C3319" s="115">
        <v>0</v>
      </c>
      <c r="D3319" s="115">
        <v>0</v>
      </c>
      <c r="E3319" s="115">
        <v>0</v>
      </c>
      <c r="F3319" s="115">
        <v>0</v>
      </c>
      <c r="G3319" s="115">
        <v>0</v>
      </c>
      <c r="H3319" s="115">
        <v>0</v>
      </c>
      <c r="I3319" s="115">
        <v>0</v>
      </c>
      <c r="J3319" s="115">
        <v>0</v>
      </c>
      <c r="K3319" s="115">
        <v>0</v>
      </c>
      <c r="L3319" s="115">
        <v>0</v>
      </c>
      <c r="M3319" s="115">
        <v>0</v>
      </c>
      <c r="N3319" s="115">
        <v>0</v>
      </c>
      <c r="O3319" s="115">
        <v>0</v>
      </c>
      <c r="P3319" s="115">
        <v>0</v>
      </c>
      <c r="Q3319" s="115">
        <v>0</v>
      </c>
      <c r="R3319" s="115">
        <v>0</v>
      </c>
      <c r="S3319" s="115">
        <v>0</v>
      </c>
      <c r="T3319" s="115">
        <v>0</v>
      </c>
      <c r="U3319" s="115">
        <v>0</v>
      </c>
      <c r="V3319" s="115">
        <v>0</v>
      </c>
      <c r="W3319" s="115">
        <v>0</v>
      </c>
      <c r="X3319" s="115">
        <v>0</v>
      </c>
      <c r="Y3319" s="115">
        <v>0</v>
      </c>
      <c r="Z3319" s="115">
        <v>0</v>
      </c>
      <c r="AA3319" s="115">
        <v>0</v>
      </c>
      <c r="AB3319" s="115">
        <v>0</v>
      </c>
      <c r="AC3319" s="115">
        <v>0</v>
      </c>
      <c r="AD3319" s="115">
        <v>0</v>
      </c>
      <c r="AE3319" s="115">
        <v>0</v>
      </c>
      <c r="AF3319" s="115">
        <v>0</v>
      </c>
      <c r="AG3319" s="115">
        <v>0</v>
      </c>
    </row>
    <row r="3320" spans="1:33">
      <c r="A3320" s="115" t="s">
        <v>5039</v>
      </c>
      <c r="B3320" s="115" t="s">
        <v>19</v>
      </c>
      <c r="C3320" s="115">
        <v>0</v>
      </c>
      <c r="D3320" s="115">
        <v>0</v>
      </c>
      <c r="E3320" s="115">
        <v>0</v>
      </c>
      <c r="F3320" s="115">
        <v>0</v>
      </c>
      <c r="G3320" s="115">
        <v>0</v>
      </c>
      <c r="H3320" s="115">
        <v>0</v>
      </c>
      <c r="I3320" s="115">
        <v>0</v>
      </c>
      <c r="J3320" s="115">
        <v>0</v>
      </c>
      <c r="K3320" s="115">
        <v>0</v>
      </c>
      <c r="L3320" s="115">
        <v>0</v>
      </c>
      <c r="M3320" s="115">
        <v>0</v>
      </c>
      <c r="N3320" s="115">
        <v>0</v>
      </c>
      <c r="O3320" s="115">
        <v>0</v>
      </c>
      <c r="P3320" s="115">
        <v>0</v>
      </c>
      <c r="Q3320" s="115">
        <v>0</v>
      </c>
      <c r="R3320" s="115">
        <v>0</v>
      </c>
      <c r="S3320" s="115">
        <v>0</v>
      </c>
      <c r="T3320" s="115">
        <v>0</v>
      </c>
      <c r="U3320" s="115">
        <v>0</v>
      </c>
      <c r="V3320" s="115">
        <v>0</v>
      </c>
      <c r="W3320" s="115">
        <v>0</v>
      </c>
      <c r="X3320" s="115">
        <v>0</v>
      </c>
      <c r="Y3320" s="115">
        <v>0</v>
      </c>
      <c r="Z3320" s="115">
        <v>0</v>
      </c>
      <c r="AA3320" s="115">
        <v>0</v>
      </c>
      <c r="AB3320" s="115">
        <v>0</v>
      </c>
      <c r="AC3320" s="115">
        <v>0</v>
      </c>
      <c r="AD3320" s="115">
        <v>0</v>
      </c>
      <c r="AE3320" s="115">
        <v>0</v>
      </c>
      <c r="AF3320" s="115">
        <v>0</v>
      </c>
      <c r="AG3320" s="115">
        <v>0</v>
      </c>
    </row>
    <row r="3321" spans="1:33">
      <c r="A3321" s="115" t="s">
        <v>5040</v>
      </c>
      <c r="B3321" s="115" t="s">
        <v>19</v>
      </c>
      <c r="C3321" s="115">
        <v>0</v>
      </c>
      <c r="D3321" s="115">
        <v>0</v>
      </c>
      <c r="E3321" s="115">
        <v>0</v>
      </c>
      <c r="F3321" s="115">
        <v>0</v>
      </c>
      <c r="G3321" s="115">
        <v>0</v>
      </c>
      <c r="H3321" s="115">
        <v>0</v>
      </c>
      <c r="I3321" s="115">
        <v>0</v>
      </c>
      <c r="J3321" s="115">
        <v>0</v>
      </c>
      <c r="K3321" s="115">
        <v>0</v>
      </c>
      <c r="L3321" s="115">
        <v>0</v>
      </c>
      <c r="M3321" s="115">
        <v>0</v>
      </c>
      <c r="N3321" s="115">
        <v>0</v>
      </c>
      <c r="O3321" s="115">
        <v>0</v>
      </c>
      <c r="P3321" s="115">
        <v>0</v>
      </c>
      <c r="Q3321" s="115">
        <v>0</v>
      </c>
      <c r="R3321" s="115">
        <v>0</v>
      </c>
      <c r="S3321" s="115">
        <v>0</v>
      </c>
      <c r="T3321" s="115">
        <v>0</v>
      </c>
      <c r="U3321" s="115">
        <v>0</v>
      </c>
      <c r="V3321" s="115">
        <v>0</v>
      </c>
      <c r="W3321" s="115">
        <v>0</v>
      </c>
      <c r="X3321" s="115">
        <v>0</v>
      </c>
      <c r="Y3321" s="115">
        <v>0</v>
      </c>
      <c r="Z3321" s="115">
        <v>0</v>
      </c>
      <c r="AA3321" s="115">
        <v>0</v>
      </c>
      <c r="AB3321" s="115">
        <v>0</v>
      </c>
      <c r="AC3321" s="115">
        <v>0</v>
      </c>
      <c r="AD3321" s="115">
        <v>0</v>
      </c>
      <c r="AE3321" s="115">
        <v>0</v>
      </c>
      <c r="AF3321" s="115">
        <v>0</v>
      </c>
      <c r="AG3321" s="115">
        <v>0</v>
      </c>
    </row>
    <row r="3322" spans="1:33">
      <c r="A3322" s="115" t="s">
        <v>5041</v>
      </c>
      <c r="B3322" s="115" t="s">
        <v>19</v>
      </c>
      <c r="C3322" s="115">
        <v>0</v>
      </c>
      <c r="D3322" s="115">
        <v>0</v>
      </c>
      <c r="E3322" s="115">
        <v>0</v>
      </c>
      <c r="F3322" s="115">
        <v>0</v>
      </c>
      <c r="G3322" s="115">
        <v>0</v>
      </c>
      <c r="H3322" s="115">
        <v>0</v>
      </c>
      <c r="I3322" s="115">
        <v>0</v>
      </c>
      <c r="J3322" s="115">
        <v>0</v>
      </c>
      <c r="K3322" s="115">
        <v>0</v>
      </c>
      <c r="L3322" s="115">
        <v>0</v>
      </c>
      <c r="M3322" s="115">
        <v>0</v>
      </c>
      <c r="N3322" s="115">
        <v>0</v>
      </c>
      <c r="O3322" s="115">
        <v>0</v>
      </c>
      <c r="P3322" s="115">
        <v>0</v>
      </c>
      <c r="Q3322" s="115">
        <v>0</v>
      </c>
      <c r="R3322" s="115">
        <v>0</v>
      </c>
      <c r="S3322" s="115">
        <v>0</v>
      </c>
      <c r="T3322" s="115">
        <v>0</v>
      </c>
      <c r="U3322" s="115">
        <v>0</v>
      </c>
      <c r="V3322" s="115">
        <v>0</v>
      </c>
      <c r="W3322" s="115">
        <v>0</v>
      </c>
      <c r="X3322" s="115">
        <v>0</v>
      </c>
      <c r="Y3322" s="115">
        <v>0</v>
      </c>
      <c r="Z3322" s="115">
        <v>0</v>
      </c>
      <c r="AA3322" s="115">
        <v>0</v>
      </c>
      <c r="AB3322" s="115">
        <v>0</v>
      </c>
      <c r="AC3322" s="115">
        <v>0</v>
      </c>
      <c r="AD3322" s="115">
        <v>0</v>
      </c>
      <c r="AE3322" s="115">
        <v>0</v>
      </c>
      <c r="AF3322" s="115">
        <v>0</v>
      </c>
      <c r="AG3322" s="115">
        <v>0</v>
      </c>
    </row>
    <row r="3323" spans="1:33">
      <c r="A3323" s="115" t="s">
        <v>5042</v>
      </c>
      <c r="B3323" s="115" t="s">
        <v>19</v>
      </c>
      <c r="C3323" s="115">
        <v>0</v>
      </c>
      <c r="D3323" s="115">
        <v>0</v>
      </c>
      <c r="E3323" s="115">
        <v>0</v>
      </c>
      <c r="F3323" s="115">
        <v>0</v>
      </c>
      <c r="G3323" s="115">
        <v>0</v>
      </c>
      <c r="H3323" s="115">
        <v>0</v>
      </c>
      <c r="I3323" s="115">
        <v>0</v>
      </c>
      <c r="J3323" s="115">
        <v>0</v>
      </c>
      <c r="K3323" s="115">
        <v>0</v>
      </c>
      <c r="L3323" s="115">
        <v>0</v>
      </c>
      <c r="M3323" s="115">
        <v>0</v>
      </c>
      <c r="N3323" s="115">
        <v>0</v>
      </c>
      <c r="O3323" s="115">
        <v>0</v>
      </c>
      <c r="P3323" s="115">
        <v>0</v>
      </c>
      <c r="Q3323" s="115">
        <v>0</v>
      </c>
      <c r="R3323" s="115">
        <v>0</v>
      </c>
      <c r="S3323" s="115">
        <v>0</v>
      </c>
      <c r="T3323" s="115">
        <v>0</v>
      </c>
      <c r="U3323" s="115">
        <v>0</v>
      </c>
      <c r="V3323" s="115">
        <v>0</v>
      </c>
      <c r="W3323" s="115">
        <v>0</v>
      </c>
      <c r="X3323" s="115">
        <v>0</v>
      </c>
      <c r="Y3323" s="115">
        <v>0</v>
      </c>
      <c r="Z3323" s="115">
        <v>0</v>
      </c>
      <c r="AA3323" s="115">
        <v>0</v>
      </c>
      <c r="AB3323" s="115">
        <v>0</v>
      </c>
      <c r="AC3323" s="115">
        <v>0</v>
      </c>
      <c r="AD3323" s="115">
        <v>0</v>
      </c>
      <c r="AE3323" s="115">
        <v>0</v>
      </c>
      <c r="AF3323" s="115">
        <v>0</v>
      </c>
      <c r="AG3323" s="115">
        <v>0</v>
      </c>
    </row>
    <row r="3324" spans="1:33">
      <c r="A3324" s="115" t="s">
        <v>5043</v>
      </c>
      <c r="B3324" s="115" t="s">
        <v>19</v>
      </c>
      <c r="C3324" s="115">
        <v>0</v>
      </c>
      <c r="D3324" s="115">
        <v>0</v>
      </c>
      <c r="E3324" s="115">
        <v>0</v>
      </c>
      <c r="F3324" s="115">
        <v>0</v>
      </c>
      <c r="G3324" s="115">
        <v>0</v>
      </c>
      <c r="H3324" s="115">
        <v>0</v>
      </c>
      <c r="I3324" s="115">
        <v>0</v>
      </c>
      <c r="J3324" s="115">
        <v>0</v>
      </c>
      <c r="K3324" s="115">
        <v>0</v>
      </c>
      <c r="L3324" s="115">
        <v>0</v>
      </c>
      <c r="M3324" s="115">
        <v>0</v>
      </c>
      <c r="N3324" s="115">
        <v>0</v>
      </c>
      <c r="O3324" s="115">
        <v>0</v>
      </c>
      <c r="P3324" s="115">
        <v>0</v>
      </c>
      <c r="Q3324" s="115">
        <v>0</v>
      </c>
      <c r="R3324" s="115">
        <v>0</v>
      </c>
      <c r="S3324" s="115">
        <v>0</v>
      </c>
      <c r="T3324" s="115">
        <v>0</v>
      </c>
      <c r="U3324" s="115">
        <v>0</v>
      </c>
      <c r="V3324" s="115">
        <v>0</v>
      </c>
      <c r="W3324" s="115">
        <v>0</v>
      </c>
      <c r="X3324" s="115">
        <v>0</v>
      </c>
      <c r="Y3324" s="115">
        <v>0</v>
      </c>
      <c r="Z3324" s="115">
        <v>0</v>
      </c>
      <c r="AA3324" s="115">
        <v>0</v>
      </c>
      <c r="AB3324" s="115">
        <v>0</v>
      </c>
      <c r="AC3324" s="115">
        <v>0</v>
      </c>
      <c r="AD3324" s="115">
        <v>0</v>
      </c>
      <c r="AE3324" s="115">
        <v>0</v>
      </c>
      <c r="AF3324" s="115">
        <v>0</v>
      </c>
      <c r="AG3324" s="115">
        <v>0</v>
      </c>
    </row>
    <row r="3325" spans="1:33">
      <c r="A3325" s="115" t="s">
        <v>5044</v>
      </c>
      <c r="B3325" s="115" t="s">
        <v>19</v>
      </c>
      <c r="C3325" s="115">
        <v>0</v>
      </c>
      <c r="D3325" s="115">
        <v>0</v>
      </c>
      <c r="E3325" s="115">
        <v>0</v>
      </c>
      <c r="F3325" s="115">
        <v>0</v>
      </c>
      <c r="G3325" s="115">
        <v>0</v>
      </c>
      <c r="H3325" s="115">
        <v>0</v>
      </c>
      <c r="I3325" s="115">
        <v>0</v>
      </c>
      <c r="J3325" s="115">
        <v>0</v>
      </c>
      <c r="K3325" s="115">
        <v>0</v>
      </c>
      <c r="L3325" s="115">
        <v>0</v>
      </c>
      <c r="M3325" s="115">
        <v>0</v>
      </c>
      <c r="N3325" s="115">
        <v>0</v>
      </c>
      <c r="O3325" s="115">
        <v>0</v>
      </c>
      <c r="P3325" s="115">
        <v>0</v>
      </c>
      <c r="Q3325" s="115">
        <v>0</v>
      </c>
      <c r="R3325" s="115">
        <v>0</v>
      </c>
      <c r="S3325" s="115">
        <v>0</v>
      </c>
      <c r="T3325" s="115">
        <v>0</v>
      </c>
      <c r="U3325" s="115">
        <v>0</v>
      </c>
      <c r="V3325" s="115">
        <v>0</v>
      </c>
      <c r="W3325" s="115">
        <v>0</v>
      </c>
      <c r="X3325" s="115">
        <v>0</v>
      </c>
      <c r="Y3325" s="115">
        <v>0</v>
      </c>
      <c r="Z3325" s="115">
        <v>0</v>
      </c>
      <c r="AA3325" s="115">
        <v>0</v>
      </c>
      <c r="AB3325" s="115">
        <v>0</v>
      </c>
      <c r="AC3325" s="115">
        <v>0</v>
      </c>
      <c r="AD3325" s="115">
        <v>0</v>
      </c>
      <c r="AE3325" s="115">
        <v>0</v>
      </c>
      <c r="AF3325" s="115">
        <v>0</v>
      </c>
      <c r="AG3325" s="115">
        <v>0</v>
      </c>
    </row>
    <row r="3326" spans="1:33">
      <c r="A3326" s="115" t="s">
        <v>5045</v>
      </c>
      <c r="B3326" s="115" t="s">
        <v>19</v>
      </c>
      <c r="C3326" s="2">
        <v>578603000000</v>
      </c>
      <c r="D3326" s="2">
        <v>554525000000</v>
      </c>
      <c r="E3326" s="2">
        <v>537318000000</v>
      </c>
      <c r="F3326" s="2">
        <v>617167000000</v>
      </c>
      <c r="G3326" s="2">
        <v>690619000000</v>
      </c>
      <c r="H3326" s="2">
        <v>724741000000</v>
      </c>
      <c r="I3326" s="2">
        <v>752640000000</v>
      </c>
      <c r="J3326" s="2">
        <v>776646000000</v>
      </c>
      <c r="K3326" s="2">
        <v>798536000000</v>
      </c>
      <c r="L3326" s="2">
        <v>803556000000</v>
      </c>
      <c r="M3326" s="2">
        <v>810362000000</v>
      </c>
      <c r="N3326" s="2">
        <v>819187000000</v>
      </c>
      <c r="O3326" s="2">
        <v>823750000000</v>
      </c>
      <c r="P3326" s="2">
        <v>811172000000</v>
      </c>
      <c r="Q3326" s="2">
        <v>776990000000</v>
      </c>
      <c r="R3326" s="2">
        <v>791563000000</v>
      </c>
      <c r="S3326" s="2">
        <v>802737000000</v>
      </c>
      <c r="T3326" s="2">
        <v>809326000000</v>
      </c>
      <c r="U3326" s="2">
        <v>814706000000</v>
      </c>
      <c r="V3326" s="2">
        <v>818166000000</v>
      </c>
      <c r="W3326" s="2">
        <v>825377000000</v>
      </c>
      <c r="X3326" s="2">
        <v>833947000000</v>
      </c>
      <c r="Y3326" s="2">
        <v>839650000000</v>
      </c>
      <c r="Z3326" s="2">
        <v>845841000000</v>
      </c>
      <c r="AA3326" s="2">
        <v>852355000000</v>
      </c>
      <c r="AB3326" s="2">
        <v>858591000000</v>
      </c>
      <c r="AC3326" s="2">
        <v>865532000000</v>
      </c>
      <c r="AD3326" s="2">
        <v>871610000000</v>
      </c>
      <c r="AE3326" s="2">
        <v>878432000000</v>
      </c>
      <c r="AF3326" s="2">
        <v>886048000000</v>
      </c>
      <c r="AG3326" s="2">
        <v>894671000000</v>
      </c>
    </row>
    <row r="3327" spans="1:33">
      <c r="A3327" s="115" t="s">
        <v>5046</v>
      </c>
      <c r="B3327" s="115" t="s">
        <v>19</v>
      </c>
      <c r="C3327" s="2">
        <v>16462100</v>
      </c>
      <c r="D3327" s="2">
        <v>15777100</v>
      </c>
      <c r="E3327" s="2">
        <v>15287500</v>
      </c>
      <c r="F3327" s="2">
        <v>17559300</v>
      </c>
      <c r="G3327" s="2">
        <v>19649100</v>
      </c>
      <c r="H3327" s="2">
        <v>20620000</v>
      </c>
      <c r="I3327" s="2">
        <v>21413700</v>
      </c>
      <c r="J3327" s="2">
        <v>22096700</v>
      </c>
      <c r="K3327" s="2">
        <v>22719500</v>
      </c>
      <c r="L3327" s="2">
        <v>22862400</v>
      </c>
      <c r="M3327" s="2">
        <v>23056000</v>
      </c>
      <c r="N3327" s="2">
        <v>23307100</v>
      </c>
      <c r="O3327" s="2">
        <v>23436900</v>
      </c>
      <c r="P3327" s="2">
        <v>23079100</v>
      </c>
      <c r="Q3327" s="2">
        <v>22106500</v>
      </c>
      <c r="R3327" s="2">
        <v>22521200</v>
      </c>
      <c r="S3327" s="2">
        <v>22839100</v>
      </c>
      <c r="T3327" s="2">
        <v>23026500</v>
      </c>
      <c r="U3327" s="2">
        <v>23179600</v>
      </c>
      <c r="V3327" s="2">
        <v>23278000</v>
      </c>
      <c r="W3327" s="2">
        <v>23483200</v>
      </c>
      <c r="X3327" s="2">
        <v>23727000</v>
      </c>
      <c r="Y3327" s="2">
        <v>23889300</v>
      </c>
      <c r="Z3327" s="2">
        <v>24065400</v>
      </c>
      <c r="AA3327" s="2">
        <v>24250800</v>
      </c>
      <c r="AB3327" s="2">
        <v>24428200</v>
      </c>
      <c r="AC3327" s="2">
        <v>24625700</v>
      </c>
      <c r="AD3327" s="2">
        <v>24798600</v>
      </c>
      <c r="AE3327" s="2">
        <v>24992700</v>
      </c>
      <c r="AF3327" s="2">
        <v>25209400</v>
      </c>
      <c r="AG3327" s="2">
        <v>25454700</v>
      </c>
    </row>
    <row r="3328" spans="1:33">
      <c r="A3328" s="115" t="s">
        <v>5047</v>
      </c>
      <c r="B3328" s="115" t="s">
        <v>19</v>
      </c>
      <c r="C3328" s="2">
        <v>76026500</v>
      </c>
      <c r="D3328" s="2">
        <v>72862700</v>
      </c>
      <c r="E3328" s="2">
        <v>70601700</v>
      </c>
      <c r="F3328" s="2">
        <v>81093700</v>
      </c>
      <c r="G3328" s="2">
        <v>90745000</v>
      </c>
      <c r="H3328" s="2">
        <v>95228500</v>
      </c>
      <c r="I3328" s="2">
        <v>98894300</v>
      </c>
      <c r="J3328" s="2">
        <v>102049000</v>
      </c>
      <c r="K3328" s="2">
        <v>104925000</v>
      </c>
      <c r="L3328" s="2">
        <v>105585000</v>
      </c>
      <c r="M3328" s="2">
        <v>106479000</v>
      </c>
      <c r="N3328" s="2">
        <v>107638000</v>
      </c>
      <c r="O3328" s="2">
        <v>108238000</v>
      </c>
      <c r="P3328" s="2">
        <v>106585000</v>
      </c>
      <c r="Q3328" s="2">
        <v>102094000</v>
      </c>
      <c r="R3328" s="2">
        <v>104009000</v>
      </c>
      <c r="S3328" s="2">
        <v>105477000</v>
      </c>
      <c r="T3328" s="2">
        <v>106343000</v>
      </c>
      <c r="U3328" s="2">
        <v>107050000</v>
      </c>
      <c r="V3328" s="2">
        <v>107504000</v>
      </c>
      <c r="W3328" s="2">
        <v>108452000</v>
      </c>
      <c r="X3328" s="2">
        <v>109578000</v>
      </c>
      <c r="Y3328" s="2">
        <v>110327000</v>
      </c>
      <c r="Z3328" s="2">
        <v>111141000</v>
      </c>
      <c r="AA3328" s="2">
        <v>111996000</v>
      </c>
      <c r="AB3328" s="2">
        <v>112816000</v>
      </c>
      <c r="AC3328" s="2">
        <v>113728000</v>
      </c>
      <c r="AD3328" s="2">
        <v>114527000</v>
      </c>
      <c r="AE3328" s="2">
        <v>115423000</v>
      </c>
      <c r="AF3328" s="2">
        <v>116424000</v>
      </c>
      <c r="AG3328" s="2">
        <v>117557000</v>
      </c>
    </row>
    <row r="3329" spans="1:33">
      <c r="A3329" s="115" t="s">
        <v>5048</v>
      </c>
      <c r="B3329" s="115" t="s">
        <v>19</v>
      </c>
      <c r="C3329" s="2">
        <v>260202000</v>
      </c>
      <c r="D3329" s="2">
        <v>249374000</v>
      </c>
      <c r="E3329" s="2">
        <v>241636000</v>
      </c>
      <c r="F3329" s="2">
        <v>277544000</v>
      </c>
      <c r="G3329" s="2">
        <v>310576000</v>
      </c>
      <c r="H3329" s="2">
        <v>325921000</v>
      </c>
      <c r="I3329" s="2">
        <v>338467000</v>
      </c>
      <c r="J3329" s="2">
        <v>349263000</v>
      </c>
      <c r="K3329" s="2">
        <v>359107000</v>
      </c>
      <c r="L3329" s="2">
        <v>361365000</v>
      </c>
      <c r="M3329" s="2">
        <v>364426000</v>
      </c>
      <c r="N3329" s="2">
        <v>368394000</v>
      </c>
      <c r="O3329" s="2">
        <v>370446000</v>
      </c>
      <c r="P3329" s="2">
        <v>364790000</v>
      </c>
      <c r="Q3329" s="2">
        <v>349418000</v>
      </c>
      <c r="R3329" s="2">
        <v>355971000</v>
      </c>
      <c r="S3329" s="2">
        <v>360996000</v>
      </c>
      <c r="T3329" s="2">
        <v>363959000</v>
      </c>
      <c r="U3329" s="2">
        <v>366379000</v>
      </c>
      <c r="V3329" s="2">
        <v>367935000</v>
      </c>
      <c r="W3329" s="2">
        <v>371178000</v>
      </c>
      <c r="X3329" s="2">
        <v>375032000</v>
      </c>
      <c r="Y3329" s="2">
        <v>377596000</v>
      </c>
      <c r="Z3329" s="2">
        <v>380380000</v>
      </c>
      <c r="AA3329" s="2">
        <v>383310000</v>
      </c>
      <c r="AB3329" s="2">
        <v>386114000</v>
      </c>
      <c r="AC3329" s="2">
        <v>389236000</v>
      </c>
      <c r="AD3329" s="2">
        <v>391969000</v>
      </c>
      <c r="AE3329" s="2">
        <v>395037000</v>
      </c>
      <c r="AF3329" s="2">
        <v>398462000</v>
      </c>
      <c r="AG3329" s="2">
        <v>402339000</v>
      </c>
    </row>
    <row r="3330" spans="1:33">
      <c r="A3330" s="115" t="s">
        <v>5049</v>
      </c>
      <c r="B3330" s="115" t="s">
        <v>19</v>
      </c>
      <c r="C3330" s="2">
        <v>20541000</v>
      </c>
      <c r="D3330" s="2">
        <v>19686200</v>
      </c>
      <c r="E3330" s="2">
        <v>19075400</v>
      </c>
      <c r="F3330" s="2">
        <v>21910100</v>
      </c>
      <c r="G3330" s="2">
        <v>24517700</v>
      </c>
      <c r="H3330" s="2">
        <v>25729100</v>
      </c>
      <c r="I3330" s="2">
        <v>26719500</v>
      </c>
      <c r="J3330" s="2">
        <v>27571800</v>
      </c>
      <c r="K3330" s="2">
        <v>28348900</v>
      </c>
      <c r="L3330" s="2">
        <v>28527100</v>
      </c>
      <c r="M3330" s="2">
        <v>28768700</v>
      </c>
      <c r="N3330" s="2">
        <v>29082000</v>
      </c>
      <c r="O3330" s="2">
        <v>29244000</v>
      </c>
      <c r="P3330" s="2">
        <v>28797500</v>
      </c>
      <c r="Q3330" s="2">
        <v>27584000</v>
      </c>
      <c r="R3330" s="2">
        <v>28101300</v>
      </c>
      <c r="S3330" s="2">
        <v>28498000</v>
      </c>
      <c r="T3330" s="2">
        <v>28731900</v>
      </c>
      <c r="U3330" s="2">
        <v>28922900</v>
      </c>
      <c r="V3330" s="2">
        <v>29045800</v>
      </c>
      <c r="W3330" s="2">
        <v>29301800</v>
      </c>
      <c r="X3330" s="2">
        <v>29606000</v>
      </c>
      <c r="Y3330" s="2">
        <v>29808500</v>
      </c>
      <c r="Z3330" s="2">
        <v>30028300</v>
      </c>
      <c r="AA3330" s="2">
        <v>30259500</v>
      </c>
      <c r="AB3330" s="2">
        <v>30480900</v>
      </c>
      <c r="AC3330" s="2">
        <v>30727300</v>
      </c>
      <c r="AD3330" s="2">
        <v>30943100</v>
      </c>
      <c r="AE3330" s="2">
        <v>31185300</v>
      </c>
      <c r="AF3330" s="2">
        <v>31455700</v>
      </c>
      <c r="AG3330" s="2">
        <v>31761800</v>
      </c>
    </row>
    <row r="3331" spans="1:33">
      <c r="A3331" s="115" t="s">
        <v>5050</v>
      </c>
      <c r="B3331" s="115" t="s">
        <v>19</v>
      </c>
      <c r="C3331" s="2">
        <v>18266400</v>
      </c>
      <c r="D3331" s="2">
        <v>17506300</v>
      </c>
      <c r="E3331" s="2">
        <v>16963000</v>
      </c>
      <c r="F3331" s="2">
        <v>19483900</v>
      </c>
      <c r="G3331" s="2">
        <v>21802700</v>
      </c>
      <c r="H3331" s="2">
        <v>22879900</v>
      </c>
      <c r="I3331" s="2">
        <v>23760700</v>
      </c>
      <c r="J3331" s="2">
        <v>24518600</v>
      </c>
      <c r="K3331" s="2">
        <v>25209700</v>
      </c>
      <c r="L3331" s="2">
        <v>25368100</v>
      </c>
      <c r="M3331" s="2">
        <v>25583000</v>
      </c>
      <c r="N3331" s="2">
        <v>25861600</v>
      </c>
      <c r="O3331" s="2">
        <v>26005600</v>
      </c>
      <c r="P3331" s="2">
        <v>25608600</v>
      </c>
      <c r="Q3331" s="2">
        <v>24529400</v>
      </c>
      <c r="R3331" s="2">
        <v>24989500</v>
      </c>
      <c r="S3331" s="2">
        <v>25342300</v>
      </c>
      <c r="T3331" s="2">
        <v>25550300</v>
      </c>
      <c r="U3331" s="2">
        <v>25720100</v>
      </c>
      <c r="V3331" s="2">
        <v>25829300</v>
      </c>
      <c r="W3331" s="2">
        <v>26057000</v>
      </c>
      <c r="X3331" s="2">
        <v>26327600</v>
      </c>
      <c r="Y3331" s="2">
        <v>26507600</v>
      </c>
      <c r="Z3331" s="2">
        <v>26703100</v>
      </c>
      <c r="AA3331" s="2">
        <v>26908700</v>
      </c>
      <c r="AB3331" s="2">
        <v>27105600</v>
      </c>
      <c r="AC3331" s="2">
        <v>27324700</v>
      </c>
      <c r="AD3331" s="2">
        <v>27516600</v>
      </c>
      <c r="AE3331" s="2">
        <v>27731900</v>
      </c>
      <c r="AF3331" s="2">
        <v>27972400</v>
      </c>
      <c r="AG3331" s="2">
        <v>28244600</v>
      </c>
    </row>
    <row r="3332" spans="1:33">
      <c r="A3332" s="115" t="s">
        <v>5051</v>
      </c>
      <c r="B3332" s="115" t="s">
        <v>19</v>
      </c>
      <c r="C3332" s="2">
        <v>55315800</v>
      </c>
      <c r="D3332" s="2">
        <v>53013900</v>
      </c>
      <c r="E3332" s="2">
        <v>51368900</v>
      </c>
      <c r="F3332" s="2">
        <v>59002700</v>
      </c>
      <c r="G3332" s="2">
        <v>66024800</v>
      </c>
      <c r="H3332" s="2">
        <v>69286900</v>
      </c>
      <c r="I3332" s="2">
        <v>71954100</v>
      </c>
      <c r="J3332" s="2">
        <v>74249200</v>
      </c>
      <c r="K3332" s="2">
        <v>76341900</v>
      </c>
      <c r="L3332" s="2">
        <v>76821900</v>
      </c>
      <c r="M3332" s="2">
        <v>77472600</v>
      </c>
      <c r="N3332" s="2">
        <v>78316200</v>
      </c>
      <c r="O3332" s="2">
        <v>78752400</v>
      </c>
      <c r="P3332" s="2">
        <v>77550000</v>
      </c>
      <c r="Q3332" s="2">
        <v>74282100</v>
      </c>
      <c r="R3332" s="2">
        <v>75675300</v>
      </c>
      <c r="S3332" s="2">
        <v>76743600</v>
      </c>
      <c r="T3332" s="2">
        <v>77373500</v>
      </c>
      <c r="U3332" s="2">
        <v>77887800</v>
      </c>
      <c r="V3332" s="2">
        <v>78218500</v>
      </c>
      <c r="W3332" s="2">
        <v>78908000</v>
      </c>
      <c r="X3332" s="2">
        <v>79727300</v>
      </c>
      <c r="Y3332" s="2">
        <v>80272500</v>
      </c>
      <c r="Z3332" s="2">
        <v>80864400</v>
      </c>
      <c r="AA3332" s="2">
        <v>81487100</v>
      </c>
      <c r="AB3332" s="2">
        <v>82083300</v>
      </c>
      <c r="AC3332" s="2">
        <v>82746900</v>
      </c>
      <c r="AD3332" s="2">
        <v>83328000</v>
      </c>
      <c r="AE3332" s="2">
        <v>83980100</v>
      </c>
      <c r="AF3332" s="2">
        <v>84708300</v>
      </c>
      <c r="AG3332" s="2">
        <v>85532600</v>
      </c>
    </row>
    <row r="3333" spans="1:33">
      <c r="A3333" s="115" t="s">
        <v>5052</v>
      </c>
      <c r="B3333" s="115" t="s">
        <v>19</v>
      </c>
      <c r="C3333" s="2">
        <v>4271670</v>
      </c>
      <c r="D3333" s="2">
        <v>4093910</v>
      </c>
      <c r="E3333" s="2">
        <v>3966870</v>
      </c>
      <c r="F3333" s="2">
        <v>4556380</v>
      </c>
      <c r="G3333" s="2">
        <v>5098650</v>
      </c>
      <c r="H3333" s="2">
        <v>5350570</v>
      </c>
      <c r="I3333" s="2">
        <v>5556540</v>
      </c>
      <c r="J3333" s="2">
        <v>5733770</v>
      </c>
      <c r="K3333" s="2">
        <v>5895380</v>
      </c>
      <c r="L3333" s="2">
        <v>5932440</v>
      </c>
      <c r="M3333" s="2">
        <v>5982690</v>
      </c>
      <c r="N3333" s="2">
        <v>6047840</v>
      </c>
      <c r="O3333" s="2">
        <v>6081520</v>
      </c>
      <c r="P3333" s="2">
        <v>5988670</v>
      </c>
      <c r="Q3333" s="2">
        <v>5736310</v>
      </c>
      <c r="R3333" s="2">
        <v>5843900</v>
      </c>
      <c r="S3333" s="2">
        <v>5926390</v>
      </c>
      <c r="T3333" s="2">
        <v>5975030</v>
      </c>
      <c r="U3333" s="2">
        <v>6014760</v>
      </c>
      <c r="V3333" s="2">
        <v>6040290</v>
      </c>
      <c r="W3333" s="2">
        <v>6093540</v>
      </c>
      <c r="X3333" s="2">
        <v>6156800</v>
      </c>
      <c r="Y3333" s="2">
        <v>6198910</v>
      </c>
      <c r="Z3333" s="2">
        <v>6244610</v>
      </c>
      <c r="AA3333" s="2">
        <v>6292700</v>
      </c>
      <c r="AB3333" s="2">
        <v>6338740</v>
      </c>
      <c r="AC3333" s="2">
        <v>6389990</v>
      </c>
      <c r="AD3333" s="2">
        <v>6434860</v>
      </c>
      <c r="AE3333" s="2">
        <v>6485220</v>
      </c>
      <c r="AF3333" s="2">
        <v>6541460</v>
      </c>
      <c r="AG3333" s="2">
        <v>6605110</v>
      </c>
    </row>
    <row r="3334" spans="1:33">
      <c r="A3334" s="115" t="s">
        <v>5053</v>
      </c>
      <c r="B3334" s="115" t="s">
        <v>19</v>
      </c>
      <c r="C3334" s="2">
        <v>3647110</v>
      </c>
      <c r="D3334" s="2">
        <v>3495340</v>
      </c>
      <c r="E3334" s="2">
        <v>3386880</v>
      </c>
      <c r="F3334" s="2">
        <v>3890190</v>
      </c>
      <c r="G3334" s="2">
        <v>4353180</v>
      </c>
      <c r="H3334" s="2">
        <v>4568260</v>
      </c>
      <c r="I3334" s="2">
        <v>4744120</v>
      </c>
      <c r="J3334" s="2">
        <v>4895440</v>
      </c>
      <c r="K3334" s="2">
        <v>5033420</v>
      </c>
      <c r="L3334" s="2">
        <v>5065060</v>
      </c>
      <c r="M3334" s="2">
        <v>5107960</v>
      </c>
      <c r="N3334" s="2">
        <v>5163590</v>
      </c>
      <c r="O3334" s="2">
        <v>5192350</v>
      </c>
      <c r="P3334" s="2">
        <v>5113070</v>
      </c>
      <c r="Q3334" s="2">
        <v>4897610</v>
      </c>
      <c r="R3334" s="2">
        <v>4989460</v>
      </c>
      <c r="S3334" s="2">
        <v>5059900</v>
      </c>
      <c r="T3334" s="2">
        <v>5101430</v>
      </c>
      <c r="U3334" s="2">
        <v>5135340</v>
      </c>
      <c r="V3334" s="2">
        <v>5157150</v>
      </c>
      <c r="W3334" s="2">
        <v>5202600</v>
      </c>
      <c r="X3334" s="2">
        <v>5256620</v>
      </c>
      <c r="Y3334" s="2">
        <v>5292570</v>
      </c>
      <c r="Z3334" s="2">
        <v>5331590</v>
      </c>
      <c r="AA3334" s="2">
        <v>5372650</v>
      </c>
      <c r="AB3334" s="2">
        <v>5411960</v>
      </c>
      <c r="AC3334" s="2">
        <v>5455710</v>
      </c>
      <c r="AD3334" s="2">
        <v>5494030</v>
      </c>
      <c r="AE3334" s="2">
        <v>5537020</v>
      </c>
      <c r="AF3334" s="2">
        <v>5585030</v>
      </c>
      <c r="AG3334" s="2">
        <v>5639380</v>
      </c>
    </row>
    <row r="3335" spans="1:33">
      <c r="A3335" s="115" t="s">
        <v>5054</v>
      </c>
      <c r="B3335" s="115" t="s">
        <v>19</v>
      </c>
      <c r="C3335" s="2">
        <v>23131800</v>
      </c>
      <c r="D3335" s="2">
        <v>22169200</v>
      </c>
      <c r="E3335" s="2">
        <v>21481300</v>
      </c>
      <c r="F3335" s="2">
        <v>24673500</v>
      </c>
      <c r="G3335" s="2">
        <v>27610000</v>
      </c>
      <c r="H3335" s="2">
        <v>28974200</v>
      </c>
      <c r="I3335" s="2">
        <v>30089500</v>
      </c>
      <c r="J3335" s="2">
        <v>31049300</v>
      </c>
      <c r="K3335" s="2">
        <v>31924400</v>
      </c>
      <c r="L3335" s="2">
        <v>32125100</v>
      </c>
      <c r="M3335" s="2">
        <v>32397200</v>
      </c>
      <c r="N3335" s="2">
        <v>32750000</v>
      </c>
      <c r="O3335" s="2">
        <v>32932400</v>
      </c>
      <c r="P3335" s="2">
        <v>32429600</v>
      </c>
      <c r="Q3335" s="2">
        <v>31063000</v>
      </c>
      <c r="R3335" s="2">
        <v>31645700</v>
      </c>
      <c r="S3335" s="2">
        <v>32092400</v>
      </c>
      <c r="T3335" s="2">
        <v>32355800</v>
      </c>
      <c r="U3335" s="2">
        <v>32570900</v>
      </c>
      <c r="V3335" s="2">
        <v>32709200</v>
      </c>
      <c r="W3335" s="2">
        <v>32997500</v>
      </c>
      <c r="X3335" s="2">
        <v>33340100</v>
      </c>
      <c r="Y3335" s="2">
        <v>33568100</v>
      </c>
      <c r="Z3335" s="2">
        <v>33815600</v>
      </c>
      <c r="AA3335" s="2">
        <v>34076000</v>
      </c>
      <c r="AB3335" s="2">
        <v>34325300</v>
      </c>
      <c r="AC3335" s="2">
        <v>34602800</v>
      </c>
      <c r="AD3335" s="2">
        <v>34845800</v>
      </c>
      <c r="AE3335" s="2">
        <v>35118500</v>
      </c>
      <c r="AF3335" s="2">
        <v>35423000</v>
      </c>
      <c r="AG3335" s="2">
        <v>35767700</v>
      </c>
    </row>
    <row r="3336" spans="1:33">
      <c r="A3336" s="115" t="s">
        <v>5055</v>
      </c>
      <c r="B3336" s="115" t="s">
        <v>19</v>
      </c>
      <c r="C3336" s="2">
        <v>4626360</v>
      </c>
      <c r="D3336" s="2">
        <v>4433840</v>
      </c>
      <c r="E3336" s="2">
        <v>4296250</v>
      </c>
      <c r="F3336" s="2">
        <v>4934710</v>
      </c>
      <c r="G3336" s="2">
        <v>5522010</v>
      </c>
      <c r="H3336" s="2">
        <v>5794840</v>
      </c>
      <c r="I3336" s="2">
        <v>6017910</v>
      </c>
      <c r="J3336" s="2">
        <v>6209860</v>
      </c>
      <c r="K3336" s="2">
        <v>6384890</v>
      </c>
      <c r="L3336" s="2">
        <v>6425020</v>
      </c>
      <c r="M3336" s="2">
        <v>6479440</v>
      </c>
      <c r="N3336" s="2">
        <v>6550010</v>
      </c>
      <c r="O3336" s="2">
        <v>6586490</v>
      </c>
      <c r="P3336" s="2">
        <v>6485920</v>
      </c>
      <c r="Q3336" s="2">
        <v>6212610</v>
      </c>
      <c r="R3336" s="2">
        <v>6329130</v>
      </c>
      <c r="S3336" s="2">
        <v>6418470</v>
      </c>
      <c r="T3336" s="2">
        <v>6471160</v>
      </c>
      <c r="U3336" s="2">
        <v>6514180</v>
      </c>
      <c r="V3336" s="2">
        <v>6541840</v>
      </c>
      <c r="W3336" s="2">
        <v>6599500</v>
      </c>
      <c r="X3336" s="2">
        <v>6668020</v>
      </c>
      <c r="Y3336" s="2">
        <v>6713620</v>
      </c>
      <c r="Z3336" s="2">
        <v>6763120</v>
      </c>
      <c r="AA3336" s="2">
        <v>6815200</v>
      </c>
      <c r="AB3336" s="2">
        <v>6865060</v>
      </c>
      <c r="AC3336" s="2">
        <v>6920560</v>
      </c>
      <c r="AD3336" s="2">
        <v>6969170</v>
      </c>
      <c r="AE3336" s="2">
        <v>7023710</v>
      </c>
      <c r="AF3336" s="2">
        <v>7084610</v>
      </c>
      <c r="AG3336" s="2">
        <v>7153550</v>
      </c>
    </row>
    <row r="3337" spans="1:33">
      <c r="A3337" s="115" t="s">
        <v>5056</v>
      </c>
      <c r="B3337" s="115" t="s">
        <v>19</v>
      </c>
      <c r="C3337" s="115">
        <v>0</v>
      </c>
      <c r="D3337" s="115">
        <v>0</v>
      </c>
      <c r="E3337" s="115">
        <v>0</v>
      </c>
      <c r="F3337" s="115">
        <v>0</v>
      </c>
      <c r="G3337" s="115">
        <v>0</v>
      </c>
      <c r="H3337" s="115">
        <v>0</v>
      </c>
      <c r="I3337" s="115">
        <v>0</v>
      </c>
      <c r="J3337" s="115">
        <v>0</v>
      </c>
      <c r="K3337" s="115">
        <v>0</v>
      </c>
      <c r="L3337" s="115">
        <v>0</v>
      </c>
      <c r="M3337" s="115">
        <v>0</v>
      </c>
      <c r="N3337" s="115">
        <v>0</v>
      </c>
      <c r="O3337" s="115">
        <v>0</v>
      </c>
      <c r="P3337" s="115">
        <v>0</v>
      </c>
      <c r="Q3337" s="115">
        <v>0</v>
      </c>
      <c r="R3337" s="115">
        <v>0</v>
      </c>
      <c r="S3337" s="115">
        <v>0</v>
      </c>
      <c r="T3337" s="115">
        <v>0</v>
      </c>
      <c r="U3337" s="115">
        <v>0</v>
      </c>
      <c r="V3337" s="115">
        <v>0</v>
      </c>
      <c r="W3337" s="115">
        <v>0</v>
      </c>
      <c r="X3337" s="115">
        <v>0</v>
      </c>
      <c r="Y3337" s="115">
        <v>0</v>
      </c>
      <c r="Z3337" s="115">
        <v>0</v>
      </c>
      <c r="AA3337" s="115">
        <v>0</v>
      </c>
      <c r="AB3337" s="115">
        <v>0</v>
      </c>
      <c r="AC3337" s="115">
        <v>0</v>
      </c>
      <c r="AD3337" s="115">
        <v>0</v>
      </c>
      <c r="AE3337" s="115">
        <v>0</v>
      </c>
      <c r="AF3337" s="115">
        <v>0</v>
      </c>
      <c r="AG3337" s="115">
        <v>0</v>
      </c>
    </row>
    <row r="3338" spans="1:33">
      <c r="A3338" s="115" t="s">
        <v>5057</v>
      </c>
      <c r="B3338" s="115" t="s">
        <v>19</v>
      </c>
      <c r="C3338" s="2">
        <v>293450000000</v>
      </c>
      <c r="D3338" s="2">
        <v>239078000000</v>
      </c>
      <c r="E3338" s="2">
        <v>253546000000</v>
      </c>
      <c r="F3338" s="2">
        <v>253571000000</v>
      </c>
      <c r="G3338" s="2">
        <v>259971000000</v>
      </c>
      <c r="H3338" s="2">
        <v>272020000000</v>
      </c>
      <c r="I3338" s="2">
        <v>274976000000</v>
      </c>
      <c r="J3338" s="2">
        <v>269637000000</v>
      </c>
      <c r="K3338" s="2">
        <v>262871000000</v>
      </c>
      <c r="L3338" s="2">
        <v>254774000000</v>
      </c>
      <c r="M3338" s="2">
        <v>247527000000</v>
      </c>
      <c r="N3338" s="2">
        <v>246464000000</v>
      </c>
      <c r="O3338" s="2">
        <v>246498000000</v>
      </c>
      <c r="P3338" s="2">
        <v>244909000000</v>
      </c>
      <c r="Q3338" s="2">
        <v>243037000000</v>
      </c>
      <c r="R3338" s="2">
        <v>243007000000</v>
      </c>
      <c r="S3338" s="2">
        <v>243151000000</v>
      </c>
      <c r="T3338" s="2">
        <v>241456000000</v>
      </c>
      <c r="U3338" s="2">
        <v>240622000000</v>
      </c>
      <c r="V3338" s="2">
        <v>241927000000</v>
      </c>
      <c r="W3338" s="2">
        <v>237847000000</v>
      </c>
      <c r="X3338" s="2">
        <v>236226000000</v>
      </c>
      <c r="Y3338" s="2">
        <v>236649000000</v>
      </c>
      <c r="Z3338" s="2">
        <v>239084000000</v>
      </c>
      <c r="AA3338" s="2">
        <v>239231000000</v>
      </c>
      <c r="AB3338" s="2">
        <v>238424000000</v>
      </c>
      <c r="AC3338" s="2">
        <v>236944000000</v>
      </c>
      <c r="AD3338" s="2">
        <v>234298000000</v>
      </c>
      <c r="AE3338" s="2">
        <v>232708000000</v>
      </c>
      <c r="AF3338" s="2">
        <v>231151000000</v>
      </c>
      <c r="AG3338" s="2">
        <v>232280000000</v>
      </c>
    </row>
    <row r="3339" spans="1:33">
      <c r="A3339" s="115" t="s">
        <v>5058</v>
      </c>
      <c r="B3339" s="115" t="s">
        <v>19</v>
      </c>
      <c r="C3339" s="2">
        <v>8349090</v>
      </c>
      <c r="D3339" s="2">
        <v>6802120</v>
      </c>
      <c r="E3339" s="2">
        <v>7213760</v>
      </c>
      <c r="F3339" s="2">
        <v>7214470</v>
      </c>
      <c r="G3339" s="2">
        <v>7396570</v>
      </c>
      <c r="H3339" s="2">
        <v>7739380</v>
      </c>
      <c r="I3339" s="2">
        <v>7823480</v>
      </c>
      <c r="J3339" s="2">
        <v>7671580</v>
      </c>
      <c r="K3339" s="2">
        <v>7479070</v>
      </c>
      <c r="L3339" s="2">
        <v>7248700</v>
      </c>
      <c r="M3339" s="2">
        <v>7042500</v>
      </c>
      <c r="N3339" s="2">
        <v>7012260</v>
      </c>
      <c r="O3339" s="2">
        <v>7013230</v>
      </c>
      <c r="P3339" s="2">
        <v>6968010</v>
      </c>
      <c r="Q3339" s="2">
        <v>6914760</v>
      </c>
      <c r="R3339" s="2">
        <v>6913900</v>
      </c>
      <c r="S3339" s="2">
        <v>6918020</v>
      </c>
      <c r="T3339" s="2">
        <v>6869770</v>
      </c>
      <c r="U3339" s="2">
        <v>6846060</v>
      </c>
      <c r="V3339" s="2">
        <v>6883170</v>
      </c>
      <c r="W3339" s="2">
        <v>6767100</v>
      </c>
      <c r="X3339" s="2">
        <v>6720980</v>
      </c>
      <c r="Y3339" s="2">
        <v>6733010</v>
      </c>
      <c r="Z3339" s="2">
        <v>6802290</v>
      </c>
      <c r="AA3339" s="2">
        <v>6806490</v>
      </c>
      <c r="AB3339" s="2">
        <v>6783530</v>
      </c>
      <c r="AC3339" s="2">
        <v>6741400</v>
      </c>
      <c r="AD3339" s="2">
        <v>6666140</v>
      </c>
      <c r="AE3339" s="2">
        <v>6620900</v>
      </c>
      <c r="AF3339" s="2">
        <v>6576590</v>
      </c>
      <c r="AG3339" s="2">
        <v>6608730</v>
      </c>
    </row>
    <row r="3340" spans="1:33">
      <c r="A3340" s="115" t="s">
        <v>5059</v>
      </c>
      <c r="B3340" s="115" t="s">
        <v>19</v>
      </c>
      <c r="C3340" s="2">
        <v>38558300</v>
      </c>
      <c r="D3340" s="2">
        <v>31414000</v>
      </c>
      <c r="E3340" s="2">
        <v>33315100</v>
      </c>
      <c r="F3340" s="2">
        <v>33318300</v>
      </c>
      <c r="G3340" s="2">
        <v>34159300</v>
      </c>
      <c r="H3340" s="2">
        <v>35742500</v>
      </c>
      <c r="I3340" s="2">
        <v>36130900</v>
      </c>
      <c r="J3340" s="2">
        <v>35429400</v>
      </c>
      <c r="K3340" s="2">
        <v>34540300</v>
      </c>
      <c r="L3340" s="2">
        <v>33476400</v>
      </c>
      <c r="M3340" s="2">
        <v>32524100</v>
      </c>
      <c r="N3340" s="2">
        <v>32384500</v>
      </c>
      <c r="O3340" s="2">
        <v>32389000</v>
      </c>
      <c r="P3340" s="2">
        <v>32180100</v>
      </c>
      <c r="Q3340" s="2">
        <v>31934200</v>
      </c>
      <c r="R3340" s="2">
        <v>31930200</v>
      </c>
      <c r="S3340" s="2">
        <v>31949300</v>
      </c>
      <c r="T3340" s="2">
        <v>31726400</v>
      </c>
      <c r="U3340" s="2">
        <v>31616900</v>
      </c>
      <c r="V3340" s="2">
        <v>31788300</v>
      </c>
      <c r="W3340" s="2">
        <v>31252300</v>
      </c>
      <c r="X3340" s="2">
        <v>31039300</v>
      </c>
      <c r="Y3340" s="2">
        <v>31094800</v>
      </c>
      <c r="Z3340" s="2">
        <v>31414800</v>
      </c>
      <c r="AA3340" s="2">
        <v>31434200</v>
      </c>
      <c r="AB3340" s="2">
        <v>31328100</v>
      </c>
      <c r="AC3340" s="2">
        <v>31133600</v>
      </c>
      <c r="AD3340" s="2">
        <v>30786000</v>
      </c>
      <c r="AE3340" s="2">
        <v>30577100</v>
      </c>
      <c r="AF3340" s="2">
        <v>30372400</v>
      </c>
      <c r="AG3340" s="2">
        <v>30520900</v>
      </c>
    </row>
    <row r="3341" spans="1:33">
      <c r="A3341" s="115" t="s">
        <v>5060</v>
      </c>
      <c r="B3341" s="115" t="s">
        <v>19</v>
      </c>
      <c r="C3341" s="2">
        <v>131966000</v>
      </c>
      <c r="D3341" s="2">
        <v>107515000</v>
      </c>
      <c r="E3341" s="2">
        <v>114021000</v>
      </c>
      <c r="F3341" s="2">
        <v>114032000</v>
      </c>
      <c r="G3341" s="2">
        <v>116911000</v>
      </c>
      <c r="H3341" s="2">
        <v>122329000</v>
      </c>
      <c r="I3341" s="2">
        <v>123659000</v>
      </c>
      <c r="J3341" s="2">
        <v>121258000</v>
      </c>
      <c r="K3341" s="2">
        <v>118215000</v>
      </c>
      <c r="L3341" s="2">
        <v>114574000</v>
      </c>
      <c r="M3341" s="2">
        <v>111314000</v>
      </c>
      <c r="N3341" s="2">
        <v>110836000</v>
      </c>
      <c r="O3341" s="2">
        <v>110852000</v>
      </c>
      <c r="P3341" s="2">
        <v>110137000</v>
      </c>
      <c r="Q3341" s="2">
        <v>109295000</v>
      </c>
      <c r="R3341" s="2">
        <v>109282000</v>
      </c>
      <c r="S3341" s="2">
        <v>109347000</v>
      </c>
      <c r="T3341" s="2">
        <v>108584000</v>
      </c>
      <c r="U3341" s="2">
        <v>108209000</v>
      </c>
      <c r="V3341" s="2">
        <v>108796000</v>
      </c>
      <c r="W3341" s="2">
        <v>106961000</v>
      </c>
      <c r="X3341" s="2">
        <v>106232000</v>
      </c>
      <c r="Y3341" s="2">
        <v>106423000</v>
      </c>
      <c r="Z3341" s="2">
        <v>107518000</v>
      </c>
      <c r="AA3341" s="2">
        <v>107584000</v>
      </c>
      <c r="AB3341" s="2">
        <v>107221000</v>
      </c>
      <c r="AC3341" s="2">
        <v>106555000</v>
      </c>
      <c r="AD3341" s="2">
        <v>105366000</v>
      </c>
      <c r="AE3341" s="2">
        <v>104650000</v>
      </c>
      <c r="AF3341" s="2">
        <v>103950000</v>
      </c>
      <c r="AG3341" s="2">
        <v>104458000</v>
      </c>
    </row>
    <row r="3342" spans="1:33">
      <c r="A3342" s="115" t="s">
        <v>5061</v>
      </c>
      <c r="B3342" s="115" t="s">
        <v>19</v>
      </c>
      <c r="C3342" s="2">
        <v>10417800</v>
      </c>
      <c r="D3342" s="2">
        <v>8487510</v>
      </c>
      <c r="E3342" s="2">
        <v>9001150</v>
      </c>
      <c r="F3342" s="2">
        <v>9002030</v>
      </c>
      <c r="G3342" s="2">
        <v>9229250</v>
      </c>
      <c r="H3342" s="2">
        <v>9657010</v>
      </c>
      <c r="I3342" s="2">
        <v>9761950</v>
      </c>
      <c r="J3342" s="2">
        <v>9572410</v>
      </c>
      <c r="K3342" s="2">
        <v>9332190</v>
      </c>
      <c r="L3342" s="2">
        <v>9044750</v>
      </c>
      <c r="M3342" s="2">
        <v>8787460</v>
      </c>
      <c r="N3342" s="2">
        <v>8749730</v>
      </c>
      <c r="O3342" s="2">
        <v>8750930</v>
      </c>
      <c r="P3342" s="2">
        <v>8694520</v>
      </c>
      <c r="Q3342" s="2">
        <v>8628060</v>
      </c>
      <c r="R3342" s="2">
        <v>8626990</v>
      </c>
      <c r="S3342" s="2">
        <v>8632130</v>
      </c>
      <c r="T3342" s="2">
        <v>8571930</v>
      </c>
      <c r="U3342" s="2">
        <v>8542350</v>
      </c>
      <c r="V3342" s="2">
        <v>8588650</v>
      </c>
      <c r="W3342" s="2">
        <v>8443820</v>
      </c>
      <c r="X3342" s="2">
        <v>8386270</v>
      </c>
      <c r="Y3342" s="2">
        <v>8401280</v>
      </c>
      <c r="Z3342" s="2">
        <v>8487720</v>
      </c>
      <c r="AA3342" s="2">
        <v>8492970</v>
      </c>
      <c r="AB3342" s="2">
        <v>8464320</v>
      </c>
      <c r="AC3342" s="2">
        <v>8411750</v>
      </c>
      <c r="AD3342" s="2">
        <v>8317840</v>
      </c>
      <c r="AE3342" s="2">
        <v>8261390</v>
      </c>
      <c r="AF3342" s="2">
        <v>8206100</v>
      </c>
      <c r="AG3342" s="2">
        <v>8246200</v>
      </c>
    </row>
    <row r="3343" spans="1:33">
      <c r="A3343" s="115" t="s">
        <v>5062</v>
      </c>
      <c r="B3343" s="115" t="s">
        <v>19</v>
      </c>
      <c r="C3343" s="2">
        <v>9264160</v>
      </c>
      <c r="D3343" s="2">
        <v>7547640</v>
      </c>
      <c r="E3343" s="2">
        <v>8004400</v>
      </c>
      <c r="F3343" s="2">
        <v>8005190</v>
      </c>
      <c r="G3343" s="2">
        <v>8207240</v>
      </c>
      <c r="H3343" s="2">
        <v>8587630</v>
      </c>
      <c r="I3343" s="2">
        <v>8680950</v>
      </c>
      <c r="J3343" s="2">
        <v>8512400</v>
      </c>
      <c r="K3343" s="2">
        <v>8298780</v>
      </c>
      <c r="L3343" s="2">
        <v>8043170</v>
      </c>
      <c r="M3343" s="2">
        <v>7814370</v>
      </c>
      <c r="N3343" s="2">
        <v>7780820</v>
      </c>
      <c r="O3343" s="2">
        <v>7781890</v>
      </c>
      <c r="P3343" s="2">
        <v>7731720</v>
      </c>
      <c r="Q3343" s="2">
        <v>7672630</v>
      </c>
      <c r="R3343" s="2">
        <v>7671680</v>
      </c>
      <c r="S3343" s="2">
        <v>7676250</v>
      </c>
      <c r="T3343" s="2">
        <v>7622710</v>
      </c>
      <c r="U3343" s="2">
        <v>7596400</v>
      </c>
      <c r="V3343" s="2">
        <v>7637580</v>
      </c>
      <c r="W3343" s="2">
        <v>7508790</v>
      </c>
      <c r="X3343" s="2">
        <v>7457610</v>
      </c>
      <c r="Y3343" s="2">
        <v>7470960</v>
      </c>
      <c r="Z3343" s="2">
        <v>7547830</v>
      </c>
      <c r="AA3343" s="2">
        <v>7552500</v>
      </c>
      <c r="AB3343" s="2">
        <v>7527010</v>
      </c>
      <c r="AC3343" s="2">
        <v>7480270</v>
      </c>
      <c r="AD3343" s="2">
        <v>7396760</v>
      </c>
      <c r="AE3343" s="2">
        <v>7346560</v>
      </c>
      <c r="AF3343" s="2">
        <v>7297390</v>
      </c>
      <c r="AG3343" s="2">
        <v>7333060</v>
      </c>
    </row>
    <row r="3344" spans="1:33">
      <c r="A3344" s="115" t="s">
        <v>5063</v>
      </c>
      <c r="B3344" s="115" t="s">
        <v>19</v>
      </c>
      <c r="C3344" s="2">
        <v>28054500</v>
      </c>
      <c r="D3344" s="2">
        <v>22856400</v>
      </c>
      <c r="E3344" s="2">
        <v>24239600</v>
      </c>
      <c r="F3344" s="2">
        <v>24242000</v>
      </c>
      <c r="G3344" s="2">
        <v>24853800</v>
      </c>
      <c r="H3344" s="2">
        <v>26005800</v>
      </c>
      <c r="I3344" s="2">
        <v>26288400</v>
      </c>
      <c r="J3344" s="2">
        <v>25778000</v>
      </c>
      <c r="K3344" s="2">
        <v>25131100</v>
      </c>
      <c r="L3344" s="2">
        <v>24357000</v>
      </c>
      <c r="M3344" s="2">
        <v>23664100</v>
      </c>
      <c r="N3344" s="2">
        <v>23562500</v>
      </c>
      <c r="O3344" s="2">
        <v>23565800</v>
      </c>
      <c r="P3344" s="2">
        <v>23413800</v>
      </c>
      <c r="Q3344" s="2">
        <v>23234900</v>
      </c>
      <c r="R3344" s="2">
        <v>23232000</v>
      </c>
      <c r="S3344" s="2">
        <v>23245800</v>
      </c>
      <c r="T3344" s="2">
        <v>23083700</v>
      </c>
      <c r="U3344" s="2">
        <v>23004000</v>
      </c>
      <c r="V3344" s="2">
        <v>23128700</v>
      </c>
      <c r="W3344" s="2">
        <v>22738700</v>
      </c>
      <c r="X3344" s="2">
        <v>22583700</v>
      </c>
      <c r="Y3344" s="2">
        <v>22624200</v>
      </c>
      <c r="Z3344" s="2">
        <v>22857000</v>
      </c>
      <c r="AA3344" s="2">
        <v>22871100</v>
      </c>
      <c r="AB3344" s="2">
        <v>22793900</v>
      </c>
      <c r="AC3344" s="2">
        <v>22652400</v>
      </c>
      <c r="AD3344" s="2">
        <v>22399500</v>
      </c>
      <c r="AE3344" s="2">
        <v>22247500</v>
      </c>
      <c r="AF3344" s="2">
        <v>22098600</v>
      </c>
      <c r="AG3344" s="2">
        <v>22206600</v>
      </c>
    </row>
    <row r="3345" spans="1:33">
      <c r="A3345" s="115" t="s">
        <v>5064</v>
      </c>
      <c r="B3345" s="115" t="s">
        <v>19</v>
      </c>
      <c r="C3345" s="2">
        <v>2166460</v>
      </c>
      <c r="D3345" s="2">
        <v>1765050</v>
      </c>
      <c r="E3345" s="2">
        <v>1871860</v>
      </c>
      <c r="F3345" s="2">
        <v>1872040</v>
      </c>
      <c r="G3345" s="2">
        <v>1919300</v>
      </c>
      <c r="H3345" s="2">
        <v>2008250</v>
      </c>
      <c r="I3345" s="2">
        <v>2030080</v>
      </c>
      <c r="J3345" s="2">
        <v>1990660</v>
      </c>
      <c r="K3345" s="2">
        <v>1940700</v>
      </c>
      <c r="L3345" s="2">
        <v>1880930</v>
      </c>
      <c r="M3345" s="2">
        <v>1827420</v>
      </c>
      <c r="N3345" s="2">
        <v>1819580</v>
      </c>
      <c r="O3345" s="2">
        <v>1819830</v>
      </c>
      <c r="P3345" s="2">
        <v>1808090</v>
      </c>
      <c r="Q3345" s="2">
        <v>1794270</v>
      </c>
      <c r="R3345" s="2">
        <v>1794050</v>
      </c>
      <c r="S3345" s="2">
        <v>1795120</v>
      </c>
      <c r="T3345" s="2">
        <v>1782600</v>
      </c>
      <c r="U3345" s="2">
        <v>1776450</v>
      </c>
      <c r="V3345" s="2">
        <v>1786080</v>
      </c>
      <c r="W3345" s="2">
        <v>1755960</v>
      </c>
      <c r="X3345" s="2">
        <v>1743990</v>
      </c>
      <c r="Y3345" s="2">
        <v>1747110</v>
      </c>
      <c r="Z3345" s="2">
        <v>1765090</v>
      </c>
      <c r="AA3345" s="2">
        <v>1766180</v>
      </c>
      <c r="AB3345" s="2">
        <v>1760220</v>
      </c>
      <c r="AC3345" s="2">
        <v>1749290</v>
      </c>
      <c r="AD3345" s="2">
        <v>1729760</v>
      </c>
      <c r="AE3345" s="2">
        <v>1718020</v>
      </c>
      <c r="AF3345" s="2">
        <v>1706520</v>
      </c>
      <c r="AG3345" s="2">
        <v>1714860</v>
      </c>
    </row>
    <row r="3346" spans="1:33">
      <c r="A3346" s="115" t="s">
        <v>5065</v>
      </c>
      <c r="B3346" s="115" t="s">
        <v>19</v>
      </c>
      <c r="C3346" s="2">
        <v>1849700</v>
      </c>
      <c r="D3346" s="2">
        <v>1506980</v>
      </c>
      <c r="E3346" s="2">
        <v>1598180</v>
      </c>
      <c r="F3346" s="2">
        <v>1598330</v>
      </c>
      <c r="G3346" s="2">
        <v>1638680</v>
      </c>
      <c r="H3346" s="2">
        <v>1714630</v>
      </c>
      <c r="I3346" s="2">
        <v>1733260</v>
      </c>
      <c r="J3346" s="2">
        <v>1699610</v>
      </c>
      <c r="K3346" s="2">
        <v>1656950</v>
      </c>
      <c r="L3346" s="2">
        <v>1605920</v>
      </c>
      <c r="M3346" s="2">
        <v>1560240</v>
      </c>
      <c r="N3346" s="2">
        <v>1553540</v>
      </c>
      <c r="O3346" s="2">
        <v>1553750</v>
      </c>
      <c r="P3346" s="2">
        <v>1543730</v>
      </c>
      <c r="Q3346" s="2">
        <v>1531930</v>
      </c>
      <c r="R3346" s="2">
        <v>1531740</v>
      </c>
      <c r="S3346" s="2">
        <v>1532660</v>
      </c>
      <c r="T3346" s="2">
        <v>1521970</v>
      </c>
      <c r="U3346" s="2">
        <v>1516720</v>
      </c>
      <c r="V3346" s="2">
        <v>1524940</v>
      </c>
      <c r="W3346" s="2">
        <v>1499220</v>
      </c>
      <c r="X3346" s="2">
        <v>1489000</v>
      </c>
      <c r="Y3346" s="2">
        <v>1491670</v>
      </c>
      <c r="Z3346" s="2">
        <v>1507020</v>
      </c>
      <c r="AA3346" s="2">
        <v>1507950</v>
      </c>
      <c r="AB3346" s="2">
        <v>1502860</v>
      </c>
      <c r="AC3346" s="2">
        <v>1493530</v>
      </c>
      <c r="AD3346" s="2">
        <v>1476850</v>
      </c>
      <c r="AE3346" s="2">
        <v>1466830</v>
      </c>
      <c r="AF3346" s="2">
        <v>1457010</v>
      </c>
      <c r="AG3346" s="2">
        <v>1464130</v>
      </c>
    </row>
    <row r="3347" spans="1:33">
      <c r="A3347" s="115" t="s">
        <v>5066</v>
      </c>
      <c r="B3347" s="115" t="s">
        <v>19</v>
      </c>
      <c r="C3347" s="2">
        <v>11731700</v>
      </c>
      <c r="D3347" s="2">
        <v>9558010</v>
      </c>
      <c r="E3347" s="2">
        <v>10136400</v>
      </c>
      <c r="F3347" s="2">
        <v>10137400</v>
      </c>
      <c r="G3347" s="2">
        <v>10393300</v>
      </c>
      <c r="H3347" s="2">
        <v>10875000</v>
      </c>
      <c r="I3347" s="2">
        <v>10993200</v>
      </c>
      <c r="J3347" s="2">
        <v>10779700</v>
      </c>
      <c r="K3347" s="2">
        <v>10509200</v>
      </c>
      <c r="L3347" s="2">
        <v>10185500</v>
      </c>
      <c r="M3347" s="2">
        <v>9895780</v>
      </c>
      <c r="N3347" s="2">
        <v>9853300</v>
      </c>
      <c r="O3347" s="2">
        <v>9854650</v>
      </c>
      <c r="P3347" s="2">
        <v>9791120</v>
      </c>
      <c r="Q3347" s="2">
        <v>9716290</v>
      </c>
      <c r="R3347" s="2">
        <v>9715080</v>
      </c>
      <c r="S3347" s="2">
        <v>9720870</v>
      </c>
      <c r="T3347" s="2">
        <v>9653070</v>
      </c>
      <c r="U3347" s="2">
        <v>9619760</v>
      </c>
      <c r="V3347" s="2">
        <v>9671900</v>
      </c>
      <c r="W3347" s="2">
        <v>9508810</v>
      </c>
      <c r="X3347" s="2">
        <v>9443990</v>
      </c>
      <c r="Y3347" s="2">
        <v>9460910</v>
      </c>
      <c r="Z3347" s="2">
        <v>9558250</v>
      </c>
      <c r="AA3347" s="2">
        <v>9564160</v>
      </c>
      <c r="AB3347" s="2">
        <v>9531890</v>
      </c>
      <c r="AC3347" s="2">
        <v>9472690</v>
      </c>
      <c r="AD3347" s="2">
        <v>9366940</v>
      </c>
      <c r="AE3347" s="2">
        <v>9303370</v>
      </c>
      <c r="AF3347" s="2">
        <v>9241110</v>
      </c>
      <c r="AG3347" s="2">
        <v>9286270</v>
      </c>
    </row>
    <row r="3348" spans="1:33">
      <c r="A3348" s="115" t="s">
        <v>5067</v>
      </c>
      <c r="B3348" s="115" t="s">
        <v>19</v>
      </c>
      <c r="C3348" s="2">
        <v>2346350</v>
      </c>
      <c r="D3348" s="2">
        <v>1911600</v>
      </c>
      <c r="E3348" s="2">
        <v>2027290</v>
      </c>
      <c r="F3348" s="2">
        <v>2027480</v>
      </c>
      <c r="G3348" s="2">
        <v>2078660</v>
      </c>
      <c r="H3348" s="2">
        <v>2175000</v>
      </c>
      <c r="I3348" s="2">
        <v>2198640</v>
      </c>
      <c r="J3348" s="2">
        <v>2155950</v>
      </c>
      <c r="K3348" s="2">
        <v>2101850</v>
      </c>
      <c r="L3348" s="2">
        <v>2037110</v>
      </c>
      <c r="M3348" s="2">
        <v>1979160</v>
      </c>
      <c r="N3348" s="2">
        <v>1970660</v>
      </c>
      <c r="O3348" s="2">
        <v>1970930</v>
      </c>
      <c r="P3348" s="2">
        <v>1958220</v>
      </c>
      <c r="Q3348" s="2">
        <v>1943260</v>
      </c>
      <c r="R3348" s="2">
        <v>1943020</v>
      </c>
      <c r="S3348" s="2">
        <v>1944170</v>
      </c>
      <c r="T3348" s="2">
        <v>1930610</v>
      </c>
      <c r="U3348" s="2">
        <v>1923950</v>
      </c>
      <c r="V3348" s="2">
        <v>1934380</v>
      </c>
      <c r="W3348" s="2">
        <v>1901760</v>
      </c>
      <c r="X3348" s="2">
        <v>1888800</v>
      </c>
      <c r="Y3348" s="2">
        <v>1892180</v>
      </c>
      <c r="Z3348" s="2">
        <v>1911650</v>
      </c>
      <c r="AA3348" s="2">
        <v>1912830</v>
      </c>
      <c r="AB3348" s="2">
        <v>1906380</v>
      </c>
      <c r="AC3348" s="2">
        <v>1894540</v>
      </c>
      <c r="AD3348" s="2">
        <v>1873390</v>
      </c>
      <c r="AE3348" s="2">
        <v>1860670</v>
      </c>
      <c r="AF3348" s="2">
        <v>1848220</v>
      </c>
      <c r="AG3348" s="2">
        <v>1857250</v>
      </c>
    </row>
    <row r="3349" spans="1:33">
      <c r="A3349" s="115" t="s">
        <v>5068</v>
      </c>
      <c r="B3349" s="115" t="s">
        <v>19</v>
      </c>
      <c r="C3349" s="115">
        <v>0</v>
      </c>
      <c r="D3349" s="115">
        <v>0</v>
      </c>
      <c r="E3349" s="115">
        <v>0</v>
      </c>
      <c r="F3349" s="115">
        <v>0</v>
      </c>
      <c r="G3349" s="115">
        <v>0</v>
      </c>
      <c r="H3349" s="115">
        <v>0</v>
      </c>
      <c r="I3349" s="115">
        <v>0</v>
      </c>
      <c r="J3349" s="115">
        <v>0</v>
      </c>
      <c r="K3349" s="115">
        <v>0</v>
      </c>
      <c r="L3349" s="115">
        <v>0</v>
      </c>
      <c r="M3349" s="115">
        <v>0</v>
      </c>
      <c r="N3349" s="115">
        <v>0</v>
      </c>
      <c r="O3349" s="115">
        <v>0</v>
      </c>
      <c r="P3349" s="115">
        <v>0</v>
      </c>
      <c r="Q3349" s="115">
        <v>0</v>
      </c>
      <c r="R3349" s="115">
        <v>0</v>
      </c>
      <c r="S3349" s="115">
        <v>0</v>
      </c>
      <c r="T3349" s="115">
        <v>0</v>
      </c>
      <c r="U3349" s="115">
        <v>0</v>
      </c>
      <c r="V3349" s="115">
        <v>0</v>
      </c>
      <c r="W3349" s="115">
        <v>0</v>
      </c>
      <c r="X3349" s="115">
        <v>0</v>
      </c>
      <c r="Y3349" s="115">
        <v>0</v>
      </c>
      <c r="Z3349" s="115">
        <v>0</v>
      </c>
      <c r="AA3349" s="115">
        <v>0</v>
      </c>
      <c r="AB3349" s="115">
        <v>0</v>
      </c>
      <c r="AC3349" s="115">
        <v>0</v>
      </c>
      <c r="AD3349" s="115">
        <v>0</v>
      </c>
      <c r="AE3349" s="115">
        <v>0</v>
      </c>
      <c r="AF3349" s="115">
        <v>0</v>
      </c>
      <c r="AG3349" s="115">
        <v>0</v>
      </c>
    </row>
    <row r="3350" spans="1:33">
      <c r="A3350" s="115" t="s">
        <v>5069</v>
      </c>
      <c r="B3350" s="115" t="s">
        <v>19</v>
      </c>
      <c r="C3350" s="2">
        <v>534483000000</v>
      </c>
      <c r="D3350" s="2">
        <v>596471000000</v>
      </c>
      <c r="E3350" s="2">
        <v>554348000000</v>
      </c>
      <c r="F3350" s="2">
        <v>650642000000</v>
      </c>
      <c r="G3350" s="2">
        <v>746640000000</v>
      </c>
      <c r="H3350" s="2">
        <v>806081000000</v>
      </c>
      <c r="I3350" s="2">
        <v>860758000000</v>
      </c>
      <c r="J3350" s="2">
        <v>924883000000</v>
      </c>
      <c r="K3350" s="2">
        <v>991185000000</v>
      </c>
      <c r="L3350" s="2">
        <v>1029270000000</v>
      </c>
      <c r="M3350" s="2">
        <v>1071140000000</v>
      </c>
      <c r="N3350" s="2">
        <v>1115070000000</v>
      </c>
      <c r="O3350" s="2">
        <v>1152900000000</v>
      </c>
      <c r="P3350" s="2">
        <v>1161220000000</v>
      </c>
      <c r="Q3350" s="2">
        <v>1169800000000</v>
      </c>
      <c r="R3350" s="2">
        <v>1183990000000</v>
      </c>
      <c r="S3350" s="2">
        <v>1197610000000</v>
      </c>
      <c r="T3350" s="2">
        <v>1205240000000</v>
      </c>
      <c r="U3350" s="2">
        <v>1212810000000</v>
      </c>
      <c r="V3350" s="2">
        <v>1225560000000</v>
      </c>
      <c r="W3350" s="2">
        <v>1226850000000</v>
      </c>
      <c r="X3350" s="2">
        <v>1235810000000</v>
      </c>
      <c r="Y3350" s="2">
        <v>1246690000000</v>
      </c>
      <c r="Z3350" s="2">
        <v>1257800000000</v>
      </c>
      <c r="AA3350" s="2">
        <v>1264770000000</v>
      </c>
      <c r="AB3350" s="2">
        <v>1269410000000</v>
      </c>
      <c r="AC3350" s="2">
        <v>1271880000000</v>
      </c>
      <c r="AD3350" s="2">
        <v>1275270000000</v>
      </c>
      <c r="AE3350" s="2">
        <v>1277470000000</v>
      </c>
      <c r="AF3350" s="2">
        <v>1278560000000</v>
      </c>
      <c r="AG3350" s="2">
        <v>1287720000000</v>
      </c>
    </row>
    <row r="3351" spans="1:33">
      <c r="A3351" s="115" t="s">
        <v>5070</v>
      </c>
      <c r="B3351" s="115" t="s">
        <v>19</v>
      </c>
      <c r="C3351" s="2">
        <v>15206800</v>
      </c>
      <c r="D3351" s="2">
        <v>16970500</v>
      </c>
      <c r="E3351" s="2">
        <v>15772000</v>
      </c>
      <c r="F3351" s="2">
        <v>18511700</v>
      </c>
      <c r="G3351" s="2">
        <v>21243000</v>
      </c>
      <c r="H3351" s="2">
        <v>22934200</v>
      </c>
      <c r="I3351" s="2">
        <v>24489800</v>
      </c>
      <c r="J3351" s="2">
        <v>26314300</v>
      </c>
      <c r="K3351" s="2">
        <v>28200700</v>
      </c>
      <c r="L3351" s="2">
        <v>29284100</v>
      </c>
      <c r="M3351" s="2">
        <v>30475400</v>
      </c>
      <c r="N3351" s="2">
        <v>31725400</v>
      </c>
      <c r="O3351" s="2">
        <v>32801800</v>
      </c>
      <c r="P3351" s="2">
        <v>33038400</v>
      </c>
      <c r="Q3351" s="2">
        <v>33282600</v>
      </c>
      <c r="R3351" s="2">
        <v>33686300</v>
      </c>
      <c r="S3351" s="2">
        <v>34073900</v>
      </c>
      <c r="T3351" s="2">
        <v>34291000</v>
      </c>
      <c r="U3351" s="2">
        <v>34506400</v>
      </c>
      <c r="V3351" s="2">
        <v>34869100</v>
      </c>
      <c r="W3351" s="2">
        <v>34905600</v>
      </c>
      <c r="X3351" s="2">
        <v>35160700</v>
      </c>
      <c r="Y3351" s="2">
        <v>35470100</v>
      </c>
      <c r="Z3351" s="2">
        <v>35786300</v>
      </c>
      <c r="AA3351" s="2">
        <v>35984600</v>
      </c>
      <c r="AB3351" s="2">
        <v>36116700</v>
      </c>
      <c r="AC3351" s="2">
        <v>36187000</v>
      </c>
      <c r="AD3351" s="2">
        <v>36283200</v>
      </c>
      <c r="AE3351" s="2">
        <v>36345900</v>
      </c>
      <c r="AF3351" s="2">
        <v>36376900</v>
      </c>
      <c r="AG3351" s="2">
        <v>36637500</v>
      </c>
    </row>
    <row r="3352" spans="1:33">
      <c r="A3352" s="115" t="s">
        <v>5071</v>
      </c>
      <c r="B3352" s="115" t="s">
        <v>19</v>
      </c>
      <c r="C3352" s="2">
        <v>70229200</v>
      </c>
      <c r="D3352" s="2">
        <v>78374300</v>
      </c>
      <c r="E3352" s="2">
        <v>72839500</v>
      </c>
      <c r="F3352" s="2">
        <v>85492100</v>
      </c>
      <c r="G3352" s="2">
        <v>98106000</v>
      </c>
      <c r="H3352" s="2">
        <v>105916000</v>
      </c>
      <c r="I3352" s="2">
        <v>113101000</v>
      </c>
      <c r="J3352" s="2">
        <v>121526000</v>
      </c>
      <c r="K3352" s="2">
        <v>130238000</v>
      </c>
      <c r="L3352" s="2">
        <v>135242000</v>
      </c>
      <c r="M3352" s="2">
        <v>140744000</v>
      </c>
      <c r="N3352" s="2">
        <v>146516000</v>
      </c>
      <c r="O3352" s="2">
        <v>151488000</v>
      </c>
      <c r="P3352" s="2">
        <v>152580000</v>
      </c>
      <c r="Q3352" s="2">
        <v>153708000</v>
      </c>
      <c r="R3352" s="2">
        <v>155572000</v>
      </c>
      <c r="S3352" s="2">
        <v>157362000</v>
      </c>
      <c r="T3352" s="2">
        <v>158365000</v>
      </c>
      <c r="U3352" s="2">
        <v>159360000</v>
      </c>
      <c r="V3352" s="2">
        <v>161035000</v>
      </c>
      <c r="W3352" s="2">
        <v>161203000</v>
      </c>
      <c r="X3352" s="2">
        <v>162382000</v>
      </c>
      <c r="Y3352" s="2">
        <v>163810000</v>
      </c>
      <c r="Z3352" s="2">
        <v>165271000</v>
      </c>
      <c r="AA3352" s="2">
        <v>166187000</v>
      </c>
      <c r="AB3352" s="2">
        <v>166797000</v>
      </c>
      <c r="AC3352" s="2">
        <v>167121000</v>
      </c>
      <c r="AD3352" s="2">
        <v>167566000</v>
      </c>
      <c r="AE3352" s="2">
        <v>167855000</v>
      </c>
      <c r="AF3352" s="2">
        <v>167998000</v>
      </c>
      <c r="AG3352" s="2">
        <v>169202000</v>
      </c>
    </row>
    <row r="3353" spans="1:33">
      <c r="A3353" s="115" t="s">
        <v>5072</v>
      </c>
      <c r="B3353" s="115" t="s">
        <v>19</v>
      </c>
      <c r="C3353" s="2">
        <v>240361000</v>
      </c>
      <c r="D3353" s="2">
        <v>268237000</v>
      </c>
      <c r="E3353" s="2">
        <v>249294000</v>
      </c>
      <c r="F3353" s="2">
        <v>292598000</v>
      </c>
      <c r="G3353" s="2">
        <v>335769000</v>
      </c>
      <c r="H3353" s="2">
        <v>362500000</v>
      </c>
      <c r="I3353" s="2">
        <v>387089000</v>
      </c>
      <c r="J3353" s="2">
        <v>415926000</v>
      </c>
      <c r="K3353" s="2">
        <v>445743000</v>
      </c>
      <c r="L3353" s="2">
        <v>462868000</v>
      </c>
      <c r="M3353" s="2">
        <v>481697000</v>
      </c>
      <c r="N3353" s="2">
        <v>501455000</v>
      </c>
      <c r="O3353" s="2">
        <v>518468000</v>
      </c>
      <c r="P3353" s="2">
        <v>522207000</v>
      </c>
      <c r="Q3353" s="2">
        <v>526068000</v>
      </c>
      <c r="R3353" s="2">
        <v>532449000</v>
      </c>
      <c r="S3353" s="2">
        <v>538574000</v>
      </c>
      <c r="T3353" s="2">
        <v>542007000</v>
      </c>
      <c r="U3353" s="2">
        <v>545411000</v>
      </c>
      <c r="V3353" s="2">
        <v>551145000</v>
      </c>
      <c r="W3353" s="2">
        <v>551721000</v>
      </c>
      <c r="X3353" s="2">
        <v>555754000</v>
      </c>
      <c r="Y3353" s="2">
        <v>560643000</v>
      </c>
      <c r="Z3353" s="2">
        <v>565641000</v>
      </c>
      <c r="AA3353" s="2">
        <v>568776000</v>
      </c>
      <c r="AB3353" s="2">
        <v>570865000</v>
      </c>
      <c r="AC3353" s="2">
        <v>571974000</v>
      </c>
      <c r="AD3353" s="2">
        <v>573496000</v>
      </c>
      <c r="AE3353" s="2">
        <v>574487000</v>
      </c>
      <c r="AF3353" s="2">
        <v>574976000</v>
      </c>
      <c r="AG3353" s="2">
        <v>579096000</v>
      </c>
    </row>
    <row r="3354" spans="1:33">
      <c r="A3354" s="115" t="s">
        <v>5073</v>
      </c>
      <c r="B3354" s="115" t="s">
        <v>19</v>
      </c>
      <c r="C3354" s="2">
        <v>18974700</v>
      </c>
      <c r="D3354" s="2">
        <v>21175400</v>
      </c>
      <c r="E3354" s="2">
        <v>19680000</v>
      </c>
      <c r="F3354" s="2">
        <v>23098500</v>
      </c>
      <c r="G3354" s="2">
        <v>26506500</v>
      </c>
      <c r="H3354" s="2">
        <v>28616700</v>
      </c>
      <c r="I3354" s="2">
        <v>30557800</v>
      </c>
      <c r="J3354" s="2">
        <v>32834300</v>
      </c>
      <c r="K3354" s="2">
        <v>35188100</v>
      </c>
      <c r="L3354" s="2">
        <v>36540000</v>
      </c>
      <c r="M3354" s="2">
        <v>38026500</v>
      </c>
      <c r="N3354" s="2">
        <v>39586200</v>
      </c>
      <c r="O3354" s="2">
        <v>40929300</v>
      </c>
      <c r="P3354" s="2">
        <v>41224400</v>
      </c>
      <c r="Q3354" s="2">
        <v>41529200</v>
      </c>
      <c r="R3354" s="2">
        <v>42033000</v>
      </c>
      <c r="S3354" s="2">
        <v>42516500</v>
      </c>
      <c r="T3354" s="2">
        <v>42787500</v>
      </c>
      <c r="U3354" s="2">
        <v>43056200</v>
      </c>
      <c r="V3354" s="2">
        <v>43508800</v>
      </c>
      <c r="W3354" s="2">
        <v>43554300</v>
      </c>
      <c r="X3354" s="2">
        <v>43872700</v>
      </c>
      <c r="Y3354" s="2">
        <v>44258700</v>
      </c>
      <c r="Z3354" s="2">
        <v>44653200</v>
      </c>
      <c r="AA3354" s="2">
        <v>44900700</v>
      </c>
      <c r="AB3354" s="2">
        <v>45065600</v>
      </c>
      <c r="AC3354" s="2">
        <v>45153200</v>
      </c>
      <c r="AD3354" s="2">
        <v>45273300</v>
      </c>
      <c r="AE3354" s="2">
        <v>45351600</v>
      </c>
      <c r="AF3354" s="2">
        <v>45390200</v>
      </c>
      <c r="AG3354" s="2">
        <v>45715400</v>
      </c>
    </row>
    <row r="3355" spans="1:33">
      <c r="A3355" s="115" t="s">
        <v>5074</v>
      </c>
      <c r="B3355" s="115" t="s">
        <v>19</v>
      </c>
      <c r="C3355" s="2">
        <v>16873500</v>
      </c>
      <c r="D3355" s="2">
        <v>18830500</v>
      </c>
      <c r="E3355" s="2">
        <v>17500700</v>
      </c>
      <c r="F3355" s="2">
        <v>20540700</v>
      </c>
      <c r="G3355" s="2">
        <v>23571300</v>
      </c>
      <c r="H3355" s="2">
        <v>25447800</v>
      </c>
      <c r="I3355" s="2">
        <v>27174000</v>
      </c>
      <c r="J3355" s="2">
        <v>29198400</v>
      </c>
      <c r="K3355" s="2">
        <v>31291500</v>
      </c>
      <c r="L3355" s="2">
        <v>32493700</v>
      </c>
      <c r="M3355" s="2">
        <v>33815600</v>
      </c>
      <c r="N3355" s="2">
        <v>35202600</v>
      </c>
      <c r="O3355" s="2">
        <v>36396900</v>
      </c>
      <c r="P3355" s="2">
        <v>36659400</v>
      </c>
      <c r="Q3355" s="2">
        <v>36930400</v>
      </c>
      <c r="R3355" s="2">
        <v>37378400</v>
      </c>
      <c r="S3355" s="2">
        <v>37808400</v>
      </c>
      <c r="T3355" s="2">
        <v>38049400</v>
      </c>
      <c r="U3355" s="2">
        <v>38288400</v>
      </c>
      <c r="V3355" s="2">
        <v>38690900</v>
      </c>
      <c r="W3355" s="2">
        <v>38731300</v>
      </c>
      <c r="X3355" s="2">
        <v>39014400</v>
      </c>
      <c r="Y3355" s="2">
        <v>39357700</v>
      </c>
      <c r="Z3355" s="2">
        <v>39708500</v>
      </c>
      <c r="AA3355" s="2">
        <v>39928600</v>
      </c>
      <c r="AB3355" s="2">
        <v>40075200</v>
      </c>
      <c r="AC3355" s="2">
        <v>40153100</v>
      </c>
      <c r="AD3355" s="2">
        <v>40259900</v>
      </c>
      <c r="AE3355" s="2">
        <v>40329500</v>
      </c>
      <c r="AF3355" s="2">
        <v>40363800</v>
      </c>
      <c r="AG3355" s="2">
        <v>40653100</v>
      </c>
    </row>
    <row r="3356" spans="1:33">
      <c r="A3356" s="115" t="s">
        <v>5075</v>
      </c>
      <c r="B3356" s="115" t="s">
        <v>19</v>
      </c>
      <c r="C3356" s="2">
        <v>51097800</v>
      </c>
      <c r="D3356" s="2">
        <v>57024000</v>
      </c>
      <c r="E3356" s="2">
        <v>52997000</v>
      </c>
      <c r="F3356" s="2">
        <v>62202900</v>
      </c>
      <c r="G3356" s="2">
        <v>71380600</v>
      </c>
      <c r="H3356" s="2">
        <v>77063200</v>
      </c>
      <c r="I3356" s="2">
        <v>82290400</v>
      </c>
      <c r="J3356" s="2">
        <v>88421000</v>
      </c>
      <c r="K3356" s="2">
        <v>94759600</v>
      </c>
      <c r="L3356" s="2">
        <v>98400200</v>
      </c>
      <c r="M3356" s="2">
        <v>102403000</v>
      </c>
      <c r="N3356" s="2">
        <v>106603000</v>
      </c>
      <c r="O3356" s="2">
        <v>110220000</v>
      </c>
      <c r="P3356" s="2">
        <v>111015000</v>
      </c>
      <c r="Q3356" s="2">
        <v>111836000</v>
      </c>
      <c r="R3356" s="2">
        <v>113192000</v>
      </c>
      <c r="S3356" s="2">
        <v>114495000</v>
      </c>
      <c r="T3356" s="2">
        <v>115224000</v>
      </c>
      <c r="U3356" s="2">
        <v>115948000</v>
      </c>
      <c r="V3356" s="2">
        <v>117167000</v>
      </c>
      <c r="W3356" s="2">
        <v>117289000</v>
      </c>
      <c r="X3356" s="2">
        <v>118147000</v>
      </c>
      <c r="Y3356" s="2">
        <v>119186000</v>
      </c>
      <c r="Z3356" s="2">
        <v>120249000</v>
      </c>
      <c r="AA3356" s="2">
        <v>120915000</v>
      </c>
      <c r="AB3356" s="2">
        <v>121359000</v>
      </c>
      <c r="AC3356" s="2">
        <v>121595000</v>
      </c>
      <c r="AD3356" s="2">
        <v>121918000</v>
      </c>
      <c r="AE3356" s="2">
        <v>122129000</v>
      </c>
      <c r="AF3356" s="2">
        <v>122233000</v>
      </c>
      <c r="AG3356" s="2">
        <v>123109000</v>
      </c>
    </row>
    <row r="3357" spans="1:33">
      <c r="A3357" s="115" t="s">
        <v>5076</v>
      </c>
      <c r="B3357" s="115" t="s">
        <v>19</v>
      </c>
      <c r="C3357" s="2">
        <v>3945940</v>
      </c>
      <c r="D3357" s="2">
        <v>4403580</v>
      </c>
      <c r="E3357" s="2">
        <v>4092600</v>
      </c>
      <c r="F3357" s="2">
        <v>4803510</v>
      </c>
      <c r="G3357" s="2">
        <v>5512240</v>
      </c>
      <c r="H3357" s="2">
        <v>5951080</v>
      </c>
      <c r="I3357" s="2">
        <v>6354740</v>
      </c>
      <c r="J3357" s="2">
        <v>6828160</v>
      </c>
      <c r="K3357" s="2">
        <v>7317650</v>
      </c>
      <c r="L3357" s="2">
        <v>7598790</v>
      </c>
      <c r="M3357" s="2">
        <v>7907900</v>
      </c>
      <c r="N3357" s="2">
        <v>8232260</v>
      </c>
      <c r="O3357" s="2">
        <v>8511570</v>
      </c>
      <c r="P3357" s="2">
        <v>8572950</v>
      </c>
      <c r="Q3357" s="2">
        <v>8636330</v>
      </c>
      <c r="R3357" s="2">
        <v>8741090</v>
      </c>
      <c r="S3357" s="2">
        <v>8841650</v>
      </c>
      <c r="T3357" s="2">
        <v>8897990</v>
      </c>
      <c r="U3357" s="2">
        <v>8953880</v>
      </c>
      <c r="V3357" s="2">
        <v>9048010</v>
      </c>
      <c r="W3357" s="2">
        <v>9057470</v>
      </c>
      <c r="X3357" s="2">
        <v>9123670</v>
      </c>
      <c r="Y3357" s="2">
        <v>9203950</v>
      </c>
      <c r="Z3357" s="2">
        <v>9286000</v>
      </c>
      <c r="AA3357" s="2">
        <v>9337460</v>
      </c>
      <c r="AB3357" s="2">
        <v>9371750</v>
      </c>
      <c r="AC3357" s="2">
        <v>9389960</v>
      </c>
      <c r="AD3357" s="2">
        <v>9414940</v>
      </c>
      <c r="AE3357" s="2">
        <v>9431220</v>
      </c>
      <c r="AF3357" s="2">
        <v>9439240</v>
      </c>
      <c r="AG3357" s="2">
        <v>9506880</v>
      </c>
    </row>
    <row r="3358" spans="1:33">
      <c r="A3358" s="115" t="s">
        <v>5077</v>
      </c>
      <c r="B3358" s="115" t="s">
        <v>19</v>
      </c>
      <c r="C3358" s="2">
        <v>3369010</v>
      </c>
      <c r="D3358" s="2">
        <v>3759740</v>
      </c>
      <c r="E3358" s="2">
        <v>3494230</v>
      </c>
      <c r="F3358" s="2">
        <v>4101190</v>
      </c>
      <c r="G3358" s="2">
        <v>4706300</v>
      </c>
      <c r="H3358" s="2">
        <v>5080970</v>
      </c>
      <c r="I3358" s="2">
        <v>5425620</v>
      </c>
      <c r="J3358" s="2">
        <v>5829820</v>
      </c>
      <c r="K3358" s="2">
        <v>6247740</v>
      </c>
      <c r="L3358" s="2">
        <v>6487770</v>
      </c>
      <c r="M3358" s="2">
        <v>6751690</v>
      </c>
      <c r="N3358" s="2">
        <v>7028630</v>
      </c>
      <c r="O3358" s="2">
        <v>7267100</v>
      </c>
      <c r="P3358" s="2">
        <v>7319510</v>
      </c>
      <c r="Q3358" s="2">
        <v>7373620</v>
      </c>
      <c r="R3358" s="2">
        <v>7463060</v>
      </c>
      <c r="S3358" s="2">
        <v>7548920</v>
      </c>
      <c r="T3358" s="2">
        <v>7597020</v>
      </c>
      <c r="U3358" s="2">
        <v>7644740</v>
      </c>
      <c r="V3358" s="2">
        <v>7725110</v>
      </c>
      <c r="W3358" s="2">
        <v>7733190</v>
      </c>
      <c r="X3358" s="2">
        <v>7789710</v>
      </c>
      <c r="Y3358" s="2">
        <v>7858250</v>
      </c>
      <c r="Z3358" s="2">
        <v>7928300</v>
      </c>
      <c r="AA3358" s="2">
        <v>7972240</v>
      </c>
      <c r="AB3358" s="2">
        <v>8001510</v>
      </c>
      <c r="AC3358" s="2">
        <v>8017060</v>
      </c>
      <c r="AD3358" s="2">
        <v>8038390</v>
      </c>
      <c r="AE3358" s="2">
        <v>8052290</v>
      </c>
      <c r="AF3358" s="2">
        <v>8059140</v>
      </c>
      <c r="AG3358" s="2">
        <v>8116890</v>
      </c>
    </row>
    <row r="3359" spans="1:33">
      <c r="A3359" s="115" t="s">
        <v>5078</v>
      </c>
      <c r="B3359" s="115" t="s">
        <v>19</v>
      </c>
      <c r="C3359" s="2">
        <v>21367900</v>
      </c>
      <c r="D3359" s="2">
        <v>23846100</v>
      </c>
      <c r="E3359" s="2">
        <v>22162100</v>
      </c>
      <c r="F3359" s="2">
        <v>26011800</v>
      </c>
      <c r="G3359" s="2">
        <v>29849700</v>
      </c>
      <c r="H3359" s="2">
        <v>32226100</v>
      </c>
      <c r="I3359" s="2">
        <v>34412000</v>
      </c>
      <c r="J3359" s="2">
        <v>36975600</v>
      </c>
      <c r="K3359" s="2">
        <v>39626300</v>
      </c>
      <c r="L3359" s="2">
        <v>41148700</v>
      </c>
      <c r="M3359" s="2">
        <v>42822600</v>
      </c>
      <c r="N3359" s="2">
        <v>44579000</v>
      </c>
      <c r="O3359" s="2">
        <v>46091500</v>
      </c>
      <c r="P3359" s="2">
        <v>46423900</v>
      </c>
      <c r="Q3359" s="2">
        <v>46767100</v>
      </c>
      <c r="R3359" s="2">
        <v>47334400</v>
      </c>
      <c r="S3359" s="2">
        <v>47879000</v>
      </c>
      <c r="T3359" s="2">
        <v>48184100</v>
      </c>
      <c r="U3359" s="2">
        <v>48486700</v>
      </c>
      <c r="V3359" s="2">
        <v>48996400</v>
      </c>
      <c r="W3359" s="2">
        <v>49047700</v>
      </c>
      <c r="X3359" s="2">
        <v>49406200</v>
      </c>
      <c r="Y3359" s="2">
        <v>49840900</v>
      </c>
      <c r="Z3359" s="2">
        <v>50285200</v>
      </c>
      <c r="AA3359" s="2">
        <v>50563900</v>
      </c>
      <c r="AB3359" s="2">
        <v>50749500</v>
      </c>
      <c r="AC3359" s="2">
        <v>50848200</v>
      </c>
      <c r="AD3359" s="2">
        <v>50983400</v>
      </c>
      <c r="AE3359" s="2">
        <v>51071600</v>
      </c>
      <c r="AF3359" s="2">
        <v>51115000</v>
      </c>
      <c r="AG3359" s="2">
        <v>51481300</v>
      </c>
    </row>
    <row r="3360" spans="1:33">
      <c r="A3360" s="115" t="s">
        <v>5079</v>
      </c>
      <c r="B3360" s="115" t="s">
        <v>19</v>
      </c>
      <c r="C3360" s="2">
        <v>4273580</v>
      </c>
      <c r="D3360" s="2">
        <v>4769220</v>
      </c>
      <c r="E3360" s="2">
        <v>4432420</v>
      </c>
      <c r="F3360" s="2">
        <v>5202360</v>
      </c>
      <c r="G3360" s="2">
        <v>5969940</v>
      </c>
      <c r="H3360" s="2">
        <v>6445210</v>
      </c>
      <c r="I3360" s="2">
        <v>6882390</v>
      </c>
      <c r="J3360" s="2">
        <v>7395120</v>
      </c>
      <c r="K3360" s="2">
        <v>7925250</v>
      </c>
      <c r="L3360" s="2">
        <v>8229740</v>
      </c>
      <c r="M3360" s="2">
        <v>8564520</v>
      </c>
      <c r="N3360" s="2">
        <v>8915800</v>
      </c>
      <c r="O3360" s="2">
        <v>9218310</v>
      </c>
      <c r="P3360" s="2">
        <v>9284780</v>
      </c>
      <c r="Q3360" s="2">
        <v>9353430</v>
      </c>
      <c r="R3360" s="2">
        <v>9466880</v>
      </c>
      <c r="S3360" s="2">
        <v>9575790</v>
      </c>
      <c r="T3360" s="2">
        <v>9636820</v>
      </c>
      <c r="U3360" s="2">
        <v>9697350</v>
      </c>
      <c r="V3360" s="2">
        <v>9799290</v>
      </c>
      <c r="W3360" s="2">
        <v>9809540</v>
      </c>
      <c r="X3360" s="2">
        <v>9881230</v>
      </c>
      <c r="Y3360" s="2">
        <v>9968180</v>
      </c>
      <c r="Z3360" s="2">
        <v>10057000</v>
      </c>
      <c r="AA3360" s="2">
        <v>10112800</v>
      </c>
      <c r="AB3360" s="2">
        <v>10149900</v>
      </c>
      <c r="AC3360" s="2">
        <v>10169600</v>
      </c>
      <c r="AD3360" s="2">
        <v>10196700</v>
      </c>
      <c r="AE3360" s="2">
        <v>10214300</v>
      </c>
      <c r="AF3360" s="2">
        <v>10223000</v>
      </c>
      <c r="AG3360" s="2">
        <v>10296300</v>
      </c>
    </row>
    <row r="3361" spans="1:33">
      <c r="A3361" s="115" t="s">
        <v>5080</v>
      </c>
      <c r="B3361" s="115" t="s">
        <v>19</v>
      </c>
      <c r="C3361" s="115">
        <v>0</v>
      </c>
      <c r="D3361" s="115">
        <v>0</v>
      </c>
      <c r="E3361" s="115">
        <v>0</v>
      </c>
      <c r="F3361" s="115">
        <v>0</v>
      </c>
      <c r="G3361" s="115">
        <v>0</v>
      </c>
      <c r="H3361" s="115">
        <v>0</v>
      </c>
      <c r="I3361" s="115">
        <v>0</v>
      </c>
      <c r="J3361" s="115">
        <v>0</v>
      </c>
      <c r="K3361" s="115">
        <v>0</v>
      </c>
      <c r="L3361" s="115">
        <v>0</v>
      </c>
      <c r="M3361" s="115">
        <v>0</v>
      </c>
      <c r="N3361" s="115">
        <v>0</v>
      </c>
      <c r="O3361" s="115">
        <v>0</v>
      </c>
      <c r="P3361" s="115">
        <v>0</v>
      </c>
      <c r="Q3361" s="115">
        <v>0</v>
      </c>
      <c r="R3361" s="115">
        <v>0</v>
      </c>
      <c r="S3361" s="115">
        <v>0</v>
      </c>
      <c r="T3361" s="115">
        <v>0</v>
      </c>
      <c r="U3361" s="115">
        <v>0</v>
      </c>
      <c r="V3361" s="115">
        <v>0</v>
      </c>
      <c r="W3361" s="115">
        <v>0</v>
      </c>
      <c r="X3361" s="115">
        <v>0</v>
      </c>
      <c r="Y3361" s="115">
        <v>0</v>
      </c>
      <c r="Z3361" s="115">
        <v>0</v>
      </c>
      <c r="AA3361" s="115">
        <v>0</v>
      </c>
      <c r="AB3361" s="115">
        <v>0</v>
      </c>
      <c r="AC3361" s="115">
        <v>0</v>
      </c>
      <c r="AD3361" s="115">
        <v>0</v>
      </c>
      <c r="AE3361" s="115">
        <v>0</v>
      </c>
      <c r="AF3361" s="115">
        <v>0</v>
      </c>
      <c r="AG3361" s="115">
        <v>0</v>
      </c>
    </row>
    <row r="3362" spans="1:33">
      <c r="A3362" s="115" t="s">
        <v>5081</v>
      </c>
      <c r="B3362" s="115" t="s">
        <v>19</v>
      </c>
      <c r="C3362" s="2">
        <v>147249000000</v>
      </c>
      <c r="D3362" s="2">
        <v>164913000000</v>
      </c>
      <c r="E3362" s="2">
        <v>166828000000</v>
      </c>
      <c r="F3362" s="2">
        <v>159033000000</v>
      </c>
      <c r="G3362" s="2">
        <v>157161000000</v>
      </c>
      <c r="H3362" s="2">
        <v>161008000000</v>
      </c>
      <c r="I3362" s="2">
        <v>161609000000</v>
      </c>
      <c r="J3362" s="2">
        <v>160464000000</v>
      </c>
      <c r="K3362" s="2">
        <v>159048000000</v>
      </c>
      <c r="L3362" s="2">
        <v>157564000000</v>
      </c>
      <c r="M3362" s="2">
        <v>155579000000</v>
      </c>
      <c r="N3362" s="2">
        <v>155648000000</v>
      </c>
      <c r="O3362" s="2">
        <v>155590000000</v>
      </c>
      <c r="P3362" s="2">
        <v>155486000000</v>
      </c>
      <c r="Q3362" s="2">
        <v>155829000000</v>
      </c>
      <c r="R3362" s="2">
        <v>157229000000</v>
      </c>
      <c r="S3362" s="2">
        <v>159116000000</v>
      </c>
      <c r="T3362" s="2">
        <v>159308000000</v>
      </c>
      <c r="U3362" s="2">
        <v>159079000000</v>
      </c>
      <c r="V3362" s="2">
        <v>160402000000</v>
      </c>
      <c r="W3362" s="2">
        <v>160230000000</v>
      </c>
      <c r="X3362" s="2">
        <v>161677000000</v>
      </c>
      <c r="Y3362" s="2">
        <v>163203000000</v>
      </c>
      <c r="Z3362" s="2">
        <v>164725000000</v>
      </c>
      <c r="AA3362" s="2">
        <v>165367000000</v>
      </c>
      <c r="AB3362" s="2">
        <v>166331000000</v>
      </c>
      <c r="AC3362" s="2">
        <v>167767000000</v>
      </c>
      <c r="AD3362" s="2">
        <v>168187000000</v>
      </c>
      <c r="AE3362" s="2">
        <v>169818000000</v>
      </c>
      <c r="AF3362" s="2">
        <v>171174000000</v>
      </c>
      <c r="AG3362" s="2">
        <v>173067000000</v>
      </c>
    </row>
    <row r="3363" spans="1:33">
      <c r="A3363" s="115" t="s">
        <v>5082</v>
      </c>
      <c r="B3363" s="115" t="s">
        <v>19</v>
      </c>
      <c r="C3363" s="2">
        <v>4189470</v>
      </c>
      <c r="D3363" s="2">
        <v>4692020</v>
      </c>
      <c r="E3363" s="2">
        <v>4746520</v>
      </c>
      <c r="F3363" s="2">
        <v>4524740</v>
      </c>
      <c r="G3363" s="2">
        <v>4471470</v>
      </c>
      <c r="H3363" s="2">
        <v>4580920</v>
      </c>
      <c r="I3363" s="2">
        <v>4598010</v>
      </c>
      <c r="J3363" s="2">
        <v>4565450</v>
      </c>
      <c r="K3363" s="2">
        <v>4525150</v>
      </c>
      <c r="L3363" s="2">
        <v>4482940</v>
      </c>
      <c r="M3363" s="2">
        <v>4426440</v>
      </c>
      <c r="N3363" s="2">
        <v>4428420</v>
      </c>
      <c r="O3363" s="2">
        <v>4426760</v>
      </c>
      <c r="P3363" s="2">
        <v>4423810</v>
      </c>
      <c r="Q3363" s="2">
        <v>4433570</v>
      </c>
      <c r="R3363" s="2">
        <v>4473410</v>
      </c>
      <c r="S3363" s="2">
        <v>4527090</v>
      </c>
      <c r="T3363" s="2">
        <v>4532560</v>
      </c>
      <c r="U3363" s="2">
        <v>4526020</v>
      </c>
      <c r="V3363" s="2">
        <v>4563670</v>
      </c>
      <c r="W3363" s="2">
        <v>4558790</v>
      </c>
      <c r="X3363" s="2">
        <v>4599940</v>
      </c>
      <c r="Y3363" s="2">
        <v>4643360</v>
      </c>
      <c r="Z3363" s="2">
        <v>4686660</v>
      </c>
      <c r="AA3363" s="2">
        <v>4704940</v>
      </c>
      <c r="AB3363" s="2">
        <v>4732350</v>
      </c>
      <c r="AC3363" s="2">
        <v>4773220</v>
      </c>
      <c r="AD3363" s="2">
        <v>4785160</v>
      </c>
      <c r="AE3363" s="2">
        <v>4831580</v>
      </c>
      <c r="AF3363" s="2">
        <v>4870170</v>
      </c>
      <c r="AG3363" s="2">
        <v>4924020</v>
      </c>
    </row>
    <row r="3364" spans="1:33">
      <c r="A3364" s="115" t="s">
        <v>5083</v>
      </c>
      <c r="B3364" s="115" t="s">
        <v>19</v>
      </c>
      <c r="C3364" s="2">
        <v>19348100</v>
      </c>
      <c r="D3364" s="2">
        <v>21669000</v>
      </c>
      <c r="E3364" s="2">
        <v>21920700</v>
      </c>
      <c r="F3364" s="2">
        <v>20896500</v>
      </c>
      <c r="G3364" s="2">
        <v>20650400</v>
      </c>
      <c r="H3364" s="2">
        <v>21155900</v>
      </c>
      <c r="I3364" s="2">
        <v>21234800</v>
      </c>
      <c r="J3364" s="2">
        <v>21084500</v>
      </c>
      <c r="K3364" s="2">
        <v>20898300</v>
      </c>
      <c r="L3364" s="2">
        <v>20703400</v>
      </c>
      <c r="M3364" s="2">
        <v>20442500</v>
      </c>
      <c r="N3364" s="2">
        <v>20451600</v>
      </c>
      <c r="O3364" s="2">
        <v>20443900</v>
      </c>
      <c r="P3364" s="2">
        <v>20430300</v>
      </c>
      <c r="Q3364" s="2">
        <v>20475400</v>
      </c>
      <c r="R3364" s="2">
        <v>20659400</v>
      </c>
      <c r="S3364" s="2">
        <v>20907300</v>
      </c>
      <c r="T3364" s="2">
        <v>20932600</v>
      </c>
      <c r="U3364" s="2">
        <v>20902400</v>
      </c>
      <c r="V3364" s="2">
        <v>21076200</v>
      </c>
      <c r="W3364" s="2">
        <v>21053700</v>
      </c>
      <c r="X3364" s="2">
        <v>21243800</v>
      </c>
      <c r="Y3364" s="2">
        <v>21444300</v>
      </c>
      <c r="Z3364" s="2">
        <v>21644200</v>
      </c>
      <c r="AA3364" s="2">
        <v>21728700</v>
      </c>
      <c r="AB3364" s="2">
        <v>21855300</v>
      </c>
      <c r="AC3364" s="2">
        <v>22044000</v>
      </c>
      <c r="AD3364" s="2">
        <v>22099100</v>
      </c>
      <c r="AE3364" s="2">
        <v>22313500</v>
      </c>
      <c r="AF3364" s="2">
        <v>22491700</v>
      </c>
      <c r="AG3364" s="2">
        <v>22740400</v>
      </c>
    </row>
    <row r="3365" spans="1:33">
      <c r="A3365" s="115" t="s">
        <v>5084</v>
      </c>
      <c r="B3365" s="115" t="s">
        <v>19</v>
      </c>
      <c r="C3365" s="2">
        <v>66219100</v>
      </c>
      <c r="D3365" s="2">
        <v>74162500</v>
      </c>
      <c r="E3365" s="2">
        <v>75023900</v>
      </c>
      <c r="F3365" s="2">
        <v>71518400</v>
      </c>
      <c r="G3365" s="2">
        <v>70676400</v>
      </c>
      <c r="H3365" s="2">
        <v>72406500</v>
      </c>
      <c r="I3365" s="2">
        <v>72676600</v>
      </c>
      <c r="J3365" s="2">
        <v>72161900</v>
      </c>
      <c r="K3365" s="2">
        <v>71524900</v>
      </c>
      <c r="L3365" s="2">
        <v>70857800</v>
      </c>
      <c r="M3365" s="2">
        <v>69964800</v>
      </c>
      <c r="N3365" s="2">
        <v>69996100</v>
      </c>
      <c r="O3365" s="2">
        <v>69969700</v>
      </c>
      <c r="P3365" s="2">
        <v>69923100</v>
      </c>
      <c r="Q3365" s="2">
        <v>70077400</v>
      </c>
      <c r="R3365" s="2">
        <v>70707100</v>
      </c>
      <c r="S3365" s="2">
        <v>71555600</v>
      </c>
      <c r="T3365" s="2">
        <v>71642100</v>
      </c>
      <c r="U3365" s="2">
        <v>71538700</v>
      </c>
      <c r="V3365" s="2">
        <v>72133700</v>
      </c>
      <c r="W3365" s="2">
        <v>72056700</v>
      </c>
      <c r="X3365" s="2">
        <v>72707100</v>
      </c>
      <c r="Y3365" s="2">
        <v>73393300</v>
      </c>
      <c r="Z3365" s="2">
        <v>74077800</v>
      </c>
      <c r="AA3365" s="2">
        <v>74366700</v>
      </c>
      <c r="AB3365" s="2">
        <v>74800000</v>
      </c>
      <c r="AC3365" s="2">
        <v>75446000</v>
      </c>
      <c r="AD3365" s="2">
        <v>75634700</v>
      </c>
      <c r="AE3365" s="2">
        <v>76368400</v>
      </c>
      <c r="AF3365" s="2">
        <v>76978300</v>
      </c>
      <c r="AG3365" s="2">
        <v>77829500</v>
      </c>
    </row>
    <row r="3366" spans="1:33">
      <c r="A3366" s="115" t="s">
        <v>5085</v>
      </c>
      <c r="B3366" s="115" t="s">
        <v>19</v>
      </c>
      <c r="C3366" s="2">
        <v>5227510</v>
      </c>
      <c r="D3366" s="2">
        <v>5854590</v>
      </c>
      <c r="E3366" s="2">
        <v>5922590</v>
      </c>
      <c r="F3366" s="2">
        <v>5645860</v>
      </c>
      <c r="G3366" s="2">
        <v>5579380</v>
      </c>
      <c r="H3366" s="2">
        <v>5715960</v>
      </c>
      <c r="I3366" s="2">
        <v>5737280</v>
      </c>
      <c r="J3366" s="2">
        <v>5696650</v>
      </c>
      <c r="K3366" s="2">
        <v>5646360</v>
      </c>
      <c r="L3366" s="2">
        <v>5593700</v>
      </c>
      <c r="M3366" s="2">
        <v>5523210</v>
      </c>
      <c r="N3366" s="2">
        <v>5525680</v>
      </c>
      <c r="O3366" s="2">
        <v>5523600</v>
      </c>
      <c r="P3366" s="2">
        <v>5519920</v>
      </c>
      <c r="Q3366" s="2">
        <v>5532090</v>
      </c>
      <c r="R3366" s="2">
        <v>5581810</v>
      </c>
      <c r="S3366" s="2">
        <v>5648800</v>
      </c>
      <c r="T3366" s="2">
        <v>5655620</v>
      </c>
      <c r="U3366" s="2">
        <v>5647460</v>
      </c>
      <c r="V3366" s="2">
        <v>5694430</v>
      </c>
      <c r="W3366" s="2">
        <v>5688350</v>
      </c>
      <c r="X3366" s="2">
        <v>5739690</v>
      </c>
      <c r="Y3366" s="2">
        <v>5793860</v>
      </c>
      <c r="Z3366" s="2">
        <v>5847900</v>
      </c>
      <c r="AA3366" s="2">
        <v>5870700</v>
      </c>
      <c r="AB3366" s="2">
        <v>5904910</v>
      </c>
      <c r="AC3366" s="2">
        <v>5955910</v>
      </c>
      <c r="AD3366" s="2">
        <v>5970800</v>
      </c>
      <c r="AE3366" s="2">
        <v>6028730</v>
      </c>
      <c r="AF3366" s="2">
        <v>6076880</v>
      </c>
      <c r="AG3366" s="2">
        <v>6144070</v>
      </c>
    </row>
    <row r="3367" spans="1:33">
      <c r="A3367" s="115" t="s">
        <v>5086</v>
      </c>
      <c r="B3367" s="115" t="s">
        <v>19</v>
      </c>
      <c r="C3367" s="2">
        <v>4648640</v>
      </c>
      <c r="D3367" s="2">
        <v>5206280</v>
      </c>
      <c r="E3367" s="2">
        <v>5266740</v>
      </c>
      <c r="F3367" s="2">
        <v>5020660</v>
      </c>
      <c r="G3367" s="2">
        <v>4961550</v>
      </c>
      <c r="H3367" s="2">
        <v>5083000</v>
      </c>
      <c r="I3367" s="2">
        <v>5101960</v>
      </c>
      <c r="J3367" s="2">
        <v>5065830</v>
      </c>
      <c r="K3367" s="2">
        <v>5021110</v>
      </c>
      <c r="L3367" s="2">
        <v>4974280</v>
      </c>
      <c r="M3367" s="2">
        <v>4911590</v>
      </c>
      <c r="N3367" s="2">
        <v>4913790</v>
      </c>
      <c r="O3367" s="2">
        <v>4911940</v>
      </c>
      <c r="P3367" s="2">
        <v>4908670</v>
      </c>
      <c r="Q3367" s="2">
        <v>4919490</v>
      </c>
      <c r="R3367" s="2">
        <v>4963700</v>
      </c>
      <c r="S3367" s="2">
        <v>5023270</v>
      </c>
      <c r="T3367" s="2">
        <v>5029340</v>
      </c>
      <c r="U3367" s="2">
        <v>5022080</v>
      </c>
      <c r="V3367" s="2">
        <v>5063850</v>
      </c>
      <c r="W3367" s="2">
        <v>5058450</v>
      </c>
      <c r="X3367" s="2">
        <v>5104100</v>
      </c>
      <c r="Y3367" s="2">
        <v>5152280</v>
      </c>
      <c r="Z3367" s="2">
        <v>5200330</v>
      </c>
      <c r="AA3367" s="2">
        <v>5220610</v>
      </c>
      <c r="AB3367" s="2">
        <v>5251030</v>
      </c>
      <c r="AC3367" s="2">
        <v>5296380</v>
      </c>
      <c r="AD3367" s="2">
        <v>5309620</v>
      </c>
      <c r="AE3367" s="2">
        <v>5361130</v>
      </c>
      <c r="AF3367" s="2">
        <v>5403950</v>
      </c>
      <c r="AG3367" s="2">
        <v>5463700</v>
      </c>
    </row>
    <row r="3368" spans="1:33">
      <c r="A3368" s="115" t="s">
        <v>5087</v>
      </c>
      <c r="B3368" s="115" t="s">
        <v>19</v>
      </c>
      <c r="C3368" s="2">
        <v>14077400</v>
      </c>
      <c r="D3368" s="2">
        <v>15766100</v>
      </c>
      <c r="E3368" s="2">
        <v>15949200</v>
      </c>
      <c r="F3368" s="2">
        <v>15204000</v>
      </c>
      <c r="G3368" s="2">
        <v>15025000</v>
      </c>
      <c r="H3368" s="2">
        <v>15392800</v>
      </c>
      <c r="I3368" s="2">
        <v>15450200</v>
      </c>
      <c r="J3368" s="2">
        <v>15340800</v>
      </c>
      <c r="K3368" s="2">
        <v>15205300</v>
      </c>
      <c r="L3368" s="2">
        <v>15063500</v>
      </c>
      <c r="M3368" s="2">
        <v>14873700</v>
      </c>
      <c r="N3368" s="2">
        <v>14880300</v>
      </c>
      <c r="O3368" s="2">
        <v>14874700</v>
      </c>
      <c r="P3368" s="2">
        <v>14864800</v>
      </c>
      <c r="Q3368" s="2">
        <v>14897600</v>
      </c>
      <c r="R3368" s="2">
        <v>15031500</v>
      </c>
      <c r="S3368" s="2">
        <v>15211900</v>
      </c>
      <c r="T3368" s="2">
        <v>15230300</v>
      </c>
      <c r="U3368" s="2">
        <v>15208300</v>
      </c>
      <c r="V3368" s="2">
        <v>15334800</v>
      </c>
      <c r="W3368" s="2">
        <v>15318400</v>
      </c>
      <c r="X3368" s="2">
        <v>15456700</v>
      </c>
      <c r="Y3368" s="2">
        <v>15602500</v>
      </c>
      <c r="Z3368" s="2">
        <v>15748100</v>
      </c>
      <c r="AA3368" s="2">
        <v>15809500</v>
      </c>
      <c r="AB3368" s="2">
        <v>15901600</v>
      </c>
      <c r="AC3368" s="2">
        <v>16038900</v>
      </c>
      <c r="AD3368" s="2">
        <v>16079000</v>
      </c>
      <c r="AE3368" s="2">
        <v>16235000</v>
      </c>
      <c r="AF3368" s="2">
        <v>16364700</v>
      </c>
      <c r="AG3368" s="2">
        <v>16545600</v>
      </c>
    </row>
    <row r="3369" spans="1:33">
      <c r="A3369" s="115" t="s">
        <v>5088</v>
      </c>
      <c r="B3369" s="115" t="s">
        <v>19</v>
      </c>
      <c r="C3369" s="2">
        <v>1087100</v>
      </c>
      <c r="D3369" s="2">
        <v>1217510</v>
      </c>
      <c r="E3369" s="2">
        <v>1231650</v>
      </c>
      <c r="F3369" s="2">
        <v>1174100</v>
      </c>
      <c r="G3369" s="2">
        <v>1160280</v>
      </c>
      <c r="H3369" s="2">
        <v>1188680</v>
      </c>
      <c r="I3369" s="2">
        <v>1193110</v>
      </c>
      <c r="J3369" s="2">
        <v>1184660</v>
      </c>
      <c r="K3369" s="2">
        <v>1174210</v>
      </c>
      <c r="L3369" s="2">
        <v>1163250</v>
      </c>
      <c r="M3369" s="2">
        <v>1148590</v>
      </c>
      <c r="N3369" s="2">
        <v>1149110</v>
      </c>
      <c r="O3369" s="2">
        <v>1148680</v>
      </c>
      <c r="P3369" s="2">
        <v>1147910</v>
      </c>
      <c r="Q3369" s="2">
        <v>1150440</v>
      </c>
      <c r="R3369" s="2">
        <v>1160780</v>
      </c>
      <c r="S3369" s="2">
        <v>1174710</v>
      </c>
      <c r="T3369" s="2">
        <v>1176130</v>
      </c>
      <c r="U3369" s="2">
        <v>1174430</v>
      </c>
      <c r="V3369" s="2">
        <v>1184200</v>
      </c>
      <c r="W3369" s="2">
        <v>1182940</v>
      </c>
      <c r="X3369" s="2">
        <v>1193620</v>
      </c>
      <c r="Y3369" s="2">
        <v>1204880</v>
      </c>
      <c r="Z3369" s="2">
        <v>1216120</v>
      </c>
      <c r="AA3369" s="2">
        <v>1220860</v>
      </c>
      <c r="AB3369" s="2">
        <v>1227970</v>
      </c>
      <c r="AC3369" s="2">
        <v>1238580</v>
      </c>
      <c r="AD3369" s="2">
        <v>1241680</v>
      </c>
      <c r="AE3369" s="2">
        <v>1253720</v>
      </c>
      <c r="AF3369" s="2">
        <v>1263730</v>
      </c>
      <c r="AG3369" s="2">
        <v>1277710</v>
      </c>
    </row>
    <row r="3370" spans="1:33">
      <c r="A3370" s="115" t="s">
        <v>5089</v>
      </c>
      <c r="B3370" s="115" t="s">
        <v>19</v>
      </c>
      <c r="C3370" s="115">
        <v>928158</v>
      </c>
      <c r="D3370" s="2">
        <v>1039500</v>
      </c>
      <c r="E3370" s="2">
        <v>1051570</v>
      </c>
      <c r="F3370" s="2">
        <v>1002440</v>
      </c>
      <c r="G3370" s="115">
        <v>990634</v>
      </c>
      <c r="H3370" s="2">
        <v>1014880</v>
      </c>
      <c r="I3370" s="2">
        <v>1018670</v>
      </c>
      <c r="J3370" s="2">
        <v>1011460</v>
      </c>
      <c r="K3370" s="2">
        <v>1002530</v>
      </c>
      <c r="L3370" s="115">
        <v>993176</v>
      </c>
      <c r="M3370" s="115">
        <v>980660</v>
      </c>
      <c r="N3370" s="115">
        <v>981098</v>
      </c>
      <c r="O3370" s="115">
        <v>980729</v>
      </c>
      <c r="P3370" s="115">
        <v>980075</v>
      </c>
      <c r="Q3370" s="115">
        <v>982238</v>
      </c>
      <c r="R3370" s="115">
        <v>991064</v>
      </c>
      <c r="S3370" s="2">
        <v>1002960</v>
      </c>
      <c r="T3370" s="2">
        <v>1004170</v>
      </c>
      <c r="U3370" s="2">
        <v>1002720</v>
      </c>
      <c r="V3370" s="2">
        <v>1011060</v>
      </c>
      <c r="W3370" s="2">
        <v>1009980</v>
      </c>
      <c r="X3370" s="2">
        <v>1019100</v>
      </c>
      <c r="Y3370" s="2">
        <v>1028720</v>
      </c>
      <c r="Z3370" s="2">
        <v>1038310</v>
      </c>
      <c r="AA3370" s="2">
        <v>1042360</v>
      </c>
      <c r="AB3370" s="2">
        <v>1048430</v>
      </c>
      <c r="AC3370" s="2">
        <v>1057490</v>
      </c>
      <c r="AD3370" s="2">
        <v>1060130</v>
      </c>
      <c r="AE3370" s="2">
        <v>1070420</v>
      </c>
      <c r="AF3370" s="2">
        <v>1078960</v>
      </c>
      <c r="AG3370" s="2">
        <v>1090900</v>
      </c>
    </row>
    <row r="3371" spans="1:33">
      <c r="A3371" s="115" t="s">
        <v>5090</v>
      </c>
      <c r="B3371" s="115" t="s">
        <v>19</v>
      </c>
      <c r="C3371" s="2">
        <v>5886840</v>
      </c>
      <c r="D3371" s="2">
        <v>6593000</v>
      </c>
      <c r="E3371" s="2">
        <v>6669580</v>
      </c>
      <c r="F3371" s="2">
        <v>6357950</v>
      </c>
      <c r="G3371" s="2">
        <v>6283090</v>
      </c>
      <c r="H3371" s="2">
        <v>6436900</v>
      </c>
      <c r="I3371" s="2">
        <v>6460900</v>
      </c>
      <c r="J3371" s="2">
        <v>6415150</v>
      </c>
      <c r="K3371" s="2">
        <v>6358520</v>
      </c>
      <c r="L3371" s="2">
        <v>6299210</v>
      </c>
      <c r="M3371" s="2">
        <v>6219830</v>
      </c>
      <c r="N3371" s="2">
        <v>6222610</v>
      </c>
      <c r="O3371" s="2">
        <v>6220270</v>
      </c>
      <c r="P3371" s="2">
        <v>6216120</v>
      </c>
      <c r="Q3371" s="2">
        <v>6229840</v>
      </c>
      <c r="R3371" s="2">
        <v>6285820</v>
      </c>
      <c r="S3371" s="2">
        <v>6361260</v>
      </c>
      <c r="T3371" s="2">
        <v>6368940</v>
      </c>
      <c r="U3371" s="2">
        <v>6359750</v>
      </c>
      <c r="V3371" s="2">
        <v>6412650</v>
      </c>
      <c r="W3371" s="2">
        <v>6405800</v>
      </c>
      <c r="X3371" s="2">
        <v>6463620</v>
      </c>
      <c r="Y3371" s="2">
        <v>6524620</v>
      </c>
      <c r="Z3371" s="2">
        <v>6585470</v>
      </c>
      <c r="AA3371" s="2">
        <v>6611150</v>
      </c>
      <c r="AB3371" s="2">
        <v>6649680</v>
      </c>
      <c r="AC3371" s="2">
        <v>6707110</v>
      </c>
      <c r="AD3371" s="2">
        <v>6723880</v>
      </c>
      <c r="AE3371" s="2">
        <v>6789110</v>
      </c>
      <c r="AF3371" s="2">
        <v>6843330</v>
      </c>
      <c r="AG3371" s="2">
        <v>6919000</v>
      </c>
    </row>
    <row r="3372" spans="1:33">
      <c r="A3372" s="115" t="s">
        <v>5091</v>
      </c>
      <c r="B3372" s="115" t="s">
        <v>19</v>
      </c>
      <c r="C3372" s="2">
        <v>1177370</v>
      </c>
      <c r="D3372" s="2">
        <v>1318600</v>
      </c>
      <c r="E3372" s="2">
        <v>1333920</v>
      </c>
      <c r="F3372" s="2">
        <v>1271590</v>
      </c>
      <c r="G3372" s="2">
        <v>1256620</v>
      </c>
      <c r="H3372" s="2">
        <v>1287380</v>
      </c>
      <c r="I3372" s="2">
        <v>1292180</v>
      </c>
      <c r="J3372" s="2">
        <v>1283030</v>
      </c>
      <c r="K3372" s="2">
        <v>1271700</v>
      </c>
      <c r="L3372" s="2">
        <v>1259840</v>
      </c>
      <c r="M3372" s="2">
        <v>1243970</v>
      </c>
      <c r="N3372" s="2">
        <v>1244520</v>
      </c>
      <c r="O3372" s="2">
        <v>1244050</v>
      </c>
      <c r="P3372" s="2">
        <v>1243220</v>
      </c>
      <c r="Q3372" s="2">
        <v>1245970</v>
      </c>
      <c r="R3372" s="2">
        <v>1257160</v>
      </c>
      <c r="S3372" s="2">
        <v>1272250</v>
      </c>
      <c r="T3372" s="2">
        <v>1273790</v>
      </c>
      <c r="U3372" s="2">
        <v>1271950</v>
      </c>
      <c r="V3372" s="2">
        <v>1282530</v>
      </c>
      <c r="W3372" s="2">
        <v>1281160</v>
      </c>
      <c r="X3372" s="2">
        <v>1292720</v>
      </c>
      <c r="Y3372" s="2">
        <v>1304920</v>
      </c>
      <c r="Z3372" s="2">
        <v>1317090</v>
      </c>
      <c r="AA3372" s="2">
        <v>1322230</v>
      </c>
      <c r="AB3372" s="2">
        <v>1329940</v>
      </c>
      <c r="AC3372" s="2">
        <v>1341420</v>
      </c>
      <c r="AD3372" s="2">
        <v>1344780</v>
      </c>
      <c r="AE3372" s="2">
        <v>1357820</v>
      </c>
      <c r="AF3372" s="2">
        <v>1368670</v>
      </c>
      <c r="AG3372" s="2">
        <v>1383800</v>
      </c>
    </row>
    <row r="3373" spans="1:33">
      <c r="A3373" s="115" t="s">
        <v>5092</v>
      </c>
      <c r="B3373" s="115" t="s">
        <v>19</v>
      </c>
      <c r="C3373" s="115">
        <v>0</v>
      </c>
      <c r="D3373" s="115">
        <v>0</v>
      </c>
      <c r="E3373" s="115">
        <v>0</v>
      </c>
      <c r="F3373" s="115">
        <v>0</v>
      </c>
      <c r="G3373" s="115">
        <v>0</v>
      </c>
      <c r="H3373" s="115">
        <v>0</v>
      </c>
      <c r="I3373" s="115">
        <v>0</v>
      </c>
      <c r="J3373" s="115">
        <v>0</v>
      </c>
      <c r="K3373" s="115">
        <v>0</v>
      </c>
      <c r="L3373" s="115">
        <v>0</v>
      </c>
      <c r="M3373" s="115">
        <v>0</v>
      </c>
      <c r="N3373" s="115">
        <v>0</v>
      </c>
      <c r="O3373" s="115">
        <v>0</v>
      </c>
      <c r="P3373" s="115">
        <v>0</v>
      </c>
      <c r="Q3373" s="115">
        <v>0</v>
      </c>
      <c r="R3373" s="115">
        <v>0</v>
      </c>
      <c r="S3373" s="115">
        <v>0</v>
      </c>
      <c r="T3373" s="115">
        <v>0</v>
      </c>
      <c r="U3373" s="115">
        <v>0</v>
      </c>
      <c r="V3373" s="115">
        <v>0</v>
      </c>
      <c r="W3373" s="115">
        <v>0</v>
      </c>
      <c r="X3373" s="115">
        <v>0</v>
      </c>
      <c r="Y3373" s="115">
        <v>0</v>
      </c>
      <c r="Z3373" s="115">
        <v>0</v>
      </c>
      <c r="AA3373" s="115">
        <v>0</v>
      </c>
      <c r="AB3373" s="115">
        <v>0</v>
      </c>
      <c r="AC3373" s="115">
        <v>0</v>
      </c>
      <c r="AD3373" s="115">
        <v>0</v>
      </c>
      <c r="AE3373" s="115">
        <v>0</v>
      </c>
      <c r="AF3373" s="115">
        <v>0</v>
      </c>
      <c r="AG3373" s="115">
        <v>0</v>
      </c>
    </row>
    <row r="3374" spans="1:33">
      <c r="A3374" s="115" t="s">
        <v>5093</v>
      </c>
      <c r="B3374" s="115" t="s">
        <v>19</v>
      </c>
      <c r="C3374" s="2">
        <v>43924700000</v>
      </c>
      <c r="D3374" s="2">
        <v>83195300000</v>
      </c>
      <c r="E3374" s="2">
        <v>63753700000</v>
      </c>
      <c r="F3374" s="2">
        <v>43191700000</v>
      </c>
      <c r="G3374" s="2">
        <v>33000400000</v>
      </c>
      <c r="H3374" s="2">
        <v>30467400000</v>
      </c>
      <c r="I3374" s="2">
        <v>28002400000</v>
      </c>
      <c r="J3374" s="2">
        <v>27859600000</v>
      </c>
      <c r="K3374" s="2">
        <v>28032300000</v>
      </c>
      <c r="L3374" s="2">
        <v>28289300000</v>
      </c>
      <c r="M3374" s="2">
        <v>28532600000</v>
      </c>
      <c r="N3374" s="2">
        <v>28860600000</v>
      </c>
      <c r="O3374" s="2">
        <v>28836500000</v>
      </c>
      <c r="P3374" s="2">
        <v>29080700000</v>
      </c>
      <c r="Q3374" s="2">
        <v>29119700000</v>
      </c>
      <c r="R3374" s="2">
        <v>29388900000</v>
      </c>
      <c r="S3374" s="2">
        <v>29796400000</v>
      </c>
      <c r="T3374" s="2">
        <v>29697800000</v>
      </c>
      <c r="U3374" s="2">
        <v>29443200000</v>
      </c>
      <c r="V3374" s="2">
        <v>29598900000</v>
      </c>
      <c r="W3374" s="2">
        <v>29157600000</v>
      </c>
      <c r="X3374" s="2">
        <v>29249600000</v>
      </c>
      <c r="Y3374" s="2">
        <v>29424000000</v>
      </c>
      <c r="Z3374" s="2">
        <v>29462700000</v>
      </c>
      <c r="AA3374" s="2">
        <v>29435100000</v>
      </c>
      <c r="AB3374" s="2">
        <v>29364700000</v>
      </c>
      <c r="AC3374" s="2">
        <v>29418500000</v>
      </c>
      <c r="AD3374" s="2">
        <v>29574600000</v>
      </c>
      <c r="AE3374" s="2">
        <v>29765000000</v>
      </c>
      <c r="AF3374" s="2">
        <v>29778600000</v>
      </c>
      <c r="AG3374" s="2">
        <v>30110400000</v>
      </c>
    </row>
    <row r="3375" spans="1:33">
      <c r="A3375" s="115" t="s">
        <v>5094</v>
      </c>
      <c r="B3375" s="115" t="s">
        <v>19</v>
      </c>
      <c r="C3375" s="2">
        <v>1249720</v>
      </c>
      <c r="D3375" s="2">
        <v>2367030</v>
      </c>
      <c r="E3375" s="2">
        <v>1813890</v>
      </c>
      <c r="F3375" s="2">
        <v>1228870</v>
      </c>
      <c r="G3375" s="115">
        <v>938911</v>
      </c>
      <c r="H3375" s="115">
        <v>866842</v>
      </c>
      <c r="I3375" s="115">
        <v>796711</v>
      </c>
      <c r="J3375" s="115">
        <v>792646</v>
      </c>
      <c r="K3375" s="115">
        <v>797561</v>
      </c>
      <c r="L3375" s="115">
        <v>804872</v>
      </c>
      <c r="M3375" s="115">
        <v>811796</v>
      </c>
      <c r="N3375" s="115">
        <v>821126</v>
      </c>
      <c r="O3375" s="115">
        <v>820440</v>
      </c>
      <c r="P3375" s="115">
        <v>827390</v>
      </c>
      <c r="Q3375" s="115">
        <v>828499</v>
      </c>
      <c r="R3375" s="115">
        <v>836157</v>
      </c>
      <c r="S3375" s="115">
        <v>847751</v>
      </c>
      <c r="T3375" s="115">
        <v>844948</v>
      </c>
      <c r="U3375" s="115">
        <v>837703</v>
      </c>
      <c r="V3375" s="115">
        <v>842133</v>
      </c>
      <c r="W3375" s="115">
        <v>829578</v>
      </c>
      <c r="X3375" s="115">
        <v>832195</v>
      </c>
      <c r="Y3375" s="115">
        <v>837155</v>
      </c>
      <c r="Z3375" s="115">
        <v>838259</v>
      </c>
      <c r="AA3375" s="115">
        <v>837471</v>
      </c>
      <c r="AB3375" s="115">
        <v>835468</v>
      </c>
      <c r="AC3375" s="115">
        <v>837001</v>
      </c>
      <c r="AD3375" s="115">
        <v>841442</v>
      </c>
      <c r="AE3375" s="115">
        <v>846859</v>
      </c>
      <c r="AF3375" s="115">
        <v>847245</v>
      </c>
      <c r="AG3375" s="115">
        <v>856685</v>
      </c>
    </row>
    <row r="3376" spans="1:33">
      <c r="A3376" s="115" t="s">
        <v>5095</v>
      </c>
      <c r="B3376" s="115" t="s">
        <v>19</v>
      </c>
      <c r="C3376" s="2">
        <v>5771560</v>
      </c>
      <c r="D3376" s="2">
        <v>10931600</v>
      </c>
      <c r="E3376" s="2">
        <v>8377020</v>
      </c>
      <c r="F3376" s="2">
        <v>5675250</v>
      </c>
      <c r="G3376" s="2">
        <v>4336140</v>
      </c>
      <c r="H3376" s="2">
        <v>4003310</v>
      </c>
      <c r="I3376" s="2">
        <v>3679420</v>
      </c>
      <c r="J3376" s="2">
        <v>3660650</v>
      </c>
      <c r="K3376" s="2">
        <v>3683350</v>
      </c>
      <c r="L3376" s="2">
        <v>3717110</v>
      </c>
      <c r="M3376" s="2">
        <v>3749090</v>
      </c>
      <c r="N3376" s="2">
        <v>3792180</v>
      </c>
      <c r="O3376" s="2">
        <v>3789010</v>
      </c>
      <c r="P3376" s="2">
        <v>3821110</v>
      </c>
      <c r="Q3376" s="2">
        <v>3826230</v>
      </c>
      <c r="R3376" s="2">
        <v>3861600</v>
      </c>
      <c r="S3376" s="2">
        <v>3915140</v>
      </c>
      <c r="T3376" s="2">
        <v>3902190</v>
      </c>
      <c r="U3376" s="2">
        <v>3868730</v>
      </c>
      <c r="V3376" s="2">
        <v>3889200</v>
      </c>
      <c r="W3376" s="2">
        <v>3831210</v>
      </c>
      <c r="X3376" s="2">
        <v>3843300</v>
      </c>
      <c r="Y3376" s="2">
        <v>3866210</v>
      </c>
      <c r="Z3376" s="2">
        <v>3871300</v>
      </c>
      <c r="AA3376" s="2">
        <v>3867670</v>
      </c>
      <c r="AB3376" s="2">
        <v>3858420</v>
      </c>
      <c r="AC3376" s="2">
        <v>3865490</v>
      </c>
      <c r="AD3376" s="2">
        <v>3886000</v>
      </c>
      <c r="AE3376" s="2">
        <v>3911020</v>
      </c>
      <c r="AF3376" s="2">
        <v>3912810</v>
      </c>
      <c r="AG3376" s="2">
        <v>3956400</v>
      </c>
    </row>
    <row r="3377" spans="1:33">
      <c r="A3377" s="115" t="s">
        <v>5096</v>
      </c>
      <c r="B3377" s="115" t="s">
        <v>19</v>
      </c>
      <c r="C3377" s="2">
        <v>19753300</v>
      </c>
      <c r="D3377" s="2">
        <v>37413500</v>
      </c>
      <c r="E3377" s="2">
        <v>28670500</v>
      </c>
      <c r="F3377" s="2">
        <v>19423600</v>
      </c>
      <c r="G3377" s="2">
        <v>14840500</v>
      </c>
      <c r="H3377" s="2">
        <v>13701400</v>
      </c>
      <c r="I3377" s="2">
        <v>12592900</v>
      </c>
      <c r="J3377" s="2">
        <v>12528600</v>
      </c>
      <c r="K3377" s="2">
        <v>12606300</v>
      </c>
      <c r="L3377" s="2">
        <v>12721900</v>
      </c>
      <c r="M3377" s="2">
        <v>12831300</v>
      </c>
      <c r="N3377" s="2">
        <v>12978800</v>
      </c>
      <c r="O3377" s="2">
        <v>12968000</v>
      </c>
      <c r="P3377" s="2">
        <v>13077800</v>
      </c>
      <c r="Q3377" s="2">
        <v>13095300</v>
      </c>
      <c r="R3377" s="2">
        <v>13216400</v>
      </c>
      <c r="S3377" s="2">
        <v>13399600</v>
      </c>
      <c r="T3377" s="2">
        <v>13355300</v>
      </c>
      <c r="U3377" s="2">
        <v>13240800</v>
      </c>
      <c r="V3377" s="2">
        <v>13310800</v>
      </c>
      <c r="W3377" s="2">
        <v>13112400</v>
      </c>
      <c r="X3377" s="2">
        <v>13153800</v>
      </c>
      <c r="Y3377" s="2">
        <v>13232200</v>
      </c>
      <c r="Z3377" s="2">
        <v>13249600</v>
      </c>
      <c r="AA3377" s="2">
        <v>13237100</v>
      </c>
      <c r="AB3377" s="2">
        <v>13205500</v>
      </c>
      <c r="AC3377" s="2">
        <v>13229700</v>
      </c>
      <c r="AD3377" s="2">
        <v>13299900</v>
      </c>
      <c r="AE3377" s="2">
        <v>13385500</v>
      </c>
      <c r="AF3377" s="2">
        <v>13391600</v>
      </c>
      <c r="AG3377" s="2">
        <v>13540800</v>
      </c>
    </row>
    <row r="3378" spans="1:33">
      <c r="A3378" s="115" t="s">
        <v>5097</v>
      </c>
      <c r="B3378" s="115" t="s">
        <v>19</v>
      </c>
      <c r="C3378" s="2">
        <v>1559380</v>
      </c>
      <c r="D3378" s="2">
        <v>2953520</v>
      </c>
      <c r="E3378" s="2">
        <v>2263330</v>
      </c>
      <c r="F3378" s="2">
        <v>1533350</v>
      </c>
      <c r="G3378" s="2">
        <v>1171550</v>
      </c>
      <c r="H3378" s="2">
        <v>1081620</v>
      </c>
      <c r="I3378" s="115">
        <v>994116</v>
      </c>
      <c r="J3378" s="115">
        <v>989044</v>
      </c>
      <c r="K3378" s="115">
        <v>995177</v>
      </c>
      <c r="L3378" s="2">
        <v>1004300</v>
      </c>
      <c r="M3378" s="2">
        <v>1012940</v>
      </c>
      <c r="N3378" s="2">
        <v>1024580</v>
      </c>
      <c r="O3378" s="2">
        <v>1023730</v>
      </c>
      <c r="P3378" s="2">
        <v>1032400</v>
      </c>
      <c r="Q3378" s="2">
        <v>1033780</v>
      </c>
      <c r="R3378" s="2">
        <v>1043340</v>
      </c>
      <c r="S3378" s="2">
        <v>1057800</v>
      </c>
      <c r="T3378" s="2">
        <v>1054300</v>
      </c>
      <c r="U3378" s="2">
        <v>1045260</v>
      </c>
      <c r="V3378" s="2">
        <v>1050790</v>
      </c>
      <c r="W3378" s="2">
        <v>1035130</v>
      </c>
      <c r="X3378" s="2">
        <v>1038390</v>
      </c>
      <c r="Y3378" s="2">
        <v>1044580</v>
      </c>
      <c r="Z3378" s="2">
        <v>1045960</v>
      </c>
      <c r="AA3378" s="2">
        <v>1044980</v>
      </c>
      <c r="AB3378" s="2">
        <v>1042480</v>
      </c>
      <c r="AC3378" s="2">
        <v>1044390</v>
      </c>
      <c r="AD3378" s="2">
        <v>1049930</v>
      </c>
      <c r="AE3378" s="2">
        <v>1056690</v>
      </c>
      <c r="AF3378" s="2">
        <v>1057170</v>
      </c>
      <c r="AG3378" s="2">
        <v>1068950</v>
      </c>
    </row>
    <row r="3379" spans="1:33">
      <c r="A3379" s="115" t="s">
        <v>5098</v>
      </c>
      <c r="B3379" s="115" t="s">
        <v>19</v>
      </c>
      <c r="C3379" s="2">
        <v>1386700</v>
      </c>
      <c r="D3379" s="2">
        <v>2626460</v>
      </c>
      <c r="E3379" s="2">
        <v>2012690</v>
      </c>
      <c r="F3379" s="2">
        <v>1363560</v>
      </c>
      <c r="G3379" s="2">
        <v>1041820</v>
      </c>
      <c r="H3379" s="115">
        <v>961850</v>
      </c>
      <c r="I3379" s="115">
        <v>884032</v>
      </c>
      <c r="J3379" s="115">
        <v>879521</v>
      </c>
      <c r="K3379" s="115">
        <v>884975</v>
      </c>
      <c r="L3379" s="115">
        <v>893087</v>
      </c>
      <c r="M3379" s="115">
        <v>900770</v>
      </c>
      <c r="N3379" s="115">
        <v>911123</v>
      </c>
      <c r="O3379" s="115">
        <v>910362</v>
      </c>
      <c r="P3379" s="115">
        <v>918074</v>
      </c>
      <c r="Q3379" s="115">
        <v>919303</v>
      </c>
      <c r="R3379" s="115">
        <v>927801</v>
      </c>
      <c r="S3379" s="115">
        <v>940666</v>
      </c>
      <c r="T3379" s="115">
        <v>937556</v>
      </c>
      <c r="U3379" s="115">
        <v>929516</v>
      </c>
      <c r="V3379" s="115">
        <v>934432</v>
      </c>
      <c r="W3379" s="115">
        <v>920501</v>
      </c>
      <c r="X3379" s="115">
        <v>923406</v>
      </c>
      <c r="Y3379" s="115">
        <v>928909</v>
      </c>
      <c r="Z3379" s="115">
        <v>930134</v>
      </c>
      <c r="AA3379" s="115">
        <v>929260</v>
      </c>
      <c r="AB3379" s="115">
        <v>927037</v>
      </c>
      <c r="AC3379" s="115">
        <v>928738</v>
      </c>
      <c r="AD3379" s="115">
        <v>933666</v>
      </c>
      <c r="AE3379" s="115">
        <v>939676</v>
      </c>
      <c r="AF3379" s="115">
        <v>940105</v>
      </c>
      <c r="AG3379" s="115">
        <v>950579</v>
      </c>
    </row>
    <row r="3380" spans="1:33">
      <c r="A3380" s="115" t="s">
        <v>5099</v>
      </c>
      <c r="B3380" s="115" t="s">
        <v>19</v>
      </c>
      <c r="C3380" s="2">
        <v>4199310</v>
      </c>
      <c r="D3380" s="2">
        <v>7953670</v>
      </c>
      <c r="E3380" s="2">
        <v>6095010</v>
      </c>
      <c r="F3380" s="2">
        <v>4129230</v>
      </c>
      <c r="G3380" s="2">
        <v>3154920</v>
      </c>
      <c r="H3380" s="2">
        <v>2912750</v>
      </c>
      <c r="I3380" s="2">
        <v>2677100</v>
      </c>
      <c r="J3380" s="2">
        <v>2663440</v>
      </c>
      <c r="K3380" s="2">
        <v>2679950</v>
      </c>
      <c r="L3380" s="2">
        <v>2704520</v>
      </c>
      <c r="M3380" s="2">
        <v>2727780</v>
      </c>
      <c r="N3380" s="2">
        <v>2759140</v>
      </c>
      <c r="O3380" s="2">
        <v>2756830</v>
      </c>
      <c r="P3380" s="2">
        <v>2780190</v>
      </c>
      <c r="Q3380" s="2">
        <v>2783910</v>
      </c>
      <c r="R3380" s="2">
        <v>2809640</v>
      </c>
      <c r="S3380" s="2">
        <v>2848600</v>
      </c>
      <c r="T3380" s="2">
        <v>2839180</v>
      </c>
      <c r="U3380" s="2">
        <v>2814840</v>
      </c>
      <c r="V3380" s="2">
        <v>2829720</v>
      </c>
      <c r="W3380" s="2">
        <v>2787540</v>
      </c>
      <c r="X3380" s="2">
        <v>2796330</v>
      </c>
      <c r="Y3380" s="2">
        <v>2813000</v>
      </c>
      <c r="Z3380" s="2">
        <v>2816710</v>
      </c>
      <c r="AA3380" s="2">
        <v>2814060</v>
      </c>
      <c r="AB3380" s="2">
        <v>2807330</v>
      </c>
      <c r="AC3380" s="2">
        <v>2812480</v>
      </c>
      <c r="AD3380" s="2">
        <v>2827400</v>
      </c>
      <c r="AE3380" s="2">
        <v>2845600</v>
      </c>
      <c r="AF3380" s="2">
        <v>2846900</v>
      </c>
      <c r="AG3380" s="2">
        <v>2878620</v>
      </c>
    </row>
    <row r="3381" spans="1:33">
      <c r="A3381" s="115" t="s">
        <v>5100</v>
      </c>
      <c r="B3381" s="115" t="s">
        <v>19</v>
      </c>
      <c r="C3381" s="115">
        <v>324284</v>
      </c>
      <c r="D3381" s="115">
        <v>614209</v>
      </c>
      <c r="E3381" s="115">
        <v>470677</v>
      </c>
      <c r="F3381" s="115">
        <v>318873</v>
      </c>
      <c r="G3381" s="115">
        <v>243633</v>
      </c>
      <c r="H3381" s="115">
        <v>224932</v>
      </c>
      <c r="I3381" s="115">
        <v>206734</v>
      </c>
      <c r="J3381" s="115">
        <v>205680</v>
      </c>
      <c r="K3381" s="115">
        <v>206955</v>
      </c>
      <c r="L3381" s="115">
        <v>208852</v>
      </c>
      <c r="M3381" s="115">
        <v>210649</v>
      </c>
      <c r="N3381" s="115">
        <v>213070</v>
      </c>
      <c r="O3381" s="115">
        <v>212892</v>
      </c>
      <c r="P3381" s="115">
        <v>214695</v>
      </c>
      <c r="Q3381" s="115">
        <v>214983</v>
      </c>
      <c r="R3381" s="115">
        <v>216970</v>
      </c>
      <c r="S3381" s="115">
        <v>219979</v>
      </c>
      <c r="T3381" s="115">
        <v>219251</v>
      </c>
      <c r="U3381" s="115">
        <v>217371</v>
      </c>
      <c r="V3381" s="115">
        <v>218521</v>
      </c>
      <c r="W3381" s="115">
        <v>215263</v>
      </c>
      <c r="X3381" s="115">
        <v>215942</v>
      </c>
      <c r="Y3381" s="115">
        <v>217229</v>
      </c>
      <c r="Z3381" s="115">
        <v>217515</v>
      </c>
      <c r="AA3381" s="115">
        <v>217311</v>
      </c>
      <c r="AB3381" s="115">
        <v>216791</v>
      </c>
      <c r="AC3381" s="115">
        <v>217189</v>
      </c>
      <c r="AD3381" s="115">
        <v>218341</v>
      </c>
      <c r="AE3381" s="115">
        <v>219747</v>
      </c>
      <c r="AF3381" s="115">
        <v>219847</v>
      </c>
      <c r="AG3381" s="115">
        <v>222297</v>
      </c>
    </row>
    <row r="3382" spans="1:33">
      <c r="A3382" s="115" t="s">
        <v>5101</v>
      </c>
      <c r="B3382" s="115" t="s">
        <v>19</v>
      </c>
      <c r="C3382" s="115">
        <v>276871</v>
      </c>
      <c r="D3382" s="115">
        <v>524406</v>
      </c>
      <c r="E3382" s="115">
        <v>401859</v>
      </c>
      <c r="F3382" s="115">
        <v>272251</v>
      </c>
      <c r="G3382" s="115">
        <v>208012</v>
      </c>
      <c r="H3382" s="115">
        <v>192045</v>
      </c>
      <c r="I3382" s="115">
        <v>176508</v>
      </c>
      <c r="J3382" s="115">
        <v>175607</v>
      </c>
      <c r="K3382" s="115">
        <v>176696</v>
      </c>
      <c r="L3382" s="115">
        <v>178316</v>
      </c>
      <c r="M3382" s="115">
        <v>179850</v>
      </c>
      <c r="N3382" s="115">
        <v>181917</v>
      </c>
      <c r="O3382" s="115">
        <v>181765</v>
      </c>
      <c r="P3382" s="115">
        <v>183305</v>
      </c>
      <c r="Q3382" s="115">
        <v>183550</v>
      </c>
      <c r="R3382" s="115">
        <v>185247</v>
      </c>
      <c r="S3382" s="115">
        <v>187816</v>
      </c>
      <c r="T3382" s="115">
        <v>187195</v>
      </c>
      <c r="U3382" s="115">
        <v>185589</v>
      </c>
      <c r="V3382" s="115">
        <v>186571</v>
      </c>
      <c r="W3382" s="115">
        <v>183789</v>
      </c>
      <c r="X3382" s="115">
        <v>184369</v>
      </c>
      <c r="Y3382" s="115">
        <v>185468</v>
      </c>
      <c r="Z3382" s="115">
        <v>185713</v>
      </c>
      <c r="AA3382" s="115">
        <v>185538</v>
      </c>
      <c r="AB3382" s="115">
        <v>185094</v>
      </c>
      <c r="AC3382" s="115">
        <v>185434</v>
      </c>
      <c r="AD3382" s="115">
        <v>186418</v>
      </c>
      <c r="AE3382" s="115">
        <v>187618</v>
      </c>
      <c r="AF3382" s="115">
        <v>187704</v>
      </c>
      <c r="AG3382" s="115">
        <v>189795</v>
      </c>
    </row>
    <row r="3383" spans="1:33">
      <c r="A3383" s="115" t="s">
        <v>5102</v>
      </c>
      <c r="B3383" s="115" t="s">
        <v>19</v>
      </c>
      <c r="C3383" s="2">
        <v>1756050</v>
      </c>
      <c r="D3383" s="2">
        <v>3326040</v>
      </c>
      <c r="E3383" s="2">
        <v>2548790</v>
      </c>
      <c r="F3383" s="2">
        <v>1726750</v>
      </c>
      <c r="G3383" s="2">
        <v>1319310</v>
      </c>
      <c r="H3383" s="2">
        <v>1218040</v>
      </c>
      <c r="I3383" s="2">
        <v>1119500</v>
      </c>
      <c r="J3383" s="2">
        <v>1113790</v>
      </c>
      <c r="K3383" s="2">
        <v>1120690</v>
      </c>
      <c r="L3383" s="2">
        <v>1130970</v>
      </c>
      <c r="M3383" s="2">
        <v>1140700</v>
      </c>
      <c r="N3383" s="2">
        <v>1153810</v>
      </c>
      <c r="O3383" s="2">
        <v>1152840</v>
      </c>
      <c r="P3383" s="2">
        <v>1162610</v>
      </c>
      <c r="Q3383" s="2">
        <v>1164170</v>
      </c>
      <c r="R3383" s="2">
        <v>1174930</v>
      </c>
      <c r="S3383" s="2">
        <v>1191220</v>
      </c>
      <c r="T3383" s="2">
        <v>1187280</v>
      </c>
      <c r="U3383" s="2">
        <v>1177100</v>
      </c>
      <c r="V3383" s="2">
        <v>1183330</v>
      </c>
      <c r="W3383" s="2">
        <v>1165680</v>
      </c>
      <c r="X3383" s="2">
        <v>1169360</v>
      </c>
      <c r="Y3383" s="2">
        <v>1176330</v>
      </c>
      <c r="Z3383" s="2">
        <v>1177880</v>
      </c>
      <c r="AA3383" s="2">
        <v>1176770</v>
      </c>
      <c r="AB3383" s="2">
        <v>1173960</v>
      </c>
      <c r="AC3383" s="2">
        <v>1176110</v>
      </c>
      <c r="AD3383" s="2">
        <v>1182350</v>
      </c>
      <c r="AE3383" s="2">
        <v>1189970</v>
      </c>
      <c r="AF3383" s="2">
        <v>1190510</v>
      </c>
      <c r="AG3383" s="2">
        <v>1203770</v>
      </c>
    </row>
    <row r="3384" spans="1:33">
      <c r="A3384" s="115" t="s">
        <v>5103</v>
      </c>
      <c r="B3384" s="115" t="s">
        <v>19</v>
      </c>
      <c r="C3384" s="115">
        <v>351211</v>
      </c>
      <c r="D3384" s="115">
        <v>665208</v>
      </c>
      <c r="E3384" s="115">
        <v>509758</v>
      </c>
      <c r="F3384" s="115">
        <v>345350</v>
      </c>
      <c r="G3384" s="115">
        <v>263863</v>
      </c>
      <c r="H3384" s="115">
        <v>243609</v>
      </c>
      <c r="I3384" s="115">
        <v>223900</v>
      </c>
      <c r="J3384" s="115">
        <v>222758</v>
      </c>
      <c r="K3384" s="115">
        <v>224139</v>
      </c>
      <c r="L3384" s="115">
        <v>226193</v>
      </c>
      <c r="M3384" s="115">
        <v>228139</v>
      </c>
      <c r="N3384" s="115">
        <v>230761</v>
      </c>
      <c r="O3384" s="115">
        <v>230569</v>
      </c>
      <c r="P3384" s="115">
        <v>232522</v>
      </c>
      <c r="Q3384" s="115">
        <v>232833</v>
      </c>
      <c r="R3384" s="115">
        <v>234986</v>
      </c>
      <c r="S3384" s="115">
        <v>238244</v>
      </c>
      <c r="T3384" s="115">
        <v>237456</v>
      </c>
      <c r="U3384" s="115">
        <v>235420</v>
      </c>
      <c r="V3384" s="115">
        <v>236665</v>
      </c>
      <c r="W3384" s="115">
        <v>233137</v>
      </c>
      <c r="X3384" s="115">
        <v>233872</v>
      </c>
      <c r="Y3384" s="115">
        <v>235266</v>
      </c>
      <c r="Z3384" s="115">
        <v>235576</v>
      </c>
      <c r="AA3384" s="115">
        <v>235355</v>
      </c>
      <c r="AB3384" s="115">
        <v>234792</v>
      </c>
      <c r="AC3384" s="115">
        <v>235223</v>
      </c>
      <c r="AD3384" s="115">
        <v>236471</v>
      </c>
      <c r="AE3384" s="115">
        <v>237993</v>
      </c>
      <c r="AF3384" s="115">
        <v>238102</v>
      </c>
      <c r="AG3384" s="115">
        <v>240755</v>
      </c>
    </row>
    <row r="3385" spans="1:33">
      <c r="A3385" s="115" t="s">
        <v>5104</v>
      </c>
      <c r="B3385" s="115" t="s">
        <v>19</v>
      </c>
      <c r="C3385" s="115">
        <v>0</v>
      </c>
      <c r="D3385" s="115">
        <v>0</v>
      </c>
      <c r="E3385" s="115">
        <v>0</v>
      </c>
      <c r="F3385" s="115">
        <v>0</v>
      </c>
      <c r="G3385" s="115">
        <v>0</v>
      </c>
      <c r="H3385" s="115">
        <v>0</v>
      </c>
      <c r="I3385" s="115">
        <v>0</v>
      </c>
      <c r="J3385" s="115">
        <v>0</v>
      </c>
      <c r="K3385" s="115">
        <v>0</v>
      </c>
      <c r="L3385" s="115">
        <v>0</v>
      </c>
      <c r="M3385" s="115">
        <v>0</v>
      </c>
      <c r="N3385" s="115">
        <v>0</v>
      </c>
      <c r="O3385" s="115">
        <v>0</v>
      </c>
      <c r="P3385" s="115">
        <v>0</v>
      </c>
      <c r="Q3385" s="115">
        <v>0</v>
      </c>
      <c r="R3385" s="115">
        <v>0</v>
      </c>
      <c r="S3385" s="115">
        <v>0</v>
      </c>
      <c r="T3385" s="115">
        <v>0</v>
      </c>
      <c r="U3385" s="115">
        <v>0</v>
      </c>
      <c r="V3385" s="115">
        <v>0</v>
      </c>
      <c r="W3385" s="115">
        <v>0</v>
      </c>
      <c r="X3385" s="115">
        <v>0</v>
      </c>
      <c r="Y3385" s="115">
        <v>0</v>
      </c>
      <c r="Z3385" s="115">
        <v>0</v>
      </c>
      <c r="AA3385" s="115">
        <v>0</v>
      </c>
      <c r="AB3385" s="115">
        <v>0</v>
      </c>
      <c r="AC3385" s="115">
        <v>0</v>
      </c>
      <c r="AD3385" s="115">
        <v>0</v>
      </c>
      <c r="AE3385" s="115">
        <v>0</v>
      </c>
      <c r="AF3385" s="115">
        <v>0</v>
      </c>
      <c r="AG3385" s="115">
        <v>0</v>
      </c>
    </row>
    <row r="3386" spans="1:33">
      <c r="A3386" s="115" t="s">
        <v>5105</v>
      </c>
      <c r="B3386" s="115" t="s">
        <v>19</v>
      </c>
      <c r="C3386" s="2">
        <v>347844000000</v>
      </c>
      <c r="D3386" s="2">
        <v>356646000000</v>
      </c>
      <c r="E3386" s="2">
        <v>337043000000</v>
      </c>
      <c r="F3386" s="2">
        <v>438898000000</v>
      </c>
      <c r="G3386" s="2">
        <v>549602000000</v>
      </c>
      <c r="H3386" s="2">
        <v>620091000000</v>
      </c>
      <c r="I3386" s="2">
        <v>687482000000</v>
      </c>
      <c r="J3386" s="2">
        <v>750346000000</v>
      </c>
      <c r="K3386" s="2">
        <v>810250000000</v>
      </c>
      <c r="L3386" s="2">
        <v>845292000000</v>
      </c>
      <c r="M3386" s="2">
        <v>882788000000</v>
      </c>
      <c r="N3386" s="2">
        <v>922574000000</v>
      </c>
      <c r="O3386" s="2">
        <v>962923000000</v>
      </c>
      <c r="P3386" s="2">
        <v>973243000000</v>
      </c>
      <c r="Q3386" s="2">
        <v>985221000000</v>
      </c>
      <c r="R3386" s="2">
        <v>1003950000000</v>
      </c>
      <c r="S3386" s="2">
        <v>1024880000000</v>
      </c>
      <c r="T3386" s="2">
        <v>1042480000000</v>
      </c>
      <c r="U3386" s="2">
        <v>1060810000000</v>
      </c>
      <c r="V3386" s="2">
        <v>1080610000000</v>
      </c>
      <c r="W3386" s="2">
        <v>1102310000000</v>
      </c>
      <c r="X3386" s="2">
        <v>1125600000000</v>
      </c>
      <c r="Y3386" s="2">
        <v>1148240000000</v>
      </c>
      <c r="Z3386" s="2">
        <v>1170610000000</v>
      </c>
      <c r="AA3386" s="2">
        <v>1188680000000</v>
      </c>
      <c r="AB3386" s="2">
        <v>1206920000000</v>
      </c>
      <c r="AC3386" s="2">
        <v>1229700000000</v>
      </c>
      <c r="AD3386" s="2">
        <v>1243410000000</v>
      </c>
      <c r="AE3386" s="2">
        <v>1263780000000</v>
      </c>
      <c r="AF3386" s="2">
        <v>1288640000000</v>
      </c>
      <c r="AG3386" s="2">
        <v>1315940000000</v>
      </c>
    </row>
    <row r="3387" spans="1:33">
      <c r="A3387" s="115" t="s">
        <v>5106</v>
      </c>
      <c r="B3387" s="115" t="s">
        <v>19</v>
      </c>
      <c r="C3387" s="2">
        <v>9896690</v>
      </c>
      <c r="D3387" s="2">
        <v>10147100</v>
      </c>
      <c r="E3387" s="2">
        <v>9589390</v>
      </c>
      <c r="F3387" s="2">
        <v>12487300</v>
      </c>
      <c r="G3387" s="2">
        <v>15637000</v>
      </c>
      <c r="H3387" s="2">
        <v>17642500</v>
      </c>
      <c r="I3387" s="2">
        <v>19559900</v>
      </c>
      <c r="J3387" s="2">
        <v>21348400</v>
      </c>
      <c r="K3387" s="2">
        <v>23052800</v>
      </c>
      <c r="L3387" s="2">
        <v>24049800</v>
      </c>
      <c r="M3387" s="2">
        <v>25116600</v>
      </c>
      <c r="N3387" s="2">
        <v>26248600</v>
      </c>
      <c r="O3387" s="2">
        <v>27396600</v>
      </c>
      <c r="P3387" s="2">
        <v>27690200</v>
      </c>
      <c r="Q3387" s="2">
        <v>28031000</v>
      </c>
      <c r="R3387" s="2">
        <v>28564000</v>
      </c>
      <c r="S3387" s="2">
        <v>29159300</v>
      </c>
      <c r="T3387" s="2">
        <v>29660100</v>
      </c>
      <c r="U3387" s="2">
        <v>30181500</v>
      </c>
      <c r="V3387" s="2">
        <v>30745000</v>
      </c>
      <c r="W3387" s="2">
        <v>31362400</v>
      </c>
      <c r="X3387" s="2">
        <v>32024900</v>
      </c>
      <c r="Y3387" s="2">
        <v>32669200</v>
      </c>
      <c r="Z3387" s="2">
        <v>33305500</v>
      </c>
      <c r="AA3387" s="2">
        <v>33819700</v>
      </c>
      <c r="AB3387" s="2">
        <v>34338600</v>
      </c>
      <c r="AC3387" s="2">
        <v>34986900</v>
      </c>
      <c r="AD3387" s="2">
        <v>35376800</v>
      </c>
      <c r="AE3387" s="2">
        <v>35956500</v>
      </c>
      <c r="AF3387" s="2">
        <v>36663800</v>
      </c>
      <c r="AG3387" s="2">
        <v>37440600</v>
      </c>
    </row>
    <row r="3388" spans="1:33">
      <c r="A3388" s="115" t="s">
        <v>5107</v>
      </c>
      <c r="B3388" s="115" t="s">
        <v>19</v>
      </c>
      <c r="C3388" s="2">
        <v>45705500</v>
      </c>
      <c r="D3388" s="2">
        <v>46862100</v>
      </c>
      <c r="E3388" s="2">
        <v>44286400</v>
      </c>
      <c r="F3388" s="2">
        <v>57669700</v>
      </c>
      <c r="G3388" s="2">
        <v>72215800</v>
      </c>
      <c r="H3388" s="2">
        <v>81477800</v>
      </c>
      <c r="I3388" s="2">
        <v>90332800</v>
      </c>
      <c r="J3388" s="2">
        <v>98592800</v>
      </c>
      <c r="K3388" s="2">
        <v>106464000</v>
      </c>
      <c r="L3388" s="2">
        <v>111069000</v>
      </c>
      <c r="M3388" s="2">
        <v>115995000</v>
      </c>
      <c r="N3388" s="2">
        <v>121223000</v>
      </c>
      <c r="O3388" s="2">
        <v>126525000</v>
      </c>
      <c r="P3388" s="2">
        <v>127881000</v>
      </c>
      <c r="Q3388" s="2">
        <v>129455000</v>
      </c>
      <c r="R3388" s="2">
        <v>131916000</v>
      </c>
      <c r="S3388" s="2">
        <v>134666000</v>
      </c>
      <c r="T3388" s="2">
        <v>136978000</v>
      </c>
      <c r="U3388" s="2">
        <v>139386000</v>
      </c>
      <c r="V3388" s="2">
        <v>141989000</v>
      </c>
      <c r="W3388" s="2">
        <v>144840000</v>
      </c>
      <c r="X3388" s="2">
        <v>147900000</v>
      </c>
      <c r="Y3388" s="2">
        <v>150875000</v>
      </c>
      <c r="Z3388" s="2">
        <v>153814000</v>
      </c>
      <c r="AA3388" s="2">
        <v>156188000</v>
      </c>
      <c r="AB3388" s="2">
        <v>158585000</v>
      </c>
      <c r="AC3388" s="2">
        <v>161579000</v>
      </c>
      <c r="AD3388" s="2">
        <v>163379000</v>
      </c>
      <c r="AE3388" s="2">
        <v>166057000</v>
      </c>
      <c r="AF3388" s="2">
        <v>169323000</v>
      </c>
      <c r="AG3388" s="2">
        <v>172911000</v>
      </c>
    </row>
    <row r="3389" spans="1:33">
      <c r="A3389" s="115" t="s">
        <v>5108</v>
      </c>
      <c r="B3389" s="115" t="s">
        <v>19</v>
      </c>
      <c r="C3389" s="2">
        <v>156428000</v>
      </c>
      <c r="D3389" s="2">
        <v>160386000</v>
      </c>
      <c r="E3389" s="2">
        <v>151571000</v>
      </c>
      <c r="F3389" s="2">
        <v>197375000</v>
      </c>
      <c r="G3389" s="2">
        <v>247160000</v>
      </c>
      <c r="H3389" s="2">
        <v>278859000</v>
      </c>
      <c r="I3389" s="2">
        <v>309165000</v>
      </c>
      <c r="J3389" s="2">
        <v>337435000</v>
      </c>
      <c r="K3389" s="2">
        <v>364375000</v>
      </c>
      <c r="L3389" s="2">
        <v>380134000</v>
      </c>
      <c r="M3389" s="2">
        <v>396996000</v>
      </c>
      <c r="N3389" s="2">
        <v>414888000</v>
      </c>
      <c r="O3389" s="2">
        <v>433033000</v>
      </c>
      <c r="P3389" s="2">
        <v>437674000</v>
      </c>
      <c r="Q3389" s="2">
        <v>443061000</v>
      </c>
      <c r="R3389" s="2">
        <v>451485000</v>
      </c>
      <c r="S3389" s="2">
        <v>460895000</v>
      </c>
      <c r="T3389" s="2">
        <v>468810000</v>
      </c>
      <c r="U3389" s="2">
        <v>477052000</v>
      </c>
      <c r="V3389" s="2">
        <v>485958000</v>
      </c>
      <c r="W3389" s="2">
        <v>495716000</v>
      </c>
      <c r="X3389" s="2">
        <v>506189000</v>
      </c>
      <c r="Y3389" s="2">
        <v>516372000</v>
      </c>
      <c r="Z3389" s="2">
        <v>526430000</v>
      </c>
      <c r="AA3389" s="2">
        <v>534557000</v>
      </c>
      <c r="AB3389" s="2">
        <v>542759000</v>
      </c>
      <c r="AC3389" s="2">
        <v>553006000</v>
      </c>
      <c r="AD3389" s="2">
        <v>559169000</v>
      </c>
      <c r="AE3389" s="2">
        <v>568332000</v>
      </c>
      <c r="AF3389" s="2">
        <v>579511000</v>
      </c>
      <c r="AG3389" s="2">
        <v>591789000</v>
      </c>
    </row>
    <row r="3390" spans="1:33">
      <c r="A3390" s="115" t="s">
        <v>5109</v>
      </c>
      <c r="B3390" s="115" t="s">
        <v>19</v>
      </c>
      <c r="C3390" s="2">
        <v>12348800</v>
      </c>
      <c r="D3390" s="2">
        <v>12661300</v>
      </c>
      <c r="E3390" s="2">
        <v>11965400</v>
      </c>
      <c r="F3390" s="2">
        <v>15581300</v>
      </c>
      <c r="G3390" s="2">
        <v>19511400</v>
      </c>
      <c r="H3390" s="2">
        <v>22013900</v>
      </c>
      <c r="I3390" s="2">
        <v>24406300</v>
      </c>
      <c r="J3390" s="2">
        <v>26638100</v>
      </c>
      <c r="K3390" s="2">
        <v>28764700</v>
      </c>
      <c r="L3390" s="2">
        <v>30008800</v>
      </c>
      <c r="M3390" s="2">
        <v>31339900</v>
      </c>
      <c r="N3390" s="2">
        <v>32752400</v>
      </c>
      <c r="O3390" s="2">
        <v>34184800</v>
      </c>
      <c r="P3390" s="2">
        <v>34551100</v>
      </c>
      <c r="Q3390" s="2">
        <v>34976400</v>
      </c>
      <c r="R3390" s="2">
        <v>35641400</v>
      </c>
      <c r="S3390" s="2">
        <v>36384300</v>
      </c>
      <c r="T3390" s="2">
        <v>37009100</v>
      </c>
      <c r="U3390" s="2">
        <v>37659700</v>
      </c>
      <c r="V3390" s="2">
        <v>38362900</v>
      </c>
      <c r="W3390" s="2">
        <v>39133200</v>
      </c>
      <c r="X3390" s="2">
        <v>39959900</v>
      </c>
      <c r="Y3390" s="2">
        <v>40763800</v>
      </c>
      <c r="Z3390" s="2">
        <v>41557800</v>
      </c>
      <c r="AA3390" s="2">
        <v>42199400</v>
      </c>
      <c r="AB3390" s="2">
        <v>42846800</v>
      </c>
      <c r="AC3390" s="2">
        <v>43655800</v>
      </c>
      <c r="AD3390" s="2">
        <v>44142300</v>
      </c>
      <c r="AE3390" s="2">
        <v>44865700</v>
      </c>
      <c r="AF3390" s="2">
        <v>45748100</v>
      </c>
      <c r="AG3390" s="2">
        <v>46717400</v>
      </c>
    </row>
    <row r="3391" spans="1:33">
      <c r="A3391" s="115" t="s">
        <v>5110</v>
      </c>
      <c r="B3391" s="115" t="s">
        <v>19</v>
      </c>
      <c r="C3391" s="2">
        <v>10981400</v>
      </c>
      <c r="D3391" s="2">
        <v>11259300</v>
      </c>
      <c r="E3391" s="2">
        <v>10640400</v>
      </c>
      <c r="F3391" s="2">
        <v>13855900</v>
      </c>
      <c r="G3391" s="2">
        <v>17350800</v>
      </c>
      <c r="H3391" s="2">
        <v>19576200</v>
      </c>
      <c r="I3391" s="2">
        <v>21703700</v>
      </c>
      <c r="J3391" s="2">
        <v>23688300</v>
      </c>
      <c r="K3391" s="2">
        <v>25579500</v>
      </c>
      <c r="L3391" s="2">
        <v>26685700</v>
      </c>
      <c r="M3391" s="2">
        <v>27869500</v>
      </c>
      <c r="N3391" s="2">
        <v>29125500</v>
      </c>
      <c r="O3391" s="2">
        <v>30399300</v>
      </c>
      <c r="P3391" s="2">
        <v>30725100</v>
      </c>
      <c r="Q3391" s="2">
        <v>31103300</v>
      </c>
      <c r="R3391" s="2">
        <v>31694600</v>
      </c>
      <c r="S3391" s="2">
        <v>32355200</v>
      </c>
      <c r="T3391" s="2">
        <v>32910900</v>
      </c>
      <c r="U3391" s="2">
        <v>33489500</v>
      </c>
      <c r="V3391" s="2">
        <v>34114700</v>
      </c>
      <c r="W3391" s="2">
        <v>34799700</v>
      </c>
      <c r="X3391" s="2">
        <v>35534900</v>
      </c>
      <c r="Y3391" s="2">
        <v>36249800</v>
      </c>
      <c r="Z3391" s="2">
        <v>36955900</v>
      </c>
      <c r="AA3391" s="2">
        <v>37526400</v>
      </c>
      <c r="AB3391" s="2">
        <v>38102200</v>
      </c>
      <c r="AC3391" s="2">
        <v>38821500</v>
      </c>
      <c r="AD3391" s="2">
        <v>39254200</v>
      </c>
      <c r="AE3391" s="2">
        <v>39897400</v>
      </c>
      <c r="AF3391" s="2">
        <v>40682200</v>
      </c>
      <c r="AG3391" s="2">
        <v>41544200</v>
      </c>
    </row>
    <row r="3392" spans="1:33">
      <c r="A3392" s="115" t="s">
        <v>5111</v>
      </c>
      <c r="B3392" s="115" t="s">
        <v>19</v>
      </c>
      <c r="C3392" s="2">
        <v>33254700</v>
      </c>
      <c r="D3392" s="2">
        <v>34096200</v>
      </c>
      <c r="E3392" s="2">
        <v>32222100</v>
      </c>
      <c r="F3392" s="2">
        <v>41959700</v>
      </c>
      <c r="G3392" s="2">
        <v>52543200</v>
      </c>
      <c r="H3392" s="2">
        <v>59282100</v>
      </c>
      <c r="I3392" s="2">
        <v>65724900</v>
      </c>
      <c r="J3392" s="2">
        <v>71734800</v>
      </c>
      <c r="K3392" s="2">
        <v>77461800</v>
      </c>
      <c r="L3392" s="2">
        <v>80811900</v>
      </c>
      <c r="M3392" s="2">
        <v>84396600</v>
      </c>
      <c r="N3392" s="2">
        <v>88200200</v>
      </c>
      <c r="O3392" s="2">
        <v>92057700</v>
      </c>
      <c r="P3392" s="2">
        <v>93044300</v>
      </c>
      <c r="Q3392" s="2">
        <v>94189400</v>
      </c>
      <c r="R3392" s="2">
        <v>95980300</v>
      </c>
      <c r="S3392" s="2">
        <v>97980800</v>
      </c>
      <c r="T3392" s="2">
        <v>99663400</v>
      </c>
      <c r="U3392" s="2">
        <v>101416000</v>
      </c>
      <c r="V3392" s="2">
        <v>103309000</v>
      </c>
      <c r="W3392" s="2">
        <v>105383000</v>
      </c>
      <c r="X3392" s="2">
        <v>107610000</v>
      </c>
      <c r="Y3392" s="2">
        <v>109775000</v>
      </c>
      <c r="Z3392" s="2">
        <v>111913000</v>
      </c>
      <c r="AA3392" s="2">
        <v>113641000</v>
      </c>
      <c r="AB3392" s="2">
        <v>115384000</v>
      </c>
      <c r="AC3392" s="2">
        <v>117562000</v>
      </c>
      <c r="AD3392" s="2">
        <v>118873000</v>
      </c>
      <c r="AE3392" s="2">
        <v>120821000</v>
      </c>
      <c r="AF3392" s="2">
        <v>123197000</v>
      </c>
      <c r="AG3392" s="2">
        <v>125807000</v>
      </c>
    </row>
    <row r="3393" spans="1:33">
      <c r="A3393" s="115" t="s">
        <v>5112</v>
      </c>
      <c r="B3393" s="115" t="s">
        <v>19</v>
      </c>
      <c r="C3393" s="2">
        <v>2568040</v>
      </c>
      <c r="D3393" s="2">
        <v>2633020</v>
      </c>
      <c r="E3393" s="2">
        <v>2488300</v>
      </c>
      <c r="F3393" s="2">
        <v>3240270</v>
      </c>
      <c r="G3393" s="2">
        <v>4057560</v>
      </c>
      <c r="H3393" s="2">
        <v>4577960</v>
      </c>
      <c r="I3393" s="2">
        <v>5075490</v>
      </c>
      <c r="J3393" s="2">
        <v>5539600</v>
      </c>
      <c r="K3393" s="2">
        <v>5981860</v>
      </c>
      <c r="L3393" s="2">
        <v>6240560</v>
      </c>
      <c r="M3393" s="2">
        <v>6517390</v>
      </c>
      <c r="N3393" s="2">
        <v>6811110</v>
      </c>
      <c r="O3393" s="2">
        <v>7109000</v>
      </c>
      <c r="P3393" s="2">
        <v>7185190</v>
      </c>
      <c r="Q3393" s="2">
        <v>7273620</v>
      </c>
      <c r="R3393" s="2">
        <v>7411910</v>
      </c>
      <c r="S3393" s="2">
        <v>7566400</v>
      </c>
      <c r="T3393" s="2">
        <v>7696340</v>
      </c>
      <c r="U3393" s="2">
        <v>7831640</v>
      </c>
      <c r="V3393" s="2">
        <v>7977860</v>
      </c>
      <c r="W3393" s="2">
        <v>8138050</v>
      </c>
      <c r="X3393" s="2">
        <v>8309990</v>
      </c>
      <c r="Y3393" s="2">
        <v>8477160</v>
      </c>
      <c r="Z3393" s="2">
        <v>8642280</v>
      </c>
      <c r="AA3393" s="2">
        <v>8775700</v>
      </c>
      <c r="AB3393" s="2">
        <v>8910340</v>
      </c>
      <c r="AC3393" s="2">
        <v>9078560</v>
      </c>
      <c r="AD3393" s="2">
        <v>9179740</v>
      </c>
      <c r="AE3393" s="2">
        <v>9330170</v>
      </c>
      <c r="AF3393" s="2">
        <v>9513690</v>
      </c>
      <c r="AG3393" s="2">
        <v>9715260</v>
      </c>
    </row>
    <row r="3394" spans="1:33">
      <c r="A3394" s="115" t="s">
        <v>5113</v>
      </c>
      <c r="B3394" s="115" t="s">
        <v>19</v>
      </c>
      <c r="C3394" s="2">
        <v>2192570</v>
      </c>
      <c r="D3394" s="2">
        <v>2248050</v>
      </c>
      <c r="E3394" s="2">
        <v>2124490</v>
      </c>
      <c r="F3394" s="2">
        <v>2766510</v>
      </c>
      <c r="G3394" s="2">
        <v>3464310</v>
      </c>
      <c r="H3394" s="2">
        <v>3908620</v>
      </c>
      <c r="I3394" s="2">
        <v>4333410</v>
      </c>
      <c r="J3394" s="2">
        <v>4729660</v>
      </c>
      <c r="K3394" s="2">
        <v>5107250</v>
      </c>
      <c r="L3394" s="2">
        <v>5328140</v>
      </c>
      <c r="M3394" s="2">
        <v>5564480</v>
      </c>
      <c r="N3394" s="2">
        <v>5815270</v>
      </c>
      <c r="O3394" s="2">
        <v>6069600</v>
      </c>
      <c r="P3394" s="2">
        <v>6134640</v>
      </c>
      <c r="Q3394" s="2">
        <v>6210150</v>
      </c>
      <c r="R3394" s="2">
        <v>6328220</v>
      </c>
      <c r="S3394" s="2">
        <v>6460120</v>
      </c>
      <c r="T3394" s="2">
        <v>6571060</v>
      </c>
      <c r="U3394" s="2">
        <v>6686580</v>
      </c>
      <c r="V3394" s="2">
        <v>6811430</v>
      </c>
      <c r="W3394" s="2">
        <v>6948190</v>
      </c>
      <c r="X3394" s="2">
        <v>7094990</v>
      </c>
      <c r="Y3394" s="2">
        <v>7237720</v>
      </c>
      <c r="Z3394" s="2">
        <v>7378690</v>
      </c>
      <c r="AA3394" s="2">
        <v>7492610</v>
      </c>
      <c r="AB3394" s="2">
        <v>7607570</v>
      </c>
      <c r="AC3394" s="2">
        <v>7751190</v>
      </c>
      <c r="AD3394" s="2">
        <v>7837570</v>
      </c>
      <c r="AE3394" s="2">
        <v>7966010</v>
      </c>
      <c r="AF3394" s="2">
        <v>8122700</v>
      </c>
      <c r="AG3394" s="2">
        <v>8294800</v>
      </c>
    </row>
    <row r="3395" spans="1:33">
      <c r="A3395" s="115" t="s">
        <v>5114</v>
      </c>
      <c r="B3395" s="115" t="s">
        <v>19</v>
      </c>
      <c r="C3395" s="2">
        <v>13906400</v>
      </c>
      <c r="D3395" s="2">
        <v>14258300</v>
      </c>
      <c r="E3395" s="2">
        <v>13474600</v>
      </c>
      <c r="F3395" s="2">
        <v>17546600</v>
      </c>
      <c r="G3395" s="2">
        <v>21972400</v>
      </c>
      <c r="H3395" s="2">
        <v>24790400</v>
      </c>
      <c r="I3395" s="2">
        <v>27484600</v>
      </c>
      <c r="J3395" s="2">
        <v>29997800</v>
      </c>
      <c r="K3395" s="2">
        <v>32392700</v>
      </c>
      <c r="L3395" s="2">
        <v>33793700</v>
      </c>
      <c r="M3395" s="2">
        <v>35292700</v>
      </c>
      <c r="N3395" s="2">
        <v>36883300</v>
      </c>
      <c r="O3395" s="2">
        <v>38496400</v>
      </c>
      <c r="P3395" s="2">
        <v>38909000</v>
      </c>
      <c r="Q3395" s="2">
        <v>39387800</v>
      </c>
      <c r="R3395" s="2">
        <v>40136700</v>
      </c>
      <c r="S3395" s="2">
        <v>40973300</v>
      </c>
      <c r="T3395" s="2">
        <v>41676900</v>
      </c>
      <c r="U3395" s="2">
        <v>42409600</v>
      </c>
      <c r="V3395" s="2">
        <v>43201400</v>
      </c>
      <c r="W3395" s="2">
        <v>44068900</v>
      </c>
      <c r="X3395" s="2">
        <v>44999900</v>
      </c>
      <c r="Y3395" s="2">
        <v>45905200</v>
      </c>
      <c r="Z3395" s="2">
        <v>46799300</v>
      </c>
      <c r="AA3395" s="2">
        <v>47521800</v>
      </c>
      <c r="AB3395" s="2">
        <v>48250900</v>
      </c>
      <c r="AC3395" s="2">
        <v>49161900</v>
      </c>
      <c r="AD3395" s="2">
        <v>49709800</v>
      </c>
      <c r="AE3395" s="2">
        <v>50524400</v>
      </c>
      <c r="AF3395" s="2">
        <v>51518200</v>
      </c>
      <c r="AG3395" s="2">
        <v>52609700</v>
      </c>
    </row>
    <row r="3396" spans="1:33">
      <c r="A3396" s="115" t="s">
        <v>5115</v>
      </c>
      <c r="B3396" s="115" t="s">
        <v>19</v>
      </c>
      <c r="C3396" s="2">
        <v>2781270</v>
      </c>
      <c r="D3396" s="2">
        <v>2851650</v>
      </c>
      <c r="E3396" s="2">
        <v>2694910</v>
      </c>
      <c r="F3396" s="2">
        <v>3509310</v>
      </c>
      <c r="G3396" s="2">
        <v>4394470</v>
      </c>
      <c r="H3396" s="2">
        <v>4958080</v>
      </c>
      <c r="I3396" s="2">
        <v>5496920</v>
      </c>
      <c r="J3396" s="2">
        <v>5999560</v>
      </c>
      <c r="K3396" s="2">
        <v>6478540</v>
      </c>
      <c r="L3396" s="2">
        <v>6758730</v>
      </c>
      <c r="M3396" s="2">
        <v>7058540</v>
      </c>
      <c r="N3396" s="2">
        <v>7376660</v>
      </c>
      <c r="O3396" s="2">
        <v>7699280</v>
      </c>
      <c r="P3396" s="2">
        <v>7781790</v>
      </c>
      <c r="Q3396" s="2">
        <v>7877570</v>
      </c>
      <c r="R3396" s="2">
        <v>8027340</v>
      </c>
      <c r="S3396" s="2">
        <v>8194660</v>
      </c>
      <c r="T3396" s="2">
        <v>8335380</v>
      </c>
      <c r="U3396" s="2">
        <v>8481920</v>
      </c>
      <c r="V3396" s="2">
        <v>8640290</v>
      </c>
      <c r="W3396" s="2">
        <v>8813780</v>
      </c>
      <c r="X3396" s="2">
        <v>8999980</v>
      </c>
      <c r="Y3396" s="2">
        <v>9181040</v>
      </c>
      <c r="Z3396" s="2">
        <v>9359860</v>
      </c>
      <c r="AA3396" s="2">
        <v>9504370</v>
      </c>
      <c r="AB3396" s="2">
        <v>9650190</v>
      </c>
      <c r="AC3396" s="2">
        <v>9832380</v>
      </c>
      <c r="AD3396" s="2">
        <v>9941950</v>
      </c>
      <c r="AE3396" s="2">
        <v>10104900</v>
      </c>
      <c r="AF3396" s="2">
        <v>10303600</v>
      </c>
      <c r="AG3396" s="2">
        <v>10521900</v>
      </c>
    </row>
    <row r="3397" spans="1:33">
      <c r="A3397" s="115" t="s">
        <v>5116</v>
      </c>
      <c r="B3397" s="115" t="s">
        <v>19</v>
      </c>
      <c r="C3397" s="115">
        <v>0</v>
      </c>
      <c r="D3397" s="115">
        <v>0</v>
      </c>
      <c r="E3397" s="115">
        <v>0</v>
      </c>
      <c r="F3397" s="115">
        <v>0</v>
      </c>
      <c r="G3397" s="115">
        <v>0</v>
      </c>
      <c r="H3397" s="115">
        <v>0</v>
      </c>
      <c r="I3397" s="115">
        <v>0</v>
      </c>
      <c r="J3397" s="115">
        <v>0</v>
      </c>
      <c r="K3397" s="115">
        <v>0</v>
      </c>
      <c r="L3397" s="115">
        <v>0</v>
      </c>
      <c r="M3397" s="115">
        <v>0</v>
      </c>
      <c r="N3397" s="115">
        <v>0</v>
      </c>
      <c r="O3397" s="115">
        <v>0</v>
      </c>
      <c r="P3397" s="115">
        <v>0</v>
      </c>
      <c r="Q3397" s="115">
        <v>0</v>
      </c>
      <c r="R3397" s="115">
        <v>0</v>
      </c>
      <c r="S3397" s="115">
        <v>0</v>
      </c>
      <c r="T3397" s="115">
        <v>0</v>
      </c>
      <c r="U3397" s="115">
        <v>0</v>
      </c>
      <c r="V3397" s="115">
        <v>0</v>
      </c>
      <c r="W3397" s="115">
        <v>0</v>
      </c>
      <c r="X3397" s="115">
        <v>0</v>
      </c>
      <c r="Y3397" s="115">
        <v>0</v>
      </c>
      <c r="Z3397" s="115">
        <v>0</v>
      </c>
      <c r="AA3397" s="115">
        <v>0</v>
      </c>
      <c r="AB3397" s="115">
        <v>0</v>
      </c>
      <c r="AC3397" s="115">
        <v>0</v>
      </c>
      <c r="AD3397" s="115">
        <v>0</v>
      </c>
      <c r="AE3397" s="115">
        <v>0</v>
      </c>
      <c r="AF3397" s="115">
        <v>0</v>
      </c>
      <c r="AG3397" s="115">
        <v>0</v>
      </c>
    </row>
    <row r="3398" spans="1:33">
      <c r="A3398" s="115" t="s">
        <v>5117</v>
      </c>
      <c r="B3398" s="115" t="s">
        <v>19</v>
      </c>
      <c r="C3398" s="2">
        <v>210456000000</v>
      </c>
      <c r="D3398" s="2">
        <v>252167000000</v>
      </c>
      <c r="E3398" s="2">
        <v>245430000000</v>
      </c>
      <c r="F3398" s="2">
        <v>226420000000</v>
      </c>
      <c r="G3398" s="2">
        <v>219755000000</v>
      </c>
      <c r="H3398" s="2">
        <v>222484000000</v>
      </c>
      <c r="I3398" s="2">
        <v>221350000000</v>
      </c>
      <c r="J3398" s="2">
        <v>222483000000</v>
      </c>
      <c r="K3398" s="2">
        <v>223968000000</v>
      </c>
      <c r="L3398" s="2">
        <v>226228000000</v>
      </c>
      <c r="M3398" s="2">
        <v>227670000000</v>
      </c>
      <c r="N3398" s="2">
        <v>229441000000</v>
      </c>
      <c r="O3398" s="2">
        <v>230846000000</v>
      </c>
      <c r="P3398" s="2">
        <v>231976000000</v>
      </c>
      <c r="Q3398" s="2">
        <v>233650000000</v>
      </c>
      <c r="R3398" s="2">
        <v>237201000000</v>
      </c>
      <c r="S3398" s="2">
        <v>240331000000</v>
      </c>
      <c r="T3398" s="2">
        <v>241806000000</v>
      </c>
      <c r="U3398" s="2">
        <v>243306000000</v>
      </c>
      <c r="V3398" s="2">
        <v>245490000000</v>
      </c>
      <c r="W3398" s="2">
        <v>247021000000</v>
      </c>
      <c r="X3398" s="2">
        <v>249835000000</v>
      </c>
      <c r="Y3398" s="2">
        <v>252552000000</v>
      </c>
      <c r="Z3398" s="2">
        <v>255259000000</v>
      </c>
      <c r="AA3398" s="2">
        <v>256764000000</v>
      </c>
      <c r="AB3398" s="2">
        <v>258872000000</v>
      </c>
      <c r="AC3398" s="2">
        <v>261710000000</v>
      </c>
      <c r="AD3398" s="2">
        <v>262456000000</v>
      </c>
      <c r="AE3398" s="2">
        <v>265589000000</v>
      </c>
      <c r="AF3398" s="2">
        <v>268812000000</v>
      </c>
      <c r="AG3398" s="2">
        <v>271814000000</v>
      </c>
    </row>
    <row r="3399" spans="1:33">
      <c r="A3399" s="115" t="s">
        <v>5118</v>
      </c>
      <c r="B3399" s="115" t="s">
        <v>19</v>
      </c>
      <c r="C3399" s="2">
        <v>5987780</v>
      </c>
      <c r="D3399" s="2">
        <v>7174540</v>
      </c>
      <c r="E3399" s="2">
        <v>6982850</v>
      </c>
      <c r="F3399" s="2">
        <v>6441990</v>
      </c>
      <c r="G3399" s="2">
        <v>6252350</v>
      </c>
      <c r="H3399" s="2">
        <v>6329990</v>
      </c>
      <c r="I3399" s="2">
        <v>6297730</v>
      </c>
      <c r="J3399" s="2">
        <v>6329960</v>
      </c>
      <c r="K3399" s="2">
        <v>6372220</v>
      </c>
      <c r="L3399" s="2">
        <v>6436530</v>
      </c>
      <c r="M3399" s="2">
        <v>6477540</v>
      </c>
      <c r="N3399" s="2">
        <v>6527950</v>
      </c>
      <c r="O3399" s="2">
        <v>6567910</v>
      </c>
      <c r="P3399" s="2">
        <v>6600060</v>
      </c>
      <c r="Q3399" s="2">
        <v>6647690</v>
      </c>
      <c r="R3399" s="2">
        <v>6748730</v>
      </c>
      <c r="S3399" s="2">
        <v>6837780</v>
      </c>
      <c r="T3399" s="2">
        <v>6879750</v>
      </c>
      <c r="U3399" s="2">
        <v>6922420</v>
      </c>
      <c r="V3399" s="2">
        <v>6984560</v>
      </c>
      <c r="W3399" s="2">
        <v>7028120</v>
      </c>
      <c r="X3399" s="2">
        <v>7108180</v>
      </c>
      <c r="Y3399" s="2">
        <v>7185480</v>
      </c>
      <c r="Z3399" s="2">
        <v>7262500</v>
      </c>
      <c r="AA3399" s="2">
        <v>7305320</v>
      </c>
      <c r="AB3399" s="2">
        <v>7365300</v>
      </c>
      <c r="AC3399" s="2">
        <v>7446040</v>
      </c>
      <c r="AD3399" s="2">
        <v>7467260</v>
      </c>
      <c r="AE3399" s="2">
        <v>7556390</v>
      </c>
      <c r="AF3399" s="2">
        <v>7648110</v>
      </c>
      <c r="AG3399" s="2">
        <v>7733500</v>
      </c>
    </row>
    <row r="3400" spans="1:33">
      <c r="A3400" s="115" t="s">
        <v>5119</v>
      </c>
      <c r="B3400" s="115" t="s">
        <v>19</v>
      </c>
      <c r="C3400" s="2">
        <v>27653200</v>
      </c>
      <c r="D3400" s="2">
        <v>33133900</v>
      </c>
      <c r="E3400" s="2">
        <v>32248700</v>
      </c>
      <c r="F3400" s="2">
        <v>29750800</v>
      </c>
      <c r="G3400" s="2">
        <v>28875000</v>
      </c>
      <c r="H3400" s="2">
        <v>29233600</v>
      </c>
      <c r="I3400" s="2">
        <v>29084600</v>
      </c>
      <c r="J3400" s="2">
        <v>29233500</v>
      </c>
      <c r="K3400" s="2">
        <v>29428600</v>
      </c>
      <c r="L3400" s="2">
        <v>29725600</v>
      </c>
      <c r="M3400" s="2">
        <v>29915000</v>
      </c>
      <c r="N3400" s="2">
        <v>30147800</v>
      </c>
      <c r="O3400" s="2">
        <v>30332300</v>
      </c>
      <c r="P3400" s="2">
        <v>30480900</v>
      </c>
      <c r="Q3400" s="2">
        <v>30700800</v>
      </c>
      <c r="R3400" s="2">
        <v>31167400</v>
      </c>
      <c r="S3400" s="2">
        <v>31578700</v>
      </c>
      <c r="T3400" s="2">
        <v>31772500</v>
      </c>
      <c r="U3400" s="2">
        <v>31969600</v>
      </c>
      <c r="V3400" s="2">
        <v>32256600</v>
      </c>
      <c r="W3400" s="2">
        <v>32457800</v>
      </c>
      <c r="X3400" s="2">
        <v>32827500</v>
      </c>
      <c r="Y3400" s="2">
        <v>33184500</v>
      </c>
      <c r="Z3400" s="2">
        <v>33540200</v>
      </c>
      <c r="AA3400" s="2">
        <v>33737900</v>
      </c>
      <c r="AB3400" s="2">
        <v>34014900</v>
      </c>
      <c r="AC3400" s="2">
        <v>34387800</v>
      </c>
      <c r="AD3400" s="2">
        <v>34485800</v>
      </c>
      <c r="AE3400" s="2">
        <v>34897400</v>
      </c>
      <c r="AF3400" s="2">
        <v>35321000</v>
      </c>
      <c r="AG3400" s="2">
        <v>35715400</v>
      </c>
    </row>
    <row r="3401" spans="1:33">
      <c r="A3401" s="115" t="s">
        <v>5120</v>
      </c>
      <c r="B3401" s="115" t="s">
        <v>19</v>
      </c>
      <c r="C3401" s="2">
        <v>94643400</v>
      </c>
      <c r="D3401" s="2">
        <v>113401000</v>
      </c>
      <c r="E3401" s="2">
        <v>110372000</v>
      </c>
      <c r="F3401" s="2">
        <v>101823000</v>
      </c>
      <c r="G3401" s="2">
        <v>98825200</v>
      </c>
      <c r="H3401" s="2">
        <v>100052000</v>
      </c>
      <c r="I3401" s="2">
        <v>99542500</v>
      </c>
      <c r="J3401" s="2">
        <v>100052000</v>
      </c>
      <c r="K3401" s="2">
        <v>100720000</v>
      </c>
      <c r="L3401" s="2">
        <v>101736000</v>
      </c>
      <c r="M3401" s="2">
        <v>102385000</v>
      </c>
      <c r="N3401" s="2">
        <v>103181000</v>
      </c>
      <c r="O3401" s="2">
        <v>103813000</v>
      </c>
      <c r="P3401" s="2">
        <v>104321000</v>
      </c>
      <c r="Q3401" s="2">
        <v>105074000</v>
      </c>
      <c r="R3401" s="2">
        <v>106671000</v>
      </c>
      <c r="S3401" s="2">
        <v>108079000</v>
      </c>
      <c r="T3401" s="2">
        <v>108742000</v>
      </c>
      <c r="U3401" s="2">
        <v>109416000</v>
      </c>
      <c r="V3401" s="2">
        <v>110399000</v>
      </c>
      <c r="W3401" s="2">
        <v>111087000</v>
      </c>
      <c r="X3401" s="2">
        <v>112353000</v>
      </c>
      <c r="Y3401" s="2">
        <v>113574000</v>
      </c>
      <c r="Z3401" s="2">
        <v>114792000</v>
      </c>
      <c r="AA3401" s="2">
        <v>115469000</v>
      </c>
      <c r="AB3401" s="2">
        <v>116417000</v>
      </c>
      <c r="AC3401" s="2">
        <v>117693000</v>
      </c>
      <c r="AD3401" s="2">
        <v>118028000</v>
      </c>
      <c r="AE3401" s="2">
        <v>119437000</v>
      </c>
      <c r="AF3401" s="2">
        <v>120887000</v>
      </c>
      <c r="AG3401" s="2">
        <v>122236000</v>
      </c>
    </row>
    <row r="3402" spans="1:33">
      <c r="A3402" s="115" t="s">
        <v>5121</v>
      </c>
      <c r="B3402" s="115" t="s">
        <v>19</v>
      </c>
      <c r="C3402" s="2">
        <v>7471400</v>
      </c>
      <c r="D3402" s="2">
        <v>8952210</v>
      </c>
      <c r="E3402" s="2">
        <v>8713030</v>
      </c>
      <c r="F3402" s="2">
        <v>8038160</v>
      </c>
      <c r="G3402" s="2">
        <v>7801530</v>
      </c>
      <c r="H3402" s="2">
        <v>7898410</v>
      </c>
      <c r="I3402" s="2">
        <v>7858150</v>
      </c>
      <c r="J3402" s="2">
        <v>7898370</v>
      </c>
      <c r="K3402" s="2">
        <v>7951100</v>
      </c>
      <c r="L3402" s="2">
        <v>8031340</v>
      </c>
      <c r="M3402" s="2">
        <v>8082510</v>
      </c>
      <c r="N3402" s="2">
        <v>8145420</v>
      </c>
      <c r="O3402" s="2">
        <v>8195270</v>
      </c>
      <c r="P3402" s="2">
        <v>8235400</v>
      </c>
      <c r="Q3402" s="2">
        <v>8294820</v>
      </c>
      <c r="R3402" s="2">
        <v>8420890</v>
      </c>
      <c r="S3402" s="2">
        <v>8532010</v>
      </c>
      <c r="T3402" s="2">
        <v>8584380</v>
      </c>
      <c r="U3402" s="2">
        <v>8637630</v>
      </c>
      <c r="V3402" s="2">
        <v>8715160</v>
      </c>
      <c r="W3402" s="2">
        <v>8769520</v>
      </c>
      <c r="X3402" s="2">
        <v>8869410</v>
      </c>
      <c r="Y3402" s="2">
        <v>8965870</v>
      </c>
      <c r="Z3402" s="2">
        <v>9061970</v>
      </c>
      <c r="AA3402" s="2">
        <v>9115400</v>
      </c>
      <c r="AB3402" s="2">
        <v>9190240</v>
      </c>
      <c r="AC3402" s="2">
        <v>9290980</v>
      </c>
      <c r="AD3402" s="2">
        <v>9317470</v>
      </c>
      <c r="AE3402" s="2">
        <v>9428680</v>
      </c>
      <c r="AF3402" s="2">
        <v>9543130</v>
      </c>
      <c r="AG3402" s="2">
        <v>9649670</v>
      </c>
    </row>
    <row r="3403" spans="1:33">
      <c r="A3403" s="115" t="s">
        <v>5122</v>
      </c>
      <c r="B3403" s="115" t="s">
        <v>19</v>
      </c>
      <c r="C3403" s="2">
        <v>6644050</v>
      </c>
      <c r="D3403" s="2">
        <v>7960880</v>
      </c>
      <c r="E3403" s="2">
        <v>7748180</v>
      </c>
      <c r="F3403" s="2">
        <v>7148050</v>
      </c>
      <c r="G3403" s="2">
        <v>6937620</v>
      </c>
      <c r="H3403" s="2">
        <v>7023770</v>
      </c>
      <c r="I3403" s="2">
        <v>6987980</v>
      </c>
      <c r="J3403" s="2">
        <v>7023740</v>
      </c>
      <c r="K3403" s="2">
        <v>7070630</v>
      </c>
      <c r="L3403" s="2">
        <v>7141990</v>
      </c>
      <c r="M3403" s="2">
        <v>7187490</v>
      </c>
      <c r="N3403" s="2">
        <v>7243430</v>
      </c>
      <c r="O3403" s="2">
        <v>7287760</v>
      </c>
      <c r="P3403" s="2">
        <v>7323440</v>
      </c>
      <c r="Q3403" s="2">
        <v>7376290</v>
      </c>
      <c r="R3403" s="2">
        <v>7488400</v>
      </c>
      <c r="S3403" s="2">
        <v>7587210</v>
      </c>
      <c r="T3403" s="2">
        <v>7633780</v>
      </c>
      <c r="U3403" s="2">
        <v>7681130</v>
      </c>
      <c r="V3403" s="2">
        <v>7750080</v>
      </c>
      <c r="W3403" s="2">
        <v>7798420</v>
      </c>
      <c r="X3403" s="2">
        <v>7887250</v>
      </c>
      <c r="Y3403" s="2">
        <v>7973020</v>
      </c>
      <c r="Z3403" s="2">
        <v>8058490</v>
      </c>
      <c r="AA3403" s="2">
        <v>8106000</v>
      </c>
      <c r="AB3403" s="2">
        <v>8172550</v>
      </c>
      <c r="AC3403" s="2">
        <v>8262140</v>
      </c>
      <c r="AD3403" s="2">
        <v>8285690</v>
      </c>
      <c r="AE3403" s="2">
        <v>8384590</v>
      </c>
      <c r="AF3403" s="2">
        <v>8486360</v>
      </c>
      <c r="AG3403" s="2">
        <v>8581110</v>
      </c>
    </row>
    <row r="3404" spans="1:33">
      <c r="A3404" s="115" t="s">
        <v>5123</v>
      </c>
      <c r="B3404" s="115" t="s">
        <v>19</v>
      </c>
      <c r="C3404" s="2">
        <v>20120100</v>
      </c>
      <c r="D3404" s="2">
        <v>24107800</v>
      </c>
      <c r="E3404" s="2">
        <v>23463700</v>
      </c>
      <c r="F3404" s="2">
        <v>21646300</v>
      </c>
      <c r="G3404" s="2">
        <v>21009100</v>
      </c>
      <c r="H3404" s="2">
        <v>21270000</v>
      </c>
      <c r="I3404" s="2">
        <v>21161600</v>
      </c>
      <c r="J3404" s="2">
        <v>21269900</v>
      </c>
      <c r="K3404" s="2">
        <v>21411900</v>
      </c>
      <c r="L3404" s="2">
        <v>21628000</v>
      </c>
      <c r="M3404" s="2">
        <v>21765700</v>
      </c>
      <c r="N3404" s="2">
        <v>21935100</v>
      </c>
      <c r="O3404" s="2">
        <v>22069400</v>
      </c>
      <c r="P3404" s="2">
        <v>22177500</v>
      </c>
      <c r="Q3404" s="2">
        <v>22337500</v>
      </c>
      <c r="R3404" s="2">
        <v>22677000</v>
      </c>
      <c r="S3404" s="2">
        <v>22976200</v>
      </c>
      <c r="T3404" s="2">
        <v>23117200</v>
      </c>
      <c r="U3404" s="2">
        <v>23260600</v>
      </c>
      <c r="V3404" s="2">
        <v>23469400</v>
      </c>
      <c r="W3404" s="2">
        <v>23615800</v>
      </c>
      <c r="X3404" s="2">
        <v>23884800</v>
      </c>
      <c r="Y3404" s="2">
        <v>24144600</v>
      </c>
      <c r="Z3404" s="2">
        <v>24403400</v>
      </c>
      <c r="AA3404" s="2">
        <v>24547200</v>
      </c>
      <c r="AB3404" s="2">
        <v>24748800</v>
      </c>
      <c r="AC3404" s="2">
        <v>25020100</v>
      </c>
      <c r="AD3404" s="2">
        <v>25091400</v>
      </c>
      <c r="AE3404" s="2">
        <v>25390900</v>
      </c>
      <c r="AF3404" s="2">
        <v>25699100</v>
      </c>
      <c r="AG3404" s="2">
        <v>25986000</v>
      </c>
    </row>
    <row r="3405" spans="1:33">
      <c r="A3405" s="115" t="s">
        <v>5124</v>
      </c>
      <c r="B3405" s="115" t="s">
        <v>19</v>
      </c>
      <c r="C3405" s="2">
        <v>1553740</v>
      </c>
      <c r="D3405" s="2">
        <v>1861680</v>
      </c>
      <c r="E3405" s="2">
        <v>1811940</v>
      </c>
      <c r="F3405" s="2">
        <v>1671600</v>
      </c>
      <c r="G3405" s="2">
        <v>1622390</v>
      </c>
      <c r="H3405" s="2">
        <v>1642540</v>
      </c>
      <c r="I3405" s="2">
        <v>1634170</v>
      </c>
      <c r="J3405" s="2">
        <v>1642530</v>
      </c>
      <c r="K3405" s="2">
        <v>1653490</v>
      </c>
      <c r="L3405" s="2">
        <v>1670180</v>
      </c>
      <c r="M3405" s="2">
        <v>1680820</v>
      </c>
      <c r="N3405" s="2">
        <v>1693900</v>
      </c>
      <c r="O3405" s="2">
        <v>1704270</v>
      </c>
      <c r="P3405" s="2">
        <v>1712620</v>
      </c>
      <c r="Q3405" s="2">
        <v>1724970</v>
      </c>
      <c r="R3405" s="2">
        <v>1751190</v>
      </c>
      <c r="S3405" s="2">
        <v>1774300</v>
      </c>
      <c r="T3405" s="2">
        <v>1785190</v>
      </c>
      <c r="U3405" s="2">
        <v>1796260</v>
      </c>
      <c r="V3405" s="2">
        <v>1812390</v>
      </c>
      <c r="W3405" s="2">
        <v>1823690</v>
      </c>
      <c r="X3405" s="2">
        <v>1844460</v>
      </c>
      <c r="Y3405" s="2">
        <v>1864520</v>
      </c>
      <c r="Z3405" s="2">
        <v>1884510</v>
      </c>
      <c r="AA3405" s="2">
        <v>1895620</v>
      </c>
      <c r="AB3405" s="2">
        <v>1911180</v>
      </c>
      <c r="AC3405" s="2">
        <v>1932130</v>
      </c>
      <c r="AD3405" s="2">
        <v>1937640</v>
      </c>
      <c r="AE3405" s="2">
        <v>1960770</v>
      </c>
      <c r="AF3405" s="2">
        <v>1984570</v>
      </c>
      <c r="AG3405" s="2">
        <v>2006730</v>
      </c>
    </row>
    <row r="3406" spans="1:33">
      <c r="A3406" s="115" t="s">
        <v>5125</v>
      </c>
      <c r="B3406" s="115" t="s">
        <v>19</v>
      </c>
      <c r="C3406" s="2">
        <v>1326570</v>
      </c>
      <c r="D3406" s="2">
        <v>1589490</v>
      </c>
      <c r="E3406" s="2">
        <v>1547020</v>
      </c>
      <c r="F3406" s="2">
        <v>1427200</v>
      </c>
      <c r="G3406" s="2">
        <v>1385180</v>
      </c>
      <c r="H3406" s="2">
        <v>1402380</v>
      </c>
      <c r="I3406" s="2">
        <v>1395240</v>
      </c>
      <c r="J3406" s="2">
        <v>1402380</v>
      </c>
      <c r="K3406" s="2">
        <v>1411740</v>
      </c>
      <c r="L3406" s="2">
        <v>1425990</v>
      </c>
      <c r="M3406" s="2">
        <v>1435070</v>
      </c>
      <c r="N3406" s="2">
        <v>1446240</v>
      </c>
      <c r="O3406" s="2">
        <v>1455090</v>
      </c>
      <c r="P3406" s="2">
        <v>1462220</v>
      </c>
      <c r="Q3406" s="2">
        <v>1472770</v>
      </c>
      <c r="R3406" s="2">
        <v>1495150</v>
      </c>
      <c r="S3406" s="2">
        <v>1514880</v>
      </c>
      <c r="T3406" s="2">
        <v>1524180</v>
      </c>
      <c r="U3406" s="2">
        <v>1533630</v>
      </c>
      <c r="V3406" s="2">
        <v>1547400</v>
      </c>
      <c r="W3406" s="2">
        <v>1557050</v>
      </c>
      <c r="X3406" s="2">
        <v>1574790</v>
      </c>
      <c r="Y3406" s="2">
        <v>1591910</v>
      </c>
      <c r="Z3406" s="2">
        <v>1608980</v>
      </c>
      <c r="AA3406" s="2">
        <v>1618460</v>
      </c>
      <c r="AB3406" s="2">
        <v>1631750</v>
      </c>
      <c r="AC3406" s="2">
        <v>1649640</v>
      </c>
      <c r="AD3406" s="2">
        <v>1654340</v>
      </c>
      <c r="AE3406" s="2">
        <v>1674090</v>
      </c>
      <c r="AF3406" s="2">
        <v>1694410</v>
      </c>
      <c r="AG3406" s="2">
        <v>1713320</v>
      </c>
    </row>
    <row r="3407" spans="1:33">
      <c r="A3407" s="115" t="s">
        <v>5126</v>
      </c>
      <c r="B3407" s="115" t="s">
        <v>19</v>
      </c>
      <c r="C3407" s="2">
        <v>8413740</v>
      </c>
      <c r="D3407" s="2">
        <v>10081300</v>
      </c>
      <c r="E3407" s="2">
        <v>9811970</v>
      </c>
      <c r="F3407" s="2">
        <v>9051980</v>
      </c>
      <c r="G3407" s="2">
        <v>8785500</v>
      </c>
      <c r="H3407" s="2">
        <v>8894610</v>
      </c>
      <c r="I3407" s="2">
        <v>8849270</v>
      </c>
      <c r="J3407" s="2">
        <v>8894560</v>
      </c>
      <c r="K3407" s="2">
        <v>8953940</v>
      </c>
      <c r="L3407" s="2">
        <v>9044310</v>
      </c>
      <c r="M3407" s="2">
        <v>9101930</v>
      </c>
      <c r="N3407" s="2">
        <v>9172770</v>
      </c>
      <c r="O3407" s="2">
        <v>9228910</v>
      </c>
      <c r="P3407" s="2">
        <v>9274100</v>
      </c>
      <c r="Q3407" s="2">
        <v>9341010</v>
      </c>
      <c r="R3407" s="2">
        <v>9482990</v>
      </c>
      <c r="S3407" s="2">
        <v>9608120</v>
      </c>
      <c r="T3407" s="2">
        <v>9667090</v>
      </c>
      <c r="U3407" s="2">
        <v>9727060</v>
      </c>
      <c r="V3407" s="2">
        <v>9814370</v>
      </c>
      <c r="W3407" s="2">
        <v>9875580</v>
      </c>
      <c r="X3407" s="2">
        <v>9988070</v>
      </c>
      <c r="Y3407" s="2">
        <v>10096700</v>
      </c>
      <c r="Z3407" s="2">
        <v>10204900</v>
      </c>
      <c r="AA3407" s="2">
        <v>10265100</v>
      </c>
      <c r="AB3407" s="2">
        <v>10349400</v>
      </c>
      <c r="AC3407" s="2">
        <v>10462800</v>
      </c>
      <c r="AD3407" s="2">
        <v>10492600</v>
      </c>
      <c r="AE3407" s="2">
        <v>10617900</v>
      </c>
      <c r="AF3407" s="2">
        <v>10746800</v>
      </c>
      <c r="AG3407" s="2">
        <v>10866800</v>
      </c>
    </row>
    <row r="3408" spans="1:33">
      <c r="A3408" s="115" t="s">
        <v>5127</v>
      </c>
      <c r="B3408" s="115" t="s">
        <v>19</v>
      </c>
      <c r="C3408" s="2">
        <v>1682750</v>
      </c>
      <c r="D3408" s="2">
        <v>2016260</v>
      </c>
      <c r="E3408" s="2">
        <v>1962390</v>
      </c>
      <c r="F3408" s="2">
        <v>1810400</v>
      </c>
      <c r="G3408" s="2">
        <v>1757100</v>
      </c>
      <c r="H3408" s="2">
        <v>1778920</v>
      </c>
      <c r="I3408" s="2">
        <v>1769850</v>
      </c>
      <c r="J3408" s="2">
        <v>1778910</v>
      </c>
      <c r="K3408" s="2">
        <v>1790790</v>
      </c>
      <c r="L3408" s="2">
        <v>1808860</v>
      </c>
      <c r="M3408" s="2">
        <v>1820390</v>
      </c>
      <c r="N3408" s="2">
        <v>1834550</v>
      </c>
      <c r="O3408" s="2">
        <v>1845780</v>
      </c>
      <c r="P3408" s="2">
        <v>1854820</v>
      </c>
      <c r="Q3408" s="2">
        <v>1868200</v>
      </c>
      <c r="R3408" s="2">
        <v>1896600</v>
      </c>
      <c r="S3408" s="2">
        <v>1921620</v>
      </c>
      <c r="T3408" s="2">
        <v>1933420</v>
      </c>
      <c r="U3408" s="2">
        <v>1945410</v>
      </c>
      <c r="V3408" s="2">
        <v>1962870</v>
      </c>
      <c r="W3408" s="2">
        <v>1975120</v>
      </c>
      <c r="X3408" s="2">
        <v>1997610</v>
      </c>
      <c r="Y3408" s="2">
        <v>2019340</v>
      </c>
      <c r="Z3408" s="2">
        <v>2040980</v>
      </c>
      <c r="AA3408" s="2">
        <v>2053020</v>
      </c>
      <c r="AB3408" s="2">
        <v>2069870</v>
      </c>
      <c r="AC3408" s="2">
        <v>2092560</v>
      </c>
      <c r="AD3408" s="2">
        <v>2098530</v>
      </c>
      <c r="AE3408" s="2">
        <v>2123580</v>
      </c>
      <c r="AF3408" s="2">
        <v>2149350</v>
      </c>
      <c r="AG3408" s="2">
        <v>2173350</v>
      </c>
    </row>
    <row r="3409" spans="1:33">
      <c r="A3409" s="115" t="s">
        <v>5128</v>
      </c>
      <c r="B3409" s="115" t="s">
        <v>19</v>
      </c>
      <c r="C3409" s="115">
        <v>0</v>
      </c>
      <c r="D3409" s="115">
        <v>0</v>
      </c>
      <c r="E3409" s="115">
        <v>0</v>
      </c>
      <c r="F3409" s="115">
        <v>0</v>
      </c>
      <c r="G3409" s="115">
        <v>0</v>
      </c>
      <c r="H3409" s="115">
        <v>0</v>
      </c>
      <c r="I3409" s="115">
        <v>0</v>
      </c>
      <c r="J3409" s="115">
        <v>0</v>
      </c>
      <c r="K3409" s="115">
        <v>0</v>
      </c>
      <c r="L3409" s="115">
        <v>0</v>
      </c>
      <c r="M3409" s="115">
        <v>0</v>
      </c>
      <c r="N3409" s="115">
        <v>0</v>
      </c>
      <c r="O3409" s="115">
        <v>0</v>
      </c>
      <c r="P3409" s="115">
        <v>0</v>
      </c>
      <c r="Q3409" s="115">
        <v>0</v>
      </c>
      <c r="R3409" s="115">
        <v>0</v>
      </c>
      <c r="S3409" s="115">
        <v>0</v>
      </c>
      <c r="T3409" s="115">
        <v>0</v>
      </c>
      <c r="U3409" s="115">
        <v>0</v>
      </c>
      <c r="V3409" s="115">
        <v>0</v>
      </c>
      <c r="W3409" s="115">
        <v>0</v>
      </c>
      <c r="X3409" s="115">
        <v>0</v>
      </c>
      <c r="Y3409" s="115">
        <v>0</v>
      </c>
      <c r="Z3409" s="115">
        <v>0</v>
      </c>
      <c r="AA3409" s="115">
        <v>0</v>
      </c>
      <c r="AB3409" s="115">
        <v>0</v>
      </c>
      <c r="AC3409" s="115">
        <v>0</v>
      </c>
      <c r="AD3409" s="115">
        <v>0</v>
      </c>
      <c r="AE3409" s="115">
        <v>0</v>
      </c>
      <c r="AF3409" s="115">
        <v>0</v>
      </c>
      <c r="AG3409" s="115">
        <v>0</v>
      </c>
    </row>
    <row r="3410" spans="1:33">
      <c r="A3410" s="115" t="s">
        <v>5129</v>
      </c>
      <c r="B3410" s="115" t="s">
        <v>19</v>
      </c>
      <c r="C3410" s="2">
        <v>110262000000</v>
      </c>
      <c r="D3410" s="2">
        <v>148430000000</v>
      </c>
      <c r="E3410" s="2">
        <v>132669000000</v>
      </c>
      <c r="F3410" s="2">
        <v>112794000000</v>
      </c>
      <c r="G3410" s="2">
        <v>103246000000</v>
      </c>
      <c r="H3410" s="2">
        <v>103290000000</v>
      </c>
      <c r="I3410" s="2">
        <v>102927000000</v>
      </c>
      <c r="J3410" s="2">
        <v>103161000000</v>
      </c>
      <c r="K3410" s="2">
        <v>102912000000</v>
      </c>
      <c r="L3410" s="2">
        <v>101141000000</v>
      </c>
      <c r="M3410" s="2">
        <v>98938800000</v>
      </c>
      <c r="N3410" s="2">
        <v>98245400000</v>
      </c>
      <c r="O3410" s="2">
        <v>97664500000</v>
      </c>
      <c r="P3410" s="2">
        <v>97601500000</v>
      </c>
      <c r="Q3410" s="2">
        <v>97633700000</v>
      </c>
      <c r="R3410" s="2">
        <v>98194300000</v>
      </c>
      <c r="S3410" s="2">
        <v>99032500000</v>
      </c>
      <c r="T3410" s="2">
        <v>98518500000</v>
      </c>
      <c r="U3410" s="2">
        <v>97620200000</v>
      </c>
      <c r="V3410" s="2">
        <v>98286600000</v>
      </c>
      <c r="W3410" s="2">
        <v>96890000000</v>
      </c>
      <c r="X3410" s="2">
        <v>96770700000</v>
      </c>
      <c r="Y3410" s="2">
        <v>96851000000</v>
      </c>
      <c r="Z3410" s="2">
        <v>96511100000</v>
      </c>
      <c r="AA3410" s="2">
        <v>96192900000</v>
      </c>
      <c r="AB3410" s="2">
        <v>95145300000</v>
      </c>
      <c r="AC3410" s="2">
        <v>94655300000</v>
      </c>
      <c r="AD3410" s="2">
        <v>94278500000</v>
      </c>
      <c r="AE3410" s="2">
        <v>93618900000</v>
      </c>
      <c r="AF3410" s="2">
        <v>92568300000</v>
      </c>
      <c r="AG3410" s="2">
        <v>91940900000</v>
      </c>
    </row>
    <row r="3411" spans="1:33">
      <c r="A3411" s="115" t="s">
        <v>5130</v>
      </c>
      <c r="B3411" s="115" t="s">
        <v>19</v>
      </c>
      <c r="C3411" s="2">
        <v>3137100</v>
      </c>
      <c r="D3411" s="2">
        <v>4223050</v>
      </c>
      <c r="E3411" s="2">
        <v>3774630</v>
      </c>
      <c r="F3411" s="2">
        <v>3209150</v>
      </c>
      <c r="G3411" s="2">
        <v>2937510</v>
      </c>
      <c r="H3411" s="2">
        <v>2938750</v>
      </c>
      <c r="I3411" s="2">
        <v>2928430</v>
      </c>
      <c r="J3411" s="2">
        <v>2935100</v>
      </c>
      <c r="K3411" s="2">
        <v>2928010</v>
      </c>
      <c r="L3411" s="2">
        <v>2877600</v>
      </c>
      <c r="M3411" s="2">
        <v>2814960</v>
      </c>
      <c r="N3411" s="2">
        <v>2795230</v>
      </c>
      <c r="O3411" s="2">
        <v>2778700</v>
      </c>
      <c r="P3411" s="2">
        <v>2776910</v>
      </c>
      <c r="Q3411" s="2">
        <v>2777830</v>
      </c>
      <c r="R3411" s="2">
        <v>2793770</v>
      </c>
      <c r="S3411" s="2">
        <v>2817620</v>
      </c>
      <c r="T3411" s="2">
        <v>2803000</v>
      </c>
      <c r="U3411" s="2">
        <v>2777440</v>
      </c>
      <c r="V3411" s="2">
        <v>2796400</v>
      </c>
      <c r="W3411" s="2">
        <v>2756670</v>
      </c>
      <c r="X3411" s="2">
        <v>2753270</v>
      </c>
      <c r="Y3411" s="2">
        <v>2755560</v>
      </c>
      <c r="Z3411" s="2">
        <v>2745880</v>
      </c>
      <c r="AA3411" s="2">
        <v>2736830</v>
      </c>
      <c r="AB3411" s="2">
        <v>2707030</v>
      </c>
      <c r="AC3411" s="2">
        <v>2693080</v>
      </c>
      <c r="AD3411" s="2">
        <v>2682370</v>
      </c>
      <c r="AE3411" s="2">
        <v>2663600</v>
      </c>
      <c r="AF3411" s="2">
        <v>2633710</v>
      </c>
      <c r="AG3411" s="2">
        <v>2615860</v>
      </c>
    </row>
    <row r="3412" spans="1:33">
      <c r="A3412" s="115" t="s">
        <v>5131</v>
      </c>
      <c r="B3412" s="115" t="s">
        <v>19</v>
      </c>
      <c r="C3412" s="2">
        <v>14488000</v>
      </c>
      <c r="D3412" s="2">
        <v>19503200</v>
      </c>
      <c r="E3412" s="2">
        <v>17432300</v>
      </c>
      <c r="F3412" s="2">
        <v>14820700</v>
      </c>
      <c r="G3412" s="2">
        <v>13566200</v>
      </c>
      <c r="H3412" s="2">
        <v>13571900</v>
      </c>
      <c r="I3412" s="2">
        <v>13524300</v>
      </c>
      <c r="J3412" s="2">
        <v>13555100</v>
      </c>
      <c r="K3412" s="2">
        <v>13522300</v>
      </c>
      <c r="L3412" s="2">
        <v>13289500</v>
      </c>
      <c r="M3412" s="2">
        <v>13000200</v>
      </c>
      <c r="N3412" s="2">
        <v>12909100</v>
      </c>
      <c r="O3412" s="2">
        <v>12832800</v>
      </c>
      <c r="P3412" s="2">
        <v>12824500</v>
      </c>
      <c r="Q3412" s="2">
        <v>12828700</v>
      </c>
      <c r="R3412" s="2">
        <v>12902400</v>
      </c>
      <c r="S3412" s="2">
        <v>13012500</v>
      </c>
      <c r="T3412" s="2">
        <v>12945000</v>
      </c>
      <c r="U3412" s="2">
        <v>12827000</v>
      </c>
      <c r="V3412" s="2">
        <v>12914500</v>
      </c>
      <c r="W3412" s="2">
        <v>12731000</v>
      </c>
      <c r="X3412" s="2">
        <v>12715300</v>
      </c>
      <c r="Y3412" s="2">
        <v>12725900</v>
      </c>
      <c r="Z3412" s="2">
        <v>12681200</v>
      </c>
      <c r="AA3412" s="2">
        <v>12639400</v>
      </c>
      <c r="AB3412" s="2">
        <v>12501800</v>
      </c>
      <c r="AC3412" s="2">
        <v>12437400</v>
      </c>
      <c r="AD3412" s="2">
        <v>12387900</v>
      </c>
      <c r="AE3412" s="2">
        <v>12301200</v>
      </c>
      <c r="AF3412" s="2">
        <v>12163200</v>
      </c>
      <c r="AG3412" s="2">
        <v>12080700</v>
      </c>
    </row>
    <row r="3413" spans="1:33">
      <c r="A3413" s="115" t="s">
        <v>5132</v>
      </c>
      <c r="B3413" s="115" t="s">
        <v>19</v>
      </c>
      <c r="C3413" s="2">
        <v>49585400</v>
      </c>
      <c r="D3413" s="2">
        <v>66750000</v>
      </c>
      <c r="E3413" s="2">
        <v>59662200</v>
      </c>
      <c r="F3413" s="2">
        <v>50724200</v>
      </c>
      <c r="G3413" s="2">
        <v>46430500</v>
      </c>
      <c r="H3413" s="2">
        <v>46450100</v>
      </c>
      <c r="I3413" s="2">
        <v>46287100</v>
      </c>
      <c r="J3413" s="2">
        <v>46392400</v>
      </c>
      <c r="K3413" s="2">
        <v>46280400</v>
      </c>
      <c r="L3413" s="2">
        <v>45483600</v>
      </c>
      <c r="M3413" s="2">
        <v>44493400</v>
      </c>
      <c r="N3413" s="2">
        <v>44181600</v>
      </c>
      <c r="O3413" s="2">
        <v>43920400</v>
      </c>
      <c r="P3413" s="2">
        <v>43892000</v>
      </c>
      <c r="Q3413" s="2">
        <v>43906600</v>
      </c>
      <c r="R3413" s="2">
        <v>44158600</v>
      </c>
      <c r="S3413" s="2">
        <v>44535600</v>
      </c>
      <c r="T3413" s="2">
        <v>44304400</v>
      </c>
      <c r="U3413" s="2">
        <v>43900500</v>
      </c>
      <c r="V3413" s="2">
        <v>44200200</v>
      </c>
      <c r="W3413" s="2">
        <v>43572100</v>
      </c>
      <c r="X3413" s="2">
        <v>43518500</v>
      </c>
      <c r="Y3413" s="2">
        <v>43554600</v>
      </c>
      <c r="Z3413" s="2">
        <v>43401700</v>
      </c>
      <c r="AA3413" s="2">
        <v>43258600</v>
      </c>
      <c r="AB3413" s="2">
        <v>42787500</v>
      </c>
      <c r="AC3413" s="2">
        <v>42567100</v>
      </c>
      <c r="AD3413" s="2">
        <v>42397700</v>
      </c>
      <c r="AE3413" s="2">
        <v>42101100</v>
      </c>
      <c r="AF3413" s="2">
        <v>41628600</v>
      </c>
      <c r="AG3413" s="2">
        <v>41346500</v>
      </c>
    </row>
    <row r="3414" spans="1:33">
      <c r="A3414" s="115" t="s">
        <v>5133</v>
      </c>
      <c r="B3414" s="115" t="s">
        <v>19</v>
      </c>
      <c r="C3414" s="2">
        <v>3914400</v>
      </c>
      <c r="D3414" s="2">
        <v>5269420</v>
      </c>
      <c r="E3414" s="2">
        <v>4709890</v>
      </c>
      <c r="F3414" s="2">
        <v>4004300</v>
      </c>
      <c r="G3414" s="2">
        <v>3665350</v>
      </c>
      <c r="H3414" s="2">
        <v>3666900</v>
      </c>
      <c r="I3414" s="2">
        <v>3654030</v>
      </c>
      <c r="J3414" s="2">
        <v>3662340</v>
      </c>
      <c r="K3414" s="2">
        <v>3653500</v>
      </c>
      <c r="L3414" s="2">
        <v>3590600</v>
      </c>
      <c r="M3414" s="2">
        <v>3512430</v>
      </c>
      <c r="N3414" s="2">
        <v>3487810</v>
      </c>
      <c r="O3414" s="2">
        <v>3467190</v>
      </c>
      <c r="P3414" s="2">
        <v>3464960</v>
      </c>
      <c r="Q3414" s="2">
        <v>3466100</v>
      </c>
      <c r="R3414" s="2">
        <v>3486000</v>
      </c>
      <c r="S3414" s="2">
        <v>3515760</v>
      </c>
      <c r="T3414" s="2">
        <v>3497510</v>
      </c>
      <c r="U3414" s="2">
        <v>3465620</v>
      </c>
      <c r="V3414" s="2">
        <v>3489280</v>
      </c>
      <c r="W3414" s="2">
        <v>3439700</v>
      </c>
      <c r="X3414" s="2">
        <v>3435460</v>
      </c>
      <c r="Y3414" s="2">
        <v>3438310</v>
      </c>
      <c r="Z3414" s="2">
        <v>3426250</v>
      </c>
      <c r="AA3414" s="2">
        <v>3414950</v>
      </c>
      <c r="AB3414" s="2">
        <v>3377760</v>
      </c>
      <c r="AC3414" s="2">
        <v>3360360</v>
      </c>
      <c r="AD3414" s="2">
        <v>3346990</v>
      </c>
      <c r="AE3414" s="2">
        <v>3323570</v>
      </c>
      <c r="AF3414" s="2">
        <v>3286270</v>
      </c>
      <c r="AG3414" s="2">
        <v>3264000</v>
      </c>
    </row>
    <row r="3415" spans="1:33">
      <c r="A3415" s="115" t="s">
        <v>5134</v>
      </c>
      <c r="B3415" s="115" t="s">
        <v>19</v>
      </c>
      <c r="C3415" s="2">
        <v>3480940</v>
      </c>
      <c r="D3415" s="2">
        <v>4685910</v>
      </c>
      <c r="E3415" s="2">
        <v>4188340</v>
      </c>
      <c r="F3415" s="2">
        <v>3560880</v>
      </c>
      <c r="G3415" s="2">
        <v>3259460</v>
      </c>
      <c r="H3415" s="2">
        <v>3260840</v>
      </c>
      <c r="I3415" s="2">
        <v>3249400</v>
      </c>
      <c r="J3415" s="2">
        <v>3256790</v>
      </c>
      <c r="K3415" s="2">
        <v>3248920</v>
      </c>
      <c r="L3415" s="2">
        <v>3192990</v>
      </c>
      <c r="M3415" s="2">
        <v>3123480</v>
      </c>
      <c r="N3415" s="2">
        <v>3101590</v>
      </c>
      <c r="O3415" s="2">
        <v>3083250</v>
      </c>
      <c r="P3415" s="2">
        <v>3081260</v>
      </c>
      <c r="Q3415" s="2">
        <v>3082280</v>
      </c>
      <c r="R3415" s="2">
        <v>3099980</v>
      </c>
      <c r="S3415" s="2">
        <v>3126440</v>
      </c>
      <c r="T3415" s="2">
        <v>3110210</v>
      </c>
      <c r="U3415" s="2">
        <v>3081850</v>
      </c>
      <c r="V3415" s="2">
        <v>3102890</v>
      </c>
      <c r="W3415" s="2">
        <v>3058800</v>
      </c>
      <c r="X3415" s="2">
        <v>3055040</v>
      </c>
      <c r="Y3415" s="2">
        <v>3057570</v>
      </c>
      <c r="Z3415" s="2">
        <v>3046840</v>
      </c>
      <c r="AA3415" s="2">
        <v>3036790</v>
      </c>
      <c r="AB3415" s="2">
        <v>3003720</v>
      </c>
      <c r="AC3415" s="2">
        <v>2988250</v>
      </c>
      <c r="AD3415" s="2">
        <v>2976360</v>
      </c>
      <c r="AE3415" s="2">
        <v>2955530</v>
      </c>
      <c r="AF3415" s="2">
        <v>2922370</v>
      </c>
      <c r="AG3415" s="2">
        <v>2902560</v>
      </c>
    </row>
    <row r="3416" spans="1:33">
      <c r="A3416" s="115" t="s">
        <v>5135</v>
      </c>
      <c r="B3416" s="115" t="s">
        <v>19</v>
      </c>
      <c r="C3416" s="2">
        <v>10541300</v>
      </c>
      <c r="D3416" s="2">
        <v>14190300</v>
      </c>
      <c r="E3416" s="2">
        <v>12683500</v>
      </c>
      <c r="F3416" s="2">
        <v>10783400</v>
      </c>
      <c r="G3416" s="2">
        <v>9870580</v>
      </c>
      <c r="H3416" s="2">
        <v>9874740</v>
      </c>
      <c r="I3416" s="2">
        <v>9840090</v>
      </c>
      <c r="J3416" s="2">
        <v>9862480</v>
      </c>
      <c r="K3416" s="2">
        <v>9838660</v>
      </c>
      <c r="L3416" s="2">
        <v>9669280</v>
      </c>
      <c r="M3416" s="2">
        <v>9458780</v>
      </c>
      <c r="N3416" s="2">
        <v>9392490</v>
      </c>
      <c r="O3416" s="2">
        <v>9336960</v>
      </c>
      <c r="P3416" s="2">
        <v>9330930</v>
      </c>
      <c r="Q3416" s="2">
        <v>9334020</v>
      </c>
      <c r="R3416" s="2">
        <v>9387600</v>
      </c>
      <c r="S3416" s="2">
        <v>9467740</v>
      </c>
      <c r="T3416" s="2">
        <v>9418600</v>
      </c>
      <c r="U3416" s="2">
        <v>9332720</v>
      </c>
      <c r="V3416" s="2">
        <v>9396430</v>
      </c>
      <c r="W3416" s="2">
        <v>9262920</v>
      </c>
      <c r="X3416" s="2">
        <v>9251510</v>
      </c>
      <c r="Y3416" s="2">
        <v>9259180</v>
      </c>
      <c r="Z3416" s="2">
        <v>9226680</v>
      </c>
      <c r="AA3416" s="2">
        <v>9196270</v>
      </c>
      <c r="AB3416" s="2">
        <v>9096110</v>
      </c>
      <c r="AC3416" s="2">
        <v>9049260</v>
      </c>
      <c r="AD3416" s="2">
        <v>9013250</v>
      </c>
      <c r="AE3416" s="2">
        <v>8950190</v>
      </c>
      <c r="AF3416" s="2">
        <v>8849750</v>
      </c>
      <c r="AG3416" s="2">
        <v>8789770</v>
      </c>
    </row>
    <row r="3417" spans="1:33">
      <c r="A3417" s="115" t="s">
        <v>5136</v>
      </c>
      <c r="B3417" s="115" t="s">
        <v>19</v>
      </c>
      <c r="C3417" s="115">
        <v>814031</v>
      </c>
      <c r="D3417" s="2">
        <v>1095820</v>
      </c>
      <c r="E3417" s="115">
        <v>979460</v>
      </c>
      <c r="F3417" s="115">
        <v>832726</v>
      </c>
      <c r="G3417" s="115">
        <v>762239</v>
      </c>
      <c r="H3417" s="115">
        <v>762560</v>
      </c>
      <c r="I3417" s="115">
        <v>759884</v>
      </c>
      <c r="J3417" s="115">
        <v>761613</v>
      </c>
      <c r="K3417" s="115">
        <v>759774</v>
      </c>
      <c r="L3417" s="115">
        <v>746693</v>
      </c>
      <c r="M3417" s="115">
        <v>730438</v>
      </c>
      <c r="N3417" s="115">
        <v>725319</v>
      </c>
      <c r="O3417" s="115">
        <v>721031</v>
      </c>
      <c r="P3417" s="115">
        <v>720565</v>
      </c>
      <c r="Q3417" s="115">
        <v>720804</v>
      </c>
      <c r="R3417" s="115">
        <v>724942</v>
      </c>
      <c r="S3417" s="115">
        <v>731130</v>
      </c>
      <c r="T3417" s="115">
        <v>727335</v>
      </c>
      <c r="U3417" s="115">
        <v>720704</v>
      </c>
      <c r="V3417" s="115">
        <v>725623</v>
      </c>
      <c r="W3417" s="115">
        <v>715313</v>
      </c>
      <c r="X3417" s="115">
        <v>714432</v>
      </c>
      <c r="Y3417" s="115">
        <v>715025</v>
      </c>
      <c r="Z3417" s="115">
        <v>712515</v>
      </c>
      <c r="AA3417" s="115">
        <v>710166</v>
      </c>
      <c r="AB3417" s="115">
        <v>702432</v>
      </c>
      <c r="AC3417" s="115">
        <v>698814</v>
      </c>
      <c r="AD3417" s="115">
        <v>696033</v>
      </c>
      <c r="AE3417" s="115">
        <v>691163</v>
      </c>
      <c r="AF3417" s="115">
        <v>683407</v>
      </c>
      <c r="AG3417" s="115">
        <v>678775</v>
      </c>
    </row>
    <row r="3418" spans="1:33">
      <c r="A3418" s="115" t="s">
        <v>5137</v>
      </c>
      <c r="B3418" s="115" t="s">
        <v>19</v>
      </c>
      <c r="C3418" s="115">
        <v>695012</v>
      </c>
      <c r="D3418" s="115">
        <v>935599</v>
      </c>
      <c r="E3418" s="115">
        <v>836253</v>
      </c>
      <c r="F3418" s="115">
        <v>710974</v>
      </c>
      <c r="G3418" s="115">
        <v>650792</v>
      </c>
      <c r="H3418" s="115">
        <v>651067</v>
      </c>
      <c r="I3418" s="115">
        <v>648782</v>
      </c>
      <c r="J3418" s="115">
        <v>650258</v>
      </c>
      <c r="K3418" s="115">
        <v>648688</v>
      </c>
      <c r="L3418" s="115">
        <v>637520</v>
      </c>
      <c r="M3418" s="115">
        <v>623641</v>
      </c>
      <c r="N3418" s="115">
        <v>619270</v>
      </c>
      <c r="O3418" s="115">
        <v>615609</v>
      </c>
      <c r="P3418" s="115">
        <v>615212</v>
      </c>
      <c r="Q3418" s="115">
        <v>615415</v>
      </c>
      <c r="R3418" s="115">
        <v>618949</v>
      </c>
      <c r="S3418" s="115">
        <v>624232</v>
      </c>
      <c r="T3418" s="115">
        <v>620992</v>
      </c>
      <c r="U3418" s="115">
        <v>615330</v>
      </c>
      <c r="V3418" s="115">
        <v>619530</v>
      </c>
      <c r="W3418" s="115">
        <v>610727</v>
      </c>
      <c r="X3418" s="115">
        <v>609975</v>
      </c>
      <c r="Y3418" s="115">
        <v>610481</v>
      </c>
      <c r="Z3418" s="115">
        <v>608339</v>
      </c>
      <c r="AA3418" s="115">
        <v>606333</v>
      </c>
      <c r="AB3418" s="115">
        <v>599730</v>
      </c>
      <c r="AC3418" s="115">
        <v>596641</v>
      </c>
      <c r="AD3418" s="115">
        <v>594266</v>
      </c>
      <c r="AE3418" s="115">
        <v>590108</v>
      </c>
      <c r="AF3418" s="115">
        <v>583486</v>
      </c>
      <c r="AG3418" s="115">
        <v>579532</v>
      </c>
    </row>
    <row r="3419" spans="1:33">
      <c r="A3419" s="115" t="s">
        <v>5138</v>
      </c>
      <c r="B3419" s="115" t="s">
        <v>19</v>
      </c>
      <c r="C3419" s="2">
        <v>4408110</v>
      </c>
      <c r="D3419" s="2">
        <v>5934030</v>
      </c>
      <c r="E3419" s="2">
        <v>5303930</v>
      </c>
      <c r="F3419" s="2">
        <v>4509350</v>
      </c>
      <c r="G3419" s="2">
        <v>4127650</v>
      </c>
      <c r="H3419" s="2">
        <v>4129390</v>
      </c>
      <c r="I3419" s="2">
        <v>4114900</v>
      </c>
      <c r="J3419" s="2">
        <v>4124260</v>
      </c>
      <c r="K3419" s="2">
        <v>4114300</v>
      </c>
      <c r="L3419" s="2">
        <v>4043470</v>
      </c>
      <c r="M3419" s="2">
        <v>3955440</v>
      </c>
      <c r="N3419" s="2">
        <v>3927720</v>
      </c>
      <c r="O3419" s="2">
        <v>3904500</v>
      </c>
      <c r="P3419" s="2">
        <v>3901980</v>
      </c>
      <c r="Q3419" s="2">
        <v>3903270</v>
      </c>
      <c r="R3419" s="2">
        <v>3925680</v>
      </c>
      <c r="S3419" s="2">
        <v>3959190</v>
      </c>
      <c r="T3419" s="2">
        <v>3938640</v>
      </c>
      <c r="U3419" s="2">
        <v>3902730</v>
      </c>
      <c r="V3419" s="2">
        <v>3929370</v>
      </c>
      <c r="W3419" s="2">
        <v>3873540</v>
      </c>
      <c r="X3419" s="2">
        <v>3868770</v>
      </c>
      <c r="Y3419" s="2">
        <v>3871980</v>
      </c>
      <c r="Z3419" s="2">
        <v>3858380</v>
      </c>
      <c r="AA3419" s="2">
        <v>3845660</v>
      </c>
      <c r="AB3419" s="2">
        <v>3803780</v>
      </c>
      <c r="AC3419" s="2">
        <v>3784190</v>
      </c>
      <c r="AD3419" s="2">
        <v>3769130</v>
      </c>
      <c r="AE3419" s="2">
        <v>3742760</v>
      </c>
      <c r="AF3419" s="2">
        <v>3700760</v>
      </c>
      <c r="AG3419" s="2">
        <v>3675680</v>
      </c>
    </row>
    <row r="3420" spans="1:33">
      <c r="A3420" s="115" t="s">
        <v>5139</v>
      </c>
      <c r="B3420" s="115" t="s">
        <v>19</v>
      </c>
      <c r="C3420" s="115">
        <v>881622</v>
      </c>
      <c r="D3420" s="2">
        <v>1186810</v>
      </c>
      <c r="E3420" s="2">
        <v>1060790</v>
      </c>
      <c r="F3420" s="115">
        <v>901870</v>
      </c>
      <c r="G3420" s="115">
        <v>825529</v>
      </c>
      <c r="H3420" s="115">
        <v>825878</v>
      </c>
      <c r="I3420" s="115">
        <v>822979</v>
      </c>
      <c r="J3420" s="115">
        <v>824852</v>
      </c>
      <c r="K3420" s="115">
        <v>822860</v>
      </c>
      <c r="L3420" s="115">
        <v>808693</v>
      </c>
      <c r="M3420" s="115">
        <v>791088</v>
      </c>
      <c r="N3420" s="115">
        <v>785544</v>
      </c>
      <c r="O3420" s="115">
        <v>780900</v>
      </c>
      <c r="P3420" s="115">
        <v>780396</v>
      </c>
      <c r="Q3420" s="115">
        <v>780654</v>
      </c>
      <c r="R3420" s="115">
        <v>785136</v>
      </c>
      <c r="S3420" s="115">
        <v>791838</v>
      </c>
      <c r="T3420" s="115">
        <v>787728</v>
      </c>
      <c r="U3420" s="115">
        <v>780545</v>
      </c>
      <c r="V3420" s="115">
        <v>785874</v>
      </c>
      <c r="W3420" s="115">
        <v>774707</v>
      </c>
      <c r="X3420" s="115">
        <v>773753</v>
      </c>
      <c r="Y3420" s="115">
        <v>774395</v>
      </c>
      <c r="Z3420" s="115">
        <v>771677</v>
      </c>
      <c r="AA3420" s="115">
        <v>769133</v>
      </c>
      <c r="AB3420" s="115">
        <v>760757</v>
      </c>
      <c r="AC3420" s="115">
        <v>756838</v>
      </c>
      <c r="AD3420" s="115">
        <v>753826</v>
      </c>
      <c r="AE3420" s="115">
        <v>748552</v>
      </c>
      <c r="AF3420" s="115">
        <v>740152</v>
      </c>
      <c r="AG3420" s="115">
        <v>735135</v>
      </c>
    </row>
    <row r="3421" spans="1:33">
      <c r="A3421" s="115" t="s">
        <v>5140</v>
      </c>
      <c r="B3421" s="115" t="s">
        <v>19</v>
      </c>
      <c r="C3421" s="115">
        <v>0</v>
      </c>
      <c r="D3421" s="115">
        <v>0</v>
      </c>
      <c r="E3421" s="115">
        <v>0</v>
      </c>
      <c r="F3421" s="115">
        <v>0</v>
      </c>
      <c r="G3421" s="115">
        <v>0</v>
      </c>
      <c r="H3421" s="115">
        <v>0</v>
      </c>
      <c r="I3421" s="115">
        <v>0</v>
      </c>
      <c r="J3421" s="115">
        <v>0</v>
      </c>
      <c r="K3421" s="115">
        <v>0</v>
      </c>
      <c r="L3421" s="115">
        <v>0</v>
      </c>
      <c r="M3421" s="115">
        <v>0</v>
      </c>
      <c r="N3421" s="115">
        <v>0</v>
      </c>
      <c r="O3421" s="115">
        <v>0</v>
      </c>
      <c r="P3421" s="115">
        <v>0</v>
      </c>
      <c r="Q3421" s="115">
        <v>0</v>
      </c>
      <c r="R3421" s="115">
        <v>0</v>
      </c>
      <c r="S3421" s="115">
        <v>0</v>
      </c>
      <c r="T3421" s="115">
        <v>0</v>
      </c>
      <c r="U3421" s="115">
        <v>0</v>
      </c>
      <c r="V3421" s="115">
        <v>0</v>
      </c>
      <c r="W3421" s="115">
        <v>0</v>
      </c>
      <c r="X3421" s="115">
        <v>0</v>
      </c>
      <c r="Y3421" s="115">
        <v>0</v>
      </c>
      <c r="Z3421" s="115">
        <v>0</v>
      </c>
      <c r="AA3421" s="115">
        <v>0</v>
      </c>
      <c r="AB3421" s="115">
        <v>0</v>
      </c>
      <c r="AC3421" s="115">
        <v>0</v>
      </c>
      <c r="AD3421" s="115">
        <v>0</v>
      </c>
      <c r="AE3421" s="115">
        <v>0</v>
      </c>
      <c r="AF3421" s="115">
        <v>0</v>
      </c>
      <c r="AG3421" s="115">
        <v>0</v>
      </c>
    </row>
    <row r="3422" spans="1:33">
      <c r="A3422" s="115" t="s">
        <v>5141</v>
      </c>
      <c r="B3422" s="115" t="s">
        <v>19</v>
      </c>
      <c r="C3422" s="2">
        <v>62420200000</v>
      </c>
      <c r="D3422" s="2">
        <v>84027800000</v>
      </c>
      <c r="E3422" s="2">
        <v>75104100000</v>
      </c>
      <c r="F3422" s="2">
        <v>63852700000</v>
      </c>
      <c r="G3422" s="2">
        <v>58447800000</v>
      </c>
      <c r="H3422" s="2">
        <v>58472400000</v>
      </c>
      <c r="I3422" s="2">
        <v>58267100000</v>
      </c>
      <c r="J3422" s="2">
        <v>58399800000</v>
      </c>
      <c r="K3422" s="2">
        <v>58259000000</v>
      </c>
      <c r="L3422" s="2">
        <v>57255800000</v>
      </c>
      <c r="M3422" s="2">
        <v>56009600000</v>
      </c>
      <c r="N3422" s="2">
        <v>55617000000</v>
      </c>
      <c r="O3422" s="2">
        <v>55288000000</v>
      </c>
      <c r="P3422" s="2">
        <v>55252600000</v>
      </c>
      <c r="Q3422" s="2">
        <v>55270600000</v>
      </c>
      <c r="R3422" s="2">
        <v>55588000000</v>
      </c>
      <c r="S3422" s="2">
        <v>56062500000</v>
      </c>
      <c r="T3422" s="2">
        <v>55771500000</v>
      </c>
      <c r="U3422" s="2">
        <v>55263100000</v>
      </c>
      <c r="V3422" s="2">
        <v>55640400000</v>
      </c>
      <c r="W3422" s="2">
        <v>54849700000</v>
      </c>
      <c r="X3422" s="2">
        <v>54782100000</v>
      </c>
      <c r="Y3422" s="2">
        <v>54827400000</v>
      </c>
      <c r="Z3422" s="2">
        <v>54635300000</v>
      </c>
      <c r="AA3422" s="2">
        <v>54455000000</v>
      </c>
      <c r="AB3422" s="2">
        <v>53862000000</v>
      </c>
      <c r="AC3422" s="2">
        <v>53584600000</v>
      </c>
      <c r="AD3422" s="2">
        <v>53371200000</v>
      </c>
      <c r="AE3422" s="2">
        <v>52997800000</v>
      </c>
      <c r="AF3422" s="2">
        <v>52403000000</v>
      </c>
      <c r="AG3422" s="2">
        <v>52048000000</v>
      </c>
    </row>
    <row r="3423" spans="1:33">
      <c r="A3423" s="115" t="s">
        <v>5142</v>
      </c>
      <c r="B3423" s="115" t="s">
        <v>19</v>
      </c>
      <c r="C3423" s="2">
        <v>1775950</v>
      </c>
      <c r="D3423" s="2">
        <v>2390720</v>
      </c>
      <c r="E3423" s="2">
        <v>2136820</v>
      </c>
      <c r="F3423" s="2">
        <v>1816700</v>
      </c>
      <c r="G3423" s="2">
        <v>1662930</v>
      </c>
      <c r="H3423" s="2">
        <v>1663630</v>
      </c>
      <c r="I3423" s="2">
        <v>1657790</v>
      </c>
      <c r="J3423" s="2">
        <v>1661560</v>
      </c>
      <c r="K3423" s="2">
        <v>1657560</v>
      </c>
      <c r="L3423" s="2">
        <v>1629010</v>
      </c>
      <c r="M3423" s="2">
        <v>1593560</v>
      </c>
      <c r="N3423" s="2">
        <v>1582390</v>
      </c>
      <c r="O3423" s="2">
        <v>1573030</v>
      </c>
      <c r="P3423" s="2">
        <v>1572020</v>
      </c>
      <c r="Q3423" s="2">
        <v>1572530</v>
      </c>
      <c r="R3423" s="2">
        <v>1581560</v>
      </c>
      <c r="S3423" s="2">
        <v>1595060</v>
      </c>
      <c r="T3423" s="2">
        <v>1586780</v>
      </c>
      <c r="U3423" s="2">
        <v>1572320</v>
      </c>
      <c r="V3423" s="2">
        <v>1583050</v>
      </c>
      <c r="W3423" s="2">
        <v>1560560</v>
      </c>
      <c r="X3423" s="2">
        <v>1558630</v>
      </c>
      <c r="Y3423" s="2">
        <v>1559920</v>
      </c>
      <c r="Z3423" s="2">
        <v>1554460</v>
      </c>
      <c r="AA3423" s="2">
        <v>1549330</v>
      </c>
      <c r="AB3423" s="2">
        <v>1532450</v>
      </c>
      <c r="AC3423" s="2">
        <v>1524560</v>
      </c>
      <c r="AD3423" s="2">
        <v>1518490</v>
      </c>
      <c r="AE3423" s="2">
        <v>1507870</v>
      </c>
      <c r="AF3423" s="2">
        <v>1490940</v>
      </c>
      <c r="AG3423" s="2">
        <v>1480840</v>
      </c>
    </row>
    <row r="3424" spans="1:33">
      <c r="A3424" s="115" t="s">
        <v>5143</v>
      </c>
      <c r="B3424" s="115" t="s">
        <v>19</v>
      </c>
      <c r="C3424" s="2">
        <v>8201800</v>
      </c>
      <c r="D3424" s="2">
        <v>11041000</v>
      </c>
      <c r="E3424" s="2">
        <v>9868420</v>
      </c>
      <c r="F3424" s="2">
        <v>8390030</v>
      </c>
      <c r="G3424" s="2">
        <v>7679840</v>
      </c>
      <c r="H3424" s="2">
        <v>7683070</v>
      </c>
      <c r="I3424" s="2">
        <v>7656100</v>
      </c>
      <c r="J3424" s="2">
        <v>7673530</v>
      </c>
      <c r="K3424" s="2">
        <v>7655040</v>
      </c>
      <c r="L3424" s="2">
        <v>7523220</v>
      </c>
      <c r="M3424" s="2">
        <v>7359470</v>
      </c>
      <c r="N3424" s="2">
        <v>7307890</v>
      </c>
      <c r="O3424" s="2">
        <v>7264650</v>
      </c>
      <c r="P3424" s="2">
        <v>7260010</v>
      </c>
      <c r="Q3424" s="2">
        <v>7262370</v>
      </c>
      <c r="R3424" s="2">
        <v>7304070</v>
      </c>
      <c r="S3424" s="2">
        <v>7366430</v>
      </c>
      <c r="T3424" s="2">
        <v>7328190</v>
      </c>
      <c r="U3424" s="2">
        <v>7261390</v>
      </c>
      <c r="V3424" s="2">
        <v>7310960</v>
      </c>
      <c r="W3424" s="2">
        <v>7207070</v>
      </c>
      <c r="X3424" s="2">
        <v>7198180</v>
      </c>
      <c r="Y3424" s="2">
        <v>7204140</v>
      </c>
      <c r="Z3424" s="2">
        <v>7178890</v>
      </c>
      <c r="AA3424" s="2">
        <v>7155200</v>
      </c>
      <c r="AB3424" s="2">
        <v>7077280</v>
      </c>
      <c r="AC3424" s="2">
        <v>7040830</v>
      </c>
      <c r="AD3424" s="2">
        <v>7012790</v>
      </c>
      <c r="AE3424" s="2">
        <v>6963730</v>
      </c>
      <c r="AF3424" s="2">
        <v>6885570</v>
      </c>
      <c r="AG3424" s="2">
        <v>6838930</v>
      </c>
    </row>
    <row r="3425" spans="1:33">
      <c r="A3425" s="115" t="s">
        <v>5144</v>
      </c>
      <c r="B3425" s="115" t="s">
        <v>19</v>
      </c>
      <c r="C3425" s="2">
        <v>28070800</v>
      </c>
      <c r="D3425" s="2">
        <v>37787900</v>
      </c>
      <c r="E3425" s="2">
        <v>33774800</v>
      </c>
      <c r="F3425" s="2">
        <v>28715000</v>
      </c>
      <c r="G3425" s="2">
        <v>26284400</v>
      </c>
      <c r="H3425" s="2">
        <v>26295400</v>
      </c>
      <c r="I3425" s="2">
        <v>26203100</v>
      </c>
      <c r="J3425" s="2">
        <v>26262800</v>
      </c>
      <c r="K3425" s="2">
        <v>26199500</v>
      </c>
      <c r="L3425" s="2">
        <v>25748300</v>
      </c>
      <c r="M3425" s="2">
        <v>25187900</v>
      </c>
      <c r="N3425" s="2">
        <v>25011400</v>
      </c>
      <c r="O3425" s="2">
        <v>24863400</v>
      </c>
      <c r="P3425" s="2">
        <v>24847500</v>
      </c>
      <c r="Q3425" s="2">
        <v>24855600</v>
      </c>
      <c r="R3425" s="2">
        <v>24998300</v>
      </c>
      <c r="S3425" s="2">
        <v>25211700</v>
      </c>
      <c r="T3425" s="2">
        <v>25080800</v>
      </c>
      <c r="U3425" s="2">
        <v>24852200</v>
      </c>
      <c r="V3425" s="2">
        <v>25021900</v>
      </c>
      <c r="W3425" s="2">
        <v>24666300</v>
      </c>
      <c r="X3425" s="2">
        <v>24635900</v>
      </c>
      <c r="Y3425" s="2">
        <v>24656300</v>
      </c>
      <c r="Z3425" s="2">
        <v>24569900</v>
      </c>
      <c r="AA3425" s="2">
        <v>24488800</v>
      </c>
      <c r="AB3425" s="2">
        <v>24222100</v>
      </c>
      <c r="AC3425" s="2">
        <v>24097400</v>
      </c>
      <c r="AD3425" s="2">
        <v>24001400</v>
      </c>
      <c r="AE3425" s="2">
        <v>23833500</v>
      </c>
      <c r="AF3425" s="2">
        <v>23566000</v>
      </c>
      <c r="AG3425" s="2">
        <v>23406400</v>
      </c>
    </row>
    <row r="3426" spans="1:33">
      <c r="A3426" s="115" t="s">
        <v>5145</v>
      </c>
      <c r="B3426" s="115" t="s">
        <v>19</v>
      </c>
      <c r="C3426" s="2">
        <v>2215980</v>
      </c>
      <c r="D3426" s="2">
        <v>2983080</v>
      </c>
      <c r="E3426" s="2">
        <v>2666270</v>
      </c>
      <c r="F3426" s="2">
        <v>2266840</v>
      </c>
      <c r="G3426" s="2">
        <v>2074960</v>
      </c>
      <c r="H3426" s="2">
        <v>2075830</v>
      </c>
      <c r="I3426" s="2">
        <v>2068550</v>
      </c>
      <c r="J3426" s="2">
        <v>2073250</v>
      </c>
      <c r="K3426" s="2">
        <v>2068260</v>
      </c>
      <c r="L3426" s="2">
        <v>2032640</v>
      </c>
      <c r="M3426" s="2">
        <v>1988400</v>
      </c>
      <c r="N3426" s="2">
        <v>1974460</v>
      </c>
      <c r="O3426" s="2">
        <v>1962780</v>
      </c>
      <c r="P3426" s="2">
        <v>1961530</v>
      </c>
      <c r="Q3426" s="2">
        <v>1962170</v>
      </c>
      <c r="R3426" s="2">
        <v>1973430</v>
      </c>
      <c r="S3426" s="2">
        <v>1990280</v>
      </c>
      <c r="T3426" s="2">
        <v>1979950</v>
      </c>
      <c r="U3426" s="2">
        <v>1961900</v>
      </c>
      <c r="V3426" s="2">
        <v>1975290</v>
      </c>
      <c r="W3426" s="2">
        <v>1947220</v>
      </c>
      <c r="X3426" s="2">
        <v>1944820</v>
      </c>
      <c r="Y3426" s="2">
        <v>1946430</v>
      </c>
      <c r="Z3426" s="2">
        <v>1939610</v>
      </c>
      <c r="AA3426" s="2">
        <v>1933210</v>
      </c>
      <c r="AB3426" s="2">
        <v>1912160</v>
      </c>
      <c r="AC3426" s="2">
        <v>1902310</v>
      </c>
      <c r="AD3426" s="2">
        <v>1894730</v>
      </c>
      <c r="AE3426" s="2">
        <v>1881480</v>
      </c>
      <c r="AF3426" s="2">
        <v>1860360</v>
      </c>
      <c r="AG3426" s="2">
        <v>1847760</v>
      </c>
    </row>
    <row r="3427" spans="1:33">
      <c r="A3427" s="115" t="s">
        <v>5146</v>
      </c>
      <c r="B3427" s="115" t="s">
        <v>19</v>
      </c>
      <c r="C3427" s="2">
        <v>1970600</v>
      </c>
      <c r="D3427" s="2">
        <v>2652740</v>
      </c>
      <c r="E3427" s="2">
        <v>2371020</v>
      </c>
      <c r="F3427" s="2">
        <v>2015820</v>
      </c>
      <c r="G3427" s="2">
        <v>1845190</v>
      </c>
      <c r="H3427" s="2">
        <v>1845960</v>
      </c>
      <c r="I3427" s="2">
        <v>1839480</v>
      </c>
      <c r="J3427" s="2">
        <v>1843670</v>
      </c>
      <c r="K3427" s="2">
        <v>1839230</v>
      </c>
      <c r="L3427" s="2">
        <v>1807560</v>
      </c>
      <c r="M3427" s="2">
        <v>1768210</v>
      </c>
      <c r="N3427" s="2">
        <v>1755820</v>
      </c>
      <c r="O3427" s="2">
        <v>1745430</v>
      </c>
      <c r="P3427" s="2">
        <v>1744320</v>
      </c>
      <c r="Q3427" s="2">
        <v>1744880</v>
      </c>
      <c r="R3427" s="2">
        <v>1754900</v>
      </c>
      <c r="S3427" s="2">
        <v>1769880</v>
      </c>
      <c r="T3427" s="2">
        <v>1760700</v>
      </c>
      <c r="U3427" s="2">
        <v>1744650</v>
      </c>
      <c r="V3427" s="2">
        <v>1756560</v>
      </c>
      <c r="W3427" s="2">
        <v>1731600</v>
      </c>
      <c r="X3427" s="2">
        <v>1729460</v>
      </c>
      <c r="Y3427" s="2">
        <v>1730890</v>
      </c>
      <c r="Z3427" s="2">
        <v>1724830</v>
      </c>
      <c r="AA3427" s="2">
        <v>1719130</v>
      </c>
      <c r="AB3427" s="2">
        <v>1700410</v>
      </c>
      <c r="AC3427" s="2">
        <v>1691660</v>
      </c>
      <c r="AD3427" s="2">
        <v>1684920</v>
      </c>
      <c r="AE3427" s="2">
        <v>1673130</v>
      </c>
      <c r="AF3427" s="2">
        <v>1654350</v>
      </c>
      <c r="AG3427" s="2">
        <v>1643150</v>
      </c>
    </row>
    <row r="3428" spans="1:33">
      <c r="A3428" s="115" t="s">
        <v>5147</v>
      </c>
      <c r="B3428" s="115" t="s">
        <v>19</v>
      </c>
      <c r="C3428" s="2">
        <v>5967520</v>
      </c>
      <c r="D3428" s="2">
        <v>8033260</v>
      </c>
      <c r="E3428" s="2">
        <v>7180130</v>
      </c>
      <c r="F3428" s="2">
        <v>6104470</v>
      </c>
      <c r="G3428" s="2">
        <v>5587750</v>
      </c>
      <c r="H3428" s="2">
        <v>5590100</v>
      </c>
      <c r="I3428" s="2">
        <v>5570470</v>
      </c>
      <c r="J3428" s="2">
        <v>5583150</v>
      </c>
      <c r="K3428" s="2">
        <v>5569700</v>
      </c>
      <c r="L3428" s="2">
        <v>5473790</v>
      </c>
      <c r="M3428" s="2">
        <v>5354650</v>
      </c>
      <c r="N3428" s="2">
        <v>5317120</v>
      </c>
      <c r="O3428" s="2">
        <v>5285660</v>
      </c>
      <c r="P3428" s="2">
        <v>5282280</v>
      </c>
      <c r="Q3428" s="2">
        <v>5284000</v>
      </c>
      <c r="R3428" s="2">
        <v>5314340</v>
      </c>
      <c r="S3428" s="2">
        <v>5359710</v>
      </c>
      <c r="T3428" s="2">
        <v>5331890</v>
      </c>
      <c r="U3428" s="2">
        <v>5283280</v>
      </c>
      <c r="V3428" s="2">
        <v>5319360</v>
      </c>
      <c r="W3428" s="2">
        <v>5243760</v>
      </c>
      <c r="X3428" s="2">
        <v>5237300</v>
      </c>
      <c r="Y3428" s="2">
        <v>5241630</v>
      </c>
      <c r="Z3428" s="2">
        <v>5223260</v>
      </c>
      <c r="AA3428" s="2">
        <v>5206030</v>
      </c>
      <c r="AB3428" s="2">
        <v>5149330</v>
      </c>
      <c r="AC3428" s="2">
        <v>5122810</v>
      </c>
      <c r="AD3428" s="2">
        <v>5102410</v>
      </c>
      <c r="AE3428" s="2">
        <v>5066720</v>
      </c>
      <c r="AF3428" s="2">
        <v>5009850</v>
      </c>
      <c r="AG3428" s="2">
        <v>4975910</v>
      </c>
    </row>
    <row r="3429" spans="1:33">
      <c r="A3429" s="115" t="s">
        <v>5148</v>
      </c>
      <c r="B3429" s="115" t="s">
        <v>19</v>
      </c>
      <c r="C3429" s="115">
        <v>460832</v>
      </c>
      <c r="D3429" s="115">
        <v>620355</v>
      </c>
      <c r="E3429" s="115">
        <v>554473</v>
      </c>
      <c r="F3429" s="115">
        <v>471407</v>
      </c>
      <c r="G3429" s="115">
        <v>431504</v>
      </c>
      <c r="H3429" s="115">
        <v>431686</v>
      </c>
      <c r="I3429" s="115">
        <v>430170</v>
      </c>
      <c r="J3429" s="115">
        <v>431150</v>
      </c>
      <c r="K3429" s="115">
        <v>430111</v>
      </c>
      <c r="L3429" s="115">
        <v>422704</v>
      </c>
      <c r="M3429" s="115">
        <v>413504</v>
      </c>
      <c r="N3429" s="115">
        <v>410605</v>
      </c>
      <c r="O3429" s="115">
        <v>408176</v>
      </c>
      <c r="P3429" s="115">
        <v>407915</v>
      </c>
      <c r="Q3429" s="115">
        <v>408048</v>
      </c>
      <c r="R3429" s="115">
        <v>410391</v>
      </c>
      <c r="S3429" s="115">
        <v>413895</v>
      </c>
      <c r="T3429" s="115">
        <v>411746</v>
      </c>
      <c r="U3429" s="115">
        <v>407993</v>
      </c>
      <c r="V3429" s="115">
        <v>410778</v>
      </c>
      <c r="W3429" s="115">
        <v>404941</v>
      </c>
      <c r="X3429" s="115">
        <v>404441</v>
      </c>
      <c r="Y3429" s="115">
        <v>404776</v>
      </c>
      <c r="Z3429" s="115">
        <v>403358</v>
      </c>
      <c r="AA3429" s="115">
        <v>402026</v>
      </c>
      <c r="AB3429" s="115">
        <v>397649</v>
      </c>
      <c r="AC3429" s="115">
        <v>395600</v>
      </c>
      <c r="AD3429" s="115">
        <v>394025</v>
      </c>
      <c r="AE3429" s="115">
        <v>391269</v>
      </c>
      <c r="AF3429" s="115">
        <v>386877</v>
      </c>
      <c r="AG3429" s="115">
        <v>384256</v>
      </c>
    </row>
    <row r="3430" spans="1:33">
      <c r="A3430" s="115" t="s">
        <v>5149</v>
      </c>
      <c r="B3430" s="115" t="s">
        <v>19</v>
      </c>
      <c r="C3430" s="115">
        <v>393454</v>
      </c>
      <c r="D3430" s="115">
        <v>529653</v>
      </c>
      <c r="E3430" s="115">
        <v>473404</v>
      </c>
      <c r="F3430" s="115">
        <v>402483</v>
      </c>
      <c r="G3430" s="115">
        <v>368414</v>
      </c>
      <c r="H3430" s="115">
        <v>368569</v>
      </c>
      <c r="I3430" s="115">
        <v>367276</v>
      </c>
      <c r="J3430" s="115">
        <v>368111</v>
      </c>
      <c r="K3430" s="115">
        <v>367225</v>
      </c>
      <c r="L3430" s="115">
        <v>360901</v>
      </c>
      <c r="M3430" s="115">
        <v>353045</v>
      </c>
      <c r="N3430" s="115">
        <v>350571</v>
      </c>
      <c r="O3430" s="115">
        <v>348497</v>
      </c>
      <c r="P3430" s="115">
        <v>348274</v>
      </c>
      <c r="Q3430" s="115">
        <v>348388</v>
      </c>
      <c r="R3430" s="115">
        <v>350388</v>
      </c>
      <c r="S3430" s="115">
        <v>353379</v>
      </c>
      <c r="T3430" s="115">
        <v>351545</v>
      </c>
      <c r="U3430" s="115">
        <v>348340</v>
      </c>
      <c r="V3430" s="115">
        <v>350719</v>
      </c>
      <c r="W3430" s="115">
        <v>345734</v>
      </c>
      <c r="X3430" s="115">
        <v>345308</v>
      </c>
      <c r="Y3430" s="115">
        <v>345594</v>
      </c>
      <c r="Z3430" s="115">
        <v>344383</v>
      </c>
      <c r="AA3430" s="115">
        <v>343246</v>
      </c>
      <c r="AB3430" s="115">
        <v>339509</v>
      </c>
      <c r="AC3430" s="115">
        <v>337760</v>
      </c>
      <c r="AD3430" s="115">
        <v>336415</v>
      </c>
      <c r="AE3430" s="115">
        <v>334061</v>
      </c>
      <c r="AF3430" s="115">
        <v>330312</v>
      </c>
      <c r="AG3430" s="115">
        <v>328075</v>
      </c>
    </row>
    <row r="3431" spans="1:33">
      <c r="A3431" s="115" t="s">
        <v>5150</v>
      </c>
      <c r="B3431" s="115" t="s">
        <v>19</v>
      </c>
      <c r="C3431" s="2">
        <v>2495480</v>
      </c>
      <c r="D3431" s="2">
        <v>3359320</v>
      </c>
      <c r="E3431" s="2">
        <v>3002560</v>
      </c>
      <c r="F3431" s="2">
        <v>2552750</v>
      </c>
      <c r="G3431" s="2">
        <v>2336670</v>
      </c>
      <c r="H3431" s="2">
        <v>2337650</v>
      </c>
      <c r="I3431" s="2">
        <v>2329440</v>
      </c>
      <c r="J3431" s="2">
        <v>2334740</v>
      </c>
      <c r="K3431" s="2">
        <v>2329120</v>
      </c>
      <c r="L3431" s="2">
        <v>2289010</v>
      </c>
      <c r="M3431" s="2">
        <v>2239190</v>
      </c>
      <c r="N3431" s="2">
        <v>2223500</v>
      </c>
      <c r="O3431" s="2">
        <v>2210340</v>
      </c>
      <c r="P3431" s="2">
        <v>2208930</v>
      </c>
      <c r="Q3431" s="2">
        <v>2209650</v>
      </c>
      <c r="R3431" s="2">
        <v>2222330</v>
      </c>
      <c r="S3431" s="2">
        <v>2241310</v>
      </c>
      <c r="T3431" s="2">
        <v>2229670</v>
      </c>
      <c r="U3431" s="2">
        <v>2209350</v>
      </c>
      <c r="V3431" s="2">
        <v>2224430</v>
      </c>
      <c r="W3431" s="2">
        <v>2192820</v>
      </c>
      <c r="X3431" s="2">
        <v>2190120</v>
      </c>
      <c r="Y3431" s="2">
        <v>2191930</v>
      </c>
      <c r="Z3431" s="2">
        <v>2184250</v>
      </c>
      <c r="AA3431" s="2">
        <v>2177040</v>
      </c>
      <c r="AB3431" s="2">
        <v>2153330</v>
      </c>
      <c r="AC3431" s="2">
        <v>2142240</v>
      </c>
      <c r="AD3431" s="2">
        <v>2133710</v>
      </c>
      <c r="AE3431" s="2">
        <v>2118780</v>
      </c>
      <c r="AF3431" s="2">
        <v>2095000</v>
      </c>
      <c r="AG3431" s="2">
        <v>2080810</v>
      </c>
    </row>
    <row r="3432" spans="1:33">
      <c r="A3432" s="115" t="s">
        <v>5151</v>
      </c>
      <c r="B3432" s="115" t="s">
        <v>19</v>
      </c>
      <c r="C3432" s="115">
        <v>499096</v>
      </c>
      <c r="D3432" s="115">
        <v>671864</v>
      </c>
      <c r="E3432" s="115">
        <v>600512</v>
      </c>
      <c r="F3432" s="115">
        <v>510549</v>
      </c>
      <c r="G3432" s="115">
        <v>467333</v>
      </c>
      <c r="H3432" s="115">
        <v>467530</v>
      </c>
      <c r="I3432" s="115">
        <v>465889</v>
      </c>
      <c r="J3432" s="115">
        <v>466949</v>
      </c>
      <c r="K3432" s="115">
        <v>465824</v>
      </c>
      <c r="L3432" s="115">
        <v>457802</v>
      </c>
      <c r="M3432" s="115">
        <v>447838</v>
      </c>
      <c r="N3432" s="115">
        <v>444699</v>
      </c>
      <c r="O3432" s="115">
        <v>442068</v>
      </c>
      <c r="P3432" s="115">
        <v>441785</v>
      </c>
      <c r="Q3432" s="115">
        <v>441929</v>
      </c>
      <c r="R3432" s="115">
        <v>444467</v>
      </c>
      <c r="S3432" s="115">
        <v>448261</v>
      </c>
      <c r="T3432" s="115">
        <v>445934</v>
      </c>
      <c r="U3432" s="115">
        <v>441869</v>
      </c>
      <c r="V3432" s="115">
        <v>444886</v>
      </c>
      <c r="W3432" s="115">
        <v>438564</v>
      </c>
      <c r="X3432" s="115">
        <v>438023</v>
      </c>
      <c r="Y3432" s="115">
        <v>438386</v>
      </c>
      <c r="Z3432" s="115">
        <v>436850</v>
      </c>
      <c r="AA3432" s="115">
        <v>435408</v>
      </c>
      <c r="AB3432" s="115">
        <v>430666</v>
      </c>
      <c r="AC3432" s="115">
        <v>428448</v>
      </c>
      <c r="AD3432" s="115">
        <v>426742</v>
      </c>
      <c r="AE3432" s="115">
        <v>423757</v>
      </c>
      <c r="AF3432" s="115">
        <v>419000</v>
      </c>
      <c r="AG3432" s="115">
        <v>416162</v>
      </c>
    </row>
    <row r="3433" spans="1:33">
      <c r="A3433" s="115" t="s">
        <v>5152</v>
      </c>
      <c r="B3433" s="115" t="s">
        <v>19</v>
      </c>
      <c r="C3433" s="115">
        <v>0</v>
      </c>
      <c r="D3433" s="115">
        <v>0</v>
      </c>
      <c r="E3433" s="115">
        <v>0</v>
      </c>
      <c r="F3433" s="115">
        <v>0</v>
      </c>
      <c r="G3433" s="115">
        <v>0</v>
      </c>
      <c r="H3433" s="115">
        <v>0</v>
      </c>
      <c r="I3433" s="115">
        <v>0</v>
      </c>
      <c r="J3433" s="115">
        <v>0</v>
      </c>
      <c r="K3433" s="115">
        <v>0</v>
      </c>
      <c r="L3433" s="115">
        <v>0</v>
      </c>
      <c r="M3433" s="115">
        <v>0</v>
      </c>
      <c r="N3433" s="115">
        <v>0</v>
      </c>
      <c r="O3433" s="115">
        <v>0</v>
      </c>
      <c r="P3433" s="115">
        <v>0</v>
      </c>
      <c r="Q3433" s="115">
        <v>0</v>
      </c>
      <c r="R3433" s="115">
        <v>0</v>
      </c>
      <c r="S3433" s="115">
        <v>0</v>
      </c>
      <c r="T3433" s="115">
        <v>0</v>
      </c>
      <c r="U3433" s="115">
        <v>0</v>
      </c>
      <c r="V3433" s="115">
        <v>0</v>
      </c>
      <c r="W3433" s="115">
        <v>0</v>
      </c>
      <c r="X3433" s="115">
        <v>0</v>
      </c>
      <c r="Y3433" s="115">
        <v>0</v>
      </c>
      <c r="Z3433" s="115">
        <v>0</v>
      </c>
      <c r="AA3433" s="115">
        <v>0</v>
      </c>
      <c r="AB3433" s="115">
        <v>0</v>
      </c>
      <c r="AC3433" s="115">
        <v>0</v>
      </c>
      <c r="AD3433" s="115">
        <v>0</v>
      </c>
      <c r="AE3433" s="115">
        <v>0</v>
      </c>
      <c r="AF3433" s="115">
        <v>0</v>
      </c>
      <c r="AG3433" s="115">
        <v>0</v>
      </c>
    </row>
    <row r="3434" spans="1:33">
      <c r="A3434" s="115" t="s">
        <v>5153</v>
      </c>
      <c r="B3434" s="115" t="s">
        <v>19</v>
      </c>
      <c r="C3434" s="2">
        <v>875664000000</v>
      </c>
      <c r="D3434" s="2">
        <v>1047180000000</v>
      </c>
      <c r="E3434" s="2">
        <v>958618000000</v>
      </c>
      <c r="F3434" s="2">
        <v>1007380000000</v>
      </c>
      <c r="G3434" s="2">
        <v>1017590000000</v>
      </c>
      <c r="H3434" s="2">
        <v>1035370000000</v>
      </c>
      <c r="I3434" s="2">
        <v>1034620000000</v>
      </c>
      <c r="J3434" s="2">
        <v>1085810000000</v>
      </c>
      <c r="K3434" s="2">
        <v>1144400000000</v>
      </c>
      <c r="L3434" s="2">
        <v>1181240000000</v>
      </c>
      <c r="M3434" s="2">
        <v>1223470000000</v>
      </c>
      <c r="N3434" s="2">
        <v>1260350000000</v>
      </c>
      <c r="O3434" s="2">
        <v>1282510000000</v>
      </c>
      <c r="P3434" s="2">
        <v>1287890000000</v>
      </c>
      <c r="Q3434" s="2">
        <v>1286920000000</v>
      </c>
      <c r="R3434" s="2">
        <v>1298000000000</v>
      </c>
      <c r="S3434" s="2">
        <v>1315810000000</v>
      </c>
      <c r="T3434" s="2">
        <v>1310910000000</v>
      </c>
      <c r="U3434" s="2">
        <v>1301240000000</v>
      </c>
      <c r="V3434" s="2">
        <v>1308120000000</v>
      </c>
      <c r="W3434" s="2">
        <v>1289400000000</v>
      </c>
      <c r="X3434" s="2">
        <v>1295020000000</v>
      </c>
      <c r="Y3434" s="2">
        <v>1305930000000</v>
      </c>
      <c r="Z3434" s="2">
        <v>1311770000000</v>
      </c>
      <c r="AA3434" s="2">
        <v>1314160000000</v>
      </c>
      <c r="AB3434" s="2">
        <v>1308080000000</v>
      </c>
      <c r="AC3434" s="2">
        <v>1306260000000</v>
      </c>
      <c r="AD3434" s="2">
        <v>1309940000000</v>
      </c>
      <c r="AE3434" s="2">
        <v>1314060000000</v>
      </c>
      <c r="AF3434" s="2">
        <v>1310670000000</v>
      </c>
      <c r="AG3434" s="2">
        <v>1322800000000</v>
      </c>
    </row>
    <row r="3435" spans="1:33">
      <c r="A3435" s="115" t="s">
        <v>5154</v>
      </c>
      <c r="B3435" s="115" t="s">
        <v>19</v>
      </c>
      <c r="C3435" s="2">
        <v>24914000</v>
      </c>
      <c r="D3435" s="2">
        <v>29793800</v>
      </c>
      <c r="E3435" s="2">
        <v>27274100</v>
      </c>
      <c r="F3435" s="2">
        <v>28661400</v>
      </c>
      <c r="G3435" s="2">
        <v>28952000</v>
      </c>
      <c r="H3435" s="2">
        <v>29457800</v>
      </c>
      <c r="I3435" s="2">
        <v>29436400</v>
      </c>
      <c r="J3435" s="2">
        <v>30893100</v>
      </c>
      <c r="K3435" s="2">
        <v>32560000</v>
      </c>
      <c r="L3435" s="2">
        <v>33608100</v>
      </c>
      <c r="M3435" s="2">
        <v>34809500</v>
      </c>
      <c r="N3435" s="2">
        <v>35858700</v>
      </c>
      <c r="O3435" s="2">
        <v>36489400</v>
      </c>
      <c r="P3435" s="2">
        <v>36642300</v>
      </c>
      <c r="Q3435" s="2">
        <v>36614800</v>
      </c>
      <c r="R3435" s="2">
        <v>36929900</v>
      </c>
      <c r="S3435" s="2">
        <v>37436800</v>
      </c>
      <c r="T3435" s="2">
        <v>37297400</v>
      </c>
      <c r="U3435" s="2">
        <v>37022200</v>
      </c>
      <c r="V3435" s="2">
        <v>37218000</v>
      </c>
      <c r="W3435" s="2">
        <v>36685500</v>
      </c>
      <c r="X3435" s="2">
        <v>36845200</v>
      </c>
      <c r="Y3435" s="2">
        <v>37155600</v>
      </c>
      <c r="Z3435" s="2">
        <v>37321700</v>
      </c>
      <c r="AA3435" s="2">
        <v>37389900</v>
      </c>
      <c r="AB3435" s="2">
        <v>37216900</v>
      </c>
      <c r="AC3435" s="2">
        <v>37165000</v>
      </c>
      <c r="AD3435" s="2">
        <v>37269700</v>
      </c>
      <c r="AE3435" s="2">
        <v>37386900</v>
      </c>
      <c r="AF3435" s="2">
        <v>37290400</v>
      </c>
      <c r="AG3435" s="2">
        <v>37635600</v>
      </c>
    </row>
    <row r="3436" spans="1:33">
      <c r="A3436" s="115" t="s">
        <v>5155</v>
      </c>
      <c r="B3436" s="115" t="s">
        <v>19</v>
      </c>
      <c r="C3436" s="2">
        <v>115059000</v>
      </c>
      <c r="D3436" s="2">
        <v>137596000</v>
      </c>
      <c r="E3436" s="2">
        <v>125959000</v>
      </c>
      <c r="F3436" s="2">
        <v>132366000</v>
      </c>
      <c r="G3436" s="2">
        <v>133708000</v>
      </c>
      <c r="H3436" s="2">
        <v>136044000</v>
      </c>
      <c r="I3436" s="2">
        <v>135945000</v>
      </c>
      <c r="J3436" s="2">
        <v>142672000</v>
      </c>
      <c r="K3436" s="2">
        <v>150371000</v>
      </c>
      <c r="L3436" s="2">
        <v>155211000</v>
      </c>
      <c r="M3436" s="2">
        <v>160760000</v>
      </c>
      <c r="N3436" s="2">
        <v>165605000</v>
      </c>
      <c r="O3436" s="2">
        <v>168518000</v>
      </c>
      <c r="P3436" s="2">
        <v>169224000</v>
      </c>
      <c r="Q3436" s="2">
        <v>169097000</v>
      </c>
      <c r="R3436" s="2">
        <v>170552000</v>
      </c>
      <c r="S3436" s="2">
        <v>172893000</v>
      </c>
      <c r="T3436" s="2">
        <v>172249000</v>
      </c>
      <c r="U3436" s="2">
        <v>170978000</v>
      </c>
      <c r="V3436" s="2">
        <v>171882000</v>
      </c>
      <c r="W3436" s="2">
        <v>169423000</v>
      </c>
      <c r="X3436" s="2">
        <v>170161000</v>
      </c>
      <c r="Y3436" s="2">
        <v>171595000</v>
      </c>
      <c r="Z3436" s="2">
        <v>172362000</v>
      </c>
      <c r="AA3436" s="2">
        <v>172676000</v>
      </c>
      <c r="AB3436" s="2">
        <v>171878000</v>
      </c>
      <c r="AC3436" s="2">
        <v>171638000</v>
      </c>
      <c r="AD3436" s="2">
        <v>172121000</v>
      </c>
      <c r="AE3436" s="2">
        <v>172663000</v>
      </c>
      <c r="AF3436" s="2">
        <v>172217000</v>
      </c>
      <c r="AG3436" s="2">
        <v>173811000</v>
      </c>
    </row>
    <row r="3437" spans="1:33">
      <c r="A3437" s="115" t="s">
        <v>5156</v>
      </c>
      <c r="B3437" s="115" t="s">
        <v>19</v>
      </c>
      <c r="C3437" s="2">
        <v>393792000</v>
      </c>
      <c r="D3437" s="2">
        <v>470923000</v>
      </c>
      <c r="E3437" s="2">
        <v>431097000</v>
      </c>
      <c r="F3437" s="2">
        <v>453025000</v>
      </c>
      <c r="G3437" s="2">
        <v>457618000</v>
      </c>
      <c r="H3437" s="2">
        <v>465613000</v>
      </c>
      <c r="I3437" s="2">
        <v>465275000</v>
      </c>
      <c r="J3437" s="2">
        <v>488298000</v>
      </c>
      <c r="K3437" s="2">
        <v>514646000</v>
      </c>
      <c r="L3437" s="2">
        <v>531212000</v>
      </c>
      <c r="M3437" s="2">
        <v>550202000</v>
      </c>
      <c r="N3437" s="2">
        <v>566786000</v>
      </c>
      <c r="O3437" s="2">
        <v>576755000</v>
      </c>
      <c r="P3437" s="2">
        <v>579171000</v>
      </c>
      <c r="Q3437" s="2">
        <v>578736000</v>
      </c>
      <c r="R3437" s="2">
        <v>583717000</v>
      </c>
      <c r="S3437" s="2">
        <v>591729000</v>
      </c>
      <c r="T3437" s="2">
        <v>589526000</v>
      </c>
      <c r="U3437" s="2">
        <v>585175000</v>
      </c>
      <c r="V3437" s="2">
        <v>588270000</v>
      </c>
      <c r="W3437" s="2">
        <v>579854000</v>
      </c>
      <c r="X3437" s="2">
        <v>582378000</v>
      </c>
      <c r="Y3437" s="2">
        <v>587285000</v>
      </c>
      <c r="Z3437" s="2">
        <v>589911000</v>
      </c>
      <c r="AA3437" s="2">
        <v>590987000</v>
      </c>
      <c r="AB3437" s="2">
        <v>588254000</v>
      </c>
      <c r="AC3437" s="2">
        <v>587434000</v>
      </c>
      <c r="AD3437" s="2">
        <v>589088000</v>
      </c>
      <c r="AE3437" s="2">
        <v>590940000</v>
      </c>
      <c r="AF3437" s="2">
        <v>589415000</v>
      </c>
      <c r="AG3437" s="2">
        <v>594872000</v>
      </c>
    </row>
    <row r="3438" spans="1:33">
      <c r="A3438" s="115" t="s">
        <v>5157</v>
      </c>
      <c r="B3438" s="115" t="s">
        <v>19</v>
      </c>
      <c r="C3438" s="2">
        <v>31087000</v>
      </c>
      <c r="D3438" s="2">
        <v>37176000</v>
      </c>
      <c r="E3438" s="2">
        <v>34032000</v>
      </c>
      <c r="F3438" s="2">
        <v>35763000</v>
      </c>
      <c r="G3438" s="2">
        <v>36125600</v>
      </c>
      <c r="H3438" s="2">
        <v>36756700</v>
      </c>
      <c r="I3438" s="2">
        <v>36730100</v>
      </c>
      <c r="J3438" s="2">
        <v>38547600</v>
      </c>
      <c r="K3438" s="2">
        <v>40627500</v>
      </c>
      <c r="L3438" s="2">
        <v>41935300</v>
      </c>
      <c r="M3438" s="2">
        <v>43434400</v>
      </c>
      <c r="N3438" s="2">
        <v>44743600</v>
      </c>
      <c r="O3438" s="2">
        <v>45530600</v>
      </c>
      <c r="P3438" s="2">
        <v>45721300</v>
      </c>
      <c r="Q3438" s="2">
        <v>45687000</v>
      </c>
      <c r="R3438" s="2">
        <v>46080200</v>
      </c>
      <c r="S3438" s="2">
        <v>46712700</v>
      </c>
      <c r="T3438" s="2">
        <v>46538700</v>
      </c>
      <c r="U3438" s="2">
        <v>46195300</v>
      </c>
      <c r="V3438" s="2">
        <v>46439600</v>
      </c>
      <c r="W3438" s="2">
        <v>45775200</v>
      </c>
      <c r="X3438" s="2">
        <v>45974500</v>
      </c>
      <c r="Y3438" s="2">
        <v>46361900</v>
      </c>
      <c r="Z3438" s="2">
        <v>46569100</v>
      </c>
      <c r="AA3438" s="2">
        <v>46654100</v>
      </c>
      <c r="AB3438" s="2">
        <v>46438300</v>
      </c>
      <c r="AC3438" s="2">
        <v>46373600</v>
      </c>
      <c r="AD3438" s="2">
        <v>46504200</v>
      </c>
      <c r="AE3438" s="2">
        <v>46650400</v>
      </c>
      <c r="AF3438" s="2">
        <v>46530000</v>
      </c>
      <c r="AG3438" s="2">
        <v>46960800</v>
      </c>
    </row>
    <row r="3439" spans="1:33">
      <c r="A3439" s="115" t="s">
        <v>5158</v>
      </c>
      <c r="B3439" s="115" t="s">
        <v>19</v>
      </c>
      <c r="C3439" s="2">
        <v>27644600</v>
      </c>
      <c r="D3439" s="2">
        <v>33059200</v>
      </c>
      <c r="E3439" s="2">
        <v>30263400</v>
      </c>
      <c r="F3439" s="2">
        <v>31802700</v>
      </c>
      <c r="G3439" s="2">
        <v>32125200</v>
      </c>
      <c r="H3439" s="2">
        <v>32686400</v>
      </c>
      <c r="I3439" s="2">
        <v>32662700</v>
      </c>
      <c r="J3439" s="2">
        <v>34279000</v>
      </c>
      <c r="K3439" s="2">
        <v>36128600</v>
      </c>
      <c r="L3439" s="2">
        <v>37291600</v>
      </c>
      <c r="M3439" s="2">
        <v>38624700</v>
      </c>
      <c r="N3439" s="2">
        <v>39788900</v>
      </c>
      <c r="O3439" s="2">
        <v>40488700</v>
      </c>
      <c r="P3439" s="2">
        <v>40658400</v>
      </c>
      <c r="Q3439" s="2">
        <v>40627800</v>
      </c>
      <c r="R3439" s="2">
        <v>40977500</v>
      </c>
      <c r="S3439" s="2">
        <v>41539900</v>
      </c>
      <c r="T3439" s="2">
        <v>41385200</v>
      </c>
      <c r="U3439" s="2">
        <v>41079900</v>
      </c>
      <c r="V3439" s="2">
        <v>41297100</v>
      </c>
      <c r="W3439" s="2">
        <v>40706200</v>
      </c>
      <c r="X3439" s="2">
        <v>40883500</v>
      </c>
      <c r="Y3439" s="2">
        <v>41227900</v>
      </c>
      <c r="Z3439" s="2">
        <v>41412300</v>
      </c>
      <c r="AA3439" s="2">
        <v>41487900</v>
      </c>
      <c r="AB3439" s="2">
        <v>41296000</v>
      </c>
      <c r="AC3439" s="2">
        <v>41238400</v>
      </c>
      <c r="AD3439" s="2">
        <v>41354500</v>
      </c>
      <c r="AE3439" s="2">
        <v>41484600</v>
      </c>
      <c r="AF3439" s="2">
        <v>41377500</v>
      </c>
      <c r="AG3439" s="2">
        <v>41760600</v>
      </c>
    </row>
    <row r="3440" spans="1:33">
      <c r="A3440" s="115" t="s">
        <v>5159</v>
      </c>
      <c r="B3440" s="115" t="s">
        <v>19</v>
      </c>
      <c r="C3440" s="2">
        <v>83715600</v>
      </c>
      <c r="D3440" s="2">
        <v>100113000</v>
      </c>
      <c r="E3440" s="2">
        <v>91646100</v>
      </c>
      <c r="F3440" s="2">
        <v>96307600</v>
      </c>
      <c r="G3440" s="2">
        <v>97284100</v>
      </c>
      <c r="H3440" s="2">
        <v>98983700</v>
      </c>
      <c r="I3440" s="2">
        <v>98912000</v>
      </c>
      <c r="J3440" s="2">
        <v>103806000</v>
      </c>
      <c r="K3440" s="2">
        <v>109408000</v>
      </c>
      <c r="L3440" s="2">
        <v>112929000</v>
      </c>
      <c r="M3440" s="2">
        <v>116966000</v>
      </c>
      <c r="N3440" s="2">
        <v>120492000</v>
      </c>
      <c r="O3440" s="2">
        <v>122611000</v>
      </c>
      <c r="P3440" s="2">
        <v>123125000</v>
      </c>
      <c r="Q3440" s="2">
        <v>123032000</v>
      </c>
      <c r="R3440" s="2">
        <v>124091000</v>
      </c>
      <c r="S3440" s="2">
        <v>125795000</v>
      </c>
      <c r="T3440" s="2">
        <v>125326000</v>
      </c>
      <c r="U3440" s="2">
        <v>124401000</v>
      </c>
      <c r="V3440" s="2">
        <v>125059000</v>
      </c>
      <c r="W3440" s="2">
        <v>123270000</v>
      </c>
      <c r="X3440" s="2">
        <v>123807000</v>
      </c>
      <c r="Y3440" s="2">
        <v>124850000</v>
      </c>
      <c r="Z3440" s="2">
        <v>125408000</v>
      </c>
      <c r="AA3440" s="2">
        <v>125637000</v>
      </c>
      <c r="AB3440" s="2">
        <v>125056000</v>
      </c>
      <c r="AC3440" s="2">
        <v>124881000</v>
      </c>
      <c r="AD3440" s="2">
        <v>125233000</v>
      </c>
      <c r="AE3440" s="2">
        <v>125627000</v>
      </c>
      <c r="AF3440" s="2">
        <v>125303000</v>
      </c>
      <c r="AG3440" s="2">
        <v>126463000</v>
      </c>
    </row>
    <row r="3441" spans="1:33">
      <c r="A3441" s="115" t="s">
        <v>5160</v>
      </c>
      <c r="B3441" s="115" t="s">
        <v>19</v>
      </c>
      <c r="C3441" s="2">
        <v>6464790</v>
      </c>
      <c r="D3441" s="2">
        <v>7731040</v>
      </c>
      <c r="E3441" s="2">
        <v>7077220</v>
      </c>
      <c r="F3441" s="2">
        <v>7437190</v>
      </c>
      <c r="G3441" s="2">
        <v>7512600</v>
      </c>
      <c r="H3441" s="2">
        <v>7643850</v>
      </c>
      <c r="I3441" s="2">
        <v>7638310</v>
      </c>
      <c r="J3441" s="2">
        <v>8016280</v>
      </c>
      <c r="K3441" s="2">
        <v>8448810</v>
      </c>
      <c r="L3441" s="2">
        <v>8720790</v>
      </c>
      <c r="M3441" s="2">
        <v>9032540</v>
      </c>
      <c r="N3441" s="2">
        <v>9304790</v>
      </c>
      <c r="O3441" s="2">
        <v>9468450</v>
      </c>
      <c r="P3441" s="2">
        <v>9508120</v>
      </c>
      <c r="Q3441" s="2">
        <v>9500970</v>
      </c>
      <c r="R3441" s="2">
        <v>9582750</v>
      </c>
      <c r="S3441" s="2">
        <v>9714280</v>
      </c>
      <c r="T3441" s="2">
        <v>9678100</v>
      </c>
      <c r="U3441" s="2">
        <v>9606690</v>
      </c>
      <c r="V3441" s="2">
        <v>9657490</v>
      </c>
      <c r="W3441" s="2">
        <v>9519320</v>
      </c>
      <c r="X3441" s="2">
        <v>9560760</v>
      </c>
      <c r="Y3441" s="2">
        <v>9641320</v>
      </c>
      <c r="Z3441" s="2">
        <v>9684420</v>
      </c>
      <c r="AA3441" s="2">
        <v>9702100</v>
      </c>
      <c r="AB3441" s="2">
        <v>9657220</v>
      </c>
      <c r="AC3441" s="2">
        <v>9643760</v>
      </c>
      <c r="AD3441" s="2">
        <v>9670910</v>
      </c>
      <c r="AE3441" s="2">
        <v>9701330</v>
      </c>
      <c r="AF3441" s="2">
        <v>9676290</v>
      </c>
      <c r="AG3441" s="2">
        <v>9765870</v>
      </c>
    </row>
    <row r="3442" spans="1:33">
      <c r="A3442" s="115" t="s">
        <v>5161</v>
      </c>
      <c r="B3442" s="115" t="s">
        <v>19</v>
      </c>
      <c r="C3442" s="2">
        <v>5519580</v>
      </c>
      <c r="D3442" s="2">
        <v>6600690</v>
      </c>
      <c r="E3442" s="2">
        <v>6042460</v>
      </c>
      <c r="F3442" s="2">
        <v>6349810</v>
      </c>
      <c r="G3442" s="2">
        <v>6414190</v>
      </c>
      <c r="H3442" s="2">
        <v>6526250</v>
      </c>
      <c r="I3442" s="2">
        <v>6521520</v>
      </c>
      <c r="J3442" s="2">
        <v>6844220</v>
      </c>
      <c r="K3442" s="2">
        <v>7213520</v>
      </c>
      <c r="L3442" s="2">
        <v>7445730</v>
      </c>
      <c r="M3442" s="2">
        <v>7711900</v>
      </c>
      <c r="N3442" s="2">
        <v>7944340</v>
      </c>
      <c r="O3442" s="2">
        <v>8084070</v>
      </c>
      <c r="P3442" s="2">
        <v>8117940</v>
      </c>
      <c r="Q3442" s="2">
        <v>8111840</v>
      </c>
      <c r="R3442" s="2">
        <v>8181660</v>
      </c>
      <c r="S3442" s="2">
        <v>8293960</v>
      </c>
      <c r="T3442" s="2">
        <v>8263070</v>
      </c>
      <c r="U3442" s="2">
        <v>8202100</v>
      </c>
      <c r="V3442" s="2">
        <v>8245480</v>
      </c>
      <c r="W3442" s="2">
        <v>8127500</v>
      </c>
      <c r="X3442" s="2">
        <v>8162890</v>
      </c>
      <c r="Y3442" s="2">
        <v>8231670</v>
      </c>
      <c r="Z3442" s="2">
        <v>8268470</v>
      </c>
      <c r="AA3442" s="2">
        <v>8283560</v>
      </c>
      <c r="AB3442" s="2">
        <v>8245250</v>
      </c>
      <c r="AC3442" s="2">
        <v>8233750</v>
      </c>
      <c r="AD3442" s="2">
        <v>8256930</v>
      </c>
      <c r="AE3442" s="2">
        <v>8282900</v>
      </c>
      <c r="AF3442" s="2">
        <v>8261520</v>
      </c>
      <c r="AG3442" s="2">
        <v>8338010</v>
      </c>
    </row>
    <row r="3443" spans="1:33">
      <c r="A3443" s="115" t="s">
        <v>5162</v>
      </c>
      <c r="B3443" s="115" t="s">
        <v>19</v>
      </c>
      <c r="C3443" s="2">
        <v>35007900</v>
      </c>
      <c r="D3443" s="2">
        <v>41864800</v>
      </c>
      <c r="E3443" s="2">
        <v>38324300</v>
      </c>
      <c r="F3443" s="2">
        <v>40273600</v>
      </c>
      <c r="G3443" s="2">
        <v>40681900</v>
      </c>
      <c r="H3443" s="2">
        <v>41392700</v>
      </c>
      <c r="I3443" s="2">
        <v>41362700</v>
      </c>
      <c r="J3443" s="2">
        <v>43409400</v>
      </c>
      <c r="K3443" s="2">
        <v>45751700</v>
      </c>
      <c r="L3443" s="2">
        <v>47224500</v>
      </c>
      <c r="M3443" s="2">
        <v>48912700</v>
      </c>
      <c r="N3443" s="2">
        <v>50386900</v>
      </c>
      <c r="O3443" s="2">
        <v>51273200</v>
      </c>
      <c r="P3443" s="2">
        <v>51488000</v>
      </c>
      <c r="Q3443" s="2">
        <v>51449300</v>
      </c>
      <c r="R3443" s="2">
        <v>51892100</v>
      </c>
      <c r="S3443" s="2">
        <v>52604400</v>
      </c>
      <c r="T3443" s="2">
        <v>52408500</v>
      </c>
      <c r="U3443" s="2">
        <v>52021800</v>
      </c>
      <c r="V3443" s="2">
        <v>52296900</v>
      </c>
      <c r="W3443" s="2">
        <v>51548600</v>
      </c>
      <c r="X3443" s="2">
        <v>51773100</v>
      </c>
      <c r="Y3443" s="2">
        <v>52209300</v>
      </c>
      <c r="Z3443" s="2">
        <v>52442700</v>
      </c>
      <c r="AA3443" s="2">
        <v>52538400</v>
      </c>
      <c r="AB3443" s="2">
        <v>52295400</v>
      </c>
      <c r="AC3443" s="2">
        <v>52222500</v>
      </c>
      <c r="AD3443" s="2">
        <v>52369500</v>
      </c>
      <c r="AE3443" s="2">
        <v>52534300</v>
      </c>
      <c r="AF3443" s="2">
        <v>52398700</v>
      </c>
      <c r="AG3443" s="2">
        <v>52883800</v>
      </c>
    </row>
    <row r="3444" spans="1:33">
      <c r="A3444" s="115" t="s">
        <v>5163</v>
      </c>
      <c r="B3444" s="115" t="s">
        <v>19</v>
      </c>
      <c r="C3444" s="2">
        <v>7001580</v>
      </c>
      <c r="D3444" s="2">
        <v>8372960</v>
      </c>
      <c r="E3444" s="2">
        <v>7664850</v>
      </c>
      <c r="F3444" s="2">
        <v>8054720</v>
      </c>
      <c r="G3444" s="2">
        <v>8136390</v>
      </c>
      <c r="H3444" s="2">
        <v>8278540</v>
      </c>
      <c r="I3444" s="2">
        <v>8272540</v>
      </c>
      <c r="J3444" s="2">
        <v>8681890</v>
      </c>
      <c r="K3444" s="2">
        <v>9150340</v>
      </c>
      <c r="L3444" s="2">
        <v>9444900</v>
      </c>
      <c r="M3444" s="2">
        <v>9782530</v>
      </c>
      <c r="N3444" s="2">
        <v>10077400</v>
      </c>
      <c r="O3444" s="2">
        <v>10254600</v>
      </c>
      <c r="P3444" s="2">
        <v>10297600</v>
      </c>
      <c r="Q3444" s="2">
        <v>10289900</v>
      </c>
      <c r="R3444" s="2">
        <v>10378400</v>
      </c>
      <c r="S3444" s="2">
        <v>10520900</v>
      </c>
      <c r="T3444" s="2">
        <v>10481700</v>
      </c>
      <c r="U3444" s="2">
        <v>10404400</v>
      </c>
      <c r="V3444" s="2">
        <v>10459400</v>
      </c>
      <c r="W3444" s="2">
        <v>10309700</v>
      </c>
      <c r="X3444" s="2">
        <v>10354600</v>
      </c>
      <c r="Y3444" s="2">
        <v>10441900</v>
      </c>
      <c r="Z3444" s="2">
        <v>10488500</v>
      </c>
      <c r="AA3444" s="2">
        <v>10507700</v>
      </c>
      <c r="AB3444" s="2">
        <v>10459100</v>
      </c>
      <c r="AC3444" s="2">
        <v>10444500</v>
      </c>
      <c r="AD3444" s="2">
        <v>10473900</v>
      </c>
      <c r="AE3444" s="2">
        <v>10506900</v>
      </c>
      <c r="AF3444" s="2">
        <v>10479700</v>
      </c>
      <c r="AG3444" s="2">
        <v>10576800</v>
      </c>
    </row>
    <row r="3445" spans="1:33">
      <c r="A3445" s="115" t="s">
        <v>5164</v>
      </c>
      <c r="B3445" s="115" t="s">
        <v>19</v>
      </c>
      <c r="C3445" s="115">
        <v>0</v>
      </c>
      <c r="D3445" s="115">
        <v>0</v>
      </c>
      <c r="E3445" s="115">
        <v>0</v>
      </c>
      <c r="F3445" s="115">
        <v>0</v>
      </c>
      <c r="G3445" s="115">
        <v>0</v>
      </c>
      <c r="H3445" s="115">
        <v>0</v>
      </c>
      <c r="I3445" s="115">
        <v>0</v>
      </c>
      <c r="J3445" s="115">
        <v>0</v>
      </c>
      <c r="K3445" s="115">
        <v>0</v>
      </c>
      <c r="L3445" s="115">
        <v>0</v>
      </c>
      <c r="M3445" s="115">
        <v>0</v>
      </c>
      <c r="N3445" s="115">
        <v>0</v>
      </c>
      <c r="O3445" s="115">
        <v>0</v>
      </c>
      <c r="P3445" s="115">
        <v>0</v>
      </c>
      <c r="Q3445" s="115">
        <v>0</v>
      </c>
      <c r="R3445" s="115">
        <v>0</v>
      </c>
      <c r="S3445" s="115">
        <v>0</v>
      </c>
      <c r="T3445" s="115">
        <v>0</v>
      </c>
      <c r="U3445" s="115">
        <v>0</v>
      </c>
      <c r="V3445" s="115">
        <v>0</v>
      </c>
      <c r="W3445" s="115">
        <v>0</v>
      </c>
      <c r="X3445" s="115">
        <v>0</v>
      </c>
      <c r="Y3445" s="115">
        <v>0</v>
      </c>
      <c r="Z3445" s="115">
        <v>0</v>
      </c>
      <c r="AA3445" s="115">
        <v>0</v>
      </c>
      <c r="AB3445" s="115">
        <v>0</v>
      </c>
      <c r="AC3445" s="115">
        <v>0</v>
      </c>
      <c r="AD3445" s="115">
        <v>0</v>
      </c>
      <c r="AE3445" s="115">
        <v>0</v>
      </c>
      <c r="AF3445" s="115">
        <v>0</v>
      </c>
      <c r="AG3445" s="115">
        <v>0</v>
      </c>
    </row>
    <row r="3446" spans="1:33">
      <c r="A3446" s="115" t="s">
        <v>5165</v>
      </c>
      <c r="B3446" s="115" t="s">
        <v>19</v>
      </c>
      <c r="C3446" s="115">
        <v>0</v>
      </c>
      <c r="D3446" s="115">
        <v>0</v>
      </c>
      <c r="E3446" s="115">
        <v>0</v>
      </c>
      <c r="F3446" s="115">
        <v>0</v>
      </c>
      <c r="G3446" s="115">
        <v>0</v>
      </c>
      <c r="H3446" s="115">
        <v>0</v>
      </c>
      <c r="I3446" s="115">
        <v>0</v>
      </c>
      <c r="J3446" s="115">
        <v>0</v>
      </c>
      <c r="K3446" s="115">
        <v>0</v>
      </c>
      <c r="L3446" s="115">
        <v>0</v>
      </c>
      <c r="M3446" s="115">
        <v>0</v>
      </c>
      <c r="N3446" s="115">
        <v>0</v>
      </c>
      <c r="O3446" s="115">
        <v>0</v>
      </c>
      <c r="P3446" s="115">
        <v>0</v>
      </c>
      <c r="Q3446" s="115">
        <v>0</v>
      </c>
      <c r="R3446" s="115">
        <v>0</v>
      </c>
      <c r="S3446" s="115">
        <v>0</v>
      </c>
      <c r="T3446" s="115">
        <v>0</v>
      </c>
      <c r="U3446" s="115">
        <v>0</v>
      </c>
      <c r="V3446" s="115">
        <v>0</v>
      </c>
      <c r="W3446" s="115">
        <v>0</v>
      </c>
      <c r="X3446" s="115">
        <v>0</v>
      </c>
      <c r="Y3446" s="115">
        <v>0</v>
      </c>
      <c r="Z3446" s="115">
        <v>0</v>
      </c>
      <c r="AA3446" s="115">
        <v>0</v>
      </c>
      <c r="AB3446" s="115">
        <v>0</v>
      </c>
      <c r="AC3446" s="115">
        <v>0</v>
      </c>
      <c r="AD3446" s="115">
        <v>0</v>
      </c>
      <c r="AE3446" s="115">
        <v>0</v>
      </c>
      <c r="AF3446" s="115">
        <v>0</v>
      </c>
      <c r="AG3446" s="115">
        <v>0</v>
      </c>
    </row>
    <row r="3447" spans="1:33">
      <c r="A3447" s="115" t="s">
        <v>5166</v>
      </c>
      <c r="B3447" s="115" t="s">
        <v>19</v>
      </c>
      <c r="C3447" s="115">
        <v>0</v>
      </c>
      <c r="D3447" s="115">
        <v>0</v>
      </c>
      <c r="E3447" s="115">
        <v>0</v>
      </c>
      <c r="F3447" s="115">
        <v>0</v>
      </c>
      <c r="G3447" s="115">
        <v>0</v>
      </c>
      <c r="H3447" s="115">
        <v>0</v>
      </c>
      <c r="I3447" s="115">
        <v>0</v>
      </c>
      <c r="J3447" s="115">
        <v>0</v>
      </c>
      <c r="K3447" s="115">
        <v>0</v>
      </c>
      <c r="L3447" s="115">
        <v>0</v>
      </c>
      <c r="M3447" s="115">
        <v>0</v>
      </c>
      <c r="N3447" s="115">
        <v>0</v>
      </c>
      <c r="O3447" s="115">
        <v>0</v>
      </c>
      <c r="P3447" s="115">
        <v>0</v>
      </c>
      <c r="Q3447" s="115">
        <v>0</v>
      </c>
      <c r="R3447" s="115">
        <v>0</v>
      </c>
      <c r="S3447" s="115">
        <v>0</v>
      </c>
      <c r="T3447" s="115">
        <v>0</v>
      </c>
      <c r="U3447" s="115">
        <v>0</v>
      </c>
      <c r="V3447" s="115">
        <v>0</v>
      </c>
      <c r="W3447" s="115">
        <v>0</v>
      </c>
      <c r="X3447" s="115">
        <v>0</v>
      </c>
      <c r="Y3447" s="115">
        <v>0</v>
      </c>
      <c r="Z3447" s="115">
        <v>0</v>
      </c>
      <c r="AA3447" s="115">
        <v>0</v>
      </c>
      <c r="AB3447" s="115">
        <v>0</v>
      </c>
      <c r="AC3447" s="115">
        <v>0</v>
      </c>
      <c r="AD3447" s="115">
        <v>0</v>
      </c>
      <c r="AE3447" s="115">
        <v>0</v>
      </c>
      <c r="AF3447" s="115">
        <v>0</v>
      </c>
      <c r="AG3447" s="115">
        <v>0</v>
      </c>
    </row>
    <row r="3448" spans="1:33">
      <c r="A3448" s="115" t="s">
        <v>5167</v>
      </c>
      <c r="B3448" s="115" t="s">
        <v>19</v>
      </c>
      <c r="C3448" s="115">
        <v>0</v>
      </c>
      <c r="D3448" s="115">
        <v>0</v>
      </c>
      <c r="E3448" s="115">
        <v>0</v>
      </c>
      <c r="F3448" s="115">
        <v>0</v>
      </c>
      <c r="G3448" s="115">
        <v>0</v>
      </c>
      <c r="H3448" s="115">
        <v>0</v>
      </c>
      <c r="I3448" s="115">
        <v>0</v>
      </c>
      <c r="J3448" s="115">
        <v>0</v>
      </c>
      <c r="K3448" s="115">
        <v>0</v>
      </c>
      <c r="L3448" s="115">
        <v>0</v>
      </c>
      <c r="M3448" s="115">
        <v>0</v>
      </c>
      <c r="N3448" s="115">
        <v>0</v>
      </c>
      <c r="O3448" s="115">
        <v>0</v>
      </c>
      <c r="P3448" s="115">
        <v>0</v>
      </c>
      <c r="Q3448" s="115">
        <v>0</v>
      </c>
      <c r="R3448" s="115">
        <v>0</v>
      </c>
      <c r="S3448" s="115">
        <v>0</v>
      </c>
      <c r="T3448" s="115">
        <v>0</v>
      </c>
      <c r="U3448" s="115">
        <v>0</v>
      </c>
      <c r="V3448" s="115">
        <v>0</v>
      </c>
      <c r="W3448" s="115">
        <v>0</v>
      </c>
      <c r="X3448" s="115">
        <v>0</v>
      </c>
      <c r="Y3448" s="115">
        <v>0</v>
      </c>
      <c r="Z3448" s="115">
        <v>0</v>
      </c>
      <c r="AA3448" s="115">
        <v>0</v>
      </c>
      <c r="AB3448" s="115">
        <v>0</v>
      </c>
      <c r="AC3448" s="115">
        <v>0</v>
      </c>
      <c r="AD3448" s="115">
        <v>0</v>
      </c>
      <c r="AE3448" s="115">
        <v>0</v>
      </c>
      <c r="AF3448" s="115">
        <v>0</v>
      </c>
      <c r="AG3448" s="115">
        <v>0</v>
      </c>
    </row>
    <row r="3449" spans="1:33">
      <c r="A3449" s="115" t="s">
        <v>5168</v>
      </c>
      <c r="B3449" s="115" t="s">
        <v>19</v>
      </c>
      <c r="C3449" s="115">
        <v>0</v>
      </c>
      <c r="D3449" s="115">
        <v>0</v>
      </c>
      <c r="E3449" s="115">
        <v>0</v>
      </c>
      <c r="F3449" s="115">
        <v>0</v>
      </c>
      <c r="G3449" s="115">
        <v>0</v>
      </c>
      <c r="H3449" s="115">
        <v>0</v>
      </c>
      <c r="I3449" s="115">
        <v>0</v>
      </c>
      <c r="J3449" s="115">
        <v>0</v>
      </c>
      <c r="K3449" s="115">
        <v>0</v>
      </c>
      <c r="L3449" s="115">
        <v>0</v>
      </c>
      <c r="M3449" s="115">
        <v>0</v>
      </c>
      <c r="N3449" s="115">
        <v>0</v>
      </c>
      <c r="O3449" s="115">
        <v>0</v>
      </c>
      <c r="P3449" s="115">
        <v>0</v>
      </c>
      <c r="Q3449" s="115">
        <v>0</v>
      </c>
      <c r="R3449" s="115">
        <v>0</v>
      </c>
      <c r="S3449" s="115">
        <v>0</v>
      </c>
      <c r="T3449" s="115">
        <v>0</v>
      </c>
      <c r="U3449" s="115">
        <v>0</v>
      </c>
      <c r="V3449" s="115">
        <v>0</v>
      </c>
      <c r="W3449" s="115">
        <v>0</v>
      </c>
      <c r="X3449" s="115">
        <v>0</v>
      </c>
      <c r="Y3449" s="115">
        <v>0</v>
      </c>
      <c r="Z3449" s="115">
        <v>0</v>
      </c>
      <c r="AA3449" s="115">
        <v>0</v>
      </c>
      <c r="AB3449" s="115">
        <v>0</v>
      </c>
      <c r="AC3449" s="115">
        <v>0</v>
      </c>
      <c r="AD3449" s="115">
        <v>0</v>
      </c>
      <c r="AE3449" s="115">
        <v>0</v>
      </c>
      <c r="AF3449" s="115">
        <v>0</v>
      </c>
      <c r="AG3449" s="115">
        <v>0</v>
      </c>
    </row>
    <row r="3450" spans="1:33">
      <c r="A3450" s="115" t="s">
        <v>5169</v>
      </c>
      <c r="B3450" s="115" t="s">
        <v>19</v>
      </c>
      <c r="C3450" s="115">
        <v>0</v>
      </c>
      <c r="D3450" s="115">
        <v>0</v>
      </c>
      <c r="E3450" s="115">
        <v>0</v>
      </c>
      <c r="F3450" s="115">
        <v>0</v>
      </c>
      <c r="G3450" s="115">
        <v>0</v>
      </c>
      <c r="H3450" s="115">
        <v>0</v>
      </c>
      <c r="I3450" s="115">
        <v>0</v>
      </c>
      <c r="J3450" s="115">
        <v>0</v>
      </c>
      <c r="K3450" s="115">
        <v>0</v>
      </c>
      <c r="L3450" s="115">
        <v>0</v>
      </c>
      <c r="M3450" s="115">
        <v>0</v>
      </c>
      <c r="N3450" s="115">
        <v>0</v>
      </c>
      <c r="O3450" s="115">
        <v>0</v>
      </c>
      <c r="P3450" s="115">
        <v>0</v>
      </c>
      <c r="Q3450" s="115">
        <v>0</v>
      </c>
      <c r="R3450" s="115">
        <v>0</v>
      </c>
      <c r="S3450" s="115">
        <v>0</v>
      </c>
      <c r="T3450" s="115">
        <v>0</v>
      </c>
      <c r="U3450" s="115">
        <v>0</v>
      </c>
      <c r="V3450" s="115">
        <v>0</v>
      </c>
      <c r="W3450" s="115">
        <v>0</v>
      </c>
      <c r="X3450" s="115">
        <v>0</v>
      </c>
      <c r="Y3450" s="115">
        <v>0</v>
      </c>
      <c r="Z3450" s="115">
        <v>0</v>
      </c>
      <c r="AA3450" s="115">
        <v>0</v>
      </c>
      <c r="AB3450" s="115">
        <v>0</v>
      </c>
      <c r="AC3450" s="115">
        <v>0</v>
      </c>
      <c r="AD3450" s="115">
        <v>0</v>
      </c>
      <c r="AE3450" s="115">
        <v>0</v>
      </c>
      <c r="AF3450" s="115">
        <v>0</v>
      </c>
      <c r="AG3450" s="115">
        <v>0</v>
      </c>
    </row>
    <row r="3451" spans="1:33">
      <c r="A3451" s="115" t="s">
        <v>5170</v>
      </c>
      <c r="B3451" s="115" t="s">
        <v>19</v>
      </c>
      <c r="C3451" s="115">
        <v>0</v>
      </c>
      <c r="D3451" s="115">
        <v>0</v>
      </c>
      <c r="E3451" s="115">
        <v>0</v>
      </c>
      <c r="F3451" s="115">
        <v>0</v>
      </c>
      <c r="G3451" s="115">
        <v>0</v>
      </c>
      <c r="H3451" s="115">
        <v>0</v>
      </c>
      <c r="I3451" s="115">
        <v>0</v>
      </c>
      <c r="J3451" s="115">
        <v>0</v>
      </c>
      <c r="K3451" s="115">
        <v>0</v>
      </c>
      <c r="L3451" s="115">
        <v>0</v>
      </c>
      <c r="M3451" s="115">
        <v>0</v>
      </c>
      <c r="N3451" s="115">
        <v>0</v>
      </c>
      <c r="O3451" s="115">
        <v>0</v>
      </c>
      <c r="P3451" s="115">
        <v>0</v>
      </c>
      <c r="Q3451" s="115">
        <v>0</v>
      </c>
      <c r="R3451" s="115">
        <v>0</v>
      </c>
      <c r="S3451" s="115">
        <v>0</v>
      </c>
      <c r="T3451" s="115">
        <v>0</v>
      </c>
      <c r="U3451" s="115">
        <v>0</v>
      </c>
      <c r="V3451" s="115">
        <v>0</v>
      </c>
      <c r="W3451" s="115">
        <v>0</v>
      </c>
      <c r="X3451" s="115">
        <v>0</v>
      </c>
      <c r="Y3451" s="115">
        <v>0</v>
      </c>
      <c r="Z3451" s="115">
        <v>0</v>
      </c>
      <c r="AA3451" s="115">
        <v>0</v>
      </c>
      <c r="AB3451" s="115">
        <v>0</v>
      </c>
      <c r="AC3451" s="115">
        <v>0</v>
      </c>
      <c r="AD3451" s="115">
        <v>0</v>
      </c>
      <c r="AE3451" s="115">
        <v>0</v>
      </c>
      <c r="AF3451" s="115">
        <v>0</v>
      </c>
      <c r="AG3451" s="115">
        <v>0</v>
      </c>
    </row>
    <row r="3452" spans="1:33">
      <c r="A3452" s="115" t="s">
        <v>5171</v>
      </c>
      <c r="B3452" s="115" t="s">
        <v>19</v>
      </c>
      <c r="C3452" s="115">
        <v>0</v>
      </c>
      <c r="D3452" s="115">
        <v>0</v>
      </c>
      <c r="E3452" s="115">
        <v>0</v>
      </c>
      <c r="F3452" s="115">
        <v>0</v>
      </c>
      <c r="G3452" s="115">
        <v>0</v>
      </c>
      <c r="H3452" s="115">
        <v>0</v>
      </c>
      <c r="I3452" s="115">
        <v>0</v>
      </c>
      <c r="J3452" s="115">
        <v>0</v>
      </c>
      <c r="K3452" s="115">
        <v>0</v>
      </c>
      <c r="L3452" s="115">
        <v>0</v>
      </c>
      <c r="M3452" s="115">
        <v>0</v>
      </c>
      <c r="N3452" s="115">
        <v>0</v>
      </c>
      <c r="O3452" s="115">
        <v>0</v>
      </c>
      <c r="P3452" s="115">
        <v>0</v>
      </c>
      <c r="Q3452" s="115">
        <v>0</v>
      </c>
      <c r="R3452" s="115">
        <v>0</v>
      </c>
      <c r="S3452" s="115">
        <v>0</v>
      </c>
      <c r="T3452" s="115">
        <v>0</v>
      </c>
      <c r="U3452" s="115">
        <v>0</v>
      </c>
      <c r="V3452" s="115">
        <v>0</v>
      </c>
      <c r="W3452" s="115">
        <v>0</v>
      </c>
      <c r="X3452" s="115">
        <v>0</v>
      </c>
      <c r="Y3452" s="115">
        <v>0</v>
      </c>
      <c r="Z3452" s="115">
        <v>0</v>
      </c>
      <c r="AA3452" s="115">
        <v>0</v>
      </c>
      <c r="AB3452" s="115">
        <v>0</v>
      </c>
      <c r="AC3452" s="115">
        <v>0</v>
      </c>
      <c r="AD3452" s="115">
        <v>0</v>
      </c>
      <c r="AE3452" s="115">
        <v>0</v>
      </c>
      <c r="AF3452" s="115">
        <v>0</v>
      </c>
      <c r="AG3452" s="115">
        <v>0</v>
      </c>
    </row>
    <row r="3453" spans="1:33">
      <c r="A3453" s="115" t="s">
        <v>5172</v>
      </c>
      <c r="B3453" s="115" t="s">
        <v>19</v>
      </c>
      <c r="C3453" s="115">
        <v>0</v>
      </c>
      <c r="D3453" s="115">
        <v>0</v>
      </c>
      <c r="E3453" s="115">
        <v>0</v>
      </c>
      <c r="F3453" s="115">
        <v>0</v>
      </c>
      <c r="G3453" s="115">
        <v>0</v>
      </c>
      <c r="H3453" s="115">
        <v>0</v>
      </c>
      <c r="I3453" s="115">
        <v>0</v>
      </c>
      <c r="J3453" s="115">
        <v>0</v>
      </c>
      <c r="K3453" s="115">
        <v>0</v>
      </c>
      <c r="L3453" s="115">
        <v>0</v>
      </c>
      <c r="M3453" s="115">
        <v>0</v>
      </c>
      <c r="N3453" s="115">
        <v>0</v>
      </c>
      <c r="O3453" s="115">
        <v>0</v>
      </c>
      <c r="P3453" s="115">
        <v>0</v>
      </c>
      <c r="Q3453" s="115">
        <v>0</v>
      </c>
      <c r="R3453" s="115">
        <v>0</v>
      </c>
      <c r="S3453" s="115">
        <v>0</v>
      </c>
      <c r="T3453" s="115">
        <v>0</v>
      </c>
      <c r="U3453" s="115">
        <v>0</v>
      </c>
      <c r="V3453" s="115">
        <v>0</v>
      </c>
      <c r="W3453" s="115">
        <v>0</v>
      </c>
      <c r="X3453" s="115">
        <v>0</v>
      </c>
      <c r="Y3453" s="115">
        <v>0</v>
      </c>
      <c r="Z3453" s="115">
        <v>0</v>
      </c>
      <c r="AA3453" s="115">
        <v>0</v>
      </c>
      <c r="AB3453" s="115">
        <v>0</v>
      </c>
      <c r="AC3453" s="115">
        <v>0</v>
      </c>
      <c r="AD3453" s="115">
        <v>0</v>
      </c>
      <c r="AE3453" s="115">
        <v>0</v>
      </c>
      <c r="AF3453" s="115">
        <v>0</v>
      </c>
      <c r="AG3453" s="115">
        <v>0</v>
      </c>
    </row>
    <row r="3454" spans="1:33">
      <c r="A3454" s="115" t="s">
        <v>5173</v>
      </c>
      <c r="B3454" s="115" t="s">
        <v>19</v>
      </c>
      <c r="C3454" s="115">
        <v>0</v>
      </c>
      <c r="D3454" s="115">
        <v>0</v>
      </c>
      <c r="E3454" s="115">
        <v>0</v>
      </c>
      <c r="F3454" s="115">
        <v>0</v>
      </c>
      <c r="G3454" s="115">
        <v>0</v>
      </c>
      <c r="H3454" s="115">
        <v>0</v>
      </c>
      <c r="I3454" s="115">
        <v>0</v>
      </c>
      <c r="J3454" s="115">
        <v>0</v>
      </c>
      <c r="K3454" s="115">
        <v>0</v>
      </c>
      <c r="L3454" s="115">
        <v>0</v>
      </c>
      <c r="M3454" s="115">
        <v>0</v>
      </c>
      <c r="N3454" s="115">
        <v>0</v>
      </c>
      <c r="O3454" s="115">
        <v>0</v>
      </c>
      <c r="P3454" s="115">
        <v>0</v>
      </c>
      <c r="Q3454" s="115">
        <v>0</v>
      </c>
      <c r="R3454" s="115">
        <v>0</v>
      </c>
      <c r="S3454" s="115">
        <v>0</v>
      </c>
      <c r="T3454" s="115">
        <v>0</v>
      </c>
      <c r="U3454" s="115">
        <v>0</v>
      </c>
      <c r="V3454" s="115">
        <v>0</v>
      </c>
      <c r="W3454" s="115">
        <v>0</v>
      </c>
      <c r="X3454" s="115">
        <v>0</v>
      </c>
      <c r="Y3454" s="115">
        <v>0</v>
      </c>
      <c r="Z3454" s="115">
        <v>0</v>
      </c>
      <c r="AA3454" s="115">
        <v>0</v>
      </c>
      <c r="AB3454" s="115">
        <v>0</v>
      </c>
      <c r="AC3454" s="115">
        <v>0</v>
      </c>
      <c r="AD3454" s="115">
        <v>0</v>
      </c>
      <c r="AE3454" s="115">
        <v>0</v>
      </c>
      <c r="AF3454" s="115">
        <v>0</v>
      </c>
      <c r="AG3454" s="115">
        <v>0</v>
      </c>
    </row>
    <row r="3455" spans="1:33">
      <c r="A3455" s="115" t="s">
        <v>5174</v>
      </c>
      <c r="B3455" s="115" t="s">
        <v>19</v>
      </c>
      <c r="C3455" s="115">
        <v>0</v>
      </c>
      <c r="D3455" s="115">
        <v>0</v>
      </c>
      <c r="E3455" s="115">
        <v>0</v>
      </c>
      <c r="F3455" s="115">
        <v>0</v>
      </c>
      <c r="G3455" s="115">
        <v>0</v>
      </c>
      <c r="H3455" s="115">
        <v>0</v>
      </c>
      <c r="I3455" s="115">
        <v>0</v>
      </c>
      <c r="J3455" s="115">
        <v>0</v>
      </c>
      <c r="K3455" s="115">
        <v>0</v>
      </c>
      <c r="L3455" s="115">
        <v>0</v>
      </c>
      <c r="M3455" s="115">
        <v>0</v>
      </c>
      <c r="N3455" s="115">
        <v>0</v>
      </c>
      <c r="O3455" s="115">
        <v>0</v>
      </c>
      <c r="P3455" s="115">
        <v>0</v>
      </c>
      <c r="Q3455" s="115">
        <v>0</v>
      </c>
      <c r="R3455" s="115">
        <v>0</v>
      </c>
      <c r="S3455" s="115">
        <v>0</v>
      </c>
      <c r="T3455" s="115">
        <v>0</v>
      </c>
      <c r="U3455" s="115">
        <v>0</v>
      </c>
      <c r="V3455" s="115">
        <v>0</v>
      </c>
      <c r="W3455" s="115">
        <v>0</v>
      </c>
      <c r="X3455" s="115">
        <v>0</v>
      </c>
      <c r="Y3455" s="115">
        <v>0</v>
      </c>
      <c r="Z3455" s="115">
        <v>0</v>
      </c>
      <c r="AA3455" s="115">
        <v>0</v>
      </c>
      <c r="AB3455" s="115">
        <v>0</v>
      </c>
      <c r="AC3455" s="115">
        <v>0</v>
      </c>
      <c r="AD3455" s="115">
        <v>0</v>
      </c>
      <c r="AE3455" s="115">
        <v>0</v>
      </c>
      <c r="AF3455" s="115">
        <v>0</v>
      </c>
      <c r="AG3455" s="115">
        <v>0</v>
      </c>
    </row>
    <row r="3456" spans="1:33">
      <c r="A3456" s="115" t="s">
        <v>5175</v>
      </c>
      <c r="B3456" s="115" t="s">
        <v>19</v>
      </c>
      <c r="C3456" s="115">
        <v>0</v>
      </c>
      <c r="D3456" s="115">
        <v>0</v>
      </c>
      <c r="E3456" s="115">
        <v>0</v>
      </c>
      <c r="F3456" s="115">
        <v>0</v>
      </c>
      <c r="G3456" s="115">
        <v>0</v>
      </c>
      <c r="H3456" s="115">
        <v>0</v>
      </c>
      <c r="I3456" s="115">
        <v>0</v>
      </c>
      <c r="J3456" s="115">
        <v>0</v>
      </c>
      <c r="K3456" s="115">
        <v>0</v>
      </c>
      <c r="L3456" s="115">
        <v>0</v>
      </c>
      <c r="M3456" s="115">
        <v>0</v>
      </c>
      <c r="N3456" s="115">
        <v>0</v>
      </c>
      <c r="O3456" s="115">
        <v>0</v>
      </c>
      <c r="P3456" s="115">
        <v>0</v>
      </c>
      <c r="Q3456" s="115">
        <v>0</v>
      </c>
      <c r="R3456" s="115">
        <v>0</v>
      </c>
      <c r="S3456" s="115">
        <v>0</v>
      </c>
      <c r="T3456" s="115">
        <v>0</v>
      </c>
      <c r="U3456" s="115">
        <v>0</v>
      </c>
      <c r="V3456" s="115">
        <v>0</v>
      </c>
      <c r="W3456" s="115">
        <v>0</v>
      </c>
      <c r="X3456" s="115">
        <v>0</v>
      </c>
      <c r="Y3456" s="115">
        <v>0</v>
      </c>
      <c r="Z3456" s="115">
        <v>0</v>
      </c>
      <c r="AA3456" s="115">
        <v>0</v>
      </c>
      <c r="AB3456" s="115">
        <v>0</v>
      </c>
      <c r="AC3456" s="115">
        <v>0</v>
      </c>
      <c r="AD3456" s="115">
        <v>0</v>
      </c>
      <c r="AE3456" s="115">
        <v>0</v>
      </c>
      <c r="AF3456" s="115">
        <v>0</v>
      </c>
      <c r="AG3456" s="115">
        <v>0</v>
      </c>
    </row>
    <row r="3457" spans="1:33">
      <c r="A3457" s="115" t="s">
        <v>5176</v>
      </c>
      <c r="B3457" s="115" t="s">
        <v>19</v>
      </c>
      <c r="C3457" s="115">
        <v>0</v>
      </c>
      <c r="D3457" s="115">
        <v>0</v>
      </c>
      <c r="E3457" s="115">
        <v>0</v>
      </c>
      <c r="F3457" s="115">
        <v>0</v>
      </c>
      <c r="G3457" s="115">
        <v>0</v>
      </c>
      <c r="H3457" s="115">
        <v>0</v>
      </c>
      <c r="I3457" s="115">
        <v>0</v>
      </c>
      <c r="J3457" s="115">
        <v>0</v>
      </c>
      <c r="K3457" s="115">
        <v>0</v>
      </c>
      <c r="L3457" s="115">
        <v>0</v>
      </c>
      <c r="M3457" s="115">
        <v>0</v>
      </c>
      <c r="N3457" s="115">
        <v>0</v>
      </c>
      <c r="O3457" s="115">
        <v>0</v>
      </c>
      <c r="P3457" s="115">
        <v>0</v>
      </c>
      <c r="Q3457" s="115">
        <v>0</v>
      </c>
      <c r="R3457" s="115">
        <v>0</v>
      </c>
      <c r="S3457" s="115">
        <v>0</v>
      </c>
      <c r="T3457" s="115">
        <v>0</v>
      </c>
      <c r="U3457" s="115">
        <v>0</v>
      </c>
      <c r="V3457" s="115">
        <v>0</v>
      </c>
      <c r="W3457" s="115">
        <v>0</v>
      </c>
      <c r="X3457" s="115">
        <v>0</v>
      </c>
      <c r="Y3457" s="115">
        <v>0</v>
      </c>
      <c r="Z3457" s="115">
        <v>0</v>
      </c>
      <c r="AA3457" s="115">
        <v>0</v>
      </c>
      <c r="AB3457" s="115">
        <v>0</v>
      </c>
      <c r="AC3457" s="115">
        <v>0</v>
      </c>
      <c r="AD3457" s="115">
        <v>0</v>
      </c>
      <c r="AE3457" s="115">
        <v>0</v>
      </c>
      <c r="AF3457" s="115">
        <v>0</v>
      </c>
      <c r="AG3457" s="115">
        <v>0</v>
      </c>
    </row>
    <row r="3458" spans="1:33">
      <c r="A3458" s="115" t="s">
        <v>5177</v>
      </c>
      <c r="B3458" s="115" t="s">
        <v>19</v>
      </c>
      <c r="C3458" s="115">
        <v>0</v>
      </c>
      <c r="D3458" s="115">
        <v>0</v>
      </c>
      <c r="E3458" s="115">
        <v>0</v>
      </c>
      <c r="F3458" s="115">
        <v>0</v>
      </c>
      <c r="G3458" s="115">
        <v>0</v>
      </c>
      <c r="H3458" s="115">
        <v>0</v>
      </c>
      <c r="I3458" s="115">
        <v>0</v>
      </c>
      <c r="J3458" s="115">
        <v>0</v>
      </c>
      <c r="K3458" s="115">
        <v>0</v>
      </c>
      <c r="L3458" s="115">
        <v>0</v>
      </c>
      <c r="M3458" s="115">
        <v>0</v>
      </c>
      <c r="N3458" s="115">
        <v>0</v>
      </c>
      <c r="O3458" s="115">
        <v>0</v>
      </c>
      <c r="P3458" s="115">
        <v>0</v>
      </c>
      <c r="Q3458" s="115">
        <v>0</v>
      </c>
      <c r="R3458" s="115">
        <v>0</v>
      </c>
      <c r="S3458" s="115">
        <v>0</v>
      </c>
      <c r="T3458" s="115">
        <v>0</v>
      </c>
      <c r="U3458" s="115">
        <v>0</v>
      </c>
      <c r="V3458" s="115">
        <v>0</v>
      </c>
      <c r="W3458" s="115">
        <v>0</v>
      </c>
      <c r="X3458" s="115">
        <v>0</v>
      </c>
      <c r="Y3458" s="115">
        <v>0</v>
      </c>
      <c r="Z3458" s="115">
        <v>0</v>
      </c>
      <c r="AA3458" s="115">
        <v>0</v>
      </c>
      <c r="AB3458" s="115">
        <v>0</v>
      </c>
      <c r="AC3458" s="115">
        <v>0</v>
      </c>
      <c r="AD3458" s="115">
        <v>0</v>
      </c>
      <c r="AE3458" s="115">
        <v>0</v>
      </c>
      <c r="AF3458" s="115">
        <v>0</v>
      </c>
      <c r="AG3458" s="115">
        <v>0</v>
      </c>
    </row>
    <row r="3459" spans="1:33">
      <c r="A3459" s="115" t="s">
        <v>5178</v>
      </c>
      <c r="B3459" s="115" t="s">
        <v>19</v>
      </c>
      <c r="C3459" s="115">
        <v>0</v>
      </c>
      <c r="D3459" s="115">
        <v>0</v>
      </c>
      <c r="E3459" s="115">
        <v>0</v>
      </c>
      <c r="F3459" s="115">
        <v>0</v>
      </c>
      <c r="G3459" s="115">
        <v>0</v>
      </c>
      <c r="H3459" s="115">
        <v>0</v>
      </c>
      <c r="I3459" s="115">
        <v>0</v>
      </c>
      <c r="J3459" s="115">
        <v>0</v>
      </c>
      <c r="K3459" s="115">
        <v>0</v>
      </c>
      <c r="L3459" s="115">
        <v>0</v>
      </c>
      <c r="M3459" s="115">
        <v>0</v>
      </c>
      <c r="N3459" s="115">
        <v>0</v>
      </c>
      <c r="O3459" s="115">
        <v>0</v>
      </c>
      <c r="P3459" s="115">
        <v>0</v>
      </c>
      <c r="Q3459" s="115">
        <v>0</v>
      </c>
      <c r="R3459" s="115">
        <v>0</v>
      </c>
      <c r="S3459" s="115">
        <v>0</v>
      </c>
      <c r="T3459" s="115">
        <v>0</v>
      </c>
      <c r="U3459" s="115">
        <v>0</v>
      </c>
      <c r="V3459" s="115">
        <v>0</v>
      </c>
      <c r="W3459" s="115">
        <v>0</v>
      </c>
      <c r="X3459" s="115">
        <v>0</v>
      </c>
      <c r="Y3459" s="115">
        <v>0</v>
      </c>
      <c r="Z3459" s="115">
        <v>0</v>
      </c>
      <c r="AA3459" s="115">
        <v>0</v>
      </c>
      <c r="AB3459" s="115">
        <v>0</v>
      </c>
      <c r="AC3459" s="115">
        <v>0</v>
      </c>
      <c r="AD3459" s="115">
        <v>0</v>
      </c>
      <c r="AE3459" s="115">
        <v>0</v>
      </c>
      <c r="AF3459" s="115">
        <v>0</v>
      </c>
      <c r="AG3459" s="115">
        <v>0</v>
      </c>
    </row>
    <row r="3460" spans="1:33">
      <c r="A3460" s="115" t="s">
        <v>5179</v>
      </c>
      <c r="B3460" s="115" t="s">
        <v>19</v>
      </c>
      <c r="C3460" s="115">
        <v>0</v>
      </c>
      <c r="D3460" s="115">
        <v>0</v>
      </c>
      <c r="E3460" s="115">
        <v>0</v>
      </c>
      <c r="F3460" s="115">
        <v>0</v>
      </c>
      <c r="G3460" s="115">
        <v>0</v>
      </c>
      <c r="H3460" s="115">
        <v>0</v>
      </c>
      <c r="I3460" s="115">
        <v>0</v>
      </c>
      <c r="J3460" s="115">
        <v>0</v>
      </c>
      <c r="K3460" s="115">
        <v>0</v>
      </c>
      <c r="L3460" s="115">
        <v>0</v>
      </c>
      <c r="M3460" s="115">
        <v>0</v>
      </c>
      <c r="N3460" s="115">
        <v>0</v>
      </c>
      <c r="O3460" s="115">
        <v>0</v>
      </c>
      <c r="P3460" s="115">
        <v>0</v>
      </c>
      <c r="Q3460" s="115">
        <v>0</v>
      </c>
      <c r="R3460" s="115">
        <v>0</v>
      </c>
      <c r="S3460" s="115">
        <v>0</v>
      </c>
      <c r="T3460" s="115">
        <v>0</v>
      </c>
      <c r="U3460" s="115">
        <v>0</v>
      </c>
      <c r="V3460" s="115">
        <v>0</v>
      </c>
      <c r="W3460" s="115">
        <v>0</v>
      </c>
      <c r="X3460" s="115">
        <v>0</v>
      </c>
      <c r="Y3460" s="115">
        <v>0</v>
      </c>
      <c r="Z3460" s="115">
        <v>0</v>
      </c>
      <c r="AA3460" s="115">
        <v>0</v>
      </c>
      <c r="AB3460" s="115">
        <v>0</v>
      </c>
      <c r="AC3460" s="115">
        <v>0</v>
      </c>
      <c r="AD3460" s="115">
        <v>0</v>
      </c>
      <c r="AE3460" s="115">
        <v>0</v>
      </c>
      <c r="AF3460" s="115">
        <v>0</v>
      </c>
      <c r="AG3460" s="115">
        <v>0</v>
      </c>
    </row>
    <row r="3461" spans="1:33">
      <c r="A3461" s="115" t="s">
        <v>5180</v>
      </c>
      <c r="B3461" s="115" t="s">
        <v>19</v>
      </c>
      <c r="C3461" s="115">
        <v>0</v>
      </c>
      <c r="D3461" s="115">
        <v>0</v>
      </c>
      <c r="E3461" s="115">
        <v>0</v>
      </c>
      <c r="F3461" s="115">
        <v>0</v>
      </c>
      <c r="G3461" s="115">
        <v>0</v>
      </c>
      <c r="H3461" s="115">
        <v>0</v>
      </c>
      <c r="I3461" s="115">
        <v>0</v>
      </c>
      <c r="J3461" s="115">
        <v>0</v>
      </c>
      <c r="K3461" s="115">
        <v>0</v>
      </c>
      <c r="L3461" s="115">
        <v>0</v>
      </c>
      <c r="M3461" s="115">
        <v>0</v>
      </c>
      <c r="N3461" s="115">
        <v>0</v>
      </c>
      <c r="O3461" s="115">
        <v>0</v>
      </c>
      <c r="P3461" s="115">
        <v>0</v>
      </c>
      <c r="Q3461" s="115">
        <v>0</v>
      </c>
      <c r="R3461" s="115">
        <v>0</v>
      </c>
      <c r="S3461" s="115">
        <v>0</v>
      </c>
      <c r="T3461" s="115">
        <v>0</v>
      </c>
      <c r="U3461" s="115">
        <v>0</v>
      </c>
      <c r="V3461" s="115">
        <v>0</v>
      </c>
      <c r="W3461" s="115">
        <v>0</v>
      </c>
      <c r="X3461" s="115">
        <v>0</v>
      </c>
      <c r="Y3461" s="115">
        <v>0</v>
      </c>
      <c r="Z3461" s="115">
        <v>0</v>
      </c>
      <c r="AA3461" s="115">
        <v>0</v>
      </c>
      <c r="AB3461" s="115">
        <v>0</v>
      </c>
      <c r="AC3461" s="115">
        <v>0</v>
      </c>
      <c r="AD3461" s="115">
        <v>0</v>
      </c>
      <c r="AE3461" s="115">
        <v>0</v>
      </c>
      <c r="AF3461" s="115">
        <v>0</v>
      </c>
      <c r="AG3461" s="115">
        <v>0</v>
      </c>
    </row>
    <row r="3462" spans="1:33">
      <c r="A3462" s="115" t="s">
        <v>5181</v>
      </c>
      <c r="B3462" s="115" t="s">
        <v>19</v>
      </c>
      <c r="C3462" s="115">
        <v>0</v>
      </c>
      <c r="D3462" s="115">
        <v>0</v>
      </c>
      <c r="E3462" s="115">
        <v>0</v>
      </c>
      <c r="F3462" s="115">
        <v>0</v>
      </c>
      <c r="G3462" s="115">
        <v>0</v>
      </c>
      <c r="H3462" s="115">
        <v>0</v>
      </c>
      <c r="I3462" s="115">
        <v>0</v>
      </c>
      <c r="J3462" s="115">
        <v>0</v>
      </c>
      <c r="K3462" s="115">
        <v>0</v>
      </c>
      <c r="L3462" s="115">
        <v>0</v>
      </c>
      <c r="M3462" s="115">
        <v>0</v>
      </c>
      <c r="N3462" s="115">
        <v>0</v>
      </c>
      <c r="O3462" s="115">
        <v>0</v>
      </c>
      <c r="P3462" s="115">
        <v>0</v>
      </c>
      <c r="Q3462" s="115">
        <v>0</v>
      </c>
      <c r="R3462" s="115">
        <v>0</v>
      </c>
      <c r="S3462" s="115">
        <v>0</v>
      </c>
      <c r="T3462" s="115">
        <v>0</v>
      </c>
      <c r="U3462" s="115">
        <v>0</v>
      </c>
      <c r="V3462" s="115">
        <v>0</v>
      </c>
      <c r="W3462" s="115">
        <v>0</v>
      </c>
      <c r="X3462" s="115">
        <v>0</v>
      </c>
      <c r="Y3462" s="115">
        <v>0</v>
      </c>
      <c r="Z3462" s="115">
        <v>0</v>
      </c>
      <c r="AA3462" s="115">
        <v>0</v>
      </c>
      <c r="AB3462" s="115">
        <v>0</v>
      </c>
      <c r="AC3462" s="115">
        <v>0</v>
      </c>
      <c r="AD3462" s="115">
        <v>0</v>
      </c>
      <c r="AE3462" s="115">
        <v>0</v>
      </c>
      <c r="AF3462" s="115">
        <v>0</v>
      </c>
      <c r="AG3462" s="115">
        <v>0</v>
      </c>
    </row>
    <row r="3463" spans="1:33">
      <c r="A3463" s="115" t="s">
        <v>5182</v>
      </c>
      <c r="B3463" s="115" t="s">
        <v>19</v>
      </c>
      <c r="C3463" s="115">
        <v>0</v>
      </c>
      <c r="D3463" s="115">
        <v>0</v>
      </c>
      <c r="E3463" s="115">
        <v>0</v>
      </c>
      <c r="F3463" s="115">
        <v>0</v>
      </c>
      <c r="G3463" s="115">
        <v>0</v>
      </c>
      <c r="H3463" s="115">
        <v>0</v>
      </c>
      <c r="I3463" s="115">
        <v>0</v>
      </c>
      <c r="J3463" s="115">
        <v>0</v>
      </c>
      <c r="K3463" s="115">
        <v>0</v>
      </c>
      <c r="L3463" s="115">
        <v>0</v>
      </c>
      <c r="M3463" s="115">
        <v>0</v>
      </c>
      <c r="N3463" s="115">
        <v>0</v>
      </c>
      <c r="O3463" s="115">
        <v>0</v>
      </c>
      <c r="P3463" s="115">
        <v>0</v>
      </c>
      <c r="Q3463" s="115">
        <v>0</v>
      </c>
      <c r="R3463" s="115">
        <v>0</v>
      </c>
      <c r="S3463" s="115">
        <v>0</v>
      </c>
      <c r="T3463" s="115">
        <v>0</v>
      </c>
      <c r="U3463" s="115">
        <v>0</v>
      </c>
      <c r="V3463" s="115">
        <v>0</v>
      </c>
      <c r="W3463" s="115">
        <v>0</v>
      </c>
      <c r="X3463" s="115">
        <v>0</v>
      </c>
      <c r="Y3463" s="115">
        <v>0</v>
      </c>
      <c r="Z3463" s="115">
        <v>0</v>
      </c>
      <c r="AA3463" s="115">
        <v>0</v>
      </c>
      <c r="AB3463" s="115">
        <v>0</v>
      </c>
      <c r="AC3463" s="115">
        <v>0</v>
      </c>
      <c r="AD3463" s="115">
        <v>0</v>
      </c>
      <c r="AE3463" s="115">
        <v>0</v>
      </c>
      <c r="AF3463" s="115">
        <v>0</v>
      </c>
      <c r="AG3463" s="115">
        <v>0</v>
      </c>
    </row>
    <row r="3464" spans="1:33">
      <c r="A3464" s="115" t="s">
        <v>5183</v>
      </c>
      <c r="B3464" s="115" t="s">
        <v>19</v>
      </c>
      <c r="C3464" s="115">
        <v>0</v>
      </c>
      <c r="D3464" s="115">
        <v>0</v>
      </c>
      <c r="E3464" s="115">
        <v>0</v>
      </c>
      <c r="F3464" s="115">
        <v>0</v>
      </c>
      <c r="G3464" s="115">
        <v>0</v>
      </c>
      <c r="H3464" s="115">
        <v>0</v>
      </c>
      <c r="I3464" s="115">
        <v>0</v>
      </c>
      <c r="J3464" s="115">
        <v>0</v>
      </c>
      <c r="K3464" s="115">
        <v>0</v>
      </c>
      <c r="L3464" s="115">
        <v>0</v>
      </c>
      <c r="M3464" s="115">
        <v>0</v>
      </c>
      <c r="N3464" s="115">
        <v>0</v>
      </c>
      <c r="O3464" s="115">
        <v>0</v>
      </c>
      <c r="P3464" s="115">
        <v>0</v>
      </c>
      <c r="Q3464" s="115">
        <v>0</v>
      </c>
      <c r="R3464" s="115">
        <v>0</v>
      </c>
      <c r="S3464" s="115">
        <v>0</v>
      </c>
      <c r="T3464" s="115">
        <v>0</v>
      </c>
      <c r="U3464" s="115">
        <v>0</v>
      </c>
      <c r="V3464" s="115">
        <v>0</v>
      </c>
      <c r="W3464" s="115">
        <v>0</v>
      </c>
      <c r="X3464" s="115">
        <v>0</v>
      </c>
      <c r="Y3464" s="115">
        <v>0</v>
      </c>
      <c r="Z3464" s="115">
        <v>0</v>
      </c>
      <c r="AA3464" s="115">
        <v>0</v>
      </c>
      <c r="AB3464" s="115">
        <v>0</v>
      </c>
      <c r="AC3464" s="115">
        <v>0</v>
      </c>
      <c r="AD3464" s="115">
        <v>0</v>
      </c>
      <c r="AE3464" s="115">
        <v>0</v>
      </c>
      <c r="AF3464" s="115">
        <v>0</v>
      </c>
      <c r="AG3464" s="115">
        <v>0</v>
      </c>
    </row>
    <row r="3465" spans="1:33">
      <c r="A3465" s="115" t="s">
        <v>5184</v>
      </c>
      <c r="B3465" s="115" t="s">
        <v>19</v>
      </c>
      <c r="C3465" s="115">
        <v>0</v>
      </c>
      <c r="D3465" s="115">
        <v>0</v>
      </c>
      <c r="E3465" s="115">
        <v>0</v>
      </c>
      <c r="F3465" s="115">
        <v>0</v>
      </c>
      <c r="G3465" s="115">
        <v>0</v>
      </c>
      <c r="H3465" s="115">
        <v>0</v>
      </c>
      <c r="I3465" s="115">
        <v>0</v>
      </c>
      <c r="J3465" s="115">
        <v>0</v>
      </c>
      <c r="K3465" s="115">
        <v>0</v>
      </c>
      <c r="L3465" s="115">
        <v>0</v>
      </c>
      <c r="M3465" s="115">
        <v>0</v>
      </c>
      <c r="N3465" s="115">
        <v>0</v>
      </c>
      <c r="O3465" s="115">
        <v>0</v>
      </c>
      <c r="P3465" s="115">
        <v>0</v>
      </c>
      <c r="Q3465" s="115">
        <v>0</v>
      </c>
      <c r="R3465" s="115">
        <v>0</v>
      </c>
      <c r="S3465" s="115">
        <v>0</v>
      </c>
      <c r="T3465" s="115">
        <v>0</v>
      </c>
      <c r="U3465" s="115">
        <v>0</v>
      </c>
      <c r="V3465" s="115">
        <v>0</v>
      </c>
      <c r="W3465" s="115">
        <v>0</v>
      </c>
      <c r="X3465" s="115">
        <v>0</v>
      </c>
      <c r="Y3465" s="115">
        <v>0</v>
      </c>
      <c r="Z3465" s="115">
        <v>0</v>
      </c>
      <c r="AA3465" s="115">
        <v>0</v>
      </c>
      <c r="AB3465" s="115">
        <v>0</v>
      </c>
      <c r="AC3465" s="115">
        <v>0</v>
      </c>
      <c r="AD3465" s="115">
        <v>0</v>
      </c>
      <c r="AE3465" s="115">
        <v>0</v>
      </c>
      <c r="AF3465" s="115">
        <v>0</v>
      </c>
      <c r="AG3465" s="115">
        <v>0</v>
      </c>
    </row>
    <row r="3466" spans="1:33">
      <c r="A3466" s="115" t="s">
        <v>5185</v>
      </c>
      <c r="B3466" s="115" t="s">
        <v>19</v>
      </c>
      <c r="C3466" s="115">
        <v>0</v>
      </c>
      <c r="D3466" s="115">
        <v>0</v>
      </c>
      <c r="E3466" s="115">
        <v>0</v>
      </c>
      <c r="F3466" s="115">
        <v>0</v>
      </c>
      <c r="G3466" s="115">
        <v>0</v>
      </c>
      <c r="H3466" s="115">
        <v>0</v>
      </c>
      <c r="I3466" s="115">
        <v>0</v>
      </c>
      <c r="J3466" s="115">
        <v>0</v>
      </c>
      <c r="K3466" s="115">
        <v>0</v>
      </c>
      <c r="L3466" s="115">
        <v>0</v>
      </c>
      <c r="M3466" s="115">
        <v>0</v>
      </c>
      <c r="N3466" s="115">
        <v>0</v>
      </c>
      <c r="O3466" s="115">
        <v>0</v>
      </c>
      <c r="P3466" s="115">
        <v>0</v>
      </c>
      <c r="Q3466" s="115">
        <v>0</v>
      </c>
      <c r="R3466" s="115">
        <v>0</v>
      </c>
      <c r="S3466" s="115">
        <v>0</v>
      </c>
      <c r="T3466" s="115">
        <v>0</v>
      </c>
      <c r="U3466" s="115">
        <v>0</v>
      </c>
      <c r="V3466" s="115">
        <v>0</v>
      </c>
      <c r="W3466" s="115">
        <v>0</v>
      </c>
      <c r="X3466" s="115">
        <v>0</v>
      </c>
      <c r="Y3466" s="115">
        <v>0</v>
      </c>
      <c r="Z3466" s="115">
        <v>0</v>
      </c>
      <c r="AA3466" s="115">
        <v>0</v>
      </c>
      <c r="AB3466" s="115">
        <v>0</v>
      </c>
      <c r="AC3466" s="115">
        <v>0</v>
      </c>
      <c r="AD3466" s="115">
        <v>0</v>
      </c>
      <c r="AE3466" s="115">
        <v>0</v>
      </c>
      <c r="AF3466" s="115">
        <v>0</v>
      </c>
      <c r="AG3466" s="115">
        <v>0</v>
      </c>
    </row>
    <row r="3467" spans="1:33">
      <c r="A3467" s="115" t="s">
        <v>5186</v>
      </c>
      <c r="B3467" s="115" t="s">
        <v>19</v>
      </c>
      <c r="C3467" s="115">
        <v>0</v>
      </c>
      <c r="D3467" s="115">
        <v>0</v>
      </c>
      <c r="E3467" s="115">
        <v>0</v>
      </c>
      <c r="F3467" s="115">
        <v>0</v>
      </c>
      <c r="G3467" s="115">
        <v>0</v>
      </c>
      <c r="H3467" s="115">
        <v>0</v>
      </c>
      <c r="I3467" s="115">
        <v>0</v>
      </c>
      <c r="J3467" s="115">
        <v>0</v>
      </c>
      <c r="K3467" s="115">
        <v>0</v>
      </c>
      <c r="L3467" s="115">
        <v>0</v>
      </c>
      <c r="M3467" s="115">
        <v>0</v>
      </c>
      <c r="N3467" s="115">
        <v>0</v>
      </c>
      <c r="O3467" s="115">
        <v>0</v>
      </c>
      <c r="P3467" s="115">
        <v>0</v>
      </c>
      <c r="Q3467" s="115">
        <v>0</v>
      </c>
      <c r="R3467" s="115">
        <v>0</v>
      </c>
      <c r="S3467" s="115">
        <v>0</v>
      </c>
      <c r="T3467" s="115">
        <v>0</v>
      </c>
      <c r="U3467" s="115">
        <v>0</v>
      </c>
      <c r="V3467" s="115">
        <v>0</v>
      </c>
      <c r="W3467" s="115">
        <v>0</v>
      </c>
      <c r="X3467" s="115">
        <v>0</v>
      </c>
      <c r="Y3467" s="115">
        <v>0</v>
      </c>
      <c r="Z3467" s="115">
        <v>0</v>
      </c>
      <c r="AA3467" s="115">
        <v>0</v>
      </c>
      <c r="AB3467" s="115">
        <v>0</v>
      </c>
      <c r="AC3467" s="115">
        <v>0</v>
      </c>
      <c r="AD3467" s="115">
        <v>0</v>
      </c>
      <c r="AE3467" s="115">
        <v>0</v>
      </c>
      <c r="AF3467" s="115">
        <v>0</v>
      </c>
      <c r="AG3467" s="115">
        <v>0</v>
      </c>
    </row>
    <row r="3468" spans="1:33">
      <c r="A3468" s="115" t="s">
        <v>5187</v>
      </c>
      <c r="B3468" s="115" t="s">
        <v>19</v>
      </c>
      <c r="C3468" s="115">
        <v>0</v>
      </c>
      <c r="D3468" s="115">
        <v>0</v>
      </c>
      <c r="E3468" s="115">
        <v>0</v>
      </c>
      <c r="F3468" s="115">
        <v>0</v>
      </c>
      <c r="G3468" s="115">
        <v>0</v>
      </c>
      <c r="H3468" s="115">
        <v>0</v>
      </c>
      <c r="I3468" s="115">
        <v>0</v>
      </c>
      <c r="J3468" s="115">
        <v>0</v>
      </c>
      <c r="K3468" s="115">
        <v>0</v>
      </c>
      <c r="L3468" s="115">
        <v>0</v>
      </c>
      <c r="M3468" s="115">
        <v>0</v>
      </c>
      <c r="N3468" s="115">
        <v>0</v>
      </c>
      <c r="O3468" s="115">
        <v>0</v>
      </c>
      <c r="P3468" s="115">
        <v>0</v>
      </c>
      <c r="Q3468" s="115">
        <v>0</v>
      </c>
      <c r="R3468" s="115">
        <v>0</v>
      </c>
      <c r="S3468" s="115">
        <v>0</v>
      </c>
      <c r="T3468" s="115">
        <v>0</v>
      </c>
      <c r="U3468" s="115">
        <v>0</v>
      </c>
      <c r="V3468" s="115">
        <v>0</v>
      </c>
      <c r="W3468" s="115">
        <v>0</v>
      </c>
      <c r="X3468" s="115">
        <v>0</v>
      </c>
      <c r="Y3468" s="115">
        <v>0</v>
      </c>
      <c r="Z3468" s="115">
        <v>0</v>
      </c>
      <c r="AA3468" s="115">
        <v>0</v>
      </c>
      <c r="AB3468" s="115">
        <v>0</v>
      </c>
      <c r="AC3468" s="115">
        <v>0</v>
      </c>
      <c r="AD3468" s="115">
        <v>0</v>
      </c>
      <c r="AE3468" s="115">
        <v>0</v>
      </c>
      <c r="AF3468" s="115">
        <v>0</v>
      </c>
      <c r="AG3468" s="115">
        <v>0</v>
      </c>
    </row>
    <row r="3469" spans="1:33">
      <c r="A3469" s="115" t="s">
        <v>5188</v>
      </c>
      <c r="B3469" s="115" t="s">
        <v>19</v>
      </c>
      <c r="C3469" s="115">
        <v>0</v>
      </c>
      <c r="D3469" s="115">
        <v>0</v>
      </c>
      <c r="E3469" s="115">
        <v>0</v>
      </c>
      <c r="F3469" s="115">
        <v>0</v>
      </c>
      <c r="G3469" s="115">
        <v>0</v>
      </c>
      <c r="H3469" s="115">
        <v>0</v>
      </c>
      <c r="I3469" s="115">
        <v>0</v>
      </c>
      <c r="J3469" s="115">
        <v>0</v>
      </c>
      <c r="K3469" s="115">
        <v>0</v>
      </c>
      <c r="L3469" s="115">
        <v>0</v>
      </c>
      <c r="M3469" s="115">
        <v>0</v>
      </c>
      <c r="N3469" s="115">
        <v>0</v>
      </c>
      <c r="O3469" s="115">
        <v>0</v>
      </c>
      <c r="P3469" s="115">
        <v>0</v>
      </c>
      <c r="Q3469" s="115">
        <v>0</v>
      </c>
      <c r="R3469" s="115">
        <v>0</v>
      </c>
      <c r="S3469" s="115">
        <v>0</v>
      </c>
      <c r="T3469" s="115">
        <v>0</v>
      </c>
      <c r="U3469" s="115">
        <v>0</v>
      </c>
      <c r="V3469" s="115">
        <v>0</v>
      </c>
      <c r="W3469" s="115">
        <v>0</v>
      </c>
      <c r="X3469" s="115">
        <v>0</v>
      </c>
      <c r="Y3469" s="115">
        <v>0</v>
      </c>
      <c r="Z3469" s="115">
        <v>0</v>
      </c>
      <c r="AA3469" s="115">
        <v>0</v>
      </c>
      <c r="AB3469" s="115">
        <v>0</v>
      </c>
      <c r="AC3469" s="115">
        <v>0</v>
      </c>
      <c r="AD3469" s="115">
        <v>0</v>
      </c>
      <c r="AE3469" s="115">
        <v>0</v>
      </c>
      <c r="AF3469" s="115">
        <v>0</v>
      </c>
      <c r="AG3469" s="115">
        <v>0</v>
      </c>
    </row>
    <row r="3470" spans="1:33">
      <c r="A3470" s="115" t="s">
        <v>5189</v>
      </c>
      <c r="B3470" s="115" t="s">
        <v>19</v>
      </c>
      <c r="C3470" s="2">
        <v>110057000000000</v>
      </c>
      <c r="D3470" s="2">
        <v>107929000000000</v>
      </c>
      <c r="E3470" s="2">
        <v>114034000000000</v>
      </c>
      <c r="F3470" s="2">
        <v>115623000000000</v>
      </c>
      <c r="G3470" s="2">
        <v>118679000000000</v>
      </c>
      <c r="H3470" s="2">
        <v>121603000000000</v>
      </c>
      <c r="I3470" s="2">
        <v>123301000000000</v>
      </c>
      <c r="J3470" s="2">
        <v>123850000000000</v>
      </c>
      <c r="K3470" s="2">
        <v>124111000000000</v>
      </c>
      <c r="L3470" s="2">
        <v>124761000000000</v>
      </c>
      <c r="M3470" s="2">
        <v>125563000000000</v>
      </c>
      <c r="N3470" s="2">
        <v>126705000000000</v>
      </c>
      <c r="O3470" s="2">
        <v>127960000000000</v>
      </c>
      <c r="P3470" s="2">
        <v>129230000000000</v>
      </c>
      <c r="Q3470" s="2">
        <v>130564000000000</v>
      </c>
      <c r="R3470" s="2">
        <v>132516000000000</v>
      </c>
      <c r="S3470" s="2">
        <v>134081000000000</v>
      </c>
      <c r="T3470" s="2">
        <v>135636000000000</v>
      </c>
      <c r="U3470" s="2">
        <v>137536000000000</v>
      </c>
      <c r="V3470" s="2">
        <v>139363000000000</v>
      </c>
      <c r="W3470" s="2">
        <v>141333000000000</v>
      </c>
      <c r="X3470" s="2">
        <v>143739000000000</v>
      </c>
      <c r="Y3470" s="2">
        <v>145777000000000</v>
      </c>
      <c r="Z3470" s="2">
        <v>148055000000000</v>
      </c>
      <c r="AA3470" s="2">
        <v>150374000000000</v>
      </c>
      <c r="AB3470" s="2">
        <v>152785000000000</v>
      </c>
      <c r="AC3470" s="2">
        <v>155669000000000</v>
      </c>
      <c r="AD3470" s="2">
        <v>158238000000000</v>
      </c>
      <c r="AE3470" s="2">
        <v>161118000000000</v>
      </c>
      <c r="AF3470" s="2">
        <v>164276000000000</v>
      </c>
      <c r="AG3470" s="2">
        <v>167537000000000</v>
      </c>
    </row>
    <row r="3471" spans="1:33">
      <c r="A3471" s="115" t="s">
        <v>5190</v>
      </c>
      <c r="B3471" s="115" t="s">
        <v>19</v>
      </c>
      <c r="C3471" s="2">
        <v>3131280000</v>
      </c>
      <c r="D3471" s="2">
        <v>3070750000</v>
      </c>
      <c r="E3471" s="2">
        <v>3244430000</v>
      </c>
      <c r="F3471" s="2">
        <v>3289650000</v>
      </c>
      <c r="G3471" s="2">
        <v>3376590000</v>
      </c>
      <c r="H3471" s="2">
        <v>3459790000</v>
      </c>
      <c r="I3471" s="2">
        <v>3508100000</v>
      </c>
      <c r="J3471" s="2">
        <v>3523710000</v>
      </c>
      <c r="K3471" s="2">
        <v>3531140000</v>
      </c>
      <c r="L3471" s="2">
        <v>3549630000</v>
      </c>
      <c r="M3471" s="2">
        <v>3572450000</v>
      </c>
      <c r="N3471" s="2">
        <v>3604950000</v>
      </c>
      <c r="O3471" s="2">
        <v>3640670000</v>
      </c>
      <c r="P3471" s="2">
        <v>3676790000</v>
      </c>
      <c r="Q3471" s="2">
        <v>3714750000</v>
      </c>
      <c r="R3471" s="2">
        <v>3770280000</v>
      </c>
      <c r="S3471" s="2">
        <v>3814800000</v>
      </c>
      <c r="T3471" s="2">
        <v>3859040000</v>
      </c>
      <c r="U3471" s="2">
        <v>3913120000</v>
      </c>
      <c r="V3471" s="2">
        <v>3965080000</v>
      </c>
      <c r="W3471" s="2">
        <v>4021150000</v>
      </c>
      <c r="X3471" s="2">
        <v>4089590000</v>
      </c>
      <c r="Y3471" s="2">
        <v>4147560000</v>
      </c>
      <c r="Z3471" s="2">
        <v>4212380000</v>
      </c>
      <c r="AA3471" s="2">
        <v>4278370000</v>
      </c>
      <c r="AB3471" s="2">
        <v>4346950000</v>
      </c>
      <c r="AC3471" s="2">
        <v>4429020000</v>
      </c>
      <c r="AD3471" s="2">
        <v>4502100000</v>
      </c>
      <c r="AE3471" s="2">
        <v>4584060000</v>
      </c>
      <c r="AF3471" s="2">
        <v>4673900000</v>
      </c>
      <c r="AG3471" s="2">
        <v>4766690000</v>
      </c>
    </row>
    <row r="3472" spans="1:33">
      <c r="A3472" s="115" t="s">
        <v>5191</v>
      </c>
      <c r="B3472" s="115" t="s">
        <v>19</v>
      </c>
      <c r="C3472" s="2">
        <v>14461100000</v>
      </c>
      <c r="D3472" s="2">
        <v>14181500000</v>
      </c>
      <c r="E3472" s="2">
        <v>14983700000</v>
      </c>
      <c r="F3472" s="2">
        <v>15192500000</v>
      </c>
      <c r="G3472" s="2">
        <v>15594000000</v>
      </c>
      <c r="H3472" s="2">
        <v>15978200000</v>
      </c>
      <c r="I3472" s="2">
        <v>16201400000</v>
      </c>
      <c r="J3472" s="2">
        <v>16273400000</v>
      </c>
      <c r="K3472" s="2">
        <v>16307800000</v>
      </c>
      <c r="L3472" s="2">
        <v>16393100000</v>
      </c>
      <c r="M3472" s="2">
        <v>16498500000</v>
      </c>
      <c r="N3472" s="2">
        <v>16648600000</v>
      </c>
      <c r="O3472" s="2">
        <v>16813600000</v>
      </c>
      <c r="P3472" s="2">
        <v>16980400000</v>
      </c>
      <c r="Q3472" s="2">
        <v>17155700000</v>
      </c>
      <c r="R3472" s="2">
        <v>17412200000</v>
      </c>
      <c r="S3472" s="2">
        <v>17617800000</v>
      </c>
      <c r="T3472" s="2">
        <v>17822100000</v>
      </c>
      <c r="U3472" s="2">
        <v>18071800000</v>
      </c>
      <c r="V3472" s="2">
        <v>18311800000</v>
      </c>
      <c r="W3472" s="2">
        <v>18570700000</v>
      </c>
      <c r="X3472" s="2">
        <v>18886800000</v>
      </c>
      <c r="Y3472" s="2">
        <v>19154500000</v>
      </c>
      <c r="Z3472" s="2">
        <v>19453900000</v>
      </c>
      <c r="AA3472" s="2">
        <v>19758700000</v>
      </c>
      <c r="AB3472" s="2">
        <v>20075400000</v>
      </c>
      <c r="AC3472" s="2">
        <v>20454400000</v>
      </c>
      <c r="AD3472" s="2">
        <v>20791900000</v>
      </c>
      <c r="AE3472" s="2">
        <v>21170400000</v>
      </c>
      <c r="AF3472" s="2">
        <v>21585300000</v>
      </c>
      <c r="AG3472" s="2">
        <v>22013800000</v>
      </c>
    </row>
    <row r="3473" spans="1:33">
      <c r="A3473" s="115" t="s">
        <v>5192</v>
      </c>
      <c r="B3473" s="115" t="s">
        <v>19</v>
      </c>
      <c r="C3473" s="2">
        <v>49493200000</v>
      </c>
      <c r="D3473" s="2">
        <v>48536500000</v>
      </c>
      <c r="E3473" s="2">
        <v>51281800000</v>
      </c>
      <c r="F3473" s="2">
        <v>51996500000</v>
      </c>
      <c r="G3473" s="2">
        <v>53370700000</v>
      </c>
      <c r="H3473" s="2">
        <v>54685700000</v>
      </c>
      <c r="I3473" s="2">
        <v>55449400000</v>
      </c>
      <c r="J3473" s="2">
        <v>55696100000</v>
      </c>
      <c r="K3473" s="2">
        <v>55813500000</v>
      </c>
      <c r="L3473" s="2">
        <v>56105800000</v>
      </c>
      <c r="M3473" s="2">
        <v>56466500000</v>
      </c>
      <c r="N3473" s="2">
        <v>56980100000</v>
      </c>
      <c r="O3473" s="2">
        <v>57544700000</v>
      </c>
      <c r="P3473" s="2">
        <v>58115700000</v>
      </c>
      <c r="Q3473" s="2">
        <v>58715700000</v>
      </c>
      <c r="R3473" s="2">
        <v>59593400000</v>
      </c>
      <c r="S3473" s="2">
        <v>60297000000</v>
      </c>
      <c r="T3473" s="2">
        <v>60996300000</v>
      </c>
      <c r="U3473" s="2">
        <v>61851000000</v>
      </c>
      <c r="V3473" s="2">
        <v>62672400000</v>
      </c>
      <c r="W3473" s="2">
        <v>63558600000</v>
      </c>
      <c r="X3473" s="2">
        <v>64640500000</v>
      </c>
      <c r="Y3473" s="2">
        <v>65556700000</v>
      </c>
      <c r="Z3473" s="2">
        <v>66581200000</v>
      </c>
      <c r="AA3473" s="2">
        <v>67624300000</v>
      </c>
      <c r="AB3473" s="2">
        <v>68708200000</v>
      </c>
      <c r="AC3473" s="2">
        <v>70005400000</v>
      </c>
      <c r="AD3473" s="2">
        <v>71160600000</v>
      </c>
      <c r="AE3473" s="2">
        <v>72456100000</v>
      </c>
      <c r="AF3473" s="2">
        <v>73876100000</v>
      </c>
      <c r="AG3473" s="2">
        <v>75342700000</v>
      </c>
    </row>
    <row r="3474" spans="1:33">
      <c r="A3474" s="115" t="s">
        <v>5193</v>
      </c>
      <c r="B3474" s="115" t="s">
        <v>19</v>
      </c>
      <c r="C3474" s="2">
        <v>3907130000</v>
      </c>
      <c r="D3474" s="2">
        <v>3831600000</v>
      </c>
      <c r="E3474" s="2">
        <v>4048320000</v>
      </c>
      <c r="F3474" s="2">
        <v>4104740000</v>
      </c>
      <c r="G3474" s="2">
        <v>4213220000</v>
      </c>
      <c r="H3474" s="2">
        <v>4317040000</v>
      </c>
      <c r="I3474" s="2">
        <v>4377330000</v>
      </c>
      <c r="J3474" s="2">
        <v>4396800000</v>
      </c>
      <c r="K3474" s="2">
        <v>4406070000</v>
      </c>
      <c r="L3474" s="2">
        <v>4429140000</v>
      </c>
      <c r="M3474" s="2">
        <v>4457620000</v>
      </c>
      <c r="N3474" s="2">
        <v>4498170000</v>
      </c>
      <c r="O3474" s="2">
        <v>4542730000</v>
      </c>
      <c r="P3474" s="2">
        <v>4587810000</v>
      </c>
      <c r="Q3474" s="2">
        <v>4635180000</v>
      </c>
      <c r="R3474" s="2">
        <v>4704470000</v>
      </c>
      <c r="S3474" s="2">
        <v>4760010000</v>
      </c>
      <c r="T3474" s="2">
        <v>4815210000</v>
      </c>
      <c r="U3474" s="2">
        <v>4882690000</v>
      </c>
      <c r="V3474" s="2">
        <v>4947530000</v>
      </c>
      <c r="W3474" s="2">
        <v>5017490000</v>
      </c>
      <c r="X3474" s="2">
        <v>5102890000</v>
      </c>
      <c r="Y3474" s="2">
        <v>5175220000</v>
      </c>
      <c r="Z3474" s="2">
        <v>5256100000</v>
      </c>
      <c r="AA3474" s="2">
        <v>5338450000</v>
      </c>
      <c r="AB3474" s="2">
        <v>5424010000</v>
      </c>
      <c r="AC3474" s="2">
        <v>5526420000</v>
      </c>
      <c r="AD3474" s="2">
        <v>5617610000</v>
      </c>
      <c r="AE3474" s="2">
        <v>5719880000</v>
      </c>
      <c r="AF3474" s="2">
        <v>5831980000</v>
      </c>
      <c r="AG3474" s="2">
        <v>5947760000</v>
      </c>
    </row>
    <row r="3475" spans="1:33">
      <c r="A3475" s="115" t="s">
        <v>5194</v>
      </c>
      <c r="B3475" s="115" t="s">
        <v>19</v>
      </c>
      <c r="C3475" s="2">
        <v>3474470000</v>
      </c>
      <c r="D3475" s="2">
        <v>3407310000</v>
      </c>
      <c r="E3475" s="2">
        <v>3600030000</v>
      </c>
      <c r="F3475" s="2">
        <v>3650200000</v>
      </c>
      <c r="G3475" s="2">
        <v>3746670000</v>
      </c>
      <c r="H3475" s="2">
        <v>3838990000</v>
      </c>
      <c r="I3475" s="2">
        <v>3892600000</v>
      </c>
      <c r="J3475" s="2">
        <v>3909920000</v>
      </c>
      <c r="K3475" s="2">
        <v>3918160000</v>
      </c>
      <c r="L3475" s="2">
        <v>3938680000</v>
      </c>
      <c r="M3475" s="2">
        <v>3964000000</v>
      </c>
      <c r="N3475" s="2">
        <v>4000060000</v>
      </c>
      <c r="O3475" s="2">
        <v>4039690000</v>
      </c>
      <c r="P3475" s="2">
        <v>4079770000</v>
      </c>
      <c r="Q3475" s="2">
        <v>4121900000</v>
      </c>
      <c r="R3475" s="2">
        <v>4183510000</v>
      </c>
      <c r="S3475" s="2">
        <v>4232910000</v>
      </c>
      <c r="T3475" s="2">
        <v>4281990000</v>
      </c>
      <c r="U3475" s="2">
        <v>4342000000</v>
      </c>
      <c r="V3475" s="2">
        <v>4399660000</v>
      </c>
      <c r="W3475" s="2">
        <v>4461870000</v>
      </c>
      <c r="X3475" s="2">
        <v>4537820000</v>
      </c>
      <c r="Y3475" s="2">
        <v>4602140000</v>
      </c>
      <c r="Z3475" s="2">
        <v>4674060000</v>
      </c>
      <c r="AA3475" s="2">
        <v>4747290000</v>
      </c>
      <c r="AB3475" s="2">
        <v>4823380000</v>
      </c>
      <c r="AC3475" s="2">
        <v>4914450000</v>
      </c>
      <c r="AD3475" s="2">
        <v>4995540000</v>
      </c>
      <c r="AE3475" s="2">
        <v>5086480000</v>
      </c>
      <c r="AF3475" s="2">
        <v>5186170000</v>
      </c>
      <c r="AG3475" s="2">
        <v>5289130000</v>
      </c>
    </row>
    <row r="3476" spans="1:33">
      <c r="A3476" s="115" t="s">
        <v>5195</v>
      </c>
      <c r="B3476" s="115" t="s">
        <v>19</v>
      </c>
      <c r="C3476" s="2">
        <v>10521700000</v>
      </c>
      <c r="D3476" s="2">
        <v>10318300000</v>
      </c>
      <c r="E3476" s="2">
        <v>10901900000</v>
      </c>
      <c r="F3476" s="2">
        <v>11053800000</v>
      </c>
      <c r="G3476" s="2">
        <v>11346000000</v>
      </c>
      <c r="H3476" s="2">
        <v>11625500000</v>
      </c>
      <c r="I3476" s="2">
        <v>11787900000</v>
      </c>
      <c r="J3476" s="2">
        <v>11840300000</v>
      </c>
      <c r="K3476" s="2">
        <v>11865300000</v>
      </c>
      <c r="L3476" s="2">
        <v>11927400000</v>
      </c>
      <c r="M3476" s="2">
        <v>12004100000</v>
      </c>
      <c r="N3476" s="2">
        <v>12113300000</v>
      </c>
      <c r="O3476" s="2">
        <v>12233300000</v>
      </c>
      <c r="P3476" s="2">
        <v>12354700000</v>
      </c>
      <c r="Q3476" s="2">
        <v>12482300000</v>
      </c>
      <c r="R3476" s="2">
        <v>12668900000</v>
      </c>
      <c r="S3476" s="2">
        <v>12818400000</v>
      </c>
      <c r="T3476" s="2">
        <v>12967100000</v>
      </c>
      <c r="U3476" s="2">
        <v>13148800000</v>
      </c>
      <c r="V3476" s="2">
        <v>13323400000</v>
      </c>
      <c r="W3476" s="2">
        <v>13511800000</v>
      </c>
      <c r="X3476" s="2">
        <v>13741800000</v>
      </c>
      <c r="Y3476" s="2">
        <v>13936600000</v>
      </c>
      <c r="Z3476" s="2">
        <v>14154400000</v>
      </c>
      <c r="AA3476" s="2">
        <v>14376100000</v>
      </c>
      <c r="AB3476" s="2">
        <v>14606600000</v>
      </c>
      <c r="AC3476" s="2">
        <v>14882300000</v>
      </c>
      <c r="AD3476" s="2">
        <v>15127900000</v>
      </c>
      <c r="AE3476" s="2">
        <v>15403300000</v>
      </c>
      <c r="AF3476" s="2">
        <v>15705200000</v>
      </c>
      <c r="AG3476" s="2">
        <v>16017000000</v>
      </c>
    </row>
    <row r="3477" spans="1:33">
      <c r="A3477" s="115" t="s">
        <v>5196</v>
      </c>
      <c r="B3477" s="115" t="s">
        <v>19</v>
      </c>
      <c r="C3477" s="2">
        <v>812519000</v>
      </c>
      <c r="D3477" s="2">
        <v>796813000</v>
      </c>
      <c r="E3477" s="2">
        <v>841881000</v>
      </c>
      <c r="F3477" s="2">
        <v>853614000</v>
      </c>
      <c r="G3477" s="2">
        <v>876173000</v>
      </c>
      <c r="H3477" s="2">
        <v>897763000</v>
      </c>
      <c r="I3477" s="2">
        <v>910300000</v>
      </c>
      <c r="J3477" s="2">
        <v>914349000</v>
      </c>
      <c r="K3477" s="2">
        <v>916277000</v>
      </c>
      <c r="L3477" s="2">
        <v>921075000</v>
      </c>
      <c r="M3477" s="2">
        <v>926997000</v>
      </c>
      <c r="N3477" s="2">
        <v>935429000</v>
      </c>
      <c r="O3477" s="2">
        <v>944698000</v>
      </c>
      <c r="P3477" s="2">
        <v>954071000</v>
      </c>
      <c r="Q3477" s="2">
        <v>963922000</v>
      </c>
      <c r="R3477" s="2">
        <v>978331000</v>
      </c>
      <c r="S3477" s="2">
        <v>989882000</v>
      </c>
      <c r="T3477" s="2">
        <v>1001360000</v>
      </c>
      <c r="U3477" s="2">
        <v>1015390000</v>
      </c>
      <c r="V3477" s="2">
        <v>1028880000</v>
      </c>
      <c r="W3477" s="2">
        <v>1043430000</v>
      </c>
      <c r="X3477" s="2">
        <v>1061190000</v>
      </c>
      <c r="Y3477" s="2">
        <v>1076230000</v>
      </c>
      <c r="Z3477" s="2">
        <v>1093050000</v>
      </c>
      <c r="AA3477" s="2">
        <v>1110170000</v>
      </c>
      <c r="AB3477" s="2">
        <v>1127970000</v>
      </c>
      <c r="AC3477" s="2">
        <v>1149260000</v>
      </c>
      <c r="AD3477" s="2">
        <v>1168230000</v>
      </c>
      <c r="AE3477" s="2">
        <v>1189490000</v>
      </c>
      <c r="AF3477" s="2">
        <v>1212810000</v>
      </c>
      <c r="AG3477" s="2">
        <v>1236880000</v>
      </c>
    </row>
    <row r="3478" spans="1:33">
      <c r="A3478" s="115" t="s">
        <v>5197</v>
      </c>
      <c r="B3478" s="115" t="s">
        <v>19</v>
      </c>
      <c r="C3478" s="2">
        <v>693721000</v>
      </c>
      <c r="D3478" s="2">
        <v>680311000</v>
      </c>
      <c r="E3478" s="2">
        <v>718790000</v>
      </c>
      <c r="F3478" s="2">
        <v>728808000</v>
      </c>
      <c r="G3478" s="2">
        <v>748068000</v>
      </c>
      <c r="H3478" s="2">
        <v>766501000</v>
      </c>
      <c r="I3478" s="2">
        <v>777205000</v>
      </c>
      <c r="J3478" s="2">
        <v>780663000</v>
      </c>
      <c r="K3478" s="2">
        <v>782309000</v>
      </c>
      <c r="L3478" s="2">
        <v>786405000</v>
      </c>
      <c r="M3478" s="2">
        <v>791462000</v>
      </c>
      <c r="N3478" s="2">
        <v>798661000</v>
      </c>
      <c r="O3478" s="2">
        <v>806574000</v>
      </c>
      <c r="P3478" s="2">
        <v>814577000</v>
      </c>
      <c r="Q3478" s="2">
        <v>822987000</v>
      </c>
      <c r="R3478" s="2">
        <v>835290000</v>
      </c>
      <c r="S3478" s="2">
        <v>845152000</v>
      </c>
      <c r="T3478" s="2">
        <v>854953000</v>
      </c>
      <c r="U3478" s="2">
        <v>866934000</v>
      </c>
      <c r="V3478" s="2">
        <v>878447000</v>
      </c>
      <c r="W3478" s="2">
        <v>890868000</v>
      </c>
      <c r="X3478" s="2">
        <v>906032000</v>
      </c>
      <c r="Y3478" s="2">
        <v>918874000</v>
      </c>
      <c r="Z3478" s="2">
        <v>933234000</v>
      </c>
      <c r="AA3478" s="2">
        <v>947855000</v>
      </c>
      <c r="AB3478" s="2">
        <v>963048000</v>
      </c>
      <c r="AC3478" s="2">
        <v>981230000</v>
      </c>
      <c r="AD3478" s="2">
        <v>997420000</v>
      </c>
      <c r="AE3478" s="2">
        <v>1015580000</v>
      </c>
      <c r="AF3478" s="2">
        <v>1035480000</v>
      </c>
      <c r="AG3478" s="2">
        <v>1056040000</v>
      </c>
    </row>
    <row r="3479" spans="1:33">
      <c r="A3479" s="115" t="s">
        <v>5198</v>
      </c>
      <c r="B3479" s="115" t="s">
        <v>19</v>
      </c>
      <c r="C3479" s="2">
        <v>4399920000</v>
      </c>
      <c r="D3479" s="2">
        <v>4314870000</v>
      </c>
      <c r="E3479" s="2">
        <v>4558920000</v>
      </c>
      <c r="F3479" s="2">
        <v>4622460000</v>
      </c>
      <c r="G3479" s="2">
        <v>4744620000</v>
      </c>
      <c r="H3479" s="2">
        <v>4861530000</v>
      </c>
      <c r="I3479" s="2">
        <v>4929420000</v>
      </c>
      <c r="J3479" s="2">
        <v>4951350000</v>
      </c>
      <c r="K3479" s="2">
        <v>4961790000</v>
      </c>
      <c r="L3479" s="2">
        <v>4987770000</v>
      </c>
      <c r="M3479" s="2">
        <v>5019840000</v>
      </c>
      <c r="N3479" s="2">
        <v>5065500000</v>
      </c>
      <c r="O3479" s="2">
        <v>5115690000</v>
      </c>
      <c r="P3479" s="2">
        <v>5166450000</v>
      </c>
      <c r="Q3479" s="2">
        <v>5219790000</v>
      </c>
      <c r="R3479" s="2">
        <v>5297820000</v>
      </c>
      <c r="S3479" s="2">
        <v>5360370000</v>
      </c>
      <c r="T3479" s="2">
        <v>5422530000</v>
      </c>
      <c r="U3479" s="2">
        <v>5498520000</v>
      </c>
      <c r="V3479" s="2">
        <v>5571540000</v>
      </c>
      <c r="W3479" s="2">
        <v>5650320000</v>
      </c>
      <c r="X3479" s="2">
        <v>5746500000</v>
      </c>
      <c r="Y3479" s="2">
        <v>5827950000</v>
      </c>
      <c r="Z3479" s="2">
        <v>5919030000</v>
      </c>
      <c r="AA3479" s="2">
        <v>6011760000</v>
      </c>
      <c r="AB3479" s="2">
        <v>6108120000</v>
      </c>
      <c r="AC3479" s="2">
        <v>6223440000</v>
      </c>
      <c r="AD3479" s="2">
        <v>6326130000</v>
      </c>
      <c r="AE3479" s="2">
        <v>6441300000</v>
      </c>
      <c r="AF3479" s="2">
        <v>6567540000</v>
      </c>
      <c r="AG3479" s="2">
        <v>6697920000</v>
      </c>
    </row>
    <row r="3480" spans="1:33">
      <c r="A3480" s="115" t="s">
        <v>5199</v>
      </c>
      <c r="B3480" s="115" t="s">
        <v>19</v>
      </c>
      <c r="C3480" s="2">
        <v>879984000</v>
      </c>
      <c r="D3480" s="2">
        <v>862974000</v>
      </c>
      <c r="E3480" s="2">
        <v>911784000</v>
      </c>
      <c r="F3480" s="2">
        <v>924492000</v>
      </c>
      <c r="G3480" s="2">
        <v>948924000</v>
      </c>
      <c r="H3480" s="2">
        <v>972306000</v>
      </c>
      <c r="I3480" s="2">
        <v>985884000</v>
      </c>
      <c r="J3480" s="2">
        <v>990270000</v>
      </c>
      <c r="K3480" s="2">
        <v>992358000</v>
      </c>
      <c r="L3480" s="2">
        <v>997554000</v>
      </c>
      <c r="M3480" s="2">
        <v>1003970000</v>
      </c>
      <c r="N3480" s="2">
        <v>1013100000</v>
      </c>
      <c r="O3480" s="2">
        <v>1023140000</v>
      </c>
      <c r="P3480" s="2">
        <v>1033290000</v>
      </c>
      <c r="Q3480" s="2">
        <v>1043960000</v>
      </c>
      <c r="R3480" s="2">
        <v>1059560000</v>
      </c>
      <c r="S3480" s="2">
        <v>1072070000</v>
      </c>
      <c r="T3480" s="2">
        <v>1084510000</v>
      </c>
      <c r="U3480" s="2">
        <v>1099700000</v>
      </c>
      <c r="V3480" s="2">
        <v>1114310000</v>
      </c>
      <c r="W3480" s="2">
        <v>1130060000</v>
      </c>
      <c r="X3480" s="2">
        <v>1149300000</v>
      </c>
      <c r="Y3480" s="2">
        <v>1165590000</v>
      </c>
      <c r="Z3480" s="2">
        <v>1183810000</v>
      </c>
      <c r="AA3480" s="2">
        <v>1202350000</v>
      </c>
      <c r="AB3480" s="2">
        <v>1221620000</v>
      </c>
      <c r="AC3480" s="2">
        <v>1244690000</v>
      </c>
      <c r="AD3480" s="2">
        <v>1265230000</v>
      </c>
      <c r="AE3480" s="2">
        <v>1288260000</v>
      </c>
      <c r="AF3480" s="2">
        <v>1313510000</v>
      </c>
      <c r="AG3480" s="2">
        <v>1339580000</v>
      </c>
    </row>
    <row r="3481" spans="1:33">
      <c r="A3481" s="115" t="s">
        <v>5200</v>
      </c>
      <c r="B3481" s="115" t="s">
        <v>19</v>
      </c>
      <c r="C3481" s="115">
        <v>0</v>
      </c>
      <c r="D3481" s="115">
        <v>0</v>
      </c>
      <c r="E3481" s="115">
        <v>0</v>
      </c>
      <c r="F3481" s="115">
        <v>0</v>
      </c>
      <c r="G3481" s="115">
        <v>0</v>
      </c>
      <c r="H3481" s="115">
        <v>0</v>
      </c>
      <c r="I3481" s="115">
        <v>0</v>
      </c>
      <c r="J3481" s="115">
        <v>0</v>
      </c>
      <c r="K3481" s="115">
        <v>0</v>
      </c>
      <c r="L3481" s="115">
        <v>0</v>
      </c>
      <c r="M3481" s="115">
        <v>0</v>
      </c>
      <c r="N3481" s="115">
        <v>0</v>
      </c>
      <c r="O3481" s="115">
        <v>0</v>
      </c>
      <c r="P3481" s="115">
        <v>0</v>
      </c>
      <c r="Q3481" s="115">
        <v>0</v>
      </c>
      <c r="R3481" s="115">
        <v>0</v>
      </c>
      <c r="S3481" s="115">
        <v>0</v>
      </c>
      <c r="T3481" s="115">
        <v>0</v>
      </c>
      <c r="U3481" s="115">
        <v>0</v>
      </c>
      <c r="V3481" s="115">
        <v>0</v>
      </c>
      <c r="W3481" s="115">
        <v>0</v>
      </c>
      <c r="X3481" s="115">
        <v>0</v>
      </c>
      <c r="Y3481" s="115">
        <v>0</v>
      </c>
      <c r="Z3481" s="115">
        <v>0</v>
      </c>
      <c r="AA3481" s="115">
        <v>0</v>
      </c>
      <c r="AB3481" s="115">
        <v>0</v>
      </c>
      <c r="AC3481" s="115">
        <v>0</v>
      </c>
      <c r="AD3481" s="115">
        <v>0</v>
      </c>
      <c r="AE3481" s="115">
        <v>0</v>
      </c>
      <c r="AF3481" s="115">
        <v>0</v>
      </c>
      <c r="AG3481" s="115">
        <v>0</v>
      </c>
    </row>
    <row r="3482" spans="1:33">
      <c r="A3482" s="115" t="s">
        <v>5201</v>
      </c>
      <c r="B3482" s="115" t="s">
        <v>19</v>
      </c>
      <c r="C3482" s="115">
        <v>0</v>
      </c>
      <c r="D3482" s="115">
        <v>0</v>
      </c>
      <c r="E3482" s="115">
        <v>0</v>
      </c>
      <c r="F3482" s="115">
        <v>0</v>
      </c>
      <c r="G3482" s="115">
        <v>0</v>
      </c>
      <c r="H3482" s="115">
        <v>0</v>
      </c>
      <c r="I3482" s="115">
        <v>0</v>
      </c>
      <c r="J3482" s="115">
        <v>0</v>
      </c>
      <c r="K3482" s="115">
        <v>0</v>
      </c>
      <c r="L3482" s="115">
        <v>0</v>
      </c>
      <c r="M3482" s="115">
        <v>0</v>
      </c>
      <c r="N3482" s="115">
        <v>0</v>
      </c>
      <c r="O3482" s="115">
        <v>0</v>
      </c>
      <c r="P3482" s="115">
        <v>0</v>
      </c>
      <c r="Q3482" s="115">
        <v>0</v>
      </c>
      <c r="R3482" s="115">
        <v>0</v>
      </c>
      <c r="S3482" s="115">
        <v>0</v>
      </c>
      <c r="T3482" s="115">
        <v>0</v>
      </c>
      <c r="U3482" s="115">
        <v>0</v>
      </c>
      <c r="V3482" s="115">
        <v>0</v>
      </c>
      <c r="W3482" s="115">
        <v>0</v>
      </c>
      <c r="X3482" s="115">
        <v>0</v>
      </c>
      <c r="Y3482" s="115">
        <v>0</v>
      </c>
      <c r="Z3482" s="115">
        <v>0</v>
      </c>
      <c r="AA3482" s="115">
        <v>0</v>
      </c>
      <c r="AB3482" s="115">
        <v>0</v>
      </c>
      <c r="AC3482" s="115">
        <v>0</v>
      </c>
      <c r="AD3482" s="115">
        <v>0</v>
      </c>
      <c r="AE3482" s="115">
        <v>0</v>
      </c>
      <c r="AF3482" s="115">
        <v>0</v>
      </c>
      <c r="AG3482" s="115">
        <v>0</v>
      </c>
    </row>
    <row r="3483" spans="1:33">
      <c r="A3483" s="115" t="s">
        <v>5202</v>
      </c>
      <c r="B3483" s="115" t="s">
        <v>19</v>
      </c>
      <c r="C3483" s="115">
        <v>0</v>
      </c>
      <c r="D3483" s="115">
        <v>0</v>
      </c>
      <c r="E3483" s="115">
        <v>0</v>
      </c>
      <c r="F3483" s="115">
        <v>0</v>
      </c>
      <c r="G3483" s="115">
        <v>0</v>
      </c>
      <c r="H3483" s="115">
        <v>0</v>
      </c>
      <c r="I3483" s="115">
        <v>0</v>
      </c>
      <c r="J3483" s="115">
        <v>0</v>
      </c>
      <c r="K3483" s="115">
        <v>0</v>
      </c>
      <c r="L3483" s="115">
        <v>0</v>
      </c>
      <c r="M3483" s="115">
        <v>0</v>
      </c>
      <c r="N3483" s="115">
        <v>0</v>
      </c>
      <c r="O3483" s="115">
        <v>0</v>
      </c>
      <c r="P3483" s="115">
        <v>0</v>
      </c>
      <c r="Q3483" s="115">
        <v>0</v>
      </c>
      <c r="R3483" s="115">
        <v>0</v>
      </c>
      <c r="S3483" s="115">
        <v>0</v>
      </c>
      <c r="T3483" s="115">
        <v>0</v>
      </c>
      <c r="U3483" s="115">
        <v>0</v>
      </c>
      <c r="V3483" s="115">
        <v>0</v>
      </c>
      <c r="W3483" s="115">
        <v>0</v>
      </c>
      <c r="X3483" s="115">
        <v>0</v>
      </c>
      <c r="Y3483" s="115">
        <v>0</v>
      </c>
      <c r="Z3483" s="115">
        <v>0</v>
      </c>
      <c r="AA3483" s="115">
        <v>0</v>
      </c>
      <c r="AB3483" s="115">
        <v>0</v>
      </c>
      <c r="AC3483" s="115">
        <v>0</v>
      </c>
      <c r="AD3483" s="115">
        <v>0</v>
      </c>
      <c r="AE3483" s="115">
        <v>0</v>
      </c>
      <c r="AF3483" s="115">
        <v>0</v>
      </c>
      <c r="AG3483" s="115">
        <v>0</v>
      </c>
    </row>
    <row r="3484" spans="1:33">
      <c r="A3484" s="115" t="s">
        <v>5203</v>
      </c>
      <c r="B3484" s="115" t="s">
        <v>19</v>
      </c>
      <c r="C3484" s="115">
        <v>0</v>
      </c>
      <c r="D3484" s="115">
        <v>0</v>
      </c>
      <c r="E3484" s="115">
        <v>0</v>
      </c>
      <c r="F3484" s="115">
        <v>0</v>
      </c>
      <c r="G3484" s="115">
        <v>0</v>
      </c>
      <c r="H3484" s="115">
        <v>0</v>
      </c>
      <c r="I3484" s="115">
        <v>0</v>
      </c>
      <c r="J3484" s="115">
        <v>0</v>
      </c>
      <c r="K3484" s="115">
        <v>0</v>
      </c>
      <c r="L3484" s="115">
        <v>0</v>
      </c>
      <c r="M3484" s="115">
        <v>0</v>
      </c>
      <c r="N3484" s="115">
        <v>0</v>
      </c>
      <c r="O3484" s="115">
        <v>0</v>
      </c>
      <c r="P3484" s="115">
        <v>0</v>
      </c>
      <c r="Q3484" s="115">
        <v>0</v>
      </c>
      <c r="R3484" s="115">
        <v>0</v>
      </c>
      <c r="S3484" s="115">
        <v>0</v>
      </c>
      <c r="T3484" s="115">
        <v>0</v>
      </c>
      <c r="U3484" s="115">
        <v>0</v>
      </c>
      <c r="V3484" s="115">
        <v>0</v>
      </c>
      <c r="W3484" s="115">
        <v>0</v>
      </c>
      <c r="X3484" s="115">
        <v>0</v>
      </c>
      <c r="Y3484" s="115">
        <v>0</v>
      </c>
      <c r="Z3484" s="115">
        <v>0</v>
      </c>
      <c r="AA3484" s="115">
        <v>0</v>
      </c>
      <c r="AB3484" s="115">
        <v>0</v>
      </c>
      <c r="AC3484" s="115">
        <v>0</v>
      </c>
      <c r="AD3484" s="115">
        <v>0</v>
      </c>
      <c r="AE3484" s="115">
        <v>0</v>
      </c>
      <c r="AF3484" s="115">
        <v>0</v>
      </c>
      <c r="AG3484" s="115">
        <v>0</v>
      </c>
    </row>
    <row r="3485" spans="1:33">
      <c r="A3485" s="115" t="s">
        <v>5204</v>
      </c>
      <c r="B3485" s="115" t="s">
        <v>19</v>
      </c>
      <c r="C3485" s="115">
        <v>0</v>
      </c>
      <c r="D3485" s="115">
        <v>0</v>
      </c>
      <c r="E3485" s="115">
        <v>0</v>
      </c>
      <c r="F3485" s="115">
        <v>0</v>
      </c>
      <c r="G3485" s="115">
        <v>0</v>
      </c>
      <c r="H3485" s="115">
        <v>0</v>
      </c>
      <c r="I3485" s="115">
        <v>0</v>
      </c>
      <c r="J3485" s="115">
        <v>0</v>
      </c>
      <c r="K3485" s="115">
        <v>0</v>
      </c>
      <c r="L3485" s="115">
        <v>0</v>
      </c>
      <c r="M3485" s="115">
        <v>0</v>
      </c>
      <c r="N3485" s="115">
        <v>0</v>
      </c>
      <c r="O3485" s="115">
        <v>0</v>
      </c>
      <c r="P3485" s="115">
        <v>0</v>
      </c>
      <c r="Q3485" s="115">
        <v>0</v>
      </c>
      <c r="R3485" s="115">
        <v>0</v>
      </c>
      <c r="S3485" s="115">
        <v>0</v>
      </c>
      <c r="T3485" s="115">
        <v>0</v>
      </c>
      <c r="U3485" s="115">
        <v>0</v>
      </c>
      <c r="V3485" s="115">
        <v>0</v>
      </c>
      <c r="W3485" s="115">
        <v>0</v>
      </c>
      <c r="X3485" s="115">
        <v>0</v>
      </c>
      <c r="Y3485" s="115">
        <v>0</v>
      </c>
      <c r="Z3485" s="115">
        <v>0</v>
      </c>
      <c r="AA3485" s="115">
        <v>0</v>
      </c>
      <c r="AB3485" s="115">
        <v>0</v>
      </c>
      <c r="AC3485" s="115">
        <v>0</v>
      </c>
      <c r="AD3485" s="115">
        <v>0</v>
      </c>
      <c r="AE3485" s="115">
        <v>0</v>
      </c>
      <c r="AF3485" s="115">
        <v>0</v>
      </c>
      <c r="AG3485" s="115">
        <v>0</v>
      </c>
    </row>
    <row r="3486" spans="1:33">
      <c r="A3486" s="115" t="s">
        <v>5205</v>
      </c>
      <c r="B3486" s="115" t="s">
        <v>19</v>
      </c>
      <c r="C3486" s="115">
        <v>0</v>
      </c>
      <c r="D3486" s="115">
        <v>0</v>
      </c>
      <c r="E3486" s="115">
        <v>0</v>
      </c>
      <c r="F3486" s="115">
        <v>0</v>
      </c>
      <c r="G3486" s="115">
        <v>0</v>
      </c>
      <c r="H3486" s="115">
        <v>0</v>
      </c>
      <c r="I3486" s="115">
        <v>0</v>
      </c>
      <c r="J3486" s="115">
        <v>0</v>
      </c>
      <c r="K3486" s="115">
        <v>0</v>
      </c>
      <c r="L3486" s="115">
        <v>0</v>
      </c>
      <c r="M3486" s="115">
        <v>0</v>
      </c>
      <c r="N3486" s="115">
        <v>0</v>
      </c>
      <c r="O3486" s="115">
        <v>0</v>
      </c>
      <c r="P3486" s="115">
        <v>0</v>
      </c>
      <c r="Q3486" s="115">
        <v>0</v>
      </c>
      <c r="R3486" s="115">
        <v>0</v>
      </c>
      <c r="S3486" s="115">
        <v>0</v>
      </c>
      <c r="T3486" s="115">
        <v>0</v>
      </c>
      <c r="U3486" s="115">
        <v>0</v>
      </c>
      <c r="V3486" s="115">
        <v>0</v>
      </c>
      <c r="W3486" s="115">
        <v>0</v>
      </c>
      <c r="X3486" s="115">
        <v>0</v>
      </c>
      <c r="Y3486" s="115">
        <v>0</v>
      </c>
      <c r="Z3486" s="115">
        <v>0</v>
      </c>
      <c r="AA3486" s="115">
        <v>0</v>
      </c>
      <c r="AB3486" s="115">
        <v>0</v>
      </c>
      <c r="AC3486" s="115">
        <v>0</v>
      </c>
      <c r="AD3486" s="115">
        <v>0</v>
      </c>
      <c r="AE3486" s="115">
        <v>0</v>
      </c>
      <c r="AF3486" s="115">
        <v>0</v>
      </c>
      <c r="AG3486" s="115">
        <v>0</v>
      </c>
    </row>
    <row r="3487" spans="1:33">
      <c r="A3487" s="115" t="s">
        <v>5206</v>
      </c>
      <c r="B3487" s="115" t="s">
        <v>19</v>
      </c>
      <c r="C3487" s="115">
        <v>0</v>
      </c>
      <c r="D3487" s="115">
        <v>0</v>
      </c>
      <c r="E3487" s="115">
        <v>0</v>
      </c>
      <c r="F3487" s="115">
        <v>0</v>
      </c>
      <c r="G3487" s="115">
        <v>0</v>
      </c>
      <c r="H3487" s="115">
        <v>0</v>
      </c>
      <c r="I3487" s="115">
        <v>0</v>
      </c>
      <c r="J3487" s="115">
        <v>0</v>
      </c>
      <c r="K3487" s="115">
        <v>0</v>
      </c>
      <c r="L3487" s="115">
        <v>0</v>
      </c>
      <c r="M3487" s="115">
        <v>0</v>
      </c>
      <c r="N3487" s="115">
        <v>0</v>
      </c>
      <c r="O3487" s="115">
        <v>0</v>
      </c>
      <c r="P3487" s="115">
        <v>0</v>
      </c>
      <c r="Q3487" s="115">
        <v>0</v>
      </c>
      <c r="R3487" s="115">
        <v>0</v>
      </c>
      <c r="S3487" s="115">
        <v>0</v>
      </c>
      <c r="T3487" s="115">
        <v>0</v>
      </c>
      <c r="U3487" s="115">
        <v>0</v>
      </c>
      <c r="V3487" s="115">
        <v>0</v>
      </c>
      <c r="W3487" s="115">
        <v>0</v>
      </c>
      <c r="X3487" s="115">
        <v>0</v>
      </c>
      <c r="Y3487" s="115">
        <v>0</v>
      </c>
      <c r="Z3487" s="115">
        <v>0</v>
      </c>
      <c r="AA3487" s="115">
        <v>0</v>
      </c>
      <c r="AB3487" s="115">
        <v>0</v>
      </c>
      <c r="AC3487" s="115">
        <v>0</v>
      </c>
      <c r="AD3487" s="115">
        <v>0</v>
      </c>
      <c r="AE3487" s="115">
        <v>0</v>
      </c>
      <c r="AF3487" s="115">
        <v>0</v>
      </c>
      <c r="AG3487" s="115">
        <v>0</v>
      </c>
    </row>
    <row r="3488" spans="1:33">
      <c r="A3488" s="115" t="s">
        <v>5207</v>
      </c>
      <c r="B3488" s="115" t="s">
        <v>19</v>
      </c>
      <c r="C3488" s="115">
        <v>0</v>
      </c>
      <c r="D3488" s="115">
        <v>0</v>
      </c>
      <c r="E3488" s="115">
        <v>0</v>
      </c>
      <c r="F3488" s="115">
        <v>0</v>
      </c>
      <c r="G3488" s="115">
        <v>0</v>
      </c>
      <c r="H3488" s="115">
        <v>0</v>
      </c>
      <c r="I3488" s="115">
        <v>0</v>
      </c>
      <c r="J3488" s="115">
        <v>0</v>
      </c>
      <c r="K3488" s="115">
        <v>0</v>
      </c>
      <c r="L3488" s="115">
        <v>0</v>
      </c>
      <c r="M3488" s="115">
        <v>0</v>
      </c>
      <c r="N3488" s="115">
        <v>0</v>
      </c>
      <c r="O3488" s="115">
        <v>0</v>
      </c>
      <c r="P3488" s="115">
        <v>0</v>
      </c>
      <c r="Q3488" s="115">
        <v>0</v>
      </c>
      <c r="R3488" s="115">
        <v>0</v>
      </c>
      <c r="S3488" s="115">
        <v>0</v>
      </c>
      <c r="T3488" s="115">
        <v>0</v>
      </c>
      <c r="U3488" s="115">
        <v>0</v>
      </c>
      <c r="V3488" s="115">
        <v>0</v>
      </c>
      <c r="W3488" s="115">
        <v>0</v>
      </c>
      <c r="X3488" s="115">
        <v>0</v>
      </c>
      <c r="Y3488" s="115">
        <v>0</v>
      </c>
      <c r="Z3488" s="115">
        <v>0</v>
      </c>
      <c r="AA3488" s="115">
        <v>0</v>
      </c>
      <c r="AB3488" s="115">
        <v>0</v>
      </c>
      <c r="AC3488" s="115">
        <v>0</v>
      </c>
      <c r="AD3488" s="115">
        <v>0</v>
      </c>
      <c r="AE3488" s="115">
        <v>0</v>
      </c>
      <c r="AF3488" s="115">
        <v>0</v>
      </c>
      <c r="AG3488" s="115">
        <v>0</v>
      </c>
    </row>
    <row r="3489" spans="1:33">
      <c r="A3489" s="115" t="s">
        <v>5208</v>
      </c>
      <c r="B3489" s="115" t="s">
        <v>19</v>
      </c>
      <c r="C3489" s="115">
        <v>0</v>
      </c>
      <c r="D3489" s="115">
        <v>0</v>
      </c>
      <c r="E3489" s="115">
        <v>0</v>
      </c>
      <c r="F3489" s="115">
        <v>0</v>
      </c>
      <c r="G3489" s="115">
        <v>0</v>
      </c>
      <c r="H3489" s="115">
        <v>0</v>
      </c>
      <c r="I3489" s="115">
        <v>0</v>
      </c>
      <c r="J3489" s="115">
        <v>0</v>
      </c>
      <c r="K3489" s="115">
        <v>0</v>
      </c>
      <c r="L3489" s="115">
        <v>0</v>
      </c>
      <c r="M3489" s="115">
        <v>0</v>
      </c>
      <c r="N3489" s="115">
        <v>0</v>
      </c>
      <c r="O3489" s="115">
        <v>0</v>
      </c>
      <c r="P3489" s="115">
        <v>0</v>
      </c>
      <c r="Q3489" s="115">
        <v>0</v>
      </c>
      <c r="R3489" s="115">
        <v>0</v>
      </c>
      <c r="S3489" s="115">
        <v>0</v>
      </c>
      <c r="T3489" s="115">
        <v>0</v>
      </c>
      <c r="U3489" s="115">
        <v>0</v>
      </c>
      <c r="V3489" s="115">
        <v>0</v>
      </c>
      <c r="W3489" s="115">
        <v>0</v>
      </c>
      <c r="X3489" s="115">
        <v>0</v>
      </c>
      <c r="Y3489" s="115">
        <v>0</v>
      </c>
      <c r="Z3489" s="115">
        <v>0</v>
      </c>
      <c r="AA3489" s="115">
        <v>0</v>
      </c>
      <c r="AB3489" s="115">
        <v>0</v>
      </c>
      <c r="AC3489" s="115">
        <v>0</v>
      </c>
      <c r="AD3489" s="115">
        <v>0</v>
      </c>
      <c r="AE3489" s="115">
        <v>0</v>
      </c>
      <c r="AF3489" s="115">
        <v>0</v>
      </c>
      <c r="AG3489" s="115">
        <v>0</v>
      </c>
    </row>
    <row r="3490" spans="1:33">
      <c r="A3490" s="115" t="s">
        <v>5209</v>
      </c>
      <c r="B3490" s="115" t="s">
        <v>19</v>
      </c>
      <c r="C3490" s="115">
        <v>0</v>
      </c>
      <c r="D3490" s="115">
        <v>0</v>
      </c>
      <c r="E3490" s="115">
        <v>0</v>
      </c>
      <c r="F3490" s="115">
        <v>0</v>
      </c>
      <c r="G3490" s="115">
        <v>0</v>
      </c>
      <c r="H3490" s="115">
        <v>0</v>
      </c>
      <c r="I3490" s="115">
        <v>0</v>
      </c>
      <c r="J3490" s="115">
        <v>0</v>
      </c>
      <c r="K3490" s="115">
        <v>0</v>
      </c>
      <c r="L3490" s="115">
        <v>0</v>
      </c>
      <c r="M3490" s="115">
        <v>0</v>
      </c>
      <c r="N3490" s="115">
        <v>0</v>
      </c>
      <c r="O3490" s="115">
        <v>0</v>
      </c>
      <c r="P3490" s="115">
        <v>0</v>
      </c>
      <c r="Q3490" s="115">
        <v>0</v>
      </c>
      <c r="R3490" s="115">
        <v>0</v>
      </c>
      <c r="S3490" s="115">
        <v>0</v>
      </c>
      <c r="T3490" s="115">
        <v>0</v>
      </c>
      <c r="U3490" s="115">
        <v>0</v>
      </c>
      <c r="V3490" s="115">
        <v>0</v>
      </c>
      <c r="W3490" s="115">
        <v>0</v>
      </c>
      <c r="X3490" s="115">
        <v>0</v>
      </c>
      <c r="Y3490" s="115">
        <v>0</v>
      </c>
      <c r="Z3490" s="115">
        <v>0</v>
      </c>
      <c r="AA3490" s="115">
        <v>0</v>
      </c>
      <c r="AB3490" s="115">
        <v>0</v>
      </c>
      <c r="AC3490" s="115">
        <v>0</v>
      </c>
      <c r="AD3490" s="115">
        <v>0</v>
      </c>
      <c r="AE3490" s="115">
        <v>0</v>
      </c>
      <c r="AF3490" s="115">
        <v>0</v>
      </c>
      <c r="AG3490" s="115">
        <v>0</v>
      </c>
    </row>
    <row r="3491" spans="1:33">
      <c r="A3491" s="115" t="s">
        <v>5210</v>
      </c>
      <c r="B3491" s="115" t="s">
        <v>19</v>
      </c>
      <c r="C3491" s="115">
        <v>0</v>
      </c>
      <c r="D3491" s="115">
        <v>0</v>
      </c>
      <c r="E3491" s="115">
        <v>0</v>
      </c>
      <c r="F3491" s="115">
        <v>0</v>
      </c>
      <c r="G3491" s="115">
        <v>0</v>
      </c>
      <c r="H3491" s="115">
        <v>0</v>
      </c>
      <c r="I3491" s="115">
        <v>0</v>
      </c>
      <c r="J3491" s="115">
        <v>0</v>
      </c>
      <c r="K3491" s="115">
        <v>0</v>
      </c>
      <c r="L3491" s="115">
        <v>0</v>
      </c>
      <c r="M3491" s="115">
        <v>0</v>
      </c>
      <c r="N3491" s="115">
        <v>0</v>
      </c>
      <c r="O3491" s="115">
        <v>0</v>
      </c>
      <c r="P3491" s="115">
        <v>0</v>
      </c>
      <c r="Q3491" s="115">
        <v>0</v>
      </c>
      <c r="R3491" s="115">
        <v>0</v>
      </c>
      <c r="S3491" s="115">
        <v>0</v>
      </c>
      <c r="T3491" s="115">
        <v>0</v>
      </c>
      <c r="U3491" s="115">
        <v>0</v>
      </c>
      <c r="V3491" s="115">
        <v>0</v>
      </c>
      <c r="W3491" s="115">
        <v>0</v>
      </c>
      <c r="X3491" s="115">
        <v>0</v>
      </c>
      <c r="Y3491" s="115">
        <v>0</v>
      </c>
      <c r="Z3491" s="115">
        <v>0</v>
      </c>
      <c r="AA3491" s="115">
        <v>0</v>
      </c>
      <c r="AB3491" s="115">
        <v>0</v>
      </c>
      <c r="AC3491" s="115">
        <v>0</v>
      </c>
      <c r="AD3491" s="115">
        <v>0</v>
      </c>
      <c r="AE3491" s="115">
        <v>0</v>
      </c>
      <c r="AF3491" s="115">
        <v>0</v>
      </c>
      <c r="AG3491" s="115">
        <v>0</v>
      </c>
    </row>
    <row r="3492" spans="1:33">
      <c r="A3492" s="115" t="s">
        <v>5211</v>
      </c>
      <c r="B3492" s="115" t="s">
        <v>19</v>
      </c>
      <c r="C3492" s="115">
        <v>0</v>
      </c>
      <c r="D3492" s="115">
        <v>0</v>
      </c>
      <c r="E3492" s="115">
        <v>0</v>
      </c>
      <c r="F3492" s="115">
        <v>0</v>
      </c>
      <c r="G3492" s="115">
        <v>0</v>
      </c>
      <c r="H3492" s="115">
        <v>0</v>
      </c>
      <c r="I3492" s="115">
        <v>0</v>
      </c>
      <c r="J3492" s="115">
        <v>0</v>
      </c>
      <c r="K3492" s="115">
        <v>0</v>
      </c>
      <c r="L3492" s="115">
        <v>0</v>
      </c>
      <c r="M3492" s="115">
        <v>0</v>
      </c>
      <c r="N3492" s="115">
        <v>0</v>
      </c>
      <c r="O3492" s="115">
        <v>0</v>
      </c>
      <c r="P3492" s="115">
        <v>0</v>
      </c>
      <c r="Q3492" s="115">
        <v>0</v>
      </c>
      <c r="R3492" s="115">
        <v>0</v>
      </c>
      <c r="S3492" s="115">
        <v>0</v>
      </c>
      <c r="T3492" s="115">
        <v>0</v>
      </c>
      <c r="U3492" s="115">
        <v>0</v>
      </c>
      <c r="V3492" s="115">
        <v>0</v>
      </c>
      <c r="W3492" s="115">
        <v>0</v>
      </c>
      <c r="X3492" s="115">
        <v>0</v>
      </c>
      <c r="Y3492" s="115">
        <v>0</v>
      </c>
      <c r="Z3492" s="115">
        <v>0</v>
      </c>
      <c r="AA3492" s="115">
        <v>0</v>
      </c>
      <c r="AB3492" s="115">
        <v>0</v>
      </c>
      <c r="AC3492" s="115">
        <v>0</v>
      </c>
      <c r="AD3492" s="115">
        <v>0</v>
      </c>
      <c r="AE3492" s="115">
        <v>0</v>
      </c>
      <c r="AF3492" s="115">
        <v>0</v>
      </c>
      <c r="AG3492" s="115">
        <v>0</v>
      </c>
    </row>
    <row r="3493" spans="1:33">
      <c r="A3493" s="115" t="s">
        <v>5212</v>
      </c>
      <c r="B3493" s="115" t="s">
        <v>19</v>
      </c>
      <c r="C3493" s="115">
        <v>0</v>
      </c>
      <c r="D3493" s="115">
        <v>0</v>
      </c>
      <c r="E3493" s="115">
        <v>0</v>
      </c>
      <c r="F3493" s="115">
        <v>0</v>
      </c>
      <c r="G3493" s="115">
        <v>0</v>
      </c>
      <c r="H3493" s="115">
        <v>0</v>
      </c>
      <c r="I3493" s="115">
        <v>0</v>
      </c>
      <c r="J3493" s="115">
        <v>0</v>
      </c>
      <c r="K3493" s="115">
        <v>0</v>
      </c>
      <c r="L3493" s="115">
        <v>0</v>
      </c>
      <c r="M3493" s="115">
        <v>0</v>
      </c>
      <c r="N3493" s="115">
        <v>0</v>
      </c>
      <c r="O3493" s="115">
        <v>0</v>
      </c>
      <c r="P3493" s="115">
        <v>0</v>
      </c>
      <c r="Q3493" s="115">
        <v>0</v>
      </c>
      <c r="R3493" s="115">
        <v>0</v>
      </c>
      <c r="S3493" s="115">
        <v>0</v>
      </c>
      <c r="T3493" s="115">
        <v>0</v>
      </c>
      <c r="U3493" s="115">
        <v>0</v>
      </c>
      <c r="V3493" s="115">
        <v>0</v>
      </c>
      <c r="W3493" s="115">
        <v>0</v>
      </c>
      <c r="X3493" s="115">
        <v>0</v>
      </c>
      <c r="Y3493" s="115">
        <v>0</v>
      </c>
      <c r="Z3493" s="115">
        <v>0</v>
      </c>
      <c r="AA3493" s="115">
        <v>0</v>
      </c>
      <c r="AB3493" s="115">
        <v>0</v>
      </c>
      <c r="AC3493" s="115">
        <v>0</v>
      </c>
      <c r="AD3493" s="115">
        <v>0</v>
      </c>
      <c r="AE3493" s="115">
        <v>0</v>
      </c>
      <c r="AF3493" s="115">
        <v>0</v>
      </c>
      <c r="AG3493" s="115">
        <v>0</v>
      </c>
    </row>
    <row r="3494" spans="1:33">
      <c r="A3494" s="115" t="s">
        <v>5213</v>
      </c>
      <c r="B3494" s="115" t="s">
        <v>19</v>
      </c>
      <c r="C3494" s="115">
        <v>0</v>
      </c>
      <c r="D3494" s="115">
        <v>0</v>
      </c>
      <c r="E3494" s="115">
        <v>0</v>
      </c>
      <c r="F3494" s="115">
        <v>0</v>
      </c>
      <c r="G3494" s="115">
        <v>0</v>
      </c>
      <c r="H3494" s="115">
        <v>0</v>
      </c>
      <c r="I3494" s="115">
        <v>0</v>
      </c>
      <c r="J3494" s="115">
        <v>0</v>
      </c>
      <c r="K3494" s="115">
        <v>0</v>
      </c>
      <c r="L3494" s="115">
        <v>0</v>
      </c>
      <c r="M3494" s="115">
        <v>0</v>
      </c>
      <c r="N3494" s="115">
        <v>0</v>
      </c>
      <c r="O3494" s="115">
        <v>0</v>
      </c>
      <c r="P3494" s="115">
        <v>0</v>
      </c>
      <c r="Q3494" s="115">
        <v>0</v>
      </c>
      <c r="R3494" s="115">
        <v>0</v>
      </c>
      <c r="S3494" s="115">
        <v>0</v>
      </c>
      <c r="T3494" s="115">
        <v>0</v>
      </c>
      <c r="U3494" s="115">
        <v>0</v>
      </c>
      <c r="V3494" s="115">
        <v>0</v>
      </c>
      <c r="W3494" s="115">
        <v>0</v>
      </c>
      <c r="X3494" s="115">
        <v>0</v>
      </c>
      <c r="Y3494" s="115">
        <v>0</v>
      </c>
      <c r="Z3494" s="115">
        <v>0</v>
      </c>
      <c r="AA3494" s="115">
        <v>0</v>
      </c>
      <c r="AB3494" s="115">
        <v>0</v>
      </c>
      <c r="AC3494" s="115">
        <v>0</v>
      </c>
      <c r="AD3494" s="115">
        <v>0</v>
      </c>
      <c r="AE3494" s="115">
        <v>0</v>
      </c>
      <c r="AF3494" s="115">
        <v>0</v>
      </c>
      <c r="AG3494" s="115">
        <v>0</v>
      </c>
    </row>
    <row r="3495" spans="1:33">
      <c r="A3495" s="115" t="s">
        <v>5214</v>
      </c>
      <c r="B3495" s="115" t="s">
        <v>19</v>
      </c>
      <c r="C3495" s="115">
        <v>0</v>
      </c>
      <c r="D3495" s="115">
        <v>0</v>
      </c>
      <c r="E3495" s="115">
        <v>0</v>
      </c>
      <c r="F3495" s="115">
        <v>0</v>
      </c>
      <c r="G3495" s="115">
        <v>0</v>
      </c>
      <c r="H3495" s="115">
        <v>0</v>
      </c>
      <c r="I3495" s="115">
        <v>0</v>
      </c>
      <c r="J3495" s="115">
        <v>0</v>
      </c>
      <c r="K3495" s="115">
        <v>0</v>
      </c>
      <c r="L3495" s="115">
        <v>0</v>
      </c>
      <c r="M3495" s="115">
        <v>0</v>
      </c>
      <c r="N3495" s="115">
        <v>0</v>
      </c>
      <c r="O3495" s="115">
        <v>0</v>
      </c>
      <c r="P3495" s="115">
        <v>0</v>
      </c>
      <c r="Q3495" s="115">
        <v>0</v>
      </c>
      <c r="R3495" s="115">
        <v>0</v>
      </c>
      <c r="S3495" s="115">
        <v>0</v>
      </c>
      <c r="T3495" s="115">
        <v>0</v>
      </c>
      <c r="U3495" s="115">
        <v>0</v>
      </c>
      <c r="V3495" s="115">
        <v>0</v>
      </c>
      <c r="W3495" s="115">
        <v>0</v>
      </c>
      <c r="X3495" s="115">
        <v>0</v>
      </c>
      <c r="Y3495" s="115">
        <v>0</v>
      </c>
      <c r="Z3495" s="115">
        <v>0</v>
      </c>
      <c r="AA3495" s="115">
        <v>0</v>
      </c>
      <c r="AB3495" s="115">
        <v>0</v>
      </c>
      <c r="AC3495" s="115">
        <v>0</v>
      </c>
      <c r="AD3495" s="115">
        <v>0</v>
      </c>
      <c r="AE3495" s="115">
        <v>0</v>
      </c>
      <c r="AF3495" s="115">
        <v>0</v>
      </c>
      <c r="AG3495" s="115">
        <v>0</v>
      </c>
    </row>
    <row r="3496" spans="1:33">
      <c r="A3496" s="115" t="s">
        <v>5215</v>
      </c>
      <c r="B3496" s="115" t="s">
        <v>19</v>
      </c>
      <c r="C3496" s="115">
        <v>0</v>
      </c>
      <c r="D3496" s="115">
        <v>0</v>
      </c>
      <c r="E3496" s="115">
        <v>0</v>
      </c>
      <c r="F3496" s="115">
        <v>0</v>
      </c>
      <c r="G3496" s="115">
        <v>0</v>
      </c>
      <c r="H3496" s="115">
        <v>0</v>
      </c>
      <c r="I3496" s="115">
        <v>0</v>
      </c>
      <c r="J3496" s="115">
        <v>0</v>
      </c>
      <c r="K3496" s="115">
        <v>0</v>
      </c>
      <c r="L3496" s="115">
        <v>0</v>
      </c>
      <c r="M3496" s="115">
        <v>0</v>
      </c>
      <c r="N3496" s="115">
        <v>0</v>
      </c>
      <c r="O3496" s="115">
        <v>0</v>
      </c>
      <c r="P3496" s="115">
        <v>0</v>
      </c>
      <c r="Q3496" s="115">
        <v>0</v>
      </c>
      <c r="R3496" s="115">
        <v>0</v>
      </c>
      <c r="S3496" s="115">
        <v>0</v>
      </c>
      <c r="T3496" s="115">
        <v>0</v>
      </c>
      <c r="U3496" s="115">
        <v>0</v>
      </c>
      <c r="V3496" s="115">
        <v>0</v>
      </c>
      <c r="W3496" s="115">
        <v>0</v>
      </c>
      <c r="X3496" s="115">
        <v>0</v>
      </c>
      <c r="Y3496" s="115">
        <v>0</v>
      </c>
      <c r="Z3496" s="115">
        <v>0</v>
      </c>
      <c r="AA3496" s="115">
        <v>0</v>
      </c>
      <c r="AB3496" s="115">
        <v>0</v>
      </c>
      <c r="AC3496" s="115">
        <v>0</v>
      </c>
      <c r="AD3496" s="115">
        <v>0</v>
      </c>
      <c r="AE3496" s="115">
        <v>0</v>
      </c>
      <c r="AF3496" s="115">
        <v>0</v>
      </c>
      <c r="AG3496" s="115">
        <v>0</v>
      </c>
    </row>
    <row r="3497" spans="1:33">
      <c r="A3497" s="115" t="s">
        <v>5216</v>
      </c>
      <c r="B3497" s="115" t="s">
        <v>19</v>
      </c>
      <c r="C3497" s="115">
        <v>0</v>
      </c>
      <c r="D3497" s="115">
        <v>0</v>
      </c>
      <c r="E3497" s="115">
        <v>0</v>
      </c>
      <c r="F3497" s="115">
        <v>0</v>
      </c>
      <c r="G3497" s="115">
        <v>0</v>
      </c>
      <c r="H3497" s="115">
        <v>0</v>
      </c>
      <c r="I3497" s="115">
        <v>0</v>
      </c>
      <c r="J3497" s="115">
        <v>0</v>
      </c>
      <c r="K3497" s="115">
        <v>0</v>
      </c>
      <c r="L3497" s="115">
        <v>0</v>
      </c>
      <c r="M3497" s="115">
        <v>0</v>
      </c>
      <c r="N3497" s="115">
        <v>0</v>
      </c>
      <c r="O3497" s="115">
        <v>0</v>
      </c>
      <c r="P3497" s="115">
        <v>0</v>
      </c>
      <c r="Q3497" s="115">
        <v>0</v>
      </c>
      <c r="R3497" s="115">
        <v>0</v>
      </c>
      <c r="S3497" s="115">
        <v>0</v>
      </c>
      <c r="T3497" s="115">
        <v>0</v>
      </c>
      <c r="U3497" s="115">
        <v>0</v>
      </c>
      <c r="V3497" s="115">
        <v>0</v>
      </c>
      <c r="W3497" s="115">
        <v>0</v>
      </c>
      <c r="X3497" s="115">
        <v>0</v>
      </c>
      <c r="Y3497" s="115">
        <v>0</v>
      </c>
      <c r="Z3497" s="115">
        <v>0</v>
      </c>
      <c r="AA3497" s="115">
        <v>0</v>
      </c>
      <c r="AB3497" s="115">
        <v>0</v>
      </c>
      <c r="AC3497" s="115">
        <v>0</v>
      </c>
      <c r="AD3497" s="115">
        <v>0</v>
      </c>
      <c r="AE3497" s="115">
        <v>0</v>
      </c>
      <c r="AF3497" s="115">
        <v>0</v>
      </c>
      <c r="AG3497" s="115">
        <v>0</v>
      </c>
    </row>
    <row r="3498" spans="1:33">
      <c r="A3498" s="115" t="s">
        <v>5217</v>
      </c>
      <c r="B3498" s="115" t="s">
        <v>19</v>
      </c>
      <c r="C3498" s="115">
        <v>0</v>
      </c>
      <c r="D3498" s="115">
        <v>0</v>
      </c>
      <c r="E3498" s="115">
        <v>0</v>
      </c>
      <c r="F3498" s="115">
        <v>0</v>
      </c>
      <c r="G3498" s="115">
        <v>0</v>
      </c>
      <c r="H3498" s="115">
        <v>0</v>
      </c>
      <c r="I3498" s="115">
        <v>0</v>
      </c>
      <c r="J3498" s="115">
        <v>0</v>
      </c>
      <c r="K3498" s="115">
        <v>0</v>
      </c>
      <c r="L3498" s="115">
        <v>0</v>
      </c>
      <c r="M3498" s="115">
        <v>0</v>
      </c>
      <c r="N3498" s="115">
        <v>0</v>
      </c>
      <c r="O3498" s="115">
        <v>0</v>
      </c>
      <c r="P3498" s="115">
        <v>0</v>
      </c>
      <c r="Q3498" s="115">
        <v>0</v>
      </c>
      <c r="R3498" s="115">
        <v>0</v>
      </c>
      <c r="S3498" s="115">
        <v>0</v>
      </c>
      <c r="T3498" s="115">
        <v>0</v>
      </c>
      <c r="U3498" s="115">
        <v>0</v>
      </c>
      <c r="V3498" s="115">
        <v>0</v>
      </c>
      <c r="W3498" s="115">
        <v>0</v>
      </c>
      <c r="X3498" s="115">
        <v>0</v>
      </c>
      <c r="Y3498" s="115">
        <v>0</v>
      </c>
      <c r="Z3498" s="115">
        <v>0</v>
      </c>
      <c r="AA3498" s="115">
        <v>0</v>
      </c>
      <c r="AB3498" s="115">
        <v>0</v>
      </c>
      <c r="AC3498" s="115">
        <v>0</v>
      </c>
      <c r="AD3498" s="115">
        <v>0</v>
      </c>
      <c r="AE3498" s="115">
        <v>0</v>
      </c>
      <c r="AF3498" s="115">
        <v>0</v>
      </c>
      <c r="AG3498" s="115">
        <v>0</v>
      </c>
    </row>
    <row r="3499" spans="1:33">
      <c r="A3499" s="115" t="s">
        <v>5218</v>
      </c>
      <c r="B3499" s="115" t="s">
        <v>19</v>
      </c>
      <c r="C3499" s="115">
        <v>0</v>
      </c>
      <c r="D3499" s="115">
        <v>0</v>
      </c>
      <c r="E3499" s="115">
        <v>0</v>
      </c>
      <c r="F3499" s="115">
        <v>0</v>
      </c>
      <c r="G3499" s="115">
        <v>0</v>
      </c>
      <c r="H3499" s="115">
        <v>0</v>
      </c>
      <c r="I3499" s="115">
        <v>0</v>
      </c>
      <c r="J3499" s="115">
        <v>0</v>
      </c>
      <c r="K3499" s="115">
        <v>0</v>
      </c>
      <c r="L3499" s="115">
        <v>0</v>
      </c>
      <c r="M3499" s="115">
        <v>0</v>
      </c>
      <c r="N3499" s="115">
        <v>0</v>
      </c>
      <c r="O3499" s="115">
        <v>0</v>
      </c>
      <c r="P3499" s="115">
        <v>0</v>
      </c>
      <c r="Q3499" s="115">
        <v>0</v>
      </c>
      <c r="R3499" s="115">
        <v>0</v>
      </c>
      <c r="S3499" s="115">
        <v>0</v>
      </c>
      <c r="T3499" s="115">
        <v>0</v>
      </c>
      <c r="U3499" s="115">
        <v>0</v>
      </c>
      <c r="V3499" s="115">
        <v>0</v>
      </c>
      <c r="W3499" s="115">
        <v>0</v>
      </c>
      <c r="X3499" s="115">
        <v>0</v>
      </c>
      <c r="Y3499" s="115">
        <v>0</v>
      </c>
      <c r="Z3499" s="115">
        <v>0</v>
      </c>
      <c r="AA3499" s="115">
        <v>0</v>
      </c>
      <c r="AB3499" s="115">
        <v>0</v>
      </c>
      <c r="AC3499" s="115">
        <v>0</v>
      </c>
      <c r="AD3499" s="115">
        <v>0</v>
      </c>
      <c r="AE3499" s="115">
        <v>0</v>
      </c>
      <c r="AF3499" s="115">
        <v>0</v>
      </c>
      <c r="AG3499" s="115">
        <v>0</v>
      </c>
    </row>
    <row r="3500" spans="1:33">
      <c r="A3500" s="115" t="s">
        <v>5219</v>
      </c>
      <c r="B3500" s="115" t="s">
        <v>19</v>
      </c>
      <c r="C3500" s="115">
        <v>0</v>
      </c>
      <c r="D3500" s="115">
        <v>0</v>
      </c>
      <c r="E3500" s="115">
        <v>0</v>
      </c>
      <c r="F3500" s="115">
        <v>0</v>
      </c>
      <c r="G3500" s="115">
        <v>0</v>
      </c>
      <c r="H3500" s="115">
        <v>0</v>
      </c>
      <c r="I3500" s="115">
        <v>0</v>
      </c>
      <c r="J3500" s="115">
        <v>0</v>
      </c>
      <c r="K3500" s="115">
        <v>0</v>
      </c>
      <c r="L3500" s="115">
        <v>0</v>
      </c>
      <c r="M3500" s="115">
        <v>0</v>
      </c>
      <c r="N3500" s="115">
        <v>0</v>
      </c>
      <c r="O3500" s="115">
        <v>0</v>
      </c>
      <c r="P3500" s="115">
        <v>0</v>
      </c>
      <c r="Q3500" s="115">
        <v>0</v>
      </c>
      <c r="R3500" s="115">
        <v>0</v>
      </c>
      <c r="S3500" s="115">
        <v>0</v>
      </c>
      <c r="T3500" s="115">
        <v>0</v>
      </c>
      <c r="U3500" s="115">
        <v>0</v>
      </c>
      <c r="V3500" s="115">
        <v>0</v>
      </c>
      <c r="W3500" s="115">
        <v>0</v>
      </c>
      <c r="X3500" s="115">
        <v>0</v>
      </c>
      <c r="Y3500" s="115">
        <v>0</v>
      </c>
      <c r="Z3500" s="115">
        <v>0</v>
      </c>
      <c r="AA3500" s="115">
        <v>0</v>
      </c>
      <c r="AB3500" s="115">
        <v>0</v>
      </c>
      <c r="AC3500" s="115">
        <v>0</v>
      </c>
      <c r="AD3500" s="115">
        <v>0</v>
      </c>
      <c r="AE3500" s="115">
        <v>0</v>
      </c>
      <c r="AF3500" s="115">
        <v>0</v>
      </c>
      <c r="AG3500" s="115">
        <v>0</v>
      </c>
    </row>
    <row r="3501" spans="1:33">
      <c r="A3501" s="115" t="s">
        <v>5220</v>
      </c>
      <c r="B3501" s="115" t="s">
        <v>19</v>
      </c>
      <c r="C3501" s="115">
        <v>0</v>
      </c>
      <c r="D3501" s="115">
        <v>0</v>
      </c>
      <c r="E3501" s="115">
        <v>0</v>
      </c>
      <c r="F3501" s="115">
        <v>0</v>
      </c>
      <c r="G3501" s="115">
        <v>0</v>
      </c>
      <c r="H3501" s="115">
        <v>0</v>
      </c>
      <c r="I3501" s="115">
        <v>0</v>
      </c>
      <c r="J3501" s="115">
        <v>0</v>
      </c>
      <c r="K3501" s="115">
        <v>0</v>
      </c>
      <c r="L3501" s="115">
        <v>0</v>
      </c>
      <c r="M3501" s="115">
        <v>0</v>
      </c>
      <c r="N3501" s="115">
        <v>0</v>
      </c>
      <c r="O3501" s="115">
        <v>0</v>
      </c>
      <c r="P3501" s="115">
        <v>0</v>
      </c>
      <c r="Q3501" s="115">
        <v>0</v>
      </c>
      <c r="R3501" s="115">
        <v>0</v>
      </c>
      <c r="S3501" s="115">
        <v>0</v>
      </c>
      <c r="T3501" s="115">
        <v>0</v>
      </c>
      <c r="U3501" s="115">
        <v>0</v>
      </c>
      <c r="V3501" s="115">
        <v>0</v>
      </c>
      <c r="W3501" s="115">
        <v>0</v>
      </c>
      <c r="X3501" s="115">
        <v>0</v>
      </c>
      <c r="Y3501" s="115">
        <v>0</v>
      </c>
      <c r="Z3501" s="115">
        <v>0</v>
      </c>
      <c r="AA3501" s="115">
        <v>0</v>
      </c>
      <c r="AB3501" s="115">
        <v>0</v>
      </c>
      <c r="AC3501" s="115">
        <v>0</v>
      </c>
      <c r="AD3501" s="115">
        <v>0</v>
      </c>
      <c r="AE3501" s="115">
        <v>0</v>
      </c>
      <c r="AF3501" s="115">
        <v>0</v>
      </c>
      <c r="AG3501" s="115">
        <v>0</v>
      </c>
    </row>
    <row r="3502" spans="1:33">
      <c r="A3502" s="115" t="s">
        <v>5221</v>
      </c>
      <c r="B3502" s="115" t="s">
        <v>19</v>
      </c>
      <c r="C3502" s="115">
        <v>0</v>
      </c>
      <c r="D3502" s="115">
        <v>0</v>
      </c>
      <c r="E3502" s="115">
        <v>0</v>
      </c>
      <c r="F3502" s="115">
        <v>0</v>
      </c>
      <c r="G3502" s="115">
        <v>0</v>
      </c>
      <c r="H3502" s="115">
        <v>0</v>
      </c>
      <c r="I3502" s="115">
        <v>0</v>
      </c>
      <c r="J3502" s="115">
        <v>0</v>
      </c>
      <c r="K3502" s="115">
        <v>0</v>
      </c>
      <c r="L3502" s="115">
        <v>0</v>
      </c>
      <c r="M3502" s="115">
        <v>0</v>
      </c>
      <c r="N3502" s="115">
        <v>0</v>
      </c>
      <c r="O3502" s="115">
        <v>0</v>
      </c>
      <c r="P3502" s="115">
        <v>0</v>
      </c>
      <c r="Q3502" s="115">
        <v>0</v>
      </c>
      <c r="R3502" s="115">
        <v>0</v>
      </c>
      <c r="S3502" s="115">
        <v>0</v>
      </c>
      <c r="T3502" s="115">
        <v>0</v>
      </c>
      <c r="U3502" s="115">
        <v>0</v>
      </c>
      <c r="V3502" s="115">
        <v>0</v>
      </c>
      <c r="W3502" s="115">
        <v>0</v>
      </c>
      <c r="X3502" s="115">
        <v>0</v>
      </c>
      <c r="Y3502" s="115">
        <v>0</v>
      </c>
      <c r="Z3502" s="115">
        <v>0</v>
      </c>
      <c r="AA3502" s="115">
        <v>0</v>
      </c>
      <c r="AB3502" s="115">
        <v>0</v>
      </c>
      <c r="AC3502" s="115">
        <v>0</v>
      </c>
      <c r="AD3502" s="115">
        <v>0</v>
      </c>
      <c r="AE3502" s="115">
        <v>0</v>
      </c>
      <c r="AF3502" s="115">
        <v>0</v>
      </c>
      <c r="AG3502" s="115">
        <v>0</v>
      </c>
    </row>
    <row r="3503" spans="1:33">
      <c r="A3503" s="115" t="s">
        <v>5222</v>
      </c>
      <c r="B3503" s="115" t="s">
        <v>19</v>
      </c>
      <c r="C3503" s="115">
        <v>0</v>
      </c>
      <c r="D3503" s="115">
        <v>0</v>
      </c>
      <c r="E3503" s="115">
        <v>0</v>
      </c>
      <c r="F3503" s="115">
        <v>0</v>
      </c>
      <c r="G3503" s="115">
        <v>0</v>
      </c>
      <c r="H3503" s="115">
        <v>0</v>
      </c>
      <c r="I3503" s="115">
        <v>0</v>
      </c>
      <c r="J3503" s="115">
        <v>0</v>
      </c>
      <c r="K3503" s="115">
        <v>0</v>
      </c>
      <c r="L3503" s="115">
        <v>0</v>
      </c>
      <c r="M3503" s="115">
        <v>0</v>
      </c>
      <c r="N3503" s="115">
        <v>0</v>
      </c>
      <c r="O3503" s="115">
        <v>0</v>
      </c>
      <c r="P3503" s="115">
        <v>0</v>
      </c>
      <c r="Q3503" s="115">
        <v>0</v>
      </c>
      <c r="R3503" s="115">
        <v>0</v>
      </c>
      <c r="S3503" s="115">
        <v>0</v>
      </c>
      <c r="T3503" s="115">
        <v>0</v>
      </c>
      <c r="U3503" s="115">
        <v>0</v>
      </c>
      <c r="V3503" s="115">
        <v>0</v>
      </c>
      <c r="W3503" s="115">
        <v>0</v>
      </c>
      <c r="X3503" s="115">
        <v>0</v>
      </c>
      <c r="Y3503" s="115">
        <v>0</v>
      </c>
      <c r="Z3503" s="115">
        <v>0</v>
      </c>
      <c r="AA3503" s="115">
        <v>0</v>
      </c>
      <c r="AB3503" s="115">
        <v>0</v>
      </c>
      <c r="AC3503" s="115">
        <v>0</v>
      </c>
      <c r="AD3503" s="115">
        <v>0</v>
      </c>
      <c r="AE3503" s="115">
        <v>0</v>
      </c>
      <c r="AF3503" s="115">
        <v>0</v>
      </c>
      <c r="AG3503" s="115">
        <v>0</v>
      </c>
    </row>
    <row r="3504" spans="1:33">
      <c r="A3504" s="115" t="s">
        <v>5223</v>
      </c>
      <c r="B3504" s="115" t="s">
        <v>19</v>
      </c>
      <c r="C3504" s="115">
        <v>0</v>
      </c>
      <c r="D3504" s="115">
        <v>0</v>
      </c>
      <c r="E3504" s="115">
        <v>0</v>
      </c>
      <c r="F3504" s="115">
        <v>0</v>
      </c>
      <c r="G3504" s="115">
        <v>0</v>
      </c>
      <c r="H3504" s="115">
        <v>0</v>
      </c>
      <c r="I3504" s="115">
        <v>0</v>
      </c>
      <c r="J3504" s="115">
        <v>0</v>
      </c>
      <c r="K3504" s="115">
        <v>0</v>
      </c>
      <c r="L3504" s="115">
        <v>0</v>
      </c>
      <c r="M3504" s="115">
        <v>0</v>
      </c>
      <c r="N3504" s="115">
        <v>0</v>
      </c>
      <c r="O3504" s="115">
        <v>0</v>
      </c>
      <c r="P3504" s="115">
        <v>0</v>
      </c>
      <c r="Q3504" s="115">
        <v>0</v>
      </c>
      <c r="R3504" s="115">
        <v>0</v>
      </c>
      <c r="S3504" s="115">
        <v>0</v>
      </c>
      <c r="T3504" s="115">
        <v>0</v>
      </c>
      <c r="U3504" s="115">
        <v>0</v>
      </c>
      <c r="V3504" s="115">
        <v>0</v>
      </c>
      <c r="W3504" s="115">
        <v>0</v>
      </c>
      <c r="X3504" s="115">
        <v>0</v>
      </c>
      <c r="Y3504" s="115">
        <v>0</v>
      </c>
      <c r="Z3504" s="115">
        <v>0</v>
      </c>
      <c r="AA3504" s="115">
        <v>0</v>
      </c>
      <c r="AB3504" s="115">
        <v>0</v>
      </c>
      <c r="AC3504" s="115">
        <v>0</v>
      </c>
      <c r="AD3504" s="115">
        <v>0</v>
      </c>
      <c r="AE3504" s="115">
        <v>0</v>
      </c>
      <c r="AF3504" s="115">
        <v>0</v>
      </c>
      <c r="AG3504" s="115">
        <v>0</v>
      </c>
    </row>
    <row r="3505" spans="1:33">
      <c r="A3505" s="115" t="s">
        <v>5224</v>
      </c>
      <c r="B3505" s="115" t="s">
        <v>19</v>
      </c>
      <c r="C3505" s="115">
        <v>0</v>
      </c>
      <c r="D3505" s="115">
        <v>0</v>
      </c>
      <c r="E3505" s="115">
        <v>0</v>
      </c>
      <c r="F3505" s="115">
        <v>0</v>
      </c>
      <c r="G3505" s="115">
        <v>0</v>
      </c>
      <c r="H3505" s="115">
        <v>0</v>
      </c>
      <c r="I3505" s="115">
        <v>0</v>
      </c>
      <c r="J3505" s="115">
        <v>0</v>
      </c>
      <c r="K3505" s="115">
        <v>0</v>
      </c>
      <c r="L3505" s="115">
        <v>0</v>
      </c>
      <c r="M3505" s="115">
        <v>0</v>
      </c>
      <c r="N3505" s="115">
        <v>0</v>
      </c>
      <c r="O3505" s="115">
        <v>0</v>
      </c>
      <c r="P3505" s="115">
        <v>0</v>
      </c>
      <c r="Q3505" s="115">
        <v>0</v>
      </c>
      <c r="R3505" s="115">
        <v>0</v>
      </c>
      <c r="S3505" s="115">
        <v>0</v>
      </c>
      <c r="T3505" s="115">
        <v>0</v>
      </c>
      <c r="U3505" s="115">
        <v>0</v>
      </c>
      <c r="V3505" s="115">
        <v>0</v>
      </c>
      <c r="W3505" s="115">
        <v>0</v>
      </c>
      <c r="X3505" s="115">
        <v>0</v>
      </c>
      <c r="Y3505" s="115">
        <v>0</v>
      </c>
      <c r="Z3505" s="115">
        <v>0</v>
      </c>
      <c r="AA3505" s="115">
        <v>0</v>
      </c>
      <c r="AB3505" s="115">
        <v>0</v>
      </c>
      <c r="AC3505" s="115">
        <v>0</v>
      </c>
      <c r="AD3505" s="115">
        <v>0</v>
      </c>
      <c r="AE3505" s="115">
        <v>0</v>
      </c>
      <c r="AF3505" s="115">
        <v>0</v>
      </c>
      <c r="AG3505" s="115">
        <v>0</v>
      </c>
    </row>
    <row r="3506" spans="1:33">
      <c r="A3506" s="115" t="s">
        <v>5225</v>
      </c>
      <c r="B3506" s="115" t="s">
        <v>19</v>
      </c>
      <c r="C3506" s="115">
        <v>0</v>
      </c>
      <c r="D3506" s="115">
        <v>0</v>
      </c>
      <c r="E3506" s="115">
        <v>0</v>
      </c>
      <c r="F3506" s="115">
        <v>0</v>
      </c>
      <c r="G3506" s="115">
        <v>0</v>
      </c>
      <c r="H3506" s="115">
        <v>0</v>
      </c>
      <c r="I3506" s="115">
        <v>0</v>
      </c>
      <c r="J3506" s="115">
        <v>0</v>
      </c>
      <c r="K3506" s="115">
        <v>0</v>
      </c>
      <c r="L3506" s="115">
        <v>0</v>
      </c>
      <c r="M3506" s="115">
        <v>0</v>
      </c>
      <c r="N3506" s="115">
        <v>0</v>
      </c>
      <c r="O3506" s="115">
        <v>0</v>
      </c>
      <c r="P3506" s="115">
        <v>0</v>
      </c>
      <c r="Q3506" s="115">
        <v>0</v>
      </c>
      <c r="R3506" s="115">
        <v>0</v>
      </c>
      <c r="S3506" s="115">
        <v>0</v>
      </c>
      <c r="T3506" s="115">
        <v>0</v>
      </c>
      <c r="U3506" s="115">
        <v>0</v>
      </c>
      <c r="V3506" s="115">
        <v>0</v>
      </c>
      <c r="W3506" s="115">
        <v>0</v>
      </c>
      <c r="X3506" s="115">
        <v>0</v>
      </c>
      <c r="Y3506" s="115">
        <v>0</v>
      </c>
      <c r="Z3506" s="115">
        <v>0</v>
      </c>
      <c r="AA3506" s="115">
        <v>0</v>
      </c>
      <c r="AB3506" s="115">
        <v>0</v>
      </c>
      <c r="AC3506" s="115">
        <v>0</v>
      </c>
      <c r="AD3506" s="115">
        <v>0</v>
      </c>
      <c r="AE3506" s="115">
        <v>0</v>
      </c>
      <c r="AF3506" s="115">
        <v>0</v>
      </c>
      <c r="AG3506" s="115">
        <v>0</v>
      </c>
    </row>
    <row r="3507" spans="1:33">
      <c r="A3507" s="115" t="s">
        <v>5226</v>
      </c>
      <c r="B3507" s="115" t="s">
        <v>19</v>
      </c>
      <c r="C3507" s="115">
        <v>0</v>
      </c>
      <c r="D3507" s="115">
        <v>0</v>
      </c>
      <c r="E3507" s="115">
        <v>0</v>
      </c>
      <c r="F3507" s="115">
        <v>0</v>
      </c>
      <c r="G3507" s="115">
        <v>0</v>
      </c>
      <c r="H3507" s="115">
        <v>0</v>
      </c>
      <c r="I3507" s="115">
        <v>0</v>
      </c>
      <c r="J3507" s="115">
        <v>0</v>
      </c>
      <c r="K3507" s="115">
        <v>0</v>
      </c>
      <c r="L3507" s="115">
        <v>0</v>
      </c>
      <c r="M3507" s="115">
        <v>0</v>
      </c>
      <c r="N3507" s="115">
        <v>0</v>
      </c>
      <c r="O3507" s="115">
        <v>0</v>
      </c>
      <c r="P3507" s="115">
        <v>0</v>
      </c>
      <c r="Q3507" s="115">
        <v>0</v>
      </c>
      <c r="R3507" s="115">
        <v>0</v>
      </c>
      <c r="S3507" s="115">
        <v>0</v>
      </c>
      <c r="T3507" s="115">
        <v>0</v>
      </c>
      <c r="U3507" s="115">
        <v>0</v>
      </c>
      <c r="V3507" s="115">
        <v>0</v>
      </c>
      <c r="W3507" s="115">
        <v>0</v>
      </c>
      <c r="X3507" s="115">
        <v>0</v>
      </c>
      <c r="Y3507" s="115">
        <v>0</v>
      </c>
      <c r="Z3507" s="115">
        <v>0</v>
      </c>
      <c r="AA3507" s="115">
        <v>0</v>
      </c>
      <c r="AB3507" s="115">
        <v>0</v>
      </c>
      <c r="AC3507" s="115">
        <v>0</v>
      </c>
      <c r="AD3507" s="115">
        <v>0</v>
      </c>
      <c r="AE3507" s="115">
        <v>0</v>
      </c>
      <c r="AF3507" s="115">
        <v>0</v>
      </c>
      <c r="AG3507" s="115">
        <v>0</v>
      </c>
    </row>
    <row r="3508" spans="1:33">
      <c r="A3508" s="115" t="s">
        <v>5227</v>
      </c>
      <c r="B3508" s="115" t="s">
        <v>19</v>
      </c>
      <c r="C3508" s="115">
        <v>0</v>
      </c>
      <c r="D3508" s="115">
        <v>0</v>
      </c>
      <c r="E3508" s="115">
        <v>0</v>
      </c>
      <c r="F3508" s="115">
        <v>0</v>
      </c>
      <c r="G3508" s="115">
        <v>0</v>
      </c>
      <c r="H3508" s="115">
        <v>0</v>
      </c>
      <c r="I3508" s="115">
        <v>0</v>
      </c>
      <c r="J3508" s="115">
        <v>0</v>
      </c>
      <c r="K3508" s="115">
        <v>0</v>
      </c>
      <c r="L3508" s="115">
        <v>0</v>
      </c>
      <c r="M3508" s="115">
        <v>0</v>
      </c>
      <c r="N3508" s="115">
        <v>0</v>
      </c>
      <c r="O3508" s="115">
        <v>0</v>
      </c>
      <c r="P3508" s="115">
        <v>0</v>
      </c>
      <c r="Q3508" s="115">
        <v>0</v>
      </c>
      <c r="R3508" s="115">
        <v>0</v>
      </c>
      <c r="S3508" s="115">
        <v>0</v>
      </c>
      <c r="T3508" s="115">
        <v>0</v>
      </c>
      <c r="U3508" s="115">
        <v>0</v>
      </c>
      <c r="V3508" s="115">
        <v>0</v>
      </c>
      <c r="W3508" s="115">
        <v>0</v>
      </c>
      <c r="X3508" s="115">
        <v>0</v>
      </c>
      <c r="Y3508" s="115">
        <v>0</v>
      </c>
      <c r="Z3508" s="115">
        <v>0</v>
      </c>
      <c r="AA3508" s="115">
        <v>0</v>
      </c>
      <c r="AB3508" s="115">
        <v>0</v>
      </c>
      <c r="AC3508" s="115">
        <v>0</v>
      </c>
      <c r="AD3508" s="115">
        <v>0</v>
      </c>
      <c r="AE3508" s="115">
        <v>0</v>
      </c>
      <c r="AF3508" s="115">
        <v>0</v>
      </c>
      <c r="AG3508" s="115">
        <v>0</v>
      </c>
    </row>
    <row r="3509" spans="1:33">
      <c r="A3509" s="115" t="s">
        <v>5228</v>
      </c>
      <c r="B3509" s="115" t="s">
        <v>19</v>
      </c>
      <c r="C3509" s="115">
        <v>0</v>
      </c>
      <c r="D3509" s="115">
        <v>0</v>
      </c>
      <c r="E3509" s="115">
        <v>0</v>
      </c>
      <c r="F3509" s="115">
        <v>0</v>
      </c>
      <c r="G3509" s="115">
        <v>0</v>
      </c>
      <c r="H3509" s="115">
        <v>0</v>
      </c>
      <c r="I3509" s="115">
        <v>0</v>
      </c>
      <c r="J3509" s="115">
        <v>0</v>
      </c>
      <c r="K3509" s="115">
        <v>0</v>
      </c>
      <c r="L3509" s="115">
        <v>0</v>
      </c>
      <c r="M3509" s="115">
        <v>0</v>
      </c>
      <c r="N3509" s="115">
        <v>0</v>
      </c>
      <c r="O3509" s="115">
        <v>0</v>
      </c>
      <c r="P3509" s="115">
        <v>0</v>
      </c>
      <c r="Q3509" s="115">
        <v>0</v>
      </c>
      <c r="R3509" s="115">
        <v>0</v>
      </c>
      <c r="S3509" s="115">
        <v>0</v>
      </c>
      <c r="T3509" s="115">
        <v>0</v>
      </c>
      <c r="U3509" s="115">
        <v>0</v>
      </c>
      <c r="V3509" s="115">
        <v>0</v>
      </c>
      <c r="W3509" s="115">
        <v>0</v>
      </c>
      <c r="X3509" s="115">
        <v>0</v>
      </c>
      <c r="Y3509" s="115">
        <v>0</v>
      </c>
      <c r="Z3509" s="115">
        <v>0</v>
      </c>
      <c r="AA3509" s="115">
        <v>0</v>
      </c>
      <c r="AB3509" s="115">
        <v>0</v>
      </c>
      <c r="AC3509" s="115">
        <v>0</v>
      </c>
      <c r="AD3509" s="115">
        <v>0</v>
      </c>
      <c r="AE3509" s="115">
        <v>0</v>
      </c>
      <c r="AF3509" s="115">
        <v>0</v>
      </c>
      <c r="AG3509" s="115">
        <v>0</v>
      </c>
    </row>
    <row r="3510" spans="1:33">
      <c r="A3510" s="115" t="s">
        <v>5229</v>
      </c>
      <c r="B3510" s="115" t="s">
        <v>19</v>
      </c>
      <c r="C3510" s="115">
        <v>0</v>
      </c>
      <c r="D3510" s="115">
        <v>0</v>
      </c>
      <c r="E3510" s="115">
        <v>0</v>
      </c>
      <c r="F3510" s="115">
        <v>0</v>
      </c>
      <c r="G3510" s="115">
        <v>0</v>
      </c>
      <c r="H3510" s="115">
        <v>0</v>
      </c>
      <c r="I3510" s="115">
        <v>0</v>
      </c>
      <c r="J3510" s="115">
        <v>0</v>
      </c>
      <c r="K3510" s="115">
        <v>0</v>
      </c>
      <c r="L3510" s="115">
        <v>0</v>
      </c>
      <c r="M3510" s="115">
        <v>0</v>
      </c>
      <c r="N3510" s="115">
        <v>0</v>
      </c>
      <c r="O3510" s="115">
        <v>0</v>
      </c>
      <c r="P3510" s="115">
        <v>0</v>
      </c>
      <c r="Q3510" s="115">
        <v>0</v>
      </c>
      <c r="R3510" s="115">
        <v>0</v>
      </c>
      <c r="S3510" s="115">
        <v>0</v>
      </c>
      <c r="T3510" s="115">
        <v>0</v>
      </c>
      <c r="U3510" s="115">
        <v>0</v>
      </c>
      <c r="V3510" s="115">
        <v>0</v>
      </c>
      <c r="W3510" s="115">
        <v>0</v>
      </c>
      <c r="X3510" s="115">
        <v>0</v>
      </c>
      <c r="Y3510" s="115">
        <v>0</v>
      </c>
      <c r="Z3510" s="115">
        <v>0</v>
      </c>
      <c r="AA3510" s="115">
        <v>0</v>
      </c>
      <c r="AB3510" s="115">
        <v>0</v>
      </c>
      <c r="AC3510" s="115">
        <v>0</v>
      </c>
      <c r="AD3510" s="115">
        <v>0</v>
      </c>
      <c r="AE3510" s="115">
        <v>0</v>
      </c>
      <c r="AF3510" s="115">
        <v>0</v>
      </c>
      <c r="AG3510" s="115">
        <v>0</v>
      </c>
    </row>
    <row r="3511" spans="1:33">
      <c r="A3511" s="115" t="s">
        <v>5230</v>
      </c>
      <c r="B3511" s="115" t="s">
        <v>19</v>
      </c>
      <c r="C3511" s="115">
        <v>0</v>
      </c>
      <c r="D3511" s="115">
        <v>0</v>
      </c>
      <c r="E3511" s="115">
        <v>0</v>
      </c>
      <c r="F3511" s="115">
        <v>0</v>
      </c>
      <c r="G3511" s="115">
        <v>0</v>
      </c>
      <c r="H3511" s="115">
        <v>0</v>
      </c>
      <c r="I3511" s="115">
        <v>0</v>
      </c>
      <c r="J3511" s="115">
        <v>0</v>
      </c>
      <c r="K3511" s="115">
        <v>0</v>
      </c>
      <c r="L3511" s="115">
        <v>0</v>
      </c>
      <c r="M3511" s="115">
        <v>0</v>
      </c>
      <c r="N3511" s="115">
        <v>0</v>
      </c>
      <c r="O3511" s="115">
        <v>0</v>
      </c>
      <c r="P3511" s="115">
        <v>0</v>
      </c>
      <c r="Q3511" s="115">
        <v>0</v>
      </c>
      <c r="R3511" s="115">
        <v>0</v>
      </c>
      <c r="S3511" s="115">
        <v>0</v>
      </c>
      <c r="T3511" s="115">
        <v>0</v>
      </c>
      <c r="U3511" s="115">
        <v>0</v>
      </c>
      <c r="V3511" s="115">
        <v>0</v>
      </c>
      <c r="W3511" s="115">
        <v>0</v>
      </c>
      <c r="X3511" s="115">
        <v>0</v>
      </c>
      <c r="Y3511" s="115">
        <v>0</v>
      </c>
      <c r="Z3511" s="115">
        <v>0</v>
      </c>
      <c r="AA3511" s="115">
        <v>0</v>
      </c>
      <c r="AB3511" s="115">
        <v>0</v>
      </c>
      <c r="AC3511" s="115">
        <v>0</v>
      </c>
      <c r="AD3511" s="115">
        <v>0</v>
      </c>
      <c r="AE3511" s="115">
        <v>0</v>
      </c>
      <c r="AF3511" s="115">
        <v>0</v>
      </c>
      <c r="AG3511" s="115">
        <v>0</v>
      </c>
    </row>
    <row r="3512" spans="1:33">
      <c r="A3512" s="115" t="s">
        <v>5231</v>
      </c>
      <c r="B3512" s="115" t="s">
        <v>19</v>
      </c>
      <c r="C3512" s="115">
        <v>0</v>
      </c>
      <c r="D3512" s="115">
        <v>0</v>
      </c>
      <c r="E3512" s="115">
        <v>0</v>
      </c>
      <c r="F3512" s="115">
        <v>0</v>
      </c>
      <c r="G3512" s="115">
        <v>0</v>
      </c>
      <c r="H3512" s="115">
        <v>0</v>
      </c>
      <c r="I3512" s="115">
        <v>0</v>
      </c>
      <c r="J3512" s="115">
        <v>0</v>
      </c>
      <c r="K3512" s="115">
        <v>0</v>
      </c>
      <c r="L3512" s="115">
        <v>0</v>
      </c>
      <c r="M3512" s="115">
        <v>0</v>
      </c>
      <c r="N3512" s="115">
        <v>0</v>
      </c>
      <c r="O3512" s="115">
        <v>0</v>
      </c>
      <c r="P3512" s="115">
        <v>0</v>
      </c>
      <c r="Q3512" s="115">
        <v>0</v>
      </c>
      <c r="R3512" s="115">
        <v>0</v>
      </c>
      <c r="S3512" s="115">
        <v>0</v>
      </c>
      <c r="T3512" s="115">
        <v>0</v>
      </c>
      <c r="U3512" s="115">
        <v>0</v>
      </c>
      <c r="V3512" s="115">
        <v>0</v>
      </c>
      <c r="W3512" s="115">
        <v>0</v>
      </c>
      <c r="X3512" s="115">
        <v>0</v>
      </c>
      <c r="Y3512" s="115">
        <v>0</v>
      </c>
      <c r="Z3512" s="115">
        <v>0</v>
      </c>
      <c r="AA3512" s="115">
        <v>0</v>
      </c>
      <c r="AB3512" s="115">
        <v>0</v>
      </c>
      <c r="AC3512" s="115">
        <v>0</v>
      </c>
      <c r="AD3512" s="115">
        <v>0</v>
      </c>
      <c r="AE3512" s="115">
        <v>0</v>
      </c>
      <c r="AF3512" s="115">
        <v>0</v>
      </c>
      <c r="AG3512" s="115">
        <v>0</v>
      </c>
    </row>
    <row r="3513" spans="1:33">
      <c r="A3513" s="115" t="s">
        <v>5232</v>
      </c>
      <c r="B3513" s="115" t="s">
        <v>19</v>
      </c>
      <c r="C3513" s="115">
        <v>0</v>
      </c>
      <c r="D3513" s="115">
        <v>0</v>
      </c>
      <c r="E3513" s="115">
        <v>0</v>
      </c>
      <c r="F3513" s="115">
        <v>0</v>
      </c>
      <c r="G3513" s="115">
        <v>0</v>
      </c>
      <c r="H3513" s="115">
        <v>0</v>
      </c>
      <c r="I3513" s="115">
        <v>0</v>
      </c>
      <c r="J3513" s="115">
        <v>0</v>
      </c>
      <c r="K3513" s="115">
        <v>0</v>
      </c>
      <c r="L3513" s="115">
        <v>0</v>
      </c>
      <c r="M3513" s="115">
        <v>0</v>
      </c>
      <c r="N3513" s="115">
        <v>0</v>
      </c>
      <c r="O3513" s="115">
        <v>0</v>
      </c>
      <c r="P3513" s="115">
        <v>0</v>
      </c>
      <c r="Q3513" s="115">
        <v>0</v>
      </c>
      <c r="R3513" s="115">
        <v>0</v>
      </c>
      <c r="S3513" s="115">
        <v>0</v>
      </c>
      <c r="T3513" s="115">
        <v>0</v>
      </c>
      <c r="U3513" s="115">
        <v>0</v>
      </c>
      <c r="V3513" s="115">
        <v>0</v>
      </c>
      <c r="W3513" s="115">
        <v>0</v>
      </c>
      <c r="X3513" s="115">
        <v>0</v>
      </c>
      <c r="Y3513" s="115">
        <v>0</v>
      </c>
      <c r="Z3513" s="115">
        <v>0</v>
      </c>
      <c r="AA3513" s="115">
        <v>0</v>
      </c>
      <c r="AB3513" s="115">
        <v>0</v>
      </c>
      <c r="AC3513" s="115">
        <v>0</v>
      </c>
      <c r="AD3513" s="115">
        <v>0</v>
      </c>
      <c r="AE3513" s="115">
        <v>0</v>
      </c>
      <c r="AF3513" s="115">
        <v>0</v>
      </c>
      <c r="AG3513" s="115">
        <v>0</v>
      </c>
    </row>
    <row r="3514" spans="1:33">
      <c r="A3514" s="115" t="s">
        <v>5233</v>
      </c>
      <c r="B3514" s="115" t="s">
        <v>19</v>
      </c>
      <c r="C3514" s="115">
        <v>0</v>
      </c>
      <c r="D3514" s="115">
        <v>0</v>
      </c>
      <c r="E3514" s="115">
        <v>0</v>
      </c>
      <c r="F3514" s="115">
        <v>0</v>
      </c>
      <c r="G3514" s="115">
        <v>0</v>
      </c>
      <c r="H3514" s="115">
        <v>0</v>
      </c>
      <c r="I3514" s="115">
        <v>0</v>
      </c>
      <c r="J3514" s="115">
        <v>0</v>
      </c>
      <c r="K3514" s="115">
        <v>0</v>
      </c>
      <c r="L3514" s="115">
        <v>0</v>
      </c>
      <c r="M3514" s="115">
        <v>0</v>
      </c>
      <c r="N3514" s="115">
        <v>0</v>
      </c>
      <c r="O3514" s="115">
        <v>0</v>
      </c>
      <c r="P3514" s="115">
        <v>0</v>
      </c>
      <c r="Q3514" s="115">
        <v>0</v>
      </c>
      <c r="R3514" s="115">
        <v>0</v>
      </c>
      <c r="S3514" s="115">
        <v>0</v>
      </c>
      <c r="T3514" s="115">
        <v>0</v>
      </c>
      <c r="U3514" s="115">
        <v>0</v>
      </c>
      <c r="V3514" s="115">
        <v>0</v>
      </c>
      <c r="W3514" s="115">
        <v>0</v>
      </c>
      <c r="X3514" s="115">
        <v>0</v>
      </c>
      <c r="Y3514" s="115">
        <v>0</v>
      </c>
      <c r="Z3514" s="115">
        <v>0</v>
      </c>
      <c r="AA3514" s="115">
        <v>0</v>
      </c>
      <c r="AB3514" s="115">
        <v>0</v>
      </c>
      <c r="AC3514" s="115">
        <v>0</v>
      </c>
      <c r="AD3514" s="115">
        <v>0</v>
      </c>
      <c r="AE3514" s="115">
        <v>0</v>
      </c>
      <c r="AF3514" s="115">
        <v>0</v>
      </c>
      <c r="AG3514" s="115">
        <v>0</v>
      </c>
    </row>
    <row r="3515" spans="1:33">
      <c r="A3515" s="115" t="s">
        <v>5234</v>
      </c>
      <c r="B3515" s="115" t="s">
        <v>19</v>
      </c>
      <c r="C3515" s="115">
        <v>0</v>
      </c>
      <c r="D3515" s="115">
        <v>0</v>
      </c>
      <c r="E3515" s="115">
        <v>0</v>
      </c>
      <c r="F3515" s="115">
        <v>0</v>
      </c>
      <c r="G3515" s="115">
        <v>0</v>
      </c>
      <c r="H3515" s="115">
        <v>0</v>
      </c>
      <c r="I3515" s="115">
        <v>0</v>
      </c>
      <c r="J3515" s="115">
        <v>0</v>
      </c>
      <c r="K3515" s="115">
        <v>0</v>
      </c>
      <c r="L3515" s="115">
        <v>0</v>
      </c>
      <c r="M3515" s="115">
        <v>0</v>
      </c>
      <c r="N3515" s="115">
        <v>0</v>
      </c>
      <c r="O3515" s="115">
        <v>0</v>
      </c>
      <c r="P3515" s="115">
        <v>0</v>
      </c>
      <c r="Q3515" s="115">
        <v>0</v>
      </c>
      <c r="R3515" s="115">
        <v>0</v>
      </c>
      <c r="S3515" s="115">
        <v>0</v>
      </c>
      <c r="T3515" s="115">
        <v>0</v>
      </c>
      <c r="U3515" s="115">
        <v>0</v>
      </c>
      <c r="V3515" s="115">
        <v>0</v>
      </c>
      <c r="W3515" s="115">
        <v>0</v>
      </c>
      <c r="X3515" s="115">
        <v>0</v>
      </c>
      <c r="Y3515" s="115">
        <v>0</v>
      </c>
      <c r="Z3515" s="115">
        <v>0</v>
      </c>
      <c r="AA3515" s="115">
        <v>0</v>
      </c>
      <c r="AB3515" s="115">
        <v>0</v>
      </c>
      <c r="AC3515" s="115">
        <v>0</v>
      </c>
      <c r="AD3515" s="115">
        <v>0</v>
      </c>
      <c r="AE3515" s="115">
        <v>0</v>
      </c>
      <c r="AF3515" s="115">
        <v>0</v>
      </c>
      <c r="AG3515" s="115">
        <v>0</v>
      </c>
    </row>
    <row r="3516" spans="1:33">
      <c r="A3516" s="115" t="s">
        <v>5235</v>
      </c>
      <c r="B3516" s="115" t="s">
        <v>19</v>
      </c>
      <c r="C3516" s="115">
        <v>0</v>
      </c>
      <c r="D3516" s="115">
        <v>0</v>
      </c>
      <c r="E3516" s="115">
        <v>0</v>
      </c>
      <c r="F3516" s="115">
        <v>0</v>
      </c>
      <c r="G3516" s="115">
        <v>0</v>
      </c>
      <c r="H3516" s="115">
        <v>0</v>
      </c>
      <c r="I3516" s="115">
        <v>0</v>
      </c>
      <c r="J3516" s="115">
        <v>0</v>
      </c>
      <c r="K3516" s="115">
        <v>0</v>
      </c>
      <c r="L3516" s="115">
        <v>0</v>
      </c>
      <c r="M3516" s="115">
        <v>0</v>
      </c>
      <c r="N3516" s="115">
        <v>0</v>
      </c>
      <c r="O3516" s="115">
        <v>0</v>
      </c>
      <c r="P3516" s="115">
        <v>0</v>
      </c>
      <c r="Q3516" s="115">
        <v>0</v>
      </c>
      <c r="R3516" s="115">
        <v>0</v>
      </c>
      <c r="S3516" s="115">
        <v>0</v>
      </c>
      <c r="T3516" s="115">
        <v>0</v>
      </c>
      <c r="U3516" s="115">
        <v>0</v>
      </c>
      <c r="V3516" s="115">
        <v>0</v>
      </c>
      <c r="W3516" s="115">
        <v>0</v>
      </c>
      <c r="X3516" s="115">
        <v>0</v>
      </c>
      <c r="Y3516" s="115">
        <v>0</v>
      </c>
      <c r="Z3516" s="115">
        <v>0</v>
      </c>
      <c r="AA3516" s="115">
        <v>0</v>
      </c>
      <c r="AB3516" s="115">
        <v>0</v>
      </c>
      <c r="AC3516" s="115">
        <v>0</v>
      </c>
      <c r="AD3516" s="115">
        <v>0</v>
      </c>
      <c r="AE3516" s="115">
        <v>0</v>
      </c>
      <c r="AF3516" s="115">
        <v>0</v>
      </c>
      <c r="AG3516" s="115">
        <v>0</v>
      </c>
    </row>
    <row r="3517" spans="1:33">
      <c r="A3517" s="115" t="s">
        <v>5236</v>
      </c>
      <c r="B3517" s="115" t="s">
        <v>19</v>
      </c>
      <c r="C3517" s="115">
        <v>0</v>
      </c>
      <c r="D3517" s="115">
        <v>0</v>
      </c>
      <c r="E3517" s="115">
        <v>0</v>
      </c>
      <c r="F3517" s="115">
        <v>0</v>
      </c>
      <c r="G3517" s="115">
        <v>0</v>
      </c>
      <c r="H3517" s="115">
        <v>0</v>
      </c>
      <c r="I3517" s="115">
        <v>0</v>
      </c>
      <c r="J3517" s="115">
        <v>0</v>
      </c>
      <c r="K3517" s="115">
        <v>0</v>
      </c>
      <c r="L3517" s="115">
        <v>0</v>
      </c>
      <c r="M3517" s="115">
        <v>0</v>
      </c>
      <c r="N3517" s="115">
        <v>0</v>
      </c>
      <c r="O3517" s="115">
        <v>0</v>
      </c>
      <c r="P3517" s="115">
        <v>0</v>
      </c>
      <c r="Q3517" s="115">
        <v>0</v>
      </c>
      <c r="R3517" s="115">
        <v>0</v>
      </c>
      <c r="S3517" s="115">
        <v>0</v>
      </c>
      <c r="T3517" s="115">
        <v>0</v>
      </c>
      <c r="U3517" s="115">
        <v>0</v>
      </c>
      <c r="V3517" s="115">
        <v>0</v>
      </c>
      <c r="W3517" s="115">
        <v>0</v>
      </c>
      <c r="X3517" s="115">
        <v>0</v>
      </c>
      <c r="Y3517" s="115">
        <v>0</v>
      </c>
      <c r="Z3517" s="115">
        <v>0</v>
      </c>
      <c r="AA3517" s="115">
        <v>0</v>
      </c>
      <c r="AB3517" s="115">
        <v>0</v>
      </c>
      <c r="AC3517" s="115">
        <v>0</v>
      </c>
      <c r="AD3517" s="115">
        <v>0</v>
      </c>
      <c r="AE3517" s="115">
        <v>0</v>
      </c>
      <c r="AF3517" s="115">
        <v>0</v>
      </c>
      <c r="AG3517" s="115">
        <v>0</v>
      </c>
    </row>
    <row r="3518" spans="1:33">
      <c r="A3518" s="115" t="s">
        <v>5237</v>
      </c>
      <c r="B3518" s="115" t="s">
        <v>19</v>
      </c>
      <c r="C3518" s="115">
        <v>0</v>
      </c>
      <c r="D3518" s="115">
        <v>0</v>
      </c>
      <c r="E3518" s="115">
        <v>0</v>
      </c>
      <c r="F3518" s="115">
        <v>0</v>
      </c>
      <c r="G3518" s="115">
        <v>0</v>
      </c>
      <c r="H3518" s="115">
        <v>0</v>
      </c>
      <c r="I3518" s="115">
        <v>0</v>
      </c>
      <c r="J3518" s="115">
        <v>0</v>
      </c>
      <c r="K3518" s="115">
        <v>0</v>
      </c>
      <c r="L3518" s="115">
        <v>0</v>
      </c>
      <c r="M3518" s="115">
        <v>0</v>
      </c>
      <c r="N3518" s="115">
        <v>0</v>
      </c>
      <c r="O3518" s="115">
        <v>0</v>
      </c>
      <c r="P3518" s="115">
        <v>0</v>
      </c>
      <c r="Q3518" s="115">
        <v>0</v>
      </c>
      <c r="R3518" s="115">
        <v>0</v>
      </c>
      <c r="S3518" s="115">
        <v>0</v>
      </c>
      <c r="T3518" s="115">
        <v>0</v>
      </c>
      <c r="U3518" s="115">
        <v>0</v>
      </c>
      <c r="V3518" s="115">
        <v>0</v>
      </c>
      <c r="W3518" s="115">
        <v>0</v>
      </c>
      <c r="X3518" s="115">
        <v>0</v>
      </c>
      <c r="Y3518" s="115">
        <v>0</v>
      </c>
      <c r="Z3518" s="115">
        <v>0</v>
      </c>
      <c r="AA3518" s="115">
        <v>0</v>
      </c>
      <c r="AB3518" s="115">
        <v>0</v>
      </c>
      <c r="AC3518" s="115">
        <v>0</v>
      </c>
      <c r="AD3518" s="115">
        <v>0</v>
      </c>
      <c r="AE3518" s="115">
        <v>0</v>
      </c>
      <c r="AF3518" s="115">
        <v>0</v>
      </c>
      <c r="AG3518" s="115">
        <v>0</v>
      </c>
    </row>
    <row r="3519" spans="1:33">
      <c r="A3519" s="115" t="s">
        <v>5238</v>
      </c>
      <c r="B3519" s="115" t="s">
        <v>19</v>
      </c>
      <c r="C3519" s="115">
        <v>0</v>
      </c>
      <c r="D3519" s="115">
        <v>0</v>
      </c>
      <c r="E3519" s="115">
        <v>0</v>
      </c>
      <c r="F3519" s="115">
        <v>0</v>
      </c>
      <c r="G3519" s="115">
        <v>0</v>
      </c>
      <c r="H3519" s="115">
        <v>0</v>
      </c>
      <c r="I3519" s="115">
        <v>0</v>
      </c>
      <c r="J3519" s="115">
        <v>0</v>
      </c>
      <c r="K3519" s="115">
        <v>0</v>
      </c>
      <c r="L3519" s="115">
        <v>0</v>
      </c>
      <c r="M3519" s="115">
        <v>0</v>
      </c>
      <c r="N3519" s="115">
        <v>0</v>
      </c>
      <c r="O3519" s="115">
        <v>0</v>
      </c>
      <c r="P3519" s="115">
        <v>0</v>
      </c>
      <c r="Q3519" s="115">
        <v>0</v>
      </c>
      <c r="R3519" s="115">
        <v>0</v>
      </c>
      <c r="S3519" s="115">
        <v>0</v>
      </c>
      <c r="T3519" s="115">
        <v>0</v>
      </c>
      <c r="U3519" s="115">
        <v>0</v>
      </c>
      <c r="V3519" s="115">
        <v>0</v>
      </c>
      <c r="W3519" s="115">
        <v>0</v>
      </c>
      <c r="X3519" s="115">
        <v>0</v>
      </c>
      <c r="Y3519" s="115">
        <v>0</v>
      </c>
      <c r="Z3519" s="115">
        <v>0</v>
      </c>
      <c r="AA3519" s="115">
        <v>0</v>
      </c>
      <c r="AB3519" s="115">
        <v>0</v>
      </c>
      <c r="AC3519" s="115">
        <v>0</v>
      </c>
      <c r="AD3519" s="115">
        <v>0</v>
      </c>
      <c r="AE3519" s="115">
        <v>0</v>
      </c>
      <c r="AF3519" s="115">
        <v>0</v>
      </c>
      <c r="AG3519" s="115">
        <v>0</v>
      </c>
    </row>
    <row r="3520" spans="1:33">
      <c r="A3520" s="115" t="s">
        <v>5239</v>
      </c>
      <c r="B3520" s="115" t="s">
        <v>19</v>
      </c>
      <c r="C3520" s="115">
        <v>0</v>
      </c>
      <c r="D3520" s="115">
        <v>0</v>
      </c>
      <c r="E3520" s="115">
        <v>0</v>
      </c>
      <c r="F3520" s="115">
        <v>0</v>
      </c>
      <c r="G3520" s="115">
        <v>0</v>
      </c>
      <c r="H3520" s="115">
        <v>0</v>
      </c>
      <c r="I3520" s="115">
        <v>0</v>
      </c>
      <c r="J3520" s="115">
        <v>0</v>
      </c>
      <c r="K3520" s="115">
        <v>0</v>
      </c>
      <c r="L3520" s="115">
        <v>0</v>
      </c>
      <c r="M3520" s="115">
        <v>0</v>
      </c>
      <c r="N3520" s="115">
        <v>0</v>
      </c>
      <c r="O3520" s="115">
        <v>0</v>
      </c>
      <c r="P3520" s="115">
        <v>0</v>
      </c>
      <c r="Q3520" s="115">
        <v>0</v>
      </c>
      <c r="R3520" s="115">
        <v>0</v>
      </c>
      <c r="S3520" s="115">
        <v>0</v>
      </c>
      <c r="T3520" s="115">
        <v>0</v>
      </c>
      <c r="U3520" s="115">
        <v>0</v>
      </c>
      <c r="V3520" s="115">
        <v>0</v>
      </c>
      <c r="W3520" s="115">
        <v>0</v>
      </c>
      <c r="X3520" s="115">
        <v>0</v>
      </c>
      <c r="Y3520" s="115">
        <v>0</v>
      </c>
      <c r="Z3520" s="115">
        <v>0</v>
      </c>
      <c r="AA3520" s="115">
        <v>0</v>
      </c>
      <c r="AB3520" s="115">
        <v>0</v>
      </c>
      <c r="AC3520" s="115">
        <v>0</v>
      </c>
      <c r="AD3520" s="115">
        <v>0</v>
      </c>
      <c r="AE3520" s="115">
        <v>0</v>
      </c>
      <c r="AF3520" s="115">
        <v>0</v>
      </c>
      <c r="AG3520" s="115">
        <v>0</v>
      </c>
    </row>
    <row r="3521" spans="1:33">
      <c r="A3521" s="115" t="s">
        <v>5240</v>
      </c>
      <c r="B3521" s="115" t="s">
        <v>19</v>
      </c>
      <c r="C3521" s="115">
        <v>0</v>
      </c>
      <c r="D3521" s="115">
        <v>0</v>
      </c>
      <c r="E3521" s="115">
        <v>0</v>
      </c>
      <c r="F3521" s="115">
        <v>0</v>
      </c>
      <c r="G3521" s="115">
        <v>0</v>
      </c>
      <c r="H3521" s="115">
        <v>0</v>
      </c>
      <c r="I3521" s="115">
        <v>0</v>
      </c>
      <c r="J3521" s="115">
        <v>0</v>
      </c>
      <c r="K3521" s="115">
        <v>0</v>
      </c>
      <c r="L3521" s="115">
        <v>0</v>
      </c>
      <c r="M3521" s="115">
        <v>0</v>
      </c>
      <c r="N3521" s="115">
        <v>0</v>
      </c>
      <c r="O3521" s="115">
        <v>0</v>
      </c>
      <c r="P3521" s="115">
        <v>0</v>
      </c>
      <c r="Q3521" s="115">
        <v>0</v>
      </c>
      <c r="R3521" s="115">
        <v>0</v>
      </c>
      <c r="S3521" s="115">
        <v>0</v>
      </c>
      <c r="T3521" s="115">
        <v>0</v>
      </c>
      <c r="U3521" s="115">
        <v>0</v>
      </c>
      <c r="V3521" s="115">
        <v>0</v>
      </c>
      <c r="W3521" s="115">
        <v>0</v>
      </c>
      <c r="X3521" s="115">
        <v>0</v>
      </c>
      <c r="Y3521" s="115">
        <v>0</v>
      </c>
      <c r="Z3521" s="115">
        <v>0</v>
      </c>
      <c r="AA3521" s="115">
        <v>0</v>
      </c>
      <c r="AB3521" s="115">
        <v>0</v>
      </c>
      <c r="AC3521" s="115">
        <v>0</v>
      </c>
      <c r="AD3521" s="115">
        <v>0</v>
      </c>
      <c r="AE3521" s="115">
        <v>0</v>
      </c>
      <c r="AF3521" s="115">
        <v>0</v>
      </c>
      <c r="AG3521" s="115">
        <v>0</v>
      </c>
    </row>
    <row r="3522" spans="1:33">
      <c r="A3522" s="115" t="s">
        <v>5241</v>
      </c>
      <c r="B3522" s="115" t="s">
        <v>19</v>
      </c>
      <c r="C3522" s="115">
        <v>0</v>
      </c>
      <c r="D3522" s="115">
        <v>0</v>
      </c>
      <c r="E3522" s="115">
        <v>0</v>
      </c>
      <c r="F3522" s="115">
        <v>0</v>
      </c>
      <c r="G3522" s="115">
        <v>0</v>
      </c>
      <c r="H3522" s="115">
        <v>0</v>
      </c>
      <c r="I3522" s="115">
        <v>0</v>
      </c>
      <c r="J3522" s="115">
        <v>0</v>
      </c>
      <c r="K3522" s="115">
        <v>0</v>
      </c>
      <c r="L3522" s="115">
        <v>0</v>
      </c>
      <c r="M3522" s="115">
        <v>0</v>
      </c>
      <c r="N3522" s="115">
        <v>0</v>
      </c>
      <c r="O3522" s="115">
        <v>0</v>
      </c>
      <c r="P3522" s="115">
        <v>0</v>
      </c>
      <c r="Q3522" s="115">
        <v>0</v>
      </c>
      <c r="R3522" s="115">
        <v>0</v>
      </c>
      <c r="S3522" s="115">
        <v>0</v>
      </c>
      <c r="T3522" s="115">
        <v>0</v>
      </c>
      <c r="U3522" s="115">
        <v>0</v>
      </c>
      <c r="V3522" s="115">
        <v>0</v>
      </c>
      <c r="W3522" s="115">
        <v>0</v>
      </c>
      <c r="X3522" s="115">
        <v>0</v>
      </c>
      <c r="Y3522" s="115">
        <v>0</v>
      </c>
      <c r="Z3522" s="115">
        <v>0</v>
      </c>
      <c r="AA3522" s="115">
        <v>0</v>
      </c>
      <c r="AB3522" s="115">
        <v>0</v>
      </c>
      <c r="AC3522" s="115">
        <v>0</v>
      </c>
      <c r="AD3522" s="115">
        <v>0</v>
      </c>
      <c r="AE3522" s="115">
        <v>0</v>
      </c>
      <c r="AF3522" s="115">
        <v>0</v>
      </c>
      <c r="AG3522" s="115">
        <v>0</v>
      </c>
    </row>
    <row r="3523" spans="1:33">
      <c r="A3523" s="115" t="s">
        <v>5242</v>
      </c>
      <c r="B3523" s="115" t="s">
        <v>19</v>
      </c>
      <c r="C3523" s="115">
        <v>0</v>
      </c>
      <c r="D3523" s="115">
        <v>0</v>
      </c>
      <c r="E3523" s="115">
        <v>0</v>
      </c>
      <c r="F3523" s="115">
        <v>0</v>
      </c>
      <c r="G3523" s="115">
        <v>0</v>
      </c>
      <c r="H3523" s="115">
        <v>0</v>
      </c>
      <c r="I3523" s="115">
        <v>0</v>
      </c>
      <c r="J3523" s="115">
        <v>0</v>
      </c>
      <c r="K3523" s="115">
        <v>0</v>
      </c>
      <c r="L3523" s="115">
        <v>0</v>
      </c>
      <c r="M3523" s="115">
        <v>0</v>
      </c>
      <c r="N3523" s="115">
        <v>0</v>
      </c>
      <c r="O3523" s="115">
        <v>0</v>
      </c>
      <c r="P3523" s="115">
        <v>0</v>
      </c>
      <c r="Q3523" s="115">
        <v>0</v>
      </c>
      <c r="R3523" s="115">
        <v>0</v>
      </c>
      <c r="S3523" s="115">
        <v>0</v>
      </c>
      <c r="T3523" s="115">
        <v>0</v>
      </c>
      <c r="U3523" s="115">
        <v>0</v>
      </c>
      <c r="V3523" s="115">
        <v>0</v>
      </c>
      <c r="W3523" s="115">
        <v>0</v>
      </c>
      <c r="X3523" s="115">
        <v>0</v>
      </c>
      <c r="Y3523" s="115">
        <v>0</v>
      </c>
      <c r="Z3523" s="115">
        <v>0</v>
      </c>
      <c r="AA3523" s="115">
        <v>0</v>
      </c>
      <c r="AB3523" s="115">
        <v>0</v>
      </c>
      <c r="AC3523" s="115">
        <v>0</v>
      </c>
      <c r="AD3523" s="115">
        <v>0</v>
      </c>
      <c r="AE3523" s="115">
        <v>0</v>
      </c>
      <c r="AF3523" s="115">
        <v>0</v>
      </c>
      <c r="AG3523" s="115">
        <v>0</v>
      </c>
    </row>
    <row r="3524" spans="1:33">
      <c r="A3524" s="115" t="s">
        <v>5243</v>
      </c>
      <c r="B3524" s="115" t="s">
        <v>19</v>
      </c>
      <c r="C3524" s="115">
        <v>0</v>
      </c>
      <c r="D3524" s="115">
        <v>0</v>
      </c>
      <c r="E3524" s="115">
        <v>0</v>
      </c>
      <c r="F3524" s="115">
        <v>0</v>
      </c>
      <c r="G3524" s="115">
        <v>0</v>
      </c>
      <c r="H3524" s="115">
        <v>0</v>
      </c>
      <c r="I3524" s="115">
        <v>0</v>
      </c>
      <c r="J3524" s="115">
        <v>0</v>
      </c>
      <c r="K3524" s="115">
        <v>0</v>
      </c>
      <c r="L3524" s="115">
        <v>0</v>
      </c>
      <c r="M3524" s="115">
        <v>0</v>
      </c>
      <c r="N3524" s="115">
        <v>0</v>
      </c>
      <c r="O3524" s="115">
        <v>0</v>
      </c>
      <c r="P3524" s="115">
        <v>0</v>
      </c>
      <c r="Q3524" s="115">
        <v>0</v>
      </c>
      <c r="R3524" s="115">
        <v>0</v>
      </c>
      <c r="S3524" s="115">
        <v>0</v>
      </c>
      <c r="T3524" s="115">
        <v>0</v>
      </c>
      <c r="U3524" s="115">
        <v>0</v>
      </c>
      <c r="V3524" s="115">
        <v>0</v>
      </c>
      <c r="W3524" s="115">
        <v>0</v>
      </c>
      <c r="X3524" s="115">
        <v>0</v>
      </c>
      <c r="Y3524" s="115">
        <v>0</v>
      </c>
      <c r="Z3524" s="115">
        <v>0</v>
      </c>
      <c r="AA3524" s="115">
        <v>0</v>
      </c>
      <c r="AB3524" s="115">
        <v>0</v>
      </c>
      <c r="AC3524" s="115">
        <v>0</v>
      </c>
      <c r="AD3524" s="115">
        <v>0</v>
      </c>
      <c r="AE3524" s="115">
        <v>0</v>
      </c>
      <c r="AF3524" s="115">
        <v>0</v>
      </c>
      <c r="AG3524" s="115">
        <v>0</v>
      </c>
    </row>
    <row r="3525" spans="1:33">
      <c r="A3525" s="115" t="s">
        <v>5244</v>
      </c>
      <c r="B3525" s="115" t="s">
        <v>19</v>
      </c>
      <c r="C3525" s="115">
        <v>0</v>
      </c>
      <c r="D3525" s="115">
        <v>0</v>
      </c>
      <c r="E3525" s="115">
        <v>0</v>
      </c>
      <c r="F3525" s="115">
        <v>0</v>
      </c>
      <c r="G3525" s="115">
        <v>0</v>
      </c>
      <c r="H3525" s="115">
        <v>0</v>
      </c>
      <c r="I3525" s="115">
        <v>0</v>
      </c>
      <c r="J3525" s="115">
        <v>0</v>
      </c>
      <c r="K3525" s="115">
        <v>0</v>
      </c>
      <c r="L3525" s="115">
        <v>0</v>
      </c>
      <c r="M3525" s="115">
        <v>0</v>
      </c>
      <c r="N3525" s="115">
        <v>0</v>
      </c>
      <c r="O3525" s="115">
        <v>0</v>
      </c>
      <c r="P3525" s="115">
        <v>0</v>
      </c>
      <c r="Q3525" s="115">
        <v>0</v>
      </c>
      <c r="R3525" s="115">
        <v>0</v>
      </c>
      <c r="S3525" s="115">
        <v>0</v>
      </c>
      <c r="T3525" s="115">
        <v>0</v>
      </c>
      <c r="U3525" s="115">
        <v>0</v>
      </c>
      <c r="V3525" s="115">
        <v>0</v>
      </c>
      <c r="W3525" s="115">
        <v>0</v>
      </c>
      <c r="X3525" s="115">
        <v>0</v>
      </c>
      <c r="Y3525" s="115">
        <v>0</v>
      </c>
      <c r="Z3525" s="115">
        <v>0</v>
      </c>
      <c r="AA3525" s="115">
        <v>0</v>
      </c>
      <c r="AB3525" s="115">
        <v>0</v>
      </c>
      <c r="AC3525" s="115">
        <v>0</v>
      </c>
      <c r="AD3525" s="115">
        <v>0</v>
      </c>
      <c r="AE3525" s="115">
        <v>0</v>
      </c>
      <c r="AF3525" s="115">
        <v>0</v>
      </c>
      <c r="AG3525" s="115">
        <v>0</v>
      </c>
    </row>
    <row r="3526" spans="1:33">
      <c r="A3526" s="115" t="s">
        <v>5245</v>
      </c>
      <c r="B3526" s="115" t="s">
        <v>19</v>
      </c>
      <c r="C3526" s="115">
        <v>0</v>
      </c>
      <c r="D3526" s="115">
        <v>0</v>
      </c>
      <c r="E3526" s="115">
        <v>0</v>
      </c>
      <c r="F3526" s="115">
        <v>0</v>
      </c>
      <c r="G3526" s="115">
        <v>0</v>
      </c>
      <c r="H3526" s="115">
        <v>0</v>
      </c>
      <c r="I3526" s="115">
        <v>0</v>
      </c>
      <c r="J3526" s="115">
        <v>0</v>
      </c>
      <c r="K3526" s="115">
        <v>0</v>
      </c>
      <c r="L3526" s="115">
        <v>0</v>
      </c>
      <c r="M3526" s="115">
        <v>0</v>
      </c>
      <c r="N3526" s="115">
        <v>0</v>
      </c>
      <c r="O3526" s="115">
        <v>0</v>
      </c>
      <c r="P3526" s="115">
        <v>0</v>
      </c>
      <c r="Q3526" s="115">
        <v>0</v>
      </c>
      <c r="R3526" s="115">
        <v>0</v>
      </c>
      <c r="S3526" s="115">
        <v>0</v>
      </c>
      <c r="T3526" s="115">
        <v>0</v>
      </c>
      <c r="U3526" s="115">
        <v>0</v>
      </c>
      <c r="V3526" s="115">
        <v>0</v>
      </c>
      <c r="W3526" s="115">
        <v>0</v>
      </c>
      <c r="X3526" s="115">
        <v>0</v>
      </c>
      <c r="Y3526" s="115">
        <v>0</v>
      </c>
      <c r="Z3526" s="115">
        <v>0</v>
      </c>
      <c r="AA3526" s="115">
        <v>0</v>
      </c>
      <c r="AB3526" s="115">
        <v>0</v>
      </c>
      <c r="AC3526" s="115">
        <v>0</v>
      </c>
      <c r="AD3526" s="115">
        <v>0</v>
      </c>
      <c r="AE3526" s="115">
        <v>0</v>
      </c>
      <c r="AF3526" s="115">
        <v>0</v>
      </c>
      <c r="AG3526" s="115">
        <v>0</v>
      </c>
    </row>
    <row r="3527" spans="1:33">
      <c r="A3527" s="115" t="s">
        <v>5246</v>
      </c>
      <c r="B3527" s="115" t="s">
        <v>19</v>
      </c>
      <c r="C3527" s="115">
        <v>0</v>
      </c>
      <c r="D3527" s="115">
        <v>0</v>
      </c>
      <c r="E3527" s="115">
        <v>0</v>
      </c>
      <c r="F3527" s="115">
        <v>0</v>
      </c>
      <c r="G3527" s="115">
        <v>0</v>
      </c>
      <c r="H3527" s="115">
        <v>0</v>
      </c>
      <c r="I3527" s="115">
        <v>0</v>
      </c>
      <c r="J3527" s="115">
        <v>0</v>
      </c>
      <c r="K3527" s="115">
        <v>0</v>
      </c>
      <c r="L3527" s="115">
        <v>0</v>
      </c>
      <c r="M3527" s="115">
        <v>0</v>
      </c>
      <c r="N3527" s="115">
        <v>0</v>
      </c>
      <c r="O3527" s="115">
        <v>0</v>
      </c>
      <c r="P3527" s="115">
        <v>0</v>
      </c>
      <c r="Q3527" s="115">
        <v>0</v>
      </c>
      <c r="R3527" s="115">
        <v>0</v>
      </c>
      <c r="S3527" s="115">
        <v>0</v>
      </c>
      <c r="T3527" s="115">
        <v>0</v>
      </c>
      <c r="U3527" s="115">
        <v>0</v>
      </c>
      <c r="V3527" s="115">
        <v>0</v>
      </c>
      <c r="W3527" s="115">
        <v>0</v>
      </c>
      <c r="X3527" s="115">
        <v>0</v>
      </c>
      <c r="Y3527" s="115">
        <v>0</v>
      </c>
      <c r="Z3527" s="115">
        <v>0</v>
      </c>
      <c r="AA3527" s="115">
        <v>0</v>
      </c>
      <c r="AB3527" s="115">
        <v>0</v>
      </c>
      <c r="AC3527" s="115">
        <v>0</v>
      </c>
      <c r="AD3527" s="115">
        <v>0</v>
      </c>
      <c r="AE3527" s="115">
        <v>0</v>
      </c>
      <c r="AF3527" s="115">
        <v>0</v>
      </c>
      <c r="AG3527" s="115">
        <v>0</v>
      </c>
    </row>
    <row r="3528" spans="1:33">
      <c r="A3528" s="115" t="s">
        <v>5247</v>
      </c>
      <c r="B3528" s="115" t="s">
        <v>19</v>
      </c>
      <c r="C3528" s="115">
        <v>0</v>
      </c>
      <c r="D3528" s="115">
        <v>0</v>
      </c>
      <c r="E3528" s="115">
        <v>0</v>
      </c>
      <c r="F3528" s="115">
        <v>0</v>
      </c>
      <c r="G3528" s="115">
        <v>0</v>
      </c>
      <c r="H3528" s="115">
        <v>0</v>
      </c>
      <c r="I3528" s="115">
        <v>0</v>
      </c>
      <c r="J3528" s="115">
        <v>0</v>
      </c>
      <c r="K3528" s="115">
        <v>0</v>
      </c>
      <c r="L3528" s="115">
        <v>0</v>
      </c>
      <c r="M3528" s="115">
        <v>0</v>
      </c>
      <c r="N3528" s="115">
        <v>0</v>
      </c>
      <c r="O3528" s="115">
        <v>0</v>
      </c>
      <c r="P3528" s="115">
        <v>0</v>
      </c>
      <c r="Q3528" s="115">
        <v>0</v>
      </c>
      <c r="R3528" s="115">
        <v>0</v>
      </c>
      <c r="S3528" s="115">
        <v>0</v>
      </c>
      <c r="T3528" s="115">
        <v>0</v>
      </c>
      <c r="U3528" s="115">
        <v>0</v>
      </c>
      <c r="V3528" s="115">
        <v>0</v>
      </c>
      <c r="W3528" s="115">
        <v>0</v>
      </c>
      <c r="X3528" s="115">
        <v>0</v>
      </c>
      <c r="Y3528" s="115">
        <v>0</v>
      </c>
      <c r="Z3528" s="115">
        <v>0</v>
      </c>
      <c r="AA3528" s="115">
        <v>0</v>
      </c>
      <c r="AB3528" s="115">
        <v>0</v>
      </c>
      <c r="AC3528" s="115">
        <v>0</v>
      </c>
      <c r="AD3528" s="115">
        <v>0</v>
      </c>
      <c r="AE3528" s="115">
        <v>0</v>
      </c>
      <c r="AF3528" s="115">
        <v>0</v>
      </c>
      <c r="AG3528" s="115">
        <v>0</v>
      </c>
    </row>
    <row r="3529" spans="1:33">
      <c r="A3529" s="115" t="s">
        <v>5248</v>
      </c>
      <c r="B3529" s="115" t="s">
        <v>19</v>
      </c>
      <c r="C3529" s="115">
        <v>0</v>
      </c>
      <c r="D3529" s="115">
        <v>0</v>
      </c>
      <c r="E3529" s="115">
        <v>0</v>
      </c>
      <c r="F3529" s="115">
        <v>0</v>
      </c>
      <c r="G3529" s="115">
        <v>0</v>
      </c>
      <c r="H3529" s="115">
        <v>0</v>
      </c>
      <c r="I3529" s="115">
        <v>0</v>
      </c>
      <c r="J3529" s="115">
        <v>0</v>
      </c>
      <c r="K3529" s="115">
        <v>0</v>
      </c>
      <c r="L3529" s="115">
        <v>0</v>
      </c>
      <c r="M3529" s="115">
        <v>0</v>
      </c>
      <c r="N3529" s="115">
        <v>0</v>
      </c>
      <c r="O3529" s="115">
        <v>0</v>
      </c>
      <c r="P3529" s="115">
        <v>0</v>
      </c>
      <c r="Q3529" s="115">
        <v>0</v>
      </c>
      <c r="R3529" s="115">
        <v>0</v>
      </c>
      <c r="S3529" s="115">
        <v>0</v>
      </c>
      <c r="T3529" s="115">
        <v>0</v>
      </c>
      <c r="U3529" s="115">
        <v>0</v>
      </c>
      <c r="V3529" s="115">
        <v>0</v>
      </c>
      <c r="W3529" s="115">
        <v>0</v>
      </c>
      <c r="X3529" s="115">
        <v>0</v>
      </c>
      <c r="Y3529" s="115">
        <v>0</v>
      </c>
      <c r="Z3529" s="115">
        <v>0</v>
      </c>
      <c r="AA3529" s="115">
        <v>0</v>
      </c>
      <c r="AB3529" s="115">
        <v>0</v>
      </c>
      <c r="AC3529" s="115">
        <v>0</v>
      </c>
      <c r="AD3529" s="115">
        <v>0</v>
      </c>
      <c r="AE3529" s="115">
        <v>0</v>
      </c>
      <c r="AF3529" s="115">
        <v>0</v>
      </c>
      <c r="AG3529" s="115">
        <v>0</v>
      </c>
    </row>
    <row r="3530" spans="1:33">
      <c r="A3530" s="115" t="s">
        <v>5249</v>
      </c>
      <c r="B3530" s="115" t="s">
        <v>19</v>
      </c>
      <c r="C3530" s="115">
        <v>0</v>
      </c>
      <c r="D3530" s="115">
        <v>0</v>
      </c>
      <c r="E3530" s="115">
        <v>0</v>
      </c>
      <c r="F3530" s="115">
        <v>0</v>
      </c>
      <c r="G3530" s="115">
        <v>0</v>
      </c>
      <c r="H3530" s="115">
        <v>0</v>
      </c>
      <c r="I3530" s="115">
        <v>0</v>
      </c>
      <c r="J3530" s="115">
        <v>0</v>
      </c>
      <c r="K3530" s="115">
        <v>0</v>
      </c>
      <c r="L3530" s="115">
        <v>0</v>
      </c>
      <c r="M3530" s="115">
        <v>0</v>
      </c>
      <c r="N3530" s="115">
        <v>0</v>
      </c>
      <c r="O3530" s="115">
        <v>0</v>
      </c>
      <c r="P3530" s="115">
        <v>0</v>
      </c>
      <c r="Q3530" s="115">
        <v>0</v>
      </c>
      <c r="R3530" s="115">
        <v>0</v>
      </c>
      <c r="S3530" s="115">
        <v>0</v>
      </c>
      <c r="T3530" s="115">
        <v>0</v>
      </c>
      <c r="U3530" s="115">
        <v>0</v>
      </c>
      <c r="V3530" s="115">
        <v>0</v>
      </c>
      <c r="W3530" s="115">
        <v>0</v>
      </c>
      <c r="X3530" s="115">
        <v>0</v>
      </c>
      <c r="Y3530" s="115">
        <v>0</v>
      </c>
      <c r="Z3530" s="115">
        <v>0</v>
      </c>
      <c r="AA3530" s="115">
        <v>0</v>
      </c>
      <c r="AB3530" s="115">
        <v>0</v>
      </c>
      <c r="AC3530" s="115">
        <v>0</v>
      </c>
      <c r="AD3530" s="115">
        <v>0</v>
      </c>
      <c r="AE3530" s="115">
        <v>0</v>
      </c>
      <c r="AF3530" s="115">
        <v>0</v>
      </c>
      <c r="AG3530" s="115">
        <v>0</v>
      </c>
    </row>
    <row r="3531" spans="1:33">
      <c r="A3531" s="115" t="s">
        <v>5250</v>
      </c>
      <c r="B3531" s="115" t="s">
        <v>19</v>
      </c>
      <c r="C3531" s="115">
        <v>0</v>
      </c>
      <c r="D3531" s="115">
        <v>0</v>
      </c>
      <c r="E3531" s="115">
        <v>0</v>
      </c>
      <c r="F3531" s="115">
        <v>0</v>
      </c>
      <c r="G3531" s="115">
        <v>0</v>
      </c>
      <c r="H3531" s="115">
        <v>0</v>
      </c>
      <c r="I3531" s="115">
        <v>0</v>
      </c>
      <c r="J3531" s="115">
        <v>0</v>
      </c>
      <c r="K3531" s="115">
        <v>0</v>
      </c>
      <c r="L3531" s="115">
        <v>0</v>
      </c>
      <c r="M3531" s="115">
        <v>0</v>
      </c>
      <c r="N3531" s="115">
        <v>0</v>
      </c>
      <c r="O3531" s="115">
        <v>0</v>
      </c>
      <c r="P3531" s="115">
        <v>0</v>
      </c>
      <c r="Q3531" s="115">
        <v>0</v>
      </c>
      <c r="R3531" s="115">
        <v>0</v>
      </c>
      <c r="S3531" s="115">
        <v>0</v>
      </c>
      <c r="T3531" s="115">
        <v>0</v>
      </c>
      <c r="U3531" s="115">
        <v>0</v>
      </c>
      <c r="V3531" s="115">
        <v>0</v>
      </c>
      <c r="W3531" s="115">
        <v>0</v>
      </c>
      <c r="X3531" s="115">
        <v>0</v>
      </c>
      <c r="Y3531" s="115">
        <v>0</v>
      </c>
      <c r="Z3531" s="115">
        <v>0</v>
      </c>
      <c r="AA3531" s="115">
        <v>0</v>
      </c>
      <c r="AB3531" s="115">
        <v>0</v>
      </c>
      <c r="AC3531" s="115">
        <v>0</v>
      </c>
      <c r="AD3531" s="115">
        <v>0</v>
      </c>
      <c r="AE3531" s="115">
        <v>0</v>
      </c>
      <c r="AF3531" s="115">
        <v>0</v>
      </c>
      <c r="AG3531" s="115">
        <v>0</v>
      </c>
    </row>
    <row r="3532" spans="1:33">
      <c r="A3532" s="115" t="s">
        <v>5251</v>
      </c>
      <c r="B3532" s="115" t="s">
        <v>19</v>
      </c>
      <c r="C3532" s="115">
        <v>0</v>
      </c>
      <c r="D3532" s="115">
        <v>0</v>
      </c>
      <c r="E3532" s="115">
        <v>0</v>
      </c>
      <c r="F3532" s="115">
        <v>0</v>
      </c>
      <c r="G3532" s="115">
        <v>0</v>
      </c>
      <c r="H3532" s="115">
        <v>0</v>
      </c>
      <c r="I3532" s="115">
        <v>0</v>
      </c>
      <c r="J3532" s="115">
        <v>0</v>
      </c>
      <c r="K3532" s="115">
        <v>0</v>
      </c>
      <c r="L3532" s="115">
        <v>0</v>
      </c>
      <c r="M3532" s="115">
        <v>0</v>
      </c>
      <c r="N3532" s="115">
        <v>0</v>
      </c>
      <c r="O3532" s="115">
        <v>0</v>
      </c>
      <c r="P3532" s="115">
        <v>0</v>
      </c>
      <c r="Q3532" s="115">
        <v>0</v>
      </c>
      <c r="R3532" s="115">
        <v>0</v>
      </c>
      <c r="S3532" s="115">
        <v>0</v>
      </c>
      <c r="T3532" s="115">
        <v>0</v>
      </c>
      <c r="U3532" s="115">
        <v>0</v>
      </c>
      <c r="V3532" s="115">
        <v>0</v>
      </c>
      <c r="W3532" s="115">
        <v>0</v>
      </c>
      <c r="X3532" s="115">
        <v>0</v>
      </c>
      <c r="Y3532" s="115">
        <v>0</v>
      </c>
      <c r="Z3532" s="115">
        <v>0</v>
      </c>
      <c r="AA3532" s="115">
        <v>0</v>
      </c>
      <c r="AB3532" s="115">
        <v>0</v>
      </c>
      <c r="AC3532" s="115">
        <v>0</v>
      </c>
      <c r="AD3532" s="115">
        <v>0</v>
      </c>
      <c r="AE3532" s="115">
        <v>0</v>
      </c>
      <c r="AF3532" s="115">
        <v>0</v>
      </c>
      <c r="AG3532" s="115">
        <v>0</v>
      </c>
    </row>
    <row r="3533" spans="1:33">
      <c r="A3533" s="115" t="s">
        <v>5252</v>
      </c>
      <c r="B3533" s="115" t="s">
        <v>19</v>
      </c>
      <c r="C3533" s="115">
        <v>0</v>
      </c>
      <c r="D3533" s="115">
        <v>0</v>
      </c>
      <c r="E3533" s="115">
        <v>0</v>
      </c>
      <c r="F3533" s="115">
        <v>0</v>
      </c>
      <c r="G3533" s="115">
        <v>0</v>
      </c>
      <c r="H3533" s="115">
        <v>0</v>
      </c>
      <c r="I3533" s="115">
        <v>0</v>
      </c>
      <c r="J3533" s="115">
        <v>0</v>
      </c>
      <c r="K3533" s="115">
        <v>0</v>
      </c>
      <c r="L3533" s="115">
        <v>0</v>
      </c>
      <c r="M3533" s="115">
        <v>0</v>
      </c>
      <c r="N3533" s="115">
        <v>0</v>
      </c>
      <c r="O3533" s="115">
        <v>0</v>
      </c>
      <c r="P3533" s="115">
        <v>0</v>
      </c>
      <c r="Q3533" s="115">
        <v>0</v>
      </c>
      <c r="R3533" s="115">
        <v>0</v>
      </c>
      <c r="S3533" s="115">
        <v>0</v>
      </c>
      <c r="T3533" s="115">
        <v>0</v>
      </c>
      <c r="U3533" s="115">
        <v>0</v>
      </c>
      <c r="V3533" s="115">
        <v>0</v>
      </c>
      <c r="W3533" s="115">
        <v>0</v>
      </c>
      <c r="X3533" s="115">
        <v>0</v>
      </c>
      <c r="Y3533" s="115">
        <v>0</v>
      </c>
      <c r="Z3533" s="115">
        <v>0</v>
      </c>
      <c r="AA3533" s="115">
        <v>0</v>
      </c>
      <c r="AB3533" s="115">
        <v>0</v>
      </c>
      <c r="AC3533" s="115">
        <v>0</v>
      </c>
      <c r="AD3533" s="115">
        <v>0</v>
      </c>
      <c r="AE3533" s="115">
        <v>0</v>
      </c>
      <c r="AF3533" s="115">
        <v>0</v>
      </c>
      <c r="AG3533" s="115">
        <v>0</v>
      </c>
    </row>
    <row r="3534" spans="1:33">
      <c r="A3534" s="115" t="s">
        <v>5253</v>
      </c>
      <c r="B3534" s="115" t="s">
        <v>19</v>
      </c>
      <c r="C3534" s="115">
        <v>0</v>
      </c>
      <c r="D3534" s="115">
        <v>0</v>
      </c>
      <c r="E3534" s="115">
        <v>0</v>
      </c>
      <c r="F3534" s="115">
        <v>0</v>
      </c>
      <c r="G3534" s="115">
        <v>0</v>
      </c>
      <c r="H3534" s="115">
        <v>0</v>
      </c>
      <c r="I3534" s="115">
        <v>0</v>
      </c>
      <c r="J3534" s="115">
        <v>0</v>
      </c>
      <c r="K3534" s="115">
        <v>0</v>
      </c>
      <c r="L3534" s="115">
        <v>0</v>
      </c>
      <c r="M3534" s="115">
        <v>0</v>
      </c>
      <c r="N3534" s="115">
        <v>0</v>
      </c>
      <c r="O3534" s="115">
        <v>0</v>
      </c>
      <c r="P3534" s="115">
        <v>0</v>
      </c>
      <c r="Q3534" s="115">
        <v>0</v>
      </c>
      <c r="R3534" s="115">
        <v>0</v>
      </c>
      <c r="S3534" s="115">
        <v>0</v>
      </c>
      <c r="T3534" s="115">
        <v>0</v>
      </c>
      <c r="U3534" s="115">
        <v>0</v>
      </c>
      <c r="V3534" s="115">
        <v>0</v>
      </c>
      <c r="W3534" s="115">
        <v>0</v>
      </c>
      <c r="X3534" s="115">
        <v>0</v>
      </c>
      <c r="Y3534" s="115">
        <v>0</v>
      </c>
      <c r="Z3534" s="115">
        <v>0</v>
      </c>
      <c r="AA3534" s="115">
        <v>0</v>
      </c>
      <c r="AB3534" s="115">
        <v>0</v>
      </c>
      <c r="AC3534" s="115">
        <v>0</v>
      </c>
      <c r="AD3534" s="115">
        <v>0</v>
      </c>
      <c r="AE3534" s="115">
        <v>0</v>
      </c>
      <c r="AF3534" s="115">
        <v>0</v>
      </c>
      <c r="AG3534" s="115">
        <v>0</v>
      </c>
    </row>
    <row r="3535" spans="1:33">
      <c r="A3535" s="115" t="s">
        <v>5254</v>
      </c>
      <c r="B3535" s="115" t="s">
        <v>19</v>
      </c>
      <c r="C3535" s="115">
        <v>0</v>
      </c>
      <c r="D3535" s="115">
        <v>0</v>
      </c>
      <c r="E3535" s="115">
        <v>0</v>
      </c>
      <c r="F3535" s="115">
        <v>0</v>
      </c>
      <c r="G3535" s="115">
        <v>0</v>
      </c>
      <c r="H3535" s="115">
        <v>0</v>
      </c>
      <c r="I3535" s="115">
        <v>0</v>
      </c>
      <c r="J3535" s="115">
        <v>0</v>
      </c>
      <c r="K3535" s="115">
        <v>0</v>
      </c>
      <c r="L3535" s="115">
        <v>0</v>
      </c>
      <c r="M3535" s="115">
        <v>0</v>
      </c>
      <c r="N3535" s="115">
        <v>0</v>
      </c>
      <c r="O3535" s="115">
        <v>0</v>
      </c>
      <c r="P3535" s="115">
        <v>0</v>
      </c>
      <c r="Q3535" s="115">
        <v>0</v>
      </c>
      <c r="R3535" s="115">
        <v>0</v>
      </c>
      <c r="S3535" s="115">
        <v>0</v>
      </c>
      <c r="T3535" s="115">
        <v>0</v>
      </c>
      <c r="U3535" s="115">
        <v>0</v>
      </c>
      <c r="V3535" s="115">
        <v>0</v>
      </c>
      <c r="W3535" s="115">
        <v>0</v>
      </c>
      <c r="X3535" s="115">
        <v>0</v>
      </c>
      <c r="Y3535" s="115">
        <v>0</v>
      </c>
      <c r="Z3535" s="115">
        <v>0</v>
      </c>
      <c r="AA3535" s="115">
        <v>0</v>
      </c>
      <c r="AB3535" s="115">
        <v>0</v>
      </c>
      <c r="AC3535" s="115">
        <v>0</v>
      </c>
      <c r="AD3535" s="115">
        <v>0</v>
      </c>
      <c r="AE3535" s="115">
        <v>0</v>
      </c>
      <c r="AF3535" s="115">
        <v>0</v>
      </c>
      <c r="AG3535" s="115">
        <v>0</v>
      </c>
    </row>
    <row r="3536" spans="1:33">
      <c r="A3536" s="115" t="s">
        <v>5255</v>
      </c>
      <c r="B3536" s="115" t="s">
        <v>19</v>
      </c>
      <c r="C3536" s="115">
        <v>0</v>
      </c>
      <c r="D3536" s="115">
        <v>0</v>
      </c>
      <c r="E3536" s="115">
        <v>0</v>
      </c>
      <c r="F3536" s="115">
        <v>0</v>
      </c>
      <c r="G3536" s="115">
        <v>0</v>
      </c>
      <c r="H3536" s="115">
        <v>0</v>
      </c>
      <c r="I3536" s="115">
        <v>0</v>
      </c>
      <c r="J3536" s="115">
        <v>0</v>
      </c>
      <c r="K3536" s="115">
        <v>0</v>
      </c>
      <c r="L3536" s="115">
        <v>0</v>
      </c>
      <c r="M3536" s="115">
        <v>0</v>
      </c>
      <c r="N3536" s="115">
        <v>0</v>
      </c>
      <c r="O3536" s="115">
        <v>0</v>
      </c>
      <c r="P3536" s="115">
        <v>0</v>
      </c>
      <c r="Q3536" s="115">
        <v>0</v>
      </c>
      <c r="R3536" s="115">
        <v>0</v>
      </c>
      <c r="S3536" s="115">
        <v>0</v>
      </c>
      <c r="T3536" s="115">
        <v>0</v>
      </c>
      <c r="U3536" s="115">
        <v>0</v>
      </c>
      <c r="V3536" s="115">
        <v>0</v>
      </c>
      <c r="W3536" s="115">
        <v>0</v>
      </c>
      <c r="X3536" s="115">
        <v>0</v>
      </c>
      <c r="Y3536" s="115">
        <v>0</v>
      </c>
      <c r="Z3536" s="115">
        <v>0</v>
      </c>
      <c r="AA3536" s="115">
        <v>0</v>
      </c>
      <c r="AB3536" s="115">
        <v>0</v>
      </c>
      <c r="AC3536" s="115">
        <v>0</v>
      </c>
      <c r="AD3536" s="115">
        <v>0</v>
      </c>
      <c r="AE3536" s="115">
        <v>0</v>
      </c>
      <c r="AF3536" s="115">
        <v>0</v>
      </c>
      <c r="AG3536" s="115">
        <v>0</v>
      </c>
    </row>
    <row r="3537" spans="1:33">
      <c r="A3537" s="115" t="s">
        <v>5256</v>
      </c>
      <c r="B3537" s="115" t="s">
        <v>19</v>
      </c>
      <c r="C3537" s="115">
        <v>0</v>
      </c>
      <c r="D3537" s="115">
        <v>0</v>
      </c>
      <c r="E3537" s="115">
        <v>0</v>
      </c>
      <c r="F3537" s="115">
        <v>0</v>
      </c>
      <c r="G3537" s="115">
        <v>0</v>
      </c>
      <c r="H3537" s="115">
        <v>0</v>
      </c>
      <c r="I3537" s="115">
        <v>0</v>
      </c>
      <c r="J3537" s="115">
        <v>0</v>
      </c>
      <c r="K3537" s="115">
        <v>0</v>
      </c>
      <c r="L3537" s="115">
        <v>0</v>
      </c>
      <c r="M3537" s="115">
        <v>0</v>
      </c>
      <c r="N3537" s="115">
        <v>0</v>
      </c>
      <c r="O3537" s="115">
        <v>0</v>
      </c>
      <c r="P3537" s="115">
        <v>0</v>
      </c>
      <c r="Q3537" s="115">
        <v>0</v>
      </c>
      <c r="R3537" s="115">
        <v>0</v>
      </c>
      <c r="S3537" s="115">
        <v>0</v>
      </c>
      <c r="T3537" s="115">
        <v>0</v>
      </c>
      <c r="U3537" s="115">
        <v>0</v>
      </c>
      <c r="V3537" s="115">
        <v>0</v>
      </c>
      <c r="W3537" s="115">
        <v>0</v>
      </c>
      <c r="X3537" s="115">
        <v>0</v>
      </c>
      <c r="Y3537" s="115">
        <v>0</v>
      </c>
      <c r="Z3537" s="115">
        <v>0</v>
      </c>
      <c r="AA3537" s="115">
        <v>0</v>
      </c>
      <c r="AB3537" s="115">
        <v>0</v>
      </c>
      <c r="AC3537" s="115">
        <v>0</v>
      </c>
      <c r="AD3537" s="115">
        <v>0</v>
      </c>
      <c r="AE3537" s="115">
        <v>0</v>
      </c>
      <c r="AF3537" s="115">
        <v>0</v>
      </c>
      <c r="AG3537" s="115">
        <v>0</v>
      </c>
    </row>
    <row r="3538" spans="1:33">
      <c r="A3538" s="115" t="s">
        <v>5257</v>
      </c>
      <c r="B3538" s="115" t="s">
        <v>19</v>
      </c>
      <c r="C3538" s="115">
        <v>0</v>
      </c>
      <c r="D3538" s="115">
        <v>0</v>
      </c>
      <c r="E3538" s="115">
        <v>0</v>
      </c>
      <c r="F3538" s="115">
        <v>0</v>
      </c>
      <c r="G3538" s="115">
        <v>0</v>
      </c>
      <c r="H3538" s="115">
        <v>0</v>
      </c>
      <c r="I3538" s="115">
        <v>0</v>
      </c>
      <c r="J3538" s="115">
        <v>0</v>
      </c>
      <c r="K3538" s="115">
        <v>0</v>
      </c>
      <c r="L3538" s="115">
        <v>0</v>
      </c>
      <c r="M3538" s="115">
        <v>0</v>
      </c>
      <c r="N3538" s="115">
        <v>0</v>
      </c>
      <c r="O3538" s="115">
        <v>0</v>
      </c>
      <c r="P3538" s="115">
        <v>0</v>
      </c>
      <c r="Q3538" s="115">
        <v>0</v>
      </c>
      <c r="R3538" s="115">
        <v>0</v>
      </c>
      <c r="S3538" s="115">
        <v>0</v>
      </c>
      <c r="T3538" s="115">
        <v>0</v>
      </c>
      <c r="U3538" s="115">
        <v>0</v>
      </c>
      <c r="V3538" s="115">
        <v>0</v>
      </c>
      <c r="W3538" s="115">
        <v>0</v>
      </c>
      <c r="X3538" s="115">
        <v>0</v>
      </c>
      <c r="Y3538" s="115">
        <v>0</v>
      </c>
      <c r="Z3538" s="115">
        <v>0</v>
      </c>
      <c r="AA3538" s="115">
        <v>0</v>
      </c>
      <c r="AB3538" s="115">
        <v>0</v>
      </c>
      <c r="AC3538" s="115">
        <v>0</v>
      </c>
      <c r="AD3538" s="115">
        <v>0</v>
      </c>
      <c r="AE3538" s="115">
        <v>0</v>
      </c>
      <c r="AF3538" s="115">
        <v>0</v>
      </c>
      <c r="AG3538" s="115">
        <v>0</v>
      </c>
    </row>
    <row r="3539" spans="1:33">
      <c r="A3539" s="115" t="s">
        <v>5258</v>
      </c>
      <c r="B3539" s="115" t="s">
        <v>19</v>
      </c>
      <c r="C3539" s="115">
        <v>0</v>
      </c>
      <c r="D3539" s="115">
        <v>0</v>
      </c>
      <c r="E3539" s="115">
        <v>0</v>
      </c>
      <c r="F3539" s="115">
        <v>0</v>
      </c>
      <c r="G3539" s="115">
        <v>0</v>
      </c>
      <c r="H3539" s="115">
        <v>0</v>
      </c>
      <c r="I3539" s="115">
        <v>0</v>
      </c>
      <c r="J3539" s="115">
        <v>0</v>
      </c>
      <c r="K3539" s="115">
        <v>0</v>
      </c>
      <c r="L3539" s="115">
        <v>0</v>
      </c>
      <c r="M3539" s="115">
        <v>0</v>
      </c>
      <c r="N3539" s="115">
        <v>0</v>
      </c>
      <c r="O3539" s="115">
        <v>0</v>
      </c>
      <c r="P3539" s="115">
        <v>0</v>
      </c>
      <c r="Q3539" s="115">
        <v>0</v>
      </c>
      <c r="R3539" s="115">
        <v>0</v>
      </c>
      <c r="S3539" s="115">
        <v>0</v>
      </c>
      <c r="T3539" s="115">
        <v>0</v>
      </c>
      <c r="U3539" s="115">
        <v>0</v>
      </c>
      <c r="V3539" s="115">
        <v>0</v>
      </c>
      <c r="W3539" s="115">
        <v>0</v>
      </c>
      <c r="X3539" s="115">
        <v>0</v>
      </c>
      <c r="Y3539" s="115">
        <v>0</v>
      </c>
      <c r="Z3539" s="115">
        <v>0</v>
      </c>
      <c r="AA3539" s="115">
        <v>0</v>
      </c>
      <c r="AB3539" s="115">
        <v>0</v>
      </c>
      <c r="AC3539" s="115">
        <v>0</v>
      </c>
      <c r="AD3539" s="115">
        <v>0</v>
      </c>
      <c r="AE3539" s="115">
        <v>0</v>
      </c>
      <c r="AF3539" s="115">
        <v>0</v>
      </c>
      <c r="AG3539" s="115">
        <v>0</v>
      </c>
    </row>
    <row r="3540" spans="1:33">
      <c r="A3540" s="115" t="s">
        <v>5259</v>
      </c>
      <c r="B3540" s="115" t="s">
        <v>19</v>
      </c>
      <c r="C3540" s="115">
        <v>0</v>
      </c>
      <c r="D3540" s="115">
        <v>0</v>
      </c>
      <c r="E3540" s="115">
        <v>0</v>
      </c>
      <c r="F3540" s="115">
        <v>0</v>
      </c>
      <c r="G3540" s="115">
        <v>0</v>
      </c>
      <c r="H3540" s="115">
        <v>0</v>
      </c>
      <c r="I3540" s="115">
        <v>0</v>
      </c>
      <c r="J3540" s="115">
        <v>0</v>
      </c>
      <c r="K3540" s="115">
        <v>0</v>
      </c>
      <c r="L3540" s="115">
        <v>0</v>
      </c>
      <c r="M3540" s="115">
        <v>0</v>
      </c>
      <c r="N3540" s="115">
        <v>0</v>
      </c>
      <c r="O3540" s="115">
        <v>0</v>
      </c>
      <c r="P3540" s="115">
        <v>0</v>
      </c>
      <c r="Q3540" s="115">
        <v>0</v>
      </c>
      <c r="R3540" s="115">
        <v>0</v>
      </c>
      <c r="S3540" s="115">
        <v>0</v>
      </c>
      <c r="T3540" s="115">
        <v>0</v>
      </c>
      <c r="U3540" s="115">
        <v>0</v>
      </c>
      <c r="V3540" s="115">
        <v>0</v>
      </c>
      <c r="W3540" s="115">
        <v>0</v>
      </c>
      <c r="X3540" s="115">
        <v>0</v>
      </c>
      <c r="Y3540" s="115">
        <v>0</v>
      </c>
      <c r="Z3540" s="115">
        <v>0</v>
      </c>
      <c r="AA3540" s="115">
        <v>0</v>
      </c>
      <c r="AB3540" s="115">
        <v>0</v>
      </c>
      <c r="AC3540" s="115">
        <v>0</v>
      </c>
      <c r="AD3540" s="115">
        <v>0</v>
      </c>
      <c r="AE3540" s="115">
        <v>0</v>
      </c>
      <c r="AF3540" s="115">
        <v>0</v>
      </c>
      <c r="AG3540" s="115">
        <v>0</v>
      </c>
    </row>
    <row r="3541" spans="1:33">
      <c r="A3541" s="115" t="s">
        <v>5260</v>
      </c>
      <c r="B3541" s="115" t="s">
        <v>19</v>
      </c>
      <c r="C3541" s="115">
        <v>0</v>
      </c>
      <c r="D3541" s="115">
        <v>0</v>
      </c>
      <c r="E3541" s="115">
        <v>0</v>
      </c>
      <c r="F3541" s="115">
        <v>0</v>
      </c>
      <c r="G3541" s="115">
        <v>0</v>
      </c>
      <c r="H3541" s="115">
        <v>0</v>
      </c>
      <c r="I3541" s="115">
        <v>0</v>
      </c>
      <c r="J3541" s="115">
        <v>0</v>
      </c>
      <c r="K3541" s="115">
        <v>0</v>
      </c>
      <c r="L3541" s="115">
        <v>0</v>
      </c>
      <c r="M3541" s="115">
        <v>0</v>
      </c>
      <c r="N3541" s="115">
        <v>0</v>
      </c>
      <c r="O3541" s="115">
        <v>0</v>
      </c>
      <c r="P3541" s="115">
        <v>0</v>
      </c>
      <c r="Q3541" s="115">
        <v>0</v>
      </c>
      <c r="R3541" s="115">
        <v>0</v>
      </c>
      <c r="S3541" s="115">
        <v>0</v>
      </c>
      <c r="T3541" s="115">
        <v>0</v>
      </c>
      <c r="U3541" s="115">
        <v>0</v>
      </c>
      <c r="V3541" s="115">
        <v>0</v>
      </c>
      <c r="W3541" s="115">
        <v>0</v>
      </c>
      <c r="X3541" s="115">
        <v>0</v>
      </c>
      <c r="Y3541" s="115">
        <v>0</v>
      </c>
      <c r="Z3541" s="115">
        <v>0</v>
      </c>
      <c r="AA3541" s="115">
        <v>0</v>
      </c>
      <c r="AB3541" s="115">
        <v>0</v>
      </c>
      <c r="AC3541" s="115">
        <v>0</v>
      </c>
      <c r="AD3541" s="115">
        <v>0</v>
      </c>
      <c r="AE3541" s="115">
        <v>0</v>
      </c>
      <c r="AF3541" s="115">
        <v>0</v>
      </c>
      <c r="AG3541" s="115">
        <v>0</v>
      </c>
    </row>
    <row r="3542" spans="1:33">
      <c r="A3542" s="115" t="s">
        <v>5261</v>
      </c>
      <c r="B3542" s="115" t="s">
        <v>19</v>
      </c>
      <c r="C3542" s="115">
        <v>0</v>
      </c>
      <c r="D3542" s="115">
        <v>0</v>
      </c>
      <c r="E3542" s="115">
        <v>0</v>
      </c>
      <c r="F3542" s="115">
        <v>0</v>
      </c>
      <c r="G3542" s="115">
        <v>0</v>
      </c>
      <c r="H3542" s="115">
        <v>0</v>
      </c>
      <c r="I3542" s="115">
        <v>0</v>
      </c>
      <c r="J3542" s="115">
        <v>0</v>
      </c>
      <c r="K3542" s="115">
        <v>0</v>
      </c>
      <c r="L3542" s="115">
        <v>0</v>
      </c>
      <c r="M3542" s="115">
        <v>0</v>
      </c>
      <c r="N3542" s="115">
        <v>0</v>
      </c>
      <c r="O3542" s="115">
        <v>0</v>
      </c>
      <c r="P3542" s="115">
        <v>0</v>
      </c>
      <c r="Q3542" s="115">
        <v>0</v>
      </c>
      <c r="R3542" s="115">
        <v>0</v>
      </c>
      <c r="S3542" s="115">
        <v>0</v>
      </c>
      <c r="T3542" s="115">
        <v>0</v>
      </c>
      <c r="U3542" s="115">
        <v>0</v>
      </c>
      <c r="V3542" s="115">
        <v>0</v>
      </c>
      <c r="W3542" s="115">
        <v>0</v>
      </c>
      <c r="X3542" s="115">
        <v>0</v>
      </c>
      <c r="Y3542" s="115">
        <v>0</v>
      </c>
      <c r="Z3542" s="115">
        <v>0</v>
      </c>
      <c r="AA3542" s="115">
        <v>0</v>
      </c>
      <c r="AB3542" s="115">
        <v>0</v>
      </c>
      <c r="AC3542" s="115">
        <v>0</v>
      </c>
      <c r="AD3542" s="115">
        <v>0</v>
      </c>
      <c r="AE3542" s="115">
        <v>0</v>
      </c>
      <c r="AF3542" s="115">
        <v>0</v>
      </c>
      <c r="AG3542" s="115">
        <v>0</v>
      </c>
    </row>
    <row r="3543" spans="1:33">
      <c r="A3543" s="115" t="s">
        <v>5262</v>
      </c>
      <c r="B3543" s="115" t="s">
        <v>19</v>
      </c>
      <c r="C3543" s="115">
        <v>0</v>
      </c>
      <c r="D3543" s="115">
        <v>0</v>
      </c>
      <c r="E3543" s="115">
        <v>0</v>
      </c>
      <c r="F3543" s="115">
        <v>0</v>
      </c>
      <c r="G3543" s="115">
        <v>0</v>
      </c>
      <c r="H3543" s="115">
        <v>0</v>
      </c>
      <c r="I3543" s="115">
        <v>0</v>
      </c>
      <c r="J3543" s="115">
        <v>0</v>
      </c>
      <c r="K3543" s="115">
        <v>0</v>
      </c>
      <c r="L3543" s="115">
        <v>0</v>
      </c>
      <c r="M3543" s="115">
        <v>0</v>
      </c>
      <c r="N3543" s="115">
        <v>0</v>
      </c>
      <c r="O3543" s="115">
        <v>0</v>
      </c>
      <c r="P3543" s="115">
        <v>0</v>
      </c>
      <c r="Q3543" s="115">
        <v>0</v>
      </c>
      <c r="R3543" s="115">
        <v>0</v>
      </c>
      <c r="S3543" s="115">
        <v>0</v>
      </c>
      <c r="T3543" s="115">
        <v>0</v>
      </c>
      <c r="U3543" s="115">
        <v>0</v>
      </c>
      <c r="V3543" s="115">
        <v>0</v>
      </c>
      <c r="W3543" s="115">
        <v>0</v>
      </c>
      <c r="X3543" s="115">
        <v>0</v>
      </c>
      <c r="Y3543" s="115">
        <v>0</v>
      </c>
      <c r="Z3543" s="115">
        <v>0</v>
      </c>
      <c r="AA3543" s="115">
        <v>0</v>
      </c>
      <c r="AB3543" s="115">
        <v>0</v>
      </c>
      <c r="AC3543" s="115">
        <v>0</v>
      </c>
      <c r="AD3543" s="115">
        <v>0</v>
      </c>
      <c r="AE3543" s="115">
        <v>0</v>
      </c>
      <c r="AF3543" s="115">
        <v>0</v>
      </c>
      <c r="AG3543" s="115">
        <v>0</v>
      </c>
    </row>
    <row r="3544" spans="1:33">
      <c r="A3544" s="115" t="s">
        <v>5263</v>
      </c>
      <c r="B3544" s="115" t="s">
        <v>19</v>
      </c>
      <c r="C3544" s="115">
        <v>0</v>
      </c>
      <c r="D3544" s="115">
        <v>0</v>
      </c>
      <c r="E3544" s="115">
        <v>0</v>
      </c>
      <c r="F3544" s="115">
        <v>0</v>
      </c>
      <c r="G3544" s="115">
        <v>0</v>
      </c>
      <c r="H3544" s="115">
        <v>0</v>
      </c>
      <c r="I3544" s="115">
        <v>0</v>
      </c>
      <c r="J3544" s="115">
        <v>0</v>
      </c>
      <c r="K3544" s="115">
        <v>0</v>
      </c>
      <c r="L3544" s="115">
        <v>0</v>
      </c>
      <c r="M3544" s="115">
        <v>0</v>
      </c>
      <c r="N3544" s="115">
        <v>0</v>
      </c>
      <c r="O3544" s="115">
        <v>0</v>
      </c>
      <c r="P3544" s="115">
        <v>0</v>
      </c>
      <c r="Q3544" s="115">
        <v>0</v>
      </c>
      <c r="R3544" s="115">
        <v>0</v>
      </c>
      <c r="S3544" s="115">
        <v>0</v>
      </c>
      <c r="T3544" s="115">
        <v>0</v>
      </c>
      <c r="U3544" s="115">
        <v>0</v>
      </c>
      <c r="V3544" s="115">
        <v>0</v>
      </c>
      <c r="W3544" s="115">
        <v>0</v>
      </c>
      <c r="X3544" s="115">
        <v>0</v>
      </c>
      <c r="Y3544" s="115">
        <v>0</v>
      </c>
      <c r="Z3544" s="115">
        <v>0</v>
      </c>
      <c r="AA3544" s="115">
        <v>0</v>
      </c>
      <c r="AB3544" s="115">
        <v>0</v>
      </c>
      <c r="AC3544" s="115">
        <v>0</v>
      </c>
      <c r="AD3544" s="115">
        <v>0</v>
      </c>
      <c r="AE3544" s="115">
        <v>0</v>
      </c>
      <c r="AF3544" s="115">
        <v>0</v>
      </c>
      <c r="AG3544" s="115">
        <v>0</v>
      </c>
    </row>
    <row r="3545" spans="1:33">
      <c r="A3545" s="115" t="s">
        <v>5264</v>
      </c>
      <c r="B3545" s="115" t="s">
        <v>19</v>
      </c>
      <c r="C3545" s="115">
        <v>0</v>
      </c>
      <c r="D3545" s="115">
        <v>0</v>
      </c>
      <c r="E3545" s="115">
        <v>0</v>
      </c>
      <c r="F3545" s="115">
        <v>0</v>
      </c>
      <c r="G3545" s="115">
        <v>0</v>
      </c>
      <c r="H3545" s="115">
        <v>0</v>
      </c>
      <c r="I3545" s="115">
        <v>0</v>
      </c>
      <c r="J3545" s="115">
        <v>0</v>
      </c>
      <c r="K3545" s="115">
        <v>0</v>
      </c>
      <c r="L3545" s="115">
        <v>0</v>
      </c>
      <c r="M3545" s="115">
        <v>0</v>
      </c>
      <c r="N3545" s="115">
        <v>0</v>
      </c>
      <c r="O3545" s="115">
        <v>0</v>
      </c>
      <c r="P3545" s="115">
        <v>0</v>
      </c>
      <c r="Q3545" s="115">
        <v>0</v>
      </c>
      <c r="R3545" s="115">
        <v>0</v>
      </c>
      <c r="S3545" s="115">
        <v>0</v>
      </c>
      <c r="T3545" s="115">
        <v>0</v>
      </c>
      <c r="U3545" s="115">
        <v>0</v>
      </c>
      <c r="V3545" s="115">
        <v>0</v>
      </c>
      <c r="W3545" s="115">
        <v>0</v>
      </c>
      <c r="X3545" s="115">
        <v>0</v>
      </c>
      <c r="Y3545" s="115">
        <v>0</v>
      </c>
      <c r="Z3545" s="115">
        <v>0</v>
      </c>
      <c r="AA3545" s="115">
        <v>0</v>
      </c>
      <c r="AB3545" s="115">
        <v>0</v>
      </c>
      <c r="AC3545" s="115">
        <v>0</v>
      </c>
      <c r="AD3545" s="115">
        <v>0</v>
      </c>
      <c r="AE3545" s="115">
        <v>0</v>
      </c>
      <c r="AF3545" s="115">
        <v>0</v>
      </c>
      <c r="AG3545" s="115">
        <v>0</v>
      </c>
    </row>
    <row r="3546" spans="1:33">
      <c r="A3546" s="115" t="s">
        <v>5265</v>
      </c>
      <c r="B3546" s="115" t="s">
        <v>19</v>
      </c>
      <c r="C3546" s="115">
        <v>0</v>
      </c>
      <c r="D3546" s="115">
        <v>0</v>
      </c>
      <c r="E3546" s="115">
        <v>0</v>
      </c>
      <c r="F3546" s="115">
        <v>0</v>
      </c>
      <c r="G3546" s="115">
        <v>0</v>
      </c>
      <c r="H3546" s="115">
        <v>0</v>
      </c>
      <c r="I3546" s="115">
        <v>0</v>
      </c>
      <c r="J3546" s="115">
        <v>0</v>
      </c>
      <c r="K3546" s="115">
        <v>0</v>
      </c>
      <c r="L3546" s="115">
        <v>0</v>
      </c>
      <c r="M3546" s="115">
        <v>0</v>
      </c>
      <c r="N3546" s="115">
        <v>0</v>
      </c>
      <c r="O3546" s="115">
        <v>0</v>
      </c>
      <c r="P3546" s="115">
        <v>0</v>
      </c>
      <c r="Q3546" s="115">
        <v>0</v>
      </c>
      <c r="R3546" s="115">
        <v>0</v>
      </c>
      <c r="S3546" s="115">
        <v>0</v>
      </c>
      <c r="T3546" s="115">
        <v>0</v>
      </c>
      <c r="U3546" s="115">
        <v>0</v>
      </c>
      <c r="V3546" s="115">
        <v>0</v>
      </c>
      <c r="W3546" s="115">
        <v>0</v>
      </c>
      <c r="X3546" s="115">
        <v>0</v>
      </c>
      <c r="Y3546" s="115">
        <v>0</v>
      </c>
      <c r="Z3546" s="115">
        <v>0</v>
      </c>
      <c r="AA3546" s="115">
        <v>0</v>
      </c>
      <c r="AB3546" s="115">
        <v>0</v>
      </c>
      <c r="AC3546" s="115">
        <v>0</v>
      </c>
      <c r="AD3546" s="115">
        <v>0</v>
      </c>
      <c r="AE3546" s="115">
        <v>0</v>
      </c>
      <c r="AF3546" s="115">
        <v>0</v>
      </c>
      <c r="AG3546" s="115">
        <v>0</v>
      </c>
    </row>
    <row r="3547" spans="1:33">
      <c r="A3547" s="115" t="s">
        <v>5266</v>
      </c>
      <c r="B3547" s="115" t="s">
        <v>19</v>
      </c>
      <c r="C3547" s="115">
        <v>0</v>
      </c>
      <c r="D3547" s="115">
        <v>0</v>
      </c>
      <c r="E3547" s="115">
        <v>0</v>
      </c>
      <c r="F3547" s="115">
        <v>0</v>
      </c>
      <c r="G3547" s="115">
        <v>0</v>
      </c>
      <c r="H3547" s="115">
        <v>0</v>
      </c>
      <c r="I3547" s="115">
        <v>0</v>
      </c>
      <c r="J3547" s="115">
        <v>0</v>
      </c>
      <c r="K3547" s="115">
        <v>0</v>
      </c>
      <c r="L3547" s="115">
        <v>0</v>
      </c>
      <c r="M3547" s="115">
        <v>0</v>
      </c>
      <c r="N3547" s="115">
        <v>0</v>
      </c>
      <c r="O3547" s="115">
        <v>0</v>
      </c>
      <c r="P3547" s="115">
        <v>0</v>
      </c>
      <c r="Q3547" s="115">
        <v>0</v>
      </c>
      <c r="R3547" s="115">
        <v>0</v>
      </c>
      <c r="S3547" s="115">
        <v>0</v>
      </c>
      <c r="T3547" s="115">
        <v>0</v>
      </c>
      <c r="U3547" s="115">
        <v>0</v>
      </c>
      <c r="V3547" s="115">
        <v>0</v>
      </c>
      <c r="W3547" s="115">
        <v>0</v>
      </c>
      <c r="X3547" s="115">
        <v>0</v>
      </c>
      <c r="Y3547" s="115">
        <v>0</v>
      </c>
      <c r="Z3547" s="115">
        <v>0</v>
      </c>
      <c r="AA3547" s="115">
        <v>0</v>
      </c>
      <c r="AB3547" s="115">
        <v>0</v>
      </c>
      <c r="AC3547" s="115">
        <v>0</v>
      </c>
      <c r="AD3547" s="115">
        <v>0</v>
      </c>
      <c r="AE3547" s="115">
        <v>0</v>
      </c>
      <c r="AF3547" s="115">
        <v>0</v>
      </c>
      <c r="AG3547" s="115">
        <v>0</v>
      </c>
    </row>
    <row r="3548" spans="1:33">
      <c r="A3548" s="115" t="s">
        <v>5267</v>
      </c>
      <c r="B3548" s="115" t="s">
        <v>19</v>
      </c>
      <c r="C3548" s="115">
        <v>0</v>
      </c>
      <c r="D3548" s="115">
        <v>0</v>
      </c>
      <c r="E3548" s="115">
        <v>0</v>
      </c>
      <c r="F3548" s="115">
        <v>0</v>
      </c>
      <c r="G3548" s="115">
        <v>0</v>
      </c>
      <c r="H3548" s="115">
        <v>0</v>
      </c>
      <c r="I3548" s="115">
        <v>0</v>
      </c>
      <c r="J3548" s="115">
        <v>0</v>
      </c>
      <c r="K3548" s="115">
        <v>0</v>
      </c>
      <c r="L3548" s="115">
        <v>0</v>
      </c>
      <c r="M3548" s="115">
        <v>0</v>
      </c>
      <c r="N3548" s="115">
        <v>0</v>
      </c>
      <c r="O3548" s="115">
        <v>0</v>
      </c>
      <c r="P3548" s="115">
        <v>0</v>
      </c>
      <c r="Q3548" s="115">
        <v>0</v>
      </c>
      <c r="R3548" s="115">
        <v>0</v>
      </c>
      <c r="S3548" s="115">
        <v>0</v>
      </c>
      <c r="T3548" s="115">
        <v>0</v>
      </c>
      <c r="U3548" s="115">
        <v>0</v>
      </c>
      <c r="V3548" s="115">
        <v>0</v>
      </c>
      <c r="W3548" s="115">
        <v>0</v>
      </c>
      <c r="X3548" s="115">
        <v>0</v>
      </c>
      <c r="Y3548" s="115">
        <v>0</v>
      </c>
      <c r="Z3548" s="115">
        <v>0</v>
      </c>
      <c r="AA3548" s="115">
        <v>0</v>
      </c>
      <c r="AB3548" s="115">
        <v>0</v>
      </c>
      <c r="AC3548" s="115">
        <v>0</v>
      </c>
      <c r="AD3548" s="115">
        <v>0</v>
      </c>
      <c r="AE3548" s="115">
        <v>0</v>
      </c>
      <c r="AF3548" s="115">
        <v>0</v>
      </c>
      <c r="AG3548" s="115">
        <v>0</v>
      </c>
    </row>
    <row r="3549" spans="1:33">
      <c r="A3549" s="115" t="s">
        <v>5268</v>
      </c>
      <c r="B3549" s="115" t="s">
        <v>19</v>
      </c>
      <c r="C3549" s="115">
        <v>0</v>
      </c>
      <c r="D3549" s="115">
        <v>0</v>
      </c>
      <c r="E3549" s="115">
        <v>0</v>
      </c>
      <c r="F3549" s="115">
        <v>0</v>
      </c>
      <c r="G3549" s="115">
        <v>0</v>
      </c>
      <c r="H3549" s="115">
        <v>0</v>
      </c>
      <c r="I3549" s="115">
        <v>0</v>
      </c>
      <c r="J3549" s="115">
        <v>0</v>
      </c>
      <c r="K3549" s="115">
        <v>0</v>
      </c>
      <c r="L3549" s="115">
        <v>0</v>
      </c>
      <c r="M3549" s="115">
        <v>0</v>
      </c>
      <c r="N3549" s="115">
        <v>0</v>
      </c>
      <c r="O3549" s="115">
        <v>0</v>
      </c>
      <c r="P3549" s="115">
        <v>0</v>
      </c>
      <c r="Q3549" s="115">
        <v>0</v>
      </c>
      <c r="R3549" s="115">
        <v>0</v>
      </c>
      <c r="S3549" s="115">
        <v>0</v>
      </c>
      <c r="T3549" s="115">
        <v>0</v>
      </c>
      <c r="U3549" s="115">
        <v>0</v>
      </c>
      <c r="V3549" s="115">
        <v>0</v>
      </c>
      <c r="W3549" s="115">
        <v>0</v>
      </c>
      <c r="X3549" s="115">
        <v>0</v>
      </c>
      <c r="Y3549" s="115">
        <v>0</v>
      </c>
      <c r="Z3549" s="115">
        <v>0</v>
      </c>
      <c r="AA3549" s="115">
        <v>0</v>
      </c>
      <c r="AB3549" s="115">
        <v>0</v>
      </c>
      <c r="AC3549" s="115">
        <v>0</v>
      </c>
      <c r="AD3549" s="115">
        <v>0</v>
      </c>
      <c r="AE3549" s="115">
        <v>0</v>
      </c>
      <c r="AF3549" s="115">
        <v>0</v>
      </c>
      <c r="AG3549" s="115">
        <v>0</v>
      </c>
    </row>
    <row r="3550" spans="1:33">
      <c r="A3550" s="115" t="s">
        <v>5269</v>
      </c>
      <c r="B3550" s="115" t="s">
        <v>19</v>
      </c>
      <c r="C3550" s="115">
        <v>0</v>
      </c>
      <c r="D3550" s="115">
        <v>0</v>
      </c>
      <c r="E3550" s="115">
        <v>0</v>
      </c>
      <c r="F3550" s="115">
        <v>0</v>
      </c>
      <c r="G3550" s="115">
        <v>0</v>
      </c>
      <c r="H3550" s="115">
        <v>0</v>
      </c>
      <c r="I3550" s="115">
        <v>0</v>
      </c>
      <c r="J3550" s="115">
        <v>0</v>
      </c>
      <c r="K3550" s="115">
        <v>0</v>
      </c>
      <c r="L3550" s="115">
        <v>0</v>
      </c>
      <c r="M3550" s="115">
        <v>0</v>
      </c>
      <c r="N3550" s="115">
        <v>0</v>
      </c>
      <c r="O3550" s="115">
        <v>0</v>
      </c>
      <c r="P3550" s="115">
        <v>0</v>
      </c>
      <c r="Q3550" s="115">
        <v>0</v>
      </c>
      <c r="R3550" s="115">
        <v>0</v>
      </c>
      <c r="S3550" s="115">
        <v>0</v>
      </c>
      <c r="T3550" s="115">
        <v>0</v>
      </c>
      <c r="U3550" s="115">
        <v>0</v>
      </c>
      <c r="V3550" s="115">
        <v>0</v>
      </c>
      <c r="W3550" s="115">
        <v>0</v>
      </c>
      <c r="X3550" s="115">
        <v>0</v>
      </c>
      <c r="Y3550" s="115">
        <v>0</v>
      </c>
      <c r="Z3550" s="115">
        <v>0</v>
      </c>
      <c r="AA3550" s="115">
        <v>0</v>
      </c>
      <c r="AB3550" s="115">
        <v>0</v>
      </c>
      <c r="AC3550" s="115">
        <v>0</v>
      </c>
      <c r="AD3550" s="115">
        <v>0</v>
      </c>
      <c r="AE3550" s="115">
        <v>0</v>
      </c>
      <c r="AF3550" s="115">
        <v>0</v>
      </c>
      <c r="AG3550" s="115">
        <v>0</v>
      </c>
    </row>
    <row r="3551" spans="1:33">
      <c r="A3551" s="115" t="s">
        <v>5270</v>
      </c>
      <c r="B3551" s="115" t="s">
        <v>19</v>
      </c>
      <c r="C3551" s="115">
        <v>0</v>
      </c>
      <c r="D3551" s="115">
        <v>0</v>
      </c>
      <c r="E3551" s="115">
        <v>0</v>
      </c>
      <c r="F3551" s="115">
        <v>0</v>
      </c>
      <c r="G3551" s="115">
        <v>0</v>
      </c>
      <c r="H3551" s="115">
        <v>0</v>
      </c>
      <c r="I3551" s="115">
        <v>0</v>
      </c>
      <c r="J3551" s="115">
        <v>0</v>
      </c>
      <c r="K3551" s="115">
        <v>0</v>
      </c>
      <c r="L3551" s="115">
        <v>0</v>
      </c>
      <c r="M3551" s="115">
        <v>0</v>
      </c>
      <c r="N3551" s="115">
        <v>0</v>
      </c>
      <c r="O3551" s="115">
        <v>0</v>
      </c>
      <c r="P3551" s="115">
        <v>0</v>
      </c>
      <c r="Q3551" s="115">
        <v>0</v>
      </c>
      <c r="R3551" s="115">
        <v>0</v>
      </c>
      <c r="S3551" s="115">
        <v>0</v>
      </c>
      <c r="T3551" s="115">
        <v>0</v>
      </c>
      <c r="U3551" s="115">
        <v>0</v>
      </c>
      <c r="V3551" s="115">
        <v>0</v>
      </c>
      <c r="W3551" s="115">
        <v>0</v>
      </c>
      <c r="X3551" s="115">
        <v>0</v>
      </c>
      <c r="Y3551" s="115">
        <v>0</v>
      </c>
      <c r="Z3551" s="115">
        <v>0</v>
      </c>
      <c r="AA3551" s="115">
        <v>0</v>
      </c>
      <c r="AB3551" s="115">
        <v>0</v>
      </c>
      <c r="AC3551" s="115">
        <v>0</v>
      </c>
      <c r="AD3551" s="115">
        <v>0</v>
      </c>
      <c r="AE3551" s="115">
        <v>0</v>
      </c>
      <c r="AF3551" s="115">
        <v>0</v>
      </c>
      <c r="AG3551" s="115">
        <v>0</v>
      </c>
    </row>
    <row r="3552" spans="1:33">
      <c r="A3552" s="115" t="s">
        <v>5271</v>
      </c>
      <c r="B3552" s="115" t="s">
        <v>19</v>
      </c>
      <c r="C3552" s="115">
        <v>0</v>
      </c>
      <c r="D3552" s="115">
        <v>0</v>
      </c>
      <c r="E3552" s="115">
        <v>0</v>
      </c>
      <c r="F3552" s="115">
        <v>0</v>
      </c>
      <c r="G3552" s="115">
        <v>0</v>
      </c>
      <c r="H3552" s="115">
        <v>0</v>
      </c>
      <c r="I3552" s="115">
        <v>0</v>
      </c>
      <c r="J3552" s="115">
        <v>0</v>
      </c>
      <c r="K3552" s="115">
        <v>0</v>
      </c>
      <c r="L3552" s="115">
        <v>0</v>
      </c>
      <c r="M3552" s="115">
        <v>0</v>
      </c>
      <c r="N3552" s="115">
        <v>0</v>
      </c>
      <c r="O3552" s="115">
        <v>0</v>
      </c>
      <c r="P3552" s="115">
        <v>0</v>
      </c>
      <c r="Q3552" s="115">
        <v>0</v>
      </c>
      <c r="R3552" s="115">
        <v>0</v>
      </c>
      <c r="S3552" s="115">
        <v>0</v>
      </c>
      <c r="T3552" s="115">
        <v>0</v>
      </c>
      <c r="U3552" s="115">
        <v>0</v>
      </c>
      <c r="V3552" s="115">
        <v>0</v>
      </c>
      <c r="W3552" s="115">
        <v>0</v>
      </c>
      <c r="X3552" s="115">
        <v>0</v>
      </c>
      <c r="Y3552" s="115">
        <v>0</v>
      </c>
      <c r="Z3552" s="115">
        <v>0</v>
      </c>
      <c r="AA3552" s="115">
        <v>0</v>
      </c>
      <c r="AB3552" s="115">
        <v>0</v>
      </c>
      <c r="AC3552" s="115">
        <v>0</v>
      </c>
      <c r="AD3552" s="115">
        <v>0</v>
      </c>
      <c r="AE3552" s="115">
        <v>0</v>
      </c>
      <c r="AF3552" s="115">
        <v>0</v>
      </c>
      <c r="AG3552" s="115">
        <v>0</v>
      </c>
    </row>
    <row r="3553" spans="1:33">
      <c r="A3553" s="115" t="s">
        <v>5272</v>
      </c>
      <c r="B3553" s="115" t="s">
        <v>19</v>
      </c>
      <c r="C3553" s="115">
        <v>0</v>
      </c>
      <c r="D3553" s="115">
        <v>0</v>
      </c>
      <c r="E3553" s="115">
        <v>0</v>
      </c>
      <c r="F3553" s="115">
        <v>0</v>
      </c>
      <c r="G3553" s="115">
        <v>0</v>
      </c>
      <c r="H3553" s="115">
        <v>0</v>
      </c>
      <c r="I3553" s="115">
        <v>0</v>
      </c>
      <c r="J3553" s="115">
        <v>0</v>
      </c>
      <c r="K3553" s="115">
        <v>0</v>
      </c>
      <c r="L3553" s="115">
        <v>0</v>
      </c>
      <c r="M3553" s="115">
        <v>0</v>
      </c>
      <c r="N3553" s="115">
        <v>0</v>
      </c>
      <c r="O3553" s="115">
        <v>0</v>
      </c>
      <c r="P3553" s="115">
        <v>0</v>
      </c>
      <c r="Q3553" s="115">
        <v>0</v>
      </c>
      <c r="R3553" s="115">
        <v>0</v>
      </c>
      <c r="S3553" s="115">
        <v>0</v>
      </c>
      <c r="T3553" s="115">
        <v>0</v>
      </c>
      <c r="U3553" s="115">
        <v>0</v>
      </c>
      <c r="V3553" s="115">
        <v>0</v>
      </c>
      <c r="W3553" s="115">
        <v>0</v>
      </c>
      <c r="X3553" s="115">
        <v>0</v>
      </c>
      <c r="Y3553" s="115">
        <v>0</v>
      </c>
      <c r="Z3553" s="115">
        <v>0</v>
      </c>
      <c r="AA3553" s="115">
        <v>0</v>
      </c>
      <c r="AB3553" s="115">
        <v>0</v>
      </c>
      <c r="AC3553" s="115">
        <v>0</v>
      </c>
      <c r="AD3553" s="115">
        <v>0</v>
      </c>
      <c r="AE3553" s="115">
        <v>0</v>
      </c>
      <c r="AF3553" s="115">
        <v>0</v>
      </c>
      <c r="AG3553" s="115">
        <v>0</v>
      </c>
    </row>
    <row r="3554" spans="1:33">
      <c r="A3554" s="115" t="s">
        <v>5273</v>
      </c>
      <c r="B3554" s="115" t="s">
        <v>19</v>
      </c>
      <c r="C3554" s="115">
        <v>0</v>
      </c>
      <c r="D3554" s="115">
        <v>0</v>
      </c>
      <c r="E3554" s="115">
        <v>0</v>
      </c>
      <c r="F3554" s="115">
        <v>0</v>
      </c>
      <c r="G3554" s="115">
        <v>0</v>
      </c>
      <c r="H3554" s="115">
        <v>0</v>
      </c>
      <c r="I3554" s="115">
        <v>0</v>
      </c>
      <c r="J3554" s="115">
        <v>0</v>
      </c>
      <c r="K3554" s="115">
        <v>0</v>
      </c>
      <c r="L3554" s="115">
        <v>0</v>
      </c>
      <c r="M3554" s="115">
        <v>0</v>
      </c>
      <c r="N3554" s="115">
        <v>0</v>
      </c>
      <c r="O3554" s="115">
        <v>0</v>
      </c>
      <c r="P3554" s="115">
        <v>0</v>
      </c>
      <c r="Q3554" s="115">
        <v>0</v>
      </c>
      <c r="R3554" s="115">
        <v>0</v>
      </c>
      <c r="S3554" s="115">
        <v>0</v>
      </c>
      <c r="T3554" s="115">
        <v>0</v>
      </c>
      <c r="U3554" s="115">
        <v>0</v>
      </c>
      <c r="V3554" s="115">
        <v>0</v>
      </c>
      <c r="W3554" s="115">
        <v>0</v>
      </c>
      <c r="X3554" s="115">
        <v>0</v>
      </c>
      <c r="Y3554" s="115">
        <v>0</v>
      </c>
      <c r="Z3554" s="115">
        <v>0</v>
      </c>
      <c r="AA3554" s="115">
        <v>0</v>
      </c>
      <c r="AB3554" s="115">
        <v>0</v>
      </c>
      <c r="AC3554" s="115">
        <v>0</v>
      </c>
      <c r="AD3554" s="115">
        <v>0</v>
      </c>
      <c r="AE3554" s="115">
        <v>0</v>
      </c>
      <c r="AF3554" s="115">
        <v>0</v>
      </c>
      <c r="AG3554" s="115">
        <v>0</v>
      </c>
    </row>
    <row r="3555" spans="1:33">
      <c r="A3555" s="115" t="s">
        <v>5274</v>
      </c>
      <c r="B3555" s="115" t="s">
        <v>19</v>
      </c>
      <c r="C3555" s="115">
        <v>0</v>
      </c>
      <c r="D3555" s="115">
        <v>0</v>
      </c>
      <c r="E3555" s="115">
        <v>0</v>
      </c>
      <c r="F3555" s="115">
        <v>0</v>
      </c>
      <c r="G3555" s="115">
        <v>0</v>
      </c>
      <c r="H3555" s="115">
        <v>0</v>
      </c>
      <c r="I3555" s="115">
        <v>0</v>
      </c>
      <c r="J3555" s="115">
        <v>0</v>
      </c>
      <c r="K3555" s="115">
        <v>0</v>
      </c>
      <c r="L3555" s="115">
        <v>0</v>
      </c>
      <c r="M3555" s="115">
        <v>0</v>
      </c>
      <c r="N3555" s="115">
        <v>0</v>
      </c>
      <c r="O3555" s="115">
        <v>0</v>
      </c>
      <c r="P3555" s="115">
        <v>0</v>
      </c>
      <c r="Q3555" s="115">
        <v>0</v>
      </c>
      <c r="R3555" s="115">
        <v>0</v>
      </c>
      <c r="S3555" s="115">
        <v>0</v>
      </c>
      <c r="T3555" s="115">
        <v>0</v>
      </c>
      <c r="U3555" s="115">
        <v>0</v>
      </c>
      <c r="V3555" s="115">
        <v>0</v>
      </c>
      <c r="W3555" s="115">
        <v>0</v>
      </c>
      <c r="X3555" s="115">
        <v>0</v>
      </c>
      <c r="Y3555" s="115">
        <v>0</v>
      </c>
      <c r="Z3555" s="115">
        <v>0</v>
      </c>
      <c r="AA3555" s="115">
        <v>0</v>
      </c>
      <c r="AB3555" s="115">
        <v>0</v>
      </c>
      <c r="AC3555" s="115">
        <v>0</v>
      </c>
      <c r="AD3555" s="115">
        <v>0</v>
      </c>
      <c r="AE3555" s="115">
        <v>0</v>
      </c>
      <c r="AF3555" s="115">
        <v>0</v>
      </c>
      <c r="AG3555" s="115">
        <v>0</v>
      </c>
    </row>
    <row r="3556" spans="1:33">
      <c r="A3556" s="115" t="s">
        <v>5275</v>
      </c>
      <c r="B3556" s="115" t="s">
        <v>19</v>
      </c>
      <c r="C3556" s="115">
        <v>0</v>
      </c>
      <c r="D3556" s="115">
        <v>0</v>
      </c>
      <c r="E3556" s="115">
        <v>0</v>
      </c>
      <c r="F3556" s="115">
        <v>0</v>
      </c>
      <c r="G3556" s="115">
        <v>0</v>
      </c>
      <c r="H3556" s="115">
        <v>0</v>
      </c>
      <c r="I3556" s="115">
        <v>0</v>
      </c>
      <c r="J3556" s="115">
        <v>0</v>
      </c>
      <c r="K3556" s="115">
        <v>0</v>
      </c>
      <c r="L3556" s="115">
        <v>0</v>
      </c>
      <c r="M3556" s="115">
        <v>0</v>
      </c>
      <c r="N3556" s="115">
        <v>0</v>
      </c>
      <c r="O3556" s="115">
        <v>0</v>
      </c>
      <c r="P3556" s="115">
        <v>0</v>
      </c>
      <c r="Q3556" s="115">
        <v>0</v>
      </c>
      <c r="R3556" s="115">
        <v>0</v>
      </c>
      <c r="S3556" s="115">
        <v>0</v>
      </c>
      <c r="T3556" s="115">
        <v>0</v>
      </c>
      <c r="U3556" s="115">
        <v>0</v>
      </c>
      <c r="V3556" s="115">
        <v>0</v>
      </c>
      <c r="W3556" s="115">
        <v>0</v>
      </c>
      <c r="X3556" s="115">
        <v>0</v>
      </c>
      <c r="Y3556" s="115">
        <v>0</v>
      </c>
      <c r="Z3556" s="115">
        <v>0</v>
      </c>
      <c r="AA3556" s="115">
        <v>0</v>
      </c>
      <c r="AB3556" s="115">
        <v>0</v>
      </c>
      <c r="AC3556" s="115">
        <v>0</v>
      </c>
      <c r="AD3556" s="115">
        <v>0</v>
      </c>
      <c r="AE3556" s="115">
        <v>0</v>
      </c>
      <c r="AF3556" s="115">
        <v>0</v>
      </c>
      <c r="AG3556" s="115">
        <v>0</v>
      </c>
    </row>
    <row r="3557" spans="1:33">
      <c r="A3557" s="115" t="s">
        <v>5276</v>
      </c>
      <c r="B3557" s="115" t="s">
        <v>19</v>
      </c>
      <c r="C3557" s="115">
        <v>0</v>
      </c>
      <c r="D3557" s="115">
        <v>0</v>
      </c>
      <c r="E3557" s="115">
        <v>0</v>
      </c>
      <c r="F3557" s="115">
        <v>0</v>
      </c>
      <c r="G3557" s="115">
        <v>0</v>
      </c>
      <c r="H3557" s="115">
        <v>0</v>
      </c>
      <c r="I3557" s="115">
        <v>0</v>
      </c>
      <c r="J3557" s="115">
        <v>0</v>
      </c>
      <c r="K3557" s="115">
        <v>0</v>
      </c>
      <c r="L3557" s="115">
        <v>0</v>
      </c>
      <c r="M3557" s="115">
        <v>0</v>
      </c>
      <c r="N3557" s="115">
        <v>0</v>
      </c>
      <c r="O3557" s="115">
        <v>0</v>
      </c>
      <c r="P3557" s="115">
        <v>0</v>
      </c>
      <c r="Q3557" s="115">
        <v>0</v>
      </c>
      <c r="R3557" s="115">
        <v>0</v>
      </c>
      <c r="S3557" s="115">
        <v>0</v>
      </c>
      <c r="T3557" s="115">
        <v>0</v>
      </c>
      <c r="U3557" s="115">
        <v>0</v>
      </c>
      <c r="V3557" s="115">
        <v>0</v>
      </c>
      <c r="W3557" s="115">
        <v>0</v>
      </c>
      <c r="X3557" s="115">
        <v>0</v>
      </c>
      <c r="Y3557" s="115">
        <v>0</v>
      </c>
      <c r="Z3557" s="115">
        <v>0</v>
      </c>
      <c r="AA3557" s="115">
        <v>0</v>
      </c>
      <c r="AB3557" s="115">
        <v>0</v>
      </c>
      <c r="AC3557" s="115">
        <v>0</v>
      </c>
      <c r="AD3557" s="115">
        <v>0</v>
      </c>
      <c r="AE3557" s="115">
        <v>0</v>
      </c>
      <c r="AF3557" s="115">
        <v>0</v>
      </c>
      <c r="AG3557" s="115">
        <v>0</v>
      </c>
    </row>
    <row r="3558" spans="1:33">
      <c r="A3558" s="115" t="s">
        <v>5277</v>
      </c>
      <c r="B3558" s="115" t="s">
        <v>19</v>
      </c>
      <c r="C3558" s="115">
        <v>0</v>
      </c>
      <c r="D3558" s="115">
        <v>0</v>
      </c>
      <c r="E3558" s="115">
        <v>0</v>
      </c>
      <c r="F3558" s="115">
        <v>0</v>
      </c>
      <c r="G3558" s="115">
        <v>0</v>
      </c>
      <c r="H3558" s="115">
        <v>0</v>
      </c>
      <c r="I3558" s="115">
        <v>0</v>
      </c>
      <c r="J3558" s="115">
        <v>0</v>
      </c>
      <c r="K3558" s="115">
        <v>0</v>
      </c>
      <c r="L3558" s="115">
        <v>0</v>
      </c>
      <c r="M3558" s="115">
        <v>0</v>
      </c>
      <c r="N3558" s="115">
        <v>0</v>
      </c>
      <c r="O3558" s="115">
        <v>0</v>
      </c>
      <c r="P3558" s="115">
        <v>0</v>
      </c>
      <c r="Q3558" s="115">
        <v>0</v>
      </c>
      <c r="R3558" s="115">
        <v>0</v>
      </c>
      <c r="S3558" s="115">
        <v>0</v>
      </c>
      <c r="T3558" s="115">
        <v>0</v>
      </c>
      <c r="U3558" s="115">
        <v>0</v>
      </c>
      <c r="V3558" s="115">
        <v>0</v>
      </c>
      <c r="W3558" s="115">
        <v>0</v>
      </c>
      <c r="X3558" s="115">
        <v>0</v>
      </c>
      <c r="Y3558" s="115">
        <v>0</v>
      </c>
      <c r="Z3558" s="115">
        <v>0</v>
      </c>
      <c r="AA3558" s="115">
        <v>0</v>
      </c>
      <c r="AB3558" s="115">
        <v>0</v>
      </c>
      <c r="AC3558" s="115">
        <v>0</v>
      </c>
      <c r="AD3558" s="115">
        <v>0</v>
      </c>
      <c r="AE3558" s="115">
        <v>0</v>
      </c>
      <c r="AF3558" s="115">
        <v>0</v>
      </c>
      <c r="AG3558" s="115">
        <v>0</v>
      </c>
    </row>
    <row r="3559" spans="1:33">
      <c r="A3559" s="115" t="s">
        <v>5278</v>
      </c>
      <c r="B3559" s="115" t="s">
        <v>19</v>
      </c>
      <c r="C3559" s="115">
        <v>0</v>
      </c>
      <c r="D3559" s="115">
        <v>0</v>
      </c>
      <c r="E3559" s="115">
        <v>0</v>
      </c>
      <c r="F3559" s="115">
        <v>0</v>
      </c>
      <c r="G3559" s="115">
        <v>0</v>
      </c>
      <c r="H3559" s="115">
        <v>0</v>
      </c>
      <c r="I3559" s="115">
        <v>0</v>
      </c>
      <c r="J3559" s="115">
        <v>0</v>
      </c>
      <c r="K3559" s="115">
        <v>0</v>
      </c>
      <c r="L3559" s="115">
        <v>0</v>
      </c>
      <c r="M3559" s="115">
        <v>0</v>
      </c>
      <c r="N3559" s="115">
        <v>0</v>
      </c>
      <c r="O3559" s="115">
        <v>0</v>
      </c>
      <c r="P3559" s="115">
        <v>0</v>
      </c>
      <c r="Q3559" s="115">
        <v>0</v>
      </c>
      <c r="R3559" s="115">
        <v>0</v>
      </c>
      <c r="S3559" s="115">
        <v>0</v>
      </c>
      <c r="T3559" s="115">
        <v>0</v>
      </c>
      <c r="U3559" s="115">
        <v>0</v>
      </c>
      <c r="V3559" s="115">
        <v>0</v>
      </c>
      <c r="W3559" s="115">
        <v>0</v>
      </c>
      <c r="X3559" s="115">
        <v>0</v>
      </c>
      <c r="Y3559" s="115">
        <v>0</v>
      </c>
      <c r="Z3559" s="115">
        <v>0</v>
      </c>
      <c r="AA3559" s="115">
        <v>0</v>
      </c>
      <c r="AB3559" s="115">
        <v>0</v>
      </c>
      <c r="AC3559" s="115">
        <v>0</v>
      </c>
      <c r="AD3559" s="115">
        <v>0</v>
      </c>
      <c r="AE3559" s="115">
        <v>0</v>
      </c>
      <c r="AF3559" s="115">
        <v>0</v>
      </c>
      <c r="AG3559" s="115">
        <v>0</v>
      </c>
    </row>
    <row r="3560" spans="1:33">
      <c r="A3560" s="115" t="s">
        <v>5279</v>
      </c>
      <c r="B3560" s="115" t="s">
        <v>19</v>
      </c>
      <c r="C3560" s="115">
        <v>0</v>
      </c>
      <c r="D3560" s="115">
        <v>0</v>
      </c>
      <c r="E3560" s="115">
        <v>0</v>
      </c>
      <c r="F3560" s="115">
        <v>0</v>
      </c>
      <c r="G3560" s="115">
        <v>0</v>
      </c>
      <c r="H3560" s="115">
        <v>0</v>
      </c>
      <c r="I3560" s="115">
        <v>0</v>
      </c>
      <c r="J3560" s="115">
        <v>0</v>
      </c>
      <c r="K3560" s="115">
        <v>0</v>
      </c>
      <c r="L3560" s="115">
        <v>0</v>
      </c>
      <c r="M3560" s="115">
        <v>0</v>
      </c>
      <c r="N3560" s="115">
        <v>0</v>
      </c>
      <c r="O3560" s="115">
        <v>0</v>
      </c>
      <c r="P3560" s="115">
        <v>0</v>
      </c>
      <c r="Q3560" s="115">
        <v>0</v>
      </c>
      <c r="R3560" s="115">
        <v>0</v>
      </c>
      <c r="S3560" s="115">
        <v>0</v>
      </c>
      <c r="T3560" s="115">
        <v>0</v>
      </c>
      <c r="U3560" s="115">
        <v>0</v>
      </c>
      <c r="V3560" s="115">
        <v>0</v>
      </c>
      <c r="W3560" s="115">
        <v>0</v>
      </c>
      <c r="X3560" s="115">
        <v>0</v>
      </c>
      <c r="Y3560" s="115">
        <v>0</v>
      </c>
      <c r="Z3560" s="115">
        <v>0</v>
      </c>
      <c r="AA3560" s="115">
        <v>0</v>
      </c>
      <c r="AB3560" s="115">
        <v>0</v>
      </c>
      <c r="AC3560" s="115">
        <v>0</v>
      </c>
      <c r="AD3560" s="115">
        <v>0</v>
      </c>
      <c r="AE3560" s="115">
        <v>0</v>
      </c>
      <c r="AF3560" s="115">
        <v>0</v>
      </c>
      <c r="AG3560" s="115">
        <v>0</v>
      </c>
    </row>
    <row r="3561" spans="1:33">
      <c r="A3561" s="115" t="s">
        <v>5280</v>
      </c>
      <c r="B3561" s="115" t="s">
        <v>19</v>
      </c>
      <c r="C3561" s="115">
        <v>0</v>
      </c>
      <c r="D3561" s="115">
        <v>0</v>
      </c>
      <c r="E3561" s="115">
        <v>0</v>
      </c>
      <c r="F3561" s="115">
        <v>0</v>
      </c>
      <c r="G3561" s="115">
        <v>0</v>
      </c>
      <c r="H3561" s="115">
        <v>0</v>
      </c>
      <c r="I3561" s="115">
        <v>0</v>
      </c>
      <c r="J3561" s="115">
        <v>0</v>
      </c>
      <c r="K3561" s="115">
        <v>0</v>
      </c>
      <c r="L3561" s="115">
        <v>0</v>
      </c>
      <c r="M3561" s="115">
        <v>0</v>
      </c>
      <c r="N3561" s="115">
        <v>0</v>
      </c>
      <c r="O3561" s="115">
        <v>0</v>
      </c>
      <c r="P3561" s="115">
        <v>0</v>
      </c>
      <c r="Q3561" s="115">
        <v>0</v>
      </c>
      <c r="R3561" s="115">
        <v>0</v>
      </c>
      <c r="S3561" s="115">
        <v>0</v>
      </c>
      <c r="T3561" s="115">
        <v>0</v>
      </c>
      <c r="U3561" s="115">
        <v>0</v>
      </c>
      <c r="V3561" s="115">
        <v>0</v>
      </c>
      <c r="W3561" s="115">
        <v>0</v>
      </c>
      <c r="X3561" s="115">
        <v>0</v>
      </c>
      <c r="Y3561" s="115">
        <v>0</v>
      </c>
      <c r="Z3561" s="115">
        <v>0</v>
      </c>
      <c r="AA3561" s="115">
        <v>0</v>
      </c>
      <c r="AB3561" s="115">
        <v>0</v>
      </c>
      <c r="AC3561" s="115">
        <v>0</v>
      </c>
      <c r="AD3561" s="115">
        <v>0</v>
      </c>
      <c r="AE3561" s="115">
        <v>0</v>
      </c>
      <c r="AF3561" s="115">
        <v>0</v>
      </c>
      <c r="AG3561" s="115">
        <v>0</v>
      </c>
    </row>
    <row r="3562" spans="1:33">
      <c r="A3562" s="115" t="s">
        <v>5281</v>
      </c>
      <c r="B3562" s="115" t="s">
        <v>19</v>
      </c>
      <c r="C3562" s="115">
        <v>0</v>
      </c>
      <c r="D3562" s="115">
        <v>0</v>
      </c>
      <c r="E3562" s="115">
        <v>0</v>
      </c>
      <c r="F3562" s="115">
        <v>0</v>
      </c>
      <c r="G3562" s="115">
        <v>0</v>
      </c>
      <c r="H3562" s="115">
        <v>0</v>
      </c>
      <c r="I3562" s="115">
        <v>0</v>
      </c>
      <c r="J3562" s="115">
        <v>0</v>
      </c>
      <c r="K3562" s="115">
        <v>0</v>
      </c>
      <c r="L3562" s="115">
        <v>0</v>
      </c>
      <c r="M3562" s="115">
        <v>0</v>
      </c>
      <c r="N3562" s="115">
        <v>0</v>
      </c>
      <c r="O3562" s="115">
        <v>0</v>
      </c>
      <c r="P3562" s="115">
        <v>0</v>
      </c>
      <c r="Q3562" s="115">
        <v>0</v>
      </c>
      <c r="R3562" s="115">
        <v>0</v>
      </c>
      <c r="S3562" s="115">
        <v>0</v>
      </c>
      <c r="T3562" s="115">
        <v>0</v>
      </c>
      <c r="U3562" s="115">
        <v>0</v>
      </c>
      <c r="V3562" s="115">
        <v>0</v>
      </c>
      <c r="W3562" s="115">
        <v>0</v>
      </c>
      <c r="X3562" s="115">
        <v>0</v>
      </c>
      <c r="Y3562" s="115">
        <v>0</v>
      </c>
      <c r="Z3562" s="115">
        <v>0</v>
      </c>
      <c r="AA3562" s="115">
        <v>0</v>
      </c>
      <c r="AB3562" s="115">
        <v>0</v>
      </c>
      <c r="AC3562" s="115">
        <v>0</v>
      </c>
      <c r="AD3562" s="115">
        <v>0</v>
      </c>
      <c r="AE3562" s="115">
        <v>0</v>
      </c>
      <c r="AF3562" s="115">
        <v>0</v>
      </c>
      <c r="AG3562" s="115">
        <v>0</v>
      </c>
    </row>
    <row r="3563" spans="1:33">
      <c r="A3563" s="115" t="s">
        <v>5282</v>
      </c>
      <c r="B3563" s="115" t="s">
        <v>19</v>
      </c>
      <c r="C3563" s="115">
        <v>0</v>
      </c>
      <c r="D3563" s="115">
        <v>0</v>
      </c>
      <c r="E3563" s="115">
        <v>0</v>
      </c>
      <c r="F3563" s="115">
        <v>0</v>
      </c>
      <c r="G3563" s="115">
        <v>0</v>
      </c>
      <c r="H3563" s="115">
        <v>0</v>
      </c>
      <c r="I3563" s="115">
        <v>0</v>
      </c>
      <c r="J3563" s="115">
        <v>0</v>
      </c>
      <c r="K3563" s="115">
        <v>0</v>
      </c>
      <c r="L3563" s="115">
        <v>0</v>
      </c>
      <c r="M3563" s="115">
        <v>0</v>
      </c>
      <c r="N3563" s="115">
        <v>0</v>
      </c>
      <c r="O3563" s="115">
        <v>0</v>
      </c>
      <c r="P3563" s="115">
        <v>0</v>
      </c>
      <c r="Q3563" s="115">
        <v>0</v>
      </c>
      <c r="R3563" s="115">
        <v>0</v>
      </c>
      <c r="S3563" s="115">
        <v>0</v>
      </c>
      <c r="T3563" s="115">
        <v>0</v>
      </c>
      <c r="U3563" s="115">
        <v>0</v>
      </c>
      <c r="V3563" s="115">
        <v>0</v>
      </c>
      <c r="W3563" s="115">
        <v>0</v>
      </c>
      <c r="X3563" s="115">
        <v>0</v>
      </c>
      <c r="Y3563" s="115">
        <v>0</v>
      </c>
      <c r="Z3563" s="115">
        <v>0</v>
      </c>
      <c r="AA3563" s="115">
        <v>0</v>
      </c>
      <c r="AB3563" s="115">
        <v>0</v>
      </c>
      <c r="AC3563" s="115">
        <v>0</v>
      </c>
      <c r="AD3563" s="115">
        <v>0</v>
      </c>
      <c r="AE3563" s="115">
        <v>0</v>
      </c>
      <c r="AF3563" s="115">
        <v>0</v>
      </c>
      <c r="AG3563" s="115">
        <v>0</v>
      </c>
    </row>
    <row r="3564" spans="1:33">
      <c r="A3564" s="115" t="s">
        <v>5283</v>
      </c>
      <c r="B3564" s="115" t="s">
        <v>19</v>
      </c>
      <c r="C3564" s="115">
        <v>0</v>
      </c>
      <c r="D3564" s="115">
        <v>0</v>
      </c>
      <c r="E3564" s="115">
        <v>0</v>
      </c>
      <c r="F3564" s="115">
        <v>0</v>
      </c>
      <c r="G3564" s="115">
        <v>0</v>
      </c>
      <c r="H3564" s="115">
        <v>0</v>
      </c>
      <c r="I3564" s="115">
        <v>0</v>
      </c>
      <c r="J3564" s="115">
        <v>0</v>
      </c>
      <c r="K3564" s="115">
        <v>0</v>
      </c>
      <c r="L3564" s="115">
        <v>0</v>
      </c>
      <c r="M3564" s="115">
        <v>0</v>
      </c>
      <c r="N3564" s="115">
        <v>0</v>
      </c>
      <c r="O3564" s="115">
        <v>0</v>
      </c>
      <c r="P3564" s="115">
        <v>0</v>
      </c>
      <c r="Q3564" s="115">
        <v>0</v>
      </c>
      <c r="R3564" s="115">
        <v>0</v>
      </c>
      <c r="S3564" s="115">
        <v>0</v>
      </c>
      <c r="T3564" s="115">
        <v>0</v>
      </c>
      <c r="U3564" s="115">
        <v>0</v>
      </c>
      <c r="V3564" s="115">
        <v>0</v>
      </c>
      <c r="W3564" s="115">
        <v>0</v>
      </c>
      <c r="X3564" s="115">
        <v>0</v>
      </c>
      <c r="Y3564" s="115">
        <v>0</v>
      </c>
      <c r="Z3564" s="115">
        <v>0</v>
      </c>
      <c r="AA3564" s="115">
        <v>0</v>
      </c>
      <c r="AB3564" s="115">
        <v>0</v>
      </c>
      <c r="AC3564" s="115">
        <v>0</v>
      </c>
      <c r="AD3564" s="115">
        <v>0</v>
      </c>
      <c r="AE3564" s="115">
        <v>0</v>
      </c>
      <c r="AF3564" s="115">
        <v>0</v>
      </c>
      <c r="AG3564" s="115">
        <v>0</v>
      </c>
    </row>
    <row r="3565" spans="1:33">
      <c r="A3565" s="115" t="s">
        <v>5284</v>
      </c>
      <c r="B3565" s="115" t="s">
        <v>19</v>
      </c>
      <c r="C3565" s="115">
        <v>0</v>
      </c>
      <c r="D3565" s="115">
        <v>0</v>
      </c>
      <c r="E3565" s="115">
        <v>0</v>
      </c>
      <c r="F3565" s="115">
        <v>0</v>
      </c>
      <c r="G3565" s="115">
        <v>0</v>
      </c>
      <c r="H3565" s="115">
        <v>0</v>
      </c>
      <c r="I3565" s="115">
        <v>0</v>
      </c>
      <c r="J3565" s="115">
        <v>0</v>
      </c>
      <c r="K3565" s="115">
        <v>0</v>
      </c>
      <c r="L3565" s="115">
        <v>0</v>
      </c>
      <c r="M3565" s="115">
        <v>0</v>
      </c>
      <c r="N3565" s="115">
        <v>0</v>
      </c>
      <c r="O3565" s="115">
        <v>0</v>
      </c>
      <c r="P3565" s="115">
        <v>0</v>
      </c>
      <c r="Q3565" s="115">
        <v>0</v>
      </c>
      <c r="R3565" s="115">
        <v>0</v>
      </c>
      <c r="S3565" s="115">
        <v>0</v>
      </c>
      <c r="T3565" s="115">
        <v>0</v>
      </c>
      <c r="U3565" s="115">
        <v>0</v>
      </c>
      <c r="V3565" s="115">
        <v>0</v>
      </c>
      <c r="W3565" s="115">
        <v>0</v>
      </c>
      <c r="X3565" s="115">
        <v>0</v>
      </c>
      <c r="Y3565" s="115">
        <v>0</v>
      </c>
      <c r="Z3565" s="115">
        <v>0</v>
      </c>
      <c r="AA3565" s="115">
        <v>0</v>
      </c>
      <c r="AB3565" s="115">
        <v>0</v>
      </c>
      <c r="AC3565" s="115">
        <v>0</v>
      </c>
      <c r="AD3565" s="115">
        <v>0</v>
      </c>
      <c r="AE3565" s="115">
        <v>0</v>
      </c>
      <c r="AF3565" s="115">
        <v>0</v>
      </c>
      <c r="AG3565" s="115">
        <v>0</v>
      </c>
    </row>
    <row r="3566" spans="1:33">
      <c r="A3566" s="115" t="s">
        <v>5285</v>
      </c>
      <c r="B3566" s="115" t="s">
        <v>19</v>
      </c>
      <c r="C3566" s="115">
        <v>0</v>
      </c>
      <c r="D3566" s="115">
        <v>0</v>
      </c>
      <c r="E3566" s="115">
        <v>0</v>
      </c>
      <c r="F3566" s="115">
        <v>0</v>
      </c>
      <c r="G3566" s="115">
        <v>0</v>
      </c>
      <c r="H3566" s="115">
        <v>0</v>
      </c>
      <c r="I3566" s="115">
        <v>0</v>
      </c>
      <c r="J3566" s="115">
        <v>0</v>
      </c>
      <c r="K3566" s="115">
        <v>0</v>
      </c>
      <c r="L3566" s="115">
        <v>0</v>
      </c>
      <c r="M3566" s="115">
        <v>0</v>
      </c>
      <c r="N3566" s="115">
        <v>0</v>
      </c>
      <c r="O3566" s="115">
        <v>0</v>
      </c>
      <c r="P3566" s="115">
        <v>0</v>
      </c>
      <c r="Q3566" s="115">
        <v>0</v>
      </c>
      <c r="R3566" s="115">
        <v>0</v>
      </c>
      <c r="S3566" s="115">
        <v>0</v>
      </c>
      <c r="T3566" s="115">
        <v>0</v>
      </c>
      <c r="U3566" s="115">
        <v>0</v>
      </c>
      <c r="V3566" s="115">
        <v>0</v>
      </c>
      <c r="W3566" s="115">
        <v>0</v>
      </c>
      <c r="X3566" s="115">
        <v>0</v>
      </c>
      <c r="Y3566" s="115">
        <v>0</v>
      </c>
      <c r="Z3566" s="115">
        <v>0</v>
      </c>
      <c r="AA3566" s="115">
        <v>0</v>
      </c>
      <c r="AB3566" s="115">
        <v>0</v>
      </c>
      <c r="AC3566" s="115">
        <v>0</v>
      </c>
      <c r="AD3566" s="115">
        <v>0</v>
      </c>
      <c r="AE3566" s="115">
        <v>0</v>
      </c>
      <c r="AF3566" s="115">
        <v>0</v>
      </c>
      <c r="AG3566" s="115">
        <v>0</v>
      </c>
    </row>
    <row r="3567" spans="1:33">
      <c r="A3567" s="115" t="s">
        <v>5286</v>
      </c>
      <c r="B3567" s="115" t="s">
        <v>19</v>
      </c>
      <c r="C3567" s="115">
        <v>0</v>
      </c>
      <c r="D3567" s="115">
        <v>0</v>
      </c>
      <c r="E3567" s="115">
        <v>0</v>
      </c>
      <c r="F3567" s="115">
        <v>0</v>
      </c>
      <c r="G3567" s="115">
        <v>0</v>
      </c>
      <c r="H3567" s="115">
        <v>0</v>
      </c>
      <c r="I3567" s="115">
        <v>0</v>
      </c>
      <c r="J3567" s="115">
        <v>0</v>
      </c>
      <c r="K3567" s="115">
        <v>0</v>
      </c>
      <c r="L3567" s="115">
        <v>0</v>
      </c>
      <c r="M3567" s="115">
        <v>0</v>
      </c>
      <c r="N3567" s="115">
        <v>0</v>
      </c>
      <c r="O3567" s="115">
        <v>0</v>
      </c>
      <c r="P3567" s="115">
        <v>0</v>
      </c>
      <c r="Q3567" s="115">
        <v>0</v>
      </c>
      <c r="R3567" s="115">
        <v>0</v>
      </c>
      <c r="S3567" s="115">
        <v>0</v>
      </c>
      <c r="T3567" s="115">
        <v>0</v>
      </c>
      <c r="U3567" s="115">
        <v>0</v>
      </c>
      <c r="V3567" s="115">
        <v>0</v>
      </c>
      <c r="W3567" s="115">
        <v>0</v>
      </c>
      <c r="X3567" s="115">
        <v>0</v>
      </c>
      <c r="Y3567" s="115">
        <v>0</v>
      </c>
      <c r="Z3567" s="115">
        <v>0</v>
      </c>
      <c r="AA3567" s="115">
        <v>0</v>
      </c>
      <c r="AB3567" s="115">
        <v>0</v>
      </c>
      <c r="AC3567" s="115">
        <v>0</v>
      </c>
      <c r="AD3567" s="115">
        <v>0</v>
      </c>
      <c r="AE3567" s="115">
        <v>0</v>
      </c>
      <c r="AF3567" s="115">
        <v>0</v>
      </c>
      <c r="AG3567" s="115">
        <v>0</v>
      </c>
    </row>
    <row r="3568" spans="1:33">
      <c r="A3568" s="115" t="s">
        <v>5287</v>
      </c>
      <c r="B3568" s="115" t="s">
        <v>19</v>
      </c>
      <c r="C3568" s="115">
        <v>0</v>
      </c>
      <c r="D3568" s="115">
        <v>0</v>
      </c>
      <c r="E3568" s="115">
        <v>0</v>
      </c>
      <c r="F3568" s="115">
        <v>0</v>
      </c>
      <c r="G3568" s="115">
        <v>0</v>
      </c>
      <c r="H3568" s="115">
        <v>0</v>
      </c>
      <c r="I3568" s="115">
        <v>0</v>
      </c>
      <c r="J3568" s="115">
        <v>0</v>
      </c>
      <c r="K3568" s="115">
        <v>0</v>
      </c>
      <c r="L3568" s="115">
        <v>0</v>
      </c>
      <c r="M3568" s="115">
        <v>0</v>
      </c>
      <c r="N3568" s="115">
        <v>0</v>
      </c>
      <c r="O3568" s="115">
        <v>0</v>
      </c>
      <c r="P3568" s="115">
        <v>0</v>
      </c>
      <c r="Q3568" s="115">
        <v>0</v>
      </c>
      <c r="R3568" s="115">
        <v>0</v>
      </c>
      <c r="S3568" s="115">
        <v>0</v>
      </c>
      <c r="T3568" s="115">
        <v>0</v>
      </c>
      <c r="U3568" s="115">
        <v>0</v>
      </c>
      <c r="V3568" s="115">
        <v>0</v>
      </c>
      <c r="W3568" s="115">
        <v>0</v>
      </c>
      <c r="X3568" s="115">
        <v>0</v>
      </c>
      <c r="Y3568" s="115">
        <v>0</v>
      </c>
      <c r="Z3568" s="115">
        <v>0</v>
      </c>
      <c r="AA3568" s="115">
        <v>0</v>
      </c>
      <c r="AB3568" s="115">
        <v>0</v>
      </c>
      <c r="AC3568" s="115">
        <v>0</v>
      </c>
      <c r="AD3568" s="115">
        <v>0</v>
      </c>
      <c r="AE3568" s="115">
        <v>0</v>
      </c>
      <c r="AF3568" s="115">
        <v>0</v>
      </c>
      <c r="AG3568" s="115">
        <v>0</v>
      </c>
    </row>
    <row r="3569" spans="1:33">
      <c r="A3569" s="115" t="s">
        <v>5288</v>
      </c>
      <c r="B3569" s="115" t="s">
        <v>19</v>
      </c>
      <c r="C3569" s="115">
        <v>0</v>
      </c>
      <c r="D3569" s="115">
        <v>0</v>
      </c>
      <c r="E3569" s="115">
        <v>0</v>
      </c>
      <c r="F3569" s="115">
        <v>0</v>
      </c>
      <c r="G3569" s="115">
        <v>0</v>
      </c>
      <c r="H3569" s="115">
        <v>0</v>
      </c>
      <c r="I3569" s="115">
        <v>0</v>
      </c>
      <c r="J3569" s="115">
        <v>0</v>
      </c>
      <c r="K3569" s="115">
        <v>0</v>
      </c>
      <c r="L3569" s="115">
        <v>0</v>
      </c>
      <c r="M3569" s="115">
        <v>0</v>
      </c>
      <c r="N3569" s="115">
        <v>0</v>
      </c>
      <c r="O3569" s="115">
        <v>0</v>
      </c>
      <c r="P3569" s="115">
        <v>0</v>
      </c>
      <c r="Q3569" s="115">
        <v>0</v>
      </c>
      <c r="R3569" s="115">
        <v>0</v>
      </c>
      <c r="S3569" s="115">
        <v>0</v>
      </c>
      <c r="T3569" s="115">
        <v>0</v>
      </c>
      <c r="U3569" s="115">
        <v>0</v>
      </c>
      <c r="V3569" s="115">
        <v>0</v>
      </c>
      <c r="W3569" s="115">
        <v>0</v>
      </c>
      <c r="X3569" s="115">
        <v>0</v>
      </c>
      <c r="Y3569" s="115">
        <v>0</v>
      </c>
      <c r="Z3569" s="115">
        <v>0</v>
      </c>
      <c r="AA3569" s="115">
        <v>0</v>
      </c>
      <c r="AB3569" s="115">
        <v>0</v>
      </c>
      <c r="AC3569" s="115">
        <v>0</v>
      </c>
      <c r="AD3569" s="115">
        <v>0</v>
      </c>
      <c r="AE3569" s="115">
        <v>0</v>
      </c>
      <c r="AF3569" s="115">
        <v>0</v>
      </c>
      <c r="AG3569" s="115">
        <v>0</v>
      </c>
    </row>
    <row r="3570" spans="1:33">
      <c r="A3570" s="115" t="s">
        <v>5289</v>
      </c>
      <c r="B3570" s="115" t="s">
        <v>19</v>
      </c>
      <c r="C3570" s="115">
        <v>0</v>
      </c>
      <c r="D3570" s="115">
        <v>0</v>
      </c>
      <c r="E3570" s="115">
        <v>0</v>
      </c>
      <c r="F3570" s="115">
        <v>0</v>
      </c>
      <c r="G3570" s="115">
        <v>0</v>
      </c>
      <c r="H3570" s="115">
        <v>0</v>
      </c>
      <c r="I3570" s="115">
        <v>0</v>
      </c>
      <c r="J3570" s="115">
        <v>0</v>
      </c>
      <c r="K3570" s="115">
        <v>0</v>
      </c>
      <c r="L3570" s="115">
        <v>0</v>
      </c>
      <c r="M3570" s="115">
        <v>0</v>
      </c>
      <c r="N3570" s="115">
        <v>0</v>
      </c>
      <c r="O3570" s="115">
        <v>0</v>
      </c>
      <c r="P3570" s="115">
        <v>0</v>
      </c>
      <c r="Q3570" s="115">
        <v>0</v>
      </c>
      <c r="R3570" s="115">
        <v>0</v>
      </c>
      <c r="S3570" s="115">
        <v>0</v>
      </c>
      <c r="T3570" s="115">
        <v>0</v>
      </c>
      <c r="U3570" s="115">
        <v>0</v>
      </c>
      <c r="V3570" s="115">
        <v>0</v>
      </c>
      <c r="W3570" s="115">
        <v>0</v>
      </c>
      <c r="X3570" s="115">
        <v>0</v>
      </c>
      <c r="Y3570" s="115">
        <v>0</v>
      </c>
      <c r="Z3570" s="115">
        <v>0</v>
      </c>
      <c r="AA3570" s="115">
        <v>0</v>
      </c>
      <c r="AB3570" s="115">
        <v>0</v>
      </c>
      <c r="AC3570" s="115">
        <v>0</v>
      </c>
      <c r="AD3570" s="115">
        <v>0</v>
      </c>
      <c r="AE3570" s="115">
        <v>0</v>
      </c>
      <c r="AF3570" s="115">
        <v>0</v>
      </c>
      <c r="AG3570" s="115">
        <v>0</v>
      </c>
    </row>
    <row r="3571" spans="1:33">
      <c r="A3571" s="115" t="s">
        <v>5290</v>
      </c>
      <c r="B3571" s="115" t="s">
        <v>19</v>
      </c>
      <c r="C3571" s="115">
        <v>0</v>
      </c>
      <c r="D3571" s="115">
        <v>0</v>
      </c>
      <c r="E3571" s="115">
        <v>0</v>
      </c>
      <c r="F3571" s="115">
        <v>0</v>
      </c>
      <c r="G3571" s="115">
        <v>0</v>
      </c>
      <c r="H3571" s="115">
        <v>0</v>
      </c>
      <c r="I3571" s="115">
        <v>0</v>
      </c>
      <c r="J3571" s="115">
        <v>0</v>
      </c>
      <c r="K3571" s="115">
        <v>0</v>
      </c>
      <c r="L3571" s="115">
        <v>0</v>
      </c>
      <c r="M3571" s="115">
        <v>0</v>
      </c>
      <c r="N3571" s="115">
        <v>0</v>
      </c>
      <c r="O3571" s="115">
        <v>0</v>
      </c>
      <c r="P3571" s="115">
        <v>0</v>
      </c>
      <c r="Q3571" s="115">
        <v>0</v>
      </c>
      <c r="R3571" s="115">
        <v>0</v>
      </c>
      <c r="S3571" s="115">
        <v>0</v>
      </c>
      <c r="T3571" s="115">
        <v>0</v>
      </c>
      <c r="U3571" s="115">
        <v>0</v>
      </c>
      <c r="V3571" s="115">
        <v>0</v>
      </c>
      <c r="W3571" s="115">
        <v>0</v>
      </c>
      <c r="X3571" s="115">
        <v>0</v>
      </c>
      <c r="Y3571" s="115">
        <v>0</v>
      </c>
      <c r="Z3571" s="115">
        <v>0</v>
      </c>
      <c r="AA3571" s="115">
        <v>0</v>
      </c>
      <c r="AB3571" s="115">
        <v>0</v>
      </c>
      <c r="AC3571" s="115">
        <v>0</v>
      </c>
      <c r="AD3571" s="115">
        <v>0</v>
      </c>
      <c r="AE3571" s="115">
        <v>0</v>
      </c>
      <c r="AF3571" s="115">
        <v>0</v>
      </c>
      <c r="AG3571" s="115">
        <v>0</v>
      </c>
    </row>
    <row r="3572" spans="1:33">
      <c r="A3572" s="115" t="s">
        <v>5291</v>
      </c>
      <c r="B3572" s="115" t="s">
        <v>19</v>
      </c>
      <c r="C3572" s="115">
        <v>0</v>
      </c>
      <c r="D3572" s="115">
        <v>0</v>
      </c>
      <c r="E3572" s="115">
        <v>0</v>
      </c>
      <c r="F3572" s="115">
        <v>0</v>
      </c>
      <c r="G3572" s="115">
        <v>0</v>
      </c>
      <c r="H3572" s="115">
        <v>0</v>
      </c>
      <c r="I3572" s="115">
        <v>0</v>
      </c>
      <c r="J3572" s="115">
        <v>0</v>
      </c>
      <c r="K3572" s="115">
        <v>0</v>
      </c>
      <c r="L3572" s="115">
        <v>0</v>
      </c>
      <c r="M3572" s="115">
        <v>0</v>
      </c>
      <c r="N3572" s="115">
        <v>0</v>
      </c>
      <c r="O3572" s="115">
        <v>0</v>
      </c>
      <c r="P3572" s="115">
        <v>0</v>
      </c>
      <c r="Q3572" s="115">
        <v>0</v>
      </c>
      <c r="R3572" s="115">
        <v>0</v>
      </c>
      <c r="S3572" s="115">
        <v>0</v>
      </c>
      <c r="T3572" s="115">
        <v>0</v>
      </c>
      <c r="U3572" s="115">
        <v>0</v>
      </c>
      <c r="V3572" s="115">
        <v>0</v>
      </c>
      <c r="W3572" s="115">
        <v>0</v>
      </c>
      <c r="X3572" s="115">
        <v>0</v>
      </c>
      <c r="Y3572" s="115">
        <v>0</v>
      </c>
      <c r="Z3572" s="115">
        <v>0</v>
      </c>
      <c r="AA3572" s="115">
        <v>0</v>
      </c>
      <c r="AB3572" s="115">
        <v>0</v>
      </c>
      <c r="AC3572" s="115">
        <v>0</v>
      </c>
      <c r="AD3572" s="115">
        <v>0</v>
      </c>
      <c r="AE3572" s="115">
        <v>0</v>
      </c>
      <c r="AF3572" s="115">
        <v>0</v>
      </c>
      <c r="AG3572" s="115">
        <v>0</v>
      </c>
    </row>
    <row r="3573" spans="1:33">
      <c r="A3573" s="115" t="s">
        <v>5292</v>
      </c>
      <c r="B3573" s="115" t="s">
        <v>19</v>
      </c>
      <c r="C3573" s="115">
        <v>0</v>
      </c>
      <c r="D3573" s="115">
        <v>0</v>
      </c>
      <c r="E3573" s="115">
        <v>0</v>
      </c>
      <c r="F3573" s="115">
        <v>0</v>
      </c>
      <c r="G3573" s="115">
        <v>0</v>
      </c>
      <c r="H3573" s="115">
        <v>0</v>
      </c>
      <c r="I3573" s="115">
        <v>0</v>
      </c>
      <c r="J3573" s="115">
        <v>0</v>
      </c>
      <c r="K3573" s="115">
        <v>0</v>
      </c>
      <c r="L3573" s="115">
        <v>0</v>
      </c>
      <c r="M3573" s="115">
        <v>0</v>
      </c>
      <c r="N3573" s="115">
        <v>0</v>
      </c>
      <c r="O3573" s="115">
        <v>0</v>
      </c>
      <c r="P3573" s="115">
        <v>0</v>
      </c>
      <c r="Q3573" s="115">
        <v>0</v>
      </c>
      <c r="R3573" s="115">
        <v>0</v>
      </c>
      <c r="S3573" s="115">
        <v>0</v>
      </c>
      <c r="T3573" s="115">
        <v>0</v>
      </c>
      <c r="U3573" s="115">
        <v>0</v>
      </c>
      <c r="V3573" s="115">
        <v>0</v>
      </c>
      <c r="W3573" s="115">
        <v>0</v>
      </c>
      <c r="X3573" s="115">
        <v>0</v>
      </c>
      <c r="Y3573" s="115">
        <v>0</v>
      </c>
      <c r="Z3573" s="115">
        <v>0</v>
      </c>
      <c r="AA3573" s="115">
        <v>0</v>
      </c>
      <c r="AB3573" s="115">
        <v>0</v>
      </c>
      <c r="AC3573" s="115">
        <v>0</v>
      </c>
      <c r="AD3573" s="115">
        <v>0</v>
      </c>
      <c r="AE3573" s="115">
        <v>0</v>
      </c>
      <c r="AF3573" s="115">
        <v>0</v>
      </c>
      <c r="AG3573" s="115">
        <v>0</v>
      </c>
    </row>
    <row r="3574" spans="1:33">
      <c r="A3574" s="115" t="s">
        <v>5293</v>
      </c>
      <c r="B3574" s="115" t="s">
        <v>19</v>
      </c>
      <c r="C3574" s="115">
        <v>0</v>
      </c>
      <c r="D3574" s="115">
        <v>0</v>
      </c>
      <c r="E3574" s="115">
        <v>0</v>
      </c>
      <c r="F3574" s="115">
        <v>0</v>
      </c>
      <c r="G3574" s="115">
        <v>0</v>
      </c>
      <c r="H3574" s="115">
        <v>0</v>
      </c>
      <c r="I3574" s="115">
        <v>0</v>
      </c>
      <c r="J3574" s="115">
        <v>0</v>
      </c>
      <c r="K3574" s="115">
        <v>0</v>
      </c>
      <c r="L3574" s="115">
        <v>0</v>
      </c>
      <c r="M3574" s="115">
        <v>0</v>
      </c>
      <c r="N3574" s="115">
        <v>0</v>
      </c>
      <c r="O3574" s="115">
        <v>0</v>
      </c>
      <c r="P3574" s="115">
        <v>0</v>
      </c>
      <c r="Q3574" s="115">
        <v>0</v>
      </c>
      <c r="R3574" s="115">
        <v>0</v>
      </c>
      <c r="S3574" s="115">
        <v>0</v>
      </c>
      <c r="T3574" s="115">
        <v>0</v>
      </c>
      <c r="U3574" s="115">
        <v>0</v>
      </c>
      <c r="V3574" s="115">
        <v>0</v>
      </c>
      <c r="W3574" s="115">
        <v>0</v>
      </c>
      <c r="X3574" s="115">
        <v>0</v>
      </c>
      <c r="Y3574" s="115">
        <v>0</v>
      </c>
      <c r="Z3574" s="115">
        <v>0</v>
      </c>
      <c r="AA3574" s="115">
        <v>0</v>
      </c>
      <c r="AB3574" s="115">
        <v>0</v>
      </c>
      <c r="AC3574" s="115">
        <v>0</v>
      </c>
      <c r="AD3574" s="115">
        <v>0</v>
      </c>
      <c r="AE3574" s="115">
        <v>0</v>
      </c>
      <c r="AF3574" s="115">
        <v>0</v>
      </c>
      <c r="AG3574" s="115">
        <v>0</v>
      </c>
    </row>
    <row r="3575" spans="1:33">
      <c r="A3575" s="115" t="s">
        <v>5294</v>
      </c>
      <c r="B3575" s="115" t="s">
        <v>19</v>
      </c>
      <c r="C3575" s="115">
        <v>0</v>
      </c>
      <c r="D3575" s="115">
        <v>0</v>
      </c>
      <c r="E3575" s="115">
        <v>0</v>
      </c>
      <c r="F3575" s="115">
        <v>0</v>
      </c>
      <c r="G3575" s="115">
        <v>0</v>
      </c>
      <c r="H3575" s="115">
        <v>0</v>
      </c>
      <c r="I3575" s="115">
        <v>0</v>
      </c>
      <c r="J3575" s="115">
        <v>0</v>
      </c>
      <c r="K3575" s="115">
        <v>0</v>
      </c>
      <c r="L3575" s="115">
        <v>0</v>
      </c>
      <c r="M3575" s="115">
        <v>0</v>
      </c>
      <c r="N3575" s="115">
        <v>0</v>
      </c>
      <c r="O3575" s="115">
        <v>0</v>
      </c>
      <c r="P3575" s="115">
        <v>0</v>
      </c>
      <c r="Q3575" s="115">
        <v>0</v>
      </c>
      <c r="R3575" s="115">
        <v>0</v>
      </c>
      <c r="S3575" s="115">
        <v>0</v>
      </c>
      <c r="T3575" s="115">
        <v>0</v>
      </c>
      <c r="U3575" s="115">
        <v>0</v>
      </c>
      <c r="V3575" s="115">
        <v>0</v>
      </c>
      <c r="W3575" s="115">
        <v>0</v>
      </c>
      <c r="X3575" s="115">
        <v>0</v>
      </c>
      <c r="Y3575" s="115">
        <v>0</v>
      </c>
      <c r="Z3575" s="115">
        <v>0</v>
      </c>
      <c r="AA3575" s="115">
        <v>0</v>
      </c>
      <c r="AB3575" s="115">
        <v>0</v>
      </c>
      <c r="AC3575" s="115">
        <v>0</v>
      </c>
      <c r="AD3575" s="115">
        <v>0</v>
      </c>
      <c r="AE3575" s="115">
        <v>0</v>
      </c>
      <c r="AF3575" s="115">
        <v>0</v>
      </c>
      <c r="AG3575" s="115">
        <v>0</v>
      </c>
    </row>
    <row r="3576" spans="1:33">
      <c r="A3576" s="115" t="s">
        <v>5295</v>
      </c>
      <c r="B3576" s="115" t="s">
        <v>19</v>
      </c>
      <c r="C3576" s="115">
        <v>0</v>
      </c>
      <c r="D3576" s="115">
        <v>0</v>
      </c>
      <c r="E3576" s="115">
        <v>0</v>
      </c>
      <c r="F3576" s="115">
        <v>0</v>
      </c>
      <c r="G3576" s="115">
        <v>0</v>
      </c>
      <c r="H3576" s="115">
        <v>0</v>
      </c>
      <c r="I3576" s="115">
        <v>0</v>
      </c>
      <c r="J3576" s="115">
        <v>0</v>
      </c>
      <c r="K3576" s="115">
        <v>0</v>
      </c>
      <c r="L3576" s="115">
        <v>0</v>
      </c>
      <c r="M3576" s="115">
        <v>0</v>
      </c>
      <c r="N3576" s="115">
        <v>0</v>
      </c>
      <c r="O3576" s="115">
        <v>0</v>
      </c>
      <c r="P3576" s="115">
        <v>0</v>
      </c>
      <c r="Q3576" s="115">
        <v>0</v>
      </c>
      <c r="R3576" s="115">
        <v>0</v>
      </c>
      <c r="S3576" s="115">
        <v>0</v>
      </c>
      <c r="T3576" s="115">
        <v>0</v>
      </c>
      <c r="U3576" s="115">
        <v>0</v>
      </c>
      <c r="V3576" s="115">
        <v>0</v>
      </c>
      <c r="W3576" s="115">
        <v>0</v>
      </c>
      <c r="X3576" s="115">
        <v>0</v>
      </c>
      <c r="Y3576" s="115">
        <v>0</v>
      </c>
      <c r="Z3576" s="115">
        <v>0</v>
      </c>
      <c r="AA3576" s="115">
        <v>0</v>
      </c>
      <c r="AB3576" s="115">
        <v>0</v>
      </c>
      <c r="AC3576" s="115">
        <v>0</v>
      </c>
      <c r="AD3576" s="115">
        <v>0</v>
      </c>
      <c r="AE3576" s="115">
        <v>0</v>
      </c>
      <c r="AF3576" s="115">
        <v>0</v>
      </c>
      <c r="AG3576" s="115">
        <v>0</v>
      </c>
    </row>
    <row r="3577" spans="1:33">
      <c r="A3577" s="115" t="s">
        <v>5296</v>
      </c>
      <c r="B3577" s="115" t="s">
        <v>19</v>
      </c>
      <c r="C3577" s="115">
        <v>0</v>
      </c>
      <c r="D3577" s="115">
        <v>0</v>
      </c>
      <c r="E3577" s="115">
        <v>0</v>
      </c>
      <c r="F3577" s="115">
        <v>0</v>
      </c>
      <c r="G3577" s="115">
        <v>0</v>
      </c>
      <c r="H3577" s="115">
        <v>0</v>
      </c>
      <c r="I3577" s="115">
        <v>0</v>
      </c>
      <c r="J3577" s="115">
        <v>0</v>
      </c>
      <c r="K3577" s="115">
        <v>0</v>
      </c>
      <c r="L3577" s="115">
        <v>0</v>
      </c>
      <c r="M3577" s="115">
        <v>0</v>
      </c>
      <c r="N3577" s="115">
        <v>0</v>
      </c>
      <c r="O3577" s="115">
        <v>0</v>
      </c>
      <c r="P3577" s="115">
        <v>0</v>
      </c>
      <c r="Q3577" s="115">
        <v>0</v>
      </c>
      <c r="R3577" s="115">
        <v>0</v>
      </c>
      <c r="S3577" s="115">
        <v>0</v>
      </c>
      <c r="T3577" s="115">
        <v>0</v>
      </c>
      <c r="U3577" s="115">
        <v>0</v>
      </c>
      <c r="V3577" s="115">
        <v>0</v>
      </c>
      <c r="W3577" s="115">
        <v>0</v>
      </c>
      <c r="X3577" s="115">
        <v>0</v>
      </c>
      <c r="Y3577" s="115">
        <v>0</v>
      </c>
      <c r="Z3577" s="115">
        <v>0</v>
      </c>
      <c r="AA3577" s="115">
        <v>0</v>
      </c>
      <c r="AB3577" s="115">
        <v>0</v>
      </c>
      <c r="AC3577" s="115">
        <v>0</v>
      </c>
      <c r="AD3577" s="115">
        <v>0</v>
      </c>
      <c r="AE3577" s="115">
        <v>0</v>
      </c>
      <c r="AF3577" s="115">
        <v>0</v>
      </c>
      <c r="AG3577" s="115">
        <v>0</v>
      </c>
    </row>
    <row r="3578" spans="1:33">
      <c r="A3578" s="115" t="s">
        <v>5297</v>
      </c>
      <c r="B3578" s="115" t="s">
        <v>19</v>
      </c>
      <c r="C3578" s="115">
        <v>0</v>
      </c>
      <c r="D3578" s="115">
        <v>0</v>
      </c>
      <c r="E3578" s="115">
        <v>0</v>
      </c>
      <c r="F3578" s="115">
        <v>0</v>
      </c>
      <c r="G3578" s="115">
        <v>0</v>
      </c>
      <c r="H3578" s="115">
        <v>0</v>
      </c>
      <c r="I3578" s="115">
        <v>0</v>
      </c>
      <c r="J3578" s="115">
        <v>0</v>
      </c>
      <c r="K3578" s="115">
        <v>0</v>
      </c>
      <c r="L3578" s="115">
        <v>0</v>
      </c>
      <c r="M3578" s="115">
        <v>0</v>
      </c>
      <c r="N3578" s="115">
        <v>0</v>
      </c>
      <c r="O3578" s="115">
        <v>0</v>
      </c>
      <c r="P3578" s="115">
        <v>0</v>
      </c>
      <c r="Q3578" s="115">
        <v>0</v>
      </c>
      <c r="R3578" s="115">
        <v>0</v>
      </c>
      <c r="S3578" s="115">
        <v>0</v>
      </c>
      <c r="T3578" s="115">
        <v>0</v>
      </c>
      <c r="U3578" s="115">
        <v>0</v>
      </c>
      <c r="V3578" s="115">
        <v>0</v>
      </c>
      <c r="W3578" s="115">
        <v>0</v>
      </c>
      <c r="X3578" s="115">
        <v>0</v>
      </c>
      <c r="Y3578" s="115">
        <v>0</v>
      </c>
      <c r="Z3578" s="115">
        <v>0</v>
      </c>
      <c r="AA3578" s="115">
        <v>0</v>
      </c>
      <c r="AB3578" s="115">
        <v>0</v>
      </c>
      <c r="AC3578" s="115">
        <v>0</v>
      </c>
      <c r="AD3578" s="115">
        <v>0</v>
      </c>
      <c r="AE3578" s="115">
        <v>0</v>
      </c>
      <c r="AF3578" s="115">
        <v>0</v>
      </c>
      <c r="AG3578" s="115">
        <v>0</v>
      </c>
    </row>
    <row r="3579" spans="1:33">
      <c r="A3579" s="115" t="s">
        <v>5298</v>
      </c>
      <c r="B3579" s="115" t="s">
        <v>19</v>
      </c>
      <c r="C3579" s="115">
        <v>0</v>
      </c>
      <c r="D3579" s="115">
        <v>0</v>
      </c>
      <c r="E3579" s="115">
        <v>0</v>
      </c>
      <c r="F3579" s="115">
        <v>0</v>
      </c>
      <c r="G3579" s="115">
        <v>0</v>
      </c>
      <c r="H3579" s="115">
        <v>0</v>
      </c>
      <c r="I3579" s="115">
        <v>0</v>
      </c>
      <c r="J3579" s="115">
        <v>0</v>
      </c>
      <c r="K3579" s="115">
        <v>0</v>
      </c>
      <c r="L3579" s="115">
        <v>0</v>
      </c>
      <c r="M3579" s="115">
        <v>0</v>
      </c>
      <c r="N3579" s="115">
        <v>0</v>
      </c>
      <c r="O3579" s="115">
        <v>0</v>
      </c>
      <c r="P3579" s="115">
        <v>0</v>
      </c>
      <c r="Q3579" s="115">
        <v>0</v>
      </c>
      <c r="R3579" s="115">
        <v>0</v>
      </c>
      <c r="S3579" s="115">
        <v>0</v>
      </c>
      <c r="T3579" s="115">
        <v>0</v>
      </c>
      <c r="U3579" s="115">
        <v>0</v>
      </c>
      <c r="V3579" s="115">
        <v>0</v>
      </c>
      <c r="W3579" s="115">
        <v>0</v>
      </c>
      <c r="X3579" s="115">
        <v>0</v>
      </c>
      <c r="Y3579" s="115">
        <v>0</v>
      </c>
      <c r="Z3579" s="115">
        <v>0</v>
      </c>
      <c r="AA3579" s="115">
        <v>0</v>
      </c>
      <c r="AB3579" s="115">
        <v>0</v>
      </c>
      <c r="AC3579" s="115">
        <v>0</v>
      </c>
      <c r="AD3579" s="115">
        <v>0</v>
      </c>
      <c r="AE3579" s="115">
        <v>0</v>
      </c>
      <c r="AF3579" s="115">
        <v>0</v>
      </c>
      <c r="AG3579" s="115">
        <v>0</v>
      </c>
    </row>
    <row r="3580" spans="1:33">
      <c r="A3580" s="115" t="s">
        <v>5299</v>
      </c>
      <c r="B3580" s="115" t="s">
        <v>19</v>
      </c>
      <c r="C3580" s="115">
        <v>0</v>
      </c>
      <c r="D3580" s="115">
        <v>0</v>
      </c>
      <c r="E3580" s="115">
        <v>0</v>
      </c>
      <c r="F3580" s="115">
        <v>0</v>
      </c>
      <c r="G3580" s="115">
        <v>0</v>
      </c>
      <c r="H3580" s="115">
        <v>0</v>
      </c>
      <c r="I3580" s="115">
        <v>0</v>
      </c>
      <c r="J3580" s="115">
        <v>0</v>
      </c>
      <c r="K3580" s="115">
        <v>0</v>
      </c>
      <c r="L3580" s="115">
        <v>0</v>
      </c>
      <c r="M3580" s="115">
        <v>0</v>
      </c>
      <c r="N3580" s="115">
        <v>0</v>
      </c>
      <c r="O3580" s="115">
        <v>0</v>
      </c>
      <c r="P3580" s="115">
        <v>0</v>
      </c>
      <c r="Q3580" s="115">
        <v>0</v>
      </c>
      <c r="R3580" s="115">
        <v>0</v>
      </c>
      <c r="S3580" s="115">
        <v>0</v>
      </c>
      <c r="T3580" s="115">
        <v>0</v>
      </c>
      <c r="U3580" s="115">
        <v>0</v>
      </c>
      <c r="V3580" s="115">
        <v>0</v>
      </c>
      <c r="W3580" s="115">
        <v>0</v>
      </c>
      <c r="X3580" s="115">
        <v>0</v>
      </c>
      <c r="Y3580" s="115">
        <v>0</v>
      </c>
      <c r="Z3580" s="115">
        <v>0</v>
      </c>
      <c r="AA3580" s="115">
        <v>0</v>
      </c>
      <c r="AB3580" s="115">
        <v>0</v>
      </c>
      <c r="AC3580" s="115">
        <v>0</v>
      </c>
      <c r="AD3580" s="115">
        <v>0</v>
      </c>
      <c r="AE3580" s="115">
        <v>0</v>
      </c>
      <c r="AF3580" s="115">
        <v>0</v>
      </c>
      <c r="AG3580" s="115">
        <v>0</v>
      </c>
    </row>
    <row r="3581" spans="1:33">
      <c r="A3581" s="115" t="s">
        <v>5300</v>
      </c>
      <c r="B3581" s="115" t="s">
        <v>19</v>
      </c>
      <c r="C3581" s="115">
        <v>0</v>
      </c>
      <c r="D3581" s="115">
        <v>0</v>
      </c>
      <c r="E3581" s="115">
        <v>0</v>
      </c>
      <c r="F3581" s="115">
        <v>0</v>
      </c>
      <c r="G3581" s="115">
        <v>0</v>
      </c>
      <c r="H3581" s="115">
        <v>0</v>
      </c>
      <c r="I3581" s="115">
        <v>0</v>
      </c>
      <c r="J3581" s="115">
        <v>0</v>
      </c>
      <c r="K3581" s="115">
        <v>0</v>
      </c>
      <c r="L3581" s="115">
        <v>0</v>
      </c>
      <c r="M3581" s="115">
        <v>0</v>
      </c>
      <c r="N3581" s="115">
        <v>0</v>
      </c>
      <c r="O3581" s="115">
        <v>0</v>
      </c>
      <c r="P3581" s="115">
        <v>0</v>
      </c>
      <c r="Q3581" s="115">
        <v>0</v>
      </c>
      <c r="R3581" s="115">
        <v>0</v>
      </c>
      <c r="S3581" s="115">
        <v>0</v>
      </c>
      <c r="T3581" s="115">
        <v>0</v>
      </c>
      <c r="U3581" s="115">
        <v>0</v>
      </c>
      <c r="V3581" s="115">
        <v>0</v>
      </c>
      <c r="W3581" s="115">
        <v>0</v>
      </c>
      <c r="X3581" s="115">
        <v>0</v>
      </c>
      <c r="Y3581" s="115">
        <v>0</v>
      </c>
      <c r="Z3581" s="115">
        <v>0</v>
      </c>
      <c r="AA3581" s="115">
        <v>0</v>
      </c>
      <c r="AB3581" s="115">
        <v>0</v>
      </c>
      <c r="AC3581" s="115">
        <v>0</v>
      </c>
      <c r="AD3581" s="115">
        <v>0</v>
      </c>
      <c r="AE3581" s="115">
        <v>0</v>
      </c>
      <c r="AF3581" s="115">
        <v>0</v>
      </c>
      <c r="AG3581" s="115">
        <v>0</v>
      </c>
    </row>
    <row r="3582" spans="1:33">
      <c r="A3582" s="115" t="s">
        <v>5301</v>
      </c>
      <c r="B3582" s="115" t="s">
        <v>19</v>
      </c>
      <c r="C3582" s="115">
        <v>0</v>
      </c>
      <c r="D3582" s="115">
        <v>0</v>
      </c>
      <c r="E3582" s="115">
        <v>0</v>
      </c>
      <c r="F3582" s="115">
        <v>0</v>
      </c>
      <c r="G3582" s="115">
        <v>0</v>
      </c>
      <c r="H3582" s="115">
        <v>0</v>
      </c>
      <c r="I3582" s="115">
        <v>0</v>
      </c>
      <c r="J3582" s="115">
        <v>0</v>
      </c>
      <c r="K3582" s="115">
        <v>0</v>
      </c>
      <c r="L3582" s="115">
        <v>0</v>
      </c>
      <c r="M3582" s="115">
        <v>0</v>
      </c>
      <c r="N3582" s="115">
        <v>0</v>
      </c>
      <c r="O3582" s="115">
        <v>0</v>
      </c>
      <c r="P3582" s="115">
        <v>0</v>
      </c>
      <c r="Q3582" s="115">
        <v>0</v>
      </c>
      <c r="R3582" s="115">
        <v>0</v>
      </c>
      <c r="S3582" s="115">
        <v>0</v>
      </c>
      <c r="T3582" s="115">
        <v>0</v>
      </c>
      <c r="U3582" s="115">
        <v>0</v>
      </c>
      <c r="V3582" s="115">
        <v>0</v>
      </c>
      <c r="W3582" s="115">
        <v>0</v>
      </c>
      <c r="X3582" s="115">
        <v>0</v>
      </c>
      <c r="Y3582" s="115">
        <v>0</v>
      </c>
      <c r="Z3582" s="115">
        <v>0</v>
      </c>
      <c r="AA3582" s="115">
        <v>0</v>
      </c>
      <c r="AB3582" s="115">
        <v>0</v>
      </c>
      <c r="AC3582" s="115">
        <v>0</v>
      </c>
      <c r="AD3582" s="115">
        <v>0</v>
      </c>
      <c r="AE3582" s="115">
        <v>0</v>
      </c>
      <c r="AF3582" s="115">
        <v>0</v>
      </c>
      <c r="AG3582" s="115">
        <v>0</v>
      </c>
    </row>
    <row r="3583" spans="1:33">
      <c r="A3583" s="115" t="s">
        <v>5302</v>
      </c>
      <c r="B3583" s="115" t="s">
        <v>19</v>
      </c>
      <c r="C3583" s="115">
        <v>0</v>
      </c>
      <c r="D3583" s="115">
        <v>0</v>
      </c>
      <c r="E3583" s="115">
        <v>0</v>
      </c>
      <c r="F3583" s="115">
        <v>0</v>
      </c>
      <c r="G3583" s="115">
        <v>0</v>
      </c>
      <c r="H3583" s="115">
        <v>0</v>
      </c>
      <c r="I3583" s="115">
        <v>0</v>
      </c>
      <c r="J3583" s="115">
        <v>0</v>
      </c>
      <c r="K3583" s="115">
        <v>0</v>
      </c>
      <c r="L3583" s="115">
        <v>0</v>
      </c>
      <c r="M3583" s="115">
        <v>0</v>
      </c>
      <c r="N3583" s="115">
        <v>0</v>
      </c>
      <c r="O3583" s="115">
        <v>0</v>
      </c>
      <c r="P3583" s="115">
        <v>0</v>
      </c>
      <c r="Q3583" s="115">
        <v>0</v>
      </c>
      <c r="R3583" s="115">
        <v>0</v>
      </c>
      <c r="S3583" s="115">
        <v>0</v>
      </c>
      <c r="T3583" s="115">
        <v>0</v>
      </c>
      <c r="U3583" s="115">
        <v>0</v>
      </c>
      <c r="V3583" s="115">
        <v>0</v>
      </c>
      <c r="W3583" s="115">
        <v>0</v>
      </c>
      <c r="X3583" s="115">
        <v>0</v>
      </c>
      <c r="Y3583" s="115">
        <v>0</v>
      </c>
      <c r="Z3583" s="115">
        <v>0</v>
      </c>
      <c r="AA3583" s="115">
        <v>0</v>
      </c>
      <c r="AB3583" s="115">
        <v>0</v>
      </c>
      <c r="AC3583" s="115">
        <v>0</v>
      </c>
      <c r="AD3583" s="115">
        <v>0</v>
      </c>
      <c r="AE3583" s="115">
        <v>0</v>
      </c>
      <c r="AF3583" s="115">
        <v>0</v>
      </c>
      <c r="AG3583" s="115">
        <v>0</v>
      </c>
    </row>
    <row r="3584" spans="1:33">
      <c r="A3584" s="115" t="s">
        <v>5303</v>
      </c>
      <c r="B3584" s="115" t="s">
        <v>19</v>
      </c>
      <c r="C3584" s="115">
        <v>0</v>
      </c>
      <c r="D3584" s="115">
        <v>0</v>
      </c>
      <c r="E3584" s="115">
        <v>0</v>
      </c>
      <c r="F3584" s="115">
        <v>0</v>
      </c>
      <c r="G3584" s="115">
        <v>0</v>
      </c>
      <c r="H3584" s="115">
        <v>0</v>
      </c>
      <c r="I3584" s="115">
        <v>0</v>
      </c>
      <c r="J3584" s="115">
        <v>0</v>
      </c>
      <c r="K3584" s="115">
        <v>0</v>
      </c>
      <c r="L3584" s="115">
        <v>0</v>
      </c>
      <c r="M3584" s="115">
        <v>0</v>
      </c>
      <c r="N3584" s="115">
        <v>0</v>
      </c>
      <c r="O3584" s="115">
        <v>0</v>
      </c>
      <c r="P3584" s="115">
        <v>0</v>
      </c>
      <c r="Q3584" s="115">
        <v>0</v>
      </c>
      <c r="R3584" s="115">
        <v>0</v>
      </c>
      <c r="S3584" s="115">
        <v>0</v>
      </c>
      <c r="T3584" s="115">
        <v>0</v>
      </c>
      <c r="U3584" s="115">
        <v>0</v>
      </c>
      <c r="V3584" s="115">
        <v>0</v>
      </c>
      <c r="W3584" s="115">
        <v>0</v>
      </c>
      <c r="X3584" s="115">
        <v>0</v>
      </c>
      <c r="Y3584" s="115">
        <v>0</v>
      </c>
      <c r="Z3584" s="115">
        <v>0</v>
      </c>
      <c r="AA3584" s="115">
        <v>0</v>
      </c>
      <c r="AB3584" s="115">
        <v>0</v>
      </c>
      <c r="AC3584" s="115">
        <v>0</v>
      </c>
      <c r="AD3584" s="115">
        <v>0</v>
      </c>
      <c r="AE3584" s="115">
        <v>0</v>
      </c>
      <c r="AF3584" s="115">
        <v>0</v>
      </c>
      <c r="AG3584" s="115">
        <v>0</v>
      </c>
    </row>
    <row r="3585" spans="1:33">
      <c r="A3585" s="115" t="s">
        <v>5304</v>
      </c>
      <c r="B3585" s="115" t="s">
        <v>19</v>
      </c>
      <c r="C3585" s="115">
        <v>0</v>
      </c>
      <c r="D3585" s="115">
        <v>0</v>
      </c>
      <c r="E3585" s="115">
        <v>0</v>
      </c>
      <c r="F3585" s="115">
        <v>0</v>
      </c>
      <c r="G3585" s="115">
        <v>0</v>
      </c>
      <c r="H3585" s="115">
        <v>0</v>
      </c>
      <c r="I3585" s="115">
        <v>0</v>
      </c>
      <c r="J3585" s="115">
        <v>0</v>
      </c>
      <c r="K3585" s="115">
        <v>0</v>
      </c>
      <c r="L3585" s="115">
        <v>0</v>
      </c>
      <c r="M3585" s="115">
        <v>0</v>
      </c>
      <c r="N3585" s="115">
        <v>0</v>
      </c>
      <c r="O3585" s="115">
        <v>0</v>
      </c>
      <c r="P3585" s="115">
        <v>0</v>
      </c>
      <c r="Q3585" s="115">
        <v>0</v>
      </c>
      <c r="R3585" s="115">
        <v>0</v>
      </c>
      <c r="S3585" s="115">
        <v>0</v>
      </c>
      <c r="T3585" s="115">
        <v>0</v>
      </c>
      <c r="U3585" s="115">
        <v>0</v>
      </c>
      <c r="V3585" s="115">
        <v>0</v>
      </c>
      <c r="W3585" s="115">
        <v>0</v>
      </c>
      <c r="X3585" s="115">
        <v>0</v>
      </c>
      <c r="Y3585" s="115">
        <v>0</v>
      </c>
      <c r="Z3585" s="115">
        <v>0</v>
      </c>
      <c r="AA3585" s="115">
        <v>0</v>
      </c>
      <c r="AB3585" s="115">
        <v>0</v>
      </c>
      <c r="AC3585" s="115">
        <v>0</v>
      </c>
      <c r="AD3585" s="115">
        <v>0</v>
      </c>
      <c r="AE3585" s="115">
        <v>0</v>
      </c>
      <c r="AF3585" s="115">
        <v>0</v>
      </c>
      <c r="AG3585" s="115">
        <v>0</v>
      </c>
    </row>
    <row r="3586" spans="1:33">
      <c r="A3586" s="115" t="s">
        <v>5305</v>
      </c>
      <c r="B3586" s="115" t="s">
        <v>19</v>
      </c>
      <c r="C3586" s="115">
        <v>0</v>
      </c>
      <c r="D3586" s="115">
        <v>0</v>
      </c>
      <c r="E3586" s="115">
        <v>0</v>
      </c>
      <c r="F3586" s="115">
        <v>0</v>
      </c>
      <c r="G3586" s="115">
        <v>0</v>
      </c>
      <c r="H3586" s="115">
        <v>0</v>
      </c>
      <c r="I3586" s="115">
        <v>0</v>
      </c>
      <c r="J3586" s="115">
        <v>0</v>
      </c>
      <c r="K3586" s="115">
        <v>0</v>
      </c>
      <c r="L3586" s="115">
        <v>0</v>
      </c>
      <c r="M3586" s="115">
        <v>0</v>
      </c>
      <c r="N3586" s="115">
        <v>0</v>
      </c>
      <c r="O3586" s="115">
        <v>0</v>
      </c>
      <c r="P3586" s="115">
        <v>0</v>
      </c>
      <c r="Q3586" s="115">
        <v>0</v>
      </c>
      <c r="R3586" s="115">
        <v>0</v>
      </c>
      <c r="S3586" s="115">
        <v>0</v>
      </c>
      <c r="T3586" s="115">
        <v>0</v>
      </c>
      <c r="U3586" s="115">
        <v>0</v>
      </c>
      <c r="V3586" s="115">
        <v>0</v>
      </c>
      <c r="W3586" s="115">
        <v>0</v>
      </c>
      <c r="X3586" s="115">
        <v>0</v>
      </c>
      <c r="Y3586" s="115">
        <v>0</v>
      </c>
      <c r="Z3586" s="115">
        <v>0</v>
      </c>
      <c r="AA3586" s="115">
        <v>0</v>
      </c>
      <c r="AB3586" s="115">
        <v>0</v>
      </c>
      <c r="AC3586" s="115">
        <v>0</v>
      </c>
      <c r="AD3586" s="115">
        <v>0</v>
      </c>
      <c r="AE3586" s="115">
        <v>0</v>
      </c>
      <c r="AF3586" s="115">
        <v>0</v>
      </c>
      <c r="AG3586" s="115">
        <v>0</v>
      </c>
    </row>
    <row r="3587" spans="1:33">
      <c r="A3587" s="115" t="s">
        <v>5306</v>
      </c>
      <c r="B3587" s="115" t="s">
        <v>19</v>
      </c>
      <c r="C3587" s="115">
        <v>0</v>
      </c>
      <c r="D3587" s="115">
        <v>0</v>
      </c>
      <c r="E3587" s="115">
        <v>0</v>
      </c>
      <c r="F3587" s="115">
        <v>0</v>
      </c>
      <c r="G3587" s="115">
        <v>0</v>
      </c>
      <c r="H3587" s="115">
        <v>0</v>
      </c>
      <c r="I3587" s="115">
        <v>0</v>
      </c>
      <c r="J3587" s="115">
        <v>0</v>
      </c>
      <c r="K3587" s="115">
        <v>0</v>
      </c>
      <c r="L3587" s="115">
        <v>0</v>
      </c>
      <c r="M3587" s="115">
        <v>0</v>
      </c>
      <c r="N3587" s="115">
        <v>0</v>
      </c>
      <c r="O3587" s="115">
        <v>0</v>
      </c>
      <c r="P3587" s="115">
        <v>0</v>
      </c>
      <c r="Q3587" s="115">
        <v>0</v>
      </c>
      <c r="R3587" s="115">
        <v>0</v>
      </c>
      <c r="S3587" s="115">
        <v>0</v>
      </c>
      <c r="T3587" s="115">
        <v>0</v>
      </c>
      <c r="U3587" s="115">
        <v>0</v>
      </c>
      <c r="V3587" s="115">
        <v>0</v>
      </c>
      <c r="W3587" s="115">
        <v>0</v>
      </c>
      <c r="X3587" s="115">
        <v>0</v>
      </c>
      <c r="Y3587" s="115">
        <v>0</v>
      </c>
      <c r="Z3587" s="115">
        <v>0</v>
      </c>
      <c r="AA3587" s="115">
        <v>0</v>
      </c>
      <c r="AB3587" s="115">
        <v>0</v>
      </c>
      <c r="AC3587" s="115">
        <v>0</v>
      </c>
      <c r="AD3587" s="115">
        <v>0</v>
      </c>
      <c r="AE3587" s="115">
        <v>0</v>
      </c>
      <c r="AF3587" s="115">
        <v>0</v>
      </c>
      <c r="AG3587" s="115">
        <v>0</v>
      </c>
    </row>
    <row r="3588" spans="1:33">
      <c r="A3588" s="115" t="s">
        <v>5307</v>
      </c>
      <c r="B3588" s="115" t="s">
        <v>19</v>
      </c>
      <c r="C3588" s="115">
        <v>0</v>
      </c>
      <c r="D3588" s="115">
        <v>0</v>
      </c>
      <c r="E3588" s="115">
        <v>0</v>
      </c>
      <c r="F3588" s="115">
        <v>0</v>
      </c>
      <c r="G3588" s="115">
        <v>0</v>
      </c>
      <c r="H3588" s="115">
        <v>0</v>
      </c>
      <c r="I3588" s="115">
        <v>0</v>
      </c>
      <c r="J3588" s="115">
        <v>0</v>
      </c>
      <c r="K3588" s="115">
        <v>0</v>
      </c>
      <c r="L3588" s="115">
        <v>0</v>
      </c>
      <c r="M3588" s="115">
        <v>0</v>
      </c>
      <c r="N3588" s="115">
        <v>0</v>
      </c>
      <c r="O3588" s="115">
        <v>0</v>
      </c>
      <c r="P3588" s="115">
        <v>0</v>
      </c>
      <c r="Q3588" s="115">
        <v>0</v>
      </c>
      <c r="R3588" s="115">
        <v>0</v>
      </c>
      <c r="S3588" s="115">
        <v>0</v>
      </c>
      <c r="T3588" s="115">
        <v>0</v>
      </c>
      <c r="U3588" s="115">
        <v>0</v>
      </c>
      <c r="V3588" s="115">
        <v>0</v>
      </c>
      <c r="W3588" s="115">
        <v>0</v>
      </c>
      <c r="X3588" s="115">
        <v>0</v>
      </c>
      <c r="Y3588" s="115">
        <v>0</v>
      </c>
      <c r="Z3588" s="115">
        <v>0</v>
      </c>
      <c r="AA3588" s="115">
        <v>0</v>
      </c>
      <c r="AB3588" s="115">
        <v>0</v>
      </c>
      <c r="AC3588" s="115">
        <v>0</v>
      </c>
      <c r="AD3588" s="115">
        <v>0</v>
      </c>
      <c r="AE3588" s="115">
        <v>0</v>
      </c>
      <c r="AF3588" s="115">
        <v>0</v>
      </c>
      <c r="AG3588" s="115">
        <v>0</v>
      </c>
    </row>
    <row r="3589" spans="1:33">
      <c r="A3589" s="115" t="s">
        <v>5308</v>
      </c>
      <c r="B3589" s="115" t="s">
        <v>19</v>
      </c>
      <c r="C3589" s="115">
        <v>0</v>
      </c>
      <c r="D3589" s="115">
        <v>0</v>
      </c>
      <c r="E3589" s="115">
        <v>0</v>
      </c>
      <c r="F3589" s="115">
        <v>0</v>
      </c>
      <c r="G3589" s="115">
        <v>0</v>
      </c>
      <c r="H3589" s="115">
        <v>0</v>
      </c>
      <c r="I3589" s="115">
        <v>0</v>
      </c>
      <c r="J3589" s="115">
        <v>0</v>
      </c>
      <c r="K3589" s="115">
        <v>0</v>
      </c>
      <c r="L3589" s="115">
        <v>0</v>
      </c>
      <c r="M3589" s="115">
        <v>0</v>
      </c>
      <c r="N3589" s="115">
        <v>0</v>
      </c>
      <c r="O3589" s="115">
        <v>0</v>
      </c>
      <c r="P3589" s="115">
        <v>0</v>
      </c>
      <c r="Q3589" s="115">
        <v>0</v>
      </c>
      <c r="R3589" s="115">
        <v>0</v>
      </c>
      <c r="S3589" s="115">
        <v>0</v>
      </c>
      <c r="T3589" s="115">
        <v>0</v>
      </c>
      <c r="U3589" s="115">
        <v>0</v>
      </c>
      <c r="V3589" s="115">
        <v>0</v>
      </c>
      <c r="W3589" s="115">
        <v>0</v>
      </c>
      <c r="X3589" s="115">
        <v>0</v>
      </c>
      <c r="Y3589" s="115">
        <v>0</v>
      </c>
      <c r="Z3589" s="115">
        <v>0</v>
      </c>
      <c r="AA3589" s="115">
        <v>0</v>
      </c>
      <c r="AB3589" s="115">
        <v>0</v>
      </c>
      <c r="AC3589" s="115">
        <v>0</v>
      </c>
      <c r="AD3589" s="115">
        <v>0</v>
      </c>
      <c r="AE3589" s="115">
        <v>0</v>
      </c>
      <c r="AF3589" s="115">
        <v>0</v>
      </c>
      <c r="AG3589" s="115">
        <v>0</v>
      </c>
    </row>
    <row r="3590" spans="1:33">
      <c r="A3590" s="115" t="s">
        <v>5309</v>
      </c>
      <c r="B3590" s="115" t="s">
        <v>19</v>
      </c>
      <c r="C3590" s="115">
        <v>0</v>
      </c>
      <c r="D3590" s="115">
        <v>0</v>
      </c>
      <c r="E3590" s="115">
        <v>0</v>
      </c>
      <c r="F3590" s="115">
        <v>0</v>
      </c>
      <c r="G3590" s="115">
        <v>0</v>
      </c>
      <c r="H3590" s="115">
        <v>0</v>
      </c>
      <c r="I3590" s="115">
        <v>0</v>
      </c>
      <c r="J3590" s="115">
        <v>0</v>
      </c>
      <c r="K3590" s="115">
        <v>0</v>
      </c>
      <c r="L3590" s="115">
        <v>0</v>
      </c>
      <c r="M3590" s="115">
        <v>0</v>
      </c>
      <c r="N3590" s="115">
        <v>0</v>
      </c>
      <c r="O3590" s="115">
        <v>0</v>
      </c>
      <c r="P3590" s="115">
        <v>0</v>
      </c>
      <c r="Q3590" s="115">
        <v>0</v>
      </c>
      <c r="R3590" s="115">
        <v>0</v>
      </c>
      <c r="S3590" s="115">
        <v>0</v>
      </c>
      <c r="T3590" s="115">
        <v>0</v>
      </c>
      <c r="U3590" s="115">
        <v>0</v>
      </c>
      <c r="V3590" s="115">
        <v>0</v>
      </c>
      <c r="W3590" s="115">
        <v>0</v>
      </c>
      <c r="X3590" s="115">
        <v>0</v>
      </c>
      <c r="Y3590" s="115">
        <v>0</v>
      </c>
      <c r="Z3590" s="115">
        <v>0</v>
      </c>
      <c r="AA3590" s="115">
        <v>0</v>
      </c>
      <c r="AB3590" s="115">
        <v>0</v>
      </c>
      <c r="AC3590" s="115">
        <v>0</v>
      </c>
      <c r="AD3590" s="115">
        <v>0</v>
      </c>
      <c r="AE3590" s="115">
        <v>0</v>
      </c>
      <c r="AF3590" s="115">
        <v>0</v>
      </c>
      <c r="AG3590" s="115">
        <v>0</v>
      </c>
    </row>
    <row r="3591" spans="1:33">
      <c r="A3591" s="115" t="s">
        <v>5310</v>
      </c>
      <c r="B3591" s="115" t="s">
        <v>19</v>
      </c>
      <c r="C3591" s="115">
        <v>0</v>
      </c>
      <c r="D3591" s="115">
        <v>0</v>
      </c>
      <c r="E3591" s="115">
        <v>0</v>
      </c>
      <c r="F3591" s="115">
        <v>0</v>
      </c>
      <c r="G3591" s="115">
        <v>0</v>
      </c>
      <c r="H3591" s="115">
        <v>0</v>
      </c>
      <c r="I3591" s="115">
        <v>0</v>
      </c>
      <c r="J3591" s="115">
        <v>0</v>
      </c>
      <c r="K3591" s="115">
        <v>0</v>
      </c>
      <c r="L3591" s="115">
        <v>0</v>
      </c>
      <c r="M3591" s="115">
        <v>0</v>
      </c>
      <c r="N3591" s="115">
        <v>0</v>
      </c>
      <c r="O3591" s="115">
        <v>0</v>
      </c>
      <c r="P3591" s="115">
        <v>0</v>
      </c>
      <c r="Q3591" s="115">
        <v>0</v>
      </c>
      <c r="R3591" s="115">
        <v>0</v>
      </c>
      <c r="S3591" s="115">
        <v>0</v>
      </c>
      <c r="T3591" s="115">
        <v>0</v>
      </c>
      <c r="U3591" s="115">
        <v>0</v>
      </c>
      <c r="V3591" s="115">
        <v>0</v>
      </c>
      <c r="W3591" s="115">
        <v>0</v>
      </c>
      <c r="X3591" s="115">
        <v>0</v>
      </c>
      <c r="Y3591" s="115">
        <v>0</v>
      </c>
      <c r="Z3591" s="115">
        <v>0</v>
      </c>
      <c r="AA3591" s="115">
        <v>0</v>
      </c>
      <c r="AB3591" s="115">
        <v>0</v>
      </c>
      <c r="AC3591" s="115">
        <v>0</v>
      </c>
      <c r="AD3591" s="115">
        <v>0</v>
      </c>
      <c r="AE3591" s="115">
        <v>0</v>
      </c>
      <c r="AF3591" s="115">
        <v>0</v>
      </c>
      <c r="AG3591" s="115">
        <v>0</v>
      </c>
    </row>
    <row r="3592" spans="1:33">
      <c r="A3592" s="115" t="s">
        <v>5311</v>
      </c>
      <c r="B3592" s="115" t="s">
        <v>19</v>
      </c>
      <c r="C3592" s="115">
        <v>0</v>
      </c>
      <c r="D3592" s="115">
        <v>0</v>
      </c>
      <c r="E3592" s="115">
        <v>0</v>
      </c>
      <c r="F3592" s="115">
        <v>0</v>
      </c>
      <c r="G3592" s="115">
        <v>0</v>
      </c>
      <c r="H3592" s="115">
        <v>0</v>
      </c>
      <c r="I3592" s="115">
        <v>0</v>
      </c>
      <c r="J3592" s="115">
        <v>0</v>
      </c>
      <c r="K3592" s="115">
        <v>0</v>
      </c>
      <c r="L3592" s="115">
        <v>0</v>
      </c>
      <c r="M3592" s="115">
        <v>0</v>
      </c>
      <c r="N3592" s="115">
        <v>0</v>
      </c>
      <c r="O3592" s="115">
        <v>0</v>
      </c>
      <c r="P3592" s="115">
        <v>0</v>
      </c>
      <c r="Q3592" s="115">
        <v>0</v>
      </c>
      <c r="R3592" s="115">
        <v>0</v>
      </c>
      <c r="S3592" s="115">
        <v>0</v>
      </c>
      <c r="T3592" s="115">
        <v>0</v>
      </c>
      <c r="U3592" s="115">
        <v>0</v>
      </c>
      <c r="V3592" s="115">
        <v>0</v>
      </c>
      <c r="W3592" s="115">
        <v>0</v>
      </c>
      <c r="X3592" s="115">
        <v>0</v>
      </c>
      <c r="Y3592" s="115">
        <v>0</v>
      </c>
      <c r="Z3592" s="115">
        <v>0</v>
      </c>
      <c r="AA3592" s="115">
        <v>0</v>
      </c>
      <c r="AB3592" s="115">
        <v>0</v>
      </c>
      <c r="AC3592" s="115">
        <v>0</v>
      </c>
      <c r="AD3592" s="115">
        <v>0</v>
      </c>
      <c r="AE3592" s="115">
        <v>0</v>
      </c>
      <c r="AF3592" s="115">
        <v>0</v>
      </c>
      <c r="AG3592" s="115">
        <v>0</v>
      </c>
    </row>
    <row r="3593" spans="1:33">
      <c r="A3593" s="115" t="s">
        <v>5312</v>
      </c>
      <c r="B3593" s="115" t="s">
        <v>19</v>
      </c>
      <c r="C3593" s="115">
        <v>0</v>
      </c>
      <c r="D3593" s="115">
        <v>0</v>
      </c>
      <c r="E3593" s="115">
        <v>0</v>
      </c>
      <c r="F3593" s="115">
        <v>0</v>
      </c>
      <c r="G3593" s="115">
        <v>0</v>
      </c>
      <c r="H3593" s="115">
        <v>0</v>
      </c>
      <c r="I3593" s="115">
        <v>0</v>
      </c>
      <c r="J3593" s="115">
        <v>0</v>
      </c>
      <c r="K3593" s="115">
        <v>0</v>
      </c>
      <c r="L3593" s="115">
        <v>0</v>
      </c>
      <c r="M3593" s="115">
        <v>0</v>
      </c>
      <c r="N3593" s="115">
        <v>0</v>
      </c>
      <c r="O3593" s="115">
        <v>0</v>
      </c>
      <c r="P3593" s="115">
        <v>0</v>
      </c>
      <c r="Q3593" s="115">
        <v>0</v>
      </c>
      <c r="R3593" s="115">
        <v>0</v>
      </c>
      <c r="S3593" s="115">
        <v>0</v>
      </c>
      <c r="T3593" s="115">
        <v>0</v>
      </c>
      <c r="U3593" s="115">
        <v>0</v>
      </c>
      <c r="V3593" s="115">
        <v>0</v>
      </c>
      <c r="W3593" s="115">
        <v>0</v>
      </c>
      <c r="X3593" s="115">
        <v>0</v>
      </c>
      <c r="Y3593" s="115">
        <v>0</v>
      </c>
      <c r="Z3593" s="115">
        <v>0</v>
      </c>
      <c r="AA3593" s="115">
        <v>0</v>
      </c>
      <c r="AB3593" s="115">
        <v>0</v>
      </c>
      <c r="AC3593" s="115">
        <v>0</v>
      </c>
      <c r="AD3593" s="115">
        <v>0</v>
      </c>
      <c r="AE3593" s="115">
        <v>0</v>
      </c>
      <c r="AF3593" s="115">
        <v>0</v>
      </c>
      <c r="AG3593" s="115">
        <v>0</v>
      </c>
    </row>
    <row r="3594" spans="1:33">
      <c r="A3594" s="115" t="s">
        <v>5313</v>
      </c>
      <c r="B3594" s="115" t="s">
        <v>19</v>
      </c>
      <c r="C3594" s="115">
        <v>0</v>
      </c>
      <c r="D3594" s="115">
        <v>0</v>
      </c>
      <c r="E3594" s="115">
        <v>0</v>
      </c>
      <c r="F3594" s="115">
        <v>0</v>
      </c>
      <c r="G3594" s="115">
        <v>0</v>
      </c>
      <c r="H3594" s="115">
        <v>0</v>
      </c>
      <c r="I3594" s="115">
        <v>0</v>
      </c>
      <c r="J3594" s="115">
        <v>0</v>
      </c>
      <c r="K3594" s="115">
        <v>0</v>
      </c>
      <c r="L3594" s="115">
        <v>0</v>
      </c>
      <c r="M3594" s="115">
        <v>0</v>
      </c>
      <c r="N3594" s="115">
        <v>0</v>
      </c>
      <c r="O3594" s="115">
        <v>0</v>
      </c>
      <c r="P3594" s="115">
        <v>0</v>
      </c>
      <c r="Q3594" s="115">
        <v>0</v>
      </c>
      <c r="R3594" s="115">
        <v>0</v>
      </c>
      <c r="S3594" s="115">
        <v>0</v>
      </c>
      <c r="T3594" s="115">
        <v>0</v>
      </c>
      <c r="U3594" s="115">
        <v>0</v>
      </c>
      <c r="V3594" s="115">
        <v>0</v>
      </c>
      <c r="W3594" s="115">
        <v>0</v>
      </c>
      <c r="X3594" s="115">
        <v>0</v>
      </c>
      <c r="Y3594" s="115">
        <v>0</v>
      </c>
      <c r="Z3594" s="115">
        <v>0</v>
      </c>
      <c r="AA3594" s="115">
        <v>0</v>
      </c>
      <c r="AB3594" s="115">
        <v>0</v>
      </c>
      <c r="AC3594" s="115">
        <v>0</v>
      </c>
      <c r="AD3594" s="115">
        <v>0</v>
      </c>
      <c r="AE3594" s="115">
        <v>0</v>
      </c>
      <c r="AF3594" s="115">
        <v>0</v>
      </c>
      <c r="AG3594" s="115">
        <v>0</v>
      </c>
    </row>
    <row r="3595" spans="1:33">
      <c r="A3595" s="115" t="s">
        <v>5314</v>
      </c>
      <c r="B3595" s="115" t="s">
        <v>19</v>
      </c>
      <c r="C3595" s="115">
        <v>0</v>
      </c>
      <c r="D3595" s="115">
        <v>0</v>
      </c>
      <c r="E3595" s="115">
        <v>0</v>
      </c>
      <c r="F3595" s="115">
        <v>0</v>
      </c>
      <c r="G3595" s="115">
        <v>0</v>
      </c>
      <c r="H3595" s="115">
        <v>0</v>
      </c>
      <c r="I3595" s="115">
        <v>0</v>
      </c>
      <c r="J3595" s="115">
        <v>0</v>
      </c>
      <c r="K3595" s="115">
        <v>0</v>
      </c>
      <c r="L3595" s="115">
        <v>0</v>
      </c>
      <c r="M3595" s="115">
        <v>0</v>
      </c>
      <c r="N3595" s="115">
        <v>0</v>
      </c>
      <c r="O3595" s="115">
        <v>0</v>
      </c>
      <c r="P3595" s="115">
        <v>0</v>
      </c>
      <c r="Q3595" s="115">
        <v>0</v>
      </c>
      <c r="R3595" s="115">
        <v>0</v>
      </c>
      <c r="S3595" s="115">
        <v>0</v>
      </c>
      <c r="T3595" s="115">
        <v>0</v>
      </c>
      <c r="U3595" s="115">
        <v>0</v>
      </c>
      <c r="V3595" s="115">
        <v>0</v>
      </c>
      <c r="W3595" s="115">
        <v>0</v>
      </c>
      <c r="X3595" s="115">
        <v>0</v>
      </c>
      <c r="Y3595" s="115">
        <v>0</v>
      </c>
      <c r="Z3595" s="115">
        <v>0</v>
      </c>
      <c r="AA3595" s="115">
        <v>0</v>
      </c>
      <c r="AB3595" s="115">
        <v>0</v>
      </c>
      <c r="AC3595" s="115">
        <v>0</v>
      </c>
      <c r="AD3595" s="115">
        <v>0</v>
      </c>
      <c r="AE3595" s="115">
        <v>0</v>
      </c>
      <c r="AF3595" s="115">
        <v>0</v>
      </c>
      <c r="AG3595" s="115">
        <v>0</v>
      </c>
    </row>
    <row r="3596" spans="1:33">
      <c r="A3596" s="115" t="s">
        <v>5315</v>
      </c>
      <c r="B3596" s="115" t="s">
        <v>19</v>
      </c>
      <c r="C3596" s="115">
        <v>0</v>
      </c>
      <c r="D3596" s="115">
        <v>0</v>
      </c>
      <c r="E3596" s="115">
        <v>0</v>
      </c>
      <c r="F3596" s="115">
        <v>0</v>
      </c>
      <c r="G3596" s="115">
        <v>0</v>
      </c>
      <c r="H3596" s="115">
        <v>0</v>
      </c>
      <c r="I3596" s="115">
        <v>0</v>
      </c>
      <c r="J3596" s="115">
        <v>0</v>
      </c>
      <c r="K3596" s="115">
        <v>0</v>
      </c>
      <c r="L3596" s="115">
        <v>0</v>
      </c>
      <c r="M3596" s="115">
        <v>0</v>
      </c>
      <c r="N3596" s="115">
        <v>0</v>
      </c>
      <c r="O3596" s="115">
        <v>0</v>
      </c>
      <c r="P3596" s="115">
        <v>0</v>
      </c>
      <c r="Q3596" s="115">
        <v>0</v>
      </c>
      <c r="R3596" s="115">
        <v>0</v>
      </c>
      <c r="S3596" s="115">
        <v>0</v>
      </c>
      <c r="T3596" s="115">
        <v>0</v>
      </c>
      <c r="U3596" s="115">
        <v>0</v>
      </c>
      <c r="V3596" s="115">
        <v>0</v>
      </c>
      <c r="W3596" s="115">
        <v>0</v>
      </c>
      <c r="X3596" s="115">
        <v>0</v>
      </c>
      <c r="Y3596" s="115">
        <v>0</v>
      </c>
      <c r="Z3596" s="115">
        <v>0</v>
      </c>
      <c r="AA3596" s="115">
        <v>0</v>
      </c>
      <c r="AB3596" s="115">
        <v>0</v>
      </c>
      <c r="AC3596" s="115">
        <v>0</v>
      </c>
      <c r="AD3596" s="115">
        <v>0</v>
      </c>
      <c r="AE3596" s="115">
        <v>0</v>
      </c>
      <c r="AF3596" s="115">
        <v>0</v>
      </c>
      <c r="AG3596" s="115">
        <v>0</v>
      </c>
    </row>
    <row r="3597" spans="1:33">
      <c r="A3597" s="115" t="s">
        <v>5316</v>
      </c>
      <c r="B3597" s="115" t="s">
        <v>19</v>
      </c>
      <c r="C3597" s="115">
        <v>0</v>
      </c>
      <c r="D3597" s="115">
        <v>0</v>
      </c>
      <c r="E3597" s="115">
        <v>0</v>
      </c>
      <c r="F3597" s="115">
        <v>0</v>
      </c>
      <c r="G3597" s="115">
        <v>0</v>
      </c>
      <c r="H3597" s="115">
        <v>0</v>
      </c>
      <c r="I3597" s="115">
        <v>0</v>
      </c>
      <c r="J3597" s="115">
        <v>0</v>
      </c>
      <c r="K3597" s="115">
        <v>0</v>
      </c>
      <c r="L3597" s="115">
        <v>0</v>
      </c>
      <c r="M3597" s="115">
        <v>0</v>
      </c>
      <c r="N3597" s="115">
        <v>0</v>
      </c>
      <c r="O3597" s="115">
        <v>0</v>
      </c>
      <c r="P3597" s="115">
        <v>0</v>
      </c>
      <c r="Q3597" s="115">
        <v>0</v>
      </c>
      <c r="R3597" s="115">
        <v>0</v>
      </c>
      <c r="S3597" s="115">
        <v>0</v>
      </c>
      <c r="T3597" s="115">
        <v>0</v>
      </c>
      <c r="U3597" s="115">
        <v>0</v>
      </c>
      <c r="V3597" s="115">
        <v>0</v>
      </c>
      <c r="W3597" s="115">
        <v>0</v>
      </c>
      <c r="X3597" s="115">
        <v>0</v>
      </c>
      <c r="Y3597" s="115">
        <v>0</v>
      </c>
      <c r="Z3597" s="115">
        <v>0</v>
      </c>
      <c r="AA3597" s="115">
        <v>0</v>
      </c>
      <c r="AB3597" s="115">
        <v>0</v>
      </c>
      <c r="AC3597" s="115">
        <v>0</v>
      </c>
      <c r="AD3597" s="115">
        <v>0</v>
      </c>
      <c r="AE3597" s="115">
        <v>0</v>
      </c>
      <c r="AF3597" s="115">
        <v>0</v>
      </c>
      <c r="AG3597" s="115">
        <v>0</v>
      </c>
    </row>
    <row r="3598" spans="1:33">
      <c r="A3598" s="115" t="s">
        <v>5317</v>
      </c>
      <c r="B3598" s="115" t="s">
        <v>19</v>
      </c>
      <c r="C3598" s="115">
        <v>0</v>
      </c>
      <c r="D3598" s="115">
        <v>0</v>
      </c>
      <c r="E3598" s="115">
        <v>0</v>
      </c>
      <c r="F3598" s="115">
        <v>0</v>
      </c>
      <c r="G3598" s="115">
        <v>0</v>
      </c>
      <c r="H3598" s="115">
        <v>0</v>
      </c>
      <c r="I3598" s="115">
        <v>0</v>
      </c>
      <c r="J3598" s="115">
        <v>0</v>
      </c>
      <c r="K3598" s="115">
        <v>0</v>
      </c>
      <c r="L3598" s="115">
        <v>0</v>
      </c>
      <c r="M3598" s="115">
        <v>0</v>
      </c>
      <c r="N3598" s="115">
        <v>0</v>
      </c>
      <c r="O3598" s="115">
        <v>0</v>
      </c>
      <c r="P3598" s="115">
        <v>0</v>
      </c>
      <c r="Q3598" s="115">
        <v>0</v>
      </c>
      <c r="R3598" s="115">
        <v>0</v>
      </c>
      <c r="S3598" s="115">
        <v>0</v>
      </c>
      <c r="T3598" s="115">
        <v>0</v>
      </c>
      <c r="U3598" s="115">
        <v>0</v>
      </c>
      <c r="V3598" s="115">
        <v>0</v>
      </c>
      <c r="W3598" s="115">
        <v>0</v>
      </c>
      <c r="X3598" s="115">
        <v>0</v>
      </c>
      <c r="Y3598" s="115">
        <v>0</v>
      </c>
      <c r="Z3598" s="115">
        <v>0</v>
      </c>
      <c r="AA3598" s="115">
        <v>0</v>
      </c>
      <c r="AB3598" s="115">
        <v>0</v>
      </c>
      <c r="AC3598" s="115">
        <v>0</v>
      </c>
      <c r="AD3598" s="115">
        <v>0</v>
      </c>
      <c r="AE3598" s="115">
        <v>0</v>
      </c>
      <c r="AF3598" s="115">
        <v>0</v>
      </c>
      <c r="AG3598" s="115">
        <v>0</v>
      </c>
    </row>
    <row r="3599" spans="1:33">
      <c r="A3599" s="115" t="s">
        <v>5318</v>
      </c>
      <c r="B3599" s="115" t="s">
        <v>19</v>
      </c>
      <c r="C3599" s="115">
        <v>0</v>
      </c>
      <c r="D3599" s="115">
        <v>0</v>
      </c>
      <c r="E3599" s="115">
        <v>0</v>
      </c>
      <c r="F3599" s="115">
        <v>0</v>
      </c>
      <c r="G3599" s="115">
        <v>0</v>
      </c>
      <c r="H3599" s="115">
        <v>0</v>
      </c>
      <c r="I3599" s="115">
        <v>0</v>
      </c>
      <c r="J3599" s="115">
        <v>0</v>
      </c>
      <c r="K3599" s="115">
        <v>0</v>
      </c>
      <c r="L3599" s="115">
        <v>0</v>
      </c>
      <c r="M3599" s="115">
        <v>0</v>
      </c>
      <c r="N3599" s="115">
        <v>0</v>
      </c>
      <c r="O3599" s="115">
        <v>0</v>
      </c>
      <c r="P3599" s="115">
        <v>0</v>
      </c>
      <c r="Q3599" s="115">
        <v>0</v>
      </c>
      <c r="R3599" s="115">
        <v>0</v>
      </c>
      <c r="S3599" s="115">
        <v>0</v>
      </c>
      <c r="T3599" s="115">
        <v>0</v>
      </c>
      <c r="U3599" s="115">
        <v>0</v>
      </c>
      <c r="V3599" s="115">
        <v>0</v>
      </c>
      <c r="W3599" s="115">
        <v>0</v>
      </c>
      <c r="X3599" s="115">
        <v>0</v>
      </c>
      <c r="Y3599" s="115">
        <v>0</v>
      </c>
      <c r="Z3599" s="115">
        <v>0</v>
      </c>
      <c r="AA3599" s="115">
        <v>0</v>
      </c>
      <c r="AB3599" s="115">
        <v>0</v>
      </c>
      <c r="AC3599" s="115">
        <v>0</v>
      </c>
      <c r="AD3599" s="115">
        <v>0</v>
      </c>
      <c r="AE3599" s="115">
        <v>0</v>
      </c>
      <c r="AF3599" s="115">
        <v>0</v>
      </c>
      <c r="AG3599" s="115">
        <v>0</v>
      </c>
    </row>
    <row r="3600" spans="1:33">
      <c r="A3600" s="115" t="s">
        <v>5319</v>
      </c>
      <c r="B3600" s="115" t="s">
        <v>19</v>
      </c>
      <c r="C3600" s="115">
        <v>0</v>
      </c>
      <c r="D3600" s="115">
        <v>0</v>
      </c>
      <c r="E3600" s="115">
        <v>0</v>
      </c>
      <c r="F3600" s="115">
        <v>0</v>
      </c>
      <c r="G3600" s="115">
        <v>0</v>
      </c>
      <c r="H3600" s="115">
        <v>0</v>
      </c>
      <c r="I3600" s="115">
        <v>0</v>
      </c>
      <c r="J3600" s="115">
        <v>0</v>
      </c>
      <c r="K3600" s="115">
        <v>0</v>
      </c>
      <c r="L3600" s="115">
        <v>0</v>
      </c>
      <c r="M3600" s="115">
        <v>0</v>
      </c>
      <c r="N3600" s="115">
        <v>0</v>
      </c>
      <c r="O3600" s="115">
        <v>0</v>
      </c>
      <c r="P3600" s="115">
        <v>0</v>
      </c>
      <c r="Q3600" s="115">
        <v>0</v>
      </c>
      <c r="R3600" s="115">
        <v>0</v>
      </c>
      <c r="S3600" s="115">
        <v>0</v>
      </c>
      <c r="T3600" s="115">
        <v>0</v>
      </c>
      <c r="U3600" s="115">
        <v>0</v>
      </c>
      <c r="V3600" s="115">
        <v>0</v>
      </c>
      <c r="W3600" s="115">
        <v>0</v>
      </c>
      <c r="X3600" s="115">
        <v>0</v>
      </c>
      <c r="Y3600" s="115">
        <v>0</v>
      </c>
      <c r="Z3600" s="115">
        <v>0</v>
      </c>
      <c r="AA3600" s="115">
        <v>0</v>
      </c>
      <c r="AB3600" s="115">
        <v>0</v>
      </c>
      <c r="AC3600" s="115">
        <v>0</v>
      </c>
      <c r="AD3600" s="115">
        <v>0</v>
      </c>
      <c r="AE3600" s="115">
        <v>0</v>
      </c>
      <c r="AF3600" s="115">
        <v>0</v>
      </c>
      <c r="AG3600" s="115">
        <v>0</v>
      </c>
    </row>
    <row r="3601" spans="1:33">
      <c r="A3601" s="115" t="s">
        <v>5320</v>
      </c>
      <c r="B3601" s="115" t="s">
        <v>19</v>
      </c>
      <c r="C3601" s="115">
        <v>0</v>
      </c>
      <c r="D3601" s="115">
        <v>0</v>
      </c>
      <c r="E3601" s="115">
        <v>0</v>
      </c>
      <c r="F3601" s="115">
        <v>0</v>
      </c>
      <c r="G3601" s="115">
        <v>0</v>
      </c>
      <c r="H3601" s="115">
        <v>0</v>
      </c>
      <c r="I3601" s="115">
        <v>0</v>
      </c>
      <c r="J3601" s="115">
        <v>0</v>
      </c>
      <c r="K3601" s="115">
        <v>0</v>
      </c>
      <c r="L3601" s="115">
        <v>0</v>
      </c>
      <c r="M3601" s="115">
        <v>0</v>
      </c>
      <c r="N3601" s="115">
        <v>0</v>
      </c>
      <c r="O3601" s="115">
        <v>0</v>
      </c>
      <c r="P3601" s="115">
        <v>0</v>
      </c>
      <c r="Q3601" s="115">
        <v>0</v>
      </c>
      <c r="R3601" s="115">
        <v>0</v>
      </c>
      <c r="S3601" s="115">
        <v>0</v>
      </c>
      <c r="T3601" s="115">
        <v>0</v>
      </c>
      <c r="U3601" s="115">
        <v>0</v>
      </c>
      <c r="V3601" s="115">
        <v>0</v>
      </c>
      <c r="W3601" s="115">
        <v>0</v>
      </c>
      <c r="X3601" s="115">
        <v>0</v>
      </c>
      <c r="Y3601" s="115">
        <v>0</v>
      </c>
      <c r="Z3601" s="115">
        <v>0</v>
      </c>
      <c r="AA3601" s="115">
        <v>0</v>
      </c>
      <c r="AB3601" s="115">
        <v>0</v>
      </c>
      <c r="AC3601" s="115">
        <v>0</v>
      </c>
      <c r="AD3601" s="115">
        <v>0</v>
      </c>
      <c r="AE3601" s="115">
        <v>0</v>
      </c>
      <c r="AF3601" s="115">
        <v>0</v>
      </c>
      <c r="AG3601" s="115">
        <v>0</v>
      </c>
    </row>
    <row r="3602" spans="1:33">
      <c r="A3602" s="115" t="s">
        <v>5321</v>
      </c>
      <c r="B3602" s="115" t="s">
        <v>19</v>
      </c>
      <c r="C3602" s="115">
        <v>0</v>
      </c>
      <c r="D3602" s="115">
        <v>0</v>
      </c>
      <c r="E3602" s="115">
        <v>0</v>
      </c>
      <c r="F3602" s="115">
        <v>0</v>
      </c>
      <c r="G3602" s="115">
        <v>0</v>
      </c>
      <c r="H3602" s="115">
        <v>0</v>
      </c>
      <c r="I3602" s="115">
        <v>0</v>
      </c>
      <c r="J3602" s="115">
        <v>0</v>
      </c>
      <c r="K3602" s="115">
        <v>0</v>
      </c>
      <c r="L3602" s="115">
        <v>0</v>
      </c>
      <c r="M3602" s="115">
        <v>0</v>
      </c>
      <c r="N3602" s="115">
        <v>0</v>
      </c>
      <c r="O3602" s="115">
        <v>0</v>
      </c>
      <c r="P3602" s="115">
        <v>0</v>
      </c>
      <c r="Q3602" s="115">
        <v>0</v>
      </c>
      <c r="R3602" s="115">
        <v>0</v>
      </c>
      <c r="S3602" s="115">
        <v>0</v>
      </c>
      <c r="T3602" s="115">
        <v>0</v>
      </c>
      <c r="U3602" s="115">
        <v>0</v>
      </c>
      <c r="V3602" s="115">
        <v>0</v>
      </c>
      <c r="W3602" s="115">
        <v>0</v>
      </c>
      <c r="X3602" s="115">
        <v>0</v>
      </c>
      <c r="Y3602" s="115">
        <v>0</v>
      </c>
      <c r="Z3602" s="115">
        <v>0</v>
      </c>
      <c r="AA3602" s="115">
        <v>0</v>
      </c>
      <c r="AB3602" s="115">
        <v>0</v>
      </c>
      <c r="AC3602" s="115">
        <v>0</v>
      </c>
      <c r="AD3602" s="115">
        <v>0</v>
      </c>
      <c r="AE3602" s="115">
        <v>0</v>
      </c>
      <c r="AF3602" s="115">
        <v>0</v>
      </c>
      <c r="AG3602" s="115">
        <v>0</v>
      </c>
    </row>
    <row r="3603" spans="1:33">
      <c r="A3603" s="115" t="s">
        <v>5322</v>
      </c>
      <c r="B3603" s="115" t="s">
        <v>19</v>
      </c>
      <c r="C3603" s="115">
        <v>0</v>
      </c>
      <c r="D3603" s="115">
        <v>0</v>
      </c>
      <c r="E3603" s="115">
        <v>0</v>
      </c>
      <c r="F3603" s="115">
        <v>0</v>
      </c>
      <c r="G3603" s="115">
        <v>0</v>
      </c>
      <c r="H3603" s="115">
        <v>0</v>
      </c>
      <c r="I3603" s="115">
        <v>0</v>
      </c>
      <c r="J3603" s="115">
        <v>0</v>
      </c>
      <c r="K3603" s="115">
        <v>0</v>
      </c>
      <c r="L3603" s="115">
        <v>0</v>
      </c>
      <c r="M3603" s="115">
        <v>0</v>
      </c>
      <c r="N3603" s="115">
        <v>0</v>
      </c>
      <c r="O3603" s="115">
        <v>0</v>
      </c>
      <c r="P3603" s="115">
        <v>0</v>
      </c>
      <c r="Q3603" s="115">
        <v>0</v>
      </c>
      <c r="R3603" s="115">
        <v>0</v>
      </c>
      <c r="S3603" s="115">
        <v>0</v>
      </c>
      <c r="T3603" s="115">
        <v>0</v>
      </c>
      <c r="U3603" s="115">
        <v>0</v>
      </c>
      <c r="V3603" s="115">
        <v>0</v>
      </c>
      <c r="W3603" s="115">
        <v>0</v>
      </c>
      <c r="X3603" s="115">
        <v>0</v>
      </c>
      <c r="Y3603" s="115">
        <v>0</v>
      </c>
      <c r="Z3603" s="115">
        <v>0</v>
      </c>
      <c r="AA3603" s="115">
        <v>0</v>
      </c>
      <c r="AB3603" s="115">
        <v>0</v>
      </c>
      <c r="AC3603" s="115">
        <v>0</v>
      </c>
      <c r="AD3603" s="115">
        <v>0</v>
      </c>
      <c r="AE3603" s="115">
        <v>0</v>
      </c>
      <c r="AF3603" s="115">
        <v>0</v>
      </c>
      <c r="AG3603" s="115">
        <v>0</v>
      </c>
    </row>
    <row r="3604" spans="1:33">
      <c r="A3604" s="115" t="s">
        <v>5323</v>
      </c>
      <c r="B3604" s="115" t="s">
        <v>19</v>
      </c>
      <c r="C3604" s="115">
        <v>0</v>
      </c>
      <c r="D3604" s="115">
        <v>0</v>
      </c>
      <c r="E3604" s="115">
        <v>0</v>
      </c>
      <c r="F3604" s="115">
        <v>0</v>
      </c>
      <c r="G3604" s="115">
        <v>0</v>
      </c>
      <c r="H3604" s="115">
        <v>0</v>
      </c>
      <c r="I3604" s="115">
        <v>0</v>
      </c>
      <c r="J3604" s="115">
        <v>0</v>
      </c>
      <c r="K3604" s="115">
        <v>0</v>
      </c>
      <c r="L3604" s="115">
        <v>0</v>
      </c>
      <c r="M3604" s="115">
        <v>0</v>
      </c>
      <c r="N3604" s="115">
        <v>0</v>
      </c>
      <c r="O3604" s="115">
        <v>0</v>
      </c>
      <c r="P3604" s="115">
        <v>0</v>
      </c>
      <c r="Q3604" s="115">
        <v>0</v>
      </c>
      <c r="R3604" s="115">
        <v>0</v>
      </c>
      <c r="S3604" s="115">
        <v>0</v>
      </c>
      <c r="T3604" s="115">
        <v>0</v>
      </c>
      <c r="U3604" s="115">
        <v>0</v>
      </c>
      <c r="V3604" s="115">
        <v>0</v>
      </c>
      <c r="W3604" s="115">
        <v>0</v>
      </c>
      <c r="X3604" s="115">
        <v>0</v>
      </c>
      <c r="Y3604" s="115">
        <v>0</v>
      </c>
      <c r="Z3604" s="115">
        <v>0</v>
      </c>
      <c r="AA3604" s="115">
        <v>0</v>
      </c>
      <c r="AB3604" s="115">
        <v>0</v>
      </c>
      <c r="AC3604" s="115">
        <v>0</v>
      </c>
      <c r="AD3604" s="115">
        <v>0</v>
      </c>
      <c r="AE3604" s="115">
        <v>0</v>
      </c>
      <c r="AF3604" s="115">
        <v>0</v>
      </c>
      <c r="AG3604" s="115">
        <v>0</v>
      </c>
    </row>
    <row r="3605" spans="1:33">
      <c r="A3605" s="115" t="s">
        <v>5324</v>
      </c>
      <c r="B3605" s="115" t="s">
        <v>19</v>
      </c>
      <c r="C3605" s="115">
        <v>0</v>
      </c>
      <c r="D3605" s="115">
        <v>0</v>
      </c>
      <c r="E3605" s="115">
        <v>0</v>
      </c>
      <c r="F3605" s="115">
        <v>0</v>
      </c>
      <c r="G3605" s="115">
        <v>0</v>
      </c>
      <c r="H3605" s="115">
        <v>0</v>
      </c>
      <c r="I3605" s="115">
        <v>0</v>
      </c>
      <c r="J3605" s="115">
        <v>0</v>
      </c>
      <c r="K3605" s="115">
        <v>0</v>
      </c>
      <c r="L3605" s="115">
        <v>0</v>
      </c>
      <c r="M3605" s="115">
        <v>0</v>
      </c>
      <c r="N3605" s="115">
        <v>0</v>
      </c>
      <c r="O3605" s="115">
        <v>0</v>
      </c>
      <c r="P3605" s="115">
        <v>0</v>
      </c>
      <c r="Q3605" s="115">
        <v>0</v>
      </c>
      <c r="R3605" s="115">
        <v>0</v>
      </c>
      <c r="S3605" s="115">
        <v>0</v>
      </c>
      <c r="T3605" s="115">
        <v>0</v>
      </c>
      <c r="U3605" s="115">
        <v>0</v>
      </c>
      <c r="V3605" s="115">
        <v>0</v>
      </c>
      <c r="W3605" s="115">
        <v>0</v>
      </c>
      <c r="X3605" s="115">
        <v>0</v>
      </c>
      <c r="Y3605" s="115">
        <v>0</v>
      </c>
      <c r="Z3605" s="115">
        <v>0</v>
      </c>
      <c r="AA3605" s="115">
        <v>0</v>
      </c>
      <c r="AB3605" s="115">
        <v>0</v>
      </c>
      <c r="AC3605" s="115">
        <v>0</v>
      </c>
      <c r="AD3605" s="115">
        <v>0</v>
      </c>
      <c r="AE3605" s="115">
        <v>0</v>
      </c>
      <c r="AF3605" s="115">
        <v>0</v>
      </c>
      <c r="AG3605" s="115">
        <v>0</v>
      </c>
    </row>
    <row r="3606" spans="1:33">
      <c r="A3606" s="115" t="s">
        <v>5325</v>
      </c>
      <c r="B3606" s="115" t="s">
        <v>19</v>
      </c>
      <c r="C3606" s="115">
        <v>0</v>
      </c>
      <c r="D3606" s="115">
        <v>0</v>
      </c>
      <c r="E3606" s="115">
        <v>0</v>
      </c>
      <c r="F3606" s="115">
        <v>0</v>
      </c>
      <c r="G3606" s="115">
        <v>0</v>
      </c>
      <c r="H3606" s="115">
        <v>0</v>
      </c>
      <c r="I3606" s="115">
        <v>0</v>
      </c>
      <c r="J3606" s="115">
        <v>0</v>
      </c>
      <c r="K3606" s="115">
        <v>0</v>
      </c>
      <c r="L3606" s="115">
        <v>0</v>
      </c>
      <c r="M3606" s="115">
        <v>0</v>
      </c>
      <c r="N3606" s="115">
        <v>0</v>
      </c>
      <c r="O3606" s="115">
        <v>0</v>
      </c>
      <c r="P3606" s="115">
        <v>0</v>
      </c>
      <c r="Q3606" s="115">
        <v>0</v>
      </c>
      <c r="R3606" s="115">
        <v>0</v>
      </c>
      <c r="S3606" s="115">
        <v>0</v>
      </c>
      <c r="T3606" s="115">
        <v>0</v>
      </c>
      <c r="U3606" s="115">
        <v>0</v>
      </c>
      <c r="V3606" s="115">
        <v>0</v>
      </c>
      <c r="W3606" s="115">
        <v>0</v>
      </c>
      <c r="X3606" s="115">
        <v>0</v>
      </c>
      <c r="Y3606" s="115">
        <v>0</v>
      </c>
      <c r="Z3606" s="115">
        <v>0</v>
      </c>
      <c r="AA3606" s="115">
        <v>0</v>
      </c>
      <c r="AB3606" s="115">
        <v>0</v>
      </c>
      <c r="AC3606" s="115">
        <v>0</v>
      </c>
      <c r="AD3606" s="115">
        <v>0</v>
      </c>
      <c r="AE3606" s="115">
        <v>0</v>
      </c>
      <c r="AF3606" s="115">
        <v>0</v>
      </c>
      <c r="AG3606" s="115">
        <v>0</v>
      </c>
    </row>
    <row r="3607" spans="1:33">
      <c r="A3607" s="115" t="s">
        <v>5326</v>
      </c>
      <c r="B3607" s="115" t="s">
        <v>19</v>
      </c>
      <c r="C3607" s="115">
        <v>0</v>
      </c>
      <c r="D3607" s="115">
        <v>0</v>
      </c>
      <c r="E3607" s="115">
        <v>0</v>
      </c>
      <c r="F3607" s="115">
        <v>0</v>
      </c>
      <c r="G3607" s="115">
        <v>0</v>
      </c>
      <c r="H3607" s="115">
        <v>0</v>
      </c>
      <c r="I3607" s="115">
        <v>0</v>
      </c>
      <c r="J3607" s="115">
        <v>0</v>
      </c>
      <c r="K3607" s="115">
        <v>0</v>
      </c>
      <c r="L3607" s="115">
        <v>0</v>
      </c>
      <c r="M3607" s="115">
        <v>0</v>
      </c>
      <c r="N3607" s="115">
        <v>0</v>
      </c>
      <c r="O3607" s="115">
        <v>0</v>
      </c>
      <c r="P3607" s="115">
        <v>0</v>
      </c>
      <c r="Q3607" s="115">
        <v>0</v>
      </c>
      <c r="R3607" s="115">
        <v>0</v>
      </c>
      <c r="S3607" s="115">
        <v>0</v>
      </c>
      <c r="T3607" s="115">
        <v>0</v>
      </c>
      <c r="U3607" s="115">
        <v>0</v>
      </c>
      <c r="V3607" s="115">
        <v>0</v>
      </c>
      <c r="W3607" s="115">
        <v>0</v>
      </c>
      <c r="X3607" s="115">
        <v>0</v>
      </c>
      <c r="Y3607" s="115">
        <v>0</v>
      </c>
      <c r="Z3607" s="115">
        <v>0</v>
      </c>
      <c r="AA3607" s="115">
        <v>0</v>
      </c>
      <c r="AB3607" s="115">
        <v>0</v>
      </c>
      <c r="AC3607" s="115">
        <v>0</v>
      </c>
      <c r="AD3607" s="115">
        <v>0</v>
      </c>
      <c r="AE3607" s="115">
        <v>0</v>
      </c>
      <c r="AF3607" s="115">
        <v>0</v>
      </c>
      <c r="AG3607" s="115">
        <v>0</v>
      </c>
    </row>
    <row r="3608" spans="1:33">
      <c r="A3608" s="115" t="s">
        <v>5327</v>
      </c>
      <c r="B3608" s="115" t="s">
        <v>19</v>
      </c>
      <c r="C3608" s="115">
        <v>0</v>
      </c>
      <c r="D3608" s="115">
        <v>0</v>
      </c>
      <c r="E3608" s="115">
        <v>0</v>
      </c>
      <c r="F3608" s="115">
        <v>0</v>
      </c>
      <c r="G3608" s="115">
        <v>0</v>
      </c>
      <c r="H3608" s="115">
        <v>0</v>
      </c>
      <c r="I3608" s="115">
        <v>0</v>
      </c>
      <c r="J3608" s="115">
        <v>0</v>
      </c>
      <c r="K3608" s="115">
        <v>0</v>
      </c>
      <c r="L3608" s="115">
        <v>0</v>
      </c>
      <c r="M3608" s="115">
        <v>0</v>
      </c>
      <c r="N3608" s="115">
        <v>0</v>
      </c>
      <c r="O3608" s="115">
        <v>0</v>
      </c>
      <c r="P3608" s="115">
        <v>0</v>
      </c>
      <c r="Q3608" s="115">
        <v>0</v>
      </c>
      <c r="R3608" s="115">
        <v>0</v>
      </c>
      <c r="S3608" s="115">
        <v>0</v>
      </c>
      <c r="T3608" s="115">
        <v>0</v>
      </c>
      <c r="U3608" s="115">
        <v>0</v>
      </c>
      <c r="V3608" s="115">
        <v>0</v>
      </c>
      <c r="W3608" s="115">
        <v>0</v>
      </c>
      <c r="X3608" s="115">
        <v>0</v>
      </c>
      <c r="Y3608" s="115">
        <v>0</v>
      </c>
      <c r="Z3608" s="115">
        <v>0</v>
      </c>
      <c r="AA3608" s="115">
        <v>0</v>
      </c>
      <c r="AB3608" s="115">
        <v>0</v>
      </c>
      <c r="AC3608" s="115">
        <v>0</v>
      </c>
      <c r="AD3608" s="115">
        <v>0</v>
      </c>
      <c r="AE3608" s="115">
        <v>0</v>
      </c>
      <c r="AF3608" s="115">
        <v>0</v>
      </c>
      <c r="AG3608" s="115">
        <v>0</v>
      </c>
    </row>
    <row r="3609" spans="1:33">
      <c r="A3609" s="115" t="s">
        <v>5328</v>
      </c>
      <c r="B3609" s="115" t="s">
        <v>19</v>
      </c>
      <c r="C3609" s="115">
        <v>0</v>
      </c>
      <c r="D3609" s="115">
        <v>0</v>
      </c>
      <c r="E3609" s="115">
        <v>0</v>
      </c>
      <c r="F3609" s="115">
        <v>0</v>
      </c>
      <c r="G3609" s="115">
        <v>0</v>
      </c>
      <c r="H3609" s="115">
        <v>0</v>
      </c>
      <c r="I3609" s="115">
        <v>0</v>
      </c>
      <c r="J3609" s="115">
        <v>0</v>
      </c>
      <c r="K3609" s="115">
        <v>0</v>
      </c>
      <c r="L3609" s="115">
        <v>0</v>
      </c>
      <c r="M3609" s="115">
        <v>0</v>
      </c>
      <c r="N3609" s="115">
        <v>0</v>
      </c>
      <c r="O3609" s="115">
        <v>0</v>
      </c>
      <c r="P3609" s="115">
        <v>0</v>
      </c>
      <c r="Q3609" s="115">
        <v>0</v>
      </c>
      <c r="R3609" s="115">
        <v>0</v>
      </c>
      <c r="S3609" s="115">
        <v>0</v>
      </c>
      <c r="T3609" s="115">
        <v>0</v>
      </c>
      <c r="U3609" s="115">
        <v>0</v>
      </c>
      <c r="V3609" s="115">
        <v>0</v>
      </c>
      <c r="W3609" s="115">
        <v>0</v>
      </c>
      <c r="X3609" s="115">
        <v>0</v>
      </c>
      <c r="Y3609" s="115">
        <v>0</v>
      </c>
      <c r="Z3609" s="115">
        <v>0</v>
      </c>
      <c r="AA3609" s="115">
        <v>0</v>
      </c>
      <c r="AB3609" s="115">
        <v>0</v>
      </c>
      <c r="AC3609" s="115">
        <v>0</v>
      </c>
      <c r="AD3609" s="115">
        <v>0</v>
      </c>
      <c r="AE3609" s="115">
        <v>0</v>
      </c>
      <c r="AF3609" s="115">
        <v>0</v>
      </c>
      <c r="AG3609" s="115">
        <v>0</v>
      </c>
    </row>
    <row r="3610" spans="1:33">
      <c r="A3610" s="115" t="s">
        <v>5329</v>
      </c>
      <c r="B3610" s="115" t="s">
        <v>19</v>
      </c>
      <c r="C3610" s="115">
        <v>0</v>
      </c>
      <c r="D3610" s="115">
        <v>0</v>
      </c>
      <c r="E3610" s="115">
        <v>0</v>
      </c>
      <c r="F3610" s="115">
        <v>0</v>
      </c>
      <c r="G3610" s="115">
        <v>0</v>
      </c>
      <c r="H3610" s="115">
        <v>0</v>
      </c>
      <c r="I3610" s="115">
        <v>0</v>
      </c>
      <c r="J3610" s="115">
        <v>0</v>
      </c>
      <c r="K3610" s="115">
        <v>0</v>
      </c>
      <c r="L3610" s="115">
        <v>0</v>
      </c>
      <c r="M3610" s="115">
        <v>0</v>
      </c>
      <c r="N3610" s="115">
        <v>0</v>
      </c>
      <c r="O3610" s="115">
        <v>0</v>
      </c>
      <c r="P3610" s="115">
        <v>0</v>
      </c>
      <c r="Q3610" s="115">
        <v>0</v>
      </c>
      <c r="R3610" s="115">
        <v>0</v>
      </c>
      <c r="S3610" s="115">
        <v>0</v>
      </c>
      <c r="T3610" s="115">
        <v>0</v>
      </c>
      <c r="U3610" s="115">
        <v>0</v>
      </c>
      <c r="V3610" s="115">
        <v>0</v>
      </c>
      <c r="W3610" s="115">
        <v>0</v>
      </c>
      <c r="X3610" s="115">
        <v>0</v>
      </c>
      <c r="Y3610" s="115">
        <v>0</v>
      </c>
      <c r="Z3610" s="115">
        <v>0</v>
      </c>
      <c r="AA3610" s="115">
        <v>0</v>
      </c>
      <c r="AB3610" s="115">
        <v>0</v>
      </c>
      <c r="AC3610" s="115">
        <v>0</v>
      </c>
      <c r="AD3610" s="115">
        <v>0</v>
      </c>
      <c r="AE3610" s="115">
        <v>0</v>
      </c>
      <c r="AF3610" s="115">
        <v>0</v>
      </c>
      <c r="AG3610" s="115">
        <v>0</v>
      </c>
    </row>
    <row r="3611" spans="1:33">
      <c r="A3611" s="115" t="s">
        <v>5330</v>
      </c>
      <c r="B3611" s="115" t="s">
        <v>19</v>
      </c>
      <c r="C3611" s="115">
        <v>0</v>
      </c>
      <c r="D3611" s="115">
        <v>0</v>
      </c>
      <c r="E3611" s="115">
        <v>0</v>
      </c>
      <c r="F3611" s="115">
        <v>0</v>
      </c>
      <c r="G3611" s="115">
        <v>0</v>
      </c>
      <c r="H3611" s="115">
        <v>0</v>
      </c>
      <c r="I3611" s="115">
        <v>0</v>
      </c>
      <c r="J3611" s="115">
        <v>0</v>
      </c>
      <c r="K3611" s="115">
        <v>0</v>
      </c>
      <c r="L3611" s="115">
        <v>0</v>
      </c>
      <c r="M3611" s="115">
        <v>0</v>
      </c>
      <c r="N3611" s="115">
        <v>0</v>
      </c>
      <c r="O3611" s="115">
        <v>0</v>
      </c>
      <c r="P3611" s="115">
        <v>0</v>
      </c>
      <c r="Q3611" s="115">
        <v>0</v>
      </c>
      <c r="R3611" s="115">
        <v>0</v>
      </c>
      <c r="S3611" s="115">
        <v>0</v>
      </c>
      <c r="T3611" s="115">
        <v>0</v>
      </c>
      <c r="U3611" s="115">
        <v>0</v>
      </c>
      <c r="V3611" s="115">
        <v>0</v>
      </c>
      <c r="W3611" s="115">
        <v>0</v>
      </c>
      <c r="X3611" s="115">
        <v>0</v>
      </c>
      <c r="Y3611" s="115">
        <v>0</v>
      </c>
      <c r="Z3611" s="115">
        <v>0</v>
      </c>
      <c r="AA3611" s="115">
        <v>0</v>
      </c>
      <c r="AB3611" s="115">
        <v>0</v>
      </c>
      <c r="AC3611" s="115">
        <v>0</v>
      </c>
      <c r="AD3611" s="115">
        <v>0</v>
      </c>
      <c r="AE3611" s="115">
        <v>0</v>
      </c>
      <c r="AF3611" s="115">
        <v>0</v>
      </c>
      <c r="AG3611" s="115">
        <v>0</v>
      </c>
    </row>
    <row r="3612" spans="1:33">
      <c r="A3612" s="115" t="s">
        <v>5331</v>
      </c>
      <c r="B3612" s="115" t="s">
        <v>19</v>
      </c>
      <c r="C3612" s="115">
        <v>0</v>
      </c>
      <c r="D3612" s="115">
        <v>0</v>
      </c>
      <c r="E3612" s="115">
        <v>0</v>
      </c>
      <c r="F3612" s="115">
        <v>0</v>
      </c>
      <c r="G3612" s="115">
        <v>0</v>
      </c>
      <c r="H3612" s="115">
        <v>0</v>
      </c>
      <c r="I3612" s="115">
        <v>0</v>
      </c>
      <c r="J3612" s="115">
        <v>0</v>
      </c>
      <c r="K3612" s="115">
        <v>0</v>
      </c>
      <c r="L3612" s="115">
        <v>0</v>
      </c>
      <c r="M3612" s="115">
        <v>0</v>
      </c>
      <c r="N3612" s="115">
        <v>0</v>
      </c>
      <c r="O3612" s="115">
        <v>0</v>
      </c>
      <c r="P3612" s="115">
        <v>0</v>
      </c>
      <c r="Q3612" s="115">
        <v>0</v>
      </c>
      <c r="R3612" s="115">
        <v>0</v>
      </c>
      <c r="S3612" s="115">
        <v>0</v>
      </c>
      <c r="T3612" s="115">
        <v>0</v>
      </c>
      <c r="U3612" s="115">
        <v>0</v>
      </c>
      <c r="V3612" s="115">
        <v>0</v>
      </c>
      <c r="W3612" s="115">
        <v>0</v>
      </c>
      <c r="X3612" s="115">
        <v>0</v>
      </c>
      <c r="Y3612" s="115">
        <v>0</v>
      </c>
      <c r="Z3612" s="115">
        <v>0</v>
      </c>
      <c r="AA3612" s="115">
        <v>0</v>
      </c>
      <c r="AB3612" s="115">
        <v>0</v>
      </c>
      <c r="AC3612" s="115">
        <v>0</v>
      </c>
      <c r="AD3612" s="115">
        <v>0</v>
      </c>
      <c r="AE3612" s="115">
        <v>0</v>
      </c>
      <c r="AF3612" s="115">
        <v>0</v>
      </c>
      <c r="AG3612" s="115">
        <v>0</v>
      </c>
    </row>
    <row r="3613" spans="1:33">
      <c r="A3613" s="115" t="s">
        <v>5332</v>
      </c>
      <c r="B3613" s="115" t="s">
        <v>19</v>
      </c>
      <c r="C3613" s="115">
        <v>0</v>
      </c>
      <c r="D3613" s="115">
        <v>0</v>
      </c>
      <c r="E3613" s="115">
        <v>0</v>
      </c>
      <c r="F3613" s="115">
        <v>0</v>
      </c>
      <c r="G3613" s="115">
        <v>0</v>
      </c>
      <c r="H3613" s="115">
        <v>0</v>
      </c>
      <c r="I3613" s="115">
        <v>0</v>
      </c>
      <c r="J3613" s="115">
        <v>0</v>
      </c>
      <c r="K3613" s="115">
        <v>0</v>
      </c>
      <c r="L3613" s="115">
        <v>0</v>
      </c>
      <c r="M3613" s="115">
        <v>0</v>
      </c>
      <c r="N3613" s="115">
        <v>0</v>
      </c>
      <c r="O3613" s="115">
        <v>0</v>
      </c>
      <c r="P3613" s="115">
        <v>0</v>
      </c>
      <c r="Q3613" s="115">
        <v>0</v>
      </c>
      <c r="R3613" s="115">
        <v>0</v>
      </c>
      <c r="S3613" s="115">
        <v>0</v>
      </c>
      <c r="T3613" s="115">
        <v>0</v>
      </c>
      <c r="U3613" s="115">
        <v>0</v>
      </c>
      <c r="V3613" s="115">
        <v>0</v>
      </c>
      <c r="W3613" s="115">
        <v>0</v>
      </c>
      <c r="X3613" s="115">
        <v>0</v>
      </c>
      <c r="Y3613" s="115">
        <v>0</v>
      </c>
      <c r="Z3613" s="115">
        <v>0</v>
      </c>
      <c r="AA3613" s="115">
        <v>0</v>
      </c>
      <c r="AB3613" s="115">
        <v>0</v>
      </c>
      <c r="AC3613" s="115">
        <v>0</v>
      </c>
      <c r="AD3613" s="115">
        <v>0</v>
      </c>
      <c r="AE3613" s="115">
        <v>0</v>
      </c>
      <c r="AF3613" s="115">
        <v>0</v>
      </c>
      <c r="AG3613" s="115">
        <v>0</v>
      </c>
    </row>
    <row r="3614" spans="1:33">
      <c r="A3614" s="115" t="s">
        <v>5333</v>
      </c>
      <c r="B3614" s="115" t="s">
        <v>19</v>
      </c>
      <c r="C3614" s="115">
        <v>0</v>
      </c>
      <c r="D3614" s="115">
        <v>0</v>
      </c>
      <c r="E3614" s="115">
        <v>0</v>
      </c>
      <c r="F3614" s="115">
        <v>0</v>
      </c>
      <c r="G3614" s="115">
        <v>0</v>
      </c>
      <c r="H3614" s="115">
        <v>0</v>
      </c>
      <c r="I3614" s="115">
        <v>0</v>
      </c>
      <c r="J3614" s="115">
        <v>0</v>
      </c>
      <c r="K3614" s="115">
        <v>0</v>
      </c>
      <c r="L3614" s="115">
        <v>0</v>
      </c>
      <c r="M3614" s="115">
        <v>0</v>
      </c>
      <c r="N3614" s="115">
        <v>0</v>
      </c>
      <c r="O3614" s="115">
        <v>0</v>
      </c>
      <c r="P3614" s="115">
        <v>0</v>
      </c>
      <c r="Q3614" s="115">
        <v>0</v>
      </c>
      <c r="R3614" s="115">
        <v>0</v>
      </c>
      <c r="S3614" s="115">
        <v>0</v>
      </c>
      <c r="T3614" s="115">
        <v>0</v>
      </c>
      <c r="U3614" s="115">
        <v>0</v>
      </c>
      <c r="V3614" s="115">
        <v>0</v>
      </c>
      <c r="W3614" s="115">
        <v>0</v>
      </c>
      <c r="X3614" s="115">
        <v>0</v>
      </c>
      <c r="Y3614" s="115">
        <v>0</v>
      </c>
      <c r="Z3614" s="115">
        <v>0</v>
      </c>
      <c r="AA3614" s="115">
        <v>0</v>
      </c>
      <c r="AB3614" s="115">
        <v>0</v>
      </c>
      <c r="AC3614" s="115">
        <v>0</v>
      </c>
      <c r="AD3614" s="115">
        <v>0</v>
      </c>
      <c r="AE3614" s="115">
        <v>0</v>
      </c>
      <c r="AF3614" s="115">
        <v>0</v>
      </c>
      <c r="AG3614" s="115">
        <v>0</v>
      </c>
    </row>
    <row r="3615" spans="1:33">
      <c r="A3615" s="115" t="s">
        <v>5334</v>
      </c>
      <c r="B3615" s="115" t="s">
        <v>19</v>
      </c>
      <c r="C3615" s="115">
        <v>0</v>
      </c>
      <c r="D3615" s="115">
        <v>0</v>
      </c>
      <c r="E3615" s="115">
        <v>0</v>
      </c>
      <c r="F3615" s="115">
        <v>0</v>
      </c>
      <c r="G3615" s="115">
        <v>0</v>
      </c>
      <c r="H3615" s="115">
        <v>0</v>
      </c>
      <c r="I3615" s="115">
        <v>0</v>
      </c>
      <c r="J3615" s="115">
        <v>0</v>
      </c>
      <c r="K3615" s="115">
        <v>0</v>
      </c>
      <c r="L3615" s="115">
        <v>0</v>
      </c>
      <c r="M3615" s="115">
        <v>0</v>
      </c>
      <c r="N3615" s="115">
        <v>0</v>
      </c>
      <c r="O3615" s="115">
        <v>0</v>
      </c>
      <c r="P3615" s="115">
        <v>0</v>
      </c>
      <c r="Q3615" s="115">
        <v>0</v>
      </c>
      <c r="R3615" s="115">
        <v>0</v>
      </c>
      <c r="S3615" s="115">
        <v>0</v>
      </c>
      <c r="T3615" s="115">
        <v>0</v>
      </c>
      <c r="U3615" s="115">
        <v>0</v>
      </c>
      <c r="V3615" s="115">
        <v>0</v>
      </c>
      <c r="W3615" s="115">
        <v>0</v>
      </c>
      <c r="X3615" s="115">
        <v>0</v>
      </c>
      <c r="Y3615" s="115">
        <v>0</v>
      </c>
      <c r="Z3615" s="115">
        <v>0</v>
      </c>
      <c r="AA3615" s="115">
        <v>0</v>
      </c>
      <c r="AB3615" s="115">
        <v>0</v>
      </c>
      <c r="AC3615" s="115">
        <v>0</v>
      </c>
      <c r="AD3615" s="115">
        <v>0</v>
      </c>
      <c r="AE3615" s="115">
        <v>0</v>
      </c>
      <c r="AF3615" s="115">
        <v>0</v>
      </c>
      <c r="AG3615" s="115">
        <v>0</v>
      </c>
    </row>
    <row r="3616" spans="1:33">
      <c r="A3616" s="115" t="s">
        <v>5335</v>
      </c>
      <c r="B3616" s="115" t="s">
        <v>19</v>
      </c>
      <c r="C3616" s="115">
        <v>0</v>
      </c>
      <c r="D3616" s="115">
        <v>0</v>
      </c>
      <c r="E3616" s="115">
        <v>0</v>
      </c>
      <c r="F3616" s="115">
        <v>0</v>
      </c>
      <c r="G3616" s="115">
        <v>0</v>
      </c>
      <c r="H3616" s="115">
        <v>0</v>
      </c>
      <c r="I3616" s="115">
        <v>0</v>
      </c>
      <c r="J3616" s="115">
        <v>0</v>
      </c>
      <c r="K3616" s="115">
        <v>0</v>
      </c>
      <c r="L3616" s="115">
        <v>0</v>
      </c>
      <c r="M3616" s="115">
        <v>0</v>
      </c>
      <c r="N3616" s="115">
        <v>0</v>
      </c>
      <c r="O3616" s="115">
        <v>0</v>
      </c>
      <c r="P3616" s="115">
        <v>0</v>
      </c>
      <c r="Q3616" s="115">
        <v>0</v>
      </c>
      <c r="R3616" s="115">
        <v>0</v>
      </c>
      <c r="S3616" s="115">
        <v>0</v>
      </c>
      <c r="T3616" s="115">
        <v>0</v>
      </c>
      <c r="U3616" s="115">
        <v>0</v>
      </c>
      <c r="V3616" s="115">
        <v>0</v>
      </c>
      <c r="W3616" s="115">
        <v>0</v>
      </c>
      <c r="X3616" s="115">
        <v>0</v>
      </c>
      <c r="Y3616" s="115">
        <v>0</v>
      </c>
      <c r="Z3616" s="115">
        <v>0</v>
      </c>
      <c r="AA3616" s="115">
        <v>0</v>
      </c>
      <c r="AB3616" s="115">
        <v>0</v>
      </c>
      <c r="AC3616" s="115">
        <v>0</v>
      </c>
      <c r="AD3616" s="115">
        <v>0</v>
      </c>
      <c r="AE3616" s="115">
        <v>0</v>
      </c>
      <c r="AF3616" s="115">
        <v>0</v>
      </c>
      <c r="AG3616" s="115">
        <v>0</v>
      </c>
    </row>
    <row r="3617" spans="1:33">
      <c r="A3617" s="115" t="s">
        <v>5336</v>
      </c>
      <c r="B3617" s="115" t="s">
        <v>19</v>
      </c>
      <c r="C3617" s="115">
        <v>0</v>
      </c>
      <c r="D3617" s="115">
        <v>0</v>
      </c>
      <c r="E3617" s="115">
        <v>0</v>
      </c>
      <c r="F3617" s="115">
        <v>0</v>
      </c>
      <c r="G3617" s="115">
        <v>0</v>
      </c>
      <c r="H3617" s="115">
        <v>0</v>
      </c>
      <c r="I3617" s="115">
        <v>0</v>
      </c>
      <c r="J3617" s="115">
        <v>0</v>
      </c>
      <c r="K3617" s="115">
        <v>0</v>
      </c>
      <c r="L3617" s="115">
        <v>0</v>
      </c>
      <c r="M3617" s="115">
        <v>0</v>
      </c>
      <c r="N3617" s="115">
        <v>0</v>
      </c>
      <c r="O3617" s="115">
        <v>0</v>
      </c>
      <c r="P3617" s="115">
        <v>0</v>
      </c>
      <c r="Q3617" s="115">
        <v>0</v>
      </c>
      <c r="R3617" s="115">
        <v>0</v>
      </c>
      <c r="S3617" s="115">
        <v>0</v>
      </c>
      <c r="T3617" s="115">
        <v>0</v>
      </c>
      <c r="U3617" s="115">
        <v>0</v>
      </c>
      <c r="V3617" s="115">
        <v>0</v>
      </c>
      <c r="W3617" s="115">
        <v>0</v>
      </c>
      <c r="X3617" s="115">
        <v>0</v>
      </c>
      <c r="Y3617" s="115">
        <v>0</v>
      </c>
      <c r="Z3617" s="115">
        <v>0</v>
      </c>
      <c r="AA3617" s="115">
        <v>0</v>
      </c>
      <c r="AB3617" s="115">
        <v>0</v>
      </c>
      <c r="AC3617" s="115">
        <v>0</v>
      </c>
      <c r="AD3617" s="115">
        <v>0</v>
      </c>
      <c r="AE3617" s="115">
        <v>0</v>
      </c>
      <c r="AF3617" s="115">
        <v>0</v>
      </c>
      <c r="AG3617" s="115">
        <v>0</v>
      </c>
    </row>
    <row r="3618" spans="1:33">
      <c r="A3618" s="115" t="s">
        <v>5337</v>
      </c>
      <c r="B3618" s="115" t="s">
        <v>19</v>
      </c>
      <c r="C3618" s="115">
        <v>0</v>
      </c>
      <c r="D3618" s="115">
        <v>0</v>
      </c>
      <c r="E3618" s="115">
        <v>0</v>
      </c>
      <c r="F3618" s="115">
        <v>0</v>
      </c>
      <c r="G3618" s="115">
        <v>0</v>
      </c>
      <c r="H3618" s="115">
        <v>0</v>
      </c>
      <c r="I3618" s="115">
        <v>0</v>
      </c>
      <c r="J3618" s="115">
        <v>0</v>
      </c>
      <c r="K3618" s="115">
        <v>0</v>
      </c>
      <c r="L3618" s="115">
        <v>0</v>
      </c>
      <c r="M3618" s="115">
        <v>0</v>
      </c>
      <c r="N3618" s="115">
        <v>0</v>
      </c>
      <c r="O3618" s="115">
        <v>0</v>
      </c>
      <c r="P3618" s="115">
        <v>0</v>
      </c>
      <c r="Q3618" s="115">
        <v>0</v>
      </c>
      <c r="R3618" s="115">
        <v>0</v>
      </c>
      <c r="S3618" s="115">
        <v>0</v>
      </c>
      <c r="T3618" s="115">
        <v>0</v>
      </c>
      <c r="U3618" s="115">
        <v>0</v>
      </c>
      <c r="V3618" s="115">
        <v>0</v>
      </c>
      <c r="W3618" s="115">
        <v>0</v>
      </c>
      <c r="X3618" s="115">
        <v>0</v>
      </c>
      <c r="Y3618" s="115">
        <v>0</v>
      </c>
      <c r="Z3618" s="115">
        <v>0</v>
      </c>
      <c r="AA3618" s="115">
        <v>0</v>
      </c>
      <c r="AB3618" s="115">
        <v>0</v>
      </c>
      <c r="AC3618" s="115">
        <v>0</v>
      </c>
      <c r="AD3618" s="115">
        <v>0</v>
      </c>
      <c r="AE3618" s="115">
        <v>0</v>
      </c>
      <c r="AF3618" s="115">
        <v>0</v>
      </c>
      <c r="AG3618" s="115">
        <v>0</v>
      </c>
    </row>
    <row r="3619" spans="1:33">
      <c r="A3619" s="115" t="s">
        <v>5338</v>
      </c>
      <c r="B3619" s="115" t="s">
        <v>19</v>
      </c>
      <c r="C3619" s="115">
        <v>0</v>
      </c>
      <c r="D3619" s="115">
        <v>0</v>
      </c>
      <c r="E3619" s="115">
        <v>0</v>
      </c>
      <c r="F3619" s="115">
        <v>0</v>
      </c>
      <c r="G3619" s="115">
        <v>0</v>
      </c>
      <c r="H3619" s="115">
        <v>0</v>
      </c>
      <c r="I3619" s="115">
        <v>0</v>
      </c>
      <c r="J3619" s="115">
        <v>0</v>
      </c>
      <c r="K3619" s="115">
        <v>0</v>
      </c>
      <c r="L3619" s="115">
        <v>0</v>
      </c>
      <c r="M3619" s="115">
        <v>0</v>
      </c>
      <c r="N3619" s="115">
        <v>0</v>
      </c>
      <c r="O3619" s="115">
        <v>0</v>
      </c>
      <c r="P3619" s="115">
        <v>0</v>
      </c>
      <c r="Q3619" s="115">
        <v>0</v>
      </c>
      <c r="R3619" s="115">
        <v>0</v>
      </c>
      <c r="S3619" s="115">
        <v>0</v>
      </c>
      <c r="T3619" s="115">
        <v>0</v>
      </c>
      <c r="U3619" s="115">
        <v>0</v>
      </c>
      <c r="V3619" s="115">
        <v>0</v>
      </c>
      <c r="W3619" s="115">
        <v>0</v>
      </c>
      <c r="X3619" s="115">
        <v>0</v>
      </c>
      <c r="Y3619" s="115">
        <v>0</v>
      </c>
      <c r="Z3619" s="115">
        <v>0</v>
      </c>
      <c r="AA3619" s="115">
        <v>0</v>
      </c>
      <c r="AB3619" s="115">
        <v>0</v>
      </c>
      <c r="AC3619" s="115">
        <v>0</v>
      </c>
      <c r="AD3619" s="115">
        <v>0</v>
      </c>
      <c r="AE3619" s="115">
        <v>0</v>
      </c>
      <c r="AF3619" s="115">
        <v>0</v>
      </c>
      <c r="AG3619" s="115">
        <v>0</v>
      </c>
    </row>
    <row r="3620" spans="1:33">
      <c r="A3620" s="115" t="s">
        <v>5339</v>
      </c>
      <c r="B3620" s="115" t="s">
        <v>19</v>
      </c>
      <c r="C3620" s="115">
        <v>0</v>
      </c>
      <c r="D3620" s="115">
        <v>0</v>
      </c>
      <c r="E3620" s="115">
        <v>0</v>
      </c>
      <c r="F3620" s="115">
        <v>0</v>
      </c>
      <c r="G3620" s="115">
        <v>0</v>
      </c>
      <c r="H3620" s="115">
        <v>0</v>
      </c>
      <c r="I3620" s="115">
        <v>0</v>
      </c>
      <c r="J3620" s="115">
        <v>0</v>
      </c>
      <c r="K3620" s="115">
        <v>0</v>
      </c>
      <c r="L3620" s="115">
        <v>0</v>
      </c>
      <c r="M3620" s="115">
        <v>0</v>
      </c>
      <c r="N3620" s="115">
        <v>0</v>
      </c>
      <c r="O3620" s="115">
        <v>0</v>
      </c>
      <c r="P3620" s="115">
        <v>0</v>
      </c>
      <c r="Q3620" s="115">
        <v>0</v>
      </c>
      <c r="R3620" s="115">
        <v>0</v>
      </c>
      <c r="S3620" s="115">
        <v>0</v>
      </c>
      <c r="T3620" s="115">
        <v>0</v>
      </c>
      <c r="U3620" s="115">
        <v>0</v>
      </c>
      <c r="V3620" s="115">
        <v>0</v>
      </c>
      <c r="W3620" s="115">
        <v>0</v>
      </c>
      <c r="X3620" s="115">
        <v>0</v>
      </c>
      <c r="Y3620" s="115">
        <v>0</v>
      </c>
      <c r="Z3620" s="115">
        <v>0</v>
      </c>
      <c r="AA3620" s="115">
        <v>0</v>
      </c>
      <c r="AB3620" s="115">
        <v>0</v>
      </c>
      <c r="AC3620" s="115">
        <v>0</v>
      </c>
      <c r="AD3620" s="115">
        <v>0</v>
      </c>
      <c r="AE3620" s="115">
        <v>0</v>
      </c>
      <c r="AF3620" s="115">
        <v>0</v>
      </c>
      <c r="AG3620" s="115">
        <v>0</v>
      </c>
    </row>
    <row r="3621" spans="1:33">
      <c r="A3621" s="115" t="s">
        <v>5340</v>
      </c>
      <c r="B3621" s="115" t="s">
        <v>19</v>
      </c>
      <c r="C3621" s="115">
        <v>0</v>
      </c>
      <c r="D3621" s="115">
        <v>0</v>
      </c>
      <c r="E3621" s="115">
        <v>0</v>
      </c>
      <c r="F3621" s="115">
        <v>0</v>
      </c>
      <c r="G3621" s="115">
        <v>0</v>
      </c>
      <c r="H3621" s="115">
        <v>0</v>
      </c>
      <c r="I3621" s="115">
        <v>0</v>
      </c>
      <c r="J3621" s="115">
        <v>0</v>
      </c>
      <c r="K3621" s="115">
        <v>0</v>
      </c>
      <c r="L3621" s="115">
        <v>0</v>
      </c>
      <c r="M3621" s="115">
        <v>0</v>
      </c>
      <c r="N3621" s="115">
        <v>0</v>
      </c>
      <c r="O3621" s="115">
        <v>0</v>
      </c>
      <c r="P3621" s="115">
        <v>0</v>
      </c>
      <c r="Q3621" s="115">
        <v>0</v>
      </c>
      <c r="R3621" s="115">
        <v>0</v>
      </c>
      <c r="S3621" s="115">
        <v>0</v>
      </c>
      <c r="T3621" s="115">
        <v>0</v>
      </c>
      <c r="U3621" s="115">
        <v>0</v>
      </c>
      <c r="V3621" s="115">
        <v>0</v>
      </c>
      <c r="W3621" s="115">
        <v>0</v>
      </c>
      <c r="X3621" s="115">
        <v>0</v>
      </c>
      <c r="Y3621" s="115">
        <v>0</v>
      </c>
      <c r="Z3621" s="115">
        <v>0</v>
      </c>
      <c r="AA3621" s="115">
        <v>0</v>
      </c>
      <c r="AB3621" s="115">
        <v>0</v>
      </c>
      <c r="AC3621" s="115">
        <v>0</v>
      </c>
      <c r="AD3621" s="115">
        <v>0</v>
      </c>
      <c r="AE3621" s="115">
        <v>0</v>
      </c>
      <c r="AF3621" s="115">
        <v>0</v>
      </c>
      <c r="AG3621" s="115">
        <v>0</v>
      </c>
    </row>
    <row r="3622" spans="1:33">
      <c r="A3622" s="115" t="s">
        <v>5341</v>
      </c>
      <c r="B3622" s="115" t="s">
        <v>19</v>
      </c>
      <c r="C3622" s="115">
        <v>0</v>
      </c>
      <c r="D3622" s="115">
        <v>0</v>
      </c>
      <c r="E3622" s="115">
        <v>0</v>
      </c>
      <c r="F3622" s="115">
        <v>0</v>
      </c>
      <c r="G3622" s="115">
        <v>0</v>
      </c>
      <c r="H3622" s="115">
        <v>0</v>
      </c>
      <c r="I3622" s="115">
        <v>0</v>
      </c>
      <c r="J3622" s="115">
        <v>0</v>
      </c>
      <c r="K3622" s="115">
        <v>0</v>
      </c>
      <c r="L3622" s="115">
        <v>0</v>
      </c>
      <c r="M3622" s="115">
        <v>0</v>
      </c>
      <c r="N3622" s="115">
        <v>0</v>
      </c>
      <c r="O3622" s="115">
        <v>0</v>
      </c>
      <c r="P3622" s="115">
        <v>0</v>
      </c>
      <c r="Q3622" s="115">
        <v>0</v>
      </c>
      <c r="R3622" s="115">
        <v>0</v>
      </c>
      <c r="S3622" s="115">
        <v>0</v>
      </c>
      <c r="T3622" s="115">
        <v>0</v>
      </c>
      <c r="U3622" s="115">
        <v>0</v>
      </c>
      <c r="V3622" s="115">
        <v>0</v>
      </c>
      <c r="W3622" s="115">
        <v>0</v>
      </c>
      <c r="X3622" s="115">
        <v>0</v>
      </c>
      <c r="Y3622" s="115">
        <v>0</v>
      </c>
      <c r="Z3622" s="115">
        <v>0</v>
      </c>
      <c r="AA3622" s="115">
        <v>0</v>
      </c>
      <c r="AB3622" s="115">
        <v>0</v>
      </c>
      <c r="AC3622" s="115">
        <v>0</v>
      </c>
      <c r="AD3622" s="115">
        <v>0</v>
      </c>
      <c r="AE3622" s="115">
        <v>0</v>
      </c>
      <c r="AF3622" s="115">
        <v>0</v>
      </c>
      <c r="AG3622" s="115">
        <v>0</v>
      </c>
    </row>
    <row r="3623" spans="1:33">
      <c r="A3623" s="115" t="s">
        <v>5342</v>
      </c>
      <c r="B3623" s="115" t="s">
        <v>19</v>
      </c>
      <c r="C3623" s="115">
        <v>0</v>
      </c>
      <c r="D3623" s="115">
        <v>0</v>
      </c>
      <c r="E3623" s="115">
        <v>0</v>
      </c>
      <c r="F3623" s="115">
        <v>0</v>
      </c>
      <c r="G3623" s="115">
        <v>0</v>
      </c>
      <c r="H3623" s="115">
        <v>0</v>
      </c>
      <c r="I3623" s="115">
        <v>0</v>
      </c>
      <c r="J3623" s="115">
        <v>0</v>
      </c>
      <c r="K3623" s="115">
        <v>0</v>
      </c>
      <c r="L3623" s="115">
        <v>0</v>
      </c>
      <c r="M3623" s="115">
        <v>0</v>
      </c>
      <c r="N3623" s="115">
        <v>0</v>
      </c>
      <c r="O3623" s="115">
        <v>0</v>
      </c>
      <c r="P3623" s="115">
        <v>0</v>
      </c>
      <c r="Q3623" s="115">
        <v>0</v>
      </c>
      <c r="R3623" s="115">
        <v>0</v>
      </c>
      <c r="S3623" s="115">
        <v>0</v>
      </c>
      <c r="T3623" s="115">
        <v>0</v>
      </c>
      <c r="U3623" s="115">
        <v>0</v>
      </c>
      <c r="V3623" s="115">
        <v>0</v>
      </c>
      <c r="W3623" s="115">
        <v>0</v>
      </c>
      <c r="X3623" s="115">
        <v>0</v>
      </c>
      <c r="Y3623" s="115">
        <v>0</v>
      </c>
      <c r="Z3623" s="115">
        <v>0</v>
      </c>
      <c r="AA3623" s="115">
        <v>0</v>
      </c>
      <c r="AB3623" s="115">
        <v>0</v>
      </c>
      <c r="AC3623" s="115">
        <v>0</v>
      </c>
      <c r="AD3623" s="115">
        <v>0</v>
      </c>
      <c r="AE3623" s="115">
        <v>0</v>
      </c>
      <c r="AF3623" s="115">
        <v>0</v>
      </c>
      <c r="AG3623" s="115">
        <v>0</v>
      </c>
    </row>
    <row r="3624" spans="1:33">
      <c r="A3624" s="115" t="s">
        <v>5343</v>
      </c>
      <c r="B3624" s="115" t="s">
        <v>19</v>
      </c>
      <c r="C3624" s="115">
        <v>0</v>
      </c>
      <c r="D3624" s="115">
        <v>0</v>
      </c>
      <c r="E3624" s="115">
        <v>0</v>
      </c>
      <c r="F3624" s="115">
        <v>0</v>
      </c>
      <c r="G3624" s="115">
        <v>0</v>
      </c>
      <c r="H3624" s="115">
        <v>0</v>
      </c>
      <c r="I3624" s="115">
        <v>0</v>
      </c>
      <c r="J3624" s="115">
        <v>0</v>
      </c>
      <c r="K3624" s="115">
        <v>0</v>
      </c>
      <c r="L3624" s="115">
        <v>0</v>
      </c>
      <c r="M3624" s="115">
        <v>0</v>
      </c>
      <c r="N3624" s="115">
        <v>0</v>
      </c>
      <c r="O3624" s="115">
        <v>0</v>
      </c>
      <c r="P3624" s="115">
        <v>0</v>
      </c>
      <c r="Q3624" s="115">
        <v>0</v>
      </c>
      <c r="R3624" s="115">
        <v>0</v>
      </c>
      <c r="S3624" s="115">
        <v>0</v>
      </c>
      <c r="T3624" s="115">
        <v>0</v>
      </c>
      <c r="U3624" s="115">
        <v>0</v>
      </c>
      <c r="V3624" s="115">
        <v>0</v>
      </c>
      <c r="W3624" s="115">
        <v>0</v>
      </c>
      <c r="X3624" s="115">
        <v>0</v>
      </c>
      <c r="Y3624" s="115">
        <v>0</v>
      </c>
      <c r="Z3624" s="115">
        <v>0</v>
      </c>
      <c r="AA3624" s="115">
        <v>0</v>
      </c>
      <c r="AB3624" s="115">
        <v>0</v>
      </c>
      <c r="AC3624" s="115">
        <v>0</v>
      </c>
      <c r="AD3624" s="115">
        <v>0</v>
      </c>
      <c r="AE3624" s="115">
        <v>0</v>
      </c>
      <c r="AF3624" s="115">
        <v>0</v>
      </c>
      <c r="AG3624" s="115">
        <v>0</v>
      </c>
    </row>
    <row r="3625" spans="1:33">
      <c r="A3625" s="115" t="s">
        <v>5344</v>
      </c>
      <c r="B3625" s="115" t="s">
        <v>19</v>
      </c>
      <c r="C3625" s="115">
        <v>0</v>
      </c>
      <c r="D3625" s="115">
        <v>0</v>
      </c>
      <c r="E3625" s="115">
        <v>0</v>
      </c>
      <c r="F3625" s="115">
        <v>0</v>
      </c>
      <c r="G3625" s="115">
        <v>0</v>
      </c>
      <c r="H3625" s="115">
        <v>0</v>
      </c>
      <c r="I3625" s="115">
        <v>0</v>
      </c>
      <c r="J3625" s="115">
        <v>0</v>
      </c>
      <c r="K3625" s="115">
        <v>0</v>
      </c>
      <c r="L3625" s="115">
        <v>0</v>
      </c>
      <c r="M3625" s="115">
        <v>0</v>
      </c>
      <c r="N3625" s="115">
        <v>0</v>
      </c>
      <c r="O3625" s="115">
        <v>0</v>
      </c>
      <c r="P3625" s="115">
        <v>0</v>
      </c>
      <c r="Q3625" s="115">
        <v>0</v>
      </c>
      <c r="R3625" s="115">
        <v>0</v>
      </c>
      <c r="S3625" s="115">
        <v>0</v>
      </c>
      <c r="T3625" s="115">
        <v>0</v>
      </c>
      <c r="U3625" s="115">
        <v>0</v>
      </c>
      <c r="V3625" s="115">
        <v>0</v>
      </c>
      <c r="W3625" s="115">
        <v>0</v>
      </c>
      <c r="X3625" s="115">
        <v>0</v>
      </c>
      <c r="Y3625" s="115">
        <v>0</v>
      </c>
      <c r="Z3625" s="115">
        <v>0</v>
      </c>
      <c r="AA3625" s="115">
        <v>0</v>
      </c>
      <c r="AB3625" s="115">
        <v>0</v>
      </c>
      <c r="AC3625" s="115">
        <v>0</v>
      </c>
      <c r="AD3625" s="115">
        <v>0</v>
      </c>
      <c r="AE3625" s="115">
        <v>0</v>
      </c>
      <c r="AF3625" s="115">
        <v>0</v>
      </c>
      <c r="AG3625" s="115">
        <v>0</v>
      </c>
    </row>
    <row r="3626" spans="1:33">
      <c r="A3626" s="115" t="s">
        <v>5345</v>
      </c>
      <c r="B3626" s="115" t="s">
        <v>19</v>
      </c>
      <c r="C3626" s="115">
        <v>0</v>
      </c>
      <c r="D3626" s="115">
        <v>0</v>
      </c>
      <c r="E3626" s="115">
        <v>0</v>
      </c>
      <c r="F3626" s="115">
        <v>0</v>
      </c>
      <c r="G3626" s="115">
        <v>0</v>
      </c>
      <c r="H3626" s="115">
        <v>0</v>
      </c>
      <c r="I3626" s="115">
        <v>0</v>
      </c>
      <c r="J3626" s="115">
        <v>0</v>
      </c>
      <c r="K3626" s="115">
        <v>0</v>
      </c>
      <c r="L3626" s="115">
        <v>0</v>
      </c>
      <c r="M3626" s="115">
        <v>0</v>
      </c>
      <c r="N3626" s="115">
        <v>0</v>
      </c>
      <c r="O3626" s="115">
        <v>0</v>
      </c>
      <c r="P3626" s="115">
        <v>0</v>
      </c>
      <c r="Q3626" s="115">
        <v>0</v>
      </c>
      <c r="R3626" s="115">
        <v>0</v>
      </c>
      <c r="S3626" s="115">
        <v>0</v>
      </c>
      <c r="T3626" s="115">
        <v>0</v>
      </c>
      <c r="U3626" s="115">
        <v>0</v>
      </c>
      <c r="V3626" s="115">
        <v>0</v>
      </c>
      <c r="W3626" s="115">
        <v>0</v>
      </c>
      <c r="X3626" s="115">
        <v>0</v>
      </c>
      <c r="Y3626" s="115">
        <v>0</v>
      </c>
      <c r="Z3626" s="115">
        <v>0</v>
      </c>
      <c r="AA3626" s="115">
        <v>0</v>
      </c>
      <c r="AB3626" s="115">
        <v>0</v>
      </c>
      <c r="AC3626" s="115">
        <v>0</v>
      </c>
      <c r="AD3626" s="115">
        <v>0</v>
      </c>
      <c r="AE3626" s="115">
        <v>0</v>
      </c>
      <c r="AF3626" s="115">
        <v>0</v>
      </c>
      <c r="AG3626" s="115">
        <v>0</v>
      </c>
    </row>
    <row r="3627" spans="1:33">
      <c r="A3627" s="115" t="s">
        <v>5346</v>
      </c>
      <c r="B3627" s="115" t="s">
        <v>19</v>
      </c>
      <c r="C3627" s="115">
        <v>0</v>
      </c>
      <c r="D3627" s="115">
        <v>0</v>
      </c>
      <c r="E3627" s="115">
        <v>0</v>
      </c>
      <c r="F3627" s="115">
        <v>0</v>
      </c>
      <c r="G3627" s="115">
        <v>0</v>
      </c>
      <c r="H3627" s="115">
        <v>0</v>
      </c>
      <c r="I3627" s="115">
        <v>0</v>
      </c>
      <c r="J3627" s="115">
        <v>0</v>
      </c>
      <c r="K3627" s="115">
        <v>0</v>
      </c>
      <c r="L3627" s="115">
        <v>0</v>
      </c>
      <c r="M3627" s="115">
        <v>0</v>
      </c>
      <c r="N3627" s="115">
        <v>0</v>
      </c>
      <c r="O3627" s="115">
        <v>0</v>
      </c>
      <c r="P3627" s="115">
        <v>0</v>
      </c>
      <c r="Q3627" s="115">
        <v>0</v>
      </c>
      <c r="R3627" s="115">
        <v>0</v>
      </c>
      <c r="S3627" s="115">
        <v>0</v>
      </c>
      <c r="T3627" s="115">
        <v>0</v>
      </c>
      <c r="U3627" s="115">
        <v>0</v>
      </c>
      <c r="V3627" s="115">
        <v>0</v>
      </c>
      <c r="W3627" s="115">
        <v>0</v>
      </c>
      <c r="X3627" s="115">
        <v>0</v>
      </c>
      <c r="Y3627" s="115">
        <v>0</v>
      </c>
      <c r="Z3627" s="115">
        <v>0</v>
      </c>
      <c r="AA3627" s="115">
        <v>0</v>
      </c>
      <c r="AB3627" s="115">
        <v>0</v>
      </c>
      <c r="AC3627" s="115">
        <v>0</v>
      </c>
      <c r="AD3627" s="115">
        <v>0</v>
      </c>
      <c r="AE3627" s="115">
        <v>0</v>
      </c>
      <c r="AF3627" s="115">
        <v>0</v>
      </c>
      <c r="AG3627" s="115">
        <v>0</v>
      </c>
    </row>
    <row r="3628" spans="1:33">
      <c r="A3628" s="115" t="s">
        <v>5347</v>
      </c>
      <c r="B3628" s="115" t="s">
        <v>19</v>
      </c>
      <c r="C3628" s="115">
        <v>0</v>
      </c>
      <c r="D3628" s="115">
        <v>0</v>
      </c>
      <c r="E3628" s="115">
        <v>0</v>
      </c>
      <c r="F3628" s="115">
        <v>0</v>
      </c>
      <c r="G3628" s="115">
        <v>0</v>
      </c>
      <c r="H3628" s="115">
        <v>0</v>
      </c>
      <c r="I3628" s="115">
        <v>0</v>
      </c>
      <c r="J3628" s="115">
        <v>0</v>
      </c>
      <c r="K3628" s="115">
        <v>0</v>
      </c>
      <c r="L3628" s="115">
        <v>0</v>
      </c>
      <c r="M3628" s="115">
        <v>0</v>
      </c>
      <c r="N3628" s="115">
        <v>0</v>
      </c>
      <c r="O3628" s="115">
        <v>0</v>
      </c>
      <c r="P3628" s="115">
        <v>0</v>
      </c>
      <c r="Q3628" s="115">
        <v>0</v>
      </c>
      <c r="R3628" s="115">
        <v>0</v>
      </c>
      <c r="S3628" s="115">
        <v>0</v>
      </c>
      <c r="T3628" s="115">
        <v>0</v>
      </c>
      <c r="U3628" s="115">
        <v>0</v>
      </c>
      <c r="V3628" s="115">
        <v>0</v>
      </c>
      <c r="W3628" s="115">
        <v>0</v>
      </c>
      <c r="X3628" s="115">
        <v>0</v>
      </c>
      <c r="Y3628" s="115">
        <v>0</v>
      </c>
      <c r="Z3628" s="115">
        <v>0</v>
      </c>
      <c r="AA3628" s="115">
        <v>0</v>
      </c>
      <c r="AB3628" s="115">
        <v>0</v>
      </c>
      <c r="AC3628" s="115">
        <v>0</v>
      </c>
      <c r="AD3628" s="115">
        <v>0</v>
      </c>
      <c r="AE3628" s="115">
        <v>0</v>
      </c>
      <c r="AF3628" s="115">
        <v>0</v>
      </c>
      <c r="AG3628" s="115">
        <v>0</v>
      </c>
    </row>
    <row r="3629" spans="1:33">
      <c r="A3629" s="115" t="s">
        <v>5348</v>
      </c>
      <c r="B3629" s="115" t="s">
        <v>19</v>
      </c>
      <c r="C3629" s="115">
        <v>0</v>
      </c>
      <c r="D3629" s="115">
        <v>0</v>
      </c>
      <c r="E3629" s="115">
        <v>0</v>
      </c>
      <c r="F3629" s="115">
        <v>0</v>
      </c>
      <c r="G3629" s="115">
        <v>0</v>
      </c>
      <c r="H3629" s="115">
        <v>0</v>
      </c>
      <c r="I3629" s="115">
        <v>0</v>
      </c>
      <c r="J3629" s="115">
        <v>0</v>
      </c>
      <c r="K3629" s="115">
        <v>0</v>
      </c>
      <c r="L3629" s="115">
        <v>0</v>
      </c>
      <c r="M3629" s="115">
        <v>0</v>
      </c>
      <c r="N3629" s="115">
        <v>0</v>
      </c>
      <c r="O3629" s="115">
        <v>0</v>
      </c>
      <c r="P3629" s="115">
        <v>0</v>
      </c>
      <c r="Q3629" s="115">
        <v>0</v>
      </c>
      <c r="R3629" s="115">
        <v>0</v>
      </c>
      <c r="S3629" s="115">
        <v>0</v>
      </c>
      <c r="T3629" s="115">
        <v>0</v>
      </c>
      <c r="U3629" s="115">
        <v>0</v>
      </c>
      <c r="V3629" s="115">
        <v>0</v>
      </c>
      <c r="W3629" s="115">
        <v>0</v>
      </c>
      <c r="X3629" s="115">
        <v>0</v>
      </c>
      <c r="Y3629" s="115">
        <v>0</v>
      </c>
      <c r="Z3629" s="115">
        <v>0</v>
      </c>
      <c r="AA3629" s="115">
        <v>0</v>
      </c>
      <c r="AB3629" s="115">
        <v>0</v>
      </c>
      <c r="AC3629" s="115">
        <v>0</v>
      </c>
      <c r="AD3629" s="115">
        <v>0</v>
      </c>
      <c r="AE3629" s="115">
        <v>0</v>
      </c>
      <c r="AF3629" s="115">
        <v>0</v>
      </c>
      <c r="AG3629" s="115">
        <v>0</v>
      </c>
    </row>
    <row r="3630" spans="1:33">
      <c r="A3630" s="115" t="s">
        <v>5349</v>
      </c>
      <c r="B3630" s="115" t="s">
        <v>19</v>
      </c>
      <c r="C3630" s="115">
        <v>0</v>
      </c>
      <c r="D3630" s="115">
        <v>0</v>
      </c>
      <c r="E3630" s="115">
        <v>0</v>
      </c>
      <c r="F3630" s="115">
        <v>0</v>
      </c>
      <c r="G3630" s="115">
        <v>0</v>
      </c>
      <c r="H3630" s="115">
        <v>0</v>
      </c>
      <c r="I3630" s="115">
        <v>0</v>
      </c>
      <c r="J3630" s="115">
        <v>0</v>
      </c>
      <c r="K3630" s="115">
        <v>0</v>
      </c>
      <c r="L3630" s="115">
        <v>0</v>
      </c>
      <c r="M3630" s="115">
        <v>0</v>
      </c>
      <c r="N3630" s="115">
        <v>0</v>
      </c>
      <c r="O3630" s="115">
        <v>0</v>
      </c>
      <c r="P3630" s="115">
        <v>0</v>
      </c>
      <c r="Q3630" s="115">
        <v>0</v>
      </c>
      <c r="R3630" s="115">
        <v>0</v>
      </c>
      <c r="S3630" s="115">
        <v>0</v>
      </c>
      <c r="T3630" s="115">
        <v>0</v>
      </c>
      <c r="U3630" s="115">
        <v>0</v>
      </c>
      <c r="V3630" s="115">
        <v>0</v>
      </c>
      <c r="W3630" s="115">
        <v>0</v>
      </c>
      <c r="X3630" s="115">
        <v>0</v>
      </c>
      <c r="Y3630" s="115">
        <v>0</v>
      </c>
      <c r="Z3630" s="115">
        <v>0</v>
      </c>
      <c r="AA3630" s="115">
        <v>0</v>
      </c>
      <c r="AB3630" s="115">
        <v>0</v>
      </c>
      <c r="AC3630" s="115">
        <v>0</v>
      </c>
      <c r="AD3630" s="115">
        <v>0</v>
      </c>
      <c r="AE3630" s="115">
        <v>0</v>
      </c>
      <c r="AF3630" s="115">
        <v>0</v>
      </c>
      <c r="AG3630" s="115">
        <v>0</v>
      </c>
    </row>
    <row r="3631" spans="1:33">
      <c r="A3631" s="115" t="s">
        <v>5350</v>
      </c>
      <c r="B3631" s="115" t="s">
        <v>19</v>
      </c>
      <c r="C3631" s="115">
        <v>0</v>
      </c>
      <c r="D3631" s="115">
        <v>0</v>
      </c>
      <c r="E3631" s="115">
        <v>0</v>
      </c>
      <c r="F3631" s="115">
        <v>0</v>
      </c>
      <c r="G3631" s="115">
        <v>0</v>
      </c>
      <c r="H3631" s="115">
        <v>0</v>
      </c>
      <c r="I3631" s="115">
        <v>0</v>
      </c>
      <c r="J3631" s="115">
        <v>0</v>
      </c>
      <c r="K3631" s="115">
        <v>0</v>
      </c>
      <c r="L3631" s="115">
        <v>0</v>
      </c>
      <c r="M3631" s="115">
        <v>0</v>
      </c>
      <c r="N3631" s="115">
        <v>0</v>
      </c>
      <c r="O3631" s="115">
        <v>0</v>
      </c>
      <c r="P3631" s="115">
        <v>0</v>
      </c>
      <c r="Q3631" s="115">
        <v>0</v>
      </c>
      <c r="R3631" s="115">
        <v>0</v>
      </c>
      <c r="S3631" s="115">
        <v>0</v>
      </c>
      <c r="T3631" s="115">
        <v>0</v>
      </c>
      <c r="U3631" s="115">
        <v>0</v>
      </c>
      <c r="V3631" s="115">
        <v>0</v>
      </c>
      <c r="W3631" s="115">
        <v>0</v>
      </c>
      <c r="X3631" s="115">
        <v>0</v>
      </c>
      <c r="Y3631" s="115">
        <v>0</v>
      </c>
      <c r="Z3631" s="115">
        <v>0</v>
      </c>
      <c r="AA3631" s="115">
        <v>0</v>
      </c>
      <c r="AB3631" s="115">
        <v>0</v>
      </c>
      <c r="AC3631" s="115">
        <v>0</v>
      </c>
      <c r="AD3631" s="115">
        <v>0</v>
      </c>
      <c r="AE3631" s="115">
        <v>0</v>
      </c>
      <c r="AF3631" s="115">
        <v>0</v>
      </c>
      <c r="AG3631" s="115">
        <v>0</v>
      </c>
    </row>
    <row r="3632" spans="1:33">
      <c r="A3632" s="115" t="s">
        <v>5351</v>
      </c>
      <c r="B3632" s="115" t="s">
        <v>19</v>
      </c>
      <c r="C3632" s="115">
        <v>0</v>
      </c>
      <c r="D3632" s="115">
        <v>0</v>
      </c>
      <c r="E3632" s="115">
        <v>0</v>
      </c>
      <c r="F3632" s="115">
        <v>0</v>
      </c>
      <c r="G3632" s="115">
        <v>0</v>
      </c>
      <c r="H3632" s="115">
        <v>0</v>
      </c>
      <c r="I3632" s="115">
        <v>0</v>
      </c>
      <c r="J3632" s="115">
        <v>0</v>
      </c>
      <c r="K3632" s="115">
        <v>0</v>
      </c>
      <c r="L3632" s="115">
        <v>0</v>
      </c>
      <c r="M3632" s="115">
        <v>0</v>
      </c>
      <c r="N3632" s="115">
        <v>0</v>
      </c>
      <c r="O3632" s="115">
        <v>0</v>
      </c>
      <c r="P3632" s="115">
        <v>0</v>
      </c>
      <c r="Q3632" s="115">
        <v>0</v>
      </c>
      <c r="R3632" s="115">
        <v>0</v>
      </c>
      <c r="S3632" s="115">
        <v>0</v>
      </c>
      <c r="T3632" s="115">
        <v>0</v>
      </c>
      <c r="U3632" s="115">
        <v>0</v>
      </c>
      <c r="V3632" s="115">
        <v>0</v>
      </c>
      <c r="W3632" s="115">
        <v>0</v>
      </c>
      <c r="X3632" s="115">
        <v>0</v>
      </c>
      <c r="Y3632" s="115">
        <v>0</v>
      </c>
      <c r="Z3632" s="115">
        <v>0</v>
      </c>
      <c r="AA3632" s="115">
        <v>0</v>
      </c>
      <c r="AB3632" s="115">
        <v>0</v>
      </c>
      <c r="AC3632" s="115">
        <v>0</v>
      </c>
      <c r="AD3632" s="115">
        <v>0</v>
      </c>
      <c r="AE3632" s="115">
        <v>0</v>
      </c>
      <c r="AF3632" s="115">
        <v>0</v>
      </c>
      <c r="AG3632" s="115">
        <v>0</v>
      </c>
    </row>
    <row r="3633" spans="1:33">
      <c r="A3633" s="115" t="s">
        <v>5352</v>
      </c>
      <c r="B3633" s="115" t="s">
        <v>19</v>
      </c>
      <c r="C3633" s="115">
        <v>0</v>
      </c>
      <c r="D3633" s="115">
        <v>0</v>
      </c>
      <c r="E3633" s="115">
        <v>0</v>
      </c>
      <c r="F3633" s="115">
        <v>0</v>
      </c>
      <c r="G3633" s="115">
        <v>0</v>
      </c>
      <c r="H3633" s="115">
        <v>0</v>
      </c>
      <c r="I3633" s="115">
        <v>0</v>
      </c>
      <c r="J3633" s="115">
        <v>0</v>
      </c>
      <c r="K3633" s="115">
        <v>0</v>
      </c>
      <c r="L3633" s="115">
        <v>0</v>
      </c>
      <c r="M3633" s="115">
        <v>0</v>
      </c>
      <c r="N3633" s="115">
        <v>0</v>
      </c>
      <c r="O3633" s="115">
        <v>0</v>
      </c>
      <c r="P3633" s="115">
        <v>0</v>
      </c>
      <c r="Q3633" s="115">
        <v>0</v>
      </c>
      <c r="R3633" s="115">
        <v>0</v>
      </c>
      <c r="S3633" s="115">
        <v>0</v>
      </c>
      <c r="T3633" s="115">
        <v>0</v>
      </c>
      <c r="U3633" s="115">
        <v>0</v>
      </c>
      <c r="V3633" s="115">
        <v>0</v>
      </c>
      <c r="W3633" s="115">
        <v>0</v>
      </c>
      <c r="X3633" s="115">
        <v>0</v>
      </c>
      <c r="Y3633" s="115">
        <v>0</v>
      </c>
      <c r="Z3633" s="115">
        <v>0</v>
      </c>
      <c r="AA3633" s="115">
        <v>0</v>
      </c>
      <c r="AB3633" s="115">
        <v>0</v>
      </c>
      <c r="AC3633" s="115">
        <v>0</v>
      </c>
      <c r="AD3633" s="115">
        <v>0</v>
      </c>
      <c r="AE3633" s="115">
        <v>0</v>
      </c>
      <c r="AF3633" s="115">
        <v>0</v>
      </c>
      <c r="AG3633" s="115">
        <v>0</v>
      </c>
    </row>
    <row r="3634" spans="1:33">
      <c r="A3634" s="115" t="s">
        <v>5353</v>
      </c>
      <c r="B3634" s="115" t="s">
        <v>19</v>
      </c>
      <c r="C3634" s="115">
        <v>0</v>
      </c>
      <c r="D3634" s="115">
        <v>0</v>
      </c>
      <c r="E3634" s="115">
        <v>0</v>
      </c>
      <c r="F3634" s="115">
        <v>0</v>
      </c>
      <c r="G3634" s="115">
        <v>0</v>
      </c>
      <c r="H3634" s="115">
        <v>0</v>
      </c>
      <c r="I3634" s="115">
        <v>0</v>
      </c>
      <c r="J3634" s="115">
        <v>0</v>
      </c>
      <c r="K3634" s="115">
        <v>0</v>
      </c>
      <c r="L3634" s="115">
        <v>0</v>
      </c>
      <c r="M3634" s="115">
        <v>0</v>
      </c>
      <c r="N3634" s="115">
        <v>0</v>
      </c>
      <c r="O3634" s="115">
        <v>0</v>
      </c>
      <c r="P3634" s="115">
        <v>0</v>
      </c>
      <c r="Q3634" s="115">
        <v>0</v>
      </c>
      <c r="R3634" s="115">
        <v>0</v>
      </c>
      <c r="S3634" s="115">
        <v>0</v>
      </c>
      <c r="T3634" s="115">
        <v>0</v>
      </c>
      <c r="U3634" s="115">
        <v>0</v>
      </c>
      <c r="V3634" s="115">
        <v>0</v>
      </c>
      <c r="W3634" s="115">
        <v>0</v>
      </c>
      <c r="X3634" s="115">
        <v>0</v>
      </c>
      <c r="Y3634" s="115">
        <v>0</v>
      </c>
      <c r="Z3634" s="115">
        <v>0</v>
      </c>
      <c r="AA3634" s="115">
        <v>0</v>
      </c>
      <c r="AB3634" s="115">
        <v>0</v>
      </c>
      <c r="AC3634" s="115">
        <v>0</v>
      </c>
      <c r="AD3634" s="115">
        <v>0</v>
      </c>
      <c r="AE3634" s="115">
        <v>0</v>
      </c>
      <c r="AF3634" s="115">
        <v>0</v>
      </c>
      <c r="AG3634" s="115">
        <v>0</v>
      </c>
    </row>
    <row r="3635" spans="1:33">
      <c r="A3635" s="115" t="s">
        <v>5354</v>
      </c>
      <c r="B3635" s="115" t="s">
        <v>19</v>
      </c>
      <c r="C3635" s="115">
        <v>0</v>
      </c>
      <c r="D3635" s="115">
        <v>0</v>
      </c>
      <c r="E3635" s="115">
        <v>0</v>
      </c>
      <c r="F3635" s="115">
        <v>0</v>
      </c>
      <c r="G3635" s="115">
        <v>0</v>
      </c>
      <c r="H3635" s="115">
        <v>0</v>
      </c>
      <c r="I3635" s="115">
        <v>0</v>
      </c>
      <c r="J3635" s="115">
        <v>0</v>
      </c>
      <c r="K3635" s="115">
        <v>0</v>
      </c>
      <c r="L3635" s="115">
        <v>0</v>
      </c>
      <c r="M3635" s="115">
        <v>0</v>
      </c>
      <c r="N3635" s="115">
        <v>0</v>
      </c>
      <c r="O3635" s="115">
        <v>0</v>
      </c>
      <c r="P3635" s="115">
        <v>0</v>
      </c>
      <c r="Q3635" s="115">
        <v>0</v>
      </c>
      <c r="R3635" s="115">
        <v>0</v>
      </c>
      <c r="S3635" s="115">
        <v>0</v>
      </c>
      <c r="T3635" s="115">
        <v>0</v>
      </c>
      <c r="U3635" s="115">
        <v>0</v>
      </c>
      <c r="V3635" s="115">
        <v>0</v>
      </c>
      <c r="W3635" s="115">
        <v>0</v>
      </c>
      <c r="X3635" s="115">
        <v>0</v>
      </c>
      <c r="Y3635" s="115">
        <v>0</v>
      </c>
      <c r="Z3635" s="115">
        <v>0</v>
      </c>
      <c r="AA3635" s="115">
        <v>0</v>
      </c>
      <c r="AB3635" s="115">
        <v>0</v>
      </c>
      <c r="AC3635" s="115">
        <v>0</v>
      </c>
      <c r="AD3635" s="115">
        <v>0</v>
      </c>
      <c r="AE3635" s="115">
        <v>0</v>
      </c>
      <c r="AF3635" s="115">
        <v>0</v>
      </c>
      <c r="AG3635" s="115">
        <v>0</v>
      </c>
    </row>
    <row r="3636" spans="1:33">
      <c r="A3636" s="115" t="s">
        <v>5355</v>
      </c>
      <c r="B3636" s="115" t="s">
        <v>19</v>
      </c>
      <c r="C3636" s="115">
        <v>0</v>
      </c>
      <c r="D3636" s="115">
        <v>0</v>
      </c>
      <c r="E3636" s="115">
        <v>0</v>
      </c>
      <c r="F3636" s="115">
        <v>0</v>
      </c>
      <c r="G3636" s="115">
        <v>0</v>
      </c>
      <c r="H3636" s="115">
        <v>0</v>
      </c>
      <c r="I3636" s="115">
        <v>0</v>
      </c>
      <c r="J3636" s="115">
        <v>0</v>
      </c>
      <c r="K3636" s="115">
        <v>0</v>
      </c>
      <c r="L3636" s="115">
        <v>0</v>
      </c>
      <c r="M3636" s="115">
        <v>0</v>
      </c>
      <c r="N3636" s="115">
        <v>0</v>
      </c>
      <c r="O3636" s="115">
        <v>0</v>
      </c>
      <c r="P3636" s="115">
        <v>0</v>
      </c>
      <c r="Q3636" s="115">
        <v>0</v>
      </c>
      <c r="R3636" s="115">
        <v>0</v>
      </c>
      <c r="S3636" s="115">
        <v>0</v>
      </c>
      <c r="T3636" s="115">
        <v>0</v>
      </c>
      <c r="U3636" s="115">
        <v>0</v>
      </c>
      <c r="V3636" s="115">
        <v>0</v>
      </c>
      <c r="W3636" s="115">
        <v>0</v>
      </c>
      <c r="X3636" s="115">
        <v>0</v>
      </c>
      <c r="Y3636" s="115">
        <v>0</v>
      </c>
      <c r="Z3636" s="115">
        <v>0</v>
      </c>
      <c r="AA3636" s="115">
        <v>0</v>
      </c>
      <c r="AB3636" s="115">
        <v>0</v>
      </c>
      <c r="AC3636" s="115">
        <v>0</v>
      </c>
      <c r="AD3636" s="115">
        <v>0</v>
      </c>
      <c r="AE3636" s="115">
        <v>0</v>
      </c>
      <c r="AF3636" s="115">
        <v>0</v>
      </c>
      <c r="AG3636" s="115">
        <v>0</v>
      </c>
    </row>
    <row r="3637" spans="1:33">
      <c r="A3637" s="115" t="s">
        <v>5356</v>
      </c>
      <c r="B3637" s="115" t="s">
        <v>19</v>
      </c>
      <c r="C3637" s="115">
        <v>0</v>
      </c>
      <c r="D3637" s="115">
        <v>0</v>
      </c>
      <c r="E3637" s="115">
        <v>0</v>
      </c>
      <c r="F3637" s="115">
        <v>0</v>
      </c>
      <c r="G3637" s="115">
        <v>0</v>
      </c>
      <c r="H3637" s="115">
        <v>0</v>
      </c>
      <c r="I3637" s="115">
        <v>0</v>
      </c>
      <c r="J3637" s="115">
        <v>0</v>
      </c>
      <c r="K3637" s="115">
        <v>0</v>
      </c>
      <c r="L3637" s="115">
        <v>0</v>
      </c>
      <c r="M3637" s="115">
        <v>0</v>
      </c>
      <c r="N3637" s="115">
        <v>0</v>
      </c>
      <c r="O3637" s="115">
        <v>0</v>
      </c>
      <c r="P3637" s="115">
        <v>0</v>
      </c>
      <c r="Q3637" s="115">
        <v>0</v>
      </c>
      <c r="R3637" s="115">
        <v>0</v>
      </c>
      <c r="S3637" s="115">
        <v>0</v>
      </c>
      <c r="T3637" s="115">
        <v>0</v>
      </c>
      <c r="U3637" s="115">
        <v>0</v>
      </c>
      <c r="V3637" s="115">
        <v>0</v>
      </c>
      <c r="W3637" s="115">
        <v>0</v>
      </c>
      <c r="X3637" s="115">
        <v>0</v>
      </c>
      <c r="Y3637" s="115">
        <v>0</v>
      </c>
      <c r="Z3637" s="115">
        <v>0</v>
      </c>
      <c r="AA3637" s="115">
        <v>0</v>
      </c>
      <c r="AB3637" s="115">
        <v>0</v>
      </c>
      <c r="AC3637" s="115">
        <v>0</v>
      </c>
      <c r="AD3637" s="115">
        <v>0</v>
      </c>
      <c r="AE3637" s="115">
        <v>0</v>
      </c>
      <c r="AF3637" s="115">
        <v>0</v>
      </c>
      <c r="AG3637" s="115">
        <v>0</v>
      </c>
    </row>
    <row r="3638" spans="1:33">
      <c r="A3638" s="115" t="s">
        <v>5357</v>
      </c>
      <c r="B3638" s="115" t="s">
        <v>19</v>
      </c>
      <c r="C3638" s="115">
        <v>0</v>
      </c>
      <c r="D3638" s="115">
        <v>0</v>
      </c>
      <c r="E3638" s="115">
        <v>0</v>
      </c>
      <c r="F3638" s="115">
        <v>0</v>
      </c>
      <c r="G3638" s="115">
        <v>0</v>
      </c>
      <c r="H3638" s="115">
        <v>0</v>
      </c>
      <c r="I3638" s="115">
        <v>0</v>
      </c>
      <c r="J3638" s="115">
        <v>0</v>
      </c>
      <c r="K3638" s="115">
        <v>0</v>
      </c>
      <c r="L3638" s="115">
        <v>0</v>
      </c>
      <c r="M3638" s="115">
        <v>0</v>
      </c>
      <c r="N3638" s="115">
        <v>0</v>
      </c>
      <c r="O3638" s="115">
        <v>0</v>
      </c>
      <c r="P3638" s="115">
        <v>0</v>
      </c>
      <c r="Q3638" s="115">
        <v>0</v>
      </c>
      <c r="R3638" s="115">
        <v>0</v>
      </c>
      <c r="S3638" s="115">
        <v>0</v>
      </c>
      <c r="T3638" s="115">
        <v>0</v>
      </c>
      <c r="U3638" s="115">
        <v>0</v>
      </c>
      <c r="V3638" s="115">
        <v>0</v>
      </c>
      <c r="W3638" s="115">
        <v>0</v>
      </c>
      <c r="X3638" s="115">
        <v>0</v>
      </c>
      <c r="Y3638" s="115">
        <v>0</v>
      </c>
      <c r="Z3638" s="115">
        <v>0</v>
      </c>
      <c r="AA3638" s="115">
        <v>0</v>
      </c>
      <c r="AB3638" s="115">
        <v>0</v>
      </c>
      <c r="AC3638" s="115">
        <v>0</v>
      </c>
      <c r="AD3638" s="115">
        <v>0</v>
      </c>
      <c r="AE3638" s="115">
        <v>0</v>
      </c>
      <c r="AF3638" s="115">
        <v>0</v>
      </c>
      <c r="AG3638" s="115">
        <v>0</v>
      </c>
    </row>
    <row r="3639" spans="1:33">
      <c r="A3639" s="115" t="s">
        <v>5358</v>
      </c>
      <c r="B3639" s="115" t="s">
        <v>19</v>
      </c>
      <c r="C3639" s="115">
        <v>0</v>
      </c>
      <c r="D3639" s="115">
        <v>0</v>
      </c>
      <c r="E3639" s="115">
        <v>0</v>
      </c>
      <c r="F3639" s="115">
        <v>0</v>
      </c>
      <c r="G3639" s="115">
        <v>0</v>
      </c>
      <c r="H3639" s="115">
        <v>0</v>
      </c>
      <c r="I3639" s="115">
        <v>0</v>
      </c>
      <c r="J3639" s="115">
        <v>0</v>
      </c>
      <c r="K3639" s="115">
        <v>0</v>
      </c>
      <c r="L3639" s="115">
        <v>0</v>
      </c>
      <c r="M3639" s="115">
        <v>0</v>
      </c>
      <c r="N3639" s="115">
        <v>0</v>
      </c>
      <c r="O3639" s="115">
        <v>0</v>
      </c>
      <c r="P3639" s="115">
        <v>0</v>
      </c>
      <c r="Q3639" s="115">
        <v>0</v>
      </c>
      <c r="R3639" s="115">
        <v>0</v>
      </c>
      <c r="S3639" s="115">
        <v>0</v>
      </c>
      <c r="T3639" s="115">
        <v>0</v>
      </c>
      <c r="U3639" s="115">
        <v>0</v>
      </c>
      <c r="V3639" s="115">
        <v>0</v>
      </c>
      <c r="W3639" s="115">
        <v>0</v>
      </c>
      <c r="X3639" s="115">
        <v>0</v>
      </c>
      <c r="Y3639" s="115">
        <v>0</v>
      </c>
      <c r="Z3639" s="115">
        <v>0</v>
      </c>
      <c r="AA3639" s="115">
        <v>0</v>
      </c>
      <c r="AB3639" s="115">
        <v>0</v>
      </c>
      <c r="AC3639" s="115">
        <v>0</v>
      </c>
      <c r="AD3639" s="115">
        <v>0</v>
      </c>
      <c r="AE3639" s="115">
        <v>0</v>
      </c>
      <c r="AF3639" s="115">
        <v>0</v>
      </c>
      <c r="AG3639" s="115">
        <v>0</v>
      </c>
    </row>
    <row r="3640" spans="1:33">
      <c r="A3640" s="115" t="s">
        <v>5359</v>
      </c>
      <c r="B3640" s="115" t="s">
        <v>19</v>
      </c>
      <c r="C3640" s="115">
        <v>0</v>
      </c>
      <c r="D3640" s="115">
        <v>0</v>
      </c>
      <c r="E3640" s="115">
        <v>0</v>
      </c>
      <c r="F3640" s="115">
        <v>0</v>
      </c>
      <c r="G3640" s="115">
        <v>0</v>
      </c>
      <c r="H3640" s="115">
        <v>0</v>
      </c>
      <c r="I3640" s="115">
        <v>0</v>
      </c>
      <c r="J3640" s="115">
        <v>0</v>
      </c>
      <c r="K3640" s="115">
        <v>0</v>
      </c>
      <c r="L3640" s="115">
        <v>0</v>
      </c>
      <c r="M3640" s="115">
        <v>0</v>
      </c>
      <c r="N3640" s="115">
        <v>0</v>
      </c>
      <c r="O3640" s="115">
        <v>0</v>
      </c>
      <c r="P3640" s="115">
        <v>0</v>
      </c>
      <c r="Q3640" s="115">
        <v>0</v>
      </c>
      <c r="R3640" s="115">
        <v>0</v>
      </c>
      <c r="S3640" s="115">
        <v>0</v>
      </c>
      <c r="T3640" s="115">
        <v>0</v>
      </c>
      <c r="U3640" s="115">
        <v>0</v>
      </c>
      <c r="V3640" s="115">
        <v>0</v>
      </c>
      <c r="W3640" s="115">
        <v>0</v>
      </c>
      <c r="X3640" s="115">
        <v>0</v>
      </c>
      <c r="Y3640" s="115">
        <v>0</v>
      </c>
      <c r="Z3640" s="115">
        <v>0</v>
      </c>
      <c r="AA3640" s="115">
        <v>0</v>
      </c>
      <c r="AB3640" s="115">
        <v>0</v>
      </c>
      <c r="AC3640" s="115">
        <v>0</v>
      </c>
      <c r="AD3640" s="115">
        <v>0</v>
      </c>
      <c r="AE3640" s="115">
        <v>0</v>
      </c>
      <c r="AF3640" s="115">
        <v>0</v>
      </c>
      <c r="AG3640" s="115">
        <v>0</v>
      </c>
    </row>
    <row r="3641" spans="1:33">
      <c r="A3641" s="115" t="s">
        <v>5360</v>
      </c>
      <c r="B3641" s="115" t="s">
        <v>19</v>
      </c>
      <c r="C3641" s="115">
        <v>0</v>
      </c>
      <c r="D3641" s="115">
        <v>0</v>
      </c>
      <c r="E3641" s="115">
        <v>0</v>
      </c>
      <c r="F3641" s="115">
        <v>0</v>
      </c>
      <c r="G3641" s="115">
        <v>0</v>
      </c>
      <c r="H3641" s="115">
        <v>0</v>
      </c>
      <c r="I3641" s="115">
        <v>0</v>
      </c>
      <c r="J3641" s="115">
        <v>0</v>
      </c>
      <c r="K3641" s="115">
        <v>0</v>
      </c>
      <c r="L3641" s="115">
        <v>0</v>
      </c>
      <c r="M3641" s="115">
        <v>0</v>
      </c>
      <c r="N3641" s="115">
        <v>0</v>
      </c>
      <c r="O3641" s="115">
        <v>0</v>
      </c>
      <c r="P3641" s="115">
        <v>0</v>
      </c>
      <c r="Q3641" s="115">
        <v>0</v>
      </c>
      <c r="R3641" s="115">
        <v>0</v>
      </c>
      <c r="S3641" s="115">
        <v>0</v>
      </c>
      <c r="T3641" s="115">
        <v>0</v>
      </c>
      <c r="U3641" s="115">
        <v>0</v>
      </c>
      <c r="V3641" s="115">
        <v>0</v>
      </c>
      <c r="W3641" s="115">
        <v>0</v>
      </c>
      <c r="X3641" s="115">
        <v>0</v>
      </c>
      <c r="Y3641" s="115">
        <v>0</v>
      </c>
      <c r="Z3641" s="115">
        <v>0</v>
      </c>
      <c r="AA3641" s="115">
        <v>0</v>
      </c>
      <c r="AB3641" s="115">
        <v>0</v>
      </c>
      <c r="AC3641" s="115">
        <v>0</v>
      </c>
      <c r="AD3641" s="115">
        <v>0</v>
      </c>
      <c r="AE3641" s="115">
        <v>0</v>
      </c>
      <c r="AF3641" s="115">
        <v>0</v>
      </c>
      <c r="AG3641" s="115">
        <v>0</v>
      </c>
    </row>
    <row r="3642" spans="1:33">
      <c r="A3642" s="115" t="s">
        <v>5361</v>
      </c>
      <c r="B3642" s="115" t="s">
        <v>19</v>
      </c>
      <c r="C3642" s="115">
        <v>0</v>
      </c>
      <c r="D3642" s="115">
        <v>0</v>
      </c>
      <c r="E3642" s="115">
        <v>0</v>
      </c>
      <c r="F3642" s="115">
        <v>0</v>
      </c>
      <c r="G3642" s="115">
        <v>0</v>
      </c>
      <c r="H3642" s="115">
        <v>0</v>
      </c>
      <c r="I3642" s="115">
        <v>0</v>
      </c>
      <c r="J3642" s="115">
        <v>0</v>
      </c>
      <c r="K3642" s="115">
        <v>0</v>
      </c>
      <c r="L3642" s="115">
        <v>0</v>
      </c>
      <c r="M3642" s="115">
        <v>0</v>
      </c>
      <c r="N3642" s="115">
        <v>0</v>
      </c>
      <c r="O3642" s="115">
        <v>0</v>
      </c>
      <c r="P3642" s="115">
        <v>0</v>
      </c>
      <c r="Q3642" s="115">
        <v>0</v>
      </c>
      <c r="R3642" s="115">
        <v>0</v>
      </c>
      <c r="S3642" s="115">
        <v>0</v>
      </c>
      <c r="T3642" s="115">
        <v>0</v>
      </c>
      <c r="U3642" s="115">
        <v>0</v>
      </c>
      <c r="V3642" s="115">
        <v>0</v>
      </c>
      <c r="W3642" s="115">
        <v>0</v>
      </c>
      <c r="X3642" s="115">
        <v>0</v>
      </c>
      <c r="Y3642" s="115">
        <v>0</v>
      </c>
      <c r="Z3642" s="115">
        <v>0</v>
      </c>
      <c r="AA3642" s="115">
        <v>0</v>
      </c>
      <c r="AB3642" s="115">
        <v>0</v>
      </c>
      <c r="AC3642" s="115">
        <v>0</v>
      </c>
      <c r="AD3642" s="115">
        <v>0</v>
      </c>
      <c r="AE3642" s="115">
        <v>0</v>
      </c>
      <c r="AF3642" s="115">
        <v>0</v>
      </c>
      <c r="AG3642" s="115">
        <v>0</v>
      </c>
    </row>
    <row r="3643" spans="1:33">
      <c r="A3643" s="115" t="s">
        <v>5362</v>
      </c>
      <c r="B3643" s="115" t="s">
        <v>19</v>
      </c>
      <c r="C3643" s="115">
        <v>0</v>
      </c>
      <c r="D3643" s="115">
        <v>0</v>
      </c>
      <c r="E3643" s="115">
        <v>0</v>
      </c>
      <c r="F3643" s="115">
        <v>0</v>
      </c>
      <c r="G3643" s="115">
        <v>0</v>
      </c>
      <c r="H3643" s="115">
        <v>0</v>
      </c>
      <c r="I3643" s="115">
        <v>0</v>
      </c>
      <c r="J3643" s="115">
        <v>0</v>
      </c>
      <c r="K3643" s="115">
        <v>0</v>
      </c>
      <c r="L3643" s="115">
        <v>0</v>
      </c>
      <c r="M3643" s="115">
        <v>0</v>
      </c>
      <c r="N3643" s="115">
        <v>0</v>
      </c>
      <c r="O3643" s="115">
        <v>0</v>
      </c>
      <c r="P3643" s="115">
        <v>0</v>
      </c>
      <c r="Q3643" s="115">
        <v>0</v>
      </c>
      <c r="R3643" s="115">
        <v>0</v>
      </c>
      <c r="S3643" s="115">
        <v>0</v>
      </c>
      <c r="T3643" s="115">
        <v>0</v>
      </c>
      <c r="U3643" s="115">
        <v>0</v>
      </c>
      <c r="V3643" s="115">
        <v>0</v>
      </c>
      <c r="W3643" s="115">
        <v>0</v>
      </c>
      <c r="X3643" s="115">
        <v>0</v>
      </c>
      <c r="Y3643" s="115">
        <v>0</v>
      </c>
      <c r="Z3643" s="115">
        <v>0</v>
      </c>
      <c r="AA3643" s="115">
        <v>0</v>
      </c>
      <c r="AB3643" s="115">
        <v>0</v>
      </c>
      <c r="AC3643" s="115">
        <v>0</v>
      </c>
      <c r="AD3643" s="115">
        <v>0</v>
      </c>
      <c r="AE3643" s="115">
        <v>0</v>
      </c>
      <c r="AF3643" s="115">
        <v>0</v>
      </c>
      <c r="AG3643" s="115">
        <v>0</v>
      </c>
    </row>
    <row r="3644" spans="1:33">
      <c r="A3644" s="115" t="s">
        <v>5363</v>
      </c>
      <c r="B3644" s="115" t="s">
        <v>19</v>
      </c>
      <c r="C3644" s="115">
        <v>0</v>
      </c>
      <c r="D3644" s="115">
        <v>0</v>
      </c>
      <c r="E3644" s="115">
        <v>0</v>
      </c>
      <c r="F3644" s="115">
        <v>0</v>
      </c>
      <c r="G3644" s="115">
        <v>0</v>
      </c>
      <c r="H3644" s="115">
        <v>0</v>
      </c>
      <c r="I3644" s="115">
        <v>0</v>
      </c>
      <c r="J3644" s="115">
        <v>0</v>
      </c>
      <c r="K3644" s="115">
        <v>0</v>
      </c>
      <c r="L3644" s="115">
        <v>0</v>
      </c>
      <c r="M3644" s="115">
        <v>0</v>
      </c>
      <c r="N3644" s="115">
        <v>0</v>
      </c>
      <c r="O3644" s="115">
        <v>0</v>
      </c>
      <c r="P3644" s="115">
        <v>0</v>
      </c>
      <c r="Q3644" s="115">
        <v>0</v>
      </c>
      <c r="R3644" s="115">
        <v>0</v>
      </c>
      <c r="S3644" s="115">
        <v>0</v>
      </c>
      <c r="T3644" s="115">
        <v>0</v>
      </c>
      <c r="U3644" s="115">
        <v>0</v>
      </c>
      <c r="V3644" s="115">
        <v>0</v>
      </c>
      <c r="W3644" s="115">
        <v>0</v>
      </c>
      <c r="X3644" s="115">
        <v>0</v>
      </c>
      <c r="Y3644" s="115">
        <v>0</v>
      </c>
      <c r="Z3644" s="115">
        <v>0</v>
      </c>
      <c r="AA3644" s="115">
        <v>0</v>
      </c>
      <c r="AB3644" s="115">
        <v>0</v>
      </c>
      <c r="AC3644" s="115">
        <v>0</v>
      </c>
      <c r="AD3644" s="115">
        <v>0</v>
      </c>
      <c r="AE3644" s="115">
        <v>0</v>
      </c>
      <c r="AF3644" s="115">
        <v>0</v>
      </c>
      <c r="AG3644" s="115">
        <v>0</v>
      </c>
    </row>
    <row r="3645" spans="1:33">
      <c r="A3645" s="115" t="s">
        <v>5364</v>
      </c>
      <c r="B3645" s="115" t="s">
        <v>19</v>
      </c>
      <c r="C3645" s="115">
        <v>0</v>
      </c>
      <c r="D3645" s="115">
        <v>0</v>
      </c>
      <c r="E3645" s="115">
        <v>0</v>
      </c>
      <c r="F3645" s="115">
        <v>0</v>
      </c>
      <c r="G3645" s="115">
        <v>0</v>
      </c>
      <c r="H3645" s="115">
        <v>0</v>
      </c>
      <c r="I3645" s="115">
        <v>0</v>
      </c>
      <c r="J3645" s="115">
        <v>0</v>
      </c>
      <c r="K3645" s="115">
        <v>0</v>
      </c>
      <c r="L3645" s="115">
        <v>0</v>
      </c>
      <c r="M3645" s="115">
        <v>0</v>
      </c>
      <c r="N3645" s="115">
        <v>0</v>
      </c>
      <c r="O3645" s="115">
        <v>0</v>
      </c>
      <c r="P3645" s="115">
        <v>0</v>
      </c>
      <c r="Q3645" s="115">
        <v>0</v>
      </c>
      <c r="R3645" s="115">
        <v>0</v>
      </c>
      <c r="S3645" s="115">
        <v>0</v>
      </c>
      <c r="T3645" s="115">
        <v>0</v>
      </c>
      <c r="U3645" s="115">
        <v>0</v>
      </c>
      <c r="V3645" s="115">
        <v>0</v>
      </c>
      <c r="W3645" s="115">
        <v>0</v>
      </c>
      <c r="X3645" s="115">
        <v>0</v>
      </c>
      <c r="Y3645" s="115">
        <v>0</v>
      </c>
      <c r="Z3645" s="115">
        <v>0</v>
      </c>
      <c r="AA3645" s="115">
        <v>0</v>
      </c>
      <c r="AB3645" s="115">
        <v>0</v>
      </c>
      <c r="AC3645" s="115">
        <v>0</v>
      </c>
      <c r="AD3645" s="115">
        <v>0</v>
      </c>
      <c r="AE3645" s="115">
        <v>0</v>
      </c>
      <c r="AF3645" s="115">
        <v>0</v>
      </c>
      <c r="AG3645" s="115">
        <v>0</v>
      </c>
    </row>
    <row r="3646" spans="1:33">
      <c r="A3646" s="115" t="s">
        <v>5365</v>
      </c>
      <c r="B3646" s="115" t="s">
        <v>19</v>
      </c>
      <c r="C3646" s="115">
        <v>0</v>
      </c>
      <c r="D3646" s="115">
        <v>0</v>
      </c>
      <c r="E3646" s="115">
        <v>0</v>
      </c>
      <c r="F3646" s="115">
        <v>0</v>
      </c>
      <c r="G3646" s="115">
        <v>0</v>
      </c>
      <c r="H3646" s="115">
        <v>0</v>
      </c>
      <c r="I3646" s="115">
        <v>0</v>
      </c>
      <c r="J3646" s="115">
        <v>0</v>
      </c>
      <c r="K3646" s="115">
        <v>0</v>
      </c>
      <c r="L3646" s="115">
        <v>0</v>
      </c>
      <c r="M3646" s="115">
        <v>0</v>
      </c>
      <c r="N3646" s="115">
        <v>0</v>
      </c>
      <c r="O3646" s="115">
        <v>0</v>
      </c>
      <c r="P3646" s="115">
        <v>0</v>
      </c>
      <c r="Q3646" s="115">
        <v>0</v>
      </c>
      <c r="R3646" s="115">
        <v>0</v>
      </c>
      <c r="S3646" s="115">
        <v>0</v>
      </c>
      <c r="T3646" s="115">
        <v>0</v>
      </c>
      <c r="U3646" s="115">
        <v>0</v>
      </c>
      <c r="V3646" s="115">
        <v>0</v>
      </c>
      <c r="W3646" s="115">
        <v>0</v>
      </c>
      <c r="X3646" s="115">
        <v>0</v>
      </c>
      <c r="Y3646" s="115">
        <v>0</v>
      </c>
      <c r="Z3646" s="115">
        <v>0</v>
      </c>
      <c r="AA3646" s="115">
        <v>0</v>
      </c>
      <c r="AB3646" s="115">
        <v>0</v>
      </c>
      <c r="AC3646" s="115">
        <v>0</v>
      </c>
      <c r="AD3646" s="115">
        <v>0</v>
      </c>
      <c r="AE3646" s="115">
        <v>0</v>
      </c>
      <c r="AF3646" s="115">
        <v>0</v>
      </c>
      <c r="AG3646" s="115">
        <v>0</v>
      </c>
    </row>
    <row r="3647" spans="1:33">
      <c r="A3647" s="115" t="s">
        <v>5366</v>
      </c>
      <c r="B3647" s="115" t="s">
        <v>19</v>
      </c>
      <c r="C3647" s="115">
        <v>0</v>
      </c>
      <c r="D3647" s="115">
        <v>0</v>
      </c>
      <c r="E3647" s="115">
        <v>0</v>
      </c>
      <c r="F3647" s="115">
        <v>0</v>
      </c>
      <c r="G3647" s="115">
        <v>0</v>
      </c>
      <c r="H3647" s="115">
        <v>0</v>
      </c>
      <c r="I3647" s="115">
        <v>0</v>
      </c>
      <c r="J3647" s="115">
        <v>0</v>
      </c>
      <c r="K3647" s="115">
        <v>0</v>
      </c>
      <c r="L3647" s="115">
        <v>0</v>
      </c>
      <c r="M3647" s="115">
        <v>0</v>
      </c>
      <c r="N3647" s="115">
        <v>0</v>
      </c>
      <c r="O3647" s="115">
        <v>0</v>
      </c>
      <c r="P3647" s="115">
        <v>0</v>
      </c>
      <c r="Q3647" s="115">
        <v>0</v>
      </c>
      <c r="R3647" s="115">
        <v>0</v>
      </c>
      <c r="S3647" s="115">
        <v>0</v>
      </c>
      <c r="T3647" s="115">
        <v>0</v>
      </c>
      <c r="U3647" s="115">
        <v>0</v>
      </c>
      <c r="V3647" s="115">
        <v>0</v>
      </c>
      <c r="W3647" s="115">
        <v>0</v>
      </c>
      <c r="X3647" s="115">
        <v>0</v>
      </c>
      <c r="Y3647" s="115">
        <v>0</v>
      </c>
      <c r="Z3647" s="115">
        <v>0</v>
      </c>
      <c r="AA3647" s="115">
        <v>0</v>
      </c>
      <c r="AB3647" s="115">
        <v>0</v>
      </c>
      <c r="AC3647" s="115">
        <v>0</v>
      </c>
      <c r="AD3647" s="115">
        <v>0</v>
      </c>
      <c r="AE3647" s="115">
        <v>0</v>
      </c>
      <c r="AF3647" s="115">
        <v>0</v>
      </c>
      <c r="AG3647" s="115">
        <v>0</v>
      </c>
    </row>
    <row r="3648" spans="1:33">
      <c r="A3648" s="115" t="s">
        <v>5367</v>
      </c>
      <c r="B3648" s="115" t="s">
        <v>19</v>
      </c>
      <c r="C3648" s="115">
        <v>0</v>
      </c>
      <c r="D3648" s="115">
        <v>0</v>
      </c>
      <c r="E3648" s="115">
        <v>0</v>
      </c>
      <c r="F3648" s="115">
        <v>0</v>
      </c>
      <c r="G3648" s="115">
        <v>0</v>
      </c>
      <c r="H3648" s="115">
        <v>0</v>
      </c>
      <c r="I3648" s="115">
        <v>0</v>
      </c>
      <c r="J3648" s="115">
        <v>0</v>
      </c>
      <c r="K3648" s="115">
        <v>0</v>
      </c>
      <c r="L3648" s="115">
        <v>0</v>
      </c>
      <c r="M3648" s="115">
        <v>0</v>
      </c>
      <c r="N3648" s="115">
        <v>0</v>
      </c>
      <c r="O3648" s="115">
        <v>0</v>
      </c>
      <c r="P3648" s="115">
        <v>0</v>
      </c>
      <c r="Q3648" s="115">
        <v>0</v>
      </c>
      <c r="R3648" s="115">
        <v>0</v>
      </c>
      <c r="S3648" s="115">
        <v>0</v>
      </c>
      <c r="T3648" s="115">
        <v>0</v>
      </c>
      <c r="U3648" s="115">
        <v>0</v>
      </c>
      <c r="V3648" s="115">
        <v>0</v>
      </c>
      <c r="W3648" s="115">
        <v>0</v>
      </c>
      <c r="X3648" s="115">
        <v>0</v>
      </c>
      <c r="Y3648" s="115">
        <v>0</v>
      </c>
      <c r="Z3648" s="115">
        <v>0</v>
      </c>
      <c r="AA3648" s="115">
        <v>0</v>
      </c>
      <c r="AB3648" s="115">
        <v>0</v>
      </c>
      <c r="AC3648" s="115">
        <v>0</v>
      </c>
      <c r="AD3648" s="115">
        <v>0</v>
      </c>
      <c r="AE3648" s="115">
        <v>0</v>
      </c>
      <c r="AF3648" s="115">
        <v>0</v>
      </c>
      <c r="AG3648" s="115">
        <v>0</v>
      </c>
    </row>
    <row r="3649" spans="1:33">
      <c r="A3649" s="115" t="s">
        <v>5368</v>
      </c>
      <c r="B3649" s="115" t="s">
        <v>19</v>
      </c>
      <c r="C3649" s="115">
        <v>0</v>
      </c>
      <c r="D3649" s="115">
        <v>0</v>
      </c>
      <c r="E3649" s="115">
        <v>0</v>
      </c>
      <c r="F3649" s="115">
        <v>0</v>
      </c>
      <c r="G3649" s="115">
        <v>0</v>
      </c>
      <c r="H3649" s="115">
        <v>0</v>
      </c>
      <c r="I3649" s="115">
        <v>0</v>
      </c>
      <c r="J3649" s="115">
        <v>0</v>
      </c>
      <c r="K3649" s="115">
        <v>0</v>
      </c>
      <c r="L3649" s="115">
        <v>0</v>
      </c>
      <c r="M3649" s="115">
        <v>0</v>
      </c>
      <c r="N3649" s="115">
        <v>0</v>
      </c>
      <c r="O3649" s="115">
        <v>0</v>
      </c>
      <c r="P3649" s="115">
        <v>0</v>
      </c>
      <c r="Q3649" s="115">
        <v>0</v>
      </c>
      <c r="R3649" s="115">
        <v>0</v>
      </c>
      <c r="S3649" s="115">
        <v>0</v>
      </c>
      <c r="T3649" s="115">
        <v>0</v>
      </c>
      <c r="U3649" s="115">
        <v>0</v>
      </c>
      <c r="V3649" s="115">
        <v>0</v>
      </c>
      <c r="W3649" s="115">
        <v>0</v>
      </c>
      <c r="X3649" s="115">
        <v>0</v>
      </c>
      <c r="Y3649" s="115">
        <v>0</v>
      </c>
      <c r="Z3649" s="115">
        <v>0</v>
      </c>
      <c r="AA3649" s="115">
        <v>0</v>
      </c>
      <c r="AB3649" s="115">
        <v>0</v>
      </c>
      <c r="AC3649" s="115">
        <v>0</v>
      </c>
      <c r="AD3649" s="115">
        <v>0</v>
      </c>
      <c r="AE3649" s="115">
        <v>0</v>
      </c>
      <c r="AF3649" s="115">
        <v>0</v>
      </c>
      <c r="AG3649" s="115">
        <v>0</v>
      </c>
    </row>
    <row r="3650" spans="1:33">
      <c r="A3650" s="115" t="s">
        <v>5369</v>
      </c>
      <c r="B3650" s="115" t="s">
        <v>19</v>
      </c>
      <c r="C3650" s="115">
        <v>0</v>
      </c>
      <c r="D3650" s="115">
        <v>0</v>
      </c>
      <c r="E3650" s="115">
        <v>0</v>
      </c>
      <c r="F3650" s="115">
        <v>0</v>
      </c>
      <c r="G3650" s="115">
        <v>0</v>
      </c>
      <c r="H3650" s="115">
        <v>0</v>
      </c>
      <c r="I3650" s="115">
        <v>0</v>
      </c>
      <c r="J3650" s="115">
        <v>0</v>
      </c>
      <c r="K3650" s="115">
        <v>0</v>
      </c>
      <c r="L3650" s="115">
        <v>0</v>
      </c>
      <c r="M3650" s="115">
        <v>0</v>
      </c>
      <c r="N3650" s="115">
        <v>0</v>
      </c>
      <c r="O3650" s="115">
        <v>0</v>
      </c>
      <c r="P3650" s="115">
        <v>0</v>
      </c>
      <c r="Q3650" s="115">
        <v>0</v>
      </c>
      <c r="R3650" s="115">
        <v>0</v>
      </c>
      <c r="S3650" s="115">
        <v>0</v>
      </c>
      <c r="T3650" s="115">
        <v>0</v>
      </c>
      <c r="U3650" s="115">
        <v>0</v>
      </c>
      <c r="V3650" s="115">
        <v>0</v>
      </c>
      <c r="W3650" s="115">
        <v>0</v>
      </c>
      <c r="X3650" s="115">
        <v>0</v>
      </c>
      <c r="Y3650" s="115">
        <v>0</v>
      </c>
      <c r="Z3650" s="115">
        <v>0</v>
      </c>
      <c r="AA3650" s="115">
        <v>0</v>
      </c>
      <c r="AB3650" s="115">
        <v>0</v>
      </c>
      <c r="AC3650" s="115">
        <v>0</v>
      </c>
      <c r="AD3650" s="115">
        <v>0</v>
      </c>
      <c r="AE3650" s="115">
        <v>0</v>
      </c>
      <c r="AF3650" s="115">
        <v>0</v>
      </c>
      <c r="AG3650" s="115">
        <v>0</v>
      </c>
    </row>
    <row r="3651" spans="1:33">
      <c r="A3651" s="115" t="s">
        <v>5370</v>
      </c>
      <c r="B3651" s="115" t="s">
        <v>19</v>
      </c>
      <c r="C3651" s="115">
        <v>0</v>
      </c>
      <c r="D3651" s="115">
        <v>0</v>
      </c>
      <c r="E3651" s="115">
        <v>0</v>
      </c>
      <c r="F3651" s="115">
        <v>0</v>
      </c>
      <c r="G3651" s="115">
        <v>0</v>
      </c>
      <c r="H3651" s="115">
        <v>0</v>
      </c>
      <c r="I3651" s="115">
        <v>0</v>
      </c>
      <c r="J3651" s="115">
        <v>0</v>
      </c>
      <c r="K3651" s="115">
        <v>0</v>
      </c>
      <c r="L3651" s="115">
        <v>0</v>
      </c>
      <c r="M3651" s="115">
        <v>0</v>
      </c>
      <c r="N3651" s="115">
        <v>0</v>
      </c>
      <c r="O3651" s="115">
        <v>0</v>
      </c>
      <c r="P3651" s="115">
        <v>0</v>
      </c>
      <c r="Q3651" s="115">
        <v>0</v>
      </c>
      <c r="R3651" s="115">
        <v>0</v>
      </c>
      <c r="S3651" s="115">
        <v>0</v>
      </c>
      <c r="T3651" s="115">
        <v>0</v>
      </c>
      <c r="U3651" s="115">
        <v>0</v>
      </c>
      <c r="V3651" s="115">
        <v>0</v>
      </c>
      <c r="W3651" s="115">
        <v>0</v>
      </c>
      <c r="X3651" s="115">
        <v>0</v>
      </c>
      <c r="Y3651" s="115">
        <v>0</v>
      </c>
      <c r="Z3651" s="115">
        <v>0</v>
      </c>
      <c r="AA3651" s="115">
        <v>0</v>
      </c>
      <c r="AB3651" s="115">
        <v>0</v>
      </c>
      <c r="AC3651" s="115">
        <v>0</v>
      </c>
      <c r="AD3651" s="115">
        <v>0</v>
      </c>
      <c r="AE3651" s="115">
        <v>0</v>
      </c>
      <c r="AF3651" s="115">
        <v>0</v>
      </c>
      <c r="AG3651" s="115">
        <v>0</v>
      </c>
    </row>
    <row r="3652" spans="1:33">
      <c r="A3652" s="115" t="s">
        <v>5371</v>
      </c>
      <c r="B3652" s="115" t="s">
        <v>19</v>
      </c>
      <c r="C3652" s="115">
        <v>0</v>
      </c>
      <c r="D3652" s="115">
        <v>0</v>
      </c>
      <c r="E3652" s="115">
        <v>0</v>
      </c>
      <c r="F3652" s="115">
        <v>0</v>
      </c>
      <c r="G3652" s="115">
        <v>0</v>
      </c>
      <c r="H3652" s="115">
        <v>0</v>
      </c>
      <c r="I3652" s="115">
        <v>0</v>
      </c>
      <c r="J3652" s="115">
        <v>0</v>
      </c>
      <c r="K3652" s="115">
        <v>0</v>
      </c>
      <c r="L3652" s="115">
        <v>0</v>
      </c>
      <c r="M3652" s="115">
        <v>0</v>
      </c>
      <c r="N3652" s="115">
        <v>0</v>
      </c>
      <c r="O3652" s="115">
        <v>0</v>
      </c>
      <c r="P3652" s="115">
        <v>0</v>
      </c>
      <c r="Q3652" s="115">
        <v>0</v>
      </c>
      <c r="R3652" s="115">
        <v>0</v>
      </c>
      <c r="S3652" s="115">
        <v>0</v>
      </c>
      <c r="T3652" s="115">
        <v>0</v>
      </c>
      <c r="U3652" s="115">
        <v>0</v>
      </c>
      <c r="V3652" s="115">
        <v>0</v>
      </c>
      <c r="W3652" s="115">
        <v>0</v>
      </c>
      <c r="X3652" s="115">
        <v>0</v>
      </c>
      <c r="Y3652" s="115">
        <v>0</v>
      </c>
      <c r="Z3652" s="115">
        <v>0</v>
      </c>
      <c r="AA3652" s="115">
        <v>0</v>
      </c>
      <c r="AB3652" s="115">
        <v>0</v>
      </c>
      <c r="AC3652" s="115">
        <v>0</v>
      </c>
      <c r="AD3652" s="115">
        <v>0</v>
      </c>
      <c r="AE3652" s="115">
        <v>0</v>
      </c>
      <c r="AF3652" s="115">
        <v>0</v>
      </c>
      <c r="AG3652" s="115">
        <v>0</v>
      </c>
    </row>
    <row r="3653" spans="1:33">
      <c r="A3653" s="115" t="s">
        <v>5372</v>
      </c>
      <c r="B3653" s="115" t="s">
        <v>19</v>
      </c>
      <c r="C3653" s="115">
        <v>0</v>
      </c>
      <c r="D3653" s="115">
        <v>0</v>
      </c>
      <c r="E3653" s="115">
        <v>0</v>
      </c>
      <c r="F3653" s="115">
        <v>0</v>
      </c>
      <c r="G3653" s="115">
        <v>0</v>
      </c>
      <c r="H3653" s="115">
        <v>0</v>
      </c>
      <c r="I3653" s="115">
        <v>0</v>
      </c>
      <c r="J3653" s="115">
        <v>0</v>
      </c>
      <c r="K3653" s="115">
        <v>0</v>
      </c>
      <c r="L3653" s="115">
        <v>0</v>
      </c>
      <c r="M3653" s="115">
        <v>0</v>
      </c>
      <c r="N3653" s="115">
        <v>0</v>
      </c>
      <c r="O3653" s="115">
        <v>0</v>
      </c>
      <c r="P3653" s="115">
        <v>0</v>
      </c>
      <c r="Q3653" s="115">
        <v>0</v>
      </c>
      <c r="R3653" s="115">
        <v>0</v>
      </c>
      <c r="S3653" s="115">
        <v>0</v>
      </c>
      <c r="T3653" s="115">
        <v>0</v>
      </c>
      <c r="U3653" s="115">
        <v>0</v>
      </c>
      <c r="V3653" s="115">
        <v>0</v>
      </c>
      <c r="W3653" s="115">
        <v>0</v>
      </c>
      <c r="X3653" s="115">
        <v>0</v>
      </c>
      <c r="Y3653" s="115">
        <v>0</v>
      </c>
      <c r="Z3653" s="115">
        <v>0</v>
      </c>
      <c r="AA3653" s="115">
        <v>0</v>
      </c>
      <c r="AB3653" s="115">
        <v>0</v>
      </c>
      <c r="AC3653" s="115">
        <v>0</v>
      </c>
      <c r="AD3653" s="115">
        <v>0</v>
      </c>
      <c r="AE3653" s="115">
        <v>0</v>
      </c>
      <c r="AF3653" s="115">
        <v>0</v>
      </c>
      <c r="AG3653" s="115">
        <v>0</v>
      </c>
    </row>
    <row r="3654" spans="1:33">
      <c r="A3654" s="115" t="s">
        <v>5373</v>
      </c>
      <c r="B3654" s="115" t="s">
        <v>19</v>
      </c>
      <c r="C3654" s="115">
        <v>0</v>
      </c>
      <c r="D3654" s="115">
        <v>0</v>
      </c>
      <c r="E3654" s="115">
        <v>0</v>
      </c>
      <c r="F3654" s="115">
        <v>0</v>
      </c>
      <c r="G3654" s="115">
        <v>0</v>
      </c>
      <c r="H3654" s="115">
        <v>0</v>
      </c>
      <c r="I3654" s="115">
        <v>0</v>
      </c>
      <c r="J3654" s="115">
        <v>0</v>
      </c>
      <c r="K3654" s="115">
        <v>0</v>
      </c>
      <c r="L3654" s="115">
        <v>0</v>
      </c>
      <c r="M3654" s="115">
        <v>0</v>
      </c>
      <c r="N3654" s="115">
        <v>0</v>
      </c>
      <c r="O3654" s="115">
        <v>0</v>
      </c>
      <c r="P3654" s="115">
        <v>0</v>
      </c>
      <c r="Q3654" s="115">
        <v>0</v>
      </c>
      <c r="R3654" s="115">
        <v>0</v>
      </c>
      <c r="S3654" s="115">
        <v>0</v>
      </c>
      <c r="T3654" s="115">
        <v>0</v>
      </c>
      <c r="U3654" s="115">
        <v>0</v>
      </c>
      <c r="V3654" s="115">
        <v>0</v>
      </c>
      <c r="W3654" s="115">
        <v>0</v>
      </c>
      <c r="X3654" s="115">
        <v>0</v>
      </c>
      <c r="Y3654" s="115">
        <v>0</v>
      </c>
      <c r="Z3654" s="115">
        <v>0</v>
      </c>
      <c r="AA3654" s="115">
        <v>0</v>
      </c>
      <c r="AB3654" s="115">
        <v>0</v>
      </c>
      <c r="AC3654" s="115">
        <v>0</v>
      </c>
      <c r="AD3654" s="115">
        <v>0</v>
      </c>
      <c r="AE3654" s="115">
        <v>0</v>
      </c>
      <c r="AF3654" s="115">
        <v>0</v>
      </c>
      <c r="AG3654" s="115">
        <v>0</v>
      </c>
    </row>
    <row r="3655" spans="1:33">
      <c r="A3655" s="115" t="s">
        <v>5374</v>
      </c>
      <c r="B3655" s="115" t="s">
        <v>19</v>
      </c>
      <c r="C3655" s="115">
        <v>0</v>
      </c>
      <c r="D3655" s="115">
        <v>0</v>
      </c>
      <c r="E3655" s="115">
        <v>0</v>
      </c>
      <c r="F3655" s="115">
        <v>0</v>
      </c>
      <c r="G3655" s="115">
        <v>0</v>
      </c>
      <c r="H3655" s="115">
        <v>0</v>
      </c>
      <c r="I3655" s="115">
        <v>0</v>
      </c>
      <c r="J3655" s="115">
        <v>0</v>
      </c>
      <c r="K3655" s="115">
        <v>0</v>
      </c>
      <c r="L3655" s="115">
        <v>0</v>
      </c>
      <c r="M3655" s="115">
        <v>0</v>
      </c>
      <c r="N3655" s="115">
        <v>0</v>
      </c>
      <c r="O3655" s="115">
        <v>0</v>
      </c>
      <c r="P3655" s="115">
        <v>0</v>
      </c>
      <c r="Q3655" s="115">
        <v>0</v>
      </c>
      <c r="R3655" s="115">
        <v>0</v>
      </c>
      <c r="S3655" s="115">
        <v>0</v>
      </c>
      <c r="T3655" s="115">
        <v>0</v>
      </c>
      <c r="U3655" s="115">
        <v>0</v>
      </c>
      <c r="V3655" s="115">
        <v>0</v>
      </c>
      <c r="W3655" s="115">
        <v>0</v>
      </c>
      <c r="X3655" s="115">
        <v>0</v>
      </c>
      <c r="Y3655" s="115">
        <v>0</v>
      </c>
      <c r="Z3655" s="115">
        <v>0</v>
      </c>
      <c r="AA3655" s="115">
        <v>0</v>
      </c>
      <c r="AB3655" s="115">
        <v>0</v>
      </c>
      <c r="AC3655" s="115">
        <v>0</v>
      </c>
      <c r="AD3655" s="115">
        <v>0</v>
      </c>
      <c r="AE3655" s="115">
        <v>0</v>
      </c>
      <c r="AF3655" s="115">
        <v>0</v>
      </c>
      <c r="AG3655" s="115">
        <v>0</v>
      </c>
    </row>
    <row r="3656" spans="1:33">
      <c r="A3656" s="115" t="s">
        <v>5375</v>
      </c>
      <c r="B3656" s="115" t="s">
        <v>19</v>
      </c>
      <c r="C3656" s="115">
        <v>0</v>
      </c>
      <c r="D3656" s="115">
        <v>0</v>
      </c>
      <c r="E3656" s="115">
        <v>0</v>
      </c>
      <c r="F3656" s="115">
        <v>0</v>
      </c>
      <c r="G3656" s="115">
        <v>0</v>
      </c>
      <c r="H3656" s="115">
        <v>0</v>
      </c>
      <c r="I3656" s="115">
        <v>0</v>
      </c>
      <c r="J3656" s="115">
        <v>0</v>
      </c>
      <c r="K3656" s="115">
        <v>0</v>
      </c>
      <c r="L3656" s="115">
        <v>0</v>
      </c>
      <c r="M3656" s="115">
        <v>0</v>
      </c>
      <c r="N3656" s="115">
        <v>0</v>
      </c>
      <c r="O3656" s="115">
        <v>0</v>
      </c>
      <c r="P3656" s="115">
        <v>0</v>
      </c>
      <c r="Q3656" s="115">
        <v>0</v>
      </c>
      <c r="R3656" s="115">
        <v>0</v>
      </c>
      <c r="S3656" s="115">
        <v>0</v>
      </c>
      <c r="T3656" s="115">
        <v>0</v>
      </c>
      <c r="U3656" s="115">
        <v>0</v>
      </c>
      <c r="V3656" s="115">
        <v>0</v>
      </c>
      <c r="W3656" s="115">
        <v>0</v>
      </c>
      <c r="X3656" s="115">
        <v>0</v>
      </c>
      <c r="Y3656" s="115">
        <v>0</v>
      </c>
      <c r="Z3656" s="115">
        <v>0</v>
      </c>
      <c r="AA3656" s="115">
        <v>0</v>
      </c>
      <c r="AB3656" s="115">
        <v>0</v>
      </c>
      <c r="AC3656" s="115">
        <v>0</v>
      </c>
      <c r="AD3656" s="115">
        <v>0</v>
      </c>
      <c r="AE3656" s="115">
        <v>0</v>
      </c>
      <c r="AF3656" s="115">
        <v>0</v>
      </c>
      <c r="AG3656" s="115">
        <v>0</v>
      </c>
    </row>
    <row r="3657" spans="1:33">
      <c r="A3657" s="115" t="s">
        <v>5376</v>
      </c>
      <c r="B3657" s="115" t="s">
        <v>19</v>
      </c>
      <c r="C3657" s="115">
        <v>0</v>
      </c>
      <c r="D3657" s="115">
        <v>0</v>
      </c>
      <c r="E3657" s="115">
        <v>0</v>
      </c>
      <c r="F3657" s="115">
        <v>0</v>
      </c>
      <c r="G3657" s="115">
        <v>0</v>
      </c>
      <c r="H3657" s="115">
        <v>0</v>
      </c>
      <c r="I3657" s="115">
        <v>0</v>
      </c>
      <c r="J3657" s="115">
        <v>0</v>
      </c>
      <c r="K3657" s="115">
        <v>0</v>
      </c>
      <c r="L3657" s="115">
        <v>0</v>
      </c>
      <c r="M3657" s="115">
        <v>0</v>
      </c>
      <c r="N3657" s="115">
        <v>0</v>
      </c>
      <c r="O3657" s="115">
        <v>0</v>
      </c>
      <c r="P3657" s="115">
        <v>0</v>
      </c>
      <c r="Q3657" s="115">
        <v>0</v>
      </c>
      <c r="R3657" s="115">
        <v>0</v>
      </c>
      <c r="S3657" s="115">
        <v>0</v>
      </c>
      <c r="T3657" s="115">
        <v>0</v>
      </c>
      <c r="U3657" s="115">
        <v>0</v>
      </c>
      <c r="V3657" s="115">
        <v>0</v>
      </c>
      <c r="W3657" s="115">
        <v>0</v>
      </c>
      <c r="X3657" s="115">
        <v>0</v>
      </c>
      <c r="Y3657" s="115">
        <v>0</v>
      </c>
      <c r="Z3657" s="115">
        <v>0</v>
      </c>
      <c r="AA3657" s="115">
        <v>0</v>
      </c>
      <c r="AB3657" s="115">
        <v>0</v>
      </c>
      <c r="AC3657" s="115">
        <v>0</v>
      </c>
      <c r="AD3657" s="115">
        <v>0</v>
      </c>
      <c r="AE3657" s="115">
        <v>0</v>
      </c>
      <c r="AF3657" s="115">
        <v>0</v>
      </c>
      <c r="AG3657" s="115">
        <v>0</v>
      </c>
    </row>
    <row r="3658" spans="1:33">
      <c r="A3658" s="115" t="s">
        <v>5377</v>
      </c>
      <c r="B3658" s="115" t="s">
        <v>19</v>
      </c>
      <c r="C3658" s="115">
        <v>0</v>
      </c>
      <c r="D3658" s="115">
        <v>0</v>
      </c>
      <c r="E3658" s="115">
        <v>0</v>
      </c>
      <c r="F3658" s="115">
        <v>0</v>
      </c>
      <c r="G3658" s="115">
        <v>0</v>
      </c>
      <c r="H3658" s="115">
        <v>0</v>
      </c>
      <c r="I3658" s="115">
        <v>0</v>
      </c>
      <c r="J3658" s="115">
        <v>0</v>
      </c>
      <c r="K3658" s="115">
        <v>0</v>
      </c>
      <c r="L3658" s="115">
        <v>0</v>
      </c>
      <c r="M3658" s="115">
        <v>0</v>
      </c>
      <c r="N3658" s="115">
        <v>0</v>
      </c>
      <c r="O3658" s="115">
        <v>0</v>
      </c>
      <c r="P3658" s="115">
        <v>0</v>
      </c>
      <c r="Q3658" s="115">
        <v>0</v>
      </c>
      <c r="R3658" s="115">
        <v>0</v>
      </c>
      <c r="S3658" s="115">
        <v>0</v>
      </c>
      <c r="T3658" s="115">
        <v>0</v>
      </c>
      <c r="U3658" s="115">
        <v>0</v>
      </c>
      <c r="V3658" s="115">
        <v>0</v>
      </c>
      <c r="W3658" s="115">
        <v>0</v>
      </c>
      <c r="X3658" s="115">
        <v>0</v>
      </c>
      <c r="Y3658" s="115">
        <v>0</v>
      </c>
      <c r="Z3658" s="115">
        <v>0</v>
      </c>
      <c r="AA3658" s="115">
        <v>0</v>
      </c>
      <c r="AB3658" s="115">
        <v>0</v>
      </c>
      <c r="AC3658" s="115">
        <v>0</v>
      </c>
      <c r="AD3658" s="115">
        <v>0</v>
      </c>
      <c r="AE3658" s="115">
        <v>0</v>
      </c>
      <c r="AF3658" s="115">
        <v>0</v>
      </c>
      <c r="AG3658" s="115">
        <v>0</v>
      </c>
    </row>
    <row r="3659" spans="1:33">
      <c r="A3659" s="115" t="s">
        <v>5378</v>
      </c>
      <c r="B3659" s="115" t="s">
        <v>19</v>
      </c>
      <c r="C3659" s="115">
        <v>0</v>
      </c>
      <c r="D3659" s="115">
        <v>0</v>
      </c>
      <c r="E3659" s="115">
        <v>0</v>
      </c>
      <c r="F3659" s="115">
        <v>0</v>
      </c>
      <c r="G3659" s="115">
        <v>0</v>
      </c>
      <c r="H3659" s="115">
        <v>0</v>
      </c>
      <c r="I3659" s="115">
        <v>0</v>
      </c>
      <c r="J3659" s="115">
        <v>0</v>
      </c>
      <c r="K3659" s="115">
        <v>0</v>
      </c>
      <c r="L3659" s="115">
        <v>0</v>
      </c>
      <c r="M3659" s="115">
        <v>0</v>
      </c>
      <c r="N3659" s="115">
        <v>0</v>
      </c>
      <c r="O3659" s="115">
        <v>0</v>
      </c>
      <c r="P3659" s="115">
        <v>0</v>
      </c>
      <c r="Q3659" s="115">
        <v>0</v>
      </c>
      <c r="R3659" s="115">
        <v>0</v>
      </c>
      <c r="S3659" s="115">
        <v>0</v>
      </c>
      <c r="T3659" s="115">
        <v>0</v>
      </c>
      <c r="U3659" s="115">
        <v>0</v>
      </c>
      <c r="V3659" s="115">
        <v>0</v>
      </c>
      <c r="W3659" s="115">
        <v>0</v>
      </c>
      <c r="X3659" s="115">
        <v>0</v>
      </c>
      <c r="Y3659" s="115">
        <v>0</v>
      </c>
      <c r="Z3659" s="115">
        <v>0</v>
      </c>
      <c r="AA3659" s="115">
        <v>0</v>
      </c>
      <c r="AB3659" s="115">
        <v>0</v>
      </c>
      <c r="AC3659" s="115">
        <v>0</v>
      </c>
      <c r="AD3659" s="115">
        <v>0</v>
      </c>
      <c r="AE3659" s="115">
        <v>0</v>
      </c>
      <c r="AF3659" s="115">
        <v>0</v>
      </c>
      <c r="AG3659" s="115">
        <v>0</v>
      </c>
    </row>
    <row r="3660" spans="1:33">
      <c r="A3660" s="115" t="s">
        <v>5379</v>
      </c>
      <c r="B3660" s="115" t="s">
        <v>19</v>
      </c>
      <c r="C3660" s="115">
        <v>0</v>
      </c>
      <c r="D3660" s="115">
        <v>0</v>
      </c>
      <c r="E3660" s="115">
        <v>0</v>
      </c>
      <c r="F3660" s="115">
        <v>0</v>
      </c>
      <c r="G3660" s="115">
        <v>0</v>
      </c>
      <c r="H3660" s="115">
        <v>0</v>
      </c>
      <c r="I3660" s="115">
        <v>0</v>
      </c>
      <c r="J3660" s="115">
        <v>0</v>
      </c>
      <c r="K3660" s="115">
        <v>0</v>
      </c>
      <c r="L3660" s="115">
        <v>0</v>
      </c>
      <c r="M3660" s="115">
        <v>0</v>
      </c>
      <c r="N3660" s="115">
        <v>0</v>
      </c>
      <c r="O3660" s="115">
        <v>0</v>
      </c>
      <c r="P3660" s="115">
        <v>0</v>
      </c>
      <c r="Q3660" s="115">
        <v>0</v>
      </c>
      <c r="R3660" s="115">
        <v>0</v>
      </c>
      <c r="S3660" s="115">
        <v>0</v>
      </c>
      <c r="T3660" s="115">
        <v>0</v>
      </c>
      <c r="U3660" s="115">
        <v>0</v>
      </c>
      <c r="V3660" s="115">
        <v>0</v>
      </c>
      <c r="W3660" s="115">
        <v>0</v>
      </c>
      <c r="X3660" s="115">
        <v>0</v>
      </c>
      <c r="Y3660" s="115">
        <v>0</v>
      </c>
      <c r="Z3660" s="115">
        <v>0</v>
      </c>
      <c r="AA3660" s="115">
        <v>0</v>
      </c>
      <c r="AB3660" s="115">
        <v>0</v>
      </c>
      <c r="AC3660" s="115">
        <v>0</v>
      </c>
      <c r="AD3660" s="115">
        <v>0</v>
      </c>
      <c r="AE3660" s="115">
        <v>0</v>
      </c>
      <c r="AF3660" s="115">
        <v>0</v>
      </c>
      <c r="AG3660" s="115">
        <v>0</v>
      </c>
    </row>
    <row r="3661" spans="1:33">
      <c r="A3661" s="115" t="s">
        <v>5380</v>
      </c>
      <c r="B3661" s="115" t="s">
        <v>19</v>
      </c>
      <c r="C3661" s="115">
        <v>0</v>
      </c>
      <c r="D3661" s="115">
        <v>0</v>
      </c>
      <c r="E3661" s="115">
        <v>0</v>
      </c>
      <c r="F3661" s="115">
        <v>0</v>
      </c>
      <c r="G3661" s="115">
        <v>0</v>
      </c>
      <c r="H3661" s="115">
        <v>0</v>
      </c>
      <c r="I3661" s="115">
        <v>0</v>
      </c>
      <c r="J3661" s="115">
        <v>0</v>
      </c>
      <c r="K3661" s="115">
        <v>0</v>
      </c>
      <c r="L3661" s="115">
        <v>0</v>
      </c>
      <c r="M3661" s="115">
        <v>0</v>
      </c>
      <c r="N3661" s="115">
        <v>0</v>
      </c>
      <c r="O3661" s="115">
        <v>0</v>
      </c>
      <c r="P3661" s="115">
        <v>0</v>
      </c>
      <c r="Q3661" s="115">
        <v>0</v>
      </c>
      <c r="R3661" s="115">
        <v>0</v>
      </c>
      <c r="S3661" s="115">
        <v>0</v>
      </c>
      <c r="T3661" s="115">
        <v>0</v>
      </c>
      <c r="U3661" s="115">
        <v>0</v>
      </c>
      <c r="V3661" s="115">
        <v>0</v>
      </c>
      <c r="W3661" s="115">
        <v>0</v>
      </c>
      <c r="X3661" s="115">
        <v>0</v>
      </c>
      <c r="Y3661" s="115">
        <v>0</v>
      </c>
      <c r="Z3661" s="115">
        <v>0</v>
      </c>
      <c r="AA3661" s="115">
        <v>0</v>
      </c>
      <c r="AB3661" s="115">
        <v>0</v>
      </c>
      <c r="AC3661" s="115">
        <v>0</v>
      </c>
      <c r="AD3661" s="115">
        <v>0</v>
      </c>
      <c r="AE3661" s="115">
        <v>0</v>
      </c>
      <c r="AF3661" s="115">
        <v>0</v>
      </c>
      <c r="AG3661" s="115">
        <v>0</v>
      </c>
    </row>
    <row r="3662" spans="1:33">
      <c r="A3662" s="115" t="s">
        <v>5381</v>
      </c>
      <c r="B3662" s="115" t="s">
        <v>19</v>
      </c>
      <c r="C3662" s="115">
        <v>0</v>
      </c>
      <c r="D3662" s="115">
        <v>0</v>
      </c>
      <c r="E3662" s="115">
        <v>0</v>
      </c>
      <c r="F3662" s="115">
        <v>0</v>
      </c>
      <c r="G3662" s="115">
        <v>0</v>
      </c>
      <c r="H3662" s="115">
        <v>0</v>
      </c>
      <c r="I3662" s="115">
        <v>0</v>
      </c>
      <c r="J3662" s="115">
        <v>0</v>
      </c>
      <c r="K3662" s="115">
        <v>0</v>
      </c>
      <c r="L3662" s="115">
        <v>0</v>
      </c>
      <c r="M3662" s="115">
        <v>0</v>
      </c>
      <c r="N3662" s="115">
        <v>0</v>
      </c>
      <c r="O3662" s="115">
        <v>0</v>
      </c>
      <c r="P3662" s="115">
        <v>0</v>
      </c>
      <c r="Q3662" s="115">
        <v>0</v>
      </c>
      <c r="R3662" s="115">
        <v>0</v>
      </c>
      <c r="S3662" s="115">
        <v>0</v>
      </c>
      <c r="T3662" s="115">
        <v>0</v>
      </c>
      <c r="U3662" s="115">
        <v>0</v>
      </c>
      <c r="V3662" s="115">
        <v>0</v>
      </c>
      <c r="W3662" s="115">
        <v>0</v>
      </c>
      <c r="X3662" s="115">
        <v>0</v>
      </c>
      <c r="Y3662" s="115">
        <v>0</v>
      </c>
      <c r="Z3662" s="115">
        <v>0</v>
      </c>
      <c r="AA3662" s="115">
        <v>0</v>
      </c>
      <c r="AB3662" s="115">
        <v>0</v>
      </c>
      <c r="AC3662" s="115">
        <v>0</v>
      </c>
      <c r="AD3662" s="115">
        <v>0</v>
      </c>
      <c r="AE3662" s="115">
        <v>0</v>
      </c>
      <c r="AF3662" s="115">
        <v>0</v>
      </c>
      <c r="AG3662" s="115">
        <v>0</v>
      </c>
    </row>
    <row r="3663" spans="1:33">
      <c r="A3663" s="115" t="s">
        <v>5382</v>
      </c>
      <c r="B3663" s="115" t="s">
        <v>19</v>
      </c>
      <c r="C3663" s="115">
        <v>0</v>
      </c>
      <c r="D3663" s="115">
        <v>0</v>
      </c>
      <c r="E3663" s="115">
        <v>0</v>
      </c>
      <c r="F3663" s="115">
        <v>0</v>
      </c>
      <c r="G3663" s="115">
        <v>0</v>
      </c>
      <c r="H3663" s="115">
        <v>0</v>
      </c>
      <c r="I3663" s="115">
        <v>0</v>
      </c>
      <c r="J3663" s="115">
        <v>0</v>
      </c>
      <c r="K3663" s="115">
        <v>0</v>
      </c>
      <c r="L3663" s="115">
        <v>0</v>
      </c>
      <c r="M3663" s="115">
        <v>0</v>
      </c>
      <c r="N3663" s="115">
        <v>0</v>
      </c>
      <c r="O3663" s="115">
        <v>0</v>
      </c>
      <c r="P3663" s="115">
        <v>0</v>
      </c>
      <c r="Q3663" s="115">
        <v>0</v>
      </c>
      <c r="R3663" s="115">
        <v>0</v>
      </c>
      <c r="S3663" s="115">
        <v>0</v>
      </c>
      <c r="T3663" s="115">
        <v>0</v>
      </c>
      <c r="U3663" s="115">
        <v>0</v>
      </c>
      <c r="V3663" s="115">
        <v>0</v>
      </c>
      <c r="W3663" s="115">
        <v>0</v>
      </c>
      <c r="X3663" s="115">
        <v>0</v>
      </c>
      <c r="Y3663" s="115">
        <v>0</v>
      </c>
      <c r="Z3663" s="115">
        <v>0</v>
      </c>
      <c r="AA3663" s="115">
        <v>0</v>
      </c>
      <c r="AB3663" s="115">
        <v>0</v>
      </c>
      <c r="AC3663" s="115">
        <v>0</v>
      </c>
      <c r="AD3663" s="115">
        <v>0</v>
      </c>
      <c r="AE3663" s="115">
        <v>0</v>
      </c>
      <c r="AF3663" s="115">
        <v>0</v>
      </c>
      <c r="AG3663" s="115">
        <v>0</v>
      </c>
    </row>
    <row r="3664" spans="1:33">
      <c r="A3664" s="115" t="s">
        <v>5383</v>
      </c>
      <c r="B3664" s="115" t="s">
        <v>19</v>
      </c>
      <c r="C3664" s="115">
        <v>0</v>
      </c>
      <c r="D3664" s="115">
        <v>0</v>
      </c>
      <c r="E3664" s="115">
        <v>0</v>
      </c>
      <c r="F3664" s="115">
        <v>0</v>
      </c>
      <c r="G3664" s="115">
        <v>0</v>
      </c>
      <c r="H3664" s="115">
        <v>0</v>
      </c>
      <c r="I3664" s="115">
        <v>0</v>
      </c>
      <c r="J3664" s="115">
        <v>0</v>
      </c>
      <c r="K3664" s="115">
        <v>0</v>
      </c>
      <c r="L3664" s="115">
        <v>0</v>
      </c>
      <c r="M3664" s="115">
        <v>0</v>
      </c>
      <c r="N3664" s="115">
        <v>0</v>
      </c>
      <c r="O3664" s="115">
        <v>0</v>
      </c>
      <c r="P3664" s="115">
        <v>0</v>
      </c>
      <c r="Q3664" s="115">
        <v>0</v>
      </c>
      <c r="R3664" s="115">
        <v>0</v>
      </c>
      <c r="S3664" s="115">
        <v>0</v>
      </c>
      <c r="T3664" s="115">
        <v>0</v>
      </c>
      <c r="U3664" s="115">
        <v>0</v>
      </c>
      <c r="V3664" s="115">
        <v>0</v>
      </c>
      <c r="W3664" s="115">
        <v>0</v>
      </c>
      <c r="X3664" s="115">
        <v>0</v>
      </c>
      <c r="Y3664" s="115">
        <v>0</v>
      </c>
      <c r="Z3664" s="115">
        <v>0</v>
      </c>
      <c r="AA3664" s="115">
        <v>0</v>
      </c>
      <c r="AB3664" s="115">
        <v>0</v>
      </c>
      <c r="AC3664" s="115">
        <v>0</v>
      </c>
      <c r="AD3664" s="115">
        <v>0</v>
      </c>
      <c r="AE3664" s="115">
        <v>0</v>
      </c>
      <c r="AF3664" s="115">
        <v>0</v>
      </c>
      <c r="AG3664" s="115">
        <v>0</v>
      </c>
    </row>
    <row r="3665" spans="1:33">
      <c r="A3665" s="115" t="s">
        <v>5384</v>
      </c>
      <c r="B3665" s="115" t="s">
        <v>19</v>
      </c>
      <c r="C3665" s="115">
        <v>0</v>
      </c>
      <c r="D3665" s="115">
        <v>0</v>
      </c>
      <c r="E3665" s="115">
        <v>0</v>
      </c>
      <c r="F3665" s="115">
        <v>0</v>
      </c>
      <c r="G3665" s="115">
        <v>0</v>
      </c>
      <c r="H3665" s="115">
        <v>0</v>
      </c>
      <c r="I3665" s="115">
        <v>0</v>
      </c>
      <c r="J3665" s="115">
        <v>0</v>
      </c>
      <c r="K3665" s="115">
        <v>0</v>
      </c>
      <c r="L3665" s="115">
        <v>0</v>
      </c>
      <c r="M3665" s="115">
        <v>0</v>
      </c>
      <c r="N3665" s="115">
        <v>0</v>
      </c>
      <c r="O3665" s="115">
        <v>0</v>
      </c>
      <c r="P3665" s="115">
        <v>0</v>
      </c>
      <c r="Q3665" s="115">
        <v>0</v>
      </c>
      <c r="R3665" s="115">
        <v>0</v>
      </c>
      <c r="S3665" s="115">
        <v>0</v>
      </c>
      <c r="T3665" s="115">
        <v>0</v>
      </c>
      <c r="U3665" s="115">
        <v>0</v>
      </c>
      <c r="V3665" s="115">
        <v>0</v>
      </c>
      <c r="W3665" s="115">
        <v>0</v>
      </c>
      <c r="X3665" s="115">
        <v>0</v>
      </c>
      <c r="Y3665" s="115">
        <v>0</v>
      </c>
      <c r="Z3665" s="115">
        <v>0</v>
      </c>
      <c r="AA3665" s="115">
        <v>0</v>
      </c>
      <c r="AB3665" s="115">
        <v>0</v>
      </c>
      <c r="AC3665" s="115">
        <v>0</v>
      </c>
      <c r="AD3665" s="115">
        <v>0</v>
      </c>
      <c r="AE3665" s="115">
        <v>0</v>
      </c>
      <c r="AF3665" s="115">
        <v>0</v>
      </c>
      <c r="AG3665" s="115">
        <v>0</v>
      </c>
    </row>
    <row r="3666" spans="1:33">
      <c r="A3666" s="115" t="s">
        <v>5385</v>
      </c>
      <c r="B3666" s="115" t="s">
        <v>19</v>
      </c>
      <c r="C3666" s="115">
        <v>0</v>
      </c>
      <c r="D3666" s="115">
        <v>0</v>
      </c>
      <c r="E3666" s="115">
        <v>0</v>
      </c>
      <c r="F3666" s="115">
        <v>0</v>
      </c>
      <c r="G3666" s="115">
        <v>0</v>
      </c>
      <c r="H3666" s="115">
        <v>0</v>
      </c>
      <c r="I3666" s="115">
        <v>0</v>
      </c>
      <c r="J3666" s="115">
        <v>0</v>
      </c>
      <c r="K3666" s="115">
        <v>0</v>
      </c>
      <c r="L3666" s="115">
        <v>0</v>
      </c>
      <c r="M3666" s="115">
        <v>0</v>
      </c>
      <c r="N3666" s="115">
        <v>0</v>
      </c>
      <c r="O3666" s="115">
        <v>0</v>
      </c>
      <c r="P3666" s="115">
        <v>0</v>
      </c>
      <c r="Q3666" s="115">
        <v>0</v>
      </c>
      <c r="R3666" s="115">
        <v>0</v>
      </c>
      <c r="S3666" s="115">
        <v>0</v>
      </c>
      <c r="T3666" s="115">
        <v>0</v>
      </c>
      <c r="U3666" s="115">
        <v>0</v>
      </c>
      <c r="V3666" s="115">
        <v>0</v>
      </c>
      <c r="W3666" s="115">
        <v>0</v>
      </c>
      <c r="X3666" s="115">
        <v>0</v>
      </c>
      <c r="Y3666" s="115">
        <v>0</v>
      </c>
      <c r="Z3666" s="115">
        <v>0</v>
      </c>
      <c r="AA3666" s="115">
        <v>0</v>
      </c>
      <c r="AB3666" s="115">
        <v>0</v>
      </c>
      <c r="AC3666" s="115">
        <v>0</v>
      </c>
      <c r="AD3666" s="115">
        <v>0</v>
      </c>
      <c r="AE3666" s="115">
        <v>0</v>
      </c>
      <c r="AF3666" s="115">
        <v>0</v>
      </c>
      <c r="AG3666" s="115">
        <v>0</v>
      </c>
    </row>
    <row r="3667" spans="1:33">
      <c r="A3667" s="115" t="s">
        <v>5386</v>
      </c>
      <c r="B3667" s="115" t="s">
        <v>19</v>
      </c>
      <c r="C3667" s="115">
        <v>0</v>
      </c>
      <c r="D3667" s="115">
        <v>0</v>
      </c>
      <c r="E3667" s="115">
        <v>0</v>
      </c>
      <c r="F3667" s="115">
        <v>0</v>
      </c>
      <c r="G3667" s="115">
        <v>0</v>
      </c>
      <c r="H3667" s="115">
        <v>0</v>
      </c>
      <c r="I3667" s="115">
        <v>0</v>
      </c>
      <c r="J3667" s="115">
        <v>0</v>
      </c>
      <c r="K3667" s="115">
        <v>0</v>
      </c>
      <c r="L3667" s="115">
        <v>0</v>
      </c>
      <c r="M3667" s="115">
        <v>0</v>
      </c>
      <c r="N3667" s="115">
        <v>0</v>
      </c>
      <c r="O3667" s="115">
        <v>0</v>
      </c>
      <c r="P3667" s="115">
        <v>0</v>
      </c>
      <c r="Q3667" s="115">
        <v>0</v>
      </c>
      <c r="R3667" s="115">
        <v>0</v>
      </c>
      <c r="S3667" s="115">
        <v>0</v>
      </c>
      <c r="T3667" s="115">
        <v>0</v>
      </c>
      <c r="U3667" s="115">
        <v>0</v>
      </c>
      <c r="V3667" s="115">
        <v>0</v>
      </c>
      <c r="W3667" s="115">
        <v>0</v>
      </c>
      <c r="X3667" s="115">
        <v>0</v>
      </c>
      <c r="Y3667" s="115">
        <v>0</v>
      </c>
      <c r="Z3667" s="115">
        <v>0</v>
      </c>
      <c r="AA3667" s="115">
        <v>0</v>
      </c>
      <c r="AB3667" s="115">
        <v>0</v>
      </c>
      <c r="AC3667" s="115">
        <v>0</v>
      </c>
      <c r="AD3667" s="115">
        <v>0</v>
      </c>
      <c r="AE3667" s="115">
        <v>0</v>
      </c>
      <c r="AF3667" s="115">
        <v>0</v>
      </c>
      <c r="AG3667" s="115">
        <v>0</v>
      </c>
    </row>
    <row r="3668" spans="1:33">
      <c r="A3668" s="115" t="s">
        <v>5387</v>
      </c>
      <c r="B3668" s="115" t="s">
        <v>19</v>
      </c>
      <c r="C3668" s="115">
        <v>0</v>
      </c>
      <c r="D3668" s="115">
        <v>0</v>
      </c>
      <c r="E3668" s="115">
        <v>0</v>
      </c>
      <c r="F3668" s="115">
        <v>0</v>
      </c>
      <c r="G3668" s="115">
        <v>0</v>
      </c>
      <c r="H3668" s="115">
        <v>0</v>
      </c>
      <c r="I3668" s="115">
        <v>0</v>
      </c>
      <c r="J3668" s="115">
        <v>0</v>
      </c>
      <c r="K3668" s="115">
        <v>0</v>
      </c>
      <c r="L3668" s="115">
        <v>0</v>
      </c>
      <c r="M3668" s="115">
        <v>0</v>
      </c>
      <c r="N3668" s="115">
        <v>0</v>
      </c>
      <c r="O3668" s="115">
        <v>0</v>
      </c>
      <c r="P3668" s="115">
        <v>0</v>
      </c>
      <c r="Q3668" s="115">
        <v>0</v>
      </c>
      <c r="R3668" s="115">
        <v>0</v>
      </c>
      <c r="S3668" s="115">
        <v>0</v>
      </c>
      <c r="T3668" s="115">
        <v>0</v>
      </c>
      <c r="U3668" s="115">
        <v>0</v>
      </c>
      <c r="V3668" s="115">
        <v>0</v>
      </c>
      <c r="W3668" s="115">
        <v>0</v>
      </c>
      <c r="X3668" s="115">
        <v>0</v>
      </c>
      <c r="Y3668" s="115">
        <v>0</v>
      </c>
      <c r="Z3668" s="115">
        <v>0</v>
      </c>
      <c r="AA3668" s="115">
        <v>0</v>
      </c>
      <c r="AB3668" s="115">
        <v>0</v>
      </c>
      <c r="AC3668" s="115">
        <v>0</v>
      </c>
      <c r="AD3668" s="115">
        <v>0</v>
      </c>
      <c r="AE3668" s="115">
        <v>0</v>
      </c>
      <c r="AF3668" s="115">
        <v>0</v>
      </c>
      <c r="AG3668" s="115">
        <v>0</v>
      </c>
    </row>
    <row r="3669" spans="1:33">
      <c r="A3669" s="115" t="s">
        <v>5388</v>
      </c>
      <c r="B3669" s="115" t="s">
        <v>19</v>
      </c>
      <c r="C3669" s="115">
        <v>0</v>
      </c>
      <c r="D3669" s="115">
        <v>0</v>
      </c>
      <c r="E3669" s="115">
        <v>0</v>
      </c>
      <c r="F3669" s="115">
        <v>0</v>
      </c>
      <c r="G3669" s="115">
        <v>0</v>
      </c>
      <c r="H3669" s="115">
        <v>0</v>
      </c>
      <c r="I3669" s="115">
        <v>0</v>
      </c>
      <c r="J3669" s="115">
        <v>0</v>
      </c>
      <c r="K3669" s="115">
        <v>0</v>
      </c>
      <c r="L3669" s="115">
        <v>0</v>
      </c>
      <c r="M3669" s="115">
        <v>0</v>
      </c>
      <c r="N3669" s="115">
        <v>0</v>
      </c>
      <c r="O3669" s="115">
        <v>0</v>
      </c>
      <c r="P3669" s="115">
        <v>0</v>
      </c>
      <c r="Q3669" s="115">
        <v>0</v>
      </c>
      <c r="R3669" s="115">
        <v>0</v>
      </c>
      <c r="S3669" s="115">
        <v>0</v>
      </c>
      <c r="T3669" s="115">
        <v>0</v>
      </c>
      <c r="U3669" s="115">
        <v>0</v>
      </c>
      <c r="V3669" s="115">
        <v>0</v>
      </c>
      <c r="W3669" s="115">
        <v>0</v>
      </c>
      <c r="X3669" s="115">
        <v>0</v>
      </c>
      <c r="Y3669" s="115">
        <v>0</v>
      </c>
      <c r="Z3669" s="115">
        <v>0</v>
      </c>
      <c r="AA3669" s="115">
        <v>0</v>
      </c>
      <c r="AB3669" s="115">
        <v>0</v>
      </c>
      <c r="AC3669" s="115">
        <v>0</v>
      </c>
      <c r="AD3669" s="115">
        <v>0</v>
      </c>
      <c r="AE3669" s="115">
        <v>0</v>
      </c>
      <c r="AF3669" s="115">
        <v>0</v>
      </c>
      <c r="AG3669" s="115">
        <v>0</v>
      </c>
    </row>
    <row r="3670" spans="1:33">
      <c r="A3670" s="115" t="s">
        <v>5389</v>
      </c>
      <c r="B3670" s="115" t="s">
        <v>19</v>
      </c>
      <c r="C3670" s="115">
        <v>0</v>
      </c>
      <c r="D3670" s="115">
        <v>0</v>
      </c>
      <c r="E3670" s="115">
        <v>0</v>
      </c>
      <c r="F3670" s="115">
        <v>0</v>
      </c>
      <c r="G3670" s="115">
        <v>0</v>
      </c>
      <c r="H3670" s="115">
        <v>0</v>
      </c>
      <c r="I3670" s="115">
        <v>0</v>
      </c>
      <c r="J3670" s="115">
        <v>0</v>
      </c>
      <c r="K3670" s="115">
        <v>0</v>
      </c>
      <c r="L3670" s="115">
        <v>0</v>
      </c>
      <c r="M3670" s="115">
        <v>0</v>
      </c>
      <c r="N3670" s="115">
        <v>0</v>
      </c>
      <c r="O3670" s="115">
        <v>0</v>
      </c>
      <c r="P3670" s="115">
        <v>0</v>
      </c>
      <c r="Q3670" s="115">
        <v>0</v>
      </c>
      <c r="R3670" s="115">
        <v>0</v>
      </c>
      <c r="S3670" s="115">
        <v>0</v>
      </c>
      <c r="T3670" s="115">
        <v>0</v>
      </c>
      <c r="U3670" s="115">
        <v>0</v>
      </c>
      <c r="V3670" s="115">
        <v>0</v>
      </c>
      <c r="W3670" s="115">
        <v>0</v>
      </c>
      <c r="X3670" s="115">
        <v>0</v>
      </c>
      <c r="Y3670" s="115">
        <v>0</v>
      </c>
      <c r="Z3670" s="115">
        <v>0</v>
      </c>
      <c r="AA3670" s="115">
        <v>0</v>
      </c>
      <c r="AB3670" s="115">
        <v>0</v>
      </c>
      <c r="AC3670" s="115">
        <v>0</v>
      </c>
      <c r="AD3670" s="115">
        <v>0</v>
      </c>
      <c r="AE3670" s="115">
        <v>0</v>
      </c>
      <c r="AF3670" s="115">
        <v>0</v>
      </c>
      <c r="AG3670" s="115">
        <v>0</v>
      </c>
    </row>
    <row r="3671" spans="1:33">
      <c r="A3671" s="115" t="s">
        <v>5390</v>
      </c>
      <c r="B3671" s="115" t="s">
        <v>19</v>
      </c>
      <c r="C3671" s="115">
        <v>0</v>
      </c>
      <c r="D3671" s="115">
        <v>0</v>
      </c>
      <c r="E3671" s="115">
        <v>0</v>
      </c>
      <c r="F3671" s="115">
        <v>0</v>
      </c>
      <c r="G3671" s="115">
        <v>0</v>
      </c>
      <c r="H3671" s="115">
        <v>0</v>
      </c>
      <c r="I3671" s="115">
        <v>0</v>
      </c>
      <c r="J3671" s="115">
        <v>0</v>
      </c>
      <c r="K3671" s="115">
        <v>0</v>
      </c>
      <c r="L3671" s="115">
        <v>0</v>
      </c>
      <c r="M3671" s="115">
        <v>0</v>
      </c>
      <c r="N3671" s="115">
        <v>0</v>
      </c>
      <c r="O3671" s="115">
        <v>0</v>
      </c>
      <c r="P3671" s="115">
        <v>0</v>
      </c>
      <c r="Q3671" s="115">
        <v>0</v>
      </c>
      <c r="R3671" s="115">
        <v>0</v>
      </c>
      <c r="S3671" s="115">
        <v>0</v>
      </c>
      <c r="T3671" s="115">
        <v>0</v>
      </c>
      <c r="U3671" s="115">
        <v>0</v>
      </c>
      <c r="V3671" s="115">
        <v>0</v>
      </c>
      <c r="W3671" s="115">
        <v>0</v>
      </c>
      <c r="X3671" s="115">
        <v>0</v>
      </c>
      <c r="Y3671" s="115">
        <v>0</v>
      </c>
      <c r="Z3671" s="115">
        <v>0</v>
      </c>
      <c r="AA3671" s="115">
        <v>0</v>
      </c>
      <c r="AB3671" s="115">
        <v>0</v>
      </c>
      <c r="AC3671" s="115">
        <v>0</v>
      </c>
      <c r="AD3671" s="115">
        <v>0</v>
      </c>
      <c r="AE3671" s="115">
        <v>0</v>
      </c>
      <c r="AF3671" s="115">
        <v>0</v>
      </c>
      <c r="AG3671" s="115">
        <v>0</v>
      </c>
    </row>
    <row r="3672" spans="1:33">
      <c r="A3672" s="115" t="s">
        <v>5391</v>
      </c>
      <c r="B3672" s="115" t="s">
        <v>19</v>
      </c>
      <c r="C3672" s="115">
        <v>0</v>
      </c>
      <c r="D3672" s="115">
        <v>0</v>
      </c>
      <c r="E3672" s="115">
        <v>0</v>
      </c>
      <c r="F3672" s="115">
        <v>0</v>
      </c>
      <c r="G3672" s="115">
        <v>0</v>
      </c>
      <c r="H3672" s="115">
        <v>0</v>
      </c>
      <c r="I3672" s="115">
        <v>0</v>
      </c>
      <c r="J3672" s="115">
        <v>0</v>
      </c>
      <c r="K3672" s="115">
        <v>0</v>
      </c>
      <c r="L3672" s="115">
        <v>0</v>
      </c>
      <c r="M3672" s="115">
        <v>0</v>
      </c>
      <c r="N3672" s="115">
        <v>0</v>
      </c>
      <c r="O3672" s="115">
        <v>0</v>
      </c>
      <c r="P3672" s="115">
        <v>0</v>
      </c>
      <c r="Q3672" s="115">
        <v>0</v>
      </c>
      <c r="R3672" s="115">
        <v>0</v>
      </c>
      <c r="S3672" s="115">
        <v>0</v>
      </c>
      <c r="T3672" s="115">
        <v>0</v>
      </c>
      <c r="U3672" s="115">
        <v>0</v>
      </c>
      <c r="V3672" s="115">
        <v>0</v>
      </c>
      <c r="W3672" s="115">
        <v>0</v>
      </c>
      <c r="X3672" s="115">
        <v>0</v>
      </c>
      <c r="Y3672" s="115">
        <v>0</v>
      </c>
      <c r="Z3672" s="115">
        <v>0</v>
      </c>
      <c r="AA3672" s="115">
        <v>0</v>
      </c>
      <c r="AB3672" s="115">
        <v>0</v>
      </c>
      <c r="AC3672" s="115">
        <v>0</v>
      </c>
      <c r="AD3672" s="115">
        <v>0</v>
      </c>
      <c r="AE3672" s="115">
        <v>0</v>
      </c>
      <c r="AF3672" s="115">
        <v>0</v>
      </c>
      <c r="AG3672" s="115">
        <v>0</v>
      </c>
    </row>
    <row r="3673" spans="1:33">
      <c r="A3673" s="115" t="s">
        <v>5392</v>
      </c>
      <c r="B3673" s="115" t="s">
        <v>19</v>
      </c>
      <c r="C3673" s="115">
        <v>0</v>
      </c>
      <c r="D3673" s="115">
        <v>0</v>
      </c>
      <c r="E3673" s="115">
        <v>0</v>
      </c>
      <c r="F3673" s="115">
        <v>0</v>
      </c>
      <c r="G3673" s="115">
        <v>0</v>
      </c>
      <c r="H3673" s="115">
        <v>0</v>
      </c>
      <c r="I3673" s="115">
        <v>0</v>
      </c>
      <c r="J3673" s="115">
        <v>0</v>
      </c>
      <c r="K3673" s="115">
        <v>0</v>
      </c>
      <c r="L3673" s="115">
        <v>0</v>
      </c>
      <c r="M3673" s="115">
        <v>0</v>
      </c>
      <c r="N3673" s="115">
        <v>0</v>
      </c>
      <c r="O3673" s="115">
        <v>0</v>
      </c>
      <c r="P3673" s="115">
        <v>0</v>
      </c>
      <c r="Q3673" s="115">
        <v>0</v>
      </c>
      <c r="R3673" s="115">
        <v>0</v>
      </c>
      <c r="S3673" s="115">
        <v>0</v>
      </c>
      <c r="T3673" s="115">
        <v>0</v>
      </c>
      <c r="U3673" s="115">
        <v>0</v>
      </c>
      <c r="V3673" s="115">
        <v>0</v>
      </c>
      <c r="W3673" s="115">
        <v>0</v>
      </c>
      <c r="X3673" s="115">
        <v>0</v>
      </c>
      <c r="Y3673" s="115">
        <v>0</v>
      </c>
      <c r="Z3673" s="115">
        <v>0</v>
      </c>
      <c r="AA3673" s="115">
        <v>0</v>
      </c>
      <c r="AB3673" s="115">
        <v>0</v>
      </c>
      <c r="AC3673" s="115">
        <v>0</v>
      </c>
      <c r="AD3673" s="115">
        <v>0</v>
      </c>
      <c r="AE3673" s="115">
        <v>0</v>
      </c>
      <c r="AF3673" s="115">
        <v>0</v>
      </c>
      <c r="AG3673" s="115">
        <v>0</v>
      </c>
    </row>
    <row r="3674" spans="1:33">
      <c r="A3674" s="115" t="s">
        <v>5393</v>
      </c>
      <c r="B3674" s="115" t="s">
        <v>19</v>
      </c>
      <c r="C3674" s="115">
        <v>0</v>
      </c>
      <c r="D3674" s="115">
        <v>0</v>
      </c>
      <c r="E3674" s="115">
        <v>0</v>
      </c>
      <c r="F3674" s="115">
        <v>0</v>
      </c>
      <c r="G3674" s="115">
        <v>0</v>
      </c>
      <c r="H3674" s="115">
        <v>0</v>
      </c>
      <c r="I3674" s="115">
        <v>0</v>
      </c>
      <c r="J3674" s="115">
        <v>0</v>
      </c>
      <c r="K3674" s="115">
        <v>0</v>
      </c>
      <c r="L3674" s="115">
        <v>0</v>
      </c>
      <c r="M3674" s="115">
        <v>0</v>
      </c>
      <c r="N3674" s="115">
        <v>0</v>
      </c>
      <c r="O3674" s="115">
        <v>0</v>
      </c>
      <c r="P3674" s="115">
        <v>0</v>
      </c>
      <c r="Q3674" s="115">
        <v>0</v>
      </c>
      <c r="R3674" s="115">
        <v>0</v>
      </c>
      <c r="S3674" s="115">
        <v>0</v>
      </c>
      <c r="T3674" s="115">
        <v>0</v>
      </c>
      <c r="U3674" s="115">
        <v>0</v>
      </c>
      <c r="V3674" s="115">
        <v>0</v>
      </c>
      <c r="W3674" s="115">
        <v>0</v>
      </c>
      <c r="X3674" s="115">
        <v>0</v>
      </c>
      <c r="Y3674" s="115">
        <v>0</v>
      </c>
      <c r="Z3674" s="115">
        <v>0</v>
      </c>
      <c r="AA3674" s="115">
        <v>0</v>
      </c>
      <c r="AB3674" s="115">
        <v>0</v>
      </c>
      <c r="AC3674" s="115">
        <v>0</v>
      </c>
      <c r="AD3674" s="115">
        <v>0</v>
      </c>
      <c r="AE3674" s="115">
        <v>0</v>
      </c>
      <c r="AF3674" s="115">
        <v>0</v>
      </c>
      <c r="AG3674" s="115">
        <v>0</v>
      </c>
    </row>
    <row r="3675" spans="1:33">
      <c r="A3675" s="115" t="s">
        <v>5394</v>
      </c>
      <c r="B3675" s="115" t="s">
        <v>19</v>
      </c>
      <c r="C3675" s="115">
        <v>0</v>
      </c>
      <c r="D3675" s="115">
        <v>0</v>
      </c>
      <c r="E3675" s="115">
        <v>0</v>
      </c>
      <c r="F3675" s="115">
        <v>0</v>
      </c>
      <c r="G3675" s="115">
        <v>0</v>
      </c>
      <c r="H3675" s="115">
        <v>0</v>
      </c>
      <c r="I3675" s="115">
        <v>0</v>
      </c>
      <c r="J3675" s="115">
        <v>0</v>
      </c>
      <c r="K3675" s="115">
        <v>0</v>
      </c>
      <c r="L3675" s="115">
        <v>0</v>
      </c>
      <c r="M3675" s="115">
        <v>0</v>
      </c>
      <c r="N3675" s="115">
        <v>0</v>
      </c>
      <c r="O3675" s="115">
        <v>0</v>
      </c>
      <c r="P3675" s="115">
        <v>0</v>
      </c>
      <c r="Q3675" s="115">
        <v>0</v>
      </c>
      <c r="R3675" s="115">
        <v>0</v>
      </c>
      <c r="S3675" s="115">
        <v>0</v>
      </c>
      <c r="T3675" s="115">
        <v>0</v>
      </c>
      <c r="U3675" s="115">
        <v>0</v>
      </c>
      <c r="V3675" s="115">
        <v>0</v>
      </c>
      <c r="W3675" s="115">
        <v>0</v>
      </c>
      <c r="X3675" s="115">
        <v>0</v>
      </c>
      <c r="Y3675" s="115">
        <v>0</v>
      </c>
      <c r="Z3675" s="115">
        <v>0</v>
      </c>
      <c r="AA3675" s="115">
        <v>0</v>
      </c>
      <c r="AB3675" s="115">
        <v>0</v>
      </c>
      <c r="AC3675" s="115">
        <v>0</v>
      </c>
      <c r="AD3675" s="115">
        <v>0</v>
      </c>
      <c r="AE3675" s="115">
        <v>0</v>
      </c>
      <c r="AF3675" s="115">
        <v>0</v>
      </c>
      <c r="AG3675" s="115">
        <v>0</v>
      </c>
    </row>
    <row r="3676" spans="1:33">
      <c r="A3676" s="115" t="s">
        <v>5395</v>
      </c>
      <c r="B3676" s="115" t="s">
        <v>19</v>
      </c>
      <c r="C3676" s="115">
        <v>0</v>
      </c>
      <c r="D3676" s="115">
        <v>0</v>
      </c>
      <c r="E3676" s="115">
        <v>0</v>
      </c>
      <c r="F3676" s="115">
        <v>0</v>
      </c>
      <c r="G3676" s="115">
        <v>0</v>
      </c>
      <c r="H3676" s="115">
        <v>0</v>
      </c>
      <c r="I3676" s="115">
        <v>0</v>
      </c>
      <c r="J3676" s="115">
        <v>0</v>
      </c>
      <c r="K3676" s="115">
        <v>0</v>
      </c>
      <c r="L3676" s="115">
        <v>0</v>
      </c>
      <c r="M3676" s="115">
        <v>0</v>
      </c>
      <c r="N3676" s="115">
        <v>0</v>
      </c>
      <c r="O3676" s="115">
        <v>0</v>
      </c>
      <c r="P3676" s="115">
        <v>0</v>
      </c>
      <c r="Q3676" s="115">
        <v>0</v>
      </c>
      <c r="R3676" s="115">
        <v>0</v>
      </c>
      <c r="S3676" s="115">
        <v>0</v>
      </c>
      <c r="T3676" s="115">
        <v>0</v>
      </c>
      <c r="U3676" s="115">
        <v>0</v>
      </c>
      <c r="V3676" s="115">
        <v>0</v>
      </c>
      <c r="W3676" s="115">
        <v>0</v>
      </c>
      <c r="X3676" s="115">
        <v>0</v>
      </c>
      <c r="Y3676" s="115">
        <v>0</v>
      </c>
      <c r="Z3676" s="115">
        <v>0</v>
      </c>
      <c r="AA3676" s="115">
        <v>0</v>
      </c>
      <c r="AB3676" s="115">
        <v>0</v>
      </c>
      <c r="AC3676" s="115">
        <v>0</v>
      </c>
      <c r="AD3676" s="115">
        <v>0</v>
      </c>
      <c r="AE3676" s="115">
        <v>0</v>
      </c>
      <c r="AF3676" s="115">
        <v>0</v>
      </c>
      <c r="AG3676" s="115">
        <v>0</v>
      </c>
    </row>
    <row r="3677" spans="1:33">
      <c r="A3677" s="115" t="s">
        <v>5396</v>
      </c>
      <c r="B3677" s="115" t="s">
        <v>19</v>
      </c>
      <c r="C3677" s="115">
        <v>0</v>
      </c>
      <c r="D3677" s="115">
        <v>0</v>
      </c>
      <c r="E3677" s="115">
        <v>0</v>
      </c>
      <c r="F3677" s="115">
        <v>0</v>
      </c>
      <c r="G3677" s="115">
        <v>0</v>
      </c>
      <c r="H3677" s="115">
        <v>0</v>
      </c>
      <c r="I3677" s="115">
        <v>0</v>
      </c>
      <c r="J3677" s="115">
        <v>0</v>
      </c>
      <c r="K3677" s="115">
        <v>0</v>
      </c>
      <c r="L3677" s="115">
        <v>0</v>
      </c>
      <c r="M3677" s="115">
        <v>0</v>
      </c>
      <c r="N3677" s="115">
        <v>0</v>
      </c>
      <c r="O3677" s="115">
        <v>0</v>
      </c>
      <c r="P3677" s="115">
        <v>0</v>
      </c>
      <c r="Q3677" s="115">
        <v>0</v>
      </c>
      <c r="R3677" s="115">
        <v>0</v>
      </c>
      <c r="S3677" s="115">
        <v>0</v>
      </c>
      <c r="T3677" s="115">
        <v>0</v>
      </c>
      <c r="U3677" s="115">
        <v>0</v>
      </c>
      <c r="V3677" s="115">
        <v>0</v>
      </c>
      <c r="W3677" s="115">
        <v>0</v>
      </c>
      <c r="X3677" s="115">
        <v>0</v>
      </c>
      <c r="Y3677" s="115">
        <v>0</v>
      </c>
      <c r="Z3677" s="115">
        <v>0</v>
      </c>
      <c r="AA3677" s="115">
        <v>0</v>
      </c>
      <c r="AB3677" s="115">
        <v>0</v>
      </c>
      <c r="AC3677" s="115">
        <v>0</v>
      </c>
      <c r="AD3677" s="115">
        <v>0</v>
      </c>
      <c r="AE3677" s="115">
        <v>0</v>
      </c>
      <c r="AF3677" s="115">
        <v>0</v>
      </c>
      <c r="AG3677" s="115">
        <v>0</v>
      </c>
    </row>
    <row r="3678" spans="1:33">
      <c r="A3678" s="115" t="s">
        <v>5397</v>
      </c>
      <c r="B3678" s="115" t="s">
        <v>19</v>
      </c>
      <c r="C3678" s="115">
        <v>0</v>
      </c>
      <c r="D3678" s="115">
        <v>0</v>
      </c>
      <c r="E3678" s="115">
        <v>0</v>
      </c>
      <c r="F3678" s="115">
        <v>0</v>
      </c>
      <c r="G3678" s="115">
        <v>0</v>
      </c>
      <c r="H3678" s="115">
        <v>0</v>
      </c>
      <c r="I3678" s="115">
        <v>0</v>
      </c>
      <c r="J3678" s="115">
        <v>0</v>
      </c>
      <c r="K3678" s="115">
        <v>0</v>
      </c>
      <c r="L3678" s="115">
        <v>0</v>
      </c>
      <c r="M3678" s="115">
        <v>0</v>
      </c>
      <c r="N3678" s="115">
        <v>0</v>
      </c>
      <c r="O3678" s="115">
        <v>0</v>
      </c>
      <c r="P3678" s="115">
        <v>0</v>
      </c>
      <c r="Q3678" s="115">
        <v>0</v>
      </c>
      <c r="R3678" s="115">
        <v>0</v>
      </c>
      <c r="S3678" s="115">
        <v>0</v>
      </c>
      <c r="T3678" s="115">
        <v>0</v>
      </c>
      <c r="U3678" s="115">
        <v>0</v>
      </c>
      <c r="V3678" s="115">
        <v>0</v>
      </c>
      <c r="W3678" s="115">
        <v>0</v>
      </c>
      <c r="X3678" s="115">
        <v>0</v>
      </c>
      <c r="Y3678" s="115">
        <v>0</v>
      </c>
      <c r="Z3678" s="115">
        <v>0</v>
      </c>
      <c r="AA3678" s="115">
        <v>0</v>
      </c>
      <c r="AB3678" s="115">
        <v>0</v>
      </c>
      <c r="AC3678" s="115">
        <v>0</v>
      </c>
      <c r="AD3678" s="115">
        <v>0</v>
      </c>
      <c r="AE3678" s="115">
        <v>0</v>
      </c>
      <c r="AF3678" s="115">
        <v>0</v>
      </c>
      <c r="AG3678" s="115">
        <v>0</v>
      </c>
    </row>
    <row r="3679" spans="1:33">
      <c r="A3679" s="115" t="s">
        <v>5398</v>
      </c>
      <c r="B3679" s="115" t="s">
        <v>19</v>
      </c>
      <c r="C3679" s="115">
        <v>0</v>
      </c>
      <c r="D3679" s="115">
        <v>0</v>
      </c>
      <c r="E3679" s="115">
        <v>0</v>
      </c>
      <c r="F3679" s="115">
        <v>0</v>
      </c>
      <c r="G3679" s="115">
        <v>0</v>
      </c>
      <c r="H3679" s="115">
        <v>0</v>
      </c>
      <c r="I3679" s="115">
        <v>0</v>
      </c>
      <c r="J3679" s="115">
        <v>0</v>
      </c>
      <c r="K3679" s="115">
        <v>0</v>
      </c>
      <c r="L3679" s="115">
        <v>0</v>
      </c>
      <c r="M3679" s="115">
        <v>0</v>
      </c>
      <c r="N3679" s="115">
        <v>0</v>
      </c>
      <c r="O3679" s="115">
        <v>0</v>
      </c>
      <c r="P3679" s="115">
        <v>0</v>
      </c>
      <c r="Q3679" s="115">
        <v>0</v>
      </c>
      <c r="R3679" s="115">
        <v>0</v>
      </c>
      <c r="S3679" s="115">
        <v>0</v>
      </c>
      <c r="T3679" s="115">
        <v>0</v>
      </c>
      <c r="U3679" s="115">
        <v>0</v>
      </c>
      <c r="V3679" s="115">
        <v>0</v>
      </c>
      <c r="W3679" s="115">
        <v>0</v>
      </c>
      <c r="X3679" s="115">
        <v>0</v>
      </c>
      <c r="Y3679" s="115">
        <v>0</v>
      </c>
      <c r="Z3679" s="115">
        <v>0</v>
      </c>
      <c r="AA3679" s="115">
        <v>0</v>
      </c>
      <c r="AB3679" s="115">
        <v>0</v>
      </c>
      <c r="AC3679" s="115">
        <v>0</v>
      </c>
      <c r="AD3679" s="115">
        <v>0</v>
      </c>
      <c r="AE3679" s="115">
        <v>0</v>
      </c>
      <c r="AF3679" s="115">
        <v>0</v>
      </c>
      <c r="AG3679" s="115">
        <v>0</v>
      </c>
    </row>
    <row r="3680" spans="1:33">
      <c r="A3680" s="115" t="s">
        <v>5399</v>
      </c>
      <c r="B3680" s="115" t="s">
        <v>19</v>
      </c>
      <c r="C3680" s="115">
        <v>0</v>
      </c>
      <c r="D3680" s="115">
        <v>0</v>
      </c>
      <c r="E3680" s="115">
        <v>0</v>
      </c>
      <c r="F3680" s="115">
        <v>0</v>
      </c>
      <c r="G3680" s="115">
        <v>0</v>
      </c>
      <c r="H3680" s="115">
        <v>0</v>
      </c>
      <c r="I3680" s="115">
        <v>0</v>
      </c>
      <c r="J3680" s="115">
        <v>0</v>
      </c>
      <c r="K3680" s="115">
        <v>0</v>
      </c>
      <c r="L3680" s="115">
        <v>0</v>
      </c>
      <c r="M3680" s="115">
        <v>0</v>
      </c>
      <c r="N3680" s="115">
        <v>0</v>
      </c>
      <c r="O3680" s="115">
        <v>0</v>
      </c>
      <c r="P3680" s="115">
        <v>0</v>
      </c>
      <c r="Q3680" s="115">
        <v>0</v>
      </c>
      <c r="R3680" s="115">
        <v>0</v>
      </c>
      <c r="S3680" s="115">
        <v>0</v>
      </c>
      <c r="T3680" s="115">
        <v>0</v>
      </c>
      <c r="U3680" s="115">
        <v>0</v>
      </c>
      <c r="V3680" s="115">
        <v>0</v>
      </c>
      <c r="W3680" s="115">
        <v>0</v>
      </c>
      <c r="X3680" s="115">
        <v>0</v>
      </c>
      <c r="Y3680" s="115">
        <v>0</v>
      </c>
      <c r="Z3680" s="115">
        <v>0</v>
      </c>
      <c r="AA3680" s="115">
        <v>0</v>
      </c>
      <c r="AB3680" s="115">
        <v>0</v>
      </c>
      <c r="AC3680" s="115">
        <v>0</v>
      </c>
      <c r="AD3680" s="115">
        <v>0</v>
      </c>
      <c r="AE3680" s="115">
        <v>0</v>
      </c>
      <c r="AF3680" s="115">
        <v>0</v>
      </c>
      <c r="AG3680" s="115">
        <v>0</v>
      </c>
    </row>
    <row r="3681" spans="1:33">
      <c r="A3681" s="115" t="s">
        <v>5400</v>
      </c>
      <c r="B3681" s="115" t="s">
        <v>19</v>
      </c>
      <c r="C3681" s="115">
        <v>0</v>
      </c>
      <c r="D3681" s="115">
        <v>0</v>
      </c>
      <c r="E3681" s="115">
        <v>0</v>
      </c>
      <c r="F3681" s="115">
        <v>0</v>
      </c>
      <c r="G3681" s="115">
        <v>0</v>
      </c>
      <c r="H3681" s="115">
        <v>0</v>
      </c>
      <c r="I3681" s="115">
        <v>0</v>
      </c>
      <c r="J3681" s="115">
        <v>0</v>
      </c>
      <c r="K3681" s="115">
        <v>0</v>
      </c>
      <c r="L3681" s="115">
        <v>0</v>
      </c>
      <c r="M3681" s="115">
        <v>0</v>
      </c>
      <c r="N3681" s="115">
        <v>0</v>
      </c>
      <c r="O3681" s="115">
        <v>0</v>
      </c>
      <c r="P3681" s="115">
        <v>0</v>
      </c>
      <c r="Q3681" s="115">
        <v>0</v>
      </c>
      <c r="R3681" s="115">
        <v>0</v>
      </c>
      <c r="S3681" s="115">
        <v>0</v>
      </c>
      <c r="T3681" s="115">
        <v>0</v>
      </c>
      <c r="U3681" s="115">
        <v>0</v>
      </c>
      <c r="V3681" s="115">
        <v>0</v>
      </c>
      <c r="W3681" s="115">
        <v>0</v>
      </c>
      <c r="X3681" s="115">
        <v>0</v>
      </c>
      <c r="Y3681" s="115">
        <v>0</v>
      </c>
      <c r="Z3681" s="115">
        <v>0</v>
      </c>
      <c r="AA3681" s="115">
        <v>0</v>
      </c>
      <c r="AB3681" s="115">
        <v>0</v>
      </c>
      <c r="AC3681" s="115">
        <v>0</v>
      </c>
      <c r="AD3681" s="115">
        <v>0</v>
      </c>
      <c r="AE3681" s="115">
        <v>0</v>
      </c>
      <c r="AF3681" s="115">
        <v>0</v>
      </c>
      <c r="AG3681" s="115">
        <v>0</v>
      </c>
    </row>
    <row r="3682" spans="1:33">
      <c r="A3682" s="115" t="s">
        <v>5401</v>
      </c>
      <c r="B3682" s="115" t="s">
        <v>19</v>
      </c>
      <c r="C3682" s="115">
        <v>0</v>
      </c>
      <c r="D3682" s="115">
        <v>0</v>
      </c>
      <c r="E3682" s="115">
        <v>0</v>
      </c>
      <c r="F3682" s="115">
        <v>0</v>
      </c>
      <c r="G3682" s="115">
        <v>0</v>
      </c>
      <c r="H3682" s="115">
        <v>0</v>
      </c>
      <c r="I3682" s="115">
        <v>0</v>
      </c>
      <c r="J3682" s="115">
        <v>0</v>
      </c>
      <c r="K3682" s="115">
        <v>0</v>
      </c>
      <c r="L3682" s="115">
        <v>0</v>
      </c>
      <c r="M3682" s="115">
        <v>0</v>
      </c>
      <c r="N3682" s="115">
        <v>0</v>
      </c>
      <c r="O3682" s="115">
        <v>0</v>
      </c>
      <c r="P3682" s="115">
        <v>0</v>
      </c>
      <c r="Q3682" s="115">
        <v>0</v>
      </c>
      <c r="R3682" s="115">
        <v>0</v>
      </c>
      <c r="S3682" s="115">
        <v>0</v>
      </c>
      <c r="T3682" s="115">
        <v>0</v>
      </c>
      <c r="U3682" s="115">
        <v>0</v>
      </c>
      <c r="V3682" s="115">
        <v>0</v>
      </c>
      <c r="W3682" s="115">
        <v>0</v>
      </c>
      <c r="X3682" s="115">
        <v>0</v>
      </c>
      <c r="Y3682" s="115">
        <v>0</v>
      </c>
      <c r="Z3682" s="115">
        <v>0</v>
      </c>
      <c r="AA3682" s="115">
        <v>0</v>
      </c>
      <c r="AB3682" s="115">
        <v>0</v>
      </c>
      <c r="AC3682" s="115">
        <v>0</v>
      </c>
      <c r="AD3682" s="115">
        <v>0</v>
      </c>
      <c r="AE3682" s="115">
        <v>0</v>
      </c>
      <c r="AF3682" s="115">
        <v>0</v>
      </c>
      <c r="AG3682" s="115">
        <v>0</v>
      </c>
    </row>
    <row r="3683" spans="1:33">
      <c r="A3683" s="115" t="s">
        <v>5402</v>
      </c>
      <c r="B3683" s="115" t="s">
        <v>19</v>
      </c>
      <c r="C3683" s="115">
        <v>0</v>
      </c>
      <c r="D3683" s="115">
        <v>0</v>
      </c>
      <c r="E3683" s="115">
        <v>0</v>
      </c>
      <c r="F3683" s="115">
        <v>0</v>
      </c>
      <c r="G3683" s="115">
        <v>0</v>
      </c>
      <c r="H3683" s="115">
        <v>0</v>
      </c>
      <c r="I3683" s="115">
        <v>0</v>
      </c>
      <c r="J3683" s="115">
        <v>0</v>
      </c>
      <c r="K3683" s="115">
        <v>0</v>
      </c>
      <c r="L3683" s="115">
        <v>0</v>
      </c>
      <c r="M3683" s="115">
        <v>0</v>
      </c>
      <c r="N3683" s="115">
        <v>0</v>
      </c>
      <c r="O3683" s="115">
        <v>0</v>
      </c>
      <c r="P3683" s="115">
        <v>0</v>
      </c>
      <c r="Q3683" s="115">
        <v>0</v>
      </c>
      <c r="R3683" s="115">
        <v>0</v>
      </c>
      <c r="S3683" s="115">
        <v>0</v>
      </c>
      <c r="T3683" s="115">
        <v>0</v>
      </c>
      <c r="U3683" s="115">
        <v>0</v>
      </c>
      <c r="V3683" s="115">
        <v>0</v>
      </c>
      <c r="W3683" s="115">
        <v>0</v>
      </c>
      <c r="X3683" s="115">
        <v>0</v>
      </c>
      <c r="Y3683" s="115">
        <v>0</v>
      </c>
      <c r="Z3683" s="115">
        <v>0</v>
      </c>
      <c r="AA3683" s="115">
        <v>0</v>
      </c>
      <c r="AB3683" s="115">
        <v>0</v>
      </c>
      <c r="AC3683" s="115">
        <v>0</v>
      </c>
      <c r="AD3683" s="115">
        <v>0</v>
      </c>
      <c r="AE3683" s="115">
        <v>0</v>
      </c>
      <c r="AF3683" s="115">
        <v>0</v>
      </c>
      <c r="AG3683" s="115">
        <v>0</v>
      </c>
    </row>
    <row r="3684" spans="1:33">
      <c r="A3684" s="115" t="s">
        <v>5403</v>
      </c>
      <c r="B3684" s="115" t="s">
        <v>19</v>
      </c>
      <c r="C3684" s="115">
        <v>0</v>
      </c>
      <c r="D3684" s="115">
        <v>0</v>
      </c>
      <c r="E3684" s="115">
        <v>0</v>
      </c>
      <c r="F3684" s="115">
        <v>0</v>
      </c>
      <c r="G3684" s="115">
        <v>0</v>
      </c>
      <c r="H3684" s="115">
        <v>0</v>
      </c>
      <c r="I3684" s="115">
        <v>0</v>
      </c>
      <c r="J3684" s="115">
        <v>0</v>
      </c>
      <c r="K3684" s="115">
        <v>0</v>
      </c>
      <c r="L3684" s="115">
        <v>0</v>
      </c>
      <c r="M3684" s="115">
        <v>0</v>
      </c>
      <c r="N3684" s="115">
        <v>0</v>
      </c>
      <c r="O3684" s="115">
        <v>0</v>
      </c>
      <c r="P3684" s="115">
        <v>0</v>
      </c>
      <c r="Q3684" s="115">
        <v>0</v>
      </c>
      <c r="R3684" s="115">
        <v>0</v>
      </c>
      <c r="S3684" s="115">
        <v>0</v>
      </c>
      <c r="T3684" s="115">
        <v>0</v>
      </c>
      <c r="U3684" s="115">
        <v>0</v>
      </c>
      <c r="V3684" s="115">
        <v>0</v>
      </c>
      <c r="W3684" s="115">
        <v>0</v>
      </c>
      <c r="X3684" s="115">
        <v>0</v>
      </c>
      <c r="Y3684" s="115">
        <v>0</v>
      </c>
      <c r="Z3684" s="115">
        <v>0</v>
      </c>
      <c r="AA3684" s="115">
        <v>0</v>
      </c>
      <c r="AB3684" s="115">
        <v>0</v>
      </c>
      <c r="AC3684" s="115">
        <v>0</v>
      </c>
      <c r="AD3684" s="115">
        <v>0</v>
      </c>
      <c r="AE3684" s="115">
        <v>0</v>
      </c>
      <c r="AF3684" s="115">
        <v>0</v>
      </c>
      <c r="AG3684" s="115">
        <v>0</v>
      </c>
    </row>
    <row r="3685" spans="1:33">
      <c r="A3685" s="115" t="s">
        <v>5404</v>
      </c>
      <c r="B3685" s="115" t="s">
        <v>19</v>
      </c>
      <c r="C3685" s="115">
        <v>0</v>
      </c>
      <c r="D3685" s="115">
        <v>0</v>
      </c>
      <c r="E3685" s="115">
        <v>0</v>
      </c>
      <c r="F3685" s="115">
        <v>0</v>
      </c>
      <c r="G3685" s="115">
        <v>0</v>
      </c>
      <c r="H3685" s="115">
        <v>0</v>
      </c>
      <c r="I3685" s="115">
        <v>0</v>
      </c>
      <c r="J3685" s="115">
        <v>0</v>
      </c>
      <c r="K3685" s="115">
        <v>0</v>
      </c>
      <c r="L3685" s="115">
        <v>0</v>
      </c>
      <c r="M3685" s="115">
        <v>0</v>
      </c>
      <c r="N3685" s="115">
        <v>0</v>
      </c>
      <c r="O3685" s="115">
        <v>0</v>
      </c>
      <c r="P3685" s="115">
        <v>0</v>
      </c>
      <c r="Q3685" s="115">
        <v>0</v>
      </c>
      <c r="R3685" s="115">
        <v>0</v>
      </c>
      <c r="S3685" s="115">
        <v>0</v>
      </c>
      <c r="T3685" s="115">
        <v>0</v>
      </c>
      <c r="U3685" s="115">
        <v>0</v>
      </c>
      <c r="V3685" s="115">
        <v>0</v>
      </c>
      <c r="W3685" s="115">
        <v>0</v>
      </c>
      <c r="X3685" s="115">
        <v>0</v>
      </c>
      <c r="Y3685" s="115">
        <v>0</v>
      </c>
      <c r="Z3685" s="115">
        <v>0</v>
      </c>
      <c r="AA3685" s="115">
        <v>0</v>
      </c>
      <c r="AB3685" s="115">
        <v>0</v>
      </c>
      <c r="AC3685" s="115">
        <v>0</v>
      </c>
      <c r="AD3685" s="115">
        <v>0</v>
      </c>
      <c r="AE3685" s="115">
        <v>0</v>
      </c>
      <c r="AF3685" s="115">
        <v>0</v>
      </c>
      <c r="AG3685" s="115">
        <v>0</v>
      </c>
    </row>
    <row r="3686" spans="1:33">
      <c r="A3686" s="115" t="s">
        <v>5405</v>
      </c>
      <c r="B3686" s="115" t="s">
        <v>19</v>
      </c>
      <c r="C3686" s="115">
        <v>0</v>
      </c>
      <c r="D3686" s="115">
        <v>0</v>
      </c>
      <c r="E3686" s="115">
        <v>0</v>
      </c>
      <c r="F3686" s="115">
        <v>0</v>
      </c>
      <c r="G3686" s="115">
        <v>0</v>
      </c>
      <c r="H3686" s="115">
        <v>0</v>
      </c>
      <c r="I3686" s="115">
        <v>0</v>
      </c>
      <c r="J3686" s="115">
        <v>0</v>
      </c>
      <c r="K3686" s="115">
        <v>0</v>
      </c>
      <c r="L3686" s="115">
        <v>0</v>
      </c>
      <c r="M3686" s="115">
        <v>0</v>
      </c>
      <c r="N3686" s="115">
        <v>0</v>
      </c>
      <c r="O3686" s="115">
        <v>0</v>
      </c>
      <c r="P3686" s="115">
        <v>0</v>
      </c>
      <c r="Q3686" s="115">
        <v>0</v>
      </c>
      <c r="R3686" s="115">
        <v>0</v>
      </c>
      <c r="S3686" s="115">
        <v>0</v>
      </c>
      <c r="T3686" s="115">
        <v>0</v>
      </c>
      <c r="U3686" s="115">
        <v>0</v>
      </c>
      <c r="V3686" s="115">
        <v>0</v>
      </c>
      <c r="W3686" s="115">
        <v>0</v>
      </c>
      <c r="X3686" s="115">
        <v>0</v>
      </c>
      <c r="Y3686" s="115">
        <v>0</v>
      </c>
      <c r="Z3686" s="115">
        <v>0</v>
      </c>
      <c r="AA3686" s="115">
        <v>0</v>
      </c>
      <c r="AB3686" s="115">
        <v>0</v>
      </c>
      <c r="AC3686" s="115">
        <v>0</v>
      </c>
      <c r="AD3686" s="115">
        <v>0</v>
      </c>
      <c r="AE3686" s="115">
        <v>0</v>
      </c>
      <c r="AF3686" s="115">
        <v>0</v>
      </c>
      <c r="AG3686" s="115">
        <v>0</v>
      </c>
    </row>
    <row r="3687" spans="1:33">
      <c r="A3687" s="115" t="s">
        <v>5406</v>
      </c>
      <c r="B3687" s="115" t="s">
        <v>19</v>
      </c>
      <c r="C3687" s="115">
        <v>0</v>
      </c>
      <c r="D3687" s="115">
        <v>0</v>
      </c>
      <c r="E3687" s="115">
        <v>0</v>
      </c>
      <c r="F3687" s="115">
        <v>0</v>
      </c>
      <c r="G3687" s="115">
        <v>0</v>
      </c>
      <c r="H3687" s="115">
        <v>0</v>
      </c>
      <c r="I3687" s="115">
        <v>0</v>
      </c>
      <c r="J3687" s="115">
        <v>0</v>
      </c>
      <c r="K3687" s="115">
        <v>0</v>
      </c>
      <c r="L3687" s="115">
        <v>0</v>
      </c>
      <c r="M3687" s="115">
        <v>0</v>
      </c>
      <c r="N3687" s="115">
        <v>0</v>
      </c>
      <c r="O3687" s="115">
        <v>0</v>
      </c>
      <c r="P3687" s="115">
        <v>0</v>
      </c>
      <c r="Q3687" s="115">
        <v>0</v>
      </c>
      <c r="R3687" s="115">
        <v>0</v>
      </c>
      <c r="S3687" s="115">
        <v>0</v>
      </c>
      <c r="T3687" s="115">
        <v>0</v>
      </c>
      <c r="U3687" s="115">
        <v>0</v>
      </c>
      <c r="V3687" s="115">
        <v>0</v>
      </c>
      <c r="W3687" s="115">
        <v>0</v>
      </c>
      <c r="X3687" s="115">
        <v>0</v>
      </c>
      <c r="Y3687" s="115">
        <v>0</v>
      </c>
      <c r="Z3687" s="115">
        <v>0</v>
      </c>
      <c r="AA3687" s="115">
        <v>0</v>
      </c>
      <c r="AB3687" s="115">
        <v>0</v>
      </c>
      <c r="AC3687" s="115">
        <v>0</v>
      </c>
      <c r="AD3687" s="115">
        <v>0</v>
      </c>
      <c r="AE3687" s="115">
        <v>0</v>
      </c>
      <c r="AF3687" s="115">
        <v>0</v>
      </c>
      <c r="AG3687" s="115">
        <v>0</v>
      </c>
    </row>
    <row r="3688" spans="1:33">
      <c r="A3688" s="115" t="s">
        <v>5407</v>
      </c>
      <c r="B3688" s="115" t="s">
        <v>19</v>
      </c>
      <c r="C3688" s="115">
        <v>0</v>
      </c>
      <c r="D3688" s="115">
        <v>0</v>
      </c>
      <c r="E3688" s="115">
        <v>0</v>
      </c>
      <c r="F3688" s="115">
        <v>0</v>
      </c>
      <c r="G3688" s="115">
        <v>0</v>
      </c>
      <c r="H3688" s="115">
        <v>0</v>
      </c>
      <c r="I3688" s="115">
        <v>0</v>
      </c>
      <c r="J3688" s="115">
        <v>0</v>
      </c>
      <c r="K3688" s="115">
        <v>0</v>
      </c>
      <c r="L3688" s="115">
        <v>0</v>
      </c>
      <c r="M3688" s="115">
        <v>0</v>
      </c>
      <c r="N3688" s="115">
        <v>0</v>
      </c>
      <c r="O3688" s="115">
        <v>0</v>
      </c>
      <c r="P3688" s="115">
        <v>0</v>
      </c>
      <c r="Q3688" s="115">
        <v>0</v>
      </c>
      <c r="R3688" s="115">
        <v>0</v>
      </c>
      <c r="S3688" s="115">
        <v>0</v>
      </c>
      <c r="T3688" s="115">
        <v>0</v>
      </c>
      <c r="U3688" s="115">
        <v>0</v>
      </c>
      <c r="V3688" s="115">
        <v>0</v>
      </c>
      <c r="W3688" s="115">
        <v>0</v>
      </c>
      <c r="X3688" s="115">
        <v>0</v>
      </c>
      <c r="Y3688" s="115">
        <v>0</v>
      </c>
      <c r="Z3688" s="115">
        <v>0</v>
      </c>
      <c r="AA3688" s="115">
        <v>0</v>
      </c>
      <c r="AB3688" s="115">
        <v>0</v>
      </c>
      <c r="AC3688" s="115">
        <v>0</v>
      </c>
      <c r="AD3688" s="115">
        <v>0</v>
      </c>
      <c r="AE3688" s="115">
        <v>0</v>
      </c>
      <c r="AF3688" s="115">
        <v>0</v>
      </c>
      <c r="AG3688" s="115">
        <v>0</v>
      </c>
    </row>
    <row r="3689" spans="1:33">
      <c r="A3689" s="115" t="s">
        <v>5408</v>
      </c>
      <c r="B3689" s="115" t="s">
        <v>19</v>
      </c>
      <c r="C3689" s="115">
        <v>0</v>
      </c>
      <c r="D3689" s="115">
        <v>0</v>
      </c>
      <c r="E3689" s="115">
        <v>0</v>
      </c>
      <c r="F3689" s="115">
        <v>0</v>
      </c>
      <c r="G3689" s="115">
        <v>0</v>
      </c>
      <c r="H3689" s="115">
        <v>0</v>
      </c>
      <c r="I3689" s="115">
        <v>0</v>
      </c>
      <c r="J3689" s="115">
        <v>0</v>
      </c>
      <c r="K3689" s="115">
        <v>0</v>
      </c>
      <c r="L3689" s="115">
        <v>0</v>
      </c>
      <c r="M3689" s="115">
        <v>0</v>
      </c>
      <c r="N3689" s="115">
        <v>0</v>
      </c>
      <c r="O3689" s="115">
        <v>0</v>
      </c>
      <c r="P3689" s="115">
        <v>0</v>
      </c>
      <c r="Q3689" s="115">
        <v>0</v>
      </c>
      <c r="R3689" s="115">
        <v>0</v>
      </c>
      <c r="S3689" s="115">
        <v>0</v>
      </c>
      <c r="T3689" s="115">
        <v>0</v>
      </c>
      <c r="U3689" s="115">
        <v>0</v>
      </c>
      <c r="V3689" s="115">
        <v>0</v>
      </c>
      <c r="W3689" s="115">
        <v>0</v>
      </c>
      <c r="X3689" s="115">
        <v>0</v>
      </c>
      <c r="Y3689" s="115">
        <v>0</v>
      </c>
      <c r="Z3689" s="115">
        <v>0</v>
      </c>
      <c r="AA3689" s="115">
        <v>0</v>
      </c>
      <c r="AB3689" s="115">
        <v>0</v>
      </c>
      <c r="AC3689" s="115">
        <v>0</v>
      </c>
      <c r="AD3689" s="115">
        <v>0</v>
      </c>
      <c r="AE3689" s="115">
        <v>0</v>
      </c>
      <c r="AF3689" s="115">
        <v>0</v>
      </c>
      <c r="AG3689" s="115">
        <v>0</v>
      </c>
    </row>
    <row r="3690" spans="1:33">
      <c r="A3690" s="115" t="s">
        <v>5409</v>
      </c>
      <c r="B3690" s="115" t="s">
        <v>19</v>
      </c>
      <c r="C3690" s="115">
        <v>0</v>
      </c>
      <c r="D3690" s="115">
        <v>0</v>
      </c>
      <c r="E3690" s="115">
        <v>0</v>
      </c>
      <c r="F3690" s="115">
        <v>0</v>
      </c>
      <c r="G3690" s="115">
        <v>0</v>
      </c>
      <c r="H3690" s="115">
        <v>0</v>
      </c>
      <c r="I3690" s="115">
        <v>0</v>
      </c>
      <c r="J3690" s="115">
        <v>0</v>
      </c>
      <c r="K3690" s="115">
        <v>0</v>
      </c>
      <c r="L3690" s="115">
        <v>0</v>
      </c>
      <c r="M3690" s="115">
        <v>0</v>
      </c>
      <c r="N3690" s="115">
        <v>0</v>
      </c>
      <c r="O3690" s="115">
        <v>0</v>
      </c>
      <c r="P3690" s="115">
        <v>0</v>
      </c>
      <c r="Q3690" s="115">
        <v>0</v>
      </c>
      <c r="R3690" s="115">
        <v>0</v>
      </c>
      <c r="S3690" s="115">
        <v>0</v>
      </c>
      <c r="T3690" s="115">
        <v>0</v>
      </c>
      <c r="U3690" s="115">
        <v>0</v>
      </c>
      <c r="V3690" s="115">
        <v>0</v>
      </c>
      <c r="W3690" s="115">
        <v>0</v>
      </c>
      <c r="X3690" s="115">
        <v>0</v>
      </c>
      <c r="Y3690" s="115">
        <v>0</v>
      </c>
      <c r="Z3690" s="115">
        <v>0</v>
      </c>
      <c r="AA3690" s="115">
        <v>0</v>
      </c>
      <c r="AB3690" s="115">
        <v>0</v>
      </c>
      <c r="AC3690" s="115">
        <v>0</v>
      </c>
      <c r="AD3690" s="115">
        <v>0</v>
      </c>
      <c r="AE3690" s="115">
        <v>0</v>
      </c>
      <c r="AF3690" s="115">
        <v>0</v>
      </c>
      <c r="AG3690" s="115">
        <v>0</v>
      </c>
    </row>
    <row r="3691" spans="1:33">
      <c r="A3691" s="115" t="s">
        <v>5410</v>
      </c>
      <c r="B3691" s="115" t="s">
        <v>19</v>
      </c>
      <c r="C3691" s="115">
        <v>0</v>
      </c>
      <c r="D3691" s="115">
        <v>0</v>
      </c>
      <c r="E3691" s="115">
        <v>0</v>
      </c>
      <c r="F3691" s="115">
        <v>0</v>
      </c>
      <c r="G3691" s="115">
        <v>0</v>
      </c>
      <c r="H3691" s="115">
        <v>0</v>
      </c>
      <c r="I3691" s="115">
        <v>0</v>
      </c>
      <c r="J3691" s="115">
        <v>0</v>
      </c>
      <c r="K3691" s="115">
        <v>0</v>
      </c>
      <c r="L3691" s="115">
        <v>0</v>
      </c>
      <c r="M3691" s="115">
        <v>0</v>
      </c>
      <c r="N3691" s="115">
        <v>0</v>
      </c>
      <c r="O3691" s="115">
        <v>0</v>
      </c>
      <c r="P3691" s="115">
        <v>0</v>
      </c>
      <c r="Q3691" s="115">
        <v>0</v>
      </c>
      <c r="R3691" s="115">
        <v>0</v>
      </c>
      <c r="S3691" s="115">
        <v>0</v>
      </c>
      <c r="T3691" s="115">
        <v>0</v>
      </c>
      <c r="U3691" s="115">
        <v>0</v>
      </c>
      <c r="V3691" s="115">
        <v>0</v>
      </c>
      <c r="W3691" s="115">
        <v>0</v>
      </c>
      <c r="X3691" s="115">
        <v>0</v>
      </c>
      <c r="Y3691" s="115">
        <v>0</v>
      </c>
      <c r="Z3691" s="115">
        <v>0</v>
      </c>
      <c r="AA3691" s="115">
        <v>0</v>
      </c>
      <c r="AB3691" s="115">
        <v>0</v>
      </c>
      <c r="AC3691" s="115">
        <v>0</v>
      </c>
      <c r="AD3691" s="115">
        <v>0</v>
      </c>
      <c r="AE3691" s="115">
        <v>0</v>
      </c>
      <c r="AF3691" s="115">
        <v>0</v>
      </c>
      <c r="AG3691" s="115">
        <v>0</v>
      </c>
    </row>
    <row r="3692" spans="1:33">
      <c r="A3692" s="115" t="s">
        <v>5411</v>
      </c>
      <c r="B3692" s="115" t="s">
        <v>19</v>
      </c>
      <c r="C3692" s="115">
        <v>0</v>
      </c>
      <c r="D3692" s="115">
        <v>0</v>
      </c>
      <c r="E3692" s="115">
        <v>0</v>
      </c>
      <c r="F3692" s="115">
        <v>0</v>
      </c>
      <c r="G3692" s="115">
        <v>0</v>
      </c>
      <c r="H3692" s="115">
        <v>0</v>
      </c>
      <c r="I3692" s="115">
        <v>0</v>
      </c>
      <c r="J3692" s="115">
        <v>0</v>
      </c>
      <c r="K3692" s="115">
        <v>0</v>
      </c>
      <c r="L3692" s="115">
        <v>0</v>
      </c>
      <c r="M3692" s="115">
        <v>0</v>
      </c>
      <c r="N3692" s="115">
        <v>0</v>
      </c>
      <c r="O3692" s="115">
        <v>0</v>
      </c>
      <c r="P3692" s="115">
        <v>0</v>
      </c>
      <c r="Q3692" s="115">
        <v>0</v>
      </c>
      <c r="R3692" s="115">
        <v>0</v>
      </c>
      <c r="S3692" s="115">
        <v>0</v>
      </c>
      <c r="T3692" s="115">
        <v>0</v>
      </c>
      <c r="U3692" s="115">
        <v>0</v>
      </c>
      <c r="V3692" s="115">
        <v>0</v>
      </c>
      <c r="W3692" s="115">
        <v>0</v>
      </c>
      <c r="X3692" s="115">
        <v>0</v>
      </c>
      <c r="Y3692" s="115">
        <v>0</v>
      </c>
      <c r="Z3692" s="115">
        <v>0</v>
      </c>
      <c r="AA3692" s="115">
        <v>0</v>
      </c>
      <c r="AB3692" s="115">
        <v>0</v>
      </c>
      <c r="AC3692" s="115">
        <v>0</v>
      </c>
      <c r="AD3692" s="115">
        <v>0</v>
      </c>
      <c r="AE3692" s="115">
        <v>0</v>
      </c>
      <c r="AF3692" s="115">
        <v>0</v>
      </c>
      <c r="AG3692" s="115">
        <v>0</v>
      </c>
    </row>
    <row r="3693" spans="1:33">
      <c r="A3693" s="115" t="s">
        <v>5412</v>
      </c>
      <c r="B3693" s="115" t="s">
        <v>19</v>
      </c>
      <c r="C3693" s="115">
        <v>0</v>
      </c>
      <c r="D3693" s="115">
        <v>0</v>
      </c>
      <c r="E3693" s="115">
        <v>0</v>
      </c>
      <c r="F3693" s="115">
        <v>0</v>
      </c>
      <c r="G3693" s="115">
        <v>0</v>
      </c>
      <c r="H3693" s="115">
        <v>0</v>
      </c>
      <c r="I3693" s="115">
        <v>0</v>
      </c>
      <c r="J3693" s="115">
        <v>0</v>
      </c>
      <c r="K3693" s="115">
        <v>0</v>
      </c>
      <c r="L3693" s="115">
        <v>0</v>
      </c>
      <c r="M3693" s="115">
        <v>0</v>
      </c>
      <c r="N3693" s="115">
        <v>0</v>
      </c>
      <c r="O3693" s="115">
        <v>0</v>
      </c>
      <c r="P3693" s="115">
        <v>0</v>
      </c>
      <c r="Q3693" s="115">
        <v>0</v>
      </c>
      <c r="R3693" s="115">
        <v>0</v>
      </c>
      <c r="S3693" s="115">
        <v>0</v>
      </c>
      <c r="T3693" s="115">
        <v>0</v>
      </c>
      <c r="U3693" s="115">
        <v>0</v>
      </c>
      <c r="V3693" s="115">
        <v>0</v>
      </c>
      <c r="W3693" s="115">
        <v>0</v>
      </c>
      <c r="X3693" s="115">
        <v>0</v>
      </c>
      <c r="Y3693" s="115">
        <v>0</v>
      </c>
      <c r="Z3693" s="115">
        <v>0</v>
      </c>
      <c r="AA3693" s="115">
        <v>0</v>
      </c>
      <c r="AB3693" s="115">
        <v>0</v>
      </c>
      <c r="AC3693" s="115">
        <v>0</v>
      </c>
      <c r="AD3693" s="115">
        <v>0</v>
      </c>
      <c r="AE3693" s="115">
        <v>0</v>
      </c>
      <c r="AF3693" s="115">
        <v>0</v>
      </c>
      <c r="AG3693" s="115">
        <v>0</v>
      </c>
    </row>
    <row r="3694" spans="1:33">
      <c r="A3694" s="115" t="s">
        <v>5413</v>
      </c>
      <c r="B3694" s="115" t="s">
        <v>19</v>
      </c>
      <c r="C3694" s="115">
        <v>0</v>
      </c>
      <c r="D3694" s="115">
        <v>0</v>
      </c>
      <c r="E3694" s="115">
        <v>0</v>
      </c>
      <c r="F3694" s="115">
        <v>0</v>
      </c>
      <c r="G3694" s="115">
        <v>0</v>
      </c>
      <c r="H3694" s="115">
        <v>0</v>
      </c>
      <c r="I3694" s="115">
        <v>0</v>
      </c>
      <c r="J3694" s="115">
        <v>0</v>
      </c>
      <c r="K3694" s="115">
        <v>0</v>
      </c>
      <c r="L3694" s="115">
        <v>0</v>
      </c>
      <c r="M3694" s="115">
        <v>0</v>
      </c>
      <c r="N3694" s="115">
        <v>0</v>
      </c>
      <c r="O3694" s="115">
        <v>0</v>
      </c>
      <c r="P3694" s="115">
        <v>0</v>
      </c>
      <c r="Q3694" s="115">
        <v>0</v>
      </c>
      <c r="R3694" s="115">
        <v>0</v>
      </c>
      <c r="S3694" s="115">
        <v>0</v>
      </c>
      <c r="T3694" s="115">
        <v>0</v>
      </c>
      <c r="U3694" s="115">
        <v>0</v>
      </c>
      <c r="V3694" s="115">
        <v>0</v>
      </c>
      <c r="W3694" s="115">
        <v>0</v>
      </c>
      <c r="X3694" s="115">
        <v>0</v>
      </c>
      <c r="Y3694" s="115">
        <v>0</v>
      </c>
      <c r="Z3694" s="115">
        <v>0</v>
      </c>
      <c r="AA3694" s="115">
        <v>0</v>
      </c>
      <c r="AB3694" s="115">
        <v>0</v>
      </c>
      <c r="AC3694" s="115">
        <v>0</v>
      </c>
      <c r="AD3694" s="115">
        <v>0</v>
      </c>
      <c r="AE3694" s="115">
        <v>0</v>
      </c>
      <c r="AF3694" s="115">
        <v>0</v>
      </c>
      <c r="AG3694" s="115">
        <v>0</v>
      </c>
    </row>
    <row r="3695" spans="1:33">
      <c r="A3695" s="115" t="s">
        <v>5414</v>
      </c>
      <c r="B3695" s="115" t="s">
        <v>19</v>
      </c>
      <c r="C3695" s="115">
        <v>0</v>
      </c>
      <c r="D3695" s="115">
        <v>0</v>
      </c>
      <c r="E3695" s="115">
        <v>0</v>
      </c>
      <c r="F3695" s="115">
        <v>0</v>
      </c>
      <c r="G3695" s="115">
        <v>0</v>
      </c>
      <c r="H3695" s="115">
        <v>0</v>
      </c>
      <c r="I3695" s="115">
        <v>0</v>
      </c>
      <c r="J3695" s="115">
        <v>0</v>
      </c>
      <c r="K3695" s="115">
        <v>0</v>
      </c>
      <c r="L3695" s="115">
        <v>0</v>
      </c>
      <c r="M3695" s="115">
        <v>0</v>
      </c>
      <c r="N3695" s="115">
        <v>0</v>
      </c>
      <c r="O3695" s="115">
        <v>0</v>
      </c>
      <c r="P3695" s="115">
        <v>0</v>
      </c>
      <c r="Q3695" s="115">
        <v>0</v>
      </c>
      <c r="R3695" s="115">
        <v>0</v>
      </c>
      <c r="S3695" s="115">
        <v>0</v>
      </c>
      <c r="T3695" s="115">
        <v>0</v>
      </c>
      <c r="U3695" s="115">
        <v>0</v>
      </c>
      <c r="V3695" s="115">
        <v>0</v>
      </c>
      <c r="W3695" s="115">
        <v>0</v>
      </c>
      <c r="X3695" s="115">
        <v>0</v>
      </c>
      <c r="Y3695" s="115">
        <v>0</v>
      </c>
      <c r="Z3695" s="115">
        <v>0</v>
      </c>
      <c r="AA3695" s="115">
        <v>0</v>
      </c>
      <c r="AB3695" s="115">
        <v>0</v>
      </c>
      <c r="AC3695" s="115">
        <v>0</v>
      </c>
      <c r="AD3695" s="115">
        <v>0</v>
      </c>
      <c r="AE3695" s="115">
        <v>0</v>
      </c>
      <c r="AF3695" s="115">
        <v>0</v>
      </c>
      <c r="AG3695" s="115">
        <v>0</v>
      </c>
    </row>
    <row r="3696" spans="1:33">
      <c r="A3696" s="115" t="s">
        <v>5415</v>
      </c>
      <c r="B3696" s="115" t="s">
        <v>19</v>
      </c>
      <c r="C3696" s="115">
        <v>0</v>
      </c>
      <c r="D3696" s="115">
        <v>0</v>
      </c>
      <c r="E3696" s="115">
        <v>0</v>
      </c>
      <c r="F3696" s="115">
        <v>0</v>
      </c>
      <c r="G3696" s="115">
        <v>0</v>
      </c>
      <c r="H3696" s="115">
        <v>0</v>
      </c>
      <c r="I3696" s="115">
        <v>0</v>
      </c>
      <c r="J3696" s="115">
        <v>0</v>
      </c>
      <c r="K3696" s="115">
        <v>0</v>
      </c>
      <c r="L3696" s="115">
        <v>0</v>
      </c>
      <c r="M3696" s="115">
        <v>0</v>
      </c>
      <c r="N3696" s="115">
        <v>0</v>
      </c>
      <c r="O3696" s="115">
        <v>0</v>
      </c>
      <c r="P3696" s="115">
        <v>0</v>
      </c>
      <c r="Q3696" s="115">
        <v>0</v>
      </c>
      <c r="R3696" s="115">
        <v>0</v>
      </c>
      <c r="S3696" s="115">
        <v>0</v>
      </c>
      <c r="T3696" s="115">
        <v>0</v>
      </c>
      <c r="U3696" s="115">
        <v>0</v>
      </c>
      <c r="V3696" s="115">
        <v>0</v>
      </c>
      <c r="W3696" s="115">
        <v>0</v>
      </c>
      <c r="X3696" s="115">
        <v>0</v>
      </c>
      <c r="Y3696" s="115">
        <v>0</v>
      </c>
      <c r="Z3696" s="115">
        <v>0</v>
      </c>
      <c r="AA3696" s="115">
        <v>0</v>
      </c>
      <c r="AB3696" s="115">
        <v>0</v>
      </c>
      <c r="AC3696" s="115">
        <v>0</v>
      </c>
      <c r="AD3696" s="115">
        <v>0</v>
      </c>
      <c r="AE3696" s="115">
        <v>0</v>
      </c>
      <c r="AF3696" s="115">
        <v>0</v>
      </c>
      <c r="AG3696" s="115">
        <v>0</v>
      </c>
    </row>
    <row r="3697" spans="1:33">
      <c r="A3697" s="115" t="s">
        <v>5416</v>
      </c>
      <c r="B3697" s="115" t="s">
        <v>19</v>
      </c>
      <c r="C3697" s="115">
        <v>0</v>
      </c>
      <c r="D3697" s="115">
        <v>0</v>
      </c>
      <c r="E3697" s="115">
        <v>0</v>
      </c>
      <c r="F3697" s="115">
        <v>0</v>
      </c>
      <c r="G3697" s="115">
        <v>0</v>
      </c>
      <c r="H3697" s="115">
        <v>0</v>
      </c>
      <c r="I3697" s="115">
        <v>0</v>
      </c>
      <c r="J3697" s="115">
        <v>0</v>
      </c>
      <c r="K3697" s="115">
        <v>0</v>
      </c>
      <c r="L3697" s="115">
        <v>0</v>
      </c>
      <c r="M3697" s="115">
        <v>0</v>
      </c>
      <c r="N3697" s="115">
        <v>0</v>
      </c>
      <c r="O3697" s="115">
        <v>0</v>
      </c>
      <c r="P3697" s="115">
        <v>0</v>
      </c>
      <c r="Q3697" s="115">
        <v>0</v>
      </c>
      <c r="R3697" s="115">
        <v>0</v>
      </c>
      <c r="S3697" s="115">
        <v>0</v>
      </c>
      <c r="T3697" s="115">
        <v>0</v>
      </c>
      <c r="U3697" s="115">
        <v>0</v>
      </c>
      <c r="V3697" s="115">
        <v>0</v>
      </c>
      <c r="W3697" s="115">
        <v>0</v>
      </c>
      <c r="X3697" s="115">
        <v>0</v>
      </c>
      <c r="Y3697" s="115">
        <v>0</v>
      </c>
      <c r="Z3697" s="115">
        <v>0</v>
      </c>
      <c r="AA3697" s="115">
        <v>0</v>
      </c>
      <c r="AB3697" s="115">
        <v>0</v>
      </c>
      <c r="AC3697" s="115">
        <v>0</v>
      </c>
      <c r="AD3697" s="115">
        <v>0</v>
      </c>
      <c r="AE3697" s="115">
        <v>0</v>
      </c>
      <c r="AF3697" s="115">
        <v>0</v>
      </c>
      <c r="AG3697" s="115">
        <v>0</v>
      </c>
    </row>
    <row r="3698" spans="1:33">
      <c r="A3698" s="115" t="s">
        <v>5417</v>
      </c>
      <c r="B3698" s="115" t="s">
        <v>19</v>
      </c>
      <c r="C3698" s="115">
        <v>0</v>
      </c>
      <c r="D3698" s="115">
        <v>0</v>
      </c>
      <c r="E3698" s="115">
        <v>0</v>
      </c>
      <c r="F3698" s="115">
        <v>0</v>
      </c>
      <c r="G3698" s="115">
        <v>0</v>
      </c>
      <c r="H3698" s="115">
        <v>0</v>
      </c>
      <c r="I3698" s="115">
        <v>0</v>
      </c>
      <c r="J3698" s="115">
        <v>0</v>
      </c>
      <c r="K3698" s="115">
        <v>0</v>
      </c>
      <c r="L3698" s="115">
        <v>0</v>
      </c>
      <c r="M3698" s="115">
        <v>0</v>
      </c>
      <c r="N3698" s="115">
        <v>0</v>
      </c>
      <c r="O3698" s="115">
        <v>0</v>
      </c>
      <c r="P3698" s="115">
        <v>0</v>
      </c>
      <c r="Q3698" s="115">
        <v>0</v>
      </c>
      <c r="R3698" s="115">
        <v>0</v>
      </c>
      <c r="S3698" s="115">
        <v>0</v>
      </c>
      <c r="T3698" s="115">
        <v>0</v>
      </c>
      <c r="U3698" s="115">
        <v>0</v>
      </c>
      <c r="V3698" s="115">
        <v>0</v>
      </c>
      <c r="W3698" s="115">
        <v>0</v>
      </c>
      <c r="X3698" s="115">
        <v>0</v>
      </c>
      <c r="Y3698" s="115">
        <v>0</v>
      </c>
      <c r="Z3698" s="115">
        <v>0</v>
      </c>
      <c r="AA3698" s="115">
        <v>0</v>
      </c>
      <c r="AB3698" s="115">
        <v>0</v>
      </c>
      <c r="AC3698" s="115">
        <v>0</v>
      </c>
      <c r="AD3698" s="115">
        <v>0</v>
      </c>
      <c r="AE3698" s="115">
        <v>0</v>
      </c>
      <c r="AF3698" s="115">
        <v>0</v>
      </c>
      <c r="AG3698" s="115">
        <v>0</v>
      </c>
    </row>
    <row r="3699" spans="1:33">
      <c r="A3699" s="115" t="s">
        <v>5418</v>
      </c>
      <c r="B3699" s="115" t="s">
        <v>19</v>
      </c>
      <c r="C3699" s="115">
        <v>0</v>
      </c>
      <c r="D3699" s="115">
        <v>0</v>
      </c>
      <c r="E3699" s="115">
        <v>0</v>
      </c>
      <c r="F3699" s="115">
        <v>0</v>
      </c>
      <c r="G3699" s="115">
        <v>0</v>
      </c>
      <c r="H3699" s="115">
        <v>0</v>
      </c>
      <c r="I3699" s="115">
        <v>0</v>
      </c>
      <c r="J3699" s="115">
        <v>0</v>
      </c>
      <c r="K3699" s="115">
        <v>0</v>
      </c>
      <c r="L3699" s="115">
        <v>0</v>
      </c>
      <c r="M3699" s="115">
        <v>0</v>
      </c>
      <c r="N3699" s="115">
        <v>0</v>
      </c>
      <c r="O3699" s="115">
        <v>0</v>
      </c>
      <c r="P3699" s="115">
        <v>0</v>
      </c>
      <c r="Q3699" s="115">
        <v>0</v>
      </c>
      <c r="R3699" s="115">
        <v>0</v>
      </c>
      <c r="S3699" s="115">
        <v>0</v>
      </c>
      <c r="T3699" s="115">
        <v>0</v>
      </c>
      <c r="U3699" s="115">
        <v>0</v>
      </c>
      <c r="V3699" s="115">
        <v>0</v>
      </c>
      <c r="W3699" s="115">
        <v>0</v>
      </c>
      <c r="X3699" s="115">
        <v>0</v>
      </c>
      <c r="Y3699" s="115">
        <v>0</v>
      </c>
      <c r="Z3699" s="115">
        <v>0</v>
      </c>
      <c r="AA3699" s="115">
        <v>0</v>
      </c>
      <c r="AB3699" s="115">
        <v>0</v>
      </c>
      <c r="AC3699" s="115">
        <v>0</v>
      </c>
      <c r="AD3699" s="115">
        <v>0</v>
      </c>
      <c r="AE3699" s="115">
        <v>0</v>
      </c>
      <c r="AF3699" s="115">
        <v>0</v>
      </c>
      <c r="AG3699" s="115">
        <v>0</v>
      </c>
    </row>
    <row r="3700" spans="1:33">
      <c r="A3700" s="115" t="s">
        <v>5419</v>
      </c>
      <c r="B3700" s="115" t="s">
        <v>19</v>
      </c>
      <c r="C3700" s="115">
        <v>0</v>
      </c>
      <c r="D3700" s="115">
        <v>0</v>
      </c>
      <c r="E3700" s="115">
        <v>0</v>
      </c>
      <c r="F3700" s="115">
        <v>0</v>
      </c>
      <c r="G3700" s="115">
        <v>0</v>
      </c>
      <c r="H3700" s="115">
        <v>0</v>
      </c>
      <c r="I3700" s="115">
        <v>0</v>
      </c>
      <c r="J3700" s="115">
        <v>0</v>
      </c>
      <c r="K3700" s="115">
        <v>0</v>
      </c>
      <c r="L3700" s="115">
        <v>0</v>
      </c>
      <c r="M3700" s="115">
        <v>0</v>
      </c>
      <c r="N3700" s="115">
        <v>0</v>
      </c>
      <c r="O3700" s="115">
        <v>0</v>
      </c>
      <c r="P3700" s="115">
        <v>0</v>
      </c>
      <c r="Q3700" s="115">
        <v>0</v>
      </c>
      <c r="R3700" s="115">
        <v>0</v>
      </c>
      <c r="S3700" s="115">
        <v>0</v>
      </c>
      <c r="T3700" s="115">
        <v>0</v>
      </c>
      <c r="U3700" s="115">
        <v>0</v>
      </c>
      <c r="V3700" s="115">
        <v>0</v>
      </c>
      <c r="W3700" s="115">
        <v>0</v>
      </c>
      <c r="X3700" s="115">
        <v>0</v>
      </c>
      <c r="Y3700" s="115">
        <v>0</v>
      </c>
      <c r="Z3700" s="115">
        <v>0</v>
      </c>
      <c r="AA3700" s="115">
        <v>0</v>
      </c>
      <c r="AB3700" s="115">
        <v>0</v>
      </c>
      <c r="AC3700" s="115">
        <v>0</v>
      </c>
      <c r="AD3700" s="115">
        <v>0</v>
      </c>
      <c r="AE3700" s="115">
        <v>0</v>
      </c>
      <c r="AF3700" s="115">
        <v>0</v>
      </c>
      <c r="AG3700" s="115">
        <v>0</v>
      </c>
    </row>
    <row r="3701" spans="1:33">
      <c r="A3701" s="115" t="s">
        <v>5420</v>
      </c>
      <c r="B3701" s="115" t="s">
        <v>19</v>
      </c>
      <c r="C3701" s="115">
        <v>0</v>
      </c>
      <c r="D3701" s="115">
        <v>0</v>
      </c>
      <c r="E3701" s="115">
        <v>0</v>
      </c>
      <c r="F3701" s="115">
        <v>0</v>
      </c>
      <c r="G3701" s="115">
        <v>0</v>
      </c>
      <c r="H3701" s="115">
        <v>0</v>
      </c>
      <c r="I3701" s="115">
        <v>0</v>
      </c>
      <c r="J3701" s="115">
        <v>0</v>
      </c>
      <c r="K3701" s="115">
        <v>0</v>
      </c>
      <c r="L3701" s="115">
        <v>0</v>
      </c>
      <c r="M3701" s="115">
        <v>0</v>
      </c>
      <c r="N3701" s="115">
        <v>0</v>
      </c>
      <c r="O3701" s="115">
        <v>0</v>
      </c>
      <c r="P3701" s="115">
        <v>0</v>
      </c>
      <c r="Q3701" s="115">
        <v>0</v>
      </c>
      <c r="R3701" s="115">
        <v>0</v>
      </c>
      <c r="S3701" s="115">
        <v>0</v>
      </c>
      <c r="T3701" s="115">
        <v>0</v>
      </c>
      <c r="U3701" s="115">
        <v>0</v>
      </c>
      <c r="V3701" s="115">
        <v>0</v>
      </c>
      <c r="W3701" s="115">
        <v>0</v>
      </c>
      <c r="X3701" s="115">
        <v>0</v>
      </c>
      <c r="Y3701" s="115">
        <v>0</v>
      </c>
      <c r="Z3701" s="115">
        <v>0</v>
      </c>
      <c r="AA3701" s="115">
        <v>0</v>
      </c>
      <c r="AB3701" s="115">
        <v>0</v>
      </c>
      <c r="AC3701" s="115">
        <v>0</v>
      </c>
      <c r="AD3701" s="115">
        <v>0</v>
      </c>
      <c r="AE3701" s="115">
        <v>0</v>
      </c>
      <c r="AF3701" s="115">
        <v>0</v>
      </c>
      <c r="AG3701" s="115">
        <v>0</v>
      </c>
    </row>
    <row r="3702" spans="1:33">
      <c r="A3702" s="115" t="s">
        <v>5421</v>
      </c>
      <c r="B3702" s="115" t="s">
        <v>19</v>
      </c>
      <c r="C3702" s="115">
        <v>0</v>
      </c>
      <c r="D3702" s="115">
        <v>0</v>
      </c>
      <c r="E3702" s="115">
        <v>0</v>
      </c>
      <c r="F3702" s="115">
        <v>0</v>
      </c>
      <c r="G3702" s="115">
        <v>0</v>
      </c>
      <c r="H3702" s="115">
        <v>0</v>
      </c>
      <c r="I3702" s="115">
        <v>0</v>
      </c>
      <c r="J3702" s="115">
        <v>0</v>
      </c>
      <c r="K3702" s="115">
        <v>0</v>
      </c>
      <c r="L3702" s="115">
        <v>0</v>
      </c>
      <c r="M3702" s="115">
        <v>0</v>
      </c>
      <c r="N3702" s="115">
        <v>0</v>
      </c>
      <c r="O3702" s="115">
        <v>0</v>
      </c>
      <c r="P3702" s="115">
        <v>0</v>
      </c>
      <c r="Q3702" s="115">
        <v>0</v>
      </c>
      <c r="R3702" s="115">
        <v>0</v>
      </c>
      <c r="S3702" s="115">
        <v>0</v>
      </c>
      <c r="T3702" s="115">
        <v>0</v>
      </c>
      <c r="U3702" s="115">
        <v>0</v>
      </c>
      <c r="V3702" s="115">
        <v>0</v>
      </c>
      <c r="W3702" s="115">
        <v>0</v>
      </c>
      <c r="X3702" s="115">
        <v>0</v>
      </c>
      <c r="Y3702" s="115">
        <v>0</v>
      </c>
      <c r="Z3702" s="115">
        <v>0</v>
      </c>
      <c r="AA3702" s="115">
        <v>0</v>
      </c>
      <c r="AB3702" s="115">
        <v>0</v>
      </c>
      <c r="AC3702" s="115">
        <v>0</v>
      </c>
      <c r="AD3702" s="115">
        <v>0</v>
      </c>
      <c r="AE3702" s="115">
        <v>0</v>
      </c>
      <c r="AF3702" s="115">
        <v>0</v>
      </c>
      <c r="AG3702" s="115">
        <v>0</v>
      </c>
    </row>
    <row r="3703" spans="1:33">
      <c r="A3703" s="115" t="s">
        <v>5422</v>
      </c>
      <c r="B3703" s="115" t="s">
        <v>19</v>
      </c>
      <c r="C3703" s="115">
        <v>0</v>
      </c>
      <c r="D3703" s="115">
        <v>0</v>
      </c>
      <c r="E3703" s="115">
        <v>0</v>
      </c>
      <c r="F3703" s="115">
        <v>0</v>
      </c>
      <c r="G3703" s="115">
        <v>0</v>
      </c>
      <c r="H3703" s="115">
        <v>0</v>
      </c>
      <c r="I3703" s="115">
        <v>0</v>
      </c>
      <c r="J3703" s="115">
        <v>0</v>
      </c>
      <c r="K3703" s="115">
        <v>0</v>
      </c>
      <c r="L3703" s="115">
        <v>0</v>
      </c>
      <c r="M3703" s="115">
        <v>0</v>
      </c>
      <c r="N3703" s="115">
        <v>0</v>
      </c>
      <c r="O3703" s="115">
        <v>0</v>
      </c>
      <c r="P3703" s="115">
        <v>0</v>
      </c>
      <c r="Q3703" s="115">
        <v>0</v>
      </c>
      <c r="R3703" s="115">
        <v>0</v>
      </c>
      <c r="S3703" s="115">
        <v>0</v>
      </c>
      <c r="T3703" s="115">
        <v>0</v>
      </c>
      <c r="U3703" s="115">
        <v>0</v>
      </c>
      <c r="V3703" s="115">
        <v>0</v>
      </c>
      <c r="W3703" s="115">
        <v>0</v>
      </c>
      <c r="X3703" s="115">
        <v>0</v>
      </c>
      <c r="Y3703" s="115">
        <v>0</v>
      </c>
      <c r="Z3703" s="115">
        <v>0</v>
      </c>
      <c r="AA3703" s="115">
        <v>0</v>
      </c>
      <c r="AB3703" s="115">
        <v>0</v>
      </c>
      <c r="AC3703" s="115">
        <v>0</v>
      </c>
      <c r="AD3703" s="115">
        <v>0</v>
      </c>
      <c r="AE3703" s="115">
        <v>0</v>
      </c>
      <c r="AF3703" s="115">
        <v>0</v>
      </c>
      <c r="AG3703" s="115">
        <v>0</v>
      </c>
    </row>
    <row r="3704" spans="1:33">
      <c r="A3704" s="115" t="s">
        <v>5423</v>
      </c>
      <c r="B3704" s="115" t="s">
        <v>19</v>
      </c>
      <c r="C3704" s="115">
        <v>0</v>
      </c>
      <c r="D3704" s="115">
        <v>0</v>
      </c>
      <c r="E3704" s="115">
        <v>0</v>
      </c>
      <c r="F3704" s="115">
        <v>0</v>
      </c>
      <c r="G3704" s="115">
        <v>0</v>
      </c>
      <c r="H3704" s="115">
        <v>0</v>
      </c>
      <c r="I3704" s="115">
        <v>0</v>
      </c>
      <c r="J3704" s="115">
        <v>0</v>
      </c>
      <c r="K3704" s="115">
        <v>0</v>
      </c>
      <c r="L3704" s="115">
        <v>0</v>
      </c>
      <c r="M3704" s="115">
        <v>0</v>
      </c>
      <c r="N3704" s="115">
        <v>0</v>
      </c>
      <c r="O3704" s="115">
        <v>0</v>
      </c>
      <c r="P3704" s="115">
        <v>0</v>
      </c>
      <c r="Q3704" s="115">
        <v>0</v>
      </c>
      <c r="R3704" s="115">
        <v>0</v>
      </c>
      <c r="S3704" s="115">
        <v>0</v>
      </c>
      <c r="T3704" s="115">
        <v>0</v>
      </c>
      <c r="U3704" s="115">
        <v>0</v>
      </c>
      <c r="V3704" s="115">
        <v>0</v>
      </c>
      <c r="W3704" s="115">
        <v>0</v>
      </c>
      <c r="X3704" s="115">
        <v>0</v>
      </c>
      <c r="Y3704" s="115">
        <v>0</v>
      </c>
      <c r="Z3704" s="115">
        <v>0</v>
      </c>
      <c r="AA3704" s="115">
        <v>0</v>
      </c>
      <c r="AB3704" s="115">
        <v>0</v>
      </c>
      <c r="AC3704" s="115">
        <v>0</v>
      </c>
      <c r="AD3704" s="115">
        <v>0</v>
      </c>
      <c r="AE3704" s="115">
        <v>0</v>
      </c>
      <c r="AF3704" s="115">
        <v>0</v>
      </c>
      <c r="AG3704" s="115">
        <v>0</v>
      </c>
    </row>
    <row r="3705" spans="1:33">
      <c r="A3705" s="115" t="s">
        <v>5424</v>
      </c>
      <c r="B3705" s="115" t="s">
        <v>19</v>
      </c>
      <c r="C3705" s="115">
        <v>0</v>
      </c>
      <c r="D3705" s="115">
        <v>0</v>
      </c>
      <c r="E3705" s="115">
        <v>0</v>
      </c>
      <c r="F3705" s="115">
        <v>0</v>
      </c>
      <c r="G3705" s="115">
        <v>0</v>
      </c>
      <c r="H3705" s="115">
        <v>0</v>
      </c>
      <c r="I3705" s="115">
        <v>0</v>
      </c>
      <c r="J3705" s="115">
        <v>0</v>
      </c>
      <c r="K3705" s="115">
        <v>0</v>
      </c>
      <c r="L3705" s="115">
        <v>0</v>
      </c>
      <c r="M3705" s="115">
        <v>0</v>
      </c>
      <c r="N3705" s="115">
        <v>0</v>
      </c>
      <c r="O3705" s="115">
        <v>0</v>
      </c>
      <c r="P3705" s="115">
        <v>0</v>
      </c>
      <c r="Q3705" s="115">
        <v>0</v>
      </c>
      <c r="R3705" s="115">
        <v>0</v>
      </c>
      <c r="S3705" s="115">
        <v>0</v>
      </c>
      <c r="T3705" s="115">
        <v>0</v>
      </c>
      <c r="U3705" s="115">
        <v>0</v>
      </c>
      <c r="V3705" s="115">
        <v>0</v>
      </c>
      <c r="W3705" s="115">
        <v>0</v>
      </c>
      <c r="X3705" s="115">
        <v>0</v>
      </c>
      <c r="Y3705" s="115">
        <v>0</v>
      </c>
      <c r="Z3705" s="115">
        <v>0</v>
      </c>
      <c r="AA3705" s="115">
        <v>0</v>
      </c>
      <c r="AB3705" s="115">
        <v>0</v>
      </c>
      <c r="AC3705" s="115">
        <v>0</v>
      </c>
      <c r="AD3705" s="115">
        <v>0</v>
      </c>
      <c r="AE3705" s="115">
        <v>0</v>
      </c>
      <c r="AF3705" s="115">
        <v>0</v>
      </c>
      <c r="AG3705" s="115">
        <v>0</v>
      </c>
    </row>
    <row r="3706" spans="1:33">
      <c r="A3706" s="115" t="s">
        <v>5425</v>
      </c>
      <c r="B3706" s="115" t="s">
        <v>19</v>
      </c>
      <c r="C3706" s="115">
        <v>0</v>
      </c>
      <c r="D3706" s="115">
        <v>0</v>
      </c>
      <c r="E3706" s="115">
        <v>0</v>
      </c>
      <c r="F3706" s="115">
        <v>0</v>
      </c>
      <c r="G3706" s="115">
        <v>0</v>
      </c>
      <c r="H3706" s="115">
        <v>0</v>
      </c>
      <c r="I3706" s="115">
        <v>0</v>
      </c>
      <c r="J3706" s="115">
        <v>0</v>
      </c>
      <c r="K3706" s="115">
        <v>0</v>
      </c>
      <c r="L3706" s="115">
        <v>0</v>
      </c>
      <c r="M3706" s="115">
        <v>0</v>
      </c>
      <c r="N3706" s="115">
        <v>0</v>
      </c>
      <c r="O3706" s="115">
        <v>0</v>
      </c>
      <c r="P3706" s="115">
        <v>0</v>
      </c>
      <c r="Q3706" s="115">
        <v>0</v>
      </c>
      <c r="R3706" s="115">
        <v>0</v>
      </c>
      <c r="S3706" s="115">
        <v>0</v>
      </c>
      <c r="T3706" s="115">
        <v>0</v>
      </c>
      <c r="U3706" s="115">
        <v>0</v>
      </c>
      <c r="V3706" s="115">
        <v>0</v>
      </c>
      <c r="W3706" s="115">
        <v>0</v>
      </c>
      <c r="X3706" s="115">
        <v>0</v>
      </c>
      <c r="Y3706" s="115">
        <v>0</v>
      </c>
      <c r="Z3706" s="115">
        <v>0</v>
      </c>
      <c r="AA3706" s="115">
        <v>0</v>
      </c>
      <c r="AB3706" s="115">
        <v>0</v>
      </c>
      <c r="AC3706" s="115">
        <v>0</v>
      </c>
      <c r="AD3706" s="115">
        <v>0</v>
      </c>
      <c r="AE3706" s="115">
        <v>0</v>
      </c>
      <c r="AF3706" s="115">
        <v>0</v>
      </c>
      <c r="AG3706" s="115">
        <v>0</v>
      </c>
    </row>
    <row r="3707" spans="1:33">
      <c r="A3707" s="115" t="s">
        <v>5426</v>
      </c>
      <c r="B3707" s="115" t="s">
        <v>19</v>
      </c>
      <c r="C3707" s="115">
        <v>0</v>
      </c>
      <c r="D3707" s="115">
        <v>0</v>
      </c>
      <c r="E3707" s="115">
        <v>0</v>
      </c>
      <c r="F3707" s="115">
        <v>0</v>
      </c>
      <c r="G3707" s="115">
        <v>0</v>
      </c>
      <c r="H3707" s="115">
        <v>0</v>
      </c>
      <c r="I3707" s="115">
        <v>0</v>
      </c>
      <c r="J3707" s="115">
        <v>0</v>
      </c>
      <c r="K3707" s="115">
        <v>0</v>
      </c>
      <c r="L3707" s="115">
        <v>0</v>
      </c>
      <c r="M3707" s="115">
        <v>0</v>
      </c>
      <c r="N3707" s="115">
        <v>0</v>
      </c>
      <c r="O3707" s="115">
        <v>0</v>
      </c>
      <c r="P3707" s="115">
        <v>0</v>
      </c>
      <c r="Q3707" s="115">
        <v>0</v>
      </c>
      <c r="R3707" s="115">
        <v>0</v>
      </c>
      <c r="S3707" s="115">
        <v>0</v>
      </c>
      <c r="T3707" s="115">
        <v>0</v>
      </c>
      <c r="U3707" s="115">
        <v>0</v>
      </c>
      <c r="V3707" s="115">
        <v>0</v>
      </c>
      <c r="W3707" s="115">
        <v>0</v>
      </c>
      <c r="X3707" s="115">
        <v>0</v>
      </c>
      <c r="Y3707" s="115">
        <v>0</v>
      </c>
      <c r="Z3707" s="115">
        <v>0</v>
      </c>
      <c r="AA3707" s="115">
        <v>0</v>
      </c>
      <c r="AB3707" s="115">
        <v>0</v>
      </c>
      <c r="AC3707" s="115">
        <v>0</v>
      </c>
      <c r="AD3707" s="115">
        <v>0</v>
      </c>
      <c r="AE3707" s="115">
        <v>0</v>
      </c>
      <c r="AF3707" s="115">
        <v>0</v>
      </c>
      <c r="AG3707" s="115">
        <v>0</v>
      </c>
    </row>
    <row r="3708" spans="1:33">
      <c r="A3708" s="115" t="s">
        <v>5427</v>
      </c>
      <c r="B3708" s="115" t="s">
        <v>19</v>
      </c>
      <c r="C3708" s="115">
        <v>0</v>
      </c>
      <c r="D3708" s="115">
        <v>0</v>
      </c>
      <c r="E3708" s="115">
        <v>0</v>
      </c>
      <c r="F3708" s="115">
        <v>0</v>
      </c>
      <c r="G3708" s="115">
        <v>0</v>
      </c>
      <c r="H3708" s="115">
        <v>0</v>
      </c>
      <c r="I3708" s="115">
        <v>0</v>
      </c>
      <c r="J3708" s="115">
        <v>0</v>
      </c>
      <c r="K3708" s="115">
        <v>0</v>
      </c>
      <c r="L3708" s="115">
        <v>0</v>
      </c>
      <c r="M3708" s="115">
        <v>0</v>
      </c>
      <c r="N3708" s="115">
        <v>0</v>
      </c>
      <c r="O3708" s="115">
        <v>0</v>
      </c>
      <c r="P3708" s="115">
        <v>0</v>
      </c>
      <c r="Q3708" s="115">
        <v>0</v>
      </c>
      <c r="R3708" s="115">
        <v>0</v>
      </c>
      <c r="S3708" s="115">
        <v>0</v>
      </c>
      <c r="T3708" s="115">
        <v>0</v>
      </c>
      <c r="U3708" s="115">
        <v>0</v>
      </c>
      <c r="V3708" s="115">
        <v>0</v>
      </c>
      <c r="W3708" s="115">
        <v>0</v>
      </c>
      <c r="X3708" s="115">
        <v>0</v>
      </c>
      <c r="Y3708" s="115">
        <v>0</v>
      </c>
      <c r="Z3708" s="115">
        <v>0</v>
      </c>
      <c r="AA3708" s="115">
        <v>0</v>
      </c>
      <c r="AB3708" s="115">
        <v>0</v>
      </c>
      <c r="AC3708" s="115">
        <v>0</v>
      </c>
      <c r="AD3708" s="115">
        <v>0</v>
      </c>
      <c r="AE3708" s="115">
        <v>0</v>
      </c>
      <c r="AF3708" s="115">
        <v>0</v>
      </c>
      <c r="AG3708" s="115">
        <v>0</v>
      </c>
    </row>
    <row r="3709" spans="1:33">
      <c r="A3709" s="115" t="s">
        <v>5428</v>
      </c>
      <c r="B3709" s="115" t="s">
        <v>19</v>
      </c>
      <c r="C3709" s="115">
        <v>0</v>
      </c>
      <c r="D3709" s="115">
        <v>0</v>
      </c>
      <c r="E3709" s="115">
        <v>0</v>
      </c>
      <c r="F3709" s="115">
        <v>0</v>
      </c>
      <c r="G3709" s="115">
        <v>0</v>
      </c>
      <c r="H3709" s="115">
        <v>0</v>
      </c>
      <c r="I3709" s="115">
        <v>0</v>
      </c>
      <c r="J3709" s="115">
        <v>0</v>
      </c>
      <c r="K3709" s="115">
        <v>0</v>
      </c>
      <c r="L3709" s="115">
        <v>0</v>
      </c>
      <c r="M3709" s="115">
        <v>0</v>
      </c>
      <c r="N3709" s="115">
        <v>0</v>
      </c>
      <c r="O3709" s="115">
        <v>0</v>
      </c>
      <c r="P3709" s="115">
        <v>0</v>
      </c>
      <c r="Q3709" s="115">
        <v>0</v>
      </c>
      <c r="R3709" s="115">
        <v>0</v>
      </c>
      <c r="S3709" s="115">
        <v>0</v>
      </c>
      <c r="T3709" s="115">
        <v>0</v>
      </c>
      <c r="U3709" s="115">
        <v>0</v>
      </c>
      <c r="V3709" s="115">
        <v>0</v>
      </c>
      <c r="W3709" s="115">
        <v>0</v>
      </c>
      <c r="X3709" s="115">
        <v>0</v>
      </c>
      <c r="Y3709" s="115">
        <v>0</v>
      </c>
      <c r="Z3709" s="115">
        <v>0</v>
      </c>
      <c r="AA3709" s="115">
        <v>0</v>
      </c>
      <c r="AB3709" s="115">
        <v>0</v>
      </c>
      <c r="AC3709" s="115">
        <v>0</v>
      </c>
      <c r="AD3709" s="115">
        <v>0</v>
      </c>
      <c r="AE3709" s="115">
        <v>0</v>
      </c>
      <c r="AF3709" s="115">
        <v>0</v>
      </c>
      <c r="AG3709" s="115">
        <v>0</v>
      </c>
    </row>
    <row r="3710" spans="1:33">
      <c r="A3710" s="115" t="s">
        <v>5429</v>
      </c>
      <c r="B3710" s="115" t="s">
        <v>19</v>
      </c>
      <c r="C3710" s="115">
        <v>0</v>
      </c>
      <c r="D3710" s="115">
        <v>0</v>
      </c>
      <c r="E3710" s="115">
        <v>0</v>
      </c>
      <c r="F3710" s="115">
        <v>0</v>
      </c>
      <c r="G3710" s="115">
        <v>0</v>
      </c>
      <c r="H3710" s="115">
        <v>0</v>
      </c>
      <c r="I3710" s="115">
        <v>0</v>
      </c>
      <c r="J3710" s="115">
        <v>0</v>
      </c>
      <c r="K3710" s="115">
        <v>0</v>
      </c>
      <c r="L3710" s="115">
        <v>0</v>
      </c>
      <c r="M3710" s="115">
        <v>0</v>
      </c>
      <c r="N3710" s="115">
        <v>0</v>
      </c>
      <c r="O3710" s="115">
        <v>0</v>
      </c>
      <c r="P3710" s="115">
        <v>0</v>
      </c>
      <c r="Q3710" s="115">
        <v>0</v>
      </c>
      <c r="R3710" s="115">
        <v>0</v>
      </c>
      <c r="S3710" s="115">
        <v>0</v>
      </c>
      <c r="T3710" s="115">
        <v>0</v>
      </c>
      <c r="U3710" s="115">
        <v>0</v>
      </c>
      <c r="V3710" s="115">
        <v>0</v>
      </c>
      <c r="W3710" s="115">
        <v>0</v>
      </c>
      <c r="X3710" s="115">
        <v>0</v>
      </c>
      <c r="Y3710" s="115">
        <v>0</v>
      </c>
      <c r="Z3710" s="115">
        <v>0</v>
      </c>
      <c r="AA3710" s="115">
        <v>0</v>
      </c>
      <c r="AB3710" s="115">
        <v>0</v>
      </c>
      <c r="AC3710" s="115">
        <v>0</v>
      </c>
      <c r="AD3710" s="115">
        <v>0</v>
      </c>
      <c r="AE3710" s="115">
        <v>0</v>
      </c>
      <c r="AF3710" s="115">
        <v>0</v>
      </c>
      <c r="AG3710" s="115">
        <v>0</v>
      </c>
    </row>
    <row r="3711" spans="1:33">
      <c r="A3711" s="115" t="s">
        <v>5430</v>
      </c>
      <c r="B3711" s="115" t="s">
        <v>19</v>
      </c>
      <c r="C3711" s="115">
        <v>0</v>
      </c>
      <c r="D3711" s="115">
        <v>0</v>
      </c>
      <c r="E3711" s="115">
        <v>0</v>
      </c>
      <c r="F3711" s="115">
        <v>0</v>
      </c>
      <c r="G3711" s="115">
        <v>0</v>
      </c>
      <c r="H3711" s="115">
        <v>0</v>
      </c>
      <c r="I3711" s="115">
        <v>0</v>
      </c>
      <c r="J3711" s="115">
        <v>0</v>
      </c>
      <c r="K3711" s="115">
        <v>0</v>
      </c>
      <c r="L3711" s="115">
        <v>0</v>
      </c>
      <c r="M3711" s="115">
        <v>0</v>
      </c>
      <c r="N3711" s="115">
        <v>0</v>
      </c>
      <c r="O3711" s="115">
        <v>0</v>
      </c>
      <c r="P3711" s="115">
        <v>0</v>
      </c>
      <c r="Q3711" s="115">
        <v>0</v>
      </c>
      <c r="R3711" s="115">
        <v>0</v>
      </c>
      <c r="S3711" s="115">
        <v>0</v>
      </c>
      <c r="T3711" s="115">
        <v>0</v>
      </c>
      <c r="U3711" s="115">
        <v>0</v>
      </c>
      <c r="V3711" s="115">
        <v>0</v>
      </c>
      <c r="W3711" s="115">
        <v>0</v>
      </c>
      <c r="X3711" s="115">
        <v>0</v>
      </c>
      <c r="Y3711" s="115">
        <v>0</v>
      </c>
      <c r="Z3711" s="115">
        <v>0</v>
      </c>
      <c r="AA3711" s="115">
        <v>0</v>
      </c>
      <c r="AB3711" s="115">
        <v>0</v>
      </c>
      <c r="AC3711" s="115">
        <v>0</v>
      </c>
      <c r="AD3711" s="115">
        <v>0</v>
      </c>
      <c r="AE3711" s="115">
        <v>0</v>
      </c>
      <c r="AF3711" s="115">
        <v>0</v>
      </c>
      <c r="AG3711" s="115">
        <v>0</v>
      </c>
    </row>
    <row r="3712" spans="1:33">
      <c r="A3712" s="115" t="s">
        <v>5431</v>
      </c>
      <c r="B3712" s="115" t="s">
        <v>19</v>
      </c>
      <c r="C3712" s="115">
        <v>0</v>
      </c>
      <c r="D3712" s="115">
        <v>0</v>
      </c>
      <c r="E3712" s="115">
        <v>0</v>
      </c>
      <c r="F3712" s="115">
        <v>0</v>
      </c>
      <c r="G3712" s="115">
        <v>0</v>
      </c>
      <c r="H3712" s="115">
        <v>0</v>
      </c>
      <c r="I3712" s="115">
        <v>0</v>
      </c>
      <c r="J3712" s="115">
        <v>0</v>
      </c>
      <c r="K3712" s="115">
        <v>0</v>
      </c>
      <c r="L3712" s="115">
        <v>0</v>
      </c>
      <c r="M3712" s="115">
        <v>0</v>
      </c>
      <c r="N3712" s="115">
        <v>0</v>
      </c>
      <c r="O3712" s="115">
        <v>0</v>
      </c>
      <c r="P3712" s="115">
        <v>0</v>
      </c>
      <c r="Q3712" s="115">
        <v>0</v>
      </c>
      <c r="R3712" s="115">
        <v>0</v>
      </c>
      <c r="S3712" s="115">
        <v>0</v>
      </c>
      <c r="T3712" s="115">
        <v>0</v>
      </c>
      <c r="U3712" s="115">
        <v>0</v>
      </c>
      <c r="V3712" s="115">
        <v>0</v>
      </c>
      <c r="W3712" s="115">
        <v>0</v>
      </c>
      <c r="X3712" s="115">
        <v>0</v>
      </c>
      <c r="Y3712" s="115">
        <v>0</v>
      </c>
      <c r="Z3712" s="115">
        <v>0</v>
      </c>
      <c r="AA3712" s="115">
        <v>0</v>
      </c>
      <c r="AB3712" s="115">
        <v>0</v>
      </c>
      <c r="AC3712" s="115">
        <v>0</v>
      </c>
      <c r="AD3712" s="115">
        <v>0</v>
      </c>
      <c r="AE3712" s="115">
        <v>0</v>
      </c>
      <c r="AF3712" s="115">
        <v>0</v>
      </c>
      <c r="AG3712" s="115">
        <v>0</v>
      </c>
    </row>
    <row r="3713" spans="1:33">
      <c r="A3713" s="115" t="s">
        <v>5432</v>
      </c>
      <c r="B3713" s="115" t="s">
        <v>19</v>
      </c>
      <c r="C3713" s="115">
        <v>0</v>
      </c>
      <c r="D3713" s="115">
        <v>0</v>
      </c>
      <c r="E3713" s="115">
        <v>0</v>
      </c>
      <c r="F3713" s="115">
        <v>0</v>
      </c>
      <c r="G3713" s="115">
        <v>0</v>
      </c>
      <c r="H3713" s="115">
        <v>0</v>
      </c>
      <c r="I3713" s="115">
        <v>0</v>
      </c>
      <c r="J3713" s="115">
        <v>0</v>
      </c>
      <c r="K3713" s="115">
        <v>0</v>
      </c>
      <c r="L3713" s="115">
        <v>0</v>
      </c>
      <c r="M3713" s="115">
        <v>0</v>
      </c>
      <c r="N3713" s="115">
        <v>0</v>
      </c>
      <c r="O3713" s="115">
        <v>0</v>
      </c>
      <c r="P3713" s="115">
        <v>0</v>
      </c>
      <c r="Q3713" s="115">
        <v>0</v>
      </c>
      <c r="R3713" s="115">
        <v>0</v>
      </c>
      <c r="S3713" s="115">
        <v>0</v>
      </c>
      <c r="T3713" s="115">
        <v>0</v>
      </c>
      <c r="U3713" s="115">
        <v>0</v>
      </c>
      <c r="V3713" s="115">
        <v>0</v>
      </c>
      <c r="W3713" s="115">
        <v>0</v>
      </c>
      <c r="X3713" s="115">
        <v>0</v>
      </c>
      <c r="Y3713" s="115">
        <v>0</v>
      </c>
      <c r="Z3713" s="115">
        <v>0</v>
      </c>
      <c r="AA3713" s="115">
        <v>0</v>
      </c>
      <c r="AB3713" s="115">
        <v>0</v>
      </c>
      <c r="AC3713" s="115">
        <v>0</v>
      </c>
      <c r="AD3713" s="115">
        <v>0</v>
      </c>
      <c r="AE3713" s="115">
        <v>0</v>
      </c>
      <c r="AF3713" s="115">
        <v>0</v>
      </c>
      <c r="AG3713" s="115">
        <v>0</v>
      </c>
    </row>
    <row r="3714" spans="1:33">
      <c r="A3714" s="115" t="s">
        <v>5433</v>
      </c>
      <c r="B3714" s="115" t="s">
        <v>19</v>
      </c>
      <c r="C3714" s="115">
        <v>0</v>
      </c>
      <c r="D3714" s="115">
        <v>0</v>
      </c>
      <c r="E3714" s="115">
        <v>0</v>
      </c>
      <c r="F3714" s="115">
        <v>0</v>
      </c>
      <c r="G3714" s="115">
        <v>0</v>
      </c>
      <c r="H3714" s="115">
        <v>0</v>
      </c>
      <c r="I3714" s="115">
        <v>0</v>
      </c>
      <c r="J3714" s="115">
        <v>0</v>
      </c>
      <c r="K3714" s="115">
        <v>0</v>
      </c>
      <c r="L3714" s="115">
        <v>0</v>
      </c>
      <c r="M3714" s="115">
        <v>0</v>
      </c>
      <c r="N3714" s="115">
        <v>0</v>
      </c>
      <c r="O3714" s="115">
        <v>0</v>
      </c>
      <c r="P3714" s="115">
        <v>0</v>
      </c>
      <c r="Q3714" s="115">
        <v>0</v>
      </c>
      <c r="R3714" s="115">
        <v>0</v>
      </c>
      <c r="S3714" s="115">
        <v>0</v>
      </c>
      <c r="T3714" s="115">
        <v>0</v>
      </c>
      <c r="U3714" s="115">
        <v>0</v>
      </c>
      <c r="V3714" s="115">
        <v>0</v>
      </c>
      <c r="W3714" s="115">
        <v>0</v>
      </c>
      <c r="X3714" s="115">
        <v>0</v>
      </c>
      <c r="Y3714" s="115">
        <v>0</v>
      </c>
      <c r="Z3714" s="115">
        <v>0</v>
      </c>
      <c r="AA3714" s="115">
        <v>0</v>
      </c>
      <c r="AB3714" s="115">
        <v>0</v>
      </c>
      <c r="AC3714" s="115">
        <v>0</v>
      </c>
      <c r="AD3714" s="115">
        <v>0</v>
      </c>
      <c r="AE3714" s="115">
        <v>0</v>
      </c>
      <c r="AF3714" s="115">
        <v>0</v>
      </c>
      <c r="AG3714" s="115">
        <v>0</v>
      </c>
    </row>
    <row r="3715" spans="1:33">
      <c r="A3715" s="115" t="s">
        <v>5434</v>
      </c>
      <c r="B3715" s="115" t="s">
        <v>19</v>
      </c>
      <c r="C3715" s="115">
        <v>0</v>
      </c>
      <c r="D3715" s="115">
        <v>0</v>
      </c>
      <c r="E3715" s="115">
        <v>0</v>
      </c>
      <c r="F3715" s="115">
        <v>0</v>
      </c>
      <c r="G3715" s="115">
        <v>0</v>
      </c>
      <c r="H3715" s="115">
        <v>0</v>
      </c>
      <c r="I3715" s="115">
        <v>0</v>
      </c>
      <c r="J3715" s="115">
        <v>0</v>
      </c>
      <c r="K3715" s="115">
        <v>0</v>
      </c>
      <c r="L3715" s="115">
        <v>0</v>
      </c>
      <c r="M3715" s="115">
        <v>0</v>
      </c>
      <c r="N3715" s="115">
        <v>0</v>
      </c>
      <c r="O3715" s="115">
        <v>0</v>
      </c>
      <c r="P3715" s="115">
        <v>0</v>
      </c>
      <c r="Q3715" s="115">
        <v>0</v>
      </c>
      <c r="R3715" s="115">
        <v>0</v>
      </c>
      <c r="S3715" s="115">
        <v>0</v>
      </c>
      <c r="T3715" s="115">
        <v>0</v>
      </c>
      <c r="U3715" s="115">
        <v>0</v>
      </c>
      <c r="V3715" s="115">
        <v>0</v>
      </c>
      <c r="W3715" s="115">
        <v>0</v>
      </c>
      <c r="X3715" s="115">
        <v>0</v>
      </c>
      <c r="Y3715" s="115">
        <v>0</v>
      </c>
      <c r="Z3715" s="115">
        <v>0</v>
      </c>
      <c r="AA3715" s="115">
        <v>0</v>
      </c>
      <c r="AB3715" s="115">
        <v>0</v>
      </c>
      <c r="AC3715" s="115">
        <v>0</v>
      </c>
      <c r="AD3715" s="115">
        <v>0</v>
      </c>
      <c r="AE3715" s="115">
        <v>0</v>
      </c>
      <c r="AF3715" s="115">
        <v>0</v>
      </c>
      <c r="AG3715" s="115">
        <v>0</v>
      </c>
    </row>
    <row r="3716" spans="1:33">
      <c r="A3716" s="115" t="s">
        <v>5435</v>
      </c>
      <c r="B3716" s="115" t="s">
        <v>19</v>
      </c>
      <c r="C3716" s="115">
        <v>0</v>
      </c>
      <c r="D3716" s="115">
        <v>0</v>
      </c>
      <c r="E3716" s="115">
        <v>0</v>
      </c>
      <c r="F3716" s="115">
        <v>0</v>
      </c>
      <c r="G3716" s="115">
        <v>0</v>
      </c>
      <c r="H3716" s="115">
        <v>0</v>
      </c>
      <c r="I3716" s="115">
        <v>0</v>
      </c>
      <c r="J3716" s="115">
        <v>0</v>
      </c>
      <c r="K3716" s="115">
        <v>0</v>
      </c>
      <c r="L3716" s="115">
        <v>0</v>
      </c>
      <c r="M3716" s="115">
        <v>0</v>
      </c>
      <c r="N3716" s="115">
        <v>0</v>
      </c>
      <c r="O3716" s="115">
        <v>0</v>
      </c>
      <c r="P3716" s="115">
        <v>0</v>
      </c>
      <c r="Q3716" s="115">
        <v>0</v>
      </c>
      <c r="R3716" s="115">
        <v>0</v>
      </c>
      <c r="S3716" s="115">
        <v>0</v>
      </c>
      <c r="T3716" s="115">
        <v>0</v>
      </c>
      <c r="U3716" s="115">
        <v>0</v>
      </c>
      <c r="V3716" s="115">
        <v>0</v>
      </c>
      <c r="W3716" s="115">
        <v>0</v>
      </c>
      <c r="X3716" s="115">
        <v>0</v>
      </c>
      <c r="Y3716" s="115">
        <v>0</v>
      </c>
      <c r="Z3716" s="115">
        <v>0</v>
      </c>
      <c r="AA3716" s="115">
        <v>0</v>
      </c>
      <c r="AB3716" s="115">
        <v>0</v>
      </c>
      <c r="AC3716" s="115">
        <v>0</v>
      </c>
      <c r="AD3716" s="115">
        <v>0</v>
      </c>
      <c r="AE3716" s="115">
        <v>0</v>
      </c>
      <c r="AF3716" s="115">
        <v>0</v>
      </c>
      <c r="AG3716" s="115">
        <v>0</v>
      </c>
    </row>
    <row r="3717" spans="1:33">
      <c r="A3717" s="115" t="s">
        <v>5436</v>
      </c>
      <c r="B3717" s="115" t="s">
        <v>19</v>
      </c>
      <c r="C3717" s="115">
        <v>0</v>
      </c>
      <c r="D3717" s="115">
        <v>0</v>
      </c>
      <c r="E3717" s="115">
        <v>0</v>
      </c>
      <c r="F3717" s="115">
        <v>0</v>
      </c>
      <c r="G3717" s="115">
        <v>0</v>
      </c>
      <c r="H3717" s="115">
        <v>0</v>
      </c>
      <c r="I3717" s="115">
        <v>0</v>
      </c>
      <c r="J3717" s="115">
        <v>0</v>
      </c>
      <c r="K3717" s="115">
        <v>0</v>
      </c>
      <c r="L3717" s="115">
        <v>0</v>
      </c>
      <c r="M3717" s="115">
        <v>0</v>
      </c>
      <c r="N3717" s="115">
        <v>0</v>
      </c>
      <c r="O3717" s="115">
        <v>0</v>
      </c>
      <c r="P3717" s="115">
        <v>0</v>
      </c>
      <c r="Q3717" s="115">
        <v>0</v>
      </c>
      <c r="R3717" s="115">
        <v>0</v>
      </c>
      <c r="S3717" s="115">
        <v>0</v>
      </c>
      <c r="T3717" s="115">
        <v>0</v>
      </c>
      <c r="U3717" s="115">
        <v>0</v>
      </c>
      <c r="V3717" s="115">
        <v>0</v>
      </c>
      <c r="W3717" s="115">
        <v>0</v>
      </c>
      <c r="X3717" s="115">
        <v>0</v>
      </c>
      <c r="Y3717" s="115">
        <v>0</v>
      </c>
      <c r="Z3717" s="115">
        <v>0</v>
      </c>
      <c r="AA3717" s="115">
        <v>0</v>
      </c>
      <c r="AB3717" s="115">
        <v>0</v>
      </c>
      <c r="AC3717" s="115">
        <v>0</v>
      </c>
      <c r="AD3717" s="115">
        <v>0</v>
      </c>
      <c r="AE3717" s="115">
        <v>0</v>
      </c>
      <c r="AF3717" s="115">
        <v>0</v>
      </c>
      <c r="AG3717" s="115">
        <v>0</v>
      </c>
    </row>
    <row r="3718" spans="1:33">
      <c r="A3718" s="115" t="s">
        <v>5437</v>
      </c>
      <c r="B3718" s="115" t="s">
        <v>19</v>
      </c>
      <c r="C3718" s="115">
        <v>0</v>
      </c>
      <c r="D3718" s="115">
        <v>0</v>
      </c>
      <c r="E3718" s="115">
        <v>0</v>
      </c>
      <c r="F3718" s="115">
        <v>0</v>
      </c>
      <c r="G3718" s="115">
        <v>0</v>
      </c>
      <c r="H3718" s="115">
        <v>0</v>
      </c>
      <c r="I3718" s="115">
        <v>0</v>
      </c>
      <c r="J3718" s="115">
        <v>0</v>
      </c>
      <c r="K3718" s="115">
        <v>0</v>
      </c>
      <c r="L3718" s="115">
        <v>0</v>
      </c>
      <c r="M3718" s="115">
        <v>0</v>
      </c>
      <c r="N3718" s="115">
        <v>0</v>
      </c>
      <c r="O3718" s="115">
        <v>0</v>
      </c>
      <c r="P3718" s="115">
        <v>0</v>
      </c>
      <c r="Q3718" s="115">
        <v>0</v>
      </c>
      <c r="R3718" s="115">
        <v>0</v>
      </c>
      <c r="S3718" s="115">
        <v>0</v>
      </c>
      <c r="T3718" s="115">
        <v>0</v>
      </c>
      <c r="U3718" s="115">
        <v>0</v>
      </c>
      <c r="V3718" s="115">
        <v>0</v>
      </c>
      <c r="W3718" s="115">
        <v>0</v>
      </c>
      <c r="X3718" s="115">
        <v>0</v>
      </c>
      <c r="Y3718" s="115">
        <v>0</v>
      </c>
      <c r="Z3718" s="115">
        <v>0</v>
      </c>
      <c r="AA3718" s="115">
        <v>0</v>
      </c>
      <c r="AB3718" s="115">
        <v>0</v>
      </c>
      <c r="AC3718" s="115">
        <v>0</v>
      </c>
      <c r="AD3718" s="115">
        <v>0</v>
      </c>
      <c r="AE3718" s="115">
        <v>0</v>
      </c>
      <c r="AF3718" s="115">
        <v>0</v>
      </c>
      <c r="AG3718" s="115">
        <v>0</v>
      </c>
    </row>
    <row r="3719" spans="1:33">
      <c r="A3719" s="115" t="s">
        <v>5438</v>
      </c>
      <c r="B3719" s="115" t="s">
        <v>19</v>
      </c>
      <c r="C3719" s="115">
        <v>0</v>
      </c>
      <c r="D3719" s="115">
        <v>0</v>
      </c>
      <c r="E3719" s="115">
        <v>0</v>
      </c>
      <c r="F3719" s="115">
        <v>0</v>
      </c>
      <c r="G3719" s="115">
        <v>0</v>
      </c>
      <c r="H3719" s="115">
        <v>0</v>
      </c>
      <c r="I3719" s="115">
        <v>0</v>
      </c>
      <c r="J3719" s="115">
        <v>0</v>
      </c>
      <c r="K3719" s="115">
        <v>0</v>
      </c>
      <c r="L3719" s="115">
        <v>0</v>
      </c>
      <c r="M3719" s="115">
        <v>0</v>
      </c>
      <c r="N3719" s="115">
        <v>0</v>
      </c>
      <c r="O3719" s="115">
        <v>0</v>
      </c>
      <c r="P3719" s="115">
        <v>0</v>
      </c>
      <c r="Q3719" s="115">
        <v>0</v>
      </c>
      <c r="R3719" s="115">
        <v>0</v>
      </c>
      <c r="S3719" s="115">
        <v>0</v>
      </c>
      <c r="T3719" s="115">
        <v>0</v>
      </c>
      <c r="U3719" s="115">
        <v>0</v>
      </c>
      <c r="V3719" s="115">
        <v>0</v>
      </c>
      <c r="W3719" s="115">
        <v>0</v>
      </c>
      <c r="X3719" s="115">
        <v>0</v>
      </c>
      <c r="Y3719" s="115">
        <v>0</v>
      </c>
      <c r="Z3719" s="115">
        <v>0</v>
      </c>
      <c r="AA3719" s="115">
        <v>0</v>
      </c>
      <c r="AB3719" s="115">
        <v>0</v>
      </c>
      <c r="AC3719" s="115">
        <v>0</v>
      </c>
      <c r="AD3719" s="115">
        <v>0</v>
      </c>
      <c r="AE3719" s="115">
        <v>0</v>
      </c>
      <c r="AF3719" s="115">
        <v>0</v>
      </c>
      <c r="AG3719" s="115">
        <v>0</v>
      </c>
    </row>
    <row r="3720" spans="1:33">
      <c r="A3720" s="115" t="s">
        <v>5439</v>
      </c>
      <c r="B3720" s="115" t="s">
        <v>19</v>
      </c>
      <c r="C3720" s="115">
        <v>0</v>
      </c>
      <c r="D3720" s="115">
        <v>0</v>
      </c>
      <c r="E3720" s="115">
        <v>0</v>
      </c>
      <c r="F3720" s="115">
        <v>0</v>
      </c>
      <c r="G3720" s="115">
        <v>0</v>
      </c>
      <c r="H3720" s="115">
        <v>0</v>
      </c>
      <c r="I3720" s="115">
        <v>0</v>
      </c>
      <c r="J3720" s="115">
        <v>0</v>
      </c>
      <c r="K3720" s="115">
        <v>0</v>
      </c>
      <c r="L3720" s="115">
        <v>0</v>
      </c>
      <c r="M3720" s="115">
        <v>0</v>
      </c>
      <c r="N3720" s="115">
        <v>0</v>
      </c>
      <c r="O3720" s="115">
        <v>0</v>
      </c>
      <c r="P3720" s="115">
        <v>0</v>
      </c>
      <c r="Q3720" s="115">
        <v>0</v>
      </c>
      <c r="R3720" s="115">
        <v>0</v>
      </c>
      <c r="S3720" s="115">
        <v>0</v>
      </c>
      <c r="T3720" s="115">
        <v>0</v>
      </c>
      <c r="U3720" s="115">
        <v>0</v>
      </c>
      <c r="V3720" s="115">
        <v>0</v>
      </c>
      <c r="W3720" s="115">
        <v>0</v>
      </c>
      <c r="X3720" s="115">
        <v>0</v>
      </c>
      <c r="Y3720" s="115">
        <v>0</v>
      </c>
      <c r="Z3720" s="115">
        <v>0</v>
      </c>
      <c r="AA3720" s="115">
        <v>0</v>
      </c>
      <c r="AB3720" s="115">
        <v>0</v>
      </c>
      <c r="AC3720" s="115">
        <v>0</v>
      </c>
      <c r="AD3720" s="115">
        <v>0</v>
      </c>
      <c r="AE3720" s="115">
        <v>0</v>
      </c>
      <c r="AF3720" s="115">
        <v>0</v>
      </c>
      <c r="AG3720" s="115">
        <v>0</v>
      </c>
    </row>
    <row r="3721" spans="1:33">
      <c r="A3721" s="115" t="s">
        <v>5440</v>
      </c>
      <c r="B3721" s="115" t="s">
        <v>19</v>
      </c>
      <c r="C3721" s="115">
        <v>0</v>
      </c>
      <c r="D3721" s="115">
        <v>0</v>
      </c>
      <c r="E3721" s="115">
        <v>0</v>
      </c>
      <c r="F3721" s="115">
        <v>0</v>
      </c>
      <c r="G3721" s="115">
        <v>0</v>
      </c>
      <c r="H3721" s="115">
        <v>0</v>
      </c>
      <c r="I3721" s="115">
        <v>0</v>
      </c>
      <c r="J3721" s="115">
        <v>0</v>
      </c>
      <c r="K3721" s="115">
        <v>0</v>
      </c>
      <c r="L3721" s="115">
        <v>0</v>
      </c>
      <c r="M3721" s="115">
        <v>0</v>
      </c>
      <c r="N3721" s="115">
        <v>0</v>
      </c>
      <c r="O3721" s="115">
        <v>0</v>
      </c>
      <c r="P3721" s="115">
        <v>0</v>
      </c>
      <c r="Q3721" s="115">
        <v>0</v>
      </c>
      <c r="R3721" s="115">
        <v>0</v>
      </c>
      <c r="S3721" s="115">
        <v>0</v>
      </c>
      <c r="T3721" s="115">
        <v>0</v>
      </c>
      <c r="U3721" s="115">
        <v>0</v>
      </c>
      <c r="V3721" s="115">
        <v>0</v>
      </c>
      <c r="W3721" s="115">
        <v>0</v>
      </c>
      <c r="X3721" s="115">
        <v>0</v>
      </c>
      <c r="Y3721" s="115">
        <v>0</v>
      </c>
      <c r="Z3721" s="115">
        <v>0</v>
      </c>
      <c r="AA3721" s="115">
        <v>0</v>
      </c>
      <c r="AB3721" s="115">
        <v>0</v>
      </c>
      <c r="AC3721" s="115">
        <v>0</v>
      </c>
      <c r="AD3721" s="115">
        <v>0</v>
      </c>
      <c r="AE3721" s="115">
        <v>0</v>
      </c>
      <c r="AF3721" s="115">
        <v>0</v>
      </c>
      <c r="AG3721" s="115">
        <v>0</v>
      </c>
    </row>
    <row r="3722" spans="1:33">
      <c r="A3722" s="115" t="s">
        <v>5441</v>
      </c>
      <c r="B3722" s="115" t="s">
        <v>19</v>
      </c>
      <c r="C3722" s="115">
        <v>0</v>
      </c>
      <c r="D3722" s="115">
        <v>0</v>
      </c>
      <c r="E3722" s="115">
        <v>0</v>
      </c>
      <c r="F3722" s="115">
        <v>0</v>
      </c>
      <c r="G3722" s="115">
        <v>0</v>
      </c>
      <c r="H3722" s="115">
        <v>0</v>
      </c>
      <c r="I3722" s="115">
        <v>0</v>
      </c>
      <c r="J3722" s="115">
        <v>0</v>
      </c>
      <c r="K3722" s="115">
        <v>0</v>
      </c>
      <c r="L3722" s="115">
        <v>0</v>
      </c>
      <c r="M3722" s="115">
        <v>0</v>
      </c>
      <c r="N3722" s="115">
        <v>0</v>
      </c>
      <c r="O3722" s="115">
        <v>0</v>
      </c>
      <c r="P3722" s="115">
        <v>0</v>
      </c>
      <c r="Q3722" s="115">
        <v>0</v>
      </c>
      <c r="R3722" s="115">
        <v>0</v>
      </c>
      <c r="S3722" s="115">
        <v>0</v>
      </c>
      <c r="T3722" s="115">
        <v>0</v>
      </c>
      <c r="U3722" s="115">
        <v>0</v>
      </c>
      <c r="V3722" s="115">
        <v>0</v>
      </c>
      <c r="W3722" s="115">
        <v>0</v>
      </c>
      <c r="X3722" s="115">
        <v>0</v>
      </c>
      <c r="Y3722" s="115">
        <v>0</v>
      </c>
      <c r="Z3722" s="115">
        <v>0</v>
      </c>
      <c r="AA3722" s="115">
        <v>0</v>
      </c>
      <c r="AB3722" s="115">
        <v>0</v>
      </c>
      <c r="AC3722" s="115">
        <v>0</v>
      </c>
      <c r="AD3722" s="115">
        <v>0</v>
      </c>
      <c r="AE3722" s="115">
        <v>0</v>
      </c>
      <c r="AF3722" s="115">
        <v>0</v>
      </c>
      <c r="AG3722" s="115">
        <v>0</v>
      </c>
    </row>
    <row r="3723" spans="1:33">
      <c r="A3723" s="115" t="s">
        <v>5442</v>
      </c>
      <c r="B3723" s="115" t="s">
        <v>19</v>
      </c>
      <c r="C3723" s="115">
        <v>0</v>
      </c>
      <c r="D3723" s="115">
        <v>0</v>
      </c>
      <c r="E3723" s="115">
        <v>0</v>
      </c>
      <c r="F3723" s="115">
        <v>0</v>
      </c>
      <c r="G3723" s="115">
        <v>0</v>
      </c>
      <c r="H3723" s="115">
        <v>0</v>
      </c>
      <c r="I3723" s="115">
        <v>0</v>
      </c>
      <c r="J3723" s="115">
        <v>0</v>
      </c>
      <c r="K3723" s="115">
        <v>0</v>
      </c>
      <c r="L3723" s="115">
        <v>0</v>
      </c>
      <c r="M3723" s="115">
        <v>0</v>
      </c>
      <c r="N3723" s="115">
        <v>0</v>
      </c>
      <c r="O3723" s="115">
        <v>0</v>
      </c>
      <c r="P3723" s="115">
        <v>0</v>
      </c>
      <c r="Q3723" s="115">
        <v>0</v>
      </c>
      <c r="R3723" s="115">
        <v>0</v>
      </c>
      <c r="S3723" s="115">
        <v>0</v>
      </c>
      <c r="T3723" s="115">
        <v>0</v>
      </c>
      <c r="U3723" s="115">
        <v>0</v>
      </c>
      <c r="V3723" s="115">
        <v>0</v>
      </c>
      <c r="W3723" s="115">
        <v>0</v>
      </c>
      <c r="X3723" s="115">
        <v>0</v>
      </c>
      <c r="Y3723" s="115">
        <v>0</v>
      </c>
      <c r="Z3723" s="115">
        <v>0</v>
      </c>
      <c r="AA3723" s="115">
        <v>0</v>
      </c>
      <c r="AB3723" s="115">
        <v>0</v>
      </c>
      <c r="AC3723" s="115">
        <v>0</v>
      </c>
      <c r="AD3723" s="115">
        <v>0</v>
      </c>
      <c r="AE3723" s="115">
        <v>0</v>
      </c>
      <c r="AF3723" s="115">
        <v>0</v>
      </c>
      <c r="AG3723" s="115">
        <v>0</v>
      </c>
    </row>
    <row r="3724" spans="1:33">
      <c r="A3724" s="115" t="s">
        <v>5443</v>
      </c>
      <c r="B3724" s="115" t="s">
        <v>19</v>
      </c>
      <c r="C3724" s="115">
        <v>0</v>
      </c>
      <c r="D3724" s="115">
        <v>0</v>
      </c>
      <c r="E3724" s="115">
        <v>0</v>
      </c>
      <c r="F3724" s="115">
        <v>0</v>
      </c>
      <c r="G3724" s="115">
        <v>0</v>
      </c>
      <c r="H3724" s="115">
        <v>0</v>
      </c>
      <c r="I3724" s="115">
        <v>0</v>
      </c>
      <c r="J3724" s="115">
        <v>0</v>
      </c>
      <c r="K3724" s="115">
        <v>0</v>
      </c>
      <c r="L3724" s="115">
        <v>0</v>
      </c>
      <c r="M3724" s="115">
        <v>0</v>
      </c>
      <c r="N3724" s="115">
        <v>0</v>
      </c>
      <c r="O3724" s="115">
        <v>0</v>
      </c>
      <c r="P3724" s="115">
        <v>0</v>
      </c>
      <c r="Q3724" s="115">
        <v>0</v>
      </c>
      <c r="R3724" s="115">
        <v>0</v>
      </c>
      <c r="S3724" s="115">
        <v>0</v>
      </c>
      <c r="T3724" s="115">
        <v>0</v>
      </c>
      <c r="U3724" s="115">
        <v>0</v>
      </c>
      <c r="V3724" s="115">
        <v>0</v>
      </c>
      <c r="W3724" s="115">
        <v>0</v>
      </c>
      <c r="X3724" s="115">
        <v>0</v>
      </c>
      <c r="Y3724" s="115">
        <v>0</v>
      </c>
      <c r="Z3724" s="115">
        <v>0</v>
      </c>
      <c r="AA3724" s="115">
        <v>0</v>
      </c>
      <c r="AB3724" s="115">
        <v>0</v>
      </c>
      <c r="AC3724" s="115">
        <v>0</v>
      </c>
      <c r="AD3724" s="115">
        <v>0</v>
      </c>
      <c r="AE3724" s="115">
        <v>0</v>
      </c>
      <c r="AF3724" s="115">
        <v>0</v>
      </c>
      <c r="AG3724" s="115">
        <v>0</v>
      </c>
    </row>
    <row r="3725" spans="1:33">
      <c r="A3725" s="115" t="s">
        <v>5444</v>
      </c>
      <c r="B3725" s="115" t="s">
        <v>19</v>
      </c>
      <c r="C3725" s="115">
        <v>0</v>
      </c>
      <c r="D3725" s="115">
        <v>0</v>
      </c>
      <c r="E3725" s="115">
        <v>0</v>
      </c>
      <c r="F3725" s="115">
        <v>0</v>
      </c>
      <c r="G3725" s="115">
        <v>0</v>
      </c>
      <c r="H3725" s="115">
        <v>0</v>
      </c>
      <c r="I3725" s="115">
        <v>0</v>
      </c>
      <c r="J3725" s="115">
        <v>0</v>
      </c>
      <c r="K3725" s="115">
        <v>0</v>
      </c>
      <c r="L3725" s="115">
        <v>0</v>
      </c>
      <c r="M3725" s="115">
        <v>0</v>
      </c>
      <c r="N3725" s="115">
        <v>0</v>
      </c>
      <c r="O3725" s="115">
        <v>0</v>
      </c>
      <c r="P3725" s="115">
        <v>0</v>
      </c>
      <c r="Q3725" s="115">
        <v>0</v>
      </c>
      <c r="R3725" s="115">
        <v>0</v>
      </c>
      <c r="S3725" s="115">
        <v>0</v>
      </c>
      <c r="T3725" s="115">
        <v>0</v>
      </c>
      <c r="U3725" s="115">
        <v>0</v>
      </c>
      <c r="V3725" s="115">
        <v>0</v>
      </c>
      <c r="W3725" s="115">
        <v>0</v>
      </c>
      <c r="X3725" s="115">
        <v>0</v>
      </c>
      <c r="Y3725" s="115">
        <v>0</v>
      </c>
      <c r="Z3725" s="115">
        <v>0</v>
      </c>
      <c r="AA3725" s="115">
        <v>0</v>
      </c>
      <c r="AB3725" s="115">
        <v>0</v>
      </c>
      <c r="AC3725" s="115">
        <v>0</v>
      </c>
      <c r="AD3725" s="115">
        <v>0</v>
      </c>
      <c r="AE3725" s="115">
        <v>0</v>
      </c>
      <c r="AF3725" s="115">
        <v>0</v>
      </c>
      <c r="AG3725" s="115">
        <v>0</v>
      </c>
    </row>
    <row r="3726" spans="1:33">
      <c r="A3726" s="115" t="s">
        <v>5445</v>
      </c>
      <c r="B3726" s="115" t="s">
        <v>19</v>
      </c>
      <c r="C3726" s="115">
        <v>0</v>
      </c>
      <c r="D3726" s="115">
        <v>0</v>
      </c>
      <c r="E3726" s="115">
        <v>0</v>
      </c>
      <c r="F3726" s="115">
        <v>0</v>
      </c>
      <c r="G3726" s="115">
        <v>0</v>
      </c>
      <c r="H3726" s="115">
        <v>0</v>
      </c>
      <c r="I3726" s="115">
        <v>0</v>
      </c>
      <c r="J3726" s="115">
        <v>0</v>
      </c>
      <c r="K3726" s="115">
        <v>0</v>
      </c>
      <c r="L3726" s="115">
        <v>0</v>
      </c>
      <c r="M3726" s="115">
        <v>0</v>
      </c>
      <c r="N3726" s="115">
        <v>0</v>
      </c>
      <c r="O3726" s="115">
        <v>0</v>
      </c>
      <c r="P3726" s="115">
        <v>0</v>
      </c>
      <c r="Q3726" s="115">
        <v>0</v>
      </c>
      <c r="R3726" s="115">
        <v>0</v>
      </c>
      <c r="S3726" s="115">
        <v>0</v>
      </c>
      <c r="T3726" s="115">
        <v>0</v>
      </c>
      <c r="U3726" s="115">
        <v>0</v>
      </c>
      <c r="V3726" s="115">
        <v>0</v>
      </c>
      <c r="W3726" s="115">
        <v>0</v>
      </c>
      <c r="X3726" s="115">
        <v>0</v>
      </c>
      <c r="Y3726" s="115">
        <v>0</v>
      </c>
      <c r="Z3726" s="115">
        <v>0</v>
      </c>
      <c r="AA3726" s="115">
        <v>0</v>
      </c>
      <c r="AB3726" s="115">
        <v>0</v>
      </c>
      <c r="AC3726" s="115">
        <v>0</v>
      </c>
      <c r="AD3726" s="115">
        <v>0</v>
      </c>
      <c r="AE3726" s="115">
        <v>0</v>
      </c>
      <c r="AF3726" s="115">
        <v>0</v>
      </c>
      <c r="AG3726" s="115">
        <v>0</v>
      </c>
    </row>
    <row r="3727" spans="1:33">
      <c r="A3727" s="115" t="s">
        <v>5446</v>
      </c>
      <c r="B3727" s="115" t="s">
        <v>19</v>
      </c>
      <c r="C3727" s="115">
        <v>0</v>
      </c>
      <c r="D3727" s="115">
        <v>0</v>
      </c>
      <c r="E3727" s="115">
        <v>0</v>
      </c>
      <c r="F3727" s="115">
        <v>0</v>
      </c>
      <c r="G3727" s="115">
        <v>0</v>
      </c>
      <c r="H3727" s="115">
        <v>0</v>
      </c>
      <c r="I3727" s="115">
        <v>0</v>
      </c>
      <c r="J3727" s="115">
        <v>0</v>
      </c>
      <c r="K3727" s="115">
        <v>0</v>
      </c>
      <c r="L3727" s="115">
        <v>0</v>
      </c>
      <c r="M3727" s="115">
        <v>0</v>
      </c>
      <c r="N3727" s="115">
        <v>0</v>
      </c>
      <c r="O3727" s="115">
        <v>0</v>
      </c>
      <c r="P3727" s="115">
        <v>0</v>
      </c>
      <c r="Q3727" s="115">
        <v>0</v>
      </c>
      <c r="R3727" s="115">
        <v>0</v>
      </c>
      <c r="S3727" s="115">
        <v>0</v>
      </c>
      <c r="T3727" s="115">
        <v>0</v>
      </c>
      <c r="U3727" s="115">
        <v>0</v>
      </c>
      <c r="V3727" s="115">
        <v>0</v>
      </c>
      <c r="W3727" s="115">
        <v>0</v>
      </c>
      <c r="X3727" s="115">
        <v>0</v>
      </c>
      <c r="Y3727" s="115">
        <v>0</v>
      </c>
      <c r="Z3727" s="115">
        <v>0</v>
      </c>
      <c r="AA3727" s="115">
        <v>0</v>
      </c>
      <c r="AB3727" s="115">
        <v>0</v>
      </c>
      <c r="AC3727" s="115">
        <v>0</v>
      </c>
      <c r="AD3727" s="115">
        <v>0</v>
      </c>
      <c r="AE3727" s="115">
        <v>0</v>
      </c>
      <c r="AF3727" s="115">
        <v>0</v>
      </c>
      <c r="AG3727" s="115">
        <v>0</v>
      </c>
    </row>
    <row r="3728" spans="1:33">
      <c r="A3728" s="115" t="s">
        <v>5447</v>
      </c>
      <c r="B3728" s="115" t="s">
        <v>19</v>
      </c>
      <c r="C3728" s="115">
        <v>0</v>
      </c>
      <c r="D3728" s="115">
        <v>0</v>
      </c>
      <c r="E3728" s="115">
        <v>0</v>
      </c>
      <c r="F3728" s="115">
        <v>0</v>
      </c>
      <c r="G3728" s="115">
        <v>0</v>
      </c>
      <c r="H3728" s="115">
        <v>0</v>
      </c>
      <c r="I3728" s="115">
        <v>0</v>
      </c>
      <c r="J3728" s="115">
        <v>0</v>
      </c>
      <c r="K3728" s="115">
        <v>0</v>
      </c>
      <c r="L3728" s="115">
        <v>0</v>
      </c>
      <c r="M3728" s="115">
        <v>0</v>
      </c>
      <c r="N3728" s="115">
        <v>0</v>
      </c>
      <c r="O3728" s="115">
        <v>0</v>
      </c>
      <c r="P3728" s="115">
        <v>0</v>
      </c>
      <c r="Q3728" s="115">
        <v>0</v>
      </c>
      <c r="R3728" s="115">
        <v>0</v>
      </c>
      <c r="S3728" s="115">
        <v>0</v>
      </c>
      <c r="T3728" s="115">
        <v>0</v>
      </c>
      <c r="U3728" s="115">
        <v>0</v>
      </c>
      <c r="V3728" s="115">
        <v>0</v>
      </c>
      <c r="W3728" s="115">
        <v>0</v>
      </c>
      <c r="X3728" s="115">
        <v>0</v>
      </c>
      <c r="Y3728" s="115">
        <v>0</v>
      </c>
      <c r="Z3728" s="115">
        <v>0</v>
      </c>
      <c r="AA3728" s="115">
        <v>0</v>
      </c>
      <c r="AB3728" s="115">
        <v>0</v>
      </c>
      <c r="AC3728" s="115">
        <v>0</v>
      </c>
      <c r="AD3728" s="115">
        <v>0</v>
      </c>
      <c r="AE3728" s="115">
        <v>0</v>
      </c>
      <c r="AF3728" s="115">
        <v>0</v>
      </c>
      <c r="AG3728" s="115">
        <v>0</v>
      </c>
    </row>
    <row r="3729" spans="1:33">
      <c r="A3729" s="115" t="s">
        <v>5448</v>
      </c>
      <c r="B3729" s="115" t="s">
        <v>19</v>
      </c>
      <c r="C3729" s="115">
        <v>0</v>
      </c>
      <c r="D3729" s="115">
        <v>0</v>
      </c>
      <c r="E3729" s="115">
        <v>0</v>
      </c>
      <c r="F3729" s="115">
        <v>0</v>
      </c>
      <c r="G3729" s="115">
        <v>0</v>
      </c>
      <c r="H3729" s="115">
        <v>0</v>
      </c>
      <c r="I3729" s="115">
        <v>0</v>
      </c>
      <c r="J3729" s="115">
        <v>0</v>
      </c>
      <c r="K3729" s="115">
        <v>0</v>
      </c>
      <c r="L3729" s="115">
        <v>0</v>
      </c>
      <c r="M3729" s="115">
        <v>0</v>
      </c>
      <c r="N3729" s="115">
        <v>0</v>
      </c>
      <c r="O3729" s="115">
        <v>0</v>
      </c>
      <c r="P3729" s="115">
        <v>0</v>
      </c>
      <c r="Q3729" s="115">
        <v>0</v>
      </c>
      <c r="R3729" s="115">
        <v>0</v>
      </c>
      <c r="S3729" s="115">
        <v>0</v>
      </c>
      <c r="T3729" s="115">
        <v>0</v>
      </c>
      <c r="U3729" s="115">
        <v>0</v>
      </c>
      <c r="V3729" s="115">
        <v>0</v>
      </c>
      <c r="W3729" s="115">
        <v>0</v>
      </c>
      <c r="X3729" s="115">
        <v>0</v>
      </c>
      <c r="Y3729" s="115">
        <v>0</v>
      </c>
      <c r="Z3729" s="115">
        <v>0</v>
      </c>
      <c r="AA3729" s="115">
        <v>0</v>
      </c>
      <c r="AB3729" s="115">
        <v>0</v>
      </c>
      <c r="AC3729" s="115">
        <v>0</v>
      </c>
      <c r="AD3729" s="115">
        <v>0</v>
      </c>
      <c r="AE3729" s="115">
        <v>0</v>
      </c>
      <c r="AF3729" s="115">
        <v>0</v>
      </c>
      <c r="AG3729" s="115">
        <v>0</v>
      </c>
    </row>
    <row r="3730" spans="1:33">
      <c r="A3730" s="115" t="s">
        <v>5449</v>
      </c>
      <c r="B3730" s="115" t="s">
        <v>19</v>
      </c>
      <c r="C3730" s="115">
        <v>0</v>
      </c>
      <c r="D3730" s="115">
        <v>0</v>
      </c>
      <c r="E3730" s="115">
        <v>0</v>
      </c>
      <c r="F3730" s="115">
        <v>0</v>
      </c>
      <c r="G3730" s="115">
        <v>0</v>
      </c>
      <c r="H3730" s="115">
        <v>0</v>
      </c>
      <c r="I3730" s="115">
        <v>0</v>
      </c>
      <c r="J3730" s="115">
        <v>0</v>
      </c>
      <c r="K3730" s="115">
        <v>0</v>
      </c>
      <c r="L3730" s="115">
        <v>0</v>
      </c>
      <c r="M3730" s="115">
        <v>0</v>
      </c>
      <c r="N3730" s="115">
        <v>0</v>
      </c>
      <c r="O3730" s="115">
        <v>0</v>
      </c>
      <c r="P3730" s="115">
        <v>0</v>
      </c>
      <c r="Q3730" s="115">
        <v>0</v>
      </c>
      <c r="R3730" s="115">
        <v>0</v>
      </c>
      <c r="S3730" s="115">
        <v>0</v>
      </c>
      <c r="T3730" s="115">
        <v>0</v>
      </c>
      <c r="U3730" s="115">
        <v>0</v>
      </c>
      <c r="V3730" s="115">
        <v>0</v>
      </c>
      <c r="W3730" s="115">
        <v>0</v>
      </c>
      <c r="X3730" s="115">
        <v>0</v>
      </c>
      <c r="Y3730" s="115">
        <v>0</v>
      </c>
      <c r="Z3730" s="115">
        <v>0</v>
      </c>
      <c r="AA3730" s="115">
        <v>0</v>
      </c>
      <c r="AB3730" s="115">
        <v>0</v>
      </c>
      <c r="AC3730" s="115">
        <v>0</v>
      </c>
      <c r="AD3730" s="115">
        <v>0</v>
      </c>
      <c r="AE3730" s="115">
        <v>0</v>
      </c>
      <c r="AF3730" s="115">
        <v>0</v>
      </c>
      <c r="AG3730" s="115">
        <v>0</v>
      </c>
    </row>
    <row r="3731" spans="1:33">
      <c r="A3731" s="115" t="s">
        <v>5450</v>
      </c>
      <c r="B3731" s="115" t="s">
        <v>19</v>
      </c>
      <c r="C3731" s="115">
        <v>0</v>
      </c>
      <c r="D3731" s="115">
        <v>0</v>
      </c>
      <c r="E3731" s="115">
        <v>0</v>
      </c>
      <c r="F3731" s="115">
        <v>0</v>
      </c>
      <c r="G3731" s="115">
        <v>0</v>
      </c>
      <c r="H3731" s="115">
        <v>0</v>
      </c>
      <c r="I3731" s="115">
        <v>0</v>
      </c>
      <c r="J3731" s="115">
        <v>0</v>
      </c>
      <c r="K3731" s="115">
        <v>0</v>
      </c>
      <c r="L3731" s="115">
        <v>0</v>
      </c>
      <c r="M3731" s="115">
        <v>0</v>
      </c>
      <c r="N3731" s="115">
        <v>0</v>
      </c>
      <c r="O3731" s="115">
        <v>0</v>
      </c>
      <c r="P3731" s="115">
        <v>0</v>
      </c>
      <c r="Q3731" s="115">
        <v>0</v>
      </c>
      <c r="R3731" s="115">
        <v>0</v>
      </c>
      <c r="S3731" s="115">
        <v>0</v>
      </c>
      <c r="T3731" s="115">
        <v>0</v>
      </c>
      <c r="U3731" s="115">
        <v>0</v>
      </c>
      <c r="V3731" s="115">
        <v>0</v>
      </c>
      <c r="W3731" s="115">
        <v>0</v>
      </c>
      <c r="X3731" s="115">
        <v>0</v>
      </c>
      <c r="Y3731" s="115">
        <v>0</v>
      </c>
      <c r="Z3731" s="115">
        <v>0</v>
      </c>
      <c r="AA3731" s="115">
        <v>0</v>
      </c>
      <c r="AB3731" s="115">
        <v>0</v>
      </c>
      <c r="AC3731" s="115">
        <v>0</v>
      </c>
      <c r="AD3731" s="115">
        <v>0</v>
      </c>
      <c r="AE3731" s="115">
        <v>0</v>
      </c>
      <c r="AF3731" s="115">
        <v>0</v>
      </c>
      <c r="AG3731" s="115">
        <v>0</v>
      </c>
    </row>
    <row r="3732" spans="1:33">
      <c r="A3732" s="115" t="s">
        <v>5451</v>
      </c>
      <c r="B3732" s="115" t="s">
        <v>19</v>
      </c>
      <c r="C3732" s="115">
        <v>0</v>
      </c>
      <c r="D3732" s="115">
        <v>0</v>
      </c>
      <c r="E3732" s="115">
        <v>0</v>
      </c>
      <c r="F3732" s="115">
        <v>0</v>
      </c>
      <c r="G3732" s="115">
        <v>0</v>
      </c>
      <c r="H3732" s="115">
        <v>0</v>
      </c>
      <c r="I3732" s="115">
        <v>0</v>
      </c>
      <c r="J3732" s="115">
        <v>0</v>
      </c>
      <c r="K3732" s="115">
        <v>0</v>
      </c>
      <c r="L3732" s="115">
        <v>0</v>
      </c>
      <c r="M3732" s="115">
        <v>0</v>
      </c>
      <c r="N3732" s="115">
        <v>0</v>
      </c>
      <c r="O3732" s="115">
        <v>0</v>
      </c>
      <c r="P3732" s="115">
        <v>0</v>
      </c>
      <c r="Q3732" s="115">
        <v>0</v>
      </c>
      <c r="R3732" s="115">
        <v>0</v>
      </c>
      <c r="S3732" s="115">
        <v>0</v>
      </c>
      <c r="T3732" s="115">
        <v>0</v>
      </c>
      <c r="U3732" s="115">
        <v>0</v>
      </c>
      <c r="V3732" s="115">
        <v>0</v>
      </c>
      <c r="W3732" s="115">
        <v>0</v>
      </c>
      <c r="X3732" s="115">
        <v>0</v>
      </c>
      <c r="Y3732" s="115">
        <v>0</v>
      </c>
      <c r="Z3732" s="115">
        <v>0</v>
      </c>
      <c r="AA3732" s="115">
        <v>0</v>
      </c>
      <c r="AB3732" s="115">
        <v>0</v>
      </c>
      <c r="AC3732" s="115">
        <v>0</v>
      </c>
      <c r="AD3732" s="115">
        <v>0</v>
      </c>
      <c r="AE3732" s="115">
        <v>0</v>
      </c>
      <c r="AF3732" s="115">
        <v>0</v>
      </c>
      <c r="AG3732" s="115">
        <v>0</v>
      </c>
    </row>
    <row r="3733" spans="1:33">
      <c r="A3733" s="115" t="s">
        <v>5452</v>
      </c>
      <c r="B3733" s="115" t="s">
        <v>19</v>
      </c>
      <c r="C3733" s="115">
        <v>0</v>
      </c>
      <c r="D3733" s="115">
        <v>0</v>
      </c>
      <c r="E3733" s="115">
        <v>0</v>
      </c>
      <c r="F3733" s="115">
        <v>0</v>
      </c>
      <c r="G3733" s="115">
        <v>0</v>
      </c>
      <c r="H3733" s="115">
        <v>0</v>
      </c>
      <c r="I3733" s="115">
        <v>0</v>
      </c>
      <c r="J3733" s="115">
        <v>0</v>
      </c>
      <c r="K3733" s="115">
        <v>0</v>
      </c>
      <c r="L3733" s="115">
        <v>0</v>
      </c>
      <c r="M3733" s="115">
        <v>0</v>
      </c>
      <c r="N3733" s="115">
        <v>0</v>
      </c>
      <c r="O3733" s="115">
        <v>0</v>
      </c>
      <c r="P3733" s="115">
        <v>0</v>
      </c>
      <c r="Q3733" s="115">
        <v>0</v>
      </c>
      <c r="R3733" s="115">
        <v>0</v>
      </c>
      <c r="S3733" s="115">
        <v>0</v>
      </c>
      <c r="T3733" s="115">
        <v>0</v>
      </c>
      <c r="U3733" s="115">
        <v>0</v>
      </c>
      <c r="V3733" s="115">
        <v>0</v>
      </c>
      <c r="W3733" s="115">
        <v>0</v>
      </c>
      <c r="X3733" s="115">
        <v>0</v>
      </c>
      <c r="Y3733" s="115">
        <v>0</v>
      </c>
      <c r="Z3733" s="115">
        <v>0</v>
      </c>
      <c r="AA3733" s="115">
        <v>0</v>
      </c>
      <c r="AB3733" s="115">
        <v>0</v>
      </c>
      <c r="AC3733" s="115">
        <v>0</v>
      </c>
      <c r="AD3733" s="115">
        <v>0</v>
      </c>
      <c r="AE3733" s="115">
        <v>0</v>
      </c>
      <c r="AF3733" s="115">
        <v>0</v>
      </c>
      <c r="AG3733" s="115">
        <v>0</v>
      </c>
    </row>
    <row r="3734" spans="1:33">
      <c r="A3734" s="115" t="s">
        <v>5453</v>
      </c>
      <c r="B3734" s="115" t="s">
        <v>19</v>
      </c>
      <c r="C3734" s="115">
        <v>0</v>
      </c>
      <c r="D3734" s="115">
        <v>0</v>
      </c>
      <c r="E3734" s="115">
        <v>0</v>
      </c>
      <c r="F3734" s="115">
        <v>0</v>
      </c>
      <c r="G3734" s="115">
        <v>0</v>
      </c>
      <c r="H3734" s="115">
        <v>0</v>
      </c>
      <c r="I3734" s="115">
        <v>0</v>
      </c>
      <c r="J3734" s="115">
        <v>0</v>
      </c>
      <c r="K3734" s="115">
        <v>0</v>
      </c>
      <c r="L3734" s="115">
        <v>0</v>
      </c>
      <c r="M3734" s="115">
        <v>0</v>
      </c>
      <c r="N3734" s="115">
        <v>0</v>
      </c>
      <c r="O3734" s="115">
        <v>0</v>
      </c>
      <c r="P3734" s="115">
        <v>0</v>
      </c>
      <c r="Q3734" s="115">
        <v>0</v>
      </c>
      <c r="R3734" s="115">
        <v>0</v>
      </c>
      <c r="S3734" s="115">
        <v>0</v>
      </c>
      <c r="T3734" s="115">
        <v>0</v>
      </c>
      <c r="U3734" s="115">
        <v>0</v>
      </c>
      <c r="V3734" s="115">
        <v>0</v>
      </c>
      <c r="W3734" s="115">
        <v>0</v>
      </c>
      <c r="X3734" s="115">
        <v>0</v>
      </c>
      <c r="Y3734" s="115">
        <v>0</v>
      </c>
      <c r="Z3734" s="115">
        <v>0</v>
      </c>
      <c r="AA3734" s="115">
        <v>0</v>
      </c>
      <c r="AB3734" s="115">
        <v>0</v>
      </c>
      <c r="AC3734" s="115">
        <v>0</v>
      </c>
      <c r="AD3734" s="115">
        <v>0</v>
      </c>
      <c r="AE3734" s="115">
        <v>0</v>
      </c>
      <c r="AF3734" s="115">
        <v>0</v>
      </c>
      <c r="AG3734" s="115">
        <v>0</v>
      </c>
    </row>
    <row r="3735" spans="1:33">
      <c r="A3735" s="115" t="s">
        <v>5454</v>
      </c>
      <c r="B3735" s="115" t="s">
        <v>19</v>
      </c>
      <c r="C3735" s="115">
        <v>0</v>
      </c>
      <c r="D3735" s="115">
        <v>0</v>
      </c>
      <c r="E3735" s="115">
        <v>0</v>
      </c>
      <c r="F3735" s="115">
        <v>0</v>
      </c>
      <c r="G3735" s="115">
        <v>0</v>
      </c>
      <c r="H3735" s="115">
        <v>0</v>
      </c>
      <c r="I3735" s="115">
        <v>0</v>
      </c>
      <c r="J3735" s="115">
        <v>0</v>
      </c>
      <c r="K3735" s="115">
        <v>0</v>
      </c>
      <c r="L3735" s="115">
        <v>0</v>
      </c>
      <c r="M3735" s="115">
        <v>0</v>
      </c>
      <c r="N3735" s="115">
        <v>0</v>
      </c>
      <c r="O3735" s="115">
        <v>0</v>
      </c>
      <c r="P3735" s="115">
        <v>0</v>
      </c>
      <c r="Q3735" s="115">
        <v>0</v>
      </c>
      <c r="R3735" s="115">
        <v>0</v>
      </c>
      <c r="S3735" s="115">
        <v>0</v>
      </c>
      <c r="T3735" s="115">
        <v>0</v>
      </c>
      <c r="U3735" s="115">
        <v>0</v>
      </c>
      <c r="V3735" s="115">
        <v>0</v>
      </c>
      <c r="W3735" s="115">
        <v>0</v>
      </c>
      <c r="X3735" s="115">
        <v>0</v>
      </c>
      <c r="Y3735" s="115">
        <v>0</v>
      </c>
      <c r="Z3735" s="115">
        <v>0</v>
      </c>
      <c r="AA3735" s="115">
        <v>0</v>
      </c>
      <c r="AB3735" s="115">
        <v>0</v>
      </c>
      <c r="AC3735" s="115">
        <v>0</v>
      </c>
      <c r="AD3735" s="115">
        <v>0</v>
      </c>
      <c r="AE3735" s="115">
        <v>0</v>
      </c>
      <c r="AF3735" s="115">
        <v>0</v>
      </c>
      <c r="AG3735" s="115">
        <v>0</v>
      </c>
    </row>
    <row r="3736" spans="1:33">
      <c r="A3736" s="115" t="s">
        <v>5455</v>
      </c>
      <c r="B3736" s="115" t="s">
        <v>19</v>
      </c>
      <c r="C3736" s="115">
        <v>0</v>
      </c>
      <c r="D3736" s="115">
        <v>0</v>
      </c>
      <c r="E3736" s="115">
        <v>0</v>
      </c>
      <c r="F3736" s="115">
        <v>0</v>
      </c>
      <c r="G3736" s="115">
        <v>0</v>
      </c>
      <c r="H3736" s="115">
        <v>0</v>
      </c>
      <c r="I3736" s="115">
        <v>0</v>
      </c>
      <c r="J3736" s="115">
        <v>0</v>
      </c>
      <c r="K3736" s="115">
        <v>0</v>
      </c>
      <c r="L3736" s="115">
        <v>0</v>
      </c>
      <c r="M3736" s="115">
        <v>0</v>
      </c>
      <c r="N3736" s="115">
        <v>0</v>
      </c>
      <c r="O3736" s="115">
        <v>0</v>
      </c>
      <c r="P3736" s="115">
        <v>0</v>
      </c>
      <c r="Q3736" s="115">
        <v>0</v>
      </c>
      <c r="R3736" s="115">
        <v>0</v>
      </c>
      <c r="S3736" s="115">
        <v>0</v>
      </c>
      <c r="T3736" s="115">
        <v>0</v>
      </c>
      <c r="U3736" s="115">
        <v>0</v>
      </c>
      <c r="V3736" s="115">
        <v>0</v>
      </c>
      <c r="W3736" s="115">
        <v>0</v>
      </c>
      <c r="X3736" s="115">
        <v>0</v>
      </c>
      <c r="Y3736" s="115">
        <v>0</v>
      </c>
      <c r="Z3736" s="115">
        <v>0</v>
      </c>
      <c r="AA3736" s="115">
        <v>0</v>
      </c>
      <c r="AB3736" s="115">
        <v>0</v>
      </c>
      <c r="AC3736" s="115">
        <v>0</v>
      </c>
      <c r="AD3736" s="115">
        <v>0</v>
      </c>
      <c r="AE3736" s="115">
        <v>0</v>
      </c>
      <c r="AF3736" s="115">
        <v>0</v>
      </c>
      <c r="AG3736" s="115">
        <v>0</v>
      </c>
    </row>
    <row r="3737" spans="1:33">
      <c r="A3737" s="115" t="s">
        <v>5456</v>
      </c>
      <c r="B3737" s="115" t="s">
        <v>19</v>
      </c>
      <c r="C3737" s="115">
        <v>0</v>
      </c>
      <c r="D3737" s="115">
        <v>0</v>
      </c>
      <c r="E3737" s="115">
        <v>0</v>
      </c>
      <c r="F3737" s="115">
        <v>0</v>
      </c>
      <c r="G3737" s="115">
        <v>0</v>
      </c>
      <c r="H3737" s="115">
        <v>0</v>
      </c>
      <c r="I3737" s="115">
        <v>0</v>
      </c>
      <c r="J3737" s="115">
        <v>0</v>
      </c>
      <c r="K3737" s="115">
        <v>0</v>
      </c>
      <c r="L3737" s="115">
        <v>0</v>
      </c>
      <c r="M3737" s="115">
        <v>0</v>
      </c>
      <c r="N3737" s="115">
        <v>0</v>
      </c>
      <c r="O3737" s="115">
        <v>0</v>
      </c>
      <c r="P3737" s="115">
        <v>0</v>
      </c>
      <c r="Q3737" s="115">
        <v>0</v>
      </c>
      <c r="R3737" s="115">
        <v>0</v>
      </c>
      <c r="S3737" s="115">
        <v>0</v>
      </c>
      <c r="T3737" s="115">
        <v>0</v>
      </c>
      <c r="U3737" s="115">
        <v>0</v>
      </c>
      <c r="V3737" s="115">
        <v>0</v>
      </c>
      <c r="W3737" s="115">
        <v>0</v>
      </c>
      <c r="X3737" s="115">
        <v>0</v>
      </c>
      <c r="Y3737" s="115">
        <v>0</v>
      </c>
      <c r="Z3737" s="115">
        <v>0</v>
      </c>
      <c r="AA3737" s="115">
        <v>0</v>
      </c>
      <c r="AB3737" s="115">
        <v>0</v>
      </c>
      <c r="AC3737" s="115">
        <v>0</v>
      </c>
      <c r="AD3737" s="115">
        <v>0</v>
      </c>
      <c r="AE3737" s="115">
        <v>0</v>
      </c>
      <c r="AF3737" s="115">
        <v>0</v>
      </c>
      <c r="AG3737" s="115">
        <v>0</v>
      </c>
    </row>
    <row r="3738" spans="1:33">
      <c r="A3738" s="115" t="s">
        <v>5457</v>
      </c>
      <c r="B3738" s="115" t="s">
        <v>19</v>
      </c>
      <c r="C3738" s="115">
        <v>0</v>
      </c>
      <c r="D3738" s="115">
        <v>0</v>
      </c>
      <c r="E3738" s="115">
        <v>0</v>
      </c>
      <c r="F3738" s="115">
        <v>0</v>
      </c>
      <c r="G3738" s="115">
        <v>0</v>
      </c>
      <c r="H3738" s="115">
        <v>0</v>
      </c>
      <c r="I3738" s="115">
        <v>0</v>
      </c>
      <c r="J3738" s="115">
        <v>0</v>
      </c>
      <c r="K3738" s="115">
        <v>0</v>
      </c>
      <c r="L3738" s="115">
        <v>0</v>
      </c>
      <c r="M3738" s="115">
        <v>0</v>
      </c>
      <c r="N3738" s="115">
        <v>0</v>
      </c>
      <c r="O3738" s="115">
        <v>0</v>
      </c>
      <c r="P3738" s="115">
        <v>0</v>
      </c>
      <c r="Q3738" s="115">
        <v>0</v>
      </c>
      <c r="R3738" s="115">
        <v>0</v>
      </c>
      <c r="S3738" s="115">
        <v>0</v>
      </c>
      <c r="T3738" s="115">
        <v>0</v>
      </c>
      <c r="U3738" s="115">
        <v>0</v>
      </c>
      <c r="V3738" s="115">
        <v>0</v>
      </c>
      <c r="W3738" s="115">
        <v>0</v>
      </c>
      <c r="X3738" s="115">
        <v>0</v>
      </c>
      <c r="Y3738" s="115">
        <v>0</v>
      </c>
      <c r="Z3738" s="115">
        <v>0</v>
      </c>
      <c r="AA3738" s="115">
        <v>0</v>
      </c>
      <c r="AB3738" s="115">
        <v>0</v>
      </c>
      <c r="AC3738" s="115">
        <v>0</v>
      </c>
      <c r="AD3738" s="115">
        <v>0</v>
      </c>
      <c r="AE3738" s="115">
        <v>0</v>
      </c>
      <c r="AF3738" s="115">
        <v>0</v>
      </c>
      <c r="AG3738" s="115">
        <v>0</v>
      </c>
    </row>
    <row r="3739" spans="1:33">
      <c r="A3739" s="115" t="s">
        <v>5458</v>
      </c>
      <c r="B3739" s="115" t="s">
        <v>19</v>
      </c>
      <c r="C3739" s="115">
        <v>0</v>
      </c>
      <c r="D3739" s="115">
        <v>0</v>
      </c>
      <c r="E3739" s="115">
        <v>0</v>
      </c>
      <c r="F3739" s="115">
        <v>0</v>
      </c>
      <c r="G3739" s="115">
        <v>0</v>
      </c>
      <c r="H3739" s="115">
        <v>0</v>
      </c>
      <c r="I3739" s="115">
        <v>0</v>
      </c>
      <c r="J3739" s="115">
        <v>0</v>
      </c>
      <c r="K3739" s="115">
        <v>0</v>
      </c>
      <c r="L3739" s="115">
        <v>0</v>
      </c>
      <c r="M3739" s="115">
        <v>0</v>
      </c>
      <c r="N3739" s="115">
        <v>0</v>
      </c>
      <c r="O3739" s="115">
        <v>0</v>
      </c>
      <c r="P3739" s="115">
        <v>0</v>
      </c>
      <c r="Q3739" s="115">
        <v>0</v>
      </c>
      <c r="R3739" s="115">
        <v>0</v>
      </c>
      <c r="S3739" s="115">
        <v>0</v>
      </c>
      <c r="T3739" s="115">
        <v>0</v>
      </c>
      <c r="U3739" s="115">
        <v>0</v>
      </c>
      <c r="V3739" s="115">
        <v>0</v>
      </c>
      <c r="W3739" s="115">
        <v>0</v>
      </c>
      <c r="X3739" s="115">
        <v>0</v>
      </c>
      <c r="Y3739" s="115">
        <v>0</v>
      </c>
      <c r="Z3739" s="115">
        <v>0</v>
      </c>
      <c r="AA3739" s="115">
        <v>0</v>
      </c>
      <c r="AB3739" s="115">
        <v>0</v>
      </c>
      <c r="AC3739" s="115">
        <v>0</v>
      </c>
      <c r="AD3739" s="115">
        <v>0</v>
      </c>
      <c r="AE3739" s="115">
        <v>0</v>
      </c>
      <c r="AF3739" s="115">
        <v>0</v>
      </c>
      <c r="AG3739" s="115">
        <v>0</v>
      </c>
    </row>
    <row r="3740" spans="1:33">
      <c r="A3740" s="115" t="s">
        <v>5459</v>
      </c>
      <c r="B3740" s="115" t="s">
        <v>19</v>
      </c>
      <c r="C3740" s="115">
        <v>0</v>
      </c>
      <c r="D3740" s="115">
        <v>0</v>
      </c>
      <c r="E3740" s="115">
        <v>0</v>
      </c>
      <c r="F3740" s="115">
        <v>0</v>
      </c>
      <c r="G3740" s="115">
        <v>0</v>
      </c>
      <c r="H3740" s="115">
        <v>0</v>
      </c>
      <c r="I3740" s="115">
        <v>0</v>
      </c>
      <c r="J3740" s="115">
        <v>0</v>
      </c>
      <c r="K3740" s="115">
        <v>0</v>
      </c>
      <c r="L3740" s="115">
        <v>0</v>
      </c>
      <c r="M3740" s="115">
        <v>0</v>
      </c>
      <c r="N3740" s="115">
        <v>0</v>
      </c>
      <c r="O3740" s="115">
        <v>0</v>
      </c>
      <c r="P3740" s="115">
        <v>0</v>
      </c>
      <c r="Q3740" s="115">
        <v>0</v>
      </c>
      <c r="R3740" s="115">
        <v>0</v>
      </c>
      <c r="S3740" s="115">
        <v>0</v>
      </c>
      <c r="T3740" s="115">
        <v>0</v>
      </c>
      <c r="U3740" s="115">
        <v>0</v>
      </c>
      <c r="V3740" s="115">
        <v>0</v>
      </c>
      <c r="W3740" s="115">
        <v>0</v>
      </c>
      <c r="X3740" s="115">
        <v>0</v>
      </c>
      <c r="Y3740" s="115">
        <v>0</v>
      </c>
      <c r="Z3740" s="115">
        <v>0</v>
      </c>
      <c r="AA3740" s="115">
        <v>0</v>
      </c>
      <c r="AB3740" s="115">
        <v>0</v>
      </c>
      <c r="AC3740" s="115">
        <v>0</v>
      </c>
      <c r="AD3740" s="115">
        <v>0</v>
      </c>
      <c r="AE3740" s="115">
        <v>0</v>
      </c>
      <c r="AF3740" s="115">
        <v>0</v>
      </c>
      <c r="AG3740" s="115">
        <v>0</v>
      </c>
    </row>
    <row r="3741" spans="1:33">
      <c r="A3741" s="115" t="s">
        <v>5460</v>
      </c>
      <c r="B3741" s="115" t="s">
        <v>19</v>
      </c>
      <c r="C3741" s="115">
        <v>0</v>
      </c>
      <c r="D3741" s="115">
        <v>0</v>
      </c>
      <c r="E3741" s="115">
        <v>0</v>
      </c>
      <c r="F3741" s="115">
        <v>0</v>
      </c>
      <c r="G3741" s="115">
        <v>0</v>
      </c>
      <c r="H3741" s="115">
        <v>0</v>
      </c>
      <c r="I3741" s="115">
        <v>0</v>
      </c>
      <c r="J3741" s="115">
        <v>0</v>
      </c>
      <c r="K3741" s="115">
        <v>0</v>
      </c>
      <c r="L3741" s="115">
        <v>0</v>
      </c>
      <c r="M3741" s="115">
        <v>0</v>
      </c>
      <c r="N3741" s="115">
        <v>0</v>
      </c>
      <c r="O3741" s="115">
        <v>0</v>
      </c>
      <c r="P3741" s="115">
        <v>0</v>
      </c>
      <c r="Q3741" s="115">
        <v>0</v>
      </c>
      <c r="R3741" s="115">
        <v>0</v>
      </c>
      <c r="S3741" s="115">
        <v>0</v>
      </c>
      <c r="T3741" s="115">
        <v>0</v>
      </c>
      <c r="U3741" s="115">
        <v>0</v>
      </c>
      <c r="V3741" s="115">
        <v>0</v>
      </c>
      <c r="W3741" s="115">
        <v>0</v>
      </c>
      <c r="X3741" s="115">
        <v>0</v>
      </c>
      <c r="Y3741" s="115">
        <v>0</v>
      </c>
      <c r="Z3741" s="115">
        <v>0</v>
      </c>
      <c r="AA3741" s="115">
        <v>0</v>
      </c>
      <c r="AB3741" s="115">
        <v>0</v>
      </c>
      <c r="AC3741" s="115">
        <v>0</v>
      </c>
      <c r="AD3741" s="115">
        <v>0</v>
      </c>
      <c r="AE3741" s="115">
        <v>0</v>
      </c>
      <c r="AF3741" s="115">
        <v>0</v>
      </c>
      <c r="AG3741" s="115">
        <v>0</v>
      </c>
    </row>
    <row r="3742" spans="1:33">
      <c r="A3742" s="115" t="s">
        <v>5461</v>
      </c>
      <c r="B3742" s="115" t="s">
        <v>19</v>
      </c>
      <c r="C3742" s="115">
        <v>0</v>
      </c>
      <c r="D3742" s="115">
        <v>0</v>
      </c>
      <c r="E3742" s="115">
        <v>0</v>
      </c>
      <c r="F3742" s="115">
        <v>0</v>
      </c>
      <c r="G3742" s="115">
        <v>0</v>
      </c>
      <c r="H3742" s="115">
        <v>0</v>
      </c>
      <c r="I3742" s="115">
        <v>0</v>
      </c>
      <c r="J3742" s="115">
        <v>0</v>
      </c>
      <c r="K3742" s="115">
        <v>0</v>
      </c>
      <c r="L3742" s="115">
        <v>0</v>
      </c>
      <c r="M3742" s="115">
        <v>0</v>
      </c>
      <c r="N3742" s="115">
        <v>0</v>
      </c>
      <c r="O3742" s="115">
        <v>0</v>
      </c>
      <c r="P3742" s="115">
        <v>0</v>
      </c>
      <c r="Q3742" s="115">
        <v>0</v>
      </c>
      <c r="R3742" s="115">
        <v>0</v>
      </c>
      <c r="S3742" s="115">
        <v>0</v>
      </c>
      <c r="T3742" s="115">
        <v>0</v>
      </c>
      <c r="U3742" s="115">
        <v>0</v>
      </c>
      <c r="V3742" s="115">
        <v>0</v>
      </c>
      <c r="W3742" s="115">
        <v>0</v>
      </c>
      <c r="X3742" s="115">
        <v>0</v>
      </c>
      <c r="Y3742" s="115">
        <v>0</v>
      </c>
      <c r="Z3742" s="115">
        <v>0</v>
      </c>
      <c r="AA3742" s="115">
        <v>0</v>
      </c>
      <c r="AB3742" s="115">
        <v>0</v>
      </c>
      <c r="AC3742" s="115">
        <v>0</v>
      </c>
      <c r="AD3742" s="115">
        <v>0</v>
      </c>
      <c r="AE3742" s="115">
        <v>0</v>
      </c>
      <c r="AF3742" s="115">
        <v>0</v>
      </c>
      <c r="AG3742" s="115">
        <v>0</v>
      </c>
    </row>
    <row r="3743" spans="1:33">
      <c r="A3743" s="115" t="s">
        <v>5462</v>
      </c>
      <c r="B3743" s="115" t="s">
        <v>19</v>
      </c>
      <c r="C3743" s="115">
        <v>0</v>
      </c>
      <c r="D3743" s="115">
        <v>0</v>
      </c>
      <c r="E3743" s="115">
        <v>0</v>
      </c>
      <c r="F3743" s="115">
        <v>0</v>
      </c>
      <c r="G3743" s="115">
        <v>0</v>
      </c>
      <c r="H3743" s="115">
        <v>0</v>
      </c>
      <c r="I3743" s="115">
        <v>0</v>
      </c>
      <c r="J3743" s="115">
        <v>0</v>
      </c>
      <c r="K3743" s="115">
        <v>0</v>
      </c>
      <c r="L3743" s="115">
        <v>0</v>
      </c>
      <c r="M3743" s="115">
        <v>0</v>
      </c>
      <c r="N3743" s="115">
        <v>0</v>
      </c>
      <c r="O3743" s="115">
        <v>0</v>
      </c>
      <c r="P3743" s="115">
        <v>0</v>
      </c>
      <c r="Q3743" s="115">
        <v>0</v>
      </c>
      <c r="R3743" s="115">
        <v>0</v>
      </c>
      <c r="S3743" s="115">
        <v>0</v>
      </c>
      <c r="T3743" s="115">
        <v>0</v>
      </c>
      <c r="U3743" s="115">
        <v>0</v>
      </c>
      <c r="V3743" s="115">
        <v>0</v>
      </c>
      <c r="W3743" s="115">
        <v>0</v>
      </c>
      <c r="X3743" s="115">
        <v>0</v>
      </c>
      <c r="Y3743" s="115">
        <v>0</v>
      </c>
      <c r="Z3743" s="115">
        <v>0</v>
      </c>
      <c r="AA3743" s="115">
        <v>0</v>
      </c>
      <c r="AB3743" s="115">
        <v>0</v>
      </c>
      <c r="AC3743" s="115">
        <v>0</v>
      </c>
      <c r="AD3743" s="115">
        <v>0</v>
      </c>
      <c r="AE3743" s="115">
        <v>0</v>
      </c>
      <c r="AF3743" s="115">
        <v>0</v>
      </c>
      <c r="AG3743" s="115">
        <v>0</v>
      </c>
    </row>
    <row r="3744" spans="1:33">
      <c r="A3744" s="115" t="s">
        <v>5463</v>
      </c>
      <c r="B3744" s="115" t="s">
        <v>19</v>
      </c>
      <c r="C3744" s="115">
        <v>0</v>
      </c>
      <c r="D3744" s="115">
        <v>0</v>
      </c>
      <c r="E3744" s="115">
        <v>0</v>
      </c>
      <c r="F3744" s="115">
        <v>0</v>
      </c>
      <c r="G3744" s="115">
        <v>0</v>
      </c>
      <c r="H3744" s="115">
        <v>0</v>
      </c>
      <c r="I3744" s="115">
        <v>0</v>
      </c>
      <c r="J3744" s="115">
        <v>0</v>
      </c>
      <c r="K3744" s="115">
        <v>0</v>
      </c>
      <c r="L3744" s="115">
        <v>0</v>
      </c>
      <c r="M3744" s="115">
        <v>0</v>
      </c>
      <c r="N3744" s="115">
        <v>0</v>
      </c>
      <c r="O3744" s="115">
        <v>0</v>
      </c>
      <c r="P3744" s="115">
        <v>0</v>
      </c>
      <c r="Q3744" s="115">
        <v>0</v>
      </c>
      <c r="R3744" s="115">
        <v>0</v>
      </c>
      <c r="S3744" s="115">
        <v>0</v>
      </c>
      <c r="T3744" s="115">
        <v>0</v>
      </c>
      <c r="U3744" s="115">
        <v>0</v>
      </c>
      <c r="V3744" s="115">
        <v>0</v>
      </c>
      <c r="W3744" s="115">
        <v>0</v>
      </c>
      <c r="X3744" s="115">
        <v>0</v>
      </c>
      <c r="Y3744" s="115">
        <v>0</v>
      </c>
      <c r="Z3744" s="115">
        <v>0</v>
      </c>
      <c r="AA3744" s="115">
        <v>0</v>
      </c>
      <c r="AB3744" s="115">
        <v>0</v>
      </c>
      <c r="AC3744" s="115">
        <v>0</v>
      </c>
      <c r="AD3744" s="115">
        <v>0</v>
      </c>
      <c r="AE3744" s="115">
        <v>0</v>
      </c>
      <c r="AF3744" s="115">
        <v>0</v>
      </c>
      <c r="AG3744" s="115">
        <v>0</v>
      </c>
    </row>
    <row r="3745" spans="1:33">
      <c r="A3745" s="115" t="s">
        <v>5464</v>
      </c>
      <c r="B3745" s="115" t="s">
        <v>19</v>
      </c>
      <c r="C3745" s="115">
        <v>0</v>
      </c>
      <c r="D3745" s="115">
        <v>0</v>
      </c>
      <c r="E3745" s="115">
        <v>0</v>
      </c>
      <c r="F3745" s="115">
        <v>0</v>
      </c>
      <c r="G3745" s="115">
        <v>0</v>
      </c>
      <c r="H3745" s="115">
        <v>0</v>
      </c>
      <c r="I3745" s="115">
        <v>0</v>
      </c>
      <c r="J3745" s="115">
        <v>0</v>
      </c>
      <c r="K3745" s="115">
        <v>0</v>
      </c>
      <c r="L3745" s="115">
        <v>0</v>
      </c>
      <c r="M3745" s="115">
        <v>0</v>
      </c>
      <c r="N3745" s="115">
        <v>0</v>
      </c>
      <c r="O3745" s="115">
        <v>0</v>
      </c>
      <c r="P3745" s="115">
        <v>0</v>
      </c>
      <c r="Q3745" s="115">
        <v>0</v>
      </c>
      <c r="R3745" s="115">
        <v>0</v>
      </c>
      <c r="S3745" s="115">
        <v>0</v>
      </c>
      <c r="T3745" s="115">
        <v>0</v>
      </c>
      <c r="U3745" s="115">
        <v>0</v>
      </c>
      <c r="V3745" s="115">
        <v>0</v>
      </c>
      <c r="W3745" s="115">
        <v>0</v>
      </c>
      <c r="X3745" s="115">
        <v>0</v>
      </c>
      <c r="Y3745" s="115">
        <v>0</v>
      </c>
      <c r="Z3745" s="115">
        <v>0</v>
      </c>
      <c r="AA3745" s="115">
        <v>0</v>
      </c>
      <c r="AB3745" s="115">
        <v>0</v>
      </c>
      <c r="AC3745" s="115">
        <v>0</v>
      </c>
      <c r="AD3745" s="115">
        <v>0</v>
      </c>
      <c r="AE3745" s="115">
        <v>0</v>
      </c>
      <c r="AF3745" s="115">
        <v>0</v>
      </c>
      <c r="AG3745" s="115">
        <v>0</v>
      </c>
    </row>
    <row r="3746" spans="1:33">
      <c r="A3746" s="115" t="s">
        <v>5465</v>
      </c>
      <c r="B3746" s="115" t="s">
        <v>19</v>
      </c>
      <c r="C3746" s="115">
        <v>0</v>
      </c>
      <c r="D3746" s="115">
        <v>0</v>
      </c>
      <c r="E3746" s="115">
        <v>0</v>
      </c>
      <c r="F3746" s="115">
        <v>0</v>
      </c>
      <c r="G3746" s="115">
        <v>0</v>
      </c>
      <c r="H3746" s="115">
        <v>0</v>
      </c>
      <c r="I3746" s="115">
        <v>0</v>
      </c>
      <c r="J3746" s="115">
        <v>0</v>
      </c>
      <c r="K3746" s="115">
        <v>0</v>
      </c>
      <c r="L3746" s="115">
        <v>0</v>
      </c>
      <c r="M3746" s="115">
        <v>0</v>
      </c>
      <c r="N3746" s="115">
        <v>0</v>
      </c>
      <c r="O3746" s="115">
        <v>0</v>
      </c>
      <c r="P3746" s="115">
        <v>0</v>
      </c>
      <c r="Q3746" s="115">
        <v>0</v>
      </c>
      <c r="R3746" s="115">
        <v>0</v>
      </c>
      <c r="S3746" s="115">
        <v>0</v>
      </c>
      <c r="T3746" s="115">
        <v>0</v>
      </c>
      <c r="U3746" s="115">
        <v>0</v>
      </c>
      <c r="V3746" s="115">
        <v>0</v>
      </c>
      <c r="W3746" s="115">
        <v>0</v>
      </c>
      <c r="X3746" s="115">
        <v>0</v>
      </c>
      <c r="Y3746" s="115">
        <v>0</v>
      </c>
      <c r="Z3746" s="115">
        <v>0</v>
      </c>
      <c r="AA3746" s="115">
        <v>0</v>
      </c>
      <c r="AB3746" s="115">
        <v>0</v>
      </c>
      <c r="AC3746" s="115">
        <v>0</v>
      </c>
      <c r="AD3746" s="115">
        <v>0</v>
      </c>
      <c r="AE3746" s="115">
        <v>0</v>
      </c>
      <c r="AF3746" s="115">
        <v>0</v>
      </c>
      <c r="AG3746" s="115">
        <v>0</v>
      </c>
    </row>
    <row r="3747" spans="1:33">
      <c r="A3747" s="115" t="s">
        <v>5466</v>
      </c>
      <c r="B3747" s="115" t="s">
        <v>19</v>
      </c>
      <c r="C3747" s="115">
        <v>0</v>
      </c>
      <c r="D3747" s="115">
        <v>0</v>
      </c>
      <c r="E3747" s="115">
        <v>0</v>
      </c>
      <c r="F3747" s="115">
        <v>0</v>
      </c>
      <c r="G3747" s="115">
        <v>0</v>
      </c>
      <c r="H3747" s="115">
        <v>0</v>
      </c>
      <c r="I3747" s="115">
        <v>0</v>
      </c>
      <c r="J3747" s="115">
        <v>0</v>
      </c>
      <c r="K3747" s="115">
        <v>0</v>
      </c>
      <c r="L3747" s="115">
        <v>0</v>
      </c>
      <c r="M3747" s="115">
        <v>0</v>
      </c>
      <c r="N3747" s="115">
        <v>0</v>
      </c>
      <c r="O3747" s="115">
        <v>0</v>
      </c>
      <c r="P3747" s="115">
        <v>0</v>
      </c>
      <c r="Q3747" s="115">
        <v>0</v>
      </c>
      <c r="R3747" s="115">
        <v>0</v>
      </c>
      <c r="S3747" s="115">
        <v>0</v>
      </c>
      <c r="T3747" s="115">
        <v>0</v>
      </c>
      <c r="U3747" s="115">
        <v>0</v>
      </c>
      <c r="V3747" s="115">
        <v>0</v>
      </c>
      <c r="W3747" s="115">
        <v>0</v>
      </c>
      <c r="X3747" s="115">
        <v>0</v>
      </c>
      <c r="Y3747" s="115">
        <v>0</v>
      </c>
      <c r="Z3747" s="115">
        <v>0</v>
      </c>
      <c r="AA3747" s="115">
        <v>0</v>
      </c>
      <c r="AB3747" s="115">
        <v>0</v>
      </c>
      <c r="AC3747" s="115">
        <v>0</v>
      </c>
      <c r="AD3747" s="115">
        <v>0</v>
      </c>
      <c r="AE3747" s="115">
        <v>0</v>
      </c>
      <c r="AF3747" s="115">
        <v>0</v>
      </c>
      <c r="AG3747" s="115">
        <v>0</v>
      </c>
    </row>
    <row r="3748" spans="1:33">
      <c r="A3748" s="115" t="s">
        <v>5467</v>
      </c>
      <c r="B3748" s="115" t="s">
        <v>19</v>
      </c>
      <c r="C3748" s="115">
        <v>0</v>
      </c>
      <c r="D3748" s="115">
        <v>0</v>
      </c>
      <c r="E3748" s="115">
        <v>0</v>
      </c>
      <c r="F3748" s="115">
        <v>0</v>
      </c>
      <c r="G3748" s="115">
        <v>0</v>
      </c>
      <c r="H3748" s="115">
        <v>0</v>
      </c>
      <c r="I3748" s="115">
        <v>0</v>
      </c>
      <c r="J3748" s="115">
        <v>0</v>
      </c>
      <c r="K3748" s="115">
        <v>0</v>
      </c>
      <c r="L3748" s="115">
        <v>0</v>
      </c>
      <c r="M3748" s="115">
        <v>0</v>
      </c>
      <c r="N3748" s="115">
        <v>0</v>
      </c>
      <c r="O3748" s="115">
        <v>0</v>
      </c>
      <c r="P3748" s="115">
        <v>0</v>
      </c>
      <c r="Q3748" s="115">
        <v>0</v>
      </c>
      <c r="R3748" s="115">
        <v>0</v>
      </c>
      <c r="S3748" s="115">
        <v>0</v>
      </c>
      <c r="T3748" s="115">
        <v>0</v>
      </c>
      <c r="U3748" s="115">
        <v>0</v>
      </c>
      <c r="V3748" s="115">
        <v>0</v>
      </c>
      <c r="W3748" s="115">
        <v>0</v>
      </c>
      <c r="X3748" s="115">
        <v>0</v>
      </c>
      <c r="Y3748" s="115">
        <v>0</v>
      </c>
      <c r="Z3748" s="115">
        <v>0</v>
      </c>
      <c r="AA3748" s="115">
        <v>0</v>
      </c>
      <c r="AB3748" s="115">
        <v>0</v>
      </c>
      <c r="AC3748" s="115">
        <v>0</v>
      </c>
      <c r="AD3748" s="115">
        <v>0</v>
      </c>
      <c r="AE3748" s="115">
        <v>0</v>
      </c>
      <c r="AF3748" s="115">
        <v>0</v>
      </c>
      <c r="AG3748" s="115">
        <v>0</v>
      </c>
    </row>
    <row r="3749" spans="1:33">
      <c r="A3749" s="115" t="s">
        <v>5468</v>
      </c>
      <c r="B3749" s="115" t="s">
        <v>19</v>
      </c>
      <c r="C3749" s="115">
        <v>0</v>
      </c>
      <c r="D3749" s="115">
        <v>0</v>
      </c>
      <c r="E3749" s="115">
        <v>0</v>
      </c>
      <c r="F3749" s="115">
        <v>0</v>
      </c>
      <c r="G3749" s="115">
        <v>0</v>
      </c>
      <c r="H3749" s="115">
        <v>0</v>
      </c>
      <c r="I3749" s="115">
        <v>0</v>
      </c>
      <c r="J3749" s="115">
        <v>0</v>
      </c>
      <c r="K3749" s="115">
        <v>0</v>
      </c>
      <c r="L3749" s="115">
        <v>0</v>
      </c>
      <c r="M3749" s="115">
        <v>0</v>
      </c>
      <c r="N3749" s="115">
        <v>0</v>
      </c>
      <c r="O3749" s="115">
        <v>0</v>
      </c>
      <c r="P3749" s="115">
        <v>0</v>
      </c>
      <c r="Q3749" s="115">
        <v>0</v>
      </c>
      <c r="R3749" s="115">
        <v>0</v>
      </c>
      <c r="S3749" s="115">
        <v>0</v>
      </c>
      <c r="T3749" s="115">
        <v>0</v>
      </c>
      <c r="U3749" s="115">
        <v>0</v>
      </c>
      <c r="V3749" s="115">
        <v>0</v>
      </c>
      <c r="W3749" s="115">
        <v>0</v>
      </c>
      <c r="X3749" s="115">
        <v>0</v>
      </c>
      <c r="Y3749" s="115">
        <v>0</v>
      </c>
      <c r="Z3749" s="115">
        <v>0</v>
      </c>
      <c r="AA3749" s="115">
        <v>0</v>
      </c>
      <c r="AB3749" s="115">
        <v>0</v>
      </c>
      <c r="AC3749" s="115">
        <v>0</v>
      </c>
      <c r="AD3749" s="115">
        <v>0</v>
      </c>
      <c r="AE3749" s="115">
        <v>0</v>
      </c>
      <c r="AF3749" s="115">
        <v>0</v>
      </c>
      <c r="AG3749" s="115">
        <v>0</v>
      </c>
    </row>
    <row r="3750" spans="1:33">
      <c r="A3750" s="115" t="s">
        <v>5469</v>
      </c>
      <c r="B3750" s="115" t="s">
        <v>19</v>
      </c>
      <c r="C3750" s="115">
        <v>0</v>
      </c>
      <c r="D3750" s="115">
        <v>0</v>
      </c>
      <c r="E3750" s="115">
        <v>0</v>
      </c>
      <c r="F3750" s="115">
        <v>0</v>
      </c>
      <c r="G3750" s="115">
        <v>0</v>
      </c>
      <c r="H3750" s="115">
        <v>0</v>
      </c>
      <c r="I3750" s="115">
        <v>0</v>
      </c>
      <c r="J3750" s="115">
        <v>0</v>
      </c>
      <c r="K3750" s="115">
        <v>0</v>
      </c>
      <c r="L3750" s="115">
        <v>0</v>
      </c>
      <c r="M3750" s="115">
        <v>0</v>
      </c>
      <c r="N3750" s="115">
        <v>0</v>
      </c>
      <c r="O3750" s="115">
        <v>0</v>
      </c>
      <c r="P3750" s="115">
        <v>0</v>
      </c>
      <c r="Q3750" s="115">
        <v>0</v>
      </c>
      <c r="R3750" s="115">
        <v>0</v>
      </c>
      <c r="S3750" s="115">
        <v>0</v>
      </c>
      <c r="T3750" s="115">
        <v>0</v>
      </c>
      <c r="U3750" s="115">
        <v>0</v>
      </c>
      <c r="V3750" s="115">
        <v>0</v>
      </c>
      <c r="W3750" s="115">
        <v>0</v>
      </c>
      <c r="X3750" s="115">
        <v>0</v>
      </c>
      <c r="Y3750" s="115">
        <v>0</v>
      </c>
      <c r="Z3750" s="115">
        <v>0</v>
      </c>
      <c r="AA3750" s="115">
        <v>0</v>
      </c>
      <c r="AB3750" s="115">
        <v>0</v>
      </c>
      <c r="AC3750" s="115">
        <v>0</v>
      </c>
      <c r="AD3750" s="115">
        <v>0</v>
      </c>
      <c r="AE3750" s="115">
        <v>0</v>
      </c>
      <c r="AF3750" s="115">
        <v>0</v>
      </c>
      <c r="AG3750" s="115">
        <v>0</v>
      </c>
    </row>
    <row r="3751" spans="1:33">
      <c r="A3751" s="115" t="s">
        <v>5470</v>
      </c>
      <c r="B3751" s="115" t="s">
        <v>19</v>
      </c>
      <c r="C3751" s="115">
        <v>0</v>
      </c>
      <c r="D3751" s="115">
        <v>0</v>
      </c>
      <c r="E3751" s="115">
        <v>0</v>
      </c>
      <c r="F3751" s="115">
        <v>0</v>
      </c>
      <c r="G3751" s="115">
        <v>0</v>
      </c>
      <c r="H3751" s="115">
        <v>0</v>
      </c>
      <c r="I3751" s="115">
        <v>0</v>
      </c>
      <c r="J3751" s="115">
        <v>0</v>
      </c>
      <c r="K3751" s="115">
        <v>0</v>
      </c>
      <c r="L3751" s="115">
        <v>0</v>
      </c>
      <c r="M3751" s="115">
        <v>0</v>
      </c>
      <c r="N3751" s="115">
        <v>0</v>
      </c>
      <c r="O3751" s="115">
        <v>0</v>
      </c>
      <c r="P3751" s="115">
        <v>0</v>
      </c>
      <c r="Q3751" s="115">
        <v>0</v>
      </c>
      <c r="R3751" s="115">
        <v>0</v>
      </c>
      <c r="S3751" s="115">
        <v>0</v>
      </c>
      <c r="T3751" s="115">
        <v>0</v>
      </c>
      <c r="U3751" s="115">
        <v>0</v>
      </c>
      <c r="V3751" s="115">
        <v>0</v>
      </c>
      <c r="W3751" s="115">
        <v>0</v>
      </c>
      <c r="X3751" s="115">
        <v>0</v>
      </c>
      <c r="Y3751" s="115">
        <v>0</v>
      </c>
      <c r="Z3751" s="115">
        <v>0</v>
      </c>
      <c r="AA3751" s="115">
        <v>0</v>
      </c>
      <c r="AB3751" s="115">
        <v>0</v>
      </c>
      <c r="AC3751" s="115">
        <v>0</v>
      </c>
      <c r="AD3751" s="115">
        <v>0</v>
      </c>
      <c r="AE3751" s="115">
        <v>0</v>
      </c>
      <c r="AF3751" s="115">
        <v>0</v>
      </c>
      <c r="AG3751" s="115">
        <v>0</v>
      </c>
    </row>
    <row r="3752" spans="1:33">
      <c r="A3752" s="115" t="s">
        <v>5471</v>
      </c>
      <c r="B3752" s="115" t="s">
        <v>19</v>
      </c>
      <c r="C3752" s="115">
        <v>0</v>
      </c>
      <c r="D3752" s="115">
        <v>0</v>
      </c>
      <c r="E3752" s="115">
        <v>0</v>
      </c>
      <c r="F3752" s="115">
        <v>0</v>
      </c>
      <c r="G3752" s="115">
        <v>0</v>
      </c>
      <c r="H3752" s="115">
        <v>0</v>
      </c>
      <c r="I3752" s="115">
        <v>0</v>
      </c>
      <c r="J3752" s="115">
        <v>0</v>
      </c>
      <c r="K3752" s="115">
        <v>0</v>
      </c>
      <c r="L3752" s="115">
        <v>0</v>
      </c>
      <c r="M3752" s="115">
        <v>0</v>
      </c>
      <c r="N3752" s="115">
        <v>0</v>
      </c>
      <c r="O3752" s="115">
        <v>0</v>
      </c>
      <c r="P3752" s="115">
        <v>0</v>
      </c>
      <c r="Q3752" s="115">
        <v>0</v>
      </c>
      <c r="R3752" s="115">
        <v>0</v>
      </c>
      <c r="S3752" s="115">
        <v>0</v>
      </c>
      <c r="T3752" s="115">
        <v>0</v>
      </c>
      <c r="U3752" s="115">
        <v>0</v>
      </c>
      <c r="V3752" s="115">
        <v>0</v>
      </c>
      <c r="W3752" s="115">
        <v>0</v>
      </c>
      <c r="X3752" s="115">
        <v>0</v>
      </c>
      <c r="Y3752" s="115">
        <v>0</v>
      </c>
      <c r="Z3752" s="115">
        <v>0</v>
      </c>
      <c r="AA3752" s="115">
        <v>0</v>
      </c>
      <c r="AB3752" s="115">
        <v>0</v>
      </c>
      <c r="AC3752" s="115">
        <v>0</v>
      </c>
      <c r="AD3752" s="115">
        <v>0</v>
      </c>
      <c r="AE3752" s="115">
        <v>0</v>
      </c>
      <c r="AF3752" s="115">
        <v>0</v>
      </c>
      <c r="AG3752" s="115">
        <v>0</v>
      </c>
    </row>
    <row r="3753" spans="1:33">
      <c r="A3753" s="115" t="s">
        <v>5472</v>
      </c>
      <c r="B3753" s="115" t="s">
        <v>19</v>
      </c>
      <c r="C3753" s="115">
        <v>0</v>
      </c>
      <c r="D3753" s="115">
        <v>0</v>
      </c>
      <c r="E3753" s="115">
        <v>0</v>
      </c>
      <c r="F3753" s="115">
        <v>0</v>
      </c>
      <c r="G3753" s="115">
        <v>0</v>
      </c>
      <c r="H3753" s="115">
        <v>0</v>
      </c>
      <c r="I3753" s="115">
        <v>0</v>
      </c>
      <c r="J3753" s="115">
        <v>0</v>
      </c>
      <c r="K3753" s="115">
        <v>0</v>
      </c>
      <c r="L3753" s="115">
        <v>0</v>
      </c>
      <c r="M3753" s="115">
        <v>0</v>
      </c>
      <c r="N3753" s="115">
        <v>0</v>
      </c>
      <c r="O3753" s="115">
        <v>0</v>
      </c>
      <c r="P3753" s="115">
        <v>0</v>
      </c>
      <c r="Q3753" s="115">
        <v>0</v>
      </c>
      <c r="R3753" s="115">
        <v>0</v>
      </c>
      <c r="S3753" s="115">
        <v>0</v>
      </c>
      <c r="T3753" s="115">
        <v>0</v>
      </c>
      <c r="U3753" s="115">
        <v>0</v>
      </c>
      <c r="V3753" s="115">
        <v>0</v>
      </c>
      <c r="W3753" s="115">
        <v>0</v>
      </c>
      <c r="X3753" s="115">
        <v>0</v>
      </c>
      <c r="Y3753" s="115">
        <v>0</v>
      </c>
      <c r="Z3753" s="115">
        <v>0</v>
      </c>
      <c r="AA3753" s="115">
        <v>0</v>
      </c>
      <c r="AB3753" s="115">
        <v>0</v>
      </c>
      <c r="AC3753" s="115">
        <v>0</v>
      </c>
      <c r="AD3753" s="115">
        <v>0</v>
      </c>
      <c r="AE3753" s="115">
        <v>0</v>
      </c>
      <c r="AF3753" s="115">
        <v>0</v>
      </c>
      <c r="AG3753" s="115">
        <v>0</v>
      </c>
    </row>
    <row r="3754" spans="1:33">
      <c r="A3754" s="115" t="s">
        <v>5473</v>
      </c>
      <c r="B3754" s="115" t="s">
        <v>19</v>
      </c>
      <c r="C3754" s="115">
        <v>0</v>
      </c>
      <c r="D3754" s="115">
        <v>0</v>
      </c>
      <c r="E3754" s="115">
        <v>0</v>
      </c>
      <c r="F3754" s="115">
        <v>0</v>
      </c>
      <c r="G3754" s="115">
        <v>0</v>
      </c>
      <c r="H3754" s="115">
        <v>0</v>
      </c>
      <c r="I3754" s="115">
        <v>0</v>
      </c>
      <c r="J3754" s="115">
        <v>0</v>
      </c>
      <c r="K3754" s="115">
        <v>0</v>
      </c>
      <c r="L3754" s="115">
        <v>0</v>
      </c>
      <c r="M3754" s="115">
        <v>0</v>
      </c>
      <c r="N3754" s="115">
        <v>0</v>
      </c>
      <c r="O3754" s="115">
        <v>0</v>
      </c>
      <c r="P3754" s="115">
        <v>0</v>
      </c>
      <c r="Q3754" s="115">
        <v>0</v>
      </c>
      <c r="R3754" s="115">
        <v>0</v>
      </c>
      <c r="S3754" s="115">
        <v>0</v>
      </c>
      <c r="T3754" s="115">
        <v>0</v>
      </c>
      <c r="U3754" s="115">
        <v>0</v>
      </c>
      <c r="V3754" s="115">
        <v>0</v>
      </c>
      <c r="W3754" s="115">
        <v>0</v>
      </c>
      <c r="X3754" s="115">
        <v>0</v>
      </c>
      <c r="Y3754" s="115">
        <v>0</v>
      </c>
      <c r="Z3754" s="115">
        <v>0</v>
      </c>
      <c r="AA3754" s="115">
        <v>0</v>
      </c>
      <c r="AB3754" s="115">
        <v>0</v>
      </c>
      <c r="AC3754" s="115">
        <v>0</v>
      </c>
      <c r="AD3754" s="115">
        <v>0</v>
      </c>
      <c r="AE3754" s="115">
        <v>0</v>
      </c>
      <c r="AF3754" s="115">
        <v>0</v>
      </c>
      <c r="AG3754" s="115">
        <v>0</v>
      </c>
    </row>
    <row r="3755" spans="1:33">
      <c r="A3755" s="115" t="s">
        <v>5474</v>
      </c>
      <c r="B3755" s="115" t="s">
        <v>19</v>
      </c>
      <c r="C3755" s="115">
        <v>0</v>
      </c>
      <c r="D3755" s="115">
        <v>0</v>
      </c>
      <c r="E3755" s="115">
        <v>0</v>
      </c>
      <c r="F3755" s="115">
        <v>0</v>
      </c>
      <c r="G3755" s="115">
        <v>0</v>
      </c>
      <c r="H3755" s="115">
        <v>0</v>
      </c>
      <c r="I3755" s="115">
        <v>0</v>
      </c>
      <c r="J3755" s="115">
        <v>0</v>
      </c>
      <c r="K3755" s="115">
        <v>0</v>
      </c>
      <c r="L3755" s="115">
        <v>0</v>
      </c>
      <c r="M3755" s="115">
        <v>0</v>
      </c>
      <c r="N3755" s="115">
        <v>0</v>
      </c>
      <c r="O3755" s="115">
        <v>0</v>
      </c>
      <c r="P3755" s="115">
        <v>0</v>
      </c>
      <c r="Q3755" s="115">
        <v>0</v>
      </c>
      <c r="R3755" s="115">
        <v>0</v>
      </c>
      <c r="S3755" s="115">
        <v>0</v>
      </c>
      <c r="T3755" s="115">
        <v>0</v>
      </c>
      <c r="U3755" s="115">
        <v>0</v>
      </c>
      <c r="V3755" s="115">
        <v>0</v>
      </c>
      <c r="W3755" s="115">
        <v>0</v>
      </c>
      <c r="X3755" s="115">
        <v>0</v>
      </c>
      <c r="Y3755" s="115">
        <v>0</v>
      </c>
      <c r="Z3755" s="115">
        <v>0</v>
      </c>
      <c r="AA3755" s="115">
        <v>0</v>
      </c>
      <c r="AB3755" s="115">
        <v>0</v>
      </c>
      <c r="AC3755" s="115">
        <v>0</v>
      </c>
      <c r="AD3755" s="115">
        <v>0</v>
      </c>
      <c r="AE3755" s="115">
        <v>0</v>
      </c>
      <c r="AF3755" s="115">
        <v>0</v>
      </c>
      <c r="AG3755" s="115">
        <v>0</v>
      </c>
    </row>
    <row r="3756" spans="1:33">
      <c r="A3756" s="115" t="s">
        <v>5475</v>
      </c>
      <c r="B3756" s="115" t="s">
        <v>19</v>
      </c>
      <c r="C3756" s="115">
        <v>0</v>
      </c>
      <c r="D3756" s="115">
        <v>0</v>
      </c>
      <c r="E3756" s="115">
        <v>0</v>
      </c>
      <c r="F3756" s="115">
        <v>0</v>
      </c>
      <c r="G3756" s="115">
        <v>0</v>
      </c>
      <c r="H3756" s="115">
        <v>0</v>
      </c>
      <c r="I3756" s="115">
        <v>0</v>
      </c>
      <c r="J3756" s="115">
        <v>0</v>
      </c>
      <c r="K3756" s="115">
        <v>0</v>
      </c>
      <c r="L3756" s="115">
        <v>0</v>
      </c>
      <c r="M3756" s="115">
        <v>0</v>
      </c>
      <c r="N3756" s="115">
        <v>0</v>
      </c>
      <c r="O3756" s="115">
        <v>0</v>
      </c>
      <c r="P3756" s="115">
        <v>0</v>
      </c>
      <c r="Q3756" s="115">
        <v>0</v>
      </c>
      <c r="R3756" s="115">
        <v>0</v>
      </c>
      <c r="S3756" s="115">
        <v>0</v>
      </c>
      <c r="T3756" s="115">
        <v>0</v>
      </c>
      <c r="U3756" s="115">
        <v>0</v>
      </c>
      <c r="V3756" s="115">
        <v>0</v>
      </c>
      <c r="W3756" s="115">
        <v>0</v>
      </c>
      <c r="X3756" s="115">
        <v>0</v>
      </c>
      <c r="Y3756" s="115">
        <v>0</v>
      </c>
      <c r="Z3756" s="115">
        <v>0</v>
      </c>
      <c r="AA3756" s="115">
        <v>0</v>
      </c>
      <c r="AB3756" s="115">
        <v>0</v>
      </c>
      <c r="AC3756" s="115">
        <v>0</v>
      </c>
      <c r="AD3756" s="115">
        <v>0</v>
      </c>
      <c r="AE3756" s="115">
        <v>0</v>
      </c>
      <c r="AF3756" s="115">
        <v>0</v>
      </c>
      <c r="AG3756" s="115">
        <v>0</v>
      </c>
    </row>
    <row r="3757" spans="1:33">
      <c r="A3757" s="115" t="s">
        <v>5476</v>
      </c>
      <c r="B3757" s="115" t="s">
        <v>19</v>
      </c>
      <c r="C3757" s="115">
        <v>0</v>
      </c>
      <c r="D3757" s="115">
        <v>0</v>
      </c>
      <c r="E3757" s="115">
        <v>0</v>
      </c>
      <c r="F3757" s="115">
        <v>0</v>
      </c>
      <c r="G3757" s="115">
        <v>0</v>
      </c>
      <c r="H3757" s="115">
        <v>0</v>
      </c>
      <c r="I3757" s="115">
        <v>0</v>
      </c>
      <c r="J3757" s="115">
        <v>0</v>
      </c>
      <c r="K3757" s="115">
        <v>0</v>
      </c>
      <c r="L3757" s="115">
        <v>0</v>
      </c>
      <c r="M3757" s="115">
        <v>0</v>
      </c>
      <c r="N3757" s="115">
        <v>0</v>
      </c>
      <c r="O3757" s="115">
        <v>0</v>
      </c>
      <c r="P3757" s="115">
        <v>0</v>
      </c>
      <c r="Q3757" s="115">
        <v>0</v>
      </c>
      <c r="R3757" s="115">
        <v>0</v>
      </c>
      <c r="S3757" s="115">
        <v>0</v>
      </c>
      <c r="T3757" s="115">
        <v>0</v>
      </c>
      <c r="U3757" s="115">
        <v>0</v>
      </c>
      <c r="V3757" s="115">
        <v>0</v>
      </c>
      <c r="W3757" s="115">
        <v>0</v>
      </c>
      <c r="X3757" s="115">
        <v>0</v>
      </c>
      <c r="Y3757" s="115">
        <v>0</v>
      </c>
      <c r="Z3757" s="115">
        <v>0</v>
      </c>
      <c r="AA3757" s="115">
        <v>0</v>
      </c>
      <c r="AB3757" s="115">
        <v>0</v>
      </c>
      <c r="AC3757" s="115">
        <v>0</v>
      </c>
      <c r="AD3757" s="115">
        <v>0</v>
      </c>
      <c r="AE3757" s="115">
        <v>0</v>
      </c>
      <c r="AF3757" s="115">
        <v>0</v>
      </c>
      <c r="AG3757" s="115">
        <v>0</v>
      </c>
    </row>
    <row r="3758" spans="1:33">
      <c r="A3758" s="115" t="s">
        <v>5477</v>
      </c>
      <c r="B3758" s="115" t="s">
        <v>19</v>
      </c>
      <c r="C3758" s="115">
        <v>0</v>
      </c>
      <c r="D3758" s="115">
        <v>0</v>
      </c>
      <c r="E3758" s="115">
        <v>0</v>
      </c>
      <c r="F3758" s="115">
        <v>0</v>
      </c>
      <c r="G3758" s="115">
        <v>0</v>
      </c>
      <c r="H3758" s="115">
        <v>0</v>
      </c>
      <c r="I3758" s="115">
        <v>0</v>
      </c>
      <c r="J3758" s="115">
        <v>0</v>
      </c>
      <c r="K3758" s="115">
        <v>0</v>
      </c>
      <c r="L3758" s="115">
        <v>0</v>
      </c>
      <c r="M3758" s="115">
        <v>0</v>
      </c>
      <c r="N3758" s="115">
        <v>0</v>
      </c>
      <c r="O3758" s="115">
        <v>0</v>
      </c>
      <c r="P3758" s="115">
        <v>0</v>
      </c>
      <c r="Q3758" s="115">
        <v>0</v>
      </c>
      <c r="R3758" s="115">
        <v>0</v>
      </c>
      <c r="S3758" s="115">
        <v>0</v>
      </c>
      <c r="T3758" s="115">
        <v>0</v>
      </c>
      <c r="U3758" s="115">
        <v>0</v>
      </c>
      <c r="V3758" s="115">
        <v>0</v>
      </c>
      <c r="W3758" s="115">
        <v>0</v>
      </c>
      <c r="X3758" s="115">
        <v>0</v>
      </c>
      <c r="Y3758" s="115">
        <v>0</v>
      </c>
      <c r="Z3758" s="115">
        <v>0</v>
      </c>
      <c r="AA3758" s="115">
        <v>0</v>
      </c>
      <c r="AB3758" s="115">
        <v>0</v>
      </c>
      <c r="AC3758" s="115">
        <v>0</v>
      </c>
      <c r="AD3758" s="115">
        <v>0</v>
      </c>
      <c r="AE3758" s="115">
        <v>0</v>
      </c>
      <c r="AF3758" s="115">
        <v>0</v>
      </c>
      <c r="AG3758" s="115">
        <v>0</v>
      </c>
    </row>
    <row r="3759" spans="1:33">
      <c r="A3759" s="115" t="s">
        <v>5478</v>
      </c>
      <c r="B3759" s="115" t="s">
        <v>19</v>
      </c>
      <c r="C3759" s="115">
        <v>0</v>
      </c>
      <c r="D3759" s="115">
        <v>0</v>
      </c>
      <c r="E3759" s="115">
        <v>0</v>
      </c>
      <c r="F3759" s="115">
        <v>0</v>
      </c>
      <c r="G3759" s="115">
        <v>0</v>
      </c>
      <c r="H3759" s="115">
        <v>0</v>
      </c>
      <c r="I3759" s="115">
        <v>0</v>
      </c>
      <c r="J3759" s="115">
        <v>0</v>
      </c>
      <c r="K3759" s="115">
        <v>0</v>
      </c>
      <c r="L3759" s="115">
        <v>0</v>
      </c>
      <c r="M3759" s="115">
        <v>0</v>
      </c>
      <c r="N3759" s="115">
        <v>0</v>
      </c>
      <c r="O3759" s="115">
        <v>0</v>
      </c>
      <c r="P3759" s="115">
        <v>0</v>
      </c>
      <c r="Q3759" s="115">
        <v>0</v>
      </c>
      <c r="R3759" s="115">
        <v>0</v>
      </c>
      <c r="S3759" s="115">
        <v>0</v>
      </c>
      <c r="T3759" s="115">
        <v>0</v>
      </c>
      <c r="U3759" s="115">
        <v>0</v>
      </c>
      <c r="V3759" s="115">
        <v>0</v>
      </c>
      <c r="W3759" s="115">
        <v>0</v>
      </c>
      <c r="X3759" s="115">
        <v>0</v>
      </c>
      <c r="Y3759" s="115">
        <v>0</v>
      </c>
      <c r="Z3759" s="115">
        <v>0</v>
      </c>
      <c r="AA3759" s="115">
        <v>0</v>
      </c>
      <c r="AB3759" s="115">
        <v>0</v>
      </c>
      <c r="AC3759" s="115">
        <v>0</v>
      </c>
      <c r="AD3759" s="115">
        <v>0</v>
      </c>
      <c r="AE3759" s="115">
        <v>0</v>
      </c>
      <c r="AF3759" s="115">
        <v>0</v>
      </c>
      <c r="AG3759" s="115">
        <v>0</v>
      </c>
    </row>
    <row r="3760" spans="1:33">
      <c r="A3760" s="115" t="s">
        <v>5479</v>
      </c>
      <c r="B3760" s="115" t="s">
        <v>19</v>
      </c>
      <c r="C3760" s="115">
        <v>0</v>
      </c>
      <c r="D3760" s="115">
        <v>0</v>
      </c>
      <c r="E3760" s="115">
        <v>0</v>
      </c>
      <c r="F3760" s="115">
        <v>0</v>
      </c>
      <c r="G3760" s="115">
        <v>0</v>
      </c>
      <c r="H3760" s="115">
        <v>0</v>
      </c>
      <c r="I3760" s="115">
        <v>0</v>
      </c>
      <c r="J3760" s="115">
        <v>0</v>
      </c>
      <c r="K3760" s="115">
        <v>0</v>
      </c>
      <c r="L3760" s="115">
        <v>0</v>
      </c>
      <c r="M3760" s="115">
        <v>0</v>
      </c>
      <c r="N3760" s="115">
        <v>0</v>
      </c>
      <c r="O3760" s="115">
        <v>0</v>
      </c>
      <c r="P3760" s="115">
        <v>0</v>
      </c>
      <c r="Q3760" s="115">
        <v>0</v>
      </c>
      <c r="R3760" s="115">
        <v>0</v>
      </c>
      <c r="S3760" s="115">
        <v>0</v>
      </c>
      <c r="T3760" s="115">
        <v>0</v>
      </c>
      <c r="U3760" s="115">
        <v>0</v>
      </c>
      <c r="V3760" s="115">
        <v>0</v>
      </c>
      <c r="W3760" s="115">
        <v>0</v>
      </c>
      <c r="X3760" s="115">
        <v>0</v>
      </c>
      <c r="Y3760" s="115">
        <v>0</v>
      </c>
      <c r="Z3760" s="115">
        <v>0</v>
      </c>
      <c r="AA3760" s="115">
        <v>0</v>
      </c>
      <c r="AB3760" s="115">
        <v>0</v>
      </c>
      <c r="AC3760" s="115">
        <v>0</v>
      </c>
      <c r="AD3760" s="115">
        <v>0</v>
      </c>
      <c r="AE3760" s="115">
        <v>0</v>
      </c>
      <c r="AF3760" s="115">
        <v>0</v>
      </c>
      <c r="AG3760" s="115">
        <v>0</v>
      </c>
    </row>
    <row r="3761" spans="1:33">
      <c r="A3761" s="115" t="s">
        <v>5480</v>
      </c>
      <c r="B3761" s="115" t="s">
        <v>19</v>
      </c>
      <c r="C3761" s="115">
        <v>0</v>
      </c>
      <c r="D3761" s="115">
        <v>0</v>
      </c>
      <c r="E3761" s="115">
        <v>0</v>
      </c>
      <c r="F3761" s="115">
        <v>0</v>
      </c>
      <c r="G3761" s="115">
        <v>0</v>
      </c>
      <c r="H3761" s="115">
        <v>0</v>
      </c>
      <c r="I3761" s="115">
        <v>0</v>
      </c>
      <c r="J3761" s="115">
        <v>0</v>
      </c>
      <c r="K3761" s="115">
        <v>0</v>
      </c>
      <c r="L3761" s="115">
        <v>0</v>
      </c>
      <c r="M3761" s="115">
        <v>0</v>
      </c>
      <c r="N3761" s="115">
        <v>0</v>
      </c>
      <c r="O3761" s="115">
        <v>0</v>
      </c>
      <c r="P3761" s="115">
        <v>0</v>
      </c>
      <c r="Q3761" s="115">
        <v>0</v>
      </c>
      <c r="R3761" s="115">
        <v>0</v>
      </c>
      <c r="S3761" s="115">
        <v>0</v>
      </c>
      <c r="T3761" s="115">
        <v>0</v>
      </c>
      <c r="U3761" s="115">
        <v>0</v>
      </c>
      <c r="V3761" s="115">
        <v>0</v>
      </c>
      <c r="W3761" s="115">
        <v>0</v>
      </c>
      <c r="X3761" s="115">
        <v>0</v>
      </c>
      <c r="Y3761" s="115">
        <v>0</v>
      </c>
      <c r="Z3761" s="115">
        <v>0</v>
      </c>
      <c r="AA3761" s="115">
        <v>0</v>
      </c>
      <c r="AB3761" s="115">
        <v>0</v>
      </c>
      <c r="AC3761" s="115">
        <v>0</v>
      </c>
      <c r="AD3761" s="115">
        <v>0</v>
      </c>
      <c r="AE3761" s="115">
        <v>0</v>
      </c>
      <c r="AF3761" s="115">
        <v>0</v>
      </c>
      <c r="AG3761" s="115">
        <v>0</v>
      </c>
    </row>
    <row r="3762" spans="1:33">
      <c r="A3762" s="115" t="s">
        <v>5481</v>
      </c>
      <c r="B3762" s="115" t="s">
        <v>19</v>
      </c>
      <c r="C3762" s="115">
        <v>0</v>
      </c>
      <c r="D3762" s="115">
        <v>0</v>
      </c>
      <c r="E3762" s="115">
        <v>0</v>
      </c>
      <c r="F3762" s="115">
        <v>0</v>
      </c>
      <c r="G3762" s="115">
        <v>0</v>
      </c>
      <c r="H3762" s="115">
        <v>0</v>
      </c>
      <c r="I3762" s="115">
        <v>0</v>
      </c>
      <c r="J3762" s="115">
        <v>0</v>
      </c>
      <c r="K3762" s="115">
        <v>0</v>
      </c>
      <c r="L3762" s="115">
        <v>0</v>
      </c>
      <c r="M3762" s="115">
        <v>0</v>
      </c>
      <c r="N3762" s="115">
        <v>0</v>
      </c>
      <c r="O3762" s="115">
        <v>0</v>
      </c>
      <c r="P3762" s="115">
        <v>0</v>
      </c>
      <c r="Q3762" s="115">
        <v>0</v>
      </c>
      <c r="R3762" s="115">
        <v>0</v>
      </c>
      <c r="S3762" s="115">
        <v>0</v>
      </c>
      <c r="T3762" s="115">
        <v>0</v>
      </c>
      <c r="U3762" s="115">
        <v>0</v>
      </c>
      <c r="V3762" s="115">
        <v>0</v>
      </c>
      <c r="W3762" s="115">
        <v>0</v>
      </c>
      <c r="X3762" s="115">
        <v>0</v>
      </c>
      <c r="Y3762" s="115">
        <v>0</v>
      </c>
      <c r="Z3762" s="115">
        <v>0</v>
      </c>
      <c r="AA3762" s="115">
        <v>0</v>
      </c>
      <c r="AB3762" s="115">
        <v>0</v>
      </c>
      <c r="AC3762" s="115">
        <v>0</v>
      </c>
      <c r="AD3762" s="115">
        <v>0</v>
      </c>
      <c r="AE3762" s="115">
        <v>0</v>
      </c>
      <c r="AF3762" s="115">
        <v>0</v>
      </c>
      <c r="AG3762" s="115">
        <v>0</v>
      </c>
    </row>
    <row r="3763" spans="1:33">
      <c r="A3763" s="115" t="s">
        <v>5482</v>
      </c>
      <c r="B3763" s="115" t="s">
        <v>19</v>
      </c>
      <c r="C3763" s="115">
        <v>0</v>
      </c>
      <c r="D3763" s="115">
        <v>0</v>
      </c>
      <c r="E3763" s="115">
        <v>0</v>
      </c>
      <c r="F3763" s="115">
        <v>0</v>
      </c>
      <c r="G3763" s="115">
        <v>0</v>
      </c>
      <c r="H3763" s="115">
        <v>0</v>
      </c>
      <c r="I3763" s="115">
        <v>0</v>
      </c>
      <c r="J3763" s="115">
        <v>0</v>
      </c>
      <c r="K3763" s="115">
        <v>0</v>
      </c>
      <c r="L3763" s="115">
        <v>0</v>
      </c>
      <c r="M3763" s="115">
        <v>0</v>
      </c>
      <c r="N3763" s="115">
        <v>0</v>
      </c>
      <c r="O3763" s="115">
        <v>0</v>
      </c>
      <c r="P3763" s="115">
        <v>0</v>
      </c>
      <c r="Q3763" s="115">
        <v>0</v>
      </c>
      <c r="R3763" s="115">
        <v>0</v>
      </c>
      <c r="S3763" s="115">
        <v>0</v>
      </c>
      <c r="T3763" s="115">
        <v>0</v>
      </c>
      <c r="U3763" s="115">
        <v>0</v>
      </c>
      <c r="V3763" s="115">
        <v>0</v>
      </c>
      <c r="W3763" s="115">
        <v>0</v>
      </c>
      <c r="X3763" s="115">
        <v>0</v>
      </c>
      <c r="Y3763" s="115">
        <v>0</v>
      </c>
      <c r="Z3763" s="115">
        <v>0</v>
      </c>
      <c r="AA3763" s="115">
        <v>0</v>
      </c>
      <c r="AB3763" s="115">
        <v>0</v>
      </c>
      <c r="AC3763" s="115">
        <v>0</v>
      </c>
      <c r="AD3763" s="115">
        <v>0</v>
      </c>
      <c r="AE3763" s="115">
        <v>0</v>
      </c>
      <c r="AF3763" s="115">
        <v>0</v>
      </c>
      <c r="AG3763" s="115">
        <v>0</v>
      </c>
    </row>
    <row r="3764" spans="1:33">
      <c r="A3764" s="115" t="s">
        <v>5483</v>
      </c>
      <c r="B3764" s="115" t="s">
        <v>19</v>
      </c>
      <c r="C3764" s="115">
        <v>0</v>
      </c>
      <c r="D3764" s="115">
        <v>0</v>
      </c>
      <c r="E3764" s="115">
        <v>0</v>
      </c>
      <c r="F3764" s="115">
        <v>0</v>
      </c>
      <c r="G3764" s="115">
        <v>0</v>
      </c>
      <c r="H3764" s="115">
        <v>0</v>
      </c>
      <c r="I3764" s="115">
        <v>0</v>
      </c>
      <c r="J3764" s="115">
        <v>0</v>
      </c>
      <c r="K3764" s="115">
        <v>0</v>
      </c>
      <c r="L3764" s="115">
        <v>0</v>
      </c>
      <c r="M3764" s="115">
        <v>0</v>
      </c>
      <c r="N3764" s="115">
        <v>0</v>
      </c>
      <c r="O3764" s="115">
        <v>0</v>
      </c>
      <c r="P3764" s="115">
        <v>0</v>
      </c>
      <c r="Q3764" s="115">
        <v>0</v>
      </c>
      <c r="R3764" s="115">
        <v>0</v>
      </c>
      <c r="S3764" s="115">
        <v>0</v>
      </c>
      <c r="T3764" s="115">
        <v>0</v>
      </c>
      <c r="U3764" s="115">
        <v>0</v>
      </c>
      <c r="V3764" s="115">
        <v>0</v>
      </c>
      <c r="W3764" s="115">
        <v>0</v>
      </c>
      <c r="X3764" s="115">
        <v>0</v>
      </c>
      <c r="Y3764" s="115">
        <v>0</v>
      </c>
      <c r="Z3764" s="115">
        <v>0</v>
      </c>
      <c r="AA3764" s="115">
        <v>0</v>
      </c>
      <c r="AB3764" s="115">
        <v>0</v>
      </c>
      <c r="AC3764" s="115">
        <v>0</v>
      </c>
      <c r="AD3764" s="115">
        <v>0</v>
      </c>
      <c r="AE3764" s="115">
        <v>0</v>
      </c>
      <c r="AF3764" s="115">
        <v>0</v>
      </c>
      <c r="AG3764" s="115">
        <v>0</v>
      </c>
    </row>
    <row r="3765" spans="1:33">
      <c r="A3765" s="115" t="s">
        <v>5484</v>
      </c>
      <c r="B3765" s="115" t="s">
        <v>19</v>
      </c>
      <c r="C3765" s="115">
        <v>0</v>
      </c>
      <c r="D3765" s="115">
        <v>0</v>
      </c>
      <c r="E3765" s="115">
        <v>0</v>
      </c>
      <c r="F3765" s="115">
        <v>0</v>
      </c>
      <c r="G3765" s="115">
        <v>0</v>
      </c>
      <c r="H3765" s="115">
        <v>0</v>
      </c>
      <c r="I3765" s="115">
        <v>0</v>
      </c>
      <c r="J3765" s="115">
        <v>0</v>
      </c>
      <c r="K3765" s="115">
        <v>0</v>
      </c>
      <c r="L3765" s="115">
        <v>0</v>
      </c>
      <c r="M3765" s="115">
        <v>0</v>
      </c>
      <c r="N3765" s="115">
        <v>0</v>
      </c>
      <c r="O3765" s="115">
        <v>0</v>
      </c>
      <c r="P3765" s="115">
        <v>0</v>
      </c>
      <c r="Q3765" s="115">
        <v>0</v>
      </c>
      <c r="R3765" s="115">
        <v>0</v>
      </c>
      <c r="S3765" s="115">
        <v>0</v>
      </c>
      <c r="T3765" s="115">
        <v>0</v>
      </c>
      <c r="U3765" s="115">
        <v>0</v>
      </c>
      <c r="V3765" s="115">
        <v>0</v>
      </c>
      <c r="W3765" s="115">
        <v>0</v>
      </c>
      <c r="X3765" s="115">
        <v>0</v>
      </c>
      <c r="Y3765" s="115">
        <v>0</v>
      </c>
      <c r="Z3765" s="115">
        <v>0</v>
      </c>
      <c r="AA3765" s="115">
        <v>0</v>
      </c>
      <c r="AB3765" s="115">
        <v>0</v>
      </c>
      <c r="AC3765" s="115">
        <v>0</v>
      </c>
      <c r="AD3765" s="115">
        <v>0</v>
      </c>
      <c r="AE3765" s="115">
        <v>0</v>
      </c>
      <c r="AF3765" s="115">
        <v>0</v>
      </c>
      <c r="AG3765" s="115">
        <v>0</v>
      </c>
    </row>
    <row r="3766" spans="1:33">
      <c r="A3766" s="115" t="s">
        <v>5485</v>
      </c>
      <c r="B3766" s="115" t="s">
        <v>19</v>
      </c>
      <c r="C3766" s="115">
        <v>0</v>
      </c>
      <c r="D3766" s="115">
        <v>0</v>
      </c>
      <c r="E3766" s="115">
        <v>0</v>
      </c>
      <c r="F3766" s="115">
        <v>0</v>
      </c>
      <c r="G3766" s="115">
        <v>0</v>
      </c>
      <c r="H3766" s="115">
        <v>0</v>
      </c>
      <c r="I3766" s="115">
        <v>0</v>
      </c>
      <c r="J3766" s="115">
        <v>0</v>
      </c>
      <c r="K3766" s="115">
        <v>0</v>
      </c>
      <c r="L3766" s="115">
        <v>0</v>
      </c>
      <c r="M3766" s="115">
        <v>0</v>
      </c>
      <c r="N3766" s="115">
        <v>0</v>
      </c>
      <c r="O3766" s="115">
        <v>0</v>
      </c>
      <c r="P3766" s="115">
        <v>0</v>
      </c>
      <c r="Q3766" s="115">
        <v>0</v>
      </c>
      <c r="R3766" s="115">
        <v>0</v>
      </c>
      <c r="S3766" s="115">
        <v>0</v>
      </c>
      <c r="T3766" s="115">
        <v>0</v>
      </c>
      <c r="U3766" s="115">
        <v>0</v>
      </c>
      <c r="V3766" s="115">
        <v>0</v>
      </c>
      <c r="W3766" s="115">
        <v>0</v>
      </c>
      <c r="X3766" s="115">
        <v>0</v>
      </c>
      <c r="Y3766" s="115">
        <v>0</v>
      </c>
      <c r="Z3766" s="115">
        <v>0</v>
      </c>
      <c r="AA3766" s="115">
        <v>0</v>
      </c>
      <c r="AB3766" s="115">
        <v>0</v>
      </c>
      <c r="AC3766" s="115">
        <v>0</v>
      </c>
      <c r="AD3766" s="115">
        <v>0</v>
      </c>
      <c r="AE3766" s="115">
        <v>0</v>
      </c>
      <c r="AF3766" s="115">
        <v>0</v>
      </c>
      <c r="AG3766" s="115">
        <v>0</v>
      </c>
    </row>
    <row r="3767" spans="1:33">
      <c r="A3767" s="115" t="s">
        <v>5486</v>
      </c>
      <c r="B3767" s="115" t="s">
        <v>19</v>
      </c>
      <c r="C3767" s="115">
        <v>0</v>
      </c>
      <c r="D3767" s="115">
        <v>0</v>
      </c>
      <c r="E3767" s="115">
        <v>0</v>
      </c>
      <c r="F3767" s="115">
        <v>0</v>
      </c>
      <c r="G3767" s="115">
        <v>0</v>
      </c>
      <c r="H3767" s="115">
        <v>0</v>
      </c>
      <c r="I3767" s="115">
        <v>0</v>
      </c>
      <c r="J3767" s="115">
        <v>0</v>
      </c>
      <c r="K3767" s="115">
        <v>0</v>
      </c>
      <c r="L3767" s="115">
        <v>0</v>
      </c>
      <c r="M3767" s="115">
        <v>0</v>
      </c>
      <c r="N3767" s="115">
        <v>0</v>
      </c>
      <c r="O3767" s="115">
        <v>0</v>
      </c>
      <c r="P3767" s="115">
        <v>0</v>
      </c>
      <c r="Q3767" s="115">
        <v>0</v>
      </c>
      <c r="R3767" s="115">
        <v>0</v>
      </c>
      <c r="S3767" s="115">
        <v>0</v>
      </c>
      <c r="T3767" s="115">
        <v>0</v>
      </c>
      <c r="U3767" s="115">
        <v>0</v>
      </c>
      <c r="V3767" s="115">
        <v>0</v>
      </c>
      <c r="W3767" s="115">
        <v>0</v>
      </c>
      <c r="X3767" s="115">
        <v>0</v>
      </c>
      <c r="Y3767" s="115">
        <v>0</v>
      </c>
      <c r="Z3767" s="115">
        <v>0</v>
      </c>
      <c r="AA3767" s="115">
        <v>0</v>
      </c>
      <c r="AB3767" s="115">
        <v>0</v>
      </c>
      <c r="AC3767" s="115">
        <v>0</v>
      </c>
      <c r="AD3767" s="115">
        <v>0</v>
      </c>
      <c r="AE3767" s="115">
        <v>0</v>
      </c>
      <c r="AF3767" s="115">
        <v>0</v>
      </c>
      <c r="AG3767" s="115">
        <v>0</v>
      </c>
    </row>
    <row r="3768" spans="1:33">
      <c r="A3768" s="115" t="s">
        <v>5487</v>
      </c>
      <c r="B3768" s="115" t="s">
        <v>19</v>
      </c>
      <c r="C3768" s="115">
        <v>0</v>
      </c>
      <c r="D3768" s="115">
        <v>0</v>
      </c>
      <c r="E3768" s="115">
        <v>0</v>
      </c>
      <c r="F3768" s="115">
        <v>0</v>
      </c>
      <c r="G3768" s="115">
        <v>0</v>
      </c>
      <c r="H3768" s="115">
        <v>0</v>
      </c>
      <c r="I3768" s="115">
        <v>0</v>
      </c>
      <c r="J3768" s="115">
        <v>0</v>
      </c>
      <c r="K3768" s="115">
        <v>0</v>
      </c>
      <c r="L3768" s="115">
        <v>0</v>
      </c>
      <c r="M3768" s="115">
        <v>0</v>
      </c>
      <c r="N3768" s="115">
        <v>0</v>
      </c>
      <c r="O3768" s="115">
        <v>0</v>
      </c>
      <c r="P3768" s="115">
        <v>0</v>
      </c>
      <c r="Q3768" s="115">
        <v>0</v>
      </c>
      <c r="R3768" s="115">
        <v>0</v>
      </c>
      <c r="S3768" s="115">
        <v>0</v>
      </c>
      <c r="T3768" s="115">
        <v>0</v>
      </c>
      <c r="U3768" s="115">
        <v>0</v>
      </c>
      <c r="V3768" s="115">
        <v>0</v>
      </c>
      <c r="W3768" s="115">
        <v>0</v>
      </c>
      <c r="X3768" s="115">
        <v>0</v>
      </c>
      <c r="Y3768" s="115">
        <v>0</v>
      </c>
      <c r="Z3768" s="115">
        <v>0</v>
      </c>
      <c r="AA3768" s="115">
        <v>0</v>
      </c>
      <c r="AB3768" s="115">
        <v>0</v>
      </c>
      <c r="AC3768" s="115">
        <v>0</v>
      </c>
      <c r="AD3768" s="115">
        <v>0</v>
      </c>
      <c r="AE3768" s="115">
        <v>0</v>
      </c>
      <c r="AF3768" s="115">
        <v>0</v>
      </c>
      <c r="AG3768" s="115">
        <v>0</v>
      </c>
    </row>
    <row r="3769" spans="1:33">
      <c r="A3769" s="115" t="s">
        <v>5488</v>
      </c>
      <c r="B3769" s="115" t="s">
        <v>19</v>
      </c>
      <c r="C3769" s="115">
        <v>0</v>
      </c>
      <c r="D3769" s="115">
        <v>0</v>
      </c>
      <c r="E3769" s="115">
        <v>0</v>
      </c>
      <c r="F3769" s="115">
        <v>0</v>
      </c>
      <c r="G3769" s="115">
        <v>0</v>
      </c>
      <c r="H3769" s="115">
        <v>0</v>
      </c>
      <c r="I3769" s="115">
        <v>0</v>
      </c>
      <c r="J3769" s="115">
        <v>0</v>
      </c>
      <c r="K3769" s="115">
        <v>0</v>
      </c>
      <c r="L3769" s="115">
        <v>0</v>
      </c>
      <c r="M3769" s="115">
        <v>0</v>
      </c>
      <c r="N3769" s="115">
        <v>0</v>
      </c>
      <c r="O3769" s="115">
        <v>0</v>
      </c>
      <c r="P3769" s="115">
        <v>0</v>
      </c>
      <c r="Q3769" s="115">
        <v>0</v>
      </c>
      <c r="R3769" s="115">
        <v>0</v>
      </c>
      <c r="S3769" s="115">
        <v>0</v>
      </c>
      <c r="T3769" s="115">
        <v>0</v>
      </c>
      <c r="U3769" s="115">
        <v>0</v>
      </c>
      <c r="V3769" s="115">
        <v>0</v>
      </c>
      <c r="W3769" s="115">
        <v>0</v>
      </c>
      <c r="X3769" s="115">
        <v>0</v>
      </c>
      <c r="Y3769" s="115">
        <v>0</v>
      </c>
      <c r="Z3769" s="115">
        <v>0</v>
      </c>
      <c r="AA3769" s="115">
        <v>0</v>
      </c>
      <c r="AB3769" s="115">
        <v>0</v>
      </c>
      <c r="AC3769" s="115">
        <v>0</v>
      </c>
      <c r="AD3769" s="115">
        <v>0</v>
      </c>
      <c r="AE3769" s="115">
        <v>0</v>
      </c>
      <c r="AF3769" s="115">
        <v>0</v>
      </c>
      <c r="AG3769" s="115">
        <v>0</v>
      </c>
    </row>
    <row r="3770" spans="1:33">
      <c r="A3770" s="115" t="s">
        <v>5489</v>
      </c>
      <c r="B3770" s="115" t="s">
        <v>19</v>
      </c>
      <c r="C3770" s="115">
        <v>0</v>
      </c>
      <c r="D3770" s="115">
        <v>0</v>
      </c>
      <c r="E3770" s="115">
        <v>0</v>
      </c>
      <c r="F3770" s="115">
        <v>0</v>
      </c>
      <c r="G3770" s="115">
        <v>0</v>
      </c>
      <c r="H3770" s="115">
        <v>0</v>
      </c>
      <c r="I3770" s="115">
        <v>0</v>
      </c>
      <c r="J3770" s="115">
        <v>0</v>
      </c>
      <c r="K3770" s="115">
        <v>0</v>
      </c>
      <c r="L3770" s="115">
        <v>0</v>
      </c>
      <c r="M3770" s="115">
        <v>0</v>
      </c>
      <c r="N3770" s="115">
        <v>0</v>
      </c>
      <c r="O3770" s="115">
        <v>0</v>
      </c>
      <c r="P3770" s="115">
        <v>0</v>
      </c>
      <c r="Q3770" s="115">
        <v>0</v>
      </c>
      <c r="R3770" s="115">
        <v>0</v>
      </c>
      <c r="S3770" s="115">
        <v>0</v>
      </c>
      <c r="T3770" s="115">
        <v>0</v>
      </c>
      <c r="U3770" s="115">
        <v>0</v>
      </c>
      <c r="V3770" s="115">
        <v>0</v>
      </c>
      <c r="W3770" s="115">
        <v>0</v>
      </c>
      <c r="X3770" s="115">
        <v>0</v>
      </c>
      <c r="Y3770" s="115">
        <v>0</v>
      </c>
      <c r="Z3770" s="115">
        <v>0</v>
      </c>
      <c r="AA3770" s="115">
        <v>0</v>
      </c>
      <c r="AB3770" s="115">
        <v>0</v>
      </c>
      <c r="AC3770" s="115">
        <v>0</v>
      </c>
      <c r="AD3770" s="115">
        <v>0</v>
      </c>
      <c r="AE3770" s="115">
        <v>0</v>
      </c>
      <c r="AF3770" s="115">
        <v>0</v>
      </c>
      <c r="AG3770" s="115">
        <v>0</v>
      </c>
    </row>
    <row r="3771" spans="1:33">
      <c r="A3771" s="115" t="s">
        <v>5490</v>
      </c>
      <c r="B3771" s="115" t="s">
        <v>19</v>
      </c>
      <c r="C3771" s="115">
        <v>0</v>
      </c>
      <c r="D3771" s="115">
        <v>0</v>
      </c>
      <c r="E3771" s="115">
        <v>0</v>
      </c>
      <c r="F3771" s="115">
        <v>0</v>
      </c>
      <c r="G3771" s="115">
        <v>0</v>
      </c>
      <c r="H3771" s="115">
        <v>0</v>
      </c>
      <c r="I3771" s="115">
        <v>0</v>
      </c>
      <c r="J3771" s="115">
        <v>0</v>
      </c>
      <c r="K3771" s="115">
        <v>0</v>
      </c>
      <c r="L3771" s="115">
        <v>0</v>
      </c>
      <c r="M3771" s="115">
        <v>0</v>
      </c>
      <c r="N3771" s="115">
        <v>0</v>
      </c>
      <c r="O3771" s="115">
        <v>0</v>
      </c>
      <c r="P3771" s="115">
        <v>0</v>
      </c>
      <c r="Q3771" s="115">
        <v>0</v>
      </c>
      <c r="R3771" s="115">
        <v>0</v>
      </c>
      <c r="S3771" s="115">
        <v>0</v>
      </c>
      <c r="T3771" s="115">
        <v>0</v>
      </c>
      <c r="U3771" s="115">
        <v>0</v>
      </c>
      <c r="V3771" s="115">
        <v>0</v>
      </c>
      <c r="W3771" s="115">
        <v>0</v>
      </c>
      <c r="X3771" s="115">
        <v>0</v>
      </c>
      <c r="Y3771" s="115">
        <v>0</v>
      </c>
      <c r="Z3771" s="115">
        <v>0</v>
      </c>
      <c r="AA3771" s="115">
        <v>0</v>
      </c>
      <c r="AB3771" s="115">
        <v>0</v>
      </c>
      <c r="AC3771" s="115">
        <v>0</v>
      </c>
      <c r="AD3771" s="115">
        <v>0</v>
      </c>
      <c r="AE3771" s="115">
        <v>0</v>
      </c>
      <c r="AF3771" s="115">
        <v>0</v>
      </c>
      <c r="AG3771" s="115">
        <v>0</v>
      </c>
    </row>
    <row r="3772" spans="1:33">
      <c r="A3772" s="115" t="s">
        <v>5491</v>
      </c>
      <c r="B3772" s="115" t="s">
        <v>19</v>
      </c>
      <c r="C3772" s="115">
        <v>0</v>
      </c>
      <c r="D3772" s="115">
        <v>0</v>
      </c>
      <c r="E3772" s="115">
        <v>0</v>
      </c>
      <c r="F3772" s="115">
        <v>0</v>
      </c>
      <c r="G3772" s="115">
        <v>0</v>
      </c>
      <c r="H3772" s="115">
        <v>0</v>
      </c>
      <c r="I3772" s="115">
        <v>0</v>
      </c>
      <c r="J3772" s="115">
        <v>0</v>
      </c>
      <c r="K3772" s="115">
        <v>0</v>
      </c>
      <c r="L3772" s="115">
        <v>0</v>
      </c>
      <c r="M3772" s="115">
        <v>0</v>
      </c>
      <c r="N3772" s="115">
        <v>0</v>
      </c>
      <c r="O3772" s="115">
        <v>0</v>
      </c>
      <c r="P3772" s="115">
        <v>0</v>
      </c>
      <c r="Q3772" s="115">
        <v>0</v>
      </c>
      <c r="R3772" s="115">
        <v>0</v>
      </c>
      <c r="S3772" s="115">
        <v>0</v>
      </c>
      <c r="T3772" s="115">
        <v>0</v>
      </c>
      <c r="U3772" s="115">
        <v>0</v>
      </c>
      <c r="V3772" s="115">
        <v>0</v>
      </c>
      <c r="W3772" s="115">
        <v>0</v>
      </c>
      <c r="X3772" s="115">
        <v>0</v>
      </c>
      <c r="Y3772" s="115">
        <v>0</v>
      </c>
      <c r="Z3772" s="115">
        <v>0</v>
      </c>
      <c r="AA3772" s="115">
        <v>0</v>
      </c>
      <c r="AB3772" s="115">
        <v>0</v>
      </c>
      <c r="AC3772" s="115">
        <v>0</v>
      </c>
      <c r="AD3772" s="115">
        <v>0</v>
      </c>
      <c r="AE3772" s="115">
        <v>0</v>
      </c>
      <c r="AF3772" s="115">
        <v>0</v>
      </c>
      <c r="AG3772" s="115">
        <v>0</v>
      </c>
    </row>
    <row r="3773" spans="1:33">
      <c r="A3773" s="115" t="s">
        <v>5492</v>
      </c>
      <c r="B3773" s="115" t="s">
        <v>19</v>
      </c>
      <c r="C3773" s="115">
        <v>0</v>
      </c>
      <c r="D3773" s="115">
        <v>0</v>
      </c>
      <c r="E3773" s="115">
        <v>0</v>
      </c>
      <c r="F3773" s="115">
        <v>0</v>
      </c>
      <c r="G3773" s="115">
        <v>0</v>
      </c>
      <c r="H3773" s="115">
        <v>0</v>
      </c>
      <c r="I3773" s="115">
        <v>0</v>
      </c>
      <c r="J3773" s="115">
        <v>0</v>
      </c>
      <c r="K3773" s="115">
        <v>0</v>
      </c>
      <c r="L3773" s="115">
        <v>0</v>
      </c>
      <c r="M3773" s="115">
        <v>0</v>
      </c>
      <c r="N3773" s="115">
        <v>0</v>
      </c>
      <c r="O3773" s="115">
        <v>0</v>
      </c>
      <c r="P3773" s="115">
        <v>0</v>
      </c>
      <c r="Q3773" s="115">
        <v>0</v>
      </c>
      <c r="R3773" s="115">
        <v>0</v>
      </c>
      <c r="S3773" s="115">
        <v>0</v>
      </c>
      <c r="T3773" s="115">
        <v>0</v>
      </c>
      <c r="U3773" s="115">
        <v>0</v>
      </c>
      <c r="V3773" s="115">
        <v>0</v>
      </c>
      <c r="W3773" s="115">
        <v>0</v>
      </c>
      <c r="X3773" s="115">
        <v>0</v>
      </c>
      <c r="Y3773" s="115">
        <v>0</v>
      </c>
      <c r="Z3773" s="115">
        <v>0</v>
      </c>
      <c r="AA3773" s="115">
        <v>0</v>
      </c>
      <c r="AB3773" s="115">
        <v>0</v>
      </c>
      <c r="AC3773" s="115">
        <v>0</v>
      </c>
      <c r="AD3773" s="115">
        <v>0</v>
      </c>
      <c r="AE3773" s="115">
        <v>0</v>
      </c>
      <c r="AF3773" s="115">
        <v>0</v>
      </c>
      <c r="AG3773" s="115">
        <v>0</v>
      </c>
    </row>
    <row r="3774" spans="1:33">
      <c r="A3774" s="115" t="s">
        <v>5493</v>
      </c>
      <c r="B3774" s="115" t="s">
        <v>19</v>
      </c>
      <c r="C3774" s="115">
        <v>0</v>
      </c>
      <c r="D3774" s="115">
        <v>0</v>
      </c>
      <c r="E3774" s="115">
        <v>0</v>
      </c>
      <c r="F3774" s="115">
        <v>0</v>
      </c>
      <c r="G3774" s="115">
        <v>0</v>
      </c>
      <c r="H3774" s="115">
        <v>0</v>
      </c>
      <c r="I3774" s="115">
        <v>0</v>
      </c>
      <c r="J3774" s="115">
        <v>0</v>
      </c>
      <c r="K3774" s="115">
        <v>0</v>
      </c>
      <c r="L3774" s="115">
        <v>0</v>
      </c>
      <c r="M3774" s="115">
        <v>0</v>
      </c>
      <c r="N3774" s="115">
        <v>0</v>
      </c>
      <c r="O3774" s="115">
        <v>0</v>
      </c>
      <c r="P3774" s="115">
        <v>0</v>
      </c>
      <c r="Q3774" s="115">
        <v>0</v>
      </c>
      <c r="R3774" s="115">
        <v>0</v>
      </c>
      <c r="S3774" s="115">
        <v>0</v>
      </c>
      <c r="T3774" s="115">
        <v>0</v>
      </c>
      <c r="U3774" s="115">
        <v>0</v>
      </c>
      <c r="V3774" s="115">
        <v>0</v>
      </c>
      <c r="W3774" s="115">
        <v>0</v>
      </c>
      <c r="X3774" s="115">
        <v>0</v>
      </c>
      <c r="Y3774" s="115">
        <v>0</v>
      </c>
      <c r="Z3774" s="115">
        <v>0</v>
      </c>
      <c r="AA3774" s="115">
        <v>0</v>
      </c>
      <c r="AB3774" s="115">
        <v>0</v>
      </c>
      <c r="AC3774" s="115">
        <v>0</v>
      </c>
      <c r="AD3774" s="115">
        <v>0</v>
      </c>
      <c r="AE3774" s="115">
        <v>0</v>
      </c>
      <c r="AF3774" s="115">
        <v>0</v>
      </c>
      <c r="AG3774" s="115">
        <v>0</v>
      </c>
    </row>
    <row r="3775" spans="1:33">
      <c r="A3775" s="115" t="s">
        <v>5494</v>
      </c>
      <c r="B3775" s="115" t="s">
        <v>19</v>
      </c>
      <c r="C3775" s="115">
        <v>0</v>
      </c>
      <c r="D3775" s="115">
        <v>0</v>
      </c>
      <c r="E3775" s="115">
        <v>0</v>
      </c>
      <c r="F3775" s="115">
        <v>0</v>
      </c>
      <c r="G3775" s="115">
        <v>0</v>
      </c>
      <c r="H3775" s="115">
        <v>0</v>
      </c>
      <c r="I3775" s="115">
        <v>0</v>
      </c>
      <c r="J3775" s="115">
        <v>0</v>
      </c>
      <c r="K3775" s="115">
        <v>0</v>
      </c>
      <c r="L3775" s="115">
        <v>0</v>
      </c>
      <c r="M3775" s="115">
        <v>0</v>
      </c>
      <c r="N3775" s="115">
        <v>0</v>
      </c>
      <c r="O3775" s="115">
        <v>0</v>
      </c>
      <c r="P3775" s="115">
        <v>0</v>
      </c>
      <c r="Q3775" s="115">
        <v>0</v>
      </c>
      <c r="R3775" s="115">
        <v>0</v>
      </c>
      <c r="S3775" s="115">
        <v>0</v>
      </c>
      <c r="T3775" s="115">
        <v>0</v>
      </c>
      <c r="U3775" s="115">
        <v>0</v>
      </c>
      <c r="V3775" s="115">
        <v>0</v>
      </c>
      <c r="W3775" s="115">
        <v>0</v>
      </c>
      <c r="X3775" s="115">
        <v>0</v>
      </c>
      <c r="Y3775" s="115">
        <v>0</v>
      </c>
      <c r="Z3775" s="115">
        <v>0</v>
      </c>
      <c r="AA3775" s="115">
        <v>0</v>
      </c>
      <c r="AB3775" s="115">
        <v>0</v>
      </c>
      <c r="AC3775" s="115">
        <v>0</v>
      </c>
      <c r="AD3775" s="115">
        <v>0</v>
      </c>
      <c r="AE3775" s="115">
        <v>0</v>
      </c>
      <c r="AF3775" s="115">
        <v>0</v>
      </c>
      <c r="AG3775" s="115">
        <v>0</v>
      </c>
    </row>
    <row r="3776" spans="1:33">
      <c r="A3776" s="115" t="s">
        <v>5495</v>
      </c>
      <c r="B3776" s="115" t="s">
        <v>19</v>
      </c>
      <c r="C3776" s="115">
        <v>0</v>
      </c>
      <c r="D3776" s="115">
        <v>0</v>
      </c>
      <c r="E3776" s="115">
        <v>0</v>
      </c>
      <c r="F3776" s="115">
        <v>0</v>
      </c>
      <c r="G3776" s="115">
        <v>0</v>
      </c>
      <c r="H3776" s="115">
        <v>0</v>
      </c>
      <c r="I3776" s="115">
        <v>0</v>
      </c>
      <c r="J3776" s="115">
        <v>0</v>
      </c>
      <c r="K3776" s="115">
        <v>0</v>
      </c>
      <c r="L3776" s="115">
        <v>0</v>
      </c>
      <c r="M3776" s="115">
        <v>0</v>
      </c>
      <c r="N3776" s="115">
        <v>0</v>
      </c>
      <c r="O3776" s="115">
        <v>0</v>
      </c>
      <c r="P3776" s="115">
        <v>0</v>
      </c>
      <c r="Q3776" s="115">
        <v>0</v>
      </c>
      <c r="R3776" s="115">
        <v>0</v>
      </c>
      <c r="S3776" s="115">
        <v>0</v>
      </c>
      <c r="T3776" s="115">
        <v>0</v>
      </c>
      <c r="U3776" s="115">
        <v>0</v>
      </c>
      <c r="V3776" s="115">
        <v>0</v>
      </c>
      <c r="W3776" s="115">
        <v>0</v>
      </c>
      <c r="X3776" s="115">
        <v>0</v>
      </c>
      <c r="Y3776" s="115">
        <v>0</v>
      </c>
      <c r="Z3776" s="115">
        <v>0</v>
      </c>
      <c r="AA3776" s="115">
        <v>0</v>
      </c>
      <c r="AB3776" s="115">
        <v>0</v>
      </c>
      <c r="AC3776" s="115">
        <v>0</v>
      </c>
      <c r="AD3776" s="115">
        <v>0</v>
      </c>
      <c r="AE3776" s="115">
        <v>0</v>
      </c>
      <c r="AF3776" s="115">
        <v>0</v>
      </c>
      <c r="AG3776" s="115">
        <v>0</v>
      </c>
    </row>
    <row r="3777" spans="1:33">
      <c r="A3777" s="115" t="s">
        <v>5496</v>
      </c>
      <c r="B3777" s="115" t="s">
        <v>19</v>
      </c>
      <c r="C3777" s="115">
        <v>0</v>
      </c>
      <c r="D3777" s="115">
        <v>0</v>
      </c>
      <c r="E3777" s="115">
        <v>0</v>
      </c>
      <c r="F3777" s="115">
        <v>0</v>
      </c>
      <c r="G3777" s="115">
        <v>0</v>
      </c>
      <c r="H3777" s="115">
        <v>0</v>
      </c>
      <c r="I3777" s="115">
        <v>0</v>
      </c>
      <c r="J3777" s="115">
        <v>0</v>
      </c>
      <c r="K3777" s="115">
        <v>0</v>
      </c>
      <c r="L3777" s="115">
        <v>0</v>
      </c>
      <c r="M3777" s="115">
        <v>0</v>
      </c>
      <c r="N3777" s="115">
        <v>0</v>
      </c>
      <c r="O3777" s="115">
        <v>0</v>
      </c>
      <c r="P3777" s="115">
        <v>0</v>
      </c>
      <c r="Q3777" s="115">
        <v>0</v>
      </c>
      <c r="R3777" s="115">
        <v>0</v>
      </c>
      <c r="S3777" s="115">
        <v>0</v>
      </c>
      <c r="T3777" s="115">
        <v>0</v>
      </c>
      <c r="U3777" s="115">
        <v>0</v>
      </c>
      <c r="V3777" s="115">
        <v>0</v>
      </c>
      <c r="W3777" s="115">
        <v>0</v>
      </c>
      <c r="X3777" s="115">
        <v>0</v>
      </c>
      <c r="Y3777" s="115">
        <v>0</v>
      </c>
      <c r="Z3777" s="115">
        <v>0</v>
      </c>
      <c r="AA3777" s="115">
        <v>0</v>
      </c>
      <c r="AB3777" s="115">
        <v>0</v>
      </c>
      <c r="AC3777" s="115">
        <v>0</v>
      </c>
      <c r="AD3777" s="115">
        <v>0</v>
      </c>
      <c r="AE3777" s="115">
        <v>0</v>
      </c>
      <c r="AF3777" s="115">
        <v>0</v>
      </c>
      <c r="AG3777" s="115">
        <v>0</v>
      </c>
    </row>
    <row r="3778" spans="1:33">
      <c r="A3778" s="115" t="s">
        <v>5497</v>
      </c>
      <c r="B3778" s="115" t="s">
        <v>19</v>
      </c>
      <c r="C3778" s="115">
        <v>0</v>
      </c>
      <c r="D3778" s="115">
        <v>0</v>
      </c>
      <c r="E3778" s="115">
        <v>0</v>
      </c>
      <c r="F3778" s="115">
        <v>0</v>
      </c>
      <c r="G3778" s="115">
        <v>0</v>
      </c>
      <c r="H3778" s="115">
        <v>0</v>
      </c>
      <c r="I3778" s="115">
        <v>0</v>
      </c>
      <c r="J3778" s="115">
        <v>0</v>
      </c>
      <c r="K3778" s="115">
        <v>0</v>
      </c>
      <c r="L3778" s="115">
        <v>0</v>
      </c>
      <c r="M3778" s="115">
        <v>0</v>
      </c>
      <c r="N3778" s="115">
        <v>0</v>
      </c>
      <c r="O3778" s="115">
        <v>0</v>
      </c>
      <c r="P3778" s="115">
        <v>0</v>
      </c>
      <c r="Q3778" s="115">
        <v>0</v>
      </c>
      <c r="R3778" s="115">
        <v>0</v>
      </c>
      <c r="S3778" s="115">
        <v>0</v>
      </c>
      <c r="T3778" s="115">
        <v>0</v>
      </c>
      <c r="U3778" s="115">
        <v>0</v>
      </c>
      <c r="V3778" s="115">
        <v>0</v>
      </c>
      <c r="W3778" s="115">
        <v>0</v>
      </c>
      <c r="X3778" s="115">
        <v>0</v>
      </c>
      <c r="Y3778" s="115">
        <v>0</v>
      </c>
      <c r="Z3778" s="115">
        <v>0</v>
      </c>
      <c r="AA3778" s="115">
        <v>0</v>
      </c>
      <c r="AB3778" s="115">
        <v>0</v>
      </c>
      <c r="AC3778" s="115">
        <v>0</v>
      </c>
      <c r="AD3778" s="115">
        <v>0</v>
      </c>
      <c r="AE3778" s="115">
        <v>0</v>
      </c>
      <c r="AF3778" s="115">
        <v>0</v>
      </c>
      <c r="AG3778" s="115">
        <v>0</v>
      </c>
    </row>
    <row r="3779" spans="1:33">
      <c r="A3779" s="115" t="s">
        <v>5498</v>
      </c>
      <c r="B3779" s="115" t="s">
        <v>19</v>
      </c>
      <c r="C3779" s="115">
        <v>0</v>
      </c>
      <c r="D3779" s="115">
        <v>0</v>
      </c>
      <c r="E3779" s="115">
        <v>0</v>
      </c>
      <c r="F3779" s="115">
        <v>0</v>
      </c>
      <c r="G3779" s="115">
        <v>0</v>
      </c>
      <c r="H3779" s="115">
        <v>0</v>
      </c>
      <c r="I3779" s="115">
        <v>0</v>
      </c>
      <c r="J3779" s="115">
        <v>0</v>
      </c>
      <c r="K3779" s="115">
        <v>0</v>
      </c>
      <c r="L3779" s="115">
        <v>0</v>
      </c>
      <c r="M3779" s="115">
        <v>0</v>
      </c>
      <c r="N3779" s="115">
        <v>0</v>
      </c>
      <c r="O3779" s="115">
        <v>0</v>
      </c>
      <c r="P3779" s="115">
        <v>0</v>
      </c>
      <c r="Q3779" s="115">
        <v>0</v>
      </c>
      <c r="R3779" s="115">
        <v>0</v>
      </c>
      <c r="S3779" s="115">
        <v>0</v>
      </c>
      <c r="T3779" s="115">
        <v>0</v>
      </c>
      <c r="U3779" s="115">
        <v>0</v>
      </c>
      <c r="V3779" s="115">
        <v>0</v>
      </c>
      <c r="W3779" s="115">
        <v>0</v>
      </c>
      <c r="X3779" s="115">
        <v>0</v>
      </c>
      <c r="Y3779" s="115">
        <v>0</v>
      </c>
      <c r="Z3779" s="115">
        <v>0</v>
      </c>
      <c r="AA3779" s="115">
        <v>0</v>
      </c>
      <c r="AB3779" s="115">
        <v>0</v>
      </c>
      <c r="AC3779" s="115">
        <v>0</v>
      </c>
      <c r="AD3779" s="115">
        <v>0</v>
      </c>
      <c r="AE3779" s="115">
        <v>0</v>
      </c>
      <c r="AF3779" s="115">
        <v>0</v>
      </c>
      <c r="AG3779" s="115">
        <v>0</v>
      </c>
    </row>
    <row r="3780" spans="1:33">
      <c r="A3780" s="115" t="s">
        <v>5499</v>
      </c>
      <c r="B3780" s="115" t="s">
        <v>19</v>
      </c>
      <c r="C3780" s="115">
        <v>0</v>
      </c>
      <c r="D3780" s="115">
        <v>0</v>
      </c>
      <c r="E3780" s="115">
        <v>0</v>
      </c>
      <c r="F3780" s="115">
        <v>0</v>
      </c>
      <c r="G3780" s="115">
        <v>0</v>
      </c>
      <c r="H3780" s="115">
        <v>0</v>
      </c>
      <c r="I3780" s="115">
        <v>0</v>
      </c>
      <c r="J3780" s="115">
        <v>0</v>
      </c>
      <c r="K3780" s="115">
        <v>0</v>
      </c>
      <c r="L3780" s="115">
        <v>0</v>
      </c>
      <c r="M3780" s="115">
        <v>0</v>
      </c>
      <c r="N3780" s="115">
        <v>0</v>
      </c>
      <c r="O3780" s="115">
        <v>0</v>
      </c>
      <c r="P3780" s="115">
        <v>0</v>
      </c>
      <c r="Q3780" s="115">
        <v>0</v>
      </c>
      <c r="R3780" s="115">
        <v>0</v>
      </c>
      <c r="S3780" s="115">
        <v>0</v>
      </c>
      <c r="T3780" s="115">
        <v>0</v>
      </c>
      <c r="U3780" s="115">
        <v>0</v>
      </c>
      <c r="V3780" s="115">
        <v>0</v>
      </c>
      <c r="W3780" s="115">
        <v>0</v>
      </c>
      <c r="X3780" s="115">
        <v>0</v>
      </c>
      <c r="Y3780" s="115">
        <v>0</v>
      </c>
      <c r="Z3780" s="115">
        <v>0</v>
      </c>
      <c r="AA3780" s="115">
        <v>0</v>
      </c>
      <c r="AB3780" s="115">
        <v>0</v>
      </c>
      <c r="AC3780" s="115">
        <v>0</v>
      </c>
      <c r="AD3780" s="115">
        <v>0</v>
      </c>
      <c r="AE3780" s="115">
        <v>0</v>
      </c>
      <c r="AF3780" s="115">
        <v>0</v>
      </c>
      <c r="AG3780" s="115">
        <v>0</v>
      </c>
    </row>
    <row r="3781" spans="1:33">
      <c r="A3781" s="115" t="s">
        <v>5500</v>
      </c>
      <c r="B3781" s="115" t="s">
        <v>19</v>
      </c>
      <c r="C3781" s="115">
        <v>0</v>
      </c>
      <c r="D3781" s="115">
        <v>0</v>
      </c>
      <c r="E3781" s="115">
        <v>0</v>
      </c>
      <c r="F3781" s="115">
        <v>0</v>
      </c>
      <c r="G3781" s="115">
        <v>0</v>
      </c>
      <c r="H3781" s="115">
        <v>0</v>
      </c>
      <c r="I3781" s="115">
        <v>0</v>
      </c>
      <c r="J3781" s="115">
        <v>0</v>
      </c>
      <c r="K3781" s="115">
        <v>0</v>
      </c>
      <c r="L3781" s="115">
        <v>0</v>
      </c>
      <c r="M3781" s="115">
        <v>0</v>
      </c>
      <c r="N3781" s="115">
        <v>0</v>
      </c>
      <c r="O3781" s="115">
        <v>0</v>
      </c>
      <c r="P3781" s="115">
        <v>0</v>
      </c>
      <c r="Q3781" s="115">
        <v>0</v>
      </c>
      <c r="R3781" s="115">
        <v>0</v>
      </c>
      <c r="S3781" s="115">
        <v>0</v>
      </c>
      <c r="T3781" s="115">
        <v>0</v>
      </c>
      <c r="U3781" s="115">
        <v>0</v>
      </c>
      <c r="V3781" s="115">
        <v>0</v>
      </c>
      <c r="W3781" s="115">
        <v>0</v>
      </c>
      <c r="X3781" s="115">
        <v>0</v>
      </c>
      <c r="Y3781" s="115">
        <v>0</v>
      </c>
      <c r="Z3781" s="115">
        <v>0</v>
      </c>
      <c r="AA3781" s="115">
        <v>0</v>
      </c>
      <c r="AB3781" s="115">
        <v>0</v>
      </c>
      <c r="AC3781" s="115">
        <v>0</v>
      </c>
      <c r="AD3781" s="115">
        <v>0</v>
      </c>
      <c r="AE3781" s="115">
        <v>0</v>
      </c>
      <c r="AF3781" s="115">
        <v>0</v>
      </c>
      <c r="AG3781" s="115">
        <v>0</v>
      </c>
    </row>
    <row r="3782" spans="1:33">
      <c r="A3782" s="115" t="s">
        <v>5501</v>
      </c>
      <c r="B3782" s="115" t="s">
        <v>19</v>
      </c>
      <c r="C3782" s="115">
        <v>0</v>
      </c>
      <c r="D3782" s="115">
        <v>0</v>
      </c>
      <c r="E3782" s="115">
        <v>0</v>
      </c>
      <c r="F3782" s="115">
        <v>0</v>
      </c>
      <c r="G3782" s="115">
        <v>0</v>
      </c>
      <c r="H3782" s="115">
        <v>0</v>
      </c>
      <c r="I3782" s="115">
        <v>0</v>
      </c>
      <c r="J3782" s="115">
        <v>0</v>
      </c>
      <c r="K3782" s="115">
        <v>0</v>
      </c>
      <c r="L3782" s="115">
        <v>0</v>
      </c>
      <c r="M3782" s="115">
        <v>0</v>
      </c>
      <c r="N3782" s="115">
        <v>0</v>
      </c>
      <c r="O3782" s="115">
        <v>0</v>
      </c>
      <c r="P3782" s="115">
        <v>0</v>
      </c>
      <c r="Q3782" s="115">
        <v>0</v>
      </c>
      <c r="R3782" s="115">
        <v>0</v>
      </c>
      <c r="S3782" s="115">
        <v>0</v>
      </c>
      <c r="T3782" s="115">
        <v>0</v>
      </c>
      <c r="U3782" s="115">
        <v>0</v>
      </c>
      <c r="V3782" s="115">
        <v>0</v>
      </c>
      <c r="W3782" s="115">
        <v>0</v>
      </c>
      <c r="X3782" s="115">
        <v>0</v>
      </c>
      <c r="Y3782" s="115">
        <v>0</v>
      </c>
      <c r="Z3782" s="115">
        <v>0</v>
      </c>
      <c r="AA3782" s="115">
        <v>0</v>
      </c>
      <c r="AB3782" s="115">
        <v>0</v>
      </c>
      <c r="AC3782" s="115">
        <v>0</v>
      </c>
      <c r="AD3782" s="115">
        <v>0</v>
      </c>
      <c r="AE3782" s="115">
        <v>0</v>
      </c>
      <c r="AF3782" s="115">
        <v>0</v>
      </c>
      <c r="AG3782" s="115">
        <v>0</v>
      </c>
    </row>
    <row r="3783" spans="1:33">
      <c r="A3783" s="115" t="s">
        <v>5502</v>
      </c>
      <c r="B3783" s="115" t="s">
        <v>19</v>
      </c>
      <c r="C3783" s="115">
        <v>0</v>
      </c>
      <c r="D3783" s="115">
        <v>0</v>
      </c>
      <c r="E3783" s="115">
        <v>0</v>
      </c>
      <c r="F3783" s="115">
        <v>0</v>
      </c>
      <c r="G3783" s="115">
        <v>0</v>
      </c>
      <c r="H3783" s="115">
        <v>0</v>
      </c>
      <c r="I3783" s="115">
        <v>0</v>
      </c>
      <c r="J3783" s="115">
        <v>0</v>
      </c>
      <c r="K3783" s="115">
        <v>0</v>
      </c>
      <c r="L3783" s="115">
        <v>0</v>
      </c>
      <c r="M3783" s="115">
        <v>0</v>
      </c>
      <c r="N3783" s="115">
        <v>0</v>
      </c>
      <c r="O3783" s="115">
        <v>0</v>
      </c>
      <c r="P3783" s="115">
        <v>0</v>
      </c>
      <c r="Q3783" s="115">
        <v>0</v>
      </c>
      <c r="R3783" s="115">
        <v>0</v>
      </c>
      <c r="S3783" s="115">
        <v>0</v>
      </c>
      <c r="T3783" s="115">
        <v>0</v>
      </c>
      <c r="U3783" s="115">
        <v>0</v>
      </c>
      <c r="V3783" s="115">
        <v>0</v>
      </c>
      <c r="W3783" s="115">
        <v>0</v>
      </c>
      <c r="X3783" s="115">
        <v>0</v>
      </c>
      <c r="Y3783" s="115">
        <v>0</v>
      </c>
      <c r="Z3783" s="115">
        <v>0</v>
      </c>
      <c r="AA3783" s="115">
        <v>0</v>
      </c>
      <c r="AB3783" s="115">
        <v>0</v>
      </c>
      <c r="AC3783" s="115">
        <v>0</v>
      </c>
      <c r="AD3783" s="115">
        <v>0</v>
      </c>
      <c r="AE3783" s="115">
        <v>0</v>
      </c>
      <c r="AF3783" s="115">
        <v>0</v>
      </c>
      <c r="AG3783" s="115">
        <v>0</v>
      </c>
    </row>
    <row r="3784" spans="1:33">
      <c r="A3784" s="115" t="s">
        <v>5503</v>
      </c>
      <c r="B3784" s="115" t="s">
        <v>19</v>
      </c>
      <c r="C3784" s="115">
        <v>0</v>
      </c>
      <c r="D3784" s="115">
        <v>0</v>
      </c>
      <c r="E3784" s="115">
        <v>0</v>
      </c>
      <c r="F3784" s="115">
        <v>0</v>
      </c>
      <c r="G3784" s="115">
        <v>0</v>
      </c>
      <c r="H3784" s="115">
        <v>0</v>
      </c>
      <c r="I3784" s="115">
        <v>0</v>
      </c>
      <c r="J3784" s="115">
        <v>0</v>
      </c>
      <c r="K3784" s="115">
        <v>0</v>
      </c>
      <c r="L3784" s="115">
        <v>0</v>
      </c>
      <c r="M3784" s="115">
        <v>0</v>
      </c>
      <c r="N3784" s="115">
        <v>0</v>
      </c>
      <c r="O3784" s="115">
        <v>0</v>
      </c>
      <c r="P3784" s="115">
        <v>0</v>
      </c>
      <c r="Q3784" s="115">
        <v>0</v>
      </c>
      <c r="R3784" s="115">
        <v>0</v>
      </c>
      <c r="S3784" s="115">
        <v>0</v>
      </c>
      <c r="T3784" s="115">
        <v>0</v>
      </c>
      <c r="U3784" s="115">
        <v>0</v>
      </c>
      <c r="V3784" s="115">
        <v>0</v>
      </c>
      <c r="W3784" s="115">
        <v>0</v>
      </c>
      <c r="X3784" s="115">
        <v>0</v>
      </c>
      <c r="Y3784" s="115">
        <v>0</v>
      </c>
      <c r="Z3784" s="115">
        <v>0</v>
      </c>
      <c r="AA3784" s="115">
        <v>0</v>
      </c>
      <c r="AB3784" s="115">
        <v>0</v>
      </c>
      <c r="AC3784" s="115">
        <v>0</v>
      </c>
      <c r="AD3784" s="115">
        <v>0</v>
      </c>
      <c r="AE3784" s="115">
        <v>0</v>
      </c>
      <c r="AF3784" s="115">
        <v>0</v>
      </c>
      <c r="AG3784" s="115">
        <v>0</v>
      </c>
    </row>
    <row r="3785" spans="1:33">
      <c r="A3785" s="115" t="s">
        <v>5504</v>
      </c>
      <c r="B3785" s="115" t="s">
        <v>19</v>
      </c>
      <c r="C3785" s="115">
        <v>0</v>
      </c>
      <c r="D3785" s="115">
        <v>0</v>
      </c>
      <c r="E3785" s="115">
        <v>0</v>
      </c>
      <c r="F3785" s="115">
        <v>0</v>
      </c>
      <c r="G3785" s="115">
        <v>0</v>
      </c>
      <c r="H3785" s="115">
        <v>0</v>
      </c>
      <c r="I3785" s="115">
        <v>0</v>
      </c>
      <c r="J3785" s="115">
        <v>0</v>
      </c>
      <c r="K3785" s="115">
        <v>0</v>
      </c>
      <c r="L3785" s="115">
        <v>0</v>
      </c>
      <c r="M3785" s="115">
        <v>0</v>
      </c>
      <c r="N3785" s="115">
        <v>0</v>
      </c>
      <c r="O3785" s="115">
        <v>0</v>
      </c>
      <c r="P3785" s="115">
        <v>0</v>
      </c>
      <c r="Q3785" s="115">
        <v>0</v>
      </c>
      <c r="R3785" s="115">
        <v>0</v>
      </c>
      <c r="S3785" s="115">
        <v>0</v>
      </c>
      <c r="T3785" s="115">
        <v>0</v>
      </c>
      <c r="U3785" s="115">
        <v>0</v>
      </c>
      <c r="V3785" s="115">
        <v>0</v>
      </c>
      <c r="W3785" s="115">
        <v>0</v>
      </c>
      <c r="X3785" s="115">
        <v>0</v>
      </c>
      <c r="Y3785" s="115">
        <v>0</v>
      </c>
      <c r="Z3785" s="115">
        <v>0</v>
      </c>
      <c r="AA3785" s="115">
        <v>0</v>
      </c>
      <c r="AB3785" s="115">
        <v>0</v>
      </c>
      <c r="AC3785" s="115">
        <v>0</v>
      </c>
      <c r="AD3785" s="115">
        <v>0</v>
      </c>
      <c r="AE3785" s="115">
        <v>0</v>
      </c>
      <c r="AF3785" s="115">
        <v>0</v>
      </c>
      <c r="AG3785" s="115">
        <v>0</v>
      </c>
    </row>
    <row r="3786" spans="1:33">
      <c r="A3786" s="115" t="s">
        <v>5505</v>
      </c>
      <c r="B3786" s="115" t="s">
        <v>19</v>
      </c>
      <c r="C3786" s="115">
        <v>0</v>
      </c>
      <c r="D3786" s="115">
        <v>0</v>
      </c>
      <c r="E3786" s="115">
        <v>0</v>
      </c>
      <c r="F3786" s="115">
        <v>0</v>
      </c>
      <c r="G3786" s="115">
        <v>0</v>
      </c>
      <c r="H3786" s="115">
        <v>0</v>
      </c>
      <c r="I3786" s="115">
        <v>0</v>
      </c>
      <c r="J3786" s="115">
        <v>0</v>
      </c>
      <c r="K3786" s="115">
        <v>0</v>
      </c>
      <c r="L3786" s="115">
        <v>0</v>
      </c>
      <c r="M3786" s="115">
        <v>0</v>
      </c>
      <c r="N3786" s="115">
        <v>0</v>
      </c>
      <c r="O3786" s="115">
        <v>0</v>
      </c>
      <c r="P3786" s="115">
        <v>0</v>
      </c>
      <c r="Q3786" s="115">
        <v>0</v>
      </c>
      <c r="R3786" s="115">
        <v>0</v>
      </c>
      <c r="S3786" s="115">
        <v>0</v>
      </c>
      <c r="T3786" s="115">
        <v>0</v>
      </c>
      <c r="U3786" s="115">
        <v>0</v>
      </c>
      <c r="V3786" s="115">
        <v>0</v>
      </c>
      <c r="W3786" s="115">
        <v>0</v>
      </c>
      <c r="X3786" s="115">
        <v>0</v>
      </c>
      <c r="Y3786" s="115">
        <v>0</v>
      </c>
      <c r="Z3786" s="115">
        <v>0</v>
      </c>
      <c r="AA3786" s="115">
        <v>0</v>
      </c>
      <c r="AB3786" s="115">
        <v>0</v>
      </c>
      <c r="AC3786" s="115">
        <v>0</v>
      </c>
      <c r="AD3786" s="115">
        <v>0</v>
      </c>
      <c r="AE3786" s="115">
        <v>0</v>
      </c>
      <c r="AF3786" s="115">
        <v>0</v>
      </c>
      <c r="AG3786" s="115">
        <v>0</v>
      </c>
    </row>
    <row r="3787" spans="1:33">
      <c r="A3787" s="115" t="s">
        <v>5506</v>
      </c>
      <c r="B3787" s="115" t="s">
        <v>19</v>
      </c>
      <c r="C3787" s="115">
        <v>0</v>
      </c>
      <c r="D3787" s="115">
        <v>0</v>
      </c>
      <c r="E3787" s="115">
        <v>0</v>
      </c>
      <c r="F3787" s="115">
        <v>0</v>
      </c>
      <c r="G3787" s="115">
        <v>0</v>
      </c>
      <c r="H3787" s="115">
        <v>0</v>
      </c>
      <c r="I3787" s="115">
        <v>0</v>
      </c>
      <c r="J3787" s="115">
        <v>0</v>
      </c>
      <c r="K3787" s="115">
        <v>0</v>
      </c>
      <c r="L3787" s="115">
        <v>0</v>
      </c>
      <c r="M3787" s="115">
        <v>0</v>
      </c>
      <c r="N3787" s="115">
        <v>0</v>
      </c>
      <c r="O3787" s="115">
        <v>0</v>
      </c>
      <c r="P3787" s="115">
        <v>0</v>
      </c>
      <c r="Q3787" s="115">
        <v>0</v>
      </c>
      <c r="R3787" s="115">
        <v>0</v>
      </c>
      <c r="S3787" s="115">
        <v>0</v>
      </c>
      <c r="T3787" s="115">
        <v>0</v>
      </c>
      <c r="U3787" s="115">
        <v>0</v>
      </c>
      <c r="V3787" s="115">
        <v>0</v>
      </c>
      <c r="W3787" s="115">
        <v>0</v>
      </c>
      <c r="X3787" s="115">
        <v>0</v>
      </c>
      <c r="Y3787" s="115">
        <v>0</v>
      </c>
      <c r="Z3787" s="115">
        <v>0</v>
      </c>
      <c r="AA3787" s="115">
        <v>0</v>
      </c>
      <c r="AB3787" s="115">
        <v>0</v>
      </c>
      <c r="AC3787" s="115">
        <v>0</v>
      </c>
      <c r="AD3787" s="115">
        <v>0</v>
      </c>
      <c r="AE3787" s="115">
        <v>0</v>
      </c>
      <c r="AF3787" s="115">
        <v>0</v>
      </c>
      <c r="AG3787" s="115">
        <v>0</v>
      </c>
    </row>
    <row r="3788" spans="1:33">
      <c r="A3788" s="115" t="s">
        <v>5507</v>
      </c>
      <c r="B3788" s="115" t="s">
        <v>19</v>
      </c>
      <c r="C3788" s="115">
        <v>0</v>
      </c>
      <c r="D3788" s="115">
        <v>0</v>
      </c>
      <c r="E3788" s="115">
        <v>0</v>
      </c>
      <c r="F3788" s="115">
        <v>0</v>
      </c>
      <c r="G3788" s="115">
        <v>0</v>
      </c>
      <c r="H3788" s="115">
        <v>0</v>
      </c>
      <c r="I3788" s="115">
        <v>0</v>
      </c>
      <c r="J3788" s="115">
        <v>0</v>
      </c>
      <c r="K3788" s="115">
        <v>0</v>
      </c>
      <c r="L3788" s="115">
        <v>0</v>
      </c>
      <c r="M3788" s="115">
        <v>0</v>
      </c>
      <c r="N3788" s="115">
        <v>0</v>
      </c>
      <c r="O3788" s="115">
        <v>0</v>
      </c>
      <c r="P3788" s="115">
        <v>0</v>
      </c>
      <c r="Q3788" s="115">
        <v>0</v>
      </c>
      <c r="R3788" s="115">
        <v>0</v>
      </c>
      <c r="S3788" s="115">
        <v>0</v>
      </c>
      <c r="T3788" s="115">
        <v>0</v>
      </c>
      <c r="U3788" s="115">
        <v>0</v>
      </c>
      <c r="V3788" s="115">
        <v>0</v>
      </c>
      <c r="W3788" s="115">
        <v>0</v>
      </c>
      <c r="X3788" s="115">
        <v>0</v>
      </c>
      <c r="Y3788" s="115">
        <v>0</v>
      </c>
      <c r="Z3788" s="115">
        <v>0</v>
      </c>
      <c r="AA3788" s="115">
        <v>0</v>
      </c>
      <c r="AB3788" s="115">
        <v>0</v>
      </c>
      <c r="AC3788" s="115">
        <v>0</v>
      </c>
      <c r="AD3788" s="115">
        <v>0</v>
      </c>
      <c r="AE3788" s="115">
        <v>0</v>
      </c>
      <c r="AF3788" s="115">
        <v>0</v>
      </c>
      <c r="AG3788" s="115">
        <v>0</v>
      </c>
    </row>
    <row r="3789" spans="1:33">
      <c r="A3789" s="115" t="s">
        <v>5508</v>
      </c>
      <c r="B3789" s="115" t="s">
        <v>19</v>
      </c>
      <c r="C3789" s="115">
        <v>0</v>
      </c>
      <c r="D3789" s="115">
        <v>0</v>
      </c>
      <c r="E3789" s="115">
        <v>0</v>
      </c>
      <c r="F3789" s="115">
        <v>0</v>
      </c>
      <c r="G3789" s="115">
        <v>0</v>
      </c>
      <c r="H3789" s="115">
        <v>0</v>
      </c>
      <c r="I3789" s="115">
        <v>0</v>
      </c>
      <c r="J3789" s="115">
        <v>0</v>
      </c>
      <c r="K3789" s="115">
        <v>0</v>
      </c>
      <c r="L3789" s="115">
        <v>0</v>
      </c>
      <c r="M3789" s="115">
        <v>0</v>
      </c>
      <c r="N3789" s="115">
        <v>0</v>
      </c>
      <c r="O3789" s="115">
        <v>0</v>
      </c>
      <c r="P3789" s="115">
        <v>0</v>
      </c>
      <c r="Q3789" s="115">
        <v>0</v>
      </c>
      <c r="R3789" s="115">
        <v>0</v>
      </c>
      <c r="S3789" s="115">
        <v>0</v>
      </c>
      <c r="T3789" s="115">
        <v>0</v>
      </c>
      <c r="U3789" s="115">
        <v>0</v>
      </c>
      <c r="V3789" s="115">
        <v>0</v>
      </c>
      <c r="W3789" s="115">
        <v>0</v>
      </c>
      <c r="X3789" s="115">
        <v>0</v>
      </c>
      <c r="Y3789" s="115">
        <v>0</v>
      </c>
      <c r="Z3789" s="115">
        <v>0</v>
      </c>
      <c r="AA3789" s="115">
        <v>0</v>
      </c>
      <c r="AB3789" s="115">
        <v>0</v>
      </c>
      <c r="AC3789" s="115">
        <v>0</v>
      </c>
      <c r="AD3789" s="115">
        <v>0</v>
      </c>
      <c r="AE3789" s="115">
        <v>0</v>
      </c>
      <c r="AF3789" s="115">
        <v>0</v>
      </c>
      <c r="AG3789" s="115">
        <v>0</v>
      </c>
    </row>
    <row r="3790" spans="1:33">
      <c r="A3790" s="115" t="s">
        <v>5509</v>
      </c>
      <c r="B3790" s="115" t="s">
        <v>19</v>
      </c>
      <c r="C3790" s="115">
        <v>0</v>
      </c>
      <c r="D3790" s="115">
        <v>0</v>
      </c>
      <c r="E3790" s="115">
        <v>0</v>
      </c>
      <c r="F3790" s="115">
        <v>0</v>
      </c>
      <c r="G3790" s="115">
        <v>0</v>
      </c>
      <c r="H3790" s="115">
        <v>0</v>
      </c>
      <c r="I3790" s="115">
        <v>0</v>
      </c>
      <c r="J3790" s="115">
        <v>0</v>
      </c>
      <c r="K3790" s="115">
        <v>0</v>
      </c>
      <c r="L3790" s="115">
        <v>0</v>
      </c>
      <c r="M3790" s="115">
        <v>0</v>
      </c>
      <c r="N3790" s="115">
        <v>0</v>
      </c>
      <c r="O3790" s="115">
        <v>0</v>
      </c>
      <c r="P3790" s="115">
        <v>0</v>
      </c>
      <c r="Q3790" s="115">
        <v>0</v>
      </c>
      <c r="R3790" s="115">
        <v>0</v>
      </c>
      <c r="S3790" s="115">
        <v>0</v>
      </c>
      <c r="T3790" s="115">
        <v>0</v>
      </c>
      <c r="U3790" s="115">
        <v>0</v>
      </c>
      <c r="V3790" s="115">
        <v>0</v>
      </c>
      <c r="W3790" s="115">
        <v>0</v>
      </c>
      <c r="X3790" s="115">
        <v>0</v>
      </c>
      <c r="Y3790" s="115">
        <v>0</v>
      </c>
      <c r="Z3790" s="115">
        <v>0</v>
      </c>
      <c r="AA3790" s="115">
        <v>0</v>
      </c>
      <c r="AB3790" s="115">
        <v>0</v>
      </c>
      <c r="AC3790" s="115">
        <v>0</v>
      </c>
      <c r="AD3790" s="115">
        <v>0</v>
      </c>
      <c r="AE3790" s="115">
        <v>0</v>
      </c>
      <c r="AF3790" s="115">
        <v>0</v>
      </c>
      <c r="AG3790" s="115">
        <v>0</v>
      </c>
    </row>
    <row r="3791" spans="1:33">
      <c r="A3791" s="115" t="s">
        <v>5510</v>
      </c>
      <c r="B3791" s="115" t="s">
        <v>19</v>
      </c>
      <c r="C3791" s="115">
        <v>0</v>
      </c>
      <c r="D3791" s="115">
        <v>0</v>
      </c>
      <c r="E3791" s="115">
        <v>0</v>
      </c>
      <c r="F3791" s="115">
        <v>0</v>
      </c>
      <c r="G3791" s="115">
        <v>0</v>
      </c>
      <c r="H3791" s="115">
        <v>0</v>
      </c>
      <c r="I3791" s="115">
        <v>0</v>
      </c>
      <c r="J3791" s="115">
        <v>0</v>
      </c>
      <c r="K3791" s="115">
        <v>0</v>
      </c>
      <c r="L3791" s="115">
        <v>0</v>
      </c>
      <c r="M3791" s="115">
        <v>0</v>
      </c>
      <c r="N3791" s="115">
        <v>0</v>
      </c>
      <c r="O3791" s="115">
        <v>0</v>
      </c>
      <c r="P3791" s="115">
        <v>0</v>
      </c>
      <c r="Q3791" s="115">
        <v>0</v>
      </c>
      <c r="R3791" s="115">
        <v>0</v>
      </c>
      <c r="S3791" s="115">
        <v>0</v>
      </c>
      <c r="T3791" s="115">
        <v>0</v>
      </c>
      <c r="U3791" s="115">
        <v>0</v>
      </c>
      <c r="V3791" s="115">
        <v>0</v>
      </c>
      <c r="W3791" s="115">
        <v>0</v>
      </c>
      <c r="X3791" s="115">
        <v>0</v>
      </c>
      <c r="Y3791" s="115">
        <v>0</v>
      </c>
      <c r="Z3791" s="115">
        <v>0</v>
      </c>
      <c r="AA3791" s="115">
        <v>0</v>
      </c>
      <c r="AB3791" s="115">
        <v>0</v>
      </c>
      <c r="AC3791" s="115">
        <v>0</v>
      </c>
      <c r="AD3791" s="115">
        <v>0</v>
      </c>
      <c r="AE3791" s="115">
        <v>0</v>
      </c>
      <c r="AF3791" s="115">
        <v>0</v>
      </c>
      <c r="AG3791" s="115">
        <v>0</v>
      </c>
    </row>
    <row r="3792" spans="1:33">
      <c r="A3792" s="115" t="s">
        <v>5511</v>
      </c>
      <c r="B3792" s="115" t="s">
        <v>19</v>
      </c>
      <c r="C3792" s="115">
        <v>0</v>
      </c>
      <c r="D3792" s="115">
        <v>0</v>
      </c>
      <c r="E3792" s="115">
        <v>0</v>
      </c>
      <c r="F3792" s="115">
        <v>0</v>
      </c>
      <c r="G3792" s="115">
        <v>0</v>
      </c>
      <c r="H3792" s="115">
        <v>0</v>
      </c>
      <c r="I3792" s="115">
        <v>0</v>
      </c>
      <c r="J3792" s="115">
        <v>0</v>
      </c>
      <c r="K3792" s="115">
        <v>0</v>
      </c>
      <c r="L3792" s="115">
        <v>0</v>
      </c>
      <c r="M3792" s="115">
        <v>0</v>
      </c>
      <c r="N3792" s="115">
        <v>0</v>
      </c>
      <c r="O3792" s="115">
        <v>0</v>
      </c>
      <c r="P3792" s="115">
        <v>0</v>
      </c>
      <c r="Q3792" s="115">
        <v>0</v>
      </c>
      <c r="R3792" s="115">
        <v>0</v>
      </c>
      <c r="S3792" s="115">
        <v>0</v>
      </c>
      <c r="T3792" s="115">
        <v>0</v>
      </c>
      <c r="U3792" s="115">
        <v>0</v>
      </c>
      <c r="V3792" s="115">
        <v>0</v>
      </c>
      <c r="W3792" s="115">
        <v>0</v>
      </c>
      <c r="X3792" s="115">
        <v>0</v>
      </c>
      <c r="Y3792" s="115">
        <v>0</v>
      </c>
      <c r="Z3792" s="115">
        <v>0</v>
      </c>
      <c r="AA3792" s="115">
        <v>0</v>
      </c>
      <c r="AB3792" s="115">
        <v>0</v>
      </c>
      <c r="AC3792" s="115">
        <v>0</v>
      </c>
      <c r="AD3792" s="115">
        <v>0</v>
      </c>
      <c r="AE3792" s="115">
        <v>0</v>
      </c>
      <c r="AF3792" s="115">
        <v>0</v>
      </c>
      <c r="AG3792" s="115">
        <v>0</v>
      </c>
    </row>
    <row r="3793" spans="1:33">
      <c r="A3793" s="115" t="s">
        <v>5512</v>
      </c>
      <c r="B3793" s="115" t="s">
        <v>19</v>
      </c>
      <c r="C3793" s="115">
        <v>0</v>
      </c>
      <c r="D3793" s="115">
        <v>0</v>
      </c>
      <c r="E3793" s="115">
        <v>0</v>
      </c>
      <c r="F3793" s="115">
        <v>0</v>
      </c>
      <c r="G3793" s="115">
        <v>0</v>
      </c>
      <c r="H3793" s="115">
        <v>0</v>
      </c>
      <c r="I3793" s="115">
        <v>0</v>
      </c>
      <c r="J3793" s="115">
        <v>0</v>
      </c>
      <c r="K3793" s="115">
        <v>0</v>
      </c>
      <c r="L3793" s="115">
        <v>0</v>
      </c>
      <c r="M3793" s="115">
        <v>0</v>
      </c>
      <c r="N3793" s="115">
        <v>0</v>
      </c>
      <c r="O3793" s="115">
        <v>0</v>
      </c>
      <c r="P3793" s="115">
        <v>0</v>
      </c>
      <c r="Q3793" s="115">
        <v>0</v>
      </c>
      <c r="R3793" s="115">
        <v>0</v>
      </c>
      <c r="S3793" s="115">
        <v>0</v>
      </c>
      <c r="T3793" s="115">
        <v>0</v>
      </c>
      <c r="U3793" s="115">
        <v>0</v>
      </c>
      <c r="V3793" s="115">
        <v>0</v>
      </c>
      <c r="W3793" s="115">
        <v>0</v>
      </c>
      <c r="X3793" s="115">
        <v>0</v>
      </c>
      <c r="Y3793" s="115">
        <v>0</v>
      </c>
      <c r="Z3793" s="115">
        <v>0</v>
      </c>
      <c r="AA3793" s="115">
        <v>0</v>
      </c>
      <c r="AB3793" s="115">
        <v>0</v>
      </c>
      <c r="AC3793" s="115">
        <v>0</v>
      </c>
      <c r="AD3793" s="115">
        <v>0</v>
      </c>
      <c r="AE3793" s="115">
        <v>0</v>
      </c>
      <c r="AF3793" s="115">
        <v>0</v>
      </c>
      <c r="AG3793" s="115">
        <v>0</v>
      </c>
    </row>
    <row r="3794" spans="1:33">
      <c r="A3794" s="115" t="s">
        <v>5513</v>
      </c>
      <c r="B3794" s="115" t="s">
        <v>19</v>
      </c>
      <c r="C3794" s="115">
        <v>0</v>
      </c>
      <c r="D3794" s="115">
        <v>0</v>
      </c>
      <c r="E3794" s="115">
        <v>0</v>
      </c>
      <c r="F3794" s="115">
        <v>0</v>
      </c>
      <c r="G3794" s="115">
        <v>0</v>
      </c>
      <c r="H3794" s="115">
        <v>0</v>
      </c>
      <c r="I3794" s="115">
        <v>0</v>
      </c>
      <c r="J3794" s="115">
        <v>0</v>
      </c>
      <c r="K3794" s="115">
        <v>0</v>
      </c>
      <c r="L3794" s="115">
        <v>0</v>
      </c>
      <c r="M3794" s="115">
        <v>0</v>
      </c>
      <c r="N3794" s="115">
        <v>0</v>
      </c>
      <c r="O3794" s="115">
        <v>0</v>
      </c>
      <c r="P3794" s="115">
        <v>0</v>
      </c>
      <c r="Q3794" s="115">
        <v>0</v>
      </c>
      <c r="R3794" s="115">
        <v>0</v>
      </c>
      <c r="S3794" s="115">
        <v>0</v>
      </c>
      <c r="T3794" s="115">
        <v>0</v>
      </c>
      <c r="U3794" s="115">
        <v>0</v>
      </c>
      <c r="V3794" s="115">
        <v>0</v>
      </c>
      <c r="W3794" s="115">
        <v>0</v>
      </c>
      <c r="X3794" s="115">
        <v>0</v>
      </c>
      <c r="Y3794" s="115">
        <v>0</v>
      </c>
      <c r="Z3794" s="115">
        <v>0</v>
      </c>
      <c r="AA3794" s="115">
        <v>0</v>
      </c>
      <c r="AB3794" s="115">
        <v>0</v>
      </c>
      <c r="AC3794" s="115">
        <v>0</v>
      </c>
      <c r="AD3794" s="115">
        <v>0</v>
      </c>
      <c r="AE3794" s="115">
        <v>0</v>
      </c>
      <c r="AF3794" s="115">
        <v>0</v>
      </c>
      <c r="AG3794" s="115">
        <v>0</v>
      </c>
    </row>
    <row r="3795" spans="1:33">
      <c r="A3795" s="115" t="s">
        <v>5514</v>
      </c>
      <c r="B3795" s="115" t="s">
        <v>19</v>
      </c>
      <c r="C3795" s="115">
        <v>0</v>
      </c>
      <c r="D3795" s="115">
        <v>0</v>
      </c>
      <c r="E3795" s="115">
        <v>0</v>
      </c>
      <c r="F3795" s="115">
        <v>0</v>
      </c>
      <c r="G3795" s="115">
        <v>0</v>
      </c>
      <c r="H3795" s="115">
        <v>0</v>
      </c>
      <c r="I3795" s="115">
        <v>0</v>
      </c>
      <c r="J3795" s="115">
        <v>0</v>
      </c>
      <c r="K3795" s="115">
        <v>0</v>
      </c>
      <c r="L3795" s="115">
        <v>0</v>
      </c>
      <c r="M3795" s="115">
        <v>0</v>
      </c>
      <c r="N3795" s="115">
        <v>0</v>
      </c>
      <c r="O3795" s="115">
        <v>0</v>
      </c>
      <c r="P3795" s="115">
        <v>0</v>
      </c>
      <c r="Q3795" s="115">
        <v>0</v>
      </c>
      <c r="R3795" s="115">
        <v>0</v>
      </c>
      <c r="S3795" s="115">
        <v>0</v>
      </c>
      <c r="T3795" s="115">
        <v>0</v>
      </c>
      <c r="U3795" s="115">
        <v>0</v>
      </c>
      <c r="V3795" s="115">
        <v>0</v>
      </c>
      <c r="W3795" s="115">
        <v>0</v>
      </c>
      <c r="X3795" s="115">
        <v>0</v>
      </c>
      <c r="Y3795" s="115">
        <v>0</v>
      </c>
      <c r="Z3795" s="115">
        <v>0</v>
      </c>
      <c r="AA3795" s="115">
        <v>0</v>
      </c>
      <c r="AB3795" s="115">
        <v>0</v>
      </c>
      <c r="AC3795" s="115">
        <v>0</v>
      </c>
      <c r="AD3795" s="115">
        <v>0</v>
      </c>
      <c r="AE3795" s="115">
        <v>0</v>
      </c>
      <c r="AF3795" s="115">
        <v>0</v>
      </c>
      <c r="AG3795" s="115">
        <v>0</v>
      </c>
    </row>
    <row r="3796" spans="1:33">
      <c r="A3796" s="115" t="s">
        <v>5515</v>
      </c>
      <c r="B3796" s="115" t="s">
        <v>19</v>
      </c>
      <c r="C3796" s="115">
        <v>0</v>
      </c>
      <c r="D3796" s="115">
        <v>0</v>
      </c>
      <c r="E3796" s="115">
        <v>0</v>
      </c>
      <c r="F3796" s="115">
        <v>0</v>
      </c>
      <c r="G3796" s="115">
        <v>0</v>
      </c>
      <c r="H3796" s="115">
        <v>0</v>
      </c>
      <c r="I3796" s="115">
        <v>0</v>
      </c>
      <c r="J3796" s="115">
        <v>0</v>
      </c>
      <c r="K3796" s="115">
        <v>0</v>
      </c>
      <c r="L3796" s="115">
        <v>0</v>
      </c>
      <c r="M3796" s="115">
        <v>0</v>
      </c>
      <c r="N3796" s="115">
        <v>0</v>
      </c>
      <c r="O3796" s="115">
        <v>0</v>
      </c>
      <c r="P3796" s="115">
        <v>0</v>
      </c>
      <c r="Q3796" s="115">
        <v>0</v>
      </c>
      <c r="R3796" s="115">
        <v>0</v>
      </c>
      <c r="S3796" s="115">
        <v>0</v>
      </c>
      <c r="T3796" s="115">
        <v>0</v>
      </c>
      <c r="U3796" s="115">
        <v>0</v>
      </c>
      <c r="V3796" s="115">
        <v>0</v>
      </c>
      <c r="W3796" s="115">
        <v>0</v>
      </c>
      <c r="X3796" s="115">
        <v>0</v>
      </c>
      <c r="Y3796" s="115">
        <v>0</v>
      </c>
      <c r="Z3796" s="115">
        <v>0</v>
      </c>
      <c r="AA3796" s="115">
        <v>0</v>
      </c>
      <c r="AB3796" s="115">
        <v>0</v>
      </c>
      <c r="AC3796" s="115">
        <v>0</v>
      </c>
      <c r="AD3796" s="115">
        <v>0</v>
      </c>
      <c r="AE3796" s="115">
        <v>0</v>
      </c>
      <c r="AF3796" s="115">
        <v>0</v>
      </c>
      <c r="AG3796" s="115">
        <v>0</v>
      </c>
    </row>
    <row r="3797" spans="1:33">
      <c r="A3797" s="115" t="s">
        <v>5516</v>
      </c>
      <c r="B3797" s="115" t="s">
        <v>19</v>
      </c>
      <c r="C3797" s="115">
        <v>0</v>
      </c>
      <c r="D3797" s="115">
        <v>0</v>
      </c>
      <c r="E3797" s="115">
        <v>0</v>
      </c>
      <c r="F3797" s="115">
        <v>0</v>
      </c>
      <c r="G3797" s="115">
        <v>0</v>
      </c>
      <c r="H3797" s="115">
        <v>0</v>
      </c>
      <c r="I3797" s="115">
        <v>0</v>
      </c>
      <c r="J3797" s="115">
        <v>0</v>
      </c>
      <c r="K3797" s="115">
        <v>0</v>
      </c>
      <c r="L3797" s="115">
        <v>0</v>
      </c>
      <c r="M3797" s="115">
        <v>0</v>
      </c>
      <c r="N3797" s="115">
        <v>0</v>
      </c>
      <c r="O3797" s="115">
        <v>0</v>
      </c>
      <c r="P3797" s="115">
        <v>0</v>
      </c>
      <c r="Q3797" s="115">
        <v>0</v>
      </c>
      <c r="R3797" s="115">
        <v>0</v>
      </c>
      <c r="S3797" s="115">
        <v>0</v>
      </c>
      <c r="T3797" s="115">
        <v>0</v>
      </c>
      <c r="U3797" s="115">
        <v>0</v>
      </c>
      <c r="V3797" s="115">
        <v>0</v>
      </c>
      <c r="W3797" s="115">
        <v>0</v>
      </c>
      <c r="X3797" s="115">
        <v>0</v>
      </c>
      <c r="Y3797" s="115">
        <v>0</v>
      </c>
      <c r="Z3797" s="115">
        <v>0</v>
      </c>
      <c r="AA3797" s="115">
        <v>0</v>
      </c>
      <c r="AB3797" s="115">
        <v>0</v>
      </c>
      <c r="AC3797" s="115">
        <v>0</v>
      </c>
      <c r="AD3797" s="115">
        <v>0</v>
      </c>
      <c r="AE3797" s="115">
        <v>0</v>
      </c>
      <c r="AF3797" s="115">
        <v>0</v>
      </c>
      <c r="AG3797" s="115">
        <v>0</v>
      </c>
    </row>
    <row r="3798" spans="1:33">
      <c r="A3798" s="115" t="s">
        <v>5517</v>
      </c>
      <c r="B3798" s="115" t="s">
        <v>19</v>
      </c>
      <c r="C3798" s="115">
        <v>0</v>
      </c>
      <c r="D3798" s="115">
        <v>0</v>
      </c>
      <c r="E3798" s="115">
        <v>0</v>
      </c>
      <c r="F3798" s="115">
        <v>0</v>
      </c>
      <c r="G3798" s="115">
        <v>0</v>
      </c>
      <c r="H3798" s="115">
        <v>0</v>
      </c>
      <c r="I3798" s="115">
        <v>0</v>
      </c>
      <c r="J3798" s="115">
        <v>0</v>
      </c>
      <c r="K3798" s="115">
        <v>0</v>
      </c>
      <c r="L3798" s="115">
        <v>0</v>
      </c>
      <c r="M3798" s="115">
        <v>0</v>
      </c>
      <c r="N3798" s="115">
        <v>0</v>
      </c>
      <c r="O3798" s="115">
        <v>0</v>
      </c>
      <c r="P3798" s="115">
        <v>0</v>
      </c>
      <c r="Q3798" s="115">
        <v>0</v>
      </c>
      <c r="R3798" s="115">
        <v>0</v>
      </c>
      <c r="S3798" s="115">
        <v>0</v>
      </c>
      <c r="T3798" s="115">
        <v>0</v>
      </c>
      <c r="U3798" s="115">
        <v>0</v>
      </c>
      <c r="V3798" s="115">
        <v>0</v>
      </c>
      <c r="W3798" s="115">
        <v>0</v>
      </c>
      <c r="X3798" s="115">
        <v>0</v>
      </c>
      <c r="Y3798" s="115">
        <v>0</v>
      </c>
      <c r="Z3798" s="115">
        <v>0</v>
      </c>
      <c r="AA3798" s="115">
        <v>0</v>
      </c>
      <c r="AB3798" s="115">
        <v>0</v>
      </c>
      <c r="AC3798" s="115">
        <v>0</v>
      </c>
      <c r="AD3798" s="115">
        <v>0</v>
      </c>
      <c r="AE3798" s="115">
        <v>0</v>
      </c>
      <c r="AF3798" s="115">
        <v>0</v>
      </c>
      <c r="AG3798" s="115">
        <v>0</v>
      </c>
    </row>
    <row r="3799" spans="1:33">
      <c r="A3799" s="115" t="s">
        <v>5518</v>
      </c>
      <c r="B3799" s="115" t="s">
        <v>19</v>
      </c>
      <c r="C3799" s="115">
        <v>0</v>
      </c>
      <c r="D3799" s="115">
        <v>0</v>
      </c>
      <c r="E3799" s="115">
        <v>0</v>
      </c>
      <c r="F3799" s="115">
        <v>0</v>
      </c>
      <c r="G3799" s="115">
        <v>0</v>
      </c>
      <c r="H3799" s="115">
        <v>0</v>
      </c>
      <c r="I3799" s="115">
        <v>0</v>
      </c>
      <c r="J3799" s="115">
        <v>0</v>
      </c>
      <c r="K3799" s="115">
        <v>0</v>
      </c>
      <c r="L3799" s="115">
        <v>0</v>
      </c>
      <c r="M3799" s="115">
        <v>0</v>
      </c>
      <c r="N3799" s="115">
        <v>0</v>
      </c>
      <c r="O3799" s="115">
        <v>0</v>
      </c>
      <c r="P3799" s="115">
        <v>0</v>
      </c>
      <c r="Q3799" s="115">
        <v>0</v>
      </c>
      <c r="R3799" s="115">
        <v>0</v>
      </c>
      <c r="S3799" s="115">
        <v>0</v>
      </c>
      <c r="T3799" s="115">
        <v>0</v>
      </c>
      <c r="U3799" s="115">
        <v>0</v>
      </c>
      <c r="V3799" s="115">
        <v>0</v>
      </c>
      <c r="W3799" s="115">
        <v>0</v>
      </c>
      <c r="X3799" s="115">
        <v>0</v>
      </c>
      <c r="Y3799" s="115">
        <v>0</v>
      </c>
      <c r="Z3799" s="115">
        <v>0</v>
      </c>
      <c r="AA3799" s="115">
        <v>0</v>
      </c>
      <c r="AB3799" s="115">
        <v>0</v>
      </c>
      <c r="AC3799" s="115">
        <v>0</v>
      </c>
      <c r="AD3799" s="115">
        <v>0</v>
      </c>
      <c r="AE3799" s="115">
        <v>0</v>
      </c>
      <c r="AF3799" s="115">
        <v>0</v>
      </c>
      <c r="AG3799" s="115">
        <v>0</v>
      </c>
    </row>
    <row r="3800" spans="1:33">
      <c r="A3800" s="115" t="s">
        <v>5519</v>
      </c>
      <c r="B3800" s="115" t="s">
        <v>19</v>
      </c>
      <c r="C3800" s="115">
        <v>0</v>
      </c>
      <c r="D3800" s="115">
        <v>0</v>
      </c>
      <c r="E3800" s="115">
        <v>0</v>
      </c>
      <c r="F3800" s="115">
        <v>0</v>
      </c>
      <c r="G3800" s="115">
        <v>0</v>
      </c>
      <c r="H3800" s="115">
        <v>0</v>
      </c>
      <c r="I3800" s="115">
        <v>0</v>
      </c>
      <c r="J3800" s="115">
        <v>0</v>
      </c>
      <c r="K3800" s="115">
        <v>0</v>
      </c>
      <c r="L3800" s="115">
        <v>0</v>
      </c>
      <c r="M3800" s="115">
        <v>0</v>
      </c>
      <c r="N3800" s="115">
        <v>0</v>
      </c>
      <c r="O3800" s="115">
        <v>0</v>
      </c>
      <c r="P3800" s="115">
        <v>0</v>
      </c>
      <c r="Q3800" s="115">
        <v>0</v>
      </c>
      <c r="R3800" s="115">
        <v>0</v>
      </c>
      <c r="S3800" s="115">
        <v>0</v>
      </c>
      <c r="T3800" s="115">
        <v>0</v>
      </c>
      <c r="U3800" s="115">
        <v>0</v>
      </c>
      <c r="V3800" s="115">
        <v>0</v>
      </c>
      <c r="W3800" s="115">
        <v>0</v>
      </c>
      <c r="X3800" s="115">
        <v>0</v>
      </c>
      <c r="Y3800" s="115">
        <v>0</v>
      </c>
      <c r="Z3800" s="115">
        <v>0</v>
      </c>
      <c r="AA3800" s="115">
        <v>0</v>
      </c>
      <c r="AB3800" s="115">
        <v>0</v>
      </c>
      <c r="AC3800" s="115">
        <v>0</v>
      </c>
      <c r="AD3800" s="115">
        <v>0</v>
      </c>
      <c r="AE3800" s="115">
        <v>0</v>
      </c>
      <c r="AF3800" s="115">
        <v>0</v>
      </c>
      <c r="AG3800" s="115">
        <v>0</v>
      </c>
    </row>
    <row r="3801" spans="1:33">
      <c r="A3801" s="115" t="s">
        <v>5520</v>
      </c>
      <c r="B3801" s="115" t="s">
        <v>19</v>
      </c>
      <c r="C3801" s="115">
        <v>0</v>
      </c>
      <c r="D3801" s="115">
        <v>0</v>
      </c>
      <c r="E3801" s="115">
        <v>0</v>
      </c>
      <c r="F3801" s="115">
        <v>0</v>
      </c>
      <c r="G3801" s="115">
        <v>0</v>
      </c>
      <c r="H3801" s="115">
        <v>0</v>
      </c>
      <c r="I3801" s="115">
        <v>0</v>
      </c>
      <c r="J3801" s="115">
        <v>0</v>
      </c>
      <c r="K3801" s="115">
        <v>0</v>
      </c>
      <c r="L3801" s="115">
        <v>0</v>
      </c>
      <c r="M3801" s="115">
        <v>0</v>
      </c>
      <c r="N3801" s="115">
        <v>0</v>
      </c>
      <c r="O3801" s="115">
        <v>0</v>
      </c>
      <c r="P3801" s="115">
        <v>0</v>
      </c>
      <c r="Q3801" s="115">
        <v>0</v>
      </c>
      <c r="R3801" s="115">
        <v>0</v>
      </c>
      <c r="S3801" s="115">
        <v>0</v>
      </c>
      <c r="T3801" s="115">
        <v>0</v>
      </c>
      <c r="U3801" s="115">
        <v>0</v>
      </c>
      <c r="V3801" s="115">
        <v>0</v>
      </c>
      <c r="W3801" s="115">
        <v>0</v>
      </c>
      <c r="X3801" s="115">
        <v>0</v>
      </c>
      <c r="Y3801" s="115">
        <v>0</v>
      </c>
      <c r="Z3801" s="115">
        <v>0</v>
      </c>
      <c r="AA3801" s="115">
        <v>0</v>
      </c>
      <c r="AB3801" s="115">
        <v>0</v>
      </c>
      <c r="AC3801" s="115">
        <v>0</v>
      </c>
      <c r="AD3801" s="115">
        <v>0</v>
      </c>
      <c r="AE3801" s="115">
        <v>0</v>
      </c>
      <c r="AF3801" s="115">
        <v>0</v>
      </c>
      <c r="AG3801" s="115">
        <v>0</v>
      </c>
    </row>
    <row r="3802" spans="1:33">
      <c r="A3802" s="115" t="s">
        <v>5521</v>
      </c>
      <c r="B3802" s="115" t="s">
        <v>19</v>
      </c>
      <c r="C3802" s="115">
        <v>0</v>
      </c>
      <c r="D3802" s="115">
        <v>0</v>
      </c>
      <c r="E3802" s="115">
        <v>0</v>
      </c>
      <c r="F3802" s="115">
        <v>0</v>
      </c>
      <c r="G3802" s="115">
        <v>0</v>
      </c>
      <c r="H3802" s="115">
        <v>0</v>
      </c>
      <c r="I3802" s="115">
        <v>0</v>
      </c>
      <c r="J3802" s="115">
        <v>0</v>
      </c>
      <c r="K3802" s="115">
        <v>0</v>
      </c>
      <c r="L3802" s="115">
        <v>0</v>
      </c>
      <c r="M3802" s="115">
        <v>0</v>
      </c>
      <c r="N3802" s="115">
        <v>0</v>
      </c>
      <c r="O3802" s="115">
        <v>0</v>
      </c>
      <c r="P3802" s="115">
        <v>0</v>
      </c>
      <c r="Q3802" s="115">
        <v>0</v>
      </c>
      <c r="R3802" s="115">
        <v>0</v>
      </c>
      <c r="S3802" s="115">
        <v>0</v>
      </c>
      <c r="T3802" s="115">
        <v>0</v>
      </c>
      <c r="U3802" s="115">
        <v>0</v>
      </c>
      <c r="V3802" s="115">
        <v>0</v>
      </c>
      <c r="W3802" s="115">
        <v>0</v>
      </c>
      <c r="X3802" s="115">
        <v>0</v>
      </c>
      <c r="Y3802" s="115">
        <v>0</v>
      </c>
      <c r="Z3802" s="115">
        <v>0</v>
      </c>
      <c r="AA3802" s="115">
        <v>0</v>
      </c>
      <c r="AB3802" s="115">
        <v>0</v>
      </c>
      <c r="AC3802" s="115">
        <v>0</v>
      </c>
      <c r="AD3802" s="115">
        <v>0</v>
      </c>
      <c r="AE3802" s="115">
        <v>0</v>
      </c>
      <c r="AF3802" s="115">
        <v>0</v>
      </c>
      <c r="AG3802" s="115">
        <v>0</v>
      </c>
    </row>
    <row r="3803" spans="1:33">
      <c r="A3803" s="115" t="s">
        <v>5522</v>
      </c>
      <c r="B3803" s="115" t="s">
        <v>19</v>
      </c>
      <c r="C3803" s="115">
        <v>0</v>
      </c>
      <c r="D3803" s="115">
        <v>0</v>
      </c>
      <c r="E3803" s="115">
        <v>0</v>
      </c>
      <c r="F3803" s="115">
        <v>0</v>
      </c>
      <c r="G3803" s="115">
        <v>0</v>
      </c>
      <c r="H3803" s="115">
        <v>0</v>
      </c>
      <c r="I3803" s="115">
        <v>0</v>
      </c>
      <c r="J3803" s="115">
        <v>0</v>
      </c>
      <c r="K3803" s="115">
        <v>0</v>
      </c>
      <c r="L3803" s="115">
        <v>0</v>
      </c>
      <c r="M3803" s="115">
        <v>0</v>
      </c>
      <c r="N3803" s="115">
        <v>0</v>
      </c>
      <c r="O3803" s="115">
        <v>0</v>
      </c>
      <c r="P3803" s="115">
        <v>0</v>
      </c>
      <c r="Q3803" s="115">
        <v>0</v>
      </c>
      <c r="R3803" s="115">
        <v>0</v>
      </c>
      <c r="S3803" s="115">
        <v>0</v>
      </c>
      <c r="T3803" s="115">
        <v>0</v>
      </c>
      <c r="U3803" s="115">
        <v>0</v>
      </c>
      <c r="V3803" s="115">
        <v>0</v>
      </c>
      <c r="W3803" s="115">
        <v>0</v>
      </c>
      <c r="X3803" s="115">
        <v>0</v>
      </c>
      <c r="Y3803" s="115">
        <v>0</v>
      </c>
      <c r="Z3803" s="115">
        <v>0</v>
      </c>
      <c r="AA3803" s="115">
        <v>0</v>
      </c>
      <c r="AB3803" s="115">
        <v>0</v>
      </c>
      <c r="AC3803" s="115">
        <v>0</v>
      </c>
      <c r="AD3803" s="115">
        <v>0</v>
      </c>
      <c r="AE3803" s="115">
        <v>0</v>
      </c>
      <c r="AF3803" s="115">
        <v>0</v>
      </c>
      <c r="AG3803" s="115">
        <v>0</v>
      </c>
    </row>
    <row r="3804" spans="1:33">
      <c r="A3804" s="115" t="s">
        <v>5523</v>
      </c>
      <c r="B3804" s="115" t="s">
        <v>19</v>
      </c>
      <c r="C3804" s="115">
        <v>0</v>
      </c>
      <c r="D3804" s="115">
        <v>0</v>
      </c>
      <c r="E3804" s="115">
        <v>0</v>
      </c>
      <c r="F3804" s="115">
        <v>0</v>
      </c>
      <c r="G3804" s="115">
        <v>0</v>
      </c>
      <c r="H3804" s="115">
        <v>0</v>
      </c>
      <c r="I3804" s="115">
        <v>0</v>
      </c>
      <c r="J3804" s="115">
        <v>0</v>
      </c>
      <c r="K3804" s="115">
        <v>0</v>
      </c>
      <c r="L3804" s="115">
        <v>0</v>
      </c>
      <c r="M3804" s="115">
        <v>0</v>
      </c>
      <c r="N3804" s="115">
        <v>0</v>
      </c>
      <c r="O3804" s="115">
        <v>0</v>
      </c>
      <c r="P3804" s="115">
        <v>0</v>
      </c>
      <c r="Q3804" s="115">
        <v>0</v>
      </c>
      <c r="R3804" s="115">
        <v>0</v>
      </c>
      <c r="S3804" s="115">
        <v>0</v>
      </c>
      <c r="T3804" s="115">
        <v>0</v>
      </c>
      <c r="U3804" s="115">
        <v>0</v>
      </c>
      <c r="V3804" s="115">
        <v>0</v>
      </c>
      <c r="W3804" s="115">
        <v>0</v>
      </c>
      <c r="X3804" s="115">
        <v>0</v>
      </c>
      <c r="Y3804" s="115">
        <v>0</v>
      </c>
      <c r="Z3804" s="115">
        <v>0</v>
      </c>
      <c r="AA3804" s="115">
        <v>0</v>
      </c>
      <c r="AB3804" s="115">
        <v>0</v>
      </c>
      <c r="AC3804" s="115">
        <v>0</v>
      </c>
      <c r="AD3804" s="115">
        <v>0</v>
      </c>
      <c r="AE3804" s="115">
        <v>0</v>
      </c>
      <c r="AF3804" s="115">
        <v>0</v>
      </c>
      <c r="AG3804" s="115">
        <v>0</v>
      </c>
    </row>
    <row r="3805" spans="1:33">
      <c r="A3805" s="115" t="s">
        <v>5524</v>
      </c>
      <c r="B3805" s="115" t="s">
        <v>19</v>
      </c>
      <c r="C3805" s="115">
        <v>0</v>
      </c>
      <c r="D3805" s="115">
        <v>0</v>
      </c>
      <c r="E3805" s="115">
        <v>0</v>
      </c>
      <c r="F3805" s="115">
        <v>0</v>
      </c>
      <c r="G3805" s="115">
        <v>0</v>
      </c>
      <c r="H3805" s="115">
        <v>0</v>
      </c>
      <c r="I3805" s="115">
        <v>0</v>
      </c>
      <c r="J3805" s="115">
        <v>0</v>
      </c>
      <c r="K3805" s="115">
        <v>0</v>
      </c>
      <c r="L3805" s="115">
        <v>0</v>
      </c>
      <c r="M3805" s="115">
        <v>0</v>
      </c>
      <c r="N3805" s="115">
        <v>0</v>
      </c>
      <c r="O3805" s="115">
        <v>0</v>
      </c>
      <c r="P3805" s="115">
        <v>0</v>
      </c>
      <c r="Q3805" s="115">
        <v>0</v>
      </c>
      <c r="R3805" s="115">
        <v>0</v>
      </c>
      <c r="S3805" s="115">
        <v>0</v>
      </c>
      <c r="T3805" s="115">
        <v>0</v>
      </c>
      <c r="U3805" s="115">
        <v>0</v>
      </c>
      <c r="V3805" s="115">
        <v>0</v>
      </c>
      <c r="W3805" s="115">
        <v>0</v>
      </c>
      <c r="X3805" s="115">
        <v>0</v>
      </c>
      <c r="Y3805" s="115">
        <v>0</v>
      </c>
      <c r="Z3805" s="115">
        <v>0</v>
      </c>
      <c r="AA3805" s="115">
        <v>0</v>
      </c>
      <c r="AB3805" s="115">
        <v>0</v>
      </c>
      <c r="AC3805" s="115">
        <v>0</v>
      </c>
      <c r="AD3805" s="115">
        <v>0</v>
      </c>
      <c r="AE3805" s="115">
        <v>0</v>
      </c>
      <c r="AF3805" s="115">
        <v>0</v>
      </c>
      <c r="AG3805" s="115">
        <v>0</v>
      </c>
    </row>
    <row r="3806" spans="1:33">
      <c r="A3806" s="115" t="s">
        <v>5525</v>
      </c>
      <c r="B3806" s="115" t="s">
        <v>19</v>
      </c>
      <c r="C3806" s="115">
        <v>0</v>
      </c>
      <c r="D3806" s="115">
        <v>0</v>
      </c>
      <c r="E3806" s="115">
        <v>0</v>
      </c>
      <c r="F3806" s="115">
        <v>0</v>
      </c>
      <c r="G3806" s="115">
        <v>0</v>
      </c>
      <c r="H3806" s="115">
        <v>0</v>
      </c>
      <c r="I3806" s="115">
        <v>0</v>
      </c>
      <c r="J3806" s="115">
        <v>0</v>
      </c>
      <c r="K3806" s="115">
        <v>0</v>
      </c>
      <c r="L3806" s="115">
        <v>0</v>
      </c>
      <c r="M3806" s="115">
        <v>0</v>
      </c>
      <c r="N3806" s="115">
        <v>0</v>
      </c>
      <c r="O3806" s="115">
        <v>0</v>
      </c>
      <c r="P3806" s="115">
        <v>0</v>
      </c>
      <c r="Q3806" s="115">
        <v>0</v>
      </c>
      <c r="R3806" s="115">
        <v>0</v>
      </c>
      <c r="S3806" s="115">
        <v>0</v>
      </c>
      <c r="T3806" s="115">
        <v>0</v>
      </c>
      <c r="U3806" s="115">
        <v>0</v>
      </c>
      <c r="V3806" s="115">
        <v>0</v>
      </c>
      <c r="W3806" s="115">
        <v>0</v>
      </c>
      <c r="X3806" s="115">
        <v>0</v>
      </c>
      <c r="Y3806" s="115">
        <v>0</v>
      </c>
      <c r="Z3806" s="115">
        <v>0</v>
      </c>
      <c r="AA3806" s="115">
        <v>0</v>
      </c>
      <c r="AB3806" s="115">
        <v>0</v>
      </c>
      <c r="AC3806" s="115">
        <v>0</v>
      </c>
      <c r="AD3806" s="115">
        <v>0</v>
      </c>
      <c r="AE3806" s="115">
        <v>0</v>
      </c>
      <c r="AF3806" s="115">
        <v>0</v>
      </c>
      <c r="AG3806" s="115">
        <v>0</v>
      </c>
    </row>
    <row r="3807" spans="1:33">
      <c r="A3807" s="115" t="s">
        <v>5526</v>
      </c>
      <c r="B3807" s="115" t="s">
        <v>19</v>
      </c>
      <c r="C3807" s="115">
        <v>0</v>
      </c>
      <c r="D3807" s="115">
        <v>0</v>
      </c>
      <c r="E3807" s="115">
        <v>0</v>
      </c>
      <c r="F3807" s="115">
        <v>0</v>
      </c>
      <c r="G3807" s="115">
        <v>0</v>
      </c>
      <c r="H3807" s="115">
        <v>0</v>
      </c>
      <c r="I3807" s="115">
        <v>0</v>
      </c>
      <c r="J3807" s="115">
        <v>0</v>
      </c>
      <c r="K3807" s="115">
        <v>0</v>
      </c>
      <c r="L3807" s="115">
        <v>0</v>
      </c>
      <c r="M3807" s="115">
        <v>0</v>
      </c>
      <c r="N3807" s="115">
        <v>0</v>
      </c>
      <c r="O3807" s="115">
        <v>0</v>
      </c>
      <c r="P3807" s="115">
        <v>0</v>
      </c>
      <c r="Q3807" s="115">
        <v>0</v>
      </c>
      <c r="R3807" s="115">
        <v>0</v>
      </c>
      <c r="S3807" s="115">
        <v>0</v>
      </c>
      <c r="T3807" s="115">
        <v>0</v>
      </c>
      <c r="U3807" s="115">
        <v>0</v>
      </c>
      <c r="V3807" s="115">
        <v>0</v>
      </c>
      <c r="W3807" s="115">
        <v>0</v>
      </c>
      <c r="X3807" s="115">
        <v>0</v>
      </c>
      <c r="Y3807" s="115">
        <v>0</v>
      </c>
      <c r="Z3807" s="115">
        <v>0</v>
      </c>
      <c r="AA3807" s="115">
        <v>0</v>
      </c>
      <c r="AB3807" s="115">
        <v>0</v>
      </c>
      <c r="AC3807" s="115">
        <v>0</v>
      </c>
      <c r="AD3807" s="115">
        <v>0</v>
      </c>
      <c r="AE3807" s="115">
        <v>0</v>
      </c>
      <c r="AF3807" s="115">
        <v>0</v>
      </c>
      <c r="AG3807" s="115">
        <v>0</v>
      </c>
    </row>
    <row r="3808" spans="1:33">
      <c r="A3808" s="115" t="s">
        <v>5527</v>
      </c>
      <c r="B3808" s="115" t="s">
        <v>19</v>
      </c>
      <c r="C3808" s="115">
        <v>0</v>
      </c>
      <c r="D3808" s="115">
        <v>0</v>
      </c>
      <c r="E3808" s="115">
        <v>0</v>
      </c>
      <c r="F3808" s="115">
        <v>0</v>
      </c>
      <c r="G3808" s="115">
        <v>0</v>
      </c>
      <c r="H3808" s="115">
        <v>0</v>
      </c>
      <c r="I3808" s="115">
        <v>0</v>
      </c>
      <c r="J3808" s="115">
        <v>0</v>
      </c>
      <c r="K3808" s="115">
        <v>0</v>
      </c>
      <c r="L3808" s="115">
        <v>0</v>
      </c>
      <c r="M3808" s="115">
        <v>0</v>
      </c>
      <c r="N3808" s="115">
        <v>0</v>
      </c>
      <c r="O3808" s="115">
        <v>0</v>
      </c>
      <c r="P3808" s="115">
        <v>0</v>
      </c>
      <c r="Q3808" s="115">
        <v>0</v>
      </c>
      <c r="R3808" s="115">
        <v>0</v>
      </c>
      <c r="S3808" s="115">
        <v>0</v>
      </c>
      <c r="T3808" s="115">
        <v>0</v>
      </c>
      <c r="U3808" s="115">
        <v>0</v>
      </c>
      <c r="V3808" s="115">
        <v>0</v>
      </c>
      <c r="W3808" s="115">
        <v>0</v>
      </c>
      <c r="X3808" s="115">
        <v>0</v>
      </c>
      <c r="Y3808" s="115">
        <v>0</v>
      </c>
      <c r="Z3808" s="115">
        <v>0</v>
      </c>
      <c r="AA3808" s="115">
        <v>0</v>
      </c>
      <c r="AB3808" s="115">
        <v>0</v>
      </c>
      <c r="AC3808" s="115">
        <v>0</v>
      </c>
      <c r="AD3808" s="115">
        <v>0</v>
      </c>
      <c r="AE3808" s="115">
        <v>0</v>
      </c>
      <c r="AF3808" s="115">
        <v>0</v>
      </c>
      <c r="AG3808" s="115">
        <v>0</v>
      </c>
    </row>
    <row r="3809" spans="1:33">
      <c r="A3809" s="115" t="s">
        <v>5528</v>
      </c>
      <c r="B3809" s="115" t="s">
        <v>19</v>
      </c>
      <c r="C3809" s="115">
        <v>0</v>
      </c>
      <c r="D3809" s="115">
        <v>0</v>
      </c>
      <c r="E3809" s="115">
        <v>0</v>
      </c>
      <c r="F3809" s="115">
        <v>0</v>
      </c>
      <c r="G3809" s="115">
        <v>0</v>
      </c>
      <c r="H3809" s="115">
        <v>0</v>
      </c>
      <c r="I3809" s="115">
        <v>0</v>
      </c>
      <c r="J3809" s="115">
        <v>0</v>
      </c>
      <c r="K3809" s="115">
        <v>0</v>
      </c>
      <c r="L3809" s="115">
        <v>0</v>
      </c>
      <c r="M3809" s="115">
        <v>0</v>
      </c>
      <c r="N3809" s="115">
        <v>0</v>
      </c>
      <c r="O3809" s="115">
        <v>0</v>
      </c>
      <c r="P3809" s="115">
        <v>0</v>
      </c>
      <c r="Q3809" s="115">
        <v>0</v>
      </c>
      <c r="R3809" s="115">
        <v>0</v>
      </c>
      <c r="S3809" s="115">
        <v>0</v>
      </c>
      <c r="T3809" s="115">
        <v>0</v>
      </c>
      <c r="U3809" s="115">
        <v>0</v>
      </c>
      <c r="V3809" s="115">
        <v>0</v>
      </c>
      <c r="W3809" s="115">
        <v>0</v>
      </c>
      <c r="X3809" s="115">
        <v>0</v>
      </c>
      <c r="Y3809" s="115">
        <v>0</v>
      </c>
      <c r="Z3809" s="115">
        <v>0</v>
      </c>
      <c r="AA3809" s="115">
        <v>0</v>
      </c>
      <c r="AB3809" s="115">
        <v>0</v>
      </c>
      <c r="AC3809" s="115">
        <v>0</v>
      </c>
      <c r="AD3809" s="115">
        <v>0</v>
      </c>
      <c r="AE3809" s="115">
        <v>0</v>
      </c>
      <c r="AF3809" s="115">
        <v>0</v>
      </c>
      <c r="AG3809" s="115">
        <v>0</v>
      </c>
    </row>
    <row r="3810" spans="1:33">
      <c r="A3810" s="115" t="s">
        <v>5529</v>
      </c>
      <c r="B3810" s="115" t="s">
        <v>19</v>
      </c>
      <c r="C3810" s="115">
        <v>0</v>
      </c>
      <c r="D3810" s="115">
        <v>0</v>
      </c>
      <c r="E3810" s="115">
        <v>0</v>
      </c>
      <c r="F3810" s="115">
        <v>0</v>
      </c>
      <c r="G3810" s="115">
        <v>0</v>
      </c>
      <c r="H3810" s="115">
        <v>0</v>
      </c>
      <c r="I3810" s="115">
        <v>0</v>
      </c>
      <c r="J3810" s="115">
        <v>0</v>
      </c>
      <c r="K3810" s="115">
        <v>0</v>
      </c>
      <c r="L3810" s="115">
        <v>0</v>
      </c>
      <c r="M3810" s="115">
        <v>0</v>
      </c>
      <c r="N3810" s="115">
        <v>0</v>
      </c>
      <c r="O3810" s="115">
        <v>0</v>
      </c>
      <c r="P3810" s="115">
        <v>0</v>
      </c>
      <c r="Q3810" s="115">
        <v>0</v>
      </c>
      <c r="R3810" s="115">
        <v>0</v>
      </c>
      <c r="S3810" s="115">
        <v>0</v>
      </c>
      <c r="T3810" s="115">
        <v>0</v>
      </c>
      <c r="U3810" s="115">
        <v>0</v>
      </c>
      <c r="V3810" s="115">
        <v>0</v>
      </c>
      <c r="W3810" s="115">
        <v>0</v>
      </c>
      <c r="X3810" s="115">
        <v>0</v>
      </c>
      <c r="Y3810" s="115">
        <v>0</v>
      </c>
      <c r="Z3810" s="115">
        <v>0</v>
      </c>
      <c r="AA3810" s="115">
        <v>0</v>
      </c>
      <c r="AB3810" s="115">
        <v>0</v>
      </c>
      <c r="AC3810" s="115">
        <v>0</v>
      </c>
      <c r="AD3810" s="115">
        <v>0</v>
      </c>
      <c r="AE3810" s="115">
        <v>0</v>
      </c>
      <c r="AF3810" s="115">
        <v>0</v>
      </c>
      <c r="AG3810" s="115">
        <v>0</v>
      </c>
    </row>
    <row r="3811" spans="1:33">
      <c r="A3811" s="115" t="s">
        <v>5530</v>
      </c>
      <c r="B3811" s="115" t="s">
        <v>19</v>
      </c>
      <c r="C3811" s="115">
        <v>0</v>
      </c>
      <c r="D3811" s="115">
        <v>0</v>
      </c>
      <c r="E3811" s="115">
        <v>0</v>
      </c>
      <c r="F3811" s="115">
        <v>0</v>
      </c>
      <c r="G3811" s="115">
        <v>0</v>
      </c>
      <c r="H3811" s="115">
        <v>0</v>
      </c>
      <c r="I3811" s="115">
        <v>0</v>
      </c>
      <c r="J3811" s="115">
        <v>0</v>
      </c>
      <c r="K3811" s="115">
        <v>0</v>
      </c>
      <c r="L3811" s="115">
        <v>0</v>
      </c>
      <c r="M3811" s="115">
        <v>0</v>
      </c>
      <c r="N3811" s="115">
        <v>0</v>
      </c>
      <c r="O3811" s="115">
        <v>0</v>
      </c>
      <c r="P3811" s="115">
        <v>0</v>
      </c>
      <c r="Q3811" s="115">
        <v>0</v>
      </c>
      <c r="R3811" s="115">
        <v>0</v>
      </c>
      <c r="S3811" s="115">
        <v>0</v>
      </c>
      <c r="T3811" s="115">
        <v>0</v>
      </c>
      <c r="U3811" s="115">
        <v>0</v>
      </c>
      <c r="V3811" s="115">
        <v>0</v>
      </c>
      <c r="W3811" s="115">
        <v>0</v>
      </c>
      <c r="X3811" s="115">
        <v>0</v>
      </c>
      <c r="Y3811" s="115">
        <v>0</v>
      </c>
      <c r="Z3811" s="115">
        <v>0</v>
      </c>
      <c r="AA3811" s="115">
        <v>0</v>
      </c>
      <c r="AB3811" s="115">
        <v>0</v>
      </c>
      <c r="AC3811" s="115">
        <v>0</v>
      </c>
      <c r="AD3811" s="115">
        <v>0</v>
      </c>
      <c r="AE3811" s="115">
        <v>0</v>
      </c>
      <c r="AF3811" s="115">
        <v>0</v>
      </c>
      <c r="AG3811" s="115">
        <v>0</v>
      </c>
    </row>
    <row r="3812" spans="1:33">
      <c r="A3812" s="115" t="s">
        <v>5531</v>
      </c>
      <c r="B3812" s="115" t="s">
        <v>19</v>
      </c>
      <c r="C3812" s="115">
        <v>0</v>
      </c>
      <c r="D3812" s="115">
        <v>0</v>
      </c>
      <c r="E3812" s="115">
        <v>0</v>
      </c>
      <c r="F3812" s="115">
        <v>0</v>
      </c>
      <c r="G3812" s="115">
        <v>0</v>
      </c>
      <c r="H3812" s="115">
        <v>0</v>
      </c>
      <c r="I3812" s="115">
        <v>0</v>
      </c>
      <c r="J3812" s="115">
        <v>0</v>
      </c>
      <c r="K3812" s="115">
        <v>0</v>
      </c>
      <c r="L3812" s="115">
        <v>0</v>
      </c>
      <c r="M3812" s="115">
        <v>0</v>
      </c>
      <c r="N3812" s="115">
        <v>0</v>
      </c>
      <c r="O3812" s="115">
        <v>0</v>
      </c>
      <c r="P3812" s="115">
        <v>0</v>
      </c>
      <c r="Q3812" s="115">
        <v>0</v>
      </c>
      <c r="R3812" s="115">
        <v>0</v>
      </c>
      <c r="S3812" s="115">
        <v>0</v>
      </c>
      <c r="T3812" s="115">
        <v>0</v>
      </c>
      <c r="U3812" s="115">
        <v>0</v>
      </c>
      <c r="V3812" s="115">
        <v>0</v>
      </c>
      <c r="W3812" s="115">
        <v>0</v>
      </c>
      <c r="X3812" s="115">
        <v>0</v>
      </c>
      <c r="Y3812" s="115">
        <v>0</v>
      </c>
      <c r="Z3812" s="115">
        <v>0</v>
      </c>
      <c r="AA3812" s="115">
        <v>0</v>
      </c>
      <c r="AB3812" s="115">
        <v>0</v>
      </c>
      <c r="AC3812" s="115">
        <v>0</v>
      </c>
      <c r="AD3812" s="115">
        <v>0</v>
      </c>
      <c r="AE3812" s="115">
        <v>0</v>
      </c>
      <c r="AF3812" s="115">
        <v>0</v>
      </c>
      <c r="AG3812" s="115">
        <v>0</v>
      </c>
    </row>
    <row r="3813" spans="1:33">
      <c r="A3813" s="115" t="s">
        <v>5532</v>
      </c>
      <c r="B3813" s="115" t="s">
        <v>19</v>
      </c>
      <c r="C3813" s="115">
        <v>0</v>
      </c>
      <c r="D3813" s="115">
        <v>0</v>
      </c>
      <c r="E3813" s="115">
        <v>0</v>
      </c>
      <c r="F3813" s="115">
        <v>0</v>
      </c>
      <c r="G3813" s="115">
        <v>0</v>
      </c>
      <c r="H3813" s="115">
        <v>0</v>
      </c>
      <c r="I3813" s="115">
        <v>0</v>
      </c>
      <c r="J3813" s="115">
        <v>0</v>
      </c>
      <c r="K3813" s="115">
        <v>0</v>
      </c>
      <c r="L3813" s="115">
        <v>0</v>
      </c>
      <c r="M3813" s="115">
        <v>0</v>
      </c>
      <c r="N3813" s="115">
        <v>0</v>
      </c>
      <c r="O3813" s="115">
        <v>0</v>
      </c>
      <c r="P3813" s="115">
        <v>0</v>
      </c>
      <c r="Q3813" s="115">
        <v>0</v>
      </c>
      <c r="R3813" s="115">
        <v>0</v>
      </c>
      <c r="S3813" s="115">
        <v>0</v>
      </c>
      <c r="T3813" s="115">
        <v>0</v>
      </c>
      <c r="U3813" s="115">
        <v>0</v>
      </c>
      <c r="V3813" s="115">
        <v>0</v>
      </c>
      <c r="W3813" s="115">
        <v>0</v>
      </c>
      <c r="X3813" s="115">
        <v>0</v>
      </c>
      <c r="Y3813" s="115">
        <v>0</v>
      </c>
      <c r="Z3813" s="115">
        <v>0</v>
      </c>
      <c r="AA3813" s="115">
        <v>0</v>
      </c>
      <c r="AB3813" s="115">
        <v>0</v>
      </c>
      <c r="AC3813" s="115">
        <v>0</v>
      </c>
      <c r="AD3813" s="115">
        <v>0</v>
      </c>
      <c r="AE3813" s="115">
        <v>0</v>
      </c>
      <c r="AF3813" s="115">
        <v>0</v>
      </c>
      <c r="AG3813" s="115">
        <v>0</v>
      </c>
    </row>
    <row r="3814" spans="1:33">
      <c r="A3814" s="115" t="s">
        <v>5533</v>
      </c>
      <c r="B3814" s="115" t="s">
        <v>19</v>
      </c>
      <c r="C3814" s="115">
        <v>0</v>
      </c>
      <c r="D3814" s="115">
        <v>0</v>
      </c>
      <c r="E3814" s="115">
        <v>0</v>
      </c>
      <c r="F3814" s="115">
        <v>0</v>
      </c>
      <c r="G3814" s="115">
        <v>0</v>
      </c>
      <c r="H3814" s="115">
        <v>0</v>
      </c>
      <c r="I3814" s="115">
        <v>0</v>
      </c>
      <c r="J3814" s="115">
        <v>0</v>
      </c>
      <c r="K3814" s="115">
        <v>0</v>
      </c>
      <c r="L3814" s="115">
        <v>0</v>
      </c>
      <c r="M3814" s="115">
        <v>0</v>
      </c>
      <c r="N3814" s="115">
        <v>0</v>
      </c>
      <c r="O3814" s="115">
        <v>0</v>
      </c>
      <c r="P3814" s="115">
        <v>0</v>
      </c>
      <c r="Q3814" s="115">
        <v>0</v>
      </c>
      <c r="R3814" s="115">
        <v>0</v>
      </c>
      <c r="S3814" s="115">
        <v>0</v>
      </c>
      <c r="T3814" s="115">
        <v>0</v>
      </c>
      <c r="U3814" s="115">
        <v>0</v>
      </c>
      <c r="V3814" s="115">
        <v>0</v>
      </c>
      <c r="W3814" s="115">
        <v>0</v>
      </c>
      <c r="X3814" s="115">
        <v>0</v>
      </c>
      <c r="Y3814" s="115">
        <v>0</v>
      </c>
      <c r="Z3814" s="115">
        <v>0</v>
      </c>
      <c r="AA3814" s="115">
        <v>0</v>
      </c>
      <c r="AB3814" s="115">
        <v>0</v>
      </c>
      <c r="AC3814" s="115">
        <v>0</v>
      </c>
      <c r="AD3814" s="115">
        <v>0</v>
      </c>
      <c r="AE3814" s="115">
        <v>0</v>
      </c>
      <c r="AF3814" s="115">
        <v>0</v>
      </c>
      <c r="AG3814" s="115">
        <v>0</v>
      </c>
    </row>
    <row r="3815" spans="1:33">
      <c r="A3815" s="115" t="s">
        <v>5534</v>
      </c>
      <c r="B3815" s="115" t="s">
        <v>19</v>
      </c>
      <c r="C3815" s="115">
        <v>0</v>
      </c>
      <c r="D3815" s="115">
        <v>0</v>
      </c>
      <c r="E3815" s="115">
        <v>0</v>
      </c>
      <c r="F3815" s="115">
        <v>0</v>
      </c>
      <c r="G3815" s="115">
        <v>0</v>
      </c>
      <c r="H3815" s="115">
        <v>0</v>
      </c>
      <c r="I3815" s="115">
        <v>0</v>
      </c>
      <c r="J3815" s="115">
        <v>0</v>
      </c>
      <c r="K3815" s="115">
        <v>0</v>
      </c>
      <c r="L3815" s="115">
        <v>0</v>
      </c>
      <c r="M3815" s="115">
        <v>0</v>
      </c>
      <c r="N3815" s="115">
        <v>0</v>
      </c>
      <c r="O3815" s="115">
        <v>0</v>
      </c>
      <c r="P3815" s="115">
        <v>0</v>
      </c>
      <c r="Q3815" s="115">
        <v>0</v>
      </c>
      <c r="R3815" s="115">
        <v>0</v>
      </c>
      <c r="S3815" s="115">
        <v>0</v>
      </c>
      <c r="T3815" s="115">
        <v>0</v>
      </c>
      <c r="U3815" s="115">
        <v>0</v>
      </c>
      <c r="V3815" s="115">
        <v>0</v>
      </c>
      <c r="W3815" s="115">
        <v>0</v>
      </c>
      <c r="X3815" s="115">
        <v>0</v>
      </c>
      <c r="Y3815" s="115">
        <v>0</v>
      </c>
      <c r="Z3815" s="115">
        <v>0</v>
      </c>
      <c r="AA3815" s="115">
        <v>0</v>
      </c>
      <c r="AB3815" s="115">
        <v>0</v>
      </c>
      <c r="AC3815" s="115">
        <v>0</v>
      </c>
      <c r="AD3815" s="115">
        <v>0</v>
      </c>
      <c r="AE3815" s="115">
        <v>0</v>
      </c>
      <c r="AF3815" s="115">
        <v>0</v>
      </c>
      <c r="AG3815" s="115">
        <v>0</v>
      </c>
    </row>
    <row r="3816" spans="1:33">
      <c r="A3816" s="115" t="s">
        <v>5535</v>
      </c>
      <c r="B3816" s="115" t="s">
        <v>19</v>
      </c>
      <c r="C3816" s="115">
        <v>0</v>
      </c>
      <c r="D3816" s="115">
        <v>0</v>
      </c>
      <c r="E3816" s="115">
        <v>0</v>
      </c>
      <c r="F3816" s="115">
        <v>0</v>
      </c>
      <c r="G3816" s="115">
        <v>0</v>
      </c>
      <c r="H3816" s="115">
        <v>0</v>
      </c>
      <c r="I3816" s="115">
        <v>0</v>
      </c>
      <c r="J3816" s="115">
        <v>0</v>
      </c>
      <c r="K3816" s="115">
        <v>0</v>
      </c>
      <c r="L3816" s="115">
        <v>0</v>
      </c>
      <c r="M3816" s="115">
        <v>0</v>
      </c>
      <c r="N3816" s="115">
        <v>0</v>
      </c>
      <c r="O3816" s="115">
        <v>0</v>
      </c>
      <c r="P3816" s="115">
        <v>0</v>
      </c>
      <c r="Q3816" s="115">
        <v>0</v>
      </c>
      <c r="R3816" s="115">
        <v>0</v>
      </c>
      <c r="S3816" s="115">
        <v>0</v>
      </c>
      <c r="T3816" s="115">
        <v>0</v>
      </c>
      <c r="U3816" s="115">
        <v>0</v>
      </c>
      <c r="V3816" s="115">
        <v>0</v>
      </c>
      <c r="W3816" s="115">
        <v>0</v>
      </c>
      <c r="X3816" s="115">
        <v>0</v>
      </c>
      <c r="Y3816" s="115">
        <v>0</v>
      </c>
      <c r="Z3816" s="115">
        <v>0</v>
      </c>
      <c r="AA3816" s="115">
        <v>0</v>
      </c>
      <c r="AB3816" s="115">
        <v>0</v>
      </c>
      <c r="AC3816" s="115">
        <v>0</v>
      </c>
      <c r="AD3816" s="115">
        <v>0</v>
      </c>
      <c r="AE3816" s="115">
        <v>0</v>
      </c>
      <c r="AF3816" s="115">
        <v>0</v>
      </c>
      <c r="AG3816" s="115">
        <v>0</v>
      </c>
    </row>
    <row r="3817" spans="1:33">
      <c r="A3817" s="115" t="s">
        <v>5536</v>
      </c>
      <c r="B3817" s="115" t="s">
        <v>19</v>
      </c>
      <c r="C3817" s="115">
        <v>0</v>
      </c>
      <c r="D3817" s="115">
        <v>0</v>
      </c>
      <c r="E3817" s="115">
        <v>0</v>
      </c>
      <c r="F3817" s="115">
        <v>0</v>
      </c>
      <c r="G3817" s="115">
        <v>0</v>
      </c>
      <c r="H3817" s="115">
        <v>0</v>
      </c>
      <c r="I3817" s="115">
        <v>0</v>
      </c>
      <c r="J3817" s="115">
        <v>0</v>
      </c>
      <c r="K3817" s="115">
        <v>0</v>
      </c>
      <c r="L3817" s="115">
        <v>0</v>
      </c>
      <c r="M3817" s="115">
        <v>0</v>
      </c>
      <c r="N3817" s="115">
        <v>0</v>
      </c>
      <c r="O3817" s="115">
        <v>0</v>
      </c>
      <c r="P3817" s="115">
        <v>0</v>
      </c>
      <c r="Q3817" s="115">
        <v>0</v>
      </c>
      <c r="R3817" s="115">
        <v>0</v>
      </c>
      <c r="S3817" s="115">
        <v>0</v>
      </c>
      <c r="T3817" s="115">
        <v>0</v>
      </c>
      <c r="U3817" s="115">
        <v>0</v>
      </c>
      <c r="V3817" s="115">
        <v>0</v>
      </c>
      <c r="W3817" s="115">
        <v>0</v>
      </c>
      <c r="X3817" s="115">
        <v>0</v>
      </c>
      <c r="Y3817" s="115">
        <v>0</v>
      </c>
      <c r="Z3817" s="115">
        <v>0</v>
      </c>
      <c r="AA3817" s="115">
        <v>0</v>
      </c>
      <c r="AB3817" s="115">
        <v>0</v>
      </c>
      <c r="AC3817" s="115">
        <v>0</v>
      </c>
      <c r="AD3817" s="115">
        <v>0</v>
      </c>
      <c r="AE3817" s="115">
        <v>0</v>
      </c>
      <c r="AF3817" s="115">
        <v>0</v>
      </c>
      <c r="AG3817" s="115">
        <v>0</v>
      </c>
    </row>
    <row r="3818" spans="1:33">
      <c r="A3818" s="115" t="s">
        <v>5537</v>
      </c>
      <c r="B3818" s="115" t="s">
        <v>19</v>
      </c>
      <c r="C3818" s="115">
        <v>0</v>
      </c>
      <c r="D3818" s="115">
        <v>0</v>
      </c>
      <c r="E3818" s="115">
        <v>0</v>
      </c>
      <c r="F3818" s="115">
        <v>0</v>
      </c>
      <c r="G3818" s="115">
        <v>0</v>
      </c>
      <c r="H3818" s="115">
        <v>0</v>
      </c>
      <c r="I3818" s="115">
        <v>0</v>
      </c>
      <c r="J3818" s="115">
        <v>0</v>
      </c>
      <c r="K3818" s="115">
        <v>0</v>
      </c>
      <c r="L3818" s="115">
        <v>0</v>
      </c>
      <c r="M3818" s="115">
        <v>0</v>
      </c>
      <c r="N3818" s="115">
        <v>0</v>
      </c>
      <c r="O3818" s="115">
        <v>0</v>
      </c>
      <c r="P3818" s="115">
        <v>0</v>
      </c>
      <c r="Q3818" s="115">
        <v>0</v>
      </c>
      <c r="R3818" s="115">
        <v>0</v>
      </c>
      <c r="S3818" s="115">
        <v>0</v>
      </c>
      <c r="T3818" s="115">
        <v>0</v>
      </c>
      <c r="U3818" s="115">
        <v>0</v>
      </c>
      <c r="V3818" s="115">
        <v>0</v>
      </c>
      <c r="W3818" s="115">
        <v>0</v>
      </c>
      <c r="X3818" s="115">
        <v>0</v>
      </c>
      <c r="Y3818" s="115">
        <v>0</v>
      </c>
      <c r="Z3818" s="115">
        <v>0</v>
      </c>
      <c r="AA3818" s="115">
        <v>0</v>
      </c>
      <c r="AB3818" s="115">
        <v>0</v>
      </c>
      <c r="AC3818" s="115">
        <v>0</v>
      </c>
      <c r="AD3818" s="115">
        <v>0</v>
      </c>
      <c r="AE3818" s="115">
        <v>0</v>
      </c>
      <c r="AF3818" s="115">
        <v>0</v>
      </c>
      <c r="AG3818" s="115">
        <v>0</v>
      </c>
    </row>
    <row r="3819" spans="1:33">
      <c r="A3819" s="115" t="s">
        <v>5538</v>
      </c>
      <c r="B3819" s="115" t="s">
        <v>19</v>
      </c>
      <c r="C3819" s="115">
        <v>0</v>
      </c>
      <c r="D3819" s="115">
        <v>0</v>
      </c>
      <c r="E3819" s="115">
        <v>0</v>
      </c>
      <c r="F3819" s="115">
        <v>0</v>
      </c>
      <c r="G3819" s="115">
        <v>0</v>
      </c>
      <c r="H3819" s="115">
        <v>0</v>
      </c>
      <c r="I3819" s="115">
        <v>0</v>
      </c>
      <c r="J3819" s="115">
        <v>0</v>
      </c>
      <c r="K3819" s="115">
        <v>0</v>
      </c>
      <c r="L3819" s="115">
        <v>0</v>
      </c>
      <c r="M3819" s="115">
        <v>0</v>
      </c>
      <c r="N3819" s="115">
        <v>0</v>
      </c>
      <c r="O3819" s="115">
        <v>0</v>
      </c>
      <c r="P3819" s="115">
        <v>0</v>
      </c>
      <c r="Q3819" s="115">
        <v>0</v>
      </c>
      <c r="R3819" s="115">
        <v>0</v>
      </c>
      <c r="S3819" s="115">
        <v>0</v>
      </c>
      <c r="T3819" s="115">
        <v>0</v>
      </c>
      <c r="U3819" s="115">
        <v>0</v>
      </c>
      <c r="V3819" s="115">
        <v>0</v>
      </c>
      <c r="W3819" s="115">
        <v>0</v>
      </c>
      <c r="X3819" s="115">
        <v>0</v>
      </c>
      <c r="Y3819" s="115">
        <v>0</v>
      </c>
      <c r="Z3819" s="115">
        <v>0</v>
      </c>
      <c r="AA3819" s="115">
        <v>0</v>
      </c>
      <c r="AB3819" s="115">
        <v>0</v>
      </c>
      <c r="AC3819" s="115">
        <v>0</v>
      </c>
      <c r="AD3819" s="115">
        <v>0</v>
      </c>
      <c r="AE3819" s="115">
        <v>0</v>
      </c>
      <c r="AF3819" s="115">
        <v>0</v>
      </c>
      <c r="AG3819" s="115">
        <v>0</v>
      </c>
    </row>
    <row r="3820" spans="1:33">
      <c r="A3820" s="115" t="s">
        <v>5539</v>
      </c>
      <c r="B3820" s="115" t="s">
        <v>19</v>
      </c>
      <c r="C3820" s="115">
        <v>0</v>
      </c>
      <c r="D3820" s="115">
        <v>0</v>
      </c>
      <c r="E3820" s="115">
        <v>0</v>
      </c>
      <c r="F3820" s="115">
        <v>0</v>
      </c>
      <c r="G3820" s="115">
        <v>0</v>
      </c>
      <c r="H3820" s="115">
        <v>0</v>
      </c>
      <c r="I3820" s="115">
        <v>0</v>
      </c>
      <c r="J3820" s="115">
        <v>0</v>
      </c>
      <c r="K3820" s="115">
        <v>0</v>
      </c>
      <c r="L3820" s="115">
        <v>0</v>
      </c>
      <c r="M3820" s="115">
        <v>0</v>
      </c>
      <c r="N3820" s="115">
        <v>0</v>
      </c>
      <c r="O3820" s="115">
        <v>0</v>
      </c>
      <c r="P3820" s="115">
        <v>0</v>
      </c>
      <c r="Q3820" s="115">
        <v>0</v>
      </c>
      <c r="R3820" s="115">
        <v>0</v>
      </c>
      <c r="S3820" s="115">
        <v>0</v>
      </c>
      <c r="T3820" s="115">
        <v>0</v>
      </c>
      <c r="U3820" s="115">
        <v>0</v>
      </c>
      <c r="V3820" s="115">
        <v>0</v>
      </c>
      <c r="W3820" s="115">
        <v>0</v>
      </c>
      <c r="X3820" s="115">
        <v>0</v>
      </c>
      <c r="Y3820" s="115">
        <v>0</v>
      </c>
      <c r="Z3820" s="115">
        <v>0</v>
      </c>
      <c r="AA3820" s="115">
        <v>0</v>
      </c>
      <c r="AB3820" s="115">
        <v>0</v>
      </c>
      <c r="AC3820" s="115">
        <v>0</v>
      </c>
      <c r="AD3820" s="115">
        <v>0</v>
      </c>
      <c r="AE3820" s="115">
        <v>0</v>
      </c>
      <c r="AF3820" s="115">
        <v>0</v>
      </c>
      <c r="AG3820" s="115">
        <v>0</v>
      </c>
    </row>
    <row r="3821" spans="1:33">
      <c r="A3821" s="115" t="s">
        <v>5540</v>
      </c>
      <c r="B3821" s="115" t="s">
        <v>19</v>
      </c>
      <c r="C3821" s="115">
        <v>0</v>
      </c>
      <c r="D3821" s="115">
        <v>0</v>
      </c>
      <c r="E3821" s="115">
        <v>0</v>
      </c>
      <c r="F3821" s="115">
        <v>0</v>
      </c>
      <c r="G3821" s="115">
        <v>0</v>
      </c>
      <c r="H3821" s="115">
        <v>0</v>
      </c>
      <c r="I3821" s="115">
        <v>0</v>
      </c>
      <c r="J3821" s="115">
        <v>0</v>
      </c>
      <c r="K3821" s="115">
        <v>0</v>
      </c>
      <c r="L3821" s="115">
        <v>0</v>
      </c>
      <c r="M3821" s="115">
        <v>0</v>
      </c>
      <c r="N3821" s="115">
        <v>0</v>
      </c>
      <c r="O3821" s="115">
        <v>0</v>
      </c>
      <c r="P3821" s="115">
        <v>0</v>
      </c>
      <c r="Q3821" s="115">
        <v>0</v>
      </c>
      <c r="R3821" s="115">
        <v>0</v>
      </c>
      <c r="S3821" s="115">
        <v>0</v>
      </c>
      <c r="T3821" s="115">
        <v>0</v>
      </c>
      <c r="U3821" s="115">
        <v>0</v>
      </c>
      <c r="V3821" s="115">
        <v>0</v>
      </c>
      <c r="W3821" s="115">
        <v>0</v>
      </c>
      <c r="X3821" s="115">
        <v>0</v>
      </c>
      <c r="Y3821" s="115">
        <v>0</v>
      </c>
      <c r="Z3821" s="115">
        <v>0</v>
      </c>
      <c r="AA3821" s="115">
        <v>0</v>
      </c>
      <c r="AB3821" s="115">
        <v>0</v>
      </c>
      <c r="AC3821" s="115">
        <v>0</v>
      </c>
      <c r="AD3821" s="115">
        <v>0</v>
      </c>
      <c r="AE3821" s="115">
        <v>0</v>
      </c>
      <c r="AF3821" s="115">
        <v>0</v>
      </c>
      <c r="AG3821" s="115">
        <v>0</v>
      </c>
    </row>
    <row r="3822" spans="1:33">
      <c r="A3822" s="115" t="s">
        <v>5541</v>
      </c>
      <c r="B3822" s="115" t="s">
        <v>19</v>
      </c>
      <c r="C3822" s="115">
        <v>0</v>
      </c>
      <c r="D3822" s="115">
        <v>0</v>
      </c>
      <c r="E3822" s="115">
        <v>0</v>
      </c>
      <c r="F3822" s="115">
        <v>0</v>
      </c>
      <c r="G3822" s="115">
        <v>0</v>
      </c>
      <c r="H3822" s="115">
        <v>0</v>
      </c>
      <c r="I3822" s="115">
        <v>0</v>
      </c>
      <c r="J3822" s="115">
        <v>0</v>
      </c>
      <c r="K3822" s="115">
        <v>0</v>
      </c>
      <c r="L3822" s="115">
        <v>0</v>
      </c>
      <c r="M3822" s="115">
        <v>0</v>
      </c>
      <c r="N3822" s="115">
        <v>0</v>
      </c>
      <c r="O3822" s="115">
        <v>0</v>
      </c>
      <c r="P3822" s="115">
        <v>0</v>
      </c>
      <c r="Q3822" s="115">
        <v>0</v>
      </c>
      <c r="R3822" s="115">
        <v>0</v>
      </c>
      <c r="S3822" s="115">
        <v>0</v>
      </c>
      <c r="T3822" s="115">
        <v>0</v>
      </c>
      <c r="U3822" s="115">
        <v>0</v>
      </c>
      <c r="V3822" s="115">
        <v>0</v>
      </c>
      <c r="W3822" s="115">
        <v>0</v>
      </c>
      <c r="X3822" s="115">
        <v>0</v>
      </c>
      <c r="Y3822" s="115">
        <v>0</v>
      </c>
      <c r="Z3822" s="115">
        <v>0</v>
      </c>
      <c r="AA3822" s="115">
        <v>0</v>
      </c>
      <c r="AB3822" s="115">
        <v>0</v>
      </c>
      <c r="AC3822" s="115">
        <v>0</v>
      </c>
      <c r="AD3822" s="115">
        <v>0</v>
      </c>
      <c r="AE3822" s="115">
        <v>0</v>
      </c>
      <c r="AF3822" s="115">
        <v>0</v>
      </c>
      <c r="AG3822" s="115">
        <v>0</v>
      </c>
    </row>
    <row r="3823" spans="1:33">
      <c r="A3823" s="115" t="s">
        <v>5542</v>
      </c>
      <c r="B3823" s="115" t="s">
        <v>19</v>
      </c>
      <c r="C3823" s="115">
        <v>0</v>
      </c>
      <c r="D3823" s="115">
        <v>0</v>
      </c>
      <c r="E3823" s="115">
        <v>0</v>
      </c>
      <c r="F3823" s="115">
        <v>0</v>
      </c>
      <c r="G3823" s="115">
        <v>0</v>
      </c>
      <c r="H3823" s="115">
        <v>0</v>
      </c>
      <c r="I3823" s="115">
        <v>0</v>
      </c>
      <c r="J3823" s="115">
        <v>0</v>
      </c>
      <c r="K3823" s="115">
        <v>0</v>
      </c>
      <c r="L3823" s="115">
        <v>0</v>
      </c>
      <c r="M3823" s="115">
        <v>0</v>
      </c>
      <c r="N3823" s="115">
        <v>0</v>
      </c>
      <c r="O3823" s="115">
        <v>0</v>
      </c>
      <c r="P3823" s="115">
        <v>0</v>
      </c>
      <c r="Q3823" s="115">
        <v>0</v>
      </c>
      <c r="R3823" s="115">
        <v>0</v>
      </c>
      <c r="S3823" s="115">
        <v>0</v>
      </c>
      <c r="T3823" s="115">
        <v>0</v>
      </c>
      <c r="U3823" s="115">
        <v>0</v>
      </c>
      <c r="V3823" s="115">
        <v>0</v>
      </c>
      <c r="W3823" s="115">
        <v>0</v>
      </c>
      <c r="X3823" s="115">
        <v>0</v>
      </c>
      <c r="Y3823" s="115">
        <v>0</v>
      </c>
      <c r="Z3823" s="115">
        <v>0</v>
      </c>
      <c r="AA3823" s="115">
        <v>0</v>
      </c>
      <c r="AB3823" s="115">
        <v>0</v>
      </c>
      <c r="AC3823" s="115">
        <v>0</v>
      </c>
      <c r="AD3823" s="115">
        <v>0</v>
      </c>
      <c r="AE3823" s="115">
        <v>0</v>
      </c>
      <c r="AF3823" s="115">
        <v>0</v>
      </c>
      <c r="AG3823" s="115">
        <v>0</v>
      </c>
    </row>
    <row r="3824" spans="1:33">
      <c r="A3824" s="115" t="s">
        <v>5543</v>
      </c>
      <c r="B3824" s="115" t="s">
        <v>19</v>
      </c>
      <c r="C3824" s="115">
        <v>0</v>
      </c>
      <c r="D3824" s="115">
        <v>0</v>
      </c>
      <c r="E3824" s="115">
        <v>0</v>
      </c>
      <c r="F3824" s="115">
        <v>0</v>
      </c>
      <c r="G3824" s="115">
        <v>0</v>
      </c>
      <c r="H3824" s="115">
        <v>0</v>
      </c>
      <c r="I3824" s="115">
        <v>0</v>
      </c>
      <c r="J3824" s="115">
        <v>0</v>
      </c>
      <c r="K3824" s="115">
        <v>0</v>
      </c>
      <c r="L3824" s="115">
        <v>0</v>
      </c>
      <c r="M3824" s="115">
        <v>0</v>
      </c>
      <c r="N3824" s="115">
        <v>0</v>
      </c>
      <c r="O3824" s="115">
        <v>0</v>
      </c>
      <c r="P3824" s="115">
        <v>0</v>
      </c>
      <c r="Q3824" s="115">
        <v>0</v>
      </c>
      <c r="R3824" s="115">
        <v>0</v>
      </c>
      <c r="S3824" s="115">
        <v>0</v>
      </c>
      <c r="T3824" s="115">
        <v>0</v>
      </c>
      <c r="U3824" s="115">
        <v>0</v>
      </c>
      <c r="V3824" s="115">
        <v>0</v>
      </c>
      <c r="W3824" s="115">
        <v>0</v>
      </c>
      <c r="X3824" s="115">
        <v>0</v>
      </c>
      <c r="Y3824" s="115">
        <v>0</v>
      </c>
      <c r="Z3824" s="115">
        <v>0</v>
      </c>
      <c r="AA3824" s="115">
        <v>0</v>
      </c>
      <c r="AB3824" s="115">
        <v>0</v>
      </c>
      <c r="AC3824" s="115">
        <v>0</v>
      </c>
      <c r="AD3824" s="115">
        <v>0</v>
      </c>
      <c r="AE3824" s="115">
        <v>0</v>
      </c>
      <c r="AF3824" s="115">
        <v>0</v>
      </c>
      <c r="AG3824" s="115">
        <v>0</v>
      </c>
    </row>
    <row r="3825" spans="1:33">
      <c r="A3825" s="115" t="s">
        <v>5544</v>
      </c>
      <c r="B3825" s="115" t="s">
        <v>19</v>
      </c>
      <c r="C3825" s="115">
        <v>0</v>
      </c>
      <c r="D3825" s="115">
        <v>0</v>
      </c>
      <c r="E3825" s="115">
        <v>0</v>
      </c>
      <c r="F3825" s="115">
        <v>0</v>
      </c>
      <c r="G3825" s="115">
        <v>0</v>
      </c>
      <c r="H3825" s="115">
        <v>0</v>
      </c>
      <c r="I3825" s="115">
        <v>0</v>
      </c>
      <c r="J3825" s="115">
        <v>0</v>
      </c>
      <c r="K3825" s="115">
        <v>0</v>
      </c>
      <c r="L3825" s="115">
        <v>0</v>
      </c>
      <c r="M3825" s="115">
        <v>0</v>
      </c>
      <c r="N3825" s="115">
        <v>0</v>
      </c>
      <c r="O3825" s="115">
        <v>0</v>
      </c>
      <c r="P3825" s="115">
        <v>0</v>
      </c>
      <c r="Q3825" s="115">
        <v>0</v>
      </c>
      <c r="R3825" s="115">
        <v>0</v>
      </c>
      <c r="S3825" s="115">
        <v>0</v>
      </c>
      <c r="T3825" s="115">
        <v>0</v>
      </c>
      <c r="U3825" s="115">
        <v>0</v>
      </c>
      <c r="V3825" s="115">
        <v>0</v>
      </c>
      <c r="W3825" s="115">
        <v>0</v>
      </c>
      <c r="X3825" s="115">
        <v>0</v>
      </c>
      <c r="Y3825" s="115">
        <v>0</v>
      </c>
      <c r="Z3825" s="115">
        <v>0</v>
      </c>
      <c r="AA3825" s="115">
        <v>0</v>
      </c>
      <c r="AB3825" s="115">
        <v>0</v>
      </c>
      <c r="AC3825" s="115">
        <v>0</v>
      </c>
      <c r="AD3825" s="115">
        <v>0</v>
      </c>
      <c r="AE3825" s="115">
        <v>0</v>
      </c>
      <c r="AF3825" s="115">
        <v>0</v>
      </c>
      <c r="AG3825" s="115">
        <v>0</v>
      </c>
    </row>
    <row r="3826" spans="1:33">
      <c r="A3826" s="115" t="s">
        <v>5545</v>
      </c>
      <c r="B3826" s="115" t="s">
        <v>19</v>
      </c>
      <c r="C3826" s="115">
        <v>0</v>
      </c>
      <c r="D3826" s="115">
        <v>0</v>
      </c>
      <c r="E3826" s="115">
        <v>0</v>
      </c>
      <c r="F3826" s="115">
        <v>0</v>
      </c>
      <c r="G3826" s="115">
        <v>0</v>
      </c>
      <c r="H3826" s="115">
        <v>0</v>
      </c>
      <c r="I3826" s="115">
        <v>0</v>
      </c>
      <c r="J3826" s="115">
        <v>0</v>
      </c>
      <c r="K3826" s="115">
        <v>0</v>
      </c>
      <c r="L3826" s="115">
        <v>0</v>
      </c>
      <c r="M3826" s="115">
        <v>0</v>
      </c>
      <c r="N3826" s="115">
        <v>0</v>
      </c>
      <c r="O3826" s="115">
        <v>0</v>
      </c>
      <c r="P3826" s="115">
        <v>0</v>
      </c>
      <c r="Q3826" s="115">
        <v>0</v>
      </c>
      <c r="R3826" s="115">
        <v>0</v>
      </c>
      <c r="S3826" s="115">
        <v>0</v>
      </c>
      <c r="T3826" s="115">
        <v>0</v>
      </c>
      <c r="U3826" s="115">
        <v>0</v>
      </c>
      <c r="V3826" s="115">
        <v>0</v>
      </c>
      <c r="W3826" s="115">
        <v>0</v>
      </c>
      <c r="X3826" s="115">
        <v>0</v>
      </c>
      <c r="Y3826" s="115">
        <v>0</v>
      </c>
      <c r="Z3826" s="115">
        <v>0</v>
      </c>
      <c r="AA3826" s="115">
        <v>0</v>
      </c>
      <c r="AB3826" s="115">
        <v>0</v>
      </c>
      <c r="AC3826" s="115">
        <v>0</v>
      </c>
      <c r="AD3826" s="115">
        <v>0</v>
      </c>
      <c r="AE3826" s="115">
        <v>0</v>
      </c>
      <c r="AF3826" s="115">
        <v>0</v>
      </c>
      <c r="AG3826" s="115">
        <v>0</v>
      </c>
    </row>
    <row r="3827" spans="1:33">
      <c r="A3827" s="115" t="s">
        <v>5546</v>
      </c>
      <c r="B3827" s="115" t="s">
        <v>19</v>
      </c>
      <c r="C3827" s="115">
        <v>0</v>
      </c>
      <c r="D3827" s="115">
        <v>0</v>
      </c>
      <c r="E3827" s="115">
        <v>0</v>
      </c>
      <c r="F3827" s="115">
        <v>0</v>
      </c>
      <c r="G3827" s="115">
        <v>0</v>
      </c>
      <c r="H3827" s="115">
        <v>0</v>
      </c>
      <c r="I3827" s="115">
        <v>0</v>
      </c>
      <c r="J3827" s="115">
        <v>0</v>
      </c>
      <c r="K3827" s="115">
        <v>0</v>
      </c>
      <c r="L3827" s="115">
        <v>0</v>
      </c>
      <c r="M3827" s="115">
        <v>0</v>
      </c>
      <c r="N3827" s="115">
        <v>0</v>
      </c>
      <c r="O3827" s="115">
        <v>0</v>
      </c>
      <c r="P3827" s="115">
        <v>0</v>
      </c>
      <c r="Q3827" s="115">
        <v>0</v>
      </c>
      <c r="R3827" s="115">
        <v>0</v>
      </c>
      <c r="S3827" s="115">
        <v>0</v>
      </c>
      <c r="T3827" s="115">
        <v>0</v>
      </c>
      <c r="U3827" s="115">
        <v>0</v>
      </c>
      <c r="V3827" s="115">
        <v>0</v>
      </c>
      <c r="W3827" s="115">
        <v>0</v>
      </c>
      <c r="X3827" s="115">
        <v>0</v>
      </c>
      <c r="Y3827" s="115">
        <v>0</v>
      </c>
      <c r="Z3827" s="115">
        <v>0</v>
      </c>
      <c r="AA3827" s="115">
        <v>0</v>
      </c>
      <c r="AB3827" s="115">
        <v>0</v>
      </c>
      <c r="AC3827" s="115">
        <v>0</v>
      </c>
      <c r="AD3827" s="115">
        <v>0</v>
      </c>
      <c r="AE3827" s="115">
        <v>0</v>
      </c>
      <c r="AF3827" s="115">
        <v>0</v>
      </c>
      <c r="AG3827" s="115">
        <v>0</v>
      </c>
    </row>
    <row r="3828" spans="1:33">
      <c r="A3828" s="115" t="s">
        <v>5547</v>
      </c>
      <c r="B3828" s="115" t="s">
        <v>19</v>
      </c>
      <c r="C3828" s="115">
        <v>0</v>
      </c>
      <c r="D3828" s="115">
        <v>0</v>
      </c>
      <c r="E3828" s="115">
        <v>0</v>
      </c>
      <c r="F3828" s="115">
        <v>0</v>
      </c>
      <c r="G3828" s="115">
        <v>0</v>
      </c>
      <c r="H3828" s="115">
        <v>0</v>
      </c>
      <c r="I3828" s="115">
        <v>0</v>
      </c>
      <c r="J3828" s="115">
        <v>0</v>
      </c>
      <c r="K3828" s="115">
        <v>0</v>
      </c>
      <c r="L3828" s="115">
        <v>0</v>
      </c>
      <c r="M3828" s="115">
        <v>0</v>
      </c>
      <c r="N3828" s="115">
        <v>0</v>
      </c>
      <c r="O3828" s="115">
        <v>0</v>
      </c>
      <c r="P3828" s="115">
        <v>0</v>
      </c>
      <c r="Q3828" s="115">
        <v>0</v>
      </c>
      <c r="R3828" s="115">
        <v>0</v>
      </c>
      <c r="S3828" s="115">
        <v>0</v>
      </c>
      <c r="T3828" s="115">
        <v>0</v>
      </c>
      <c r="U3828" s="115">
        <v>0</v>
      </c>
      <c r="V3828" s="115">
        <v>0</v>
      </c>
      <c r="W3828" s="115">
        <v>0</v>
      </c>
      <c r="X3828" s="115">
        <v>0</v>
      </c>
      <c r="Y3828" s="115">
        <v>0</v>
      </c>
      <c r="Z3828" s="115">
        <v>0</v>
      </c>
      <c r="AA3828" s="115">
        <v>0</v>
      </c>
      <c r="AB3828" s="115">
        <v>0</v>
      </c>
      <c r="AC3828" s="115">
        <v>0</v>
      </c>
      <c r="AD3828" s="115">
        <v>0</v>
      </c>
      <c r="AE3828" s="115">
        <v>0</v>
      </c>
      <c r="AF3828" s="115">
        <v>0</v>
      </c>
      <c r="AG3828" s="115">
        <v>0</v>
      </c>
    </row>
    <row r="3829" spans="1:33">
      <c r="A3829" s="115" t="s">
        <v>5548</v>
      </c>
      <c r="B3829" s="115" t="s">
        <v>19</v>
      </c>
      <c r="C3829" s="115">
        <v>0</v>
      </c>
      <c r="D3829" s="115">
        <v>0</v>
      </c>
      <c r="E3829" s="115">
        <v>0</v>
      </c>
      <c r="F3829" s="115">
        <v>0</v>
      </c>
      <c r="G3829" s="115">
        <v>0</v>
      </c>
      <c r="H3829" s="115">
        <v>0</v>
      </c>
      <c r="I3829" s="115">
        <v>0</v>
      </c>
      <c r="J3829" s="115">
        <v>0</v>
      </c>
      <c r="K3829" s="115">
        <v>0</v>
      </c>
      <c r="L3829" s="115">
        <v>0</v>
      </c>
      <c r="M3829" s="115">
        <v>0</v>
      </c>
      <c r="N3829" s="115">
        <v>0</v>
      </c>
      <c r="O3829" s="115">
        <v>0</v>
      </c>
      <c r="P3829" s="115">
        <v>0</v>
      </c>
      <c r="Q3829" s="115">
        <v>0</v>
      </c>
      <c r="R3829" s="115">
        <v>0</v>
      </c>
      <c r="S3829" s="115">
        <v>0</v>
      </c>
      <c r="T3829" s="115">
        <v>0</v>
      </c>
      <c r="U3829" s="115">
        <v>0</v>
      </c>
      <c r="V3829" s="115">
        <v>0</v>
      </c>
      <c r="W3829" s="115">
        <v>0</v>
      </c>
      <c r="X3829" s="115">
        <v>0</v>
      </c>
      <c r="Y3829" s="115">
        <v>0</v>
      </c>
      <c r="Z3829" s="115">
        <v>0</v>
      </c>
      <c r="AA3829" s="115">
        <v>0</v>
      </c>
      <c r="AB3829" s="115">
        <v>0</v>
      </c>
      <c r="AC3829" s="115">
        <v>0</v>
      </c>
      <c r="AD3829" s="115">
        <v>0</v>
      </c>
      <c r="AE3829" s="115">
        <v>0</v>
      </c>
      <c r="AF3829" s="115">
        <v>0</v>
      </c>
      <c r="AG3829" s="115">
        <v>0</v>
      </c>
    </row>
    <row r="3830" spans="1:33">
      <c r="A3830" s="115" t="s">
        <v>5549</v>
      </c>
      <c r="B3830" s="115" t="s">
        <v>19</v>
      </c>
      <c r="C3830" s="115">
        <v>0</v>
      </c>
      <c r="D3830" s="115">
        <v>0</v>
      </c>
      <c r="E3830" s="115">
        <v>0</v>
      </c>
      <c r="F3830" s="115">
        <v>0</v>
      </c>
      <c r="G3830" s="115">
        <v>0</v>
      </c>
      <c r="H3830" s="115">
        <v>0</v>
      </c>
      <c r="I3830" s="115">
        <v>0</v>
      </c>
      <c r="J3830" s="115">
        <v>0</v>
      </c>
      <c r="K3830" s="115">
        <v>0</v>
      </c>
      <c r="L3830" s="115">
        <v>0</v>
      </c>
      <c r="M3830" s="115">
        <v>0</v>
      </c>
      <c r="N3830" s="115">
        <v>0</v>
      </c>
      <c r="O3830" s="115">
        <v>0</v>
      </c>
      <c r="P3830" s="115">
        <v>0</v>
      </c>
      <c r="Q3830" s="115">
        <v>0</v>
      </c>
      <c r="R3830" s="115">
        <v>0</v>
      </c>
      <c r="S3830" s="115">
        <v>0</v>
      </c>
      <c r="T3830" s="115">
        <v>0</v>
      </c>
      <c r="U3830" s="115">
        <v>0</v>
      </c>
      <c r="V3830" s="115">
        <v>0</v>
      </c>
      <c r="W3830" s="115">
        <v>0</v>
      </c>
      <c r="X3830" s="115">
        <v>0</v>
      </c>
      <c r="Y3830" s="115">
        <v>0</v>
      </c>
      <c r="Z3830" s="115">
        <v>0</v>
      </c>
      <c r="AA3830" s="115">
        <v>0</v>
      </c>
      <c r="AB3830" s="115">
        <v>0</v>
      </c>
      <c r="AC3830" s="115">
        <v>0</v>
      </c>
      <c r="AD3830" s="115">
        <v>0</v>
      </c>
      <c r="AE3830" s="115">
        <v>0</v>
      </c>
      <c r="AF3830" s="115">
        <v>0</v>
      </c>
      <c r="AG3830" s="115">
        <v>0</v>
      </c>
    </row>
    <row r="3831" spans="1:33">
      <c r="A3831" s="115" t="s">
        <v>5550</v>
      </c>
      <c r="B3831" s="115" t="s">
        <v>19</v>
      </c>
      <c r="C3831" s="115">
        <v>0</v>
      </c>
      <c r="D3831" s="115">
        <v>0</v>
      </c>
      <c r="E3831" s="115">
        <v>0</v>
      </c>
      <c r="F3831" s="115">
        <v>0</v>
      </c>
      <c r="G3831" s="115">
        <v>0</v>
      </c>
      <c r="H3831" s="115">
        <v>0</v>
      </c>
      <c r="I3831" s="115">
        <v>0</v>
      </c>
      <c r="J3831" s="115">
        <v>0</v>
      </c>
      <c r="K3831" s="115">
        <v>0</v>
      </c>
      <c r="L3831" s="115">
        <v>0</v>
      </c>
      <c r="M3831" s="115">
        <v>0</v>
      </c>
      <c r="N3831" s="115">
        <v>0</v>
      </c>
      <c r="O3831" s="115">
        <v>0</v>
      </c>
      <c r="P3831" s="115">
        <v>0</v>
      </c>
      <c r="Q3831" s="115">
        <v>0</v>
      </c>
      <c r="R3831" s="115">
        <v>0</v>
      </c>
      <c r="S3831" s="115">
        <v>0</v>
      </c>
      <c r="T3831" s="115">
        <v>0</v>
      </c>
      <c r="U3831" s="115">
        <v>0</v>
      </c>
      <c r="V3831" s="115">
        <v>0</v>
      </c>
      <c r="W3831" s="115">
        <v>0</v>
      </c>
      <c r="X3831" s="115">
        <v>0</v>
      </c>
      <c r="Y3831" s="115">
        <v>0</v>
      </c>
      <c r="Z3831" s="115">
        <v>0</v>
      </c>
      <c r="AA3831" s="115">
        <v>0</v>
      </c>
      <c r="AB3831" s="115">
        <v>0</v>
      </c>
      <c r="AC3831" s="115">
        <v>0</v>
      </c>
      <c r="AD3831" s="115">
        <v>0</v>
      </c>
      <c r="AE3831" s="115">
        <v>0</v>
      </c>
      <c r="AF3831" s="115">
        <v>0</v>
      </c>
      <c r="AG3831" s="115">
        <v>0</v>
      </c>
    </row>
    <row r="3832" spans="1:33">
      <c r="A3832" s="115" t="s">
        <v>5551</v>
      </c>
      <c r="B3832" s="115" t="s">
        <v>19</v>
      </c>
      <c r="C3832" s="115">
        <v>0</v>
      </c>
      <c r="D3832" s="115">
        <v>0</v>
      </c>
      <c r="E3832" s="115">
        <v>0</v>
      </c>
      <c r="F3832" s="115">
        <v>0</v>
      </c>
      <c r="G3832" s="115">
        <v>0</v>
      </c>
      <c r="H3832" s="115">
        <v>0</v>
      </c>
      <c r="I3832" s="115">
        <v>0</v>
      </c>
      <c r="J3832" s="115">
        <v>0</v>
      </c>
      <c r="K3832" s="115">
        <v>0</v>
      </c>
      <c r="L3832" s="115">
        <v>0</v>
      </c>
      <c r="M3832" s="115">
        <v>0</v>
      </c>
      <c r="N3832" s="115">
        <v>0</v>
      </c>
      <c r="O3832" s="115">
        <v>0</v>
      </c>
      <c r="P3832" s="115">
        <v>0</v>
      </c>
      <c r="Q3832" s="115">
        <v>0</v>
      </c>
      <c r="R3832" s="115">
        <v>0</v>
      </c>
      <c r="S3832" s="115">
        <v>0</v>
      </c>
      <c r="T3832" s="115">
        <v>0</v>
      </c>
      <c r="U3832" s="115">
        <v>0</v>
      </c>
      <c r="V3832" s="115">
        <v>0</v>
      </c>
      <c r="W3832" s="115">
        <v>0</v>
      </c>
      <c r="X3832" s="115">
        <v>0</v>
      </c>
      <c r="Y3832" s="115">
        <v>0</v>
      </c>
      <c r="Z3832" s="115">
        <v>0</v>
      </c>
      <c r="AA3832" s="115">
        <v>0</v>
      </c>
      <c r="AB3832" s="115">
        <v>0</v>
      </c>
      <c r="AC3832" s="115">
        <v>0</v>
      </c>
      <c r="AD3832" s="115">
        <v>0</v>
      </c>
      <c r="AE3832" s="115">
        <v>0</v>
      </c>
      <c r="AF3832" s="115">
        <v>0</v>
      </c>
      <c r="AG3832" s="115">
        <v>0</v>
      </c>
    </row>
    <row r="3833" spans="1:33">
      <c r="A3833" s="115" t="s">
        <v>5552</v>
      </c>
      <c r="B3833" s="115" t="s">
        <v>19</v>
      </c>
      <c r="C3833" s="115">
        <v>0</v>
      </c>
      <c r="D3833" s="115">
        <v>0</v>
      </c>
      <c r="E3833" s="115">
        <v>0</v>
      </c>
      <c r="F3833" s="115">
        <v>0</v>
      </c>
      <c r="G3833" s="115">
        <v>0</v>
      </c>
      <c r="H3833" s="115">
        <v>0</v>
      </c>
      <c r="I3833" s="115">
        <v>0</v>
      </c>
      <c r="J3833" s="115">
        <v>0</v>
      </c>
      <c r="K3833" s="115">
        <v>0</v>
      </c>
      <c r="L3833" s="115">
        <v>0</v>
      </c>
      <c r="M3833" s="115">
        <v>0</v>
      </c>
      <c r="N3833" s="115">
        <v>0</v>
      </c>
      <c r="O3833" s="115">
        <v>0</v>
      </c>
      <c r="P3833" s="115">
        <v>0</v>
      </c>
      <c r="Q3833" s="115">
        <v>0</v>
      </c>
      <c r="R3833" s="115">
        <v>0</v>
      </c>
      <c r="S3833" s="115">
        <v>0</v>
      </c>
      <c r="T3833" s="115">
        <v>0</v>
      </c>
      <c r="U3833" s="115">
        <v>0</v>
      </c>
      <c r="V3833" s="115">
        <v>0</v>
      </c>
      <c r="W3833" s="115">
        <v>0</v>
      </c>
      <c r="X3833" s="115">
        <v>0</v>
      </c>
      <c r="Y3833" s="115">
        <v>0</v>
      </c>
      <c r="Z3833" s="115">
        <v>0</v>
      </c>
      <c r="AA3833" s="115">
        <v>0</v>
      </c>
      <c r="AB3833" s="115">
        <v>0</v>
      </c>
      <c r="AC3833" s="115">
        <v>0</v>
      </c>
      <c r="AD3833" s="115">
        <v>0</v>
      </c>
      <c r="AE3833" s="115">
        <v>0</v>
      </c>
      <c r="AF3833" s="115">
        <v>0</v>
      </c>
      <c r="AG3833" s="115">
        <v>0</v>
      </c>
    </row>
    <row r="3834" spans="1:33">
      <c r="A3834" s="115" t="s">
        <v>5553</v>
      </c>
      <c r="B3834" s="115" t="s">
        <v>19</v>
      </c>
      <c r="C3834" s="115">
        <v>0</v>
      </c>
      <c r="D3834" s="115">
        <v>0</v>
      </c>
      <c r="E3834" s="115">
        <v>0</v>
      </c>
      <c r="F3834" s="115">
        <v>0</v>
      </c>
      <c r="G3834" s="115">
        <v>0</v>
      </c>
      <c r="H3834" s="115">
        <v>0</v>
      </c>
      <c r="I3834" s="115">
        <v>0</v>
      </c>
      <c r="J3834" s="115">
        <v>0</v>
      </c>
      <c r="K3834" s="115">
        <v>0</v>
      </c>
      <c r="L3834" s="115">
        <v>0</v>
      </c>
      <c r="M3834" s="115">
        <v>0</v>
      </c>
      <c r="N3834" s="115">
        <v>0</v>
      </c>
      <c r="O3834" s="115">
        <v>0</v>
      </c>
      <c r="P3834" s="115">
        <v>0</v>
      </c>
      <c r="Q3834" s="115">
        <v>0</v>
      </c>
      <c r="R3834" s="115">
        <v>0</v>
      </c>
      <c r="S3834" s="115">
        <v>0</v>
      </c>
      <c r="T3834" s="115">
        <v>0</v>
      </c>
      <c r="U3834" s="115">
        <v>0</v>
      </c>
      <c r="V3834" s="115">
        <v>0</v>
      </c>
      <c r="W3834" s="115">
        <v>0</v>
      </c>
      <c r="X3834" s="115">
        <v>0</v>
      </c>
      <c r="Y3834" s="115">
        <v>0</v>
      </c>
      <c r="Z3834" s="115">
        <v>0</v>
      </c>
      <c r="AA3834" s="115">
        <v>0</v>
      </c>
      <c r="AB3834" s="115">
        <v>0</v>
      </c>
      <c r="AC3834" s="115">
        <v>0</v>
      </c>
      <c r="AD3834" s="115">
        <v>0</v>
      </c>
      <c r="AE3834" s="115">
        <v>0</v>
      </c>
      <c r="AF3834" s="115">
        <v>0</v>
      </c>
      <c r="AG3834" s="115">
        <v>0</v>
      </c>
    </row>
    <row r="3835" spans="1:33">
      <c r="A3835" s="115" t="s">
        <v>5554</v>
      </c>
      <c r="B3835" s="115" t="s">
        <v>19</v>
      </c>
      <c r="C3835" s="115">
        <v>0</v>
      </c>
      <c r="D3835" s="115">
        <v>0</v>
      </c>
      <c r="E3835" s="115">
        <v>0</v>
      </c>
      <c r="F3835" s="115">
        <v>0</v>
      </c>
      <c r="G3835" s="115">
        <v>0</v>
      </c>
      <c r="H3835" s="115">
        <v>0</v>
      </c>
      <c r="I3835" s="115">
        <v>0</v>
      </c>
      <c r="J3835" s="115">
        <v>0</v>
      </c>
      <c r="K3835" s="115">
        <v>0</v>
      </c>
      <c r="L3835" s="115">
        <v>0</v>
      </c>
      <c r="M3835" s="115">
        <v>0</v>
      </c>
      <c r="N3835" s="115">
        <v>0</v>
      </c>
      <c r="O3835" s="115">
        <v>0</v>
      </c>
      <c r="P3835" s="115">
        <v>0</v>
      </c>
      <c r="Q3835" s="115">
        <v>0</v>
      </c>
      <c r="R3835" s="115">
        <v>0</v>
      </c>
      <c r="S3835" s="115">
        <v>0</v>
      </c>
      <c r="T3835" s="115">
        <v>0</v>
      </c>
      <c r="U3835" s="115">
        <v>0</v>
      </c>
      <c r="V3835" s="115">
        <v>0</v>
      </c>
      <c r="W3835" s="115">
        <v>0</v>
      </c>
      <c r="X3835" s="115">
        <v>0</v>
      </c>
      <c r="Y3835" s="115">
        <v>0</v>
      </c>
      <c r="Z3835" s="115">
        <v>0</v>
      </c>
      <c r="AA3835" s="115">
        <v>0</v>
      </c>
      <c r="AB3835" s="115">
        <v>0</v>
      </c>
      <c r="AC3835" s="115">
        <v>0</v>
      </c>
      <c r="AD3835" s="115">
        <v>0</v>
      </c>
      <c r="AE3835" s="115">
        <v>0</v>
      </c>
      <c r="AF3835" s="115">
        <v>0</v>
      </c>
      <c r="AG3835" s="115">
        <v>0</v>
      </c>
    </row>
    <row r="3836" spans="1:33">
      <c r="A3836" s="115" t="s">
        <v>5555</v>
      </c>
      <c r="B3836" s="115" t="s">
        <v>19</v>
      </c>
      <c r="C3836" s="115">
        <v>0</v>
      </c>
      <c r="D3836" s="115">
        <v>0</v>
      </c>
      <c r="E3836" s="115">
        <v>0</v>
      </c>
      <c r="F3836" s="115">
        <v>0</v>
      </c>
      <c r="G3836" s="115">
        <v>0</v>
      </c>
      <c r="H3836" s="115">
        <v>0</v>
      </c>
      <c r="I3836" s="115">
        <v>0</v>
      </c>
      <c r="J3836" s="115">
        <v>0</v>
      </c>
      <c r="K3836" s="115">
        <v>0</v>
      </c>
      <c r="L3836" s="115">
        <v>0</v>
      </c>
      <c r="M3836" s="115">
        <v>0</v>
      </c>
      <c r="N3836" s="115">
        <v>0</v>
      </c>
      <c r="O3836" s="115">
        <v>0</v>
      </c>
      <c r="P3836" s="115">
        <v>0</v>
      </c>
      <c r="Q3836" s="115">
        <v>0</v>
      </c>
      <c r="R3836" s="115">
        <v>0</v>
      </c>
      <c r="S3836" s="115">
        <v>0</v>
      </c>
      <c r="T3836" s="115">
        <v>0</v>
      </c>
      <c r="U3836" s="115">
        <v>0</v>
      </c>
      <c r="V3836" s="115">
        <v>0</v>
      </c>
      <c r="W3836" s="115">
        <v>0</v>
      </c>
      <c r="X3836" s="115">
        <v>0</v>
      </c>
      <c r="Y3836" s="115">
        <v>0</v>
      </c>
      <c r="Z3836" s="115">
        <v>0</v>
      </c>
      <c r="AA3836" s="115">
        <v>0</v>
      </c>
      <c r="AB3836" s="115">
        <v>0</v>
      </c>
      <c r="AC3836" s="115">
        <v>0</v>
      </c>
      <c r="AD3836" s="115">
        <v>0</v>
      </c>
      <c r="AE3836" s="115">
        <v>0</v>
      </c>
      <c r="AF3836" s="115">
        <v>0</v>
      </c>
      <c r="AG3836" s="115">
        <v>0</v>
      </c>
    </row>
    <row r="3837" spans="1:33">
      <c r="A3837" s="115" t="s">
        <v>5556</v>
      </c>
      <c r="B3837" s="115" t="s">
        <v>19</v>
      </c>
      <c r="C3837" s="115">
        <v>0</v>
      </c>
      <c r="D3837" s="115">
        <v>0</v>
      </c>
      <c r="E3837" s="115">
        <v>0</v>
      </c>
      <c r="F3837" s="115">
        <v>0</v>
      </c>
      <c r="G3837" s="115">
        <v>0</v>
      </c>
      <c r="H3837" s="115">
        <v>0</v>
      </c>
      <c r="I3837" s="115">
        <v>0</v>
      </c>
      <c r="J3837" s="115">
        <v>0</v>
      </c>
      <c r="K3837" s="115">
        <v>0</v>
      </c>
      <c r="L3837" s="115">
        <v>0</v>
      </c>
      <c r="M3837" s="115">
        <v>0</v>
      </c>
      <c r="N3837" s="115">
        <v>0</v>
      </c>
      <c r="O3837" s="115">
        <v>0</v>
      </c>
      <c r="P3837" s="115">
        <v>0</v>
      </c>
      <c r="Q3837" s="115">
        <v>0</v>
      </c>
      <c r="R3837" s="115">
        <v>0</v>
      </c>
      <c r="S3837" s="115">
        <v>0</v>
      </c>
      <c r="T3837" s="115">
        <v>0</v>
      </c>
      <c r="U3837" s="115">
        <v>0</v>
      </c>
      <c r="V3837" s="115">
        <v>0</v>
      </c>
      <c r="W3837" s="115">
        <v>0</v>
      </c>
      <c r="X3837" s="115">
        <v>0</v>
      </c>
      <c r="Y3837" s="115">
        <v>0</v>
      </c>
      <c r="Z3837" s="115">
        <v>0</v>
      </c>
      <c r="AA3837" s="115">
        <v>0</v>
      </c>
      <c r="AB3837" s="115">
        <v>0</v>
      </c>
      <c r="AC3837" s="115">
        <v>0</v>
      </c>
      <c r="AD3837" s="115">
        <v>0</v>
      </c>
      <c r="AE3837" s="115">
        <v>0</v>
      </c>
      <c r="AF3837" s="115">
        <v>0</v>
      </c>
      <c r="AG3837" s="115">
        <v>0</v>
      </c>
    </row>
    <row r="3838" spans="1:33">
      <c r="A3838" s="115" t="s">
        <v>5557</v>
      </c>
      <c r="B3838" s="115" t="s">
        <v>19</v>
      </c>
      <c r="C3838" s="115">
        <v>0</v>
      </c>
      <c r="D3838" s="115">
        <v>0</v>
      </c>
      <c r="E3838" s="115">
        <v>0</v>
      </c>
      <c r="F3838" s="115">
        <v>0</v>
      </c>
      <c r="G3838" s="115">
        <v>0</v>
      </c>
      <c r="H3838" s="115">
        <v>0</v>
      </c>
      <c r="I3838" s="115">
        <v>0</v>
      </c>
      <c r="J3838" s="115">
        <v>0</v>
      </c>
      <c r="K3838" s="115">
        <v>0</v>
      </c>
      <c r="L3838" s="115">
        <v>0</v>
      </c>
      <c r="M3838" s="115">
        <v>0</v>
      </c>
      <c r="N3838" s="115">
        <v>0</v>
      </c>
      <c r="O3838" s="115">
        <v>0</v>
      </c>
      <c r="P3838" s="115">
        <v>0</v>
      </c>
      <c r="Q3838" s="115">
        <v>0</v>
      </c>
      <c r="R3838" s="115">
        <v>0</v>
      </c>
      <c r="S3838" s="115">
        <v>0</v>
      </c>
      <c r="T3838" s="115">
        <v>0</v>
      </c>
      <c r="U3838" s="115">
        <v>0</v>
      </c>
      <c r="V3838" s="115">
        <v>0</v>
      </c>
      <c r="W3838" s="115">
        <v>0</v>
      </c>
      <c r="X3838" s="115">
        <v>0</v>
      </c>
      <c r="Y3838" s="115">
        <v>0</v>
      </c>
      <c r="Z3838" s="115">
        <v>0</v>
      </c>
      <c r="AA3838" s="115">
        <v>0</v>
      </c>
      <c r="AB3838" s="115">
        <v>0</v>
      </c>
      <c r="AC3838" s="115">
        <v>0</v>
      </c>
      <c r="AD3838" s="115">
        <v>0</v>
      </c>
      <c r="AE3838" s="115">
        <v>0</v>
      </c>
      <c r="AF3838" s="115">
        <v>0</v>
      </c>
      <c r="AG3838" s="115">
        <v>0</v>
      </c>
    </row>
    <row r="3839" spans="1:33">
      <c r="A3839" s="115" t="s">
        <v>5558</v>
      </c>
      <c r="B3839" s="115" t="s">
        <v>19</v>
      </c>
      <c r="C3839" s="115">
        <v>0</v>
      </c>
      <c r="D3839" s="115">
        <v>0</v>
      </c>
      <c r="E3839" s="115">
        <v>0</v>
      </c>
      <c r="F3839" s="115">
        <v>0</v>
      </c>
      <c r="G3839" s="115">
        <v>0</v>
      </c>
      <c r="H3839" s="115">
        <v>0</v>
      </c>
      <c r="I3839" s="115">
        <v>0</v>
      </c>
      <c r="J3839" s="115">
        <v>0</v>
      </c>
      <c r="K3839" s="115">
        <v>0</v>
      </c>
      <c r="L3839" s="115">
        <v>0</v>
      </c>
      <c r="M3839" s="115">
        <v>0</v>
      </c>
      <c r="N3839" s="115">
        <v>0</v>
      </c>
      <c r="O3839" s="115">
        <v>0</v>
      </c>
      <c r="P3839" s="115">
        <v>0</v>
      </c>
      <c r="Q3839" s="115">
        <v>0</v>
      </c>
      <c r="R3839" s="115">
        <v>0</v>
      </c>
      <c r="S3839" s="115">
        <v>0</v>
      </c>
      <c r="T3839" s="115">
        <v>0</v>
      </c>
      <c r="U3839" s="115">
        <v>0</v>
      </c>
      <c r="V3839" s="115">
        <v>0</v>
      </c>
      <c r="W3839" s="115">
        <v>0</v>
      </c>
      <c r="X3839" s="115">
        <v>0</v>
      </c>
      <c r="Y3839" s="115">
        <v>0</v>
      </c>
      <c r="Z3839" s="115">
        <v>0</v>
      </c>
      <c r="AA3839" s="115">
        <v>0</v>
      </c>
      <c r="AB3839" s="115">
        <v>0</v>
      </c>
      <c r="AC3839" s="115">
        <v>0</v>
      </c>
      <c r="AD3839" s="115">
        <v>0</v>
      </c>
      <c r="AE3839" s="115">
        <v>0</v>
      </c>
      <c r="AF3839" s="115">
        <v>0</v>
      </c>
      <c r="AG3839" s="115">
        <v>0</v>
      </c>
    </row>
    <row r="3840" spans="1:33">
      <c r="A3840" s="115" t="s">
        <v>5559</v>
      </c>
      <c r="B3840" s="115" t="s">
        <v>19</v>
      </c>
      <c r="C3840" s="115">
        <v>0</v>
      </c>
      <c r="D3840" s="115">
        <v>0</v>
      </c>
      <c r="E3840" s="115">
        <v>0</v>
      </c>
      <c r="F3840" s="115">
        <v>0</v>
      </c>
      <c r="G3840" s="115">
        <v>0</v>
      </c>
      <c r="H3840" s="115">
        <v>0</v>
      </c>
      <c r="I3840" s="115">
        <v>0</v>
      </c>
      <c r="J3840" s="115">
        <v>0</v>
      </c>
      <c r="K3840" s="115">
        <v>0</v>
      </c>
      <c r="L3840" s="115">
        <v>0</v>
      </c>
      <c r="M3840" s="115">
        <v>0</v>
      </c>
      <c r="N3840" s="115">
        <v>0</v>
      </c>
      <c r="O3840" s="115">
        <v>0</v>
      </c>
      <c r="P3840" s="115">
        <v>0</v>
      </c>
      <c r="Q3840" s="115">
        <v>0</v>
      </c>
      <c r="R3840" s="115">
        <v>0</v>
      </c>
      <c r="S3840" s="115">
        <v>0</v>
      </c>
      <c r="T3840" s="115">
        <v>0</v>
      </c>
      <c r="U3840" s="115">
        <v>0</v>
      </c>
      <c r="V3840" s="115">
        <v>0</v>
      </c>
      <c r="W3840" s="115">
        <v>0</v>
      </c>
      <c r="X3840" s="115">
        <v>0</v>
      </c>
      <c r="Y3840" s="115">
        <v>0</v>
      </c>
      <c r="Z3840" s="115">
        <v>0</v>
      </c>
      <c r="AA3840" s="115">
        <v>0</v>
      </c>
      <c r="AB3840" s="115">
        <v>0</v>
      </c>
      <c r="AC3840" s="115">
        <v>0</v>
      </c>
      <c r="AD3840" s="115">
        <v>0</v>
      </c>
      <c r="AE3840" s="115">
        <v>0</v>
      </c>
      <c r="AF3840" s="115">
        <v>0</v>
      </c>
      <c r="AG3840" s="115">
        <v>0</v>
      </c>
    </row>
    <row r="3841" spans="1:33">
      <c r="A3841" s="115" t="s">
        <v>5560</v>
      </c>
      <c r="B3841" s="115" t="s">
        <v>19</v>
      </c>
      <c r="C3841" s="115">
        <v>0</v>
      </c>
      <c r="D3841" s="115">
        <v>0</v>
      </c>
      <c r="E3841" s="115">
        <v>0</v>
      </c>
      <c r="F3841" s="115">
        <v>0</v>
      </c>
      <c r="G3841" s="115">
        <v>0</v>
      </c>
      <c r="H3841" s="115">
        <v>0</v>
      </c>
      <c r="I3841" s="115">
        <v>0</v>
      </c>
      <c r="J3841" s="115">
        <v>0</v>
      </c>
      <c r="K3841" s="115">
        <v>0</v>
      </c>
      <c r="L3841" s="115">
        <v>0</v>
      </c>
      <c r="M3841" s="115">
        <v>0</v>
      </c>
      <c r="N3841" s="115">
        <v>0</v>
      </c>
      <c r="O3841" s="115">
        <v>0</v>
      </c>
      <c r="P3841" s="115">
        <v>0</v>
      </c>
      <c r="Q3841" s="115">
        <v>0</v>
      </c>
      <c r="R3841" s="115">
        <v>0</v>
      </c>
      <c r="S3841" s="115">
        <v>0</v>
      </c>
      <c r="T3841" s="115">
        <v>0</v>
      </c>
      <c r="U3841" s="115">
        <v>0</v>
      </c>
      <c r="V3841" s="115">
        <v>0</v>
      </c>
      <c r="W3841" s="115">
        <v>0</v>
      </c>
      <c r="X3841" s="115">
        <v>0</v>
      </c>
      <c r="Y3841" s="115">
        <v>0</v>
      </c>
      <c r="Z3841" s="115">
        <v>0</v>
      </c>
      <c r="AA3841" s="115">
        <v>0</v>
      </c>
      <c r="AB3841" s="115">
        <v>0</v>
      </c>
      <c r="AC3841" s="115">
        <v>0</v>
      </c>
      <c r="AD3841" s="115">
        <v>0</v>
      </c>
      <c r="AE3841" s="115">
        <v>0</v>
      </c>
      <c r="AF3841" s="115">
        <v>0</v>
      </c>
      <c r="AG3841" s="115">
        <v>0</v>
      </c>
    </row>
    <row r="3842" spans="1:33">
      <c r="A3842" s="115" t="s">
        <v>5561</v>
      </c>
      <c r="B3842" s="115" t="s">
        <v>19</v>
      </c>
      <c r="C3842" s="115">
        <v>0</v>
      </c>
      <c r="D3842" s="115">
        <v>0</v>
      </c>
      <c r="E3842" s="115">
        <v>0</v>
      </c>
      <c r="F3842" s="115">
        <v>0</v>
      </c>
      <c r="G3842" s="115">
        <v>0</v>
      </c>
      <c r="H3842" s="115">
        <v>0</v>
      </c>
      <c r="I3842" s="115">
        <v>0</v>
      </c>
      <c r="J3842" s="115">
        <v>0</v>
      </c>
      <c r="K3842" s="115">
        <v>0</v>
      </c>
      <c r="L3842" s="115">
        <v>0</v>
      </c>
      <c r="M3842" s="115">
        <v>0</v>
      </c>
      <c r="N3842" s="115">
        <v>0</v>
      </c>
      <c r="O3842" s="115">
        <v>0</v>
      </c>
      <c r="P3842" s="115">
        <v>0</v>
      </c>
      <c r="Q3842" s="115">
        <v>0</v>
      </c>
      <c r="R3842" s="115">
        <v>0</v>
      </c>
      <c r="S3842" s="115">
        <v>0</v>
      </c>
      <c r="T3842" s="115">
        <v>0</v>
      </c>
      <c r="U3842" s="115">
        <v>0</v>
      </c>
      <c r="V3842" s="115">
        <v>0</v>
      </c>
      <c r="W3842" s="115">
        <v>0</v>
      </c>
      <c r="X3842" s="115">
        <v>0</v>
      </c>
      <c r="Y3842" s="115">
        <v>0</v>
      </c>
      <c r="Z3842" s="115">
        <v>0</v>
      </c>
      <c r="AA3842" s="115">
        <v>0</v>
      </c>
      <c r="AB3842" s="115">
        <v>0</v>
      </c>
      <c r="AC3842" s="115">
        <v>0</v>
      </c>
      <c r="AD3842" s="115">
        <v>0</v>
      </c>
      <c r="AE3842" s="115">
        <v>0</v>
      </c>
      <c r="AF3842" s="115">
        <v>0</v>
      </c>
      <c r="AG3842" s="115">
        <v>0</v>
      </c>
    </row>
    <row r="3843" spans="1:33">
      <c r="A3843" s="115" t="s">
        <v>5562</v>
      </c>
      <c r="B3843" s="115" t="s">
        <v>19</v>
      </c>
      <c r="C3843" s="115">
        <v>0</v>
      </c>
      <c r="D3843" s="115">
        <v>0</v>
      </c>
      <c r="E3843" s="115">
        <v>0</v>
      </c>
      <c r="F3843" s="115">
        <v>0</v>
      </c>
      <c r="G3843" s="115">
        <v>0</v>
      </c>
      <c r="H3843" s="115">
        <v>0</v>
      </c>
      <c r="I3843" s="115">
        <v>0</v>
      </c>
      <c r="J3843" s="115">
        <v>0</v>
      </c>
      <c r="K3843" s="115">
        <v>0</v>
      </c>
      <c r="L3843" s="115">
        <v>0</v>
      </c>
      <c r="M3843" s="115">
        <v>0</v>
      </c>
      <c r="N3843" s="115">
        <v>0</v>
      </c>
      <c r="O3843" s="115">
        <v>0</v>
      </c>
      <c r="P3843" s="115">
        <v>0</v>
      </c>
      <c r="Q3843" s="115">
        <v>0</v>
      </c>
      <c r="R3843" s="115">
        <v>0</v>
      </c>
      <c r="S3843" s="115">
        <v>0</v>
      </c>
      <c r="T3843" s="115">
        <v>0</v>
      </c>
      <c r="U3843" s="115">
        <v>0</v>
      </c>
      <c r="V3843" s="115">
        <v>0</v>
      </c>
      <c r="W3843" s="115">
        <v>0</v>
      </c>
      <c r="X3843" s="115">
        <v>0</v>
      </c>
      <c r="Y3843" s="115">
        <v>0</v>
      </c>
      <c r="Z3843" s="115">
        <v>0</v>
      </c>
      <c r="AA3843" s="115">
        <v>0</v>
      </c>
      <c r="AB3843" s="115">
        <v>0</v>
      </c>
      <c r="AC3843" s="115">
        <v>0</v>
      </c>
      <c r="AD3843" s="115">
        <v>0</v>
      </c>
      <c r="AE3843" s="115">
        <v>0</v>
      </c>
      <c r="AF3843" s="115">
        <v>0</v>
      </c>
      <c r="AG3843" s="115">
        <v>0</v>
      </c>
    </row>
    <row r="3844" spans="1:33">
      <c r="A3844" s="115" t="s">
        <v>5563</v>
      </c>
      <c r="B3844" s="115" t="s">
        <v>19</v>
      </c>
      <c r="C3844" s="115">
        <v>0</v>
      </c>
      <c r="D3844" s="115">
        <v>0</v>
      </c>
      <c r="E3844" s="115">
        <v>0</v>
      </c>
      <c r="F3844" s="115">
        <v>0</v>
      </c>
      <c r="G3844" s="115">
        <v>0</v>
      </c>
      <c r="H3844" s="115">
        <v>0</v>
      </c>
      <c r="I3844" s="115">
        <v>0</v>
      </c>
      <c r="J3844" s="115">
        <v>0</v>
      </c>
      <c r="K3844" s="115">
        <v>0</v>
      </c>
      <c r="L3844" s="115">
        <v>0</v>
      </c>
      <c r="M3844" s="115">
        <v>0</v>
      </c>
      <c r="N3844" s="115">
        <v>0</v>
      </c>
      <c r="O3844" s="115">
        <v>0</v>
      </c>
      <c r="P3844" s="115">
        <v>0</v>
      </c>
      <c r="Q3844" s="115">
        <v>0</v>
      </c>
      <c r="R3844" s="115">
        <v>0</v>
      </c>
      <c r="S3844" s="115">
        <v>0</v>
      </c>
      <c r="T3844" s="115">
        <v>0</v>
      </c>
      <c r="U3844" s="115">
        <v>0</v>
      </c>
      <c r="V3844" s="115">
        <v>0</v>
      </c>
      <c r="W3844" s="115">
        <v>0</v>
      </c>
      <c r="X3844" s="115">
        <v>0</v>
      </c>
      <c r="Y3844" s="115">
        <v>0</v>
      </c>
      <c r="Z3844" s="115">
        <v>0</v>
      </c>
      <c r="AA3844" s="115">
        <v>0</v>
      </c>
      <c r="AB3844" s="115">
        <v>0</v>
      </c>
      <c r="AC3844" s="115">
        <v>0</v>
      </c>
      <c r="AD3844" s="115">
        <v>0</v>
      </c>
      <c r="AE3844" s="115">
        <v>0</v>
      </c>
      <c r="AF3844" s="115">
        <v>0</v>
      </c>
      <c r="AG3844" s="115">
        <v>0</v>
      </c>
    </row>
    <row r="3845" spans="1:33">
      <c r="A3845" s="115" t="s">
        <v>5564</v>
      </c>
      <c r="B3845" s="115" t="s">
        <v>19</v>
      </c>
      <c r="C3845" s="115">
        <v>0</v>
      </c>
      <c r="D3845" s="115">
        <v>0</v>
      </c>
      <c r="E3845" s="115">
        <v>0</v>
      </c>
      <c r="F3845" s="115">
        <v>0</v>
      </c>
      <c r="G3845" s="115">
        <v>0</v>
      </c>
      <c r="H3845" s="115">
        <v>0</v>
      </c>
      <c r="I3845" s="115">
        <v>0</v>
      </c>
      <c r="J3845" s="115">
        <v>0</v>
      </c>
      <c r="K3845" s="115">
        <v>0</v>
      </c>
      <c r="L3845" s="115">
        <v>0</v>
      </c>
      <c r="M3845" s="115">
        <v>0</v>
      </c>
      <c r="N3845" s="115">
        <v>0</v>
      </c>
      <c r="O3845" s="115">
        <v>0</v>
      </c>
      <c r="P3845" s="115">
        <v>0</v>
      </c>
      <c r="Q3845" s="115">
        <v>0</v>
      </c>
      <c r="R3845" s="115">
        <v>0</v>
      </c>
      <c r="S3845" s="115">
        <v>0</v>
      </c>
      <c r="T3845" s="115">
        <v>0</v>
      </c>
      <c r="U3845" s="115">
        <v>0</v>
      </c>
      <c r="V3845" s="115">
        <v>0</v>
      </c>
      <c r="W3845" s="115">
        <v>0</v>
      </c>
      <c r="X3845" s="115">
        <v>0</v>
      </c>
      <c r="Y3845" s="115">
        <v>0</v>
      </c>
      <c r="Z3845" s="115">
        <v>0</v>
      </c>
      <c r="AA3845" s="115">
        <v>0</v>
      </c>
      <c r="AB3845" s="115">
        <v>0</v>
      </c>
      <c r="AC3845" s="115">
        <v>0</v>
      </c>
      <c r="AD3845" s="115">
        <v>0</v>
      </c>
      <c r="AE3845" s="115">
        <v>0</v>
      </c>
      <c r="AF3845" s="115">
        <v>0</v>
      </c>
      <c r="AG3845" s="115">
        <v>0</v>
      </c>
    </row>
    <row r="3846" spans="1:33">
      <c r="A3846" s="115" t="s">
        <v>5565</v>
      </c>
      <c r="B3846" s="115" t="s">
        <v>19</v>
      </c>
      <c r="C3846" s="115">
        <v>0</v>
      </c>
      <c r="D3846" s="115">
        <v>0</v>
      </c>
      <c r="E3846" s="115">
        <v>0</v>
      </c>
      <c r="F3846" s="115">
        <v>0</v>
      </c>
      <c r="G3846" s="115">
        <v>0</v>
      </c>
      <c r="H3846" s="115">
        <v>0</v>
      </c>
      <c r="I3846" s="115">
        <v>0</v>
      </c>
      <c r="J3846" s="115">
        <v>0</v>
      </c>
      <c r="K3846" s="115">
        <v>0</v>
      </c>
      <c r="L3846" s="115">
        <v>0</v>
      </c>
      <c r="M3846" s="115">
        <v>0</v>
      </c>
      <c r="N3846" s="115">
        <v>0</v>
      </c>
      <c r="O3846" s="115">
        <v>0</v>
      </c>
      <c r="P3846" s="115">
        <v>0</v>
      </c>
      <c r="Q3846" s="115">
        <v>0</v>
      </c>
      <c r="R3846" s="115">
        <v>0</v>
      </c>
      <c r="S3846" s="115">
        <v>0</v>
      </c>
      <c r="T3846" s="115">
        <v>0</v>
      </c>
      <c r="U3846" s="115">
        <v>0</v>
      </c>
      <c r="V3846" s="115">
        <v>0</v>
      </c>
      <c r="W3846" s="115">
        <v>0</v>
      </c>
      <c r="X3846" s="115">
        <v>0</v>
      </c>
      <c r="Y3846" s="115">
        <v>0</v>
      </c>
      <c r="Z3846" s="115">
        <v>0</v>
      </c>
      <c r="AA3846" s="115">
        <v>0</v>
      </c>
      <c r="AB3846" s="115">
        <v>0</v>
      </c>
      <c r="AC3846" s="115">
        <v>0</v>
      </c>
      <c r="AD3846" s="115">
        <v>0</v>
      </c>
      <c r="AE3846" s="115">
        <v>0</v>
      </c>
      <c r="AF3846" s="115">
        <v>0</v>
      </c>
      <c r="AG3846" s="115">
        <v>0</v>
      </c>
    </row>
    <row r="3847" spans="1:33">
      <c r="A3847" s="115" t="s">
        <v>5566</v>
      </c>
      <c r="B3847" s="115" t="s">
        <v>19</v>
      </c>
      <c r="C3847" s="115">
        <v>0</v>
      </c>
      <c r="D3847" s="115">
        <v>0</v>
      </c>
      <c r="E3847" s="115">
        <v>0</v>
      </c>
      <c r="F3847" s="115">
        <v>0</v>
      </c>
      <c r="G3847" s="115">
        <v>0</v>
      </c>
      <c r="H3847" s="115">
        <v>0</v>
      </c>
      <c r="I3847" s="115">
        <v>0</v>
      </c>
      <c r="J3847" s="115">
        <v>0</v>
      </c>
      <c r="K3847" s="115">
        <v>0</v>
      </c>
      <c r="L3847" s="115">
        <v>0</v>
      </c>
      <c r="M3847" s="115">
        <v>0</v>
      </c>
      <c r="N3847" s="115">
        <v>0</v>
      </c>
      <c r="O3847" s="115">
        <v>0</v>
      </c>
      <c r="P3847" s="115">
        <v>0</v>
      </c>
      <c r="Q3847" s="115">
        <v>0</v>
      </c>
      <c r="R3847" s="115">
        <v>0</v>
      </c>
      <c r="S3847" s="115">
        <v>0</v>
      </c>
      <c r="T3847" s="115">
        <v>0</v>
      </c>
      <c r="U3847" s="115">
        <v>0</v>
      </c>
      <c r="V3847" s="115">
        <v>0</v>
      </c>
      <c r="W3847" s="115">
        <v>0</v>
      </c>
      <c r="X3847" s="115">
        <v>0</v>
      </c>
      <c r="Y3847" s="115">
        <v>0</v>
      </c>
      <c r="Z3847" s="115">
        <v>0</v>
      </c>
      <c r="AA3847" s="115">
        <v>0</v>
      </c>
      <c r="AB3847" s="115">
        <v>0</v>
      </c>
      <c r="AC3847" s="115">
        <v>0</v>
      </c>
      <c r="AD3847" s="115">
        <v>0</v>
      </c>
      <c r="AE3847" s="115">
        <v>0</v>
      </c>
      <c r="AF3847" s="115">
        <v>0</v>
      </c>
      <c r="AG3847" s="115">
        <v>0</v>
      </c>
    </row>
    <row r="3848" spans="1:33">
      <c r="A3848" s="115" t="s">
        <v>5567</v>
      </c>
      <c r="B3848" s="115" t="s">
        <v>19</v>
      </c>
      <c r="C3848" s="115">
        <v>0</v>
      </c>
      <c r="D3848" s="115">
        <v>0</v>
      </c>
      <c r="E3848" s="115">
        <v>0</v>
      </c>
      <c r="F3848" s="115">
        <v>0</v>
      </c>
      <c r="G3848" s="115">
        <v>0</v>
      </c>
      <c r="H3848" s="115">
        <v>0</v>
      </c>
      <c r="I3848" s="115">
        <v>0</v>
      </c>
      <c r="J3848" s="115">
        <v>0</v>
      </c>
      <c r="K3848" s="115">
        <v>0</v>
      </c>
      <c r="L3848" s="115">
        <v>0</v>
      </c>
      <c r="M3848" s="115">
        <v>0</v>
      </c>
      <c r="N3848" s="115">
        <v>0</v>
      </c>
      <c r="O3848" s="115">
        <v>0</v>
      </c>
      <c r="P3848" s="115">
        <v>0</v>
      </c>
      <c r="Q3848" s="115">
        <v>0</v>
      </c>
      <c r="R3848" s="115">
        <v>0</v>
      </c>
      <c r="S3848" s="115">
        <v>0</v>
      </c>
      <c r="T3848" s="115">
        <v>0</v>
      </c>
      <c r="U3848" s="115">
        <v>0</v>
      </c>
      <c r="V3848" s="115">
        <v>0</v>
      </c>
      <c r="W3848" s="115">
        <v>0</v>
      </c>
      <c r="X3848" s="115">
        <v>0</v>
      </c>
      <c r="Y3848" s="115">
        <v>0</v>
      </c>
      <c r="Z3848" s="115">
        <v>0</v>
      </c>
      <c r="AA3848" s="115">
        <v>0</v>
      </c>
      <c r="AB3848" s="115">
        <v>0</v>
      </c>
      <c r="AC3848" s="115">
        <v>0</v>
      </c>
      <c r="AD3848" s="115">
        <v>0</v>
      </c>
      <c r="AE3848" s="115">
        <v>0</v>
      </c>
      <c r="AF3848" s="115">
        <v>0</v>
      </c>
      <c r="AG3848" s="115">
        <v>0</v>
      </c>
    </row>
    <row r="3849" spans="1:33">
      <c r="A3849" s="115" t="s">
        <v>5568</v>
      </c>
      <c r="B3849" s="115" t="s">
        <v>19</v>
      </c>
      <c r="C3849" s="115">
        <v>0</v>
      </c>
      <c r="D3849" s="115">
        <v>0</v>
      </c>
      <c r="E3849" s="115">
        <v>0</v>
      </c>
      <c r="F3849" s="115">
        <v>0</v>
      </c>
      <c r="G3849" s="115">
        <v>0</v>
      </c>
      <c r="H3849" s="115">
        <v>0</v>
      </c>
      <c r="I3849" s="115">
        <v>0</v>
      </c>
      <c r="J3849" s="115">
        <v>0</v>
      </c>
      <c r="K3849" s="115">
        <v>0</v>
      </c>
      <c r="L3849" s="115">
        <v>0</v>
      </c>
      <c r="M3849" s="115">
        <v>0</v>
      </c>
      <c r="N3849" s="115">
        <v>0</v>
      </c>
      <c r="O3849" s="115">
        <v>0</v>
      </c>
      <c r="P3849" s="115">
        <v>0</v>
      </c>
      <c r="Q3849" s="115">
        <v>0</v>
      </c>
      <c r="R3849" s="115">
        <v>0</v>
      </c>
      <c r="S3849" s="115">
        <v>0</v>
      </c>
      <c r="T3849" s="115">
        <v>0</v>
      </c>
      <c r="U3849" s="115">
        <v>0</v>
      </c>
      <c r="V3849" s="115">
        <v>0</v>
      </c>
      <c r="W3849" s="115">
        <v>0</v>
      </c>
      <c r="X3849" s="115">
        <v>0</v>
      </c>
      <c r="Y3849" s="115">
        <v>0</v>
      </c>
      <c r="Z3849" s="115">
        <v>0</v>
      </c>
      <c r="AA3849" s="115">
        <v>0</v>
      </c>
      <c r="AB3849" s="115">
        <v>0</v>
      </c>
      <c r="AC3849" s="115">
        <v>0</v>
      </c>
      <c r="AD3849" s="115">
        <v>0</v>
      </c>
      <c r="AE3849" s="115">
        <v>0</v>
      </c>
      <c r="AF3849" s="115">
        <v>0</v>
      </c>
      <c r="AG3849" s="115">
        <v>0</v>
      </c>
    </row>
    <row r="3850" spans="1:33">
      <c r="A3850" s="115" t="s">
        <v>5569</v>
      </c>
      <c r="B3850" s="115" t="s">
        <v>19</v>
      </c>
      <c r="C3850" s="115">
        <v>0</v>
      </c>
      <c r="D3850" s="115">
        <v>0</v>
      </c>
      <c r="E3850" s="115">
        <v>0</v>
      </c>
      <c r="F3850" s="115">
        <v>0</v>
      </c>
      <c r="G3850" s="115">
        <v>0</v>
      </c>
      <c r="H3850" s="115">
        <v>0</v>
      </c>
      <c r="I3850" s="115">
        <v>0</v>
      </c>
      <c r="J3850" s="115">
        <v>0</v>
      </c>
      <c r="K3850" s="115">
        <v>0</v>
      </c>
      <c r="L3850" s="115">
        <v>0</v>
      </c>
      <c r="M3850" s="115">
        <v>0</v>
      </c>
      <c r="N3850" s="115">
        <v>0</v>
      </c>
      <c r="O3850" s="115">
        <v>0</v>
      </c>
      <c r="P3850" s="115">
        <v>0</v>
      </c>
      <c r="Q3850" s="115">
        <v>0</v>
      </c>
      <c r="R3850" s="115">
        <v>0</v>
      </c>
      <c r="S3850" s="115">
        <v>0</v>
      </c>
      <c r="T3850" s="115">
        <v>0</v>
      </c>
      <c r="U3850" s="115">
        <v>0</v>
      </c>
      <c r="V3850" s="115">
        <v>0</v>
      </c>
      <c r="W3850" s="115">
        <v>0</v>
      </c>
      <c r="X3850" s="115">
        <v>0</v>
      </c>
      <c r="Y3850" s="115">
        <v>0</v>
      </c>
      <c r="Z3850" s="115">
        <v>0</v>
      </c>
      <c r="AA3850" s="115">
        <v>0</v>
      </c>
      <c r="AB3850" s="115">
        <v>0</v>
      </c>
      <c r="AC3850" s="115">
        <v>0</v>
      </c>
      <c r="AD3850" s="115">
        <v>0</v>
      </c>
      <c r="AE3850" s="115">
        <v>0</v>
      </c>
      <c r="AF3850" s="115">
        <v>0</v>
      </c>
      <c r="AG3850" s="115">
        <v>0</v>
      </c>
    </row>
    <row r="3851" spans="1:33">
      <c r="A3851" s="115" t="s">
        <v>5570</v>
      </c>
      <c r="B3851" s="115" t="s">
        <v>19</v>
      </c>
      <c r="C3851" s="115">
        <v>0</v>
      </c>
      <c r="D3851" s="115">
        <v>0</v>
      </c>
      <c r="E3851" s="115">
        <v>0</v>
      </c>
      <c r="F3851" s="115">
        <v>0</v>
      </c>
      <c r="G3851" s="115">
        <v>0</v>
      </c>
      <c r="H3851" s="115">
        <v>0</v>
      </c>
      <c r="I3851" s="115">
        <v>0</v>
      </c>
      <c r="J3851" s="115">
        <v>0</v>
      </c>
      <c r="K3851" s="115">
        <v>0</v>
      </c>
      <c r="L3851" s="115">
        <v>0</v>
      </c>
      <c r="M3851" s="115">
        <v>0</v>
      </c>
      <c r="N3851" s="115">
        <v>0</v>
      </c>
      <c r="O3851" s="115">
        <v>0</v>
      </c>
      <c r="P3851" s="115">
        <v>0</v>
      </c>
      <c r="Q3851" s="115">
        <v>0</v>
      </c>
      <c r="R3851" s="115">
        <v>0</v>
      </c>
      <c r="S3851" s="115">
        <v>0</v>
      </c>
      <c r="T3851" s="115">
        <v>0</v>
      </c>
      <c r="U3851" s="115">
        <v>0</v>
      </c>
      <c r="V3851" s="115">
        <v>0</v>
      </c>
      <c r="W3851" s="115">
        <v>0</v>
      </c>
      <c r="X3851" s="115">
        <v>0</v>
      </c>
      <c r="Y3851" s="115">
        <v>0</v>
      </c>
      <c r="Z3851" s="115">
        <v>0</v>
      </c>
      <c r="AA3851" s="115">
        <v>0</v>
      </c>
      <c r="AB3851" s="115">
        <v>0</v>
      </c>
      <c r="AC3851" s="115">
        <v>0</v>
      </c>
      <c r="AD3851" s="115">
        <v>0</v>
      </c>
      <c r="AE3851" s="115">
        <v>0</v>
      </c>
      <c r="AF3851" s="115">
        <v>0</v>
      </c>
      <c r="AG3851" s="115">
        <v>0</v>
      </c>
    </row>
    <row r="3852" spans="1:33">
      <c r="A3852" s="115" t="s">
        <v>5571</v>
      </c>
      <c r="B3852" s="115" t="s">
        <v>19</v>
      </c>
      <c r="C3852" s="115">
        <v>0</v>
      </c>
      <c r="D3852" s="115">
        <v>0</v>
      </c>
      <c r="E3852" s="115">
        <v>0</v>
      </c>
      <c r="F3852" s="115">
        <v>0</v>
      </c>
      <c r="G3852" s="115">
        <v>0</v>
      </c>
      <c r="H3852" s="115">
        <v>0</v>
      </c>
      <c r="I3852" s="115">
        <v>0</v>
      </c>
      <c r="J3852" s="115">
        <v>0</v>
      </c>
      <c r="K3852" s="115">
        <v>0</v>
      </c>
      <c r="L3852" s="115">
        <v>0</v>
      </c>
      <c r="M3852" s="115">
        <v>0</v>
      </c>
      <c r="N3852" s="115">
        <v>0</v>
      </c>
      <c r="O3852" s="115">
        <v>0</v>
      </c>
      <c r="P3852" s="115">
        <v>0</v>
      </c>
      <c r="Q3852" s="115">
        <v>0</v>
      </c>
      <c r="R3852" s="115">
        <v>0</v>
      </c>
      <c r="S3852" s="115">
        <v>0</v>
      </c>
      <c r="T3852" s="115">
        <v>0</v>
      </c>
      <c r="U3852" s="115">
        <v>0</v>
      </c>
      <c r="V3852" s="115">
        <v>0</v>
      </c>
      <c r="W3852" s="115">
        <v>0</v>
      </c>
      <c r="X3852" s="115">
        <v>0</v>
      </c>
      <c r="Y3852" s="115">
        <v>0</v>
      </c>
      <c r="Z3852" s="115">
        <v>0</v>
      </c>
      <c r="AA3852" s="115">
        <v>0</v>
      </c>
      <c r="AB3852" s="115">
        <v>0</v>
      </c>
      <c r="AC3852" s="115">
        <v>0</v>
      </c>
      <c r="AD3852" s="115">
        <v>0</v>
      </c>
      <c r="AE3852" s="115">
        <v>0</v>
      </c>
      <c r="AF3852" s="115">
        <v>0</v>
      </c>
      <c r="AG3852" s="115">
        <v>0</v>
      </c>
    </row>
    <row r="3853" spans="1:33">
      <c r="A3853" s="115" t="s">
        <v>5572</v>
      </c>
      <c r="B3853" s="115" t="s">
        <v>19</v>
      </c>
      <c r="C3853" s="115">
        <v>0</v>
      </c>
      <c r="D3853" s="115">
        <v>0</v>
      </c>
      <c r="E3853" s="115">
        <v>0</v>
      </c>
      <c r="F3853" s="115">
        <v>0</v>
      </c>
      <c r="G3853" s="115">
        <v>0</v>
      </c>
      <c r="H3853" s="115">
        <v>0</v>
      </c>
      <c r="I3853" s="115">
        <v>0</v>
      </c>
      <c r="J3853" s="115">
        <v>0</v>
      </c>
      <c r="K3853" s="115">
        <v>0</v>
      </c>
      <c r="L3853" s="115">
        <v>0</v>
      </c>
      <c r="M3853" s="115">
        <v>0</v>
      </c>
      <c r="N3853" s="115">
        <v>0</v>
      </c>
      <c r="O3853" s="115">
        <v>0</v>
      </c>
      <c r="P3853" s="115">
        <v>0</v>
      </c>
      <c r="Q3853" s="115">
        <v>0</v>
      </c>
      <c r="R3853" s="115">
        <v>0</v>
      </c>
      <c r="S3853" s="115">
        <v>0</v>
      </c>
      <c r="T3853" s="115">
        <v>0</v>
      </c>
      <c r="U3853" s="115">
        <v>0</v>
      </c>
      <c r="V3853" s="115">
        <v>0</v>
      </c>
      <c r="W3853" s="115">
        <v>0</v>
      </c>
      <c r="X3853" s="115">
        <v>0</v>
      </c>
      <c r="Y3853" s="115">
        <v>0</v>
      </c>
      <c r="Z3853" s="115">
        <v>0</v>
      </c>
      <c r="AA3853" s="115">
        <v>0</v>
      </c>
      <c r="AB3853" s="115">
        <v>0</v>
      </c>
      <c r="AC3853" s="115">
        <v>0</v>
      </c>
      <c r="AD3853" s="115">
        <v>0</v>
      </c>
      <c r="AE3853" s="115">
        <v>0</v>
      </c>
      <c r="AF3853" s="115">
        <v>0</v>
      </c>
      <c r="AG3853" s="115">
        <v>0</v>
      </c>
    </row>
    <row r="3854" spans="1:33">
      <c r="A3854" s="115" t="s">
        <v>5573</v>
      </c>
      <c r="B3854" s="115" t="s">
        <v>19</v>
      </c>
      <c r="C3854" s="115">
        <v>0</v>
      </c>
      <c r="D3854" s="115">
        <v>0</v>
      </c>
      <c r="E3854" s="115">
        <v>0</v>
      </c>
      <c r="F3854" s="115">
        <v>0</v>
      </c>
      <c r="G3854" s="115">
        <v>0</v>
      </c>
      <c r="H3854" s="115">
        <v>0</v>
      </c>
      <c r="I3854" s="115">
        <v>0</v>
      </c>
      <c r="J3854" s="115">
        <v>0</v>
      </c>
      <c r="K3854" s="115">
        <v>0</v>
      </c>
      <c r="L3854" s="115">
        <v>0</v>
      </c>
      <c r="M3854" s="115">
        <v>0</v>
      </c>
      <c r="N3854" s="115">
        <v>0</v>
      </c>
      <c r="O3854" s="115">
        <v>0</v>
      </c>
      <c r="P3854" s="115">
        <v>0</v>
      </c>
      <c r="Q3854" s="115">
        <v>0</v>
      </c>
      <c r="R3854" s="115">
        <v>0</v>
      </c>
      <c r="S3854" s="115">
        <v>0</v>
      </c>
      <c r="T3854" s="115">
        <v>0</v>
      </c>
      <c r="U3854" s="115">
        <v>0</v>
      </c>
      <c r="V3854" s="115">
        <v>0</v>
      </c>
      <c r="W3854" s="115">
        <v>0</v>
      </c>
      <c r="X3854" s="115">
        <v>0</v>
      </c>
      <c r="Y3854" s="115">
        <v>0</v>
      </c>
      <c r="Z3854" s="115">
        <v>0</v>
      </c>
      <c r="AA3854" s="115">
        <v>0</v>
      </c>
      <c r="AB3854" s="115">
        <v>0</v>
      </c>
      <c r="AC3854" s="115">
        <v>0</v>
      </c>
      <c r="AD3854" s="115">
        <v>0</v>
      </c>
      <c r="AE3854" s="115">
        <v>0</v>
      </c>
      <c r="AF3854" s="115">
        <v>0</v>
      </c>
      <c r="AG3854" s="115">
        <v>0</v>
      </c>
    </row>
    <row r="3855" spans="1:33">
      <c r="A3855" s="115" t="s">
        <v>5574</v>
      </c>
      <c r="B3855" s="115" t="s">
        <v>19</v>
      </c>
      <c r="C3855" s="115">
        <v>0</v>
      </c>
      <c r="D3855" s="115">
        <v>0</v>
      </c>
      <c r="E3855" s="115">
        <v>0</v>
      </c>
      <c r="F3855" s="115">
        <v>0</v>
      </c>
      <c r="G3855" s="115">
        <v>0</v>
      </c>
      <c r="H3855" s="115">
        <v>0</v>
      </c>
      <c r="I3855" s="115">
        <v>0</v>
      </c>
      <c r="J3855" s="115">
        <v>0</v>
      </c>
      <c r="K3855" s="115">
        <v>0</v>
      </c>
      <c r="L3855" s="115">
        <v>0</v>
      </c>
      <c r="M3855" s="115">
        <v>0</v>
      </c>
      <c r="N3855" s="115">
        <v>0</v>
      </c>
      <c r="O3855" s="115">
        <v>0</v>
      </c>
      <c r="P3855" s="115">
        <v>0</v>
      </c>
      <c r="Q3855" s="115">
        <v>0</v>
      </c>
      <c r="R3855" s="115">
        <v>0</v>
      </c>
      <c r="S3855" s="115">
        <v>0</v>
      </c>
      <c r="T3855" s="115">
        <v>0</v>
      </c>
      <c r="U3855" s="115">
        <v>0</v>
      </c>
      <c r="V3855" s="115">
        <v>0</v>
      </c>
      <c r="W3855" s="115">
        <v>0</v>
      </c>
      <c r="X3855" s="115">
        <v>0</v>
      </c>
      <c r="Y3855" s="115">
        <v>0</v>
      </c>
      <c r="Z3855" s="115">
        <v>0</v>
      </c>
      <c r="AA3855" s="115">
        <v>0</v>
      </c>
      <c r="AB3855" s="115">
        <v>0</v>
      </c>
      <c r="AC3855" s="115">
        <v>0</v>
      </c>
      <c r="AD3855" s="115">
        <v>0</v>
      </c>
      <c r="AE3855" s="115">
        <v>0</v>
      </c>
      <c r="AF3855" s="115">
        <v>0</v>
      </c>
      <c r="AG3855" s="115">
        <v>0</v>
      </c>
    </row>
    <row r="3856" spans="1:33">
      <c r="A3856" s="115" t="s">
        <v>5575</v>
      </c>
      <c r="B3856" s="115" t="s">
        <v>19</v>
      </c>
      <c r="C3856" s="115">
        <v>0</v>
      </c>
      <c r="D3856" s="115">
        <v>0</v>
      </c>
      <c r="E3856" s="115">
        <v>0</v>
      </c>
      <c r="F3856" s="115">
        <v>0</v>
      </c>
      <c r="G3856" s="115">
        <v>0</v>
      </c>
      <c r="H3856" s="115">
        <v>0</v>
      </c>
      <c r="I3856" s="115">
        <v>0</v>
      </c>
      <c r="J3856" s="115">
        <v>0</v>
      </c>
      <c r="K3856" s="115">
        <v>0</v>
      </c>
      <c r="L3856" s="115">
        <v>0</v>
      </c>
      <c r="M3856" s="115">
        <v>0</v>
      </c>
      <c r="N3856" s="115">
        <v>0</v>
      </c>
      <c r="O3856" s="115">
        <v>0</v>
      </c>
      <c r="P3856" s="115">
        <v>0</v>
      </c>
      <c r="Q3856" s="115">
        <v>0</v>
      </c>
      <c r="R3856" s="115">
        <v>0</v>
      </c>
      <c r="S3856" s="115">
        <v>0</v>
      </c>
      <c r="T3856" s="115">
        <v>0</v>
      </c>
      <c r="U3856" s="115">
        <v>0</v>
      </c>
      <c r="V3856" s="115">
        <v>0</v>
      </c>
      <c r="W3856" s="115">
        <v>0</v>
      </c>
      <c r="X3856" s="115">
        <v>0</v>
      </c>
      <c r="Y3856" s="115">
        <v>0</v>
      </c>
      <c r="Z3856" s="115">
        <v>0</v>
      </c>
      <c r="AA3856" s="115">
        <v>0</v>
      </c>
      <c r="AB3856" s="115">
        <v>0</v>
      </c>
      <c r="AC3856" s="115">
        <v>0</v>
      </c>
      <c r="AD3856" s="115">
        <v>0</v>
      </c>
      <c r="AE3856" s="115">
        <v>0</v>
      </c>
      <c r="AF3856" s="115">
        <v>0</v>
      </c>
      <c r="AG3856" s="115">
        <v>0</v>
      </c>
    </row>
    <row r="3857" spans="1:33">
      <c r="A3857" s="115" t="s">
        <v>5576</v>
      </c>
      <c r="B3857" s="115" t="s">
        <v>19</v>
      </c>
      <c r="C3857" s="115">
        <v>0</v>
      </c>
      <c r="D3857" s="115">
        <v>0</v>
      </c>
      <c r="E3857" s="115">
        <v>0</v>
      </c>
      <c r="F3857" s="115">
        <v>0</v>
      </c>
      <c r="G3857" s="115">
        <v>0</v>
      </c>
      <c r="H3857" s="115">
        <v>0</v>
      </c>
      <c r="I3857" s="115">
        <v>0</v>
      </c>
      <c r="J3857" s="115">
        <v>0</v>
      </c>
      <c r="K3857" s="115">
        <v>0</v>
      </c>
      <c r="L3857" s="115">
        <v>0</v>
      </c>
      <c r="M3857" s="115">
        <v>0</v>
      </c>
      <c r="N3857" s="115">
        <v>0</v>
      </c>
      <c r="O3857" s="115">
        <v>0</v>
      </c>
      <c r="P3857" s="115">
        <v>0</v>
      </c>
      <c r="Q3857" s="115">
        <v>0</v>
      </c>
      <c r="R3857" s="115">
        <v>0</v>
      </c>
      <c r="S3857" s="115">
        <v>0</v>
      </c>
      <c r="T3857" s="115">
        <v>0</v>
      </c>
      <c r="U3857" s="115">
        <v>0</v>
      </c>
      <c r="V3857" s="115">
        <v>0</v>
      </c>
      <c r="W3857" s="115">
        <v>0</v>
      </c>
      <c r="X3857" s="115">
        <v>0</v>
      </c>
      <c r="Y3857" s="115">
        <v>0</v>
      </c>
      <c r="Z3857" s="115">
        <v>0</v>
      </c>
      <c r="AA3857" s="115">
        <v>0</v>
      </c>
      <c r="AB3857" s="115">
        <v>0</v>
      </c>
      <c r="AC3857" s="115">
        <v>0</v>
      </c>
      <c r="AD3857" s="115">
        <v>0</v>
      </c>
      <c r="AE3857" s="115">
        <v>0</v>
      </c>
      <c r="AF3857" s="115">
        <v>0</v>
      </c>
      <c r="AG3857" s="115">
        <v>0</v>
      </c>
    </row>
    <row r="3858" spans="1:33">
      <c r="A3858" s="115" t="s">
        <v>5577</v>
      </c>
      <c r="B3858" s="115" t="s">
        <v>19</v>
      </c>
      <c r="C3858" s="115">
        <v>0</v>
      </c>
      <c r="D3858" s="115">
        <v>0</v>
      </c>
      <c r="E3858" s="115">
        <v>0</v>
      </c>
      <c r="F3858" s="115">
        <v>0</v>
      </c>
      <c r="G3858" s="115">
        <v>0</v>
      </c>
      <c r="H3858" s="115">
        <v>0</v>
      </c>
      <c r="I3858" s="115">
        <v>0</v>
      </c>
      <c r="J3858" s="115">
        <v>0</v>
      </c>
      <c r="K3858" s="115">
        <v>0</v>
      </c>
      <c r="L3858" s="115">
        <v>0</v>
      </c>
      <c r="M3858" s="115">
        <v>0</v>
      </c>
      <c r="N3858" s="115">
        <v>0</v>
      </c>
      <c r="O3858" s="115">
        <v>0</v>
      </c>
      <c r="P3858" s="115">
        <v>0</v>
      </c>
      <c r="Q3858" s="115">
        <v>0</v>
      </c>
      <c r="R3858" s="115">
        <v>0</v>
      </c>
      <c r="S3858" s="115">
        <v>0</v>
      </c>
      <c r="T3858" s="115">
        <v>0</v>
      </c>
      <c r="U3858" s="115">
        <v>0</v>
      </c>
      <c r="V3858" s="115">
        <v>0</v>
      </c>
      <c r="W3858" s="115">
        <v>0</v>
      </c>
      <c r="X3858" s="115">
        <v>0</v>
      </c>
      <c r="Y3858" s="115">
        <v>0</v>
      </c>
      <c r="Z3858" s="115">
        <v>0</v>
      </c>
      <c r="AA3858" s="115">
        <v>0</v>
      </c>
      <c r="AB3858" s="115">
        <v>0</v>
      </c>
      <c r="AC3858" s="115">
        <v>0</v>
      </c>
      <c r="AD3858" s="115">
        <v>0</v>
      </c>
      <c r="AE3858" s="115">
        <v>0</v>
      </c>
      <c r="AF3858" s="115">
        <v>0</v>
      </c>
      <c r="AG3858" s="115">
        <v>0</v>
      </c>
    </row>
    <row r="3859" spans="1:33">
      <c r="A3859" s="115" t="s">
        <v>5578</v>
      </c>
      <c r="B3859" s="115" t="s">
        <v>19</v>
      </c>
      <c r="C3859" s="115">
        <v>0</v>
      </c>
      <c r="D3859" s="115">
        <v>0</v>
      </c>
      <c r="E3859" s="115">
        <v>0</v>
      </c>
      <c r="F3859" s="115">
        <v>0</v>
      </c>
      <c r="G3859" s="115">
        <v>0</v>
      </c>
      <c r="H3859" s="115">
        <v>0</v>
      </c>
      <c r="I3859" s="115">
        <v>0</v>
      </c>
      <c r="J3859" s="115">
        <v>0</v>
      </c>
      <c r="K3859" s="115">
        <v>0</v>
      </c>
      <c r="L3859" s="115">
        <v>0</v>
      </c>
      <c r="M3859" s="115">
        <v>0</v>
      </c>
      <c r="N3859" s="115">
        <v>0</v>
      </c>
      <c r="O3859" s="115">
        <v>0</v>
      </c>
      <c r="P3859" s="115">
        <v>0</v>
      </c>
      <c r="Q3859" s="115">
        <v>0</v>
      </c>
      <c r="R3859" s="115">
        <v>0</v>
      </c>
      <c r="S3859" s="115">
        <v>0</v>
      </c>
      <c r="T3859" s="115">
        <v>0</v>
      </c>
      <c r="U3859" s="115">
        <v>0</v>
      </c>
      <c r="V3859" s="115">
        <v>0</v>
      </c>
      <c r="W3859" s="115">
        <v>0</v>
      </c>
      <c r="X3859" s="115">
        <v>0</v>
      </c>
      <c r="Y3859" s="115">
        <v>0</v>
      </c>
      <c r="Z3859" s="115">
        <v>0</v>
      </c>
      <c r="AA3859" s="115">
        <v>0</v>
      </c>
      <c r="AB3859" s="115">
        <v>0</v>
      </c>
      <c r="AC3859" s="115">
        <v>0</v>
      </c>
      <c r="AD3859" s="115">
        <v>0</v>
      </c>
      <c r="AE3859" s="115">
        <v>0</v>
      </c>
      <c r="AF3859" s="115">
        <v>0</v>
      </c>
      <c r="AG3859" s="115">
        <v>0</v>
      </c>
    </row>
    <row r="3860" spans="1:33">
      <c r="A3860" s="115" t="s">
        <v>5579</v>
      </c>
      <c r="B3860" s="115" t="s">
        <v>19</v>
      </c>
      <c r="C3860" s="115">
        <v>0</v>
      </c>
      <c r="D3860" s="115">
        <v>0</v>
      </c>
      <c r="E3860" s="115">
        <v>0</v>
      </c>
      <c r="F3860" s="115">
        <v>0</v>
      </c>
      <c r="G3860" s="115">
        <v>0</v>
      </c>
      <c r="H3860" s="115">
        <v>0</v>
      </c>
      <c r="I3860" s="115">
        <v>0</v>
      </c>
      <c r="J3860" s="115">
        <v>0</v>
      </c>
      <c r="K3860" s="115">
        <v>0</v>
      </c>
      <c r="L3860" s="115">
        <v>0</v>
      </c>
      <c r="M3860" s="115">
        <v>0</v>
      </c>
      <c r="N3860" s="115">
        <v>0</v>
      </c>
      <c r="O3860" s="115">
        <v>0</v>
      </c>
      <c r="P3860" s="115">
        <v>0</v>
      </c>
      <c r="Q3860" s="115">
        <v>0</v>
      </c>
      <c r="R3860" s="115">
        <v>0</v>
      </c>
      <c r="S3860" s="115">
        <v>0</v>
      </c>
      <c r="T3860" s="115">
        <v>0</v>
      </c>
      <c r="U3860" s="115">
        <v>0</v>
      </c>
      <c r="V3860" s="115">
        <v>0</v>
      </c>
      <c r="W3860" s="115">
        <v>0</v>
      </c>
      <c r="X3860" s="115">
        <v>0</v>
      </c>
      <c r="Y3860" s="115">
        <v>0</v>
      </c>
      <c r="Z3860" s="115">
        <v>0</v>
      </c>
      <c r="AA3860" s="115">
        <v>0</v>
      </c>
      <c r="AB3860" s="115">
        <v>0</v>
      </c>
      <c r="AC3860" s="115">
        <v>0</v>
      </c>
      <c r="AD3860" s="115">
        <v>0</v>
      </c>
      <c r="AE3860" s="115">
        <v>0</v>
      </c>
      <c r="AF3860" s="115">
        <v>0</v>
      </c>
      <c r="AG3860" s="115">
        <v>0</v>
      </c>
    </row>
    <row r="3861" spans="1:33">
      <c r="A3861" s="115" t="s">
        <v>5580</v>
      </c>
      <c r="B3861" s="115" t="s">
        <v>19</v>
      </c>
      <c r="C3861" s="115">
        <v>0</v>
      </c>
      <c r="D3861" s="115">
        <v>0</v>
      </c>
      <c r="E3861" s="115">
        <v>0</v>
      </c>
      <c r="F3861" s="115">
        <v>0</v>
      </c>
      <c r="G3861" s="115">
        <v>0</v>
      </c>
      <c r="H3861" s="115">
        <v>0</v>
      </c>
      <c r="I3861" s="115">
        <v>0</v>
      </c>
      <c r="J3861" s="115">
        <v>0</v>
      </c>
      <c r="K3861" s="115">
        <v>0</v>
      </c>
      <c r="L3861" s="115">
        <v>0</v>
      </c>
      <c r="M3861" s="115">
        <v>0</v>
      </c>
      <c r="N3861" s="115">
        <v>0</v>
      </c>
      <c r="O3861" s="115">
        <v>0</v>
      </c>
      <c r="P3861" s="115">
        <v>0</v>
      </c>
      <c r="Q3861" s="115">
        <v>0</v>
      </c>
      <c r="R3861" s="115">
        <v>0</v>
      </c>
      <c r="S3861" s="115">
        <v>0</v>
      </c>
      <c r="T3861" s="115">
        <v>0</v>
      </c>
      <c r="U3861" s="115">
        <v>0</v>
      </c>
      <c r="V3861" s="115">
        <v>0</v>
      </c>
      <c r="W3861" s="115">
        <v>0</v>
      </c>
      <c r="X3861" s="115">
        <v>0</v>
      </c>
      <c r="Y3861" s="115">
        <v>0</v>
      </c>
      <c r="Z3861" s="115">
        <v>0</v>
      </c>
      <c r="AA3861" s="115">
        <v>0</v>
      </c>
      <c r="AB3861" s="115">
        <v>0</v>
      </c>
      <c r="AC3861" s="115">
        <v>0</v>
      </c>
      <c r="AD3861" s="115">
        <v>0</v>
      </c>
      <c r="AE3861" s="115">
        <v>0</v>
      </c>
      <c r="AF3861" s="115">
        <v>0</v>
      </c>
      <c r="AG3861" s="115">
        <v>0</v>
      </c>
    </row>
    <row r="3862" spans="1:33">
      <c r="A3862" s="115" t="s">
        <v>5581</v>
      </c>
      <c r="B3862" s="115" t="s">
        <v>19</v>
      </c>
      <c r="C3862" s="115">
        <v>0</v>
      </c>
      <c r="D3862" s="115">
        <v>0</v>
      </c>
      <c r="E3862" s="115">
        <v>0</v>
      </c>
      <c r="F3862" s="115">
        <v>0</v>
      </c>
      <c r="G3862" s="115">
        <v>0</v>
      </c>
      <c r="H3862" s="115">
        <v>0</v>
      </c>
      <c r="I3862" s="115">
        <v>0</v>
      </c>
      <c r="J3862" s="115">
        <v>0</v>
      </c>
      <c r="K3862" s="115">
        <v>0</v>
      </c>
      <c r="L3862" s="115">
        <v>0</v>
      </c>
      <c r="M3862" s="115">
        <v>0</v>
      </c>
      <c r="N3862" s="115">
        <v>0</v>
      </c>
      <c r="O3862" s="115">
        <v>0</v>
      </c>
      <c r="P3862" s="115">
        <v>0</v>
      </c>
      <c r="Q3862" s="115">
        <v>0</v>
      </c>
      <c r="R3862" s="115">
        <v>0</v>
      </c>
      <c r="S3862" s="115">
        <v>0</v>
      </c>
      <c r="T3862" s="115">
        <v>0</v>
      </c>
      <c r="U3862" s="115">
        <v>0</v>
      </c>
      <c r="V3862" s="115">
        <v>0</v>
      </c>
      <c r="W3862" s="115">
        <v>0</v>
      </c>
      <c r="X3862" s="115">
        <v>0</v>
      </c>
      <c r="Y3862" s="115">
        <v>0</v>
      </c>
      <c r="Z3862" s="115">
        <v>0</v>
      </c>
      <c r="AA3862" s="115">
        <v>0</v>
      </c>
      <c r="AB3862" s="115">
        <v>0</v>
      </c>
      <c r="AC3862" s="115">
        <v>0</v>
      </c>
      <c r="AD3862" s="115">
        <v>0</v>
      </c>
      <c r="AE3862" s="115">
        <v>0</v>
      </c>
      <c r="AF3862" s="115">
        <v>0</v>
      </c>
      <c r="AG3862" s="115">
        <v>0</v>
      </c>
    </row>
    <row r="3863" spans="1:33">
      <c r="A3863" s="115" t="s">
        <v>5582</v>
      </c>
      <c r="B3863" s="115" t="s">
        <v>19</v>
      </c>
      <c r="C3863" s="115">
        <v>0</v>
      </c>
      <c r="D3863" s="115">
        <v>0</v>
      </c>
      <c r="E3863" s="115">
        <v>0</v>
      </c>
      <c r="F3863" s="115">
        <v>0</v>
      </c>
      <c r="G3863" s="115">
        <v>0</v>
      </c>
      <c r="H3863" s="115">
        <v>0</v>
      </c>
      <c r="I3863" s="115">
        <v>0</v>
      </c>
      <c r="J3863" s="115">
        <v>0</v>
      </c>
      <c r="K3863" s="115">
        <v>0</v>
      </c>
      <c r="L3863" s="115">
        <v>0</v>
      </c>
      <c r="M3863" s="115">
        <v>0</v>
      </c>
      <c r="N3863" s="115">
        <v>0</v>
      </c>
      <c r="O3863" s="115">
        <v>0</v>
      </c>
      <c r="P3863" s="115">
        <v>0</v>
      </c>
      <c r="Q3863" s="115">
        <v>0</v>
      </c>
      <c r="R3863" s="115">
        <v>0</v>
      </c>
      <c r="S3863" s="115">
        <v>0</v>
      </c>
      <c r="T3863" s="115">
        <v>0</v>
      </c>
      <c r="U3863" s="115">
        <v>0</v>
      </c>
      <c r="V3863" s="115">
        <v>0</v>
      </c>
      <c r="W3863" s="115">
        <v>0</v>
      </c>
      <c r="X3863" s="115">
        <v>0</v>
      </c>
      <c r="Y3863" s="115">
        <v>0</v>
      </c>
      <c r="Z3863" s="115">
        <v>0</v>
      </c>
      <c r="AA3863" s="115">
        <v>0</v>
      </c>
      <c r="AB3863" s="115">
        <v>0</v>
      </c>
      <c r="AC3863" s="115">
        <v>0</v>
      </c>
      <c r="AD3863" s="115">
        <v>0</v>
      </c>
      <c r="AE3863" s="115">
        <v>0</v>
      </c>
      <c r="AF3863" s="115">
        <v>0</v>
      </c>
      <c r="AG3863" s="115">
        <v>0</v>
      </c>
    </row>
    <row r="3864" spans="1:33">
      <c r="A3864" s="115" t="s">
        <v>5583</v>
      </c>
      <c r="B3864" s="115" t="s">
        <v>19</v>
      </c>
      <c r="C3864" s="115">
        <v>0</v>
      </c>
      <c r="D3864" s="115">
        <v>0</v>
      </c>
      <c r="E3864" s="115">
        <v>0</v>
      </c>
      <c r="F3864" s="115">
        <v>0</v>
      </c>
      <c r="G3864" s="115">
        <v>0</v>
      </c>
      <c r="H3864" s="115">
        <v>0</v>
      </c>
      <c r="I3864" s="115">
        <v>0</v>
      </c>
      <c r="J3864" s="115">
        <v>0</v>
      </c>
      <c r="K3864" s="115">
        <v>0</v>
      </c>
      <c r="L3864" s="115">
        <v>0</v>
      </c>
      <c r="M3864" s="115">
        <v>0</v>
      </c>
      <c r="N3864" s="115">
        <v>0</v>
      </c>
      <c r="O3864" s="115">
        <v>0</v>
      </c>
      <c r="P3864" s="115">
        <v>0</v>
      </c>
      <c r="Q3864" s="115">
        <v>0</v>
      </c>
      <c r="R3864" s="115">
        <v>0</v>
      </c>
      <c r="S3864" s="115">
        <v>0</v>
      </c>
      <c r="T3864" s="115">
        <v>0</v>
      </c>
      <c r="U3864" s="115">
        <v>0</v>
      </c>
      <c r="V3864" s="115">
        <v>0</v>
      </c>
      <c r="W3864" s="115">
        <v>0</v>
      </c>
      <c r="X3864" s="115">
        <v>0</v>
      </c>
      <c r="Y3864" s="115">
        <v>0</v>
      </c>
      <c r="Z3864" s="115">
        <v>0</v>
      </c>
      <c r="AA3864" s="115">
        <v>0</v>
      </c>
      <c r="AB3864" s="115">
        <v>0</v>
      </c>
      <c r="AC3864" s="115">
        <v>0</v>
      </c>
      <c r="AD3864" s="115">
        <v>0</v>
      </c>
      <c r="AE3864" s="115">
        <v>0</v>
      </c>
      <c r="AF3864" s="115">
        <v>0</v>
      </c>
      <c r="AG3864" s="115">
        <v>0</v>
      </c>
    </row>
    <row r="3865" spans="1:33">
      <c r="A3865" s="115" t="s">
        <v>5584</v>
      </c>
      <c r="B3865" s="115" t="s">
        <v>19</v>
      </c>
      <c r="C3865" s="115">
        <v>0</v>
      </c>
      <c r="D3865" s="115">
        <v>0</v>
      </c>
      <c r="E3865" s="115">
        <v>0</v>
      </c>
      <c r="F3865" s="115">
        <v>0</v>
      </c>
      <c r="G3865" s="115">
        <v>0</v>
      </c>
      <c r="H3865" s="115">
        <v>0</v>
      </c>
      <c r="I3865" s="115">
        <v>0</v>
      </c>
      <c r="J3865" s="115">
        <v>0</v>
      </c>
      <c r="K3865" s="115">
        <v>0</v>
      </c>
      <c r="L3865" s="115">
        <v>0</v>
      </c>
      <c r="M3865" s="115">
        <v>0</v>
      </c>
      <c r="N3865" s="115">
        <v>0</v>
      </c>
      <c r="O3865" s="115">
        <v>0</v>
      </c>
      <c r="P3865" s="115">
        <v>0</v>
      </c>
      <c r="Q3865" s="115">
        <v>0</v>
      </c>
      <c r="R3865" s="115">
        <v>0</v>
      </c>
      <c r="S3865" s="115">
        <v>0</v>
      </c>
      <c r="T3865" s="115">
        <v>0</v>
      </c>
      <c r="U3865" s="115">
        <v>0</v>
      </c>
      <c r="V3865" s="115">
        <v>0</v>
      </c>
      <c r="W3865" s="115">
        <v>0</v>
      </c>
      <c r="X3865" s="115">
        <v>0</v>
      </c>
      <c r="Y3865" s="115">
        <v>0</v>
      </c>
      <c r="Z3865" s="115">
        <v>0</v>
      </c>
      <c r="AA3865" s="115">
        <v>0</v>
      </c>
      <c r="AB3865" s="115">
        <v>0</v>
      </c>
      <c r="AC3865" s="115">
        <v>0</v>
      </c>
      <c r="AD3865" s="115">
        <v>0</v>
      </c>
      <c r="AE3865" s="115">
        <v>0</v>
      </c>
      <c r="AF3865" s="115">
        <v>0</v>
      </c>
      <c r="AG3865" s="115">
        <v>0</v>
      </c>
    </row>
    <row r="3866" spans="1:33">
      <c r="A3866" s="115" t="s">
        <v>5585</v>
      </c>
      <c r="B3866" s="115" t="s">
        <v>19</v>
      </c>
      <c r="C3866" s="115">
        <v>0</v>
      </c>
      <c r="D3866" s="115">
        <v>0</v>
      </c>
      <c r="E3866" s="115">
        <v>0</v>
      </c>
      <c r="F3866" s="115">
        <v>0</v>
      </c>
      <c r="G3866" s="115">
        <v>0</v>
      </c>
      <c r="H3866" s="115">
        <v>0</v>
      </c>
      <c r="I3866" s="115">
        <v>0</v>
      </c>
      <c r="J3866" s="115">
        <v>0</v>
      </c>
      <c r="K3866" s="115">
        <v>0</v>
      </c>
      <c r="L3866" s="115">
        <v>0</v>
      </c>
      <c r="M3866" s="115">
        <v>0</v>
      </c>
      <c r="N3866" s="115">
        <v>0</v>
      </c>
      <c r="O3866" s="115">
        <v>0</v>
      </c>
      <c r="P3866" s="115">
        <v>0</v>
      </c>
      <c r="Q3866" s="115">
        <v>0</v>
      </c>
      <c r="R3866" s="115">
        <v>0</v>
      </c>
      <c r="S3866" s="115">
        <v>0</v>
      </c>
      <c r="T3866" s="115">
        <v>0</v>
      </c>
      <c r="U3866" s="115">
        <v>0</v>
      </c>
      <c r="V3866" s="115">
        <v>0</v>
      </c>
      <c r="W3866" s="115">
        <v>0</v>
      </c>
      <c r="X3866" s="115">
        <v>0</v>
      </c>
      <c r="Y3866" s="115">
        <v>0</v>
      </c>
      <c r="Z3866" s="115">
        <v>0</v>
      </c>
      <c r="AA3866" s="115">
        <v>0</v>
      </c>
      <c r="AB3866" s="115">
        <v>0</v>
      </c>
      <c r="AC3866" s="115">
        <v>0</v>
      </c>
      <c r="AD3866" s="115">
        <v>0</v>
      </c>
      <c r="AE3866" s="115">
        <v>0</v>
      </c>
      <c r="AF3866" s="115">
        <v>0</v>
      </c>
      <c r="AG3866" s="115">
        <v>0</v>
      </c>
    </row>
    <row r="3867" spans="1:33">
      <c r="A3867" s="115" t="s">
        <v>5586</v>
      </c>
      <c r="B3867" s="115" t="s">
        <v>19</v>
      </c>
      <c r="C3867" s="115">
        <v>0</v>
      </c>
      <c r="D3867" s="115">
        <v>0</v>
      </c>
      <c r="E3867" s="115">
        <v>0</v>
      </c>
      <c r="F3867" s="115">
        <v>0</v>
      </c>
      <c r="G3867" s="115">
        <v>0</v>
      </c>
      <c r="H3867" s="115">
        <v>0</v>
      </c>
      <c r="I3867" s="115">
        <v>0</v>
      </c>
      <c r="J3867" s="115">
        <v>0</v>
      </c>
      <c r="K3867" s="115">
        <v>0</v>
      </c>
      <c r="L3867" s="115">
        <v>0</v>
      </c>
      <c r="M3867" s="115">
        <v>0</v>
      </c>
      <c r="N3867" s="115">
        <v>0</v>
      </c>
      <c r="O3867" s="115">
        <v>0</v>
      </c>
      <c r="P3867" s="115">
        <v>0</v>
      </c>
      <c r="Q3867" s="115">
        <v>0</v>
      </c>
      <c r="R3867" s="115">
        <v>0</v>
      </c>
      <c r="S3867" s="115">
        <v>0</v>
      </c>
      <c r="T3867" s="115">
        <v>0</v>
      </c>
      <c r="U3867" s="115">
        <v>0</v>
      </c>
      <c r="V3867" s="115">
        <v>0</v>
      </c>
      <c r="W3867" s="115">
        <v>0</v>
      </c>
      <c r="X3867" s="115">
        <v>0</v>
      </c>
      <c r="Y3867" s="115">
        <v>0</v>
      </c>
      <c r="Z3867" s="115">
        <v>0</v>
      </c>
      <c r="AA3867" s="115">
        <v>0</v>
      </c>
      <c r="AB3867" s="115">
        <v>0</v>
      </c>
      <c r="AC3867" s="115">
        <v>0</v>
      </c>
      <c r="AD3867" s="115">
        <v>0</v>
      </c>
      <c r="AE3867" s="115">
        <v>0</v>
      </c>
      <c r="AF3867" s="115">
        <v>0</v>
      </c>
      <c r="AG3867" s="115">
        <v>0</v>
      </c>
    </row>
    <row r="3868" spans="1:33">
      <c r="A3868" s="115" t="s">
        <v>5587</v>
      </c>
      <c r="B3868" s="115" t="s">
        <v>19</v>
      </c>
      <c r="C3868" s="115">
        <v>0</v>
      </c>
      <c r="D3868" s="115">
        <v>0</v>
      </c>
      <c r="E3868" s="115">
        <v>0</v>
      </c>
      <c r="F3868" s="115">
        <v>0</v>
      </c>
      <c r="G3868" s="115">
        <v>0</v>
      </c>
      <c r="H3868" s="115">
        <v>0</v>
      </c>
      <c r="I3868" s="115">
        <v>0</v>
      </c>
      <c r="J3868" s="115">
        <v>0</v>
      </c>
      <c r="K3868" s="115">
        <v>0</v>
      </c>
      <c r="L3868" s="115">
        <v>0</v>
      </c>
      <c r="M3868" s="115">
        <v>0</v>
      </c>
      <c r="N3868" s="115">
        <v>0</v>
      </c>
      <c r="O3868" s="115">
        <v>0</v>
      </c>
      <c r="P3868" s="115">
        <v>0</v>
      </c>
      <c r="Q3868" s="115">
        <v>0</v>
      </c>
      <c r="R3868" s="115">
        <v>0</v>
      </c>
      <c r="S3868" s="115">
        <v>0</v>
      </c>
      <c r="T3868" s="115">
        <v>0</v>
      </c>
      <c r="U3868" s="115">
        <v>0</v>
      </c>
      <c r="V3868" s="115">
        <v>0</v>
      </c>
      <c r="W3868" s="115">
        <v>0</v>
      </c>
      <c r="X3868" s="115">
        <v>0</v>
      </c>
      <c r="Y3868" s="115">
        <v>0</v>
      </c>
      <c r="Z3868" s="115">
        <v>0</v>
      </c>
      <c r="AA3868" s="115">
        <v>0</v>
      </c>
      <c r="AB3868" s="115">
        <v>0</v>
      </c>
      <c r="AC3868" s="115">
        <v>0</v>
      </c>
      <c r="AD3868" s="115">
        <v>0</v>
      </c>
      <c r="AE3868" s="115">
        <v>0</v>
      </c>
      <c r="AF3868" s="115">
        <v>0</v>
      </c>
      <c r="AG3868" s="115">
        <v>0</v>
      </c>
    </row>
    <row r="3869" spans="1:33">
      <c r="A3869" s="115" t="s">
        <v>5588</v>
      </c>
      <c r="B3869" s="115" t="s">
        <v>19</v>
      </c>
      <c r="C3869" s="115">
        <v>0</v>
      </c>
      <c r="D3869" s="115">
        <v>0</v>
      </c>
      <c r="E3869" s="115">
        <v>0</v>
      </c>
      <c r="F3869" s="115">
        <v>0</v>
      </c>
      <c r="G3869" s="115">
        <v>0</v>
      </c>
      <c r="H3869" s="115">
        <v>0</v>
      </c>
      <c r="I3869" s="115">
        <v>0</v>
      </c>
      <c r="J3869" s="115">
        <v>0</v>
      </c>
      <c r="K3869" s="115">
        <v>0</v>
      </c>
      <c r="L3869" s="115">
        <v>0</v>
      </c>
      <c r="M3869" s="115">
        <v>0</v>
      </c>
      <c r="N3869" s="115">
        <v>0</v>
      </c>
      <c r="O3869" s="115">
        <v>0</v>
      </c>
      <c r="P3869" s="115">
        <v>0</v>
      </c>
      <c r="Q3869" s="115">
        <v>0</v>
      </c>
      <c r="R3869" s="115">
        <v>0</v>
      </c>
      <c r="S3869" s="115">
        <v>0</v>
      </c>
      <c r="T3869" s="115">
        <v>0</v>
      </c>
      <c r="U3869" s="115">
        <v>0</v>
      </c>
      <c r="V3869" s="115">
        <v>0</v>
      </c>
      <c r="W3869" s="115">
        <v>0</v>
      </c>
      <c r="X3869" s="115">
        <v>0</v>
      </c>
      <c r="Y3869" s="115">
        <v>0</v>
      </c>
      <c r="Z3869" s="115">
        <v>0</v>
      </c>
      <c r="AA3869" s="115">
        <v>0</v>
      </c>
      <c r="AB3869" s="115">
        <v>0</v>
      </c>
      <c r="AC3869" s="115">
        <v>0</v>
      </c>
      <c r="AD3869" s="115">
        <v>0</v>
      </c>
      <c r="AE3869" s="115">
        <v>0</v>
      </c>
      <c r="AF3869" s="115">
        <v>0</v>
      </c>
      <c r="AG3869" s="115">
        <v>0</v>
      </c>
    </row>
    <row r="3870" spans="1:33">
      <c r="A3870" s="115" t="s">
        <v>5589</v>
      </c>
      <c r="B3870" s="115" t="s">
        <v>19</v>
      </c>
      <c r="C3870" s="115">
        <v>0</v>
      </c>
      <c r="D3870" s="115">
        <v>0</v>
      </c>
      <c r="E3870" s="115">
        <v>0</v>
      </c>
      <c r="F3870" s="115">
        <v>0</v>
      </c>
      <c r="G3870" s="115">
        <v>0</v>
      </c>
      <c r="H3870" s="115">
        <v>0</v>
      </c>
      <c r="I3870" s="115">
        <v>0</v>
      </c>
      <c r="J3870" s="115">
        <v>0</v>
      </c>
      <c r="K3870" s="115">
        <v>0</v>
      </c>
      <c r="L3870" s="115">
        <v>0</v>
      </c>
      <c r="M3870" s="115">
        <v>0</v>
      </c>
      <c r="N3870" s="115">
        <v>0</v>
      </c>
      <c r="O3870" s="115">
        <v>0</v>
      </c>
      <c r="P3870" s="115">
        <v>0</v>
      </c>
      <c r="Q3870" s="115">
        <v>0</v>
      </c>
      <c r="R3870" s="115">
        <v>0</v>
      </c>
      <c r="S3870" s="115">
        <v>0</v>
      </c>
      <c r="T3870" s="115">
        <v>0</v>
      </c>
      <c r="U3870" s="115">
        <v>0</v>
      </c>
      <c r="V3870" s="115">
        <v>0</v>
      </c>
      <c r="W3870" s="115">
        <v>0</v>
      </c>
      <c r="X3870" s="115">
        <v>0</v>
      </c>
      <c r="Y3870" s="115">
        <v>0</v>
      </c>
      <c r="Z3870" s="115">
        <v>0</v>
      </c>
      <c r="AA3870" s="115">
        <v>0</v>
      </c>
      <c r="AB3870" s="115">
        <v>0</v>
      </c>
      <c r="AC3870" s="115">
        <v>0</v>
      </c>
      <c r="AD3870" s="115">
        <v>0</v>
      </c>
      <c r="AE3870" s="115">
        <v>0</v>
      </c>
      <c r="AF3870" s="115">
        <v>0</v>
      </c>
      <c r="AG3870" s="115">
        <v>0</v>
      </c>
    </row>
    <row r="3871" spans="1:33">
      <c r="A3871" s="115" t="s">
        <v>5590</v>
      </c>
      <c r="B3871" s="115" t="s">
        <v>19</v>
      </c>
      <c r="C3871" s="115">
        <v>0</v>
      </c>
      <c r="D3871" s="115">
        <v>0</v>
      </c>
      <c r="E3871" s="115">
        <v>0</v>
      </c>
      <c r="F3871" s="115">
        <v>0</v>
      </c>
      <c r="G3871" s="115">
        <v>0</v>
      </c>
      <c r="H3871" s="115">
        <v>0</v>
      </c>
      <c r="I3871" s="115">
        <v>0</v>
      </c>
      <c r="J3871" s="115">
        <v>0</v>
      </c>
      <c r="K3871" s="115">
        <v>0</v>
      </c>
      <c r="L3871" s="115">
        <v>0</v>
      </c>
      <c r="M3871" s="115">
        <v>0</v>
      </c>
      <c r="N3871" s="115">
        <v>0</v>
      </c>
      <c r="O3871" s="115">
        <v>0</v>
      </c>
      <c r="P3871" s="115">
        <v>0</v>
      </c>
      <c r="Q3871" s="115">
        <v>0</v>
      </c>
      <c r="R3871" s="115">
        <v>0</v>
      </c>
      <c r="S3871" s="115">
        <v>0</v>
      </c>
      <c r="T3871" s="115">
        <v>0</v>
      </c>
      <c r="U3871" s="115">
        <v>0</v>
      </c>
      <c r="V3871" s="115">
        <v>0</v>
      </c>
      <c r="W3871" s="115">
        <v>0</v>
      </c>
      <c r="X3871" s="115">
        <v>0</v>
      </c>
      <c r="Y3871" s="115">
        <v>0</v>
      </c>
      <c r="Z3871" s="115">
        <v>0</v>
      </c>
      <c r="AA3871" s="115">
        <v>0</v>
      </c>
      <c r="AB3871" s="115">
        <v>0</v>
      </c>
      <c r="AC3871" s="115">
        <v>0</v>
      </c>
      <c r="AD3871" s="115">
        <v>0</v>
      </c>
      <c r="AE3871" s="115">
        <v>0</v>
      </c>
      <c r="AF3871" s="115">
        <v>0</v>
      </c>
      <c r="AG3871" s="115">
        <v>0</v>
      </c>
    </row>
    <row r="3872" spans="1:33">
      <c r="A3872" s="115" t="s">
        <v>5591</v>
      </c>
      <c r="B3872" s="115" t="s">
        <v>19</v>
      </c>
      <c r="C3872" s="115">
        <v>0</v>
      </c>
      <c r="D3872" s="115">
        <v>0</v>
      </c>
      <c r="E3872" s="115">
        <v>0</v>
      </c>
      <c r="F3872" s="115">
        <v>0</v>
      </c>
      <c r="G3872" s="115">
        <v>0</v>
      </c>
      <c r="H3872" s="115">
        <v>0</v>
      </c>
      <c r="I3872" s="115">
        <v>0</v>
      </c>
      <c r="J3872" s="115">
        <v>0</v>
      </c>
      <c r="K3872" s="115">
        <v>0</v>
      </c>
      <c r="L3872" s="115">
        <v>0</v>
      </c>
      <c r="M3872" s="115">
        <v>0</v>
      </c>
      <c r="N3872" s="115">
        <v>0</v>
      </c>
      <c r="O3872" s="115">
        <v>0</v>
      </c>
      <c r="P3872" s="115">
        <v>0</v>
      </c>
      <c r="Q3872" s="115">
        <v>0</v>
      </c>
      <c r="R3872" s="115">
        <v>0</v>
      </c>
      <c r="S3872" s="115">
        <v>0</v>
      </c>
      <c r="T3872" s="115">
        <v>0</v>
      </c>
      <c r="U3872" s="115">
        <v>0</v>
      </c>
      <c r="V3872" s="115">
        <v>0</v>
      </c>
      <c r="W3872" s="115">
        <v>0</v>
      </c>
      <c r="X3872" s="115">
        <v>0</v>
      </c>
      <c r="Y3872" s="115">
        <v>0</v>
      </c>
      <c r="Z3872" s="115">
        <v>0</v>
      </c>
      <c r="AA3872" s="115">
        <v>0</v>
      </c>
      <c r="AB3872" s="115">
        <v>0</v>
      </c>
      <c r="AC3872" s="115">
        <v>0</v>
      </c>
      <c r="AD3872" s="115">
        <v>0</v>
      </c>
      <c r="AE3872" s="115">
        <v>0</v>
      </c>
      <c r="AF3872" s="115">
        <v>0</v>
      </c>
      <c r="AG3872" s="115">
        <v>0</v>
      </c>
    </row>
    <row r="3873" spans="1:33">
      <c r="A3873" s="115" t="s">
        <v>5592</v>
      </c>
      <c r="B3873" s="115" t="s">
        <v>19</v>
      </c>
      <c r="C3873" s="115">
        <v>0</v>
      </c>
      <c r="D3873" s="115">
        <v>0</v>
      </c>
      <c r="E3873" s="115">
        <v>0</v>
      </c>
      <c r="F3873" s="115">
        <v>0</v>
      </c>
      <c r="G3873" s="115">
        <v>0</v>
      </c>
      <c r="H3873" s="115">
        <v>0</v>
      </c>
      <c r="I3873" s="115">
        <v>0</v>
      </c>
      <c r="J3873" s="115">
        <v>0</v>
      </c>
      <c r="K3873" s="115">
        <v>0</v>
      </c>
      <c r="L3873" s="115">
        <v>0</v>
      </c>
      <c r="M3873" s="115">
        <v>0</v>
      </c>
      <c r="N3873" s="115">
        <v>0</v>
      </c>
      <c r="O3873" s="115">
        <v>0</v>
      </c>
      <c r="P3873" s="115">
        <v>0</v>
      </c>
      <c r="Q3873" s="115">
        <v>0</v>
      </c>
      <c r="R3873" s="115">
        <v>0</v>
      </c>
      <c r="S3873" s="115">
        <v>0</v>
      </c>
      <c r="T3873" s="115">
        <v>0</v>
      </c>
      <c r="U3873" s="115">
        <v>0</v>
      </c>
      <c r="V3873" s="115">
        <v>0</v>
      </c>
      <c r="W3873" s="115">
        <v>0</v>
      </c>
      <c r="X3873" s="115">
        <v>0</v>
      </c>
      <c r="Y3873" s="115">
        <v>0</v>
      </c>
      <c r="Z3873" s="115">
        <v>0</v>
      </c>
      <c r="AA3873" s="115">
        <v>0</v>
      </c>
      <c r="AB3873" s="115">
        <v>0</v>
      </c>
      <c r="AC3873" s="115">
        <v>0</v>
      </c>
      <c r="AD3873" s="115">
        <v>0</v>
      </c>
      <c r="AE3873" s="115">
        <v>0</v>
      </c>
      <c r="AF3873" s="115">
        <v>0</v>
      </c>
      <c r="AG3873" s="115">
        <v>0</v>
      </c>
    </row>
    <row r="3874" spans="1:33">
      <c r="A3874" s="115" t="s">
        <v>5593</v>
      </c>
      <c r="B3874" s="115" t="s">
        <v>19</v>
      </c>
      <c r="C3874" s="115">
        <v>0</v>
      </c>
      <c r="D3874" s="115">
        <v>0</v>
      </c>
      <c r="E3874" s="115">
        <v>0</v>
      </c>
      <c r="F3874" s="115">
        <v>0</v>
      </c>
      <c r="G3874" s="115">
        <v>0</v>
      </c>
      <c r="H3874" s="115">
        <v>0</v>
      </c>
      <c r="I3874" s="115">
        <v>0</v>
      </c>
      <c r="J3874" s="115">
        <v>0</v>
      </c>
      <c r="K3874" s="115">
        <v>0</v>
      </c>
      <c r="L3874" s="115">
        <v>0</v>
      </c>
      <c r="M3874" s="115">
        <v>0</v>
      </c>
      <c r="N3874" s="115">
        <v>0</v>
      </c>
      <c r="O3874" s="115">
        <v>0</v>
      </c>
      <c r="P3874" s="115">
        <v>0</v>
      </c>
      <c r="Q3874" s="115">
        <v>0</v>
      </c>
      <c r="R3874" s="115">
        <v>0</v>
      </c>
      <c r="S3874" s="115">
        <v>0</v>
      </c>
      <c r="T3874" s="115">
        <v>0</v>
      </c>
      <c r="U3874" s="115">
        <v>0</v>
      </c>
      <c r="V3874" s="115">
        <v>0</v>
      </c>
      <c r="W3874" s="115">
        <v>0</v>
      </c>
      <c r="X3874" s="115">
        <v>0</v>
      </c>
      <c r="Y3874" s="115">
        <v>0</v>
      </c>
      <c r="Z3874" s="115">
        <v>0</v>
      </c>
      <c r="AA3874" s="115">
        <v>0</v>
      </c>
      <c r="AB3874" s="115">
        <v>0</v>
      </c>
      <c r="AC3874" s="115">
        <v>0</v>
      </c>
      <c r="AD3874" s="115">
        <v>0</v>
      </c>
      <c r="AE3874" s="115">
        <v>0</v>
      </c>
      <c r="AF3874" s="115">
        <v>0</v>
      </c>
      <c r="AG3874" s="115">
        <v>0</v>
      </c>
    </row>
    <row r="3875" spans="1:33">
      <c r="A3875" s="115" t="s">
        <v>5594</v>
      </c>
      <c r="B3875" s="115" t="s">
        <v>19</v>
      </c>
      <c r="C3875" s="115">
        <v>0</v>
      </c>
      <c r="D3875" s="115">
        <v>0</v>
      </c>
      <c r="E3875" s="115">
        <v>0</v>
      </c>
      <c r="F3875" s="115">
        <v>0</v>
      </c>
      <c r="G3875" s="115">
        <v>0</v>
      </c>
      <c r="H3875" s="115">
        <v>0</v>
      </c>
      <c r="I3875" s="115">
        <v>0</v>
      </c>
      <c r="J3875" s="115">
        <v>0</v>
      </c>
      <c r="K3875" s="115">
        <v>0</v>
      </c>
      <c r="L3875" s="115">
        <v>0</v>
      </c>
      <c r="M3875" s="115">
        <v>0</v>
      </c>
      <c r="N3875" s="115">
        <v>0</v>
      </c>
      <c r="O3875" s="115">
        <v>0</v>
      </c>
      <c r="P3875" s="115">
        <v>0</v>
      </c>
      <c r="Q3875" s="115">
        <v>0</v>
      </c>
      <c r="R3875" s="115">
        <v>0</v>
      </c>
      <c r="S3875" s="115">
        <v>0</v>
      </c>
      <c r="T3875" s="115">
        <v>0</v>
      </c>
      <c r="U3875" s="115">
        <v>0</v>
      </c>
      <c r="V3875" s="115">
        <v>0</v>
      </c>
      <c r="W3875" s="115">
        <v>0</v>
      </c>
      <c r="X3875" s="115">
        <v>0</v>
      </c>
      <c r="Y3875" s="115">
        <v>0</v>
      </c>
      <c r="Z3875" s="115">
        <v>0</v>
      </c>
      <c r="AA3875" s="115">
        <v>0</v>
      </c>
      <c r="AB3875" s="115">
        <v>0</v>
      </c>
      <c r="AC3875" s="115">
        <v>0</v>
      </c>
      <c r="AD3875" s="115">
        <v>0</v>
      </c>
      <c r="AE3875" s="115">
        <v>0</v>
      </c>
      <c r="AF3875" s="115">
        <v>0</v>
      </c>
      <c r="AG3875" s="115">
        <v>0</v>
      </c>
    </row>
    <row r="3876" spans="1:33">
      <c r="A3876" s="115" t="s">
        <v>5595</v>
      </c>
      <c r="B3876" s="115" t="s">
        <v>19</v>
      </c>
      <c r="C3876" s="115">
        <v>0</v>
      </c>
      <c r="D3876" s="115">
        <v>0</v>
      </c>
      <c r="E3876" s="115">
        <v>0</v>
      </c>
      <c r="F3876" s="115">
        <v>0</v>
      </c>
      <c r="G3876" s="115">
        <v>0</v>
      </c>
      <c r="H3876" s="115">
        <v>0</v>
      </c>
      <c r="I3876" s="115">
        <v>0</v>
      </c>
      <c r="J3876" s="115">
        <v>0</v>
      </c>
      <c r="K3876" s="115">
        <v>0</v>
      </c>
      <c r="L3876" s="115">
        <v>0</v>
      </c>
      <c r="M3876" s="115">
        <v>0</v>
      </c>
      <c r="N3876" s="115">
        <v>0</v>
      </c>
      <c r="O3876" s="115">
        <v>0</v>
      </c>
      <c r="P3876" s="115">
        <v>0</v>
      </c>
      <c r="Q3876" s="115">
        <v>0</v>
      </c>
      <c r="R3876" s="115">
        <v>0</v>
      </c>
      <c r="S3876" s="115">
        <v>0</v>
      </c>
      <c r="T3876" s="115">
        <v>0</v>
      </c>
      <c r="U3876" s="115">
        <v>0</v>
      </c>
      <c r="V3876" s="115">
        <v>0</v>
      </c>
      <c r="W3876" s="115">
        <v>0</v>
      </c>
      <c r="X3876" s="115">
        <v>0</v>
      </c>
      <c r="Y3876" s="115">
        <v>0</v>
      </c>
      <c r="Z3876" s="115">
        <v>0</v>
      </c>
      <c r="AA3876" s="115">
        <v>0</v>
      </c>
      <c r="AB3876" s="115">
        <v>0</v>
      </c>
      <c r="AC3876" s="115">
        <v>0</v>
      </c>
      <c r="AD3876" s="115">
        <v>0</v>
      </c>
      <c r="AE3876" s="115">
        <v>0</v>
      </c>
      <c r="AF3876" s="115">
        <v>0</v>
      </c>
      <c r="AG3876" s="115">
        <v>0</v>
      </c>
    </row>
    <row r="3877" spans="1:33">
      <c r="A3877" s="115" t="s">
        <v>5596</v>
      </c>
      <c r="B3877" s="115" t="s">
        <v>19</v>
      </c>
      <c r="C3877" s="115">
        <v>0</v>
      </c>
      <c r="D3877" s="115">
        <v>0</v>
      </c>
      <c r="E3877" s="115">
        <v>0</v>
      </c>
      <c r="F3877" s="115">
        <v>0</v>
      </c>
      <c r="G3877" s="115">
        <v>0</v>
      </c>
      <c r="H3877" s="115">
        <v>0</v>
      </c>
      <c r="I3877" s="115">
        <v>0</v>
      </c>
      <c r="J3877" s="115">
        <v>0</v>
      </c>
      <c r="K3877" s="115">
        <v>0</v>
      </c>
      <c r="L3877" s="115">
        <v>0</v>
      </c>
      <c r="M3877" s="115">
        <v>0</v>
      </c>
      <c r="N3877" s="115">
        <v>0</v>
      </c>
      <c r="O3877" s="115">
        <v>0</v>
      </c>
      <c r="P3877" s="115">
        <v>0</v>
      </c>
      <c r="Q3877" s="115">
        <v>0</v>
      </c>
      <c r="R3877" s="115">
        <v>0</v>
      </c>
      <c r="S3877" s="115">
        <v>0</v>
      </c>
      <c r="T3877" s="115">
        <v>0</v>
      </c>
      <c r="U3877" s="115">
        <v>0</v>
      </c>
      <c r="V3877" s="115">
        <v>0</v>
      </c>
      <c r="W3877" s="115">
        <v>0</v>
      </c>
      <c r="X3877" s="115">
        <v>0</v>
      </c>
      <c r="Y3877" s="115">
        <v>0</v>
      </c>
      <c r="Z3877" s="115">
        <v>0</v>
      </c>
      <c r="AA3877" s="115">
        <v>0</v>
      </c>
      <c r="AB3877" s="115">
        <v>0</v>
      </c>
      <c r="AC3877" s="115">
        <v>0</v>
      </c>
      <c r="AD3877" s="115">
        <v>0</v>
      </c>
      <c r="AE3877" s="115">
        <v>0</v>
      </c>
      <c r="AF3877" s="115">
        <v>0</v>
      </c>
      <c r="AG3877" s="115">
        <v>0</v>
      </c>
    </row>
    <row r="3878" spans="1:33">
      <c r="A3878" s="115" t="s">
        <v>5597</v>
      </c>
      <c r="B3878" s="115" t="s">
        <v>19</v>
      </c>
      <c r="C3878" s="2">
        <v>135042000000000</v>
      </c>
      <c r="D3878" s="2">
        <v>145854000000000</v>
      </c>
      <c r="E3878" s="2">
        <v>143325000000000</v>
      </c>
      <c r="F3878" s="2">
        <v>143676000000000</v>
      </c>
      <c r="G3878" s="2">
        <v>142912000000000</v>
      </c>
      <c r="H3878" s="2">
        <v>144072000000000</v>
      </c>
      <c r="I3878" s="2">
        <v>142290000000000</v>
      </c>
      <c r="J3878" s="2">
        <v>141944000000000</v>
      </c>
      <c r="K3878" s="2">
        <v>141876000000000</v>
      </c>
      <c r="L3878" s="2">
        <v>141392000000000</v>
      </c>
      <c r="M3878" s="2">
        <v>141685000000000</v>
      </c>
      <c r="N3878" s="2">
        <v>140343000000000</v>
      </c>
      <c r="O3878" s="2">
        <v>140277000000000</v>
      </c>
      <c r="P3878" s="2">
        <v>139954000000000</v>
      </c>
      <c r="Q3878" s="2">
        <v>140857000000000</v>
      </c>
      <c r="R3878" s="2">
        <v>140497000000000</v>
      </c>
      <c r="S3878" s="2">
        <v>141690000000000</v>
      </c>
      <c r="T3878" s="2">
        <v>142847000000000</v>
      </c>
      <c r="U3878" s="2">
        <v>143242000000000</v>
      </c>
      <c r="V3878" s="2">
        <v>143964000000000</v>
      </c>
      <c r="W3878" s="2">
        <v>144131000000000</v>
      </c>
      <c r="X3878" s="2">
        <v>144542000000000</v>
      </c>
      <c r="Y3878" s="2">
        <v>144749000000000</v>
      </c>
      <c r="Z3878" s="2">
        <v>144172000000000</v>
      </c>
      <c r="AA3878" s="2">
        <v>144373000000000</v>
      </c>
      <c r="AB3878" s="2">
        <v>145387000000000</v>
      </c>
      <c r="AC3878" s="2">
        <v>144790000000000</v>
      </c>
      <c r="AD3878" s="2">
        <v>145133000000000</v>
      </c>
      <c r="AE3878" s="2">
        <v>144185000000000</v>
      </c>
      <c r="AF3878" s="2">
        <v>144253000000000</v>
      </c>
      <c r="AG3878" s="2">
        <v>144446000000000</v>
      </c>
    </row>
    <row r="3879" spans="1:33">
      <c r="A3879" s="115" t="s">
        <v>5598</v>
      </c>
      <c r="B3879" s="115" t="s">
        <v>19</v>
      </c>
      <c r="C3879" s="2">
        <v>10246800000</v>
      </c>
      <c r="D3879" s="2">
        <v>11067200000</v>
      </c>
      <c r="E3879" s="2">
        <v>10875300000</v>
      </c>
      <c r="F3879" s="2">
        <v>10902000000</v>
      </c>
      <c r="G3879" s="2">
        <v>10843900000</v>
      </c>
      <c r="H3879" s="2">
        <v>10932000000</v>
      </c>
      <c r="I3879" s="2">
        <v>10796800000</v>
      </c>
      <c r="J3879" s="2">
        <v>10770500000</v>
      </c>
      <c r="K3879" s="2">
        <v>10765400000</v>
      </c>
      <c r="L3879" s="2">
        <v>10728700000</v>
      </c>
      <c r="M3879" s="2">
        <v>10750900000</v>
      </c>
      <c r="N3879" s="2">
        <v>10649000000</v>
      </c>
      <c r="O3879" s="2">
        <v>10644100000</v>
      </c>
      <c r="P3879" s="2">
        <v>10619500000</v>
      </c>
      <c r="Q3879" s="2">
        <v>10688100000</v>
      </c>
      <c r="R3879" s="2">
        <v>10660800000</v>
      </c>
      <c r="S3879" s="2">
        <v>10751300000</v>
      </c>
      <c r="T3879" s="2">
        <v>10839000000</v>
      </c>
      <c r="U3879" s="2">
        <v>10869000000</v>
      </c>
      <c r="V3879" s="2">
        <v>10923800000</v>
      </c>
      <c r="W3879" s="2">
        <v>10936400000</v>
      </c>
      <c r="X3879" s="2">
        <v>10967600000</v>
      </c>
      <c r="Y3879" s="2">
        <v>10983300000</v>
      </c>
      <c r="Z3879" s="2">
        <v>10939600000</v>
      </c>
      <c r="AA3879" s="2">
        <v>10954800000</v>
      </c>
      <c r="AB3879" s="2">
        <v>11031800000</v>
      </c>
      <c r="AC3879" s="2">
        <v>10986500000</v>
      </c>
      <c r="AD3879" s="2">
        <v>11012500000</v>
      </c>
      <c r="AE3879" s="2">
        <v>10940600000</v>
      </c>
      <c r="AF3879" s="2">
        <v>10945700000</v>
      </c>
      <c r="AG3879" s="2">
        <v>10960300000</v>
      </c>
    </row>
    <row r="3880" spans="1:33">
      <c r="A3880" s="115" t="s">
        <v>5599</v>
      </c>
      <c r="B3880" s="115" t="s">
        <v>19</v>
      </c>
      <c r="C3880" s="2">
        <v>84853000000</v>
      </c>
      <c r="D3880" s="2">
        <v>91646800000</v>
      </c>
      <c r="E3880" s="2">
        <v>90058000000</v>
      </c>
      <c r="F3880" s="2">
        <v>90278500000</v>
      </c>
      <c r="G3880" s="2">
        <v>89798100000</v>
      </c>
      <c r="H3880" s="2">
        <v>90527200000</v>
      </c>
      <c r="I3880" s="2">
        <v>89407800000</v>
      </c>
      <c r="J3880" s="2">
        <v>89189900000</v>
      </c>
      <c r="K3880" s="2">
        <v>89147500000</v>
      </c>
      <c r="L3880" s="2">
        <v>88843300000</v>
      </c>
      <c r="M3880" s="2">
        <v>89027500000</v>
      </c>
      <c r="N3880" s="2">
        <v>88184100000</v>
      </c>
      <c r="O3880" s="2">
        <v>88142800000</v>
      </c>
      <c r="P3880" s="2">
        <v>87939800000</v>
      </c>
      <c r="Q3880" s="2">
        <v>88507100000</v>
      </c>
      <c r="R3880" s="2">
        <v>88281100000</v>
      </c>
      <c r="S3880" s="2">
        <v>89030700000</v>
      </c>
      <c r="T3880" s="2">
        <v>89757400000</v>
      </c>
      <c r="U3880" s="2">
        <v>90005800000</v>
      </c>
      <c r="V3880" s="2">
        <v>90459200000</v>
      </c>
      <c r="W3880" s="2">
        <v>90564000000</v>
      </c>
      <c r="X3880" s="2">
        <v>90822300000</v>
      </c>
      <c r="Y3880" s="2">
        <v>90952400000</v>
      </c>
      <c r="Z3880" s="2">
        <v>90590000000</v>
      </c>
      <c r="AA3880" s="2">
        <v>90716100000</v>
      </c>
      <c r="AB3880" s="2">
        <v>91353600000</v>
      </c>
      <c r="AC3880" s="2">
        <v>90978300000</v>
      </c>
      <c r="AD3880" s="2">
        <v>91193700000</v>
      </c>
      <c r="AE3880" s="2">
        <v>90598100000</v>
      </c>
      <c r="AF3880" s="2">
        <v>90640800000</v>
      </c>
      <c r="AG3880" s="2">
        <v>90762000000</v>
      </c>
    </row>
    <row r="3881" spans="1:33">
      <c r="A3881" s="115" t="s">
        <v>5600</v>
      </c>
      <c r="B3881" s="115" t="s">
        <v>19</v>
      </c>
      <c r="C3881" s="2">
        <v>111245000000</v>
      </c>
      <c r="D3881" s="2">
        <v>120152000000</v>
      </c>
      <c r="E3881" s="2">
        <v>118069000000</v>
      </c>
      <c r="F3881" s="2">
        <v>118358000000</v>
      </c>
      <c r="G3881" s="2">
        <v>117729000000</v>
      </c>
      <c r="H3881" s="2">
        <v>118684000000</v>
      </c>
      <c r="I3881" s="2">
        <v>117217000000</v>
      </c>
      <c r="J3881" s="2">
        <v>116931000000</v>
      </c>
      <c r="K3881" s="2">
        <v>116876000000</v>
      </c>
      <c r="L3881" s="2">
        <v>116477000000</v>
      </c>
      <c r="M3881" s="2">
        <v>116718000000</v>
      </c>
      <c r="N3881" s="2">
        <v>115613000000</v>
      </c>
      <c r="O3881" s="2">
        <v>115558000000</v>
      </c>
      <c r="P3881" s="2">
        <v>115292000000</v>
      </c>
      <c r="Q3881" s="2">
        <v>116036000000</v>
      </c>
      <c r="R3881" s="2">
        <v>115740000000</v>
      </c>
      <c r="S3881" s="2">
        <v>116722000000</v>
      </c>
      <c r="T3881" s="2">
        <v>117675000000</v>
      </c>
      <c r="U3881" s="2">
        <v>118001000000</v>
      </c>
      <c r="V3881" s="2">
        <v>118595000000</v>
      </c>
      <c r="W3881" s="2">
        <v>118733000000</v>
      </c>
      <c r="X3881" s="2">
        <v>119071000000</v>
      </c>
      <c r="Y3881" s="2">
        <v>119242000000</v>
      </c>
      <c r="Z3881" s="2">
        <v>118767000000</v>
      </c>
      <c r="AA3881" s="2">
        <v>118932000000</v>
      </c>
      <c r="AB3881" s="2">
        <v>119768000000</v>
      </c>
      <c r="AC3881" s="2">
        <v>119276000000</v>
      </c>
      <c r="AD3881" s="2">
        <v>119558000000</v>
      </c>
      <c r="AE3881" s="2">
        <v>118777000000</v>
      </c>
      <c r="AF3881" s="2">
        <v>118833000000</v>
      </c>
      <c r="AG3881" s="2">
        <v>118992000000</v>
      </c>
    </row>
    <row r="3882" spans="1:33">
      <c r="A3882" s="115" t="s">
        <v>5601</v>
      </c>
      <c r="B3882" s="115" t="s">
        <v>19</v>
      </c>
      <c r="C3882" s="2">
        <v>13515000000</v>
      </c>
      <c r="D3882" s="2">
        <v>14597100000</v>
      </c>
      <c r="E3882" s="2">
        <v>14344100000</v>
      </c>
      <c r="F3882" s="2">
        <v>14379200000</v>
      </c>
      <c r="G3882" s="2">
        <v>14302700000</v>
      </c>
      <c r="H3882" s="2">
        <v>14418800000</v>
      </c>
      <c r="I3882" s="2">
        <v>14240500000</v>
      </c>
      <c r="J3882" s="2">
        <v>14205800000</v>
      </c>
      <c r="K3882" s="2">
        <v>14199000000</v>
      </c>
      <c r="L3882" s="2">
        <v>14150600000</v>
      </c>
      <c r="M3882" s="2">
        <v>14179900000</v>
      </c>
      <c r="N3882" s="2">
        <v>14045600000</v>
      </c>
      <c r="O3882" s="2">
        <v>14039000000</v>
      </c>
      <c r="P3882" s="2">
        <v>14006700000</v>
      </c>
      <c r="Q3882" s="2">
        <v>14097000000</v>
      </c>
      <c r="R3882" s="2">
        <v>14061000000</v>
      </c>
      <c r="S3882" s="2">
        <v>14180400000</v>
      </c>
      <c r="T3882" s="2">
        <v>14296200000</v>
      </c>
      <c r="U3882" s="2">
        <v>14335700000</v>
      </c>
      <c r="V3882" s="2">
        <v>14408000000</v>
      </c>
      <c r="W3882" s="2">
        <v>14424700000</v>
      </c>
      <c r="X3882" s="2">
        <v>14465800000</v>
      </c>
      <c r="Y3882" s="2">
        <v>14486500000</v>
      </c>
      <c r="Z3882" s="2">
        <v>14428800000</v>
      </c>
      <c r="AA3882" s="2">
        <v>14448900000</v>
      </c>
      <c r="AB3882" s="2">
        <v>14550400000</v>
      </c>
      <c r="AC3882" s="2">
        <v>14490600000</v>
      </c>
      <c r="AD3882" s="2">
        <v>14525000000</v>
      </c>
      <c r="AE3882" s="2">
        <v>14430100000</v>
      </c>
      <c r="AF3882" s="2">
        <v>14436900000</v>
      </c>
      <c r="AG3882" s="2">
        <v>14456200000</v>
      </c>
    </row>
    <row r="3883" spans="1:33">
      <c r="A3883" s="115" t="s">
        <v>5602</v>
      </c>
      <c r="B3883" s="115" t="s">
        <v>19</v>
      </c>
      <c r="C3883" s="2">
        <v>11759500000</v>
      </c>
      <c r="D3883" s="2">
        <v>12701100000</v>
      </c>
      <c r="E3883" s="2">
        <v>12480900000</v>
      </c>
      <c r="F3883" s="2">
        <v>12511400000</v>
      </c>
      <c r="G3883" s="2">
        <v>12444800000</v>
      </c>
      <c r="H3883" s="2">
        <v>12545900000</v>
      </c>
      <c r="I3883" s="2">
        <v>12390800000</v>
      </c>
      <c r="J3883" s="2">
        <v>12360600000</v>
      </c>
      <c r="K3883" s="2">
        <v>12354700000</v>
      </c>
      <c r="L3883" s="2">
        <v>12312500000</v>
      </c>
      <c r="M3883" s="2">
        <v>12338100000</v>
      </c>
      <c r="N3883" s="2">
        <v>12221200000</v>
      </c>
      <c r="O3883" s="2">
        <v>12215400000</v>
      </c>
      <c r="P3883" s="2">
        <v>12187300000</v>
      </c>
      <c r="Q3883" s="2">
        <v>12265900000</v>
      </c>
      <c r="R3883" s="2">
        <v>12234600000</v>
      </c>
      <c r="S3883" s="2">
        <v>12338500000</v>
      </c>
      <c r="T3883" s="2">
        <v>12439200000</v>
      </c>
      <c r="U3883" s="2">
        <v>12473600000</v>
      </c>
      <c r="V3883" s="2">
        <v>12536500000</v>
      </c>
      <c r="W3883" s="2">
        <v>12551000000</v>
      </c>
      <c r="X3883" s="2">
        <v>12586800000</v>
      </c>
      <c r="Y3883" s="2">
        <v>12604800000</v>
      </c>
      <c r="Z3883" s="2">
        <v>12554600000</v>
      </c>
      <c r="AA3883" s="2">
        <v>12572100000</v>
      </c>
      <c r="AB3883" s="2">
        <v>12660400000</v>
      </c>
      <c r="AC3883" s="2">
        <v>12608400000</v>
      </c>
      <c r="AD3883" s="2">
        <v>12638300000</v>
      </c>
      <c r="AE3883" s="2">
        <v>12555700000</v>
      </c>
      <c r="AF3883" s="2">
        <v>12561600000</v>
      </c>
      <c r="AG3883" s="2">
        <v>12578400000</v>
      </c>
    </row>
    <row r="3884" spans="1:33">
      <c r="A3884" s="115" t="s">
        <v>5603</v>
      </c>
      <c r="B3884" s="115" t="s">
        <v>19</v>
      </c>
      <c r="C3884" s="2">
        <v>43766200000</v>
      </c>
      <c r="D3884" s="2">
        <v>47270400000</v>
      </c>
      <c r="E3884" s="2">
        <v>46450900000</v>
      </c>
      <c r="F3884" s="2">
        <v>46564600000</v>
      </c>
      <c r="G3884" s="2">
        <v>46316800000</v>
      </c>
      <c r="H3884" s="2">
        <v>46692900000</v>
      </c>
      <c r="I3884" s="2">
        <v>46115600000</v>
      </c>
      <c r="J3884" s="2">
        <v>46003100000</v>
      </c>
      <c r="K3884" s="2">
        <v>45981300000</v>
      </c>
      <c r="L3884" s="2">
        <v>45824400000</v>
      </c>
      <c r="M3884" s="2">
        <v>45919400000</v>
      </c>
      <c r="N3884" s="2">
        <v>45484400000</v>
      </c>
      <c r="O3884" s="2">
        <v>45463100000</v>
      </c>
      <c r="P3884" s="2">
        <v>45358400000</v>
      </c>
      <c r="Q3884" s="2">
        <v>45651000000</v>
      </c>
      <c r="R3884" s="2">
        <v>45534400000</v>
      </c>
      <c r="S3884" s="2">
        <v>45921000000</v>
      </c>
      <c r="T3884" s="2">
        <v>46295800000</v>
      </c>
      <c r="U3884" s="2">
        <v>46424000000</v>
      </c>
      <c r="V3884" s="2">
        <v>46657800000</v>
      </c>
      <c r="W3884" s="2">
        <v>46711900000</v>
      </c>
      <c r="X3884" s="2">
        <v>46845100000</v>
      </c>
      <c r="Y3884" s="2">
        <v>46912200000</v>
      </c>
      <c r="Z3884" s="2">
        <v>46725300000</v>
      </c>
      <c r="AA3884" s="2">
        <v>46790300000</v>
      </c>
      <c r="AB3884" s="2">
        <v>47119200000</v>
      </c>
      <c r="AC3884" s="2">
        <v>46925600000</v>
      </c>
      <c r="AD3884" s="2">
        <v>47036700000</v>
      </c>
      <c r="AE3884" s="2">
        <v>46729500000</v>
      </c>
      <c r="AF3884" s="2">
        <v>46751500000</v>
      </c>
      <c r="AG3884" s="2">
        <v>46814000000</v>
      </c>
    </row>
    <row r="3885" spans="1:33">
      <c r="A3885" s="115" t="s">
        <v>5604</v>
      </c>
      <c r="B3885" s="115" t="s">
        <v>19</v>
      </c>
      <c r="C3885" s="2">
        <v>1704780000</v>
      </c>
      <c r="D3885" s="2">
        <v>1841270000</v>
      </c>
      <c r="E3885" s="2">
        <v>1809350000</v>
      </c>
      <c r="F3885" s="2">
        <v>1813780000</v>
      </c>
      <c r="G3885" s="2">
        <v>1804130000</v>
      </c>
      <c r="H3885" s="2">
        <v>1818780000</v>
      </c>
      <c r="I3885" s="2">
        <v>1796290000</v>
      </c>
      <c r="J3885" s="2">
        <v>1791910000</v>
      </c>
      <c r="K3885" s="2">
        <v>1791060000</v>
      </c>
      <c r="L3885" s="2">
        <v>1784950000</v>
      </c>
      <c r="M3885" s="2">
        <v>1788650000</v>
      </c>
      <c r="N3885" s="2">
        <v>1771700000</v>
      </c>
      <c r="O3885" s="2">
        <v>1770870000</v>
      </c>
      <c r="P3885" s="2">
        <v>1766790000</v>
      </c>
      <c r="Q3885" s="2">
        <v>1778190000</v>
      </c>
      <c r="R3885" s="2">
        <v>1773650000</v>
      </c>
      <c r="S3885" s="2">
        <v>1788710000</v>
      </c>
      <c r="T3885" s="2">
        <v>1803310000</v>
      </c>
      <c r="U3885" s="2">
        <v>1808300000</v>
      </c>
      <c r="V3885" s="2">
        <v>1817410000</v>
      </c>
      <c r="W3885" s="2">
        <v>1819520000</v>
      </c>
      <c r="X3885" s="2">
        <v>1824710000</v>
      </c>
      <c r="Y3885" s="2">
        <v>1827320000</v>
      </c>
      <c r="Z3885" s="2">
        <v>1820040000</v>
      </c>
      <c r="AA3885" s="2">
        <v>1822570000</v>
      </c>
      <c r="AB3885" s="2">
        <v>1835380000</v>
      </c>
      <c r="AC3885" s="2">
        <v>1827840000</v>
      </c>
      <c r="AD3885" s="2">
        <v>1832170000</v>
      </c>
      <c r="AE3885" s="2">
        <v>1820200000</v>
      </c>
      <c r="AF3885" s="2">
        <v>1821060000</v>
      </c>
      <c r="AG3885" s="2">
        <v>1823490000</v>
      </c>
    </row>
    <row r="3886" spans="1:33">
      <c r="A3886" s="115" t="s">
        <v>5605</v>
      </c>
      <c r="B3886" s="115" t="s">
        <v>19</v>
      </c>
      <c r="C3886" s="2">
        <v>3453040000</v>
      </c>
      <c r="D3886" s="2">
        <v>3729510000</v>
      </c>
      <c r="E3886" s="2">
        <v>3664850000</v>
      </c>
      <c r="F3886" s="2">
        <v>3673820000</v>
      </c>
      <c r="G3886" s="2">
        <v>3654270000</v>
      </c>
      <c r="H3886" s="2">
        <v>3683940000</v>
      </c>
      <c r="I3886" s="2">
        <v>3638390000</v>
      </c>
      <c r="J3886" s="2">
        <v>3629520000</v>
      </c>
      <c r="K3886" s="2">
        <v>3627800000</v>
      </c>
      <c r="L3886" s="2">
        <v>3615420000</v>
      </c>
      <c r="M3886" s="2">
        <v>3622910000</v>
      </c>
      <c r="N3886" s="2">
        <v>3588590000</v>
      </c>
      <c r="O3886" s="2">
        <v>3586910000</v>
      </c>
      <c r="P3886" s="2">
        <v>3578650000</v>
      </c>
      <c r="Q3886" s="2">
        <v>3601740000</v>
      </c>
      <c r="R3886" s="2">
        <v>3592540000</v>
      </c>
      <c r="S3886" s="2">
        <v>3623040000</v>
      </c>
      <c r="T3886" s="2">
        <v>3652610000</v>
      </c>
      <c r="U3886" s="2">
        <v>3662720000</v>
      </c>
      <c r="V3886" s="2">
        <v>3681180000</v>
      </c>
      <c r="W3886" s="2">
        <v>3685440000</v>
      </c>
      <c r="X3886" s="2">
        <v>3695950000</v>
      </c>
      <c r="Y3886" s="2">
        <v>3701250000</v>
      </c>
      <c r="Z3886" s="2">
        <v>3686500000</v>
      </c>
      <c r="AA3886" s="2">
        <v>3691630000</v>
      </c>
      <c r="AB3886" s="2">
        <v>3717570000</v>
      </c>
      <c r="AC3886" s="2">
        <v>3702300000</v>
      </c>
      <c r="AD3886" s="2">
        <v>3711070000</v>
      </c>
      <c r="AE3886" s="2">
        <v>3686830000</v>
      </c>
      <c r="AF3886" s="2">
        <v>3688570000</v>
      </c>
      <c r="AG3886" s="2">
        <v>3693500000</v>
      </c>
    </row>
    <row r="3887" spans="1:33">
      <c r="A3887" s="115" t="s">
        <v>5606</v>
      </c>
      <c r="B3887" s="115" t="s">
        <v>19</v>
      </c>
      <c r="C3887" s="2">
        <v>5435000000</v>
      </c>
      <c r="D3887" s="2">
        <v>5870150000</v>
      </c>
      <c r="E3887" s="2">
        <v>5768390000</v>
      </c>
      <c r="F3887" s="2">
        <v>5782510000</v>
      </c>
      <c r="G3887" s="2">
        <v>5751740000</v>
      </c>
      <c r="H3887" s="2">
        <v>5798440000</v>
      </c>
      <c r="I3887" s="2">
        <v>5726740000</v>
      </c>
      <c r="J3887" s="2">
        <v>5712780000</v>
      </c>
      <c r="K3887" s="2">
        <v>5710070000</v>
      </c>
      <c r="L3887" s="2">
        <v>5690590000</v>
      </c>
      <c r="M3887" s="2">
        <v>5702380000</v>
      </c>
      <c r="N3887" s="2">
        <v>5648360000</v>
      </c>
      <c r="O3887" s="2">
        <v>5645720000</v>
      </c>
      <c r="P3887" s="2">
        <v>5632710000</v>
      </c>
      <c r="Q3887" s="2">
        <v>5669050000</v>
      </c>
      <c r="R3887" s="2">
        <v>5654570000</v>
      </c>
      <c r="S3887" s="2">
        <v>5702590000</v>
      </c>
      <c r="T3887" s="2">
        <v>5749130000</v>
      </c>
      <c r="U3887" s="2">
        <v>5765040000</v>
      </c>
      <c r="V3887" s="2">
        <v>5794090000</v>
      </c>
      <c r="W3887" s="2">
        <v>5800800000</v>
      </c>
      <c r="X3887" s="2">
        <v>5817340000</v>
      </c>
      <c r="Y3887" s="2">
        <v>5825680000</v>
      </c>
      <c r="Z3887" s="2">
        <v>5802460000</v>
      </c>
      <c r="AA3887" s="2">
        <v>5810540000</v>
      </c>
      <c r="AB3887" s="2">
        <v>5851380000</v>
      </c>
      <c r="AC3887" s="2">
        <v>5827340000</v>
      </c>
      <c r="AD3887" s="2">
        <v>5841130000</v>
      </c>
      <c r="AE3887" s="2">
        <v>5802980000</v>
      </c>
      <c r="AF3887" s="2">
        <v>5805720000</v>
      </c>
      <c r="AG3887" s="2">
        <v>5813480000</v>
      </c>
    </row>
    <row r="3888" spans="1:33">
      <c r="A3888" s="115" t="s">
        <v>5607</v>
      </c>
      <c r="B3888" s="115" t="s">
        <v>19</v>
      </c>
      <c r="C3888" s="2">
        <v>1087000000</v>
      </c>
      <c r="D3888" s="2">
        <v>1174030000</v>
      </c>
      <c r="E3888" s="2">
        <v>1153680000</v>
      </c>
      <c r="F3888" s="2">
        <v>1156500000</v>
      </c>
      <c r="G3888" s="2">
        <v>1150350000</v>
      </c>
      <c r="H3888" s="2">
        <v>1159690000</v>
      </c>
      <c r="I3888" s="2">
        <v>1145350000</v>
      </c>
      <c r="J3888" s="2">
        <v>1142560000</v>
      </c>
      <c r="K3888" s="2">
        <v>1142010000</v>
      </c>
      <c r="L3888" s="2">
        <v>1138120000</v>
      </c>
      <c r="M3888" s="2">
        <v>1140480000</v>
      </c>
      <c r="N3888" s="2">
        <v>1129670000</v>
      </c>
      <c r="O3888" s="2">
        <v>1129140000</v>
      </c>
      <c r="P3888" s="2">
        <v>1126540000</v>
      </c>
      <c r="Q3888" s="2">
        <v>1133810000</v>
      </c>
      <c r="R3888" s="2">
        <v>1130910000</v>
      </c>
      <c r="S3888" s="2">
        <v>1140520000</v>
      </c>
      <c r="T3888" s="2">
        <v>1149830000</v>
      </c>
      <c r="U3888" s="2">
        <v>1153010000</v>
      </c>
      <c r="V3888" s="2">
        <v>1158820000</v>
      </c>
      <c r="W3888" s="2">
        <v>1160160000</v>
      </c>
      <c r="X3888" s="2">
        <v>1163470000</v>
      </c>
      <c r="Y3888" s="2">
        <v>1165140000</v>
      </c>
      <c r="Z3888" s="2">
        <v>1160490000</v>
      </c>
      <c r="AA3888" s="2">
        <v>1162110000</v>
      </c>
      <c r="AB3888" s="2">
        <v>1170280000</v>
      </c>
      <c r="AC3888" s="2">
        <v>1165470000</v>
      </c>
      <c r="AD3888" s="2">
        <v>1168230000</v>
      </c>
      <c r="AE3888" s="2">
        <v>1160600000</v>
      </c>
      <c r="AF3888" s="2">
        <v>1161140000</v>
      </c>
      <c r="AG3888" s="2">
        <v>1162700000</v>
      </c>
    </row>
    <row r="3889" spans="1:33">
      <c r="A3889" s="115" t="s">
        <v>5608</v>
      </c>
      <c r="B3889" s="115" t="s">
        <v>19</v>
      </c>
      <c r="C3889" s="115">
        <v>0</v>
      </c>
      <c r="D3889" s="115">
        <v>0</v>
      </c>
      <c r="E3889" s="115">
        <v>0</v>
      </c>
      <c r="F3889" s="115">
        <v>0</v>
      </c>
      <c r="G3889" s="115">
        <v>0</v>
      </c>
      <c r="H3889" s="115">
        <v>0</v>
      </c>
      <c r="I3889" s="115">
        <v>0</v>
      </c>
      <c r="J3889" s="115">
        <v>0</v>
      </c>
      <c r="K3889" s="115">
        <v>0</v>
      </c>
      <c r="L3889" s="115">
        <v>0</v>
      </c>
      <c r="M3889" s="115">
        <v>0</v>
      </c>
      <c r="N3889" s="115">
        <v>0</v>
      </c>
      <c r="O3889" s="115">
        <v>0</v>
      </c>
      <c r="P3889" s="115">
        <v>0</v>
      </c>
      <c r="Q3889" s="115">
        <v>0</v>
      </c>
      <c r="R3889" s="115">
        <v>0</v>
      </c>
      <c r="S3889" s="115">
        <v>0</v>
      </c>
      <c r="T3889" s="115">
        <v>0</v>
      </c>
      <c r="U3889" s="115">
        <v>0</v>
      </c>
      <c r="V3889" s="115">
        <v>0</v>
      </c>
      <c r="W3889" s="115">
        <v>0</v>
      </c>
      <c r="X3889" s="115">
        <v>0</v>
      </c>
      <c r="Y3889" s="115">
        <v>0</v>
      </c>
      <c r="Z3889" s="115">
        <v>0</v>
      </c>
      <c r="AA3889" s="115">
        <v>0</v>
      </c>
      <c r="AB3889" s="115">
        <v>0</v>
      </c>
      <c r="AC3889" s="115">
        <v>0</v>
      </c>
      <c r="AD3889" s="115">
        <v>0</v>
      </c>
      <c r="AE3889" s="115">
        <v>0</v>
      </c>
      <c r="AF3889" s="115">
        <v>0</v>
      </c>
      <c r="AG3889" s="115">
        <v>0</v>
      </c>
    </row>
    <row r="3890" spans="1:33">
      <c r="A3890" s="115" t="s">
        <v>5609</v>
      </c>
      <c r="B3890" s="115" t="s">
        <v>19</v>
      </c>
      <c r="C3890" s="115">
        <v>0</v>
      </c>
      <c r="D3890" s="115">
        <v>0</v>
      </c>
      <c r="E3890" s="115">
        <v>0</v>
      </c>
      <c r="F3890" s="115">
        <v>0</v>
      </c>
      <c r="G3890" s="115">
        <v>0</v>
      </c>
      <c r="H3890" s="115">
        <v>0</v>
      </c>
      <c r="I3890" s="115">
        <v>0</v>
      </c>
      <c r="J3890" s="115">
        <v>0</v>
      </c>
      <c r="K3890" s="115">
        <v>0</v>
      </c>
      <c r="L3890" s="115">
        <v>0</v>
      </c>
      <c r="M3890" s="115">
        <v>0</v>
      </c>
      <c r="N3890" s="115">
        <v>0</v>
      </c>
      <c r="O3890" s="115">
        <v>0</v>
      </c>
      <c r="P3890" s="115">
        <v>0</v>
      </c>
      <c r="Q3890" s="115">
        <v>0</v>
      </c>
      <c r="R3890" s="115">
        <v>0</v>
      </c>
      <c r="S3890" s="115">
        <v>0</v>
      </c>
      <c r="T3890" s="115">
        <v>0</v>
      </c>
      <c r="U3890" s="115">
        <v>0</v>
      </c>
      <c r="V3890" s="115">
        <v>0</v>
      </c>
      <c r="W3890" s="115">
        <v>0</v>
      </c>
      <c r="X3890" s="115">
        <v>0</v>
      </c>
      <c r="Y3890" s="115">
        <v>0</v>
      </c>
      <c r="Z3890" s="115">
        <v>0</v>
      </c>
      <c r="AA3890" s="115">
        <v>0</v>
      </c>
      <c r="AB3890" s="115">
        <v>0</v>
      </c>
      <c r="AC3890" s="115">
        <v>0</v>
      </c>
      <c r="AD3890" s="115">
        <v>0</v>
      </c>
      <c r="AE3890" s="115">
        <v>0</v>
      </c>
      <c r="AF3890" s="115">
        <v>0</v>
      </c>
      <c r="AG3890" s="115">
        <v>0</v>
      </c>
    </row>
    <row r="3891" spans="1:33">
      <c r="A3891" s="115" t="s">
        <v>5610</v>
      </c>
      <c r="B3891" s="115" t="s">
        <v>19</v>
      </c>
      <c r="C3891" s="115">
        <v>0</v>
      </c>
      <c r="D3891" s="115">
        <v>0</v>
      </c>
      <c r="E3891" s="115">
        <v>0</v>
      </c>
      <c r="F3891" s="115">
        <v>0</v>
      </c>
      <c r="G3891" s="115">
        <v>0</v>
      </c>
      <c r="H3891" s="115">
        <v>0</v>
      </c>
      <c r="I3891" s="115">
        <v>0</v>
      </c>
      <c r="J3891" s="115">
        <v>0</v>
      </c>
      <c r="K3891" s="115">
        <v>0</v>
      </c>
      <c r="L3891" s="115">
        <v>0</v>
      </c>
      <c r="M3891" s="115">
        <v>0</v>
      </c>
      <c r="N3891" s="115">
        <v>0</v>
      </c>
      <c r="O3891" s="115">
        <v>0</v>
      </c>
      <c r="P3891" s="115">
        <v>0</v>
      </c>
      <c r="Q3891" s="115">
        <v>0</v>
      </c>
      <c r="R3891" s="115">
        <v>0</v>
      </c>
      <c r="S3891" s="115">
        <v>0</v>
      </c>
      <c r="T3891" s="115">
        <v>0</v>
      </c>
      <c r="U3891" s="115">
        <v>0</v>
      </c>
      <c r="V3891" s="115">
        <v>0</v>
      </c>
      <c r="W3891" s="115">
        <v>0</v>
      </c>
      <c r="X3891" s="115">
        <v>0</v>
      </c>
      <c r="Y3891" s="115">
        <v>0</v>
      </c>
      <c r="Z3891" s="115">
        <v>0</v>
      </c>
      <c r="AA3891" s="115">
        <v>0</v>
      </c>
      <c r="AB3891" s="115">
        <v>0</v>
      </c>
      <c r="AC3891" s="115">
        <v>0</v>
      </c>
      <c r="AD3891" s="115">
        <v>0</v>
      </c>
      <c r="AE3891" s="115">
        <v>0</v>
      </c>
      <c r="AF3891" s="115">
        <v>0</v>
      </c>
      <c r="AG3891" s="115">
        <v>0</v>
      </c>
    </row>
    <row r="3892" spans="1:33">
      <c r="A3892" s="115" t="s">
        <v>5611</v>
      </c>
      <c r="B3892" s="115" t="s">
        <v>19</v>
      </c>
      <c r="C3892" s="115">
        <v>0</v>
      </c>
      <c r="D3892" s="115">
        <v>0</v>
      </c>
      <c r="E3892" s="115">
        <v>0</v>
      </c>
      <c r="F3892" s="115">
        <v>0</v>
      </c>
      <c r="G3892" s="115">
        <v>0</v>
      </c>
      <c r="H3892" s="115">
        <v>0</v>
      </c>
      <c r="I3892" s="115">
        <v>0</v>
      </c>
      <c r="J3892" s="115">
        <v>0</v>
      </c>
      <c r="K3892" s="115">
        <v>0</v>
      </c>
      <c r="L3892" s="115">
        <v>0</v>
      </c>
      <c r="M3892" s="115">
        <v>0</v>
      </c>
      <c r="N3892" s="115">
        <v>0</v>
      </c>
      <c r="O3892" s="115">
        <v>0</v>
      </c>
      <c r="P3892" s="115">
        <v>0</v>
      </c>
      <c r="Q3892" s="115">
        <v>0</v>
      </c>
      <c r="R3892" s="115">
        <v>0</v>
      </c>
      <c r="S3892" s="115">
        <v>0</v>
      </c>
      <c r="T3892" s="115">
        <v>0</v>
      </c>
      <c r="U3892" s="115">
        <v>0</v>
      </c>
      <c r="V3892" s="115">
        <v>0</v>
      </c>
      <c r="W3892" s="115">
        <v>0</v>
      </c>
      <c r="X3892" s="115">
        <v>0</v>
      </c>
      <c r="Y3892" s="115">
        <v>0</v>
      </c>
      <c r="Z3892" s="115">
        <v>0</v>
      </c>
      <c r="AA3892" s="115">
        <v>0</v>
      </c>
      <c r="AB3892" s="115">
        <v>0</v>
      </c>
      <c r="AC3892" s="115">
        <v>0</v>
      </c>
      <c r="AD3892" s="115">
        <v>0</v>
      </c>
      <c r="AE3892" s="115">
        <v>0</v>
      </c>
      <c r="AF3892" s="115">
        <v>0</v>
      </c>
      <c r="AG3892" s="115">
        <v>0</v>
      </c>
    </row>
    <row r="3893" spans="1:33">
      <c r="A3893" s="115" t="s">
        <v>5612</v>
      </c>
      <c r="B3893" s="115" t="s">
        <v>19</v>
      </c>
      <c r="C3893" s="115">
        <v>0</v>
      </c>
      <c r="D3893" s="115">
        <v>0</v>
      </c>
      <c r="E3893" s="115">
        <v>0</v>
      </c>
      <c r="F3893" s="115">
        <v>0</v>
      </c>
      <c r="G3893" s="115">
        <v>0</v>
      </c>
      <c r="H3893" s="115">
        <v>0</v>
      </c>
      <c r="I3893" s="115">
        <v>0</v>
      </c>
      <c r="J3893" s="115">
        <v>0</v>
      </c>
      <c r="K3893" s="115">
        <v>0</v>
      </c>
      <c r="L3893" s="115">
        <v>0</v>
      </c>
      <c r="M3893" s="115">
        <v>0</v>
      </c>
      <c r="N3893" s="115">
        <v>0</v>
      </c>
      <c r="O3893" s="115">
        <v>0</v>
      </c>
      <c r="P3893" s="115">
        <v>0</v>
      </c>
      <c r="Q3893" s="115">
        <v>0</v>
      </c>
      <c r="R3893" s="115">
        <v>0</v>
      </c>
      <c r="S3893" s="115">
        <v>0</v>
      </c>
      <c r="T3893" s="115">
        <v>0</v>
      </c>
      <c r="U3893" s="115">
        <v>0</v>
      </c>
      <c r="V3893" s="115">
        <v>0</v>
      </c>
      <c r="W3893" s="115">
        <v>0</v>
      </c>
      <c r="X3893" s="115">
        <v>0</v>
      </c>
      <c r="Y3893" s="115">
        <v>0</v>
      </c>
      <c r="Z3893" s="115">
        <v>0</v>
      </c>
      <c r="AA3893" s="115">
        <v>0</v>
      </c>
      <c r="AB3893" s="115">
        <v>0</v>
      </c>
      <c r="AC3893" s="115">
        <v>0</v>
      </c>
      <c r="AD3893" s="115">
        <v>0</v>
      </c>
      <c r="AE3893" s="115">
        <v>0</v>
      </c>
      <c r="AF3893" s="115">
        <v>0</v>
      </c>
      <c r="AG3893" s="115">
        <v>0</v>
      </c>
    </row>
    <row r="3894" spans="1:33">
      <c r="A3894" s="115" t="s">
        <v>5613</v>
      </c>
      <c r="B3894" s="115" t="s">
        <v>19</v>
      </c>
      <c r="C3894" s="115">
        <v>0</v>
      </c>
      <c r="D3894" s="115">
        <v>0</v>
      </c>
      <c r="E3894" s="115">
        <v>0</v>
      </c>
      <c r="F3894" s="115">
        <v>0</v>
      </c>
      <c r="G3894" s="115">
        <v>0</v>
      </c>
      <c r="H3894" s="115">
        <v>0</v>
      </c>
      <c r="I3894" s="115">
        <v>0</v>
      </c>
      <c r="J3894" s="115">
        <v>0</v>
      </c>
      <c r="K3894" s="115">
        <v>0</v>
      </c>
      <c r="L3894" s="115">
        <v>0</v>
      </c>
      <c r="M3894" s="115">
        <v>0</v>
      </c>
      <c r="N3894" s="115">
        <v>0</v>
      </c>
      <c r="O3894" s="115">
        <v>0</v>
      </c>
      <c r="P3894" s="115">
        <v>0</v>
      </c>
      <c r="Q3894" s="115">
        <v>0</v>
      </c>
      <c r="R3894" s="115">
        <v>0</v>
      </c>
      <c r="S3894" s="115">
        <v>0</v>
      </c>
      <c r="T3894" s="115">
        <v>0</v>
      </c>
      <c r="U3894" s="115">
        <v>0</v>
      </c>
      <c r="V3894" s="115">
        <v>0</v>
      </c>
      <c r="W3894" s="115">
        <v>0</v>
      </c>
      <c r="X3894" s="115">
        <v>0</v>
      </c>
      <c r="Y3894" s="115">
        <v>0</v>
      </c>
      <c r="Z3894" s="115">
        <v>0</v>
      </c>
      <c r="AA3894" s="115">
        <v>0</v>
      </c>
      <c r="AB3894" s="115">
        <v>0</v>
      </c>
      <c r="AC3894" s="115">
        <v>0</v>
      </c>
      <c r="AD3894" s="115">
        <v>0</v>
      </c>
      <c r="AE3894" s="115">
        <v>0</v>
      </c>
      <c r="AF3894" s="115">
        <v>0</v>
      </c>
      <c r="AG3894" s="115">
        <v>0</v>
      </c>
    </row>
    <row r="3895" spans="1:33">
      <c r="A3895" s="115" t="s">
        <v>5614</v>
      </c>
      <c r="B3895" s="115" t="s">
        <v>19</v>
      </c>
      <c r="C3895" s="115">
        <v>0</v>
      </c>
      <c r="D3895" s="115">
        <v>0</v>
      </c>
      <c r="E3895" s="115">
        <v>0</v>
      </c>
      <c r="F3895" s="115">
        <v>0</v>
      </c>
      <c r="G3895" s="115">
        <v>0</v>
      </c>
      <c r="H3895" s="115">
        <v>0</v>
      </c>
      <c r="I3895" s="115">
        <v>0</v>
      </c>
      <c r="J3895" s="115">
        <v>0</v>
      </c>
      <c r="K3895" s="115">
        <v>0</v>
      </c>
      <c r="L3895" s="115">
        <v>0</v>
      </c>
      <c r="M3895" s="115">
        <v>0</v>
      </c>
      <c r="N3895" s="115">
        <v>0</v>
      </c>
      <c r="O3895" s="115">
        <v>0</v>
      </c>
      <c r="P3895" s="115">
        <v>0</v>
      </c>
      <c r="Q3895" s="115">
        <v>0</v>
      </c>
      <c r="R3895" s="115">
        <v>0</v>
      </c>
      <c r="S3895" s="115">
        <v>0</v>
      </c>
      <c r="T3895" s="115">
        <v>0</v>
      </c>
      <c r="U3895" s="115">
        <v>0</v>
      </c>
      <c r="V3895" s="115">
        <v>0</v>
      </c>
      <c r="W3895" s="115">
        <v>0</v>
      </c>
      <c r="X3895" s="115">
        <v>0</v>
      </c>
      <c r="Y3895" s="115">
        <v>0</v>
      </c>
      <c r="Z3895" s="115">
        <v>0</v>
      </c>
      <c r="AA3895" s="115">
        <v>0</v>
      </c>
      <c r="AB3895" s="115">
        <v>0</v>
      </c>
      <c r="AC3895" s="115">
        <v>0</v>
      </c>
      <c r="AD3895" s="115">
        <v>0</v>
      </c>
      <c r="AE3895" s="115">
        <v>0</v>
      </c>
      <c r="AF3895" s="115">
        <v>0</v>
      </c>
      <c r="AG3895" s="115">
        <v>0</v>
      </c>
    </row>
    <row r="3896" spans="1:33">
      <c r="A3896" s="115" t="s">
        <v>5615</v>
      </c>
      <c r="B3896" s="115" t="s">
        <v>19</v>
      </c>
      <c r="C3896" s="115">
        <v>0</v>
      </c>
      <c r="D3896" s="115">
        <v>0</v>
      </c>
      <c r="E3896" s="115">
        <v>0</v>
      </c>
      <c r="F3896" s="115">
        <v>0</v>
      </c>
      <c r="G3896" s="115">
        <v>0</v>
      </c>
      <c r="H3896" s="115">
        <v>0</v>
      </c>
      <c r="I3896" s="115">
        <v>0</v>
      </c>
      <c r="J3896" s="115">
        <v>0</v>
      </c>
      <c r="K3896" s="115">
        <v>0</v>
      </c>
      <c r="L3896" s="115">
        <v>0</v>
      </c>
      <c r="M3896" s="115">
        <v>0</v>
      </c>
      <c r="N3896" s="115">
        <v>0</v>
      </c>
      <c r="O3896" s="115">
        <v>0</v>
      </c>
      <c r="P3896" s="115">
        <v>0</v>
      </c>
      <c r="Q3896" s="115">
        <v>0</v>
      </c>
      <c r="R3896" s="115">
        <v>0</v>
      </c>
      <c r="S3896" s="115">
        <v>0</v>
      </c>
      <c r="T3896" s="115">
        <v>0</v>
      </c>
      <c r="U3896" s="115">
        <v>0</v>
      </c>
      <c r="V3896" s="115">
        <v>0</v>
      </c>
      <c r="W3896" s="115">
        <v>0</v>
      </c>
      <c r="X3896" s="115">
        <v>0</v>
      </c>
      <c r="Y3896" s="115">
        <v>0</v>
      </c>
      <c r="Z3896" s="115">
        <v>0</v>
      </c>
      <c r="AA3896" s="115">
        <v>0</v>
      </c>
      <c r="AB3896" s="115">
        <v>0</v>
      </c>
      <c r="AC3896" s="115">
        <v>0</v>
      </c>
      <c r="AD3896" s="115">
        <v>0</v>
      </c>
      <c r="AE3896" s="115">
        <v>0</v>
      </c>
      <c r="AF3896" s="115">
        <v>0</v>
      </c>
      <c r="AG3896" s="115">
        <v>0</v>
      </c>
    </row>
    <row r="3897" spans="1:33">
      <c r="A3897" s="115" t="s">
        <v>5616</v>
      </c>
      <c r="B3897" s="115" t="s">
        <v>19</v>
      </c>
      <c r="C3897" s="115">
        <v>0</v>
      </c>
      <c r="D3897" s="115">
        <v>0</v>
      </c>
      <c r="E3897" s="115">
        <v>0</v>
      </c>
      <c r="F3897" s="115">
        <v>0</v>
      </c>
      <c r="G3897" s="115">
        <v>0</v>
      </c>
      <c r="H3897" s="115">
        <v>0</v>
      </c>
      <c r="I3897" s="115">
        <v>0</v>
      </c>
      <c r="J3897" s="115">
        <v>0</v>
      </c>
      <c r="K3897" s="115">
        <v>0</v>
      </c>
      <c r="L3897" s="115">
        <v>0</v>
      </c>
      <c r="M3897" s="115">
        <v>0</v>
      </c>
      <c r="N3897" s="115">
        <v>0</v>
      </c>
      <c r="O3897" s="115">
        <v>0</v>
      </c>
      <c r="P3897" s="115">
        <v>0</v>
      </c>
      <c r="Q3897" s="115">
        <v>0</v>
      </c>
      <c r="R3897" s="115">
        <v>0</v>
      </c>
      <c r="S3897" s="115">
        <v>0</v>
      </c>
      <c r="T3897" s="115">
        <v>0</v>
      </c>
      <c r="U3897" s="115">
        <v>0</v>
      </c>
      <c r="V3897" s="115">
        <v>0</v>
      </c>
      <c r="W3897" s="115">
        <v>0</v>
      </c>
      <c r="X3897" s="115">
        <v>0</v>
      </c>
      <c r="Y3897" s="115">
        <v>0</v>
      </c>
      <c r="Z3897" s="115">
        <v>0</v>
      </c>
      <c r="AA3897" s="115">
        <v>0</v>
      </c>
      <c r="AB3897" s="115">
        <v>0</v>
      </c>
      <c r="AC3897" s="115">
        <v>0</v>
      </c>
      <c r="AD3897" s="115">
        <v>0</v>
      </c>
      <c r="AE3897" s="115">
        <v>0</v>
      </c>
      <c r="AF3897" s="115">
        <v>0</v>
      </c>
      <c r="AG3897" s="115">
        <v>0</v>
      </c>
    </row>
    <row r="3898" spans="1:33">
      <c r="A3898" s="115" t="s">
        <v>5617</v>
      </c>
      <c r="B3898" s="115" t="s">
        <v>19</v>
      </c>
      <c r="C3898" s="115">
        <v>0</v>
      </c>
      <c r="D3898" s="115">
        <v>0</v>
      </c>
      <c r="E3898" s="115">
        <v>0</v>
      </c>
      <c r="F3898" s="115">
        <v>0</v>
      </c>
      <c r="G3898" s="115">
        <v>0</v>
      </c>
      <c r="H3898" s="115">
        <v>0</v>
      </c>
      <c r="I3898" s="115">
        <v>0</v>
      </c>
      <c r="J3898" s="115">
        <v>0</v>
      </c>
      <c r="K3898" s="115">
        <v>0</v>
      </c>
      <c r="L3898" s="115">
        <v>0</v>
      </c>
      <c r="M3898" s="115">
        <v>0</v>
      </c>
      <c r="N3898" s="115">
        <v>0</v>
      </c>
      <c r="O3898" s="115">
        <v>0</v>
      </c>
      <c r="P3898" s="115">
        <v>0</v>
      </c>
      <c r="Q3898" s="115">
        <v>0</v>
      </c>
      <c r="R3898" s="115">
        <v>0</v>
      </c>
      <c r="S3898" s="115">
        <v>0</v>
      </c>
      <c r="T3898" s="115">
        <v>0</v>
      </c>
      <c r="U3898" s="115">
        <v>0</v>
      </c>
      <c r="V3898" s="115">
        <v>0</v>
      </c>
      <c r="W3898" s="115">
        <v>0</v>
      </c>
      <c r="X3898" s="115">
        <v>0</v>
      </c>
      <c r="Y3898" s="115">
        <v>0</v>
      </c>
      <c r="Z3898" s="115">
        <v>0</v>
      </c>
      <c r="AA3898" s="115">
        <v>0</v>
      </c>
      <c r="AB3898" s="115">
        <v>0</v>
      </c>
      <c r="AC3898" s="115">
        <v>0</v>
      </c>
      <c r="AD3898" s="115">
        <v>0</v>
      </c>
      <c r="AE3898" s="115">
        <v>0</v>
      </c>
      <c r="AF3898" s="115">
        <v>0</v>
      </c>
      <c r="AG3898" s="115">
        <v>0</v>
      </c>
    </row>
    <row r="3899" spans="1:33">
      <c r="A3899" s="115" t="s">
        <v>5618</v>
      </c>
      <c r="B3899" s="115" t="s">
        <v>19</v>
      </c>
      <c r="C3899" s="115">
        <v>0</v>
      </c>
      <c r="D3899" s="115">
        <v>0</v>
      </c>
      <c r="E3899" s="115">
        <v>0</v>
      </c>
      <c r="F3899" s="115">
        <v>0</v>
      </c>
      <c r="G3899" s="115">
        <v>0</v>
      </c>
      <c r="H3899" s="115">
        <v>0</v>
      </c>
      <c r="I3899" s="115">
        <v>0</v>
      </c>
      <c r="J3899" s="115">
        <v>0</v>
      </c>
      <c r="K3899" s="115">
        <v>0</v>
      </c>
      <c r="L3899" s="115">
        <v>0</v>
      </c>
      <c r="M3899" s="115">
        <v>0</v>
      </c>
      <c r="N3899" s="115">
        <v>0</v>
      </c>
      <c r="O3899" s="115">
        <v>0</v>
      </c>
      <c r="P3899" s="115">
        <v>0</v>
      </c>
      <c r="Q3899" s="115">
        <v>0</v>
      </c>
      <c r="R3899" s="115">
        <v>0</v>
      </c>
      <c r="S3899" s="115">
        <v>0</v>
      </c>
      <c r="T3899" s="115">
        <v>0</v>
      </c>
      <c r="U3899" s="115">
        <v>0</v>
      </c>
      <c r="V3899" s="115">
        <v>0</v>
      </c>
      <c r="W3899" s="115">
        <v>0</v>
      </c>
      <c r="X3899" s="115">
        <v>0</v>
      </c>
      <c r="Y3899" s="115">
        <v>0</v>
      </c>
      <c r="Z3899" s="115">
        <v>0</v>
      </c>
      <c r="AA3899" s="115">
        <v>0</v>
      </c>
      <c r="AB3899" s="115">
        <v>0</v>
      </c>
      <c r="AC3899" s="115">
        <v>0</v>
      </c>
      <c r="AD3899" s="115">
        <v>0</v>
      </c>
      <c r="AE3899" s="115">
        <v>0</v>
      </c>
      <c r="AF3899" s="115">
        <v>0</v>
      </c>
      <c r="AG3899" s="115">
        <v>0</v>
      </c>
    </row>
    <row r="3900" spans="1:33">
      <c r="A3900" s="115" t="s">
        <v>5619</v>
      </c>
      <c r="B3900" s="115" t="s">
        <v>19</v>
      </c>
      <c r="C3900" s="115">
        <v>0</v>
      </c>
      <c r="D3900" s="115">
        <v>0</v>
      </c>
      <c r="E3900" s="115">
        <v>0</v>
      </c>
      <c r="F3900" s="115">
        <v>0</v>
      </c>
      <c r="G3900" s="115">
        <v>0</v>
      </c>
      <c r="H3900" s="115">
        <v>0</v>
      </c>
      <c r="I3900" s="115">
        <v>0</v>
      </c>
      <c r="J3900" s="115">
        <v>0</v>
      </c>
      <c r="K3900" s="115">
        <v>0</v>
      </c>
      <c r="L3900" s="115">
        <v>0</v>
      </c>
      <c r="M3900" s="115">
        <v>0</v>
      </c>
      <c r="N3900" s="115">
        <v>0</v>
      </c>
      <c r="O3900" s="115">
        <v>0</v>
      </c>
      <c r="P3900" s="115">
        <v>0</v>
      </c>
      <c r="Q3900" s="115">
        <v>0</v>
      </c>
      <c r="R3900" s="115">
        <v>0</v>
      </c>
      <c r="S3900" s="115">
        <v>0</v>
      </c>
      <c r="T3900" s="115">
        <v>0</v>
      </c>
      <c r="U3900" s="115">
        <v>0</v>
      </c>
      <c r="V3900" s="115">
        <v>0</v>
      </c>
      <c r="W3900" s="115">
        <v>0</v>
      </c>
      <c r="X3900" s="115">
        <v>0</v>
      </c>
      <c r="Y3900" s="115">
        <v>0</v>
      </c>
      <c r="Z3900" s="115">
        <v>0</v>
      </c>
      <c r="AA3900" s="115">
        <v>0</v>
      </c>
      <c r="AB3900" s="115">
        <v>0</v>
      </c>
      <c r="AC3900" s="115">
        <v>0</v>
      </c>
      <c r="AD3900" s="115">
        <v>0</v>
      </c>
      <c r="AE3900" s="115">
        <v>0</v>
      </c>
      <c r="AF3900" s="115">
        <v>0</v>
      </c>
      <c r="AG3900" s="115">
        <v>0</v>
      </c>
    </row>
    <row r="3901" spans="1:33">
      <c r="A3901" s="115" t="s">
        <v>5620</v>
      </c>
      <c r="B3901" s="115" t="s">
        <v>19</v>
      </c>
      <c r="C3901" s="115">
        <v>0</v>
      </c>
      <c r="D3901" s="115">
        <v>0</v>
      </c>
      <c r="E3901" s="115">
        <v>0</v>
      </c>
      <c r="F3901" s="115">
        <v>0</v>
      </c>
      <c r="G3901" s="115">
        <v>0</v>
      </c>
      <c r="H3901" s="115">
        <v>0</v>
      </c>
      <c r="I3901" s="115">
        <v>0</v>
      </c>
      <c r="J3901" s="115">
        <v>0</v>
      </c>
      <c r="K3901" s="115">
        <v>0</v>
      </c>
      <c r="L3901" s="115">
        <v>0</v>
      </c>
      <c r="M3901" s="115">
        <v>0</v>
      </c>
      <c r="N3901" s="115">
        <v>0</v>
      </c>
      <c r="O3901" s="115">
        <v>0</v>
      </c>
      <c r="P3901" s="115">
        <v>0</v>
      </c>
      <c r="Q3901" s="115">
        <v>0</v>
      </c>
      <c r="R3901" s="115">
        <v>0</v>
      </c>
      <c r="S3901" s="115">
        <v>0</v>
      </c>
      <c r="T3901" s="115">
        <v>0</v>
      </c>
      <c r="U3901" s="115">
        <v>0</v>
      </c>
      <c r="V3901" s="115">
        <v>0</v>
      </c>
      <c r="W3901" s="115">
        <v>0</v>
      </c>
      <c r="X3901" s="115">
        <v>0</v>
      </c>
      <c r="Y3901" s="115">
        <v>0</v>
      </c>
      <c r="Z3901" s="115">
        <v>0</v>
      </c>
      <c r="AA3901" s="115">
        <v>0</v>
      </c>
      <c r="AB3901" s="115">
        <v>0</v>
      </c>
      <c r="AC3901" s="115">
        <v>0</v>
      </c>
      <c r="AD3901" s="115">
        <v>0</v>
      </c>
      <c r="AE3901" s="115">
        <v>0</v>
      </c>
      <c r="AF3901" s="115">
        <v>0</v>
      </c>
      <c r="AG3901" s="115">
        <v>0</v>
      </c>
    </row>
    <row r="3902" spans="1:33">
      <c r="A3902" s="115" t="s">
        <v>5621</v>
      </c>
      <c r="B3902" s="115" t="s">
        <v>19</v>
      </c>
      <c r="C3902" s="115">
        <v>0</v>
      </c>
      <c r="D3902" s="115">
        <v>0</v>
      </c>
      <c r="E3902" s="115">
        <v>0</v>
      </c>
      <c r="F3902" s="115">
        <v>0</v>
      </c>
      <c r="G3902" s="115">
        <v>0</v>
      </c>
      <c r="H3902" s="115">
        <v>0</v>
      </c>
      <c r="I3902" s="115">
        <v>0</v>
      </c>
      <c r="J3902" s="115">
        <v>0</v>
      </c>
      <c r="K3902" s="115">
        <v>0</v>
      </c>
      <c r="L3902" s="115">
        <v>0</v>
      </c>
      <c r="M3902" s="115">
        <v>0</v>
      </c>
      <c r="N3902" s="115">
        <v>0</v>
      </c>
      <c r="O3902" s="115">
        <v>0</v>
      </c>
      <c r="P3902" s="115">
        <v>0</v>
      </c>
      <c r="Q3902" s="115">
        <v>0</v>
      </c>
      <c r="R3902" s="115">
        <v>0</v>
      </c>
      <c r="S3902" s="115">
        <v>0</v>
      </c>
      <c r="T3902" s="115">
        <v>0</v>
      </c>
      <c r="U3902" s="115">
        <v>0</v>
      </c>
      <c r="V3902" s="115">
        <v>0</v>
      </c>
      <c r="W3902" s="115">
        <v>0</v>
      </c>
      <c r="X3902" s="115">
        <v>0</v>
      </c>
      <c r="Y3902" s="115">
        <v>0</v>
      </c>
      <c r="Z3902" s="115">
        <v>0</v>
      </c>
      <c r="AA3902" s="115">
        <v>0</v>
      </c>
      <c r="AB3902" s="115">
        <v>0</v>
      </c>
      <c r="AC3902" s="115">
        <v>0</v>
      </c>
      <c r="AD3902" s="115">
        <v>0</v>
      </c>
      <c r="AE3902" s="115">
        <v>0</v>
      </c>
      <c r="AF3902" s="115">
        <v>0</v>
      </c>
      <c r="AG3902" s="115">
        <v>0</v>
      </c>
    </row>
    <row r="3903" spans="1:33">
      <c r="A3903" s="115" t="s">
        <v>5622</v>
      </c>
      <c r="B3903" s="115" t="s">
        <v>19</v>
      </c>
      <c r="C3903" s="115">
        <v>0</v>
      </c>
      <c r="D3903" s="115">
        <v>0</v>
      </c>
      <c r="E3903" s="115">
        <v>0</v>
      </c>
      <c r="F3903" s="115">
        <v>0</v>
      </c>
      <c r="G3903" s="115">
        <v>0</v>
      </c>
      <c r="H3903" s="115">
        <v>0</v>
      </c>
      <c r="I3903" s="115">
        <v>0</v>
      </c>
      <c r="J3903" s="115">
        <v>0</v>
      </c>
      <c r="K3903" s="115">
        <v>0</v>
      </c>
      <c r="L3903" s="115">
        <v>0</v>
      </c>
      <c r="M3903" s="115">
        <v>0</v>
      </c>
      <c r="N3903" s="115">
        <v>0</v>
      </c>
      <c r="O3903" s="115">
        <v>0</v>
      </c>
      <c r="P3903" s="115">
        <v>0</v>
      </c>
      <c r="Q3903" s="115">
        <v>0</v>
      </c>
      <c r="R3903" s="115">
        <v>0</v>
      </c>
      <c r="S3903" s="115">
        <v>0</v>
      </c>
      <c r="T3903" s="115">
        <v>0</v>
      </c>
      <c r="U3903" s="115">
        <v>0</v>
      </c>
      <c r="V3903" s="115">
        <v>0</v>
      </c>
      <c r="W3903" s="115">
        <v>0</v>
      </c>
      <c r="X3903" s="115">
        <v>0</v>
      </c>
      <c r="Y3903" s="115">
        <v>0</v>
      </c>
      <c r="Z3903" s="115">
        <v>0</v>
      </c>
      <c r="AA3903" s="115">
        <v>0</v>
      </c>
      <c r="AB3903" s="115">
        <v>0</v>
      </c>
      <c r="AC3903" s="115">
        <v>0</v>
      </c>
      <c r="AD3903" s="115">
        <v>0</v>
      </c>
      <c r="AE3903" s="115">
        <v>0</v>
      </c>
      <c r="AF3903" s="115">
        <v>0</v>
      </c>
      <c r="AG3903" s="115">
        <v>0</v>
      </c>
    </row>
    <row r="3904" spans="1:33">
      <c r="A3904" s="115" t="s">
        <v>5623</v>
      </c>
      <c r="B3904" s="115" t="s">
        <v>19</v>
      </c>
      <c r="C3904" s="115">
        <v>0</v>
      </c>
      <c r="D3904" s="115">
        <v>0</v>
      </c>
      <c r="E3904" s="115">
        <v>0</v>
      </c>
      <c r="F3904" s="115">
        <v>0</v>
      </c>
      <c r="G3904" s="115">
        <v>0</v>
      </c>
      <c r="H3904" s="115">
        <v>0</v>
      </c>
      <c r="I3904" s="115">
        <v>0</v>
      </c>
      <c r="J3904" s="115">
        <v>0</v>
      </c>
      <c r="K3904" s="115">
        <v>0</v>
      </c>
      <c r="L3904" s="115">
        <v>0</v>
      </c>
      <c r="M3904" s="115">
        <v>0</v>
      </c>
      <c r="N3904" s="115">
        <v>0</v>
      </c>
      <c r="O3904" s="115">
        <v>0</v>
      </c>
      <c r="P3904" s="115">
        <v>0</v>
      </c>
      <c r="Q3904" s="115">
        <v>0</v>
      </c>
      <c r="R3904" s="115">
        <v>0</v>
      </c>
      <c r="S3904" s="115">
        <v>0</v>
      </c>
      <c r="T3904" s="115">
        <v>0</v>
      </c>
      <c r="U3904" s="115">
        <v>0</v>
      </c>
      <c r="V3904" s="115">
        <v>0</v>
      </c>
      <c r="W3904" s="115">
        <v>0</v>
      </c>
      <c r="X3904" s="115">
        <v>0</v>
      </c>
      <c r="Y3904" s="115">
        <v>0</v>
      </c>
      <c r="Z3904" s="115">
        <v>0</v>
      </c>
      <c r="AA3904" s="115">
        <v>0</v>
      </c>
      <c r="AB3904" s="115">
        <v>0</v>
      </c>
      <c r="AC3904" s="115">
        <v>0</v>
      </c>
      <c r="AD3904" s="115">
        <v>0</v>
      </c>
      <c r="AE3904" s="115">
        <v>0</v>
      </c>
      <c r="AF3904" s="115">
        <v>0</v>
      </c>
      <c r="AG3904" s="115">
        <v>0</v>
      </c>
    </row>
    <row r="3905" spans="1:33">
      <c r="A3905" s="115" t="s">
        <v>5624</v>
      </c>
      <c r="B3905" s="115" t="s">
        <v>19</v>
      </c>
      <c r="C3905" s="115">
        <v>0</v>
      </c>
      <c r="D3905" s="115">
        <v>0</v>
      </c>
      <c r="E3905" s="115">
        <v>0</v>
      </c>
      <c r="F3905" s="115">
        <v>0</v>
      </c>
      <c r="G3905" s="115">
        <v>0</v>
      </c>
      <c r="H3905" s="115">
        <v>0</v>
      </c>
      <c r="I3905" s="115">
        <v>0</v>
      </c>
      <c r="J3905" s="115">
        <v>0</v>
      </c>
      <c r="K3905" s="115">
        <v>0</v>
      </c>
      <c r="L3905" s="115">
        <v>0</v>
      </c>
      <c r="M3905" s="115">
        <v>0</v>
      </c>
      <c r="N3905" s="115">
        <v>0</v>
      </c>
      <c r="O3905" s="115">
        <v>0</v>
      </c>
      <c r="P3905" s="115">
        <v>0</v>
      </c>
      <c r="Q3905" s="115">
        <v>0</v>
      </c>
      <c r="R3905" s="115">
        <v>0</v>
      </c>
      <c r="S3905" s="115">
        <v>0</v>
      </c>
      <c r="T3905" s="115">
        <v>0</v>
      </c>
      <c r="U3905" s="115">
        <v>0</v>
      </c>
      <c r="V3905" s="115">
        <v>0</v>
      </c>
      <c r="W3905" s="115">
        <v>0</v>
      </c>
      <c r="X3905" s="115">
        <v>0</v>
      </c>
      <c r="Y3905" s="115">
        <v>0</v>
      </c>
      <c r="Z3905" s="115">
        <v>0</v>
      </c>
      <c r="AA3905" s="115">
        <v>0</v>
      </c>
      <c r="AB3905" s="115">
        <v>0</v>
      </c>
      <c r="AC3905" s="115">
        <v>0</v>
      </c>
      <c r="AD3905" s="115">
        <v>0</v>
      </c>
      <c r="AE3905" s="115">
        <v>0</v>
      </c>
      <c r="AF3905" s="115">
        <v>0</v>
      </c>
      <c r="AG3905" s="115">
        <v>0</v>
      </c>
    </row>
    <row r="3906" spans="1:33">
      <c r="A3906" s="115" t="s">
        <v>5625</v>
      </c>
      <c r="B3906" s="115" t="s">
        <v>19</v>
      </c>
      <c r="C3906" s="115">
        <v>0</v>
      </c>
      <c r="D3906" s="115">
        <v>0</v>
      </c>
      <c r="E3906" s="115">
        <v>0</v>
      </c>
      <c r="F3906" s="115">
        <v>0</v>
      </c>
      <c r="G3906" s="115">
        <v>0</v>
      </c>
      <c r="H3906" s="115">
        <v>0</v>
      </c>
      <c r="I3906" s="115">
        <v>0</v>
      </c>
      <c r="J3906" s="115">
        <v>0</v>
      </c>
      <c r="K3906" s="115">
        <v>0</v>
      </c>
      <c r="L3906" s="115">
        <v>0</v>
      </c>
      <c r="M3906" s="115">
        <v>0</v>
      </c>
      <c r="N3906" s="115">
        <v>0</v>
      </c>
      <c r="O3906" s="115">
        <v>0</v>
      </c>
      <c r="P3906" s="115">
        <v>0</v>
      </c>
      <c r="Q3906" s="115">
        <v>0</v>
      </c>
      <c r="R3906" s="115">
        <v>0</v>
      </c>
      <c r="S3906" s="115">
        <v>0</v>
      </c>
      <c r="T3906" s="115">
        <v>0</v>
      </c>
      <c r="U3906" s="115">
        <v>0</v>
      </c>
      <c r="V3906" s="115">
        <v>0</v>
      </c>
      <c r="W3906" s="115">
        <v>0</v>
      </c>
      <c r="X3906" s="115">
        <v>0</v>
      </c>
      <c r="Y3906" s="115">
        <v>0</v>
      </c>
      <c r="Z3906" s="115">
        <v>0</v>
      </c>
      <c r="AA3906" s="115">
        <v>0</v>
      </c>
      <c r="AB3906" s="115">
        <v>0</v>
      </c>
      <c r="AC3906" s="115">
        <v>0</v>
      </c>
      <c r="AD3906" s="115">
        <v>0</v>
      </c>
      <c r="AE3906" s="115">
        <v>0</v>
      </c>
      <c r="AF3906" s="115">
        <v>0</v>
      </c>
      <c r="AG3906" s="115">
        <v>0</v>
      </c>
    </row>
    <row r="3907" spans="1:33">
      <c r="A3907" s="115" t="s">
        <v>5626</v>
      </c>
      <c r="B3907" s="115" t="s">
        <v>19</v>
      </c>
      <c r="C3907" s="115">
        <v>0</v>
      </c>
      <c r="D3907" s="115">
        <v>0</v>
      </c>
      <c r="E3907" s="115">
        <v>0</v>
      </c>
      <c r="F3907" s="115">
        <v>0</v>
      </c>
      <c r="G3907" s="115">
        <v>0</v>
      </c>
      <c r="H3907" s="115">
        <v>0</v>
      </c>
      <c r="I3907" s="115">
        <v>0</v>
      </c>
      <c r="J3907" s="115">
        <v>0</v>
      </c>
      <c r="K3907" s="115">
        <v>0</v>
      </c>
      <c r="L3907" s="115">
        <v>0</v>
      </c>
      <c r="M3907" s="115">
        <v>0</v>
      </c>
      <c r="N3907" s="115">
        <v>0</v>
      </c>
      <c r="O3907" s="115">
        <v>0</v>
      </c>
      <c r="P3907" s="115">
        <v>0</v>
      </c>
      <c r="Q3907" s="115">
        <v>0</v>
      </c>
      <c r="R3907" s="115">
        <v>0</v>
      </c>
      <c r="S3907" s="115">
        <v>0</v>
      </c>
      <c r="T3907" s="115">
        <v>0</v>
      </c>
      <c r="U3907" s="115">
        <v>0</v>
      </c>
      <c r="V3907" s="115">
        <v>0</v>
      </c>
      <c r="W3907" s="115">
        <v>0</v>
      </c>
      <c r="X3907" s="115">
        <v>0</v>
      </c>
      <c r="Y3907" s="115">
        <v>0</v>
      </c>
      <c r="Z3907" s="115">
        <v>0</v>
      </c>
      <c r="AA3907" s="115">
        <v>0</v>
      </c>
      <c r="AB3907" s="115">
        <v>0</v>
      </c>
      <c r="AC3907" s="115">
        <v>0</v>
      </c>
      <c r="AD3907" s="115">
        <v>0</v>
      </c>
      <c r="AE3907" s="115">
        <v>0</v>
      </c>
      <c r="AF3907" s="115">
        <v>0</v>
      </c>
      <c r="AG3907" s="115">
        <v>0</v>
      </c>
    </row>
    <row r="3908" spans="1:33">
      <c r="A3908" s="115" t="s">
        <v>5627</v>
      </c>
      <c r="B3908" s="115" t="s">
        <v>19</v>
      </c>
      <c r="C3908" s="115">
        <v>0</v>
      </c>
      <c r="D3908" s="115">
        <v>0</v>
      </c>
      <c r="E3908" s="115">
        <v>0</v>
      </c>
      <c r="F3908" s="115">
        <v>0</v>
      </c>
      <c r="G3908" s="115">
        <v>0</v>
      </c>
      <c r="H3908" s="115">
        <v>0</v>
      </c>
      <c r="I3908" s="115">
        <v>0</v>
      </c>
      <c r="J3908" s="115">
        <v>0</v>
      </c>
      <c r="K3908" s="115">
        <v>0</v>
      </c>
      <c r="L3908" s="115">
        <v>0</v>
      </c>
      <c r="M3908" s="115">
        <v>0</v>
      </c>
      <c r="N3908" s="115">
        <v>0</v>
      </c>
      <c r="O3908" s="115">
        <v>0</v>
      </c>
      <c r="P3908" s="115">
        <v>0</v>
      </c>
      <c r="Q3908" s="115">
        <v>0</v>
      </c>
      <c r="R3908" s="115">
        <v>0</v>
      </c>
      <c r="S3908" s="115">
        <v>0</v>
      </c>
      <c r="T3908" s="115">
        <v>0</v>
      </c>
      <c r="U3908" s="115">
        <v>0</v>
      </c>
      <c r="V3908" s="115">
        <v>0</v>
      </c>
      <c r="W3908" s="115">
        <v>0</v>
      </c>
      <c r="X3908" s="115">
        <v>0</v>
      </c>
      <c r="Y3908" s="115">
        <v>0</v>
      </c>
      <c r="Z3908" s="115">
        <v>0</v>
      </c>
      <c r="AA3908" s="115">
        <v>0</v>
      </c>
      <c r="AB3908" s="115">
        <v>0</v>
      </c>
      <c r="AC3908" s="115">
        <v>0</v>
      </c>
      <c r="AD3908" s="115">
        <v>0</v>
      </c>
      <c r="AE3908" s="115">
        <v>0</v>
      </c>
      <c r="AF3908" s="115">
        <v>0</v>
      </c>
      <c r="AG3908" s="115">
        <v>0</v>
      </c>
    </row>
    <row r="3909" spans="1:33">
      <c r="A3909" s="115" t="s">
        <v>5628</v>
      </c>
      <c r="B3909" s="115" t="s">
        <v>19</v>
      </c>
      <c r="C3909" s="115">
        <v>0</v>
      </c>
      <c r="D3909" s="115">
        <v>0</v>
      </c>
      <c r="E3909" s="115">
        <v>0</v>
      </c>
      <c r="F3909" s="115">
        <v>0</v>
      </c>
      <c r="G3909" s="115">
        <v>0</v>
      </c>
      <c r="H3909" s="115">
        <v>0</v>
      </c>
      <c r="I3909" s="115">
        <v>0</v>
      </c>
      <c r="J3909" s="115">
        <v>0</v>
      </c>
      <c r="K3909" s="115">
        <v>0</v>
      </c>
      <c r="L3909" s="115">
        <v>0</v>
      </c>
      <c r="M3909" s="115">
        <v>0</v>
      </c>
      <c r="N3909" s="115">
        <v>0</v>
      </c>
      <c r="O3909" s="115">
        <v>0</v>
      </c>
      <c r="P3909" s="115">
        <v>0</v>
      </c>
      <c r="Q3909" s="115">
        <v>0</v>
      </c>
      <c r="R3909" s="115">
        <v>0</v>
      </c>
      <c r="S3909" s="115">
        <v>0</v>
      </c>
      <c r="T3909" s="115">
        <v>0</v>
      </c>
      <c r="U3909" s="115">
        <v>0</v>
      </c>
      <c r="V3909" s="115">
        <v>0</v>
      </c>
      <c r="W3909" s="115">
        <v>0</v>
      </c>
      <c r="X3909" s="115">
        <v>0</v>
      </c>
      <c r="Y3909" s="115">
        <v>0</v>
      </c>
      <c r="Z3909" s="115">
        <v>0</v>
      </c>
      <c r="AA3909" s="115">
        <v>0</v>
      </c>
      <c r="AB3909" s="115">
        <v>0</v>
      </c>
      <c r="AC3909" s="115">
        <v>0</v>
      </c>
      <c r="AD3909" s="115">
        <v>0</v>
      </c>
      <c r="AE3909" s="115">
        <v>0</v>
      </c>
      <c r="AF3909" s="115">
        <v>0</v>
      </c>
      <c r="AG3909" s="115">
        <v>0</v>
      </c>
    </row>
    <row r="3910" spans="1:33">
      <c r="A3910" s="115" t="s">
        <v>5629</v>
      </c>
      <c r="B3910" s="115" t="s">
        <v>19</v>
      </c>
      <c r="C3910" s="115">
        <v>0</v>
      </c>
      <c r="D3910" s="115">
        <v>0</v>
      </c>
      <c r="E3910" s="115">
        <v>0</v>
      </c>
      <c r="F3910" s="115">
        <v>0</v>
      </c>
      <c r="G3910" s="115">
        <v>0</v>
      </c>
      <c r="H3910" s="115">
        <v>0</v>
      </c>
      <c r="I3910" s="115">
        <v>0</v>
      </c>
      <c r="J3910" s="115">
        <v>0</v>
      </c>
      <c r="K3910" s="115">
        <v>0</v>
      </c>
      <c r="L3910" s="115">
        <v>0</v>
      </c>
      <c r="M3910" s="115">
        <v>0</v>
      </c>
      <c r="N3910" s="115">
        <v>0</v>
      </c>
      <c r="O3910" s="115">
        <v>0</v>
      </c>
      <c r="P3910" s="115">
        <v>0</v>
      </c>
      <c r="Q3910" s="115">
        <v>0</v>
      </c>
      <c r="R3910" s="115">
        <v>0</v>
      </c>
      <c r="S3910" s="115">
        <v>0</v>
      </c>
      <c r="T3910" s="115">
        <v>0</v>
      </c>
      <c r="U3910" s="115">
        <v>0</v>
      </c>
      <c r="V3910" s="115">
        <v>0</v>
      </c>
      <c r="W3910" s="115">
        <v>0</v>
      </c>
      <c r="X3910" s="115">
        <v>0</v>
      </c>
      <c r="Y3910" s="115">
        <v>0</v>
      </c>
      <c r="Z3910" s="115">
        <v>0</v>
      </c>
      <c r="AA3910" s="115">
        <v>0</v>
      </c>
      <c r="AB3910" s="115">
        <v>0</v>
      </c>
      <c r="AC3910" s="115">
        <v>0</v>
      </c>
      <c r="AD3910" s="115">
        <v>0</v>
      </c>
      <c r="AE3910" s="115">
        <v>0</v>
      </c>
      <c r="AF3910" s="115">
        <v>0</v>
      </c>
      <c r="AG3910" s="115">
        <v>0</v>
      </c>
    </row>
    <row r="3911" spans="1:33">
      <c r="A3911" s="115" t="s">
        <v>5630</v>
      </c>
      <c r="B3911" s="115" t="s">
        <v>19</v>
      </c>
      <c r="C3911" s="115">
        <v>0</v>
      </c>
      <c r="D3911" s="115">
        <v>0</v>
      </c>
      <c r="E3911" s="115">
        <v>0</v>
      </c>
      <c r="F3911" s="115">
        <v>0</v>
      </c>
      <c r="G3911" s="115">
        <v>0</v>
      </c>
      <c r="H3911" s="115">
        <v>0</v>
      </c>
      <c r="I3911" s="115">
        <v>0</v>
      </c>
      <c r="J3911" s="115">
        <v>0</v>
      </c>
      <c r="K3911" s="115">
        <v>0</v>
      </c>
      <c r="L3911" s="115">
        <v>0</v>
      </c>
      <c r="M3911" s="115">
        <v>0</v>
      </c>
      <c r="N3911" s="115">
        <v>0</v>
      </c>
      <c r="O3911" s="115">
        <v>0</v>
      </c>
      <c r="P3911" s="115">
        <v>0</v>
      </c>
      <c r="Q3911" s="115">
        <v>0</v>
      </c>
      <c r="R3911" s="115">
        <v>0</v>
      </c>
      <c r="S3911" s="115">
        <v>0</v>
      </c>
      <c r="T3911" s="115">
        <v>0</v>
      </c>
      <c r="U3911" s="115">
        <v>0</v>
      </c>
      <c r="V3911" s="115">
        <v>0</v>
      </c>
      <c r="W3911" s="115">
        <v>0</v>
      </c>
      <c r="X3911" s="115">
        <v>0</v>
      </c>
      <c r="Y3911" s="115">
        <v>0</v>
      </c>
      <c r="Z3911" s="115">
        <v>0</v>
      </c>
      <c r="AA3911" s="115">
        <v>0</v>
      </c>
      <c r="AB3911" s="115">
        <v>0</v>
      </c>
      <c r="AC3911" s="115">
        <v>0</v>
      </c>
      <c r="AD3911" s="115">
        <v>0</v>
      </c>
      <c r="AE3911" s="115">
        <v>0</v>
      </c>
      <c r="AF3911" s="115">
        <v>0</v>
      </c>
      <c r="AG3911" s="115">
        <v>0</v>
      </c>
    </row>
    <row r="3912" spans="1:33">
      <c r="A3912" s="115" t="s">
        <v>5631</v>
      </c>
      <c r="B3912" s="115" t="s">
        <v>19</v>
      </c>
      <c r="C3912" s="115">
        <v>0</v>
      </c>
      <c r="D3912" s="115">
        <v>0</v>
      </c>
      <c r="E3912" s="115">
        <v>0</v>
      </c>
      <c r="F3912" s="115">
        <v>0</v>
      </c>
      <c r="G3912" s="115">
        <v>0</v>
      </c>
      <c r="H3912" s="115">
        <v>0</v>
      </c>
      <c r="I3912" s="115">
        <v>0</v>
      </c>
      <c r="J3912" s="115">
        <v>0</v>
      </c>
      <c r="K3912" s="115">
        <v>0</v>
      </c>
      <c r="L3912" s="115">
        <v>0</v>
      </c>
      <c r="M3912" s="115">
        <v>0</v>
      </c>
      <c r="N3912" s="115">
        <v>0</v>
      </c>
      <c r="O3912" s="115">
        <v>0</v>
      </c>
      <c r="P3912" s="115">
        <v>0</v>
      </c>
      <c r="Q3912" s="115">
        <v>0</v>
      </c>
      <c r="R3912" s="115">
        <v>0</v>
      </c>
      <c r="S3912" s="115">
        <v>0</v>
      </c>
      <c r="T3912" s="115">
        <v>0</v>
      </c>
      <c r="U3912" s="115">
        <v>0</v>
      </c>
      <c r="V3912" s="115">
        <v>0</v>
      </c>
      <c r="W3912" s="115">
        <v>0</v>
      </c>
      <c r="X3912" s="115">
        <v>0</v>
      </c>
      <c r="Y3912" s="115">
        <v>0</v>
      </c>
      <c r="Z3912" s="115">
        <v>0</v>
      </c>
      <c r="AA3912" s="115">
        <v>0</v>
      </c>
      <c r="AB3912" s="115">
        <v>0</v>
      </c>
      <c r="AC3912" s="115">
        <v>0</v>
      </c>
      <c r="AD3912" s="115">
        <v>0</v>
      </c>
      <c r="AE3912" s="115">
        <v>0</v>
      </c>
      <c r="AF3912" s="115">
        <v>0</v>
      </c>
      <c r="AG3912" s="115">
        <v>0</v>
      </c>
    </row>
    <row r="3913" spans="1:33">
      <c r="A3913" s="115" t="s">
        <v>5632</v>
      </c>
      <c r="B3913" s="115" t="s">
        <v>19</v>
      </c>
      <c r="C3913" s="115">
        <v>0</v>
      </c>
      <c r="D3913" s="115">
        <v>0</v>
      </c>
      <c r="E3913" s="115">
        <v>0</v>
      </c>
      <c r="F3913" s="115">
        <v>0</v>
      </c>
      <c r="G3913" s="115">
        <v>0</v>
      </c>
      <c r="H3913" s="115">
        <v>0</v>
      </c>
      <c r="I3913" s="115">
        <v>0</v>
      </c>
      <c r="J3913" s="115">
        <v>0</v>
      </c>
      <c r="K3913" s="115">
        <v>0</v>
      </c>
      <c r="L3913" s="115">
        <v>0</v>
      </c>
      <c r="M3913" s="115">
        <v>0</v>
      </c>
      <c r="N3913" s="115">
        <v>0</v>
      </c>
      <c r="O3913" s="115">
        <v>0</v>
      </c>
      <c r="P3913" s="115">
        <v>0</v>
      </c>
      <c r="Q3913" s="115">
        <v>0</v>
      </c>
      <c r="R3913" s="115">
        <v>0</v>
      </c>
      <c r="S3913" s="115">
        <v>0</v>
      </c>
      <c r="T3913" s="115">
        <v>0</v>
      </c>
      <c r="U3913" s="115">
        <v>0</v>
      </c>
      <c r="V3913" s="115">
        <v>0</v>
      </c>
      <c r="W3913" s="115">
        <v>0</v>
      </c>
      <c r="X3913" s="115">
        <v>0</v>
      </c>
      <c r="Y3913" s="115">
        <v>0</v>
      </c>
      <c r="Z3913" s="115">
        <v>0</v>
      </c>
      <c r="AA3913" s="115">
        <v>0</v>
      </c>
      <c r="AB3913" s="115">
        <v>0</v>
      </c>
      <c r="AC3913" s="115">
        <v>0</v>
      </c>
      <c r="AD3913" s="115">
        <v>0</v>
      </c>
      <c r="AE3913" s="115">
        <v>0</v>
      </c>
      <c r="AF3913" s="115">
        <v>0</v>
      </c>
      <c r="AG3913" s="115">
        <v>0</v>
      </c>
    </row>
    <row r="3914" spans="1:33">
      <c r="A3914" s="115" t="s">
        <v>5633</v>
      </c>
      <c r="B3914" s="115" t="s">
        <v>19</v>
      </c>
      <c r="C3914" s="115">
        <v>0</v>
      </c>
      <c r="D3914" s="115">
        <v>0</v>
      </c>
      <c r="E3914" s="115">
        <v>0</v>
      </c>
      <c r="F3914" s="115">
        <v>0</v>
      </c>
      <c r="G3914" s="115">
        <v>0</v>
      </c>
      <c r="H3914" s="115">
        <v>0</v>
      </c>
      <c r="I3914" s="115">
        <v>0</v>
      </c>
      <c r="J3914" s="115">
        <v>0</v>
      </c>
      <c r="K3914" s="115">
        <v>0</v>
      </c>
      <c r="L3914" s="115">
        <v>0</v>
      </c>
      <c r="M3914" s="115">
        <v>0</v>
      </c>
      <c r="N3914" s="115">
        <v>0</v>
      </c>
      <c r="O3914" s="115">
        <v>0</v>
      </c>
      <c r="P3914" s="115">
        <v>0</v>
      </c>
      <c r="Q3914" s="115">
        <v>0</v>
      </c>
      <c r="R3914" s="115">
        <v>0</v>
      </c>
      <c r="S3914" s="115">
        <v>0</v>
      </c>
      <c r="T3914" s="115">
        <v>0</v>
      </c>
      <c r="U3914" s="115">
        <v>0</v>
      </c>
      <c r="V3914" s="115">
        <v>0</v>
      </c>
      <c r="W3914" s="115">
        <v>0</v>
      </c>
      <c r="X3914" s="115">
        <v>0</v>
      </c>
      <c r="Y3914" s="115">
        <v>0</v>
      </c>
      <c r="Z3914" s="115">
        <v>0</v>
      </c>
      <c r="AA3914" s="115">
        <v>0</v>
      </c>
      <c r="AB3914" s="115">
        <v>0</v>
      </c>
      <c r="AC3914" s="115">
        <v>0</v>
      </c>
      <c r="AD3914" s="115">
        <v>0</v>
      </c>
      <c r="AE3914" s="115">
        <v>0</v>
      </c>
      <c r="AF3914" s="115">
        <v>0</v>
      </c>
      <c r="AG3914" s="115">
        <v>0</v>
      </c>
    </row>
    <row r="3915" spans="1:33">
      <c r="A3915" s="115" t="s">
        <v>5634</v>
      </c>
      <c r="B3915" s="115" t="s">
        <v>19</v>
      </c>
      <c r="C3915" s="115">
        <v>0</v>
      </c>
      <c r="D3915" s="115">
        <v>0</v>
      </c>
      <c r="E3915" s="115">
        <v>0</v>
      </c>
      <c r="F3915" s="115">
        <v>0</v>
      </c>
      <c r="G3915" s="115">
        <v>0</v>
      </c>
      <c r="H3915" s="115">
        <v>0</v>
      </c>
      <c r="I3915" s="115">
        <v>0</v>
      </c>
      <c r="J3915" s="115">
        <v>0</v>
      </c>
      <c r="K3915" s="115">
        <v>0</v>
      </c>
      <c r="L3915" s="115">
        <v>0</v>
      </c>
      <c r="M3915" s="115">
        <v>0</v>
      </c>
      <c r="N3915" s="115">
        <v>0</v>
      </c>
      <c r="O3915" s="115">
        <v>0</v>
      </c>
      <c r="P3915" s="115">
        <v>0</v>
      </c>
      <c r="Q3915" s="115">
        <v>0</v>
      </c>
      <c r="R3915" s="115">
        <v>0</v>
      </c>
      <c r="S3915" s="115">
        <v>0</v>
      </c>
      <c r="T3915" s="115">
        <v>0</v>
      </c>
      <c r="U3915" s="115">
        <v>0</v>
      </c>
      <c r="V3915" s="115">
        <v>0</v>
      </c>
      <c r="W3915" s="115">
        <v>0</v>
      </c>
      <c r="X3915" s="115">
        <v>0</v>
      </c>
      <c r="Y3915" s="115">
        <v>0</v>
      </c>
      <c r="Z3915" s="115">
        <v>0</v>
      </c>
      <c r="AA3915" s="115">
        <v>0</v>
      </c>
      <c r="AB3915" s="115">
        <v>0</v>
      </c>
      <c r="AC3915" s="115">
        <v>0</v>
      </c>
      <c r="AD3915" s="115">
        <v>0</v>
      </c>
      <c r="AE3915" s="115">
        <v>0</v>
      </c>
      <c r="AF3915" s="115">
        <v>0</v>
      </c>
      <c r="AG3915" s="115">
        <v>0</v>
      </c>
    </row>
    <row r="3916" spans="1:33">
      <c r="A3916" s="115" t="s">
        <v>5635</v>
      </c>
      <c r="B3916" s="115" t="s">
        <v>19</v>
      </c>
      <c r="C3916" s="115">
        <v>0</v>
      </c>
      <c r="D3916" s="115">
        <v>0</v>
      </c>
      <c r="E3916" s="115">
        <v>0</v>
      </c>
      <c r="F3916" s="115">
        <v>0</v>
      </c>
      <c r="G3916" s="115">
        <v>0</v>
      </c>
      <c r="H3916" s="115">
        <v>0</v>
      </c>
      <c r="I3916" s="115">
        <v>0</v>
      </c>
      <c r="J3916" s="115">
        <v>0</v>
      </c>
      <c r="K3916" s="115">
        <v>0</v>
      </c>
      <c r="L3916" s="115">
        <v>0</v>
      </c>
      <c r="M3916" s="115">
        <v>0</v>
      </c>
      <c r="N3916" s="115">
        <v>0</v>
      </c>
      <c r="O3916" s="115">
        <v>0</v>
      </c>
      <c r="P3916" s="115">
        <v>0</v>
      </c>
      <c r="Q3916" s="115">
        <v>0</v>
      </c>
      <c r="R3916" s="115">
        <v>0</v>
      </c>
      <c r="S3916" s="115">
        <v>0</v>
      </c>
      <c r="T3916" s="115">
        <v>0</v>
      </c>
      <c r="U3916" s="115">
        <v>0</v>
      </c>
      <c r="V3916" s="115">
        <v>0</v>
      </c>
      <c r="W3916" s="115">
        <v>0</v>
      </c>
      <c r="X3916" s="115">
        <v>0</v>
      </c>
      <c r="Y3916" s="115">
        <v>0</v>
      </c>
      <c r="Z3916" s="115">
        <v>0</v>
      </c>
      <c r="AA3916" s="115">
        <v>0</v>
      </c>
      <c r="AB3916" s="115">
        <v>0</v>
      </c>
      <c r="AC3916" s="115">
        <v>0</v>
      </c>
      <c r="AD3916" s="115">
        <v>0</v>
      </c>
      <c r="AE3916" s="115">
        <v>0</v>
      </c>
      <c r="AF3916" s="115">
        <v>0</v>
      </c>
      <c r="AG3916" s="115">
        <v>0</v>
      </c>
    </row>
    <row r="3917" spans="1:33">
      <c r="A3917" s="115" t="s">
        <v>5636</v>
      </c>
      <c r="B3917" s="115" t="s">
        <v>19</v>
      </c>
      <c r="C3917" s="115">
        <v>0</v>
      </c>
      <c r="D3917" s="115">
        <v>0</v>
      </c>
      <c r="E3917" s="115">
        <v>0</v>
      </c>
      <c r="F3917" s="115">
        <v>0</v>
      </c>
      <c r="G3917" s="115">
        <v>0</v>
      </c>
      <c r="H3917" s="115">
        <v>0</v>
      </c>
      <c r="I3917" s="115">
        <v>0</v>
      </c>
      <c r="J3917" s="115">
        <v>0</v>
      </c>
      <c r="K3917" s="115">
        <v>0</v>
      </c>
      <c r="L3917" s="115">
        <v>0</v>
      </c>
      <c r="M3917" s="115">
        <v>0</v>
      </c>
      <c r="N3917" s="115">
        <v>0</v>
      </c>
      <c r="O3917" s="115">
        <v>0</v>
      </c>
      <c r="P3917" s="115">
        <v>0</v>
      </c>
      <c r="Q3917" s="115">
        <v>0</v>
      </c>
      <c r="R3917" s="115">
        <v>0</v>
      </c>
      <c r="S3917" s="115">
        <v>0</v>
      </c>
      <c r="T3917" s="115">
        <v>0</v>
      </c>
      <c r="U3917" s="115">
        <v>0</v>
      </c>
      <c r="V3917" s="115">
        <v>0</v>
      </c>
      <c r="W3917" s="115">
        <v>0</v>
      </c>
      <c r="X3917" s="115">
        <v>0</v>
      </c>
      <c r="Y3917" s="115">
        <v>0</v>
      </c>
      <c r="Z3917" s="115">
        <v>0</v>
      </c>
      <c r="AA3917" s="115">
        <v>0</v>
      </c>
      <c r="AB3917" s="115">
        <v>0</v>
      </c>
      <c r="AC3917" s="115">
        <v>0</v>
      </c>
      <c r="AD3917" s="115">
        <v>0</v>
      </c>
      <c r="AE3917" s="115">
        <v>0</v>
      </c>
      <c r="AF3917" s="115">
        <v>0</v>
      </c>
      <c r="AG3917" s="115">
        <v>0</v>
      </c>
    </row>
    <row r="3918" spans="1:33">
      <c r="A3918" s="115" t="s">
        <v>5637</v>
      </c>
      <c r="B3918" s="115" t="s">
        <v>19</v>
      </c>
      <c r="C3918" s="115">
        <v>0</v>
      </c>
      <c r="D3918" s="115">
        <v>0</v>
      </c>
      <c r="E3918" s="115">
        <v>0</v>
      </c>
      <c r="F3918" s="115">
        <v>0</v>
      </c>
      <c r="G3918" s="115">
        <v>0</v>
      </c>
      <c r="H3918" s="115">
        <v>0</v>
      </c>
      <c r="I3918" s="115">
        <v>0</v>
      </c>
      <c r="J3918" s="115">
        <v>0</v>
      </c>
      <c r="K3918" s="115">
        <v>0</v>
      </c>
      <c r="L3918" s="115">
        <v>0</v>
      </c>
      <c r="M3918" s="115">
        <v>0</v>
      </c>
      <c r="N3918" s="115">
        <v>0</v>
      </c>
      <c r="O3918" s="115">
        <v>0</v>
      </c>
      <c r="P3918" s="115">
        <v>0</v>
      </c>
      <c r="Q3918" s="115">
        <v>0</v>
      </c>
      <c r="R3918" s="115">
        <v>0</v>
      </c>
      <c r="S3918" s="115">
        <v>0</v>
      </c>
      <c r="T3918" s="115">
        <v>0</v>
      </c>
      <c r="U3918" s="115">
        <v>0</v>
      </c>
      <c r="V3918" s="115">
        <v>0</v>
      </c>
      <c r="W3918" s="115">
        <v>0</v>
      </c>
      <c r="X3918" s="115">
        <v>0</v>
      </c>
      <c r="Y3918" s="115">
        <v>0</v>
      </c>
      <c r="Z3918" s="115">
        <v>0</v>
      </c>
      <c r="AA3918" s="115">
        <v>0</v>
      </c>
      <c r="AB3918" s="115">
        <v>0</v>
      </c>
      <c r="AC3918" s="115">
        <v>0</v>
      </c>
      <c r="AD3918" s="115">
        <v>0</v>
      </c>
      <c r="AE3918" s="115">
        <v>0</v>
      </c>
      <c r="AF3918" s="115">
        <v>0</v>
      </c>
      <c r="AG3918" s="115">
        <v>0</v>
      </c>
    </row>
    <row r="3919" spans="1:33">
      <c r="A3919" s="115" t="s">
        <v>5638</v>
      </c>
      <c r="B3919" s="115" t="s">
        <v>19</v>
      </c>
      <c r="C3919" s="115">
        <v>0</v>
      </c>
      <c r="D3919" s="115">
        <v>0</v>
      </c>
      <c r="E3919" s="115">
        <v>0</v>
      </c>
      <c r="F3919" s="115">
        <v>0</v>
      </c>
      <c r="G3919" s="115">
        <v>0</v>
      </c>
      <c r="H3919" s="115">
        <v>0</v>
      </c>
      <c r="I3919" s="115">
        <v>0</v>
      </c>
      <c r="J3919" s="115">
        <v>0</v>
      </c>
      <c r="K3919" s="115">
        <v>0</v>
      </c>
      <c r="L3919" s="115">
        <v>0</v>
      </c>
      <c r="M3919" s="115">
        <v>0</v>
      </c>
      <c r="N3919" s="115">
        <v>0</v>
      </c>
      <c r="O3919" s="115">
        <v>0</v>
      </c>
      <c r="P3919" s="115">
        <v>0</v>
      </c>
      <c r="Q3919" s="115">
        <v>0</v>
      </c>
      <c r="R3919" s="115">
        <v>0</v>
      </c>
      <c r="S3919" s="115">
        <v>0</v>
      </c>
      <c r="T3919" s="115">
        <v>0</v>
      </c>
      <c r="U3919" s="115">
        <v>0</v>
      </c>
      <c r="V3919" s="115">
        <v>0</v>
      </c>
      <c r="W3919" s="115">
        <v>0</v>
      </c>
      <c r="X3919" s="115">
        <v>0</v>
      </c>
      <c r="Y3919" s="115">
        <v>0</v>
      </c>
      <c r="Z3919" s="115">
        <v>0</v>
      </c>
      <c r="AA3919" s="115">
        <v>0</v>
      </c>
      <c r="AB3919" s="115">
        <v>0</v>
      </c>
      <c r="AC3919" s="115">
        <v>0</v>
      </c>
      <c r="AD3919" s="115">
        <v>0</v>
      </c>
      <c r="AE3919" s="115">
        <v>0</v>
      </c>
      <c r="AF3919" s="115">
        <v>0</v>
      </c>
      <c r="AG3919" s="115">
        <v>0</v>
      </c>
    </row>
    <row r="3920" spans="1:33">
      <c r="A3920" s="115" t="s">
        <v>5639</v>
      </c>
      <c r="B3920" s="115" t="s">
        <v>19</v>
      </c>
      <c r="C3920" s="115">
        <v>0</v>
      </c>
      <c r="D3920" s="115">
        <v>0</v>
      </c>
      <c r="E3920" s="115">
        <v>0</v>
      </c>
      <c r="F3920" s="115">
        <v>0</v>
      </c>
      <c r="G3920" s="115">
        <v>0</v>
      </c>
      <c r="H3920" s="115">
        <v>0</v>
      </c>
      <c r="I3920" s="115">
        <v>0</v>
      </c>
      <c r="J3920" s="115">
        <v>0</v>
      </c>
      <c r="K3920" s="115">
        <v>0</v>
      </c>
      <c r="L3920" s="115">
        <v>0</v>
      </c>
      <c r="M3920" s="115">
        <v>0</v>
      </c>
      <c r="N3920" s="115">
        <v>0</v>
      </c>
      <c r="O3920" s="115">
        <v>0</v>
      </c>
      <c r="P3920" s="115">
        <v>0</v>
      </c>
      <c r="Q3920" s="115">
        <v>0</v>
      </c>
      <c r="R3920" s="115">
        <v>0</v>
      </c>
      <c r="S3920" s="115">
        <v>0</v>
      </c>
      <c r="T3920" s="115">
        <v>0</v>
      </c>
      <c r="U3920" s="115">
        <v>0</v>
      </c>
      <c r="V3920" s="115">
        <v>0</v>
      </c>
      <c r="W3920" s="115">
        <v>0</v>
      </c>
      <c r="X3920" s="115">
        <v>0</v>
      </c>
      <c r="Y3920" s="115">
        <v>0</v>
      </c>
      <c r="Z3920" s="115">
        <v>0</v>
      </c>
      <c r="AA3920" s="115">
        <v>0</v>
      </c>
      <c r="AB3920" s="115">
        <v>0</v>
      </c>
      <c r="AC3920" s="115">
        <v>0</v>
      </c>
      <c r="AD3920" s="115">
        <v>0</v>
      </c>
      <c r="AE3920" s="115">
        <v>0</v>
      </c>
      <c r="AF3920" s="115">
        <v>0</v>
      </c>
      <c r="AG3920" s="115">
        <v>0</v>
      </c>
    </row>
    <row r="3921" spans="1:33">
      <c r="A3921" s="115" t="s">
        <v>5640</v>
      </c>
      <c r="B3921" s="115" t="s">
        <v>19</v>
      </c>
      <c r="C3921" s="115">
        <v>0</v>
      </c>
      <c r="D3921" s="115">
        <v>0</v>
      </c>
      <c r="E3921" s="115">
        <v>0</v>
      </c>
      <c r="F3921" s="115">
        <v>0</v>
      </c>
      <c r="G3921" s="115">
        <v>0</v>
      </c>
      <c r="H3921" s="115">
        <v>0</v>
      </c>
      <c r="I3921" s="115">
        <v>0</v>
      </c>
      <c r="J3921" s="115">
        <v>0</v>
      </c>
      <c r="K3921" s="115">
        <v>0</v>
      </c>
      <c r="L3921" s="115">
        <v>0</v>
      </c>
      <c r="M3921" s="115">
        <v>0</v>
      </c>
      <c r="N3921" s="115">
        <v>0</v>
      </c>
      <c r="O3921" s="115">
        <v>0</v>
      </c>
      <c r="P3921" s="115">
        <v>0</v>
      </c>
      <c r="Q3921" s="115">
        <v>0</v>
      </c>
      <c r="R3921" s="115">
        <v>0</v>
      </c>
      <c r="S3921" s="115">
        <v>0</v>
      </c>
      <c r="T3921" s="115">
        <v>0</v>
      </c>
      <c r="U3921" s="115">
        <v>0</v>
      </c>
      <c r="V3921" s="115">
        <v>0</v>
      </c>
      <c r="W3921" s="115">
        <v>0</v>
      </c>
      <c r="X3921" s="115">
        <v>0</v>
      </c>
      <c r="Y3921" s="115">
        <v>0</v>
      </c>
      <c r="Z3921" s="115">
        <v>0</v>
      </c>
      <c r="AA3921" s="115">
        <v>0</v>
      </c>
      <c r="AB3921" s="115">
        <v>0</v>
      </c>
      <c r="AC3921" s="115">
        <v>0</v>
      </c>
      <c r="AD3921" s="115">
        <v>0</v>
      </c>
      <c r="AE3921" s="115">
        <v>0</v>
      </c>
      <c r="AF3921" s="115">
        <v>0</v>
      </c>
      <c r="AG3921" s="115">
        <v>0</v>
      </c>
    </row>
    <row r="3922" spans="1:33">
      <c r="A3922" s="115" t="s">
        <v>5641</v>
      </c>
      <c r="B3922" s="115" t="s">
        <v>19</v>
      </c>
      <c r="C3922" s="115">
        <v>0</v>
      </c>
      <c r="D3922" s="115">
        <v>0</v>
      </c>
      <c r="E3922" s="115">
        <v>0</v>
      </c>
      <c r="F3922" s="115">
        <v>0</v>
      </c>
      <c r="G3922" s="115">
        <v>0</v>
      </c>
      <c r="H3922" s="115">
        <v>0</v>
      </c>
      <c r="I3922" s="115">
        <v>0</v>
      </c>
      <c r="J3922" s="115">
        <v>0</v>
      </c>
      <c r="K3922" s="115">
        <v>0</v>
      </c>
      <c r="L3922" s="115">
        <v>0</v>
      </c>
      <c r="M3922" s="115">
        <v>0</v>
      </c>
      <c r="N3922" s="115">
        <v>0</v>
      </c>
      <c r="O3922" s="115">
        <v>0</v>
      </c>
      <c r="P3922" s="115">
        <v>0</v>
      </c>
      <c r="Q3922" s="115">
        <v>0</v>
      </c>
      <c r="R3922" s="115">
        <v>0</v>
      </c>
      <c r="S3922" s="115">
        <v>0</v>
      </c>
      <c r="T3922" s="115">
        <v>0</v>
      </c>
      <c r="U3922" s="115">
        <v>0</v>
      </c>
      <c r="V3922" s="115">
        <v>0</v>
      </c>
      <c r="W3922" s="115">
        <v>0</v>
      </c>
      <c r="X3922" s="115">
        <v>0</v>
      </c>
      <c r="Y3922" s="115">
        <v>0</v>
      </c>
      <c r="Z3922" s="115">
        <v>0</v>
      </c>
      <c r="AA3922" s="115">
        <v>0</v>
      </c>
      <c r="AB3922" s="115">
        <v>0</v>
      </c>
      <c r="AC3922" s="115">
        <v>0</v>
      </c>
      <c r="AD3922" s="115">
        <v>0</v>
      </c>
      <c r="AE3922" s="115">
        <v>0</v>
      </c>
      <c r="AF3922" s="115">
        <v>0</v>
      </c>
      <c r="AG3922" s="115">
        <v>0</v>
      </c>
    </row>
    <row r="3923" spans="1:33">
      <c r="A3923" s="115" t="s">
        <v>5642</v>
      </c>
      <c r="B3923" s="115" t="s">
        <v>19</v>
      </c>
      <c r="C3923" s="115">
        <v>0</v>
      </c>
      <c r="D3923" s="115">
        <v>0</v>
      </c>
      <c r="E3923" s="115">
        <v>0</v>
      </c>
      <c r="F3923" s="115">
        <v>0</v>
      </c>
      <c r="G3923" s="115">
        <v>0</v>
      </c>
      <c r="H3923" s="115">
        <v>0</v>
      </c>
      <c r="I3923" s="115">
        <v>0</v>
      </c>
      <c r="J3923" s="115">
        <v>0</v>
      </c>
      <c r="K3923" s="115">
        <v>0</v>
      </c>
      <c r="L3923" s="115">
        <v>0</v>
      </c>
      <c r="M3923" s="115">
        <v>0</v>
      </c>
      <c r="N3923" s="115">
        <v>0</v>
      </c>
      <c r="O3923" s="115">
        <v>0</v>
      </c>
      <c r="P3923" s="115">
        <v>0</v>
      </c>
      <c r="Q3923" s="115">
        <v>0</v>
      </c>
      <c r="R3923" s="115">
        <v>0</v>
      </c>
      <c r="S3923" s="115">
        <v>0</v>
      </c>
      <c r="T3923" s="115">
        <v>0</v>
      </c>
      <c r="U3923" s="115">
        <v>0</v>
      </c>
      <c r="V3923" s="115">
        <v>0</v>
      </c>
      <c r="W3923" s="115">
        <v>0</v>
      </c>
      <c r="X3923" s="115">
        <v>0</v>
      </c>
      <c r="Y3923" s="115">
        <v>0</v>
      </c>
      <c r="Z3923" s="115">
        <v>0</v>
      </c>
      <c r="AA3923" s="115">
        <v>0</v>
      </c>
      <c r="AB3923" s="115">
        <v>0</v>
      </c>
      <c r="AC3923" s="115">
        <v>0</v>
      </c>
      <c r="AD3923" s="115">
        <v>0</v>
      </c>
      <c r="AE3923" s="115">
        <v>0</v>
      </c>
      <c r="AF3923" s="115">
        <v>0</v>
      </c>
      <c r="AG3923" s="115">
        <v>0</v>
      </c>
    </row>
    <row r="3924" spans="1:33">
      <c r="A3924" s="115" t="s">
        <v>5643</v>
      </c>
      <c r="B3924" s="115" t="s">
        <v>19</v>
      </c>
      <c r="C3924" s="115">
        <v>0</v>
      </c>
      <c r="D3924" s="115">
        <v>0</v>
      </c>
      <c r="E3924" s="115">
        <v>0</v>
      </c>
      <c r="F3924" s="115">
        <v>0</v>
      </c>
      <c r="G3924" s="115">
        <v>0</v>
      </c>
      <c r="H3924" s="115">
        <v>0</v>
      </c>
      <c r="I3924" s="115">
        <v>0</v>
      </c>
      <c r="J3924" s="115">
        <v>0</v>
      </c>
      <c r="K3924" s="115">
        <v>0</v>
      </c>
      <c r="L3924" s="115">
        <v>0</v>
      </c>
      <c r="M3924" s="115">
        <v>0</v>
      </c>
      <c r="N3924" s="115">
        <v>0</v>
      </c>
      <c r="O3924" s="115">
        <v>0</v>
      </c>
      <c r="P3924" s="115">
        <v>0</v>
      </c>
      <c r="Q3924" s="115">
        <v>0</v>
      </c>
      <c r="R3924" s="115">
        <v>0</v>
      </c>
      <c r="S3924" s="115">
        <v>0</v>
      </c>
      <c r="T3924" s="115">
        <v>0</v>
      </c>
      <c r="U3924" s="115">
        <v>0</v>
      </c>
      <c r="V3924" s="115">
        <v>0</v>
      </c>
      <c r="W3924" s="115">
        <v>0</v>
      </c>
      <c r="X3924" s="115">
        <v>0</v>
      </c>
      <c r="Y3924" s="115">
        <v>0</v>
      </c>
      <c r="Z3924" s="115">
        <v>0</v>
      </c>
      <c r="AA3924" s="115">
        <v>0</v>
      </c>
      <c r="AB3924" s="115">
        <v>0</v>
      </c>
      <c r="AC3924" s="115">
        <v>0</v>
      </c>
      <c r="AD3924" s="115">
        <v>0</v>
      </c>
      <c r="AE3924" s="115">
        <v>0</v>
      </c>
      <c r="AF3924" s="115">
        <v>0</v>
      </c>
      <c r="AG3924" s="115">
        <v>0</v>
      </c>
    </row>
    <row r="3925" spans="1:33">
      <c r="A3925" s="115" t="s">
        <v>5644</v>
      </c>
      <c r="B3925" s="115" t="s">
        <v>19</v>
      </c>
      <c r="C3925" s="115">
        <v>0</v>
      </c>
      <c r="D3925" s="115">
        <v>0</v>
      </c>
      <c r="E3925" s="115">
        <v>0</v>
      </c>
      <c r="F3925" s="115">
        <v>0</v>
      </c>
      <c r="G3925" s="115">
        <v>0</v>
      </c>
      <c r="H3925" s="115">
        <v>0</v>
      </c>
      <c r="I3925" s="115">
        <v>0</v>
      </c>
      <c r="J3925" s="115">
        <v>0</v>
      </c>
      <c r="K3925" s="115">
        <v>0</v>
      </c>
      <c r="L3925" s="115">
        <v>0</v>
      </c>
      <c r="M3925" s="115">
        <v>0</v>
      </c>
      <c r="N3925" s="115">
        <v>0</v>
      </c>
      <c r="O3925" s="115">
        <v>0</v>
      </c>
      <c r="P3925" s="115">
        <v>0</v>
      </c>
      <c r="Q3925" s="115">
        <v>0</v>
      </c>
      <c r="R3925" s="115">
        <v>0</v>
      </c>
      <c r="S3925" s="115">
        <v>0</v>
      </c>
      <c r="T3925" s="115">
        <v>0</v>
      </c>
      <c r="U3925" s="115">
        <v>0</v>
      </c>
      <c r="V3925" s="115">
        <v>0</v>
      </c>
      <c r="W3925" s="115">
        <v>0</v>
      </c>
      <c r="X3925" s="115">
        <v>0</v>
      </c>
      <c r="Y3925" s="115">
        <v>0</v>
      </c>
      <c r="Z3925" s="115">
        <v>0</v>
      </c>
      <c r="AA3925" s="115">
        <v>0</v>
      </c>
      <c r="AB3925" s="115">
        <v>0</v>
      </c>
      <c r="AC3925" s="115">
        <v>0</v>
      </c>
      <c r="AD3925" s="115">
        <v>0</v>
      </c>
      <c r="AE3925" s="115">
        <v>0</v>
      </c>
      <c r="AF3925" s="115">
        <v>0</v>
      </c>
      <c r="AG3925" s="115">
        <v>0</v>
      </c>
    </row>
    <row r="3926" spans="1:33">
      <c r="A3926" s="115" t="s">
        <v>5645</v>
      </c>
      <c r="B3926" s="115" t="s">
        <v>19</v>
      </c>
      <c r="C3926" s="115">
        <v>0</v>
      </c>
      <c r="D3926" s="115">
        <v>0</v>
      </c>
      <c r="E3926" s="115">
        <v>0</v>
      </c>
      <c r="F3926" s="115">
        <v>0</v>
      </c>
      <c r="G3926" s="115">
        <v>0</v>
      </c>
      <c r="H3926" s="115">
        <v>0</v>
      </c>
      <c r="I3926" s="115">
        <v>0</v>
      </c>
      <c r="J3926" s="115">
        <v>0</v>
      </c>
      <c r="K3926" s="115">
        <v>0</v>
      </c>
      <c r="L3926" s="115">
        <v>0</v>
      </c>
      <c r="M3926" s="115">
        <v>0</v>
      </c>
      <c r="N3926" s="115">
        <v>0</v>
      </c>
      <c r="O3926" s="115">
        <v>0</v>
      </c>
      <c r="P3926" s="115">
        <v>0</v>
      </c>
      <c r="Q3926" s="115">
        <v>0</v>
      </c>
      <c r="R3926" s="115">
        <v>0</v>
      </c>
      <c r="S3926" s="115">
        <v>0</v>
      </c>
      <c r="T3926" s="115">
        <v>0</v>
      </c>
      <c r="U3926" s="115">
        <v>0</v>
      </c>
      <c r="V3926" s="115">
        <v>0</v>
      </c>
      <c r="W3926" s="115">
        <v>0</v>
      </c>
      <c r="X3926" s="115">
        <v>0</v>
      </c>
      <c r="Y3926" s="115">
        <v>0</v>
      </c>
      <c r="Z3926" s="115">
        <v>0</v>
      </c>
      <c r="AA3926" s="115">
        <v>0</v>
      </c>
      <c r="AB3926" s="115">
        <v>0</v>
      </c>
      <c r="AC3926" s="115">
        <v>0</v>
      </c>
      <c r="AD3926" s="115">
        <v>0</v>
      </c>
      <c r="AE3926" s="115">
        <v>0</v>
      </c>
      <c r="AF3926" s="115">
        <v>0</v>
      </c>
      <c r="AG3926" s="115">
        <v>0</v>
      </c>
    </row>
    <row r="3927" spans="1:33">
      <c r="A3927" s="115" t="s">
        <v>5646</v>
      </c>
      <c r="B3927" s="115" t="s">
        <v>19</v>
      </c>
      <c r="C3927" s="115">
        <v>0</v>
      </c>
      <c r="D3927" s="115">
        <v>0</v>
      </c>
      <c r="E3927" s="115">
        <v>0</v>
      </c>
      <c r="F3927" s="115">
        <v>0</v>
      </c>
      <c r="G3927" s="115">
        <v>0</v>
      </c>
      <c r="H3927" s="115">
        <v>0</v>
      </c>
      <c r="I3927" s="115">
        <v>0</v>
      </c>
      <c r="J3927" s="115">
        <v>0</v>
      </c>
      <c r="K3927" s="115">
        <v>0</v>
      </c>
      <c r="L3927" s="115">
        <v>0</v>
      </c>
      <c r="M3927" s="115">
        <v>0</v>
      </c>
      <c r="N3927" s="115">
        <v>0</v>
      </c>
      <c r="O3927" s="115">
        <v>0</v>
      </c>
      <c r="P3927" s="115">
        <v>0</v>
      </c>
      <c r="Q3927" s="115">
        <v>0</v>
      </c>
      <c r="R3927" s="115">
        <v>0</v>
      </c>
      <c r="S3927" s="115">
        <v>0</v>
      </c>
      <c r="T3927" s="115">
        <v>0</v>
      </c>
      <c r="U3927" s="115">
        <v>0</v>
      </c>
      <c r="V3927" s="115">
        <v>0</v>
      </c>
      <c r="W3927" s="115">
        <v>0</v>
      </c>
      <c r="X3927" s="115">
        <v>0</v>
      </c>
      <c r="Y3927" s="115">
        <v>0</v>
      </c>
      <c r="Z3927" s="115">
        <v>0</v>
      </c>
      <c r="AA3927" s="115">
        <v>0</v>
      </c>
      <c r="AB3927" s="115">
        <v>0</v>
      </c>
      <c r="AC3927" s="115">
        <v>0</v>
      </c>
      <c r="AD3927" s="115">
        <v>0</v>
      </c>
      <c r="AE3927" s="115">
        <v>0</v>
      </c>
      <c r="AF3927" s="115">
        <v>0</v>
      </c>
      <c r="AG3927" s="115">
        <v>0</v>
      </c>
    </row>
    <row r="3928" spans="1:33">
      <c r="A3928" s="115" t="s">
        <v>5647</v>
      </c>
      <c r="B3928" s="115" t="s">
        <v>19</v>
      </c>
      <c r="C3928" s="115">
        <v>0</v>
      </c>
      <c r="D3928" s="115">
        <v>0</v>
      </c>
      <c r="E3928" s="115">
        <v>0</v>
      </c>
      <c r="F3928" s="115">
        <v>0</v>
      </c>
      <c r="G3928" s="115">
        <v>0</v>
      </c>
      <c r="H3928" s="115">
        <v>0</v>
      </c>
      <c r="I3928" s="115">
        <v>0</v>
      </c>
      <c r="J3928" s="115">
        <v>0</v>
      </c>
      <c r="K3928" s="115">
        <v>0</v>
      </c>
      <c r="L3928" s="115">
        <v>0</v>
      </c>
      <c r="M3928" s="115">
        <v>0</v>
      </c>
      <c r="N3928" s="115">
        <v>0</v>
      </c>
      <c r="O3928" s="115">
        <v>0</v>
      </c>
      <c r="P3928" s="115">
        <v>0</v>
      </c>
      <c r="Q3928" s="115">
        <v>0</v>
      </c>
      <c r="R3928" s="115">
        <v>0</v>
      </c>
      <c r="S3928" s="115">
        <v>0</v>
      </c>
      <c r="T3928" s="115">
        <v>0</v>
      </c>
      <c r="U3928" s="115">
        <v>0</v>
      </c>
      <c r="V3928" s="115">
        <v>0</v>
      </c>
      <c r="W3928" s="115">
        <v>0</v>
      </c>
      <c r="X3928" s="115">
        <v>0</v>
      </c>
      <c r="Y3928" s="115">
        <v>0</v>
      </c>
      <c r="Z3928" s="115">
        <v>0</v>
      </c>
      <c r="AA3928" s="115">
        <v>0</v>
      </c>
      <c r="AB3928" s="115">
        <v>0</v>
      </c>
      <c r="AC3928" s="115">
        <v>0</v>
      </c>
      <c r="AD3928" s="115">
        <v>0</v>
      </c>
      <c r="AE3928" s="115">
        <v>0</v>
      </c>
      <c r="AF3928" s="115">
        <v>0</v>
      </c>
      <c r="AG3928" s="115">
        <v>0</v>
      </c>
    </row>
    <row r="3929" spans="1:33">
      <c r="A3929" s="115" t="s">
        <v>5648</v>
      </c>
      <c r="B3929" s="115" t="s">
        <v>19</v>
      </c>
      <c r="C3929" s="115">
        <v>0</v>
      </c>
      <c r="D3929" s="115">
        <v>0</v>
      </c>
      <c r="E3929" s="115">
        <v>0</v>
      </c>
      <c r="F3929" s="115">
        <v>0</v>
      </c>
      <c r="G3929" s="115">
        <v>0</v>
      </c>
      <c r="H3929" s="115">
        <v>0</v>
      </c>
      <c r="I3929" s="115">
        <v>0</v>
      </c>
      <c r="J3929" s="115">
        <v>0</v>
      </c>
      <c r="K3929" s="115">
        <v>0</v>
      </c>
      <c r="L3929" s="115">
        <v>0</v>
      </c>
      <c r="M3929" s="115">
        <v>0</v>
      </c>
      <c r="N3929" s="115">
        <v>0</v>
      </c>
      <c r="O3929" s="115">
        <v>0</v>
      </c>
      <c r="P3929" s="115">
        <v>0</v>
      </c>
      <c r="Q3929" s="115">
        <v>0</v>
      </c>
      <c r="R3929" s="115">
        <v>0</v>
      </c>
      <c r="S3929" s="115">
        <v>0</v>
      </c>
      <c r="T3929" s="115">
        <v>0</v>
      </c>
      <c r="U3929" s="115">
        <v>0</v>
      </c>
      <c r="V3929" s="115">
        <v>0</v>
      </c>
      <c r="W3929" s="115">
        <v>0</v>
      </c>
      <c r="X3929" s="115">
        <v>0</v>
      </c>
      <c r="Y3929" s="115">
        <v>0</v>
      </c>
      <c r="Z3929" s="115">
        <v>0</v>
      </c>
      <c r="AA3929" s="115">
        <v>0</v>
      </c>
      <c r="AB3929" s="115">
        <v>0</v>
      </c>
      <c r="AC3929" s="115">
        <v>0</v>
      </c>
      <c r="AD3929" s="115">
        <v>0</v>
      </c>
      <c r="AE3929" s="115">
        <v>0</v>
      </c>
      <c r="AF3929" s="115">
        <v>0</v>
      </c>
      <c r="AG3929" s="115">
        <v>0</v>
      </c>
    </row>
    <row r="3930" spans="1:33">
      <c r="A3930" s="115" t="s">
        <v>5649</v>
      </c>
      <c r="B3930" s="115" t="s">
        <v>19</v>
      </c>
      <c r="C3930" s="115">
        <v>0</v>
      </c>
      <c r="D3930" s="115">
        <v>0</v>
      </c>
      <c r="E3930" s="115">
        <v>0</v>
      </c>
      <c r="F3930" s="115">
        <v>0</v>
      </c>
      <c r="G3930" s="115">
        <v>0</v>
      </c>
      <c r="H3930" s="115">
        <v>0</v>
      </c>
      <c r="I3930" s="115">
        <v>0</v>
      </c>
      <c r="J3930" s="115">
        <v>0</v>
      </c>
      <c r="K3930" s="115">
        <v>0</v>
      </c>
      <c r="L3930" s="115">
        <v>0</v>
      </c>
      <c r="M3930" s="115">
        <v>0</v>
      </c>
      <c r="N3930" s="115">
        <v>0</v>
      </c>
      <c r="O3930" s="115">
        <v>0</v>
      </c>
      <c r="P3930" s="115">
        <v>0</v>
      </c>
      <c r="Q3930" s="115">
        <v>0</v>
      </c>
      <c r="R3930" s="115">
        <v>0</v>
      </c>
      <c r="S3930" s="115">
        <v>0</v>
      </c>
      <c r="T3930" s="115">
        <v>0</v>
      </c>
      <c r="U3930" s="115">
        <v>0</v>
      </c>
      <c r="V3930" s="115">
        <v>0</v>
      </c>
      <c r="W3930" s="115">
        <v>0</v>
      </c>
      <c r="X3930" s="115">
        <v>0</v>
      </c>
      <c r="Y3930" s="115">
        <v>0</v>
      </c>
      <c r="Z3930" s="115">
        <v>0</v>
      </c>
      <c r="AA3930" s="115">
        <v>0</v>
      </c>
      <c r="AB3930" s="115">
        <v>0</v>
      </c>
      <c r="AC3930" s="115">
        <v>0</v>
      </c>
      <c r="AD3930" s="115">
        <v>0</v>
      </c>
      <c r="AE3930" s="115">
        <v>0</v>
      </c>
      <c r="AF3930" s="115">
        <v>0</v>
      </c>
      <c r="AG3930" s="115">
        <v>0</v>
      </c>
    </row>
    <row r="3931" spans="1:33">
      <c r="A3931" s="115" t="s">
        <v>5650</v>
      </c>
      <c r="B3931" s="115" t="s">
        <v>19</v>
      </c>
      <c r="C3931" s="115">
        <v>0</v>
      </c>
      <c r="D3931" s="115">
        <v>0</v>
      </c>
      <c r="E3931" s="115">
        <v>0</v>
      </c>
      <c r="F3931" s="115">
        <v>0</v>
      </c>
      <c r="G3931" s="115">
        <v>0</v>
      </c>
      <c r="H3931" s="115">
        <v>0</v>
      </c>
      <c r="I3931" s="115">
        <v>0</v>
      </c>
      <c r="J3931" s="115">
        <v>0</v>
      </c>
      <c r="K3931" s="115">
        <v>0</v>
      </c>
      <c r="L3931" s="115">
        <v>0</v>
      </c>
      <c r="M3931" s="115">
        <v>0</v>
      </c>
      <c r="N3931" s="115">
        <v>0</v>
      </c>
      <c r="O3931" s="115">
        <v>0</v>
      </c>
      <c r="P3931" s="115">
        <v>0</v>
      </c>
      <c r="Q3931" s="115">
        <v>0</v>
      </c>
      <c r="R3931" s="115">
        <v>0</v>
      </c>
      <c r="S3931" s="115">
        <v>0</v>
      </c>
      <c r="T3931" s="115">
        <v>0</v>
      </c>
      <c r="U3931" s="115">
        <v>0</v>
      </c>
      <c r="V3931" s="115">
        <v>0</v>
      </c>
      <c r="W3931" s="115">
        <v>0</v>
      </c>
      <c r="X3931" s="115">
        <v>0</v>
      </c>
      <c r="Y3931" s="115">
        <v>0</v>
      </c>
      <c r="Z3931" s="115">
        <v>0</v>
      </c>
      <c r="AA3931" s="115">
        <v>0</v>
      </c>
      <c r="AB3931" s="115">
        <v>0</v>
      </c>
      <c r="AC3931" s="115">
        <v>0</v>
      </c>
      <c r="AD3931" s="115">
        <v>0</v>
      </c>
      <c r="AE3931" s="115">
        <v>0</v>
      </c>
      <c r="AF3931" s="115">
        <v>0</v>
      </c>
      <c r="AG3931" s="115">
        <v>0</v>
      </c>
    </row>
    <row r="3932" spans="1:33">
      <c r="A3932" s="115" t="s">
        <v>5651</v>
      </c>
      <c r="B3932" s="115" t="s">
        <v>19</v>
      </c>
      <c r="C3932" s="115">
        <v>0</v>
      </c>
      <c r="D3932" s="115">
        <v>0</v>
      </c>
      <c r="E3932" s="115">
        <v>0</v>
      </c>
      <c r="F3932" s="115">
        <v>0</v>
      </c>
      <c r="G3932" s="115">
        <v>0</v>
      </c>
      <c r="H3932" s="115">
        <v>0</v>
      </c>
      <c r="I3932" s="115">
        <v>0</v>
      </c>
      <c r="J3932" s="115">
        <v>0</v>
      </c>
      <c r="K3932" s="115">
        <v>0</v>
      </c>
      <c r="L3932" s="115">
        <v>0</v>
      </c>
      <c r="M3932" s="115">
        <v>0</v>
      </c>
      <c r="N3932" s="115">
        <v>0</v>
      </c>
      <c r="O3932" s="115">
        <v>0</v>
      </c>
      <c r="P3932" s="115">
        <v>0</v>
      </c>
      <c r="Q3932" s="115">
        <v>0</v>
      </c>
      <c r="R3932" s="115">
        <v>0</v>
      </c>
      <c r="S3932" s="115">
        <v>0</v>
      </c>
      <c r="T3932" s="115">
        <v>0</v>
      </c>
      <c r="U3932" s="115">
        <v>0</v>
      </c>
      <c r="V3932" s="115">
        <v>0</v>
      </c>
      <c r="W3932" s="115">
        <v>0</v>
      </c>
      <c r="X3932" s="115">
        <v>0</v>
      </c>
      <c r="Y3932" s="115">
        <v>0</v>
      </c>
      <c r="Z3932" s="115">
        <v>0</v>
      </c>
      <c r="AA3932" s="115">
        <v>0</v>
      </c>
      <c r="AB3932" s="115">
        <v>0</v>
      </c>
      <c r="AC3932" s="115">
        <v>0</v>
      </c>
      <c r="AD3932" s="115">
        <v>0</v>
      </c>
      <c r="AE3932" s="115">
        <v>0</v>
      </c>
      <c r="AF3932" s="115">
        <v>0</v>
      </c>
      <c r="AG3932" s="115">
        <v>0</v>
      </c>
    </row>
    <row r="3933" spans="1:33">
      <c r="A3933" s="115" t="s">
        <v>5652</v>
      </c>
      <c r="B3933" s="115" t="s">
        <v>19</v>
      </c>
      <c r="C3933" s="115">
        <v>0</v>
      </c>
      <c r="D3933" s="115">
        <v>0</v>
      </c>
      <c r="E3933" s="115">
        <v>0</v>
      </c>
      <c r="F3933" s="115">
        <v>0</v>
      </c>
      <c r="G3933" s="115">
        <v>0</v>
      </c>
      <c r="H3933" s="115">
        <v>0</v>
      </c>
      <c r="I3933" s="115">
        <v>0</v>
      </c>
      <c r="J3933" s="115">
        <v>0</v>
      </c>
      <c r="K3933" s="115">
        <v>0</v>
      </c>
      <c r="L3933" s="115">
        <v>0</v>
      </c>
      <c r="M3933" s="115">
        <v>0</v>
      </c>
      <c r="N3933" s="115">
        <v>0</v>
      </c>
      <c r="O3933" s="115">
        <v>0</v>
      </c>
      <c r="P3933" s="115">
        <v>0</v>
      </c>
      <c r="Q3933" s="115">
        <v>0</v>
      </c>
      <c r="R3933" s="115">
        <v>0</v>
      </c>
      <c r="S3933" s="115">
        <v>0</v>
      </c>
      <c r="T3933" s="115">
        <v>0</v>
      </c>
      <c r="U3933" s="115">
        <v>0</v>
      </c>
      <c r="V3933" s="115">
        <v>0</v>
      </c>
      <c r="W3933" s="115">
        <v>0</v>
      </c>
      <c r="X3933" s="115">
        <v>0</v>
      </c>
      <c r="Y3933" s="115">
        <v>0</v>
      </c>
      <c r="Z3933" s="115">
        <v>0</v>
      </c>
      <c r="AA3933" s="115">
        <v>0</v>
      </c>
      <c r="AB3933" s="115">
        <v>0</v>
      </c>
      <c r="AC3933" s="115">
        <v>0</v>
      </c>
      <c r="AD3933" s="115">
        <v>0</v>
      </c>
      <c r="AE3933" s="115">
        <v>0</v>
      </c>
      <c r="AF3933" s="115">
        <v>0</v>
      </c>
      <c r="AG3933" s="115">
        <v>0</v>
      </c>
    </row>
    <row r="3934" spans="1:33">
      <c r="A3934" s="115" t="s">
        <v>5653</v>
      </c>
      <c r="B3934" s="115" t="s">
        <v>19</v>
      </c>
      <c r="C3934" s="115">
        <v>0</v>
      </c>
      <c r="D3934" s="115">
        <v>0</v>
      </c>
      <c r="E3934" s="115">
        <v>0</v>
      </c>
      <c r="F3934" s="115">
        <v>0</v>
      </c>
      <c r="G3934" s="115">
        <v>0</v>
      </c>
      <c r="H3934" s="115">
        <v>0</v>
      </c>
      <c r="I3934" s="115">
        <v>0</v>
      </c>
      <c r="J3934" s="115">
        <v>0</v>
      </c>
      <c r="K3934" s="115">
        <v>0</v>
      </c>
      <c r="L3934" s="115">
        <v>0</v>
      </c>
      <c r="M3934" s="115">
        <v>0</v>
      </c>
      <c r="N3934" s="115">
        <v>0</v>
      </c>
      <c r="O3934" s="115">
        <v>0</v>
      </c>
      <c r="P3934" s="115">
        <v>0</v>
      </c>
      <c r="Q3934" s="115">
        <v>0</v>
      </c>
      <c r="R3934" s="115">
        <v>0</v>
      </c>
      <c r="S3934" s="115">
        <v>0</v>
      </c>
      <c r="T3934" s="115">
        <v>0</v>
      </c>
      <c r="U3934" s="115">
        <v>0</v>
      </c>
      <c r="V3934" s="115">
        <v>0</v>
      </c>
      <c r="W3934" s="115">
        <v>0</v>
      </c>
      <c r="X3934" s="115">
        <v>0</v>
      </c>
      <c r="Y3934" s="115">
        <v>0</v>
      </c>
      <c r="Z3934" s="115">
        <v>0</v>
      </c>
      <c r="AA3934" s="115">
        <v>0</v>
      </c>
      <c r="AB3934" s="115">
        <v>0</v>
      </c>
      <c r="AC3934" s="115">
        <v>0</v>
      </c>
      <c r="AD3934" s="115">
        <v>0</v>
      </c>
      <c r="AE3934" s="115">
        <v>0</v>
      </c>
      <c r="AF3934" s="115">
        <v>0</v>
      </c>
      <c r="AG3934" s="115">
        <v>0</v>
      </c>
    </row>
    <row r="3935" spans="1:33">
      <c r="A3935" s="115" t="s">
        <v>5654</v>
      </c>
      <c r="B3935" s="115" t="s">
        <v>19</v>
      </c>
      <c r="C3935" s="115">
        <v>0</v>
      </c>
      <c r="D3935" s="115">
        <v>0</v>
      </c>
      <c r="E3935" s="115">
        <v>0</v>
      </c>
      <c r="F3935" s="115">
        <v>0</v>
      </c>
      <c r="G3935" s="115">
        <v>0</v>
      </c>
      <c r="H3935" s="115">
        <v>0</v>
      </c>
      <c r="I3935" s="115">
        <v>0</v>
      </c>
      <c r="J3935" s="115">
        <v>0</v>
      </c>
      <c r="K3935" s="115">
        <v>0</v>
      </c>
      <c r="L3935" s="115">
        <v>0</v>
      </c>
      <c r="M3935" s="115">
        <v>0</v>
      </c>
      <c r="N3935" s="115">
        <v>0</v>
      </c>
      <c r="O3935" s="115">
        <v>0</v>
      </c>
      <c r="P3935" s="115">
        <v>0</v>
      </c>
      <c r="Q3935" s="115">
        <v>0</v>
      </c>
      <c r="R3935" s="115">
        <v>0</v>
      </c>
      <c r="S3935" s="115">
        <v>0</v>
      </c>
      <c r="T3935" s="115">
        <v>0</v>
      </c>
      <c r="U3935" s="115">
        <v>0</v>
      </c>
      <c r="V3935" s="115">
        <v>0</v>
      </c>
      <c r="W3935" s="115">
        <v>0</v>
      </c>
      <c r="X3935" s="115">
        <v>0</v>
      </c>
      <c r="Y3935" s="115">
        <v>0</v>
      </c>
      <c r="Z3935" s="115">
        <v>0</v>
      </c>
      <c r="AA3935" s="115">
        <v>0</v>
      </c>
      <c r="AB3935" s="115">
        <v>0</v>
      </c>
      <c r="AC3935" s="115">
        <v>0</v>
      </c>
      <c r="AD3935" s="115">
        <v>0</v>
      </c>
      <c r="AE3935" s="115">
        <v>0</v>
      </c>
      <c r="AF3935" s="115">
        <v>0</v>
      </c>
      <c r="AG3935" s="115">
        <v>0</v>
      </c>
    </row>
    <row r="3936" spans="1:33">
      <c r="A3936" s="115" t="s">
        <v>5655</v>
      </c>
      <c r="B3936" s="115" t="s">
        <v>19</v>
      </c>
      <c r="C3936" s="115">
        <v>0</v>
      </c>
      <c r="D3936" s="115">
        <v>0</v>
      </c>
      <c r="E3936" s="115">
        <v>0</v>
      </c>
      <c r="F3936" s="115">
        <v>0</v>
      </c>
      <c r="G3936" s="115">
        <v>0</v>
      </c>
      <c r="H3936" s="115">
        <v>0</v>
      </c>
      <c r="I3936" s="115">
        <v>0</v>
      </c>
      <c r="J3936" s="115">
        <v>0</v>
      </c>
      <c r="K3936" s="115">
        <v>0</v>
      </c>
      <c r="L3936" s="115">
        <v>0</v>
      </c>
      <c r="M3936" s="115">
        <v>0</v>
      </c>
      <c r="N3936" s="115">
        <v>0</v>
      </c>
      <c r="O3936" s="115">
        <v>0</v>
      </c>
      <c r="P3936" s="115">
        <v>0</v>
      </c>
      <c r="Q3936" s="115">
        <v>0</v>
      </c>
      <c r="R3936" s="115">
        <v>0</v>
      </c>
      <c r="S3936" s="115">
        <v>0</v>
      </c>
      <c r="T3936" s="115">
        <v>0</v>
      </c>
      <c r="U3936" s="115">
        <v>0</v>
      </c>
      <c r="V3936" s="115">
        <v>0</v>
      </c>
      <c r="W3936" s="115">
        <v>0</v>
      </c>
      <c r="X3936" s="115">
        <v>0</v>
      </c>
      <c r="Y3936" s="115">
        <v>0</v>
      </c>
      <c r="Z3936" s="115">
        <v>0</v>
      </c>
      <c r="AA3936" s="115">
        <v>0</v>
      </c>
      <c r="AB3936" s="115">
        <v>0</v>
      </c>
      <c r="AC3936" s="115">
        <v>0</v>
      </c>
      <c r="AD3936" s="115">
        <v>0</v>
      </c>
      <c r="AE3936" s="115">
        <v>0</v>
      </c>
      <c r="AF3936" s="115">
        <v>0</v>
      </c>
      <c r="AG3936" s="115">
        <v>0</v>
      </c>
    </row>
    <row r="3937" spans="1:33">
      <c r="A3937" s="115" t="s">
        <v>5656</v>
      </c>
      <c r="B3937" s="115" t="s">
        <v>19</v>
      </c>
      <c r="C3937" s="115">
        <v>0</v>
      </c>
      <c r="D3937" s="115">
        <v>0</v>
      </c>
      <c r="E3937" s="115">
        <v>0</v>
      </c>
      <c r="F3937" s="115">
        <v>0</v>
      </c>
      <c r="G3937" s="115">
        <v>0</v>
      </c>
      <c r="H3937" s="115">
        <v>0</v>
      </c>
      <c r="I3937" s="115">
        <v>0</v>
      </c>
      <c r="J3937" s="115">
        <v>0</v>
      </c>
      <c r="K3937" s="115">
        <v>0</v>
      </c>
      <c r="L3937" s="115">
        <v>0</v>
      </c>
      <c r="M3937" s="115">
        <v>0</v>
      </c>
      <c r="N3937" s="115">
        <v>0</v>
      </c>
      <c r="O3937" s="115">
        <v>0</v>
      </c>
      <c r="P3937" s="115">
        <v>0</v>
      </c>
      <c r="Q3937" s="115">
        <v>0</v>
      </c>
      <c r="R3937" s="115">
        <v>0</v>
      </c>
      <c r="S3937" s="115">
        <v>0</v>
      </c>
      <c r="T3937" s="115">
        <v>0</v>
      </c>
      <c r="U3937" s="115">
        <v>0</v>
      </c>
      <c r="V3937" s="115">
        <v>0</v>
      </c>
      <c r="W3937" s="115">
        <v>0</v>
      </c>
      <c r="X3937" s="115">
        <v>0</v>
      </c>
      <c r="Y3937" s="115">
        <v>0</v>
      </c>
      <c r="Z3937" s="115">
        <v>0</v>
      </c>
      <c r="AA3937" s="115">
        <v>0</v>
      </c>
      <c r="AB3937" s="115">
        <v>0</v>
      </c>
      <c r="AC3937" s="115">
        <v>0</v>
      </c>
      <c r="AD3937" s="115">
        <v>0</v>
      </c>
      <c r="AE3937" s="115">
        <v>0</v>
      </c>
      <c r="AF3937" s="115">
        <v>0</v>
      </c>
      <c r="AG3937" s="115">
        <v>0</v>
      </c>
    </row>
    <row r="3938" spans="1:33">
      <c r="A3938" s="115" t="s">
        <v>5657</v>
      </c>
      <c r="B3938" s="115" t="s">
        <v>19</v>
      </c>
      <c r="C3938" s="115">
        <v>0</v>
      </c>
      <c r="D3938" s="115">
        <v>0</v>
      </c>
      <c r="E3938" s="115">
        <v>0</v>
      </c>
      <c r="F3938" s="115">
        <v>0</v>
      </c>
      <c r="G3938" s="115">
        <v>0</v>
      </c>
      <c r="H3938" s="115">
        <v>0</v>
      </c>
      <c r="I3938" s="115">
        <v>0</v>
      </c>
      <c r="J3938" s="115">
        <v>0</v>
      </c>
      <c r="K3938" s="115">
        <v>0</v>
      </c>
      <c r="L3938" s="115">
        <v>0</v>
      </c>
      <c r="M3938" s="115">
        <v>0</v>
      </c>
      <c r="N3938" s="115">
        <v>0</v>
      </c>
      <c r="O3938" s="115">
        <v>0</v>
      </c>
      <c r="P3938" s="115">
        <v>0</v>
      </c>
      <c r="Q3938" s="115">
        <v>0</v>
      </c>
      <c r="R3938" s="115">
        <v>0</v>
      </c>
      <c r="S3938" s="115">
        <v>0</v>
      </c>
      <c r="T3938" s="115">
        <v>0</v>
      </c>
      <c r="U3938" s="115">
        <v>0</v>
      </c>
      <c r="V3938" s="115">
        <v>0</v>
      </c>
      <c r="W3938" s="115">
        <v>0</v>
      </c>
      <c r="X3938" s="115">
        <v>0</v>
      </c>
      <c r="Y3938" s="115">
        <v>0</v>
      </c>
      <c r="Z3938" s="115">
        <v>0</v>
      </c>
      <c r="AA3938" s="115">
        <v>0</v>
      </c>
      <c r="AB3938" s="115">
        <v>0</v>
      </c>
      <c r="AC3938" s="115">
        <v>0</v>
      </c>
      <c r="AD3938" s="115">
        <v>0</v>
      </c>
      <c r="AE3938" s="115">
        <v>0</v>
      </c>
      <c r="AF3938" s="115">
        <v>0</v>
      </c>
      <c r="AG3938" s="115">
        <v>0</v>
      </c>
    </row>
    <row r="3939" spans="1:33">
      <c r="A3939" s="115" t="s">
        <v>5658</v>
      </c>
      <c r="B3939" s="115" t="s">
        <v>19</v>
      </c>
      <c r="C3939" s="115">
        <v>0</v>
      </c>
      <c r="D3939" s="115">
        <v>0</v>
      </c>
      <c r="E3939" s="115">
        <v>0</v>
      </c>
      <c r="F3939" s="115">
        <v>0</v>
      </c>
      <c r="G3939" s="115">
        <v>0</v>
      </c>
      <c r="H3939" s="115">
        <v>0</v>
      </c>
      <c r="I3939" s="115">
        <v>0</v>
      </c>
      <c r="J3939" s="115">
        <v>0</v>
      </c>
      <c r="K3939" s="115">
        <v>0</v>
      </c>
      <c r="L3939" s="115">
        <v>0</v>
      </c>
      <c r="M3939" s="115">
        <v>0</v>
      </c>
      <c r="N3939" s="115">
        <v>0</v>
      </c>
      <c r="O3939" s="115">
        <v>0</v>
      </c>
      <c r="P3939" s="115">
        <v>0</v>
      </c>
      <c r="Q3939" s="115">
        <v>0</v>
      </c>
      <c r="R3939" s="115">
        <v>0</v>
      </c>
      <c r="S3939" s="115">
        <v>0</v>
      </c>
      <c r="T3939" s="115">
        <v>0</v>
      </c>
      <c r="U3939" s="115">
        <v>0</v>
      </c>
      <c r="V3939" s="115">
        <v>0</v>
      </c>
      <c r="W3939" s="115">
        <v>0</v>
      </c>
      <c r="X3939" s="115">
        <v>0</v>
      </c>
      <c r="Y3939" s="115">
        <v>0</v>
      </c>
      <c r="Z3939" s="115">
        <v>0</v>
      </c>
      <c r="AA3939" s="115">
        <v>0</v>
      </c>
      <c r="AB3939" s="115">
        <v>0</v>
      </c>
      <c r="AC3939" s="115">
        <v>0</v>
      </c>
      <c r="AD3939" s="115">
        <v>0</v>
      </c>
      <c r="AE3939" s="115">
        <v>0</v>
      </c>
      <c r="AF3939" s="115">
        <v>0</v>
      </c>
      <c r="AG3939" s="115">
        <v>0</v>
      </c>
    </row>
    <row r="3940" spans="1:33">
      <c r="A3940" s="115" t="s">
        <v>5659</v>
      </c>
      <c r="B3940" s="115" t="s">
        <v>19</v>
      </c>
      <c r="C3940" s="115">
        <v>0</v>
      </c>
      <c r="D3940" s="115">
        <v>0</v>
      </c>
      <c r="E3940" s="115">
        <v>0</v>
      </c>
      <c r="F3940" s="115">
        <v>0</v>
      </c>
      <c r="G3940" s="115">
        <v>0</v>
      </c>
      <c r="H3940" s="115">
        <v>0</v>
      </c>
      <c r="I3940" s="115">
        <v>0</v>
      </c>
      <c r="J3940" s="115">
        <v>0</v>
      </c>
      <c r="K3940" s="115">
        <v>0</v>
      </c>
      <c r="L3940" s="115">
        <v>0</v>
      </c>
      <c r="M3940" s="115">
        <v>0</v>
      </c>
      <c r="N3940" s="115">
        <v>0</v>
      </c>
      <c r="O3940" s="115">
        <v>0</v>
      </c>
      <c r="P3940" s="115">
        <v>0</v>
      </c>
      <c r="Q3940" s="115">
        <v>0</v>
      </c>
      <c r="R3940" s="115">
        <v>0</v>
      </c>
      <c r="S3940" s="115">
        <v>0</v>
      </c>
      <c r="T3940" s="115">
        <v>0</v>
      </c>
      <c r="U3940" s="115">
        <v>0</v>
      </c>
      <c r="V3940" s="115">
        <v>0</v>
      </c>
      <c r="W3940" s="115">
        <v>0</v>
      </c>
      <c r="X3940" s="115">
        <v>0</v>
      </c>
      <c r="Y3940" s="115">
        <v>0</v>
      </c>
      <c r="Z3940" s="115">
        <v>0</v>
      </c>
      <c r="AA3940" s="115">
        <v>0</v>
      </c>
      <c r="AB3940" s="115">
        <v>0</v>
      </c>
      <c r="AC3940" s="115">
        <v>0</v>
      </c>
      <c r="AD3940" s="115">
        <v>0</v>
      </c>
      <c r="AE3940" s="115">
        <v>0</v>
      </c>
      <c r="AF3940" s="115">
        <v>0</v>
      </c>
      <c r="AG3940" s="115">
        <v>0</v>
      </c>
    </row>
    <row r="3941" spans="1:33">
      <c r="A3941" s="115" t="s">
        <v>5660</v>
      </c>
      <c r="B3941" s="115" t="s">
        <v>19</v>
      </c>
      <c r="C3941" s="115">
        <v>0</v>
      </c>
      <c r="D3941" s="115">
        <v>0</v>
      </c>
      <c r="E3941" s="115">
        <v>0</v>
      </c>
      <c r="F3941" s="115">
        <v>0</v>
      </c>
      <c r="G3941" s="115">
        <v>0</v>
      </c>
      <c r="H3941" s="115">
        <v>0</v>
      </c>
      <c r="I3941" s="115">
        <v>0</v>
      </c>
      <c r="J3941" s="115">
        <v>0</v>
      </c>
      <c r="K3941" s="115">
        <v>0</v>
      </c>
      <c r="L3941" s="115">
        <v>0</v>
      </c>
      <c r="M3941" s="115">
        <v>0</v>
      </c>
      <c r="N3941" s="115">
        <v>0</v>
      </c>
      <c r="O3941" s="115">
        <v>0</v>
      </c>
      <c r="P3941" s="115">
        <v>0</v>
      </c>
      <c r="Q3941" s="115">
        <v>0</v>
      </c>
      <c r="R3941" s="115">
        <v>0</v>
      </c>
      <c r="S3941" s="115">
        <v>0</v>
      </c>
      <c r="T3941" s="115">
        <v>0</v>
      </c>
      <c r="U3941" s="115">
        <v>0</v>
      </c>
      <c r="V3941" s="115">
        <v>0</v>
      </c>
      <c r="W3941" s="115">
        <v>0</v>
      </c>
      <c r="X3941" s="115">
        <v>0</v>
      </c>
      <c r="Y3941" s="115">
        <v>0</v>
      </c>
      <c r="Z3941" s="115">
        <v>0</v>
      </c>
      <c r="AA3941" s="115">
        <v>0</v>
      </c>
      <c r="AB3941" s="115">
        <v>0</v>
      </c>
      <c r="AC3941" s="115">
        <v>0</v>
      </c>
      <c r="AD3941" s="115">
        <v>0</v>
      </c>
      <c r="AE3941" s="115">
        <v>0</v>
      </c>
      <c r="AF3941" s="115">
        <v>0</v>
      </c>
      <c r="AG3941" s="115">
        <v>0</v>
      </c>
    </row>
    <row r="3942" spans="1:33">
      <c r="A3942" s="115" t="s">
        <v>5661</v>
      </c>
      <c r="B3942" s="115" t="s">
        <v>19</v>
      </c>
      <c r="C3942" s="115">
        <v>0</v>
      </c>
      <c r="D3942" s="115">
        <v>0</v>
      </c>
      <c r="E3942" s="115">
        <v>0</v>
      </c>
      <c r="F3942" s="115">
        <v>0</v>
      </c>
      <c r="G3942" s="115">
        <v>0</v>
      </c>
      <c r="H3942" s="115">
        <v>0</v>
      </c>
      <c r="I3942" s="115">
        <v>0</v>
      </c>
      <c r="J3942" s="115">
        <v>0</v>
      </c>
      <c r="K3942" s="115">
        <v>0</v>
      </c>
      <c r="L3942" s="115">
        <v>0</v>
      </c>
      <c r="M3942" s="115">
        <v>0</v>
      </c>
      <c r="N3942" s="115">
        <v>0</v>
      </c>
      <c r="O3942" s="115">
        <v>0</v>
      </c>
      <c r="P3942" s="115">
        <v>0</v>
      </c>
      <c r="Q3942" s="115">
        <v>0</v>
      </c>
      <c r="R3942" s="115">
        <v>0</v>
      </c>
      <c r="S3942" s="115">
        <v>0</v>
      </c>
      <c r="T3942" s="115">
        <v>0</v>
      </c>
      <c r="U3942" s="115">
        <v>0</v>
      </c>
      <c r="V3942" s="115">
        <v>0</v>
      </c>
      <c r="W3942" s="115">
        <v>0</v>
      </c>
      <c r="X3942" s="115">
        <v>0</v>
      </c>
      <c r="Y3942" s="115">
        <v>0</v>
      </c>
      <c r="Z3942" s="115">
        <v>0</v>
      </c>
      <c r="AA3942" s="115">
        <v>0</v>
      </c>
      <c r="AB3942" s="115">
        <v>0</v>
      </c>
      <c r="AC3942" s="115">
        <v>0</v>
      </c>
      <c r="AD3942" s="115">
        <v>0</v>
      </c>
      <c r="AE3942" s="115">
        <v>0</v>
      </c>
      <c r="AF3942" s="115">
        <v>0</v>
      </c>
      <c r="AG3942" s="115">
        <v>0</v>
      </c>
    </row>
    <row r="3943" spans="1:33">
      <c r="A3943" s="115" t="s">
        <v>5662</v>
      </c>
      <c r="B3943" s="115" t="s">
        <v>19</v>
      </c>
      <c r="C3943" s="115">
        <v>0</v>
      </c>
      <c r="D3943" s="115">
        <v>0</v>
      </c>
      <c r="E3943" s="115">
        <v>0</v>
      </c>
      <c r="F3943" s="115">
        <v>0</v>
      </c>
      <c r="G3943" s="115">
        <v>0</v>
      </c>
      <c r="H3943" s="115">
        <v>0</v>
      </c>
      <c r="I3943" s="115">
        <v>0</v>
      </c>
      <c r="J3943" s="115">
        <v>0</v>
      </c>
      <c r="K3943" s="115">
        <v>0</v>
      </c>
      <c r="L3943" s="115">
        <v>0</v>
      </c>
      <c r="M3943" s="115">
        <v>0</v>
      </c>
      <c r="N3943" s="115">
        <v>0</v>
      </c>
      <c r="O3943" s="115">
        <v>0</v>
      </c>
      <c r="P3943" s="115">
        <v>0</v>
      </c>
      <c r="Q3943" s="115">
        <v>0</v>
      </c>
      <c r="R3943" s="115">
        <v>0</v>
      </c>
      <c r="S3943" s="115">
        <v>0</v>
      </c>
      <c r="T3943" s="115">
        <v>0</v>
      </c>
      <c r="U3943" s="115">
        <v>0</v>
      </c>
      <c r="V3943" s="115">
        <v>0</v>
      </c>
      <c r="W3943" s="115">
        <v>0</v>
      </c>
      <c r="X3943" s="115">
        <v>0</v>
      </c>
      <c r="Y3943" s="115">
        <v>0</v>
      </c>
      <c r="Z3943" s="115">
        <v>0</v>
      </c>
      <c r="AA3943" s="115">
        <v>0</v>
      </c>
      <c r="AB3943" s="115">
        <v>0</v>
      </c>
      <c r="AC3943" s="115">
        <v>0</v>
      </c>
      <c r="AD3943" s="115">
        <v>0</v>
      </c>
      <c r="AE3943" s="115">
        <v>0</v>
      </c>
      <c r="AF3943" s="115">
        <v>0</v>
      </c>
      <c r="AG3943" s="115">
        <v>0</v>
      </c>
    </row>
    <row r="3944" spans="1:33">
      <c r="A3944" s="115" t="s">
        <v>5663</v>
      </c>
      <c r="B3944" s="115" t="s">
        <v>19</v>
      </c>
      <c r="C3944" s="115">
        <v>0</v>
      </c>
      <c r="D3944" s="115">
        <v>0</v>
      </c>
      <c r="E3944" s="115">
        <v>0</v>
      </c>
      <c r="F3944" s="115">
        <v>0</v>
      </c>
      <c r="G3944" s="115">
        <v>0</v>
      </c>
      <c r="H3944" s="115">
        <v>0</v>
      </c>
      <c r="I3944" s="115">
        <v>0</v>
      </c>
      <c r="J3944" s="115">
        <v>0</v>
      </c>
      <c r="K3944" s="115">
        <v>0</v>
      </c>
      <c r="L3944" s="115">
        <v>0</v>
      </c>
      <c r="M3944" s="115">
        <v>0</v>
      </c>
      <c r="N3944" s="115">
        <v>0</v>
      </c>
      <c r="O3944" s="115">
        <v>0</v>
      </c>
      <c r="P3944" s="115">
        <v>0</v>
      </c>
      <c r="Q3944" s="115">
        <v>0</v>
      </c>
      <c r="R3944" s="115">
        <v>0</v>
      </c>
      <c r="S3944" s="115">
        <v>0</v>
      </c>
      <c r="T3944" s="115">
        <v>0</v>
      </c>
      <c r="U3944" s="115">
        <v>0</v>
      </c>
      <c r="V3944" s="115">
        <v>0</v>
      </c>
      <c r="W3944" s="115">
        <v>0</v>
      </c>
      <c r="X3944" s="115">
        <v>0</v>
      </c>
      <c r="Y3944" s="115">
        <v>0</v>
      </c>
      <c r="Z3944" s="115">
        <v>0</v>
      </c>
      <c r="AA3944" s="115">
        <v>0</v>
      </c>
      <c r="AB3944" s="115">
        <v>0</v>
      </c>
      <c r="AC3944" s="115">
        <v>0</v>
      </c>
      <c r="AD3944" s="115">
        <v>0</v>
      </c>
      <c r="AE3944" s="115">
        <v>0</v>
      </c>
      <c r="AF3944" s="115">
        <v>0</v>
      </c>
      <c r="AG3944" s="115">
        <v>0</v>
      </c>
    </row>
    <row r="3945" spans="1:33">
      <c r="A3945" s="115" t="s">
        <v>5664</v>
      </c>
      <c r="B3945" s="115" t="s">
        <v>19</v>
      </c>
      <c r="C3945" s="115">
        <v>0</v>
      </c>
      <c r="D3945" s="115">
        <v>0</v>
      </c>
      <c r="E3945" s="115">
        <v>0</v>
      </c>
      <c r="F3945" s="115">
        <v>0</v>
      </c>
      <c r="G3945" s="115">
        <v>0</v>
      </c>
      <c r="H3945" s="115">
        <v>0</v>
      </c>
      <c r="I3945" s="115">
        <v>0</v>
      </c>
      <c r="J3945" s="115">
        <v>0</v>
      </c>
      <c r="K3945" s="115">
        <v>0</v>
      </c>
      <c r="L3945" s="115">
        <v>0</v>
      </c>
      <c r="M3945" s="115">
        <v>0</v>
      </c>
      <c r="N3945" s="115">
        <v>0</v>
      </c>
      <c r="O3945" s="115">
        <v>0</v>
      </c>
      <c r="P3945" s="115">
        <v>0</v>
      </c>
      <c r="Q3945" s="115">
        <v>0</v>
      </c>
      <c r="R3945" s="115">
        <v>0</v>
      </c>
      <c r="S3945" s="115">
        <v>0</v>
      </c>
      <c r="T3945" s="115">
        <v>0</v>
      </c>
      <c r="U3945" s="115">
        <v>0</v>
      </c>
      <c r="V3945" s="115">
        <v>0</v>
      </c>
      <c r="W3945" s="115">
        <v>0</v>
      </c>
      <c r="X3945" s="115">
        <v>0</v>
      </c>
      <c r="Y3945" s="115">
        <v>0</v>
      </c>
      <c r="Z3945" s="115">
        <v>0</v>
      </c>
      <c r="AA3945" s="115">
        <v>0</v>
      </c>
      <c r="AB3945" s="115">
        <v>0</v>
      </c>
      <c r="AC3945" s="115">
        <v>0</v>
      </c>
      <c r="AD3945" s="115">
        <v>0</v>
      </c>
      <c r="AE3945" s="115">
        <v>0</v>
      </c>
      <c r="AF3945" s="115">
        <v>0</v>
      </c>
      <c r="AG3945" s="115">
        <v>0</v>
      </c>
    </row>
    <row r="3946" spans="1:33">
      <c r="A3946" s="115" t="s">
        <v>5665</v>
      </c>
      <c r="B3946" s="115" t="s">
        <v>19</v>
      </c>
      <c r="C3946" s="115">
        <v>0</v>
      </c>
      <c r="D3946" s="115">
        <v>0</v>
      </c>
      <c r="E3946" s="115">
        <v>0</v>
      </c>
      <c r="F3946" s="115">
        <v>0</v>
      </c>
      <c r="G3946" s="115">
        <v>0</v>
      </c>
      <c r="H3946" s="115">
        <v>0</v>
      </c>
      <c r="I3946" s="115">
        <v>0</v>
      </c>
      <c r="J3946" s="115">
        <v>0</v>
      </c>
      <c r="K3946" s="115">
        <v>0</v>
      </c>
      <c r="L3946" s="115">
        <v>0</v>
      </c>
      <c r="M3946" s="115">
        <v>0</v>
      </c>
      <c r="N3946" s="115">
        <v>0</v>
      </c>
      <c r="O3946" s="115">
        <v>0</v>
      </c>
      <c r="P3946" s="115">
        <v>0</v>
      </c>
      <c r="Q3946" s="115">
        <v>0</v>
      </c>
      <c r="R3946" s="115">
        <v>0</v>
      </c>
      <c r="S3946" s="115">
        <v>0</v>
      </c>
      <c r="T3946" s="115">
        <v>0</v>
      </c>
      <c r="U3946" s="115">
        <v>0</v>
      </c>
      <c r="V3946" s="115">
        <v>0</v>
      </c>
      <c r="W3946" s="115">
        <v>0</v>
      </c>
      <c r="X3946" s="115">
        <v>0</v>
      </c>
      <c r="Y3946" s="115">
        <v>0</v>
      </c>
      <c r="Z3946" s="115">
        <v>0</v>
      </c>
      <c r="AA3946" s="115">
        <v>0</v>
      </c>
      <c r="AB3946" s="115">
        <v>0</v>
      </c>
      <c r="AC3946" s="115">
        <v>0</v>
      </c>
      <c r="AD3946" s="115">
        <v>0</v>
      </c>
      <c r="AE3946" s="115">
        <v>0</v>
      </c>
      <c r="AF3946" s="115">
        <v>0</v>
      </c>
      <c r="AG3946" s="115">
        <v>0</v>
      </c>
    </row>
    <row r="3947" spans="1:33">
      <c r="A3947" s="115" t="s">
        <v>5666</v>
      </c>
      <c r="B3947" s="115" t="s">
        <v>19</v>
      </c>
      <c r="C3947" s="115">
        <v>0</v>
      </c>
      <c r="D3947" s="115">
        <v>0</v>
      </c>
      <c r="E3947" s="115">
        <v>0</v>
      </c>
      <c r="F3947" s="115">
        <v>0</v>
      </c>
      <c r="G3947" s="115">
        <v>0</v>
      </c>
      <c r="H3947" s="115">
        <v>0</v>
      </c>
      <c r="I3947" s="115">
        <v>0</v>
      </c>
      <c r="J3947" s="115">
        <v>0</v>
      </c>
      <c r="K3947" s="115">
        <v>0</v>
      </c>
      <c r="L3947" s="115">
        <v>0</v>
      </c>
      <c r="M3947" s="115">
        <v>0</v>
      </c>
      <c r="N3947" s="115">
        <v>0</v>
      </c>
      <c r="O3947" s="115">
        <v>0</v>
      </c>
      <c r="P3947" s="115">
        <v>0</v>
      </c>
      <c r="Q3947" s="115">
        <v>0</v>
      </c>
      <c r="R3947" s="115">
        <v>0</v>
      </c>
      <c r="S3947" s="115">
        <v>0</v>
      </c>
      <c r="T3947" s="115">
        <v>0</v>
      </c>
      <c r="U3947" s="115">
        <v>0</v>
      </c>
      <c r="V3947" s="115">
        <v>0</v>
      </c>
      <c r="W3947" s="115">
        <v>0</v>
      </c>
      <c r="X3947" s="115">
        <v>0</v>
      </c>
      <c r="Y3947" s="115">
        <v>0</v>
      </c>
      <c r="Z3947" s="115">
        <v>0</v>
      </c>
      <c r="AA3947" s="115">
        <v>0</v>
      </c>
      <c r="AB3947" s="115">
        <v>0</v>
      </c>
      <c r="AC3947" s="115">
        <v>0</v>
      </c>
      <c r="AD3947" s="115">
        <v>0</v>
      </c>
      <c r="AE3947" s="115">
        <v>0</v>
      </c>
      <c r="AF3947" s="115">
        <v>0</v>
      </c>
      <c r="AG3947" s="115">
        <v>0</v>
      </c>
    </row>
    <row r="3948" spans="1:33">
      <c r="A3948" s="115" t="s">
        <v>5667</v>
      </c>
      <c r="B3948" s="115" t="s">
        <v>19</v>
      </c>
      <c r="C3948" s="115">
        <v>0</v>
      </c>
      <c r="D3948" s="115">
        <v>0</v>
      </c>
      <c r="E3948" s="115">
        <v>0</v>
      </c>
      <c r="F3948" s="115">
        <v>0</v>
      </c>
      <c r="G3948" s="115">
        <v>0</v>
      </c>
      <c r="H3948" s="115">
        <v>0</v>
      </c>
      <c r="I3948" s="115">
        <v>0</v>
      </c>
      <c r="J3948" s="115">
        <v>0</v>
      </c>
      <c r="K3948" s="115">
        <v>0</v>
      </c>
      <c r="L3948" s="115">
        <v>0</v>
      </c>
      <c r="M3948" s="115">
        <v>0</v>
      </c>
      <c r="N3948" s="115">
        <v>0</v>
      </c>
      <c r="O3948" s="115">
        <v>0</v>
      </c>
      <c r="P3948" s="115">
        <v>0</v>
      </c>
      <c r="Q3948" s="115">
        <v>0</v>
      </c>
      <c r="R3948" s="115">
        <v>0</v>
      </c>
      <c r="S3948" s="115">
        <v>0</v>
      </c>
      <c r="T3948" s="115">
        <v>0</v>
      </c>
      <c r="U3948" s="115">
        <v>0</v>
      </c>
      <c r="V3948" s="115">
        <v>0</v>
      </c>
      <c r="W3948" s="115">
        <v>0</v>
      </c>
      <c r="X3948" s="115">
        <v>0</v>
      </c>
      <c r="Y3948" s="115">
        <v>0</v>
      </c>
      <c r="Z3948" s="115">
        <v>0</v>
      </c>
      <c r="AA3948" s="115">
        <v>0</v>
      </c>
      <c r="AB3948" s="115">
        <v>0</v>
      </c>
      <c r="AC3948" s="115">
        <v>0</v>
      </c>
      <c r="AD3948" s="115">
        <v>0</v>
      </c>
      <c r="AE3948" s="115">
        <v>0</v>
      </c>
      <c r="AF3948" s="115">
        <v>0</v>
      </c>
      <c r="AG3948" s="115">
        <v>0</v>
      </c>
    </row>
    <row r="3949" spans="1:33">
      <c r="A3949" s="115" t="s">
        <v>5668</v>
      </c>
      <c r="B3949" s="115" t="s">
        <v>19</v>
      </c>
      <c r="C3949" s="115">
        <v>0</v>
      </c>
      <c r="D3949" s="115">
        <v>0</v>
      </c>
      <c r="E3949" s="115">
        <v>0</v>
      </c>
      <c r="F3949" s="115">
        <v>0</v>
      </c>
      <c r="G3949" s="115">
        <v>0</v>
      </c>
      <c r="H3949" s="115">
        <v>0</v>
      </c>
      <c r="I3949" s="115">
        <v>0</v>
      </c>
      <c r="J3949" s="115">
        <v>0</v>
      </c>
      <c r="K3949" s="115">
        <v>0</v>
      </c>
      <c r="L3949" s="115">
        <v>0</v>
      </c>
      <c r="M3949" s="115">
        <v>0</v>
      </c>
      <c r="N3949" s="115">
        <v>0</v>
      </c>
      <c r="O3949" s="115">
        <v>0</v>
      </c>
      <c r="P3949" s="115">
        <v>0</v>
      </c>
      <c r="Q3949" s="115">
        <v>0</v>
      </c>
      <c r="R3949" s="115">
        <v>0</v>
      </c>
      <c r="S3949" s="115">
        <v>0</v>
      </c>
      <c r="T3949" s="115">
        <v>0</v>
      </c>
      <c r="U3949" s="115">
        <v>0</v>
      </c>
      <c r="V3949" s="115">
        <v>0</v>
      </c>
      <c r="W3949" s="115">
        <v>0</v>
      </c>
      <c r="X3949" s="115">
        <v>0</v>
      </c>
      <c r="Y3949" s="115">
        <v>0</v>
      </c>
      <c r="Z3949" s="115">
        <v>0</v>
      </c>
      <c r="AA3949" s="115">
        <v>0</v>
      </c>
      <c r="AB3949" s="115">
        <v>0</v>
      </c>
      <c r="AC3949" s="115">
        <v>0</v>
      </c>
      <c r="AD3949" s="115">
        <v>0</v>
      </c>
      <c r="AE3949" s="115">
        <v>0</v>
      </c>
      <c r="AF3949" s="115">
        <v>0</v>
      </c>
      <c r="AG3949" s="115">
        <v>0</v>
      </c>
    </row>
    <row r="3950" spans="1:33">
      <c r="A3950" s="115" t="s">
        <v>5669</v>
      </c>
      <c r="B3950" s="115" t="s">
        <v>19</v>
      </c>
      <c r="C3950" s="115">
        <v>0</v>
      </c>
      <c r="D3950" s="115">
        <v>0</v>
      </c>
      <c r="E3950" s="115">
        <v>0</v>
      </c>
      <c r="F3950" s="115">
        <v>0</v>
      </c>
      <c r="G3950" s="115">
        <v>0</v>
      </c>
      <c r="H3950" s="115">
        <v>0</v>
      </c>
      <c r="I3950" s="115">
        <v>0</v>
      </c>
      <c r="J3950" s="115">
        <v>0</v>
      </c>
      <c r="K3950" s="115">
        <v>0</v>
      </c>
      <c r="L3950" s="115">
        <v>0</v>
      </c>
      <c r="M3950" s="115">
        <v>0</v>
      </c>
      <c r="N3950" s="115">
        <v>0</v>
      </c>
      <c r="O3950" s="115">
        <v>0</v>
      </c>
      <c r="P3950" s="115">
        <v>0</v>
      </c>
      <c r="Q3950" s="115">
        <v>0</v>
      </c>
      <c r="R3950" s="115">
        <v>0</v>
      </c>
      <c r="S3950" s="115">
        <v>0</v>
      </c>
      <c r="T3950" s="115">
        <v>0</v>
      </c>
      <c r="U3950" s="115">
        <v>0</v>
      </c>
      <c r="V3950" s="115">
        <v>0</v>
      </c>
      <c r="W3950" s="115">
        <v>0</v>
      </c>
      <c r="X3950" s="115">
        <v>0</v>
      </c>
      <c r="Y3950" s="115">
        <v>0</v>
      </c>
      <c r="Z3950" s="115">
        <v>0</v>
      </c>
      <c r="AA3950" s="115">
        <v>0</v>
      </c>
      <c r="AB3950" s="115">
        <v>0</v>
      </c>
      <c r="AC3950" s="115">
        <v>0</v>
      </c>
      <c r="AD3950" s="115">
        <v>0</v>
      </c>
      <c r="AE3950" s="115">
        <v>0</v>
      </c>
      <c r="AF3950" s="115">
        <v>0</v>
      </c>
      <c r="AG3950" s="115">
        <v>0</v>
      </c>
    </row>
    <row r="3951" spans="1:33">
      <c r="A3951" s="115" t="s">
        <v>5670</v>
      </c>
      <c r="B3951" s="115" t="s">
        <v>19</v>
      </c>
      <c r="C3951" s="115">
        <v>0</v>
      </c>
      <c r="D3951" s="115">
        <v>0</v>
      </c>
      <c r="E3951" s="115">
        <v>0</v>
      </c>
      <c r="F3951" s="115">
        <v>0</v>
      </c>
      <c r="G3951" s="115">
        <v>0</v>
      </c>
      <c r="H3951" s="115">
        <v>0</v>
      </c>
      <c r="I3951" s="115">
        <v>0</v>
      </c>
      <c r="J3951" s="115">
        <v>0</v>
      </c>
      <c r="K3951" s="115">
        <v>0</v>
      </c>
      <c r="L3951" s="115">
        <v>0</v>
      </c>
      <c r="M3951" s="115">
        <v>0</v>
      </c>
      <c r="N3951" s="115">
        <v>0</v>
      </c>
      <c r="O3951" s="115">
        <v>0</v>
      </c>
      <c r="P3951" s="115">
        <v>0</v>
      </c>
      <c r="Q3951" s="115">
        <v>0</v>
      </c>
      <c r="R3951" s="115">
        <v>0</v>
      </c>
      <c r="S3951" s="115">
        <v>0</v>
      </c>
      <c r="T3951" s="115">
        <v>0</v>
      </c>
      <c r="U3951" s="115">
        <v>0</v>
      </c>
      <c r="V3951" s="115">
        <v>0</v>
      </c>
      <c r="W3951" s="115">
        <v>0</v>
      </c>
      <c r="X3951" s="115">
        <v>0</v>
      </c>
      <c r="Y3951" s="115">
        <v>0</v>
      </c>
      <c r="Z3951" s="115">
        <v>0</v>
      </c>
      <c r="AA3951" s="115">
        <v>0</v>
      </c>
      <c r="AB3951" s="115">
        <v>0</v>
      </c>
      <c r="AC3951" s="115">
        <v>0</v>
      </c>
      <c r="AD3951" s="115">
        <v>0</v>
      </c>
      <c r="AE3951" s="115">
        <v>0</v>
      </c>
      <c r="AF3951" s="115">
        <v>0</v>
      </c>
      <c r="AG3951" s="115">
        <v>0</v>
      </c>
    </row>
    <row r="3952" spans="1:33">
      <c r="A3952" s="115" t="s">
        <v>5671</v>
      </c>
      <c r="B3952" s="115" t="s">
        <v>19</v>
      </c>
      <c r="C3952" s="115">
        <v>0</v>
      </c>
      <c r="D3952" s="115">
        <v>0</v>
      </c>
      <c r="E3952" s="115">
        <v>0</v>
      </c>
      <c r="F3952" s="115">
        <v>0</v>
      </c>
      <c r="G3952" s="115">
        <v>0</v>
      </c>
      <c r="H3952" s="115">
        <v>0</v>
      </c>
      <c r="I3952" s="115">
        <v>0</v>
      </c>
      <c r="J3952" s="115">
        <v>0</v>
      </c>
      <c r="K3952" s="115">
        <v>0</v>
      </c>
      <c r="L3952" s="115">
        <v>0</v>
      </c>
      <c r="M3952" s="115">
        <v>0</v>
      </c>
      <c r="N3952" s="115">
        <v>0</v>
      </c>
      <c r="O3952" s="115">
        <v>0</v>
      </c>
      <c r="P3952" s="115">
        <v>0</v>
      </c>
      <c r="Q3952" s="115">
        <v>0</v>
      </c>
      <c r="R3952" s="115">
        <v>0</v>
      </c>
      <c r="S3952" s="115">
        <v>0</v>
      </c>
      <c r="T3952" s="115">
        <v>0</v>
      </c>
      <c r="U3952" s="115">
        <v>0</v>
      </c>
      <c r="V3952" s="115">
        <v>0</v>
      </c>
      <c r="W3952" s="115">
        <v>0</v>
      </c>
      <c r="X3952" s="115">
        <v>0</v>
      </c>
      <c r="Y3952" s="115">
        <v>0</v>
      </c>
      <c r="Z3952" s="115">
        <v>0</v>
      </c>
      <c r="AA3952" s="115">
        <v>0</v>
      </c>
      <c r="AB3952" s="115">
        <v>0</v>
      </c>
      <c r="AC3952" s="115">
        <v>0</v>
      </c>
      <c r="AD3952" s="115">
        <v>0</v>
      </c>
      <c r="AE3952" s="115">
        <v>0</v>
      </c>
      <c r="AF3952" s="115">
        <v>0</v>
      </c>
      <c r="AG3952" s="115">
        <v>0</v>
      </c>
    </row>
    <row r="3953" spans="1:33">
      <c r="A3953" s="115" t="s">
        <v>5672</v>
      </c>
      <c r="B3953" s="115" t="s">
        <v>19</v>
      </c>
      <c r="C3953" s="115">
        <v>0</v>
      </c>
      <c r="D3953" s="115">
        <v>0</v>
      </c>
      <c r="E3953" s="115">
        <v>0</v>
      </c>
      <c r="F3953" s="115">
        <v>0</v>
      </c>
      <c r="G3953" s="115">
        <v>0</v>
      </c>
      <c r="H3953" s="115">
        <v>0</v>
      </c>
      <c r="I3953" s="115">
        <v>0</v>
      </c>
      <c r="J3953" s="115">
        <v>0</v>
      </c>
      <c r="K3953" s="115">
        <v>0</v>
      </c>
      <c r="L3953" s="115">
        <v>0</v>
      </c>
      <c r="M3953" s="115">
        <v>0</v>
      </c>
      <c r="N3953" s="115">
        <v>0</v>
      </c>
      <c r="O3953" s="115">
        <v>0</v>
      </c>
      <c r="P3953" s="115">
        <v>0</v>
      </c>
      <c r="Q3953" s="115">
        <v>0</v>
      </c>
      <c r="R3953" s="115">
        <v>0</v>
      </c>
      <c r="S3953" s="115">
        <v>0</v>
      </c>
      <c r="T3953" s="115">
        <v>0</v>
      </c>
      <c r="U3953" s="115">
        <v>0</v>
      </c>
      <c r="V3953" s="115">
        <v>0</v>
      </c>
      <c r="W3953" s="115">
        <v>0</v>
      </c>
      <c r="X3953" s="115">
        <v>0</v>
      </c>
      <c r="Y3953" s="115">
        <v>0</v>
      </c>
      <c r="Z3953" s="115">
        <v>0</v>
      </c>
      <c r="AA3953" s="115">
        <v>0</v>
      </c>
      <c r="AB3953" s="115">
        <v>0</v>
      </c>
      <c r="AC3953" s="115">
        <v>0</v>
      </c>
      <c r="AD3953" s="115">
        <v>0</v>
      </c>
      <c r="AE3953" s="115">
        <v>0</v>
      </c>
      <c r="AF3953" s="115">
        <v>0</v>
      </c>
      <c r="AG3953" s="115">
        <v>0</v>
      </c>
    </row>
    <row r="3954" spans="1:33">
      <c r="A3954" s="115" t="s">
        <v>5673</v>
      </c>
      <c r="B3954" s="115" t="s">
        <v>19</v>
      </c>
      <c r="C3954" s="115">
        <v>0</v>
      </c>
      <c r="D3954" s="115">
        <v>0</v>
      </c>
      <c r="E3954" s="115">
        <v>0</v>
      </c>
      <c r="F3954" s="115">
        <v>0</v>
      </c>
      <c r="G3954" s="115">
        <v>0</v>
      </c>
      <c r="H3954" s="115">
        <v>0</v>
      </c>
      <c r="I3954" s="115">
        <v>0</v>
      </c>
      <c r="J3954" s="115">
        <v>0</v>
      </c>
      <c r="K3954" s="115">
        <v>0</v>
      </c>
      <c r="L3954" s="115">
        <v>0</v>
      </c>
      <c r="M3954" s="115">
        <v>0</v>
      </c>
      <c r="N3954" s="115">
        <v>0</v>
      </c>
      <c r="O3954" s="115">
        <v>0</v>
      </c>
      <c r="P3954" s="115">
        <v>0</v>
      </c>
      <c r="Q3954" s="115">
        <v>0</v>
      </c>
      <c r="R3954" s="115">
        <v>0</v>
      </c>
      <c r="S3954" s="115">
        <v>0</v>
      </c>
      <c r="T3954" s="115">
        <v>0</v>
      </c>
      <c r="U3954" s="115">
        <v>0</v>
      </c>
      <c r="V3954" s="115">
        <v>0</v>
      </c>
      <c r="W3954" s="115">
        <v>0</v>
      </c>
      <c r="X3954" s="115">
        <v>0</v>
      </c>
      <c r="Y3954" s="115">
        <v>0</v>
      </c>
      <c r="Z3954" s="115">
        <v>0</v>
      </c>
      <c r="AA3954" s="115">
        <v>0</v>
      </c>
      <c r="AB3954" s="115">
        <v>0</v>
      </c>
      <c r="AC3954" s="115">
        <v>0</v>
      </c>
      <c r="AD3954" s="115">
        <v>0</v>
      </c>
      <c r="AE3954" s="115">
        <v>0</v>
      </c>
      <c r="AF3954" s="115">
        <v>0</v>
      </c>
      <c r="AG3954" s="115">
        <v>0</v>
      </c>
    </row>
    <row r="3955" spans="1:33">
      <c r="A3955" s="115" t="s">
        <v>5674</v>
      </c>
      <c r="B3955" s="115" t="s">
        <v>19</v>
      </c>
      <c r="C3955" s="115">
        <v>0</v>
      </c>
      <c r="D3955" s="115">
        <v>0</v>
      </c>
      <c r="E3955" s="115">
        <v>0</v>
      </c>
      <c r="F3955" s="115">
        <v>0</v>
      </c>
      <c r="G3955" s="115">
        <v>0</v>
      </c>
      <c r="H3955" s="115">
        <v>0</v>
      </c>
      <c r="I3955" s="115">
        <v>0</v>
      </c>
      <c r="J3955" s="115">
        <v>0</v>
      </c>
      <c r="K3955" s="115">
        <v>0</v>
      </c>
      <c r="L3955" s="115">
        <v>0</v>
      </c>
      <c r="M3955" s="115">
        <v>0</v>
      </c>
      <c r="N3955" s="115">
        <v>0</v>
      </c>
      <c r="O3955" s="115">
        <v>0</v>
      </c>
      <c r="P3955" s="115">
        <v>0</v>
      </c>
      <c r="Q3955" s="115">
        <v>0</v>
      </c>
      <c r="R3955" s="115">
        <v>0</v>
      </c>
      <c r="S3955" s="115">
        <v>0</v>
      </c>
      <c r="T3955" s="115">
        <v>0</v>
      </c>
      <c r="U3955" s="115">
        <v>0</v>
      </c>
      <c r="V3955" s="115">
        <v>0</v>
      </c>
      <c r="W3955" s="115">
        <v>0</v>
      </c>
      <c r="X3955" s="115">
        <v>0</v>
      </c>
      <c r="Y3955" s="115">
        <v>0</v>
      </c>
      <c r="Z3955" s="115">
        <v>0</v>
      </c>
      <c r="AA3955" s="115">
        <v>0</v>
      </c>
      <c r="AB3955" s="115">
        <v>0</v>
      </c>
      <c r="AC3955" s="115">
        <v>0</v>
      </c>
      <c r="AD3955" s="115">
        <v>0</v>
      </c>
      <c r="AE3955" s="115">
        <v>0</v>
      </c>
      <c r="AF3955" s="115">
        <v>0</v>
      </c>
      <c r="AG3955" s="115">
        <v>0</v>
      </c>
    </row>
    <row r="3956" spans="1:33">
      <c r="A3956" s="115" t="s">
        <v>5675</v>
      </c>
      <c r="B3956" s="115" t="s">
        <v>19</v>
      </c>
      <c r="C3956" s="115">
        <v>0</v>
      </c>
      <c r="D3956" s="115">
        <v>0</v>
      </c>
      <c r="E3956" s="115">
        <v>0</v>
      </c>
      <c r="F3956" s="115">
        <v>0</v>
      </c>
      <c r="G3956" s="115">
        <v>0</v>
      </c>
      <c r="H3956" s="115">
        <v>0</v>
      </c>
      <c r="I3956" s="115">
        <v>0</v>
      </c>
      <c r="J3956" s="115">
        <v>0</v>
      </c>
      <c r="K3956" s="115">
        <v>0</v>
      </c>
      <c r="L3956" s="115">
        <v>0</v>
      </c>
      <c r="M3956" s="115">
        <v>0</v>
      </c>
      <c r="N3956" s="115">
        <v>0</v>
      </c>
      <c r="O3956" s="115">
        <v>0</v>
      </c>
      <c r="P3956" s="115">
        <v>0</v>
      </c>
      <c r="Q3956" s="115">
        <v>0</v>
      </c>
      <c r="R3956" s="115">
        <v>0</v>
      </c>
      <c r="S3956" s="115">
        <v>0</v>
      </c>
      <c r="T3956" s="115">
        <v>0</v>
      </c>
      <c r="U3956" s="115">
        <v>0</v>
      </c>
      <c r="V3956" s="115">
        <v>0</v>
      </c>
      <c r="W3956" s="115">
        <v>0</v>
      </c>
      <c r="X3956" s="115">
        <v>0</v>
      </c>
      <c r="Y3956" s="115">
        <v>0</v>
      </c>
      <c r="Z3956" s="115">
        <v>0</v>
      </c>
      <c r="AA3956" s="115">
        <v>0</v>
      </c>
      <c r="AB3956" s="115">
        <v>0</v>
      </c>
      <c r="AC3956" s="115">
        <v>0</v>
      </c>
      <c r="AD3956" s="115">
        <v>0</v>
      </c>
      <c r="AE3956" s="115">
        <v>0</v>
      </c>
      <c r="AF3956" s="115">
        <v>0</v>
      </c>
      <c r="AG3956" s="115">
        <v>0</v>
      </c>
    </row>
    <row r="3957" spans="1:33">
      <c r="A3957" s="115" t="s">
        <v>5676</v>
      </c>
      <c r="B3957" s="115" t="s">
        <v>19</v>
      </c>
      <c r="C3957" s="115">
        <v>0</v>
      </c>
      <c r="D3957" s="115">
        <v>0</v>
      </c>
      <c r="E3957" s="115">
        <v>0</v>
      </c>
      <c r="F3957" s="115">
        <v>0</v>
      </c>
      <c r="G3957" s="115">
        <v>0</v>
      </c>
      <c r="H3957" s="115">
        <v>0</v>
      </c>
      <c r="I3957" s="115">
        <v>0</v>
      </c>
      <c r="J3957" s="115">
        <v>0</v>
      </c>
      <c r="K3957" s="115">
        <v>0</v>
      </c>
      <c r="L3957" s="115">
        <v>0</v>
      </c>
      <c r="M3957" s="115">
        <v>0</v>
      </c>
      <c r="N3957" s="115">
        <v>0</v>
      </c>
      <c r="O3957" s="115">
        <v>0</v>
      </c>
      <c r="P3957" s="115">
        <v>0</v>
      </c>
      <c r="Q3957" s="115">
        <v>0</v>
      </c>
      <c r="R3957" s="115">
        <v>0</v>
      </c>
      <c r="S3957" s="115">
        <v>0</v>
      </c>
      <c r="T3957" s="115">
        <v>0</v>
      </c>
      <c r="U3957" s="115">
        <v>0</v>
      </c>
      <c r="V3957" s="115">
        <v>0</v>
      </c>
      <c r="W3957" s="115">
        <v>0</v>
      </c>
      <c r="X3957" s="115">
        <v>0</v>
      </c>
      <c r="Y3957" s="115">
        <v>0</v>
      </c>
      <c r="Z3957" s="115">
        <v>0</v>
      </c>
      <c r="AA3957" s="115">
        <v>0</v>
      </c>
      <c r="AB3957" s="115">
        <v>0</v>
      </c>
      <c r="AC3957" s="115">
        <v>0</v>
      </c>
      <c r="AD3957" s="115">
        <v>0</v>
      </c>
      <c r="AE3957" s="115">
        <v>0</v>
      </c>
      <c r="AF3957" s="115">
        <v>0</v>
      </c>
      <c r="AG3957" s="115">
        <v>0</v>
      </c>
    </row>
    <row r="3958" spans="1:33">
      <c r="A3958" s="115" t="s">
        <v>5677</v>
      </c>
      <c r="B3958" s="115" t="s">
        <v>19</v>
      </c>
      <c r="C3958" s="115">
        <v>0</v>
      </c>
      <c r="D3958" s="115">
        <v>0</v>
      </c>
      <c r="E3958" s="115">
        <v>0</v>
      </c>
      <c r="F3958" s="115">
        <v>0</v>
      </c>
      <c r="G3958" s="115">
        <v>0</v>
      </c>
      <c r="H3958" s="115">
        <v>0</v>
      </c>
      <c r="I3958" s="115">
        <v>0</v>
      </c>
      <c r="J3958" s="115">
        <v>0</v>
      </c>
      <c r="K3958" s="115">
        <v>0</v>
      </c>
      <c r="L3958" s="115">
        <v>0</v>
      </c>
      <c r="M3958" s="115">
        <v>0</v>
      </c>
      <c r="N3958" s="115">
        <v>0</v>
      </c>
      <c r="O3958" s="115">
        <v>0</v>
      </c>
      <c r="P3958" s="115">
        <v>0</v>
      </c>
      <c r="Q3958" s="115">
        <v>0</v>
      </c>
      <c r="R3958" s="115">
        <v>0</v>
      </c>
      <c r="S3958" s="115">
        <v>0</v>
      </c>
      <c r="T3958" s="115">
        <v>0</v>
      </c>
      <c r="U3958" s="115">
        <v>0</v>
      </c>
      <c r="V3958" s="115">
        <v>0</v>
      </c>
      <c r="W3958" s="115">
        <v>0</v>
      </c>
      <c r="X3958" s="115">
        <v>0</v>
      </c>
      <c r="Y3958" s="115">
        <v>0</v>
      </c>
      <c r="Z3958" s="115">
        <v>0</v>
      </c>
      <c r="AA3958" s="115">
        <v>0</v>
      </c>
      <c r="AB3958" s="115">
        <v>0</v>
      </c>
      <c r="AC3958" s="115">
        <v>0</v>
      </c>
      <c r="AD3958" s="115">
        <v>0</v>
      </c>
      <c r="AE3958" s="115">
        <v>0</v>
      </c>
      <c r="AF3958" s="115">
        <v>0</v>
      </c>
      <c r="AG3958" s="115">
        <v>0</v>
      </c>
    </row>
    <row r="3959" spans="1:33">
      <c r="A3959" s="115" t="s">
        <v>5678</v>
      </c>
      <c r="B3959" s="115" t="s">
        <v>19</v>
      </c>
      <c r="C3959" s="115">
        <v>0</v>
      </c>
      <c r="D3959" s="115">
        <v>0</v>
      </c>
      <c r="E3959" s="115">
        <v>0</v>
      </c>
      <c r="F3959" s="115">
        <v>0</v>
      </c>
      <c r="G3959" s="115">
        <v>0</v>
      </c>
      <c r="H3959" s="115">
        <v>0</v>
      </c>
      <c r="I3959" s="115">
        <v>0</v>
      </c>
      <c r="J3959" s="115">
        <v>0</v>
      </c>
      <c r="K3959" s="115">
        <v>0</v>
      </c>
      <c r="L3959" s="115">
        <v>0</v>
      </c>
      <c r="M3959" s="115">
        <v>0</v>
      </c>
      <c r="N3959" s="115">
        <v>0</v>
      </c>
      <c r="O3959" s="115">
        <v>0</v>
      </c>
      <c r="P3959" s="115">
        <v>0</v>
      </c>
      <c r="Q3959" s="115">
        <v>0</v>
      </c>
      <c r="R3959" s="115">
        <v>0</v>
      </c>
      <c r="S3959" s="115">
        <v>0</v>
      </c>
      <c r="T3959" s="115">
        <v>0</v>
      </c>
      <c r="U3959" s="115">
        <v>0</v>
      </c>
      <c r="V3959" s="115">
        <v>0</v>
      </c>
      <c r="W3959" s="115">
        <v>0</v>
      </c>
      <c r="X3959" s="115">
        <v>0</v>
      </c>
      <c r="Y3959" s="115">
        <v>0</v>
      </c>
      <c r="Z3959" s="115">
        <v>0</v>
      </c>
      <c r="AA3959" s="115">
        <v>0</v>
      </c>
      <c r="AB3959" s="115">
        <v>0</v>
      </c>
      <c r="AC3959" s="115">
        <v>0</v>
      </c>
      <c r="AD3959" s="115">
        <v>0</v>
      </c>
      <c r="AE3959" s="115">
        <v>0</v>
      </c>
      <c r="AF3959" s="115">
        <v>0</v>
      </c>
      <c r="AG3959" s="115">
        <v>0</v>
      </c>
    </row>
    <row r="3960" spans="1:33">
      <c r="A3960" s="115" t="s">
        <v>5679</v>
      </c>
      <c r="B3960" s="115" t="s">
        <v>19</v>
      </c>
      <c r="C3960" s="115">
        <v>0</v>
      </c>
      <c r="D3960" s="115">
        <v>0</v>
      </c>
      <c r="E3960" s="115">
        <v>0</v>
      </c>
      <c r="F3960" s="115">
        <v>0</v>
      </c>
      <c r="G3960" s="115">
        <v>0</v>
      </c>
      <c r="H3960" s="115">
        <v>0</v>
      </c>
      <c r="I3960" s="115">
        <v>0</v>
      </c>
      <c r="J3960" s="115">
        <v>0</v>
      </c>
      <c r="K3960" s="115">
        <v>0</v>
      </c>
      <c r="L3960" s="115">
        <v>0</v>
      </c>
      <c r="M3960" s="115">
        <v>0</v>
      </c>
      <c r="N3960" s="115">
        <v>0</v>
      </c>
      <c r="O3960" s="115">
        <v>0</v>
      </c>
      <c r="P3960" s="115">
        <v>0</v>
      </c>
      <c r="Q3960" s="115">
        <v>0</v>
      </c>
      <c r="R3960" s="115">
        <v>0</v>
      </c>
      <c r="S3960" s="115">
        <v>0</v>
      </c>
      <c r="T3960" s="115">
        <v>0</v>
      </c>
      <c r="U3960" s="115">
        <v>0</v>
      </c>
      <c r="V3960" s="115">
        <v>0</v>
      </c>
      <c r="W3960" s="115">
        <v>0</v>
      </c>
      <c r="X3960" s="115">
        <v>0</v>
      </c>
      <c r="Y3960" s="115">
        <v>0</v>
      </c>
      <c r="Z3960" s="115">
        <v>0</v>
      </c>
      <c r="AA3960" s="115">
        <v>0</v>
      </c>
      <c r="AB3960" s="115">
        <v>0</v>
      </c>
      <c r="AC3960" s="115">
        <v>0</v>
      </c>
      <c r="AD3960" s="115">
        <v>0</v>
      </c>
      <c r="AE3960" s="115">
        <v>0</v>
      </c>
      <c r="AF3960" s="115">
        <v>0</v>
      </c>
      <c r="AG3960" s="115">
        <v>0</v>
      </c>
    </row>
    <row r="3961" spans="1:33">
      <c r="A3961" s="115" t="s">
        <v>5680</v>
      </c>
      <c r="B3961" s="115" t="s">
        <v>19</v>
      </c>
      <c r="C3961" s="115">
        <v>0</v>
      </c>
      <c r="D3961" s="115">
        <v>0</v>
      </c>
      <c r="E3961" s="115">
        <v>0</v>
      </c>
      <c r="F3961" s="115">
        <v>0</v>
      </c>
      <c r="G3961" s="115">
        <v>0</v>
      </c>
      <c r="H3961" s="115">
        <v>0</v>
      </c>
      <c r="I3961" s="115">
        <v>0</v>
      </c>
      <c r="J3961" s="115">
        <v>0</v>
      </c>
      <c r="K3961" s="115">
        <v>0</v>
      </c>
      <c r="L3961" s="115">
        <v>0</v>
      </c>
      <c r="M3961" s="115">
        <v>0</v>
      </c>
      <c r="N3961" s="115">
        <v>0</v>
      </c>
      <c r="O3961" s="115">
        <v>0</v>
      </c>
      <c r="P3961" s="115">
        <v>0</v>
      </c>
      <c r="Q3961" s="115">
        <v>0</v>
      </c>
      <c r="R3961" s="115">
        <v>0</v>
      </c>
      <c r="S3961" s="115">
        <v>0</v>
      </c>
      <c r="T3961" s="115">
        <v>0</v>
      </c>
      <c r="U3961" s="115">
        <v>0</v>
      </c>
      <c r="V3961" s="115">
        <v>0</v>
      </c>
      <c r="W3961" s="115">
        <v>0</v>
      </c>
      <c r="X3961" s="115">
        <v>0</v>
      </c>
      <c r="Y3961" s="115">
        <v>0</v>
      </c>
      <c r="Z3961" s="115">
        <v>0</v>
      </c>
      <c r="AA3961" s="115">
        <v>0</v>
      </c>
      <c r="AB3961" s="115">
        <v>0</v>
      </c>
      <c r="AC3961" s="115">
        <v>0</v>
      </c>
      <c r="AD3961" s="115">
        <v>0</v>
      </c>
      <c r="AE3961" s="115">
        <v>0</v>
      </c>
      <c r="AF3961" s="115">
        <v>0</v>
      </c>
      <c r="AG3961" s="115">
        <v>0</v>
      </c>
    </row>
    <row r="3962" spans="1:33">
      <c r="A3962" s="115" t="s">
        <v>5681</v>
      </c>
      <c r="B3962" s="115" t="s">
        <v>19</v>
      </c>
      <c r="C3962" s="115">
        <v>0</v>
      </c>
      <c r="D3962" s="115">
        <v>0</v>
      </c>
      <c r="E3962" s="115">
        <v>0</v>
      </c>
      <c r="F3962" s="115">
        <v>0</v>
      </c>
      <c r="G3962" s="115">
        <v>0</v>
      </c>
      <c r="H3962" s="115">
        <v>0</v>
      </c>
      <c r="I3962" s="115">
        <v>0</v>
      </c>
      <c r="J3962" s="115">
        <v>0</v>
      </c>
      <c r="K3962" s="115">
        <v>0</v>
      </c>
      <c r="L3962" s="115">
        <v>0</v>
      </c>
      <c r="M3962" s="115">
        <v>0</v>
      </c>
      <c r="N3962" s="115">
        <v>0</v>
      </c>
      <c r="O3962" s="115">
        <v>0</v>
      </c>
      <c r="P3962" s="115">
        <v>0</v>
      </c>
      <c r="Q3962" s="115">
        <v>0</v>
      </c>
      <c r="R3962" s="115">
        <v>0</v>
      </c>
      <c r="S3962" s="115">
        <v>0</v>
      </c>
      <c r="T3962" s="115">
        <v>0</v>
      </c>
      <c r="U3962" s="115">
        <v>0</v>
      </c>
      <c r="V3962" s="115">
        <v>0</v>
      </c>
      <c r="W3962" s="115">
        <v>0</v>
      </c>
      <c r="X3962" s="115">
        <v>0</v>
      </c>
      <c r="Y3962" s="115">
        <v>0</v>
      </c>
      <c r="Z3962" s="115">
        <v>0</v>
      </c>
      <c r="AA3962" s="115">
        <v>0</v>
      </c>
      <c r="AB3962" s="115">
        <v>0</v>
      </c>
      <c r="AC3962" s="115">
        <v>0</v>
      </c>
      <c r="AD3962" s="115">
        <v>0</v>
      </c>
      <c r="AE3962" s="115">
        <v>0</v>
      </c>
      <c r="AF3962" s="115">
        <v>0</v>
      </c>
      <c r="AG3962" s="115">
        <v>0</v>
      </c>
    </row>
    <row r="3963" spans="1:33">
      <c r="A3963" s="115" t="s">
        <v>5682</v>
      </c>
      <c r="B3963" s="115" t="s">
        <v>19</v>
      </c>
      <c r="C3963" s="115">
        <v>0</v>
      </c>
      <c r="D3963" s="115">
        <v>0</v>
      </c>
      <c r="E3963" s="115">
        <v>0</v>
      </c>
      <c r="F3963" s="115">
        <v>0</v>
      </c>
      <c r="G3963" s="115">
        <v>0</v>
      </c>
      <c r="H3963" s="115">
        <v>0</v>
      </c>
      <c r="I3963" s="115">
        <v>0</v>
      </c>
      <c r="J3963" s="115">
        <v>0</v>
      </c>
      <c r="K3963" s="115">
        <v>0</v>
      </c>
      <c r="L3963" s="115">
        <v>0</v>
      </c>
      <c r="M3963" s="115">
        <v>0</v>
      </c>
      <c r="N3963" s="115">
        <v>0</v>
      </c>
      <c r="O3963" s="115">
        <v>0</v>
      </c>
      <c r="P3963" s="115">
        <v>0</v>
      </c>
      <c r="Q3963" s="115">
        <v>0</v>
      </c>
      <c r="R3963" s="115">
        <v>0</v>
      </c>
      <c r="S3963" s="115">
        <v>0</v>
      </c>
      <c r="T3963" s="115">
        <v>0</v>
      </c>
      <c r="U3963" s="115">
        <v>0</v>
      </c>
      <c r="V3963" s="115">
        <v>0</v>
      </c>
      <c r="W3963" s="115">
        <v>0</v>
      </c>
      <c r="X3963" s="115">
        <v>0</v>
      </c>
      <c r="Y3963" s="115">
        <v>0</v>
      </c>
      <c r="Z3963" s="115">
        <v>0</v>
      </c>
      <c r="AA3963" s="115">
        <v>0</v>
      </c>
      <c r="AB3963" s="115">
        <v>0</v>
      </c>
      <c r="AC3963" s="115">
        <v>0</v>
      </c>
      <c r="AD3963" s="115">
        <v>0</v>
      </c>
      <c r="AE3963" s="115">
        <v>0</v>
      </c>
      <c r="AF3963" s="115">
        <v>0</v>
      </c>
      <c r="AG3963" s="115">
        <v>0</v>
      </c>
    </row>
    <row r="3964" spans="1:33">
      <c r="A3964" s="115" t="s">
        <v>5683</v>
      </c>
      <c r="B3964" s="115" t="s">
        <v>19</v>
      </c>
      <c r="C3964" s="115">
        <v>0</v>
      </c>
      <c r="D3964" s="115">
        <v>0</v>
      </c>
      <c r="E3964" s="115">
        <v>0</v>
      </c>
      <c r="F3964" s="115">
        <v>0</v>
      </c>
      <c r="G3964" s="115">
        <v>0</v>
      </c>
      <c r="H3964" s="115">
        <v>0</v>
      </c>
      <c r="I3964" s="115">
        <v>0</v>
      </c>
      <c r="J3964" s="115">
        <v>0</v>
      </c>
      <c r="K3964" s="115">
        <v>0</v>
      </c>
      <c r="L3964" s="115">
        <v>0</v>
      </c>
      <c r="M3964" s="115">
        <v>0</v>
      </c>
      <c r="N3964" s="115">
        <v>0</v>
      </c>
      <c r="O3964" s="115">
        <v>0</v>
      </c>
      <c r="P3964" s="115">
        <v>0</v>
      </c>
      <c r="Q3964" s="115">
        <v>0</v>
      </c>
      <c r="R3964" s="115">
        <v>0</v>
      </c>
      <c r="S3964" s="115">
        <v>0</v>
      </c>
      <c r="T3964" s="115">
        <v>0</v>
      </c>
      <c r="U3964" s="115">
        <v>0</v>
      </c>
      <c r="V3964" s="115">
        <v>0</v>
      </c>
      <c r="W3964" s="115">
        <v>0</v>
      </c>
      <c r="X3964" s="115">
        <v>0</v>
      </c>
      <c r="Y3964" s="115">
        <v>0</v>
      </c>
      <c r="Z3964" s="115">
        <v>0</v>
      </c>
      <c r="AA3964" s="115">
        <v>0</v>
      </c>
      <c r="AB3964" s="115">
        <v>0</v>
      </c>
      <c r="AC3964" s="115">
        <v>0</v>
      </c>
      <c r="AD3964" s="115">
        <v>0</v>
      </c>
      <c r="AE3964" s="115">
        <v>0</v>
      </c>
      <c r="AF3964" s="115">
        <v>0</v>
      </c>
      <c r="AG3964" s="115">
        <v>0</v>
      </c>
    </row>
    <row r="3965" spans="1:33">
      <c r="A3965" s="115" t="s">
        <v>5684</v>
      </c>
      <c r="B3965" s="115" t="s">
        <v>19</v>
      </c>
      <c r="C3965" s="115">
        <v>0</v>
      </c>
      <c r="D3965" s="115">
        <v>0</v>
      </c>
      <c r="E3965" s="115">
        <v>0</v>
      </c>
      <c r="F3965" s="115">
        <v>0</v>
      </c>
      <c r="G3965" s="115">
        <v>0</v>
      </c>
      <c r="H3965" s="115">
        <v>0</v>
      </c>
      <c r="I3965" s="115">
        <v>0</v>
      </c>
      <c r="J3965" s="115">
        <v>0</v>
      </c>
      <c r="K3965" s="115">
        <v>0</v>
      </c>
      <c r="L3965" s="115">
        <v>0</v>
      </c>
      <c r="M3965" s="115">
        <v>0</v>
      </c>
      <c r="N3965" s="115">
        <v>0</v>
      </c>
      <c r="O3965" s="115">
        <v>0</v>
      </c>
      <c r="P3965" s="115">
        <v>0</v>
      </c>
      <c r="Q3965" s="115">
        <v>0</v>
      </c>
      <c r="R3965" s="115">
        <v>0</v>
      </c>
      <c r="S3965" s="115">
        <v>0</v>
      </c>
      <c r="T3965" s="115">
        <v>0</v>
      </c>
      <c r="U3965" s="115">
        <v>0</v>
      </c>
      <c r="V3965" s="115">
        <v>0</v>
      </c>
      <c r="W3965" s="115">
        <v>0</v>
      </c>
      <c r="X3965" s="115">
        <v>0</v>
      </c>
      <c r="Y3965" s="115">
        <v>0</v>
      </c>
      <c r="Z3965" s="115">
        <v>0</v>
      </c>
      <c r="AA3965" s="115">
        <v>0</v>
      </c>
      <c r="AB3965" s="115">
        <v>0</v>
      </c>
      <c r="AC3965" s="115">
        <v>0</v>
      </c>
      <c r="AD3965" s="115">
        <v>0</v>
      </c>
      <c r="AE3965" s="115">
        <v>0</v>
      </c>
      <c r="AF3965" s="115">
        <v>0</v>
      </c>
      <c r="AG3965" s="115">
        <v>0</v>
      </c>
    </row>
    <row r="3966" spans="1:33">
      <c r="A3966" s="115" t="s">
        <v>5685</v>
      </c>
      <c r="B3966" s="115" t="s">
        <v>19</v>
      </c>
      <c r="C3966" s="115">
        <v>0</v>
      </c>
      <c r="D3966" s="115">
        <v>0</v>
      </c>
      <c r="E3966" s="115">
        <v>0</v>
      </c>
      <c r="F3966" s="115">
        <v>0</v>
      </c>
      <c r="G3966" s="115">
        <v>0</v>
      </c>
      <c r="H3966" s="115">
        <v>0</v>
      </c>
      <c r="I3966" s="115">
        <v>0</v>
      </c>
      <c r="J3966" s="115">
        <v>0</v>
      </c>
      <c r="K3966" s="115">
        <v>0</v>
      </c>
      <c r="L3966" s="115">
        <v>0</v>
      </c>
      <c r="M3966" s="115">
        <v>0</v>
      </c>
      <c r="N3966" s="115">
        <v>0</v>
      </c>
      <c r="O3966" s="115">
        <v>0</v>
      </c>
      <c r="P3966" s="115">
        <v>0</v>
      </c>
      <c r="Q3966" s="115">
        <v>0</v>
      </c>
      <c r="R3966" s="115">
        <v>0</v>
      </c>
      <c r="S3966" s="115">
        <v>0</v>
      </c>
      <c r="T3966" s="115">
        <v>0</v>
      </c>
      <c r="U3966" s="115">
        <v>0</v>
      </c>
      <c r="V3966" s="115">
        <v>0</v>
      </c>
      <c r="W3966" s="115">
        <v>0</v>
      </c>
      <c r="X3966" s="115">
        <v>0</v>
      </c>
      <c r="Y3966" s="115">
        <v>0</v>
      </c>
      <c r="Z3966" s="115">
        <v>0</v>
      </c>
      <c r="AA3966" s="115">
        <v>0</v>
      </c>
      <c r="AB3966" s="115">
        <v>0</v>
      </c>
      <c r="AC3966" s="115">
        <v>0</v>
      </c>
      <c r="AD3966" s="115">
        <v>0</v>
      </c>
      <c r="AE3966" s="115">
        <v>0</v>
      </c>
      <c r="AF3966" s="115">
        <v>0</v>
      </c>
      <c r="AG3966" s="115">
        <v>0</v>
      </c>
    </row>
    <row r="3967" spans="1:33">
      <c r="A3967" s="115" t="s">
        <v>5686</v>
      </c>
      <c r="B3967" s="115" t="s">
        <v>19</v>
      </c>
      <c r="C3967" s="115">
        <v>0</v>
      </c>
      <c r="D3967" s="115">
        <v>0</v>
      </c>
      <c r="E3967" s="115">
        <v>0</v>
      </c>
      <c r="F3967" s="115">
        <v>0</v>
      </c>
      <c r="G3967" s="115">
        <v>0</v>
      </c>
      <c r="H3967" s="115">
        <v>0</v>
      </c>
      <c r="I3967" s="115">
        <v>0</v>
      </c>
      <c r="J3967" s="115">
        <v>0</v>
      </c>
      <c r="K3967" s="115">
        <v>0</v>
      </c>
      <c r="L3967" s="115">
        <v>0</v>
      </c>
      <c r="M3967" s="115">
        <v>0</v>
      </c>
      <c r="N3967" s="115">
        <v>0</v>
      </c>
      <c r="O3967" s="115">
        <v>0</v>
      </c>
      <c r="P3967" s="115">
        <v>0</v>
      </c>
      <c r="Q3967" s="115">
        <v>0</v>
      </c>
      <c r="R3967" s="115">
        <v>0</v>
      </c>
      <c r="S3967" s="115">
        <v>0</v>
      </c>
      <c r="T3967" s="115">
        <v>0</v>
      </c>
      <c r="U3967" s="115">
        <v>0</v>
      </c>
      <c r="V3967" s="115">
        <v>0</v>
      </c>
      <c r="W3967" s="115">
        <v>0</v>
      </c>
      <c r="X3967" s="115">
        <v>0</v>
      </c>
      <c r="Y3967" s="115">
        <v>0</v>
      </c>
      <c r="Z3967" s="115">
        <v>0</v>
      </c>
      <c r="AA3967" s="115">
        <v>0</v>
      </c>
      <c r="AB3967" s="115">
        <v>0</v>
      </c>
      <c r="AC3967" s="115">
        <v>0</v>
      </c>
      <c r="AD3967" s="115">
        <v>0</v>
      </c>
      <c r="AE3967" s="115">
        <v>0</v>
      </c>
      <c r="AF3967" s="115">
        <v>0</v>
      </c>
      <c r="AG3967" s="115">
        <v>0</v>
      </c>
    </row>
    <row r="3968" spans="1:33">
      <c r="A3968" s="115" t="s">
        <v>5687</v>
      </c>
      <c r="B3968" s="115" t="s">
        <v>19</v>
      </c>
      <c r="C3968" s="115">
        <v>0</v>
      </c>
      <c r="D3968" s="115">
        <v>0</v>
      </c>
      <c r="E3968" s="115">
        <v>0</v>
      </c>
      <c r="F3968" s="115">
        <v>0</v>
      </c>
      <c r="G3968" s="115">
        <v>0</v>
      </c>
      <c r="H3968" s="115">
        <v>0</v>
      </c>
      <c r="I3968" s="115">
        <v>0</v>
      </c>
      <c r="J3968" s="115">
        <v>0</v>
      </c>
      <c r="K3968" s="115">
        <v>0</v>
      </c>
      <c r="L3968" s="115">
        <v>0</v>
      </c>
      <c r="M3968" s="115">
        <v>0</v>
      </c>
      <c r="N3968" s="115">
        <v>0</v>
      </c>
      <c r="O3968" s="115">
        <v>0</v>
      </c>
      <c r="P3968" s="115">
        <v>0</v>
      </c>
      <c r="Q3968" s="115">
        <v>0</v>
      </c>
      <c r="R3968" s="115">
        <v>0</v>
      </c>
      <c r="S3968" s="115">
        <v>0</v>
      </c>
      <c r="T3968" s="115">
        <v>0</v>
      </c>
      <c r="U3968" s="115">
        <v>0</v>
      </c>
      <c r="V3968" s="115">
        <v>0</v>
      </c>
      <c r="W3968" s="115">
        <v>0</v>
      </c>
      <c r="X3968" s="115">
        <v>0</v>
      </c>
      <c r="Y3968" s="115">
        <v>0</v>
      </c>
      <c r="Z3968" s="115">
        <v>0</v>
      </c>
      <c r="AA3968" s="115">
        <v>0</v>
      </c>
      <c r="AB3968" s="115">
        <v>0</v>
      </c>
      <c r="AC3968" s="115">
        <v>0</v>
      </c>
      <c r="AD3968" s="115">
        <v>0</v>
      </c>
      <c r="AE3968" s="115">
        <v>0</v>
      </c>
      <c r="AF3968" s="115">
        <v>0</v>
      </c>
      <c r="AG3968" s="115">
        <v>0</v>
      </c>
    </row>
    <row r="3969" spans="1:33">
      <c r="A3969" s="115" t="s">
        <v>5688</v>
      </c>
      <c r="B3969" s="115" t="s">
        <v>19</v>
      </c>
      <c r="C3969" s="115">
        <v>0</v>
      </c>
      <c r="D3969" s="115">
        <v>0</v>
      </c>
      <c r="E3969" s="115">
        <v>0</v>
      </c>
      <c r="F3969" s="115">
        <v>0</v>
      </c>
      <c r="G3969" s="115">
        <v>0</v>
      </c>
      <c r="H3969" s="115">
        <v>0</v>
      </c>
      <c r="I3969" s="115">
        <v>0</v>
      </c>
      <c r="J3969" s="115">
        <v>0</v>
      </c>
      <c r="K3969" s="115">
        <v>0</v>
      </c>
      <c r="L3969" s="115">
        <v>0</v>
      </c>
      <c r="M3969" s="115">
        <v>0</v>
      </c>
      <c r="N3969" s="115">
        <v>0</v>
      </c>
      <c r="O3969" s="115">
        <v>0</v>
      </c>
      <c r="P3969" s="115">
        <v>0</v>
      </c>
      <c r="Q3969" s="115">
        <v>0</v>
      </c>
      <c r="R3969" s="115">
        <v>0</v>
      </c>
      <c r="S3969" s="115">
        <v>0</v>
      </c>
      <c r="T3969" s="115">
        <v>0</v>
      </c>
      <c r="U3969" s="115">
        <v>0</v>
      </c>
      <c r="V3969" s="115">
        <v>0</v>
      </c>
      <c r="W3969" s="115">
        <v>0</v>
      </c>
      <c r="X3969" s="115">
        <v>0</v>
      </c>
      <c r="Y3969" s="115">
        <v>0</v>
      </c>
      <c r="Z3969" s="115">
        <v>0</v>
      </c>
      <c r="AA3969" s="115">
        <v>0</v>
      </c>
      <c r="AB3969" s="115">
        <v>0</v>
      </c>
      <c r="AC3969" s="115">
        <v>0</v>
      </c>
      <c r="AD3969" s="115">
        <v>0</v>
      </c>
      <c r="AE3969" s="115">
        <v>0</v>
      </c>
      <c r="AF3969" s="115">
        <v>0</v>
      </c>
      <c r="AG3969" s="115">
        <v>0</v>
      </c>
    </row>
    <row r="3970" spans="1:33">
      <c r="A3970" s="115" t="s">
        <v>5689</v>
      </c>
      <c r="B3970" s="115" t="s">
        <v>19</v>
      </c>
      <c r="C3970" s="115">
        <v>0</v>
      </c>
      <c r="D3970" s="115">
        <v>0</v>
      </c>
      <c r="E3970" s="115">
        <v>0</v>
      </c>
      <c r="F3970" s="115">
        <v>0</v>
      </c>
      <c r="G3970" s="115">
        <v>0</v>
      </c>
      <c r="H3970" s="115">
        <v>0</v>
      </c>
      <c r="I3970" s="115">
        <v>0</v>
      </c>
      <c r="J3970" s="115">
        <v>0</v>
      </c>
      <c r="K3970" s="115">
        <v>0</v>
      </c>
      <c r="L3970" s="115">
        <v>0</v>
      </c>
      <c r="M3970" s="115">
        <v>0</v>
      </c>
      <c r="N3970" s="115">
        <v>0</v>
      </c>
      <c r="O3970" s="115">
        <v>0</v>
      </c>
      <c r="P3970" s="115">
        <v>0</v>
      </c>
      <c r="Q3970" s="115">
        <v>0</v>
      </c>
      <c r="R3970" s="115">
        <v>0</v>
      </c>
      <c r="S3970" s="115">
        <v>0</v>
      </c>
      <c r="T3970" s="115">
        <v>0</v>
      </c>
      <c r="U3970" s="115">
        <v>0</v>
      </c>
      <c r="V3970" s="115">
        <v>0</v>
      </c>
      <c r="W3970" s="115">
        <v>0</v>
      </c>
      <c r="X3970" s="115">
        <v>0</v>
      </c>
      <c r="Y3970" s="115">
        <v>0</v>
      </c>
      <c r="Z3970" s="115">
        <v>0</v>
      </c>
      <c r="AA3970" s="115">
        <v>0</v>
      </c>
      <c r="AB3970" s="115">
        <v>0</v>
      </c>
      <c r="AC3970" s="115">
        <v>0</v>
      </c>
      <c r="AD3970" s="115">
        <v>0</v>
      </c>
      <c r="AE3970" s="115">
        <v>0</v>
      </c>
      <c r="AF3970" s="115">
        <v>0</v>
      </c>
      <c r="AG3970" s="115">
        <v>0</v>
      </c>
    </row>
    <row r="3971" spans="1:33">
      <c r="A3971" s="115" t="s">
        <v>5690</v>
      </c>
      <c r="B3971" s="115" t="s">
        <v>19</v>
      </c>
      <c r="C3971" s="115">
        <v>0</v>
      </c>
      <c r="D3971" s="115">
        <v>0</v>
      </c>
      <c r="E3971" s="115">
        <v>0</v>
      </c>
      <c r="F3971" s="115">
        <v>0</v>
      </c>
      <c r="G3971" s="115">
        <v>0</v>
      </c>
      <c r="H3971" s="115">
        <v>0</v>
      </c>
      <c r="I3971" s="115">
        <v>0</v>
      </c>
      <c r="J3971" s="115">
        <v>0</v>
      </c>
      <c r="K3971" s="115">
        <v>0</v>
      </c>
      <c r="L3971" s="115">
        <v>0</v>
      </c>
      <c r="M3971" s="115">
        <v>0</v>
      </c>
      <c r="N3971" s="115">
        <v>0</v>
      </c>
      <c r="O3971" s="115">
        <v>0</v>
      </c>
      <c r="P3971" s="115">
        <v>0</v>
      </c>
      <c r="Q3971" s="115">
        <v>0</v>
      </c>
      <c r="R3971" s="115">
        <v>0</v>
      </c>
      <c r="S3971" s="115">
        <v>0</v>
      </c>
      <c r="T3971" s="115">
        <v>0</v>
      </c>
      <c r="U3971" s="115">
        <v>0</v>
      </c>
      <c r="V3971" s="115">
        <v>0</v>
      </c>
      <c r="W3971" s="115">
        <v>0</v>
      </c>
      <c r="X3971" s="115">
        <v>0</v>
      </c>
      <c r="Y3971" s="115">
        <v>0</v>
      </c>
      <c r="Z3971" s="115">
        <v>0</v>
      </c>
      <c r="AA3971" s="115">
        <v>0</v>
      </c>
      <c r="AB3971" s="115">
        <v>0</v>
      </c>
      <c r="AC3971" s="115">
        <v>0</v>
      </c>
      <c r="AD3971" s="115">
        <v>0</v>
      </c>
      <c r="AE3971" s="115">
        <v>0</v>
      </c>
      <c r="AF3971" s="115">
        <v>0</v>
      </c>
      <c r="AG3971" s="115">
        <v>0</v>
      </c>
    </row>
    <row r="3972" spans="1:33">
      <c r="A3972" s="115" t="s">
        <v>5691</v>
      </c>
      <c r="B3972" s="115" t="s">
        <v>19</v>
      </c>
      <c r="C3972" s="115">
        <v>0</v>
      </c>
      <c r="D3972" s="115">
        <v>0</v>
      </c>
      <c r="E3972" s="115">
        <v>0</v>
      </c>
      <c r="F3972" s="115">
        <v>0</v>
      </c>
      <c r="G3972" s="115">
        <v>0</v>
      </c>
      <c r="H3972" s="115">
        <v>0</v>
      </c>
      <c r="I3972" s="115">
        <v>0</v>
      </c>
      <c r="J3972" s="115">
        <v>0</v>
      </c>
      <c r="K3972" s="115">
        <v>0</v>
      </c>
      <c r="L3972" s="115">
        <v>0</v>
      </c>
      <c r="M3972" s="115">
        <v>0</v>
      </c>
      <c r="N3972" s="115">
        <v>0</v>
      </c>
      <c r="O3972" s="115">
        <v>0</v>
      </c>
      <c r="P3972" s="115">
        <v>0</v>
      </c>
      <c r="Q3972" s="115">
        <v>0</v>
      </c>
      <c r="R3972" s="115">
        <v>0</v>
      </c>
      <c r="S3972" s="115">
        <v>0</v>
      </c>
      <c r="T3972" s="115">
        <v>0</v>
      </c>
      <c r="U3972" s="115">
        <v>0</v>
      </c>
      <c r="V3972" s="115">
        <v>0</v>
      </c>
      <c r="W3972" s="115">
        <v>0</v>
      </c>
      <c r="X3972" s="115">
        <v>0</v>
      </c>
      <c r="Y3972" s="115">
        <v>0</v>
      </c>
      <c r="Z3972" s="115">
        <v>0</v>
      </c>
      <c r="AA3972" s="115">
        <v>0</v>
      </c>
      <c r="AB3972" s="115">
        <v>0</v>
      </c>
      <c r="AC3972" s="115">
        <v>0</v>
      </c>
      <c r="AD3972" s="115">
        <v>0</v>
      </c>
      <c r="AE3972" s="115">
        <v>0</v>
      </c>
      <c r="AF3972" s="115">
        <v>0</v>
      </c>
      <c r="AG3972" s="115">
        <v>0</v>
      </c>
    </row>
    <row r="3973" spans="1:33">
      <c r="A3973" s="115" t="s">
        <v>5692</v>
      </c>
      <c r="B3973" s="115" t="s">
        <v>19</v>
      </c>
      <c r="C3973" s="115">
        <v>0</v>
      </c>
      <c r="D3973" s="115">
        <v>0</v>
      </c>
      <c r="E3973" s="115">
        <v>0</v>
      </c>
      <c r="F3973" s="115">
        <v>0</v>
      </c>
      <c r="G3973" s="115">
        <v>0</v>
      </c>
      <c r="H3973" s="115">
        <v>0</v>
      </c>
      <c r="I3973" s="115">
        <v>0</v>
      </c>
      <c r="J3973" s="115">
        <v>0</v>
      </c>
      <c r="K3973" s="115">
        <v>0</v>
      </c>
      <c r="L3973" s="115">
        <v>0</v>
      </c>
      <c r="M3973" s="115">
        <v>0</v>
      </c>
      <c r="N3973" s="115">
        <v>0</v>
      </c>
      <c r="O3973" s="115">
        <v>0</v>
      </c>
      <c r="P3973" s="115">
        <v>0</v>
      </c>
      <c r="Q3973" s="115">
        <v>0</v>
      </c>
      <c r="R3973" s="115">
        <v>0</v>
      </c>
      <c r="S3973" s="115">
        <v>0</v>
      </c>
      <c r="T3973" s="115">
        <v>0</v>
      </c>
      <c r="U3973" s="115">
        <v>0</v>
      </c>
      <c r="V3973" s="115">
        <v>0</v>
      </c>
      <c r="W3973" s="115">
        <v>0</v>
      </c>
      <c r="X3973" s="115">
        <v>0</v>
      </c>
      <c r="Y3973" s="115">
        <v>0</v>
      </c>
      <c r="Z3973" s="115">
        <v>0</v>
      </c>
      <c r="AA3973" s="115">
        <v>0</v>
      </c>
      <c r="AB3973" s="115">
        <v>0</v>
      </c>
      <c r="AC3973" s="115">
        <v>0</v>
      </c>
      <c r="AD3973" s="115">
        <v>0</v>
      </c>
      <c r="AE3973" s="115">
        <v>0</v>
      </c>
      <c r="AF3973" s="115">
        <v>0</v>
      </c>
      <c r="AG3973" s="115">
        <v>0</v>
      </c>
    </row>
    <row r="3974" spans="1:33">
      <c r="A3974" s="115" t="s">
        <v>5693</v>
      </c>
      <c r="B3974" s="115" t="s">
        <v>19</v>
      </c>
      <c r="C3974" s="115">
        <v>0</v>
      </c>
      <c r="D3974" s="115">
        <v>0</v>
      </c>
      <c r="E3974" s="115">
        <v>0</v>
      </c>
      <c r="F3974" s="115">
        <v>0</v>
      </c>
      <c r="G3974" s="115">
        <v>0</v>
      </c>
      <c r="H3974" s="115">
        <v>0</v>
      </c>
      <c r="I3974" s="115">
        <v>0</v>
      </c>
      <c r="J3974" s="115">
        <v>0</v>
      </c>
      <c r="K3974" s="115">
        <v>0</v>
      </c>
      <c r="L3974" s="115">
        <v>0</v>
      </c>
      <c r="M3974" s="115">
        <v>0</v>
      </c>
      <c r="N3974" s="115">
        <v>0</v>
      </c>
      <c r="O3974" s="115">
        <v>0</v>
      </c>
      <c r="P3974" s="115">
        <v>0</v>
      </c>
      <c r="Q3974" s="115">
        <v>0</v>
      </c>
      <c r="R3974" s="115">
        <v>0</v>
      </c>
      <c r="S3974" s="115">
        <v>0</v>
      </c>
      <c r="T3974" s="115">
        <v>0</v>
      </c>
      <c r="U3974" s="115">
        <v>0</v>
      </c>
      <c r="V3974" s="115">
        <v>0</v>
      </c>
      <c r="W3974" s="115">
        <v>0</v>
      </c>
      <c r="X3974" s="115">
        <v>0</v>
      </c>
      <c r="Y3974" s="115">
        <v>0</v>
      </c>
      <c r="Z3974" s="115">
        <v>0</v>
      </c>
      <c r="AA3974" s="115">
        <v>0</v>
      </c>
      <c r="AB3974" s="115">
        <v>0</v>
      </c>
      <c r="AC3974" s="115">
        <v>0</v>
      </c>
      <c r="AD3974" s="115">
        <v>0</v>
      </c>
      <c r="AE3974" s="115">
        <v>0</v>
      </c>
      <c r="AF3974" s="115">
        <v>0</v>
      </c>
      <c r="AG3974" s="115">
        <v>0</v>
      </c>
    </row>
    <row r="3975" spans="1:33">
      <c r="A3975" s="115" t="s">
        <v>5694</v>
      </c>
      <c r="B3975" s="115" t="s">
        <v>19</v>
      </c>
      <c r="C3975" s="115">
        <v>0</v>
      </c>
      <c r="D3975" s="115">
        <v>0</v>
      </c>
      <c r="E3975" s="115">
        <v>0</v>
      </c>
      <c r="F3975" s="115">
        <v>0</v>
      </c>
      <c r="G3975" s="115">
        <v>0</v>
      </c>
      <c r="H3975" s="115">
        <v>0</v>
      </c>
      <c r="I3975" s="115">
        <v>0</v>
      </c>
      <c r="J3975" s="115">
        <v>0</v>
      </c>
      <c r="K3975" s="115">
        <v>0</v>
      </c>
      <c r="L3975" s="115">
        <v>0</v>
      </c>
      <c r="M3975" s="115">
        <v>0</v>
      </c>
      <c r="N3975" s="115">
        <v>0</v>
      </c>
      <c r="O3975" s="115">
        <v>0</v>
      </c>
      <c r="P3975" s="115">
        <v>0</v>
      </c>
      <c r="Q3975" s="115">
        <v>0</v>
      </c>
      <c r="R3975" s="115">
        <v>0</v>
      </c>
      <c r="S3975" s="115">
        <v>0</v>
      </c>
      <c r="T3975" s="115">
        <v>0</v>
      </c>
      <c r="U3975" s="115">
        <v>0</v>
      </c>
      <c r="V3975" s="115">
        <v>0</v>
      </c>
      <c r="W3975" s="115">
        <v>0</v>
      </c>
      <c r="X3975" s="115">
        <v>0</v>
      </c>
      <c r="Y3975" s="115">
        <v>0</v>
      </c>
      <c r="Z3975" s="115">
        <v>0</v>
      </c>
      <c r="AA3975" s="115">
        <v>0</v>
      </c>
      <c r="AB3975" s="115">
        <v>0</v>
      </c>
      <c r="AC3975" s="115">
        <v>0</v>
      </c>
      <c r="AD3975" s="115">
        <v>0</v>
      </c>
      <c r="AE3975" s="115">
        <v>0</v>
      </c>
      <c r="AF3975" s="115">
        <v>0</v>
      </c>
      <c r="AG3975" s="115">
        <v>0</v>
      </c>
    </row>
    <row r="3976" spans="1:33">
      <c r="A3976" s="115" t="s">
        <v>5695</v>
      </c>
      <c r="B3976" s="115" t="s">
        <v>19</v>
      </c>
      <c r="C3976" s="115">
        <v>0</v>
      </c>
      <c r="D3976" s="115">
        <v>0</v>
      </c>
      <c r="E3976" s="115">
        <v>0</v>
      </c>
      <c r="F3976" s="115">
        <v>0</v>
      </c>
      <c r="G3976" s="115">
        <v>0</v>
      </c>
      <c r="H3976" s="115">
        <v>0</v>
      </c>
      <c r="I3976" s="115">
        <v>0</v>
      </c>
      <c r="J3976" s="115">
        <v>0</v>
      </c>
      <c r="K3976" s="115">
        <v>0</v>
      </c>
      <c r="L3976" s="115">
        <v>0</v>
      </c>
      <c r="M3976" s="115">
        <v>0</v>
      </c>
      <c r="N3976" s="115">
        <v>0</v>
      </c>
      <c r="O3976" s="115">
        <v>0</v>
      </c>
      <c r="P3976" s="115">
        <v>0</v>
      </c>
      <c r="Q3976" s="115">
        <v>0</v>
      </c>
      <c r="R3976" s="115">
        <v>0</v>
      </c>
      <c r="S3976" s="115">
        <v>0</v>
      </c>
      <c r="T3976" s="115">
        <v>0</v>
      </c>
      <c r="U3976" s="115">
        <v>0</v>
      </c>
      <c r="V3976" s="115">
        <v>0</v>
      </c>
      <c r="W3976" s="115">
        <v>0</v>
      </c>
      <c r="X3976" s="115">
        <v>0</v>
      </c>
      <c r="Y3976" s="115">
        <v>0</v>
      </c>
      <c r="Z3976" s="115">
        <v>0</v>
      </c>
      <c r="AA3976" s="115">
        <v>0</v>
      </c>
      <c r="AB3976" s="115">
        <v>0</v>
      </c>
      <c r="AC3976" s="115">
        <v>0</v>
      </c>
      <c r="AD3976" s="115">
        <v>0</v>
      </c>
      <c r="AE3976" s="115">
        <v>0</v>
      </c>
      <c r="AF3976" s="115">
        <v>0</v>
      </c>
      <c r="AG3976" s="115">
        <v>0</v>
      </c>
    </row>
    <row r="3977" spans="1:33">
      <c r="A3977" s="115" t="s">
        <v>5696</v>
      </c>
      <c r="B3977" s="115" t="s">
        <v>19</v>
      </c>
      <c r="C3977" s="115">
        <v>0</v>
      </c>
      <c r="D3977" s="115">
        <v>0</v>
      </c>
      <c r="E3977" s="115">
        <v>0</v>
      </c>
      <c r="F3977" s="115">
        <v>0</v>
      </c>
      <c r="G3977" s="115">
        <v>0</v>
      </c>
      <c r="H3977" s="115">
        <v>0</v>
      </c>
      <c r="I3977" s="115">
        <v>0</v>
      </c>
      <c r="J3977" s="115">
        <v>0</v>
      </c>
      <c r="K3977" s="115">
        <v>0</v>
      </c>
      <c r="L3977" s="115">
        <v>0</v>
      </c>
      <c r="M3977" s="115">
        <v>0</v>
      </c>
      <c r="N3977" s="115">
        <v>0</v>
      </c>
      <c r="O3977" s="115">
        <v>0</v>
      </c>
      <c r="P3977" s="115">
        <v>0</v>
      </c>
      <c r="Q3977" s="115">
        <v>0</v>
      </c>
      <c r="R3977" s="115">
        <v>0</v>
      </c>
      <c r="S3977" s="115">
        <v>0</v>
      </c>
      <c r="T3977" s="115">
        <v>0</v>
      </c>
      <c r="U3977" s="115">
        <v>0</v>
      </c>
      <c r="V3977" s="115">
        <v>0</v>
      </c>
      <c r="W3977" s="115">
        <v>0</v>
      </c>
      <c r="X3977" s="115">
        <v>0</v>
      </c>
      <c r="Y3977" s="115">
        <v>0</v>
      </c>
      <c r="Z3977" s="115">
        <v>0</v>
      </c>
      <c r="AA3977" s="115">
        <v>0</v>
      </c>
      <c r="AB3977" s="115">
        <v>0</v>
      </c>
      <c r="AC3977" s="115">
        <v>0</v>
      </c>
      <c r="AD3977" s="115">
        <v>0</v>
      </c>
      <c r="AE3977" s="115">
        <v>0</v>
      </c>
      <c r="AF3977" s="115">
        <v>0</v>
      </c>
      <c r="AG3977" s="115">
        <v>0</v>
      </c>
    </row>
    <row r="3978" spans="1:33">
      <c r="A3978" s="115" t="s">
        <v>5697</v>
      </c>
      <c r="B3978" s="115" t="s">
        <v>19</v>
      </c>
      <c r="C3978" s="115">
        <v>0</v>
      </c>
      <c r="D3978" s="115">
        <v>0</v>
      </c>
      <c r="E3978" s="115">
        <v>0</v>
      </c>
      <c r="F3978" s="115">
        <v>0</v>
      </c>
      <c r="G3978" s="115">
        <v>0</v>
      </c>
      <c r="H3978" s="115">
        <v>0</v>
      </c>
      <c r="I3978" s="115">
        <v>0</v>
      </c>
      <c r="J3978" s="115">
        <v>0</v>
      </c>
      <c r="K3978" s="115">
        <v>0</v>
      </c>
      <c r="L3978" s="115">
        <v>0</v>
      </c>
      <c r="M3978" s="115">
        <v>0</v>
      </c>
      <c r="N3978" s="115">
        <v>0</v>
      </c>
      <c r="O3978" s="115">
        <v>0</v>
      </c>
      <c r="P3978" s="115">
        <v>0</v>
      </c>
      <c r="Q3978" s="115">
        <v>0</v>
      </c>
      <c r="R3978" s="115">
        <v>0</v>
      </c>
      <c r="S3978" s="115">
        <v>0</v>
      </c>
      <c r="T3978" s="115">
        <v>0</v>
      </c>
      <c r="U3978" s="115">
        <v>0</v>
      </c>
      <c r="V3978" s="115">
        <v>0</v>
      </c>
      <c r="W3978" s="115">
        <v>0</v>
      </c>
      <c r="X3978" s="115">
        <v>0</v>
      </c>
      <c r="Y3978" s="115">
        <v>0</v>
      </c>
      <c r="Z3978" s="115">
        <v>0</v>
      </c>
      <c r="AA3978" s="115">
        <v>0</v>
      </c>
      <c r="AB3978" s="115">
        <v>0</v>
      </c>
      <c r="AC3978" s="115">
        <v>0</v>
      </c>
      <c r="AD3978" s="115">
        <v>0</v>
      </c>
      <c r="AE3978" s="115">
        <v>0</v>
      </c>
      <c r="AF3978" s="115">
        <v>0</v>
      </c>
      <c r="AG3978" s="115">
        <v>0</v>
      </c>
    </row>
    <row r="3979" spans="1:33">
      <c r="A3979" s="115" t="s">
        <v>5698</v>
      </c>
      <c r="B3979" s="115" t="s">
        <v>19</v>
      </c>
      <c r="C3979" s="115">
        <v>0</v>
      </c>
      <c r="D3979" s="115">
        <v>0</v>
      </c>
      <c r="E3979" s="115">
        <v>0</v>
      </c>
      <c r="F3979" s="115">
        <v>0</v>
      </c>
      <c r="G3979" s="115">
        <v>0</v>
      </c>
      <c r="H3979" s="115">
        <v>0</v>
      </c>
      <c r="I3979" s="115">
        <v>0</v>
      </c>
      <c r="J3979" s="115">
        <v>0</v>
      </c>
      <c r="K3979" s="115">
        <v>0</v>
      </c>
      <c r="L3979" s="115">
        <v>0</v>
      </c>
      <c r="M3979" s="115">
        <v>0</v>
      </c>
      <c r="N3979" s="115">
        <v>0</v>
      </c>
      <c r="O3979" s="115">
        <v>0</v>
      </c>
      <c r="P3979" s="115">
        <v>0</v>
      </c>
      <c r="Q3979" s="115">
        <v>0</v>
      </c>
      <c r="R3979" s="115">
        <v>0</v>
      </c>
      <c r="S3979" s="115">
        <v>0</v>
      </c>
      <c r="T3979" s="115">
        <v>0</v>
      </c>
      <c r="U3979" s="115">
        <v>0</v>
      </c>
      <c r="V3979" s="115">
        <v>0</v>
      </c>
      <c r="W3979" s="115">
        <v>0</v>
      </c>
      <c r="X3979" s="115">
        <v>0</v>
      </c>
      <c r="Y3979" s="115">
        <v>0</v>
      </c>
      <c r="Z3979" s="115">
        <v>0</v>
      </c>
      <c r="AA3979" s="115">
        <v>0</v>
      </c>
      <c r="AB3979" s="115">
        <v>0</v>
      </c>
      <c r="AC3979" s="115">
        <v>0</v>
      </c>
      <c r="AD3979" s="115">
        <v>0</v>
      </c>
      <c r="AE3979" s="115">
        <v>0</v>
      </c>
      <c r="AF3979" s="115">
        <v>0</v>
      </c>
      <c r="AG3979" s="115">
        <v>0</v>
      </c>
    </row>
    <row r="3980" spans="1:33">
      <c r="A3980" s="115" t="s">
        <v>5699</v>
      </c>
      <c r="B3980" s="115" t="s">
        <v>19</v>
      </c>
      <c r="C3980" s="115">
        <v>0</v>
      </c>
      <c r="D3980" s="115">
        <v>0</v>
      </c>
      <c r="E3980" s="115">
        <v>0</v>
      </c>
      <c r="F3980" s="115">
        <v>0</v>
      </c>
      <c r="G3980" s="115">
        <v>0</v>
      </c>
      <c r="H3980" s="115">
        <v>0</v>
      </c>
      <c r="I3980" s="115">
        <v>0</v>
      </c>
      <c r="J3980" s="115">
        <v>0</v>
      </c>
      <c r="K3980" s="115">
        <v>0</v>
      </c>
      <c r="L3980" s="115">
        <v>0</v>
      </c>
      <c r="M3980" s="115">
        <v>0</v>
      </c>
      <c r="N3980" s="115">
        <v>0</v>
      </c>
      <c r="O3980" s="115">
        <v>0</v>
      </c>
      <c r="P3980" s="115">
        <v>0</v>
      </c>
      <c r="Q3980" s="115">
        <v>0</v>
      </c>
      <c r="R3980" s="115">
        <v>0</v>
      </c>
      <c r="S3980" s="115">
        <v>0</v>
      </c>
      <c r="T3980" s="115">
        <v>0</v>
      </c>
      <c r="U3980" s="115">
        <v>0</v>
      </c>
      <c r="V3980" s="115">
        <v>0</v>
      </c>
      <c r="W3980" s="115">
        <v>0</v>
      </c>
      <c r="X3980" s="115">
        <v>0</v>
      </c>
      <c r="Y3980" s="115">
        <v>0</v>
      </c>
      <c r="Z3980" s="115">
        <v>0</v>
      </c>
      <c r="AA3980" s="115">
        <v>0</v>
      </c>
      <c r="AB3980" s="115">
        <v>0</v>
      </c>
      <c r="AC3980" s="115">
        <v>0</v>
      </c>
      <c r="AD3980" s="115">
        <v>0</v>
      </c>
      <c r="AE3980" s="115">
        <v>0</v>
      </c>
      <c r="AF3980" s="115">
        <v>0</v>
      </c>
      <c r="AG3980" s="115">
        <v>0</v>
      </c>
    </row>
    <row r="3981" spans="1:33">
      <c r="A3981" s="115" t="s">
        <v>5700</v>
      </c>
      <c r="B3981" s="115" t="s">
        <v>19</v>
      </c>
      <c r="C3981" s="115">
        <v>0</v>
      </c>
      <c r="D3981" s="115">
        <v>0</v>
      </c>
      <c r="E3981" s="115">
        <v>0</v>
      </c>
      <c r="F3981" s="115">
        <v>0</v>
      </c>
      <c r="G3981" s="115">
        <v>0</v>
      </c>
      <c r="H3981" s="115">
        <v>0</v>
      </c>
      <c r="I3981" s="115">
        <v>0</v>
      </c>
      <c r="J3981" s="115">
        <v>0</v>
      </c>
      <c r="K3981" s="115">
        <v>0</v>
      </c>
      <c r="L3981" s="115">
        <v>0</v>
      </c>
      <c r="M3981" s="115">
        <v>0</v>
      </c>
      <c r="N3981" s="115">
        <v>0</v>
      </c>
      <c r="O3981" s="115">
        <v>0</v>
      </c>
      <c r="P3981" s="115">
        <v>0</v>
      </c>
      <c r="Q3981" s="115">
        <v>0</v>
      </c>
      <c r="R3981" s="115">
        <v>0</v>
      </c>
      <c r="S3981" s="115">
        <v>0</v>
      </c>
      <c r="T3981" s="115">
        <v>0</v>
      </c>
      <c r="U3981" s="115">
        <v>0</v>
      </c>
      <c r="V3981" s="115">
        <v>0</v>
      </c>
      <c r="W3981" s="115">
        <v>0</v>
      </c>
      <c r="X3981" s="115">
        <v>0</v>
      </c>
      <c r="Y3981" s="115">
        <v>0</v>
      </c>
      <c r="Z3981" s="115">
        <v>0</v>
      </c>
      <c r="AA3981" s="115">
        <v>0</v>
      </c>
      <c r="AB3981" s="115">
        <v>0</v>
      </c>
      <c r="AC3981" s="115">
        <v>0</v>
      </c>
      <c r="AD3981" s="115">
        <v>0</v>
      </c>
      <c r="AE3981" s="115">
        <v>0</v>
      </c>
      <c r="AF3981" s="115">
        <v>0</v>
      </c>
      <c r="AG3981" s="115">
        <v>0</v>
      </c>
    </row>
    <row r="3982" spans="1:33">
      <c r="A3982" s="115" t="s">
        <v>5701</v>
      </c>
      <c r="B3982" s="115" t="s">
        <v>19</v>
      </c>
      <c r="C3982" s="115">
        <v>0</v>
      </c>
      <c r="D3982" s="115">
        <v>0</v>
      </c>
      <c r="E3982" s="115">
        <v>0</v>
      </c>
      <c r="F3982" s="115">
        <v>0</v>
      </c>
      <c r="G3982" s="115">
        <v>0</v>
      </c>
      <c r="H3982" s="115">
        <v>0</v>
      </c>
      <c r="I3982" s="115">
        <v>0</v>
      </c>
      <c r="J3982" s="115">
        <v>0</v>
      </c>
      <c r="K3982" s="115">
        <v>0</v>
      </c>
      <c r="L3982" s="115">
        <v>0</v>
      </c>
      <c r="M3982" s="115">
        <v>0</v>
      </c>
      <c r="N3982" s="115">
        <v>0</v>
      </c>
      <c r="O3982" s="115">
        <v>0</v>
      </c>
      <c r="P3982" s="115">
        <v>0</v>
      </c>
      <c r="Q3982" s="115">
        <v>0</v>
      </c>
      <c r="R3982" s="115">
        <v>0</v>
      </c>
      <c r="S3982" s="115">
        <v>0</v>
      </c>
      <c r="T3982" s="115">
        <v>0</v>
      </c>
      <c r="U3982" s="115">
        <v>0</v>
      </c>
      <c r="V3982" s="115">
        <v>0</v>
      </c>
      <c r="W3982" s="115">
        <v>0</v>
      </c>
      <c r="X3982" s="115">
        <v>0</v>
      </c>
      <c r="Y3982" s="115">
        <v>0</v>
      </c>
      <c r="Z3982" s="115">
        <v>0</v>
      </c>
      <c r="AA3982" s="115">
        <v>0</v>
      </c>
      <c r="AB3982" s="115">
        <v>0</v>
      </c>
      <c r="AC3982" s="115">
        <v>0</v>
      </c>
      <c r="AD3982" s="115">
        <v>0</v>
      </c>
      <c r="AE3982" s="115">
        <v>0</v>
      </c>
      <c r="AF3982" s="115">
        <v>0</v>
      </c>
      <c r="AG3982" s="115">
        <v>0</v>
      </c>
    </row>
    <row r="3983" spans="1:33">
      <c r="A3983" s="115" t="s">
        <v>5702</v>
      </c>
      <c r="B3983" s="115" t="s">
        <v>19</v>
      </c>
      <c r="C3983" s="115">
        <v>0</v>
      </c>
      <c r="D3983" s="115">
        <v>0</v>
      </c>
      <c r="E3983" s="115">
        <v>0</v>
      </c>
      <c r="F3983" s="115">
        <v>0</v>
      </c>
      <c r="G3983" s="115">
        <v>0</v>
      </c>
      <c r="H3983" s="115">
        <v>0</v>
      </c>
      <c r="I3983" s="115">
        <v>0</v>
      </c>
      <c r="J3983" s="115">
        <v>0</v>
      </c>
      <c r="K3983" s="115">
        <v>0</v>
      </c>
      <c r="L3983" s="115">
        <v>0</v>
      </c>
      <c r="M3983" s="115">
        <v>0</v>
      </c>
      <c r="N3983" s="115">
        <v>0</v>
      </c>
      <c r="O3983" s="115">
        <v>0</v>
      </c>
      <c r="P3983" s="115">
        <v>0</v>
      </c>
      <c r="Q3983" s="115">
        <v>0</v>
      </c>
      <c r="R3983" s="115">
        <v>0</v>
      </c>
      <c r="S3983" s="115">
        <v>0</v>
      </c>
      <c r="T3983" s="115">
        <v>0</v>
      </c>
      <c r="U3983" s="115">
        <v>0</v>
      </c>
      <c r="V3983" s="115">
        <v>0</v>
      </c>
      <c r="W3983" s="115">
        <v>0</v>
      </c>
      <c r="X3983" s="115">
        <v>0</v>
      </c>
      <c r="Y3983" s="115">
        <v>0</v>
      </c>
      <c r="Z3983" s="115">
        <v>0</v>
      </c>
      <c r="AA3983" s="115">
        <v>0</v>
      </c>
      <c r="AB3983" s="115">
        <v>0</v>
      </c>
      <c r="AC3983" s="115">
        <v>0</v>
      </c>
      <c r="AD3983" s="115">
        <v>0</v>
      </c>
      <c r="AE3983" s="115">
        <v>0</v>
      </c>
      <c r="AF3983" s="115">
        <v>0</v>
      </c>
      <c r="AG3983" s="115">
        <v>0</v>
      </c>
    </row>
    <row r="3984" spans="1:33">
      <c r="A3984" s="115" t="s">
        <v>5703</v>
      </c>
      <c r="B3984" s="115" t="s">
        <v>19</v>
      </c>
      <c r="C3984" s="115">
        <v>0</v>
      </c>
      <c r="D3984" s="115">
        <v>0</v>
      </c>
      <c r="E3984" s="115">
        <v>0</v>
      </c>
      <c r="F3984" s="115">
        <v>0</v>
      </c>
      <c r="G3984" s="115">
        <v>0</v>
      </c>
      <c r="H3984" s="115">
        <v>0</v>
      </c>
      <c r="I3984" s="115">
        <v>0</v>
      </c>
      <c r="J3984" s="115">
        <v>0</v>
      </c>
      <c r="K3984" s="115">
        <v>0</v>
      </c>
      <c r="L3984" s="115">
        <v>0</v>
      </c>
      <c r="M3984" s="115">
        <v>0</v>
      </c>
      <c r="N3984" s="115">
        <v>0</v>
      </c>
      <c r="O3984" s="115">
        <v>0</v>
      </c>
      <c r="P3984" s="115">
        <v>0</v>
      </c>
      <c r="Q3984" s="115">
        <v>0</v>
      </c>
      <c r="R3984" s="115">
        <v>0</v>
      </c>
      <c r="S3984" s="115">
        <v>0</v>
      </c>
      <c r="T3984" s="115">
        <v>0</v>
      </c>
      <c r="U3984" s="115">
        <v>0</v>
      </c>
      <c r="V3984" s="115">
        <v>0</v>
      </c>
      <c r="W3984" s="115">
        <v>0</v>
      </c>
      <c r="X3984" s="115">
        <v>0</v>
      </c>
      <c r="Y3984" s="115">
        <v>0</v>
      </c>
      <c r="Z3984" s="115">
        <v>0</v>
      </c>
      <c r="AA3984" s="115">
        <v>0</v>
      </c>
      <c r="AB3984" s="115">
        <v>0</v>
      </c>
      <c r="AC3984" s="115">
        <v>0</v>
      </c>
      <c r="AD3984" s="115">
        <v>0</v>
      </c>
      <c r="AE3984" s="115">
        <v>0</v>
      </c>
      <c r="AF3984" s="115">
        <v>0</v>
      </c>
      <c r="AG3984" s="115">
        <v>0</v>
      </c>
    </row>
    <row r="3985" spans="1:33">
      <c r="A3985" s="115" t="s">
        <v>5704</v>
      </c>
      <c r="B3985" s="115" t="s">
        <v>19</v>
      </c>
      <c r="C3985" s="115">
        <v>0</v>
      </c>
      <c r="D3985" s="115">
        <v>0</v>
      </c>
      <c r="E3985" s="115">
        <v>0</v>
      </c>
      <c r="F3985" s="115">
        <v>0</v>
      </c>
      <c r="G3985" s="115">
        <v>0</v>
      </c>
      <c r="H3985" s="115">
        <v>0</v>
      </c>
      <c r="I3985" s="115">
        <v>0</v>
      </c>
      <c r="J3985" s="115">
        <v>0</v>
      </c>
      <c r="K3985" s="115">
        <v>0</v>
      </c>
      <c r="L3985" s="115">
        <v>0</v>
      </c>
      <c r="M3985" s="115">
        <v>0</v>
      </c>
      <c r="N3985" s="115">
        <v>0</v>
      </c>
      <c r="O3985" s="115">
        <v>0</v>
      </c>
      <c r="P3985" s="115">
        <v>0</v>
      </c>
      <c r="Q3985" s="115">
        <v>0</v>
      </c>
      <c r="R3985" s="115">
        <v>0</v>
      </c>
      <c r="S3985" s="115">
        <v>0</v>
      </c>
      <c r="T3985" s="115">
        <v>0</v>
      </c>
      <c r="U3985" s="115">
        <v>0</v>
      </c>
      <c r="V3985" s="115">
        <v>0</v>
      </c>
      <c r="W3985" s="115">
        <v>0</v>
      </c>
      <c r="X3985" s="115">
        <v>0</v>
      </c>
      <c r="Y3985" s="115">
        <v>0</v>
      </c>
      <c r="Z3985" s="115">
        <v>0</v>
      </c>
      <c r="AA3985" s="115">
        <v>0</v>
      </c>
      <c r="AB3985" s="115">
        <v>0</v>
      </c>
      <c r="AC3985" s="115">
        <v>0</v>
      </c>
      <c r="AD3985" s="115">
        <v>0</v>
      </c>
      <c r="AE3985" s="115">
        <v>0</v>
      </c>
      <c r="AF3985" s="115">
        <v>0</v>
      </c>
      <c r="AG3985" s="115">
        <v>0</v>
      </c>
    </row>
    <row r="3986" spans="1:33">
      <c r="A3986" s="115" t="s">
        <v>5705</v>
      </c>
      <c r="B3986" s="115" t="s">
        <v>19</v>
      </c>
      <c r="C3986" s="115">
        <v>0</v>
      </c>
      <c r="D3986" s="115">
        <v>0</v>
      </c>
      <c r="E3986" s="115">
        <v>0</v>
      </c>
      <c r="F3986" s="115">
        <v>0</v>
      </c>
      <c r="G3986" s="115">
        <v>0</v>
      </c>
      <c r="H3986" s="115">
        <v>0</v>
      </c>
      <c r="I3986" s="115">
        <v>0</v>
      </c>
      <c r="J3986" s="115">
        <v>0</v>
      </c>
      <c r="K3986" s="115">
        <v>0</v>
      </c>
      <c r="L3986" s="115">
        <v>0</v>
      </c>
      <c r="M3986" s="115">
        <v>0</v>
      </c>
      <c r="N3986" s="115">
        <v>0</v>
      </c>
      <c r="O3986" s="115">
        <v>0</v>
      </c>
      <c r="P3986" s="115">
        <v>0</v>
      </c>
      <c r="Q3986" s="115">
        <v>0</v>
      </c>
      <c r="R3986" s="115">
        <v>0</v>
      </c>
      <c r="S3986" s="115">
        <v>0</v>
      </c>
      <c r="T3986" s="115">
        <v>0</v>
      </c>
      <c r="U3986" s="115">
        <v>0</v>
      </c>
      <c r="V3986" s="115">
        <v>0</v>
      </c>
      <c r="W3986" s="115">
        <v>0</v>
      </c>
      <c r="X3986" s="115">
        <v>0</v>
      </c>
      <c r="Y3986" s="115">
        <v>0</v>
      </c>
      <c r="Z3986" s="115">
        <v>0</v>
      </c>
      <c r="AA3986" s="115">
        <v>0</v>
      </c>
      <c r="AB3986" s="115">
        <v>0</v>
      </c>
      <c r="AC3986" s="115">
        <v>0</v>
      </c>
      <c r="AD3986" s="115">
        <v>0</v>
      </c>
      <c r="AE3986" s="115">
        <v>0</v>
      </c>
      <c r="AF3986" s="115">
        <v>0</v>
      </c>
      <c r="AG3986" s="115">
        <v>0</v>
      </c>
    </row>
    <row r="3987" spans="1:33">
      <c r="A3987" s="115" t="s">
        <v>5706</v>
      </c>
      <c r="B3987" s="115" t="s">
        <v>19</v>
      </c>
      <c r="C3987" s="115">
        <v>0</v>
      </c>
      <c r="D3987" s="115">
        <v>0</v>
      </c>
      <c r="E3987" s="115">
        <v>0</v>
      </c>
      <c r="F3987" s="115">
        <v>0</v>
      </c>
      <c r="G3987" s="115">
        <v>0</v>
      </c>
      <c r="H3987" s="115">
        <v>0</v>
      </c>
      <c r="I3987" s="115">
        <v>0</v>
      </c>
      <c r="J3987" s="115">
        <v>0</v>
      </c>
      <c r="K3987" s="115">
        <v>0</v>
      </c>
      <c r="L3987" s="115">
        <v>0</v>
      </c>
      <c r="M3987" s="115">
        <v>0</v>
      </c>
      <c r="N3987" s="115">
        <v>0</v>
      </c>
      <c r="O3987" s="115">
        <v>0</v>
      </c>
      <c r="P3987" s="115">
        <v>0</v>
      </c>
      <c r="Q3987" s="115">
        <v>0</v>
      </c>
      <c r="R3987" s="115">
        <v>0</v>
      </c>
      <c r="S3987" s="115">
        <v>0</v>
      </c>
      <c r="T3987" s="115">
        <v>0</v>
      </c>
      <c r="U3987" s="115">
        <v>0</v>
      </c>
      <c r="V3987" s="115">
        <v>0</v>
      </c>
      <c r="W3987" s="115">
        <v>0</v>
      </c>
      <c r="X3987" s="115">
        <v>0</v>
      </c>
      <c r="Y3987" s="115">
        <v>0</v>
      </c>
      <c r="Z3987" s="115">
        <v>0</v>
      </c>
      <c r="AA3987" s="115">
        <v>0</v>
      </c>
      <c r="AB3987" s="115">
        <v>0</v>
      </c>
      <c r="AC3987" s="115">
        <v>0</v>
      </c>
      <c r="AD3987" s="115">
        <v>0</v>
      </c>
      <c r="AE3987" s="115">
        <v>0</v>
      </c>
      <c r="AF3987" s="115">
        <v>0</v>
      </c>
      <c r="AG3987" s="115">
        <v>0</v>
      </c>
    </row>
    <row r="3988" spans="1:33">
      <c r="A3988" s="115" t="s">
        <v>5707</v>
      </c>
      <c r="B3988" s="115" t="s">
        <v>19</v>
      </c>
      <c r="C3988" s="115">
        <v>0</v>
      </c>
      <c r="D3988" s="115">
        <v>0</v>
      </c>
      <c r="E3988" s="115">
        <v>0</v>
      </c>
      <c r="F3988" s="115">
        <v>0</v>
      </c>
      <c r="G3988" s="115">
        <v>0</v>
      </c>
      <c r="H3988" s="115">
        <v>0</v>
      </c>
      <c r="I3988" s="115">
        <v>0</v>
      </c>
      <c r="J3988" s="115">
        <v>0</v>
      </c>
      <c r="K3988" s="115">
        <v>0</v>
      </c>
      <c r="L3988" s="115">
        <v>0</v>
      </c>
      <c r="M3988" s="115">
        <v>0</v>
      </c>
      <c r="N3988" s="115">
        <v>0</v>
      </c>
      <c r="O3988" s="115">
        <v>0</v>
      </c>
      <c r="P3988" s="115">
        <v>0</v>
      </c>
      <c r="Q3988" s="115">
        <v>0</v>
      </c>
      <c r="R3988" s="115">
        <v>0</v>
      </c>
      <c r="S3988" s="115">
        <v>0</v>
      </c>
      <c r="T3988" s="115">
        <v>0</v>
      </c>
      <c r="U3988" s="115">
        <v>0</v>
      </c>
      <c r="V3988" s="115">
        <v>0</v>
      </c>
      <c r="W3988" s="115">
        <v>0</v>
      </c>
      <c r="X3988" s="115">
        <v>0</v>
      </c>
      <c r="Y3988" s="115">
        <v>0</v>
      </c>
      <c r="Z3988" s="115">
        <v>0</v>
      </c>
      <c r="AA3988" s="115">
        <v>0</v>
      </c>
      <c r="AB3988" s="115">
        <v>0</v>
      </c>
      <c r="AC3988" s="115">
        <v>0</v>
      </c>
      <c r="AD3988" s="115">
        <v>0</v>
      </c>
      <c r="AE3988" s="115">
        <v>0</v>
      </c>
      <c r="AF3988" s="115">
        <v>0</v>
      </c>
      <c r="AG3988" s="115">
        <v>0</v>
      </c>
    </row>
    <row r="3989" spans="1:33">
      <c r="A3989" s="115" t="s">
        <v>5708</v>
      </c>
      <c r="B3989" s="115" t="s">
        <v>19</v>
      </c>
      <c r="C3989" s="115">
        <v>0</v>
      </c>
      <c r="D3989" s="115">
        <v>0</v>
      </c>
      <c r="E3989" s="115">
        <v>0</v>
      </c>
      <c r="F3989" s="115">
        <v>0</v>
      </c>
      <c r="G3989" s="115">
        <v>0</v>
      </c>
      <c r="H3989" s="115">
        <v>0</v>
      </c>
      <c r="I3989" s="115">
        <v>0</v>
      </c>
      <c r="J3989" s="115">
        <v>0</v>
      </c>
      <c r="K3989" s="115">
        <v>0</v>
      </c>
      <c r="L3989" s="115">
        <v>0</v>
      </c>
      <c r="M3989" s="115">
        <v>0</v>
      </c>
      <c r="N3989" s="115">
        <v>0</v>
      </c>
      <c r="O3989" s="115">
        <v>0</v>
      </c>
      <c r="P3989" s="115">
        <v>0</v>
      </c>
      <c r="Q3989" s="115">
        <v>0</v>
      </c>
      <c r="R3989" s="115">
        <v>0</v>
      </c>
      <c r="S3989" s="115">
        <v>0</v>
      </c>
      <c r="T3989" s="115">
        <v>0</v>
      </c>
      <c r="U3989" s="115">
        <v>0</v>
      </c>
      <c r="V3989" s="115">
        <v>0</v>
      </c>
      <c r="W3989" s="115">
        <v>0</v>
      </c>
      <c r="X3989" s="115">
        <v>0</v>
      </c>
      <c r="Y3989" s="115">
        <v>0</v>
      </c>
      <c r="Z3989" s="115">
        <v>0</v>
      </c>
      <c r="AA3989" s="115">
        <v>0</v>
      </c>
      <c r="AB3989" s="115">
        <v>0</v>
      </c>
      <c r="AC3989" s="115">
        <v>0</v>
      </c>
      <c r="AD3989" s="115">
        <v>0</v>
      </c>
      <c r="AE3989" s="115">
        <v>0</v>
      </c>
      <c r="AF3989" s="115">
        <v>0</v>
      </c>
      <c r="AG3989" s="115">
        <v>0</v>
      </c>
    </row>
    <row r="3990" spans="1:33">
      <c r="A3990" s="115" t="s">
        <v>5709</v>
      </c>
      <c r="B3990" s="115" t="s">
        <v>19</v>
      </c>
      <c r="C3990" s="115">
        <v>0</v>
      </c>
      <c r="D3990" s="115">
        <v>0</v>
      </c>
      <c r="E3990" s="115">
        <v>0</v>
      </c>
      <c r="F3990" s="115">
        <v>0</v>
      </c>
      <c r="G3990" s="115">
        <v>0</v>
      </c>
      <c r="H3990" s="115">
        <v>0</v>
      </c>
      <c r="I3990" s="115">
        <v>0</v>
      </c>
      <c r="J3990" s="115">
        <v>0</v>
      </c>
      <c r="K3990" s="115">
        <v>0</v>
      </c>
      <c r="L3990" s="115">
        <v>0</v>
      </c>
      <c r="M3990" s="115">
        <v>0</v>
      </c>
      <c r="N3990" s="115">
        <v>0</v>
      </c>
      <c r="O3990" s="115">
        <v>0</v>
      </c>
      <c r="P3990" s="115">
        <v>0</v>
      </c>
      <c r="Q3990" s="115">
        <v>0</v>
      </c>
      <c r="R3990" s="115">
        <v>0</v>
      </c>
      <c r="S3990" s="115">
        <v>0</v>
      </c>
      <c r="T3990" s="115">
        <v>0</v>
      </c>
      <c r="U3990" s="115">
        <v>0</v>
      </c>
      <c r="V3990" s="115">
        <v>0</v>
      </c>
      <c r="W3990" s="115">
        <v>0</v>
      </c>
      <c r="X3990" s="115">
        <v>0</v>
      </c>
      <c r="Y3990" s="115">
        <v>0</v>
      </c>
      <c r="Z3990" s="115">
        <v>0</v>
      </c>
      <c r="AA3990" s="115">
        <v>0</v>
      </c>
      <c r="AB3990" s="115">
        <v>0</v>
      </c>
      <c r="AC3990" s="115">
        <v>0</v>
      </c>
      <c r="AD3990" s="115">
        <v>0</v>
      </c>
      <c r="AE3990" s="115">
        <v>0</v>
      </c>
      <c r="AF3990" s="115">
        <v>0</v>
      </c>
      <c r="AG3990" s="115">
        <v>0</v>
      </c>
    </row>
    <row r="3991" spans="1:33">
      <c r="A3991" s="115" t="s">
        <v>5710</v>
      </c>
      <c r="B3991" s="115" t="s">
        <v>19</v>
      </c>
      <c r="C3991" s="115">
        <v>0</v>
      </c>
      <c r="D3991" s="115">
        <v>0</v>
      </c>
      <c r="E3991" s="115">
        <v>0</v>
      </c>
      <c r="F3991" s="115">
        <v>0</v>
      </c>
      <c r="G3991" s="115">
        <v>0</v>
      </c>
      <c r="H3991" s="115">
        <v>0</v>
      </c>
      <c r="I3991" s="115">
        <v>0</v>
      </c>
      <c r="J3991" s="115">
        <v>0</v>
      </c>
      <c r="K3991" s="115">
        <v>0</v>
      </c>
      <c r="L3991" s="115">
        <v>0</v>
      </c>
      <c r="M3991" s="115">
        <v>0</v>
      </c>
      <c r="N3991" s="115">
        <v>0</v>
      </c>
      <c r="O3991" s="115">
        <v>0</v>
      </c>
      <c r="P3991" s="115">
        <v>0</v>
      </c>
      <c r="Q3991" s="115">
        <v>0</v>
      </c>
      <c r="R3991" s="115">
        <v>0</v>
      </c>
      <c r="S3991" s="115">
        <v>0</v>
      </c>
      <c r="T3991" s="115">
        <v>0</v>
      </c>
      <c r="U3991" s="115">
        <v>0</v>
      </c>
      <c r="V3991" s="115">
        <v>0</v>
      </c>
      <c r="W3991" s="115">
        <v>0</v>
      </c>
      <c r="X3991" s="115">
        <v>0</v>
      </c>
      <c r="Y3991" s="115">
        <v>0</v>
      </c>
      <c r="Z3991" s="115">
        <v>0</v>
      </c>
      <c r="AA3991" s="115">
        <v>0</v>
      </c>
      <c r="AB3991" s="115">
        <v>0</v>
      </c>
      <c r="AC3991" s="115">
        <v>0</v>
      </c>
      <c r="AD3991" s="115">
        <v>0</v>
      </c>
      <c r="AE3991" s="115">
        <v>0</v>
      </c>
      <c r="AF3991" s="115">
        <v>0</v>
      </c>
      <c r="AG3991" s="115">
        <v>0</v>
      </c>
    </row>
    <row r="3992" spans="1:33">
      <c r="A3992" s="115" t="s">
        <v>5711</v>
      </c>
      <c r="B3992" s="115" t="s">
        <v>19</v>
      </c>
      <c r="C3992" s="115">
        <v>0</v>
      </c>
      <c r="D3992" s="115">
        <v>0</v>
      </c>
      <c r="E3992" s="115">
        <v>0</v>
      </c>
      <c r="F3992" s="115">
        <v>0</v>
      </c>
      <c r="G3992" s="115">
        <v>0</v>
      </c>
      <c r="H3992" s="115">
        <v>0</v>
      </c>
      <c r="I3992" s="115">
        <v>0</v>
      </c>
      <c r="J3992" s="115">
        <v>0</v>
      </c>
      <c r="K3992" s="115">
        <v>0</v>
      </c>
      <c r="L3992" s="115">
        <v>0</v>
      </c>
      <c r="M3992" s="115">
        <v>0</v>
      </c>
      <c r="N3992" s="115">
        <v>0</v>
      </c>
      <c r="O3992" s="115">
        <v>0</v>
      </c>
      <c r="P3992" s="115">
        <v>0</v>
      </c>
      <c r="Q3992" s="115">
        <v>0</v>
      </c>
      <c r="R3992" s="115">
        <v>0</v>
      </c>
      <c r="S3992" s="115">
        <v>0</v>
      </c>
      <c r="T3992" s="115">
        <v>0</v>
      </c>
      <c r="U3992" s="115">
        <v>0</v>
      </c>
      <c r="V3992" s="115">
        <v>0</v>
      </c>
      <c r="W3992" s="115">
        <v>0</v>
      </c>
      <c r="X3992" s="115">
        <v>0</v>
      </c>
      <c r="Y3992" s="115">
        <v>0</v>
      </c>
      <c r="Z3992" s="115">
        <v>0</v>
      </c>
      <c r="AA3992" s="115">
        <v>0</v>
      </c>
      <c r="AB3992" s="115">
        <v>0</v>
      </c>
      <c r="AC3992" s="115">
        <v>0</v>
      </c>
      <c r="AD3992" s="115">
        <v>0</v>
      </c>
      <c r="AE3992" s="115">
        <v>0</v>
      </c>
      <c r="AF3992" s="115">
        <v>0</v>
      </c>
      <c r="AG3992" s="115">
        <v>0</v>
      </c>
    </row>
    <row r="3993" spans="1:33">
      <c r="A3993" s="115" t="s">
        <v>5712</v>
      </c>
      <c r="B3993" s="115" t="s">
        <v>19</v>
      </c>
      <c r="C3993" s="115">
        <v>0</v>
      </c>
      <c r="D3993" s="115">
        <v>0</v>
      </c>
      <c r="E3993" s="115">
        <v>0</v>
      </c>
      <c r="F3993" s="115">
        <v>0</v>
      </c>
      <c r="G3993" s="115">
        <v>0</v>
      </c>
      <c r="H3993" s="115">
        <v>0</v>
      </c>
      <c r="I3993" s="115">
        <v>0</v>
      </c>
      <c r="J3993" s="115">
        <v>0</v>
      </c>
      <c r="K3993" s="115">
        <v>0</v>
      </c>
      <c r="L3993" s="115">
        <v>0</v>
      </c>
      <c r="M3993" s="115">
        <v>0</v>
      </c>
      <c r="N3993" s="115">
        <v>0</v>
      </c>
      <c r="O3993" s="115">
        <v>0</v>
      </c>
      <c r="P3993" s="115">
        <v>0</v>
      </c>
      <c r="Q3993" s="115">
        <v>0</v>
      </c>
      <c r="R3993" s="115">
        <v>0</v>
      </c>
      <c r="S3993" s="115">
        <v>0</v>
      </c>
      <c r="T3993" s="115">
        <v>0</v>
      </c>
      <c r="U3993" s="115">
        <v>0</v>
      </c>
      <c r="V3993" s="115">
        <v>0</v>
      </c>
      <c r="W3993" s="115">
        <v>0</v>
      </c>
      <c r="X3993" s="115">
        <v>0</v>
      </c>
      <c r="Y3993" s="115">
        <v>0</v>
      </c>
      <c r="Z3993" s="115">
        <v>0</v>
      </c>
      <c r="AA3993" s="115">
        <v>0</v>
      </c>
      <c r="AB3993" s="115">
        <v>0</v>
      </c>
      <c r="AC3993" s="115">
        <v>0</v>
      </c>
      <c r="AD3993" s="115">
        <v>0</v>
      </c>
      <c r="AE3993" s="115">
        <v>0</v>
      </c>
      <c r="AF3993" s="115">
        <v>0</v>
      </c>
      <c r="AG3993" s="115">
        <v>0</v>
      </c>
    </row>
    <row r="3994" spans="1:33">
      <c r="A3994" s="115" t="s">
        <v>5713</v>
      </c>
      <c r="B3994" s="115" t="s">
        <v>19</v>
      </c>
      <c r="C3994" s="115">
        <v>0</v>
      </c>
      <c r="D3994" s="115">
        <v>0</v>
      </c>
      <c r="E3994" s="115">
        <v>0</v>
      </c>
      <c r="F3994" s="115">
        <v>0</v>
      </c>
      <c r="G3994" s="115">
        <v>0</v>
      </c>
      <c r="H3994" s="115">
        <v>0</v>
      </c>
      <c r="I3994" s="115">
        <v>0</v>
      </c>
      <c r="J3994" s="115">
        <v>0</v>
      </c>
      <c r="K3994" s="115">
        <v>0</v>
      </c>
      <c r="L3994" s="115">
        <v>0</v>
      </c>
      <c r="M3994" s="115">
        <v>0</v>
      </c>
      <c r="N3994" s="115">
        <v>0</v>
      </c>
      <c r="O3994" s="115">
        <v>0</v>
      </c>
      <c r="P3994" s="115">
        <v>0</v>
      </c>
      <c r="Q3994" s="115">
        <v>0</v>
      </c>
      <c r="R3994" s="115">
        <v>0</v>
      </c>
      <c r="S3994" s="115">
        <v>0</v>
      </c>
      <c r="T3994" s="115">
        <v>0</v>
      </c>
      <c r="U3994" s="115">
        <v>0</v>
      </c>
      <c r="V3994" s="115">
        <v>0</v>
      </c>
      <c r="W3994" s="115">
        <v>0</v>
      </c>
      <c r="X3994" s="115">
        <v>0</v>
      </c>
      <c r="Y3994" s="115">
        <v>0</v>
      </c>
      <c r="Z3994" s="115">
        <v>0</v>
      </c>
      <c r="AA3994" s="115">
        <v>0</v>
      </c>
      <c r="AB3994" s="115">
        <v>0</v>
      </c>
      <c r="AC3994" s="115">
        <v>0</v>
      </c>
      <c r="AD3994" s="115">
        <v>0</v>
      </c>
      <c r="AE3994" s="115">
        <v>0</v>
      </c>
      <c r="AF3994" s="115">
        <v>0</v>
      </c>
      <c r="AG3994" s="115">
        <v>0</v>
      </c>
    </row>
    <row r="3995" spans="1:33">
      <c r="A3995" s="115" t="s">
        <v>5714</v>
      </c>
      <c r="B3995" s="115" t="s">
        <v>19</v>
      </c>
      <c r="C3995" s="115">
        <v>0</v>
      </c>
      <c r="D3995" s="115">
        <v>0</v>
      </c>
      <c r="E3995" s="115">
        <v>0</v>
      </c>
      <c r="F3995" s="115">
        <v>0</v>
      </c>
      <c r="G3995" s="115">
        <v>0</v>
      </c>
      <c r="H3995" s="115">
        <v>0</v>
      </c>
      <c r="I3995" s="115">
        <v>0</v>
      </c>
      <c r="J3995" s="115">
        <v>0</v>
      </c>
      <c r="K3995" s="115">
        <v>0</v>
      </c>
      <c r="L3995" s="115">
        <v>0</v>
      </c>
      <c r="M3995" s="115">
        <v>0</v>
      </c>
      <c r="N3995" s="115">
        <v>0</v>
      </c>
      <c r="O3995" s="115">
        <v>0</v>
      </c>
      <c r="P3995" s="115">
        <v>0</v>
      </c>
      <c r="Q3995" s="115">
        <v>0</v>
      </c>
      <c r="R3995" s="115">
        <v>0</v>
      </c>
      <c r="S3995" s="115">
        <v>0</v>
      </c>
      <c r="T3995" s="115">
        <v>0</v>
      </c>
      <c r="U3995" s="115">
        <v>0</v>
      </c>
      <c r="V3995" s="115">
        <v>0</v>
      </c>
      <c r="W3995" s="115">
        <v>0</v>
      </c>
      <c r="X3995" s="115">
        <v>0</v>
      </c>
      <c r="Y3995" s="115">
        <v>0</v>
      </c>
      <c r="Z3995" s="115">
        <v>0</v>
      </c>
      <c r="AA3995" s="115">
        <v>0</v>
      </c>
      <c r="AB3995" s="115">
        <v>0</v>
      </c>
      <c r="AC3995" s="115">
        <v>0</v>
      </c>
      <c r="AD3995" s="115">
        <v>0</v>
      </c>
      <c r="AE3995" s="115">
        <v>0</v>
      </c>
      <c r="AF3995" s="115">
        <v>0</v>
      </c>
      <c r="AG3995" s="115">
        <v>0</v>
      </c>
    </row>
    <row r="3996" spans="1:33">
      <c r="A3996" s="115" t="s">
        <v>5715</v>
      </c>
      <c r="B3996" s="115" t="s">
        <v>19</v>
      </c>
      <c r="C3996" s="115">
        <v>0</v>
      </c>
      <c r="D3996" s="115">
        <v>0</v>
      </c>
      <c r="E3996" s="115">
        <v>0</v>
      </c>
      <c r="F3996" s="115">
        <v>0</v>
      </c>
      <c r="G3996" s="115">
        <v>0</v>
      </c>
      <c r="H3996" s="115">
        <v>0</v>
      </c>
      <c r="I3996" s="115">
        <v>0</v>
      </c>
      <c r="J3996" s="115">
        <v>0</v>
      </c>
      <c r="K3996" s="115">
        <v>0</v>
      </c>
      <c r="L3996" s="115">
        <v>0</v>
      </c>
      <c r="M3996" s="115">
        <v>0</v>
      </c>
      <c r="N3996" s="115">
        <v>0</v>
      </c>
      <c r="O3996" s="115">
        <v>0</v>
      </c>
      <c r="P3996" s="115">
        <v>0</v>
      </c>
      <c r="Q3996" s="115">
        <v>0</v>
      </c>
      <c r="R3996" s="115">
        <v>0</v>
      </c>
      <c r="S3996" s="115">
        <v>0</v>
      </c>
      <c r="T3996" s="115">
        <v>0</v>
      </c>
      <c r="U3996" s="115">
        <v>0</v>
      </c>
      <c r="V3996" s="115">
        <v>0</v>
      </c>
      <c r="W3996" s="115">
        <v>0</v>
      </c>
      <c r="X3996" s="115">
        <v>0</v>
      </c>
      <c r="Y3996" s="115">
        <v>0</v>
      </c>
      <c r="Z3996" s="115">
        <v>0</v>
      </c>
      <c r="AA3996" s="115">
        <v>0</v>
      </c>
      <c r="AB3996" s="115">
        <v>0</v>
      </c>
      <c r="AC3996" s="115">
        <v>0</v>
      </c>
      <c r="AD3996" s="115">
        <v>0</v>
      </c>
      <c r="AE3996" s="115">
        <v>0</v>
      </c>
      <c r="AF3996" s="115">
        <v>0</v>
      </c>
      <c r="AG3996" s="115">
        <v>0</v>
      </c>
    </row>
    <row r="3997" spans="1:33">
      <c r="A3997" s="115" t="s">
        <v>5716</v>
      </c>
      <c r="B3997" s="115" t="s">
        <v>19</v>
      </c>
      <c r="C3997" s="115">
        <v>0</v>
      </c>
      <c r="D3997" s="115">
        <v>0</v>
      </c>
      <c r="E3997" s="115">
        <v>0</v>
      </c>
      <c r="F3997" s="115">
        <v>0</v>
      </c>
      <c r="G3997" s="115">
        <v>0</v>
      </c>
      <c r="H3997" s="115">
        <v>0</v>
      </c>
      <c r="I3997" s="115">
        <v>0</v>
      </c>
      <c r="J3997" s="115">
        <v>0</v>
      </c>
      <c r="K3997" s="115">
        <v>0</v>
      </c>
      <c r="L3997" s="115">
        <v>0</v>
      </c>
      <c r="M3997" s="115">
        <v>0</v>
      </c>
      <c r="N3997" s="115">
        <v>0</v>
      </c>
      <c r="O3997" s="115">
        <v>0</v>
      </c>
      <c r="P3997" s="115">
        <v>0</v>
      </c>
      <c r="Q3997" s="115">
        <v>0</v>
      </c>
      <c r="R3997" s="115">
        <v>0</v>
      </c>
      <c r="S3997" s="115">
        <v>0</v>
      </c>
      <c r="T3997" s="115">
        <v>0</v>
      </c>
      <c r="U3997" s="115">
        <v>0</v>
      </c>
      <c r="V3997" s="115">
        <v>0</v>
      </c>
      <c r="W3997" s="115">
        <v>0</v>
      </c>
      <c r="X3997" s="115">
        <v>0</v>
      </c>
      <c r="Y3997" s="115">
        <v>0</v>
      </c>
      <c r="Z3997" s="115">
        <v>0</v>
      </c>
      <c r="AA3997" s="115">
        <v>0</v>
      </c>
      <c r="AB3997" s="115">
        <v>0</v>
      </c>
      <c r="AC3997" s="115">
        <v>0</v>
      </c>
      <c r="AD3997" s="115">
        <v>0</v>
      </c>
      <c r="AE3997" s="115">
        <v>0</v>
      </c>
      <c r="AF3997" s="115">
        <v>0</v>
      </c>
      <c r="AG3997" s="115">
        <v>0</v>
      </c>
    </row>
    <row r="3998" spans="1:33">
      <c r="A3998" s="115" t="s">
        <v>5717</v>
      </c>
      <c r="B3998" s="115" t="s">
        <v>19</v>
      </c>
      <c r="C3998" s="115">
        <v>0</v>
      </c>
      <c r="D3998" s="115">
        <v>0</v>
      </c>
      <c r="E3998" s="115">
        <v>0</v>
      </c>
      <c r="F3998" s="115">
        <v>0</v>
      </c>
      <c r="G3998" s="115">
        <v>0</v>
      </c>
      <c r="H3998" s="115">
        <v>0</v>
      </c>
      <c r="I3998" s="115">
        <v>0</v>
      </c>
      <c r="J3998" s="115">
        <v>0</v>
      </c>
      <c r="K3998" s="115">
        <v>0</v>
      </c>
      <c r="L3998" s="115">
        <v>0</v>
      </c>
      <c r="M3998" s="115">
        <v>0</v>
      </c>
      <c r="N3998" s="115">
        <v>0</v>
      </c>
      <c r="O3998" s="115">
        <v>0</v>
      </c>
      <c r="P3998" s="115">
        <v>0</v>
      </c>
      <c r="Q3998" s="115">
        <v>0</v>
      </c>
      <c r="R3998" s="115">
        <v>0</v>
      </c>
      <c r="S3998" s="115">
        <v>0</v>
      </c>
      <c r="T3998" s="115">
        <v>0</v>
      </c>
      <c r="U3998" s="115">
        <v>0</v>
      </c>
      <c r="V3998" s="115">
        <v>0</v>
      </c>
      <c r="W3998" s="115">
        <v>0</v>
      </c>
      <c r="X3998" s="115">
        <v>0</v>
      </c>
      <c r="Y3998" s="115">
        <v>0</v>
      </c>
      <c r="Z3998" s="115">
        <v>0</v>
      </c>
      <c r="AA3998" s="115">
        <v>0</v>
      </c>
      <c r="AB3998" s="115">
        <v>0</v>
      </c>
      <c r="AC3998" s="115">
        <v>0</v>
      </c>
      <c r="AD3998" s="115">
        <v>0</v>
      </c>
      <c r="AE3998" s="115">
        <v>0</v>
      </c>
      <c r="AF3998" s="115">
        <v>0</v>
      </c>
      <c r="AG3998" s="115">
        <v>0</v>
      </c>
    </row>
    <row r="3999" spans="1:33">
      <c r="A3999" s="115" t="s">
        <v>5718</v>
      </c>
      <c r="B3999" s="115" t="s">
        <v>19</v>
      </c>
      <c r="C3999" s="115">
        <v>0</v>
      </c>
      <c r="D3999" s="115">
        <v>0</v>
      </c>
      <c r="E3999" s="115">
        <v>0</v>
      </c>
      <c r="F3999" s="115">
        <v>0</v>
      </c>
      <c r="G3999" s="115">
        <v>0</v>
      </c>
      <c r="H3999" s="115">
        <v>0</v>
      </c>
      <c r="I3999" s="115">
        <v>0</v>
      </c>
      <c r="J3999" s="115">
        <v>0</v>
      </c>
      <c r="K3999" s="115">
        <v>0</v>
      </c>
      <c r="L3999" s="115">
        <v>0</v>
      </c>
      <c r="M3999" s="115">
        <v>0</v>
      </c>
      <c r="N3999" s="115">
        <v>0</v>
      </c>
      <c r="O3999" s="115">
        <v>0</v>
      </c>
      <c r="P3999" s="115">
        <v>0</v>
      </c>
      <c r="Q3999" s="115">
        <v>0</v>
      </c>
      <c r="R3999" s="115">
        <v>0</v>
      </c>
      <c r="S3999" s="115">
        <v>0</v>
      </c>
      <c r="T3999" s="115">
        <v>0</v>
      </c>
      <c r="U3999" s="115">
        <v>0</v>
      </c>
      <c r="V3999" s="115">
        <v>0</v>
      </c>
      <c r="W3999" s="115">
        <v>0</v>
      </c>
      <c r="X3999" s="115">
        <v>0</v>
      </c>
      <c r="Y3999" s="115">
        <v>0</v>
      </c>
      <c r="Z3999" s="115">
        <v>0</v>
      </c>
      <c r="AA3999" s="115">
        <v>0</v>
      </c>
      <c r="AB3999" s="115">
        <v>0</v>
      </c>
      <c r="AC3999" s="115">
        <v>0</v>
      </c>
      <c r="AD3999" s="115">
        <v>0</v>
      </c>
      <c r="AE3999" s="115">
        <v>0</v>
      </c>
      <c r="AF3999" s="115">
        <v>0</v>
      </c>
      <c r="AG3999" s="115">
        <v>0</v>
      </c>
    </row>
    <row r="4000" spans="1:33">
      <c r="A4000" s="115" t="s">
        <v>5719</v>
      </c>
      <c r="B4000" s="115" t="s">
        <v>19</v>
      </c>
      <c r="C4000" s="115">
        <v>0</v>
      </c>
      <c r="D4000" s="115">
        <v>0</v>
      </c>
      <c r="E4000" s="115">
        <v>0</v>
      </c>
      <c r="F4000" s="115">
        <v>0</v>
      </c>
      <c r="G4000" s="115">
        <v>0</v>
      </c>
      <c r="H4000" s="115">
        <v>0</v>
      </c>
      <c r="I4000" s="115">
        <v>0</v>
      </c>
      <c r="J4000" s="115">
        <v>0</v>
      </c>
      <c r="K4000" s="115">
        <v>0</v>
      </c>
      <c r="L4000" s="115">
        <v>0</v>
      </c>
      <c r="M4000" s="115">
        <v>0</v>
      </c>
      <c r="N4000" s="115">
        <v>0</v>
      </c>
      <c r="O4000" s="115">
        <v>0</v>
      </c>
      <c r="P4000" s="115">
        <v>0</v>
      </c>
      <c r="Q4000" s="115">
        <v>0</v>
      </c>
      <c r="R4000" s="115">
        <v>0</v>
      </c>
      <c r="S4000" s="115">
        <v>0</v>
      </c>
      <c r="T4000" s="115">
        <v>0</v>
      </c>
      <c r="U4000" s="115">
        <v>0</v>
      </c>
      <c r="V4000" s="115">
        <v>0</v>
      </c>
      <c r="W4000" s="115">
        <v>0</v>
      </c>
      <c r="X4000" s="115">
        <v>0</v>
      </c>
      <c r="Y4000" s="115">
        <v>0</v>
      </c>
      <c r="Z4000" s="115">
        <v>0</v>
      </c>
      <c r="AA4000" s="115">
        <v>0</v>
      </c>
      <c r="AB4000" s="115">
        <v>0</v>
      </c>
      <c r="AC4000" s="115">
        <v>0</v>
      </c>
      <c r="AD4000" s="115">
        <v>0</v>
      </c>
      <c r="AE4000" s="115">
        <v>0</v>
      </c>
      <c r="AF4000" s="115">
        <v>0</v>
      </c>
      <c r="AG4000" s="115">
        <v>0</v>
      </c>
    </row>
    <row r="4001" spans="1:33">
      <c r="A4001" s="115" t="s">
        <v>5720</v>
      </c>
      <c r="B4001" s="115" t="s">
        <v>19</v>
      </c>
      <c r="C4001" s="115">
        <v>0</v>
      </c>
      <c r="D4001" s="115">
        <v>0</v>
      </c>
      <c r="E4001" s="115">
        <v>0</v>
      </c>
      <c r="F4001" s="115">
        <v>0</v>
      </c>
      <c r="G4001" s="115">
        <v>0</v>
      </c>
      <c r="H4001" s="115">
        <v>0</v>
      </c>
      <c r="I4001" s="115">
        <v>0</v>
      </c>
      <c r="J4001" s="115">
        <v>0</v>
      </c>
      <c r="K4001" s="115">
        <v>0</v>
      </c>
      <c r="L4001" s="115">
        <v>0</v>
      </c>
      <c r="M4001" s="115">
        <v>0</v>
      </c>
      <c r="N4001" s="115">
        <v>0</v>
      </c>
      <c r="O4001" s="115">
        <v>0</v>
      </c>
      <c r="P4001" s="115">
        <v>0</v>
      </c>
      <c r="Q4001" s="115">
        <v>0</v>
      </c>
      <c r="R4001" s="115">
        <v>0</v>
      </c>
      <c r="S4001" s="115">
        <v>0</v>
      </c>
      <c r="T4001" s="115">
        <v>0</v>
      </c>
      <c r="U4001" s="115">
        <v>0</v>
      </c>
      <c r="V4001" s="115">
        <v>0</v>
      </c>
      <c r="W4001" s="115">
        <v>0</v>
      </c>
      <c r="X4001" s="115">
        <v>0</v>
      </c>
      <c r="Y4001" s="115">
        <v>0</v>
      </c>
      <c r="Z4001" s="115">
        <v>0</v>
      </c>
      <c r="AA4001" s="115">
        <v>0</v>
      </c>
      <c r="AB4001" s="115">
        <v>0</v>
      </c>
      <c r="AC4001" s="115">
        <v>0</v>
      </c>
      <c r="AD4001" s="115">
        <v>0</v>
      </c>
      <c r="AE4001" s="115">
        <v>0</v>
      </c>
      <c r="AF4001" s="115">
        <v>0</v>
      </c>
      <c r="AG4001" s="115">
        <v>0</v>
      </c>
    </row>
    <row r="4002" spans="1:33">
      <c r="A4002" s="115" t="s">
        <v>5721</v>
      </c>
      <c r="B4002" s="115" t="s">
        <v>19</v>
      </c>
      <c r="C4002" s="115">
        <v>0</v>
      </c>
      <c r="D4002" s="115">
        <v>0</v>
      </c>
      <c r="E4002" s="115">
        <v>0</v>
      </c>
      <c r="F4002" s="115">
        <v>0</v>
      </c>
      <c r="G4002" s="115">
        <v>0</v>
      </c>
      <c r="H4002" s="115">
        <v>0</v>
      </c>
      <c r="I4002" s="115">
        <v>0</v>
      </c>
      <c r="J4002" s="115">
        <v>0</v>
      </c>
      <c r="K4002" s="115">
        <v>0</v>
      </c>
      <c r="L4002" s="115">
        <v>0</v>
      </c>
      <c r="M4002" s="115">
        <v>0</v>
      </c>
      <c r="N4002" s="115">
        <v>0</v>
      </c>
      <c r="O4002" s="115">
        <v>0</v>
      </c>
      <c r="P4002" s="115">
        <v>0</v>
      </c>
      <c r="Q4002" s="115">
        <v>0</v>
      </c>
      <c r="R4002" s="115">
        <v>0</v>
      </c>
      <c r="S4002" s="115">
        <v>0</v>
      </c>
      <c r="T4002" s="115">
        <v>0</v>
      </c>
      <c r="U4002" s="115">
        <v>0</v>
      </c>
      <c r="V4002" s="115">
        <v>0</v>
      </c>
      <c r="W4002" s="115">
        <v>0</v>
      </c>
      <c r="X4002" s="115">
        <v>0</v>
      </c>
      <c r="Y4002" s="115">
        <v>0</v>
      </c>
      <c r="Z4002" s="115">
        <v>0</v>
      </c>
      <c r="AA4002" s="115">
        <v>0</v>
      </c>
      <c r="AB4002" s="115">
        <v>0</v>
      </c>
      <c r="AC4002" s="115">
        <v>0</v>
      </c>
      <c r="AD4002" s="115">
        <v>0</v>
      </c>
      <c r="AE4002" s="115">
        <v>0</v>
      </c>
      <c r="AF4002" s="115">
        <v>0</v>
      </c>
      <c r="AG4002" s="115">
        <v>0</v>
      </c>
    </row>
    <row r="4003" spans="1:33">
      <c r="A4003" s="115" t="s">
        <v>5722</v>
      </c>
      <c r="B4003" s="115" t="s">
        <v>19</v>
      </c>
      <c r="C4003" s="115">
        <v>0</v>
      </c>
      <c r="D4003" s="115">
        <v>0</v>
      </c>
      <c r="E4003" s="115">
        <v>0</v>
      </c>
      <c r="F4003" s="115">
        <v>0</v>
      </c>
      <c r="G4003" s="115">
        <v>0</v>
      </c>
      <c r="H4003" s="115">
        <v>0</v>
      </c>
      <c r="I4003" s="115">
        <v>0</v>
      </c>
      <c r="J4003" s="115">
        <v>0</v>
      </c>
      <c r="K4003" s="115">
        <v>0</v>
      </c>
      <c r="L4003" s="115">
        <v>0</v>
      </c>
      <c r="M4003" s="115">
        <v>0</v>
      </c>
      <c r="N4003" s="115">
        <v>0</v>
      </c>
      <c r="O4003" s="115">
        <v>0</v>
      </c>
      <c r="P4003" s="115">
        <v>0</v>
      </c>
      <c r="Q4003" s="115">
        <v>0</v>
      </c>
      <c r="R4003" s="115">
        <v>0</v>
      </c>
      <c r="S4003" s="115">
        <v>0</v>
      </c>
      <c r="T4003" s="115">
        <v>0</v>
      </c>
      <c r="U4003" s="115">
        <v>0</v>
      </c>
      <c r="V4003" s="115">
        <v>0</v>
      </c>
      <c r="W4003" s="115">
        <v>0</v>
      </c>
      <c r="X4003" s="115">
        <v>0</v>
      </c>
      <c r="Y4003" s="115">
        <v>0</v>
      </c>
      <c r="Z4003" s="115">
        <v>0</v>
      </c>
      <c r="AA4003" s="115">
        <v>0</v>
      </c>
      <c r="AB4003" s="115">
        <v>0</v>
      </c>
      <c r="AC4003" s="115">
        <v>0</v>
      </c>
      <c r="AD4003" s="115">
        <v>0</v>
      </c>
      <c r="AE4003" s="115">
        <v>0</v>
      </c>
      <c r="AF4003" s="115">
        <v>0</v>
      </c>
      <c r="AG4003" s="115">
        <v>0</v>
      </c>
    </row>
    <row r="4004" spans="1:33">
      <c r="A4004" s="115" t="s">
        <v>5723</v>
      </c>
      <c r="B4004" s="115" t="s">
        <v>19</v>
      </c>
      <c r="C4004" s="115">
        <v>0</v>
      </c>
      <c r="D4004" s="115">
        <v>0</v>
      </c>
      <c r="E4004" s="115">
        <v>0</v>
      </c>
      <c r="F4004" s="115">
        <v>0</v>
      </c>
      <c r="G4004" s="115">
        <v>0</v>
      </c>
      <c r="H4004" s="115">
        <v>0</v>
      </c>
      <c r="I4004" s="115">
        <v>0</v>
      </c>
      <c r="J4004" s="115">
        <v>0</v>
      </c>
      <c r="K4004" s="115">
        <v>0</v>
      </c>
      <c r="L4004" s="115">
        <v>0</v>
      </c>
      <c r="M4004" s="115">
        <v>0</v>
      </c>
      <c r="N4004" s="115">
        <v>0</v>
      </c>
      <c r="O4004" s="115">
        <v>0</v>
      </c>
      <c r="P4004" s="115">
        <v>0</v>
      </c>
      <c r="Q4004" s="115">
        <v>0</v>
      </c>
      <c r="R4004" s="115">
        <v>0</v>
      </c>
      <c r="S4004" s="115">
        <v>0</v>
      </c>
      <c r="T4004" s="115">
        <v>0</v>
      </c>
      <c r="U4004" s="115">
        <v>0</v>
      </c>
      <c r="V4004" s="115">
        <v>0</v>
      </c>
      <c r="W4004" s="115">
        <v>0</v>
      </c>
      <c r="X4004" s="115">
        <v>0</v>
      </c>
      <c r="Y4004" s="115">
        <v>0</v>
      </c>
      <c r="Z4004" s="115">
        <v>0</v>
      </c>
      <c r="AA4004" s="115">
        <v>0</v>
      </c>
      <c r="AB4004" s="115">
        <v>0</v>
      </c>
      <c r="AC4004" s="115">
        <v>0</v>
      </c>
      <c r="AD4004" s="115">
        <v>0</v>
      </c>
      <c r="AE4004" s="115">
        <v>0</v>
      </c>
      <c r="AF4004" s="115">
        <v>0</v>
      </c>
      <c r="AG4004" s="115">
        <v>0</v>
      </c>
    </row>
    <row r="4005" spans="1:33">
      <c r="A4005" s="115" t="s">
        <v>5724</v>
      </c>
      <c r="B4005" s="115" t="s">
        <v>19</v>
      </c>
      <c r="C4005" s="115">
        <v>0</v>
      </c>
      <c r="D4005" s="115">
        <v>0</v>
      </c>
      <c r="E4005" s="115">
        <v>0</v>
      </c>
      <c r="F4005" s="115">
        <v>0</v>
      </c>
      <c r="G4005" s="115">
        <v>0</v>
      </c>
      <c r="H4005" s="115">
        <v>0</v>
      </c>
      <c r="I4005" s="115">
        <v>0</v>
      </c>
      <c r="J4005" s="115">
        <v>0</v>
      </c>
      <c r="K4005" s="115">
        <v>0</v>
      </c>
      <c r="L4005" s="115">
        <v>0</v>
      </c>
      <c r="M4005" s="115">
        <v>0</v>
      </c>
      <c r="N4005" s="115">
        <v>0</v>
      </c>
      <c r="O4005" s="115">
        <v>0</v>
      </c>
      <c r="P4005" s="115">
        <v>0</v>
      </c>
      <c r="Q4005" s="115">
        <v>0</v>
      </c>
      <c r="R4005" s="115">
        <v>0</v>
      </c>
      <c r="S4005" s="115">
        <v>0</v>
      </c>
      <c r="T4005" s="115">
        <v>0</v>
      </c>
      <c r="U4005" s="115">
        <v>0</v>
      </c>
      <c r="V4005" s="115">
        <v>0</v>
      </c>
      <c r="W4005" s="115">
        <v>0</v>
      </c>
      <c r="X4005" s="115">
        <v>0</v>
      </c>
      <c r="Y4005" s="115">
        <v>0</v>
      </c>
      <c r="Z4005" s="115">
        <v>0</v>
      </c>
      <c r="AA4005" s="115">
        <v>0</v>
      </c>
      <c r="AB4005" s="115">
        <v>0</v>
      </c>
      <c r="AC4005" s="115">
        <v>0</v>
      </c>
      <c r="AD4005" s="115">
        <v>0</v>
      </c>
      <c r="AE4005" s="115">
        <v>0</v>
      </c>
      <c r="AF4005" s="115">
        <v>0</v>
      </c>
      <c r="AG4005" s="115">
        <v>0</v>
      </c>
    </row>
    <row r="4006" spans="1:33">
      <c r="A4006" s="115" t="s">
        <v>5725</v>
      </c>
      <c r="B4006" s="115" t="s">
        <v>19</v>
      </c>
      <c r="C4006" s="115">
        <v>0</v>
      </c>
      <c r="D4006" s="115">
        <v>0</v>
      </c>
      <c r="E4006" s="115">
        <v>0</v>
      </c>
      <c r="F4006" s="115">
        <v>0</v>
      </c>
      <c r="G4006" s="115">
        <v>0</v>
      </c>
      <c r="H4006" s="115">
        <v>0</v>
      </c>
      <c r="I4006" s="115">
        <v>0</v>
      </c>
      <c r="J4006" s="115">
        <v>0</v>
      </c>
      <c r="K4006" s="115">
        <v>0</v>
      </c>
      <c r="L4006" s="115">
        <v>0</v>
      </c>
      <c r="M4006" s="115">
        <v>0</v>
      </c>
      <c r="N4006" s="115">
        <v>0</v>
      </c>
      <c r="O4006" s="115">
        <v>0</v>
      </c>
      <c r="P4006" s="115">
        <v>0</v>
      </c>
      <c r="Q4006" s="115">
        <v>0</v>
      </c>
      <c r="R4006" s="115">
        <v>0</v>
      </c>
      <c r="S4006" s="115">
        <v>0</v>
      </c>
      <c r="T4006" s="115">
        <v>0</v>
      </c>
      <c r="U4006" s="115">
        <v>0</v>
      </c>
      <c r="V4006" s="115">
        <v>0</v>
      </c>
      <c r="W4006" s="115">
        <v>0</v>
      </c>
      <c r="X4006" s="115">
        <v>0</v>
      </c>
      <c r="Y4006" s="115">
        <v>0</v>
      </c>
      <c r="Z4006" s="115">
        <v>0</v>
      </c>
      <c r="AA4006" s="115">
        <v>0</v>
      </c>
      <c r="AB4006" s="115">
        <v>0</v>
      </c>
      <c r="AC4006" s="115">
        <v>0</v>
      </c>
      <c r="AD4006" s="115">
        <v>0</v>
      </c>
      <c r="AE4006" s="115">
        <v>0</v>
      </c>
      <c r="AF4006" s="115">
        <v>0</v>
      </c>
      <c r="AG4006" s="115">
        <v>0</v>
      </c>
    </row>
    <row r="4007" spans="1:33">
      <c r="A4007" s="115" t="s">
        <v>5726</v>
      </c>
      <c r="B4007" s="115" t="s">
        <v>19</v>
      </c>
      <c r="C4007" s="115">
        <v>0</v>
      </c>
      <c r="D4007" s="115">
        <v>0</v>
      </c>
      <c r="E4007" s="115">
        <v>0</v>
      </c>
      <c r="F4007" s="115">
        <v>0</v>
      </c>
      <c r="G4007" s="115">
        <v>0</v>
      </c>
      <c r="H4007" s="115">
        <v>0</v>
      </c>
      <c r="I4007" s="115">
        <v>0</v>
      </c>
      <c r="J4007" s="115">
        <v>0</v>
      </c>
      <c r="K4007" s="115">
        <v>0</v>
      </c>
      <c r="L4007" s="115">
        <v>0</v>
      </c>
      <c r="M4007" s="115">
        <v>0</v>
      </c>
      <c r="N4007" s="115">
        <v>0</v>
      </c>
      <c r="O4007" s="115">
        <v>0</v>
      </c>
      <c r="P4007" s="115">
        <v>0</v>
      </c>
      <c r="Q4007" s="115">
        <v>0</v>
      </c>
      <c r="R4007" s="115">
        <v>0</v>
      </c>
      <c r="S4007" s="115">
        <v>0</v>
      </c>
      <c r="T4007" s="115">
        <v>0</v>
      </c>
      <c r="U4007" s="115">
        <v>0</v>
      </c>
      <c r="V4007" s="115">
        <v>0</v>
      </c>
      <c r="W4007" s="115">
        <v>0</v>
      </c>
      <c r="X4007" s="115">
        <v>0</v>
      </c>
      <c r="Y4007" s="115">
        <v>0</v>
      </c>
      <c r="Z4007" s="115">
        <v>0</v>
      </c>
      <c r="AA4007" s="115">
        <v>0</v>
      </c>
      <c r="AB4007" s="115">
        <v>0</v>
      </c>
      <c r="AC4007" s="115">
        <v>0</v>
      </c>
      <c r="AD4007" s="115">
        <v>0</v>
      </c>
      <c r="AE4007" s="115">
        <v>0</v>
      </c>
      <c r="AF4007" s="115">
        <v>0</v>
      </c>
      <c r="AG4007" s="115">
        <v>0</v>
      </c>
    </row>
    <row r="4008" spans="1:33">
      <c r="A4008" s="115" t="s">
        <v>5727</v>
      </c>
      <c r="B4008" s="115" t="s">
        <v>19</v>
      </c>
      <c r="C4008" s="115">
        <v>0</v>
      </c>
      <c r="D4008" s="115">
        <v>0</v>
      </c>
      <c r="E4008" s="115">
        <v>0</v>
      </c>
      <c r="F4008" s="115">
        <v>0</v>
      </c>
      <c r="G4008" s="115">
        <v>0</v>
      </c>
      <c r="H4008" s="115">
        <v>0</v>
      </c>
      <c r="I4008" s="115">
        <v>0</v>
      </c>
      <c r="J4008" s="115">
        <v>0</v>
      </c>
      <c r="K4008" s="115">
        <v>0</v>
      </c>
      <c r="L4008" s="115">
        <v>0</v>
      </c>
      <c r="M4008" s="115">
        <v>0</v>
      </c>
      <c r="N4008" s="115">
        <v>0</v>
      </c>
      <c r="O4008" s="115">
        <v>0</v>
      </c>
      <c r="P4008" s="115">
        <v>0</v>
      </c>
      <c r="Q4008" s="115">
        <v>0</v>
      </c>
      <c r="R4008" s="115">
        <v>0</v>
      </c>
      <c r="S4008" s="115">
        <v>0</v>
      </c>
      <c r="T4008" s="115">
        <v>0</v>
      </c>
      <c r="U4008" s="115">
        <v>0</v>
      </c>
      <c r="V4008" s="115">
        <v>0</v>
      </c>
      <c r="W4008" s="115">
        <v>0</v>
      </c>
      <c r="X4008" s="115">
        <v>0</v>
      </c>
      <c r="Y4008" s="115">
        <v>0</v>
      </c>
      <c r="Z4008" s="115">
        <v>0</v>
      </c>
      <c r="AA4008" s="115">
        <v>0</v>
      </c>
      <c r="AB4008" s="115">
        <v>0</v>
      </c>
      <c r="AC4008" s="115">
        <v>0</v>
      </c>
      <c r="AD4008" s="115">
        <v>0</v>
      </c>
      <c r="AE4008" s="115">
        <v>0</v>
      </c>
      <c r="AF4008" s="115">
        <v>0</v>
      </c>
      <c r="AG4008" s="115">
        <v>0</v>
      </c>
    </row>
    <row r="4009" spans="1:33">
      <c r="A4009" s="115" t="s">
        <v>5728</v>
      </c>
      <c r="B4009" s="115" t="s">
        <v>19</v>
      </c>
      <c r="C4009" s="115">
        <v>0</v>
      </c>
      <c r="D4009" s="115">
        <v>0</v>
      </c>
      <c r="E4009" s="115">
        <v>0</v>
      </c>
      <c r="F4009" s="115">
        <v>0</v>
      </c>
      <c r="G4009" s="115">
        <v>0</v>
      </c>
      <c r="H4009" s="115">
        <v>0</v>
      </c>
      <c r="I4009" s="115">
        <v>0</v>
      </c>
      <c r="J4009" s="115">
        <v>0</v>
      </c>
      <c r="K4009" s="115">
        <v>0</v>
      </c>
      <c r="L4009" s="115">
        <v>0</v>
      </c>
      <c r="M4009" s="115">
        <v>0</v>
      </c>
      <c r="N4009" s="115">
        <v>0</v>
      </c>
      <c r="O4009" s="115">
        <v>0</v>
      </c>
      <c r="P4009" s="115">
        <v>0</v>
      </c>
      <c r="Q4009" s="115">
        <v>0</v>
      </c>
      <c r="R4009" s="115">
        <v>0</v>
      </c>
      <c r="S4009" s="115">
        <v>0</v>
      </c>
      <c r="T4009" s="115">
        <v>0</v>
      </c>
      <c r="U4009" s="115">
        <v>0</v>
      </c>
      <c r="V4009" s="115">
        <v>0</v>
      </c>
      <c r="W4009" s="115">
        <v>0</v>
      </c>
      <c r="X4009" s="115">
        <v>0</v>
      </c>
      <c r="Y4009" s="115">
        <v>0</v>
      </c>
      <c r="Z4009" s="115">
        <v>0</v>
      </c>
      <c r="AA4009" s="115">
        <v>0</v>
      </c>
      <c r="AB4009" s="115">
        <v>0</v>
      </c>
      <c r="AC4009" s="115">
        <v>0</v>
      </c>
      <c r="AD4009" s="115">
        <v>0</v>
      </c>
      <c r="AE4009" s="115">
        <v>0</v>
      </c>
      <c r="AF4009" s="115">
        <v>0</v>
      </c>
      <c r="AG4009" s="115">
        <v>0</v>
      </c>
    </row>
    <row r="4010" spans="1:33">
      <c r="A4010" s="115" t="s">
        <v>5729</v>
      </c>
      <c r="B4010" s="115" t="s">
        <v>19</v>
      </c>
      <c r="C4010" s="115">
        <v>0</v>
      </c>
      <c r="D4010" s="115">
        <v>0</v>
      </c>
      <c r="E4010" s="115">
        <v>0</v>
      </c>
      <c r="F4010" s="115">
        <v>0</v>
      </c>
      <c r="G4010" s="115">
        <v>0</v>
      </c>
      <c r="H4010" s="115">
        <v>0</v>
      </c>
      <c r="I4010" s="115">
        <v>0</v>
      </c>
      <c r="J4010" s="115">
        <v>0</v>
      </c>
      <c r="K4010" s="115">
        <v>0</v>
      </c>
      <c r="L4010" s="115">
        <v>0</v>
      </c>
      <c r="M4010" s="115">
        <v>0</v>
      </c>
      <c r="N4010" s="115">
        <v>0</v>
      </c>
      <c r="O4010" s="115">
        <v>0</v>
      </c>
      <c r="P4010" s="115">
        <v>0</v>
      </c>
      <c r="Q4010" s="115">
        <v>0</v>
      </c>
      <c r="R4010" s="115">
        <v>0</v>
      </c>
      <c r="S4010" s="115">
        <v>0</v>
      </c>
      <c r="T4010" s="115">
        <v>0</v>
      </c>
      <c r="U4010" s="115">
        <v>0</v>
      </c>
      <c r="V4010" s="115">
        <v>0</v>
      </c>
      <c r="W4010" s="115">
        <v>0</v>
      </c>
      <c r="X4010" s="115">
        <v>0</v>
      </c>
      <c r="Y4010" s="115">
        <v>0</v>
      </c>
      <c r="Z4010" s="115">
        <v>0</v>
      </c>
      <c r="AA4010" s="115">
        <v>0</v>
      </c>
      <c r="AB4010" s="115">
        <v>0</v>
      </c>
      <c r="AC4010" s="115">
        <v>0</v>
      </c>
      <c r="AD4010" s="115">
        <v>0</v>
      </c>
      <c r="AE4010" s="115">
        <v>0</v>
      </c>
      <c r="AF4010" s="115">
        <v>0</v>
      </c>
      <c r="AG4010" s="115">
        <v>0</v>
      </c>
    </row>
    <row r="4011" spans="1:33">
      <c r="A4011" s="115" t="s">
        <v>5730</v>
      </c>
      <c r="B4011" s="115" t="s">
        <v>19</v>
      </c>
      <c r="C4011" s="115">
        <v>0</v>
      </c>
      <c r="D4011" s="115">
        <v>0</v>
      </c>
      <c r="E4011" s="115">
        <v>0</v>
      </c>
      <c r="F4011" s="115">
        <v>0</v>
      </c>
      <c r="G4011" s="115">
        <v>0</v>
      </c>
      <c r="H4011" s="115">
        <v>0</v>
      </c>
      <c r="I4011" s="115">
        <v>0</v>
      </c>
      <c r="J4011" s="115">
        <v>0</v>
      </c>
      <c r="K4011" s="115">
        <v>0</v>
      </c>
      <c r="L4011" s="115">
        <v>0</v>
      </c>
      <c r="M4011" s="115">
        <v>0</v>
      </c>
      <c r="N4011" s="115">
        <v>0</v>
      </c>
      <c r="O4011" s="115">
        <v>0</v>
      </c>
      <c r="P4011" s="115">
        <v>0</v>
      </c>
      <c r="Q4011" s="115">
        <v>0</v>
      </c>
      <c r="R4011" s="115">
        <v>0</v>
      </c>
      <c r="S4011" s="115">
        <v>0</v>
      </c>
      <c r="T4011" s="115">
        <v>0</v>
      </c>
      <c r="U4011" s="115">
        <v>0</v>
      </c>
      <c r="V4011" s="115">
        <v>0</v>
      </c>
      <c r="W4011" s="115">
        <v>0</v>
      </c>
      <c r="X4011" s="115">
        <v>0</v>
      </c>
      <c r="Y4011" s="115">
        <v>0</v>
      </c>
      <c r="Z4011" s="115">
        <v>0</v>
      </c>
      <c r="AA4011" s="115">
        <v>0</v>
      </c>
      <c r="AB4011" s="115">
        <v>0</v>
      </c>
      <c r="AC4011" s="115">
        <v>0</v>
      </c>
      <c r="AD4011" s="115">
        <v>0</v>
      </c>
      <c r="AE4011" s="115">
        <v>0</v>
      </c>
      <c r="AF4011" s="115">
        <v>0</v>
      </c>
      <c r="AG4011" s="115">
        <v>0</v>
      </c>
    </row>
    <row r="4012" spans="1:33">
      <c r="A4012" s="115" t="s">
        <v>5731</v>
      </c>
      <c r="B4012" s="115" t="s">
        <v>19</v>
      </c>
      <c r="C4012" s="115">
        <v>0</v>
      </c>
      <c r="D4012" s="115">
        <v>0</v>
      </c>
      <c r="E4012" s="115">
        <v>0</v>
      </c>
      <c r="F4012" s="115">
        <v>0</v>
      </c>
      <c r="G4012" s="115">
        <v>0</v>
      </c>
      <c r="H4012" s="115">
        <v>0</v>
      </c>
      <c r="I4012" s="115">
        <v>0</v>
      </c>
      <c r="J4012" s="115">
        <v>0</v>
      </c>
      <c r="K4012" s="115">
        <v>0</v>
      </c>
      <c r="L4012" s="115">
        <v>0</v>
      </c>
      <c r="M4012" s="115">
        <v>0</v>
      </c>
      <c r="N4012" s="115">
        <v>0</v>
      </c>
      <c r="O4012" s="115">
        <v>0</v>
      </c>
      <c r="P4012" s="115">
        <v>0</v>
      </c>
      <c r="Q4012" s="115">
        <v>0</v>
      </c>
      <c r="R4012" s="115">
        <v>0</v>
      </c>
      <c r="S4012" s="115">
        <v>0</v>
      </c>
      <c r="T4012" s="115">
        <v>0</v>
      </c>
      <c r="U4012" s="115">
        <v>0</v>
      </c>
      <c r="V4012" s="115">
        <v>0</v>
      </c>
      <c r="W4012" s="115">
        <v>0</v>
      </c>
      <c r="X4012" s="115">
        <v>0</v>
      </c>
      <c r="Y4012" s="115">
        <v>0</v>
      </c>
      <c r="Z4012" s="115">
        <v>0</v>
      </c>
      <c r="AA4012" s="115">
        <v>0</v>
      </c>
      <c r="AB4012" s="115">
        <v>0</v>
      </c>
      <c r="AC4012" s="115">
        <v>0</v>
      </c>
      <c r="AD4012" s="115">
        <v>0</v>
      </c>
      <c r="AE4012" s="115">
        <v>0</v>
      </c>
      <c r="AF4012" s="115">
        <v>0</v>
      </c>
      <c r="AG4012" s="115">
        <v>0</v>
      </c>
    </row>
    <row r="4013" spans="1:33">
      <c r="A4013" s="115" t="s">
        <v>5732</v>
      </c>
      <c r="B4013" s="115" t="s">
        <v>19</v>
      </c>
      <c r="C4013" s="115">
        <v>0</v>
      </c>
      <c r="D4013" s="115">
        <v>0</v>
      </c>
      <c r="E4013" s="115">
        <v>0</v>
      </c>
      <c r="F4013" s="115">
        <v>0</v>
      </c>
      <c r="G4013" s="115">
        <v>0</v>
      </c>
      <c r="H4013" s="115">
        <v>0</v>
      </c>
      <c r="I4013" s="115">
        <v>0</v>
      </c>
      <c r="J4013" s="115">
        <v>0</v>
      </c>
      <c r="K4013" s="115">
        <v>0</v>
      </c>
      <c r="L4013" s="115">
        <v>0</v>
      </c>
      <c r="M4013" s="115">
        <v>0</v>
      </c>
      <c r="N4013" s="115">
        <v>0</v>
      </c>
      <c r="O4013" s="115">
        <v>0</v>
      </c>
      <c r="P4013" s="115">
        <v>0</v>
      </c>
      <c r="Q4013" s="115">
        <v>0</v>
      </c>
      <c r="R4013" s="115">
        <v>0</v>
      </c>
      <c r="S4013" s="115">
        <v>0</v>
      </c>
      <c r="T4013" s="115">
        <v>0</v>
      </c>
      <c r="U4013" s="115">
        <v>0</v>
      </c>
      <c r="V4013" s="115">
        <v>0</v>
      </c>
      <c r="W4013" s="115">
        <v>0</v>
      </c>
      <c r="X4013" s="115">
        <v>0</v>
      </c>
      <c r="Y4013" s="115">
        <v>0</v>
      </c>
      <c r="Z4013" s="115">
        <v>0</v>
      </c>
      <c r="AA4013" s="115">
        <v>0</v>
      </c>
      <c r="AB4013" s="115">
        <v>0</v>
      </c>
      <c r="AC4013" s="115">
        <v>0</v>
      </c>
      <c r="AD4013" s="115">
        <v>0</v>
      </c>
      <c r="AE4013" s="115">
        <v>0</v>
      </c>
      <c r="AF4013" s="115">
        <v>0</v>
      </c>
      <c r="AG4013" s="115">
        <v>0</v>
      </c>
    </row>
    <row r="4014" spans="1:33">
      <c r="A4014" s="115" t="s">
        <v>5733</v>
      </c>
      <c r="B4014" s="115" t="s">
        <v>19</v>
      </c>
      <c r="C4014" s="115">
        <v>0</v>
      </c>
      <c r="D4014" s="115">
        <v>0</v>
      </c>
      <c r="E4014" s="115">
        <v>0</v>
      </c>
      <c r="F4014" s="115">
        <v>0</v>
      </c>
      <c r="G4014" s="115">
        <v>0</v>
      </c>
      <c r="H4014" s="115">
        <v>0</v>
      </c>
      <c r="I4014" s="115">
        <v>0</v>
      </c>
      <c r="J4014" s="115">
        <v>0</v>
      </c>
      <c r="K4014" s="115">
        <v>0</v>
      </c>
      <c r="L4014" s="115">
        <v>0</v>
      </c>
      <c r="M4014" s="115">
        <v>0</v>
      </c>
      <c r="N4014" s="115">
        <v>0</v>
      </c>
      <c r="O4014" s="115">
        <v>0</v>
      </c>
      <c r="P4014" s="115">
        <v>0</v>
      </c>
      <c r="Q4014" s="115">
        <v>0</v>
      </c>
      <c r="R4014" s="115">
        <v>0</v>
      </c>
      <c r="S4014" s="115">
        <v>0</v>
      </c>
      <c r="T4014" s="115">
        <v>0</v>
      </c>
      <c r="U4014" s="115">
        <v>0</v>
      </c>
      <c r="V4014" s="115">
        <v>0</v>
      </c>
      <c r="W4014" s="115">
        <v>0</v>
      </c>
      <c r="X4014" s="115">
        <v>0</v>
      </c>
      <c r="Y4014" s="115">
        <v>0</v>
      </c>
      <c r="Z4014" s="115">
        <v>0</v>
      </c>
      <c r="AA4014" s="115">
        <v>0</v>
      </c>
      <c r="AB4014" s="115">
        <v>0</v>
      </c>
      <c r="AC4014" s="115">
        <v>0</v>
      </c>
      <c r="AD4014" s="115">
        <v>0</v>
      </c>
      <c r="AE4014" s="115">
        <v>0</v>
      </c>
      <c r="AF4014" s="115">
        <v>0</v>
      </c>
      <c r="AG4014" s="115">
        <v>0</v>
      </c>
    </row>
    <row r="4015" spans="1:33">
      <c r="A4015" s="115" t="s">
        <v>5734</v>
      </c>
      <c r="B4015" s="115" t="s">
        <v>19</v>
      </c>
      <c r="C4015" s="115">
        <v>0</v>
      </c>
      <c r="D4015" s="115">
        <v>0</v>
      </c>
      <c r="E4015" s="115">
        <v>0</v>
      </c>
      <c r="F4015" s="115">
        <v>0</v>
      </c>
      <c r="G4015" s="115">
        <v>0</v>
      </c>
      <c r="H4015" s="115">
        <v>0</v>
      </c>
      <c r="I4015" s="115">
        <v>0</v>
      </c>
      <c r="J4015" s="115">
        <v>0</v>
      </c>
      <c r="K4015" s="115">
        <v>0</v>
      </c>
      <c r="L4015" s="115">
        <v>0</v>
      </c>
      <c r="M4015" s="115">
        <v>0</v>
      </c>
      <c r="N4015" s="115">
        <v>0</v>
      </c>
      <c r="O4015" s="115">
        <v>0</v>
      </c>
      <c r="P4015" s="115">
        <v>0</v>
      </c>
      <c r="Q4015" s="115">
        <v>0</v>
      </c>
      <c r="R4015" s="115">
        <v>0</v>
      </c>
      <c r="S4015" s="115">
        <v>0</v>
      </c>
      <c r="T4015" s="115">
        <v>0</v>
      </c>
      <c r="U4015" s="115">
        <v>0</v>
      </c>
      <c r="V4015" s="115">
        <v>0</v>
      </c>
      <c r="W4015" s="115">
        <v>0</v>
      </c>
      <c r="X4015" s="115">
        <v>0</v>
      </c>
      <c r="Y4015" s="115">
        <v>0</v>
      </c>
      <c r="Z4015" s="115">
        <v>0</v>
      </c>
      <c r="AA4015" s="115">
        <v>0</v>
      </c>
      <c r="AB4015" s="115">
        <v>0</v>
      </c>
      <c r="AC4015" s="115">
        <v>0</v>
      </c>
      <c r="AD4015" s="115">
        <v>0</v>
      </c>
      <c r="AE4015" s="115">
        <v>0</v>
      </c>
      <c r="AF4015" s="115">
        <v>0</v>
      </c>
      <c r="AG4015" s="115">
        <v>0</v>
      </c>
    </row>
    <row r="4016" spans="1:33">
      <c r="A4016" s="115" t="s">
        <v>5735</v>
      </c>
      <c r="B4016" s="115" t="s">
        <v>19</v>
      </c>
      <c r="C4016" s="115">
        <v>0</v>
      </c>
      <c r="D4016" s="115">
        <v>0</v>
      </c>
      <c r="E4016" s="115">
        <v>0</v>
      </c>
      <c r="F4016" s="115">
        <v>0</v>
      </c>
      <c r="G4016" s="115">
        <v>0</v>
      </c>
      <c r="H4016" s="115">
        <v>0</v>
      </c>
      <c r="I4016" s="115">
        <v>0</v>
      </c>
      <c r="J4016" s="115">
        <v>0</v>
      </c>
      <c r="K4016" s="115">
        <v>0</v>
      </c>
      <c r="L4016" s="115">
        <v>0</v>
      </c>
      <c r="M4016" s="115">
        <v>0</v>
      </c>
      <c r="N4016" s="115">
        <v>0</v>
      </c>
      <c r="O4016" s="115">
        <v>0</v>
      </c>
      <c r="P4016" s="115">
        <v>0</v>
      </c>
      <c r="Q4016" s="115">
        <v>0</v>
      </c>
      <c r="R4016" s="115">
        <v>0</v>
      </c>
      <c r="S4016" s="115">
        <v>0</v>
      </c>
      <c r="T4016" s="115">
        <v>0</v>
      </c>
      <c r="U4016" s="115">
        <v>0</v>
      </c>
      <c r="V4016" s="115">
        <v>0</v>
      </c>
      <c r="W4016" s="115">
        <v>0</v>
      </c>
      <c r="X4016" s="115">
        <v>0</v>
      </c>
      <c r="Y4016" s="115">
        <v>0</v>
      </c>
      <c r="Z4016" s="115">
        <v>0</v>
      </c>
      <c r="AA4016" s="115">
        <v>0</v>
      </c>
      <c r="AB4016" s="115">
        <v>0</v>
      </c>
      <c r="AC4016" s="115">
        <v>0</v>
      </c>
      <c r="AD4016" s="115">
        <v>0</v>
      </c>
      <c r="AE4016" s="115">
        <v>0</v>
      </c>
      <c r="AF4016" s="115">
        <v>0</v>
      </c>
      <c r="AG4016" s="115">
        <v>0</v>
      </c>
    </row>
    <row r="4017" spans="1:33">
      <c r="A4017" s="115" t="s">
        <v>5736</v>
      </c>
      <c r="B4017" s="115" t="s">
        <v>19</v>
      </c>
      <c r="C4017" s="115">
        <v>0</v>
      </c>
      <c r="D4017" s="115">
        <v>0</v>
      </c>
      <c r="E4017" s="115">
        <v>0</v>
      </c>
      <c r="F4017" s="115">
        <v>0</v>
      </c>
      <c r="G4017" s="115">
        <v>0</v>
      </c>
      <c r="H4017" s="115">
        <v>0</v>
      </c>
      <c r="I4017" s="115">
        <v>0</v>
      </c>
      <c r="J4017" s="115">
        <v>0</v>
      </c>
      <c r="K4017" s="115">
        <v>0</v>
      </c>
      <c r="L4017" s="115">
        <v>0</v>
      </c>
      <c r="M4017" s="115">
        <v>0</v>
      </c>
      <c r="N4017" s="115">
        <v>0</v>
      </c>
      <c r="O4017" s="115">
        <v>0</v>
      </c>
      <c r="P4017" s="115">
        <v>0</v>
      </c>
      <c r="Q4017" s="115">
        <v>0</v>
      </c>
      <c r="R4017" s="115">
        <v>0</v>
      </c>
      <c r="S4017" s="115">
        <v>0</v>
      </c>
      <c r="T4017" s="115">
        <v>0</v>
      </c>
      <c r="U4017" s="115">
        <v>0</v>
      </c>
      <c r="V4017" s="115">
        <v>0</v>
      </c>
      <c r="W4017" s="115">
        <v>0</v>
      </c>
      <c r="X4017" s="115">
        <v>0</v>
      </c>
      <c r="Y4017" s="115">
        <v>0</v>
      </c>
      <c r="Z4017" s="115">
        <v>0</v>
      </c>
      <c r="AA4017" s="115">
        <v>0</v>
      </c>
      <c r="AB4017" s="115">
        <v>0</v>
      </c>
      <c r="AC4017" s="115">
        <v>0</v>
      </c>
      <c r="AD4017" s="115">
        <v>0</v>
      </c>
      <c r="AE4017" s="115">
        <v>0</v>
      </c>
      <c r="AF4017" s="115">
        <v>0</v>
      </c>
      <c r="AG4017" s="115">
        <v>0</v>
      </c>
    </row>
    <row r="4018" spans="1:33">
      <c r="A4018" s="115" t="s">
        <v>5737</v>
      </c>
      <c r="B4018" s="115" t="s">
        <v>19</v>
      </c>
      <c r="C4018" s="115">
        <v>0</v>
      </c>
      <c r="D4018" s="115">
        <v>0</v>
      </c>
      <c r="E4018" s="115">
        <v>0</v>
      </c>
      <c r="F4018" s="115">
        <v>0</v>
      </c>
      <c r="G4018" s="115">
        <v>0</v>
      </c>
      <c r="H4018" s="115">
        <v>0</v>
      </c>
      <c r="I4018" s="115">
        <v>0</v>
      </c>
      <c r="J4018" s="115">
        <v>0</v>
      </c>
      <c r="K4018" s="115">
        <v>0</v>
      </c>
      <c r="L4018" s="115">
        <v>0</v>
      </c>
      <c r="M4018" s="115">
        <v>0</v>
      </c>
      <c r="N4018" s="115">
        <v>0</v>
      </c>
      <c r="O4018" s="115">
        <v>0</v>
      </c>
      <c r="P4018" s="115">
        <v>0</v>
      </c>
      <c r="Q4018" s="115">
        <v>0</v>
      </c>
      <c r="R4018" s="115">
        <v>0</v>
      </c>
      <c r="S4018" s="115">
        <v>0</v>
      </c>
      <c r="T4018" s="115">
        <v>0</v>
      </c>
      <c r="U4018" s="115">
        <v>0</v>
      </c>
      <c r="V4018" s="115">
        <v>0</v>
      </c>
      <c r="W4018" s="115">
        <v>0</v>
      </c>
      <c r="X4018" s="115">
        <v>0</v>
      </c>
      <c r="Y4018" s="115">
        <v>0</v>
      </c>
      <c r="Z4018" s="115">
        <v>0</v>
      </c>
      <c r="AA4018" s="115">
        <v>0</v>
      </c>
      <c r="AB4018" s="115">
        <v>0</v>
      </c>
      <c r="AC4018" s="115">
        <v>0</v>
      </c>
      <c r="AD4018" s="115">
        <v>0</v>
      </c>
      <c r="AE4018" s="115">
        <v>0</v>
      </c>
      <c r="AF4018" s="115">
        <v>0</v>
      </c>
      <c r="AG4018" s="115">
        <v>0</v>
      </c>
    </row>
    <row r="4019" spans="1:33">
      <c r="A4019" s="115" t="s">
        <v>5738</v>
      </c>
      <c r="B4019" s="115" t="s">
        <v>19</v>
      </c>
      <c r="C4019" s="115">
        <v>0</v>
      </c>
      <c r="D4019" s="115">
        <v>0</v>
      </c>
      <c r="E4019" s="115">
        <v>0</v>
      </c>
      <c r="F4019" s="115">
        <v>0</v>
      </c>
      <c r="G4019" s="115">
        <v>0</v>
      </c>
      <c r="H4019" s="115">
        <v>0</v>
      </c>
      <c r="I4019" s="115">
        <v>0</v>
      </c>
      <c r="J4019" s="115">
        <v>0</v>
      </c>
      <c r="K4019" s="115">
        <v>0</v>
      </c>
      <c r="L4019" s="115">
        <v>0</v>
      </c>
      <c r="M4019" s="115">
        <v>0</v>
      </c>
      <c r="N4019" s="115">
        <v>0</v>
      </c>
      <c r="O4019" s="115">
        <v>0</v>
      </c>
      <c r="P4019" s="115">
        <v>0</v>
      </c>
      <c r="Q4019" s="115">
        <v>0</v>
      </c>
      <c r="R4019" s="115">
        <v>0</v>
      </c>
      <c r="S4019" s="115">
        <v>0</v>
      </c>
      <c r="T4019" s="115">
        <v>0</v>
      </c>
      <c r="U4019" s="115">
        <v>0</v>
      </c>
      <c r="V4019" s="115">
        <v>0</v>
      </c>
      <c r="W4019" s="115">
        <v>0</v>
      </c>
      <c r="X4019" s="115">
        <v>0</v>
      </c>
      <c r="Y4019" s="115">
        <v>0</v>
      </c>
      <c r="Z4019" s="115">
        <v>0</v>
      </c>
      <c r="AA4019" s="115">
        <v>0</v>
      </c>
      <c r="AB4019" s="115">
        <v>0</v>
      </c>
      <c r="AC4019" s="115">
        <v>0</v>
      </c>
      <c r="AD4019" s="115">
        <v>0</v>
      </c>
      <c r="AE4019" s="115">
        <v>0</v>
      </c>
      <c r="AF4019" s="115">
        <v>0</v>
      </c>
      <c r="AG4019" s="115">
        <v>0</v>
      </c>
    </row>
    <row r="4020" spans="1:33">
      <c r="A4020" s="115" t="s">
        <v>5739</v>
      </c>
      <c r="B4020" s="115" t="s">
        <v>19</v>
      </c>
      <c r="C4020" s="115">
        <v>0</v>
      </c>
      <c r="D4020" s="115">
        <v>0</v>
      </c>
      <c r="E4020" s="115">
        <v>0</v>
      </c>
      <c r="F4020" s="115">
        <v>0</v>
      </c>
      <c r="G4020" s="115">
        <v>0</v>
      </c>
      <c r="H4020" s="115">
        <v>0</v>
      </c>
      <c r="I4020" s="115">
        <v>0</v>
      </c>
      <c r="J4020" s="115">
        <v>0</v>
      </c>
      <c r="K4020" s="115">
        <v>0</v>
      </c>
      <c r="L4020" s="115">
        <v>0</v>
      </c>
      <c r="M4020" s="115">
        <v>0</v>
      </c>
      <c r="N4020" s="115">
        <v>0</v>
      </c>
      <c r="O4020" s="115">
        <v>0</v>
      </c>
      <c r="P4020" s="115">
        <v>0</v>
      </c>
      <c r="Q4020" s="115">
        <v>0</v>
      </c>
      <c r="R4020" s="115">
        <v>0</v>
      </c>
      <c r="S4020" s="115">
        <v>0</v>
      </c>
      <c r="T4020" s="115">
        <v>0</v>
      </c>
      <c r="U4020" s="115">
        <v>0</v>
      </c>
      <c r="V4020" s="115">
        <v>0</v>
      </c>
      <c r="W4020" s="115">
        <v>0</v>
      </c>
      <c r="X4020" s="115">
        <v>0</v>
      </c>
      <c r="Y4020" s="115">
        <v>0</v>
      </c>
      <c r="Z4020" s="115">
        <v>0</v>
      </c>
      <c r="AA4020" s="115">
        <v>0</v>
      </c>
      <c r="AB4020" s="115">
        <v>0</v>
      </c>
      <c r="AC4020" s="115">
        <v>0</v>
      </c>
      <c r="AD4020" s="115">
        <v>0</v>
      </c>
      <c r="AE4020" s="115">
        <v>0</v>
      </c>
      <c r="AF4020" s="115">
        <v>0</v>
      </c>
      <c r="AG4020" s="115">
        <v>0</v>
      </c>
    </row>
    <row r="4021" spans="1:33">
      <c r="A4021" s="115" t="s">
        <v>5740</v>
      </c>
      <c r="B4021" s="115" t="s">
        <v>19</v>
      </c>
      <c r="C4021" s="115">
        <v>0</v>
      </c>
      <c r="D4021" s="115">
        <v>0</v>
      </c>
      <c r="E4021" s="115">
        <v>0</v>
      </c>
      <c r="F4021" s="115">
        <v>0</v>
      </c>
      <c r="G4021" s="115">
        <v>0</v>
      </c>
      <c r="H4021" s="115">
        <v>0</v>
      </c>
      <c r="I4021" s="115">
        <v>0</v>
      </c>
      <c r="J4021" s="115">
        <v>0</v>
      </c>
      <c r="K4021" s="115">
        <v>0</v>
      </c>
      <c r="L4021" s="115">
        <v>0</v>
      </c>
      <c r="M4021" s="115">
        <v>0</v>
      </c>
      <c r="N4021" s="115">
        <v>0</v>
      </c>
      <c r="O4021" s="115">
        <v>0</v>
      </c>
      <c r="P4021" s="115">
        <v>0</v>
      </c>
      <c r="Q4021" s="115">
        <v>0</v>
      </c>
      <c r="R4021" s="115">
        <v>0</v>
      </c>
      <c r="S4021" s="115">
        <v>0</v>
      </c>
      <c r="T4021" s="115">
        <v>0</v>
      </c>
      <c r="U4021" s="115">
        <v>0</v>
      </c>
      <c r="V4021" s="115">
        <v>0</v>
      </c>
      <c r="W4021" s="115">
        <v>0</v>
      </c>
      <c r="X4021" s="115">
        <v>0</v>
      </c>
      <c r="Y4021" s="115">
        <v>0</v>
      </c>
      <c r="Z4021" s="115">
        <v>0</v>
      </c>
      <c r="AA4021" s="115">
        <v>0</v>
      </c>
      <c r="AB4021" s="115">
        <v>0</v>
      </c>
      <c r="AC4021" s="115">
        <v>0</v>
      </c>
      <c r="AD4021" s="115">
        <v>0</v>
      </c>
      <c r="AE4021" s="115">
        <v>0</v>
      </c>
      <c r="AF4021" s="115">
        <v>0</v>
      </c>
      <c r="AG4021" s="115">
        <v>0</v>
      </c>
    </row>
    <row r="4022" spans="1:33">
      <c r="A4022" s="115" t="s">
        <v>5741</v>
      </c>
      <c r="B4022" s="115" t="s">
        <v>19</v>
      </c>
      <c r="C4022" s="115">
        <v>0</v>
      </c>
      <c r="D4022" s="115">
        <v>0</v>
      </c>
      <c r="E4022" s="115">
        <v>0</v>
      </c>
      <c r="F4022" s="115">
        <v>0</v>
      </c>
      <c r="G4022" s="115">
        <v>0</v>
      </c>
      <c r="H4022" s="115">
        <v>0</v>
      </c>
      <c r="I4022" s="115">
        <v>0</v>
      </c>
      <c r="J4022" s="115">
        <v>0</v>
      </c>
      <c r="K4022" s="115">
        <v>0</v>
      </c>
      <c r="L4022" s="115">
        <v>0</v>
      </c>
      <c r="M4022" s="115">
        <v>0</v>
      </c>
      <c r="N4022" s="115">
        <v>0</v>
      </c>
      <c r="O4022" s="115">
        <v>0</v>
      </c>
      <c r="P4022" s="115">
        <v>0</v>
      </c>
      <c r="Q4022" s="115">
        <v>0</v>
      </c>
      <c r="R4022" s="115">
        <v>0</v>
      </c>
      <c r="S4022" s="115">
        <v>0</v>
      </c>
      <c r="T4022" s="115">
        <v>0</v>
      </c>
      <c r="U4022" s="115">
        <v>0</v>
      </c>
      <c r="V4022" s="115">
        <v>0</v>
      </c>
      <c r="W4022" s="115">
        <v>0</v>
      </c>
      <c r="X4022" s="115">
        <v>0</v>
      </c>
      <c r="Y4022" s="115">
        <v>0</v>
      </c>
      <c r="Z4022" s="115">
        <v>0</v>
      </c>
      <c r="AA4022" s="115">
        <v>0</v>
      </c>
      <c r="AB4022" s="115">
        <v>0</v>
      </c>
      <c r="AC4022" s="115">
        <v>0</v>
      </c>
      <c r="AD4022" s="115">
        <v>0</v>
      </c>
      <c r="AE4022" s="115">
        <v>0</v>
      </c>
      <c r="AF4022" s="115">
        <v>0</v>
      </c>
      <c r="AG4022" s="115">
        <v>0</v>
      </c>
    </row>
    <row r="4023" spans="1:33">
      <c r="A4023" s="115" t="s">
        <v>5742</v>
      </c>
      <c r="B4023" s="115" t="s">
        <v>19</v>
      </c>
      <c r="C4023" s="115">
        <v>0</v>
      </c>
      <c r="D4023" s="115">
        <v>0</v>
      </c>
      <c r="E4023" s="115">
        <v>0</v>
      </c>
      <c r="F4023" s="115">
        <v>0</v>
      </c>
      <c r="G4023" s="115">
        <v>0</v>
      </c>
      <c r="H4023" s="115">
        <v>0</v>
      </c>
      <c r="I4023" s="115">
        <v>0</v>
      </c>
      <c r="J4023" s="115">
        <v>0</v>
      </c>
      <c r="K4023" s="115">
        <v>0</v>
      </c>
      <c r="L4023" s="115">
        <v>0</v>
      </c>
      <c r="M4023" s="115">
        <v>0</v>
      </c>
      <c r="N4023" s="115">
        <v>0</v>
      </c>
      <c r="O4023" s="115">
        <v>0</v>
      </c>
      <c r="P4023" s="115">
        <v>0</v>
      </c>
      <c r="Q4023" s="115">
        <v>0</v>
      </c>
      <c r="R4023" s="115">
        <v>0</v>
      </c>
      <c r="S4023" s="115">
        <v>0</v>
      </c>
      <c r="T4023" s="115">
        <v>0</v>
      </c>
      <c r="U4023" s="115">
        <v>0</v>
      </c>
      <c r="V4023" s="115">
        <v>0</v>
      </c>
      <c r="W4023" s="115">
        <v>0</v>
      </c>
      <c r="X4023" s="115">
        <v>0</v>
      </c>
      <c r="Y4023" s="115">
        <v>0</v>
      </c>
      <c r="Z4023" s="115">
        <v>0</v>
      </c>
      <c r="AA4023" s="115">
        <v>0</v>
      </c>
      <c r="AB4023" s="115">
        <v>0</v>
      </c>
      <c r="AC4023" s="115">
        <v>0</v>
      </c>
      <c r="AD4023" s="115">
        <v>0</v>
      </c>
      <c r="AE4023" s="115">
        <v>0</v>
      </c>
      <c r="AF4023" s="115">
        <v>0</v>
      </c>
      <c r="AG4023" s="115">
        <v>0</v>
      </c>
    </row>
    <row r="4024" spans="1:33">
      <c r="A4024" s="115" t="s">
        <v>5743</v>
      </c>
      <c r="B4024" s="115" t="s">
        <v>19</v>
      </c>
      <c r="C4024" s="115">
        <v>0</v>
      </c>
      <c r="D4024" s="115">
        <v>0</v>
      </c>
      <c r="E4024" s="115">
        <v>0</v>
      </c>
      <c r="F4024" s="115">
        <v>0</v>
      </c>
      <c r="G4024" s="115">
        <v>0</v>
      </c>
      <c r="H4024" s="115">
        <v>0</v>
      </c>
      <c r="I4024" s="115">
        <v>0</v>
      </c>
      <c r="J4024" s="115">
        <v>0</v>
      </c>
      <c r="K4024" s="115">
        <v>0</v>
      </c>
      <c r="L4024" s="115">
        <v>0</v>
      </c>
      <c r="M4024" s="115">
        <v>0</v>
      </c>
      <c r="N4024" s="115">
        <v>0</v>
      </c>
      <c r="O4024" s="115">
        <v>0</v>
      </c>
      <c r="P4024" s="115">
        <v>0</v>
      </c>
      <c r="Q4024" s="115">
        <v>0</v>
      </c>
      <c r="R4024" s="115">
        <v>0</v>
      </c>
      <c r="S4024" s="115">
        <v>0</v>
      </c>
      <c r="T4024" s="115">
        <v>0</v>
      </c>
      <c r="U4024" s="115">
        <v>0</v>
      </c>
      <c r="V4024" s="115">
        <v>0</v>
      </c>
      <c r="W4024" s="115">
        <v>0</v>
      </c>
      <c r="X4024" s="115">
        <v>0</v>
      </c>
      <c r="Y4024" s="115">
        <v>0</v>
      </c>
      <c r="Z4024" s="115">
        <v>0</v>
      </c>
      <c r="AA4024" s="115">
        <v>0</v>
      </c>
      <c r="AB4024" s="115">
        <v>0</v>
      </c>
      <c r="AC4024" s="115">
        <v>0</v>
      </c>
      <c r="AD4024" s="115">
        <v>0</v>
      </c>
      <c r="AE4024" s="115">
        <v>0</v>
      </c>
      <c r="AF4024" s="115">
        <v>0</v>
      </c>
      <c r="AG4024" s="115">
        <v>0</v>
      </c>
    </row>
    <row r="4025" spans="1:33">
      <c r="A4025" s="115" t="s">
        <v>5744</v>
      </c>
      <c r="B4025" s="115" t="s">
        <v>19</v>
      </c>
      <c r="C4025" s="115">
        <v>0</v>
      </c>
      <c r="D4025" s="115">
        <v>0</v>
      </c>
      <c r="E4025" s="115">
        <v>0</v>
      </c>
      <c r="F4025" s="115">
        <v>0</v>
      </c>
      <c r="G4025" s="115">
        <v>0</v>
      </c>
      <c r="H4025" s="115">
        <v>0</v>
      </c>
      <c r="I4025" s="115">
        <v>0</v>
      </c>
      <c r="J4025" s="115">
        <v>0</v>
      </c>
      <c r="K4025" s="115">
        <v>0</v>
      </c>
      <c r="L4025" s="115">
        <v>0</v>
      </c>
      <c r="M4025" s="115">
        <v>0</v>
      </c>
      <c r="N4025" s="115">
        <v>0</v>
      </c>
      <c r="O4025" s="115">
        <v>0</v>
      </c>
      <c r="P4025" s="115">
        <v>0</v>
      </c>
      <c r="Q4025" s="115">
        <v>0</v>
      </c>
      <c r="R4025" s="115">
        <v>0</v>
      </c>
      <c r="S4025" s="115">
        <v>0</v>
      </c>
      <c r="T4025" s="115">
        <v>0</v>
      </c>
      <c r="U4025" s="115">
        <v>0</v>
      </c>
      <c r="V4025" s="115">
        <v>0</v>
      </c>
      <c r="W4025" s="115">
        <v>0</v>
      </c>
      <c r="X4025" s="115">
        <v>0</v>
      </c>
      <c r="Y4025" s="115">
        <v>0</v>
      </c>
      <c r="Z4025" s="115">
        <v>0</v>
      </c>
      <c r="AA4025" s="115">
        <v>0</v>
      </c>
      <c r="AB4025" s="115">
        <v>0</v>
      </c>
      <c r="AC4025" s="115">
        <v>0</v>
      </c>
      <c r="AD4025" s="115">
        <v>0</v>
      </c>
      <c r="AE4025" s="115">
        <v>0</v>
      </c>
      <c r="AF4025" s="115">
        <v>0</v>
      </c>
      <c r="AG4025" s="115">
        <v>0</v>
      </c>
    </row>
    <row r="4026" spans="1:33">
      <c r="A4026" s="115" t="s">
        <v>5745</v>
      </c>
      <c r="B4026" s="115" t="s">
        <v>19</v>
      </c>
      <c r="C4026" s="115">
        <v>0</v>
      </c>
      <c r="D4026" s="115">
        <v>0</v>
      </c>
      <c r="E4026" s="115">
        <v>0</v>
      </c>
      <c r="F4026" s="115">
        <v>0</v>
      </c>
      <c r="G4026" s="115">
        <v>0</v>
      </c>
      <c r="H4026" s="115">
        <v>0</v>
      </c>
      <c r="I4026" s="115">
        <v>0</v>
      </c>
      <c r="J4026" s="115">
        <v>0</v>
      </c>
      <c r="K4026" s="115">
        <v>0</v>
      </c>
      <c r="L4026" s="115">
        <v>0</v>
      </c>
      <c r="M4026" s="115">
        <v>0</v>
      </c>
      <c r="N4026" s="115">
        <v>0</v>
      </c>
      <c r="O4026" s="115">
        <v>0</v>
      </c>
      <c r="P4026" s="115">
        <v>0</v>
      </c>
      <c r="Q4026" s="115">
        <v>0</v>
      </c>
      <c r="R4026" s="115">
        <v>0</v>
      </c>
      <c r="S4026" s="115">
        <v>0</v>
      </c>
      <c r="T4026" s="115">
        <v>0</v>
      </c>
      <c r="U4026" s="115">
        <v>0</v>
      </c>
      <c r="V4026" s="115">
        <v>0</v>
      </c>
      <c r="W4026" s="115">
        <v>0</v>
      </c>
      <c r="X4026" s="115">
        <v>0</v>
      </c>
      <c r="Y4026" s="115">
        <v>0</v>
      </c>
      <c r="Z4026" s="115">
        <v>0</v>
      </c>
      <c r="AA4026" s="115">
        <v>0</v>
      </c>
      <c r="AB4026" s="115">
        <v>0</v>
      </c>
      <c r="AC4026" s="115">
        <v>0</v>
      </c>
      <c r="AD4026" s="115">
        <v>0</v>
      </c>
      <c r="AE4026" s="115">
        <v>0</v>
      </c>
      <c r="AF4026" s="115">
        <v>0</v>
      </c>
      <c r="AG4026" s="115">
        <v>0</v>
      </c>
    </row>
    <row r="4027" spans="1:33">
      <c r="A4027" s="115" t="s">
        <v>5746</v>
      </c>
      <c r="B4027" s="115" t="s">
        <v>19</v>
      </c>
      <c r="C4027" s="115">
        <v>0</v>
      </c>
      <c r="D4027" s="115">
        <v>0</v>
      </c>
      <c r="E4027" s="115">
        <v>0</v>
      </c>
      <c r="F4027" s="115">
        <v>0</v>
      </c>
      <c r="G4027" s="115">
        <v>0</v>
      </c>
      <c r="H4027" s="115">
        <v>0</v>
      </c>
      <c r="I4027" s="115">
        <v>0</v>
      </c>
      <c r="J4027" s="115">
        <v>0</v>
      </c>
      <c r="K4027" s="115">
        <v>0</v>
      </c>
      <c r="L4027" s="115">
        <v>0</v>
      </c>
      <c r="M4027" s="115">
        <v>0</v>
      </c>
      <c r="N4027" s="115">
        <v>0</v>
      </c>
      <c r="O4027" s="115">
        <v>0</v>
      </c>
      <c r="P4027" s="115">
        <v>0</v>
      </c>
      <c r="Q4027" s="115">
        <v>0</v>
      </c>
      <c r="R4027" s="115">
        <v>0</v>
      </c>
      <c r="S4027" s="115">
        <v>0</v>
      </c>
      <c r="T4027" s="115">
        <v>0</v>
      </c>
      <c r="U4027" s="115">
        <v>0</v>
      </c>
      <c r="V4027" s="115">
        <v>0</v>
      </c>
      <c r="W4027" s="115">
        <v>0</v>
      </c>
      <c r="X4027" s="115">
        <v>0</v>
      </c>
      <c r="Y4027" s="115">
        <v>0</v>
      </c>
      <c r="Z4027" s="115">
        <v>0</v>
      </c>
      <c r="AA4027" s="115">
        <v>0</v>
      </c>
      <c r="AB4027" s="115">
        <v>0</v>
      </c>
      <c r="AC4027" s="115">
        <v>0</v>
      </c>
      <c r="AD4027" s="115">
        <v>0</v>
      </c>
      <c r="AE4027" s="115">
        <v>0</v>
      </c>
      <c r="AF4027" s="115">
        <v>0</v>
      </c>
      <c r="AG4027" s="115">
        <v>0</v>
      </c>
    </row>
    <row r="4028" spans="1:33">
      <c r="A4028" s="115" t="s">
        <v>5747</v>
      </c>
      <c r="B4028" s="115" t="s">
        <v>19</v>
      </c>
      <c r="C4028" s="115">
        <v>0</v>
      </c>
      <c r="D4028" s="115">
        <v>0</v>
      </c>
      <c r="E4028" s="115">
        <v>0</v>
      </c>
      <c r="F4028" s="115">
        <v>0</v>
      </c>
      <c r="G4028" s="115">
        <v>0</v>
      </c>
      <c r="H4028" s="115">
        <v>0</v>
      </c>
      <c r="I4028" s="115">
        <v>0</v>
      </c>
      <c r="J4028" s="115">
        <v>0</v>
      </c>
      <c r="K4028" s="115">
        <v>0</v>
      </c>
      <c r="L4028" s="115">
        <v>0</v>
      </c>
      <c r="M4028" s="115">
        <v>0</v>
      </c>
      <c r="N4028" s="115">
        <v>0</v>
      </c>
      <c r="O4028" s="115">
        <v>0</v>
      </c>
      <c r="P4028" s="115">
        <v>0</v>
      </c>
      <c r="Q4028" s="115">
        <v>0</v>
      </c>
      <c r="R4028" s="115">
        <v>0</v>
      </c>
      <c r="S4028" s="115">
        <v>0</v>
      </c>
      <c r="T4028" s="115">
        <v>0</v>
      </c>
      <c r="U4028" s="115">
        <v>0</v>
      </c>
      <c r="V4028" s="115">
        <v>0</v>
      </c>
      <c r="W4028" s="115">
        <v>0</v>
      </c>
      <c r="X4028" s="115">
        <v>0</v>
      </c>
      <c r="Y4028" s="115">
        <v>0</v>
      </c>
      <c r="Z4028" s="115">
        <v>0</v>
      </c>
      <c r="AA4028" s="115">
        <v>0</v>
      </c>
      <c r="AB4028" s="115">
        <v>0</v>
      </c>
      <c r="AC4028" s="115">
        <v>0</v>
      </c>
      <c r="AD4028" s="115">
        <v>0</v>
      </c>
      <c r="AE4028" s="115">
        <v>0</v>
      </c>
      <c r="AF4028" s="115">
        <v>0</v>
      </c>
      <c r="AG4028" s="115">
        <v>0</v>
      </c>
    </row>
    <row r="4029" spans="1:33">
      <c r="A4029" s="115" t="s">
        <v>5748</v>
      </c>
      <c r="B4029" s="115" t="s">
        <v>19</v>
      </c>
      <c r="C4029" s="115">
        <v>0</v>
      </c>
      <c r="D4029" s="115">
        <v>0</v>
      </c>
      <c r="E4029" s="115">
        <v>0</v>
      </c>
      <c r="F4029" s="115">
        <v>0</v>
      </c>
      <c r="G4029" s="115">
        <v>0</v>
      </c>
      <c r="H4029" s="115">
        <v>0</v>
      </c>
      <c r="I4029" s="115">
        <v>0</v>
      </c>
      <c r="J4029" s="115">
        <v>0</v>
      </c>
      <c r="K4029" s="115">
        <v>0</v>
      </c>
      <c r="L4029" s="115">
        <v>0</v>
      </c>
      <c r="M4029" s="115">
        <v>0</v>
      </c>
      <c r="N4029" s="115">
        <v>0</v>
      </c>
      <c r="O4029" s="115">
        <v>0</v>
      </c>
      <c r="P4029" s="115">
        <v>0</v>
      </c>
      <c r="Q4029" s="115">
        <v>0</v>
      </c>
      <c r="R4029" s="115">
        <v>0</v>
      </c>
      <c r="S4029" s="115">
        <v>0</v>
      </c>
      <c r="T4029" s="115">
        <v>0</v>
      </c>
      <c r="U4029" s="115">
        <v>0</v>
      </c>
      <c r="V4029" s="115">
        <v>0</v>
      </c>
      <c r="W4029" s="115">
        <v>0</v>
      </c>
      <c r="X4029" s="115">
        <v>0</v>
      </c>
      <c r="Y4029" s="115">
        <v>0</v>
      </c>
      <c r="Z4029" s="115">
        <v>0</v>
      </c>
      <c r="AA4029" s="115">
        <v>0</v>
      </c>
      <c r="AB4029" s="115">
        <v>0</v>
      </c>
      <c r="AC4029" s="115">
        <v>0</v>
      </c>
      <c r="AD4029" s="115">
        <v>0</v>
      </c>
      <c r="AE4029" s="115">
        <v>0</v>
      </c>
      <c r="AF4029" s="115">
        <v>0</v>
      </c>
      <c r="AG4029" s="115">
        <v>0</v>
      </c>
    </row>
    <row r="4030" spans="1:33">
      <c r="A4030" s="115" t="s">
        <v>5749</v>
      </c>
      <c r="B4030" s="115" t="s">
        <v>19</v>
      </c>
      <c r="C4030" s="115">
        <v>0</v>
      </c>
      <c r="D4030" s="115">
        <v>0</v>
      </c>
      <c r="E4030" s="115">
        <v>0</v>
      </c>
      <c r="F4030" s="115">
        <v>0</v>
      </c>
      <c r="G4030" s="115">
        <v>0</v>
      </c>
      <c r="H4030" s="115">
        <v>0</v>
      </c>
      <c r="I4030" s="115">
        <v>0</v>
      </c>
      <c r="J4030" s="115">
        <v>0</v>
      </c>
      <c r="K4030" s="115">
        <v>0</v>
      </c>
      <c r="L4030" s="115">
        <v>0</v>
      </c>
      <c r="M4030" s="115">
        <v>0</v>
      </c>
      <c r="N4030" s="115">
        <v>0</v>
      </c>
      <c r="O4030" s="115">
        <v>0</v>
      </c>
      <c r="P4030" s="115">
        <v>0</v>
      </c>
      <c r="Q4030" s="115">
        <v>0</v>
      </c>
      <c r="R4030" s="115">
        <v>0</v>
      </c>
      <c r="S4030" s="115">
        <v>0</v>
      </c>
      <c r="T4030" s="115">
        <v>0</v>
      </c>
      <c r="U4030" s="115">
        <v>0</v>
      </c>
      <c r="V4030" s="115">
        <v>0</v>
      </c>
      <c r="W4030" s="115">
        <v>0</v>
      </c>
      <c r="X4030" s="115">
        <v>0</v>
      </c>
      <c r="Y4030" s="115">
        <v>0</v>
      </c>
      <c r="Z4030" s="115">
        <v>0</v>
      </c>
      <c r="AA4030" s="115">
        <v>0</v>
      </c>
      <c r="AB4030" s="115">
        <v>0</v>
      </c>
      <c r="AC4030" s="115">
        <v>0</v>
      </c>
      <c r="AD4030" s="115">
        <v>0</v>
      </c>
      <c r="AE4030" s="115">
        <v>0</v>
      </c>
      <c r="AF4030" s="115">
        <v>0</v>
      </c>
      <c r="AG4030" s="115">
        <v>0</v>
      </c>
    </row>
    <row r="4031" spans="1:33">
      <c r="A4031" s="115" t="s">
        <v>5750</v>
      </c>
      <c r="B4031" s="115" t="s">
        <v>19</v>
      </c>
      <c r="C4031" s="115">
        <v>0</v>
      </c>
      <c r="D4031" s="115">
        <v>0</v>
      </c>
      <c r="E4031" s="115">
        <v>0</v>
      </c>
      <c r="F4031" s="115">
        <v>0</v>
      </c>
      <c r="G4031" s="115">
        <v>0</v>
      </c>
      <c r="H4031" s="115">
        <v>0</v>
      </c>
      <c r="I4031" s="115">
        <v>0</v>
      </c>
      <c r="J4031" s="115">
        <v>0</v>
      </c>
      <c r="K4031" s="115">
        <v>0</v>
      </c>
      <c r="L4031" s="115">
        <v>0</v>
      </c>
      <c r="M4031" s="115">
        <v>0</v>
      </c>
      <c r="N4031" s="115">
        <v>0</v>
      </c>
      <c r="O4031" s="115">
        <v>0</v>
      </c>
      <c r="P4031" s="115">
        <v>0</v>
      </c>
      <c r="Q4031" s="115">
        <v>0</v>
      </c>
      <c r="R4031" s="115">
        <v>0</v>
      </c>
      <c r="S4031" s="115">
        <v>0</v>
      </c>
      <c r="T4031" s="115">
        <v>0</v>
      </c>
      <c r="U4031" s="115">
        <v>0</v>
      </c>
      <c r="V4031" s="115">
        <v>0</v>
      </c>
      <c r="W4031" s="115">
        <v>0</v>
      </c>
      <c r="X4031" s="115">
        <v>0</v>
      </c>
      <c r="Y4031" s="115">
        <v>0</v>
      </c>
      <c r="Z4031" s="115">
        <v>0</v>
      </c>
      <c r="AA4031" s="115">
        <v>0</v>
      </c>
      <c r="AB4031" s="115">
        <v>0</v>
      </c>
      <c r="AC4031" s="115">
        <v>0</v>
      </c>
      <c r="AD4031" s="115">
        <v>0</v>
      </c>
      <c r="AE4031" s="115">
        <v>0</v>
      </c>
      <c r="AF4031" s="115">
        <v>0</v>
      </c>
      <c r="AG4031" s="115">
        <v>0</v>
      </c>
    </row>
    <row r="4032" spans="1:33">
      <c r="A4032" s="115" t="s">
        <v>5751</v>
      </c>
      <c r="B4032" s="115" t="s">
        <v>19</v>
      </c>
      <c r="C4032" s="115">
        <v>0</v>
      </c>
      <c r="D4032" s="115">
        <v>0</v>
      </c>
      <c r="E4032" s="115">
        <v>0</v>
      </c>
      <c r="F4032" s="115">
        <v>0</v>
      </c>
      <c r="G4032" s="115">
        <v>0</v>
      </c>
      <c r="H4032" s="115">
        <v>0</v>
      </c>
      <c r="I4032" s="115">
        <v>0</v>
      </c>
      <c r="J4032" s="115">
        <v>0</v>
      </c>
      <c r="K4032" s="115">
        <v>0</v>
      </c>
      <c r="L4032" s="115">
        <v>0</v>
      </c>
      <c r="M4032" s="115">
        <v>0</v>
      </c>
      <c r="N4032" s="115">
        <v>0</v>
      </c>
      <c r="O4032" s="115">
        <v>0</v>
      </c>
      <c r="P4032" s="115">
        <v>0</v>
      </c>
      <c r="Q4032" s="115">
        <v>0</v>
      </c>
      <c r="R4032" s="115">
        <v>0</v>
      </c>
      <c r="S4032" s="115">
        <v>0</v>
      </c>
      <c r="T4032" s="115">
        <v>0</v>
      </c>
      <c r="U4032" s="115">
        <v>0</v>
      </c>
      <c r="V4032" s="115">
        <v>0</v>
      </c>
      <c r="W4032" s="115">
        <v>0</v>
      </c>
      <c r="X4032" s="115">
        <v>0</v>
      </c>
      <c r="Y4032" s="115">
        <v>0</v>
      </c>
      <c r="Z4032" s="115">
        <v>0</v>
      </c>
      <c r="AA4032" s="115">
        <v>0</v>
      </c>
      <c r="AB4032" s="115">
        <v>0</v>
      </c>
      <c r="AC4032" s="115">
        <v>0</v>
      </c>
      <c r="AD4032" s="115">
        <v>0</v>
      </c>
      <c r="AE4032" s="115">
        <v>0</v>
      </c>
      <c r="AF4032" s="115">
        <v>0</v>
      </c>
      <c r="AG4032" s="115">
        <v>0</v>
      </c>
    </row>
    <row r="4033" spans="1:33">
      <c r="A4033" s="115" t="s">
        <v>5752</v>
      </c>
      <c r="B4033" s="115" t="s">
        <v>19</v>
      </c>
      <c r="C4033" s="115">
        <v>0</v>
      </c>
      <c r="D4033" s="115">
        <v>0</v>
      </c>
      <c r="E4033" s="115">
        <v>0</v>
      </c>
      <c r="F4033" s="115">
        <v>0</v>
      </c>
      <c r="G4033" s="115">
        <v>0</v>
      </c>
      <c r="H4033" s="115">
        <v>0</v>
      </c>
      <c r="I4033" s="115">
        <v>0</v>
      </c>
      <c r="J4033" s="115">
        <v>0</v>
      </c>
      <c r="K4033" s="115">
        <v>0</v>
      </c>
      <c r="L4033" s="115">
        <v>0</v>
      </c>
      <c r="M4033" s="115">
        <v>0</v>
      </c>
      <c r="N4033" s="115">
        <v>0</v>
      </c>
      <c r="O4033" s="115">
        <v>0</v>
      </c>
      <c r="P4033" s="115">
        <v>0</v>
      </c>
      <c r="Q4033" s="115">
        <v>0</v>
      </c>
      <c r="R4033" s="115">
        <v>0</v>
      </c>
      <c r="S4033" s="115">
        <v>0</v>
      </c>
      <c r="T4033" s="115">
        <v>0</v>
      </c>
      <c r="U4033" s="115">
        <v>0</v>
      </c>
      <c r="V4033" s="115">
        <v>0</v>
      </c>
      <c r="W4033" s="115">
        <v>0</v>
      </c>
      <c r="X4033" s="115">
        <v>0</v>
      </c>
      <c r="Y4033" s="115">
        <v>0</v>
      </c>
      <c r="Z4033" s="115">
        <v>0</v>
      </c>
      <c r="AA4033" s="115">
        <v>0</v>
      </c>
      <c r="AB4033" s="115">
        <v>0</v>
      </c>
      <c r="AC4033" s="115">
        <v>0</v>
      </c>
      <c r="AD4033" s="115">
        <v>0</v>
      </c>
      <c r="AE4033" s="115">
        <v>0</v>
      </c>
      <c r="AF4033" s="115">
        <v>0</v>
      </c>
      <c r="AG4033" s="115">
        <v>0</v>
      </c>
    </row>
    <row r="4034" spans="1:33">
      <c r="A4034" s="115" t="s">
        <v>5753</v>
      </c>
      <c r="B4034" s="115" t="s">
        <v>19</v>
      </c>
      <c r="C4034" s="115">
        <v>0</v>
      </c>
      <c r="D4034" s="115">
        <v>0</v>
      </c>
      <c r="E4034" s="115">
        <v>0</v>
      </c>
      <c r="F4034" s="115">
        <v>0</v>
      </c>
      <c r="G4034" s="115">
        <v>0</v>
      </c>
      <c r="H4034" s="115">
        <v>0</v>
      </c>
      <c r="I4034" s="115">
        <v>0</v>
      </c>
      <c r="J4034" s="115">
        <v>0</v>
      </c>
      <c r="K4034" s="115">
        <v>0</v>
      </c>
      <c r="L4034" s="115">
        <v>0</v>
      </c>
      <c r="M4034" s="115">
        <v>0</v>
      </c>
      <c r="N4034" s="115">
        <v>0</v>
      </c>
      <c r="O4034" s="115">
        <v>0</v>
      </c>
      <c r="P4034" s="115">
        <v>0</v>
      </c>
      <c r="Q4034" s="115">
        <v>0</v>
      </c>
      <c r="R4034" s="115">
        <v>0</v>
      </c>
      <c r="S4034" s="115">
        <v>0</v>
      </c>
      <c r="T4034" s="115">
        <v>0</v>
      </c>
      <c r="U4034" s="115">
        <v>0</v>
      </c>
      <c r="V4034" s="115">
        <v>0</v>
      </c>
      <c r="W4034" s="115">
        <v>0</v>
      </c>
      <c r="X4034" s="115">
        <v>0</v>
      </c>
      <c r="Y4034" s="115">
        <v>0</v>
      </c>
      <c r="Z4034" s="115">
        <v>0</v>
      </c>
      <c r="AA4034" s="115">
        <v>0</v>
      </c>
      <c r="AB4034" s="115">
        <v>0</v>
      </c>
      <c r="AC4034" s="115">
        <v>0</v>
      </c>
      <c r="AD4034" s="115">
        <v>0</v>
      </c>
      <c r="AE4034" s="115">
        <v>0</v>
      </c>
      <c r="AF4034" s="115">
        <v>0</v>
      </c>
      <c r="AG4034" s="115">
        <v>0</v>
      </c>
    </row>
    <row r="4035" spans="1:33">
      <c r="A4035" s="115" t="s">
        <v>5754</v>
      </c>
      <c r="B4035" s="115" t="s">
        <v>19</v>
      </c>
      <c r="C4035" s="115">
        <v>0</v>
      </c>
      <c r="D4035" s="115">
        <v>0</v>
      </c>
      <c r="E4035" s="115">
        <v>0</v>
      </c>
      <c r="F4035" s="115">
        <v>0</v>
      </c>
      <c r="G4035" s="115">
        <v>0</v>
      </c>
      <c r="H4035" s="115">
        <v>0</v>
      </c>
      <c r="I4035" s="115">
        <v>0</v>
      </c>
      <c r="J4035" s="115">
        <v>0</v>
      </c>
      <c r="K4035" s="115">
        <v>0</v>
      </c>
      <c r="L4035" s="115">
        <v>0</v>
      </c>
      <c r="M4035" s="115">
        <v>0</v>
      </c>
      <c r="N4035" s="115">
        <v>0</v>
      </c>
      <c r="O4035" s="115">
        <v>0</v>
      </c>
      <c r="P4035" s="115">
        <v>0</v>
      </c>
      <c r="Q4035" s="115">
        <v>0</v>
      </c>
      <c r="R4035" s="115">
        <v>0</v>
      </c>
      <c r="S4035" s="115">
        <v>0</v>
      </c>
      <c r="T4035" s="115">
        <v>0</v>
      </c>
      <c r="U4035" s="115">
        <v>0</v>
      </c>
      <c r="V4035" s="115">
        <v>0</v>
      </c>
      <c r="W4035" s="115">
        <v>0</v>
      </c>
      <c r="X4035" s="115">
        <v>0</v>
      </c>
      <c r="Y4035" s="115">
        <v>0</v>
      </c>
      <c r="Z4035" s="115">
        <v>0</v>
      </c>
      <c r="AA4035" s="115">
        <v>0</v>
      </c>
      <c r="AB4035" s="115">
        <v>0</v>
      </c>
      <c r="AC4035" s="115">
        <v>0</v>
      </c>
      <c r="AD4035" s="115">
        <v>0</v>
      </c>
      <c r="AE4035" s="115">
        <v>0</v>
      </c>
      <c r="AF4035" s="115">
        <v>0</v>
      </c>
      <c r="AG4035" s="115">
        <v>0</v>
      </c>
    </row>
    <row r="4036" spans="1:33">
      <c r="A4036" s="115" t="s">
        <v>5755</v>
      </c>
      <c r="B4036" s="115" t="s">
        <v>19</v>
      </c>
      <c r="C4036" s="115">
        <v>0</v>
      </c>
      <c r="D4036" s="115">
        <v>0</v>
      </c>
      <c r="E4036" s="115">
        <v>0</v>
      </c>
      <c r="F4036" s="115">
        <v>0</v>
      </c>
      <c r="G4036" s="115">
        <v>0</v>
      </c>
      <c r="H4036" s="115">
        <v>0</v>
      </c>
      <c r="I4036" s="115">
        <v>0</v>
      </c>
      <c r="J4036" s="115">
        <v>0</v>
      </c>
      <c r="K4036" s="115">
        <v>0</v>
      </c>
      <c r="L4036" s="115">
        <v>0</v>
      </c>
      <c r="M4036" s="115">
        <v>0</v>
      </c>
      <c r="N4036" s="115">
        <v>0</v>
      </c>
      <c r="O4036" s="115">
        <v>0</v>
      </c>
      <c r="P4036" s="115">
        <v>0</v>
      </c>
      <c r="Q4036" s="115">
        <v>0</v>
      </c>
      <c r="R4036" s="115">
        <v>0</v>
      </c>
      <c r="S4036" s="115">
        <v>0</v>
      </c>
      <c r="T4036" s="115">
        <v>0</v>
      </c>
      <c r="U4036" s="115">
        <v>0</v>
      </c>
      <c r="V4036" s="115">
        <v>0</v>
      </c>
      <c r="W4036" s="115">
        <v>0</v>
      </c>
      <c r="X4036" s="115">
        <v>0</v>
      </c>
      <c r="Y4036" s="115">
        <v>0</v>
      </c>
      <c r="Z4036" s="115">
        <v>0</v>
      </c>
      <c r="AA4036" s="115">
        <v>0</v>
      </c>
      <c r="AB4036" s="115">
        <v>0</v>
      </c>
      <c r="AC4036" s="115">
        <v>0</v>
      </c>
      <c r="AD4036" s="115">
        <v>0</v>
      </c>
      <c r="AE4036" s="115">
        <v>0</v>
      </c>
      <c r="AF4036" s="115">
        <v>0</v>
      </c>
      <c r="AG4036" s="115">
        <v>0</v>
      </c>
    </row>
    <row r="4037" spans="1:33">
      <c r="A4037" s="115" t="s">
        <v>5756</v>
      </c>
      <c r="B4037" s="115" t="s">
        <v>19</v>
      </c>
      <c r="C4037" s="115">
        <v>0</v>
      </c>
      <c r="D4037" s="115">
        <v>0</v>
      </c>
      <c r="E4037" s="115">
        <v>0</v>
      </c>
      <c r="F4037" s="115">
        <v>0</v>
      </c>
      <c r="G4037" s="115">
        <v>0</v>
      </c>
      <c r="H4037" s="115">
        <v>0</v>
      </c>
      <c r="I4037" s="115">
        <v>0</v>
      </c>
      <c r="J4037" s="115">
        <v>0</v>
      </c>
      <c r="K4037" s="115">
        <v>0</v>
      </c>
      <c r="L4037" s="115">
        <v>0</v>
      </c>
      <c r="M4037" s="115">
        <v>0</v>
      </c>
      <c r="N4037" s="115">
        <v>0</v>
      </c>
      <c r="O4037" s="115">
        <v>0</v>
      </c>
      <c r="P4037" s="115">
        <v>0</v>
      </c>
      <c r="Q4037" s="115">
        <v>0</v>
      </c>
      <c r="R4037" s="115">
        <v>0</v>
      </c>
      <c r="S4037" s="115">
        <v>0</v>
      </c>
      <c r="T4037" s="115">
        <v>0</v>
      </c>
      <c r="U4037" s="115">
        <v>0</v>
      </c>
      <c r="V4037" s="115">
        <v>0</v>
      </c>
      <c r="W4037" s="115">
        <v>0</v>
      </c>
      <c r="X4037" s="115">
        <v>0</v>
      </c>
      <c r="Y4037" s="115">
        <v>0</v>
      </c>
      <c r="Z4037" s="115">
        <v>0</v>
      </c>
      <c r="AA4037" s="115">
        <v>0</v>
      </c>
      <c r="AB4037" s="115">
        <v>0</v>
      </c>
      <c r="AC4037" s="115">
        <v>0</v>
      </c>
      <c r="AD4037" s="115">
        <v>0</v>
      </c>
      <c r="AE4037" s="115">
        <v>0</v>
      </c>
      <c r="AF4037" s="115">
        <v>0</v>
      </c>
      <c r="AG4037" s="115">
        <v>0</v>
      </c>
    </row>
    <row r="4038" spans="1:33">
      <c r="A4038" s="115" t="s">
        <v>5757</v>
      </c>
      <c r="B4038" s="115" t="s">
        <v>19</v>
      </c>
      <c r="C4038" s="115">
        <v>0</v>
      </c>
      <c r="D4038" s="115">
        <v>0</v>
      </c>
      <c r="E4038" s="115">
        <v>0</v>
      </c>
      <c r="F4038" s="115">
        <v>0</v>
      </c>
      <c r="G4038" s="115">
        <v>0</v>
      </c>
      <c r="H4038" s="115">
        <v>0</v>
      </c>
      <c r="I4038" s="115">
        <v>0</v>
      </c>
      <c r="J4038" s="115">
        <v>0</v>
      </c>
      <c r="K4038" s="115">
        <v>0</v>
      </c>
      <c r="L4038" s="115">
        <v>0</v>
      </c>
      <c r="M4038" s="115">
        <v>0</v>
      </c>
      <c r="N4038" s="115">
        <v>0</v>
      </c>
      <c r="O4038" s="115">
        <v>0</v>
      </c>
      <c r="P4038" s="115">
        <v>0</v>
      </c>
      <c r="Q4038" s="115">
        <v>0</v>
      </c>
      <c r="R4038" s="115">
        <v>0</v>
      </c>
      <c r="S4038" s="115">
        <v>0</v>
      </c>
      <c r="T4038" s="115">
        <v>0</v>
      </c>
      <c r="U4038" s="115">
        <v>0</v>
      </c>
      <c r="V4038" s="115">
        <v>0</v>
      </c>
      <c r="W4038" s="115">
        <v>0</v>
      </c>
      <c r="X4038" s="115">
        <v>0</v>
      </c>
      <c r="Y4038" s="115">
        <v>0</v>
      </c>
      <c r="Z4038" s="115">
        <v>0</v>
      </c>
      <c r="AA4038" s="115">
        <v>0</v>
      </c>
      <c r="AB4038" s="115">
        <v>0</v>
      </c>
      <c r="AC4038" s="115">
        <v>0</v>
      </c>
      <c r="AD4038" s="115">
        <v>0</v>
      </c>
      <c r="AE4038" s="115">
        <v>0</v>
      </c>
      <c r="AF4038" s="115">
        <v>0</v>
      </c>
      <c r="AG4038" s="115">
        <v>0</v>
      </c>
    </row>
    <row r="4039" spans="1:33">
      <c r="A4039" s="115" t="s">
        <v>5758</v>
      </c>
      <c r="B4039" s="115" t="s">
        <v>19</v>
      </c>
      <c r="C4039" s="115">
        <v>0</v>
      </c>
      <c r="D4039" s="115">
        <v>0</v>
      </c>
      <c r="E4039" s="115">
        <v>0</v>
      </c>
      <c r="F4039" s="115">
        <v>0</v>
      </c>
      <c r="G4039" s="115">
        <v>0</v>
      </c>
      <c r="H4039" s="115">
        <v>0</v>
      </c>
      <c r="I4039" s="115">
        <v>0</v>
      </c>
      <c r="J4039" s="115">
        <v>0</v>
      </c>
      <c r="K4039" s="115">
        <v>0</v>
      </c>
      <c r="L4039" s="115">
        <v>0</v>
      </c>
      <c r="M4039" s="115">
        <v>0</v>
      </c>
      <c r="N4039" s="115">
        <v>0</v>
      </c>
      <c r="O4039" s="115">
        <v>0</v>
      </c>
      <c r="P4039" s="115">
        <v>0</v>
      </c>
      <c r="Q4039" s="115">
        <v>0</v>
      </c>
      <c r="R4039" s="115">
        <v>0</v>
      </c>
      <c r="S4039" s="115">
        <v>0</v>
      </c>
      <c r="T4039" s="115">
        <v>0</v>
      </c>
      <c r="U4039" s="115">
        <v>0</v>
      </c>
      <c r="V4039" s="115">
        <v>0</v>
      </c>
      <c r="W4039" s="115">
        <v>0</v>
      </c>
      <c r="X4039" s="115">
        <v>0</v>
      </c>
      <c r="Y4039" s="115">
        <v>0</v>
      </c>
      <c r="Z4039" s="115">
        <v>0</v>
      </c>
      <c r="AA4039" s="115">
        <v>0</v>
      </c>
      <c r="AB4039" s="115">
        <v>0</v>
      </c>
      <c r="AC4039" s="115">
        <v>0</v>
      </c>
      <c r="AD4039" s="115">
        <v>0</v>
      </c>
      <c r="AE4039" s="115">
        <v>0</v>
      </c>
      <c r="AF4039" s="115">
        <v>0</v>
      </c>
      <c r="AG4039" s="115">
        <v>0</v>
      </c>
    </row>
    <row r="4040" spans="1:33">
      <c r="A4040" s="115" t="s">
        <v>5759</v>
      </c>
      <c r="B4040" s="115" t="s">
        <v>19</v>
      </c>
      <c r="C4040" s="115">
        <v>0</v>
      </c>
      <c r="D4040" s="115">
        <v>0</v>
      </c>
      <c r="E4040" s="115">
        <v>0</v>
      </c>
      <c r="F4040" s="115">
        <v>0</v>
      </c>
      <c r="G4040" s="115">
        <v>0</v>
      </c>
      <c r="H4040" s="115">
        <v>0</v>
      </c>
      <c r="I4040" s="115">
        <v>0</v>
      </c>
      <c r="J4040" s="115">
        <v>0</v>
      </c>
      <c r="K4040" s="115">
        <v>0</v>
      </c>
      <c r="L4040" s="115">
        <v>0</v>
      </c>
      <c r="M4040" s="115">
        <v>0</v>
      </c>
      <c r="N4040" s="115">
        <v>0</v>
      </c>
      <c r="O4040" s="115">
        <v>0</v>
      </c>
      <c r="P4040" s="115">
        <v>0</v>
      </c>
      <c r="Q4040" s="115">
        <v>0</v>
      </c>
      <c r="R4040" s="115">
        <v>0</v>
      </c>
      <c r="S4040" s="115">
        <v>0</v>
      </c>
      <c r="T4040" s="115">
        <v>0</v>
      </c>
      <c r="U4040" s="115">
        <v>0</v>
      </c>
      <c r="V4040" s="115">
        <v>0</v>
      </c>
      <c r="W4040" s="115">
        <v>0</v>
      </c>
      <c r="X4040" s="115">
        <v>0</v>
      </c>
      <c r="Y4040" s="115">
        <v>0</v>
      </c>
      <c r="Z4040" s="115">
        <v>0</v>
      </c>
      <c r="AA4040" s="115">
        <v>0</v>
      </c>
      <c r="AB4040" s="115">
        <v>0</v>
      </c>
      <c r="AC4040" s="115">
        <v>0</v>
      </c>
      <c r="AD4040" s="115">
        <v>0</v>
      </c>
      <c r="AE4040" s="115">
        <v>0</v>
      </c>
      <c r="AF4040" s="115">
        <v>0</v>
      </c>
      <c r="AG4040" s="115">
        <v>0</v>
      </c>
    </row>
    <row r="4041" spans="1:33">
      <c r="A4041" s="115" t="s">
        <v>5760</v>
      </c>
      <c r="B4041" s="115" t="s">
        <v>19</v>
      </c>
      <c r="C4041" s="115">
        <v>0</v>
      </c>
      <c r="D4041" s="115">
        <v>0</v>
      </c>
      <c r="E4041" s="115">
        <v>0</v>
      </c>
      <c r="F4041" s="115">
        <v>0</v>
      </c>
      <c r="G4041" s="115">
        <v>0</v>
      </c>
      <c r="H4041" s="115">
        <v>0</v>
      </c>
      <c r="I4041" s="115">
        <v>0</v>
      </c>
      <c r="J4041" s="115">
        <v>0</v>
      </c>
      <c r="K4041" s="115">
        <v>0</v>
      </c>
      <c r="L4041" s="115">
        <v>0</v>
      </c>
      <c r="M4041" s="115">
        <v>0</v>
      </c>
      <c r="N4041" s="115">
        <v>0</v>
      </c>
      <c r="O4041" s="115">
        <v>0</v>
      </c>
      <c r="P4041" s="115">
        <v>0</v>
      </c>
      <c r="Q4041" s="115">
        <v>0</v>
      </c>
      <c r="R4041" s="115">
        <v>0</v>
      </c>
      <c r="S4041" s="115">
        <v>0</v>
      </c>
      <c r="T4041" s="115">
        <v>0</v>
      </c>
      <c r="U4041" s="115">
        <v>0</v>
      </c>
      <c r="V4041" s="115">
        <v>0</v>
      </c>
      <c r="W4041" s="115">
        <v>0</v>
      </c>
      <c r="X4041" s="115">
        <v>0</v>
      </c>
      <c r="Y4041" s="115">
        <v>0</v>
      </c>
      <c r="Z4041" s="115">
        <v>0</v>
      </c>
      <c r="AA4041" s="115">
        <v>0</v>
      </c>
      <c r="AB4041" s="115">
        <v>0</v>
      </c>
      <c r="AC4041" s="115">
        <v>0</v>
      </c>
      <c r="AD4041" s="115">
        <v>0</v>
      </c>
      <c r="AE4041" s="115">
        <v>0</v>
      </c>
      <c r="AF4041" s="115">
        <v>0</v>
      </c>
      <c r="AG4041" s="115">
        <v>0</v>
      </c>
    </row>
    <row r="4042" spans="1:33">
      <c r="A4042" s="115" t="s">
        <v>5761</v>
      </c>
      <c r="B4042" s="115" t="s">
        <v>19</v>
      </c>
      <c r="C4042" s="115">
        <v>0</v>
      </c>
      <c r="D4042" s="115">
        <v>0</v>
      </c>
      <c r="E4042" s="115">
        <v>0</v>
      </c>
      <c r="F4042" s="115">
        <v>0</v>
      </c>
      <c r="G4042" s="115">
        <v>0</v>
      </c>
      <c r="H4042" s="115">
        <v>0</v>
      </c>
      <c r="I4042" s="115">
        <v>0</v>
      </c>
      <c r="J4042" s="115">
        <v>0</v>
      </c>
      <c r="K4042" s="115">
        <v>0</v>
      </c>
      <c r="L4042" s="115">
        <v>0</v>
      </c>
      <c r="M4042" s="115">
        <v>0</v>
      </c>
      <c r="N4042" s="115">
        <v>0</v>
      </c>
      <c r="O4042" s="115">
        <v>0</v>
      </c>
      <c r="P4042" s="115">
        <v>0</v>
      </c>
      <c r="Q4042" s="115">
        <v>0</v>
      </c>
      <c r="R4042" s="115">
        <v>0</v>
      </c>
      <c r="S4042" s="115">
        <v>0</v>
      </c>
      <c r="T4042" s="115">
        <v>0</v>
      </c>
      <c r="U4042" s="115">
        <v>0</v>
      </c>
      <c r="V4042" s="115">
        <v>0</v>
      </c>
      <c r="W4042" s="115">
        <v>0</v>
      </c>
      <c r="X4042" s="115">
        <v>0</v>
      </c>
      <c r="Y4042" s="115">
        <v>0</v>
      </c>
      <c r="Z4042" s="115">
        <v>0</v>
      </c>
      <c r="AA4042" s="115">
        <v>0</v>
      </c>
      <c r="AB4042" s="115">
        <v>0</v>
      </c>
      <c r="AC4042" s="115">
        <v>0</v>
      </c>
      <c r="AD4042" s="115">
        <v>0</v>
      </c>
      <c r="AE4042" s="115">
        <v>0</v>
      </c>
      <c r="AF4042" s="115">
        <v>0</v>
      </c>
      <c r="AG4042" s="115">
        <v>0</v>
      </c>
    </row>
    <row r="4043" spans="1:33">
      <c r="A4043" s="115" t="s">
        <v>5762</v>
      </c>
      <c r="B4043" s="115" t="s">
        <v>19</v>
      </c>
      <c r="C4043" s="115">
        <v>0</v>
      </c>
      <c r="D4043" s="115">
        <v>0</v>
      </c>
      <c r="E4043" s="115">
        <v>0</v>
      </c>
      <c r="F4043" s="115">
        <v>0</v>
      </c>
      <c r="G4043" s="115">
        <v>0</v>
      </c>
      <c r="H4043" s="115">
        <v>0</v>
      </c>
      <c r="I4043" s="115">
        <v>0</v>
      </c>
      <c r="J4043" s="115">
        <v>0</v>
      </c>
      <c r="K4043" s="115">
        <v>0</v>
      </c>
      <c r="L4043" s="115">
        <v>0</v>
      </c>
      <c r="M4043" s="115">
        <v>0</v>
      </c>
      <c r="N4043" s="115">
        <v>0</v>
      </c>
      <c r="O4043" s="115">
        <v>0</v>
      </c>
      <c r="P4043" s="115">
        <v>0</v>
      </c>
      <c r="Q4043" s="115">
        <v>0</v>
      </c>
      <c r="R4043" s="115">
        <v>0</v>
      </c>
      <c r="S4043" s="115">
        <v>0</v>
      </c>
      <c r="T4043" s="115">
        <v>0</v>
      </c>
      <c r="U4043" s="115">
        <v>0</v>
      </c>
      <c r="V4043" s="115">
        <v>0</v>
      </c>
      <c r="W4043" s="115">
        <v>0</v>
      </c>
      <c r="X4043" s="115">
        <v>0</v>
      </c>
      <c r="Y4043" s="115">
        <v>0</v>
      </c>
      <c r="Z4043" s="115">
        <v>0</v>
      </c>
      <c r="AA4043" s="115">
        <v>0</v>
      </c>
      <c r="AB4043" s="115">
        <v>0</v>
      </c>
      <c r="AC4043" s="115">
        <v>0</v>
      </c>
      <c r="AD4043" s="115">
        <v>0</v>
      </c>
      <c r="AE4043" s="115">
        <v>0</v>
      </c>
      <c r="AF4043" s="115">
        <v>0</v>
      </c>
      <c r="AG4043" s="115">
        <v>0</v>
      </c>
    </row>
    <row r="4044" spans="1:33">
      <c r="A4044" s="115" t="s">
        <v>5763</v>
      </c>
      <c r="B4044" s="115" t="s">
        <v>19</v>
      </c>
      <c r="C4044" s="115">
        <v>0</v>
      </c>
      <c r="D4044" s="115">
        <v>0</v>
      </c>
      <c r="E4044" s="115">
        <v>0</v>
      </c>
      <c r="F4044" s="115">
        <v>0</v>
      </c>
      <c r="G4044" s="115">
        <v>0</v>
      </c>
      <c r="H4044" s="115">
        <v>0</v>
      </c>
      <c r="I4044" s="115">
        <v>0</v>
      </c>
      <c r="J4044" s="115">
        <v>0</v>
      </c>
      <c r="K4044" s="115">
        <v>0</v>
      </c>
      <c r="L4044" s="115">
        <v>0</v>
      </c>
      <c r="M4044" s="115">
        <v>0</v>
      </c>
      <c r="N4044" s="115">
        <v>0</v>
      </c>
      <c r="O4044" s="115">
        <v>0</v>
      </c>
      <c r="P4044" s="115">
        <v>0</v>
      </c>
      <c r="Q4044" s="115">
        <v>0</v>
      </c>
      <c r="R4044" s="115">
        <v>0</v>
      </c>
      <c r="S4044" s="115">
        <v>0</v>
      </c>
      <c r="T4044" s="115">
        <v>0</v>
      </c>
      <c r="U4044" s="115">
        <v>0</v>
      </c>
      <c r="V4044" s="115">
        <v>0</v>
      </c>
      <c r="W4044" s="115">
        <v>0</v>
      </c>
      <c r="X4044" s="115">
        <v>0</v>
      </c>
      <c r="Y4044" s="115">
        <v>0</v>
      </c>
      <c r="Z4044" s="115">
        <v>0</v>
      </c>
      <c r="AA4044" s="115">
        <v>0</v>
      </c>
      <c r="AB4044" s="115">
        <v>0</v>
      </c>
      <c r="AC4044" s="115">
        <v>0</v>
      </c>
      <c r="AD4044" s="115">
        <v>0</v>
      </c>
      <c r="AE4044" s="115">
        <v>0</v>
      </c>
      <c r="AF4044" s="115">
        <v>0</v>
      </c>
      <c r="AG4044" s="115">
        <v>0</v>
      </c>
    </row>
    <row r="4045" spans="1:33">
      <c r="A4045" s="115" t="s">
        <v>5764</v>
      </c>
      <c r="B4045" s="115" t="s">
        <v>19</v>
      </c>
      <c r="C4045" s="115">
        <v>0</v>
      </c>
      <c r="D4045" s="115">
        <v>0</v>
      </c>
      <c r="E4045" s="115">
        <v>0</v>
      </c>
      <c r="F4045" s="115">
        <v>0</v>
      </c>
      <c r="G4045" s="115">
        <v>0</v>
      </c>
      <c r="H4045" s="115">
        <v>0</v>
      </c>
      <c r="I4045" s="115">
        <v>0</v>
      </c>
      <c r="J4045" s="115">
        <v>0</v>
      </c>
      <c r="K4045" s="115">
        <v>0</v>
      </c>
      <c r="L4045" s="115">
        <v>0</v>
      </c>
      <c r="M4045" s="115">
        <v>0</v>
      </c>
      <c r="N4045" s="115">
        <v>0</v>
      </c>
      <c r="O4045" s="115">
        <v>0</v>
      </c>
      <c r="P4045" s="115">
        <v>0</v>
      </c>
      <c r="Q4045" s="115">
        <v>0</v>
      </c>
      <c r="R4045" s="115">
        <v>0</v>
      </c>
      <c r="S4045" s="115">
        <v>0</v>
      </c>
      <c r="T4045" s="115">
        <v>0</v>
      </c>
      <c r="U4045" s="115">
        <v>0</v>
      </c>
      <c r="V4045" s="115">
        <v>0</v>
      </c>
      <c r="W4045" s="115">
        <v>0</v>
      </c>
      <c r="X4045" s="115">
        <v>0</v>
      </c>
      <c r="Y4045" s="115">
        <v>0</v>
      </c>
      <c r="Z4045" s="115">
        <v>0</v>
      </c>
      <c r="AA4045" s="115">
        <v>0</v>
      </c>
      <c r="AB4045" s="115">
        <v>0</v>
      </c>
      <c r="AC4045" s="115">
        <v>0</v>
      </c>
      <c r="AD4045" s="115">
        <v>0</v>
      </c>
      <c r="AE4045" s="115">
        <v>0</v>
      </c>
      <c r="AF4045" s="115">
        <v>0</v>
      </c>
      <c r="AG4045" s="115">
        <v>0</v>
      </c>
    </row>
    <row r="4046" spans="1:33">
      <c r="A4046" s="115" t="s">
        <v>5765</v>
      </c>
      <c r="B4046" s="115" t="s">
        <v>19</v>
      </c>
      <c r="C4046" s="115">
        <v>0</v>
      </c>
      <c r="D4046" s="115">
        <v>0</v>
      </c>
      <c r="E4046" s="115">
        <v>0</v>
      </c>
      <c r="F4046" s="115">
        <v>0</v>
      </c>
      <c r="G4046" s="115">
        <v>0</v>
      </c>
      <c r="H4046" s="115">
        <v>0</v>
      </c>
      <c r="I4046" s="115">
        <v>0</v>
      </c>
      <c r="J4046" s="115">
        <v>0</v>
      </c>
      <c r="K4046" s="115">
        <v>0</v>
      </c>
      <c r="L4046" s="115">
        <v>0</v>
      </c>
      <c r="M4046" s="115">
        <v>0</v>
      </c>
      <c r="N4046" s="115">
        <v>0</v>
      </c>
      <c r="O4046" s="115">
        <v>0</v>
      </c>
      <c r="P4046" s="115">
        <v>0</v>
      </c>
      <c r="Q4046" s="115">
        <v>0</v>
      </c>
      <c r="R4046" s="115">
        <v>0</v>
      </c>
      <c r="S4046" s="115">
        <v>0</v>
      </c>
      <c r="T4046" s="115">
        <v>0</v>
      </c>
      <c r="U4046" s="115">
        <v>0</v>
      </c>
      <c r="V4046" s="115">
        <v>0</v>
      </c>
      <c r="W4046" s="115">
        <v>0</v>
      </c>
      <c r="X4046" s="115">
        <v>0</v>
      </c>
      <c r="Y4046" s="115">
        <v>0</v>
      </c>
      <c r="Z4046" s="115">
        <v>0</v>
      </c>
      <c r="AA4046" s="115">
        <v>0</v>
      </c>
      <c r="AB4046" s="115">
        <v>0</v>
      </c>
      <c r="AC4046" s="115">
        <v>0</v>
      </c>
      <c r="AD4046" s="115">
        <v>0</v>
      </c>
      <c r="AE4046" s="115">
        <v>0</v>
      </c>
      <c r="AF4046" s="115">
        <v>0</v>
      </c>
      <c r="AG4046" s="115">
        <v>0</v>
      </c>
    </row>
    <row r="4047" spans="1:33">
      <c r="A4047" s="115" t="s">
        <v>5766</v>
      </c>
      <c r="B4047" s="115" t="s">
        <v>19</v>
      </c>
      <c r="C4047" s="115">
        <v>0</v>
      </c>
      <c r="D4047" s="115">
        <v>0</v>
      </c>
      <c r="E4047" s="115">
        <v>0</v>
      </c>
      <c r="F4047" s="115">
        <v>0</v>
      </c>
      <c r="G4047" s="115">
        <v>0</v>
      </c>
      <c r="H4047" s="115">
        <v>0</v>
      </c>
      <c r="I4047" s="115">
        <v>0</v>
      </c>
      <c r="J4047" s="115">
        <v>0</v>
      </c>
      <c r="K4047" s="115">
        <v>0</v>
      </c>
      <c r="L4047" s="115">
        <v>0</v>
      </c>
      <c r="M4047" s="115">
        <v>0</v>
      </c>
      <c r="N4047" s="115">
        <v>0</v>
      </c>
      <c r="O4047" s="115">
        <v>0</v>
      </c>
      <c r="P4047" s="115">
        <v>0</v>
      </c>
      <c r="Q4047" s="115">
        <v>0</v>
      </c>
      <c r="R4047" s="115">
        <v>0</v>
      </c>
      <c r="S4047" s="115">
        <v>0</v>
      </c>
      <c r="T4047" s="115">
        <v>0</v>
      </c>
      <c r="U4047" s="115">
        <v>0</v>
      </c>
      <c r="V4047" s="115">
        <v>0</v>
      </c>
      <c r="W4047" s="115">
        <v>0</v>
      </c>
      <c r="X4047" s="115">
        <v>0</v>
      </c>
      <c r="Y4047" s="115">
        <v>0</v>
      </c>
      <c r="Z4047" s="115">
        <v>0</v>
      </c>
      <c r="AA4047" s="115">
        <v>0</v>
      </c>
      <c r="AB4047" s="115">
        <v>0</v>
      </c>
      <c r="AC4047" s="115">
        <v>0</v>
      </c>
      <c r="AD4047" s="115">
        <v>0</v>
      </c>
      <c r="AE4047" s="115">
        <v>0</v>
      </c>
      <c r="AF4047" s="115">
        <v>0</v>
      </c>
      <c r="AG4047" s="115">
        <v>0</v>
      </c>
    </row>
    <row r="4048" spans="1:33">
      <c r="A4048" s="115" t="s">
        <v>5767</v>
      </c>
      <c r="B4048" s="115" t="s">
        <v>19</v>
      </c>
      <c r="C4048" s="115">
        <v>0</v>
      </c>
      <c r="D4048" s="115">
        <v>0</v>
      </c>
      <c r="E4048" s="115">
        <v>0</v>
      </c>
      <c r="F4048" s="115">
        <v>0</v>
      </c>
      <c r="G4048" s="115">
        <v>0</v>
      </c>
      <c r="H4048" s="115">
        <v>0</v>
      </c>
      <c r="I4048" s="115">
        <v>0</v>
      </c>
      <c r="J4048" s="115">
        <v>0</v>
      </c>
      <c r="K4048" s="115">
        <v>0</v>
      </c>
      <c r="L4048" s="115">
        <v>0</v>
      </c>
      <c r="M4048" s="115">
        <v>0</v>
      </c>
      <c r="N4048" s="115">
        <v>0</v>
      </c>
      <c r="O4048" s="115">
        <v>0</v>
      </c>
      <c r="P4048" s="115">
        <v>0</v>
      </c>
      <c r="Q4048" s="115">
        <v>0</v>
      </c>
      <c r="R4048" s="115">
        <v>0</v>
      </c>
      <c r="S4048" s="115">
        <v>0</v>
      </c>
      <c r="T4048" s="115">
        <v>0</v>
      </c>
      <c r="U4048" s="115">
        <v>0</v>
      </c>
      <c r="V4048" s="115">
        <v>0</v>
      </c>
      <c r="W4048" s="115">
        <v>0</v>
      </c>
      <c r="X4048" s="115">
        <v>0</v>
      </c>
      <c r="Y4048" s="115">
        <v>0</v>
      </c>
      <c r="Z4048" s="115">
        <v>0</v>
      </c>
      <c r="AA4048" s="115">
        <v>0</v>
      </c>
      <c r="AB4048" s="115">
        <v>0</v>
      </c>
      <c r="AC4048" s="115">
        <v>0</v>
      </c>
      <c r="AD4048" s="115">
        <v>0</v>
      </c>
      <c r="AE4048" s="115">
        <v>0</v>
      </c>
      <c r="AF4048" s="115">
        <v>0</v>
      </c>
      <c r="AG4048" s="115">
        <v>0</v>
      </c>
    </row>
    <row r="4049" spans="1:33">
      <c r="A4049" s="115" t="s">
        <v>5768</v>
      </c>
      <c r="B4049" s="115" t="s">
        <v>19</v>
      </c>
      <c r="C4049" s="115">
        <v>0</v>
      </c>
      <c r="D4049" s="115">
        <v>0</v>
      </c>
      <c r="E4049" s="115">
        <v>0</v>
      </c>
      <c r="F4049" s="115">
        <v>0</v>
      </c>
      <c r="G4049" s="115">
        <v>0</v>
      </c>
      <c r="H4049" s="115">
        <v>0</v>
      </c>
      <c r="I4049" s="115">
        <v>0</v>
      </c>
      <c r="J4049" s="115">
        <v>0</v>
      </c>
      <c r="K4049" s="115">
        <v>0</v>
      </c>
      <c r="L4049" s="115">
        <v>0</v>
      </c>
      <c r="M4049" s="115">
        <v>0</v>
      </c>
      <c r="N4049" s="115">
        <v>0</v>
      </c>
      <c r="O4049" s="115">
        <v>0</v>
      </c>
      <c r="P4049" s="115">
        <v>0</v>
      </c>
      <c r="Q4049" s="115">
        <v>0</v>
      </c>
      <c r="R4049" s="115">
        <v>0</v>
      </c>
      <c r="S4049" s="115">
        <v>0</v>
      </c>
      <c r="T4049" s="115">
        <v>0</v>
      </c>
      <c r="U4049" s="115">
        <v>0</v>
      </c>
      <c r="V4049" s="115">
        <v>0</v>
      </c>
      <c r="W4049" s="115">
        <v>0</v>
      </c>
      <c r="X4049" s="115">
        <v>0</v>
      </c>
      <c r="Y4049" s="115">
        <v>0</v>
      </c>
      <c r="Z4049" s="115">
        <v>0</v>
      </c>
      <c r="AA4049" s="115">
        <v>0</v>
      </c>
      <c r="AB4049" s="115">
        <v>0</v>
      </c>
      <c r="AC4049" s="115">
        <v>0</v>
      </c>
      <c r="AD4049" s="115">
        <v>0</v>
      </c>
      <c r="AE4049" s="115">
        <v>0</v>
      </c>
      <c r="AF4049" s="115">
        <v>0</v>
      </c>
      <c r="AG4049" s="115">
        <v>0</v>
      </c>
    </row>
    <row r="4050" spans="1:33">
      <c r="A4050" s="115" t="s">
        <v>5769</v>
      </c>
      <c r="B4050" s="115" t="s">
        <v>19</v>
      </c>
      <c r="C4050" s="115">
        <v>0</v>
      </c>
      <c r="D4050" s="115">
        <v>0</v>
      </c>
      <c r="E4050" s="115">
        <v>0</v>
      </c>
      <c r="F4050" s="115">
        <v>0</v>
      </c>
      <c r="G4050" s="115">
        <v>0</v>
      </c>
      <c r="H4050" s="115">
        <v>0</v>
      </c>
      <c r="I4050" s="115">
        <v>0</v>
      </c>
      <c r="J4050" s="115">
        <v>0</v>
      </c>
      <c r="K4050" s="115">
        <v>0</v>
      </c>
      <c r="L4050" s="115">
        <v>0</v>
      </c>
      <c r="M4050" s="115">
        <v>0</v>
      </c>
      <c r="N4050" s="115">
        <v>0</v>
      </c>
      <c r="O4050" s="115">
        <v>0</v>
      </c>
      <c r="P4050" s="115">
        <v>0</v>
      </c>
      <c r="Q4050" s="115">
        <v>0</v>
      </c>
      <c r="R4050" s="115">
        <v>0</v>
      </c>
      <c r="S4050" s="115">
        <v>0</v>
      </c>
      <c r="T4050" s="115">
        <v>0</v>
      </c>
      <c r="U4050" s="115">
        <v>0</v>
      </c>
      <c r="V4050" s="115">
        <v>0</v>
      </c>
      <c r="W4050" s="115">
        <v>0</v>
      </c>
      <c r="X4050" s="115">
        <v>0</v>
      </c>
      <c r="Y4050" s="115">
        <v>0</v>
      </c>
      <c r="Z4050" s="115">
        <v>0</v>
      </c>
      <c r="AA4050" s="115">
        <v>0</v>
      </c>
      <c r="AB4050" s="115">
        <v>0</v>
      </c>
      <c r="AC4050" s="115">
        <v>0</v>
      </c>
      <c r="AD4050" s="115">
        <v>0</v>
      </c>
      <c r="AE4050" s="115">
        <v>0</v>
      </c>
      <c r="AF4050" s="115">
        <v>0</v>
      </c>
      <c r="AG4050" s="115">
        <v>0</v>
      </c>
    </row>
    <row r="4051" spans="1:33">
      <c r="A4051" s="115" t="s">
        <v>5770</v>
      </c>
      <c r="B4051" s="115" t="s">
        <v>19</v>
      </c>
      <c r="C4051" s="115">
        <v>0</v>
      </c>
      <c r="D4051" s="115">
        <v>0</v>
      </c>
      <c r="E4051" s="115">
        <v>0</v>
      </c>
      <c r="F4051" s="115">
        <v>0</v>
      </c>
      <c r="G4051" s="115">
        <v>0</v>
      </c>
      <c r="H4051" s="115">
        <v>0</v>
      </c>
      <c r="I4051" s="115">
        <v>0</v>
      </c>
      <c r="J4051" s="115">
        <v>0</v>
      </c>
      <c r="K4051" s="115">
        <v>0</v>
      </c>
      <c r="L4051" s="115">
        <v>0</v>
      </c>
      <c r="M4051" s="115">
        <v>0</v>
      </c>
      <c r="N4051" s="115">
        <v>0</v>
      </c>
      <c r="O4051" s="115">
        <v>0</v>
      </c>
      <c r="P4051" s="115">
        <v>0</v>
      </c>
      <c r="Q4051" s="115">
        <v>0</v>
      </c>
      <c r="R4051" s="115">
        <v>0</v>
      </c>
      <c r="S4051" s="115">
        <v>0</v>
      </c>
      <c r="T4051" s="115">
        <v>0</v>
      </c>
      <c r="U4051" s="115">
        <v>0</v>
      </c>
      <c r="V4051" s="115">
        <v>0</v>
      </c>
      <c r="W4051" s="115">
        <v>0</v>
      </c>
      <c r="X4051" s="115">
        <v>0</v>
      </c>
      <c r="Y4051" s="115">
        <v>0</v>
      </c>
      <c r="Z4051" s="115">
        <v>0</v>
      </c>
      <c r="AA4051" s="115">
        <v>0</v>
      </c>
      <c r="AB4051" s="115">
        <v>0</v>
      </c>
      <c r="AC4051" s="115">
        <v>0</v>
      </c>
      <c r="AD4051" s="115">
        <v>0</v>
      </c>
      <c r="AE4051" s="115">
        <v>0</v>
      </c>
      <c r="AF4051" s="115">
        <v>0</v>
      </c>
      <c r="AG4051" s="115">
        <v>0</v>
      </c>
    </row>
    <row r="4052" spans="1:33">
      <c r="A4052" s="115" t="s">
        <v>5771</v>
      </c>
      <c r="B4052" s="115" t="s">
        <v>19</v>
      </c>
      <c r="C4052" s="115">
        <v>0</v>
      </c>
      <c r="D4052" s="115">
        <v>0</v>
      </c>
      <c r="E4052" s="115">
        <v>0</v>
      </c>
      <c r="F4052" s="115">
        <v>0</v>
      </c>
      <c r="G4052" s="115">
        <v>0</v>
      </c>
      <c r="H4052" s="115">
        <v>0</v>
      </c>
      <c r="I4052" s="115">
        <v>0</v>
      </c>
      <c r="J4052" s="115">
        <v>0</v>
      </c>
      <c r="K4052" s="115">
        <v>0</v>
      </c>
      <c r="L4052" s="115">
        <v>0</v>
      </c>
      <c r="M4052" s="115">
        <v>0</v>
      </c>
      <c r="N4052" s="115">
        <v>0</v>
      </c>
      <c r="O4052" s="115">
        <v>0</v>
      </c>
      <c r="P4052" s="115">
        <v>0</v>
      </c>
      <c r="Q4052" s="115">
        <v>0</v>
      </c>
      <c r="R4052" s="115">
        <v>0</v>
      </c>
      <c r="S4052" s="115">
        <v>0</v>
      </c>
      <c r="T4052" s="115">
        <v>0</v>
      </c>
      <c r="U4052" s="115">
        <v>0</v>
      </c>
      <c r="V4052" s="115">
        <v>0</v>
      </c>
      <c r="W4052" s="115">
        <v>0</v>
      </c>
      <c r="X4052" s="115">
        <v>0</v>
      </c>
      <c r="Y4052" s="115">
        <v>0</v>
      </c>
      <c r="Z4052" s="115">
        <v>0</v>
      </c>
      <c r="AA4052" s="115">
        <v>0</v>
      </c>
      <c r="AB4052" s="115">
        <v>0</v>
      </c>
      <c r="AC4052" s="115">
        <v>0</v>
      </c>
      <c r="AD4052" s="115">
        <v>0</v>
      </c>
      <c r="AE4052" s="115">
        <v>0</v>
      </c>
      <c r="AF4052" s="115">
        <v>0</v>
      </c>
      <c r="AG4052" s="115">
        <v>0</v>
      </c>
    </row>
    <row r="4053" spans="1:33">
      <c r="A4053" s="115" t="s">
        <v>5772</v>
      </c>
      <c r="B4053" s="115" t="s">
        <v>19</v>
      </c>
      <c r="C4053" s="115">
        <v>0</v>
      </c>
      <c r="D4053" s="115">
        <v>0</v>
      </c>
      <c r="E4053" s="115">
        <v>0</v>
      </c>
      <c r="F4053" s="115">
        <v>0</v>
      </c>
      <c r="G4053" s="115">
        <v>0</v>
      </c>
      <c r="H4053" s="115">
        <v>0</v>
      </c>
      <c r="I4053" s="115">
        <v>0</v>
      </c>
      <c r="J4053" s="115">
        <v>0</v>
      </c>
      <c r="K4053" s="115">
        <v>0</v>
      </c>
      <c r="L4053" s="115">
        <v>0</v>
      </c>
      <c r="M4053" s="115">
        <v>0</v>
      </c>
      <c r="N4053" s="115">
        <v>0</v>
      </c>
      <c r="O4053" s="115">
        <v>0</v>
      </c>
      <c r="P4053" s="115">
        <v>0</v>
      </c>
      <c r="Q4053" s="115">
        <v>0</v>
      </c>
      <c r="R4053" s="115">
        <v>0</v>
      </c>
      <c r="S4053" s="115">
        <v>0</v>
      </c>
      <c r="T4053" s="115">
        <v>0</v>
      </c>
      <c r="U4053" s="115">
        <v>0</v>
      </c>
      <c r="V4053" s="115">
        <v>0</v>
      </c>
      <c r="W4053" s="115">
        <v>0</v>
      </c>
      <c r="X4053" s="115">
        <v>0</v>
      </c>
      <c r="Y4053" s="115">
        <v>0</v>
      </c>
      <c r="Z4053" s="115">
        <v>0</v>
      </c>
      <c r="AA4053" s="115">
        <v>0</v>
      </c>
      <c r="AB4053" s="115">
        <v>0</v>
      </c>
      <c r="AC4053" s="115">
        <v>0</v>
      </c>
      <c r="AD4053" s="115">
        <v>0</v>
      </c>
      <c r="AE4053" s="115">
        <v>0</v>
      </c>
      <c r="AF4053" s="115">
        <v>0</v>
      </c>
      <c r="AG4053" s="115">
        <v>0</v>
      </c>
    </row>
    <row r="4054" spans="1:33">
      <c r="A4054" s="115" t="s">
        <v>5773</v>
      </c>
      <c r="B4054" s="115" t="s">
        <v>19</v>
      </c>
      <c r="C4054" s="115">
        <v>0</v>
      </c>
      <c r="D4054" s="115">
        <v>0</v>
      </c>
      <c r="E4054" s="115">
        <v>0</v>
      </c>
      <c r="F4054" s="115">
        <v>0</v>
      </c>
      <c r="G4054" s="115">
        <v>0</v>
      </c>
      <c r="H4054" s="115">
        <v>0</v>
      </c>
      <c r="I4054" s="115">
        <v>0</v>
      </c>
      <c r="J4054" s="115">
        <v>0</v>
      </c>
      <c r="K4054" s="115">
        <v>0</v>
      </c>
      <c r="L4054" s="115">
        <v>0</v>
      </c>
      <c r="M4054" s="115">
        <v>0</v>
      </c>
      <c r="N4054" s="115">
        <v>0</v>
      </c>
      <c r="O4054" s="115">
        <v>0</v>
      </c>
      <c r="P4054" s="115">
        <v>0</v>
      </c>
      <c r="Q4054" s="115">
        <v>0</v>
      </c>
      <c r="R4054" s="115">
        <v>0</v>
      </c>
      <c r="S4054" s="115">
        <v>0</v>
      </c>
      <c r="T4054" s="115">
        <v>0</v>
      </c>
      <c r="U4054" s="115">
        <v>0</v>
      </c>
      <c r="V4054" s="115">
        <v>0</v>
      </c>
      <c r="W4054" s="115">
        <v>0</v>
      </c>
      <c r="X4054" s="115">
        <v>0</v>
      </c>
      <c r="Y4054" s="115">
        <v>0</v>
      </c>
      <c r="Z4054" s="115">
        <v>0</v>
      </c>
      <c r="AA4054" s="115">
        <v>0</v>
      </c>
      <c r="AB4054" s="115">
        <v>0</v>
      </c>
      <c r="AC4054" s="115">
        <v>0</v>
      </c>
      <c r="AD4054" s="115">
        <v>0</v>
      </c>
      <c r="AE4054" s="115">
        <v>0</v>
      </c>
      <c r="AF4054" s="115">
        <v>0</v>
      </c>
      <c r="AG4054" s="115">
        <v>0</v>
      </c>
    </row>
    <row r="4055" spans="1:33">
      <c r="A4055" s="115" t="s">
        <v>5774</v>
      </c>
      <c r="B4055" s="115" t="s">
        <v>19</v>
      </c>
      <c r="C4055" s="115">
        <v>0</v>
      </c>
      <c r="D4055" s="115">
        <v>0</v>
      </c>
      <c r="E4055" s="115">
        <v>0</v>
      </c>
      <c r="F4055" s="115">
        <v>0</v>
      </c>
      <c r="G4055" s="115">
        <v>0</v>
      </c>
      <c r="H4055" s="115">
        <v>0</v>
      </c>
      <c r="I4055" s="115">
        <v>0</v>
      </c>
      <c r="J4055" s="115">
        <v>0</v>
      </c>
      <c r="K4055" s="115">
        <v>0</v>
      </c>
      <c r="L4055" s="115">
        <v>0</v>
      </c>
      <c r="M4055" s="115">
        <v>0</v>
      </c>
      <c r="N4055" s="115">
        <v>0</v>
      </c>
      <c r="O4055" s="115">
        <v>0</v>
      </c>
      <c r="P4055" s="115">
        <v>0</v>
      </c>
      <c r="Q4055" s="115">
        <v>0</v>
      </c>
      <c r="R4055" s="115">
        <v>0</v>
      </c>
      <c r="S4055" s="115">
        <v>0</v>
      </c>
      <c r="T4055" s="115">
        <v>0</v>
      </c>
      <c r="U4055" s="115">
        <v>0</v>
      </c>
      <c r="V4055" s="115">
        <v>0</v>
      </c>
      <c r="W4055" s="115">
        <v>0</v>
      </c>
      <c r="X4055" s="115">
        <v>0</v>
      </c>
      <c r="Y4055" s="115">
        <v>0</v>
      </c>
      <c r="Z4055" s="115">
        <v>0</v>
      </c>
      <c r="AA4055" s="115">
        <v>0</v>
      </c>
      <c r="AB4055" s="115">
        <v>0</v>
      </c>
      <c r="AC4055" s="115">
        <v>0</v>
      </c>
      <c r="AD4055" s="115">
        <v>0</v>
      </c>
      <c r="AE4055" s="115">
        <v>0</v>
      </c>
      <c r="AF4055" s="115">
        <v>0</v>
      </c>
      <c r="AG4055" s="115">
        <v>0</v>
      </c>
    </row>
    <row r="4056" spans="1:33">
      <c r="A4056" s="115" t="s">
        <v>5775</v>
      </c>
      <c r="B4056" s="115" t="s">
        <v>19</v>
      </c>
      <c r="C4056" s="115">
        <v>0</v>
      </c>
      <c r="D4056" s="115">
        <v>0</v>
      </c>
      <c r="E4056" s="115">
        <v>0</v>
      </c>
      <c r="F4056" s="115">
        <v>0</v>
      </c>
      <c r="G4056" s="115">
        <v>0</v>
      </c>
      <c r="H4056" s="115">
        <v>0</v>
      </c>
      <c r="I4056" s="115">
        <v>0</v>
      </c>
      <c r="J4056" s="115">
        <v>0</v>
      </c>
      <c r="K4056" s="115">
        <v>0</v>
      </c>
      <c r="L4056" s="115">
        <v>0</v>
      </c>
      <c r="M4056" s="115">
        <v>0</v>
      </c>
      <c r="N4056" s="115">
        <v>0</v>
      </c>
      <c r="O4056" s="115">
        <v>0</v>
      </c>
      <c r="P4056" s="115">
        <v>0</v>
      </c>
      <c r="Q4056" s="115">
        <v>0</v>
      </c>
      <c r="R4056" s="115">
        <v>0</v>
      </c>
      <c r="S4056" s="115">
        <v>0</v>
      </c>
      <c r="T4056" s="115">
        <v>0</v>
      </c>
      <c r="U4056" s="115">
        <v>0</v>
      </c>
      <c r="V4056" s="115">
        <v>0</v>
      </c>
      <c r="W4056" s="115">
        <v>0</v>
      </c>
      <c r="X4056" s="115">
        <v>0</v>
      </c>
      <c r="Y4056" s="115">
        <v>0</v>
      </c>
      <c r="Z4056" s="115">
        <v>0</v>
      </c>
      <c r="AA4056" s="115">
        <v>0</v>
      </c>
      <c r="AB4056" s="115">
        <v>0</v>
      </c>
      <c r="AC4056" s="115">
        <v>0</v>
      </c>
      <c r="AD4056" s="115">
        <v>0</v>
      </c>
      <c r="AE4056" s="115">
        <v>0</v>
      </c>
      <c r="AF4056" s="115">
        <v>0</v>
      </c>
      <c r="AG4056" s="115">
        <v>0</v>
      </c>
    </row>
    <row r="4057" spans="1:33">
      <c r="A4057" s="115" t="s">
        <v>5776</v>
      </c>
      <c r="B4057" s="115" t="s">
        <v>19</v>
      </c>
      <c r="C4057" s="115">
        <v>0</v>
      </c>
      <c r="D4057" s="115">
        <v>0</v>
      </c>
      <c r="E4057" s="115">
        <v>0</v>
      </c>
      <c r="F4057" s="115">
        <v>0</v>
      </c>
      <c r="G4057" s="115">
        <v>0</v>
      </c>
      <c r="H4057" s="115">
        <v>0</v>
      </c>
      <c r="I4057" s="115">
        <v>0</v>
      </c>
      <c r="J4057" s="115">
        <v>0</v>
      </c>
      <c r="K4057" s="115">
        <v>0</v>
      </c>
      <c r="L4057" s="115">
        <v>0</v>
      </c>
      <c r="M4057" s="115">
        <v>0</v>
      </c>
      <c r="N4057" s="115">
        <v>0</v>
      </c>
      <c r="O4057" s="115">
        <v>0</v>
      </c>
      <c r="P4057" s="115">
        <v>0</v>
      </c>
      <c r="Q4057" s="115">
        <v>0</v>
      </c>
      <c r="R4057" s="115">
        <v>0</v>
      </c>
      <c r="S4057" s="115">
        <v>0</v>
      </c>
      <c r="T4057" s="115">
        <v>0</v>
      </c>
      <c r="U4057" s="115">
        <v>0</v>
      </c>
      <c r="V4057" s="115">
        <v>0</v>
      </c>
      <c r="W4057" s="115">
        <v>0</v>
      </c>
      <c r="X4057" s="115">
        <v>0</v>
      </c>
      <c r="Y4057" s="115">
        <v>0</v>
      </c>
      <c r="Z4057" s="115">
        <v>0</v>
      </c>
      <c r="AA4057" s="115">
        <v>0</v>
      </c>
      <c r="AB4057" s="115">
        <v>0</v>
      </c>
      <c r="AC4057" s="115">
        <v>0</v>
      </c>
      <c r="AD4057" s="115">
        <v>0</v>
      </c>
      <c r="AE4057" s="115">
        <v>0</v>
      </c>
      <c r="AF4057" s="115">
        <v>0</v>
      </c>
      <c r="AG4057" s="115">
        <v>0</v>
      </c>
    </row>
    <row r="4058" spans="1:33">
      <c r="A4058" s="115" t="s">
        <v>5777</v>
      </c>
      <c r="B4058" s="115" t="s">
        <v>19</v>
      </c>
      <c r="C4058" s="115">
        <v>0</v>
      </c>
      <c r="D4058" s="115">
        <v>0</v>
      </c>
      <c r="E4058" s="115">
        <v>0</v>
      </c>
      <c r="F4058" s="115">
        <v>0</v>
      </c>
      <c r="G4058" s="115">
        <v>0</v>
      </c>
      <c r="H4058" s="115">
        <v>0</v>
      </c>
      <c r="I4058" s="115">
        <v>0</v>
      </c>
      <c r="J4058" s="115">
        <v>0</v>
      </c>
      <c r="K4058" s="115">
        <v>0</v>
      </c>
      <c r="L4058" s="115">
        <v>0</v>
      </c>
      <c r="M4058" s="115">
        <v>0</v>
      </c>
      <c r="N4058" s="115">
        <v>0</v>
      </c>
      <c r="O4058" s="115">
        <v>0</v>
      </c>
      <c r="P4058" s="115">
        <v>0</v>
      </c>
      <c r="Q4058" s="115">
        <v>0</v>
      </c>
      <c r="R4058" s="115">
        <v>0</v>
      </c>
      <c r="S4058" s="115">
        <v>0</v>
      </c>
      <c r="T4058" s="115">
        <v>0</v>
      </c>
      <c r="U4058" s="115">
        <v>0</v>
      </c>
      <c r="V4058" s="115">
        <v>0</v>
      </c>
      <c r="W4058" s="115">
        <v>0</v>
      </c>
      <c r="X4058" s="115">
        <v>0</v>
      </c>
      <c r="Y4058" s="115">
        <v>0</v>
      </c>
      <c r="Z4058" s="115">
        <v>0</v>
      </c>
      <c r="AA4058" s="115">
        <v>0</v>
      </c>
      <c r="AB4058" s="115">
        <v>0</v>
      </c>
      <c r="AC4058" s="115">
        <v>0</v>
      </c>
      <c r="AD4058" s="115">
        <v>0</v>
      </c>
      <c r="AE4058" s="115">
        <v>0</v>
      </c>
      <c r="AF4058" s="115">
        <v>0</v>
      </c>
      <c r="AG4058" s="115">
        <v>0</v>
      </c>
    </row>
    <row r="4059" spans="1:33">
      <c r="A4059" s="115" t="s">
        <v>5778</v>
      </c>
      <c r="B4059" s="115" t="s">
        <v>19</v>
      </c>
      <c r="C4059" s="115">
        <v>0</v>
      </c>
      <c r="D4059" s="115">
        <v>0</v>
      </c>
      <c r="E4059" s="115">
        <v>0</v>
      </c>
      <c r="F4059" s="115">
        <v>0</v>
      </c>
      <c r="G4059" s="115">
        <v>0</v>
      </c>
      <c r="H4059" s="115">
        <v>0</v>
      </c>
      <c r="I4059" s="115">
        <v>0</v>
      </c>
      <c r="J4059" s="115">
        <v>0</v>
      </c>
      <c r="K4059" s="115">
        <v>0</v>
      </c>
      <c r="L4059" s="115">
        <v>0</v>
      </c>
      <c r="M4059" s="115">
        <v>0</v>
      </c>
      <c r="N4059" s="115">
        <v>0</v>
      </c>
      <c r="O4059" s="115">
        <v>0</v>
      </c>
      <c r="P4059" s="115">
        <v>0</v>
      </c>
      <c r="Q4059" s="115">
        <v>0</v>
      </c>
      <c r="R4059" s="115">
        <v>0</v>
      </c>
      <c r="S4059" s="115">
        <v>0</v>
      </c>
      <c r="T4059" s="115">
        <v>0</v>
      </c>
      <c r="U4059" s="115">
        <v>0</v>
      </c>
      <c r="V4059" s="115">
        <v>0</v>
      </c>
      <c r="W4059" s="115">
        <v>0</v>
      </c>
      <c r="X4059" s="115">
        <v>0</v>
      </c>
      <c r="Y4059" s="115">
        <v>0</v>
      </c>
      <c r="Z4059" s="115">
        <v>0</v>
      </c>
      <c r="AA4059" s="115">
        <v>0</v>
      </c>
      <c r="AB4059" s="115">
        <v>0</v>
      </c>
      <c r="AC4059" s="115">
        <v>0</v>
      </c>
      <c r="AD4059" s="115">
        <v>0</v>
      </c>
      <c r="AE4059" s="115">
        <v>0</v>
      </c>
      <c r="AF4059" s="115">
        <v>0</v>
      </c>
      <c r="AG4059" s="115">
        <v>0</v>
      </c>
    </row>
    <row r="4060" spans="1:33">
      <c r="A4060" s="115" t="s">
        <v>5779</v>
      </c>
      <c r="B4060" s="115" t="s">
        <v>19</v>
      </c>
      <c r="C4060" s="115">
        <v>0</v>
      </c>
      <c r="D4060" s="115">
        <v>0</v>
      </c>
      <c r="E4060" s="115">
        <v>0</v>
      </c>
      <c r="F4060" s="115">
        <v>0</v>
      </c>
      <c r="G4060" s="115">
        <v>0</v>
      </c>
      <c r="H4060" s="115">
        <v>0</v>
      </c>
      <c r="I4060" s="115">
        <v>0</v>
      </c>
      <c r="J4060" s="115">
        <v>0</v>
      </c>
      <c r="K4060" s="115">
        <v>0</v>
      </c>
      <c r="L4060" s="115">
        <v>0</v>
      </c>
      <c r="M4060" s="115">
        <v>0</v>
      </c>
      <c r="N4060" s="115">
        <v>0</v>
      </c>
      <c r="O4060" s="115">
        <v>0</v>
      </c>
      <c r="P4060" s="115">
        <v>0</v>
      </c>
      <c r="Q4060" s="115">
        <v>0</v>
      </c>
      <c r="R4060" s="115">
        <v>0</v>
      </c>
      <c r="S4060" s="115">
        <v>0</v>
      </c>
      <c r="T4060" s="115">
        <v>0</v>
      </c>
      <c r="U4060" s="115">
        <v>0</v>
      </c>
      <c r="V4060" s="115">
        <v>0</v>
      </c>
      <c r="W4060" s="115">
        <v>0</v>
      </c>
      <c r="X4060" s="115">
        <v>0</v>
      </c>
      <c r="Y4060" s="115">
        <v>0</v>
      </c>
      <c r="Z4060" s="115">
        <v>0</v>
      </c>
      <c r="AA4060" s="115">
        <v>0</v>
      </c>
      <c r="AB4060" s="115">
        <v>0</v>
      </c>
      <c r="AC4060" s="115">
        <v>0</v>
      </c>
      <c r="AD4060" s="115">
        <v>0</v>
      </c>
      <c r="AE4060" s="115">
        <v>0</v>
      </c>
      <c r="AF4060" s="115">
        <v>0</v>
      </c>
      <c r="AG4060" s="115">
        <v>0</v>
      </c>
    </row>
    <row r="4061" spans="1:33">
      <c r="A4061" s="115" t="s">
        <v>5780</v>
      </c>
      <c r="B4061" s="115" t="s">
        <v>19</v>
      </c>
      <c r="C4061" s="115">
        <v>0</v>
      </c>
      <c r="D4061" s="115">
        <v>0</v>
      </c>
      <c r="E4061" s="115">
        <v>0</v>
      </c>
      <c r="F4061" s="115">
        <v>0</v>
      </c>
      <c r="G4061" s="115">
        <v>0</v>
      </c>
      <c r="H4061" s="115">
        <v>0</v>
      </c>
      <c r="I4061" s="115">
        <v>0</v>
      </c>
      <c r="J4061" s="115">
        <v>0</v>
      </c>
      <c r="K4061" s="115">
        <v>0</v>
      </c>
      <c r="L4061" s="115">
        <v>0</v>
      </c>
      <c r="M4061" s="115">
        <v>0</v>
      </c>
      <c r="N4061" s="115">
        <v>0</v>
      </c>
      <c r="O4061" s="115">
        <v>0</v>
      </c>
      <c r="P4061" s="115">
        <v>0</v>
      </c>
      <c r="Q4061" s="115">
        <v>0</v>
      </c>
      <c r="R4061" s="115">
        <v>0</v>
      </c>
      <c r="S4061" s="115">
        <v>0</v>
      </c>
      <c r="T4061" s="115">
        <v>0</v>
      </c>
      <c r="U4061" s="115">
        <v>0</v>
      </c>
      <c r="V4061" s="115">
        <v>0</v>
      </c>
      <c r="W4061" s="115">
        <v>0</v>
      </c>
      <c r="X4061" s="115">
        <v>0</v>
      </c>
      <c r="Y4061" s="115">
        <v>0</v>
      </c>
      <c r="Z4061" s="115">
        <v>0</v>
      </c>
      <c r="AA4061" s="115">
        <v>0</v>
      </c>
      <c r="AB4061" s="115">
        <v>0</v>
      </c>
      <c r="AC4061" s="115">
        <v>0</v>
      </c>
      <c r="AD4061" s="115">
        <v>0</v>
      </c>
      <c r="AE4061" s="115">
        <v>0</v>
      </c>
      <c r="AF4061" s="115">
        <v>0</v>
      </c>
      <c r="AG4061" s="115">
        <v>0</v>
      </c>
    </row>
    <row r="4062" spans="1:33">
      <c r="A4062" s="115" t="s">
        <v>5781</v>
      </c>
      <c r="B4062" s="115" t="s">
        <v>19</v>
      </c>
      <c r="C4062" s="115">
        <v>0</v>
      </c>
      <c r="D4062" s="115">
        <v>0</v>
      </c>
      <c r="E4062" s="115">
        <v>0</v>
      </c>
      <c r="F4062" s="115">
        <v>0</v>
      </c>
      <c r="G4062" s="115">
        <v>0</v>
      </c>
      <c r="H4062" s="115">
        <v>0</v>
      </c>
      <c r="I4062" s="115">
        <v>0</v>
      </c>
      <c r="J4062" s="115">
        <v>0</v>
      </c>
      <c r="K4062" s="115">
        <v>0</v>
      </c>
      <c r="L4062" s="115">
        <v>0</v>
      </c>
      <c r="M4062" s="115">
        <v>0</v>
      </c>
      <c r="N4062" s="115">
        <v>0</v>
      </c>
      <c r="O4062" s="115">
        <v>0</v>
      </c>
      <c r="P4062" s="115">
        <v>0</v>
      </c>
      <c r="Q4062" s="115">
        <v>0</v>
      </c>
      <c r="R4062" s="115">
        <v>0</v>
      </c>
      <c r="S4062" s="115">
        <v>0</v>
      </c>
      <c r="T4062" s="115">
        <v>0</v>
      </c>
      <c r="U4062" s="115">
        <v>0</v>
      </c>
      <c r="V4062" s="115">
        <v>0</v>
      </c>
      <c r="W4062" s="115">
        <v>0</v>
      </c>
      <c r="X4062" s="115">
        <v>0</v>
      </c>
      <c r="Y4062" s="115">
        <v>0</v>
      </c>
      <c r="Z4062" s="115">
        <v>0</v>
      </c>
      <c r="AA4062" s="115">
        <v>0</v>
      </c>
      <c r="AB4062" s="115">
        <v>0</v>
      </c>
      <c r="AC4062" s="115">
        <v>0</v>
      </c>
      <c r="AD4062" s="115">
        <v>0</v>
      </c>
      <c r="AE4062" s="115">
        <v>0</v>
      </c>
      <c r="AF4062" s="115">
        <v>0</v>
      </c>
      <c r="AG4062" s="115">
        <v>0</v>
      </c>
    </row>
    <row r="4063" spans="1:33">
      <c r="A4063" s="115" t="s">
        <v>5782</v>
      </c>
      <c r="B4063" s="115" t="s">
        <v>19</v>
      </c>
      <c r="C4063" s="115">
        <v>0</v>
      </c>
      <c r="D4063" s="115">
        <v>0</v>
      </c>
      <c r="E4063" s="115">
        <v>0</v>
      </c>
      <c r="F4063" s="115">
        <v>0</v>
      </c>
      <c r="G4063" s="115">
        <v>0</v>
      </c>
      <c r="H4063" s="115">
        <v>0</v>
      </c>
      <c r="I4063" s="115">
        <v>0</v>
      </c>
      <c r="J4063" s="115">
        <v>0</v>
      </c>
      <c r="K4063" s="115">
        <v>0</v>
      </c>
      <c r="L4063" s="115">
        <v>0</v>
      </c>
      <c r="M4063" s="115">
        <v>0</v>
      </c>
      <c r="N4063" s="115">
        <v>0</v>
      </c>
      <c r="O4063" s="115">
        <v>0</v>
      </c>
      <c r="P4063" s="115">
        <v>0</v>
      </c>
      <c r="Q4063" s="115">
        <v>0</v>
      </c>
      <c r="R4063" s="115">
        <v>0</v>
      </c>
      <c r="S4063" s="115">
        <v>0</v>
      </c>
      <c r="T4063" s="115">
        <v>0</v>
      </c>
      <c r="U4063" s="115">
        <v>0</v>
      </c>
      <c r="V4063" s="115">
        <v>0</v>
      </c>
      <c r="W4063" s="115">
        <v>0</v>
      </c>
      <c r="X4063" s="115">
        <v>0</v>
      </c>
      <c r="Y4063" s="115">
        <v>0</v>
      </c>
      <c r="Z4063" s="115">
        <v>0</v>
      </c>
      <c r="AA4063" s="115">
        <v>0</v>
      </c>
      <c r="AB4063" s="115">
        <v>0</v>
      </c>
      <c r="AC4063" s="115">
        <v>0</v>
      </c>
      <c r="AD4063" s="115">
        <v>0</v>
      </c>
      <c r="AE4063" s="115">
        <v>0</v>
      </c>
      <c r="AF4063" s="115">
        <v>0</v>
      </c>
      <c r="AG4063" s="115">
        <v>0</v>
      </c>
    </row>
    <row r="4064" spans="1:33">
      <c r="A4064" s="115" t="s">
        <v>5783</v>
      </c>
      <c r="B4064" s="115" t="s">
        <v>19</v>
      </c>
      <c r="C4064" s="115">
        <v>0</v>
      </c>
      <c r="D4064" s="115">
        <v>0</v>
      </c>
      <c r="E4064" s="115">
        <v>0</v>
      </c>
      <c r="F4064" s="115">
        <v>0</v>
      </c>
      <c r="G4064" s="115">
        <v>0</v>
      </c>
      <c r="H4064" s="115">
        <v>0</v>
      </c>
      <c r="I4064" s="115">
        <v>0</v>
      </c>
      <c r="J4064" s="115">
        <v>0</v>
      </c>
      <c r="K4064" s="115">
        <v>0</v>
      </c>
      <c r="L4064" s="115">
        <v>0</v>
      </c>
      <c r="M4064" s="115">
        <v>0</v>
      </c>
      <c r="N4064" s="115">
        <v>0</v>
      </c>
      <c r="O4064" s="115">
        <v>0</v>
      </c>
      <c r="P4064" s="115">
        <v>0</v>
      </c>
      <c r="Q4064" s="115">
        <v>0</v>
      </c>
      <c r="R4064" s="115">
        <v>0</v>
      </c>
      <c r="S4064" s="115">
        <v>0</v>
      </c>
      <c r="T4064" s="115">
        <v>0</v>
      </c>
      <c r="U4064" s="115">
        <v>0</v>
      </c>
      <c r="V4064" s="115">
        <v>0</v>
      </c>
      <c r="W4064" s="115">
        <v>0</v>
      </c>
      <c r="X4064" s="115">
        <v>0</v>
      </c>
      <c r="Y4064" s="115">
        <v>0</v>
      </c>
      <c r="Z4064" s="115">
        <v>0</v>
      </c>
      <c r="AA4064" s="115">
        <v>0</v>
      </c>
      <c r="AB4064" s="115">
        <v>0</v>
      </c>
      <c r="AC4064" s="115">
        <v>0</v>
      </c>
      <c r="AD4064" s="115">
        <v>0</v>
      </c>
      <c r="AE4064" s="115">
        <v>0</v>
      </c>
      <c r="AF4064" s="115">
        <v>0</v>
      </c>
      <c r="AG4064" s="115">
        <v>0</v>
      </c>
    </row>
    <row r="4065" spans="1:33">
      <c r="A4065" s="115" t="s">
        <v>5784</v>
      </c>
      <c r="B4065" s="115" t="s">
        <v>19</v>
      </c>
      <c r="C4065" s="115">
        <v>0</v>
      </c>
      <c r="D4065" s="115">
        <v>0</v>
      </c>
      <c r="E4065" s="115">
        <v>0</v>
      </c>
      <c r="F4065" s="115">
        <v>0</v>
      </c>
      <c r="G4065" s="115">
        <v>0</v>
      </c>
      <c r="H4065" s="115">
        <v>0</v>
      </c>
      <c r="I4065" s="115">
        <v>0</v>
      </c>
      <c r="J4065" s="115">
        <v>0</v>
      </c>
      <c r="K4065" s="115">
        <v>0</v>
      </c>
      <c r="L4065" s="115">
        <v>0</v>
      </c>
      <c r="M4065" s="115">
        <v>0</v>
      </c>
      <c r="N4065" s="115">
        <v>0</v>
      </c>
      <c r="O4065" s="115">
        <v>0</v>
      </c>
      <c r="P4065" s="115">
        <v>0</v>
      </c>
      <c r="Q4065" s="115">
        <v>0</v>
      </c>
      <c r="R4065" s="115">
        <v>0</v>
      </c>
      <c r="S4065" s="115">
        <v>0</v>
      </c>
      <c r="T4065" s="115">
        <v>0</v>
      </c>
      <c r="U4065" s="115">
        <v>0</v>
      </c>
      <c r="V4065" s="115">
        <v>0</v>
      </c>
      <c r="W4065" s="115">
        <v>0</v>
      </c>
      <c r="X4065" s="115">
        <v>0</v>
      </c>
      <c r="Y4065" s="115">
        <v>0</v>
      </c>
      <c r="Z4065" s="115">
        <v>0</v>
      </c>
      <c r="AA4065" s="115">
        <v>0</v>
      </c>
      <c r="AB4065" s="115">
        <v>0</v>
      </c>
      <c r="AC4065" s="115">
        <v>0</v>
      </c>
      <c r="AD4065" s="115">
        <v>0</v>
      </c>
      <c r="AE4065" s="115">
        <v>0</v>
      </c>
      <c r="AF4065" s="115">
        <v>0</v>
      </c>
      <c r="AG4065" s="115">
        <v>0</v>
      </c>
    </row>
    <row r="4066" spans="1:33">
      <c r="A4066" s="115" t="s">
        <v>5785</v>
      </c>
      <c r="B4066" s="115" t="s">
        <v>19</v>
      </c>
      <c r="C4066" s="115">
        <v>0</v>
      </c>
      <c r="D4066" s="115">
        <v>0</v>
      </c>
      <c r="E4066" s="115">
        <v>0</v>
      </c>
      <c r="F4066" s="115">
        <v>0</v>
      </c>
      <c r="G4066" s="115">
        <v>0</v>
      </c>
      <c r="H4066" s="115">
        <v>0</v>
      </c>
      <c r="I4066" s="115">
        <v>0</v>
      </c>
      <c r="J4066" s="115">
        <v>0</v>
      </c>
      <c r="K4066" s="115">
        <v>0</v>
      </c>
      <c r="L4066" s="115">
        <v>0</v>
      </c>
      <c r="M4066" s="115">
        <v>0</v>
      </c>
      <c r="N4066" s="115">
        <v>0</v>
      </c>
      <c r="O4066" s="115">
        <v>0</v>
      </c>
      <c r="P4066" s="115">
        <v>0</v>
      </c>
      <c r="Q4066" s="115">
        <v>0</v>
      </c>
      <c r="R4066" s="115">
        <v>0</v>
      </c>
      <c r="S4066" s="115">
        <v>0</v>
      </c>
      <c r="T4066" s="115">
        <v>0</v>
      </c>
      <c r="U4066" s="115">
        <v>0</v>
      </c>
      <c r="V4066" s="115">
        <v>0</v>
      </c>
      <c r="W4066" s="115">
        <v>0</v>
      </c>
      <c r="X4066" s="115">
        <v>0</v>
      </c>
      <c r="Y4066" s="115">
        <v>0</v>
      </c>
      <c r="Z4066" s="115">
        <v>0</v>
      </c>
      <c r="AA4066" s="115">
        <v>0</v>
      </c>
      <c r="AB4066" s="115">
        <v>0</v>
      </c>
      <c r="AC4066" s="115">
        <v>0</v>
      </c>
      <c r="AD4066" s="115">
        <v>0</v>
      </c>
      <c r="AE4066" s="115">
        <v>0</v>
      </c>
      <c r="AF4066" s="115">
        <v>0</v>
      </c>
      <c r="AG4066" s="115">
        <v>0</v>
      </c>
    </row>
    <row r="4067" spans="1:33">
      <c r="A4067" s="115" t="s">
        <v>5786</v>
      </c>
      <c r="B4067" s="115" t="s">
        <v>19</v>
      </c>
      <c r="C4067" s="115">
        <v>0</v>
      </c>
      <c r="D4067" s="115">
        <v>0</v>
      </c>
      <c r="E4067" s="115">
        <v>0</v>
      </c>
      <c r="F4067" s="115">
        <v>0</v>
      </c>
      <c r="G4067" s="115">
        <v>0</v>
      </c>
      <c r="H4067" s="115">
        <v>0</v>
      </c>
      <c r="I4067" s="115">
        <v>0</v>
      </c>
      <c r="J4067" s="115">
        <v>0</v>
      </c>
      <c r="K4067" s="115">
        <v>0</v>
      </c>
      <c r="L4067" s="115">
        <v>0</v>
      </c>
      <c r="M4067" s="115">
        <v>0</v>
      </c>
      <c r="N4067" s="115">
        <v>0</v>
      </c>
      <c r="O4067" s="115">
        <v>0</v>
      </c>
      <c r="P4067" s="115">
        <v>0</v>
      </c>
      <c r="Q4067" s="115">
        <v>0</v>
      </c>
      <c r="R4067" s="115">
        <v>0</v>
      </c>
      <c r="S4067" s="115">
        <v>0</v>
      </c>
      <c r="T4067" s="115">
        <v>0</v>
      </c>
      <c r="U4067" s="115">
        <v>0</v>
      </c>
      <c r="V4067" s="115">
        <v>0</v>
      </c>
      <c r="W4067" s="115">
        <v>0</v>
      </c>
      <c r="X4067" s="115">
        <v>0</v>
      </c>
      <c r="Y4067" s="115">
        <v>0</v>
      </c>
      <c r="Z4067" s="115">
        <v>0</v>
      </c>
      <c r="AA4067" s="115">
        <v>0</v>
      </c>
      <c r="AB4067" s="115">
        <v>0</v>
      </c>
      <c r="AC4067" s="115">
        <v>0</v>
      </c>
      <c r="AD4067" s="115">
        <v>0</v>
      </c>
      <c r="AE4067" s="115">
        <v>0</v>
      </c>
      <c r="AF4067" s="115">
        <v>0</v>
      </c>
      <c r="AG4067" s="115">
        <v>0</v>
      </c>
    </row>
    <row r="4068" spans="1:33">
      <c r="A4068" s="115" t="s">
        <v>5787</v>
      </c>
      <c r="B4068" s="115" t="s">
        <v>19</v>
      </c>
      <c r="C4068" s="115">
        <v>0</v>
      </c>
      <c r="D4068" s="115">
        <v>0</v>
      </c>
      <c r="E4068" s="115">
        <v>0</v>
      </c>
      <c r="F4068" s="115">
        <v>0</v>
      </c>
      <c r="G4068" s="115">
        <v>0</v>
      </c>
      <c r="H4068" s="115">
        <v>0</v>
      </c>
      <c r="I4068" s="115">
        <v>0</v>
      </c>
      <c r="J4068" s="115">
        <v>0</v>
      </c>
      <c r="K4068" s="115">
        <v>0</v>
      </c>
      <c r="L4068" s="115">
        <v>0</v>
      </c>
      <c r="M4068" s="115">
        <v>0</v>
      </c>
      <c r="N4068" s="115">
        <v>0</v>
      </c>
      <c r="O4068" s="115">
        <v>0</v>
      </c>
      <c r="P4068" s="115">
        <v>0</v>
      </c>
      <c r="Q4068" s="115">
        <v>0</v>
      </c>
      <c r="R4068" s="115">
        <v>0</v>
      </c>
      <c r="S4068" s="115">
        <v>0</v>
      </c>
      <c r="T4068" s="115">
        <v>0</v>
      </c>
      <c r="U4068" s="115">
        <v>0</v>
      </c>
      <c r="V4068" s="115">
        <v>0</v>
      </c>
      <c r="W4068" s="115">
        <v>0</v>
      </c>
      <c r="X4068" s="115">
        <v>0</v>
      </c>
      <c r="Y4068" s="115">
        <v>0</v>
      </c>
      <c r="Z4068" s="115">
        <v>0</v>
      </c>
      <c r="AA4068" s="115">
        <v>0</v>
      </c>
      <c r="AB4068" s="115">
        <v>0</v>
      </c>
      <c r="AC4068" s="115">
        <v>0</v>
      </c>
      <c r="AD4068" s="115">
        <v>0</v>
      </c>
      <c r="AE4068" s="115">
        <v>0</v>
      </c>
      <c r="AF4068" s="115">
        <v>0</v>
      </c>
      <c r="AG4068" s="115">
        <v>0</v>
      </c>
    </row>
    <row r="4069" spans="1:33">
      <c r="A4069" s="115" t="s">
        <v>5788</v>
      </c>
      <c r="B4069" s="115" t="s">
        <v>19</v>
      </c>
      <c r="C4069" s="115">
        <v>0</v>
      </c>
      <c r="D4069" s="115">
        <v>0</v>
      </c>
      <c r="E4069" s="115">
        <v>0</v>
      </c>
      <c r="F4069" s="115">
        <v>0</v>
      </c>
      <c r="G4069" s="115">
        <v>0</v>
      </c>
      <c r="H4069" s="115">
        <v>0</v>
      </c>
      <c r="I4069" s="115">
        <v>0</v>
      </c>
      <c r="J4069" s="115">
        <v>0</v>
      </c>
      <c r="K4069" s="115">
        <v>0</v>
      </c>
      <c r="L4069" s="115">
        <v>0</v>
      </c>
      <c r="M4069" s="115">
        <v>0</v>
      </c>
      <c r="N4069" s="115">
        <v>0</v>
      </c>
      <c r="O4069" s="115">
        <v>0</v>
      </c>
      <c r="P4069" s="115">
        <v>0</v>
      </c>
      <c r="Q4069" s="115">
        <v>0</v>
      </c>
      <c r="R4069" s="115">
        <v>0</v>
      </c>
      <c r="S4069" s="115">
        <v>0</v>
      </c>
      <c r="T4069" s="115">
        <v>0</v>
      </c>
      <c r="U4069" s="115">
        <v>0</v>
      </c>
      <c r="V4069" s="115">
        <v>0</v>
      </c>
      <c r="W4069" s="115">
        <v>0</v>
      </c>
      <c r="X4069" s="115">
        <v>0</v>
      </c>
      <c r="Y4069" s="115">
        <v>0</v>
      </c>
      <c r="Z4069" s="115">
        <v>0</v>
      </c>
      <c r="AA4069" s="115">
        <v>0</v>
      </c>
      <c r="AB4069" s="115">
        <v>0</v>
      </c>
      <c r="AC4069" s="115">
        <v>0</v>
      </c>
      <c r="AD4069" s="115">
        <v>0</v>
      </c>
      <c r="AE4069" s="115">
        <v>0</v>
      </c>
      <c r="AF4069" s="115">
        <v>0</v>
      </c>
      <c r="AG4069" s="115">
        <v>0</v>
      </c>
    </row>
    <row r="4070" spans="1:33">
      <c r="A4070" s="115" t="s">
        <v>5789</v>
      </c>
      <c r="B4070" s="115" t="s">
        <v>19</v>
      </c>
      <c r="C4070" s="115">
        <v>0</v>
      </c>
      <c r="D4070" s="115">
        <v>0</v>
      </c>
      <c r="E4070" s="115">
        <v>0</v>
      </c>
      <c r="F4070" s="115">
        <v>0</v>
      </c>
      <c r="G4070" s="115">
        <v>0</v>
      </c>
      <c r="H4070" s="115">
        <v>0</v>
      </c>
      <c r="I4070" s="115">
        <v>0</v>
      </c>
      <c r="J4070" s="115">
        <v>0</v>
      </c>
      <c r="K4070" s="115">
        <v>0</v>
      </c>
      <c r="L4070" s="115">
        <v>0</v>
      </c>
      <c r="M4070" s="115">
        <v>0</v>
      </c>
      <c r="N4070" s="115">
        <v>0</v>
      </c>
      <c r="O4070" s="115">
        <v>0</v>
      </c>
      <c r="P4070" s="115">
        <v>0</v>
      </c>
      <c r="Q4070" s="115">
        <v>0</v>
      </c>
      <c r="R4070" s="115">
        <v>0</v>
      </c>
      <c r="S4070" s="115">
        <v>0</v>
      </c>
      <c r="T4070" s="115">
        <v>0</v>
      </c>
      <c r="U4070" s="115">
        <v>0</v>
      </c>
      <c r="V4070" s="115">
        <v>0</v>
      </c>
      <c r="W4070" s="115">
        <v>0</v>
      </c>
      <c r="X4070" s="115">
        <v>0</v>
      </c>
      <c r="Y4070" s="115">
        <v>0</v>
      </c>
      <c r="Z4070" s="115">
        <v>0</v>
      </c>
      <c r="AA4070" s="115">
        <v>0</v>
      </c>
      <c r="AB4070" s="115">
        <v>0</v>
      </c>
      <c r="AC4070" s="115">
        <v>0</v>
      </c>
      <c r="AD4070" s="115">
        <v>0</v>
      </c>
      <c r="AE4070" s="115">
        <v>0</v>
      </c>
      <c r="AF4070" s="115">
        <v>0</v>
      </c>
      <c r="AG4070" s="115">
        <v>0</v>
      </c>
    </row>
    <row r="4071" spans="1:33">
      <c r="A4071" s="115" t="s">
        <v>5790</v>
      </c>
      <c r="B4071" s="115" t="s">
        <v>19</v>
      </c>
      <c r="C4071" s="115">
        <v>0</v>
      </c>
      <c r="D4071" s="115">
        <v>0</v>
      </c>
      <c r="E4071" s="115">
        <v>0</v>
      </c>
      <c r="F4071" s="115">
        <v>0</v>
      </c>
      <c r="G4071" s="115">
        <v>0</v>
      </c>
      <c r="H4071" s="115">
        <v>0</v>
      </c>
      <c r="I4071" s="115">
        <v>0</v>
      </c>
      <c r="J4071" s="115">
        <v>0</v>
      </c>
      <c r="K4071" s="115">
        <v>0</v>
      </c>
      <c r="L4071" s="115">
        <v>0</v>
      </c>
      <c r="M4071" s="115">
        <v>0</v>
      </c>
      <c r="N4071" s="115">
        <v>0</v>
      </c>
      <c r="O4071" s="115">
        <v>0</v>
      </c>
      <c r="P4071" s="115">
        <v>0</v>
      </c>
      <c r="Q4071" s="115">
        <v>0</v>
      </c>
      <c r="R4071" s="115">
        <v>0</v>
      </c>
      <c r="S4071" s="115">
        <v>0</v>
      </c>
      <c r="T4071" s="115">
        <v>0</v>
      </c>
      <c r="U4071" s="115">
        <v>0</v>
      </c>
      <c r="V4071" s="115">
        <v>0</v>
      </c>
      <c r="W4071" s="115">
        <v>0</v>
      </c>
      <c r="X4071" s="115">
        <v>0</v>
      </c>
      <c r="Y4071" s="115">
        <v>0</v>
      </c>
      <c r="Z4071" s="115">
        <v>0</v>
      </c>
      <c r="AA4071" s="115">
        <v>0</v>
      </c>
      <c r="AB4071" s="115">
        <v>0</v>
      </c>
      <c r="AC4071" s="115">
        <v>0</v>
      </c>
      <c r="AD4071" s="115">
        <v>0</v>
      </c>
      <c r="AE4071" s="115">
        <v>0</v>
      </c>
      <c r="AF4071" s="115">
        <v>0</v>
      </c>
      <c r="AG4071" s="115">
        <v>0</v>
      </c>
    </row>
    <row r="4072" spans="1:33">
      <c r="A4072" s="115" t="s">
        <v>5791</v>
      </c>
      <c r="B4072" s="115" t="s">
        <v>19</v>
      </c>
      <c r="C4072" s="115">
        <v>0</v>
      </c>
      <c r="D4072" s="115">
        <v>0</v>
      </c>
      <c r="E4072" s="115">
        <v>0</v>
      </c>
      <c r="F4072" s="115">
        <v>0</v>
      </c>
      <c r="G4072" s="115">
        <v>0</v>
      </c>
      <c r="H4072" s="115">
        <v>0</v>
      </c>
      <c r="I4072" s="115">
        <v>0</v>
      </c>
      <c r="J4072" s="115">
        <v>0</v>
      </c>
      <c r="K4072" s="115">
        <v>0</v>
      </c>
      <c r="L4072" s="115">
        <v>0</v>
      </c>
      <c r="M4072" s="115">
        <v>0</v>
      </c>
      <c r="N4072" s="115">
        <v>0</v>
      </c>
      <c r="O4072" s="115">
        <v>0</v>
      </c>
      <c r="P4072" s="115">
        <v>0</v>
      </c>
      <c r="Q4072" s="115">
        <v>0</v>
      </c>
      <c r="R4072" s="115">
        <v>0</v>
      </c>
      <c r="S4072" s="115">
        <v>0</v>
      </c>
      <c r="T4072" s="115">
        <v>0</v>
      </c>
      <c r="U4072" s="115">
        <v>0</v>
      </c>
      <c r="V4072" s="115">
        <v>0</v>
      </c>
      <c r="W4072" s="115">
        <v>0</v>
      </c>
      <c r="X4072" s="115">
        <v>0</v>
      </c>
      <c r="Y4072" s="115">
        <v>0</v>
      </c>
      <c r="Z4072" s="115">
        <v>0</v>
      </c>
      <c r="AA4072" s="115">
        <v>0</v>
      </c>
      <c r="AB4072" s="115">
        <v>0</v>
      </c>
      <c r="AC4072" s="115">
        <v>0</v>
      </c>
      <c r="AD4072" s="115">
        <v>0</v>
      </c>
      <c r="AE4072" s="115">
        <v>0</v>
      </c>
      <c r="AF4072" s="115">
        <v>0</v>
      </c>
      <c r="AG4072" s="115">
        <v>0</v>
      </c>
    </row>
    <row r="4073" spans="1:33">
      <c r="A4073" s="115" t="s">
        <v>5792</v>
      </c>
      <c r="B4073" s="115" t="s">
        <v>19</v>
      </c>
      <c r="C4073" s="115">
        <v>0</v>
      </c>
      <c r="D4073" s="115">
        <v>0</v>
      </c>
      <c r="E4073" s="115">
        <v>0</v>
      </c>
      <c r="F4073" s="115">
        <v>0</v>
      </c>
      <c r="G4073" s="115">
        <v>0</v>
      </c>
      <c r="H4073" s="115">
        <v>0</v>
      </c>
      <c r="I4073" s="115">
        <v>0</v>
      </c>
      <c r="J4073" s="115">
        <v>0</v>
      </c>
      <c r="K4073" s="115">
        <v>0</v>
      </c>
      <c r="L4073" s="115">
        <v>0</v>
      </c>
      <c r="M4073" s="115">
        <v>0</v>
      </c>
      <c r="N4073" s="115">
        <v>0</v>
      </c>
      <c r="O4073" s="115">
        <v>0</v>
      </c>
      <c r="P4073" s="115">
        <v>0</v>
      </c>
      <c r="Q4073" s="115">
        <v>0</v>
      </c>
      <c r="R4073" s="115">
        <v>0</v>
      </c>
      <c r="S4073" s="115">
        <v>0</v>
      </c>
      <c r="T4073" s="115">
        <v>0</v>
      </c>
      <c r="U4073" s="115">
        <v>0</v>
      </c>
      <c r="V4073" s="115">
        <v>0</v>
      </c>
      <c r="W4073" s="115">
        <v>0</v>
      </c>
      <c r="X4073" s="115">
        <v>0</v>
      </c>
      <c r="Y4073" s="115">
        <v>0</v>
      </c>
      <c r="Z4073" s="115">
        <v>0</v>
      </c>
      <c r="AA4073" s="115">
        <v>0</v>
      </c>
      <c r="AB4073" s="115">
        <v>0</v>
      </c>
      <c r="AC4073" s="115">
        <v>0</v>
      </c>
      <c r="AD4073" s="115">
        <v>0</v>
      </c>
      <c r="AE4073" s="115">
        <v>0</v>
      </c>
      <c r="AF4073" s="115">
        <v>0</v>
      </c>
      <c r="AG4073" s="115">
        <v>0</v>
      </c>
    </row>
    <row r="4074" spans="1:33">
      <c r="A4074" s="115" t="s">
        <v>5793</v>
      </c>
      <c r="B4074" s="115" t="s">
        <v>19</v>
      </c>
      <c r="C4074" s="115">
        <v>0</v>
      </c>
      <c r="D4074" s="115">
        <v>0</v>
      </c>
      <c r="E4074" s="115">
        <v>0</v>
      </c>
      <c r="F4074" s="115">
        <v>0</v>
      </c>
      <c r="G4074" s="115">
        <v>0</v>
      </c>
      <c r="H4074" s="115">
        <v>0</v>
      </c>
      <c r="I4074" s="115">
        <v>0</v>
      </c>
      <c r="J4074" s="115">
        <v>0</v>
      </c>
      <c r="K4074" s="115">
        <v>0</v>
      </c>
      <c r="L4074" s="115">
        <v>0</v>
      </c>
      <c r="M4074" s="115">
        <v>0</v>
      </c>
      <c r="N4074" s="115">
        <v>0</v>
      </c>
      <c r="O4074" s="115">
        <v>0</v>
      </c>
      <c r="P4074" s="115">
        <v>0</v>
      </c>
      <c r="Q4074" s="115">
        <v>0</v>
      </c>
      <c r="R4074" s="115">
        <v>0</v>
      </c>
      <c r="S4074" s="115">
        <v>0</v>
      </c>
      <c r="T4074" s="115">
        <v>0</v>
      </c>
      <c r="U4074" s="115">
        <v>0</v>
      </c>
      <c r="V4074" s="115">
        <v>0</v>
      </c>
      <c r="W4074" s="115">
        <v>0</v>
      </c>
      <c r="X4074" s="115">
        <v>0</v>
      </c>
      <c r="Y4074" s="115">
        <v>0</v>
      </c>
      <c r="Z4074" s="115">
        <v>0</v>
      </c>
      <c r="AA4074" s="115">
        <v>0</v>
      </c>
      <c r="AB4074" s="115">
        <v>0</v>
      </c>
      <c r="AC4074" s="115">
        <v>0</v>
      </c>
      <c r="AD4074" s="115">
        <v>0</v>
      </c>
      <c r="AE4074" s="115">
        <v>0</v>
      </c>
      <c r="AF4074" s="115">
        <v>0</v>
      </c>
      <c r="AG4074" s="115">
        <v>0</v>
      </c>
    </row>
    <row r="4075" spans="1:33">
      <c r="A4075" s="115" t="s">
        <v>5794</v>
      </c>
      <c r="B4075" s="115" t="s">
        <v>19</v>
      </c>
      <c r="C4075" s="115">
        <v>0</v>
      </c>
      <c r="D4075" s="115">
        <v>0</v>
      </c>
      <c r="E4075" s="115">
        <v>0</v>
      </c>
      <c r="F4075" s="115">
        <v>0</v>
      </c>
      <c r="G4075" s="115">
        <v>0</v>
      </c>
      <c r="H4075" s="115">
        <v>0</v>
      </c>
      <c r="I4075" s="115">
        <v>0</v>
      </c>
      <c r="J4075" s="115">
        <v>0</v>
      </c>
      <c r="K4075" s="115">
        <v>0</v>
      </c>
      <c r="L4075" s="115">
        <v>0</v>
      </c>
      <c r="M4075" s="115">
        <v>0</v>
      </c>
      <c r="N4075" s="115">
        <v>0</v>
      </c>
      <c r="O4075" s="115">
        <v>0</v>
      </c>
      <c r="P4075" s="115">
        <v>0</v>
      </c>
      <c r="Q4075" s="115">
        <v>0</v>
      </c>
      <c r="R4075" s="115">
        <v>0</v>
      </c>
      <c r="S4075" s="115">
        <v>0</v>
      </c>
      <c r="T4075" s="115">
        <v>0</v>
      </c>
      <c r="U4075" s="115">
        <v>0</v>
      </c>
      <c r="V4075" s="115">
        <v>0</v>
      </c>
      <c r="W4075" s="115">
        <v>0</v>
      </c>
      <c r="X4075" s="115">
        <v>0</v>
      </c>
      <c r="Y4075" s="115">
        <v>0</v>
      </c>
      <c r="Z4075" s="115">
        <v>0</v>
      </c>
      <c r="AA4075" s="115">
        <v>0</v>
      </c>
      <c r="AB4075" s="115">
        <v>0</v>
      </c>
      <c r="AC4075" s="115">
        <v>0</v>
      </c>
      <c r="AD4075" s="115">
        <v>0</v>
      </c>
      <c r="AE4075" s="115">
        <v>0</v>
      </c>
      <c r="AF4075" s="115">
        <v>0</v>
      </c>
      <c r="AG4075" s="115">
        <v>0</v>
      </c>
    </row>
    <row r="4076" spans="1:33">
      <c r="A4076" s="115" t="s">
        <v>5795</v>
      </c>
      <c r="B4076" s="115" t="s">
        <v>19</v>
      </c>
      <c r="C4076" s="115">
        <v>0</v>
      </c>
      <c r="D4076" s="115">
        <v>0</v>
      </c>
      <c r="E4076" s="115">
        <v>0</v>
      </c>
      <c r="F4076" s="115">
        <v>0</v>
      </c>
      <c r="G4076" s="115">
        <v>0</v>
      </c>
      <c r="H4076" s="115">
        <v>0</v>
      </c>
      <c r="I4076" s="115">
        <v>0</v>
      </c>
      <c r="J4076" s="115">
        <v>0</v>
      </c>
      <c r="K4076" s="115">
        <v>0</v>
      </c>
      <c r="L4076" s="115">
        <v>0</v>
      </c>
      <c r="M4076" s="115">
        <v>0</v>
      </c>
      <c r="N4076" s="115">
        <v>0</v>
      </c>
      <c r="O4076" s="115">
        <v>0</v>
      </c>
      <c r="P4076" s="115">
        <v>0</v>
      </c>
      <c r="Q4076" s="115">
        <v>0</v>
      </c>
      <c r="R4076" s="115">
        <v>0</v>
      </c>
      <c r="S4076" s="115">
        <v>0</v>
      </c>
      <c r="T4076" s="115">
        <v>0</v>
      </c>
      <c r="U4076" s="115">
        <v>0</v>
      </c>
      <c r="V4076" s="115">
        <v>0</v>
      </c>
      <c r="W4076" s="115">
        <v>0</v>
      </c>
      <c r="X4076" s="115">
        <v>0</v>
      </c>
      <c r="Y4076" s="115">
        <v>0</v>
      </c>
      <c r="Z4076" s="115">
        <v>0</v>
      </c>
      <c r="AA4076" s="115">
        <v>0</v>
      </c>
      <c r="AB4076" s="115">
        <v>0</v>
      </c>
      <c r="AC4076" s="115">
        <v>0</v>
      </c>
      <c r="AD4076" s="115">
        <v>0</v>
      </c>
      <c r="AE4076" s="115">
        <v>0</v>
      </c>
      <c r="AF4076" s="115">
        <v>0</v>
      </c>
      <c r="AG4076" s="115">
        <v>0</v>
      </c>
    </row>
    <row r="4077" spans="1:33">
      <c r="A4077" s="115" t="s">
        <v>5796</v>
      </c>
      <c r="B4077" s="115" t="s">
        <v>19</v>
      </c>
      <c r="C4077" s="115">
        <v>0</v>
      </c>
      <c r="D4077" s="115">
        <v>0</v>
      </c>
      <c r="E4077" s="115">
        <v>0</v>
      </c>
      <c r="F4077" s="115">
        <v>0</v>
      </c>
      <c r="G4077" s="115">
        <v>0</v>
      </c>
      <c r="H4077" s="115">
        <v>0</v>
      </c>
      <c r="I4077" s="115">
        <v>0</v>
      </c>
      <c r="J4077" s="115">
        <v>0</v>
      </c>
      <c r="K4077" s="115">
        <v>0</v>
      </c>
      <c r="L4077" s="115">
        <v>0</v>
      </c>
      <c r="M4077" s="115">
        <v>0</v>
      </c>
      <c r="N4077" s="115">
        <v>0</v>
      </c>
      <c r="O4077" s="115">
        <v>0</v>
      </c>
      <c r="P4077" s="115">
        <v>0</v>
      </c>
      <c r="Q4077" s="115">
        <v>0</v>
      </c>
      <c r="R4077" s="115">
        <v>0</v>
      </c>
      <c r="S4077" s="115">
        <v>0</v>
      </c>
      <c r="T4077" s="115">
        <v>0</v>
      </c>
      <c r="U4077" s="115">
        <v>0</v>
      </c>
      <c r="V4077" s="115">
        <v>0</v>
      </c>
      <c r="W4077" s="115">
        <v>0</v>
      </c>
      <c r="X4077" s="115">
        <v>0</v>
      </c>
      <c r="Y4077" s="115">
        <v>0</v>
      </c>
      <c r="Z4077" s="115">
        <v>0</v>
      </c>
      <c r="AA4077" s="115">
        <v>0</v>
      </c>
      <c r="AB4077" s="115">
        <v>0</v>
      </c>
      <c r="AC4077" s="115">
        <v>0</v>
      </c>
      <c r="AD4077" s="115">
        <v>0</v>
      </c>
      <c r="AE4077" s="115">
        <v>0</v>
      </c>
      <c r="AF4077" s="115">
        <v>0</v>
      </c>
      <c r="AG4077" s="115">
        <v>0</v>
      </c>
    </row>
    <row r="4078" spans="1:33">
      <c r="A4078" s="115" t="s">
        <v>5797</v>
      </c>
      <c r="B4078" s="115" t="s">
        <v>19</v>
      </c>
      <c r="C4078" s="115">
        <v>0</v>
      </c>
      <c r="D4078" s="115">
        <v>0</v>
      </c>
      <c r="E4078" s="115">
        <v>0</v>
      </c>
      <c r="F4078" s="115">
        <v>0</v>
      </c>
      <c r="G4078" s="115">
        <v>0</v>
      </c>
      <c r="H4078" s="115">
        <v>0</v>
      </c>
      <c r="I4078" s="115">
        <v>0</v>
      </c>
      <c r="J4078" s="115">
        <v>0</v>
      </c>
      <c r="K4078" s="115">
        <v>0</v>
      </c>
      <c r="L4078" s="115">
        <v>0</v>
      </c>
      <c r="M4078" s="115">
        <v>0</v>
      </c>
      <c r="N4078" s="115">
        <v>0</v>
      </c>
      <c r="O4078" s="115">
        <v>0</v>
      </c>
      <c r="P4078" s="115">
        <v>0</v>
      </c>
      <c r="Q4078" s="115">
        <v>0</v>
      </c>
      <c r="R4078" s="115">
        <v>0</v>
      </c>
      <c r="S4078" s="115">
        <v>0</v>
      </c>
      <c r="T4078" s="115">
        <v>0</v>
      </c>
      <c r="U4078" s="115">
        <v>0</v>
      </c>
      <c r="V4078" s="115">
        <v>0</v>
      </c>
      <c r="W4078" s="115">
        <v>0</v>
      </c>
      <c r="X4078" s="115">
        <v>0</v>
      </c>
      <c r="Y4078" s="115">
        <v>0</v>
      </c>
      <c r="Z4078" s="115">
        <v>0</v>
      </c>
      <c r="AA4078" s="115">
        <v>0</v>
      </c>
      <c r="AB4078" s="115">
        <v>0</v>
      </c>
      <c r="AC4078" s="115">
        <v>0</v>
      </c>
      <c r="AD4078" s="115">
        <v>0</v>
      </c>
      <c r="AE4078" s="115">
        <v>0</v>
      </c>
      <c r="AF4078" s="115">
        <v>0</v>
      </c>
      <c r="AG4078" s="115">
        <v>0</v>
      </c>
    </row>
    <row r="4079" spans="1:33">
      <c r="A4079" s="115" t="s">
        <v>5798</v>
      </c>
      <c r="B4079" s="115" t="s">
        <v>19</v>
      </c>
      <c r="C4079" s="115">
        <v>0</v>
      </c>
      <c r="D4079" s="115">
        <v>0</v>
      </c>
      <c r="E4079" s="115">
        <v>0</v>
      </c>
      <c r="F4079" s="115">
        <v>0</v>
      </c>
      <c r="G4079" s="115">
        <v>0</v>
      </c>
      <c r="H4079" s="115">
        <v>0</v>
      </c>
      <c r="I4079" s="115">
        <v>0</v>
      </c>
      <c r="J4079" s="115">
        <v>0</v>
      </c>
      <c r="K4079" s="115">
        <v>0</v>
      </c>
      <c r="L4079" s="115">
        <v>0</v>
      </c>
      <c r="M4079" s="115">
        <v>0</v>
      </c>
      <c r="N4079" s="115">
        <v>0</v>
      </c>
      <c r="O4079" s="115">
        <v>0</v>
      </c>
      <c r="P4079" s="115">
        <v>0</v>
      </c>
      <c r="Q4079" s="115">
        <v>0</v>
      </c>
      <c r="R4079" s="115">
        <v>0</v>
      </c>
      <c r="S4079" s="115">
        <v>0</v>
      </c>
      <c r="T4079" s="115">
        <v>0</v>
      </c>
      <c r="U4079" s="115">
        <v>0</v>
      </c>
      <c r="V4079" s="115">
        <v>0</v>
      </c>
      <c r="W4079" s="115">
        <v>0</v>
      </c>
      <c r="X4079" s="115">
        <v>0</v>
      </c>
      <c r="Y4079" s="115">
        <v>0</v>
      </c>
      <c r="Z4079" s="115">
        <v>0</v>
      </c>
      <c r="AA4079" s="115">
        <v>0</v>
      </c>
      <c r="AB4079" s="115">
        <v>0</v>
      </c>
      <c r="AC4079" s="115">
        <v>0</v>
      </c>
      <c r="AD4079" s="115">
        <v>0</v>
      </c>
      <c r="AE4079" s="115">
        <v>0</v>
      </c>
      <c r="AF4079" s="115">
        <v>0</v>
      </c>
      <c r="AG4079" s="115">
        <v>0</v>
      </c>
    </row>
    <row r="4080" spans="1:33">
      <c r="A4080" s="115" t="s">
        <v>5799</v>
      </c>
      <c r="B4080" s="115" t="s">
        <v>19</v>
      </c>
      <c r="C4080" s="115">
        <v>0</v>
      </c>
      <c r="D4080" s="115">
        <v>0</v>
      </c>
      <c r="E4080" s="115">
        <v>0</v>
      </c>
      <c r="F4080" s="115">
        <v>0</v>
      </c>
      <c r="G4080" s="115">
        <v>0</v>
      </c>
      <c r="H4080" s="115">
        <v>0</v>
      </c>
      <c r="I4080" s="115">
        <v>0</v>
      </c>
      <c r="J4080" s="115">
        <v>0</v>
      </c>
      <c r="K4080" s="115">
        <v>0</v>
      </c>
      <c r="L4080" s="115">
        <v>0</v>
      </c>
      <c r="M4080" s="115">
        <v>0</v>
      </c>
      <c r="N4080" s="115">
        <v>0</v>
      </c>
      <c r="O4080" s="115">
        <v>0</v>
      </c>
      <c r="P4080" s="115">
        <v>0</v>
      </c>
      <c r="Q4080" s="115">
        <v>0</v>
      </c>
      <c r="R4080" s="115">
        <v>0</v>
      </c>
      <c r="S4080" s="115">
        <v>0</v>
      </c>
      <c r="T4080" s="115">
        <v>0</v>
      </c>
      <c r="U4080" s="115">
        <v>0</v>
      </c>
      <c r="V4080" s="115">
        <v>0</v>
      </c>
      <c r="W4080" s="115">
        <v>0</v>
      </c>
      <c r="X4080" s="115">
        <v>0</v>
      </c>
      <c r="Y4080" s="115">
        <v>0</v>
      </c>
      <c r="Z4080" s="115">
        <v>0</v>
      </c>
      <c r="AA4080" s="115">
        <v>0</v>
      </c>
      <c r="AB4080" s="115">
        <v>0</v>
      </c>
      <c r="AC4080" s="115">
        <v>0</v>
      </c>
      <c r="AD4080" s="115">
        <v>0</v>
      </c>
      <c r="AE4080" s="115">
        <v>0</v>
      </c>
      <c r="AF4080" s="115">
        <v>0</v>
      </c>
      <c r="AG4080" s="115">
        <v>0</v>
      </c>
    </row>
    <row r="4081" spans="1:33">
      <c r="A4081" s="115" t="s">
        <v>5800</v>
      </c>
      <c r="B4081" s="115" t="s">
        <v>19</v>
      </c>
      <c r="C4081" s="115">
        <v>0</v>
      </c>
      <c r="D4081" s="115">
        <v>0</v>
      </c>
      <c r="E4081" s="115">
        <v>0</v>
      </c>
      <c r="F4081" s="115">
        <v>0</v>
      </c>
      <c r="G4081" s="115">
        <v>0</v>
      </c>
      <c r="H4081" s="115">
        <v>0</v>
      </c>
      <c r="I4081" s="115">
        <v>0</v>
      </c>
      <c r="J4081" s="115">
        <v>0</v>
      </c>
      <c r="K4081" s="115">
        <v>0</v>
      </c>
      <c r="L4081" s="115">
        <v>0</v>
      </c>
      <c r="M4081" s="115">
        <v>0</v>
      </c>
      <c r="N4081" s="115">
        <v>0</v>
      </c>
      <c r="O4081" s="115">
        <v>0</v>
      </c>
      <c r="P4081" s="115">
        <v>0</v>
      </c>
      <c r="Q4081" s="115">
        <v>0</v>
      </c>
      <c r="R4081" s="115">
        <v>0</v>
      </c>
      <c r="S4081" s="115">
        <v>0</v>
      </c>
      <c r="T4081" s="115">
        <v>0</v>
      </c>
      <c r="U4081" s="115">
        <v>0</v>
      </c>
      <c r="V4081" s="115">
        <v>0</v>
      </c>
      <c r="W4081" s="115">
        <v>0</v>
      </c>
      <c r="X4081" s="115">
        <v>0</v>
      </c>
      <c r="Y4081" s="115">
        <v>0</v>
      </c>
      <c r="Z4081" s="115">
        <v>0</v>
      </c>
      <c r="AA4081" s="115">
        <v>0</v>
      </c>
      <c r="AB4081" s="115">
        <v>0</v>
      </c>
      <c r="AC4081" s="115">
        <v>0</v>
      </c>
      <c r="AD4081" s="115">
        <v>0</v>
      </c>
      <c r="AE4081" s="115">
        <v>0</v>
      </c>
      <c r="AF4081" s="115">
        <v>0</v>
      </c>
      <c r="AG4081" s="115">
        <v>0</v>
      </c>
    </row>
    <row r="4082" spans="1:33">
      <c r="A4082" s="115" t="s">
        <v>5801</v>
      </c>
      <c r="B4082" s="115" t="s">
        <v>19</v>
      </c>
      <c r="C4082" s="2">
        <v>4381140000000</v>
      </c>
      <c r="D4082" s="2">
        <v>4615630000000</v>
      </c>
      <c r="E4082" s="2">
        <v>3261500000000</v>
      </c>
      <c r="F4082" s="2">
        <v>3508490000000</v>
      </c>
      <c r="G4082" s="2">
        <v>3764320000000</v>
      </c>
      <c r="H4082" s="2">
        <v>3924620000000</v>
      </c>
      <c r="I4082" s="2">
        <v>4081360000000</v>
      </c>
      <c r="J4082" s="2">
        <v>4235180000000</v>
      </c>
      <c r="K4082" s="2">
        <v>4389060000000</v>
      </c>
      <c r="L4082" s="2">
        <v>4490910000000</v>
      </c>
      <c r="M4082" s="2">
        <v>4593890000000</v>
      </c>
      <c r="N4082" s="2">
        <v>4698010000000</v>
      </c>
      <c r="O4082" s="2">
        <v>4809980000000</v>
      </c>
      <c r="P4082" s="2">
        <v>4870640000000</v>
      </c>
      <c r="Q4082" s="2">
        <v>4939180000000</v>
      </c>
      <c r="R4082" s="2">
        <v>5009870000000</v>
      </c>
      <c r="S4082" s="2">
        <v>5079820000000</v>
      </c>
      <c r="T4082" s="2">
        <v>5148200000000</v>
      </c>
      <c r="U4082" s="2">
        <v>5217010000000</v>
      </c>
      <c r="V4082" s="2">
        <v>5288060000000</v>
      </c>
      <c r="W4082" s="2">
        <v>5359770000000</v>
      </c>
      <c r="X4082" s="2">
        <v>5432640000000</v>
      </c>
      <c r="Y4082" s="2">
        <v>5506050000000</v>
      </c>
      <c r="Z4082" s="2">
        <v>5579860000000</v>
      </c>
      <c r="AA4082" s="2">
        <v>5653860000000</v>
      </c>
      <c r="AB4082" s="2">
        <v>5730740000000</v>
      </c>
      <c r="AC4082" s="2">
        <v>5806940000000</v>
      </c>
      <c r="AD4082" s="2">
        <v>5883260000000</v>
      </c>
      <c r="AE4082" s="2">
        <v>5964320000000</v>
      </c>
      <c r="AF4082" s="2">
        <v>6045340000000</v>
      </c>
      <c r="AG4082" s="2">
        <v>6129110000000</v>
      </c>
    </row>
    <row r="4083" spans="1:33">
      <c r="A4083" s="115" t="s">
        <v>5802</v>
      </c>
      <c r="B4083" s="115" t="s">
        <v>19</v>
      </c>
      <c r="C4083" s="2">
        <v>124550000</v>
      </c>
      <c r="D4083" s="2">
        <v>131217000</v>
      </c>
      <c r="E4083" s="2">
        <v>92720400</v>
      </c>
      <c r="F4083" s="2">
        <v>99742100</v>
      </c>
      <c r="G4083" s="2">
        <v>107015000</v>
      </c>
      <c r="H4083" s="2">
        <v>111572000</v>
      </c>
      <c r="I4083" s="2">
        <v>116028000</v>
      </c>
      <c r="J4083" s="2">
        <v>120401000</v>
      </c>
      <c r="K4083" s="2">
        <v>124776000</v>
      </c>
      <c r="L4083" s="2">
        <v>127671000</v>
      </c>
      <c r="M4083" s="2">
        <v>130599000</v>
      </c>
      <c r="N4083" s="2">
        <v>133559000</v>
      </c>
      <c r="O4083" s="2">
        <v>136742000</v>
      </c>
      <c r="P4083" s="2">
        <v>138466000</v>
      </c>
      <c r="Q4083" s="2">
        <v>140415000</v>
      </c>
      <c r="R4083" s="2">
        <v>142424000</v>
      </c>
      <c r="S4083" s="2">
        <v>144413000</v>
      </c>
      <c r="T4083" s="2">
        <v>146357000</v>
      </c>
      <c r="U4083" s="2">
        <v>148313000</v>
      </c>
      <c r="V4083" s="2">
        <v>150333000</v>
      </c>
      <c r="W4083" s="2">
        <v>152372000</v>
      </c>
      <c r="X4083" s="2">
        <v>154443000</v>
      </c>
      <c r="Y4083" s="2">
        <v>156530000</v>
      </c>
      <c r="Z4083" s="2">
        <v>158629000</v>
      </c>
      <c r="AA4083" s="2">
        <v>160732000</v>
      </c>
      <c r="AB4083" s="2">
        <v>162918000</v>
      </c>
      <c r="AC4083" s="2">
        <v>165084000</v>
      </c>
      <c r="AD4083" s="2">
        <v>167254000</v>
      </c>
      <c r="AE4083" s="2">
        <v>169558000</v>
      </c>
      <c r="AF4083" s="2">
        <v>171862000</v>
      </c>
      <c r="AG4083" s="2">
        <v>174243000</v>
      </c>
    </row>
    <row r="4084" spans="1:33">
      <c r="A4084" s="115" t="s">
        <v>5803</v>
      </c>
      <c r="B4084" s="115" t="s">
        <v>19</v>
      </c>
      <c r="C4084" s="2">
        <v>575207000</v>
      </c>
      <c r="D4084" s="2">
        <v>605993000</v>
      </c>
      <c r="E4084" s="2">
        <v>428208000</v>
      </c>
      <c r="F4084" s="2">
        <v>460636000</v>
      </c>
      <c r="G4084" s="2">
        <v>494224000</v>
      </c>
      <c r="H4084" s="2">
        <v>515269000</v>
      </c>
      <c r="I4084" s="2">
        <v>535848000</v>
      </c>
      <c r="J4084" s="2">
        <v>556044000</v>
      </c>
      <c r="K4084" s="2">
        <v>576247000</v>
      </c>
      <c r="L4084" s="2">
        <v>589619000</v>
      </c>
      <c r="M4084" s="2">
        <v>603139000</v>
      </c>
      <c r="N4084" s="2">
        <v>616809000</v>
      </c>
      <c r="O4084" s="2">
        <v>631511000</v>
      </c>
      <c r="P4084" s="2">
        <v>639474000</v>
      </c>
      <c r="Q4084" s="2">
        <v>648473000</v>
      </c>
      <c r="R4084" s="2">
        <v>657753000</v>
      </c>
      <c r="S4084" s="2">
        <v>666938000</v>
      </c>
      <c r="T4084" s="2">
        <v>675915000</v>
      </c>
      <c r="U4084" s="2">
        <v>684949000</v>
      </c>
      <c r="V4084" s="2">
        <v>694278000</v>
      </c>
      <c r="W4084" s="2">
        <v>703693000</v>
      </c>
      <c r="X4084" s="2">
        <v>713261000</v>
      </c>
      <c r="Y4084" s="2">
        <v>722898000</v>
      </c>
      <c r="Z4084" s="2">
        <v>732589000</v>
      </c>
      <c r="AA4084" s="2">
        <v>742304000</v>
      </c>
      <c r="AB4084" s="2">
        <v>752398000</v>
      </c>
      <c r="AC4084" s="2">
        <v>762402000</v>
      </c>
      <c r="AD4084" s="2">
        <v>772423000</v>
      </c>
      <c r="AE4084" s="2">
        <v>783065000</v>
      </c>
      <c r="AF4084" s="2">
        <v>793702000</v>
      </c>
      <c r="AG4084" s="2">
        <v>804701000</v>
      </c>
    </row>
    <row r="4085" spans="1:33">
      <c r="A4085" s="115" t="s">
        <v>5804</v>
      </c>
      <c r="B4085" s="115" t="s">
        <v>19</v>
      </c>
      <c r="C4085" s="2">
        <v>1968650000</v>
      </c>
      <c r="D4085" s="2">
        <v>2074020000</v>
      </c>
      <c r="E4085" s="2">
        <v>1465550000</v>
      </c>
      <c r="F4085" s="2">
        <v>1576530000</v>
      </c>
      <c r="G4085" s="2">
        <v>1691490000</v>
      </c>
      <c r="H4085" s="2">
        <v>1763520000</v>
      </c>
      <c r="I4085" s="2">
        <v>1833950000</v>
      </c>
      <c r="J4085" s="2">
        <v>1903070000</v>
      </c>
      <c r="K4085" s="2">
        <v>1972210000</v>
      </c>
      <c r="L4085" s="2">
        <v>2017980000</v>
      </c>
      <c r="M4085" s="2">
        <v>2064250000</v>
      </c>
      <c r="N4085" s="2">
        <v>2111040000</v>
      </c>
      <c r="O4085" s="2">
        <v>2161350000</v>
      </c>
      <c r="P4085" s="2">
        <v>2188610000</v>
      </c>
      <c r="Q4085" s="2">
        <v>2219410000</v>
      </c>
      <c r="R4085" s="2">
        <v>2251170000</v>
      </c>
      <c r="S4085" s="2">
        <v>2282600000</v>
      </c>
      <c r="T4085" s="2">
        <v>2313330000</v>
      </c>
      <c r="U4085" s="2">
        <v>2344250000</v>
      </c>
      <c r="V4085" s="2">
        <v>2376180000</v>
      </c>
      <c r="W4085" s="2">
        <v>2408400000</v>
      </c>
      <c r="X4085" s="2">
        <v>2441150000</v>
      </c>
      <c r="Y4085" s="2">
        <v>2474130000</v>
      </c>
      <c r="Z4085" s="2">
        <v>2507300000</v>
      </c>
      <c r="AA4085" s="2">
        <v>2540550000</v>
      </c>
      <c r="AB4085" s="2">
        <v>2575090000</v>
      </c>
      <c r="AC4085" s="2">
        <v>2609330000</v>
      </c>
      <c r="AD4085" s="2">
        <v>2643630000</v>
      </c>
      <c r="AE4085" s="2">
        <v>2680050000</v>
      </c>
      <c r="AF4085" s="2">
        <v>2716460000</v>
      </c>
      <c r="AG4085" s="2">
        <v>2754100000</v>
      </c>
    </row>
    <row r="4086" spans="1:33">
      <c r="A4086" s="115" t="s">
        <v>5805</v>
      </c>
      <c r="B4086" s="115" t="s">
        <v>19</v>
      </c>
      <c r="C4086" s="2">
        <v>155411000</v>
      </c>
      <c r="D4086" s="2">
        <v>163729000</v>
      </c>
      <c r="E4086" s="2">
        <v>115694000</v>
      </c>
      <c r="F4086" s="2">
        <v>124456000</v>
      </c>
      <c r="G4086" s="2">
        <v>133531000</v>
      </c>
      <c r="H4086" s="2">
        <v>139217000</v>
      </c>
      <c r="I4086" s="2">
        <v>144777000</v>
      </c>
      <c r="J4086" s="2">
        <v>150233000</v>
      </c>
      <c r="K4086" s="2">
        <v>155692000</v>
      </c>
      <c r="L4086" s="2">
        <v>159305000</v>
      </c>
      <c r="M4086" s="2">
        <v>162958000</v>
      </c>
      <c r="N4086" s="2">
        <v>166651000</v>
      </c>
      <c r="O4086" s="2">
        <v>170623000</v>
      </c>
      <c r="P4086" s="2">
        <v>172775000</v>
      </c>
      <c r="Q4086" s="2">
        <v>175206000</v>
      </c>
      <c r="R4086" s="2">
        <v>177714000</v>
      </c>
      <c r="S4086" s="2">
        <v>180195000</v>
      </c>
      <c r="T4086" s="2">
        <v>182620000</v>
      </c>
      <c r="U4086" s="2">
        <v>185061000</v>
      </c>
      <c r="V4086" s="2">
        <v>187582000</v>
      </c>
      <c r="W4086" s="2">
        <v>190126000</v>
      </c>
      <c r="X4086" s="2">
        <v>192711000</v>
      </c>
      <c r="Y4086" s="2">
        <v>195314000</v>
      </c>
      <c r="Z4086" s="2">
        <v>197933000</v>
      </c>
      <c r="AA4086" s="2">
        <v>200558000</v>
      </c>
      <c r="AB4086" s="2">
        <v>203285000</v>
      </c>
      <c r="AC4086" s="2">
        <v>205988000</v>
      </c>
      <c r="AD4086" s="2">
        <v>208695000</v>
      </c>
      <c r="AE4086" s="2">
        <v>211570000</v>
      </c>
      <c r="AF4086" s="2">
        <v>214445000</v>
      </c>
      <c r="AG4086" s="2">
        <v>217416000</v>
      </c>
    </row>
    <row r="4087" spans="1:33">
      <c r="A4087" s="115" t="s">
        <v>5806</v>
      </c>
      <c r="B4087" s="115" t="s">
        <v>19</v>
      </c>
      <c r="C4087" s="2">
        <v>138201000</v>
      </c>
      <c r="D4087" s="2">
        <v>145598000</v>
      </c>
      <c r="E4087" s="2">
        <v>102883000</v>
      </c>
      <c r="F4087" s="2">
        <v>110674000</v>
      </c>
      <c r="G4087" s="2">
        <v>118744000</v>
      </c>
      <c r="H4087" s="2">
        <v>123800000</v>
      </c>
      <c r="I4087" s="2">
        <v>128745000</v>
      </c>
      <c r="J4087" s="2">
        <v>133597000</v>
      </c>
      <c r="K4087" s="2">
        <v>138451000</v>
      </c>
      <c r="L4087" s="2">
        <v>141664000</v>
      </c>
      <c r="M4087" s="2">
        <v>144912000</v>
      </c>
      <c r="N4087" s="2">
        <v>148197000</v>
      </c>
      <c r="O4087" s="2">
        <v>151729000</v>
      </c>
      <c r="P4087" s="2">
        <v>153642000</v>
      </c>
      <c r="Q4087" s="2">
        <v>155804000</v>
      </c>
      <c r="R4087" s="2">
        <v>158034000</v>
      </c>
      <c r="S4087" s="2">
        <v>160241000</v>
      </c>
      <c r="T4087" s="2">
        <v>162398000</v>
      </c>
      <c r="U4087" s="2">
        <v>164568000</v>
      </c>
      <c r="V4087" s="2">
        <v>166810000</v>
      </c>
      <c r="W4087" s="2">
        <v>169072000</v>
      </c>
      <c r="X4087" s="2">
        <v>171371000</v>
      </c>
      <c r="Y4087" s="2">
        <v>173686000</v>
      </c>
      <c r="Z4087" s="2">
        <v>176015000</v>
      </c>
      <c r="AA4087" s="2">
        <v>178349000</v>
      </c>
      <c r="AB4087" s="2">
        <v>180774000</v>
      </c>
      <c r="AC4087" s="2">
        <v>183177000</v>
      </c>
      <c r="AD4087" s="2">
        <v>185585000</v>
      </c>
      <c r="AE4087" s="2">
        <v>188142000</v>
      </c>
      <c r="AF4087" s="2">
        <v>190698000</v>
      </c>
      <c r="AG4087" s="2">
        <v>193340000</v>
      </c>
    </row>
    <row r="4088" spans="1:33">
      <c r="A4088" s="115" t="s">
        <v>5807</v>
      </c>
      <c r="B4088" s="115" t="s">
        <v>19</v>
      </c>
      <c r="C4088" s="2">
        <v>418513000</v>
      </c>
      <c r="D4088" s="2">
        <v>440912000</v>
      </c>
      <c r="E4088" s="2">
        <v>311558000</v>
      </c>
      <c r="F4088" s="2">
        <v>335152000</v>
      </c>
      <c r="G4088" s="2">
        <v>359591000</v>
      </c>
      <c r="H4088" s="2">
        <v>374903000</v>
      </c>
      <c r="I4088" s="2">
        <v>389876000</v>
      </c>
      <c r="J4088" s="2">
        <v>404570000</v>
      </c>
      <c r="K4088" s="2">
        <v>419269000</v>
      </c>
      <c r="L4088" s="2">
        <v>428999000</v>
      </c>
      <c r="M4088" s="2">
        <v>438836000</v>
      </c>
      <c r="N4088" s="2">
        <v>448782000</v>
      </c>
      <c r="O4088" s="2">
        <v>459478000</v>
      </c>
      <c r="P4088" s="2">
        <v>465273000</v>
      </c>
      <c r="Q4088" s="2">
        <v>471820000</v>
      </c>
      <c r="R4088" s="2">
        <v>478572000</v>
      </c>
      <c r="S4088" s="2">
        <v>485255000</v>
      </c>
      <c r="T4088" s="2">
        <v>491787000</v>
      </c>
      <c r="U4088" s="2">
        <v>498360000</v>
      </c>
      <c r="V4088" s="2">
        <v>505147000</v>
      </c>
      <c r="W4088" s="2">
        <v>511997000</v>
      </c>
      <c r="X4088" s="2">
        <v>518959000</v>
      </c>
      <c r="Y4088" s="2">
        <v>525970000</v>
      </c>
      <c r="Z4088" s="2">
        <v>533022000</v>
      </c>
      <c r="AA4088" s="2">
        <v>540090000</v>
      </c>
      <c r="AB4088" s="2">
        <v>547434000</v>
      </c>
      <c r="AC4088" s="2">
        <v>554713000</v>
      </c>
      <c r="AD4088" s="2">
        <v>562004000</v>
      </c>
      <c r="AE4088" s="2">
        <v>569747000</v>
      </c>
      <c r="AF4088" s="2">
        <v>577487000</v>
      </c>
      <c r="AG4088" s="2">
        <v>585489000</v>
      </c>
    </row>
    <row r="4089" spans="1:33">
      <c r="A4089" s="115" t="s">
        <v>5808</v>
      </c>
      <c r="B4089" s="115" t="s">
        <v>19</v>
      </c>
      <c r="C4089" s="2">
        <v>32318900</v>
      </c>
      <c r="D4089" s="2">
        <v>34048700</v>
      </c>
      <c r="E4089" s="2">
        <v>24059500</v>
      </c>
      <c r="F4089" s="2">
        <v>25881600</v>
      </c>
      <c r="G4089" s="2">
        <v>27768800</v>
      </c>
      <c r="H4089" s="2">
        <v>28951200</v>
      </c>
      <c r="I4089" s="2">
        <v>30107500</v>
      </c>
      <c r="J4089" s="2">
        <v>31242200</v>
      </c>
      <c r="K4089" s="2">
        <v>32377300</v>
      </c>
      <c r="L4089" s="2">
        <v>33128700</v>
      </c>
      <c r="M4089" s="2">
        <v>33888300</v>
      </c>
      <c r="N4089" s="2">
        <v>34656400</v>
      </c>
      <c r="O4089" s="2">
        <v>35482400</v>
      </c>
      <c r="P4089" s="2">
        <v>35929900</v>
      </c>
      <c r="Q4089" s="2">
        <v>36435500</v>
      </c>
      <c r="R4089" s="2">
        <v>36956900</v>
      </c>
      <c r="S4089" s="2">
        <v>37473000</v>
      </c>
      <c r="T4089" s="2">
        <v>37977400</v>
      </c>
      <c r="U4089" s="2">
        <v>38485000</v>
      </c>
      <c r="V4089" s="2">
        <v>39009100</v>
      </c>
      <c r="W4089" s="2">
        <v>39538100</v>
      </c>
      <c r="X4089" s="2">
        <v>40075700</v>
      </c>
      <c r="Y4089" s="2">
        <v>40617200</v>
      </c>
      <c r="Z4089" s="2">
        <v>41161700</v>
      </c>
      <c r="AA4089" s="2">
        <v>41707500</v>
      </c>
      <c r="AB4089" s="2">
        <v>42274700</v>
      </c>
      <c r="AC4089" s="2">
        <v>42836800</v>
      </c>
      <c r="AD4089" s="2">
        <v>43399800</v>
      </c>
      <c r="AE4089" s="2">
        <v>43997800</v>
      </c>
      <c r="AF4089" s="2">
        <v>44595500</v>
      </c>
      <c r="AG4089" s="2">
        <v>45213400</v>
      </c>
    </row>
    <row r="4090" spans="1:33">
      <c r="A4090" s="115" t="s">
        <v>5809</v>
      </c>
      <c r="B4090" s="115" t="s">
        <v>19</v>
      </c>
      <c r="C4090" s="2">
        <v>27593600</v>
      </c>
      <c r="D4090" s="2">
        <v>29070500</v>
      </c>
      <c r="E4090" s="2">
        <v>20541800</v>
      </c>
      <c r="F4090" s="2">
        <v>22097400</v>
      </c>
      <c r="G4090" s="2">
        <v>23708700</v>
      </c>
      <c r="H4090" s="2">
        <v>24718300</v>
      </c>
      <c r="I4090" s="2">
        <v>25705500</v>
      </c>
      <c r="J4090" s="2">
        <v>26674300</v>
      </c>
      <c r="K4090" s="2">
        <v>27643500</v>
      </c>
      <c r="L4090" s="2">
        <v>28285000</v>
      </c>
      <c r="M4090" s="2">
        <v>28933500</v>
      </c>
      <c r="N4090" s="2">
        <v>29589300</v>
      </c>
      <c r="O4090" s="2">
        <v>30294600</v>
      </c>
      <c r="P4090" s="2">
        <v>30676600</v>
      </c>
      <c r="Q4090" s="2">
        <v>31108300</v>
      </c>
      <c r="R4090" s="2">
        <v>31553500</v>
      </c>
      <c r="S4090" s="2">
        <v>31994100</v>
      </c>
      <c r="T4090" s="2">
        <v>32424700</v>
      </c>
      <c r="U4090" s="2">
        <v>32858100</v>
      </c>
      <c r="V4090" s="2">
        <v>33305600</v>
      </c>
      <c r="W4090" s="2">
        <v>33757300</v>
      </c>
      <c r="X4090" s="2">
        <v>34216300</v>
      </c>
      <c r="Y4090" s="2">
        <v>34678600</v>
      </c>
      <c r="Z4090" s="2">
        <v>35143500</v>
      </c>
      <c r="AA4090" s="2">
        <v>35609500</v>
      </c>
      <c r="AB4090" s="2">
        <v>36093700</v>
      </c>
      <c r="AC4090" s="2">
        <v>36573600</v>
      </c>
      <c r="AD4090" s="2">
        <v>37054400</v>
      </c>
      <c r="AE4090" s="2">
        <v>37564900</v>
      </c>
      <c r="AF4090" s="2">
        <v>38075200</v>
      </c>
      <c r="AG4090" s="2">
        <v>38602800</v>
      </c>
    </row>
    <row r="4091" spans="1:33">
      <c r="A4091" s="115" t="s">
        <v>5810</v>
      </c>
      <c r="B4091" s="115" t="s">
        <v>19</v>
      </c>
      <c r="C4091" s="2">
        <v>175012000</v>
      </c>
      <c r="D4091" s="2">
        <v>184379000</v>
      </c>
      <c r="E4091" s="2">
        <v>130286000</v>
      </c>
      <c r="F4091" s="2">
        <v>140153000</v>
      </c>
      <c r="G4091" s="2">
        <v>150372000</v>
      </c>
      <c r="H4091" s="2">
        <v>156776000</v>
      </c>
      <c r="I4091" s="2">
        <v>163037000</v>
      </c>
      <c r="J4091" s="2">
        <v>169182000</v>
      </c>
      <c r="K4091" s="2">
        <v>175329000</v>
      </c>
      <c r="L4091" s="2">
        <v>179397000</v>
      </c>
      <c r="M4091" s="2">
        <v>183511000</v>
      </c>
      <c r="N4091" s="2">
        <v>187670000</v>
      </c>
      <c r="O4091" s="2">
        <v>192143000</v>
      </c>
      <c r="P4091" s="2">
        <v>194566000</v>
      </c>
      <c r="Q4091" s="2">
        <v>197304000</v>
      </c>
      <c r="R4091" s="2">
        <v>200128000</v>
      </c>
      <c r="S4091" s="2">
        <v>202922000</v>
      </c>
      <c r="T4091" s="2">
        <v>205654000</v>
      </c>
      <c r="U4091" s="2">
        <v>208402000</v>
      </c>
      <c r="V4091" s="2">
        <v>211241000</v>
      </c>
      <c r="W4091" s="2">
        <v>214105000</v>
      </c>
      <c r="X4091" s="2">
        <v>217016000</v>
      </c>
      <c r="Y4091" s="2">
        <v>219949000</v>
      </c>
      <c r="Z4091" s="2">
        <v>222897000</v>
      </c>
      <c r="AA4091" s="2">
        <v>225853000</v>
      </c>
      <c r="AB4091" s="2">
        <v>228924000</v>
      </c>
      <c r="AC4091" s="2">
        <v>231968000</v>
      </c>
      <c r="AD4091" s="2">
        <v>235017000</v>
      </c>
      <c r="AE4091" s="2">
        <v>238255000</v>
      </c>
      <c r="AF4091" s="2">
        <v>241492000</v>
      </c>
      <c r="AG4091" s="2">
        <v>244838000</v>
      </c>
    </row>
    <row r="4092" spans="1:33">
      <c r="A4092" s="115" t="s">
        <v>5811</v>
      </c>
      <c r="B4092" s="115" t="s">
        <v>19</v>
      </c>
      <c r="C4092" s="2">
        <v>35002400</v>
      </c>
      <c r="D4092" s="2">
        <v>36875900</v>
      </c>
      <c r="E4092" s="2">
        <v>26057300</v>
      </c>
      <c r="F4092" s="2">
        <v>28030600</v>
      </c>
      <c r="G4092" s="2">
        <v>30074500</v>
      </c>
      <c r="H4092" s="2">
        <v>31355100</v>
      </c>
      <c r="I4092" s="2">
        <v>32607400</v>
      </c>
      <c r="J4092" s="2">
        <v>33836300</v>
      </c>
      <c r="K4092" s="2">
        <v>35065700</v>
      </c>
      <c r="L4092" s="2">
        <v>35879500</v>
      </c>
      <c r="M4092" s="2">
        <v>36702200</v>
      </c>
      <c r="N4092" s="2">
        <v>37534000</v>
      </c>
      <c r="O4092" s="2">
        <v>38428600</v>
      </c>
      <c r="P4092" s="2">
        <v>38913200</v>
      </c>
      <c r="Q4092" s="2">
        <v>39460800</v>
      </c>
      <c r="R4092" s="2">
        <v>40025600</v>
      </c>
      <c r="S4092" s="2">
        <v>40584500</v>
      </c>
      <c r="T4092" s="2">
        <v>41130700</v>
      </c>
      <c r="U4092" s="2">
        <v>41680500</v>
      </c>
      <c r="V4092" s="2">
        <v>42248100</v>
      </c>
      <c r="W4092" s="2">
        <v>42821100</v>
      </c>
      <c r="X4092" s="2">
        <v>43403300</v>
      </c>
      <c r="Y4092" s="2">
        <v>43989700</v>
      </c>
      <c r="Z4092" s="2">
        <v>44579500</v>
      </c>
      <c r="AA4092" s="2">
        <v>45170600</v>
      </c>
      <c r="AB4092" s="2">
        <v>45784900</v>
      </c>
      <c r="AC4092" s="2">
        <v>46393600</v>
      </c>
      <c r="AD4092" s="2">
        <v>47003400</v>
      </c>
      <c r="AE4092" s="2">
        <v>47651000</v>
      </c>
      <c r="AF4092" s="2">
        <v>48298300</v>
      </c>
      <c r="AG4092" s="2">
        <v>48967600</v>
      </c>
    </row>
    <row r="4093" spans="1:33">
      <c r="A4093" s="115" t="s">
        <v>5812</v>
      </c>
      <c r="B4093" s="115" t="s">
        <v>19</v>
      </c>
      <c r="C4093" s="115">
        <v>0</v>
      </c>
      <c r="D4093" s="115">
        <v>0</v>
      </c>
      <c r="E4093" s="115">
        <v>0</v>
      </c>
      <c r="F4093" s="115">
        <v>0</v>
      </c>
      <c r="G4093" s="115">
        <v>0</v>
      </c>
      <c r="H4093" s="115">
        <v>0</v>
      </c>
      <c r="I4093" s="115">
        <v>0</v>
      </c>
      <c r="J4093" s="115">
        <v>0</v>
      </c>
      <c r="K4093" s="115">
        <v>0</v>
      </c>
      <c r="L4093" s="115">
        <v>0</v>
      </c>
      <c r="M4093" s="115">
        <v>0</v>
      </c>
      <c r="N4093" s="115">
        <v>0</v>
      </c>
      <c r="O4093" s="115">
        <v>0</v>
      </c>
      <c r="P4093" s="115">
        <v>0</v>
      </c>
      <c r="Q4093" s="115">
        <v>0</v>
      </c>
      <c r="R4093" s="115">
        <v>0</v>
      </c>
      <c r="S4093" s="115">
        <v>0</v>
      </c>
      <c r="T4093" s="115">
        <v>0</v>
      </c>
      <c r="U4093" s="115">
        <v>0</v>
      </c>
      <c r="V4093" s="115">
        <v>0</v>
      </c>
      <c r="W4093" s="115">
        <v>0</v>
      </c>
      <c r="X4093" s="115">
        <v>0</v>
      </c>
      <c r="Y4093" s="115">
        <v>0</v>
      </c>
      <c r="Z4093" s="115">
        <v>0</v>
      </c>
      <c r="AA4093" s="115">
        <v>0</v>
      </c>
      <c r="AB4093" s="115">
        <v>0</v>
      </c>
      <c r="AC4093" s="115">
        <v>0</v>
      </c>
      <c r="AD4093" s="115">
        <v>0</v>
      </c>
      <c r="AE4093" s="115">
        <v>0</v>
      </c>
      <c r="AF4093" s="115">
        <v>0</v>
      </c>
      <c r="AG4093" s="115">
        <v>0</v>
      </c>
    </row>
    <row r="4094" spans="1:33">
      <c r="A4094" s="115" t="s">
        <v>5813</v>
      </c>
      <c r="B4094" s="115" t="s">
        <v>19</v>
      </c>
      <c r="C4094" s="2">
        <v>809608000000</v>
      </c>
      <c r="D4094" s="2">
        <v>792711000000</v>
      </c>
      <c r="E4094" s="2">
        <v>688087000000</v>
      </c>
      <c r="F4094" s="2">
        <v>758991000000</v>
      </c>
      <c r="G4094" s="2">
        <v>824845000000</v>
      </c>
      <c r="H4094" s="2">
        <v>863459000000</v>
      </c>
      <c r="I4094" s="2">
        <v>901643000000</v>
      </c>
      <c r="J4094" s="2">
        <v>931736000000</v>
      </c>
      <c r="K4094" s="2">
        <v>964016000000</v>
      </c>
      <c r="L4094" s="2">
        <v>985256000000</v>
      </c>
      <c r="M4094" s="2">
        <v>1006560000000</v>
      </c>
      <c r="N4094" s="2">
        <v>1026760000000</v>
      </c>
      <c r="O4094" s="2">
        <v>1048270000000</v>
      </c>
      <c r="P4094" s="2">
        <v>1054660000000</v>
      </c>
      <c r="Q4094" s="2">
        <v>1063840000000</v>
      </c>
      <c r="R4094" s="2">
        <v>1073920000000</v>
      </c>
      <c r="S4094" s="2">
        <v>1082980000000</v>
      </c>
      <c r="T4094" s="2">
        <v>1092050000000</v>
      </c>
      <c r="U4094" s="2">
        <v>1098120000000</v>
      </c>
      <c r="V4094" s="2">
        <v>1107350000000</v>
      </c>
      <c r="W4094" s="2">
        <v>1115390000000</v>
      </c>
      <c r="X4094" s="2">
        <v>1124280000000</v>
      </c>
      <c r="Y4094" s="2">
        <v>1133980000000</v>
      </c>
      <c r="Z4094" s="2">
        <v>1145890000000</v>
      </c>
      <c r="AA4094" s="2">
        <v>1152290000000</v>
      </c>
      <c r="AB4094" s="2">
        <v>1160730000000</v>
      </c>
      <c r="AC4094" s="2">
        <v>1163280000000</v>
      </c>
      <c r="AD4094" s="2">
        <v>1167690000000</v>
      </c>
      <c r="AE4094" s="2">
        <v>1170910000000</v>
      </c>
      <c r="AF4094" s="2">
        <v>1172490000000</v>
      </c>
      <c r="AG4094" s="2">
        <v>1175990000000</v>
      </c>
    </row>
    <row r="4095" spans="1:33">
      <c r="A4095" s="115" t="s">
        <v>5814</v>
      </c>
      <c r="B4095" s="115" t="s">
        <v>19</v>
      </c>
      <c r="C4095" s="2">
        <v>23016200</v>
      </c>
      <c r="D4095" s="2">
        <v>22535800</v>
      </c>
      <c r="E4095" s="2">
        <v>19561500</v>
      </c>
      <c r="F4095" s="2">
        <v>21577200</v>
      </c>
      <c r="G4095" s="2">
        <v>23449300</v>
      </c>
      <c r="H4095" s="2">
        <v>24547100</v>
      </c>
      <c r="I4095" s="2">
        <v>25632600</v>
      </c>
      <c r="J4095" s="2">
        <v>26488100</v>
      </c>
      <c r="K4095" s="2">
        <v>27405800</v>
      </c>
      <c r="L4095" s="2">
        <v>28009600</v>
      </c>
      <c r="M4095" s="2">
        <v>28615300</v>
      </c>
      <c r="N4095" s="2">
        <v>29189400</v>
      </c>
      <c r="O4095" s="2">
        <v>29801100</v>
      </c>
      <c r="P4095" s="2">
        <v>29982500</v>
      </c>
      <c r="Q4095" s="2">
        <v>30243800</v>
      </c>
      <c r="R4095" s="2">
        <v>30530200</v>
      </c>
      <c r="S4095" s="2">
        <v>30787900</v>
      </c>
      <c r="T4095" s="2">
        <v>31045700</v>
      </c>
      <c r="U4095" s="2">
        <v>31218200</v>
      </c>
      <c r="V4095" s="2">
        <v>31480600</v>
      </c>
      <c r="W4095" s="2">
        <v>31709200</v>
      </c>
      <c r="X4095" s="2">
        <v>31961800</v>
      </c>
      <c r="Y4095" s="2">
        <v>32237700</v>
      </c>
      <c r="Z4095" s="2">
        <v>32576300</v>
      </c>
      <c r="AA4095" s="2">
        <v>32758200</v>
      </c>
      <c r="AB4095" s="2">
        <v>32998200</v>
      </c>
      <c r="AC4095" s="2">
        <v>33070600</v>
      </c>
      <c r="AD4095" s="2">
        <v>33196100</v>
      </c>
      <c r="AE4095" s="2">
        <v>33287400</v>
      </c>
      <c r="AF4095" s="2">
        <v>33332300</v>
      </c>
      <c r="AG4095" s="2">
        <v>33431900</v>
      </c>
    </row>
    <row r="4096" spans="1:33">
      <c r="A4096" s="115" t="s">
        <v>5815</v>
      </c>
      <c r="B4096" s="115" t="s">
        <v>19</v>
      </c>
      <c r="C4096" s="2">
        <v>106295000</v>
      </c>
      <c r="D4096" s="2">
        <v>104076000</v>
      </c>
      <c r="E4096" s="2">
        <v>90340100</v>
      </c>
      <c r="F4096" s="2">
        <v>99649200</v>
      </c>
      <c r="G4096" s="2">
        <v>108295000</v>
      </c>
      <c r="H4096" s="2">
        <v>113365000</v>
      </c>
      <c r="I4096" s="2">
        <v>118378000</v>
      </c>
      <c r="J4096" s="2">
        <v>122329000</v>
      </c>
      <c r="K4096" s="2">
        <v>126567000</v>
      </c>
      <c r="L4096" s="2">
        <v>129356000</v>
      </c>
      <c r="M4096" s="2">
        <v>132153000</v>
      </c>
      <c r="N4096" s="2">
        <v>134805000</v>
      </c>
      <c r="O4096" s="2">
        <v>137630000</v>
      </c>
      <c r="P4096" s="2">
        <v>138467000</v>
      </c>
      <c r="Q4096" s="2">
        <v>139674000</v>
      </c>
      <c r="R4096" s="2">
        <v>140997000</v>
      </c>
      <c r="S4096" s="2">
        <v>142187000</v>
      </c>
      <c r="T4096" s="2">
        <v>143377000</v>
      </c>
      <c r="U4096" s="2">
        <v>144174000</v>
      </c>
      <c r="V4096" s="2">
        <v>145386000</v>
      </c>
      <c r="W4096" s="2">
        <v>146442000</v>
      </c>
      <c r="X4096" s="2">
        <v>147608000</v>
      </c>
      <c r="Y4096" s="2">
        <v>148882000</v>
      </c>
      <c r="Z4096" s="2">
        <v>150446000</v>
      </c>
      <c r="AA4096" s="2">
        <v>151286000</v>
      </c>
      <c r="AB4096" s="2">
        <v>152394000</v>
      </c>
      <c r="AC4096" s="2">
        <v>152729000</v>
      </c>
      <c r="AD4096" s="2">
        <v>153309000</v>
      </c>
      <c r="AE4096" s="2">
        <v>153730000</v>
      </c>
      <c r="AF4096" s="2">
        <v>153938000</v>
      </c>
      <c r="AG4096" s="2">
        <v>154398000</v>
      </c>
    </row>
    <row r="4097" spans="1:33">
      <c r="A4097" s="115" t="s">
        <v>5816</v>
      </c>
      <c r="B4097" s="115" t="s">
        <v>19</v>
      </c>
      <c r="C4097" s="2">
        <v>363795000</v>
      </c>
      <c r="D4097" s="2">
        <v>356203000</v>
      </c>
      <c r="E4097" s="2">
        <v>309190000</v>
      </c>
      <c r="F4097" s="2">
        <v>341051000</v>
      </c>
      <c r="G4097" s="2">
        <v>370642000</v>
      </c>
      <c r="H4097" s="2">
        <v>387993000</v>
      </c>
      <c r="I4097" s="2">
        <v>405151000</v>
      </c>
      <c r="J4097" s="2">
        <v>418673000</v>
      </c>
      <c r="K4097" s="2">
        <v>433178000</v>
      </c>
      <c r="L4097" s="2">
        <v>442722000</v>
      </c>
      <c r="M4097" s="2">
        <v>452296000</v>
      </c>
      <c r="N4097" s="2">
        <v>461370000</v>
      </c>
      <c r="O4097" s="2">
        <v>471039000</v>
      </c>
      <c r="P4097" s="2">
        <v>473907000</v>
      </c>
      <c r="Q4097" s="2">
        <v>478036000</v>
      </c>
      <c r="R4097" s="2">
        <v>482564000</v>
      </c>
      <c r="S4097" s="2">
        <v>486636000</v>
      </c>
      <c r="T4097" s="2">
        <v>490710000</v>
      </c>
      <c r="U4097" s="2">
        <v>493437000</v>
      </c>
      <c r="V4097" s="2">
        <v>497585000</v>
      </c>
      <c r="W4097" s="2">
        <v>501199000</v>
      </c>
      <c r="X4097" s="2">
        <v>505191000</v>
      </c>
      <c r="Y4097" s="2">
        <v>509552000</v>
      </c>
      <c r="Z4097" s="2">
        <v>514904000</v>
      </c>
      <c r="AA4097" s="2">
        <v>517779000</v>
      </c>
      <c r="AB4097" s="2">
        <v>521572000</v>
      </c>
      <c r="AC4097" s="2">
        <v>522717000</v>
      </c>
      <c r="AD4097" s="2">
        <v>524701000</v>
      </c>
      <c r="AE4097" s="2">
        <v>526144000</v>
      </c>
      <c r="AF4097" s="2">
        <v>526854000</v>
      </c>
      <c r="AG4097" s="2">
        <v>528428000</v>
      </c>
    </row>
    <row r="4098" spans="1:33">
      <c r="A4098" s="115" t="s">
        <v>5817</v>
      </c>
      <c r="B4098" s="115" t="s">
        <v>19</v>
      </c>
      <c r="C4098" s="2">
        <v>28719000</v>
      </c>
      <c r="D4098" s="2">
        <v>28119600</v>
      </c>
      <c r="E4098" s="2">
        <v>24408300</v>
      </c>
      <c r="F4098" s="2">
        <v>26923500</v>
      </c>
      <c r="G4098" s="2">
        <v>29259500</v>
      </c>
      <c r="H4098" s="2">
        <v>30629200</v>
      </c>
      <c r="I4098" s="2">
        <v>31983700</v>
      </c>
      <c r="J4098" s="2">
        <v>33051200</v>
      </c>
      <c r="K4098" s="2">
        <v>34196200</v>
      </c>
      <c r="L4098" s="2">
        <v>34949700</v>
      </c>
      <c r="M4098" s="2">
        <v>35705400</v>
      </c>
      <c r="N4098" s="2">
        <v>36421800</v>
      </c>
      <c r="O4098" s="2">
        <v>37185100</v>
      </c>
      <c r="P4098" s="2">
        <v>37411500</v>
      </c>
      <c r="Q4098" s="2">
        <v>37737400</v>
      </c>
      <c r="R4098" s="2">
        <v>38094900</v>
      </c>
      <c r="S4098" s="2">
        <v>38416400</v>
      </c>
      <c r="T4098" s="2">
        <v>38738000</v>
      </c>
      <c r="U4098" s="2">
        <v>38953300</v>
      </c>
      <c r="V4098" s="2">
        <v>39280700</v>
      </c>
      <c r="W4098" s="2">
        <v>39566000</v>
      </c>
      <c r="X4098" s="2">
        <v>39881200</v>
      </c>
      <c r="Y4098" s="2">
        <v>40225400</v>
      </c>
      <c r="Z4098" s="2">
        <v>40647900</v>
      </c>
      <c r="AA4098" s="2">
        <v>40874900</v>
      </c>
      <c r="AB4098" s="2">
        <v>41174300</v>
      </c>
      <c r="AC4098" s="2">
        <v>41264600</v>
      </c>
      <c r="AD4098" s="2">
        <v>41421300</v>
      </c>
      <c r="AE4098" s="2">
        <v>41535200</v>
      </c>
      <c r="AF4098" s="2">
        <v>41591300</v>
      </c>
      <c r="AG4098" s="2">
        <v>41715500</v>
      </c>
    </row>
    <row r="4099" spans="1:33">
      <c r="A4099" s="115" t="s">
        <v>5818</v>
      </c>
      <c r="B4099" s="115" t="s">
        <v>19</v>
      </c>
      <c r="C4099" s="2">
        <v>25538800</v>
      </c>
      <c r="D4099" s="2">
        <v>25005700</v>
      </c>
      <c r="E4099" s="2">
        <v>21705400</v>
      </c>
      <c r="F4099" s="2">
        <v>23942100</v>
      </c>
      <c r="G4099" s="2">
        <v>26019400</v>
      </c>
      <c r="H4099" s="2">
        <v>27237500</v>
      </c>
      <c r="I4099" s="2">
        <v>28442000</v>
      </c>
      <c r="J4099" s="2">
        <v>29391300</v>
      </c>
      <c r="K4099" s="2">
        <v>30409500</v>
      </c>
      <c r="L4099" s="2">
        <v>31079500</v>
      </c>
      <c r="M4099" s="2">
        <v>31751600</v>
      </c>
      <c r="N4099" s="2">
        <v>32388600</v>
      </c>
      <c r="O4099" s="2">
        <v>33067400</v>
      </c>
      <c r="P4099" s="2">
        <v>33268700</v>
      </c>
      <c r="Q4099" s="2">
        <v>33558500</v>
      </c>
      <c r="R4099" s="2">
        <v>33876400</v>
      </c>
      <c r="S4099" s="2">
        <v>34162300</v>
      </c>
      <c r="T4099" s="2">
        <v>34448300</v>
      </c>
      <c r="U4099" s="2">
        <v>34639700</v>
      </c>
      <c r="V4099" s="2">
        <v>34930900</v>
      </c>
      <c r="W4099" s="2">
        <v>35184600</v>
      </c>
      <c r="X4099" s="2">
        <v>35464900</v>
      </c>
      <c r="Y4099" s="2">
        <v>35771000</v>
      </c>
      <c r="Z4099" s="2">
        <v>36146700</v>
      </c>
      <c r="AA4099" s="2">
        <v>36348600</v>
      </c>
      <c r="AB4099" s="2">
        <v>36614900</v>
      </c>
      <c r="AC4099" s="2">
        <v>36695200</v>
      </c>
      <c r="AD4099" s="2">
        <v>36834500</v>
      </c>
      <c r="AE4099" s="2">
        <v>36935800</v>
      </c>
      <c r="AF4099" s="2">
        <v>36985600</v>
      </c>
      <c r="AG4099" s="2">
        <v>37096100</v>
      </c>
    </row>
    <row r="4100" spans="1:33">
      <c r="A4100" s="115" t="s">
        <v>5819</v>
      </c>
      <c r="B4100" s="115" t="s">
        <v>19</v>
      </c>
      <c r="C4100" s="2">
        <v>77338600</v>
      </c>
      <c r="D4100" s="2">
        <v>75724400</v>
      </c>
      <c r="E4100" s="2">
        <v>65730200</v>
      </c>
      <c r="F4100" s="2">
        <v>72503400</v>
      </c>
      <c r="G4100" s="2">
        <v>78794200</v>
      </c>
      <c r="H4100" s="2">
        <v>82482800</v>
      </c>
      <c r="I4100" s="2">
        <v>86130300</v>
      </c>
      <c r="J4100" s="2">
        <v>89005000</v>
      </c>
      <c r="K4100" s="2">
        <v>92088500</v>
      </c>
      <c r="L4100" s="2">
        <v>94117500</v>
      </c>
      <c r="M4100" s="2">
        <v>96152700</v>
      </c>
      <c r="N4100" s="2">
        <v>98081900</v>
      </c>
      <c r="O4100" s="2">
        <v>100137000</v>
      </c>
      <c r="P4100" s="2">
        <v>100747000</v>
      </c>
      <c r="Q4100" s="2">
        <v>101625000</v>
      </c>
      <c r="R4100" s="2">
        <v>102587000</v>
      </c>
      <c r="S4100" s="2">
        <v>103453000</v>
      </c>
      <c r="T4100" s="2">
        <v>104319000</v>
      </c>
      <c r="U4100" s="2">
        <v>104899000</v>
      </c>
      <c r="V4100" s="2">
        <v>105781000</v>
      </c>
      <c r="W4100" s="2">
        <v>106549000</v>
      </c>
      <c r="X4100" s="2">
        <v>107398000</v>
      </c>
      <c r="Y4100" s="2">
        <v>108325000</v>
      </c>
      <c r="Z4100" s="2">
        <v>109462000</v>
      </c>
      <c r="AA4100" s="2">
        <v>110074000</v>
      </c>
      <c r="AB4100" s="2">
        <v>110880000</v>
      </c>
      <c r="AC4100" s="2">
        <v>111123000</v>
      </c>
      <c r="AD4100" s="2">
        <v>111545000</v>
      </c>
      <c r="AE4100" s="2">
        <v>111852000</v>
      </c>
      <c r="AF4100" s="2">
        <v>112003000</v>
      </c>
      <c r="AG4100" s="2">
        <v>112338000</v>
      </c>
    </row>
    <row r="4101" spans="1:33">
      <c r="A4101" s="115" t="s">
        <v>5820</v>
      </c>
      <c r="B4101" s="115" t="s">
        <v>19</v>
      </c>
      <c r="C4101" s="2">
        <v>5972340</v>
      </c>
      <c r="D4101" s="2">
        <v>5847690</v>
      </c>
      <c r="E4101" s="2">
        <v>5075900</v>
      </c>
      <c r="F4101" s="2">
        <v>5598950</v>
      </c>
      <c r="G4101" s="2">
        <v>6084750</v>
      </c>
      <c r="H4101" s="2">
        <v>6369590</v>
      </c>
      <c r="I4101" s="2">
        <v>6651270</v>
      </c>
      <c r="J4101" s="2">
        <v>6873260</v>
      </c>
      <c r="K4101" s="2">
        <v>7111380</v>
      </c>
      <c r="L4101" s="2">
        <v>7268060</v>
      </c>
      <c r="M4101" s="2">
        <v>7425230</v>
      </c>
      <c r="N4101" s="2">
        <v>7574210</v>
      </c>
      <c r="O4101" s="2">
        <v>7732940</v>
      </c>
      <c r="P4101" s="2">
        <v>7780010</v>
      </c>
      <c r="Q4101" s="2">
        <v>7847800</v>
      </c>
      <c r="R4101" s="2">
        <v>7922130</v>
      </c>
      <c r="S4101" s="2">
        <v>7988990</v>
      </c>
      <c r="T4101" s="2">
        <v>8055870</v>
      </c>
      <c r="U4101" s="2">
        <v>8100640</v>
      </c>
      <c r="V4101" s="2">
        <v>8168730</v>
      </c>
      <c r="W4101" s="2">
        <v>8228060</v>
      </c>
      <c r="X4101" s="2">
        <v>8293610</v>
      </c>
      <c r="Y4101" s="2">
        <v>8365190</v>
      </c>
      <c r="Z4101" s="2">
        <v>8453050</v>
      </c>
      <c r="AA4101" s="2">
        <v>8500260</v>
      </c>
      <c r="AB4101" s="2">
        <v>8562530</v>
      </c>
      <c r="AC4101" s="2">
        <v>8581310</v>
      </c>
      <c r="AD4101" s="2">
        <v>8613890</v>
      </c>
      <c r="AE4101" s="2">
        <v>8637580</v>
      </c>
      <c r="AF4101" s="2">
        <v>8649240</v>
      </c>
      <c r="AG4101" s="2">
        <v>8675080</v>
      </c>
    </row>
    <row r="4102" spans="1:33">
      <c r="A4102" s="115" t="s">
        <v>5821</v>
      </c>
      <c r="B4102" s="115" t="s">
        <v>19</v>
      </c>
      <c r="C4102" s="2">
        <v>5099130</v>
      </c>
      <c r="D4102" s="2">
        <v>4992700</v>
      </c>
      <c r="E4102" s="2">
        <v>4333760</v>
      </c>
      <c r="F4102" s="2">
        <v>4780330</v>
      </c>
      <c r="G4102" s="2">
        <v>5195100</v>
      </c>
      <c r="H4102" s="2">
        <v>5438300</v>
      </c>
      <c r="I4102" s="2">
        <v>5678790</v>
      </c>
      <c r="J4102" s="2">
        <v>5868330</v>
      </c>
      <c r="K4102" s="2">
        <v>6071630</v>
      </c>
      <c r="L4102" s="2">
        <v>6205410</v>
      </c>
      <c r="M4102" s="2">
        <v>6339590</v>
      </c>
      <c r="N4102" s="2">
        <v>6466790</v>
      </c>
      <c r="O4102" s="2">
        <v>6602310</v>
      </c>
      <c r="P4102" s="2">
        <v>6642500</v>
      </c>
      <c r="Q4102" s="2">
        <v>6700380</v>
      </c>
      <c r="R4102" s="2">
        <v>6763840</v>
      </c>
      <c r="S4102" s="2">
        <v>6820920</v>
      </c>
      <c r="T4102" s="2">
        <v>6878030</v>
      </c>
      <c r="U4102" s="2">
        <v>6916250</v>
      </c>
      <c r="V4102" s="2">
        <v>6974380</v>
      </c>
      <c r="W4102" s="2">
        <v>7025040</v>
      </c>
      <c r="X4102" s="2">
        <v>7081000</v>
      </c>
      <c r="Y4102" s="2">
        <v>7142120</v>
      </c>
      <c r="Z4102" s="2">
        <v>7217140</v>
      </c>
      <c r="AA4102" s="2">
        <v>7257440</v>
      </c>
      <c r="AB4102" s="2">
        <v>7310610</v>
      </c>
      <c r="AC4102" s="2">
        <v>7326640</v>
      </c>
      <c r="AD4102" s="2">
        <v>7354460</v>
      </c>
      <c r="AE4102" s="2">
        <v>7374680</v>
      </c>
      <c r="AF4102" s="2">
        <v>7384640</v>
      </c>
      <c r="AG4102" s="2">
        <v>7406700</v>
      </c>
    </row>
    <row r="4103" spans="1:33">
      <c r="A4103" s="115" t="s">
        <v>5822</v>
      </c>
      <c r="B4103" s="115" t="s">
        <v>19</v>
      </c>
      <c r="C4103" s="2">
        <v>32341200</v>
      </c>
      <c r="D4103" s="2">
        <v>31666200</v>
      </c>
      <c r="E4103" s="2">
        <v>27486800</v>
      </c>
      <c r="F4103" s="2">
        <v>30319200</v>
      </c>
      <c r="G4103" s="2">
        <v>32949900</v>
      </c>
      <c r="H4103" s="2">
        <v>34492400</v>
      </c>
      <c r="I4103" s="2">
        <v>36017700</v>
      </c>
      <c r="J4103" s="2">
        <v>37219800</v>
      </c>
      <c r="K4103" s="2">
        <v>38509300</v>
      </c>
      <c r="L4103" s="2">
        <v>39357800</v>
      </c>
      <c r="M4103" s="2">
        <v>40208800</v>
      </c>
      <c r="N4103" s="2">
        <v>41015600</v>
      </c>
      <c r="O4103" s="2">
        <v>41875100</v>
      </c>
      <c r="P4103" s="2">
        <v>42130000</v>
      </c>
      <c r="Q4103" s="2">
        <v>42497100</v>
      </c>
      <c r="R4103" s="2">
        <v>42899600</v>
      </c>
      <c r="S4103" s="2">
        <v>43261700</v>
      </c>
      <c r="T4103" s="2">
        <v>43623900</v>
      </c>
      <c r="U4103" s="2">
        <v>43866300</v>
      </c>
      <c r="V4103" s="2">
        <v>44235000</v>
      </c>
      <c r="W4103" s="2">
        <v>44556300</v>
      </c>
      <c r="X4103" s="2">
        <v>44911200</v>
      </c>
      <c r="Y4103" s="2">
        <v>45298800</v>
      </c>
      <c r="Z4103" s="2">
        <v>45774700</v>
      </c>
      <c r="AA4103" s="2">
        <v>46030300</v>
      </c>
      <c r="AB4103" s="2">
        <v>46367500</v>
      </c>
      <c r="AC4103" s="2">
        <v>46469200</v>
      </c>
      <c r="AD4103" s="2">
        <v>46645600</v>
      </c>
      <c r="AE4103" s="2">
        <v>46773900</v>
      </c>
      <c r="AF4103" s="2">
        <v>46837000</v>
      </c>
      <c r="AG4103" s="2">
        <v>46977000</v>
      </c>
    </row>
    <row r="4104" spans="1:33">
      <c r="A4104" s="115" t="s">
        <v>5823</v>
      </c>
      <c r="B4104" s="115" t="s">
        <v>19</v>
      </c>
      <c r="C4104" s="2">
        <v>6468240</v>
      </c>
      <c r="D4104" s="2">
        <v>6333240</v>
      </c>
      <c r="E4104" s="2">
        <v>5497370</v>
      </c>
      <c r="F4104" s="2">
        <v>6063840</v>
      </c>
      <c r="G4104" s="2">
        <v>6589980</v>
      </c>
      <c r="H4104" s="2">
        <v>6898480</v>
      </c>
      <c r="I4104" s="2">
        <v>7203540</v>
      </c>
      <c r="J4104" s="2">
        <v>7443970</v>
      </c>
      <c r="K4104" s="2">
        <v>7701860</v>
      </c>
      <c r="L4104" s="2">
        <v>7871550</v>
      </c>
      <c r="M4104" s="2">
        <v>8041770</v>
      </c>
      <c r="N4104" s="2">
        <v>8203110</v>
      </c>
      <c r="O4104" s="2">
        <v>8375020</v>
      </c>
      <c r="P4104" s="2">
        <v>8426010</v>
      </c>
      <c r="Q4104" s="2">
        <v>8499420</v>
      </c>
      <c r="R4104" s="2">
        <v>8579930</v>
      </c>
      <c r="S4104" s="2">
        <v>8652330</v>
      </c>
      <c r="T4104" s="2">
        <v>8724770</v>
      </c>
      <c r="U4104" s="2">
        <v>8773260</v>
      </c>
      <c r="V4104" s="2">
        <v>8847000</v>
      </c>
      <c r="W4104" s="2">
        <v>8911260</v>
      </c>
      <c r="X4104" s="2">
        <v>8982250</v>
      </c>
      <c r="Y4104" s="2">
        <v>9059770</v>
      </c>
      <c r="Z4104" s="2">
        <v>9154930</v>
      </c>
      <c r="AA4104" s="2">
        <v>9206060</v>
      </c>
      <c r="AB4104" s="2">
        <v>9273500</v>
      </c>
      <c r="AC4104" s="2">
        <v>9293840</v>
      </c>
      <c r="AD4104" s="2">
        <v>9329120</v>
      </c>
      <c r="AE4104" s="2">
        <v>9354770</v>
      </c>
      <c r="AF4104" s="2">
        <v>9367400</v>
      </c>
      <c r="AG4104" s="2">
        <v>9395390</v>
      </c>
    </row>
    <row r="4105" spans="1:33">
      <c r="A4105" s="115" t="s">
        <v>5824</v>
      </c>
      <c r="B4105" s="115" t="s">
        <v>19</v>
      </c>
      <c r="C4105" s="115">
        <v>0</v>
      </c>
      <c r="D4105" s="115">
        <v>0</v>
      </c>
      <c r="E4105" s="115">
        <v>0</v>
      </c>
      <c r="F4105" s="115">
        <v>0</v>
      </c>
      <c r="G4105" s="115">
        <v>0</v>
      </c>
      <c r="H4105" s="115">
        <v>0</v>
      </c>
      <c r="I4105" s="115">
        <v>0</v>
      </c>
      <c r="J4105" s="115">
        <v>0</v>
      </c>
      <c r="K4105" s="115">
        <v>0</v>
      </c>
      <c r="L4105" s="115">
        <v>0</v>
      </c>
      <c r="M4105" s="115">
        <v>0</v>
      </c>
      <c r="N4105" s="115">
        <v>0</v>
      </c>
      <c r="O4105" s="115">
        <v>0</v>
      </c>
      <c r="P4105" s="115">
        <v>0</v>
      </c>
      <c r="Q4105" s="115">
        <v>0</v>
      </c>
      <c r="R4105" s="115">
        <v>0</v>
      </c>
      <c r="S4105" s="115">
        <v>0</v>
      </c>
      <c r="T4105" s="115">
        <v>0</v>
      </c>
      <c r="U4105" s="115">
        <v>0</v>
      </c>
      <c r="V4105" s="115">
        <v>0</v>
      </c>
      <c r="W4105" s="115">
        <v>0</v>
      </c>
      <c r="X4105" s="115">
        <v>0</v>
      </c>
      <c r="Y4105" s="115">
        <v>0</v>
      </c>
      <c r="Z4105" s="115">
        <v>0</v>
      </c>
      <c r="AA4105" s="115">
        <v>0</v>
      </c>
      <c r="AB4105" s="115">
        <v>0</v>
      </c>
      <c r="AC4105" s="115">
        <v>0</v>
      </c>
      <c r="AD4105" s="115">
        <v>0</v>
      </c>
      <c r="AE4105" s="115">
        <v>0</v>
      </c>
      <c r="AF4105" s="115">
        <v>0</v>
      </c>
      <c r="AG4105" s="115">
        <v>0</v>
      </c>
    </row>
    <row r="4106" spans="1:33">
      <c r="A4106" s="115" t="s">
        <v>5825</v>
      </c>
      <c r="B4106" s="115" t="s">
        <v>19</v>
      </c>
      <c r="C4106" s="2">
        <v>1010490000000</v>
      </c>
      <c r="D4106" s="2">
        <v>989390000000</v>
      </c>
      <c r="E4106" s="2">
        <v>858834000000</v>
      </c>
      <c r="F4106" s="2">
        <v>947328000000</v>
      </c>
      <c r="G4106" s="2">
        <v>1029510000000</v>
      </c>
      <c r="H4106" s="2">
        <v>1077660000000</v>
      </c>
      <c r="I4106" s="2">
        <v>1125310000000</v>
      </c>
      <c r="J4106" s="2">
        <v>1162860000000</v>
      </c>
      <c r="K4106" s="2">
        <v>1203150000000</v>
      </c>
      <c r="L4106" s="2">
        <v>1229640000000</v>
      </c>
      <c r="M4106" s="2">
        <v>1256240000000</v>
      </c>
      <c r="N4106" s="2">
        <v>1281460000000</v>
      </c>
      <c r="O4106" s="2">
        <v>1308310000000</v>
      </c>
      <c r="P4106" s="2">
        <v>1316290000000</v>
      </c>
      <c r="Q4106" s="2">
        <v>1327730000000</v>
      </c>
      <c r="R4106" s="2">
        <v>1340320000000</v>
      </c>
      <c r="S4106" s="2">
        <v>1351640000000</v>
      </c>
      <c r="T4106" s="2">
        <v>1362950000000</v>
      </c>
      <c r="U4106" s="2">
        <v>1370520000000</v>
      </c>
      <c r="V4106" s="2">
        <v>1382030000000</v>
      </c>
      <c r="W4106" s="2">
        <v>1392070000000</v>
      </c>
      <c r="X4106" s="2">
        <v>1403170000000</v>
      </c>
      <c r="Y4106" s="2">
        <v>1415280000000</v>
      </c>
      <c r="Z4106" s="2">
        <v>1430140000000</v>
      </c>
      <c r="AA4106" s="2">
        <v>1438130000000</v>
      </c>
      <c r="AB4106" s="2">
        <v>1448660000000</v>
      </c>
      <c r="AC4106" s="2">
        <v>1451840000000</v>
      </c>
      <c r="AD4106" s="2">
        <v>1457360000000</v>
      </c>
      <c r="AE4106" s="2">
        <v>1461370000000</v>
      </c>
      <c r="AF4106" s="2">
        <v>1463330000000</v>
      </c>
      <c r="AG4106" s="2">
        <v>1467690000000</v>
      </c>
    </row>
    <row r="4107" spans="1:33">
      <c r="A4107" s="115" t="s">
        <v>5826</v>
      </c>
      <c r="B4107" s="115" t="s">
        <v>19</v>
      </c>
      <c r="C4107" s="2">
        <v>28726900</v>
      </c>
      <c r="D4107" s="2">
        <v>28127100</v>
      </c>
      <c r="E4107" s="2">
        <v>24415600</v>
      </c>
      <c r="F4107" s="2">
        <v>26931400</v>
      </c>
      <c r="G4107" s="2">
        <v>29267600</v>
      </c>
      <c r="H4107" s="2">
        <v>30636500</v>
      </c>
      <c r="I4107" s="2">
        <v>31991300</v>
      </c>
      <c r="J4107" s="2">
        <v>33058800</v>
      </c>
      <c r="K4107" s="2">
        <v>34204000</v>
      </c>
      <c r="L4107" s="2">
        <v>34957100</v>
      </c>
      <c r="M4107" s="2">
        <v>35713400</v>
      </c>
      <c r="N4107" s="2">
        <v>36430300</v>
      </c>
      <c r="O4107" s="2">
        <v>37193600</v>
      </c>
      <c r="P4107" s="2">
        <v>37420400</v>
      </c>
      <c r="Q4107" s="2">
        <v>37745800</v>
      </c>
      <c r="R4107" s="2">
        <v>38103700</v>
      </c>
      <c r="S4107" s="2">
        <v>38425500</v>
      </c>
      <c r="T4107" s="2">
        <v>38746900</v>
      </c>
      <c r="U4107" s="2">
        <v>38962000</v>
      </c>
      <c r="V4107" s="2">
        <v>39289500</v>
      </c>
      <c r="W4107" s="2">
        <v>39575000</v>
      </c>
      <c r="X4107" s="2">
        <v>39890300</v>
      </c>
      <c r="Y4107" s="2">
        <v>40234700</v>
      </c>
      <c r="Z4107" s="2">
        <v>40657200</v>
      </c>
      <c r="AA4107" s="2">
        <v>40884100</v>
      </c>
      <c r="AB4107" s="2">
        <v>41183700</v>
      </c>
      <c r="AC4107" s="2">
        <v>41274000</v>
      </c>
      <c r="AD4107" s="2">
        <v>41430900</v>
      </c>
      <c r="AE4107" s="2">
        <v>41545000</v>
      </c>
      <c r="AF4107" s="2">
        <v>41600600</v>
      </c>
      <c r="AG4107" s="2">
        <v>41724600</v>
      </c>
    </row>
    <row r="4108" spans="1:33">
      <c r="A4108" s="115" t="s">
        <v>5827</v>
      </c>
      <c r="B4108" s="115" t="s">
        <v>19</v>
      </c>
      <c r="C4108" s="2">
        <v>132668000</v>
      </c>
      <c r="D4108" s="2">
        <v>129899000</v>
      </c>
      <c r="E4108" s="2">
        <v>112758000</v>
      </c>
      <c r="F4108" s="2">
        <v>124376000</v>
      </c>
      <c r="G4108" s="2">
        <v>135166000</v>
      </c>
      <c r="H4108" s="2">
        <v>141488000</v>
      </c>
      <c r="I4108" s="2">
        <v>147744000</v>
      </c>
      <c r="J4108" s="2">
        <v>152674000</v>
      </c>
      <c r="K4108" s="2">
        <v>157963000</v>
      </c>
      <c r="L4108" s="2">
        <v>161441000</v>
      </c>
      <c r="M4108" s="2">
        <v>164934000</v>
      </c>
      <c r="N4108" s="2">
        <v>168245000</v>
      </c>
      <c r="O4108" s="2">
        <v>171770000</v>
      </c>
      <c r="P4108" s="2">
        <v>172817000</v>
      </c>
      <c r="Q4108" s="2">
        <v>174320000</v>
      </c>
      <c r="R4108" s="2">
        <v>175973000</v>
      </c>
      <c r="S4108" s="2">
        <v>177459000</v>
      </c>
      <c r="T4108" s="2">
        <v>178943000</v>
      </c>
      <c r="U4108" s="2">
        <v>179937000</v>
      </c>
      <c r="V4108" s="2">
        <v>181449000</v>
      </c>
      <c r="W4108" s="2">
        <v>182768000</v>
      </c>
      <c r="X4108" s="2">
        <v>184224000</v>
      </c>
      <c r="Y4108" s="2">
        <v>185814000</v>
      </c>
      <c r="Z4108" s="2">
        <v>187766000</v>
      </c>
      <c r="AA4108" s="2">
        <v>188814000</v>
      </c>
      <c r="AB4108" s="2">
        <v>190197000</v>
      </c>
      <c r="AC4108" s="2">
        <v>190614000</v>
      </c>
      <c r="AD4108" s="2">
        <v>191339000</v>
      </c>
      <c r="AE4108" s="2">
        <v>191866000</v>
      </c>
      <c r="AF4108" s="2">
        <v>192123000</v>
      </c>
      <c r="AG4108" s="2">
        <v>192695000</v>
      </c>
    </row>
    <row r="4109" spans="1:33">
      <c r="A4109" s="115" t="s">
        <v>5828</v>
      </c>
      <c r="B4109" s="115" t="s">
        <v>19</v>
      </c>
      <c r="C4109" s="2">
        <v>454059000</v>
      </c>
      <c r="D4109" s="2">
        <v>444580000</v>
      </c>
      <c r="E4109" s="2">
        <v>385915000</v>
      </c>
      <c r="F4109" s="2">
        <v>425680000</v>
      </c>
      <c r="G4109" s="2">
        <v>462607000</v>
      </c>
      <c r="H4109" s="2">
        <v>484244000</v>
      </c>
      <c r="I4109" s="2">
        <v>505657000</v>
      </c>
      <c r="J4109" s="2">
        <v>522530000</v>
      </c>
      <c r="K4109" s="2">
        <v>540631000</v>
      </c>
      <c r="L4109" s="2">
        <v>552535000</v>
      </c>
      <c r="M4109" s="2">
        <v>564490000</v>
      </c>
      <c r="N4109" s="2">
        <v>575821000</v>
      </c>
      <c r="O4109" s="2">
        <v>587885000</v>
      </c>
      <c r="P4109" s="2">
        <v>591470000</v>
      </c>
      <c r="Q4109" s="2">
        <v>596614000</v>
      </c>
      <c r="R4109" s="2">
        <v>602271000</v>
      </c>
      <c r="S4109" s="2">
        <v>607357000</v>
      </c>
      <c r="T4109" s="2">
        <v>612437000</v>
      </c>
      <c r="U4109" s="2">
        <v>615838000</v>
      </c>
      <c r="V4109" s="2">
        <v>621014000</v>
      </c>
      <c r="W4109" s="2">
        <v>625525000</v>
      </c>
      <c r="X4109" s="2">
        <v>630509000</v>
      </c>
      <c r="Y4109" s="2">
        <v>635953000</v>
      </c>
      <c r="Z4109" s="2">
        <v>642631000</v>
      </c>
      <c r="AA4109" s="2">
        <v>646218000</v>
      </c>
      <c r="AB4109" s="2">
        <v>650953000</v>
      </c>
      <c r="AC4109" s="2">
        <v>652380000</v>
      </c>
      <c r="AD4109" s="2">
        <v>654861000</v>
      </c>
      <c r="AE4109" s="2">
        <v>656664000</v>
      </c>
      <c r="AF4109" s="2">
        <v>657543000</v>
      </c>
      <c r="AG4109" s="2">
        <v>659503000</v>
      </c>
    </row>
    <row r="4110" spans="1:33">
      <c r="A4110" s="115" t="s">
        <v>5829</v>
      </c>
      <c r="B4110" s="115" t="s">
        <v>19</v>
      </c>
      <c r="C4110" s="2">
        <v>35844700</v>
      </c>
      <c r="D4110" s="2">
        <v>35096300</v>
      </c>
      <c r="E4110" s="2">
        <v>30465200</v>
      </c>
      <c r="F4110" s="2">
        <v>33604300</v>
      </c>
      <c r="G4110" s="2">
        <v>36519400</v>
      </c>
      <c r="H4110" s="2">
        <v>38227500</v>
      </c>
      <c r="I4110" s="2">
        <v>39917900</v>
      </c>
      <c r="J4110" s="2">
        <v>41249900</v>
      </c>
      <c r="K4110" s="2">
        <v>42678900</v>
      </c>
      <c r="L4110" s="2">
        <v>43618600</v>
      </c>
      <c r="M4110" s="2">
        <v>44562400</v>
      </c>
      <c r="N4110" s="2">
        <v>45456900</v>
      </c>
      <c r="O4110" s="2">
        <v>46409200</v>
      </c>
      <c r="P4110" s="2">
        <v>46692200</v>
      </c>
      <c r="Q4110" s="2">
        <v>47098300</v>
      </c>
      <c r="R4110" s="2">
        <v>47544900</v>
      </c>
      <c r="S4110" s="2">
        <v>47946400</v>
      </c>
      <c r="T4110" s="2">
        <v>48347400</v>
      </c>
      <c r="U4110" s="2">
        <v>48615900</v>
      </c>
      <c r="V4110" s="2">
        <v>49024500</v>
      </c>
      <c r="W4110" s="2">
        <v>49380700</v>
      </c>
      <c r="X4110" s="2">
        <v>49774100</v>
      </c>
      <c r="Y4110" s="2">
        <v>50203800</v>
      </c>
      <c r="Z4110" s="2">
        <v>50731000</v>
      </c>
      <c r="AA4110" s="2">
        <v>51014200</v>
      </c>
      <c r="AB4110" s="2">
        <v>51388000</v>
      </c>
      <c r="AC4110" s="2">
        <v>51500700</v>
      </c>
      <c r="AD4110" s="2">
        <v>51696500</v>
      </c>
      <c r="AE4110" s="2">
        <v>51838800</v>
      </c>
      <c r="AF4110" s="2">
        <v>51908200</v>
      </c>
      <c r="AG4110" s="2">
        <v>52062900</v>
      </c>
    </row>
    <row r="4111" spans="1:33">
      <c r="A4111" s="115" t="s">
        <v>5830</v>
      </c>
      <c r="B4111" s="115" t="s">
        <v>19</v>
      </c>
      <c r="C4111" s="2">
        <v>31875400</v>
      </c>
      <c r="D4111" s="2">
        <v>31209900</v>
      </c>
      <c r="E4111" s="2">
        <v>27091600</v>
      </c>
      <c r="F4111" s="2">
        <v>29883100</v>
      </c>
      <c r="G4111" s="2">
        <v>32475400</v>
      </c>
      <c r="H4111" s="2">
        <v>33994300</v>
      </c>
      <c r="I4111" s="2">
        <v>35497600</v>
      </c>
      <c r="J4111" s="2">
        <v>36682100</v>
      </c>
      <c r="K4111" s="2">
        <v>37952800</v>
      </c>
      <c r="L4111" s="2">
        <v>38788500</v>
      </c>
      <c r="M4111" s="2">
        <v>39627700</v>
      </c>
      <c r="N4111" s="2">
        <v>40423200</v>
      </c>
      <c r="O4111" s="2">
        <v>41270100</v>
      </c>
      <c r="P4111" s="2">
        <v>41521700</v>
      </c>
      <c r="Q4111" s="2">
        <v>41882800</v>
      </c>
      <c r="R4111" s="2">
        <v>42280000</v>
      </c>
      <c r="S4111" s="2">
        <v>42637000</v>
      </c>
      <c r="T4111" s="2">
        <v>42993600</v>
      </c>
      <c r="U4111" s="2">
        <v>43232400</v>
      </c>
      <c r="V4111" s="2">
        <v>43595700</v>
      </c>
      <c r="W4111" s="2">
        <v>43912500</v>
      </c>
      <c r="X4111" s="2">
        <v>44262300</v>
      </c>
      <c r="Y4111" s="2">
        <v>44644500</v>
      </c>
      <c r="Z4111" s="2">
        <v>45113300</v>
      </c>
      <c r="AA4111" s="2">
        <v>45365100</v>
      </c>
      <c r="AB4111" s="2">
        <v>45697500</v>
      </c>
      <c r="AC4111" s="2">
        <v>45797700</v>
      </c>
      <c r="AD4111" s="2">
        <v>45971800</v>
      </c>
      <c r="AE4111" s="2">
        <v>46098400</v>
      </c>
      <c r="AF4111" s="2">
        <v>46160100</v>
      </c>
      <c r="AG4111" s="2">
        <v>46297700</v>
      </c>
    </row>
    <row r="4112" spans="1:33">
      <c r="A4112" s="115" t="s">
        <v>5831</v>
      </c>
      <c r="B4112" s="115" t="s">
        <v>19</v>
      </c>
      <c r="C4112" s="2">
        <v>96527600</v>
      </c>
      <c r="D4112" s="2">
        <v>94512400</v>
      </c>
      <c r="E4112" s="2">
        <v>82041000</v>
      </c>
      <c r="F4112" s="2">
        <v>90494500</v>
      </c>
      <c r="G4112" s="2">
        <v>98344700</v>
      </c>
      <c r="H4112" s="2">
        <v>102944000</v>
      </c>
      <c r="I4112" s="2">
        <v>107497000</v>
      </c>
      <c r="J4112" s="2">
        <v>111084000</v>
      </c>
      <c r="K4112" s="2">
        <v>114932000</v>
      </c>
      <c r="L4112" s="2">
        <v>117462000</v>
      </c>
      <c r="M4112" s="2">
        <v>120004000</v>
      </c>
      <c r="N4112" s="2">
        <v>122413000</v>
      </c>
      <c r="O4112" s="2">
        <v>124977000</v>
      </c>
      <c r="P4112" s="2">
        <v>125739000</v>
      </c>
      <c r="Q4112" s="2">
        <v>126833000</v>
      </c>
      <c r="R4112" s="2">
        <v>128036000</v>
      </c>
      <c r="S4112" s="2">
        <v>129117000</v>
      </c>
      <c r="T4112" s="2">
        <v>130197000</v>
      </c>
      <c r="U4112" s="2">
        <v>130920000</v>
      </c>
      <c r="V4112" s="2">
        <v>132020000</v>
      </c>
      <c r="W4112" s="2">
        <v>132979000</v>
      </c>
      <c r="X4112" s="2">
        <v>134039000</v>
      </c>
      <c r="Y4112" s="2">
        <v>135196000</v>
      </c>
      <c r="Z4112" s="2">
        <v>136616000</v>
      </c>
      <c r="AA4112" s="2">
        <v>137378000</v>
      </c>
      <c r="AB4112" s="2">
        <v>138385000</v>
      </c>
      <c r="AC4112" s="2">
        <v>138688000</v>
      </c>
      <c r="AD4112" s="2">
        <v>139216000</v>
      </c>
      <c r="AE4112" s="2">
        <v>139599000</v>
      </c>
      <c r="AF4112" s="2">
        <v>139786000</v>
      </c>
      <c r="AG4112" s="2">
        <v>140203000</v>
      </c>
    </row>
    <row r="4113" spans="1:33">
      <c r="A4113" s="115" t="s">
        <v>5832</v>
      </c>
      <c r="B4113" s="115" t="s">
        <v>19</v>
      </c>
      <c r="C4113" s="2">
        <v>7454180</v>
      </c>
      <c r="D4113" s="2">
        <v>7298560</v>
      </c>
      <c r="E4113" s="2">
        <v>6335470</v>
      </c>
      <c r="F4113" s="2">
        <v>6988280</v>
      </c>
      <c r="G4113" s="2">
        <v>7594500</v>
      </c>
      <c r="H4113" s="2">
        <v>7949710</v>
      </c>
      <c r="I4113" s="2">
        <v>8301240</v>
      </c>
      <c r="J4113" s="2">
        <v>8578250</v>
      </c>
      <c r="K4113" s="2">
        <v>8875420</v>
      </c>
      <c r="L4113" s="2">
        <v>9070840</v>
      </c>
      <c r="M4113" s="2">
        <v>9267100</v>
      </c>
      <c r="N4113" s="2">
        <v>9453120</v>
      </c>
      <c r="O4113" s="2">
        <v>9651170</v>
      </c>
      <c r="P4113" s="2">
        <v>9710020</v>
      </c>
      <c r="Q4113" s="2">
        <v>9794470</v>
      </c>
      <c r="R4113" s="2">
        <v>9887340</v>
      </c>
      <c r="S4113" s="2">
        <v>9970840</v>
      </c>
      <c r="T4113" s="2">
        <v>10054200</v>
      </c>
      <c r="U4113" s="2">
        <v>10110100</v>
      </c>
      <c r="V4113" s="2">
        <v>10195000</v>
      </c>
      <c r="W4113" s="2">
        <v>10269100</v>
      </c>
      <c r="X4113" s="2">
        <v>10350900</v>
      </c>
      <c r="Y4113" s="2">
        <v>10440300</v>
      </c>
      <c r="Z4113" s="2">
        <v>10549900</v>
      </c>
      <c r="AA4113" s="2">
        <v>10608800</v>
      </c>
      <c r="AB4113" s="2">
        <v>10686500</v>
      </c>
      <c r="AC4113" s="2">
        <v>10710000</v>
      </c>
      <c r="AD4113" s="2">
        <v>10750700</v>
      </c>
      <c r="AE4113" s="2">
        <v>10780300</v>
      </c>
      <c r="AF4113" s="2">
        <v>10794700</v>
      </c>
      <c r="AG4113" s="2">
        <v>10826900</v>
      </c>
    </row>
    <row r="4114" spans="1:33">
      <c r="A4114" s="115" t="s">
        <v>5833</v>
      </c>
      <c r="B4114" s="115" t="s">
        <v>19</v>
      </c>
      <c r="C4114" s="2">
        <v>6364310</v>
      </c>
      <c r="D4114" s="2">
        <v>6231440</v>
      </c>
      <c r="E4114" s="2">
        <v>5409170</v>
      </c>
      <c r="F4114" s="2">
        <v>5966530</v>
      </c>
      <c r="G4114" s="2">
        <v>6484120</v>
      </c>
      <c r="H4114" s="2">
        <v>6787390</v>
      </c>
      <c r="I4114" s="2">
        <v>7087520</v>
      </c>
      <c r="J4114" s="2">
        <v>7324030</v>
      </c>
      <c r="K4114" s="2">
        <v>7577750</v>
      </c>
      <c r="L4114" s="2">
        <v>7744590</v>
      </c>
      <c r="M4114" s="2">
        <v>7912160</v>
      </c>
      <c r="N4114" s="2">
        <v>8070980</v>
      </c>
      <c r="O4114" s="2">
        <v>8240080</v>
      </c>
      <c r="P4114" s="2">
        <v>8290320</v>
      </c>
      <c r="Q4114" s="2">
        <v>8362420</v>
      </c>
      <c r="R4114" s="2">
        <v>8441720</v>
      </c>
      <c r="S4114" s="2">
        <v>8513010</v>
      </c>
      <c r="T4114" s="2">
        <v>8584200</v>
      </c>
      <c r="U4114" s="2">
        <v>8631870</v>
      </c>
      <c r="V4114" s="2">
        <v>8704420</v>
      </c>
      <c r="W4114" s="2">
        <v>8767660</v>
      </c>
      <c r="X4114" s="2">
        <v>8837510</v>
      </c>
      <c r="Y4114" s="2">
        <v>8913820</v>
      </c>
      <c r="Z4114" s="2">
        <v>9007420</v>
      </c>
      <c r="AA4114" s="2">
        <v>9057700</v>
      </c>
      <c r="AB4114" s="2">
        <v>9124070</v>
      </c>
      <c r="AC4114" s="2">
        <v>9144070</v>
      </c>
      <c r="AD4114" s="2">
        <v>9178840</v>
      </c>
      <c r="AE4114" s="2">
        <v>9204120</v>
      </c>
      <c r="AF4114" s="2">
        <v>9216440</v>
      </c>
      <c r="AG4114" s="2">
        <v>9243910</v>
      </c>
    </row>
    <row r="4115" spans="1:33">
      <c r="A4115" s="115" t="s">
        <v>5834</v>
      </c>
      <c r="B4115" s="115" t="s">
        <v>19</v>
      </c>
      <c r="C4115" s="2">
        <v>40365600</v>
      </c>
      <c r="D4115" s="2">
        <v>39522900</v>
      </c>
      <c r="E4115" s="2">
        <v>34307600</v>
      </c>
      <c r="F4115" s="2">
        <v>37842700</v>
      </c>
      <c r="G4115" s="2">
        <v>41125500</v>
      </c>
      <c r="H4115" s="2">
        <v>43049000</v>
      </c>
      <c r="I4115" s="2">
        <v>44952600</v>
      </c>
      <c r="J4115" s="2">
        <v>46452600</v>
      </c>
      <c r="K4115" s="2">
        <v>48061800</v>
      </c>
      <c r="L4115" s="2">
        <v>49120000</v>
      </c>
      <c r="M4115" s="2">
        <v>50182800</v>
      </c>
      <c r="N4115" s="2">
        <v>51190200</v>
      </c>
      <c r="O4115" s="2">
        <v>52262700</v>
      </c>
      <c r="P4115" s="2">
        <v>52581300</v>
      </c>
      <c r="Q4115" s="2">
        <v>53038600</v>
      </c>
      <c r="R4115" s="2">
        <v>53541600</v>
      </c>
      <c r="S4115" s="2">
        <v>53993700</v>
      </c>
      <c r="T4115" s="2">
        <v>54445300</v>
      </c>
      <c r="U4115" s="2">
        <v>54747600</v>
      </c>
      <c r="V4115" s="2">
        <v>55207800</v>
      </c>
      <c r="W4115" s="2">
        <v>55608800</v>
      </c>
      <c r="X4115" s="2">
        <v>56051900</v>
      </c>
      <c r="Y4115" s="2">
        <v>56535800</v>
      </c>
      <c r="Z4115" s="2">
        <v>57129500</v>
      </c>
      <c r="AA4115" s="2">
        <v>57448400</v>
      </c>
      <c r="AB4115" s="2">
        <v>57869300</v>
      </c>
      <c r="AC4115" s="2">
        <v>57996200</v>
      </c>
      <c r="AD4115" s="2">
        <v>58216700</v>
      </c>
      <c r="AE4115" s="2">
        <v>58377100</v>
      </c>
      <c r="AF4115" s="2">
        <v>58455200</v>
      </c>
      <c r="AG4115" s="2">
        <v>58629400</v>
      </c>
    </row>
    <row r="4116" spans="1:33">
      <c r="A4116" s="115" t="s">
        <v>5835</v>
      </c>
      <c r="B4116" s="115" t="s">
        <v>19</v>
      </c>
      <c r="C4116" s="2">
        <v>8073120</v>
      </c>
      <c r="D4116" s="2">
        <v>7904580</v>
      </c>
      <c r="E4116" s="2">
        <v>6861530</v>
      </c>
      <c r="F4116" s="2">
        <v>7568540</v>
      </c>
      <c r="G4116" s="2">
        <v>8225090</v>
      </c>
      <c r="H4116" s="2">
        <v>8609800</v>
      </c>
      <c r="I4116" s="2">
        <v>8990520</v>
      </c>
      <c r="J4116" s="2">
        <v>9290530</v>
      </c>
      <c r="K4116" s="2">
        <v>9612360</v>
      </c>
      <c r="L4116" s="2">
        <v>9824010</v>
      </c>
      <c r="M4116" s="2">
        <v>10036600</v>
      </c>
      <c r="N4116" s="2">
        <v>10238000</v>
      </c>
      <c r="O4116" s="2">
        <v>10452500</v>
      </c>
      <c r="P4116" s="2">
        <v>10516300</v>
      </c>
      <c r="Q4116" s="2">
        <v>10607700</v>
      </c>
      <c r="R4116" s="2">
        <v>10708300</v>
      </c>
      <c r="S4116" s="2">
        <v>10798700</v>
      </c>
      <c r="T4116" s="2">
        <v>10889100</v>
      </c>
      <c r="U4116" s="2">
        <v>10949500</v>
      </c>
      <c r="V4116" s="2">
        <v>11041600</v>
      </c>
      <c r="W4116" s="2">
        <v>11121800</v>
      </c>
      <c r="X4116" s="2">
        <v>11210400</v>
      </c>
      <c r="Y4116" s="2">
        <v>11307200</v>
      </c>
      <c r="Z4116" s="2">
        <v>11425900</v>
      </c>
      <c r="AA4116" s="2">
        <v>11489700</v>
      </c>
      <c r="AB4116" s="2">
        <v>11573900</v>
      </c>
      <c r="AC4116" s="2">
        <v>11599200</v>
      </c>
      <c r="AD4116" s="2">
        <v>11643300</v>
      </c>
      <c r="AE4116" s="2">
        <v>11675400</v>
      </c>
      <c r="AF4116" s="2">
        <v>11691000</v>
      </c>
      <c r="AG4116" s="2">
        <v>11725900</v>
      </c>
    </row>
    <row r="4117" spans="1:33">
      <c r="A4117" s="115" t="s">
        <v>5836</v>
      </c>
      <c r="B4117" s="115" t="s">
        <v>19</v>
      </c>
      <c r="C4117" s="115">
        <v>0</v>
      </c>
      <c r="D4117" s="115">
        <v>0</v>
      </c>
      <c r="E4117" s="115">
        <v>0</v>
      </c>
      <c r="F4117" s="115">
        <v>0</v>
      </c>
      <c r="G4117" s="115">
        <v>0</v>
      </c>
      <c r="H4117" s="115">
        <v>0</v>
      </c>
      <c r="I4117" s="115">
        <v>0</v>
      </c>
      <c r="J4117" s="115">
        <v>0</v>
      </c>
      <c r="K4117" s="115">
        <v>0</v>
      </c>
      <c r="L4117" s="115">
        <v>0</v>
      </c>
      <c r="M4117" s="115">
        <v>0</v>
      </c>
      <c r="N4117" s="115">
        <v>0</v>
      </c>
      <c r="O4117" s="115">
        <v>0</v>
      </c>
      <c r="P4117" s="115">
        <v>0</v>
      </c>
      <c r="Q4117" s="115">
        <v>0</v>
      </c>
      <c r="R4117" s="115">
        <v>0</v>
      </c>
      <c r="S4117" s="115">
        <v>0</v>
      </c>
      <c r="T4117" s="115">
        <v>0</v>
      </c>
      <c r="U4117" s="115">
        <v>0</v>
      </c>
      <c r="V4117" s="115">
        <v>0</v>
      </c>
      <c r="W4117" s="115">
        <v>0</v>
      </c>
      <c r="X4117" s="115">
        <v>0</v>
      </c>
      <c r="Y4117" s="115">
        <v>0</v>
      </c>
      <c r="Z4117" s="115">
        <v>0</v>
      </c>
      <c r="AA4117" s="115">
        <v>0</v>
      </c>
      <c r="AB4117" s="115">
        <v>0</v>
      </c>
      <c r="AC4117" s="115">
        <v>0</v>
      </c>
      <c r="AD4117" s="115">
        <v>0</v>
      </c>
      <c r="AE4117" s="115">
        <v>0</v>
      </c>
      <c r="AF4117" s="115">
        <v>0</v>
      </c>
      <c r="AG4117" s="115">
        <v>0</v>
      </c>
    </row>
    <row r="4118" spans="1:33">
      <c r="A4118" s="115" t="s">
        <v>5837</v>
      </c>
      <c r="B4118" s="115" t="s">
        <v>19</v>
      </c>
      <c r="C4118" s="2">
        <v>1428830000000</v>
      </c>
      <c r="D4118" s="2">
        <v>1399200000000</v>
      </c>
      <c r="E4118" s="2">
        <v>1214620000000</v>
      </c>
      <c r="F4118" s="2">
        <v>1339790000000</v>
      </c>
      <c r="G4118" s="2">
        <v>1456020000000</v>
      </c>
      <c r="H4118" s="2">
        <v>1524110000000</v>
      </c>
      <c r="I4118" s="2">
        <v>1591500000000</v>
      </c>
      <c r="J4118" s="2">
        <v>1644600000000</v>
      </c>
      <c r="K4118" s="2">
        <v>1701570000000</v>
      </c>
      <c r="L4118" s="2">
        <v>1739040000000</v>
      </c>
      <c r="M4118" s="2">
        <v>1776670000000</v>
      </c>
      <c r="N4118" s="2">
        <v>1812330000000</v>
      </c>
      <c r="O4118" s="2">
        <v>1850300000000</v>
      </c>
      <c r="P4118" s="2">
        <v>1861580000000</v>
      </c>
      <c r="Q4118" s="2">
        <v>1877760000000</v>
      </c>
      <c r="R4118" s="2">
        <v>1895570000000</v>
      </c>
      <c r="S4118" s="2">
        <v>1911570000000</v>
      </c>
      <c r="T4118" s="2">
        <v>1927560000000</v>
      </c>
      <c r="U4118" s="2">
        <v>1938270000000</v>
      </c>
      <c r="V4118" s="2">
        <v>1954560000000</v>
      </c>
      <c r="W4118" s="2">
        <v>1968750000000</v>
      </c>
      <c r="X4118" s="2">
        <v>1984440000000</v>
      </c>
      <c r="Y4118" s="2">
        <v>2001560000000</v>
      </c>
      <c r="Z4118" s="2">
        <v>2022590000000</v>
      </c>
      <c r="AA4118" s="2">
        <v>2033870000000</v>
      </c>
      <c r="AB4118" s="2">
        <v>2048770000000</v>
      </c>
      <c r="AC4118" s="2">
        <v>2053270000000</v>
      </c>
      <c r="AD4118" s="2">
        <v>2061060000000</v>
      </c>
      <c r="AE4118" s="2">
        <v>2066750000000</v>
      </c>
      <c r="AF4118" s="2">
        <v>2069520000000</v>
      </c>
      <c r="AG4118" s="2">
        <v>2075670000000</v>
      </c>
    </row>
    <row r="4119" spans="1:33">
      <c r="A4119" s="115" t="s">
        <v>5838</v>
      </c>
      <c r="B4119" s="115" t="s">
        <v>19</v>
      </c>
      <c r="C4119" s="2">
        <v>40619900</v>
      </c>
      <c r="D4119" s="2">
        <v>39777700</v>
      </c>
      <c r="E4119" s="2">
        <v>34530200</v>
      </c>
      <c r="F4119" s="2">
        <v>38088500</v>
      </c>
      <c r="G4119" s="2">
        <v>41392900</v>
      </c>
      <c r="H4119" s="2">
        <v>43328500</v>
      </c>
      <c r="I4119" s="2">
        <v>45244300</v>
      </c>
      <c r="J4119" s="2">
        <v>46754000</v>
      </c>
      <c r="K4119" s="2">
        <v>48373700</v>
      </c>
      <c r="L4119" s="2">
        <v>49438700</v>
      </c>
      <c r="M4119" s="2">
        <v>50508400</v>
      </c>
      <c r="N4119" s="2">
        <v>51522300</v>
      </c>
      <c r="O4119" s="2">
        <v>52601700</v>
      </c>
      <c r="P4119" s="2">
        <v>52922400</v>
      </c>
      <c r="Q4119" s="2">
        <v>53382500</v>
      </c>
      <c r="R4119" s="2">
        <v>53888700</v>
      </c>
      <c r="S4119" s="2">
        <v>54343500</v>
      </c>
      <c r="T4119" s="2">
        <v>54798100</v>
      </c>
      <c r="U4119" s="2">
        <v>55102500</v>
      </c>
      <c r="V4119" s="2">
        <v>55565600</v>
      </c>
      <c r="W4119" s="2">
        <v>55969100</v>
      </c>
      <c r="X4119" s="2">
        <v>56415200</v>
      </c>
      <c r="Y4119" s="2">
        <v>56902000</v>
      </c>
      <c r="Z4119" s="2">
        <v>57499600</v>
      </c>
      <c r="AA4119" s="2">
        <v>57820500</v>
      </c>
      <c r="AB4119" s="2">
        <v>58243900</v>
      </c>
      <c r="AC4119" s="2">
        <v>58371800</v>
      </c>
      <c r="AD4119" s="2">
        <v>58593400</v>
      </c>
      <c r="AE4119" s="2">
        <v>58755000</v>
      </c>
      <c r="AF4119" s="2">
        <v>58833800</v>
      </c>
      <c r="AG4119" s="2">
        <v>59008900</v>
      </c>
    </row>
    <row r="4120" spans="1:33">
      <c r="A4120" s="115" t="s">
        <v>5839</v>
      </c>
      <c r="B4120" s="115" t="s">
        <v>19</v>
      </c>
      <c r="C4120" s="2">
        <v>187593000</v>
      </c>
      <c r="D4120" s="2">
        <v>183704000</v>
      </c>
      <c r="E4120" s="2">
        <v>159470000</v>
      </c>
      <c r="F4120" s="2">
        <v>175903000</v>
      </c>
      <c r="G4120" s="2">
        <v>191163000</v>
      </c>
      <c r="H4120" s="2">
        <v>200102000</v>
      </c>
      <c r="I4120" s="2">
        <v>208950000</v>
      </c>
      <c r="J4120" s="2">
        <v>215922000</v>
      </c>
      <c r="K4120" s="2">
        <v>223402000</v>
      </c>
      <c r="L4120" s="2">
        <v>228321000</v>
      </c>
      <c r="M4120" s="2">
        <v>233261000</v>
      </c>
      <c r="N4120" s="2">
        <v>237944000</v>
      </c>
      <c r="O4120" s="2">
        <v>242928000</v>
      </c>
      <c r="P4120" s="2">
        <v>244410000</v>
      </c>
      <c r="Q4120" s="2">
        <v>246535000</v>
      </c>
      <c r="R4120" s="2">
        <v>248872000</v>
      </c>
      <c r="S4120" s="2">
        <v>250973000</v>
      </c>
      <c r="T4120" s="2">
        <v>253072000</v>
      </c>
      <c r="U4120" s="2">
        <v>254478000</v>
      </c>
      <c r="V4120" s="2">
        <v>256617000</v>
      </c>
      <c r="W4120" s="2">
        <v>258480000</v>
      </c>
      <c r="X4120" s="2">
        <v>260540000</v>
      </c>
      <c r="Y4120" s="2">
        <v>262789000</v>
      </c>
      <c r="Z4120" s="2">
        <v>265549000</v>
      </c>
      <c r="AA4120" s="2">
        <v>267031000</v>
      </c>
      <c r="AB4120" s="2">
        <v>268986000</v>
      </c>
      <c r="AC4120" s="2">
        <v>269577000</v>
      </c>
      <c r="AD4120" s="2">
        <v>270600000</v>
      </c>
      <c r="AE4120" s="2">
        <v>271346000</v>
      </c>
      <c r="AF4120" s="2">
        <v>271710000</v>
      </c>
      <c r="AG4120" s="2">
        <v>272519000</v>
      </c>
    </row>
    <row r="4121" spans="1:33">
      <c r="A4121" s="115" t="s">
        <v>5840</v>
      </c>
      <c r="B4121" s="115" t="s">
        <v>19</v>
      </c>
      <c r="C4121" s="2">
        <v>642041000</v>
      </c>
      <c r="D4121" s="2">
        <v>628729000</v>
      </c>
      <c r="E4121" s="2">
        <v>545788000</v>
      </c>
      <c r="F4121" s="2">
        <v>602031000</v>
      </c>
      <c r="G4121" s="2">
        <v>654260000</v>
      </c>
      <c r="H4121" s="2">
        <v>684854000</v>
      </c>
      <c r="I4121" s="2">
        <v>715136000</v>
      </c>
      <c r="J4121" s="2">
        <v>738998000</v>
      </c>
      <c r="K4121" s="2">
        <v>764598000</v>
      </c>
      <c r="L4121" s="2">
        <v>781433000</v>
      </c>
      <c r="M4121" s="2">
        <v>798341000</v>
      </c>
      <c r="N4121" s="2">
        <v>814365000</v>
      </c>
      <c r="O4121" s="2">
        <v>831426000</v>
      </c>
      <c r="P4121" s="2">
        <v>836496000</v>
      </c>
      <c r="Q4121" s="2">
        <v>843769000</v>
      </c>
      <c r="R4121" s="2">
        <v>851769000</v>
      </c>
      <c r="S4121" s="2">
        <v>858957000</v>
      </c>
      <c r="T4121" s="2">
        <v>866144000</v>
      </c>
      <c r="U4121" s="2">
        <v>870955000</v>
      </c>
      <c r="V4121" s="2">
        <v>878275000</v>
      </c>
      <c r="W4121" s="2">
        <v>884653000</v>
      </c>
      <c r="X4121" s="2">
        <v>891703000</v>
      </c>
      <c r="Y4121" s="2">
        <v>899398000</v>
      </c>
      <c r="Z4121" s="2">
        <v>908844000</v>
      </c>
      <c r="AA4121" s="2">
        <v>913917000</v>
      </c>
      <c r="AB4121" s="2">
        <v>920609000</v>
      </c>
      <c r="AC4121" s="2">
        <v>922630000</v>
      </c>
      <c r="AD4121" s="2">
        <v>926133000</v>
      </c>
      <c r="AE4121" s="2">
        <v>928687000</v>
      </c>
      <c r="AF4121" s="2">
        <v>929933000</v>
      </c>
      <c r="AG4121" s="2">
        <v>932699000</v>
      </c>
    </row>
    <row r="4122" spans="1:33">
      <c r="A4122" s="115" t="s">
        <v>5841</v>
      </c>
      <c r="B4122" s="115" t="s">
        <v>19</v>
      </c>
      <c r="C4122" s="2">
        <v>50684500</v>
      </c>
      <c r="D4122" s="2">
        <v>49633600</v>
      </c>
      <c r="E4122" s="2">
        <v>43086000</v>
      </c>
      <c r="F4122" s="2">
        <v>47525900</v>
      </c>
      <c r="G4122" s="2">
        <v>51649000</v>
      </c>
      <c r="H4122" s="2">
        <v>54064200</v>
      </c>
      <c r="I4122" s="2">
        <v>56454800</v>
      </c>
      <c r="J4122" s="2">
        <v>58338500</v>
      </c>
      <c r="K4122" s="2">
        <v>60359400</v>
      </c>
      <c r="L4122" s="2">
        <v>61688400</v>
      </c>
      <c r="M4122" s="2">
        <v>63023200</v>
      </c>
      <c r="N4122" s="2">
        <v>64288200</v>
      </c>
      <c r="O4122" s="2">
        <v>65635000</v>
      </c>
      <c r="P4122" s="2">
        <v>66035200</v>
      </c>
      <c r="Q4122" s="2">
        <v>66609400</v>
      </c>
      <c r="R4122" s="2">
        <v>67240900</v>
      </c>
      <c r="S4122" s="2">
        <v>67808400</v>
      </c>
      <c r="T4122" s="2">
        <v>68375700</v>
      </c>
      <c r="U4122" s="2">
        <v>68755500</v>
      </c>
      <c r="V4122" s="2">
        <v>69333400</v>
      </c>
      <c r="W4122" s="2">
        <v>69836900</v>
      </c>
      <c r="X4122" s="2">
        <v>70393400</v>
      </c>
      <c r="Y4122" s="2">
        <v>71000900</v>
      </c>
      <c r="Z4122" s="2">
        <v>71746600</v>
      </c>
      <c r="AA4122" s="2">
        <v>72147000</v>
      </c>
      <c r="AB4122" s="2">
        <v>72675300</v>
      </c>
      <c r="AC4122" s="2">
        <v>72834900</v>
      </c>
      <c r="AD4122" s="2">
        <v>73111400</v>
      </c>
      <c r="AE4122" s="2">
        <v>73313100</v>
      </c>
      <c r="AF4122" s="2">
        <v>73411400</v>
      </c>
      <c r="AG4122" s="2">
        <v>73629800</v>
      </c>
    </row>
    <row r="4123" spans="1:33">
      <c r="A4123" s="115" t="s">
        <v>5842</v>
      </c>
      <c r="B4123" s="115" t="s">
        <v>19</v>
      </c>
      <c r="C4123" s="2">
        <v>45071900</v>
      </c>
      <c r="D4123" s="2">
        <v>44137400</v>
      </c>
      <c r="E4123" s="2">
        <v>38314800</v>
      </c>
      <c r="F4123" s="2">
        <v>42263100</v>
      </c>
      <c r="G4123" s="2">
        <v>45929600</v>
      </c>
      <c r="H4123" s="2">
        <v>48077400</v>
      </c>
      <c r="I4123" s="2">
        <v>50203200</v>
      </c>
      <c r="J4123" s="2">
        <v>51878300</v>
      </c>
      <c r="K4123" s="2">
        <v>53675500</v>
      </c>
      <c r="L4123" s="2">
        <v>54857300</v>
      </c>
      <c r="M4123" s="2">
        <v>56044300</v>
      </c>
      <c r="N4123" s="2">
        <v>57169200</v>
      </c>
      <c r="O4123" s="2">
        <v>58366900</v>
      </c>
      <c r="P4123" s="2">
        <v>58722700</v>
      </c>
      <c r="Q4123" s="2">
        <v>59233300</v>
      </c>
      <c r="R4123" s="2">
        <v>59795000</v>
      </c>
      <c r="S4123" s="2">
        <v>60299600</v>
      </c>
      <c r="T4123" s="2">
        <v>60804100</v>
      </c>
      <c r="U4123" s="2">
        <v>61141900</v>
      </c>
      <c r="V4123" s="2">
        <v>61655700</v>
      </c>
      <c r="W4123" s="2">
        <v>62103500</v>
      </c>
      <c r="X4123" s="2">
        <v>62598400</v>
      </c>
      <c r="Y4123" s="2">
        <v>63138600</v>
      </c>
      <c r="Z4123" s="2">
        <v>63801700</v>
      </c>
      <c r="AA4123" s="2">
        <v>64157800</v>
      </c>
      <c r="AB4123" s="2">
        <v>64627600</v>
      </c>
      <c r="AC4123" s="2">
        <v>64769500</v>
      </c>
      <c r="AD4123" s="2">
        <v>65015400</v>
      </c>
      <c r="AE4123" s="2">
        <v>65194700</v>
      </c>
      <c r="AF4123" s="2">
        <v>65282100</v>
      </c>
      <c r="AG4123" s="2">
        <v>65476300</v>
      </c>
    </row>
    <row r="4124" spans="1:33">
      <c r="A4124" s="115" t="s">
        <v>5843</v>
      </c>
      <c r="B4124" s="115" t="s">
        <v>19</v>
      </c>
      <c r="C4124" s="2">
        <v>136490000</v>
      </c>
      <c r="D4124" s="2">
        <v>133660000</v>
      </c>
      <c r="E4124" s="2">
        <v>116028000</v>
      </c>
      <c r="F4124" s="2">
        <v>127985000</v>
      </c>
      <c r="G4124" s="2">
        <v>139088000</v>
      </c>
      <c r="H4124" s="2">
        <v>145592000</v>
      </c>
      <c r="I4124" s="2">
        <v>152029000</v>
      </c>
      <c r="J4124" s="2">
        <v>157102000</v>
      </c>
      <c r="K4124" s="2">
        <v>162545000</v>
      </c>
      <c r="L4124" s="2">
        <v>166123000</v>
      </c>
      <c r="M4124" s="2">
        <v>169718000</v>
      </c>
      <c r="N4124" s="2">
        <v>173124000</v>
      </c>
      <c r="O4124" s="2">
        <v>176751000</v>
      </c>
      <c r="P4124" s="2">
        <v>177829000</v>
      </c>
      <c r="Q4124" s="2">
        <v>179375000</v>
      </c>
      <c r="R4124" s="2">
        <v>181076000</v>
      </c>
      <c r="S4124" s="2">
        <v>182604000</v>
      </c>
      <c r="T4124" s="2">
        <v>184132000</v>
      </c>
      <c r="U4124" s="2">
        <v>185155000</v>
      </c>
      <c r="V4124" s="2">
        <v>186711000</v>
      </c>
      <c r="W4124" s="2">
        <v>188067000</v>
      </c>
      <c r="X4124" s="2">
        <v>189566000</v>
      </c>
      <c r="Y4124" s="2">
        <v>191201000</v>
      </c>
      <c r="Z4124" s="2">
        <v>193210000</v>
      </c>
      <c r="AA4124" s="2">
        <v>194288000</v>
      </c>
      <c r="AB4124" s="2">
        <v>195711000</v>
      </c>
      <c r="AC4124" s="2">
        <v>196140000</v>
      </c>
      <c r="AD4124" s="2">
        <v>196885000</v>
      </c>
      <c r="AE4124" s="2">
        <v>197428000</v>
      </c>
      <c r="AF4124" s="2">
        <v>197693000</v>
      </c>
      <c r="AG4124" s="2">
        <v>198281000</v>
      </c>
    </row>
    <row r="4125" spans="1:33">
      <c r="A4125" s="115" t="s">
        <v>5844</v>
      </c>
      <c r="B4125" s="115" t="s">
        <v>19</v>
      </c>
      <c r="C4125" s="2">
        <v>10540200</v>
      </c>
      <c r="D4125" s="2">
        <v>10321700</v>
      </c>
      <c r="E4125" s="2">
        <v>8960070</v>
      </c>
      <c r="F4125" s="2">
        <v>9883400</v>
      </c>
      <c r="G4125" s="2">
        <v>10740800</v>
      </c>
      <c r="H4125" s="2">
        <v>11243100</v>
      </c>
      <c r="I4125" s="2">
        <v>11740200</v>
      </c>
      <c r="J4125" s="2">
        <v>12132000</v>
      </c>
      <c r="K4125" s="2">
        <v>12552200</v>
      </c>
      <c r="L4125" s="2">
        <v>12828600</v>
      </c>
      <c r="M4125" s="2">
        <v>13106200</v>
      </c>
      <c r="N4125" s="2">
        <v>13369200</v>
      </c>
      <c r="O4125" s="2">
        <v>13649300</v>
      </c>
      <c r="P4125" s="2">
        <v>13732500</v>
      </c>
      <c r="Q4125" s="2">
        <v>13852000</v>
      </c>
      <c r="R4125" s="2">
        <v>13983300</v>
      </c>
      <c r="S4125" s="2">
        <v>14101300</v>
      </c>
      <c r="T4125" s="2">
        <v>14219300</v>
      </c>
      <c r="U4125" s="2">
        <v>14298300</v>
      </c>
      <c r="V4125" s="2">
        <v>14418400</v>
      </c>
      <c r="W4125" s="2">
        <v>14523100</v>
      </c>
      <c r="X4125" s="2">
        <v>14638900</v>
      </c>
      <c r="Y4125" s="2">
        <v>14765200</v>
      </c>
      <c r="Z4125" s="2">
        <v>14920300</v>
      </c>
      <c r="AA4125" s="2">
        <v>15003600</v>
      </c>
      <c r="AB4125" s="2">
        <v>15113400</v>
      </c>
      <c r="AC4125" s="2">
        <v>15146600</v>
      </c>
      <c r="AD4125" s="2">
        <v>15204100</v>
      </c>
      <c r="AE4125" s="2">
        <v>15246000</v>
      </c>
      <c r="AF4125" s="2">
        <v>15266500</v>
      </c>
      <c r="AG4125" s="2">
        <v>15311900</v>
      </c>
    </row>
    <row r="4126" spans="1:33">
      <c r="A4126" s="115" t="s">
        <v>5845</v>
      </c>
      <c r="B4126" s="115" t="s">
        <v>19</v>
      </c>
      <c r="C4126" s="2">
        <v>8999160</v>
      </c>
      <c r="D4126" s="2">
        <v>8812570</v>
      </c>
      <c r="E4126" s="2">
        <v>7650020</v>
      </c>
      <c r="F4126" s="2">
        <v>8438350</v>
      </c>
      <c r="G4126" s="2">
        <v>9170420</v>
      </c>
      <c r="H4126" s="2">
        <v>9599240</v>
      </c>
      <c r="I4126" s="2">
        <v>10023700</v>
      </c>
      <c r="J4126" s="2">
        <v>10358100</v>
      </c>
      <c r="K4126" s="2">
        <v>10717000</v>
      </c>
      <c r="L4126" s="2">
        <v>10952900</v>
      </c>
      <c r="M4126" s="2">
        <v>11189900</v>
      </c>
      <c r="N4126" s="2">
        <v>11414500</v>
      </c>
      <c r="O4126" s="2">
        <v>11653700</v>
      </c>
      <c r="P4126" s="2">
        <v>11724700</v>
      </c>
      <c r="Q4126" s="2">
        <v>11826700</v>
      </c>
      <c r="R4126" s="2">
        <v>11938800</v>
      </c>
      <c r="S4126" s="2">
        <v>12039600</v>
      </c>
      <c r="T4126" s="2">
        <v>12140300</v>
      </c>
      <c r="U4126" s="2">
        <v>12207700</v>
      </c>
      <c r="V4126" s="2">
        <v>12310300</v>
      </c>
      <c r="W4126" s="2">
        <v>12399700</v>
      </c>
      <c r="X4126" s="2">
        <v>12498500</v>
      </c>
      <c r="Y4126" s="2">
        <v>12606400</v>
      </c>
      <c r="Z4126" s="2">
        <v>12738800</v>
      </c>
      <c r="AA4126" s="2">
        <v>12809900</v>
      </c>
      <c r="AB4126" s="2">
        <v>12903700</v>
      </c>
      <c r="AC4126" s="2">
        <v>12932000</v>
      </c>
      <c r="AD4126" s="2">
        <v>12981100</v>
      </c>
      <c r="AE4126" s="2">
        <v>13016900</v>
      </c>
      <c r="AF4126" s="2">
        <v>13034400</v>
      </c>
      <c r="AG4126" s="2">
        <v>13073200</v>
      </c>
    </row>
    <row r="4127" spans="1:33">
      <c r="A4127" s="115" t="s">
        <v>5846</v>
      </c>
      <c r="B4127" s="115" t="s">
        <v>19</v>
      </c>
      <c r="C4127" s="2">
        <v>57077100</v>
      </c>
      <c r="D4127" s="2">
        <v>55893700</v>
      </c>
      <c r="E4127" s="2">
        <v>48520200</v>
      </c>
      <c r="F4127" s="2">
        <v>53520200</v>
      </c>
      <c r="G4127" s="2">
        <v>58163300</v>
      </c>
      <c r="H4127" s="2">
        <v>60883100</v>
      </c>
      <c r="I4127" s="2">
        <v>63575200</v>
      </c>
      <c r="J4127" s="2">
        <v>65696500</v>
      </c>
      <c r="K4127" s="2">
        <v>67972400</v>
      </c>
      <c r="L4127" s="2">
        <v>69468900</v>
      </c>
      <c r="M4127" s="2">
        <v>70972100</v>
      </c>
      <c r="N4127" s="2">
        <v>72396600</v>
      </c>
      <c r="O4127" s="2">
        <v>73913300</v>
      </c>
      <c r="P4127" s="2">
        <v>74364000</v>
      </c>
      <c r="Q4127" s="2">
        <v>75010600</v>
      </c>
      <c r="R4127" s="2">
        <v>75721800</v>
      </c>
      <c r="S4127" s="2">
        <v>76360800</v>
      </c>
      <c r="T4127" s="2">
        <v>76999700</v>
      </c>
      <c r="U4127" s="2">
        <v>77427400</v>
      </c>
      <c r="V4127" s="2">
        <v>78078100</v>
      </c>
      <c r="W4127" s="2">
        <v>78645200</v>
      </c>
      <c r="X4127" s="2">
        <v>79271900</v>
      </c>
      <c r="Y4127" s="2">
        <v>79956000</v>
      </c>
      <c r="Z4127" s="2">
        <v>80795700</v>
      </c>
      <c r="AA4127" s="2">
        <v>81246700</v>
      </c>
      <c r="AB4127" s="2">
        <v>81841600</v>
      </c>
      <c r="AC4127" s="2">
        <v>82021300</v>
      </c>
      <c r="AD4127" s="2">
        <v>82332700</v>
      </c>
      <c r="AE4127" s="2">
        <v>82559800</v>
      </c>
      <c r="AF4127" s="2">
        <v>82670500</v>
      </c>
      <c r="AG4127" s="2">
        <v>82916400</v>
      </c>
    </row>
    <row r="4128" spans="1:33">
      <c r="A4128" s="115" t="s">
        <v>5847</v>
      </c>
      <c r="B4128" s="115" t="s">
        <v>19</v>
      </c>
      <c r="C4128" s="2">
        <v>11415400</v>
      </c>
      <c r="D4128" s="2">
        <v>11178700</v>
      </c>
      <c r="E4128" s="2">
        <v>9704050</v>
      </c>
      <c r="F4128" s="2">
        <v>10704000</v>
      </c>
      <c r="G4128" s="2">
        <v>11632700</v>
      </c>
      <c r="H4128" s="2">
        <v>12176600</v>
      </c>
      <c r="I4128" s="2">
        <v>12715000</v>
      </c>
      <c r="J4128" s="2">
        <v>13139300</v>
      </c>
      <c r="K4128" s="2">
        <v>13594500</v>
      </c>
      <c r="L4128" s="2">
        <v>13893800</v>
      </c>
      <c r="M4128" s="2">
        <v>14194400</v>
      </c>
      <c r="N4128" s="2">
        <v>14479300</v>
      </c>
      <c r="O4128" s="2">
        <v>14782700</v>
      </c>
      <c r="P4128" s="2">
        <v>14872800</v>
      </c>
      <c r="Q4128" s="2">
        <v>15002100</v>
      </c>
      <c r="R4128" s="2">
        <v>15144400</v>
      </c>
      <c r="S4128" s="2">
        <v>15272200</v>
      </c>
      <c r="T4128" s="2">
        <v>15399900</v>
      </c>
      <c r="U4128" s="2">
        <v>15485500</v>
      </c>
      <c r="V4128" s="2">
        <v>15615600</v>
      </c>
      <c r="W4128" s="2">
        <v>15729000</v>
      </c>
      <c r="X4128" s="2">
        <v>15854400</v>
      </c>
      <c r="Y4128" s="2">
        <v>15991200</v>
      </c>
      <c r="Z4128" s="2">
        <v>16159100</v>
      </c>
      <c r="AA4128" s="2">
        <v>16249300</v>
      </c>
      <c r="AB4128" s="2">
        <v>16368300</v>
      </c>
      <c r="AC4128" s="2">
        <v>16404300</v>
      </c>
      <c r="AD4128" s="2">
        <v>16466500</v>
      </c>
      <c r="AE4128" s="2">
        <v>16512000</v>
      </c>
      <c r="AF4128" s="2">
        <v>16534100</v>
      </c>
      <c r="AG4128" s="2">
        <v>16583300</v>
      </c>
    </row>
    <row r="4129" spans="1:33">
      <c r="A4129" s="115" t="s">
        <v>5848</v>
      </c>
      <c r="B4129" s="115" t="s">
        <v>19</v>
      </c>
      <c r="C4129" s="115">
        <v>0</v>
      </c>
      <c r="D4129" s="115">
        <v>0</v>
      </c>
      <c r="E4129" s="115">
        <v>0</v>
      </c>
      <c r="F4129" s="115">
        <v>0</v>
      </c>
      <c r="G4129" s="115">
        <v>0</v>
      </c>
      <c r="H4129" s="115">
        <v>0</v>
      </c>
      <c r="I4129" s="115">
        <v>0</v>
      </c>
      <c r="J4129" s="115">
        <v>0</v>
      </c>
      <c r="K4129" s="115">
        <v>0</v>
      </c>
      <c r="L4129" s="115">
        <v>0</v>
      </c>
      <c r="M4129" s="115">
        <v>0</v>
      </c>
      <c r="N4129" s="115">
        <v>0</v>
      </c>
      <c r="O4129" s="115">
        <v>0</v>
      </c>
      <c r="P4129" s="115">
        <v>0</v>
      </c>
      <c r="Q4129" s="115">
        <v>0</v>
      </c>
      <c r="R4129" s="115">
        <v>0</v>
      </c>
      <c r="S4129" s="115">
        <v>0</v>
      </c>
      <c r="T4129" s="115">
        <v>0</v>
      </c>
      <c r="U4129" s="115">
        <v>0</v>
      </c>
      <c r="V4129" s="115">
        <v>0</v>
      </c>
      <c r="W4129" s="115">
        <v>0</v>
      </c>
      <c r="X4129" s="115">
        <v>0</v>
      </c>
      <c r="Y4129" s="115">
        <v>0</v>
      </c>
      <c r="Z4129" s="115">
        <v>0</v>
      </c>
      <c r="AA4129" s="115">
        <v>0</v>
      </c>
      <c r="AB4129" s="115">
        <v>0</v>
      </c>
      <c r="AC4129" s="115">
        <v>0</v>
      </c>
      <c r="AD4129" s="115">
        <v>0</v>
      </c>
      <c r="AE4129" s="115">
        <v>0</v>
      </c>
      <c r="AF4129" s="115">
        <v>0</v>
      </c>
      <c r="AG4129" s="115">
        <v>0</v>
      </c>
    </row>
    <row r="4130" spans="1:33">
      <c r="A4130" s="115" t="s">
        <v>5849</v>
      </c>
      <c r="B4130" s="115" t="s">
        <v>19</v>
      </c>
      <c r="C4130" s="2">
        <v>2344330000000</v>
      </c>
      <c r="D4130" s="2">
        <v>3029310000000</v>
      </c>
      <c r="E4130" s="2">
        <v>2013510000000</v>
      </c>
      <c r="F4130" s="2">
        <v>1753760000000</v>
      </c>
      <c r="G4130" s="2">
        <v>1514930000000</v>
      </c>
      <c r="H4130" s="2">
        <v>1426190000000</v>
      </c>
      <c r="I4130" s="2">
        <v>1321730000000</v>
      </c>
      <c r="J4130" s="2">
        <v>1353310000000</v>
      </c>
      <c r="K4130" s="2">
        <v>1395970000000</v>
      </c>
      <c r="L4130" s="2">
        <v>1435400000000</v>
      </c>
      <c r="M4130" s="2">
        <v>1454710000000</v>
      </c>
      <c r="N4130" s="2">
        <v>1489530000000</v>
      </c>
      <c r="O4130" s="2">
        <v>1494690000000</v>
      </c>
      <c r="P4130" s="2">
        <v>1503410000000</v>
      </c>
      <c r="Q4130" s="2">
        <v>1496620000000</v>
      </c>
      <c r="R4130" s="2">
        <v>1507300000000</v>
      </c>
      <c r="S4130" s="2">
        <v>1524940000000</v>
      </c>
      <c r="T4130" s="2">
        <v>1510170000000</v>
      </c>
      <c r="U4130" s="2">
        <v>1488060000000</v>
      </c>
      <c r="V4130" s="2">
        <v>1494330000000</v>
      </c>
      <c r="W4130" s="2">
        <v>1456970000000</v>
      </c>
      <c r="X4130" s="2">
        <v>1457600000000</v>
      </c>
      <c r="Y4130" s="2">
        <v>1462170000000</v>
      </c>
      <c r="Z4130" s="2">
        <v>1460350000000</v>
      </c>
      <c r="AA4130" s="2">
        <v>1458450000000</v>
      </c>
      <c r="AB4130" s="2">
        <v>1437050000000</v>
      </c>
      <c r="AC4130" s="2">
        <v>1426780000000</v>
      </c>
      <c r="AD4130" s="2">
        <v>1428280000000</v>
      </c>
      <c r="AE4130" s="2">
        <v>1420030000000</v>
      </c>
      <c r="AF4130" s="2">
        <v>1400660000000</v>
      </c>
      <c r="AG4130" s="2">
        <v>1407100000000</v>
      </c>
    </row>
    <row r="4131" spans="1:33">
      <c r="A4131" s="115" t="s">
        <v>5850</v>
      </c>
      <c r="B4131" s="115" t="s">
        <v>19</v>
      </c>
      <c r="C4131" s="2">
        <v>66646400</v>
      </c>
      <c r="D4131" s="2">
        <v>86119600</v>
      </c>
      <c r="E4131" s="2">
        <v>57241600</v>
      </c>
      <c r="F4131" s="2">
        <v>49857200</v>
      </c>
      <c r="G4131" s="2">
        <v>43067600</v>
      </c>
      <c r="H4131" s="2">
        <v>40544900</v>
      </c>
      <c r="I4131" s="2">
        <v>37575100</v>
      </c>
      <c r="J4131" s="2">
        <v>38472900</v>
      </c>
      <c r="K4131" s="2">
        <v>39685800</v>
      </c>
      <c r="L4131" s="2">
        <v>40806700</v>
      </c>
      <c r="M4131" s="2">
        <v>41355500</v>
      </c>
      <c r="N4131" s="2">
        <v>42345500</v>
      </c>
      <c r="O4131" s="2">
        <v>42492100</v>
      </c>
      <c r="P4131" s="2">
        <v>42740000</v>
      </c>
      <c r="Q4131" s="2">
        <v>42546900</v>
      </c>
      <c r="R4131" s="2">
        <v>42850700</v>
      </c>
      <c r="S4131" s="2">
        <v>43352100</v>
      </c>
      <c r="T4131" s="2">
        <v>42932300</v>
      </c>
      <c r="U4131" s="2">
        <v>42303800</v>
      </c>
      <c r="V4131" s="2">
        <v>42482000</v>
      </c>
      <c r="W4131" s="2">
        <v>41419800</v>
      </c>
      <c r="X4131" s="2">
        <v>41437700</v>
      </c>
      <c r="Y4131" s="2">
        <v>41567600</v>
      </c>
      <c r="Z4131" s="2">
        <v>41515900</v>
      </c>
      <c r="AA4131" s="2">
        <v>41462000</v>
      </c>
      <c r="AB4131" s="2">
        <v>40853500</v>
      </c>
      <c r="AC4131" s="2">
        <v>40561600</v>
      </c>
      <c r="AD4131" s="2">
        <v>40604400</v>
      </c>
      <c r="AE4131" s="2">
        <v>40369600</v>
      </c>
      <c r="AF4131" s="2">
        <v>39819200</v>
      </c>
      <c r="AG4131" s="2">
        <v>40002000</v>
      </c>
    </row>
    <row r="4132" spans="1:33">
      <c r="A4132" s="115" t="s">
        <v>5851</v>
      </c>
      <c r="B4132" s="115" t="s">
        <v>19</v>
      </c>
      <c r="C4132" s="2">
        <v>307791000</v>
      </c>
      <c r="D4132" s="2">
        <v>397723000</v>
      </c>
      <c r="E4132" s="2">
        <v>264357000</v>
      </c>
      <c r="F4132" s="2">
        <v>230254000</v>
      </c>
      <c r="G4132" s="2">
        <v>198898000</v>
      </c>
      <c r="H4132" s="2">
        <v>187247000</v>
      </c>
      <c r="I4132" s="2">
        <v>173532000</v>
      </c>
      <c r="J4132" s="2">
        <v>177678000</v>
      </c>
      <c r="K4132" s="2">
        <v>183280000</v>
      </c>
      <c r="L4132" s="2">
        <v>188456000</v>
      </c>
      <c r="M4132" s="2">
        <v>190991000</v>
      </c>
      <c r="N4132" s="2">
        <v>195563000</v>
      </c>
      <c r="O4132" s="2">
        <v>196240000</v>
      </c>
      <c r="P4132" s="2">
        <v>197385000</v>
      </c>
      <c r="Q4132" s="2">
        <v>196493000</v>
      </c>
      <c r="R4132" s="2">
        <v>197896000</v>
      </c>
      <c r="S4132" s="2">
        <v>200212000</v>
      </c>
      <c r="T4132" s="2">
        <v>198273000</v>
      </c>
      <c r="U4132" s="2">
        <v>195370000</v>
      </c>
      <c r="V4132" s="2">
        <v>196193000</v>
      </c>
      <c r="W4132" s="2">
        <v>191288000</v>
      </c>
      <c r="X4132" s="2">
        <v>191370000</v>
      </c>
      <c r="Y4132" s="2">
        <v>191970000</v>
      </c>
      <c r="Z4132" s="2">
        <v>191732000</v>
      </c>
      <c r="AA4132" s="2">
        <v>191483000</v>
      </c>
      <c r="AB4132" s="2">
        <v>188672000</v>
      </c>
      <c r="AC4132" s="2">
        <v>187324000</v>
      </c>
      <c r="AD4132" s="2">
        <v>187522000</v>
      </c>
      <c r="AE4132" s="2">
        <v>186438000</v>
      </c>
      <c r="AF4132" s="2">
        <v>183895000</v>
      </c>
      <c r="AG4132" s="2">
        <v>184740000</v>
      </c>
    </row>
    <row r="4133" spans="1:33">
      <c r="A4133" s="115" t="s">
        <v>5852</v>
      </c>
      <c r="B4133" s="115" t="s">
        <v>19</v>
      </c>
      <c r="C4133" s="2">
        <v>1053420000</v>
      </c>
      <c r="D4133" s="2">
        <v>1361210000</v>
      </c>
      <c r="E4133" s="2">
        <v>904767000</v>
      </c>
      <c r="F4133" s="2">
        <v>788048000</v>
      </c>
      <c r="G4133" s="2">
        <v>680731000</v>
      </c>
      <c r="H4133" s="2">
        <v>640856000</v>
      </c>
      <c r="I4133" s="2">
        <v>593916000</v>
      </c>
      <c r="J4133" s="2">
        <v>608107000</v>
      </c>
      <c r="K4133" s="2">
        <v>627278000</v>
      </c>
      <c r="L4133" s="2">
        <v>644995000</v>
      </c>
      <c r="M4133" s="2">
        <v>653669000</v>
      </c>
      <c r="N4133" s="2">
        <v>669317000</v>
      </c>
      <c r="O4133" s="2">
        <v>671635000</v>
      </c>
      <c r="P4133" s="2">
        <v>675551000</v>
      </c>
      <c r="Q4133" s="2">
        <v>672501000</v>
      </c>
      <c r="R4133" s="2">
        <v>677302000</v>
      </c>
      <c r="S4133" s="2">
        <v>685227000</v>
      </c>
      <c r="T4133" s="2">
        <v>678592000</v>
      </c>
      <c r="U4133" s="2">
        <v>668658000</v>
      </c>
      <c r="V4133" s="2">
        <v>671474000</v>
      </c>
      <c r="W4133" s="2">
        <v>654686000</v>
      </c>
      <c r="X4133" s="2">
        <v>654968000</v>
      </c>
      <c r="Y4133" s="2">
        <v>657022000</v>
      </c>
      <c r="Z4133" s="2">
        <v>656204000</v>
      </c>
      <c r="AA4133" s="2">
        <v>655352000</v>
      </c>
      <c r="AB4133" s="2">
        <v>645734000</v>
      </c>
      <c r="AC4133" s="2">
        <v>641119000</v>
      </c>
      <c r="AD4133" s="2">
        <v>641796000</v>
      </c>
      <c r="AE4133" s="2">
        <v>638086000</v>
      </c>
      <c r="AF4133" s="2">
        <v>629385000</v>
      </c>
      <c r="AG4133" s="2">
        <v>632275000</v>
      </c>
    </row>
    <row r="4134" spans="1:33">
      <c r="A4134" s="115" t="s">
        <v>5853</v>
      </c>
      <c r="B4134" s="115" t="s">
        <v>19</v>
      </c>
      <c r="C4134" s="2">
        <v>83159700</v>
      </c>
      <c r="D4134" s="2">
        <v>107458000</v>
      </c>
      <c r="E4134" s="2">
        <v>71424700</v>
      </c>
      <c r="F4134" s="2">
        <v>62210600</v>
      </c>
      <c r="G4134" s="2">
        <v>53738700</v>
      </c>
      <c r="H4134" s="2">
        <v>50590900</v>
      </c>
      <c r="I4134" s="2">
        <v>46885300</v>
      </c>
      <c r="J4134" s="2">
        <v>48005600</v>
      </c>
      <c r="K4134" s="2">
        <v>49519000</v>
      </c>
      <c r="L4134" s="2">
        <v>50917600</v>
      </c>
      <c r="M4134" s="2">
        <v>51602400</v>
      </c>
      <c r="N4134" s="2">
        <v>52837700</v>
      </c>
      <c r="O4134" s="2">
        <v>53020600</v>
      </c>
      <c r="P4134" s="2">
        <v>53329900</v>
      </c>
      <c r="Q4134" s="2">
        <v>53089000</v>
      </c>
      <c r="R4134" s="2">
        <v>53468000</v>
      </c>
      <c r="S4134" s="2">
        <v>54093700</v>
      </c>
      <c r="T4134" s="2">
        <v>53569900</v>
      </c>
      <c r="U4134" s="2">
        <v>52785600</v>
      </c>
      <c r="V4134" s="2">
        <v>53008000</v>
      </c>
      <c r="W4134" s="2">
        <v>51682600</v>
      </c>
      <c r="X4134" s="2">
        <v>51704900</v>
      </c>
      <c r="Y4134" s="2">
        <v>51867100</v>
      </c>
      <c r="Z4134" s="2">
        <v>51802500</v>
      </c>
      <c r="AA4134" s="2">
        <v>51735300</v>
      </c>
      <c r="AB4134" s="2">
        <v>50976000</v>
      </c>
      <c r="AC4134" s="2">
        <v>50611700</v>
      </c>
      <c r="AD4134" s="2">
        <v>50665100</v>
      </c>
      <c r="AE4134" s="2">
        <v>50372200</v>
      </c>
      <c r="AF4134" s="2">
        <v>49685300</v>
      </c>
      <c r="AG4134" s="2">
        <v>49913500</v>
      </c>
    </row>
    <row r="4135" spans="1:33">
      <c r="A4135" s="115" t="s">
        <v>5854</v>
      </c>
      <c r="B4135" s="115" t="s">
        <v>19</v>
      </c>
      <c r="C4135" s="2">
        <v>73950900</v>
      </c>
      <c r="D4135" s="2">
        <v>95558400</v>
      </c>
      <c r="E4135" s="2">
        <v>63515400</v>
      </c>
      <c r="F4135" s="2">
        <v>55321700</v>
      </c>
      <c r="G4135" s="2">
        <v>47787900</v>
      </c>
      <c r="H4135" s="2">
        <v>44988700</v>
      </c>
      <c r="I4135" s="2">
        <v>41693500</v>
      </c>
      <c r="J4135" s="2">
        <v>42689700</v>
      </c>
      <c r="K4135" s="2">
        <v>44035500</v>
      </c>
      <c r="L4135" s="2">
        <v>45279200</v>
      </c>
      <c r="M4135" s="2">
        <v>45888100</v>
      </c>
      <c r="N4135" s="2">
        <v>46986700</v>
      </c>
      <c r="O4135" s="2">
        <v>47149400</v>
      </c>
      <c r="P4135" s="2">
        <v>47424300</v>
      </c>
      <c r="Q4135" s="2">
        <v>47210200</v>
      </c>
      <c r="R4135" s="2">
        <v>47547200</v>
      </c>
      <c r="S4135" s="2">
        <v>48103600</v>
      </c>
      <c r="T4135" s="2">
        <v>47637800</v>
      </c>
      <c r="U4135" s="2">
        <v>46940400</v>
      </c>
      <c r="V4135" s="2">
        <v>47138100</v>
      </c>
      <c r="W4135" s="2">
        <v>45959500</v>
      </c>
      <c r="X4135" s="2">
        <v>45979300</v>
      </c>
      <c r="Y4135" s="2">
        <v>46123500</v>
      </c>
      <c r="Z4135" s="2">
        <v>46066100</v>
      </c>
      <c r="AA4135" s="2">
        <v>46006300</v>
      </c>
      <c r="AB4135" s="2">
        <v>45331100</v>
      </c>
      <c r="AC4135" s="2">
        <v>45007200</v>
      </c>
      <c r="AD4135" s="2">
        <v>45054700</v>
      </c>
      <c r="AE4135" s="2">
        <v>44794200</v>
      </c>
      <c r="AF4135" s="2">
        <v>44183400</v>
      </c>
      <c r="AG4135" s="2">
        <v>44386300</v>
      </c>
    </row>
    <row r="4136" spans="1:33">
      <c r="A4136" s="115" t="s">
        <v>5855</v>
      </c>
      <c r="B4136" s="115" t="s">
        <v>19</v>
      </c>
      <c r="C4136" s="2">
        <v>223944000</v>
      </c>
      <c r="D4136" s="2">
        <v>289378000</v>
      </c>
      <c r="E4136" s="2">
        <v>192343000</v>
      </c>
      <c r="F4136" s="2">
        <v>167530000</v>
      </c>
      <c r="G4136" s="2">
        <v>144715000</v>
      </c>
      <c r="H4136" s="2">
        <v>136238000</v>
      </c>
      <c r="I4136" s="2">
        <v>126260000</v>
      </c>
      <c r="J4136" s="2">
        <v>129276000</v>
      </c>
      <c r="K4136" s="2">
        <v>133352000</v>
      </c>
      <c r="L4136" s="2">
        <v>137118000</v>
      </c>
      <c r="M4136" s="2">
        <v>138962000</v>
      </c>
      <c r="N4136" s="2">
        <v>142289000</v>
      </c>
      <c r="O4136" s="2">
        <v>142782000</v>
      </c>
      <c r="P4136" s="2">
        <v>143614000</v>
      </c>
      <c r="Q4136" s="2">
        <v>142966000</v>
      </c>
      <c r="R4136" s="2">
        <v>143986000</v>
      </c>
      <c r="S4136" s="2">
        <v>145671000</v>
      </c>
      <c r="T4136" s="2">
        <v>144261000</v>
      </c>
      <c r="U4136" s="2">
        <v>142149000</v>
      </c>
      <c r="V4136" s="2">
        <v>142747000</v>
      </c>
      <c r="W4136" s="2">
        <v>139178000</v>
      </c>
      <c r="X4136" s="2">
        <v>139238000</v>
      </c>
      <c r="Y4136" s="2">
        <v>139675000</v>
      </c>
      <c r="Z4136" s="2">
        <v>139501000</v>
      </c>
      <c r="AA4136" s="2">
        <v>139320000</v>
      </c>
      <c r="AB4136" s="2">
        <v>137275000</v>
      </c>
      <c r="AC4136" s="2">
        <v>136294000</v>
      </c>
      <c r="AD4136" s="2">
        <v>136438000</v>
      </c>
      <c r="AE4136" s="2">
        <v>135650000</v>
      </c>
      <c r="AF4136" s="2">
        <v>133800000</v>
      </c>
      <c r="AG4136" s="2">
        <v>134414000</v>
      </c>
    </row>
    <row r="4137" spans="1:33">
      <c r="A4137" s="115" t="s">
        <v>5856</v>
      </c>
      <c r="B4137" s="115" t="s">
        <v>19</v>
      </c>
      <c r="C4137" s="2">
        <v>17293700</v>
      </c>
      <c r="D4137" s="2">
        <v>22346700</v>
      </c>
      <c r="E4137" s="2">
        <v>14853300</v>
      </c>
      <c r="F4137" s="2">
        <v>12937200</v>
      </c>
      <c r="G4137" s="2">
        <v>11175400</v>
      </c>
      <c r="H4137" s="2">
        <v>10520800</v>
      </c>
      <c r="I4137" s="2">
        <v>9750180</v>
      </c>
      <c r="J4137" s="2">
        <v>9983140</v>
      </c>
      <c r="K4137" s="2">
        <v>10297900</v>
      </c>
      <c r="L4137" s="2">
        <v>10588700</v>
      </c>
      <c r="M4137" s="2">
        <v>10731100</v>
      </c>
      <c r="N4137" s="2">
        <v>10988000</v>
      </c>
      <c r="O4137" s="2">
        <v>11026100</v>
      </c>
      <c r="P4137" s="2">
        <v>11090400</v>
      </c>
      <c r="Q4137" s="2">
        <v>11040300</v>
      </c>
      <c r="R4137" s="2">
        <v>11119100</v>
      </c>
      <c r="S4137" s="2">
        <v>11249200</v>
      </c>
      <c r="T4137" s="2">
        <v>11140300</v>
      </c>
      <c r="U4137" s="2">
        <v>10977200</v>
      </c>
      <c r="V4137" s="2">
        <v>11023400</v>
      </c>
      <c r="W4137" s="2">
        <v>10747800</v>
      </c>
      <c r="X4137" s="2">
        <v>10752500</v>
      </c>
      <c r="Y4137" s="2">
        <v>10786200</v>
      </c>
      <c r="Z4137" s="2">
        <v>10772700</v>
      </c>
      <c r="AA4137" s="2">
        <v>10758800</v>
      </c>
      <c r="AB4137" s="2">
        <v>10600900</v>
      </c>
      <c r="AC4137" s="2">
        <v>10525100</v>
      </c>
      <c r="AD4137" s="2">
        <v>10536200</v>
      </c>
      <c r="AE4137" s="2">
        <v>10475300</v>
      </c>
      <c r="AF4137" s="2">
        <v>10332500</v>
      </c>
      <c r="AG4137" s="2">
        <v>10379900</v>
      </c>
    </row>
    <row r="4138" spans="1:33">
      <c r="A4138" s="115" t="s">
        <v>5857</v>
      </c>
      <c r="B4138" s="115" t="s">
        <v>19</v>
      </c>
      <c r="C4138" s="2">
        <v>14765200</v>
      </c>
      <c r="D4138" s="2">
        <v>19079400</v>
      </c>
      <c r="E4138" s="2">
        <v>12681600</v>
      </c>
      <c r="F4138" s="2">
        <v>11045700</v>
      </c>
      <c r="G4138" s="2">
        <v>9541450</v>
      </c>
      <c r="H4138" s="2">
        <v>8982540</v>
      </c>
      <c r="I4138" s="2">
        <v>8324610</v>
      </c>
      <c r="J4138" s="2">
        <v>8523510</v>
      </c>
      <c r="K4138" s="2">
        <v>8792220</v>
      </c>
      <c r="L4138" s="2">
        <v>9040550</v>
      </c>
      <c r="M4138" s="2">
        <v>9162130</v>
      </c>
      <c r="N4138" s="2">
        <v>9381470</v>
      </c>
      <c r="O4138" s="2">
        <v>9413950</v>
      </c>
      <c r="P4138" s="2">
        <v>9468850</v>
      </c>
      <c r="Q4138" s="2">
        <v>9426090</v>
      </c>
      <c r="R4138" s="2">
        <v>9493380</v>
      </c>
      <c r="S4138" s="2">
        <v>9604470</v>
      </c>
      <c r="T4138" s="2">
        <v>9511470</v>
      </c>
      <c r="U4138" s="2">
        <v>9372220</v>
      </c>
      <c r="V4138" s="2">
        <v>9411700</v>
      </c>
      <c r="W4138" s="2">
        <v>9176380</v>
      </c>
      <c r="X4138" s="2">
        <v>9180340</v>
      </c>
      <c r="Y4138" s="2">
        <v>9209130</v>
      </c>
      <c r="Z4138" s="2">
        <v>9197670</v>
      </c>
      <c r="AA4138" s="2">
        <v>9185730</v>
      </c>
      <c r="AB4138" s="2">
        <v>9050910</v>
      </c>
      <c r="AC4138" s="2">
        <v>8986240</v>
      </c>
      <c r="AD4138" s="2">
        <v>8995720</v>
      </c>
      <c r="AE4138" s="2">
        <v>8943720</v>
      </c>
      <c r="AF4138" s="2">
        <v>8821760</v>
      </c>
      <c r="AG4138" s="2">
        <v>8862270</v>
      </c>
    </row>
    <row r="4139" spans="1:33">
      <c r="A4139" s="115" t="s">
        <v>5858</v>
      </c>
      <c r="B4139" s="115" t="s">
        <v>19</v>
      </c>
      <c r="C4139" s="2">
        <v>93648300</v>
      </c>
      <c r="D4139" s="2">
        <v>121011000</v>
      </c>
      <c r="E4139" s="2">
        <v>80433200</v>
      </c>
      <c r="F4139" s="2">
        <v>70057000</v>
      </c>
      <c r="G4139" s="2">
        <v>60516600</v>
      </c>
      <c r="H4139" s="2">
        <v>56971700</v>
      </c>
      <c r="I4139" s="2">
        <v>52798800</v>
      </c>
      <c r="J4139" s="2">
        <v>54060300</v>
      </c>
      <c r="K4139" s="2">
        <v>55764600</v>
      </c>
      <c r="L4139" s="2">
        <v>57339600</v>
      </c>
      <c r="M4139" s="2">
        <v>58110800</v>
      </c>
      <c r="N4139" s="2">
        <v>59501900</v>
      </c>
      <c r="O4139" s="2">
        <v>59707900</v>
      </c>
      <c r="P4139" s="2">
        <v>60056100</v>
      </c>
      <c r="Q4139" s="2">
        <v>59784900</v>
      </c>
      <c r="R4139" s="2">
        <v>60211700</v>
      </c>
      <c r="S4139" s="2">
        <v>60916300</v>
      </c>
      <c r="T4139" s="2">
        <v>60326500</v>
      </c>
      <c r="U4139" s="2">
        <v>59443300</v>
      </c>
      <c r="V4139" s="2">
        <v>59693700</v>
      </c>
      <c r="W4139" s="2">
        <v>58201200</v>
      </c>
      <c r="X4139" s="2">
        <v>58226300</v>
      </c>
      <c r="Y4139" s="2">
        <v>58408900</v>
      </c>
      <c r="Z4139" s="2">
        <v>58336200</v>
      </c>
      <c r="AA4139" s="2">
        <v>58260400</v>
      </c>
      <c r="AB4139" s="2">
        <v>57405400</v>
      </c>
      <c r="AC4139" s="2">
        <v>56995200</v>
      </c>
      <c r="AD4139" s="2">
        <v>57055300</v>
      </c>
      <c r="AE4139" s="2">
        <v>56725500</v>
      </c>
      <c r="AF4139" s="2">
        <v>55952000</v>
      </c>
      <c r="AG4139" s="2">
        <v>56208900</v>
      </c>
    </row>
    <row r="4140" spans="1:33">
      <c r="A4140" s="115" t="s">
        <v>5859</v>
      </c>
      <c r="B4140" s="115" t="s">
        <v>19</v>
      </c>
      <c r="C4140" s="2">
        <v>18729700</v>
      </c>
      <c r="D4140" s="2">
        <v>24202200</v>
      </c>
      <c r="E4140" s="2">
        <v>16086600</v>
      </c>
      <c r="F4140" s="2">
        <v>14011400</v>
      </c>
      <c r="G4140" s="2">
        <v>12103300</v>
      </c>
      <c r="H4140" s="2">
        <v>11394300</v>
      </c>
      <c r="I4140" s="2">
        <v>10559800</v>
      </c>
      <c r="J4140" s="2">
        <v>10812100</v>
      </c>
      <c r="K4140" s="2">
        <v>11152900</v>
      </c>
      <c r="L4140" s="2">
        <v>11467900</v>
      </c>
      <c r="M4140" s="2">
        <v>11622200</v>
      </c>
      <c r="N4140" s="2">
        <v>11900400</v>
      </c>
      <c r="O4140" s="2">
        <v>11941600</v>
      </c>
      <c r="P4140" s="2">
        <v>12011200</v>
      </c>
      <c r="Q4140" s="2">
        <v>11957000</v>
      </c>
      <c r="R4140" s="2">
        <v>12042300</v>
      </c>
      <c r="S4140" s="2">
        <v>12183300</v>
      </c>
      <c r="T4140" s="2">
        <v>12065300</v>
      </c>
      <c r="U4140" s="2">
        <v>11888700</v>
      </c>
      <c r="V4140" s="2">
        <v>11938700</v>
      </c>
      <c r="W4140" s="2">
        <v>11640200</v>
      </c>
      <c r="X4140" s="2">
        <v>11645300</v>
      </c>
      <c r="Y4140" s="2">
        <v>11681800</v>
      </c>
      <c r="Z4140" s="2">
        <v>11667200</v>
      </c>
      <c r="AA4140" s="2">
        <v>11652100</v>
      </c>
      <c r="AB4140" s="2">
        <v>11481100</v>
      </c>
      <c r="AC4140" s="2">
        <v>11399000</v>
      </c>
      <c r="AD4140" s="2">
        <v>11411100</v>
      </c>
      <c r="AE4140" s="2">
        <v>11345100</v>
      </c>
      <c r="AF4140" s="2">
        <v>11190400</v>
      </c>
      <c r="AG4140" s="2">
        <v>11241800</v>
      </c>
    </row>
    <row r="4141" spans="1:33">
      <c r="A4141" s="115" t="s">
        <v>5860</v>
      </c>
      <c r="B4141" s="115" t="s">
        <v>19</v>
      </c>
      <c r="C4141" s="115">
        <v>0</v>
      </c>
      <c r="D4141" s="115">
        <v>0</v>
      </c>
      <c r="E4141" s="115">
        <v>0</v>
      </c>
      <c r="F4141" s="115">
        <v>0</v>
      </c>
      <c r="G4141" s="115">
        <v>0</v>
      </c>
      <c r="H4141" s="115">
        <v>0</v>
      </c>
      <c r="I4141" s="115">
        <v>0</v>
      </c>
      <c r="J4141" s="115">
        <v>0</v>
      </c>
      <c r="K4141" s="115">
        <v>0</v>
      </c>
      <c r="L4141" s="115">
        <v>0</v>
      </c>
      <c r="M4141" s="115">
        <v>0</v>
      </c>
      <c r="N4141" s="115">
        <v>0</v>
      </c>
      <c r="O4141" s="115">
        <v>0</v>
      </c>
      <c r="P4141" s="115">
        <v>0</v>
      </c>
      <c r="Q4141" s="115">
        <v>0</v>
      </c>
      <c r="R4141" s="115">
        <v>0</v>
      </c>
      <c r="S4141" s="115">
        <v>0</v>
      </c>
      <c r="T4141" s="115">
        <v>0</v>
      </c>
      <c r="U4141" s="115">
        <v>0</v>
      </c>
      <c r="V4141" s="115">
        <v>0</v>
      </c>
      <c r="W4141" s="115">
        <v>0</v>
      </c>
      <c r="X4141" s="115">
        <v>0</v>
      </c>
      <c r="Y4141" s="115">
        <v>0</v>
      </c>
      <c r="Z4141" s="115">
        <v>0</v>
      </c>
      <c r="AA4141" s="115">
        <v>0</v>
      </c>
      <c r="AB4141" s="115">
        <v>0</v>
      </c>
      <c r="AC4141" s="115">
        <v>0</v>
      </c>
      <c r="AD4141" s="115">
        <v>0</v>
      </c>
      <c r="AE4141" s="115">
        <v>0</v>
      </c>
      <c r="AF4141" s="115">
        <v>0</v>
      </c>
      <c r="AG4141" s="115">
        <v>0</v>
      </c>
    </row>
    <row r="4142" spans="1:33">
      <c r="A4142" s="115" t="s">
        <v>5861</v>
      </c>
      <c r="B4142" s="115" t="s">
        <v>19</v>
      </c>
      <c r="C4142" s="2">
        <v>1085900000000</v>
      </c>
      <c r="D4142" s="2">
        <v>1341590000000</v>
      </c>
      <c r="E4142" s="2">
        <v>880623000000</v>
      </c>
      <c r="F4142" s="2">
        <v>794528000000</v>
      </c>
      <c r="G4142" s="2">
        <v>699260000000</v>
      </c>
      <c r="H4142" s="2">
        <v>662130000000</v>
      </c>
      <c r="I4142" s="2">
        <v>617040000000</v>
      </c>
      <c r="J4142" s="2">
        <v>633610000000</v>
      </c>
      <c r="K4142" s="2">
        <v>654485000000</v>
      </c>
      <c r="L4142" s="2">
        <v>673468000000</v>
      </c>
      <c r="M4142" s="2">
        <v>683968000000</v>
      </c>
      <c r="N4142" s="2">
        <v>700557000000</v>
      </c>
      <c r="O4142" s="2">
        <v>703993000000</v>
      </c>
      <c r="P4142" s="2">
        <v>708476000000</v>
      </c>
      <c r="Q4142" s="2">
        <v>706002000000</v>
      </c>
      <c r="R4142" s="2">
        <v>711799000000</v>
      </c>
      <c r="S4142" s="2">
        <v>720590000000</v>
      </c>
      <c r="T4142" s="2">
        <v>714528000000</v>
      </c>
      <c r="U4142" s="2">
        <v>705145000000</v>
      </c>
      <c r="V4142" s="2">
        <v>708989000000</v>
      </c>
      <c r="W4142" s="2">
        <v>692403000000</v>
      </c>
      <c r="X4142" s="2">
        <v>693415000000</v>
      </c>
      <c r="Y4142" s="2">
        <v>696434000000</v>
      </c>
      <c r="Z4142" s="2">
        <v>696442000000</v>
      </c>
      <c r="AA4142" s="2">
        <v>696404000000</v>
      </c>
      <c r="AB4142" s="2">
        <v>686747000000</v>
      </c>
      <c r="AC4142" s="2">
        <v>682575000000</v>
      </c>
      <c r="AD4142" s="2">
        <v>684058000000</v>
      </c>
      <c r="AE4142" s="2">
        <v>680830000000</v>
      </c>
      <c r="AF4142" s="2">
        <v>672176000000</v>
      </c>
      <c r="AG4142" s="2">
        <v>675788000000</v>
      </c>
    </row>
    <row r="4143" spans="1:33">
      <c r="A4143" s="115" t="s">
        <v>5862</v>
      </c>
      <c r="B4143" s="115" t="s">
        <v>19</v>
      </c>
      <c r="C4143" s="2">
        <v>30870800</v>
      </c>
      <c r="D4143" s="2">
        <v>38139900</v>
      </c>
      <c r="E4143" s="2">
        <v>25035000</v>
      </c>
      <c r="F4143" s="2">
        <v>22587500</v>
      </c>
      <c r="G4143" s="2">
        <v>19879100</v>
      </c>
      <c r="H4143" s="2">
        <v>18823500</v>
      </c>
      <c r="I4143" s="2">
        <v>17541700</v>
      </c>
      <c r="J4143" s="2">
        <v>18012800</v>
      </c>
      <c r="K4143" s="2">
        <v>18606200</v>
      </c>
      <c r="L4143" s="2">
        <v>19145900</v>
      </c>
      <c r="M4143" s="2">
        <v>19444400</v>
      </c>
      <c r="N4143" s="2">
        <v>19916000</v>
      </c>
      <c r="O4143" s="2">
        <v>20013700</v>
      </c>
      <c r="P4143" s="2">
        <v>20141100</v>
      </c>
      <c r="Q4143" s="2">
        <v>20070800</v>
      </c>
      <c r="R4143" s="2">
        <v>20235600</v>
      </c>
      <c r="S4143" s="2">
        <v>20485500</v>
      </c>
      <c r="T4143" s="2">
        <v>20313200</v>
      </c>
      <c r="U4143" s="2">
        <v>20046400</v>
      </c>
      <c r="V4143" s="2">
        <v>20155700</v>
      </c>
      <c r="W4143" s="2">
        <v>19684200</v>
      </c>
      <c r="X4143" s="2">
        <v>19712900</v>
      </c>
      <c r="Y4143" s="2">
        <v>19798800</v>
      </c>
      <c r="Z4143" s="2">
        <v>19799000</v>
      </c>
      <c r="AA4143" s="2">
        <v>19797900</v>
      </c>
      <c r="AB4143" s="2">
        <v>19523400</v>
      </c>
      <c r="AC4143" s="2">
        <v>19404800</v>
      </c>
      <c r="AD4143" s="2">
        <v>19446900</v>
      </c>
      <c r="AE4143" s="2">
        <v>19355100</v>
      </c>
      <c r="AF4143" s="2">
        <v>19109100</v>
      </c>
      <c r="AG4143" s="2">
        <v>19211800</v>
      </c>
    </row>
    <row r="4144" spans="1:33">
      <c r="A4144" s="115" t="s">
        <v>5863</v>
      </c>
      <c r="B4144" s="115" t="s">
        <v>19</v>
      </c>
      <c r="C4144" s="2">
        <v>142570000</v>
      </c>
      <c r="D4144" s="2">
        <v>176140000</v>
      </c>
      <c r="E4144" s="2">
        <v>115618000</v>
      </c>
      <c r="F4144" s="2">
        <v>104315000</v>
      </c>
      <c r="G4144" s="2">
        <v>91807000</v>
      </c>
      <c r="H4144" s="2">
        <v>86932100</v>
      </c>
      <c r="I4144" s="2">
        <v>81012200</v>
      </c>
      <c r="J4144" s="2">
        <v>83187700</v>
      </c>
      <c r="K4144" s="2">
        <v>85928500</v>
      </c>
      <c r="L4144" s="2">
        <v>88420700</v>
      </c>
      <c r="M4144" s="2">
        <v>89799300</v>
      </c>
      <c r="N4144" s="2">
        <v>91977300</v>
      </c>
      <c r="O4144" s="2">
        <v>92428400</v>
      </c>
      <c r="P4144" s="2">
        <v>93017000</v>
      </c>
      <c r="Q4144" s="2">
        <v>92692200</v>
      </c>
      <c r="R4144" s="2">
        <v>93453300</v>
      </c>
      <c r="S4144" s="2">
        <v>94607400</v>
      </c>
      <c r="T4144" s="2">
        <v>93811600</v>
      </c>
      <c r="U4144" s="2">
        <v>92579600</v>
      </c>
      <c r="V4144" s="2">
        <v>93084300</v>
      </c>
      <c r="W4144" s="2">
        <v>90906700</v>
      </c>
      <c r="X4144" s="2">
        <v>91039600</v>
      </c>
      <c r="Y4144" s="2">
        <v>91435900</v>
      </c>
      <c r="Z4144" s="2">
        <v>91437000</v>
      </c>
      <c r="AA4144" s="2">
        <v>91432000</v>
      </c>
      <c r="AB4144" s="2">
        <v>90164200</v>
      </c>
      <c r="AC4144" s="2">
        <v>89616400</v>
      </c>
      <c r="AD4144" s="2">
        <v>89811100</v>
      </c>
      <c r="AE4144" s="2">
        <v>89387200</v>
      </c>
      <c r="AF4144" s="2">
        <v>88251100</v>
      </c>
      <c r="AG4144" s="2">
        <v>88725300</v>
      </c>
    </row>
    <row r="4145" spans="1:33">
      <c r="A4145" s="115" t="s">
        <v>5864</v>
      </c>
      <c r="B4145" s="115" t="s">
        <v>19</v>
      </c>
      <c r="C4145" s="2">
        <v>487947000</v>
      </c>
      <c r="D4145" s="2">
        <v>602842000</v>
      </c>
      <c r="E4145" s="2">
        <v>395706000</v>
      </c>
      <c r="F4145" s="2">
        <v>357019000</v>
      </c>
      <c r="G4145" s="2">
        <v>314211000</v>
      </c>
      <c r="H4145" s="2">
        <v>297526000</v>
      </c>
      <c r="I4145" s="2">
        <v>277265000</v>
      </c>
      <c r="J4145" s="2">
        <v>284711000</v>
      </c>
      <c r="K4145" s="2">
        <v>294091000</v>
      </c>
      <c r="L4145" s="2">
        <v>302621000</v>
      </c>
      <c r="M4145" s="2">
        <v>307339000</v>
      </c>
      <c r="N4145" s="2">
        <v>314794000</v>
      </c>
      <c r="O4145" s="2">
        <v>316338000</v>
      </c>
      <c r="P4145" s="2">
        <v>318352000</v>
      </c>
      <c r="Q4145" s="2">
        <v>317240000</v>
      </c>
      <c r="R4145" s="2">
        <v>319845000</v>
      </c>
      <c r="S4145" s="2">
        <v>323795000</v>
      </c>
      <c r="T4145" s="2">
        <v>321072000</v>
      </c>
      <c r="U4145" s="2">
        <v>316855000</v>
      </c>
      <c r="V4145" s="2">
        <v>318582000</v>
      </c>
      <c r="W4145" s="2">
        <v>311129000</v>
      </c>
      <c r="X4145" s="2">
        <v>311584000</v>
      </c>
      <c r="Y4145" s="2">
        <v>312941000</v>
      </c>
      <c r="Z4145" s="2">
        <v>312944000</v>
      </c>
      <c r="AA4145" s="2">
        <v>312928000</v>
      </c>
      <c r="AB4145" s="2">
        <v>308588000</v>
      </c>
      <c r="AC4145" s="2">
        <v>306714000</v>
      </c>
      <c r="AD4145" s="2">
        <v>307380000</v>
      </c>
      <c r="AE4145" s="2">
        <v>305929000</v>
      </c>
      <c r="AF4145" s="2">
        <v>302041000</v>
      </c>
      <c r="AG4145" s="2">
        <v>303664000</v>
      </c>
    </row>
    <row r="4146" spans="1:33">
      <c r="A4146" s="115" t="s">
        <v>5865</v>
      </c>
      <c r="B4146" s="115" t="s">
        <v>19</v>
      </c>
      <c r="C4146" s="2">
        <v>38519800</v>
      </c>
      <c r="D4146" s="2">
        <v>47590000</v>
      </c>
      <c r="E4146" s="2">
        <v>31238100</v>
      </c>
      <c r="F4146" s="2">
        <v>28184100</v>
      </c>
      <c r="G4146" s="2">
        <v>24804600</v>
      </c>
      <c r="H4146" s="2">
        <v>23487500</v>
      </c>
      <c r="I4146" s="2">
        <v>21888100</v>
      </c>
      <c r="J4146" s="2">
        <v>22475900</v>
      </c>
      <c r="K4146" s="2">
        <v>23216400</v>
      </c>
      <c r="L4146" s="2">
        <v>23889700</v>
      </c>
      <c r="M4146" s="2">
        <v>24262200</v>
      </c>
      <c r="N4146" s="2">
        <v>24850700</v>
      </c>
      <c r="O4146" s="2">
        <v>24972500</v>
      </c>
      <c r="P4146" s="2">
        <v>25131600</v>
      </c>
      <c r="Q4146" s="2">
        <v>25043800</v>
      </c>
      <c r="R4146" s="2">
        <v>25249400</v>
      </c>
      <c r="S4146" s="2">
        <v>25561300</v>
      </c>
      <c r="T4146" s="2">
        <v>25346200</v>
      </c>
      <c r="U4146" s="2">
        <v>25013400</v>
      </c>
      <c r="V4146" s="2">
        <v>25149800</v>
      </c>
      <c r="W4146" s="2">
        <v>24561400</v>
      </c>
      <c r="X4146" s="2">
        <v>24597300</v>
      </c>
      <c r="Y4146" s="2">
        <v>24704400</v>
      </c>
      <c r="Z4146" s="2">
        <v>24704700</v>
      </c>
      <c r="AA4146" s="2">
        <v>24703300</v>
      </c>
      <c r="AB4146" s="2">
        <v>24360800</v>
      </c>
      <c r="AC4146" s="2">
        <v>24212800</v>
      </c>
      <c r="AD4146" s="2">
        <v>24265400</v>
      </c>
      <c r="AE4146" s="2">
        <v>24150900</v>
      </c>
      <c r="AF4146" s="2">
        <v>23843900</v>
      </c>
      <c r="AG4146" s="2">
        <v>23972000</v>
      </c>
    </row>
    <row r="4147" spans="1:33">
      <c r="A4147" s="115" t="s">
        <v>5866</v>
      </c>
      <c r="B4147" s="115" t="s">
        <v>19</v>
      </c>
      <c r="C4147" s="2">
        <v>34254300</v>
      </c>
      <c r="D4147" s="2">
        <v>42320100</v>
      </c>
      <c r="E4147" s="2">
        <v>27778900</v>
      </c>
      <c r="F4147" s="2">
        <v>25063100</v>
      </c>
      <c r="G4147" s="2">
        <v>22057900</v>
      </c>
      <c r="H4147" s="2">
        <v>20886600</v>
      </c>
      <c r="I4147" s="2">
        <v>19464300</v>
      </c>
      <c r="J4147" s="2">
        <v>19987000</v>
      </c>
      <c r="K4147" s="2">
        <v>20645500</v>
      </c>
      <c r="L4147" s="2">
        <v>21244300</v>
      </c>
      <c r="M4147" s="2">
        <v>21575500</v>
      </c>
      <c r="N4147" s="2">
        <v>22098800</v>
      </c>
      <c r="O4147" s="2">
        <v>22207200</v>
      </c>
      <c r="P4147" s="2">
        <v>22348600</v>
      </c>
      <c r="Q4147" s="2">
        <v>22270600</v>
      </c>
      <c r="R4147" s="2">
        <v>22453400</v>
      </c>
      <c r="S4147" s="2">
        <v>22730700</v>
      </c>
      <c r="T4147" s="2">
        <v>22539500</v>
      </c>
      <c r="U4147" s="2">
        <v>22243500</v>
      </c>
      <c r="V4147" s="2">
        <v>22364800</v>
      </c>
      <c r="W4147" s="2">
        <v>21841600</v>
      </c>
      <c r="X4147" s="2">
        <v>21873500</v>
      </c>
      <c r="Y4147" s="2">
        <v>21968700</v>
      </c>
      <c r="Z4147" s="2">
        <v>21969000</v>
      </c>
      <c r="AA4147" s="2">
        <v>21967800</v>
      </c>
      <c r="AB4147" s="2">
        <v>21663200</v>
      </c>
      <c r="AC4147" s="2">
        <v>21531600</v>
      </c>
      <c r="AD4147" s="2">
        <v>21578300</v>
      </c>
      <c r="AE4147" s="2">
        <v>21476500</v>
      </c>
      <c r="AF4147" s="2">
        <v>21203500</v>
      </c>
      <c r="AG4147" s="2">
        <v>21317500</v>
      </c>
    </row>
    <row r="4148" spans="1:33">
      <c r="A4148" s="115" t="s">
        <v>5867</v>
      </c>
      <c r="B4148" s="115" t="s">
        <v>19</v>
      </c>
      <c r="C4148" s="2">
        <v>103732000</v>
      </c>
      <c r="D4148" s="2">
        <v>128157000</v>
      </c>
      <c r="E4148" s="2">
        <v>84122300</v>
      </c>
      <c r="F4148" s="2">
        <v>75898100</v>
      </c>
      <c r="G4148" s="2">
        <v>66797500</v>
      </c>
      <c r="H4148" s="2">
        <v>63250600</v>
      </c>
      <c r="I4148" s="2">
        <v>58943300</v>
      </c>
      <c r="J4148" s="2">
        <v>60526200</v>
      </c>
      <c r="K4148" s="2">
        <v>62520400</v>
      </c>
      <c r="L4148" s="2">
        <v>64333700</v>
      </c>
      <c r="M4148" s="2">
        <v>65336700</v>
      </c>
      <c r="N4148" s="2">
        <v>66921400</v>
      </c>
      <c r="O4148" s="2">
        <v>67249600</v>
      </c>
      <c r="P4148" s="2">
        <v>67677900</v>
      </c>
      <c r="Q4148" s="2">
        <v>67441600</v>
      </c>
      <c r="R4148" s="2">
        <v>67995300</v>
      </c>
      <c r="S4148" s="2">
        <v>68835000</v>
      </c>
      <c r="T4148" s="2">
        <v>68256000</v>
      </c>
      <c r="U4148" s="2">
        <v>67359600</v>
      </c>
      <c r="V4148" s="2">
        <v>67726900</v>
      </c>
      <c r="W4148" s="2">
        <v>66142400</v>
      </c>
      <c r="X4148" s="2">
        <v>66239200</v>
      </c>
      <c r="Y4148" s="2">
        <v>66527500</v>
      </c>
      <c r="Z4148" s="2">
        <v>66528300</v>
      </c>
      <c r="AA4148" s="2">
        <v>66524700</v>
      </c>
      <c r="AB4148" s="2">
        <v>65602200</v>
      </c>
      <c r="AC4148" s="2">
        <v>65203700</v>
      </c>
      <c r="AD4148" s="2">
        <v>65345300</v>
      </c>
      <c r="AE4148" s="2">
        <v>65036900</v>
      </c>
      <c r="AF4148" s="2">
        <v>64210300</v>
      </c>
      <c r="AG4148" s="2">
        <v>64555300</v>
      </c>
    </row>
    <row r="4149" spans="1:33">
      <c r="A4149" s="115" t="s">
        <v>5868</v>
      </c>
      <c r="B4149" s="115" t="s">
        <v>19</v>
      </c>
      <c r="C4149" s="2">
        <v>8010510</v>
      </c>
      <c r="D4149" s="2">
        <v>9896710</v>
      </c>
      <c r="E4149" s="2">
        <v>6496210</v>
      </c>
      <c r="F4149" s="2">
        <v>5861100</v>
      </c>
      <c r="G4149" s="2">
        <v>5158320</v>
      </c>
      <c r="H4149" s="2">
        <v>4884420</v>
      </c>
      <c r="I4149" s="2">
        <v>4551800</v>
      </c>
      <c r="J4149" s="2">
        <v>4674040</v>
      </c>
      <c r="K4149" s="2">
        <v>4828030</v>
      </c>
      <c r="L4149" s="2">
        <v>4968060</v>
      </c>
      <c r="M4149" s="2">
        <v>5045520</v>
      </c>
      <c r="N4149" s="2">
        <v>5167890</v>
      </c>
      <c r="O4149" s="2">
        <v>5193240</v>
      </c>
      <c r="P4149" s="2">
        <v>5226310</v>
      </c>
      <c r="Q4149" s="2">
        <v>5208060</v>
      </c>
      <c r="R4149" s="2">
        <v>5250820</v>
      </c>
      <c r="S4149" s="2">
        <v>5315670</v>
      </c>
      <c r="T4149" s="2">
        <v>5270950</v>
      </c>
      <c r="U4149" s="2">
        <v>5201730</v>
      </c>
      <c r="V4149" s="2">
        <v>5230090</v>
      </c>
      <c r="W4149" s="2">
        <v>5107740</v>
      </c>
      <c r="X4149" s="2">
        <v>5115210</v>
      </c>
      <c r="Y4149" s="2">
        <v>5137480</v>
      </c>
      <c r="Z4149" s="2">
        <v>5137530</v>
      </c>
      <c r="AA4149" s="2">
        <v>5137260</v>
      </c>
      <c r="AB4149" s="2">
        <v>5066020</v>
      </c>
      <c r="AC4149" s="2">
        <v>5035240</v>
      </c>
      <c r="AD4149" s="2">
        <v>5046180</v>
      </c>
      <c r="AE4149" s="2">
        <v>5022360</v>
      </c>
      <c r="AF4149" s="2">
        <v>4958530</v>
      </c>
      <c r="AG4149" s="2">
        <v>4985170</v>
      </c>
    </row>
    <row r="4150" spans="1:33">
      <c r="A4150" s="115" t="s">
        <v>5869</v>
      </c>
      <c r="B4150" s="115" t="s">
        <v>19</v>
      </c>
      <c r="C4150" s="2">
        <v>6839300</v>
      </c>
      <c r="D4150" s="2">
        <v>8449720</v>
      </c>
      <c r="E4150" s="2">
        <v>5546400</v>
      </c>
      <c r="F4150" s="2">
        <v>5004150</v>
      </c>
      <c r="G4150" s="2">
        <v>4404130</v>
      </c>
      <c r="H4150" s="2">
        <v>4170270</v>
      </c>
      <c r="I4150" s="2">
        <v>3886280</v>
      </c>
      <c r="J4150" s="2">
        <v>3990650</v>
      </c>
      <c r="K4150" s="2">
        <v>4122130</v>
      </c>
      <c r="L4150" s="2">
        <v>4241680</v>
      </c>
      <c r="M4150" s="2">
        <v>4307810</v>
      </c>
      <c r="N4150" s="2">
        <v>4412300</v>
      </c>
      <c r="O4150" s="2">
        <v>4433940</v>
      </c>
      <c r="P4150" s="2">
        <v>4462170</v>
      </c>
      <c r="Q4150" s="2">
        <v>4446590</v>
      </c>
      <c r="R4150" s="2">
        <v>4483100</v>
      </c>
      <c r="S4150" s="2">
        <v>4538470</v>
      </c>
      <c r="T4150" s="2">
        <v>4500290</v>
      </c>
      <c r="U4150" s="2">
        <v>4441190</v>
      </c>
      <c r="V4150" s="2">
        <v>4465400</v>
      </c>
      <c r="W4150" s="2">
        <v>4360940</v>
      </c>
      <c r="X4150" s="2">
        <v>4367320</v>
      </c>
      <c r="Y4150" s="2">
        <v>4386330</v>
      </c>
      <c r="Z4150" s="2">
        <v>4386380</v>
      </c>
      <c r="AA4150" s="2">
        <v>4386140</v>
      </c>
      <c r="AB4150" s="2">
        <v>4325320</v>
      </c>
      <c r="AC4150" s="2">
        <v>4299040</v>
      </c>
      <c r="AD4150" s="2">
        <v>4308380</v>
      </c>
      <c r="AE4150" s="2">
        <v>4288050</v>
      </c>
      <c r="AF4150" s="2">
        <v>4233550</v>
      </c>
      <c r="AG4150" s="2">
        <v>4256290</v>
      </c>
    </row>
    <row r="4151" spans="1:33">
      <c r="A4151" s="115" t="s">
        <v>5870</v>
      </c>
      <c r="B4151" s="115" t="s">
        <v>19</v>
      </c>
      <c r="C4151" s="2">
        <v>43378200</v>
      </c>
      <c r="D4151" s="2">
        <v>53592300</v>
      </c>
      <c r="E4151" s="2">
        <v>35178000</v>
      </c>
      <c r="F4151" s="2">
        <v>31738800</v>
      </c>
      <c r="G4151" s="2">
        <v>27933200</v>
      </c>
      <c r="H4151" s="2">
        <v>26449900</v>
      </c>
      <c r="I4151" s="2">
        <v>24648700</v>
      </c>
      <c r="J4151" s="2">
        <v>25310700</v>
      </c>
      <c r="K4151" s="2">
        <v>26144600</v>
      </c>
      <c r="L4151" s="2">
        <v>26902800</v>
      </c>
      <c r="M4151" s="2">
        <v>27322300</v>
      </c>
      <c r="N4151" s="2">
        <v>27985000</v>
      </c>
      <c r="O4151" s="2">
        <v>28122200</v>
      </c>
      <c r="P4151" s="2">
        <v>28301300</v>
      </c>
      <c r="Q4151" s="2">
        <v>28202500</v>
      </c>
      <c r="R4151" s="2">
        <v>28434100</v>
      </c>
      <c r="S4151" s="2">
        <v>28785200</v>
      </c>
      <c r="T4151" s="2">
        <v>28543100</v>
      </c>
      <c r="U4151" s="2">
        <v>28168200</v>
      </c>
      <c r="V4151" s="2">
        <v>28321800</v>
      </c>
      <c r="W4151" s="2">
        <v>27659200</v>
      </c>
      <c r="X4151" s="2">
        <v>27699700</v>
      </c>
      <c r="Y4151" s="2">
        <v>27820300</v>
      </c>
      <c r="Z4151" s="2">
        <v>27820600</v>
      </c>
      <c r="AA4151" s="2">
        <v>27819100</v>
      </c>
      <c r="AB4151" s="2">
        <v>27433300</v>
      </c>
      <c r="AC4151" s="2">
        <v>27266700</v>
      </c>
      <c r="AD4151" s="2">
        <v>27325900</v>
      </c>
      <c r="AE4151" s="2">
        <v>27196900</v>
      </c>
      <c r="AF4151" s="2">
        <v>26851200</v>
      </c>
      <c r="AG4151" s="2">
        <v>26995500</v>
      </c>
    </row>
    <row r="4152" spans="1:33">
      <c r="A4152" s="115" t="s">
        <v>5871</v>
      </c>
      <c r="B4152" s="115" t="s">
        <v>19</v>
      </c>
      <c r="C4152" s="2">
        <v>8675640</v>
      </c>
      <c r="D4152" s="2">
        <v>10718500</v>
      </c>
      <c r="E4152" s="2">
        <v>7035600</v>
      </c>
      <c r="F4152" s="2">
        <v>6347760</v>
      </c>
      <c r="G4152" s="2">
        <v>5586630</v>
      </c>
      <c r="H4152" s="2">
        <v>5289980</v>
      </c>
      <c r="I4152" s="2">
        <v>4929750</v>
      </c>
      <c r="J4152" s="2">
        <v>5062130</v>
      </c>
      <c r="K4152" s="2">
        <v>5228910</v>
      </c>
      <c r="L4152" s="2">
        <v>5380570</v>
      </c>
      <c r="M4152" s="2">
        <v>5464460</v>
      </c>
      <c r="N4152" s="2">
        <v>5596990</v>
      </c>
      <c r="O4152" s="2">
        <v>5624450</v>
      </c>
      <c r="P4152" s="2">
        <v>5660260</v>
      </c>
      <c r="Q4152" s="2">
        <v>5640500</v>
      </c>
      <c r="R4152" s="2">
        <v>5686810</v>
      </c>
      <c r="S4152" s="2">
        <v>5757040</v>
      </c>
      <c r="T4152" s="2">
        <v>5708610</v>
      </c>
      <c r="U4152" s="2">
        <v>5633650</v>
      </c>
      <c r="V4152" s="2">
        <v>5664360</v>
      </c>
      <c r="W4152" s="2">
        <v>5531850</v>
      </c>
      <c r="X4152" s="2">
        <v>5539940</v>
      </c>
      <c r="Y4152" s="2">
        <v>5564050</v>
      </c>
      <c r="Z4152" s="2">
        <v>5564120</v>
      </c>
      <c r="AA4152" s="2">
        <v>5563820</v>
      </c>
      <c r="AB4152" s="2">
        <v>5486660</v>
      </c>
      <c r="AC4152" s="2">
        <v>5453330</v>
      </c>
      <c r="AD4152" s="2">
        <v>5465180</v>
      </c>
      <c r="AE4152" s="2">
        <v>5439380</v>
      </c>
      <c r="AF4152" s="2">
        <v>5370250</v>
      </c>
      <c r="AG4152" s="2">
        <v>5399100</v>
      </c>
    </row>
    <row r="4153" spans="1:33">
      <c r="A4153" s="115" t="s">
        <v>5872</v>
      </c>
      <c r="B4153" s="115" t="s">
        <v>19</v>
      </c>
      <c r="C4153" s="115">
        <v>0</v>
      </c>
      <c r="D4153" s="115">
        <v>0</v>
      </c>
      <c r="E4153" s="115">
        <v>0</v>
      </c>
      <c r="F4153" s="115">
        <v>0</v>
      </c>
      <c r="G4153" s="115">
        <v>0</v>
      </c>
      <c r="H4153" s="115">
        <v>0</v>
      </c>
      <c r="I4153" s="115">
        <v>0</v>
      </c>
      <c r="J4153" s="115">
        <v>0</v>
      </c>
      <c r="K4153" s="115">
        <v>0</v>
      </c>
      <c r="L4153" s="115">
        <v>0</v>
      </c>
      <c r="M4153" s="115">
        <v>0</v>
      </c>
      <c r="N4153" s="115">
        <v>0</v>
      </c>
      <c r="O4153" s="115">
        <v>0</v>
      </c>
      <c r="P4153" s="115">
        <v>0</v>
      </c>
      <c r="Q4153" s="115">
        <v>0</v>
      </c>
      <c r="R4153" s="115">
        <v>0</v>
      </c>
      <c r="S4153" s="115">
        <v>0</v>
      </c>
      <c r="T4153" s="115">
        <v>0</v>
      </c>
      <c r="U4153" s="115">
        <v>0</v>
      </c>
      <c r="V4153" s="115">
        <v>0</v>
      </c>
      <c r="W4153" s="115">
        <v>0</v>
      </c>
      <c r="X4153" s="115">
        <v>0</v>
      </c>
      <c r="Y4153" s="115">
        <v>0</v>
      </c>
      <c r="Z4153" s="115">
        <v>0</v>
      </c>
      <c r="AA4153" s="115">
        <v>0</v>
      </c>
      <c r="AB4153" s="115">
        <v>0</v>
      </c>
      <c r="AC4153" s="115">
        <v>0</v>
      </c>
      <c r="AD4153" s="115">
        <v>0</v>
      </c>
      <c r="AE4153" s="115">
        <v>0</v>
      </c>
      <c r="AF4153" s="115">
        <v>0</v>
      </c>
      <c r="AG4153" s="115">
        <v>0</v>
      </c>
    </row>
    <row r="4154" spans="1:33">
      <c r="A4154" s="115" t="s">
        <v>5873</v>
      </c>
      <c r="B4154" s="115" t="s">
        <v>19</v>
      </c>
      <c r="C4154" s="2">
        <v>29432300000</v>
      </c>
      <c r="D4154" s="2">
        <v>30274100000</v>
      </c>
      <c r="E4154" s="2">
        <v>31766200000</v>
      </c>
      <c r="F4154" s="2">
        <v>33367800000</v>
      </c>
      <c r="G4154" s="2">
        <v>35319700000</v>
      </c>
      <c r="H4154" s="2">
        <v>36676600000</v>
      </c>
      <c r="I4154" s="2">
        <v>37384500000</v>
      </c>
      <c r="J4154" s="2">
        <v>37773800000</v>
      </c>
      <c r="K4154" s="2">
        <v>38034400000</v>
      </c>
      <c r="L4154" s="2">
        <v>38039700000</v>
      </c>
      <c r="M4154" s="2">
        <v>38164900000</v>
      </c>
      <c r="N4154" s="2">
        <v>38299900000</v>
      </c>
      <c r="O4154" s="2">
        <v>38624400000</v>
      </c>
      <c r="P4154" s="2">
        <v>38129400000</v>
      </c>
      <c r="Q4154" s="2">
        <v>37404000000</v>
      </c>
      <c r="R4154" s="2">
        <v>37593200000</v>
      </c>
      <c r="S4154" s="2">
        <v>37815600000</v>
      </c>
      <c r="T4154" s="2">
        <v>37959900000</v>
      </c>
      <c r="U4154" s="2">
        <v>38384200000</v>
      </c>
      <c r="V4154" s="2">
        <v>38802800000</v>
      </c>
      <c r="W4154" s="2">
        <v>39431000000</v>
      </c>
      <c r="X4154" s="2">
        <v>40393300000</v>
      </c>
      <c r="Y4154" s="2">
        <v>40980800000</v>
      </c>
      <c r="Z4154" s="2">
        <v>41578700000</v>
      </c>
      <c r="AA4154" s="2">
        <v>42177800000</v>
      </c>
      <c r="AB4154" s="2">
        <v>43186900000</v>
      </c>
      <c r="AC4154" s="2">
        <v>44052400000</v>
      </c>
      <c r="AD4154" s="2">
        <v>44617100000</v>
      </c>
      <c r="AE4154" s="2">
        <v>45348300000</v>
      </c>
      <c r="AF4154" s="2">
        <v>46051300000</v>
      </c>
      <c r="AG4154" s="2">
        <v>46939700000</v>
      </c>
    </row>
    <row r="4155" spans="1:33">
      <c r="A4155" s="115" t="s">
        <v>5874</v>
      </c>
      <c r="B4155" s="115" t="s">
        <v>19</v>
      </c>
      <c r="C4155" s="115">
        <v>836724</v>
      </c>
      <c r="D4155" s="115">
        <v>860656</v>
      </c>
      <c r="E4155" s="115">
        <v>903073</v>
      </c>
      <c r="F4155" s="115">
        <v>948606</v>
      </c>
      <c r="G4155" s="2">
        <v>1004100</v>
      </c>
      <c r="H4155" s="2">
        <v>1042670</v>
      </c>
      <c r="I4155" s="2">
        <v>1062800</v>
      </c>
      <c r="J4155" s="2">
        <v>1073860</v>
      </c>
      <c r="K4155" s="2">
        <v>1081270</v>
      </c>
      <c r="L4155" s="2">
        <v>1081420</v>
      </c>
      <c r="M4155" s="2">
        <v>1084980</v>
      </c>
      <c r="N4155" s="2">
        <v>1088820</v>
      </c>
      <c r="O4155" s="2">
        <v>1098040</v>
      </c>
      <c r="P4155" s="2">
        <v>1083970</v>
      </c>
      <c r="Q4155" s="2">
        <v>1063350</v>
      </c>
      <c r="R4155" s="2">
        <v>1068730</v>
      </c>
      <c r="S4155" s="2">
        <v>1075050</v>
      </c>
      <c r="T4155" s="2">
        <v>1079150</v>
      </c>
      <c r="U4155" s="2">
        <v>1091220</v>
      </c>
      <c r="V4155" s="2">
        <v>1103120</v>
      </c>
      <c r="W4155" s="2">
        <v>1120980</v>
      </c>
      <c r="X4155" s="2">
        <v>1148330</v>
      </c>
      <c r="Y4155" s="2">
        <v>1165030</v>
      </c>
      <c r="Z4155" s="2">
        <v>1182030</v>
      </c>
      <c r="AA4155" s="2">
        <v>1199060</v>
      </c>
      <c r="AB4155" s="2">
        <v>1227750</v>
      </c>
      <c r="AC4155" s="2">
        <v>1252350</v>
      </c>
      <c r="AD4155" s="2">
        <v>1268410</v>
      </c>
      <c r="AE4155" s="2">
        <v>1289200</v>
      </c>
      <c r="AF4155" s="2">
        <v>1309180</v>
      </c>
      <c r="AG4155" s="2">
        <v>1334440</v>
      </c>
    </row>
    <row r="4156" spans="1:33">
      <c r="A4156" s="115" t="s">
        <v>5875</v>
      </c>
      <c r="B4156" s="115" t="s">
        <v>19</v>
      </c>
      <c r="C4156" s="2">
        <v>3864210</v>
      </c>
      <c r="D4156" s="2">
        <v>3974740</v>
      </c>
      <c r="E4156" s="2">
        <v>4170630</v>
      </c>
      <c r="F4156" s="2">
        <v>4380920</v>
      </c>
      <c r="G4156" s="2">
        <v>4637180</v>
      </c>
      <c r="H4156" s="2">
        <v>4815330</v>
      </c>
      <c r="I4156" s="2">
        <v>4908280</v>
      </c>
      <c r="J4156" s="2">
        <v>4959380</v>
      </c>
      <c r="K4156" s="2">
        <v>4993590</v>
      </c>
      <c r="L4156" s="2">
        <v>4994300</v>
      </c>
      <c r="M4156" s="2">
        <v>5010730</v>
      </c>
      <c r="N4156" s="2">
        <v>5028460</v>
      </c>
      <c r="O4156" s="2">
        <v>5071060</v>
      </c>
      <c r="P4156" s="2">
        <v>5006070</v>
      </c>
      <c r="Q4156" s="2">
        <v>4910840</v>
      </c>
      <c r="R4156" s="2">
        <v>4935670</v>
      </c>
      <c r="S4156" s="2">
        <v>4964870</v>
      </c>
      <c r="T4156" s="2">
        <v>4983810</v>
      </c>
      <c r="U4156" s="2">
        <v>5039530</v>
      </c>
      <c r="V4156" s="2">
        <v>5094480</v>
      </c>
      <c r="W4156" s="2">
        <v>5176960</v>
      </c>
      <c r="X4156" s="2">
        <v>5303300</v>
      </c>
      <c r="Y4156" s="2">
        <v>5380440</v>
      </c>
      <c r="Z4156" s="2">
        <v>5458940</v>
      </c>
      <c r="AA4156" s="2">
        <v>5537590</v>
      </c>
      <c r="AB4156" s="2">
        <v>5670080</v>
      </c>
      <c r="AC4156" s="2">
        <v>5783710</v>
      </c>
      <c r="AD4156" s="2">
        <v>5857860</v>
      </c>
      <c r="AE4156" s="2">
        <v>5953850</v>
      </c>
      <c r="AF4156" s="2">
        <v>6046150</v>
      </c>
      <c r="AG4156" s="2">
        <v>6162790</v>
      </c>
    </row>
    <row r="4157" spans="1:33">
      <c r="A4157" s="115" t="s">
        <v>5876</v>
      </c>
      <c r="B4157" s="115" t="s">
        <v>19</v>
      </c>
      <c r="C4157" s="2">
        <v>13225300</v>
      </c>
      <c r="D4157" s="2">
        <v>13603600</v>
      </c>
      <c r="E4157" s="2">
        <v>14274000</v>
      </c>
      <c r="F4157" s="2">
        <v>14993700</v>
      </c>
      <c r="G4157" s="2">
        <v>15870800</v>
      </c>
      <c r="H4157" s="2">
        <v>16480600</v>
      </c>
      <c r="I4157" s="2">
        <v>16798700</v>
      </c>
      <c r="J4157" s="2">
        <v>16973600</v>
      </c>
      <c r="K4157" s="2">
        <v>17090600</v>
      </c>
      <c r="L4157" s="2">
        <v>17093100</v>
      </c>
      <c r="M4157" s="2">
        <v>17149300</v>
      </c>
      <c r="N4157" s="2">
        <v>17210000</v>
      </c>
      <c r="O4157" s="2">
        <v>17355800</v>
      </c>
      <c r="P4157" s="2">
        <v>17133300</v>
      </c>
      <c r="Q4157" s="2">
        <v>16807400</v>
      </c>
      <c r="R4157" s="2">
        <v>16892400</v>
      </c>
      <c r="S4157" s="2">
        <v>16992400</v>
      </c>
      <c r="T4157" s="2">
        <v>17057200</v>
      </c>
      <c r="U4157" s="2">
        <v>17247900</v>
      </c>
      <c r="V4157" s="2">
        <v>17435900</v>
      </c>
      <c r="W4157" s="2">
        <v>17718200</v>
      </c>
      <c r="X4157" s="2">
        <v>18150600</v>
      </c>
      <c r="Y4157" s="2">
        <v>18414600</v>
      </c>
      <c r="Z4157" s="2">
        <v>18683300</v>
      </c>
      <c r="AA4157" s="2">
        <v>18952500</v>
      </c>
      <c r="AB4157" s="2">
        <v>19405900</v>
      </c>
      <c r="AC4157" s="2">
        <v>19794800</v>
      </c>
      <c r="AD4157" s="2">
        <v>20048600</v>
      </c>
      <c r="AE4157" s="2">
        <v>20377200</v>
      </c>
      <c r="AF4157" s="2">
        <v>20693000</v>
      </c>
      <c r="AG4157" s="2">
        <v>21092300</v>
      </c>
    </row>
    <row r="4158" spans="1:33">
      <c r="A4158" s="115" t="s">
        <v>5877</v>
      </c>
      <c r="B4158" s="115" t="s">
        <v>19</v>
      </c>
      <c r="C4158" s="2">
        <v>1044040</v>
      </c>
      <c r="D4158" s="2">
        <v>1073900</v>
      </c>
      <c r="E4158" s="2">
        <v>1126830</v>
      </c>
      <c r="F4158" s="2">
        <v>1183650</v>
      </c>
      <c r="G4158" s="2">
        <v>1252890</v>
      </c>
      <c r="H4158" s="2">
        <v>1301020</v>
      </c>
      <c r="I4158" s="2">
        <v>1326130</v>
      </c>
      <c r="J4158" s="2">
        <v>1339940</v>
      </c>
      <c r="K4158" s="2">
        <v>1349180</v>
      </c>
      <c r="L4158" s="2">
        <v>1349370</v>
      </c>
      <c r="M4158" s="2">
        <v>1353810</v>
      </c>
      <c r="N4158" s="2">
        <v>1358600</v>
      </c>
      <c r="O4158" s="2">
        <v>1370110</v>
      </c>
      <c r="P4158" s="2">
        <v>1352550</v>
      </c>
      <c r="Q4158" s="2">
        <v>1326820</v>
      </c>
      <c r="R4158" s="2">
        <v>1333530</v>
      </c>
      <c r="S4158" s="2">
        <v>1341420</v>
      </c>
      <c r="T4158" s="2">
        <v>1346540</v>
      </c>
      <c r="U4158" s="2">
        <v>1361590</v>
      </c>
      <c r="V4158" s="2">
        <v>1376440</v>
      </c>
      <c r="W4158" s="2">
        <v>1398720</v>
      </c>
      <c r="X4158" s="2">
        <v>1432860</v>
      </c>
      <c r="Y4158" s="2">
        <v>1453700</v>
      </c>
      <c r="Z4158" s="2">
        <v>1474910</v>
      </c>
      <c r="AA4158" s="2">
        <v>1496160</v>
      </c>
      <c r="AB4158" s="2">
        <v>1531960</v>
      </c>
      <c r="AC4158" s="2">
        <v>1562660</v>
      </c>
      <c r="AD4158" s="2">
        <v>1582690</v>
      </c>
      <c r="AE4158" s="2">
        <v>1608630</v>
      </c>
      <c r="AF4158" s="2">
        <v>1633560</v>
      </c>
      <c r="AG4158" s="2">
        <v>1665080</v>
      </c>
    </row>
    <row r="4159" spans="1:33">
      <c r="A4159" s="115" t="s">
        <v>5878</v>
      </c>
      <c r="B4159" s="115" t="s">
        <v>19</v>
      </c>
      <c r="C4159" s="115">
        <v>928430</v>
      </c>
      <c r="D4159" s="115">
        <v>954985</v>
      </c>
      <c r="E4159" s="2">
        <v>1002050</v>
      </c>
      <c r="F4159" s="2">
        <v>1052570</v>
      </c>
      <c r="G4159" s="2">
        <v>1114150</v>
      </c>
      <c r="H4159" s="2">
        <v>1156950</v>
      </c>
      <c r="I4159" s="2">
        <v>1179280</v>
      </c>
      <c r="J4159" s="2">
        <v>1191560</v>
      </c>
      <c r="K4159" s="2">
        <v>1199780</v>
      </c>
      <c r="L4159" s="2">
        <v>1199950</v>
      </c>
      <c r="M4159" s="2">
        <v>1203900</v>
      </c>
      <c r="N4159" s="2">
        <v>1208160</v>
      </c>
      <c r="O4159" s="2">
        <v>1218390</v>
      </c>
      <c r="P4159" s="2">
        <v>1202780</v>
      </c>
      <c r="Q4159" s="2">
        <v>1179900</v>
      </c>
      <c r="R4159" s="2">
        <v>1185860</v>
      </c>
      <c r="S4159" s="2">
        <v>1192880</v>
      </c>
      <c r="T4159" s="2">
        <v>1197430</v>
      </c>
      <c r="U4159" s="2">
        <v>1210810</v>
      </c>
      <c r="V4159" s="2">
        <v>1224020</v>
      </c>
      <c r="W4159" s="2">
        <v>1243840</v>
      </c>
      <c r="X4159" s="2">
        <v>1274190</v>
      </c>
      <c r="Y4159" s="2">
        <v>1292720</v>
      </c>
      <c r="Z4159" s="2">
        <v>1311580</v>
      </c>
      <c r="AA4159" s="2">
        <v>1330480</v>
      </c>
      <c r="AB4159" s="2">
        <v>1362310</v>
      </c>
      <c r="AC4159" s="2">
        <v>1389620</v>
      </c>
      <c r="AD4159" s="2">
        <v>1407430</v>
      </c>
      <c r="AE4159" s="2">
        <v>1430500</v>
      </c>
      <c r="AF4159" s="2">
        <v>1452670</v>
      </c>
      <c r="AG4159" s="2">
        <v>1480700</v>
      </c>
    </row>
    <row r="4160" spans="1:33">
      <c r="A4160" s="115" t="s">
        <v>5879</v>
      </c>
      <c r="B4160" s="115" t="s">
        <v>19</v>
      </c>
      <c r="C4160" s="2">
        <v>2811550</v>
      </c>
      <c r="D4160" s="2">
        <v>2891960</v>
      </c>
      <c r="E4160" s="2">
        <v>3034490</v>
      </c>
      <c r="F4160" s="2">
        <v>3187490</v>
      </c>
      <c r="G4160" s="2">
        <v>3373950</v>
      </c>
      <c r="H4160" s="2">
        <v>3503570</v>
      </c>
      <c r="I4160" s="2">
        <v>3571190</v>
      </c>
      <c r="J4160" s="2">
        <v>3608380</v>
      </c>
      <c r="K4160" s="2">
        <v>3633270</v>
      </c>
      <c r="L4160" s="2">
        <v>3633780</v>
      </c>
      <c r="M4160" s="2">
        <v>3645740</v>
      </c>
      <c r="N4160" s="2">
        <v>3658640</v>
      </c>
      <c r="O4160" s="2">
        <v>3689630</v>
      </c>
      <c r="P4160" s="2">
        <v>3642340</v>
      </c>
      <c r="Q4160" s="2">
        <v>3573060</v>
      </c>
      <c r="R4160" s="2">
        <v>3591130</v>
      </c>
      <c r="S4160" s="2">
        <v>3612370</v>
      </c>
      <c r="T4160" s="2">
        <v>3626150</v>
      </c>
      <c r="U4160" s="2">
        <v>3666690</v>
      </c>
      <c r="V4160" s="2">
        <v>3706670</v>
      </c>
      <c r="W4160" s="2">
        <v>3766690</v>
      </c>
      <c r="X4160" s="2">
        <v>3858610</v>
      </c>
      <c r="Y4160" s="2">
        <v>3914730</v>
      </c>
      <c r="Z4160" s="2">
        <v>3971850</v>
      </c>
      <c r="AA4160" s="2">
        <v>4029070</v>
      </c>
      <c r="AB4160" s="2">
        <v>4125470</v>
      </c>
      <c r="AC4160" s="2">
        <v>4208150</v>
      </c>
      <c r="AD4160" s="2">
        <v>4262090</v>
      </c>
      <c r="AE4160" s="2">
        <v>4331940</v>
      </c>
      <c r="AF4160" s="2">
        <v>4399090</v>
      </c>
      <c r="AG4160" s="2">
        <v>4483960</v>
      </c>
    </row>
    <row r="4161" spans="1:33">
      <c r="A4161" s="115" t="s">
        <v>5880</v>
      </c>
      <c r="B4161" s="115" t="s">
        <v>19</v>
      </c>
      <c r="C4161" s="115">
        <v>217117</v>
      </c>
      <c r="D4161" s="115">
        <v>223327</v>
      </c>
      <c r="E4161" s="115">
        <v>234334</v>
      </c>
      <c r="F4161" s="115">
        <v>246149</v>
      </c>
      <c r="G4161" s="115">
        <v>260547</v>
      </c>
      <c r="H4161" s="115">
        <v>270557</v>
      </c>
      <c r="I4161" s="115">
        <v>275779</v>
      </c>
      <c r="J4161" s="115">
        <v>278651</v>
      </c>
      <c r="K4161" s="115">
        <v>280573</v>
      </c>
      <c r="L4161" s="115">
        <v>280613</v>
      </c>
      <c r="M4161" s="115">
        <v>281536</v>
      </c>
      <c r="N4161" s="115">
        <v>282532</v>
      </c>
      <c r="O4161" s="115">
        <v>284926</v>
      </c>
      <c r="P4161" s="115">
        <v>281274</v>
      </c>
      <c r="Q4161" s="115">
        <v>275923</v>
      </c>
      <c r="R4161" s="115">
        <v>277319</v>
      </c>
      <c r="S4161" s="115">
        <v>278959</v>
      </c>
      <c r="T4161" s="115">
        <v>280023</v>
      </c>
      <c r="U4161" s="115">
        <v>283154</v>
      </c>
      <c r="V4161" s="115">
        <v>286242</v>
      </c>
      <c r="W4161" s="115">
        <v>290876</v>
      </c>
      <c r="X4161" s="115">
        <v>297975</v>
      </c>
      <c r="Y4161" s="115">
        <v>302309</v>
      </c>
      <c r="Z4161" s="115">
        <v>306719</v>
      </c>
      <c r="AA4161" s="115">
        <v>311138</v>
      </c>
      <c r="AB4161" s="115">
        <v>318582</v>
      </c>
      <c r="AC4161" s="115">
        <v>324967</v>
      </c>
      <c r="AD4161" s="115">
        <v>329133</v>
      </c>
      <c r="AE4161" s="115">
        <v>334527</v>
      </c>
      <c r="AF4161" s="115">
        <v>339713</v>
      </c>
      <c r="AG4161" s="115">
        <v>346267</v>
      </c>
    </row>
    <row r="4162" spans="1:33">
      <c r="A4162" s="115" t="s">
        <v>5881</v>
      </c>
      <c r="B4162" s="115" t="s">
        <v>19</v>
      </c>
      <c r="C4162" s="115">
        <v>185372</v>
      </c>
      <c r="D4162" s="115">
        <v>190674</v>
      </c>
      <c r="E4162" s="115">
        <v>200072</v>
      </c>
      <c r="F4162" s="115">
        <v>210160</v>
      </c>
      <c r="G4162" s="115">
        <v>222453</v>
      </c>
      <c r="H4162" s="115">
        <v>230999</v>
      </c>
      <c r="I4162" s="115">
        <v>235458</v>
      </c>
      <c r="J4162" s="115">
        <v>237910</v>
      </c>
      <c r="K4162" s="115">
        <v>239551</v>
      </c>
      <c r="L4162" s="115">
        <v>239585</v>
      </c>
      <c r="M4162" s="115">
        <v>240373</v>
      </c>
      <c r="N4162" s="115">
        <v>241223</v>
      </c>
      <c r="O4162" s="115">
        <v>243267</v>
      </c>
      <c r="P4162" s="115">
        <v>240149</v>
      </c>
      <c r="Q4162" s="115">
        <v>235581</v>
      </c>
      <c r="R4162" s="115">
        <v>236772</v>
      </c>
      <c r="S4162" s="115">
        <v>238173</v>
      </c>
      <c r="T4162" s="115">
        <v>239081</v>
      </c>
      <c r="U4162" s="115">
        <v>241754</v>
      </c>
      <c r="V4162" s="115">
        <v>244390</v>
      </c>
      <c r="W4162" s="115">
        <v>248347</v>
      </c>
      <c r="X4162" s="115">
        <v>254408</v>
      </c>
      <c r="Y4162" s="115">
        <v>258108</v>
      </c>
      <c r="Z4162" s="115">
        <v>261874</v>
      </c>
      <c r="AA4162" s="115">
        <v>265647</v>
      </c>
      <c r="AB4162" s="115">
        <v>272003</v>
      </c>
      <c r="AC4162" s="115">
        <v>277454</v>
      </c>
      <c r="AD4162" s="115">
        <v>281011</v>
      </c>
      <c r="AE4162" s="115">
        <v>285616</v>
      </c>
      <c r="AF4162" s="115">
        <v>290043</v>
      </c>
      <c r="AG4162" s="115">
        <v>295639</v>
      </c>
    </row>
    <row r="4163" spans="1:33">
      <c r="A4163" s="115" t="s">
        <v>5882</v>
      </c>
      <c r="B4163" s="115" t="s">
        <v>19</v>
      </c>
      <c r="C4163" s="2">
        <v>1175720</v>
      </c>
      <c r="D4163" s="2">
        <v>1209350</v>
      </c>
      <c r="E4163" s="2">
        <v>1268950</v>
      </c>
      <c r="F4163" s="2">
        <v>1332940</v>
      </c>
      <c r="G4163" s="2">
        <v>1410910</v>
      </c>
      <c r="H4163" s="2">
        <v>1465110</v>
      </c>
      <c r="I4163" s="2">
        <v>1493390</v>
      </c>
      <c r="J4163" s="2">
        <v>1508940</v>
      </c>
      <c r="K4163" s="2">
        <v>1519350</v>
      </c>
      <c r="L4163" s="2">
        <v>1519560</v>
      </c>
      <c r="M4163" s="2">
        <v>1524560</v>
      </c>
      <c r="N4163" s="2">
        <v>1529960</v>
      </c>
      <c r="O4163" s="2">
        <v>1542920</v>
      </c>
      <c r="P4163" s="2">
        <v>1523140</v>
      </c>
      <c r="Q4163" s="2">
        <v>1494170</v>
      </c>
      <c r="R4163" s="2">
        <v>1501730</v>
      </c>
      <c r="S4163" s="2">
        <v>1510610</v>
      </c>
      <c r="T4163" s="2">
        <v>1516370</v>
      </c>
      <c r="U4163" s="2">
        <v>1533320</v>
      </c>
      <c r="V4163" s="2">
        <v>1550050</v>
      </c>
      <c r="W4163" s="2">
        <v>1575140</v>
      </c>
      <c r="X4163" s="2">
        <v>1613580</v>
      </c>
      <c r="Y4163" s="2">
        <v>1637050</v>
      </c>
      <c r="Z4163" s="2">
        <v>1660930</v>
      </c>
      <c r="AA4163" s="2">
        <v>1684870</v>
      </c>
      <c r="AB4163" s="2">
        <v>1725180</v>
      </c>
      <c r="AC4163" s="2">
        <v>1759750</v>
      </c>
      <c r="AD4163" s="2">
        <v>1782310</v>
      </c>
      <c r="AE4163" s="2">
        <v>1811520</v>
      </c>
      <c r="AF4163" s="2">
        <v>1839600</v>
      </c>
      <c r="AG4163" s="2">
        <v>1875090</v>
      </c>
    </row>
    <row r="4164" spans="1:33">
      <c r="A4164" s="115" t="s">
        <v>5883</v>
      </c>
      <c r="B4164" s="115" t="s">
        <v>19</v>
      </c>
      <c r="C4164" s="115">
        <v>235145</v>
      </c>
      <c r="D4164" s="115">
        <v>241870</v>
      </c>
      <c r="E4164" s="115">
        <v>253791</v>
      </c>
      <c r="F4164" s="115">
        <v>266587</v>
      </c>
      <c r="G4164" s="115">
        <v>282181</v>
      </c>
      <c r="H4164" s="115">
        <v>293022</v>
      </c>
      <c r="I4164" s="115">
        <v>298678</v>
      </c>
      <c r="J4164" s="115">
        <v>301788</v>
      </c>
      <c r="K4164" s="115">
        <v>303870</v>
      </c>
      <c r="L4164" s="115">
        <v>303913</v>
      </c>
      <c r="M4164" s="115">
        <v>304913</v>
      </c>
      <c r="N4164" s="115">
        <v>305991</v>
      </c>
      <c r="O4164" s="115">
        <v>308584</v>
      </c>
      <c r="P4164" s="115">
        <v>304629</v>
      </c>
      <c r="Q4164" s="115">
        <v>298834</v>
      </c>
      <c r="R4164" s="115">
        <v>300345</v>
      </c>
      <c r="S4164" s="115">
        <v>302122</v>
      </c>
      <c r="T4164" s="115">
        <v>303275</v>
      </c>
      <c r="U4164" s="115">
        <v>306665</v>
      </c>
      <c r="V4164" s="115">
        <v>310009</v>
      </c>
      <c r="W4164" s="115">
        <v>315028</v>
      </c>
      <c r="X4164" s="115">
        <v>322716</v>
      </c>
      <c r="Y4164" s="115">
        <v>327410</v>
      </c>
      <c r="Z4164" s="115">
        <v>332187</v>
      </c>
      <c r="AA4164" s="115">
        <v>336973</v>
      </c>
      <c r="AB4164" s="115">
        <v>345035</v>
      </c>
      <c r="AC4164" s="115">
        <v>351950</v>
      </c>
      <c r="AD4164" s="115">
        <v>356462</v>
      </c>
      <c r="AE4164" s="115">
        <v>362304</v>
      </c>
      <c r="AF4164" s="115">
        <v>367920</v>
      </c>
      <c r="AG4164" s="115">
        <v>375018</v>
      </c>
    </row>
    <row r="4165" spans="1:33">
      <c r="A4165" s="115" t="s">
        <v>5884</v>
      </c>
      <c r="B4165" s="115" t="s">
        <v>19</v>
      </c>
      <c r="C4165" s="115">
        <v>0</v>
      </c>
      <c r="D4165" s="115">
        <v>0</v>
      </c>
      <c r="E4165" s="115">
        <v>0</v>
      </c>
      <c r="F4165" s="115">
        <v>0</v>
      </c>
      <c r="G4165" s="115">
        <v>0</v>
      </c>
      <c r="H4165" s="115">
        <v>0</v>
      </c>
      <c r="I4165" s="115">
        <v>0</v>
      </c>
      <c r="J4165" s="115">
        <v>0</v>
      </c>
      <c r="K4165" s="115">
        <v>0</v>
      </c>
      <c r="L4165" s="115">
        <v>0</v>
      </c>
      <c r="M4165" s="115">
        <v>0</v>
      </c>
      <c r="N4165" s="115">
        <v>0</v>
      </c>
      <c r="O4165" s="115">
        <v>0</v>
      </c>
      <c r="P4165" s="115">
        <v>0</v>
      </c>
      <c r="Q4165" s="115">
        <v>0</v>
      </c>
      <c r="R4165" s="115">
        <v>0</v>
      </c>
      <c r="S4165" s="115">
        <v>0</v>
      </c>
      <c r="T4165" s="115">
        <v>0</v>
      </c>
      <c r="U4165" s="115">
        <v>0</v>
      </c>
      <c r="V4165" s="115">
        <v>0</v>
      </c>
      <c r="W4165" s="115">
        <v>0</v>
      </c>
      <c r="X4165" s="115">
        <v>0</v>
      </c>
      <c r="Y4165" s="115">
        <v>0</v>
      </c>
      <c r="Z4165" s="115">
        <v>0</v>
      </c>
      <c r="AA4165" s="115">
        <v>0</v>
      </c>
      <c r="AB4165" s="115">
        <v>0</v>
      </c>
      <c r="AC4165" s="115">
        <v>0</v>
      </c>
      <c r="AD4165" s="115">
        <v>0</v>
      </c>
      <c r="AE4165" s="115">
        <v>0</v>
      </c>
      <c r="AF4165" s="115">
        <v>0</v>
      </c>
      <c r="AG4165" s="115">
        <v>0</v>
      </c>
    </row>
    <row r="4166" spans="1:33">
      <c r="A4166" s="115" t="s">
        <v>5885</v>
      </c>
      <c r="B4166" s="115" t="s">
        <v>19</v>
      </c>
      <c r="C4166" s="2">
        <v>266926000000</v>
      </c>
      <c r="D4166" s="2">
        <v>266996000000</v>
      </c>
      <c r="E4166" s="2">
        <v>267266000000</v>
      </c>
      <c r="F4166" s="2">
        <v>281388000000</v>
      </c>
      <c r="G4166" s="2">
        <v>299643000000</v>
      </c>
      <c r="H4166" s="2">
        <v>308501000000</v>
      </c>
      <c r="I4166" s="2">
        <v>317629000000</v>
      </c>
      <c r="J4166" s="2">
        <v>327808000000</v>
      </c>
      <c r="K4166" s="2">
        <v>339785000000</v>
      </c>
      <c r="L4166" s="2">
        <v>350310000000</v>
      </c>
      <c r="M4166" s="2">
        <v>363291000000</v>
      </c>
      <c r="N4166" s="2">
        <v>379220000000</v>
      </c>
      <c r="O4166" s="2">
        <v>397225000000</v>
      </c>
      <c r="P4166" s="2">
        <v>412526000000</v>
      </c>
      <c r="Q4166" s="2">
        <v>428786000000</v>
      </c>
      <c r="R4166" s="2">
        <v>445601000000</v>
      </c>
      <c r="S4166" s="2">
        <v>461925000000</v>
      </c>
      <c r="T4166" s="2">
        <v>477602000000</v>
      </c>
      <c r="U4166" s="2">
        <v>491990000000</v>
      </c>
      <c r="V4166" s="2">
        <v>505568000000</v>
      </c>
      <c r="W4166" s="2">
        <v>516812000000</v>
      </c>
      <c r="X4166" s="2">
        <v>527795000000</v>
      </c>
      <c r="Y4166" s="2">
        <v>538783000000</v>
      </c>
      <c r="Z4166" s="2">
        <v>550762000000</v>
      </c>
      <c r="AA4166" s="2">
        <v>561855000000</v>
      </c>
      <c r="AB4166" s="2">
        <v>573833000000</v>
      </c>
      <c r="AC4166" s="2">
        <v>585229000000</v>
      </c>
      <c r="AD4166" s="2">
        <v>597713000000</v>
      </c>
      <c r="AE4166" s="2">
        <v>609157000000</v>
      </c>
      <c r="AF4166" s="2">
        <v>620466000000</v>
      </c>
      <c r="AG4166" s="2">
        <v>632004000000</v>
      </c>
    </row>
    <row r="4167" spans="1:33">
      <c r="A4167" s="115" t="s">
        <v>5886</v>
      </c>
      <c r="B4167" s="115" t="s">
        <v>19</v>
      </c>
      <c r="C4167" s="2">
        <v>7588390</v>
      </c>
      <c r="D4167" s="2">
        <v>7590370</v>
      </c>
      <c r="E4167" s="2">
        <v>7598030</v>
      </c>
      <c r="F4167" s="2">
        <v>7999510</v>
      </c>
      <c r="G4167" s="2">
        <v>8518490</v>
      </c>
      <c r="H4167" s="2">
        <v>8770290</v>
      </c>
      <c r="I4167" s="2">
        <v>9029810</v>
      </c>
      <c r="J4167" s="2">
        <v>9319170</v>
      </c>
      <c r="K4167" s="2">
        <v>9659670</v>
      </c>
      <c r="L4167" s="2">
        <v>9958870</v>
      </c>
      <c r="M4167" s="2">
        <v>10327900</v>
      </c>
      <c r="N4167" s="2">
        <v>10780800</v>
      </c>
      <c r="O4167" s="2">
        <v>11292600</v>
      </c>
      <c r="P4167" s="2">
        <v>11727600</v>
      </c>
      <c r="Q4167" s="2">
        <v>12189800</v>
      </c>
      <c r="R4167" s="2">
        <v>12667900</v>
      </c>
      <c r="S4167" s="2">
        <v>13131900</v>
      </c>
      <c r="T4167" s="2">
        <v>13577600</v>
      </c>
      <c r="U4167" s="2">
        <v>13986700</v>
      </c>
      <c r="V4167" s="2">
        <v>14372700</v>
      </c>
      <c r="W4167" s="2">
        <v>14692300</v>
      </c>
      <c r="X4167" s="2">
        <v>15004600</v>
      </c>
      <c r="Y4167" s="2">
        <v>15316900</v>
      </c>
      <c r="Z4167" s="2">
        <v>15657500</v>
      </c>
      <c r="AA4167" s="2">
        <v>15972800</v>
      </c>
      <c r="AB4167" s="2">
        <v>16313400</v>
      </c>
      <c r="AC4167" s="2">
        <v>16637300</v>
      </c>
      <c r="AD4167" s="2">
        <v>16992200</v>
      </c>
      <c r="AE4167" s="2">
        <v>17317600</v>
      </c>
      <c r="AF4167" s="2">
        <v>17639100</v>
      </c>
      <c r="AG4167" s="2">
        <v>17967100</v>
      </c>
    </row>
    <row r="4168" spans="1:33">
      <c r="A4168" s="115" t="s">
        <v>5887</v>
      </c>
      <c r="B4168" s="115" t="s">
        <v>19</v>
      </c>
      <c r="C4168" s="2">
        <v>35045200</v>
      </c>
      <c r="D4168" s="2">
        <v>35054300</v>
      </c>
      <c r="E4168" s="2">
        <v>35089700</v>
      </c>
      <c r="F4168" s="2">
        <v>36943900</v>
      </c>
      <c r="G4168" s="2">
        <v>39340700</v>
      </c>
      <c r="H4168" s="2">
        <v>40503600</v>
      </c>
      <c r="I4168" s="2">
        <v>41702100</v>
      </c>
      <c r="J4168" s="2">
        <v>43038400</v>
      </c>
      <c r="K4168" s="2">
        <v>44610900</v>
      </c>
      <c r="L4168" s="2">
        <v>45992700</v>
      </c>
      <c r="M4168" s="2">
        <v>47697000</v>
      </c>
      <c r="N4168" s="2">
        <v>49788400</v>
      </c>
      <c r="O4168" s="2">
        <v>52152300</v>
      </c>
      <c r="P4168" s="2">
        <v>54161200</v>
      </c>
      <c r="Q4168" s="2">
        <v>56295900</v>
      </c>
      <c r="R4168" s="2">
        <v>58503700</v>
      </c>
      <c r="S4168" s="2">
        <v>60646900</v>
      </c>
      <c r="T4168" s="2">
        <v>62705100</v>
      </c>
      <c r="U4168" s="2">
        <v>64594200</v>
      </c>
      <c r="V4168" s="2">
        <v>66376800</v>
      </c>
      <c r="W4168" s="2">
        <v>67853000</v>
      </c>
      <c r="X4168" s="2">
        <v>69295100</v>
      </c>
      <c r="Y4168" s="2">
        <v>70737600</v>
      </c>
      <c r="Z4168" s="2">
        <v>72310500</v>
      </c>
      <c r="AA4168" s="2">
        <v>73766800</v>
      </c>
      <c r="AB4168" s="2">
        <v>75339500</v>
      </c>
      <c r="AC4168" s="2">
        <v>76835700</v>
      </c>
      <c r="AD4168" s="2">
        <v>78474600</v>
      </c>
      <c r="AE4168" s="2">
        <v>79977200</v>
      </c>
      <c r="AF4168" s="2">
        <v>81461900</v>
      </c>
      <c r="AG4168" s="2">
        <v>82976900</v>
      </c>
    </row>
    <row r="4169" spans="1:33">
      <c r="A4169" s="115" t="s">
        <v>5888</v>
      </c>
      <c r="B4169" s="115" t="s">
        <v>19</v>
      </c>
      <c r="C4169" s="2">
        <v>119943000</v>
      </c>
      <c r="D4169" s="2">
        <v>119974000</v>
      </c>
      <c r="E4169" s="2">
        <v>120095000</v>
      </c>
      <c r="F4169" s="2">
        <v>126441000</v>
      </c>
      <c r="G4169" s="2">
        <v>134644000</v>
      </c>
      <c r="H4169" s="2">
        <v>138624000</v>
      </c>
      <c r="I4169" s="2">
        <v>142726000</v>
      </c>
      <c r="J4169" s="2">
        <v>147300000</v>
      </c>
      <c r="K4169" s="2">
        <v>152682000</v>
      </c>
      <c r="L4169" s="2">
        <v>157411000</v>
      </c>
      <c r="M4169" s="2">
        <v>163244000</v>
      </c>
      <c r="N4169" s="2">
        <v>170402000</v>
      </c>
      <c r="O4169" s="2">
        <v>178492000</v>
      </c>
      <c r="P4169" s="2">
        <v>185367000</v>
      </c>
      <c r="Q4169" s="2">
        <v>192674000</v>
      </c>
      <c r="R4169" s="2">
        <v>200230000</v>
      </c>
      <c r="S4169" s="2">
        <v>207565000</v>
      </c>
      <c r="T4169" s="2">
        <v>214609000</v>
      </c>
      <c r="U4169" s="2">
        <v>221075000</v>
      </c>
      <c r="V4169" s="2">
        <v>227176000</v>
      </c>
      <c r="W4169" s="2">
        <v>232228000</v>
      </c>
      <c r="X4169" s="2">
        <v>237163000</v>
      </c>
      <c r="Y4169" s="2">
        <v>242101000</v>
      </c>
      <c r="Z4169" s="2">
        <v>247484000</v>
      </c>
      <c r="AA4169" s="2">
        <v>252468000</v>
      </c>
      <c r="AB4169" s="2">
        <v>257850000</v>
      </c>
      <c r="AC4169" s="2">
        <v>262971000</v>
      </c>
      <c r="AD4169" s="2">
        <v>268581000</v>
      </c>
      <c r="AE4169" s="2">
        <v>273723000</v>
      </c>
      <c r="AF4169" s="2">
        <v>278805000</v>
      </c>
      <c r="AG4169" s="2">
        <v>283990000</v>
      </c>
    </row>
    <row r="4170" spans="1:33">
      <c r="A4170" s="115" t="s">
        <v>5889</v>
      </c>
      <c r="B4170" s="115" t="s">
        <v>19</v>
      </c>
      <c r="C4170" s="2">
        <v>9468600</v>
      </c>
      <c r="D4170" s="2">
        <v>9471070</v>
      </c>
      <c r="E4170" s="2">
        <v>9480630</v>
      </c>
      <c r="F4170" s="2">
        <v>9981590</v>
      </c>
      <c r="G4170" s="2">
        <v>10629200</v>
      </c>
      <c r="H4170" s="2">
        <v>10943400</v>
      </c>
      <c r="I4170" s="2">
        <v>11267200</v>
      </c>
      <c r="J4170" s="2">
        <v>11628200</v>
      </c>
      <c r="K4170" s="2">
        <v>12053100</v>
      </c>
      <c r="L4170" s="2">
        <v>12426400</v>
      </c>
      <c r="M4170" s="2">
        <v>12886900</v>
      </c>
      <c r="N4170" s="2">
        <v>13452000</v>
      </c>
      <c r="O4170" s="2">
        <v>14090600</v>
      </c>
      <c r="P4170" s="2">
        <v>14633400</v>
      </c>
      <c r="Q4170" s="2">
        <v>15210200</v>
      </c>
      <c r="R4170" s="2">
        <v>15806700</v>
      </c>
      <c r="S4170" s="2">
        <v>16385700</v>
      </c>
      <c r="T4170" s="2">
        <v>16941800</v>
      </c>
      <c r="U4170" s="2">
        <v>17452200</v>
      </c>
      <c r="V4170" s="2">
        <v>17933900</v>
      </c>
      <c r="W4170" s="2">
        <v>18332700</v>
      </c>
      <c r="X4170" s="2">
        <v>18722300</v>
      </c>
      <c r="Y4170" s="2">
        <v>19112100</v>
      </c>
      <c r="Z4170" s="2">
        <v>19537000</v>
      </c>
      <c r="AA4170" s="2">
        <v>19930500</v>
      </c>
      <c r="AB4170" s="2">
        <v>20355400</v>
      </c>
      <c r="AC4170" s="2">
        <v>20759700</v>
      </c>
      <c r="AD4170" s="2">
        <v>21202500</v>
      </c>
      <c r="AE4170" s="2">
        <v>21608400</v>
      </c>
      <c r="AF4170" s="2">
        <v>22009600</v>
      </c>
      <c r="AG4170" s="2">
        <v>22418900</v>
      </c>
    </row>
    <row r="4171" spans="1:33">
      <c r="A4171" s="115" t="s">
        <v>5890</v>
      </c>
      <c r="B4171" s="115" t="s">
        <v>19</v>
      </c>
      <c r="C4171" s="2">
        <v>8420090</v>
      </c>
      <c r="D4171" s="2">
        <v>8422280</v>
      </c>
      <c r="E4171" s="2">
        <v>8430790</v>
      </c>
      <c r="F4171" s="2">
        <v>8876270</v>
      </c>
      <c r="G4171" s="2">
        <v>9452130</v>
      </c>
      <c r="H4171" s="2">
        <v>9731530</v>
      </c>
      <c r="I4171" s="2">
        <v>10019500</v>
      </c>
      <c r="J4171" s="2">
        <v>10340600</v>
      </c>
      <c r="K4171" s="2">
        <v>10718400</v>
      </c>
      <c r="L4171" s="2">
        <v>11050400</v>
      </c>
      <c r="M4171" s="2">
        <v>11459900</v>
      </c>
      <c r="N4171" s="2">
        <v>11962300</v>
      </c>
      <c r="O4171" s="2">
        <v>12530300</v>
      </c>
      <c r="P4171" s="2">
        <v>13013000</v>
      </c>
      <c r="Q4171" s="2">
        <v>13525900</v>
      </c>
      <c r="R4171" s="2">
        <v>14056300</v>
      </c>
      <c r="S4171" s="2">
        <v>14571200</v>
      </c>
      <c r="T4171" s="2">
        <v>15065800</v>
      </c>
      <c r="U4171" s="2">
        <v>15519600</v>
      </c>
      <c r="V4171" s="2">
        <v>15947900</v>
      </c>
      <c r="W4171" s="2">
        <v>16302600</v>
      </c>
      <c r="X4171" s="2">
        <v>16649100</v>
      </c>
      <c r="Y4171" s="2">
        <v>16995700</v>
      </c>
      <c r="Z4171" s="2">
        <v>17373600</v>
      </c>
      <c r="AA4171" s="2">
        <v>17723500</v>
      </c>
      <c r="AB4171" s="2">
        <v>18101300</v>
      </c>
      <c r="AC4171" s="2">
        <v>18460800</v>
      </c>
      <c r="AD4171" s="2">
        <v>18854600</v>
      </c>
      <c r="AE4171" s="2">
        <v>19215600</v>
      </c>
      <c r="AF4171" s="2">
        <v>19572300</v>
      </c>
      <c r="AG4171" s="2">
        <v>19936300</v>
      </c>
    </row>
    <row r="4172" spans="1:33">
      <c r="A4172" s="115" t="s">
        <v>5891</v>
      </c>
      <c r="B4172" s="115" t="s">
        <v>19</v>
      </c>
      <c r="C4172" s="2">
        <v>25498400</v>
      </c>
      <c r="D4172" s="2">
        <v>25505000</v>
      </c>
      <c r="E4172" s="2">
        <v>25530800</v>
      </c>
      <c r="F4172" s="2">
        <v>26879800</v>
      </c>
      <c r="G4172" s="2">
        <v>28623700</v>
      </c>
      <c r="H4172" s="2">
        <v>29469800</v>
      </c>
      <c r="I4172" s="2">
        <v>30341800</v>
      </c>
      <c r="J4172" s="2">
        <v>31314200</v>
      </c>
      <c r="K4172" s="2">
        <v>32458300</v>
      </c>
      <c r="L4172" s="2">
        <v>33463700</v>
      </c>
      <c r="M4172" s="2">
        <v>34703700</v>
      </c>
      <c r="N4172" s="2">
        <v>36225400</v>
      </c>
      <c r="O4172" s="2">
        <v>37945300</v>
      </c>
      <c r="P4172" s="2">
        <v>39406900</v>
      </c>
      <c r="Q4172" s="2">
        <v>40960200</v>
      </c>
      <c r="R4172" s="2">
        <v>42566500</v>
      </c>
      <c r="S4172" s="2">
        <v>44125800</v>
      </c>
      <c r="T4172" s="2">
        <v>45623400</v>
      </c>
      <c r="U4172" s="2">
        <v>46997800</v>
      </c>
      <c r="V4172" s="2">
        <v>48294900</v>
      </c>
      <c r="W4172" s="2">
        <v>49368900</v>
      </c>
      <c r="X4172" s="2">
        <v>50418100</v>
      </c>
      <c r="Y4172" s="2">
        <v>51467700</v>
      </c>
      <c r="Z4172" s="2">
        <v>52612100</v>
      </c>
      <c r="AA4172" s="2">
        <v>53671700</v>
      </c>
      <c r="AB4172" s="2">
        <v>54816000</v>
      </c>
      <c r="AC4172" s="2">
        <v>55904600</v>
      </c>
      <c r="AD4172" s="2">
        <v>57097100</v>
      </c>
      <c r="AE4172" s="2">
        <v>58190300</v>
      </c>
      <c r="AF4172" s="2">
        <v>59270600</v>
      </c>
      <c r="AG4172" s="2">
        <v>60372800</v>
      </c>
    </row>
    <row r="4173" spans="1:33">
      <c r="A4173" s="115" t="s">
        <v>5892</v>
      </c>
      <c r="B4173" s="115" t="s">
        <v>19</v>
      </c>
      <c r="C4173" s="2">
        <v>1969070</v>
      </c>
      <c r="D4173" s="2">
        <v>1969580</v>
      </c>
      <c r="E4173" s="2">
        <v>1971570</v>
      </c>
      <c r="F4173" s="2">
        <v>2075750</v>
      </c>
      <c r="G4173" s="2">
        <v>2210420</v>
      </c>
      <c r="H4173" s="2">
        <v>2275760</v>
      </c>
      <c r="I4173" s="2">
        <v>2343100</v>
      </c>
      <c r="J4173" s="2">
        <v>2418180</v>
      </c>
      <c r="K4173" s="2">
        <v>2506540</v>
      </c>
      <c r="L4173" s="2">
        <v>2584180</v>
      </c>
      <c r="M4173" s="2">
        <v>2679940</v>
      </c>
      <c r="N4173" s="2">
        <v>2797440</v>
      </c>
      <c r="O4173" s="2">
        <v>2930260</v>
      </c>
      <c r="P4173" s="2">
        <v>3043130</v>
      </c>
      <c r="Q4173" s="2">
        <v>3163080</v>
      </c>
      <c r="R4173" s="2">
        <v>3287120</v>
      </c>
      <c r="S4173" s="2">
        <v>3407540</v>
      </c>
      <c r="T4173" s="2">
        <v>3523190</v>
      </c>
      <c r="U4173" s="2">
        <v>3629330</v>
      </c>
      <c r="V4173" s="2">
        <v>3729490</v>
      </c>
      <c r="W4173" s="2">
        <v>3812430</v>
      </c>
      <c r="X4173" s="2">
        <v>3893460</v>
      </c>
      <c r="Y4173" s="2">
        <v>3974510</v>
      </c>
      <c r="Z4173" s="2">
        <v>4062880</v>
      </c>
      <c r="AA4173" s="2">
        <v>4144710</v>
      </c>
      <c r="AB4173" s="2">
        <v>4233070</v>
      </c>
      <c r="AC4173" s="2">
        <v>4317140</v>
      </c>
      <c r="AD4173" s="2">
        <v>4409220</v>
      </c>
      <c r="AE4173" s="2">
        <v>4493650</v>
      </c>
      <c r="AF4173" s="2">
        <v>4577070</v>
      </c>
      <c r="AG4173" s="2">
        <v>4662190</v>
      </c>
    </row>
    <row r="4174" spans="1:33">
      <c r="A4174" s="115" t="s">
        <v>5893</v>
      </c>
      <c r="B4174" s="115" t="s">
        <v>19</v>
      </c>
      <c r="C4174" s="2">
        <v>1681170</v>
      </c>
      <c r="D4174" s="2">
        <v>1681610</v>
      </c>
      <c r="E4174" s="2">
        <v>1683310</v>
      </c>
      <c r="F4174" s="2">
        <v>1772260</v>
      </c>
      <c r="G4174" s="2">
        <v>1887230</v>
      </c>
      <c r="H4174" s="2">
        <v>1943020</v>
      </c>
      <c r="I4174" s="2">
        <v>2000510</v>
      </c>
      <c r="J4174" s="2">
        <v>2064620</v>
      </c>
      <c r="K4174" s="2">
        <v>2140060</v>
      </c>
      <c r="L4174" s="2">
        <v>2206340</v>
      </c>
      <c r="M4174" s="2">
        <v>2288100</v>
      </c>
      <c r="N4174" s="2">
        <v>2388430</v>
      </c>
      <c r="O4174" s="2">
        <v>2501830</v>
      </c>
      <c r="P4174" s="2">
        <v>2598200</v>
      </c>
      <c r="Q4174" s="2">
        <v>2700610</v>
      </c>
      <c r="R4174" s="2">
        <v>2806520</v>
      </c>
      <c r="S4174" s="2">
        <v>2909330</v>
      </c>
      <c r="T4174" s="2">
        <v>3008070</v>
      </c>
      <c r="U4174" s="2">
        <v>3098690</v>
      </c>
      <c r="V4174" s="2">
        <v>3184200</v>
      </c>
      <c r="W4174" s="2">
        <v>3255020</v>
      </c>
      <c r="X4174" s="2">
        <v>3324200</v>
      </c>
      <c r="Y4174" s="2">
        <v>3393400</v>
      </c>
      <c r="Z4174" s="2">
        <v>3468850</v>
      </c>
      <c r="AA4174" s="2">
        <v>3538710</v>
      </c>
      <c r="AB4174" s="2">
        <v>3614150</v>
      </c>
      <c r="AC4174" s="2">
        <v>3685930</v>
      </c>
      <c r="AD4174" s="2">
        <v>3764550</v>
      </c>
      <c r="AE4174" s="2">
        <v>3836630</v>
      </c>
      <c r="AF4174" s="2">
        <v>3907860</v>
      </c>
      <c r="AG4174" s="2">
        <v>3980530</v>
      </c>
    </row>
    <row r="4175" spans="1:33">
      <c r="A4175" s="115" t="s">
        <v>5894</v>
      </c>
      <c r="B4175" s="115" t="s">
        <v>19</v>
      </c>
      <c r="C4175" s="2">
        <v>10662800</v>
      </c>
      <c r="D4175" s="2">
        <v>10665600</v>
      </c>
      <c r="E4175" s="2">
        <v>10676400</v>
      </c>
      <c r="F4175" s="2">
        <v>11240500</v>
      </c>
      <c r="G4175" s="2">
        <v>11969800</v>
      </c>
      <c r="H4175" s="2">
        <v>12323600</v>
      </c>
      <c r="I4175" s="2">
        <v>12688300</v>
      </c>
      <c r="J4175" s="2">
        <v>13094900</v>
      </c>
      <c r="K4175" s="2">
        <v>13573300</v>
      </c>
      <c r="L4175" s="2">
        <v>13993700</v>
      </c>
      <c r="M4175" s="2">
        <v>14512300</v>
      </c>
      <c r="N4175" s="2">
        <v>15148600</v>
      </c>
      <c r="O4175" s="2">
        <v>15867800</v>
      </c>
      <c r="P4175" s="2">
        <v>16479100</v>
      </c>
      <c r="Q4175" s="2">
        <v>17128600</v>
      </c>
      <c r="R4175" s="2">
        <v>17800300</v>
      </c>
      <c r="S4175" s="2">
        <v>18452400</v>
      </c>
      <c r="T4175" s="2">
        <v>19078600</v>
      </c>
      <c r="U4175" s="2">
        <v>19653400</v>
      </c>
      <c r="V4175" s="2">
        <v>20195800</v>
      </c>
      <c r="W4175" s="2">
        <v>20644900</v>
      </c>
      <c r="X4175" s="2">
        <v>21083700</v>
      </c>
      <c r="Y4175" s="2">
        <v>21522600</v>
      </c>
      <c r="Z4175" s="2">
        <v>22001200</v>
      </c>
      <c r="AA4175" s="2">
        <v>22444300</v>
      </c>
      <c r="AB4175" s="2">
        <v>22922800</v>
      </c>
      <c r="AC4175" s="2">
        <v>23378000</v>
      </c>
      <c r="AD4175" s="2">
        <v>23876700</v>
      </c>
      <c r="AE4175" s="2">
        <v>24333800</v>
      </c>
      <c r="AF4175" s="2">
        <v>24785600</v>
      </c>
      <c r="AG4175" s="2">
        <v>25246500</v>
      </c>
    </row>
    <row r="4176" spans="1:33">
      <c r="A4176" s="115" t="s">
        <v>5895</v>
      </c>
      <c r="B4176" s="115" t="s">
        <v>19</v>
      </c>
      <c r="C4176" s="2">
        <v>2132570</v>
      </c>
      <c r="D4176" s="2">
        <v>2133120</v>
      </c>
      <c r="E4176" s="2">
        <v>2135280</v>
      </c>
      <c r="F4176" s="2">
        <v>2248110</v>
      </c>
      <c r="G4176" s="2">
        <v>2393960</v>
      </c>
      <c r="H4176" s="2">
        <v>2464720</v>
      </c>
      <c r="I4176" s="2">
        <v>2537650</v>
      </c>
      <c r="J4176" s="2">
        <v>2618970</v>
      </c>
      <c r="K4176" s="2">
        <v>2714660</v>
      </c>
      <c r="L4176" s="2">
        <v>2798750</v>
      </c>
      <c r="M4176" s="2">
        <v>2902460</v>
      </c>
      <c r="N4176" s="2">
        <v>3029720</v>
      </c>
      <c r="O4176" s="2">
        <v>3173570</v>
      </c>
      <c r="P4176" s="2">
        <v>3295810</v>
      </c>
      <c r="Q4176" s="2">
        <v>3425720</v>
      </c>
      <c r="R4176" s="2">
        <v>3560060</v>
      </c>
      <c r="S4176" s="2">
        <v>3690480</v>
      </c>
      <c r="T4176" s="2">
        <v>3815730</v>
      </c>
      <c r="U4176" s="2">
        <v>3930680</v>
      </c>
      <c r="V4176" s="2">
        <v>4039160</v>
      </c>
      <c r="W4176" s="2">
        <v>4128990</v>
      </c>
      <c r="X4176" s="2">
        <v>4216740</v>
      </c>
      <c r="Y4176" s="2">
        <v>4304520</v>
      </c>
      <c r="Z4176" s="2">
        <v>4400230</v>
      </c>
      <c r="AA4176" s="2">
        <v>4488850</v>
      </c>
      <c r="AB4176" s="2">
        <v>4584550</v>
      </c>
      <c r="AC4176" s="2">
        <v>4675600</v>
      </c>
      <c r="AD4176" s="2">
        <v>4775330</v>
      </c>
      <c r="AE4176" s="2">
        <v>4866760</v>
      </c>
      <c r="AF4176" s="2">
        <v>4957120</v>
      </c>
      <c r="AG4176" s="2">
        <v>5049300</v>
      </c>
    </row>
    <row r="4177" spans="1:33">
      <c r="A4177" s="115" t="s">
        <v>5896</v>
      </c>
      <c r="B4177" s="115" t="s">
        <v>19</v>
      </c>
      <c r="C4177" s="115">
        <v>0</v>
      </c>
      <c r="D4177" s="115">
        <v>0</v>
      </c>
      <c r="E4177" s="115">
        <v>0</v>
      </c>
      <c r="F4177" s="115">
        <v>0</v>
      </c>
      <c r="G4177" s="115">
        <v>0</v>
      </c>
      <c r="H4177" s="115">
        <v>0</v>
      </c>
      <c r="I4177" s="115">
        <v>0</v>
      </c>
      <c r="J4177" s="115">
        <v>0</v>
      </c>
      <c r="K4177" s="115">
        <v>0</v>
      </c>
      <c r="L4177" s="115">
        <v>0</v>
      </c>
      <c r="M4177" s="115">
        <v>0</v>
      </c>
      <c r="N4177" s="115">
        <v>0</v>
      </c>
      <c r="O4177" s="115">
        <v>0</v>
      </c>
      <c r="P4177" s="115">
        <v>0</v>
      </c>
      <c r="Q4177" s="115">
        <v>0</v>
      </c>
      <c r="R4177" s="115">
        <v>0</v>
      </c>
      <c r="S4177" s="115">
        <v>0</v>
      </c>
      <c r="T4177" s="115">
        <v>0</v>
      </c>
      <c r="U4177" s="115">
        <v>0</v>
      </c>
      <c r="V4177" s="115">
        <v>0</v>
      </c>
      <c r="W4177" s="115">
        <v>0</v>
      </c>
      <c r="X4177" s="115">
        <v>0</v>
      </c>
      <c r="Y4177" s="115">
        <v>0</v>
      </c>
      <c r="Z4177" s="115">
        <v>0</v>
      </c>
      <c r="AA4177" s="115">
        <v>0</v>
      </c>
      <c r="AB4177" s="115">
        <v>0</v>
      </c>
      <c r="AC4177" s="115">
        <v>0</v>
      </c>
      <c r="AD4177" s="115">
        <v>0</v>
      </c>
      <c r="AE4177" s="115">
        <v>0</v>
      </c>
      <c r="AF4177" s="115">
        <v>0</v>
      </c>
      <c r="AG4177" s="115">
        <v>0</v>
      </c>
    </row>
    <row r="4178" spans="1:33">
      <c r="A4178" s="115" t="s">
        <v>5897</v>
      </c>
      <c r="B4178" s="115" t="s">
        <v>19</v>
      </c>
      <c r="C4178" s="115">
        <v>0</v>
      </c>
      <c r="D4178" s="115">
        <v>0</v>
      </c>
      <c r="E4178" s="115">
        <v>0</v>
      </c>
      <c r="F4178" s="115">
        <v>0</v>
      </c>
      <c r="G4178" s="115">
        <v>0</v>
      </c>
      <c r="H4178" s="115">
        <v>0</v>
      </c>
      <c r="I4178" s="115">
        <v>0</v>
      </c>
      <c r="J4178" s="115">
        <v>0</v>
      </c>
      <c r="K4178" s="115">
        <v>0</v>
      </c>
      <c r="L4178" s="115">
        <v>0</v>
      </c>
      <c r="M4178" s="115">
        <v>0</v>
      </c>
      <c r="N4178" s="115">
        <v>0</v>
      </c>
      <c r="O4178" s="115">
        <v>0</v>
      </c>
      <c r="P4178" s="115">
        <v>0</v>
      </c>
      <c r="Q4178" s="115">
        <v>0</v>
      </c>
      <c r="R4178" s="115">
        <v>0</v>
      </c>
      <c r="S4178" s="115">
        <v>0</v>
      </c>
      <c r="T4178" s="115">
        <v>0</v>
      </c>
      <c r="U4178" s="115">
        <v>0</v>
      </c>
      <c r="V4178" s="115">
        <v>0</v>
      </c>
      <c r="W4178" s="115">
        <v>0</v>
      </c>
      <c r="X4178" s="115">
        <v>0</v>
      </c>
      <c r="Y4178" s="115">
        <v>0</v>
      </c>
      <c r="Z4178" s="115">
        <v>0</v>
      </c>
      <c r="AA4178" s="115">
        <v>0</v>
      </c>
      <c r="AB4178" s="115">
        <v>0</v>
      </c>
      <c r="AC4178" s="115">
        <v>0</v>
      </c>
      <c r="AD4178" s="115">
        <v>0</v>
      </c>
      <c r="AE4178" s="115">
        <v>0</v>
      </c>
      <c r="AF4178" s="115">
        <v>0</v>
      </c>
      <c r="AG4178" s="115">
        <v>0</v>
      </c>
    </row>
    <row r="4179" spans="1:33">
      <c r="A4179" s="115" t="s">
        <v>5898</v>
      </c>
      <c r="B4179" s="115" t="s">
        <v>19</v>
      </c>
      <c r="C4179" s="115">
        <v>0</v>
      </c>
      <c r="D4179" s="115">
        <v>0</v>
      </c>
      <c r="E4179" s="115">
        <v>0</v>
      </c>
      <c r="F4179" s="115">
        <v>0</v>
      </c>
      <c r="G4179" s="115">
        <v>0</v>
      </c>
      <c r="H4179" s="115">
        <v>0</v>
      </c>
      <c r="I4179" s="115">
        <v>0</v>
      </c>
      <c r="J4179" s="115">
        <v>0</v>
      </c>
      <c r="K4179" s="115">
        <v>0</v>
      </c>
      <c r="L4179" s="115">
        <v>0</v>
      </c>
      <c r="M4179" s="115">
        <v>0</v>
      </c>
      <c r="N4179" s="115">
        <v>0</v>
      </c>
      <c r="O4179" s="115">
        <v>0</v>
      </c>
      <c r="P4179" s="115">
        <v>0</v>
      </c>
      <c r="Q4179" s="115">
        <v>0</v>
      </c>
      <c r="R4179" s="115">
        <v>0</v>
      </c>
      <c r="S4179" s="115">
        <v>0</v>
      </c>
      <c r="T4179" s="115">
        <v>0</v>
      </c>
      <c r="U4179" s="115">
        <v>0</v>
      </c>
      <c r="V4179" s="115">
        <v>0</v>
      </c>
      <c r="W4179" s="115">
        <v>0</v>
      </c>
      <c r="X4179" s="115">
        <v>0</v>
      </c>
      <c r="Y4179" s="115">
        <v>0</v>
      </c>
      <c r="Z4179" s="115">
        <v>0</v>
      </c>
      <c r="AA4179" s="115">
        <v>0</v>
      </c>
      <c r="AB4179" s="115">
        <v>0</v>
      </c>
      <c r="AC4179" s="115">
        <v>0</v>
      </c>
      <c r="AD4179" s="115">
        <v>0</v>
      </c>
      <c r="AE4179" s="115">
        <v>0</v>
      </c>
      <c r="AF4179" s="115">
        <v>0</v>
      </c>
      <c r="AG4179" s="115">
        <v>0</v>
      </c>
    </row>
    <row r="4180" spans="1:33">
      <c r="A4180" s="115" t="s">
        <v>5899</v>
      </c>
      <c r="B4180" s="115" t="s">
        <v>19</v>
      </c>
      <c r="C4180" s="115">
        <v>0</v>
      </c>
      <c r="D4180" s="115">
        <v>0</v>
      </c>
      <c r="E4180" s="115">
        <v>0</v>
      </c>
      <c r="F4180" s="115">
        <v>0</v>
      </c>
      <c r="G4180" s="115">
        <v>0</v>
      </c>
      <c r="H4180" s="115">
        <v>0</v>
      </c>
      <c r="I4180" s="115">
        <v>0</v>
      </c>
      <c r="J4180" s="115">
        <v>0</v>
      </c>
      <c r="K4180" s="115">
        <v>0</v>
      </c>
      <c r="L4180" s="115">
        <v>0</v>
      </c>
      <c r="M4180" s="115">
        <v>0</v>
      </c>
      <c r="N4180" s="115">
        <v>0</v>
      </c>
      <c r="O4180" s="115">
        <v>0</v>
      </c>
      <c r="P4180" s="115">
        <v>0</v>
      </c>
      <c r="Q4180" s="115">
        <v>0</v>
      </c>
      <c r="R4180" s="115">
        <v>0</v>
      </c>
      <c r="S4180" s="115">
        <v>0</v>
      </c>
      <c r="T4180" s="115">
        <v>0</v>
      </c>
      <c r="U4180" s="115">
        <v>0</v>
      </c>
      <c r="V4180" s="115">
        <v>0</v>
      </c>
      <c r="W4180" s="115">
        <v>0</v>
      </c>
      <c r="X4180" s="115">
        <v>0</v>
      </c>
      <c r="Y4180" s="115">
        <v>0</v>
      </c>
      <c r="Z4180" s="115">
        <v>0</v>
      </c>
      <c r="AA4180" s="115">
        <v>0</v>
      </c>
      <c r="AB4180" s="115">
        <v>0</v>
      </c>
      <c r="AC4180" s="115">
        <v>0</v>
      </c>
      <c r="AD4180" s="115">
        <v>0</v>
      </c>
      <c r="AE4180" s="115">
        <v>0</v>
      </c>
      <c r="AF4180" s="115">
        <v>0</v>
      </c>
      <c r="AG4180" s="115">
        <v>0</v>
      </c>
    </row>
    <row r="4181" spans="1:33">
      <c r="A4181" s="115" t="s">
        <v>5900</v>
      </c>
      <c r="B4181" s="115" t="s">
        <v>19</v>
      </c>
      <c r="C4181" s="115">
        <v>0</v>
      </c>
      <c r="D4181" s="115">
        <v>0</v>
      </c>
      <c r="E4181" s="115">
        <v>0</v>
      </c>
      <c r="F4181" s="115">
        <v>0</v>
      </c>
      <c r="G4181" s="115">
        <v>0</v>
      </c>
      <c r="H4181" s="115">
        <v>0</v>
      </c>
      <c r="I4181" s="115">
        <v>0</v>
      </c>
      <c r="J4181" s="115">
        <v>0</v>
      </c>
      <c r="K4181" s="115">
        <v>0</v>
      </c>
      <c r="L4181" s="115">
        <v>0</v>
      </c>
      <c r="M4181" s="115">
        <v>0</v>
      </c>
      <c r="N4181" s="115">
        <v>0</v>
      </c>
      <c r="O4181" s="115">
        <v>0</v>
      </c>
      <c r="P4181" s="115">
        <v>0</v>
      </c>
      <c r="Q4181" s="115">
        <v>0</v>
      </c>
      <c r="R4181" s="115">
        <v>0</v>
      </c>
      <c r="S4181" s="115">
        <v>0</v>
      </c>
      <c r="T4181" s="115">
        <v>0</v>
      </c>
      <c r="U4181" s="115">
        <v>0</v>
      </c>
      <c r="V4181" s="115">
        <v>0</v>
      </c>
      <c r="W4181" s="115">
        <v>0</v>
      </c>
      <c r="X4181" s="115">
        <v>0</v>
      </c>
      <c r="Y4181" s="115">
        <v>0</v>
      </c>
      <c r="Z4181" s="115">
        <v>0</v>
      </c>
      <c r="AA4181" s="115">
        <v>0</v>
      </c>
      <c r="AB4181" s="115">
        <v>0</v>
      </c>
      <c r="AC4181" s="115">
        <v>0</v>
      </c>
      <c r="AD4181" s="115">
        <v>0</v>
      </c>
      <c r="AE4181" s="115">
        <v>0</v>
      </c>
      <c r="AF4181" s="115">
        <v>0</v>
      </c>
      <c r="AG4181" s="115">
        <v>0</v>
      </c>
    </row>
    <row r="4182" spans="1:33">
      <c r="A4182" s="115" t="s">
        <v>5901</v>
      </c>
      <c r="B4182" s="115" t="s">
        <v>19</v>
      </c>
      <c r="C4182" s="115">
        <v>0</v>
      </c>
      <c r="D4182" s="115">
        <v>0</v>
      </c>
      <c r="E4182" s="115">
        <v>0</v>
      </c>
      <c r="F4182" s="115">
        <v>0</v>
      </c>
      <c r="G4182" s="115">
        <v>0</v>
      </c>
      <c r="H4182" s="115">
        <v>0</v>
      </c>
      <c r="I4182" s="115">
        <v>0</v>
      </c>
      <c r="J4182" s="115">
        <v>0</v>
      </c>
      <c r="K4182" s="115">
        <v>0</v>
      </c>
      <c r="L4182" s="115">
        <v>0</v>
      </c>
      <c r="M4182" s="115">
        <v>0</v>
      </c>
      <c r="N4182" s="115">
        <v>0</v>
      </c>
      <c r="O4182" s="115">
        <v>0</v>
      </c>
      <c r="P4182" s="115">
        <v>0</v>
      </c>
      <c r="Q4182" s="115">
        <v>0</v>
      </c>
      <c r="R4182" s="115">
        <v>0</v>
      </c>
      <c r="S4182" s="115">
        <v>0</v>
      </c>
      <c r="T4182" s="115">
        <v>0</v>
      </c>
      <c r="U4182" s="115">
        <v>0</v>
      </c>
      <c r="V4182" s="115">
        <v>0</v>
      </c>
      <c r="W4182" s="115">
        <v>0</v>
      </c>
      <c r="X4182" s="115">
        <v>0</v>
      </c>
      <c r="Y4182" s="115">
        <v>0</v>
      </c>
      <c r="Z4182" s="115">
        <v>0</v>
      </c>
      <c r="AA4182" s="115">
        <v>0</v>
      </c>
      <c r="AB4182" s="115">
        <v>0</v>
      </c>
      <c r="AC4182" s="115">
        <v>0</v>
      </c>
      <c r="AD4182" s="115">
        <v>0</v>
      </c>
      <c r="AE4182" s="115">
        <v>0</v>
      </c>
      <c r="AF4182" s="115">
        <v>0</v>
      </c>
      <c r="AG4182" s="115">
        <v>0</v>
      </c>
    </row>
    <row r="4183" spans="1:33">
      <c r="A4183" s="115" t="s">
        <v>5902</v>
      </c>
      <c r="B4183" s="115" t="s">
        <v>19</v>
      </c>
      <c r="C4183" s="115">
        <v>0</v>
      </c>
      <c r="D4183" s="115">
        <v>0</v>
      </c>
      <c r="E4183" s="115">
        <v>0</v>
      </c>
      <c r="F4183" s="115">
        <v>0</v>
      </c>
      <c r="G4183" s="115">
        <v>0</v>
      </c>
      <c r="H4183" s="115">
        <v>0</v>
      </c>
      <c r="I4183" s="115">
        <v>0</v>
      </c>
      <c r="J4183" s="115">
        <v>0</v>
      </c>
      <c r="K4183" s="115">
        <v>0</v>
      </c>
      <c r="L4183" s="115">
        <v>0</v>
      </c>
      <c r="M4183" s="115">
        <v>0</v>
      </c>
      <c r="N4183" s="115">
        <v>0</v>
      </c>
      <c r="O4183" s="115">
        <v>0</v>
      </c>
      <c r="P4183" s="115">
        <v>0</v>
      </c>
      <c r="Q4183" s="115">
        <v>0</v>
      </c>
      <c r="R4183" s="115">
        <v>0</v>
      </c>
      <c r="S4183" s="115">
        <v>0</v>
      </c>
      <c r="T4183" s="115">
        <v>0</v>
      </c>
      <c r="U4183" s="115">
        <v>0</v>
      </c>
      <c r="V4183" s="115">
        <v>0</v>
      </c>
      <c r="W4183" s="115">
        <v>0</v>
      </c>
      <c r="X4183" s="115">
        <v>0</v>
      </c>
      <c r="Y4183" s="115">
        <v>0</v>
      </c>
      <c r="Z4183" s="115">
        <v>0</v>
      </c>
      <c r="AA4183" s="115">
        <v>0</v>
      </c>
      <c r="AB4183" s="115">
        <v>0</v>
      </c>
      <c r="AC4183" s="115">
        <v>0</v>
      </c>
      <c r="AD4183" s="115">
        <v>0</v>
      </c>
      <c r="AE4183" s="115">
        <v>0</v>
      </c>
      <c r="AF4183" s="115">
        <v>0</v>
      </c>
      <c r="AG4183" s="115">
        <v>0</v>
      </c>
    </row>
    <row r="4184" spans="1:33">
      <c r="A4184" s="115" t="s">
        <v>5903</v>
      </c>
      <c r="B4184" s="115" t="s">
        <v>19</v>
      </c>
      <c r="C4184" s="115">
        <v>0</v>
      </c>
      <c r="D4184" s="115">
        <v>0</v>
      </c>
      <c r="E4184" s="115">
        <v>0</v>
      </c>
      <c r="F4184" s="115">
        <v>0</v>
      </c>
      <c r="G4184" s="115">
        <v>0</v>
      </c>
      <c r="H4184" s="115">
        <v>0</v>
      </c>
      <c r="I4184" s="115">
        <v>0</v>
      </c>
      <c r="J4184" s="115">
        <v>0</v>
      </c>
      <c r="K4184" s="115">
        <v>0</v>
      </c>
      <c r="L4184" s="115">
        <v>0</v>
      </c>
      <c r="M4184" s="115">
        <v>0</v>
      </c>
      <c r="N4184" s="115">
        <v>0</v>
      </c>
      <c r="O4184" s="115">
        <v>0</v>
      </c>
      <c r="P4184" s="115">
        <v>0</v>
      </c>
      <c r="Q4184" s="115">
        <v>0</v>
      </c>
      <c r="R4184" s="115">
        <v>0</v>
      </c>
      <c r="S4184" s="115">
        <v>0</v>
      </c>
      <c r="T4184" s="115">
        <v>0</v>
      </c>
      <c r="U4184" s="115">
        <v>0</v>
      </c>
      <c r="V4184" s="115">
        <v>0</v>
      </c>
      <c r="W4184" s="115">
        <v>0</v>
      </c>
      <c r="X4184" s="115">
        <v>0</v>
      </c>
      <c r="Y4184" s="115">
        <v>0</v>
      </c>
      <c r="Z4184" s="115">
        <v>0</v>
      </c>
      <c r="AA4184" s="115">
        <v>0</v>
      </c>
      <c r="AB4184" s="115">
        <v>0</v>
      </c>
      <c r="AC4184" s="115">
        <v>0</v>
      </c>
      <c r="AD4184" s="115">
        <v>0</v>
      </c>
      <c r="AE4184" s="115">
        <v>0</v>
      </c>
      <c r="AF4184" s="115">
        <v>0</v>
      </c>
      <c r="AG4184" s="115">
        <v>0</v>
      </c>
    </row>
    <row r="4185" spans="1:33">
      <c r="A4185" s="115" t="s">
        <v>5904</v>
      </c>
      <c r="B4185" s="115" t="s">
        <v>19</v>
      </c>
      <c r="C4185" s="115">
        <v>0</v>
      </c>
      <c r="D4185" s="115">
        <v>0</v>
      </c>
      <c r="E4185" s="115">
        <v>0</v>
      </c>
      <c r="F4185" s="115">
        <v>0</v>
      </c>
      <c r="G4185" s="115">
        <v>0</v>
      </c>
      <c r="H4185" s="115">
        <v>0</v>
      </c>
      <c r="I4185" s="115">
        <v>0</v>
      </c>
      <c r="J4185" s="115">
        <v>0</v>
      </c>
      <c r="K4185" s="115">
        <v>0</v>
      </c>
      <c r="L4185" s="115">
        <v>0</v>
      </c>
      <c r="M4185" s="115">
        <v>0</v>
      </c>
      <c r="N4185" s="115">
        <v>0</v>
      </c>
      <c r="O4185" s="115">
        <v>0</v>
      </c>
      <c r="P4185" s="115">
        <v>0</v>
      </c>
      <c r="Q4185" s="115">
        <v>0</v>
      </c>
      <c r="R4185" s="115">
        <v>0</v>
      </c>
      <c r="S4185" s="115">
        <v>0</v>
      </c>
      <c r="T4185" s="115">
        <v>0</v>
      </c>
      <c r="U4185" s="115">
        <v>0</v>
      </c>
      <c r="V4185" s="115">
        <v>0</v>
      </c>
      <c r="W4185" s="115">
        <v>0</v>
      </c>
      <c r="X4185" s="115">
        <v>0</v>
      </c>
      <c r="Y4185" s="115">
        <v>0</v>
      </c>
      <c r="Z4185" s="115">
        <v>0</v>
      </c>
      <c r="AA4185" s="115">
        <v>0</v>
      </c>
      <c r="AB4185" s="115">
        <v>0</v>
      </c>
      <c r="AC4185" s="115">
        <v>0</v>
      </c>
      <c r="AD4185" s="115">
        <v>0</v>
      </c>
      <c r="AE4185" s="115">
        <v>0</v>
      </c>
      <c r="AF4185" s="115">
        <v>0</v>
      </c>
      <c r="AG4185" s="115">
        <v>0</v>
      </c>
    </row>
    <row r="4186" spans="1:33">
      <c r="A4186" s="115" t="s">
        <v>5905</v>
      </c>
      <c r="B4186" s="115" t="s">
        <v>19</v>
      </c>
      <c r="C4186" s="115">
        <v>0</v>
      </c>
      <c r="D4186" s="115">
        <v>0</v>
      </c>
      <c r="E4186" s="115">
        <v>0</v>
      </c>
      <c r="F4186" s="115">
        <v>0</v>
      </c>
      <c r="G4186" s="115">
        <v>0</v>
      </c>
      <c r="H4186" s="115">
        <v>0</v>
      </c>
      <c r="I4186" s="115">
        <v>0</v>
      </c>
      <c r="J4186" s="115">
        <v>0</v>
      </c>
      <c r="K4186" s="115">
        <v>0</v>
      </c>
      <c r="L4186" s="115">
        <v>0</v>
      </c>
      <c r="M4186" s="115">
        <v>0</v>
      </c>
      <c r="N4186" s="115">
        <v>0</v>
      </c>
      <c r="O4186" s="115">
        <v>0</v>
      </c>
      <c r="P4186" s="115">
        <v>0</v>
      </c>
      <c r="Q4186" s="115">
        <v>0</v>
      </c>
      <c r="R4186" s="115">
        <v>0</v>
      </c>
      <c r="S4186" s="115">
        <v>0</v>
      </c>
      <c r="T4186" s="115">
        <v>0</v>
      </c>
      <c r="U4186" s="115">
        <v>0</v>
      </c>
      <c r="V4186" s="115">
        <v>0</v>
      </c>
      <c r="W4186" s="115">
        <v>0</v>
      </c>
      <c r="X4186" s="115">
        <v>0</v>
      </c>
      <c r="Y4186" s="115">
        <v>0</v>
      </c>
      <c r="Z4186" s="115">
        <v>0</v>
      </c>
      <c r="AA4186" s="115">
        <v>0</v>
      </c>
      <c r="AB4186" s="115">
        <v>0</v>
      </c>
      <c r="AC4186" s="115">
        <v>0</v>
      </c>
      <c r="AD4186" s="115">
        <v>0</v>
      </c>
      <c r="AE4186" s="115">
        <v>0</v>
      </c>
      <c r="AF4186" s="115">
        <v>0</v>
      </c>
      <c r="AG4186" s="115">
        <v>0</v>
      </c>
    </row>
    <row r="4187" spans="1:33">
      <c r="A4187" s="115" t="s">
        <v>5906</v>
      </c>
      <c r="B4187" s="115" t="s">
        <v>19</v>
      </c>
      <c r="C4187" s="115">
        <v>0</v>
      </c>
      <c r="D4187" s="115">
        <v>0</v>
      </c>
      <c r="E4187" s="115">
        <v>0</v>
      </c>
      <c r="F4187" s="115">
        <v>0</v>
      </c>
      <c r="G4187" s="115">
        <v>0</v>
      </c>
      <c r="H4187" s="115">
        <v>0</v>
      </c>
      <c r="I4187" s="115">
        <v>0</v>
      </c>
      <c r="J4187" s="115">
        <v>0</v>
      </c>
      <c r="K4187" s="115">
        <v>0</v>
      </c>
      <c r="L4187" s="115">
        <v>0</v>
      </c>
      <c r="M4187" s="115">
        <v>0</v>
      </c>
      <c r="N4187" s="115">
        <v>0</v>
      </c>
      <c r="O4187" s="115">
        <v>0</v>
      </c>
      <c r="P4187" s="115">
        <v>0</v>
      </c>
      <c r="Q4187" s="115">
        <v>0</v>
      </c>
      <c r="R4187" s="115">
        <v>0</v>
      </c>
      <c r="S4187" s="115">
        <v>0</v>
      </c>
      <c r="T4187" s="115">
        <v>0</v>
      </c>
      <c r="U4187" s="115">
        <v>0</v>
      </c>
      <c r="V4187" s="115">
        <v>0</v>
      </c>
      <c r="W4187" s="115">
        <v>0</v>
      </c>
      <c r="X4187" s="115">
        <v>0</v>
      </c>
      <c r="Y4187" s="115">
        <v>0</v>
      </c>
      <c r="Z4187" s="115">
        <v>0</v>
      </c>
      <c r="AA4187" s="115">
        <v>0</v>
      </c>
      <c r="AB4187" s="115">
        <v>0</v>
      </c>
      <c r="AC4187" s="115">
        <v>0</v>
      </c>
      <c r="AD4187" s="115">
        <v>0</v>
      </c>
      <c r="AE4187" s="115">
        <v>0</v>
      </c>
      <c r="AF4187" s="115">
        <v>0</v>
      </c>
      <c r="AG4187" s="115">
        <v>0</v>
      </c>
    </row>
    <row r="4188" spans="1:33">
      <c r="A4188" s="115" t="s">
        <v>5907</v>
      </c>
      <c r="B4188" s="115" t="s">
        <v>19</v>
      </c>
      <c r="C4188" s="115">
        <v>0</v>
      </c>
      <c r="D4188" s="115">
        <v>0</v>
      </c>
      <c r="E4188" s="115">
        <v>0</v>
      </c>
      <c r="F4188" s="115">
        <v>0</v>
      </c>
      <c r="G4188" s="115">
        <v>0</v>
      </c>
      <c r="H4188" s="115">
        <v>0</v>
      </c>
      <c r="I4188" s="115">
        <v>0</v>
      </c>
      <c r="J4188" s="115">
        <v>0</v>
      </c>
      <c r="K4188" s="115">
        <v>0</v>
      </c>
      <c r="L4188" s="115">
        <v>0</v>
      </c>
      <c r="M4188" s="115">
        <v>0</v>
      </c>
      <c r="N4188" s="115">
        <v>0</v>
      </c>
      <c r="O4188" s="115">
        <v>0</v>
      </c>
      <c r="P4188" s="115">
        <v>0</v>
      </c>
      <c r="Q4188" s="115">
        <v>0</v>
      </c>
      <c r="R4188" s="115">
        <v>0</v>
      </c>
      <c r="S4188" s="115">
        <v>0</v>
      </c>
      <c r="T4188" s="115">
        <v>0</v>
      </c>
      <c r="U4188" s="115">
        <v>0</v>
      </c>
      <c r="V4188" s="115">
        <v>0</v>
      </c>
      <c r="W4188" s="115">
        <v>0</v>
      </c>
      <c r="X4188" s="115">
        <v>0</v>
      </c>
      <c r="Y4188" s="115">
        <v>0</v>
      </c>
      <c r="Z4188" s="115">
        <v>0</v>
      </c>
      <c r="AA4188" s="115">
        <v>0</v>
      </c>
      <c r="AB4188" s="115">
        <v>0</v>
      </c>
      <c r="AC4188" s="115">
        <v>0</v>
      </c>
      <c r="AD4188" s="115">
        <v>0</v>
      </c>
      <c r="AE4188" s="115">
        <v>0</v>
      </c>
      <c r="AF4188" s="115">
        <v>0</v>
      </c>
      <c r="AG4188" s="115">
        <v>0</v>
      </c>
    </row>
    <row r="4189" spans="1:33">
      <c r="A4189" s="115" t="s">
        <v>5908</v>
      </c>
      <c r="B4189" s="115" t="s">
        <v>19</v>
      </c>
      <c r="C4189" s="115">
        <v>0</v>
      </c>
      <c r="D4189" s="115">
        <v>0</v>
      </c>
      <c r="E4189" s="115">
        <v>0</v>
      </c>
      <c r="F4189" s="115">
        <v>0</v>
      </c>
      <c r="G4189" s="115">
        <v>0</v>
      </c>
      <c r="H4189" s="115">
        <v>0</v>
      </c>
      <c r="I4189" s="115">
        <v>0</v>
      </c>
      <c r="J4189" s="115">
        <v>0</v>
      </c>
      <c r="K4189" s="115">
        <v>0</v>
      </c>
      <c r="L4189" s="115">
        <v>0</v>
      </c>
      <c r="M4189" s="115">
        <v>0</v>
      </c>
      <c r="N4189" s="115">
        <v>0</v>
      </c>
      <c r="O4189" s="115">
        <v>0</v>
      </c>
      <c r="P4189" s="115">
        <v>0</v>
      </c>
      <c r="Q4189" s="115">
        <v>0</v>
      </c>
      <c r="R4189" s="115">
        <v>0</v>
      </c>
      <c r="S4189" s="115">
        <v>0</v>
      </c>
      <c r="T4189" s="115">
        <v>0</v>
      </c>
      <c r="U4189" s="115">
        <v>0</v>
      </c>
      <c r="V4189" s="115">
        <v>0</v>
      </c>
      <c r="W4189" s="115">
        <v>0</v>
      </c>
      <c r="X4189" s="115">
        <v>0</v>
      </c>
      <c r="Y4189" s="115">
        <v>0</v>
      </c>
      <c r="Z4189" s="115">
        <v>0</v>
      </c>
      <c r="AA4189" s="115">
        <v>0</v>
      </c>
      <c r="AB4189" s="115">
        <v>0</v>
      </c>
      <c r="AC4189" s="115">
        <v>0</v>
      </c>
      <c r="AD4189" s="115">
        <v>0</v>
      </c>
      <c r="AE4189" s="115">
        <v>0</v>
      </c>
      <c r="AF4189" s="115">
        <v>0</v>
      </c>
      <c r="AG4189" s="115">
        <v>0</v>
      </c>
    </row>
    <row r="4190" spans="1:33">
      <c r="A4190" s="115" t="s">
        <v>5909</v>
      </c>
      <c r="B4190" s="115" t="s">
        <v>19</v>
      </c>
      <c r="C4190" s="2">
        <v>19044800000000</v>
      </c>
      <c r="D4190" s="2">
        <v>22873200000000</v>
      </c>
      <c r="E4190" s="2">
        <v>15254900000000</v>
      </c>
      <c r="F4190" s="2">
        <v>14286400000000</v>
      </c>
      <c r="G4190" s="2">
        <v>13447100000000</v>
      </c>
      <c r="H4190" s="2">
        <v>13097200000000</v>
      </c>
      <c r="I4190" s="2">
        <v>12571600000000</v>
      </c>
      <c r="J4190" s="2">
        <v>13063300000000</v>
      </c>
      <c r="K4190" s="2">
        <v>13666100000000</v>
      </c>
      <c r="L4190" s="2">
        <v>14180800000000</v>
      </c>
      <c r="M4190" s="2">
        <v>14613400000000</v>
      </c>
      <c r="N4190" s="2">
        <v>15090900000000</v>
      </c>
      <c r="O4190" s="2">
        <v>15347500000000</v>
      </c>
      <c r="P4190" s="2">
        <v>15532500000000</v>
      </c>
      <c r="Q4190" s="2">
        <v>15685800000000</v>
      </c>
      <c r="R4190" s="2">
        <v>15948600000000</v>
      </c>
      <c r="S4190" s="2">
        <v>16179000000000</v>
      </c>
      <c r="T4190" s="2">
        <v>16185600000000</v>
      </c>
      <c r="U4190" s="2">
        <v>16084700000000</v>
      </c>
      <c r="V4190" s="2">
        <v>16201200000000</v>
      </c>
      <c r="W4190" s="2">
        <v>15770000000000</v>
      </c>
      <c r="X4190" s="2">
        <v>15683700000000</v>
      </c>
      <c r="Y4190" s="2">
        <v>15650700000000</v>
      </c>
      <c r="Z4190" s="2">
        <v>15708500000000</v>
      </c>
      <c r="AA4190" s="2">
        <v>15707500000000</v>
      </c>
      <c r="AB4190" s="2">
        <v>15607400000000</v>
      </c>
      <c r="AC4190" s="2">
        <v>15476500000000</v>
      </c>
      <c r="AD4190" s="2">
        <v>15464000000000</v>
      </c>
      <c r="AE4190" s="2">
        <v>15292500000000</v>
      </c>
      <c r="AF4190" s="2">
        <v>15105600000000</v>
      </c>
      <c r="AG4190" s="2">
        <v>15162900000000</v>
      </c>
    </row>
    <row r="4191" spans="1:33">
      <c r="A4191" s="115" t="s">
        <v>5910</v>
      </c>
      <c r="B4191" s="115" t="s">
        <v>19</v>
      </c>
      <c r="C4191" s="2">
        <v>541421000</v>
      </c>
      <c r="D4191" s="2">
        <v>650258000</v>
      </c>
      <c r="E4191" s="2">
        <v>433678000</v>
      </c>
      <c r="F4191" s="2">
        <v>406146000</v>
      </c>
      <c r="G4191" s="2">
        <v>382285000</v>
      </c>
      <c r="H4191" s="2">
        <v>372336000</v>
      </c>
      <c r="I4191" s="2">
        <v>357395000</v>
      </c>
      <c r="J4191" s="2">
        <v>371374000</v>
      </c>
      <c r="K4191" s="2">
        <v>388512000</v>
      </c>
      <c r="L4191" s="2">
        <v>403143000</v>
      </c>
      <c r="M4191" s="2">
        <v>415441000</v>
      </c>
      <c r="N4191" s="2">
        <v>429016000</v>
      </c>
      <c r="O4191" s="2">
        <v>436311000</v>
      </c>
      <c r="P4191" s="2">
        <v>441570000</v>
      </c>
      <c r="Q4191" s="2">
        <v>445928000</v>
      </c>
      <c r="R4191" s="2">
        <v>453399000</v>
      </c>
      <c r="S4191" s="2">
        <v>459949000</v>
      </c>
      <c r="T4191" s="2">
        <v>460138000</v>
      </c>
      <c r="U4191" s="2">
        <v>457268000</v>
      </c>
      <c r="V4191" s="2">
        <v>460580000</v>
      </c>
      <c r="W4191" s="2">
        <v>448321000</v>
      </c>
      <c r="X4191" s="2">
        <v>445868000</v>
      </c>
      <c r="Y4191" s="2">
        <v>444929000</v>
      </c>
      <c r="Z4191" s="2">
        <v>446573000</v>
      </c>
      <c r="AA4191" s="2">
        <v>446546000</v>
      </c>
      <c r="AB4191" s="2">
        <v>443700000</v>
      </c>
      <c r="AC4191" s="2">
        <v>439977000</v>
      </c>
      <c r="AD4191" s="2">
        <v>439622000</v>
      </c>
      <c r="AE4191" s="2">
        <v>434746000</v>
      </c>
      <c r="AF4191" s="2">
        <v>429432000</v>
      </c>
      <c r="AG4191" s="2">
        <v>431064000</v>
      </c>
    </row>
    <row r="4192" spans="1:33">
      <c r="A4192" s="115" t="s">
        <v>5911</v>
      </c>
      <c r="B4192" s="115" t="s">
        <v>19</v>
      </c>
      <c r="C4192" s="2">
        <v>2500430000</v>
      </c>
      <c r="D4192" s="2">
        <v>3003060000</v>
      </c>
      <c r="E4192" s="2">
        <v>2002840000</v>
      </c>
      <c r="F4192" s="2">
        <v>1875690000</v>
      </c>
      <c r="G4192" s="2">
        <v>1765490000</v>
      </c>
      <c r="H4192" s="2">
        <v>1719550000</v>
      </c>
      <c r="I4192" s="2">
        <v>1650550000</v>
      </c>
      <c r="J4192" s="2">
        <v>1715100000</v>
      </c>
      <c r="K4192" s="2">
        <v>1794250000</v>
      </c>
      <c r="L4192" s="2">
        <v>1861820000</v>
      </c>
      <c r="M4192" s="2">
        <v>1918620000</v>
      </c>
      <c r="N4192" s="2">
        <v>1981310000</v>
      </c>
      <c r="O4192" s="2">
        <v>2015000000</v>
      </c>
      <c r="P4192" s="2">
        <v>2039290000</v>
      </c>
      <c r="Q4192" s="2">
        <v>2059410000</v>
      </c>
      <c r="R4192" s="2">
        <v>2093920000</v>
      </c>
      <c r="S4192" s="2">
        <v>2124170000</v>
      </c>
      <c r="T4192" s="2">
        <v>2125040000</v>
      </c>
      <c r="U4192" s="2">
        <v>2111790000</v>
      </c>
      <c r="V4192" s="2">
        <v>2127080000</v>
      </c>
      <c r="W4192" s="2">
        <v>2070470000</v>
      </c>
      <c r="X4192" s="2">
        <v>2059140000</v>
      </c>
      <c r="Y4192" s="2">
        <v>2054800000</v>
      </c>
      <c r="Z4192" s="2">
        <v>2062390000</v>
      </c>
      <c r="AA4192" s="2">
        <v>2062270000</v>
      </c>
      <c r="AB4192" s="2">
        <v>2049120000</v>
      </c>
      <c r="AC4192" s="2">
        <v>2031930000</v>
      </c>
      <c r="AD4192" s="2">
        <v>2030290000</v>
      </c>
      <c r="AE4192" s="2">
        <v>2007770000</v>
      </c>
      <c r="AF4192" s="2">
        <v>1983230000</v>
      </c>
      <c r="AG4192" s="2">
        <v>1990770000</v>
      </c>
    </row>
    <row r="4193" spans="1:33">
      <c r="A4193" s="115" t="s">
        <v>5912</v>
      </c>
      <c r="B4193" s="115" t="s">
        <v>19</v>
      </c>
      <c r="C4193" s="2">
        <v>8557750000</v>
      </c>
      <c r="D4193" s="2">
        <v>10278000000</v>
      </c>
      <c r="E4193" s="2">
        <v>6854750000</v>
      </c>
      <c r="F4193" s="2">
        <v>6419580000</v>
      </c>
      <c r="G4193" s="2">
        <v>6042430000</v>
      </c>
      <c r="H4193" s="2">
        <v>5885180000</v>
      </c>
      <c r="I4193" s="2">
        <v>5649020000</v>
      </c>
      <c r="J4193" s="2">
        <v>5869960000</v>
      </c>
      <c r="K4193" s="2">
        <v>6140850000</v>
      </c>
      <c r="L4193" s="2">
        <v>6372120000</v>
      </c>
      <c r="M4193" s="2">
        <v>6566500000</v>
      </c>
      <c r="N4193" s="2">
        <v>6781060000</v>
      </c>
      <c r="O4193" s="2">
        <v>6896380000</v>
      </c>
      <c r="P4193" s="2">
        <v>6979500000</v>
      </c>
      <c r="Q4193" s="2">
        <v>7048380000</v>
      </c>
      <c r="R4193" s="2">
        <v>7166460000</v>
      </c>
      <c r="S4193" s="2">
        <v>7270000000</v>
      </c>
      <c r="T4193" s="2">
        <v>7272980000</v>
      </c>
      <c r="U4193" s="2">
        <v>7227630000</v>
      </c>
      <c r="V4193" s="2">
        <v>7279970000</v>
      </c>
      <c r="W4193" s="2">
        <v>7086200000</v>
      </c>
      <c r="X4193" s="2">
        <v>7047430000</v>
      </c>
      <c r="Y4193" s="2">
        <v>7032590000</v>
      </c>
      <c r="Z4193" s="2">
        <v>7058580000</v>
      </c>
      <c r="AA4193" s="2">
        <v>7058140000</v>
      </c>
      <c r="AB4193" s="2">
        <v>7013160000</v>
      </c>
      <c r="AC4193" s="2">
        <v>6954310000</v>
      </c>
      <c r="AD4193" s="2">
        <v>6948710000</v>
      </c>
      <c r="AE4193" s="2">
        <v>6871640000</v>
      </c>
      <c r="AF4193" s="2">
        <v>6787640000</v>
      </c>
      <c r="AG4193" s="2">
        <v>6813430000</v>
      </c>
    </row>
    <row r="4194" spans="1:33">
      <c r="A4194" s="115" t="s">
        <v>5913</v>
      </c>
      <c r="B4194" s="115" t="s">
        <v>19</v>
      </c>
      <c r="C4194" s="2">
        <v>675572000</v>
      </c>
      <c r="D4194" s="2">
        <v>811376000</v>
      </c>
      <c r="E4194" s="2">
        <v>541132000</v>
      </c>
      <c r="F4194" s="2">
        <v>506779000</v>
      </c>
      <c r="G4194" s="2">
        <v>477006000</v>
      </c>
      <c r="H4194" s="2">
        <v>464592000</v>
      </c>
      <c r="I4194" s="2">
        <v>445949000</v>
      </c>
      <c r="J4194" s="2">
        <v>463391000</v>
      </c>
      <c r="K4194" s="2">
        <v>484775000</v>
      </c>
      <c r="L4194" s="2">
        <v>503032000</v>
      </c>
      <c r="M4194" s="2">
        <v>518377000</v>
      </c>
      <c r="N4194" s="2">
        <v>535315000</v>
      </c>
      <c r="O4194" s="2">
        <v>544418000</v>
      </c>
      <c r="P4194" s="2">
        <v>550980000</v>
      </c>
      <c r="Q4194" s="2">
        <v>556418000</v>
      </c>
      <c r="R4194" s="2">
        <v>565740000</v>
      </c>
      <c r="S4194" s="2">
        <v>573913000</v>
      </c>
      <c r="T4194" s="2">
        <v>574148000</v>
      </c>
      <c r="U4194" s="2">
        <v>570568000</v>
      </c>
      <c r="V4194" s="2">
        <v>574700000</v>
      </c>
      <c r="W4194" s="2">
        <v>559404000</v>
      </c>
      <c r="X4194" s="2">
        <v>556343000</v>
      </c>
      <c r="Y4194" s="2">
        <v>555171000</v>
      </c>
      <c r="Z4194" s="2">
        <v>557223000</v>
      </c>
      <c r="AA4194" s="2">
        <v>557189000</v>
      </c>
      <c r="AB4194" s="2">
        <v>553638000</v>
      </c>
      <c r="AC4194" s="2">
        <v>548992000</v>
      </c>
      <c r="AD4194" s="2">
        <v>548550000</v>
      </c>
      <c r="AE4194" s="2">
        <v>542466000</v>
      </c>
      <c r="AF4194" s="2">
        <v>535835000</v>
      </c>
      <c r="AG4194" s="2">
        <v>537870000</v>
      </c>
    </row>
    <row r="4195" spans="1:33">
      <c r="A4195" s="115" t="s">
        <v>5914</v>
      </c>
      <c r="B4195" s="115" t="s">
        <v>19</v>
      </c>
      <c r="C4195" s="2">
        <v>600762000</v>
      </c>
      <c r="D4195" s="2">
        <v>721527000</v>
      </c>
      <c r="E4195" s="2">
        <v>481210000</v>
      </c>
      <c r="F4195" s="2">
        <v>450660000</v>
      </c>
      <c r="G4195" s="2">
        <v>424184000</v>
      </c>
      <c r="H4195" s="2">
        <v>413145000</v>
      </c>
      <c r="I4195" s="2">
        <v>396567000</v>
      </c>
      <c r="J4195" s="2">
        <v>412077000</v>
      </c>
      <c r="K4195" s="2">
        <v>431093000</v>
      </c>
      <c r="L4195" s="2">
        <v>447328000</v>
      </c>
      <c r="M4195" s="2">
        <v>460974000</v>
      </c>
      <c r="N4195" s="2">
        <v>476037000</v>
      </c>
      <c r="O4195" s="2">
        <v>484132000</v>
      </c>
      <c r="P4195" s="2">
        <v>489967000</v>
      </c>
      <c r="Q4195" s="2">
        <v>494803000</v>
      </c>
      <c r="R4195" s="2">
        <v>503092000</v>
      </c>
      <c r="S4195" s="2">
        <v>510361000</v>
      </c>
      <c r="T4195" s="2">
        <v>510570000</v>
      </c>
      <c r="U4195" s="2">
        <v>507386000</v>
      </c>
      <c r="V4195" s="2">
        <v>511061000</v>
      </c>
      <c r="W4195" s="2">
        <v>497458000</v>
      </c>
      <c r="X4195" s="2">
        <v>494736000</v>
      </c>
      <c r="Y4195" s="2">
        <v>493694000</v>
      </c>
      <c r="Z4195" s="2">
        <v>495518000</v>
      </c>
      <c r="AA4195" s="2">
        <v>495488000</v>
      </c>
      <c r="AB4195" s="2">
        <v>492330000</v>
      </c>
      <c r="AC4195" s="2">
        <v>488199000</v>
      </c>
      <c r="AD4195" s="2">
        <v>487806000</v>
      </c>
      <c r="AE4195" s="2">
        <v>482395000</v>
      </c>
      <c r="AF4195" s="2">
        <v>476499000</v>
      </c>
      <c r="AG4195" s="2">
        <v>478309000</v>
      </c>
    </row>
    <row r="4196" spans="1:33">
      <c r="A4196" s="115" t="s">
        <v>5915</v>
      </c>
      <c r="B4196" s="115" t="s">
        <v>19</v>
      </c>
      <c r="C4196" s="2">
        <v>1819280000</v>
      </c>
      <c r="D4196" s="2">
        <v>2184990000</v>
      </c>
      <c r="E4196" s="2">
        <v>1457240000</v>
      </c>
      <c r="F4196" s="2">
        <v>1364730000</v>
      </c>
      <c r="G4196" s="2">
        <v>1284550000</v>
      </c>
      <c r="H4196" s="2">
        <v>1251120000</v>
      </c>
      <c r="I4196" s="2">
        <v>1200920000</v>
      </c>
      <c r="J4196" s="2">
        <v>1247890000</v>
      </c>
      <c r="K4196" s="2">
        <v>1305470000</v>
      </c>
      <c r="L4196" s="2">
        <v>1354640000</v>
      </c>
      <c r="M4196" s="2">
        <v>1395960000</v>
      </c>
      <c r="N4196" s="2">
        <v>1441570000</v>
      </c>
      <c r="O4196" s="2">
        <v>1466090000</v>
      </c>
      <c r="P4196" s="2">
        <v>1483760000</v>
      </c>
      <c r="Q4196" s="2">
        <v>1498400000</v>
      </c>
      <c r="R4196" s="2">
        <v>1523500000</v>
      </c>
      <c r="S4196" s="2">
        <v>1545520000</v>
      </c>
      <c r="T4196" s="2">
        <v>1546150000</v>
      </c>
      <c r="U4196" s="2">
        <v>1536510000</v>
      </c>
      <c r="V4196" s="2">
        <v>1547640000</v>
      </c>
      <c r="W4196" s="2">
        <v>1506440000</v>
      </c>
      <c r="X4196" s="2">
        <v>1498200000</v>
      </c>
      <c r="Y4196" s="2">
        <v>1495040000</v>
      </c>
      <c r="Z4196" s="2">
        <v>1500570000</v>
      </c>
      <c r="AA4196" s="2">
        <v>1500480000</v>
      </c>
      <c r="AB4196" s="2">
        <v>1490910000</v>
      </c>
      <c r="AC4196" s="2">
        <v>1478400000</v>
      </c>
      <c r="AD4196" s="2">
        <v>1477210000</v>
      </c>
      <c r="AE4196" s="2">
        <v>1460830000</v>
      </c>
      <c r="AF4196" s="2">
        <v>1442970000</v>
      </c>
      <c r="AG4196" s="2">
        <v>1448450000</v>
      </c>
    </row>
    <row r="4197" spans="1:33">
      <c r="A4197" s="115" t="s">
        <v>5916</v>
      </c>
      <c r="B4197" s="115" t="s">
        <v>19</v>
      </c>
      <c r="C4197" s="2">
        <v>140491000</v>
      </c>
      <c r="D4197" s="2">
        <v>168732000</v>
      </c>
      <c r="E4197" s="2">
        <v>112533000</v>
      </c>
      <c r="F4197" s="2">
        <v>105389000</v>
      </c>
      <c r="G4197" s="2">
        <v>99197100</v>
      </c>
      <c r="H4197" s="2">
        <v>96615500</v>
      </c>
      <c r="I4197" s="2">
        <v>92738700</v>
      </c>
      <c r="J4197" s="2">
        <v>96365800</v>
      </c>
      <c r="K4197" s="2">
        <v>100813000</v>
      </c>
      <c r="L4197" s="2">
        <v>104610000</v>
      </c>
      <c r="M4197" s="2">
        <v>107801000</v>
      </c>
      <c r="N4197" s="2">
        <v>111323000</v>
      </c>
      <c r="O4197" s="2">
        <v>113216000</v>
      </c>
      <c r="P4197" s="2">
        <v>114581000</v>
      </c>
      <c r="Q4197" s="2">
        <v>115712000</v>
      </c>
      <c r="R4197" s="2">
        <v>117650000</v>
      </c>
      <c r="S4197" s="2">
        <v>119350000</v>
      </c>
      <c r="T4197" s="2">
        <v>119399000</v>
      </c>
      <c r="U4197" s="2">
        <v>118654000</v>
      </c>
      <c r="V4197" s="2">
        <v>119514000</v>
      </c>
      <c r="W4197" s="2">
        <v>116332000</v>
      </c>
      <c r="X4197" s="2">
        <v>115696000</v>
      </c>
      <c r="Y4197" s="2">
        <v>115452000</v>
      </c>
      <c r="Z4197" s="2">
        <v>115879000</v>
      </c>
      <c r="AA4197" s="2">
        <v>115872000</v>
      </c>
      <c r="AB4197" s="2">
        <v>115133000</v>
      </c>
      <c r="AC4197" s="2">
        <v>114167000</v>
      </c>
      <c r="AD4197" s="2">
        <v>114075000</v>
      </c>
      <c r="AE4197" s="2">
        <v>112810000</v>
      </c>
      <c r="AF4197" s="2">
        <v>111431000</v>
      </c>
      <c r="AG4197" s="2">
        <v>111854000</v>
      </c>
    </row>
    <row r="4198" spans="1:33">
      <c r="A4198" s="115" t="s">
        <v>5917</v>
      </c>
      <c r="B4198" s="115" t="s">
        <v>19</v>
      </c>
      <c r="C4198" s="2">
        <v>119949000</v>
      </c>
      <c r="D4198" s="2">
        <v>144062000</v>
      </c>
      <c r="E4198" s="2">
        <v>96079400</v>
      </c>
      <c r="F4198" s="2">
        <v>89979800</v>
      </c>
      <c r="G4198" s="2">
        <v>84693600</v>
      </c>
      <c r="H4198" s="2">
        <v>82489400</v>
      </c>
      <c r="I4198" s="2">
        <v>79179400</v>
      </c>
      <c r="J4198" s="2">
        <v>82276200</v>
      </c>
      <c r="K4198" s="2">
        <v>86073100</v>
      </c>
      <c r="L4198" s="2">
        <v>89314600</v>
      </c>
      <c r="M4198" s="2">
        <v>92039200</v>
      </c>
      <c r="N4198" s="2">
        <v>95046600</v>
      </c>
      <c r="O4198" s="2">
        <v>96662900</v>
      </c>
      <c r="P4198" s="2">
        <v>97828000</v>
      </c>
      <c r="Q4198" s="2">
        <v>98793400</v>
      </c>
      <c r="R4198" s="2">
        <v>100449000</v>
      </c>
      <c r="S4198" s="2">
        <v>101900000</v>
      </c>
      <c r="T4198" s="2">
        <v>101941000</v>
      </c>
      <c r="U4198" s="2">
        <v>101306000</v>
      </c>
      <c r="V4198" s="2">
        <v>102040000</v>
      </c>
      <c r="W4198" s="2">
        <v>99323600</v>
      </c>
      <c r="X4198" s="2">
        <v>98780100</v>
      </c>
      <c r="Y4198" s="2">
        <v>98572100</v>
      </c>
      <c r="Z4198" s="2">
        <v>98936400</v>
      </c>
      <c r="AA4198" s="2">
        <v>98930300</v>
      </c>
      <c r="AB4198" s="2">
        <v>98299800</v>
      </c>
      <c r="AC4198" s="2">
        <v>97474900</v>
      </c>
      <c r="AD4198" s="2">
        <v>97396500</v>
      </c>
      <c r="AE4198" s="2">
        <v>96316100</v>
      </c>
      <c r="AF4198" s="2">
        <v>95138900</v>
      </c>
      <c r="AG4198" s="2">
        <v>95500300</v>
      </c>
    </row>
    <row r="4199" spans="1:33">
      <c r="A4199" s="115" t="s">
        <v>5918</v>
      </c>
      <c r="B4199" s="115" t="s">
        <v>19</v>
      </c>
      <c r="C4199" s="2">
        <v>760779000</v>
      </c>
      <c r="D4199" s="2">
        <v>913711000</v>
      </c>
      <c r="E4199" s="2">
        <v>609383000</v>
      </c>
      <c r="F4199" s="2">
        <v>570697000</v>
      </c>
      <c r="G4199" s="2">
        <v>537168000</v>
      </c>
      <c r="H4199" s="2">
        <v>523189000</v>
      </c>
      <c r="I4199" s="2">
        <v>502195000</v>
      </c>
      <c r="J4199" s="2">
        <v>521837000</v>
      </c>
      <c r="K4199" s="2">
        <v>545918000</v>
      </c>
      <c r="L4199" s="2">
        <v>566478000</v>
      </c>
      <c r="M4199" s="2">
        <v>583758000</v>
      </c>
      <c r="N4199" s="2">
        <v>602832000</v>
      </c>
      <c r="O4199" s="2">
        <v>613084000</v>
      </c>
      <c r="P4199" s="2">
        <v>620473000</v>
      </c>
      <c r="Q4199" s="2">
        <v>626597000</v>
      </c>
      <c r="R4199" s="2">
        <v>637094000</v>
      </c>
      <c r="S4199" s="2">
        <v>646299000</v>
      </c>
      <c r="T4199" s="2">
        <v>646563000</v>
      </c>
      <c r="U4199" s="2">
        <v>642532000</v>
      </c>
      <c r="V4199" s="2">
        <v>647185000</v>
      </c>
      <c r="W4199" s="2">
        <v>629959000</v>
      </c>
      <c r="X4199" s="2">
        <v>626513000</v>
      </c>
      <c r="Y4199" s="2">
        <v>625193000</v>
      </c>
      <c r="Z4199" s="2">
        <v>627503000</v>
      </c>
      <c r="AA4199" s="2">
        <v>627465000</v>
      </c>
      <c r="AB4199" s="2">
        <v>623466000</v>
      </c>
      <c r="AC4199" s="2">
        <v>618234000</v>
      </c>
      <c r="AD4199" s="2">
        <v>617736000</v>
      </c>
      <c r="AE4199" s="2">
        <v>610885000</v>
      </c>
      <c r="AF4199" s="2">
        <v>603418000</v>
      </c>
      <c r="AG4199" s="2">
        <v>605710000</v>
      </c>
    </row>
    <row r="4200" spans="1:33">
      <c r="A4200" s="115" t="s">
        <v>5919</v>
      </c>
      <c r="B4200" s="115" t="s">
        <v>19</v>
      </c>
      <c r="C4200" s="2">
        <v>152156000</v>
      </c>
      <c r="D4200" s="2">
        <v>182742000</v>
      </c>
      <c r="E4200" s="2">
        <v>121877000</v>
      </c>
      <c r="F4200" s="2">
        <v>114139000</v>
      </c>
      <c r="G4200" s="2">
        <v>107434000</v>
      </c>
      <c r="H4200" s="2">
        <v>104638000</v>
      </c>
      <c r="I4200" s="2">
        <v>100439000</v>
      </c>
      <c r="J4200" s="2">
        <v>104367000</v>
      </c>
      <c r="K4200" s="2">
        <v>109184000</v>
      </c>
      <c r="L4200" s="2">
        <v>113296000</v>
      </c>
      <c r="M4200" s="2">
        <v>116752000</v>
      </c>
      <c r="N4200" s="2">
        <v>120566000</v>
      </c>
      <c r="O4200" s="2">
        <v>122617000</v>
      </c>
      <c r="P4200" s="2">
        <v>124095000</v>
      </c>
      <c r="Q4200" s="2">
        <v>125319000</v>
      </c>
      <c r="R4200" s="2">
        <v>127419000</v>
      </c>
      <c r="S4200" s="2">
        <v>129260000</v>
      </c>
      <c r="T4200" s="2">
        <v>129313000</v>
      </c>
      <c r="U4200" s="2">
        <v>128506000</v>
      </c>
      <c r="V4200" s="2">
        <v>129437000</v>
      </c>
      <c r="W4200" s="2">
        <v>125992000</v>
      </c>
      <c r="X4200" s="2">
        <v>125303000</v>
      </c>
      <c r="Y4200" s="2">
        <v>125039000</v>
      </c>
      <c r="Z4200" s="2">
        <v>125501000</v>
      </c>
      <c r="AA4200" s="2">
        <v>125493000</v>
      </c>
      <c r="AB4200" s="2">
        <v>124693000</v>
      </c>
      <c r="AC4200" s="2">
        <v>123647000</v>
      </c>
      <c r="AD4200" s="2">
        <v>123547000</v>
      </c>
      <c r="AE4200" s="2">
        <v>122177000</v>
      </c>
      <c r="AF4200" s="2">
        <v>120684000</v>
      </c>
      <c r="AG4200" s="2">
        <v>121142000</v>
      </c>
    </row>
    <row r="4201" spans="1:33">
      <c r="A4201" s="115" t="s">
        <v>5920</v>
      </c>
      <c r="B4201" s="115" t="s">
        <v>19</v>
      </c>
      <c r="C4201" s="115">
        <v>0</v>
      </c>
      <c r="D4201" s="115">
        <v>0</v>
      </c>
      <c r="E4201" s="115">
        <v>0</v>
      </c>
      <c r="F4201" s="115">
        <v>0</v>
      </c>
      <c r="G4201" s="115">
        <v>0</v>
      </c>
      <c r="H4201" s="115">
        <v>0</v>
      </c>
      <c r="I4201" s="115">
        <v>0</v>
      </c>
      <c r="J4201" s="115">
        <v>0</v>
      </c>
      <c r="K4201" s="115">
        <v>0</v>
      </c>
      <c r="L4201" s="115">
        <v>0</v>
      </c>
      <c r="M4201" s="115">
        <v>0</v>
      </c>
      <c r="N4201" s="115">
        <v>0</v>
      </c>
      <c r="O4201" s="115">
        <v>0</v>
      </c>
      <c r="P4201" s="115">
        <v>0</v>
      </c>
      <c r="Q4201" s="115">
        <v>0</v>
      </c>
      <c r="R4201" s="115">
        <v>0</v>
      </c>
      <c r="S4201" s="115">
        <v>0</v>
      </c>
      <c r="T4201" s="115">
        <v>0</v>
      </c>
      <c r="U4201" s="115">
        <v>0</v>
      </c>
      <c r="V4201" s="115">
        <v>0</v>
      </c>
      <c r="W4201" s="115">
        <v>0</v>
      </c>
      <c r="X4201" s="115">
        <v>0</v>
      </c>
      <c r="Y4201" s="115">
        <v>0</v>
      </c>
      <c r="Z4201" s="115">
        <v>0</v>
      </c>
      <c r="AA4201" s="115">
        <v>0</v>
      </c>
      <c r="AB4201" s="115">
        <v>0</v>
      </c>
      <c r="AC4201" s="115">
        <v>0</v>
      </c>
      <c r="AD4201" s="115">
        <v>0</v>
      </c>
      <c r="AE4201" s="115">
        <v>0</v>
      </c>
      <c r="AF4201" s="115">
        <v>0</v>
      </c>
      <c r="AG4201" s="115">
        <v>0</v>
      </c>
    </row>
    <row r="4202" spans="1:33">
      <c r="A4202" s="115" t="s">
        <v>5921</v>
      </c>
      <c r="B4202" s="115" t="s">
        <v>19</v>
      </c>
      <c r="C4202" s="115">
        <v>0</v>
      </c>
      <c r="D4202" s="115">
        <v>0</v>
      </c>
      <c r="E4202" s="115">
        <v>0</v>
      </c>
      <c r="F4202" s="115">
        <v>0</v>
      </c>
      <c r="G4202" s="115">
        <v>0</v>
      </c>
      <c r="H4202" s="115">
        <v>0</v>
      </c>
      <c r="I4202" s="115">
        <v>0</v>
      </c>
      <c r="J4202" s="115">
        <v>0</v>
      </c>
      <c r="K4202" s="115">
        <v>0</v>
      </c>
      <c r="L4202" s="115">
        <v>0</v>
      </c>
      <c r="M4202" s="115">
        <v>0</v>
      </c>
      <c r="N4202" s="115">
        <v>0</v>
      </c>
      <c r="O4202" s="115">
        <v>0</v>
      </c>
      <c r="P4202" s="115">
        <v>0</v>
      </c>
      <c r="Q4202" s="115">
        <v>0</v>
      </c>
      <c r="R4202" s="115">
        <v>0</v>
      </c>
      <c r="S4202" s="115">
        <v>0</v>
      </c>
      <c r="T4202" s="115">
        <v>0</v>
      </c>
      <c r="U4202" s="115">
        <v>0</v>
      </c>
      <c r="V4202" s="115">
        <v>0</v>
      </c>
      <c r="W4202" s="115">
        <v>0</v>
      </c>
      <c r="X4202" s="115">
        <v>0</v>
      </c>
      <c r="Y4202" s="115">
        <v>0</v>
      </c>
      <c r="Z4202" s="115">
        <v>0</v>
      </c>
      <c r="AA4202" s="115">
        <v>0</v>
      </c>
      <c r="AB4202" s="115">
        <v>0</v>
      </c>
      <c r="AC4202" s="115">
        <v>0</v>
      </c>
      <c r="AD4202" s="115">
        <v>0</v>
      </c>
      <c r="AE4202" s="115">
        <v>0</v>
      </c>
      <c r="AF4202" s="115">
        <v>0</v>
      </c>
      <c r="AG4202" s="115">
        <v>0</v>
      </c>
    </row>
    <row r="4203" spans="1:33">
      <c r="A4203" s="115" t="s">
        <v>5922</v>
      </c>
      <c r="B4203" s="115" t="s">
        <v>19</v>
      </c>
      <c r="C4203" s="115">
        <v>0</v>
      </c>
      <c r="D4203" s="115">
        <v>0</v>
      </c>
      <c r="E4203" s="115">
        <v>0</v>
      </c>
      <c r="F4203" s="115">
        <v>0</v>
      </c>
      <c r="G4203" s="115">
        <v>0</v>
      </c>
      <c r="H4203" s="115">
        <v>0</v>
      </c>
      <c r="I4203" s="115">
        <v>0</v>
      </c>
      <c r="J4203" s="115">
        <v>0</v>
      </c>
      <c r="K4203" s="115">
        <v>0</v>
      </c>
      <c r="L4203" s="115">
        <v>0</v>
      </c>
      <c r="M4203" s="115">
        <v>0</v>
      </c>
      <c r="N4203" s="115">
        <v>0</v>
      </c>
      <c r="O4203" s="115">
        <v>0</v>
      </c>
      <c r="P4203" s="115">
        <v>0</v>
      </c>
      <c r="Q4203" s="115">
        <v>0</v>
      </c>
      <c r="R4203" s="115">
        <v>0</v>
      </c>
      <c r="S4203" s="115">
        <v>0</v>
      </c>
      <c r="T4203" s="115">
        <v>0</v>
      </c>
      <c r="U4203" s="115">
        <v>0</v>
      </c>
      <c r="V4203" s="115">
        <v>0</v>
      </c>
      <c r="W4203" s="115">
        <v>0</v>
      </c>
      <c r="X4203" s="115">
        <v>0</v>
      </c>
      <c r="Y4203" s="115">
        <v>0</v>
      </c>
      <c r="Z4203" s="115">
        <v>0</v>
      </c>
      <c r="AA4203" s="115">
        <v>0</v>
      </c>
      <c r="AB4203" s="115">
        <v>0</v>
      </c>
      <c r="AC4203" s="115">
        <v>0</v>
      </c>
      <c r="AD4203" s="115">
        <v>0</v>
      </c>
      <c r="AE4203" s="115">
        <v>0</v>
      </c>
      <c r="AF4203" s="115">
        <v>0</v>
      </c>
      <c r="AG4203" s="115">
        <v>0</v>
      </c>
    </row>
    <row r="4204" spans="1:33">
      <c r="A4204" s="115" t="s">
        <v>5923</v>
      </c>
      <c r="B4204" s="115" t="s">
        <v>19</v>
      </c>
      <c r="C4204" s="115">
        <v>0</v>
      </c>
      <c r="D4204" s="115">
        <v>0</v>
      </c>
      <c r="E4204" s="115">
        <v>0</v>
      </c>
      <c r="F4204" s="115">
        <v>0</v>
      </c>
      <c r="G4204" s="115">
        <v>0</v>
      </c>
      <c r="H4204" s="115">
        <v>0</v>
      </c>
      <c r="I4204" s="115">
        <v>0</v>
      </c>
      <c r="J4204" s="115">
        <v>0</v>
      </c>
      <c r="K4204" s="115">
        <v>0</v>
      </c>
      <c r="L4204" s="115">
        <v>0</v>
      </c>
      <c r="M4204" s="115">
        <v>0</v>
      </c>
      <c r="N4204" s="115">
        <v>0</v>
      </c>
      <c r="O4204" s="115">
        <v>0</v>
      </c>
      <c r="P4204" s="115">
        <v>0</v>
      </c>
      <c r="Q4204" s="115">
        <v>0</v>
      </c>
      <c r="R4204" s="115">
        <v>0</v>
      </c>
      <c r="S4204" s="115">
        <v>0</v>
      </c>
      <c r="T4204" s="115">
        <v>0</v>
      </c>
      <c r="U4204" s="115">
        <v>0</v>
      </c>
      <c r="V4204" s="115">
        <v>0</v>
      </c>
      <c r="W4204" s="115">
        <v>0</v>
      </c>
      <c r="X4204" s="115">
        <v>0</v>
      </c>
      <c r="Y4204" s="115">
        <v>0</v>
      </c>
      <c r="Z4204" s="115">
        <v>0</v>
      </c>
      <c r="AA4204" s="115">
        <v>0</v>
      </c>
      <c r="AB4204" s="115">
        <v>0</v>
      </c>
      <c r="AC4204" s="115">
        <v>0</v>
      </c>
      <c r="AD4204" s="115">
        <v>0</v>
      </c>
      <c r="AE4204" s="115">
        <v>0</v>
      </c>
      <c r="AF4204" s="115">
        <v>0</v>
      </c>
      <c r="AG4204" s="115">
        <v>0</v>
      </c>
    </row>
    <row r="4205" spans="1:33">
      <c r="A4205" s="115" t="s">
        <v>5924</v>
      </c>
      <c r="B4205" s="115" t="s">
        <v>19</v>
      </c>
      <c r="C4205" s="115">
        <v>0</v>
      </c>
      <c r="D4205" s="115">
        <v>0</v>
      </c>
      <c r="E4205" s="115">
        <v>0</v>
      </c>
      <c r="F4205" s="115">
        <v>0</v>
      </c>
      <c r="G4205" s="115">
        <v>0</v>
      </c>
      <c r="H4205" s="115">
        <v>0</v>
      </c>
      <c r="I4205" s="115">
        <v>0</v>
      </c>
      <c r="J4205" s="115">
        <v>0</v>
      </c>
      <c r="K4205" s="115">
        <v>0</v>
      </c>
      <c r="L4205" s="115">
        <v>0</v>
      </c>
      <c r="M4205" s="115">
        <v>0</v>
      </c>
      <c r="N4205" s="115">
        <v>0</v>
      </c>
      <c r="O4205" s="115">
        <v>0</v>
      </c>
      <c r="P4205" s="115">
        <v>0</v>
      </c>
      <c r="Q4205" s="115">
        <v>0</v>
      </c>
      <c r="R4205" s="115">
        <v>0</v>
      </c>
      <c r="S4205" s="115">
        <v>0</v>
      </c>
      <c r="T4205" s="115">
        <v>0</v>
      </c>
      <c r="U4205" s="115">
        <v>0</v>
      </c>
      <c r="V4205" s="115">
        <v>0</v>
      </c>
      <c r="W4205" s="115">
        <v>0</v>
      </c>
      <c r="X4205" s="115">
        <v>0</v>
      </c>
      <c r="Y4205" s="115">
        <v>0</v>
      </c>
      <c r="Z4205" s="115">
        <v>0</v>
      </c>
      <c r="AA4205" s="115">
        <v>0</v>
      </c>
      <c r="AB4205" s="115">
        <v>0</v>
      </c>
      <c r="AC4205" s="115">
        <v>0</v>
      </c>
      <c r="AD4205" s="115">
        <v>0</v>
      </c>
      <c r="AE4205" s="115">
        <v>0</v>
      </c>
      <c r="AF4205" s="115">
        <v>0</v>
      </c>
      <c r="AG4205" s="115">
        <v>0</v>
      </c>
    </row>
    <row r="4206" spans="1:33">
      <c r="A4206" s="115" t="s">
        <v>5925</v>
      </c>
      <c r="B4206" s="115" t="s">
        <v>19</v>
      </c>
      <c r="C4206" s="115">
        <v>0</v>
      </c>
      <c r="D4206" s="115">
        <v>0</v>
      </c>
      <c r="E4206" s="115">
        <v>0</v>
      </c>
      <c r="F4206" s="115">
        <v>0</v>
      </c>
      <c r="G4206" s="115">
        <v>0</v>
      </c>
      <c r="H4206" s="115">
        <v>0</v>
      </c>
      <c r="I4206" s="115">
        <v>0</v>
      </c>
      <c r="J4206" s="115">
        <v>0</v>
      </c>
      <c r="K4206" s="115">
        <v>0</v>
      </c>
      <c r="L4206" s="115">
        <v>0</v>
      </c>
      <c r="M4206" s="115">
        <v>0</v>
      </c>
      <c r="N4206" s="115">
        <v>0</v>
      </c>
      <c r="O4206" s="115">
        <v>0</v>
      </c>
      <c r="P4206" s="115">
        <v>0</v>
      </c>
      <c r="Q4206" s="115">
        <v>0</v>
      </c>
      <c r="R4206" s="115">
        <v>0</v>
      </c>
      <c r="S4206" s="115">
        <v>0</v>
      </c>
      <c r="T4206" s="115">
        <v>0</v>
      </c>
      <c r="U4206" s="115">
        <v>0</v>
      </c>
      <c r="V4206" s="115">
        <v>0</v>
      </c>
      <c r="W4206" s="115">
        <v>0</v>
      </c>
      <c r="X4206" s="115">
        <v>0</v>
      </c>
      <c r="Y4206" s="115">
        <v>0</v>
      </c>
      <c r="Z4206" s="115">
        <v>0</v>
      </c>
      <c r="AA4206" s="115">
        <v>0</v>
      </c>
      <c r="AB4206" s="115">
        <v>0</v>
      </c>
      <c r="AC4206" s="115">
        <v>0</v>
      </c>
      <c r="AD4206" s="115">
        <v>0</v>
      </c>
      <c r="AE4206" s="115">
        <v>0</v>
      </c>
      <c r="AF4206" s="115">
        <v>0</v>
      </c>
      <c r="AG4206" s="115">
        <v>0</v>
      </c>
    </row>
    <row r="4207" spans="1:33">
      <c r="A4207" s="115" t="s">
        <v>5926</v>
      </c>
      <c r="B4207" s="115" t="s">
        <v>19</v>
      </c>
      <c r="C4207" s="115">
        <v>0</v>
      </c>
      <c r="D4207" s="115">
        <v>0</v>
      </c>
      <c r="E4207" s="115">
        <v>0</v>
      </c>
      <c r="F4207" s="115">
        <v>0</v>
      </c>
      <c r="G4207" s="115">
        <v>0</v>
      </c>
      <c r="H4207" s="115">
        <v>0</v>
      </c>
      <c r="I4207" s="115">
        <v>0</v>
      </c>
      <c r="J4207" s="115">
        <v>0</v>
      </c>
      <c r="K4207" s="115">
        <v>0</v>
      </c>
      <c r="L4207" s="115">
        <v>0</v>
      </c>
      <c r="M4207" s="115">
        <v>0</v>
      </c>
      <c r="N4207" s="115">
        <v>0</v>
      </c>
      <c r="O4207" s="115">
        <v>0</v>
      </c>
      <c r="P4207" s="115">
        <v>0</v>
      </c>
      <c r="Q4207" s="115">
        <v>0</v>
      </c>
      <c r="R4207" s="115">
        <v>0</v>
      </c>
      <c r="S4207" s="115">
        <v>0</v>
      </c>
      <c r="T4207" s="115">
        <v>0</v>
      </c>
      <c r="U4207" s="115">
        <v>0</v>
      </c>
      <c r="V4207" s="115">
        <v>0</v>
      </c>
      <c r="W4207" s="115">
        <v>0</v>
      </c>
      <c r="X4207" s="115">
        <v>0</v>
      </c>
      <c r="Y4207" s="115">
        <v>0</v>
      </c>
      <c r="Z4207" s="115">
        <v>0</v>
      </c>
      <c r="AA4207" s="115">
        <v>0</v>
      </c>
      <c r="AB4207" s="115">
        <v>0</v>
      </c>
      <c r="AC4207" s="115">
        <v>0</v>
      </c>
      <c r="AD4207" s="115">
        <v>0</v>
      </c>
      <c r="AE4207" s="115">
        <v>0</v>
      </c>
      <c r="AF4207" s="115">
        <v>0</v>
      </c>
      <c r="AG4207" s="115">
        <v>0</v>
      </c>
    </row>
    <row r="4208" spans="1:33">
      <c r="A4208" s="115" t="s">
        <v>5927</v>
      </c>
      <c r="B4208" s="115" t="s">
        <v>19</v>
      </c>
      <c r="C4208" s="115">
        <v>0</v>
      </c>
      <c r="D4208" s="115">
        <v>0</v>
      </c>
      <c r="E4208" s="115">
        <v>0</v>
      </c>
      <c r="F4208" s="115">
        <v>0</v>
      </c>
      <c r="G4208" s="115">
        <v>0</v>
      </c>
      <c r="H4208" s="115">
        <v>0</v>
      </c>
      <c r="I4208" s="115">
        <v>0</v>
      </c>
      <c r="J4208" s="115">
        <v>0</v>
      </c>
      <c r="K4208" s="115">
        <v>0</v>
      </c>
      <c r="L4208" s="115">
        <v>0</v>
      </c>
      <c r="M4208" s="115">
        <v>0</v>
      </c>
      <c r="N4208" s="115">
        <v>0</v>
      </c>
      <c r="O4208" s="115">
        <v>0</v>
      </c>
      <c r="P4208" s="115">
        <v>0</v>
      </c>
      <c r="Q4208" s="115">
        <v>0</v>
      </c>
      <c r="R4208" s="115">
        <v>0</v>
      </c>
      <c r="S4208" s="115">
        <v>0</v>
      </c>
      <c r="T4208" s="115">
        <v>0</v>
      </c>
      <c r="U4208" s="115">
        <v>0</v>
      </c>
      <c r="V4208" s="115">
        <v>0</v>
      </c>
      <c r="W4208" s="115">
        <v>0</v>
      </c>
      <c r="X4208" s="115">
        <v>0</v>
      </c>
      <c r="Y4208" s="115">
        <v>0</v>
      </c>
      <c r="Z4208" s="115">
        <v>0</v>
      </c>
      <c r="AA4208" s="115">
        <v>0</v>
      </c>
      <c r="AB4208" s="115">
        <v>0</v>
      </c>
      <c r="AC4208" s="115">
        <v>0</v>
      </c>
      <c r="AD4208" s="115">
        <v>0</v>
      </c>
      <c r="AE4208" s="115">
        <v>0</v>
      </c>
      <c r="AF4208" s="115">
        <v>0</v>
      </c>
      <c r="AG4208" s="115">
        <v>0</v>
      </c>
    </row>
    <row r="4209" spans="1:33">
      <c r="A4209" s="115" t="s">
        <v>5928</v>
      </c>
      <c r="B4209" s="115" t="s">
        <v>19</v>
      </c>
      <c r="C4209" s="115">
        <v>0</v>
      </c>
      <c r="D4209" s="115">
        <v>0</v>
      </c>
      <c r="E4209" s="115">
        <v>0</v>
      </c>
      <c r="F4209" s="115">
        <v>0</v>
      </c>
      <c r="G4209" s="115">
        <v>0</v>
      </c>
      <c r="H4209" s="115">
        <v>0</v>
      </c>
      <c r="I4209" s="115">
        <v>0</v>
      </c>
      <c r="J4209" s="115">
        <v>0</v>
      </c>
      <c r="K4209" s="115">
        <v>0</v>
      </c>
      <c r="L4209" s="115">
        <v>0</v>
      </c>
      <c r="M4209" s="115">
        <v>0</v>
      </c>
      <c r="N4209" s="115">
        <v>0</v>
      </c>
      <c r="O4209" s="115">
        <v>0</v>
      </c>
      <c r="P4209" s="115">
        <v>0</v>
      </c>
      <c r="Q4209" s="115">
        <v>0</v>
      </c>
      <c r="R4209" s="115">
        <v>0</v>
      </c>
      <c r="S4209" s="115">
        <v>0</v>
      </c>
      <c r="T4209" s="115">
        <v>0</v>
      </c>
      <c r="U4209" s="115">
        <v>0</v>
      </c>
      <c r="V4209" s="115">
        <v>0</v>
      </c>
      <c r="W4209" s="115">
        <v>0</v>
      </c>
      <c r="X4209" s="115">
        <v>0</v>
      </c>
      <c r="Y4209" s="115">
        <v>0</v>
      </c>
      <c r="Z4209" s="115">
        <v>0</v>
      </c>
      <c r="AA4209" s="115">
        <v>0</v>
      </c>
      <c r="AB4209" s="115">
        <v>0</v>
      </c>
      <c r="AC4209" s="115">
        <v>0</v>
      </c>
      <c r="AD4209" s="115">
        <v>0</v>
      </c>
      <c r="AE4209" s="115">
        <v>0</v>
      </c>
      <c r="AF4209" s="115">
        <v>0</v>
      </c>
      <c r="AG4209" s="115">
        <v>0</v>
      </c>
    </row>
    <row r="4210" spans="1:33">
      <c r="A4210" s="115" t="s">
        <v>5929</v>
      </c>
      <c r="B4210" s="115" t="s">
        <v>19</v>
      </c>
      <c r="C4210" s="115">
        <v>0</v>
      </c>
      <c r="D4210" s="115">
        <v>0</v>
      </c>
      <c r="E4210" s="115">
        <v>0</v>
      </c>
      <c r="F4210" s="115">
        <v>0</v>
      </c>
      <c r="G4210" s="115">
        <v>0</v>
      </c>
      <c r="H4210" s="115">
        <v>0</v>
      </c>
      <c r="I4210" s="115">
        <v>0</v>
      </c>
      <c r="J4210" s="115">
        <v>0</v>
      </c>
      <c r="K4210" s="115">
        <v>0</v>
      </c>
      <c r="L4210" s="115">
        <v>0</v>
      </c>
      <c r="M4210" s="115">
        <v>0</v>
      </c>
      <c r="N4210" s="115">
        <v>0</v>
      </c>
      <c r="O4210" s="115">
        <v>0</v>
      </c>
      <c r="P4210" s="115">
        <v>0</v>
      </c>
      <c r="Q4210" s="115">
        <v>0</v>
      </c>
      <c r="R4210" s="115">
        <v>0</v>
      </c>
      <c r="S4210" s="115">
        <v>0</v>
      </c>
      <c r="T4210" s="115">
        <v>0</v>
      </c>
      <c r="U4210" s="115">
        <v>0</v>
      </c>
      <c r="V4210" s="115">
        <v>0</v>
      </c>
      <c r="W4210" s="115">
        <v>0</v>
      </c>
      <c r="X4210" s="115">
        <v>0</v>
      </c>
      <c r="Y4210" s="115">
        <v>0</v>
      </c>
      <c r="Z4210" s="115">
        <v>0</v>
      </c>
      <c r="AA4210" s="115">
        <v>0</v>
      </c>
      <c r="AB4210" s="115">
        <v>0</v>
      </c>
      <c r="AC4210" s="115">
        <v>0</v>
      </c>
      <c r="AD4210" s="115">
        <v>0</v>
      </c>
      <c r="AE4210" s="115">
        <v>0</v>
      </c>
      <c r="AF4210" s="115">
        <v>0</v>
      </c>
      <c r="AG4210" s="115">
        <v>0</v>
      </c>
    </row>
    <row r="4211" spans="1:33">
      <c r="A4211" s="115" t="s">
        <v>5930</v>
      </c>
      <c r="B4211" s="115" t="s">
        <v>19</v>
      </c>
      <c r="C4211" s="115">
        <v>0</v>
      </c>
      <c r="D4211" s="115">
        <v>0</v>
      </c>
      <c r="E4211" s="115">
        <v>0</v>
      </c>
      <c r="F4211" s="115">
        <v>0</v>
      </c>
      <c r="G4211" s="115">
        <v>0</v>
      </c>
      <c r="H4211" s="115">
        <v>0</v>
      </c>
      <c r="I4211" s="115">
        <v>0</v>
      </c>
      <c r="J4211" s="115">
        <v>0</v>
      </c>
      <c r="K4211" s="115">
        <v>0</v>
      </c>
      <c r="L4211" s="115">
        <v>0</v>
      </c>
      <c r="M4211" s="115">
        <v>0</v>
      </c>
      <c r="N4211" s="115">
        <v>0</v>
      </c>
      <c r="O4211" s="115">
        <v>0</v>
      </c>
      <c r="P4211" s="115">
        <v>0</v>
      </c>
      <c r="Q4211" s="115">
        <v>0</v>
      </c>
      <c r="R4211" s="115">
        <v>0</v>
      </c>
      <c r="S4211" s="115">
        <v>0</v>
      </c>
      <c r="T4211" s="115">
        <v>0</v>
      </c>
      <c r="U4211" s="115">
        <v>0</v>
      </c>
      <c r="V4211" s="115">
        <v>0</v>
      </c>
      <c r="W4211" s="115">
        <v>0</v>
      </c>
      <c r="X4211" s="115">
        <v>0</v>
      </c>
      <c r="Y4211" s="115">
        <v>0</v>
      </c>
      <c r="Z4211" s="115">
        <v>0</v>
      </c>
      <c r="AA4211" s="115">
        <v>0</v>
      </c>
      <c r="AB4211" s="115">
        <v>0</v>
      </c>
      <c r="AC4211" s="115">
        <v>0</v>
      </c>
      <c r="AD4211" s="115">
        <v>0</v>
      </c>
      <c r="AE4211" s="115">
        <v>0</v>
      </c>
      <c r="AF4211" s="115">
        <v>0</v>
      </c>
      <c r="AG4211" s="115">
        <v>0</v>
      </c>
    </row>
    <row r="4212" spans="1:33">
      <c r="A4212" s="115" t="s">
        <v>5931</v>
      </c>
      <c r="B4212" s="115" t="s">
        <v>19</v>
      </c>
      <c r="C4212" s="115">
        <v>0</v>
      </c>
      <c r="D4212" s="115">
        <v>0</v>
      </c>
      <c r="E4212" s="115">
        <v>0</v>
      </c>
      <c r="F4212" s="115">
        <v>0</v>
      </c>
      <c r="G4212" s="115">
        <v>0</v>
      </c>
      <c r="H4212" s="115">
        <v>0</v>
      </c>
      <c r="I4212" s="115">
        <v>0</v>
      </c>
      <c r="J4212" s="115">
        <v>0</v>
      </c>
      <c r="K4212" s="115">
        <v>0</v>
      </c>
      <c r="L4212" s="115">
        <v>0</v>
      </c>
      <c r="M4212" s="115">
        <v>0</v>
      </c>
      <c r="N4212" s="115">
        <v>0</v>
      </c>
      <c r="O4212" s="115">
        <v>0</v>
      </c>
      <c r="P4212" s="115">
        <v>0</v>
      </c>
      <c r="Q4212" s="115">
        <v>0</v>
      </c>
      <c r="R4212" s="115">
        <v>0</v>
      </c>
      <c r="S4212" s="115">
        <v>0</v>
      </c>
      <c r="T4212" s="115">
        <v>0</v>
      </c>
      <c r="U4212" s="115">
        <v>0</v>
      </c>
      <c r="V4212" s="115">
        <v>0</v>
      </c>
      <c r="W4212" s="115">
        <v>0</v>
      </c>
      <c r="X4212" s="115">
        <v>0</v>
      </c>
      <c r="Y4212" s="115">
        <v>0</v>
      </c>
      <c r="Z4212" s="115">
        <v>0</v>
      </c>
      <c r="AA4212" s="115">
        <v>0</v>
      </c>
      <c r="AB4212" s="115">
        <v>0</v>
      </c>
      <c r="AC4212" s="115">
        <v>0</v>
      </c>
      <c r="AD4212" s="115">
        <v>0</v>
      </c>
      <c r="AE4212" s="115">
        <v>0</v>
      </c>
      <c r="AF4212" s="115">
        <v>0</v>
      </c>
      <c r="AG4212" s="115">
        <v>0</v>
      </c>
    </row>
    <row r="4213" spans="1:33">
      <c r="A4213" s="115" t="s">
        <v>5932</v>
      </c>
      <c r="B4213" s="115" t="s">
        <v>19</v>
      </c>
      <c r="C4213" s="115">
        <v>0</v>
      </c>
      <c r="D4213" s="115">
        <v>0</v>
      </c>
      <c r="E4213" s="115">
        <v>0</v>
      </c>
      <c r="F4213" s="115">
        <v>0</v>
      </c>
      <c r="G4213" s="115">
        <v>0</v>
      </c>
      <c r="H4213" s="115">
        <v>0</v>
      </c>
      <c r="I4213" s="115">
        <v>0</v>
      </c>
      <c r="J4213" s="115">
        <v>0</v>
      </c>
      <c r="K4213" s="115">
        <v>0</v>
      </c>
      <c r="L4213" s="115">
        <v>0</v>
      </c>
      <c r="M4213" s="115">
        <v>0</v>
      </c>
      <c r="N4213" s="115">
        <v>0</v>
      </c>
      <c r="O4213" s="115">
        <v>0</v>
      </c>
      <c r="P4213" s="115">
        <v>0</v>
      </c>
      <c r="Q4213" s="115">
        <v>0</v>
      </c>
      <c r="R4213" s="115">
        <v>0</v>
      </c>
      <c r="S4213" s="115">
        <v>0</v>
      </c>
      <c r="T4213" s="115">
        <v>0</v>
      </c>
      <c r="U4213" s="115">
        <v>0</v>
      </c>
      <c r="V4213" s="115">
        <v>0</v>
      </c>
      <c r="W4213" s="115">
        <v>0</v>
      </c>
      <c r="X4213" s="115">
        <v>0</v>
      </c>
      <c r="Y4213" s="115">
        <v>0</v>
      </c>
      <c r="Z4213" s="115">
        <v>0</v>
      </c>
      <c r="AA4213" s="115">
        <v>0</v>
      </c>
      <c r="AB4213" s="115">
        <v>0</v>
      </c>
      <c r="AC4213" s="115">
        <v>0</v>
      </c>
      <c r="AD4213" s="115">
        <v>0</v>
      </c>
      <c r="AE4213" s="115">
        <v>0</v>
      </c>
      <c r="AF4213" s="115">
        <v>0</v>
      </c>
      <c r="AG4213" s="115">
        <v>0</v>
      </c>
    </row>
    <row r="4214" spans="1:33">
      <c r="A4214" s="115" t="s">
        <v>5933</v>
      </c>
      <c r="B4214" s="115" t="s">
        <v>19</v>
      </c>
      <c r="C4214" s="115">
        <v>0</v>
      </c>
      <c r="D4214" s="115">
        <v>0</v>
      </c>
      <c r="E4214" s="115">
        <v>0</v>
      </c>
      <c r="F4214" s="115">
        <v>0</v>
      </c>
      <c r="G4214" s="115">
        <v>0</v>
      </c>
      <c r="H4214" s="115">
        <v>0</v>
      </c>
      <c r="I4214" s="115">
        <v>0</v>
      </c>
      <c r="J4214" s="115">
        <v>0</v>
      </c>
      <c r="K4214" s="115">
        <v>0</v>
      </c>
      <c r="L4214" s="115">
        <v>0</v>
      </c>
      <c r="M4214" s="115">
        <v>0</v>
      </c>
      <c r="N4214" s="115">
        <v>0</v>
      </c>
      <c r="O4214" s="115">
        <v>0</v>
      </c>
      <c r="P4214" s="115">
        <v>0</v>
      </c>
      <c r="Q4214" s="115">
        <v>0</v>
      </c>
      <c r="R4214" s="115">
        <v>0</v>
      </c>
      <c r="S4214" s="115">
        <v>0</v>
      </c>
      <c r="T4214" s="115">
        <v>0</v>
      </c>
      <c r="U4214" s="115">
        <v>0</v>
      </c>
      <c r="V4214" s="115">
        <v>0</v>
      </c>
      <c r="W4214" s="115">
        <v>0</v>
      </c>
      <c r="X4214" s="115">
        <v>0</v>
      </c>
      <c r="Y4214" s="115">
        <v>0</v>
      </c>
      <c r="Z4214" s="115">
        <v>0</v>
      </c>
      <c r="AA4214" s="115">
        <v>0</v>
      </c>
      <c r="AB4214" s="115">
        <v>0</v>
      </c>
      <c r="AC4214" s="115">
        <v>0</v>
      </c>
      <c r="AD4214" s="115">
        <v>0</v>
      </c>
      <c r="AE4214" s="115">
        <v>0</v>
      </c>
      <c r="AF4214" s="115">
        <v>0</v>
      </c>
      <c r="AG4214" s="115">
        <v>0</v>
      </c>
    </row>
    <row r="4215" spans="1:33">
      <c r="A4215" s="115" t="s">
        <v>5934</v>
      </c>
      <c r="B4215" s="115" t="s">
        <v>19</v>
      </c>
      <c r="C4215" s="115">
        <v>0</v>
      </c>
      <c r="D4215" s="115">
        <v>0</v>
      </c>
      <c r="E4215" s="115">
        <v>0</v>
      </c>
      <c r="F4215" s="115">
        <v>0</v>
      </c>
      <c r="G4215" s="115">
        <v>0</v>
      </c>
      <c r="H4215" s="115">
        <v>0</v>
      </c>
      <c r="I4215" s="115">
        <v>0</v>
      </c>
      <c r="J4215" s="115">
        <v>0</v>
      </c>
      <c r="K4215" s="115">
        <v>0</v>
      </c>
      <c r="L4215" s="115">
        <v>0</v>
      </c>
      <c r="M4215" s="115">
        <v>0</v>
      </c>
      <c r="N4215" s="115">
        <v>0</v>
      </c>
      <c r="O4215" s="115">
        <v>0</v>
      </c>
      <c r="P4215" s="115">
        <v>0</v>
      </c>
      <c r="Q4215" s="115">
        <v>0</v>
      </c>
      <c r="R4215" s="115">
        <v>0</v>
      </c>
      <c r="S4215" s="115">
        <v>0</v>
      </c>
      <c r="T4215" s="115">
        <v>0</v>
      </c>
      <c r="U4215" s="115">
        <v>0</v>
      </c>
      <c r="V4215" s="115">
        <v>0</v>
      </c>
      <c r="W4215" s="115">
        <v>0</v>
      </c>
      <c r="X4215" s="115">
        <v>0</v>
      </c>
      <c r="Y4215" s="115">
        <v>0</v>
      </c>
      <c r="Z4215" s="115">
        <v>0</v>
      </c>
      <c r="AA4215" s="115">
        <v>0</v>
      </c>
      <c r="AB4215" s="115">
        <v>0</v>
      </c>
      <c r="AC4215" s="115">
        <v>0</v>
      </c>
      <c r="AD4215" s="115">
        <v>0</v>
      </c>
      <c r="AE4215" s="115">
        <v>0</v>
      </c>
      <c r="AF4215" s="115">
        <v>0</v>
      </c>
      <c r="AG4215" s="115">
        <v>0</v>
      </c>
    </row>
    <row r="4216" spans="1:33">
      <c r="A4216" s="115" t="s">
        <v>5935</v>
      </c>
      <c r="B4216" s="115" t="s">
        <v>19</v>
      </c>
      <c r="C4216" s="115">
        <v>0</v>
      </c>
      <c r="D4216" s="115">
        <v>0</v>
      </c>
      <c r="E4216" s="115">
        <v>0</v>
      </c>
      <c r="F4216" s="115">
        <v>0</v>
      </c>
      <c r="G4216" s="115">
        <v>0</v>
      </c>
      <c r="H4216" s="115">
        <v>0</v>
      </c>
      <c r="I4216" s="115">
        <v>0</v>
      </c>
      <c r="J4216" s="115">
        <v>0</v>
      </c>
      <c r="K4216" s="115">
        <v>0</v>
      </c>
      <c r="L4216" s="115">
        <v>0</v>
      </c>
      <c r="M4216" s="115">
        <v>0</v>
      </c>
      <c r="N4216" s="115">
        <v>0</v>
      </c>
      <c r="O4216" s="115">
        <v>0</v>
      </c>
      <c r="P4216" s="115">
        <v>0</v>
      </c>
      <c r="Q4216" s="115">
        <v>0</v>
      </c>
      <c r="R4216" s="115">
        <v>0</v>
      </c>
      <c r="S4216" s="115">
        <v>0</v>
      </c>
      <c r="T4216" s="115">
        <v>0</v>
      </c>
      <c r="U4216" s="115">
        <v>0</v>
      </c>
      <c r="V4216" s="115">
        <v>0</v>
      </c>
      <c r="W4216" s="115">
        <v>0</v>
      </c>
      <c r="X4216" s="115">
        <v>0</v>
      </c>
      <c r="Y4216" s="115">
        <v>0</v>
      </c>
      <c r="Z4216" s="115">
        <v>0</v>
      </c>
      <c r="AA4216" s="115">
        <v>0</v>
      </c>
      <c r="AB4216" s="115">
        <v>0</v>
      </c>
      <c r="AC4216" s="115">
        <v>0</v>
      </c>
      <c r="AD4216" s="115">
        <v>0</v>
      </c>
      <c r="AE4216" s="115">
        <v>0</v>
      </c>
      <c r="AF4216" s="115">
        <v>0</v>
      </c>
      <c r="AG4216" s="115">
        <v>0</v>
      </c>
    </row>
    <row r="4217" spans="1:33">
      <c r="A4217" s="115" t="s">
        <v>5936</v>
      </c>
      <c r="B4217" s="115" t="s">
        <v>19</v>
      </c>
      <c r="C4217" s="115">
        <v>0</v>
      </c>
      <c r="D4217" s="115">
        <v>0</v>
      </c>
      <c r="E4217" s="115">
        <v>0</v>
      </c>
      <c r="F4217" s="115">
        <v>0</v>
      </c>
      <c r="G4217" s="115">
        <v>0</v>
      </c>
      <c r="H4217" s="115">
        <v>0</v>
      </c>
      <c r="I4217" s="115">
        <v>0</v>
      </c>
      <c r="J4217" s="115">
        <v>0</v>
      </c>
      <c r="K4217" s="115">
        <v>0</v>
      </c>
      <c r="L4217" s="115">
        <v>0</v>
      </c>
      <c r="M4217" s="115">
        <v>0</v>
      </c>
      <c r="N4217" s="115">
        <v>0</v>
      </c>
      <c r="O4217" s="115">
        <v>0</v>
      </c>
      <c r="P4217" s="115">
        <v>0</v>
      </c>
      <c r="Q4217" s="115">
        <v>0</v>
      </c>
      <c r="R4217" s="115">
        <v>0</v>
      </c>
      <c r="S4217" s="115">
        <v>0</v>
      </c>
      <c r="T4217" s="115">
        <v>0</v>
      </c>
      <c r="U4217" s="115">
        <v>0</v>
      </c>
      <c r="V4217" s="115">
        <v>0</v>
      </c>
      <c r="W4217" s="115">
        <v>0</v>
      </c>
      <c r="X4217" s="115">
        <v>0</v>
      </c>
      <c r="Y4217" s="115">
        <v>0</v>
      </c>
      <c r="Z4217" s="115">
        <v>0</v>
      </c>
      <c r="AA4217" s="115">
        <v>0</v>
      </c>
      <c r="AB4217" s="115">
        <v>0</v>
      </c>
      <c r="AC4217" s="115">
        <v>0</v>
      </c>
      <c r="AD4217" s="115">
        <v>0</v>
      </c>
      <c r="AE4217" s="115">
        <v>0</v>
      </c>
      <c r="AF4217" s="115">
        <v>0</v>
      </c>
      <c r="AG4217" s="115">
        <v>0</v>
      </c>
    </row>
    <row r="4218" spans="1:33">
      <c r="A4218" s="115" t="s">
        <v>5937</v>
      </c>
      <c r="B4218" s="115" t="s">
        <v>19</v>
      </c>
      <c r="C4218" s="115">
        <v>0</v>
      </c>
      <c r="D4218" s="115">
        <v>0</v>
      </c>
      <c r="E4218" s="115">
        <v>0</v>
      </c>
      <c r="F4218" s="115">
        <v>0</v>
      </c>
      <c r="G4218" s="115">
        <v>0</v>
      </c>
      <c r="H4218" s="115">
        <v>0</v>
      </c>
      <c r="I4218" s="115">
        <v>0</v>
      </c>
      <c r="J4218" s="115">
        <v>0</v>
      </c>
      <c r="K4218" s="115">
        <v>0</v>
      </c>
      <c r="L4218" s="115">
        <v>0</v>
      </c>
      <c r="M4218" s="115">
        <v>0</v>
      </c>
      <c r="N4218" s="115">
        <v>0</v>
      </c>
      <c r="O4218" s="115">
        <v>0</v>
      </c>
      <c r="P4218" s="115">
        <v>0</v>
      </c>
      <c r="Q4218" s="115">
        <v>0</v>
      </c>
      <c r="R4218" s="115">
        <v>0</v>
      </c>
      <c r="S4218" s="115">
        <v>0</v>
      </c>
      <c r="T4218" s="115">
        <v>0</v>
      </c>
      <c r="U4218" s="115">
        <v>0</v>
      </c>
      <c r="V4218" s="115">
        <v>0</v>
      </c>
      <c r="W4218" s="115">
        <v>0</v>
      </c>
      <c r="X4218" s="115">
        <v>0</v>
      </c>
      <c r="Y4218" s="115">
        <v>0</v>
      </c>
      <c r="Z4218" s="115">
        <v>0</v>
      </c>
      <c r="AA4218" s="115">
        <v>0</v>
      </c>
      <c r="AB4218" s="115">
        <v>0</v>
      </c>
      <c r="AC4218" s="115">
        <v>0</v>
      </c>
      <c r="AD4218" s="115">
        <v>0</v>
      </c>
      <c r="AE4218" s="115">
        <v>0</v>
      </c>
      <c r="AF4218" s="115">
        <v>0</v>
      </c>
      <c r="AG4218" s="115">
        <v>0</v>
      </c>
    </row>
    <row r="4219" spans="1:33">
      <c r="A4219" s="115" t="s">
        <v>5938</v>
      </c>
      <c r="B4219" s="115" t="s">
        <v>19</v>
      </c>
      <c r="C4219" s="115">
        <v>0</v>
      </c>
      <c r="D4219" s="115">
        <v>0</v>
      </c>
      <c r="E4219" s="115">
        <v>0</v>
      </c>
      <c r="F4219" s="115">
        <v>0</v>
      </c>
      <c r="G4219" s="115">
        <v>0</v>
      </c>
      <c r="H4219" s="115">
        <v>0</v>
      </c>
      <c r="I4219" s="115">
        <v>0</v>
      </c>
      <c r="J4219" s="115">
        <v>0</v>
      </c>
      <c r="K4219" s="115">
        <v>0</v>
      </c>
      <c r="L4219" s="115">
        <v>0</v>
      </c>
      <c r="M4219" s="115">
        <v>0</v>
      </c>
      <c r="N4219" s="115">
        <v>0</v>
      </c>
      <c r="O4219" s="115">
        <v>0</v>
      </c>
      <c r="P4219" s="115">
        <v>0</v>
      </c>
      <c r="Q4219" s="115">
        <v>0</v>
      </c>
      <c r="R4219" s="115">
        <v>0</v>
      </c>
      <c r="S4219" s="115">
        <v>0</v>
      </c>
      <c r="T4219" s="115">
        <v>0</v>
      </c>
      <c r="U4219" s="115">
        <v>0</v>
      </c>
      <c r="V4219" s="115">
        <v>0</v>
      </c>
      <c r="W4219" s="115">
        <v>0</v>
      </c>
      <c r="X4219" s="115">
        <v>0</v>
      </c>
      <c r="Y4219" s="115">
        <v>0</v>
      </c>
      <c r="Z4219" s="115">
        <v>0</v>
      </c>
      <c r="AA4219" s="115">
        <v>0</v>
      </c>
      <c r="AB4219" s="115">
        <v>0</v>
      </c>
      <c r="AC4219" s="115">
        <v>0</v>
      </c>
      <c r="AD4219" s="115">
        <v>0</v>
      </c>
      <c r="AE4219" s="115">
        <v>0</v>
      </c>
      <c r="AF4219" s="115">
        <v>0</v>
      </c>
      <c r="AG4219" s="115">
        <v>0</v>
      </c>
    </row>
    <row r="4220" spans="1:33">
      <c r="A4220" s="115" t="s">
        <v>5939</v>
      </c>
      <c r="B4220" s="115" t="s">
        <v>19</v>
      </c>
      <c r="C4220" s="115">
        <v>0</v>
      </c>
      <c r="D4220" s="115">
        <v>0</v>
      </c>
      <c r="E4220" s="115">
        <v>0</v>
      </c>
      <c r="F4220" s="115">
        <v>0</v>
      </c>
      <c r="G4220" s="115">
        <v>0</v>
      </c>
      <c r="H4220" s="115">
        <v>0</v>
      </c>
      <c r="I4220" s="115">
        <v>0</v>
      </c>
      <c r="J4220" s="115">
        <v>0</v>
      </c>
      <c r="K4220" s="115">
        <v>0</v>
      </c>
      <c r="L4220" s="115">
        <v>0</v>
      </c>
      <c r="M4220" s="115">
        <v>0</v>
      </c>
      <c r="N4220" s="115">
        <v>0</v>
      </c>
      <c r="O4220" s="115">
        <v>0</v>
      </c>
      <c r="P4220" s="115">
        <v>0</v>
      </c>
      <c r="Q4220" s="115">
        <v>0</v>
      </c>
      <c r="R4220" s="115">
        <v>0</v>
      </c>
      <c r="S4220" s="115">
        <v>0</v>
      </c>
      <c r="T4220" s="115">
        <v>0</v>
      </c>
      <c r="U4220" s="115">
        <v>0</v>
      </c>
      <c r="V4220" s="115">
        <v>0</v>
      </c>
      <c r="W4220" s="115">
        <v>0</v>
      </c>
      <c r="X4220" s="115">
        <v>0</v>
      </c>
      <c r="Y4220" s="115">
        <v>0</v>
      </c>
      <c r="Z4220" s="115">
        <v>0</v>
      </c>
      <c r="AA4220" s="115">
        <v>0</v>
      </c>
      <c r="AB4220" s="115">
        <v>0</v>
      </c>
      <c r="AC4220" s="115">
        <v>0</v>
      </c>
      <c r="AD4220" s="115">
        <v>0</v>
      </c>
      <c r="AE4220" s="115">
        <v>0</v>
      </c>
      <c r="AF4220" s="115">
        <v>0</v>
      </c>
      <c r="AG4220" s="115">
        <v>0</v>
      </c>
    </row>
    <row r="4221" spans="1:33">
      <c r="A4221" s="115" t="s">
        <v>5940</v>
      </c>
      <c r="B4221" s="115" t="s">
        <v>19</v>
      </c>
      <c r="C4221" s="115">
        <v>0</v>
      </c>
      <c r="D4221" s="115">
        <v>0</v>
      </c>
      <c r="E4221" s="115">
        <v>0</v>
      </c>
      <c r="F4221" s="115">
        <v>0</v>
      </c>
      <c r="G4221" s="115">
        <v>0</v>
      </c>
      <c r="H4221" s="115">
        <v>0</v>
      </c>
      <c r="I4221" s="115">
        <v>0</v>
      </c>
      <c r="J4221" s="115">
        <v>0</v>
      </c>
      <c r="K4221" s="115">
        <v>0</v>
      </c>
      <c r="L4221" s="115">
        <v>0</v>
      </c>
      <c r="M4221" s="115">
        <v>0</v>
      </c>
      <c r="N4221" s="115">
        <v>0</v>
      </c>
      <c r="O4221" s="115">
        <v>0</v>
      </c>
      <c r="P4221" s="115">
        <v>0</v>
      </c>
      <c r="Q4221" s="115">
        <v>0</v>
      </c>
      <c r="R4221" s="115">
        <v>0</v>
      </c>
      <c r="S4221" s="115">
        <v>0</v>
      </c>
      <c r="T4221" s="115">
        <v>0</v>
      </c>
      <c r="U4221" s="115">
        <v>0</v>
      </c>
      <c r="V4221" s="115">
        <v>0</v>
      </c>
      <c r="W4221" s="115">
        <v>0</v>
      </c>
      <c r="X4221" s="115">
        <v>0</v>
      </c>
      <c r="Y4221" s="115">
        <v>0</v>
      </c>
      <c r="Z4221" s="115">
        <v>0</v>
      </c>
      <c r="AA4221" s="115">
        <v>0</v>
      </c>
      <c r="AB4221" s="115">
        <v>0</v>
      </c>
      <c r="AC4221" s="115">
        <v>0</v>
      </c>
      <c r="AD4221" s="115">
        <v>0</v>
      </c>
      <c r="AE4221" s="115">
        <v>0</v>
      </c>
      <c r="AF4221" s="115">
        <v>0</v>
      </c>
      <c r="AG4221" s="115">
        <v>0</v>
      </c>
    </row>
    <row r="4222" spans="1:33">
      <c r="A4222" s="115" t="s">
        <v>5941</v>
      </c>
      <c r="B4222" s="115" t="s">
        <v>19</v>
      </c>
      <c r="C4222" s="115">
        <v>0</v>
      </c>
      <c r="D4222" s="115">
        <v>0</v>
      </c>
      <c r="E4222" s="115">
        <v>0</v>
      </c>
      <c r="F4222" s="115">
        <v>0</v>
      </c>
      <c r="G4222" s="115">
        <v>0</v>
      </c>
      <c r="H4222" s="115">
        <v>0</v>
      </c>
      <c r="I4222" s="115">
        <v>0</v>
      </c>
      <c r="J4222" s="115">
        <v>0</v>
      </c>
      <c r="K4222" s="115">
        <v>0</v>
      </c>
      <c r="L4222" s="115">
        <v>0</v>
      </c>
      <c r="M4222" s="115">
        <v>0</v>
      </c>
      <c r="N4222" s="115">
        <v>0</v>
      </c>
      <c r="O4222" s="115">
        <v>0</v>
      </c>
      <c r="P4222" s="115">
        <v>0</v>
      </c>
      <c r="Q4222" s="115">
        <v>0</v>
      </c>
      <c r="R4222" s="115">
        <v>0</v>
      </c>
      <c r="S4222" s="115">
        <v>0</v>
      </c>
      <c r="T4222" s="115">
        <v>0</v>
      </c>
      <c r="U4222" s="115">
        <v>0</v>
      </c>
      <c r="V4222" s="115">
        <v>0</v>
      </c>
      <c r="W4222" s="115">
        <v>0</v>
      </c>
      <c r="X4222" s="115">
        <v>0</v>
      </c>
      <c r="Y4222" s="115">
        <v>0</v>
      </c>
      <c r="Z4222" s="115">
        <v>0</v>
      </c>
      <c r="AA4222" s="115">
        <v>0</v>
      </c>
      <c r="AB4222" s="115">
        <v>0</v>
      </c>
      <c r="AC4222" s="115">
        <v>0</v>
      </c>
      <c r="AD4222" s="115">
        <v>0</v>
      </c>
      <c r="AE4222" s="115">
        <v>0</v>
      </c>
      <c r="AF4222" s="115">
        <v>0</v>
      </c>
      <c r="AG4222" s="115">
        <v>0</v>
      </c>
    </row>
    <row r="4223" spans="1:33">
      <c r="A4223" s="115" t="s">
        <v>5942</v>
      </c>
      <c r="B4223" s="115" t="s">
        <v>19</v>
      </c>
      <c r="C4223" s="115">
        <v>0</v>
      </c>
      <c r="D4223" s="115">
        <v>0</v>
      </c>
      <c r="E4223" s="115">
        <v>0</v>
      </c>
      <c r="F4223" s="115">
        <v>0</v>
      </c>
      <c r="G4223" s="115">
        <v>0</v>
      </c>
      <c r="H4223" s="115">
        <v>0</v>
      </c>
      <c r="I4223" s="115">
        <v>0</v>
      </c>
      <c r="J4223" s="115">
        <v>0</v>
      </c>
      <c r="K4223" s="115">
        <v>0</v>
      </c>
      <c r="L4223" s="115">
        <v>0</v>
      </c>
      <c r="M4223" s="115">
        <v>0</v>
      </c>
      <c r="N4223" s="115">
        <v>0</v>
      </c>
      <c r="O4223" s="115">
        <v>0</v>
      </c>
      <c r="P4223" s="115">
        <v>0</v>
      </c>
      <c r="Q4223" s="115">
        <v>0</v>
      </c>
      <c r="R4223" s="115">
        <v>0</v>
      </c>
      <c r="S4223" s="115">
        <v>0</v>
      </c>
      <c r="T4223" s="115">
        <v>0</v>
      </c>
      <c r="U4223" s="115">
        <v>0</v>
      </c>
      <c r="V4223" s="115">
        <v>0</v>
      </c>
      <c r="W4223" s="115">
        <v>0</v>
      </c>
      <c r="X4223" s="115">
        <v>0</v>
      </c>
      <c r="Y4223" s="115">
        <v>0</v>
      </c>
      <c r="Z4223" s="115">
        <v>0</v>
      </c>
      <c r="AA4223" s="115">
        <v>0</v>
      </c>
      <c r="AB4223" s="115">
        <v>0</v>
      </c>
      <c r="AC4223" s="115">
        <v>0</v>
      </c>
      <c r="AD4223" s="115">
        <v>0</v>
      </c>
      <c r="AE4223" s="115">
        <v>0</v>
      </c>
      <c r="AF4223" s="115">
        <v>0</v>
      </c>
      <c r="AG4223" s="115">
        <v>0</v>
      </c>
    </row>
    <row r="4224" spans="1:33">
      <c r="A4224" s="115" t="s">
        <v>5943</v>
      </c>
      <c r="B4224" s="115" t="s">
        <v>19</v>
      </c>
      <c r="C4224" s="115">
        <v>0</v>
      </c>
      <c r="D4224" s="115">
        <v>0</v>
      </c>
      <c r="E4224" s="115">
        <v>0</v>
      </c>
      <c r="F4224" s="115">
        <v>0</v>
      </c>
      <c r="G4224" s="115">
        <v>0</v>
      </c>
      <c r="H4224" s="115">
        <v>0</v>
      </c>
      <c r="I4224" s="115">
        <v>0</v>
      </c>
      <c r="J4224" s="115">
        <v>0</v>
      </c>
      <c r="K4224" s="115">
        <v>0</v>
      </c>
      <c r="L4224" s="115">
        <v>0</v>
      </c>
      <c r="M4224" s="115">
        <v>0</v>
      </c>
      <c r="N4224" s="115">
        <v>0</v>
      </c>
      <c r="O4224" s="115">
        <v>0</v>
      </c>
      <c r="P4224" s="115">
        <v>0</v>
      </c>
      <c r="Q4224" s="115">
        <v>0</v>
      </c>
      <c r="R4224" s="115">
        <v>0</v>
      </c>
      <c r="S4224" s="115">
        <v>0</v>
      </c>
      <c r="T4224" s="115">
        <v>0</v>
      </c>
      <c r="U4224" s="115">
        <v>0</v>
      </c>
      <c r="V4224" s="115">
        <v>0</v>
      </c>
      <c r="W4224" s="115">
        <v>0</v>
      </c>
      <c r="X4224" s="115">
        <v>0</v>
      </c>
      <c r="Y4224" s="115">
        <v>0</v>
      </c>
      <c r="Z4224" s="115">
        <v>0</v>
      </c>
      <c r="AA4224" s="115">
        <v>0</v>
      </c>
      <c r="AB4224" s="115">
        <v>0</v>
      </c>
      <c r="AC4224" s="115">
        <v>0</v>
      </c>
      <c r="AD4224" s="115">
        <v>0</v>
      </c>
      <c r="AE4224" s="115">
        <v>0</v>
      </c>
      <c r="AF4224" s="115">
        <v>0</v>
      </c>
      <c r="AG4224" s="115">
        <v>0</v>
      </c>
    </row>
    <row r="4225" spans="1:33">
      <c r="A4225" s="115" t="s">
        <v>5944</v>
      </c>
      <c r="B4225" s="115" t="s">
        <v>19</v>
      </c>
      <c r="C4225" s="115">
        <v>0</v>
      </c>
      <c r="D4225" s="115">
        <v>0</v>
      </c>
      <c r="E4225" s="115">
        <v>0</v>
      </c>
      <c r="F4225" s="115">
        <v>0</v>
      </c>
      <c r="G4225" s="115">
        <v>0</v>
      </c>
      <c r="H4225" s="115">
        <v>0</v>
      </c>
      <c r="I4225" s="115">
        <v>0</v>
      </c>
      <c r="J4225" s="115">
        <v>0</v>
      </c>
      <c r="K4225" s="115">
        <v>0</v>
      </c>
      <c r="L4225" s="115">
        <v>0</v>
      </c>
      <c r="M4225" s="115">
        <v>0</v>
      </c>
      <c r="N4225" s="115">
        <v>0</v>
      </c>
      <c r="O4225" s="115">
        <v>0</v>
      </c>
      <c r="P4225" s="115">
        <v>0</v>
      </c>
      <c r="Q4225" s="115">
        <v>0</v>
      </c>
      <c r="R4225" s="115">
        <v>0</v>
      </c>
      <c r="S4225" s="115">
        <v>0</v>
      </c>
      <c r="T4225" s="115">
        <v>0</v>
      </c>
      <c r="U4225" s="115">
        <v>0</v>
      </c>
      <c r="V4225" s="115">
        <v>0</v>
      </c>
      <c r="W4225" s="115">
        <v>0</v>
      </c>
      <c r="X4225" s="115">
        <v>0</v>
      </c>
      <c r="Y4225" s="115">
        <v>0</v>
      </c>
      <c r="Z4225" s="115">
        <v>0</v>
      </c>
      <c r="AA4225" s="115">
        <v>0</v>
      </c>
      <c r="AB4225" s="115">
        <v>0</v>
      </c>
      <c r="AC4225" s="115">
        <v>0</v>
      </c>
      <c r="AD4225" s="115">
        <v>0</v>
      </c>
      <c r="AE4225" s="115">
        <v>0</v>
      </c>
      <c r="AF4225" s="115">
        <v>0</v>
      </c>
      <c r="AG4225" s="115">
        <v>0</v>
      </c>
    </row>
    <row r="4226" spans="1:33">
      <c r="A4226" s="115" t="s">
        <v>5945</v>
      </c>
      <c r="B4226" s="115" t="s">
        <v>19</v>
      </c>
      <c r="C4226" s="2">
        <v>27708900000</v>
      </c>
      <c r="D4226" s="2">
        <v>27706000000</v>
      </c>
      <c r="E4226" s="2">
        <v>27780100000</v>
      </c>
      <c r="F4226" s="2">
        <v>29196700000</v>
      </c>
      <c r="G4226" s="2">
        <v>30613300000</v>
      </c>
      <c r="H4226" s="2">
        <v>31321600000</v>
      </c>
      <c r="I4226" s="2">
        <v>32029900000</v>
      </c>
      <c r="J4226" s="2">
        <v>32738200000</v>
      </c>
      <c r="K4226" s="2">
        <v>33446500000</v>
      </c>
      <c r="L4226" s="2">
        <v>33800600000</v>
      </c>
      <c r="M4226" s="2">
        <v>34154700000</v>
      </c>
      <c r="N4226" s="2">
        <v>34508900000</v>
      </c>
      <c r="O4226" s="2">
        <v>34863000000</v>
      </c>
      <c r="P4226" s="2">
        <v>34863000000</v>
      </c>
      <c r="Q4226" s="2">
        <v>34863000000</v>
      </c>
      <c r="R4226" s="2">
        <v>34863000000</v>
      </c>
      <c r="S4226" s="2">
        <v>34862900000</v>
      </c>
      <c r="T4226" s="2">
        <v>34862900000</v>
      </c>
      <c r="U4226" s="2">
        <v>34862900000</v>
      </c>
      <c r="V4226" s="2">
        <v>34862900000</v>
      </c>
      <c r="W4226" s="2">
        <v>34862900000</v>
      </c>
      <c r="X4226" s="2">
        <v>34862900000</v>
      </c>
      <c r="Y4226" s="2">
        <v>34862900000</v>
      </c>
      <c r="Z4226" s="2">
        <v>34862800000</v>
      </c>
      <c r="AA4226" s="2">
        <v>34862800000</v>
      </c>
      <c r="AB4226" s="2">
        <v>34862800000</v>
      </c>
      <c r="AC4226" s="2">
        <v>34862800000</v>
      </c>
      <c r="AD4226" s="2">
        <v>34862800000</v>
      </c>
      <c r="AE4226" s="2">
        <v>34862700000</v>
      </c>
      <c r="AF4226" s="2">
        <v>34862700000</v>
      </c>
      <c r="AG4226" s="2">
        <v>34862700000</v>
      </c>
    </row>
    <row r="4227" spans="1:33">
      <c r="A4227" s="115" t="s">
        <v>5946</v>
      </c>
      <c r="B4227" s="115" t="s">
        <v>19</v>
      </c>
      <c r="C4227" s="115">
        <v>787730</v>
      </c>
      <c r="D4227" s="115">
        <v>787646</v>
      </c>
      <c r="E4227" s="115">
        <v>789753</v>
      </c>
      <c r="F4227" s="115">
        <v>830026</v>
      </c>
      <c r="G4227" s="115">
        <v>870299</v>
      </c>
      <c r="H4227" s="115">
        <v>890433</v>
      </c>
      <c r="I4227" s="115">
        <v>910571</v>
      </c>
      <c r="J4227" s="115">
        <v>930707</v>
      </c>
      <c r="K4227" s="115">
        <v>950843</v>
      </c>
      <c r="L4227" s="115">
        <v>960910</v>
      </c>
      <c r="M4227" s="115">
        <v>970977</v>
      </c>
      <c r="N4227" s="115">
        <v>981045</v>
      </c>
      <c r="O4227" s="115">
        <v>991112</v>
      </c>
      <c r="P4227" s="115">
        <v>991112</v>
      </c>
      <c r="Q4227" s="115">
        <v>991112</v>
      </c>
      <c r="R4227" s="115">
        <v>991111</v>
      </c>
      <c r="S4227" s="115">
        <v>991109</v>
      </c>
      <c r="T4227" s="115">
        <v>991109</v>
      </c>
      <c r="U4227" s="115">
        <v>991109</v>
      </c>
      <c r="V4227" s="115">
        <v>991109</v>
      </c>
      <c r="W4227" s="115">
        <v>991109</v>
      </c>
      <c r="X4227" s="115">
        <v>991108</v>
      </c>
      <c r="Y4227" s="115">
        <v>991108</v>
      </c>
      <c r="Z4227" s="115">
        <v>991106</v>
      </c>
      <c r="AA4227" s="115">
        <v>991106</v>
      </c>
      <c r="AB4227" s="115">
        <v>991106</v>
      </c>
      <c r="AC4227" s="115">
        <v>991106</v>
      </c>
      <c r="AD4227" s="115">
        <v>991105</v>
      </c>
      <c r="AE4227" s="115">
        <v>991103</v>
      </c>
      <c r="AF4227" s="115">
        <v>991103</v>
      </c>
      <c r="AG4227" s="115">
        <v>991103</v>
      </c>
    </row>
    <row r="4228" spans="1:33">
      <c r="A4228" s="115" t="s">
        <v>5947</v>
      </c>
      <c r="B4228" s="115" t="s">
        <v>19</v>
      </c>
      <c r="C4228" s="2">
        <v>3637950</v>
      </c>
      <c r="D4228" s="2">
        <v>3637560</v>
      </c>
      <c r="E4228" s="2">
        <v>3647290</v>
      </c>
      <c r="F4228" s="2">
        <v>3833280</v>
      </c>
      <c r="G4228" s="2">
        <v>4019270</v>
      </c>
      <c r="H4228" s="2">
        <v>4112260</v>
      </c>
      <c r="I4228" s="2">
        <v>4205260</v>
      </c>
      <c r="J4228" s="2">
        <v>4298260</v>
      </c>
      <c r="K4228" s="2">
        <v>4391250</v>
      </c>
      <c r="L4228" s="2">
        <v>4437740</v>
      </c>
      <c r="M4228" s="2">
        <v>4484230</v>
      </c>
      <c r="N4228" s="2">
        <v>4530730</v>
      </c>
      <c r="O4228" s="2">
        <v>4577220</v>
      </c>
      <c r="P4228" s="2">
        <v>4577220</v>
      </c>
      <c r="Q4228" s="2">
        <v>4577220</v>
      </c>
      <c r="R4228" s="2">
        <v>4577220</v>
      </c>
      <c r="S4228" s="2">
        <v>4577210</v>
      </c>
      <c r="T4228" s="2">
        <v>4577210</v>
      </c>
      <c r="U4228" s="2">
        <v>4577210</v>
      </c>
      <c r="V4228" s="2">
        <v>4577200</v>
      </c>
      <c r="W4228" s="2">
        <v>4577200</v>
      </c>
      <c r="X4228" s="2">
        <v>4577200</v>
      </c>
      <c r="Y4228" s="2">
        <v>4577200</v>
      </c>
      <c r="Z4228" s="2">
        <v>4577190</v>
      </c>
      <c r="AA4228" s="2">
        <v>4577190</v>
      </c>
      <c r="AB4228" s="2">
        <v>4577190</v>
      </c>
      <c r="AC4228" s="2">
        <v>4577190</v>
      </c>
      <c r="AD4228" s="2">
        <v>4577190</v>
      </c>
      <c r="AE4228" s="2">
        <v>4577180</v>
      </c>
      <c r="AF4228" s="2">
        <v>4577180</v>
      </c>
      <c r="AG4228" s="2">
        <v>4577180</v>
      </c>
    </row>
    <row r="4229" spans="1:33">
      <c r="A4229" s="115" t="s">
        <v>5948</v>
      </c>
      <c r="B4229" s="115" t="s">
        <v>19</v>
      </c>
      <c r="C4229" s="2">
        <v>12450900</v>
      </c>
      <c r="D4229" s="2">
        <v>12449600</v>
      </c>
      <c r="E4229" s="2">
        <v>12482900</v>
      </c>
      <c r="F4229" s="2">
        <v>13119500</v>
      </c>
      <c r="G4229" s="2">
        <v>13756000</v>
      </c>
      <c r="H4229" s="2">
        <v>14074300</v>
      </c>
      <c r="I4229" s="2">
        <v>14392600</v>
      </c>
      <c r="J4229" s="2">
        <v>14710800</v>
      </c>
      <c r="K4229" s="2">
        <v>15029100</v>
      </c>
      <c r="L4229" s="2">
        <v>15188200</v>
      </c>
      <c r="M4229" s="2">
        <v>15347300</v>
      </c>
      <c r="N4229" s="2">
        <v>15506500</v>
      </c>
      <c r="O4229" s="2">
        <v>15665600</v>
      </c>
      <c r="P4229" s="2">
        <v>15665600</v>
      </c>
      <c r="Q4229" s="2">
        <v>15665600</v>
      </c>
      <c r="R4229" s="2">
        <v>15665600</v>
      </c>
      <c r="S4229" s="2">
        <v>15665600</v>
      </c>
      <c r="T4229" s="2">
        <v>15665600</v>
      </c>
      <c r="U4229" s="2">
        <v>15665600</v>
      </c>
      <c r="V4229" s="2">
        <v>15665600</v>
      </c>
      <c r="W4229" s="2">
        <v>15665600</v>
      </c>
      <c r="X4229" s="2">
        <v>15665500</v>
      </c>
      <c r="Y4229" s="2">
        <v>15665500</v>
      </c>
      <c r="Z4229" s="2">
        <v>15665500</v>
      </c>
      <c r="AA4229" s="2">
        <v>15665500</v>
      </c>
      <c r="AB4229" s="2">
        <v>15665500</v>
      </c>
      <c r="AC4229" s="2">
        <v>15665500</v>
      </c>
      <c r="AD4229" s="2">
        <v>15665500</v>
      </c>
      <c r="AE4229" s="2">
        <v>15665500</v>
      </c>
      <c r="AF4229" s="2">
        <v>15665500</v>
      </c>
      <c r="AG4229" s="2">
        <v>15665500</v>
      </c>
    </row>
    <row r="4230" spans="1:33">
      <c r="A4230" s="115" t="s">
        <v>5949</v>
      </c>
      <c r="B4230" s="115" t="s">
        <v>19</v>
      </c>
      <c r="C4230" s="115">
        <v>982909</v>
      </c>
      <c r="D4230" s="115">
        <v>982806</v>
      </c>
      <c r="E4230" s="115">
        <v>985434</v>
      </c>
      <c r="F4230" s="2">
        <v>1035690</v>
      </c>
      <c r="G4230" s="2">
        <v>1085940</v>
      </c>
      <c r="H4230" s="2">
        <v>1111060</v>
      </c>
      <c r="I4230" s="2">
        <v>1136190</v>
      </c>
      <c r="J4230" s="2">
        <v>1161310</v>
      </c>
      <c r="K4230" s="2">
        <v>1186440</v>
      </c>
      <c r="L4230" s="2">
        <v>1199000</v>
      </c>
      <c r="M4230" s="2">
        <v>1211560</v>
      </c>
      <c r="N4230" s="2">
        <v>1224120</v>
      </c>
      <c r="O4230" s="2">
        <v>1236690</v>
      </c>
      <c r="P4230" s="2">
        <v>1236680</v>
      </c>
      <c r="Q4230" s="2">
        <v>1236680</v>
      </c>
      <c r="R4230" s="2">
        <v>1236680</v>
      </c>
      <c r="S4230" s="2">
        <v>1236680</v>
      </c>
      <c r="T4230" s="2">
        <v>1236680</v>
      </c>
      <c r="U4230" s="2">
        <v>1236680</v>
      </c>
      <c r="V4230" s="2">
        <v>1236680</v>
      </c>
      <c r="W4230" s="2">
        <v>1236680</v>
      </c>
      <c r="X4230" s="2">
        <v>1236680</v>
      </c>
      <c r="Y4230" s="2">
        <v>1236680</v>
      </c>
      <c r="Z4230" s="2">
        <v>1236680</v>
      </c>
      <c r="AA4230" s="2">
        <v>1236680</v>
      </c>
      <c r="AB4230" s="2">
        <v>1236680</v>
      </c>
      <c r="AC4230" s="2">
        <v>1236680</v>
      </c>
      <c r="AD4230" s="2">
        <v>1236680</v>
      </c>
      <c r="AE4230" s="2">
        <v>1236670</v>
      </c>
      <c r="AF4230" s="2">
        <v>1236670</v>
      </c>
      <c r="AG4230" s="2">
        <v>1236670</v>
      </c>
    </row>
    <row r="4231" spans="1:33">
      <c r="A4231" s="115" t="s">
        <v>5950</v>
      </c>
      <c r="B4231" s="115" t="s">
        <v>19</v>
      </c>
      <c r="C4231" s="115">
        <v>874066</v>
      </c>
      <c r="D4231" s="115">
        <v>873974</v>
      </c>
      <c r="E4231" s="115">
        <v>876311</v>
      </c>
      <c r="F4231" s="115">
        <v>920999</v>
      </c>
      <c r="G4231" s="115">
        <v>965685</v>
      </c>
      <c r="H4231" s="115">
        <v>988026</v>
      </c>
      <c r="I4231" s="2">
        <v>1010370</v>
      </c>
      <c r="J4231" s="2">
        <v>1032710</v>
      </c>
      <c r="K4231" s="2">
        <v>1055060</v>
      </c>
      <c r="L4231" s="2">
        <v>1066230</v>
      </c>
      <c r="M4231" s="2">
        <v>1077400</v>
      </c>
      <c r="N4231" s="2">
        <v>1088570</v>
      </c>
      <c r="O4231" s="2">
        <v>1099740</v>
      </c>
      <c r="P4231" s="2">
        <v>1099740</v>
      </c>
      <c r="Q4231" s="2">
        <v>1099740</v>
      </c>
      <c r="R4231" s="2">
        <v>1099740</v>
      </c>
      <c r="S4231" s="2">
        <v>1099740</v>
      </c>
      <c r="T4231" s="2">
        <v>1099740</v>
      </c>
      <c r="U4231" s="2">
        <v>1099740</v>
      </c>
      <c r="V4231" s="2">
        <v>1099740</v>
      </c>
      <c r="W4231" s="2">
        <v>1099740</v>
      </c>
      <c r="X4231" s="2">
        <v>1099740</v>
      </c>
      <c r="Y4231" s="2">
        <v>1099740</v>
      </c>
      <c r="Z4231" s="2">
        <v>1099730</v>
      </c>
      <c r="AA4231" s="2">
        <v>1099730</v>
      </c>
      <c r="AB4231" s="2">
        <v>1099730</v>
      </c>
      <c r="AC4231" s="2">
        <v>1099730</v>
      </c>
      <c r="AD4231" s="2">
        <v>1099730</v>
      </c>
      <c r="AE4231" s="2">
        <v>1099730</v>
      </c>
      <c r="AF4231" s="2">
        <v>1099730</v>
      </c>
      <c r="AG4231" s="2">
        <v>1099730</v>
      </c>
    </row>
    <row r="4232" spans="1:33">
      <c r="A4232" s="115" t="s">
        <v>5951</v>
      </c>
      <c r="B4232" s="115" t="s">
        <v>19</v>
      </c>
      <c r="C4232" s="2">
        <v>2646920</v>
      </c>
      <c r="D4232" s="2">
        <v>2646640</v>
      </c>
      <c r="E4232" s="2">
        <v>2653720</v>
      </c>
      <c r="F4232" s="2">
        <v>2789040</v>
      </c>
      <c r="G4232" s="2">
        <v>2924370</v>
      </c>
      <c r="H4232" s="2">
        <v>2992020</v>
      </c>
      <c r="I4232" s="2">
        <v>3059690</v>
      </c>
      <c r="J4232" s="2">
        <v>3127350</v>
      </c>
      <c r="K4232" s="2">
        <v>3195010</v>
      </c>
      <c r="L4232" s="2">
        <v>3228840</v>
      </c>
      <c r="M4232" s="2">
        <v>3262660</v>
      </c>
      <c r="N4232" s="2">
        <v>3296500</v>
      </c>
      <c r="O4232" s="2">
        <v>3330320</v>
      </c>
      <c r="P4232" s="2">
        <v>3330320</v>
      </c>
      <c r="Q4232" s="2">
        <v>3330320</v>
      </c>
      <c r="R4232" s="2">
        <v>3330320</v>
      </c>
      <c r="S4232" s="2">
        <v>3330310</v>
      </c>
      <c r="T4232" s="2">
        <v>3330310</v>
      </c>
      <c r="U4232" s="2">
        <v>3330310</v>
      </c>
      <c r="V4232" s="2">
        <v>3330310</v>
      </c>
      <c r="W4232" s="2">
        <v>3330310</v>
      </c>
      <c r="X4232" s="2">
        <v>3330310</v>
      </c>
      <c r="Y4232" s="2">
        <v>3330310</v>
      </c>
      <c r="Z4232" s="2">
        <v>3330300</v>
      </c>
      <c r="AA4232" s="2">
        <v>3330300</v>
      </c>
      <c r="AB4232" s="2">
        <v>3330300</v>
      </c>
      <c r="AC4232" s="2">
        <v>3330300</v>
      </c>
      <c r="AD4232" s="2">
        <v>3330300</v>
      </c>
      <c r="AE4232" s="2">
        <v>3330290</v>
      </c>
      <c r="AF4232" s="2">
        <v>3330290</v>
      </c>
      <c r="AG4232" s="2">
        <v>3330290</v>
      </c>
    </row>
    <row r="4233" spans="1:33">
      <c r="A4233" s="115" t="s">
        <v>5952</v>
      </c>
      <c r="B4233" s="115" t="s">
        <v>19</v>
      </c>
      <c r="C4233" s="115">
        <v>204404</v>
      </c>
      <c r="D4233" s="115">
        <v>204382</v>
      </c>
      <c r="E4233" s="115">
        <v>204929</v>
      </c>
      <c r="F4233" s="115">
        <v>215379</v>
      </c>
      <c r="G4233" s="115">
        <v>225829</v>
      </c>
      <c r="H4233" s="115">
        <v>231054</v>
      </c>
      <c r="I4233" s="115">
        <v>236279</v>
      </c>
      <c r="J4233" s="115">
        <v>241504</v>
      </c>
      <c r="K4233" s="115">
        <v>246729</v>
      </c>
      <c r="L4233" s="115">
        <v>249342</v>
      </c>
      <c r="M4233" s="115">
        <v>251954</v>
      </c>
      <c r="N4233" s="115">
        <v>254566</v>
      </c>
      <c r="O4233" s="115">
        <v>257179</v>
      </c>
      <c r="P4233" s="115">
        <v>257178</v>
      </c>
      <c r="Q4233" s="115">
        <v>257178</v>
      </c>
      <c r="R4233" s="115">
        <v>257178</v>
      </c>
      <c r="S4233" s="115">
        <v>257178</v>
      </c>
      <c r="T4233" s="115">
        <v>257178</v>
      </c>
      <c r="U4233" s="115">
        <v>257178</v>
      </c>
      <c r="V4233" s="115">
        <v>257178</v>
      </c>
      <c r="W4233" s="115">
        <v>257178</v>
      </c>
      <c r="X4233" s="115">
        <v>257178</v>
      </c>
      <c r="Y4233" s="115">
        <v>257178</v>
      </c>
      <c r="Z4233" s="115">
        <v>257177</v>
      </c>
      <c r="AA4233" s="115">
        <v>257177</v>
      </c>
      <c r="AB4233" s="115">
        <v>257177</v>
      </c>
      <c r="AC4233" s="115">
        <v>257177</v>
      </c>
      <c r="AD4233" s="115">
        <v>257177</v>
      </c>
      <c r="AE4233" s="115">
        <v>257176</v>
      </c>
      <c r="AF4233" s="115">
        <v>257176</v>
      </c>
      <c r="AG4233" s="115">
        <v>257176</v>
      </c>
    </row>
    <row r="4234" spans="1:33">
      <c r="A4234" s="115" t="s">
        <v>5953</v>
      </c>
      <c r="B4234" s="115" t="s">
        <v>19</v>
      </c>
      <c r="C4234" s="115">
        <v>174518</v>
      </c>
      <c r="D4234" s="115">
        <v>174500</v>
      </c>
      <c r="E4234" s="115">
        <v>174966</v>
      </c>
      <c r="F4234" s="115">
        <v>183889</v>
      </c>
      <c r="G4234" s="115">
        <v>192811</v>
      </c>
      <c r="H4234" s="115">
        <v>197272</v>
      </c>
      <c r="I4234" s="115">
        <v>201733</v>
      </c>
      <c r="J4234" s="115">
        <v>206194</v>
      </c>
      <c r="K4234" s="115">
        <v>210655</v>
      </c>
      <c r="L4234" s="115">
        <v>212885</v>
      </c>
      <c r="M4234" s="115">
        <v>215116</v>
      </c>
      <c r="N4234" s="115">
        <v>217346</v>
      </c>
      <c r="O4234" s="115">
        <v>219577</v>
      </c>
      <c r="P4234" s="115">
        <v>219577</v>
      </c>
      <c r="Q4234" s="115">
        <v>219577</v>
      </c>
      <c r="R4234" s="115">
        <v>219576</v>
      </c>
      <c r="S4234" s="115">
        <v>219576</v>
      </c>
      <c r="T4234" s="115">
        <v>219576</v>
      </c>
      <c r="U4234" s="115">
        <v>219576</v>
      </c>
      <c r="V4234" s="115">
        <v>219576</v>
      </c>
      <c r="W4234" s="115">
        <v>219576</v>
      </c>
      <c r="X4234" s="115">
        <v>219576</v>
      </c>
      <c r="Y4234" s="115">
        <v>219576</v>
      </c>
      <c r="Z4234" s="115">
        <v>219575</v>
      </c>
      <c r="AA4234" s="115">
        <v>219575</v>
      </c>
      <c r="AB4234" s="115">
        <v>219575</v>
      </c>
      <c r="AC4234" s="115">
        <v>219575</v>
      </c>
      <c r="AD4234" s="115">
        <v>219575</v>
      </c>
      <c r="AE4234" s="115">
        <v>219575</v>
      </c>
      <c r="AF4234" s="115">
        <v>219575</v>
      </c>
      <c r="AG4234" s="115">
        <v>219575</v>
      </c>
    </row>
    <row r="4235" spans="1:33">
      <c r="A4235" s="115" t="s">
        <v>5954</v>
      </c>
      <c r="B4235" s="115" t="s">
        <v>19</v>
      </c>
      <c r="C4235" s="2">
        <v>1106880</v>
      </c>
      <c r="D4235" s="2">
        <v>1106760</v>
      </c>
      <c r="E4235" s="2">
        <v>1109720</v>
      </c>
      <c r="F4235" s="2">
        <v>1166310</v>
      </c>
      <c r="G4235" s="2">
        <v>1222900</v>
      </c>
      <c r="H4235" s="2">
        <v>1251190</v>
      </c>
      <c r="I4235" s="2">
        <v>1279490</v>
      </c>
      <c r="J4235" s="2">
        <v>1307790</v>
      </c>
      <c r="K4235" s="2">
        <v>1336080</v>
      </c>
      <c r="L4235" s="2">
        <v>1350220</v>
      </c>
      <c r="M4235" s="2">
        <v>1364370</v>
      </c>
      <c r="N4235" s="2">
        <v>1378520</v>
      </c>
      <c r="O4235" s="2">
        <v>1392660</v>
      </c>
      <c r="P4235" s="2">
        <v>1392660</v>
      </c>
      <c r="Q4235" s="2">
        <v>1392660</v>
      </c>
      <c r="R4235" s="2">
        <v>1392660</v>
      </c>
      <c r="S4235" s="2">
        <v>1392660</v>
      </c>
      <c r="T4235" s="2">
        <v>1392660</v>
      </c>
      <c r="U4235" s="2">
        <v>1392660</v>
      </c>
      <c r="V4235" s="2">
        <v>1392660</v>
      </c>
      <c r="W4235" s="2">
        <v>1392660</v>
      </c>
      <c r="X4235" s="2">
        <v>1392660</v>
      </c>
      <c r="Y4235" s="2">
        <v>1392660</v>
      </c>
      <c r="Z4235" s="2">
        <v>1392650</v>
      </c>
      <c r="AA4235" s="2">
        <v>1392650</v>
      </c>
      <c r="AB4235" s="2">
        <v>1392650</v>
      </c>
      <c r="AC4235" s="2">
        <v>1392650</v>
      </c>
      <c r="AD4235" s="2">
        <v>1392650</v>
      </c>
      <c r="AE4235" s="2">
        <v>1392650</v>
      </c>
      <c r="AF4235" s="2">
        <v>1392650</v>
      </c>
      <c r="AG4235" s="2">
        <v>1392650</v>
      </c>
    </row>
    <row r="4236" spans="1:33">
      <c r="A4236" s="115" t="s">
        <v>5955</v>
      </c>
      <c r="B4236" s="115" t="s">
        <v>19</v>
      </c>
      <c r="C4236" s="115">
        <v>221376</v>
      </c>
      <c r="D4236" s="115">
        <v>221353</v>
      </c>
      <c r="E4236" s="115">
        <v>221945</v>
      </c>
      <c r="F4236" s="115">
        <v>233263</v>
      </c>
      <c r="G4236" s="115">
        <v>244580</v>
      </c>
      <c r="H4236" s="115">
        <v>250239</v>
      </c>
      <c r="I4236" s="115">
        <v>255898</v>
      </c>
      <c r="J4236" s="115">
        <v>261557</v>
      </c>
      <c r="K4236" s="115">
        <v>267216</v>
      </c>
      <c r="L4236" s="115">
        <v>270045</v>
      </c>
      <c r="M4236" s="115">
        <v>272874</v>
      </c>
      <c r="N4236" s="115">
        <v>275704</v>
      </c>
      <c r="O4236" s="115">
        <v>278533</v>
      </c>
      <c r="P4236" s="115">
        <v>278533</v>
      </c>
      <c r="Q4236" s="115">
        <v>278533</v>
      </c>
      <c r="R4236" s="115">
        <v>278533</v>
      </c>
      <c r="S4236" s="115">
        <v>278532</v>
      </c>
      <c r="T4236" s="115">
        <v>278532</v>
      </c>
      <c r="U4236" s="115">
        <v>278532</v>
      </c>
      <c r="V4236" s="115">
        <v>278532</v>
      </c>
      <c r="W4236" s="115">
        <v>278532</v>
      </c>
      <c r="X4236" s="115">
        <v>278532</v>
      </c>
      <c r="Y4236" s="115">
        <v>278532</v>
      </c>
      <c r="Z4236" s="115">
        <v>278531</v>
      </c>
      <c r="AA4236" s="115">
        <v>278531</v>
      </c>
      <c r="AB4236" s="115">
        <v>278531</v>
      </c>
      <c r="AC4236" s="115">
        <v>278531</v>
      </c>
      <c r="AD4236" s="115">
        <v>278531</v>
      </c>
      <c r="AE4236" s="115">
        <v>278530</v>
      </c>
      <c r="AF4236" s="115">
        <v>278530</v>
      </c>
      <c r="AG4236" s="115">
        <v>278530</v>
      </c>
    </row>
    <row r="4237" spans="1:33">
      <c r="A4237" s="115" t="s">
        <v>5956</v>
      </c>
      <c r="B4237" s="115" t="s">
        <v>19</v>
      </c>
      <c r="C4237" s="115">
        <v>0</v>
      </c>
      <c r="D4237" s="115">
        <v>0</v>
      </c>
      <c r="E4237" s="115">
        <v>0</v>
      </c>
      <c r="F4237" s="115">
        <v>0</v>
      </c>
      <c r="G4237" s="115">
        <v>0</v>
      </c>
      <c r="H4237" s="115">
        <v>0</v>
      </c>
      <c r="I4237" s="115">
        <v>0</v>
      </c>
      <c r="J4237" s="115">
        <v>0</v>
      </c>
      <c r="K4237" s="115">
        <v>0</v>
      </c>
      <c r="L4237" s="115">
        <v>0</v>
      </c>
      <c r="M4237" s="115">
        <v>0</v>
      </c>
      <c r="N4237" s="115">
        <v>0</v>
      </c>
      <c r="O4237" s="115">
        <v>0</v>
      </c>
      <c r="P4237" s="115">
        <v>0</v>
      </c>
      <c r="Q4237" s="115">
        <v>0</v>
      </c>
      <c r="R4237" s="115">
        <v>0</v>
      </c>
      <c r="S4237" s="115">
        <v>0</v>
      </c>
      <c r="T4237" s="115">
        <v>0</v>
      </c>
      <c r="U4237" s="115">
        <v>0</v>
      </c>
      <c r="V4237" s="115">
        <v>0</v>
      </c>
      <c r="W4237" s="115">
        <v>0</v>
      </c>
      <c r="X4237" s="115">
        <v>0</v>
      </c>
      <c r="Y4237" s="115">
        <v>0</v>
      </c>
      <c r="Z4237" s="115">
        <v>0</v>
      </c>
      <c r="AA4237" s="115">
        <v>0</v>
      </c>
      <c r="AB4237" s="115">
        <v>0</v>
      </c>
      <c r="AC4237" s="115">
        <v>0</v>
      </c>
      <c r="AD4237" s="115">
        <v>0</v>
      </c>
      <c r="AE4237" s="115">
        <v>0</v>
      </c>
      <c r="AF4237" s="115">
        <v>0</v>
      </c>
      <c r="AG4237" s="115">
        <v>0</v>
      </c>
    </row>
    <row r="4238" spans="1:33">
      <c r="A4238" s="115" t="s">
        <v>5957</v>
      </c>
      <c r="B4238" s="115" t="s">
        <v>19</v>
      </c>
      <c r="C4238" s="115">
        <v>0</v>
      </c>
      <c r="D4238" s="115">
        <v>0</v>
      </c>
      <c r="E4238" s="115">
        <v>0</v>
      </c>
      <c r="F4238" s="115">
        <v>0</v>
      </c>
      <c r="G4238" s="115">
        <v>0</v>
      </c>
      <c r="H4238" s="115">
        <v>0</v>
      </c>
      <c r="I4238" s="115">
        <v>0</v>
      </c>
      <c r="J4238" s="115">
        <v>0</v>
      </c>
      <c r="K4238" s="115">
        <v>0</v>
      </c>
      <c r="L4238" s="115">
        <v>0</v>
      </c>
      <c r="M4238" s="115">
        <v>0</v>
      </c>
      <c r="N4238" s="115">
        <v>0</v>
      </c>
      <c r="O4238" s="115">
        <v>0</v>
      </c>
      <c r="P4238" s="115">
        <v>0</v>
      </c>
      <c r="Q4238" s="115">
        <v>0</v>
      </c>
      <c r="R4238" s="115">
        <v>0</v>
      </c>
      <c r="S4238" s="115">
        <v>0</v>
      </c>
      <c r="T4238" s="115">
        <v>0</v>
      </c>
      <c r="U4238" s="115">
        <v>0</v>
      </c>
      <c r="V4238" s="115">
        <v>0</v>
      </c>
      <c r="W4238" s="115">
        <v>0</v>
      </c>
      <c r="X4238" s="115">
        <v>0</v>
      </c>
      <c r="Y4238" s="115">
        <v>0</v>
      </c>
      <c r="Z4238" s="115">
        <v>0</v>
      </c>
      <c r="AA4238" s="115">
        <v>0</v>
      </c>
      <c r="AB4238" s="115">
        <v>0</v>
      </c>
      <c r="AC4238" s="115">
        <v>0</v>
      </c>
      <c r="AD4238" s="115">
        <v>0</v>
      </c>
      <c r="AE4238" s="115">
        <v>0</v>
      </c>
      <c r="AF4238" s="115">
        <v>0</v>
      </c>
      <c r="AG4238" s="115">
        <v>0</v>
      </c>
    </row>
    <row r="4239" spans="1:33">
      <c r="A4239" s="115" t="s">
        <v>5958</v>
      </c>
      <c r="B4239" s="115" t="s">
        <v>19</v>
      </c>
      <c r="C4239" s="115">
        <v>0</v>
      </c>
      <c r="D4239" s="115">
        <v>0</v>
      </c>
      <c r="E4239" s="115">
        <v>0</v>
      </c>
      <c r="F4239" s="115">
        <v>0</v>
      </c>
      <c r="G4239" s="115">
        <v>0</v>
      </c>
      <c r="H4239" s="115">
        <v>0</v>
      </c>
      <c r="I4239" s="115">
        <v>0</v>
      </c>
      <c r="J4239" s="115">
        <v>0</v>
      </c>
      <c r="K4239" s="115">
        <v>0</v>
      </c>
      <c r="L4239" s="115">
        <v>0</v>
      </c>
      <c r="M4239" s="115">
        <v>0</v>
      </c>
      <c r="N4239" s="115">
        <v>0</v>
      </c>
      <c r="O4239" s="115">
        <v>0</v>
      </c>
      <c r="P4239" s="115">
        <v>0</v>
      </c>
      <c r="Q4239" s="115">
        <v>0</v>
      </c>
      <c r="R4239" s="115">
        <v>0</v>
      </c>
      <c r="S4239" s="115">
        <v>0</v>
      </c>
      <c r="T4239" s="115">
        <v>0</v>
      </c>
      <c r="U4239" s="115">
        <v>0</v>
      </c>
      <c r="V4239" s="115">
        <v>0</v>
      </c>
      <c r="W4239" s="115">
        <v>0</v>
      </c>
      <c r="X4239" s="115">
        <v>0</v>
      </c>
      <c r="Y4239" s="115">
        <v>0</v>
      </c>
      <c r="Z4239" s="115">
        <v>0</v>
      </c>
      <c r="AA4239" s="115">
        <v>0</v>
      </c>
      <c r="AB4239" s="115">
        <v>0</v>
      </c>
      <c r="AC4239" s="115">
        <v>0</v>
      </c>
      <c r="AD4239" s="115">
        <v>0</v>
      </c>
      <c r="AE4239" s="115">
        <v>0</v>
      </c>
      <c r="AF4239" s="115">
        <v>0</v>
      </c>
      <c r="AG4239" s="115">
        <v>0</v>
      </c>
    </row>
    <row r="4240" spans="1:33">
      <c r="A4240" s="115" t="s">
        <v>5959</v>
      </c>
      <c r="B4240" s="115" t="s">
        <v>19</v>
      </c>
      <c r="C4240" s="115">
        <v>0</v>
      </c>
      <c r="D4240" s="115">
        <v>0</v>
      </c>
      <c r="E4240" s="115">
        <v>0</v>
      </c>
      <c r="F4240" s="115">
        <v>0</v>
      </c>
      <c r="G4240" s="115">
        <v>0</v>
      </c>
      <c r="H4240" s="115">
        <v>0</v>
      </c>
      <c r="I4240" s="115">
        <v>0</v>
      </c>
      <c r="J4240" s="115">
        <v>0</v>
      </c>
      <c r="K4240" s="115">
        <v>0</v>
      </c>
      <c r="L4240" s="115">
        <v>0</v>
      </c>
      <c r="M4240" s="115">
        <v>0</v>
      </c>
      <c r="N4240" s="115">
        <v>0</v>
      </c>
      <c r="O4240" s="115">
        <v>0</v>
      </c>
      <c r="P4240" s="115">
        <v>0</v>
      </c>
      <c r="Q4240" s="115">
        <v>0</v>
      </c>
      <c r="R4240" s="115">
        <v>0</v>
      </c>
      <c r="S4240" s="115">
        <v>0</v>
      </c>
      <c r="T4240" s="115">
        <v>0</v>
      </c>
      <c r="U4240" s="115">
        <v>0</v>
      </c>
      <c r="V4240" s="115">
        <v>0</v>
      </c>
      <c r="W4240" s="115">
        <v>0</v>
      </c>
      <c r="X4240" s="115">
        <v>0</v>
      </c>
      <c r="Y4240" s="115">
        <v>0</v>
      </c>
      <c r="Z4240" s="115">
        <v>0</v>
      </c>
      <c r="AA4240" s="115">
        <v>0</v>
      </c>
      <c r="AB4240" s="115">
        <v>0</v>
      </c>
      <c r="AC4240" s="115">
        <v>0</v>
      </c>
      <c r="AD4240" s="115">
        <v>0</v>
      </c>
      <c r="AE4240" s="115">
        <v>0</v>
      </c>
      <c r="AF4240" s="115">
        <v>0</v>
      </c>
      <c r="AG4240" s="115">
        <v>0</v>
      </c>
    </row>
    <row r="4241" spans="1:33">
      <c r="A4241" s="115" t="s">
        <v>5960</v>
      </c>
      <c r="B4241" s="115" t="s">
        <v>19</v>
      </c>
      <c r="C4241" s="115">
        <v>0</v>
      </c>
      <c r="D4241" s="115">
        <v>0</v>
      </c>
      <c r="E4241" s="115">
        <v>0</v>
      </c>
      <c r="F4241" s="115">
        <v>0</v>
      </c>
      <c r="G4241" s="115">
        <v>0</v>
      </c>
      <c r="H4241" s="115">
        <v>0</v>
      </c>
      <c r="I4241" s="115">
        <v>0</v>
      </c>
      <c r="J4241" s="115">
        <v>0</v>
      </c>
      <c r="K4241" s="115">
        <v>0</v>
      </c>
      <c r="L4241" s="115">
        <v>0</v>
      </c>
      <c r="M4241" s="115">
        <v>0</v>
      </c>
      <c r="N4241" s="115">
        <v>0</v>
      </c>
      <c r="O4241" s="115">
        <v>0</v>
      </c>
      <c r="P4241" s="115">
        <v>0</v>
      </c>
      <c r="Q4241" s="115">
        <v>0</v>
      </c>
      <c r="R4241" s="115">
        <v>0</v>
      </c>
      <c r="S4241" s="115">
        <v>0</v>
      </c>
      <c r="T4241" s="115">
        <v>0</v>
      </c>
      <c r="U4241" s="115">
        <v>0</v>
      </c>
      <c r="V4241" s="115">
        <v>0</v>
      </c>
      <c r="W4241" s="115">
        <v>0</v>
      </c>
      <c r="X4241" s="115">
        <v>0</v>
      </c>
      <c r="Y4241" s="115">
        <v>0</v>
      </c>
      <c r="Z4241" s="115">
        <v>0</v>
      </c>
      <c r="AA4241" s="115">
        <v>0</v>
      </c>
      <c r="AB4241" s="115">
        <v>0</v>
      </c>
      <c r="AC4241" s="115">
        <v>0</v>
      </c>
      <c r="AD4241" s="115">
        <v>0</v>
      </c>
      <c r="AE4241" s="115">
        <v>0</v>
      </c>
      <c r="AF4241" s="115">
        <v>0</v>
      </c>
      <c r="AG4241" s="115">
        <v>0</v>
      </c>
    </row>
    <row r="4242" spans="1:33">
      <c r="A4242" s="115" t="s">
        <v>5961</v>
      </c>
      <c r="B4242" s="115" t="s">
        <v>19</v>
      </c>
      <c r="C4242" s="115">
        <v>0</v>
      </c>
      <c r="D4242" s="115">
        <v>0</v>
      </c>
      <c r="E4242" s="115">
        <v>0</v>
      </c>
      <c r="F4242" s="115">
        <v>0</v>
      </c>
      <c r="G4242" s="115">
        <v>0</v>
      </c>
      <c r="H4242" s="115">
        <v>0</v>
      </c>
      <c r="I4242" s="115">
        <v>0</v>
      </c>
      <c r="J4242" s="115">
        <v>0</v>
      </c>
      <c r="K4242" s="115">
        <v>0</v>
      </c>
      <c r="L4242" s="115">
        <v>0</v>
      </c>
      <c r="M4242" s="115">
        <v>0</v>
      </c>
      <c r="N4242" s="115">
        <v>0</v>
      </c>
      <c r="O4242" s="115">
        <v>0</v>
      </c>
      <c r="P4242" s="115">
        <v>0</v>
      </c>
      <c r="Q4242" s="115">
        <v>0</v>
      </c>
      <c r="R4242" s="115">
        <v>0</v>
      </c>
      <c r="S4242" s="115">
        <v>0</v>
      </c>
      <c r="T4242" s="115">
        <v>0</v>
      </c>
      <c r="U4242" s="115">
        <v>0</v>
      </c>
      <c r="V4242" s="115">
        <v>0</v>
      </c>
      <c r="W4242" s="115">
        <v>0</v>
      </c>
      <c r="X4242" s="115">
        <v>0</v>
      </c>
      <c r="Y4242" s="115">
        <v>0</v>
      </c>
      <c r="Z4242" s="115">
        <v>0</v>
      </c>
      <c r="AA4242" s="115">
        <v>0</v>
      </c>
      <c r="AB4242" s="115">
        <v>0</v>
      </c>
      <c r="AC4242" s="115">
        <v>0</v>
      </c>
      <c r="AD4242" s="115">
        <v>0</v>
      </c>
      <c r="AE4242" s="115">
        <v>0</v>
      </c>
      <c r="AF4242" s="115">
        <v>0</v>
      </c>
      <c r="AG4242" s="115">
        <v>0</v>
      </c>
    </row>
    <row r="4243" spans="1:33">
      <c r="A4243" s="115" t="s">
        <v>5962</v>
      </c>
      <c r="B4243" s="115" t="s">
        <v>19</v>
      </c>
      <c r="C4243" s="115">
        <v>0</v>
      </c>
      <c r="D4243" s="115">
        <v>0</v>
      </c>
      <c r="E4243" s="115">
        <v>0</v>
      </c>
      <c r="F4243" s="115">
        <v>0</v>
      </c>
      <c r="G4243" s="115">
        <v>0</v>
      </c>
      <c r="H4243" s="115">
        <v>0</v>
      </c>
      <c r="I4243" s="115">
        <v>0</v>
      </c>
      <c r="J4243" s="115">
        <v>0</v>
      </c>
      <c r="K4243" s="115">
        <v>0</v>
      </c>
      <c r="L4243" s="115">
        <v>0</v>
      </c>
      <c r="M4243" s="115">
        <v>0</v>
      </c>
      <c r="N4243" s="115">
        <v>0</v>
      </c>
      <c r="O4243" s="115">
        <v>0</v>
      </c>
      <c r="P4243" s="115">
        <v>0</v>
      </c>
      <c r="Q4243" s="115">
        <v>0</v>
      </c>
      <c r="R4243" s="115">
        <v>0</v>
      </c>
      <c r="S4243" s="115">
        <v>0</v>
      </c>
      <c r="T4243" s="115">
        <v>0</v>
      </c>
      <c r="U4243" s="115">
        <v>0</v>
      </c>
      <c r="V4243" s="115">
        <v>0</v>
      </c>
      <c r="W4243" s="115">
        <v>0</v>
      </c>
      <c r="X4243" s="115">
        <v>0</v>
      </c>
      <c r="Y4243" s="115">
        <v>0</v>
      </c>
      <c r="Z4243" s="115">
        <v>0</v>
      </c>
      <c r="AA4243" s="115">
        <v>0</v>
      </c>
      <c r="AB4243" s="115">
        <v>0</v>
      </c>
      <c r="AC4243" s="115">
        <v>0</v>
      </c>
      <c r="AD4243" s="115">
        <v>0</v>
      </c>
      <c r="AE4243" s="115">
        <v>0</v>
      </c>
      <c r="AF4243" s="115">
        <v>0</v>
      </c>
      <c r="AG4243" s="115">
        <v>0</v>
      </c>
    </row>
    <row r="4244" spans="1:33">
      <c r="A4244" s="115" t="s">
        <v>5963</v>
      </c>
      <c r="B4244" s="115" t="s">
        <v>19</v>
      </c>
      <c r="C4244" s="115">
        <v>0</v>
      </c>
      <c r="D4244" s="115">
        <v>0</v>
      </c>
      <c r="E4244" s="115">
        <v>0</v>
      </c>
      <c r="F4244" s="115">
        <v>0</v>
      </c>
      <c r="G4244" s="115">
        <v>0</v>
      </c>
      <c r="H4244" s="115">
        <v>0</v>
      </c>
      <c r="I4244" s="115">
        <v>0</v>
      </c>
      <c r="J4244" s="115">
        <v>0</v>
      </c>
      <c r="K4244" s="115">
        <v>0</v>
      </c>
      <c r="L4244" s="115">
        <v>0</v>
      </c>
      <c r="M4244" s="115">
        <v>0</v>
      </c>
      <c r="N4244" s="115">
        <v>0</v>
      </c>
      <c r="O4244" s="115">
        <v>0</v>
      </c>
      <c r="P4244" s="115">
        <v>0</v>
      </c>
      <c r="Q4244" s="115">
        <v>0</v>
      </c>
      <c r="R4244" s="115">
        <v>0</v>
      </c>
      <c r="S4244" s="115">
        <v>0</v>
      </c>
      <c r="T4244" s="115">
        <v>0</v>
      </c>
      <c r="U4244" s="115">
        <v>0</v>
      </c>
      <c r="V4244" s="115">
        <v>0</v>
      </c>
      <c r="W4244" s="115">
        <v>0</v>
      </c>
      <c r="X4244" s="115">
        <v>0</v>
      </c>
      <c r="Y4244" s="115">
        <v>0</v>
      </c>
      <c r="Z4244" s="115">
        <v>0</v>
      </c>
      <c r="AA4244" s="115">
        <v>0</v>
      </c>
      <c r="AB4244" s="115">
        <v>0</v>
      </c>
      <c r="AC4244" s="115">
        <v>0</v>
      </c>
      <c r="AD4244" s="115">
        <v>0</v>
      </c>
      <c r="AE4244" s="115">
        <v>0</v>
      </c>
      <c r="AF4244" s="115">
        <v>0</v>
      </c>
      <c r="AG4244" s="115">
        <v>0</v>
      </c>
    </row>
    <row r="4245" spans="1:33">
      <c r="A4245" s="115" t="s">
        <v>5964</v>
      </c>
      <c r="B4245" s="115" t="s">
        <v>19</v>
      </c>
      <c r="C4245" s="115">
        <v>0</v>
      </c>
      <c r="D4245" s="115">
        <v>0</v>
      </c>
      <c r="E4245" s="115">
        <v>0</v>
      </c>
      <c r="F4245" s="115">
        <v>0</v>
      </c>
      <c r="G4245" s="115">
        <v>0</v>
      </c>
      <c r="H4245" s="115">
        <v>0</v>
      </c>
      <c r="I4245" s="115">
        <v>0</v>
      </c>
      <c r="J4245" s="115">
        <v>0</v>
      </c>
      <c r="K4245" s="115">
        <v>0</v>
      </c>
      <c r="L4245" s="115">
        <v>0</v>
      </c>
      <c r="M4245" s="115">
        <v>0</v>
      </c>
      <c r="N4245" s="115">
        <v>0</v>
      </c>
      <c r="O4245" s="115">
        <v>0</v>
      </c>
      <c r="P4245" s="115">
        <v>0</v>
      </c>
      <c r="Q4245" s="115">
        <v>0</v>
      </c>
      <c r="R4245" s="115">
        <v>0</v>
      </c>
      <c r="S4245" s="115">
        <v>0</v>
      </c>
      <c r="T4245" s="115">
        <v>0</v>
      </c>
      <c r="U4245" s="115">
        <v>0</v>
      </c>
      <c r="V4245" s="115">
        <v>0</v>
      </c>
      <c r="W4245" s="115">
        <v>0</v>
      </c>
      <c r="X4245" s="115">
        <v>0</v>
      </c>
      <c r="Y4245" s="115">
        <v>0</v>
      </c>
      <c r="Z4245" s="115">
        <v>0</v>
      </c>
      <c r="AA4245" s="115">
        <v>0</v>
      </c>
      <c r="AB4245" s="115">
        <v>0</v>
      </c>
      <c r="AC4245" s="115">
        <v>0</v>
      </c>
      <c r="AD4245" s="115">
        <v>0</v>
      </c>
      <c r="AE4245" s="115">
        <v>0</v>
      </c>
      <c r="AF4245" s="115">
        <v>0</v>
      </c>
      <c r="AG4245" s="115">
        <v>0</v>
      </c>
    </row>
    <row r="4246" spans="1:33">
      <c r="A4246" s="115" t="s">
        <v>5965</v>
      </c>
      <c r="B4246" s="115" t="s">
        <v>19</v>
      </c>
      <c r="C4246" s="115">
        <v>0</v>
      </c>
      <c r="D4246" s="115">
        <v>0</v>
      </c>
      <c r="E4246" s="115">
        <v>0</v>
      </c>
      <c r="F4246" s="115">
        <v>0</v>
      </c>
      <c r="G4246" s="115">
        <v>0</v>
      </c>
      <c r="H4246" s="115">
        <v>0</v>
      </c>
      <c r="I4246" s="115">
        <v>0</v>
      </c>
      <c r="J4246" s="115">
        <v>0</v>
      </c>
      <c r="K4246" s="115">
        <v>0</v>
      </c>
      <c r="L4246" s="115">
        <v>0</v>
      </c>
      <c r="M4246" s="115">
        <v>0</v>
      </c>
      <c r="N4246" s="115">
        <v>0</v>
      </c>
      <c r="O4246" s="115">
        <v>0</v>
      </c>
      <c r="P4246" s="115">
        <v>0</v>
      </c>
      <c r="Q4246" s="115">
        <v>0</v>
      </c>
      <c r="R4246" s="115">
        <v>0</v>
      </c>
      <c r="S4246" s="115">
        <v>0</v>
      </c>
      <c r="T4246" s="115">
        <v>0</v>
      </c>
      <c r="U4246" s="115">
        <v>0</v>
      </c>
      <c r="V4246" s="115">
        <v>0</v>
      </c>
      <c r="W4246" s="115">
        <v>0</v>
      </c>
      <c r="X4246" s="115">
        <v>0</v>
      </c>
      <c r="Y4246" s="115">
        <v>0</v>
      </c>
      <c r="Z4246" s="115">
        <v>0</v>
      </c>
      <c r="AA4246" s="115">
        <v>0</v>
      </c>
      <c r="AB4246" s="115">
        <v>0</v>
      </c>
      <c r="AC4246" s="115">
        <v>0</v>
      </c>
      <c r="AD4246" s="115">
        <v>0</v>
      </c>
      <c r="AE4246" s="115">
        <v>0</v>
      </c>
      <c r="AF4246" s="115">
        <v>0</v>
      </c>
      <c r="AG4246" s="115">
        <v>0</v>
      </c>
    </row>
    <row r="4247" spans="1:33">
      <c r="A4247" s="115" t="s">
        <v>5966</v>
      </c>
      <c r="B4247" s="115" t="s">
        <v>19</v>
      </c>
      <c r="C4247" s="115">
        <v>0</v>
      </c>
      <c r="D4247" s="115">
        <v>0</v>
      </c>
      <c r="E4247" s="115">
        <v>0</v>
      </c>
      <c r="F4247" s="115">
        <v>0</v>
      </c>
      <c r="G4247" s="115">
        <v>0</v>
      </c>
      <c r="H4247" s="115">
        <v>0</v>
      </c>
      <c r="I4247" s="115">
        <v>0</v>
      </c>
      <c r="J4247" s="115">
        <v>0</v>
      </c>
      <c r="K4247" s="115">
        <v>0</v>
      </c>
      <c r="L4247" s="115">
        <v>0</v>
      </c>
      <c r="M4247" s="115">
        <v>0</v>
      </c>
      <c r="N4247" s="115">
        <v>0</v>
      </c>
      <c r="O4247" s="115">
        <v>0</v>
      </c>
      <c r="P4247" s="115">
        <v>0</v>
      </c>
      <c r="Q4247" s="115">
        <v>0</v>
      </c>
      <c r="R4247" s="115">
        <v>0</v>
      </c>
      <c r="S4247" s="115">
        <v>0</v>
      </c>
      <c r="T4247" s="115">
        <v>0</v>
      </c>
      <c r="U4247" s="115">
        <v>0</v>
      </c>
      <c r="V4247" s="115">
        <v>0</v>
      </c>
      <c r="W4247" s="115">
        <v>0</v>
      </c>
      <c r="X4247" s="115">
        <v>0</v>
      </c>
      <c r="Y4247" s="115">
        <v>0</v>
      </c>
      <c r="Z4247" s="115">
        <v>0</v>
      </c>
      <c r="AA4247" s="115">
        <v>0</v>
      </c>
      <c r="AB4247" s="115">
        <v>0</v>
      </c>
      <c r="AC4247" s="115">
        <v>0</v>
      </c>
      <c r="AD4247" s="115">
        <v>0</v>
      </c>
      <c r="AE4247" s="115">
        <v>0</v>
      </c>
      <c r="AF4247" s="115">
        <v>0</v>
      </c>
      <c r="AG4247" s="115">
        <v>0</v>
      </c>
    </row>
    <row r="4248" spans="1:33">
      <c r="A4248" s="115" t="s">
        <v>5967</v>
      </c>
      <c r="B4248" s="115" t="s">
        <v>19</v>
      </c>
      <c r="C4248" s="115">
        <v>0</v>
      </c>
      <c r="D4248" s="115">
        <v>0</v>
      </c>
      <c r="E4248" s="115">
        <v>0</v>
      </c>
      <c r="F4248" s="115">
        <v>0</v>
      </c>
      <c r="G4248" s="115">
        <v>0</v>
      </c>
      <c r="H4248" s="115">
        <v>0</v>
      </c>
      <c r="I4248" s="115">
        <v>0</v>
      </c>
      <c r="J4248" s="115">
        <v>0</v>
      </c>
      <c r="K4248" s="115">
        <v>0</v>
      </c>
      <c r="L4248" s="115">
        <v>0</v>
      </c>
      <c r="M4248" s="115">
        <v>0</v>
      </c>
      <c r="N4248" s="115">
        <v>0</v>
      </c>
      <c r="O4248" s="115">
        <v>0</v>
      </c>
      <c r="P4248" s="115">
        <v>0</v>
      </c>
      <c r="Q4248" s="115">
        <v>0</v>
      </c>
      <c r="R4248" s="115">
        <v>0</v>
      </c>
      <c r="S4248" s="115">
        <v>0</v>
      </c>
      <c r="T4248" s="115">
        <v>0</v>
      </c>
      <c r="U4248" s="115">
        <v>0</v>
      </c>
      <c r="V4248" s="115">
        <v>0</v>
      </c>
      <c r="W4248" s="115">
        <v>0</v>
      </c>
      <c r="X4248" s="115">
        <v>0</v>
      </c>
      <c r="Y4248" s="115">
        <v>0</v>
      </c>
      <c r="Z4248" s="115">
        <v>0</v>
      </c>
      <c r="AA4248" s="115">
        <v>0</v>
      </c>
      <c r="AB4248" s="115">
        <v>0</v>
      </c>
      <c r="AC4248" s="115">
        <v>0</v>
      </c>
      <c r="AD4248" s="115">
        <v>0</v>
      </c>
      <c r="AE4248" s="115">
        <v>0</v>
      </c>
      <c r="AF4248" s="115">
        <v>0</v>
      </c>
      <c r="AG4248" s="115">
        <v>0</v>
      </c>
    </row>
    <row r="4249" spans="1:33">
      <c r="A4249" s="115" t="s">
        <v>5968</v>
      </c>
      <c r="B4249" s="115" t="s">
        <v>19</v>
      </c>
      <c r="C4249" s="115">
        <v>0</v>
      </c>
      <c r="D4249" s="115">
        <v>0</v>
      </c>
      <c r="E4249" s="115">
        <v>0</v>
      </c>
      <c r="F4249" s="115">
        <v>0</v>
      </c>
      <c r="G4249" s="115">
        <v>0</v>
      </c>
      <c r="H4249" s="115">
        <v>0</v>
      </c>
      <c r="I4249" s="115">
        <v>0</v>
      </c>
      <c r="J4249" s="115">
        <v>0</v>
      </c>
      <c r="K4249" s="115">
        <v>0</v>
      </c>
      <c r="L4249" s="115">
        <v>0</v>
      </c>
      <c r="M4249" s="115">
        <v>0</v>
      </c>
      <c r="N4249" s="115">
        <v>0</v>
      </c>
      <c r="O4249" s="115">
        <v>0</v>
      </c>
      <c r="P4249" s="115">
        <v>0</v>
      </c>
      <c r="Q4249" s="115">
        <v>0</v>
      </c>
      <c r="R4249" s="115">
        <v>0</v>
      </c>
      <c r="S4249" s="115">
        <v>0</v>
      </c>
      <c r="T4249" s="115">
        <v>0</v>
      </c>
      <c r="U4249" s="115">
        <v>0</v>
      </c>
      <c r="V4249" s="115">
        <v>0</v>
      </c>
      <c r="W4249" s="115">
        <v>0</v>
      </c>
      <c r="X4249" s="115">
        <v>0</v>
      </c>
      <c r="Y4249" s="115">
        <v>0</v>
      </c>
      <c r="Z4249" s="115">
        <v>0</v>
      </c>
      <c r="AA4249" s="115">
        <v>0</v>
      </c>
      <c r="AB4249" s="115">
        <v>0</v>
      </c>
      <c r="AC4249" s="115">
        <v>0</v>
      </c>
      <c r="AD4249" s="115">
        <v>0</v>
      </c>
      <c r="AE4249" s="115">
        <v>0</v>
      </c>
      <c r="AF4249" s="115">
        <v>0</v>
      </c>
      <c r="AG4249" s="115">
        <v>0</v>
      </c>
    </row>
    <row r="4250" spans="1:33">
      <c r="A4250" s="115" t="s">
        <v>5969</v>
      </c>
      <c r="B4250" s="115" t="s">
        <v>19</v>
      </c>
      <c r="C4250" s="2">
        <v>934274000000</v>
      </c>
      <c r="D4250" s="2">
        <v>1154400000000</v>
      </c>
      <c r="E4250" s="2">
        <v>757742000000</v>
      </c>
      <c r="F4250" s="2">
        <v>683672000000</v>
      </c>
      <c r="G4250" s="2">
        <v>601696000000</v>
      </c>
      <c r="H4250" s="2">
        <v>569747000000</v>
      </c>
      <c r="I4250" s="2">
        <v>530947000000</v>
      </c>
      <c r="J4250" s="2">
        <v>545204000000</v>
      </c>
      <c r="K4250" s="2">
        <v>563165000000</v>
      </c>
      <c r="L4250" s="2">
        <v>579498000000</v>
      </c>
      <c r="M4250" s="2">
        <v>588532000000</v>
      </c>
      <c r="N4250" s="2">
        <v>602805000000</v>
      </c>
      <c r="O4250" s="2">
        <v>605761000000</v>
      </c>
      <c r="P4250" s="2">
        <v>609618000000</v>
      </c>
      <c r="Q4250" s="2">
        <v>607487000000</v>
      </c>
      <c r="R4250" s="2">
        <v>612474000000</v>
      </c>
      <c r="S4250" s="2">
        <v>620037000000</v>
      </c>
      <c r="T4250" s="2">
        <v>614820000000</v>
      </c>
      <c r="U4250" s="2">
        <v>606745000000</v>
      </c>
      <c r="V4250" s="2">
        <v>610051000000</v>
      </c>
      <c r="W4250" s="2">
        <v>595779000000</v>
      </c>
      <c r="X4250" s="2">
        <v>596649000000</v>
      </c>
      <c r="Y4250" s="2">
        <v>599246000000</v>
      </c>
      <c r="Z4250" s="2">
        <v>599251000000</v>
      </c>
      <c r="AA4250" s="2">
        <v>599218000000</v>
      </c>
      <c r="AB4250" s="2">
        <v>590908000000</v>
      </c>
      <c r="AC4250" s="2">
        <v>587317000000</v>
      </c>
      <c r="AD4250" s="2">
        <v>588593000000</v>
      </c>
      <c r="AE4250" s="2">
        <v>585813000000</v>
      </c>
      <c r="AF4250" s="2">
        <v>578367000000</v>
      </c>
      <c r="AG4250" s="2">
        <v>581473000000</v>
      </c>
    </row>
    <row r="4251" spans="1:33">
      <c r="A4251" s="115" t="s">
        <v>5970</v>
      </c>
      <c r="B4251" s="115" t="s">
        <v>19</v>
      </c>
      <c r="C4251" s="2">
        <v>26560300</v>
      </c>
      <c r="D4251" s="2">
        <v>32818300</v>
      </c>
      <c r="E4251" s="2">
        <v>21541700</v>
      </c>
      <c r="F4251" s="2">
        <v>19436000</v>
      </c>
      <c r="G4251" s="2">
        <v>17105500</v>
      </c>
      <c r="H4251" s="2">
        <v>16197200</v>
      </c>
      <c r="I4251" s="2">
        <v>15094200</v>
      </c>
      <c r="J4251" s="2">
        <v>15499500</v>
      </c>
      <c r="K4251" s="2">
        <v>16010100</v>
      </c>
      <c r="L4251" s="2">
        <v>16474400</v>
      </c>
      <c r="M4251" s="2">
        <v>16731200</v>
      </c>
      <c r="N4251" s="2">
        <v>17137000</v>
      </c>
      <c r="O4251" s="2">
        <v>17221000</v>
      </c>
      <c r="P4251" s="2">
        <v>17330700</v>
      </c>
      <c r="Q4251" s="2">
        <v>17270100</v>
      </c>
      <c r="R4251" s="2">
        <v>17411900</v>
      </c>
      <c r="S4251" s="2">
        <v>17626900</v>
      </c>
      <c r="T4251" s="2">
        <v>17478600</v>
      </c>
      <c r="U4251" s="2">
        <v>17249000</v>
      </c>
      <c r="V4251" s="2">
        <v>17343000</v>
      </c>
      <c r="W4251" s="2">
        <v>16937300</v>
      </c>
      <c r="X4251" s="2">
        <v>16962000</v>
      </c>
      <c r="Y4251" s="2">
        <v>17035800</v>
      </c>
      <c r="Z4251" s="2">
        <v>17036000</v>
      </c>
      <c r="AA4251" s="2">
        <v>17035000</v>
      </c>
      <c r="AB4251" s="2">
        <v>16798800</v>
      </c>
      <c r="AC4251" s="2">
        <v>16696700</v>
      </c>
      <c r="AD4251" s="2">
        <v>16733000</v>
      </c>
      <c r="AE4251" s="2">
        <v>16653900</v>
      </c>
      <c r="AF4251" s="2">
        <v>16442300</v>
      </c>
      <c r="AG4251" s="2">
        <v>16530600</v>
      </c>
    </row>
    <row r="4252" spans="1:33">
      <c r="A4252" s="115" t="s">
        <v>5971</v>
      </c>
      <c r="B4252" s="115" t="s">
        <v>19</v>
      </c>
      <c r="C4252" s="2">
        <v>122662000</v>
      </c>
      <c r="D4252" s="2">
        <v>151563000</v>
      </c>
      <c r="E4252" s="2">
        <v>99485200</v>
      </c>
      <c r="F4252" s="2">
        <v>89760400</v>
      </c>
      <c r="G4252" s="2">
        <v>78997600</v>
      </c>
      <c r="H4252" s="2">
        <v>74802900</v>
      </c>
      <c r="I4252" s="2">
        <v>69708900</v>
      </c>
      <c r="J4252" s="2">
        <v>71580800</v>
      </c>
      <c r="K4252" s="2">
        <v>73938800</v>
      </c>
      <c r="L4252" s="2">
        <v>76083200</v>
      </c>
      <c r="M4252" s="2">
        <v>77269300</v>
      </c>
      <c r="N4252" s="2">
        <v>79143200</v>
      </c>
      <c r="O4252" s="2">
        <v>79531300</v>
      </c>
      <c r="P4252" s="2">
        <v>80037700</v>
      </c>
      <c r="Q4252" s="2">
        <v>79758000</v>
      </c>
      <c r="R4252" s="2">
        <v>80412700</v>
      </c>
      <c r="S4252" s="2">
        <v>81405600</v>
      </c>
      <c r="T4252" s="2">
        <v>80720700</v>
      </c>
      <c r="U4252" s="2">
        <v>79660500</v>
      </c>
      <c r="V4252" s="2">
        <v>80094600</v>
      </c>
      <c r="W4252" s="2">
        <v>78220800</v>
      </c>
      <c r="X4252" s="2">
        <v>78335000</v>
      </c>
      <c r="Y4252" s="2">
        <v>78676000</v>
      </c>
      <c r="Z4252" s="2">
        <v>78676600</v>
      </c>
      <c r="AA4252" s="2">
        <v>78672300</v>
      </c>
      <c r="AB4252" s="2">
        <v>77581200</v>
      </c>
      <c r="AC4252" s="2">
        <v>77109800</v>
      </c>
      <c r="AD4252" s="2">
        <v>77277300</v>
      </c>
      <c r="AE4252" s="2">
        <v>76912400</v>
      </c>
      <c r="AF4252" s="2">
        <v>75934700</v>
      </c>
      <c r="AG4252" s="2">
        <v>76342600</v>
      </c>
    </row>
    <row r="4253" spans="1:33">
      <c r="A4253" s="115" t="s">
        <v>5972</v>
      </c>
      <c r="B4253" s="115" t="s">
        <v>19</v>
      </c>
      <c r="C4253" s="2">
        <v>419814000</v>
      </c>
      <c r="D4253" s="2">
        <v>518728000</v>
      </c>
      <c r="E4253" s="2">
        <v>340490000</v>
      </c>
      <c r="F4253" s="2">
        <v>307206000</v>
      </c>
      <c r="G4253" s="2">
        <v>270371000</v>
      </c>
      <c r="H4253" s="2">
        <v>256014000</v>
      </c>
      <c r="I4253" s="2">
        <v>238580000</v>
      </c>
      <c r="J4253" s="2">
        <v>244986000</v>
      </c>
      <c r="K4253" s="2">
        <v>253057000</v>
      </c>
      <c r="L4253" s="2">
        <v>260396000</v>
      </c>
      <c r="M4253" s="2">
        <v>264455000</v>
      </c>
      <c r="N4253" s="2">
        <v>270869000</v>
      </c>
      <c r="O4253" s="2">
        <v>272197000</v>
      </c>
      <c r="P4253" s="2">
        <v>273930000</v>
      </c>
      <c r="Q4253" s="2">
        <v>272973000</v>
      </c>
      <c r="R4253" s="2">
        <v>275214000</v>
      </c>
      <c r="S4253" s="2">
        <v>278612000</v>
      </c>
      <c r="T4253" s="2">
        <v>276268000</v>
      </c>
      <c r="U4253" s="2">
        <v>272639000</v>
      </c>
      <c r="V4253" s="2">
        <v>274125000</v>
      </c>
      <c r="W4253" s="2">
        <v>267712000</v>
      </c>
      <c r="X4253" s="2">
        <v>268103000</v>
      </c>
      <c r="Y4253" s="2">
        <v>269270000</v>
      </c>
      <c r="Z4253" s="2">
        <v>269272000</v>
      </c>
      <c r="AA4253" s="2">
        <v>269257000</v>
      </c>
      <c r="AB4253" s="2">
        <v>265523000</v>
      </c>
      <c r="AC4253" s="2">
        <v>263910000</v>
      </c>
      <c r="AD4253" s="2">
        <v>264483000</v>
      </c>
      <c r="AE4253" s="2">
        <v>263234000</v>
      </c>
      <c r="AF4253" s="2">
        <v>259888000</v>
      </c>
      <c r="AG4253" s="2">
        <v>261284000</v>
      </c>
    </row>
    <row r="4254" spans="1:33">
      <c r="A4254" s="115" t="s">
        <v>5973</v>
      </c>
      <c r="B4254" s="115" t="s">
        <v>19</v>
      </c>
      <c r="C4254" s="2">
        <v>33141200</v>
      </c>
      <c r="D4254" s="2">
        <v>40949800</v>
      </c>
      <c r="E4254" s="2">
        <v>26879200</v>
      </c>
      <c r="F4254" s="2">
        <v>24251700</v>
      </c>
      <c r="G4254" s="2">
        <v>21343800</v>
      </c>
      <c r="H4254" s="2">
        <v>20210400</v>
      </c>
      <c r="I4254" s="2">
        <v>18834100</v>
      </c>
      <c r="J4254" s="2">
        <v>19339900</v>
      </c>
      <c r="K4254" s="2">
        <v>19977000</v>
      </c>
      <c r="L4254" s="2">
        <v>20556300</v>
      </c>
      <c r="M4254" s="2">
        <v>20876800</v>
      </c>
      <c r="N4254" s="2">
        <v>21383100</v>
      </c>
      <c r="O4254" s="2">
        <v>21488000</v>
      </c>
      <c r="P4254" s="2">
        <v>21624800</v>
      </c>
      <c r="Q4254" s="2">
        <v>21549200</v>
      </c>
      <c r="R4254" s="2">
        <v>21726100</v>
      </c>
      <c r="S4254" s="2">
        <v>21994400</v>
      </c>
      <c r="T4254" s="2">
        <v>21809300</v>
      </c>
      <c r="U4254" s="2">
        <v>21522900</v>
      </c>
      <c r="V4254" s="2">
        <v>21640200</v>
      </c>
      <c r="W4254" s="2">
        <v>21133900</v>
      </c>
      <c r="X4254" s="2">
        <v>21164700</v>
      </c>
      <c r="Y4254" s="2">
        <v>21256900</v>
      </c>
      <c r="Z4254" s="2">
        <v>21257100</v>
      </c>
      <c r="AA4254" s="2">
        <v>21255900</v>
      </c>
      <c r="AB4254" s="2">
        <v>20961100</v>
      </c>
      <c r="AC4254" s="2">
        <v>20833700</v>
      </c>
      <c r="AD4254" s="2">
        <v>20879000</v>
      </c>
      <c r="AE4254" s="2">
        <v>20780400</v>
      </c>
      <c r="AF4254" s="2">
        <v>20516200</v>
      </c>
      <c r="AG4254" s="2">
        <v>20626400</v>
      </c>
    </row>
    <row r="4255" spans="1:33">
      <c r="A4255" s="115" t="s">
        <v>5974</v>
      </c>
      <c r="B4255" s="115" t="s">
        <v>19</v>
      </c>
      <c r="C4255" s="2">
        <v>29471300</v>
      </c>
      <c r="D4255" s="2">
        <v>36415200</v>
      </c>
      <c r="E4255" s="2">
        <v>23902700</v>
      </c>
      <c r="F4255" s="2">
        <v>21566200</v>
      </c>
      <c r="G4255" s="2">
        <v>18980300</v>
      </c>
      <c r="H4255" s="2">
        <v>17972400</v>
      </c>
      <c r="I4255" s="2">
        <v>16748500</v>
      </c>
      <c r="J4255" s="2">
        <v>17198300</v>
      </c>
      <c r="K4255" s="2">
        <v>17764800</v>
      </c>
      <c r="L4255" s="2">
        <v>18280000</v>
      </c>
      <c r="M4255" s="2">
        <v>18565000</v>
      </c>
      <c r="N4255" s="2">
        <v>19015200</v>
      </c>
      <c r="O4255" s="2">
        <v>19108500</v>
      </c>
      <c r="P4255" s="2">
        <v>19230100</v>
      </c>
      <c r="Q4255" s="2">
        <v>19162900</v>
      </c>
      <c r="R4255" s="2">
        <v>19320300</v>
      </c>
      <c r="S4255" s="2">
        <v>19558800</v>
      </c>
      <c r="T4255" s="2">
        <v>19394300</v>
      </c>
      <c r="U4255" s="2">
        <v>19139500</v>
      </c>
      <c r="V4255" s="2">
        <v>19243800</v>
      </c>
      <c r="W4255" s="2">
        <v>18793600</v>
      </c>
      <c r="X4255" s="2">
        <v>18821000</v>
      </c>
      <c r="Y4255" s="2">
        <v>18903000</v>
      </c>
      <c r="Z4255" s="2">
        <v>18903100</v>
      </c>
      <c r="AA4255" s="2">
        <v>18902100</v>
      </c>
      <c r="AB4255" s="2">
        <v>18639900</v>
      </c>
      <c r="AC4255" s="2">
        <v>18526700</v>
      </c>
      <c r="AD4255" s="2">
        <v>18566900</v>
      </c>
      <c r="AE4255" s="2">
        <v>18479300</v>
      </c>
      <c r="AF4255" s="2">
        <v>18244400</v>
      </c>
      <c r="AG4255" s="2">
        <v>18342400</v>
      </c>
    </row>
    <row r="4256" spans="1:33">
      <c r="A4256" s="115" t="s">
        <v>5975</v>
      </c>
      <c r="B4256" s="115" t="s">
        <v>19</v>
      </c>
      <c r="C4256" s="2">
        <v>89247400</v>
      </c>
      <c r="D4256" s="2">
        <v>110276000</v>
      </c>
      <c r="E4256" s="2">
        <v>72384100</v>
      </c>
      <c r="F4256" s="2">
        <v>65308500</v>
      </c>
      <c r="G4256" s="2">
        <v>57477600</v>
      </c>
      <c r="H4256" s="2">
        <v>54425600</v>
      </c>
      <c r="I4256" s="2">
        <v>50719200</v>
      </c>
      <c r="J4256" s="2">
        <v>52081200</v>
      </c>
      <c r="K4256" s="2">
        <v>53796900</v>
      </c>
      <c r="L4256" s="2">
        <v>55357100</v>
      </c>
      <c r="M4256" s="2">
        <v>56220100</v>
      </c>
      <c r="N4256" s="2">
        <v>57583500</v>
      </c>
      <c r="O4256" s="2">
        <v>57865900</v>
      </c>
      <c r="P4256" s="2">
        <v>58234300</v>
      </c>
      <c r="Q4256" s="2">
        <v>58030800</v>
      </c>
      <c r="R4256" s="2">
        <v>58507200</v>
      </c>
      <c r="S4256" s="2">
        <v>59229600</v>
      </c>
      <c r="T4256" s="2">
        <v>58731300</v>
      </c>
      <c r="U4256" s="2">
        <v>57959900</v>
      </c>
      <c r="V4256" s="2">
        <v>58275700</v>
      </c>
      <c r="W4256" s="2">
        <v>56912400</v>
      </c>
      <c r="X4256" s="2">
        <v>56995400</v>
      </c>
      <c r="Y4256" s="2">
        <v>57243600</v>
      </c>
      <c r="Z4256" s="2">
        <v>57244000</v>
      </c>
      <c r="AA4256" s="2">
        <v>57240900</v>
      </c>
      <c r="AB4256" s="2">
        <v>56447000</v>
      </c>
      <c r="AC4256" s="2">
        <v>56104000</v>
      </c>
      <c r="AD4256" s="2">
        <v>56225900</v>
      </c>
      <c r="AE4256" s="2">
        <v>55960400</v>
      </c>
      <c r="AF4256" s="2">
        <v>55249100</v>
      </c>
      <c r="AG4256" s="2">
        <v>55545800</v>
      </c>
    </row>
    <row r="4257" spans="1:33">
      <c r="A4257" s="115" t="s">
        <v>5976</v>
      </c>
      <c r="B4257" s="115" t="s">
        <v>19</v>
      </c>
      <c r="C4257" s="2">
        <v>6891980</v>
      </c>
      <c r="D4257" s="2">
        <v>8515840</v>
      </c>
      <c r="E4257" s="2">
        <v>5589740</v>
      </c>
      <c r="F4257" s="2">
        <v>5043340</v>
      </c>
      <c r="G4257" s="2">
        <v>4438610</v>
      </c>
      <c r="H4257" s="2">
        <v>4202920</v>
      </c>
      <c r="I4257" s="2">
        <v>3916710</v>
      </c>
      <c r="J4257" s="2">
        <v>4021880</v>
      </c>
      <c r="K4257" s="2">
        <v>4154370</v>
      </c>
      <c r="L4257" s="2">
        <v>4274860</v>
      </c>
      <c r="M4257" s="2">
        <v>4341500</v>
      </c>
      <c r="N4257" s="2">
        <v>4446790</v>
      </c>
      <c r="O4257" s="2">
        <v>4468590</v>
      </c>
      <c r="P4257" s="2">
        <v>4497050</v>
      </c>
      <c r="Q4257" s="2">
        <v>4481330</v>
      </c>
      <c r="R4257" s="2">
        <v>4518120</v>
      </c>
      <c r="S4257" s="2">
        <v>4573900</v>
      </c>
      <c r="T4257" s="2">
        <v>4535420</v>
      </c>
      <c r="U4257" s="2">
        <v>4475860</v>
      </c>
      <c r="V4257" s="2">
        <v>4500250</v>
      </c>
      <c r="W4257" s="2">
        <v>4394960</v>
      </c>
      <c r="X4257" s="2">
        <v>4401380</v>
      </c>
      <c r="Y4257" s="2">
        <v>4420540</v>
      </c>
      <c r="Z4257" s="2">
        <v>4420570</v>
      </c>
      <c r="AA4257" s="2">
        <v>4420330</v>
      </c>
      <c r="AB4257" s="2">
        <v>4359030</v>
      </c>
      <c r="AC4257" s="2">
        <v>4332540</v>
      </c>
      <c r="AD4257" s="2">
        <v>4341950</v>
      </c>
      <c r="AE4257" s="2">
        <v>4321450</v>
      </c>
      <c r="AF4257" s="2">
        <v>4266520</v>
      </c>
      <c r="AG4257" s="2">
        <v>4289430</v>
      </c>
    </row>
    <row r="4258" spans="1:33">
      <c r="A4258" s="115" t="s">
        <v>5977</v>
      </c>
      <c r="B4258" s="115" t="s">
        <v>19</v>
      </c>
      <c r="C4258" s="2">
        <v>5884310</v>
      </c>
      <c r="D4258" s="2">
        <v>7270740</v>
      </c>
      <c r="E4258" s="2">
        <v>4772460</v>
      </c>
      <c r="F4258" s="2">
        <v>4305950</v>
      </c>
      <c r="G4258" s="2">
        <v>3789640</v>
      </c>
      <c r="H4258" s="2">
        <v>3588420</v>
      </c>
      <c r="I4258" s="2">
        <v>3344050</v>
      </c>
      <c r="J4258" s="2">
        <v>3433840</v>
      </c>
      <c r="K4258" s="2">
        <v>3546960</v>
      </c>
      <c r="L4258" s="2">
        <v>3649830</v>
      </c>
      <c r="M4258" s="2">
        <v>3706730</v>
      </c>
      <c r="N4258" s="2">
        <v>3796630</v>
      </c>
      <c r="O4258" s="2">
        <v>3815240</v>
      </c>
      <c r="P4258" s="2">
        <v>3839540</v>
      </c>
      <c r="Q4258" s="2">
        <v>3826120</v>
      </c>
      <c r="R4258" s="2">
        <v>3857530</v>
      </c>
      <c r="S4258" s="2">
        <v>3905160</v>
      </c>
      <c r="T4258" s="2">
        <v>3872300</v>
      </c>
      <c r="U4258" s="2">
        <v>3821440</v>
      </c>
      <c r="V4258" s="2">
        <v>3842270</v>
      </c>
      <c r="W4258" s="2">
        <v>3752380</v>
      </c>
      <c r="X4258" s="2">
        <v>3757850</v>
      </c>
      <c r="Y4258" s="2">
        <v>3774210</v>
      </c>
      <c r="Z4258" s="2">
        <v>3774240</v>
      </c>
      <c r="AA4258" s="2">
        <v>3774040</v>
      </c>
      <c r="AB4258" s="2">
        <v>3721700</v>
      </c>
      <c r="AC4258" s="2">
        <v>3699080</v>
      </c>
      <c r="AD4258" s="2">
        <v>3707110</v>
      </c>
      <c r="AE4258" s="2">
        <v>3689610</v>
      </c>
      <c r="AF4258" s="2">
        <v>3642710</v>
      </c>
      <c r="AG4258" s="2">
        <v>3662280</v>
      </c>
    </row>
    <row r="4259" spans="1:33">
      <c r="A4259" s="115" t="s">
        <v>5978</v>
      </c>
      <c r="B4259" s="115" t="s">
        <v>19</v>
      </c>
      <c r="C4259" s="2">
        <v>37321200</v>
      </c>
      <c r="D4259" s="2">
        <v>46114700</v>
      </c>
      <c r="E4259" s="2">
        <v>30269300</v>
      </c>
      <c r="F4259" s="2">
        <v>27310500</v>
      </c>
      <c r="G4259" s="2">
        <v>24035800</v>
      </c>
      <c r="H4259" s="2">
        <v>22759500</v>
      </c>
      <c r="I4259" s="2">
        <v>21209600</v>
      </c>
      <c r="J4259" s="2">
        <v>21779100</v>
      </c>
      <c r="K4259" s="2">
        <v>22496600</v>
      </c>
      <c r="L4259" s="2">
        <v>23149000</v>
      </c>
      <c r="M4259" s="2">
        <v>23509900</v>
      </c>
      <c r="N4259" s="2">
        <v>24080100</v>
      </c>
      <c r="O4259" s="2">
        <v>24198200</v>
      </c>
      <c r="P4259" s="2">
        <v>24352200</v>
      </c>
      <c r="Q4259" s="2">
        <v>24267100</v>
      </c>
      <c r="R4259" s="2">
        <v>24466300</v>
      </c>
      <c r="S4259" s="2">
        <v>24768400</v>
      </c>
      <c r="T4259" s="2">
        <v>24560100</v>
      </c>
      <c r="U4259" s="2">
        <v>24237500</v>
      </c>
      <c r="V4259" s="2">
        <v>24369600</v>
      </c>
      <c r="W4259" s="2">
        <v>23799400</v>
      </c>
      <c r="X4259" s="2">
        <v>23834200</v>
      </c>
      <c r="Y4259" s="2">
        <v>23937900</v>
      </c>
      <c r="Z4259" s="2">
        <v>23938100</v>
      </c>
      <c r="AA4259" s="2">
        <v>23936800</v>
      </c>
      <c r="AB4259" s="2">
        <v>23604800</v>
      </c>
      <c r="AC4259" s="2">
        <v>23461400</v>
      </c>
      <c r="AD4259" s="2">
        <v>23512400</v>
      </c>
      <c r="AE4259" s="2">
        <v>23401300</v>
      </c>
      <c r="AF4259" s="2">
        <v>23103900</v>
      </c>
      <c r="AG4259" s="2">
        <v>23228000</v>
      </c>
    </row>
    <row r="4260" spans="1:33">
      <c r="A4260" s="115" t="s">
        <v>5979</v>
      </c>
      <c r="B4260" s="115" t="s">
        <v>19</v>
      </c>
      <c r="C4260" s="2">
        <v>7464240</v>
      </c>
      <c r="D4260" s="2">
        <v>9222930</v>
      </c>
      <c r="E4260" s="2">
        <v>6053870</v>
      </c>
      <c r="F4260" s="2">
        <v>5462100</v>
      </c>
      <c r="G4260" s="2">
        <v>4807160</v>
      </c>
      <c r="H4260" s="2">
        <v>4551900</v>
      </c>
      <c r="I4260" s="2">
        <v>4241920</v>
      </c>
      <c r="J4260" s="2">
        <v>4355830</v>
      </c>
      <c r="K4260" s="2">
        <v>4499320</v>
      </c>
      <c r="L4260" s="2">
        <v>4629810</v>
      </c>
      <c r="M4260" s="2">
        <v>4701980</v>
      </c>
      <c r="N4260" s="2">
        <v>4816020</v>
      </c>
      <c r="O4260" s="2">
        <v>4839630</v>
      </c>
      <c r="P4260" s="2">
        <v>4870450</v>
      </c>
      <c r="Q4260" s="2">
        <v>4853430</v>
      </c>
      <c r="R4260" s="2">
        <v>4893270</v>
      </c>
      <c r="S4260" s="2">
        <v>4953690</v>
      </c>
      <c r="T4260" s="2">
        <v>4912010</v>
      </c>
      <c r="U4260" s="2">
        <v>4847500</v>
      </c>
      <c r="V4260" s="2">
        <v>4873910</v>
      </c>
      <c r="W4260" s="2">
        <v>4759890</v>
      </c>
      <c r="X4260" s="2">
        <v>4766830</v>
      </c>
      <c r="Y4260" s="2">
        <v>4787580</v>
      </c>
      <c r="Z4260" s="2">
        <v>4787630</v>
      </c>
      <c r="AA4260" s="2">
        <v>4787360</v>
      </c>
      <c r="AB4260" s="2">
        <v>4720970</v>
      </c>
      <c r="AC4260" s="2">
        <v>4692280</v>
      </c>
      <c r="AD4260" s="2">
        <v>4702470</v>
      </c>
      <c r="AE4260" s="2">
        <v>4680270</v>
      </c>
      <c r="AF4260" s="2">
        <v>4620770</v>
      </c>
      <c r="AG4260" s="2">
        <v>4645590</v>
      </c>
    </row>
    <row r="4261" spans="1:33">
      <c r="A4261" s="115" t="s">
        <v>5980</v>
      </c>
      <c r="B4261" s="115" t="s">
        <v>19</v>
      </c>
      <c r="C4261" s="115">
        <v>0</v>
      </c>
      <c r="D4261" s="115">
        <v>0</v>
      </c>
      <c r="E4261" s="115">
        <v>0</v>
      </c>
      <c r="F4261" s="115">
        <v>0</v>
      </c>
      <c r="G4261" s="115">
        <v>0</v>
      </c>
      <c r="H4261" s="115">
        <v>0</v>
      </c>
      <c r="I4261" s="115">
        <v>0</v>
      </c>
      <c r="J4261" s="115">
        <v>0</v>
      </c>
      <c r="K4261" s="115">
        <v>0</v>
      </c>
      <c r="L4261" s="115">
        <v>0</v>
      </c>
      <c r="M4261" s="115">
        <v>0</v>
      </c>
      <c r="N4261" s="115">
        <v>0</v>
      </c>
      <c r="O4261" s="115">
        <v>0</v>
      </c>
      <c r="P4261" s="115">
        <v>0</v>
      </c>
      <c r="Q4261" s="115">
        <v>0</v>
      </c>
      <c r="R4261" s="115">
        <v>0</v>
      </c>
      <c r="S4261" s="115">
        <v>0</v>
      </c>
      <c r="T4261" s="115">
        <v>0</v>
      </c>
      <c r="U4261" s="115">
        <v>0</v>
      </c>
      <c r="V4261" s="115">
        <v>0</v>
      </c>
      <c r="W4261" s="115">
        <v>0</v>
      </c>
      <c r="X4261" s="115">
        <v>0</v>
      </c>
      <c r="Y4261" s="115">
        <v>0</v>
      </c>
      <c r="Z4261" s="115">
        <v>0</v>
      </c>
      <c r="AA4261" s="115">
        <v>0</v>
      </c>
      <c r="AB4261" s="115">
        <v>0</v>
      </c>
      <c r="AC4261" s="115">
        <v>0</v>
      </c>
      <c r="AD4261" s="115">
        <v>0</v>
      </c>
      <c r="AE4261" s="115">
        <v>0</v>
      </c>
      <c r="AF4261" s="115">
        <v>0</v>
      </c>
      <c r="AG4261" s="115">
        <v>0</v>
      </c>
    </row>
    <row r="4262" spans="1:33">
      <c r="A4262" s="115" t="s">
        <v>5981</v>
      </c>
      <c r="B4262" s="115" t="s">
        <v>19</v>
      </c>
      <c r="C4262" s="115">
        <v>0</v>
      </c>
      <c r="D4262" s="115">
        <v>0</v>
      </c>
      <c r="E4262" s="115">
        <v>0</v>
      </c>
      <c r="F4262" s="115">
        <v>0</v>
      </c>
      <c r="G4262" s="115">
        <v>0</v>
      </c>
      <c r="H4262" s="115">
        <v>0</v>
      </c>
      <c r="I4262" s="115">
        <v>0</v>
      </c>
      <c r="J4262" s="115">
        <v>0</v>
      </c>
      <c r="K4262" s="115">
        <v>0</v>
      </c>
      <c r="L4262" s="115">
        <v>0</v>
      </c>
      <c r="M4262" s="115">
        <v>0</v>
      </c>
      <c r="N4262" s="115">
        <v>0</v>
      </c>
      <c r="O4262" s="115">
        <v>0</v>
      </c>
      <c r="P4262" s="115">
        <v>0</v>
      </c>
      <c r="Q4262" s="115">
        <v>0</v>
      </c>
      <c r="R4262" s="115">
        <v>0</v>
      </c>
      <c r="S4262" s="115">
        <v>0</v>
      </c>
      <c r="T4262" s="115">
        <v>0</v>
      </c>
      <c r="U4262" s="115">
        <v>0</v>
      </c>
      <c r="V4262" s="115">
        <v>0</v>
      </c>
      <c r="W4262" s="115">
        <v>0</v>
      </c>
      <c r="X4262" s="115">
        <v>0</v>
      </c>
      <c r="Y4262" s="115">
        <v>0</v>
      </c>
      <c r="Z4262" s="115">
        <v>0</v>
      </c>
      <c r="AA4262" s="115">
        <v>0</v>
      </c>
      <c r="AB4262" s="115">
        <v>0</v>
      </c>
      <c r="AC4262" s="115">
        <v>0</v>
      </c>
      <c r="AD4262" s="115">
        <v>0</v>
      </c>
      <c r="AE4262" s="115">
        <v>0</v>
      </c>
      <c r="AF4262" s="115">
        <v>0</v>
      </c>
      <c r="AG4262" s="115">
        <v>0</v>
      </c>
    </row>
    <row r="4263" spans="1:33">
      <c r="A4263" s="115" t="s">
        <v>5982</v>
      </c>
      <c r="B4263" s="115" t="s">
        <v>19</v>
      </c>
      <c r="C4263" s="115">
        <v>0</v>
      </c>
      <c r="D4263" s="115">
        <v>0</v>
      </c>
      <c r="E4263" s="115">
        <v>0</v>
      </c>
      <c r="F4263" s="115">
        <v>0</v>
      </c>
      <c r="G4263" s="115">
        <v>0</v>
      </c>
      <c r="H4263" s="115">
        <v>0</v>
      </c>
      <c r="I4263" s="115">
        <v>0</v>
      </c>
      <c r="J4263" s="115">
        <v>0</v>
      </c>
      <c r="K4263" s="115">
        <v>0</v>
      </c>
      <c r="L4263" s="115">
        <v>0</v>
      </c>
      <c r="M4263" s="115">
        <v>0</v>
      </c>
      <c r="N4263" s="115">
        <v>0</v>
      </c>
      <c r="O4263" s="115">
        <v>0</v>
      </c>
      <c r="P4263" s="115">
        <v>0</v>
      </c>
      <c r="Q4263" s="115">
        <v>0</v>
      </c>
      <c r="R4263" s="115">
        <v>0</v>
      </c>
      <c r="S4263" s="115">
        <v>0</v>
      </c>
      <c r="T4263" s="115">
        <v>0</v>
      </c>
      <c r="U4263" s="115">
        <v>0</v>
      </c>
      <c r="V4263" s="115">
        <v>0</v>
      </c>
      <c r="W4263" s="115">
        <v>0</v>
      </c>
      <c r="X4263" s="115">
        <v>0</v>
      </c>
      <c r="Y4263" s="115">
        <v>0</v>
      </c>
      <c r="Z4263" s="115">
        <v>0</v>
      </c>
      <c r="AA4263" s="115">
        <v>0</v>
      </c>
      <c r="AB4263" s="115">
        <v>0</v>
      </c>
      <c r="AC4263" s="115">
        <v>0</v>
      </c>
      <c r="AD4263" s="115">
        <v>0</v>
      </c>
      <c r="AE4263" s="115">
        <v>0</v>
      </c>
      <c r="AF4263" s="115">
        <v>0</v>
      </c>
      <c r="AG4263" s="115">
        <v>0</v>
      </c>
    </row>
    <row r="4264" spans="1:33">
      <c r="A4264" s="115" t="s">
        <v>5983</v>
      </c>
      <c r="B4264" s="115" t="s">
        <v>19</v>
      </c>
      <c r="C4264" s="115">
        <v>0</v>
      </c>
      <c r="D4264" s="115">
        <v>0</v>
      </c>
      <c r="E4264" s="115">
        <v>0</v>
      </c>
      <c r="F4264" s="115">
        <v>0</v>
      </c>
      <c r="G4264" s="115">
        <v>0</v>
      </c>
      <c r="H4264" s="115">
        <v>0</v>
      </c>
      <c r="I4264" s="115">
        <v>0</v>
      </c>
      <c r="J4264" s="115">
        <v>0</v>
      </c>
      <c r="K4264" s="115">
        <v>0</v>
      </c>
      <c r="L4264" s="115">
        <v>0</v>
      </c>
      <c r="M4264" s="115">
        <v>0</v>
      </c>
      <c r="N4264" s="115">
        <v>0</v>
      </c>
      <c r="O4264" s="115">
        <v>0</v>
      </c>
      <c r="P4264" s="115">
        <v>0</v>
      </c>
      <c r="Q4264" s="115">
        <v>0</v>
      </c>
      <c r="R4264" s="115">
        <v>0</v>
      </c>
      <c r="S4264" s="115">
        <v>0</v>
      </c>
      <c r="T4264" s="115">
        <v>0</v>
      </c>
      <c r="U4264" s="115">
        <v>0</v>
      </c>
      <c r="V4264" s="115">
        <v>0</v>
      </c>
      <c r="W4264" s="115">
        <v>0</v>
      </c>
      <c r="X4264" s="115">
        <v>0</v>
      </c>
      <c r="Y4264" s="115">
        <v>0</v>
      </c>
      <c r="Z4264" s="115">
        <v>0</v>
      </c>
      <c r="AA4264" s="115">
        <v>0</v>
      </c>
      <c r="AB4264" s="115">
        <v>0</v>
      </c>
      <c r="AC4264" s="115">
        <v>0</v>
      </c>
      <c r="AD4264" s="115">
        <v>0</v>
      </c>
      <c r="AE4264" s="115">
        <v>0</v>
      </c>
      <c r="AF4264" s="115">
        <v>0</v>
      </c>
      <c r="AG4264" s="115">
        <v>0</v>
      </c>
    </row>
    <row r="4265" spans="1:33">
      <c r="A4265" s="115" t="s">
        <v>5984</v>
      </c>
      <c r="B4265" s="115" t="s">
        <v>19</v>
      </c>
      <c r="C4265" s="115">
        <v>0</v>
      </c>
      <c r="D4265" s="115">
        <v>0</v>
      </c>
      <c r="E4265" s="115">
        <v>0</v>
      </c>
      <c r="F4265" s="115">
        <v>0</v>
      </c>
      <c r="G4265" s="115">
        <v>0</v>
      </c>
      <c r="H4265" s="115">
        <v>0</v>
      </c>
      <c r="I4265" s="115">
        <v>0</v>
      </c>
      <c r="J4265" s="115">
        <v>0</v>
      </c>
      <c r="K4265" s="115">
        <v>0</v>
      </c>
      <c r="L4265" s="115">
        <v>0</v>
      </c>
      <c r="M4265" s="115">
        <v>0</v>
      </c>
      <c r="N4265" s="115">
        <v>0</v>
      </c>
      <c r="O4265" s="115">
        <v>0</v>
      </c>
      <c r="P4265" s="115">
        <v>0</v>
      </c>
      <c r="Q4265" s="115">
        <v>0</v>
      </c>
      <c r="R4265" s="115">
        <v>0</v>
      </c>
      <c r="S4265" s="115">
        <v>0</v>
      </c>
      <c r="T4265" s="115">
        <v>0</v>
      </c>
      <c r="U4265" s="115">
        <v>0</v>
      </c>
      <c r="V4265" s="115">
        <v>0</v>
      </c>
      <c r="W4265" s="115">
        <v>0</v>
      </c>
      <c r="X4265" s="115">
        <v>0</v>
      </c>
      <c r="Y4265" s="115">
        <v>0</v>
      </c>
      <c r="Z4265" s="115">
        <v>0</v>
      </c>
      <c r="AA4265" s="115">
        <v>0</v>
      </c>
      <c r="AB4265" s="115">
        <v>0</v>
      </c>
      <c r="AC4265" s="115">
        <v>0</v>
      </c>
      <c r="AD4265" s="115">
        <v>0</v>
      </c>
      <c r="AE4265" s="115">
        <v>0</v>
      </c>
      <c r="AF4265" s="115">
        <v>0</v>
      </c>
      <c r="AG4265" s="115">
        <v>0</v>
      </c>
    </row>
    <row r="4266" spans="1:33">
      <c r="A4266" s="115" t="s">
        <v>5985</v>
      </c>
      <c r="B4266" s="115" t="s">
        <v>19</v>
      </c>
      <c r="C4266" s="115">
        <v>0</v>
      </c>
      <c r="D4266" s="115">
        <v>0</v>
      </c>
      <c r="E4266" s="115">
        <v>0</v>
      </c>
      <c r="F4266" s="115">
        <v>0</v>
      </c>
      <c r="G4266" s="115">
        <v>0</v>
      </c>
      <c r="H4266" s="115">
        <v>0</v>
      </c>
      <c r="I4266" s="115">
        <v>0</v>
      </c>
      <c r="J4266" s="115">
        <v>0</v>
      </c>
      <c r="K4266" s="115">
        <v>0</v>
      </c>
      <c r="L4266" s="115">
        <v>0</v>
      </c>
      <c r="M4266" s="115">
        <v>0</v>
      </c>
      <c r="N4266" s="115">
        <v>0</v>
      </c>
      <c r="O4266" s="115">
        <v>0</v>
      </c>
      <c r="P4266" s="115">
        <v>0</v>
      </c>
      <c r="Q4266" s="115">
        <v>0</v>
      </c>
      <c r="R4266" s="115">
        <v>0</v>
      </c>
      <c r="S4266" s="115">
        <v>0</v>
      </c>
      <c r="T4266" s="115">
        <v>0</v>
      </c>
      <c r="U4266" s="115">
        <v>0</v>
      </c>
      <c r="V4266" s="115">
        <v>0</v>
      </c>
      <c r="W4266" s="115">
        <v>0</v>
      </c>
      <c r="X4266" s="115">
        <v>0</v>
      </c>
      <c r="Y4266" s="115">
        <v>0</v>
      </c>
      <c r="Z4266" s="115">
        <v>0</v>
      </c>
      <c r="AA4266" s="115">
        <v>0</v>
      </c>
      <c r="AB4266" s="115">
        <v>0</v>
      </c>
      <c r="AC4266" s="115">
        <v>0</v>
      </c>
      <c r="AD4266" s="115">
        <v>0</v>
      </c>
      <c r="AE4266" s="115">
        <v>0</v>
      </c>
      <c r="AF4266" s="115">
        <v>0</v>
      </c>
      <c r="AG4266" s="115">
        <v>0</v>
      </c>
    </row>
    <row r="4267" spans="1:33">
      <c r="A4267" s="115" t="s">
        <v>5986</v>
      </c>
      <c r="B4267" s="115" t="s">
        <v>19</v>
      </c>
      <c r="C4267" s="115">
        <v>0</v>
      </c>
      <c r="D4267" s="115">
        <v>0</v>
      </c>
      <c r="E4267" s="115">
        <v>0</v>
      </c>
      <c r="F4267" s="115">
        <v>0</v>
      </c>
      <c r="G4267" s="115">
        <v>0</v>
      </c>
      <c r="H4267" s="115">
        <v>0</v>
      </c>
      <c r="I4267" s="115">
        <v>0</v>
      </c>
      <c r="J4267" s="115">
        <v>0</v>
      </c>
      <c r="K4267" s="115">
        <v>0</v>
      </c>
      <c r="L4267" s="115">
        <v>0</v>
      </c>
      <c r="M4267" s="115">
        <v>0</v>
      </c>
      <c r="N4267" s="115">
        <v>0</v>
      </c>
      <c r="O4267" s="115">
        <v>0</v>
      </c>
      <c r="P4267" s="115">
        <v>0</v>
      </c>
      <c r="Q4267" s="115">
        <v>0</v>
      </c>
      <c r="R4267" s="115">
        <v>0</v>
      </c>
      <c r="S4267" s="115">
        <v>0</v>
      </c>
      <c r="T4267" s="115">
        <v>0</v>
      </c>
      <c r="U4267" s="115">
        <v>0</v>
      </c>
      <c r="V4267" s="115">
        <v>0</v>
      </c>
      <c r="W4267" s="115">
        <v>0</v>
      </c>
      <c r="X4267" s="115">
        <v>0</v>
      </c>
      <c r="Y4267" s="115">
        <v>0</v>
      </c>
      <c r="Z4267" s="115">
        <v>0</v>
      </c>
      <c r="AA4267" s="115">
        <v>0</v>
      </c>
      <c r="AB4267" s="115">
        <v>0</v>
      </c>
      <c r="AC4267" s="115">
        <v>0</v>
      </c>
      <c r="AD4267" s="115">
        <v>0</v>
      </c>
      <c r="AE4267" s="115">
        <v>0</v>
      </c>
      <c r="AF4267" s="115">
        <v>0</v>
      </c>
      <c r="AG4267" s="115">
        <v>0</v>
      </c>
    </row>
    <row r="4268" spans="1:33">
      <c r="A4268" s="115" t="s">
        <v>5987</v>
      </c>
      <c r="B4268" s="115" t="s">
        <v>19</v>
      </c>
      <c r="C4268" s="115">
        <v>0</v>
      </c>
      <c r="D4268" s="115">
        <v>0</v>
      </c>
      <c r="E4268" s="115">
        <v>0</v>
      </c>
      <c r="F4268" s="115">
        <v>0</v>
      </c>
      <c r="G4268" s="115">
        <v>0</v>
      </c>
      <c r="H4268" s="115">
        <v>0</v>
      </c>
      <c r="I4268" s="115">
        <v>0</v>
      </c>
      <c r="J4268" s="115">
        <v>0</v>
      </c>
      <c r="K4268" s="115">
        <v>0</v>
      </c>
      <c r="L4268" s="115">
        <v>0</v>
      </c>
      <c r="M4268" s="115">
        <v>0</v>
      </c>
      <c r="N4268" s="115">
        <v>0</v>
      </c>
      <c r="O4268" s="115">
        <v>0</v>
      </c>
      <c r="P4268" s="115">
        <v>0</v>
      </c>
      <c r="Q4268" s="115">
        <v>0</v>
      </c>
      <c r="R4268" s="115">
        <v>0</v>
      </c>
      <c r="S4268" s="115">
        <v>0</v>
      </c>
      <c r="T4268" s="115">
        <v>0</v>
      </c>
      <c r="U4268" s="115">
        <v>0</v>
      </c>
      <c r="V4268" s="115">
        <v>0</v>
      </c>
      <c r="W4268" s="115">
        <v>0</v>
      </c>
      <c r="X4268" s="115">
        <v>0</v>
      </c>
      <c r="Y4268" s="115">
        <v>0</v>
      </c>
      <c r="Z4268" s="115">
        <v>0</v>
      </c>
      <c r="AA4268" s="115">
        <v>0</v>
      </c>
      <c r="AB4268" s="115">
        <v>0</v>
      </c>
      <c r="AC4268" s="115">
        <v>0</v>
      </c>
      <c r="AD4268" s="115">
        <v>0</v>
      </c>
      <c r="AE4268" s="115">
        <v>0</v>
      </c>
      <c r="AF4268" s="115">
        <v>0</v>
      </c>
      <c r="AG4268" s="115">
        <v>0</v>
      </c>
    </row>
    <row r="4269" spans="1:33">
      <c r="A4269" s="115" t="s">
        <v>5988</v>
      </c>
      <c r="B4269" s="115" t="s">
        <v>19</v>
      </c>
      <c r="C4269" s="115">
        <v>0</v>
      </c>
      <c r="D4269" s="115">
        <v>0</v>
      </c>
      <c r="E4269" s="115">
        <v>0</v>
      </c>
      <c r="F4269" s="115">
        <v>0</v>
      </c>
      <c r="G4269" s="115">
        <v>0</v>
      </c>
      <c r="H4269" s="115">
        <v>0</v>
      </c>
      <c r="I4269" s="115">
        <v>0</v>
      </c>
      <c r="J4269" s="115">
        <v>0</v>
      </c>
      <c r="K4269" s="115">
        <v>0</v>
      </c>
      <c r="L4269" s="115">
        <v>0</v>
      </c>
      <c r="M4269" s="115">
        <v>0</v>
      </c>
      <c r="N4269" s="115">
        <v>0</v>
      </c>
      <c r="O4269" s="115">
        <v>0</v>
      </c>
      <c r="P4269" s="115">
        <v>0</v>
      </c>
      <c r="Q4269" s="115">
        <v>0</v>
      </c>
      <c r="R4269" s="115">
        <v>0</v>
      </c>
      <c r="S4269" s="115">
        <v>0</v>
      </c>
      <c r="T4269" s="115">
        <v>0</v>
      </c>
      <c r="U4269" s="115">
        <v>0</v>
      </c>
      <c r="V4269" s="115">
        <v>0</v>
      </c>
      <c r="W4269" s="115">
        <v>0</v>
      </c>
      <c r="X4269" s="115">
        <v>0</v>
      </c>
      <c r="Y4269" s="115">
        <v>0</v>
      </c>
      <c r="Z4269" s="115">
        <v>0</v>
      </c>
      <c r="AA4269" s="115">
        <v>0</v>
      </c>
      <c r="AB4269" s="115">
        <v>0</v>
      </c>
      <c r="AC4269" s="115">
        <v>0</v>
      </c>
      <c r="AD4269" s="115">
        <v>0</v>
      </c>
      <c r="AE4269" s="115">
        <v>0</v>
      </c>
      <c r="AF4269" s="115">
        <v>0</v>
      </c>
      <c r="AG4269" s="115">
        <v>0</v>
      </c>
    </row>
    <row r="4270" spans="1:33">
      <c r="A4270" s="115" t="s">
        <v>5989</v>
      </c>
      <c r="B4270" s="115" t="s">
        <v>19</v>
      </c>
      <c r="C4270" s="115">
        <v>0</v>
      </c>
      <c r="D4270" s="115">
        <v>0</v>
      </c>
      <c r="E4270" s="115">
        <v>0</v>
      </c>
      <c r="F4270" s="115">
        <v>0</v>
      </c>
      <c r="G4270" s="115">
        <v>0</v>
      </c>
      <c r="H4270" s="115">
        <v>0</v>
      </c>
      <c r="I4270" s="115">
        <v>0</v>
      </c>
      <c r="J4270" s="115">
        <v>0</v>
      </c>
      <c r="K4270" s="115">
        <v>0</v>
      </c>
      <c r="L4270" s="115">
        <v>0</v>
      </c>
      <c r="M4270" s="115">
        <v>0</v>
      </c>
      <c r="N4270" s="115">
        <v>0</v>
      </c>
      <c r="O4270" s="115">
        <v>0</v>
      </c>
      <c r="P4270" s="115">
        <v>0</v>
      </c>
      <c r="Q4270" s="115">
        <v>0</v>
      </c>
      <c r="R4270" s="115">
        <v>0</v>
      </c>
      <c r="S4270" s="115">
        <v>0</v>
      </c>
      <c r="T4270" s="115">
        <v>0</v>
      </c>
      <c r="U4270" s="115">
        <v>0</v>
      </c>
      <c r="V4270" s="115">
        <v>0</v>
      </c>
      <c r="W4270" s="115">
        <v>0</v>
      </c>
      <c r="X4270" s="115">
        <v>0</v>
      </c>
      <c r="Y4270" s="115">
        <v>0</v>
      </c>
      <c r="Z4270" s="115">
        <v>0</v>
      </c>
      <c r="AA4270" s="115">
        <v>0</v>
      </c>
      <c r="AB4270" s="115">
        <v>0</v>
      </c>
      <c r="AC4270" s="115">
        <v>0</v>
      </c>
      <c r="AD4270" s="115">
        <v>0</v>
      </c>
      <c r="AE4270" s="115">
        <v>0</v>
      </c>
      <c r="AF4270" s="115">
        <v>0</v>
      </c>
      <c r="AG4270" s="115">
        <v>0</v>
      </c>
    </row>
    <row r="4271" spans="1:33">
      <c r="A4271" s="115" t="s">
        <v>5990</v>
      </c>
      <c r="B4271" s="115" t="s">
        <v>19</v>
      </c>
      <c r="C4271" s="115">
        <v>0</v>
      </c>
      <c r="D4271" s="115">
        <v>0</v>
      </c>
      <c r="E4271" s="115">
        <v>0</v>
      </c>
      <c r="F4271" s="115">
        <v>0</v>
      </c>
      <c r="G4271" s="115">
        <v>0</v>
      </c>
      <c r="H4271" s="115">
        <v>0</v>
      </c>
      <c r="I4271" s="115">
        <v>0</v>
      </c>
      <c r="J4271" s="115">
        <v>0</v>
      </c>
      <c r="K4271" s="115">
        <v>0</v>
      </c>
      <c r="L4271" s="115">
        <v>0</v>
      </c>
      <c r="M4271" s="115">
        <v>0</v>
      </c>
      <c r="N4271" s="115">
        <v>0</v>
      </c>
      <c r="O4271" s="115">
        <v>0</v>
      </c>
      <c r="P4271" s="115">
        <v>0</v>
      </c>
      <c r="Q4271" s="115">
        <v>0</v>
      </c>
      <c r="R4271" s="115">
        <v>0</v>
      </c>
      <c r="S4271" s="115">
        <v>0</v>
      </c>
      <c r="T4271" s="115">
        <v>0</v>
      </c>
      <c r="U4271" s="115">
        <v>0</v>
      </c>
      <c r="V4271" s="115">
        <v>0</v>
      </c>
      <c r="W4271" s="115">
        <v>0</v>
      </c>
      <c r="X4271" s="115">
        <v>0</v>
      </c>
      <c r="Y4271" s="115">
        <v>0</v>
      </c>
      <c r="Z4271" s="115">
        <v>0</v>
      </c>
      <c r="AA4271" s="115">
        <v>0</v>
      </c>
      <c r="AB4271" s="115">
        <v>0</v>
      </c>
      <c r="AC4271" s="115">
        <v>0</v>
      </c>
      <c r="AD4271" s="115">
        <v>0</v>
      </c>
      <c r="AE4271" s="115">
        <v>0</v>
      </c>
      <c r="AF4271" s="115">
        <v>0</v>
      </c>
      <c r="AG4271" s="115">
        <v>0</v>
      </c>
    </row>
    <row r="4272" spans="1:33">
      <c r="A4272" s="115" t="s">
        <v>5991</v>
      </c>
      <c r="B4272" s="115" t="s">
        <v>19</v>
      </c>
      <c r="C4272" s="115">
        <v>0</v>
      </c>
      <c r="D4272" s="115">
        <v>0</v>
      </c>
      <c r="E4272" s="115">
        <v>0</v>
      </c>
      <c r="F4272" s="115">
        <v>0</v>
      </c>
      <c r="G4272" s="115">
        <v>0</v>
      </c>
      <c r="H4272" s="115">
        <v>0</v>
      </c>
      <c r="I4272" s="115">
        <v>0</v>
      </c>
      <c r="J4272" s="115">
        <v>0</v>
      </c>
      <c r="K4272" s="115">
        <v>0</v>
      </c>
      <c r="L4272" s="115">
        <v>0</v>
      </c>
      <c r="M4272" s="115">
        <v>0</v>
      </c>
      <c r="N4272" s="115">
        <v>0</v>
      </c>
      <c r="O4272" s="115">
        <v>0</v>
      </c>
      <c r="P4272" s="115">
        <v>0</v>
      </c>
      <c r="Q4272" s="115">
        <v>0</v>
      </c>
      <c r="R4272" s="115">
        <v>0</v>
      </c>
      <c r="S4272" s="115">
        <v>0</v>
      </c>
      <c r="T4272" s="115">
        <v>0</v>
      </c>
      <c r="U4272" s="115">
        <v>0</v>
      </c>
      <c r="V4272" s="115">
        <v>0</v>
      </c>
      <c r="W4272" s="115">
        <v>0</v>
      </c>
      <c r="X4272" s="115">
        <v>0</v>
      </c>
      <c r="Y4272" s="115">
        <v>0</v>
      </c>
      <c r="Z4272" s="115">
        <v>0</v>
      </c>
      <c r="AA4272" s="115">
        <v>0</v>
      </c>
      <c r="AB4272" s="115">
        <v>0</v>
      </c>
      <c r="AC4272" s="115">
        <v>0</v>
      </c>
      <c r="AD4272" s="115">
        <v>0</v>
      </c>
      <c r="AE4272" s="115">
        <v>0</v>
      </c>
      <c r="AF4272" s="115">
        <v>0</v>
      </c>
      <c r="AG4272" s="115">
        <v>0</v>
      </c>
    </row>
    <row r="4273" spans="1:33">
      <c r="A4273" s="115" t="s">
        <v>5992</v>
      </c>
      <c r="B4273" s="115" t="s">
        <v>19</v>
      </c>
      <c r="C4273" s="115">
        <v>0</v>
      </c>
      <c r="D4273" s="115">
        <v>0</v>
      </c>
      <c r="E4273" s="115">
        <v>0</v>
      </c>
      <c r="F4273" s="115">
        <v>0</v>
      </c>
      <c r="G4273" s="115">
        <v>0</v>
      </c>
      <c r="H4273" s="115">
        <v>0</v>
      </c>
      <c r="I4273" s="115">
        <v>0</v>
      </c>
      <c r="J4273" s="115">
        <v>0</v>
      </c>
      <c r="K4273" s="115">
        <v>0</v>
      </c>
      <c r="L4273" s="115">
        <v>0</v>
      </c>
      <c r="M4273" s="115">
        <v>0</v>
      </c>
      <c r="N4273" s="115">
        <v>0</v>
      </c>
      <c r="O4273" s="115">
        <v>0</v>
      </c>
      <c r="P4273" s="115">
        <v>0</v>
      </c>
      <c r="Q4273" s="115">
        <v>0</v>
      </c>
      <c r="R4273" s="115">
        <v>0</v>
      </c>
      <c r="S4273" s="115">
        <v>0</v>
      </c>
      <c r="T4273" s="115">
        <v>0</v>
      </c>
      <c r="U4273" s="115">
        <v>0</v>
      </c>
      <c r="V4273" s="115">
        <v>0</v>
      </c>
      <c r="W4273" s="115">
        <v>0</v>
      </c>
      <c r="X4273" s="115">
        <v>0</v>
      </c>
      <c r="Y4273" s="115">
        <v>0</v>
      </c>
      <c r="Z4273" s="115">
        <v>0</v>
      </c>
      <c r="AA4273" s="115">
        <v>0</v>
      </c>
      <c r="AB4273" s="115">
        <v>0</v>
      </c>
      <c r="AC4273" s="115">
        <v>0</v>
      </c>
      <c r="AD4273" s="115">
        <v>0</v>
      </c>
      <c r="AE4273" s="115">
        <v>0</v>
      </c>
      <c r="AF4273" s="115">
        <v>0</v>
      </c>
      <c r="AG4273" s="115">
        <v>0</v>
      </c>
    </row>
    <row r="4274" spans="1:33">
      <c r="A4274" s="115" t="s">
        <v>5993</v>
      </c>
      <c r="B4274" s="115" t="s">
        <v>19</v>
      </c>
      <c r="C4274" s="115">
        <v>0</v>
      </c>
      <c r="D4274" s="115">
        <v>0</v>
      </c>
      <c r="E4274" s="115">
        <v>0</v>
      </c>
      <c r="F4274" s="115">
        <v>0</v>
      </c>
      <c r="G4274" s="115">
        <v>0</v>
      </c>
      <c r="H4274" s="115">
        <v>0</v>
      </c>
      <c r="I4274" s="115">
        <v>0</v>
      </c>
      <c r="J4274" s="115">
        <v>0</v>
      </c>
      <c r="K4274" s="115">
        <v>0</v>
      </c>
      <c r="L4274" s="115">
        <v>0</v>
      </c>
      <c r="M4274" s="115">
        <v>0</v>
      </c>
      <c r="N4274" s="115">
        <v>0</v>
      </c>
      <c r="O4274" s="115">
        <v>0</v>
      </c>
      <c r="P4274" s="115">
        <v>0</v>
      </c>
      <c r="Q4274" s="115">
        <v>0</v>
      </c>
      <c r="R4274" s="115">
        <v>0</v>
      </c>
      <c r="S4274" s="115">
        <v>0</v>
      </c>
      <c r="T4274" s="115">
        <v>0</v>
      </c>
      <c r="U4274" s="115">
        <v>0</v>
      </c>
      <c r="V4274" s="115">
        <v>0</v>
      </c>
      <c r="W4274" s="115">
        <v>0</v>
      </c>
      <c r="X4274" s="115">
        <v>0</v>
      </c>
      <c r="Y4274" s="115">
        <v>0</v>
      </c>
      <c r="Z4274" s="115">
        <v>0</v>
      </c>
      <c r="AA4274" s="115">
        <v>0</v>
      </c>
      <c r="AB4274" s="115">
        <v>0</v>
      </c>
      <c r="AC4274" s="115">
        <v>0</v>
      </c>
      <c r="AD4274" s="115">
        <v>0</v>
      </c>
      <c r="AE4274" s="115">
        <v>0</v>
      </c>
      <c r="AF4274" s="115">
        <v>0</v>
      </c>
      <c r="AG4274" s="115">
        <v>0</v>
      </c>
    </row>
    <row r="4275" spans="1:33">
      <c r="A4275" s="115" t="s">
        <v>5994</v>
      </c>
      <c r="B4275" s="115" t="s">
        <v>19</v>
      </c>
      <c r="C4275" s="115">
        <v>0</v>
      </c>
      <c r="D4275" s="115">
        <v>0</v>
      </c>
      <c r="E4275" s="115">
        <v>0</v>
      </c>
      <c r="F4275" s="115">
        <v>0</v>
      </c>
      <c r="G4275" s="115">
        <v>0</v>
      </c>
      <c r="H4275" s="115">
        <v>0</v>
      </c>
      <c r="I4275" s="115">
        <v>0</v>
      </c>
      <c r="J4275" s="115">
        <v>0</v>
      </c>
      <c r="K4275" s="115">
        <v>0</v>
      </c>
      <c r="L4275" s="115">
        <v>0</v>
      </c>
      <c r="M4275" s="115">
        <v>0</v>
      </c>
      <c r="N4275" s="115">
        <v>0</v>
      </c>
      <c r="O4275" s="115">
        <v>0</v>
      </c>
      <c r="P4275" s="115">
        <v>0</v>
      </c>
      <c r="Q4275" s="115">
        <v>0</v>
      </c>
      <c r="R4275" s="115">
        <v>0</v>
      </c>
      <c r="S4275" s="115">
        <v>0</v>
      </c>
      <c r="T4275" s="115">
        <v>0</v>
      </c>
      <c r="U4275" s="115">
        <v>0</v>
      </c>
      <c r="V4275" s="115">
        <v>0</v>
      </c>
      <c r="W4275" s="115">
        <v>0</v>
      </c>
      <c r="X4275" s="115">
        <v>0</v>
      </c>
      <c r="Y4275" s="115">
        <v>0</v>
      </c>
      <c r="Z4275" s="115">
        <v>0</v>
      </c>
      <c r="AA4275" s="115">
        <v>0</v>
      </c>
      <c r="AB4275" s="115">
        <v>0</v>
      </c>
      <c r="AC4275" s="115">
        <v>0</v>
      </c>
      <c r="AD4275" s="115">
        <v>0</v>
      </c>
      <c r="AE4275" s="115">
        <v>0</v>
      </c>
      <c r="AF4275" s="115">
        <v>0</v>
      </c>
      <c r="AG4275" s="115">
        <v>0</v>
      </c>
    </row>
    <row r="4276" spans="1:33">
      <c r="A4276" s="115" t="s">
        <v>5995</v>
      </c>
      <c r="B4276" s="115" t="s">
        <v>19</v>
      </c>
      <c r="C4276" s="115">
        <v>0</v>
      </c>
      <c r="D4276" s="115">
        <v>0</v>
      </c>
      <c r="E4276" s="115">
        <v>0</v>
      </c>
      <c r="F4276" s="115">
        <v>0</v>
      </c>
      <c r="G4276" s="115">
        <v>0</v>
      </c>
      <c r="H4276" s="115">
        <v>0</v>
      </c>
      <c r="I4276" s="115">
        <v>0</v>
      </c>
      <c r="J4276" s="115">
        <v>0</v>
      </c>
      <c r="K4276" s="115">
        <v>0</v>
      </c>
      <c r="L4276" s="115">
        <v>0</v>
      </c>
      <c r="M4276" s="115">
        <v>0</v>
      </c>
      <c r="N4276" s="115">
        <v>0</v>
      </c>
      <c r="O4276" s="115">
        <v>0</v>
      </c>
      <c r="P4276" s="115">
        <v>0</v>
      </c>
      <c r="Q4276" s="115">
        <v>0</v>
      </c>
      <c r="R4276" s="115">
        <v>0</v>
      </c>
      <c r="S4276" s="115">
        <v>0</v>
      </c>
      <c r="T4276" s="115">
        <v>0</v>
      </c>
      <c r="U4276" s="115">
        <v>0</v>
      </c>
      <c r="V4276" s="115">
        <v>0</v>
      </c>
      <c r="W4276" s="115">
        <v>0</v>
      </c>
      <c r="X4276" s="115">
        <v>0</v>
      </c>
      <c r="Y4276" s="115">
        <v>0</v>
      </c>
      <c r="Z4276" s="115">
        <v>0</v>
      </c>
      <c r="AA4276" s="115">
        <v>0</v>
      </c>
      <c r="AB4276" s="115">
        <v>0</v>
      </c>
      <c r="AC4276" s="115">
        <v>0</v>
      </c>
      <c r="AD4276" s="115">
        <v>0</v>
      </c>
      <c r="AE4276" s="115">
        <v>0</v>
      </c>
      <c r="AF4276" s="115">
        <v>0</v>
      </c>
      <c r="AG4276" s="115">
        <v>0</v>
      </c>
    </row>
    <row r="4277" spans="1:33">
      <c r="A4277" s="115" t="s">
        <v>5996</v>
      </c>
      <c r="B4277" s="115" t="s">
        <v>19</v>
      </c>
      <c r="C4277" s="115">
        <v>0</v>
      </c>
      <c r="D4277" s="115">
        <v>0</v>
      </c>
      <c r="E4277" s="115">
        <v>0</v>
      </c>
      <c r="F4277" s="115">
        <v>0</v>
      </c>
      <c r="G4277" s="115">
        <v>0</v>
      </c>
      <c r="H4277" s="115">
        <v>0</v>
      </c>
      <c r="I4277" s="115">
        <v>0</v>
      </c>
      <c r="J4277" s="115">
        <v>0</v>
      </c>
      <c r="K4277" s="115">
        <v>0</v>
      </c>
      <c r="L4277" s="115">
        <v>0</v>
      </c>
      <c r="M4277" s="115">
        <v>0</v>
      </c>
      <c r="N4277" s="115">
        <v>0</v>
      </c>
      <c r="O4277" s="115">
        <v>0</v>
      </c>
      <c r="P4277" s="115">
        <v>0</v>
      </c>
      <c r="Q4277" s="115">
        <v>0</v>
      </c>
      <c r="R4277" s="115">
        <v>0</v>
      </c>
      <c r="S4277" s="115">
        <v>0</v>
      </c>
      <c r="T4277" s="115">
        <v>0</v>
      </c>
      <c r="U4277" s="115">
        <v>0</v>
      </c>
      <c r="V4277" s="115">
        <v>0</v>
      </c>
      <c r="W4277" s="115">
        <v>0</v>
      </c>
      <c r="X4277" s="115">
        <v>0</v>
      </c>
      <c r="Y4277" s="115">
        <v>0</v>
      </c>
      <c r="Z4277" s="115">
        <v>0</v>
      </c>
      <c r="AA4277" s="115">
        <v>0</v>
      </c>
      <c r="AB4277" s="115">
        <v>0</v>
      </c>
      <c r="AC4277" s="115">
        <v>0</v>
      </c>
      <c r="AD4277" s="115">
        <v>0</v>
      </c>
      <c r="AE4277" s="115">
        <v>0</v>
      </c>
      <c r="AF4277" s="115">
        <v>0</v>
      </c>
      <c r="AG4277" s="115">
        <v>0</v>
      </c>
    </row>
    <row r="4278" spans="1:33">
      <c r="A4278" s="115" t="s">
        <v>5997</v>
      </c>
      <c r="B4278" s="115" t="s">
        <v>19</v>
      </c>
      <c r="C4278" s="115">
        <v>0</v>
      </c>
      <c r="D4278" s="115">
        <v>0</v>
      </c>
      <c r="E4278" s="115">
        <v>0</v>
      </c>
      <c r="F4278" s="115">
        <v>0</v>
      </c>
      <c r="G4278" s="115">
        <v>0</v>
      </c>
      <c r="H4278" s="115">
        <v>0</v>
      </c>
      <c r="I4278" s="115">
        <v>0</v>
      </c>
      <c r="J4278" s="115">
        <v>0</v>
      </c>
      <c r="K4278" s="115">
        <v>0</v>
      </c>
      <c r="L4278" s="115">
        <v>0</v>
      </c>
      <c r="M4278" s="115">
        <v>0</v>
      </c>
      <c r="N4278" s="115">
        <v>0</v>
      </c>
      <c r="O4278" s="115">
        <v>0</v>
      </c>
      <c r="P4278" s="115">
        <v>0</v>
      </c>
      <c r="Q4278" s="115">
        <v>0</v>
      </c>
      <c r="R4278" s="115">
        <v>0</v>
      </c>
      <c r="S4278" s="115">
        <v>0</v>
      </c>
      <c r="T4278" s="115">
        <v>0</v>
      </c>
      <c r="U4278" s="115">
        <v>0</v>
      </c>
      <c r="V4278" s="115">
        <v>0</v>
      </c>
      <c r="W4278" s="115">
        <v>0</v>
      </c>
      <c r="X4278" s="115">
        <v>0</v>
      </c>
      <c r="Y4278" s="115">
        <v>0</v>
      </c>
      <c r="Z4278" s="115">
        <v>0</v>
      </c>
      <c r="AA4278" s="115">
        <v>0</v>
      </c>
      <c r="AB4278" s="115">
        <v>0</v>
      </c>
      <c r="AC4278" s="115">
        <v>0</v>
      </c>
      <c r="AD4278" s="115">
        <v>0</v>
      </c>
      <c r="AE4278" s="115">
        <v>0</v>
      </c>
      <c r="AF4278" s="115">
        <v>0</v>
      </c>
      <c r="AG4278" s="115">
        <v>0</v>
      </c>
    </row>
    <row r="4279" spans="1:33">
      <c r="A4279" s="115" t="s">
        <v>5998</v>
      </c>
      <c r="B4279" s="115" t="s">
        <v>19</v>
      </c>
      <c r="C4279" s="115">
        <v>0</v>
      </c>
      <c r="D4279" s="115">
        <v>0</v>
      </c>
      <c r="E4279" s="115">
        <v>0</v>
      </c>
      <c r="F4279" s="115">
        <v>0</v>
      </c>
      <c r="G4279" s="115">
        <v>0</v>
      </c>
      <c r="H4279" s="115">
        <v>0</v>
      </c>
      <c r="I4279" s="115">
        <v>0</v>
      </c>
      <c r="J4279" s="115">
        <v>0</v>
      </c>
      <c r="K4279" s="115">
        <v>0</v>
      </c>
      <c r="L4279" s="115">
        <v>0</v>
      </c>
      <c r="M4279" s="115">
        <v>0</v>
      </c>
      <c r="N4279" s="115">
        <v>0</v>
      </c>
      <c r="O4279" s="115">
        <v>0</v>
      </c>
      <c r="P4279" s="115">
        <v>0</v>
      </c>
      <c r="Q4279" s="115">
        <v>0</v>
      </c>
      <c r="R4279" s="115">
        <v>0</v>
      </c>
      <c r="S4279" s="115">
        <v>0</v>
      </c>
      <c r="T4279" s="115">
        <v>0</v>
      </c>
      <c r="U4279" s="115">
        <v>0</v>
      </c>
      <c r="V4279" s="115">
        <v>0</v>
      </c>
      <c r="W4279" s="115">
        <v>0</v>
      </c>
      <c r="X4279" s="115">
        <v>0</v>
      </c>
      <c r="Y4279" s="115">
        <v>0</v>
      </c>
      <c r="Z4279" s="115">
        <v>0</v>
      </c>
      <c r="AA4279" s="115">
        <v>0</v>
      </c>
      <c r="AB4279" s="115">
        <v>0</v>
      </c>
      <c r="AC4279" s="115">
        <v>0</v>
      </c>
      <c r="AD4279" s="115">
        <v>0</v>
      </c>
      <c r="AE4279" s="115">
        <v>0</v>
      </c>
      <c r="AF4279" s="115">
        <v>0</v>
      </c>
      <c r="AG4279" s="115">
        <v>0</v>
      </c>
    </row>
    <row r="4280" spans="1:33">
      <c r="A4280" s="115" t="s">
        <v>5999</v>
      </c>
      <c r="B4280" s="115" t="s">
        <v>19</v>
      </c>
      <c r="C4280" s="115">
        <v>0</v>
      </c>
      <c r="D4280" s="115">
        <v>0</v>
      </c>
      <c r="E4280" s="115">
        <v>0</v>
      </c>
      <c r="F4280" s="115">
        <v>0</v>
      </c>
      <c r="G4280" s="115">
        <v>0</v>
      </c>
      <c r="H4280" s="115">
        <v>0</v>
      </c>
      <c r="I4280" s="115">
        <v>0</v>
      </c>
      <c r="J4280" s="115">
        <v>0</v>
      </c>
      <c r="K4280" s="115">
        <v>0</v>
      </c>
      <c r="L4280" s="115">
        <v>0</v>
      </c>
      <c r="M4280" s="115">
        <v>0</v>
      </c>
      <c r="N4280" s="115">
        <v>0</v>
      </c>
      <c r="O4280" s="115">
        <v>0</v>
      </c>
      <c r="P4280" s="115">
        <v>0</v>
      </c>
      <c r="Q4280" s="115">
        <v>0</v>
      </c>
      <c r="R4280" s="115">
        <v>0</v>
      </c>
      <c r="S4280" s="115">
        <v>0</v>
      </c>
      <c r="T4280" s="115">
        <v>0</v>
      </c>
      <c r="U4280" s="115">
        <v>0</v>
      </c>
      <c r="V4280" s="115">
        <v>0</v>
      </c>
      <c r="W4280" s="115">
        <v>0</v>
      </c>
      <c r="X4280" s="115">
        <v>0</v>
      </c>
      <c r="Y4280" s="115">
        <v>0</v>
      </c>
      <c r="Z4280" s="115">
        <v>0</v>
      </c>
      <c r="AA4280" s="115">
        <v>0</v>
      </c>
      <c r="AB4280" s="115">
        <v>0</v>
      </c>
      <c r="AC4280" s="115">
        <v>0</v>
      </c>
      <c r="AD4280" s="115">
        <v>0</v>
      </c>
      <c r="AE4280" s="115">
        <v>0</v>
      </c>
      <c r="AF4280" s="115">
        <v>0</v>
      </c>
      <c r="AG4280" s="115">
        <v>0</v>
      </c>
    </row>
    <row r="4281" spans="1:33">
      <c r="A4281" s="115" t="s">
        <v>6000</v>
      </c>
      <c r="B4281" s="115" t="s">
        <v>19</v>
      </c>
      <c r="C4281" s="115">
        <v>0</v>
      </c>
      <c r="D4281" s="115">
        <v>0</v>
      </c>
      <c r="E4281" s="115">
        <v>0</v>
      </c>
      <c r="F4281" s="115">
        <v>0</v>
      </c>
      <c r="G4281" s="115">
        <v>0</v>
      </c>
      <c r="H4281" s="115">
        <v>0</v>
      </c>
      <c r="I4281" s="115">
        <v>0</v>
      </c>
      <c r="J4281" s="115">
        <v>0</v>
      </c>
      <c r="K4281" s="115">
        <v>0</v>
      </c>
      <c r="L4281" s="115">
        <v>0</v>
      </c>
      <c r="M4281" s="115">
        <v>0</v>
      </c>
      <c r="N4281" s="115">
        <v>0</v>
      </c>
      <c r="O4281" s="115">
        <v>0</v>
      </c>
      <c r="P4281" s="115">
        <v>0</v>
      </c>
      <c r="Q4281" s="115">
        <v>0</v>
      </c>
      <c r="R4281" s="115">
        <v>0</v>
      </c>
      <c r="S4281" s="115">
        <v>0</v>
      </c>
      <c r="T4281" s="115">
        <v>0</v>
      </c>
      <c r="U4281" s="115">
        <v>0</v>
      </c>
      <c r="V4281" s="115">
        <v>0</v>
      </c>
      <c r="W4281" s="115">
        <v>0</v>
      </c>
      <c r="X4281" s="115">
        <v>0</v>
      </c>
      <c r="Y4281" s="115">
        <v>0</v>
      </c>
      <c r="Z4281" s="115">
        <v>0</v>
      </c>
      <c r="AA4281" s="115">
        <v>0</v>
      </c>
      <c r="AB4281" s="115">
        <v>0</v>
      </c>
      <c r="AC4281" s="115">
        <v>0</v>
      </c>
      <c r="AD4281" s="115">
        <v>0</v>
      </c>
      <c r="AE4281" s="115">
        <v>0</v>
      </c>
      <c r="AF4281" s="115">
        <v>0</v>
      </c>
      <c r="AG4281" s="115">
        <v>0</v>
      </c>
    </row>
    <row r="4282" spans="1:33">
      <c r="A4282" s="115" t="s">
        <v>6001</v>
      </c>
      <c r="B4282" s="115" t="s">
        <v>19</v>
      </c>
      <c r="C4282" s="115">
        <v>0</v>
      </c>
      <c r="D4282" s="115">
        <v>0</v>
      </c>
      <c r="E4282" s="115">
        <v>0</v>
      </c>
      <c r="F4282" s="115">
        <v>0</v>
      </c>
      <c r="G4282" s="115">
        <v>0</v>
      </c>
      <c r="H4282" s="115">
        <v>0</v>
      </c>
      <c r="I4282" s="115">
        <v>0</v>
      </c>
      <c r="J4282" s="115">
        <v>0</v>
      </c>
      <c r="K4282" s="115">
        <v>0</v>
      </c>
      <c r="L4282" s="115">
        <v>0</v>
      </c>
      <c r="M4282" s="115">
        <v>0</v>
      </c>
      <c r="N4282" s="115">
        <v>0</v>
      </c>
      <c r="O4282" s="115">
        <v>0</v>
      </c>
      <c r="P4282" s="115">
        <v>0</v>
      </c>
      <c r="Q4282" s="115">
        <v>0</v>
      </c>
      <c r="R4282" s="115">
        <v>0</v>
      </c>
      <c r="S4282" s="115">
        <v>0</v>
      </c>
      <c r="T4282" s="115">
        <v>0</v>
      </c>
      <c r="U4282" s="115">
        <v>0</v>
      </c>
      <c r="V4282" s="115">
        <v>0</v>
      </c>
      <c r="W4282" s="115">
        <v>0</v>
      </c>
      <c r="X4282" s="115">
        <v>0</v>
      </c>
      <c r="Y4282" s="115">
        <v>0</v>
      </c>
      <c r="Z4282" s="115">
        <v>0</v>
      </c>
      <c r="AA4282" s="115">
        <v>0</v>
      </c>
      <c r="AB4282" s="115">
        <v>0</v>
      </c>
      <c r="AC4282" s="115">
        <v>0</v>
      </c>
      <c r="AD4282" s="115">
        <v>0</v>
      </c>
      <c r="AE4282" s="115">
        <v>0</v>
      </c>
      <c r="AF4282" s="115">
        <v>0</v>
      </c>
      <c r="AG4282" s="115">
        <v>0</v>
      </c>
    </row>
    <row r="4283" spans="1:33">
      <c r="A4283" s="115" t="s">
        <v>6002</v>
      </c>
      <c r="B4283" s="115" t="s">
        <v>19</v>
      </c>
      <c r="C4283" s="115">
        <v>0</v>
      </c>
      <c r="D4283" s="115">
        <v>0</v>
      </c>
      <c r="E4283" s="115">
        <v>0</v>
      </c>
      <c r="F4283" s="115">
        <v>0</v>
      </c>
      <c r="G4283" s="115">
        <v>0</v>
      </c>
      <c r="H4283" s="115">
        <v>0</v>
      </c>
      <c r="I4283" s="115">
        <v>0</v>
      </c>
      <c r="J4283" s="115">
        <v>0</v>
      </c>
      <c r="K4283" s="115">
        <v>0</v>
      </c>
      <c r="L4283" s="115">
        <v>0</v>
      </c>
      <c r="M4283" s="115">
        <v>0</v>
      </c>
      <c r="N4283" s="115">
        <v>0</v>
      </c>
      <c r="O4283" s="115">
        <v>0</v>
      </c>
      <c r="P4283" s="115">
        <v>0</v>
      </c>
      <c r="Q4283" s="115">
        <v>0</v>
      </c>
      <c r="R4283" s="115">
        <v>0</v>
      </c>
      <c r="S4283" s="115">
        <v>0</v>
      </c>
      <c r="T4283" s="115">
        <v>0</v>
      </c>
      <c r="U4283" s="115">
        <v>0</v>
      </c>
      <c r="V4283" s="115">
        <v>0</v>
      </c>
      <c r="W4283" s="115">
        <v>0</v>
      </c>
      <c r="X4283" s="115">
        <v>0</v>
      </c>
      <c r="Y4283" s="115">
        <v>0</v>
      </c>
      <c r="Z4283" s="115">
        <v>0</v>
      </c>
      <c r="AA4283" s="115">
        <v>0</v>
      </c>
      <c r="AB4283" s="115">
        <v>0</v>
      </c>
      <c r="AC4283" s="115">
        <v>0</v>
      </c>
      <c r="AD4283" s="115">
        <v>0</v>
      </c>
      <c r="AE4283" s="115">
        <v>0</v>
      </c>
      <c r="AF4283" s="115">
        <v>0</v>
      </c>
      <c r="AG4283" s="115">
        <v>0</v>
      </c>
    </row>
    <row r="4284" spans="1:33">
      <c r="A4284" s="115" t="s">
        <v>6003</v>
      </c>
      <c r="B4284" s="115" t="s">
        <v>19</v>
      </c>
      <c r="C4284" s="115">
        <v>0</v>
      </c>
      <c r="D4284" s="115">
        <v>0</v>
      </c>
      <c r="E4284" s="115">
        <v>0</v>
      </c>
      <c r="F4284" s="115">
        <v>0</v>
      </c>
      <c r="G4284" s="115">
        <v>0</v>
      </c>
      <c r="H4284" s="115">
        <v>0</v>
      </c>
      <c r="I4284" s="115">
        <v>0</v>
      </c>
      <c r="J4284" s="115">
        <v>0</v>
      </c>
      <c r="K4284" s="115">
        <v>0</v>
      </c>
      <c r="L4284" s="115">
        <v>0</v>
      </c>
      <c r="M4284" s="115">
        <v>0</v>
      </c>
      <c r="N4284" s="115">
        <v>0</v>
      </c>
      <c r="O4284" s="115">
        <v>0</v>
      </c>
      <c r="P4284" s="115">
        <v>0</v>
      </c>
      <c r="Q4284" s="115">
        <v>0</v>
      </c>
      <c r="R4284" s="115">
        <v>0</v>
      </c>
      <c r="S4284" s="115">
        <v>0</v>
      </c>
      <c r="T4284" s="115">
        <v>0</v>
      </c>
      <c r="U4284" s="115">
        <v>0</v>
      </c>
      <c r="V4284" s="115">
        <v>0</v>
      </c>
      <c r="W4284" s="115">
        <v>0</v>
      </c>
      <c r="X4284" s="115">
        <v>0</v>
      </c>
      <c r="Y4284" s="115">
        <v>0</v>
      </c>
      <c r="Z4284" s="115">
        <v>0</v>
      </c>
      <c r="AA4284" s="115">
        <v>0</v>
      </c>
      <c r="AB4284" s="115">
        <v>0</v>
      </c>
      <c r="AC4284" s="115">
        <v>0</v>
      </c>
      <c r="AD4284" s="115">
        <v>0</v>
      </c>
      <c r="AE4284" s="115">
        <v>0</v>
      </c>
      <c r="AF4284" s="115">
        <v>0</v>
      </c>
      <c r="AG4284" s="115">
        <v>0</v>
      </c>
    </row>
    <row r="4285" spans="1:33">
      <c r="A4285" s="115" t="s">
        <v>6004</v>
      </c>
      <c r="B4285" s="115" t="s">
        <v>19</v>
      </c>
      <c r="C4285" s="115">
        <v>0</v>
      </c>
      <c r="D4285" s="115">
        <v>0</v>
      </c>
      <c r="E4285" s="115">
        <v>0</v>
      </c>
      <c r="F4285" s="115">
        <v>0</v>
      </c>
      <c r="G4285" s="115">
        <v>0</v>
      </c>
      <c r="H4285" s="115">
        <v>0</v>
      </c>
      <c r="I4285" s="115">
        <v>0</v>
      </c>
      <c r="J4285" s="115">
        <v>0</v>
      </c>
      <c r="K4285" s="115">
        <v>0</v>
      </c>
      <c r="L4285" s="115">
        <v>0</v>
      </c>
      <c r="M4285" s="115">
        <v>0</v>
      </c>
      <c r="N4285" s="115">
        <v>0</v>
      </c>
      <c r="O4285" s="115">
        <v>0</v>
      </c>
      <c r="P4285" s="115">
        <v>0</v>
      </c>
      <c r="Q4285" s="115">
        <v>0</v>
      </c>
      <c r="R4285" s="115">
        <v>0</v>
      </c>
      <c r="S4285" s="115">
        <v>0</v>
      </c>
      <c r="T4285" s="115">
        <v>0</v>
      </c>
      <c r="U4285" s="115">
        <v>0</v>
      </c>
      <c r="V4285" s="115">
        <v>0</v>
      </c>
      <c r="W4285" s="115">
        <v>0</v>
      </c>
      <c r="X4285" s="115">
        <v>0</v>
      </c>
      <c r="Y4285" s="115">
        <v>0</v>
      </c>
      <c r="Z4285" s="115">
        <v>0</v>
      </c>
      <c r="AA4285" s="115">
        <v>0</v>
      </c>
      <c r="AB4285" s="115">
        <v>0</v>
      </c>
      <c r="AC4285" s="115">
        <v>0</v>
      </c>
      <c r="AD4285" s="115">
        <v>0</v>
      </c>
      <c r="AE4285" s="115">
        <v>0</v>
      </c>
      <c r="AF4285" s="115">
        <v>0</v>
      </c>
      <c r="AG4285" s="115">
        <v>0</v>
      </c>
    </row>
    <row r="4286" spans="1:33">
      <c r="A4286" s="115" t="s">
        <v>6005</v>
      </c>
      <c r="B4286" s="115" t="s">
        <v>19</v>
      </c>
      <c r="C4286" s="115">
        <v>0</v>
      </c>
      <c r="D4286" s="115">
        <v>0</v>
      </c>
      <c r="E4286" s="115">
        <v>0</v>
      </c>
      <c r="F4286" s="115">
        <v>0</v>
      </c>
      <c r="G4286" s="115">
        <v>0</v>
      </c>
      <c r="H4286" s="115">
        <v>0</v>
      </c>
      <c r="I4286" s="115">
        <v>0</v>
      </c>
      <c r="J4286" s="115">
        <v>0</v>
      </c>
      <c r="K4286" s="115">
        <v>0</v>
      </c>
      <c r="L4286" s="115">
        <v>0</v>
      </c>
      <c r="M4286" s="115">
        <v>0</v>
      </c>
      <c r="N4286" s="115">
        <v>0</v>
      </c>
      <c r="O4286" s="115">
        <v>0</v>
      </c>
      <c r="P4286" s="115">
        <v>0</v>
      </c>
      <c r="Q4286" s="115">
        <v>0</v>
      </c>
      <c r="R4286" s="115">
        <v>0</v>
      </c>
      <c r="S4286" s="115">
        <v>0</v>
      </c>
      <c r="T4286" s="115">
        <v>0</v>
      </c>
      <c r="U4286" s="115">
        <v>0</v>
      </c>
      <c r="V4286" s="115">
        <v>0</v>
      </c>
      <c r="W4286" s="115">
        <v>0</v>
      </c>
      <c r="X4286" s="115">
        <v>0</v>
      </c>
      <c r="Y4286" s="115">
        <v>0</v>
      </c>
      <c r="Z4286" s="115">
        <v>0</v>
      </c>
      <c r="AA4286" s="115">
        <v>0</v>
      </c>
      <c r="AB4286" s="115">
        <v>0</v>
      </c>
      <c r="AC4286" s="115">
        <v>0</v>
      </c>
      <c r="AD4286" s="115">
        <v>0</v>
      </c>
      <c r="AE4286" s="115">
        <v>0</v>
      </c>
      <c r="AF4286" s="115">
        <v>0</v>
      </c>
      <c r="AG4286" s="115">
        <v>0</v>
      </c>
    </row>
    <row r="4287" spans="1:33">
      <c r="A4287" s="115" t="s">
        <v>6006</v>
      </c>
      <c r="B4287" s="115" t="s">
        <v>19</v>
      </c>
      <c r="C4287" s="115">
        <v>0</v>
      </c>
      <c r="D4287" s="115">
        <v>0</v>
      </c>
      <c r="E4287" s="115">
        <v>0</v>
      </c>
      <c r="F4287" s="115">
        <v>0</v>
      </c>
      <c r="G4287" s="115">
        <v>0</v>
      </c>
      <c r="H4287" s="115">
        <v>0</v>
      </c>
      <c r="I4287" s="115">
        <v>0</v>
      </c>
      <c r="J4287" s="115">
        <v>0</v>
      </c>
      <c r="K4287" s="115">
        <v>0</v>
      </c>
      <c r="L4287" s="115">
        <v>0</v>
      </c>
      <c r="M4287" s="115">
        <v>0</v>
      </c>
      <c r="N4287" s="115">
        <v>0</v>
      </c>
      <c r="O4287" s="115">
        <v>0</v>
      </c>
      <c r="P4287" s="115">
        <v>0</v>
      </c>
      <c r="Q4287" s="115">
        <v>0</v>
      </c>
      <c r="R4287" s="115">
        <v>0</v>
      </c>
      <c r="S4287" s="115">
        <v>0</v>
      </c>
      <c r="T4287" s="115">
        <v>0</v>
      </c>
      <c r="U4287" s="115">
        <v>0</v>
      </c>
      <c r="V4287" s="115">
        <v>0</v>
      </c>
      <c r="W4287" s="115">
        <v>0</v>
      </c>
      <c r="X4287" s="115">
        <v>0</v>
      </c>
      <c r="Y4287" s="115">
        <v>0</v>
      </c>
      <c r="Z4287" s="115">
        <v>0</v>
      </c>
      <c r="AA4287" s="115">
        <v>0</v>
      </c>
      <c r="AB4287" s="115">
        <v>0</v>
      </c>
      <c r="AC4287" s="115">
        <v>0</v>
      </c>
      <c r="AD4287" s="115">
        <v>0</v>
      </c>
      <c r="AE4287" s="115">
        <v>0</v>
      </c>
      <c r="AF4287" s="115">
        <v>0</v>
      </c>
      <c r="AG4287" s="115">
        <v>0</v>
      </c>
    </row>
    <row r="4288" spans="1:33">
      <c r="A4288" s="115" t="s">
        <v>6007</v>
      </c>
      <c r="B4288" s="115" t="s">
        <v>19</v>
      </c>
      <c r="C4288" s="115">
        <v>0</v>
      </c>
      <c r="D4288" s="115">
        <v>0</v>
      </c>
      <c r="E4288" s="115">
        <v>0</v>
      </c>
      <c r="F4288" s="115">
        <v>0</v>
      </c>
      <c r="G4288" s="115">
        <v>0</v>
      </c>
      <c r="H4288" s="115">
        <v>0</v>
      </c>
      <c r="I4288" s="115">
        <v>0</v>
      </c>
      <c r="J4288" s="115">
        <v>0</v>
      </c>
      <c r="K4288" s="115">
        <v>0</v>
      </c>
      <c r="L4288" s="115">
        <v>0</v>
      </c>
      <c r="M4288" s="115">
        <v>0</v>
      </c>
      <c r="N4288" s="115">
        <v>0</v>
      </c>
      <c r="O4288" s="115">
        <v>0</v>
      </c>
      <c r="P4288" s="115">
        <v>0</v>
      </c>
      <c r="Q4288" s="115">
        <v>0</v>
      </c>
      <c r="R4288" s="115">
        <v>0</v>
      </c>
      <c r="S4288" s="115">
        <v>0</v>
      </c>
      <c r="T4288" s="115">
        <v>0</v>
      </c>
      <c r="U4288" s="115">
        <v>0</v>
      </c>
      <c r="V4288" s="115">
        <v>0</v>
      </c>
      <c r="W4288" s="115">
        <v>0</v>
      </c>
      <c r="X4288" s="115">
        <v>0</v>
      </c>
      <c r="Y4288" s="115">
        <v>0</v>
      </c>
      <c r="Z4288" s="115">
        <v>0</v>
      </c>
      <c r="AA4288" s="115">
        <v>0</v>
      </c>
      <c r="AB4288" s="115">
        <v>0</v>
      </c>
      <c r="AC4288" s="115">
        <v>0</v>
      </c>
      <c r="AD4288" s="115">
        <v>0</v>
      </c>
      <c r="AE4288" s="115">
        <v>0</v>
      </c>
      <c r="AF4288" s="115">
        <v>0</v>
      </c>
      <c r="AG4288" s="115">
        <v>0</v>
      </c>
    </row>
    <row r="4289" spans="1:33">
      <c r="A4289" s="115" t="s">
        <v>6008</v>
      </c>
      <c r="B4289" s="115" t="s">
        <v>19</v>
      </c>
      <c r="C4289" s="115">
        <v>0</v>
      </c>
      <c r="D4289" s="115">
        <v>0</v>
      </c>
      <c r="E4289" s="115">
        <v>0</v>
      </c>
      <c r="F4289" s="115">
        <v>0</v>
      </c>
      <c r="G4289" s="115">
        <v>0</v>
      </c>
      <c r="H4289" s="115">
        <v>0</v>
      </c>
      <c r="I4289" s="115">
        <v>0</v>
      </c>
      <c r="J4289" s="115">
        <v>0</v>
      </c>
      <c r="K4289" s="115">
        <v>0</v>
      </c>
      <c r="L4289" s="115">
        <v>0</v>
      </c>
      <c r="M4289" s="115">
        <v>0</v>
      </c>
      <c r="N4289" s="115">
        <v>0</v>
      </c>
      <c r="O4289" s="115">
        <v>0</v>
      </c>
      <c r="P4289" s="115">
        <v>0</v>
      </c>
      <c r="Q4289" s="115">
        <v>0</v>
      </c>
      <c r="R4289" s="115">
        <v>0</v>
      </c>
      <c r="S4289" s="115">
        <v>0</v>
      </c>
      <c r="T4289" s="115">
        <v>0</v>
      </c>
      <c r="U4289" s="115">
        <v>0</v>
      </c>
      <c r="V4289" s="115">
        <v>0</v>
      </c>
      <c r="W4289" s="115">
        <v>0</v>
      </c>
      <c r="X4289" s="115">
        <v>0</v>
      </c>
      <c r="Y4289" s="115">
        <v>0</v>
      </c>
      <c r="Z4289" s="115">
        <v>0</v>
      </c>
      <c r="AA4289" s="115">
        <v>0</v>
      </c>
      <c r="AB4289" s="115">
        <v>0</v>
      </c>
      <c r="AC4289" s="115">
        <v>0</v>
      </c>
      <c r="AD4289" s="115">
        <v>0</v>
      </c>
      <c r="AE4289" s="115">
        <v>0</v>
      </c>
      <c r="AF4289" s="115">
        <v>0</v>
      </c>
      <c r="AG4289" s="115">
        <v>0</v>
      </c>
    </row>
    <row r="4290" spans="1:33">
      <c r="A4290" s="115" t="s">
        <v>6009</v>
      </c>
      <c r="B4290" s="115" t="s">
        <v>19</v>
      </c>
      <c r="C4290" s="115">
        <v>0</v>
      </c>
      <c r="D4290" s="115">
        <v>0</v>
      </c>
      <c r="E4290" s="115">
        <v>0</v>
      </c>
      <c r="F4290" s="115">
        <v>0</v>
      </c>
      <c r="G4290" s="115">
        <v>0</v>
      </c>
      <c r="H4290" s="115">
        <v>0</v>
      </c>
      <c r="I4290" s="115">
        <v>0</v>
      </c>
      <c r="J4290" s="115">
        <v>0</v>
      </c>
      <c r="K4290" s="115">
        <v>0</v>
      </c>
      <c r="L4290" s="115">
        <v>0</v>
      </c>
      <c r="M4290" s="115">
        <v>0</v>
      </c>
      <c r="N4290" s="115">
        <v>0</v>
      </c>
      <c r="O4290" s="115">
        <v>0</v>
      </c>
      <c r="P4290" s="115">
        <v>0</v>
      </c>
      <c r="Q4290" s="115">
        <v>0</v>
      </c>
      <c r="R4290" s="115">
        <v>0</v>
      </c>
      <c r="S4290" s="115">
        <v>0</v>
      </c>
      <c r="T4290" s="115">
        <v>0</v>
      </c>
      <c r="U4290" s="115">
        <v>0</v>
      </c>
      <c r="V4290" s="115">
        <v>0</v>
      </c>
      <c r="W4290" s="115">
        <v>0</v>
      </c>
      <c r="X4290" s="115">
        <v>0</v>
      </c>
      <c r="Y4290" s="115">
        <v>0</v>
      </c>
      <c r="Z4290" s="115">
        <v>0</v>
      </c>
      <c r="AA4290" s="115">
        <v>0</v>
      </c>
      <c r="AB4290" s="115">
        <v>0</v>
      </c>
      <c r="AC4290" s="115">
        <v>0</v>
      </c>
      <c r="AD4290" s="115">
        <v>0</v>
      </c>
      <c r="AE4290" s="115">
        <v>0</v>
      </c>
      <c r="AF4290" s="115">
        <v>0</v>
      </c>
      <c r="AG4290" s="115">
        <v>0</v>
      </c>
    </row>
    <row r="4291" spans="1:33">
      <c r="A4291" s="115" t="s">
        <v>6010</v>
      </c>
      <c r="B4291" s="115" t="s">
        <v>19</v>
      </c>
      <c r="C4291" s="115">
        <v>0</v>
      </c>
      <c r="D4291" s="115">
        <v>0</v>
      </c>
      <c r="E4291" s="115">
        <v>0</v>
      </c>
      <c r="F4291" s="115">
        <v>0</v>
      </c>
      <c r="G4291" s="115">
        <v>0</v>
      </c>
      <c r="H4291" s="115">
        <v>0</v>
      </c>
      <c r="I4291" s="115">
        <v>0</v>
      </c>
      <c r="J4291" s="115">
        <v>0</v>
      </c>
      <c r="K4291" s="115">
        <v>0</v>
      </c>
      <c r="L4291" s="115">
        <v>0</v>
      </c>
      <c r="M4291" s="115">
        <v>0</v>
      </c>
      <c r="N4291" s="115">
        <v>0</v>
      </c>
      <c r="O4291" s="115">
        <v>0</v>
      </c>
      <c r="P4291" s="115">
        <v>0</v>
      </c>
      <c r="Q4291" s="115">
        <v>0</v>
      </c>
      <c r="R4291" s="115">
        <v>0</v>
      </c>
      <c r="S4291" s="115">
        <v>0</v>
      </c>
      <c r="T4291" s="115">
        <v>0</v>
      </c>
      <c r="U4291" s="115">
        <v>0</v>
      </c>
      <c r="V4291" s="115">
        <v>0</v>
      </c>
      <c r="W4291" s="115">
        <v>0</v>
      </c>
      <c r="X4291" s="115">
        <v>0</v>
      </c>
      <c r="Y4291" s="115">
        <v>0</v>
      </c>
      <c r="Z4291" s="115">
        <v>0</v>
      </c>
      <c r="AA4291" s="115">
        <v>0</v>
      </c>
      <c r="AB4291" s="115">
        <v>0</v>
      </c>
      <c r="AC4291" s="115">
        <v>0</v>
      </c>
      <c r="AD4291" s="115">
        <v>0</v>
      </c>
      <c r="AE4291" s="115">
        <v>0</v>
      </c>
      <c r="AF4291" s="115">
        <v>0</v>
      </c>
      <c r="AG4291" s="115">
        <v>0</v>
      </c>
    </row>
    <row r="4292" spans="1:33">
      <c r="A4292" s="115" t="s">
        <v>6011</v>
      </c>
      <c r="B4292" s="115" t="s">
        <v>19</v>
      </c>
      <c r="C4292" s="115">
        <v>0</v>
      </c>
      <c r="D4292" s="115">
        <v>0</v>
      </c>
      <c r="E4292" s="115">
        <v>0</v>
      </c>
      <c r="F4292" s="115">
        <v>0</v>
      </c>
      <c r="G4292" s="115">
        <v>0</v>
      </c>
      <c r="H4292" s="115">
        <v>0</v>
      </c>
      <c r="I4292" s="115">
        <v>0</v>
      </c>
      <c r="J4292" s="115">
        <v>0</v>
      </c>
      <c r="K4292" s="115">
        <v>0</v>
      </c>
      <c r="L4292" s="115">
        <v>0</v>
      </c>
      <c r="M4292" s="115">
        <v>0</v>
      </c>
      <c r="N4292" s="115">
        <v>0</v>
      </c>
      <c r="O4292" s="115">
        <v>0</v>
      </c>
      <c r="P4292" s="115">
        <v>0</v>
      </c>
      <c r="Q4292" s="115">
        <v>0</v>
      </c>
      <c r="R4292" s="115">
        <v>0</v>
      </c>
      <c r="S4292" s="115">
        <v>0</v>
      </c>
      <c r="T4292" s="115">
        <v>0</v>
      </c>
      <c r="U4292" s="115">
        <v>0</v>
      </c>
      <c r="V4292" s="115">
        <v>0</v>
      </c>
      <c r="W4292" s="115">
        <v>0</v>
      </c>
      <c r="X4292" s="115">
        <v>0</v>
      </c>
      <c r="Y4292" s="115">
        <v>0</v>
      </c>
      <c r="Z4292" s="115">
        <v>0</v>
      </c>
      <c r="AA4292" s="115">
        <v>0</v>
      </c>
      <c r="AB4292" s="115">
        <v>0</v>
      </c>
      <c r="AC4292" s="115">
        <v>0</v>
      </c>
      <c r="AD4292" s="115">
        <v>0</v>
      </c>
      <c r="AE4292" s="115">
        <v>0</v>
      </c>
      <c r="AF4292" s="115">
        <v>0</v>
      </c>
      <c r="AG4292" s="115">
        <v>0</v>
      </c>
    </row>
    <row r="4293" spans="1:33">
      <c r="A4293" s="115" t="s">
        <v>6012</v>
      </c>
      <c r="B4293" s="115" t="s">
        <v>19</v>
      </c>
      <c r="C4293" s="115">
        <v>0</v>
      </c>
      <c r="D4293" s="115">
        <v>0</v>
      </c>
      <c r="E4293" s="115">
        <v>0</v>
      </c>
      <c r="F4293" s="115">
        <v>0</v>
      </c>
      <c r="G4293" s="115">
        <v>0</v>
      </c>
      <c r="H4293" s="115">
        <v>0</v>
      </c>
      <c r="I4293" s="115">
        <v>0</v>
      </c>
      <c r="J4293" s="115">
        <v>0</v>
      </c>
      <c r="K4293" s="115">
        <v>0</v>
      </c>
      <c r="L4293" s="115">
        <v>0</v>
      </c>
      <c r="M4293" s="115">
        <v>0</v>
      </c>
      <c r="N4293" s="115">
        <v>0</v>
      </c>
      <c r="O4293" s="115">
        <v>0</v>
      </c>
      <c r="P4293" s="115">
        <v>0</v>
      </c>
      <c r="Q4293" s="115">
        <v>0</v>
      </c>
      <c r="R4293" s="115">
        <v>0</v>
      </c>
      <c r="S4293" s="115">
        <v>0</v>
      </c>
      <c r="T4293" s="115">
        <v>0</v>
      </c>
      <c r="U4293" s="115">
        <v>0</v>
      </c>
      <c r="V4293" s="115">
        <v>0</v>
      </c>
      <c r="W4293" s="115">
        <v>0</v>
      </c>
      <c r="X4293" s="115">
        <v>0</v>
      </c>
      <c r="Y4293" s="115">
        <v>0</v>
      </c>
      <c r="Z4293" s="115">
        <v>0</v>
      </c>
      <c r="AA4293" s="115">
        <v>0</v>
      </c>
      <c r="AB4293" s="115">
        <v>0</v>
      </c>
      <c r="AC4293" s="115">
        <v>0</v>
      </c>
      <c r="AD4293" s="115">
        <v>0</v>
      </c>
      <c r="AE4293" s="115">
        <v>0</v>
      </c>
      <c r="AF4293" s="115">
        <v>0</v>
      </c>
      <c r="AG4293" s="115">
        <v>0</v>
      </c>
    </row>
    <row r="4294" spans="1:33">
      <c r="A4294" s="115" t="s">
        <v>6013</v>
      </c>
      <c r="B4294" s="115" t="s">
        <v>19</v>
      </c>
      <c r="C4294" s="115">
        <v>0</v>
      </c>
      <c r="D4294" s="115">
        <v>0</v>
      </c>
      <c r="E4294" s="115">
        <v>0</v>
      </c>
      <c r="F4294" s="115">
        <v>0</v>
      </c>
      <c r="G4294" s="115">
        <v>0</v>
      </c>
      <c r="H4294" s="115">
        <v>0</v>
      </c>
      <c r="I4294" s="115">
        <v>0</v>
      </c>
      <c r="J4294" s="115">
        <v>0</v>
      </c>
      <c r="K4294" s="115">
        <v>0</v>
      </c>
      <c r="L4294" s="115">
        <v>0</v>
      </c>
      <c r="M4294" s="115">
        <v>0</v>
      </c>
      <c r="N4294" s="115">
        <v>0</v>
      </c>
      <c r="O4294" s="115">
        <v>0</v>
      </c>
      <c r="P4294" s="115">
        <v>0</v>
      </c>
      <c r="Q4294" s="115">
        <v>0</v>
      </c>
      <c r="R4294" s="115">
        <v>0</v>
      </c>
      <c r="S4294" s="115">
        <v>0</v>
      </c>
      <c r="T4294" s="115">
        <v>0</v>
      </c>
      <c r="U4294" s="115">
        <v>0</v>
      </c>
      <c r="V4294" s="115">
        <v>0</v>
      </c>
      <c r="W4294" s="115">
        <v>0</v>
      </c>
      <c r="X4294" s="115">
        <v>0</v>
      </c>
      <c r="Y4294" s="115">
        <v>0</v>
      </c>
      <c r="Z4294" s="115">
        <v>0</v>
      </c>
      <c r="AA4294" s="115">
        <v>0</v>
      </c>
      <c r="AB4294" s="115">
        <v>0</v>
      </c>
      <c r="AC4294" s="115">
        <v>0</v>
      </c>
      <c r="AD4294" s="115">
        <v>0</v>
      </c>
      <c r="AE4294" s="115">
        <v>0</v>
      </c>
      <c r="AF4294" s="115">
        <v>0</v>
      </c>
      <c r="AG4294" s="115">
        <v>0</v>
      </c>
    </row>
    <row r="4295" spans="1:33">
      <c r="A4295" s="115" t="s">
        <v>6014</v>
      </c>
      <c r="B4295" s="115" t="s">
        <v>19</v>
      </c>
      <c r="C4295" s="115">
        <v>0</v>
      </c>
      <c r="D4295" s="115">
        <v>0</v>
      </c>
      <c r="E4295" s="115">
        <v>0</v>
      </c>
      <c r="F4295" s="115">
        <v>0</v>
      </c>
      <c r="G4295" s="115">
        <v>0</v>
      </c>
      <c r="H4295" s="115">
        <v>0</v>
      </c>
      <c r="I4295" s="115">
        <v>0</v>
      </c>
      <c r="J4295" s="115">
        <v>0</v>
      </c>
      <c r="K4295" s="115">
        <v>0</v>
      </c>
      <c r="L4295" s="115">
        <v>0</v>
      </c>
      <c r="M4295" s="115">
        <v>0</v>
      </c>
      <c r="N4295" s="115">
        <v>0</v>
      </c>
      <c r="O4295" s="115">
        <v>0</v>
      </c>
      <c r="P4295" s="115">
        <v>0</v>
      </c>
      <c r="Q4295" s="115">
        <v>0</v>
      </c>
      <c r="R4295" s="115">
        <v>0</v>
      </c>
      <c r="S4295" s="115">
        <v>0</v>
      </c>
      <c r="T4295" s="115">
        <v>0</v>
      </c>
      <c r="U4295" s="115">
        <v>0</v>
      </c>
      <c r="V4295" s="115">
        <v>0</v>
      </c>
      <c r="W4295" s="115">
        <v>0</v>
      </c>
      <c r="X4295" s="115">
        <v>0</v>
      </c>
      <c r="Y4295" s="115">
        <v>0</v>
      </c>
      <c r="Z4295" s="115">
        <v>0</v>
      </c>
      <c r="AA4295" s="115">
        <v>0</v>
      </c>
      <c r="AB4295" s="115">
        <v>0</v>
      </c>
      <c r="AC4295" s="115">
        <v>0</v>
      </c>
      <c r="AD4295" s="115">
        <v>0</v>
      </c>
      <c r="AE4295" s="115">
        <v>0</v>
      </c>
      <c r="AF4295" s="115">
        <v>0</v>
      </c>
      <c r="AG4295" s="115">
        <v>0</v>
      </c>
    </row>
    <row r="4296" spans="1:33">
      <c r="A4296" s="115" t="s">
        <v>6015</v>
      </c>
      <c r="B4296" s="115" t="s">
        <v>19</v>
      </c>
      <c r="C4296" s="115">
        <v>0</v>
      </c>
      <c r="D4296" s="115">
        <v>0</v>
      </c>
      <c r="E4296" s="115">
        <v>0</v>
      </c>
      <c r="F4296" s="115">
        <v>0</v>
      </c>
      <c r="G4296" s="115">
        <v>0</v>
      </c>
      <c r="H4296" s="115">
        <v>0</v>
      </c>
      <c r="I4296" s="115">
        <v>0</v>
      </c>
      <c r="J4296" s="115">
        <v>0</v>
      </c>
      <c r="K4296" s="115">
        <v>0</v>
      </c>
      <c r="L4296" s="115">
        <v>0</v>
      </c>
      <c r="M4296" s="115">
        <v>0</v>
      </c>
      <c r="N4296" s="115">
        <v>0</v>
      </c>
      <c r="O4296" s="115">
        <v>0</v>
      </c>
      <c r="P4296" s="115">
        <v>0</v>
      </c>
      <c r="Q4296" s="115">
        <v>0</v>
      </c>
      <c r="R4296" s="115">
        <v>0</v>
      </c>
      <c r="S4296" s="115">
        <v>0</v>
      </c>
      <c r="T4296" s="115">
        <v>0</v>
      </c>
      <c r="U4296" s="115">
        <v>0</v>
      </c>
      <c r="V4296" s="115">
        <v>0</v>
      </c>
      <c r="W4296" s="115">
        <v>0</v>
      </c>
      <c r="X4296" s="115">
        <v>0</v>
      </c>
      <c r="Y4296" s="115">
        <v>0</v>
      </c>
      <c r="Z4296" s="115">
        <v>0</v>
      </c>
      <c r="AA4296" s="115">
        <v>0</v>
      </c>
      <c r="AB4296" s="115">
        <v>0</v>
      </c>
      <c r="AC4296" s="115">
        <v>0</v>
      </c>
      <c r="AD4296" s="115">
        <v>0</v>
      </c>
      <c r="AE4296" s="115">
        <v>0</v>
      </c>
      <c r="AF4296" s="115">
        <v>0</v>
      </c>
      <c r="AG4296" s="115">
        <v>0</v>
      </c>
    </row>
    <row r="4297" spans="1:33">
      <c r="A4297" s="115" t="s">
        <v>6016</v>
      </c>
      <c r="B4297" s="115" t="s">
        <v>19</v>
      </c>
      <c r="C4297" s="115">
        <v>0</v>
      </c>
      <c r="D4297" s="115">
        <v>0</v>
      </c>
      <c r="E4297" s="115">
        <v>0</v>
      </c>
      <c r="F4297" s="115">
        <v>0</v>
      </c>
      <c r="G4297" s="115">
        <v>0</v>
      </c>
      <c r="H4297" s="115">
        <v>0</v>
      </c>
      <c r="I4297" s="115">
        <v>0</v>
      </c>
      <c r="J4297" s="115">
        <v>0</v>
      </c>
      <c r="K4297" s="115">
        <v>0</v>
      </c>
      <c r="L4297" s="115">
        <v>0</v>
      </c>
      <c r="M4297" s="115">
        <v>0</v>
      </c>
      <c r="N4297" s="115">
        <v>0</v>
      </c>
      <c r="O4297" s="115">
        <v>0</v>
      </c>
      <c r="P4297" s="115">
        <v>0</v>
      </c>
      <c r="Q4297" s="115">
        <v>0</v>
      </c>
      <c r="R4297" s="115">
        <v>0</v>
      </c>
      <c r="S4297" s="115">
        <v>0</v>
      </c>
      <c r="T4297" s="115">
        <v>0</v>
      </c>
      <c r="U4297" s="115">
        <v>0</v>
      </c>
      <c r="V4297" s="115">
        <v>0</v>
      </c>
      <c r="W4297" s="115">
        <v>0</v>
      </c>
      <c r="X4297" s="115">
        <v>0</v>
      </c>
      <c r="Y4297" s="115">
        <v>0</v>
      </c>
      <c r="Z4297" s="115">
        <v>0</v>
      </c>
      <c r="AA4297" s="115">
        <v>0</v>
      </c>
      <c r="AB4297" s="115">
        <v>0</v>
      </c>
      <c r="AC4297" s="115">
        <v>0</v>
      </c>
      <c r="AD4297" s="115">
        <v>0</v>
      </c>
      <c r="AE4297" s="115">
        <v>0</v>
      </c>
      <c r="AF4297" s="115">
        <v>0</v>
      </c>
      <c r="AG4297" s="115">
        <v>0</v>
      </c>
    </row>
    <row r="4298" spans="1:33">
      <c r="A4298" s="115" t="s">
        <v>6017</v>
      </c>
      <c r="B4298" s="115" t="s">
        <v>19</v>
      </c>
      <c r="C4298" s="115">
        <v>0</v>
      </c>
      <c r="D4298" s="115">
        <v>0</v>
      </c>
      <c r="E4298" s="115">
        <v>0</v>
      </c>
      <c r="F4298" s="115">
        <v>0</v>
      </c>
      <c r="G4298" s="115">
        <v>0</v>
      </c>
      <c r="H4298" s="115">
        <v>0</v>
      </c>
      <c r="I4298" s="115">
        <v>0</v>
      </c>
      <c r="J4298" s="115">
        <v>0</v>
      </c>
      <c r="K4298" s="115">
        <v>0</v>
      </c>
      <c r="L4298" s="115">
        <v>0</v>
      </c>
      <c r="M4298" s="115">
        <v>0</v>
      </c>
      <c r="N4298" s="115">
        <v>0</v>
      </c>
      <c r="O4298" s="115">
        <v>0</v>
      </c>
      <c r="P4298" s="115">
        <v>0</v>
      </c>
      <c r="Q4298" s="115">
        <v>0</v>
      </c>
      <c r="R4298" s="115">
        <v>0</v>
      </c>
      <c r="S4298" s="115">
        <v>0</v>
      </c>
      <c r="T4298" s="115">
        <v>0</v>
      </c>
      <c r="U4298" s="115">
        <v>0</v>
      </c>
      <c r="V4298" s="115">
        <v>0</v>
      </c>
      <c r="W4298" s="115">
        <v>0</v>
      </c>
      <c r="X4298" s="115">
        <v>0</v>
      </c>
      <c r="Y4298" s="115">
        <v>0</v>
      </c>
      <c r="Z4298" s="115">
        <v>0</v>
      </c>
      <c r="AA4298" s="115">
        <v>0</v>
      </c>
      <c r="AB4298" s="115">
        <v>0</v>
      </c>
      <c r="AC4298" s="115">
        <v>0</v>
      </c>
      <c r="AD4298" s="115">
        <v>0</v>
      </c>
      <c r="AE4298" s="115">
        <v>0</v>
      </c>
      <c r="AF4298" s="115">
        <v>0</v>
      </c>
      <c r="AG4298" s="115">
        <v>0</v>
      </c>
    </row>
    <row r="4299" spans="1:33">
      <c r="A4299" s="115" t="s">
        <v>6018</v>
      </c>
      <c r="B4299" s="115" t="s">
        <v>19</v>
      </c>
      <c r="C4299" s="115">
        <v>0</v>
      </c>
      <c r="D4299" s="115">
        <v>0</v>
      </c>
      <c r="E4299" s="115">
        <v>0</v>
      </c>
      <c r="F4299" s="115">
        <v>0</v>
      </c>
      <c r="G4299" s="115">
        <v>0</v>
      </c>
      <c r="H4299" s="115">
        <v>0</v>
      </c>
      <c r="I4299" s="115">
        <v>0</v>
      </c>
      <c r="J4299" s="115">
        <v>0</v>
      </c>
      <c r="K4299" s="115">
        <v>0</v>
      </c>
      <c r="L4299" s="115">
        <v>0</v>
      </c>
      <c r="M4299" s="115">
        <v>0</v>
      </c>
      <c r="N4299" s="115">
        <v>0</v>
      </c>
      <c r="O4299" s="115">
        <v>0</v>
      </c>
      <c r="P4299" s="115">
        <v>0</v>
      </c>
      <c r="Q4299" s="115">
        <v>0</v>
      </c>
      <c r="R4299" s="115">
        <v>0</v>
      </c>
      <c r="S4299" s="115">
        <v>0</v>
      </c>
      <c r="T4299" s="115">
        <v>0</v>
      </c>
      <c r="U4299" s="115">
        <v>0</v>
      </c>
      <c r="V4299" s="115">
        <v>0</v>
      </c>
      <c r="W4299" s="115">
        <v>0</v>
      </c>
      <c r="X4299" s="115">
        <v>0</v>
      </c>
      <c r="Y4299" s="115">
        <v>0</v>
      </c>
      <c r="Z4299" s="115">
        <v>0</v>
      </c>
      <c r="AA4299" s="115">
        <v>0</v>
      </c>
      <c r="AB4299" s="115">
        <v>0</v>
      </c>
      <c r="AC4299" s="115">
        <v>0</v>
      </c>
      <c r="AD4299" s="115">
        <v>0</v>
      </c>
      <c r="AE4299" s="115">
        <v>0</v>
      </c>
      <c r="AF4299" s="115">
        <v>0</v>
      </c>
      <c r="AG4299" s="115">
        <v>0</v>
      </c>
    </row>
    <row r="4300" spans="1:33">
      <c r="A4300" s="115" t="s">
        <v>6019</v>
      </c>
      <c r="B4300" s="115" t="s">
        <v>19</v>
      </c>
      <c r="C4300" s="115">
        <v>0</v>
      </c>
      <c r="D4300" s="115">
        <v>0</v>
      </c>
      <c r="E4300" s="115">
        <v>0</v>
      </c>
      <c r="F4300" s="115">
        <v>0</v>
      </c>
      <c r="G4300" s="115">
        <v>0</v>
      </c>
      <c r="H4300" s="115">
        <v>0</v>
      </c>
      <c r="I4300" s="115">
        <v>0</v>
      </c>
      <c r="J4300" s="115">
        <v>0</v>
      </c>
      <c r="K4300" s="115">
        <v>0</v>
      </c>
      <c r="L4300" s="115">
        <v>0</v>
      </c>
      <c r="M4300" s="115">
        <v>0</v>
      </c>
      <c r="N4300" s="115">
        <v>0</v>
      </c>
      <c r="O4300" s="115">
        <v>0</v>
      </c>
      <c r="P4300" s="115">
        <v>0</v>
      </c>
      <c r="Q4300" s="115">
        <v>0</v>
      </c>
      <c r="R4300" s="115">
        <v>0</v>
      </c>
      <c r="S4300" s="115">
        <v>0</v>
      </c>
      <c r="T4300" s="115">
        <v>0</v>
      </c>
      <c r="U4300" s="115">
        <v>0</v>
      </c>
      <c r="V4300" s="115">
        <v>0</v>
      </c>
      <c r="W4300" s="115">
        <v>0</v>
      </c>
      <c r="X4300" s="115">
        <v>0</v>
      </c>
      <c r="Y4300" s="115">
        <v>0</v>
      </c>
      <c r="Z4300" s="115">
        <v>0</v>
      </c>
      <c r="AA4300" s="115">
        <v>0</v>
      </c>
      <c r="AB4300" s="115">
        <v>0</v>
      </c>
      <c r="AC4300" s="115">
        <v>0</v>
      </c>
      <c r="AD4300" s="115">
        <v>0</v>
      </c>
      <c r="AE4300" s="115">
        <v>0</v>
      </c>
      <c r="AF4300" s="115">
        <v>0</v>
      </c>
      <c r="AG4300" s="115">
        <v>0</v>
      </c>
    </row>
    <row r="4301" spans="1:33">
      <c r="A4301" s="115" t="s">
        <v>6020</v>
      </c>
      <c r="B4301" s="115" t="s">
        <v>19</v>
      </c>
      <c r="C4301" s="115">
        <v>0</v>
      </c>
      <c r="D4301" s="115">
        <v>0</v>
      </c>
      <c r="E4301" s="115">
        <v>0</v>
      </c>
      <c r="F4301" s="115">
        <v>0</v>
      </c>
      <c r="G4301" s="115">
        <v>0</v>
      </c>
      <c r="H4301" s="115">
        <v>0</v>
      </c>
      <c r="I4301" s="115">
        <v>0</v>
      </c>
      <c r="J4301" s="115">
        <v>0</v>
      </c>
      <c r="K4301" s="115">
        <v>0</v>
      </c>
      <c r="L4301" s="115">
        <v>0</v>
      </c>
      <c r="M4301" s="115">
        <v>0</v>
      </c>
      <c r="N4301" s="115">
        <v>0</v>
      </c>
      <c r="O4301" s="115">
        <v>0</v>
      </c>
      <c r="P4301" s="115">
        <v>0</v>
      </c>
      <c r="Q4301" s="115">
        <v>0</v>
      </c>
      <c r="R4301" s="115">
        <v>0</v>
      </c>
      <c r="S4301" s="115">
        <v>0</v>
      </c>
      <c r="T4301" s="115">
        <v>0</v>
      </c>
      <c r="U4301" s="115">
        <v>0</v>
      </c>
      <c r="V4301" s="115">
        <v>0</v>
      </c>
      <c r="W4301" s="115">
        <v>0</v>
      </c>
      <c r="X4301" s="115">
        <v>0</v>
      </c>
      <c r="Y4301" s="115">
        <v>0</v>
      </c>
      <c r="Z4301" s="115">
        <v>0</v>
      </c>
      <c r="AA4301" s="115">
        <v>0</v>
      </c>
      <c r="AB4301" s="115">
        <v>0</v>
      </c>
      <c r="AC4301" s="115">
        <v>0</v>
      </c>
      <c r="AD4301" s="115">
        <v>0</v>
      </c>
      <c r="AE4301" s="115">
        <v>0</v>
      </c>
      <c r="AF4301" s="115">
        <v>0</v>
      </c>
      <c r="AG4301" s="115">
        <v>0</v>
      </c>
    </row>
    <row r="4302" spans="1:33">
      <c r="A4302" s="115" t="s">
        <v>6021</v>
      </c>
      <c r="B4302" s="115" t="s">
        <v>19</v>
      </c>
      <c r="C4302" s="115">
        <v>0</v>
      </c>
      <c r="D4302" s="115">
        <v>0</v>
      </c>
      <c r="E4302" s="115">
        <v>0</v>
      </c>
      <c r="F4302" s="115">
        <v>0</v>
      </c>
      <c r="G4302" s="115">
        <v>0</v>
      </c>
      <c r="H4302" s="115">
        <v>0</v>
      </c>
      <c r="I4302" s="115">
        <v>0</v>
      </c>
      <c r="J4302" s="115">
        <v>0</v>
      </c>
      <c r="K4302" s="115">
        <v>0</v>
      </c>
      <c r="L4302" s="115">
        <v>0</v>
      </c>
      <c r="M4302" s="115">
        <v>0</v>
      </c>
      <c r="N4302" s="115">
        <v>0</v>
      </c>
      <c r="O4302" s="115">
        <v>0</v>
      </c>
      <c r="P4302" s="115">
        <v>0</v>
      </c>
      <c r="Q4302" s="115">
        <v>0</v>
      </c>
      <c r="R4302" s="115">
        <v>0</v>
      </c>
      <c r="S4302" s="115">
        <v>0</v>
      </c>
      <c r="T4302" s="115">
        <v>0</v>
      </c>
      <c r="U4302" s="115">
        <v>0</v>
      </c>
      <c r="V4302" s="115">
        <v>0</v>
      </c>
      <c r="W4302" s="115">
        <v>0</v>
      </c>
      <c r="X4302" s="115">
        <v>0</v>
      </c>
      <c r="Y4302" s="115">
        <v>0</v>
      </c>
      <c r="Z4302" s="115">
        <v>0</v>
      </c>
      <c r="AA4302" s="115">
        <v>0</v>
      </c>
      <c r="AB4302" s="115">
        <v>0</v>
      </c>
      <c r="AC4302" s="115">
        <v>0</v>
      </c>
      <c r="AD4302" s="115">
        <v>0</v>
      </c>
      <c r="AE4302" s="115">
        <v>0</v>
      </c>
      <c r="AF4302" s="115">
        <v>0</v>
      </c>
      <c r="AG4302" s="115">
        <v>0</v>
      </c>
    </row>
    <row r="4303" spans="1:33">
      <c r="A4303" s="115" t="s">
        <v>6022</v>
      </c>
      <c r="B4303" s="115" t="s">
        <v>19</v>
      </c>
      <c r="C4303" s="115">
        <v>0</v>
      </c>
      <c r="D4303" s="115">
        <v>0</v>
      </c>
      <c r="E4303" s="115">
        <v>0</v>
      </c>
      <c r="F4303" s="115">
        <v>0</v>
      </c>
      <c r="G4303" s="115">
        <v>0</v>
      </c>
      <c r="H4303" s="115">
        <v>0</v>
      </c>
      <c r="I4303" s="115">
        <v>0</v>
      </c>
      <c r="J4303" s="115">
        <v>0</v>
      </c>
      <c r="K4303" s="115">
        <v>0</v>
      </c>
      <c r="L4303" s="115">
        <v>0</v>
      </c>
      <c r="M4303" s="115">
        <v>0</v>
      </c>
      <c r="N4303" s="115">
        <v>0</v>
      </c>
      <c r="O4303" s="115">
        <v>0</v>
      </c>
      <c r="P4303" s="115">
        <v>0</v>
      </c>
      <c r="Q4303" s="115">
        <v>0</v>
      </c>
      <c r="R4303" s="115">
        <v>0</v>
      </c>
      <c r="S4303" s="115">
        <v>0</v>
      </c>
      <c r="T4303" s="115">
        <v>0</v>
      </c>
      <c r="U4303" s="115">
        <v>0</v>
      </c>
      <c r="V4303" s="115">
        <v>0</v>
      </c>
      <c r="W4303" s="115">
        <v>0</v>
      </c>
      <c r="X4303" s="115">
        <v>0</v>
      </c>
      <c r="Y4303" s="115">
        <v>0</v>
      </c>
      <c r="Z4303" s="115">
        <v>0</v>
      </c>
      <c r="AA4303" s="115">
        <v>0</v>
      </c>
      <c r="AB4303" s="115">
        <v>0</v>
      </c>
      <c r="AC4303" s="115">
        <v>0</v>
      </c>
      <c r="AD4303" s="115">
        <v>0</v>
      </c>
      <c r="AE4303" s="115">
        <v>0</v>
      </c>
      <c r="AF4303" s="115">
        <v>0</v>
      </c>
      <c r="AG4303" s="115">
        <v>0</v>
      </c>
    </row>
    <row r="4304" spans="1:33">
      <c r="A4304" s="115" t="s">
        <v>6023</v>
      </c>
      <c r="B4304" s="115" t="s">
        <v>19</v>
      </c>
      <c r="C4304" s="115">
        <v>0</v>
      </c>
      <c r="D4304" s="115">
        <v>0</v>
      </c>
      <c r="E4304" s="115">
        <v>0</v>
      </c>
      <c r="F4304" s="115">
        <v>0</v>
      </c>
      <c r="G4304" s="115">
        <v>0</v>
      </c>
      <c r="H4304" s="115">
        <v>0</v>
      </c>
      <c r="I4304" s="115">
        <v>0</v>
      </c>
      <c r="J4304" s="115">
        <v>0</v>
      </c>
      <c r="K4304" s="115">
        <v>0</v>
      </c>
      <c r="L4304" s="115">
        <v>0</v>
      </c>
      <c r="M4304" s="115">
        <v>0</v>
      </c>
      <c r="N4304" s="115">
        <v>0</v>
      </c>
      <c r="O4304" s="115">
        <v>0</v>
      </c>
      <c r="P4304" s="115">
        <v>0</v>
      </c>
      <c r="Q4304" s="115">
        <v>0</v>
      </c>
      <c r="R4304" s="115">
        <v>0</v>
      </c>
      <c r="S4304" s="115">
        <v>0</v>
      </c>
      <c r="T4304" s="115">
        <v>0</v>
      </c>
      <c r="U4304" s="115">
        <v>0</v>
      </c>
      <c r="V4304" s="115">
        <v>0</v>
      </c>
      <c r="W4304" s="115">
        <v>0</v>
      </c>
      <c r="X4304" s="115">
        <v>0</v>
      </c>
      <c r="Y4304" s="115">
        <v>0</v>
      </c>
      <c r="Z4304" s="115">
        <v>0</v>
      </c>
      <c r="AA4304" s="115">
        <v>0</v>
      </c>
      <c r="AB4304" s="115">
        <v>0</v>
      </c>
      <c r="AC4304" s="115">
        <v>0</v>
      </c>
      <c r="AD4304" s="115">
        <v>0</v>
      </c>
      <c r="AE4304" s="115">
        <v>0</v>
      </c>
      <c r="AF4304" s="115">
        <v>0</v>
      </c>
      <c r="AG4304" s="115">
        <v>0</v>
      </c>
    </row>
    <row r="4305" spans="1:33">
      <c r="A4305" s="115" t="s">
        <v>6024</v>
      </c>
      <c r="B4305" s="115" t="s">
        <v>19</v>
      </c>
      <c r="C4305" s="115">
        <v>0</v>
      </c>
      <c r="D4305" s="115">
        <v>0</v>
      </c>
      <c r="E4305" s="115">
        <v>0</v>
      </c>
      <c r="F4305" s="115">
        <v>0</v>
      </c>
      <c r="G4305" s="115">
        <v>0</v>
      </c>
      <c r="H4305" s="115">
        <v>0</v>
      </c>
      <c r="I4305" s="115">
        <v>0</v>
      </c>
      <c r="J4305" s="115">
        <v>0</v>
      </c>
      <c r="K4305" s="115">
        <v>0</v>
      </c>
      <c r="L4305" s="115">
        <v>0</v>
      </c>
      <c r="M4305" s="115">
        <v>0</v>
      </c>
      <c r="N4305" s="115">
        <v>0</v>
      </c>
      <c r="O4305" s="115">
        <v>0</v>
      </c>
      <c r="P4305" s="115">
        <v>0</v>
      </c>
      <c r="Q4305" s="115">
        <v>0</v>
      </c>
      <c r="R4305" s="115">
        <v>0</v>
      </c>
      <c r="S4305" s="115">
        <v>0</v>
      </c>
      <c r="T4305" s="115">
        <v>0</v>
      </c>
      <c r="U4305" s="115">
        <v>0</v>
      </c>
      <c r="V4305" s="115">
        <v>0</v>
      </c>
      <c r="W4305" s="115">
        <v>0</v>
      </c>
      <c r="X4305" s="115">
        <v>0</v>
      </c>
      <c r="Y4305" s="115">
        <v>0</v>
      </c>
      <c r="Z4305" s="115">
        <v>0</v>
      </c>
      <c r="AA4305" s="115">
        <v>0</v>
      </c>
      <c r="AB4305" s="115">
        <v>0</v>
      </c>
      <c r="AC4305" s="115">
        <v>0</v>
      </c>
      <c r="AD4305" s="115">
        <v>0</v>
      </c>
      <c r="AE4305" s="115">
        <v>0</v>
      </c>
      <c r="AF4305" s="115">
        <v>0</v>
      </c>
      <c r="AG4305" s="115">
        <v>0</v>
      </c>
    </row>
    <row r="4306" spans="1:33">
      <c r="A4306" s="115" t="s">
        <v>6025</v>
      </c>
      <c r="B4306" s="115" t="s">
        <v>19</v>
      </c>
      <c r="C4306" s="115">
        <v>0</v>
      </c>
      <c r="D4306" s="115">
        <v>0</v>
      </c>
      <c r="E4306" s="115">
        <v>0</v>
      </c>
      <c r="F4306" s="115">
        <v>0</v>
      </c>
      <c r="G4306" s="115">
        <v>0</v>
      </c>
      <c r="H4306" s="115">
        <v>0</v>
      </c>
      <c r="I4306" s="115">
        <v>0</v>
      </c>
      <c r="J4306" s="115">
        <v>0</v>
      </c>
      <c r="K4306" s="115">
        <v>0</v>
      </c>
      <c r="L4306" s="115">
        <v>0</v>
      </c>
      <c r="M4306" s="115">
        <v>0</v>
      </c>
      <c r="N4306" s="115">
        <v>0</v>
      </c>
      <c r="O4306" s="115">
        <v>0</v>
      </c>
      <c r="P4306" s="115">
        <v>0</v>
      </c>
      <c r="Q4306" s="115">
        <v>0</v>
      </c>
      <c r="R4306" s="115">
        <v>0</v>
      </c>
      <c r="S4306" s="115">
        <v>0</v>
      </c>
      <c r="T4306" s="115">
        <v>0</v>
      </c>
      <c r="U4306" s="115">
        <v>0</v>
      </c>
      <c r="V4306" s="115">
        <v>0</v>
      </c>
      <c r="W4306" s="115">
        <v>0</v>
      </c>
      <c r="X4306" s="115">
        <v>0</v>
      </c>
      <c r="Y4306" s="115">
        <v>0</v>
      </c>
      <c r="Z4306" s="115">
        <v>0</v>
      </c>
      <c r="AA4306" s="115">
        <v>0</v>
      </c>
      <c r="AB4306" s="115">
        <v>0</v>
      </c>
      <c r="AC4306" s="115">
        <v>0</v>
      </c>
      <c r="AD4306" s="115">
        <v>0</v>
      </c>
      <c r="AE4306" s="115">
        <v>0</v>
      </c>
      <c r="AF4306" s="115">
        <v>0</v>
      </c>
      <c r="AG4306" s="115">
        <v>0</v>
      </c>
    </row>
    <row r="4307" spans="1:33">
      <c r="A4307" s="115" t="s">
        <v>6026</v>
      </c>
      <c r="B4307" s="115" t="s">
        <v>19</v>
      </c>
      <c r="C4307" s="115">
        <v>0</v>
      </c>
      <c r="D4307" s="115">
        <v>0</v>
      </c>
      <c r="E4307" s="115">
        <v>0</v>
      </c>
      <c r="F4307" s="115">
        <v>0</v>
      </c>
      <c r="G4307" s="115">
        <v>0</v>
      </c>
      <c r="H4307" s="115">
        <v>0</v>
      </c>
      <c r="I4307" s="115">
        <v>0</v>
      </c>
      <c r="J4307" s="115">
        <v>0</v>
      </c>
      <c r="K4307" s="115">
        <v>0</v>
      </c>
      <c r="L4307" s="115">
        <v>0</v>
      </c>
      <c r="M4307" s="115">
        <v>0</v>
      </c>
      <c r="N4307" s="115">
        <v>0</v>
      </c>
      <c r="O4307" s="115">
        <v>0</v>
      </c>
      <c r="P4307" s="115">
        <v>0</v>
      </c>
      <c r="Q4307" s="115">
        <v>0</v>
      </c>
      <c r="R4307" s="115">
        <v>0</v>
      </c>
      <c r="S4307" s="115">
        <v>0</v>
      </c>
      <c r="T4307" s="115">
        <v>0</v>
      </c>
      <c r="U4307" s="115">
        <v>0</v>
      </c>
      <c r="V4307" s="115">
        <v>0</v>
      </c>
      <c r="W4307" s="115">
        <v>0</v>
      </c>
      <c r="X4307" s="115">
        <v>0</v>
      </c>
      <c r="Y4307" s="115">
        <v>0</v>
      </c>
      <c r="Z4307" s="115">
        <v>0</v>
      </c>
      <c r="AA4307" s="115">
        <v>0</v>
      </c>
      <c r="AB4307" s="115">
        <v>0</v>
      </c>
      <c r="AC4307" s="115">
        <v>0</v>
      </c>
      <c r="AD4307" s="115">
        <v>0</v>
      </c>
      <c r="AE4307" s="115">
        <v>0</v>
      </c>
      <c r="AF4307" s="115">
        <v>0</v>
      </c>
      <c r="AG4307" s="115">
        <v>0</v>
      </c>
    </row>
    <row r="4308" spans="1:33">
      <c r="A4308" s="115" t="s">
        <v>6027</v>
      </c>
      <c r="B4308" s="115" t="s">
        <v>19</v>
      </c>
      <c r="C4308" s="115">
        <v>0</v>
      </c>
      <c r="D4308" s="115">
        <v>0</v>
      </c>
      <c r="E4308" s="115">
        <v>0</v>
      </c>
      <c r="F4308" s="115">
        <v>0</v>
      </c>
      <c r="G4308" s="115">
        <v>0</v>
      </c>
      <c r="H4308" s="115">
        <v>0</v>
      </c>
      <c r="I4308" s="115">
        <v>0</v>
      </c>
      <c r="J4308" s="115">
        <v>0</v>
      </c>
      <c r="K4308" s="115">
        <v>0</v>
      </c>
      <c r="L4308" s="115">
        <v>0</v>
      </c>
      <c r="M4308" s="115">
        <v>0</v>
      </c>
      <c r="N4308" s="115">
        <v>0</v>
      </c>
      <c r="O4308" s="115">
        <v>0</v>
      </c>
      <c r="P4308" s="115">
        <v>0</v>
      </c>
      <c r="Q4308" s="115">
        <v>0</v>
      </c>
      <c r="R4308" s="115">
        <v>0</v>
      </c>
      <c r="S4308" s="115">
        <v>0</v>
      </c>
      <c r="T4308" s="115">
        <v>0</v>
      </c>
      <c r="U4308" s="115">
        <v>0</v>
      </c>
      <c r="V4308" s="115">
        <v>0</v>
      </c>
      <c r="W4308" s="115">
        <v>0</v>
      </c>
      <c r="X4308" s="115">
        <v>0</v>
      </c>
      <c r="Y4308" s="115">
        <v>0</v>
      </c>
      <c r="Z4308" s="115">
        <v>0</v>
      </c>
      <c r="AA4308" s="115">
        <v>0</v>
      </c>
      <c r="AB4308" s="115">
        <v>0</v>
      </c>
      <c r="AC4308" s="115">
        <v>0</v>
      </c>
      <c r="AD4308" s="115">
        <v>0</v>
      </c>
      <c r="AE4308" s="115">
        <v>0</v>
      </c>
      <c r="AF4308" s="115">
        <v>0</v>
      </c>
      <c r="AG4308" s="115">
        <v>0</v>
      </c>
    </row>
    <row r="4309" spans="1:33">
      <c r="A4309" s="115" t="s">
        <v>6028</v>
      </c>
      <c r="B4309" s="115" t="s">
        <v>19</v>
      </c>
      <c r="C4309" s="115">
        <v>0</v>
      </c>
      <c r="D4309" s="115">
        <v>0</v>
      </c>
      <c r="E4309" s="115">
        <v>0</v>
      </c>
      <c r="F4309" s="115">
        <v>0</v>
      </c>
      <c r="G4309" s="115">
        <v>0</v>
      </c>
      <c r="H4309" s="115">
        <v>0</v>
      </c>
      <c r="I4309" s="115">
        <v>0</v>
      </c>
      <c r="J4309" s="115">
        <v>0</v>
      </c>
      <c r="K4309" s="115">
        <v>0</v>
      </c>
      <c r="L4309" s="115">
        <v>0</v>
      </c>
      <c r="M4309" s="115">
        <v>0</v>
      </c>
      <c r="N4309" s="115">
        <v>0</v>
      </c>
      <c r="O4309" s="115">
        <v>0</v>
      </c>
      <c r="P4309" s="115">
        <v>0</v>
      </c>
      <c r="Q4309" s="115">
        <v>0</v>
      </c>
      <c r="R4309" s="115">
        <v>0</v>
      </c>
      <c r="S4309" s="115">
        <v>0</v>
      </c>
      <c r="T4309" s="115">
        <v>0</v>
      </c>
      <c r="U4309" s="115">
        <v>0</v>
      </c>
      <c r="V4309" s="115">
        <v>0</v>
      </c>
      <c r="W4309" s="115">
        <v>0</v>
      </c>
      <c r="X4309" s="115">
        <v>0</v>
      </c>
      <c r="Y4309" s="115">
        <v>0</v>
      </c>
      <c r="Z4309" s="115">
        <v>0</v>
      </c>
      <c r="AA4309" s="115">
        <v>0</v>
      </c>
      <c r="AB4309" s="115">
        <v>0</v>
      </c>
      <c r="AC4309" s="115">
        <v>0</v>
      </c>
      <c r="AD4309" s="115">
        <v>0</v>
      </c>
      <c r="AE4309" s="115">
        <v>0</v>
      </c>
      <c r="AF4309" s="115">
        <v>0</v>
      </c>
      <c r="AG4309" s="115">
        <v>0</v>
      </c>
    </row>
    <row r="4310" spans="1:33">
      <c r="A4310" s="115" t="s">
        <v>6029</v>
      </c>
      <c r="B4310" s="115" t="s">
        <v>19</v>
      </c>
      <c r="C4310" s="2">
        <v>74738500000</v>
      </c>
      <c r="D4310" s="2">
        <v>146297000000</v>
      </c>
      <c r="E4310" s="2">
        <v>112528000000</v>
      </c>
      <c r="F4310" s="2">
        <v>75143400000</v>
      </c>
      <c r="G4310" s="2">
        <v>52995300000</v>
      </c>
      <c r="H4310" s="2">
        <v>45970600000</v>
      </c>
      <c r="I4310" s="2">
        <v>39988900000</v>
      </c>
      <c r="J4310" s="2">
        <v>41632800000</v>
      </c>
      <c r="K4310" s="2">
        <v>43452300000</v>
      </c>
      <c r="L4310" s="2">
        <v>44886500000</v>
      </c>
      <c r="M4310" s="2">
        <v>45231700000</v>
      </c>
      <c r="N4310" s="2">
        <v>46328600000</v>
      </c>
      <c r="O4310" s="2">
        <v>46584400000</v>
      </c>
      <c r="P4310" s="2">
        <v>47323200000</v>
      </c>
      <c r="Q4310" s="2">
        <v>47389300000</v>
      </c>
      <c r="R4310" s="2">
        <v>48140100000</v>
      </c>
      <c r="S4310" s="2">
        <v>49040700000</v>
      </c>
      <c r="T4310" s="2">
        <v>48454500000</v>
      </c>
      <c r="U4310" s="2">
        <v>47474600000</v>
      </c>
      <c r="V4310" s="2">
        <v>48074200000</v>
      </c>
      <c r="W4310" s="2">
        <v>46281800000</v>
      </c>
      <c r="X4310" s="2">
        <v>46226800000</v>
      </c>
      <c r="Y4310" s="2">
        <v>46275600000</v>
      </c>
      <c r="Z4310" s="2">
        <v>45848500000</v>
      </c>
      <c r="AA4310" s="2">
        <v>45519100000</v>
      </c>
      <c r="AB4310" s="2">
        <v>44197500000</v>
      </c>
      <c r="AC4310" s="2">
        <v>43681500000</v>
      </c>
      <c r="AD4310" s="2">
        <v>43819900000</v>
      </c>
      <c r="AE4310" s="2">
        <v>43238500000</v>
      </c>
      <c r="AF4310" s="2">
        <v>42060300000</v>
      </c>
      <c r="AG4310" s="2">
        <v>41986300000</v>
      </c>
    </row>
    <row r="4311" spans="1:33">
      <c r="A4311" s="115" t="s">
        <v>6030</v>
      </c>
      <c r="B4311" s="115" t="s">
        <v>19</v>
      </c>
      <c r="C4311" s="2">
        <v>2124720</v>
      </c>
      <c r="D4311" s="2">
        <v>4159050</v>
      </c>
      <c r="E4311" s="2">
        <v>3199040</v>
      </c>
      <c r="F4311" s="2">
        <v>2136230</v>
      </c>
      <c r="G4311" s="2">
        <v>1506590</v>
      </c>
      <c r="H4311" s="2">
        <v>1306890</v>
      </c>
      <c r="I4311" s="2">
        <v>1136830</v>
      </c>
      <c r="J4311" s="2">
        <v>1183570</v>
      </c>
      <c r="K4311" s="2">
        <v>1235290</v>
      </c>
      <c r="L4311" s="2">
        <v>1276070</v>
      </c>
      <c r="M4311" s="2">
        <v>1285880</v>
      </c>
      <c r="N4311" s="2">
        <v>1317070</v>
      </c>
      <c r="O4311" s="2">
        <v>1324340</v>
      </c>
      <c r="P4311" s="2">
        <v>1345340</v>
      </c>
      <c r="Q4311" s="2">
        <v>1347220</v>
      </c>
      <c r="R4311" s="2">
        <v>1368560</v>
      </c>
      <c r="S4311" s="2">
        <v>1394170</v>
      </c>
      <c r="T4311" s="2">
        <v>1377500</v>
      </c>
      <c r="U4311" s="2">
        <v>1349640</v>
      </c>
      <c r="V4311" s="2">
        <v>1366690</v>
      </c>
      <c r="W4311" s="2">
        <v>1315730</v>
      </c>
      <c r="X4311" s="2">
        <v>1314170</v>
      </c>
      <c r="Y4311" s="2">
        <v>1315560</v>
      </c>
      <c r="Z4311" s="2">
        <v>1303420</v>
      </c>
      <c r="AA4311" s="2">
        <v>1294050</v>
      </c>
      <c r="AB4311" s="2">
        <v>1256480</v>
      </c>
      <c r="AC4311" s="2">
        <v>1241810</v>
      </c>
      <c r="AD4311" s="2">
        <v>1245740</v>
      </c>
      <c r="AE4311" s="2">
        <v>1229220</v>
      </c>
      <c r="AF4311" s="2">
        <v>1195720</v>
      </c>
      <c r="AG4311" s="2">
        <v>1193620</v>
      </c>
    </row>
    <row r="4312" spans="1:33">
      <c r="A4312" s="115" t="s">
        <v>6031</v>
      </c>
      <c r="B4312" s="115" t="s">
        <v>19</v>
      </c>
      <c r="C4312" s="2">
        <v>9812540</v>
      </c>
      <c r="D4312" s="2">
        <v>19207600</v>
      </c>
      <c r="E4312" s="2">
        <v>14774000</v>
      </c>
      <c r="F4312" s="2">
        <v>9865690</v>
      </c>
      <c r="G4312" s="2">
        <v>6957830</v>
      </c>
      <c r="H4312" s="2">
        <v>6035560</v>
      </c>
      <c r="I4312" s="2">
        <v>5250210</v>
      </c>
      <c r="J4312" s="2">
        <v>5466040</v>
      </c>
      <c r="K4312" s="2">
        <v>5704920</v>
      </c>
      <c r="L4312" s="2">
        <v>5893220</v>
      </c>
      <c r="M4312" s="2">
        <v>5938540</v>
      </c>
      <c r="N4312" s="2">
        <v>6082560</v>
      </c>
      <c r="O4312" s="2">
        <v>6116140</v>
      </c>
      <c r="P4312" s="2">
        <v>6213140</v>
      </c>
      <c r="Q4312" s="2">
        <v>6221820</v>
      </c>
      <c r="R4312" s="2">
        <v>6320390</v>
      </c>
      <c r="S4312" s="2">
        <v>6438640</v>
      </c>
      <c r="T4312" s="2">
        <v>6361670</v>
      </c>
      <c r="U4312" s="2">
        <v>6233020</v>
      </c>
      <c r="V4312" s="2">
        <v>6311740</v>
      </c>
      <c r="W4312" s="2">
        <v>6076410</v>
      </c>
      <c r="X4312" s="2">
        <v>6069190</v>
      </c>
      <c r="Y4312" s="2">
        <v>6075600</v>
      </c>
      <c r="Z4312" s="2">
        <v>6019530</v>
      </c>
      <c r="AA4312" s="2">
        <v>5976270</v>
      </c>
      <c r="AB4312" s="2">
        <v>5802760</v>
      </c>
      <c r="AC4312" s="2">
        <v>5735010</v>
      </c>
      <c r="AD4312" s="2">
        <v>5753180</v>
      </c>
      <c r="AE4312" s="2">
        <v>5676850</v>
      </c>
      <c r="AF4312" s="2">
        <v>5522160</v>
      </c>
      <c r="AG4312" s="2">
        <v>5512450</v>
      </c>
    </row>
    <row r="4313" spans="1:33">
      <c r="A4313" s="115" t="s">
        <v>6032</v>
      </c>
      <c r="B4313" s="115" t="s">
        <v>19</v>
      </c>
      <c r="C4313" s="2">
        <v>33583600</v>
      </c>
      <c r="D4313" s="2">
        <v>65738200</v>
      </c>
      <c r="E4313" s="2">
        <v>50564300</v>
      </c>
      <c r="F4313" s="2">
        <v>33765500</v>
      </c>
      <c r="G4313" s="2">
        <v>23813300</v>
      </c>
      <c r="H4313" s="2">
        <v>20656800</v>
      </c>
      <c r="I4313" s="2">
        <v>17968900</v>
      </c>
      <c r="J4313" s="2">
        <v>18707600</v>
      </c>
      <c r="K4313" s="2">
        <v>19525200</v>
      </c>
      <c r="L4313" s="2">
        <v>20169700</v>
      </c>
      <c r="M4313" s="2">
        <v>20324700</v>
      </c>
      <c r="N4313" s="2">
        <v>20817700</v>
      </c>
      <c r="O4313" s="2">
        <v>20932600</v>
      </c>
      <c r="P4313" s="2">
        <v>21264600</v>
      </c>
      <c r="Q4313" s="2">
        <v>21294300</v>
      </c>
      <c r="R4313" s="2">
        <v>21631600</v>
      </c>
      <c r="S4313" s="2">
        <v>22036300</v>
      </c>
      <c r="T4313" s="2">
        <v>21772900</v>
      </c>
      <c r="U4313" s="2">
        <v>21332600</v>
      </c>
      <c r="V4313" s="2">
        <v>21602000</v>
      </c>
      <c r="W4313" s="2">
        <v>20796600</v>
      </c>
      <c r="X4313" s="2">
        <v>20771900</v>
      </c>
      <c r="Y4313" s="2">
        <v>20793800</v>
      </c>
      <c r="Z4313" s="2">
        <v>20601900</v>
      </c>
      <c r="AA4313" s="2">
        <v>20453900</v>
      </c>
      <c r="AB4313" s="2">
        <v>19860000</v>
      </c>
      <c r="AC4313" s="2">
        <v>19628200</v>
      </c>
      <c r="AD4313" s="2">
        <v>19690300</v>
      </c>
      <c r="AE4313" s="2">
        <v>19429100</v>
      </c>
      <c r="AF4313" s="2">
        <v>18899700</v>
      </c>
      <c r="AG4313" s="2">
        <v>18866400</v>
      </c>
    </row>
    <row r="4314" spans="1:33">
      <c r="A4314" s="115" t="s">
        <v>6033</v>
      </c>
      <c r="B4314" s="115" t="s">
        <v>19</v>
      </c>
      <c r="C4314" s="2">
        <v>2651180</v>
      </c>
      <c r="D4314" s="2">
        <v>5189550</v>
      </c>
      <c r="E4314" s="2">
        <v>3991680</v>
      </c>
      <c r="F4314" s="2">
        <v>2665540</v>
      </c>
      <c r="G4314" s="2">
        <v>1879890</v>
      </c>
      <c r="H4314" s="2">
        <v>1630700</v>
      </c>
      <c r="I4314" s="2">
        <v>1418510</v>
      </c>
      <c r="J4314" s="2">
        <v>1476830</v>
      </c>
      <c r="K4314" s="2">
        <v>1541370</v>
      </c>
      <c r="L4314" s="2">
        <v>1592250</v>
      </c>
      <c r="M4314" s="2">
        <v>1604490</v>
      </c>
      <c r="N4314" s="2">
        <v>1643400</v>
      </c>
      <c r="O4314" s="2">
        <v>1652480</v>
      </c>
      <c r="P4314" s="2">
        <v>1678680</v>
      </c>
      <c r="Q4314" s="2">
        <v>1681030</v>
      </c>
      <c r="R4314" s="2">
        <v>1707660</v>
      </c>
      <c r="S4314" s="2">
        <v>1739610</v>
      </c>
      <c r="T4314" s="2">
        <v>1718810</v>
      </c>
      <c r="U4314" s="2">
        <v>1684050</v>
      </c>
      <c r="V4314" s="2">
        <v>1705320</v>
      </c>
      <c r="W4314" s="2">
        <v>1641740</v>
      </c>
      <c r="X4314" s="2">
        <v>1639790</v>
      </c>
      <c r="Y4314" s="2">
        <v>1641520</v>
      </c>
      <c r="Z4314" s="2">
        <v>1626370</v>
      </c>
      <c r="AA4314" s="2">
        <v>1614680</v>
      </c>
      <c r="AB4314" s="2">
        <v>1567800</v>
      </c>
      <c r="AC4314" s="2">
        <v>1549500</v>
      </c>
      <c r="AD4314" s="2">
        <v>1554410</v>
      </c>
      <c r="AE4314" s="2">
        <v>1533790</v>
      </c>
      <c r="AF4314" s="2">
        <v>1491990</v>
      </c>
      <c r="AG4314" s="2">
        <v>1489370</v>
      </c>
    </row>
    <row r="4315" spans="1:33">
      <c r="A4315" s="115" t="s">
        <v>6034</v>
      </c>
      <c r="B4315" s="115" t="s">
        <v>19</v>
      </c>
      <c r="C4315" s="2">
        <v>2357600</v>
      </c>
      <c r="D4315" s="2">
        <v>4614890</v>
      </c>
      <c r="E4315" s="2">
        <v>3549660</v>
      </c>
      <c r="F4315" s="2">
        <v>2370370</v>
      </c>
      <c r="G4315" s="2">
        <v>1671710</v>
      </c>
      <c r="H4315" s="2">
        <v>1450130</v>
      </c>
      <c r="I4315" s="2">
        <v>1261430</v>
      </c>
      <c r="J4315" s="2">
        <v>1313290</v>
      </c>
      <c r="K4315" s="2">
        <v>1370690</v>
      </c>
      <c r="L4315" s="2">
        <v>1415930</v>
      </c>
      <c r="M4315" s="2">
        <v>1426820</v>
      </c>
      <c r="N4315" s="2">
        <v>1461420</v>
      </c>
      <c r="O4315" s="2">
        <v>1469490</v>
      </c>
      <c r="P4315" s="2">
        <v>1492790</v>
      </c>
      <c r="Q4315" s="2">
        <v>1494880</v>
      </c>
      <c r="R4315" s="2">
        <v>1518560</v>
      </c>
      <c r="S4315" s="2">
        <v>1546970</v>
      </c>
      <c r="T4315" s="2">
        <v>1528480</v>
      </c>
      <c r="U4315" s="2">
        <v>1497570</v>
      </c>
      <c r="V4315" s="2">
        <v>1516480</v>
      </c>
      <c r="W4315" s="2">
        <v>1459940</v>
      </c>
      <c r="X4315" s="2">
        <v>1458210</v>
      </c>
      <c r="Y4315" s="2">
        <v>1459740</v>
      </c>
      <c r="Z4315" s="2">
        <v>1446270</v>
      </c>
      <c r="AA4315" s="2">
        <v>1435880</v>
      </c>
      <c r="AB4315" s="2">
        <v>1394190</v>
      </c>
      <c r="AC4315" s="2">
        <v>1377910</v>
      </c>
      <c r="AD4315" s="2">
        <v>1382280</v>
      </c>
      <c r="AE4315" s="2">
        <v>1363940</v>
      </c>
      <c r="AF4315" s="2">
        <v>1326770</v>
      </c>
      <c r="AG4315" s="2">
        <v>1324440</v>
      </c>
    </row>
    <row r="4316" spans="1:33">
      <c r="A4316" s="115" t="s">
        <v>6035</v>
      </c>
      <c r="B4316" s="115" t="s">
        <v>19</v>
      </c>
      <c r="C4316" s="2">
        <v>7139470</v>
      </c>
      <c r="D4316" s="2">
        <v>13975200</v>
      </c>
      <c r="E4316" s="2">
        <v>10749400</v>
      </c>
      <c r="F4316" s="2">
        <v>7178140</v>
      </c>
      <c r="G4316" s="2">
        <v>5062420</v>
      </c>
      <c r="H4316" s="2">
        <v>4391390</v>
      </c>
      <c r="I4316" s="2">
        <v>3819980</v>
      </c>
      <c r="J4316" s="2">
        <v>3977020</v>
      </c>
      <c r="K4316" s="2">
        <v>4150820</v>
      </c>
      <c r="L4316" s="2">
        <v>4287830</v>
      </c>
      <c r="M4316" s="2">
        <v>4320800</v>
      </c>
      <c r="N4316" s="2">
        <v>4425590</v>
      </c>
      <c r="O4316" s="2">
        <v>4450020</v>
      </c>
      <c r="P4316" s="2">
        <v>4520590</v>
      </c>
      <c r="Q4316" s="2">
        <v>4526910</v>
      </c>
      <c r="R4316" s="2">
        <v>4598630</v>
      </c>
      <c r="S4316" s="2">
        <v>4684660</v>
      </c>
      <c r="T4316" s="2">
        <v>4628660</v>
      </c>
      <c r="U4316" s="2">
        <v>4535060</v>
      </c>
      <c r="V4316" s="2">
        <v>4592340</v>
      </c>
      <c r="W4316" s="2">
        <v>4421120</v>
      </c>
      <c r="X4316" s="2">
        <v>4415860</v>
      </c>
      <c r="Y4316" s="2">
        <v>4420520</v>
      </c>
      <c r="Z4316" s="2">
        <v>4379730</v>
      </c>
      <c r="AA4316" s="2">
        <v>4348250</v>
      </c>
      <c r="AB4316" s="2">
        <v>4222010</v>
      </c>
      <c r="AC4316" s="2">
        <v>4172710</v>
      </c>
      <c r="AD4316" s="2">
        <v>4185930</v>
      </c>
      <c r="AE4316" s="2">
        <v>4130400</v>
      </c>
      <c r="AF4316" s="2">
        <v>4017850</v>
      </c>
      <c r="AG4316" s="2">
        <v>4010780</v>
      </c>
    </row>
    <row r="4317" spans="1:33">
      <c r="A4317" s="115" t="s">
        <v>6036</v>
      </c>
      <c r="B4317" s="115" t="s">
        <v>19</v>
      </c>
      <c r="C4317" s="115">
        <v>551334</v>
      </c>
      <c r="D4317" s="2">
        <v>1079210</v>
      </c>
      <c r="E4317" s="115">
        <v>830102</v>
      </c>
      <c r="F4317" s="115">
        <v>554320</v>
      </c>
      <c r="G4317" s="115">
        <v>390937</v>
      </c>
      <c r="H4317" s="115">
        <v>339117</v>
      </c>
      <c r="I4317" s="115">
        <v>294991</v>
      </c>
      <c r="J4317" s="115">
        <v>307118</v>
      </c>
      <c r="K4317" s="115">
        <v>320540</v>
      </c>
      <c r="L4317" s="115">
        <v>331120</v>
      </c>
      <c r="M4317" s="115">
        <v>333666</v>
      </c>
      <c r="N4317" s="115">
        <v>341758</v>
      </c>
      <c r="O4317" s="115">
        <v>343645</v>
      </c>
      <c r="P4317" s="115">
        <v>349095</v>
      </c>
      <c r="Q4317" s="115">
        <v>349583</v>
      </c>
      <c r="R4317" s="115">
        <v>355121</v>
      </c>
      <c r="S4317" s="115">
        <v>361765</v>
      </c>
      <c r="T4317" s="115">
        <v>357441</v>
      </c>
      <c r="U4317" s="115">
        <v>350212</v>
      </c>
      <c r="V4317" s="115">
        <v>354635</v>
      </c>
      <c r="W4317" s="115">
        <v>341413</v>
      </c>
      <c r="X4317" s="115">
        <v>341007</v>
      </c>
      <c r="Y4317" s="115">
        <v>341367</v>
      </c>
      <c r="Z4317" s="115">
        <v>338217</v>
      </c>
      <c r="AA4317" s="115">
        <v>335786</v>
      </c>
      <c r="AB4317" s="115">
        <v>326037</v>
      </c>
      <c r="AC4317" s="115">
        <v>322231</v>
      </c>
      <c r="AD4317" s="115">
        <v>323252</v>
      </c>
      <c r="AE4317" s="115">
        <v>318963</v>
      </c>
      <c r="AF4317" s="115">
        <v>310272</v>
      </c>
      <c r="AG4317" s="115">
        <v>309726</v>
      </c>
    </row>
    <row r="4318" spans="1:33">
      <c r="A4318" s="115" t="s">
        <v>6037</v>
      </c>
      <c r="B4318" s="115" t="s">
        <v>19</v>
      </c>
      <c r="C4318" s="115">
        <v>470723</v>
      </c>
      <c r="D4318" s="115">
        <v>921419</v>
      </c>
      <c r="E4318" s="115">
        <v>708733</v>
      </c>
      <c r="F4318" s="115">
        <v>473273</v>
      </c>
      <c r="G4318" s="115">
        <v>333778</v>
      </c>
      <c r="H4318" s="115">
        <v>289535</v>
      </c>
      <c r="I4318" s="115">
        <v>251861</v>
      </c>
      <c r="J4318" s="115">
        <v>262215</v>
      </c>
      <c r="K4318" s="115">
        <v>273674</v>
      </c>
      <c r="L4318" s="115">
        <v>282707</v>
      </c>
      <c r="M4318" s="115">
        <v>284881</v>
      </c>
      <c r="N4318" s="115">
        <v>291790</v>
      </c>
      <c r="O4318" s="115">
        <v>293401</v>
      </c>
      <c r="P4318" s="115">
        <v>298054</v>
      </c>
      <c r="Q4318" s="115">
        <v>298471</v>
      </c>
      <c r="R4318" s="115">
        <v>303199</v>
      </c>
      <c r="S4318" s="115">
        <v>308872</v>
      </c>
      <c r="T4318" s="115">
        <v>305179</v>
      </c>
      <c r="U4318" s="115">
        <v>299008</v>
      </c>
      <c r="V4318" s="115">
        <v>302784</v>
      </c>
      <c r="W4318" s="115">
        <v>291495</v>
      </c>
      <c r="X4318" s="115">
        <v>291149</v>
      </c>
      <c r="Y4318" s="115">
        <v>291456</v>
      </c>
      <c r="Z4318" s="115">
        <v>288766</v>
      </c>
      <c r="AA4318" s="115">
        <v>286691</v>
      </c>
      <c r="AB4318" s="115">
        <v>278368</v>
      </c>
      <c r="AC4318" s="115">
        <v>275118</v>
      </c>
      <c r="AD4318" s="115">
        <v>275989</v>
      </c>
      <c r="AE4318" s="115">
        <v>272328</v>
      </c>
      <c r="AF4318" s="115">
        <v>264907</v>
      </c>
      <c r="AG4318" s="115">
        <v>264441</v>
      </c>
    </row>
    <row r="4319" spans="1:33">
      <c r="A4319" s="115" t="s">
        <v>6038</v>
      </c>
      <c r="B4319" s="115" t="s">
        <v>19</v>
      </c>
      <c r="C4319" s="2">
        <v>2985560</v>
      </c>
      <c r="D4319" s="2">
        <v>5844090</v>
      </c>
      <c r="E4319" s="2">
        <v>4495140</v>
      </c>
      <c r="F4319" s="2">
        <v>3001730</v>
      </c>
      <c r="G4319" s="2">
        <v>2116990</v>
      </c>
      <c r="H4319" s="2">
        <v>1836380</v>
      </c>
      <c r="I4319" s="2">
        <v>1597430</v>
      </c>
      <c r="J4319" s="2">
        <v>1663100</v>
      </c>
      <c r="K4319" s="2">
        <v>1735780</v>
      </c>
      <c r="L4319" s="2">
        <v>1793070</v>
      </c>
      <c r="M4319" s="2">
        <v>1806860</v>
      </c>
      <c r="N4319" s="2">
        <v>1850680</v>
      </c>
      <c r="O4319" s="2">
        <v>1860900</v>
      </c>
      <c r="P4319" s="2">
        <v>1890410</v>
      </c>
      <c r="Q4319" s="2">
        <v>1893050</v>
      </c>
      <c r="R4319" s="2">
        <v>1923040</v>
      </c>
      <c r="S4319" s="2">
        <v>1959020</v>
      </c>
      <c r="T4319" s="2">
        <v>1935600</v>
      </c>
      <c r="U4319" s="2">
        <v>1896460</v>
      </c>
      <c r="V4319" s="2">
        <v>1920410</v>
      </c>
      <c r="W4319" s="2">
        <v>1848810</v>
      </c>
      <c r="X4319" s="2">
        <v>1846610</v>
      </c>
      <c r="Y4319" s="2">
        <v>1848560</v>
      </c>
      <c r="Z4319" s="2">
        <v>1831500</v>
      </c>
      <c r="AA4319" s="2">
        <v>1818340</v>
      </c>
      <c r="AB4319" s="2">
        <v>1765550</v>
      </c>
      <c r="AC4319" s="2">
        <v>1744930</v>
      </c>
      <c r="AD4319" s="2">
        <v>1750460</v>
      </c>
      <c r="AE4319" s="2">
        <v>1727240</v>
      </c>
      <c r="AF4319" s="2">
        <v>1680170</v>
      </c>
      <c r="AG4319" s="2">
        <v>1677220</v>
      </c>
    </row>
    <row r="4320" spans="1:33">
      <c r="A4320" s="115" t="s">
        <v>6039</v>
      </c>
      <c r="B4320" s="115" t="s">
        <v>19</v>
      </c>
      <c r="C4320" s="115">
        <v>597112</v>
      </c>
      <c r="D4320" s="2">
        <v>1168820</v>
      </c>
      <c r="E4320" s="115">
        <v>899027</v>
      </c>
      <c r="F4320" s="115">
        <v>600346</v>
      </c>
      <c r="G4320" s="115">
        <v>423398</v>
      </c>
      <c r="H4320" s="115">
        <v>367275</v>
      </c>
      <c r="I4320" s="115">
        <v>319485</v>
      </c>
      <c r="J4320" s="115">
        <v>332619</v>
      </c>
      <c r="K4320" s="115">
        <v>347155</v>
      </c>
      <c r="L4320" s="115">
        <v>358614</v>
      </c>
      <c r="M4320" s="115">
        <v>361372</v>
      </c>
      <c r="N4320" s="115">
        <v>370135</v>
      </c>
      <c r="O4320" s="115">
        <v>372179</v>
      </c>
      <c r="P4320" s="115">
        <v>378082</v>
      </c>
      <c r="Q4320" s="115">
        <v>378610</v>
      </c>
      <c r="R4320" s="115">
        <v>384608</v>
      </c>
      <c r="S4320" s="115">
        <v>391803</v>
      </c>
      <c r="T4320" s="115">
        <v>387120</v>
      </c>
      <c r="U4320" s="115">
        <v>379291</v>
      </c>
      <c r="V4320" s="115">
        <v>384082</v>
      </c>
      <c r="W4320" s="115">
        <v>369762</v>
      </c>
      <c r="X4320" s="115">
        <v>369322</v>
      </c>
      <c r="Y4320" s="115">
        <v>369712</v>
      </c>
      <c r="Z4320" s="115">
        <v>366300</v>
      </c>
      <c r="AA4320" s="115">
        <v>363668</v>
      </c>
      <c r="AB4320" s="115">
        <v>353109</v>
      </c>
      <c r="AC4320" s="115">
        <v>348986</v>
      </c>
      <c r="AD4320" s="115">
        <v>350092</v>
      </c>
      <c r="AE4320" s="115">
        <v>345447</v>
      </c>
      <c r="AF4320" s="115">
        <v>336034</v>
      </c>
      <c r="AG4320" s="115">
        <v>335443</v>
      </c>
    </row>
    <row r="4321" spans="1:33">
      <c r="A4321" s="115" t="s">
        <v>6040</v>
      </c>
      <c r="B4321" s="115" t="s">
        <v>19</v>
      </c>
      <c r="C4321" s="115">
        <v>0</v>
      </c>
      <c r="D4321" s="115">
        <v>0</v>
      </c>
      <c r="E4321" s="115">
        <v>0</v>
      </c>
      <c r="F4321" s="115">
        <v>0</v>
      </c>
      <c r="G4321" s="115">
        <v>0</v>
      </c>
      <c r="H4321" s="115">
        <v>0</v>
      </c>
      <c r="I4321" s="115">
        <v>0</v>
      </c>
      <c r="J4321" s="115">
        <v>0</v>
      </c>
      <c r="K4321" s="115">
        <v>0</v>
      </c>
      <c r="L4321" s="115">
        <v>0</v>
      </c>
      <c r="M4321" s="115">
        <v>0</v>
      </c>
      <c r="N4321" s="115">
        <v>0</v>
      </c>
      <c r="O4321" s="115">
        <v>0</v>
      </c>
      <c r="P4321" s="115">
        <v>0</v>
      </c>
      <c r="Q4321" s="115">
        <v>0</v>
      </c>
      <c r="R4321" s="115">
        <v>0</v>
      </c>
      <c r="S4321" s="115">
        <v>0</v>
      </c>
      <c r="T4321" s="115">
        <v>0</v>
      </c>
      <c r="U4321" s="115">
        <v>0</v>
      </c>
      <c r="V4321" s="115">
        <v>0</v>
      </c>
      <c r="W4321" s="115">
        <v>0</v>
      </c>
      <c r="X4321" s="115">
        <v>0</v>
      </c>
      <c r="Y4321" s="115">
        <v>0</v>
      </c>
      <c r="Z4321" s="115">
        <v>0</v>
      </c>
      <c r="AA4321" s="115">
        <v>0</v>
      </c>
      <c r="AB4321" s="115">
        <v>0</v>
      </c>
      <c r="AC4321" s="115">
        <v>0</v>
      </c>
      <c r="AD4321" s="115">
        <v>0</v>
      </c>
      <c r="AE4321" s="115">
        <v>0</v>
      </c>
      <c r="AF4321" s="115">
        <v>0</v>
      </c>
      <c r="AG4321" s="115">
        <v>0</v>
      </c>
    </row>
    <row r="4322" spans="1:33">
      <c r="A4322" s="115" t="s">
        <v>6041</v>
      </c>
      <c r="B4322" s="115" t="s">
        <v>19</v>
      </c>
      <c r="C4322" s="2">
        <v>42310200000</v>
      </c>
      <c r="D4322" s="2">
        <v>82820500000</v>
      </c>
      <c r="E4322" s="2">
        <v>63702900000</v>
      </c>
      <c r="F4322" s="2">
        <v>42538700000</v>
      </c>
      <c r="G4322" s="2">
        <v>30000700000</v>
      </c>
      <c r="H4322" s="2">
        <v>26024000000</v>
      </c>
      <c r="I4322" s="2">
        <v>22637800000</v>
      </c>
      <c r="J4322" s="2">
        <v>23568400000</v>
      </c>
      <c r="K4322" s="2">
        <v>24598400000</v>
      </c>
      <c r="L4322" s="2">
        <v>25410300000</v>
      </c>
      <c r="M4322" s="2">
        <v>25605700000</v>
      </c>
      <c r="N4322" s="2">
        <v>26226700000</v>
      </c>
      <c r="O4322" s="2">
        <v>26371500000</v>
      </c>
      <c r="P4322" s="2">
        <v>26789800000</v>
      </c>
      <c r="Q4322" s="2">
        <v>26827200000</v>
      </c>
      <c r="R4322" s="2">
        <v>27252200000</v>
      </c>
      <c r="S4322" s="2">
        <v>27762100000</v>
      </c>
      <c r="T4322" s="2">
        <v>27430200000</v>
      </c>
      <c r="U4322" s="2">
        <v>26875400000</v>
      </c>
      <c r="V4322" s="2">
        <v>27214900000</v>
      </c>
      <c r="W4322" s="2">
        <v>26200200000</v>
      </c>
      <c r="X4322" s="2">
        <v>26169000000</v>
      </c>
      <c r="Y4322" s="2">
        <v>26196800000</v>
      </c>
      <c r="Z4322" s="2">
        <v>25955000000</v>
      </c>
      <c r="AA4322" s="2">
        <v>25768400000</v>
      </c>
      <c r="AB4322" s="2">
        <v>25020400000</v>
      </c>
      <c r="AC4322" s="2">
        <v>24728200000</v>
      </c>
      <c r="AD4322" s="2">
        <v>24806500000</v>
      </c>
      <c r="AE4322" s="2">
        <v>24477400000</v>
      </c>
      <c r="AF4322" s="2">
        <v>23810500000</v>
      </c>
      <c r="AG4322" s="2">
        <v>23768600000</v>
      </c>
    </row>
    <row r="4323" spans="1:33">
      <c r="A4323" s="115" t="s">
        <v>6042</v>
      </c>
      <c r="B4323" s="115" t="s">
        <v>19</v>
      </c>
      <c r="C4323" s="2">
        <v>1202830</v>
      </c>
      <c r="D4323" s="2">
        <v>2354490</v>
      </c>
      <c r="E4323" s="2">
        <v>1810990</v>
      </c>
      <c r="F4323" s="2">
        <v>1209320</v>
      </c>
      <c r="G4323" s="115">
        <v>852884</v>
      </c>
      <c r="H4323" s="115">
        <v>739831</v>
      </c>
      <c r="I4323" s="115">
        <v>643563</v>
      </c>
      <c r="J4323" s="115">
        <v>670021</v>
      </c>
      <c r="K4323" s="115">
        <v>699303</v>
      </c>
      <c r="L4323" s="115">
        <v>722383</v>
      </c>
      <c r="M4323" s="115">
        <v>727939</v>
      </c>
      <c r="N4323" s="115">
        <v>745593</v>
      </c>
      <c r="O4323" s="115">
        <v>749710</v>
      </c>
      <c r="P4323" s="115">
        <v>761600</v>
      </c>
      <c r="Q4323" s="115">
        <v>762665</v>
      </c>
      <c r="R4323" s="115">
        <v>774745</v>
      </c>
      <c r="S4323" s="115">
        <v>789242</v>
      </c>
      <c r="T4323" s="115">
        <v>779807</v>
      </c>
      <c r="U4323" s="115">
        <v>764036</v>
      </c>
      <c r="V4323" s="115">
        <v>773686</v>
      </c>
      <c r="W4323" s="115">
        <v>744839</v>
      </c>
      <c r="X4323" s="115">
        <v>743953</v>
      </c>
      <c r="Y4323" s="115">
        <v>744741</v>
      </c>
      <c r="Z4323" s="115">
        <v>737868</v>
      </c>
      <c r="AA4323" s="115">
        <v>732565</v>
      </c>
      <c r="AB4323" s="115">
        <v>711298</v>
      </c>
      <c r="AC4323" s="115">
        <v>702992</v>
      </c>
      <c r="AD4323" s="115">
        <v>705219</v>
      </c>
      <c r="AE4323" s="115">
        <v>695861</v>
      </c>
      <c r="AF4323" s="115">
        <v>676902</v>
      </c>
      <c r="AG4323" s="115">
        <v>675711</v>
      </c>
    </row>
    <row r="4324" spans="1:33">
      <c r="A4324" s="115" t="s">
        <v>6043</v>
      </c>
      <c r="B4324" s="115" t="s">
        <v>19</v>
      </c>
      <c r="C4324" s="2">
        <v>5554980</v>
      </c>
      <c r="D4324" s="2">
        <v>10873600</v>
      </c>
      <c r="E4324" s="2">
        <v>8363660</v>
      </c>
      <c r="F4324" s="2">
        <v>5584970</v>
      </c>
      <c r="G4324" s="2">
        <v>3938850</v>
      </c>
      <c r="H4324" s="2">
        <v>3416740</v>
      </c>
      <c r="I4324" s="2">
        <v>2972150</v>
      </c>
      <c r="J4324" s="2">
        <v>3094340</v>
      </c>
      <c r="K4324" s="2">
        <v>3229570</v>
      </c>
      <c r="L4324" s="2">
        <v>3336160</v>
      </c>
      <c r="M4324" s="2">
        <v>3361810</v>
      </c>
      <c r="N4324" s="2">
        <v>3443350</v>
      </c>
      <c r="O4324" s="2">
        <v>3462360</v>
      </c>
      <c r="P4324" s="2">
        <v>3517270</v>
      </c>
      <c r="Q4324" s="2">
        <v>3522190</v>
      </c>
      <c r="R4324" s="2">
        <v>3577980</v>
      </c>
      <c r="S4324" s="2">
        <v>3644930</v>
      </c>
      <c r="T4324" s="2">
        <v>3601360</v>
      </c>
      <c r="U4324" s="2">
        <v>3528520</v>
      </c>
      <c r="V4324" s="2">
        <v>3573090</v>
      </c>
      <c r="W4324" s="2">
        <v>3439870</v>
      </c>
      <c r="X4324" s="2">
        <v>3435780</v>
      </c>
      <c r="Y4324" s="2">
        <v>3439410</v>
      </c>
      <c r="Z4324" s="2">
        <v>3407670</v>
      </c>
      <c r="AA4324" s="2">
        <v>3383180</v>
      </c>
      <c r="AB4324" s="2">
        <v>3284960</v>
      </c>
      <c r="AC4324" s="2">
        <v>3246610</v>
      </c>
      <c r="AD4324" s="2">
        <v>3256890</v>
      </c>
      <c r="AE4324" s="2">
        <v>3213670</v>
      </c>
      <c r="AF4324" s="2">
        <v>3126110</v>
      </c>
      <c r="AG4324" s="2">
        <v>3120610</v>
      </c>
    </row>
    <row r="4325" spans="1:33">
      <c r="A4325" s="115" t="s">
        <v>6044</v>
      </c>
      <c r="B4325" s="115" t="s">
        <v>19</v>
      </c>
      <c r="C4325" s="2">
        <v>19012000</v>
      </c>
      <c r="D4325" s="2">
        <v>37215200</v>
      </c>
      <c r="E4325" s="2">
        <v>28624700</v>
      </c>
      <c r="F4325" s="2">
        <v>19114700</v>
      </c>
      <c r="G4325" s="2">
        <v>13480800</v>
      </c>
      <c r="H4325" s="2">
        <v>11693800</v>
      </c>
      <c r="I4325" s="2">
        <v>10172200</v>
      </c>
      <c r="J4325" s="2">
        <v>10590400</v>
      </c>
      <c r="K4325" s="2">
        <v>11053300</v>
      </c>
      <c r="L4325" s="2">
        <v>11418100</v>
      </c>
      <c r="M4325" s="2">
        <v>11505900</v>
      </c>
      <c r="N4325" s="2">
        <v>11784900</v>
      </c>
      <c r="O4325" s="2">
        <v>11850000</v>
      </c>
      <c r="P4325" s="2">
        <v>12037900</v>
      </c>
      <c r="Q4325" s="2">
        <v>12054800</v>
      </c>
      <c r="R4325" s="2">
        <v>12245700</v>
      </c>
      <c r="S4325" s="2">
        <v>12474800</v>
      </c>
      <c r="T4325" s="2">
        <v>12325700</v>
      </c>
      <c r="U4325" s="2">
        <v>12076400</v>
      </c>
      <c r="V4325" s="2">
        <v>12229000</v>
      </c>
      <c r="W4325" s="2">
        <v>11773000</v>
      </c>
      <c r="X4325" s="2">
        <v>11759000</v>
      </c>
      <c r="Y4325" s="2">
        <v>11771400</v>
      </c>
      <c r="Z4325" s="2">
        <v>11662800</v>
      </c>
      <c r="AA4325" s="2">
        <v>11579000</v>
      </c>
      <c r="AB4325" s="2">
        <v>11242800</v>
      </c>
      <c r="AC4325" s="2">
        <v>11111600</v>
      </c>
      <c r="AD4325" s="2">
        <v>11146800</v>
      </c>
      <c r="AE4325" s="2">
        <v>10998800</v>
      </c>
      <c r="AF4325" s="2">
        <v>10699200</v>
      </c>
      <c r="AG4325" s="2">
        <v>10680300</v>
      </c>
    </row>
    <row r="4326" spans="1:33">
      <c r="A4326" s="115" t="s">
        <v>6045</v>
      </c>
      <c r="B4326" s="115" t="s">
        <v>19</v>
      </c>
      <c r="C4326" s="2">
        <v>1500860</v>
      </c>
      <c r="D4326" s="2">
        <v>2937870</v>
      </c>
      <c r="E4326" s="2">
        <v>2259710</v>
      </c>
      <c r="F4326" s="2">
        <v>1508960</v>
      </c>
      <c r="G4326" s="2">
        <v>1064210</v>
      </c>
      <c r="H4326" s="115">
        <v>923142</v>
      </c>
      <c r="I4326" s="115">
        <v>803022</v>
      </c>
      <c r="J4326" s="115">
        <v>836036</v>
      </c>
      <c r="K4326" s="115">
        <v>872573</v>
      </c>
      <c r="L4326" s="115">
        <v>901372</v>
      </c>
      <c r="M4326" s="115">
        <v>908304</v>
      </c>
      <c r="N4326" s="115">
        <v>930333</v>
      </c>
      <c r="O4326" s="115">
        <v>935469</v>
      </c>
      <c r="P4326" s="115">
        <v>950305</v>
      </c>
      <c r="Q4326" s="115">
        <v>951635</v>
      </c>
      <c r="R4326" s="115">
        <v>966708</v>
      </c>
      <c r="S4326" s="115">
        <v>984797</v>
      </c>
      <c r="T4326" s="115">
        <v>973024</v>
      </c>
      <c r="U4326" s="115">
        <v>953345</v>
      </c>
      <c r="V4326" s="115">
        <v>965386</v>
      </c>
      <c r="W4326" s="115">
        <v>929392</v>
      </c>
      <c r="X4326" s="115">
        <v>928287</v>
      </c>
      <c r="Y4326" s="115">
        <v>929270</v>
      </c>
      <c r="Z4326" s="115">
        <v>920694</v>
      </c>
      <c r="AA4326" s="115">
        <v>914076</v>
      </c>
      <c r="AB4326" s="115">
        <v>887540</v>
      </c>
      <c r="AC4326" s="115">
        <v>877176</v>
      </c>
      <c r="AD4326" s="115">
        <v>879955</v>
      </c>
      <c r="AE4326" s="115">
        <v>868278</v>
      </c>
      <c r="AF4326" s="115">
        <v>844621</v>
      </c>
      <c r="AG4326" s="115">
        <v>843135</v>
      </c>
    </row>
    <row r="4327" spans="1:33">
      <c r="A4327" s="115" t="s">
        <v>6046</v>
      </c>
      <c r="B4327" s="115" t="s">
        <v>19</v>
      </c>
      <c r="C4327" s="2">
        <v>1334660</v>
      </c>
      <c r="D4327" s="2">
        <v>2612540</v>
      </c>
      <c r="E4327" s="2">
        <v>2009480</v>
      </c>
      <c r="F4327" s="2">
        <v>1341870</v>
      </c>
      <c r="G4327" s="115">
        <v>946361</v>
      </c>
      <c r="H4327" s="115">
        <v>820918</v>
      </c>
      <c r="I4327" s="115">
        <v>714099</v>
      </c>
      <c r="J4327" s="115">
        <v>743457</v>
      </c>
      <c r="K4327" s="115">
        <v>775948</v>
      </c>
      <c r="L4327" s="115">
        <v>801558</v>
      </c>
      <c r="M4327" s="115">
        <v>807722</v>
      </c>
      <c r="N4327" s="115">
        <v>827312</v>
      </c>
      <c r="O4327" s="115">
        <v>831879</v>
      </c>
      <c r="P4327" s="115">
        <v>845072</v>
      </c>
      <c r="Q4327" s="115">
        <v>846255</v>
      </c>
      <c r="R4327" s="115">
        <v>859659</v>
      </c>
      <c r="S4327" s="115">
        <v>875745</v>
      </c>
      <c r="T4327" s="115">
        <v>865276</v>
      </c>
      <c r="U4327" s="115">
        <v>847775</v>
      </c>
      <c r="V4327" s="115">
        <v>858484</v>
      </c>
      <c r="W4327" s="115">
        <v>826475</v>
      </c>
      <c r="X4327" s="115">
        <v>825492</v>
      </c>
      <c r="Y4327" s="115">
        <v>826366</v>
      </c>
      <c r="Z4327" s="115">
        <v>818740</v>
      </c>
      <c r="AA4327" s="115">
        <v>812856</v>
      </c>
      <c r="AB4327" s="115">
        <v>789257</v>
      </c>
      <c r="AC4327" s="115">
        <v>780042</v>
      </c>
      <c r="AD4327" s="115">
        <v>782513</v>
      </c>
      <c r="AE4327" s="115">
        <v>772129</v>
      </c>
      <c r="AF4327" s="115">
        <v>751092</v>
      </c>
      <c r="AG4327" s="115">
        <v>749770</v>
      </c>
    </row>
    <row r="4328" spans="1:33">
      <c r="A4328" s="115" t="s">
        <v>6047</v>
      </c>
      <c r="B4328" s="115" t="s">
        <v>19</v>
      </c>
      <c r="C4328" s="2">
        <v>4041720</v>
      </c>
      <c r="D4328" s="2">
        <v>7911510</v>
      </c>
      <c r="E4328" s="2">
        <v>6085280</v>
      </c>
      <c r="F4328" s="2">
        <v>4063550</v>
      </c>
      <c r="G4328" s="2">
        <v>2865850</v>
      </c>
      <c r="H4328" s="2">
        <v>2485970</v>
      </c>
      <c r="I4328" s="2">
        <v>2162490</v>
      </c>
      <c r="J4328" s="2">
        <v>2251400</v>
      </c>
      <c r="K4328" s="2">
        <v>2349790</v>
      </c>
      <c r="L4328" s="2">
        <v>2427340</v>
      </c>
      <c r="M4328" s="2">
        <v>2446010</v>
      </c>
      <c r="N4328" s="2">
        <v>2505330</v>
      </c>
      <c r="O4328" s="2">
        <v>2519160</v>
      </c>
      <c r="P4328" s="2">
        <v>2559120</v>
      </c>
      <c r="Q4328" s="2">
        <v>2562700</v>
      </c>
      <c r="R4328" s="2">
        <v>2603290</v>
      </c>
      <c r="S4328" s="2">
        <v>2652000</v>
      </c>
      <c r="T4328" s="2">
        <v>2620300</v>
      </c>
      <c r="U4328" s="2">
        <v>2567300</v>
      </c>
      <c r="V4328" s="2">
        <v>2599730</v>
      </c>
      <c r="W4328" s="2">
        <v>2502800</v>
      </c>
      <c r="X4328" s="2">
        <v>2499820</v>
      </c>
      <c r="Y4328" s="2">
        <v>2502470</v>
      </c>
      <c r="Z4328" s="2">
        <v>2479380</v>
      </c>
      <c r="AA4328" s="2">
        <v>2461560</v>
      </c>
      <c r="AB4328" s="2">
        <v>2390090</v>
      </c>
      <c r="AC4328" s="2">
        <v>2362190</v>
      </c>
      <c r="AD4328" s="2">
        <v>2369670</v>
      </c>
      <c r="AE4328" s="2">
        <v>2338220</v>
      </c>
      <c r="AF4328" s="2">
        <v>2274520</v>
      </c>
      <c r="AG4328" s="2">
        <v>2270510</v>
      </c>
    </row>
    <row r="4329" spans="1:33">
      <c r="A4329" s="115" t="s">
        <v>6048</v>
      </c>
      <c r="B4329" s="115" t="s">
        <v>19</v>
      </c>
      <c r="C4329" s="115">
        <v>312115</v>
      </c>
      <c r="D4329" s="115">
        <v>610953</v>
      </c>
      <c r="E4329" s="115">
        <v>469926</v>
      </c>
      <c r="F4329" s="115">
        <v>313801</v>
      </c>
      <c r="G4329" s="115">
        <v>221310</v>
      </c>
      <c r="H4329" s="115">
        <v>191975</v>
      </c>
      <c r="I4329" s="115">
        <v>166995</v>
      </c>
      <c r="J4329" s="115">
        <v>173860</v>
      </c>
      <c r="K4329" s="115">
        <v>181459</v>
      </c>
      <c r="L4329" s="115">
        <v>187447</v>
      </c>
      <c r="M4329" s="115">
        <v>188889</v>
      </c>
      <c r="N4329" s="115">
        <v>193470</v>
      </c>
      <c r="O4329" s="115">
        <v>194538</v>
      </c>
      <c r="P4329" s="115">
        <v>197624</v>
      </c>
      <c r="Q4329" s="115">
        <v>197900</v>
      </c>
      <c r="R4329" s="115">
        <v>201035</v>
      </c>
      <c r="S4329" s="115">
        <v>204796</v>
      </c>
      <c r="T4329" s="115">
        <v>202348</v>
      </c>
      <c r="U4329" s="115">
        <v>198256</v>
      </c>
      <c r="V4329" s="115">
        <v>200760</v>
      </c>
      <c r="W4329" s="115">
        <v>193274</v>
      </c>
      <c r="X4329" s="115">
        <v>193045</v>
      </c>
      <c r="Y4329" s="115">
        <v>193249</v>
      </c>
      <c r="Z4329" s="115">
        <v>191466</v>
      </c>
      <c r="AA4329" s="115">
        <v>190089</v>
      </c>
      <c r="AB4329" s="115">
        <v>184571</v>
      </c>
      <c r="AC4329" s="115">
        <v>182416</v>
      </c>
      <c r="AD4329" s="115">
        <v>182994</v>
      </c>
      <c r="AE4329" s="115">
        <v>180565</v>
      </c>
      <c r="AF4329" s="115">
        <v>175646</v>
      </c>
      <c r="AG4329" s="115">
        <v>175337</v>
      </c>
    </row>
    <row r="4330" spans="1:33">
      <c r="A4330" s="115" t="s">
        <v>6049</v>
      </c>
      <c r="B4330" s="115" t="s">
        <v>19</v>
      </c>
      <c r="C4330" s="115">
        <v>266481</v>
      </c>
      <c r="D4330" s="115">
        <v>521626</v>
      </c>
      <c r="E4330" s="115">
        <v>401218</v>
      </c>
      <c r="F4330" s="115">
        <v>267920</v>
      </c>
      <c r="G4330" s="115">
        <v>188953</v>
      </c>
      <c r="H4330" s="115">
        <v>163906</v>
      </c>
      <c r="I4330" s="115">
        <v>142579</v>
      </c>
      <c r="J4330" s="115">
        <v>148440</v>
      </c>
      <c r="K4330" s="115">
        <v>154928</v>
      </c>
      <c r="L4330" s="115">
        <v>160041</v>
      </c>
      <c r="M4330" s="115">
        <v>161272</v>
      </c>
      <c r="N4330" s="115">
        <v>165183</v>
      </c>
      <c r="O4330" s="115">
        <v>166095</v>
      </c>
      <c r="P4330" s="115">
        <v>168729</v>
      </c>
      <c r="Q4330" s="115">
        <v>168965</v>
      </c>
      <c r="R4330" s="115">
        <v>171641</v>
      </c>
      <c r="S4330" s="115">
        <v>174853</v>
      </c>
      <c r="T4330" s="115">
        <v>172763</v>
      </c>
      <c r="U4330" s="115">
        <v>169269</v>
      </c>
      <c r="V4330" s="115">
        <v>171407</v>
      </c>
      <c r="W4330" s="115">
        <v>165016</v>
      </c>
      <c r="X4330" s="115">
        <v>164820</v>
      </c>
      <c r="Y4330" s="115">
        <v>164994</v>
      </c>
      <c r="Z4330" s="115">
        <v>163472</v>
      </c>
      <c r="AA4330" s="115">
        <v>162297</v>
      </c>
      <c r="AB4330" s="115">
        <v>157585</v>
      </c>
      <c r="AC4330" s="115">
        <v>155745</v>
      </c>
      <c r="AD4330" s="115">
        <v>156238</v>
      </c>
      <c r="AE4330" s="115">
        <v>154165</v>
      </c>
      <c r="AF4330" s="115">
        <v>149965</v>
      </c>
      <c r="AG4330" s="115">
        <v>149701</v>
      </c>
    </row>
    <row r="4331" spans="1:33">
      <c r="A4331" s="115" t="s">
        <v>6050</v>
      </c>
      <c r="B4331" s="115" t="s">
        <v>19</v>
      </c>
      <c r="C4331" s="2">
        <v>1690160</v>
      </c>
      <c r="D4331" s="2">
        <v>3308410</v>
      </c>
      <c r="E4331" s="2">
        <v>2544720</v>
      </c>
      <c r="F4331" s="2">
        <v>1699280</v>
      </c>
      <c r="G4331" s="2">
        <v>1198430</v>
      </c>
      <c r="H4331" s="2">
        <v>1039570</v>
      </c>
      <c r="I4331" s="115">
        <v>904304</v>
      </c>
      <c r="J4331" s="115">
        <v>941482</v>
      </c>
      <c r="K4331" s="115">
        <v>982628</v>
      </c>
      <c r="L4331" s="2">
        <v>1015060</v>
      </c>
      <c r="M4331" s="2">
        <v>1022860</v>
      </c>
      <c r="N4331" s="2">
        <v>1047670</v>
      </c>
      <c r="O4331" s="2">
        <v>1053460</v>
      </c>
      <c r="P4331" s="2">
        <v>1070160</v>
      </c>
      <c r="Q4331" s="2">
        <v>1071660</v>
      </c>
      <c r="R4331" s="2">
        <v>1088630</v>
      </c>
      <c r="S4331" s="2">
        <v>1109010</v>
      </c>
      <c r="T4331" s="2">
        <v>1095750</v>
      </c>
      <c r="U4331" s="2">
        <v>1073590</v>
      </c>
      <c r="V4331" s="2">
        <v>1087150</v>
      </c>
      <c r="W4331" s="2">
        <v>1046610</v>
      </c>
      <c r="X4331" s="2">
        <v>1045370</v>
      </c>
      <c r="Y4331" s="2">
        <v>1046470</v>
      </c>
      <c r="Z4331" s="2">
        <v>1036820</v>
      </c>
      <c r="AA4331" s="2">
        <v>1029370</v>
      </c>
      <c r="AB4331" s="115">
        <v>999482</v>
      </c>
      <c r="AC4331" s="115">
        <v>987811</v>
      </c>
      <c r="AD4331" s="115">
        <v>990940</v>
      </c>
      <c r="AE4331" s="115">
        <v>977791</v>
      </c>
      <c r="AF4331" s="115">
        <v>951150</v>
      </c>
      <c r="AG4331" s="115">
        <v>949476</v>
      </c>
    </row>
    <row r="4332" spans="1:33">
      <c r="A4332" s="115" t="s">
        <v>6051</v>
      </c>
      <c r="B4332" s="115" t="s">
        <v>19</v>
      </c>
      <c r="C4332" s="115">
        <v>338031</v>
      </c>
      <c r="D4332" s="115">
        <v>661682</v>
      </c>
      <c r="E4332" s="115">
        <v>508945</v>
      </c>
      <c r="F4332" s="115">
        <v>339856</v>
      </c>
      <c r="G4332" s="115">
        <v>239686</v>
      </c>
      <c r="H4332" s="115">
        <v>207915</v>
      </c>
      <c r="I4332" s="115">
        <v>180861</v>
      </c>
      <c r="J4332" s="115">
        <v>188296</v>
      </c>
      <c r="K4332" s="115">
        <v>196526</v>
      </c>
      <c r="L4332" s="115">
        <v>203012</v>
      </c>
      <c r="M4332" s="115">
        <v>204573</v>
      </c>
      <c r="N4332" s="115">
        <v>209534</v>
      </c>
      <c r="O4332" s="115">
        <v>210691</v>
      </c>
      <c r="P4332" s="115">
        <v>214033</v>
      </c>
      <c r="Q4332" s="115">
        <v>214332</v>
      </c>
      <c r="R4332" s="115">
        <v>217727</v>
      </c>
      <c r="S4332" s="115">
        <v>221801</v>
      </c>
      <c r="T4332" s="115">
        <v>219150</v>
      </c>
      <c r="U4332" s="115">
        <v>214717</v>
      </c>
      <c r="V4332" s="115">
        <v>217429</v>
      </c>
      <c r="W4332" s="115">
        <v>209323</v>
      </c>
      <c r="X4332" s="115">
        <v>209074</v>
      </c>
      <c r="Y4332" s="115">
        <v>209295</v>
      </c>
      <c r="Z4332" s="115">
        <v>207364</v>
      </c>
      <c r="AA4332" s="115">
        <v>205873</v>
      </c>
      <c r="AB4332" s="115">
        <v>199896</v>
      </c>
      <c r="AC4332" s="115">
        <v>197562</v>
      </c>
      <c r="AD4332" s="115">
        <v>198188</v>
      </c>
      <c r="AE4332" s="115">
        <v>195558</v>
      </c>
      <c r="AF4332" s="115">
        <v>190230</v>
      </c>
      <c r="AG4332" s="115">
        <v>189895</v>
      </c>
    </row>
    <row r="4333" spans="1:33">
      <c r="A4333" s="115" t="s">
        <v>6052</v>
      </c>
      <c r="B4333" s="115" t="s">
        <v>19</v>
      </c>
      <c r="C4333" s="115">
        <v>0</v>
      </c>
      <c r="D4333" s="115">
        <v>0</v>
      </c>
      <c r="E4333" s="115">
        <v>0</v>
      </c>
      <c r="F4333" s="115">
        <v>0</v>
      </c>
      <c r="G4333" s="115">
        <v>0</v>
      </c>
      <c r="H4333" s="115">
        <v>0</v>
      </c>
      <c r="I4333" s="115">
        <v>0</v>
      </c>
      <c r="J4333" s="115">
        <v>0</v>
      </c>
      <c r="K4333" s="115">
        <v>0</v>
      </c>
      <c r="L4333" s="115">
        <v>0</v>
      </c>
      <c r="M4333" s="115">
        <v>0</v>
      </c>
      <c r="N4333" s="115">
        <v>0</v>
      </c>
      <c r="O4333" s="115">
        <v>0</v>
      </c>
      <c r="P4333" s="115">
        <v>0</v>
      </c>
      <c r="Q4333" s="115">
        <v>0</v>
      </c>
      <c r="R4333" s="115">
        <v>0</v>
      </c>
      <c r="S4333" s="115">
        <v>0</v>
      </c>
      <c r="T4333" s="115">
        <v>0</v>
      </c>
      <c r="U4333" s="115">
        <v>0</v>
      </c>
      <c r="V4333" s="115">
        <v>0</v>
      </c>
      <c r="W4333" s="115">
        <v>0</v>
      </c>
      <c r="X4333" s="115">
        <v>0</v>
      </c>
      <c r="Y4333" s="115">
        <v>0</v>
      </c>
      <c r="Z4333" s="115">
        <v>0</v>
      </c>
      <c r="AA4333" s="115">
        <v>0</v>
      </c>
      <c r="AB4333" s="115">
        <v>0</v>
      </c>
      <c r="AC4333" s="115">
        <v>0</v>
      </c>
      <c r="AD4333" s="115">
        <v>0</v>
      </c>
      <c r="AE4333" s="115">
        <v>0</v>
      </c>
      <c r="AF4333" s="115">
        <v>0</v>
      </c>
      <c r="AG4333" s="115">
        <v>0</v>
      </c>
    </row>
    <row r="4334" spans="1:33">
      <c r="A4334" s="115" t="s">
        <v>6053</v>
      </c>
      <c r="B4334" s="115" t="s">
        <v>19</v>
      </c>
      <c r="C4334" s="2">
        <v>3391400000000</v>
      </c>
      <c r="D4334" s="2">
        <v>4190010000000</v>
      </c>
      <c r="E4334" s="2">
        <v>2750260000000</v>
      </c>
      <c r="F4334" s="2">
        <v>2481390000000</v>
      </c>
      <c r="G4334" s="2">
        <v>2183850000000</v>
      </c>
      <c r="H4334" s="2">
        <v>2067890000000</v>
      </c>
      <c r="I4334" s="2">
        <v>1927070000000</v>
      </c>
      <c r="J4334" s="2">
        <v>1978820000000</v>
      </c>
      <c r="K4334" s="2">
        <v>2044010000000</v>
      </c>
      <c r="L4334" s="2">
        <v>2103290000000</v>
      </c>
      <c r="M4334" s="2">
        <v>2136080000000</v>
      </c>
      <c r="N4334" s="2">
        <v>2187900000000</v>
      </c>
      <c r="O4334" s="2">
        <v>2198620000000</v>
      </c>
      <c r="P4334" s="2">
        <v>2212630000000</v>
      </c>
      <c r="Q4334" s="2">
        <v>2204900000000</v>
      </c>
      <c r="R4334" s="2">
        <v>2223000000000</v>
      </c>
      <c r="S4334" s="2">
        <v>2250450000000</v>
      </c>
      <c r="T4334" s="2">
        <v>2231530000000</v>
      </c>
      <c r="U4334" s="2">
        <v>2202220000000</v>
      </c>
      <c r="V4334" s="2">
        <v>2214220000000</v>
      </c>
      <c r="W4334" s="2">
        <v>2162430000000</v>
      </c>
      <c r="X4334" s="2">
        <v>2165590000000</v>
      </c>
      <c r="Y4334" s="2">
        <v>2175010000000</v>
      </c>
      <c r="Z4334" s="2">
        <v>2175040000000</v>
      </c>
      <c r="AA4334" s="2">
        <v>2174920000000</v>
      </c>
      <c r="AB4334" s="2">
        <v>2144760000000</v>
      </c>
      <c r="AC4334" s="2">
        <v>2131730000000</v>
      </c>
      <c r="AD4334" s="2">
        <v>2136370000000</v>
      </c>
      <c r="AE4334" s="2">
        <v>2126280000000</v>
      </c>
      <c r="AF4334" s="2">
        <v>2099260000000</v>
      </c>
      <c r="AG4334" s="2">
        <v>2110530000000</v>
      </c>
    </row>
    <row r="4335" spans="1:33">
      <c r="A4335" s="115" t="s">
        <v>6054</v>
      </c>
      <c r="B4335" s="115" t="s">
        <v>19</v>
      </c>
      <c r="C4335" s="2">
        <v>96413400</v>
      </c>
      <c r="D4335" s="2">
        <v>119117000</v>
      </c>
      <c r="E4335" s="2">
        <v>78186400</v>
      </c>
      <c r="F4335" s="2">
        <v>70542800</v>
      </c>
      <c r="G4335" s="2">
        <v>62084100</v>
      </c>
      <c r="H4335" s="2">
        <v>58787500</v>
      </c>
      <c r="I4335" s="2">
        <v>54784100</v>
      </c>
      <c r="J4335" s="2">
        <v>56255300</v>
      </c>
      <c r="K4335" s="2">
        <v>58108600</v>
      </c>
      <c r="L4335" s="2">
        <v>59794100</v>
      </c>
      <c r="M4335" s="2">
        <v>60726200</v>
      </c>
      <c r="N4335" s="2">
        <v>62199300</v>
      </c>
      <c r="O4335" s="2">
        <v>62504100</v>
      </c>
      <c r="P4335" s="2">
        <v>62902300</v>
      </c>
      <c r="Q4335" s="2">
        <v>62682700</v>
      </c>
      <c r="R4335" s="2">
        <v>63197200</v>
      </c>
      <c r="S4335" s="2">
        <v>63977600</v>
      </c>
      <c r="T4335" s="2">
        <v>63439600</v>
      </c>
      <c r="U4335" s="2">
        <v>62606500</v>
      </c>
      <c r="V4335" s="2">
        <v>62947700</v>
      </c>
      <c r="W4335" s="2">
        <v>61475100</v>
      </c>
      <c r="X4335" s="2">
        <v>61565000</v>
      </c>
      <c r="Y4335" s="2">
        <v>61832900</v>
      </c>
      <c r="Z4335" s="2">
        <v>61833800</v>
      </c>
      <c r="AA4335" s="2">
        <v>61830400</v>
      </c>
      <c r="AB4335" s="2">
        <v>60972900</v>
      </c>
      <c r="AC4335" s="2">
        <v>60602500</v>
      </c>
      <c r="AD4335" s="2">
        <v>60734200</v>
      </c>
      <c r="AE4335" s="2">
        <v>60447500</v>
      </c>
      <c r="AF4335" s="2">
        <v>59679300</v>
      </c>
      <c r="AG4335" s="2">
        <v>59999800</v>
      </c>
    </row>
    <row r="4336" spans="1:33">
      <c r="A4336" s="115" t="s">
        <v>6055</v>
      </c>
      <c r="B4336" s="115" t="s">
        <v>19</v>
      </c>
      <c r="C4336" s="2">
        <v>445263000</v>
      </c>
      <c r="D4336" s="2">
        <v>550113000</v>
      </c>
      <c r="E4336" s="2">
        <v>361086000</v>
      </c>
      <c r="F4336" s="2">
        <v>325785000</v>
      </c>
      <c r="G4336" s="2">
        <v>286721000</v>
      </c>
      <c r="H4336" s="2">
        <v>271496000</v>
      </c>
      <c r="I4336" s="2">
        <v>253008000</v>
      </c>
      <c r="J4336" s="2">
        <v>259802000</v>
      </c>
      <c r="K4336" s="2">
        <v>268361000</v>
      </c>
      <c r="L4336" s="2">
        <v>276145000</v>
      </c>
      <c r="M4336" s="2">
        <v>280450000</v>
      </c>
      <c r="N4336" s="2">
        <v>287253000</v>
      </c>
      <c r="O4336" s="2">
        <v>288661000</v>
      </c>
      <c r="P4336" s="2">
        <v>290500000</v>
      </c>
      <c r="Q4336" s="2">
        <v>289485000</v>
      </c>
      <c r="R4336" s="2">
        <v>291862000</v>
      </c>
      <c r="S4336" s="2">
        <v>295466000</v>
      </c>
      <c r="T4336" s="2">
        <v>292981000</v>
      </c>
      <c r="U4336" s="2">
        <v>289133000</v>
      </c>
      <c r="V4336" s="2">
        <v>290709000</v>
      </c>
      <c r="W4336" s="2">
        <v>283908000</v>
      </c>
      <c r="X4336" s="2">
        <v>284323000</v>
      </c>
      <c r="Y4336" s="2">
        <v>285561000</v>
      </c>
      <c r="Z4336" s="2">
        <v>285565000</v>
      </c>
      <c r="AA4336" s="2">
        <v>285549000</v>
      </c>
      <c r="AB4336" s="2">
        <v>281589000</v>
      </c>
      <c r="AC4336" s="2">
        <v>279879000</v>
      </c>
      <c r="AD4336" s="2">
        <v>280487000</v>
      </c>
      <c r="AE4336" s="2">
        <v>279163000</v>
      </c>
      <c r="AF4336" s="2">
        <v>275615000</v>
      </c>
      <c r="AG4336" s="2">
        <v>277095000</v>
      </c>
    </row>
    <row r="4337" spans="1:33">
      <c r="A4337" s="115" t="s">
        <v>6056</v>
      </c>
      <c r="B4337" s="115" t="s">
        <v>19</v>
      </c>
      <c r="C4337" s="2">
        <v>1523920000</v>
      </c>
      <c r="D4337" s="2">
        <v>1882770000</v>
      </c>
      <c r="E4337" s="2">
        <v>1235820000</v>
      </c>
      <c r="F4337" s="2">
        <v>1115010000</v>
      </c>
      <c r="G4337" s="2">
        <v>981307000</v>
      </c>
      <c r="H4337" s="2">
        <v>929200000</v>
      </c>
      <c r="I4337" s="2">
        <v>865923000</v>
      </c>
      <c r="J4337" s="2">
        <v>889176000</v>
      </c>
      <c r="K4337" s="2">
        <v>918470000</v>
      </c>
      <c r="L4337" s="2">
        <v>945110000</v>
      </c>
      <c r="M4337" s="2">
        <v>959844000</v>
      </c>
      <c r="N4337" s="2">
        <v>983127000</v>
      </c>
      <c r="O4337" s="2">
        <v>987946000</v>
      </c>
      <c r="P4337" s="2">
        <v>994240000</v>
      </c>
      <c r="Q4337" s="2">
        <v>990768000</v>
      </c>
      <c r="R4337" s="2">
        <v>998901000</v>
      </c>
      <c r="S4337" s="2">
        <v>1011240000</v>
      </c>
      <c r="T4337" s="2">
        <v>1002730000</v>
      </c>
      <c r="U4337" s="2">
        <v>989563000</v>
      </c>
      <c r="V4337" s="2">
        <v>994956000</v>
      </c>
      <c r="W4337" s="2">
        <v>971681000</v>
      </c>
      <c r="X4337" s="2">
        <v>973101000</v>
      </c>
      <c r="Y4337" s="2">
        <v>977337000</v>
      </c>
      <c r="Z4337" s="2">
        <v>977351000</v>
      </c>
      <c r="AA4337" s="2">
        <v>977297000</v>
      </c>
      <c r="AB4337" s="2">
        <v>963744000</v>
      </c>
      <c r="AC4337" s="2">
        <v>957889000</v>
      </c>
      <c r="AD4337" s="2">
        <v>959971000</v>
      </c>
      <c r="AE4337" s="2">
        <v>955439000</v>
      </c>
      <c r="AF4337" s="2">
        <v>943296000</v>
      </c>
      <c r="AG4337" s="2">
        <v>948362000</v>
      </c>
    </row>
    <row r="4338" spans="1:33">
      <c r="A4338" s="115" t="s">
        <v>6057</v>
      </c>
      <c r="B4338" s="115" t="s">
        <v>19</v>
      </c>
      <c r="C4338" s="2">
        <v>120302000</v>
      </c>
      <c r="D4338" s="2">
        <v>148631000</v>
      </c>
      <c r="E4338" s="2">
        <v>97559100</v>
      </c>
      <c r="F4338" s="2">
        <v>88021500</v>
      </c>
      <c r="G4338" s="2">
        <v>77467000</v>
      </c>
      <c r="H4338" s="2">
        <v>73353600</v>
      </c>
      <c r="I4338" s="2">
        <v>68358300</v>
      </c>
      <c r="J4338" s="2">
        <v>70194000</v>
      </c>
      <c r="K4338" s="2">
        <v>72506500</v>
      </c>
      <c r="L4338" s="2">
        <v>74609600</v>
      </c>
      <c r="M4338" s="2">
        <v>75772700</v>
      </c>
      <c r="N4338" s="2">
        <v>77610700</v>
      </c>
      <c r="O4338" s="2">
        <v>77991100</v>
      </c>
      <c r="P4338" s="2">
        <v>78488000</v>
      </c>
      <c r="Q4338" s="2">
        <v>78213900</v>
      </c>
      <c r="R4338" s="2">
        <v>78855900</v>
      </c>
      <c r="S4338" s="2">
        <v>79829700</v>
      </c>
      <c r="T4338" s="2">
        <v>79158300</v>
      </c>
      <c r="U4338" s="2">
        <v>78118800</v>
      </c>
      <c r="V4338" s="2">
        <v>78544500</v>
      </c>
      <c r="W4338" s="2">
        <v>76707100</v>
      </c>
      <c r="X4338" s="2">
        <v>76819200</v>
      </c>
      <c r="Y4338" s="2">
        <v>77153600</v>
      </c>
      <c r="Z4338" s="2">
        <v>77154700</v>
      </c>
      <c r="AA4338" s="2">
        <v>77150400</v>
      </c>
      <c r="AB4338" s="2">
        <v>76080500</v>
      </c>
      <c r="AC4338" s="2">
        <v>75618300</v>
      </c>
      <c r="AD4338" s="2">
        <v>75782700</v>
      </c>
      <c r="AE4338" s="2">
        <v>75424900</v>
      </c>
      <c r="AF4338" s="2">
        <v>74466300</v>
      </c>
      <c r="AG4338" s="2">
        <v>74866200</v>
      </c>
    </row>
    <row r="4339" spans="1:33">
      <c r="A4339" s="115" t="s">
        <v>6058</v>
      </c>
      <c r="B4339" s="115" t="s">
        <v>19</v>
      </c>
      <c r="C4339" s="2">
        <v>106980000</v>
      </c>
      <c r="D4339" s="2">
        <v>132172000</v>
      </c>
      <c r="E4339" s="2">
        <v>86755800</v>
      </c>
      <c r="F4339" s="2">
        <v>78274400</v>
      </c>
      <c r="G4339" s="2">
        <v>68888600</v>
      </c>
      <c r="H4339" s="2">
        <v>65230700</v>
      </c>
      <c r="I4339" s="2">
        <v>60788600</v>
      </c>
      <c r="J4339" s="2">
        <v>62421000</v>
      </c>
      <c r="K4339" s="2">
        <v>64477400</v>
      </c>
      <c r="L4339" s="2">
        <v>66347600</v>
      </c>
      <c r="M4339" s="2">
        <v>67382000</v>
      </c>
      <c r="N4339" s="2">
        <v>69016400</v>
      </c>
      <c r="O4339" s="2">
        <v>69354700</v>
      </c>
      <c r="P4339" s="2">
        <v>69796600</v>
      </c>
      <c r="Q4339" s="2">
        <v>69552800</v>
      </c>
      <c r="R4339" s="2">
        <v>70123700</v>
      </c>
      <c r="S4339" s="2">
        <v>70989700</v>
      </c>
      <c r="T4339" s="2">
        <v>70392700</v>
      </c>
      <c r="U4339" s="2">
        <v>69468200</v>
      </c>
      <c r="V4339" s="2">
        <v>69846900</v>
      </c>
      <c r="W4339" s="2">
        <v>68212900</v>
      </c>
      <c r="X4339" s="2">
        <v>68312600</v>
      </c>
      <c r="Y4339" s="2">
        <v>68609900</v>
      </c>
      <c r="Z4339" s="2">
        <v>68610900</v>
      </c>
      <c r="AA4339" s="2">
        <v>68607100</v>
      </c>
      <c r="AB4339" s="2">
        <v>67655700</v>
      </c>
      <c r="AC4339" s="2">
        <v>67244600</v>
      </c>
      <c r="AD4339" s="2">
        <v>67390800</v>
      </c>
      <c r="AE4339" s="2">
        <v>67072700</v>
      </c>
      <c r="AF4339" s="2">
        <v>66220300</v>
      </c>
      <c r="AG4339" s="2">
        <v>66575900</v>
      </c>
    </row>
    <row r="4340" spans="1:33">
      <c r="A4340" s="115" t="s">
        <v>6059</v>
      </c>
      <c r="B4340" s="115" t="s">
        <v>19</v>
      </c>
      <c r="C4340" s="2">
        <v>323967000</v>
      </c>
      <c r="D4340" s="2">
        <v>400254000</v>
      </c>
      <c r="E4340" s="2">
        <v>262721000</v>
      </c>
      <c r="F4340" s="2">
        <v>237037000</v>
      </c>
      <c r="G4340" s="2">
        <v>208614000</v>
      </c>
      <c r="H4340" s="2">
        <v>197537000</v>
      </c>
      <c r="I4340" s="2">
        <v>184085000</v>
      </c>
      <c r="J4340" s="2">
        <v>189028000</v>
      </c>
      <c r="K4340" s="2">
        <v>195256000</v>
      </c>
      <c r="L4340" s="2">
        <v>200919000</v>
      </c>
      <c r="M4340" s="2">
        <v>204052000</v>
      </c>
      <c r="N4340" s="2">
        <v>209001000</v>
      </c>
      <c r="O4340" s="2">
        <v>210026000</v>
      </c>
      <c r="P4340" s="2">
        <v>211364000</v>
      </c>
      <c r="Q4340" s="2">
        <v>210625000</v>
      </c>
      <c r="R4340" s="2">
        <v>212354000</v>
      </c>
      <c r="S4340" s="2">
        <v>214977000</v>
      </c>
      <c r="T4340" s="2">
        <v>213169000</v>
      </c>
      <c r="U4340" s="2">
        <v>210369000</v>
      </c>
      <c r="V4340" s="2">
        <v>211516000</v>
      </c>
      <c r="W4340" s="2">
        <v>206568000</v>
      </c>
      <c r="X4340" s="2">
        <v>206870000</v>
      </c>
      <c r="Y4340" s="2">
        <v>207770000</v>
      </c>
      <c r="Z4340" s="2">
        <v>207773000</v>
      </c>
      <c r="AA4340" s="2">
        <v>207762000</v>
      </c>
      <c r="AB4340" s="2">
        <v>204880000</v>
      </c>
      <c r="AC4340" s="2">
        <v>203636000</v>
      </c>
      <c r="AD4340" s="2">
        <v>204078000</v>
      </c>
      <c r="AE4340" s="2">
        <v>203115000</v>
      </c>
      <c r="AF4340" s="2">
        <v>200534000</v>
      </c>
      <c r="AG4340" s="2">
        <v>201611000</v>
      </c>
    </row>
    <row r="4341" spans="1:33">
      <c r="A4341" s="115" t="s">
        <v>6060</v>
      </c>
      <c r="B4341" s="115" t="s">
        <v>19</v>
      </c>
      <c r="C4341" s="2">
        <v>25017800</v>
      </c>
      <c r="D4341" s="2">
        <v>30909000</v>
      </c>
      <c r="E4341" s="2">
        <v>20288200</v>
      </c>
      <c r="F4341" s="2">
        <v>18304800</v>
      </c>
      <c r="G4341" s="2">
        <v>16109900</v>
      </c>
      <c r="H4341" s="2">
        <v>15254500</v>
      </c>
      <c r="I4341" s="2">
        <v>14215700</v>
      </c>
      <c r="J4341" s="2">
        <v>14597400</v>
      </c>
      <c r="K4341" s="2">
        <v>15078300</v>
      </c>
      <c r="L4341" s="2">
        <v>15515600</v>
      </c>
      <c r="M4341" s="2">
        <v>15757500</v>
      </c>
      <c r="N4341" s="2">
        <v>16139800</v>
      </c>
      <c r="O4341" s="2">
        <v>16218900</v>
      </c>
      <c r="P4341" s="2">
        <v>16322200</v>
      </c>
      <c r="Q4341" s="2">
        <v>16265200</v>
      </c>
      <c r="R4341" s="2">
        <v>16398700</v>
      </c>
      <c r="S4341" s="2">
        <v>16601200</v>
      </c>
      <c r="T4341" s="2">
        <v>16461600</v>
      </c>
      <c r="U4341" s="2">
        <v>16245400</v>
      </c>
      <c r="V4341" s="2">
        <v>16334000</v>
      </c>
      <c r="W4341" s="2">
        <v>15951800</v>
      </c>
      <c r="X4341" s="2">
        <v>15975200</v>
      </c>
      <c r="Y4341" s="2">
        <v>16044700</v>
      </c>
      <c r="Z4341" s="2">
        <v>16044900</v>
      </c>
      <c r="AA4341" s="2">
        <v>16044000</v>
      </c>
      <c r="AB4341" s="2">
        <v>15821500</v>
      </c>
      <c r="AC4341" s="2">
        <v>15725400</v>
      </c>
      <c r="AD4341" s="2">
        <v>15759600</v>
      </c>
      <c r="AE4341" s="2">
        <v>15685200</v>
      </c>
      <c r="AF4341" s="2">
        <v>15485900</v>
      </c>
      <c r="AG4341" s="2">
        <v>15569000</v>
      </c>
    </row>
    <row r="4342" spans="1:33">
      <c r="A4342" s="115" t="s">
        <v>6061</v>
      </c>
      <c r="B4342" s="115" t="s">
        <v>19</v>
      </c>
      <c r="C4342" s="2">
        <v>21360000</v>
      </c>
      <c r="D4342" s="2">
        <v>26389800</v>
      </c>
      <c r="E4342" s="2">
        <v>17321900</v>
      </c>
      <c r="F4342" s="2">
        <v>15628400</v>
      </c>
      <c r="G4342" s="2">
        <v>13754500</v>
      </c>
      <c r="H4342" s="2">
        <v>13024100</v>
      </c>
      <c r="I4342" s="2">
        <v>12137200</v>
      </c>
      <c r="J4342" s="2">
        <v>12463100</v>
      </c>
      <c r="K4342" s="2">
        <v>12873700</v>
      </c>
      <c r="L4342" s="2">
        <v>13247100</v>
      </c>
      <c r="M4342" s="2">
        <v>13453600</v>
      </c>
      <c r="N4342" s="2">
        <v>13780000</v>
      </c>
      <c r="O4342" s="2">
        <v>13847500</v>
      </c>
      <c r="P4342" s="2">
        <v>13935700</v>
      </c>
      <c r="Q4342" s="2">
        <v>13887100</v>
      </c>
      <c r="R4342" s="2">
        <v>14001100</v>
      </c>
      <c r="S4342" s="2">
        <v>14174000</v>
      </c>
      <c r="T4342" s="2">
        <v>14054800</v>
      </c>
      <c r="U4342" s="2">
        <v>13870200</v>
      </c>
      <c r="V4342" s="2">
        <v>13945800</v>
      </c>
      <c r="W4342" s="2">
        <v>13619500</v>
      </c>
      <c r="X4342" s="2">
        <v>13639500</v>
      </c>
      <c r="Y4342" s="2">
        <v>13698800</v>
      </c>
      <c r="Z4342" s="2">
        <v>13699000</v>
      </c>
      <c r="AA4342" s="2">
        <v>13698300</v>
      </c>
      <c r="AB4342" s="2">
        <v>13508300</v>
      </c>
      <c r="AC4342" s="2">
        <v>13426200</v>
      </c>
      <c r="AD4342" s="2">
        <v>13455400</v>
      </c>
      <c r="AE4342" s="2">
        <v>13391900</v>
      </c>
      <c r="AF4342" s="2">
        <v>13221700</v>
      </c>
      <c r="AG4342" s="2">
        <v>13292700</v>
      </c>
    </row>
    <row r="4343" spans="1:33">
      <c r="A4343" s="115" t="s">
        <v>6062</v>
      </c>
      <c r="B4343" s="115" t="s">
        <v>19</v>
      </c>
      <c r="C4343" s="2">
        <v>135476000</v>
      </c>
      <c r="D4343" s="2">
        <v>167377000</v>
      </c>
      <c r="E4343" s="2">
        <v>109864000</v>
      </c>
      <c r="F4343" s="2">
        <v>99123400</v>
      </c>
      <c r="G4343" s="2">
        <v>87237600</v>
      </c>
      <c r="H4343" s="2">
        <v>82605400</v>
      </c>
      <c r="I4343" s="2">
        <v>76980100</v>
      </c>
      <c r="J4343" s="2">
        <v>79047200</v>
      </c>
      <c r="K4343" s="2">
        <v>81651400</v>
      </c>
      <c r="L4343" s="2">
        <v>84019800</v>
      </c>
      <c r="M4343" s="2">
        <v>85329600</v>
      </c>
      <c r="N4343" s="2">
        <v>87399400</v>
      </c>
      <c r="O4343" s="2">
        <v>87827800</v>
      </c>
      <c r="P4343" s="2">
        <v>88387400</v>
      </c>
      <c r="Q4343" s="2">
        <v>88078700</v>
      </c>
      <c r="R4343" s="2">
        <v>88801700</v>
      </c>
      <c r="S4343" s="2">
        <v>89898300</v>
      </c>
      <c r="T4343" s="2">
        <v>89142300</v>
      </c>
      <c r="U4343" s="2">
        <v>87971600</v>
      </c>
      <c r="V4343" s="2">
        <v>88451100</v>
      </c>
      <c r="W4343" s="2">
        <v>86381800</v>
      </c>
      <c r="X4343" s="2">
        <v>86508200</v>
      </c>
      <c r="Y4343" s="2">
        <v>86884700</v>
      </c>
      <c r="Z4343" s="2">
        <v>86885900</v>
      </c>
      <c r="AA4343" s="2">
        <v>86881100</v>
      </c>
      <c r="AB4343" s="2">
        <v>85676300</v>
      </c>
      <c r="AC4343" s="2">
        <v>85155700</v>
      </c>
      <c r="AD4343" s="2">
        <v>85340900</v>
      </c>
      <c r="AE4343" s="2">
        <v>84937900</v>
      </c>
      <c r="AF4343" s="2">
        <v>83858500</v>
      </c>
      <c r="AG4343" s="2">
        <v>84308800</v>
      </c>
    </row>
    <row r="4344" spans="1:33">
      <c r="A4344" s="115" t="s">
        <v>6063</v>
      </c>
      <c r="B4344" s="115" t="s">
        <v>19</v>
      </c>
      <c r="C4344" s="2">
        <v>27095100</v>
      </c>
      <c r="D4344" s="2">
        <v>33475400</v>
      </c>
      <c r="E4344" s="2">
        <v>21972800</v>
      </c>
      <c r="F4344" s="2">
        <v>19824700</v>
      </c>
      <c r="G4344" s="2">
        <v>17447500</v>
      </c>
      <c r="H4344" s="2">
        <v>16521100</v>
      </c>
      <c r="I4344" s="2">
        <v>15396000</v>
      </c>
      <c r="J4344" s="2">
        <v>15809400</v>
      </c>
      <c r="K4344" s="2">
        <v>16330300</v>
      </c>
      <c r="L4344" s="2">
        <v>16804000</v>
      </c>
      <c r="M4344" s="2">
        <v>17065900</v>
      </c>
      <c r="N4344" s="2">
        <v>17479900</v>
      </c>
      <c r="O4344" s="2">
        <v>17565600</v>
      </c>
      <c r="P4344" s="2">
        <v>17677500</v>
      </c>
      <c r="Q4344" s="2">
        <v>17615700</v>
      </c>
      <c r="R4344" s="2">
        <v>17760300</v>
      </c>
      <c r="S4344" s="2">
        <v>17979700</v>
      </c>
      <c r="T4344" s="2">
        <v>17828500</v>
      </c>
      <c r="U4344" s="2">
        <v>17594300</v>
      </c>
      <c r="V4344" s="2">
        <v>17690200</v>
      </c>
      <c r="W4344" s="2">
        <v>17276400</v>
      </c>
      <c r="X4344" s="2">
        <v>17301600</v>
      </c>
      <c r="Y4344" s="2">
        <v>17376900</v>
      </c>
      <c r="Z4344" s="2">
        <v>17377200</v>
      </c>
      <c r="AA4344" s="2">
        <v>17376200</v>
      </c>
      <c r="AB4344" s="2">
        <v>17135300</v>
      </c>
      <c r="AC4344" s="2">
        <v>17031100</v>
      </c>
      <c r="AD4344" s="2">
        <v>17068200</v>
      </c>
      <c r="AE4344" s="2">
        <v>16987600</v>
      </c>
      <c r="AF4344" s="2">
        <v>16771700</v>
      </c>
      <c r="AG4344" s="2">
        <v>16861800</v>
      </c>
    </row>
    <row r="4345" spans="1:33">
      <c r="A4345" s="115" t="s">
        <v>6064</v>
      </c>
      <c r="B4345" s="115" t="s">
        <v>19</v>
      </c>
      <c r="C4345" s="115">
        <v>0</v>
      </c>
      <c r="D4345" s="115">
        <v>0</v>
      </c>
      <c r="E4345" s="115">
        <v>0</v>
      </c>
      <c r="F4345" s="115">
        <v>0</v>
      </c>
      <c r="G4345" s="115">
        <v>0</v>
      </c>
      <c r="H4345" s="115">
        <v>0</v>
      </c>
      <c r="I4345" s="115">
        <v>0</v>
      </c>
      <c r="J4345" s="115">
        <v>0</v>
      </c>
      <c r="K4345" s="115">
        <v>0</v>
      </c>
      <c r="L4345" s="115">
        <v>0</v>
      </c>
      <c r="M4345" s="115">
        <v>0</v>
      </c>
      <c r="N4345" s="115">
        <v>0</v>
      </c>
      <c r="O4345" s="115">
        <v>0</v>
      </c>
      <c r="P4345" s="115">
        <v>0</v>
      </c>
      <c r="Q4345" s="115">
        <v>0</v>
      </c>
      <c r="R4345" s="115">
        <v>0</v>
      </c>
      <c r="S4345" s="115">
        <v>0</v>
      </c>
      <c r="T4345" s="115">
        <v>0</v>
      </c>
      <c r="U4345" s="115">
        <v>0</v>
      </c>
      <c r="V4345" s="115">
        <v>0</v>
      </c>
      <c r="W4345" s="115">
        <v>0</v>
      </c>
      <c r="X4345" s="115">
        <v>0</v>
      </c>
      <c r="Y4345" s="115">
        <v>0</v>
      </c>
      <c r="Z4345" s="115">
        <v>0</v>
      </c>
      <c r="AA4345" s="115">
        <v>0</v>
      </c>
      <c r="AB4345" s="115">
        <v>0</v>
      </c>
      <c r="AC4345" s="115">
        <v>0</v>
      </c>
      <c r="AD4345" s="115">
        <v>0</v>
      </c>
      <c r="AE4345" s="115">
        <v>0</v>
      </c>
      <c r="AF4345" s="115">
        <v>0</v>
      </c>
      <c r="AG4345" s="115">
        <v>0</v>
      </c>
    </row>
    <row r="4346" spans="1:33">
      <c r="A4346" s="115" t="s">
        <v>6065</v>
      </c>
      <c r="B4346" s="115" t="s">
        <v>19</v>
      </c>
      <c r="C4346" s="115">
        <v>0</v>
      </c>
      <c r="D4346" s="115">
        <v>0</v>
      </c>
      <c r="E4346" s="115">
        <v>0</v>
      </c>
      <c r="F4346" s="115">
        <v>0</v>
      </c>
      <c r="G4346" s="115">
        <v>0</v>
      </c>
      <c r="H4346" s="115">
        <v>0</v>
      </c>
      <c r="I4346" s="115">
        <v>0</v>
      </c>
      <c r="J4346" s="115">
        <v>0</v>
      </c>
      <c r="K4346" s="115">
        <v>0</v>
      </c>
      <c r="L4346" s="115">
        <v>0</v>
      </c>
      <c r="M4346" s="115">
        <v>0</v>
      </c>
      <c r="N4346" s="115">
        <v>0</v>
      </c>
      <c r="O4346" s="115">
        <v>0</v>
      </c>
      <c r="P4346" s="115">
        <v>0</v>
      </c>
      <c r="Q4346" s="115">
        <v>0</v>
      </c>
      <c r="R4346" s="115">
        <v>0</v>
      </c>
      <c r="S4346" s="115">
        <v>0</v>
      </c>
      <c r="T4346" s="115">
        <v>0</v>
      </c>
      <c r="U4346" s="115">
        <v>0</v>
      </c>
      <c r="V4346" s="115">
        <v>0</v>
      </c>
      <c r="W4346" s="115">
        <v>0</v>
      </c>
      <c r="X4346" s="115">
        <v>0</v>
      </c>
      <c r="Y4346" s="115">
        <v>0</v>
      </c>
      <c r="Z4346" s="115">
        <v>0</v>
      </c>
      <c r="AA4346" s="115">
        <v>0</v>
      </c>
      <c r="AB4346" s="115">
        <v>0</v>
      </c>
      <c r="AC4346" s="115">
        <v>0</v>
      </c>
      <c r="AD4346" s="115">
        <v>0</v>
      </c>
      <c r="AE4346" s="115">
        <v>0</v>
      </c>
      <c r="AF4346" s="115">
        <v>0</v>
      </c>
      <c r="AG4346" s="115">
        <v>0</v>
      </c>
    </row>
    <row r="4347" spans="1:33">
      <c r="A4347" s="115" t="s">
        <v>6066</v>
      </c>
      <c r="B4347" s="115" t="s">
        <v>19</v>
      </c>
      <c r="C4347" s="115">
        <v>0</v>
      </c>
      <c r="D4347" s="115">
        <v>0</v>
      </c>
      <c r="E4347" s="115">
        <v>0</v>
      </c>
      <c r="F4347" s="115">
        <v>0</v>
      </c>
      <c r="G4347" s="115">
        <v>0</v>
      </c>
      <c r="H4347" s="115">
        <v>0</v>
      </c>
      <c r="I4347" s="115">
        <v>0</v>
      </c>
      <c r="J4347" s="115">
        <v>0</v>
      </c>
      <c r="K4347" s="115">
        <v>0</v>
      </c>
      <c r="L4347" s="115">
        <v>0</v>
      </c>
      <c r="M4347" s="115">
        <v>0</v>
      </c>
      <c r="N4347" s="115">
        <v>0</v>
      </c>
      <c r="O4347" s="115">
        <v>0</v>
      </c>
      <c r="P4347" s="115">
        <v>0</v>
      </c>
      <c r="Q4347" s="115">
        <v>0</v>
      </c>
      <c r="R4347" s="115">
        <v>0</v>
      </c>
      <c r="S4347" s="115">
        <v>0</v>
      </c>
      <c r="T4347" s="115">
        <v>0</v>
      </c>
      <c r="U4347" s="115">
        <v>0</v>
      </c>
      <c r="V4347" s="115">
        <v>0</v>
      </c>
      <c r="W4347" s="115">
        <v>0</v>
      </c>
      <c r="X4347" s="115">
        <v>0</v>
      </c>
      <c r="Y4347" s="115">
        <v>0</v>
      </c>
      <c r="Z4347" s="115">
        <v>0</v>
      </c>
      <c r="AA4347" s="115">
        <v>0</v>
      </c>
      <c r="AB4347" s="115">
        <v>0</v>
      </c>
      <c r="AC4347" s="115">
        <v>0</v>
      </c>
      <c r="AD4347" s="115">
        <v>0</v>
      </c>
      <c r="AE4347" s="115">
        <v>0</v>
      </c>
      <c r="AF4347" s="115">
        <v>0</v>
      </c>
      <c r="AG4347" s="115">
        <v>0</v>
      </c>
    </row>
    <row r="4348" spans="1:33">
      <c r="A4348" s="115" t="s">
        <v>6067</v>
      </c>
      <c r="B4348" s="115" t="s">
        <v>19</v>
      </c>
      <c r="C4348" s="115">
        <v>0</v>
      </c>
      <c r="D4348" s="115">
        <v>0</v>
      </c>
      <c r="E4348" s="115">
        <v>0</v>
      </c>
      <c r="F4348" s="115">
        <v>0</v>
      </c>
      <c r="G4348" s="115">
        <v>0</v>
      </c>
      <c r="H4348" s="115">
        <v>0</v>
      </c>
      <c r="I4348" s="115">
        <v>0</v>
      </c>
      <c r="J4348" s="115">
        <v>0</v>
      </c>
      <c r="K4348" s="115">
        <v>0</v>
      </c>
      <c r="L4348" s="115">
        <v>0</v>
      </c>
      <c r="M4348" s="115">
        <v>0</v>
      </c>
      <c r="N4348" s="115">
        <v>0</v>
      </c>
      <c r="O4348" s="115">
        <v>0</v>
      </c>
      <c r="P4348" s="115">
        <v>0</v>
      </c>
      <c r="Q4348" s="115">
        <v>0</v>
      </c>
      <c r="R4348" s="115">
        <v>0</v>
      </c>
      <c r="S4348" s="115">
        <v>0</v>
      </c>
      <c r="T4348" s="115">
        <v>0</v>
      </c>
      <c r="U4348" s="115">
        <v>0</v>
      </c>
      <c r="V4348" s="115">
        <v>0</v>
      </c>
      <c r="W4348" s="115">
        <v>0</v>
      </c>
      <c r="X4348" s="115">
        <v>0</v>
      </c>
      <c r="Y4348" s="115">
        <v>0</v>
      </c>
      <c r="Z4348" s="115">
        <v>0</v>
      </c>
      <c r="AA4348" s="115">
        <v>0</v>
      </c>
      <c r="AB4348" s="115">
        <v>0</v>
      </c>
      <c r="AC4348" s="115">
        <v>0</v>
      </c>
      <c r="AD4348" s="115">
        <v>0</v>
      </c>
      <c r="AE4348" s="115">
        <v>0</v>
      </c>
      <c r="AF4348" s="115">
        <v>0</v>
      </c>
      <c r="AG4348" s="115">
        <v>0</v>
      </c>
    </row>
    <row r="4349" spans="1:33">
      <c r="A4349" s="115" t="s">
        <v>6068</v>
      </c>
      <c r="B4349" s="115" t="s">
        <v>19</v>
      </c>
      <c r="C4349" s="115">
        <v>0</v>
      </c>
      <c r="D4349" s="115">
        <v>0</v>
      </c>
      <c r="E4349" s="115">
        <v>0</v>
      </c>
      <c r="F4349" s="115">
        <v>0</v>
      </c>
      <c r="G4349" s="115">
        <v>0</v>
      </c>
      <c r="H4349" s="115">
        <v>0</v>
      </c>
      <c r="I4349" s="115">
        <v>0</v>
      </c>
      <c r="J4349" s="115">
        <v>0</v>
      </c>
      <c r="K4349" s="115">
        <v>0</v>
      </c>
      <c r="L4349" s="115">
        <v>0</v>
      </c>
      <c r="M4349" s="115">
        <v>0</v>
      </c>
      <c r="N4349" s="115">
        <v>0</v>
      </c>
      <c r="O4349" s="115">
        <v>0</v>
      </c>
      <c r="P4349" s="115">
        <v>0</v>
      </c>
      <c r="Q4349" s="115">
        <v>0</v>
      </c>
      <c r="R4349" s="115">
        <v>0</v>
      </c>
      <c r="S4349" s="115">
        <v>0</v>
      </c>
      <c r="T4349" s="115">
        <v>0</v>
      </c>
      <c r="U4349" s="115">
        <v>0</v>
      </c>
      <c r="V4349" s="115">
        <v>0</v>
      </c>
      <c r="W4349" s="115">
        <v>0</v>
      </c>
      <c r="X4349" s="115">
        <v>0</v>
      </c>
      <c r="Y4349" s="115">
        <v>0</v>
      </c>
      <c r="Z4349" s="115">
        <v>0</v>
      </c>
      <c r="AA4349" s="115">
        <v>0</v>
      </c>
      <c r="AB4349" s="115">
        <v>0</v>
      </c>
      <c r="AC4349" s="115">
        <v>0</v>
      </c>
      <c r="AD4349" s="115">
        <v>0</v>
      </c>
      <c r="AE4349" s="115">
        <v>0</v>
      </c>
      <c r="AF4349" s="115">
        <v>0</v>
      </c>
      <c r="AG4349" s="115">
        <v>0</v>
      </c>
    </row>
    <row r="4350" spans="1:33">
      <c r="A4350" s="115" t="s">
        <v>6069</v>
      </c>
      <c r="B4350" s="115" t="s">
        <v>19</v>
      </c>
      <c r="C4350" s="115">
        <v>0</v>
      </c>
      <c r="D4350" s="115">
        <v>0</v>
      </c>
      <c r="E4350" s="115">
        <v>0</v>
      </c>
      <c r="F4350" s="115">
        <v>0</v>
      </c>
      <c r="G4350" s="115">
        <v>0</v>
      </c>
      <c r="H4350" s="115">
        <v>0</v>
      </c>
      <c r="I4350" s="115">
        <v>0</v>
      </c>
      <c r="J4350" s="115">
        <v>0</v>
      </c>
      <c r="K4350" s="115">
        <v>0</v>
      </c>
      <c r="L4350" s="115">
        <v>0</v>
      </c>
      <c r="M4350" s="115">
        <v>0</v>
      </c>
      <c r="N4350" s="115">
        <v>0</v>
      </c>
      <c r="O4350" s="115">
        <v>0</v>
      </c>
      <c r="P4350" s="115">
        <v>0</v>
      </c>
      <c r="Q4350" s="115">
        <v>0</v>
      </c>
      <c r="R4350" s="115">
        <v>0</v>
      </c>
      <c r="S4350" s="115">
        <v>0</v>
      </c>
      <c r="T4350" s="115">
        <v>0</v>
      </c>
      <c r="U4350" s="115">
        <v>0</v>
      </c>
      <c r="V4350" s="115">
        <v>0</v>
      </c>
      <c r="W4350" s="115">
        <v>0</v>
      </c>
      <c r="X4350" s="115">
        <v>0</v>
      </c>
      <c r="Y4350" s="115">
        <v>0</v>
      </c>
      <c r="Z4350" s="115">
        <v>0</v>
      </c>
      <c r="AA4350" s="115">
        <v>0</v>
      </c>
      <c r="AB4350" s="115">
        <v>0</v>
      </c>
      <c r="AC4350" s="115">
        <v>0</v>
      </c>
      <c r="AD4350" s="115">
        <v>0</v>
      </c>
      <c r="AE4350" s="115">
        <v>0</v>
      </c>
      <c r="AF4350" s="115">
        <v>0</v>
      </c>
      <c r="AG4350" s="115">
        <v>0</v>
      </c>
    </row>
    <row r="4351" spans="1:33">
      <c r="A4351" s="115" t="s">
        <v>6070</v>
      </c>
      <c r="B4351" s="115" t="s">
        <v>19</v>
      </c>
      <c r="C4351" s="115">
        <v>0</v>
      </c>
      <c r="D4351" s="115">
        <v>0</v>
      </c>
      <c r="E4351" s="115">
        <v>0</v>
      </c>
      <c r="F4351" s="115">
        <v>0</v>
      </c>
      <c r="G4351" s="115">
        <v>0</v>
      </c>
      <c r="H4351" s="115">
        <v>0</v>
      </c>
      <c r="I4351" s="115">
        <v>0</v>
      </c>
      <c r="J4351" s="115">
        <v>0</v>
      </c>
      <c r="K4351" s="115">
        <v>0</v>
      </c>
      <c r="L4351" s="115">
        <v>0</v>
      </c>
      <c r="M4351" s="115">
        <v>0</v>
      </c>
      <c r="N4351" s="115">
        <v>0</v>
      </c>
      <c r="O4351" s="115">
        <v>0</v>
      </c>
      <c r="P4351" s="115">
        <v>0</v>
      </c>
      <c r="Q4351" s="115">
        <v>0</v>
      </c>
      <c r="R4351" s="115">
        <v>0</v>
      </c>
      <c r="S4351" s="115">
        <v>0</v>
      </c>
      <c r="T4351" s="115">
        <v>0</v>
      </c>
      <c r="U4351" s="115">
        <v>0</v>
      </c>
      <c r="V4351" s="115">
        <v>0</v>
      </c>
      <c r="W4351" s="115">
        <v>0</v>
      </c>
      <c r="X4351" s="115">
        <v>0</v>
      </c>
      <c r="Y4351" s="115">
        <v>0</v>
      </c>
      <c r="Z4351" s="115">
        <v>0</v>
      </c>
      <c r="AA4351" s="115">
        <v>0</v>
      </c>
      <c r="AB4351" s="115">
        <v>0</v>
      </c>
      <c r="AC4351" s="115">
        <v>0</v>
      </c>
      <c r="AD4351" s="115">
        <v>0</v>
      </c>
      <c r="AE4351" s="115">
        <v>0</v>
      </c>
      <c r="AF4351" s="115">
        <v>0</v>
      </c>
      <c r="AG4351" s="115">
        <v>0</v>
      </c>
    </row>
    <row r="4352" spans="1:33">
      <c r="A4352" s="115" t="s">
        <v>6071</v>
      </c>
      <c r="B4352" s="115" t="s">
        <v>19</v>
      </c>
      <c r="C4352" s="115">
        <v>0</v>
      </c>
      <c r="D4352" s="115">
        <v>0</v>
      </c>
      <c r="E4352" s="115">
        <v>0</v>
      </c>
      <c r="F4352" s="115">
        <v>0</v>
      </c>
      <c r="G4352" s="115">
        <v>0</v>
      </c>
      <c r="H4352" s="115">
        <v>0</v>
      </c>
      <c r="I4352" s="115">
        <v>0</v>
      </c>
      <c r="J4352" s="115">
        <v>0</v>
      </c>
      <c r="K4352" s="115">
        <v>0</v>
      </c>
      <c r="L4352" s="115">
        <v>0</v>
      </c>
      <c r="M4352" s="115">
        <v>0</v>
      </c>
      <c r="N4352" s="115">
        <v>0</v>
      </c>
      <c r="O4352" s="115">
        <v>0</v>
      </c>
      <c r="P4352" s="115">
        <v>0</v>
      </c>
      <c r="Q4352" s="115">
        <v>0</v>
      </c>
      <c r="R4352" s="115">
        <v>0</v>
      </c>
      <c r="S4352" s="115">
        <v>0</v>
      </c>
      <c r="T4352" s="115">
        <v>0</v>
      </c>
      <c r="U4352" s="115">
        <v>0</v>
      </c>
      <c r="V4352" s="115">
        <v>0</v>
      </c>
      <c r="W4352" s="115">
        <v>0</v>
      </c>
      <c r="X4352" s="115">
        <v>0</v>
      </c>
      <c r="Y4352" s="115">
        <v>0</v>
      </c>
      <c r="Z4352" s="115">
        <v>0</v>
      </c>
      <c r="AA4352" s="115">
        <v>0</v>
      </c>
      <c r="AB4352" s="115">
        <v>0</v>
      </c>
      <c r="AC4352" s="115">
        <v>0</v>
      </c>
      <c r="AD4352" s="115">
        <v>0</v>
      </c>
      <c r="AE4352" s="115">
        <v>0</v>
      </c>
      <c r="AF4352" s="115">
        <v>0</v>
      </c>
      <c r="AG4352" s="115">
        <v>0</v>
      </c>
    </row>
    <row r="4353" spans="1:33">
      <c r="A4353" s="115" t="s">
        <v>6072</v>
      </c>
      <c r="B4353" s="115" t="s">
        <v>19</v>
      </c>
      <c r="C4353" s="115">
        <v>0</v>
      </c>
      <c r="D4353" s="115">
        <v>0</v>
      </c>
      <c r="E4353" s="115">
        <v>0</v>
      </c>
      <c r="F4353" s="115">
        <v>0</v>
      </c>
      <c r="G4353" s="115">
        <v>0</v>
      </c>
      <c r="H4353" s="115">
        <v>0</v>
      </c>
      <c r="I4353" s="115">
        <v>0</v>
      </c>
      <c r="J4353" s="115">
        <v>0</v>
      </c>
      <c r="K4353" s="115">
        <v>0</v>
      </c>
      <c r="L4353" s="115">
        <v>0</v>
      </c>
      <c r="M4353" s="115">
        <v>0</v>
      </c>
      <c r="N4353" s="115">
        <v>0</v>
      </c>
      <c r="O4353" s="115">
        <v>0</v>
      </c>
      <c r="P4353" s="115">
        <v>0</v>
      </c>
      <c r="Q4353" s="115">
        <v>0</v>
      </c>
      <c r="R4353" s="115">
        <v>0</v>
      </c>
      <c r="S4353" s="115">
        <v>0</v>
      </c>
      <c r="T4353" s="115">
        <v>0</v>
      </c>
      <c r="U4353" s="115">
        <v>0</v>
      </c>
      <c r="V4353" s="115">
        <v>0</v>
      </c>
      <c r="W4353" s="115">
        <v>0</v>
      </c>
      <c r="X4353" s="115">
        <v>0</v>
      </c>
      <c r="Y4353" s="115">
        <v>0</v>
      </c>
      <c r="Z4353" s="115">
        <v>0</v>
      </c>
      <c r="AA4353" s="115">
        <v>0</v>
      </c>
      <c r="AB4353" s="115">
        <v>0</v>
      </c>
      <c r="AC4353" s="115">
        <v>0</v>
      </c>
      <c r="AD4353" s="115">
        <v>0</v>
      </c>
      <c r="AE4353" s="115">
        <v>0</v>
      </c>
      <c r="AF4353" s="115">
        <v>0</v>
      </c>
      <c r="AG4353" s="115">
        <v>0</v>
      </c>
    </row>
    <row r="4354" spans="1:33">
      <c r="A4354" s="115" t="s">
        <v>6073</v>
      </c>
      <c r="B4354" s="115" t="s">
        <v>19</v>
      </c>
      <c r="C4354" s="115">
        <v>0</v>
      </c>
      <c r="D4354" s="115">
        <v>0</v>
      </c>
      <c r="E4354" s="115">
        <v>0</v>
      </c>
      <c r="F4354" s="115">
        <v>0</v>
      </c>
      <c r="G4354" s="115">
        <v>0</v>
      </c>
      <c r="H4354" s="115">
        <v>0</v>
      </c>
      <c r="I4354" s="115">
        <v>0</v>
      </c>
      <c r="J4354" s="115">
        <v>0</v>
      </c>
      <c r="K4354" s="115">
        <v>0</v>
      </c>
      <c r="L4354" s="115">
        <v>0</v>
      </c>
      <c r="M4354" s="115">
        <v>0</v>
      </c>
      <c r="N4354" s="115">
        <v>0</v>
      </c>
      <c r="O4354" s="115">
        <v>0</v>
      </c>
      <c r="P4354" s="115">
        <v>0</v>
      </c>
      <c r="Q4354" s="115">
        <v>0</v>
      </c>
      <c r="R4354" s="115">
        <v>0</v>
      </c>
      <c r="S4354" s="115">
        <v>0</v>
      </c>
      <c r="T4354" s="115">
        <v>0</v>
      </c>
      <c r="U4354" s="115">
        <v>0</v>
      </c>
      <c r="V4354" s="115">
        <v>0</v>
      </c>
      <c r="W4354" s="115">
        <v>0</v>
      </c>
      <c r="X4354" s="115">
        <v>0</v>
      </c>
      <c r="Y4354" s="115">
        <v>0</v>
      </c>
      <c r="Z4354" s="115">
        <v>0</v>
      </c>
      <c r="AA4354" s="115">
        <v>0</v>
      </c>
      <c r="AB4354" s="115">
        <v>0</v>
      </c>
      <c r="AC4354" s="115">
        <v>0</v>
      </c>
      <c r="AD4354" s="115">
        <v>0</v>
      </c>
      <c r="AE4354" s="115">
        <v>0</v>
      </c>
      <c r="AF4354" s="115">
        <v>0</v>
      </c>
      <c r="AG4354" s="115">
        <v>0</v>
      </c>
    </row>
    <row r="4355" spans="1:33">
      <c r="A4355" s="115" t="s">
        <v>6074</v>
      </c>
      <c r="B4355" s="115" t="s">
        <v>19</v>
      </c>
      <c r="C4355" s="115">
        <v>0</v>
      </c>
      <c r="D4355" s="115">
        <v>0</v>
      </c>
      <c r="E4355" s="115">
        <v>0</v>
      </c>
      <c r="F4355" s="115">
        <v>0</v>
      </c>
      <c r="G4355" s="115">
        <v>0</v>
      </c>
      <c r="H4355" s="115">
        <v>0</v>
      </c>
      <c r="I4355" s="115">
        <v>0</v>
      </c>
      <c r="J4355" s="115">
        <v>0</v>
      </c>
      <c r="K4355" s="115">
        <v>0</v>
      </c>
      <c r="L4355" s="115">
        <v>0</v>
      </c>
      <c r="M4355" s="115">
        <v>0</v>
      </c>
      <c r="N4355" s="115">
        <v>0</v>
      </c>
      <c r="O4355" s="115">
        <v>0</v>
      </c>
      <c r="P4355" s="115">
        <v>0</v>
      </c>
      <c r="Q4355" s="115">
        <v>0</v>
      </c>
      <c r="R4355" s="115">
        <v>0</v>
      </c>
      <c r="S4355" s="115">
        <v>0</v>
      </c>
      <c r="T4355" s="115">
        <v>0</v>
      </c>
      <c r="U4355" s="115">
        <v>0</v>
      </c>
      <c r="V4355" s="115">
        <v>0</v>
      </c>
      <c r="W4355" s="115">
        <v>0</v>
      </c>
      <c r="X4355" s="115">
        <v>0</v>
      </c>
      <c r="Y4355" s="115">
        <v>0</v>
      </c>
      <c r="Z4355" s="115">
        <v>0</v>
      </c>
      <c r="AA4355" s="115">
        <v>0</v>
      </c>
      <c r="AB4355" s="115">
        <v>0</v>
      </c>
      <c r="AC4355" s="115">
        <v>0</v>
      </c>
      <c r="AD4355" s="115">
        <v>0</v>
      </c>
      <c r="AE4355" s="115">
        <v>0</v>
      </c>
      <c r="AF4355" s="115">
        <v>0</v>
      </c>
      <c r="AG4355" s="115">
        <v>0</v>
      </c>
    </row>
    <row r="4356" spans="1:33">
      <c r="A4356" s="115" t="s">
        <v>6075</v>
      </c>
      <c r="B4356" s="115" t="s">
        <v>19</v>
      </c>
      <c r="C4356" s="115">
        <v>0</v>
      </c>
      <c r="D4356" s="115">
        <v>0</v>
      </c>
      <c r="E4356" s="115">
        <v>0</v>
      </c>
      <c r="F4356" s="115">
        <v>0</v>
      </c>
      <c r="G4356" s="115">
        <v>0</v>
      </c>
      <c r="H4356" s="115">
        <v>0</v>
      </c>
      <c r="I4356" s="115">
        <v>0</v>
      </c>
      <c r="J4356" s="115">
        <v>0</v>
      </c>
      <c r="K4356" s="115">
        <v>0</v>
      </c>
      <c r="L4356" s="115">
        <v>0</v>
      </c>
      <c r="M4356" s="115">
        <v>0</v>
      </c>
      <c r="N4356" s="115">
        <v>0</v>
      </c>
      <c r="O4356" s="115">
        <v>0</v>
      </c>
      <c r="P4356" s="115">
        <v>0</v>
      </c>
      <c r="Q4356" s="115">
        <v>0</v>
      </c>
      <c r="R4356" s="115">
        <v>0</v>
      </c>
      <c r="S4356" s="115">
        <v>0</v>
      </c>
      <c r="T4356" s="115">
        <v>0</v>
      </c>
      <c r="U4356" s="115">
        <v>0</v>
      </c>
      <c r="V4356" s="115">
        <v>0</v>
      </c>
      <c r="W4356" s="115">
        <v>0</v>
      </c>
      <c r="X4356" s="115">
        <v>0</v>
      </c>
      <c r="Y4356" s="115">
        <v>0</v>
      </c>
      <c r="Z4356" s="115">
        <v>0</v>
      </c>
      <c r="AA4356" s="115">
        <v>0</v>
      </c>
      <c r="AB4356" s="115">
        <v>0</v>
      </c>
      <c r="AC4356" s="115">
        <v>0</v>
      </c>
      <c r="AD4356" s="115">
        <v>0</v>
      </c>
      <c r="AE4356" s="115">
        <v>0</v>
      </c>
      <c r="AF4356" s="115">
        <v>0</v>
      </c>
      <c r="AG4356" s="115">
        <v>0</v>
      </c>
    </row>
    <row r="4357" spans="1:33">
      <c r="A4357" s="115" t="s">
        <v>6076</v>
      </c>
      <c r="B4357" s="115" t="s">
        <v>19</v>
      </c>
      <c r="C4357" s="115">
        <v>0</v>
      </c>
      <c r="D4357" s="115">
        <v>0</v>
      </c>
      <c r="E4357" s="115">
        <v>0</v>
      </c>
      <c r="F4357" s="115">
        <v>0</v>
      </c>
      <c r="G4357" s="115">
        <v>0</v>
      </c>
      <c r="H4357" s="115">
        <v>0</v>
      </c>
      <c r="I4357" s="115">
        <v>0</v>
      </c>
      <c r="J4357" s="115">
        <v>0</v>
      </c>
      <c r="K4357" s="115">
        <v>0</v>
      </c>
      <c r="L4357" s="115">
        <v>0</v>
      </c>
      <c r="M4357" s="115">
        <v>0</v>
      </c>
      <c r="N4357" s="115">
        <v>0</v>
      </c>
      <c r="O4357" s="115">
        <v>0</v>
      </c>
      <c r="P4357" s="115">
        <v>0</v>
      </c>
      <c r="Q4357" s="115">
        <v>0</v>
      </c>
      <c r="R4357" s="115">
        <v>0</v>
      </c>
      <c r="S4357" s="115">
        <v>0</v>
      </c>
      <c r="T4357" s="115">
        <v>0</v>
      </c>
      <c r="U4357" s="115">
        <v>0</v>
      </c>
      <c r="V4357" s="115">
        <v>0</v>
      </c>
      <c r="W4357" s="115">
        <v>0</v>
      </c>
      <c r="X4357" s="115">
        <v>0</v>
      </c>
      <c r="Y4357" s="115">
        <v>0</v>
      </c>
      <c r="Z4357" s="115">
        <v>0</v>
      </c>
      <c r="AA4357" s="115">
        <v>0</v>
      </c>
      <c r="AB4357" s="115">
        <v>0</v>
      </c>
      <c r="AC4357" s="115">
        <v>0</v>
      </c>
      <c r="AD4357" s="115">
        <v>0</v>
      </c>
      <c r="AE4357" s="115">
        <v>0</v>
      </c>
      <c r="AF4357" s="115">
        <v>0</v>
      </c>
      <c r="AG4357" s="115">
        <v>0</v>
      </c>
    </row>
    <row r="4358" spans="1:33">
      <c r="A4358" s="115" t="s">
        <v>6077</v>
      </c>
      <c r="B4358" s="115" t="s">
        <v>19</v>
      </c>
      <c r="C4358" s="115">
        <v>0</v>
      </c>
      <c r="D4358" s="115">
        <v>0</v>
      </c>
      <c r="E4358" s="115">
        <v>0</v>
      </c>
      <c r="F4358" s="115">
        <v>0</v>
      </c>
      <c r="G4358" s="115">
        <v>0</v>
      </c>
      <c r="H4358" s="115">
        <v>0</v>
      </c>
      <c r="I4358" s="115">
        <v>0</v>
      </c>
      <c r="J4358" s="115">
        <v>0</v>
      </c>
      <c r="K4358" s="115">
        <v>0</v>
      </c>
      <c r="L4358" s="115">
        <v>0</v>
      </c>
      <c r="M4358" s="115">
        <v>0</v>
      </c>
      <c r="N4358" s="115">
        <v>0</v>
      </c>
      <c r="O4358" s="115">
        <v>0</v>
      </c>
      <c r="P4358" s="115">
        <v>0</v>
      </c>
      <c r="Q4358" s="115">
        <v>0</v>
      </c>
      <c r="R4358" s="115">
        <v>0</v>
      </c>
      <c r="S4358" s="115">
        <v>0</v>
      </c>
      <c r="T4358" s="115">
        <v>0</v>
      </c>
      <c r="U4358" s="115">
        <v>0</v>
      </c>
      <c r="V4358" s="115">
        <v>0</v>
      </c>
      <c r="W4358" s="115">
        <v>0</v>
      </c>
      <c r="X4358" s="115">
        <v>0</v>
      </c>
      <c r="Y4358" s="115">
        <v>0</v>
      </c>
      <c r="Z4358" s="115">
        <v>0</v>
      </c>
      <c r="AA4358" s="115">
        <v>0</v>
      </c>
      <c r="AB4358" s="115">
        <v>0</v>
      </c>
      <c r="AC4358" s="115">
        <v>0</v>
      </c>
      <c r="AD4358" s="115">
        <v>0</v>
      </c>
      <c r="AE4358" s="115">
        <v>0</v>
      </c>
      <c r="AF4358" s="115">
        <v>0</v>
      </c>
      <c r="AG4358" s="115">
        <v>0</v>
      </c>
    </row>
    <row r="4359" spans="1:33">
      <c r="A4359" s="115" t="s">
        <v>6078</v>
      </c>
      <c r="B4359" s="115" t="s">
        <v>19</v>
      </c>
      <c r="C4359" s="115">
        <v>0</v>
      </c>
      <c r="D4359" s="115">
        <v>0</v>
      </c>
      <c r="E4359" s="115">
        <v>0</v>
      </c>
      <c r="F4359" s="115">
        <v>0</v>
      </c>
      <c r="G4359" s="115">
        <v>0</v>
      </c>
      <c r="H4359" s="115">
        <v>0</v>
      </c>
      <c r="I4359" s="115">
        <v>0</v>
      </c>
      <c r="J4359" s="115">
        <v>0</v>
      </c>
      <c r="K4359" s="115">
        <v>0</v>
      </c>
      <c r="L4359" s="115">
        <v>0</v>
      </c>
      <c r="M4359" s="115">
        <v>0</v>
      </c>
      <c r="N4359" s="115">
        <v>0</v>
      </c>
      <c r="O4359" s="115">
        <v>0</v>
      </c>
      <c r="P4359" s="115">
        <v>0</v>
      </c>
      <c r="Q4359" s="115">
        <v>0</v>
      </c>
      <c r="R4359" s="115">
        <v>0</v>
      </c>
      <c r="S4359" s="115">
        <v>0</v>
      </c>
      <c r="T4359" s="115">
        <v>0</v>
      </c>
      <c r="U4359" s="115">
        <v>0</v>
      </c>
      <c r="V4359" s="115">
        <v>0</v>
      </c>
      <c r="W4359" s="115">
        <v>0</v>
      </c>
      <c r="X4359" s="115">
        <v>0</v>
      </c>
      <c r="Y4359" s="115">
        <v>0</v>
      </c>
      <c r="Z4359" s="115">
        <v>0</v>
      </c>
      <c r="AA4359" s="115">
        <v>0</v>
      </c>
      <c r="AB4359" s="115">
        <v>0</v>
      </c>
      <c r="AC4359" s="115">
        <v>0</v>
      </c>
      <c r="AD4359" s="115">
        <v>0</v>
      </c>
      <c r="AE4359" s="115">
        <v>0</v>
      </c>
      <c r="AF4359" s="115">
        <v>0</v>
      </c>
      <c r="AG4359" s="115">
        <v>0</v>
      </c>
    </row>
    <row r="4360" spans="1:33">
      <c r="A4360" s="115" t="s">
        <v>6079</v>
      </c>
      <c r="B4360" s="115" t="s">
        <v>19</v>
      </c>
      <c r="C4360" s="115">
        <v>0</v>
      </c>
      <c r="D4360" s="115">
        <v>0</v>
      </c>
      <c r="E4360" s="115">
        <v>0</v>
      </c>
      <c r="F4360" s="115">
        <v>0</v>
      </c>
      <c r="G4360" s="115">
        <v>0</v>
      </c>
      <c r="H4360" s="115">
        <v>0</v>
      </c>
      <c r="I4360" s="115">
        <v>0</v>
      </c>
      <c r="J4360" s="115">
        <v>0</v>
      </c>
      <c r="K4360" s="115">
        <v>0</v>
      </c>
      <c r="L4360" s="115">
        <v>0</v>
      </c>
      <c r="M4360" s="115">
        <v>0</v>
      </c>
      <c r="N4360" s="115">
        <v>0</v>
      </c>
      <c r="O4360" s="115">
        <v>0</v>
      </c>
      <c r="P4360" s="115">
        <v>0</v>
      </c>
      <c r="Q4360" s="115">
        <v>0</v>
      </c>
      <c r="R4360" s="115">
        <v>0</v>
      </c>
      <c r="S4360" s="115">
        <v>0</v>
      </c>
      <c r="T4360" s="115">
        <v>0</v>
      </c>
      <c r="U4360" s="115">
        <v>0</v>
      </c>
      <c r="V4360" s="115">
        <v>0</v>
      </c>
      <c r="W4360" s="115">
        <v>0</v>
      </c>
      <c r="X4360" s="115">
        <v>0</v>
      </c>
      <c r="Y4360" s="115">
        <v>0</v>
      </c>
      <c r="Z4360" s="115">
        <v>0</v>
      </c>
      <c r="AA4360" s="115">
        <v>0</v>
      </c>
      <c r="AB4360" s="115">
        <v>0</v>
      </c>
      <c r="AC4360" s="115">
        <v>0</v>
      </c>
      <c r="AD4360" s="115">
        <v>0</v>
      </c>
      <c r="AE4360" s="115">
        <v>0</v>
      </c>
      <c r="AF4360" s="115">
        <v>0</v>
      </c>
      <c r="AG4360" s="115">
        <v>0</v>
      </c>
    </row>
    <row r="4361" spans="1:33">
      <c r="A4361" s="115" t="s">
        <v>6080</v>
      </c>
      <c r="B4361" s="115" t="s">
        <v>19</v>
      </c>
      <c r="C4361" s="115">
        <v>0</v>
      </c>
      <c r="D4361" s="115">
        <v>0</v>
      </c>
      <c r="E4361" s="115">
        <v>0</v>
      </c>
      <c r="F4361" s="115">
        <v>0</v>
      </c>
      <c r="G4361" s="115">
        <v>0</v>
      </c>
      <c r="H4361" s="115">
        <v>0</v>
      </c>
      <c r="I4361" s="115">
        <v>0</v>
      </c>
      <c r="J4361" s="115">
        <v>0</v>
      </c>
      <c r="K4361" s="115">
        <v>0</v>
      </c>
      <c r="L4361" s="115">
        <v>0</v>
      </c>
      <c r="M4361" s="115">
        <v>0</v>
      </c>
      <c r="N4361" s="115">
        <v>0</v>
      </c>
      <c r="O4361" s="115">
        <v>0</v>
      </c>
      <c r="P4361" s="115">
        <v>0</v>
      </c>
      <c r="Q4361" s="115">
        <v>0</v>
      </c>
      <c r="R4361" s="115">
        <v>0</v>
      </c>
      <c r="S4361" s="115">
        <v>0</v>
      </c>
      <c r="T4361" s="115">
        <v>0</v>
      </c>
      <c r="U4361" s="115">
        <v>0</v>
      </c>
      <c r="V4361" s="115">
        <v>0</v>
      </c>
      <c r="W4361" s="115">
        <v>0</v>
      </c>
      <c r="X4361" s="115">
        <v>0</v>
      </c>
      <c r="Y4361" s="115">
        <v>0</v>
      </c>
      <c r="Z4361" s="115">
        <v>0</v>
      </c>
      <c r="AA4361" s="115">
        <v>0</v>
      </c>
      <c r="AB4361" s="115">
        <v>0</v>
      </c>
      <c r="AC4361" s="115">
        <v>0</v>
      </c>
      <c r="AD4361" s="115">
        <v>0</v>
      </c>
      <c r="AE4361" s="115">
        <v>0</v>
      </c>
      <c r="AF4361" s="115">
        <v>0</v>
      </c>
      <c r="AG4361" s="115">
        <v>0</v>
      </c>
    </row>
    <row r="4362" spans="1:33">
      <c r="A4362" s="115" t="s">
        <v>6081</v>
      </c>
      <c r="B4362" s="115" t="s">
        <v>19</v>
      </c>
      <c r="C4362" s="115">
        <v>0</v>
      </c>
      <c r="D4362" s="115">
        <v>0</v>
      </c>
      <c r="E4362" s="115">
        <v>0</v>
      </c>
      <c r="F4362" s="115">
        <v>0</v>
      </c>
      <c r="G4362" s="115">
        <v>0</v>
      </c>
      <c r="H4362" s="115">
        <v>0</v>
      </c>
      <c r="I4362" s="115">
        <v>0</v>
      </c>
      <c r="J4362" s="115">
        <v>0</v>
      </c>
      <c r="K4362" s="115">
        <v>0</v>
      </c>
      <c r="L4362" s="115">
        <v>0</v>
      </c>
      <c r="M4362" s="115">
        <v>0</v>
      </c>
      <c r="N4362" s="115">
        <v>0</v>
      </c>
      <c r="O4362" s="115">
        <v>0</v>
      </c>
      <c r="P4362" s="115">
        <v>0</v>
      </c>
      <c r="Q4362" s="115">
        <v>0</v>
      </c>
      <c r="R4362" s="115">
        <v>0</v>
      </c>
      <c r="S4362" s="115">
        <v>0</v>
      </c>
      <c r="T4362" s="115">
        <v>0</v>
      </c>
      <c r="U4362" s="115">
        <v>0</v>
      </c>
      <c r="V4362" s="115">
        <v>0</v>
      </c>
      <c r="W4362" s="115">
        <v>0</v>
      </c>
      <c r="X4362" s="115">
        <v>0</v>
      </c>
      <c r="Y4362" s="115">
        <v>0</v>
      </c>
      <c r="Z4362" s="115">
        <v>0</v>
      </c>
      <c r="AA4362" s="115">
        <v>0</v>
      </c>
      <c r="AB4362" s="115">
        <v>0</v>
      </c>
      <c r="AC4362" s="115">
        <v>0</v>
      </c>
      <c r="AD4362" s="115">
        <v>0</v>
      </c>
      <c r="AE4362" s="115">
        <v>0</v>
      </c>
      <c r="AF4362" s="115">
        <v>0</v>
      </c>
      <c r="AG4362" s="115">
        <v>0</v>
      </c>
    </row>
    <row r="4363" spans="1:33">
      <c r="A4363" s="115" t="s">
        <v>6082</v>
      </c>
      <c r="B4363" s="115" t="s">
        <v>19</v>
      </c>
      <c r="C4363" s="115">
        <v>0</v>
      </c>
      <c r="D4363" s="115">
        <v>0</v>
      </c>
      <c r="E4363" s="115">
        <v>0</v>
      </c>
      <c r="F4363" s="115">
        <v>0</v>
      </c>
      <c r="G4363" s="115">
        <v>0</v>
      </c>
      <c r="H4363" s="115">
        <v>0</v>
      </c>
      <c r="I4363" s="115">
        <v>0</v>
      </c>
      <c r="J4363" s="115">
        <v>0</v>
      </c>
      <c r="K4363" s="115">
        <v>0</v>
      </c>
      <c r="L4363" s="115">
        <v>0</v>
      </c>
      <c r="M4363" s="115">
        <v>0</v>
      </c>
      <c r="N4363" s="115">
        <v>0</v>
      </c>
      <c r="O4363" s="115">
        <v>0</v>
      </c>
      <c r="P4363" s="115">
        <v>0</v>
      </c>
      <c r="Q4363" s="115">
        <v>0</v>
      </c>
      <c r="R4363" s="115">
        <v>0</v>
      </c>
      <c r="S4363" s="115">
        <v>0</v>
      </c>
      <c r="T4363" s="115">
        <v>0</v>
      </c>
      <c r="U4363" s="115">
        <v>0</v>
      </c>
      <c r="V4363" s="115">
        <v>0</v>
      </c>
      <c r="W4363" s="115">
        <v>0</v>
      </c>
      <c r="X4363" s="115">
        <v>0</v>
      </c>
      <c r="Y4363" s="115">
        <v>0</v>
      </c>
      <c r="Z4363" s="115">
        <v>0</v>
      </c>
      <c r="AA4363" s="115">
        <v>0</v>
      </c>
      <c r="AB4363" s="115">
        <v>0</v>
      </c>
      <c r="AC4363" s="115">
        <v>0</v>
      </c>
      <c r="AD4363" s="115">
        <v>0</v>
      </c>
      <c r="AE4363" s="115">
        <v>0</v>
      </c>
      <c r="AF4363" s="115">
        <v>0</v>
      </c>
      <c r="AG4363" s="115">
        <v>0</v>
      </c>
    </row>
    <row r="4364" spans="1:33">
      <c r="A4364" s="115" t="s">
        <v>6083</v>
      </c>
      <c r="B4364" s="115" t="s">
        <v>19</v>
      </c>
      <c r="C4364" s="115">
        <v>0</v>
      </c>
      <c r="D4364" s="115">
        <v>0</v>
      </c>
      <c r="E4364" s="115">
        <v>0</v>
      </c>
      <c r="F4364" s="115">
        <v>0</v>
      </c>
      <c r="G4364" s="115">
        <v>0</v>
      </c>
      <c r="H4364" s="115">
        <v>0</v>
      </c>
      <c r="I4364" s="115">
        <v>0</v>
      </c>
      <c r="J4364" s="115">
        <v>0</v>
      </c>
      <c r="K4364" s="115">
        <v>0</v>
      </c>
      <c r="L4364" s="115">
        <v>0</v>
      </c>
      <c r="M4364" s="115">
        <v>0</v>
      </c>
      <c r="N4364" s="115">
        <v>0</v>
      </c>
      <c r="O4364" s="115">
        <v>0</v>
      </c>
      <c r="P4364" s="115">
        <v>0</v>
      </c>
      <c r="Q4364" s="115">
        <v>0</v>
      </c>
      <c r="R4364" s="115">
        <v>0</v>
      </c>
      <c r="S4364" s="115">
        <v>0</v>
      </c>
      <c r="T4364" s="115">
        <v>0</v>
      </c>
      <c r="U4364" s="115">
        <v>0</v>
      </c>
      <c r="V4364" s="115">
        <v>0</v>
      </c>
      <c r="W4364" s="115">
        <v>0</v>
      </c>
      <c r="X4364" s="115">
        <v>0</v>
      </c>
      <c r="Y4364" s="115">
        <v>0</v>
      </c>
      <c r="Z4364" s="115">
        <v>0</v>
      </c>
      <c r="AA4364" s="115">
        <v>0</v>
      </c>
      <c r="AB4364" s="115">
        <v>0</v>
      </c>
      <c r="AC4364" s="115">
        <v>0</v>
      </c>
      <c r="AD4364" s="115">
        <v>0</v>
      </c>
      <c r="AE4364" s="115">
        <v>0</v>
      </c>
      <c r="AF4364" s="115">
        <v>0</v>
      </c>
      <c r="AG4364" s="115">
        <v>0</v>
      </c>
    </row>
    <row r="4365" spans="1:33">
      <c r="A4365" s="115" t="s">
        <v>6084</v>
      </c>
      <c r="B4365" s="115" t="s">
        <v>19</v>
      </c>
      <c r="C4365" s="115">
        <v>0</v>
      </c>
      <c r="D4365" s="115">
        <v>0</v>
      </c>
      <c r="E4365" s="115">
        <v>0</v>
      </c>
      <c r="F4365" s="115">
        <v>0</v>
      </c>
      <c r="G4365" s="115">
        <v>0</v>
      </c>
      <c r="H4365" s="115">
        <v>0</v>
      </c>
      <c r="I4365" s="115">
        <v>0</v>
      </c>
      <c r="J4365" s="115">
        <v>0</v>
      </c>
      <c r="K4365" s="115">
        <v>0</v>
      </c>
      <c r="L4365" s="115">
        <v>0</v>
      </c>
      <c r="M4365" s="115">
        <v>0</v>
      </c>
      <c r="N4365" s="115">
        <v>0</v>
      </c>
      <c r="O4365" s="115">
        <v>0</v>
      </c>
      <c r="P4365" s="115">
        <v>0</v>
      </c>
      <c r="Q4365" s="115">
        <v>0</v>
      </c>
      <c r="R4365" s="115">
        <v>0</v>
      </c>
      <c r="S4365" s="115">
        <v>0</v>
      </c>
      <c r="T4365" s="115">
        <v>0</v>
      </c>
      <c r="U4365" s="115">
        <v>0</v>
      </c>
      <c r="V4365" s="115">
        <v>0</v>
      </c>
      <c r="W4365" s="115">
        <v>0</v>
      </c>
      <c r="X4365" s="115">
        <v>0</v>
      </c>
      <c r="Y4365" s="115">
        <v>0</v>
      </c>
      <c r="Z4365" s="115">
        <v>0</v>
      </c>
      <c r="AA4365" s="115">
        <v>0</v>
      </c>
      <c r="AB4365" s="115">
        <v>0</v>
      </c>
      <c r="AC4365" s="115">
        <v>0</v>
      </c>
      <c r="AD4365" s="115">
        <v>0</v>
      </c>
      <c r="AE4365" s="115">
        <v>0</v>
      </c>
      <c r="AF4365" s="115">
        <v>0</v>
      </c>
      <c r="AG4365" s="115">
        <v>0</v>
      </c>
    </row>
    <row r="4366" spans="1:33">
      <c r="A4366" s="115" t="s">
        <v>6085</v>
      </c>
      <c r="B4366" s="115" t="s">
        <v>19</v>
      </c>
      <c r="C4366" s="115">
        <v>0</v>
      </c>
      <c r="D4366" s="115">
        <v>0</v>
      </c>
      <c r="E4366" s="115">
        <v>0</v>
      </c>
      <c r="F4366" s="115">
        <v>0</v>
      </c>
      <c r="G4366" s="115">
        <v>0</v>
      </c>
      <c r="H4366" s="115">
        <v>0</v>
      </c>
      <c r="I4366" s="115">
        <v>0</v>
      </c>
      <c r="J4366" s="115">
        <v>0</v>
      </c>
      <c r="K4366" s="115">
        <v>0</v>
      </c>
      <c r="L4366" s="115">
        <v>0</v>
      </c>
      <c r="M4366" s="115">
        <v>0</v>
      </c>
      <c r="N4366" s="115">
        <v>0</v>
      </c>
      <c r="O4366" s="115">
        <v>0</v>
      </c>
      <c r="P4366" s="115">
        <v>0</v>
      </c>
      <c r="Q4366" s="115">
        <v>0</v>
      </c>
      <c r="R4366" s="115">
        <v>0</v>
      </c>
      <c r="S4366" s="115">
        <v>0</v>
      </c>
      <c r="T4366" s="115">
        <v>0</v>
      </c>
      <c r="U4366" s="115">
        <v>0</v>
      </c>
      <c r="V4366" s="115">
        <v>0</v>
      </c>
      <c r="W4366" s="115">
        <v>0</v>
      </c>
      <c r="X4366" s="115">
        <v>0</v>
      </c>
      <c r="Y4366" s="115">
        <v>0</v>
      </c>
      <c r="Z4366" s="115">
        <v>0</v>
      </c>
      <c r="AA4366" s="115">
        <v>0</v>
      </c>
      <c r="AB4366" s="115">
        <v>0</v>
      </c>
      <c r="AC4366" s="115">
        <v>0</v>
      </c>
      <c r="AD4366" s="115">
        <v>0</v>
      </c>
      <c r="AE4366" s="115">
        <v>0</v>
      </c>
      <c r="AF4366" s="115">
        <v>0</v>
      </c>
      <c r="AG4366" s="115">
        <v>0</v>
      </c>
    </row>
    <row r="4367" spans="1:33">
      <c r="A4367" s="115" t="s">
        <v>6086</v>
      </c>
      <c r="B4367" s="115" t="s">
        <v>19</v>
      </c>
      <c r="C4367" s="115">
        <v>0</v>
      </c>
      <c r="D4367" s="115">
        <v>0</v>
      </c>
      <c r="E4367" s="115">
        <v>0</v>
      </c>
      <c r="F4367" s="115">
        <v>0</v>
      </c>
      <c r="G4367" s="115">
        <v>0</v>
      </c>
      <c r="H4367" s="115">
        <v>0</v>
      </c>
      <c r="I4367" s="115">
        <v>0</v>
      </c>
      <c r="J4367" s="115">
        <v>0</v>
      </c>
      <c r="K4367" s="115">
        <v>0</v>
      </c>
      <c r="L4367" s="115">
        <v>0</v>
      </c>
      <c r="M4367" s="115">
        <v>0</v>
      </c>
      <c r="N4367" s="115">
        <v>0</v>
      </c>
      <c r="O4367" s="115">
        <v>0</v>
      </c>
      <c r="P4367" s="115">
        <v>0</v>
      </c>
      <c r="Q4367" s="115">
        <v>0</v>
      </c>
      <c r="R4367" s="115">
        <v>0</v>
      </c>
      <c r="S4367" s="115">
        <v>0</v>
      </c>
      <c r="T4367" s="115">
        <v>0</v>
      </c>
      <c r="U4367" s="115">
        <v>0</v>
      </c>
      <c r="V4367" s="115">
        <v>0</v>
      </c>
      <c r="W4367" s="115">
        <v>0</v>
      </c>
      <c r="X4367" s="115">
        <v>0</v>
      </c>
      <c r="Y4367" s="115">
        <v>0</v>
      </c>
      <c r="Z4367" s="115">
        <v>0</v>
      </c>
      <c r="AA4367" s="115">
        <v>0</v>
      </c>
      <c r="AB4367" s="115">
        <v>0</v>
      </c>
      <c r="AC4367" s="115">
        <v>0</v>
      </c>
      <c r="AD4367" s="115">
        <v>0</v>
      </c>
      <c r="AE4367" s="115">
        <v>0</v>
      </c>
      <c r="AF4367" s="115">
        <v>0</v>
      </c>
      <c r="AG4367" s="115">
        <v>0</v>
      </c>
    </row>
    <row r="4368" spans="1:33">
      <c r="A4368" s="115" t="s">
        <v>6087</v>
      </c>
      <c r="B4368" s="115" t="s">
        <v>19</v>
      </c>
      <c r="C4368" s="115">
        <v>0</v>
      </c>
      <c r="D4368" s="115">
        <v>0</v>
      </c>
      <c r="E4368" s="115">
        <v>0</v>
      </c>
      <c r="F4368" s="115">
        <v>0</v>
      </c>
      <c r="G4368" s="115">
        <v>0</v>
      </c>
      <c r="H4368" s="115">
        <v>0</v>
      </c>
      <c r="I4368" s="115">
        <v>0</v>
      </c>
      <c r="J4368" s="115">
        <v>0</v>
      </c>
      <c r="K4368" s="115">
        <v>0</v>
      </c>
      <c r="L4368" s="115">
        <v>0</v>
      </c>
      <c r="M4368" s="115">
        <v>0</v>
      </c>
      <c r="N4368" s="115">
        <v>0</v>
      </c>
      <c r="O4368" s="115">
        <v>0</v>
      </c>
      <c r="P4368" s="115">
        <v>0</v>
      </c>
      <c r="Q4368" s="115">
        <v>0</v>
      </c>
      <c r="R4368" s="115">
        <v>0</v>
      </c>
      <c r="S4368" s="115">
        <v>0</v>
      </c>
      <c r="T4368" s="115">
        <v>0</v>
      </c>
      <c r="U4368" s="115">
        <v>0</v>
      </c>
      <c r="V4368" s="115">
        <v>0</v>
      </c>
      <c r="W4368" s="115">
        <v>0</v>
      </c>
      <c r="X4368" s="115">
        <v>0</v>
      </c>
      <c r="Y4368" s="115">
        <v>0</v>
      </c>
      <c r="Z4368" s="115">
        <v>0</v>
      </c>
      <c r="AA4368" s="115">
        <v>0</v>
      </c>
      <c r="AB4368" s="115">
        <v>0</v>
      </c>
      <c r="AC4368" s="115">
        <v>0</v>
      </c>
      <c r="AD4368" s="115">
        <v>0</v>
      </c>
      <c r="AE4368" s="115">
        <v>0</v>
      </c>
      <c r="AF4368" s="115">
        <v>0</v>
      </c>
      <c r="AG4368" s="115">
        <v>0</v>
      </c>
    </row>
    <row r="4369" spans="1:33">
      <c r="A4369" s="115" t="s">
        <v>6088</v>
      </c>
      <c r="B4369" s="115" t="s">
        <v>19</v>
      </c>
      <c r="C4369" s="115">
        <v>0</v>
      </c>
      <c r="D4369" s="115">
        <v>0</v>
      </c>
      <c r="E4369" s="115">
        <v>0</v>
      </c>
      <c r="F4369" s="115">
        <v>0</v>
      </c>
      <c r="G4369" s="115">
        <v>0</v>
      </c>
      <c r="H4369" s="115">
        <v>0</v>
      </c>
      <c r="I4369" s="115">
        <v>0</v>
      </c>
      <c r="J4369" s="115">
        <v>0</v>
      </c>
      <c r="K4369" s="115">
        <v>0</v>
      </c>
      <c r="L4369" s="115">
        <v>0</v>
      </c>
      <c r="M4369" s="115">
        <v>0</v>
      </c>
      <c r="N4369" s="115">
        <v>0</v>
      </c>
      <c r="O4369" s="115">
        <v>0</v>
      </c>
      <c r="P4369" s="115">
        <v>0</v>
      </c>
      <c r="Q4369" s="115">
        <v>0</v>
      </c>
      <c r="R4369" s="115">
        <v>0</v>
      </c>
      <c r="S4369" s="115">
        <v>0</v>
      </c>
      <c r="T4369" s="115">
        <v>0</v>
      </c>
      <c r="U4369" s="115">
        <v>0</v>
      </c>
      <c r="V4369" s="115">
        <v>0</v>
      </c>
      <c r="W4369" s="115">
        <v>0</v>
      </c>
      <c r="X4369" s="115">
        <v>0</v>
      </c>
      <c r="Y4369" s="115">
        <v>0</v>
      </c>
      <c r="Z4369" s="115">
        <v>0</v>
      </c>
      <c r="AA4369" s="115">
        <v>0</v>
      </c>
      <c r="AB4369" s="115">
        <v>0</v>
      </c>
      <c r="AC4369" s="115">
        <v>0</v>
      </c>
      <c r="AD4369" s="115">
        <v>0</v>
      </c>
      <c r="AE4369" s="115">
        <v>0</v>
      </c>
      <c r="AF4369" s="115">
        <v>0</v>
      </c>
      <c r="AG4369" s="115">
        <v>0</v>
      </c>
    </row>
    <row r="4370" spans="1:33">
      <c r="A4370" s="115" t="s">
        <v>6089</v>
      </c>
      <c r="B4370" s="115" t="s">
        <v>19</v>
      </c>
      <c r="C4370" s="2">
        <v>6622490000000</v>
      </c>
      <c r="D4370" s="2">
        <v>6495490000000</v>
      </c>
      <c r="E4370" s="2">
        <v>4526260000000</v>
      </c>
      <c r="F4370" s="2">
        <v>4928870000000</v>
      </c>
      <c r="G4370" s="2">
        <v>5389300000000</v>
      </c>
      <c r="H4370" s="2">
        <v>5719950000000</v>
      </c>
      <c r="I4370" s="2">
        <v>6004140000000</v>
      </c>
      <c r="J4370" s="2">
        <v>6227060000000</v>
      </c>
      <c r="K4370" s="2">
        <v>6417130000000</v>
      </c>
      <c r="L4370" s="2">
        <v>6539810000000</v>
      </c>
      <c r="M4370" s="2">
        <v>6666550000000</v>
      </c>
      <c r="N4370" s="2">
        <v>6805830000000</v>
      </c>
      <c r="O4370" s="2">
        <v>6958220000000</v>
      </c>
      <c r="P4370" s="2">
        <v>7035430000000</v>
      </c>
      <c r="Q4370" s="2">
        <v>7115110000000</v>
      </c>
      <c r="R4370" s="2">
        <v>7219830000000</v>
      </c>
      <c r="S4370" s="2">
        <v>7312240000000</v>
      </c>
      <c r="T4370" s="2">
        <v>7391860000000</v>
      </c>
      <c r="U4370" s="2">
        <v>7481930000000</v>
      </c>
      <c r="V4370" s="2">
        <v>7573610000000</v>
      </c>
      <c r="W4370" s="2">
        <v>7695730000000</v>
      </c>
      <c r="X4370" s="2">
        <v>7833010000000</v>
      </c>
      <c r="Y4370" s="2">
        <v>7952720000000</v>
      </c>
      <c r="Z4370" s="2">
        <v>8080610000000</v>
      </c>
      <c r="AA4370" s="2">
        <v>8214890000000</v>
      </c>
      <c r="AB4370" s="2">
        <v>8356830000000</v>
      </c>
      <c r="AC4370" s="2">
        <v>8518370000000</v>
      </c>
      <c r="AD4370" s="2">
        <v>8652200000000</v>
      </c>
      <c r="AE4370" s="2">
        <v>8798050000000</v>
      </c>
      <c r="AF4370" s="2">
        <v>8963120000000</v>
      </c>
      <c r="AG4370" s="2">
        <v>9136000000000</v>
      </c>
    </row>
    <row r="4371" spans="1:33">
      <c r="A4371" s="115" t="s">
        <v>6090</v>
      </c>
      <c r="B4371" s="115" t="s">
        <v>19</v>
      </c>
      <c r="C4371" s="2">
        <v>188269000</v>
      </c>
      <c r="D4371" s="2">
        <v>184659000</v>
      </c>
      <c r="E4371" s="2">
        <v>128676000</v>
      </c>
      <c r="F4371" s="2">
        <v>140122000</v>
      </c>
      <c r="G4371" s="2">
        <v>153211000</v>
      </c>
      <c r="H4371" s="2">
        <v>162611000</v>
      </c>
      <c r="I4371" s="2">
        <v>170690000</v>
      </c>
      <c r="J4371" s="2">
        <v>177028000</v>
      </c>
      <c r="K4371" s="2">
        <v>182431000</v>
      </c>
      <c r="L4371" s="2">
        <v>185919000</v>
      </c>
      <c r="M4371" s="2">
        <v>189522000</v>
      </c>
      <c r="N4371" s="2">
        <v>193481000</v>
      </c>
      <c r="O4371" s="2">
        <v>197814000</v>
      </c>
      <c r="P4371" s="2">
        <v>200009000</v>
      </c>
      <c r="Q4371" s="2">
        <v>202274000</v>
      </c>
      <c r="R4371" s="2">
        <v>205251000</v>
      </c>
      <c r="S4371" s="2">
        <v>207878000</v>
      </c>
      <c r="T4371" s="2">
        <v>210142000</v>
      </c>
      <c r="U4371" s="2">
        <v>212702000</v>
      </c>
      <c r="V4371" s="2">
        <v>215308000</v>
      </c>
      <c r="W4371" s="2">
        <v>218780000</v>
      </c>
      <c r="X4371" s="2">
        <v>222683000</v>
      </c>
      <c r="Y4371" s="2">
        <v>226086000</v>
      </c>
      <c r="Z4371" s="2">
        <v>229722000</v>
      </c>
      <c r="AA4371" s="2">
        <v>233539000</v>
      </c>
      <c r="AB4371" s="2">
        <v>237574000</v>
      </c>
      <c r="AC4371" s="2">
        <v>242167000</v>
      </c>
      <c r="AD4371" s="2">
        <v>245971000</v>
      </c>
      <c r="AE4371" s="2">
        <v>250118000</v>
      </c>
      <c r="AF4371" s="2">
        <v>254810000</v>
      </c>
      <c r="AG4371" s="2">
        <v>259725000</v>
      </c>
    </row>
    <row r="4372" spans="1:33">
      <c r="A4372" s="115" t="s">
        <v>6091</v>
      </c>
      <c r="B4372" s="115" t="s">
        <v>19</v>
      </c>
      <c r="C4372" s="2">
        <v>869477000</v>
      </c>
      <c r="D4372" s="2">
        <v>852803000</v>
      </c>
      <c r="E4372" s="2">
        <v>594259000</v>
      </c>
      <c r="F4372" s="2">
        <v>647119000</v>
      </c>
      <c r="G4372" s="2">
        <v>707569000</v>
      </c>
      <c r="H4372" s="2">
        <v>750982000</v>
      </c>
      <c r="I4372" s="2">
        <v>788293000</v>
      </c>
      <c r="J4372" s="2">
        <v>817561000</v>
      </c>
      <c r="K4372" s="2">
        <v>842515000</v>
      </c>
      <c r="L4372" s="2">
        <v>858622000</v>
      </c>
      <c r="M4372" s="2">
        <v>875263000</v>
      </c>
      <c r="N4372" s="2">
        <v>893548000</v>
      </c>
      <c r="O4372" s="2">
        <v>913556000</v>
      </c>
      <c r="P4372" s="2">
        <v>923693000</v>
      </c>
      <c r="Q4372" s="2">
        <v>934154000</v>
      </c>
      <c r="R4372" s="2">
        <v>947903000</v>
      </c>
      <c r="S4372" s="2">
        <v>960036000</v>
      </c>
      <c r="T4372" s="2">
        <v>970490000</v>
      </c>
      <c r="U4372" s="2">
        <v>982315000</v>
      </c>
      <c r="V4372" s="2">
        <v>994352000</v>
      </c>
      <c r="W4372" s="2">
        <v>1010380000</v>
      </c>
      <c r="X4372" s="2">
        <v>1028410000</v>
      </c>
      <c r="Y4372" s="2">
        <v>1044130000</v>
      </c>
      <c r="Z4372" s="2">
        <v>1060920000</v>
      </c>
      <c r="AA4372" s="2">
        <v>1078550000</v>
      </c>
      <c r="AB4372" s="2">
        <v>1097180000</v>
      </c>
      <c r="AC4372" s="2">
        <v>1118390000</v>
      </c>
      <c r="AD4372" s="2">
        <v>1135960000</v>
      </c>
      <c r="AE4372" s="2">
        <v>1155110000</v>
      </c>
      <c r="AF4372" s="2">
        <v>1176780000</v>
      </c>
      <c r="AG4372" s="2">
        <v>1199480000</v>
      </c>
    </row>
    <row r="4373" spans="1:33">
      <c r="A4373" s="115" t="s">
        <v>6092</v>
      </c>
      <c r="B4373" s="115" t="s">
        <v>19</v>
      </c>
      <c r="C4373" s="2">
        <v>2975800000</v>
      </c>
      <c r="D4373" s="2">
        <v>2918730000</v>
      </c>
      <c r="E4373" s="2">
        <v>2033860000</v>
      </c>
      <c r="F4373" s="2">
        <v>2214770000</v>
      </c>
      <c r="G4373" s="2">
        <v>2421670000</v>
      </c>
      <c r="H4373" s="2">
        <v>2570250000</v>
      </c>
      <c r="I4373" s="2">
        <v>2697950000</v>
      </c>
      <c r="J4373" s="2">
        <v>2798110000</v>
      </c>
      <c r="K4373" s="2">
        <v>2883520000</v>
      </c>
      <c r="L4373" s="2">
        <v>2938650000</v>
      </c>
      <c r="M4373" s="2">
        <v>2995600000</v>
      </c>
      <c r="N4373" s="2">
        <v>3058180000</v>
      </c>
      <c r="O4373" s="2">
        <v>3126660000</v>
      </c>
      <c r="P4373" s="2">
        <v>3161350000</v>
      </c>
      <c r="Q4373" s="2">
        <v>3197160000</v>
      </c>
      <c r="R4373" s="2">
        <v>3244210000</v>
      </c>
      <c r="S4373" s="2">
        <v>3285740000</v>
      </c>
      <c r="T4373" s="2">
        <v>3321520000</v>
      </c>
      <c r="U4373" s="2">
        <v>3361990000</v>
      </c>
      <c r="V4373" s="2">
        <v>3403180000</v>
      </c>
      <c r="W4373" s="2">
        <v>3458060000</v>
      </c>
      <c r="X4373" s="2">
        <v>3519740000</v>
      </c>
      <c r="Y4373" s="2">
        <v>3573530000</v>
      </c>
      <c r="Z4373" s="2">
        <v>3631000000</v>
      </c>
      <c r="AA4373" s="2">
        <v>3691340000</v>
      </c>
      <c r="AB4373" s="2">
        <v>3755120000</v>
      </c>
      <c r="AC4373" s="2">
        <v>3827710000</v>
      </c>
      <c r="AD4373" s="2">
        <v>3887850000</v>
      </c>
      <c r="AE4373" s="2">
        <v>3953380000</v>
      </c>
      <c r="AF4373" s="2">
        <v>4027550000</v>
      </c>
      <c r="AG4373" s="2">
        <v>4105240000</v>
      </c>
    </row>
    <row r="4374" spans="1:33">
      <c r="A4374" s="115" t="s">
        <v>6093</v>
      </c>
      <c r="B4374" s="115" t="s">
        <v>19</v>
      </c>
      <c r="C4374" s="2">
        <v>234918000</v>
      </c>
      <c r="D4374" s="2">
        <v>230413000</v>
      </c>
      <c r="E4374" s="2">
        <v>160559000</v>
      </c>
      <c r="F4374" s="2">
        <v>174840000</v>
      </c>
      <c r="G4374" s="2">
        <v>191173000</v>
      </c>
      <c r="H4374" s="2">
        <v>202902000</v>
      </c>
      <c r="I4374" s="2">
        <v>212983000</v>
      </c>
      <c r="J4374" s="2">
        <v>220891000</v>
      </c>
      <c r="K4374" s="2">
        <v>227633000</v>
      </c>
      <c r="L4374" s="2">
        <v>231985000</v>
      </c>
      <c r="M4374" s="2">
        <v>236481000</v>
      </c>
      <c r="N4374" s="2">
        <v>241421000</v>
      </c>
      <c r="O4374" s="2">
        <v>246827000</v>
      </c>
      <c r="P4374" s="2">
        <v>249566000</v>
      </c>
      <c r="Q4374" s="2">
        <v>252392000</v>
      </c>
      <c r="R4374" s="2">
        <v>256107000</v>
      </c>
      <c r="S4374" s="2">
        <v>259385000</v>
      </c>
      <c r="T4374" s="2">
        <v>262209000</v>
      </c>
      <c r="U4374" s="2">
        <v>265404000</v>
      </c>
      <c r="V4374" s="2">
        <v>268657000</v>
      </c>
      <c r="W4374" s="2">
        <v>272988000</v>
      </c>
      <c r="X4374" s="2">
        <v>277858000</v>
      </c>
      <c r="Y4374" s="2">
        <v>282104000</v>
      </c>
      <c r="Z4374" s="2">
        <v>286641000</v>
      </c>
      <c r="AA4374" s="2">
        <v>291404000</v>
      </c>
      <c r="AB4374" s="2">
        <v>296439000</v>
      </c>
      <c r="AC4374" s="2">
        <v>302170000</v>
      </c>
      <c r="AD4374" s="2">
        <v>306917000</v>
      </c>
      <c r="AE4374" s="2">
        <v>312090000</v>
      </c>
      <c r="AF4374" s="2">
        <v>317946000</v>
      </c>
      <c r="AG4374" s="2">
        <v>324078000</v>
      </c>
    </row>
    <row r="4375" spans="1:33">
      <c r="A4375" s="115" t="s">
        <v>6094</v>
      </c>
      <c r="B4375" s="115" t="s">
        <v>19</v>
      </c>
      <c r="C4375" s="2">
        <v>208904000</v>
      </c>
      <c r="D4375" s="2">
        <v>204898000</v>
      </c>
      <c r="E4375" s="2">
        <v>142779000</v>
      </c>
      <c r="F4375" s="2">
        <v>155479000</v>
      </c>
      <c r="G4375" s="2">
        <v>170003000</v>
      </c>
      <c r="H4375" s="2">
        <v>180434000</v>
      </c>
      <c r="I4375" s="2">
        <v>189398000</v>
      </c>
      <c r="J4375" s="2">
        <v>196430000</v>
      </c>
      <c r="K4375" s="2">
        <v>202426000</v>
      </c>
      <c r="L4375" s="2">
        <v>206296000</v>
      </c>
      <c r="M4375" s="2">
        <v>210294000</v>
      </c>
      <c r="N4375" s="2">
        <v>214687000</v>
      </c>
      <c r="O4375" s="2">
        <v>219494000</v>
      </c>
      <c r="P4375" s="2">
        <v>221930000</v>
      </c>
      <c r="Q4375" s="2">
        <v>224443000</v>
      </c>
      <c r="R4375" s="2">
        <v>227747000</v>
      </c>
      <c r="S4375" s="2">
        <v>230662000</v>
      </c>
      <c r="T4375" s="2">
        <v>233173000</v>
      </c>
      <c r="U4375" s="2">
        <v>236015000</v>
      </c>
      <c r="V4375" s="2">
        <v>238907000</v>
      </c>
      <c r="W4375" s="2">
        <v>242759000</v>
      </c>
      <c r="X4375" s="2">
        <v>247089000</v>
      </c>
      <c r="Y4375" s="2">
        <v>250865000</v>
      </c>
      <c r="Z4375" s="2">
        <v>254900000</v>
      </c>
      <c r="AA4375" s="2">
        <v>259136000</v>
      </c>
      <c r="AB4375" s="2">
        <v>263613000</v>
      </c>
      <c r="AC4375" s="2">
        <v>268709000</v>
      </c>
      <c r="AD4375" s="2">
        <v>272930000</v>
      </c>
      <c r="AE4375" s="2">
        <v>277531000</v>
      </c>
      <c r="AF4375" s="2">
        <v>282738000</v>
      </c>
      <c r="AG4375" s="2">
        <v>288191000</v>
      </c>
    </row>
    <row r="4376" spans="1:33">
      <c r="A4376" s="115" t="s">
        <v>6095</v>
      </c>
      <c r="B4376" s="115" t="s">
        <v>19</v>
      </c>
      <c r="C4376" s="2">
        <v>632620000</v>
      </c>
      <c r="D4376" s="2">
        <v>620488000</v>
      </c>
      <c r="E4376" s="2">
        <v>432375000</v>
      </c>
      <c r="F4376" s="2">
        <v>470835000</v>
      </c>
      <c r="G4376" s="2">
        <v>514818000</v>
      </c>
      <c r="H4376" s="2">
        <v>546404000</v>
      </c>
      <c r="I4376" s="2">
        <v>573551000</v>
      </c>
      <c r="J4376" s="2">
        <v>594846000</v>
      </c>
      <c r="K4376" s="2">
        <v>613003000</v>
      </c>
      <c r="L4376" s="2">
        <v>624721000</v>
      </c>
      <c r="M4376" s="2">
        <v>636829000</v>
      </c>
      <c r="N4376" s="2">
        <v>650133000</v>
      </c>
      <c r="O4376" s="2">
        <v>664691000</v>
      </c>
      <c r="P4376" s="2">
        <v>672066000</v>
      </c>
      <c r="Q4376" s="2">
        <v>679678000</v>
      </c>
      <c r="R4376" s="2">
        <v>689681000</v>
      </c>
      <c r="S4376" s="2">
        <v>698509000</v>
      </c>
      <c r="T4376" s="2">
        <v>706115000</v>
      </c>
      <c r="U4376" s="2">
        <v>714719000</v>
      </c>
      <c r="V4376" s="2">
        <v>723477000</v>
      </c>
      <c r="W4376" s="2">
        <v>735142000</v>
      </c>
      <c r="X4376" s="2">
        <v>748256000</v>
      </c>
      <c r="Y4376" s="2">
        <v>759691000</v>
      </c>
      <c r="Z4376" s="2">
        <v>771908000</v>
      </c>
      <c r="AA4376" s="2">
        <v>784736000</v>
      </c>
      <c r="AB4376" s="2">
        <v>798295000</v>
      </c>
      <c r="AC4376" s="2">
        <v>813726000</v>
      </c>
      <c r="AD4376" s="2">
        <v>826510000</v>
      </c>
      <c r="AE4376" s="2">
        <v>840442000</v>
      </c>
      <c r="AF4376" s="2">
        <v>856210000</v>
      </c>
      <c r="AG4376" s="2">
        <v>872725000</v>
      </c>
    </row>
    <row r="4377" spans="1:33">
      <c r="A4377" s="115" t="s">
        <v>6096</v>
      </c>
      <c r="B4377" s="115" t="s">
        <v>19</v>
      </c>
      <c r="C4377" s="2">
        <v>48853000</v>
      </c>
      <c r="D4377" s="2">
        <v>47916100</v>
      </c>
      <c r="E4377" s="2">
        <v>33389400</v>
      </c>
      <c r="F4377" s="2">
        <v>36359400</v>
      </c>
      <c r="G4377" s="2">
        <v>39755900</v>
      </c>
      <c r="H4377" s="2">
        <v>42195100</v>
      </c>
      <c r="I4377" s="2">
        <v>44291500</v>
      </c>
      <c r="J4377" s="2">
        <v>45936000</v>
      </c>
      <c r="K4377" s="2">
        <v>47338100</v>
      </c>
      <c r="L4377" s="2">
        <v>48243100</v>
      </c>
      <c r="M4377" s="2">
        <v>49178000</v>
      </c>
      <c r="N4377" s="2">
        <v>50205400</v>
      </c>
      <c r="O4377" s="2">
        <v>51329600</v>
      </c>
      <c r="P4377" s="2">
        <v>51899200</v>
      </c>
      <c r="Q4377" s="2">
        <v>52487000</v>
      </c>
      <c r="R4377" s="2">
        <v>53259500</v>
      </c>
      <c r="S4377" s="2">
        <v>53941200</v>
      </c>
      <c r="T4377" s="2">
        <v>54528500</v>
      </c>
      <c r="U4377" s="2">
        <v>55192900</v>
      </c>
      <c r="V4377" s="2">
        <v>55869300</v>
      </c>
      <c r="W4377" s="2">
        <v>56770100</v>
      </c>
      <c r="X4377" s="2">
        <v>57782800</v>
      </c>
      <c r="Y4377" s="2">
        <v>58665900</v>
      </c>
      <c r="Z4377" s="2">
        <v>59609300</v>
      </c>
      <c r="AA4377" s="2">
        <v>60599900</v>
      </c>
      <c r="AB4377" s="2">
        <v>61646900</v>
      </c>
      <c r="AC4377" s="2">
        <v>62838600</v>
      </c>
      <c r="AD4377" s="2">
        <v>63825800</v>
      </c>
      <c r="AE4377" s="2">
        <v>64901700</v>
      </c>
      <c r="AF4377" s="2">
        <v>66119400</v>
      </c>
      <c r="AG4377" s="2">
        <v>67394700</v>
      </c>
    </row>
    <row r="4378" spans="1:33">
      <c r="A4378" s="115" t="s">
        <v>6097</v>
      </c>
      <c r="B4378" s="115" t="s">
        <v>19</v>
      </c>
      <c r="C4378" s="2">
        <v>41710200</v>
      </c>
      <c r="D4378" s="2">
        <v>40910300</v>
      </c>
      <c r="E4378" s="2">
        <v>28507600</v>
      </c>
      <c r="F4378" s="2">
        <v>31043300</v>
      </c>
      <c r="G4378" s="2">
        <v>33943200</v>
      </c>
      <c r="H4378" s="2">
        <v>36025800</v>
      </c>
      <c r="I4378" s="2">
        <v>37815700</v>
      </c>
      <c r="J4378" s="2">
        <v>39219700</v>
      </c>
      <c r="K4378" s="2">
        <v>40416800</v>
      </c>
      <c r="L4378" s="2">
        <v>41189500</v>
      </c>
      <c r="M4378" s="2">
        <v>41987700</v>
      </c>
      <c r="N4378" s="2">
        <v>42864900</v>
      </c>
      <c r="O4378" s="2">
        <v>43824700</v>
      </c>
      <c r="P4378" s="2">
        <v>44311000</v>
      </c>
      <c r="Q4378" s="2">
        <v>44812900</v>
      </c>
      <c r="R4378" s="2">
        <v>45472400</v>
      </c>
      <c r="S4378" s="2">
        <v>46054500</v>
      </c>
      <c r="T4378" s="2">
        <v>46555900</v>
      </c>
      <c r="U4378" s="2">
        <v>47123200</v>
      </c>
      <c r="V4378" s="2">
        <v>47700700</v>
      </c>
      <c r="W4378" s="2">
        <v>48469800</v>
      </c>
      <c r="X4378" s="2">
        <v>49334400</v>
      </c>
      <c r="Y4378" s="2">
        <v>50088400</v>
      </c>
      <c r="Z4378" s="2">
        <v>50893900</v>
      </c>
      <c r="AA4378" s="2">
        <v>51739600</v>
      </c>
      <c r="AB4378" s="2">
        <v>52633600</v>
      </c>
      <c r="AC4378" s="2">
        <v>53651000</v>
      </c>
      <c r="AD4378" s="2">
        <v>54493900</v>
      </c>
      <c r="AE4378" s="2">
        <v>55412500</v>
      </c>
      <c r="AF4378" s="2">
        <v>56452100</v>
      </c>
      <c r="AG4378" s="2">
        <v>57541000</v>
      </c>
    </row>
    <row r="4379" spans="1:33">
      <c r="A4379" s="115" t="s">
        <v>6098</v>
      </c>
      <c r="B4379" s="115" t="s">
        <v>19</v>
      </c>
      <c r="C4379" s="2">
        <v>264547000</v>
      </c>
      <c r="D4379" s="2">
        <v>259474000</v>
      </c>
      <c r="E4379" s="2">
        <v>180809000</v>
      </c>
      <c r="F4379" s="2">
        <v>196892000</v>
      </c>
      <c r="G4379" s="2">
        <v>215285000</v>
      </c>
      <c r="H4379" s="2">
        <v>228494000</v>
      </c>
      <c r="I4379" s="2">
        <v>239846000</v>
      </c>
      <c r="J4379" s="2">
        <v>248751000</v>
      </c>
      <c r="K4379" s="2">
        <v>256343000</v>
      </c>
      <c r="L4379" s="2">
        <v>261244000</v>
      </c>
      <c r="M4379" s="2">
        <v>266307000</v>
      </c>
      <c r="N4379" s="2">
        <v>271871000</v>
      </c>
      <c r="O4379" s="2">
        <v>277958000</v>
      </c>
      <c r="P4379" s="2">
        <v>281042000</v>
      </c>
      <c r="Q4379" s="2">
        <v>284225000</v>
      </c>
      <c r="R4379" s="2">
        <v>288409000</v>
      </c>
      <c r="S4379" s="2">
        <v>292100000</v>
      </c>
      <c r="T4379" s="2">
        <v>295281000</v>
      </c>
      <c r="U4379" s="2">
        <v>298879000</v>
      </c>
      <c r="V4379" s="2">
        <v>302541000</v>
      </c>
      <c r="W4379" s="2">
        <v>307419000</v>
      </c>
      <c r="X4379" s="2">
        <v>312903000</v>
      </c>
      <c r="Y4379" s="2">
        <v>317685000</v>
      </c>
      <c r="Z4379" s="2">
        <v>322794000</v>
      </c>
      <c r="AA4379" s="2">
        <v>328158000</v>
      </c>
      <c r="AB4379" s="2">
        <v>333828000</v>
      </c>
      <c r="AC4379" s="2">
        <v>340281000</v>
      </c>
      <c r="AD4379" s="2">
        <v>345627000</v>
      </c>
      <c r="AE4379" s="2">
        <v>351453000</v>
      </c>
      <c r="AF4379" s="2">
        <v>358047000</v>
      </c>
      <c r="AG4379" s="2">
        <v>364953000</v>
      </c>
    </row>
    <row r="4380" spans="1:33">
      <c r="A4380" s="115" t="s">
        <v>6099</v>
      </c>
      <c r="B4380" s="115" t="s">
        <v>19</v>
      </c>
      <c r="C4380" s="2">
        <v>52909400</v>
      </c>
      <c r="D4380" s="2">
        <v>51894700</v>
      </c>
      <c r="E4380" s="2">
        <v>36161800</v>
      </c>
      <c r="F4380" s="2">
        <v>39378400</v>
      </c>
      <c r="G4380" s="2">
        <v>43057000</v>
      </c>
      <c r="H4380" s="2">
        <v>45698700</v>
      </c>
      <c r="I4380" s="2">
        <v>47969200</v>
      </c>
      <c r="J4380" s="2">
        <v>49750100</v>
      </c>
      <c r="K4380" s="2">
        <v>51268700</v>
      </c>
      <c r="L4380" s="2">
        <v>52248800</v>
      </c>
      <c r="M4380" s="2">
        <v>53261400</v>
      </c>
      <c r="N4380" s="2">
        <v>54374100</v>
      </c>
      <c r="O4380" s="2">
        <v>55591600</v>
      </c>
      <c r="P4380" s="2">
        <v>56208500</v>
      </c>
      <c r="Q4380" s="2">
        <v>56845100</v>
      </c>
      <c r="R4380" s="2">
        <v>57681700</v>
      </c>
      <c r="S4380" s="2">
        <v>58420000</v>
      </c>
      <c r="T4380" s="2">
        <v>59056200</v>
      </c>
      <c r="U4380" s="2">
        <v>59775700</v>
      </c>
      <c r="V4380" s="2">
        <v>60508200</v>
      </c>
      <c r="W4380" s="2">
        <v>61483800</v>
      </c>
      <c r="X4380" s="2">
        <v>62580600</v>
      </c>
      <c r="Y4380" s="2">
        <v>63537000</v>
      </c>
      <c r="Z4380" s="2">
        <v>64558800</v>
      </c>
      <c r="AA4380" s="2">
        <v>65631600</v>
      </c>
      <c r="AB4380" s="2">
        <v>66765600</v>
      </c>
      <c r="AC4380" s="2">
        <v>68056200</v>
      </c>
      <c r="AD4380" s="2">
        <v>69125400</v>
      </c>
      <c r="AE4380" s="2">
        <v>70290600</v>
      </c>
      <c r="AF4380" s="2">
        <v>71609400</v>
      </c>
      <c r="AG4380" s="2">
        <v>72990700</v>
      </c>
    </row>
    <row r="4381" spans="1:33">
      <c r="A4381" s="115" t="s">
        <v>6100</v>
      </c>
      <c r="B4381" s="115" t="s">
        <v>19</v>
      </c>
      <c r="C4381" s="115">
        <v>0</v>
      </c>
      <c r="D4381" s="115">
        <v>0</v>
      </c>
      <c r="E4381" s="115">
        <v>0</v>
      </c>
      <c r="F4381" s="115">
        <v>0</v>
      </c>
      <c r="G4381" s="115">
        <v>0</v>
      </c>
      <c r="H4381" s="115">
        <v>0</v>
      </c>
      <c r="I4381" s="115">
        <v>0</v>
      </c>
      <c r="J4381" s="115">
        <v>0</v>
      </c>
      <c r="K4381" s="115">
        <v>0</v>
      </c>
      <c r="L4381" s="115">
        <v>0</v>
      </c>
      <c r="M4381" s="115">
        <v>0</v>
      </c>
      <c r="N4381" s="115">
        <v>0</v>
      </c>
      <c r="O4381" s="115">
        <v>0</v>
      </c>
      <c r="P4381" s="115">
        <v>0</v>
      </c>
      <c r="Q4381" s="115">
        <v>0</v>
      </c>
      <c r="R4381" s="115">
        <v>0</v>
      </c>
      <c r="S4381" s="115">
        <v>0</v>
      </c>
      <c r="T4381" s="115">
        <v>0</v>
      </c>
      <c r="U4381" s="115">
        <v>0</v>
      </c>
      <c r="V4381" s="115">
        <v>0</v>
      </c>
      <c r="W4381" s="115">
        <v>0</v>
      </c>
      <c r="X4381" s="115">
        <v>0</v>
      </c>
      <c r="Y4381" s="115">
        <v>0</v>
      </c>
      <c r="Z4381" s="115">
        <v>0</v>
      </c>
      <c r="AA4381" s="115">
        <v>0</v>
      </c>
      <c r="AB4381" s="115">
        <v>0</v>
      </c>
      <c r="AC4381" s="115">
        <v>0</v>
      </c>
      <c r="AD4381" s="115">
        <v>0</v>
      </c>
      <c r="AE4381" s="115">
        <v>0</v>
      </c>
      <c r="AF4381" s="115">
        <v>0</v>
      </c>
      <c r="AG4381" s="115">
        <v>0</v>
      </c>
    </row>
    <row r="4382" spans="1:33">
      <c r="A4382" s="115" t="s">
        <v>6101</v>
      </c>
      <c r="B4382" s="115" t="s">
        <v>19</v>
      </c>
      <c r="C4382" s="2">
        <v>3941680000000</v>
      </c>
      <c r="D4382" s="2">
        <v>4145180000000</v>
      </c>
      <c r="E4382" s="2">
        <v>3367900000000</v>
      </c>
      <c r="F4382" s="2">
        <v>5941260000000</v>
      </c>
      <c r="G4382" s="2">
        <v>6024220000000</v>
      </c>
      <c r="H4382" s="2">
        <v>6113330000000</v>
      </c>
      <c r="I4382" s="2">
        <v>6193510000000</v>
      </c>
      <c r="J4382" s="2">
        <v>6266530000000</v>
      </c>
      <c r="K4382" s="2">
        <v>6336730000000</v>
      </c>
      <c r="L4382" s="2">
        <v>6406240000000</v>
      </c>
      <c r="M4382" s="2">
        <v>6475420000000</v>
      </c>
      <c r="N4382" s="2">
        <v>6549930000000</v>
      </c>
      <c r="O4382" s="2">
        <v>6667240000000</v>
      </c>
      <c r="P4382" s="2">
        <v>6741850000000</v>
      </c>
      <c r="Q4382" s="2">
        <v>6836160000000</v>
      </c>
      <c r="R4382" s="2">
        <v>6935870000000</v>
      </c>
      <c r="S4382" s="2">
        <v>7033580000000</v>
      </c>
      <c r="T4382" s="2">
        <v>7144590000000</v>
      </c>
      <c r="U4382" s="2">
        <v>7256700000000</v>
      </c>
      <c r="V4382" s="2">
        <v>7369930000000</v>
      </c>
      <c r="W4382" s="2">
        <v>7480350000000</v>
      </c>
      <c r="X4382" s="2">
        <v>7584470000000</v>
      </c>
      <c r="Y4382" s="2">
        <v>7689700000000</v>
      </c>
      <c r="Z4382" s="2">
        <v>7795900000000</v>
      </c>
      <c r="AA4382" s="2">
        <v>7903020000000</v>
      </c>
      <c r="AB4382" s="2">
        <v>8014180000000</v>
      </c>
      <c r="AC4382" s="2">
        <v>8124720000000</v>
      </c>
      <c r="AD4382" s="2">
        <v>8235640000000</v>
      </c>
      <c r="AE4382" s="2">
        <v>8352980000000</v>
      </c>
      <c r="AF4382" s="2">
        <v>8470810000000</v>
      </c>
      <c r="AG4382" s="2">
        <v>8592680000000</v>
      </c>
    </row>
    <row r="4383" spans="1:33">
      <c r="A4383" s="115" t="s">
        <v>6102</v>
      </c>
      <c r="B4383" s="115" t="s">
        <v>19</v>
      </c>
      <c r="C4383" s="2">
        <v>935715000</v>
      </c>
      <c r="D4383" s="2">
        <v>984026000</v>
      </c>
      <c r="E4383" s="2">
        <v>799506000</v>
      </c>
      <c r="F4383" s="2">
        <v>1410400000</v>
      </c>
      <c r="G4383" s="2">
        <v>1430090000</v>
      </c>
      <c r="H4383" s="2">
        <v>1451250000</v>
      </c>
      <c r="I4383" s="2">
        <v>1470280000</v>
      </c>
      <c r="J4383" s="2">
        <v>1487610000</v>
      </c>
      <c r="K4383" s="2">
        <v>1504280000</v>
      </c>
      <c r="L4383" s="2">
        <v>1520780000</v>
      </c>
      <c r="M4383" s="2">
        <v>1537200000</v>
      </c>
      <c r="N4383" s="2">
        <v>1554890000</v>
      </c>
      <c r="O4383" s="2">
        <v>1582740000</v>
      </c>
      <c r="P4383" s="2">
        <v>1600450000</v>
      </c>
      <c r="Q4383" s="2">
        <v>1622840000</v>
      </c>
      <c r="R4383" s="2">
        <v>1646510000</v>
      </c>
      <c r="S4383" s="2">
        <v>1669700000</v>
      </c>
      <c r="T4383" s="2">
        <v>1696050000</v>
      </c>
      <c r="U4383" s="2">
        <v>1722670000</v>
      </c>
      <c r="V4383" s="2">
        <v>1749550000</v>
      </c>
      <c r="W4383" s="2">
        <v>1775760000</v>
      </c>
      <c r="X4383" s="2">
        <v>1800480000</v>
      </c>
      <c r="Y4383" s="2">
        <v>1825460000</v>
      </c>
      <c r="Z4383" s="2">
        <v>1850670000</v>
      </c>
      <c r="AA4383" s="2">
        <v>1876100000</v>
      </c>
      <c r="AB4383" s="2">
        <v>1902490000</v>
      </c>
      <c r="AC4383" s="2">
        <v>1928730000</v>
      </c>
      <c r="AD4383" s="2">
        <v>1955060000</v>
      </c>
      <c r="AE4383" s="2">
        <v>1982910000</v>
      </c>
      <c r="AF4383" s="2">
        <v>2010890000</v>
      </c>
      <c r="AG4383" s="2">
        <v>2039820000</v>
      </c>
    </row>
    <row r="4384" spans="1:33">
      <c r="A4384" s="115" t="s">
        <v>6103</v>
      </c>
      <c r="B4384" s="115" t="s">
        <v>19</v>
      </c>
      <c r="C4384" s="2">
        <v>10592800000</v>
      </c>
      <c r="D4384" s="2">
        <v>11139700000</v>
      </c>
      <c r="E4384" s="2">
        <v>9050860000</v>
      </c>
      <c r="F4384" s="2">
        <v>15966500000</v>
      </c>
      <c r="G4384" s="2">
        <v>16189400000</v>
      </c>
      <c r="H4384" s="2">
        <v>16428900000</v>
      </c>
      <c r="I4384" s="2">
        <v>16644400000</v>
      </c>
      <c r="J4384" s="2">
        <v>16840600000</v>
      </c>
      <c r="K4384" s="2">
        <v>17029300000</v>
      </c>
      <c r="L4384" s="2">
        <v>17216100000</v>
      </c>
      <c r="M4384" s="2">
        <v>17402000000</v>
      </c>
      <c r="N4384" s="2">
        <v>17602200000</v>
      </c>
      <c r="O4384" s="2">
        <v>17917500000</v>
      </c>
      <c r="P4384" s="2">
        <v>18118000000</v>
      </c>
      <c r="Q4384" s="2">
        <v>18371400000</v>
      </c>
      <c r="R4384" s="2">
        <v>18639400000</v>
      </c>
      <c r="S4384" s="2">
        <v>18902000000</v>
      </c>
      <c r="T4384" s="2">
        <v>19200300000</v>
      </c>
      <c r="U4384" s="2">
        <v>19501600000</v>
      </c>
      <c r="V4384" s="2">
        <v>19805900000</v>
      </c>
      <c r="W4384" s="2">
        <v>20102600000</v>
      </c>
      <c r="X4384" s="2">
        <v>20382400000</v>
      </c>
      <c r="Y4384" s="2">
        <v>20665200000</v>
      </c>
      <c r="Z4384" s="2">
        <v>20950600000</v>
      </c>
      <c r="AA4384" s="2">
        <v>21238500000</v>
      </c>
      <c r="AB4384" s="2">
        <v>21537200000</v>
      </c>
      <c r="AC4384" s="2">
        <v>21834300000</v>
      </c>
      <c r="AD4384" s="2">
        <v>22132400000</v>
      </c>
      <c r="AE4384" s="2">
        <v>22447700000</v>
      </c>
      <c r="AF4384" s="2">
        <v>22764400000</v>
      </c>
      <c r="AG4384" s="2">
        <v>23091900000</v>
      </c>
    </row>
    <row r="4385" spans="1:33">
      <c r="A4385" s="115" t="s">
        <v>6104</v>
      </c>
      <c r="B4385" s="115" t="s">
        <v>19</v>
      </c>
      <c r="C4385" s="2">
        <v>6315980000</v>
      </c>
      <c r="D4385" s="2">
        <v>6642070000</v>
      </c>
      <c r="E4385" s="2">
        <v>5396580000</v>
      </c>
      <c r="F4385" s="2">
        <v>9520040000</v>
      </c>
      <c r="G4385" s="2">
        <v>9652960000</v>
      </c>
      <c r="H4385" s="2">
        <v>9795760000</v>
      </c>
      <c r="I4385" s="2">
        <v>9924230000</v>
      </c>
      <c r="J4385" s="2">
        <v>10041200000</v>
      </c>
      <c r="K4385" s="2">
        <v>10153700000</v>
      </c>
      <c r="L4385" s="2">
        <v>10265100000</v>
      </c>
      <c r="M4385" s="2">
        <v>10376000000</v>
      </c>
      <c r="N4385" s="2">
        <v>10495300000</v>
      </c>
      <c r="O4385" s="2">
        <v>10683300000</v>
      </c>
      <c r="P4385" s="2">
        <v>10802900000</v>
      </c>
      <c r="Q4385" s="2">
        <v>10954000000</v>
      </c>
      <c r="R4385" s="2">
        <v>11113800000</v>
      </c>
      <c r="S4385" s="2">
        <v>11270300000</v>
      </c>
      <c r="T4385" s="2">
        <v>11448200000</v>
      </c>
      <c r="U4385" s="2">
        <v>11627800000</v>
      </c>
      <c r="V4385" s="2">
        <v>11809300000</v>
      </c>
      <c r="W4385" s="2">
        <v>11986200000</v>
      </c>
      <c r="X4385" s="2">
        <v>12153000000</v>
      </c>
      <c r="Y4385" s="2">
        <v>12321700000</v>
      </c>
      <c r="Z4385" s="2">
        <v>12491800000</v>
      </c>
      <c r="AA4385" s="2">
        <v>12663500000</v>
      </c>
      <c r="AB4385" s="2">
        <v>12841600000</v>
      </c>
      <c r="AC4385" s="2">
        <v>13018700000</v>
      </c>
      <c r="AD4385" s="2">
        <v>13196500000</v>
      </c>
      <c r="AE4385" s="2">
        <v>13384500000</v>
      </c>
      <c r="AF4385" s="2">
        <v>13573300000</v>
      </c>
      <c r="AG4385" s="2">
        <v>13768600000</v>
      </c>
    </row>
    <row r="4386" spans="1:33">
      <c r="A4386" s="115" t="s">
        <v>6105</v>
      </c>
      <c r="B4386" s="115" t="s">
        <v>19</v>
      </c>
      <c r="C4386" s="2">
        <v>1289350000</v>
      </c>
      <c r="D4386" s="2">
        <v>1355920000</v>
      </c>
      <c r="E4386" s="2">
        <v>1101660000</v>
      </c>
      <c r="F4386" s="2">
        <v>1943430000</v>
      </c>
      <c r="G4386" s="2">
        <v>1970560000</v>
      </c>
      <c r="H4386" s="2">
        <v>1999710000</v>
      </c>
      <c r="I4386" s="2">
        <v>2025940000</v>
      </c>
      <c r="J4386" s="2">
        <v>2049830000</v>
      </c>
      <c r="K4386" s="2">
        <v>2072790000</v>
      </c>
      <c r="L4386" s="2">
        <v>2095530000</v>
      </c>
      <c r="M4386" s="2">
        <v>2118160000</v>
      </c>
      <c r="N4386" s="2">
        <v>2142530000</v>
      </c>
      <c r="O4386" s="2">
        <v>2180900000</v>
      </c>
      <c r="P4386" s="2">
        <v>2205310000</v>
      </c>
      <c r="Q4386" s="2">
        <v>2236160000</v>
      </c>
      <c r="R4386" s="2">
        <v>2268770000</v>
      </c>
      <c r="S4386" s="2">
        <v>2300730000</v>
      </c>
      <c r="T4386" s="2">
        <v>2337040000</v>
      </c>
      <c r="U4386" s="2">
        <v>2373720000</v>
      </c>
      <c r="V4386" s="2">
        <v>2410760000</v>
      </c>
      <c r="W4386" s="2">
        <v>2446880000</v>
      </c>
      <c r="X4386" s="2">
        <v>2480930000</v>
      </c>
      <c r="Y4386" s="2">
        <v>2515360000</v>
      </c>
      <c r="Z4386" s="2">
        <v>2550090000</v>
      </c>
      <c r="AA4386" s="2">
        <v>2585130000</v>
      </c>
      <c r="AB4386" s="2">
        <v>2621490000</v>
      </c>
      <c r="AC4386" s="2">
        <v>2657650000</v>
      </c>
      <c r="AD4386" s="2">
        <v>2693940000</v>
      </c>
      <c r="AE4386" s="2">
        <v>2732320000</v>
      </c>
      <c r="AF4386" s="2">
        <v>2770860000</v>
      </c>
      <c r="AG4386" s="2">
        <v>2810730000</v>
      </c>
    </row>
    <row r="4387" spans="1:33">
      <c r="A4387" s="115" t="s">
        <v>6106</v>
      </c>
      <c r="B4387" s="115" t="s">
        <v>19</v>
      </c>
      <c r="C4387" s="2">
        <v>1103230000</v>
      </c>
      <c r="D4387" s="2">
        <v>1160190000</v>
      </c>
      <c r="E4387" s="2">
        <v>942639000</v>
      </c>
      <c r="F4387" s="2">
        <v>1662900000</v>
      </c>
      <c r="G4387" s="2">
        <v>1686110000</v>
      </c>
      <c r="H4387" s="2">
        <v>1711060000</v>
      </c>
      <c r="I4387" s="2">
        <v>1733500000</v>
      </c>
      <c r="J4387" s="2">
        <v>1753930000</v>
      </c>
      <c r="K4387" s="2">
        <v>1773580000</v>
      </c>
      <c r="L4387" s="2">
        <v>1793040000</v>
      </c>
      <c r="M4387" s="2">
        <v>1812400000</v>
      </c>
      <c r="N4387" s="2">
        <v>1833260000</v>
      </c>
      <c r="O4387" s="2">
        <v>1866090000</v>
      </c>
      <c r="P4387" s="2">
        <v>1886970000</v>
      </c>
      <c r="Q4387" s="2">
        <v>1913370000</v>
      </c>
      <c r="R4387" s="2">
        <v>1941280000</v>
      </c>
      <c r="S4387" s="2">
        <v>1968620000</v>
      </c>
      <c r="T4387" s="2">
        <v>1999690000</v>
      </c>
      <c r="U4387" s="2">
        <v>2031070000</v>
      </c>
      <c r="V4387" s="2">
        <v>2062770000</v>
      </c>
      <c r="W4387" s="2">
        <v>2093670000</v>
      </c>
      <c r="X4387" s="2">
        <v>2122810000</v>
      </c>
      <c r="Y4387" s="2">
        <v>2152270000</v>
      </c>
      <c r="Z4387" s="2">
        <v>2181990000</v>
      </c>
      <c r="AA4387" s="2">
        <v>2211970000</v>
      </c>
      <c r="AB4387" s="2">
        <v>2243080000</v>
      </c>
      <c r="AC4387" s="2">
        <v>2274020000</v>
      </c>
      <c r="AD4387" s="2">
        <v>2305070000</v>
      </c>
      <c r="AE4387" s="2">
        <v>2337910000</v>
      </c>
      <c r="AF4387" s="2">
        <v>2370890000</v>
      </c>
      <c r="AG4387" s="2">
        <v>2405000000</v>
      </c>
    </row>
    <row r="4388" spans="1:33">
      <c r="A4388" s="115" t="s">
        <v>6107</v>
      </c>
      <c r="B4388" s="115" t="s">
        <v>19</v>
      </c>
      <c r="C4388" s="2">
        <v>4703970000</v>
      </c>
      <c r="D4388" s="2">
        <v>4946840000</v>
      </c>
      <c r="E4388" s="2">
        <v>4019230000</v>
      </c>
      <c r="F4388" s="2">
        <v>7090270000</v>
      </c>
      <c r="G4388" s="2">
        <v>7189270000</v>
      </c>
      <c r="H4388" s="2">
        <v>7295620000</v>
      </c>
      <c r="I4388" s="2">
        <v>7391300000</v>
      </c>
      <c r="J4388" s="2">
        <v>7478440000</v>
      </c>
      <c r="K4388" s="2">
        <v>7562210000</v>
      </c>
      <c r="L4388" s="2">
        <v>7645170000</v>
      </c>
      <c r="M4388" s="2">
        <v>7727730000</v>
      </c>
      <c r="N4388" s="2">
        <v>7816650000</v>
      </c>
      <c r="O4388" s="2">
        <v>7956640000</v>
      </c>
      <c r="P4388" s="2">
        <v>8045680000</v>
      </c>
      <c r="Q4388" s="2">
        <v>8158230000</v>
      </c>
      <c r="R4388" s="2">
        <v>8277230000</v>
      </c>
      <c r="S4388" s="2">
        <v>8393830000</v>
      </c>
      <c r="T4388" s="2">
        <v>8526310000</v>
      </c>
      <c r="U4388" s="2">
        <v>8660100000</v>
      </c>
      <c r="V4388" s="2">
        <v>8795230000</v>
      </c>
      <c r="W4388" s="2">
        <v>8927010000</v>
      </c>
      <c r="X4388" s="2">
        <v>9051260000</v>
      </c>
      <c r="Y4388" s="2">
        <v>9176850000</v>
      </c>
      <c r="Z4388" s="2">
        <v>9303580000</v>
      </c>
      <c r="AA4388" s="2">
        <v>9431420000</v>
      </c>
      <c r="AB4388" s="2">
        <v>9564070000</v>
      </c>
      <c r="AC4388" s="2">
        <v>9696000000</v>
      </c>
      <c r="AD4388" s="2">
        <v>9828370000</v>
      </c>
      <c r="AE4388" s="2">
        <v>9968390000</v>
      </c>
      <c r="AF4388" s="2">
        <v>10109000000</v>
      </c>
      <c r="AG4388" s="2">
        <v>10254400000</v>
      </c>
    </row>
    <row r="4389" spans="1:33">
      <c r="A4389" s="115" t="s">
        <v>6108</v>
      </c>
      <c r="B4389" s="115" t="s">
        <v>19</v>
      </c>
      <c r="C4389" s="2">
        <v>83566600</v>
      </c>
      <c r="D4389" s="2">
        <v>87881100</v>
      </c>
      <c r="E4389" s="2">
        <v>71402100</v>
      </c>
      <c r="F4389" s="2">
        <v>125959000</v>
      </c>
      <c r="G4389" s="2">
        <v>127718000</v>
      </c>
      <c r="H4389" s="2">
        <v>129607000</v>
      </c>
      <c r="I4389" s="2">
        <v>131307000</v>
      </c>
      <c r="J4389" s="2">
        <v>132855000</v>
      </c>
      <c r="K4389" s="2">
        <v>134344000</v>
      </c>
      <c r="L4389" s="2">
        <v>135817000</v>
      </c>
      <c r="M4389" s="2">
        <v>137284000</v>
      </c>
      <c r="N4389" s="2">
        <v>138864000</v>
      </c>
      <c r="O4389" s="2">
        <v>141351000</v>
      </c>
      <c r="P4389" s="2">
        <v>142932000</v>
      </c>
      <c r="Q4389" s="2">
        <v>144932000</v>
      </c>
      <c r="R4389" s="2">
        <v>147046000</v>
      </c>
      <c r="S4389" s="2">
        <v>149117000</v>
      </c>
      <c r="T4389" s="2">
        <v>151471000</v>
      </c>
      <c r="U4389" s="2">
        <v>153848000</v>
      </c>
      <c r="V4389" s="2">
        <v>156248000</v>
      </c>
      <c r="W4389" s="2">
        <v>158589000</v>
      </c>
      <c r="X4389" s="2">
        <v>160797000</v>
      </c>
      <c r="Y4389" s="2">
        <v>163028000</v>
      </c>
      <c r="Z4389" s="2">
        <v>165279000</v>
      </c>
      <c r="AA4389" s="2">
        <v>167550000</v>
      </c>
      <c r="AB4389" s="2">
        <v>169907000</v>
      </c>
      <c r="AC4389" s="2">
        <v>172250000</v>
      </c>
      <c r="AD4389" s="2">
        <v>174602000</v>
      </c>
      <c r="AE4389" s="2">
        <v>177090000</v>
      </c>
      <c r="AF4389" s="2">
        <v>179588000</v>
      </c>
      <c r="AG4389" s="2">
        <v>182171000</v>
      </c>
    </row>
    <row r="4390" spans="1:33">
      <c r="A4390" s="115" t="s">
        <v>6109</v>
      </c>
      <c r="B4390" s="115" t="s">
        <v>19</v>
      </c>
      <c r="C4390" s="2">
        <v>405070000</v>
      </c>
      <c r="D4390" s="2">
        <v>425984000</v>
      </c>
      <c r="E4390" s="2">
        <v>346106000</v>
      </c>
      <c r="F4390" s="2">
        <v>610560000</v>
      </c>
      <c r="G4390" s="2">
        <v>619085000</v>
      </c>
      <c r="H4390" s="2">
        <v>628243000</v>
      </c>
      <c r="I4390" s="2">
        <v>636483000</v>
      </c>
      <c r="J4390" s="2">
        <v>643986000</v>
      </c>
      <c r="K4390" s="2">
        <v>651200000</v>
      </c>
      <c r="L4390" s="2">
        <v>658344000</v>
      </c>
      <c r="M4390" s="2">
        <v>665454000</v>
      </c>
      <c r="N4390" s="2">
        <v>673110000</v>
      </c>
      <c r="O4390" s="2">
        <v>685165000</v>
      </c>
      <c r="P4390" s="2">
        <v>692833000</v>
      </c>
      <c r="Q4390" s="2">
        <v>702525000</v>
      </c>
      <c r="R4390" s="2">
        <v>712772000</v>
      </c>
      <c r="S4390" s="2">
        <v>722813000</v>
      </c>
      <c r="T4390" s="2">
        <v>734221000</v>
      </c>
      <c r="U4390" s="2">
        <v>745742000</v>
      </c>
      <c r="V4390" s="2">
        <v>757379000</v>
      </c>
      <c r="W4390" s="2">
        <v>768726000</v>
      </c>
      <c r="X4390" s="2">
        <v>779426000</v>
      </c>
      <c r="Y4390" s="2">
        <v>790240000</v>
      </c>
      <c r="Z4390" s="2">
        <v>801154000</v>
      </c>
      <c r="AA4390" s="2">
        <v>812162000</v>
      </c>
      <c r="AB4390" s="2">
        <v>823585000</v>
      </c>
      <c r="AC4390" s="2">
        <v>834946000</v>
      </c>
      <c r="AD4390" s="2">
        <v>846344000</v>
      </c>
      <c r="AE4390" s="2">
        <v>858402000</v>
      </c>
      <c r="AF4390" s="2">
        <v>870511000</v>
      </c>
      <c r="AG4390" s="2">
        <v>883035000</v>
      </c>
    </row>
    <row r="4391" spans="1:33">
      <c r="A4391" s="115" t="s">
        <v>6110</v>
      </c>
      <c r="B4391" s="115" t="s">
        <v>19</v>
      </c>
      <c r="C4391" s="2">
        <v>192402000</v>
      </c>
      <c r="D4391" s="2">
        <v>202336000</v>
      </c>
      <c r="E4391" s="2">
        <v>164395000</v>
      </c>
      <c r="F4391" s="2">
        <v>290006000</v>
      </c>
      <c r="G4391" s="2">
        <v>294056000</v>
      </c>
      <c r="H4391" s="2">
        <v>298406000</v>
      </c>
      <c r="I4391" s="2">
        <v>302319000</v>
      </c>
      <c r="J4391" s="2">
        <v>305883000</v>
      </c>
      <c r="K4391" s="2">
        <v>309310000</v>
      </c>
      <c r="L4391" s="2">
        <v>312703000</v>
      </c>
      <c r="M4391" s="2">
        <v>316080000</v>
      </c>
      <c r="N4391" s="2">
        <v>319717000</v>
      </c>
      <c r="O4391" s="2">
        <v>325443000</v>
      </c>
      <c r="P4391" s="2">
        <v>329085000</v>
      </c>
      <c r="Q4391" s="2">
        <v>333688000</v>
      </c>
      <c r="R4391" s="2">
        <v>338555000</v>
      </c>
      <c r="S4391" s="2">
        <v>343325000</v>
      </c>
      <c r="T4391" s="2">
        <v>348743000</v>
      </c>
      <c r="U4391" s="2">
        <v>354216000</v>
      </c>
      <c r="V4391" s="2">
        <v>359743000</v>
      </c>
      <c r="W4391" s="2">
        <v>365133000</v>
      </c>
      <c r="X4391" s="2">
        <v>370215000</v>
      </c>
      <c r="Y4391" s="2">
        <v>375352000</v>
      </c>
      <c r="Z4391" s="2">
        <v>380535000</v>
      </c>
      <c r="AA4391" s="2">
        <v>385764000</v>
      </c>
      <c r="AB4391" s="2">
        <v>391190000</v>
      </c>
      <c r="AC4391" s="2">
        <v>396586000</v>
      </c>
      <c r="AD4391" s="2">
        <v>402000000</v>
      </c>
      <c r="AE4391" s="2">
        <v>407727000</v>
      </c>
      <c r="AF4391" s="2">
        <v>413479000</v>
      </c>
      <c r="AG4391" s="2">
        <v>419428000</v>
      </c>
    </row>
    <row r="4392" spans="1:33">
      <c r="A4392" s="115" t="s">
        <v>6111</v>
      </c>
      <c r="B4392" s="115" t="s">
        <v>19</v>
      </c>
      <c r="C4392" s="2">
        <v>38480400</v>
      </c>
      <c r="D4392" s="2">
        <v>40467100</v>
      </c>
      <c r="E4392" s="2">
        <v>32878900</v>
      </c>
      <c r="F4392" s="2">
        <v>58001300</v>
      </c>
      <c r="G4392" s="2">
        <v>58811100</v>
      </c>
      <c r="H4392" s="2">
        <v>59681100</v>
      </c>
      <c r="I4392" s="2">
        <v>60463800</v>
      </c>
      <c r="J4392" s="2">
        <v>61176600</v>
      </c>
      <c r="K4392" s="2">
        <v>61862000</v>
      </c>
      <c r="L4392" s="2">
        <v>62540600</v>
      </c>
      <c r="M4392" s="2">
        <v>63216000</v>
      </c>
      <c r="N4392" s="2">
        <v>63943300</v>
      </c>
      <c r="O4392" s="2">
        <v>65088500</v>
      </c>
      <c r="P4392" s="2">
        <v>65816900</v>
      </c>
      <c r="Q4392" s="2">
        <v>66737600</v>
      </c>
      <c r="R4392" s="2">
        <v>67711100</v>
      </c>
      <c r="S4392" s="2">
        <v>68664900</v>
      </c>
      <c r="T4392" s="2">
        <v>69748700</v>
      </c>
      <c r="U4392" s="2">
        <v>70843200</v>
      </c>
      <c r="V4392" s="2">
        <v>71948600</v>
      </c>
      <c r="W4392" s="2">
        <v>73026600</v>
      </c>
      <c r="X4392" s="2">
        <v>74043000</v>
      </c>
      <c r="Y4392" s="2">
        <v>75070300</v>
      </c>
      <c r="Z4392" s="2">
        <v>76107100</v>
      </c>
      <c r="AA4392" s="2">
        <v>77152900</v>
      </c>
      <c r="AB4392" s="2">
        <v>78238000</v>
      </c>
      <c r="AC4392" s="2">
        <v>79317200</v>
      </c>
      <c r="AD4392" s="2">
        <v>80400000</v>
      </c>
      <c r="AE4392" s="2">
        <v>81545500</v>
      </c>
      <c r="AF4392" s="2">
        <v>82695800</v>
      </c>
      <c r="AG4392" s="2">
        <v>83885500</v>
      </c>
    </row>
    <row r="4393" spans="1:33">
      <c r="A4393" s="115" t="s">
        <v>6112</v>
      </c>
      <c r="B4393" s="115" t="s">
        <v>19</v>
      </c>
      <c r="C4393" s="115">
        <v>0</v>
      </c>
      <c r="D4393" s="115">
        <v>0</v>
      </c>
      <c r="E4393" s="115">
        <v>0</v>
      </c>
      <c r="F4393" s="115">
        <v>0</v>
      </c>
      <c r="G4393" s="115">
        <v>0</v>
      </c>
      <c r="H4393" s="115">
        <v>0</v>
      </c>
      <c r="I4393" s="115">
        <v>0</v>
      </c>
      <c r="J4393" s="115">
        <v>0</v>
      </c>
      <c r="K4393" s="115">
        <v>0</v>
      </c>
      <c r="L4393" s="115">
        <v>0</v>
      </c>
      <c r="M4393" s="115">
        <v>0</v>
      </c>
      <c r="N4393" s="115">
        <v>0</v>
      </c>
      <c r="O4393" s="115">
        <v>0</v>
      </c>
      <c r="P4393" s="115">
        <v>0</v>
      </c>
      <c r="Q4393" s="115">
        <v>0</v>
      </c>
      <c r="R4393" s="115">
        <v>0</v>
      </c>
      <c r="S4393" s="115">
        <v>0</v>
      </c>
      <c r="T4393" s="115">
        <v>0</v>
      </c>
      <c r="U4393" s="115">
        <v>0</v>
      </c>
      <c r="V4393" s="115">
        <v>0</v>
      </c>
      <c r="W4393" s="115">
        <v>0</v>
      </c>
      <c r="X4393" s="115">
        <v>0</v>
      </c>
      <c r="Y4393" s="115">
        <v>0</v>
      </c>
      <c r="Z4393" s="115">
        <v>0</v>
      </c>
      <c r="AA4393" s="115">
        <v>0</v>
      </c>
      <c r="AB4393" s="115">
        <v>0</v>
      </c>
      <c r="AC4393" s="115">
        <v>0</v>
      </c>
      <c r="AD4393" s="115">
        <v>0</v>
      </c>
      <c r="AE4393" s="115">
        <v>0</v>
      </c>
      <c r="AF4393" s="115">
        <v>0</v>
      </c>
      <c r="AG4393" s="115">
        <v>0</v>
      </c>
    </row>
    <row r="4394" spans="1:33">
      <c r="A4394" s="115" t="s">
        <v>6113</v>
      </c>
      <c r="B4394" s="115" t="s">
        <v>19</v>
      </c>
      <c r="C4394" s="115">
        <v>0</v>
      </c>
      <c r="D4394" s="115">
        <v>0</v>
      </c>
      <c r="E4394" s="115">
        <v>0</v>
      </c>
      <c r="F4394" s="115">
        <v>0</v>
      </c>
      <c r="G4394" s="115">
        <v>0</v>
      </c>
      <c r="H4394" s="115">
        <v>0</v>
      </c>
      <c r="I4394" s="115">
        <v>0</v>
      </c>
      <c r="J4394" s="115">
        <v>0</v>
      </c>
      <c r="K4394" s="115">
        <v>0</v>
      </c>
      <c r="L4394" s="115">
        <v>0</v>
      </c>
      <c r="M4394" s="115">
        <v>0</v>
      </c>
      <c r="N4394" s="115">
        <v>0</v>
      </c>
      <c r="O4394" s="115">
        <v>0</v>
      </c>
      <c r="P4394" s="115">
        <v>0</v>
      </c>
      <c r="Q4394" s="115">
        <v>0</v>
      </c>
      <c r="R4394" s="115">
        <v>0</v>
      </c>
      <c r="S4394" s="115">
        <v>0</v>
      </c>
      <c r="T4394" s="115">
        <v>0</v>
      </c>
      <c r="U4394" s="115">
        <v>0</v>
      </c>
      <c r="V4394" s="115">
        <v>0</v>
      </c>
      <c r="W4394" s="115">
        <v>0</v>
      </c>
      <c r="X4394" s="115">
        <v>0</v>
      </c>
      <c r="Y4394" s="115">
        <v>0</v>
      </c>
      <c r="Z4394" s="115">
        <v>0</v>
      </c>
      <c r="AA4394" s="115">
        <v>0</v>
      </c>
      <c r="AB4394" s="115">
        <v>0</v>
      </c>
      <c r="AC4394" s="115">
        <v>0</v>
      </c>
      <c r="AD4394" s="115">
        <v>0</v>
      </c>
      <c r="AE4394" s="115">
        <v>0</v>
      </c>
      <c r="AF4394" s="115">
        <v>0</v>
      </c>
      <c r="AG4394" s="115">
        <v>0</v>
      </c>
    </row>
    <row r="4395" spans="1:33">
      <c r="A4395" s="115" t="s">
        <v>6114</v>
      </c>
      <c r="B4395" s="115" t="s">
        <v>19</v>
      </c>
      <c r="C4395" s="115">
        <v>0</v>
      </c>
      <c r="D4395" s="115">
        <v>0</v>
      </c>
      <c r="E4395" s="115">
        <v>0</v>
      </c>
      <c r="F4395" s="115">
        <v>0</v>
      </c>
      <c r="G4395" s="115">
        <v>0</v>
      </c>
      <c r="H4395" s="115">
        <v>0</v>
      </c>
      <c r="I4395" s="115">
        <v>0</v>
      </c>
      <c r="J4395" s="115">
        <v>0</v>
      </c>
      <c r="K4395" s="115">
        <v>0</v>
      </c>
      <c r="L4395" s="115">
        <v>0</v>
      </c>
      <c r="M4395" s="115">
        <v>0</v>
      </c>
      <c r="N4395" s="115">
        <v>0</v>
      </c>
      <c r="O4395" s="115">
        <v>0</v>
      </c>
      <c r="P4395" s="115">
        <v>0</v>
      </c>
      <c r="Q4395" s="115">
        <v>0</v>
      </c>
      <c r="R4395" s="115">
        <v>0</v>
      </c>
      <c r="S4395" s="115">
        <v>0</v>
      </c>
      <c r="T4395" s="115">
        <v>0</v>
      </c>
      <c r="U4395" s="115">
        <v>0</v>
      </c>
      <c r="V4395" s="115">
        <v>0</v>
      </c>
      <c r="W4395" s="115">
        <v>0</v>
      </c>
      <c r="X4395" s="115">
        <v>0</v>
      </c>
      <c r="Y4395" s="115">
        <v>0</v>
      </c>
      <c r="Z4395" s="115">
        <v>0</v>
      </c>
      <c r="AA4395" s="115">
        <v>0</v>
      </c>
      <c r="AB4395" s="115">
        <v>0</v>
      </c>
      <c r="AC4395" s="115">
        <v>0</v>
      </c>
      <c r="AD4395" s="115">
        <v>0</v>
      </c>
      <c r="AE4395" s="115">
        <v>0</v>
      </c>
      <c r="AF4395" s="115">
        <v>0</v>
      </c>
      <c r="AG4395" s="115">
        <v>0</v>
      </c>
    </row>
    <row r="4396" spans="1:33">
      <c r="A4396" s="115" t="s">
        <v>6115</v>
      </c>
      <c r="B4396" s="115" t="s">
        <v>19</v>
      </c>
      <c r="C4396" s="115">
        <v>0</v>
      </c>
      <c r="D4396" s="115">
        <v>0</v>
      </c>
      <c r="E4396" s="115">
        <v>0</v>
      </c>
      <c r="F4396" s="115">
        <v>0</v>
      </c>
      <c r="G4396" s="115">
        <v>0</v>
      </c>
      <c r="H4396" s="115">
        <v>0</v>
      </c>
      <c r="I4396" s="115">
        <v>0</v>
      </c>
      <c r="J4396" s="115">
        <v>0</v>
      </c>
      <c r="K4396" s="115">
        <v>0</v>
      </c>
      <c r="L4396" s="115">
        <v>0</v>
      </c>
      <c r="M4396" s="115">
        <v>0</v>
      </c>
      <c r="N4396" s="115">
        <v>0</v>
      </c>
      <c r="O4396" s="115">
        <v>0</v>
      </c>
      <c r="P4396" s="115">
        <v>0</v>
      </c>
      <c r="Q4396" s="115">
        <v>0</v>
      </c>
      <c r="R4396" s="115">
        <v>0</v>
      </c>
      <c r="S4396" s="115">
        <v>0</v>
      </c>
      <c r="T4396" s="115">
        <v>0</v>
      </c>
      <c r="U4396" s="115">
        <v>0</v>
      </c>
      <c r="V4396" s="115">
        <v>0</v>
      </c>
      <c r="W4396" s="115">
        <v>0</v>
      </c>
      <c r="X4396" s="115">
        <v>0</v>
      </c>
      <c r="Y4396" s="115">
        <v>0</v>
      </c>
      <c r="Z4396" s="115">
        <v>0</v>
      </c>
      <c r="AA4396" s="115">
        <v>0</v>
      </c>
      <c r="AB4396" s="115">
        <v>0</v>
      </c>
      <c r="AC4396" s="115">
        <v>0</v>
      </c>
      <c r="AD4396" s="115">
        <v>0</v>
      </c>
      <c r="AE4396" s="115">
        <v>0</v>
      </c>
      <c r="AF4396" s="115">
        <v>0</v>
      </c>
      <c r="AG4396" s="115">
        <v>0</v>
      </c>
    </row>
    <row r="4397" spans="1:33">
      <c r="A4397" s="115" t="s">
        <v>6116</v>
      </c>
      <c r="B4397" s="115" t="s">
        <v>19</v>
      </c>
      <c r="C4397" s="115">
        <v>0</v>
      </c>
      <c r="D4397" s="115">
        <v>0</v>
      </c>
      <c r="E4397" s="115">
        <v>0</v>
      </c>
      <c r="F4397" s="115">
        <v>0</v>
      </c>
      <c r="G4397" s="115">
        <v>0</v>
      </c>
      <c r="H4397" s="115">
        <v>0</v>
      </c>
      <c r="I4397" s="115">
        <v>0</v>
      </c>
      <c r="J4397" s="115">
        <v>0</v>
      </c>
      <c r="K4397" s="115">
        <v>0</v>
      </c>
      <c r="L4397" s="115">
        <v>0</v>
      </c>
      <c r="M4397" s="115">
        <v>0</v>
      </c>
      <c r="N4397" s="115">
        <v>0</v>
      </c>
      <c r="O4397" s="115">
        <v>0</v>
      </c>
      <c r="P4397" s="115">
        <v>0</v>
      </c>
      <c r="Q4397" s="115">
        <v>0</v>
      </c>
      <c r="R4397" s="115">
        <v>0</v>
      </c>
      <c r="S4397" s="115">
        <v>0</v>
      </c>
      <c r="T4397" s="115">
        <v>0</v>
      </c>
      <c r="U4397" s="115">
        <v>0</v>
      </c>
      <c r="V4397" s="115">
        <v>0</v>
      </c>
      <c r="W4397" s="115">
        <v>0</v>
      </c>
      <c r="X4397" s="115">
        <v>0</v>
      </c>
      <c r="Y4397" s="115">
        <v>0</v>
      </c>
      <c r="Z4397" s="115">
        <v>0</v>
      </c>
      <c r="AA4397" s="115">
        <v>0</v>
      </c>
      <c r="AB4397" s="115">
        <v>0</v>
      </c>
      <c r="AC4397" s="115">
        <v>0</v>
      </c>
      <c r="AD4397" s="115">
        <v>0</v>
      </c>
      <c r="AE4397" s="115">
        <v>0</v>
      </c>
      <c r="AF4397" s="115">
        <v>0</v>
      </c>
      <c r="AG4397" s="115">
        <v>0</v>
      </c>
    </row>
    <row r="4398" spans="1:33">
      <c r="A4398" s="115" t="s">
        <v>6117</v>
      </c>
      <c r="B4398" s="115" t="s">
        <v>19</v>
      </c>
      <c r="C4398" s="115">
        <v>0</v>
      </c>
      <c r="D4398" s="115">
        <v>0</v>
      </c>
      <c r="E4398" s="115">
        <v>0</v>
      </c>
      <c r="F4398" s="115">
        <v>0</v>
      </c>
      <c r="G4398" s="115">
        <v>0</v>
      </c>
      <c r="H4398" s="115">
        <v>0</v>
      </c>
      <c r="I4398" s="115">
        <v>0</v>
      </c>
      <c r="J4398" s="115">
        <v>0</v>
      </c>
      <c r="K4398" s="115">
        <v>0</v>
      </c>
      <c r="L4398" s="115">
        <v>0</v>
      </c>
      <c r="M4398" s="115">
        <v>0</v>
      </c>
      <c r="N4398" s="115">
        <v>0</v>
      </c>
      <c r="O4398" s="115">
        <v>0</v>
      </c>
      <c r="P4398" s="115">
        <v>0</v>
      </c>
      <c r="Q4398" s="115">
        <v>0</v>
      </c>
      <c r="R4398" s="115">
        <v>0</v>
      </c>
      <c r="S4398" s="115">
        <v>0</v>
      </c>
      <c r="T4398" s="115">
        <v>0</v>
      </c>
      <c r="U4398" s="115">
        <v>0</v>
      </c>
      <c r="V4398" s="115">
        <v>0</v>
      </c>
      <c r="W4398" s="115">
        <v>0</v>
      </c>
      <c r="X4398" s="115">
        <v>0</v>
      </c>
      <c r="Y4398" s="115">
        <v>0</v>
      </c>
      <c r="Z4398" s="115">
        <v>0</v>
      </c>
      <c r="AA4398" s="115">
        <v>0</v>
      </c>
      <c r="AB4398" s="115">
        <v>0</v>
      </c>
      <c r="AC4398" s="115">
        <v>0</v>
      </c>
      <c r="AD4398" s="115">
        <v>0</v>
      </c>
      <c r="AE4398" s="115">
        <v>0</v>
      </c>
      <c r="AF4398" s="115">
        <v>0</v>
      </c>
      <c r="AG4398" s="115">
        <v>0</v>
      </c>
    </row>
    <row r="4399" spans="1:33">
      <c r="A4399" s="115" t="s">
        <v>6118</v>
      </c>
      <c r="B4399" s="115" t="s">
        <v>19</v>
      </c>
      <c r="C4399" s="115">
        <v>0</v>
      </c>
      <c r="D4399" s="115">
        <v>0</v>
      </c>
      <c r="E4399" s="115">
        <v>0</v>
      </c>
      <c r="F4399" s="115">
        <v>0</v>
      </c>
      <c r="G4399" s="115">
        <v>0</v>
      </c>
      <c r="H4399" s="115">
        <v>0</v>
      </c>
      <c r="I4399" s="115">
        <v>0</v>
      </c>
      <c r="J4399" s="115">
        <v>0</v>
      </c>
      <c r="K4399" s="115">
        <v>0</v>
      </c>
      <c r="L4399" s="115">
        <v>0</v>
      </c>
      <c r="M4399" s="115">
        <v>0</v>
      </c>
      <c r="N4399" s="115">
        <v>0</v>
      </c>
      <c r="O4399" s="115">
        <v>0</v>
      </c>
      <c r="P4399" s="115">
        <v>0</v>
      </c>
      <c r="Q4399" s="115">
        <v>0</v>
      </c>
      <c r="R4399" s="115">
        <v>0</v>
      </c>
      <c r="S4399" s="115">
        <v>0</v>
      </c>
      <c r="T4399" s="115">
        <v>0</v>
      </c>
      <c r="U4399" s="115">
        <v>0</v>
      </c>
      <c r="V4399" s="115">
        <v>0</v>
      </c>
      <c r="W4399" s="115">
        <v>0</v>
      </c>
      <c r="X4399" s="115">
        <v>0</v>
      </c>
      <c r="Y4399" s="115">
        <v>0</v>
      </c>
      <c r="Z4399" s="115">
        <v>0</v>
      </c>
      <c r="AA4399" s="115">
        <v>0</v>
      </c>
      <c r="AB4399" s="115">
        <v>0</v>
      </c>
      <c r="AC4399" s="115">
        <v>0</v>
      </c>
      <c r="AD4399" s="115">
        <v>0</v>
      </c>
      <c r="AE4399" s="115">
        <v>0</v>
      </c>
      <c r="AF4399" s="115">
        <v>0</v>
      </c>
      <c r="AG4399" s="115">
        <v>0</v>
      </c>
    </row>
    <row r="4400" spans="1:33">
      <c r="A4400" s="115" t="s">
        <v>6119</v>
      </c>
      <c r="B4400" s="115" t="s">
        <v>19</v>
      </c>
      <c r="C4400" s="115">
        <v>0</v>
      </c>
      <c r="D4400" s="115">
        <v>0</v>
      </c>
      <c r="E4400" s="115">
        <v>0</v>
      </c>
      <c r="F4400" s="115">
        <v>0</v>
      </c>
      <c r="G4400" s="115">
        <v>0</v>
      </c>
      <c r="H4400" s="115">
        <v>0</v>
      </c>
      <c r="I4400" s="115">
        <v>0</v>
      </c>
      <c r="J4400" s="115">
        <v>0</v>
      </c>
      <c r="K4400" s="115">
        <v>0</v>
      </c>
      <c r="L4400" s="115">
        <v>0</v>
      </c>
      <c r="M4400" s="115">
        <v>0</v>
      </c>
      <c r="N4400" s="115">
        <v>0</v>
      </c>
      <c r="O4400" s="115">
        <v>0</v>
      </c>
      <c r="P4400" s="115">
        <v>0</v>
      </c>
      <c r="Q4400" s="115">
        <v>0</v>
      </c>
      <c r="R4400" s="115">
        <v>0</v>
      </c>
      <c r="S4400" s="115">
        <v>0</v>
      </c>
      <c r="T4400" s="115">
        <v>0</v>
      </c>
      <c r="U4400" s="115">
        <v>0</v>
      </c>
      <c r="V4400" s="115">
        <v>0</v>
      </c>
      <c r="W4400" s="115">
        <v>0</v>
      </c>
      <c r="X4400" s="115">
        <v>0</v>
      </c>
      <c r="Y4400" s="115">
        <v>0</v>
      </c>
      <c r="Z4400" s="115">
        <v>0</v>
      </c>
      <c r="AA4400" s="115">
        <v>0</v>
      </c>
      <c r="AB4400" s="115">
        <v>0</v>
      </c>
      <c r="AC4400" s="115">
        <v>0</v>
      </c>
      <c r="AD4400" s="115">
        <v>0</v>
      </c>
      <c r="AE4400" s="115">
        <v>0</v>
      </c>
      <c r="AF4400" s="115">
        <v>0</v>
      </c>
      <c r="AG4400" s="115">
        <v>0</v>
      </c>
    </row>
    <row r="4401" spans="1:33">
      <c r="A4401" s="115" t="s">
        <v>6120</v>
      </c>
      <c r="B4401" s="115" t="s">
        <v>19</v>
      </c>
      <c r="C4401" s="115">
        <v>0</v>
      </c>
      <c r="D4401" s="115">
        <v>0</v>
      </c>
      <c r="E4401" s="115">
        <v>0</v>
      </c>
      <c r="F4401" s="115">
        <v>0</v>
      </c>
      <c r="G4401" s="115">
        <v>0</v>
      </c>
      <c r="H4401" s="115">
        <v>0</v>
      </c>
      <c r="I4401" s="115">
        <v>0</v>
      </c>
      <c r="J4401" s="115">
        <v>0</v>
      </c>
      <c r="K4401" s="115">
        <v>0</v>
      </c>
      <c r="L4401" s="115">
        <v>0</v>
      </c>
      <c r="M4401" s="115">
        <v>0</v>
      </c>
      <c r="N4401" s="115">
        <v>0</v>
      </c>
      <c r="O4401" s="115">
        <v>0</v>
      </c>
      <c r="P4401" s="115">
        <v>0</v>
      </c>
      <c r="Q4401" s="115">
        <v>0</v>
      </c>
      <c r="R4401" s="115">
        <v>0</v>
      </c>
      <c r="S4401" s="115">
        <v>0</v>
      </c>
      <c r="T4401" s="115">
        <v>0</v>
      </c>
      <c r="U4401" s="115">
        <v>0</v>
      </c>
      <c r="V4401" s="115">
        <v>0</v>
      </c>
      <c r="W4401" s="115">
        <v>0</v>
      </c>
      <c r="X4401" s="115">
        <v>0</v>
      </c>
      <c r="Y4401" s="115">
        <v>0</v>
      </c>
      <c r="Z4401" s="115">
        <v>0</v>
      </c>
      <c r="AA4401" s="115">
        <v>0</v>
      </c>
      <c r="AB4401" s="115">
        <v>0</v>
      </c>
      <c r="AC4401" s="115">
        <v>0</v>
      </c>
      <c r="AD4401" s="115">
        <v>0</v>
      </c>
      <c r="AE4401" s="115">
        <v>0</v>
      </c>
      <c r="AF4401" s="115">
        <v>0</v>
      </c>
      <c r="AG4401" s="115">
        <v>0</v>
      </c>
    </row>
    <row r="4402" spans="1:33">
      <c r="A4402" s="115" t="s">
        <v>6121</v>
      </c>
      <c r="B4402" s="115" t="s">
        <v>19</v>
      </c>
      <c r="C4402" s="115">
        <v>0</v>
      </c>
      <c r="D4402" s="115">
        <v>0</v>
      </c>
      <c r="E4402" s="115">
        <v>0</v>
      </c>
      <c r="F4402" s="115">
        <v>0</v>
      </c>
      <c r="G4402" s="115">
        <v>0</v>
      </c>
      <c r="H4402" s="115">
        <v>0</v>
      </c>
      <c r="I4402" s="115">
        <v>0</v>
      </c>
      <c r="J4402" s="115">
        <v>0</v>
      </c>
      <c r="K4402" s="115">
        <v>0</v>
      </c>
      <c r="L4402" s="115">
        <v>0</v>
      </c>
      <c r="M4402" s="115">
        <v>0</v>
      </c>
      <c r="N4402" s="115">
        <v>0</v>
      </c>
      <c r="O4402" s="115">
        <v>0</v>
      </c>
      <c r="P4402" s="115">
        <v>0</v>
      </c>
      <c r="Q4402" s="115">
        <v>0</v>
      </c>
      <c r="R4402" s="115">
        <v>0</v>
      </c>
      <c r="S4402" s="115">
        <v>0</v>
      </c>
      <c r="T4402" s="115">
        <v>0</v>
      </c>
      <c r="U4402" s="115">
        <v>0</v>
      </c>
      <c r="V4402" s="115">
        <v>0</v>
      </c>
      <c r="W4402" s="115">
        <v>0</v>
      </c>
      <c r="X4402" s="115">
        <v>0</v>
      </c>
      <c r="Y4402" s="115">
        <v>0</v>
      </c>
      <c r="Z4402" s="115">
        <v>0</v>
      </c>
      <c r="AA4402" s="115">
        <v>0</v>
      </c>
      <c r="AB4402" s="115">
        <v>0</v>
      </c>
      <c r="AC4402" s="115">
        <v>0</v>
      </c>
      <c r="AD4402" s="115">
        <v>0</v>
      </c>
      <c r="AE4402" s="115">
        <v>0</v>
      </c>
      <c r="AF4402" s="115">
        <v>0</v>
      </c>
      <c r="AG4402" s="115">
        <v>0</v>
      </c>
    </row>
    <row r="4403" spans="1:33">
      <c r="A4403" s="115" t="s">
        <v>6122</v>
      </c>
      <c r="B4403" s="115" t="s">
        <v>19</v>
      </c>
      <c r="C4403" s="115">
        <v>0</v>
      </c>
      <c r="D4403" s="115">
        <v>0</v>
      </c>
      <c r="E4403" s="115">
        <v>0</v>
      </c>
      <c r="F4403" s="115">
        <v>0</v>
      </c>
      <c r="G4403" s="115">
        <v>0</v>
      </c>
      <c r="H4403" s="115">
        <v>0</v>
      </c>
      <c r="I4403" s="115">
        <v>0</v>
      </c>
      <c r="J4403" s="115">
        <v>0</v>
      </c>
      <c r="K4403" s="115">
        <v>0</v>
      </c>
      <c r="L4403" s="115">
        <v>0</v>
      </c>
      <c r="M4403" s="115">
        <v>0</v>
      </c>
      <c r="N4403" s="115">
        <v>0</v>
      </c>
      <c r="O4403" s="115">
        <v>0</v>
      </c>
      <c r="P4403" s="115">
        <v>0</v>
      </c>
      <c r="Q4403" s="115">
        <v>0</v>
      </c>
      <c r="R4403" s="115">
        <v>0</v>
      </c>
      <c r="S4403" s="115">
        <v>0</v>
      </c>
      <c r="T4403" s="115">
        <v>0</v>
      </c>
      <c r="U4403" s="115">
        <v>0</v>
      </c>
      <c r="V4403" s="115">
        <v>0</v>
      </c>
      <c r="W4403" s="115">
        <v>0</v>
      </c>
      <c r="X4403" s="115">
        <v>0</v>
      </c>
      <c r="Y4403" s="115">
        <v>0</v>
      </c>
      <c r="Z4403" s="115">
        <v>0</v>
      </c>
      <c r="AA4403" s="115">
        <v>0</v>
      </c>
      <c r="AB4403" s="115">
        <v>0</v>
      </c>
      <c r="AC4403" s="115">
        <v>0</v>
      </c>
      <c r="AD4403" s="115">
        <v>0</v>
      </c>
      <c r="AE4403" s="115">
        <v>0</v>
      </c>
      <c r="AF4403" s="115">
        <v>0</v>
      </c>
      <c r="AG4403" s="115">
        <v>0</v>
      </c>
    </row>
    <row r="4404" spans="1:33">
      <c r="A4404" s="115" t="s">
        <v>6123</v>
      </c>
      <c r="B4404" s="115" t="s">
        <v>19</v>
      </c>
      <c r="C4404" s="115">
        <v>0</v>
      </c>
      <c r="D4404" s="115">
        <v>0</v>
      </c>
      <c r="E4404" s="115">
        <v>0</v>
      </c>
      <c r="F4404" s="115">
        <v>0</v>
      </c>
      <c r="G4404" s="115">
        <v>0</v>
      </c>
      <c r="H4404" s="115">
        <v>0</v>
      </c>
      <c r="I4404" s="115">
        <v>0</v>
      </c>
      <c r="J4404" s="115">
        <v>0</v>
      </c>
      <c r="K4404" s="115">
        <v>0</v>
      </c>
      <c r="L4404" s="115">
        <v>0</v>
      </c>
      <c r="M4404" s="115">
        <v>0</v>
      </c>
      <c r="N4404" s="115">
        <v>0</v>
      </c>
      <c r="O4404" s="115">
        <v>0</v>
      </c>
      <c r="P4404" s="115">
        <v>0</v>
      </c>
      <c r="Q4404" s="115">
        <v>0</v>
      </c>
      <c r="R4404" s="115">
        <v>0</v>
      </c>
      <c r="S4404" s="115">
        <v>0</v>
      </c>
      <c r="T4404" s="115">
        <v>0</v>
      </c>
      <c r="U4404" s="115">
        <v>0</v>
      </c>
      <c r="V4404" s="115">
        <v>0</v>
      </c>
      <c r="W4404" s="115">
        <v>0</v>
      </c>
      <c r="X4404" s="115">
        <v>0</v>
      </c>
      <c r="Y4404" s="115">
        <v>0</v>
      </c>
      <c r="Z4404" s="115">
        <v>0</v>
      </c>
      <c r="AA4404" s="115">
        <v>0</v>
      </c>
      <c r="AB4404" s="115">
        <v>0</v>
      </c>
      <c r="AC4404" s="115">
        <v>0</v>
      </c>
      <c r="AD4404" s="115">
        <v>0</v>
      </c>
      <c r="AE4404" s="115">
        <v>0</v>
      </c>
      <c r="AF4404" s="115">
        <v>0</v>
      </c>
      <c r="AG4404" s="115">
        <v>0</v>
      </c>
    </row>
    <row r="4405" spans="1:33">
      <c r="A4405" s="115" t="s">
        <v>6124</v>
      </c>
      <c r="B4405" s="115" t="s">
        <v>19</v>
      </c>
      <c r="C4405" s="115">
        <v>0</v>
      </c>
      <c r="D4405" s="115">
        <v>0</v>
      </c>
      <c r="E4405" s="115">
        <v>0</v>
      </c>
      <c r="F4405" s="115">
        <v>0</v>
      </c>
      <c r="G4405" s="115">
        <v>0</v>
      </c>
      <c r="H4405" s="115">
        <v>0</v>
      </c>
      <c r="I4405" s="115">
        <v>0</v>
      </c>
      <c r="J4405" s="115">
        <v>0</v>
      </c>
      <c r="K4405" s="115">
        <v>0</v>
      </c>
      <c r="L4405" s="115">
        <v>0</v>
      </c>
      <c r="M4405" s="115">
        <v>0</v>
      </c>
      <c r="N4405" s="115">
        <v>0</v>
      </c>
      <c r="O4405" s="115">
        <v>0</v>
      </c>
      <c r="P4405" s="115">
        <v>0</v>
      </c>
      <c r="Q4405" s="115">
        <v>0</v>
      </c>
      <c r="R4405" s="115">
        <v>0</v>
      </c>
      <c r="S4405" s="115">
        <v>0</v>
      </c>
      <c r="T4405" s="115">
        <v>0</v>
      </c>
      <c r="U4405" s="115">
        <v>0</v>
      </c>
      <c r="V4405" s="115">
        <v>0</v>
      </c>
      <c r="W4405" s="115">
        <v>0</v>
      </c>
      <c r="X4405" s="115">
        <v>0</v>
      </c>
      <c r="Y4405" s="115">
        <v>0</v>
      </c>
      <c r="Z4405" s="115">
        <v>0</v>
      </c>
      <c r="AA4405" s="115">
        <v>0</v>
      </c>
      <c r="AB4405" s="115">
        <v>0</v>
      </c>
      <c r="AC4405" s="115">
        <v>0</v>
      </c>
      <c r="AD4405" s="115">
        <v>0</v>
      </c>
      <c r="AE4405" s="115">
        <v>0</v>
      </c>
      <c r="AF4405" s="115">
        <v>0</v>
      </c>
      <c r="AG4405" s="115">
        <v>0</v>
      </c>
    </row>
    <row r="4406" spans="1:33">
      <c r="A4406" s="115" t="s">
        <v>6125</v>
      </c>
      <c r="B4406" s="115" t="s">
        <v>19</v>
      </c>
      <c r="C4406" s="115">
        <v>0</v>
      </c>
      <c r="D4406" s="115">
        <v>0</v>
      </c>
      <c r="E4406" s="115">
        <v>0</v>
      </c>
      <c r="F4406" s="115">
        <v>0</v>
      </c>
      <c r="G4406" s="115">
        <v>0</v>
      </c>
      <c r="H4406" s="115">
        <v>0</v>
      </c>
      <c r="I4406" s="115">
        <v>0</v>
      </c>
      <c r="J4406" s="115">
        <v>0</v>
      </c>
      <c r="K4406" s="115">
        <v>0</v>
      </c>
      <c r="L4406" s="115">
        <v>0</v>
      </c>
      <c r="M4406" s="115">
        <v>0</v>
      </c>
      <c r="N4406" s="115">
        <v>0</v>
      </c>
      <c r="O4406" s="115">
        <v>0</v>
      </c>
      <c r="P4406" s="115">
        <v>0</v>
      </c>
      <c r="Q4406" s="115">
        <v>0</v>
      </c>
      <c r="R4406" s="115">
        <v>0</v>
      </c>
      <c r="S4406" s="115">
        <v>0</v>
      </c>
      <c r="T4406" s="115">
        <v>0</v>
      </c>
      <c r="U4406" s="115">
        <v>0</v>
      </c>
      <c r="V4406" s="115">
        <v>0</v>
      </c>
      <c r="W4406" s="115">
        <v>0</v>
      </c>
      <c r="X4406" s="115">
        <v>0</v>
      </c>
      <c r="Y4406" s="115">
        <v>0</v>
      </c>
      <c r="Z4406" s="115">
        <v>0</v>
      </c>
      <c r="AA4406" s="115">
        <v>0</v>
      </c>
      <c r="AB4406" s="115">
        <v>0</v>
      </c>
      <c r="AC4406" s="115">
        <v>0</v>
      </c>
      <c r="AD4406" s="115">
        <v>0</v>
      </c>
      <c r="AE4406" s="115">
        <v>0</v>
      </c>
      <c r="AF4406" s="115">
        <v>0</v>
      </c>
      <c r="AG4406" s="115">
        <v>0</v>
      </c>
    </row>
    <row r="4407" spans="1:33">
      <c r="A4407" s="115" t="s">
        <v>6126</v>
      </c>
      <c r="B4407" s="115" t="s">
        <v>19</v>
      </c>
      <c r="C4407" s="115">
        <v>0</v>
      </c>
      <c r="D4407" s="115">
        <v>0</v>
      </c>
      <c r="E4407" s="115">
        <v>0</v>
      </c>
      <c r="F4407" s="115">
        <v>0</v>
      </c>
      <c r="G4407" s="115">
        <v>0</v>
      </c>
      <c r="H4407" s="115">
        <v>0</v>
      </c>
      <c r="I4407" s="115">
        <v>0</v>
      </c>
      <c r="J4407" s="115">
        <v>0</v>
      </c>
      <c r="K4407" s="115">
        <v>0</v>
      </c>
      <c r="L4407" s="115">
        <v>0</v>
      </c>
      <c r="M4407" s="115">
        <v>0</v>
      </c>
      <c r="N4407" s="115">
        <v>0</v>
      </c>
      <c r="O4407" s="115">
        <v>0</v>
      </c>
      <c r="P4407" s="115">
        <v>0</v>
      </c>
      <c r="Q4407" s="115">
        <v>0</v>
      </c>
      <c r="R4407" s="115">
        <v>0</v>
      </c>
      <c r="S4407" s="115">
        <v>0</v>
      </c>
      <c r="T4407" s="115">
        <v>0</v>
      </c>
      <c r="U4407" s="115">
        <v>0</v>
      </c>
      <c r="V4407" s="115">
        <v>0</v>
      </c>
      <c r="W4407" s="115">
        <v>0</v>
      </c>
      <c r="X4407" s="115">
        <v>0</v>
      </c>
      <c r="Y4407" s="115">
        <v>0</v>
      </c>
      <c r="Z4407" s="115">
        <v>0</v>
      </c>
      <c r="AA4407" s="115">
        <v>0</v>
      </c>
      <c r="AB4407" s="115">
        <v>0</v>
      </c>
      <c r="AC4407" s="115">
        <v>0</v>
      </c>
      <c r="AD4407" s="115">
        <v>0</v>
      </c>
      <c r="AE4407" s="115">
        <v>0</v>
      </c>
      <c r="AF4407" s="115">
        <v>0</v>
      </c>
      <c r="AG4407" s="115">
        <v>0</v>
      </c>
    </row>
    <row r="4408" spans="1:33">
      <c r="A4408" s="115" t="s">
        <v>6127</v>
      </c>
      <c r="B4408" s="115" t="s">
        <v>19</v>
      </c>
      <c r="C4408" s="115">
        <v>0</v>
      </c>
      <c r="D4408" s="115">
        <v>0</v>
      </c>
      <c r="E4408" s="115">
        <v>0</v>
      </c>
      <c r="F4408" s="115">
        <v>0</v>
      </c>
      <c r="G4408" s="115">
        <v>0</v>
      </c>
      <c r="H4408" s="115">
        <v>0</v>
      </c>
      <c r="I4408" s="115">
        <v>0</v>
      </c>
      <c r="J4408" s="115">
        <v>0</v>
      </c>
      <c r="K4408" s="115">
        <v>0</v>
      </c>
      <c r="L4408" s="115">
        <v>0</v>
      </c>
      <c r="M4408" s="115">
        <v>0</v>
      </c>
      <c r="N4408" s="115">
        <v>0</v>
      </c>
      <c r="O4408" s="115">
        <v>0</v>
      </c>
      <c r="P4408" s="115">
        <v>0</v>
      </c>
      <c r="Q4408" s="115">
        <v>0</v>
      </c>
      <c r="R4408" s="115">
        <v>0</v>
      </c>
      <c r="S4408" s="115">
        <v>0</v>
      </c>
      <c r="T4408" s="115">
        <v>0</v>
      </c>
      <c r="U4408" s="115">
        <v>0</v>
      </c>
      <c r="V4408" s="115">
        <v>0</v>
      </c>
      <c r="W4408" s="115">
        <v>0</v>
      </c>
      <c r="X4408" s="115">
        <v>0</v>
      </c>
      <c r="Y4408" s="115">
        <v>0</v>
      </c>
      <c r="Z4408" s="115">
        <v>0</v>
      </c>
      <c r="AA4408" s="115">
        <v>0</v>
      </c>
      <c r="AB4408" s="115">
        <v>0</v>
      </c>
      <c r="AC4408" s="115">
        <v>0</v>
      </c>
      <c r="AD4408" s="115">
        <v>0</v>
      </c>
      <c r="AE4408" s="115">
        <v>0</v>
      </c>
      <c r="AF4408" s="115">
        <v>0</v>
      </c>
      <c r="AG4408" s="115">
        <v>0</v>
      </c>
    </row>
    <row r="4409" spans="1:33">
      <c r="A4409" s="115" t="s">
        <v>6128</v>
      </c>
      <c r="B4409" s="115" t="s">
        <v>19</v>
      </c>
      <c r="C4409" s="115">
        <v>0</v>
      </c>
      <c r="D4409" s="115">
        <v>0</v>
      </c>
      <c r="E4409" s="115">
        <v>0</v>
      </c>
      <c r="F4409" s="115">
        <v>0</v>
      </c>
      <c r="G4409" s="115">
        <v>0</v>
      </c>
      <c r="H4409" s="115">
        <v>0</v>
      </c>
      <c r="I4409" s="115">
        <v>0</v>
      </c>
      <c r="J4409" s="115">
        <v>0</v>
      </c>
      <c r="K4409" s="115">
        <v>0</v>
      </c>
      <c r="L4409" s="115">
        <v>0</v>
      </c>
      <c r="M4409" s="115">
        <v>0</v>
      </c>
      <c r="N4409" s="115">
        <v>0</v>
      </c>
      <c r="O4409" s="115">
        <v>0</v>
      </c>
      <c r="P4409" s="115">
        <v>0</v>
      </c>
      <c r="Q4409" s="115">
        <v>0</v>
      </c>
      <c r="R4409" s="115">
        <v>0</v>
      </c>
      <c r="S4409" s="115">
        <v>0</v>
      </c>
      <c r="T4409" s="115">
        <v>0</v>
      </c>
      <c r="U4409" s="115">
        <v>0</v>
      </c>
      <c r="V4409" s="115">
        <v>0</v>
      </c>
      <c r="W4409" s="115">
        <v>0</v>
      </c>
      <c r="X4409" s="115">
        <v>0</v>
      </c>
      <c r="Y4409" s="115">
        <v>0</v>
      </c>
      <c r="Z4409" s="115">
        <v>0</v>
      </c>
      <c r="AA4409" s="115">
        <v>0</v>
      </c>
      <c r="AB4409" s="115">
        <v>0</v>
      </c>
      <c r="AC4409" s="115">
        <v>0</v>
      </c>
      <c r="AD4409" s="115">
        <v>0</v>
      </c>
      <c r="AE4409" s="115">
        <v>0</v>
      </c>
      <c r="AF4409" s="115">
        <v>0</v>
      </c>
      <c r="AG4409" s="115">
        <v>0</v>
      </c>
    </row>
    <row r="4410" spans="1:33">
      <c r="A4410" s="115" t="s">
        <v>6129</v>
      </c>
      <c r="B4410" s="115" t="s">
        <v>19</v>
      </c>
      <c r="C4410" s="115">
        <v>0</v>
      </c>
      <c r="D4410" s="115">
        <v>0</v>
      </c>
      <c r="E4410" s="115">
        <v>0</v>
      </c>
      <c r="F4410" s="115">
        <v>0</v>
      </c>
      <c r="G4410" s="115">
        <v>0</v>
      </c>
      <c r="H4410" s="115">
        <v>0</v>
      </c>
      <c r="I4410" s="115">
        <v>0</v>
      </c>
      <c r="J4410" s="115">
        <v>0</v>
      </c>
      <c r="K4410" s="115">
        <v>0</v>
      </c>
      <c r="L4410" s="115">
        <v>0</v>
      </c>
      <c r="M4410" s="115">
        <v>0</v>
      </c>
      <c r="N4410" s="115">
        <v>0</v>
      </c>
      <c r="O4410" s="115">
        <v>0</v>
      </c>
      <c r="P4410" s="115">
        <v>0</v>
      </c>
      <c r="Q4410" s="115">
        <v>0</v>
      </c>
      <c r="R4410" s="115">
        <v>0</v>
      </c>
      <c r="S4410" s="115">
        <v>0</v>
      </c>
      <c r="T4410" s="115">
        <v>0</v>
      </c>
      <c r="U4410" s="115">
        <v>0</v>
      </c>
      <c r="V4410" s="115">
        <v>0</v>
      </c>
      <c r="W4410" s="115">
        <v>0</v>
      </c>
      <c r="X4410" s="115">
        <v>0</v>
      </c>
      <c r="Y4410" s="115">
        <v>0</v>
      </c>
      <c r="Z4410" s="115">
        <v>0</v>
      </c>
      <c r="AA4410" s="115">
        <v>0</v>
      </c>
      <c r="AB4410" s="115">
        <v>0</v>
      </c>
      <c r="AC4410" s="115">
        <v>0</v>
      </c>
      <c r="AD4410" s="115">
        <v>0</v>
      </c>
      <c r="AE4410" s="115">
        <v>0</v>
      </c>
      <c r="AF4410" s="115">
        <v>0</v>
      </c>
      <c r="AG4410" s="115">
        <v>0</v>
      </c>
    </row>
    <row r="4411" spans="1:33">
      <c r="A4411" s="115" t="s">
        <v>6130</v>
      </c>
      <c r="B4411" s="115" t="s">
        <v>19</v>
      </c>
      <c r="C4411" s="115">
        <v>0</v>
      </c>
      <c r="D4411" s="115">
        <v>0</v>
      </c>
      <c r="E4411" s="115">
        <v>0</v>
      </c>
      <c r="F4411" s="115">
        <v>0</v>
      </c>
      <c r="G4411" s="115">
        <v>0</v>
      </c>
      <c r="H4411" s="115">
        <v>0</v>
      </c>
      <c r="I4411" s="115">
        <v>0</v>
      </c>
      <c r="J4411" s="115">
        <v>0</v>
      </c>
      <c r="K4411" s="115">
        <v>0</v>
      </c>
      <c r="L4411" s="115">
        <v>0</v>
      </c>
      <c r="M4411" s="115">
        <v>0</v>
      </c>
      <c r="N4411" s="115">
        <v>0</v>
      </c>
      <c r="O4411" s="115">
        <v>0</v>
      </c>
      <c r="P4411" s="115">
        <v>0</v>
      </c>
      <c r="Q4411" s="115">
        <v>0</v>
      </c>
      <c r="R4411" s="115">
        <v>0</v>
      </c>
      <c r="S4411" s="115">
        <v>0</v>
      </c>
      <c r="T4411" s="115">
        <v>0</v>
      </c>
      <c r="U4411" s="115">
        <v>0</v>
      </c>
      <c r="V4411" s="115">
        <v>0</v>
      </c>
      <c r="W4411" s="115">
        <v>0</v>
      </c>
      <c r="X4411" s="115">
        <v>0</v>
      </c>
      <c r="Y4411" s="115">
        <v>0</v>
      </c>
      <c r="Z4411" s="115">
        <v>0</v>
      </c>
      <c r="AA4411" s="115">
        <v>0</v>
      </c>
      <c r="AB4411" s="115">
        <v>0</v>
      </c>
      <c r="AC4411" s="115">
        <v>0</v>
      </c>
      <c r="AD4411" s="115">
        <v>0</v>
      </c>
      <c r="AE4411" s="115">
        <v>0</v>
      </c>
      <c r="AF4411" s="115">
        <v>0</v>
      </c>
      <c r="AG4411" s="115">
        <v>0</v>
      </c>
    </row>
    <row r="4412" spans="1:33">
      <c r="A4412" s="115" t="s">
        <v>6131</v>
      </c>
      <c r="B4412" s="115" t="s">
        <v>19</v>
      </c>
      <c r="C4412" s="115">
        <v>0</v>
      </c>
      <c r="D4412" s="115">
        <v>0</v>
      </c>
      <c r="E4412" s="115">
        <v>0</v>
      </c>
      <c r="F4412" s="115">
        <v>0</v>
      </c>
      <c r="G4412" s="115">
        <v>0</v>
      </c>
      <c r="H4412" s="115">
        <v>0</v>
      </c>
      <c r="I4412" s="115">
        <v>0</v>
      </c>
      <c r="J4412" s="115">
        <v>0</v>
      </c>
      <c r="K4412" s="115">
        <v>0</v>
      </c>
      <c r="L4412" s="115">
        <v>0</v>
      </c>
      <c r="M4412" s="115">
        <v>0</v>
      </c>
      <c r="N4412" s="115">
        <v>0</v>
      </c>
      <c r="O4412" s="115">
        <v>0</v>
      </c>
      <c r="P4412" s="115">
        <v>0</v>
      </c>
      <c r="Q4412" s="115">
        <v>0</v>
      </c>
      <c r="R4412" s="115">
        <v>0</v>
      </c>
      <c r="S4412" s="115">
        <v>0</v>
      </c>
      <c r="T4412" s="115">
        <v>0</v>
      </c>
      <c r="U4412" s="115">
        <v>0</v>
      </c>
      <c r="V4412" s="115">
        <v>0</v>
      </c>
      <c r="W4412" s="115">
        <v>0</v>
      </c>
      <c r="X4412" s="115">
        <v>0</v>
      </c>
      <c r="Y4412" s="115">
        <v>0</v>
      </c>
      <c r="Z4412" s="115">
        <v>0</v>
      </c>
      <c r="AA4412" s="115">
        <v>0</v>
      </c>
      <c r="AB4412" s="115">
        <v>0</v>
      </c>
      <c r="AC4412" s="115">
        <v>0</v>
      </c>
      <c r="AD4412" s="115">
        <v>0</v>
      </c>
      <c r="AE4412" s="115">
        <v>0</v>
      </c>
      <c r="AF4412" s="115">
        <v>0</v>
      </c>
      <c r="AG4412" s="115">
        <v>0</v>
      </c>
    </row>
    <row r="4413" spans="1:33">
      <c r="A4413" s="115" t="s">
        <v>6132</v>
      </c>
      <c r="B4413" s="115" t="s">
        <v>19</v>
      </c>
      <c r="C4413" s="115">
        <v>0</v>
      </c>
      <c r="D4413" s="115">
        <v>0</v>
      </c>
      <c r="E4413" s="115">
        <v>0</v>
      </c>
      <c r="F4413" s="115">
        <v>0</v>
      </c>
      <c r="G4413" s="115">
        <v>0</v>
      </c>
      <c r="H4413" s="115">
        <v>0</v>
      </c>
      <c r="I4413" s="115">
        <v>0</v>
      </c>
      <c r="J4413" s="115">
        <v>0</v>
      </c>
      <c r="K4413" s="115">
        <v>0</v>
      </c>
      <c r="L4413" s="115">
        <v>0</v>
      </c>
      <c r="M4413" s="115">
        <v>0</v>
      </c>
      <c r="N4413" s="115">
        <v>0</v>
      </c>
      <c r="O4413" s="115">
        <v>0</v>
      </c>
      <c r="P4413" s="115">
        <v>0</v>
      </c>
      <c r="Q4413" s="115">
        <v>0</v>
      </c>
      <c r="R4413" s="115">
        <v>0</v>
      </c>
      <c r="S4413" s="115">
        <v>0</v>
      </c>
      <c r="T4413" s="115">
        <v>0</v>
      </c>
      <c r="U4413" s="115">
        <v>0</v>
      </c>
      <c r="V4413" s="115">
        <v>0</v>
      </c>
      <c r="W4413" s="115">
        <v>0</v>
      </c>
      <c r="X4413" s="115">
        <v>0</v>
      </c>
      <c r="Y4413" s="115">
        <v>0</v>
      </c>
      <c r="Z4413" s="115">
        <v>0</v>
      </c>
      <c r="AA4413" s="115">
        <v>0</v>
      </c>
      <c r="AB4413" s="115">
        <v>0</v>
      </c>
      <c r="AC4413" s="115">
        <v>0</v>
      </c>
      <c r="AD4413" s="115">
        <v>0</v>
      </c>
      <c r="AE4413" s="115">
        <v>0</v>
      </c>
      <c r="AF4413" s="115">
        <v>0</v>
      </c>
      <c r="AG4413" s="115">
        <v>0</v>
      </c>
    </row>
    <row r="4414" spans="1:33">
      <c r="A4414" s="115" t="s">
        <v>6133</v>
      </c>
      <c r="B4414" s="115" t="s">
        <v>19</v>
      </c>
      <c r="C4414" s="115">
        <v>0</v>
      </c>
      <c r="D4414" s="115">
        <v>0</v>
      </c>
      <c r="E4414" s="115">
        <v>0</v>
      </c>
      <c r="F4414" s="115">
        <v>0</v>
      </c>
      <c r="G4414" s="115">
        <v>0</v>
      </c>
      <c r="H4414" s="115">
        <v>0</v>
      </c>
      <c r="I4414" s="115">
        <v>0</v>
      </c>
      <c r="J4414" s="115">
        <v>0</v>
      </c>
      <c r="K4414" s="115">
        <v>0</v>
      </c>
      <c r="L4414" s="115">
        <v>0</v>
      </c>
      <c r="M4414" s="115">
        <v>0</v>
      </c>
      <c r="N4414" s="115">
        <v>0</v>
      </c>
      <c r="O4414" s="115">
        <v>0</v>
      </c>
      <c r="P4414" s="115">
        <v>0</v>
      </c>
      <c r="Q4414" s="115">
        <v>0</v>
      </c>
      <c r="R4414" s="115">
        <v>0</v>
      </c>
      <c r="S4414" s="115">
        <v>0</v>
      </c>
      <c r="T4414" s="115">
        <v>0</v>
      </c>
      <c r="U4414" s="115">
        <v>0</v>
      </c>
      <c r="V4414" s="115">
        <v>0</v>
      </c>
      <c r="W4414" s="115">
        <v>0</v>
      </c>
      <c r="X4414" s="115">
        <v>0</v>
      </c>
      <c r="Y4414" s="115">
        <v>0</v>
      </c>
      <c r="Z4414" s="115">
        <v>0</v>
      </c>
      <c r="AA4414" s="115">
        <v>0</v>
      </c>
      <c r="AB4414" s="115">
        <v>0</v>
      </c>
      <c r="AC4414" s="115">
        <v>0</v>
      </c>
      <c r="AD4414" s="115">
        <v>0</v>
      </c>
      <c r="AE4414" s="115">
        <v>0</v>
      </c>
      <c r="AF4414" s="115">
        <v>0</v>
      </c>
      <c r="AG4414" s="115">
        <v>0</v>
      </c>
    </row>
    <row r="4415" spans="1:33">
      <c r="A4415" s="115" t="s">
        <v>6134</v>
      </c>
      <c r="B4415" s="115" t="s">
        <v>19</v>
      </c>
      <c r="C4415" s="115">
        <v>0</v>
      </c>
      <c r="D4415" s="115">
        <v>0</v>
      </c>
      <c r="E4415" s="115">
        <v>0</v>
      </c>
      <c r="F4415" s="115">
        <v>0</v>
      </c>
      <c r="G4415" s="115">
        <v>0</v>
      </c>
      <c r="H4415" s="115">
        <v>0</v>
      </c>
      <c r="I4415" s="115">
        <v>0</v>
      </c>
      <c r="J4415" s="115">
        <v>0</v>
      </c>
      <c r="K4415" s="115">
        <v>0</v>
      </c>
      <c r="L4415" s="115">
        <v>0</v>
      </c>
      <c r="M4415" s="115">
        <v>0</v>
      </c>
      <c r="N4415" s="115">
        <v>0</v>
      </c>
      <c r="O4415" s="115">
        <v>0</v>
      </c>
      <c r="P4415" s="115">
        <v>0</v>
      </c>
      <c r="Q4415" s="115">
        <v>0</v>
      </c>
      <c r="R4415" s="115">
        <v>0</v>
      </c>
      <c r="S4415" s="115">
        <v>0</v>
      </c>
      <c r="T4415" s="115">
        <v>0</v>
      </c>
      <c r="U4415" s="115">
        <v>0</v>
      </c>
      <c r="V4415" s="115">
        <v>0</v>
      </c>
      <c r="W4415" s="115">
        <v>0</v>
      </c>
      <c r="X4415" s="115">
        <v>0</v>
      </c>
      <c r="Y4415" s="115">
        <v>0</v>
      </c>
      <c r="Z4415" s="115">
        <v>0</v>
      </c>
      <c r="AA4415" s="115">
        <v>0</v>
      </c>
      <c r="AB4415" s="115">
        <v>0</v>
      </c>
      <c r="AC4415" s="115">
        <v>0</v>
      </c>
      <c r="AD4415" s="115">
        <v>0</v>
      </c>
      <c r="AE4415" s="115">
        <v>0</v>
      </c>
      <c r="AF4415" s="115">
        <v>0</v>
      </c>
      <c r="AG4415" s="115">
        <v>0</v>
      </c>
    </row>
    <row r="4416" spans="1:33">
      <c r="A4416" s="115" t="s">
        <v>6135</v>
      </c>
      <c r="B4416" s="115" t="s">
        <v>19</v>
      </c>
      <c r="C4416" s="115">
        <v>0</v>
      </c>
      <c r="D4416" s="115">
        <v>0</v>
      </c>
      <c r="E4416" s="115">
        <v>0</v>
      </c>
      <c r="F4416" s="115">
        <v>0</v>
      </c>
      <c r="G4416" s="115">
        <v>0</v>
      </c>
      <c r="H4416" s="115">
        <v>0</v>
      </c>
      <c r="I4416" s="115">
        <v>0</v>
      </c>
      <c r="J4416" s="115">
        <v>0</v>
      </c>
      <c r="K4416" s="115">
        <v>0</v>
      </c>
      <c r="L4416" s="115">
        <v>0</v>
      </c>
      <c r="M4416" s="115">
        <v>0</v>
      </c>
      <c r="N4416" s="115">
        <v>0</v>
      </c>
      <c r="O4416" s="115">
        <v>0</v>
      </c>
      <c r="P4416" s="115">
        <v>0</v>
      </c>
      <c r="Q4416" s="115">
        <v>0</v>
      </c>
      <c r="R4416" s="115">
        <v>0</v>
      </c>
      <c r="S4416" s="115">
        <v>0</v>
      </c>
      <c r="T4416" s="115">
        <v>0</v>
      </c>
      <c r="U4416" s="115">
        <v>0</v>
      </c>
      <c r="V4416" s="115">
        <v>0</v>
      </c>
      <c r="W4416" s="115">
        <v>0</v>
      </c>
      <c r="X4416" s="115">
        <v>0</v>
      </c>
      <c r="Y4416" s="115">
        <v>0</v>
      </c>
      <c r="Z4416" s="115">
        <v>0</v>
      </c>
      <c r="AA4416" s="115">
        <v>0</v>
      </c>
      <c r="AB4416" s="115">
        <v>0</v>
      </c>
      <c r="AC4416" s="115">
        <v>0</v>
      </c>
      <c r="AD4416" s="115">
        <v>0</v>
      </c>
      <c r="AE4416" s="115">
        <v>0</v>
      </c>
      <c r="AF4416" s="115">
        <v>0</v>
      </c>
      <c r="AG4416" s="115">
        <v>0</v>
      </c>
    </row>
    <row r="4417" spans="1:33">
      <c r="A4417" s="115" t="s">
        <v>6136</v>
      </c>
      <c r="B4417" s="115" t="s">
        <v>19</v>
      </c>
      <c r="C4417" s="115">
        <v>0</v>
      </c>
      <c r="D4417" s="115">
        <v>0</v>
      </c>
      <c r="E4417" s="115">
        <v>0</v>
      </c>
      <c r="F4417" s="115">
        <v>0</v>
      </c>
      <c r="G4417" s="115">
        <v>0</v>
      </c>
      <c r="H4417" s="115">
        <v>0</v>
      </c>
      <c r="I4417" s="115">
        <v>0</v>
      </c>
      <c r="J4417" s="115">
        <v>0</v>
      </c>
      <c r="K4417" s="115">
        <v>0</v>
      </c>
      <c r="L4417" s="115">
        <v>0</v>
      </c>
      <c r="M4417" s="115">
        <v>0</v>
      </c>
      <c r="N4417" s="115">
        <v>0</v>
      </c>
      <c r="O4417" s="115">
        <v>0</v>
      </c>
      <c r="P4417" s="115">
        <v>0</v>
      </c>
      <c r="Q4417" s="115">
        <v>0</v>
      </c>
      <c r="R4417" s="115">
        <v>0</v>
      </c>
      <c r="S4417" s="115">
        <v>0</v>
      </c>
      <c r="T4417" s="115">
        <v>0</v>
      </c>
      <c r="U4417" s="115">
        <v>0</v>
      </c>
      <c r="V4417" s="115">
        <v>0</v>
      </c>
      <c r="W4417" s="115">
        <v>0</v>
      </c>
      <c r="X4417" s="115">
        <v>0</v>
      </c>
      <c r="Y4417" s="115">
        <v>0</v>
      </c>
      <c r="Z4417" s="115">
        <v>0</v>
      </c>
      <c r="AA4417" s="115">
        <v>0</v>
      </c>
      <c r="AB4417" s="115">
        <v>0</v>
      </c>
      <c r="AC4417" s="115">
        <v>0</v>
      </c>
      <c r="AD4417" s="115">
        <v>0</v>
      </c>
      <c r="AE4417" s="115">
        <v>0</v>
      </c>
      <c r="AF4417" s="115">
        <v>0</v>
      </c>
      <c r="AG4417" s="115">
        <v>0</v>
      </c>
    </row>
    <row r="4418" spans="1:33">
      <c r="A4418" s="115" t="s">
        <v>6137</v>
      </c>
      <c r="B4418" s="115" t="s">
        <v>19</v>
      </c>
      <c r="C4418" s="115">
        <v>0</v>
      </c>
      <c r="D4418" s="115">
        <v>0</v>
      </c>
      <c r="E4418" s="115">
        <v>0</v>
      </c>
      <c r="F4418" s="115">
        <v>0</v>
      </c>
      <c r="G4418" s="115">
        <v>0</v>
      </c>
      <c r="H4418" s="115">
        <v>0</v>
      </c>
      <c r="I4418" s="115">
        <v>0</v>
      </c>
      <c r="J4418" s="115">
        <v>0</v>
      </c>
      <c r="K4418" s="115">
        <v>0</v>
      </c>
      <c r="L4418" s="115">
        <v>0</v>
      </c>
      <c r="M4418" s="115">
        <v>0</v>
      </c>
      <c r="N4418" s="115">
        <v>0</v>
      </c>
      <c r="O4418" s="115">
        <v>0</v>
      </c>
      <c r="P4418" s="115">
        <v>0</v>
      </c>
      <c r="Q4418" s="115">
        <v>0</v>
      </c>
      <c r="R4418" s="115">
        <v>0</v>
      </c>
      <c r="S4418" s="115">
        <v>0</v>
      </c>
      <c r="T4418" s="115">
        <v>0</v>
      </c>
      <c r="U4418" s="115">
        <v>0</v>
      </c>
      <c r="V4418" s="115">
        <v>0</v>
      </c>
      <c r="W4418" s="115">
        <v>0</v>
      </c>
      <c r="X4418" s="115">
        <v>0</v>
      </c>
      <c r="Y4418" s="115">
        <v>0</v>
      </c>
      <c r="Z4418" s="115">
        <v>0</v>
      </c>
      <c r="AA4418" s="115">
        <v>0</v>
      </c>
      <c r="AB4418" s="115">
        <v>0</v>
      </c>
      <c r="AC4418" s="115">
        <v>0</v>
      </c>
      <c r="AD4418" s="115">
        <v>0</v>
      </c>
      <c r="AE4418" s="115">
        <v>0</v>
      </c>
      <c r="AF4418" s="115">
        <v>0</v>
      </c>
      <c r="AG4418" s="115">
        <v>0</v>
      </c>
    </row>
    <row r="4419" spans="1:33">
      <c r="A4419" s="115" t="s">
        <v>6138</v>
      </c>
      <c r="B4419" s="115" t="s">
        <v>19</v>
      </c>
      <c r="C4419" s="115">
        <v>0</v>
      </c>
      <c r="D4419" s="115">
        <v>0</v>
      </c>
      <c r="E4419" s="115">
        <v>0</v>
      </c>
      <c r="F4419" s="115">
        <v>0</v>
      </c>
      <c r="G4419" s="115">
        <v>0</v>
      </c>
      <c r="H4419" s="115">
        <v>0</v>
      </c>
      <c r="I4419" s="115">
        <v>0</v>
      </c>
      <c r="J4419" s="115">
        <v>0</v>
      </c>
      <c r="K4419" s="115">
        <v>0</v>
      </c>
      <c r="L4419" s="115">
        <v>0</v>
      </c>
      <c r="M4419" s="115">
        <v>0</v>
      </c>
      <c r="N4419" s="115">
        <v>0</v>
      </c>
      <c r="O4419" s="115">
        <v>0</v>
      </c>
      <c r="P4419" s="115">
        <v>0</v>
      </c>
      <c r="Q4419" s="115">
        <v>0</v>
      </c>
      <c r="R4419" s="115">
        <v>0</v>
      </c>
      <c r="S4419" s="115">
        <v>0</v>
      </c>
      <c r="T4419" s="115">
        <v>0</v>
      </c>
      <c r="U4419" s="115">
        <v>0</v>
      </c>
      <c r="V4419" s="115">
        <v>0</v>
      </c>
      <c r="W4419" s="115">
        <v>0</v>
      </c>
      <c r="X4419" s="115">
        <v>0</v>
      </c>
      <c r="Y4419" s="115">
        <v>0</v>
      </c>
      <c r="Z4419" s="115">
        <v>0</v>
      </c>
      <c r="AA4419" s="115">
        <v>0</v>
      </c>
      <c r="AB4419" s="115">
        <v>0</v>
      </c>
      <c r="AC4419" s="115">
        <v>0</v>
      </c>
      <c r="AD4419" s="115">
        <v>0</v>
      </c>
      <c r="AE4419" s="115">
        <v>0</v>
      </c>
      <c r="AF4419" s="115">
        <v>0</v>
      </c>
      <c r="AG4419" s="115">
        <v>0</v>
      </c>
    </row>
    <row r="4420" spans="1:33">
      <c r="A4420" s="115" t="s">
        <v>6139</v>
      </c>
      <c r="B4420" s="115" t="s">
        <v>19</v>
      </c>
      <c r="C4420" s="115">
        <v>0</v>
      </c>
      <c r="D4420" s="115">
        <v>0</v>
      </c>
      <c r="E4420" s="115">
        <v>0</v>
      </c>
      <c r="F4420" s="115">
        <v>0</v>
      </c>
      <c r="G4420" s="115">
        <v>0</v>
      </c>
      <c r="H4420" s="115">
        <v>0</v>
      </c>
      <c r="I4420" s="115">
        <v>0</v>
      </c>
      <c r="J4420" s="115">
        <v>0</v>
      </c>
      <c r="K4420" s="115">
        <v>0</v>
      </c>
      <c r="L4420" s="115">
        <v>0</v>
      </c>
      <c r="M4420" s="115">
        <v>0</v>
      </c>
      <c r="N4420" s="115">
        <v>0</v>
      </c>
      <c r="O4420" s="115">
        <v>0</v>
      </c>
      <c r="P4420" s="115">
        <v>0</v>
      </c>
      <c r="Q4420" s="115">
        <v>0</v>
      </c>
      <c r="R4420" s="115">
        <v>0</v>
      </c>
      <c r="S4420" s="115">
        <v>0</v>
      </c>
      <c r="T4420" s="115">
        <v>0</v>
      </c>
      <c r="U4420" s="115">
        <v>0</v>
      </c>
      <c r="V4420" s="115">
        <v>0</v>
      </c>
      <c r="W4420" s="115">
        <v>0</v>
      </c>
      <c r="X4420" s="115">
        <v>0</v>
      </c>
      <c r="Y4420" s="115">
        <v>0</v>
      </c>
      <c r="Z4420" s="115">
        <v>0</v>
      </c>
      <c r="AA4420" s="115">
        <v>0</v>
      </c>
      <c r="AB4420" s="115">
        <v>0</v>
      </c>
      <c r="AC4420" s="115">
        <v>0</v>
      </c>
      <c r="AD4420" s="115">
        <v>0</v>
      </c>
      <c r="AE4420" s="115">
        <v>0</v>
      </c>
      <c r="AF4420" s="115">
        <v>0</v>
      </c>
      <c r="AG4420" s="115">
        <v>0</v>
      </c>
    </row>
    <row r="4421" spans="1:33">
      <c r="A4421" s="115" t="s">
        <v>6140</v>
      </c>
      <c r="B4421" s="115" t="s">
        <v>19</v>
      </c>
      <c r="C4421" s="115">
        <v>0</v>
      </c>
      <c r="D4421" s="115">
        <v>0</v>
      </c>
      <c r="E4421" s="115">
        <v>0</v>
      </c>
      <c r="F4421" s="115">
        <v>0</v>
      </c>
      <c r="G4421" s="115">
        <v>0</v>
      </c>
      <c r="H4421" s="115">
        <v>0</v>
      </c>
      <c r="I4421" s="115">
        <v>0</v>
      </c>
      <c r="J4421" s="115">
        <v>0</v>
      </c>
      <c r="K4421" s="115">
        <v>0</v>
      </c>
      <c r="L4421" s="115">
        <v>0</v>
      </c>
      <c r="M4421" s="115">
        <v>0</v>
      </c>
      <c r="N4421" s="115">
        <v>0</v>
      </c>
      <c r="O4421" s="115">
        <v>0</v>
      </c>
      <c r="P4421" s="115">
        <v>0</v>
      </c>
      <c r="Q4421" s="115">
        <v>0</v>
      </c>
      <c r="R4421" s="115">
        <v>0</v>
      </c>
      <c r="S4421" s="115">
        <v>0</v>
      </c>
      <c r="T4421" s="115">
        <v>0</v>
      </c>
      <c r="U4421" s="115">
        <v>0</v>
      </c>
      <c r="V4421" s="115">
        <v>0</v>
      </c>
      <c r="W4421" s="115">
        <v>0</v>
      </c>
      <c r="X4421" s="115">
        <v>0</v>
      </c>
      <c r="Y4421" s="115">
        <v>0</v>
      </c>
      <c r="Z4421" s="115">
        <v>0</v>
      </c>
      <c r="AA4421" s="115">
        <v>0</v>
      </c>
      <c r="AB4421" s="115">
        <v>0</v>
      </c>
      <c r="AC4421" s="115">
        <v>0</v>
      </c>
      <c r="AD4421" s="115">
        <v>0</v>
      </c>
      <c r="AE4421" s="115">
        <v>0</v>
      </c>
      <c r="AF4421" s="115">
        <v>0</v>
      </c>
      <c r="AG4421" s="115">
        <v>0</v>
      </c>
    </row>
    <row r="4422" spans="1:33">
      <c r="A4422" s="115" t="s">
        <v>6141</v>
      </c>
      <c r="B4422" s="115" t="s">
        <v>19</v>
      </c>
      <c r="C4422" s="115">
        <v>0</v>
      </c>
      <c r="D4422" s="115">
        <v>0</v>
      </c>
      <c r="E4422" s="115">
        <v>0</v>
      </c>
      <c r="F4422" s="115">
        <v>0</v>
      </c>
      <c r="G4422" s="115">
        <v>0</v>
      </c>
      <c r="H4422" s="115">
        <v>0</v>
      </c>
      <c r="I4422" s="115">
        <v>0</v>
      </c>
      <c r="J4422" s="115">
        <v>0</v>
      </c>
      <c r="K4422" s="115">
        <v>0</v>
      </c>
      <c r="L4422" s="115">
        <v>0</v>
      </c>
      <c r="M4422" s="115">
        <v>0</v>
      </c>
      <c r="N4422" s="115">
        <v>0</v>
      </c>
      <c r="O4422" s="115">
        <v>0</v>
      </c>
      <c r="P4422" s="115">
        <v>0</v>
      </c>
      <c r="Q4422" s="115">
        <v>0</v>
      </c>
      <c r="R4422" s="115">
        <v>0</v>
      </c>
      <c r="S4422" s="115">
        <v>0</v>
      </c>
      <c r="T4422" s="115">
        <v>0</v>
      </c>
      <c r="U4422" s="115">
        <v>0</v>
      </c>
      <c r="V4422" s="115">
        <v>0</v>
      </c>
      <c r="W4422" s="115">
        <v>0</v>
      </c>
      <c r="X4422" s="115">
        <v>0</v>
      </c>
      <c r="Y4422" s="115">
        <v>0</v>
      </c>
      <c r="Z4422" s="115">
        <v>0</v>
      </c>
      <c r="AA4422" s="115">
        <v>0</v>
      </c>
      <c r="AB4422" s="115">
        <v>0</v>
      </c>
      <c r="AC4422" s="115">
        <v>0</v>
      </c>
      <c r="AD4422" s="115">
        <v>0</v>
      </c>
      <c r="AE4422" s="115">
        <v>0</v>
      </c>
      <c r="AF4422" s="115">
        <v>0</v>
      </c>
      <c r="AG4422" s="115">
        <v>0</v>
      </c>
    </row>
    <row r="4423" spans="1:33">
      <c r="A4423" s="115" t="s">
        <v>6142</v>
      </c>
      <c r="B4423" s="115" t="s">
        <v>19</v>
      </c>
      <c r="C4423" s="115">
        <v>0</v>
      </c>
      <c r="D4423" s="115">
        <v>0</v>
      </c>
      <c r="E4423" s="115">
        <v>0</v>
      </c>
      <c r="F4423" s="115">
        <v>0</v>
      </c>
      <c r="G4423" s="115">
        <v>0</v>
      </c>
      <c r="H4423" s="115">
        <v>0</v>
      </c>
      <c r="I4423" s="115">
        <v>0</v>
      </c>
      <c r="J4423" s="115">
        <v>0</v>
      </c>
      <c r="K4423" s="115">
        <v>0</v>
      </c>
      <c r="L4423" s="115">
        <v>0</v>
      </c>
      <c r="M4423" s="115">
        <v>0</v>
      </c>
      <c r="N4423" s="115">
        <v>0</v>
      </c>
      <c r="O4423" s="115">
        <v>0</v>
      </c>
      <c r="P4423" s="115">
        <v>0</v>
      </c>
      <c r="Q4423" s="115">
        <v>0</v>
      </c>
      <c r="R4423" s="115">
        <v>0</v>
      </c>
      <c r="S4423" s="115">
        <v>0</v>
      </c>
      <c r="T4423" s="115">
        <v>0</v>
      </c>
      <c r="U4423" s="115">
        <v>0</v>
      </c>
      <c r="V4423" s="115">
        <v>0</v>
      </c>
      <c r="W4423" s="115">
        <v>0</v>
      </c>
      <c r="X4423" s="115">
        <v>0</v>
      </c>
      <c r="Y4423" s="115">
        <v>0</v>
      </c>
      <c r="Z4423" s="115">
        <v>0</v>
      </c>
      <c r="AA4423" s="115">
        <v>0</v>
      </c>
      <c r="AB4423" s="115">
        <v>0</v>
      </c>
      <c r="AC4423" s="115">
        <v>0</v>
      </c>
      <c r="AD4423" s="115">
        <v>0</v>
      </c>
      <c r="AE4423" s="115">
        <v>0</v>
      </c>
      <c r="AF4423" s="115">
        <v>0</v>
      </c>
      <c r="AG4423" s="115">
        <v>0</v>
      </c>
    </row>
    <row r="4424" spans="1:33">
      <c r="A4424" s="115" t="s">
        <v>6143</v>
      </c>
      <c r="B4424" s="115" t="s">
        <v>19</v>
      </c>
      <c r="C4424" s="115">
        <v>0</v>
      </c>
      <c r="D4424" s="115">
        <v>0</v>
      </c>
      <c r="E4424" s="115">
        <v>0</v>
      </c>
      <c r="F4424" s="115">
        <v>0</v>
      </c>
      <c r="G4424" s="115">
        <v>0</v>
      </c>
      <c r="H4424" s="115">
        <v>0</v>
      </c>
      <c r="I4424" s="115">
        <v>0</v>
      </c>
      <c r="J4424" s="115">
        <v>0</v>
      </c>
      <c r="K4424" s="115">
        <v>0</v>
      </c>
      <c r="L4424" s="115">
        <v>0</v>
      </c>
      <c r="M4424" s="115">
        <v>0</v>
      </c>
      <c r="N4424" s="115">
        <v>0</v>
      </c>
      <c r="O4424" s="115">
        <v>0</v>
      </c>
      <c r="P4424" s="115">
        <v>0</v>
      </c>
      <c r="Q4424" s="115">
        <v>0</v>
      </c>
      <c r="R4424" s="115">
        <v>0</v>
      </c>
      <c r="S4424" s="115">
        <v>0</v>
      </c>
      <c r="T4424" s="115">
        <v>0</v>
      </c>
      <c r="U4424" s="115">
        <v>0</v>
      </c>
      <c r="V4424" s="115">
        <v>0</v>
      </c>
      <c r="W4424" s="115">
        <v>0</v>
      </c>
      <c r="X4424" s="115">
        <v>0</v>
      </c>
      <c r="Y4424" s="115">
        <v>0</v>
      </c>
      <c r="Z4424" s="115">
        <v>0</v>
      </c>
      <c r="AA4424" s="115">
        <v>0</v>
      </c>
      <c r="AB4424" s="115">
        <v>0</v>
      </c>
      <c r="AC4424" s="115">
        <v>0</v>
      </c>
      <c r="AD4424" s="115">
        <v>0</v>
      </c>
      <c r="AE4424" s="115">
        <v>0</v>
      </c>
      <c r="AF4424" s="115">
        <v>0</v>
      </c>
      <c r="AG4424" s="115">
        <v>0</v>
      </c>
    </row>
    <row r="4425" spans="1:33">
      <c r="A4425" s="115" t="s">
        <v>6144</v>
      </c>
      <c r="B4425" s="115" t="s">
        <v>19</v>
      </c>
      <c r="C4425" s="115">
        <v>0</v>
      </c>
      <c r="D4425" s="115">
        <v>0</v>
      </c>
      <c r="E4425" s="115">
        <v>0</v>
      </c>
      <c r="F4425" s="115">
        <v>0</v>
      </c>
      <c r="G4425" s="115">
        <v>0</v>
      </c>
      <c r="H4425" s="115">
        <v>0</v>
      </c>
      <c r="I4425" s="115">
        <v>0</v>
      </c>
      <c r="J4425" s="115">
        <v>0</v>
      </c>
      <c r="K4425" s="115">
        <v>0</v>
      </c>
      <c r="L4425" s="115">
        <v>0</v>
      </c>
      <c r="M4425" s="115">
        <v>0</v>
      </c>
      <c r="N4425" s="115">
        <v>0</v>
      </c>
      <c r="O4425" s="115">
        <v>0</v>
      </c>
      <c r="P4425" s="115">
        <v>0</v>
      </c>
      <c r="Q4425" s="115">
        <v>0</v>
      </c>
      <c r="R4425" s="115">
        <v>0</v>
      </c>
      <c r="S4425" s="115">
        <v>0</v>
      </c>
      <c r="T4425" s="115">
        <v>0</v>
      </c>
      <c r="U4425" s="115">
        <v>0</v>
      </c>
      <c r="V4425" s="115">
        <v>0</v>
      </c>
      <c r="W4425" s="115">
        <v>0</v>
      </c>
      <c r="X4425" s="115">
        <v>0</v>
      </c>
      <c r="Y4425" s="115">
        <v>0</v>
      </c>
      <c r="Z4425" s="115">
        <v>0</v>
      </c>
      <c r="AA4425" s="115">
        <v>0</v>
      </c>
      <c r="AB4425" s="115">
        <v>0</v>
      </c>
      <c r="AC4425" s="115">
        <v>0</v>
      </c>
      <c r="AD4425" s="115">
        <v>0</v>
      </c>
      <c r="AE4425" s="115">
        <v>0</v>
      </c>
      <c r="AF4425" s="115">
        <v>0</v>
      </c>
      <c r="AG4425" s="115">
        <v>0</v>
      </c>
    </row>
    <row r="4426" spans="1:33">
      <c r="A4426" s="115" t="s">
        <v>6145</v>
      </c>
      <c r="B4426" s="115" t="s">
        <v>19</v>
      </c>
      <c r="C4426" s="115">
        <v>0</v>
      </c>
      <c r="D4426" s="115">
        <v>0</v>
      </c>
      <c r="E4426" s="115">
        <v>0</v>
      </c>
      <c r="F4426" s="115">
        <v>0</v>
      </c>
      <c r="G4426" s="115">
        <v>0</v>
      </c>
      <c r="H4426" s="115">
        <v>0</v>
      </c>
      <c r="I4426" s="115">
        <v>0</v>
      </c>
      <c r="J4426" s="115">
        <v>0</v>
      </c>
      <c r="K4426" s="115">
        <v>0</v>
      </c>
      <c r="L4426" s="115">
        <v>0</v>
      </c>
      <c r="M4426" s="115">
        <v>0</v>
      </c>
      <c r="N4426" s="115">
        <v>0</v>
      </c>
      <c r="O4426" s="115">
        <v>0</v>
      </c>
      <c r="P4426" s="115">
        <v>0</v>
      </c>
      <c r="Q4426" s="115">
        <v>0</v>
      </c>
      <c r="R4426" s="115">
        <v>0</v>
      </c>
      <c r="S4426" s="115">
        <v>0</v>
      </c>
      <c r="T4426" s="115">
        <v>0</v>
      </c>
      <c r="U4426" s="115">
        <v>0</v>
      </c>
      <c r="V4426" s="115">
        <v>0</v>
      </c>
      <c r="W4426" s="115">
        <v>0</v>
      </c>
      <c r="X4426" s="115">
        <v>0</v>
      </c>
      <c r="Y4426" s="115">
        <v>0</v>
      </c>
      <c r="Z4426" s="115">
        <v>0</v>
      </c>
      <c r="AA4426" s="115">
        <v>0</v>
      </c>
      <c r="AB4426" s="115">
        <v>0</v>
      </c>
      <c r="AC4426" s="115">
        <v>0</v>
      </c>
      <c r="AD4426" s="115">
        <v>0</v>
      </c>
      <c r="AE4426" s="115">
        <v>0</v>
      </c>
      <c r="AF4426" s="115">
        <v>0</v>
      </c>
      <c r="AG4426" s="115">
        <v>0</v>
      </c>
    </row>
    <row r="4427" spans="1:33">
      <c r="A4427" s="115" t="s">
        <v>6146</v>
      </c>
      <c r="B4427" s="115" t="s">
        <v>19</v>
      </c>
      <c r="C4427" s="115">
        <v>0</v>
      </c>
      <c r="D4427" s="115">
        <v>0</v>
      </c>
      <c r="E4427" s="115">
        <v>0</v>
      </c>
      <c r="F4427" s="115">
        <v>0</v>
      </c>
      <c r="G4427" s="115">
        <v>0</v>
      </c>
      <c r="H4427" s="115">
        <v>0</v>
      </c>
      <c r="I4427" s="115">
        <v>0</v>
      </c>
      <c r="J4427" s="115">
        <v>0</v>
      </c>
      <c r="K4427" s="115">
        <v>0</v>
      </c>
      <c r="L4427" s="115">
        <v>0</v>
      </c>
      <c r="M4427" s="115">
        <v>0</v>
      </c>
      <c r="N4427" s="115">
        <v>0</v>
      </c>
      <c r="O4427" s="115">
        <v>0</v>
      </c>
      <c r="P4427" s="115">
        <v>0</v>
      </c>
      <c r="Q4427" s="115">
        <v>0</v>
      </c>
      <c r="R4427" s="115">
        <v>0</v>
      </c>
      <c r="S4427" s="115">
        <v>0</v>
      </c>
      <c r="T4427" s="115">
        <v>0</v>
      </c>
      <c r="U4427" s="115">
        <v>0</v>
      </c>
      <c r="V4427" s="115">
        <v>0</v>
      </c>
      <c r="W4427" s="115">
        <v>0</v>
      </c>
      <c r="X4427" s="115">
        <v>0</v>
      </c>
      <c r="Y4427" s="115">
        <v>0</v>
      </c>
      <c r="Z4427" s="115">
        <v>0</v>
      </c>
      <c r="AA4427" s="115">
        <v>0</v>
      </c>
      <c r="AB4427" s="115">
        <v>0</v>
      </c>
      <c r="AC4427" s="115">
        <v>0</v>
      </c>
      <c r="AD4427" s="115">
        <v>0</v>
      </c>
      <c r="AE4427" s="115">
        <v>0</v>
      </c>
      <c r="AF4427" s="115">
        <v>0</v>
      </c>
      <c r="AG4427" s="115">
        <v>0</v>
      </c>
    </row>
    <row r="4428" spans="1:33">
      <c r="A4428" s="115" t="s">
        <v>6147</v>
      </c>
      <c r="B4428" s="115" t="s">
        <v>19</v>
      </c>
      <c r="C4428" s="115">
        <v>0</v>
      </c>
      <c r="D4428" s="115">
        <v>0</v>
      </c>
      <c r="E4428" s="115">
        <v>0</v>
      </c>
      <c r="F4428" s="115">
        <v>0</v>
      </c>
      <c r="G4428" s="115">
        <v>0</v>
      </c>
      <c r="H4428" s="115">
        <v>0</v>
      </c>
      <c r="I4428" s="115">
        <v>0</v>
      </c>
      <c r="J4428" s="115">
        <v>0</v>
      </c>
      <c r="K4428" s="115">
        <v>0</v>
      </c>
      <c r="L4428" s="115">
        <v>0</v>
      </c>
      <c r="M4428" s="115">
        <v>0</v>
      </c>
      <c r="N4428" s="115">
        <v>0</v>
      </c>
      <c r="O4428" s="115">
        <v>0</v>
      </c>
      <c r="P4428" s="115">
        <v>0</v>
      </c>
      <c r="Q4428" s="115">
        <v>0</v>
      </c>
      <c r="R4428" s="115">
        <v>0</v>
      </c>
      <c r="S4428" s="115">
        <v>0</v>
      </c>
      <c r="T4428" s="115">
        <v>0</v>
      </c>
      <c r="U4428" s="115">
        <v>0</v>
      </c>
      <c r="V4428" s="115">
        <v>0</v>
      </c>
      <c r="W4428" s="115">
        <v>0</v>
      </c>
      <c r="X4428" s="115">
        <v>0</v>
      </c>
      <c r="Y4428" s="115">
        <v>0</v>
      </c>
      <c r="Z4428" s="115">
        <v>0</v>
      </c>
      <c r="AA4428" s="115">
        <v>0</v>
      </c>
      <c r="AB4428" s="115">
        <v>0</v>
      </c>
      <c r="AC4428" s="115">
        <v>0</v>
      </c>
      <c r="AD4428" s="115">
        <v>0</v>
      </c>
      <c r="AE4428" s="115">
        <v>0</v>
      </c>
      <c r="AF4428" s="115">
        <v>0</v>
      </c>
      <c r="AG4428" s="115">
        <v>0</v>
      </c>
    </row>
    <row r="4429" spans="1:33">
      <c r="A4429" s="115" t="s">
        <v>6148</v>
      </c>
      <c r="B4429" s="115" t="s">
        <v>19</v>
      </c>
      <c r="C4429" s="115">
        <v>0</v>
      </c>
      <c r="D4429" s="115">
        <v>0</v>
      </c>
      <c r="E4429" s="115">
        <v>0</v>
      </c>
      <c r="F4429" s="115">
        <v>0</v>
      </c>
      <c r="G4429" s="115">
        <v>0</v>
      </c>
      <c r="H4429" s="115">
        <v>0</v>
      </c>
      <c r="I4429" s="115">
        <v>0</v>
      </c>
      <c r="J4429" s="115">
        <v>0</v>
      </c>
      <c r="K4429" s="115">
        <v>0</v>
      </c>
      <c r="L4429" s="115">
        <v>0</v>
      </c>
      <c r="M4429" s="115">
        <v>0</v>
      </c>
      <c r="N4429" s="115">
        <v>0</v>
      </c>
      <c r="O4429" s="115">
        <v>0</v>
      </c>
      <c r="P4429" s="115">
        <v>0</v>
      </c>
      <c r="Q4429" s="115">
        <v>0</v>
      </c>
      <c r="R4429" s="115">
        <v>0</v>
      </c>
      <c r="S4429" s="115">
        <v>0</v>
      </c>
      <c r="T4429" s="115">
        <v>0</v>
      </c>
      <c r="U4429" s="115">
        <v>0</v>
      </c>
      <c r="V4429" s="115">
        <v>0</v>
      </c>
      <c r="W4429" s="115">
        <v>0</v>
      </c>
      <c r="X4429" s="115">
        <v>0</v>
      </c>
      <c r="Y4429" s="115">
        <v>0</v>
      </c>
      <c r="Z4429" s="115">
        <v>0</v>
      </c>
      <c r="AA4429" s="115">
        <v>0</v>
      </c>
      <c r="AB4429" s="115">
        <v>0</v>
      </c>
      <c r="AC4429" s="115">
        <v>0</v>
      </c>
      <c r="AD4429" s="115">
        <v>0</v>
      </c>
      <c r="AE4429" s="115">
        <v>0</v>
      </c>
      <c r="AF4429" s="115">
        <v>0</v>
      </c>
      <c r="AG4429" s="115">
        <v>0</v>
      </c>
    </row>
    <row r="4430" spans="1:33">
      <c r="A4430" s="115" t="s">
        <v>6149</v>
      </c>
      <c r="B4430" s="115" t="s">
        <v>19</v>
      </c>
      <c r="C4430" s="2">
        <v>440712000000</v>
      </c>
      <c r="D4430" s="2">
        <v>685480000000</v>
      </c>
      <c r="E4430" s="2">
        <v>446293000000</v>
      </c>
      <c r="F4430" s="2">
        <v>474575000000</v>
      </c>
      <c r="G4430" s="2">
        <v>393525000000</v>
      </c>
      <c r="H4430" s="2">
        <v>371564000000</v>
      </c>
      <c r="I4430" s="2">
        <v>353819000000</v>
      </c>
      <c r="J4430" s="2">
        <v>353926000000</v>
      </c>
      <c r="K4430" s="2">
        <v>354659000000</v>
      </c>
      <c r="L4430" s="2">
        <v>356014000000</v>
      </c>
      <c r="M4430" s="2">
        <v>359172000000</v>
      </c>
      <c r="N4430" s="2">
        <v>358808000000</v>
      </c>
      <c r="O4430" s="2">
        <v>357413000000</v>
      </c>
      <c r="P4430" s="2">
        <v>357873000000</v>
      </c>
      <c r="Q4430" s="2">
        <v>357433000000</v>
      </c>
      <c r="R4430" s="2">
        <v>358619000000</v>
      </c>
      <c r="S4430" s="2">
        <v>361394000000</v>
      </c>
      <c r="T4430" s="2">
        <v>358347000000</v>
      </c>
      <c r="U4430" s="2">
        <v>355452000000</v>
      </c>
      <c r="V4430" s="2">
        <v>354967000000</v>
      </c>
      <c r="W4430" s="2">
        <v>351263000000</v>
      </c>
      <c r="X4430" s="2">
        <v>350832000000</v>
      </c>
      <c r="Y4430" s="2">
        <v>350964000000</v>
      </c>
      <c r="Z4430" s="2">
        <v>350680000000</v>
      </c>
      <c r="AA4430" s="2">
        <v>348880000000</v>
      </c>
      <c r="AB4430" s="2">
        <v>348078000000</v>
      </c>
      <c r="AC4430" s="2">
        <v>346979000000</v>
      </c>
      <c r="AD4430" s="2">
        <v>346849000000</v>
      </c>
      <c r="AE4430" s="2">
        <v>347504000000</v>
      </c>
      <c r="AF4430" s="2">
        <v>346710000000</v>
      </c>
      <c r="AG4430" s="2">
        <v>348286000000</v>
      </c>
    </row>
    <row r="4431" spans="1:33">
      <c r="A4431" s="115" t="s">
        <v>6150</v>
      </c>
      <c r="B4431" s="115" t="s">
        <v>19</v>
      </c>
      <c r="C4431" s="2">
        <v>104621000</v>
      </c>
      <c r="D4431" s="2">
        <v>162726000</v>
      </c>
      <c r="E4431" s="2">
        <v>105946000</v>
      </c>
      <c r="F4431" s="2">
        <v>112659000</v>
      </c>
      <c r="G4431" s="2">
        <v>93419000</v>
      </c>
      <c r="H4431" s="2">
        <v>88205700</v>
      </c>
      <c r="I4431" s="2">
        <v>83993100</v>
      </c>
      <c r="J4431" s="2">
        <v>84018500</v>
      </c>
      <c r="K4431" s="2">
        <v>84192500</v>
      </c>
      <c r="L4431" s="2">
        <v>84514300</v>
      </c>
      <c r="M4431" s="2">
        <v>85263800</v>
      </c>
      <c r="N4431" s="2">
        <v>85177500</v>
      </c>
      <c r="O4431" s="2">
        <v>84846200</v>
      </c>
      <c r="P4431" s="2">
        <v>84955500</v>
      </c>
      <c r="Q4431" s="2">
        <v>84851200</v>
      </c>
      <c r="R4431" s="2">
        <v>85132600</v>
      </c>
      <c r="S4431" s="2">
        <v>85791300</v>
      </c>
      <c r="T4431" s="2">
        <v>85068100</v>
      </c>
      <c r="U4431" s="2">
        <v>84380800</v>
      </c>
      <c r="V4431" s="2">
        <v>84265600</v>
      </c>
      <c r="W4431" s="2">
        <v>83386300</v>
      </c>
      <c r="X4431" s="2">
        <v>83284200</v>
      </c>
      <c r="Y4431" s="2">
        <v>83315400</v>
      </c>
      <c r="Z4431" s="2">
        <v>83248100</v>
      </c>
      <c r="AA4431" s="2">
        <v>82820600</v>
      </c>
      <c r="AB4431" s="2">
        <v>82630300</v>
      </c>
      <c r="AC4431" s="2">
        <v>82369400</v>
      </c>
      <c r="AD4431" s="2">
        <v>82338400</v>
      </c>
      <c r="AE4431" s="2">
        <v>82494000</v>
      </c>
      <c r="AF4431" s="2">
        <v>82305500</v>
      </c>
      <c r="AG4431" s="2">
        <v>82679600</v>
      </c>
    </row>
    <row r="4432" spans="1:33">
      <c r="A4432" s="115" t="s">
        <v>6151</v>
      </c>
      <c r="B4432" s="115" t="s">
        <v>19</v>
      </c>
      <c r="C4432" s="2">
        <v>1184370000</v>
      </c>
      <c r="D4432" s="2">
        <v>1842150000</v>
      </c>
      <c r="E4432" s="2">
        <v>1199360000</v>
      </c>
      <c r="F4432" s="2">
        <v>1275370000</v>
      </c>
      <c r="G4432" s="2">
        <v>1057560000</v>
      </c>
      <c r="H4432" s="2">
        <v>998538000</v>
      </c>
      <c r="I4432" s="2">
        <v>950849000</v>
      </c>
      <c r="J4432" s="2">
        <v>951136000</v>
      </c>
      <c r="K4432" s="2">
        <v>953106000</v>
      </c>
      <c r="L4432" s="2">
        <v>956749000</v>
      </c>
      <c r="M4432" s="2">
        <v>965235000</v>
      </c>
      <c r="N4432" s="2">
        <v>964257000</v>
      </c>
      <c r="O4432" s="2">
        <v>960507000</v>
      </c>
      <c r="P4432" s="2">
        <v>961745000</v>
      </c>
      <c r="Q4432" s="2">
        <v>960563000</v>
      </c>
      <c r="R4432" s="2">
        <v>963749000</v>
      </c>
      <c r="S4432" s="2">
        <v>971206000</v>
      </c>
      <c r="T4432" s="2">
        <v>963018000</v>
      </c>
      <c r="U4432" s="2">
        <v>955238000</v>
      </c>
      <c r="V4432" s="2">
        <v>953934000</v>
      </c>
      <c r="W4432" s="2">
        <v>943980000</v>
      </c>
      <c r="X4432" s="2">
        <v>942824000</v>
      </c>
      <c r="Y4432" s="2">
        <v>943177000</v>
      </c>
      <c r="Z4432" s="2">
        <v>942415000</v>
      </c>
      <c r="AA4432" s="2">
        <v>937576000</v>
      </c>
      <c r="AB4432" s="2">
        <v>935422000</v>
      </c>
      <c r="AC4432" s="2">
        <v>932468000</v>
      </c>
      <c r="AD4432" s="2">
        <v>932117000</v>
      </c>
      <c r="AE4432" s="2">
        <v>933879000</v>
      </c>
      <c r="AF4432" s="2">
        <v>931744000</v>
      </c>
      <c r="AG4432" s="2">
        <v>935980000</v>
      </c>
    </row>
    <row r="4433" spans="1:33">
      <c r="A4433" s="115" t="s">
        <v>6152</v>
      </c>
      <c r="B4433" s="115" t="s">
        <v>19</v>
      </c>
      <c r="C4433" s="2">
        <v>706180000</v>
      </c>
      <c r="D4433" s="2">
        <v>1098380000</v>
      </c>
      <c r="E4433" s="2">
        <v>715122000</v>
      </c>
      <c r="F4433" s="2">
        <v>760440000</v>
      </c>
      <c r="G4433" s="2">
        <v>630568000</v>
      </c>
      <c r="H4433" s="2">
        <v>595380000</v>
      </c>
      <c r="I4433" s="2">
        <v>566945000</v>
      </c>
      <c r="J4433" s="2">
        <v>567116000</v>
      </c>
      <c r="K4433" s="2">
        <v>568291000</v>
      </c>
      <c r="L4433" s="2">
        <v>570463000</v>
      </c>
      <c r="M4433" s="2">
        <v>575522000</v>
      </c>
      <c r="N4433" s="2">
        <v>574939000</v>
      </c>
      <c r="O4433" s="2">
        <v>572703000</v>
      </c>
      <c r="P4433" s="2">
        <v>573441000</v>
      </c>
      <c r="Q4433" s="2">
        <v>572737000</v>
      </c>
      <c r="R4433" s="2">
        <v>574636000</v>
      </c>
      <c r="S4433" s="2">
        <v>579083000</v>
      </c>
      <c r="T4433" s="2">
        <v>574201000</v>
      </c>
      <c r="U4433" s="2">
        <v>569562000</v>
      </c>
      <c r="V4433" s="2">
        <v>568784000</v>
      </c>
      <c r="W4433" s="2">
        <v>562849000</v>
      </c>
      <c r="X4433" s="2">
        <v>562160000</v>
      </c>
      <c r="Y4433" s="2">
        <v>562370000</v>
      </c>
      <c r="Z4433" s="2">
        <v>561916000</v>
      </c>
      <c r="AA4433" s="2">
        <v>559031000</v>
      </c>
      <c r="AB4433" s="2">
        <v>557746000</v>
      </c>
      <c r="AC4433" s="2">
        <v>555985000</v>
      </c>
      <c r="AD4433" s="2">
        <v>555776000</v>
      </c>
      <c r="AE4433" s="2">
        <v>556826000</v>
      </c>
      <c r="AF4433" s="2">
        <v>555553000</v>
      </c>
      <c r="AG4433" s="2">
        <v>558079000</v>
      </c>
    </row>
    <row r="4434" spans="1:33">
      <c r="A4434" s="115" t="s">
        <v>6153</v>
      </c>
      <c r="B4434" s="115" t="s">
        <v>19</v>
      </c>
      <c r="C4434" s="2">
        <v>144160000</v>
      </c>
      <c r="D4434" s="2">
        <v>224225000</v>
      </c>
      <c r="E4434" s="2">
        <v>145986000</v>
      </c>
      <c r="F4434" s="2">
        <v>155237000</v>
      </c>
      <c r="G4434" s="2">
        <v>128725000</v>
      </c>
      <c r="H4434" s="2">
        <v>121541000</v>
      </c>
      <c r="I4434" s="2">
        <v>115737000</v>
      </c>
      <c r="J4434" s="2">
        <v>115772000</v>
      </c>
      <c r="K4434" s="2">
        <v>116011000</v>
      </c>
      <c r="L4434" s="2">
        <v>116455000</v>
      </c>
      <c r="M4434" s="2">
        <v>117488000</v>
      </c>
      <c r="N4434" s="2">
        <v>117369000</v>
      </c>
      <c r="O4434" s="2">
        <v>116912000</v>
      </c>
      <c r="P4434" s="2">
        <v>117063000</v>
      </c>
      <c r="Q4434" s="2">
        <v>116919000</v>
      </c>
      <c r="R4434" s="2">
        <v>117307000</v>
      </c>
      <c r="S4434" s="2">
        <v>118214000</v>
      </c>
      <c r="T4434" s="2">
        <v>117218000</v>
      </c>
      <c r="U4434" s="2">
        <v>116271000</v>
      </c>
      <c r="V4434" s="2">
        <v>116112000</v>
      </c>
      <c r="W4434" s="2">
        <v>114900000</v>
      </c>
      <c r="X4434" s="2">
        <v>114760000</v>
      </c>
      <c r="Y4434" s="2">
        <v>114803000</v>
      </c>
      <c r="Z4434" s="2">
        <v>114710000</v>
      </c>
      <c r="AA4434" s="2">
        <v>114121000</v>
      </c>
      <c r="AB4434" s="2">
        <v>113859000</v>
      </c>
      <c r="AC4434" s="2">
        <v>113499000</v>
      </c>
      <c r="AD4434" s="2">
        <v>113457000</v>
      </c>
      <c r="AE4434" s="2">
        <v>113671000</v>
      </c>
      <c r="AF4434" s="2">
        <v>113411000</v>
      </c>
      <c r="AG4434" s="2">
        <v>113927000</v>
      </c>
    </row>
    <row r="4435" spans="1:33">
      <c r="A4435" s="115" t="s">
        <v>6154</v>
      </c>
      <c r="B4435" s="115" t="s">
        <v>19</v>
      </c>
      <c r="C4435" s="2">
        <v>123351000</v>
      </c>
      <c r="D4435" s="2">
        <v>191858000</v>
      </c>
      <c r="E4435" s="2">
        <v>124913000</v>
      </c>
      <c r="F4435" s="2">
        <v>132829000</v>
      </c>
      <c r="G4435" s="2">
        <v>110143000</v>
      </c>
      <c r="H4435" s="2">
        <v>103997000</v>
      </c>
      <c r="I4435" s="2">
        <v>99030100</v>
      </c>
      <c r="J4435" s="2">
        <v>99060000</v>
      </c>
      <c r="K4435" s="2">
        <v>99265200</v>
      </c>
      <c r="L4435" s="2">
        <v>99644600</v>
      </c>
      <c r="M4435" s="2">
        <v>100528000</v>
      </c>
      <c r="N4435" s="2">
        <v>100427000</v>
      </c>
      <c r="O4435" s="2">
        <v>100036000</v>
      </c>
      <c r="P4435" s="2">
        <v>100165000</v>
      </c>
      <c r="Q4435" s="2">
        <v>100042000</v>
      </c>
      <c r="R4435" s="2">
        <v>100374000</v>
      </c>
      <c r="S4435" s="2">
        <v>101150000</v>
      </c>
      <c r="T4435" s="2">
        <v>100298000</v>
      </c>
      <c r="U4435" s="2">
        <v>99487200</v>
      </c>
      <c r="V4435" s="2">
        <v>99351400</v>
      </c>
      <c r="W4435" s="2">
        <v>98314700</v>
      </c>
      <c r="X4435" s="2">
        <v>98194300</v>
      </c>
      <c r="Y4435" s="2">
        <v>98231100</v>
      </c>
      <c r="Z4435" s="2">
        <v>98151700</v>
      </c>
      <c r="AA4435" s="2">
        <v>97647700</v>
      </c>
      <c r="AB4435" s="2">
        <v>97423400</v>
      </c>
      <c r="AC4435" s="2">
        <v>97115700</v>
      </c>
      <c r="AD4435" s="2">
        <v>97079200</v>
      </c>
      <c r="AE4435" s="2">
        <v>97262700</v>
      </c>
      <c r="AF4435" s="2">
        <v>97040400</v>
      </c>
      <c r="AG4435" s="2">
        <v>97481500</v>
      </c>
    </row>
    <row r="4436" spans="1:33">
      <c r="A4436" s="115" t="s">
        <v>6155</v>
      </c>
      <c r="B4436" s="115" t="s">
        <v>19</v>
      </c>
      <c r="C4436" s="2">
        <v>525944000</v>
      </c>
      <c r="D4436" s="2">
        <v>818047000</v>
      </c>
      <c r="E4436" s="2">
        <v>532604000</v>
      </c>
      <c r="F4436" s="2">
        <v>566355000</v>
      </c>
      <c r="G4436" s="2">
        <v>469630000</v>
      </c>
      <c r="H4436" s="2">
        <v>443423000</v>
      </c>
      <c r="I4436" s="2">
        <v>422245000</v>
      </c>
      <c r="J4436" s="2">
        <v>422373000</v>
      </c>
      <c r="K4436" s="2">
        <v>423248000</v>
      </c>
      <c r="L4436" s="2">
        <v>424865000</v>
      </c>
      <c r="M4436" s="2">
        <v>428633000</v>
      </c>
      <c r="N4436" s="2">
        <v>428199000</v>
      </c>
      <c r="O4436" s="2">
        <v>426534000</v>
      </c>
      <c r="P4436" s="2">
        <v>427084000</v>
      </c>
      <c r="Q4436" s="2">
        <v>426559000</v>
      </c>
      <c r="R4436" s="2">
        <v>427974000</v>
      </c>
      <c r="S4436" s="2">
        <v>431285000</v>
      </c>
      <c r="T4436" s="2">
        <v>427649000</v>
      </c>
      <c r="U4436" s="2">
        <v>424194000</v>
      </c>
      <c r="V4436" s="2">
        <v>423615000</v>
      </c>
      <c r="W4436" s="2">
        <v>419195000</v>
      </c>
      <c r="X4436" s="2">
        <v>418681000</v>
      </c>
      <c r="Y4436" s="2">
        <v>418838000</v>
      </c>
      <c r="Z4436" s="2">
        <v>418500000</v>
      </c>
      <c r="AA4436" s="2">
        <v>416351000</v>
      </c>
      <c r="AB4436" s="2">
        <v>415394000</v>
      </c>
      <c r="AC4436" s="2">
        <v>414083000</v>
      </c>
      <c r="AD4436" s="2">
        <v>413927000</v>
      </c>
      <c r="AE4436" s="2">
        <v>414709000</v>
      </c>
      <c r="AF4436" s="2">
        <v>413761000</v>
      </c>
      <c r="AG4436" s="2">
        <v>415642000</v>
      </c>
    </row>
    <row r="4437" spans="1:33">
      <c r="A4437" s="115" t="s">
        <v>6156</v>
      </c>
      <c r="B4437" s="115" t="s">
        <v>19</v>
      </c>
      <c r="C4437" s="2">
        <v>9343450</v>
      </c>
      <c r="D4437" s="2">
        <v>14532700</v>
      </c>
      <c r="E4437" s="2">
        <v>9461760</v>
      </c>
      <c r="F4437" s="2">
        <v>10061400</v>
      </c>
      <c r="G4437" s="2">
        <v>8343040</v>
      </c>
      <c r="H4437" s="2">
        <v>7877460</v>
      </c>
      <c r="I4437" s="2">
        <v>7501230</v>
      </c>
      <c r="J4437" s="2">
        <v>7503500</v>
      </c>
      <c r="K4437" s="2">
        <v>7519040</v>
      </c>
      <c r="L4437" s="2">
        <v>7547780</v>
      </c>
      <c r="M4437" s="2">
        <v>7614720</v>
      </c>
      <c r="N4437" s="2">
        <v>7607010</v>
      </c>
      <c r="O4437" s="2">
        <v>7577420</v>
      </c>
      <c r="P4437" s="2">
        <v>7587190</v>
      </c>
      <c r="Q4437" s="2">
        <v>7577870</v>
      </c>
      <c r="R4437" s="2">
        <v>7603000</v>
      </c>
      <c r="S4437" s="2">
        <v>7661830</v>
      </c>
      <c r="T4437" s="2">
        <v>7597240</v>
      </c>
      <c r="U4437" s="2">
        <v>7535860</v>
      </c>
      <c r="V4437" s="2">
        <v>7525570</v>
      </c>
      <c r="W4437" s="2">
        <v>7447040</v>
      </c>
      <c r="X4437" s="2">
        <v>7437920</v>
      </c>
      <c r="Y4437" s="2">
        <v>7440710</v>
      </c>
      <c r="Z4437" s="2">
        <v>7434700</v>
      </c>
      <c r="AA4437" s="2">
        <v>7396520</v>
      </c>
      <c r="AB4437" s="2">
        <v>7379530</v>
      </c>
      <c r="AC4437" s="2">
        <v>7356230</v>
      </c>
      <c r="AD4437" s="2">
        <v>7353460</v>
      </c>
      <c r="AE4437" s="2">
        <v>7367360</v>
      </c>
      <c r="AF4437" s="2">
        <v>7350520</v>
      </c>
      <c r="AG4437" s="2">
        <v>7383930</v>
      </c>
    </row>
    <row r="4438" spans="1:33">
      <c r="A4438" s="115" t="s">
        <v>6157</v>
      </c>
      <c r="B4438" s="115" t="s">
        <v>19</v>
      </c>
      <c r="C4438" s="2">
        <v>45290300</v>
      </c>
      <c r="D4438" s="2">
        <v>70444000</v>
      </c>
      <c r="E4438" s="2">
        <v>45863800</v>
      </c>
      <c r="F4438" s="2">
        <v>48770200</v>
      </c>
      <c r="G4438" s="2">
        <v>40441000</v>
      </c>
      <c r="H4438" s="2">
        <v>38184200</v>
      </c>
      <c r="I4438" s="2">
        <v>36360500</v>
      </c>
      <c r="J4438" s="2">
        <v>36371500</v>
      </c>
      <c r="K4438" s="2">
        <v>36446900</v>
      </c>
      <c r="L4438" s="2">
        <v>36586200</v>
      </c>
      <c r="M4438" s="2">
        <v>36910700</v>
      </c>
      <c r="N4438" s="2">
        <v>36873300</v>
      </c>
      <c r="O4438" s="2">
        <v>36729900</v>
      </c>
      <c r="P4438" s="2">
        <v>36777200</v>
      </c>
      <c r="Q4438" s="2">
        <v>36732000</v>
      </c>
      <c r="R4438" s="2">
        <v>36853800</v>
      </c>
      <c r="S4438" s="2">
        <v>37139000</v>
      </c>
      <c r="T4438" s="2">
        <v>36825900</v>
      </c>
      <c r="U4438" s="2">
        <v>36528400</v>
      </c>
      <c r="V4438" s="2">
        <v>36478500</v>
      </c>
      <c r="W4438" s="2">
        <v>36097900</v>
      </c>
      <c r="X4438" s="2">
        <v>36053700</v>
      </c>
      <c r="Y4438" s="2">
        <v>36067200</v>
      </c>
      <c r="Z4438" s="2">
        <v>36038000</v>
      </c>
      <c r="AA4438" s="2">
        <v>35853000</v>
      </c>
      <c r="AB4438" s="2">
        <v>35770600</v>
      </c>
      <c r="AC4438" s="2">
        <v>35657700</v>
      </c>
      <c r="AD4438" s="2">
        <v>35644200</v>
      </c>
      <c r="AE4438" s="2">
        <v>35711600</v>
      </c>
      <c r="AF4438" s="2">
        <v>35630000</v>
      </c>
      <c r="AG4438" s="2">
        <v>35791900</v>
      </c>
    </row>
    <row r="4439" spans="1:33">
      <c r="A4439" s="115" t="s">
        <v>6158</v>
      </c>
      <c r="B4439" s="115" t="s">
        <v>19</v>
      </c>
      <c r="C4439" s="2">
        <v>21512200</v>
      </c>
      <c r="D4439" s="2">
        <v>33459800</v>
      </c>
      <c r="E4439" s="2">
        <v>21784600</v>
      </c>
      <c r="F4439" s="2">
        <v>23165100</v>
      </c>
      <c r="G4439" s="2">
        <v>19208800</v>
      </c>
      <c r="H4439" s="2">
        <v>18136900</v>
      </c>
      <c r="I4439" s="2">
        <v>17270700</v>
      </c>
      <c r="J4439" s="2">
        <v>17275900</v>
      </c>
      <c r="K4439" s="2">
        <v>17311700</v>
      </c>
      <c r="L4439" s="2">
        <v>17377900</v>
      </c>
      <c r="M4439" s="2">
        <v>17532000</v>
      </c>
      <c r="N4439" s="2">
        <v>17514200</v>
      </c>
      <c r="O4439" s="2">
        <v>17446100</v>
      </c>
      <c r="P4439" s="2">
        <v>17468600</v>
      </c>
      <c r="Q4439" s="2">
        <v>17447100</v>
      </c>
      <c r="R4439" s="2">
        <v>17505000</v>
      </c>
      <c r="S4439" s="2">
        <v>17640400</v>
      </c>
      <c r="T4439" s="2">
        <v>17491700</v>
      </c>
      <c r="U4439" s="2">
        <v>17350400</v>
      </c>
      <c r="V4439" s="2">
        <v>17326700</v>
      </c>
      <c r="W4439" s="2">
        <v>17145900</v>
      </c>
      <c r="X4439" s="2">
        <v>17124900</v>
      </c>
      <c r="Y4439" s="2">
        <v>17131300</v>
      </c>
      <c r="Z4439" s="2">
        <v>17117500</v>
      </c>
      <c r="AA4439" s="2">
        <v>17029600</v>
      </c>
      <c r="AB4439" s="2">
        <v>16990500</v>
      </c>
      <c r="AC4439" s="2">
        <v>16936800</v>
      </c>
      <c r="AD4439" s="2">
        <v>16930500</v>
      </c>
      <c r="AE4439" s="2">
        <v>16962400</v>
      </c>
      <c r="AF4439" s="2">
        <v>16923700</v>
      </c>
      <c r="AG4439" s="2">
        <v>17000600</v>
      </c>
    </row>
    <row r="4440" spans="1:33">
      <c r="A4440" s="115" t="s">
        <v>6159</v>
      </c>
      <c r="B4440" s="115" t="s">
        <v>19</v>
      </c>
      <c r="C4440" s="2">
        <v>4302430</v>
      </c>
      <c r="D4440" s="2">
        <v>6691960</v>
      </c>
      <c r="E4440" s="2">
        <v>4356910</v>
      </c>
      <c r="F4440" s="2">
        <v>4633020</v>
      </c>
      <c r="G4440" s="2">
        <v>3841770</v>
      </c>
      <c r="H4440" s="2">
        <v>3627380</v>
      </c>
      <c r="I4440" s="2">
        <v>3454140</v>
      </c>
      <c r="J4440" s="2">
        <v>3455180</v>
      </c>
      <c r="K4440" s="2">
        <v>3462340</v>
      </c>
      <c r="L4440" s="2">
        <v>3475570</v>
      </c>
      <c r="M4440" s="2">
        <v>3506400</v>
      </c>
      <c r="N4440" s="2">
        <v>3502840</v>
      </c>
      <c r="O4440" s="2">
        <v>3489220</v>
      </c>
      <c r="P4440" s="2">
        <v>3493720</v>
      </c>
      <c r="Q4440" s="2">
        <v>3489420</v>
      </c>
      <c r="R4440" s="2">
        <v>3501000</v>
      </c>
      <c r="S4440" s="2">
        <v>3528090</v>
      </c>
      <c r="T4440" s="2">
        <v>3498340</v>
      </c>
      <c r="U4440" s="2">
        <v>3470080</v>
      </c>
      <c r="V4440" s="2">
        <v>3465340</v>
      </c>
      <c r="W4440" s="2">
        <v>3429180</v>
      </c>
      <c r="X4440" s="2">
        <v>3424980</v>
      </c>
      <c r="Y4440" s="2">
        <v>3426270</v>
      </c>
      <c r="Z4440" s="2">
        <v>3423500</v>
      </c>
      <c r="AA4440" s="2">
        <v>3405920</v>
      </c>
      <c r="AB4440" s="2">
        <v>3398090</v>
      </c>
      <c r="AC4440" s="2">
        <v>3387360</v>
      </c>
      <c r="AD4440" s="2">
        <v>3386090</v>
      </c>
      <c r="AE4440" s="2">
        <v>3392490</v>
      </c>
      <c r="AF4440" s="2">
        <v>3384740</v>
      </c>
      <c r="AG4440" s="2">
        <v>3400120</v>
      </c>
    </row>
    <row r="4441" spans="1:33">
      <c r="A4441" s="115" t="s">
        <v>6160</v>
      </c>
      <c r="B4441" s="115" t="s">
        <v>19</v>
      </c>
      <c r="C4441" s="115">
        <v>0</v>
      </c>
      <c r="D4441" s="115">
        <v>0</v>
      </c>
      <c r="E4441" s="115">
        <v>0</v>
      </c>
      <c r="F4441" s="115">
        <v>0</v>
      </c>
      <c r="G4441" s="115">
        <v>0</v>
      </c>
      <c r="H4441" s="115">
        <v>0</v>
      </c>
      <c r="I4441" s="115">
        <v>0</v>
      </c>
      <c r="J4441" s="115">
        <v>0</v>
      </c>
      <c r="K4441" s="115">
        <v>0</v>
      </c>
      <c r="L4441" s="115">
        <v>0</v>
      </c>
      <c r="M4441" s="115">
        <v>0</v>
      </c>
      <c r="N4441" s="115">
        <v>0</v>
      </c>
      <c r="O4441" s="115">
        <v>0</v>
      </c>
      <c r="P4441" s="115">
        <v>0</v>
      </c>
      <c r="Q4441" s="115">
        <v>0</v>
      </c>
      <c r="R4441" s="115">
        <v>0</v>
      </c>
      <c r="S4441" s="115">
        <v>0</v>
      </c>
      <c r="T4441" s="115">
        <v>0</v>
      </c>
      <c r="U4441" s="115">
        <v>0</v>
      </c>
      <c r="V4441" s="115">
        <v>0</v>
      </c>
      <c r="W4441" s="115">
        <v>0</v>
      </c>
      <c r="X4441" s="115">
        <v>0</v>
      </c>
      <c r="Y4441" s="115">
        <v>0</v>
      </c>
      <c r="Z4441" s="115">
        <v>0</v>
      </c>
      <c r="AA4441" s="115">
        <v>0</v>
      </c>
      <c r="AB4441" s="115">
        <v>0</v>
      </c>
      <c r="AC4441" s="115">
        <v>0</v>
      </c>
      <c r="AD4441" s="115">
        <v>0</v>
      </c>
      <c r="AE4441" s="115">
        <v>0</v>
      </c>
      <c r="AF4441" s="115">
        <v>0</v>
      </c>
      <c r="AG4441" s="115">
        <v>0</v>
      </c>
    </row>
    <row r="4442" spans="1:33">
      <c r="A4442" s="115" t="s">
        <v>6161</v>
      </c>
      <c r="B4442" s="115" t="s">
        <v>19</v>
      </c>
      <c r="C4442" s="115">
        <v>0</v>
      </c>
      <c r="D4442" s="115">
        <v>0</v>
      </c>
      <c r="E4442" s="115">
        <v>0</v>
      </c>
      <c r="F4442" s="2">
        <v>14289700000</v>
      </c>
      <c r="G4442" s="2">
        <v>14273400000</v>
      </c>
      <c r="H4442" s="2">
        <v>14306800000</v>
      </c>
      <c r="I4442" s="2">
        <v>14483600000</v>
      </c>
      <c r="J4442" s="2">
        <v>14534700000</v>
      </c>
      <c r="K4442" s="2">
        <v>14399700000</v>
      </c>
      <c r="L4442" s="2">
        <v>14279400000</v>
      </c>
      <c r="M4442" s="2">
        <v>14040500000</v>
      </c>
      <c r="N4442" s="2">
        <v>13936500000</v>
      </c>
      <c r="O4442" s="2">
        <v>13819500000</v>
      </c>
      <c r="P4442" s="2">
        <v>13713800000</v>
      </c>
      <c r="Q4442" s="2">
        <v>13629100000</v>
      </c>
      <c r="R4442" s="2">
        <v>13623900000</v>
      </c>
      <c r="S4442" s="2">
        <v>13606200000</v>
      </c>
      <c r="T4442" s="2">
        <v>13507000000</v>
      </c>
      <c r="U4442" s="2">
        <v>13486200000</v>
      </c>
      <c r="V4442" s="2">
        <v>13520600000</v>
      </c>
      <c r="W4442" s="2">
        <v>13540200000</v>
      </c>
      <c r="X4442" s="2">
        <v>13584700000</v>
      </c>
      <c r="Y4442" s="2">
        <v>13655400000</v>
      </c>
      <c r="Z4442" s="2">
        <v>13806000000</v>
      </c>
      <c r="AA4442" s="2">
        <v>13892700000</v>
      </c>
      <c r="AB4442" s="2">
        <v>13943600000</v>
      </c>
      <c r="AC4442" s="2">
        <v>13966800000</v>
      </c>
      <c r="AD4442" s="2">
        <v>13980100000</v>
      </c>
      <c r="AE4442" s="2">
        <v>14015500000</v>
      </c>
      <c r="AF4442" s="2">
        <v>14064000000</v>
      </c>
      <c r="AG4442" s="2">
        <v>14106300000</v>
      </c>
    </row>
    <row r="4443" spans="1:33">
      <c r="A4443" s="115" t="s">
        <v>6162</v>
      </c>
      <c r="B4443" s="115" t="s">
        <v>19</v>
      </c>
      <c r="C4443" s="115">
        <v>0</v>
      </c>
      <c r="D4443" s="115">
        <v>0</v>
      </c>
      <c r="E4443" s="115">
        <v>0</v>
      </c>
      <c r="F4443" s="2">
        <v>3392240</v>
      </c>
      <c r="G4443" s="2">
        <v>3388360</v>
      </c>
      <c r="H4443" s="2">
        <v>3396280</v>
      </c>
      <c r="I4443" s="2">
        <v>3438260</v>
      </c>
      <c r="J4443" s="2">
        <v>3450390</v>
      </c>
      <c r="K4443" s="2">
        <v>3418350</v>
      </c>
      <c r="L4443" s="2">
        <v>3389800</v>
      </c>
      <c r="M4443" s="2">
        <v>3333070</v>
      </c>
      <c r="N4443" s="2">
        <v>3308390</v>
      </c>
      <c r="O4443" s="2">
        <v>3280610</v>
      </c>
      <c r="P4443" s="2">
        <v>3255520</v>
      </c>
      <c r="Q4443" s="2">
        <v>3235430</v>
      </c>
      <c r="R4443" s="2">
        <v>3234190</v>
      </c>
      <c r="S4443" s="2">
        <v>3229980</v>
      </c>
      <c r="T4443" s="2">
        <v>3206440</v>
      </c>
      <c r="U4443" s="2">
        <v>3201490</v>
      </c>
      <c r="V4443" s="2">
        <v>3209650</v>
      </c>
      <c r="W4443" s="2">
        <v>3214320</v>
      </c>
      <c r="X4443" s="2">
        <v>3224870</v>
      </c>
      <c r="Y4443" s="2">
        <v>3241650</v>
      </c>
      <c r="Z4443" s="2">
        <v>3277410</v>
      </c>
      <c r="AA4443" s="2">
        <v>3298000</v>
      </c>
      <c r="AB4443" s="2">
        <v>3310070</v>
      </c>
      <c r="AC4443" s="2">
        <v>3315570</v>
      </c>
      <c r="AD4443" s="2">
        <v>3318740</v>
      </c>
      <c r="AE4443" s="2">
        <v>3327140</v>
      </c>
      <c r="AF4443" s="2">
        <v>3338650</v>
      </c>
      <c r="AG4443" s="2">
        <v>3348710</v>
      </c>
    </row>
    <row r="4444" spans="1:33">
      <c r="A4444" s="115" t="s">
        <v>6163</v>
      </c>
      <c r="B4444" s="115" t="s">
        <v>19</v>
      </c>
      <c r="C4444" s="115">
        <v>0</v>
      </c>
      <c r="D4444" s="115">
        <v>0</v>
      </c>
      <c r="E4444" s="115">
        <v>0</v>
      </c>
      <c r="F4444" s="2">
        <v>38402100</v>
      </c>
      <c r="G4444" s="2">
        <v>38358100</v>
      </c>
      <c r="H4444" s="2">
        <v>38447800</v>
      </c>
      <c r="I4444" s="2">
        <v>38923100</v>
      </c>
      <c r="J4444" s="2">
        <v>39060400</v>
      </c>
      <c r="K4444" s="2">
        <v>38697700</v>
      </c>
      <c r="L4444" s="2">
        <v>38374400</v>
      </c>
      <c r="M4444" s="2">
        <v>37732200</v>
      </c>
      <c r="N4444" s="2">
        <v>37452900</v>
      </c>
      <c r="O4444" s="2">
        <v>37138400</v>
      </c>
      <c r="P4444" s="2">
        <v>36854300</v>
      </c>
      <c r="Q4444" s="2">
        <v>36626800</v>
      </c>
      <c r="R4444" s="2">
        <v>36612800</v>
      </c>
      <c r="S4444" s="2">
        <v>36565200</v>
      </c>
      <c r="T4444" s="2">
        <v>36298700</v>
      </c>
      <c r="U4444" s="2">
        <v>36242700</v>
      </c>
      <c r="V4444" s="2">
        <v>36335000</v>
      </c>
      <c r="W4444" s="2">
        <v>36387900</v>
      </c>
      <c r="X4444" s="2">
        <v>36507300</v>
      </c>
      <c r="Y4444" s="2">
        <v>36697300</v>
      </c>
      <c r="Z4444" s="2">
        <v>37102100</v>
      </c>
      <c r="AA4444" s="2">
        <v>37335200</v>
      </c>
      <c r="AB4444" s="2">
        <v>37471800</v>
      </c>
      <c r="AC4444" s="2">
        <v>37534100</v>
      </c>
      <c r="AD4444" s="2">
        <v>37570000</v>
      </c>
      <c r="AE4444" s="2">
        <v>37665100</v>
      </c>
      <c r="AF4444" s="2">
        <v>37795400</v>
      </c>
      <c r="AG4444" s="2">
        <v>37909300</v>
      </c>
    </row>
    <row r="4445" spans="1:33">
      <c r="A4445" s="115" t="s">
        <v>6164</v>
      </c>
      <c r="B4445" s="115" t="s">
        <v>19</v>
      </c>
      <c r="C4445" s="115">
        <v>0</v>
      </c>
      <c r="D4445" s="115">
        <v>0</v>
      </c>
      <c r="E4445" s="115">
        <v>0</v>
      </c>
      <c r="F4445" s="2">
        <v>22897300</v>
      </c>
      <c r="G4445" s="2">
        <v>22871100</v>
      </c>
      <c r="H4445" s="2">
        <v>22924600</v>
      </c>
      <c r="I4445" s="2">
        <v>23207900</v>
      </c>
      <c r="J4445" s="2">
        <v>23289800</v>
      </c>
      <c r="K4445" s="2">
        <v>23073500</v>
      </c>
      <c r="L4445" s="2">
        <v>22880800</v>
      </c>
      <c r="M4445" s="2">
        <v>22497900</v>
      </c>
      <c r="N4445" s="2">
        <v>22331300</v>
      </c>
      <c r="O4445" s="2">
        <v>22143800</v>
      </c>
      <c r="P4445" s="2">
        <v>21974400</v>
      </c>
      <c r="Q4445" s="2">
        <v>21838800</v>
      </c>
      <c r="R4445" s="2">
        <v>21830400</v>
      </c>
      <c r="S4445" s="2">
        <v>21802100</v>
      </c>
      <c r="T4445" s="2">
        <v>21643100</v>
      </c>
      <c r="U4445" s="2">
        <v>21609700</v>
      </c>
      <c r="V4445" s="2">
        <v>21664800</v>
      </c>
      <c r="W4445" s="2">
        <v>21696300</v>
      </c>
      <c r="X4445" s="2">
        <v>21767500</v>
      </c>
      <c r="Y4445" s="2">
        <v>21880800</v>
      </c>
      <c r="Z4445" s="2">
        <v>22122200</v>
      </c>
      <c r="AA4445" s="2">
        <v>22261200</v>
      </c>
      <c r="AB4445" s="2">
        <v>22342600</v>
      </c>
      <c r="AC4445" s="2">
        <v>22379800</v>
      </c>
      <c r="AD4445" s="2">
        <v>22401100</v>
      </c>
      <c r="AE4445" s="2">
        <v>22457900</v>
      </c>
      <c r="AF4445" s="2">
        <v>22535600</v>
      </c>
      <c r="AG4445" s="2">
        <v>22603400</v>
      </c>
    </row>
    <row r="4446" spans="1:33">
      <c r="A4446" s="115" t="s">
        <v>6165</v>
      </c>
      <c r="B4446" s="115" t="s">
        <v>19</v>
      </c>
      <c r="C4446" s="115">
        <v>0</v>
      </c>
      <c r="D4446" s="115">
        <v>0</v>
      </c>
      <c r="E4446" s="115">
        <v>0</v>
      </c>
      <c r="F4446" s="2">
        <v>4674270</v>
      </c>
      <c r="G4446" s="2">
        <v>4668920</v>
      </c>
      <c r="H4446" s="2">
        <v>4679840</v>
      </c>
      <c r="I4446" s="2">
        <v>4737690</v>
      </c>
      <c r="J4446" s="2">
        <v>4754400</v>
      </c>
      <c r="K4446" s="2">
        <v>4710250</v>
      </c>
      <c r="L4446" s="2">
        <v>4670910</v>
      </c>
      <c r="M4446" s="2">
        <v>4592730</v>
      </c>
      <c r="N4446" s="2">
        <v>4558740</v>
      </c>
      <c r="O4446" s="2">
        <v>4520450</v>
      </c>
      <c r="P4446" s="2">
        <v>4485870</v>
      </c>
      <c r="Q4446" s="2">
        <v>4458190</v>
      </c>
      <c r="R4446" s="2">
        <v>4456480</v>
      </c>
      <c r="S4446" s="2">
        <v>4450690</v>
      </c>
      <c r="T4446" s="2">
        <v>4418240</v>
      </c>
      <c r="U4446" s="2">
        <v>4411430</v>
      </c>
      <c r="V4446" s="2">
        <v>4422670</v>
      </c>
      <c r="W4446" s="2">
        <v>4429100</v>
      </c>
      <c r="X4446" s="2">
        <v>4443640</v>
      </c>
      <c r="Y4446" s="2">
        <v>4466760</v>
      </c>
      <c r="Z4446" s="2">
        <v>4516040</v>
      </c>
      <c r="AA4446" s="2">
        <v>4544410</v>
      </c>
      <c r="AB4446" s="2">
        <v>4561040</v>
      </c>
      <c r="AC4446" s="2">
        <v>4568620</v>
      </c>
      <c r="AD4446" s="2">
        <v>4572990</v>
      </c>
      <c r="AE4446" s="2">
        <v>4584570</v>
      </c>
      <c r="AF4446" s="2">
        <v>4600430</v>
      </c>
      <c r="AG4446" s="2">
        <v>4614290</v>
      </c>
    </row>
    <row r="4447" spans="1:33">
      <c r="A4447" s="115" t="s">
        <v>6166</v>
      </c>
      <c r="B4447" s="115" t="s">
        <v>19</v>
      </c>
      <c r="C4447" s="115">
        <v>0</v>
      </c>
      <c r="D4447" s="115">
        <v>0</v>
      </c>
      <c r="E4447" s="115">
        <v>0</v>
      </c>
      <c r="F4447" s="2">
        <v>3999540</v>
      </c>
      <c r="G4447" s="2">
        <v>3994970</v>
      </c>
      <c r="H4447" s="2">
        <v>4004310</v>
      </c>
      <c r="I4447" s="2">
        <v>4053800</v>
      </c>
      <c r="J4447" s="2">
        <v>4068100</v>
      </c>
      <c r="K4447" s="2">
        <v>4030330</v>
      </c>
      <c r="L4447" s="2">
        <v>3996660</v>
      </c>
      <c r="M4447" s="2">
        <v>3929780</v>
      </c>
      <c r="N4447" s="2">
        <v>3900680</v>
      </c>
      <c r="O4447" s="2">
        <v>3867930</v>
      </c>
      <c r="P4447" s="2">
        <v>3838340</v>
      </c>
      <c r="Q4447" s="2">
        <v>3814650</v>
      </c>
      <c r="R4447" s="2">
        <v>3813190</v>
      </c>
      <c r="S4447" s="2">
        <v>3808240</v>
      </c>
      <c r="T4447" s="2">
        <v>3780470</v>
      </c>
      <c r="U4447" s="2">
        <v>3774640</v>
      </c>
      <c r="V4447" s="2">
        <v>3784260</v>
      </c>
      <c r="W4447" s="2">
        <v>3789770</v>
      </c>
      <c r="X4447" s="2">
        <v>3802210</v>
      </c>
      <c r="Y4447" s="2">
        <v>3821990</v>
      </c>
      <c r="Z4447" s="2">
        <v>3864160</v>
      </c>
      <c r="AA4447" s="2">
        <v>3888430</v>
      </c>
      <c r="AB4447" s="2">
        <v>3902660</v>
      </c>
      <c r="AC4447" s="2">
        <v>3909140</v>
      </c>
      <c r="AD4447" s="2">
        <v>3912880</v>
      </c>
      <c r="AE4447" s="2">
        <v>3922790</v>
      </c>
      <c r="AF4447" s="2">
        <v>3936360</v>
      </c>
      <c r="AG4447" s="2">
        <v>3948220</v>
      </c>
    </row>
    <row r="4448" spans="1:33">
      <c r="A4448" s="115" t="s">
        <v>6167</v>
      </c>
      <c r="B4448" s="115" t="s">
        <v>19</v>
      </c>
      <c r="C4448" s="115">
        <v>0</v>
      </c>
      <c r="D4448" s="115">
        <v>0</v>
      </c>
      <c r="E4448" s="115">
        <v>0</v>
      </c>
      <c r="F4448" s="2">
        <v>17053300</v>
      </c>
      <c r="G4448" s="2">
        <v>17033800</v>
      </c>
      <c r="H4448" s="2">
        <v>17073600</v>
      </c>
      <c r="I4448" s="2">
        <v>17284600</v>
      </c>
      <c r="J4448" s="2">
        <v>17345600</v>
      </c>
      <c r="K4448" s="2">
        <v>17184500</v>
      </c>
      <c r="L4448" s="2">
        <v>17041000</v>
      </c>
      <c r="M4448" s="2">
        <v>16755800</v>
      </c>
      <c r="N4448" s="2">
        <v>16631800</v>
      </c>
      <c r="O4448" s="2">
        <v>16492100</v>
      </c>
      <c r="P4448" s="2">
        <v>16365900</v>
      </c>
      <c r="Q4448" s="2">
        <v>16264900</v>
      </c>
      <c r="R4448" s="2">
        <v>16258700</v>
      </c>
      <c r="S4448" s="2">
        <v>16237600</v>
      </c>
      <c r="T4448" s="2">
        <v>16119200</v>
      </c>
      <c r="U4448" s="2">
        <v>16094300</v>
      </c>
      <c r="V4448" s="2">
        <v>16135400</v>
      </c>
      <c r="W4448" s="2">
        <v>16158800</v>
      </c>
      <c r="X4448" s="2">
        <v>16211900</v>
      </c>
      <c r="Y4448" s="2">
        <v>16296200</v>
      </c>
      <c r="Z4448" s="2">
        <v>16476000</v>
      </c>
      <c r="AA4448" s="2">
        <v>16579500</v>
      </c>
      <c r="AB4448" s="2">
        <v>16640200</v>
      </c>
      <c r="AC4448" s="2">
        <v>16667800</v>
      </c>
      <c r="AD4448" s="2">
        <v>16683800</v>
      </c>
      <c r="AE4448" s="2">
        <v>16726000</v>
      </c>
      <c r="AF4448" s="2">
        <v>16783900</v>
      </c>
      <c r="AG4448" s="2">
        <v>16834400</v>
      </c>
    </row>
    <row r="4449" spans="1:33">
      <c r="A4449" s="115" t="s">
        <v>6168</v>
      </c>
      <c r="B4449" s="115" t="s">
        <v>19</v>
      </c>
      <c r="C4449" s="115">
        <v>0</v>
      </c>
      <c r="D4449" s="115">
        <v>0</v>
      </c>
      <c r="E4449" s="115">
        <v>0</v>
      </c>
      <c r="F4449" s="115">
        <v>302953</v>
      </c>
      <c r="G4449" s="115">
        <v>302607</v>
      </c>
      <c r="H4449" s="115">
        <v>303314</v>
      </c>
      <c r="I4449" s="115">
        <v>307064</v>
      </c>
      <c r="J4449" s="115">
        <v>308147</v>
      </c>
      <c r="K4449" s="115">
        <v>305285</v>
      </c>
      <c r="L4449" s="115">
        <v>302735</v>
      </c>
      <c r="M4449" s="115">
        <v>297669</v>
      </c>
      <c r="N4449" s="115">
        <v>295465</v>
      </c>
      <c r="O4449" s="115">
        <v>292984</v>
      </c>
      <c r="P4449" s="115">
        <v>290743</v>
      </c>
      <c r="Q4449" s="115">
        <v>288949</v>
      </c>
      <c r="R4449" s="115">
        <v>288838</v>
      </c>
      <c r="S4449" s="115">
        <v>288463</v>
      </c>
      <c r="T4449" s="115">
        <v>286360</v>
      </c>
      <c r="U4449" s="115">
        <v>285918</v>
      </c>
      <c r="V4449" s="115">
        <v>286646</v>
      </c>
      <c r="W4449" s="115">
        <v>287063</v>
      </c>
      <c r="X4449" s="115">
        <v>288006</v>
      </c>
      <c r="Y4449" s="115">
        <v>289504</v>
      </c>
      <c r="Z4449" s="115">
        <v>292698</v>
      </c>
      <c r="AA4449" s="115">
        <v>294537</v>
      </c>
      <c r="AB4449" s="115">
        <v>295615</v>
      </c>
      <c r="AC4449" s="115">
        <v>296106</v>
      </c>
      <c r="AD4449" s="115">
        <v>296389</v>
      </c>
      <c r="AE4449" s="115">
        <v>297140</v>
      </c>
      <c r="AF4449" s="115">
        <v>298168</v>
      </c>
      <c r="AG4449" s="115">
        <v>299066</v>
      </c>
    </row>
    <row r="4450" spans="1:33">
      <c r="A4450" s="115" t="s">
        <v>6169</v>
      </c>
      <c r="B4450" s="115" t="s">
        <v>19</v>
      </c>
      <c r="C4450" s="115">
        <v>0</v>
      </c>
      <c r="D4450" s="115">
        <v>0</v>
      </c>
      <c r="E4450" s="115">
        <v>0</v>
      </c>
      <c r="F4450" s="2">
        <v>1468500</v>
      </c>
      <c r="G4450" s="2">
        <v>1466820</v>
      </c>
      <c r="H4450" s="2">
        <v>1470250</v>
      </c>
      <c r="I4450" s="2">
        <v>1488420</v>
      </c>
      <c r="J4450" s="2">
        <v>1493670</v>
      </c>
      <c r="K4450" s="2">
        <v>1479800</v>
      </c>
      <c r="L4450" s="2">
        <v>1467440</v>
      </c>
      <c r="M4450" s="2">
        <v>1442880</v>
      </c>
      <c r="N4450" s="2">
        <v>1432200</v>
      </c>
      <c r="O4450" s="2">
        <v>1420170</v>
      </c>
      <c r="P4450" s="2">
        <v>1409310</v>
      </c>
      <c r="Q4450" s="2">
        <v>1400610</v>
      </c>
      <c r="R4450" s="2">
        <v>1400080</v>
      </c>
      <c r="S4450" s="2">
        <v>1398260</v>
      </c>
      <c r="T4450" s="2">
        <v>1388060</v>
      </c>
      <c r="U4450" s="2">
        <v>1385920</v>
      </c>
      <c r="V4450" s="2">
        <v>1389450</v>
      </c>
      <c r="W4450" s="2">
        <v>1391480</v>
      </c>
      <c r="X4450" s="2">
        <v>1396040</v>
      </c>
      <c r="Y4450" s="2">
        <v>1403310</v>
      </c>
      <c r="Z4450" s="2">
        <v>1418790</v>
      </c>
      <c r="AA4450" s="2">
        <v>1427700</v>
      </c>
      <c r="AB4450" s="2">
        <v>1432930</v>
      </c>
      <c r="AC4450" s="2">
        <v>1435310</v>
      </c>
      <c r="AD4450" s="2">
        <v>1436680</v>
      </c>
      <c r="AE4450" s="2">
        <v>1440320</v>
      </c>
      <c r="AF4450" s="2">
        <v>1445300</v>
      </c>
      <c r="AG4450" s="2">
        <v>1449650</v>
      </c>
    </row>
    <row r="4451" spans="1:33">
      <c r="A4451" s="115" t="s">
        <v>6170</v>
      </c>
      <c r="B4451" s="115" t="s">
        <v>19</v>
      </c>
      <c r="C4451" s="115">
        <v>0</v>
      </c>
      <c r="D4451" s="115">
        <v>0</v>
      </c>
      <c r="E4451" s="115">
        <v>0</v>
      </c>
      <c r="F4451" s="115">
        <v>697514</v>
      </c>
      <c r="G4451" s="115">
        <v>696716</v>
      </c>
      <c r="H4451" s="115">
        <v>698345</v>
      </c>
      <c r="I4451" s="115">
        <v>706977</v>
      </c>
      <c r="J4451" s="115">
        <v>709471</v>
      </c>
      <c r="K4451" s="115">
        <v>702883</v>
      </c>
      <c r="L4451" s="115">
        <v>697011</v>
      </c>
      <c r="M4451" s="115">
        <v>685346</v>
      </c>
      <c r="N4451" s="115">
        <v>680273</v>
      </c>
      <c r="O4451" s="115">
        <v>674560</v>
      </c>
      <c r="P4451" s="115">
        <v>669400</v>
      </c>
      <c r="Q4451" s="115">
        <v>665269</v>
      </c>
      <c r="R4451" s="115">
        <v>665014</v>
      </c>
      <c r="S4451" s="115">
        <v>664150</v>
      </c>
      <c r="T4451" s="115">
        <v>659308</v>
      </c>
      <c r="U4451" s="115">
        <v>658291</v>
      </c>
      <c r="V4451" s="115">
        <v>659969</v>
      </c>
      <c r="W4451" s="115">
        <v>660929</v>
      </c>
      <c r="X4451" s="115">
        <v>663098</v>
      </c>
      <c r="Y4451" s="115">
        <v>666549</v>
      </c>
      <c r="Z4451" s="115">
        <v>673902</v>
      </c>
      <c r="AA4451" s="115">
        <v>678136</v>
      </c>
      <c r="AB4451" s="115">
        <v>680617</v>
      </c>
      <c r="AC4451" s="115">
        <v>681748</v>
      </c>
      <c r="AD4451" s="115">
        <v>682400</v>
      </c>
      <c r="AE4451" s="115">
        <v>684128</v>
      </c>
      <c r="AF4451" s="115">
        <v>686495</v>
      </c>
      <c r="AG4451" s="115">
        <v>688562</v>
      </c>
    </row>
    <row r="4452" spans="1:33">
      <c r="A4452" s="115" t="s">
        <v>6171</v>
      </c>
      <c r="B4452" s="115" t="s">
        <v>19</v>
      </c>
      <c r="C4452" s="115">
        <v>0</v>
      </c>
      <c r="D4452" s="115">
        <v>0</v>
      </c>
      <c r="E4452" s="115">
        <v>0</v>
      </c>
      <c r="F4452" s="115">
        <v>139503</v>
      </c>
      <c r="G4452" s="115">
        <v>139343</v>
      </c>
      <c r="H4452" s="115">
        <v>139669</v>
      </c>
      <c r="I4452" s="115">
        <v>141395</v>
      </c>
      <c r="J4452" s="115">
        <v>141894</v>
      </c>
      <c r="K4452" s="115">
        <v>140577</v>
      </c>
      <c r="L4452" s="115">
        <v>139402</v>
      </c>
      <c r="M4452" s="115">
        <v>137069</v>
      </c>
      <c r="N4452" s="115">
        <v>136055</v>
      </c>
      <c r="O4452" s="115">
        <v>134912</v>
      </c>
      <c r="P4452" s="115">
        <v>133880</v>
      </c>
      <c r="Q4452" s="115">
        <v>133054</v>
      </c>
      <c r="R4452" s="115">
        <v>133003</v>
      </c>
      <c r="S4452" s="115">
        <v>132830</v>
      </c>
      <c r="T4452" s="115">
        <v>131862</v>
      </c>
      <c r="U4452" s="115">
        <v>131658</v>
      </c>
      <c r="V4452" s="115">
        <v>131994</v>
      </c>
      <c r="W4452" s="115">
        <v>132186</v>
      </c>
      <c r="X4452" s="115">
        <v>132620</v>
      </c>
      <c r="Y4452" s="115">
        <v>133310</v>
      </c>
      <c r="Z4452" s="115">
        <v>134780</v>
      </c>
      <c r="AA4452" s="115">
        <v>135627</v>
      </c>
      <c r="AB4452" s="115">
        <v>136123</v>
      </c>
      <c r="AC4452" s="115">
        <v>136350</v>
      </c>
      <c r="AD4452" s="115">
        <v>136480</v>
      </c>
      <c r="AE4452" s="115">
        <v>136826</v>
      </c>
      <c r="AF4452" s="115">
        <v>137299</v>
      </c>
      <c r="AG4452" s="115">
        <v>137712</v>
      </c>
    </row>
    <row r="4453" spans="1:33">
      <c r="A4453" s="115" t="s">
        <v>6172</v>
      </c>
      <c r="B4453" s="115" t="s">
        <v>19</v>
      </c>
      <c r="C4453" s="115">
        <v>0</v>
      </c>
      <c r="D4453" s="115">
        <v>0</v>
      </c>
      <c r="E4453" s="115">
        <v>0</v>
      </c>
      <c r="F4453" s="115">
        <v>0</v>
      </c>
      <c r="G4453" s="115">
        <v>0</v>
      </c>
      <c r="H4453" s="115">
        <v>0</v>
      </c>
      <c r="I4453" s="115">
        <v>0</v>
      </c>
      <c r="J4453" s="115">
        <v>0</v>
      </c>
      <c r="K4453" s="115">
        <v>0</v>
      </c>
      <c r="L4453" s="115">
        <v>0</v>
      </c>
      <c r="M4453" s="115">
        <v>0</v>
      </c>
      <c r="N4453" s="115">
        <v>0</v>
      </c>
      <c r="O4453" s="115">
        <v>0</v>
      </c>
      <c r="P4453" s="115">
        <v>0</v>
      </c>
      <c r="Q4453" s="115">
        <v>0</v>
      </c>
      <c r="R4453" s="115">
        <v>0</v>
      </c>
      <c r="S4453" s="115">
        <v>0</v>
      </c>
      <c r="T4453" s="115">
        <v>0</v>
      </c>
      <c r="U4453" s="115">
        <v>0</v>
      </c>
      <c r="V4453" s="115">
        <v>0</v>
      </c>
      <c r="W4453" s="115">
        <v>0</v>
      </c>
      <c r="X4453" s="115">
        <v>0</v>
      </c>
      <c r="Y4453" s="115">
        <v>0</v>
      </c>
      <c r="Z4453" s="115">
        <v>0</v>
      </c>
      <c r="AA4453" s="115">
        <v>0</v>
      </c>
      <c r="AB4453" s="115">
        <v>0</v>
      </c>
      <c r="AC4453" s="115">
        <v>0</v>
      </c>
      <c r="AD4453" s="115">
        <v>0</v>
      </c>
      <c r="AE4453" s="115">
        <v>0</v>
      </c>
      <c r="AF4453" s="115">
        <v>0</v>
      </c>
      <c r="AG4453" s="115">
        <v>0</v>
      </c>
    </row>
    <row r="4454" spans="1:33">
      <c r="A4454" s="115" t="s">
        <v>6173</v>
      </c>
      <c r="B4454" s="115" t="s">
        <v>19</v>
      </c>
      <c r="C4454" s="2">
        <v>435045000000</v>
      </c>
      <c r="D4454" s="2">
        <v>434781000000</v>
      </c>
      <c r="E4454" s="2">
        <v>346276000000</v>
      </c>
      <c r="F4454" s="2">
        <v>440688000000</v>
      </c>
      <c r="G4454" s="2">
        <v>439768000000</v>
      </c>
      <c r="H4454" s="2">
        <v>449739000000</v>
      </c>
      <c r="I4454" s="2">
        <v>455206000000</v>
      </c>
      <c r="J4454" s="2">
        <v>451220000000</v>
      </c>
      <c r="K4454" s="2">
        <v>436243000000</v>
      </c>
      <c r="L4454" s="2">
        <v>424218000000</v>
      </c>
      <c r="M4454" s="2">
        <v>410531000000</v>
      </c>
      <c r="N4454" s="2">
        <v>407652000000</v>
      </c>
      <c r="O4454" s="2">
        <v>411968000000</v>
      </c>
      <c r="P4454" s="2">
        <v>409595000000</v>
      </c>
      <c r="Q4454" s="2">
        <v>402020000000</v>
      </c>
      <c r="R4454" s="2">
        <v>406537000000</v>
      </c>
      <c r="S4454" s="2">
        <v>413486000000</v>
      </c>
      <c r="T4454" s="2">
        <v>412523000000</v>
      </c>
      <c r="U4454" s="2">
        <v>414830000000</v>
      </c>
      <c r="V4454" s="2">
        <v>418992000000</v>
      </c>
      <c r="W4454" s="2">
        <v>424659000000</v>
      </c>
      <c r="X4454" s="2">
        <v>435962000000</v>
      </c>
      <c r="Y4454" s="2">
        <v>443830000000</v>
      </c>
      <c r="Z4454" s="2">
        <v>454014000000</v>
      </c>
      <c r="AA4454" s="2">
        <v>463851000000</v>
      </c>
      <c r="AB4454" s="2">
        <v>478271000000</v>
      </c>
      <c r="AC4454" s="2">
        <v>491392000000</v>
      </c>
      <c r="AD4454" s="2">
        <v>498938000000</v>
      </c>
      <c r="AE4454" s="2">
        <v>505738000000</v>
      </c>
      <c r="AF4454" s="2">
        <v>511853000000</v>
      </c>
      <c r="AG4454" s="2">
        <v>520685000000</v>
      </c>
    </row>
    <row r="4455" spans="1:33">
      <c r="A4455" s="115" t="s">
        <v>6174</v>
      </c>
      <c r="B4455" s="115" t="s">
        <v>19</v>
      </c>
      <c r="C4455" s="2">
        <v>103275000</v>
      </c>
      <c r="D4455" s="2">
        <v>103213000</v>
      </c>
      <c r="E4455" s="2">
        <v>82202600</v>
      </c>
      <c r="F4455" s="2">
        <v>104615000</v>
      </c>
      <c r="G4455" s="2">
        <v>104397000</v>
      </c>
      <c r="H4455" s="2">
        <v>106764000</v>
      </c>
      <c r="I4455" s="2">
        <v>108061000</v>
      </c>
      <c r="J4455" s="2">
        <v>107115000</v>
      </c>
      <c r="K4455" s="2">
        <v>103560000</v>
      </c>
      <c r="L4455" s="2">
        <v>100705000</v>
      </c>
      <c r="M4455" s="2">
        <v>97456100</v>
      </c>
      <c r="N4455" s="2">
        <v>96772500</v>
      </c>
      <c r="O4455" s="2">
        <v>97797200</v>
      </c>
      <c r="P4455" s="2">
        <v>97233900</v>
      </c>
      <c r="Q4455" s="2">
        <v>95435500</v>
      </c>
      <c r="R4455" s="2">
        <v>96507800</v>
      </c>
      <c r="S4455" s="2">
        <v>98157600</v>
      </c>
      <c r="T4455" s="2">
        <v>97929000</v>
      </c>
      <c r="U4455" s="2">
        <v>98476600</v>
      </c>
      <c r="V4455" s="2">
        <v>99464600</v>
      </c>
      <c r="W4455" s="2">
        <v>100810000</v>
      </c>
      <c r="X4455" s="2">
        <v>103493000</v>
      </c>
      <c r="Y4455" s="2">
        <v>105361000</v>
      </c>
      <c r="Z4455" s="2">
        <v>107779000</v>
      </c>
      <c r="AA4455" s="2">
        <v>110114000</v>
      </c>
      <c r="AB4455" s="2">
        <v>113537000</v>
      </c>
      <c r="AC4455" s="2">
        <v>116652000</v>
      </c>
      <c r="AD4455" s="2">
        <v>118443000</v>
      </c>
      <c r="AE4455" s="2">
        <v>120057000</v>
      </c>
      <c r="AF4455" s="2">
        <v>121509000</v>
      </c>
      <c r="AG4455" s="2">
        <v>123605000</v>
      </c>
    </row>
    <row r="4456" spans="1:33">
      <c r="A4456" s="115" t="s">
        <v>6175</v>
      </c>
      <c r="B4456" s="115" t="s">
        <v>19</v>
      </c>
      <c r="C4456" s="2">
        <v>1169130000</v>
      </c>
      <c r="D4456" s="2">
        <v>1168430000</v>
      </c>
      <c r="E4456" s="2">
        <v>930580000</v>
      </c>
      <c r="F4456" s="2">
        <v>1184300000</v>
      </c>
      <c r="G4456" s="2">
        <v>1181830000</v>
      </c>
      <c r="H4456" s="2">
        <v>1208620000</v>
      </c>
      <c r="I4456" s="2">
        <v>1223310000</v>
      </c>
      <c r="J4456" s="2">
        <v>1212610000</v>
      </c>
      <c r="K4456" s="2">
        <v>1172360000</v>
      </c>
      <c r="L4456" s="2">
        <v>1140040000</v>
      </c>
      <c r="M4456" s="2">
        <v>1103260000</v>
      </c>
      <c r="N4456" s="2">
        <v>1095520000</v>
      </c>
      <c r="O4456" s="2">
        <v>1107120000</v>
      </c>
      <c r="P4456" s="2">
        <v>1100740000</v>
      </c>
      <c r="Q4456" s="2">
        <v>1080380000</v>
      </c>
      <c r="R4456" s="2">
        <v>1092520000</v>
      </c>
      <c r="S4456" s="2">
        <v>1111200000</v>
      </c>
      <c r="T4456" s="2">
        <v>1108610000</v>
      </c>
      <c r="U4456" s="2">
        <v>1114810000</v>
      </c>
      <c r="V4456" s="2">
        <v>1126000000</v>
      </c>
      <c r="W4456" s="2">
        <v>1141230000</v>
      </c>
      <c r="X4456" s="2">
        <v>1171600000</v>
      </c>
      <c r="Y4456" s="2">
        <v>1192740000</v>
      </c>
      <c r="Z4456" s="2">
        <v>1220110000</v>
      </c>
      <c r="AA4456" s="2">
        <v>1246550000</v>
      </c>
      <c r="AB4456" s="2">
        <v>1285300000</v>
      </c>
      <c r="AC4456" s="2">
        <v>1320560000</v>
      </c>
      <c r="AD4456" s="2">
        <v>1340840000</v>
      </c>
      <c r="AE4456" s="2">
        <v>1359110000</v>
      </c>
      <c r="AF4456" s="2">
        <v>1375550000</v>
      </c>
      <c r="AG4456" s="2">
        <v>1399280000</v>
      </c>
    </row>
    <row r="4457" spans="1:33">
      <c r="A4457" s="115" t="s">
        <v>6176</v>
      </c>
      <c r="B4457" s="115" t="s">
        <v>19</v>
      </c>
      <c r="C4457" s="2">
        <v>697098000</v>
      </c>
      <c r="D4457" s="2">
        <v>696676000</v>
      </c>
      <c r="E4457" s="2">
        <v>554859000</v>
      </c>
      <c r="F4457" s="2">
        <v>706140000</v>
      </c>
      <c r="G4457" s="2">
        <v>704667000</v>
      </c>
      <c r="H4457" s="2">
        <v>720643000</v>
      </c>
      <c r="I4457" s="2">
        <v>729403000</v>
      </c>
      <c r="J4457" s="2">
        <v>723017000</v>
      </c>
      <c r="K4457" s="2">
        <v>699018000</v>
      </c>
      <c r="L4457" s="2">
        <v>679749000</v>
      </c>
      <c r="M4457" s="2">
        <v>657818000</v>
      </c>
      <c r="N4457" s="2">
        <v>653205000</v>
      </c>
      <c r="O4457" s="2">
        <v>660121000</v>
      </c>
      <c r="P4457" s="2">
        <v>656319000</v>
      </c>
      <c r="Q4457" s="2">
        <v>644180000</v>
      </c>
      <c r="R4457" s="2">
        <v>651418000</v>
      </c>
      <c r="S4457" s="2">
        <v>662554000</v>
      </c>
      <c r="T4457" s="2">
        <v>661011000</v>
      </c>
      <c r="U4457" s="2">
        <v>664707000</v>
      </c>
      <c r="V4457" s="2">
        <v>671376000</v>
      </c>
      <c r="W4457" s="2">
        <v>680457000</v>
      </c>
      <c r="X4457" s="2">
        <v>698568000</v>
      </c>
      <c r="Y4457" s="2">
        <v>711175000</v>
      </c>
      <c r="Z4457" s="2">
        <v>727494000</v>
      </c>
      <c r="AA4457" s="2">
        <v>743256000</v>
      </c>
      <c r="AB4457" s="2">
        <v>766362000</v>
      </c>
      <c r="AC4457" s="2">
        <v>787386000</v>
      </c>
      <c r="AD4457" s="2">
        <v>799477000</v>
      </c>
      <c r="AE4457" s="2">
        <v>810374000</v>
      </c>
      <c r="AF4457" s="2">
        <v>820172000</v>
      </c>
      <c r="AG4457" s="2">
        <v>834324000</v>
      </c>
    </row>
    <row r="4458" spans="1:33">
      <c r="A4458" s="115" t="s">
        <v>6177</v>
      </c>
      <c r="B4458" s="115" t="s">
        <v>19</v>
      </c>
      <c r="C4458" s="2">
        <v>142306000</v>
      </c>
      <c r="D4458" s="2">
        <v>142220000</v>
      </c>
      <c r="E4458" s="2">
        <v>113269000</v>
      </c>
      <c r="F4458" s="2">
        <v>144152000</v>
      </c>
      <c r="G4458" s="2">
        <v>143851000</v>
      </c>
      <c r="H4458" s="2">
        <v>147113000</v>
      </c>
      <c r="I4458" s="2">
        <v>148901000</v>
      </c>
      <c r="J4458" s="2">
        <v>147597000</v>
      </c>
      <c r="K4458" s="2">
        <v>142698000</v>
      </c>
      <c r="L4458" s="2">
        <v>138765000</v>
      </c>
      <c r="M4458" s="2">
        <v>134288000</v>
      </c>
      <c r="N4458" s="2">
        <v>133346000</v>
      </c>
      <c r="O4458" s="2">
        <v>134758000</v>
      </c>
      <c r="P4458" s="2">
        <v>133982000</v>
      </c>
      <c r="Q4458" s="2">
        <v>131503000</v>
      </c>
      <c r="R4458" s="2">
        <v>132981000</v>
      </c>
      <c r="S4458" s="2">
        <v>135254000</v>
      </c>
      <c r="T4458" s="2">
        <v>134939000</v>
      </c>
      <c r="U4458" s="2">
        <v>135694000</v>
      </c>
      <c r="V4458" s="2">
        <v>137055000</v>
      </c>
      <c r="W4458" s="2">
        <v>138909000</v>
      </c>
      <c r="X4458" s="2">
        <v>142606000</v>
      </c>
      <c r="Y4458" s="2">
        <v>145180000</v>
      </c>
      <c r="Z4458" s="2">
        <v>148511000</v>
      </c>
      <c r="AA4458" s="2">
        <v>151729000</v>
      </c>
      <c r="AB4458" s="2">
        <v>156446000</v>
      </c>
      <c r="AC4458" s="2">
        <v>160738000</v>
      </c>
      <c r="AD4458" s="2">
        <v>163206000</v>
      </c>
      <c r="AE4458" s="2">
        <v>165430000</v>
      </c>
      <c r="AF4458" s="2">
        <v>167431000</v>
      </c>
      <c r="AG4458" s="2">
        <v>170320000</v>
      </c>
    </row>
    <row r="4459" spans="1:33">
      <c r="A4459" s="115" t="s">
        <v>6178</v>
      </c>
      <c r="B4459" s="115" t="s">
        <v>19</v>
      </c>
      <c r="C4459" s="2">
        <v>121764000</v>
      </c>
      <c r="D4459" s="2">
        <v>121691000</v>
      </c>
      <c r="E4459" s="2">
        <v>96919100</v>
      </c>
      <c r="F4459" s="2">
        <v>123344000</v>
      </c>
      <c r="G4459" s="2">
        <v>123086000</v>
      </c>
      <c r="H4459" s="2">
        <v>125877000</v>
      </c>
      <c r="I4459" s="2">
        <v>127407000</v>
      </c>
      <c r="J4459" s="2">
        <v>126292000</v>
      </c>
      <c r="K4459" s="2">
        <v>122100000</v>
      </c>
      <c r="L4459" s="2">
        <v>118734000</v>
      </c>
      <c r="M4459" s="2">
        <v>114903000</v>
      </c>
      <c r="N4459" s="2">
        <v>114097000</v>
      </c>
      <c r="O4459" s="2">
        <v>115305000</v>
      </c>
      <c r="P4459" s="2">
        <v>114641000</v>
      </c>
      <c r="Q4459" s="2">
        <v>112521000</v>
      </c>
      <c r="R4459" s="2">
        <v>113785000</v>
      </c>
      <c r="S4459" s="2">
        <v>115730000</v>
      </c>
      <c r="T4459" s="2">
        <v>115461000</v>
      </c>
      <c r="U4459" s="2">
        <v>116107000</v>
      </c>
      <c r="V4459" s="2">
        <v>117271000</v>
      </c>
      <c r="W4459" s="2">
        <v>118858000</v>
      </c>
      <c r="X4459" s="2">
        <v>122021000</v>
      </c>
      <c r="Y4459" s="2">
        <v>124223000</v>
      </c>
      <c r="Z4459" s="2">
        <v>127074000</v>
      </c>
      <c r="AA4459" s="2">
        <v>129827000</v>
      </c>
      <c r="AB4459" s="2">
        <v>133863000</v>
      </c>
      <c r="AC4459" s="2">
        <v>137535000</v>
      </c>
      <c r="AD4459" s="2">
        <v>139647000</v>
      </c>
      <c r="AE4459" s="2">
        <v>141551000</v>
      </c>
      <c r="AF4459" s="2">
        <v>143262000</v>
      </c>
      <c r="AG4459" s="2">
        <v>145734000</v>
      </c>
    </row>
    <row r="4460" spans="1:33">
      <c r="A4460" s="115" t="s">
        <v>6179</v>
      </c>
      <c r="B4460" s="115" t="s">
        <v>19</v>
      </c>
      <c r="C4460" s="2">
        <v>519180000</v>
      </c>
      <c r="D4460" s="2">
        <v>518866000</v>
      </c>
      <c r="E4460" s="2">
        <v>413244000</v>
      </c>
      <c r="F4460" s="2">
        <v>525914000</v>
      </c>
      <c r="G4460" s="2">
        <v>524817000</v>
      </c>
      <c r="H4460" s="2">
        <v>536715000</v>
      </c>
      <c r="I4460" s="2">
        <v>543240000</v>
      </c>
      <c r="J4460" s="2">
        <v>538484000</v>
      </c>
      <c r="K4460" s="2">
        <v>520610000</v>
      </c>
      <c r="L4460" s="2">
        <v>506259000</v>
      </c>
      <c r="M4460" s="2">
        <v>489925000</v>
      </c>
      <c r="N4460" s="2">
        <v>486489000</v>
      </c>
      <c r="O4460" s="2">
        <v>491640000</v>
      </c>
      <c r="P4460" s="2">
        <v>488809000</v>
      </c>
      <c r="Q4460" s="2">
        <v>479768000</v>
      </c>
      <c r="R4460" s="2">
        <v>485158000</v>
      </c>
      <c r="S4460" s="2">
        <v>493452000</v>
      </c>
      <c r="T4460" s="2">
        <v>492303000</v>
      </c>
      <c r="U4460" s="2">
        <v>495056000</v>
      </c>
      <c r="V4460" s="2">
        <v>500023000</v>
      </c>
      <c r="W4460" s="2">
        <v>506786000</v>
      </c>
      <c r="X4460" s="2">
        <v>520275000</v>
      </c>
      <c r="Y4460" s="2">
        <v>529664000</v>
      </c>
      <c r="Z4460" s="2">
        <v>541818000</v>
      </c>
      <c r="AA4460" s="2">
        <v>553557000</v>
      </c>
      <c r="AB4460" s="2">
        <v>570766000</v>
      </c>
      <c r="AC4460" s="2">
        <v>586424000</v>
      </c>
      <c r="AD4460" s="2">
        <v>595429000</v>
      </c>
      <c r="AE4460" s="2">
        <v>603544000</v>
      </c>
      <c r="AF4460" s="2">
        <v>610842000</v>
      </c>
      <c r="AG4460" s="2">
        <v>621382000</v>
      </c>
    </row>
    <row r="4461" spans="1:33">
      <c r="A4461" s="115" t="s">
        <v>6180</v>
      </c>
      <c r="B4461" s="115" t="s">
        <v>19</v>
      </c>
      <c r="C4461" s="2">
        <v>9223290</v>
      </c>
      <c r="D4461" s="2">
        <v>9217710</v>
      </c>
      <c r="E4461" s="2">
        <v>7341330</v>
      </c>
      <c r="F4461" s="2">
        <v>9342920</v>
      </c>
      <c r="G4461" s="2">
        <v>9323430</v>
      </c>
      <c r="H4461" s="2">
        <v>9534810</v>
      </c>
      <c r="I4461" s="2">
        <v>9650710</v>
      </c>
      <c r="J4461" s="2">
        <v>9566220</v>
      </c>
      <c r="K4461" s="2">
        <v>9248690</v>
      </c>
      <c r="L4461" s="2">
        <v>8993740</v>
      </c>
      <c r="M4461" s="2">
        <v>8703580</v>
      </c>
      <c r="N4461" s="2">
        <v>8642540</v>
      </c>
      <c r="O4461" s="2">
        <v>8734040</v>
      </c>
      <c r="P4461" s="2">
        <v>8683740</v>
      </c>
      <c r="Q4461" s="2">
        <v>8523130</v>
      </c>
      <c r="R4461" s="2">
        <v>8618890</v>
      </c>
      <c r="S4461" s="2">
        <v>8766230</v>
      </c>
      <c r="T4461" s="2">
        <v>8745820</v>
      </c>
      <c r="U4461" s="2">
        <v>8794720</v>
      </c>
      <c r="V4461" s="2">
        <v>8882960</v>
      </c>
      <c r="W4461" s="2">
        <v>9003110</v>
      </c>
      <c r="X4461" s="2">
        <v>9242740</v>
      </c>
      <c r="Y4461" s="2">
        <v>9409550</v>
      </c>
      <c r="Z4461" s="2">
        <v>9625460</v>
      </c>
      <c r="AA4461" s="2">
        <v>9834000</v>
      </c>
      <c r="AB4461" s="2">
        <v>10139700</v>
      </c>
      <c r="AC4461" s="2">
        <v>10417900</v>
      </c>
      <c r="AD4461" s="2">
        <v>10577900</v>
      </c>
      <c r="AE4461" s="2">
        <v>10722000</v>
      </c>
      <c r="AF4461" s="2">
        <v>10851700</v>
      </c>
      <c r="AG4461" s="2">
        <v>11038900</v>
      </c>
    </row>
    <row r="4462" spans="1:33">
      <c r="A4462" s="115" t="s">
        <v>6181</v>
      </c>
      <c r="B4462" s="115" t="s">
        <v>19</v>
      </c>
      <c r="C4462" s="2">
        <v>44707800</v>
      </c>
      <c r="D4462" s="2">
        <v>44680800</v>
      </c>
      <c r="E4462" s="2">
        <v>35585400</v>
      </c>
      <c r="F4462" s="2">
        <v>45287700</v>
      </c>
      <c r="G4462" s="2">
        <v>45193200</v>
      </c>
      <c r="H4462" s="2">
        <v>46217800</v>
      </c>
      <c r="I4462" s="2">
        <v>46779700</v>
      </c>
      <c r="J4462" s="2">
        <v>46370100</v>
      </c>
      <c r="K4462" s="2">
        <v>44831000</v>
      </c>
      <c r="L4462" s="2">
        <v>43595200</v>
      </c>
      <c r="M4462" s="2">
        <v>42188700</v>
      </c>
      <c r="N4462" s="2">
        <v>41892800</v>
      </c>
      <c r="O4462" s="2">
        <v>42336300</v>
      </c>
      <c r="P4462" s="2">
        <v>42092500</v>
      </c>
      <c r="Q4462" s="2">
        <v>41314000</v>
      </c>
      <c r="R4462" s="2">
        <v>41778100</v>
      </c>
      <c r="S4462" s="2">
        <v>42492400</v>
      </c>
      <c r="T4462" s="2">
        <v>42393400</v>
      </c>
      <c r="U4462" s="2">
        <v>42630400</v>
      </c>
      <c r="V4462" s="2">
        <v>43058200</v>
      </c>
      <c r="W4462" s="2">
        <v>43640600</v>
      </c>
      <c r="X4462" s="2">
        <v>44802100</v>
      </c>
      <c r="Y4462" s="2">
        <v>45610700</v>
      </c>
      <c r="Z4462" s="2">
        <v>46657200</v>
      </c>
      <c r="AA4462" s="2">
        <v>47668100</v>
      </c>
      <c r="AB4462" s="2">
        <v>49150000</v>
      </c>
      <c r="AC4462" s="2">
        <v>50498400</v>
      </c>
      <c r="AD4462" s="2">
        <v>51273800</v>
      </c>
      <c r="AE4462" s="2">
        <v>51972700</v>
      </c>
      <c r="AF4462" s="2">
        <v>52601100</v>
      </c>
      <c r="AG4462" s="2">
        <v>53508700</v>
      </c>
    </row>
    <row r="4463" spans="1:33">
      <c r="A4463" s="115" t="s">
        <v>6182</v>
      </c>
      <c r="B4463" s="115" t="s">
        <v>19</v>
      </c>
      <c r="C4463" s="2">
        <v>21235500</v>
      </c>
      <c r="D4463" s="2">
        <v>21222700</v>
      </c>
      <c r="E4463" s="2">
        <v>16902500</v>
      </c>
      <c r="F4463" s="2">
        <v>21510900</v>
      </c>
      <c r="G4463" s="2">
        <v>21466100</v>
      </c>
      <c r="H4463" s="2">
        <v>21952700</v>
      </c>
      <c r="I4463" s="2">
        <v>22219600</v>
      </c>
      <c r="J4463" s="2">
        <v>22025100</v>
      </c>
      <c r="K4463" s="2">
        <v>21294000</v>
      </c>
      <c r="L4463" s="2">
        <v>20707000</v>
      </c>
      <c r="M4463" s="2">
        <v>20038900</v>
      </c>
      <c r="N4463" s="2">
        <v>19898400</v>
      </c>
      <c r="O4463" s="2">
        <v>20109100</v>
      </c>
      <c r="P4463" s="2">
        <v>19993300</v>
      </c>
      <c r="Q4463" s="2">
        <v>19623500</v>
      </c>
      <c r="R4463" s="2">
        <v>19844000</v>
      </c>
      <c r="S4463" s="2">
        <v>20183200</v>
      </c>
      <c r="T4463" s="2">
        <v>20136200</v>
      </c>
      <c r="U4463" s="2">
        <v>20248800</v>
      </c>
      <c r="V4463" s="2">
        <v>20451900</v>
      </c>
      <c r="W4463" s="2">
        <v>20728600</v>
      </c>
      <c r="X4463" s="2">
        <v>21280300</v>
      </c>
      <c r="Y4463" s="2">
        <v>21664300</v>
      </c>
      <c r="Z4463" s="2">
        <v>22161400</v>
      </c>
      <c r="AA4463" s="2">
        <v>22641600</v>
      </c>
      <c r="AB4463" s="2">
        <v>23345500</v>
      </c>
      <c r="AC4463" s="2">
        <v>23985900</v>
      </c>
      <c r="AD4463" s="2">
        <v>24354300</v>
      </c>
      <c r="AE4463" s="2">
        <v>24686200</v>
      </c>
      <c r="AF4463" s="2">
        <v>24984700</v>
      </c>
      <c r="AG4463" s="2">
        <v>25415800</v>
      </c>
    </row>
    <row r="4464" spans="1:33">
      <c r="A4464" s="115" t="s">
        <v>6183</v>
      </c>
      <c r="B4464" s="115" t="s">
        <v>19</v>
      </c>
      <c r="C4464" s="2">
        <v>4247100</v>
      </c>
      <c r="D4464" s="2">
        <v>4244530</v>
      </c>
      <c r="E4464" s="2">
        <v>3380500</v>
      </c>
      <c r="F4464" s="2">
        <v>4302190</v>
      </c>
      <c r="G4464" s="2">
        <v>4293210</v>
      </c>
      <c r="H4464" s="2">
        <v>4390550</v>
      </c>
      <c r="I4464" s="2">
        <v>4443920</v>
      </c>
      <c r="J4464" s="2">
        <v>4405020</v>
      </c>
      <c r="K4464" s="2">
        <v>4258800</v>
      </c>
      <c r="L4464" s="2">
        <v>4141400</v>
      </c>
      <c r="M4464" s="2">
        <v>4007790</v>
      </c>
      <c r="N4464" s="2">
        <v>3979680</v>
      </c>
      <c r="O4464" s="2">
        <v>4021820</v>
      </c>
      <c r="P4464" s="2">
        <v>3998650</v>
      </c>
      <c r="Q4464" s="2">
        <v>3924690</v>
      </c>
      <c r="R4464" s="2">
        <v>3968790</v>
      </c>
      <c r="S4464" s="2">
        <v>4036640</v>
      </c>
      <c r="T4464" s="2">
        <v>4027240</v>
      </c>
      <c r="U4464" s="2">
        <v>4049760</v>
      </c>
      <c r="V4464" s="2">
        <v>4090390</v>
      </c>
      <c r="W4464" s="2">
        <v>4145720</v>
      </c>
      <c r="X4464" s="2">
        <v>4256060</v>
      </c>
      <c r="Y4464" s="2">
        <v>4332870</v>
      </c>
      <c r="Z4464" s="2">
        <v>4432290</v>
      </c>
      <c r="AA4464" s="2">
        <v>4528320</v>
      </c>
      <c r="AB4464" s="2">
        <v>4669090</v>
      </c>
      <c r="AC4464" s="2">
        <v>4797190</v>
      </c>
      <c r="AD4464" s="2">
        <v>4870850</v>
      </c>
      <c r="AE4464" s="2">
        <v>4937240</v>
      </c>
      <c r="AF4464" s="2">
        <v>4996930</v>
      </c>
      <c r="AG4464" s="2">
        <v>5083160</v>
      </c>
    </row>
    <row r="4465" spans="1:33">
      <c r="A4465" s="115" t="s">
        <v>6184</v>
      </c>
      <c r="B4465" s="115" t="s">
        <v>19</v>
      </c>
      <c r="C4465" s="115">
        <v>0</v>
      </c>
      <c r="D4465" s="115">
        <v>0</v>
      </c>
      <c r="E4465" s="115">
        <v>0</v>
      </c>
      <c r="F4465" s="115">
        <v>0</v>
      </c>
      <c r="G4465" s="115">
        <v>0</v>
      </c>
      <c r="H4465" s="115">
        <v>0</v>
      </c>
      <c r="I4465" s="115">
        <v>0</v>
      </c>
      <c r="J4465" s="115">
        <v>0</v>
      </c>
      <c r="K4465" s="115">
        <v>0</v>
      </c>
      <c r="L4465" s="115">
        <v>0</v>
      </c>
      <c r="M4465" s="115">
        <v>0</v>
      </c>
      <c r="N4465" s="115">
        <v>0</v>
      </c>
      <c r="O4465" s="115">
        <v>0</v>
      </c>
      <c r="P4465" s="115">
        <v>0</v>
      </c>
      <c r="Q4465" s="115">
        <v>0</v>
      </c>
      <c r="R4465" s="115">
        <v>0</v>
      </c>
      <c r="S4465" s="115">
        <v>0</v>
      </c>
      <c r="T4465" s="115">
        <v>0</v>
      </c>
      <c r="U4465" s="115">
        <v>0</v>
      </c>
      <c r="V4465" s="115">
        <v>0</v>
      </c>
      <c r="W4465" s="115">
        <v>0</v>
      </c>
      <c r="X4465" s="115">
        <v>0</v>
      </c>
      <c r="Y4465" s="115">
        <v>0</v>
      </c>
      <c r="Z4465" s="115">
        <v>0</v>
      </c>
      <c r="AA4465" s="115">
        <v>0</v>
      </c>
      <c r="AB4465" s="115">
        <v>0</v>
      </c>
      <c r="AC4465" s="115">
        <v>0</v>
      </c>
      <c r="AD4465" s="115">
        <v>0</v>
      </c>
      <c r="AE4465" s="115">
        <v>0</v>
      </c>
      <c r="AF4465" s="115">
        <v>0</v>
      </c>
      <c r="AG4465" s="115">
        <v>0</v>
      </c>
    </row>
    <row r="4466" spans="1:33">
      <c r="A4466" s="115" t="s">
        <v>6185</v>
      </c>
      <c r="B4466" s="115" t="s">
        <v>19</v>
      </c>
      <c r="C4466" s="2">
        <v>179810000000</v>
      </c>
      <c r="D4466" s="2">
        <v>174351000000</v>
      </c>
      <c r="E4466" s="2">
        <v>136626000000</v>
      </c>
      <c r="F4466" s="2">
        <v>159598000000</v>
      </c>
      <c r="G4466" s="2">
        <v>160424000000</v>
      </c>
      <c r="H4466" s="2">
        <v>160063000000</v>
      </c>
      <c r="I4466" s="2">
        <v>161757000000</v>
      </c>
      <c r="J4466" s="2">
        <v>162540000000</v>
      </c>
      <c r="K4466" s="2">
        <v>160772000000</v>
      </c>
      <c r="L4466" s="2">
        <v>158586000000</v>
      </c>
      <c r="M4466" s="2">
        <v>154489000000</v>
      </c>
      <c r="N4466" s="2">
        <v>152445000000</v>
      </c>
      <c r="O4466" s="2">
        <v>150884000000</v>
      </c>
      <c r="P4466" s="2">
        <v>149206000000</v>
      </c>
      <c r="Q4466" s="2">
        <v>147827000000</v>
      </c>
      <c r="R4466" s="2">
        <v>147265000000</v>
      </c>
      <c r="S4466" s="2">
        <v>146423000000</v>
      </c>
      <c r="T4466" s="2">
        <v>144307000000</v>
      </c>
      <c r="U4466" s="2">
        <v>143265000000</v>
      </c>
      <c r="V4466" s="2">
        <v>142742000000</v>
      </c>
      <c r="W4466" s="2">
        <v>141611000000</v>
      </c>
      <c r="X4466" s="2">
        <v>140229000000</v>
      </c>
      <c r="Y4466" s="2">
        <v>138970000000</v>
      </c>
      <c r="Z4466" s="2">
        <v>138822000000</v>
      </c>
      <c r="AA4466" s="2">
        <v>137701000000</v>
      </c>
      <c r="AB4466" s="2">
        <v>137259000000</v>
      </c>
      <c r="AC4466" s="2">
        <v>136301000000</v>
      </c>
      <c r="AD4466" s="2">
        <v>135576000000</v>
      </c>
      <c r="AE4466" s="2">
        <v>134845000000</v>
      </c>
      <c r="AF4466" s="2">
        <v>133897000000</v>
      </c>
      <c r="AG4466" s="2">
        <v>132985000000</v>
      </c>
    </row>
    <row r="4467" spans="1:33">
      <c r="A4467" s="115" t="s">
        <v>6186</v>
      </c>
      <c r="B4467" s="115" t="s">
        <v>19</v>
      </c>
      <c r="C4467" s="2">
        <v>42685100</v>
      </c>
      <c r="D4467" s="2">
        <v>41389200</v>
      </c>
      <c r="E4467" s="2">
        <v>32433600</v>
      </c>
      <c r="F4467" s="2">
        <v>37886900</v>
      </c>
      <c r="G4467" s="2">
        <v>38083100</v>
      </c>
      <c r="H4467" s="2">
        <v>37997400</v>
      </c>
      <c r="I4467" s="2">
        <v>38399500</v>
      </c>
      <c r="J4467" s="2">
        <v>38585300</v>
      </c>
      <c r="K4467" s="2">
        <v>38165700</v>
      </c>
      <c r="L4467" s="2">
        <v>37646700</v>
      </c>
      <c r="M4467" s="2">
        <v>36674200</v>
      </c>
      <c r="N4467" s="2">
        <v>36188900</v>
      </c>
      <c r="O4467" s="2">
        <v>35818300</v>
      </c>
      <c r="P4467" s="2">
        <v>35420000</v>
      </c>
      <c r="Q4467" s="2">
        <v>35092700</v>
      </c>
      <c r="R4467" s="2">
        <v>34959300</v>
      </c>
      <c r="S4467" s="2">
        <v>34759300</v>
      </c>
      <c r="T4467" s="2">
        <v>34257000</v>
      </c>
      <c r="U4467" s="2">
        <v>34009800</v>
      </c>
      <c r="V4467" s="2">
        <v>33885500</v>
      </c>
      <c r="W4467" s="2">
        <v>33617000</v>
      </c>
      <c r="X4467" s="2">
        <v>33288900</v>
      </c>
      <c r="Y4467" s="2">
        <v>32990100</v>
      </c>
      <c r="Z4467" s="2">
        <v>32955000</v>
      </c>
      <c r="AA4467" s="2">
        <v>32689000</v>
      </c>
      <c r="AB4467" s="2">
        <v>32583900</v>
      </c>
      <c r="AC4467" s="2">
        <v>32356600</v>
      </c>
      <c r="AD4467" s="2">
        <v>32184300</v>
      </c>
      <c r="AE4467" s="2">
        <v>32010800</v>
      </c>
      <c r="AF4467" s="2">
        <v>31785700</v>
      </c>
      <c r="AG4467" s="2">
        <v>31569300</v>
      </c>
    </row>
    <row r="4468" spans="1:33">
      <c r="A4468" s="115" t="s">
        <v>6187</v>
      </c>
      <c r="B4468" s="115" t="s">
        <v>19</v>
      </c>
      <c r="C4468" s="2">
        <v>483219000</v>
      </c>
      <c r="D4468" s="2">
        <v>468549000</v>
      </c>
      <c r="E4468" s="2">
        <v>367167000</v>
      </c>
      <c r="F4468" s="2">
        <v>428901000</v>
      </c>
      <c r="G4468" s="2">
        <v>431122000</v>
      </c>
      <c r="H4468" s="2">
        <v>430151000</v>
      </c>
      <c r="I4468" s="2">
        <v>434704000</v>
      </c>
      <c r="J4468" s="2">
        <v>436807000</v>
      </c>
      <c r="K4468" s="2">
        <v>432057000</v>
      </c>
      <c r="L4468" s="2">
        <v>426182000</v>
      </c>
      <c r="M4468" s="2">
        <v>415173000</v>
      </c>
      <c r="N4468" s="2">
        <v>409679000</v>
      </c>
      <c r="O4468" s="2">
        <v>405484000</v>
      </c>
      <c r="P4468" s="2">
        <v>400975000</v>
      </c>
      <c r="Q4468" s="2">
        <v>397269000</v>
      </c>
      <c r="R4468" s="2">
        <v>395759000</v>
      </c>
      <c r="S4468" s="2">
        <v>393495000</v>
      </c>
      <c r="T4468" s="2">
        <v>387808000</v>
      </c>
      <c r="U4468" s="2">
        <v>385010000</v>
      </c>
      <c r="V4468" s="2">
        <v>383603000</v>
      </c>
      <c r="W4468" s="2">
        <v>380564000</v>
      </c>
      <c r="X4468" s="2">
        <v>376849000</v>
      </c>
      <c r="Y4468" s="2">
        <v>373467000</v>
      </c>
      <c r="Z4468" s="2">
        <v>373069000</v>
      </c>
      <c r="AA4468" s="2">
        <v>370058000</v>
      </c>
      <c r="AB4468" s="2">
        <v>368869000</v>
      </c>
      <c r="AC4468" s="2">
        <v>366295000</v>
      </c>
      <c r="AD4468" s="2">
        <v>364345000</v>
      </c>
      <c r="AE4468" s="2">
        <v>362381000</v>
      </c>
      <c r="AF4468" s="2">
        <v>359832000</v>
      </c>
      <c r="AG4468" s="2">
        <v>357383000</v>
      </c>
    </row>
    <row r="4469" spans="1:33">
      <c r="A4469" s="115" t="s">
        <v>6188</v>
      </c>
      <c r="B4469" s="115" t="s">
        <v>19</v>
      </c>
      <c r="C4469" s="2">
        <v>288120000</v>
      </c>
      <c r="D4469" s="2">
        <v>279373000</v>
      </c>
      <c r="E4469" s="2">
        <v>218924000</v>
      </c>
      <c r="F4469" s="2">
        <v>255733000</v>
      </c>
      <c r="G4469" s="2">
        <v>257057000</v>
      </c>
      <c r="H4469" s="2">
        <v>256478000</v>
      </c>
      <c r="I4469" s="2">
        <v>259193000</v>
      </c>
      <c r="J4469" s="2">
        <v>260447000</v>
      </c>
      <c r="K4469" s="2">
        <v>257615000</v>
      </c>
      <c r="L4469" s="2">
        <v>254111000</v>
      </c>
      <c r="M4469" s="2">
        <v>247547000</v>
      </c>
      <c r="N4469" s="2">
        <v>244272000</v>
      </c>
      <c r="O4469" s="2">
        <v>241770000</v>
      </c>
      <c r="P4469" s="2">
        <v>239082000</v>
      </c>
      <c r="Q4469" s="2">
        <v>236872000</v>
      </c>
      <c r="R4469" s="2">
        <v>235972000</v>
      </c>
      <c r="S4469" s="2">
        <v>234622000</v>
      </c>
      <c r="T4469" s="2">
        <v>231231000</v>
      </c>
      <c r="U4469" s="2">
        <v>229563000</v>
      </c>
      <c r="V4469" s="2">
        <v>228724000</v>
      </c>
      <c r="W4469" s="2">
        <v>226912000</v>
      </c>
      <c r="X4469" s="2">
        <v>224697000</v>
      </c>
      <c r="Y4469" s="2">
        <v>222680000</v>
      </c>
      <c r="Z4469" s="2">
        <v>222443000</v>
      </c>
      <c r="AA4469" s="2">
        <v>220647000</v>
      </c>
      <c r="AB4469" s="2">
        <v>219938000</v>
      </c>
      <c r="AC4469" s="2">
        <v>218404000</v>
      </c>
      <c r="AD4469" s="2">
        <v>217241000</v>
      </c>
      <c r="AE4469" s="2">
        <v>216070000</v>
      </c>
      <c r="AF4469" s="2">
        <v>214550000</v>
      </c>
      <c r="AG4469" s="2">
        <v>213090000</v>
      </c>
    </row>
    <row r="4470" spans="1:33">
      <c r="A4470" s="115" t="s">
        <v>6189</v>
      </c>
      <c r="B4470" s="115" t="s">
        <v>19</v>
      </c>
      <c r="C4470" s="2">
        <v>58817100</v>
      </c>
      <c r="D4470" s="2">
        <v>57031400</v>
      </c>
      <c r="E4470" s="2">
        <v>44691300</v>
      </c>
      <c r="F4470" s="2">
        <v>52205500</v>
      </c>
      <c r="G4470" s="2">
        <v>52475900</v>
      </c>
      <c r="H4470" s="2">
        <v>52357700</v>
      </c>
      <c r="I4470" s="2">
        <v>52911800</v>
      </c>
      <c r="J4470" s="2">
        <v>53167900</v>
      </c>
      <c r="K4470" s="2">
        <v>52589700</v>
      </c>
      <c r="L4470" s="2">
        <v>51874500</v>
      </c>
      <c r="M4470" s="2">
        <v>50534500</v>
      </c>
      <c r="N4470" s="2">
        <v>49865800</v>
      </c>
      <c r="O4470" s="2">
        <v>49355200</v>
      </c>
      <c r="P4470" s="2">
        <v>48806300</v>
      </c>
      <c r="Q4470" s="2">
        <v>48355200</v>
      </c>
      <c r="R4470" s="2">
        <v>48171500</v>
      </c>
      <c r="S4470" s="2">
        <v>47895900</v>
      </c>
      <c r="T4470" s="2">
        <v>47203700</v>
      </c>
      <c r="U4470" s="2">
        <v>46863100</v>
      </c>
      <c r="V4470" s="2">
        <v>46691900</v>
      </c>
      <c r="W4470" s="2">
        <v>46321900</v>
      </c>
      <c r="X4470" s="2">
        <v>45869800</v>
      </c>
      <c r="Y4470" s="2">
        <v>45458100</v>
      </c>
      <c r="Z4470" s="2">
        <v>45409600</v>
      </c>
      <c r="AA4470" s="2">
        <v>45043100</v>
      </c>
      <c r="AB4470" s="2">
        <v>44898400</v>
      </c>
      <c r="AC4470" s="2">
        <v>44585200</v>
      </c>
      <c r="AD4470" s="2">
        <v>44347700</v>
      </c>
      <c r="AE4470" s="2">
        <v>44108700</v>
      </c>
      <c r="AF4470" s="2">
        <v>43798500</v>
      </c>
      <c r="AG4470" s="2">
        <v>43500300</v>
      </c>
    </row>
    <row r="4471" spans="1:33">
      <c r="A4471" s="115" t="s">
        <v>6190</v>
      </c>
      <c r="B4471" s="115" t="s">
        <v>19</v>
      </c>
      <c r="C4471" s="2">
        <v>50326900</v>
      </c>
      <c r="D4471" s="2">
        <v>48799000</v>
      </c>
      <c r="E4471" s="2">
        <v>38240100</v>
      </c>
      <c r="F4471" s="2">
        <v>44669700</v>
      </c>
      <c r="G4471" s="2">
        <v>44901000</v>
      </c>
      <c r="H4471" s="2">
        <v>44799900</v>
      </c>
      <c r="I4471" s="2">
        <v>45274100</v>
      </c>
      <c r="J4471" s="2">
        <v>45493100</v>
      </c>
      <c r="K4471" s="2">
        <v>44998400</v>
      </c>
      <c r="L4471" s="2">
        <v>44386500</v>
      </c>
      <c r="M4471" s="2">
        <v>43239900</v>
      </c>
      <c r="N4471" s="2">
        <v>42667700</v>
      </c>
      <c r="O4471" s="2">
        <v>42230800</v>
      </c>
      <c r="P4471" s="2">
        <v>41761200</v>
      </c>
      <c r="Q4471" s="2">
        <v>41375200</v>
      </c>
      <c r="R4471" s="2">
        <v>41218000</v>
      </c>
      <c r="S4471" s="2">
        <v>40982100</v>
      </c>
      <c r="T4471" s="2">
        <v>40389900</v>
      </c>
      <c r="U4471" s="2">
        <v>40098500</v>
      </c>
      <c r="V4471" s="2">
        <v>39951900</v>
      </c>
      <c r="W4471" s="2">
        <v>39635400</v>
      </c>
      <c r="X4471" s="2">
        <v>39248500</v>
      </c>
      <c r="Y4471" s="2">
        <v>38896200</v>
      </c>
      <c r="Z4471" s="2">
        <v>38854800</v>
      </c>
      <c r="AA4471" s="2">
        <v>38541200</v>
      </c>
      <c r="AB4471" s="2">
        <v>38417300</v>
      </c>
      <c r="AC4471" s="2">
        <v>38149300</v>
      </c>
      <c r="AD4471" s="2">
        <v>37946200</v>
      </c>
      <c r="AE4471" s="2">
        <v>37741600</v>
      </c>
      <c r="AF4471" s="2">
        <v>37476200</v>
      </c>
      <c r="AG4471" s="2">
        <v>37221100</v>
      </c>
    </row>
    <row r="4472" spans="1:33">
      <c r="A4472" s="115" t="s">
        <v>6191</v>
      </c>
      <c r="B4472" s="115" t="s">
        <v>19</v>
      </c>
      <c r="C4472" s="2">
        <v>214584000</v>
      </c>
      <c r="D4472" s="2">
        <v>208069000</v>
      </c>
      <c r="E4472" s="2">
        <v>163049000</v>
      </c>
      <c r="F4472" s="2">
        <v>190463000</v>
      </c>
      <c r="G4472" s="2">
        <v>191449000</v>
      </c>
      <c r="H4472" s="2">
        <v>191018000</v>
      </c>
      <c r="I4472" s="2">
        <v>193040000</v>
      </c>
      <c r="J4472" s="2">
        <v>193974000</v>
      </c>
      <c r="K4472" s="2">
        <v>191864000</v>
      </c>
      <c r="L4472" s="2">
        <v>189255000</v>
      </c>
      <c r="M4472" s="2">
        <v>184367000</v>
      </c>
      <c r="N4472" s="2">
        <v>181927000</v>
      </c>
      <c r="O4472" s="2">
        <v>180064000</v>
      </c>
      <c r="P4472" s="2">
        <v>178062000</v>
      </c>
      <c r="Q4472" s="2">
        <v>176416000</v>
      </c>
      <c r="R4472" s="2">
        <v>175745000</v>
      </c>
      <c r="S4472" s="2">
        <v>174740000</v>
      </c>
      <c r="T4472" s="2">
        <v>172215000</v>
      </c>
      <c r="U4472" s="2">
        <v>170972000</v>
      </c>
      <c r="V4472" s="2">
        <v>170347000</v>
      </c>
      <c r="W4472" s="2">
        <v>168998000</v>
      </c>
      <c r="X4472" s="2">
        <v>167348000</v>
      </c>
      <c r="Y4472" s="2">
        <v>165846000</v>
      </c>
      <c r="Z4472" s="2">
        <v>165669000</v>
      </c>
      <c r="AA4472" s="2">
        <v>164332000</v>
      </c>
      <c r="AB4472" s="2">
        <v>163804000</v>
      </c>
      <c r="AC4472" s="2">
        <v>162661000</v>
      </c>
      <c r="AD4472" s="2">
        <v>161795000</v>
      </c>
      <c r="AE4472" s="2">
        <v>160923000</v>
      </c>
      <c r="AF4472" s="2">
        <v>159791000</v>
      </c>
      <c r="AG4472" s="2">
        <v>158704000</v>
      </c>
    </row>
    <row r="4473" spans="1:33">
      <c r="A4473" s="115" t="s">
        <v>6192</v>
      </c>
      <c r="B4473" s="115" t="s">
        <v>19</v>
      </c>
      <c r="C4473" s="2">
        <v>3812110</v>
      </c>
      <c r="D4473" s="2">
        <v>3696370</v>
      </c>
      <c r="E4473" s="2">
        <v>2896580</v>
      </c>
      <c r="F4473" s="2">
        <v>3383590</v>
      </c>
      <c r="G4473" s="2">
        <v>3401120</v>
      </c>
      <c r="H4473" s="2">
        <v>3393460</v>
      </c>
      <c r="I4473" s="2">
        <v>3429370</v>
      </c>
      <c r="J4473" s="2">
        <v>3445970</v>
      </c>
      <c r="K4473" s="2">
        <v>3408490</v>
      </c>
      <c r="L4473" s="2">
        <v>3362140</v>
      </c>
      <c r="M4473" s="2">
        <v>3275290</v>
      </c>
      <c r="N4473" s="2">
        <v>3231950</v>
      </c>
      <c r="O4473" s="2">
        <v>3198860</v>
      </c>
      <c r="P4473" s="2">
        <v>3163280</v>
      </c>
      <c r="Q4473" s="2">
        <v>3134050</v>
      </c>
      <c r="R4473" s="2">
        <v>3122140</v>
      </c>
      <c r="S4473" s="2">
        <v>3104270</v>
      </c>
      <c r="T4473" s="2">
        <v>3059410</v>
      </c>
      <c r="U4473" s="2">
        <v>3037340</v>
      </c>
      <c r="V4473" s="2">
        <v>3026240</v>
      </c>
      <c r="W4473" s="2">
        <v>3002260</v>
      </c>
      <c r="X4473" s="2">
        <v>2972960</v>
      </c>
      <c r="Y4473" s="2">
        <v>2946270</v>
      </c>
      <c r="Z4473" s="2">
        <v>2943130</v>
      </c>
      <c r="AA4473" s="2">
        <v>2919380</v>
      </c>
      <c r="AB4473" s="2">
        <v>2910000</v>
      </c>
      <c r="AC4473" s="2">
        <v>2889700</v>
      </c>
      <c r="AD4473" s="2">
        <v>2874310</v>
      </c>
      <c r="AE4473" s="2">
        <v>2858820</v>
      </c>
      <c r="AF4473" s="2">
        <v>2838710</v>
      </c>
      <c r="AG4473" s="2">
        <v>2819390</v>
      </c>
    </row>
    <row r="4474" spans="1:33">
      <c r="A4474" s="115" t="s">
        <v>6193</v>
      </c>
      <c r="B4474" s="115" t="s">
        <v>19</v>
      </c>
      <c r="C4474" s="2">
        <v>18478300</v>
      </c>
      <c r="D4474" s="2">
        <v>17917300</v>
      </c>
      <c r="E4474" s="2">
        <v>14040500</v>
      </c>
      <c r="F4474" s="2">
        <v>16401200</v>
      </c>
      <c r="G4474" s="2">
        <v>16486200</v>
      </c>
      <c r="H4474" s="2">
        <v>16449000</v>
      </c>
      <c r="I4474" s="2">
        <v>16623100</v>
      </c>
      <c r="J4474" s="2">
        <v>16703600</v>
      </c>
      <c r="K4474" s="2">
        <v>16521900</v>
      </c>
      <c r="L4474" s="2">
        <v>16297200</v>
      </c>
      <c r="M4474" s="2">
        <v>15876200</v>
      </c>
      <c r="N4474" s="2">
        <v>15666200</v>
      </c>
      <c r="O4474" s="2">
        <v>15505700</v>
      </c>
      <c r="P4474" s="2">
        <v>15333300</v>
      </c>
      <c r="Q4474" s="2">
        <v>15191600</v>
      </c>
      <c r="R4474" s="2">
        <v>15133900</v>
      </c>
      <c r="S4474" s="2">
        <v>15047300</v>
      </c>
      <c r="T4474" s="2">
        <v>14829800</v>
      </c>
      <c r="U4474" s="2">
        <v>14722800</v>
      </c>
      <c r="V4474" s="2">
        <v>14669000</v>
      </c>
      <c r="W4474" s="2">
        <v>14552800</v>
      </c>
      <c r="X4474" s="2">
        <v>14410700</v>
      </c>
      <c r="Y4474" s="2">
        <v>14281400</v>
      </c>
      <c r="Z4474" s="2">
        <v>14266200</v>
      </c>
      <c r="AA4474" s="2">
        <v>14151000</v>
      </c>
      <c r="AB4474" s="2">
        <v>14105600</v>
      </c>
      <c r="AC4474" s="2">
        <v>14007200</v>
      </c>
      <c r="AD4474" s="2">
        <v>13932600</v>
      </c>
      <c r="AE4474" s="2">
        <v>13857500</v>
      </c>
      <c r="AF4474" s="2">
        <v>13760000</v>
      </c>
      <c r="AG4474" s="2">
        <v>13666300</v>
      </c>
    </row>
    <row r="4475" spans="1:33">
      <c r="A4475" s="115" t="s">
        <v>6194</v>
      </c>
      <c r="B4475" s="115" t="s">
        <v>19</v>
      </c>
      <c r="C4475" s="2">
        <v>8776920</v>
      </c>
      <c r="D4475" s="2">
        <v>8510460</v>
      </c>
      <c r="E4475" s="2">
        <v>6669020</v>
      </c>
      <c r="F4475" s="2">
        <v>7790310</v>
      </c>
      <c r="G4475" s="2">
        <v>7830660</v>
      </c>
      <c r="H4475" s="2">
        <v>7813030</v>
      </c>
      <c r="I4475" s="2">
        <v>7895720</v>
      </c>
      <c r="J4475" s="2">
        <v>7933920</v>
      </c>
      <c r="K4475" s="2">
        <v>7847640</v>
      </c>
      <c r="L4475" s="2">
        <v>7740930</v>
      </c>
      <c r="M4475" s="2">
        <v>7540970</v>
      </c>
      <c r="N4475" s="2">
        <v>7441180</v>
      </c>
      <c r="O4475" s="2">
        <v>7364980</v>
      </c>
      <c r="P4475" s="2">
        <v>7283080</v>
      </c>
      <c r="Q4475" s="2">
        <v>7215760</v>
      </c>
      <c r="R4475" s="2">
        <v>7188340</v>
      </c>
      <c r="S4475" s="2">
        <v>7147220</v>
      </c>
      <c r="T4475" s="2">
        <v>7043920</v>
      </c>
      <c r="U4475" s="2">
        <v>6993100</v>
      </c>
      <c r="V4475" s="2">
        <v>6967550</v>
      </c>
      <c r="W4475" s="2">
        <v>6912350</v>
      </c>
      <c r="X4475" s="2">
        <v>6844880</v>
      </c>
      <c r="Y4475" s="2">
        <v>6783440</v>
      </c>
      <c r="Z4475" s="2">
        <v>6776210</v>
      </c>
      <c r="AA4475" s="2">
        <v>6721520</v>
      </c>
      <c r="AB4475" s="2">
        <v>6699920</v>
      </c>
      <c r="AC4475" s="2">
        <v>6653180</v>
      </c>
      <c r="AD4475" s="2">
        <v>6617750</v>
      </c>
      <c r="AE4475" s="2">
        <v>6582080</v>
      </c>
      <c r="AF4475" s="2">
        <v>6535790</v>
      </c>
      <c r="AG4475" s="2">
        <v>6491300</v>
      </c>
    </row>
    <row r="4476" spans="1:33">
      <c r="A4476" s="115" t="s">
        <v>6195</v>
      </c>
      <c r="B4476" s="115" t="s">
        <v>19</v>
      </c>
      <c r="C4476" s="2">
        <v>1755380</v>
      </c>
      <c r="D4476" s="2">
        <v>1702090</v>
      </c>
      <c r="E4476" s="2">
        <v>1333800</v>
      </c>
      <c r="F4476" s="2">
        <v>1558060</v>
      </c>
      <c r="G4476" s="2">
        <v>1566130</v>
      </c>
      <c r="H4476" s="2">
        <v>1562610</v>
      </c>
      <c r="I4476" s="2">
        <v>1579140</v>
      </c>
      <c r="J4476" s="2">
        <v>1586780</v>
      </c>
      <c r="K4476" s="2">
        <v>1569530</v>
      </c>
      <c r="L4476" s="2">
        <v>1548190</v>
      </c>
      <c r="M4476" s="2">
        <v>1508190</v>
      </c>
      <c r="N4476" s="2">
        <v>1488240</v>
      </c>
      <c r="O4476" s="2">
        <v>1473000</v>
      </c>
      <c r="P4476" s="2">
        <v>1456620</v>
      </c>
      <c r="Q4476" s="2">
        <v>1443150</v>
      </c>
      <c r="R4476" s="2">
        <v>1437670</v>
      </c>
      <c r="S4476" s="2">
        <v>1429440</v>
      </c>
      <c r="T4476" s="2">
        <v>1408780</v>
      </c>
      <c r="U4476" s="2">
        <v>1398620</v>
      </c>
      <c r="V4476" s="2">
        <v>1393510</v>
      </c>
      <c r="W4476" s="2">
        <v>1382470</v>
      </c>
      <c r="X4476" s="2">
        <v>1368980</v>
      </c>
      <c r="Y4476" s="2">
        <v>1356690</v>
      </c>
      <c r="Z4476" s="2">
        <v>1355240</v>
      </c>
      <c r="AA4476" s="2">
        <v>1344300</v>
      </c>
      <c r="AB4476" s="2">
        <v>1339980</v>
      </c>
      <c r="AC4476" s="2">
        <v>1330640</v>
      </c>
      <c r="AD4476" s="2">
        <v>1323550</v>
      </c>
      <c r="AE4476" s="2">
        <v>1316420</v>
      </c>
      <c r="AF4476" s="2">
        <v>1307160</v>
      </c>
      <c r="AG4476" s="2">
        <v>1298260</v>
      </c>
    </row>
    <row r="4477" spans="1:33">
      <c r="A4477" s="115" t="s">
        <v>6196</v>
      </c>
      <c r="B4477" s="115" t="s">
        <v>19</v>
      </c>
      <c r="C4477" s="115">
        <v>0</v>
      </c>
      <c r="D4477" s="115">
        <v>0</v>
      </c>
      <c r="E4477" s="115">
        <v>0</v>
      </c>
      <c r="F4477" s="115">
        <v>0</v>
      </c>
      <c r="G4477" s="115">
        <v>0</v>
      </c>
      <c r="H4477" s="115">
        <v>0</v>
      </c>
      <c r="I4477" s="115">
        <v>0</v>
      </c>
      <c r="J4477" s="115">
        <v>0</v>
      </c>
      <c r="K4477" s="115">
        <v>0</v>
      </c>
      <c r="L4477" s="115">
        <v>0</v>
      </c>
      <c r="M4477" s="115">
        <v>0</v>
      </c>
      <c r="N4477" s="115">
        <v>0</v>
      </c>
      <c r="O4477" s="115">
        <v>0</v>
      </c>
      <c r="P4477" s="115">
        <v>0</v>
      </c>
      <c r="Q4477" s="115">
        <v>0</v>
      </c>
      <c r="R4477" s="115">
        <v>0</v>
      </c>
      <c r="S4477" s="115">
        <v>0</v>
      </c>
      <c r="T4477" s="115">
        <v>0</v>
      </c>
      <c r="U4477" s="115">
        <v>0</v>
      </c>
      <c r="V4477" s="115">
        <v>0</v>
      </c>
      <c r="W4477" s="115">
        <v>0</v>
      </c>
      <c r="X4477" s="115">
        <v>0</v>
      </c>
      <c r="Y4477" s="115">
        <v>0</v>
      </c>
      <c r="Z4477" s="115">
        <v>0</v>
      </c>
      <c r="AA4477" s="115">
        <v>0</v>
      </c>
      <c r="AB4477" s="115">
        <v>0</v>
      </c>
      <c r="AC4477" s="115">
        <v>0</v>
      </c>
      <c r="AD4477" s="115">
        <v>0</v>
      </c>
      <c r="AE4477" s="115">
        <v>0</v>
      </c>
      <c r="AF4477" s="115">
        <v>0</v>
      </c>
      <c r="AG4477" s="115">
        <v>0</v>
      </c>
    </row>
    <row r="4478" spans="1:33">
      <c r="A4478" s="115" t="s">
        <v>6197</v>
      </c>
      <c r="B4478" s="115" t="s">
        <v>19</v>
      </c>
      <c r="C4478" s="115">
        <v>0</v>
      </c>
      <c r="D4478" s="115">
        <v>0</v>
      </c>
      <c r="E4478" s="115">
        <v>0</v>
      </c>
      <c r="F4478" s="115">
        <v>0</v>
      </c>
      <c r="G4478" s="115">
        <v>0</v>
      </c>
      <c r="H4478" s="115">
        <v>0</v>
      </c>
      <c r="I4478" s="115">
        <v>0</v>
      </c>
      <c r="J4478" s="115">
        <v>0</v>
      </c>
      <c r="K4478" s="115">
        <v>0</v>
      </c>
      <c r="L4478" s="115">
        <v>0</v>
      </c>
      <c r="M4478" s="115">
        <v>0</v>
      </c>
      <c r="N4478" s="115">
        <v>0</v>
      </c>
      <c r="O4478" s="115">
        <v>0</v>
      </c>
      <c r="P4478" s="115">
        <v>0</v>
      </c>
      <c r="Q4478" s="115">
        <v>0</v>
      </c>
      <c r="R4478" s="115">
        <v>0</v>
      </c>
      <c r="S4478" s="115">
        <v>0</v>
      </c>
      <c r="T4478" s="115">
        <v>0</v>
      </c>
      <c r="U4478" s="115">
        <v>0</v>
      </c>
      <c r="V4478" s="115">
        <v>0</v>
      </c>
      <c r="W4478" s="115">
        <v>0</v>
      </c>
      <c r="X4478" s="115">
        <v>0</v>
      </c>
      <c r="Y4478" s="115">
        <v>0</v>
      </c>
      <c r="Z4478" s="115">
        <v>0</v>
      </c>
      <c r="AA4478" s="115">
        <v>0</v>
      </c>
      <c r="AB4478" s="115">
        <v>0</v>
      </c>
      <c r="AC4478" s="115">
        <v>0</v>
      </c>
      <c r="AD4478" s="115">
        <v>0</v>
      </c>
      <c r="AE4478" s="115">
        <v>0</v>
      </c>
      <c r="AF4478" s="115">
        <v>0</v>
      </c>
      <c r="AG4478" s="115">
        <v>0</v>
      </c>
    </row>
    <row r="4479" spans="1:33">
      <c r="A4479" s="115" t="s">
        <v>6198</v>
      </c>
      <c r="B4479" s="115" t="s">
        <v>19</v>
      </c>
      <c r="C4479" s="115">
        <v>0</v>
      </c>
      <c r="D4479" s="115">
        <v>0</v>
      </c>
      <c r="E4479" s="115">
        <v>0</v>
      </c>
      <c r="F4479" s="115">
        <v>0</v>
      </c>
      <c r="G4479" s="115">
        <v>0</v>
      </c>
      <c r="H4479" s="115">
        <v>0</v>
      </c>
      <c r="I4479" s="115">
        <v>0</v>
      </c>
      <c r="J4479" s="115">
        <v>0</v>
      </c>
      <c r="K4479" s="115">
        <v>0</v>
      </c>
      <c r="L4479" s="115">
        <v>0</v>
      </c>
      <c r="M4479" s="115">
        <v>0</v>
      </c>
      <c r="N4479" s="115">
        <v>0</v>
      </c>
      <c r="O4479" s="115">
        <v>0</v>
      </c>
      <c r="P4479" s="115">
        <v>0</v>
      </c>
      <c r="Q4479" s="115">
        <v>0</v>
      </c>
      <c r="R4479" s="115">
        <v>0</v>
      </c>
      <c r="S4479" s="115">
        <v>0</v>
      </c>
      <c r="T4479" s="115">
        <v>0</v>
      </c>
      <c r="U4479" s="115">
        <v>0</v>
      </c>
      <c r="V4479" s="115">
        <v>0</v>
      </c>
      <c r="W4479" s="115">
        <v>0</v>
      </c>
      <c r="X4479" s="115">
        <v>0</v>
      </c>
      <c r="Y4479" s="115">
        <v>0</v>
      </c>
      <c r="Z4479" s="115">
        <v>0</v>
      </c>
      <c r="AA4479" s="115">
        <v>0</v>
      </c>
      <c r="AB4479" s="115">
        <v>0</v>
      </c>
      <c r="AC4479" s="115">
        <v>0</v>
      </c>
      <c r="AD4479" s="115">
        <v>0</v>
      </c>
      <c r="AE4479" s="115">
        <v>0</v>
      </c>
      <c r="AF4479" s="115">
        <v>0</v>
      </c>
      <c r="AG4479" s="115">
        <v>0</v>
      </c>
    </row>
    <row r="4480" spans="1:33">
      <c r="A4480" s="115" t="s">
        <v>6199</v>
      </c>
      <c r="B4480" s="115" t="s">
        <v>19</v>
      </c>
      <c r="C4480" s="115">
        <v>0</v>
      </c>
      <c r="D4480" s="115">
        <v>0</v>
      </c>
      <c r="E4480" s="115">
        <v>0</v>
      </c>
      <c r="F4480" s="115">
        <v>0</v>
      </c>
      <c r="G4480" s="115">
        <v>0</v>
      </c>
      <c r="H4480" s="115">
        <v>0</v>
      </c>
      <c r="I4480" s="115">
        <v>0</v>
      </c>
      <c r="J4480" s="115">
        <v>0</v>
      </c>
      <c r="K4480" s="115">
        <v>0</v>
      </c>
      <c r="L4480" s="115">
        <v>0</v>
      </c>
      <c r="M4480" s="115">
        <v>0</v>
      </c>
      <c r="N4480" s="115">
        <v>0</v>
      </c>
      <c r="O4480" s="115">
        <v>0</v>
      </c>
      <c r="P4480" s="115">
        <v>0</v>
      </c>
      <c r="Q4480" s="115">
        <v>0</v>
      </c>
      <c r="R4480" s="115">
        <v>0</v>
      </c>
      <c r="S4480" s="115">
        <v>0</v>
      </c>
      <c r="T4480" s="115">
        <v>0</v>
      </c>
      <c r="U4480" s="115">
        <v>0</v>
      </c>
      <c r="V4480" s="115">
        <v>0</v>
      </c>
      <c r="W4480" s="115">
        <v>0</v>
      </c>
      <c r="X4480" s="115">
        <v>0</v>
      </c>
      <c r="Y4480" s="115">
        <v>0</v>
      </c>
      <c r="Z4480" s="115">
        <v>0</v>
      </c>
      <c r="AA4480" s="115">
        <v>0</v>
      </c>
      <c r="AB4480" s="115">
        <v>0</v>
      </c>
      <c r="AC4480" s="115">
        <v>0</v>
      </c>
      <c r="AD4480" s="115">
        <v>0</v>
      </c>
      <c r="AE4480" s="115">
        <v>0</v>
      </c>
      <c r="AF4480" s="115">
        <v>0</v>
      </c>
      <c r="AG4480" s="115">
        <v>0</v>
      </c>
    </row>
    <row r="4481" spans="1:33">
      <c r="A4481" s="115" t="s">
        <v>6200</v>
      </c>
      <c r="B4481" s="115" t="s">
        <v>19</v>
      </c>
      <c r="C4481" s="115">
        <v>0</v>
      </c>
      <c r="D4481" s="115">
        <v>0</v>
      </c>
      <c r="E4481" s="115">
        <v>0</v>
      </c>
      <c r="F4481" s="115">
        <v>0</v>
      </c>
      <c r="G4481" s="115">
        <v>0</v>
      </c>
      <c r="H4481" s="115">
        <v>0</v>
      </c>
      <c r="I4481" s="115">
        <v>0</v>
      </c>
      <c r="J4481" s="115">
        <v>0</v>
      </c>
      <c r="K4481" s="115">
        <v>0</v>
      </c>
      <c r="L4481" s="115">
        <v>0</v>
      </c>
      <c r="M4481" s="115">
        <v>0</v>
      </c>
      <c r="N4481" s="115">
        <v>0</v>
      </c>
      <c r="O4481" s="115">
        <v>0</v>
      </c>
      <c r="P4481" s="115">
        <v>0</v>
      </c>
      <c r="Q4481" s="115">
        <v>0</v>
      </c>
      <c r="R4481" s="115">
        <v>0</v>
      </c>
      <c r="S4481" s="115">
        <v>0</v>
      </c>
      <c r="T4481" s="115">
        <v>0</v>
      </c>
      <c r="U4481" s="115">
        <v>0</v>
      </c>
      <c r="V4481" s="115">
        <v>0</v>
      </c>
      <c r="W4481" s="115">
        <v>0</v>
      </c>
      <c r="X4481" s="115">
        <v>0</v>
      </c>
      <c r="Y4481" s="115">
        <v>0</v>
      </c>
      <c r="Z4481" s="115">
        <v>0</v>
      </c>
      <c r="AA4481" s="115">
        <v>0</v>
      </c>
      <c r="AB4481" s="115">
        <v>0</v>
      </c>
      <c r="AC4481" s="115">
        <v>0</v>
      </c>
      <c r="AD4481" s="115">
        <v>0</v>
      </c>
      <c r="AE4481" s="115">
        <v>0</v>
      </c>
      <c r="AF4481" s="115">
        <v>0</v>
      </c>
      <c r="AG4481" s="115">
        <v>0</v>
      </c>
    </row>
    <row r="4482" spans="1:33">
      <c r="A4482" s="115" t="s">
        <v>6201</v>
      </c>
      <c r="B4482" s="115" t="s">
        <v>19</v>
      </c>
      <c r="C4482" s="115">
        <v>0</v>
      </c>
      <c r="D4482" s="115">
        <v>0</v>
      </c>
      <c r="E4482" s="115">
        <v>0</v>
      </c>
      <c r="F4482" s="115">
        <v>0</v>
      </c>
      <c r="G4482" s="115">
        <v>0</v>
      </c>
      <c r="H4482" s="115">
        <v>0</v>
      </c>
      <c r="I4482" s="115">
        <v>0</v>
      </c>
      <c r="J4482" s="115">
        <v>0</v>
      </c>
      <c r="K4482" s="115">
        <v>0</v>
      </c>
      <c r="L4482" s="115">
        <v>0</v>
      </c>
      <c r="M4482" s="115">
        <v>0</v>
      </c>
      <c r="N4482" s="115">
        <v>0</v>
      </c>
      <c r="O4482" s="115">
        <v>0</v>
      </c>
      <c r="P4482" s="115">
        <v>0</v>
      </c>
      <c r="Q4482" s="115">
        <v>0</v>
      </c>
      <c r="R4482" s="115">
        <v>0</v>
      </c>
      <c r="S4482" s="115">
        <v>0</v>
      </c>
      <c r="T4482" s="115">
        <v>0</v>
      </c>
      <c r="U4482" s="115">
        <v>0</v>
      </c>
      <c r="V4482" s="115">
        <v>0</v>
      </c>
      <c r="W4482" s="115">
        <v>0</v>
      </c>
      <c r="X4482" s="115">
        <v>0</v>
      </c>
      <c r="Y4482" s="115">
        <v>0</v>
      </c>
      <c r="Z4482" s="115">
        <v>0</v>
      </c>
      <c r="AA4482" s="115">
        <v>0</v>
      </c>
      <c r="AB4482" s="115">
        <v>0</v>
      </c>
      <c r="AC4482" s="115">
        <v>0</v>
      </c>
      <c r="AD4482" s="115">
        <v>0</v>
      </c>
      <c r="AE4482" s="115">
        <v>0</v>
      </c>
      <c r="AF4482" s="115">
        <v>0</v>
      </c>
      <c r="AG4482" s="115">
        <v>0</v>
      </c>
    </row>
    <row r="4483" spans="1:33">
      <c r="A4483" s="115" t="s">
        <v>6202</v>
      </c>
      <c r="B4483" s="115" t="s">
        <v>19</v>
      </c>
      <c r="C4483" s="115">
        <v>0</v>
      </c>
      <c r="D4483" s="115">
        <v>0</v>
      </c>
      <c r="E4483" s="115">
        <v>0</v>
      </c>
      <c r="F4483" s="115">
        <v>0</v>
      </c>
      <c r="G4483" s="115">
        <v>0</v>
      </c>
      <c r="H4483" s="115">
        <v>0</v>
      </c>
      <c r="I4483" s="115">
        <v>0</v>
      </c>
      <c r="J4483" s="115">
        <v>0</v>
      </c>
      <c r="K4483" s="115">
        <v>0</v>
      </c>
      <c r="L4483" s="115">
        <v>0</v>
      </c>
      <c r="M4483" s="115">
        <v>0</v>
      </c>
      <c r="N4483" s="115">
        <v>0</v>
      </c>
      <c r="O4483" s="115">
        <v>0</v>
      </c>
      <c r="P4483" s="115">
        <v>0</v>
      </c>
      <c r="Q4483" s="115">
        <v>0</v>
      </c>
      <c r="R4483" s="115">
        <v>0</v>
      </c>
      <c r="S4483" s="115">
        <v>0</v>
      </c>
      <c r="T4483" s="115">
        <v>0</v>
      </c>
      <c r="U4483" s="115">
        <v>0</v>
      </c>
      <c r="V4483" s="115">
        <v>0</v>
      </c>
      <c r="W4483" s="115">
        <v>0</v>
      </c>
      <c r="X4483" s="115">
        <v>0</v>
      </c>
      <c r="Y4483" s="115">
        <v>0</v>
      </c>
      <c r="Z4483" s="115">
        <v>0</v>
      </c>
      <c r="AA4483" s="115">
        <v>0</v>
      </c>
      <c r="AB4483" s="115">
        <v>0</v>
      </c>
      <c r="AC4483" s="115">
        <v>0</v>
      </c>
      <c r="AD4483" s="115">
        <v>0</v>
      </c>
      <c r="AE4483" s="115">
        <v>0</v>
      </c>
      <c r="AF4483" s="115">
        <v>0</v>
      </c>
      <c r="AG4483" s="115">
        <v>0</v>
      </c>
    </row>
    <row r="4484" spans="1:33">
      <c r="A4484" s="115" t="s">
        <v>6203</v>
      </c>
      <c r="B4484" s="115" t="s">
        <v>19</v>
      </c>
      <c r="C4484" s="115">
        <v>0</v>
      </c>
      <c r="D4484" s="115">
        <v>0</v>
      </c>
      <c r="E4484" s="115">
        <v>0</v>
      </c>
      <c r="F4484" s="115">
        <v>0</v>
      </c>
      <c r="G4484" s="115">
        <v>0</v>
      </c>
      <c r="H4484" s="115">
        <v>0</v>
      </c>
      <c r="I4484" s="115">
        <v>0</v>
      </c>
      <c r="J4484" s="115">
        <v>0</v>
      </c>
      <c r="K4484" s="115">
        <v>0</v>
      </c>
      <c r="L4484" s="115">
        <v>0</v>
      </c>
      <c r="M4484" s="115">
        <v>0</v>
      </c>
      <c r="N4484" s="115">
        <v>0</v>
      </c>
      <c r="O4484" s="115">
        <v>0</v>
      </c>
      <c r="P4484" s="115">
        <v>0</v>
      </c>
      <c r="Q4484" s="115">
        <v>0</v>
      </c>
      <c r="R4484" s="115">
        <v>0</v>
      </c>
      <c r="S4484" s="115">
        <v>0</v>
      </c>
      <c r="T4484" s="115">
        <v>0</v>
      </c>
      <c r="U4484" s="115">
        <v>0</v>
      </c>
      <c r="V4484" s="115">
        <v>0</v>
      </c>
      <c r="W4484" s="115">
        <v>0</v>
      </c>
      <c r="X4484" s="115">
        <v>0</v>
      </c>
      <c r="Y4484" s="115">
        <v>0</v>
      </c>
      <c r="Z4484" s="115">
        <v>0</v>
      </c>
      <c r="AA4484" s="115">
        <v>0</v>
      </c>
      <c r="AB4484" s="115">
        <v>0</v>
      </c>
      <c r="AC4484" s="115">
        <v>0</v>
      </c>
      <c r="AD4484" s="115">
        <v>0</v>
      </c>
      <c r="AE4484" s="115">
        <v>0</v>
      </c>
      <c r="AF4484" s="115">
        <v>0</v>
      </c>
      <c r="AG4484" s="115">
        <v>0</v>
      </c>
    </row>
    <row r="4485" spans="1:33">
      <c r="A4485" s="115" t="s">
        <v>6204</v>
      </c>
      <c r="B4485" s="115" t="s">
        <v>19</v>
      </c>
      <c r="C4485" s="115">
        <v>0</v>
      </c>
      <c r="D4485" s="115">
        <v>0</v>
      </c>
      <c r="E4485" s="115">
        <v>0</v>
      </c>
      <c r="F4485" s="115">
        <v>0</v>
      </c>
      <c r="G4485" s="115">
        <v>0</v>
      </c>
      <c r="H4485" s="115">
        <v>0</v>
      </c>
      <c r="I4485" s="115">
        <v>0</v>
      </c>
      <c r="J4485" s="115">
        <v>0</v>
      </c>
      <c r="K4485" s="115">
        <v>0</v>
      </c>
      <c r="L4485" s="115">
        <v>0</v>
      </c>
      <c r="M4485" s="115">
        <v>0</v>
      </c>
      <c r="N4485" s="115">
        <v>0</v>
      </c>
      <c r="O4485" s="115">
        <v>0</v>
      </c>
      <c r="P4485" s="115">
        <v>0</v>
      </c>
      <c r="Q4485" s="115">
        <v>0</v>
      </c>
      <c r="R4485" s="115">
        <v>0</v>
      </c>
      <c r="S4485" s="115">
        <v>0</v>
      </c>
      <c r="T4485" s="115">
        <v>0</v>
      </c>
      <c r="U4485" s="115">
        <v>0</v>
      </c>
      <c r="V4485" s="115">
        <v>0</v>
      </c>
      <c r="W4485" s="115">
        <v>0</v>
      </c>
      <c r="X4485" s="115">
        <v>0</v>
      </c>
      <c r="Y4485" s="115">
        <v>0</v>
      </c>
      <c r="Z4485" s="115">
        <v>0</v>
      </c>
      <c r="AA4485" s="115">
        <v>0</v>
      </c>
      <c r="AB4485" s="115">
        <v>0</v>
      </c>
      <c r="AC4485" s="115">
        <v>0</v>
      </c>
      <c r="AD4485" s="115">
        <v>0</v>
      </c>
      <c r="AE4485" s="115">
        <v>0</v>
      </c>
      <c r="AF4485" s="115">
        <v>0</v>
      </c>
      <c r="AG4485" s="115">
        <v>0</v>
      </c>
    </row>
    <row r="4486" spans="1:33">
      <c r="A4486" s="115" t="s">
        <v>6205</v>
      </c>
      <c r="B4486" s="115" t="s">
        <v>19</v>
      </c>
      <c r="C4486" s="115">
        <v>0</v>
      </c>
      <c r="D4486" s="115">
        <v>0</v>
      </c>
      <c r="E4486" s="115">
        <v>0</v>
      </c>
      <c r="F4486" s="115">
        <v>0</v>
      </c>
      <c r="G4486" s="115">
        <v>0</v>
      </c>
      <c r="H4486" s="115">
        <v>0</v>
      </c>
      <c r="I4486" s="115">
        <v>0</v>
      </c>
      <c r="J4486" s="115">
        <v>0</v>
      </c>
      <c r="K4486" s="115">
        <v>0</v>
      </c>
      <c r="L4486" s="115">
        <v>0</v>
      </c>
      <c r="M4486" s="115">
        <v>0</v>
      </c>
      <c r="N4486" s="115">
        <v>0</v>
      </c>
      <c r="O4486" s="115">
        <v>0</v>
      </c>
      <c r="P4486" s="115">
        <v>0</v>
      </c>
      <c r="Q4486" s="115">
        <v>0</v>
      </c>
      <c r="R4486" s="115">
        <v>0</v>
      </c>
      <c r="S4486" s="115">
        <v>0</v>
      </c>
      <c r="T4486" s="115">
        <v>0</v>
      </c>
      <c r="U4486" s="115">
        <v>0</v>
      </c>
      <c r="V4486" s="115">
        <v>0</v>
      </c>
      <c r="W4486" s="115">
        <v>0</v>
      </c>
      <c r="X4486" s="115">
        <v>0</v>
      </c>
      <c r="Y4486" s="115">
        <v>0</v>
      </c>
      <c r="Z4486" s="115">
        <v>0</v>
      </c>
      <c r="AA4486" s="115">
        <v>0</v>
      </c>
      <c r="AB4486" s="115">
        <v>0</v>
      </c>
      <c r="AC4486" s="115">
        <v>0</v>
      </c>
      <c r="AD4486" s="115">
        <v>0</v>
      </c>
      <c r="AE4486" s="115">
        <v>0</v>
      </c>
      <c r="AF4486" s="115">
        <v>0</v>
      </c>
      <c r="AG4486" s="115">
        <v>0</v>
      </c>
    </row>
    <row r="4487" spans="1:33">
      <c r="A4487" s="115" t="s">
        <v>6206</v>
      </c>
      <c r="B4487" s="115" t="s">
        <v>19</v>
      </c>
      <c r="C4487" s="115">
        <v>0</v>
      </c>
      <c r="D4487" s="115">
        <v>0</v>
      </c>
      <c r="E4487" s="115">
        <v>0</v>
      </c>
      <c r="F4487" s="115">
        <v>0</v>
      </c>
      <c r="G4487" s="115">
        <v>0</v>
      </c>
      <c r="H4487" s="115">
        <v>0</v>
      </c>
      <c r="I4487" s="115">
        <v>0</v>
      </c>
      <c r="J4487" s="115">
        <v>0</v>
      </c>
      <c r="K4487" s="115">
        <v>0</v>
      </c>
      <c r="L4487" s="115">
        <v>0</v>
      </c>
      <c r="M4487" s="115">
        <v>0</v>
      </c>
      <c r="N4487" s="115">
        <v>0</v>
      </c>
      <c r="O4487" s="115">
        <v>0</v>
      </c>
      <c r="P4487" s="115">
        <v>0</v>
      </c>
      <c r="Q4487" s="115">
        <v>0</v>
      </c>
      <c r="R4487" s="115">
        <v>0</v>
      </c>
      <c r="S4487" s="115">
        <v>0</v>
      </c>
      <c r="T4487" s="115">
        <v>0</v>
      </c>
      <c r="U4487" s="115">
        <v>0</v>
      </c>
      <c r="V4487" s="115">
        <v>0</v>
      </c>
      <c r="W4487" s="115">
        <v>0</v>
      </c>
      <c r="X4487" s="115">
        <v>0</v>
      </c>
      <c r="Y4487" s="115">
        <v>0</v>
      </c>
      <c r="Z4487" s="115">
        <v>0</v>
      </c>
      <c r="AA4487" s="115">
        <v>0</v>
      </c>
      <c r="AB4487" s="115">
        <v>0</v>
      </c>
      <c r="AC4487" s="115">
        <v>0</v>
      </c>
      <c r="AD4487" s="115">
        <v>0</v>
      </c>
      <c r="AE4487" s="115">
        <v>0</v>
      </c>
      <c r="AF4487" s="115">
        <v>0</v>
      </c>
      <c r="AG4487" s="115">
        <v>0</v>
      </c>
    </row>
    <row r="4488" spans="1:33">
      <c r="A4488" s="115" t="s">
        <v>6207</v>
      </c>
      <c r="B4488" s="115" t="s">
        <v>19</v>
      </c>
      <c r="C4488" s="115">
        <v>0</v>
      </c>
      <c r="D4488" s="115">
        <v>0</v>
      </c>
      <c r="E4488" s="115">
        <v>0</v>
      </c>
      <c r="F4488" s="115">
        <v>0</v>
      </c>
      <c r="G4488" s="115">
        <v>0</v>
      </c>
      <c r="H4488" s="115">
        <v>0</v>
      </c>
      <c r="I4488" s="115">
        <v>0</v>
      </c>
      <c r="J4488" s="115">
        <v>0</v>
      </c>
      <c r="K4488" s="115">
        <v>0</v>
      </c>
      <c r="L4488" s="115">
        <v>0</v>
      </c>
      <c r="M4488" s="115">
        <v>0</v>
      </c>
      <c r="N4488" s="115">
        <v>0</v>
      </c>
      <c r="O4488" s="115">
        <v>0</v>
      </c>
      <c r="P4488" s="115">
        <v>0</v>
      </c>
      <c r="Q4488" s="115">
        <v>0</v>
      </c>
      <c r="R4488" s="115">
        <v>0</v>
      </c>
      <c r="S4488" s="115">
        <v>0</v>
      </c>
      <c r="T4488" s="115">
        <v>0</v>
      </c>
      <c r="U4488" s="115">
        <v>0</v>
      </c>
      <c r="V4488" s="115">
        <v>0</v>
      </c>
      <c r="W4488" s="115">
        <v>0</v>
      </c>
      <c r="X4488" s="115">
        <v>0</v>
      </c>
      <c r="Y4488" s="115">
        <v>0</v>
      </c>
      <c r="Z4488" s="115">
        <v>0</v>
      </c>
      <c r="AA4488" s="115">
        <v>0</v>
      </c>
      <c r="AB4488" s="115">
        <v>0</v>
      </c>
      <c r="AC4488" s="115">
        <v>0</v>
      </c>
      <c r="AD4488" s="115">
        <v>0</v>
      </c>
      <c r="AE4488" s="115">
        <v>0</v>
      </c>
      <c r="AF4488" s="115">
        <v>0</v>
      </c>
      <c r="AG4488" s="115">
        <v>0</v>
      </c>
    </row>
    <row r="4489" spans="1:33">
      <c r="A4489" s="115" t="s">
        <v>6208</v>
      </c>
      <c r="B4489" s="115" t="s">
        <v>19</v>
      </c>
      <c r="C4489" s="115">
        <v>0</v>
      </c>
      <c r="D4489" s="115">
        <v>0</v>
      </c>
      <c r="E4489" s="115">
        <v>0</v>
      </c>
      <c r="F4489" s="115">
        <v>0</v>
      </c>
      <c r="G4489" s="115">
        <v>0</v>
      </c>
      <c r="H4489" s="115">
        <v>0</v>
      </c>
      <c r="I4489" s="115">
        <v>0</v>
      </c>
      <c r="J4489" s="115">
        <v>0</v>
      </c>
      <c r="K4489" s="115">
        <v>0</v>
      </c>
      <c r="L4489" s="115">
        <v>0</v>
      </c>
      <c r="M4489" s="115">
        <v>0</v>
      </c>
      <c r="N4489" s="115">
        <v>0</v>
      </c>
      <c r="O4489" s="115">
        <v>0</v>
      </c>
      <c r="P4489" s="115">
        <v>0</v>
      </c>
      <c r="Q4489" s="115">
        <v>0</v>
      </c>
      <c r="R4489" s="115">
        <v>0</v>
      </c>
      <c r="S4489" s="115">
        <v>0</v>
      </c>
      <c r="T4489" s="115">
        <v>0</v>
      </c>
      <c r="U4489" s="115">
        <v>0</v>
      </c>
      <c r="V4489" s="115">
        <v>0</v>
      </c>
      <c r="W4489" s="115">
        <v>0</v>
      </c>
      <c r="X4489" s="115">
        <v>0</v>
      </c>
      <c r="Y4489" s="115">
        <v>0</v>
      </c>
      <c r="Z4489" s="115">
        <v>0</v>
      </c>
      <c r="AA4489" s="115">
        <v>0</v>
      </c>
      <c r="AB4489" s="115">
        <v>0</v>
      </c>
      <c r="AC4489" s="115">
        <v>0</v>
      </c>
      <c r="AD4489" s="115">
        <v>0</v>
      </c>
      <c r="AE4489" s="115">
        <v>0</v>
      </c>
      <c r="AF4489" s="115">
        <v>0</v>
      </c>
      <c r="AG4489" s="115">
        <v>0</v>
      </c>
    </row>
    <row r="4490" spans="1:33">
      <c r="A4490" s="115" t="s">
        <v>6209</v>
      </c>
      <c r="B4490" s="115" t="s">
        <v>19</v>
      </c>
      <c r="C4490" s="2">
        <v>593296000000</v>
      </c>
      <c r="D4490" s="2">
        <v>664268000000</v>
      </c>
      <c r="E4490" s="2">
        <v>512042000000</v>
      </c>
      <c r="F4490" s="2">
        <v>642396000000</v>
      </c>
      <c r="G4490" s="2">
        <v>611241000000</v>
      </c>
      <c r="H4490" s="2">
        <v>605019000000</v>
      </c>
      <c r="I4490" s="2">
        <v>596210000000</v>
      </c>
      <c r="J4490" s="2">
        <v>599969000000</v>
      </c>
      <c r="K4490" s="2">
        <v>605031000000</v>
      </c>
      <c r="L4490" s="2">
        <v>609932000000</v>
      </c>
      <c r="M4490" s="2">
        <v>614005000000</v>
      </c>
      <c r="N4490" s="2">
        <v>619817000000</v>
      </c>
      <c r="O4490" s="2">
        <v>621755000000</v>
      </c>
      <c r="P4490" s="2">
        <v>625374000000</v>
      </c>
      <c r="Q4490" s="2">
        <v>631028000000</v>
      </c>
      <c r="R4490" s="2">
        <v>639683000000</v>
      </c>
      <c r="S4490" s="2">
        <v>646370000000</v>
      </c>
      <c r="T4490" s="2">
        <v>648128000000</v>
      </c>
      <c r="U4490" s="2">
        <v>648118000000</v>
      </c>
      <c r="V4490" s="2">
        <v>651483000000</v>
      </c>
      <c r="W4490" s="2">
        <v>645047000000</v>
      </c>
      <c r="X4490" s="2">
        <v>645296000000</v>
      </c>
      <c r="Y4490" s="2">
        <v>647323000000</v>
      </c>
      <c r="Z4490" s="2">
        <v>653811000000</v>
      </c>
      <c r="AA4490" s="2">
        <v>656449000000</v>
      </c>
      <c r="AB4490" s="2">
        <v>660864000000</v>
      </c>
      <c r="AC4490" s="2">
        <v>660387000000</v>
      </c>
      <c r="AD4490" s="2">
        <v>660125000000</v>
      </c>
      <c r="AE4490" s="2">
        <v>659296000000</v>
      </c>
      <c r="AF4490" s="2">
        <v>659902000000</v>
      </c>
      <c r="AG4490" s="2">
        <v>664742000000</v>
      </c>
    </row>
    <row r="4491" spans="1:33">
      <c r="A4491" s="115" t="s">
        <v>6210</v>
      </c>
      <c r="B4491" s="115" t="s">
        <v>19</v>
      </c>
      <c r="C4491" s="2">
        <v>140843000</v>
      </c>
      <c r="D4491" s="2">
        <v>157691000</v>
      </c>
      <c r="E4491" s="2">
        <v>121554000</v>
      </c>
      <c r="F4491" s="2">
        <v>152499000</v>
      </c>
      <c r="G4491" s="2">
        <v>145103000</v>
      </c>
      <c r="H4491" s="2">
        <v>143626000</v>
      </c>
      <c r="I4491" s="2">
        <v>141534000</v>
      </c>
      <c r="J4491" s="2">
        <v>142427000</v>
      </c>
      <c r="K4491" s="2">
        <v>143628000</v>
      </c>
      <c r="L4491" s="2">
        <v>144792000</v>
      </c>
      <c r="M4491" s="2">
        <v>145759000</v>
      </c>
      <c r="N4491" s="2">
        <v>147139000</v>
      </c>
      <c r="O4491" s="2">
        <v>147599000</v>
      </c>
      <c r="P4491" s="2">
        <v>148458000</v>
      </c>
      <c r="Q4491" s="2">
        <v>149800000</v>
      </c>
      <c r="R4491" s="2">
        <v>151854000</v>
      </c>
      <c r="S4491" s="2">
        <v>153442000</v>
      </c>
      <c r="T4491" s="2">
        <v>153859000</v>
      </c>
      <c r="U4491" s="2">
        <v>153857000</v>
      </c>
      <c r="V4491" s="2">
        <v>154656000</v>
      </c>
      <c r="W4491" s="2">
        <v>153128000</v>
      </c>
      <c r="X4491" s="2">
        <v>153187000</v>
      </c>
      <c r="Y4491" s="2">
        <v>153668000</v>
      </c>
      <c r="Z4491" s="2">
        <v>155208000</v>
      </c>
      <c r="AA4491" s="2">
        <v>155834000</v>
      </c>
      <c r="AB4491" s="2">
        <v>156883000</v>
      </c>
      <c r="AC4491" s="2">
        <v>156769000</v>
      </c>
      <c r="AD4491" s="2">
        <v>156707000</v>
      </c>
      <c r="AE4491" s="2">
        <v>156510000</v>
      </c>
      <c r="AF4491" s="2">
        <v>156654000</v>
      </c>
      <c r="AG4491" s="2">
        <v>157803000</v>
      </c>
    </row>
    <row r="4492" spans="1:33">
      <c r="A4492" s="115" t="s">
        <v>6211</v>
      </c>
      <c r="B4492" s="115" t="s">
        <v>19</v>
      </c>
      <c r="C4492" s="2">
        <v>1594420000</v>
      </c>
      <c r="D4492" s="2">
        <v>1785150000</v>
      </c>
      <c r="E4492" s="2">
        <v>1376060000</v>
      </c>
      <c r="F4492" s="2">
        <v>1726370000</v>
      </c>
      <c r="G4492" s="2">
        <v>1642640000</v>
      </c>
      <c r="H4492" s="2">
        <v>1625920000</v>
      </c>
      <c r="I4492" s="2">
        <v>1602250000</v>
      </c>
      <c r="J4492" s="2">
        <v>1612350000</v>
      </c>
      <c r="K4492" s="2">
        <v>1625950000</v>
      </c>
      <c r="L4492" s="2">
        <v>1639130000</v>
      </c>
      <c r="M4492" s="2">
        <v>1650070000</v>
      </c>
      <c r="N4492" s="2">
        <v>1665690000</v>
      </c>
      <c r="O4492" s="2">
        <v>1670900000</v>
      </c>
      <c r="P4492" s="2">
        <v>1680620000</v>
      </c>
      <c r="Q4492" s="2">
        <v>1695820000</v>
      </c>
      <c r="R4492" s="2">
        <v>1719080000</v>
      </c>
      <c r="S4492" s="2">
        <v>1737050000</v>
      </c>
      <c r="T4492" s="2">
        <v>1741770000</v>
      </c>
      <c r="U4492" s="2">
        <v>1741750000</v>
      </c>
      <c r="V4492" s="2">
        <v>1750790000</v>
      </c>
      <c r="W4492" s="2">
        <v>1733490000</v>
      </c>
      <c r="X4492" s="2">
        <v>1734160000</v>
      </c>
      <c r="Y4492" s="2">
        <v>1739610000</v>
      </c>
      <c r="Z4492" s="2">
        <v>1757050000</v>
      </c>
      <c r="AA4492" s="2">
        <v>1764130000</v>
      </c>
      <c r="AB4492" s="2">
        <v>1776000000</v>
      </c>
      <c r="AC4492" s="2">
        <v>1774720000</v>
      </c>
      <c r="AD4492" s="2">
        <v>1774010000</v>
      </c>
      <c r="AE4492" s="2">
        <v>1771780000</v>
      </c>
      <c r="AF4492" s="2">
        <v>1773410000</v>
      </c>
      <c r="AG4492" s="2">
        <v>1786420000</v>
      </c>
    </row>
    <row r="4493" spans="1:33">
      <c r="A4493" s="115" t="s">
        <v>6212</v>
      </c>
      <c r="B4493" s="115" t="s">
        <v>19</v>
      </c>
      <c r="C4493" s="2">
        <v>950673000</v>
      </c>
      <c r="D4493" s="2">
        <v>1064400000</v>
      </c>
      <c r="E4493" s="2">
        <v>820475000</v>
      </c>
      <c r="F4493" s="2">
        <v>1029350000</v>
      </c>
      <c r="G4493" s="2">
        <v>979428000</v>
      </c>
      <c r="H4493" s="2">
        <v>969458000</v>
      </c>
      <c r="I4493" s="2">
        <v>955343000</v>
      </c>
      <c r="J4493" s="2">
        <v>961366000</v>
      </c>
      <c r="K4493" s="2">
        <v>969476000</v>
      </c>
      <c r="L4493" s="2">
        <v>977331000</v>
      </c>
      <c r="M4493" s="2">
        <v>983856000</v>
      </c>
      <c r="N4493" s="2">
        <v>993170000</v>
      </c>
      <c r="O4493" s="2">
        <v>996276000</v>
      </c>
      <c r="P4493" s="2">
        <v>1002070000</v>
      </c>
      <c r="Q4493" s="2">
        <v>1011130000</v>
      </c>
      <c r="R4493" s="2">
        <v>1025000000</v>
      </c>
      <c r="S4493" s="2">
        <v>1035720000</v>
      </c>
      <c r="T4493" s="2">
        <v>1038530000</v>
      </c>
      <c r="U4493" s="2">
        <v>1038520000</v>
      </c>
      <c r="V4493" s="2">
        <v>1043910000</v>
      </c>
      <c r="W4493" s="2">
        <v>1033600000</v>
      </c>
      <c r="X4493" s="2">
        <v>1034000000</v>
      </c>
      <c r="Y4493" s="2">
        <v>1037240000</v>
      </c>
      <c r="Z4493" s="2">
        <v>1047640000</v>
      </c>
      <c r="AA4493" s="2">
        <v>1051870000</v>
      </c>
      <c r="AB4493" s="2">
        <v>1058940000</v>
      </c>
      <c r="AC4493" s="2">
        <v>1058180000</v>
      </c>
      <c r="AD4493" s="2">
        <v>1057760000</v>
      </c>
      <c r="AE4493" s="2">
        <v>1056430000</v>
      </c>
      <c r="AF4493" s="2">
        <v>1057400000</v>
      </c>
      <c r="AG4493" s="2">
        <v>1065160000</v>
      </c>
    </row>
    <row r="4494" spans="1:33">
      <c r="A4494" s="115" t="s">
        <v>6213</v>
      </c>
      <c r="B4494" s="115" t="s">
        <v>19</v>
      </c>
      <c r="C4494" s="2">
        <v>194071000</v>
      </c>
      <c r="D4494" s="2">
        <v>217287000</v>
      </c>
      <c r="E4494" s="2">
        <v>167492000</v>
      </c>
      <c r="F4494" s="2">
        <v>210132000</v>
      </c>
      <c r="G4494" s="2">
        <v>199941000</v>
      </c>
      <c r="H4494" s="2">
        <v>197906000</v>
      </c>
      <c r="I4494" s="2">
        <v>195025000</v>
      </c>
      <c r="J4494" s="2">
        <v>196254000</v>
      </c>
      <c r="K4494" s="2">
        <v>197910000</v>
      </c>
      <c r="L4494" s="2">
        <v>199513000</v>
      </c>
      <c r="M4494" s="2">
        <v>200845000</v>
      </c>
      <c r="N4494" s="2">
        <v>202747000</v>
      </c>
      <c r="O4494" s="2">
        <v>203381000</v>
      </c>
      <c r="P4494" s="2">
        <v>204564000</v>
      </c>
      <c r="Q4494" s="2">
        <v>206414000</v>
      </c>
      <c r="R4494" s="2">
        <v>209245000</v>
      </c>
      <c r="S4494" s="2">
        <v>211432000</v>
      </c>
      <c r="T4494" s="2">
        <v>212007000</v>
      </c>
      <c r="U4494" s="2">
        <v>212004000</v>
      </c>
      <c r="V4494" s="2">
        <v>213105000</v>
      </c>
      <c r="W4494" s="2">
        <v>210999000</v>
      </c>
      <c r="X4494" s="2">
        <v>211081000</v>
      </c>
      <c r="Y4494" s="2">
        <v>211744000</v>
      </c>
      <c r="Z4494" s="2">
        <v>213866000</v>
      </c>
      <c r="AA4494" s="2">
        <v>214729000</v>
      </c>
      <c r="AB4494" s="2">
        <v>216173000</v>
      </c>
      <c r="AC4494" s="2">
        <v>216017000</v>
      </c>
      <c r="AD4494" s="2">
        <v>215932000</v>
      </c>
      <c r="AE4494" s="2">
        <v>215660000</v>
      </c>
      <c r="AF4494" s="2">
        <v>215859000</v>
      </c>
      <c r="AG4494" s="2">
        <v>217442000</v>
      </c>
    </row>
    <row r="4495" spans="1:33">
      <c r="A4495" s="115" t="s">
        <v>6214</v>
      </c>
      <c r="B4495" s="115" t="s">
        <v>19</v>
      </c>
      <c r="C4495" s="2">
        <v>166057000</v>
      </c>
      <c r="D4495" s="2">
        <v>185922000</v>
      </c>
      <c r="E4495" s="2">
        <v>143315000</v>
      </c>
      <c r="F4495" s="2">
        <v>179800000</v>
      </c>
      <c r="G4495" s="2">
        <v>171080000</v>
      </c>
      <c r="H4495" s="2">
        <v>169338000</v>
      </c>
      <c r="I4495" s="2">
        <v>166873000</v>
      </c>
      <c r="J4495" s="2">
        <v>167925000</v>
      </c>
      <c r="K4495" s="2">
        <v>169342000</v>
      </c>
      <c r="L4495" s="2">
        <v>170714000</v>
      </c>
      <c r="M4495" s="2">
        <v>171853000</v>
      </c>
      <c r="N4495" s="2">
        <v>173480000</v>
      </c>
      <c r="O4495" s="2">
        <v>174023000</v>
      </c>
      <c r="P4495" s="2">
        <v>175036000</v>
      </c>
      <c r="Q4495" s="2">
        <v>176618000</v>
      </c>
      <c r="R4495" s="2">
        <v>179040000</v>
      </c>
      <c r="S4495" s="2">
        <v>180912000</v>
      </c>
      <c r="T4495" s="2">
        <v>181404000</v>
      </c>
      <c r="U4495" s="2">
        <v>181401000</v>
      </c>
      <c r="V4495" s="2">
        <v>182343000</v>
      </c>
      <c r="W4495" s="2">
        <v>180542000</v>
      </c>
      <c r="X4495" s="2">
        <v>180611000</v>
      </c>
      <c r="Y4495" s="2">
        <v>181179000</v>
      </c>
      <c r="Z4495" s="2">
        <v>182995000</v>
      </c>
      <c r="AA4495" s="2">
        <v>183733000</v>
      </c>
      <c r="AB4495" s="2">
        <v>184969000</v>
      </c>
      <c r="AC4495" s="2">
        <v>184835000</v>
      </c>
      <c r="AD4495" s="2">
        <v>184762000</v>
      </c>
      <c r="AE4495" s="2">
        <v>184530000</v>
      </c>
      <c r="AF4495" s="2">
        <v>184700000</v>
      </c>
      <c r="AG4495" s="2">
        <v>186054000</v>
      </c>
    </row>
    <row r="4496" spans="1:33">
      <c r="A4496" s="115" t="s">
        <v>6215</v>
      </c>
      <c r="B4496" s="115" t="s">
        <v>19</v>
      </c>
      <c r="C4496" s="2">
        <v>708036000</v>
      </c>
      <c r="D4496" s="2">
        <v>792734000</v>
      </c>
      <c r="E4496" s="2">
        <v>611068000</v>
      </c>
      <c r="F4496" s="2">
        <v>766632000</v>
      </c>
      <c r="G4496" s="2">
        <v>729452000</v>
      </c>
      <c r="H4496" s="2">
        <v>722026000</v>
      </c>
      <c r="I4496" s="2">
        <v>711514000</v>
      </c>
      <c r="J4496" s="2">
        <v>716000000</v>
      </c>
      <c r="K4496" s="2">
        <v>722040000</v>
      </c>
      <c r="L4496" s="2">
        <v>727890000</v>
      </c>
      <c r="M4496" s="2">
        <v>732750000</v>
      </c>
      <c r="N4496" s="2">
        <v>739686000</v>
      </c>
      <c r="O4496" s="2">
        <v>741999000</v>
      </c>
      <c r="P4496" s="2">
        <v>746318000</v>
      </c>
      <c r="Q4496" s="2">
        <v>753065000</v>
      </c>
      <c r="R4496" s="2">
        <v>763393000</v>
      </c>
      <c r="S4496" s="2">
        <v>771374000</v>
      </c>
      <c r="T4496" s="2">
        <v>773472000</v>
      </c>
      <c r="U4496" s="2">
        <v>773460000</v>
      </c>
      <c r="V4496" s="2">
        <v>777476000</v>
      </c>
      <c r="W4496" s="2">
        <v>769795000</v>
      </c>
      <c r="X4496" s="2">
        <v>770092000</v>
      </c>
      <c r="Y4496" s="2">
        <v>772511000</v>
      </c>
      <c r="Z4496" s="2">
        <v>780255000</v>
      </c>
      <c r="AA4496" s="2">
        <v>783402000</v>
      </c>
      <c r="AB4496" s="2">
        <v>788671000</v>
      </c>
      <c r="AC4496" s="2">
        <v>788102000</v>
      </c>
      <c r="AD4496" s="2">
        <v>787790000</v>
      </c>
      <c r="AE4496" s="2">
        <v>786800000</v>
      </c>
      <c r="AF4496" s="2">
        <v>787523000</v>
      </c>
      <c r="AG4496" s="2">
        <v>793299000</v>
      </c>
    </row>
    <row r="4497" spans="1:33">
      <c r="A4497" s="115" t="s">
        <v>6216</v>
      </c>
      <c r="B4497" s="115" t="s">
        <v>19</v>
      </c>
      <c r="C4497" s="2">
        <v>12578300</v>
      </c>
      <c r="D4497" s="2">
        <v>14083000</v>
      </c>
      <c r="E4497" s="2">
        <v>10855700</v>
      </c>
      <c r="F4497" s="2">
        <v>13619300</v>
      </c>
      <c r="G4497" s="2">
        <v>12958800</v>
      </c>
      <c r="H4497" s="2">
        <v>12826900</v>
      </c>
      <c r="I4497" s="2">
        <v>12640100</v>
      </c>
      <c r="J4497" s="2">
        <v>12719800</v>
      </c>
      <c r="K4497" s="2">
        <v>12827100</v>
      </c>
      <c r="L4497" s="2">
        <v>12931000</v>
      </c>
      <c r="M4497" s="2">
        <v>13017400</v>
      </c>
      <c r="N4497" s="2">
        <v>13140600</v>
      </c>
      <c r="O4497" s="2">
        <v>13181700</v>
      </c>
      <c r="P4497" s="2">
        <v>13258400</v>
      </c>
      <c r="Q4497" s="2">
        <v>13378300</v>
      </c>
      <c r="R4497" s="2">
        <v>13561800</v>
      </c>
      <c r="S4497" s="2">
        <v>13703500</v>
      </c>
      <c r="T4497" s="2">
        <v>13740800</v>
      </c>
      <c r="U4497" s="2">
        <v>13740600</v>
      </c>
      <c r="V4497" s="2">
        <v>13812000</v>
      </c>
      <c r="W4497" s="2">
        <v>13675500</v>
      </c>
      <c r="X4497" s="2">
        <v>13680800</v>
      </c>
      <c r="Y4497" s="2">
        <v>13723700</v>
      </c>
      <c r="Z4497" s="2">
        <v>13861300</v>
      </c>
      <c r="AA4497" s="2">
        <v>13917200</v>
      </c>
      <c r="AB4497" s="2">
        <v>14010800</v>
      </c>
      <c r="AC4497" s="2">
        <v>14000700</v>
      </c>
      <c r="AD4497" s="2">
        <v>13995200</v>
      </c>
      <c r="AE4497" s="2">
        <v>13977600</v>
      </c>
      <c r="AF4497" s="2">
        <v>13990400</v>
      </c>
      <c r="AG4497" s="2">
        <v>14093100</v>
      </c>
    </row>
    <row r="4498" spans="1:33">
      <c r="A4498" s="115" t="s">
        <v>6217</v>
      </c>
      <c r="B4498" s="115" t="s">
        <v>19</v>
      </c>
      <c r="C4498" s="2">
        <v>60970600</v>
      </c>
      <c r="D4498" s="2">
        <v>68264200</v>
      </c>
      <c r="E4498" s="2">
        <v>52620500</v>
      </c>
      <c r="F4498" s="2">
        <v>66016500</v>
      </c>
      <c r="G4498" s="2">
        <v>62814900</v>
      </c>
      <c r="H4498" s="2">
        <v>62175400</v>
      </c>
      <c r="I4498" s="2">
        <v>61270200</v>
      </c>
      <c r="J4498" s="2">
        <v>61656500</v>
      </c>
      <c r="K4498" s="2">
        <v>62176600</v>
      </c>
      <c r="L4498" s="2">
        <v>62680300</v>
      </c>
      <c r="M4498" s="2">
        <v>63098800</v>
      </c>
      <c r="N4498" s="2">
        <v>63696200</v>
      </c>
      <c r="O4498" s="2">
        <v>63895300</v>
      </c>
      <c r="P4498" s="2">
        <v>64267200</v>
      </c>
      <c r="Q4498" s="2">
        <v>64848300</v>
      </c>
      <c r="R4498" s="2">
        <v>65737600</v>
      </c>
      <c r="S4498" s="2">
        <v>66424800</v>
      </c>
      <c r="T4498" s="2">
        <v>66605600</v>
      </c>
      <c r="U4498" s="2">
        <v>66604500</v>
      </c>
      <c r="V4498" s="2">
        <v>66950300</v>
      </c>
      <c r="W4498" s="2">
        <v>66288900</v>
      </c>
      <c r="X4498" s="2">
        <v>66314500</v>
      </c>
      <c r="Y4498" s="2">
        <v>66522800</v>
      </c>
      <c r="Z4498" s="2">
        <v>67189600</v>
      </c>
      <c r="AA4498" s="2">
        <v>67460600</v>
      </c>
      <c r="AB4498" s="2">
        <v>67914400</v>
      </c>
      <c r="AC4498" s="2">
        <v>67865400</v>
      </c>
      <c r="AD4498" s="2">
        <v>67838500</v>
      </c>
      <c r="AE4498" s="2">
        <v>67753200</v>
      </c>
      <c r="AF4498" s="2">
        <v>67815500</v>
      </c>
      <c r="AG4498" s="2">
        <v>68312900</v>
      </c>
    </row>
    <row r="4499" spans="1:33">
      <c r="A4499" s="115" t="s">
        <v>6218</v>
      </c>
      <c r="B4499" s="115" t="s">
        <v>19</v>
      </c>
      <c r="C4499" s="2">
        <v>28960100</v>
      </c>
      <c r="D4499" s="2">
        <v>32424400</v>
      </c>
      <c r="E4499" s="2">
        <v>24993900</v>
      </c>
      <c r="F4499" s="2">
        <v>31356800</v>
      </c>
      <c r="G4499" s="2">
        <v>29836100</v>
      </c>
      <c r="H4499" s="2">
        <v>29532300</v>
      </c>
      <c r="I4499" s="2">
        <v>29102400</v>
      </c>
      <c r="J4499" s="2">
        <v>29285800</v>
      </c>
      <c r="K4499" s="2">
        <v>29532900</v>
      </c>
      <c r="L4499" s="2">
        <v>29772200</v>
      </c>
      <c r="M4499" s="2">
        <v>29970900</v>
      </c>
      <c r="N4499" s="2">
        <v>30254700</v>
      </c>
      <c r="O4499" s="2">
        <v>30349300</v>
      </c>
      <c r="P4499" s="2">
        <v>30525900</v>
      </c>
      <c r="Q4499" s="2">
        <v>30801900</v>
      </c>
      <c r="R4499" s="2">
        <v>31224300</v>
      </c>
      <c r="S4499" s="2">
        <v>31550700</v>
      </c>
      <c r="T4499" s="2">
        <v>31636600</v>
      </c>
      <c r="U4499" s="2">
        <v>31636100</v>
      </c>
      <c r="V4499" s="2">
        <v>31800300</v>
      </c>
      <c r="W4499" s="2">
        <v>31486200</v>
      </c>
      <c r="X4499" s="2">
        <v>31498300</v>
      </c>
      <c r="Y4499" s="2">
        <v>31597300</v>
      </c>
      <c r="Z4499" s="2">
        <v>31914000</v>
      </c>
      <c r="AA4499" s="2">
        <v>32042700</v>
      </c>
      <c r="AB4499" s="2">
        <v>32258200</v>
      </c>
      <c r="AC4499" s="2">
        <v>32235000</v>
      </c>
      <c r="AD4499" s="2">
        <v>32222200</v>
      </c>
      <c r="AE4499" s="2">
        <v>32181700</v>
      </c>
      <c r="AF4499" s="2">
        <v>32211300</v>
      </c>
      <c r="AG4499" s="2">
        <v>32447500</v>
      </c>
    </row>
    <row r="4500" spans="1:33">
      <c r="A4500" s="115" t="s">
        <v>6219</v>
      </c>
      <c r="B4500" s="115" t="s">
        <v>19</v>
      </c>
      <c r="C4500" s="2">
        <v>5792020</v>
      </c>
      <c r="D4500" s="2">
        <v>6484890</v>
      </c>
      <c r="E4500" s="2">
        <v>4998780</v>
      </c>
      <c r="F4500" s="2">
        <v>6271360</v>
      </c>
      <c r="G4500" s="2">
        <v>5967210</v>
      </c>
      <c r="H4500" s="2">
        <v>5906470</v>
      </c>
      <c r="I4500" s="2">
        <v>5820470</v>
      </c>
      <c r="J4500" s="2">
        <v>5857170</v>
      </c>
      <c r="K4500" s="2">
        <v>5906580</v>
      </c>
      <c r="L4500" s="2">
        <v>5954430</v>
      </c>
      <c r="M4500" s="2">
        <v>5994190</v>
      </c>
      <c r="N4500" s="2">
        <v>6050930</v>
      </c>
      <c r="O4500" s="2">
        <v>6069850</v>
      </c>
      <c r="P4500" s="2">
        <v>6105180</v>
      </c>
      <c r="Q4500" s="2">
        <v>6160380</v>
      </c>
      <c r="R4500" s="2">
        <v>6244870</v>
      </c>
      <c r="S4500" s="2">
        <v>6310150</v>
      </c>
      <c r="T4500" s="2">
        <v>6327320</v>
      </c>
      <c r="U4500" s="2">
        <v>6327220</v>
      </c>
      <c r="V4500" s="2">
        <v>6360070</v>
      </c>
      <c r="W4500" s="2">
        <v>6297230</v>
      </c>
      <c r="X4500" s="2">
        <v>6299670</v>
      </c>
      <c r="Y4500" s="2">
        <v>6319450</v>
      </c>
      <c r="Z4500" s="2">
        <v>6382800</v>
      </c>
      <c r="AA4500" s="2">
        <v>6408550</v>
      </c>
      <c r="AB4500" s="2">
        <v>6451650</v>
      </c>
      <c r="AC4500" s="2">
        <v>6447000</v>
      </c>
      <c r="AD4500" s="2">
        <v>6444440</v>
      </c>
      <c r="AE4500" s="2">
        <v>6436340</v>
      </c>
      <c r="AF4500" s="2">
        <v>6442260</v>
      </c>
      <c r="AG4500" s="2">
        <v>6489510</v>
      </c>
    </row>
    <row r="4501" spans="1:33">
      <c r="A4501" s="115" t="s">
        <v>6220</v>
      </c>
      <c r="B4501" s="115" t="s">
        <v>19</v>
      </c>
      <c r="C4501" s="115">
        <v>0</v>
      </c>
      <c r="D4501" s="115">
        <v>0</v>
      </c>
      <c r="E4501" s="115">
        <v>0</v>
      </c>
      <c r="F4501" s="115">
        <v>0</v>
      </c>
      <c r="G4501" s="115">
        <v>0</v>
      </c>
      <c r="H4501" s="115">
        <v>0</v>
      </c>
      <c r="I4501" s="115">
        <v>0</v>
      </c>
      <c r="J4501" s="115">
        <v>0</v>
      </c>
      <c r="K4501" s="115">
        <v>0</v>
      </c>
      <c r="L4501" s="115">
        <v>0</v>
      </c>
      <c r="M4501" s="115">
        <v>0</v>
      </c>
      <c r="N4501" s="115">
        <v>0</v>
      </c>
      <c r="O4501" s="115">
        <v>0</v>
      </c>
      <c r="P4501" s="115">
        <v>0</v>
      </c>
      <c r="Q4501" s="115">
        <v>0</v>
      </c>
      <c r="R4501" s="115">
        <v>0</v>
      </c>
      <c r="S4501" s="115">
        <v>0</v>
      </c>
      <c r="T4501" s="115">
        <v>0</v>
      </c>
      <c r="U4501" s="115">
        <v>0</v>
      </c>
      <c r="V4501" s="115">
        <v>0</v>
      </c>
      <c r="W4501" s="115">
        <v>0</v>
      </c>
      <c r="X4501" s="115">
        <v>0</v>
      </c>
      <c r="Y4501" s="115">
        <v>0</v>
      </c>
      <c r="Z4501" s="115">
        <v>0</v>
      </c>
      <c r="AA4501" s="115">
        <v>0</v>
      </c>
      <c r="AB4501" s="115">
        <v>0</v>
      </c>
      <c r="AC4501" s="115">
        <v>0</v>
      </c>
      <c r="AD4501" s="115">
        <v>0</v>
      </c>
      <c r="AE4501" s="115">
        <v>0</v>
      </c>
      <c r="AF4501" s="115">
        <v>0</v>
      </c>
      <c r="AG4501" s="115">
        <v>0</v>
      </c>
    </row>
    <row r="4502" spans="1:33">
      <c r="A4502" s="115" t="s">
        <v>6221</v>
      </c>
      <c r="B4502" s="115" t="s">
        <v>19</v>
      </c>
      <c r="C4502" s="2">
        <v>224572000000</v>
      </c>
      <c r="D4502" s="2">
        <v>267042000000</v>
      </c>
      <c r="E4502" s="2">
        <v>192622000000</v>
      </c>
      <c r="F4502" s="2">
        <v>342440000000</v>
      </c>
      <c r="G4502" s="2">
        <v>323948000000</v>
      </c>
      <c r="H4502" s="2">
        <v>318381000000</v>
      </c>
      <c r="I4502" s="2">
        <v>315374000000</v>
      </c>
      <c r="J4502" s="2">
        <v>314370000000</v>
      </c>
      <c r="K4502" s="2">
        <v>309755000000</v>
      </c>
      <c r="L4502" s="2">
        <v>305271000000</v>
      </c>
      <c r="M4502" s="2">
        <v>296518000000</v>
      </c>
      <c r="N4502" s="2">
        <v>292736000000</v>
      </c>
      <c r="O4502" s="2">
        <v>290006000000</v>
      </c>
      <c r="P4502" s="2">
        <v>288077000000</v>
      </c>
      <c r="Q4502" s="2">
        <v>286060000000</v>
      </c>
      <c r="R4502" s="2">
        <v>286165000000</v>
      </c>
      <c r="S4502" s="2">
        <v>285568000000</v>
      </c>
      <c r="T4502" s="2">
        <v>282041000000</v>
      </c>
      <c r="U4502" s="2">
        <v>280102000000</v>
      </c>
      <c r="V4502" s="2">
        <v>280192000000</v>
      </c>
      <c r="W4502" s="2">
        <v>278945000000</v>
      </c>
      <c r="X4502" s="2">
        <v>278542000000</v>
      </c>
      <c r="Y4502" s="2">
        <v>278740000000</v>
      </c>
      <c r="Z4502" s="2">
        <v>279845000000</v>
      </c>
      <c r="AA4502" s="2">
        <v>278954000000</v>
      </c>
      <c r="AB4502" s="2">
        <v>278731000000</v>
      </c>
      <c r="AC4502" s="2">
        <v>277734000000</v>
      </c>
      <c r="AD4502" s="2">
        <v>276739000000</v>
      </c>
      <c r="AE4502" s="2">
        <v>276144000000</v>
      </c>
      <c r="AF4502" s="2">
        <v>274989000000</v>
      </c>
      <c r="AG4502" s="2">
        <v>274658000000</v>
      </c>
    </row>
    <row r="4503" spans="1:33">
      <c r="A4503" s="115" t="s">
        <v>6222</v>
      </c>
      <c r="B4503" s="115" t="s">
        <v>19</v>
      </c>
      <c r="C4503" s="2">
        <v>53311300</v>
      </c>
      <c r="D4503" s="2">
        <v>63393300</v>
      </c>
      <c r="E4503" s="2">
        <v>45726700</v>
      </c>
      <c r="F4503" s="2">
        <v>81292000</v>
      </c>
      <c r="G4503" s="2">
        <v>76902200</v>
      </c>
      <c r="H4503" s="2">
        <v>75580600</v>
      </c>
      <c r="I4503" s="2">
        <v>74866700</v>
      </c>
      <c r="J4503" s="2">
        <v>74628400</v>
      </c>
      <c r="K4503" s="2">
        <v>73532900</v>
      </c>
      <c r="L4503" s="2">
        <v>72468300</v>
      </c>
      <c r="M4503" s="2">
        <v>70390500</v>
      </c>
      <c r="N4503" s="2">
        <v>69492700</v>
      </c>
      <c r="O4503" s="2">
        <v>68844500</v>
      </c>
      <c r="P4503" s="2">
        <v>68386800</v>
      </c>
      <c r="Q4503" s="2">
        <v>67907900</v>
      </c>
      <c r="R4503" s="2">
        <v>67932700</v>
      </c>
      <c r="S4503" s="2">
        <v>67790900</v>
      </c>
      <c r="T4503" s="2">
        <v>66953800</v>
      </c>
      <c r="U4503" s="2">
        <v>66493400</v>
      </c>
      <c r="V4503" s="2">
        <v>66514700</v>
      </c>
      <c r="W4503" s="2">
        <v>66218700</v>
      </c>
      <c r="X4503" s="2">
        <v>66123100</v>
      </c>
      <c r="Y4503" s="2">
        <v>66170100</v>
      </c>
      <c r="Z4503" s="2">
        <v>66432400</v>
      </c>
      <c r="AA4503" s="2">
        <v>66220800</v>
      </c>
      <c r="AB4503" s="2">
        <v>66168000</v>
      </c>
      <c r="AC4503" s="2">
        <v>65931200</v>
      </c>
      <c r="AD4503" s="2">
        <v>65695000</v>
      </c>
      <c r="AE4503" s="2">
        <v>65553800</v>
      </c>
      <c r="AF4503" s="2">
        <v>65279800</v>
      </c>
      <c r="AG4503" s="2">
        <v>65201100</v>
      </c>
    </row>
    <row r="4504" spans="1:33">
      <c r="A4504" s="115" t="s">
        <v>6223</v>
      </c>
      <c r="B4504" s="115" t="s">
        <v>19</v>
      </c>
      <c r="C4504" s="2">
        <v>603514000</v>
      </c>
      <c r="D4504" s="2">
        <v>717647000</v>
      </c>
      <c r="E4504" s="2">
        <v>517652000</v>
      </c>
      <c r="F4504" s="2">
        <v>920271000</v>
      </c>
      <c r="G4504" s="2">
        <v>870576000</v>
      </c>
      <c r="H4504" s="2">
        <v>855615000</v>
      </c>
      <c r="I4504" s="2">
        <v>847533000</v>
      </c>
      <c r="J4504" s="2">
        <v>844835000</v>
      </c>
      <c r="K4504" s="2">
        <v>832433000</v>
      </c>
      <c r="L4504" s="2">
        <v>820382000</v>
      </c>
      <c r="M4504" s="2">
        <v>796860000</v>
      </c>
      <c r="N4504" s="2">
        <v>786697000</v>
      </c>
      <c r="O4504" s="2">
        <v>779358000</v>
      </c>
      <c r="P4504" s="2">
        <v>774177000</v>
      </c>
      <c r="Q4504" s="2">
        <v>768756000</v>
      </c>
      <c r="R4504" s="2">
        <v>769037000</v>
      </c>
      <c r="S4504" s="2">
        <v>767432000</v>
      </c>
      <c r="T4504" s="2">
        <v>757954000</v>
      </c>
      <c r="U4504" s="2">
        <v>752743000</v>
      </c>
      <c r="V4504" s="2">
        <v>752984000</v>
      </c>
      <c r="W4504" s="2">
        <v>749633000</v>
      </c>
      <c r="X4504" s="2">
        <v>748551000</v>
      </c>
      <c r="Y4504" s="2">
        <v>749083000</v>
      </c>
      <c r="Z4504" s="2">
        <v>752052000</v>
      </c>
      <c r="AA4504" s="2">
        <v>749657000</v>
      </c>
      <c r="AB4504" s="2">
        <v>749059000</v>
      </c>
      <c r="AC4504" s="2">
        <v>746379000</v>
      </c>
      <c r="AD4504" s="2">
        <v>743704000</v>
      </c>
      <c r="AE4504" s="2">
        <v>742106000</v>
      </c>
      <c r="AF4504" s="2">
        <v>739004000</v>
      </c>
      <c r="AG4504" s="2">
        <v>738113000</v>
      </c>
    </row>
    <row r="4505" spans="1:33">
      <c r="A4505" s="115" t="s">
        <v>6224</v>
      </c>
      <c r="B4505" s="115" t="s">
        <v>19</v>
      </c>
      <c r="C4505" s="2">
        <v>359846000</v>
      </c>
      <c r="D4505" s="2">
        <v>427898000</v>
      </c>
      <c r="E4505" s="2">
        <v>308650000</v>
      </c>
      <c r="F4505" s="2">
        <v>548713000</v>
      </c>
      <c r="G4505" s="2">
        <v>519082000</v>
      </c>
      <c r="H4505" s="2">
        <v>510161000</v>
      </c>
      <c r="I4505" s="2">
        <v>505343000</v>
      </c>
      <c r="J4505" s="2">
        <v>503734000</v>
      </c>
      <c r="K4505" s="2">
        <v>496339000</v>
      </c>
      <c r="L4505" s="2">
        <v>489153000</v>
      </c>
      <c r="M4505" s="2">
        <v>475129000</v>
      </c>
      <c r="N4505" s="2">
        <v>469069000</v>
      </c>
      <c r="O4505" s="2">
        <v>464693000</v>
      </c>
      <c r="P4505" s="2">
        <v>461604000</v>
      </c>
      <c r="Q4505" s="2">
        <v>458371000</v>
      </c>
      <c r="R4505" s="2">
        <v>458539000</v>
      </c>
      <c r="S4505" s="2">
        <v>457582000</v>
      </c>
      <c r="T4505" s="2">
        <v>451931000</v>
      </c>
      <c r="U4505" s="2">
        <v>448824000</v>
      </c>
      <c r="V4505" s="2">
        <v>448967000</v>
      </c>
      <c r="W4505" s="2">
        <v>446969000</v>
      </c>
      <c r="X4505" s="2">
        <v>446324000</v>
      </c>
      <c r="Y4505" s="2">
        <v>446642000</v>
      </c>
      <c r="Z4505" s="2">
        <v>448412000</v>
      </c>
      <c r="AA4505" s="2">
        <v>446984000</v>
      </c>
      <c r="AB4505" s="2">
        <v>446627000</v>
      </c>
      <c r="AC4505" s="2">
        <v>445029000</v>
      </c>
      <c r="AD4505" s="2">
        <v>443435000</v>
      </c>
      <c r="AE4505" s="2">
        <v>442481000</v>
      </c>
      <c r="AF4505" s="2">
        <v>440632000</v>
      </c>
      <c r="AG4505" s="2">
        <v>440101000</v>
      </c>
    </row>
    <row r="4506" spans="1:33">
      <c r="A4506" s="115" t="s">
        <v>6225</v>
      </c>
      <c r="B4506" s="115" t="s">
        <v>19</v>
      </c>
      <c r="C4506" s="2">
        <v>73459200</v>
      </c>
      <c r="D4506" s="2">
        <v>87351500</v>
      </c>
      <c r="E4506" s="2">
        <v>63008200</v>
      </c>
      <c r="F4506" s="2">
        <v>112015000</v>
      </c>
      <c r="G4506" s="2">
        <v>105966000</v>
      </c>
      <c r="H4506" s="2">
        <v>104145000</v>
      </c>
      <c r="I4506" s="2">
        <v>103161000</v>
      </c>
      <c r="J4506" s="2">
        <v>102833000</v>
      </c>
      <c r="K4506" s="2">
        <v>101323000</v>
      </c>
      <c r="L4506" s="2">
        <v>99856200</v>
      </c>
      <c r="M4506" s="2">
        <v>96993200</v>
      </c>
      <c r="N4506" s="2">
        <v>95756100</v>
      </c>
      <c r="O4506" s="2">
        <v>94862900</v>
      </c>
      <c r="P4506" s="2">
        <v>94232200</v>
      </c>
      <c r="Q4506" s="2">
        <v>93572400</v>
      </c>
      <c r="R4506" s="2">
        <v>93606500</v>
      </c>
      <c r="S4506" s="2">
        <v>93411200</v>
      </c>
      <c r="T4506" s="2">
        <v>92257600</v>
      </c>
      <c r="U4506" s="2">
        <v>91623200</v>
      </c>
      <c r="V4506" s="2">
        <v>91652600</v>
      </c>
      <c r="W4506" s="2">
        <v>91244700</v>
      </c>
      <c r="X4506" s="2">
        <v>91113100</v>
      </c>
      <c r="Y4506" s="2">
        <v>91177800</v>
      </c>
      <c r="Z4506" s="2">
        <v>91539200</v>
      </c>
      <c r="AA4506" s="2">
        <v>91247700</v>
      </c>
      <c r="AB4506" s="2">
        <v>91174900</v>
      </c>
      <c r="AC4506" s="2">
        <v>90848600</v>
      </c>
      <c r="AD4506" s="2">
        <v>90523100</v>
      </c>
      <c r="AE4506" s="2">
        <v>90328500</v>
      </c>
      <c r="AF4506" s="2">
        <v>89951000</v>
      </c>
      <c r="AG4506" s="2">
        <v>89842600</v>
      </c>
    </row>
    <row r="4507" spans="1:33">
      <c r="A4507" s="115" t="s">
        <v>6226</v>
      </c>
      <c r="B4507" s="115" t="s">
        <v>19</v>
      </c>
      <c r="C4507" s="2">
        <v>62855400</v>
      </c>
      <c r="D4507" s="2">
        <v>74742300</v>
      </c>
      <c r="E4507" s="2">
        <v>53913000</v>
      </c>
      <c r="F4507" s="2">
        <v>95845400</v>
      </c>
      <c r="G4507" s="2">
        <v>90669700</v>
      </c>
      <c r="H4507" s="2">
        <v>89111500</v>
      </c>
      <c r="I4507" s="2">
        <v>88269800</v>
      </c>
      <c r="J4507" s="2">
        <v>87988900</v>
      </c>
      <c r="K4507" s="2">
        <v>86697200</v>
      </c>
      <c r="L4507" s="2">
        <v>85442000</v>
      </c>
      <c r="M4507" s="2">
        <v>82992300</v>
      </c>
      <c r="N4507" s="2">
        <v>81933800</v>
      </c>
      <c r="O4507" s="2">
        <v>81169500</v>
      </c>
      <c r="P4507" s="2">
        <v>80629800</v>
      </c>
      <c r="Q4507" s="2">
        <v>80065300</v>
      </c>
      <c r="R4507" s="2">
        <v>80094500</v>
      </c>
      <c r="S4507" s="2">
        <v>79927300</v>
      </c>
      <c r="T4507" s="2">
        <v>78940300</v>
      </c>
      <c r="U4507" s="2">
        <v>78397500</v>
      </c>
      <c r="V4507" s="2">
        <v>78422600</v>
      </c>
      <c r="W4507" s="2">
        <v>78073600</v>
      </c>
      <c r="X4507" s="2">
        <v>77960900</v>
      </c>
      <c r="Y4507" s="2">
        <v>78016400</v>
      </c>
      <c r="Z4507" s="2">
        <v>78325600</v>
      </c>
      <c r="AA4507" s="2">
        <v>78076100</v>
      </c>
      <c r="AB4507" s="2">
        <v>78013900</v>
      </c>
      <c r="AC4507" s="2">
        <v>77734700</v>
      </c>
      <c r="AD4507" s="2">
        <v>77456200</v>
      </c>
      <c r="AE4507" s="2">
        <v>77289700</v>
      </c>
      <c r="AF4507" s="2">
        <v>76966600</v>
      </c>
      <c r="AG4507" s="2">
        <v>76873900</v>
      </c>
    </row>
    <row r="4508" spans="1:33">
      <c r="A4508" s="115" t="s">
        <v>6227</v>
      </c>
      <c r="B4508" s="115" t="s">
        <v>19</v>
      </c>
      <c r="C4508" s="2">
        <v>268003000</v>
      </c>
      <c r="D4508" s="2">
        <v>318687000</v>
      </c>
      <c r="E4508" s="2">
        <v>229874000</v>
      </c>
      <c r="F4508" s="2">
        <v>408666000</v>
      </c>
      <c r="G4508" s="2">
        <v>386598000</v>
      </c>
      <c r="H4508" s="2">
        <v>379954000</v>
      </c>
      <c r="I4508" s="2">
        <v>376366000</v>
      </c>
      <c r="J4508" s="2">
        <v>375167000</v>
      </c>
      <c r="K4508" s="2">
        <v>369660000</v>
      </c>
      <c r="L4508" s="2">
        <v>364308000</v>
      </c>
      <c r="M4508" s="2">
        <v>353863000</v>
      </c>
      <c r="N4508" s="2">
        <v>349350000</v>
      </c>
      <c r="O4508" s="2">
        <v>346091000</v>
      </c>
      <c r="P4508" s="2">
        <v>343790000</v>
      </c>
      <c r="Q4508" s="2">
        <v>341383000</v>
      </c>
      <c r="R4508" s="2">
        <v>341507000</v>
      </c>
      <c r="S4508" s="2">
        <v>340795000</v>
      </c>
      <c r="T4508" s="2">
        <v>336586000</v>
      </c>
      <c r="U4508" s="2">
        <v>334272000</v>
      </c>
      <c r="V4508" s="2">
        <v>334379000</v>
      </c>
      <c r="W4508" s="2">
        <v>332891000</v>
      </c>
      <c r="X4508" s="2">
        <v>332410000</v>
      </c>
      <c r="Y4508" s="2">
        <v>332647000</v>
      </c>
      <c r="Z4508" s="2">
        <v>333965000</v>
      </c>
      <c r="AA4508" s="2">
        <v>332902000</v>
      </c>
      <c r="AB4508" s="2">
        <v>332636000</v>
      </c>
      <c r="AC4508" s="2">
        <v>331446000</v>
      </c>
      <c r="AD4508" s="2">
        <v>330258000</v>
      </c>
      <c r="AE4508" s="2">
        <v>329548000</v>
      </c>
      <c r="AF4508" s="2">
        <v>328171000</v>
      </c>
      <c r="AG4508" s="2">
        <v>327775000</v>
      </c>
    </row>
    <row r="4509" spans="1:33">
      <c r="A4509" s="115" t="s">
        <v>6228</v>
      </c>
      <c r="B4509" s="115" t="s">
        <v>19</v>
      </c>
      <c r="C4509" s="2">
        <v>4761110</v>
      </c>
      <c r="D4509" s="2">
        <v>5661510</v>
      </c>
      <c r="E4509" s="2">
        <v>4083750</v>
      </c>
      <c r="F4509" s="2">
        <v>7260000</v>
      </c>
      <c r="G4509" s="2">
        <v>6867960</v>
      </c>
      <c r="H4509" s="2">
        <v>6749930</v>
      </c>
      <c r="I4509" s="2">
        <v>6686180</v>
      </c>
      <c r="J4509" s="2">
        <v>6664890</v>
      </c>
      <c r="K4509" s="2">
        <v>6567060</v>
      </c>
      <c r="L4509" s="2">
        <v>6471980</v>
      </c>
      <c r="M4509" s="2">
        <v>6286420</v>
      </c>
      <c r="N4509" s="2">
        <v>6206240</v>
      </c>
      <c r="O4509" s="2">
        <v>6148340</v>
      </c>
      <c r="P4509" s="2">
        <v>6107470</v>
      </c>
      <c r="Q4509" s="2">
        <v>6064700</v>
      </c>
      <c r="R4509" s="2">
        <v>6066920</v>
      </c>
      <c r="S4509" s="2">
        <v>6054260</v>
      </c>
      <c r="T4509" s="2">
        <v>5979490</v>
      </c>
      <c r="U4509" s="2">
        <v>5938370</v>
      </c>
      <c r="V4509" s="2">
        <v>5940280</v>
      </c>
      <c r="W4509" s="2">
        <v>5913840</v>
      </c>
      <c r="X4509" s="2">
        <v>5905310</v>
      </c>
      <c r="Y4509" s="2">
        <v>5909510</v>
      </c>
      <c r="Z4509" s="2">
        <v>5932930</v>
      </c>
      <c r="AA4509" s="2">
        <v>5914030</v>
      </c>
      <c r="AB4509" s="2">
        <v>5909320</v>
      </c>
      <c r="AC4509" s="2">
        <v>5888170</v>
      </c>
      <c r="AD4509" s="2">
        <v>5867070</v>
      </c>
      <c r="AE4509" s="2">
        <v>5854460</v>
      </c>
      <c r="AF4509" s="2">
        <v>5829990</v>
      </c>
      <c r="AG4509" s="2">
        <v>5822970</v>
      </c>
    </row>
    <row r="4510" spans="1:33">
      <c r="A4510" s="115" t="s">
        <v>6229</v>
      </c>
      <c r="B4510" s="115" t="s">
        <v>19</v>
      </c>
      <c r="C4510" s="2">
        <v>23078400</v>
      </c>
      <c r="D4510" s="2">
        <v>27442900</v>
      </c>
      <c r="E4510" s="2">
        <v>19795000</v>
      </c>
      <c r="F4510" s="2">
        <v>35191200</v>
      </c>
      <c r="G4510" s="2">
        <v>33290900</v>
      </c>
      <c r="H4510" s="2">
        <v>32718800</v>
      </c>
      <c r="I4510" s="2">
        <v>32409700</v>
      </c>
      <c r="J4510" s="2">
        <v>32306600</v>
      </c>
      <c r="K4510" s="2">
        <v>31832300</v>
      </c>
      <c r="L4510" s="2">
        <v>31371500</v>
      </c>
      <c r="M4510" s="2">
        <v>30472000</v>
      </c>
      <c r="N4510" s="2">
        <v>30083300</v>
      </c>
      <c r="O4510" s="2">
        <v>29802700</v>
      </c>
      <c r="P4510" s="2">
        <v>29604600</v>
      </c>
      <c r="Q4510" s="2">
        <v>29397300</v>
      </c>
      <c r="R4510" s="2">
        <v>29408000</v>
      </c>
      <c r="S4510" s="2">
        <v>29346700</v>
      </c>
      <c r="T4510" s="2">
        <v>28984200</v>
      </c>
      <c r="U4510" s="2">
        <v>28784900</v>
      </c>
      <c r="V4510" s="2">
        <v>28794200</v>
      </c>
      <c r="W4510" s="2">
        <v>28666000</v>
      </c>
      <c r="X4510" s="2">
        <v>28624700</v>
      </c>
      <c r="Y4510" s="2">
        <v>28645000</v>
      </c>
      <c r="Z4510" s="2">
        <v>28758500</v>
      </c>
      <c r="AA4510" s="2">
        <v>28667000</v>
      </c>
      <c r="AB4510" s="2">
        <v>28644100</v>
      </c>
      <c r="AC4510" s="2">
        <v>28541600</v>
      </c>
      <c r="AD4510" s="2">
        <v>28439300</v>
      </c>
      <c r="AE4510" s="2">
        <v>28378200</v>
      </c>
      <c r="AF4510" s="2">
        <v>28259600</v>
      </c>
      <c r="AG4510" s="2">
        <v>28225500</v>
      </c>
    </row>
    <row r="4511" spans="1:33">
      <c r="A4511" s="115" t="s">
        <v>6230</v>
      </c>
      <c r="B4511" s="115" t="s">
        <v>19</v>
      </c>
      <c r="C4511" s="2">
        <v>10961900</v>
      </c>
      <c r="D4511" s="2">
        <v>13034900</v>
      </c>
      <c r="E4511" s="2">
        <v>9402330</v>
      </c>
      <c r="F4511" s="2">
        <v>16715300</v>
      </c>
      <c r="G4511" s="2">
        <v>15812600</v>
      </c>
      <c r="H4511" s="2">
        <v>15540900</v>
      </c>
      <c r="I4511" s="2">
        <v>15394100</v>
      </c>
      <c r="J4511" s="2">
        <v>15345100</v>
      </c>
      <c r="K4511" s="2">
        <v>15119900</v>
      </c>
      <c r="L4511" s="2">
        <v>14900900</v>
      </c>
      <c r="M4511" s="2">
        <v>14473700</v>
      </c>
      <c r="N4511" s="2">
        <v>14289100</v>
      </c>
      <c r="O4511" s="2">
        <v>14155800</v>
      </c>
      <c r="P4511" s="2">
        <v>14061700</v>
      </c>
      <c r="Q4511" s="2">
        <v>13963200</v>
      </c>
      <c r="R4511" s="2">
        <v>13968300</v>
      </c>
      <c r="S4511" s="2">
        <v>13939200</v>
      </c>
      <c r="T4511" s="2">
        <v>13767100</v>
      </c>
      <c r="U4511" s="2">
        <v>13672400</v>
      </c>
      <c r="V4511" s="2">
        <v>13676800</v>
      </c>
      <c r="W4511" s="2">
        <v>13615900</v>
      </c>
      <c r="X4511" s="2">
        <v>13596300</v>
      </c>
      <c r="Y4511" s="2">
        <v>13605900</v>
      </c>
      <c r="Z4511" s="2">
        <v>13659800</v>
      </c>
      <c r="AA4511" s="2">
        <v>13616300</v>
      </c>
      <c r="AB4511" s="2">
        <v>13605500</v>
      </c>
      <c r="AC4511" s="2">
        <v>13556800</v>
      </c>
      <c r="AD4511" s="2">
        <v>13508200</v>
      </c>
      <c r="AE4511" s="2">
        <v>13479200</v>
      </c>
      <c r="AF4511" s="2">
        <v>13422800</v>
      </c>
      <c r="AG4511" s="2">
        <v>13406700</v>
      </c>
    </row>
    <row r="4512" spans="1:33">
      <c r="A4512" s="115" t="s">
        <v>6231</v>
      </c>
      <c r="B4512" s="115" t="s">
        <v>19</v>
      </c>
      <c r="C4512" s="2">
        <v>2192380</v>
      </c>
      <c r="D4512" s="2">
        <v>2606990</v>
      </c>
      <c r="E4512" s="2">
        <v>1880470</v>
      </c>
      <c r="F4512" s="2">
        <v>3343060</v>
      </c>
      <c r="G4512" s="2">
        <v>3162530</v>
      </c>
      <c r="H4512" s="2">
        <v>3108180</v>
      </c>
      <c r="I4512" s="2">
        <v>3078820</v>
      </c>
      <c r="J4512" s="2">
        <v>3069020</v>
      </c>
      <c r="K4512" s="2">
        <v>3023970</v>
      </c>
      <c r="L4512" s="2">
        <v>2980190</v>
      </c>
      <c r="M4512" s="2">
        <v>2894740</v>
      </c>
      <c r="N4512" s="2">
        <v>2857820</v>
      </c>
      <c r="O4512" s="2">
        <v>2831160</v>
      </c>
      <c r="P4512" s="2">
        <v>2812340</v>
      </c>
      <c r="Q4512" s="2">
        <v>2792650</v>
      </c>
      <c r="R4512" s="2">
        <v>2793670</v>
      </c>
      <c r="S4512" s="2">
        <v>2787840</v>
      </c>
      <c r="T4512" s="2">
        <v>2753410</v>
      </c>
      <c r="U4512" s="2">
        <v>2734480</v>
      </c>
      <c r="V4512" s="2">
        <v>2735350</v>
      </c>
      <c r="W4512" s="2">
        <v>2723180</v>
      </c>
      <c r="X4512" s="2">
        <v>2719250</v>
      </c>
      <c r="Y4512" s="2">
        <v>2721180</v>
      </c>
      <c r="Z4512" s="2">
        <v>2731970</v>
      </c>
      <c r="AA4512" s="2">
        <v>2723270</v>
      </c>
      <c r="AB4512" s="2">
        <v>2721100</v>
      </c>
      <c r="AC4512" s="2">
        <v>2711360</v>
      </c>
      <c r="AD4512" s="2">
        <v>2701650</v>
      </c>
      <c r="AE4512" s="2">
        <v>2695840</v>
      </c>
      <c r="AF4512" s="2">
        <v>2684570</v>
      </c>
      <c r="AG4512" s="2">
        <v>2681330</v>
      </c>
    </row>
    <row r="4513" spans="1:33">
      <c r="A4513" s="115" t="s">
        <v>6232</v>
      </c>
      <c r="B4513" s="115" t="s">
        <v>19</v>
      </c>
      <c r="C4513" s="115">
        <v>0</v>
      </c>
      <c r="D4513" s="115">
        <v>0</v>
      </c>
      <c r="E4513" s="115">
        <v>0</v>
      </c>
      <c r="F4513" s="115">
        <v>0</v>
      </c>
      <c r="G4513" s="115">
        <v>0</v>
      </c>
      <c r="H4513" s="115">
        <v>0</v>
      </c>
      <c r="I4513" s="115">
        <v>0</v>
      </c>
      <c r="J4513" s="115">
        <v>0</v>
      </c>
      <c r="K4513" s="115">
        <v>0</v>
      </c>
      <c r="L4513" s="115">
        <v>0</v>
      </c>
      <c r="M4513" s="115">
        <v>0</v>
      </c>
      <c r="N4513" s="115">
        <v>0</v>
      </c>
      <c r="O4513" s="115">
        <v>0</v>
      </c>
      <c r="P4513" s="115">
        <v>0</v>
      </c>
      <c r="Q4513" s="115">
        <v>0</v>
      </c>
      <c r="R4513" s="115">
        <v>0</v>
      </c>
      <c r="S4513" s="115">
        <v>0</v>
      </c>
      <c r="T4513" s="115">
        <v>0</v>
      </c>
      <c r="U4513" s="115">
        <v>0</v>
      </c>
      <c r="V4513" s="115">
        <v>0</v>
      </c>
      <c r="W4513" s="115">
        <v>0</v>
      </c>
      <c r="X4513" s="115">
        <v>0</v>
      </c>
      <c r="Y4513" s="115">
        <v>0</v>
      </c>
      <c r="Z4513" s="115">
        <v>0</v>
      </c>
      <c r="AA4513" s="115">
        <v>0</v>
      </c>
      <c r="AB4513" s="115">
        <v>0</v>
      </c>
      <c r="AC4513" s="115">
        <v>0</v>
      </c>
      <c r="AD4513" s="115">
        <v>0</v>
      </c>
      <c r="AE4513" s="115">
        <v>0</v>
      </c>
      <c r="AF4513" s="115">
        <v>0</v>
      </c>
      <c r="AG4513" s="115">
        <v>0</v>
      </c>
    </row>
    <row r="4514" spans="1:33">
      <c r="A4514" s="115" t="s">
        <v>6233</v>
      </c>
      <c r="B4514" s="115" t="s">
        <v>19</v>
      </c>
      <c r="C4514" s="115">
        <v>0</v>
      </c>
      <c r="D4514" s="115">
        <v>0</v>
      </c>
      <c r="E4514" s="115">
        <v>0</v>
      </c>
      <c r="F4514" s="115">
        <v>0</v>
      </c>
      <c r="G4514" s="115">
        <v>0</v>
      </c>
      <c r="H4514" s="115">
        <v>0</v>
      </c>
      <c r="I4514" s="115">
        <v>0</v>
      </c>
      <c r="J4514" s="115">
        <v>0</v>
      </c>
      <c r="K4514" s="115">
        <v>0</v>
      </c>
      <c r="L4514" s="115">
        <v>0</v>
      </c>
      <c r="M4514" s="115">
        <v>0</v>
      </c>
      <c r="N4514" s="115">
        <v>0</v>
      </c>
      <c r="O4514" s="115">
        <v>0</v>
      </c>
      <c r="P4514" s="115">
        <v>0</v>
      </c>
      <c r="Q4514" s="115">
        <v>0</v>
      </c>
      <c r="R4514" s="115">
        <v>0</v>
      </c>
      <c r="S4514" s="115">
        <v>0</v>
      </c>
      <c r="T4514" s="115">
        <v>0</v>
      </c>
      <c r="U4514" s="115">
        <v>0</v>
      </c>
      <c r="V4514" s="115">
        <v>0</v>
      </c>
      <c r="W4514" s="115">
        <v>0</v>
      </c>
      <c r="X4514" s="115">
        <v>0</v>
      </c>
      <c r="Y4514" s="115">
        <v>0</v>
      </c>
      <c r="Z4514" s="115">
        <v>0</v>
      </c>
      <c r="AA4514" s="115">
        <v>0</v>
      </c>
      <c r="AB4514" s="115">
        <v>0</v>
      </c>
      <c r="AC4514" s="115">
        <v>0</v>
      </c>
      <c r="AD4514" s="115">
        <v>0</v>
      </c>
      <c r="AE4514" s="115">
        <v>0</v>
      </c>
      <c r="AF4514" s="115">
        <v>0</v>
      </c>
      <c r="AG4514" s="115">
        <v>0</v>
      </c>
    </row>
    <row r="4515" spans="1:33">
      <c r="A4515" s="115" t="s">
        <v>6234</v>
      </c>
      <c r="B4515" s="115" t="s">
        <v>19</v>
      </c>
      <c r="C4515" s="115">
        <v>0</v>
      </c>
      <c r="D4515" s="115">
        <v>0</v>
      </c>
      <c r="E4515" s="115">
        <v>0</v>
      </c>
      <c r="F4515" s="115">
        <v>0</v>
      </c>
      <c r="G4515" s="115">
        <v>0</v>
      </c>
      <c r="H4515" s="115">
        <v>0</v>
      </c>
      <c r="I4515" s="115">
        <v>0</v>
      </c>
      <c r="J4515" s="115">
        <v>0</v>
      </c>
      <c r="K4515" s="115">
        <v>0</v>
      </c>
      <c r="L4515" s="115">
        <v>0</v>
      </c>
      <c r="M4515" s="115">
        <v>0</v>
      </c>
      <c r="N4515" s="115">
        <v>0</v>
      </c>
      <c r="O4515" s="115">
        <v>0</v>
      </c>
      <c r="P4515" s="115">
        <v>0</v>
      </c>
      <c r="Q4515" s="115">
        <v>0</v>
      </c>
      <c r="R4515" s="115">
        <v>0</v>
      </c>
      <c r="S4515" s="115">
        <v>0</v>
      </c>
      <c r="T4515" s="115">
        <v>0</v>
      </c>
      <c r="U4515" s="115">
        <v>0</v>
      </c>
      <c r="V4515" s="115">
        <v>0</v>
      </c>
      <c r="W4515" s="115">
        <v>0</v>
      </c>
      <c r="X4515" s="115">
        <v>0</v>
      </c>
      <c r="Y4515" s="115">
        <v>0</v>
      </c>
      <c r="Z4515" s="115">
        <v>0</v>
      </c>
      <c r="AA4515" s="115">
        <v>0</v>
      </c>
      <c r="AB4515" s="115">
        <v>0</v>
      </c>
      <c r="AC4515" s="115">
        <v>0</v>
      </c>
      <c r="AD4515" s="115">
        <v>0</v>
      </c>
      <c r="AE4515" s="115">
        <v>0</v>
      </c>
      <c r="AF4515" s="115">
        <v>0</v>
      </c>
      <c r="AG4515" s="115">
        <v>0</v>
      </c>
    </row>
    <row r="4516" spans="1:33">
      <c r="A4516" s="115" t="s">
        <v>6235</v>
      </c>
      <c r="B4516" s="115" t="s">
        <v>19</v>
      </c>
      <c r="C4516" s="115">
        <v>0</v>
      </c>
      <c r="D4516" s="115">
        <v>0</v>
      </c>
      <c r="E4516" s="115">
        <v>0</v>
      </c>
      <c r="F4516" s="115">
        <v>0</v>
      </c>
      <c r="G4516" s="115">
        <v>0</v>
      </c>
      <c r="H4516" s="115">
        <v>0</v>
      </c>
      <c r="I4516" s="115">
        <v>0</v>
      </c>
      <c r="J4516" s="115">
        <v>0</v>
      </c>
      <c r="K4516" s="115">
        <v>0</v>
      </c>
      <c r="L4516" s="115">
        <v>0</v>
      </c>
      <c r="M4516" s="115">
        <v>0</v>
      </c>
      <c r="N4516" s="115">
        <v>0</v>
      </c>
      <c r="O4516" s="115">
        <v>0</v>
      </c>
      <c r="P4516" s="115">
        <v>0</v>
      </c>
      <c r="Q4516" s="115">
        <v>0</v>
      </c>
      <c r="R4516" s="115">
        <v>0</v>
      </c>
      <c r="S4516" s="115">
        <v>0</v>
      </c>
      <c r="T4516" s="115">
        <v>0</v>
      </c>
      <c r="U4516" s="115">
        <v>0</v>
      </c>
      <c r="V4516" s="115">
        <v>0</v>
      </c>
      <c r="W4516" s="115">
        <v>0</v>
      </c>
      <c r="X4516" s="115">
        <v>0</v>
      </c>
      <c r="Y4516" s="115">
        <v>0</v>
      </c>
      <c r="Z4516" s="115">
        <v>0</v>
      </c>
      <c r="AA4516" s="115">
        <v>0</v>
      </c>
      <c r="AB4516" s="115">
        <v>0</v>
      </c>
      <c r="AC4516" s="115">
        <v>0</v>
      </c>
      <c r="AD4516" s="115">
        <v>0</v>
      </c>
      <c r="AE4516" s="115">
        <v>0</v>
      </c>
      <c r="AF4516" s="115">
        <v>0</v>
      </c>
      <c r="AG4516" s="115">
        <v>0</v>
      </c>
    </row>
    <row r="4517" spans="1:33">
      <c r="A4517" s="115" t="s">
        <v>6236</v>
      </c>
      <c r="B4517" s="115" t="s">
        <v>19</v>
      </c>
      <c r="C4517" s="115">
        <v>0</v>
      </c>
      <c r="D4517" s="115">
        <v>0</v>
      </c>
      <c r="E4517" s="115">
        <v>0</v>
      </c>
      <c r="F4517" s="115">
        <v>0</v>
      </c>
      <c r="G4517" s="115">
        <v>0</v>
      </c>
      <c r="H4517" s="115">
        <v>0</v>
      </c>
      <c r="I4517" s="115">
        <v>0</v>
      </c>
      <c r="J4517" s="115">
        <v>0</v>
      </c>
      <c r="K4517" s="115">
        <v>0</v>
      </c>
      <c r="L4517" s="115">
        <v>0</v>
      </c>
      <c r="M4517" s="115">
        <v>0</v>
      </c>
      <c r="N4517" s="115">
        <v>0</v>
      </c>
      <c r="O4517" s="115">
        <v>0</v>
      </c>
      <c r="P4517" s="115">
        <v>0</v>
      </c>
      <c r="Q4517" s="115">
        <v>0</v>
      </c>
      <c r="R4517" s="115">
        <v>0</v>
      </c>
      <c r="S4517" s="115">
        <v>0</v>
      </c>
      <c r="T4517" s="115">
        <v>0</v>
      </c>
      <c r="U4517" s="115">
        <v>0</v>
      </c>
      <c r="V4517" s="115">
        <v>0</v>
      </c>
      <c r="W4517" s="115">
        <v>0</v>
      </c>
      <c r="X4517" s="115">
        <v>0</v>
      </c>
      <c r="Y4517" s="115">
        <v>0</v>
      </c>
      <c r="Z4517" s="115">
        <v>0</v>
      </c>
      <c r="AA4517" s="115">
        <v>0</v>
      </c>
      <c r="AB4517" s="115">
        <v>0</v>
      </c>
      <c r="AC4517" s="115">
        <v>0</v>
      </c>
      <c r="AD4517" s="115">
        <v>0</v>
      </c>
      <c r="AE4517" s="115">
        <v>0</v>
      </c>
      <c r="AF4517" s="115">
        <v>0</v>
      </c>
      <c r="AG4517" s="115">
        <v>0</v>
      </c>
    </row>
    <row r="4518" spans="1:33">
      <c r="A4518" s="115" t="s">
        <v>6237</v>
      </c>
      <c r="B4518" s="115" t="s">
        <v>19</v>
      </c>
      <c r="C4518" s="115">
        <v>0</v>
      </c>
      <c r="D4518" s="115">
        <v>0</v>
      </c>
      <c r="E4518" s="115">
        <v>0</v>
      </c>
      <c r="F4518" s="115">
        <v>0</v>
      </c>
      <c r="G4518" s="115">
        <v>0</v>
      </c>
      <c r="H4518" s="115">
        <v>0</v>
      </c>
      <c r="I4518" s="115">
        <v>0</v>
      </c>
      <c r="J4518" s="115">
        <v>0</v>
      </c>
      <c r="K4518" s="115">
        <v>0</v>
      </c>
      <c r="L4518" s="115">
        <v>0</v>
      </c>
      <c r="M4518" s="115">
        <v>0</v>
      </c>
      <c r="N4518" s="115">
        <v>0</v>
      </c>
      <c r="O4518" s="115">
        <v>0</v>
      </c>
      <c r="P4518" s="115">
        <v>0</v>
      </c>
      <c r="Q4518" s="115">
        <v>0</v>
      </c>
      <c r="R4518" s="115">
        <v>0</v>
      </c>
      <c r="S4518" s="115">
        <v>0</v>
      </c>
      <c r="T4518" s="115">
        <v>0</v>
      </c>
      <c r="U4518" s="115">
        <v>0</v>
      </c>
      <c r="V4518" s="115">
        <v>0</v>
      </c>
      <c r="W4518" s="115">
        <v>0</v>
      </c>
      <c r="X4518" s="115">
        <v>0</v>
      </c>
      <c r="Y4518" s="115">
        <v>0</v>
      </c>
      <c r="Z4518" s="115">
        <v>0</v>
      </c>
      <c r="AA4518" s="115">
        <v>0</v>
      </c>
      <c r="AB4518" s="115">
        <v>0</v>
      </c>
      <c r="AC4518" s="115">
        <v>0</v>
      </c>
      <c r="AD4518" s="115">
        <v>0</v>
      </c>
      <c r="AE4518" s="115">
        <v>0</v>
      </c>
      <c r="AF4518" s="115">
        <v>0</v>
      </c>
      <c r="AG4518" s="115">
        <v>0</v>
      </c>
    </row>
    <row r="4519" spans="1:33">
      <c r="A4519" s="115" t="s">
        <v>6238</v>
      </c>
      <c r="B4519" s="115" t="s">
        <v>19</v>
      </c>
      <c r="C4519" s="115">
        <v>0</v>
      </c>
      <c r="D4519" s="115">
        <v>0</v>
      </c>
      <c r="E4519" s="115">
        <v>0</v>
      </c>
      <c r="F4519" s="115">
        <v>0</v>
      </c>
      <c r="G4519" s="115">
        <v>0</v>
      </c>
      <c r="H4519" s="115">
        <v>0</v>
      </c>
      <c r="I4519" s="115">
        <v>0</v>
      </c>
      <c r="J4519" s="115">
        <v>0</v>
      </c>
      <c r="K4519" s="115">
        <v>0</v>
      </c>
      <c r="L4519" s="115">
        <v>0</v>
      </c>
      <c r="M4519" s="115">
        <v>0</v>
      </c>
      <c r="N4519" s="115">
        <v>0</v>
      </c>
      <c r="O4519" s="115">
        <v>0</v>
      </c>
      <c r="P4519" s="115">
        <v>0</v>
      </c>
      <c r="Q4519" s="115">
        <v>0</v>
      </c>
      <c r="R4519" s="115">
        <v>0</v>
      </c>
      <c r="S4519" s="115">
        <v>0</v>
      </c>
      <c r="T4519" s="115">
        <v>0</v>
      </c>
      <c r="U4519" s="115">
        <v>0</v>
      </c>
      <c r="V4519" s="115">
        <v>0</v>
      </c>
      <c r="W4519" s="115">
        <v>0</v>
      </c>
      <c r="X4519" s="115">
        <v>0</v>
      </c>
      <c r="Y4519" s="115">
        <v>0</v>
      </c>
      <c r="Z4519" s="115">
        <v>0</v>
      </c>
      <c r="AA4519" s="115">
        <v>0</v>
      </c>
      <c r="AB4519" s="115">
        <v>0</v>
      </c>
      <c r="AC4519" s="115">
        <v>0</v>
      </c>
      <c r="AD4519" s="115">
        <v>0</v>
      </c>
      <c r="AE4519" s="115">
        <v>0</v>
      </c>
      <c r="AF4519" s="115">
        <v>0</v>
      </c>
      <c r="AG4519" s="115">
        <v>0</v>
      </c>
    </row>
    <row r="4520" spans="1:33">
      <c r="A4520" s="115" t="s">
        <v>6239</v>
      </c>
      <c r="B4520" s="115" t="s">
        <v>19</v>
      </c>
      <c r="C4520" s="115">
        <v>0</v>
      </c>
      <c r="D4520" s="115">
        <v>0</v>
      </c>
      <c r="E4520" s="115">
        <v>0</v>
      </c>
      <c r="F4520" s="115">
        <v>0</v>
      </c>
      <c r="G4520" s="115">
        <v>0</v>
      </c>
      <c r="H4520" s="115">
        <v>0</v>
      </c>
      <c r="I4520" s="115">
        <v>0</v>
      </c>
      <c r="J4520" s="115">
        <v>0</v>
      </c>
      <c r="K4520" s="115">
        <v>0</v>
      </c>
      <c r="L4520" s="115">
        <v>0</v>
      </c>
      <c r="M4520" s="115">
        <v>0</v>
      </c>
      <c r="N4520" s="115">
        <v>0</v>
      </c>
      <c r="O4520" s="115">
        <v>0</v>
      </c>
      <c r="P4520" s="115">
        <v>0</v>
      </c>
      <c r="Q4520" s="115">
        <v>0</v>
      </c>
      <c r="R4520" s="115">
        <v>0</v>
      </c>
      <c r="S4520" s="115">
        <v>0</v>
      </c>
      <c r="T4520" s="115">
        <v>0</v>
      </c>
      <c r="U4520" s="115">
        <v>0</v>
      </c>
      <c r="V4520" s="115">
        <v>0</v>
      </c>
      <c r="W4520" s="115">
        <v>0</v>
      </c>
      <c r="X4520" s="115">
        <v>0</v>
      </c>
      <c r="Y4520" s="115">
        <v>0</v>
      </c>
      <c r="Z4520" s="115">
        <v>0</v>
      </c>
      <c r="AA4520" s="115">
        <v>0</v>
      </c>
      <c r="AB4520" s="115">
        <v>0</v>
      </c>
      <c r="AC4520" s="115">
        <v>0</v>
      </c>
      <c r="AD4520" s="115">
        <v>0</v>
      </c>
      <c r="AE4520" s="115">
        <v>0</v>
      </c>
      <c r="AF4520" s="115">
        <v>0</v>
      </c>
      <c r="AG4520" s="115">
        <v>0</v>
      </c>
    </row>
    <row r="4521" spans="1:33">
      <c r="A4521" s="115" t="s">
        <v>6240</v>
      </c>
      <c r="B4521" s="115" t="s">
        <v>19</v>
      </c>
      <c r="C4521" s="115">
        <v>0</v>
      </c>
      <c r="D4521" s="115">
        <v>0</v>
      </c>
      <c r="E4521" s="115">
        <v>0</v>
      </c>
      <c r="F4521" s="115">
        <v>0</v>
      </c>
      <c r="G4521" s="115">
        <v>0</v>
      </c>
      <c r="H4521" s="115">
        <v>0</v>
      </c>
      <c r="I4521" s="115">
        <v>0</v>
      </c>
      <c r="J4521" s="115">
        <v>0</v>
      </c>
      <c r="K4521" s="115">
        <v>0</v>
      </c>
      <c r="L4521" s="115">
        <v>0</v>
      </c>
      <c r="M4521" s="115">
        <v>0</v>
      </c>
      <c r="N4521" s="115">
        <v>0</v>
      </c>
      <c r="O4521" s="115">
        <v>0</v>
      </c>
      <c r="P4521" s="115">
        <v>0</v>
      </c>
      <c r="Q4521" s="115">
        <v>0</v>
      </c>
      <c r="R4521" s="115">
        <v>0</v>
      </c>
      <c r="S4521" s="115">
        <v>0</v>
      </c>
      <c r="T4521" s="115">
        <v>0</v>
      </c>
      <c r="U4521" s="115">
        <v>0</v>
      </c>
      <c r="V4521" s="115">
        <v>0</v>
      </c>
      <c r="W4521" s="115">
        <v>0</v>
      </c>
      <c r="X4521" s="115">
        <v>0</v>
      </c>
      <c r="Y4521" s="115">
        <v>0</v>
      </c>
      <c r="Z4521" s="115">
        <v>0</v>
      </c>
      <c r="AA4521" s="115">
        <v>0</v>
      </c>
      <c r="AB4521" s="115">
        <v>0</v>
      </c>
      <c r="AC4521" s="115">
        <v>0</v>
      </c>
      <c r="AD4521" s="115">
        <v>0</v>
      </c>
      <c r="AE4521" s="115">
        <v>0</v>
      </c>
      <c r="AF4521" s="115">
        <v>0</v>
      </c>
      <c r="AG4521" s="115">
        <v>0</v>
      </c>
    </row>
    <row r="4522" spans="1:33">
      <c r="A4522" s="115" t="s">
        <v>6241</v>
      </c>
      <c r="B4522" s="115" t="s">
        <v>19</v>
      </c>
      <c r="C4522" s="115">
        <v>0</v>
      </c>
      <c r="D4522" s="115">
        <v>0</v>
      </c>
      <c r="E4522" s="115">
        <v>0</v>
      </c>
      <c r="F4522" s="115">
        <v>0</v>
      </c>
      <c r="G4522" s="115">
        <v>0</v>
      </c>
      <c r="H4522" s="115">
        <v>0</v>
      </c>
      <c r="I4522" s="115">
        <v>0</v>
      </c>
      <c r="J4522" s="115">
        <v>0</v>
      </c>
      <c r="K4522" s="115">
        <v>0</v>
      </c>
      <c r="L4522" s="115">
        <v>0</v>
      </c>
      <c r="M4522" s="115">
        <v>0</v>
      </c>
      <c r="N4522" s="115">
        <v>0</v>
      </c>
      <c r="O4522" s="115">
        <v>0</v>
      </c>
      <c r="P4522" s="115">
        <v>0</v>
      </c>
      <c r="Q4522" s="115">
        <v>0</v>
      </c>
      <c r="R4522" s="115">
        <v>0</v>
      </c>
      <c r="S4522" s="115">
        <v>0</v>
      </c>
      <c r="T4522" s="115">
        <v>0</v>
      </c>
      <c r="U4522" s="115">
        <v>0</v>
      </c>
      <c r="V4522" s="115">
        <v>0</v>
      </c>
      <c r="W4522" s="115">
        <v>0</v>
      </c>
      <c r="X4522" s="115">
        <v>0</v>
      </c>
      <c r="Y4522" s="115">
        <v>0</v>
      </c>
      <c r="Z4522" s="115">
        <v>0</v>
      </c>
      <c r="AA4522" s="115">
        <v>0</v>
      </c>
      <c r="AB4522" s="115">
        <v>0</v>
      </c>
      <c r="AC4522" s="115">
        <v>0</v>
      </c>
      <c r="AD4522" s="115">
        <v>0</v>
      </c>
      <c r="AE4522" s="115">
        <v>0</v>
      </c>
      <c r="AF4522" s="115">
        <v>0</v>
      </c>
      <c r="AG4522" s="115">
        <v>0</v>
      </c>
    </row>
    <row r="4523" spans="1:33">
      <c r="A4523" s="115" t="s">
        <v>6242</v>
      </c>
      <c r="B4523" s="115" t="s">
        <v>19</v>
      </c>
      <c r="C4523" s="115">
        <v>0</v>
      </c>
      <c r="D4523" s="115">
        <v>0</v>
      </c>
      <c r="E4523" s="115">
        <v>0</v>
      </c>
      <c r="F4523" s="115">
        <v>0</v>
      </c>
      <c r="G4523" s="115">
        <v>0</v>
      </c>
      <c r="H4523" s="115">
        <v>0</v>
      </c>
      <c r="I4523" s="115">
        <v>0</v>
      </c>
      <c r="J4523" s="115">
        <v>0</v>
      </c>
      <c r="K4523" s="115">
        <v>0</v>
      </c>
      <c r="L4523" s="115">
        <v>0</v>
      </c>
      <c r="M4523" s="115">
        <v>0</v>
      </c>
      <c r="N4523" s="115">
        <v>0</v>
      </c>
      <c r="O4523" s="115">
        <v>0</v>
      </c>
      <c r="P4523" s="115">
        <v>0</v>
      </c>
      <c r="Q4523" s="115">
        <v>0</v>
      </c>
      <c r="R4523" s="115">
        <v>0</v>
      </c>
      <c r="S4523" s="115">
        <v>0</v>
      </c>
      <c r="T4523" s="115">
        <v>0</v>
      </c>
      <c r="U4523" s="115">
        <v>0</v>
      </c>
      <c r="V4523" s="115">
        <v>0</v>
      </c>
      <c r="W4523" s="115">
        <v>0</v>
      </c>
      <c r="X4523" s="115">
        <v>0</v>
      </c>
      <c r="Y4523" s="115">
        <v>0</v>
      </c>
      <c r="Z4523" s="115">
        <v>0</v>
      </c>
      <c r="AA4523" s="115">
        <v>0</v>
      </c>
      <c r="AB4523" s="115">
        <v>0</v>
      </c>
      <c r="AC4523" s="115">
        <v>0</v>
      </c>
      <c r="AD4523" s="115">
        <v>0</v>
      </c>
      <c r="AE4523" s="115">
        <v>0</v>
      </c>
      <c r="AF4523" s="115">
        <v>0</v>
      </c>
      <c r="AG4523" s="115">
        <v>0</v>
      </c>
    </row>
    <row r="4524" spans="1:33">
      <c r="A4524" s="115" t="s">
        <v>6243</v>
      </c>
      <c r="B4524" s="115" t="s">
        <v>19</v>
      </c>
      <c r="C4524" s="115">
        <v>0</v>
      </c>
      <c r="D4524" s="115">
        <v>0</v>
      </c>
      <c r="E4524" s="115">
        <v>0</v>
      </c>
      <c r="F4524" s="115">
        <v>0</v>
      </c>
      <c r="G4524" s="115">
        <v>0</v>
      </c>
      <c r="H4524" s="115">
        <v>0</v>
      </c>
      <c r="I4524" s="115">
        <v>0</v>
      </c>
      <c r="J4524" s="115">
        <v>0</v>
      </c>
      <c r="K4524" s="115">
        <v>0</v>
      </c>
      <c r="L4524" s="115">
        <v>0</v>
      </c>
      <c r="M4524" s="115">
        <v>0</v>
      </c>
      <c r="N4524" s="115">
        <v>0</v>
      </c>
      <c r="O4524" s="115">
        <v>0</v>
      </c>
      <c r="P4524" s="115">
        <v>0</v>
      </c>
      <c r="Q4524" s="115">
        <v>0</v>
      </c>
      <c r="R4524" s="115">
        <v>0</v>
      </c>
      <c r="S4524" s="115">
        <v>0</v>
      </c>
      <c r="T4524" s="115">
        <v>0</v>
      </c>
      <c r="U4524" s="115">
        <v>0</v>
      </c>
      <c r="V4524" s="115">
        <v>0</v>
      </c>
      <c r="W4524" s="115">
        <v>0</v>
      </c>
      <c r="X4524" s="115">
        <v>0</v>
      </c>
      <c r="Y4524" s="115">
        <v>0</v>
      </c>
      <c r="Z4524" s="115">
        <v>0</v>
      </c>
      <c r="AA4524" s="115">
        <v>0</v>
      </c>
      <c r="AB4524" s="115">
        <v>0</v>
      </c>
      <c r="AC4524" s="115">
        <v>0</v>
      </c>
      <c r="AD4524" s="115">
        <v>0</v>
      </c>
      <c r="AE4524" s="115">
        <v>0</v>
      </c>
      <c r="AF4524" s="115">
        <v>0</v>
      </c>
      <c r="AG4524" s="115">
        <v>0</v>
      </c>
    </row>
    <row r="4525" spans="1:33">
      <c r="A4525" s="115" t="s">
        <v>6244</v>
      </c>
      <c r="B4525" s="115" t="s">
        <v>19</v>
      </c>
      <c r="C4525" s="115">
        <v>0</v>
      </c>
      <c r="D4525" s="115">
        <v>0</v>
      </c>
      <c r="E4525" s="115">
        <v>0</v>
      </c>
      <c r="F4525" s="115">
        <v>0</v>
      </c>
      <c r="G4525" s="115">
        <v>0</v>
      </c>
      <c r="H4525" s="115">
        <v>0</v>
      </c>
      <c r="I4525" s="115">
        <v>0</v>
      </c>
      <c r="J4525" s="115">
        <v>0</v>
      </c>
      <c r="K4525" s="115">
        <v>0</v>
      </c>
      <c r="L4525" s="115">
        <v>0</v>
      </c>
      <c r="M4525" s="115">
        <v>0</v>
      </c>
      <c r="N4525" s="115">
        <v>0</v>
      </c>
      <c r="O4525" s="115">
        <v>0</v>
      </c>
      <c r="P4525" s="115">
        <v>0</v>
      </c>
      <c r="Q4525" s="115">
        <v>0</v>
      </c>
      <c r="R4525" s="115">
        <v>0</v>
      </c>
      <c r="S4525" s="115">
        <v>0</v>
      </c>
      <c r="T4525" s="115">
        <v>0</v>
      </c>
      <c r="U4525" s="115">
        <v>0</v>
      </c>
      <c r="V4525" s="115">
        <v>0</v>
      </c>
      <c r="W4525" s="115">
        <v>0</v>
      </c>
      <c r="X4525" s="115">
        <v>0</v>
      </c>
      <c r="Y4525" s="115">
        <v>0</v>
      </c>
      <c r="Z4525" s="115">
        <v>0</v>
      </c>
      <c r="AA4525" s="115">
        <v>0</v>
      </c>
      <c r="AB4525" s="115">
        <v>0</v>
      </c>
      <c r="AC4525" s="115">
        <v>0</v>
      </c>
      <c r="AD4525" s="115">
        <v>0</v>
      </c>
      <c r="AE4525" s="115">
        <v>0</v>
      </c>
      <c r="AF4525" s="115">
        <v>0</v>
      </c>
      <c r="AG4525" s="115">
        <v>0</v>
      </c>
    </row>
    <row r="4526" spans="1:33">
      <c r="A4526" s="115" t="s">
        <v>6245</v>
      </c>
      <c r="B4526" s="115" t="s">
        <v>19</v>
      </c>
      <c r="C4526" s="2">
        <v>116048000000</v>
      </c>
      <c r="D4526" s="2">
        <v>107910000000</v>
      </c>
      <c r="E4526" s="2">
        <v>86156400000</v>
      </c>
      <c r="F4526" s="2">
        <v>95548700000</v>
      </c>
      <c r="G4526" s="2">
        <v>95044100000</v>
      </c>
      <c r="H4526" s="2">
        <v>94502700000</v>
      </c>
      <c r="I4526" s="2">
        <v>95162200000</v>
      </c>
      <c r="J4526" s="2">
        <v>94833300000</v>
      </c>
      <c r="K4526" s="2">
        <v>92999900000</v>
      </c>
      <c r="L4526" s="2">
        <v>91272100000</v>
      </c>
      <c r="M4526" s="2">
        <v>88519800000</v>
      </c>
      <c r="N4526" s="2">
        <v>87758300000</v>
      </c>
      <c r="O4526" s="2">
        <v>87247500000</v>
      </c>
      <c r="P4526" s="2">
        <v>86609500000</v>
      </c>
      <c r="Q4526" s="2">
        <v>85962300000</v>
      </c>
      <c r="R4526" s="2">
        <v>85975200000</v>
      </c>
      <c r="S4526" s="2">
        <v>85534500000</v>
      </c>
      <c r="T4526" s="2">
        <v>84114100000</v>
      </c>
      <c r="U4526" s="2">
        <v>83415800000</v>
      </c>
      <c r="V4526" s="2">
        <v>82736000000</v>
      </c>
      <c r="W4526" s="2">
        <v>82104800000</v>
      </c>
      <c r="X4526" s="2">
        <v>81469200000</v>
      </c>
      <c r="Y4526" s="2">
        <v>80642600000</v>
      </c>
      <c r="Z4526" s="2">
        <v>80358000000</v>
      </c>
      <c r="AA4526" s="2">
        <v>79879200000</v>
      </c>
      <c r="AB4526" s="2">
        <v>79490100000</v>
      </c>
      <c r="AC4526" s="2">
        <v>78919100000</v>
      </c>
      <c r="AD4526" s="2">
        <v>78300800000</v>
      </c>
      <c r="AE4526" s="2">
        <v>77530600000</v>
      </c>
      <c r="AF4526" s="2">
        <v>76909900000</v>
      </c>
      <c r="AG4526" s="2">
        <v>76598200000</v>
      </c>
    </row>
    <row r="4527" spans="1:33">
      <c r="A4527" s="115" t="s">
        <v>6246</v>
      </c>
      <c r="B4527" s="115" t="s">
        <v>19</v>
      </c>
      <c r="C4527" s="2">
        <v>27548700</v>
      </c>
      <c r="D4527" s="2">
        <v>25616800</v>
      </c>
      <c r="E4527" s="2">
        <v>20452700</v>
      </c>
      <c r="F4527" s="2">
        <v>22682300</v>
      </c>
      <c r="G4527" s="2">
        <v>22562500</v>
      </c>
      <c r="H4527" s="2">
        <v>22434000</v>
      </c>
      <c r="I4527" s="2">
        <v>22590600</v>
      </c>
      <c r="J4527" s="2">
        <v>22512500</v>
      </c>
      <c r="K4527" s="2">
        <v>22077300</v>
      </c>
      <c r="L4527" s="2">
        <v>21667100</v>
      </c>
      <c r="M4527" s="2">
        <v>21013700</v>
      </c>
      <c r="N4527" s="2">
        <v>20832900</v>
      </c>
      <c r="O4527" s="2">
        <v>20711700</v>
      </c>
      <c r="P4527" s="2">
        <v>20560200</v>
      </c>
      <c r="Q4527" s="2">
        <v>20406600</v>
      </c>
      <c r="R4527" s="2">
        <v>20409700</v>
      </c>
      <c r="S4527" s="2">
        <v>20305000</v>
      </c>
      <c r="T4527" s="2">
        <v>19967900</v>
      </c>
      <c r="U4527" s="2">
        <v>19802100</v>
      </c>
      <c r="V4527" s="2">
        <v>19640700</v>
      </c>
      <c r="W4527" s="2">
        <v>19490900</v>
      </c>
      <c r="X4527" s="2">
        <v>19340000</v>
      </c>
      <c r="Y4527" s="2">
        <v>19143800</v>
      </c>
      <c r="Z4527" s="2">
        <v>19076200</v>
      </c>
      <c r="AA4527" s="2">
        <v>18962500</v>
      </c>
      <c r="AB4527" s="2">
        <v>18870200</v>
      </c>
      <c r="AC4527" s="2">
        <v>18734600</v>
      </c>
      <c r="AD4527" s="2">
        <v>18587800</v>
      </c>
      <c r="AE4527" s="2">
        <v>18405000</v>
      </c>
      <c r="AF4527" s="2">
        <v>18257600</v>
      </c>
      <c r="AG4527" s="2">
        <v>18183700</v>
      </c>
    </row>
    <row r="4528" spans="1:33">
      <c r="A4528" s="115" t="s">
        <v>6247</v>
      </c>
      <c r="B4528" s="115" t="s">
        <v>19</v>
      </c>
      <c r="C4528" s="2">
        <v>311867000</v>
      </c>
      <c r="D4528" s="2">
        <v>289996000</v>
      </c>
      <c r="E4528" s="2">
        <v>231536000</v>
      </c>
      <c r="F4528" s="2">
        <v>256777000</v>
      </c>
      <c r="G4528" s="2">
        <v>255421000</v>
      </c>
      <c r="H4528" s="2">
        <v>253966000</v>
      </c>
      <c r="I4528" s="2">
        <v>255738000</v>
      </c>
      <c r="J4528" s="2">
        <v>254854000</v>
      </c>
      <c r="K4528" s="2">
        <v>249927000</v>
      </c>
      <c r="L4528" s="2">
        <v>245284000</v>
      </c>
      <c r="M4528" s="2">
        <v>237887000</v>
      </c>
      <c r="N4528" s="2">
        <v>235841000</v>
      </c>
      <c r="O4528" s="2">
        <v>234468000</v>
      </c>
      <c r="P4528" s="2">
        <v>232753000</v>
      </c>
      <c r="Q4528" s="2">
        <v>231014000</v>
      </c>
      <c r="R4528" s="2">
        <v>231049000</v>
      </c>
      <c r="S4528" s="2">
        <v>229864000</v>
      </c>
      <c r="T4528" s="2">
        <v>226047000</v>
      </c>
      <c r="U4528" s="2">
        <v>224171000</v>
      </c>
      <c r="V4528" s="2">
        <v>222344000</v>
      </c>
      <c r="W4528" s="2">
        <v>220648000</v>
      </c>
      <c r="X4528" s="2">
        <v>218940000</v>
      </c>
      <c r="Y4528" s="2">
        <v>216718000</v>
      </c>
      <c r="Z4528" s="2">
        <v>215953000</v>
      </c>
      <c r="AA4528" s="2">
        <v>214667000</v>
      </c>
      <c r="AB4528" s="2">
        <v>213621000</v>
      </c>
      <c r="AC4528" s="2">
        <v>212086000</v>
      </c>
      <c r="AD4528" s="2">
        <v>210425000</v>
      </c>
      <c r="AE4528" s="2">
        <v>208355000</v>
      </c>
      <c r="AF4528" s="2">
        <v>206687000</v>
      </c>
      <c r="AG4528" s="2">
        <v>205849000</v>
      </c>
    </row>
    <row r="4529" spans="1:33">
      <c r="A4529" s="115" t="s">
        <v>6248</v>
      </c>
      <c r="B4529" s="115" t="s">
        <v>19</v>
      </c>
      <c r="C4529" s="2">
        <v>185951000</v>
      </c>
      <c r="D4529" s="2">
        <v>172911000</v>
      </c>
      <c r="E4529" s="2">
        <v>138054000</v>
      </c>
      <c r="F4529" s="2">
        <v>153103000</v>
      </c>
      <c r="G4529" s="2">
        <v>152295000</v>
      </c>
      <c r="H4529" s="2">
        <v>151427000</v>
      </c>
      <c r="I4529" s="2">
        <v>152484000</v>
      </c>
      <c r="J4529" s="2">
        <v>151957000</v>
      </c>
      <c r="K4529" s="2">
        <v>149019000</v>
      </c>
      <c r="L4529" s="2">
        <v>146251000</v>
      </c>
      <c r="M4529" s="2">
        <v>141841000</v>
      </c>
      <c r="N4529" s="2">
        <v>140620000</v>
      </c>
      <c r="O4529" s="2">
        <v>139802000</v>
      </c>
      <c r="P4529" s="2">
        <v>138780000</v>
      </c>
      <c r="Q4529" s="2">
        <v>137742000</v>
      </c>
      <c r="R4529" s="2">
        <v>137763000</v>
      </c>
      <c r="S4529" s="2">
        <v>137057000</v>
      </c>
      <c r="T4529" s="2">
        <v>134781000</v>
      </c>
      <c r="U4529" s="2">
        <v>133662000</v>
      </c>
      <c r="V4529" s="2">
        <v>132573000</v>
      </c>
      <c r="W4529" s="2">
        <v>131561000</v>
      </c>
      <c r="X4529" s="2">
        <v>130543000</v>
      </c>
      <c r="Y4529" s="2">
        <v>129218000</v>
      </c>
      <c r="Z4529" s="2">
        <v>128762000</v>
      </c>
      <c r="AA4529" s="2">
        <v>127995000</v>
      </c>
      <c r="AB4529" s="2">
        <v>127372000</v>
      </c>
      <c r="AC4529" s="2">
        <v>126457000</v>
      </c>
      <c r="AD4529" s="2">
        <v>125466000</v>
      </c>
      <c r="AE4529" s="2">
        <v>124232000</v>
      </c>
      <c r="AF4529" s="2">
        <v>123237000</v>
      </c>
      <c r="AG4529" s="2">
        <v>122738000</v>
      </c>
    </row>
    <row r="4530" spans="1:33">
      <c r="A4530" s="115" t="s">
        <v>6249</v>
      </c>
      <c r="B4530" s="115" t="s">
        <v>19</v>
      </c>
      <c r="C4530" s="2">
        <v>37960200</v>
      </c>
      <c r="D4530" s="2">
        <v>35298100</v>
      </c>
      <c r="E4530" s="2">
        <v>28182400</v>
      </c>
      <c r="F4530" s="2">
        <v>31254700</v>
      </c>
      <c r="G4530" s="2">
        <v>31089600</v>
      </c>
      <c r="H4530" s="2">
        <v>30912500</v>
      </c>
      <c r="I4530" s="2">
        <v>31128200</v>
      </c>
      <c r="J4530" s="2">
        <v>31020700</v>
      </c>
      <c r="K4530" s="2">
        <v>30420900</v>
      </c>
      <c r="L4530" s="2">
        <v>29855800</v>
      </c>
      <c r="M4530" s="2">
        <v>28955500</v>
      </c>
      <c r="N4530" s="2">
        <v>28706300</v>
      </c>
      <c r="O4530" s="2">
        <v>28539300</v>
      </c>
      <c r="P4530" s="2">
        <v>28330600</v>
      </c>
      <c r="Q4530" s="2">
        <v>28118900</v>
      </c>
      <c r="R4530" s="2">
        <v>28123100</v>
      </c>
      <c r="S4530" s="2">
        <v>27978900</v>
      </c>
      <c r="T4530" s="2">
        <v>27514300</v>
      </c>
      <c r="U4530" s="2">
        <v>27285900</v>
      </c>
      <c r="V4530" s="2">
        <v>27063500</v>
      </c>
      <c r="W4530" s="2">
        <v>26857100</v>
      </c>
      <c r="X4530" s="2">
        <v>26649200</v>
      </c>
      <c r="Y4530" s="2">
        <v>26378800</v>
      </c>
      <c r="Z4530" s="2">
        <v>26285700</v>
      </c>
      <c r="AA4530" s="2">
        <v>26129000</v>
      </c>
      <c r="AB4530" s="2">
        <v>26001800</v>
      </c>
      <c r="AC4530" s="2">
        <v>25815000</v>
      </c>
      <c r="AD4530" s="2">
        <v>25612700</v>
      </c>
      <c r="AE4530" s="2">
        <v>25360800</v>
      </c>
      <c r="AF4530" s="2">
        <v>25157800</v>
      </c>
      <c r="AG4530" s="2">
        <v>25055800</v>
      </c>
    </row>
    <row r="4531" spans="1:33">
      <c r="A4531" s="115" t="s">
        <v>6250</v>
      </c>
      <c r="B4531" s="115" t="s">
        <v>19</v>
      </c>
      <c r="C4531" s="2">
        <v>32480600</v>
      </c>
      <c r="D4531" s="2">
        <v>30202900</v>
      </c>
      <c r="E4531" s="2">
        <v>24114300</v>
      </c>
      <c r="F4531" s="2">
        <v>26743100</v>
      </c>
      <c r="G4531" s="2">
        <v>26601800</v>
      </c>
      <c r="H4531" s="2">
        <v>26450300</v>
      </c>
      <c r="I4531" s="2">
        <v>26634900</v>
      </c>
      <c r="J4531" s="2">
        <v>26542800</v>
      </c>
      <c r="K4531" s="2">
        <v>26029700</v>
      </c>
      <c r="L4531" s="2">
        <v>25546100</v>
      </c>
      <c r="M4531" s="2">
        <v>24775800</v>
      </c>
      <c r="N4531" s="2">
        <v>24562600</v>
      </c>
      <c r="O4531" s="2">
        <v>24419600</v>
      </c>
      <c r="P4531" s="2">
        <v>24241100</v>
      </c>
      <c r="Q4531" s="2">
        <v>24059900</v>
      </c>
      <c r="R4531" s="2">
        <v>24063500</v>
      </c>
      <c r="S4531" s="2">
        <v>23940200</v>
      </c>
      <c r="T4531" s="2">
        <v>23542600</v>
      </c>
      <c r="U4531" s="2">
        <v>23347200</v>
      </c>
      <c r="V4531" s="2">
        <v>23156900</v>
      </c>
      <c r="W4531" s="2">
        <v>22980300</v>
      </c>
      <c r="X4531" s="2">
        <v>22802400</v>
      </c>
      <c r="Y4531" s="2">
        <v>22571000</v>
      </c>
      <c r="Z4531" s="2">
        <v>22491300</v>
      </c>
      <c r="AA4531" s="2">
        <v>22357300</v>
      </c>
      <c r="AB4531" s="2">
        <v>22248400</v>
      </c>
      <c r="AC4531" s="2">
        <v>22088600</v>
      </c>
      <c r="AD4531" s="2">
        <v>21915600</v>
      </c>
      <c r="AE4531" s="2">
        <v>21700000</v>
      </c>
      <c r="AF4531" s="2">
        <v>21526300</v>
      </c>
      <c r="AG4531" s="2">
        <v>21439000</v>
      </c>
    </row>
    <row r="4532" spans="1:33">
      <c r="A4532" s="115" t="s">
        <v>6251</v>
      </c>
      <c r="B4532" s="115" t="s">
        <v>19</v>
      </c>
      <c r="C4532" s="2">
        <v>138491000</v>
      </c>
      <c r="D4532" s="2">
        <v>128779000</v>
      </c>
      <c r="E4532" s="2">
        <v>102819000</v>
      </c>
      <c r="F4532" s="2">
        <v>114027000</v>
      </c>
      <c r="G4532" s="2">
        <v>113425000</v>
      </c>
      <c r="H4532" s="2">
        <v>112779000</v>
      </c>
      <c r="I4532" s="2">
        <v>113566000</v>
      </c>
      <c r="J4532" s="2">
        <v>113174000</v>
      </c>
      <c r="K4532" s="2">
        <v>110986000</v>
      </c>
      <c r="L4532" s="2">
        <v>108924000</v>
      </c>
      <c r="M4532" s="2">
        <v>105639000</v>
      </c>
      <c r="N4532" s="2">
        <v>104730000</v>
      </c>
      <c r="O4532" s="2">
        <v>104121000</v>
      </c>
      <c r="P4532" s="2">
        <v>103359000</v>
      </c>
      <c r="Q4532" s="2">
        <v>102587000</v>
      </c>
      <c r="R4532" s="2">
        <v>102602000</v>
      </c>
      <c r="S4532" s="2">
        <v>102076000</v>
      </c>
      <c r="T4532" s="2">
        <v>100381000</v>
      </c>
      <c r="U4532" s="2">
        <v>99547900</v>
      </c>
      <c r="V4532" s="2">
        <v>98736700</v>
      </c>
      <c r="W4532" s="2">
        <v>97983400</v>
      </c>
      <c r="X4532" s="2">
        <v>97224900</v>
      </c>
      <c r="Y4532" s="2">
        <v>96238400</v>
      </c>
      <c r="Z4532" s="2">
        <v>95898700</v>
      </c>
      <c r="AA4532" s="2">
        <v>95327300</v>
      </c>
      <c r="AB4532" s="2">
        <v>94863000</v>
      </c>
      <c r="AC4532" s="2">
        <v>94181600</v>
      </c>
      <c r="AD4532" s="2">
        <v>93443700</v>
      </c>
      <c r="AE4532" s="2">
        <v>92524600</v>
      </c>
      <c r="AF4532" s="2">
        <v>91783800</v>
      </c>
      <c r="AG4532" s="2">
        <v>91411900</v>
      </c>
    </row>
    <row r="4533" spans="1:33">
      <c r="A4533" s="115" t="s">
        <v>6252</v>
      </c>
      <c r="B4533" s="115" t="s">
        <v>19</v>
      </c>
      <c r="C4533" s="2">
        <v>2460310</v>
      </c>
      <c r="D4533" s="2">
        <v>2287780</v>
      </c>
      <c r="E4533" s="2">
        <v>1826580</v>
      </c>
      <c r="F4533" s="2">
        <v>2025710</v>
      </c>
      <c r="G4533" s="2">
        <v>2015010</v>
      </c>
      <c r="H4533" s="2">
        <v>2003530</v>
      </c>
      <c r="I4533" s="2">
        <v>2017510</v>
      </c>
      <c r="J4533" s="2">
        <v>2010540</v>
      </c>
      <c r="K4533" s="2">
        <v>1971670</v>
      </c>
      <c r="L4533" s="2">
        <v>1935040</v>
      </c>
      <c r="M4533" s="2">
        <v>1876690</v>
      </c>
      <c r="N4533" s="2">
        <v>1860540</v>
      </c>
      <c r="O4533" s="2">
        <v>1849710</v>
      </c>
      <c r="P4533" s="2">
        <v>1836190</v>
      </c>
      <c r="Q4533" s="2">
        <v>1822470</v>
      </c>
      <c r="R4533" s="2">
        <v>1822740</v>
      </c>
      <c r="S4533" s="2">
        <v>1813400</v>
      </c>
      <c r="T4533" s="2">
        <v>1783280</v>
      </c>
      <c r="U4533" s="2">
        <v>1768480</v>
      </c>
      <c r="V4533" s="2">
        <v>1754070</v>
      </c>
      <c r="W4533" s="2">
        <v>1740690</v>
      </c>
      <c r="X4533" s="2">
        <v>1727210</v>
      </c>
      <c r="Y4533" s="2">
        <v>1709690</v>
      </c>
      <c r="Z4533" s="2">
        <v>1703650</v>
      </c>
      <c r="AA4533" s="2">
        <v>1693500</v>
      </c>
      <c r="AB4533" s="2">
        <v>1685250</v>
      </c>
      <c r="AC4533" s="2">
        <v>1673150</v>
      </c>
      <c r="AD4533" s="2">
        <v>1660040</v>
      </c>
      <c r="AE4533" s="2">
        <v>1643710</v>
      </c>
      <c r="AF4533" s="2">
        <v>1630550</v>
      </c>
      <c r="AG4533" s="2">
        <v>1623940</v>
      </c>
    </row>
    <row r="4534" spans="1:33">
      <c r="A4534" s="115" t="s">
        <v>6253</v>
      </c>
      <c r="B4534" s="115" t="s">
        <v>19</v>
      </c>
      <c r="C4534" s="2">
        <v>11925800</v>
      </c>
      <c r="D4534" s="2">
        <v>11089500</v>
      </c>
      <c r="E4534" s="2">
        <v>8853950</v>
      </c>
      <c r="F4534" s="2">
        <v>9819160</v>
      </c>
      <c r="G4534" s="2">
        <v>9767310</v>
      </c>
      <c r="H4534" s="2">
        <v>9711660</v>
      </c>
      <c r="I4534" s="2">
        <v>9779440</v>
      </c>
      <c r="J4534" s="2">
        <v>9745650</v>
      </c>
      <c r="K4534" s="2">
        <v>9557230</v>
      </c>
      <c r="L4534" s="2">
        <v>9379680</v>
      </c>
      <c r="M4534" s="2">
        <v>9096830</v>
      </c>
      <c r="N4534" s="2">
        <v>9018570</v>
      </c>
      <c r="O4534" s="2">
        <v>8966080</v>
      </c>
      <c r="P4534" s="2">
        <v>8900510</v>
      </c>
      <c r="Q4534" s="2">
        <v>8834000</v>
      </c>
      <c r="R4534" s="2">
        <v>8835320</v>
      </c>
      <c r="S4534" s="2">
        <v>8790040</v>
      </c>
      <c r="T4534" s="2">
        <v>8644070</v>
      </c>
      <c r="U4534" s="2">
        <v>8572310</v>
      </c>
      <c r="V4534" s="2">
        <v>8502450</v>
      </c>
      <c r="W4534" s="2">
        <v>8437580</v>
      </c>
      <c r="X4534" s="2">
        <v>8372270</v>
      </c>
      <c r="Y4534" s="2">
        <v>8287320</v>
      </c>
      <c r="Z4534" s="2">
        <v>8258070</v>
      </c>
      <c r="AA4534" s="2">
        <v>8208870</v>
      </c>
      <c r="AB4534" s="2">
        <v>8168880</v>
      </c>
      <c r="AC4534" s="2">
        <v>8110200</v>
      </c>
      <c r="AD4534" s="2">
        <v>8046660</v>
      </c>
      <c r="AE4534" s="2">
        <v>7967520</v>
      </c>
      <c r="AF4534" s="2">
        <v>7903720</v>
      </c>
      <c r="AG4534" s="2">
        <v>7871700</v>
      </c>
    </row>
    <row r="4535" spans="1:33">
      <c r="A4535" s="115" t="s">
        <v>6254</v>
      </c>
      <c r="B4535" s="115" t="s">
        <v>19</v>
      </c>
      <c r="C4535" s="2">
        <v>5664570</v>
      </c>
      <c r="D4535" s="2">
        <v>5267330</v>
      </c>
      <c r="E4535" s="2">
        <v>4205490</v>
      </c>
      <c r="F4535" s="2">
        <v>4663950</v>
      </c>
      <c r="G4535" s="2">
        <v>4639320</v>
      </c>
      <c r="H4535" s="2">
        <v>4612890</v>
      </c>
      <c r="I4535" s="2">
        <v>4645080</v>
      </c>
      <c r="J4535" s="2">
        <v>4629030</v>
      </c>
      <c r="K4535" s="2">
        <v>4539530</v>
      </c>
      <c r="L4535" s="2">
        <v>4455200</v>
      </c>
      <c r="M4535" s="2">
        <v>4320850</v>
      </c>
      <c r="N4535" s="2">
        <v>4283680</v>
      </c>
      <c r="O4535" s="2">
        <v>4258740</v>
      </c>
      <c r="P4535" s="2">
        <v>4227600</v>
      </c>
      <c r="Q4535" s="2">
        <v>4196010</v>
      </c>
      <c r="R4535" s="2">
        <v>4196640</v>
      </c>
      <c r="S4535" s="2">
        <v>4175130</v>
      </c>
      <c r="T4535" s="2">
        <v>4105800</v>
      </c>
      <c r="U4535" s="2">
        <v>4071710</v>
      </c>
      <c r="V4535" s="2">
        <v>4038530</v>
      </c>
      <c r="W4535" s="2">
        <v>4007720</v>
      </c>
      <c r="X4535" s="2">
        <v>3976700</v>
      </c>
      <c r="Y4535" s="2">
        <v>3936340</v>
      </c>
      <c r="Z4535" s="2">
        <v>3922450</v>
      </c>
      <c r="AA4535" s="2">
        <v>3899080</v>
      </c>
      <c r="AB4535" s="2">
        <v>3880090</v>
      </c>
      <c r="AC4535" s="2">
        <v>3852220</v>
      </c>
      <c r="AD4535" s="2">
        <v>3822040</v>
      </c>
      <c r="AE4535" s="2">
        <v>3784440</v>
      </c>
      <c r="AF4535" s="2">
        <v>3754140</v>
      </c>
      <c r="AG4535" s="2">
        <v>3738930</v>
      </c>
    </row>
    <row r="4536" spans="1:33">
      <c r="A4536" s="115" t="s">
        <v>6255</v>
      </c>
      <c r="B4536" s="115" t="s">
        <v>19</v>
      </c>
      <c r="C4536" s="2">
        <v>1132910</v>
      </c>
      <c r="D4536" s="2">
        <v>1053470</v>
      </c>
      <c r="E4536" s="115">
        <v>841097</v>
      </c>
      <c r="F4536" s="115">
        <v>932789</v>
      </c>
      <c r="G4536" s="115">
        <v>927863</v>
      </c>
      <c r="H4536" s="115">
        <v>922577</v>
      </c>
      <c r="I4536" s="115">
        <v>929016</v>
      </c>
      <c r="J4536" s="115">
        <v>925806</v>
      </c>
      <c r="K4536" s="115">
        <v>907907</v>
      </c>
      <c r="L4536" s="115">
        <v>891040</v>
      </c>
      <c r="M4536" s="115">
        <v>864170</v>
      </c>
      <c r="N4536" s="115">
        <v>856735</v>
      </c>
      <c r="O4536" s="115">
        <v>851749</v>
      </c>
      <c r="P4536" s="115">
        <v>845521</v>
      </c>
      <c r="Q4536" s="115">
        <v>839202</v>
      </c>
      <c r="R4536" s="115">
        <v>839328</v>
      </c>
      <c r="S4536" s="115">
        <v>835026</v>
      </c>
      <c r="T4536" s="115">
        <v>821159</v>
      </c>
      <c r="U4536" s="115">
        <v>814342</v>
      </c>
      <c r="V4536" s="115">
        <v>807706</v>
      </c>
      <c r="W4536" s="115">
        <v>801544</v>
      </c>
      <c r="X4536" s="115">
        <v>795339</v>
      </c>
      <c r="Y4536" s="115">
        <v>787269</v>
      </c>
      <c r="Z4536" s="115">
        <v>784491</v>
      </c>
      <c r="AA4536" s="115">
        <v>779816</v>
      </c>
      <c r="AB4536" s="115">
        <v>776018</v>
      </c>
      <c r="AC4536" s="115">
        <v>770444</v>
      </c>
      <c r="AD4536" s="115">
        <v>764407</v>
      </c>
      <c r="AE4536" s="115">
        <v>756889</v>
      </c>
      <c r="AF4536" s="115">
        <v>750829</v>
      </c>
      <c r="AG4536" s="115">
        <v>747786</v>
      </c>
    </row>
    <row r="4537" spans="1:33">
      <c r="A4537" s="115" t="s">
        <v>6256</v>
      </c>
      <c r="B4537" s="115" t="s">
        <v>19</v>
      </c>
      <c r="C4537" s="115">
        <v>0</v>
      </c>
      <c r="D4537" s="115">
        <v>0</v>
      </c>
      <c r="E4537" s="115">
        <v>0</v>
      </c>
      <c r="F4537" s="115">
        <v>0</v>
      </c>
      <c r="G4537" s="115">
        <v>0</v>
      </c>
      <c r="H4537" s="115">
        <v>0</v>
      </c>
      <c r="I4537" s="115">
        <v>0</v>
      </c>
      <c r="J4537" s="115">
        <v>0</v>
      </c>
      <c r="K4537" s="115">
        <v>0</v>
      </c>
      <c r="L4537" s="115">
        <v>0</v>
      </c>
      <c r="M4537" s="115">
        <v>0</v>
      </c>
      <c r="N4537" s="115">
        <v>0</v>
      </c>
      <c r="O4537" s="115">
        <v>0</v>
      </c>
      <c r="P4537" s="115">
        <v>0</v>
      </c>
      <c r="Q4537" s="115">
        <v>0</v>
      </c>
      <c r="R4537" s="115">
        <v>0</v>
      </c>
      <c r="S4537" s="115">
        <v>0</v>
      </c>
      <c r="T4537" s="115">
        <v>0</v>
      </c>
      <c r="U4537" s="115">
        <v>0</v>
      </c>
      <c r="V4537" s="115">
        <v>0</v>
      </c>
      <c r="W4537" s="115">
        <v>0</v>
      </c>
      <c r="X4537" s="115">
        <v>0</v>
      </c>
      <c r="Y4537" s="115">
        <v>0</v>
      </c>
      <c r="Z4537" s="115">
        <v>0</v>
      </c>
      <c r="AA4537" s="115">
        <v>0</v>
      </c>
      <c r="AB4537" s="115">
        <v>0</v>
      </c>
      <c r="AC4537" s="115">
        <v>0</v>
      </c>
      <c r="AD4537" s="115">
        <v>0</v>
      </c>
      <c r="AE4537" s="115">
        <v>0</v>
      </c>
      <c r="AF4537" s="115">
        <v>0</v>
      </c>
      <c r="AG4537" s="115">
        <v>0</v>
      </c>
    </row>
    <row r="4538" spans="1:33">
      <c r="A4538" s="115" t="s">
        <v>6257</v>
      </c>
      <c r="B4538" s="115" t="s">
        <v>19</v>
      </c>
      <c r="C4538" s="2">
        <v>46092700000</v>
      </c>
      <c r="D4538" s="2">
        <v>35674000000</v>
      </c>
      <c r="E4538" s="2">
        <v>28325800000</v>
      </c>
      <c r="F4538" s="2">
        <v>30962300000</v>
      </c>
      <c r="G4538" s="2">
        <v>31313500000</v>
      </c>
      <c r="H4538" s="2">
        <v>31948600000</v>
      </c>
      <c r="I4538" s="2">
        <v>32346400000</v>
      </c>
      <c r="J4538" s="2">
        <v>31878200000</v>
      </c>
      <c r="K4538" s="2">
        <v>30678600000</v>
      </c>
      <c r="L4538" s="2">
        <v>29529600000</v>
      </c>
      <c r="M4538" s="2">
        <v>28120500000</v>
      </c>
      <c r="N4538" s="2">
        <v>27719300000</v>
      </c>
      <c r="O4538" s="2">
        <v>27590000000</v>
      </c>
      <c r="P4538" s="2">
        <v>27256400000</v>
      </c>
      <c r="Q4538" s="2">
        <v>26851700000</v>
      </c>
      <c r="R4538" s="2">
        <v>26648400000</v>
      </c>
      <c r="S4538" s="2">
        <v>26308700000</v>
      </c>
      <c r="T4538" s="2">
        <v>25771400000</v>
      </c>
      <c r="U4538" s="2">
        <v>25485900000</v>
      </c>
      <c r="V4538" s="2">
        <v>25340400000</v>
      </c>
      <c r="W4538" s="2">
        <v>24918100000</v>
      </c>
      <c r="X4538" s="2">
        <v>24591600000</v>
      </c>
      <c r="Y4538" s="2">
        <v>24478700000</v>
      </c>
      <c r="Z4538" s="2">
        <v>24736800000</v>
      </c>
      <c r="AA4538" s="2">
        <v>24634300000</v>
      </c>
      <c r="AB4538" s="2">
        <v>24537800000</v>
      </c>
      <c r="AC4538" s="2">
        <v>24212900000</v>
      </c>
      <c r="AD4538" s="2">
        <v>23772500000</v>
      </c>
      <c r="AE4538" s="2">
        <v>23420800000</v>
      </c>
      <c r="AF4538" s="2">
        <v>23118900000</v>
      </c>
      <c r="AG4538" s="2">
        <v>23070600000</v>
      </c>
    </row>
    <row r="4539" spans="1:33">
      <c r="A4539" s="115" t="s">
        <v>6258</v>
      </c>
      <c r="B4539" s="115" t="s">
        <v>19</v>
      </c>
      <c r="C4539" s="2">
        <v>10941900</v>
      </c>
      <c r="D4539" s="2">
        <v>8468650</v>
      </c>
      <c r="E4539" s="2">
        <v>6724280</v>
      </c>
      <c r="F4539" s="2">
        <v>7350140</v>
      </c>
      <c r="G4539" s="2">
        <v>7433520</v>
      </c>
      <c r="H4539" s="2">
        <v>7584290</v>
      </c>
      <c r="I4539" s="2">
        <v>7678730</v>
      </c>
      <c r="J4539" s="2">
        <v>7567580</v>
      </c>
      <c r="K4539" s="2">
        <v>7282810</v>
      </c>
      <c r="L4539" s="2">
        <v>7010040</v>
      </c>
      <c r="M4539" s="2">
        <v>6675540</v>
      </c>
      <c r="N4539" s="2">
        <v>6580290</v>
      </c>
      <c r="O4539" s="2">
        <v>6549590</v>
      </c>
      <c r="P4539" s="2">
        <v>6470400</v>
      </c>
      <c r="Q4539" s="2">
        <v>6374330</v>
      </c>
      <c r="R4539" s="2">
        <v>6326070</v>
      </c>
      <c r="S4539" s="2">
        <v>6245430</v>
      </c>
      <c r="T4539" s="2">
        <v>6117880</v>
      </c>
      <c r="U4539" s="2">
        <v>6050100</v>
      </c>
      <c r="V4539" s="2">
        <v>6015550</v>
      </c>
      <c r="W4539" s="2">
        <v>5915310</v>
      </c>
      <c r="X4539" s="2">
        <v>5837800</v>
      </c>
      <c r="Y4539" s="2">
        <v>5811010</v>
      </c>
      <c r="Z4539" s="2">
        <v>5872280</v>
      </c>
      <c r="AA4539" s="2">
        <v>5847940</v>
      </c>
      <c r="AB4539" s="2">
        <v>5825040</v>
      </c>
      <c r="AC4539" s="2">
        <v>5747920</v>
      </c>
      <c r="AD4539" s="2">
        <v>5643350</v>
      </c>
      <c r="AE4539" s="2">
        <v>5559870</v>
      </c>
      <c r="AF4539" s="2">
        <v>5488210</v>
      </c>
      <c r="AG4539" s="2">
        <v>5476730</v>
      </c>
    </row>
    <row r="4540" spans="1:33">
      <c r="A4540" s="115" t="s">
        <v>6259</v>
      </c>
      <c r="B4540" s="115" t="s">
        <v>19</v>
      </c>
      <c r="C4540" s="2">
        <v>123869000</v>
      </c>
      <c r="D4540" s="2">
        <v>95869900</v>
      </c>
      <c r="E4540" s="2">
        <v>76122600</v>
      </c>
      <c r="F4540" s="2">
        <v>83207800</v>
      </c>
      <c r="G4540" s="2">
        <v>84151600</v>
      </c>
      <c r="H4540" s="2">
        <v>85858500</v>
      </c>
      <c r="I4540" s="2">
        <v>86927500</v>
      </c>
      <c r="J4540" s="2">
        <v>85669200</v>
      </c>
      <c r="K4540" s="2">
        <v>82445500</v>
      </c>
      <c r="L4540" s="2">
        <v>79357500</v>
      </c>
      <c r="M4540" s="2">
        <v>75570800</v>
      </c>
      <c r="N4540" s="2">
        <v>74492500</v>
      </c>
      <c r="O4540" s="2">
        <v>74145000</v>
      </c>
      <c r="P4540" s="2">
        <v>73248600</v>
      </c>
      <c r="Q4540" s="2">
        <v>72161000</v>
      </c>
      <c r="R4540" s="2">
        <v>71614600</v>
      </c>
      <c r="S4540" s="2">
        <v>70701800</v>
      </c>
      <c r="T4540" s="2">
        <v>69257900</v>
      </c>
      <c r="U4540" s="2">
        <v>68490500</v>
      </c>
      <c r="V4540" s="2">
        <v>68099500</v>
      </c>
      <c r="W4540" s="2">
        <v>66964600</v>
      </c>
      <c r="X4540" s="2">
        <v>66087200</v>
      </c>
      <c r="Y4540" s="2">
        <v>65783900</v>
      </c>
      <c r="Z4540" s="2">
        <v>66477600</v>
      </c>
      <c r="AA4540" s="2">
        <v>66201900</v>
      </c>
      <c r="AB4540" s="2">
        <v>65942700</v>
      </c>
      <c r="AC4540" s="2">
        <v>65069600</v>
      </c>
      <c r="AD4540" s="2">
        <v>63885900</v>
      </c>
      <c r="AE4540" s="2">
        <v>62940800</v>
      </c>
      <c r="AF4540" s="2">
        <v>62129600</v>
      </c>
      <c r="AG4540" s="2">
        <v>61999600</v>
      </c>
    </row>
    <row r="4541" spans="1:33">
      <c r="A4541" s="115" t="s">
        <v>6260</v>
      </c>
      <c r="B4541" s="115" t="s">
        <v>19</v>
      </c>
      <c r="C4541" s="2">
        <v>73857000</v>
      </c>
      <c r="D4541" s="2">
        <v>57162500</v>
      </c>
      <c r="E4541" s="2">
        <v>45388200</v>
      </c>
      <c r="F4541" s="2">
        <v>49612700</v>
      </c>
      <c r="G4541" s="2">
        <v>50175500</v>
      </c>
      <c r="H4541" s="2">
        <v>51193200</v>
      </c>
      <c r="I4541" s="2">
        <v>51830600</v>
      </c>
      <c r="J4541" s="2">
        <v>51080400</v>
      </c>
      <c r="K4541" s="2">
        <v>49158200</v>
      </c>
      <c r="L4541" s="2">
        <v>47317000</v>
      </c>
      <c r="M4541" s="2">
        <v>45059200</v>
      </c>
      <c r="N4541" s="2">
        <v>44416300</v>
      </c>
      <c r="O4541" s="2">
        <v>44209000</v>
      </c>
      <c r="P4541" s="2">
        <v>43674600</v>
      </c>
      <c r="Q4541" s="2">
        <v>43026000</v>
      </c>
      <c r="R4541" s="2">
        <v>42700300</v>
      </c>
      <c r="S4541" s="2">
        <v>42156000</v>
      </c>
      <c r="T4541" s="2">
        <v>41295100</v>
      </c>
      <c r="U4541" s="2">
        <v>40837500</v>
      </c>
      <c r="V4541" s="2">
        <v>40604400</v>
      </c>
      <c r="W4541" s="2">
        <v>39927700</v>
      </c>
      <c r="X4541" s="2">
        <v>39404600</v>
      </c>
      <c r="Y4541" s="2">
        <v>39223700</v>
      </c>
      <c r="Z4541" s="2">
        <v>39637300</v>
      </c>
      <c r="AA4541" s="2">
        <v>39473000</v>
      </c>
      <c r="AB4541" s="2">
        <v>39318400</v>
      </c>
      <c r="AC4541" s="2">
        <v>38797800</v>
      </c>
      <c r="AD4541" s="2">
        <v>38092000</v>
      </c>
      <c r="AE4541" s="2">
        <v>37528500</v>
      </c>
      <c r="AF4541" s="2">
        <v>37044800</v>
      </c>
      <c r="AG4541" s="2">
        <v>36967300</v>
      </c>
    </row>
    <row r="4542" spans="1:33">
      <c r="A4542" s="115" t="s">
        <v>6261</v>
      </c>
      <c r="B4542" s="115" t="s">
        <v>19</v>
      </c>
      <c r="C4542" s="2">
        <v>15077200</v>
      </c>
      <c r="D4542" s="2">
        <v>11669200</v>
      </c>
      <c r="E4542" s="2">
        <v>9265580</v>
      </c>
      <c r="F4542" s="2">
        <v>10128000</v>
      </c>
      <c r="G4542" s="2">
        <v>10242900</v>
      </c>
      <c r="H4542" s="2">
        <v>10450600</v>
      </c>
      <c r="I4542" s="2">
        <v>10580700</v>
      </c>
      <c r="J4542" s="2">
        <v>10427600</v>
      </c>
      <c r="K4542" s="2">
        <v>10035200</v>
      </c>
      <c r="L4542" s="2">
        <v>9659340</v>
      </c>
      <c r="M4542" s="2">
        <v>9198420</v>
      </c>
      <c r="N4542" s="2">
        <v>9067170</v>
      </c>
      <c r="O4542" s="2">
        <v>9024870</v>
      </c>
      <c r="P4542" s="2">
        <v>8915770</v>
      </c>
      <c r="Q4542" s="2">
        <v>8783380</v>
      </c>
      <c r="R4542" s="2">
        <v>8716880</v>
      </c>
      <c r="S4542" s="2">
        <v>8605760</v>
      </c>
      <c r="T4542" s="2">
        <v>8430020</v>
      </c>
      <c r="U4542" s="2">
        <v>8336610</v>
      </c>
      <c r="V4542" s="2">
        <v>8289010</v>
      </c>
      <c r="W4542" s="2">
        <v>8150880</v>
      </c>
      <c r="X4542" s="2">
        <v>8044080</v>
      </c>
      <c r="Y4542" s="2">
        <v>8007160</v>
      </c>
      <c r="Z4542" s="2">
        <v>8091600</v>
      </c>
      <c r="AA4542" s="2">
        <v>8058050</v>
      </c>
      <c r="AB4542" s="2">
        <v>8026500</v>
      </c>
      <c r="AC4542" s="2">
        <v>7920230</v>
      </c>
      <c r="AD4542" s="2">
        <v>7776140</v>
      </c>
      <c r="AE4542" s="2">
        <v>7661110</v>
      </c>
      <c r="AF4542" s="2">
        <v>7562360</v>
      </c>
      <c r="AG4542" s="2">
        <v>7546550</v>
      </c>
    </row>
    <row r="4543" spans="1:33">
      <c r="A4543" s="115" t="s">
        <v>6262</v>
      </c>
      <c r="B4543" s="115" t="s">
        <v>19</v>
      </c>
      <c r="C4543" s="2">
        <v>12900800</v>
      </c>
      <c r="D4543" s="2">
        <v>9984770</v>
      </c>
      <c r="E4543" s="2">
        <v>7928100</v>
      </c>
      <c r="F4543" s="2">
        <v>8666020</v>
      </c>
      <c r="G4543" s="2">
        <v>8764310</v>
      </c>
      <c r="H4543" s="2">
        <v>8942090</v>
      </c>
      <c r="I4543" s="2">
        <v>9053420</v>
      </c>
      <c r="J4543" s="2">
        <v>8922380</v>
      </c>
      <c r="K4543" s="2">
        <v>8586630</v>
      </c>
      <c r="L4543" s="2">
        <v>8265020</v>
      </c>
      <c r="M4543" s="2">
        <v>7870640</v>
      </c>
      <c r="N4543" s="2">
        <v>7758330</v>
      </c>
      <c r="O4543" s="2">
        <v>7722140</v>
      </c>
      <c r="P4543" s="2">
        <v>7628780</v>
      </c>
      <c r="Q4543" s="2">
        <v>7515500</v>
      </c>
      <c r="R4543" s="2">
        <v>7458600</v>
      </c>
      <c r="S4543" s="2">
        <v>7363530</v>
      </c>
      <c r="T4543" s="2">
        <v>7213150</v>
      </c>
      <c r="U4543" s="2">
        <v>7133230</v>
      </c>
      <c r="V4543" s="2">
        <v>7092500</v>
      </c>
      <c r="W4543" s="2">
        <v>6974310</v>
      </c>
      <c r="X4543" s="2">
        <v>6882920</v>
      </c>
      <c r="Y4543" s="2">
        <v>6851330</v>
      </c>
      <c r="Z4543" s="2">
        <v>6923580</v>
      </c>
      <c r="AA4543" s="2">
        <v>6894870</v>
      </c>
      <c r="AB4543" s="2">
        <v>6867880</v>
      </c>
      <c r="AC4543" s="2">
        <v>6776950</v>
      </c>
      <c r="AD4543" s="2">
        <v>6653660</v>
      </c>
      <c r="AE4543" s="2">
        <v>6555230</v>
      </c>
      <c r="AF4543" s="2">
        <v>6470740</v>
      </c>
      <c r="AG4543" s="2">
        <v>6457210</v>
      </c>
    </row>
    <row r="4544" spans="1:33">
      <c r="A4544" s="115" t="s">
        <v>6263</v>
      </c>
      <c r="B4544" s="115" t="s">
        <v>19</v>
      </c>
      <c r="C4544" s="2">
        <v>55006700</v>
      </c>
      <c r="D4544" s="2">
        <v>42573100</v>
      </c>
      <c r="E4544" s="2">
        <v>33803900</v>
      </c>
      <c r="F4544" s="2">
        <v>36950200</v>
      </c>
      <c r="G4544" s="2">
        <v>37369300</v>
      </c>
      <c r="H4544" s="2">
        <v>38127300</v>
      </c>
      <c r="I4544" s="2">
        <v>38602000</v>
      </c>
      <c r="J4544" s="2">
        <v>38043300</v>
      </c>
      <c r="K4544" s="2">
        <v>36611700</v>
      </c>
      <c r="L4544" s="2">
        <v>35240400</v>
      </c>
      <c r="M4544" s="2">
        <v>33558900</v>
      </c>
      <c r="N4544" s="2">
        <v>33080000</v>
      </c>
      <c r="O4544" s="2">
        <v>32925700</v>
      </c>
      <c r="P4544" s="2">
        <v>32527600</v>
      </c>
      <c r="Q4544" s="2">
        <v>32044600</v>
      </c>
      <c r="R4544" s="2">
        <v>31802000</v>
      </c>
      <c r="S4544" s="2">
        <v>31396700</v>
      </c>
      <c r="T4544" s="2">
        <v>30755500</v>
      </c>
      <c r="U4544" s="2">
        <v>30414700</v>
      </c>
      <c r="V4544" s="2">
        <v>30241000</v>
      </c>
      <c r="W4544" s="2">
        <v>29737100</v>
      </c>
      <c r="X4544" s="2">
        <v>29347500</v>
      </c>
      <c r="Y4544" s="2">
        <v>29212800</v>
      </c>
      <c r="Z4544" s="2">
        <v>29520800</v>
      </c>
      <c r="AA4544" s="2">
        <v>29398400</v>
      </c>
      <c r="AB4544" s="2">
        <v>29283300</v>
      </c>
      <c r="AC4544" s="2">
        <v>28895600</v>
      </c>
      <c r="AD4544" s="2">
        <v>28369900</v>
      </c>
      <c r="AE4544" s="2">
        <v>27950200</v>
      </c>
      <c r="AF4544" s="2">
        <v>27590000</v>
      </c>
      <c r="AG4544" s="2">
        <v>27532300</v>
      </c>
    </row>
    <row r="4545" spans="1:33">
      <c r="A4545" s="115" t="s">
        <v>6264</v>
      </c>
      <c r="B4545" s="115" t="s">
        <v>19</v>
      </c>
      <c r="C4545" s="115">
        <v>977200</v>
      </c>
      <c r="D4545" s="115">
        <v>756316</v>
      </c>
      <c r="E4545" s="115">
        <v>600530</v>
      </c>
      <c r="F4545" s="115">
        <v>656425</v>
      </c>
      <c r="G4545" s="115">
        <v>663871</v>
      </c>
      <c r="H4545" s="115">
        <v>677336</v>
      </c>
      <c r="I4545" s="115">
        <v>685770</v>
      </c>
      <c r="J4545" s="115">
        <v>675843</v>
      </c>
      <c r="K4545" s="115">
        <v>650411</v>
      </c>
      <c r="L4545" s="115">
        <v>626051</v>
      </c>
      <c r="M4545" s="115">
        <v>596177</v>
      </c>
      <c r="N4545" s="115">
        <v>587671</v>
      </c>
      <c r="O4545" s="115">
        <v>584929</v>
      </c>
      <c r="P4545" s="115">
        <v>577857</v>
      </c>
      <c r="Q4545" s="115">
        <v>569277</v>
      </c>
      <c r="R4545" s="115">
        <v>564967</v>
      </c>
      <c r="S4545" s="115">
        <v>557765</v>
      </c>
      <c r="T4545" s="115">
        <v>546374</v>
      </c>
      <c r="U4545" s="115">
        <v>540321</v>
      </c>
      <c r="V4545" s="115">
        <v>537236</v>
      </c>
      <c r="W4545" s="115">
        <v>528283</v>
      </c>
      <c r="X4545" s="115">
        <v>521361</v>
      </c>
      <c r="Y4545" s="115">
        <v>518968</v>
      </c>
      <c r="Z4545" s="115">
        <v>524441</v>
      </c>
      <c r="AA4545" s="115">
        <v>522266</v>
      </c>
      <c r="AB4545" s="115">
        <v>520221</v>
      </c>
      <c r="AC4545" s="115">
        <v>513333</v>
      </c>
      <c r="AD4545" s="115">
        <v>503995</v>
      </c>
      <c r="AE4545" s="115">
        <v>496539</v>
      </c>
      <c r="AF4545" s="115">
        <v>490139</v>
      </c>
      <c r="AG4545" s="115">
        <v>489114</v>
      </c>
    </row>
    <row r="4546" spans="1:33">
      <c r="A4546" s="115" t="s">
        <v>6265</v>
      </c>
      <c r="B4546" s="115" t="s">
        <v>19</v>
      </c>
      <c r="C4546" s="2">
        <v>4736760</v>
      </c>
      <c r="D4546" s="2">
        <v>3666070</v>
      </c>
      <c r="E4546" s="2">
        <v>2910930</v>
      </c>
      <c r="F4546" s="2">
        <v>3181870</v>
      </c>
      <c r="G4546" s="2">
        <v>3217960</v>
      </c>
      <c r="H4546" s="2">
        <v>3283240</v>
      </c>
      <c r="I4546" s="2">
        <v>3324110</v>
      </c>
      <c r="J4546" s="2">
        <v>3276000</v>
      </c>
      <c r="K4546" s="2">
        <v>3152720</v>
      </c>
      <c r="L4546" s="2">
        <v>3034640</v>
      </c>
      <c r="M4546" s="2">
        <v>2889830</v>
      </c>
      <c r="N4546" s="2">
        <v>2848600</v>
      </c>
      <c r="O4546" s="2">
        <v>2835310</v>
      </c>
      <c r="P4546" s="2">
        <v>2801030</v>
      </c>
      <c r="Q4546" s="2">
        <v>2759440</v>
      </c>
      <c r="R4546" s="2">
        <v>2738550</v>
      </c>
      <c r="S4546" s="2">
        <v>2703640</v>
      </c>
      <c r="T4546" s="2">
        <v>2648430</v>
      </c>
      <c r="U4546" s="2">
        <v>2619080</v>
      </c>
      <c r="V4546" s="2">
        <v>2604130</v>
      </c>
      <c r="W4546" s="2">
        <v>2560730</v>
      </c>
      <c r="X4546" s="2">
        <v>2527180</v>
      </c>
      <c r="Y4546" s="2">
        <v>2515580</v>
      </c>
      <c r="Z4546" s="2">
        <v>2542110</v>
      </c>
      <c r="AA4546" s="2">
        <v>2531570</v>
      </c>
      <c r="AB4546" s="2">
        <v>2521660</v>
      </c>
      <c r="AC4546" s="2">
        <v>2488270</v>
      </c>
      <c r="AD4546" s="2">
        <v>2443000</v>
      </c>
      <c r="AE4546" s="2">
        <v>2406860</v>
      </c>
      <c r="AF4546" s="2">
        <v>2375840</v>
      </c>
      <c r="AG4546" s="2">
        <v>2370870</v>
      </c>
    </row>
    <row r="4547" spans="1:33">
      <c r="A4547" s="115" t="s">
        <v>6266</v>
      </c>
      <c r="B4547" s="115" t="s">
        <v>19</v>
      </c>
      <c r="C4547" s="2">
        <v>2249890</v>
      </c>
      <c r="D4547" s="2">
        <v>1741330</v>
      </c>
      <c r="E4547" s="2">
        <v>1382650</v>
      </c>
      <c r="F4547" s="2">
        <v>1511340</v>
      </c>
      <c r="G4547" s="2">
        <v>1528480</v>
      </c>
      <c r="H4547" s="2">
        <v>1559480</v>
      </c>
      <c r="I4547" s="2">
        <v>1578900</v>
      </c>
      <c r="J4547" s="2">
        <v>1556050</v>
      </c>
      <c r="K4547" s="2">
        <v>1497490</v>
      </c>
      <c r="L4547" s="2">
        <v>1441410</v>
      </c>
      <c r="M4547" s="2">
        <v>1372630</v>
      </c>
      <c r="N4547" s="2">
        <v>1353040</v>
      </c>
      <c r="O4547" s="2">
        <v>1346730</v>
      </c>
      <c r="P4547" s="2">
        <v>1330450</v>
      </c>
      <c r="Q4547" s="2">
        <v>1310690</v>
      </c>
      <c r="R4547" s="2">
        <v>1300770</v>
      </c>
      <c r="S4547" s="2">
        <v>1284190</v>
      </c>
      <c r="T4547" s="2">
        <v>1257960</v>
      </c>
      <c r="U4547" s="2">
        <v>1244020</v>
      </c>
      <c r="V4547" s="2">
        <v>1236920</v>
      </c>
      <c r="W4547" s="2">
        <v>1216310</v>
      </c>
      <c r="X4547" s="2">
        <v>1200370</v>
      </c>
      <c r="Y4547" s="2">
        <v>1194860</v>
      </c>
      <c r="Z4547" s="2">
        <v>1207460</v>
      </c>
      <c r="AA4547" s="2">
        <v>1202450</v>
      </c>
      <c r="AB4547" s="2">
        <v>1197750</v>
      </c>
      <c r="AC4547" s="2">
        <v>1181890</v>
      </c>
      <c r="AD4547" s="2">
        <v>1160390</v>
      </c>
      <c r="AE4547" s="2">
        <v>1143220</v>
      </c>
      <c r="AF4547" s="2">
        <v>1128490</v>
      </c>
      <c r="AG4547" s="2">
        <v>1126130</v>
      </c>
    </row>
    <row r="4548" spans="1:33">
      <c r="A4548" s="115" t="s">
        <v>6267</v>
      </c>
      <c r="B4548" s="115" t="s">
        <v>19</v>
      </c>
      <c r="C4548" s="115">
        <v>449977</v>
      </c>
      <c r="D4548" s="115">
        <v>348265</v>
      </c>
      <c r="E4548" s="115">
        <v>276529</v>
      </c>
      <c r="F4548" s="115">
        <v>302268</v>
      </c>
      <c r="G4548" s="115">
        <v>305696</v>
      </c>
      <c r="H4548" s="115">
        <v>311897</v>
      </c>
      <c r="I4548" s="115">
        <v>315780</v>
      </c>
      <c r="J4548" s="115">
        <v>311210</v>
      </c>
      <c r="K4548" s="115">
        <v>299499</v>
      </c>
      <c r="L4548" s="115">
        <v>288281</v>
      </c>
      <c r="M4548" s="115">
        <v>274525</v>
      </c>
      <c r="N4548" s="115">
        <v>270608</v>
      </c>
      <c r="O4548" s="115">
        <v>269346</v>
      </c>
      <c r="P4548" s="115">
        <v>266089</v>
      </c>
      <c r="Q4548" s="115">
        <v>262138</v>
      </c>
      <c r="R4548" s="115">
        <v>260154</v>
      </c>
      <c r="S4548" s="115">
        <v>256837</v>
      </c>
      <c r="T4548" s="115">
        <v>251592</v>
      </c>
      <c r="U4548" s="115">
        <v>248805</v>
      </c>
      <c r="V4548" s="115">
        <v>247384</v>
      </c>
      <c r="W4548" s="115">
        <v>243262</v>
      </c>
      <c r="X4548" s="115">
        <v>240074</v>
      </c>
      <c r="Y4548" s="115">
        <v>238972</v>
      </c>
      <c r="Z4548" s="115">
        <v>241492</v>
      </c>
      <c r="AA4548" s="115">
        <v>240491</v>
      </c>
      <c r="AB4548" s="115">
        <v>239549</v>
      </c>
      <c r="AC4548" s="115">
        <v>236378</v>
      </c>
      <c r="AD4548" s="115">
        <v>232077</v>
      </c>
      <c r="AE4548" s="115">
        <v>228644</v>
      </c>
      <c r="AF4548" s="115">
        <v>225697</v>
      </c>
      <c r="AG4548" s="115">
        <v>225225</v>
      </c>
    </row>
    <row r="4549" spans="1:33">
      <c r="A4549" s="115" t="s">
        <v>6268</v>
      </c>
      <c r="B4549" s="115" t="s">
        <v>19</v>
      </c>
      <c r="C4549" s="115">
        <v>0</v>
      </c>
      <c r="D4549" s="115">
        <v>0</v>
      </c>
      <c r="E4549" s="115">
        <v>0</v>
      </c>
      <c r="F4549" s="115">
        <v>0</v>
      </c>
      <c r="G4549" s="115">
        <v>0</v>
      </c>
      <c r="H4549" s="115">
        <v>0</v>
      </c>
      <c r="I4549" s="115">
        <v>0</v>
      </c>
      <c r="J4549" s="115">
        <v>0</v>
      </c>
      <c r="K4549" s="115">
        <v>0</v>
      </c>
      <c r="L4549" s="115">
        <v>0</v>
      </c>
      <c r="M4549" s="115">
        <v>0</v>
      </c>
      <c r="N4549" s="115">
        <v>0</v>
      </c>
      <c r="O4549" s="115">
        <v>0</v>
      </c>
      <c r="P4549" s="115">
        <v>0</v>
      </c>
      <c r="Q4549" s="115">
        <v>0</v>
      </c>
      <c r="R4549" s="115">
        <v>0</v>
      </c>
      <c r="S4549" s="115">
        <v>0</v>
      </c>
      <c r="T4549" s="115">
        <v>0</v>
      </c>
      <c r="U4549" s="115">
        <v>0</v>
      </c>
      <c r="V4549" s="115">
        <v>0</v>
      </c>
      <c r="W4549" s="115">
        <v>0</v>
      </c>
      <c r="X4549" s="115">
        <v>0</v>
      </c>
      <c r="Y4549" s="115">
        <v>0</v>
      </c>
      <c r="Z4549" s="115">
        <v>0</v>
      </c>
      <c r="AA4549" s="115">
        <v>0</v>
      </c>
      <c r="AB4549" s="115">
        <v>0</v>
      </c>
      <c r="AC4549" s="115">
        <v>0</v>
      </c>
      <c r="AD4549" s="115">
        <v>0</v>
      </c>
      <c r="AE4549" s="115">
        <v>0</v>
      </c>
      <c r="AF4549" s="115">
        <v>0</v>
      </c>
      <c r="AG4549" s="115">
        <v>0</v>
      </c>
    </row>
    <row r="4550" spans="1:33">
      <c r="A4550" s="115" t="s">
        <v>6269</v>
      </c>
      <c r="B4550" s="115" t="s">
        <v>19</v>
      </c>
      <c r="C4550" s="2">
        <v>48704700000</v>
      </c>
      <c r="D4550" s="2">
        <v>41093000000</v>
      </c>
      <c r="E4550" s="2">
        <v>32498800000</v>
      </c>
      <c r="F4550" s="2">
        <v>47944500000</v>
      </c>
      <c r="G4550" s="2">
        <v>48100400000</v>
      </c>
      <c r="H4550" s="2">
        <v>48467600000</v>
      </c>
      <c r="I4550" s="2">
        <v>49301800000</v>
      </c>
      <c r="J4550" s="2">
        <v>49061100000</v>
      </c>
      <c r="K4550" s="2">
        <v>47865900000</v>
      </c>
      <c r="L4550" s="2">
        <v>46695900000</v>
      </c>
      <c r="M4550" s="2">
        <v>45057900000</v>
      </c>
      <c r="N4550" s="2">
        <v>44617800000</v>
      </c>
      <c r="O4550" s="2">
        <v>44479000000</v>
      </c>
      <c r="P4550" s="2">
        <v>44223900000</v>
      </c>
      <c r="Q4550" s="2">
        <v>43871300000</v>
      </c>
      <c r="R4550" s="2">
        <v>43703800000</v>
      </c>
      <c r="S4550" s="2">
        <v>43443900000</v>
      </c>
      <c r="T4550" s="2">
        <v>42848500000</v>
      </c>
      <c r="U4550" s="2">
        <v>42534300000</v>
      </c>
      <c r="V4550" s="2">
        <v>42414400000</v>
      </c>
      <c r="W4550" s="2">
        <v>42152500000</v>
      </c>
      <c r="X4550" s="2">
        <v>41903200000</v>
      </c>
      <c r="Y4550" s="2">
        <v>41768700000</v>
      </c>
      <c r="Z4550" s="2">
        <v>41987600000</v>
      </c>
      <c r="AA4550" s="2">
        <v>41954000000</v>
      </c>
      <c r="AB4550" s="2">
        <v>41836400000</v>
      </c>
      <c r="AC4550" s="2">
        <v>41507200000</v>
      </c>
      <c r="AD4550" s="2">
        <v>41110900000</v>
      </c>
      <c r="AE4550" s="2">
        <v>40662400000</v>
      </c>
      <c r="AF4550" s="2">
        <v>40283400000</v>
      </c>
      <c r="AG4550" s="2">
        <v>40033600000</v>
      </c>
    </row>
    <row r="4551" spans="1:33">
      <c r="A4551" s="115" t="s">
        <v>6270</v>
      </c>
      <c r="B4551" s="115" t="s">
        <v>19</v>
      </c>
      <c r="C4551" s="2">
        <v>11562000</v>
      </c>
      <c r="D4551" s="2">
        <v>9755070</v>
      </c>
      <c r="E4551" s="2">
        <v>7714900</v>
      </c>
      <c r="F4551" s="2">
        <v>11381500</v>
      </c>
      <c r="G4551" s="2">
        <v>11418600</v>
      </c>
      <c r="H4551" s="2">
        <v>11505700</v>
      </c>
      <c r="I4551" s="2">
        <v>11703800</v>
      </c>
      <c r="J4551" s="2">
        <v>11646600</v>
      </c>
      <c r="K4551" s="2">
        <v>11362900</v>
      </c>
      <c r="L4551" s="2">
        <v>11085100</v>
      </c>
      <c r="M4551" s="2">
        <v>10696300</v>
      </c>
      <c r="N4551" s="2">
        <v>10591800</v>
      </c>
      <c r="O4551" s="2">
        <v>10558900</v>
      </c>
      <c r="P4551" s="2">
        <v>10498300</v>
      </c>
      <c r="Q4551" s="2">
        <v>10414600</v>
      </c>
      <c r="R4551" s="2">
        <v>10374900</v>
      </c>
      <c r="S4551" s="2">
        <v>10313200</v>
      </c>
      <c r="T4551" s="2">
        <v>10171800</v>
      </c>
      <c r="U4551" s="2">
        <v>10097200</v>
      </c>
      <c r="V4551" s="2">
        <v>10068800</v>
      </c>
      <c r="W4551" s="2">
        <v>10006600</v>
      </c>
      <c r="X4551" s="2">
        <v>9947420</v>
      </c>
      <c r="Y4551" s="2">
        <v>9915480</v>
      </c>
      <c r="Z4551" s="2">
        <v>9967450</v>
      </c>
      <c r="AA4551" s="2">
        <v>9959460</v>
      </c>
      <c r="AB4551" s="2">
        <v>9931560</v>
      </c>
      <c r="AC4551" s="2">
        <v>9853400</v>
      </c>
      <c r="AD4551" s="2">
        <v>9759330</v>
      </c>
      <c r="AE4551" s="2">
        <v>9652860</v>
      </c>
      <c r="AF4551" s="2">
        <v>9562890</v>
      </c>
      <c r="AG4551" s="2">
        <v>9503590</v>
      </c>
    </row>
    <row r="4552" spans="1:33">
      <c r="A4552" s="115" t="s">
        <v>6271</v>
      </c>
      <c r="B4552" s="115" t="s">
        <v>19</v>
      </c>
      <c r="C4552" s="2">
        <v>130888000</v>
      </c>
      <c r="D4552" s="2">
        <v>110433000</v>
      </c>
      <c r="E4552" s="2">
        <v>87337000</v>
      </c>
      <c r="F4552" s="2">
        <v>128845000</v>
      </c>
      <c r="G4552" s="2">
        <v>129265000</v>
      </c>
      <c r="H4552" s="2">
        <v>130251000</v>
      </c>
      <c r="I4552" s="2">
        <v>132493000</v>
      </c>
      <c r="J4552" s="2">
        <v>131846000</v>
      </c>
      <c r="K4552" s="2">
        <v>128634000</v>
      </c>
      <c r="L4552" s="2">
        <v>125490000</v>
      </c>
      <c r="M4552" s="2">
        <v>121088000</v>
      </c>
      <c r="N4552" s="2">
        <v>119905000</v>
      </c>
      <c r="O4552" s="2">
        <v>119533000</v>
      </c>
      <c r="P4552" s="2">
        <v>118847000</v>
      </c>
      <c r="Q4552" s="2">
        <v>117899000</v>
      </c>
      <c r="R4552" s="2">
        <v>117449000</v>
      </c>
      <c r="S4552" s="2">
        <v>116751000</v>
      </c>
      <c r="T4552" s="2">
        <v>115151000</v>
      </c>
      <c r="U4552" s="2">
        <v>114306000</v>
      </c>
      <c r="V4552" s="2">
        <v>113984000</v>
      </c>
      <c r="W4552" s="2">
        <v>113280000</v>
      </c>
      <c r="X4552" s="2">
        <v>112610000</v>
      </c>
      <c r="Y4552" s="2">
        <v>112249000</v>
      </c>
      <c r="Z4552" s="2">
        <v>112837000</v>
      </c>
      <c r="AA4552" s="2">
        <v>112747000</v>
      </c>
      <c r="AB4552" s="2">
        <v>112431000</v>
      </c>
      <c r="AC4552" s="2">
        <v>111546000</v>
      </c>
      <c r="AD4552" s="2">
        <v>110481000</v>
      </c>
      <c r="AE4552" s="2">
        <v>109276000</v>
      </c>
      <c r="AF4552" s="2">
        <v>108257000</v>
      </c>
      <c r="AG4552" s="2">
        <v>107586000</v>
      </c>
    </row>
    <row r="4553" spans="1:33">
      <c r="A4553" s="115" t="s">
        <v>6272</v>
      </c>
      <c r="B4553" s="115" t="s">
        <v>19</v>
      </c>
      <c r="C4553" s="2">
        <v>78042400</v>
      </c>
      <c r="D4553" s="2">
        <v>65845700</v>
      </c>
      <c r="E4553" s="2">
        <v>52074800</v>
      </c>
      <c r="F4553" s="2">
        <v>76824300</v>
      </c>
      <c r="G4553" s="2">
        <v>77074100</v>
      </c>
      <c r="H4553" s="2">
        <v>77662500</v>
      </c>
      <c r="I4553" s="2">
        <v>78999200</v>
      </c>
      <c r="J4553" s="2">
        <v>78613500</v>
      </c>
      <c r="K4553" s="2">
        <v>76698400</v>
      </c>
      <c r="L4553" s="2">
        <v>74823500</v>
      </c>
      <c r="M4553" s="2">
        <v>72198900</v>
      </c>
      <c r="N4553" s="2">
        <v>71493700</v>
      </c>
      <c r="O4553" s="2">
        <v>71271400</v>
      </c>
      <c r="P4553" s="2">
        <v>70862500</v>
      </c>
      <c r="Q4553" s="2">
        <v>70297600</v>
      </c>
      <c r="R4553" s="2">
        <v>70029300</v>
      </c>
      <c r="S4553" s="2">
        <v>69612800</v>
      </c>
      <c r="T4553" s="2">
        <v>68658700</v>
      </c>
      <c r="U4553" s="2">
        <v>68155200</v>
      </c>
      <c r="V4553" s="2">
        <v>67963000</v>
      </c>
      <c r="W4553" s="2">
        <v>67543500</v>
      </c>
      <c r="X4553" s="2">
        <v>67144000</v>
      </c>
      <c r="Y4553" s="2">
        <v>66928400</v>
      </c>
      <c r="Z4553" s="2">
        <v>67279300</v>
      </c>
      <c r="AA4553" s="2">
        <v>67225300</v>
      </c>
      <c r="AB4553" s="2">
        <v>67037000</v>
      </c>
      <c r="AC4553" s="2">
        <v>66509500</v>
      </c>
      <c r="AD4553" s="2">
        <v>65874500</v>
      </c>
      <c r="AE4553" s="2">
        <v>65155800</v>
      </c>
      <c r="AF4553" s="2">
        <v>64548500</v>
      </c>
      <c r="AG4553" s="2">
        <v>64148300</v>
      </c>
    </row>
    <row r="4554" spans="1:33">
      <c r="A4554" s="115" t="s">
        <v>6273</v>
      </c>
      <c r="B4554" s="115" t="s">
        <v>19</v>
      </c>
      <c r="C4554" s="2">
        <v>15931600</v>
      </c>
      <c r="D4554" s="2">
        <v>13441800</v>
      </c>
      <c r="E4554" s="2">
        <v>10630600</v>
      </c>
      <c r="F4554" s="2">
        <v>15683000</v>
      </c>
      <c r="G4554" s="2">
        <v>15734000</v>
      </c>
      <c r="H4554" s="2">
        <v>15854100</v>
      </c>
      <c r="I4554" s="2">
        <v>16127000</v>
      </c>
      <c r="J4554" s="2">
        <v>16048200</v>
      </c>
      <c r="K4554" s="2">
        <v>15657300</v>
      </c>
      <c r="L4554" s="2">
        <v>15274500</v>
      </c>
      <c r="M4554" s="2">
        <v>14738800</v>
      </c>
      <c r="N4554" s="2">
        <v>14594800</v>
      </c>
      <c r="O4554" s="2">
        <v>14549400</v>
      </c>
      <c r="P4554" s="2">
        <v>14465900</v>
      </c>
      <c r="Q4554" s="2">
        <v>14350600</v>
      </c>
      <c r="R4554" s="2">
        <v>14295800</v>
      </c>
      <c r="S4554" s="2">
        <v>14210800</v>
      </c>
      <c r="T4554" s="2">
        <v>14016000</v>
      </c>
      <c r="U4554" s="2">
        <v>13913300</v>
      </c>
      <c r="V4554" s="2">
        <v>13874000</v>
      </c>
      <c r="W4554" s="2">
        <v>13788400</v>
      </c>
      <c r="X4554" s="2">
        <v>13706800</v>
      </c>
      <c r="Y4554" s="2">
        <v>13662800</v>
      </c>
      <c r="Z4554" s="2">
        <v>13734500</v>
      </c>
      <c r="AA4554" s="2">
        <v>13723400</v>
      </c>
      <c r="AB4554" s="2">
        <v>13685000</v>
      </c>
      <c r="AC4554" s="2">
        <v>13577300</v>
      </c>
      <c r="AD4554" s="2">
        <v>13447700</v>
      </c>
      <c r="AE4554" s="2">
        <v>13301000</v>
      </c>
      <c r="AF4554" s="2">
        <v>13177000</v>
      </c>
      <c r="AG4554" s="2">
        <v>13095300</v>
      </c>
    </row>
    <row r="4555" spans="1:33">
      <c r="A4555" s="115" t="s">
        <v>6274</v>
      </c>
      <c r="B4555" s="115" t="s">
        <v>19</v>
      </c>
      <c r="C4555" s="2">
        <v>13631900</v>
      </c>
      <c r="D4555" s="2">
        <v>11501500</v>
      </c>
      <c r="E4555" s="2">
        <v>9096080</v>
      </c>
      <c r="F4555" s="2">
        <v>13419100</v>
      </c>
      <c r="G4555" s="2">
        <v>13462800</v>
      </c>
      <c r="H4555" s="2">
        <v>13565600</v>
      </c>
      <c r="I4555" s="2">
        <v>13799100</v>
      </c>
      <c r="J4555" s="2">
        <v>13731700</v>
      </c>
      <c r="K4555" s="2">
        <v>13397200</v>
      </c>
      <c r="L4555" s="2">
        <v>13069700</v>
      </c>
      <c r="M4555" s="2">
        <v>12611200</v>
      </c>
      <c r="N4555" s="2">
        <v>12488000</v>
      </c>
      <c r="O4555" s="2">
        <v>12449200</v>
      </c>
      <c r="P4555" s="2">
        <v>12377800</v>
      </c>
      <c r="Q4555" s="2">
        <v>12279100</v>
      </c>
      <c r="R4555" s="2">
        <v>12232200</v>
      </c>
      <c r="S4555" s="2">
        <v>12159500</v>
      </c>
      <c r="T4555" s="2">
        <v>11992800</v>
      </c>
      <c r="U4555" s="2">
        <v>11904900</v>
      </c>
      <c r="V4555" s="2">
        <v>11871300</v>
      </c>
      <c r="W4555" s="2">
        <v>11798000</v>
      </c>
      <c r="X4555" s="2">
        <v>11728300</v>
      </c>
      <c r="Y4555" s="2">
        <v>11690600</v>
      </c>
      <c r="Z4555" s="2">
        <v>11751900</v>
      </c>
      <c r="AA4555" s="2">
        <v>11742500</v>
      </c>
      <c r="AB4555" s="2">
        <v>11709600</v>
      </c>
      <c r="AC4555" s="2">
        <v>11617400</v>
      </c>
      <c r="AD4555" s="2">
        <v>11506500</v>
      </c>
      <c r="AE4555" s="2">
        <v>11381000</v>
      </c>
      <c r="AF4555" s="2">
        <v>11274900</v>
      </c>
      <c r="AG4555" s="2">
        <v>11205000</v>
      </c>
    </row>
    <row r="4556" spans="1:33">
      <c r="A4556" s="115" t="s">
        <v>6275</v>
      </c>
      <c r="B4556" s="115" t="s">
        <v>19</v>
      </c>
      <c r="C4556" s="2">
        <v>58123800</v>
      </c>
      <c r="D4556" s="2">
        <v>49040100</v>
      </c>
      <c r="E4556" s="2">
        <v>38783900</v>
      </c>
      <c r="F4556" s="2">
        <v>57216600</v>
      </c>
      <c r="G4556" s="2">
        <v>57402700</v>
      </c>
      <c r="H4556" s="2">
        <v>57840900</v>
      </c>
      <c r="I4556" s="2">
        <v>58836500</v>
      </c>
      <c r="J4556" s="2">
        <v>58549200</v>
      </c>
      <c r="K4556" s="2">
        <v>57122900</v>
      </c>
      <c r="L4556" s="2">
        <v>55726600</v>
      </c>
      <c r="M4556" s="2">
        <v>53771800</v>
      </c>
      <c r="N4556" s="2">
        <v>53246600</v>
      </c>
      <c r="O4556" s="2">
        <v>53081000</v>
      </c>
      <c r="P4556" s="2">
        <v>52776500</v>
      </c>
      <c r="Q4556" s="2">
        <v>52355800</v>
      </c>
      <c r="R4556" s="2">
        <v>52155900</v>
      </c>
      <c r="S4556" s="2">
        <v>51845700</v>
      </c>
      <c r="T4556" s="2">
        <v>51135200</v>
      </c>
      <c r="U4556" s="2">
        <v>50760200</v>
      </c>
      <c r="V4556" s="2">
        <v>50617100</v>
      </c>
      <c r="W4556" s="2">
        <v>50304600</v>
      </c>
      <c r="X4556" s="2">
        <v>50007100</v>
      </c>
      <c r="Y4556" s="2">
        <v>49846500</v>
      </c>
      <c r="Z4556" s="2">
        <v>50107800</v>
      </c>
      <c r="AA4556" s="2">
        <v>50067600</v>
      </c>
      <c r="AB4556" s="2">
        <v>49927400</v>
      </c>
      <c r="AC4556" s="2">
        <v>49534500</v>
      </c>
      <c r="AD4556" s="2">
        <v>49061500</v>
      </c>
      <c r="AE4556" s="2">
        <v>48526300</v>
      </c>
      <c r="AF4556" s="2">
        <v>48074000</v>
      </c>
      <c r="AG4556" s="2">
        <v>47775900</v>
      </c>
    </row>
    <row r="4557" spans="1:33">
      <c r="A4557" s="115" t="s">
        <v>6276</v>
      </c>
      <c r="B4557" s="115" t="s">
        <v>19</v>
      </c>
      <c r="C4557" s="2">
        <v>1032580</v>
      </c>
      <c r="D4557" s="115">
        <v>871203</v>
      </c>
      <c r="E4557" s="115">
        <v>689000</v>
      </c>
      <c r="F4557" s="2">
        <v>1016460</v>
      </c>
      <c r="G4557" s="2">
        <v>1019770</v>
      </c>
      <c r="H4557" s="2">
        <v>1027550</v>
      </c>
      <c r="I4557" s="2">
        <v>1045240</v>
      </c>
      <c r="J4557" s="2">
        <v>1040130</v>
      </c>
      <c r="K4557" s="2">
        <v>1014800</v>
      </c>
      <c r="L4557" s="115">
        <v>989989</v>
      </c>
      <c r="M4557" s="115">
        <v>955262</v>
      </c>
      <c r="N4557" s="115">
        <v>945932</v>
      </c>
      <c r="O4557" s="115">
        <v>942990</v>
      </c>
      <c r="P4557" s="115">
        <v>937580</v>
      </c>
      <c r="Q4557" s="115">
        <v>930106</v>
      </c>
      <c r="R4557" s="115">
        <v>926556</v>
      </c>
      <c r="S4557" s="115">
        <v>921046</v>
      </c>
      <c r="T4557" s="115">
        <v>908422</v>
      </c>
      <c r="U4557" s="115">
        <v>901761</v>
      </c>
      <c r="V4557" s="115">
        <v>899218</v>
      </c>
      <c r="W4557" s="115">
        <v>893666</v>
      </c>
      <c r="X4557" s="115">
        <v>888381</v>
      </c>
      <c r="Y4557" s="115">
        <v>885529</v>
      </c>
      <c r="Z4557" s="115">
        <v>890171</v>
      </c>
      <c r="AA4557" s="115">
        <v>889457</v>
      </c>
      <c r="AB4557" s="115">
        <v>886965</v>
      </c>
      <c r="AC4557" s="115">
        <v>879985</v>
      </c>
      <c r="AD4557" s="115">
        <v>871584</v>
      </c>
      <c r="AE4557" s="115">
        <v>862076</v>
      </c>
      <c r="AF4557" s="115">
        <v>854040</v>
      </c>
      <c r="AG4557" s="115">
        <v>848744</v>
      </c>
    </row>
    <row r="4558" spans="1:33">
      <c r="A4558" s="115" t="s">
        <v>6277</v>
      </c>
      <c r="B4558" s="115" t="s">
        <v>19</v>
      </c>
      <c r="C4558" s="2">
        <v>5005180</v>
      </c>
      <c r="D4558" s="2">
        <v>4222960</v>
      </c>
      <c r="E4558" s="2">
        <v>3339780</v>
      </c>
      <c r="F4558" s="2">
        <v>4927060</v>
      </c>
      <c r="G4558" s="2">
        <v>4943090</v>
      </c>
      <c r="H4558" s="2">
        <v>4980820</v>
      </c>
      <c r="I4558" s="2">
        <v>5066550</v>
      </c>
      <c r="J4558" s="2">
        <v>5041810</v>
      </c>
      <c r="K4558" s="2">
        <v>4918990</v>
      </c>
      <c r="L4558" s="2">
        <v>4798750</v>
      </c>
      <c r="M4558" s="2">
        <v>4630420</v>
      </c>
      <c r="N4558" s="2">
        <v>4585190</v>
      </c>
      <c r="O4558" s="2">
        <v>4570930</v>
      </c>
      <c r="P4558" s="2">
        <v>4544710</v>
      </c>
      <c r="Q4558" s="2">
        <v>4508480</v>
      </c>
      <c r="R4558" s="2">
        <v>4491270</v>
      </c>
      <c r="S4558" s="2">
        <v>4464560</v>
      </c>
      <c r="T4558" s="2">
        <v>4403370</v>
      </c>
      <c r="U4558" s="2">
        <v>4371080</v>
      </c>
      <c r="V4558" s="2">
        <v>4358760</v>
      </c>
      <c r="W4558" s="2">
        <v>4331850</v>
      </c>
      <c r="X4558" s="2">
        <v>4306230</v>
      </c>
      <c r="Y4558" s="2">
        <v>4292400</v>
      </c>
      <c r="Z4558" s="2">
        <v>4314900</v>
      </c>
      <c r="AA4558" s="2">
        <v>4311440</v>
      </c>
      <c r="AB4558" s="2">
        <v>4299360</v>
      </c>
      <c r="AC4558" s="2">
        <v>4265530</v>
      </c>
      <c r="AD4558" s="2">
        <v>4224810</v>
      </c>
      <c r="AE4558" s="2">
        <v>4178720</v>
      </c>
      <c r="AF4558" s="2">
        <v>4139770</v>
      </c>
      <c r="AG4558" s="2">
        <v>4114100</v>
      </c>
    </row>
    <row r="4559" spans="1:33">
      <c r="A4559" s="115" t="s">
        <v>6278</v>
      </c>
      <c r="B4559" s="115" t="s">
        <v>19</v>
      </c>
      <c r="C4559" s="2">
        <v>2377380</v>
      </c>
      <c r="D4559" s="2">
        <v>2005840</v>
      </c>
      <c r="E4559" s="2">
        <v>1586340</v>
      </c>
      <c r="F4559" s="2">
        <v>2340280</v>
      </c>
      <c r="G4559" s="2">
        <v>2347890</v>
      </c>
      <c r="H4559" s="2">
        <v>2365810</v>
      </c>
      <c r="I4559" s="2">
        <v>2406530</v>
      </c>
      <c r="J4559" s="2">
        <v>2394780</v>
      </c>
      <c r="K4559" s="2">
        <v>2336440</v>
      </c>
      <c r="L4559" s="2">
        <v>2279330</v>
      </c>
      <c r="M4559" s="2">
        <v>2199380</v>
      </c>
      <c r="N4559" s="2">
        <v>2177890</v>
      </c>
      <c r="O4559" s="2">
        <v>2171120</v>
      </c>
      <c r="P4559" s="2">
        <v>2158670</v>
      </c>
      <c r="Q4559" s="2">
        <v>2141460</v>
      </c>
      <c r="R4559" s="2">
        <v>2133280</v>
      </c>
      <c r="S4559" s="2">
        <v>2120600</v>
      </c>
      <c r="T4559" s="2">
        <v>2091530</v>
      </c>
      <c r="U4559" s="2">
        <v>2076190</v>
      </c>
      <c r="V4559" s="2">
        <v>2070340</v>
      </c>
      <c r="W4559" s="2">
        <v>2057560</v>
      </c>
      <c r="X4559" s="2">
        <v>2045390</v>
      </c>
      <c r="Y4559" s="2">
        <v>2038820</v>
      </c>
      <c r="Z4559" s="2">
        <v>2049510</v>
      </c>
      <c r="AA4559" s="2">
        <v>2047870</v>
      </c>
      <c r="AB4559" s="2">
        <v>2042130</v>
      </c>
      <c r="AC4559" s="2">
        <v>2026060</v>
      </c>
      <c r="AD4559" s="2">
        <v>2006720</v>
      </c>
      <c r="AE4559" s="2">
        <v>1984820</v>
      </c>
      <c r="AF4559" s="2">
        <v>1966320</v>
      </c>
      <c r="AG4559" s="2">
        <v>1954130</v>
      </c>
    </row>
    <row r="4560" spans="1:33">
      <c r="A4560" s="115" t="s">
        <v>6279</v>
      </c>
      <c r="B4560" s="115" t="s">
        <v>19</v>
      </c>
      <c r="C4560" s="115">
        <v>475477</v>
      </c>
      <c r="D4560" s="115">
        <v>401168</v>
      </c>
      <c r="E4560" s="115">
        <v>317268</v>
      </c>
      <c r="F4560" s="115">
        <v>468055</v>
      </c>
      <c r="G4560" s="115">
        <v>469578</v>
      </c>
      <c r="H4560" s="115">
        <v>473162</v>
      </c>
      <c r="I4560" s="115">
        <v>481306</v>
      </c>
      <c r="J4560" s="115">
        <v>478956</v>
      </c>
      <c r="K4560" s="115">
        <v>467289</v>
      </c>
      <c r="L4560" s="115">
        <v>455866</v>
      </c>
      <c r="M4560" s="115">
        <v>439875</v>
      </c>
      <c r="N4560" s="115">
        <v>435579</v>
      </c>
      <c r="O4560" s="115">
        <v>434224</v>
      </c>
      <c r="P4560" s="115">
        <v>431733</v>
      </c>
      <c r="Q4560" s="115">
        <v>428292</v>
      </c>
      <c r="R4560" s="115">
        <v>426656</v>
      </c>
      <c r="S4560" s="115">
        <v>424119</v>
      </c>
      <c r="T4560" s="115">
        <v>418306</v>
      </c>
      <c r="U4560" s="115">
        <v>415239</v>
      </c>
      <c r="V4560" s="115">
        <v>414068</v>
      </c>
      <c r="W4560" s="115">
        <v>411512</v>
      </c>
      <c r="X4560" s="115">
        <v>409078</v>
      </c>
      <c r="Y4560" s="115">
        <v>407765</v>
      </c>
      <c r="Z4560" s="115">
        <v>409902</v>
      </c>
      <c r="AA4560" s="115">
        <v>409573</v>
      </c>
      <c r="AB4560" s="115">
        <v>408426</v>
      </c>
      <c r="AC4560" s="115">
        <v>405212</v>
      </c>
      <c r="AD4560" s="115">
        <v>401343</v>
      </c>
      <c r="AE4560" s="115">
        <v>396965</v>
      </c>
      <c r="AF4560" s="115">
        <v>393265</v>
      </c>
      <c r="AG4560" s="115">
        <v>390826</v>
      </c>
    </row>
    <row r="4561" spans="1:33">
      <c r="A4561" s="115" t="s">
        <v>6280</v>
      </c>
      <c r="B4561" s="115" t="s">
        <v>19</v>
      </c>
      <c r="C4561" s="115">
        <v>0</v>
      </c>
      <c r="D4561" s="115">
        <v>0</v>
      </c>
      <c r="E4561" s="115">
        <v>0</v>
      </c>
      <c r="F4561" s="115">
        <v>0</v>
      </c>
      <c r="G4561" s="115">
        <v>0</v>
      </c>
      <c r="H4561" s="115">
        <v>0</v>
      </c>
      <c r="I4561" s="115">
        <v>0</v>
      </c>
      <c r="J4561" s="115">
        <v>0</v>
      </c>
      <c r="K4561" s="115">
        <v>0</v>
      </c>
      <c r="L4561" s="115">
        <v>0</v>
      </c>
      <c r="M4561" s="115">
        <v>0</v>
      </c>
      <c r="N4561" s="115">
        <v>0</v>
      </c>
      <c r="O4561" s="115">
        <v>0</v>
      </c>
      <c r="P4561" s="115">
        <v>0</v>
      </c>
      <c r="Q4561" s="115">
        <v>0</v>
      </c>
      <c r="R4561" s="115">
        <v>0</v>
      </c>
      <c r="S4561" s="115">
        <v>0</v>
      </c>
      <c r="T4561" s="115">
        <v>0</v>
      </c>
      <c r="U4561" s="115">
        <v>0</v>
      </c>
      <c r="V4561" s="115">
        <v>0</v>
      </c>
      <c r="W4561" s="115">
        <v>0</v>
      </c>
      <c r="X4561" s="115">
        <v>0</v>
      </c>
      <c r="Y4561" s="115">
        <v>0</v>
      </c>
      <c r="Z4561" s="115">
        <v>0</v>
      </c>
      <c r="AA4561" s="115">
        <v>0</v>
      </c>
      <c r="AB4561" s="115">
        <v>0</v>
      </c>
      <c r="AC4561" s="115">
        <v>0</v>
      </c>
      <c r="AD4561" s="115">
        <v>0</v>
      </c>
      <c r="AE4561" s="115">
        <v>0</v>
      </c>
      <c r="AF4561" s="115">
        <v>0</v>
      </c>
      <c r="AG4561" s="115">
        <v>0</v>
      </c>
    </row>
    <row r="4562" spans="1:33">
      <c r="A4562" s="115" t="s">
        <v>6281</v>
      </c>
      <c r="B4562" s="115" t="s">
        <v>19</v>
      </c>
      <c r="C4562" s="2">
        <v>444592000000</v>
      </c>
      <c r="D4562" s="2">
        <v>465834000000</v>
      </c>
      <c r="E4562" s="2">
        <v>357856000000</v>
      </c>
      <c r="F4562" s="2">
        <v>620793000000</v>
      </c>
      <c r="G4562" s="2">
        <v>621076000000</v>
      </c>
      <c r="H4562" s="2">
        <v>628431000000</v>
      </c>
      <c r="I4562" s="2">
        <v>639306000000</v>
      </c>
      <c r="J4562" s="2">
        <v>641224000000</v>
      </c>
      <c r="K4562" s="2">
        <v>630810000000</v>
      </c>
      <c r="L4562" s="2">
        <v>621914000000</v>
      </c>
      <c r="M4562" s="2">
        <v>605138000000</v>
      </c>
      <c r="N4562" s="2">
        <v>601191000000</v>
      </c>
      <c r="O4562" s="2">
        <v>600161000000</v>
      </c>
      <c r="P4562" s="2">
        <v>598298000000</v>
      </c>
      <c r="Q4562" s="2">
        <v>598091000000</v>
      </c>
      <c r="R4562" s="2">
        <v>602182000000</v>
      </c>
      <c r="S4562" s="2">
        <v>604452000000</v>
      </c>
      <c r="T4562" s="2">
        <v>600882000000</v>
      </c>
      <c r="U4562" s="2">
        <v>600066000000</v>
      </c>
      <c r="V4562" s="2">
        <v>601559000000</v>
      </c>
      <c r="W4562" s="2">
        <v>603149000000</v>
      </c>
      <c r="X4562" s="2">
        <v>607317000000</v>
      </c>
      <c r="Y4562" s="2">
        <v>612024000000</v>
      </c>
      <c r="Z4562" s="2">
        <v>620185000000</v>
      </c>
      <c r="AA4562" s="2">
        <v>622337000000</v>
      </c>
      <c r="AB4562" s="2">
        <v>627598000000</v>
      </c>
      <c r="AC4562" s="2">
        <v>631397000000</v>
      </c>
      <c r="AD4562" s="2">
        <v>631796000000</v>
      </c>
      <c r="AE4562" s="2">
        <v>635687000000</v>
      </c>
      <c r="AF4562" s="2">
        <v>639123000000</v>
      </c>
      <c r="AG4562" s="2">
        <v>644096000000</v>
      </c>
    </row>
    <row r="4563" spans="1:33">
      <c r="A4563" s="115" t="s">
        <v>6282</v>
      </c>
      <c r="B4563" s="115" t="s">
        <v>19</v>
      </c>
      <c r="C4563" s="2">
        <v>105542000</v>
      </c>
      <c r="D4563" s="2">
        <v>110585000</v>
      </c>
      <c r="E4563" s="2">
        <v>84951600</v>
      </c>
      <c r="F4563" s="2">
        <v>147370000</v>
      </c>
      <c r="G4563" s="2">
        <v>147437000</v>
      </c>
      <c r="H4563" s="2">
        <v>149183000</v>
      </c>
      <c r="I4563" s="2">
        <v>151765000</v>
      </c>
      <c r="J4563" s="2">
        <v>152220000</v>
      </c>
      <c r="K4563" s="2">
        <v>149748000</v>
      </c>
      <c r="L4563" s="2">
        <v>147636000</v>
      </c>
      <c r="M4563" s="2">
        <v>143654000</v>
      </c>
      <c r="N4563" s="2">
        <v>142717000</v>
      </c>
      <c r="O4563" s="2">
        <v>142472000</v>
      </c>
      <c r="P4563" s="2">
        <v>142030000</v>
      </c>
      <c r="Q4563" s="2">
        <v>141981000</v>
      </c>
      <c r="R4563" s="2">
        <v>142952000</v>
      </c>
      <c r="S4563" s="2">
        <v>143491000</v>
      </c>
      <c r="T4563" s="2">
        <v>142644000</v>
      </c>
      <c r="U4563" s="2">
        <v>142450000</v>
      </c>
      <c r="V4563" s="2">
        <v>142804000</v>
      </c>
      <c r="W4563" s="2">
        <v>143182000</v>
      </c>
      <c r="X4563" s="2">
        <v>144171000</v>
      </c>
      <c r="Y4563" s="2">
        <v>145289000</v>
      </c>
      <c r="Z4563" s="2">
        <v>147226000</v>
      </c>
      <c r="AA4563" s="2">
        <v>147737000</v>
      </c>
      <c r="AB4563" s="2">
        <v>148986000</v>
      </c>
      <c r="AC4563" s="2">
        <v>149887000</v>
      </c>
      <c r="AD4563" s="2">
        <v>149982000</v>
      </c>
      <c r="AE4563" s="2">
        <v>150906000</v>
      </c>
      <c r="AF4563" s="2">
        <v>151722000</v>
      </c>
      <c r="AG4563" s="2">
        <v>152902000</v>
      </c>
    </row>
    <row r="4564" spans="1:33">
      <c r="A4564" s="115" t="s">
        <v>6283</v>
      </c>
      <c r="B4564" s="115" t="s">
        <v>19</v>
      </c>
      <c r="C4564" s="2">
        <v>1194790000</v>
      </c>
      <c r="D4564" s="2">
        <v>1251880000</v>
      </c>
      <c r="E4564" s="2">
        <v>961700000</v>
      </c>
      <c r="F4564" s="2">
        <v>1668310000</v>
      </c>
      <c r="G4564" s="2">
        <v>1669070000</v>
      </c>
      <c r="H4564" s="2">
        <v>1688840000</v>
      </c>
      <c r="I4564" s="2">
        <v>1718060000</v>
      </c>
      <c r="J4564" s="2">
        <v>1723220000</v>
      </c>
      <c r="K4564" s="2">
        <v>1695230000</v>
      </c>
      <c r="L4564" s="2">
        <v>1671320000</v>
      </c>
      <c r="M4564" s="2">
        <v>1626240000</v>
      </c>
      <c r="N4564" s="2">
        <v>1615630000</v>
      </c>
      <c r="O4564" s="2">
        <v>1612870000</v>
      </c>
      <c r="P4564" s="2">
        <v>1607860000</v>
      </c>
      <c r="Q4564" s="2">
        <v>1607300000</v>
      </c>
      <c r="R4564" s="2">
        <v>1618300000</v>
      </c>
      <c r="S4564" s="2">
        <v>1624400000</v>
      </c>
      <c r="T4564" s="2">
        <v>1614800000</v>
      </c>
      <c r="U4564" s="2">
        <v>1612610000</v>
      </c>
      <c r="V4564" s="2">
        <v>1616620000</v>
      </c>
      <c r="W4564" s="2">
        <v>1620900000</v>
      </c>
      <c r="X4564" s="2">
        <v>1632100000</v>
      </c>
      <c r="Y4564" s="2">
        <v>1644750000</v>
      </c>
      <c r="Z4564" s="2">
        <v>1666680000</v>
      </c>
      <c r="AA4564" s="2">
        <v>1672460000</v>
      </c>
      <c r="AB4564" s="2">
        <v>1686600000</v>
      </c>
      <c r="AC4564" s="2">
        <v>1696810000</v>
      </c>
      <c r="AD4564" s="2">
        <v>1697880000</v>
      </c>
      <c r="AE4564" s="2">
        <v>1708340000</v>
      </c>
      <c r="AF4564" s="2">
        <v>1717570000</v>
      </c>
      <c r="AG4564" s="2">
        <v>1730940000</v>
      </c>
    </row>
    <row r="4565" spans="1:33">
      <c r="A4565" s="115" t="s">
        <v>6284</v>
      </c>
      <c r="B4565" s="115" t="s">
        <v>19</v>
      </c>
      <c r="C4565" s="2">
        <v>712397000</v>
      </c>
      <c r="D4565" s="2">
        <v>746434000</v>
      </c>
      <c r="E4565" s="2">
        <v>573414000</v>
      </c>
      <c r="F4565" s="2">
        <v>994733000</v>
      </c>
      <c r="G4565" s="2">
        <v>995188000</v>
      </c>
      <c r="H4565" s="2">
        <v>1006970000</v>
      </c>
      <c r="I4565" s="2">
        <v>1024400000</v>
      </c>
      <c r="J4565" s="2">
        <v>1027470000</v>
      </c>
      <c r="K4565" s="2">
        <v>1010780000</v>
      </c>
      <c r="L4565" s="2">
        <v>996529000</v>
      </c>
      <c r="M4565" s="2">
        <v>969648000</v>
      </c>
      <c r="N4565" s="2">
        <v>963324000</v>
      </c>
      <c r="O4565" s="2">
        <v>961674000</v>
      </c>
      <c r="P4565" s="2">
        <v>958688000</v>
      </c>
      <c r="Q4565" s="2">
        <v>958357000</v>
      </c>
      <c r="R4565" s="2">
        <v>964912000</v>
      </c>
      <c r="S4565" s="2">
        <v>968550000</v>
      </c>
      <c r="T4565" s="2">
        <v>962829000</v>
      </c>
      <c r="U4565" s="2">
        <v>961521000</v>
      </c>
      <c r="V4565" s="2">
        <v>963914000</v>
      </c>
      <c r="W4565" s="2">
        <v>966462000</v>
      </c>
      <c r="X4565" s="2">
        <v>973140000</v>
      </c>
      <c r="Y4565" s="2">
        <v>980683000</v>
      </c>
      <c r="Z4565" s="2">
        <v>993760000</v>
      </c>
      <c r="AA4565" s="2">
        <v>997207000</v>
      </c>
      <c r="AB4565" s="2">
        <v>1005640000</v>
      </c>
      <c r="AC4565" s="2">
        <v>1011720000</v>
      </c>
      <c r="AD4565" s="2">
        <v>1012360000</v>
      </c>
      <c r="AE4565" s="2">
        <v>1018600000</v>
      </c>
      <c r="AF4565" s="2">
        <v>1024110000</v>
      </c>
      <c r="AG4565" s="2">
        <v>1032070000</v>
      </c>
    </row>
    <row r="4566" spans="1:33">
      <c r="A4566" s="115" t="s">
        <v>6285</v>
      </c>
      <c r="B4566" s="115" t="s">
        <v>19</v>
      </c>
      <c r="C4566" s="2">
        <v>145429000</v>
      </c>
      <c r="D4566" s="2">
        <v>152378000</v>
      </c>
      <c r="E4566" s="2">
        <v>117057000</v>
      </c>
      <c r="F4566" s="2">
        <v>203066000</v>
      </c>
      <c r="G4566" s="2">
        <v>203158000</v>
      </c>
      <c r="H4566" s="2">
        <v>205564000</v>
      </c>
      <c r="I4566" s="2">
        <v>209121000</v>
      </c>
      <c r="J4566" s="2">
        <v>209749000</v>
      </c>
      <c r="K4566" s="2">
        <v>206342000</v>
      </c>
      <c r="L4566" s="2">
        <v>203432000</v>
      </c>
      <c r="M4566" s="2">
        <v>197945000</v>
      </c>
      <c r="N4566" s="2">
        <v>196654000</v>
      </c>
      <c r="O4566" s="2">
        <v>196317000</v>
      </c>
      <c r="P4566" s="2">
        <v>195707000</v>
      </c>
      <c r="Q4566" s="2">
        <v>195640000</v>
      </c>
      <c r="R4566" s="2">
        <v>196978000</v>
      </c>
      <c r="S4566" s="2">
        <v>197721000</v>
      </c>
      <c r="T4566" s="2">
        <v>196553000</v>
      </c>
      <c r="U4566" s="2">
        <v>196286000</v>
      </c>
      <c r="V4566" s="2">
        <v>196774000</v>
      </c>
      <c r="W4566" s="2">
        <v>197294000</v>
      </c>
      <c r="X4566" s="2">
        <v>198658000</v>
      </c>
      <c r="Y4566" s="2">
        <v>200197000</v>
      </c>
      <c r="Z4566" s="2">
        <v>202867000</v>
      </c>
      <c r="AA4566" s="2">
        <v>203571000</v>
      </c>
      <c r="AB4566" s="2">
        <v>205292000</v>
      </c>
      <c r="AC4566" s="2">
        <v>206534000</v>
      </c>
      <c r="AD4566" s="2">
        <v>206665000</v>
      </c>
      <c r="AE4566" s="2">
        <v>207938000</v>
      </c>
      <c r="AF4566" s="2">
        <v>209062000</v>
      </c>
      <c r="AG4566" s="2">
        <v>210688000</v>
      </c>
    </row>
    <row r="4567" spans="1:33">
      <c r="A4567" s="115" t="s">
        <v>6286</v>
      </c>
      <c r="B4567" s="115" t="s">
        <v>19</v>
      </c>
      <c r="C4567" s="2">
        <v>124437000</v>
      </c>
      <c r="D4567" s="2">
        <v>130382000</v>
      </c>
      <c r="E4567" s="2">
        <v>100160000</v>
      </c>
      <c r="F4567" s="2">
        <v>173753000</v>
      </c>
      <c r="G4567" s="2">
        <v>173833000</v>
      </c>
      <c r="H4567" s="2">
        <v>175891000</v>
      </c>
      <c r="I4567" s="2">
        <v>178935000</v>
      </c>
      <c r="J4567" s="2">
        <v>179472000</v>
      </c>
      <c r="K4567" s="2">
        <v>176557000</v>
      </c>
      <c r="L4567" s="2">
        <v>174067000</v>
      </c>
      <c r="M4567" s="2">
        <v>169372000</v>
      </c>
      <c r="N4567" s="2">
        <v>168267000</v>
      </c>
      <c r="O4567" s="2">
        <v>167979000</v>
      </c>
      <c r="P4567" s="2">
        <v>167457000</v>
      </c>
      <c r="Q4567" s="2">
        <v>167399000</v>
      </c>
      <c r="R4567" s="2">
        <v>168544000</v>
      </c>
      <c r="S4567" s="2">
        <v>169180000</v>
      </c>
      <c r="T4567" s="2">
        <v>168181000</v>
      </c>
      <c r="U4567" s="2">
        <v>167952000</v>
      </c>
      <c r="V4567" s="2">
        <v>168370000</v>
      </c>
      <c r="W4567" s="2">
        <v>168815000</v>
      </c>
      <c r="X4567" s="2">
        <v>169982000</v>
      </c>
      <c r="Y4567" s="2">
        <v>171299000</v>
      </c>
      <c r="Z4567" s="2">
        <v>173583000</v>
      </c>
      <c r="AA4567" s="2">
        <v>174185000</v>
      </c>
      <c r="AB4567" s="2">
        <v>175658000</v>
      </c>
      <c r="AC4567" s="2">
        <v>176721000</v>
      </c>
      <c r="AD4567" s="2">
        <v>176833000</v>
      </c>
      <c r="AE4567" s="2">
        <v>177922000</v>
      </c>
      <c r="AF4567" s="2">
        <v>178884000</v>
      </c>
      <c r="AG4567" s="2">
        <v>180276000</v>
      </c>
    </row>
    <row r="4568" spans="1:33">
      <c r="A4568" s="115" t="s">
        <v>6287</v>
      </c>
      <c r="B4568" s="115" t="s">
        <v>19</v>
      </c>
      <c r="C4568" s="2">
        <v>530574000</v>
      </c>
      <c r="D4568" s="2">
        <v>555924000</v>
      </c>
      <c r="E4568" s="2">
        <v>427064000</v>
      </c>
      <c r="F4568" s="2">
        <v>740850000</v>
      </c>
      <c r="G4568" s="2">
        <v>741189000</v>
      </c>
      <c r="H4568" s="2">
        <v>749965000</v>
      </c>
      <c r="I4568" s="2">
        <v>762944000</v>
      </c>
      <c r="J4568" s="2">
        <v>765234000</v>
      </c>
      <c r="K4568" s="2">
        <v>752805000</v>
      </c>
      <c r="L4568" s="2">
        <v>742188000</v>
      </c>
      <c r="M4568" s="2">
        <v>722168000</v>
      </c>
      <c r="N4568" s="2">
        <v>717458000</v>
      </c>
      <c r="O4568" s="2">
        <v>716229000</v>
      </c>
      <c r="P4568" s="2">
        <v>714005000</v>
      </c>
      <c r="Q4568" s="2">
        <v>713759000</v>
      </c>
      <c r="R4568" s="2">
        <v>718640000</v>
      </c>
      <c r="S4568" s="2">
        <v>721350000</v>
      </c>
      <c r="T4568" s="2">
        <v>717089000</v>
      </c>
      <c r="U4568" s="2">
        <v>716115000</v>
      </c>
      <c r="V4568" s="2">
        <v>717897000</v>
      </c>
      <c r="W4568" s="2">
        <v>719795000</v>
      </c>
      <c r="X4568" s="2">
        <v>724768000</v>
      </c>
      <c r="Y4568" s="2">
        <v>730386000</v>
      </c>
      <c r="Z4568" s="2">
        <v>740125000</v>
      </c>
      <c r="AA4568" s="2">
        <v>742693000</v>
      </c>
      <c r="AB4568" s="2">
        <v>748972000</v>
      </c>
      <c r="AC4568" s="2">
        <v>753505000</v>
      </c>
      <c r="AD4568" s="2">
        <v>753982000</v>
      </c>
      <c r="AE4568" s="2">
        <v>758625000</v>
      </c>
      <c r="AF4568" s="2">
        <v>762726000</v>
      </c>
      <c r="AG4568" s="2">
        <v>768660000</v>
      </c>
    </row>
    <row r="4569" spans="1:33">
      <c r="A4569" s="115" t="s">
        <v>6288</v>
      </c>
      <c r="B4569" s="115" t="s">
        <v>19</v>
      </c>
      <c r="C4569" s="2">
        <v>9425710</v>
      </c>
      <c r="D4569" s="2">
        <v>9876050</v>
      </c>
      <c r="E4569" s="2">
        <v>7586830</v>
      </c>
      <c r="F4569" s="2">
        <v>13161300</v>
      </c>
      <c r="G4569" s="2">
        <v>13167300</v>
      </c>
      <c r="H4569" s="2">
        <v>13323200</v>
      </c>
      <c r="I4569" s="2">
        <v>13553800</v>
      </c>
      <c r="J4569" s="2">
        <v>13594500</v>
      </c>
      <c r="K4569" s="2">
        <v>13373700</v>
      </c>
      <c r="L4569" s="2">
        <v>13185100</v>
      </c>
      <c r="M4569" s="2">
        <v>12829400</v>
      </c>
      <c r="N4569" s="2">
        <v>12745700</v>
      </c>
      <c r="O4569" s="2">
        <v>12723900</v>
      </c>
      <c r="P4569" s="2">
        <v>12684400</v>
      </c>
      <c r="Q4569" s="2">
        <v>12680000</v>
      </c>
      <c r="R4569" s="2">
        <v>12766700</v>
      </c>
      <c r="S4569" s="2">
        <v>12814900</v>
      </c>
      <c r="T4569" s="2">
        <v>12739200</v>
      </c>
      <c r="U4569" s="2">
        <v>12721900</v>
      </c>
      <c r="V4569" s="2">
        <v>12753500</v>
      </c>
      <c r="W4569" s="2">
        <v>12787200</v>
      </c>
      <c r="X4569" s="2">
        <v>12875600</v>
      </c>
      <c r="Y4569" s="2">
        <v>12975400</v>
      </c>
      <c r="Z4569" s="2">
        <v>13148400</v>
      </c>
      <c r="AA4569" s="2">
        <v>13194000</v>
      </c>
      <c r="AB4569" s="2">
        <v>13305600</v>
      </c>
      <c r="AC4569" s="2">
        <v>13386100</v>
      </c>
      <c r="AD4569" s="2">
        <v>13394600</v>
      </c>
      <c r="AE4569" s="2">
        <v>13477100</v>
      </c>
      <c r="AF4569" s="2">
        <v>13549900</v>
      </c>
      <c r="AG4569" s="2">
        <v>13655300</v>
      </c>
    </row>
    <row r="4570" spans="1:33">
      <c r="A4570" s="115" t="s">
        <v>6289</v>
      </c>
      <c r="B4570" s="115" t="s">
        <v>19</v>
      </c>
      <c r="C4570" s="2">
        <v>45689000</v>
      </c>
      <c r="D4570" s="2">
        <v>47871900</v>
      </c>
      <c r="E4570" s="2">
        <v>36775500</v>
      </c>
      <c r="F4570" s="2">
        <v>63796400</v>
      </c>
      <c r="G4570" s="2">
        <v>63825600</v>
      </c>
      <c r="H4570" s="2">
        <v>64581300</v>
      </c>
      <c r="I4570" s="2">
        <v>65698900</v>
      </c>
      <c r="J4570" s="2">
        <v>65896100</v>
      </c>
      <c r="K4570" s="2">
        <v>64825800</v>
      </c>
      <c r="L4570" s="2">
        <v>63911600</v>
      </c>
      <c r="M4570" s="2">
        <v>62187600</v>
      </c>
      <c r="N4570" s="2">
        <v>61782000</v>
      </c>
      <c r="O4570" s="2">
        <v>61676200</v>
      </c>
      <c r="P4570" s="2">
        <v>61484700</v>
      </c>
      <c r="Q4570" s="2">
        <v>61463500</v>
      </c>
      <c r="R4570" s="2">
        <v>61883900</v>
      </c>
      <c r="S4570" s="2">
        <v>62117200</v>
      </c>
      <c r="T4570" s="2">
        <v>61750300</v>
      </c>
      <c r="U4570" s="2">
        <v>61666400</v>
      </c>
      <c r="V4570" s="2">
        <v>61819900</v>
      </c>
      <c r="W4570" s="2">
        <v>61983300</v>
      </c>
      <c r="X4570" s="2">
        <v>62411500</v>
      </c>
      <c r="Y4570" s="2">
        <v>62895300</v>
      </c>
      <c r="Z4570" s="2">
        <v>63734000</v>
      </c>
      <c r="AA4570" s="2">
        <v>63955100</v>
      </c>
      <c r="AB4570" s="2">
        <v>64495800</v>
      </c>
      <c r="AC4570" s="2">
        <v>64886200</v>
      </c>
      <c r="AD4570" s="2">
        <v>64927200</v>
      </c>
      <c r="AE4570" s="2">
        <v>65327000</v>
      </c>
      <c r="AF4570" s="2">
        <v>65680200</v>
      </c>
      <c r="AG4570" s="2">
        <v>66191200</v>
      </c>
    </row>
    <row r="4571" spans="1:33">
      <c r="A4571" s="115" t="s">
        <v>6290</v>
      </c>
      <c r="B4571" s="115" t="s">
        <v>19</v>
      </c>
      <c r="C4571" s="2">
        <v>21701600</v>
      </c>
      <c r="D4571" s="2">
        <v>22738400</v>
      </c>
      <c r="E4571" s="2">
        <v>17467800</v>
      </c>
      <c r="F4571" s="2">
        <v>30302300</v>
      </c>
      <c r="G4571" s="2">
        <v>30316100</v>
      </c>
      <c r="H4571" s="2">
        <v>30675100</v>
      </c>
      <c r="I4571" s="2">
        <v>31205900</v>
      </c>
      <c r="J4571" s="2">
        <v>31299600</v>
      </c>
      <c r="K4571" s="2">
        <v>30791200</v>
      </c>
      <c r="L4571" s="2">
        <v>30357000</v>
      </c>
      <c r="M4571" s="2">
        <v>29538100</v>
      </c>
      <c r="N4571" s="2">
        <v>29345500</v>
      </c>
      <c r="O4571" s="2">
        <v>29295200</v>
      </c>
      <c r="P4571" s="2">
        <v>29204300</v>
      </c>
      <c r="Q4571" s="2">
        <v>29194200</v>
      </c>
      <c r="R4571" s="2">
        <v>29393800</v>
      </c>
      <c r="S4571" s="2">
        <v>29504700</v>
      </c>
      <c r="T4571" s="2">
        <v>29330400</v>
      </c>
      <c r="U4571" s="2">
        <v>29290600</v>
      </c>
      <c r="V4571" s="2">
        <v>29363500</v>
      </c>
      <c r="W4571" s="2">
        <v>29441100</v>
      </c>
      <c r="X4571" s="2">
        <v>29644500</v>
      </c>
      <c r="Y4571" s="2">
        <v>29874300</v>
      </c>
      <c r="Z4571" s="2">
        <v>30272600</v>
      </c>
      <c r="AA4571" s="2">
        <v>30377600</v>
      </c>
      <c r="AB4571" s="2">
        <v>30634500</v>
      </c>
      <c r="AC4571" s="2">
        <v>30819900</v>
      </c>
      <c r="AD4571" s="2">
        <v>30839400</v>
      </c>
      <c r="AE4571" s="2">
        <v>31029300</v>
      </c>
      <c r="AF4571" s="2">
        <v>31197000</v>
      </c>
      <c r="AG4571" s="2">
        <v>31439800</v>
      </c>
    </row>
    <row r="4572" spans="1:33">
      <c r="A4572" s="115" t="s">
        <v>6291</v>
      </c>
      <c r="B4572" s="115" t="s">
        <v>19</v>
      </c>
      <c r="C4572" s="2">
        <v>4340310</v>
      </c>
      <c r="D4572" s="2">
        <v>4547680</v>
      </c>
      <c r="E4572" s="2">
        <v>3493550</v>
      </c>
      <c r="F4572" s="2">
        <v>6060460</v>
      </c>
      <c r="G4572" s="2">
        <v>6063230</v>
      </c>
      <c r="H4572" s="2">
        <v>6135020</v>
      </c>
      <c r="I4572" s="2">
        <v>6241190</v>
      </c>
      <c r="J4572" s="2">
        <v>6259920</v>
      </c>
      <c r="K4572" s="2">
        <v>6158250</v>
      </c>
      <c r="L4572" s="2">
        <v>6071400</v>
      </c>
      <c r="M4572" s="2">
        <v>5907630</v>
      </c>
      <c r="N4572" s="2">
        <v>5869090</v>
      </c>
      <c r="O4572" s="2">
        <v>5859040</v>
      </c>
      <c r="P4572" s="2">
        <v>5840850</v>
      </c>
      <c r="Q4572" s="2">
        <v>5838840</v>
      </c>
      <c r="R4572" s="2">
        <v>5878770</v>
      </c>
      <c r="S4572" s="2">
        <v>5900930</v>
      </c>
      <c r="T4572" s="2">
        <v>5866080</v>
      </c>
      <c r="U4572" s="2">
        <v>5858110</v>
      </c>
      <c r="V4572" s="2">
        <v>5872690</v>
      </c>
      <c r="W4572" s="2">
        <v>5888210</v>
      </c>
      <c r="X4572" s="2">
        <v>5928900</v>
      </c>
      <c r="Y4572" s="2">
        <v>5974860</v>
      </c>
      <c r="Z4572" s="2">
        <v>6054530</v>
      </c>
      <c r="AA4572" s="2">
        <v>6075530</v>
      </c>
      <c r="AB4572" s="2">
        <v>6126900</v>
      </c>
      <c r="AC4572" s="2">
        <v>6163980</v>
      </c>
      <c r="AD4572" s="2">
        <v>6167880</v>
      </c>
      <c r="AE4572" s="2">
        <v>6205860</v>
      </c>
      <c r="AF4572" s="2">
        <v>6239410</v>
      </c>
      <c r="AG4572" s="2">
        <v>6287950</v>
      </c>
    </row>
    <row r="4573" spans="1:33">
      <c r="A4573" s="115" t="s">
        <v>6292</v>
      </c>
      <c r="B4573" s="115" t="s">
        <v>19</v>
      </c>
      <c r="C4573" s="115">
        <v>0</v>
      </c>
      <c r="D4573" s="115">
        <v>0</v>
      </c>
      <c r="E4573" s="115">
        <v>0</v>
      </c>
      <c r="F4573" s="115">
        <v>0</v>
      </c>
      <c r="G4573" s="115">
        <v>0</v>
      </c>
      <c r="H4573" s="115">
        <v>0</v>
      </c>
      <c r="I4573" s="115">
        <v>0</v>
      </c>
      <c r="J4573" s="115">
        <v>0</v>
      </c>
      <c r="K4573" s="115">
        <v>0</v>
      </c>
      <c r="L4573" s="115">
        <v>0</v>
      </c>
      <c r="M4573" s="115">
        <v>0</v>
      </c>
      <c r="N4573" s="115">
        <v>0</v>
      </c>
      <c r="O4573" s="115">
        <v>0</v>
      </c>
      <c r="P4573" s="115">
        <v>0</v>
      </c>
      <c r="Q4573" s="115">
        <v>0</v>
      </c>
      <c r="R4573" s="115">
        <v>0</v>
      </c>
      <c r="S4573" s="115">
        <v>0</v>
      </c>
      <c r="T4573" s="115">
        <v>0</v>
      </c>
      <c r="U4573" s="115">
        <v>0</v>
      </c>
      <c r="V4573" s="115">
        <v>0</v>
      </c>
      <c r="W4573" s="115">
        <v>0</v>
      </c>
      <c r="X4573" s="115">
        <v>0</v>
      </c>
      <c r="Y4573" s="115">
        <v>0</v>
      </c>
      <c r="Z4573" s="115">
        <v>0</v>
      </c>
      <c r="AA4573" s="115">
        <v>0</v>
      </c>
      <c r="AB4573" s="115">
        <v>0</v>
      </c>
      <c r="AC4573" s="115">
        <v>0</v>
      </c>
      <c r="AD4573" s="115">
        <v>0</v>
      </c>
      <c r="AE4573" s="115">
        <v>0</v>
      </c>
      <c r="AF4573" s="115">
        <v>0</v>
      </c>
      <c r="AG4573" s="115">
        <v>0</v>
      </c>
    </row>
    <row r="4574" spans="1:33">
      <c r="A4574" s="115" t="s">
        <v>6293</v>
      </c>
      <c r="B4574" s="115" t="s">
        <v>19</v>
      </c>
      <c r="C4574" s="2">
        <v>88256600000</v>
      </c>
      <c r="D4574" s="2">
        <v>151737000000</v>
      </c>
      <c r="E4574" s="2">
        <v>93694300000</v>
      </c>
      <c r="F4574" s="2">
        <v>81490700000</v>
      </c>
      <c r="G4574" s="2">
        <v>63086600000</v>
      </c>
      <c r="H4574" s="2">
        <v>58251200000</v>
      </c>
      <c r="I4574" s="2">
        <v>53816100000</v>
      </c>
      <c r="J4574" s="2">
        <v>53377000000</v>
      </c>
      <c r="K4574" s="2">
        <v>53282100000</v>
      </c>
      <c r="L4574" s="2">
        <v>53478800000</v>
      </c>
      <c r="M4574" s="2">
        <v>53541300000</v>
      </c>
      <c r="N4574" s="2">
        <v>53881500000</v>
      </c>
      <c r="O4574" s="2">
        <v>53716700000</v>
      </c>
      <c r="P4574" s="2">
        <v>54074400000</v>
      </c>
      <c r="Q4574" s="2">
        <v>54074700000</v>
      </c>
      <c r="R4574" s="2">
        <v>54486700000</v>
      </c>
      <c r="S4574" s="2">
        <v>55073800000</v>
      </c>
      <c r="T4574" s="2">
        <v>54732400000</v>
      </c>
      <c r="U4574" s="2">
        <v>54227600000</v>
      </c>
      <c r="V4574" s="2">
        <v>54378300000</v>
      </c>
      <c r="W4574" s="2">
        <v>53653500000</v>
      </c>
      <c r="X4574" s="2">
        <v>53774100000</v>
      </c>
      <c r="Y4574" s="2">
        <v>54033200000</v>
      </c>
      <c r="Z4574" s="2">
        <v>54153500000</v>
      </c>
      <c r="AA4574" s="2">
        <v>54053900000</v>
      </c>
      <c r="AB4574" s="2">
        <v>53987600000</v>
      </c>
      <c r="AC4574" s="2">
        <v>54012500000</v>
      </c>
      <c r="AD4574" s="2">
        <v>54207800000</v>
      </c>
      <c r="AE4574" s="2">
        <v>54473500000</v>
      </c>
      <c r="AF4574" s="2">
        <v>54441500000</v>
      </c>
      <c r="AG4574" s="2">
        <v>54947900000</v>
      </c>
    </row>
    <row r="4575" spans="1:33">
      <c r="A4575" s="115" t="s">
        <v>6294</v>
      </c>
      <c r="B4575" s="115" t="s">
        <v>19</v>
      </c>
      <c r="C4575" s="2">
        <v>20951200</v>
      </c>
      <c r="D4575" s="2">
        <v>36020900</v>
      </c>
      <c r="E4575" s="2">
        <v>22242100</v>
      </c>
      <c r="F4575" s="2">
        <v>19345100</v>
      </c>
      <c r="G4575" s="2">
        <v>14976100</v>
      </c>
      <c r="H4575" s="2">
        <v>13828300</v>
      </c>
      <c r="I4575" s="2">
        <v>12775400</v>
      </c>
      <c r="J4575" s="2">
        <v>12671200</v>
      </c>
      <c r="K4575" s="2">
        <v>12648600</v>
      </c>
      <c r="L4575" s="2">
        <v>12695300</v>
      </c>
      <c r="M4575" s="2">
        <v>12710200</v>
      </c>
      <c r="N4575" s="2">
        <v>12790900</v>
      </c>
      <c r="O4575" s="2">
        <v>12751800</v>
      </c>
      <c r="P4575" s="2">
        <v>12836700</v>
      </c>
      <c r="Q4575" s="2">
        <v>12836800</v>
      </c>
      <c r="R4575" s="2">
        <v>12934600</v>
      </c>
      <c r="S4575" s="2">
        <v>13074000</v>
      </c>
      <c r="T4575" s="2">
        <v>12992900</v>
      </c>
      <c r="U4575" s="2">
        <v>12873100</v>
      </c>
      <c r="V4575" s="2">
        <v>12908900</v>
      </c>
      <c r="W4575" s="2">
        <v>12736800</v>
      </c>
      <c r="X4575" s="2">
        <v>12765400</v>
      </c>
      <c r="Y4575" s="2">
        <v>12827000</v>
      </c>
      <c r="Z4575" s="2">
        <v>12855500</v>
      </c>
      <c r="AA4575" s="2">
        <v>12831900</v>
      </c>
      <c r="AB4575" s="2">
        <v>12816100</v>
      </c>
      <c r="AC4575" s="2">
        <v>12822000</v>
      </c>
      <c r="AD4575" s="2">
        <v>12868400</v>
      </c>
      <c r="AE4575" s="2">
        <v>12931500</v>
      </c>
      <c r="AF4575" s="2">
        <v>12923900</v>
      </c>
      <c r="AG4575" s="2">
        <v>13044100</v>
      </c>
    </row>
    <row r="4576" spans="1:33">
      <c r="A4576" s="115" t="s">
        <v>6295</v>
      </c>
      <c r="B4576" s="115" t="s">
        <v>19</v>
      </c>
      <c r="C4576" s="2">
        <v>237180000</v>
      </c>
      <c r="D4576" s="2">
        <v>407777000</v>
      </c>
      <c r="E4576" s="2">
        <v>251793000</v>
      </c>
      <c r="F4576" s="2">
        <v>218997000</v>
      </c>
      <c r="G4576" s="2">
        <v>169538000</v>
      </c>
      <c r="H4576" s="2">
        <v>156544000</v>
      </c>
      <c r="I4576" s="2">
        <v>144625000</v>
      </c>
      <c r="J4576" s="2">
        <v>143445000</v>
      </c>
      <c r="K4576" s="2">
        <v>143190000</v>
      </c>
      <c r="L4576" s="2">
        <v>143718000</v>
      </c>
      <c r="M4576" s="2">
        <v>143886000</v>
      </c>
      <c r="N4576" s="2">
        <v>144801000</v>
      </c>
      <c r="O4576" s="2">
        <v>144358000</v>
      </c>
      <c r="P4576" s="2">
        <v>145319000</v>
      </c>
      <c r="Q4576" s="2">
        <v>145320000</v>
      </c>
      <c r="R4576" s="2">
        <v>146427000</v>
      </c>
      <c r="S4576" s="2">
        <v>148005000</v>
      </c>
      <c r="T4576" s="2">
        <v>147087000</v>
      </c>
      <c r="U4576" s="2">
        <v>145731000</v>
      </c>
      <c r="V4576" s="2">
        <v>146136000</v>
      </c>
      <c r="W4576" s="2">
        <v>144188000</v>
      </c>
      <c r="X4576" s="2">
        <v>144512000</v>
      </c>
      <c r="Y4576" s="2">
        <v>145208000</v>
      </c>
      <c r="Z4576" s="2">
        <v>145532000</v>
      </c>
      <c r="AA4576" s="2">
        <v>145264000</v>
      </c>
      <c r="AB4576" s="2">
        <v>145086000</v>
      </c>
      <c r="AC4576" s="2">
        <v>145153000</v>
      </c>
      <c r="AD4576" s="2">
        <v>145678000</v>
      </c>
      <c r="AE4576" s="2">
        <v>146391000</v>
      </c>
      <c r="AF4576" s="2">
        <v>146306000</v>
      </c>
      <c r="AG4576" s="2">
        <v>147666000</v>
      </c>
    </row>
    <row r="4577" spans="1:33">
      <c r="A4577" s="115" t="s">
        <v>6296</v>
      </c>
      <c r="B4577" s="115" t="s">
        <v>19</v>
      </c>
      <c r="C4577" s="2">
        <v>141419000</v>
      </c>
      <c r="D4577" s="2">
        <v>243137000</v>
      </c>
      <c r="E4577" s="2">
        <v>150132000</v>
      </c>
      <c r="F4577" s="2">
        <v>130577000</v>
      </c>
      <c r="G4577" s="2">
        <v>101087000</v>
      </c>
      <c r="H4577" s="2">
        <v>93339400</v>
      </c>
      <c r="I4577" s="2">
        <v>86232700</v>
      </c>
      <c r="J4577" s="2">
        <v>85529100</v>
      </c>
      <c r="K4577" s="2">
        <v>85377000</v>
      </c>
      <c r="L4577" s="2">
        <v>85692200</v>
      </c>
      <c r="M4577" s="2">
        <v>85792500</v>
      </c>
      <c r="N4577" s="2">
        <v>86337500</v>
      </c>
      <c r="O4577" s="2">
        <v>86073500</v>
      </c>
      <c r="P4577" s="2">
        <v>86646700</v>
      </c>
      <c r="Q4577" s="2">
        <v>86647100</v>
      </c>
      <c r="R4577" s="2">
        <v>87307200</v>
      </c>
      <c r="S4577" s="2">
        <v>88248000</v>
      </c>
      <c r="T4577" s="2">
        <v>87700900</v>
      </c>
      <c r="U4577" s="2">
        <v>86892000</v>
      </c>
      <c r="V4577" s="2">
        <v>87133600</v>
      </c>
      <c r="W4577" s="2">
        <v>85972100</v>
      </c>
      <c r="X4577" s="2">
        <v>86165400</v>
      </c>
      <c r="Y4577" s="2">
        <v>86580700</v>
      </c>
      <c r="Z4577" s="2">
        <v>86773400</v>
      </c>
      <c r="AA4577" s="2">
        <v>86613800</v>
      </c>
      <c r="AB4577" s="2">
        <v>86507500</v>
      </c>
      <c r="AC4577" s="2">
        <v>86547400</v>
      </c>
      <c r="AD4577" s="2">
        <v>86860400</v>
      </c>
      <c r="AE4577" s="2">
        <v>87286000</v>
      </c>
      <c r="AF4577" s="2">
        <v>87234800</v>
      </c>
      <c r="AG4577" s="2">
        <v>88046300</v>
      </c>
    </row>
    <row r="4578" spans="1:33">
      <c r="A4578" s="115" t="s">
        <v>6297</v>
      </c>
      <c r="B4578" s="115" t="s">
        <v>19</v>
      </c>
      <c r="C4578" s="2">
        <v>28869300</v>
      </c>
      <c r="D4578" s="2">
        <v>49634300</v>
      </c>
      <c r="E4578" s="2">
        <v>30648100</v>
      </c>
      <c r="F4578" s="2">
        <v>26656200</v>
      </c>
      <c r="G4578" s="2">
        <v>20636100</v>
      </c>
      <c r="H4578" s="2">
        <v>19054400</v>
      </c>
      <c r="I4578" s="2">
        <v>17603600</v>
      </c>
      <c r="J4578" s="2">
        <v>17460000</v>
      </c>
      <c r="K4578" s="2">
        <v>17428900</v>
      </c>
      <c r="L4578" s="2">
        <v>17493300</v>
      </c>
      <c r="M4578" s="2">
        <v>17513800</v>
      </c>
      <c r="N4578" s="2">
        <v>17625000</v>
      </c>
      <c r="O4578" s="2">
        <v>17571100</v>
      </c>
      <c r="P4578" s="2">
        <v>17688100</v>
      </c>
      <c r="Q4578" s="2">
        <v>17688200</v>
      </c>
      <c r="R4578" s="2">
        <v>17823000</v>
      </c>
      <c r="S4578" s="2">
        <v>18015000</v>
      </c>
      <c r="T4578" s="2">
        <v>17903300</v>
      </c>
      <c r="U4578" s="2">
        <v>17738200</v>
      </c>
      <c r="V4578" s="2">
        <v>17787500</v>
      </c>
      <c r="W4578" s="2">
        <v>17550400</v>
      </c>
      <c r="X4578" s="2">
        <v>17589900</v>
      </c>
      <c r="Y4578" s="2">
        <v>17674700</v>
      </c>
      <c r="Z4578" s="2">
        <v>17714000</v>
      </c>
      <c r="AA4578" s="2">
        <v>17681400</v>
      </c>
      <c r="AB4578" s="2">
        <v>17659700</v>
      </c>
      <c r="AC4578" s="2">
        <v>17667900</v>
      </c>
      <c r="AD4578" s="2">
        <v>17731800</v>
      </c>
      <c r="AE4578" s="2">
        <v>17818700</v>
      </c>
      <c r="AF4578" s="2">
        <v>17808200</v>
      </c>
      <c r="AG4578" s="2">
        <v>17973800</v>
      </c>
    </row>
    <row r="4579" spans="1:33">
      <c r="A4579" s="115" t="s">
        <v>6298</v>
      </c>
      <c r="B4579" s="115" t="s">
        <v>19</v>
      </c>
      <c r="C4579" s="2">
        <v>24702100</v>
      </c>
      <c r="D4579" s="2">
        <v>42469600</v>
      </c>
      <c r="E4579" s="2">
        <v>26224000</v>
      </c>
      <c r="F4579" s="2">
        <v>22808400</v>
      </c>
      <c r="G4579" s="2">
        <v>17657300</v>
      </c>
      <c r="H4579" s="2">
        <v>16303900</v>
      </c>
      <c r="I4579" s="2">
        <v>15062500</v>
      </c>
      <c r="J4579" s="2">
        <v>14939700</v>
      </c>
      <c r="K4579" s="2">
        <v>14913100</v>
      </c>
      <c r="L4579" s="2">
        <v>14968100</v>
      </c>
      <c r="M4579" s="2">
        <v>14985700</v>
      </c>
      <c r="N4579" s="2">
        <v>15080900</v>
      </c>
      <c r="O4579" s="2">
        <v>15034700</v>
      </c>
      <c r="P4579" s="2">
        <v>15134900</v>
      </c>
      <c r="Q4579" s="2">
        <v>15134900</v>
      </c>
      <c r="R4579" s="2">
        <v>15250200</v>
      </c>
      <c r="S4579" s="2">
        <v>15414600</v>
      </c>
      <c r="T4579" s="2">
        <v>15319000</v>
      </c>
      <c r="U4579" s="2">
        <v>15177700</v>
      </c>
      <c r="V4579" s="2">
        <v>15219900</v>
      </c>
      <c r="W4579" s="2">
        <v>15017000</v>
      </c>
      <c r="X4579" s="2">
        <v>15050800</v>
      </c>
      <c r="Y4579" s="2">
        <v>15123300</v>
      </c>
      <c r="Z4579" s="2">
        <v>15157000</v>
      </c>
      <c r="AA4579" s="2">
        <v>15129100</v>
      </c>
      <c r="AB4579" s="2">
        <v>15110600</v>
      </c>
      <c r="AC4579" s="2">
        <v>15117500</v>
      </c>
      <c r="AD4579" s="2">
        <v>15172200</v>
      </c>
      <c r="AE4579" s="2">
        <v>15246500</v>
      </c>
      <c r="AF4579" s="2">
        <v>15237600</v>
      </c>
      <c r="AG4579" s="2">
        <v>15379300</v>
      </c>
    </row>
    <row r="4580" spans="1:33">
      <c r="A4580" s="115" t="s">
        <v>6299</v>
      </c>
      <c r="B4580" s="115" t="s">
        <v>19</v>
      </c>
      <c r="C4580" s="2">
        <v>105325000</v>
      </c>
      <c r="D4580" s="2">
        <v>181082000</v>
      </c>
      <c r="E4580" s="2">
        <v>111814000</v>
      </c>
      <c r="F4580" s="2">
        <v>97250600</v>
      </c>
      <c r="G4580" s="2">
        <v>75287100</v>
      </c>
      <c r="H4580" s="2">
        <v>69516700</v>
      </c>
      <c r="I4580" s="2">
        <v>64223800</v>
      </c>
      <c r="J4580" s="2">
        <v>63699800</v>
      </c>
      <c r="K4580" s="2">
        <v>63586500</v>
      </c>
      <c r="L4580" s="2">
        <v>63821200</v>
      </c>
      <c r="M4580" s="2">
        <v>63895900</v>
      </c>
      <c r="N4580" s="2">
        <v>64301800</v>
      </c>
      <c r="O4580" s="2">
        <v>64105200</v>
      </c>
      <c r="P4580" s="2">
        <v>64532100</v>
      </c>
      <c r="Q4580" s="2">
        <v>64532400</v>
      </c>
      <c r="R4580" s="2">
        <v>65024100</v>
      </c>
      <c r="S4580" s="2">
        <v>65724700</v>
      </c>
      <c r="T4580" s="2">
        <v>65317300</v>
      </c>
      <c r="U4580" s="2">
        <v>64714900</v>
      </c>
      <c r="V4580" s="2">
        <v>64894800</v>
      </c>
      <c r="W4580" s="2">
        <v>64029700</v>
      </c>
      <c r="X4580" s="2">
        <v>64173700</v>
      </c>
      <c r="Y4580" s="2">
        <v>64482900</v>
      </c>
      <c r="Z4580" s="2">
        <v>64626500</v>
      </c>
      <c r="AA4580" s="2">
        <v>64507600</v>
      </c>
      <c r="AB4580" s="2">
        <v>64428500</v>
      </c>
      <c r="AC4580" s="2">
        <v>64458200</v>
      </c>
      <c r="AD4580" s="2">
        <v>64691300</v>
      </c>
      <c r="AE4580" s="2">
        <v>65008300</v>
      </c>
      <c r="AF4580" s="2">
        <v>64970200</v>
      </c>
      <c r="AG4580" s="2">
        <v>65574500</v>
      </c>
    </row>
    <row r="4581" spans="1:33">
      <c r="A4581" s="115" t="s">
        <v>6300</v>
      </c>
      <c r="B4581" s="115" t="s">
        <v>19</v>
      </c>
      <c r="C4581" s="2">
        <v>1871110</v>
      </c>
      <c r="D4581" s="2">
        <v>3216950</v>
      </c>
      <c r="E4581" s="2">
        <v>1986390</v>
      </c>
      <c r="F4581" s="2">
        <v>1727670</v>
      </c>
      <c r="G4581" s="2">
        <v>1337480</v>
      </c>
      <c r="H4581" s="2">
        <v>1234970</v>
      </c>
      <c r="I4581" s="2">
        <v>1140940</v>
      </c>
      <c r="J4581" s="2">
        <v>1131630</v>
      </c>
      <c r="K4581" s="2">
        <v>1129620</v>
      </c>
      <c r="L4581" s="2">
        <v>1133790</v>
      </c>
      <c r="M4581" s="2">
        <v>1135120</v>
      </c>
      <c r="N4581" s="2">
        <v>1142330</v>
      </c>
      <c r="O4581" s="2">
        <v>1138840</v>
      </c>
      <c r="P4581" s="2">
        <v>1146420</v>
      </c>
      <c r="Q4581" s="2">
        <v>1146430</v>
      </c>
      <c r="R4581" s="2">
        <v>1155160</v>
      </c>
      <c r="S4581" s="2">
        <v>1167610</v>
      </c>
      <c r="T4581" s="2">
        <v>1160370</v>
      </c>
      <c r="U4581" s="2">
        <v>1149670</v>
      </c>
      <c r="V4581" s="2">
        <v>1152860</v>
      </c>
      <c r="W4581" s="2">
        <v>1137500</v>
      </c>
      <c r="X4581" s="2">
        <v>1140050</v>
      </c>
      <c r="Y4581" s="2">
        <v>1145550</v>
      </c>
      <c r="Z4581" s="2">
        <v>1148100</v>
      </c>
      <c r="AA4581" s="2">
        <v>1145990</v>
      </c>
      <c r="AB4581" s="2">
        <v>1144580</v>
      </c>
      <c r="AC4581" s="2">
        <v>1145110</v>
      </c>
      <c r="AD4581" s="2">
        <v>1149250</v>
      </c>
      <c r="AE4581" s="2">
        <v>1154880</v>
      </c>
      <c r="AF4581" s="2">
        <v>1154200</v>
      </c>
      <c r="AG4581" s="2">
        <v>1164940</v>
      </c>
    </row>
    <row r="4582" spans="1:33">
      <c r="A4582" s="115" t="s">
        <v>6301</v>
      </c>
      <c r="B4582" s="115" t="s">
        <v>19</v>
      </c>
      <c r="C4582" s="2">
        <v>9069780</v>
      </c>
      <c r="D4582" s="2">
        <v>15593400</v>
      </c>
      <c r="E4582" s="2">
        <v>9628590</v>
      </c>
      <c r="F4582" s="2">
        <v>8374480</v>
      </c>
      <c r="G4582" s="2">
        <v>6483150</v>
      </c>
      <c r="H4582" s="2">
        <v>5986250</v>
      </c>
      <c r="I4582" s="2">
        <v>5530460</v>
      </c>
      <c r="J4582" s="2">
        <v>5485340</v>
      </c>
      <c r="K4582" s="2">
        <v>5475590</v>
      </c>
      <c r="L4582" s="2">
        <v>5495800</v>
      </c>
      <c r="M4582" s="2">
        <v>5502230</v>
      </c>
      <c r="N4582" s="2">
        <v>5537180</v>
      </c>
      <c r="O4582" s="2">
        <v>5520250</v>
      </c>
      <c r="P4582" s="2">
        <v>5557020</v>
      </c>
      <c r="Q4582" s="2">
        <v>5557040</v>
      </c>
      <c r="R4582" s="2">
        <v>5599380</v>
      </c>
      <c r="S4582" s="2">
        <v>5659710</v>
      </c>
      <c r="T4582" s="2">
        <v>5624630</v>
      </c>
      <c r="U4582" s="2">
        <v>5572750</v>
      </c>
      <c r="V4582" s="2">
        <v>5588250</v>
      </c>
      <c r="W4582" s="2">
        <v>5513750</v>
      </c>
      <c r="X4582" s="2">
        <v>5526150</v>
      </c>
      <c r="Y4582" s="2">
        <v>5552780</v>
      </c>
      <c r="Z4582" s="2">
        <v>5565140</v>
      </c>
      <c r="AA4582" s="2">
        <v>5554910</v>
      </c>
      <c r="AB4582" s="2">
        <v>5548090</v>
      </c>
      <c r="AC4582" s="2">
        <v>5550650</v>
      </c>
      <c r="AD4582" s="2">
        <v>5570720</v>
      </c>
      <c r="AE4582" s="2">
        <v>5598020</v>
      </c>
      <c r="AF4582" s="2">
        <v>5594740</v>
      </c>
      <c r="AG4582" s="2">
        <v>5646780</v>
      </c>
    </row>
    <row r="4583" spans="1:33">
      <c r="A4583" s="115" t="s">
        <v>6302</v>
      </c>
      <c r="B4583" s="115" t="s">
        <v>19</v>
      </c>
      <c r="C4583" s="2">
        <v>4308000</v>
      </c>
      <c r="D4583" s="2">
        <v>7406630</v>
      </c>
      <c r="E4583" s="2">
        <v>4573430</v>
      </c>
      <c r="F4583" s="2">
        <v>3977750</v>
      </c>
      <c r="G4583" s="2">
        <v>3079400</v>
      </c>
      <c r="H4583" s="2">
        <v>2843370</v>
      </c>
      <c r="I4583" s="2">
        <v>2626880</v>
      </c>
      <c r="J4583" s="2">
        <v>2605450</v>
      </c>
      <c r="K4583" s="2">
        <v>2600820</v>
      </c>
      <c r="L4583" s="2">
        <v>2610420</v>
      </c>
      <c r="M4583" s="2">
        <v>2613470</v>
      </c>
      <c r="N4583" s="2">
        <v>2630080</v>
      </c>
      <c r="O4583" s="2">
        <v>2622030</v>
      </c>
      <c r="P4583" s="2">
        <v>2639490</v>
      </c>
      <c r="Q4583" s="2">
        <v>2639510</v>
      </c>
      <c r="R4583" s="2">
        <v>2659620</v>
      </c>
      <c r="S4583" s="2">
        <v>2688270</v>
      </c>
      <c r="T4583" s="2">
        <v>2671610</v>
      </c>
      <c r="U4583" s="2">
        <v>2646970</v>
      </c>
      <c r="V4583" s="2">
        <v>2654330</v>
      </c>
      <c r="W4583" s="2">
        <v>2618950</v>
      </c>
      <c r="X4583" s="2">
        <v>2624830</v>
      </c>
      <c r="Y4583" s="2">
        <v>2637480</v>
      </c>
      <c r="Z4583" s="2">
        <v>2643350</v>
      </c>
      <c r="AA4583" s="2">
        <v>2638490</v>
      </c>
      <c r="AB4583" s="2">
        <v>2635260</v>
      </c>
      <c r="AC4583" s="2">
        <v>2636470</v>
      </c>
      <c r="AD4583" s="2">
        <v>2646000</v>
      </c>
      <c r="AE4583" s="2">
        <v>2658970</v>
      </c>
      <c r="AF4583" s="2">
        <v>2657410</v>
      </c>
      <c r="AG4583" s="2">
        <v>2682130</v>
      </c>
    </row>
    <row r="4584" spans="1:33">
      <c r="A4584" s="115" t="s">
        <v>6303</v>
      </c>
      <c r="B4584" s="115" t="s">
        <v>19</v>
      </c>
      <c r="C4584" s="115">
        <v>861600</v>
      </c>
      <c r="D4584" s="2">
        <v>1481330</v>
      </c>
      <c r="E4584" s="115">
        <v>914686</v>
      </c>
      <c r="F4584" s="115">
        <v>795549</v>
      </c>
      <c r="G4584" s="115">
        <v>615879</v>
      </c>
      <c r="H4584" s="115">
        <v>568675</v>
      </c>
      <c r="I4584" s="115">
        <v>525377</v>
      </c>
      <c r="J4584" s="115">
        <v>521090</v>
      </c>
      <c r="K4584" s="115">
        <v>520164</v>
      </c>
      <c r="L4584" s="115">
        <v>522084</v>
      </c>
      <c r="M4584" s="115">
        <v>522695</v>
      </c>
      <c r="N4584" s="115">
        <v>526015</v>
      </c>
      <c r="O4584" s="115">
        <v>524407</v>
      </c>
      <c r="P4584" s="115">
        <v>527899</v>
      </c>
      <c r="Q4584" s="115">
        <v>527901</v>
      </c>
      <c r="R4584" s="115">
        <v>531923</v>
      </c>
      <c r="S4584" s="115">
        <v>537655</v>
      </c>
      <c r="T4584" s="115">
        <v>534322</v>
      </c>
      <c r="U4584" s="115">
        <v>529394</v>
      </c>
      <c r="V4584" s="115">
        <v>530866</v>
      </c>
      <c r="W4584" s="115">
        <v>523789</v>
      </c>
      <c r="X4584" s="115">
        <v>524967</v>
      </c>
      <c r="Y4584" s="115">
        <v>527497</v>
      </c>
      <c r="Z4584" s="115">
        <v>528671</v>
      </c>
      <c r="AA4584" s="115">
        <v>527699</v>
      </c>
      <c r="AB4584" s="115">
        <v>527051</v>
      </c>
      <c r="AC4584" s="115">
        <v>527294</v>
      </c>
      <c r="AD4584" s="115">
        <v>529201</v>
      </c>
      <c r="AE4584" s="115">
        <v>531794</v>
      </c>
      <c r="AF4584" s="115">
        <v>531482</v>
      </c>
      <c r="AG4584" s="115">
        <v>536426</v>
      </c>
    </row>
    <row r="4585" spans="1:33">
      <c r="A4585" s="115" t="s">
        <v>6304</v>
      </c>
      <c r="B4585" s="115" t="s">
        <v>19</v>
      </c>
      <c r="C4585" s="115">
        <v>0</v>
      </c>
      <c r="D4585" s="115">
        <v>0</v>
      </c>
      <c r="E4585" s="115">
        <v>0</v>
      </c>
      <c r="F4585" s="115">
        <v>0</v>
      </c>
      <c r="G4585" s="115">
        <v>0</v>
      </c>
      <c r="H4585" s="115">
        <v>0</v>
      </c>
      <c r="I4585" s="115">
        <v>0</v>
      </c>
      <c r="J4585" s="115">
        <v>0</v>
      </c>
      <c r="K4585" s="115">
        <v>0</v>
      </c>
      <c r="L4585" s="115">
        <v>0</v>
      </c>
      <c r="M4585" s="115">
        <v>0</v>
      </c>
      <c r="N4585" s="115">
        <v>0</v>
      </c>
      <c r="O4585" s="115">
        <v>0</v>
      </c>
      <c r="P4585" s="115">
        <v>0</v>
      </c>
      <c r="Q4585" s="115">
        <v>0</v>
      </c>
      <c r="R4585" s="115">
        <v>0</v>
      </c>
      <c r="S4585" s="115">
        <v>0</v>
      </c>
      <c r="T4585" s="115">
        <v>0</v>
      </c>
      <c r="U4585" s="115">
        <v>0</v>
      </c>
      <c r="V4585" s="115">
        <v>0</v>
      </c>
      <c r="W4585" s="115">
        <v>0</v>
      </c>
      <c r="X4585" s="115">
        <v>0</v>
      </c>
      <c r="Y4585" s="115">
        <v>0</v>
      </c>
      <c r="Z4585" s="115">
        <v>0</v>
      </c>
      <c r="AA4585" s="115">
        <v>0</v>
      </c>
      <c r="AB4585" s="115">
        <v>0</v>
      </c>
      <c r="AC4585" s="115">
        <v>0</v>
      </c>
      <c r="AD4585" s="115">
        <v>0</v>
      </c>
      <c r="AE4585" s="115">
        <v>0</v>
      </c>
      <c r="AF4585" s="115">
        <v>0</v>
      </c>
      <c r="AG4585" s="115">
        <v>0</v>
      </c>
    </row>
    <row r="4586" spans="1:33">
      <c r="A4586" s="115" t="s">
        <v>6305</v>
      </c>
      <c r="B4586" s="115" t="s">
        <v>19</v>
      </c>
      <c r="C4586" s="2">
        <v>134939000000</v>
      </c>
      <c r="D4586" s="2">
        <v>156830000000</v>
      </c>
      <c r="E4586" s="2">
        <v>115737000000</v>
      </c>
      <c r="F4586" s="2">
        <v>137223000000</v>
      </c>
      <c r="G4586" s="2">
        <v>120152000000</v>
      </c>
      <c r="H4586" s="2">
        <v>115151000000</v>
      </c>
      <c r="I4586" s="2">
        <v>110318000000</v>
      </c>
      <c r="J4586" s="2">
        <v>109113000000</v>
      </c>
      <c r="K4586" s="2">
        <v>107138000000</v>
      </c>
      <c r="L4586" s="2">
        <v>105730000000</v>
      </c>
      <c r="M4586" s="2">
        <v>103490000000</v>
      </c>
      <c r="N4586" s="2">
        <v>102630000000</v>
      </c>
      <c r="O4586" s="2">
        <v>101128000000</v>
      </c>
      <c r="P4586" s="2">
        <v>100229000000</v>
      </c>
      <c r="Q4586" s="2">
        <v>99034700000</v>
      </c>
      <c r="R4586" s="2">
        <v>98890100000</v>
      </c>
      <c r="S4586" s="2">
        <v>99027100000</v>
      </c>
      <c r="T4586" s="2">
        <v>98015300000</v>
      </c>
      <c r="U4586" s="2">
        <v>97072800000</v>
      </c>
      <c r="V4586" s="2">
        <v>97142200000</v>
      </c>
      <c r="W4586" s="2">
        <v>96124800000</v>
      </c>
      <c r="X4586" s="2">
        <v>96117900000</v>
      </c>
      <c r="Y4586" s="2">
        <v>96327500000</v>
      </c>
      <c r="Z4586" s="2">
        <v>96554900000</v>
      </c>
      <c r="AA4586" s="2">
        <v>96237000000</v>
      </c>
      <c r="AB4586" s="2">
        <v>95740900000</v>
      </c>
      <c r="AC4586" s="2">
        <v>95633800000</v>
      </c>
      <c r="AD4586" s="2">
        <v>95260000000</v>
      </c>
      <c r="AE4586" s="2">
        <v>95124100000</v>
      </c>
      <c r="AF4586" s="2">
        <v>94885000000</v>
      </c>
      <c r="AG4586" s="2">
        <v>95444900000</v>
      </c>
    </row>
    <row r="4587" spans="1:33">
      <c r="A4587" s="115" t="s">
        <v>6306</v>
      </c>
      <c r="B4587" s="115" t="s">
        <v>19</v>
      </c>
      <c r="C4587" s="2">
        <v>32033200</v>
      </c>
      <c r="D4587" s="2">
        <v>37229800</v>
      </c>
      <c r="E4587" s="2">
        <v>27474800</v>
      </c>
      <c r="F4587" s="2">
        <v>32575400</v>
      </c>
      <c r="G4587" s="2">
        <v>28522800</v>
      </c>
      <c r="H4587" s="2">
        <v>27335700</v>
      </c>
      <c r="I4587" s="2">
        <v>26188400</v>
      </c>
      <c r="J4587" s="2">
        <v>25902400</v>
      </c>
      <c r="K4587" s="2">
        <v>25433500</v>
      </c>
      <c r="L4587" s="2">
        <v>25099300</v>
      </c>
      <c r="M4587" s="2">
        <v>24567500</v>
      </c>
      <c r="N4587" s="2">
        <v>24363500</v>
      </c>
      <c r="O4587" s="2">
        <v>24006800</v>
      </c>
      <c r="P4587" s="2">
        <v>23793300</v>
      </c>
      <c r="Q4587" s="2">
        <v>23509900</v>
      </c>
      <c r="R4587" s="2">
        <v>23475500</v>
      </c>
      <c r="S4587" s="2">
        <v>23508100</v>
      </c>
      <c r="T4587" s="2">
        <v>23267900</v>
      </c>
      <c r="U4587" s="2">
        <v>23044100</v>
      </c>
      <c r="V4587" s="2">
        <v>23060600</v>
      </c>
      <c r="W4587" s="2">
        <v>22819100</v>
      </c>
      <c r="X4587" s="2">
        <v>22817400</v>
      </c>
      <c r="Y4587" s="2">
        <v>22867200</v>
      </c>
      <c r="Z4587" s="2">
        <v>22921200</v>
      </c>
      <c r="AA4587" s="2">
        <v>22845700</v>
      </c>
      <c r="AB4587" s="2">
        <v>22727900</v>
      </c>
      <c r="AC4587" s="2">
        <v>22702500</v>
      </c>
      <c r="AD4587" s="2">
        <v>22613800</v>
      </c>
      <c r="AE4587" s="2">
        <v>22581500</v>
      </c>
      <c r="AF4587" s="2">
        <v>22524800</v>
      </c>
      <c r="AG4587" s="2">
        <v>22657700</v>
      </c>
    </row>
    <row r="4588" spans="1:33">
      <c r="A4588" s="115" t="s">
        <v>6307</v>
      </c>
      <c r="B4588" s="115" t="s">
        <v>19</v>
      </c>
      <c r="C4588" s="2">
        <v>362634000</v>
      </c>
      <c r="D4588" s="2">
        <v>421462000</v>
      </c>
      <c r="E4588" s="2">
        <v>311030000</v>
      </c>
      <c r="F4588" s="2">
        <v>368772000</v>
      </c>
      <c r="G4588" s="2">
        <v>322895000</v>
      </c>
      <c r="H4588" s="2">
        <v>309456000</v>
      </c>
      <c r="I4588" s="2">
        <v>296468000</v>
      </c>
      <c r="J4588" s="2">
        <v>293230000</v>
      </c>
      <c r="K4588" s="2">
        <v>287922000</v>
      </c>
      <c r="L4588" s="2">
        <v>284138000</v>
      </c>
      <c r="M4588" s="2">
        <v>278118000</v>
      </c>
      <c r="N4588" s="2">
        <v>275808000</v>
      </c>
      <c r="O4588" s="2">
        <v>271770000</v>
      </c>
      <c r="P4588" s="2">
        <v>269353000</v>
      </c>
      <c r="Q4588" s="2">
        <v>266145000</v>
      </c>
      <c r="R4588" s="2">
        <v>265756000</v>
      </c>
      <c r="S4588" s="2">
        <v>266125000</v>
      </c>
      <c r="T4588" s="2">
        <v>263405000</v>
      </c>
      <c r="U4588" s="2">
        <v>260872000</v>
      </c>
      <c r="V4588" s="2">
        <v>261059000</v>
      </c>
      <c r="W4588" s="2">
        <v>258325000</v>
      </c>
      <c r="X4588" s="2">
        <v>258306000</v>
      </c>
      <c r="Y4588" s="2">
        <v>258870000</v>
      </c>
      <c r="Z4588" s="2">
        <v>259481000</v>
      </c>
      <c r="AA4588" s="2">
        <v>258626000</v>
      </c>
      <c r="AB4588" s="2">
        <v>257293000</v>
      </c>
      <c r="AC4588" s="2">
        <v>257005000</v>
      </c>
      <c r="AD4588" s="2">
        <v>256001000</v>
      </c>
      <c r="AE4588" s="2">
        <v>255636000</v>
      </c>
      <c r="AF4588" s="2">
        <v>254993000</v>
      </c>
      <c r="AG4588" s="2">
        <v>256498000</v>
      </c>
    </row>
    <row r="4589" spans="1:33">
      <c r="A4589" s="115" t="s">
        <v>6308</v>
      </c>
      <c r="B4589" s="115" t="s">
        <v>19</v>
      </c>
      <c r="C4589" s="2">
        <v>216221000</v>
      </c>
      <c r="D4589" s="2">
        <v>251297000</v>
      </c>
      <c r="E4589" s="2">
        <v>185452000</v>
      </c>
      <c r="F4589" s="2">
        <v>219881000</v>
      </c>
      <c r="G4589" s="2">
        <v>192526000</v>
      </c>
      <c r="H4589" s="2">
        <v>184513000</v>
      </c>
      <c r="I4589" s="2">
        <v>176769000</v>
      </c>
      <c r="J4589" s="2">
        <v>174839000</v>
      </c>
      <c r="K4589" s="2">
        <v>171674000</v>
      </c>
      <c r="L4589" s="2">
        <v>169418000</v>
      </c>
      <c r="M4589" s="2">
        <v>165828000</v>
      </c>
      <c r="N4589" s="2">
        <v>164451000</v>
      </c>
      <c r="O4589" s="2">
        <v>162043000</v>
      </c>
      <c r="P4589" s="2">
        <v>160602000</v>
      </c>
      <c r="Q4589" s="2">
        <v>158689000</v>
      </c>
      <c r="R4589" s="2">
        <v>158457000</v>
      </c>
      <c r="S4589" s="2">
        <v>158677000</v>
      </c>
      <c r="T4589" s="2">
        <v>157056000</v>
      </c>
      <c r="U4589" s="2">
        <v>155545000</v>
      </c>
      <c r="V4589" s="2">
        <v>155657000</v>
      </c>
      <c r="W4589" s="2">
        <v>154026000</v>
      </c>
      <c r="X4589" s="2">
        <v>154015000</v>
      </c>
      <c r="Y4589" s="2">
        <v>154351000</v>
      </c>
      <c r="Z4589" s="2">
        <v>154716000</v>
      </c>
      <c r="AA4589" s="2">
        <v>154206000</v>
      </c>
      <c r="AB4589" s="2">
        <v>153411000</v>
      </c>
      <c r="AC4589" s="2">
        <v>153240000</v>
      </c>
      <c r="AD4589" s="2">
        <v>152641000</v>
      </c>
      <c r="AE4589" s="2">
        <v>152423000</v>
      </c>
      <c r="AF4589" s="2">
        <v>152040000</v>
      </c>
      <c r="AG4589" s="2">
        <v>152937000</v>
      </c>
    </row>
    <row r="4590" spans="1:33">
      <c r="A4590" s="115" t="s">
        <v>6309</v>
      </c>
      <c r="B4590" s="115" t="s">
        <v>19</v>
      </c>
      <c r="C4590" s="2">
        <v>44139500</v>
      </c>
      <c r="D4590" s="2">
        <v>51300100</v>
      </c>
      <c r="E4590" s="2">
        <v>37858400</v>
      </c>
      <c r="F4590" s="2">
        <v>44886700</v>
      </c>
      <c r="G4590" s="2">
        <v>39302500</v>
      </c>
      <c r="H4590" s="2">
        <v>37666700</v>
      </c>
      <c r="I4590" s="2">
        <v>36085800</v>
      </c>
      <c r="J4590" s="2">
        <v>35691700</v>
      </c>
      <c r="K4590" s="2">
        <v>35045600</v>
      </c>
      <c r="L4590" s="2">
        <v>34585100</v>
      </c>
      <c r="M4590" s="2">
        <v>33852300</v>
      </c>
      <c r="N4590" s="2">
        <v>33571100</v>
      </c>
      <c r="O4590" s="2">
        <v>33079700</v>
      </c>
      <c r="P4590" s="2">
        <v>32785500</v>
      </c>
      <c r="Q4590" s="2">
        <v>32395000</v>
      </c>
      <c r="R4590" s="2">
        <v>32347600</v>
      </c>
      <c r="S4590" s="2">
        <v>32392500</v>
      </c>
      <c r="T4590" s="2">
        <v>32061500</v>
      </c>
      <c r="U4590" s="2">
        <v>31753200</v>
      </c>
      <c r="V4590" s="2">
        <v>31775900</v>
      </c>
      <c r="W4590" s="2">
        <v>31443100</v>
      </c>
      <c r="X4590" s="2">
        <v>31440800</v>
      </c>
      <c r="Y4590" s="2">
        <v>31509400</v>
      </c>
      <c r="Z4590" s="2">
        <v>31583800</v>
      </c>
      <c r="AA4590" s="2">
        <v>31479800</v>
      </c>
      <c r="AB4590" s="2">
        <v>31317500</v>
      </c>
      <c r="AC4590" s="2">
        <v>31282500</v>
      </c>
      <c r="AD4590" s="2">
        <v>31160200</v>
      </c>
      <c r="AE4590" s="2">
        <v>31115800</v>
      </c>
      <c r="AF4590" s="2">
        <v>31037500</v>
      </c>
      <c r="AG4590" s="2">
        <v>31220700</v>
      </c>
    </row>
    <row r="4591" spans="1:33">
      <c r="A4591" s="115" t="s">
        <v>6310</v>
      </c>
      <c r="B4591" s="115" t="s">
        <v>19</v>
      </c>
      <c r="C4591" s="2">
        <v>37768000</v>
      </c>
      <c r="D4591" s="2">
        <v>43895000</v>
      </c>
      <c r="E4591" s="2">
        <v>32393500</v>
      </c>
      <c r="F4591" s="2">
        <v>38407300</v>
      </c>
      <c r="G4591" s="2">
        <v>33629200</v>
      </c>
      <c r="H4591" s="2">
        <v>32229600</v>
      </c>
      <c r="I4591" s="2">
        <v>30876900</v>
      </c>
      <c r="J4591" s="2">
        <v>30539700</v>
      </c>
      <c r="K4591" s="2">
        <v>29986800</v>
      </c>
      <c r="L4591" s="2">
        <v>29592800</v>
      </c>
      <c r="M4591" s="2">
        <v>28965700</v>
      </c>
      <c r="N4591" s="2">
        <v>28725200</v>
      </c>
      <c r="O4591" s="2">
        <v>28304600</v>
      </c>
      <c r="P4591" s="2">
        <v>28052900</v>
      </c>
      <c r="Q4591" s="2">
        <v>27718800</v>
      </c>
      <c r="R4591" s="2">
        <v>27678300</v>
      </c>
      <c r="S4591" s="2">
        <v>27716600</v>
      </c>
      <c r="T4591" s="2">
        <v>27433400</v>
      </c>
      <c r="U4591" s="2">
        <v>27169600</v>
      </c>
      <c r="V4591" s="2">
        <v>27189100</v>
      </c>
      <c r="W4591" s="2">
        <v>26904300</v>
      </c>
      <c r="X4591" s="2">
        <v>26902400</v>
      </c>
      <c r="Y4591" s="2">
        <v>26961000</v>
      </c>
      <c r="Z4591" s="2">
        <v>27024700</v>
      </c>
      <c r="AA4591" s="2">
        <v>26935700</v>
      </c>
      <c r="AB4591" s="2">
        <v>26796800</v>
      </c>
      <c r="AC4591" s="2">
        <v>26766900</v>
      </c>
      <c r="AD4591" s="2">
        <v>26662300</v>
      </c>
      <c r="AE4591" s="2">
        <v>26624200</v>
      </c>
      <c r="AF4591" s="2">
        <v>26557300</v>
      </c>
      <c r="AG4591" s="2">
        <v>26714000</v>
      </c>
    </row>
    <row r="4592" spans="1:33">
      <c r="A4592" s="115" t="s">
        <v>6311</v>
      </c>
      <c r="B4592" s="115" t="s">
        <v>19</v>
      </c>
      <c r="C4592" s="2">
        <v>161036000</v>
      </c>
      <c r="D4592" s="2">
        <v>187160000</v>
      </c>
      <c r="E4592" s="2">
        <v>138120000</v>
      </c>
      <c r="F4592" s="2">
        <v>163761000</v>
      </c>
      <c r="G4592" s="2">
        <v>143388000</v>
      </c>
      <c r="H4592" s="2">
        <v>137421000</v>
      </c>
      <c r="I4592" s="2">
        <v>131653000</v>
      </c>
      <c r="J4592" s="2">
        <v>130215000</v>
      </c>
      <c r="K4592" s="2">
        <v>127858000</v>
      </c>
      <c r="L4592" s="2">
        <v>126178000</v>
      </c>
      <c r="M4592" s="2">
        <v>123504000</v>
      </c>
      <c r="N4592" s="2">
        <v>122479000</v>
      </c>
      <c r="O4592" s="2">
        <v>120686000</v>
      </c>
      <c r="P4592" s="2">
        <v>119612000</v>
      </c>
      <c r="Q4592" s="2">
        <v>118187000</v>
      </c>
      <c r="R4592" s="2">
        <v>118015000</v>
      </c>
      <c r="S4592" s="2">
        <v>118178000</v>
      </c>
      <c r="T4592" s="2">
        <v>116971000</v>
      </c>
      <c r="U4592" s="2">
        <v>115846000</v>
      </c>
      <c r="V4592" s="2">
        <v>115929000</v>
      </c>
      <c r="W4592" s="2">
        <v>114715000</v>
      </c>
      <c r="X4592" s="2">
        <v>114707000</v>
      </c>
      <c r="Y4592" s="2">
        <v>114957000</v>
      </c>
      <c r="Z4592" s="2">
        <v>115228000</v>
      </c>
      <c r="AA4592" s="2">
        <v>114849000</v>
      </c>
      <c r="AB4592" s="2">
        <v>114257000</v>
      </c>
      <c r="AC4592" s="2">
        <v>114129000</v>
      </c>
      <c r="AD4592" s="2">
        <v>113683000</v>
      </c>
      <c r="AE4592" s="2">
        <v>113521000</v>
      </c>
      <c r="AF4592" s="2">
        <v>113235000</v>
      </c>
      <c r="AG4592" s="2">
        <v>113903000</v>
      </c>
    </row>
    <row r="4593" spans="1:33">
      <c r="A4593" s="115" t="s">
        <v>6312</v>
      </c>
      <c r="B4593" s="115" t="s">
        <v>19</v>
      </c>
      <c r="C4593" s="2">
        <v>2860810</v>
      </c>
      <c r="D4593" s="2">
        <v>3324910</v>
      </c>
      <c r="E4593" s="2">
        <v>2453710</v>
      </c>
      <c r="F4593" s="2">
        <v>2909240</v>
      </c>
      <c r="G4593" s="2">
        <v>2547310</v>
      </c>
      <c r="H4593" s="2">
        <v>2441290</v>
      </c>
      <c r="I4593" s="2">
        <v>2338830</v>
      </c>
      <c r="J4593" s="2">
        <v>2313290</v>
      </c>
      <c r="K4593" s="2">
        <v>2271410</v>
      </c>
      <c r="L4593" s="2">
        <v>2241560</v>
      </c>
      <c r="M4593" s="2">
        <v>2194070</v>
      </c>
      <c r="N4593" s="2">
        <v>2175850</v>
      </c>
      <c r="O4593" s="2">
        <v>2143990</v>
      </c>
      <c r="P4593" s="2">
        <v>2124920</v>
      </c>
      <c r="Q4593" s="2">
        <v>2099610</v>
      </c>
      <c r="R4593" s="2">
        <v>2096550</v>
      </c>
      <c r="S4593" s="2">
        <v>2099450</v>
      </c>
      <c r="T4593" s="2">
        <v>2078000</v>
      </c>
      <c r="U4593" s="2">
        <v>2058020</v>
      </c>
      <c r="V4593" s="2">
        <v>2059490</v>
      </c>
      <c r="W4593" s="2">
        <v>2037920</v>
      </c>
      <c r="X4593" s="2">
        <v>2037770</v>
      </c>
      <c r="Y4593" s="2">
        <v>2042220</v>
      </c>
      <c r="Z4593" s="2">
        <v>2047040</v>
      </c>
      <c r="AA4593" s="2">
        <v>2040300</v>
      </c>
      <c r="AB4593" s="2">
        <v>2029780</v>
      </c>
      <c r="AC4593" s="2">
        <v>2027510</v>
      </c>
      <c r="AD4593" s="2">
        <v>2019590</v>
      </c>
      <c r="AE4593" s="2">
        <v>2016710</v>
      </c>
      <c r="AF4593" s="2">
        <v>2011640</v>
      </c>
      <c r="AG4593" s="2">
        <v>2023510</v>
      </c>
    </row>
    <row r="4594" spans="1:33">
      <c r="A4594" s="115" t="s">
        <v>6313</v>
      </c>
      <c r="B4594" s="115" t="s">
        <v>19</v>
      </c>
      <c r="C4594" s="2">
        <v>13867200</v>
      </c>
      <c r="D4594" s="2">
        <v>16116800</v>
      </c>
      <c r="E4594" s="2">
        <v>11893800</v>
      </c>
      <c r="F4594" s="2">
        <v>14101900</v>
      </c>
      <c r="G4594" s="2">
        <v>12347500</v>
      </c>
      <c r="H4594" s="2">
        <v>11833600</v>
      </c>
      <c r="I4594" s="2">
        <v>11337000</v>
      </c>
      <c r="J4594" s="2">
        <v>11213100</v>
      </c>
      <c r="K4594" s="2">
        <v>11010200</v>
      </c>
      <c r="L4594" s="2">
        <v>10865500</v>
      </c>
      <c r="M4594" s="2">
        <v>10635300</v>
      </c>
      <c r="N4594" s="2">
        <v>10546900</v>
      </c>
      <c r="O4594" s="2">
        <v>10392500</v>
      </c>
      <c r="P4594" s="2">
        <v>10300100</v>
      </c>
      <c r="Q4594" s="2">
        <v>10177400</v>
      </c>
      <c r="R4594" s="2">
        <v>10162500</v>
      </c>
      <c r="S4594" s="2">
        <v>10176600</v>
      </c>
      <c r="T4594" s="2">
        <v>10072600</v>
      </c>
      <c r="U4594" s="2">
        <v>9975790</v>
      </c>
      <c r="V4594" s="2">
        <v>9982920</v>
      </c>
      <c r="W4594" s="2">
        <v>9878360</v>
      </c>
      <c r="X4594" s="2">
        <v>9877660</v>
      </c>
      <c r="Y4594" s="2">
        <v>9899190</v>
      </c>
      <c r="Z4594" s="2">
        <v>9922560</v>
      </c>
      <c r="AA4594" s="2">
        <v>9889890</v>
      </c>
      <c r="AB4594" s="2">
        <v>9838910</v>
      </c>
      <c r="AC4594" s="2">
        <v>9827910</v>
      </c>
      <c r="AD4594" s="2">
        <v>9789490</v>
      </c>
      <c r="AE4594" s="2">
        <v>9775530</v>
      </c>
      <c r="AF4594" s="2">
        <v>9750950</v>
      </c>
      <c r="AG4594" s="2">
        <v>9808490</v>
      </c>
    </row>
    <row r="4595" spans="1:33">
      <c r="A4595" s="115" t="s">
        <v>6314</v>
      </c>
      <c r="B4595" s="115" t="s">
        <v>19</v>
      </c>
      <c r="C4595" s="2">
        <v>6586680</v>
      </c>
      <c r="D4595" s="2">
        <v>7655210</v>
      </c>
      <c r="E4595" s="2">
        <v>5649380</v>
      </c>
      <c r="F4595" s="2">
        <v>6698170</v>
      </c>
      <c r="G4595" s="2">
        <v>5864870</v>
      </c>
      <c r="H4595" s="2">
        <v>5620780</v>
      </c>
      <c r="I4595" s="2">
        <v>5384880</v>
      </c>
      <c r="J4595" s="2">
        <v>5326070</v>
      </c>
      <c r="K4595" s="2">
        <v>5229650</v>
      </c>
      <c r="L4595" s="2">
        <v>5160930</v>
      </c>
      <c r="M4595" s="2">
        <v>5051580</v>
      </c>
      <c r="N4595" s="2">
        <v>5009620</v>
      </c>
      <c r="O4595" s="2">
        <v>4936280</v>
      </c>
      <c r="P4595" s="2">
        <v>4892380</v>
      </c>
      <c r="Q4595" s="2">
        <v>4834110</v>
      </c>
      <c r="R4595" s="2">
        <v>4827050</v>
      </c>
      <c r="S4595" s="2">
        <v>4833740</v>
      </c>
      <c r="T4595" s="2">
        <v>4784350</v>
      </c>
      <c r="U4595" s="2">
        <v>4738340</v>
      </c>
      <c r="V4595" s="2">
        <v>4741730</v>
      </c>
      <c r="W4595" s="2">
        <v>4692060</v>
      </c>
      <c r="X4595" s="2">
        <v>4691730</v>
      </c>
      <c r="Y4595" s="2">
        <v>4701960</v>
      </c>
      <c r="Z4595" s="2">
        <v>4713060</v>
      </c>
      <c r="AA4595" s="2">
        <v>4697540</v>
      </c>
      <c r="AB4595" s="2">
        <v>4673330</v>
      </c>
      <c r="AC4595" s="2">
        <v>4668100</v>
      </c>
      <c r="AD4595" s="2">
        <v>4649850</v>
      </c>
      <c r="AE4595" s="2">
        <v>4643220</v>
      </c>
      <c r="AF4595" s="2">
        <v>4631550</v>
      </c>
      <c r="AG4595" s="2">
        <v>4658880</v>
      </c>
    </row>
    <row r="4596" spans="1:33">
      <c r="A4596" s="115" t="s">
        <v>6315</v>
      </c>
      <c r="B4596" s="115" t="s">
        <v>19</v>
      </c>
      <c r="C4596" s="2">
        <v>1317340</v>
      </c>
      <c r="D4596" s="2">
        <v>1531040</v>
      </c>
      <c r="E4596" s="2">
        <v>1129880</v>
      </c>
      <c r="F4596" s="2">
        <v>1339630</v>
      </c>
      <c r="G4596" s="2">
        <v>1172970</v>
      </c>
      <c r="H4596" s="2">
        <v>1124160</v>
      </c>
      <c r="I4596" s="2">
        <v>1076980</v>
      </c>
      <c r="J4596" s="2">
        <v>1065210</v>
      </c>
      <c r="K4596" s="2">
        <v>1045930</v>
      </c>
      <c r="L4596" s="2">
        <v>1032190</v>
      </c>
      <c r="M4596" s="2">
        <v>1010320</v>
      </c>
      <c r="N4596" s="2">
        <v>1001920</v>
      </c>
      <c r="O4596" s="115">
        <v>987256</v>
      </c>
      <c r="P4596" s="115">
        <v>978476</v>
      </c>
      <c r="Q4596" s="115">
        <v>966821</v>
      </c>
      <c r="R4596" s="115">
        <v>965409</v>
      </c>
      <c r="S4596" s="115">
        <v>966747</v>
      </c>
      <c r="T4596" s="115">
        <v>956869</v>
      </c>
      <c r="U4596" s="115">
        <v>947668</v>
      </c>
      <c r="V4596" s="115">
        <v>948345</v>
      </c>
      <c r="W4596" s="115">
        <v>938413</v>
      </c>
      <c r="X4596" s="115">
        <v>938346</v>
      </c>
      <c r="Y4596" s="115">
        <v>940392</v>
      </c>
      <c r="Z4596" s="115">
        <v>942612</v>
      </c>
      <c r="AA4596" s="115">
        <v>939509</v>
      </c>
      <c r="AB4596" s="115">
        <v>934665</v>
      </c>
      <c r="AC4596" s="115">
        <v>933620</v>
      </c>
      <c r="AD4596" s="115">
        <v>929971</v>
      </c>
      <c r="AE4596" s="115">
        <v>928644</v>
      </c>
      <c r="AF4596" s="115">
        <v>926309</v>
      </c>
      <c r="AG4596" s="115">
        <v>931775</v>
      </c>
    </row>
    <row r="4597" spans="1:33">
      <c r="A4597" s="115" t="s">
        <v>6316</v>
      </c>
      <c r="B4597" s="115" t="s">
        <v>19</v>
      </c>
      <c r="C4597" s="115">
        <v>0</v>
      </c>
      <c r="D4597" s="115">
        <v>0</v>
      </c>
      <c r="E4597" s="115">
        <v>0</v>
      </c>
      <c r="F4597" s="115">
        <v>0</v>
      </c>
      <c r="G4597" s="115">
        <v>0</v>
      </c>
      <c r="H4597" s="115">
        <v>0</v>
      </c>
      <c r="I4597" s="115">
        <v>0</v>
      </c>
      <c r="J4597" s="115">
        <v>0</v>
      </c>
      <c r="K4597" s="115">
        <v>0</v>
      </c>
      <c r="L4597" s="115">
        <v>0</v>
      </c>
      <c r="M4597" s="115">
        <v>0</v>
      </c>
      <c r="N4597" s="115">
        <v>0</v>
      </c>
      <c r="O4597" s="115">
        <v>0</v>
      </c>
      <c r="P4597" s="115">
        <v>0</v>
      </c>
      <c r="Q4597" s="115">
        <v>0</v>
      </c>
      <c r="R4597" s="115">
        <v>0</v>
      </c>
      <c r="S4597" s="115">
        <v>0</v>
      </c>
      <c r="T4597" s="115">
        <v>0</v>
      </c>
      <c r="U4597" s="115">
        <v>0</v>
      </c>
      <c r="V4597" s="115">
        <v>0</v>
      </c>
      <c r="W4597" s="115">
        <v>0</v>
      </c>
      <c r="X4597" s="115">
        <v>0</v>
      </c>
      <c r="Y4597" s="115">
        <v>0</v>
      </c>
      <c r="Z4597" s="115">
        <v>0</v>
      </c>
      <c r="AA4597" s="115">
        <v>0</v>
      </c>
      <c r="AB4597" s="115">
        <v>0</v>
      </c>
      <c r="AC4597" s="115">
        <v>0</v>
      </c>
      <c r="AD4597" s="115">
        <v>0</v>
      </c>
      <c r="AE4597" s="115">
        <v>0</v>
      </c>
      <c r="AF4597" s="115">
        <v>0</v>
      </c>
      <c r="AG4597" s="115">
        <v>0</v>
      </c>
    </row>
    <row r="4598" spans="1:33">
      <c r="A4598" s="115" t="s">
        <v>6317</v>
      </c>
      <c r="B4598" s="115" t="s">
        <v>19</v>
      </c>
      <c r="C4598" s="2">
        <v>217675000000</v>
      </c>
      <c r="D4598" s="2">
        <v>263882000000</v>
      </c>
      <c r="E4598" s="2">
        <v>186398000000</v>
      </c>
      <c r="F4598" s="2">
        <v>240646000000</v>
      </c>
      <c r="G4598" s="2">
        <v>214559000000</v>
      </c>
      <c r="H4598" s="2">
        <v>208845000000</v>
      </c>
      <c r="I4598" s="2">
        <v>203040000000</v>
      </c>
      <c r="J4598" s="2">
        <v>201417000000</v>
      </c>
      <c r="K4598" s="2">
        <v>198345000000</v>
      </c>
      <c r="L4598" s="2">
        <v>196786000000</v>
      </c>
      <c r="M4598" s="2">
        <v>192396000000</v>
      </c>
      <c r="N4598" s="2">
        <v>191407000000</v>
      </c>
      <c r="O4598" s="2">
        <v>189952000000</v>
      </c>
      <c r="P4598" s="2">
        <v>189215000000</v>
      </c>
      <c r="Q4598" s="2">
        <v>188531000000</v>
      </c>
      <c r="R4598" s="2">
        <v>189516000000</v>
      </c>
      <c r="S4598" s="2">
        <v>190256000000</v>
      </c>
      <c r="T4598" s="2">
        <v>188224000000</v>
      </c>
      <c r="U4598" s="2">
        <v>186576000000</v>
      </c>
      <c r="V4598" s="2">
        <v>186482000000</v>
      </c>
      <c r="W4598" s="2">
        <v>185069000000</v>
      </c>
      <c r="X4598" s="2">
        <v>185356000000</v>
      </c>
      <c r="Y4598" s="2">
        <v>185728000000</v>
      </c>
      <c r="Z4598" s="2">
        <v>186655000000</v>
      </c>
      <c r="AA4598" s="2">
        <v>186341000000</v>
      </c>
      <c r="AB4598" s="2">
        <v>186260000000</v>
      </c>
      <c r="AC4598" s="2">
        <v>186462000000</v>
      </c>
      <c r="AD4598" s="2">
        <v>185748000000</v>
      </c>
      <c r="AE4598" s="2">
        <v>185973000000</v>
      </c>
      <c r="AF4598" s="2">
        <v>186073000000</v>
      </c>
      <c r="AG4598" s="2">
        <v>186808000000</v>
      </c>
    </row>
    <row r="4599" spans="1:33">
      <c r="A4599" s="115" t="s">
        <v>6318</v>
      </c>
      <c r="B4599" s="115" t="s">
        <v>19</v>
      </c>
      <c r="C4599" s="2">
        <v>51673800</v>
      </c>
      <c r="D4599" s="2">
        <v>62642900</v>
      </c>
      <c r="E4599" s="2">
        <v>44249000</v>
      </c>
      <c r="F4599" s="2">
        <v>57127000</v>
      </c>
      <c r="G4599" s="2">
        <v>50934300</v>
      </c>
      <c r="H4599" s="2">
        <v>49577700</v>
      </c>
      <c r="I4599" s="2">
        <v>48199700</v>
      </c>
      <c r="J4599" s="2">
        <v>47814300</v>
      </c>
      <c r="K4599" s="2">
        <v>47085200</v>
      </c>
      <c r="L4599" s="2">
        <v>46715000</v>
      </c>
      <c r="M4599" s="2">
        <v>45672800</v>
      </c>
      <c r="N4599" s="2">
        <v>45438200</v>
      </c>
      <c r="O4599" s="2">
        <v>45092700</v>
      </c>
      <c r="P4599" s="2">
        <v>44917700</v>
      </c>
      <c r="Q4599" s="2">
        <v>44755400</v>
      </c>
      <c r="R4599" s="2">
        <v>44989100</v>
      </c>
      <c r="S4599" s="2">
        <v>45164800</v>
      </c>
      <c r="T4599" s="2">
        <v>44682600</v>
      </c>
      <c r="U4599" s="2">
        <v>44291400</v>
      </c>
      <c r="V4599" s="2">
        <v>44269000</v>
      </c>
      <c r="W4599" s="2">
        <v>43933700</v>
      </c>
      <c r="X4599" s="2">
        <v>44001600</v>
      </c>
      <c r="Y4599" s="2">
        <v>44089900</v>
      </c>
      <c r="Z4599" s="2">
        <v>44310000</v>
      </c>
      <c r="AA4599" s="2">
        <v>44235500</v>
      </c>
      <c r="AB4599" s="2">
        <v>44216300</v>
      </c>
      <c r="AC4599" s="2">
        <v>44264200</v>
      </c>
      <c r="AD4599" s="2">
        <v>44094700</v>
      </c>
      <c r="AE4599" s="2">
        <v>44148200</v>
      </c>
      <c r="AF4599" s="2">
        <v>44171800</v>
      </c>
      <c r="AG4599" s="2">
        <v>44346500</v>
      </c>
    </row>
    <row r="4600" spans="1:33">
      <c r="A4600" s="115" t="s">
        <v>6319</v>
      </c>
      <c r="B4600" s="115" t="s">
        <v>19</v>
      </c>
      <c r="C4600" s="2">
        <v>584977000</v>
      </c>
      <c r="D4600" s="2">
        <v>709153000</v>
      </c>
      <c r="E4600" s="2">
        <v>500924000</v>
      </c>
      <c r="F4600" s="2">
        <v>646710000</v>
      </c>
      <c r="G4600" s="2">
        <v>576604000</v>
      </c>
      <c r="H4600" s="2">
        <v>561247000</v>
      </c>
      <c r="I4600" s="2">
        <v>545647000</v>
      </c>
      <c r="J4600" s="2">
        <v>541285000</v>
      </c>
      <c r="K4600" s="2">
        <v>533031000</v>
      </c>
      <c r="L4600" s="2">
        <v>528840000</v>
      </c>
      <c r="M4600" s="2">
        <v>517042000</v>
      </c>
      <c r="N4600" s="2">
        <v>514386000</v>
      </c>
      <c r="O4600" s="2">
        <v>510474000</v>
      </c>
      <c r="P4600" s="2">
        <v>508493000</v>
      </c>
      <c r="Q4600" s="2">
        <v>506656000</v>
      </c>
      <c r="R4600" s="2">
        <v>509302000</v>
      </c>
      <c r="S4600" s="2">
        <v>511291000</v>
      </c>
      <c r="T4600" s="2">
        <v>505832000</v>
      </c>
      <c r="U4600" s="2">
        <v>501403000</v>
      </c>
      <c r="V4600" s="2">
        <v>501150000</v>
      </c>
      <c r="W4600" s="2">
        <v>497354000</v>
      </c>
      <c r="X4600" s="2">
        <v>498123000</v>
      </c>
      <c r="Y4600" s="2">
        <v>499123000</v>
      </c>
      <c r="Z4600" s="2">
        <v>501614000</v>
      </c>
      <c r="AA4600" s="2">
        <v>500771000</v>
      </c>
      <c r="AB4600" s="2">
        <v>500553000</v>
      </c>
      <c r="AC4600" s="2">
        <v>501096000</v>
      </c>
      <c r="AD4600" s="2">
        <v>499176000</v>
      </c>
      <c r="AE4600" s="2">
        <v>499782000</v>
      </c>
      <c r="AF4600" s="2">
        <v>500050000</v>
      </c>
      <c r="AG4600" s="2">
        <v>502027000</v>
      </c>
    </row>
    <row r="4601" spans="1:33">
      <c r="A4601" s="115" t="s">
        <v>6320</v>
      </c>
      <c r="B4601" s="115" t="s">
        <v>19</v>
      </c>
      <c r="C4601" s="2">
        <v>348793000</v>
      </c>
      <c r="D4601" s="2">
        <v>422833000</v>
      </c>
      <c r="E4601" s="2">
        <v>298676000</v>
      </c>
      <c r="F4601" s="2">
        <v>385601000</v>
      </c>
      <c r="G4601" s="2">
        <v>343801000</v>
      </c>
      <c r="H4601" s="2">
        <v>334644000</v>
      </c>
      <c r="I4601" s="2">
        <v>325343000</v>
      </c>
      <c r="J4601" s="2">
        <v>322742000</v>
      </c>
      <c r="K4601" s="2">
        <v>317820000</v>
      </c>
      <c r="L4601" s="2">
        <v>315322000</v>
      </c>
      <c r="M4601" s="2">
        <v>308287000</v>
      </c>
      <c r="N4601" s="2">
        <v>306703000</v>
      </c>
      <c r="O4601" s="2">
        <v>304371000</v>
      </c>
      <c r="P4601" s="2">
        <v>303190000</v>
      </c>
      <c r="Q4601" s="2">
        <v>302094000</v>
      </c>
      <c r="R4601" s="2">
        <v>303672000</v>
      </c>
      <c r="S4601" s="2">
        <v>304858000</v>
      </c>
      <c r="T4601" s="2">
        <v>301603000</v>
      </c>
      <c r="U4601" s="2">
        <v>298962000</v>
      </c>
      <c r="V4601" s="2">
        <v>298811000</v>
      </c>
      <c r="W4601" s="2">
        <v>296548000</v>
      </c>
      <c r="X4601" s="2">
        <v>297007000</v>
      </c>
      <c r="Y4601" s="2">
        <v>297602000</v>
      </c>
      <c r="Z4601" s="2">
        <v>299088000</v>
      </c>
      <c r="AA4601" s="2">
        <v>298585000</v>
      </c>
      <c r="AB4601" s="2">
        <v>298455000</v>
      </c>
      <c r="AC4601" s="2">
        <v>298779000</v>
      </c>
      <c r="AD4601" s="2">
        <v>297634000</v>
      </c>
      <c r="AE4601" s="2">
        <v>297996000</v>
      </c>
      <c r="AF4601" s="2">
        <v>298155000</v>
      </c>
      <c r="AG4601" s="2">
        <v>299334000</v>
      </c>
    </row>
    <row r="4602" spans="1:33">
      <c r="A4602" s="115" t="s">
        <v>6321</v>
      </c>
      <c r="B4602" s="115" t="s">
        <v>19</v>
      </c>
      <c r="C4602" s="2">
        <v>71202900</v>
      </c>
      <c r="D4602" s="2">
        <v>86317500</v>
      </c>
      <c r="E4602" s="2">
        <v>60972100</v>
      </c>
      <c r="F4602" s="2">
        <v>78717000</v>
      </c>
      <c r="G4602" s="2">
        <v>70183900</v>
      </c>
      <c r="H4602" s="2">
        <v>68314600</v>
      </c>
      <c r="I4602" s="2">
        <v>66415800</v>
      </c>
      <c r="J4602" s="2">
        <v>65884800</v>
      </c>
      <c r="K4602" s="2">
        <v>64880100</v>
      </c>
      <c r="L4602" s="2">
        <v>64370000</v>
      </c>
      <c r="M4602" s="2">
        <v>62933900</v>
      </c>
      <c r="N4602" s="2">
        <v>62610700</v>
      </c>
      <c r="O4602" s="2">
        <v>62134500</v>
      </c>
      <c r="P4602" s="2">
        <v>61893400</v>
      </c>
      <c r="Q4602" s="2">
        <v>61669800</v>
      </c>
      <c r="R4602" s="2">
        <v>61991900</v>
      </c>
      <c r="S4602" s="2">
        <v>62234000</v>
      </c>
      <c r="T4602" s="2">
        <v>61569400</v>
      </c>
      <c r="U4602" s="2">
        <v>61030400</v>
      </c>
      <c r="V4602" s="2">
        <v>60999600</v>
      </c>
      <c r="W4602" s="2">
        <v>60537500</v>
      </c>
      <c r="X4602" s="2">
        <v>60631200</v>
      </c>
      <c r="Y4602" s="2">
        <v>60752800</v>
      </c>
      <c r="Z4602" s="2">
        <v>61056000</v>
      </c>
      <c r="AA4602" s="2">
        <v>60953500</v>
      </c>
      <c r="AB4602" s="2">
        <v>60926900</v>
      </c>
      <c r="AC4602" s="2">
        <v>60993000</v>
      </c>
      <c r="AD4602" s="2">
        <v>60759400</v>
      </c>
      <c r="AE4602" s="2">
        <v>60833100</v>
      </c>
      <c r="AF4602" s="2">
        <v>60865700</v>
      </c>
      <c r="AG4602" s="2">
        <v>61106300</v>
      </c>
    </row>
    <row r="4603" spans="1:33">
      <c r="A4603" s="115" t="s">
        <v>6322</v>
      </c>
      <c r="B4603" s="115" t="s">
        <v>19</v>
      </c>
      <c r="C4603" s="2">
        <v>60924800</v>
      </c>
      <c r="D4603" s="2">
        <v>73857600</v>
      </c>
      <c r="E4603" s="2">
        <v>52170800</v>
      </c>
      <c r="F4603" s="2">
        <v>67354300</v>
      </c>
      <c r="G4603" s="2">
        <v>60052900</v>
      </c>
      <c r="H4603" s="2">
        <v>58453400</v>
      </c>
      <c r="I4603" s="2">
        <v>56828700</v>
      </c>
      <c r="J4603" s="2">
        <v>56374400</v>
      </c>
      <c r="K4603" s="2">
        <v>55514700</v>
      </c>
      <c r="L4603" s="2">
        <v>55078300</v>
      </c>
      <c r="M4603" s="2">
        <v>53849500</v>
      </c>
      <c r="N4603" s="2">
        <v>53572900</v>
      </c>
      <c r="O4603" s="2">
        <v>53165500</v>
      </c>
      <c r="P4603" s="2">
        <v>52959100</v>
      </c>
      <c r="Q4603" s="2">
        <v>52767800</v>
      </c>
      <c r="R4603" s="2">
        <v>53043400</v>
      </c>
      <c r="S4603" s="2">
        <v>53250500</v>
      </c>
      <c r="T4603" s="2">
        <v>52681900</v>
      </c>
      <c r="U4603" s="2">
        <v>52220700</v>
      </c>
      <c r="V4603" s="2">
        <v>52194400</v>
      </c>
      <c r="W4603" s="2">
        <v>51799000</v>
      </c>
      <c r="X4603" s="2">
        <v>51879100</v>
      </c>
      <c r="Y4603" s="2">
        <v>51983200</v>
      </c>
      <c r="Z4603" s="2">
        <v>52242600</v>
      </c>
      <c r="AA4603" s="2">
        <v>52154900</v>
      </c>
      <c r="AB4603" s="2">
        <v>52132100</v>
      </c>
      <c r="AC4603" s="2">
        <v>52188700</v>
      </c>
      <c r="AD4603" s="2">
        <v>51988800</v>
      </c>
      <c r="AE4603" s="2">
        <v>52051900</v>
      </c>
      <c r="AF4603" s="2">
        <v>52079800</v>
      </c>
      <c r="AG4603" s="2">
        <v>52285700</v>
      </c>
    </row>
    <row r="4604" spans="1:33">
      <c r="A4604" s="115" t="s">
        <v>6323</v>
      </c>
      <c r="B4604" s="115" t="s">
        <v>19</v>
      </c>
      <c r="C4604" s="2">
        <v>259772000</v>
      </c>
      <c r="D4604" s="2">
        <v>314915000</v>
      </c>
      <c r="E4604" s="2">
        <v>222446000</v>
      </c>
      <c r="F4604" s="2">
        <v>287186000</v>
      </c>
      <c r="G4604" s="2">
        <v>256054000</v>
      </c>
      <c r="H4604" s="2">
        <v>249234000</v>
      </c>
      <c r="I4604" s="2">
        <v>242307000</v>
      </c>
      <c r="J4604" s="2">
        <v>240369000</v>
      </c>
      <c r="K4604" s="2">
        <v>236704000</v>
      </c>
      <c r="L4604" s="2">
        <v>234843000</v>
      </c>
      <c r="M4604" s="2">
        <v>229604000</v>
      </c>
      <c r="N4604" s="2">
        <v>228425000</v>
      </c>
      <c r="O4604" s="2">
        <v>226687000</v>
      </c>
      <c r="P4604" s="2">
        <v>225808000</v>
      </c>
      <c r="Q4604" s="2">
        <v>224992000</v>
      </c>
      <c r="R4604" s="2">
        <v>226167000</v>
      </c>
      <c r="S4604" s="2">
        <v>227050000</v>
      </c>
      <c r="T4604" s="2">
        <v>224626000</v>
      </c>
      <c r="U4604" s="2">
        <v>222659000</v>
      </c>
      <c r="V4604" s="2">
        <v>222547000</v>
      </c>
      <c r="W4604" s="2">
        <v>220861000</v>
      </c>
      <c r="X4604" s="2">
        <v>221203000</v>
      </c>
      <c r="Y4604" s="2">
        <v>221646000</v>
      </c>
      <c r="Z4604" s="2">
        <v>222753000</v>
      </c>
      <c r="AA4604" s="2">
        <v>222378000</v>
      </c>
      <c r="AB4604" s="2">
        <v>222281000</v>
      </c>
      <c r="AC4604" s="2">
        <v>222523000</v>
      </c>
      <c r="AD4604" s="2">
        <v>221670000</v>
      </c>
      <c r="AE4604" s="2">
        <v>221939000</v>
      </c>
      <c r="AF4604" s="2">
        <v>222058000</v>
      </c>
      <c r="AG4604" s="2">
        <v>222936000</v>
      </c>
    </row>
    <row r="4605" spans="1:33">
      <c r="A4605" s="115" t="s">
        <v>6324</v>
      </c>
      <c r="B4605" s="115" t="s">
        <v>19</v>
      </c>
      <c r="C4605" s="2">
        <v>4614870</v>
      </c>
      <c r="D4605" s="2">
        <v>5594490</v>
      </c>
      <c r="E4605" s="2">
        <v>3951780</v>
      </c>
      <c r="F4605" s="2">
        <v>5101890</v>
      </c>
      <c r="G4605" s="2">
        <v>4548820</v>
      </c>
      <c r="H4605" s="2">
        <v>4427670</v>
      </c>
      <c r="I4605" s="2">
        <v>4304600</v>
      </c>
      <c r="J4605" s="2">
        <v>4270190</v>
      </c>
      <c r="K4605" s="2">
        <v>4205070</v>
      </c>
      <c r="L4605" s="2">
        <v>4172010</v>
      </c>
      <c r="M4605" s="2">
        <v>4078940</v>
      </c>
      <c r="N4605" s="2">
        <v>4057990</v>
      </c>
      <c r="O4605" s="2">
        <v>4027120</v>
      </c>
      <c r="P4605" s="2">
        <v>4011500</v>
      </c>
      <c r="Q4605" s="2">
        <v>3997000</v>
      </c>
      <c r="R4605" s="2">
        <v>4017880</v>
      </c>
      <c r="S4605" s="2">
        <v>4033570</v>
      </c>
      <c r="T4605" s="2">
        <v>3990500</v>
      </c>
      <c r="U4605" s="2">
        <v>3955560</v>
      </c>
      <c r="V4605" s="2">
        <v>3953570</v>
      </c>
      <c r="W4605" s="2">
        <v>3923620</v>
      </c>
      <c r="X4605" s="2">
        <v>3929690</v>
      </c>
      <c r="Y4605" s="2">
        <v>3937570</v>
      </c>
      <c r="Z4605" s="2">
        <v>3957220</v>
      </c>
      <c r="AA4605" s="2">
        <v>3950580</v>
      </c>
      <c r="AB4605" s="2">
        <v>3948850</v>
      </c>
      <c r="AC4605" s="2">
        <v>3953140</v>
      </c>
      <c r="AD4605" s="2">
        <v>3937990</v>
      </c>
      <c r="AE4605" s="2">
        <v>3942770</v>
      </c>
      <c r="AF4605" s="2">
        <v>3944890</v>
      </c>
      <c r="AG4605" s="2">
        <v>3960480</v>
      </c>
    </row>
    <row r="4606" spans="1:33">
      <c r="A4606" s="115" t="s">
        <v>6325</v>
      </c>
      <c r="B4606" s="115" t="s">
        <v>19</v>
      </c>
      <c r="C4606" s="2">
        <v>22369600</v>
      </c>
      <c r="D4606" s="2">
        <v>27118100</v>
      </c>
      <c r="E4606" s="2">
        <v>19155400</v>
      </c>
      <c r="F4606" s="2">
        <v>24730200</v>
      </c>
      <c r="G4606" s="2">
        <v>22049400</v>
      </c>
      <c r="H4606" s="2">
        <v>21462100</v>
      </c>
      <c r="I4606" s="2">
        <v>20865600</v>
      </c>
      <c r="J4606" s="2">
        <v>20698800</v>
      </c>
      <c r="K4606" s="2">
        <v>20383100</v>
      </c>
      <c r="L4606" s="2">
        <v>20222900</v>
      </c>
      <c r="M4606" s="2">
        <v>19771700</v>
      </c>
      <c r="N4606" s="2">
        <v>19670200</v>
      </c>
      <c r="O4606" s="2">
        <v>19520600</v>
      </c>
      <c r="P4606" s="2">
        <v>19444800</v>
      </c>
      <c r="Q4606" s="2">
        <v>19374600</v>
      </c>
      <c r="R4606" s="2">
        <v>19475800</v>
      </c>
      <c r="S4606" s="2">
        <v>19551800</v>
      </c>
      <c r="T4606" s="2">
        <v>19343000</v>
      </c>
      <c r="U4606" s="2">
        <v>19173700</v>
      </c>
      <c r="V4606" s="2">
        <v>19164000</v>
      </c>
      <c r="W4606" s="2">
        <v>19018900</v>
      </c>
      <c r="X4606" s="2">
        <v>19048300</v>
      </c>
      <c r="Y4606" s="2">
        <v>19086500</v>
      </c>
      <c r="Z4606" s="2">
        <v>19181800</v>
      </c>
      <c r="AA4606" s="2">
        <v>19149500</v>
      </c>
      <c r="AB4606" s="2">
        <v>19141200</v>
      </c>
      <c r="AC4606" s="2">
        <v>19162000</v>
      </c>
      <c r="AD4606" s="2">
        <v>19088500</v>
      </c>
      <c r="AE4606" s="2">
        <v>19111700</v>
      </c>
      <c r="AF4606" s="2">
        <v>19122000</v>
      </c>
      <c r="AG4606" s="2">
        <v>19197600</v>
      </c>
    </row>
    <row r="4607" spans="1:33">
      <c r="A4607" s="115" t="s">
        <v>6326</v>
      </c>
      <c r="B4607" s="115" t="s">
        <v>19</v>
      </c>
      <c r="C4607" s="2">
        <v>10625200</v>
      </c>
      <c r="D4607" s="2">
        <v>12880600</v>
      </c>
      <c r="E4607" s="2">
        <v>9098500</v>
      </c>
      <c r="F4607" s="2">
        <v>11746500</v>
      </c>
      <c r="G4607" s="2">
        <v>10473100</v>
      </c>
      <c r="H4607" s="2">
        <v>10194200</v>
      </c>
      <c r="I4607" s="2">
        <v>9910830</v>
      </c>
      <c r="J4607" s="2">
        <v>9831590</v>
      </c>
      <c r="K4607" s="2">
        <v>9681670</v>
      </c>
      <c r="L4607" s="2">
        <v>9605560</v>
      </c>
      <c r="M4607" s="2">
        <v>9391260</v>
      </c>
      <c r="N4607" s="2">
        <v>9343020</v>
      </c>
      <c r="O4607" s="2">
        <v>9271970</v>
      </c>
      <c r="P4607" s="2">
        <v>9235990</v>
      </c>
      <c r="Q4607" s="2">
        <v>9202620</v>
      </c>
      <c r="R4607" s="2">
        <v>9250680</v>
      </c>
      <c r="S4607" s="2">
        <v>9286810</v>
      </c>
      <c r="T4607" s="2">
        <v>9187640</v>
      </c>
      <c r="U4607" s="2">
        <v>9107210</v>
      </c>
      <c r="V4607" s="2">
        <v>9102610</v>
      </c>
      <c r="W4607" s="2">
        <v>9033650</v>
      </c>
      <c r="X4607" s="2">
        <v>9047630</v>
      </c>
      <c r="Y4607" s="2">
        <v>9065780</v>
      </c>
      <c r="Z4607" s="2">
        <v>9111030</v>
      </c>
      <c r="AA4607" s="2">
        <v>9095720</v>
      </c>
      <c r="AB4607" s="2">
        <v>9091760</v>
      </c>
      <c r="AC4607" s="2">
        <v>9101630</v>
      </c>
      <c r="AD4607" s="2">
        <v>9066760</v>
      </c>
      <c r="AE4607" s="2">
        <v>9077760</v>
      </c>
      <c r="AF4607" s="2">
        <v>9082630</v>
      </c>
      <c r="AG4607" s="2">
        <v>9118530</v>
      </c>
    </row>
    <row r="4608" spans="1:33">
      <c r="A4608" s="115" t="s">
        <v>6327</v>
      </c>
      <c r="B4608" s="115" t="s">
        <v>19</v>
      </c>
      <c r="C4608" s="2">
        <v>2125040</v>
      </c>
      <c r="D4608" s="2">
        <v>2576130</v>
      </c>
      <c r="E4608" s="2">
        <v>1819700</v>
      </c>
      <c r="F4608" s="2">
        <v>2349290</v>
      </c>
      <c r="G4608" s="2">
        <v>2094620</v>
      </c>
      <c r="H4608" s="2">
        <v>2038840</v>
      </c>
      <c r="I4608" s="2">
        <v>1982170</v>
      </c>
      <c r="J4608" s="2">
        <v>1966320</v>
      </c>
      <c r="K4608" s="2">
        <v>1936330</v>
      </c>
      <c r="L4608" s="2">
        <v>1921110</v>
      </c>
      <c r="M4608" s="2">
        <v>1878250</v>
      </c>
      <c r="N4608" s="2">
        <v>1868600</v>
      </c>
      <c r="O4608" s="2">
        <v>1854390</v>
      </c>
      <c r="P4608" s="2">
        <v>1847200</v>
      </c>
      <c r="Q4608" s="2">
        <v>1840520</v>
      </c>
      <c r="R4608" s="2">
        <v>1850140</v>
      </c>
      <c r="S4608" s="2">
        <v>1857360</v>
      </c>
      <c r="T4608" s="2">
        <v>1837530</v>
      </c>
      <c r="U4608" s="2">
        <v>1821440</v>
      </c>
      <c r="V4608" s="2">
        <v>1820520</v>
      </c>
      <c r="W4608" s="2">
        <v>1806730</v>
      </c>
      <c r="X4608" s="2">
        <v>1809530</v>
      </c>
      <c r="Y4608" s="2">
        <v>1813160</v>
      </c>
      <c r="Z4608" s="2">
        <v>1822210</v>
      </c>
      <c r="AA4608" s="2">
        <v>1819140</v>
      </c>
      <c r="AB4608" s="2">
        <v>1818350</v>
      </c>
      <c r="AC4608" s="2">
        <v>1820330</v>
      </c>
      <c r="AD4608" s="2">
        <v>1813350</v>
      </c>
      <c r="AE4608" s="2">
        <v>1815550</v>
      </c>
      <c r="AF4608" s="2">
        <v>1816530</v>
      </c>
      <c r="AG4608" s="2">
        <v>1823710</v>
      </c>
    </row>
    <row r="4609" spans="1:33">
      <c r="A4609" s="115" t="s">
        <v>6328</v>
      </c>
      <c r="B4609" s="115" t="s">
        <v>19</v>
      </c>
      <c r="C4609" s="115">
        <v>0</v>
      </c>
      <c r="D4609" s="115">
        <v>0</v>
      </c>
      <c r="E4609" s="115">
        <v>0</v>
      </c>
      <c r="F4609" s="115">
        <v>0</v>
      </c>
      <c r="G4609" s="115">
        <v>0</v>
      </c>
      <c r="H4609" s="115">
        <v>0</v>
      </c>
      <c r="I4609" s="115">
        <v>0</v>
      </c>
      <c r="J4609" s="115">
        <v>0</v>
      </c>
      <c r="K4609" s="115">
        <v>0</v>
      </c>
      <c r="L4609" s="115">
        <v>0</v>
      </c>
      <c r="M4609" s="115">
        <v>0</v>
      </c>
      <c r="N4609" s="115">
        <v>0</v>
      </c>
      <c r="O4609" s="115">
        <v>0</v>
      </c>
      <c r="P4609" s="115">
        <v>0</v>
      </c>
      <c r="Q4609" s="115">
        <v>0</v>
      </c>
      <c r="R4609" s="115">
        <v>0</v>
      </c>
      <c r="S4609" s="115">
        <v>0</v>
      </c>
      <c r="T4609" s="115">
        <v>0</v>
      </c>
      <c r="U4609" s="115">
        <v>0</v>
      </c>
      <c r="V4609" s="115">
        <v>0</v>
      </c>
      <c r="W4609" s="115">
        <v>0</v>
      </c>
      <c r="X4609" s="115">
        <v>0</v>
      </c>
      <c r="Y4609" s="115">
        <v>0</v>
      </c>
      <c r="Z4609" s="115">
        <v>0</v>
      </c>
      <c r="AA4609" s="115">
        <v>0</v>
      </c>
      <c r="AB4609" s="115">
        <v>0</v>
      </c>
      <c r="AC4609" s="115">
        <v>0</v>
      </c>
      <c r="AD4609" s="115">
        <v>0</v>
      </c>
      <c r="AE4609" s="115">
        <v>0</v>
      </c>
      <c r="AF4609" s="115">
        <v>0</v>
      </c>
      <c r="AG4609" s="115">
        <v>0</v>
      </c>
    </row>
    <row r="4610" spans="1:33">
      <c r="A4610" s="115" t="s">
        <v>6329</v>
      </c>
      <c r="B4610" s="115" t="s">
        <v>19</v>
      </c>
      <c r="C4610" s="2">
        <v>73144200000</v>
      </c>
      <c r="D4610" s="2">
        <v>84713100000</v>
      </c>
      <c r="E4610" s="2">
        <v>59572800000</v>
      </c>
      <c r="F4610" s="2">
        <v>170205000000</v>
      </c>
      <c r="G4610" s="2">
        <v>162055000000</v>
      </c>
      <c r="H4610" s="2">
        <v>160707000000</v>
      </c>
      <c r="I4610" s="2">
        <v>161611000000</v>
      </c>
      <c r="J4610" s="2">
        <v>162832000000</v>
      </c>
      <c r="K4610" s="2">
        <v>161186000000</v>
      </c>
      <c r="L4610" s="2">
        <v>157923000000</v>
      </c>
      <c r="M4610" s="2">
        <v>152847000000</v>
      </c>
      <c r="N4610" s="2">
        <v>150913000000</v>
      </c>
      <c r="O4610" s="2">
        <v>150169000000</v>
      </c>
      <c r="P4610" s="2">
        <v>149908000000</v>
      </c>
      <c r="Q4610" s="2">
        <v>149866000000</v>
      </c>
      <c r="R4610" s="2">
        <v>150403000000</v>
      </c>
      <c r="S4610" s="2">
        <v>150704000000</v>
      </c>
      <c r="T4610" s="2">
        <v>149330000000</v>
      </c>
      <c r="U4610" s="2">
        <v>148303000000</v>
      </c>
      <c r="V4610" s="2">
        <v>148659000000</v>
      </c>
      <c r="W4610" s="2">
        <v>148060000000</v>
      </c>
      <c r="X4610" s="2">
        <v>148191000000</v>
      </c>
      <c r="Y4610" s="2">
        <v>148445000000</v>
      </c>
      <c r="Z4610" s="2">
        <v>148872000000</v>
      </c>
      <c r="AA4610" s="2">
        <v>148722000000</v>
      </c>
      <c r="AB4610" s="2">
        <v>148258000000</v>
      </c>
      <c r="AC4610" s="2">
        <v>147624000000</v>
      </c>
      <c r="AD4610" s="2">
        <v>147057000000</v>
      </c>
      <c r="AE4610" s="2">
        <v>145993000000</v>
      </c>
      <c r="AF4610" s="2">
        <v>144781000000</v>
      </c>
      <c r="AG4610" s="2">
        <v>143867000000</v>
      </c>
    </row>
    <row r="4611" spans="1:33">
      <c r="A4611" s="115" t="s">
        <v>6330</v>
      </c>
      <c r="B4611" s="115" t="s">
        <v>19</v>
      </c>
      <c r="C4611" s="2">
        <v>17363700</v>
      </c>
      <c r="D4611" s="2">
        <v>20110000</v>
      </c>
      <c r="E4611" s="2">
        <v>14142000</v>
      </c>
      <c r="F4611" s="2">
        <v>40405000</v>
      </c>
      <c r="G4611" s="2">
        <v>38470200</v>
      </c>
      <c r="H4611" s="2">
        <v>38150400</v>
      </c>
      <c r="I4611" s="2">
        <v>38364800</v>
      </c>
      <c r="J4611" s="2">
        <v>38654800</v>
      </c>
      <c r="K4611" s="2">
        <v>38263900</v>
      </c>
      <c r="L4611" s="2">
        <v>37489400</v>
      </c>
      <c r="M4611" s="2">
        <v>36284400</v>
      </c>
      <c r="N4611" s="2">
        <v>35825400</v>
      </c>
      <c r="O4611" s="2">
        <v>35648700</v>
      </c>
      <c r="P4611" s="2">
        <v>35586800</v>
      </c>
      <c r="Q4611" s="2">
        <v>35576700</v>
      </c>
      <c r="R4611" s="2">
        <v>35704100</v>
      </c>
      <c r="S4611" s="2">
        <v>35775600</v>
      </c>
      <c r="T4611" s="2">
        <v>35449500</v>
      </c>
      <c r="U4611" s="2">
        <v>35205700</v>
      </c>
      <c r="V4611" s="2">
        <v>35290200</v>
      </c>
      <c r="W4611" s="2">
        <v>35148100</v>
      </c>
      <c r="X4611" s="2">
        <v>35179000</v>
      </c>
      <c r="Y4611" s="2">
        <v>35239400</v>
      </c>
      <c r="Z4611" s="2">
        <v>35340800</v>
      </c>
      <c r="AA4611" s="2">
        <v>35305000</v>
      </c>
      <c r="AB4611" s="2">
        <v>35194900</v>
      </c>
      <c r="AC4611" s="2">
        <v>35044600</v>
      </c>
      <c r="AD4611" s="2">
        <v>34909800</v>
      </c>
      <c r="AE4611" s="2">
        <v>34657400</v>
      </c>
      <c r="AF4611" s="2">
        <v>34369600</v>
      </c>
      <c r="AG4611" s="2">
        <v>34152700</v>
      </c>
    </row>
    <row r="4612" spans="1:33">
      <c r="A4612" s="115" t="s">
        <v>6331</v>
      </c>
      <c r="B4612" s="115" t="s">
        <v>19</v>
      </c>
      <c r="C4612" s="2">
        <v>196567000</v>
      </c>
      <c r="D4612" s="2">
        <v>227657000</v>
      </c>
      <c r="E4612" s="2">
        <v>160095000</v>
      </c>
      <c r="F4612" s="2">
        <v>457407000</v>
      </c>
      <c r="G4612" s="2">
        <v>435504000</v>
      </c>
      <c r="H4612" s="2">
        <v>431884000</v>
      </c>
      <c r="I4612" s="2">
        <v>434312000</v>
      </c>
      <c r="J4612" s="2">
        <v>437594000</v>
      </c>
      <c r="K4612" s="2">
        <v>433169000</v>
      </c>
      <c r="L4612" s="2">
        <v>424401000</v>
      </c>
      <c r="M4612" s="2">
        <v>410760000</v>
      </c>
      <c r="N4612" s="2">
        <v>405563000</v>
      </c>
      <c r="O4612" s="2">
        <v>403563000</v>
      </c>
      <c r="P4612" s="2">
        <v>402863000</v>
      </c>
      <c r="Q4612" s="2">
        <v>402749000</v>
      </c>
      <c r="R4612" s="2">
        <v>404190000</v>
      </c>
      <c r="S4612" s="2">
        <v>405000000</v>
      </c>
      <c r="T4612" s="2">
        <v>401308000</v>
      </c>
      <c r="U4612" s="2">
        <v>398548000</v>
      </c>
      <c r="V4612" s="2">
        <v>399504000</v>
      </c>
      <c r="W4612" s="2">
        <v>397896000</v>
      </c>
      <c r="X4612" s="2">
        <v>398246000</v>
      </c>
      <c r="Y4612" s="2">
        <v>398930000</v>
      </c>
      <c r="Z4612" s="2">
        <v>400078000</v>
      </c>
      <c r="AA4612" s="2">
        <v>399673000</v>
      </c>
      <c r="AB4612" s="2">
        <v>398426000</v>
      </c>
      <c r="AC4612" s="2">
        <v>396725000</v>
      </c>
      <c r="AD4612" s="2">
        <v>395198000</v>
      </c>
      <c r="AE4612" s="2">
        <v>392341000</v>
      </c>
      <c r="AF4612" s="2">
        <v>389084000</v>
      </c>
      <c r="AG4612" s="2">
        <v>386627000</v>
      </c>
    </row>
    <row r="4613" spans="1:33">
      <c r="A4613" s="115" t="s">
        <v>6332</v>
      </c>
      <c r="B4613" s="115" t="s">
        <v>19</v>
      </c>
      <c r="C4613" s="2">
        <v>117203000</v>
      </c>
      <c r="D4613" s="2">
        <v>135741000</v>
      </c>
      <c r="E4613" s="2">
        <v>95457100</v>
      </c>
      <c r="F4613" s="2">
        <v>272730000</v>
      </c>
      <c r="G4613" s="2">
        <v>259670000</v>
      </c>
      <c r="H4613" s="2">
        <v>257511000</v>
      </c>
      <c r="I4613" s="2">
        <v>258959000</v>
      </c>
      <c r="J4613" s="2">
        <v>260916000</v>
      </c>
      <c r="K4613" s="2">
        <v>258277000</v>
      </c>
      <c r="L4613" s="2">
        <v>253050000</v>
      </c>
      <c r="M4613" s="2">
        <v>244916000</v>
      </c>
      <c r="N4613" s="2">
        <v>241817000</v>
      </c>
      <c r="O4613" s="2">
        <v>240625000</v>
      </c>
      <c r="P4613" s="2">
        <v>240207000</v>
      </c>
      <c r="Q4613" s="2">
        <v>240139000</v>
      </c>
      <c r="R4613" s="2">
        <v>240999000</v>
      </c>
      <c r="S4613" s="2">
        <v>241482000</v>
      </c>
      <c r="T4613" s="2">
        <v>239281000</v>
      </c>
      <c r="U4613" s="2">
        <v>237635000</v>
      </c>
      <c r="V4613" s="2">
        <v>238205000</v>
      </c>
      <c r="W4613" s="2">
        <v>237246000</v>
      </c>
      <c r="X4613" s="2">
        <v>237455000</v>
      </c>
      <c r="Y4613" s="2">
        <v>237862000</v>
      </c>
      <c r="Z4613" s="2">
        <v>238547000</v>
      </c>
      <c r="AA4613" s="2">
        <v>238305000</v>
      </c>
      <c r="AB4613" s="2">
        <v>237562000</v>
      </c>
      <c r="AC4613" s="2">
        <v>236547000</v>
      </c>
      <c r="AD4613" s="2">
        <v>235637000</v>
      </c>
      <c r="AE4613" s="2">
        <v>233934000</v>
      </c>
      <c r="AF4613" s="2">
        <v>231992000</v>
      </c>
      <c r="AG4613" s="2">
        <v>230527000</v>
      </c>
    </row>
    <row r="4614" spans="1:33">
      <c r="A4614" s="115" t="s">
        <v>6333</v>
      </c>
      <c r="B4614" s="115" t="s">
        <v>19</v>
      </c>
      <c r="C4614" s="2">
        <v>23926000</v>
      </c>
      <c r="D4614" s="2">
        <v>27710200</v>
      </c>
      <c r="E4614" s="2">
        <v>19486700</v>
      </c>
      <c r="F4614" s="2">
        <v>55675300</v>
      </c>
      <c r="G4614" s="2">
        <v>53009200</v>
      </c>
      <c r="H4614" s="2">
        <v>52568500</v>
      </c>
      <c r="I4614" s="2">
        <v>52864100</v>
      </c>
      <c r="J4614" s="2">
        <v>53263600</v>
      </c>
      <c r="K4614" s="2">
        <v>52725000</v>
      </c>
      <c r="L4614" s="2">
        <v>51657800</v>
      </c>
      <c r="M4614" s="2">
        <v>49997300</v>
      </c>
      <c r="N4614" s="2">
        <v>49364800</v>
      </c>
      <c r="O4614" s="2">
        <v>49121400</v>
      </c>
      <c r="P4614" s="2">
        <v>49036100</v>
      </c>
      <c r="Q4614" s="2">
        <v>49022200</v>
      </c>
      <c r="R4614" s="2">
        <v>49197700</v>
      </c>
      <c r="S4614" s="2">
        <v>49296300</v>
      </c>
      <c r="T4614" s="2">
        <v>48846900</v>
      </c>
      <c r="U4614" s="2">
        <v>48511000</v>
      </c>
      <c r="V4614" s="2">
        <v>48627400</v>
      </c>
      <c r="W4614" s="2">
        <v>48431600</v>
      </c>
      <c r="X4614" s="2">
        <v>48474200</v>
      </c>
      <c r="Y4614" s="2">
        <v>48557400</v>
      </c>
      <c r="Z4614" s="2">
        <v>48697100</v>
      </c>
      <c r="AA4614" s="2">
        <v>48647900</v>
      </c>
      <c r="AB4614" s="2">
        <v>48496100</v>
      </c>
      <c r="AC4614" s="2">
        <v>48289000</v>
      </c>
      <c r="AD4614" s="2">
        <v>48103200</v>
      </c>
      <c r="AE4614" s="2">
        <v>47755400</v>
      </c>
      <c r="AF4614" s="2">
        <v>47359000</v>
      </c>
      <c r="AG4614" s="2">
        <v>47060000</v>
      </c>
    </row>
    <row r="4615" spans="1:33">
      <c r="A4615" s="115" t="s">
        <v>6334</v>
      </c>
      <c r="B4615" s="115" t="s">
        <v>19</v>
      </c>
      <c r="C4615" s="2">
        <v>20472300</v>
      </c>
      <c r="D4615" s="2">
        <v>23710300</v>
      </c>
      <c r="E4615" s="2">
        <v>16673800</v>
      </c>
      <c r="F4615" s="2">
        <v>47638600</v>
      </c>
      <c r="G4615" s="2">
        <v>45357400</v>
      </c>
      <c r="H4615" s="2">
        <v>44980300</v>
      </c>
      <c r="I4615" s="2">
        <v>45233200</v>
      </c>
      <c r="J4615" s="2">
        <v>45575000</v>
      </c>
      <c r="K4615" s="2">
        <v>45114200</v>
      </c>
      <c r="L4615" s="2">
        <v>44201000</v>
      </c>
      <c r="M4615" s="2">
        <v>42780300</v>
      </c>
      <c r="N4615" s="2">
        <v>42239100</v>
      </c>
      <c r="O4615" s="2">
        <v>42030700</v>
      </c>
      <c r="P4615" s="2">
        <v>41957800</v>
      </c>
      <c r="Q4615" s="2">
        <v>41945900</v>
      </c>
      <c r="R4615" s="2">
        <v>42096100</v>
      </c>
      <c r="S4615" s="2">
        <v>42180400</v>
      </c>
      <c r="T4615" s="2">
        <v>41795900</v>
      </c>
      <c r="U4615" s="2">
        <v>41508400</v>
      </c>
      <c r="V4615" s="2">
        <v>41608000</v>
      </c>
      <c r="W4615" s="2">
        <v>41440500</v>
      </c>
      <c r="X4615" s="2">
        <v>41477000</v>
      </c>
      <c r="Y4615" s="2">
        <v>41548200</v>
      </c>
      <c r="Z4615" s="2">
        <v>41667700</v>
      </c>
      <c r="AA4615" s="2">
        <v>41625600</v>
      </c>
      <c r="AB4615" s="2">
        <v>41495700</v>
      </c>
      <c r="AC4615" s="2">
        <v>41318500</v>
      </c>
      <c r="AD4615" s="2">
        <v>41159600</v>
      </c>
      <c r="AE4615" s="2">
        <v>40862000</v>
      </c>
      <c r="AF4615" s="2">
        <v>40522700</v>
      </c>
      <c r="AG4615" s="2">
        <v>40266900</v>
      </c>
    </row>
    <row r="4616" spans="1:33">
      <c r="A4616" s="115" t="s">
        <v>6335</v>
      </c>
      <c r="B4616" s="115" t="s">
        <v>19</v>
      </c>
      <c r="C4616" s="2">
        <v>87289800</v>
      </c>
      <c r="D4616" s="2">
        <v>101096000</v>
      </c>
      <c r="E4616" s="2">
        <v>71093900</v>
      </c>
      <c r="F4616" s="2">
        <v>203122000</v>
      </c>
      <c r="G4616" s="2">
        <v>193395000</v>
      </c>
      <c r="H4616" s="2">
        <v>191787000</v>
      </c>
      <c r="I4616" s="2">
        <v>192866000</v>
      </c>
      <c r="J4616" s="2">
        <v>194323000</v>
      </c>
      <c r="K4616" s="2">
        <v>192358000</v>
      </c>
      <c r="L4616" s="2">
        <v>188465000</v>
      </c>
      <c r="M4616" s="2">
        <v>182407000</v>
      </c>
      <c r="N4616" s="2">
        <v>180099000</v>
      </c>
      <c r="O4616" s="2">
        <v>179211000</v>
      </c>
      <c r="P4616" s="2">
        <v>178900000</v>
      </c>
      <c r="Q4616" s="2">
        <v>178849000</v>
      </c>
      <c r="R4616" s="2">
        <v>179490000</v>
      </c>
      <c r="S4616" s="2">
        <v>179849000</v>
      </c>
      <c r="T4616" s="2">
        <v>178210000</v>
      </c>
      <c r="U4616" s="2">
        <v>176984000</v>
      </c>
      <c r="V4616" s="2">
        <v>177409000</v>
      </c>
      <c r="W4616" s="2">
        <v>176694000</v>
      </c>
      <c r="X4616" s="2">
        <v>176850000</v>
      </c>
      <c r="Y4616" s="2">
        <v>177153000</v>
      </c>
      <c r="Z4616" s="2">
        <v>177663000</v>
      </c>
      <c r="AA4616" s="2">
        <v>177483000</v>
      </c>
      <c r="AB4616" s="2">
        <v>176930000</v>
      </c>
      <c r="AC4616" s="2">
        <v>176174000</v>
      </c>
      <c r="AD4616" s="2">
        <v>175496000</v>
      </c>
      <c r="AE4616" s="2">
        <v>174227000</v>
      </c>
      <c r="AF4616" s="2">
        <v>172781000</v>
      </c>
      <c r="AG4616" s="2">
        <v>171690000</v>
      </c>
    </row>
    <row r="4617" spans="1:33">
      <c r="A4617" s="115" t="s">
        <v>6336</v>
      </c>
      <c r="B4617" s="115" t="s">
        <v>19</v>
      </c>
      <c r="C4617" s="2">
        <v>1550710</v>
      </c>
      <c r="D4617" s="2">
        <v>1795980</v>
      </c>
      <c r="E4617" s="2">
        <v>1262990</v>
      </c>
      <c r="F4617" s="2">
        <v>3608480</v>
      </c>
      <c r="G4617" s="2">
        <v>3435680</v>
      </c>
      <c r="H4617" s="2">
        <v>3407120</v>
      </c>
      <c r="I4617" s="2">
        <v>3426280</v>
      </c>
      <c r="J4617" s="2">
        <v>3452170</v>
      </c>
      <c r="K4617" s="2">
        <v>3417260</v>
      </c>
      <c r="L4617" s="2">
        <v>3348100</v>
      </c>
      <c r="M4617" s="2">
        <v>3240480</v>
      </c>
      <c r="N4617" s="2">
        <v>3199480</v>
      </c>
      <c r="O4617" s="2">
        <v>3183700</v>
      </c>
      <c r="P4617" s="2">
        <v>3178180</v>
      </c>
      <c r="Q4617" s="2">
        <v>3177280</v>
      </c>
      <c r="R4617" s="2">
        <v>3188650</v>
      </c>
      <c r="S4617" s="2">
        <v>3195040</v>
      </c>
      <c r="T4617" s="2">
        <v>3165920</v>
      </c>
      <c r="U4617" s="2">
        <v>3144140</v>
      </c>
      <c r="V4617" s="2">
        <v>3151680</v>
      </c>
      <c r="W4617" s="2">
        <v>3138990</v>
      </c>
      <c r="X4617" s="2">
        <v>3141760</v>
      </c>
      <c r="Y4617" s="2">
        <v>3147150</v>
      </c>
      <c r="Z4617" s="2">
        <v>3156210</v>
      </c>
      <c r="AA4617" s="2">
        <v>3153010</v>
      </c>
      <c r="AB4617" s="2">
        <v>3143180</v>
      </c>
      <c r="AC4617" s="2">
        <v>3129750</v>
      </c>
      <c r="AD4617" s="2">
        <v>3117710</v>
      </c>
      <c r="AE4617" s="2">
        <v>3095170</v>
      </c>
      <c r="AF4617" s="2">
        <v>3069470</v>
      </c>
      <c r="AG4617" s="2">
        <v>3050100</v>
      </c>
    </row>
    <row r="4618" spans="1:33">
      <c r="A4618" s="115" t="s">
        <v>6337</v>
      </c>
      <c r="B4618" s="115" t="s">
        <v>19</v>
      </c>
      <c r="C4618" s="2">
        <v>7516730</v>
      </c>
      <c r="D4618" s="2">
        <v>8705630</v>
      </c>
      <c r="E4618" s="2">
        <v>6122060</v>
      </c>
      <c r="F4618" s="2">
        <v>17491300</v>
      </c>
      <c r="G4618" s="2">
        <v>16653700</v>
      </c>
      <c r="H4618" s="2">
        <v>16515300</v>
      </c>
      <c r="I4618" s="2">
        <v>16608100</v>
      </c>
      <c r="J4618" s="2">
        <v>16733600</v>
      </c>
      <c r="K4618" s="2">
        <v>16564400</v>
      </c>
      <c r="L4618" s="2">
        <v>16229100</v>
      </c>
      <c r="M4618" s="2">
        <v>15707500</v>
      </c>
      <c r="N4618" s="2">
        <v>15508800</v>
      </c>
      <c r="O4618" s="2">
        <v>15432300</v>
      </c>
      <c r="P4618" s="2">
        <v>15405500</v>
      </c>
      <c r="Q4618" s="2">
        <v>15401100</v>
      </c>
      <c r="R4618" s="2">
        <v>15456300</v>
      </c>
      <c r="S4618" s="2">
        <v>15487200</v>
      </c>
      <c r="T4618" s="2">
        <v>15346100</v>
      </c>
      <c r="U4618" s="2">
        <v>15240500</v>
      </c>
      <c r="V4618" s="2">
        <v>15277100</v>
      </c>
      <c r="W4618" s="2">
        <v>15215600</v>
      </c>
      <c r="X4618" s="2">
        <v>15229000</v>
      </c>
      <c r="Y4618" s="2">
        <v>15255100</v>
      </c>
      <c r="Z4618" s="2">
        <v>15299000</v>
      </c>
      <c r="AA4618" s="2">
        <v>15283500</v>
      </c>
      <c r="AB4618" s="2">
        <v>15235800</v>
      </c>
      <c r="AC4618" s="2">
        <v>15170800</v>
      </c>
      <c r="AD4618" s="2">
        <v>15112400</v>
      </c>
      <c r="AE4618" s="2">
        <v>15003100</v>
      </c>
      <c r="AF4618" s="2">
        <v>14878600</v>
      </c>
      <c r="AG4618" s="2">
        <v>14784700</v>
      </c>
    </row>
    <row r="4619" spans="1:33">
      <c r="A4619" s="115" t="s">
        <v>6338</v>
      </c>
      <c r="B4619" s="115" t="s">
        <v>19</v>
      </c>
      <c r="C4619" s="2">
        <v>3570330</v>
      </c>
      <c r="D4619" s="2">
        <v>4135030</v>
      </c>
      <c r="E4619" s="2">
        <v>2907880</v>
      </c>
      <c r="F4619" s="2">
        <v>8308090</v>
      </c>
      <c r="G4619" s="2">
        <v>7910250</v>
      </c>
      <c r="H4619" s="2">
        <v>7844490</v>
      </c>
      <c r="I4619" s="2">
        <v>7888590</v>
      </c>
      <c r="J4619" s="2">
        <v>7948210</v>
      </c>
      <c r="K4619" s="2">
        <v>7867830</v>
      </c>
      <c r="L4619" s="2">
        <v>7708590</v>
      </c>
      <c r="M4619" s="2">
        <v>7460810</v>
      </c>
      <c r="N4619" s="2">
        <v>7366420</v>
      </c>
      <c r="O4619" s="2">
        <v>7330090</v>
      </c>
      <c r="P4619" s="2">
        <v>7317370</v>
      </c>
      <c r="Q4619" s="2">
        <v>7315300</v>
      </c>
      <c r="R4619" s="2">
        <v>7341490</v>
      </c>
      <c r="S4619" s="2">
        <v>7356190</v>
      </c>
      <c r="T4619" s="2">
        <v>7289140</v>
      </c>
      <c r="U4619" s="2">
        <v>7239000</v>
      </c>
      <c r="V4619" s="2">
        <v>7256370</v>
      </c>
      <c r="W4619" s="2">
        <v>7227150</v>
      </c>
      <c r="X4619" s="2">
        <v>7233510</v>
      </c>
      <c r="Y4619" s="2">
        <v>7245930</v>
      </c>
      <c r="Z4619" s="2">
        <v>7266780</v>
      </c>
      <c r="AA4619" s="2">
        <v>7259430</v>
      </c>
      <c r="AB4619" s="2">
        <v>7236780</v>
      </c>
      <c r="AC4619" s="2">
        <v>7205880</v>
      </c>
      <c r="AD4619" s="2">
        <v>7178160</v>
      </c>
      <c r="AE4619" s="2">
        <v>7126260</v>
      </c>
      <c r="AF4619" s="2">
        <v>7067090</v>
      </c>
      <c r="AG4619" s="2">
        <v>7022480</v>
      </c>
    </row>
    <row r="4620" spans="1:33">
      <c r="A4620" s="115" t="s">
        <v>6339</v>
      </c>
      <c r="B4620" s="115" t="s">
        <v>19</v>
      </c>
      <c r="C4620" s="115">
        <v>714066</v>
      </c>
      <c r="D4620" s="115">
        <v>827007</v>
      </c>
      <c r="E4620" s="115">
        <v>581577</v>
      </c>
      <c r="F4620" s="2">
        <v>1661620</v>
      </c>
      <c r="G4620" s="2">
        <v>1582050</v>
      </c>
      <c r="H4620" s="2">
        <v>1568900</v>
      </c>
      <c r="I4620" s="2">
        <v>1577720</v>
      </c>
      <c r="J4620" s="2">
        <v>1589640</v>
      </c>
      <c r="K4620" s="2">
        <v>1573570</v>
      </c>
      <c r="L4620" s="2">
        <v>1541720</v>
      </c>
      <c r="M4620" s="2">
        <v>1492160</v>
      </c>
      <c r="N4620" s="2">
        <v>1473280</v>
      </c>
      <c r="O4620" s="2">
        <v>1466020</v>
      </c>
      <c r="P4620" s="2">
        <v>1463470</v>
      </c>
      <c r="Q4620" s="2">
        <v>1463060</v>
      </c>
      <c r="R4620" s="2">
        <v>1468300</v>
      </c>
      <c r="S4620" s="2">
        <v>1471240</v>
      </c>
      <c r="T4620" s="2">
        <v>1457830</v>
      </c>
      <c r="U4620" s="2">
        <v>1447800</v>
      </c>
      <c r="V4620" s="2">
        <v>1451270</v>
      </c>
      <c r="W4620" s="2">
        <v>1445430</v>
      </c>
      <c r="X4620" s="2">
        <v>1446700</v>
      </c>
      <c r="Y4620" s="2">
        <v>1449190</v>
      </c>
      <c r="Z4620" s="2">
        <v>1453360</v>
      </c>
      <c r="AA4620" s="2">
        <v>1451890</v>
      </c>
      <c r="AB4620" s="2">
        <v>1447360</v>
      </c>
      <c r="AC4620" s="2">
        <v>1441180</v>
      </c>
      <c r="AD4620" s="2">
        <v>1435630</v>
      </c>
      <c r="AE4620" s="2">
        <v>1425250</v>
      </c>
      <c r="AF4620" s="2">
        <v>1413420</v>
      </c>
      <c r="AG4620" s="2">
        <v>1404500</v>
      </c>
    </row>
    <row r="4621" spans="1:33">
      <c r="A4621" s="115" t="s">
        <v>6340</v>
      </c>
      <c r="B4621" s="115" t="s">
        <v>19</v>
      </c>
      <c r="C4621" s="115">
        <v>0</v>
      </c>
      <c r="D4621" s="115">
        <v>0</v>
      </c>
      <c r="E4621" s="115">
        <v>0</v>
      </c>
      <c r="F4621" s="115">
        <v>0</v>
      </c>
      <c r="G4621" s="115">
        <v>0</v>
      </c>
      <c r="H4621" s="115">
        <v>0</v>
      </c>
      <c r="I4621" s="115">
        <v>0</v>
      </c>
      <c r="J4621" s="115">
        <v>0</v>
      </c>
      <c r="K4621" s="115">
        <v>0</v>
      </c>
      <c r="L4621" s="115">
        <v>0</v>
      </c>
      <c r="M4621" s="115">
        <v>0</v>
      </c>
      <c r="N4621" s="115">
        <v>0</v>
      </c>
      <c r="O4621" s="115">
        <v>0</v>
      </c>
      <c r="P4621" s="115">
        <v>0</v>
      </c>
      <c r="Q4621" s="115">
        <v>0</v>
      </c>
      <c r="R4621" s="115">
        <v>0</v>
      </c>
      <c r="S4621" s="115">
        <v>0</v>
      </c>
      <c r="T4621" s="115">
        <v>0</v>
      </c>
      <c r="U4621" s="115">
        <v>0</v>
      </c>
      <c r="V4621" s="115">
        <v>0</v>
      </c>
      <c r="W4621" s="115">
        <v>0</v>
      </c>
      <c r="X4621" s="115">
        <v>0</v>
      </c>
      <c r="Y4621" s="115">
        <v>0</v>
      </c>
      <c r="Z4621" s="115">
        <v>0</v>
      </c>
      <c r="AA4621" s="115">
        <v>0</v>
      </c>
      <c r="AB4621" s="115">
        <v>0</v>
      </c>
      <c r="AC4621" s="115">
        <v>0</v>
      </c>
      <c r="AD4621" s="115">
        <v>0</v>
      </c>
      <c r="AE4621" s="115">
        <v>0</v>
      </c>
      <c r="AF4621" s="115">
        <v>0</v>
      </c>
      <c r="AG4621" s="115">
        <v>0</v>
      </c>
    </row>
    <row r="4622" spans="1:33">
      <c r="A4622" s="115" t="s">
        <v>6341</v>
      </c>
      <c r="B4622" s="115" t="s">
        <v>19</v>
      </c>
      <c r="C4622" s="2">
        <v>41407600000</v>
      </c>
      <c r="D4622" s="2">
        <v>47957100000</v>
      </c>
      <c r="E4622" s="2">
        <v>33724500000</v>
      </c>
      <c r="F4622" s="2">
        <v>96353300000</v>
      </c>
      <c r="G4622" s="2">
        <v>91739400000</v>
      </c>
      <c r="H4622" s="2">
        <v>90976700000</v>
      </c>
      <c r="I4622" s="2">
        <v>91488600000</v>
      </c>
      <c r="J4622" s="2">
        <v>92179500000</v>
      </c>
      <c r="K4622" s="2">
        <v>91247700000</v>
      </c>
      <c r="L4622" s="2">
        <v>89400800000</v>
      </c>
      <c r="M4622" s="2">
        <v>86526900000</v>
      </c>
      <c r="N4622" s="2">
        <v>85432200000</v>
      </c>
      <c r="O4622" s="2">
        <v>85011200000</v>
      </c>
      <c r="P4622" s="2">
        <v>84863700000</v>
      </c>
      <c r="Q4622" s="2">
        <v>84839700000</v>
      </c>
      <c r="R4622" s="2">
        <v>85143300000</v>
      </c>
      <c r="S4622" s="2">
        <v>85313600000</v>
      </c>
      <c r="T4622" s="2">
        <v>84536100000</v>
      </c>
      <c r="U4622" s="2">
        <v>83954700000</v>
      </c>
      <c r="V4622" s="2">
        <v>84156300000</v>
      </c>
      <c r="W4622" s="2">
        <v>83817000000</v>
      </c>
      <c r="X4622" s="2">
        <v>83891400000</v>
      </c>
      <c r="Y4622" s="2">
        <v>84035200000</v>
      </c>
      <c r="Z4622" s="2">
        <v>84276700000</v>
      </c>
      <c r="AA4622" s="2">
        <v>84191900000</v>
      </c>
      <c r="AB4622" s="2">
        <v>83928900000</v>
      </c>
      <c r="AC4622" s="2">
        <v>83570500000</v>
      </c>
      <c r="AD4622" s="2">
        <v>83249100000</v>
      </c>
      <c r="AE4622" s="2">
        <v>82647400000</v>
      </c>
      <c r="AF4622" s="2">
        <v>81960900000</v>
      </c>
      <c r="AG4622" s="2">
        <v>81443300000</v>
      </c>
    </row>
    <row r="4623" spans="1:33">
      <c r="A4623" s="115" t="s">
        <v>6342</v>
      </c>
      <c r="B4623" s="115" t="s">
        <v>19</v>
      </c>
      <c r="C4623" s="2">
        <v>9829750</v>
      </c>
      <c r="D4623" s="2">
        <v>11384500</v>
      </c>
      <c r="E4623" s="2">
        <v>8005850</v>
      </c>
      <c r="F4623" s="2">
        <v>22873300</v>
      </c>
      <c r="G4623" s="2">
        <v>21778000</v>
      </c>
      <c r="H4623" s="2">
        <v>21597000</v>
      </c>
      <c r="I4623" s="2">
        <v>21718500</v>
      </c>
      <c r="J4623" s="2">
        <v>21882500</v>
      </c>
      <c r="K4623" s="2">
        <v>21661300</v>
      </c>
      <c r="L4623" s="2">
        <v>21222900</v>
      </c>
      <c r="M4623" s="2">
        <v>20540600</v>
      </c>
      <c r="N4623" s="2">
        <v>20280800</v>
      </c>
      <c r="O4623" s="2">
        <v>20180800</v>
      </c>
      <c r="P4623" s="2">
        <v>20145800</v>
      </c>
      <c r="Q4623" s="2">
        <v>20140100</v>
      </c>
      <c r="R4623" s="2">
        <v>20212200</v>
      </c>
      <c r="S4623" s="2">
        <v>20252600</v>
      </c>
      <c r="T4623" s="2">
        <v>20068000</v>
      </c>
      <c r="U4623" s="2">
        <v>19930000</v>
      </c>
      <c r="V4623" s="2">
        <v>19977900</v>
      </c>
      <c r="W4623" s="2">
        <v>19897300</v>
      </c>
      <c r="X4623" s="2">
        <v>19915000</v>
      </c>
      <c r="Y4623" s="2">
        <v>19949100</v>
      </c>
      <c r="Z4623" s="2">
        <v>20006500</v>
      </c>
      <c r="AA4623" s="2">
        <v>19986300</v>
      </c>
      <c r="AB4623" s="2">
        <v>19923900</v>
      </c>
      <c r="AC4623" s="2">
        <v>19838800</v>
      </c>
      <c r="AD4623" s="2">
        <v>19762500</v>
      </c>
      <c r="AE4623" s="2">
        <v>19619700</v>
      </c>
      <c r="AF4623" s="2">
        <v>19456700</v>
      </c>
      <c r="AG4623" s="2">
        <v>19333800</v>
      </c>
    </row>
    <row r="4624" spans="1:33">
      <c r="A4624" s="115" t="s">
        <v>6343</v>
      </c>
      <c r="B4624" s="115" t="s">
        <v>19</v>
      </c>
      <c r="C4624" s="2">
        <v>111278000</v>
      </c>
      <c r="D4624" s="2">
        <v>128879000</v>
      </c>
      <c r="E4624" s="2">
        <v>90630800</v>
      </c>
      <c r="F4624" s="2">
        <v>258939000</v>
      </c>
      <c r="G4624" s="2">
        <v>246540000</v>
      </c>
      <c r="H4624" s="2">
        <v>244490000</v>
      </c>
      <c r="I4624" s="2">
        <v>245866000</v>
      </c>
      <c r="J4624" s="2">
        <v>247722000</v>
      </c>
      <c r="K4624" s="2">
        <v>245218000</v>
      </c>
      <c r="L4624" s="2">
        <v>240255000</v>
      </c>
      <c r="M4624" s="2">
        <v>232531000</v>
      </c>
      <c r="N4624" s="2">
        <v>229590000</v>
      </c>
      <c r="O4624" s="2">
        <v>228458000</v>
      </c>
      <c r="P4624" s="2">
        <v>228062000</v>
      </c>
      <c r="Q4624" s="2">
        <v>227997000</v>
      </c>
      <c r="R4624" s="2">
        <v>228813000</v>
      </c>
      <c r="S4624" s="2">
        <v>229271000</v>
      </c>
      <c r="T4624" s="2">
        <v>227181000</v>
      </c>
      <c r="U4624" s="2">
        <v>225619000</v>
      </c>
      <c r="V4624" s="2">
        <v>226161000</v>
      </c>
      <c r="W4624" s="2">
        <v>225249000</v>
      </c>
      <c r="X4624" s="2">
        <v>225449000</v>
      </c>
      <c r="Y4624" s="2">
        <v>225835000</v>
      </c>
      <c r="Z4624" s="2">
        <v>226484000</v>
      </c>
      <c r="AA4624" s="2">
        <v>226257000</v>
      </c>
      <c r="AB4624" s="2">
        <v>225550000</v>
      </c>
      <c r="AC4624" s="2">
        <v>224587000</v>
      </c>
      <c r="AD4624" s="2">
        <v>223723000</v>
      </c>
      <c r="AE4624" s="2">
        <v>222106000</v>
      </c>
      <c r="AF4624" s="2">
        <v>220261000</v>
      </c>
      <c r="AG4624" s="2">
        <v>218870000</v>
      </c>
    </row>
    <row r="4625" spans="1:33">
      <c r="A4625" s="115" t="s">
        <v>6344</v>
      </c>
      <c r="B4625" s="115" t="s">
        <v>19</v>
      </c>
      <c r="C4625" s="2">
        <v>66349800</v>
      </c>
      <c r="D4625" s="2">
        <v>76844500</v>
      </c>
      <c r="E4625" s="2">
        <v>54038700</v>
      </c>
      <c r="F4625" s="2">
        <v>154393000</v>
      </c>
      <c r="G4625" s="2">
        <v>146999000</v>
      </c>
      <c r="H4625" s="2">
        <v>145777000</v>
      </c>
      <c r="I4625" s="2">
        <v>146598000</v>
      </c>
      <c r="J4625" s="2">
        <v>147705000</v>
      </c>
      <c r="K4625" s="2">
        <v>146212000</v>
      </c>
      <c r="L4625" s="2">
        <v>143252000</v>
      </c>
      <c r="M4625" s="2">
        <v>138647000</v>
      </c>
      <c r="N4625" s="2">
        <v>136893000</v>
      </c>
      <c r="O4625" s="2">
        <v>136218000</v>
      </c>
      <c r="P4625" s="2">
        <v>135982000</v>
      </c>
      <c r="Q4625" s="2">
        <v>135944000</v>
      </c>
      <c r="R4625" s="2">
        <v>136430000</v>
      </c>
      <c r="S4625" s="2">
        <v>136703000</v>
      </c>
      <c r="T4625" s="2">
        <v>135457000</v>
      </c>
      <c r="U4625" s="2">
        <v>134526000</v>
      </c>
      <c r="V4625" s="2">
        <v>134849000</v>
      </c>
      <c r="W4625" s="2">
        <v>134305000</v>
      </c>
      <c r="X4625" s="2">
        <v>134424000</v>
      </c>
      <c r="Y4625" s="2">
        <v>134655000</v>
      </c>
      <c r="Z4625" s="2">
        <v>135042000</v>
      </c>
      <c r="AA4625" s="2">
        <v>134906000</v>
      </c>
      <c r="AB4625" s="2">
        <v>134484000</v>
      </c>
      <c r="AC4625" s="2">
        <v>133910000</v>
      </c>
      <c r="AD4625" s="2">
        <v>133395000</v>
      </c>
      <c r="AE4625" s="2">
        <v>132431000</v>
      </c>
      <c r="AF4625" s="2">
        <v>131331000</v>
      </c>
      <c r="AG4625" s="2">
        <v>130501000</v>
      </c>
    </row>
    <row r="4626" spans="1:33">
      <c r="A4626" s="115" t="s">
        <v>6345</v>
      </c>
      <c r="B4626" s="115" t="s">
        <v>19</v>
      </c>
      <c r="C4626" s="2">
        <v>13544700</v>
      </c>
      <c r="D4626" s="2">
        <v>15687100</v>
      </c>
      <c r="E4626" s="2">
        <v>11031500</v>
      </c>
      <c r="F4626" s="2">
        <v>31517800</v>
      </c>
      <c r="G4626" s="2">
        <v>30008600</v>
      </c>
      <c r="H4626" s="2">
        <v>29759100</v>
      </c>
      <c r="I4626" s="2">
        <v>29926600</v>
      </c>
      <c r="J4626" s="2">
        <v>30152600</v>
      </c>
      <c r="K4626" s="2">
        <v>29847800</v>
      </c>
      <c r="L4626" s="2">
        <v>29243600</v>
      </c>
      <c r="M4626" s="2">
        <v>28303500</v>
      </c>
      <c r="N4626" s="2">
        <v>27945500</v>
      </c>
      <c r="O4626" s="2">
        <v>27807800</v>
      </c>
      <c r="P4626" s="2">
        <v>27759500</v>
      </c>
      <c r="Q4626" s="2">
        <v>27751700</v>
      </c>
      <c r="R4626" s="2">
        <v>27851000</v>
      </c>
      <c r="S4626" s="2">
        <v>27906700</v>
      </c>
      <c r="T4626" s="2">
        <v>27652400</v>
      </c>
      <c r="U4626" s="2">
        <v>27462200</v>
      </c>
      <c r="V4626" s="2">
        <v>27528100</v>
      </c>
      <c r="W4626" s="2">
        <v>27417100</v>
      </c>
      <c r="X4626" s="2">
        <v>27441500</v>
      </c>
      <c r="Y4626" s="2">
        <v>27488500</v>
      </c>
      <c r="Z4626" s="2">
        <v>27567500</v>
      </c>
      <c r="AA4626" s="2">
        <v>27539800</v>
      </c>
      <c r="AB4626" s="2">
        <v>27453700</v>
      </c>
      <c r="AC4626" s="2">
        <v>27336500</v>
      </c>
      <c r="AD4626" s="2">
        <v>27231400</v>
      </c>
      <c r="AE4626" s="2">
        <v>27034500</v>
      </c>
      <c r="AF4626" s="2">
        <v>26810000</v>
      </c>
      <c r="AG4626" s="2">
        <v>26640700</v>
      </c>
    </row>
    <row r="4627" spans="1:33">
      <c r="A4627" s="115" t="s">
        <v>6346</v>
      </c>
      <c r="B4627" s="115" t="s">
        <v>19</v>
      </c>
      <c r="C4627" s="2">
        <v>11589500</v>
      </c>
      <c r="D4627" s="2">
        <v>13422700</v>
      </c>
      <c r="E4627" s="2">
        <v>9439120</v>
      </c>
      <c r="F4627" s="2">
        <v>26968300</v>
      </c>
      <c r="G4627" s="2">
        <v>25676900</v>
      </c>
      <c r="H4627" s="2">
        <v>25463400</v>
      </c>
      <c r="I4627" s="2">
        <v>25606700</v>
      </c>
      <c r="J4627" s="2">
        <v>25800100</v>
      </c>
      <c r="K4627" s="2">
        <v>25539300</v>
      </c>
      <c r="L4627" s="2">
        <v>25022300</v>
      </c>
      <c r="M4627" s="2">
        <v>24217900</v>
      </c>
      <c r="N4627" s="2">
        <v>23911600</v>
      </c>
      <c r="O4627" s="2">
        <v>23793700</v>
      </c>
      <c r="P4627" s="2">
        <v>23752400</v>
      </c>
      <c r="Q4627" s="2">
        <v>23745700</v>
      </c>
      <c r="R4627" s="2">
        <v>23830700</v>
      </c>
      <c r="S4627" s="2">
        <v>23878400</v>
      </c>
      <c r="T4627" s="2">
        <v>23660800</v>
      </c>
      <c r="U4627" s="2">
        <v>23498000</v>
      </c>
      <c r="V4627" s="2">
        <v>23554400</v>
      </c>
      <c r="W4627" s="2">
        <v>23459500</v>
      </c>
      <c r="X4627" s="2">
        <v>23480300</v>
      </c>
      <c r="Y4627" s="2">
        <v>23520600</v>
      </c>
      <c r="Z4627" s="2">
        <v>23588200</v>
      </c>
      <c r="AA4627" s="2">
        <v>23564400</v>
      </c>
      <c r="AB4627" s="2">
        <v>23490800</v>
      </c>
      <c r="AC4627" s="2">
        <v>23390500</v>
      </c>
      <c r="AD4627" s="2">
        <v>23300500</v>
      </c>
      <c r="AE4627" s="2">
        <v>23132100</v>
      </c>
      <c r="AF4627" s="2">
        <v>22940000</v>
      </c>
      <c r="AG4627" s="2">
        <v>22795100</v>
      </c>
    </row>
    <row r="4628" spans="1:33">
      <c r="A4628" s="115" t="s">
        <v>6347</v>
      </c>
      <c r="B4628" s="115" t="s">
        <v>19</v>
      </c>
      <c r="C4628" s="2">
        <v>49415500</v>
      </c>
      <c r="D4628" s="2">
        <v>57231700</v>
      </c>
      <c r="E4628" s="2">
        <v>40246600</v>
      </c>
      <c r="F4628" s="2">
        <v>114987000</v>
      </c>
      <c r="G4628" s="2">
        <v>109481000</v>
      </c>
      <c r="H4628" s="2">
        <v>108571000</v>
      </c>
      <c r="I4628" s="2">
        <v>109182000</v>
      </c>
      <c r="J4628" s="2">
        <v>110006000</v>
      </c>
      <c r="K4628" s="2">
        <v>108895000</v>
      </c>
      <c r="L4628" s="2">
        <v>106690000</v>
      </c>
      <c r="M4628" s="2">
        <v>103261000</v>
      </c>
      <c r="N4628" s="2">
        <v>101954000</v>
      </c>
      <c r="O4628" s="2">
        <v>101452000</v>
      </c>
      <c r="P4628" s="2">
        <v>101276000</v>
      </c>
      <c r="Q4628" s="2">
        <v>101247000</v>
      </c>
      <c r="R4628" s="2">
        <v>101610000</v>
      </c>
      <c r="S4628" s="2">
        <v>101813000</v>
      </c>
      <c r="T4628" s="2">
        <v>100885000</v>
      </c>
      <c r="U4628" s="2">
        <v>100191000</v>
      </c>
      <c r="V4628" s="2">
        <v>100432000</v>
      </c>
      <c r="W4628" s="2">
        <v>100027000</v>
      </c>
      <c r="X4628" s="2">
        <v>100115000</v>
      </c>
      <c r="Y4628" s="2">
        <v>100287000</v>
      </c>
      <c r="Z4628" s="2">
        <v>100575000</v>
      </c>
      <c r="AA4628" s="2">
        <v>100474000</v>
      </c>
      <c r="AB4628" s="2">
        <v>100160000</v>
      </c>
      <c r="AC4628" s="2">
        <v>99732600</v>
      </c>
      <c r="AD4628" s="2">
        <v>99349000</v>
      </c>
      <c r="AE4628" s="2">
        <v>98630900</v>
      </c>
      <c r="AF4628" s="2">
        <v>97811600</v>
      </c>
      <c r="AG4628" s="2">
        <v>97194000</v>
      </c>
    </row>
    <row r="4629" spans="1:33">
      <c r="A4629" s="115" t="s">
        <v>6348</v>
      </c>
      <c r="B4629" s="115" t="s">
        <v>19</v>
      </c>
      <c r="C4629" s="115">
        <v>877873</v>
      </c>
      <c r="D4629" s="2">
        <v>1016730</v>
      </c>
      <c r="E4629" s="115">
        <v>714985</v>
      </c>
      <c r="F4629" s="2">
        <v>2042760</v>
      </c>
      <c r="G4629" s="2">
        <v>1944950</v>
      </c>
      <c r="H4629" s="2">
        <v>1928780</v>
      </c>
      <c r="I4629" s="2">
        <v>1939630</v>
      </c>
      <c r="J4629" s="2">
        <v>1954280</v>
      </c>
      <c r="K4629" s="2">
        <v>1934520</v>
      </c>
      <c r="L4629" s="2">
        <v>1895370</v>
      </c>
      <c r="M4629" s="2">
        <v>1834440</v>
      </c>
      <c r="N4629" s="2">
        <v>1811230</v>
      </c>
      <c r="O4629" s="2">
        <v>1802300</v>
      </c>
      <c r="P4629" s="2">
        <v>1799180</v>
      </c>
      <c r="Q4629" s="2">
        <v>1798670</v>
      </c>
      <c r="R4629" s="2">
        <v>1805110</v>
      </c>
      <c r="S4629" s="2">
        <v>1808710</v>
      </c>
      <c r="T4629" s="2">
        <v>1792230</v>
      </c>
      <c r="U4629" s="2">
        <v>1779900</v>
      </c>
      <c r="V4629" s="2">
        <v>1784180</v>
      </c>
      <c r="W4629" s="2">
        <v>1776990</v>
      </c>
      <c r="X4629" s="2">
        <v>1778560</v>
      </c>
      <c r="Y4629" s="2">
        <v>1781610</v>
      </c>
      <c r="Z4629" s="2">
        <v>1786730</v>
      </c>
      <c r="AA4629" s="2">
        <v>1784930</v>
      </c>
      <c r="AB4629" s="2">
        <v>1779360</v>
      </c>
      <c r="AC4629" s="2">
        <v>1771760</v>
      </c>
      <c r="AD4629" s="2">
        <v>1764950</v>
      </c>
      <c r="AE4629" s="2">
        <v>1752190</v>
      </c>
      <c r="AF4629" s="2">
        <v>1737630</v>
      </c>
      <c r="AG4629" s="2">
        <v>1726660</v>
      </c>
    </row>
    <row r="4630" spans="1:33">
      <c r="A4630" s="115" t="s">
        <v>6349</v>
      </c>
      <c r="B4630" s="115" t="s">
        <v>19</v>
      </c>
      <c r="C4630" s="2">
        <v>4255290</v>
      </c>
      <c r="D4630" s="2">
        <v>4928360</v>
      </c>
      <c r="E4630" s="2">
        <v>3465730</v>
      </c>
      <c r="F4630" s="2">
        <v>9901840</v>
      </c>
      <c r="G4630" s="2">
        <v>9427690</v>
      </c>
      <c r="H4630" s="2">
        <v>9349310</v>
      </c>
      <c r="I4630" s="2">
        <v>9401920</v>
      </c>
      <c r="J4630" s="2">
        <v>9472920</v>
      </c>
      <c r="K4630" s="2">
        <v>9377170</v>
      </c>
      <c r="L4630" s="2">
        <v>9187370</v>
      </c>
      <c r="M4630" s="2">
        <v>8892020</v>
      </c>
      <c r="N4630" s="2">
        <v>8779530</v>
      </c>
      <c r="O4630" s="2">
        <v>8736260</v>
      </c>
      <c r="P4630" s="2">
        <v>8721100</v>
      </c>
      <c r="Q4630" s="2">
        <v>8718640</v>
      </c>
      <c r="R4630" s="2">
        <v>8749840</v>
      </c>
      <c r="S4630" s="2">
        <v>8767340</v>
      </c>
      <c r="T4630" s="2">
        <v>8687440</v>
      </c>
      <c r="U4630" s="2">
        <v>8627690</v>
      </c>
      <c r="V4630" s="2">
        <v>8648400</v>
      </c>
      <c r="W4630" s="2">
        <v>8613540</v>
      </c>
      <c r="X4630" s="2">
        <v>8621180</v>
      </c>
      <c r="Y4630" s="2">
        <v>8635960</v>
      </c>
      <c r="Z4630" s="2">
        <v>8660780</v>
      </c>
      <c r="AA4630" s="2">
        <v>8652070</v>
      </c>
      <c r="AB4630" s="2">
        <v>8625030</v>
      </c>
      <c r="AC4630" s="2">
        <v>8588210</v>
      </c>
      <c r="AD4630" s="2">
        <v>8555180</v>
      </c>
      <c r="AE4630" s="2">
        <v>8493340</v>
      </c>
      <c r="AF4630" s="2">
        <v>8422790</v>
      </c>
      <c r="AG4630" s="2">
        <v>8369610</v>
      </c>
    </row>
    <row r="4631" spans="1:33">
      <c r="A4631" s="115" t="s">
        <v>6350</v>
      </c>
      <c r="B4631" s="115" t="s">
        <v>19</v>
      </c>
      <c r="C4631" s="2">
        <v>2021200</v>
      </c>
      <c r="D4631" s="2">
        <v>2340890</v>
      </c>
      <c r="E4631" s="2">
        <v>1646170</v>
      </c>
      <c r="F4631" s="2">
        <v>4703220</v>
      </c>
      <c r="G4631" s="2">
        <v>4478000</v>
      </c>
      <c r="H4631" s="2">
        <v>4440770</v>
      </c>
      <c r="I4631" s="2">
        <v>4465770</v>
      </c>
      <c r="J4631" s="2">
        <v>4499490</v>
      </c>
      <c r="K4631" s="2">
        <v>4454010</v>
      </c>
      <c r="L4631" s="2">
        <v>4363850</v>
      </c>
      <c r="M4631" s="2">
        <v>4223570</v>
      </c>
      <c r="N4631" s="2">
        <v>4170140</v>
      </c>
      <c r="O4631" s="2">
        <v>4149590</v>
      </c>
      <c r="P4631" s="2">
        <v>4142390</v>
      </c>
      <c r="Q4631" s="2">
        <v>4141220</v>
      </c>
      <c r="R4631" s="2">
        <v>4156040</v>
      </c>
      <c r="S4631" s="2">
        <v>4164350</v>
      </c>
      <c r="T4631" s="2">
        <v>4126400</v>
      </c>
      <c r="U4631" s="2">
        <v>4098020</v>
      </c>
      <c r="V4631" s="2">
        <v>4107860</v>
      </c>
      <c r="W4631" s="2">
        <v>4091290</v>
      </c>
      <c r="X4631" s="2">
        <v>4094920</v>
      </c>
      <c r="Y4631" s="2">
        <v>4101950</v>
      </c>
      <c r="Z4631" s="2">
        <v>4113740</v>
      </c>
      <c r="AA4631" s="2">
        <v>4109600</v>
      </c>
      <c r="AB4631" s="2">
        <v>4096750</v>
      </c>
      <c r="AC4631" s="2">
        <v>4079260</v>
      </c>
      <c r="AD4631" s="2">
        <v>4063570</v>
      </c>
      <c r="AE4631" s="2">
        <v>4034200</v>
      </c>
      <c r="AF4631" s="2">
        <v>4000690</v>
      </c>
      <c r="AG4631" s="2">
        <v>3975430</v>
      </c>
    </row>
    <row r="4632" spans="1:33">
      <c r="A4632" s="115" t="s">
        <v>6351</v>
      </c>
      <c r="B4632" s="115" t="s">
        <v>19</v>
      </c>
      <c r="C4632" s="115">
        <v>404239</v>
      </c>
      <c r="D4632" s="115">
        <v>468178</v>
      </c>
      <c r="E4632" s="115">
        <v>329233</v>
      </c>
      <c r="F4632" s="115">
        <v>940644</v>
      </c>
      <c r="G4632" s="115">
        <v>895601</v>
      </c>
      <c r="H4632" s="115">
        <v>888155</v>
      </c>
      <c r="I4632" s="115">
        <v>893153</v>
      </c>
      <c r="J4632" s="115">
        <v>899897</v>
      </c>
      <c r="K4632" s="115">
        <v>890801</v>
      </c>
      <c r="L4632" s="115">
        <v>872771</v>
      </c>
      <c r="M4632" s="115">
        <v>844714</v>
      </c>
      <c r="N4632" s="115">
        <v>834027</v>
      </c>
      <c r="O4632" s="115">
        <v>829917</v>
      </c>
      <c r="P4632" s="115">
        <v>828477</v>
      </c>
      <c r="Q4632" s="115">
        <v>828243</v>
      </c>
      <c r="R4632" s="115">
        <v>831207</v>
      </c>
      <c r="S4632" s="115">
        <v>832869</v>
      </c>
      <c r="T4632" s="115">
        <v>825279</v>
      </c>
      <c r="U4632" s="115">
        <v>819603</v>
      </c>
      <c r="V4632" s="115">
        <v>821571</v>
      </c>
      <c r="W4632" s="115">
        <v>818259</v>
      </c>
      <c r="X4632" s="115">
        <v>818985</v>
      </c>
      <c r="Y4632" s="115">
        <v>820389</v>
      </c>
      <c r="Z4632" s="115">
        <v>822747</v>
      </c>
      <c r="AA4632" s="115">
        <v>821919</v>
      </c>
      <c r="AB4632" s="115">
        <v>819351</v>
      </c>
      <c r="AC4632" s="115">
        <v>815853</v>
      </c>
      <c r="AD4632" s="115">
        <v>812715</v>
      </c>
      <c r="AE4632" s="115">
        <v>806841</v>
      </c>
      <c r="AF4632" s="115">
        <v>800138</v>
      </c>
      <c r="AG4632" s="115">
        <v>795086</v>
      </c>
    </row>
    <row r="4633" spans="1:33">
      <c r="A4633" s="115" t="s">
        <v>6352</v>
      </c>
      <c r="B4633" s="115" t="s">
        <v>19</v>
      </c>
      <c r="C4633" s="115">
        <v>0</v>
      </c>
      <c r="D4633" s="115">
        <v>0</v>
      </c>
      <c r="E4633" s="115">
        <v>0</v>
      </c>
      <c r="F4633" s="115">
        <v>0</v>
      </c>
      <c r="G4633" s="115">
        <v>0</v>
      </c>
      <c r="H4633" s="115">
        <v>0</v>
      </c>
      <c r="I4633" s="115">
        <v>0</v>
      </c>
      <c r="J4633" s="115">
        <v>0</v>
      </c>
      <c r="K4633" s="115">
        <v>0</v>
      </c>
      <c r="L4633" s="115">
        <v>0</v>
      </c>
      <c r="M4633" s="115">
        <v>0</v>
      </c>
      <c r="N4633" s="115">
        <v>0</v>
      </c>
      <c r="O4633" s="115">
        <v>0</v>
      </c>
      <c r="P4633" s="115">
        <v>0</v>
      </c>
      <c r="Q4633" s="115">
        <v>0</v>
      </c>
      <c r="R4633" s="115">
        <v>0</v>
      </c>
      <c r="S4633" s="115">
        <v>0</v>
      </c>
      <c r="T4633" s="115">
        <v>0</v>
      </c>
      <c r="U4633" s="115">
        <v>0</v>
      </c>
      <c r="V4633" s="115">
        <v>0</v>
      </c>
      <c r="W4633" s="115">
        <v>0</v>
      </c>
      <c r="X4633" s="115">
        <v>0</v>
      </c>
      <c r="Y4633" s="115">
        <v>0</v>
      </c>
      <c r="Z4633" s="115">
        <v>0</v>
      </c>
      <c r="AA4633" s="115">
        <v>0</v>
      </c>
      <c r="AB4633" s="115">
        <v>0</v>
      </c>
      <c r="AC4633" s="115">
        <v>0</v>
      </c>
      <c r="AD4633" s="115">
        <v>0</v>
      </c>
      <c r="AE4633" s="115">
        <v>0</v>
      </c>
      <c r="AF4633" s="115">
        <v>0</v>
      </c>
      <c r="AG4633" s="115">
        <v>0</v>
      </c>
    </row>
    <row r="4634" spans="1:33">
      <c r="A4634" s="115" t="s">
        <v>6353</v>
      </c>
      <c r="B4634" s="115" t="s">
        <v>19</v>
      </c>
      <c r="C4634" s="115">
        <v>0</v>
      </c>
      <c r="D4634" s="115">
        <v>0</v>
      </c>
      <c r="E4634" s="115">
        <v>0</v>
      </c>
      <c r="F4634" s="2">
        <v>44628100000</v>
      </c>
      <c r="G4634" s="2">
        <v>44576900000</v>
      </c>
      <c r="H4634" s="2">
        <v>44681100000</v>
      </c>
      <c r="I4634" s="2">
        <v>45233400000</v>
      </c>
      <c r="J4634" s="2">
        <v>45393000000</v>
      </c>
      <c r="K4634" s="2">
        <v>44971400000</v>
      </c>
      <c r="L4634" s="2">
        <v>44595800000</v>
      </c>
      <c r="M4634" s="2">
        <v>43849500000</v>
      </c>
      <c r="N4634" s="2">
        <v>43524900000</v>
      </c>
      <c r="O4634" s="2">
        <v>43159400000</v>
      </c>
      <c r="P4634" s="2">
        <v>42829200000</v>
      </c>
      <c r="Q4634" s="2">
        <v>42564900000</v>
      </c>
      <c r="R4634" s="2">
        <v>42548600000</v>
      </c>
      <c r="S4634" s="2">
        <v>42493300000</v>
      </c>
      <c r="T4634" s="2">
        <v>42183400000</v>
      </c>
      <c r="U4634" s="2">
        <v>42118400000</v>
      </c>
      <c r="V4634" s="2">
        <v>42225800000</v>
      </c>
      <c r="W4634" s="2">
        <v>42287100000</v>
      </c>
      <c r="X4634" s="2">
        <v>42426100000</v>
      </c>
      <c r="Y4634" s="2">
        <v>42646700000</v>
      </c>
      <c r="Z4634" s="2">
        <v>43117200000</v>
      </c>
      <c r="AA4634" s="2">
        <v>43388200000</v>
      </c>
      <c r="AB4634" s="2">
        <v>43546800000</v>
      </c>
      <c r="AC4634" s="2">
        <v>43619200000</v>
      </c>
      <c r="AD4634" s="2">
        <v>43660800000</v>
      </c>
      <c r="AE4634" s="2">
        <v>43771300000</v>
      </c>
      <c r="AF4634" s="2">
        <v>43922900000</v>
      </c>
      <c r="AG4634" s="2">
        <v>44055200000</v>
      </c>
    </row>
    <row r="4635" spans="1:33">
      <c r="A4635" s="115" t="s">
        <v>6354</v>
      </c>
      <c r="B4635" s="115" t="s">
        <v>19</v>
      </c>
      <c r="C4635" s="115">
        <v>0</v>
      </c>
      <c r="D4635" s="115">
        <v>0</v>
      </c>
      <c r="E4635" s="115">
        <v>0</v>
      </c>
      <c r="F4635" s="2">
        <v>10594300</v>
      </c>
      <c r="G4635" s="2">
        <v>10582100</v>
      </c>
      <c r="H4635" s="2">
        <v>10606900</v>
      </c>
      <c r="I4635" s="2">
        <v>10738000</v>
      </c>
      <c r="J4635" s="2">
        <v>10775800</v>
      </c>
      <c r="K4635" s="2">
        <v>10675800</v>
      </c>
      <c r="L4635" s="2">
        <v>10586600</v>
      </c>
      <c r="M4635" s="2">
        <v>10409400</v>
      </c>
      <c r="N4635" s="2">
        <v>10332400</v>
      </c>
      <c r="O4635" s="2">
        <v>10245600</v>
      </c>
      <c r="P4635" s="2">
        <v>10167200</v>
      </c>
      <c r="Q4635" s="2">
        <v>10104500</v>
      </c>
      <c r="R4635" s="2">
        <v>10100600</v>
      </c>
      <c r="S4635" s="2">
        <v>10087500</v>
      </c>
      <c r="T4635" s="2">
        <v>10013900</v>
      </c>
      <c r="U4635" s="2">
        <v>9998480</v>
      </c>
      <c r="V4635" s="2">
        <v>10024000</v>
      </c>
      <c r="W4635" s="2">
        <v>10038600</v>
      </c>
      <c r="X4635" s="2">
        <v>10071500</v>
      </c>
      <c r="Y4635" s="2">
        <v>10123900</v>
      </c>
      <c r="Z4635" s="2">
        <v>10235600</v>
      </c>
      <c r="AA4635" s="2">
        <v>10299900</v>
      </c>
      <c r="AB4635" s="2">
        <v>10337600</v>
      </c>
      <c r="AC4635" s="2">
        <v>10354800</v>
      </c>
      <c r="AD4635" s="2">
        <v>10364600</v>
      </c>
      <c r="AE4635" s="2">
        <v>10390900</v>
      </c>
      <c r="AF4635" s="2">
        <v>10426900</v>
      </c>
      <c r="AG4635" s="2">
        <v>10458300</v>
      </c>
    </row>
    <row r="4636" spans="1:33">
      <c r="A4636" s="115" t="s">
        <v>6355</v>
      </c>
      <c r="B4636" s="115" t="s">
        <v>19</v>
      </c>
      <c r="C4636" s="115">
        <v>0</v>
      </c>
      <c r="D4636" s="115">
        <v>0</v>
      </c>
      <c r="E4636" s="115">
        <v>0</v>
      </c>
      <c r="F4636" s="2">
        <v>119933000</v>
      </c>
      <c r="G4636" s="2">
        <v>119795000</v>
      </c>
      <c r="H4636" s="2">
        <v>120076000</v>
      </c>
      <c r="I4636" s="2">
        <v>121560000</v>
      </c>
      <c r="J4636" s="2">
        <v>121989000</v>
      </c>
      <c r="K4636" s="2">
        <v>120856000</v>
      </c>
      <c r="L4636" s="2">
        <v>119846000</v>
      </c>
      <c r="M4636" s="2">
        <v>117841000</v>
      </c>
      <c r="N4636" s="2">
        <v>116968000</v>
      </c>
      <c r="O4636" s="2">
        <v>115986000</v>
      </c>
      <c r="P4636" s="2">
        <v>115099000</v>
      </c>
      <c r="Q4636" s="2">
        <v>114388000</v>
      </c>
      <c r="R4636" s="2">
        <v>114345000</v>
      </c>
      <c r="S4636" s="2">
        <v>114196000</v>
      </c>
      <c r="T4636" s="2">
        <v>113363000</v>
      </c>
      <c r="U4636" s="2">
        <v>113188000</v>
      </c>
      <c r="V4636" s="2">
        <v>113477000</v>
      </c>
      <c r="W4636" s="2">
        <v>113642000</v>
      </c>
      <c r="X4636" s="2">
        <v>114015000</v>
      </c>
      <c r="Y4636" s="2">
        <v>114608000</v>
      </c>
      <c r="Z4636" s="2">
        <v>115873000</v>
      </c>
      <c r="AA4636" s="2">
        <v>116601000</v>
      </c>
      <c r="AB4636" s="2">
        <v>117027000</v>
      </c>
      <c r="AC4636" s="2">
        <v>117222000</v>
      </c>
      <c r="AD4636" s="2">
        <v>117334000</v>
      </c>
      <c r="AE4636" s="2">
        <v>117631000</v>
      </c>
      <c r="AF4636" s="2">
        <v>118038000</v>
      </c>
      <c r="AG4636" s="2">
        <v>118394000</v>
      </c>
    </row>
    <row r="4637" spans="1:33">
      <c r="A4637" s="115" t="s">
        <v>6356</v>
      </c>
      <c r="B4637" s="115" t="s">
        <v>19</v>
      </c>
      <c r="C4637" s="115">
        <v>0</v>
      </c>
      <c r="D4637" s="115">
        <v>0</v>
      </c>
      <c r="E4637" s="115">
        <v>0</v>
      </c>
      <c r="F4637" s="2">
        <v>71510200</v>
      </c>
      <c r="G4637" s="2">
        <v>71428200</v>
      </c>
      <c r="H4637" s="2">
        <v>71595200</v>
      </c>
      <c r="I4637" s="2">
        <v>72480100</v>
      </c>
      <c r="J4637" s="2">
        <v>72735900</v>
      </c>
      <c r="K4637" s="2">
        <v>72060400</v>
      </c>
      <c r="L4637" s="2">
        <v>71458500</v>
      </c>
      <c r="M4637" s="2">
        <v>70262700</v>
      </c>
      <c r="N4637" s="2">
        <v>69742500</v>
      </c>
      <c r="O4637" s="2">
        <v>69156900</v>
      </c>
      <c r="P4637" s="2">
        <v>68627800</v>
      </c>
      <c r="Q4637" s="2">
        <v>68204200</v>
      </c>
      <c r="R4637" s="2">
        <v>68178100</v>
      </c>
      <c r="S4637" s="2">
        <v>68089600</v>
      </c>
      <c r="T4637" s="2">
        <v>67593000</v>
      </c>
      <c r="U4637" s="2">
        <v>67488700</v>
      </c>
      <c r="V4637" s="2">
        <v>67660900</v>
      </c>
      <c r="W4637" s="2">
        <v>67759200</v>
      </c>
      <c r="X4637" s="2">
        <v>67981800</v>
      </c>
      <c r="Y4637" s="2">
        <v>68335300</v>
      </c>
      <c r="Z4637" s="2">
        <v>69089300</v>
      </c>
      <c r="AA4637" s="2">
        <v>69523400</v>
      </c>
      <c r="AB4637" s="2">
        <v>69777600</v>
      </c>
      <c r="AC4637" s="2">
        <v>69893700</v>
      </c>
      <c r="AD4637" s="2">
        <v>69960200</v>
      </c>
      <c r="AE4637" s="2">
        <v>70137400</v>
      </c>
      <c r="AF4637" s="2">
        <v>70380300</v>
      </c>
      <c r="AG4637" s="2">
        <v>70592300</v>
      </c>
    </row>
    <row r="4638" spans="1:33">
      <c r="A4638" s="115" t="s">
        <v>6357</v>
      </c>
      <c r="B4638" s="115" t="s">
        <v>19</v>
      </c>
      <c r="C4638" s="115">
        <v>0</v>
      </c>
      <c r="D4638" s="115">
        <v>0</v>
      </c>
      <c r="E4638" s="115">
        <v>0</v>
      </c>
      <c r="F4638" s="2">
        <v>14598200</v>
      </c>
      <c r="G4638" s="2">
        <v>14581400</v>
      </c>
      <c r="H4638" s="2">
        <v>14615500</v>
      </c>
      <c r="I4638" s="2">
        <v>14796200</v>
      </c>
      <c r="J4638" s="2">
        <v>14848400</v>
      </c>
      <c r="K4638" s="2">
        <v>14710500</v>
      </c>
      <c r="L4638" s="2">
        <v>14587600</v>
      </c>
      <c r="M4638" s="2">
        <v>14343500</v>
      </c>
      <c r="N4638" s="2">
        <v>14237300</v>
      </c>
      <c r="O4638" s="2">
        <v>14117800</v>
      </c>
      <c r="P4638" s="2">
        <v>14009700</v>
      </c>
      <c r="Q4638" s="2">
        <v>13923300</v>
      </c>
      <c r="R4638" s="2">
        <v>13917900</v>
      </c>
      <c r="S4638" s="2">
        <v>13899900</v>
      </c>
      <c r="T4638" s="2">
        <v>13798500</v>
      </c>
      <c r="U4638" s="2">
        <v>13777200</v>
      </c>
      <c r="V4638" s="2">
        <v>13812400</v>
      </c>
      <c r="W4638" s="2">
        <v>13832400</v>
      </c>
      <c r="X4638" s="2">
        <v>13877900</v>
      </c>
      <c r="Y4638" s="2">
        <v>13950000</v>
      </c>
      <c r="Z4638" s="2">
        <v>14104000</v>
      </c>
      <c r="AA4638" s="2">
        <v>14192600</v>
      </c>
      <c r="AB4638" s="2">
        <v>14244500</v>
      </c>
      <c r="AC4638" s="2">
        <v>14268200</v>
      </c>
      <c r="AD4638" s="2">
        <v>14281700</v>
      </c>
      <c r="AE4638" s="2">
        <v>14317900</v>
      </c>
      <c r="AF4638" s="2">
        <v>14367500</v>
      </c>
      <c r="AG4638" s="2">
        <v>14410800</v>
      </c>
    </row>
    <row r="4639" spans="1:33">
      <c r="A4639" s="115" t="s">
        <v>6358</v>
      </c>
      <c r="B4639" s="115" t="s">
        <v>19</v>
      </c>
      <c r="C4639" s="115">
        <v>0</v>
      </c>
      <c r="D4639" s="115">
        <v>0</v>
      </c>
      <c r="E4639" s="115">
        <v>0</v>
      </c>
      <c r="F4639" s="2">
        <v>12490900</v>
      </c>
      <c r="G4639" s="2">
        <v>12476600</v>
      </c>
      <c r="H4639" s="2">
        <v>12505800</v>
      </c>
      <c r="I4639" s="2">
        <v>12660300</v>
      </c>
      <c r="J4639" s="2">
        <v>12705000</v>
      </c>
      <c r="K4639" s="2">
        <v>12587000</v>
      </c>
      <c r="L4639" s="2">
        <v>12481900</v>
      </c>
      <c r="M4639" s="2">
        <v>12273000</v>
      </c>
      <c r="N4639" s="2">
        <v>12182100</v>
      </c>
      <c r="O4639" s="2">
        <v>12079900</v>
      </c>
      <c r="P4639" s="2">
        <v>11987400</v>
      </c>
      <c r="Q4639" s="2">
        <v>11913500</v>
      </c>
      <c r="R4639" s="2">
        <v>11908900</v>
      </c>
      <c r="S4639" s="2">
        <v>11893400</v>
      </c>
      <c r="T4639" s="2">
        <v>11806700</v>
      </c>
      <c r="U4639" s="2">
        <v>11788500</v>
      </c>
      <c r="V4639" s="2">
        <v>11818600</v>
      </c>
      <c r="W4639" s="2">
        <v>11835700</v>
      </c>
      <c r="X4639" s="2">
        <v>11874600</v>
      </c>
      <c r="Y4639" s="2">
        <v>11936300</v>
      </c>
      <c r="Z4639" s="2">
        <v>12068100</v>
      </c>
      <c r="AA4639" s="2">
        <v>12143900</v>
      </c>
      <c r="AB4639" s="2">
        <v>12188300</v>
      </c>
      <c r="AC4639" s="2">
        <v>12208600</v>
      </c>
      <c r="AD4639" s="2">
        <v>12220200</v>
      </c>
      <c r="AE4639" s="2">
        <v>12251100</v>
      </c>
      <c r="AF4639" s="2">
        <v>12293600</v>
      </c>
      <c r="AG4639" s="2">
        <v>12330600</v>
      </c>
    </row>
    <row r="4640" spans="1:33">
      <c r="A4640" s="115" t="s">
        <v>6359</v>
      </c>
      <c r="B4640" s="115" t="s">
        <v>19</v>
      </c>
      <c r="C4640" s="115">
        <v>0</v>
      </c>
      <c r="D4640" s="115">
        <v>0</v>
      </c>
      <c r="E4640" s="115">
        <v>0</v>
      </c>
      <c r="F4640" s="2">
        <v>53258900</v>
      </c>
      <c r="G4640" s="2">
        <v>53197800</v>
      </c>
      <c r="H4640" s="2">
        <v>53322200</v>
      </c>
      <c r="I4640" s="2">
        <v>53981200</v>
      </c>
      <c r="J4640" s="2">
        <v>54171700</v>
      </c>
      <c r="K4640" s="2">
        <v>53668600</v>
      </c>
      <c r="L4640" s="2">
        <v>53220400</v>
      </c>
      <c r="M4640" s="2">
        <v>52329800</v>
      </c>
      <c r="N4640" s="2">
        <v>51942300</v>
      </c>
      <c r="O4640" s="2">
        <v>51506200</v>
      </c>
      <c r="P4640" s="2">
        <v>51112100</v>
      </c>
      <c r="Q4640" s="2">
        <v>50796700</v>
      </c>
      <c r="R4640" s="2">
        <v>50777200</v>
      </c>
      <c r="S4640" s="2">
        <v>50711300</v>
      </c>
      <c r="T4640" s="2">
        <v>50341500</v>
      </c>
      <c r="U4640" s="2">
        <v>50263800</v>
      </c>
      <c r="V4640" s="2">
        <v>50392000</v>
      </c>
      <c r="W4640" s="2">
        <v>50465200</v>
      </c>
      <c r="X4640" s="2">
        <v>50631000</v>
      </c>
      <c r="Y4640" s="2">
        <v>50894300</v>
      </c>
      <c r="Z4640" s="2">
        <v>51455800</v>
      </c>
      <c r="AA4640" s="2">
        <v>51779200</v>
      </c>
      <c r="AB4640" s="2">
        <v>51968500</v>
      </c>
      <c r="AC4640" s="2">
        <v>52054900</v>
      </c>
      <c r="AD4640" s="2">
        <v>52104500</v>
      </c>
      <c r="AE4640" s="2">
        <v>52236500</v>
      </c>
      <c r="AF4640" s="2">
        <v>52417400</v>
      </c>
      <c r="AG4640" s="2">
        <v>52575200</v>
      </c>
    </row>
    <row r="4641" spans="1:33">
      <c r="A4641" s="115" t="s">
        <v>6360</v>
      </c>
      <c r="B4641" s="115" t="s">
        <v>19</v>
      </c>
      <c r="C4641" s="115">
        <v>0</v>
      </c>
      <c r="D4641" s="115">
        <v>0</v>
      </c>
      <c r="E4641" s="115">
        <v>0</v>
      </c>
      <c r="F4641" s="115">
        <v>946150</v>
      </c>
      <c r="G4641" s="115">
        <v>945065</v>
      </c>
      <c r="H4641" s="115">
        <v>947275</v>
      </c>
      <c r="I4641" s="115">
        <v>958983</v>
      </c>
      <c r="J4641" s="115">
        <v>962367</v>
      </c>
      <c r="K4641" s="115">
        <v>953429</v>
      </c>
      <c r="L4641" s="115">
        <v>945466</v>
      </c>
      <c r="M4641" s="115">
        <v>929644</v>
      </c>
      <c r="N4641" s="115">
        <v>922761</v>
      </c>
      <c r="O4641" s="115">
        <v>915014</v>
      </c>
      <c r="P4641" s="115">
        <v>908013</v>
      </c>
      <c r="Q4641" s="115">
        <v>902408</v>
      </c>
      <c r="R4641" s="115">
        <v>902063</v>
      </c>
      <c r="S4641" s="115">
        <v>900892</v>
      </c>
      <c r="T4641" s="115">
        <v>894322</v>
      </c>
      <c r="U4641" s="115">
        <v>892942</v>
      </c>
      <c r="V4641" s="115">
        <v>895220</v>
      </c>
      <c r="W4641" s="115">
        <v>896520</v>
      </c>
      <c r="X4641" s="115">
        <v>899466</v>
      </c>
      <c r="Y4641" s="115">
        <v>904142</v>
      </c>
      <c r="Z4641" s="115">
        <v>914119</v>
      </c>
      <c r="AA4641" s="115">
        <v>919863</v>
      </c>
      <c r="AB4641" s="115">
        <v>923226</v>
      </c>
      <c r="AC4641" s="115">
        <v>924761</v>
      </c>
      <c r="AD4641" s="115">
        <v>925642</v>
      </c>
      <c r="AE4641" s="115">
        <v>927987</v>
      </c>
      <c r="AF4641" s="115">
        <v>931200</v>
      </c>
      <c r="AG4641" s="115">
        <v>934005</v>
      </c>
    </row>
    <row r="4642" spans="1:33">
      <c r="A4642" s="115" t="s">
        <v>6361</v>
      </c>
      <c r="B4642" s="115" t="s">
        <v>19</v>
      </c>
      <c r="C4642" s="115">
        <v>0</v>
      </c>
      <c r="D4642" s="115">
        <v>0</v>
      </c>
      <c r="E4642" s="115">
        <v>0</v>
      </c>
      <c r="F4642" s="2">
        <v>4586250</v>
      </c>
      <c r="G4642" s="2">
        <v>4580990</v>
      </c>
      <c r="H4642" s="2">
        <v>4591700</v>
      </c>
      <c r="I4642" s="2">
        <v>4648450</v>
      </c>
      <c r="J4642" s="2">
        <v>4664860</v>
      </c>
      <c r="K4642" s="2">
        <v>4621530</v>
      </c>
      <c r="L4642" s="2">
        <v>4582930</v>
      </c>
      <c r="M4642" s="2">
        <v>4506240</v>
      </c>
      <c r="N4642" s="2">
        <v>4472880</v>
      </c>
      <c r="O4642" s="2">
        <v>4435330</v>
      </c>
      <c r="P4642" s="2">
        <v>4401390</v>
      </c>
      <c r="Q4642" s="2">
        <v>4374220</v>
      </c>
      <c r="R4642" s="2">
        <v>4372550</v>
      </c>
      <c r="S4642" s="2">
        <v>4366870</v>
      </c>
      <c r="T4642" s="2">
        <v>4335020</v>
      </c>
      <c r="U4642" s="2">
        <v>4328340</v>
      </c>
      <c r="V4642" s="2">
        <v>4339380</v>
      </c>
      <c r="W4642" s="2">
        <v>4345680</v>
      </c>
      <c r="X4642" s="2">
        <v>4359960</v>
      </c>
      <c r="Y4642" s="2">
        <v>4382630</v>
      </c>
      <c r="Z4642" s="2">
        <v>4430990</v>
      </c>
      <c r="AA4642" s="2">
        <v>4458830</v>
      </c>
      <c r="AB4642" s="2">
        <v>4475130</v>
      </c>
      <c r="AC4642" s="2">
        <v>4482570</v>
      </c>
      <c r="AD4642" s="2">
        <v>4486840</v>
      </c>
      <c r="AE4642" s="2">
        <v>4498210</v>
      </c>
      <c r="AF4642" s="2">
        <v>4513780</v>
      </c>
      <c r="AG4642" s="2">
        <v>4527380</v>
      </c>
    </row>
    <row r="4643" spans="1:33">
      <c r="A4643" s="115" t="s">
        <v>6362</v>
      </c>
      <c r="B4643" s="115" t="s">
        <v>19</v>
      </c>
      <c r="C4643" s="115">
        <v>0</v>
      </c>
      <c r="D4643" s="115">
        <v>0</v>
      </c>
      <c r="E4643" s="115">
        <v>0</v>
      </c>
      <c r="F4643" s="2">
        <v>2178400</v>
      </c>
      <c r="G4643" s="2">
        <v>2175900</v>
      </c>
      <c r="H4643" s="2">
        <v>2180990</v>
      </c>
      <c r="I4643" s="2">
        <v>2207940</v>
      </c>
      <c r="J4643" s="2">
        <v>2215730</v>
      </c>
      <c r="K4643" s="2">
        <v>2195160</v>
      </c>
      <c r="L4643" s="2">
        <v>2176820</v>
      </c>
      <c r="M4643" s="2">
        <v>2140390</v>
      </c>
      <c r="N4643" s="2">
        <v>2124550</v>
      </c>
      <c r="O4643" s="2">
        <v>2106710</v>
      </c>
      <c r="P4643" s="2">
        <v>2090590</v>
      </c>
      <c r="Q4643" s="2">
        <v>2077690</v>
      </c>
      <c r="R4643" s="2">
        <v>2076890</v>
      </c>
      <c r="S4643" s="2">
        <v>2074190</v>
      </c>
      <c r="T4643" s="2">
        <v>2059070</v>
      </c>
      <c r="U4643" s="2">
        <v>2055890</v>
      </c>
      <c r="V4643" s="2">
        <v>2061140</v>
      </c>
      <c r="W4643" s="2">
        <v>2064130</v>
      </c>
      <c r="X4643" s="2">
        <v>2070910</v>
      </c>
      <c r="Y4643" s="2">
        <v>2081680</v>
      </c>
      <c r="Z4643" s="2">
        <v>2104650</v>
      </c>
      <c r="AA4643" s="2">
        <v>2117870</v>
      </c>
      <c r="AB4643" s="2">
        <v>2125620</v>
      </c>
      <c r="AC4643" s="2">
        <v>2129150</v>
      </c>
      <c r="AD4643" s="2">
        <v>2131180</v>
      </c>
      <c r="AE4643" s="2">
        <v>2136580</v>
      </c>
      <c r="AF4643" s="2">
        <v>2143980</v>
      </c>
      <c r="AG4643" s="2">
        <v>2150430</v>
      </c>
    </row>
    <row r="4644" spans="1:33">
      <c r="A4644" s="115" t="s">
        <v>6363</v>
      </c>
      <c r="B4644" s="115" t="s">
        <v>19</v>
      </c>
      <c r="C4644" s="115">
        <v>0</v>
      </c>
      <c r="D4644" s="115">
        <v>0</v>
      </c>
      <c r="E4644" s="115">
        <v>0</v>
      </c>
      <c r="F4644" s="115">
        <v>435679</v>
      </c>
      <c r="G4644" s="115">
        <v>435179</v>
      </c>
      <c r="H4644" s="115">
        <v>436197</v>
      </c>
      <c r="I4644" s="115">
        <v>441588</v>
      </c>
      <c r="J4644" s="115">
        <v>443147</v>
      </c>
      <c r="K4644" s="115">
        <v>439031</v>
      </c>
      <c r="L4644" s="115">
        <v>435364</v>
      </c>
      <c r="M4644" s="115">
        <v>428079</v>
      </c>
      <c r="N4644" s="115">
        <v>424909</v>
      </c>
      <c r="O4644" s="115">
        <v>421342</v>
      </c>
      <c r="P4644" s="115">
        <v>418118</v>
      </c>
      <c r="Q4644" s="115">
        <v>415537</v>
      </c>
      <c r="R4644" s="115">
        <v>415378</v>
      </c>
      <c r="S4644" s="115">
        <v>414839</v>
      </c>
      <c r="T4644" s="115">
        <v>411814</v>
      </c>
      <c r="U4644" s="115">
        <v>411178</v>
      </c>
      <c r="V4644" s="115">
        <v>412227</v>
      </c>
      <c r="W4644" s="115">
        <v>412826</v>
      </c>
      <c r="X4644" s="115">
        <v>414182</v>
      </c>
      <c r="Y4644" s="115">
        <v>416336</v>
      </c>
      <c r="Z4644" s="115">
        <v>420930</v>
      </c>
      <c r="AA4644" s="115">
        <v>423575</v>
      </c>
      <c r="AB4644" s="115">
        <v>425123</v>
      </c>
      <c r="AC4644" s="115">
        <v>425830</v>
      </c>
      <c r="AD4644" s="115">
        <v>426236</v>
      </c>
      <c r="AE4644" s="115">
        <v>427315</v>
      </c>
      <c r="AF4644" s="115">
        <v>428795</v>
      </c>
      <c r="AG4644" s="115">
        <v>430087</v>
      </c>
    </row>
    <row r="4645" spans="1:33">
      <c r="A4645" s="115" t="s">
        <v>6364</v>
      </c>
      <c r="B4645" s="115" t="s">
        <v>19</v>
      </c>
      <c r="C4645" s="115">
        <v>0</v>
      </c>
      <c r="D4645" s="115">
        <v>0</v>
      </c>
      <c r="E4645" s="115">
        <v>0</v>
      </c>
      <c r="F4645" s="115">
        <v>0</v>
      </c>
      <c r="G4645" s="115">
        <v>0</v>
      </c>
      <c r="H4645" s="115">
        <v>0</v>
      </c>
      <c r="I4645" s="115">
        <v>0</v>
      </c>
      <c r="J4645" s="115">
        <v>0</v>
      </c>
      <c r="K4645" s="115">
        <v>0</v>
      </c>
      <c r="L4645" s="115">
        <v>0</v>
      </c>
      <c r="M4645" s="115">
        <v>0</v>
      </c>
      <c r="N4645" s="115">
        <v>0</v>
      </c>
      <c r="O4645" s="115">
        <v>0</v>
      </c>
      <c r="P4645" s="115">
        <v>0</v>
      </c>
      <c r="Q4645" s="115">
        <v>0</v>
      </c>
      <c r="R4645" s="115">
        <v>0</v>
      </c>
      <c r="S4645" s="115">
        <v>0</v>
      </c>
      <c r="T4645" s="115">
        <v>0</v>
      </c>
      <c r="U4645" s="115">
        <v>0</v>
      </c>
      <c r="V4645" s="115">
        <v>0</v>
      </c>
      <c r="W4645" s="115">
        <v>0</v>
      </c>
      <c r="X4645" s="115">
        <v>0</v>
      </c>
      <c r="Y4645" s="115">
        <v>0</v>
      </c>
      <c r="Z4645" s="115">
        <v>0</v>
      </c>
      <c r="AA4645" s="115">
        <v>0</v>
      </c>
      <c r="AB4645" s="115">
        <v>0</v>
      </c>
      <c r="AC4645" s="115">
        <v>0</v>
      </c>
      <c r="AD4645" s="115">
        <v>0</v>
      </c>
      <c r="AE4645" s="115">
        <v>0</v>
      </c>
      <c r="AF4645" s="115">
        <v>0</v>
      </c>
      <c r="AG4645" s="115">
        <v>0</v>
      </c>
    </row>
    <row r="4646" spans="1:33">
      <c r="A4646" s="115" t="s">
        <v>6365</v>
      </c>
      <c r="B4646" s="115" t="s">
        <v>19</v>
      </c>
      <c r="C4646" s="115">
        <v>0</v>
      </c>
      <c r="D4646" s="115">
        <v>0</v>
      </c>
      <c r="E4646" s="115">
        <v>0</v>
      </c>
      <c r="F4646" s="115">
        <v>0</v>
      </c>
      <c r="G4646" s="115">
        <v>0</v>
      </c>
      <c r="H4646" s="115">
        <v>0</v>
      </c>
      <c r="I4646" s="115">
        <v>0</v>
      </c>
      <c r="J4646" s="115">
        <v>0</v>
      </c>
      <c r="K4646" s="115">
        <v>0</v>
      </c>
      <c r="L4646" s="115">
        <v>0</v>
      </c>
      <c r="M4646" s="115">
        <v>0</v>
      </c>
      <c r="N4646" s="115">
        <v>0</v>
      </c>
      <c r="O4646" s="115">
        <v>0</v>
      </c>
      <c r="P4646" s="115">
        <v>0</v>
      </c>
      <c r="Q4646" s="115">
        <v>0</v>
      </c>
      <c r="R4646" s="115">
        <v>0</v>
      </c>
      <c r="S4646" s="115">
        <v>0</v>
      </c>
      <c r="T4646" s="115">
        <v>0</v>
      </c>
      <c r="U4646" s="115">
        <v>0</v>
      </c>
      <c r="V4646" s="115">
        <v>0</v>
      </c>
      <c r="W4646" s="115">
        <v>0</v>
      </c>
      <c r="X4646" s="115">
        <v>0</v>
      </c>
      <c r="Y4646" s="115">
        <v>0</v>
      </c>
      <c r="Z4646" s="115">
        <v>0</v>
      </c>
      <c r="AA4646" s="115">
        <v>0</v>
      </c>
      <c r="AB4646" s="115">
        <v>0</v>
      </c>
      <c r="AC4646" s="115">
        <v>0</v>
      </c>
      <c r="AD4646" s="115">
        <v>0</v>
      </c>
      <c r="AE4646" s="115">
        <v>0</v>
      </c>
      <c r="AF4646" s="115">
        <v>0</v>
      </c>
      <c r="AG4646" s="115">
        <v>0</v>
      </c>
    </row>
    <row r="4647" spans="1:33">
      <c r="A4647" s="115" t="s">
        <v>6366</v>
      </c>
      <c r="B4647" s="115" t="s">
        <v>19</v>
      </c>
      <c r="C4647" s="115">
        <v>0</v>
      </c>
      <c r="D4647" s="115">
        <v>0</v>
      </c>
      <c r="E4647" s="115">
        <v>0</v>
      </c>
      <c r="F4647" s="115">
        <v>0</v>
      </c>
      <c r="G4647" s="115">
        <v>0</v>
      </c>
      <c r="H4647" s="115">
        <v>0</v>
      </c>
      <c r="I4647" s="115">
        <v>0</v>
      </c>
      <c r="J4647" s="115">
        <v>0</v>
      </c>
      <c r="K4647" s="115">
        <v>0</v>
      </c>
      <c r="L4647" s="115">
        <v>0</v>
      </c>
      <c r="M4647" s="115">
        <v>0</v>
      </c>
      <c r="N4647" s="115">
        <v>0</v>
      </c>
      <c r="O4647" s="115">
        <v>0</v>
      </c>
      <c r="P4647" s="115">
        <v>0</v>
      </c>
      <c r="Q4647" s="115">
        <v>0</v>
      </c>
      <c r="R4647" s="115">
        <v>0</v>
      </c>
      <c r="S4647" s="115">
        <v>0</v>
      </c>
      <c r="T4647" s="115">
        <v>0</v>
      </c>
      <c r="U4647" s="115">
        <v>0</v>
      </c>
      <c r="V4647" s="115">
        <v>0</v>
      </c>
      <c r="W4647" s="115">
        <v>0</v>
      </c>
      <c r="X4647" s="115">
        <v>0</v>
      </c>
      <c r="Y4647" s="115">
        <v>0</v>
      </c>
      <c r="Z4647" s="115">
        <v>0</v>
      </c>
      <c r="AA4647" s="115">
        <v>0</v>
      </c>
      <c r="AB4647" s="115">
        <v>0</v>
      </c>
      <c r="AC4647" s="115">
        <v>0</v>
      </c>
      <c r="AD4647" s="115">
        <v>0</v>
      </c>
      <c r="AE4647" s="115">
        <v>0</v>
      </c>
      <c r="AF4647" s="115">
        <v>0</v>
      </c>
      <c r="AG4647" s="115">
        <v>0</v>
      </c>
    </row>
    <row r="4648" spans="1:33">
      <c r="A4648" s="115" t="s">
        <v>6367</v>
      </c>
      <c r="B4648" s="115" t="s">
        <v>19</v>
      </c>
      <c r="C4648" s="115">
        <v>0</v>
      </c>
      <c r="D4648" s="115">
        <v>0</v>
      </c>
      <c r="E4648" s="115">
        <v>0</v>
      </c>
      <c r="F4648" s="115">
        <v>0</v>
      </c>
      <c r="G4648" s="115">
        <v>0</v>
      </c>
      <c r="H4648" s="115">
        <v>0</v>
      </c>
      <c r="I4648" s="115">
        <v>0</v>
      </c>
      <c r="J4648" s="115">
        <v>0</v>
      </c>
      <c r="K4648" s="115">
        <v>0</v>
      </c>
      <c r="L4648" s="115">
        <v>0</v>
      </c>
      <c r="M4648" s="115">
        <v>0</v>
      </c>
      <c r="N4648" s="115">
        <v>0</v>
      </c>
      <c r="O4648" s="115">
        <v>0</v>
      </c>
      <c r="P4648" s="115">
        <v>0</v>
      </c>
      <c r="Q4648" s="115">
        <v>0</v>
      </c>
      <c r="R4648" s="115">
        <v>0</v>
      </c>
      <c r="S4648" s="115">
        <v>0</v>
      </c>
      <c r="T4648" s="115">
        <v>0</v>
      </c>
      <c r="U4648" s="115">
        <v>0</v>
      </c>
      <c r="V4648" s="115">
        <v>0</v>
      </c>
      <c r="W4648" s="115">
        <v>0</v>
      </c>
      <c r="X4648" s="115">
        <v>0</v>
      </c>
      <c r="Y4648" s="115">
        <v>0</v>
      </c>
      <c r="Z4648" s="115">
        <v>0</v>
      </c>
      <c r="AA4648" s="115">
        <v>0</v>
      </c>
      <c r="AB4648" s="115">
        <v>0</v>
      </c>
      <c r="AC4648" s="115">
        <v>0</v>
      </c>
      <c r="AD4648" s="115">
        <v>0</v>
      </c>
      <c r="AE4648" s="115">
        <v>0</v>
      </c>
      <c r="AF4648" s="115">
        <v>0</v>
      </c>
      <c r="AG4648" s="115">
        <v>0</v>
      </c>
    </row>
    <row r="4649" spans="1:33">
      <c r="A4649" s="115" t="s">
        <v>6368</v>
      </c>
      <c r="B4649" s="115" t="s">
        <v>19</v>
      </c>
      <c r="C4649" s="115">
        <v>0</v>
      </c>
      <c r="D4649" s="115">
        <v>0</v>
      </c>
      <c r="E4649" s="115">
        <v>0</v>
      </c>
      <c r="F4649" s="115">
        <v>0</v>
      </c>
      <c r="G4649" s="115">
        <v>0</v>
      </c>
      <c r="H4649" s="115">
        <v>0</v>
      </c>
      <c r="I4649" s="115">
        <v>0</v>
      </c>
      <c r="J4649" s="115">
        <v>0</v>
      </c>
      <c r="K4649" s="115">
        <v>0</v>
      </c>
      <c r="L4649" s="115">
        <v>0</v>
      </c>
      <c r="M4649" s="115">
        <v>0</v>
      </c>
      <c r="N4649" s="115">
        <v>0</v>
      </c>
      <c r="O4649" s="115">
        <v>0</v>
      </c>
      <c r="P4649" s="115">
        <v>0</v>
      </c>
      <c r="Q4649" s="115">
        <v>0</v>
      </c>
      <c r="R4649" s="115">
        <v>0</v>
      </c>
      <c r="S4649" s="115">
        <v>0</v>
      </c>
      <c r="T4649" s="115">
        <v>0</v>
      </c>
      <c r="U4649" s="115">
        <v>0</v>
      </c>
      <c r="V4649" s="115">
        <v>0</v>
      </c>
      <c r="W4649" s="115">
        <v>0</v>
      </c>
      <c r="X4649" s="115">
        <v>0</v>
      </c>
      <c r="Y4649" s="115">
        <v>0</v>
      </c>
      <c r="Z4649" s="115">
        <v>0</v>
      </c>
      <c r="AA4649" s="115">
        <v>0</v>
      </c>
      <c r="AB4649" s="115">
        <v>0</v>
      </c>
      <c r="AC4649" s="115">
        <v>0</v>
      </c>
      <c r="AD4649" s="115">
        <v>0</v>
      </c>
      <c r="AE4649" s="115">
        <v>0</v>
      </c>
      <c r="AF4649" s="115">
        <v>0</v>
      </c>
      <c r="AG4649" s="115">
        <v>0</v>
      </c>
    </row>
    <row r="4650" spans="1:33">
      <c r="A4650" s="115" t="s">
        <v>6369</v>
      </c>
      <c r="B4650" s="115" t="s">
        <v>19</v>
      </c>
      <c r="C4650" s="115">
        <v>0</v>
      </c>
      <c r="D4650" s="115">
        <v>0</v>
      </c>
      <c r="E4650" s="115">
        <v>0</v>
      </c>
      <c r="F4650" s="115">
        <v>0</v>
      </c>
      <c r="G4650" s="115">
        <v>0</v>
      </c>
      <c r="H4650" s="115">
        <v>0</v>
      </c>
      <c r="I4650" s="115">
        <v>0</v>
      </c>
      <c r="J4650" s="115">
        <v>0</v>
      </c>
      <c r="K4650" s="115">
        <v>0</v>
      </c>
      <c r="L4650" s="115">
        <v>0</v>
      </c>
      <c r="M4650" s="115">
        <v>0</v>
      </c>
      <c r="N4650" s="115">
        <v>0</v>
      </c>
      <c r="O4650" s="115">
        <v>0</v>
      </c>
      <c r="P4650" s="115">
        <v>0</v>
      </c>
      <c r="Q4650" s="115">
        <v>0</v>
      </c>
      <c r="R4650" s="115">
        <v>0</v>
      </c>
      <c r="S4650" s="115">
        <v>0</v>
      </c>
      <c r="T4650" s="115">
        <v>0</v>
      </c>
      <c r="U4650" s="115">
        <v>0</v>
      </c>
      <c r="V4650" s="115">
        <v>0</v>
      </c>
      <c r="W4650" s="115">
        <v>0</v>
      </c>
      <c r="X4650" s="115">
        <v>0</v>
      </c>
      <c r="Y4650" s="115">
        <v>0</v>
      </c>
      <c r="Z4650" s="115">
        <v>0</v>
      </c>
      <c r="AA4650" s="115">
        <v>0</v>
      </c>
      <c r="AB4650" s="115">
        <v>0</v>
      </c>
      <c r="AC4650" s="115">
        <v>0</v>
      </c>
      <c r="AD4650" s="115">
        <v>0</v>
      </c>
      <c r="AE4650" s="115">
        <v>0</v>
      </c>
      <c r="AF4650" s="115">
        <v>0</v>
      </c>
      <c r="AG4650" s="115">
        <v>0</v>
      </c>
    </row>
    <row r="4651" spans="1:33">
      <c r="A4651" s="115" t="s">
        <v>6370</v>
      </c>
      <c r="B4651" s="115" t="s">
        <v>19</v>
      </c>
      <c r="C4651" s="115">
        <v>0</v>
      </c>
      <c r="D4651" s="115">
        <v>0</v>
      </c>
      <c r="E4651" s="115">
        <v>0</v>
      </c>
      <c r="F4651" s="115">
        <v>0</v>
      </c>
      <c r="G4651" s="115">
        <v>0</v>
      </c>
      <c r="H4651" s="115">
        <v>0</v>
      </c>
      <c r="I4651" s="115">
        <v>0</v>
      </c>
      <c r="J4651" s="115">
        <v>0</v>
      </c>
      <c r="K4651" s="115">
        <v>0</v>
      </c>
      <c r="L4651" s="115">
        <v>0</v>
      </c>
      <c r="M4651" s="115">
        <v>0</v>
      </c>
      <c r="N4651" s="115">
        <v>0</v>
      </c>
      <c r="O4651" s="115">
        <v>0</v>
      </c>
      <c r="P4651" s="115">
        <v>0</v>
      </c>
      <c r="Q4651" s="115">
        <v>0</v>
      </c>
      <c r="R4651" s="115">
        <v>0</v>
      </c>
      <c r="S4651" s="115">
        <v>0</v>
      </c>
      <c r="T4651" s="115">
        <v>0</v>
      </c>
      <c r="U4651" s="115">
        <v>0</v>
      </c>
      <c r="V4651" s="115">
        <v>0</v>
      </c>
      <c r="W4651" s="115">
        <v>0</v>
      </c>
      <c r="X4651" s="115">
        <v>0</v>
      </c>
      <c r="Y4651" s="115">
        <v>0</v>
      </c>
      <c r="Z4651" s="115">
        <v>0</v>
      </c>
      <c r="AA4651" s="115">
        <v>0</v>
      </c>
      <c r="AB4651" s="115">
        <v>0</v>
      </c>
      <c r="AC4651" s="115">
        <v>0</v>
      </c>
      <c r="AD4651" s="115">
        <v>0</v>
      </c>
      <c r="AE4651" s="115">
        <v>0</v>
      </c>
      <c r="AF4651" s="115">
        <v>0</v>
      </c>
      <c r="AG4651" s="115">
        <v>0</v>
      </c>
    </row>
    <row r="4652" spans="1:33">
      <c r="A4652" s="115" t="s">
        <v>6371</v>
      </c>
      <c r="B4652" s="115" t="s">
        <v>19</v>
      </c>
      <c r="C4652" s="115">
        <v>0</v>
      </c>
      <c r="D4652" s="115">
        <v>0</v>
      </c>
      <c r="E4652" s="115">
        <v>0</v>
      </c>
      <c r="F4652" s="115">
        <v>0</v>
      </c>
      <c r="G4652" s="115">
        <v>0</v>
      </c>
      <c r="H4652" s="115">
        <v>0</v>
      </c>
      <c r="I4652" s="115">
        <v>0</v>
      </c>
      <c r="J4652" s="115">
        <v>0</v>
      </c>
      <c r="K4652" s="115">
        <v>0</v>
      </c>
      <c r="L4652" s="115">
        <v>0</v>
      </c>
      <c r="M4652" s="115">
        <v>0</v>
      </c>
      <c r="N4652" s="115">
        <v>0</v>
      </c>
      <c r="O4652" s="115">
        <v>0</v>
      </c>
      <c r="P4652" s="115">
        <v>0</v>
      </c>
      <c r="Q4652" s="115">
        <v>0</v>
      </c>
      <c r="R4652" s="115">
        <v>0</v>
      </c>
      <c r="S4652" s="115">
        <v>0</v>
      </c>
      <c r="T4652" s="115">
        <v>0</v>
      </c>
      <c r="U4652" s="115">
        <v>0</v>
      </c>
      <c r="V4652" s="115">
        <v>0</v>
      </c>
      <c r="W4652" s="115">
        <v>0</v>
      </c>
      <c r="X4652" s="115">
        <v>0</v>
      </c>
      <c r="Y4652" s="115">
        <v>0</v>
      </c>
      <c r="Z4652" s="115">
        <v>0</v>
      </c>
      <c r="AA4652" s="115">
        <v>0</v>
      </c>
      <c r="AB4652" s="115">
        <v>0</v>
      </c>
      <c r="AC4652" s="115">
        <v>0</v>
      </c>
      <c r="AD4652" s="115">
        <v>0</v>
      </c>
      <c r="AE4652" s="115">
        <v>0</v>
      </c>
      <c r="AF4652" s="115">
        <v>0</v>
      </c>
      <c r="AG4652" s="115">
        <v>0</v>
      </c>
    </row>
    <row r="4653" spans="1:33">
      <c r="A4653" s="115" t="s">
        <v>6372</v>
      </c>
      <c r="B4653" s="115" t="s">
        <v>19</v>
      </c>
      <c r="C4653" s="115">
        <v>0</v>
      </c>
      <c r="D4653" s="115">
        <v>0</v>
      </c>
      <c r="E4653" s="115">
        <v>0</v>
      </c>
      <c r="F4653" s="115">
        <v>0</v>
      </c>
      <c r="G4653" s="115">
        <v>0</v>
      </c>
      <c r="H4653" s="115">
        <v>0</v>
      </c>
      <c r="I4653" s="115">
        <v>0</v>
      </c>
      <c r="J4653" s="115">
        <v>0</v>
      </c>
      <c r="K4653" s="115">
        <v>0</v>
      </c>
      <c r="L4653" s="115">
        <v>0</v>
      </c>
      <c r="M4653" s="115">
        <v>0</v>
      </c>
      <c r="N4653" s="115">
        <v>0</v>
      </c>
      <c r="O4653" s="115">
        <v>0</v>
      </c>
      <c r="P4653" s="115">
        <v>0</v>
      </c>
      <c r="Q4653" s="115">
        <v>0</v>
      </c>
      <c r="R4653" s="115">
        <v>0</v>
      </c>
      <c r="S4653" s="115">
        <v>0</v>
      </c>
      <c r="T4653" s="115">
        <v>0</v>
      </c>
      <c r="U4653" s="115">
        <v>0</v>
      </c>
      <c r="V4653" s="115">
        <v>0</v>
      </c>
      <c r="W4653" s="115">
        <v>0</v>
      </c>
      <c r="X4653" s="115">
        <v>0</v>
      </c>
      <c r="Y4653" s="115">
        <v>0</v>
      </c>
      <c r="Z4653" s="115">
        <v>0</v>
      </c>
      <c r="AA4653" s="115">
        <v>0</v>
      </c>
      <c r="AB4653" s="115">
        <v>0</v>
      </c>
      <c r="AC4653" s="115">
        <v>0</v>
      </c>
      <c r="AD4653" s="115">
        <v>0</v>
      </c>
      <c r="AE4653" s="115">
        <v>0</v>
      </c>
      <c r="AF4653" s="115">
        <v>0</v>
      </c>
      <c r="AG4653" s="115">
        <v>0</v>
      </c>
    </row>
    <row r="4654" spans="1:33">
      <c r="A4654" s="115" t="s">
        <v>6373</v>
      </c>
      <c r="B4654" s="115" t="s">
        <v>19</v>
      </c>
      <c r="C4654" s="115">
        <v>0</v>
      </c>
      <c r="D4654" s="115">
        <v>0</v>
      </c>
      <c r="E4654" s="115">
        <v>0</v>
      </c>
      <c r="F4654" s="115">
        <v>0</v>
      </c>
      <c r="G4654" s="115">
        <v>0</v>
      </c>
      <c r="H4654" s="115">
        <v>0</v>
      </c>
      <c r="I4654" s="115">
        <v>0</v>
      </c>
      <c r="J4654" s="115">
        <v>0</v>
      </c>
      <c r="K4654" s="115">
        <v>0</v>
      </c>
      <c r="L4654" s="115">
        <v>0</v>
      </c>
      <c r="M4654" s="115">
        <v>0</v>
      </c>
      <c r="N4654" s="115">
        <v>0</v>
      </c>
      <c r="O4654" s="115">
        <v>0</v>
      </c>
      <c r="P4654" s="115">
        <v>0</v>
      </c>
      <c r="Q4654" s="115">
        <v>0</v>
      </c>
      <c r="R4654" s="115">
        <v>0</v>
      </c>
      <c r="S4654" s="115">
        <v>0</v>
      </c>
      <c r="T4654" s="115">
        <v>0</v>
      </c>
      <c r="U4654" s="115">
        <v>0</v>
      </c>
      <c r="V4654" s="115">
        <v>0</v>
      </c>
      <c r="W4654" s="115">
        <v>0</v>
      </c>
      <c r="X4654" s="115">
        <v>0</v>
      </c>
      <c r="Y4654" s="115">
        <v>0</v>
      </c>
      <c r="Z4654" s="115">
        <v>0</v>
      </c>
      <c r="AA4654" s="115">
        <v>0</v>
      </c>
      <c r="AB4654" s="115">
        <v>0</v>
      </c>
      <c r="AC4654" s="115">
        <v>0</v>
      </c>
      <c r="AD4654" s="115">
        <v>0</v>
      </c>
      <c r="AE4654" s="115">
        <v>0</v>
      </c>
      <c r="AF4654" s="115">
        <v>0</v>
      </c>
      <c r="AG4654" s="115">
        <v>0</v>
      </c>
    </row>
    <row r="4655" spans="1:33">
      <c r="A4655" s="115" t="s">
        <v>6374</v>
      </c>
      <c r="B4655" s="115" t="s">
        <v>19</v>
      </c>
      <c r="C4655" s="115">
        <v>0</v>
      </c>
      <c r="D4655" s="115">
        <v>0</v>
      </c>
      <c r="E4655" s="115">
        <v>0</v>
      </c>
      <c r="F4655" s="115">
        <v>0</v>
      </c>
      <c r="G4655" s="115">
        <v>0</v>
      </c>
      <c r="H4655" s="115">
        <v>0</v>
      </c>
      <c r="I4655" s="115">
        <v>0</v>
      </c>
      <c r="J4655" s="115">
        <v>0</v>
      </c>
      <c r="K4655" s="115">
        <v>0</v>
      </c>
      <c r="L4655" s="115">
        <v>0</v>
      </c>
      <c r="M4655" s="115">
        <v>0</v>
      </c>
      <c r="N4655" s="115">
        <v>0</v>
      </c>
      <c r="O4655" s="115">
        <v>0</v>
      </c>
      <c r="P4655" s="115">
        <v>0</v>
      </c>
      <c r="Q4655" s="115">
        <v>0</v>
      </c>
      <c r="R4655" s="115">
        <v>0</v>
      </c>
      <c r="S4655" s="115">
        <v>0</v>
      </c>
      <c r="T4655" s="115">
        <v>0</v>
      </c>
      <c r="U4655" s="115">
        <v>0</v>
      </c>
      <c r="V4655" s="115">
        <v>0</v>
      </c>
      <c r="W4655" s="115">
        <v>0</v>
      </c>
      <c r="X4655" s="115">
        <v>0</v>
      </c>
      <c r="Y4655" s="115">
        <v>0</v>
      </c>
      <c r="Z4655" s="115">
        <v>0</v>
      </c>
      <c r="AA4655" s="115">
        <v>0</v>
      </c>
      <c r="AB4655" s="115">
        <v>0</v>
      </c>
      <c r="AC4655" s="115">
        <v>0</v>
      </c>
      <c r="AD4655" s="115">
        <v>0</v>
      </c>
      <c r="AE4655" s="115">
        <v>0</v>
      </c>
      <c r="AF4655" s="115">
        <v>0</v>
      </c>
      <c r="AG4655" s="115">
        <v>0</v>
      </c>
    </row>
    <row r="4656" spans="1:33">
      <c r="A4656" s="115" t="s">
        <v>6375</v>
      </c>
      <c r="B4656" s="115" t="s">
        <v>19</v>
      </c>
      <c r="C4656" s="115">
        <v>0</v>
      </c>
      <c r="D4656" s="115">
        <v>0</v>
      </c>
      <c r="E4656" s="115">
        <v>0</v>
      </c>
      <c r="F4656" s="115">
        <v>0</v>
      </c>
      <c r="G4656" s="115">
        <v>0</v>
      </c>
      <c r="H4656" s="115">
        <v>0</v>
      </c>
      <c r="I4656" s="115">
        <v>0</v>
      </c>
      <c r="J4656" s="115">
        <v>0</v>
      </c>
      <c r="K4656" s="115">
        <v>0</v>
      </c>
      <c r="L4656" s="115">
        <v>0</v>
      </c>
      <c r="M4656" s="115">
        <v>0</v>
      </c>
      <c r="N4656" s="115">
        <v>0</v>
      </c>
      <c r="O4656" s="115">
        <v>0</v>
      </c>
      <c r="P4656" s="115">
        <v>0</v>
      </c>
      <c r="Q4656" s="115">
        <v>0</v>
      </c>
      <c r="R4656" s="115">
        <v>0</v>
      </c>
      <c r="S4656" s="115">
        <v>0</v>
      </c>
      <c r="T4656" s="115">
        <v>0</v>
      </c>
      <c r="U4656" s="115">
        <v>0</v>
      </c>
      <c r="V4656" s="115">
        <v>0</v>
      </c>
      <c r="W4656" s="115">
        <v>0</v>
      </c>
      <c r="X4656" s="115">
        <v>0</v>
      </c>
      <c r="Y4656" s="115">
        <v>0</v>
      </c>
      <c r="Z4656" s="115">
        <v>0</v>
      </c>
      <c r="AA4656" s="115">
        <v>0</v>
      </c>
      <c r="AB4656" s="115">
        <v>0</v>
      </c>
      <c r="AC4656" s="115">
        <v>0</v>
      </c>
      <c r="AD4656" s="115">
        <v>0</v>
      </c>
      <c r="AE4656" s="115">
        <v>0</v>
      </c>
      <c r="AF4656" s="115">
        <v>0</v>
      </c>
      <c r="AG4656" s="115">
        <v>0</v>
      </c>
    </row>
    <row r="4657" spans="1:33">
      <c r="A4657" s="115" t="s">
        <v>6376</v>
      </c>
      <c r="B4657" s="115" t="s">
        <v>19</v>
      </c>
      <c r="C4657" s="115">
        <v>0</v>
      </c>
      <c r="D4657" s="115">
        <v>0</v>
      </c>
      <c r="E4657" s="115">
        <v>0</v>
      </c>
      <c r="F4657" s="115">
        <v>0</v>
      </c>
      <c r="G4657" s="115">
        <v>0</v>
      </c>
      <c r="H4657" s="115">
        <v>0</v>
      </c>
      <c r="I4657" s="115">
        <v>0</v>
      </c>
      <c r="J4657" s="115">
        <v>0</v>
      </c>
      <c r="K4657" s="115">
        <v>0</v>
      </c>
      <c r="L4657" s="115">
        <v>0</v>
      </c>
      <c r="M4657" s="115">
        <v>0</v>
      </c>
      <c r="N4657" s="115">
        <v>0</v>
      </c>
      <c r="O4657" s="115">
        <v>0</v>
      </c>
      <c r="P4657" s="115">
        <v>0</v>
      </c>
      <c r="Q4657" s="115">
        <v>0</v>
      </c>
      <c r="R4657" s="115">
        <v>0</v>
      </c>
      <c r="S4657" s="115">
        <v>0</v>
      </c>
      <c r="T4657" s="115">
        <v>0</v>
      </c>
      <c r="U4657" s="115">
        <v>0</v>
      </c>
      <c r="V4657" s="115">
        <v>0</v>
      </c>
      <c r="W4657" s="115">
        <v>0</v>
      </c>
      <c r="X4657" s="115">
        <v>0</v>
      </c>
      <c r="Y4657" s="115">
        <v>0</v>
      </c>
      <c r="Z4657" s="115">
        <v>0</v>
      </c>
      <c r="AA4657" s="115">
        <v>0</v>
      </c>
      <c r="AB4657" s="115">
        <v>0</v>
      </c>
      <c r="AC4657" s="115">
        <v>0</v>
      </c>
      <c r="AD4657" s="115">
        <v>0</v>
      </c>
      <c r="AE4657" s="115">
        <v>0</v>
      </c>
      <c r="AF4657" s="115">
        <v>0</v>
      </c>
      <c r="AG4657" s="115">
        <v>0</v>
      </c>
    </row>
    <row r="4658" spans="1:33">
      <c r="A4658" s="115" t="s">
        <v>6377</v>
      </c>
      <c r="B4658" s="115" t="s">
        <v>19</v>
      </c>
      <c r="C4658" s="115">
        <v>0</v>
      </c>
      <c r="D4658" s="115">
        <v>0</v>
      </c>
      <c r="E4658" s="115">
        <v>0</v>
      </c>
      <c r="F4658" s="115">
        <v>0</v>
      </c>
      <c r="G4658" s="115">
        <v>0</v>
      </c>
      <c r="H4658" s="115">
        <v>0</v>
      </c>
      <c r="I4658" s="115">
        <v>0</v>
      </c>
      <c r="J4658" s="115">
        <v>0</v>
      </c>
      <c r="K4658" s="115">
        <v>0</v>
      </c>
      <c r="L4658" s="115">
        <v>0</v>
      </c>
      <c r="M4658" s="115">
        <v>0</v>
      </c>
      <c r="N4658" s="115">
        <v>0</v>
      </c>
      <c r="O4658" s="115">
        <v>0</v>
      </c>
      <c r="P4658" s="115">
        <v>0</v>
      </c>
      <c r="Q4658" s="115">
        <v>0</v>
      </c>
      <c r="R4658" s="115">
        <v>0</v>
      </c>
      <c r="S4658" s="115">
        <v>0</v>
      </c>
      <c r="T4658" s="115">
        <v>0</v>
      </c>
      <c r="U4658" s="115">
        <v>0</v>
      </c>
      <c r="V4658" s="115">
        <v>0</v>
      </c>
      <c r="W4658" s="115">
        <v>0</v>
      </c>
      <c r="X4658" s="115">
        <v>0</v>
      </c>
      <c r="Y4658" s="115">
        <v>0</v>
      </c>
      <c r="Z4658" s="115">
        <v>0</v>
      </c>
      <c r="AA4658" s="115">
        <v>0</v>
      </c>
      <c r="AB4658" s="115">
        <v>0</v>
      </c>
      <c r="AC4658" s="115">
        <v>0</v>
      </c>
      <c r="AD4658" s="115">
        <v>0</v>
      </c>
      <c r="AE4658" s="115">
        <v>0</v>
      </c>
      <c r="AF4658" s="115">
        <v>0</v>
      </c>
      <c r="AG4658" s="115">
        <v>0</v>
      </c>
    </row>
    <row r="4659" spans="1:33">
      <c r="A4659" s="115" t="s">
        <v>6378</v>
      </c>
      <c r="B4659" s="115" t="s">
        <v>19</v>
      </c>
      <c r="C4659" s="115">
        <v>0</v>
      </c>
      <c r="D4659" s="115">
        <v>0</v>
      </c>
      <c r="E4659" s="115">
        <v>0</v>
      </c>
      <c r="F4659" s="115">
        <v>0</v>
      </c>
      <c r="G4659" s="115">
        <v>0</v>
      </c>
      <c r="H4659" s="115">
        <v>0</v>
      </c>
      <c r="I4659" s="115">
        <v>0</v>
      </c>
      <c r="J4659" s="115">
        <v>0</v>
      </c>
      <c r="K4659" s="115">
        <v>0</v>
      </c>
      <c r="L4659" s="115">
        <v>0</v>
      </c>
      <c r="M4659" s="115">
        <v>0</v>
      </c>
      <c r="N4659" s="115">
        <v>0</v>
      </c>
      <c r="O4659" s="115">
        <v>0</v>
      </c>
      <c r="P4659" s="115">
        <v>0</v>
      </c>
      <c r="Q4659" s="115">
        <v>0</v>
      </c>
      <c r="R4659" s="115">
        <v>0</v>
      </c>
      <c r="S4659" s="115">
        <v>0</v>
      </c>
      <c r="T4659" s="115">
        <v>0</v>
      </c>
      <c r="U4659" s="115">
        <v>0</v>
      </c>
      <c r="V4659" s="115">
        <v>0</v>
      </c>
      <c r="W4659" s="115">
        <v>0</v>
      </c>
      <c r="X4659" s="115">
        <v>0</v>
      </c>
      <c r="Y4659" s="115">
        <v>0</v>
      </c>
      <c r="Z4659" s="115">
        <v>0</v>
      </c>
      <c r="AA4659" s="115">
        <v>0</v>
      </c>
      <c r="AB4659" s="115">
        <v>0</v>
      </c>
      <c r="AC4659" s="115">
        <v>0</v>
      </c>
      <c r="AD4659" s="115">
        <v>0</v>
      </c>
      <c r="AE4659" s="115">
        <v>0</v>
      </c>
      <c r="AF4659" s="115">
        <v>0</v>
      </c>
      <c r="AG4659" s="115">
        <v>0</v>
      </c>
    </row>
    <row r="4660" spans="1:33">
      <c r="A4660" s="115" t="s">
        <v>6379</v>
      </c>
      <c r="B4660" s="115" t="s">
        <v>19</v>
      </c>
      <c r="C4660" s="115">
        <v>0</v>
      </c>
      <c r="D4660" s="115">
        <v>0</v>
      </c>
      <c r="E4660" s="115">
        <v>0</v>
      </c>
      <c r="F4660" s="115">
        <v>0</v>
      </c>
      <c r="G4660" s="115">
        <v>0</v>
      </c>
      <c r="H4660" s="115">
        <v>0</v>
      </c>
      <c r="I4660" s="115">
        <v>0</v>
      </c>
      <c r="J4660" s="115">
        <v>0</v>
      </c>
      <c r="K4660" s="115">
        <v>0</v>
      </c>
      <c r="L4660" s="115">
        <v>0</v>
      </c>
      <c r="M4660" s="115">
        <v>0</v>
      </c>
      <c r="N4660" s="115">
        <v>0</v>
      </c>
      <c r="O4660" s="115">
        <v>0</v>
      </c>
      <c r="P4660" s="115">
        <v>0</v>
      </c>
      <c r="Q4660" s="115">
        <v>0</v>
      </c>
      <c r="R4660" s="115">
        <v>0</v>
      </c>
      <c r="S4660" s="115">
        <v>0</v>
      </c>
      <c r="T4660" s="115">
        <v>0</v>
      </c>
      <c r="U4660" s="115">
        <v>0</v>
      </c>
      <c r="V4660" s="115">
        <v>0</v>
      </c>
      <c r="W4660" s="115">
        <v>0</v>
      </c>
      <c r="X4660" s="115">
        <v>0</v>
      </c>
      <c r="Y4660" s="115">
        <v>0</v>
      </c>
      <c r="Z4660" s="115">
        <v>0</v>
      </c>
      <c r="AA4660" s="115">
        <v>0</v>
      </c>
      <c r="AB4660" s="115">
        <v>0</v>
      </c>
      <c r="AC4660" s="115">
        <v>0</v>
      </c>
      <c r="AD4660" s="115">
        <v>0</v>
      </c>
      <c r="AE4660" s="115">
        <v>0</v>
      </c>
      <c r="AF4660" s="115">
        <v>0</v>
      </c>
      <c r="AG4660" s="115">
        <v>0</v>
      </c>
    </row>
    <row r="4661" spans="1:33">
      <c r="A4661" s="115" t="s">
        <v>6380</v>
      </c>
      <c r="B4661" s="115" t="s">
        <v>19</v>
      </c>
      <c r="C4661" s="115">
        <v>0</v>
      </c>
      <c r="D4661" s="115">
        <v>0</v>
      </c>
      <c r="E4661" s="115">
        <v>0</v>
      </c>
      <c r="F4661" s="115">
        <v>0</v>
      </c>
      <c r="G4661" s="115">
        <v>0</v>
      </c>
      <c r="H4661" s="115">
        <v>0</v>
      </c>
      <c r="I4661" s="115">
        <v>0</v>
      </c>
      <c r="J4661" s="115">
        <v>0</v>
      </c>
      <c r="K4661" s="115">
        <v>0</v>
      </c>
      <c r="L4661" s="115">
        <v>0</v>
      </c>
      <c r="M4661" s="115">
        <v>0</v>
      </c>
      <c r="N4661" s="115">
        <v>0</v>
      </c>
      <c r="O4661" s="115">
        <v>0</v>
      </c>
      <c r="P4661" s="115">
        <v>0</v>
      </c>
      <c r="Q4661" s="115">
        <v>0</v>
      </c>
      <c r="R4661" s="115">
        <v>0</v>
      </c>
      <c r="S4661" s="115">
        <v>0</v>
      </c>
      <c r="T4661" s="115">
        <v>0</v>
      </c>
      <c r="U4661" s="115">
        <v>0</v>
      </c>
      <c r="V4661" s="115">
        <v>0</v>
      </c>
      <c r="W4661" s="115">
        <v>0</v>
      </c>
      <c r="X4661" s="115">
        <v>0</v>
      </c>
      <c r="Y4661" s="115">
        <v>0</v>
      </c>
      <c r="Z4661" s="115">
        <v>0</v>
      </c>
      <c r="AA4661" s="115">
        <v>0</v>
      </c>
      <c r="AB4661" s="115">
        <v>0</v>
      </c>
      <c r="AC4661" s="115">
        <v>0</v>
      </c>
      <c r="AD4661" s="115">
        <v>0</v>
      </c>
      <c r="AE4661" s="115">
        <v>0</v>
      </c>
      <c r="AF4661" s="115">
        <v>0</v>
      </c>
      <c r="AG4661" s="115">
        <v>0</v>
      </c>
    </row>
    <row r="4662" spans="1:33">
      <c r="A4662" s="115" t="s">
        <v>6381</v>
      </c>
      <c r="B4662" s="115" t="s">
        <v>19</v>
      </c>
      <c r="C4662" s="115">
        <v>0</v>
      </c>
      <c r="D4662" s="115">
        <v>0</v>
      </c>
      <c r="E4662" s="115">
        <v>0</v>
      </c>
      <c r="F4662" s="115">
        <v>0</v>
      </c>
      <c r="G4662" s="115">
        <v>0</v>
      </c>
      <c r="H4662" s="115">
        <v>0</v>
      </c>
      <c r="I4662" s="115">
        <v>0</v>
      </c>
      <c r="J4662" s="115">
        <v>0</v>
      </c>
      <c r="K4662" s="115">
        <v>0</v>
      </c>
      <c r="L4662" s="115">
        <v>0</v>
      </c>
      <c r="M4662" s="115">
        <v>0</v>
      </c>
      <c r="N4662" s="115">
        <v>0</v>
      </c>
      <c r="O4662" s="115">
        <v>0</v>
      </c>
      <c r="P4662" s="115">
        <v>0</v>
      </c>
      <c r="Q4662" s="115">
        <v>0</v>
      </c>
      <c r="R4662" s="115">
        <v>0</v>
      </c>
      <c r="S4662" s="115">
        <v>0</v>
      </c>
      <c r="T4662" s="115">
        <v>0</v>
      </c>
      <c r="U4662" s="115">
        <v>0</v>
      </c>
      <c r="V4662" s="115">
        <v>0</v>
      </c>
      <c r="W4662" s="115">
        <v>0</v>
      </c>
      <c r="X4662" s="115">
        <v>0</v>
      </c>
      <c r="Y4662" s="115">
        <v>0</v>
      </c>
      <c r="Z4662" s="115">
        <v>0</v>
      </c>
      <c r="AA4662" s="115">
        <v>0</v>
      </c>
      <c r="AB4662" s="115">
        <v>0</v>
      </c>
      <c r="AC4662" s="115">
        <v>0</v>
      </c>
      <c r="AD4662" s="115">
        <v>0</v>
      </c>
      <c r="AE4662" s="115">
        <v>0</v>
      </c>
      <c r="AF4662" s="115">
        <v>0</v>
      </c>
      <c r="AG4662" s="115">
        <v>0</v>
      </c>
    </row>
    <row r="4663" spans="1:33">
      <c r="A4663" s="115" t="s">
        <v>6382</v>
      </c>
      <c r="B4663" s="115" t="s">
        <v>19</v>
      </c>
      <c r="C4663" s="115">
        <v>0</v>
      </c>
      <c r="D4663" s="115">
        <v>0</v>
      </c>
      <c r="E4663" s="115">
        <v>0</v>
      </c>
      <c r="F4663" s="115">
        <v>0</v>
      </c>
      <c r="G4663" s="115">
        <v>0</v>
      </c>
      <c r="H4663" s="115">
        <v>0</v>
      </c>
      <c r="I4663" s="115">
        <v>0</v>
      </c>
      <c r="J4663" s="115">
        <v>0</v>
      </c>
      <c r="K4663" s="115">
        <v>0</v>
      </c>
      <c r="L4663" s="115">
        <v>0</v>
      </c>
      <c r="M4663" s="115">
        <v>0</v>
      </c>
      <c r="N4663" s="115">
        <v>0</v>
      </c>
      <c r="O4663" s="115">
        <v>0</v>
      </c>
      <c r="P4663" s="115">
        <v>0</v>
      </c>
      <c r="Q4663" s="115">
        <v>0</v>
      </c>
      <c r="R4663" s="115">
        <v>0</v>
      </c>
      <c r="S4663" s="115">
        <v>0</v>
      </c>
      <c r="T4663" s="115">
        <v>0</v>
      </c>
      <c r="U4663" s="115">
        <v>0</v>
      </c>
      <c r="V4663" s="115">
        <v>0</v>
      </c>
      <c r="W4663" s="115">
        <v>0</v>
      </c>
      <c r="X4663" s="115">
        <v>0</v>
      </c>
      <c r="Y4663" s="115">
        <v>0</v>
      </c>
      <c r="Z4663" s="115">
        <v>0</v>
      </c>
      <c r="AA4663" s="115">
        <v>0</v>
      </c>
      <c r="AB4663" s="115">
        <v>0</v>
      </c>
      <c r="AC4663" s="115">
        <v>0</v>
      </c>
      <c r="AD4663" s="115">
        <v>0</v>
      </c>
      <c r="AE4663" s="115">
        <v>0</v>
      </c>
      <c r="AF4663" s="115">
        <v>0</v>
      </c>
      <c r="AG4663" s="115">
        <v>0</v>
      </c>
    </row>
    <row r="4664" spans="1:33">
      <c r="A4664" s="115" t="s">
        <v>6383</v>
      </c>
      <c r="B4664" s="115" t="s">
        <v>19</v>
      </c>
      <c r="C4664" s="115">
        <v>0</v>
      </c>
      <c r="D4664" s="115">
        <v>0</v>
      </c>
      <c r="E4664" s="115">
        <v>0</v>
      </c>
      <c r="F4664" s="115">
        <v>0</v>
      </c>
      <c r="G4664" s="115">
        <v>0</v>
      </c>
      <c r="H4664" s="115">
        <v>0</v>
      </c>
      <c r="I4664" s="115">
        <v>0</v>
      </c>
      <c r="J4664" s="115">
        <v>0</v>
      </c>
      <c r="K4664" s="115">
        <v>0</v>
      </c>
      <c r="L4664" s="115">
        <v>0</v>
      </c>
      <c r="M4664" s="115">
        <v>0</v>
      </c>
      <c r="N4664" s="115">
        <v>0</v>
      </c>
      <c r="O4664" s="115">
        <v>0</v>
      </c>
      <c r="P4664" s="115">
        <v>0</v>
      </c>
      <c r="Q4664" s="115">
        <v>0</v>
      </c>
      <c r="R4664" s="115">
        <v>0</v>
      </c>
      <c r="S4664" s="115">
        <v>0</v>
      </c>
      <c r="T4664" s="115">
        <v>0</v>
      </c>
      <c r="U4664" s="115">
        <v>0</v>
      </c>
      <c r="V4664" s="115">
        <v>0</v>
      </c>
      <c r="W4664" s="115">
        <v>0</v>
      </c>
      <c r="X4664" s="115">
        <v>0</v>
      </c>
      <c r="Y4664" s="115">
        <v>0</v>
      </c>
      <c r="Z4664" s="115">
        <v>0</v>
      </c>
      <c r="AA4664" s="115">
        <v>0</v>
      </c>
      <c r="AB4664" s="115">
        <v>0</v>
      </c>
      <c r="AC4664" s="115">
        <v>0</v>
      </c>
      <c r="AD4664" s="115">
        <v>0</v>
      </c>
      <c r="AE4664" s="115">
        <v>0</v>
      </c>
      <c r="AF4664" s="115">
        <v>0</v>
      </c>
      <c r="AG4664" s="115">
        <v>0</v>
      </c>
    </row>
    <row r="4665" spans="1:33">
      <c r="A4665" s="115" t="s">
        <v>6384</v>
      </c>
      <c r="B4665" s="115" t="s">
        <v>19</v>
      </c>
      <c r="C4665" s="115">
        <v>0</v>
      </c>
      <c r="D4665" s="115">
        <v>0</v>
      </c>
      <c r="E4665" s="115">
        <v>0</v>
      </c>
      <c r="F4665" s="115">
        <v>0</v>
      </c>
      <c r="G4665" s="115">
        <v>0</v>
      </c>
      <c r="H4665" s="115">
        <v>0</v>
      </c>
      <c r="I4665" s="115">
        <v>0</v>
      </c>
      <c r="J4665" s="115">
        <v>0</v>
      </c>
      <c r="K4665" s="115">
        <v>0</v>
      </c>
      <c r="L4665" s="115">
        <v>0</v>
      </c>
      <c r="M4665" s="115">
        <v>0</v>
      </c>
      <c r="N4665" s="115">
        <v>0</v>
      </c>
      <c r="O4665" s="115">
        <v>0</v>
      </c>
      <c r="P4665" s="115">
        <v>0</v>
      </c>
      <c r="Q4665" s="115">
        <v>0</v>
      </c>
      <c r="R4665" s="115">
        <v>0</v>
      </c>
      <c r="S4665" s="115">
        <v>0</v>
      </c>
      <c r="T4665" s="115">
        <v>0</v>
      </c>
      <c r="U4665" s="115">
        <v>0</v>
      </c>
      <c r="V4665" s="115">
        <v>0</v>
      </c>
      <c r="W4665" s="115">
        <v>0</v>
      </c>
      <c r="X4665" s="115">
        <v>0</v>
      </c>
      <c r="Y4665" s="115">
        <v>0</v>
      </c>
      <c r="Z4665" s="115">
        <v>0</v>
      </c>
      <c r="AA4665" s="115">
        <v>0</v>
      </c>
      <c r="AB4665" s="115">
        <v>0</v>
      </c>
      <c r="AC4665" s="115">
        <v>0</v>
      </c>
      <c r="AD4665" s="115">
        <v>0</v>
      </c>
      <c r="AE4665" s="115">
        <v>0</v>
      </c>
      <c r="AF4665" s="115">
        <v>0</v>
      </c>
      <c r="AG4665" s="115">
        <v>0</v>
      </c>
    </row>
    <row r="4666" spans="1:33">
      <c r="A4666" s="115" t="s">
        <v>6385</v>
      </c>
      <c r="B4666" s="115" t="s">
        <v>19</v>
      </c>
      <c r="C4666" s="115">
        <v>0</v>
      </c>
      <c r="D4666" s="115">
        <v>0</v>
      </c>
      <c r="E4666" s="115">
        <v>0</v>
      </c>
      <c r="F4666" s="115">
        <v>0</v>
      </c>
      <c r="G4666" s="115">
        <v>0</v>
      </c>
      <c r="H4666" s="115">
        <v>0</v>
      </c>
      <c r="I4666" s="115">
        <v>0</v>
      </c>
      <c r="J4666" s="115">
        <v>0</v>
      </c>
      <c r="K4666" s="115">
        <v>0</v>
      </c>
      <c r="L4666" s="115">
        <v>0</v>
      </c>
      <c r="M4666" s="115">
        <v>0</v>
      </c>
      <c r="N4666" s="115">
        <v>0</v>
      </c>
      <c r="O4666" s="115">
        <v>0</v>
      </c>
      <c r="P4666" s="115">
        <v>0</v>
      </c>
      <c r="Q4666" s="115">
        <v>0</v>
      </c>
      <c r="R4666" s="115">
        <v>0</v>
      </c>
      <c r="S4666" s="115">
        <v>0</v>
      </c>
      <c r="T4666" s="115">
        <v>0</v>
      </c>
      <c r="U4666" s="115">
        <v>0</v>
      </c>
      <c r="V4666" s="115">
        <v>0</v>
      </c>
      <c r="W4666" s="115">
        <v>0</v>
      </c>
      <c r="X4666" s="115">
        <v>0</v>
      </c>
      <c r="Y4666" s="115">
        <v>0</v>
      </c>
      <c r="Z4666" s="115">
        <v>0</v>
      </c>
      <c r="AA4666" s="115">
        <v>0</v>
      </c>
      <c r="AB4666" s="115">
        <v>0</v>
      </c>
      <c r="AC4666" s="115">
        <v>0</v>
      </c>
      <c r="AD4666" s="115">
        <v>0</v>
      </c>
      <c r="AE4666" s="115">
        <v>0</v>
      </c>
      <c r="AF4666" s="115">
        <v>0</v>
      </c>
      <c r="AG4666" s="115">
        <v>0</v>
      </c>
    </row>
    <row r="4667" spans="1:33">
      <c r="A4667" s="115" t="s">
        <v>6386</v>
      </c>
      <c r="B4667" s="115" t="s">
        <v>19</v>
      </c>
      <c r="C4667" s="115">
        <v>0</v>
      </c>
      <c r="D4667" s="115">
        <v>0</v>
      </c>
      <c r="E4667" s="115">
        <v>0</v>
      </c>
      <c r="F4667" s="115">
        <v>0</v>
      </c>
      <c r="G4667" s="115">
        <v>0</v>
      </c>
      <c r="H4667" s="115">
        <v>0</v>
      </c>
      <c r="I4667" s="115">
        <v>0</v>
      </c>
      <c r="J4667" s="115">
        <v>0</v>
      </c>
      <c r="K4667" s="115">
        <v>0</v>
      </c>
      <c r="L4667" s="115">
        <v>0</v>
      </c>
      <c r="M4667" s="115">
        <v>0</v>
      </c>
      <c r="N4667" s="115">
        <v>0</v>
      </c>
      <c r="O4667" s="115">
        <v>0</v>
      </c>
      <c r="P4667" s="115">
        <v>0</v>
      </c>
      <c r="Q4667" s="115">
        <v>0</v>
      </c>
      <c r="R4667" s="115">
        <v>0</v>
      </c>
      <c r="S4667" s="115">
        <v>0</v>
      </c>
      <c r="T4667" s="115">
        <v>0</v>
      </c>
      <c r="U4667" s="115">
        <v>0</v>
      </c>
      <c r="V4667" s="115">
        <v>0</v>
      </c>
      <c r="W4667" s="115">
        <v>0</v>
      </c>
      <c r="X4667" s="115">
        <v>0</v>
      </c>
      <c r="Y4667" s="115">
        <v>0</v>
      </c>
      <c r="Z4667" s="115">
        <v>0</v>
      </c>
      <c r="AA4667" s="115">
        <v>0</v>
      </c>
      <c r="AB4667" s="115">
        <v>0</v>
      </c>
      <c r="AC4667" s="115">
        <v>0</v>
      </c>
      <c r="AD4667" s="115">
        <v>0</v>
      </c>
      <c r="AE4667" s="115">
        <v>0</v>
      </c>
      <c r="AF4667" s="115">
        <v>0</v>
      </c>
      <c r="AG4667" s="115">
        <v>0</v>
      </c>
    </row>
    <row r="4668" spans="1:33">
      <c r="A4668" s="115" t="s">
        <v>6387</v>
      </c>
      <c r="B4668" s="115" t="s">
        <v>19</v>
      </c>
      <c r="C4668" s="115">
        <v>0</v>
      </c>
      <c r="D4668" s="115">
        <v>0</v>
      </c>
      <c r="E4668" s="115">
        <v>0</v>
      </c>
      <c r="F4668" s="115">
        <v>0</v>
      </c>
      <c r="G4668" s="115">
        <v>0</v>
      </c>
      <c r="H4668" s="115">
        <v>0</v>
      </c>
      <c r="I4668" s="115">
        <v>0</v>
      </c>
      <c r="J4668" s="115">
        <v>0</v>
      </c>
      <c r="K4668" s="115">
        <v>0</v>
      </c>
      <c r="L4668" s="115">
        <v>0</v>
      </c>
      <c r="M4668" s="115">
        <v>0</v>
      </c>
      <c r="N4668" s="115">
        <v>0</v>
      </c>
      <c r="O4668" s="115">
        <v>0</v>
      </c>
      <c r="P4668" s="115">
        <v>0</v>
      </c>
      <c r="Q4668" s="115">
        <v>0</v>
      </c>
      <c r="R4668" s="115">
        <v>0</v>
      </c>
      <c r="S4668" s="115">
        <v>0</v>
      </c>
      <c r="T4668" s="115">
        <v>0</v>
      </c>
      <c r="U4668" s="115">
        <v>0</v>
      </c>
      <c r="V4668" s="115">
        <v>0</v>
      </c>
      <c r="W4668" s="115">
        <v>0</v>
      </c>
      <c r="X4668" s="115">
        <v>0</v>
      </c>
      <c r="Y4668" s="115">
        <v>0</v>
      </c>
      <c r="Z4668" s="115">
        <v>0</v>
      </c>
      <c r="AA4668" s="115">
        <v>0</v>
      </c>
      <c r="AB4668" s="115">
        <v>0</v>
      </c>
      <c r="AC4668" s="115">
        <v>0</v>
      </c>
      <c r="AD4668" s="115">
        <v>0</v>
      </c>
      <c r="AE4668" s="115">
        <v>0</v>
      </c>
      <c r="AF4668" s="115">
        <v>0</v>
      </c>
      <c r="AG4668" s="115">
        <v>0</v>
      </c>
    </row>
    <row r="4669" spans="1:33">
      <c r="A4669" s="115" t="s">
        <v>6388</v>
      </c>
      <c r="B4669" s="115" t="s">
        <v>19</v>
      </c>
      <c r="C4669" s="115">
        <v>0</v>
      </c>
      <c r="D4669" s="115">
        <v>0</v>
      </c>
      <c r="E4669" s="115">
        <v>0</v>
      </c>
      <c r="F4669" s="115">
        <v>0</v>
      </c>
      <c r="G4669" s="115">
        <v>0</v>
      </c>
      <c r="H4669" s="115">
        <v>0</v>
      </c>
      <c r="I4669" s="115">
        <v>0</v>
      </c>
      <c r="J4669" s="115">
        <v>0</v>
      </c>
      <c r="K4669" s="115">
        <v>0</v>
      </c>
      <c r="L4669" s="115">
        <v>0</v>
      </c>
      <c r="M4669" s="115">
        <v>0</v>
      </c>
      <c r="N4669" s="115">
        <v>0</v>
      </c>
      <c r="O4669" s="115">
        <v>0</v>
      </c>
      <c r="P4669" s="115">
        <v>0</v>
      </c>
      <c r="Q4669" s="115">
        <v>0</v>
      </c>
      <c r="R4669" s="115">
        <v>0</v>
      </c>
      <c r="S4669" s="115">
        <v>0</v>
      </c>
      <c r="T4669" s="115">
        <v>0</v>
      </c>
      <c r="U4669" s="115">
        <v>0</v>
      </c>
      <c r="V4669" s="115">
        <v>0</v>
      </c>
      <c r="W4669" s="115">
        <v>0</v>
      </c>
      <c r="X4669" s="115">
        <v>0</v>
      </c>
      <c r="Y4669" s="115">
        <v>0</v>
      </c>
      <c r="Z4669" s="115">
        <v>0</v>
      </c>
      <c r="AA4669" s="115">
        <v>0</v>
      </c>
      <c r="AB4669" s="115">
        <v>0</v>
      </c>
      <c r="AC4669" s="115">
        <v>0</v>
      </c>
      <c r="AD4669" s="115">
        <v>0</v>
      </c>
      <c r="AE4669" s="115">
        <v>0</v>
      </c>
      <c r="AF4669" s="115">
        <v>0</v>
      </c>
      <c r="AG4669" s="115">
        <v>0</v>
      </c>
    </row>
    <row r="4670" spans="1:33">
      <c r="A4670" s="115" t="s">
        <v>6389</v>
      </c>
      <c r="B4670" s="115" t="s">
        <v>19</v>
      </c>
      <c r="C4670" s="2">
        <v>2255810000000</v>
      </c>
      <c r="D4670" s="2">
        <v>2200040000000</v>
      </c>
      <c r="E4670" s="2">
        <v>1755640000000</v>
      </c>
      <c r="F4670" s="2">
        <v>3655280000000</v>
      </c>
      <c r="G4670" s="2">
        <v>3776110000000</v>
      </c>
      <c r="H4670" s="2">
        <v>3900980000000</v>
      </c>
      <c r="I4670" s="2">
        <v>3990360000000</v>
      </c>
      <c r="J4670" s="2">
        <v>4034870000000</v>
      </c>
      <c r="K4670" s="2">
        <v>4055430000000</v>
      </c>
      <c r="L4670" s="2">
        <v>4082440000000</v>
      </c>
      <c r="M4670" s="2">
        <v>4112080000000</v>
      </c>
      <c r="N4670" s="2">
        <v>4147870000000</v>
      </c>
      <c r="O4670" s="2">
        <v>4190710000000</v>
      </c>
      <c r="P4670" s="2">
        <v>4237270000000</v>
      </c>
      <c r="Q4670" s="2">
        <v>4284800000000</v>
      </c>
      <c r="R4670" s="2">
        <v>4348350000000</v>
      </c>
      <c r="S4670" s="2">
        <v>4403570000000</v>
      </c>
      <c r="T4670" s="2">
        <v>4451250000000</v>
      </c>
      <c r="U4670" s="2">
        <v>4506020000000</v>
      </c>
      <c r="V4670" s="2">
        <v>4559950000000</v>
      </c>
      <c r="W4670" s="2">
        <v>4629240000000</v>
      </c>
      <c r="X4670" s="2">
        <v>4707480000000</v>
      </c>
      <c r="Y4670" s="2">
        <v>4778040000000</v>
      </c>
      <c r="Z4670" s="2">
        <v>4853200000000</v>
      </c>
      <c r="AA4670" s="2">
        <v>4931920000000</v>
      </c>
      <c r="AB4670" s="2">
        <v>5014990000000</v>
      </c>
      <c r="AC4670" s="2">
        <v>5109220000000</v>
      </c>
      <c r="AD4670" s="2">
        <v>5186610000000</v>
      </c>
      <c r="AE4670" s="2">
        <v>5271400000000</v>
      </c>
      <c r="AF4670" s="2">
        <v>5367440000000</v>
      </c>
      <c r="AG4670" s="2">
        <v>5467880000000</v>
      </c>
    </row>
    <row r="4671" spans="1:33">
      <c r="A4671" s="115" t="s">
        <v>6390</v>
      </c>
      <c r="B4671" s="115" t="s">
        <v>19</v>
      </c>
      <c r="C4671" s="2">
        <v>535507000</v>
      </c>
      <c r="D4671" s="2">
        <v>522268000</v>
      </c>
      <c r="E4671" s="2">
        <v>416772000</v>
      </c>
      <c r="F4671" s="2">
        <v>867729000</v>
      </c>
      <c r="G4671" s="2">
        <v>896411000</v>
      </c>
      <c r="H4671" s="2">
        <v>926054000</v>
      </c>
      <c r="I4671" s="2">
        <v>947273000</v>
      </c>
      <c r="J4671" s="2">
        <v>957839000</v>
      </c>
      <c r="K4671" s="2">
        <v>962718000</v>
      </c>
      <c r="L4671" s="2">
        <v>969132000</v>
      </c>
      <c r="M4671" s="2">
        <v>976168000</v>
      </c>
      <c r="N4671" s="2">
        <v>984665000</v>
      </c>
      <c r="O4671" s="2">
        <v>994833000</v>
      </c>
      <c r="P4671" s="2">
        <v>1005890000</v>
      </c>
      <c r="Q4671" s="2">
        <v>1017170000</v>
      </c>
      <c r="R4671" s="2">
        <v>1032260000</v>
      </c>
      <c r="S4671" s="2">
        <v>1045360000</v>
      </c>
      <c r="T4671" s="2">
        <v>1056680000</v>
      </c>
      <c r="U4671" s="2">
        <v>1069680000</v>
      </c>
      <c r="V4671" s="2">
        <v>1082490000</v>
      </c>
      <c r="W4671" s="2">
        <v>1098940000</v>
      </c>
      <c r="X4671" s="2">
        <v>1117510000</v>
      </c>
      <c r="Y4671" s="2">
        <v>1134260000</v>
      </c>
      <c r="Z4671" s="2">
        <v>1152100000</v>
      </c>
      <c r="AA4671" s="2">
        <v>1170790000</v>
      </c>
      <c r="AB4671" s="2">
        <v>1190510000</v>
      </c>
      <c r="AC4671" s="2">
        <v>1212880000</v>
      </c>
      <c r="AD4671" s="2">
        <v>1231250000</v>
      </c>
      <c r="AE4671" s="2">
        <v>1251380000</v>
      </c>
      <c r="AF4671" s="2">
        <v>1274180000</v>
      </c>
      <c r="AG4671" s="2">
        <v>1298020000</v>
      </c>
    </row>
    <row r="4672" spans="1:33">
      <c r="A4672" s="115" t="s">
        <v>6391</v>
      </c>
      <c r="B4672" s="115" t="s">
        <v>19</v>
      </c>
      <c r="C4672" s="2">
        <v>6062240000</v>
      </c>
      <c r="D4672" s="2">
        <v>5912370000</v>
      </c>
      <c r="E4672" s="2">
        <v>4718100000</v>
      </c>
      <c r="F4672" s="2">
        <v>9823180000</v>
      </c>
      <c r="G4672" s="2">
        <v>10147900000</v>
      </c>
      <c r="H4672" s="2">
        <v>10483400000</v>
      </c>
      <c r="I4672" s="2">
        <v>10723700000</v>
      </c>
      <c r="J4672" s="2">
        <v>10843300000</v>
      </c>
      <c r="K4672" s="2">
        <v>10898500000</v>
      </c>
      <c r="L4672" s="2">
        <v>10971100000</v>
      </c>
      <c r="M4672" s="2">
        <v>11050800000</v>
      </c>
      <c r="N4672" s="2">
        <v>11147000000</v>
      </c>
      <c r="O4672" s="2">
        <v>11262100000</v>
      </c>
      <c r="P4672" s="2">
        <v>11387200000</v>
      </c>
      <c r="Q4672" s="2">
        <v>11514900000</v>
      </c>
      <c r="R4672" s="2">
        <v>11685700000</v>
      </c>
      <c r="S4672" s="2">
        <v>11834100000</v>
      </c>
      <c r="T4672" s="2">
        <v>11962200000</v>
      </c>
      <c r="U4672" s="2">
        <v>12109400000</v>
      </c>
      <c r="V4672" s="2">
        <v>12254400000</v>
      </c>
      <c r="W4672" s="2">
        <v>12440600000</v>
      </c>
      <c r="X4672" s="2">
        <v>12650800000</v>
      </c>
      <c r="Y4672" s="2">
        <v>12840500000</v>
      </c>
      <c r="Z4672" s="2">
        <v>13042500000</v>
      </c>
      <c r="AA4672" s="2">
        <v>13254000000</v>
      </c>
      <c r="AB4672" s="2">
        <v>13477200000</v>
      </c>
      <c r="AC4672" s="2">
        <v>13730500000</v>
      </c>
      <c r="AD4672" s="2">
        <v>13938500000</v>
      </c>
      <c r="AE4672" s="2">
        <v>14166300000</v>
      </c>
      <c r="AF4672" s="2">
        <v>14424400000</v>
      </c>
      <c r="AG4672" s="2">
        <v>14694300000</v>
      </c>
    </row>
    <row r="4673" spans="1:33">
      <c r="A4673" s="115" t="s">
        <v>6392</v>
      </c>
      <c r="B4673" s="115" t="s">
        <v>19</v>
      </c>
      <c r="C4673" s="2">
        <v>3614620000</v>
      </c>
      <c r="D4673" s="2">
        <v>3525260000</v>
      </c>
      <c r="E4673" s="2">
        <v>2813170000</v>
      </c>
      <c r="F4673" s="2">
        <v>5857080000</v>
      </c>
      <c r="G4673" s="2">
        <v>6050680000</v>
      </c>
      <c r="H4673" s="2">
        <v>6250770000</v>
      </c>
      <c r="I4673" s="2">
        <v>6394000000</v>
      </c>
      <c r="J4673" s="2">
        <v>6465320000</v>
      </c>
      <c r="K4673" s="2">
        <v>6498250000</v>
      </c>
      <c r="L4673" s="2">
        <v>6541540000</v>
      </c>
      <c r="M4673" s="2">
        <v>6589030000</v>
      </c>
      <c r="N4673" s="2">
        <v>6646390000</v>
      </c>
      <c r="O4673" s="2">
        <v>6715020000</v>
      </c>
      <c r="P4673" s="2">
        <v>6789630000</v>
      </c>
      <c r="Q4673" s="2">
        <v>6865790000</v>
      </c>
      <c r="R4673" s="2">
        <v>6967620000</v>
      </c>
      <c r="S4673" s="2">
        <v>7056100000</v>
      </c>
      <c r="T4673" s="2">
        <v>7132500000</v>
      </c>
      <c r="U4673" s="2">
        <v>7220260000</v>
      </c>
      <c r="V4673" s="2">
        <v>7306670000</v>
      </c>
      <c r="W4673" s="2">
        <v>7417700000</v>
      </c>
      <c r="X4673" s="2">
        <v>7543070000</v>
      </c>
      <c r="Y4673" s="2">
        <v>7656130000</v>
      </c>
      <c r="Z4673" s="2">
        <v>7776580000</v>
      </c>
      <c r="AA4673" s="2">
        <v>7902710000</v>
      </c>
      <c r="AB4673" s="2">
        <v>8035810000</v>
      </c>
      <c r="AC4673" s="2">
        <v>8186810000</v>
      </c>
      <c r="AD4673" s="2">
        <v>8310820000</v>
      </c>
      <c r="AE4673" s="2">
        <v>8446680000</v>
      </c>
      <c r="AF4673" s="2">
        <v>8600570000</v>
      </c>
      <c r="AG4673" s="2">
        <v>8761520000</v>
      </c>
    </row>
    <row r="4674" spans="1:33">
      <c r="A4674" s="115" t="s">
        <v>6393</v>
      </c>
      <c r="B4674" s="115" t="s">
        <v>19</v>
      </c>
      <c r="C4674" s="2">
        <v>737891000</v>
      </c>
      <c r="D4674" s="2">
        <v>719649000</v>
      </c>
      <c r="E4674" s="2">
        <v>574283000</v>
      </c>
      <c r="F4674" s="2">
        <v>1195670000</v>
      </c>
      <c r="G4674" s="2">
        <v>1235190000</v>
      </c>
      <c r="H4674" s="2">
        <v>1276040000</v>
      </c>
      <c r="I4674" s="2">
        <v>1305280000</v>
      </c>
      <c r="J4674" s="2">
        <v>1319840000</v>
      </c>
      <c r="K4674" s="2">
        <v>1326560000</v>
      </c>
      <c r="L4674" s="2">
        <v>1335400000</v>
      </c>
      <c r="M4674" s="2">
        <v>1345090000</v>
      </c>
      <c r="N4674" s="2">
        <v>1356800000</v>
      </c>
      <c r="O4674" s="2">
        <v>1370810000</v>
      </c>
      <c r="P4674" s="2">
        <v>1386040000</v>
      </c>
      <c r="Q4674" s="2">
        <v>1401590000</v>
      </c>
      <c r="R4674" s="2">
        <v>1422380000</v>
      </c>
      <c r="S4674" s="2">
        <v>1440440000</v>
      </c>
      <c r="T4674" s="2">
        <v>1456030000</v>
      </c>
      <c r="U4674" s="2">
        <v>1473950000</v>
      </c>
      <c r="V4674" s="2">
        <v>1491590000</v>
      </c>
      <c r="W4674" s="2">
        <v>1514260000</v>
      </c>
      <c r="X4674" s="2">
        <v>1539850000</v>
      </c>
      <c r="Y4674" s="2">
        <v>1562930000</v>
      </c>
      <c r="Z4674" s="2">
        <v>1587520000</v>
      </c>
      <c r="AA4674" s="2">
        <v>1613270000</v>
      </c>
      <c r="AB4674" s="2">
        <v>1640440000</v>
      </c>
      <c r="AC4674" s="2">
        <v>1671260000</v>
      </c>
      <c r="AD4674" s="2">
        <v>1696580000</v>
      </c>
      <c r="AE4674" s="2">
        <v>1724310000</v>
      </c>
      <c r="AF4674" s="2">
        <v>1755730000</v>
      </c>
      <c r="AG4674" s="2">
        <v>1788580000</v>
      </c>
    </row>
    <row r="4675" spans="1:33">
      <c r="A4675" s="115" t="s">
        <v>6394</v>
      </c>
      <c r="B4675" s="115" t="s">
        <v>19</v>
      </c>
      <c r="C4675" s="2">
        <v>631377000</v>
      </c>
      <c r="D4675" s="2">
        <v>615768000</v>
      </c>
      <c r="E4675" s="2">
        <v>491386000</v>
      </c>
      <c r="F4675" s="2">
        <v>1023080000</v>
      </c>
      <c r="G4675" s="2">
        <v>1056890000</v>
      </c>
      <c r="H4675" s="2">
        <v>1091840000</v>
      </c>
      <c r="I4675" s="2">
        <v>1116860000</v>
      </c>
      <c r="J4675" s="2">
        <v>1129320000</v>
      </c>
      <c r="K4675" s="2">
        <v>1135070000</v>
      </c>
      <c r="L4675" s="2">
        <v>1142630000</v>
      </c>
      <c r="M4675" s="2">
        <v>1150930000</v>
      </c>
      <c r="N4675" s="2">
        <v>1160950000</v>
      </c>
      <c r="O4675" s="2">
        <v>1172930000</v>
      </c>
      <c r="P4675" s="2">
        <v>1185970000</v>
      </c>
      <c r="Q4675" s="2">
        <v>1199270000</v>
      </c>
      <c r="R4675" s="2">
        <v>1217060000</v>
      </c>
      <c r="S4675" s="2">
        <v>1232510000</v>
      </c>
      <c r="T4675" s="2">
        <v>1245860000</v>
      </c>
      <c r="U4675" s="2">
        <v>1261190000</v>
      </c>
      <c r="V4675" s="2">
        <v>1276280000</v>
      </c>
      <c r="W4675" s="2">
        <v>1295670000</v>
      </c>
      <c r="X4675" s="2">
        <v>1317570000</v>
      </c>
      <c r="Y4675" s="2">
        <v>1337320000</v>
      </c>
      <c r="Z4675" s="2">
        <v>1358360000</v>
      </c>
      <c r="AA4675" s="2">
        <v>1380390000</v>
      </c>
      <c r="AB4675" s="2">
        <v>1403640000</v>
      </c>
      <c r="AC4675" s="2">
        <v>1430020000</v>
      </c>
      <c r="AD4675" s="2">
        <v>1451680000</v>
      </c>
      <c r="AE4675" s="2">
        <v>1475410000</v>
      </c>
      <c r="AF4675" s="2">
        <v>1502290000</v>
      </c>
      <c r="AG4675" s="2">
        <v>1530400000</v>
      </c>
    </row>
    <row r="4676" spans="1:33">
      <c r="A4676" s="115" t="s">
        <v>6395</v>
      </c>
      <c r="B4676" s="115" t="s">
        <v>19</v>
      </c>
      <c r="C4676" s="2">
        <v>2692070000</v>
      </c>
      <c r="D4676" s="2">
        <v>2625520000</v>
      </c>
      <c r="E4676" s="2">
        <v>2095170000</v>
      </c>
      <c r="F4676" s="2">
        <v>4362200000</v>
      </c>
      <c r="G4676" s="2">
        <v>4506390000</v>
      </c>
      <c r="H4676" s="2">
        <v>4655400000</v>
      </c>
      <c r="I4676" s="2">
        <v>4762080000</v>
      </c>
      <c r="J4676" s="2">
        <v>4815200000</v>
      </c>
      <c r="K4676" s="2">
        <v>4839720000</v>
      </c>
      <c r="L4676" s="2">
        <v>4871970000</v>
      </c>
      <c r="M4676" s="2">
        <v>4907330000</v>
      </c>
      <c r="N4676" s="2">
        <v>4950050000</v>
      </c>
      <c r="O4676" s="2">
        <v>5001160000</v>
      </c>
      <c r="P4676" s="2">
        <v>5056730000</v>
      </c>
      <c r="Q4676" s="2">
        <v>5113460000</v>
      </c>
      <c r="R4676" s="2">
        <v>5189300000</v>
      </c>
      <c r="S4676" s="2">
        <v>5255190000</v>
      </c>
      <c r="T4676" s="2">
        <v>5312090000</v>
      </c>
      <c r="U4676" s="2">
        <v>5377450000</v>
      </c>
      <c r="V4676" s="2">
        <v>5441810000</v>
      </c>
      <c r="W4676" s="2">
        <v>5524500000</v>
      </c>
      <c r="X4676" s="2">
        <v>5617870000</v>
      </c>
      <c r="Y4676" s="2">
        <v>5702080000</v>
      </c>
      <c r="Z4676" s="2">
        <v>5791780000</v>
      </c>
      <c r="AA4676" s="2">
        <v>5885730000</v>
      </c>
      <c r="AB4676" s="2">
        <v>5984850000</v>
      </c>
      <c r="AC4676" s="2">
        <v>6097320000</v>
      </c>
      <c r="AD4676" s="2">
        <v>6189670000</v>
      </c>
      <c r="AE4676" s="2">
        <v>6290860000</v>
      </c>
      <c r="AF4676" s="2">
        <v>6405470000</v>
      </c>
      <c r="AG4676" s="2">
        <v>6525340000</v>
      </c>
    </row>
    <row r="4677" spans="1:33">
      <c r="A4677" s="115" t="s">
        <v>6396</v>
      </c>
      <c r="B4677" s="115" t="s">
        <v>19</v>
      </c>
      <c r="C4677" s="2">
        <v>47824900</v>
      </c>
      <c r="D4677" s="2">
        <v>46642600</v>
      </c>
      <c r="E4677" s="2">
        <v>37221000</v>
      </c>
      <c r="F4677" s="2">
        <v>77494900</v>
      </c>
      <c r="G4677" s="2">
        <v>80056500</v>
      </c>
      <c r="H4677" s="2">
        <v>82703800</v>
      </c>
      <c r="I4677" s="2">
        <v>84598900</v>
      </c>
      <c r="J4677" s="2">
        <v>85542500</v>
      </c>
      <c r="K4677" s="2">
        <v>85978200</v>
      </c>
      <c r="L4677" s="2">
        <v>86551000</v>
      </c>
      <c r="M4677" s="2">
        <v>87179300</v>
      </c>
      <c r="N4677" s="2">
        <v>87938200</v>
      </c>
      <c r="O4677" s="2">
        <v>88846300</v>
      </c>
      <c r="P4677" s="2">
        <v>89833400</v>
      </c>
      <c r="Q4677" s="2">
        <v>90841200</v>
      </c>
      <c r="R4677" s="2">
        <v>92188500</v>
      </c>
      <c r="S4677" s="2">
        <v>93359100</v>
      </c>
      <c r="T4677" s="2">
        <v>94369900</v>
      </c>
      <c r="U4677" s="2">
        <v>95531100</v>
      </c>
      <c r="V4677" s="2">
        <v>96674400</v>
      </c>
      <c r="W4677" s="2">
        <v>98143400</v>
      </c>
      <c r="X4677" s="2">
        <v>99802200</v>
      </c>
      <c r="Y4677" s="2">
        <v>101298000</v>
      </c>
      <c r="Z4677" s="2">
        <v>102892000</v>
      </c>
      <c r="AA4677" s="2">
        <v>104561000</v>
      </c>
      <c r="AB4677" s="2">
        <v>106322000</v>
      </c>
      <c r="AC4677" s="2">
        <v>108320000</v>
      </c>
      <c r="AD4677" s="2">
        <v>109960000</v>
      </c>
      <c r="AE4677" s="2">
        <v>111758000</v>
      </c>
      <c r="AF4677" s="2">
        <v>113794000</v>
      </c>
      <c r="AG4677" s="2">
        <v>115923000</v>
      </c>
    </row>
    <row r="4678" spans="1:33">
      <c r="A4678" s="115" t="s">
        <v>6397</v>
      </c>
      <c r="B4678" s="115" t="s">
        <v>19</v>
      </c>
      <c r="C4678" s="2">
        <v>231821000</v>
      </c>
      <c r="D4678" s="2">
        <v>226089000</v>
      </c>
      <c r="E4678" s="2">
        <v>180420000</v>
      </c>
      <c r="F4678" s="2">
        <v>375639000</v>
      </c>
      <c r="G4678" s="2">
        <v>388056000</v>
      </c>
      <c r="H4678" s="2">
        <v>400888000</v>
      </c>
      <c r="I4678" s="2">
        <v>410074000</v>
      </c>
      <c r="J4678" s="2">
        <v>414648000</v>
      </c>
      <c r="K4678" s="2">
        <v>416760000</v>
      </c>
      <c r="L4678" s="2">
        <v>419537000</v>
      </c>
      <c r="M4678" s="2">
        <v>422582000</v>
      </c>
      <c r="N4678" s="2">
        <v>426261000</v>
      </c>
      <c r="O4678" s="2">
        <v>430662000</v>
      </c>
      <c r="P4678" s="2">
        <v>435447000</v>
      </c>
      <c r="Q4678" s="2">
        <v>440332000</v>
      </c>
      <c r="R4678" s="2">
        <v>446863000</v>
      </c>
      <c r="S4678" s="2">
        <v>452537000</v>
      </c>
      <c r="T4678" s="2">
        <v>457437000</v>
      </c>
      <c r="U4678" s="2">
        <v>463065000</v>
      </c>
      <c r="V4678" s="2">
        <v>468608000</v>
      </c>
      <c r="W4678" s="2">
        <v>475728000</v>
      </c>
      <c r="X4678" s="2">
        <v>483769000</v>
      </c>
      <c r="Y4678" s="2">
        <v>491020000</v>
      </c>
      <c r="Z4678" s="2">
        <v>498744000</v>
      </c>
      <c r="AA4678" s="2">
        <v>506834000</v>
      </c>
      <c r="AB4678" s="2">
        <v>515370000</v>
      </c>
      <c r="AC4678" s="2">
        <v>525054000</v>
      </c>
      <c r="AD4678" s="2">
        <v>533008000</v>
      </c>
      <c r="AE4678" s="2">
        <v>541721000</v>
      </c>
      <c r="AF4678" s="2">
        <v>551591000</v>
      </c>
      <c r="AG4678" s="2">
        <v>561913000</v>
      </c>
    </row>
    <row r="4679" spans="1:33">
      <c r="A4679" s="115" t="s">
        <v>6398</v>
      </c>
      <c r="B4679" s="115" t="s">
        <v>19</v>
      </c>
      <c r="C4679" s="2">
        <v>110111000</v>
      </c>
      <c r="D4679" s="2">
        <v>107389000</v>
      </c>
      <c r="E4679" s="2">
        <v>85696800</v>
      </c>
      <c r="F4679" s="2">
        <v>178423000</v>
      </c>
      <c r="G4679" s="2">
        <v>184320000</v>
      </c>
      <c r="H4679" s="2">
        <v>190415000</v>
      </c>
      <c r="I4679" s="2">
        <v>194779000</v>
      </c>
      <c r="J4679" s="2">
        <v>196951000</v>
      </c>
      <c r="K4679" s="2">
        <v>197954000</v>
      </c>
      <c r="L4679" s="2">
        <v>199273000</v>
      </c>
      <c r="M4679" s="2">
        <v>200720000</v>
      </c>
      <c r="N4679" s="2">
        <v>202467000</v>
      </c>
      <c r="O4679" s="2">
        <v>204558000</v>
      </c>
      <c r="P4679" s="2">
        <v>206831000</v>
      </c>
      <c r="Q4679" s="2">
        <v>209151000</v>
      </c>
      <c r="R4679" s="2">
        <v>212253000</v>
      </c>
      <c r="S4679" s="2">
        <v>214948000</v>
      </c>
      <c r="T4679" s="2">
        <v>217275000</v>
      </c>
      <c r="U4679" s="2">
        <v>219949000</v>
      </c>
      <c r="V4679" s="2">
        <v>222581000</v>
      </c>
      <c r="W4679" s="2">
        <v>225963000</v>
      </c>
      <c r="X4679" s="2">
        <v>229782000</v>
      </c>
      <c r="Y4679" s="2">
        <v>233227000</v>
      </c>
      <c r="Z4679" s="2">
        <v>236896000</v>
      </c>
      <c r="AA4679" s="2">
        <v>240738000</v>
      </c>
      <c r="AB4679" s="2">
        <v>244793000</v>
      </c>
      <c r="AC4679" s="2">
        <v>249393000</v>
      </c>
      <c r="AD4679" s="2">
        <v>253170000</v>
      </c>
      <c r="AE4679" s="2">
        <v>257309000</v>
      </c>
      <c r="AF4679" s="2">
        <v>261997000</v>
      </c>
      <c r="AG4679" s="2">
        <v>266900000</v>
      </c>
    </row>
    <row r="4680" spans="1:33">
      <c r="A4680" s="115" t="s">
        <v>6399</v>
      </c>
      <c r="B4680" s="115" t="s">
        <v>19</v>
      </c>
      <c r="C4680" s="2">
        <v>22022200</v>
      </c>
      <c r="D4680" s="2">
        <v>21477800</v>
      </c>
      <c r="E4680" s="2">
        <v>17139400</v>
      </c>
      <c r="F4680" s="2">
        <v>35684500</v>
      </c>
      <c r="G4680" s="2">
        <v>36864100</v>
      </c>
      <c r="H4680" s="2">
        <v>38083100</v>
      </c>
      <c r="I4680" s="2">
        <v>38955700</v>
      </c>
      <c r="J4680" s="2">
        <v>39390200</v>
      </c>
      <c r="K4680" s="2">
        <v>39590900</v>
      </c>
      <c r="L4680" s="2">
        <v>39854600</v>
      </c>
      <c r="M4680" s="2">
        <v>40144000</v>
      </c>
      <c r="N4680" s="2">
        <v>40493400</v>
      </c>
      <c r="O4680" s="2">
        <v>40911600</v>
      </c>
      <c r="P4680" s="2">
        <v>41366100</v>
      </c>
      <c r="Q4680" s="2">
        <v>41830200</v>
      </c>
      <c r="R4680" s="2">
        <v>42450600</v>
      </c>
      <c r="S4680" s="2">
        <v>42989600</v>
      </c>
      <c r="T4680" s="2">
        <v>43455100</v>
      </c>
      <c r="U4680" s="2">
        <v>43989700</v>
      </c>
      <c r="V4680" s="2">
        <v>44516200</v>
      </c>
      <c r="W4680" s="2">
        <v>45192700</v>
      </c>
      <c r="X4680" s="2">
        <v>45956500</v>
      </c>
      <c r="Y4680" s="2">
        <v>46645300</v>
      </c>
      <c r="Z4680" s="2">
        <v>47379100</v>
      </c>
      <c r="AA4680" s="2">
        <v>48147600</v>
      </c>
      <c r="AB4680" s="2">
        <v>48958500</v>
      </c>
      <c r="AC4680" s="2">
        <v>49878500</v>
      </c>
      <c r="AD4680" s="2">
        <v>50634000</v>
      </c>
      <c r="AE4680" s="2">
        <v>51461800</v>
      </c>
      <c r="AF4680" s="2">
        <v>52399400</v>
      </c>
      <c r="AG4680" s="2">
        <v>53379900</v>
      </c>
    </row>
    <row r="4681" spans="1:33">
      <c r="A4681" s="115" t="s">
        <v>6400</v>
      </c>
      <c r="B4681" s="115" t="s">
        <v>19</v>
      </c>
      <c r="C4681" s="115">
        <v>0</v>
      </c>
      <c r="D4681" s="115">
        <v>0</v>
      </c>
      <c r="E4681" s="115">
        <v>0</v>
      </c>
      <c r="F4681" s="115">
        <v>0</v>
      </c>
      <c r="G4681" s="115">
        <v>0</v>
      </c>
      <c r="H4681" s="115">
        <v>0</v>
      </c>
      <c r="I4681" s="115">
        <v>0</v>
      </c>
      <c r="J4681" s="115">
        <v>0</v>
      </c>
      <c r="K4681" s="115">
        <v>0</v>
      </c>
      <c r="L4681" s="115">
        <v>0</v>
      </c>
      <c r="M4681" s="115">
        <v>0</v>
      </c>
      <c r="N4681" s="115">
        <v>0</v>
      </c>
      <c r="O4681" s="115">
        <v>0</v>
      </c>
      <c r="P4681" s="115">
        <v>0</v>
      </c>
      <c r="Q4681" s="115">
        <v>0</v>
      </c>
      <c r="R4681" s="115">
        <v>0</v>
      </c>
      <c r="S4681" s="115">
        <v>0</v>
      </c>
      <c r="T4681" s="115">
        <v>0</v>
      </c>
      <c r="U4681" s="115">
        <v>0</v>
      </c>
      <c r="V4681" s="115">
        <v>0</v>
      </c>
      <c r="W4681" s="115">
        <v>0</v>
      </c>
      <c r="X4681" s="115">
        <v>0</v>
      </c>
      <c r="Y4681" s="115">
        <v>0</v>
      </c>
      <c r="Z4681" s="115">
        <v>0</v>
      </c>
      <c r="AA4681" s="115">
        <v>0</v>
      </c>
      <c r="AB4681" s="115">
        <v>0</v>
      </c>
      <c r="AC4681" s="115">
        <v>0</v>
      </c>
      <c r="AD4681" s="115">
        <v>0</v>
      </c>
      <c r="AE4681" s="115">
        <v>0</v>
      </c>
      <c r="AF4681" s="115">
        <v>0</v>
      </c>
      <c r="AG4681" s="115">
        <v>0</v>
      </c>
    </row>
    <row r="4682" spans="1:33">
      <c r="A4682" s="115" t="s">
        <v>6401</v>
      </c>
      <c r="B4682" s="115" t="s">
        <v>19</v>
      </c>
      <c r="C4682" s="115">
        <v>0</v>
      </c>
      <c r="D4682" s="115">
        <v>0</v>
      </c>
      <c r="E4682" s="115">
        <v>0</v>
      </c>
      <c r="F4682" s="115">
        <v>0</v>
      </c>
      <c r="G4682" s="115">
        <v>0</v>
      </c>
      <c r="H4682" s="115">
        <v>0</v>
      </c>
      <c r="I4682" s="115">
        <v>0</v>
      </c>
      <c r="J4682" s="115">
        <v>0</v>
      </c>
      <c r="K4682" s="115">
        <v>0</v>
      </c>
      <c r="L4682" s="115">
        <v>0</v>
      </c>
      <c r="M4682" s="115">
        <v>0</v>
      </c>
      <c r="N4682" s="115">
        <v>0</v>
      </c>
      <c r="O4682" s="115">
        <v>0</v>
      </c>
      <c r="P4682" s="115">
        <v>0</v>
      </c>
      <c r="Q4682" s="115">
        <v>0</v>
      </c>
      <c r="R4682" s="115">
        <v>0</v>
      </c>
      <c r="S4682" s="115">
        <v>0</v>
      </c>
      <c r="T4682" s="115">
        <v>0</v>
      </c>
      <c r="U4682" s="115">
        <v>0</v>
      </c>
      <c r="V4682" s="115">
        <v>0</v>
      </c>
      <c r="W4682" s="115">
        <v>0</v>
      </c>
      <c r="X4682" s="115">
        <v>0</v>
      </c>
      <c r="Y4682" s="115">
        <v>0</v>
      </c>
      <c r="Z4682" s="115">
        <v>0</v>
      </c>
      <c r="AA4682" s="115">
        <v>0</v>
      </c>
      <c r="AB4682" s="115">
        <v>0</v>
      </c>
      <c r="AC4682" s="115">
        <v>0</v>
      </c>
      <c r="AD4682" s="115">
        <v>0</v>
      </c>
      <c r="AE4682" s="115">
        <v>0</v>
      </c>
      <c r="AF4682" s="115">
        <v>0</v>
      </c>
      <c r="AG4682" s="115">
        <v>0</v>
      </c>
    </row>
    <row r="4683" spans="1:33">
      <c r="A4683" s="115" t="s">
        <v>6402</v>
      </c>
      <c r="B4683" s="115" t="s">
        <v>19</v>
      </c>
      <c r="C4683" s="115">
        <v>0</v>
      </c>
      <c r="D4683" s="115">
        <v>0</v>
      </c>
      <c r="E4683" s="115">
        <v>0</v>
      </c>
      <c r="F4683" s="115">
        <v>0</v>
      </c>
      <c r="G4683" s="115">
        <v>0</v>
      </c>
      <c r="H4683" s="115">
        <v>0</v>
      </c>
      <c r="I4683" s="115">
        <v>0</v>
      </c>
      <c r="J4683" s="115">
        <v>0</v>
      </c>
      <c r="K4683" s="115">
        <v>0</v>
      </c>
      <c r="L4683" s="115">
        <v>0</v>
      </c>
      <c r="M4683" s="115">
        <v>0</v>
      </c>
      <c r="N4683" s="115">
        <v>0</v>
      </c>
      <c r="O4683" s="115">
        <v>0</v>
      </c>
      <c r="P4683" s="115">
        <v>0</v>
      </c>
      <c r="Q4683" s="115">
        <v>0</v>
      </c>
      <c r="R4683" s="115">
        <v>0</v>
      </c>
      <c r="S4683" s="115">
        <v>0</v>
      </c>
      <c r="T4683" s="115">
        <v>0</v>
      </c>
      <c r="U4683" s="115">
        <v>0</v>
      </c>
      <c r="V4683" s="115">
        <v>0</v>
      </c>
      <c r="W4683" s="115">
        <v>0</v>
      </c>
      <c r="X4683" s="115">
        <v>0</v>
      </c>
      <c r="Y4683" s="115">
        <v>0</v>
      </c>
      <c r="Z4683" s="115">
        <v>0</v>
      </c>
      <c r="AA4683" s="115">
        <v>0</v>
      </c>
      <c r="AB4683" s="115">
        <v>0</v>
      </c>
      <c r="AC4683" s="115">
        <v>0</v>
      </c>
      <c r="AD4683" s="115">
        <v>0</v>
      </c>
      <c r="AE4683" s="115">
        <v>0</v>
      </c>
      <c r="AF4683" s="115">
        <v>0</v>
      </c>
      <c r="AG4683" s="115">
        <v>0</v>
      </c>
    </row>
    <row r="4684" spans="1:33">
      <c r="A4684" s="115" t="s">
        <v>6403</v>
      </c>
      <c r="B4684" s="115" t="s">
        <v>19</v>
      </c>
      <c r="C4684" s="115">
        <v>0</v>
      </c>
      <c r="D4684" s="115">
        <v>0</v>
      </c>
      <c r="E4684" s="115">
        <v>0</v>
      </c>
      <c r="F4684" s="115">
        <v>0</v>
      </c>
      <c r="G4684" s="115">
        <v>0</v>
      </c>
      <c r="H4684" s="115">
        <v>0</v>
      </c>
      <c r="I4684" s="115">
        <v>0</v>
      </c>
      <c r="J4684" s="115">
        <v>0</v>
      </c>
      <c r="K4684" s="115">
        <v>0</v>
      </c>
      <c r="L4684" s="115">
        <v>0</v>
      </c>
      <c r="M4684" s="115">
        <v>0</v>
      </c>
      <c r="N4684" s="115">
        <v>0</v>
      </c>
      <c r="O4684" s="115">
        <v>0</v>
      </c>
      <c r="P4684" s="115">
        <v>0</v>
      </c>
      <c r="Q4684" s="115">
        <v>0</v>
      </c>
      <c r="R4684" s="115">
        <v>0</v>
      </c>
      <c r="S4684" s="115">
        <v>0</v>
      </c>
      <c r="T4684" s="115">
        <v>0</v>
      </c>
      <c r="U4684" s="115">
        <v>0</v>
      </c>
      <c r="V4684" s="115">
        <v>0</v>
      </c>
      <c r="W4684" s="115">
        <v>0</v>
      </c>
      <c r="X4684" s="115">
        <v>0</v>
      </c>
      <c r="Y4684" s="115">
        <v>0</v>
      </c>
      <c r="Z4684" s="115">
        <v>0</v>
      </c>
      <c r="AA4684" s="115">
        <v>0</v>
      </c>
      <c r="AB4684" s="115">
        <v>0</v>
      </c>
      <c r="AC4684" s="115">
        <v>0</v>
      </c>
      <c r="AD4684" s="115">
        <v>0</v>
      </c>
      <c r="AE4684" s="115">
        <v>0</v>
      </c>
      <c r="AF4684" s="115">
        <v>0</v>
      </c>
      <c r="AG4684" s="115">
        <v>0</v>
      </c>
    </row>
    <row r="4685" spans="1:33">
      <c r="A4685" s="115" t="s">
        <v>6404</v>
      </c>
      <c r="B4685" s="115" t="s">
        <v>19</v>
      </c>
      <c r="C4685" s="115">
        <v>0</v>
      </c>
      <c r="D4685" s="115">
        <v>0</v>
      </c>
      <c r="E4685" s="115">
        <v>0</v>
      </c>
      <c r="F4685" s="115">
        <v>0</v>
      </c>
      <c r="G4685" s="115">
        <v>0</v>
      </c>
      <c r="H4685" s="115">
        <v>0</v>
      </c>
      <c r="I4685" s="115">
        <v>0</v>
      </c>
      <c r="J4685" s="115">
        <v>0</v>
      </c>
      <c r="K4685" s="115">
        <v>0</v>
      </c>
      <c r="L4685" s="115">
        <v>0</v>
      </c>
      <c r="M4685" s="115">
        <v>0</v>
      </c>
      <c r="N4685" s="115">
        <v>0</v>
      </c>
      <c r="O4685" s="115">
        <v>0</v>
      </c>
      <c r="P4685" s="115">
        <v>0</v>
      </c>
      <c r="Q4685" s="115">
        <v>0</v>
      </c>
      <c r="R4685" s="115">
        <v>0</v>
      </c>
      <c r="S4685" s="115">
        <v>0</v>
      </c>
      <c r="T4685" s="115">
        <v>0</v>
      </c>
      <c r="U4685" s="115">
        <v>0</v>
      </c>
      <c r="V4685" s="115">
        <v>0</v>
      </c>
      <c r="W4685" s="115">
        <v>0</v>
      </c>
      <c r="X4685" s="115">
        <v>0</v>
      </c>
      <c r="Y4685" s="115">
        <v>0</v>
      </c>
      <c r="Z4685" s="115">
        <v>0</v>
      </c>
      <c r="AA4685" s="115">
        <v>0</v>
      </c>
      <c r="AB4685" s="115">
        <v>0</v>
      </c>
      <c r="AC4685" s="115">
        <v>0</v>
      </c>
      <c r="AD4685" s="115">
        <v>0</v>
      </c>
      <c r="AE4685" s="115">
        <v>0</v>
      </c>
      <c r="AF4685" s="115">
        <v>0</v>
      </c>
      <c r="AG4685" s="115">
        <v>0</v>
      </c>
    </row>
    <row r="4686" spans="1:33">
      <c r="A4686" s="115" t="s">
        <v>6405</v>
      </c>
      <c r="B4686" s="115" t="s">
        <v>19</v>
      </c>
      <c r="C4686" s="115">
        <v>0</v>
      </c>
      <c r="D4686" s="115">
        <v>0</v>
      </c>
      <c r="E4686" s="115">
        <v>0</v>
      </c>
      <c r="F4686" s="115">
        <v>0</v>
      </c>
      <c r="G4686" s="115">
        <v>0</v>
      </c>
      <c r="H4686" s="115">
        <v>0</v>
      </c>
      <c r="I4686" s="115">
        <v>0</v>
      </c>
      <c r="J4686" s="115">
        <v>0</v>
      </c>
      <c r="K4686" s="115">
        <v>0</v>
      </c>
      <c r="L4686" s="115">
        <v>0</v>
      </c>
      <c r="M4686" s="115">
        <v>0</v>
      </c>
      <c r="N4686" s="115">
        <v>0</v>
      </c>
      <c r="O4686" s="115">
        <v>0</v>
      </c>
      <c r="P4686" s="115">
        <v>0</v>
      </c>
      <c r="Q4686" s="115">
        <v>0</v>
      </c>
      <c r="R4686" s="115">
        <v>0</v>
      </c>
      <c r="S4686" s="115">
        <v>0</v>
      </c>
      <c r="T4686" s="115">
        <v>0</v>
      </c>
      <c r="U4686" s="115">
        <v>0</v>
      </c>
      <c r="V4686" s="115">
        <v>0</v>
      </c>
      <c r="W4686" s="115">
        <v>0</v>
      </c>
      <c r="X4686" s="115">
        <v>0</v>
      </c>
      <c r="Y4686" s="115">
        <v>0</v>
      </c>
      <c r="Z4686" s="115">
        <v>0</v>
      </c>
      <c r="AA4686" s="115">
        <v>0</v>
      </c>
      <c r="AB4686" s="115">
        <v>0</v>
      </c>
      <c r="AC4686" s="115">
        <v>0</v>
      </c>
      <c r="AD4686" s="115">
        <v>0</v>
      </c>
      <c r="AE4686" s="115">
        <v>0</v>
      </c>
      <c r="AF4686" s="115">
        <v>0</v>
      </c>
      <c r="AG4686" s="115">
        <v>0</v>
      </c>
    </row>
    <row r="4687" spans="1:33">
      <c r="A4687" s="115" t="s">
        <v>6406</v>
      </c>
      <c r="B4687" s="115" t="s">
        <v>19</v>
      </c>
      <c r="C4687" s="115">
        <v>0</v>
      </c>
      <c r="D4687" s="115">
        <v>0</v>
      </c>
      <c r="E4687" s="115">
        <v>0</v>
      </c>
      <c r="F4687" s="115">
        <v>0</v>
      </c>
      <c r="G4687" s="115">
        <v>0</v>
      </c>
      <c r="H4687" s="115">
        <v>0</v>
      </c>
      <c r="I4687" s="115">
        <v>0</v>
      </c>
      <c r="J4687" s="115">
        <v>0</v>
      </c>
      <c r="K4687" s="115">
        <v>0</v>
      </c>
      <c r="L4687" s="115">
        <v>0</v>
      </c>
      <c r="M4687" s="115">
        <v>0</v>
      </c>
      <c r="N4687" s="115">
        <v>0</v>
      </c>
      <c r="O4687" s="115">
        <v>0</v>
      </c>
      <c r="P4687" s="115">
        <v>0</v>
      </c>
      <c r="Q4687" s="115">
        <v>0</v>
      </c>
      <c r="R4687" s="115">
        <v>0</v>
      </c>
      <c r="S4687" s="115">
        <v>0</v>
      </c>
      <c r="T4687" s="115">
        <v>0</v>
      </c>
      <c r="U4687" s="115">
        <v>0</v>
      </c>
      <c r="V4687" s="115">
        <v>0</v>
      </c>
      <c r="W4687" s="115">
        <v>0</v>
      </c>
      <c r="X4687" s="115">
        <v>0</v>
      </c>
      <c r="Y4687" s="115">
        <v>0</v>
      </c>
      <c r="Z4687" s="115">
        <v>0</v>
      </c>
      <c r="AA4687" s="115">
        <v>0</v>
      </c>
      <c r="AB4687" s="115">
        <v>0</v>
      </c>
      <c r="AC4687" s="115">
        <v>0</v>
      </c>
      <c r="AD4687" s="115">
        <v>0</v>
      </c>
      <c r="AE4687" s="115">
        <v>0</v>
      </c>
      <c r="AF4687" s="115">
        <v>0</v>
      </c>
      <c r="AG4687" s="115">
        <v>0</v>
      </c>
    </row>
    <row r="4688" spans="1:33">
      <c r="A4688" s="115" t="s">
        <v>6407</v>
      </c>
      <c r="B4688" s="115" t="s">
        <v>19</v>
      </c>
      <c r="C4688" s="115">
        <v>0</v>
      </c>
      <c r="D4688" s="115">
        <v>0</v>
      </c>
      <c r="E4688" s="115">
        <v>0</v>
      </c>
      <c r="F4688" s="115">
        <v>0</v>
      </c>
      <c r="G4688" s="115">
        <v>0</v>
      </c>
      <c r="H4688" s="115">
        <v>0</v>
      </c>
      <c r="I4688" s="115">
        <v>0</v>
      </c>
      <c r="J4688" s="115">
        <v>0</v>
      </c>
      <c r="K4688" s="115">
        <v>0</v>
      </c>
      <c r="L4688" s="115">
        <v>0</v>
      </c>
      <c r="M4688" s="115">
        <v>0</v>
      </c>
      <c r="N4688" s="115">
        <v>0</v>
      </c>
      <c r="O4688" s="115">
        <v>0</v>
      </c>
      <c r="P4688" s="115">
        <v>0</v>
      </c>
      <c r="Q4688" s="115">
        <v>0</v>
      </c>
      <c r="R4688" s="115">
        <v>0</v>
      </c>
      <c r="S4688" s="115">
        <v>0</v>
      </c>
      <c r="T4688" s="115">
        <v>0</v>
      </c>
      <c r="U4688" s="115">
        <v>0</v>
      </c>
      <c r="V4688" s="115">
        <v>0</v>
      </c>
      <c r="W4688" s="115">
        <v>0</v>
      </c>
      <c r="X4688" s="115">
        <v>0</v>
      </c>
      <c r="Y4688" s="115">
        <v>0</v>
      </c>
      <c r="Z4688" s="115">
        <v>0</v>
      </c>
      <c r="AA4688" s="115">
        <v>0</v>
      </c>
      <c r="AB4688" s="115">
        <v>0</v>
      </c>
      <c r="AC4688" s="115">
        <v>0</v>
      </c>
      <c r="AD4688" s="115">
        <v>0</v>
      </c>
      <c r="AE4688" s="115">
        <v>0</v>
      </c>
      <c r="AF4688" s="115">
        <v>0</v>
      </c>
      <c r="AG4688" s="115">
        <v>0</v>
      </c>
    </row>
    <row r="4689" spans="1:33">
      <c r="A4689" s="115" t="s">
        <v>6408</v>
      </c>
      <c r="B4689" s="115" t="s">
        <v>19</v>
      </c>
      <c r="C4689" s="115">
        <v>0</v>
      </c>
      <c r="D4689" s="115">
        <v>0</v>
      </c>
      <c r="E4689" s="115">
        <v>0</v>
      </c>
      <c r="F4689" s="115">
        <v>0</v>
      </c>
      <c r="G4689" s="115">
        <v>0</v>
      </c>
      <c r="H4689" s="115">
        <v>0</v>
      </c>
      <c r="I4689" s="115">
        <v>0</v>
      </c>
      <c r="J4689" s="115">
        <v>0</v>
      </c>
      <c r="K4689" s="115">
        <v>0</v>
      </c>
      <c r="L4689" s="115">
        <v>0</v>
      </c>
      <c r="M4689" s="115">
        <v>0</v>
      </c>
      <c r="N4689" s="115">
        <v>0</v>
      </c>
      <c r="O4689" s="115">
        <v>0</v>
      </c>
      <c r="P4689" s="115">
        <v>0</v>
      </c>
      <c r="Q4689" s="115">
        <v>0</v>
      </c>
      <c r="R4689" s="115">
        <v>0</v>
      </c>
      <c r="S4689" s="115">
        <v>0</v>
      </c>
      <c r="T4689" s="115">
        <v>0</v>
      </c>
      <c r="U4689" s="115">
        <v>0</v>
      </c>
      <c r="V4689" s="115">
        <v>0</v>
      </c>
      <c r="W4689" s="115">
        <v>0</v>
      </c>
      <c r="X4689" s="115">
        <v>0</v>
      </c>
      <c r="Y4689" s="115">
        <v>0</v>
      </c>
      <c r="Z4689" s="115">
        <v>0</v>
      </c>
      <c r="AA4689" s="115">
        <v>0</v>
      </c>
      <c r="AB4689" s="115">
        <v>0</v>
      </c>
      <c r="AC4689" s="115">
        <v>0</v>
      </c>
      <c r="AD4689" s="115">
        <v>0</v>
      </c>
      <c r="AE4689" s="115">
        <v>0</v>
      </c>
      <c r="AF4689" s="115">
        <v>0</v>
      </c>
      <c r="AG4689" s="115">
        <v>0</v>
      </c>
    </row>
    <row r="4690" spans="1:33">
      <c r="A4690" s="115" t="s">
        <v>6409</v>
      </c>
      <c r="B4690" s="115" t="s">
        <v>19</v>
      </c>
      <c r="C4690" s="115">
        <v>0</v>
      </c>
      <c r="D4690" s="115">
        <v>0</v>
      </c>
      <c r="E4690" s="115">
        <v>0</v>
      </c>
      <c r="F4690" s="115">
        <v>0</v>
      </c>
      <c r="G4690" s="115">
        <v>0</v>
      </c>
      <c r="H4690" s="115">
        <v>0</v>
      </c>
      <c r="I4690" s="115">
        <v>0</v>
      </c>
      <c r="J4690" s="115">
        <v>0</v>
      </c>
      <c r="K4690" s="115">
        <v>0</v>
      </c>
      <c r="L4690" s="115">
        <v>0</v>
      </c>
      <c r="M4690" s="115">
        <v>0</v>
      </c>
      <c r="N4690" s="115">
        <v>0</v>
      </c>
      <c r="O4690" s="115">
        <v>0</v>
      </c>
      <c r="P4690" s="115">
        <v>0</v>
      </c>
      <c r="Q4690" s="115">
        <v>0</v>
      </c>
      <c r="R4690" s="115">
        <v>0</v>
      </c>
      <c r="S4690" s="115">
        <v>0</v>
      </c>
      <c r="T4690" s="115">
        <v>0</v>
      </c>
      <c r="U4690" s="115">
        <v>0</v>
      </c>
      <c r="V4690" s="115">
        <v>0</v>
      </c>
      <c r="W4690" s="115">
        <v>0</v>
      </c>
      <c r="X4690" s="115">
        <v>0</v>
      </c>
      <c r="Y4690" s="115">
        <v>0</v>
      </c>
      <c r="Z4690" s="115">
        <v>0</v>
      </c>
      <c r="AA4690" s="115">
        <v>0</v>
      </c>
      <c r="AB4690" s="115">
        <v>0</v>
      </c>
      <c r="AC4690" s="115">
        <v>0</v>
      </c>
      <c r="AD4690" s="115">
        <v>0</v>
      </c>
      <c r="AE4690" s="115">
        <v>0</v>
      </c>
      <c r="AF4690" s="115">
        <v>0</v>
      </c>
      <c r="AG4690" s="115">
        <v>0</v>
      </c>
    </row>
    <row r="4691" spans="1:33">
      <c r="A4691" s="115" t="s">
        <v>6410</v>
      </c>
      <c r="B4691" s="115" t="s">
        <v>19</v>
      </c>
      <c r="C4691" s="115">
        <v>0</v>
      </c>
      <c r="D4691" s="115">
        <v>0</v>
      </c>
      <c r="E4691" s="115">
        <v>0</v>
      </c>
      <c r="F4691" s="115">
        <v>0</v>
      </c>
      <c r="G4691" s="115">
        <v>0</v>
      </c>
      <c r="H4691" s="115">
        <v>0</v>
      </c>
      <c r="I4691" s="115">
        <v>0</v>
      </c>
      <c r="J4691" s="115">
        <v>0</v>
      </c>
      <c r="K4691" s="115">
        <v>0</v>
      </c>
      <c r="L4691" s="115">
        <v>0</v>
      </c>
      <c r="M4691" s="115">
        <v>0</v>
      </c>
      <c r="N4691" s="115">
        <v>0</v>
      </c>
      <c r="O4691" s="115">
        <v>0</v>
      </c>
      <c r="P4691" s="115">
        <v>0</v>
      </c>
      <c r="Q4691" s="115">
        <v>0</v>
      </c>
      <c r="R4691" s="115">
        <v>0</v>
      </c>
      <c r="S4691" s="115">
        <v>0</v>
      </c>
      <c r="T4691" s="115">
        <v>0</v>
      </c>
      <c r="U4691" s="115">
        <v>0</v>
      </c>
      <c r="V4691" s="115">
        <v>0</v>
      </c>
      <c r="W4691" s="115">
        <v>0</v>
      </c>
      <c r="X4691" s="115">
        <v>0</v>
      </c>
      <c r="Y4691" s="115">
        <v>0</v>
      </c>
      <c r="Z4691" s="115">
        <v>0</v>
      </c>
      <c r="AA4691" s="115">
        <v>0</v>
      </c>
      <c r="AB4691" s="115">
        <v>0</v>
      </c>
      <c r="AC4691" s="115">
        <v>0</v>
      </c>
      <c r="AD4691" s="115">
        <v>0</v>
      </c>
      <c r="AE4691" s="115">
        <v>0</v>
      </c>
      <c r="AF4691" s="115">
        <v>0</v>
      </c>
      <c r="AG4691" s="115">
        <v>0</v>
      </c>
    </row>
    <row r="4692" spans="1:33">
      <c r="A4692" s="115" t="s">
        <v>6411</v>
      </c>
      <c r="B4692" s="115" t="s">
        <v>19</v>
      </c>
      <c r="C4692" s="115">
        <v>0</v>
      </c>
      <c r="D4692" s="115">
        <v>0</v>
      </c>
      <c r="E4692" s="115">
        <v>0</v>
      </c>
      <c r="F4692" s="115">
        <v>0</v>
      </c>
      <c r="G4692" s="115">
        <v>0</v>
      </c>
      <c r="H4692" s="115">
        <v>0</v>
      </c>
      <c r="I4692" s="115">
        <v>0</v>
      </c>
      <c r="J4692" s="115">
        <v>0</v>
      </c>
      <c r="K4692" s="115">
        <v>0</v>
      </c>
      <c r="L4692" s="115">
        <v>0</v>
      </c>
      <c r="M4692" s="115">
        <v>0</v>
      </c>
      <c r="N4692" s="115">
        <v>0</v>
      </c>
      <c r="O4692" s="115">
        <v>0</v>
      </c>
      <c r="P4692" s="115">
        <v>0</v>
      </c>
      <c r="Q4692" s="115">
        <v>0</v>
      </c>
      <c r="R4692" s="115">
        <v>0</v>
      </c>
      <c r="S4692" s="115">
        <v>0</v>
      </c>
      <c r="T4692" s="115">
        <v>0</v>
      </c>
      <c r="U4692" s="115">
        <v>0</v>
      </c>
      <c r="V4692" s="115">
        <v>0</v>
      </c>
      <c r="W4692" s="115">
        <v>0</v>
      </c>
      <c r="X4692" s="115">
        <v>0</v>
      </c>
      <c r="Y4692" s="115">
        <v>0</v>
      </c>
      <c r="Z4692" s="115">
        <v>0</v>
      </c>
      <c r="AA4692" s="115">
        <v>0</v>
      </c>
      <c r="AB4692" s="115">
        <v>0</v>
      </c>
      <c r="AC4692" s="115">
        <v>0</v>
      </c>
      <c r="AD4692" s="115">
        <v>0</v>
      </c>
      <c r="AE4692" s="115">
        <v>0</v>
      </c>
      <c r="AF4692" s="115">
        <v>0</v>
      </c>
      <c r="AG4692" s="115">
        <v>0</v>
      </c>
    </row>
    <row r="4693" spans="1:33">
      <c r="A4693" s="115" t="s">
        <v>6412</v>
      </c>
      <c r="B4693" s="115" t="s">
        <v>19</v>
      </c>
      <c r="C4693" s="115">
        <v>0</v>
      </c>
      <c r="D4693" s="115">
        <v>0</v>
      </c>
      <c r="E4693" s="115">
        <v>0</v>
      </c>
      <c r="F4693" s="115">
        <v>0</v>
      </c>
      <c r="G4693" s="115">
        <v>0</v>
      </c>
      <c r="H4693" s="115">
        <v>0</v>
      </c>
      <c r="I4693" s="115">
        <v>0</v>
      </c>
      <c r="J4693" s="115">
        <v>0</v>
      </c>
      <c r="K4693" s="115">
        <v>0</v>
      </c>
      <c r="L4693" s="115">
        <v>0</v>
      </c>
      <c r="M4693" s="115">
        <v>0</v>
      </c>
      <c r="N4693" s="115">
        <v>0</v>
      </c>
      <c r="O4693" s="115">
        <v>0</v>
      </c>
      <c r="P4693" s="115">
        <v>0</v>
      </c>
      <c r="Q4693" s="115">
        <v>0</v>
      </c>
      <c r="R4693" s="115">
        <v>0</v>
      </c>
      <c r="S4693" s="115">
        <v>0</v>
      </c>
      <c r="T4693" s="115">
        <v>0</v>
      </c>
      <c r="U4693" s="115">
        <v>0</v>
      </c>
      <c r="V4693" s="115">
        <v>0</v>
      </c>
      <c r="W4693" s="115">
        <v>0</v>
      </c>
      <c r="X4693" s="115">
        <v>0</v>
      </c>
      <c r="Y4693" s="115">
        <v>0</v>
      </c>
      <c r="Z4693" s="115">
        <v>0</v>
      </c>
      <c r="AA4693" s="115">
        <v>0</v>
      </c>
      <c r="AB4693" s="115">
        <v>0</v>
      </c>
      <c r="AC4693" s="115">
        <v>0</v>
      </c>
      <c r="AD4693" s="115">
        <v>0</v>
      </c>
      <c r="AE4693" s="115">
        <v>0</v>
      </c>
      <c r="AF4693" s="115">
        <v>0</v>
      </c>
      <c r="AG4693" s="115">
        <v>0</v>
      </c>
    </row>
    <row r="4694" spans="1:33">
      <c r="A4694" s="115" t="s">
        <v>6413</v>
      </c>
      <c r="B4694" s="115" t="s">
        <v>19</v>
      </c>
      <c r="C4694" s="115">
        <v>0</v>
      </c>
      <c r="D4694" s="115">
        <v>0</v>
      </c>
      <c r="E4694" s="115">
        <v>0</v>
      </c>
      <c r="F4694" s="115">
        <v>0</v>
      </c>
      <c r="G4694" s="115">
        <v>0</v>
      </c>
      <c r="H4694" s="115">
        <v>0</v>
      </c>
      <c r="I4694" s="115">
        <v>0</v>
      </c>
      <c r="J4694" s="115">
        <v>0</v>
      </c>
      <c r="K4694" s="115">
        <v>0</v>
      </c>
      <c r="L4694" s="115">
        <v>0</v>
      </c>
      <c r="M4694" s="115">
        <v>0</v>
      </c>
      <c r="N4694" s="115">
        <v>0</v>
      </c>
      <c r="O4694" s="115">
        <v>0</v>
      </c>
      <c r="P4694" s="115">
        <v>0</v>
      </c>
      <c r="Q4694" s="115">
        <v>0</v>
      </c>
      <c r="R4694" s="115">
        <v>0</v>
      </c>
      <c r="S4694" s="115">
        <v>0</v>
      </c>
      <c r="T4694" s="115">
        <v>0</v>
      </c>
      <c r="U4694" s="115">
        <v>0</v>
      </c>
      <c r="V4694" s="115">
        <v>0</v>
      </c>
      <c r="W4694" s="115">
        <v>0</v>
      </c>
      <c r="X4694" s="115">
        <v>0</v>
      </c>
      <c r="Y4694" s="115">
        <v>0</v>
      </c>
      <c r="Z4694" s="115">
        <v>0</v>
      </c>
      <c r="AA4694" s="115">
        <v>0</v>
      </c>
      <c r="AB4694" s="115">
        <v>0</v>
      </c>
      <c r="AC4694" s="115">
        <v>0</v>
      </c>
      <c r="AD4694" s="115">
        <v>0</v>
      </c>
      <c r="AE4694" s="115">
        <v>0</v>
      </c>
      <c r="AF4694" s="115">
        <v>0</v>
      </c>
      <c r="AG4694" s="115">
        <v>0</v>
      </c>
    </row>
    <row r="4695" spans="1:33">
      <c r="A4695" s="115" t="s">
        <v>6414</v>
      </c>
      <c r="B4695" s="115" t="s">
        <v>19</v>
      </c>
      <c r="C4695" s="115">
        <v>0</v>
      </c>
      <c r="D4695" s="115">
        <v>0</v>
      </c>
      <c r="E4695" s="115">
        <v>0</v>
      </c>
      <c r="F4695" s="115">
        <v>0</v>
      </c>
      <c r="G4695" s="115">
        <v>0</v>
      </c>
      <c r="H4695" s="115">
        <v>0</v>
      </c>
      <c r="I4695" s="115">
        <v>0</v>
      </c>
      <c r="J4695" s="115">
        <v>0</v>
      </c>
      <c r="K4695" s="115">
        <v>0</v>
      </c>
      <c r="L4695" s="115">
        <v>0</v>
      </c>
      <c r="M4695" s="115">
        <v>0</v>
      </c>
      <c r="N4695" s="115">
        <v>0</v>
      </c>
      <c r="O4695" s="115">
        <v>0</v>
      </c>
      <c r="P4695" s="115">
        <v>0</v>
      </c>
      <c r="Q4695" s="115">
        <v>0</v>
      </c>
      <c r="R4695" s="115">
        <v>0</v>
      </c>
      <c r="S4695" s="115">
        <v>0</v>
      </c>
      <c r="T4695" s="115">
        <v>0</v>
      </c>
      <c r="U4695" s="115">
        <v>0</v>
      </c>
      <c r="V4695" s="115">
        <v>0</v>
      </c>
      <c r="W4695" s="115">
        <v>0</v>
      </c>
      <c r="X4695" s="115">
        <v>0</v>
      </c>
      <c r="Y4695" s="115">
        <v>0</v>
      </c>
      <c r="Z4695" s="115">
        <v>0</v>
      </c>
      <c r="AA4695" s="115">
        <v>0</v>
      </c>
      <c r="AB4695" s="115">
        <v>0</v>
      </c>
      <c r="AC4695" s="115">
        <v>0</v>
      </c>
      <c r="AD4695" s="115">
        <v>0</v>
      </c>
      <c r="AE4695" s="115">
        <v>0</v>
      </c>
      <c r="AF4695" s="115">
        <v>0</v>
      </c>
      <c r="AG4695" s="115">
        <v>0</v>
      </c>
    </row>
    <row r="4696" spans="1:33">
      <c r="A4696" s="115" t="s">
        <v>6415</v>
      </c>
      <c r="B4696" s="115" t="s">
        <v>19</v>
      </c>
      <c r="C4696" s="115">
        <v>0</v>
      </c>
      <c r="D4696" s="115">
        <v>0</v>
      </c>
      <c r="E4696" s="115">
        <v>0</v>
      </c>
      <c r="F4696" s="115">
        <v>0</v>
      </c>
      <c r="G4696" s="115">
        <v>0</v>
      </c>
      <c r="H4696" s="115">
        <v>0</v>
      </c>
      <c r="I4696" s="115">
        <v>0</v>
      </c>
      <c r="J4696" s="115">
        <v>0</v>
      </c>
      <c r="K4696" s="115">
        <v>0</v>
      </c>
      <c r="L4696" s="115">
        <v>0</v>
      </c>
      <c r="M4696" s="115">
        <v>0</v>
      </c>
      <c r="N4696" s="115">
        <v>0</v>
      </c>
      <c r="O4696" s="115">
        <v>0</v>
      </c>
      <c r="P4696" s="115">
        <v>0</v>
      </c>
      <c r="Q4696" s="115">
        <v>0</v>
      </c>
      <c r="R4696" s="115">
        <v>0</v>
      </c>
      <c r="S4696" s="115">
        <v>0</v>
      </c>
      <c r="T4696" s="115">
        <v>0</v>
      </c>
      <c r="U4696" s="115">
        <v>0</v>
      </c>
      <c r="V4696" s="115">
        <v>0</v>
      </c>
      <c r="W4696" s="115">
        <v>0</v>
      </c>
      <c r="X4696" s="115">
        <v>0</v>
      </c>
      <c r="Y4696" s="115">
        <v>0</v>
      </c>
      <c r="Z4696" s="115">
        <v>0</v>
      </c>
      <c r="AA4696" s="115">
        <v>0</v>
      </c>
      <c r="AB4696" s="115">
        <v>0</v>
      </c>
      <c r="AC4696" s="115">
        <v>0</v>
      </c>
      <c r="AD4696" s="115">
        <v>0</v>
      </c>
      <c r="AE4696" s="115">
        <v>0</v>
      </c>
      <c r="AF4696" s="115">
        <v>0</v>
      </c>
      <c r="AG4696" s="115">
        <v>0</v>
      </c>
    </row>
    <row r="4697" spans="1:33">
      <c r="A4697" s="115" t="s">
        <v>6416</v>
      </c>
      <c r="B4697" s="115" t="s">
        <v>19</v>
      </c>
      <c r="C4697" s="115">
        <v>0</v>
      </c>
      <c r="D4697" s="115">
        <v>0</v>
      </c>
      <c r="E4697" s="115">
        <v>0</v>
      </c>
      <c r="F4697" s="115">
        <v>0</v>
      </c>
      <c r="G4697" s="115">
        <v>0</v>
      </c>
      <c r="H4697" s="115">
        <v>0</v>
      </c>
      <c r="I4697" s="115">
        <v>0</v>
      </c>
      <c r="J4697" s="115">
        <v>0</v>
      </c>
      <c r="K4697" s="115">
        <v>0</v>
      </c>
      <c r="L4697" s="115">
        <v>0</v>
      </c>
      <c r="M4697" s="115">
        <v>0</v>
      </c>
      <c r="N4697" s="115">
        <v>0</v>
      </c>
      <c r="O4697" s="115">
        <v>0</v>
      </c>
      <c r="P4697" s="115">
        <v>0</v>
      </c>
      <c r="Q4697" s="115">
        <v>0</v>
      </c>
      <c r="R4697" s="115">
        <v>0</v>
      </c>
      <c r="S4697" s="115">
        <v>0</v>
      </c>
      <c r="T4697" s="115">
        <v>0</v>
      </c>
      <c r="U4697" s="115">
        <v>0</v>
      </c>
      <c r="V4697" s="115">
        <v>0</v>
      </c>
      <c r="W4697" s="115">
        <v>0</v>
      </c>
      <c r="X4697" s="115">
        <v>0</v>
      </c>
      <c r="Y4697" s="115">
        <v>0</v>
      </c>
      <c r="Z4697" s="115">
        <v>0</v>
      </c>
      <c r="AA4697" s="115">
        <v>0</v>
      </c>
      <c r="AB4697" s="115">
        <v>0</v>
      </c>
      <c r="AC4697" s="115">
        <v>0</v>
      </c>
      <c r="AD4697" s="115">
        <v>0</v>
      </c>
      <c r="AE4697" s="115">
        <v>0</v>
      </c>
      <c r="AF4697" s="115">
        <v>0</v>
      </c>
      <c r="AG4697" s="115">
        <v>0</v>
      </c>
    </row>
    <row r="4698" spans="1:33">
      <c r="A4698" s="115" t="s">
        <v>6417</v>
      </c>
      <c r="B4698" s="115" t="s">
        <v>19</v>
      </c>
      <c r="C4698" s="115">
        <v>0</v>
      </c>
      <c r="D4698" s="115">
        <v>0</v>
      </c>
      <c r="E4698" s="115">
        <v>0</v>
      </c>
      <c r="F4698" s="115">
        <v>0</v>
      </c>
      <c r="G4698" s="115">
        <v>0</v>
      </c>
      <c r="H4698" s="115">
        <v>0</v>
      </c>
      <c r="I4698" s="115">
        <v>0</v>
      </c>
      <c r="J4698" s="115">
        <v>0</v>
      </c>
      <c r="K4698" s="115">
        <v>0</v>
      </c>
      <c r="L4698" s="115">
        <v>0</v>
      </c>
      <c r="M4698" s="115">
        <v>0</v>
      </c>
      <c r="N4698" s="115">
        <v>0</v>
      </c>
      <c r="O4698" s="115">
        <v>0</v>
      </c>
      <c r="P4698" s="115">
        <v>0</v>
      </c>
      <c r="Q4698" s="115">
        <v>0</v>
      </c>
      <c r="R4698" s="115">
        <v>0</v>
      </c>
      <c r="S4698" s="115">
        <v>0</v>
      </c>
      <c r="T4698" s="115">
        <v>0</v>
      </c>
      <c r="U4698" s="115">
        <v>0</v>
      </c>
      <c r="V4698" s="115">
        <v>0</v>
      </c>
      <c r="W4698" s="115">
        <v>0</v>
      </c>
      <c r="X4698" s="115">
        <v>0</v>
      </c>
      <c r="Y4698" s="115">
        <v>0</v>
      </c>
      <c r="Z4698" s="115">
        <v>0</v>
      </c>
      <c r="AA4698" s="115">
        <v>0</v>
      </c>
      <c r="AB4698" s="115">
        <v>0</v>
      </c>
      <c r="AC4698" s="115">
        <v>0</v>
      </c>
      <c r="AD4698" s="115">
        <v>0</v>
      </c>
      <c r="AE4698" s="115">
        <v>0</v>
      </c>
      <c r="AF4698" s="115">
        <v>0</v>
      </c>
      <c r="AG4698" s="115">
        <v>0</v>
      </c>
    </row>
    <row r="4699" spans="1:33">
      <c r="A4699" s="115" t="s">
        <v>6418</v>
      </c>
      <c r="B4699" s="115" t="s">
        <v>19</v>
      </c>
      <c r="C4699" s="115">
        <v>0</v>
      </c>
      <c r="D4699" s="115">
        <v>0</v>
      </c>
      <c r="E4699" s="115">
        <v>0</v>
      </c>
      <c r="F4699" s="115">
        <v>0</v>
      </c>
      <c r="G4699" s="115">
        <v>0</v>
      </c>
      <c r="H4699" s="115">
        <v>0</v>
      </c>
      <c r="I4699" s="115">
        <v>0</v>
      </c>
      <c r="J4699" s="115">
        <v>0</v>
      </c>
      <c r="K4699" s="115">
        <v>0</v>
      </c>
      <c r="L4699" s="115">
        <v>0</v>
      </c>
      <c r="M4699" s="115">
        <v>0</v>
      </c>
      <c r="N4699" s="115">
        <v>0</v>
      </c>
      <c r="O4699" s="115">
        <v>0</v>
      </c>
      <c r="P4699" s="115">
        <v>0</v>
      </c>
      <c r="Q4699" s="115">
        <v>0</v>
      </c>
      <c r="R4699" s="115">
        <v>0</v>
      </c>
      <c r="S4699" s="115">
        <v>0</v>
      </c>
      <c r="T4699" s="115">
        <v>0</v>
      </c>
      <c r="U4699" s="115">
        <v>0</v>
      </c>
      <c r="V4699" s="115">
        <v>0</v>
      </c>
      <c r="W4699" s="115">
        <v>0</v>
      </c>
      <c r="X4699" s="115">
        <v>0</v>
      </c>
      <c r="Y4699" s="115">
        <v>0</v>
      </c>
      <c r="Z4699" s="115">
        <v>0</v>
      </c>
      <c r="AA4699" s="115">
        <v>0</v>
      </c>
      <c r="AB4699" s="115">
        <v>0</v>
      </c>
      <c r="AC4699" s="115">
        <v>0</v>
      </c>
      <c r="AD4699" s="115">
        <v>0</v>
      </c>
      <c r="AE4699" s="115">
        <v>0</v>
      </c>
      <c r="AF4699" s="115">
        <v>0</v>
      </c>
      <c r="AG4699" s="115">
        <v>0</v>
      </c>
    </row>
    <row r="4700" spans="1:33">
      <c r="A4700" s="115" t="s">
        <v>6419</v>
      </c>
      <c r="B4700" s="115" t="s">
        <v>19</v>
      </c>
      <c r="C4700" s="115">
        <v>0</v>
      </c>
      <c r="D4700" s="115">
        <v>0</v>
      </c>
      <c r="E4700" s="115">
        <v>0</v>
      </c>
      <c r="F4700" s="115">
        <v>0</v>
      </c>
      <c r="G4700" s="115">
        <v>0</v>
      </c>
      <c r="H4700" s="115">
        <v>0</v>
      </c>
      <c r="I4700" s="115">
        <v>0</v>
      </c>
      <c r="J4700" s="115">
        <v>0</v>
      </c>
      <c r="K4700" s="115">
        <v>0</v>
      </c>
      <c r="L4700" s="115">
        <v>0</v>
      </c>
      <c r="M4700" s="115">
        <v>0</v>
      </c>
      <c r="N4700" s="115">
        <v>0</v>
      </c>
      <c r="O4700" s="115">
        <v>0</v>
      </c>
      <c r="P4700" s="115">
        <v>0</v>
      </c>
      <c r="Q4700" s="115">
        <v>0</v>
      </c>
      <c r="R4700" s="115">
        <v>0</v>
      </c>
      <c r="S4700" s="115">
        <v>0</v>
      </c>
      <c r="T4700" s="115">
        <v>0</v>
      </c>
      <c r="U4700" s="115">
        <v>0</v>
      </c>
      <c r="V4700" s="115">
        <v>0</v>
      </c>
      <c r="W4700" s="115">
        <v>0</v>
      </c>
      <c r="X4700" s="115">
        <v>0</v>
      </c>
      <c r="Y4700" s="115">
        <v>0</v>
      </c>
      <c r="Z4700" s="115">
        <v>0</v>
      </c>
      <c r="AA4700" s="115">
        <v>0</v>
      </c>
      <c r="AB4700" s="115">
        <v>0</v>
      </c>
      <c r="AC4700" s="115">
        <v>0</v>
      </c>
      <c r="AD4700" s="115">
        <v>0</v>
      </c>
      <c r="AE4700" s="115">
        <v>0</v>
      </c>
      <c r="AF4700" s="115">
        <v>0</v>
      </c>
      <c r="AG4700" s="115">
        <v>0</v>
      </c>
    </row>
    <row r="4701" spans="1:33">
      <c r="A4701" s="115" t="s">
        <v>6420</v>
      </c>
      <c r="B4701" s="115" t="s">
        <v>19</v>
      </c>
      <c r="C4701" s="115">
        <v>0</v>
      </c>
      <c r="D4701" s="115">
        <v>0</v>
      </c>
      <c r="E4701" s="115">
        <v>0</v>
      </c>
      <c r="F4701" s="115">
        <v>0</v>
      </c>
      <c r="G4701" s="115">
        <v>0</v>
      </c>
      <c r="H4701" s="115">
        <v>0</v>
      </c>
      <c r="I4701" s="115">
        <v>0</v>
      </c>
      <c r="J4701" s="115">
        <v>0</v>
      </c>
      <c r="K4701" s="115">
        <v>0</v>
      </c>
      <c r="L4701" s="115">
        <v>0</v>
      </c>
      <c r="M4701" s="115">
        <v>0</v>
      </c>
      <c r="N4701" s="115">
        <v>0</v>
      </c>
      <c r="O4701" s="115">
        <v>0</v>
      </c>
      <c r="P4701" s="115">
        <v>0</v>
      </c>
      <c r="Q4701" s="115">
        <v>0</v>
      </c>
      <c r="R4701" s="115">
        <v>0</v>
      </c>
      <c r="S4701" s="115">
        <v>0</v>
      </c>
      <c r="T4701" s="115">
        <v>0</v>
      </c>
      <c r="U4701" s="115">
        <v>0</v>
      </c>
      <c r="V4701" s="115">
        <v>0</v>
      </c>
      <c r="W4701" s="115">
        <v>0</v>
      </c>
      <c r="X4701" s="115">
        <v>0</v>
      </c>
      <c r="Y4701" s="115">
        <v>0</v>
      </c>
      <c r="Z4701" s="115">
        <v>0</v>
      </c>
      <c r="AA4701" s="115">
        <v>0</v>
      </c>
      <c r="AB4701" s="115">
        <v>0</v>
      </c>
      <c r="AC4701" s="115">
        <v>0</v>
      </c>
      <c r="AD4701" s="115">
        <v>0</v>
      </c>
      <c r="AE4701" s="115">
        <v>0</v>
      </c>
      <c r="AF4701" s="115">
        <v>0</v>
      </c>
      <c r="AG4701" s="115">
        <v>0</v>
      </c>
    </row>
    <row r="4702" spans="1:33">
      <c r="A4702" s="115" t="s">
        <v>6421</v>
      </c>
      <c r="B4702" s="115" t="s">
        <v>19</v>
      </c>
      <c r="C4702" s="115">
        <v>0</v>
      </c>
      <c r="D4702" s="115">
        <v>0</v>
      </c>
      <c r="E4702" s="115">
        <v>0</v>
      </c>
      <c r="F4702" s="115">
        <v>0</v>
      </c>
      <c r="G4702" s="115">
        <v>0</v>
      </c>
      <c r="H4702" s="115">
        <v>0</v>
      </c>
      <c r="I4702" s="115">
        <v>0</v>
      </c>
      <c r="J4702" s="115">
        <v>0</v>
      </c>
      <c r="K4702" s="115">
        <v>0</v>
      </c>
      <c r="L4702" s="115">
        <v>0</v>
      </c>
      <c r="M4702" s="115">
        <v>0</v>
      </c>
      <c r="N4702" s="115">
        <v>0</v>
      </c>
      <c r="O4702" s="115">
        <v>0</v>
      </c>
      <c r="P4702" s="115">
        <v>0</v>
      </c>
      <c r="Q4702" s="115">
        <v>0</v>
      </c>
      <c r="R4702" s="115">
        <v>0</v>
      </c>
      <c r="S4702" s="115">
        <v>0</v>
      </c>
      <c r="T4702" s="115">
        <v>0</v>
      </c>
      <c r="U4702" s="115">
        <v>0</v>
      </c>
      <c r="V4702" s="115">
        <v>0</v>
      </c>
      <c r="W4702" s="115">
        <v>0</v>
      </c>
      <c r="X4702" s="115">
        <v>0</v>
      </c>
      <c r="Y4702" s="115">
        <v>0</v>
      </c>
      <c r="Z4702" s="115">
        <v>0</v>
      </c>
      <c r="AA4702" s="115">
        <v>0</v>
      </c>
      <c r="AB4702" s="115">
        <v>0</v>
      </c>
      <c r="AC4702" s="115">
        <v>0</v>
      </c>
      <c r="AD4702" s="115">
        <v>0</v>
      </c>
      <c r="AE4702" s="115">
        <v>0</v>
      </c>
      <c r="AF4702" s="115">
        <v>0</v>
      </c>
      <c r="AG4702" s="115">
        <v>0</v>
      </c>
    </row>
    <row r="4703" spans="1:33">
      <c r="A4703" s="115" t="s">
        <v>6422</v>
      </c>
      <c r="B4703" s="115" t="s">
        <v>19</v>
      </c>
      <c r="C4703" s="115">
        <v>0</v>
      </c>
      <c r="D4703" s="115">
        <v>0</v>
      </c>
      <c r="E4703" s="115">
        <v>0</v>
      </c>
      <c r="F4703" s="115">
        <v>0</v>
      </c>
      <c r="G4703" s="115">
        <v>0</v>
      </c>
      <c r="H4703" s="115">
        <v>0</v>
      </c>
      <c r="I4703" s="115">
        <v>0</v>
      </c>
      <c r="J4703" s="115">
        <v>0</v>
      </c>
      <c r="K4703" s="115">
        <v>0</v>
      </c>
      <c r="L4703" s="115">
        <v>0</v>
      </c>
      <c r="M4703" s="115">
        <v>0</v>
      </c>
      <c r="N4703" s="115">
        <v>0</v>
      </c>
      <c r="O4703" s="115">
        <v>0</v>
      </c>
      <c r="P4703" s="115">
        <v>0</v>
      </c>
      <c r="Q4703" s="115">
        <v>0</v>
      </c>
      <c r="R4703" s="115">
        <v>0</v>
      </c>
      <c r="S4703" s="115">
        <v>0</v>
      </c>
      <c r="T4703" s="115">
        <v>0</v>
      </c>
      <c r="U4703" s="115">
        <v>0</v>
      </c>
      <c r="V4703" s="115">
        <v>0</v>
      </c>
      <c r="W4703" s="115">
        <v>0</v>
      </c>
      <c r="X4703" s="115">
        <v>0</v>
      </c>
      <c r="Y4703" s="115">
        <v>0</v>
      </c>
      <c r="Z4703" s="115">
        <v>0</v>
      </c>
      <c r="AA4703" s="115">
        <v>0</v>
      </c>
      <c r="AB4703" s="115">
        <v>0</v>
      </c>
      <c r="AC4703" s="115">
        <v>0</v>
      </c>
      <c r="AD4703" s="115">
        <v>0</v>
      </c>
      <c r="AE4703" s="115">
        <v>0</v>
      </c>
      <c r="AF4703" s="115">
        <v>0</v>
      </c>
      <c r="AG4703" s="115">
        <v>0</v>
      </c>
    </row>
    <row r="4704" spans="1:33">
      <c r="A4704" s="115" t="s">
        <v>6423</v>
      </c>
      <c r="B4704" s="115" t="s">
        <v>19</v>
      </c>
      <c r="C4704" s="115">
        <v>0</v>
      </c>
      <c r="D4704" s="115">
        <v>0</v>
      </c>
      <c r="E4704" s="115">
        <v>0</v>
      </c>
      <c r="F4704" s="115">
        <v>0</v>
      </c>
      <c r="G4704" s="115">
        <v>0</v>
      </c>
      <c r="H4704" s="115">
        <v>0</v>
      </c>
      <c r="I4704" s="115">
        <v>0</v>
      </c>
      <c r="J4704" s="115">
        <v>0</v>
      </c>
      <c r="K4704" s="115">
        <v>0</v>
      </c>
      <c r="L4704" s="115">
        <v>0</v>
      </c>
      <c r="M4704" s="115">
        <v>0</v>
      </c>
      <c r="N4704" s="115">
        <v>0</v>
      </c>
      <c r="O4704" s="115">
        <v>0</v>
      </c>
      <c r="P4704" s="115">
        <v>0</v>
      </c>
      <c r="Q4704" s="115">
        <v>0</v>
      </c>
      <c r="R4704" s="115">
        <v>0</v>
      </c>
      <c r="S4704" s="115">
        <v>0</v>
      </c>
      <c r="T4704" s="115">
        <v>0</v>
      </c>
      <c r="U4704" s="115">
        <v>0</v>
      </c>
      <c r="V4704" s="115">
        <v>0</v>
      </c>
      <c r="W4704" s="115">
        <v>0</v>
      </c>
      <c r="X4704" s="115">
        <v>0</v>
      </c>
      <c r="Y4704" s="115">
        <v>0</v>
      </c>
      <c r="Z4704" s="115">
        <v>0</v>
      </c>
      <c r="AA4704" s="115">
        <v>0</v>
      </c>
      <c r="AB4704" s="115">
        <v>0</v>
      </c>
      <c r="AC4704" s="115">
        <v>0</v>
      </c>
      <c r="AD4704" s="115">
        <v>0</v>
      </c>
      <c r="AE4704" s="115">
        <v>0</v>
      </c>
      <c r="AF4704" s="115">
        <v>0</v>
      </c>
      <c r="AG4704" s="115">
        <v>0</v>
      </c>
    </row>
    <row r="4705" spans="1:33">
      <c r="A4705" s="115" t="s">
        <v>6424</v>
      </c>
      <c r="B4705" s="115" t="s">
        <v>19</v>
      </c>
      <c r="C4705" s="115">
        <v>0</v>
      </c>
      <c r="D4705" s="115">
        <v>0</v>
      </c>
      <c r="E4705" s="115">
        <v>0</v>
      </c>
      <c r="F4705" s="115">
        <v>0</v>
      </c>
      <c r="G4705" s="115">
        <v>0</v>
      </c>
      <c r="H4705" s="115">
        <v>0</v>
      </c>
      <c r="I4705" s="115">
        <v>0</v>
      </c>
      <c r="J4705" s="115">
        <v>0</v>
      </c>
      <c r="K4705" s="115">
        <v>0</v>
      </c>
      <c r="L4705" s="115">
        <v>0</v>
      </c>
      <c r="M4705" s="115">
        <v>0</v>
      </c>
      <c r="N4705" s="115">
        <v>0</v>
      </c>
      <c r="O4705" s="115">
        <v>0</v>
      </c>
      <c r="P4705" s="115">
        <v>0</v>
      </c>
      <c r="Q4705" s="115">
        <v>0</v>
      </c>
      <c r="R4705" s="115">
        <v>0</v>
      </c>
      <c r="S4705" s="115">
        <v>0</v>
      </c>
      <c r="T4705" s="115">
        <v>0</v>
      </c>
      <c r="U4705" s="115">
        <v>0</v>
      </c>
      <c r="V4705" s="115">
        <v>0</v>
      </c>
      <c r="W4705" s="115">
        <v>0</v>
      </c>
      <c r="X4705" s="115">
        <v>0</v>
      </c>
      <c r="Y4705" s="115">
        <v>0</v>
      </c>
      <c r="Z4705" s="115">
        <v>0</v>
      </c>
      <c r="AA4705" s="115">
        <v>0</v>
      </c>
      <c r="AB4705" s="115">
        <v>0</v>
      </c>
      <c r="AC4705" s="115">
        <v>0</v>
      </c>
      <c r="AD4705" s="115">
        <v>0</v>
      </c>
      <c r="AE4705" s="115">
        <v>0</v>
      </c>
      <c r="AF4705" s="115">
        <v>0</v>
      </c>
      <c r="AG4705" s="115">
        <v>0</v>
      </c>
    </row>
    <row r="4706" spans="1:33">
      <c r="A4706" s="115" t="s">
        <v>6425</v>
      </c>
      <c r="B4706" s="115" t="s">
        <v>19</v>
      </c>
      <c r="C4706" s="115">
        <v>0</v>
      </c>
      <c r="D4706" s="115">
        <v>0</v>
      </c>
      <c r="E4706" s="115">
        <v>0</v>
      </c>
      <c r="F4706" s="115">
        <v>0</v>
      </c>
      <c r="G4706" s="115">
        <v>0</v>
      </c>
      <c r="H4706" s="115">
        <v>0</v>
      </c>
      <c r="I4706" s="115">
        <v>0</v>
      </c>
      <c r="J4706" s="115">
        <v>0</v>
      </c>
      <c r="K4706" s="115">
        <v>0</v>
      </c>
      <c r="L4706" s="115">
        <v>0</v>
      </c>
      <c r="M4706" s="115">
        <v>0</v>
      </c>
      <c r="N4706" s="115">
        <v>0</v>
      </c>
      <c r="O4706" s="115">
        <v>0</v>
      </c>
      <c r="P4706" s="115">
        <v>0</v>
      </c>
      <c r="Q4706" s="115">
        <v>0</v>
      </c>
      <c r="R4706" s="115">
        <v>0</v>
      </c>
      <c r="S4706" s="115">
        <v>0</v>
      </c>
      <c r="T4706" s="115">
        <v>0</v>
      </c>
      <c r="U4706" s="115">
        <v>0</v>
      </c>
      <c r="V4706" s="115">
        <v>0</v>
      </c>
      <c r="W4706" s="115">
        <v>0</v>
      </c>
      <c r="X4706" s="115">
        <v>0</v>
      </c>
      <c r="Y4706" s="115">
        <v>0</v>
      </c>
      <c r="Z4706" s="115">
        <v>0</v>
      </c>
      <c r="AA4706" s="115">
        <v>0</v>
      </c>
      <c r="AB4706" s="115">
        <v>0</v>
      </c>
      <c r="AC4706" s="115">
        <v>0</v>
      </c>
      <c r="AD4706" s="115">
        <v>0</v>
      </c>
      <c r="AE4706" s="115">
        <v>0</v>
      </c>
      <c r="AF4706" s="115">
        <v>0</v>
      </c>
      <c r="AG4706" s="115">
        <v>0</v>
      </c>
    </row>
    <row r="4707" spans="1:33">
      <c r="A4707" s="115" t="s">
        <v>6426</v>
      </c>
      <c r="B4707" s="115" t="s">
        <v>19</v>
      </c>
      <c r="C4707" s="115">
        <v>0</v>
      </c>
      <c r="D4707" s="115">
        <v>0</v>
      </c>
      <c r="E4707" s="115">
        <v>0</v>
      </c>
      <c r="F4707" s="115">
        <v>0</v>
      </c>
      <c r="G4707" s="115">
        <v>0</v>
      </c>
      <c r="H4707" s="115">
        <v>0</v>
      </c>
      <c r="I4707" s="115">
        <v>0</v>
      </c>
      <c r="J4707" s="115">
        <v>0</v>
      </c>
      <c r="K4707" s="115">
        <v>0</v>
      </c>
      <c r="L4707" s="115">
        <v>0</v>
      </c>
      <c r="M4707" s="115">
        <v>0</v>
      </c>
      <c r="N4707" s="115">
        <v>0</v>
      </c>
      <c r="O4707" s="115">
        <v>0</v>
      </c>
      <c r="P4707" s="115">
        <v>0</v>
      </c>
      <c r="Q4707" s="115">
        <v>0</v>
      </c>
      <c r="R4707" s="115">
        <v>0</v>
      </c>
      <c r="S4707" s="115">
        <v>0</v>
      </c>
      <c r="T4707" s="115">
        <v>0</v>
      </c>
      <c r="U4707" s="115">
        <v>0</v>
      </c>
      <c r="V4707" s="115">
        <v>0</v>
      </c>
      <c r="W4707" s="115">
        <v>0</v>
      </c>
      <c r="X4707" s="115">
        <v>0</v>
      </c>
      <c r="Y4707" s="115">
        <v>0</v>
      </c>
      <c r="Z4707" s="115">
        <v>0</v>
      </c>
      <c r="AA4707" s="115">
        <v>0</v>
      </c>
      <c r="AB4707" s="115">
        <v>0</v>
      </c>
      <c r="AC4707" s="115">
        <v>0</v>
      </c>
      <c r="AD4707" s="115">
        <v>0</v>
      </c>
      <c r="AE4707" s="115">
        <v>0</v>
      </c>
      <c r="AF4707" s="115">
        <v>0</v>
      </c>
      <c r="AG4707" s="115">
        <v>0</v>
      </c>
    </row>
    <row r="4708" spans="1:33">
      <c r="A4708" s="115" t="s">
        <v>6427</v>
      </c>
      <c r="B4708" s="115" t="s">
        <v>19</v>
      </c>
      <c r="C4708" s="115">
        <v>0</v>
      </c>
      <c r="D4708" s="115">
        <v>0</v>
      </c>
      <c r="E4708" s="115">
        <v>0</v>
      </c>
      <c r="F4708" s="115">
        <v>0</v>
      </c>
      <c r="G4708" s="115">
        <v>0</v>
      </c>
      <c r="H4708" s="115">
        <v>0</v>
      </c>
      <c r="I4708" s="115">
        <v>0</v>
      </c>
      <c r="J4708" s="115">
        <v>0</v>
      </c>
      <c r="K4708" s="115">
        <v>0</v>
      </c>
      <c r="L4708" s="115">
        <v>0</v>
      </c>
      <c r="M4708" s="115">
        <v>0</v>
      </c>
      <c r="N4708" s="115">
        <v>0</v>
      </c>
      <c r="O4708" s="115">
        <v>0</v>
      </c>
      <c r="P4708" s="115">
        <v>0</v>
      </c>
      <c r="Q4708" s="115">
        <v>0</v>
      </c>
      <c r="R4708" s="115">
        <v>0</v>
      </c>
      <c r="S4708" s="115">
        <v>0</v>
      </c>
      <c r="T4708" s="115">
        <v>0</v>
      </c>
      <c r="U4708" s="115">
        <v>0</v>
      </c>
      <c r="V4708" s="115">
        <v>0</v>
      </c>
      <c r="W4708" s="115">
        <v>0</v>
      </c>
      <c r="X4708" s="115">
        <v>0</v>
      </c>
      <c r="Y4708" s="115">
        <v>0</v>
      </c>
      <c r="Z4708" s="115">
        <v>0</v>
      </c>
      <c r="AA4708" s="115">
        <v>0</v>
      </c>
      <c r="AB4708" s="115">
        <v>0</v>
      </c>
      <c r="AC4708" s="115">
        <v>0</v>
      </c>
      <c r="AD4708" s="115">
        <v>0</v>
      </c>
      <c r="AE4708" s="115">
        <v>0</v>
      </c>
      <c r="AF4708" s="115">
        <v>0</v>
      </c>
      <c r="AG4708" s="115">
        <v>0</v>
      </c>
    </row>
    <row r="4709" spans="1:33">
      <c r="A4709" s="115" t="s">
        <v>6428</v>
      </c>
      <c r="B4709" s="115" t="s">
        <v>19</v>
      </c>
      <c r="C4709" s="115">
        <v>0</v>
      </c>
      <c r="D4709" s="115">
        <v>0</v>
      </c>
      <c r="E4709" s="115">
        <v>0</v>
      </c>
      <c r="F4709" s="115">
        <v>0</v>
      </c>
      <c r="G4709" s="115">
        <v>0</v>
      </c>
      <c r="H4709" s="115">
        <v>0</v>
      </c>
      <c r="I4709" s="115">
        <v>0</v>
      </c>
      <c r="J4709" s="115">
        <v>0</v>
      </c>
      <c r="K4709" s="115">
        <v>0</v>
      </c>
      <c r="L4709" s="115">
        <v>0</v>
      </c>
      <c r="M4709" s="115">
        <v>0</v>
      </c>
      <c r="N4709" s="115">
        <v>0</v>
      </c>
      <c r="O4709" s="115">
        <v>0</v>
      </c>
      <c r="P4709" s="115">
        <v>0</v>
      </c>
      <c r="Q4709" s="115">
        <v>0</v>
      </c>
      <c r="R4709" s="115">
        <v>0</v>
      </c>
      <c r="S4709" s="115">
        <v>0</v>
      </c>
      <c r="T4709" s="115">
        <v>0</v>
      </c>
      <c r="U4709" s="115">
        <v>0</v>
      </c>
      <c r="V4709" s="115">
        <v>0</v>
      </c>
      <c r="W4709" s="115">
        <v>0</v>
      </c>
      <c r="X4709" s="115">
        <v>0</v>
      </c>
      <c r="Y4709" s="115">
        <v>0</v>
      </c>
      <c r="Z4709" s="115">
        <v>0</v>
      </c>
      <c r="AA4709" s="115">
        <v>0</v>
      </c>
      <c r="AB4709" s="115">
        <v>0</v>
      </c>
      <c r="AC4709" s="115">
        <v>0</v>
      </c>
      <c r="AD4709" s="115">
        <v>0</v>
      </c>
      <c r="AE4709" s="115">
        <v>0</v>
      </c>
      <c r="AF4709" s="115">
        <v>0</v>
      </c>
      <c r="AG4709" s="115">
        <v>0</v>
      </c>
    </row>
    <row r="4710" spans="1:33">
      <c r="A4710" s="115" t="s">
        <v>6429</v>
      </c>
      <c r="B4710" s="115" t="s">
        <v>19</v>
      </c>
      <c r="C4710" s="115">
        <v>0</v>
      </c>
      <c r="D4710" s="115">
        <v>0</v>
      </c>
      <c r="E4710" s="115">
        <v>0</v>
      </c>
      <c r="F4710" s="115">
        <v>0</v>
      </c>
      <c r="G4710" s="115">
        <v>0</v>
      </c>
      <c r="H4710" s="115">
        <v>0</v>
      </c>
      <c r="I4710" s="115">
        <v>0</v>
      </c>
      <c r="J4710" s="115">
        <v>0</v>
      </c>
      <c r="K4710" s="115">
        <v>0</v>
      </c>
      <c r="L4710" s="115">
        <v>0</v>
      </c>
      <c r="M4710" s="115">
        <v>0</v>
      </c>
      <c r="N4710" s="115">
        <v>0</v>
      </c>
      <c r="O4710" s="115">
        <v>0</v>
      </c>
      <c r="P4710" s="115">
        <v>0</v>
      </c>
      <c r="Q4710" s="115">
        <v>0</v>
      </c>
      <c r="R4710" s="115">
        <v>0</v>
      </c>
      <c r="S4710" s="115">
        <v>0</v>
      </c>
      <c r="T4710" s="115">
        <v>0</v>
      </c>
      <c r="U4710" s="115">
        <v>0</v>
      </c>
      <c r="V4710" s="115">
        <v>0</v>
      </c>
      <c r="W4710" s="115">
        <v>0</v>
      </c>
      <c r="X4710" s="115">
        <v>0</v>
      </c>
      <c r="Y4710" s="115">
        <v>0</v>
      </c>
      <c r="Z4710" s="115">
        <v>0</v>
      </c>
      <c r="AA4710" s="115">
        <v>0</v>
      </c>
      <c r="AB4710" s="115">
        <v>0</v>
      </c>
      <c r="AC4710" s="115">
        <v>0</v>
      </c>
      <c r="AD4710" s="115">
        <v>0</v>
      </c>
      <c r="AE4710" s="115">
        <v>0</v>
      </c>
      <c r="AF4710" s="115">
        <v>0</v>
      </c>
      <c r="AG4710" s="115">
        <v>0</v>
      </c>
    </row>
    <row r="4711" spans="1:33">
      <c r="A4711" s="115" t="s">
        <v>6430</v>
      </c>
      <c r="B4711" s="115" t="s">
        <v>19</v>
      </c>
      <c r="C4711" s="115">
        <v>0</v>
      </c>
      <c r="D4711" s="115">
        <v>0</v>
      </c>
      <c r="E4711" s="115">
        <v>0</v>
      </c>
      <c r="F4711" s="115">
        <v>0</v>
      </c>
      <c r="G4711" s="115">
        <v>0</v>
      </c>
      <c r="H4711" s="115">
        <v>0</v>
      </c>
      <c r="I4711" s="115">
        <v>0</v>
      </c>
      <c r="J4711" s="115">
        <v>0</v>
      </c>
      <c r="K4711" s="115">
        <v>0</v>
      </c>
      <c r="L4711" s="115">
        <v>0</v>
      </c>
      <c r="M4711" s="115">
        <v>0</v>
      </c>
      <c r="N4711" s="115">
        <v>0</v>
      </c>
      <c r="O4711" s="115">
        <v>0</v>
      </c>
      <c r="P4711" s="115">
        <v>0</v>
      </c>
      <c r="Q4711" s="115">
        <v>0</v>
      </c>
      <c r="R4711" s="115">
        <v>0</v>
      </c>
      <c r="S4711" s="115">
        <v>0</v>
      </c>
      <c r="T4711" s="115">
        <v>0</v>
      </c>
      <c r="U4711" s="115">
        <v>0</v>
      </c>
      <c r="V4711" s="115">
        <v>0</v>
      </c>
      <c r="W4711" s="115">
        <v>0</v>
      </c>
      <c r="X4711" s="115">
        <v>0</v>
      </c>
      <c r="Y4711" s="115">
        <v>0</v>
      </c>
      <c r="Z4711" s="115">
        <v>0</v>
      </c>
      <c r="AA4711" s="115">
        <v>0</v>
      </c>
      <c r="AB4711" s="115">
        <v>0</v>
      </c>
      <c r="AC4711" s="115">
        <v>0</v>
      </c>
      <c r="AD4711" s="115">
        <v>0</v>
      </c>
      <c r="AE4711" s="115">
        <v>0</v>
      </c>
      <c r="AF4711" s="115">
        <v>0</v>
      </c>
      <c r="AG4711" s="115">
        <v>0</v>
      </c>
    </row>
    <row r="4712" spans="1:33">
      <c r="A4712" s="115" t="s">
        <v>6431</v>
      </c>
      <c r="B4712" s="115" t="s">
        <v>19</v>
      </c>
      <c r="C4712" s="115">
        <v>0</v>
      </c>
      <c r="D4712" s="115">
        <v>0</v>
      </c>
      <c r="E4712" s="115">
        <v>0</v>
      </c>
      <c r="F4712" s="115">
        <v>0</v>
      </c>
      <c r="G4712" s="115">
        <v>0</v>
      </c>
      <c r="H4712" s="115">
        <v>0</v>
      </c>
      <c r="I4712" s="115">
        <v>0</v>
      </c>
      <c r="J4712" s="115">
        <v>0</v>
      </c>
      <c r="K4712" s="115">
        <v>0</v>
      </c>
      <c r="L4712" s="115">
        <v>0</v>
      </c>
      <c r="M4712" s="115">
        <v>0</v>
      </c>
      <c r="N4712" s="115">
        <v>0</v>
      </c>
      <c r="O4712" s="115">
        <v>0</v>
      </c>
      <c r="P4712" s="115">
        <v>0</v>
      </c>
      <c r="Q4712" s="115">
        <v>0</v>
      </c>
      <c r="R4712" s="115">
        <v>0</v>
      </c>
      <c r="S4712" s="115">
        <v>0</v>
      </c>
      <c r="T4712" s="115">
        <v>0</v>
      </c>
      <c r="U4712" s="115">
        <v>0</v>
      </c>
      <c r="V4712" s="115">
        <v>0</v>
      </c>
      <c r="W4712" s="115">
        <v>0</v>
      </c>
      <c r="X4712" s="115">
        <v>0</v>
      </c>
      <c r="Y4712" s="115">
        <v>0</v>
      </c>
      <c r="Z4712" s="115">
        <v>0</v>
      </c>
      <c r="AA4712" s="115">
        <v>0</v>
      </c>
      <c r="AB4712" s="115">
        <v>0</v>
      </c>
      <c r="AC4712" s="115">
        <v>0</v>
      </c>
      <c r="AD4712" s="115">
        <v>0</v>
      </c>
      <c r="AE4712" s="115">
        <v>0</v>
      </c>
      <c r="AF4712" s="115">
        <v>0</v>
      </c>
      <c r="AG4712" s="115">
        <v>0</v>
      </c>
    </row>
    <row r="4713" spans="1:33">
      <c r="A4713" s="115" t="s">
        <v>6432</v>
      </c>
      <c r="B4713" s="115" t="s">
        <v>19</v>
      </c>
      <c r="C4713" s="115">
        <v>0</v>
      </c>
      <c r="D4713" s="115">
        <v>0</v>
      </c>
      <c r="E4713" s="115">
        <v>0</v>
      </c>
      <c r="F4713" s="115">
        <v>0</v>
      </c>
      <c r="G4713" s="115">
        <v>0</v>
      </c>
      <c r="H4713" s="115">
        <v>0</v>
      </c>
      <c r="I4713" s="115">
        <v>0</v>
      </c>
      <c r="J4713" s="115">
        <v>0</v>
      </c>
      <c r="K4713" s="115">
        <v>0</v>
      </c>
      <c r="L4713" s="115">
        <v>0</v>
      </c>
      <c r="M4713" s="115">
        <v>0</v>
      </c>
      <c r="N4713" s="115">
        <v>0</v>
      </c>
      <c r="O4713" s="115">
        <v>0</v>
      </c>
      <c r="P4713" s="115">
        <v>0</v>
      </c>
      <c r="Q4713" s="115">
        <v>0</v>
      </c>
      <c r="R4713" s="115">
        <v>0</v>
      </c>
      <c r="S4713" s="115">
        <v>0</v>
      </c>
      <c r="T4713" s="115">
        <v>0</v>
      </c>
      <c r="U4713" s="115">
        <v>0</v>
      </c>
      <c r="V4713" s="115">
        <v>0</v>
      </c>
      <c r="W4713" s="115">
        <v>0</v>
      </c>
      <c r="X4713" s="115">
        <v>0</v>
      </c>
      <c r="Y4713" s="115">
        <v>0</v>
      </c>
      <c r="Z4713" s="115">
        <v>0</v>
      </c>
      <c r="AA4713" s="115">
        <v>0</v>
      </c>
      <c r="AB4713" s="115">
        <v>0</v>
      </c>
      <c r="AC4713" s="115">
        <v>0</v>
      </c>
      <c r="AD4713" s="115">
        <v>0</v>
      </c>
      <c r="AE4713" s="115">
        <v>0</v>
      </c>
      <c r="AF4713" s="115">
        <v>0</v>
      </c>
      <c r="AG4713" s="115">
        <v>0</v>
      </c>
    </row>
    <row r="4714" spans="1:33">
      <c r="A4714" s="115" t="s">
        <v>6433</v>
      </c>
      <c r="B4714" s="115" t="s">
        <v>19</v>
      </c>
      <c r="C4714" s="115">
        <v>0</v>
      </c>
      <c r="D4714" s="115">
        <v>0</v>
      </c>
      <c r="E4714" s="115">
        <v>0</v>
      </c>
      <c r="F4714" s="115">
        <v>0</v>
      </c>
      <c r="G4714" s="115">
        <v>0</v>
      </c>
      <c r="H4714" s="115">
        <v>0</v>
      </c>
      <c r="I4714" s="115">
        <v>0</v>
      </c>
      <c r="J4714" s="115">
        <v>0</v>
      </c>
      <c r="K4714" s="115">
        <v>0</v>
      </c>
      <c r="L4714" s="115">
        <v>0</v>
      </c>
      <c r="M4714" s="115">
        <v>0</v>
      </c>
      <c r="N4714" s="115">
        <v>0</v>
      </c>
      <c r="O4714" s="115">
        <v>0</v>
      </c>
      <c r="P4714" s="115">
        <v>0</v>
      </c>
      <c r="Q4714" s="115">
        <v>0</v>
      </c>
      <c r="R4714" s="115">
        <v>0</v>
      </c>
      <c r="S4714" s="115">
        <v>0</v>
      </c>
      <c r="T4714" s="115">
        <v>0</v>
      </c>
      <c r="U4714" s="115">
        <v>0</v>
      </c>
      <c r="V4714" s="115">
        <v>0</v>
      </c>
      <c r="W4714" s="115">
        <v>0</v>
      </c>
      <c r="X4714" s="115">
        <v>0</v>
      </c>
      <c r="Y4714" s="115">
        <v>0</v>
      </c>
      <c r="Z4714" s="115">
        <v>0</v>
      </c>
      <c r="AA4714" s="115">
        <v>0</v>
      </c>
      <c r="AB4714" s="115">
        <v>0</v>
      </c>
      <c r="AC4714" s="115">
        <v>0</v>
      </c>
      <c r="AD4714" s="115">
        <v>0</v>
      </c>
      <c r="AE4714" s="115">
        <v>0</v>
      </c>
      <c r="AF4714" s="115">
        <v>0</v>
      </c>
      <c r="AG4714" s="115">
        <v>0</v>
      </c>
    </row>
    <row r="4715" spans="1:33">
      <c r="A4715" s="115" t="s">
        <v>6434</v>
      </c>
      <c r="B4715" s="115" t="s">
        <v>19</v>
      </c>
      <c r="C4715" s="115">
        <v>0</v>
      </c>
      <c r="D4715" s="115">
        <v>0</v>
      </c>
      <c r="E4715" s="115">
        <v>0</v>
      </c>
      <c r="F4715" s="115">
        <v>0</v>
      </c>
      <c r="G4715" s="115">
        <v>0</v>
      </c>
      <c r="H4715" s="115">
        <v>0</v>
      </c>
      <c r="I4715" s="115">
        <v>0</v>
      </c>
      <c r="J4715" s="115">
        <v>0</v>
      </c>
      <c r="K4715" s="115">
        <v>0</v>
      </c>
      <c r="L4715" s="115">
        <v>0</v>
      </c>
      <c r="M4715" s="115">
        <v>0</v>
      </c>
      <c r="N4715" s="115">
        <v>0</v>
      </c>
      <c r="O4715" s="115">
        <v>0</v>
      </c>
      <c r="P4715" s="115">
        <v>0</v>
      </c>
      <c r="Q4715" s="115">
        <v>0</v>
      </c>
      <c r="R4715" s="115">
        <v>0</v>
      </c>
      <c r="S4715" s="115">
        <v>0</v>
      </c>
      <c r="T4715" s="115">
        <v>0</v>
      </c>
      <c r="U4715" s="115">
        <v>0</v>
      </c>
      <c r="V4715" s="115">
        <v>0</v>
      </c>
      <c r="W4715" s="115">
        <v>0</v>
      </c>
      <c r="X4715" s="115">
        <v>0</v>
      </c>
      <c r="Y4715" s="115">
        <v>0</v>
      </c>
      <c r="Z4715" s="115">
        <v>0</v>
      </c>
      <c r="AA4715" s="115">
        <v>0</v>
      </c>
      <c r="AB4715" s="115">
        <v>0</v>
      </c>
      <c r="AC4715" s="115">
        <v>0</v>
      </c>
      <c r="AD4715" s="115">
        <v>0</v>
      </c>
      <c r="AE4715" s="115">
        <v>0</v>
      </c>
      <c r="AF4715" s="115">
        <v>0</v>
      </c>
      <c r="AG4715" s="115">
        <v>0</v>
      </c>
    </row>
    <row r="4716" spans="1:33">
      <c r="A4716" s="115" t="s">
        <v>6435</v>
      </c>
      <c r="B4716" s="115" t="s">
        <v>19</v>
      </c>
      <c r="C4716" s="115">
        <v>0</v>
      </c>
      <c r="D4716" s="115">
        <v>0</v>
      </c>
      <c r="E4716" s="115">
        <v>0</v>
      </c>
      <c r="F4716" s="115">
        <v>0</v>
      </c>
      <c r="G4716" s="115">
        <v>0</v>
      </c>
      <c r="H4716" s="115">
        <v>0</v>
      </c>
      <c r="I4716" s="115">
        <v>0</v>
      </c>
      <c r="J4716" s="115">
        <v>0</v>
      </c>
      <c r="K4716" s="115">
        <v>0</v>
      </c>
      <c r="L4716" s="115">
        <v>0</v>
      </c>
      <c r="M4716" s="115">
        <v>0</v>
      </c>
      <c r="N4716" s="115">
        <v>0</v>
      </c>
      <c r="O4716" s="115">
        <v>0</v>
      </c>
      <c r="P4716" s="115">
        <v>0</v>
      </c>
      <c r="Q4716" s="115">
        <v>0</v>
      </c>
      <c r="R4716" s="115">
        <v>0</v>
      </c>
      <c r="S4716" s="115">
        <v>0</v>
      </c>
      <c r="T4716" s="115">
        <v>0</v>
      </c>
      <c r="U4716" s="115">
        <v>0</v>
      </c>
      <c r="V4716" s="115">
        <v>0</v>
      </c>
      <c r="W4716" s="115">
        <v>0</v>
      </c>
      <c r="X4716" s="115">
        <v>0</v>
      </c>
      <c r="Y4716" s="115">
        <v>0</v>
      </c>
      <c r="Z4716" s="115">
        <v>0</v>
      </c>
      <c r="AA4716" s="115">
        <v>0</v>
      </c>
      <c r="AB4716" s="115">
        <v>0</v>
      </c>
      <c r="AC4716" s="115">
        <v>0</v>
      </c>
      <c r="AD4716" s="115">
        <v>0</v>
      </c>
      <c r="AE4716" s="115">
        <v>0</v>
      </c>
      <c r="AF4716" s="115">
        <v>0</v>
      </c>
      <c r="AG4716" s="115">
        <v>0</v>
      </c>
    </row>
    <row r="4717" spans="1:33">
      <c r="A4717" s="115" t="s">
        <v>6436</v>
      </c>
      <c r="B4717" s="115" t="s">
        <v>19</v>
      </c>
      <c r="C4717" s="115">
        <v>0</v>
      </c>
      <c r="D4717" s="115">
        <v>0</v>
      </c>
      <c r="E4717" s="115">
        <v>0</v>
      </c>
      <c r="F4717" s="115">
        <v>0</v>
      </c>
      <c r="G4717" s="115">
        <v>0</v>
      </c>
      <c r="H4717" s="115">
        <v>0</v>
      </c>
      <c r="I4717" s="115">
        <v>0</v>
      </c>
      <c r="J4717" s="115">
        <v>0</v>
      </c>
      <c r="K4717" s="115">
        <v>0</v>
      </c>
      <c r="L4717" s="115">
        <v>0</v>
      </c>
      <c r="M4717" s="115">
        <v>0</v>
      </c>
      <c r="N4717" s="115">
        <v>0</v>
      </c>
      <c r="O4717" s="115">
        <v>0</v>
      </c>
      <c r="P4717" s="115">
        <v>0</v>
      </c>
      <c r="Q4717" s="115">
        <v>0</v>
      </c>
      <c r="R4717" s="115">
        <v>0</v>
      </c>
      <c r="S4717" s="115">
        <v>0</v>
      </c>
      <c r="T4717" s="115">
        <v>0</v>
      </c>
      <c r="U4717" s="115">
        <v>0</v>
      </c>
      <c r="V4717" s="115">
        <v>0</v>
      </c>
      <c r="W4717" s="115">
        <v>0</v>
      </c>
      <c r="X4717" s="115">
        <v>0</v>
      </c>
      <c r="Y4717" s="115">
        <v>0</v>
      </c>
      <c r="Z4717" s="115">
        <v>0</v>
      </c>
      <c r="AA4717" s="115">
        <v>0</v>
      </c>
      <c r="AB4717" s="115">
        <v>0</v>
      </c>
      <c r="AC4717" s="115">
        <v>0</v>
      </c>
      <c r="AD4717" s="115">
        <v>0</v>
      </c>
      <c r="AE4717" s="115">
        <v>0</v>
      </c>
      <c r="AF4717" s="115">
        <v>0</v>
      </c>
      <c r="AG4717" s="115">
        <v>0</v>
      </c>
    </row>
    <row r="4718" spans="1:33">
      <c r="A4718" s="115" t="s">
        <v>6437</v>
      </c>
      <c r="B4718" s="115" t="s">
        <v>19</v>
      </c>
      <c r="C4718" s="115">
        <v>0</v>
      </c>
      <c r="D4718" s="115">
        <v>0</v>
      </c>
      <c r="E4718" s="115">
        <v>0</v>
      </c>
      <c r="F4718" s="115">
        <v>0</v>
      </c>
      <c r="G4718" s="115">
        <v>0</v>
      </c>
      <c r="H4718" s="115">
        <v>0</v>
      </c>
      <c r="I4718" s="115">
        <v>0</v>
      </c>
      <c r="J4718" s="115">
        <v>0</v>
      </c>
      <c r="K4718" s="115">
        <v>0</v>
      </c>
      <c r="L4718" s="115">
        <v>0</v>
      </c>
      <c r="M4718" s="115">
        <v>0</v>
      </c>
      <c r="N4718" s="115">
        <v>0</v>
      </c>
      <c r="O4718" s="115">
        <v>0</v>
      </c>
      <c r="P4718" s="115">
        <v>0</v>
      </c>
      <c r="Q4718" s="115">
        <v>0</v>
      </c>
      <c r="R4718" s="115">
        <v>0</v>
      </c>
      <c r="S4718" s="115">
        <v>0</v>
      </c>
      <c r="T4718" s="115">
        <v>0</v>
      </c>
      <c r="U4718" s="115">
        <v>0</v>
      </c>
      <c r="V4718" s="115">
        <v>0</v>
      </c>
      <c r="W4718" s="115">
        <v>0</v>
      </c>
      <c r="X4718" s="115">
        <v>0</v>
      </c>
      <c r="Y4718" s="115">
        <v>0</v>
      </c>
      <c r="Z4718" s="115">
        <v>0</v>
      </c>
      <c r="AA4718" s="115">
        <v>0</v>
      </c>
      <c r="AB4718" s="115">
        <v>0</v>
      </c>
      <c r="AC4718" s="115">
        <v>0</v>
      </c>
      <c r="AD4718" s="115">
        <v>0</v>
      </c>
      <c r="AE4718" s="115">
        <v>0</v>
      </c>
      <c r="AF4718" s="115">
        <v>0</v>
      </c>
      <c r="AG4718" s="115">
        <v>0</v>
      </c>
    </row>
    <row r="4719" spans="1:33">
      <c r="A4719" s="115" t="s">
        <v>6438</v>
      </c>
      <c r="B4719" s="115" t="s">
        <v>19</v>
      </c>
      <c r="C4719" s="115">
        <v>0</v>
      </c>
      <c r="D4719" s="115">
        <v>0</v>
      </c>
      <c r="E4719" s="115">
        <v>0</v>
      </c>
      <c r="F4719" s="115">
        <v>0</v>
      </c>
      <c r="G4719" s="115">
        <v>0</v>
      </c>
      <c r="H4719" s="115">
        <v>0</v>
      </c>
      <c r="I4719" s="115">
        <v>0</v>
      </c>
      <c r="J4719" s="115">
        <v>0</v>
      </c>
      <c r="K4719" s="115">
        <v>0</v>
      </c>
      <c r="L4719" s="115">
        <v>0</v>
      </c>
      <c r="M4719" s="115">
        <v>0</v>
      </c>
      <c r="N4719" s="115">
        <v>0</v>
      </c>
      <c r="O4719" s="115">
        <v>0</v>
      </c>
      <c r="P4719" s="115">
        <v>0</v>
      </c>
      <c r="Q4719" s="115">
        <v>0</v>
      </c>
      <c r="R4719" s="115">
        <v>0</v>
      </c>
      <c r="S4719" s="115">
        <v>0</v>
      </c>
      <c r="T4719" s="115">
        <v>0</v>
      </c>
      <c r="U4719" s="115">
        <v>0</v>
      </c>
      <c r="V4719" s="115">
        <v>0</v>
      </c>
      <c r="W4719" s="115">
        <v>0</v>
      </c>
      <c r="X4719" s="115">
        <v>0</v>
      </c>
      <c r="Y4719" s="115">
        <v>0</v>
      </c>
      <c r="Z4719" s="115">
        <v>0</v>
      </c>
      <c r="AA4719" s="115">
        <v>0</v>
      </c>
      <c r="AB4719" s="115">
        <v>0</v>
      </c>
      <c r="AC4719" s="115">
        <v>0</v>
      </c>
      <c r="AD4719" s="115">
        <v>0</v>
      </c>
      <c r="AE4719" s="115">
        <v>0</v>
      </c>
      <c r="AF4719" s="115">
        <v>0</v>
      </c>
      <c r="AG4719" s="115">
        <v>0</v>
      </c>
    </row>
    <row r="4720" spans="1:33">
      <c r="A4720" s="115" t="s">
        <v>6439</v>
      </c>
      <c r="B4720" s="115" t="s">
        <v>19</v>
      </c>
      <c r="C4720" s="115">
        <v>0</v>
      </c>
      <c r="D4720" s="115">
        <v>0</v>
      </c>
      <c r="E4720" s="115">
        <v>0</v>
      </c>
      <c r="F4720" s="115">
        <v>0</v>
      </c>
      <c r="G4720" s="115">
        <v>0</v>
      </c>
      <c r="H4720" s="115">
        <v>0</v>
      </c>
      <c r="I4720" s="115">
        <v>0</v>
      </c>
      <c r="J4720" s="115">
        <v>0</v>
      </c>
      <c r="K4720" s="115">
        <v>0</v>
      </c>
      <c r="L4720" s="115">
        <v>0</v>
      </c>
      <c r="M4720" s="115">
        <v>0</v>
      </c>
      <c r="N4720" s="115">
        <v>0</v>
      </c>
      <c r="O4720" s="115">
        <v>0</v>
      </c>
      <c r="P4720" s="115">
        <v>0</v>
      </c>
      <c r="Q4720" s="115">
        <v>0</v>
      </c>
      <c r="R4720" s="115">
        <v>0</v>
      </c>
      <c r="S4720" s="115">
        <v>0</v>
      </c>
      <c r="T4720" s="115">
        <v>0</v>
      </c>
      <c r="U4720" s="115">
        <v>0</v>
      </c>
      <c r="V4720" s="115">
        <v>0</v>
      </c>
      <c r="W4720" s="115">
        <v>0</v>
      </c>
      <c r="X4720" s="115">
        <v>0</v>
      </c>
      <c r="Y4720" s="115">
        <v>0</v>
      </c>
      <c r="Z4720" s="115">
        <v>0</v>
      </c>
      <c r="AA4720" s="115">
        <v>0</v>
      </c>
      <c r="AB4720" s="115">
        <v>0</v>
      </c>
      <c r="AC4720" s="115">
        <v>0</v>
      </c>
      <c r="AD4720" s="115">
        <v>0</v>
      </c>
      <c r="AE4720" s="115">
        <v>0</v>
      </c>
      <c r="AF4720" s="115">
        <v>0</v>
      </c>
      <c r="AG4720" s="115">
        <v>0</v>
      </c>
    </row>
    <row r="4721" spans="1:33">
      <c r="A4721" s="115" t="s">
        <v>6440</v>
      </c>
      <c r="B4721" s="115" t="s">
        <v>19</v>
      </c>
      <c r="C4721" s="115">
        <v>0</v>
      </c>
      <c r="D4721" s="115">
        <v>0</v>
      </c>
      <c r="E4721" s="115">
        <v>0</v>
      </c>
      <c r="F4721" s="115">
        <v>0</v>
      </c>
      <c r="G4721" s="115">
        <v>0</v>
      </c>
      <c r="H4721" s="115">
        <v>0</v>
      </c>
      <c r="I4721" s="115">
        <v>0</v>
      </c>
      <c r="J4721" s="115">
        <v>0</v>
      </c>
      <c r="K4721" s="115">
        <v>0</v>
      </c>
      <c r="L4721" s="115">
        <v>0</v>
      </c>
      <c r="M4721" s="115">
        <v>0</v>
      </c>
      <c r="N4721" s="115">
        <v>0</v>
      </c>
      <c r="O4721" s="115">
        <v>0</v>
      </c>
      <c r="P4721" s="115">
        <v>0</v>
      </c>
      <c r="Q4721" s="115">
        <v>0</v>
      </c>
      <c r="R4721" s="115">
        <v>0</v>
      </c>
      <c r="S4721" s="115">
        <v>0</v>
      </c>
      <c r="T4721" s="115">
        <v>0</v>
      </c>
      <c r="U4721" s="115">
        <v>0</v>
      </c>
      <c r="V4721" s="115">
        <v>0</v>
      </c>
      <c r="W4721" s="115">
        <v>0</v>
      </c>
      <c r="X4721" s="115">
        <v>0</v>
      </c>
      <c r="Y4721" s="115">
        <v>0</v>
      </c>
      <c r="Z4721" s="115">
        <v>0</v>
      </c>
      <c r="AA4721" s="115">
        <v>0</v>
      </c>
      <c r="AB4721" s="115">
        <v>0</v>
      </c>
      <c r="AC4721" s="115">
        <v>0</v>
      </c>
      <c r="AD4721" s="115">
        <v>0</v>
      </c>
      <c r="AE4721" s="115">
        <v>0</v>
      </c>
      <c r="AF4721" s="115">
        <v>0</v>
      </c>
      <c r="AG4721" s="115">
        <v>0</v>
      </c>
    </row>
    <row r="4722" spans="1:33">
      <c r="A4722" s="115" t="s">
        <v>6441</v>
      </c>
      <c r="B4722" s="115" t="s">
        <v>19</v>
      </c>
      <c r="C4722" s="115">
        <v>0</v>
      </c>
      <c r="D4722" s="115">
        <v>0</v>
      </c>
      <c r="E4722" s="115">
        <v>0</v>
      </c>
      <c r="F4722" s="115">
        <v>0</v>
      </c>
      <c r="G4722" s="115">
        <v>0</v>
      </c>
      <c r="H4722" s="115">
        <v>0</v>
      </c>
      <c r="I4722" s="115">
        <v>0</v>
      </c>
      <c r="J4722" s="115">
        <v>0</v>
      </c>
      <c r="K4722" s="115">
        <v>0</v>
      </c>
      <c r="L4722" s="115">
        <v>0</v>
      </c>
      <c r="M4722" s="115">
        <v>0</v>
      </c>
      <c r="N4722" s="115">
        <v>0</v>
      </c>
      <c r="O4722" s="115">
        <v>0</v>
      </c>
      <c r="P4722" s="115">
        <v>0</v>
      </c>
      <c r="Q4722" s="115">
        <v>0</v>
      </c>
      <c r="R4722" s="115">
        <v>0</v>
      </c>
      <c r="S4722" s="115">
        <v>0</v>
      </c>
      <c r="T4722" s="115">
        <v>0</v>
      </c>
      <c r="U4722" s="115">
        <v>0</v>
      </c>
      <c r="V4722" s="115">
        <v>0</v>
      </c>
      <c r="W4722" s="115">
        <v>0</v>
      </c>
      <c r="X4722" s="115">
        <v>0</v>
      </c>
      <c r="Y4722" s="115">
        <v>0</v>
      </c>
      <c r="Z4722" s="115">
        <v>0</v>
      </c>
      <c r="AA4722" s="115">
        <v>0</v>
      </c>
      <c r="AB4722" s="115">
        <v>0</v>
      </c>
      <c r="AC4722" s="115">
        <v>0</v>
      </c>
      <c r="AD4722" s="115">
        <v>0</v>
      </c>
      <c r="AE4722" s="115">
        <v>0</v>
      </c>
      <c r="AF4722" s="115">
        <v>0</v>
      </c>
      <c r="AG4722" s="115">
        <v>0</v>
      </c>
    </row>
    <row r="4723" spans="1:33">
      <c r="A4723" s="115" t="s">
        <v>6442</v>
      </c>
      <c r="B4723" s="115" t="s">
        <v>19</v>
      </c>
      <c r="C4723" s="115">
        <v>0</v>
      </c>
      <c r="D4723" s="115">
        <v>0</v>
      </c>
      <c r="E4723" s="115">
        <v>0</v>
      </c>
      <c r="F4723" s="115">
        <v>0</v>
      </c>
      <c r="G4723" s="115">
        <v>0</v>
      </c>
      <c r="H4723" s="115">
        <v>0</v>
      </c>
      <c r="I4723" s="115">
        <v>0</v>
      </c>
      <c r="J4723" s="115">
        <v>0</v>
      </c>
      <c r="K4723" s="115">
        <v>0</v>
      </c>
      <c r="L4723" s="115">
        <v>0</v>
      </c>
      <c r="M4723" s="115">
        <v>0</v>
      </c>
      <c r="N4723" s="115">
        <v>0</v>
      </c>
      <c r="O4723" s="115">
        <v>0</v>
      </c>
      <c r="P4723" s="115">
        <v>0</v>
      </c>
      <c r="Q4723" s="115">
        <v>0</v>
      </c>
      <c r="R4723" s="115">
        <v>0</v>
      </c>
      <c r="S4723" s="115">
        <v>0</v>
      </c>
      <c r="T4723" s="115">
        <v>0</v>
      </c>
      <c r="U4723" s="115">
        <v>0</v>
      </c>
      <c r="V4723" s="115">
        <v>0</v>
      </c>
      <c r="W4723" s="115">
        <v>0</v>
      </c>
      <c r="X4723" s="115">
        <v>0</v>
      </c>
      <c r="Y4723" s="115">
        <v>0</v>
      </c>
      <c r="Z4723" s="115">
        <v>0</v>
      </c>
      <c r="AA4723" s="115">
        <v>0</v>
      </c>
      <c r="AB4723" s="115">
        <v>0</v>
      </c>
      <c r="AC4723" s="115">
        <v>0</v>
      </c>
      <c r="AD4723" s="115">
        <v>0</v>
      </c>
      <c r="AE4723" s="115">
        <v>0</v>
      </c>
      <c r="AF4723" s="115">
        <v>0</v>
      </c>
      <c r="AG4723" s="115">
        <v>0</v>
      </c>
    </row>
    <row r="4724" spans="1:33">
      <c r="A4724" s="115" t="s">
        <v>6443</v>
      </c>
      <c r="B4724" s="115" t="s">
        <v>19</v>
      </c>
      <c r="C4724" s="115">
        <v>0</v>
      </c>
      <c r="D4724" s="115">
        <v>0</v>
      </c>
      <c r="E4724" s="115">
        <v>0</v>
      </c>
      <c r="F4724" s="115">
        <v>0</v>
      </c>
      <c r="G4724" s="115">
        <v>0</v>
      </c>
      <c r="H4724" s="115">
        <v>0</v>
      </c>
      <c r="I4724" s="115">
        <v>0</v>
      </c>
      <c r="J4724" s="115">
        <v>0</v>
      </c>
      <c r="K4724" s="115">
        <v>0</v>
      </c>
      <c r="L4724" s="115">
        <v>0</v>
      </c>
      <c r="M4724" s="115">
        <v>0</v>
      </c>
      <c r="N4724" s="115">
        <v>0</v>
      </c>
      <c r="O4724" s="115">
        <v>0</v>
      </c>
      <c r="P4724" s="115">
        <v>0</v>
      </c>
      <c r="Q4724" s="115">
        <v>0</v>
      </c>
      <c r="R4724" s="115">
        <v>0</v>
      </c>
      <c r="S4724" s="115">
        <v>0</v>
      </c>
      <c r="T4724" s="115">
        <v>0</v>
      </c>
      <c r="U4724" s="115">
        <v>0</v>
      </c>
      <c r="V4724" s="115">
        <v>0</v>
      </c>
      <c r="W4724" s="115">
        <v>0</v>
      </c>
      <c r="X4724" s="115">
        <v>0</v>
      </c>
      <c r="Y4724" s="115">
        <v>0</v>
      </c>
      <c r="Z4724" s="115">
        <v>0</v>
      </c>
      <c r="AA4724" s="115">
        <v>0</v>
      </c>
      <c r="AB4724" s="115">
        <v>0</v>
      </c>
      <c r="AC4724" s="115">
        <v>0</v>
      </c>
      <c r="AD4724" s="115">
        <v>0</v>
      </c>
      <c r="AE4724" s="115">
        <v>0</v>
      </c>
      <c r="AF4724" s="115">
        <v>0</v>
      </c>
      <c r="AG4724" s="115">
        <v>0</v>
      </c>
    </row>
    <row r="4725" spans="1:33">
      <c r="A4725" s="115" t="s">
        <v>6444</v>
      </c>
      <c r="B4725" s="115" t="s">
        <v>19</v>
      </c>
      <c r="C4725" s="115">
        <v>0</v>
      </c>
      <c r="D4725" s="115">
        <v>0</v>
      </c>
      <c r="E4725" s="115">
        <v>0</v>
      </c>
      <c r="F4725" s="115">
        <v>0</v>
      </c>
      <c r="G4725" s="115">
        <v>0</v>
      </c>
      <c r="H4725" s="115">
        <v>0</v>
      </c>
      <c r="I4725" s="115">
        <v>0</v>
      </c>
      <c r="J4725" s="115">
        <v>0</v>
      </c>
      <c r="K4725" s="115">
        <v>0</v>
      </c>
      <c r="L4725" s="115">
        <v>0</v>
      </c>
      <c r="M4725" s="115">
        <v>0</v>
      </c>
      <c r="N4725" s="115">
        <v>0</v>
      </c>
      <c r="O4725" s="115">
        <v>0</v>
      </c>
      <c r="P4725" s="115">
        <v>0</v>
      </c>
      <c r="Q4725" s="115">
        <v>0</v>
      </c>
      <c r="R4725" s="115">
        <v>0</v>
      </c>
      <c r="S4725" s="115">
        <v>0</v>
      </c>
      <c r="T4725" s="115">
        <v>0</v>
      </c>
      <c r="U4725" s="115">
        <v>0</v>
      </c>
      <c r="V4725" s="115">
        <v>0</v>
      </c>
      <c r="W4725" s="115">
        <v>0</v>
      </c>
      <c r="X4725" s="115">
        <v>0</v>
      </c>
      <c r="Y4725" s="115">
        <v>0</v>
      </c>
      <c r="Z4725" s="115">
        <v>0</v>
      </c>
      <c r="AA4725" s="115">
        <v>0</v>
      </c>
      <c r="AB4725" s="115">
        <v>0</v>
      </c>
      <c r="AC4725" s="115">
        <v>0</v>
      </c>
      <c r="AD4725" s="115">
        <v>0</v>
      </c>
      <c r="AE4725" s="115">
        <v>0</v>
      </c>
      <c r="AF4725" s="115">
        <v>0</v>
      </c>
      <c r="AG4725" s="115">
        <v>0</v>
      </c>
    </row>
    <row r="4726" spans="1:33">
      <c r="A4726" s="115" t="s">
        <v>6445</v>
      </c>
      <c r="B4726" s="115" t="s">
        <v>19</v>
      </c>
      <c r="C4726" s="115">
        <v>0</v>
      </c>
      <c r="D4726" s="115">
        <v>0</v>
      </c>
      <c r="E4726" s="115">
        <v>0</v>
      </c>
      <c r="F4726" s="115">
        <v>0</v>
      </c>
      <c r="G4726" s="115">
        <v>0</v>
      </c>
      <c r="H4726" s="115">
        <v>0</v>
      </c>
      <c r="I4726" s="115">
        <v>0</v>
      </c>
      <c r="J4726" s="115">
        <v>0</v>
      </c>
      <c r="K4726" s="115">
        <v>0</v>
      </c>
      <c r="L4726" s="115">
        <v>0</v>
      </c>
      <c r="M4726" s="115">
        <v>0</v>
      </c>
      <c r="N4726" s="115">
        <v>0</v>
      </c>
      <c r="O4726" s="115">
        <v>0</v>
      </c>
      <c r="P4726" s="115">
        <v>0</v>
      </c>
      <c r="Q4726" s="115">
        <v>0</v>
      </c>
      <c r="R4726" s="115">
        <v>0</v>
      </c>
      <c r="S4726" s="115">
        <v>0</v>
      </c>
      <c r="T4726" s="115">
        <v>0</v>
      </c>
      <c r="U4726" s="115">
        <v>0</v>
      </c>
      <c r="V4726" s="115">
        <v>0</v>
      </c>
      <c r="W4726" s="115">
        <v>0</v>
      </c>
      <c r="X4726" s="115">
        <v>0</v>
      </c>
      <c r="Y4726" s="115">
        <v>0</v>
      </c>
      <c r="Z4726" s="115">
        <v>0</v>
      </c>
      <c r="AA4726" s="115">
        <v>0</v>
      </c>
      <c r="AB4726" s="115">
        <v>0</v>
      </c>
      <c r="AC4726" s="115">
        <v>0</v>
      </c>
      <c r="AD4726" s="115">
        <v>0</v>
      </c>
      <c r="AE4726" s="115">
        <v>0</v>
      </c>
      <c r="AF4726" s="115">
        <v>0</v>
      </c>
      <c r="AG4726" s="115">
        <v>0</v>
      </c>
    </row>
    <row r="4727" spans="1:33">
      <c r="A4727" s="115" t="s">
        <v>6446</v>
      </c>
      <c r="B4727" s="115" t="s">
        <v>19</v>
      </c>
      <c r="C4727" s="115">
        <v>0</v>
      </c>
      <c r="D4727" s="115">
        <v>0</v>
      </c>
      <c r="E4727" s="115">
        <v>0</v>
      </c>
      <c r="F4727" s="115">
        <v>0</v>
      </c>
      <c r="G4727" s="115">
        <v>0</v>
      </c>
      <c r="H4727" s="115">
        <v>0</v>
      </c>
      <c r="I4727" s="115">
        <v>0</v>
      </c>
      <c r="J4727" s="115">
        <v>0</v>
      </c>
      <c r="K4727" s="115">
        <v>0</v>
      </c>
      <c r="L4727" s="115">
        <v>0</v>
      </c>
      <c r="M4727" s="115">
        <v>0</v>
      </c>
      <c r="N4727" s="115">
        <v>0</v>
      </c>
      <c r="O4727" s="115">
        <v>0</v>
      </c>
      <c r="P4727" s="115">
        <v>0</v>
      </c>
      <c r="Q4727" s="115">
        <v>0</v>
      </c>
      <c r="R4727" s="115">
        <v>0</v>
      </c>
      <c r="S4727" s="115">
        <v>0</v>
      </c>
      <c r="T4727" s="115">
        <v>0</v>
      </c>
      <c r="U4727" s="115">
        <v>0</v>
      </c>
      <c r="V4727" s="115">
        <v>0</v>
      </c>
      <c r="W4727" s="115">
        <v>0</v>
      </c>
      <c r="X4727" s="115">
        <v>0</v>
      </c>
      <c r="Y4727" s="115">
        <v>0</v>
      </c>
      <c r="Z4727" s="115">
        <v>0</v>
      </c>
      <c r="AA4727" s="115">
        <v>0</v>
      </c>
      <c r="AB4727" s="115">
        <v>0</v>
      </c>
      <c r="AC4727" s="115">
        <v>0</v>
      </c>
      <c r="AD4727" s="115">
        <v>0</v>
      </c>
      <c r="AE4727" s="115">
        <v>0</v>
      </c>
      <c r="AF4727" s="115">
        <v>0</v>
      </c>
      <c r="AG4727" s="115">
        <v>0</v>
      </c>
    </row>
    <row r="4728" spans="1:33">
      <c r="A4728" s="115" t="s">
        <v>6447</v>
      </c>
      <c r="B4728" s="115" t="s">
        <v>19</v>
      </c>
      <c r="C4728" s="115">
        <v>0</v>
      </c>
      <c r="D4728" s="115">
        <v>0</v>
      </c>
      <c r="E4728" s="115">
        <v>0</v>
      </c>
      <c r="F4728" s="115">
        <v>0</v>
      </c>
      <c r="G4728" s="115">
        <v>0</v>
      </c>
      <c r="H4728" s="115">
        <v>0</v>
      </c>
      <c r="I4728" s="115">
        <v>0</v>
      </c>
      <c r="J4728" s="115">
        <v>0</v>
      </c>
      <c r="K4728" s="115">
        <v>0</v>
      </c>
      <c r="L4728" s="115">
        <v>0</v>
      </c>
      <c r="M4728" s="115">
        <v>0</v>
      </c>
      <c r="N4728" s="115">
        <v>0</v>
      </c>
      <c r="O4728" s="115">
        <v>0</v>
      </c>
      <c r="P4728" s="115">
        <v>0</v>
      </c>
      <c r="Q4728" s="115">
        <v>0</v>
      </c>
      <c r="R4728" s="115">
        <v>0</v>
      </c>
      <c r="S4728" s="115">
        <v>0</v>
      </c>
      <c r="T4728" s="115">
        <v>0</v>
      </c>
      <c r="U4728" s="115">
        <v>0</v>
      </c>
      <c r="V4728" s="115">
        <v>0</v>
      </c>
      <c r="W4728" s="115">
        <v>0</v>
      </c>
      <c r="X4728" s="115">
        <v>0</v>
      </c>
      <c r="Y4728" s="115">
        <v>0</v>
      </c>
      <c r="Z4728" s="115">
        <v>0</v>
      </c>
      <c r="AA4728" s="115">
        <v>0</v>
      </c>
      <c r="AB4728" s="115">
        <v>0</v>
      </c>
      <c r="AC4728" s="115">
        <v>0</v>
      </c>
      <c r="AD4728" s="115">
        <v>0</v>
      </c>
      <c r="AE4728" s="115">
        <v>0</v>
      </c>
      <c r="AF4728" s="115">
        <v>0</v>
      </c>
      <c r="AG4728" s="115">
        <v>0</v>
      </c>
    </row>
    <row r="4729" spans="1:33">
      <c r="A4729" s="115" t="s">
        <v>6448</v>
      </c>
      <c r="B4729" s="115" t="s">
        <v>19</v>
      </c>
      <c r="C4729" s="115">
        <v>0</v>
      </c>
      <c r="D4729" s="115">
        <v>0</v>
      </c>
      <c r="E4729" s="115">
        <v>0</v>
      </c>
      <c r="F4729" s="115">
        <v>0</v>
      </c>
      <c r="G4729" s="115">
        <v>0</v>
      </c>
      <c r="H4729" s="115">
        <v>0</v>
      </c>
      <c r="I4729" s="115">
        <v>0</v>
      </c>
      <c r="J4729" s="115">
        <v>0</v>
      </c>
      <c r="K4729" s="115">
        <v>0</v>
      </c>
      <c r="L4729" s="115">
        <v>0</v>
      </c>
      <c r="M4729" s="115">
        <v>0</v>
      </c>
      <c r="N4729" s="115">
        <v>0</v>
      </c>
      <c r="O4729" s="115">
        <v>0</v>
      </c>
      <c r="P4729" s="115">
        <v>0</v>
      </c>
      <c r="Q4729" s="115">
        <v>0</v>
      </c>
      <c r="R4729" s="115">
        <v>0</v>
      </c>
      <c r="S4729" s="115">
        <v>0</v>
      </c>
      <c r="T4729" s="115">
        <v>0</v>
      </c>
      <c r="U4729" s="115">
        <v>0</v>
      </c>
      <c r="V4729" s="115">
        <v>0</v>
      </c>
      <c r="W4729" s="115">
        <v>0</v>
      </c>
      <c r="X4729" s="115">
        <v>0</v>
      </c>
      <c r="Y4729" s="115">
        <v>0</v>
      </c>
      <c r="Z4729" s="115">
        <v>0</v>
      </c>
      <c r="AA4729" s="115">
        <v>0</v>
      </c>
      <c r="AB4729" s="115">
        <v>0</v>
      </c>
      <c r="AC4729" s="115">
        <v>0</v>
      </c>
      <c r="AD4729" s="115">
        <v>0</v>
      </c>
      <c r="AE4729" s="115">
        <v>0</v>
      </c>
      <c r="AF4729" s="115">
        <v>0</v>
      </c>
      <c r="AG4729" s="115">
        <v>0</v>
      </c>
    </row>
    <row r="4730" spans="1:33">
      <c r="A4730" s="115" t="s">
        <v>6449</v>
      </c>
      <c r="B4730" s="115" t="s">
        <v>19</v>
      </c>
      <c r="C4730" s="115">
        <v>0</v>
      </c>
      <c r="D4730" s="115">
        <v>0</v>
      </c>
      <c r="E4730" s="115">
        <v>0</v>
      </c>
      <c r="F4730" s="115">
        <v>0</v>
      </c>
      <c r="G4730" s="115">
        <v>0</v>
      </c>
      <c r="H4730" s="115">
        <v>0</v>
      </c>
      <c r="I4730" s="115">
        <v>0</v>
      </c>
      <c r="J4730" s="115">
        <v>0</v>
      </c>
      <c r="K4730" s="115">
        <v>0</v>
      </c>
      <c r="L4730" s="115">
        <v>0</v>
      </c>
      <c r="M4730" s="115">
        <v>0</v>
      </c>
      <c r="N4730" s="115">
        <v>0</v>
      </c>
      <c r="O4730" s="115">
        <v>0</v>
      </c>
      <c r="P4730" s="115">
        <v>0</v>
      </c>
      <c r="Q4730" s="115">
        <v>0</v>
      </c>
      <c r="R4730" s="115">
        <v>0</v>
      </c>
      <c r="S4730" s="115">
        <v>0</v>
      </c>
      <c r="T4730" s="115">
        <v>0</v>
      </c>
      <c r="U4730" s="115">
        <v>0</v>
      </c>
      <c r="V4730" s="115">
        <v>0</v>
      </c>
      <c r="W4730" s="115">
        <v>0</v>
      </c>
      <c r="X4730" s="115">
        <v>0</v>
      </c>
      <c r="Y4730" s="115">
        <v>0</v>
      </c>
      <c r="Z4730" s="115">
        <v>0</v>
      </c>
      <c r="AA4730" s="115">
        <v>0</v>
      </c>
      <c r="AB4730" s="115">
        <v>0</v>
      </c>
      <c r="AC4730" s="115">
        <v>0</v>
      </c>
      <c r="AD4730" s="115">
        <v>0</v>
      </c>
      <c r="AE4730" s="115">
        <v>0</v>
      </c>
      <c r="AF4730" s="115">
        <v>0</v>
      </c>
      <c r="AG4730" s="115">
        <v>0</v>
      </c>
    </row>
    <row r="4731" spans="1:33">
      <c r="A4731" s="115" t="s">
        <v>6450</v>
      </c>
      <c r="B4731" s="115" t="s">
        <v>19</v>
      </c>
      <c r="C4731" s="115">
        <v>0</v>
      </c>
      <c r="D4731" s="115">
        <v>0</v>
      </c>
      <c r="E4731" s="115">
        <v>0</v>
      </c>
      <c r="F4731" s="115">
        <v>0</v>
      </c>
      <c r="G4731" s="115">
        <v>0</v>
      </c>
      <c r="H4731" s="115">
        <v>0</v>
      </c>
      <c r="I4731" s="115">
        <v>0</v>
      </c>
      <c r="J4731" s="115">
        <v>0</v>
      </c>
      <c r="K4731" s="115">
        <v>0</v>
      </c>
      <c r="L4731" s="115">
        <v>0</v>
      </c>
      <c r="M4731" s="115">
        <v>0</v>
      </c>
      <c r="N4731" s="115">
        <v>0</v>
      </c>
      <c r="O4731" s="115">
        <v>0</v>
      </c>
      <c r="P4731" s="115">
        <v>0</v>
      </c>
      <c r="Q4731" s="115">
        <v>0</v>
      </c>
      <c r="R4731" s="115">
        <v>0</v>
      </c>
      <c r="S4731" s="115">
        <v>0</v>
      </c>
      <c r="T4731" s="115">
        <v>0</v>
      </c>
      <c r="U4731" s="115">
        <v>0</v>
      </c>
      <c r="V4731" s="115">
        <v>0</v>
      </c>
      <c r="W4731" s="115">
        <v>0</v>
      </c>
      <c r="X4731" s="115">
        <v>0</v>
      </c>
      <c r="Y4731" s="115">
        <v>0</v>
      </c>
      <c r="Z4731" s="115">
        <v>0</v>
      </c>
      <c r="AA4731" s="115">
        <v>0</v>
      </c>
      <c r="AB4731" s="115">
        <v>0</v>
      </c>
      <c r="AC4731" s="115">
        <v>0</v>
      </c>
      <c r="AD4731" s="115">
        <v>0</v>
      </c>
      <c r="AE4731" s="115">
        <v>0</v>
      </c>
      <c r="AF4731" s="115">
        <v>0</v>
      </c>
      <c r="AG4731" s="115">
        <v>0</v>
      </c>
    </row>
    <row r="4732" spans="1:33">
      <c r="A4732" s="115" t="s">
        <v>6451</v>
      </c>
      <c r="B4732" s="115" t="s">
        <v>19</v>
      </c>
      <c r="C4732" s="115">
        <v>0</v>
      </c>
      <c r="D4732" s="115">
        <v>0</v>
      </c>
      <c r="E4732" s="115">
        <v>0</v>
      </c>
      <c r="F4732" s="115">
        <v>0</v>
      </c>
      <c r="G4732" s="115">
        <v>0</v>
      </c>
      <c r="H4732" s="115">
        <v>0</v>
      </c>
      <c r="I4732" s="115">
        <v>0</v>
      </c>
      <c r="J4732" s="115">
        <v>0</v>
      </c>
      <c r="K4732" s="115">
        <v>0</v>
      </c>
      <c r="L4732" s="115">
        <v>0</v>
      </c>
      <c r="M4732" s="115">
        <v>0</v>
      </c>
      <c r="N4732" s="115">
        <v>0</v>
      </c>
      <c r="O4732" s="115">
        <v>0</v>
      </c>
      <c r="P4732" s="115">
        <v>0</v>
      </c>
      <c r="Q4732" s="115">
        <v>0</v>
      </c>
      <c r="R4732" s="115">
        <v>0</v>
      </c>
      <c r="S4732" s="115">
        <v>0</v>
      </c>
      <c r="T4732" s="115">
        <v>0</v>
      </c>
      <c r="U4732" s="115">
        <v>0</v>
      </c>
      <c r="V4732" s="115">
        <v>0</v>
      </c>
      <c r="W4732" s="115">
        <v>0</v>
      </c>
      <c r="X4732" s="115">
        <v>0</v>
      </c>
      <c r="Y4732" s="115">
        <v>0</v>
      </c>
      <c r="Z4732" s="115">
        <v>0</v>
      </c>
      <c r="AA4732" s="115">
        <v>0</v>
      </c>
      <c r="AB4732" s="115">
        <v>0</v>
      </c>
      <c r="AC4732" s="115">
        <v>0</v>
      </c>
      <c r="AD4732" s="115">
        <v>0</v>
      </c>
      <c r="AE4732" s="115">
        <v>0</v>
      </c>
      <c r="AF4732" s="115">
        <v>0</v>
      </c>
      <c r="AG4732" s="115">
        <v>0</v>
      </c>
    </row>
    <row r="4733" spans="1:33">
      <c r="A4733" s="115" t="s">
        <v>6452</v>
      </c>
      <c r="B4733" s="115" t="s">
        <v>19</v>
      </c>
      <c r="C4733" s="115">
        <v>0</v>
      </c>
      <c r="D4733" s="115">
        <v>0</v>
      </c>
      <c r="E4733" s="115">
        <v>0</v>
      </c>
      <c r="F4733" s="115">
        <v>0</v>
      </c>
      <c r="G4733" s="115">
        <v>0</v>
      </c>
      <c r="H4733" s="115">
        <v>0</v>
      </c>
      <c r="I4733" s="115">
        <v>0</v>
      </c>
      <c r="J4733" s="115">
        <v>0</v>
      </c>
      <c r="K4733" s="115">
        <v>0</v>
      </c>
      <c r="L4733" s="115">
        <v>0</v>
      </c>
      <c r="M4733" s="115">
        <v>0</v>
      </c>
      <c r="N4733" s="115">
        <v>0</v>
      </c>
      <c r="O4733" s="115">
        <v>0</v>
      </c>
      <c r="P4733" s="115">
        <v>0</v>
      </c>
      <c r="Q4733" s="115">
        <v>0</v>
      </c>
      <c r="R4733" s="115">
        <v>0</v>
      </c>
      <c r="S4733" s="115">
        <v>0</v>
      </c>
      <c r="T4733" s="115">
        <v>0</v>
      </c>
      <c r="U4733" s="115">
        <v>0</v>
      </c>
      <c r="V4733" s="115">
        <v>0</v>
      </c>
      <c r="W4733" s="115">
        <v>0</v>
      </c>
      <c r="X4733" s="115">
        <v>0</v>
      </c>
      <c r="Y4733" s="115">
        <v>0</v>
      </c>
      <c r="Z4733" s="115">
        <v>0</v>
      </c>
      <c r="AA4733" s="115">
        <v>0</v>
      </c>
      <c r="AB4733" s="115">
        <v>0</v>
      </c>
      <c r="AC4733" s="115">
        <v>0</v>
      </c>
      <c r="AD4733" s="115">
        <v>0</v>
      </c>
      <c r="AE4733" s="115">
        <v>0</v>
      </c>
      <c r="AF4733" s="115">
        <v>0</v>
      </c>
      <c r="AG4733" s="115">
        <v>0</v>
      </c>
    </row>
    <row r="4734" spans="1:33">
      <c r="A4734" s="115" t="s">
        <v>6453</v>
      </c>
      <c r="B4734" s="115" t="s">
        <v>19</v>
      </c>
      <c r="C4734" s="115">
        <v>0</v>
      </c>
      <c r="D4734" s="115">
        <v>0</v>
      </c>
      <c r="E4734" s="115">
        <v>0</v>
      </c>
      <c r="F4734" s="115">
        <v>0</v>
      </c>
      <c r="G4734" s="115">
        <v>0</v>
      </c>
      <c r="H4734" s="115">
        <v>0</v>
      </c>
      <c r="I4734" s="115">
        <v>0</v>
      </c>
      <c r="J4734" s="115">
        <v>0</v>
      </c>
      <c r="K4734" s="115">
        <v>0</v>
      </c>
      <c r="L4734" s="115">
        <v>0</v>
      </c>
      <c r="M4734" s="115">
        <v>0</v>
      </c>
      <c r="N4734" s="115">
        <v>0</v>
      </c>
      <c r="O4734" s="115">
        <v>0</v>
      </c>
      <c r="P4734" s="115">
        <v>0</v>
      </c>
      <c r="Q4734" s="115">
        <v>0</v>
      </c>
      <c r="R4734" s="115">
        <v>0</v>
      </c>
      <c r="S4734" s="115">
        <v>0</v>
      </c>
      <c r="T4734" s="115">
        <v>0</v>
      </c>
      <c r="U4734" s="115">
        <v>0</v>
      </c>
      <c r="V4734" s="115">
        <v>0</v>
      </c>
      <c r="W4734" s="115">
        <v>0</v>
      </c>
      <c r="X4734" s="115">
        <v>0</v>
      </c>
      <c r="Y4734" s="115">
        <v>0</v>
      </c>
      <c r="Z4734" s="115">
        <v>0</v>
      </c>
      <c r="AA4734" s="115">
        <v>0</v>
      </c>
      <c r="AB4734" s="115">
        <v>0</v>
      </c>
      <c r="AC4734" s="115">
        <v>0</v>
      </c>
      <c r="AD4734" s="115">
        <v>0</v>
      </c>
      <c r="AE4734" s="115">
        <v>0</v>
      </c>
      <c r="AF4734" s="115">
        <v>0</v>
      </c>
      <c r="AG4734" s="115">
        <v>0</v>
      </c>
    </row>
    <row r="4735" spans="1:33">
      <c r="A4735" s="115" t="s">
        <v>6454</v>
      </c>
      <c r="B4735" s="115" t="s">
        <v>19</v>
      </c>
      <c r="C4735" s="115">
        <v>0</v>
      </c>
      <c r="D4735" s="115">
        <v>0</v>
      </c>
      <c r="E4735" s="115">
        <v>0</v>
      </c>
      <c r="F4735" s="115">
        <v>0</v>
      </c>
      <c r="G4735" s="115">
        <v>0</v>
      </c>
      <c r="H4735" s="115">
        <v>0</v>
      </c>
      <c r="I4735" s="115">
        <v>0</v>
      </c>
      <c r="J4735" s="115">
        <v>0</v>
      </c>
      <c r="K4735" s="115">
        <v>0</v>
      </c>
      <c r="L4735" s="115">
        <v>0</v>
      </c>
      <c r="M4735" s="115">
        <v>0</v>
      </c>
      <c r="N4735" s="115">
        <v>0</v>
      </c>
      <c r="O4735" s="115">
        <v>0</v>
      </c>
      <c r="P4735" s="115">
        <v>0</v>
      </c>
      <c r="Q4735" s="115">
        <v>0</v>
      </c>
      <c r="R4735" s="115">
        <v>0</v>
      </c>
      <c r="S4735" s="115">
        <v>0</v>
      </c>
      <c r="T4735" s="115">
        <v>0</v>
      </c>
      <c r="U4735" s="115">
        <v>0</v>
      </c>
      <c r="V4735" s="115">
        <v>0</v>
      </c>
      <c r="W4735" s="115">
        <v>0</v>
      </c>
      <c r="X4735" s="115">
        <v>0</v>
      </c>
      <c r="Y4735" s="115">
        <v>0</v>
      </c>
      <c r="Z4735" s="115">
        <v>0</v>
      </c>
      <c r="AA4735" s="115">
        <v>0</v>
      </c>
      <c r="AB4735" s="115">
        <v>0</v>
      </c>
      <c r="AC4735" s="115">
        <v>0</v>
      </c>
      <c r="AD4735" s="115">
        <v>0</v>
      </c>
      <c r="AE4735" s="115">
        <v>0</v>
      </c>
      <c r="AF4735" s="115">
        <v>0</v>
      </c>
      <c r="AG4735" s="115">
        <v>0</v>
      </c>
    </row>
    <row r="4736" spans="1:33">
      <c r="A4736" s="115" t="s">
        <v>6455</v>
      </c>
      <c r="B4736" s="115" t="s">
        <v>19</v>
      </c>
      <c r="C4736" s="115">
        <v>0</v>
      </c>
      <c r="D4736" s="115">
        <v>0</v>
      </c>
      <c r="E4736" s="115">
        <v>0</v>
      </c>
      <c r="F4736" s="115">
        <v>0</v>
      </c>
      <c r="G4736" s="115">
        <v>0</v>
      </c>
      <c r="H4736" s="115">
        <v>0</v>
      </c>
      <c r="I4736" s="115">
        <v>0</v>
      </c>
      <c r="J4736" s="115">
        <v>0</v>
      </c>
      <c r="K4736" s="115">
        <v>0</v>
      </c>
      <c r="L4736" s="115">
        <v>0</v>
      </c>
      <c r="M4736" s="115">
        <v>0</v>
      </c>
      <c r="N4736" s="115">
        <v>0</v>
      </c>
      <c r="O4736" s="115">
        <v>0</v>
      </c>
      <c r="P4736" s="115">
        <v>0</v>
      </c>
      <c r="Q4736" s="115">
        <v>0</v>
      </c>
      <c r="R4736" s="115">
        <v>0</v>
      </c>
      <c r="S4736" s="115">
        <v>0</v>
      </c>
      <c r="T4736" s="115">
        <v>0</v>
      </c>
      <c r="U4736" s="115">
        <v>0</v>
      </c>
      <c r="V4736" s="115">
        <v>0</v>
      </c>
      <c r="W4736" s="115">
        <v>0</v>
      </c>
      <c r="X4736" s="115">
        <v>0</v>
      </c>
      <c r="Y4736" s="115">
        <v>0</v>
      </c>
      <c r="Z4736" s="115">
        <v>0</v>
      </c>
      <c r="AA4736" s="115">
        <v>0</v>
      </c>
      <c r="AB4736" s="115">
        <v>0</v>
      </c>
      <c r="AC4736" s="115">
        <v>0</v>
      </c>
      <c r="AD4736" s="115">
        <v>0</v>
      </c>
      <c r="AE4736" s="115">
        <v>0</v>
      </c>
      <c r="AF4736" s="115">
        <v>0</v>
      </c>
      <c r="AG4736" s="115">
        <v>0</v>
      </c>
    </row>
    <row r="4737" spans="1:33">
      <c r="A4737" s="115" t="s">
        <v>6456</v>
      </c>
      <c r="B4737" s="115" t="s">
        <v>19</v>
      </c>
      <c r="C4737" s="115">
        <v>0</v>
      </c>
      <c r="D4737" s="115">
        <v>0</v>
      </c>
      <c r="E4737" s="115">
        <v>0</v>
      </c>
      <c r="F4737" s="115">
        <v>0</v>
      </c>
      <c r="G4737" s="115">
        <v>0</v>
      </c>
      <c r="H4737" s="115">
        <v>0</v>
      </c>
      <c r="I4737" s="115">
        <v>0</v>
      </c>
      <c r="J4737" s="115">
        <v>0</v>
      </c>
      <c r="K4737" s="115">
        <v>0</v>
      </c>
      <c r="L4737" s="115">
        <v>0</v>
      </c>
      <c r="M4737" s="115">
        <v>0</v>
      </c>
      <c r="N4737" s="115">
        <v>0</v>
      </c>
      <c r="O4737" s="115">
        <v>0</v>
      </c>
      <c r="P4737" s="115">
        <v>0</v>
      </c>
      <c r="Q4737" s="115">
        <v>0</v>
      </c>
      <c r="R4737" s="115">
        <v>0</v>
      </c>
      <c r="S4737" s="115">
        <v>0</v>
      </c>
      <c r="T4737" s="115">
        <v>0</v>
      </c>
      <c r="U4737" s="115">
        <v>0</v>
      </c>
      <c r="V4737" s="115">
        <v>0</v>
      </c>
      <c r="W4737" s="115">
        <v>0</v>
      </c>
      <c r="X4737" s="115">
        <v>0</v>
      </c>
      <c r="Y4737" s="115">
        <v>0</v>
      </c>
      <c r="Z4737" s="115">
        <v>0</v>
      </c>
      <c r="AA4737" s="115">
        <v>0</v>
      </c>
      <c r="AB4737" s="115">
        <v>0</v>
      </c>
      <c r="AC4737" s="115">
        <v>0</v>
      </c>
      <c r="AD4737" s="115">
        <v>0</v>
      </c>
      <c r="AE4737" s="115">
        <v>0</v>
      </c>
      <c r="AF4737" s="115">
        <v>0</v>
      </c>
      <c r="AG4737" s="115">
        <v>0</v>
      </c>
    </row>
    <row r="4738" spans="1:33">
      <c r="A4738" s="115" t="s">
        <v>6457</v>
      </c>
      <c r="B4738" s="115" t="s">
        <v>19</v>
      </c>
      <c r="C4738" s="115">
        <v>0</v>
      </c>
      <c r="D4738" s="115">
        <v>0</v>
      </c>
      <c r="E4738" s="115">
        <v>0</v>
      </c>
      <c r="F4738" s="115">
        <v>0</v>
      </c>
      <c r="G4738" s="115">
        <v>0</v>
      </c>
      <c r="H4738" s="115">
        <v>0</v>
      </c>
      <c r="I4738" s="115">
        <v>0</v>
      </c>
      <c r="J4738" s="115">
        <v>0</v>
      </c>
      <c r="K4738" s="115">
        <v>0</v>
      </c>
      <c r="L4738" s="115">
        <v>0</v>
      </c>
      <c r="M4738" s="115">
        <v>0</v>
      </c>
      <c r="N4738" s="115">
        <v>0</v>
      </c>
      <c r="O4738" s="115">
        <v>0</v>
      </c>
      <c r="P4738" s="115">
        <v>0</v>
      </c>
      <c r="Q4738" s="115">
        <v>0</v>
      </c>
      <c r="R4738" s="115">
        <v>0</v>
      </c>
      <c r="S4738" s="115">
        <v>0</v>
      </c>
      <c r="T4738" s="115">
        <v>0</v>
      </c>
      <c r="U4738" s="115">
        <v>0</v>
      </c>
      <c r="V4738" s="115">
        <v>0</v>
      </c>
      <c r="W4738" s="115">
        <v>0</v>
      </c>
      <c r="X4738" s="115">
        <v>0</v>
      </c>
      <c r="Y4738" s="115">
        <v>0</v>
      </c>
      <c r="Z4738" s="115">
        <v>0</v>
      </c>
      <c r="AA4738" s="115">
        <v>0</v>
      </c>
      <c r="AB4738" s="115">
        <v>0</v>
      </c>
      <c r="AC4738" s="115">
        <v>0</v>
      </c>
      <c r="AD4738" s="115">
        <v>0</v>
      </c>
      <c r="AE4738" s="115">
        <v>0</v>
      </c>
      <c r="AF4738" s="115">
        <v>0</v>
      </c>
      <c r="AG4738" s="115">
        <v>0</v>
      </c>
    </row>
    <row r="4739" spans="1:33">
      <c r="A4739" s="115" t="s">
        <v>6458</v>
      </c>
      <c r="B4739" s="115" t="s">
        <v>19</v>
      </c>
      <c r="C4739" s="115">
        <v>0</v>
      </c>
      <c r="D4739" s="115">
        <v>0</v>
      </c>
      <c r="E4739" s="115">
        <v>0</v>
      </c>
      <c r="F4739" s="115">
        <v>0</v>
      </c>
      <c r="G4739" s="115">
        <v>0</v>
      </c>
      <c r="H4739" s="115">
        <v>0</v>
      </c>
      <c r="I4739" s="115">
        <v>0</v>
      </c>
      <c r="J4739" s="115">
        <v>0</v>
      </c>
      <c r="K4739" s="115">
        <v>0</v>
      </c>
      <c r="L4739" s="115">
        <v>0</v>
      </c>
      <c r="M4739" s="115">
        <v>0</v>
      </c>
      <c r="N4739" s="115">
        <v>0</v>
      </c>
      <c r="O4739" s="115">
        <v>0</v>
      </c>
      <c r="P4739" s="115">
        <v>0</v>
      </c>
      <c r="Q4739" s="115">
        <v>0</v>
      </c>
      <c r="R4739" s="115">
        <v>0</v>
      </c>
      <c r="S4739" s="115">
        <v>0</v>
      </c>
      <c r="T4739" s="115">
        <v>0</v>
      </c>
      <c r="U4739" s="115">
        <v>0</v>
      </c>
      <c r="V4739" s="115">
        <v>0</v>
      </c>
      <c r="W4739" s="115">
        <v>0</v>
      </c>
      <c r="X4739" s="115">
        <v>0</v>
      </c>
      <c r="Y4739" s="115">
        <v>0</v>
      </c>
      <c r="Z4739" s="115">
        <v>0</v>
      </c>
      <c r="AA4739" s="115">
        <v>0</v>
      </c>
      <c r="AB4739" s="115">
        <v>0</v>
      </c>
      <c r="AC4739" s="115">
        <v>0</v>
      </c>
      <c r="AD4739" s="115">
        <v>0</v>
      </c>
      <c r="AE4739" s="115">
        <v>0</v>
      </c>
      <c r="AF4739" s="115">
        <v>0</v>
      </c>
      <c r="AG4739" s="115">
        <v>0</v>
      </c>
    </row>
    <row r="4740" spans="1:33">
      <c r="A4740" s="115" t="s">
        <v>6459</v>
      </c>
      <c r="B4740" s="115" t="s">
        <v>19</v>
      </c>
      <c r="C4740" s="115">
        <v>0</v>
      </c>
      <c r="D4740" s="115">
        <v>0</v>
      </c>
      <c r="E4740" s="115">
        <v>0</v>
      </c>
      <c r="F4740" s="115">
        <v>0</v>
      </c>
      <c r="G4740" s="115">
        <v>0</v>
      </c>
      <c r="H4740" s="115">
        <v>0</v>
      </c>
      <c r="I4740" s="115">
        <v>0</v>
      </c>
      <c r="J4740" s="115">
        <v>0</v>
      </c>
      <c r="K4740" s="115">
        <v>0</v>
      </c>
      <c r="L4740" s="115">
        <v>0</v>
      </c>
      <c r="M4740" s="115">
        <v>0</v>
      </c>
      <c r="N4740" s="115">
        <v>0</v>
      </c>
      <c r="O4740" s="115">
        <v>0</v>
      </c>
      <c r="P4740" s="115">
        <v>0</v>
      </c>
      <c r="Q4740" s="115">
        <v>0</v>
      </c>
      <c r="R4740" s="115">
        <v>0</v>
      </c>
      <c r="S4740" s="115">
        <v>0</v>
      </c>
      <c r="T4740" s="115">
        <v>0</v>
      </c>
      <c r="U4740" s="115">
        <v>0</v>
      </c>
      <c r="V4740" s="115">
        <v>0</v>
      </c>
      <c r="W4740" s="115">
        <v>0</v>
      </c>
      <c r="X4740" s="115">
        <v>0</v>
      </c>
      <c r="Y4740" s="115">
        <v>0</v>
      </c>
      <c r="Z4740" s="115">
        <v>0</v>
      </c>
      <c r="AA4740" s="115">
        <v>0</v>
      </c>
      <c r="AB4740" s="115">
        <v>0</v>
      </c>
      <c r="AC4740" s="115">
        <v>0</v>
      </c>
      <c r="AD4740" s="115">
        <v>0</v>
      </c>
      <c r="AE4740" s="115">
        <v>0</v>
      </c>
      <c r="AF4740" s="115">
        <v>0</v>
      </c>
      <c r="AG4740" s="115">
        <v>0</v>
      </c>
    </row>
    <row r="4741" spans="1:33">
      <c r="A4741" s="115" t="s">
        <v>6460</v>
      </c>
      <c r="B4741" s="115" t="s">
        <v>19</v>
      </c>
      <c r="C4741" s="115">
        <v>0</v>
      </c>
      <c r="D4741" s="115">
        <v>0</v>
      </c>
      <c r="E4741" s="115">
        <v>0</v>
      </c>
      <c r="F4741" s="115">
        <v>0</v>
      </c>
      <c r="G4741" s="115">
        <v>0</v>
      </c>
      <c r="H4741" s="115">
        <v>0</v>
      </c>
      <c r="I4741" s="115">
        <v>0</v>
      </c>
      <c r="J4741" s="115">
        <v>0</v>
      </c>
      <c r="K4741" s="115">
        <v>0</v>
      </c>
      <c r="L4741" s="115">
        <v>0</v>
      </c>
      <c r="M4741" s="115">
        <v>0</v>
      </c>
      <c r="N4741" s="115">
        <v>0</v>
      </c>
      <c r="O4741" s="115">
        <v>0</v>
      </c>
      <c r="P4741" s="115">
        <v>0</v>
      </c>
      <c r="Q4741" s="115">
        <v>0</v>
      </c>
      <c r="R4741" s="115">
        <v>0</v>
      </c>
      <c r="S4741" s="115">
        <v>0</v>
      </c>
      <c r="T4741" s="115">
        <v>0</v>
      </c>
      <c r="U4741" s="115">
        <v>0</v>
      </c>
      <c r="V4741" s="115">
        <v>0</v>
      </c>
      <c r="W4741" s="115">
        <v>0</v>
      </c>
      <c r="X4741" s="115">
        <v>0</v>
      </c>
      <c r="Y4741" s="115">
        <v>0</v>
      </c>
      <c r="Z4741" s="115">
        <v>0</v>
      </c>
      <c r="AA4741" s="115">
        <v>0</v>
      </c>
      <c r="AB4741" s="115">
        <v>0</v>
      </c>
      <c r="AC4741" s="115">
        <v>0</v>
      </c>
      <c r="AD4741" s="115">
        <v>0</v>
      </c>
      <c r="AE4741" s="115">
        <v>0</v>
      </c>
      <c r="AF4741" s="115">
        <v>0</v>
      </c>
      <c r="AG4741" s="115">
        <v>0</v>
      </c>
    </row>
    <row r="4742" spans="1:33">
      <c r="A4742" s="115" t="s">
        <v>6461</v>
      </c>
      <c r="B4742" s="115" t="s">
        <v>19</v>
      </c>
      <c r="C4742" s="115">
        <v>0</v>
      </c>
      <c r="D4742" s="115">
        <v>0</v>
      </c>
      <c r="E4742" s="115">
        <v>0</v>
      </c>
      <c r="F4742" s="115">
        <v>0</v>
      </c>
      <c r="G4742" s="115">
        <v>0</v>
      </c>
      <c r="H4742" s="115">
        <v>0</v>
      </c>
      <c r="I4742" s="115">
        <v>0</v>
      </c>
      <c r="J4742" s="115">
        <v>0</v>
      </c>
      <c r="K4742" s="115">
        <v>0</v>
      </c>
      <c r="L4742" s="115">
        <v>0</v>
      </c>
      <c r="M4742" s="115">
        <v>0</v>
      </c>
      <c r="N4742" s="115">
        <v>0</v>
      </c>
      <c r="O4742" s="115">
        <v>0</v>
      </c>
      <c r="P4742" s="115">
        <v>0</v>
      </c>
      <c r="Q4742" s="115">
        <v>0</v>
      </c>
      <c r="R4742" s="115">
        <v>0</v>
      </c>
      <c r="S4742" s="115">
        <v>0</v>
      </c>
      <c r="T4742" s="115">
        <v>0</v>
      </c>
      <c r="U4742" s="115">
        <v>0</v>
      </c>
      <c r="V4742" s="115">
        <v>0</v>
      </c>
      <c r="W4742" s="115">
        <v>0</v>
      </c>
      <c r="X4742" s="115">
        <v>0</v>
      </c>
      <c r="Y4742" s="115">
        <v>0</v>
      </c>
      <c r="Z4742" s="115">
        <v>0</v>
      </c>
      <c r="AA4742" s="115">
        <v>0</v>
      </c>
      <c r="AB4742" s="115">
        <v>0</v>
      </c>
      <c r="AC4742" s="115">
        <v>0</v>
      </c>
      <c r="AD4742" s="115">
        <v>0</v>
      </c>
      <c r="AE4742" s="115">
        <v>0</v>
      </c>
      <c r="AF4742" s="115">
        <v>0</v>
      </c>
      <c r="AG4742" s="115">
        <v>0</v>
      </c>
    </row>
    <row r="4743" spans="1:33">
      <c r="A4743" s="115" t="s">
        <v>6462</v>
      </c>
      <c r="B4743" s="115" t="s">
        <v>19</v>
      </c>
      <c r="C4743" s="115">
        <v>0</v>
      </c>
      <c r="D4743" s="115">
        <v>0</v>
      </c>
      <c r="E4743" s="115">
        <v>0</v>
      </c>
      <c r="F4743" s="115">
        <v>0</v>
      </c>
      <c r="G4743" s="115">
        <v>0</v>
      </c>
      <c r="H4743" s="115">
        <v>0</v>
      </c>
      <c r="I4743" s="115">
        <v>0</v>
      </c>
      <c r="J4743" s="115">
        <v>0</v>
      </c>
      <c r="K4743" s="115">
        <v>0</v>
      </c>
      <c r="L4743" s="115">
        <v>0</v>
      </c>
      <c r="M4743" s="115">
        <v>0</v>
      </c>
      <c r="N4743" s="115">
        <v>0</v>
      </c>
      <c r="O4743" s="115">
        <v>0</v>
      </c>
      <c r="P4743" s="115">
        <v>0</v>
      </c>
      <c r="Q4743" s="115">
        <v>0</v>
      </c>
      <c r="R4743" s="115">
        <v>0</v>
      </c>
      <c r="S4743" s="115">
        <v>0</v>
      </c>
      <c r="T4743" s="115">
        <v>0</v>
      </c>
      <c r="U4743" s="115">
        <v>0</v>
      </c>
      <c r="V4743" s="115">
        <v>0</v>
      </c>
      <c r="W4743" s="115">
        <v>0</v>
      </c>
      <c r="X4743" s="115">
        <v>0</v>
      </c>
      <c r="Y4743" s="115">
        <v>0</v>
      </c>
      <c r="Z4743" s="115">
        <v>0</v>
      </c>
      <c r="AA4743" s="115">
        <v>0</v>
      </c>
      <c r="AB4743" s="115">
        <v>0</v>
      </c>
      <c r="AC4743" s="115">
        <v>0</v>
      </c>
      <c r="AD4743" s="115">
        <v>0</v>
      </c>
      <c r="AE4743" s="115">
        <v>0</v>
      </c>
      <c r="AF4743" s="115">
        <v>0</v>
      </c>
      <c r="AG4743" s="115">
        <v>0</v>
      </c>
    </row>
    <row r="4744" spans="1:33">
      <c r="A4744" s="115" t="s">
        <v>6463</v>
      </c>
      <c r="B4744" s="115" t="s">
        <v>19</v>
      </c>
      <c r="C4744" s="115">
        <v>0</v>
      </c>
      <c r="D4744" s="115">
        <v>0</v>
      </c>
      <c r="E4744" s="115">
        <v>0</v>
      </c>
      <c r="F4744" s="115">
        <v>0</v>
      </c>
      <c r="G4744" s="115">
        <v>0</v>
      </c>
      <c r="H4744" s="115">
        <v>0</v>
      </c>
      <c r="I4744" s="115">
        <v>0</v>
      </c>
      <c r="J4744" s="115">
        <v>0</v>
      </c>
      <c r="K4744" s="115">
        <v>0</v>
      </c>
      <c r="L4744" s="115">
        <v>0</v>
      </c>
      <c r="M4744" s="115">
        <v>0</v>
      </c>
      <c r="N4744" s="115">
        <v>0</v>
      </c>
      <c r="O4744" s="115">
        <v>0</v>
      </c>
      <c r="P4744" s="115">
        <v>0</v>
      </c>
      <c r="Q4744" s="115">
        <v>0</v>
      </c>
      <c r="R4744" s="115">
        <v>0</v>
      </c>
      <c r="S4744" s="115">
        <v>0</v>
      </c>
      <c r="T4744" s="115">
        <v>0</v>
      </c>
      <c r="U4744" s="115">
        <v>0</v>
      </c>
      <c r="V4744" s="115">
        <v>0</v>
      </c>
      <c r="W4744" s="115">
        <v>0</v>
      </c>
      <c r="X4744" s="115">
        <v>0</v>
      </c>
      <c r="Y4744" s="115">
        <v>0</v>
      </c>
      <c r="Z4744" s="115">
        <v>0</v>
      </c>
      <c r="AA4744" s="115">
        <v>0</v>
      </c>
      <c r="AB4744" s="115">
        <v>0</v>
      </c>
      <c r="AC4744" s="115">
        <v>0</v>
      </c>
      <c r="AD4744" s="115">
        <v>0</v>
      </c>
      <c r="AE4744" s="115">
        <v>0</v>
      </c>
      <c r="AF4744" s="115">
        <v>0</v>
      </c>
      <c r="AG4744" s="115">
        <v>0</v>
      </c>
    </row>
    <row r="4745" spans="1:33">
      <c r="A4745" s="115" t="s">
        <v>6464</v>
      </c>
      <c r="B4745" s="115" t="s">
        <v>19</v>
      </c>
      <c r="C4745" s="115">
        <v>0</v>
      </c>
      <c r="D4745" s="115">
        <v>0</v>
      </c>
      <c r="E4745" s="115">
        <v>0</v>
      </c>
      <c r="F4745" s="115">
        <v>0</v>
      </c>
      <c r="G4745" s="115">
        <v>0</v>
      </c>
      <c r="H4745" s="115">
        <v>0</v>
      </c>
      <c r="I4745" s="115">
        <v>0</v>
      </c>
      <c r="J4745" s="115">
        <v>0</v>
      </c>
      <c r="K4745" s="115">
        <v>0</v>
      </c>
      <c r="L4745" s="115">
        <v>0</v>
      </c>
      <c r="M4745" s="115">
        <v>0</v>
      </c>
      <c r="N4745" s="115">
        <v>0</v>
      </c>
      <c r="O4745" s="115">
        <v>0</v>
      </c>
      <c r="P4745" s="115">
        <v>0</v>
      </c>
      <c r="Q4745" s="115">
        <v>0</v>
      </c>
      <c r="R4745" s="115">
        <v>0</v>
      </c>
      <c r="S4745" s="115">
        <v>0</v>
      </c>
      <c r="T4745" s="115">
        <v>0</v>
      </c>
      <c r="U4745" s="115">
        <v>0</v>
      </c>
      <c r="V4745" s="115">
        <v>0</v>
      </c>
      <c r="W4745" s="115">
        <v>0</v>
      </c>
      <c r="X4745" s="115">
        <v>0</v>
      </c>
      <c r="Y4745" s="115">
        <v>0</v>
      </c>
      <c r="Z4745" s="115">
        <v>0</v>
      </c>
      <c r="AA4745" s="115">
        <v>0</v>
      </c>
      <c r="AB4745" s="115">
        <v>0</v>
      </c>
      <c r="AC4745" s="115">
        <v>0</v>
      </c>
      <c r="AD4745" s="115">
        <v>0</v>
      </c>
      <c r="AE4745" s="115">
        <v>0</v>
      </c>
      <c r="AF4745" s="115">
        <v>0</v>
      </c>
      <c r="AG4745" s="115">
        <v>0</v>
      </c>
    </row>
    <row r="4746" spans="1:33">
      <c r="A4746" s="115" t="s">
        <v>6465</v>
      </c>
      <c r="B4746" s="115" t="s">
        <v>19</v>
      </c>
      <c r="C4746" s="115">
        <v>0</v>
      </c>
      <c r="D4746" s="115">
        <v>0</v>
      </c>
      <c r="E4746" s="115">
        <v>0</v>
      </c>
      <c r="F4746" s="115">
        <v>0</v>
      </c>
      <c r="G4746" s="115">
        <v>0</v>
      </c>
      <c r="H4746" s="115">
        <v>0</v>
      </c>
      <c r="I4746" s="115">
        <v>0</v>
      </c>
      <c r="J4746" s="115">
        <v>0</v>
      </c>
      <c r="K4746" s="115">
        <v>0</v>
      </c>
      <c r="L4746" s="115">
        <v>0</v>
      </c>
      <c r="M4746" s="115">
        <v>0</v>
      </c>
      <c r="N4746" s="115">
        <v>0</v>
      </c>
      <c r="O4746" s="115">
        <v>0</v>
      </c>
      <c r="P4746" s="115">
        <v>0</v>
      </c>
      <c r="Q4746" s="115">
        <v>0</v>
      </c>
      <c r="R4746" s="115">
        <v>0</v>
      </c>
      <c r="S4746" s="115">
        <v>0</v>
      </c>
      <c r="T4746" s="115">
        <v>0</v>
      </c>
      <c r="U4746" s="115">
        <v>0</v>
      </c>
      <c r="V4746" s="115">
        <v>0</v>
      </c>
      <c r="W4746" s="115">
        <v>0</v>
      </c>
      <c r="X4746" s="115">
        <v>0</v>
      </c>
      <c r="Y4746" s="115">
        <v>0</v>
      </c>
      <c r="Z4746" s="115">
        <v>0</v>
      </c>
      <c r="AA4746" s="115">
        <v>0</v>
      </c>
      <c r="AB4746" s="115">
        <v>0</v>
      </c>
      <c r="AC4746" s="115">
        <v>0</v>
      </c>
      <c r="AD4746" s="115">
        <v>0</v>
      </c>
      <c r="AE4746" s="115">
        <v>0</v>
      </c>
      <c r="AF4746" s="115">
        <v>0</v>
      </c>
      <c r="AG4746" s="115">
        <v>0</v>
      </c>
    </row>
    <row r="4747" spans="1:33">
      <c r="A4747" s="115" t="s">
        <v>6466</v>
      </c>
      <c r="B4747" s="115" t="s">
        <v>19</v>
      </c>
      <c r="C4747" s="115">
        <v>0</v>
      </c>
      <c r="D4747" s="115">
        <v>0</v>
      </c>
      <c r="E4747" s="115">
        <v>0</v>
      </c>
      <c r="F4747" s="115">
        <v>0</v>
      </c>
      <c r="G4747" s="115">
        <v>0</v>
      </c>
      <c r="H4747" s="115">
        <v>0</v>
      </c>
      <c r="I4747" s="115">
        <v>0</v>
      </c>
      <c r="J4747" s="115">
        <v>0</v>
      </c>
      <c r="K4747" s="115">
        <v>0</v>
      </c>
      <c r="L4747" s="115">
        <v>0</v>
      </c>
      <c r="M4747" s="115">
        <v>0</v>
      </c>
      <c r="N4747" s="115">
        <v>0</v>
      </c>
      <c r="O4747" s="115">
        <v>0</v>
      </c>
      <c r="P4747" s="115">
        <v>0</v>
      </c>
      <c r="Q4747" s="115">
        <v>0</v>
      </c>
      <c r="R4747" s="115">
        <v>0</v>
      </c>
      <c r="S4747" s="115">
        <v>0</v>
      </c>
      <c r="T4747" s="115">
        <v>0</v>
      </c>
      <c r="U4747" s="115">
        <v>0</v>
      </c>
      <c r="V4747" s="115">
        <v>0</v>
      </c>
      <c r="W4747" s="115">
        <v>0</v>
      </c>
      <c r="X4747" s="115">
        <v>0</v>
      </c>
      <c r="Y4747" s="115">
        <v>0</v>
      </c>
      <c r="Z4747" s="115">
        <v>0</v>
      </c>
      <c r="AA4747" s="115">
        <v>0</v>
      </c>
      <c r="AB4747" s="115">
        <v>0</v>
      </c>
      <c r="AC4747" s="115">
        <v>0</v>
      </c>
      <c r="AD4747" s="115">
        <v>0</v>
      </c>
      <c r="AE4747" s="115">
        <v>0</v>
      </c>
      <c r="AF4747" s="115">
        <v>0</v>
      </c>
      <c r="AG4747" s="115">
        <v>0</v>
      </c>
    </row>
    <row r="4748" spans="1:33">
      <c r="A4748" s="115" t="s">
        <v>6467</v>
      </c>
      <c r="B4748" s="115" t="s">
        <v>19</v>
      </c>
      <c r="C4748" s="115">
        <v>0</v>
      </c>
      <c r="D4748" s="115">
        <v>0</v>
      </c>
      <c r="E4748" s="115">
        <v>0</v>
      </c>
      <c r="F4748" s="115">
        <v>0</v>
      </c>
      <c r="G4748" s="115">
        <v>0</v>
      </c>
      <c r="H4748" s="115">
        <v>0</v>
      </c>
      <c r="I4748" s="115">
        <v>0</v>
      </c>
      <c r="J4748" s="115">
        <v>0</v>
      </c>
      <c r="K4748" s="115">
        <v>0</v>
      </c>
      <c r="L4748" s="115">
        <v>0</v>
      </c>
      <c r="M4748" s="115">
        <v>0</v>
      </c>
      <c r="N4748" s="115">
        <v>0</v>
      </c>
      <c r="O4748" s="115">
        <v>0</v>
      </c>
      <c r="P4748" s="115">
        <v>0</v>
      </c>
      <c r="Q4748" s="115">
        <v>0</v>
      </c>
      <c r="R4748" s="115">
        <v>0</v>
      </c>
      <c r="S4748" s="115">
        <v>0</v>
      </c>
      <c r="T4748" s="115">
        <v>0</v>
      </c>
      <c r="U4748" s="115">
        <v>0</v>
      </c>
      <c r="V4748" s="115">
        <v>0</v>
      </c>
      <c r="W4748" s="115">
        <v>0</v>
      </c>
      <c r="X4748" s="115">
        <v>0</v>
      </c>
      <c r="Y4748" s="115">
        <v>0</v>
      </c>
      <c r="Z4748" s="115">
        <v>0</v>
      </c>
      <c r="AA4748" s="115">
        <v>0</v>
      </c>
      <c r="AB4748" s="115">
        <v>0</v>
      </c>
      <c r="AC4748" s="115">
        <v>0</v>
      </c>
      <c r="AD4748" s="115">
        <v>0</v>
      </c>
      <c r="AE4748" s="115">
        <v>0</v>
      </c>
      <c r="AF4748" s="115">
        <v>0</v>
      </c>
      <c r="AG4748" s="115">
        <v>0</v>
      </c>
    </row>
    <row r="4749" spans="1:33">
      <c r="A4749" s="115" t="s">
        <v>6468</v>
      </c>
      <c r="B4749" s="115" t="s">
        <v>19</v>
      </c>
      <c r="C4749" s="115">
        <v>0</v>
      </c>
      <c r="D4749" s="115">
        <v>0</v>
      </c>
      <c r="E4749" s="115">
        <v>0</v>
      </c>
      <c r="F4749" s="115">
        <v>0</v>
      </c>
      <c r="G4749" s="115">
        <v>0</v>
      </c>
      <c r="H4749" s="115">
        <v>0</v>
      </c>
      <c r="I4749" s="115">
        <v>0</v>
      </c>
      <c r="J4749" s="115">
        <v>0</v>
      </c>
      <c r="K4749" s="115">
        <v>0</v>
      </c>
      <c r="L4749" s="115">
        <v>0</v>
      </c>
      <c r="M4749" s="115">
        <v>0</v>
      </c>
      <c r="N4749" s="115">
        <v>0</v>
      </c>
      <c r="O4749" s="115">
        <v>0</v>
      </c>
      <c r="P4749" s="115">
        <v>0</v>
      </c>
      <c r="Q4749" s="115">
        <v>0</v>
      </c>
      <c r="R4749" s="115">
        <v>0</v>
      </c>
      <c r="S4749" s="115">
        <v>0</v>
      </c>
      <c r="T4749" s="115">
        <v>0</v>
      </c>
      <c r="U4749" s="115">
        <v>0</v>
      </c>
      <c r="V4749" s="115">
        <v>0</v>
      </c>
      <c r="W4749" s="115">
        <v>0</v>
      </c>
      <c r="X4749" s="115">
        <v>0</v>
      </c>
      <c r="Y4749" s="115">
        <v>0</v>
      </c>
      <c r="Z4749" s="115">
        <v>0</v>
      </c>
      <c r="AA4749" s="115">
        <v>0</v>
      </c>
      <c r="AB4749" s="115">
        <v>0</v>
      </c>
      <c r="AC4749" s="115">
        <v>0</v>
      </c>
      <c r="AD4749" s="115">
        <v>0</v>
      </c>
      <c r="AE4749" s="115">
        <v>0</v>
      </c>
      <c r="AF4749" s="115">
        <v>0</v>
      </c>
      <c r="AG4749" s="115">
        <v>0</v>
      </c>
    </row>
    <row r="4750" spans="1:33">
      <c r="A4750" s="115" t="s">
        <v>6469</v>
      </c>
      <c r="B4750" s="115" t="s">
        <v>19</v>
      </c>
      <c r="C4750" s="115">
        <v>0</v>
      </c>
      <c r="D4750" s="115">
        <v>0</v>
      </c>
      <c r="E4750" s="115">
        <v>0</v>
      </c>
      <c r="F4750" s="115">
        <v>0</v>
      </c>
      <c r="G4750" s="115">
        <v>0</v>
      </c>
      <c r="H4750" s="115">
        <v>0</v>
      </c>
      <c r="I4750" s="115">
        <v>0</v>
      </c>
      <c r="J4750" s="115">
        <v>0</v>
      </c>
      <c r="K4750" s="115">
        <v>0</v>
      </c>
      <c r="L4750" s="115">
        <v>0</v>
      </c>
      <c r="M4750" s="115">
        <v>0</v>
      </c>
      <c r="N4750" s="115">
        <v>0</v>
      </c>
      <c r="O4750" s="115">
        <v>0</v>
      </c>
      <c r="P4750" s="115">
        <v>0</v>
      </c>
      <c r="Q4750" s="115">
        <v>0</v>
      </c>
      <c r="R4750" s="115">
        <v>0</v>
      </c>
      <c r="S4750" s="115">
        <v>0</v>
      </c>
      <c r="T4750" s="115">
        <v>0</v>
      </c>
      <c r="U4750" s="115">
        <v>0</v>
      </c>
      <c r="V4750" s="115">
        <v>0</v>
      </c>
      <c r="W4750" s="115">
        <v>0</v>
      </c>
      <c r="X4750" s="115">
        <v>0</v>
      </c>
      <c r="Y4750" s="115">
        <v>0</v>
      </c>
      <c r="Z4750" s="115">
        <v>0</v>
      </c>
      <c r="AA4750" s="115">
        <v>0</v>
      </c>
      <c r="AB4750" s="115">
        <v>0</v>
      </c>
      <c r="AC4750" s="115">
        <v>0</v>
      </c>
      <c r="AD4750" s="115">
        <v>0</v>
      </c>
      <c r="AE4750" s="115">
        <v>0</v>
      </c>
      <c r="AF4750" s="115">
        <v>0</v>
      </c>
      <c r="AG4750" s="115">
        <v>0</v>
      </c>
    </row>
    <row r="4751" spans="1:33">
      <c r="A4751" s="115" t="s">
        <v>6470</v>
      </c>
      <c r="B4751" s="115" t="s">
        <v>19</v>
      </c>
      <c r="C4751" s="115">
        <v>0</v>
      </c>
      <c r="D4751" s="115">
        <v>0</v>
      </c>
      <c r="E4751" s="115">
        <v>0</v>
      </c>
      <c r="F4751" s="115">
        <v>0</v>
      </c>
      <c r="G4751" s="115">
        <v>0</v>
      </c>
      <c r="H4751" s="115">
        <v>0</v>
      </c>
      <c r="I4751" s="115">
        <v>0</v>
      </c>
      <c r="J4751" s="115">
        <v>0</v>
      </c>
      <c r="K4751" s="115">
        <v>0</v>
      </c>
      <c r="L4751" s="115">
        <v>0</v>
      </c>
      <c r="M4751" s="115">
        <v>0</v>
      </c>
      <c r="N4751" s="115">
        <v>0</v>
      </c>
      <c r="O4751" s="115">
        <v>0</v>
      </c>
      <c r="P4751" s="115">
        <v>0</v>
      </c>
      <c r="Q4751" s="115">
        <v>0</v>
      </c>
      <c r="R4751" s="115">
        <v>0</v>
      </c>
      <c r="S4751" s="115">
        <v>0</v>
      </c>
      <c r="T4751" s="115">
        <v>0</v>
      </c>
      <c r="U4751" s="115">
        <v>0</v>
      </c>
      <c r="V4751" s="115">
        <v>0</v>
      </c>
      <c r="W4751" s="115">
        <v>0</v>
      </c>
      <c r="X4751" s="115">
        <v>0</v>
      </c>
      <c r="Y4751" s="115">
        <v>0</v>
      </c>
      <c r="Z4751" s="115">
        <v>0</v>
      </c>
      <c r="AA4751" s="115">
        <v>0</v>
      </c>
      <c r="AB4751" s="115">
        <v>0</v>
      </c>
      <c r="AC4751" s="115">
        <v>0</v>
      </c>
      <c r="AD4751" s="115">
        <v>0</v>
      </c>
      <c r="AE4751" s="115">
        <v>0</v>
      </c>
      <c r="AF4751" s="115">
        <v>0</v>
      </c>
      <c r="AG4751" s="115">
        <v>0</v>
      </c>
    </row>
    <row r="4752" spans="1:33">
      <c r="A4752" s="115" t="s">
        <v>6471</v>
      </c>
      <c r="B4752" s="115" t="s">
        <v>19</v>
      </c>
      <c r="C4752" s="115">
        <v>0</v>
      </c>
      <c r="D4752" s="115">
        <v>0</v>
      </c>
      <c r="E4752" s="115">
        <v>0</v>
      </c>
      <c r="F4752" s="115">
        <v>0</v>
      </c>
      <c r="G4752" s="115">
        <v>0</v>
      </c>
      <c r="H4752" s="115">
        <v>0</v>
      </c>
      <c r="I4752" s="115">
        <v>0</v>
      </c>
      <c r="J4752" s="115">
        <v>0</v>
      </c>
      <c r="K4752" s="115">
        <v>0</v>
      </c>
      <c r="L4752" s="115">
        <v>0</v>
      </c>
      <c r="M4752" s="115">
        <v>0</v>
      </c>
      <c r="N4752" s="115">
        <v>0</v>
      </c>
      <c r="O4752" s="115">
        <v>0</v>
      </c>
      <c r="P4752" s="115">
        <v>0</v>
      </c>
      <c r="Q4752" s="115">
        <v>0</v>
      </c>
      <c r="R4752" s="115">
        <v>0</v>
      </c>
      <c r="S4752" s="115">
        <v>0</v>
      </c>
      <c r="T4752" s="115">
        <v>0</v>
      </c>
      <c r="U4752" s="115">
        <v>0</v>
      </c>
      <c r="V4752" s="115">
        <v>0</v>
      </c>
      <c r="W4752" s="115">
        <v>0</v>
      </c>
      <c r="X4752" s="115">
        <v>0</v>
      </c>
      <c r="Y4752" s="115">
        <v>0</v>
      </c>
      <c r="Z4752" s="115">
        <v>0</v>
      </c>
      <c r="AA4752" s="115">
        <v>0</v>
      </c>
      <c r="AB4752" s="115">
        <v>0</v>
      </c>
      <c r="AC4752" s="115">
        <v>0</v>
      </c>
      <c r="AD4752" s="115">
        <v>0</v>
      </c>
      <c r="AE4752" s="115">
        <v>0</v>
      </c>
      <c r="AF4752" s="115">
        <v>0</v>
      </c>
      <c r="AG4752" s="115">
        <v>0</v>
      </c>
    </row>
    <row r="4753" spans="1:33">
      <c r="A4753" s="115" t="s">
        <v>6472</v>
      </c>
      <c r="B4753" s="115" t="s">
        <v>19</v>
      </c>
      <c r="C4753" s="115">
        <v>0</v>
      </c>
      <c r="D4753" s="115">
        <v>0</v>
      </c>
      <c r="E4753" s="115">
        <v>0</v>
      </c>
      <c r="F4753" s="115">
        <v>0</v>
      </c>
      <c r="G4753" s="115">
        <v>0</v>
      </c>
      <c r="H4753" s="115">
        <v>0</v>
      </c>
      <c r="I4753" s="115">
        <v>0</v>
      </c>
      <c r="J4753" s="115">
        <v>0</v>
      </c>
      <c r="K4753" s="115">
        <v>0</v>
      </c>
      <c r="L4753" s="115">
        <v>0</v>
      </c>
      <c r="M4753" s="115">
        <v>0</v>
      </c>
      <c r="N4753" s="115">
        <v>0</v>
      </c>
      <c r="O4753" s="115">
        <v>0</v>
      </c>
      <c r="P4753" s="115">
        <v>0</v>
      </c>
      <c r="Q4753" s="115">
        <v>0</v>
      </c>
      <c r="R4753" s="115">
        <v>0</v>
      </c>
      <c r="S4753" s="115">
        <v>0</v>
      </c>
      <c r="T4753" s="115">
        <v>0</v>
      </c>
      <c r="U4753" s="115">
        <v>0</v>
      </c>
      <c r="V4753" s="115">
        <v>0</v>
      </c>
      <c r="W4753" s="115">
        <v>0</v>
      </c>
      <c r="X4753" s="115">
        <v>0</v>
      </c>
      <c r="Y4753" s="115">
        <v>0</v>
      </c>
      <c r="Z4753" s="115">
        <v>0</v>
      </c>
      <c r="AA4753" s="115">
        <v>0</v>
      </c>
      <c r="AB4753" s="115">
        <v>0</v>
      </c>
      <c r="AC4753" s="115">
        <v>0</v>
      </c>
      <c r="AD4753" s="115">
        <v>0</v>
      </c>
      <c r="AE4753" s="115">
        <v>0</v>
      </c>
      <c r="AF4753" s="115">
        <v>0</v>
      </c>
      <c r="AG4753" s="115">
        <v>0</v>
      </c>
    </row>
    <row r="4754" spans="1:33">
      <c r="A4754" s="115" t="s">
        <v>6473</v>
      </c>
      <c r="B4754" s="115" t="s">
        <v>19</v>
      </c>
      <c r="C4754" s="115">
        <v>0</v>
      </c>
      <c r="D4754" s="115">
        <v>0</v>
      </c>
      <c r="E4754" s="115">
        <v>0</v>
      </c>
      <c r="F4754" s="115">
        <v>0</v>
      </c>
      <c r="G4754" s="115">
        <v>0</v>
      </c>
      <c r="H4754" s="115">
        <v>0</v>
      </c>
      <c r="I4754" s="115">
        <v>0</v>
      </c>
      <c r="J4754" s="115">
        <v>0</v>
      </c>
      <c r="K4754" s="115">
        <v>0</v>
      </c>
      <c r="L4754" s="115">
        <v>0</v>
      </c>
      <c r="M4754" s="115">
        <v>0</v>
      </c>
      <c r="N4754" s="115">
        <v>0</v>
      </c>
      <c r="O4754" s="115">
        <v>0</v>
      </c>
      <c r="P4754" s="115">
        <v>0</v>
      </c>
      <c r="Q4754" s="115">
        <v>0</v>
      </c>
      <c r="R4754" s="115">
        <v>0</v>
      </c>
      <c r="S4754" s="115">
        <v>0</v>
      </c>
      <c r="T4754" s="115">
        <v>0</v>
      </c>
      <c r="U4754" s="115">
        <v>0</v>
      </c>
      <c r="V4754" s="115">
        <v>0</v>
      </c>
      <c r="W4754" s="115">
        <v>0</v>
      </c>
      <c r="X4754" s="115">
        <v>0</v>
      </c>
      <c r="Y4754" s="115">
        <v>0</v>
      </c>
      <c r="Z4754" s="115">
        <v>0</v>
      </c>
      <c r="AA4754" s="115">
        <v>0</v>
      </c>
      <c r="AB4754" s="115">
        <v>0</v>
      </c>
      <c r="AC4754" s="115">
        <v>0</v>
      </c>
      <c r="AD4754" s="115">
        <v>0</v>
      </c>
      <c r="AE4754" s="115">
        <v>0</v>
      </c>
      <c r="AF4754" s="115">
        <v>0</v>
      </c>
      <c r="AG4754" s="115">
        <v>0</v>
      </c>
    </row>
    <row r="4755" spans="1:33">
      <c r="A4755" s="115" t="s">
        <v>6474</v>
      </c>
      <c r="B4755" s="115" t="s">
        <v>19</v>
      </c>
      <c r="C4755" s="115">
        <v>0</v>
      </c>
      <c r="D4755" s="115">
        <v>0</v>
      </c>
      <c r="E4755" s="115">
        <v>0</v>
      </c>
      <c r="F4755" s="115">
        <v>0</v>
      </c>
      <c r="G4755" s="115">
        <v>0</v>
      </c>
      <c r="H4755" s="115">
        <v>0</v>
      </c>
      <c r="I4755" s="115">
        <v>0</v>
      </c>
      <c r="J4755" s="115">
        <v>0</v>
      </c>
      <c r="K4755" s="115">
        <v>0</v>
      </c>
      <c r="L4755" s="115">
        <v>0</v>
      </c>
      <c r="M4755" s="115">
        <v>0</v>
      </c>
      <c r="N4755" s="115">
        <v>0</v>
      </c>
      <c r="O4755" s="115">
        <v>0</v>
      </c>
      <c r="P4755" s="115">
        <v>0</v>
      </c>
      <c r="Q4755" s="115">
        <v>0</v>
      </c>
      <c r="R4755" s="115">
        <v>0</v>
      </c>
      <c r="S4755" s="115">
        <v>0</v>
      </c>
      <c r="T4755" s="115">
        <v>0</v>
      </c>
      <c r="U4755" s="115">
        <v>0</v>
      </c>
      <c r="V4755" s="115">
        <v>0</v>
      </c>
      <c r="W4755" s="115">
        <v>0</v>
      </c>
      <c r="X4755" s="115">
        <v>0</v>
      </c>
      <c r="Y4755" s="115">
        <v>0</v>
      </c>
      <c r="Z4755" s="115">
        <v>0</v>
      </c>
      <c r="AA4755" s="115">
        <v>0</v>
      </c>
      <c r="AB4755" s="115">
        <v>0</v>
      </c>
      <c r="AC4755" s="115">
        <v>0</v>
      </c>
      <c r="AD4755" s="115">
        <v>0</v>
      </c>
      <c r="AE4755" s="115">
        <v>0</v>
      </c>
      <c r="AF4755" s="115">
        <v>0</v>
      </c>
      <c r="AG4755" s="115">
        <v>0</v>
      </c>
    </row>
    <row r="4756" spans="1:33">
      <c r="A4756" s="115" t="s">
        <v>6475</v>
      </c>
      <c r="B4756" s="115" t="s">
        <v>19</v>
      </c>
      <c r="C4756" s="115">
        <v>0</v>
      </c>
      <c r="D4756" s="115">
        <v>0</v>
      </c>
      <c r="E4756" s="115">
        <v>0</v>
      </c>
      <c r="F4756" s="115">
        <v>0</v>
      </c>
      <c r="G4756" s="115">
        <v>0</v>
      </c>
      <c r="H4756" s="115">
        <v>0</v>
      </c>
      <c r="I4756" s="115">
        <v>0</v>
      </c>
      <c r="J4756" s="115">
        <v>0</v>
      </c>
      <c r="K4756" s="115">
        <v>0</v>
      </c>
      <c r="L4756" s="115">
        <v>0</v>
      </c>
      <c r="M4756" s="115">
        <v>0</v>
      </c>
      <c r="N4756" s="115">
        <v>0</v>
      </c>
      <c r="O4756" s="115">
        <v>0</v>
      </c>
      <c r="P4756" s="115">
        <v>0</v>
      </c>
      <c r="Q4756" s="115">
        <v>0</v>
      </c>
      <c r="R4756" s="115">
        <v>0</v>
      </c>
      <c r="S4756" s="115">
        <v>0</v>
      </c>
      <c r="T4756" s="115">
        <v>0</v>
      </c>
      <c r="U4756" s="115">
        <v>0</v>
      </c>
      <c r="V4756" s="115">
        <v>0</v>
      </c>
      <c r="W4756" s="115">
        <v>0</v>
      </c>
      <c r="X4756" s="115">
        <v>0</v>
      </c>
      <c r="Y4756" s="115">
        <v>0</v>
      </c>
      <c r="Z4756" s="115">
        <v>0</v>
      </c>
      <c r="AA4756" s="115">
        <v>0</v>
      </c>
      <c r="AB4756" s="115">
        <v>0</v>
      </c>
      <c r="AC4756" s="115">
        <v>0</v>
      </c>
      <c r="AD4756" s="115">
        <v>0</v>
      </c>
      <c r="AE4756" s="115">
        <v>0</v>
      </c>
      <c r="AF4756" s="115">
        <v>0</v>
      </c>
      <c r="AG4756" s="115">
        <v>0</v>
      </c>
    </row>
    <row r="4757" spans="1:33">
      <c r="A4757" s="115" t="s">
        <v>6476</v>
      </c>
      <c r="B4757" s="115" t="s">
        <v>19</v>
      </c>
      <c r="C4757" s="115">
        <v>0</v>
      </c>
      <c r="D4757" s="115">
        <v>0</v>
      </c>
      <c r="E4757" s="115">
        <v>0</v>
      </c>
      <c r="F4757" s="115">
        <v>0</v>
      </c>
      <c r="G4757" s="115">
        <v>0</v>
      </c>
      <c r="H4757" s="115">
        <v>0</v>
      </c>
      <c r="I4757" s="115">
        <v>0</v>
      </c>
      <c r="J4757" s="115">
        <v>0</v>
      </c>
      <c r="K4757" s="115">
        <v>0</v>
      </c>
      <c r="L4757" s="115">
        <v>0</v>
      </c>
      <c r="M4757" s="115">
        <v>0</v>
      </c>
      <c r="N4757" s="115">
        <v>0</v>
      </c>
      <c r="O4757" s="115">
        <v>0</v>
      </c>
      <c r="P4757" s="115">
        <v>0</v>
      </c>
      <c r="Q4757" s="115">
        <v>0</v>
      </c>
      <c r="R4757" s="115">
        <v>0</v>
      </c>
      <c r="S4757" s="115">
        <v>0</v>
      </c>
      <c r="T4757" s="115">
        <v>0</v>
      </c>
      <c r="U4757" s="115">
        <v>0</v>
      </c>
      <c r="V4757" s="115">
        <v>0</v>
      </c>
      <c r="W4757" s="115">
        <v>0</v>
      </c>
      <c r="X4757" s="115">
        <v>0</v>
      </c>
      <c r="Y4757" s="115">
        <v>0</v>
      </c>
      <c r="Z4757" s="115">
        <v>0</v>
      </c>
      <c r="AA4757" s="115">
        <v>0</v>
      </c>
      <c r="AB4757" s="115">
        <v>0</v>
      </c>
      <c r="AC4757" s="115">
        <v>0</v>
      </c>
      <c r="AD4757" s="115">
        <v>0</v>
      </c>
      <c r="AE4757" s="115">
        <v>0</v>
      </c>
      <c r="AF4757" s="115">
        <v>0</v>
      </c>
      <c r="AG4757" s="115">
        <v>0</v>
      </c>
    </row>
    <row r="4758" spans="1:33">
      <c r="A4758" s="115" t="s">
        <v>6477</v>
      </c>
      <c r="B4758" s="115" t="s">
        <v>19</v>
      </c>
      <c r="C4758" s="115">
        <v>0</v>
      </c>
      <c r="D4758" s="115">
        <v>0</v>
      </c>
      <c r="E4758" s="115">
        <v>0</v>
      </c>
      <c r="F4758" s="115">
        <v>0</v>
      </c>
      <c r="G4758" s="115">
        <v>0</v>
      </c>
      <c r="H4758" s="115">
        <v>0</v>
      </c>
      <c r="I4758" s="115">
        <v>0</v>
      </c>
      <c r="J4758" s="115">
        <v>0</v>
      </c>
      <c r="K4758" s="115">
        <v>0</v>
      </c>
      <c r="L4758" s="115">
        <v>0</v>
      </c>
      <c r="M4758" s="115">
        <v>0</v>
      </c>
      <c r="N4758" s="115">
        <v>0</v>
      </c>
      <c r="O4758" s="115">
        <v>0</v>
      </c>
      <c r="P4758" s="115">
        <v>0</v>
      </c>
      <c r="Q4758" s="115">
        <v>0</v>
      </c>
      <c r="R4758" s="115">
        <v>0</v>
      </c>
      <c r="S4758" s="115">
        <v>0</v>
      </c>
      <c r="T4758" s="115">
        <v>0</v>
      </c>
      <c r="U4758" s="115">
        <v>0</v>
      </c>
      <c r="V4758" s="115">
        <v>0</v>
      </c>
      <c r="W4758" s="115">
        <v>0</v>
      </c>
      <c r="X4758" s="115">
        <v>0</v>
      </c>
      <c r="Y4758" s="115">
        <v>0</v>
      </c>
      <c r="Z4758" s="115">
        <v>0</v>
      </c>
      <c r="AA4758" s="115">
        <v>0</v>
      </c>
      <c r="AB4758" s="115">
        <v>0</v>
      </c>
      <c r="AC4758" s="115">
        <v>0</v>
      </c>
      <c r="AD4758" s="115">
        <v>0</v>
      </c>
      <c r="AE4758" s="115">
        <v>0</v>
      </c>
      <c r="AF4758" s="115">
        <v>0</v>
      </c>
      <c r="AG4758" s="115">
        <v>0</v>
      </c>
    </row>
    <row r="4759" spans="1:33">
      <c r="A4759" s="115" t="s">
        <v>6478</v>
      </c>
      <c r="B4759" s="115" t="s">
        <v>19</v>
      </c>
      <c r="C4759" s="115">
        <v>0</v>
      </c>
      <c r="D4759" s="115">
        <v>0</v>
      </c>
      <c r="E4759" s="115">
        <v>0</v>
      </c>
      <c r="F4759" s="115">
        <v>0</v>
      </c>
      <c r="G4759" s="115">
        <v>0</v>
      </c>
      <c r="H4759" s="115">
        <v>0</v>
      </c>
      <c r="I4759" s="115">
        <v>0</v>
      </c>
      <c r="J4759" s="115">
        <v>0</v>
      </c>
      <c r="K4759" s="115">
        <v>0</v>
      </c>
      <c r="L4759" s="115">
        <v>0</v>
      </c>
      <c r="M4759" s="115">
        <v>0</v>
      </c>
      <c r="N4759" s="115">
        <v>0</v>
      </c>
      <c r="O4759" s="115">
        <v>0</v>
      </c>
      <c r="P4759" s="115">
        <v>0</v>
      </c>
      <c r="Q4759" s="115">
        <v>0</v>
      </c>
      <c r="R4759" s="115">
        <v>0</v>
      </c>
      <c r="S4759" s="115">
        <v>0</v>
      </c>
      <c r="T4759" s="115">
        <v>0</v>
      </c>
      <c r="U4759" s="115">
        <v>0</v>
      </c>
      <c r="V4759" s="115">
        <v>0</v>
      </c>
      <c r="W4759" s="115">
        <v>0</v>
      </c>
      <c r="X4759" s="115">
        <v>0</v>
      </c>
      <c r="Y4759" s="115">
        <v>0</v>
      </c>
      <c r="Z4759" s="115">
        <v>0</v>
      </c>
      <c r="AA4759" s="115">
        <v>0</v>
      </c>
      <c r="AB4759" s="115">
        <v>0</v>
      </c>
      <c r="AC4759" s="115">
        <v>0</v>
      </c>
      <c r="AD4759" s="115">
        <v>0</v>
      </c>
      <c r="AE4759" s="115">
        <v>0</v>
      </c>
      <c r="AF4759" s="115">
        <v>0</v>
      </c>
      <c r="AG4759" s="115">
        <v>0</v>
      </c>
    </row>
    <row r="4760" spans="1:33">
      <c r="A4760" s="115" t="s">
        <v>6479</v>
      </c>
      <c r="B4760" s="115" t="s">
        <v>19</v>
      </c>
      <c r="C4760" s="115">
        <v>0</v>
      </c>
      <c r="D4760" s="115">
        <v>0</v>
      </c>
      <c r="E4760" s="115">
        <v>0</v>
      </c>
      <c r="F4760" s="115">
        <v>0</v>
      </c>
      <c r="G4760" s="115">
        <v>0</v>
      </c>
      <c r="H4760" s="115">
        <v>0</v>
      </c>
      <c r="I4760" s="115">
        <v>0</v>
      </c>
      <c r="J4760" s="115">
        <v>0</v>
      </c>
      <c r="K4760" s="115">
        <v>0</v>
      </c>
      <c r="L4760" s="115">
        <v>0</v>
      </c>
      <c r="M4760" s="115">
        <v>0</v>
      </c>
      <c r="N4760" s="115">
        <v>0</v>
      </c>
      <c r="O4760" s="115">
        <v>0</v>
      </c>
      <c r="P4760" s="115">
        <v>0</v>
      </c>
      <c r="Q4760" s="115">
        <v>0</v>
      </c>
      <c r="R4760" s="115">
        <v>0</v>
      </c>
      <c r="S4760" s="115">
        <v>0</v>
      </c>
      <c r="T4760" s="115">
        <v>0</v>
      </c>
      <c r="U4760" s="115">
        <v>0</v>
      </c>
      <c r="V4760" s="115">
        <v>0</v>
      </c>
      <c r="W4760" s="115">
        <v>0</v>
      </c>
      <c r="X4760" s="115">
        <v>0</v>
      </c>
      <c r="Y4760" s="115">
        <v>0</v>
      </c>
      <c r="Z4760" s="115">
        <v>0</v>
      </c>
      <c r="AA4760" s="115">
        <v>0</v>
      </c>
      <c r="AB4760" s="115">
        <v>0</v>
      </c>
      <c r="AC4760" s="115">
        <v>0</v>
      </c>
      <c r="AD4760" s="115">
        <v>0</v>
      </c>
      <c r="AE4760" s="115">
        <v>0</v>
      </c>
      <c r="AF4760" s="115">
        <v>0</v>
      </c>
      <c r="AG4760" s="115">
        <v>0</v>
      </c>
    </row>
    <row r="4761" spans="1:33">
      <c r="A4761" s="115" t="s">
        <v>6480</v>
      </c>
      <c r="B4761" s="115" t="s">
        <v>19</v>
      </c>
      <c r="C4761" s="115">
        <v>0</v>
      </c>
      <c r="D4761" s="115">
        <v>0</v>
      </c>
      <c r="E4761" s="115">
        <v>0</v>
      </c>
      <c r="F4761" s="115">
        <v>0</v>
      </c>
      <c r="G4761" s="115">
        <v>0</v>
      </c>
      <c r="H4761" s="115">
        <v>0</v>
      </c>
      <c r="I4761" s="115">
        <v>0</v>
      </c>
      <c r="J4761" s="115">
        <v>0</v>
      </c>
      <c r="K4761" s="115">
        <v>0</v>
      </c>
      <c r="L4761" s="115">
        <v>0</v>
      </c>
      <c r="M4761" s="115">
        <v>0</v>
      </c>
      <c r="N4761" s="115">
        <v>0</v>
      </c>
      <c r="O4761" s="115">
        <v>0</v>
      </c>
      <c r="P4761" s="115">
        <v>0</v>
      </c>
      <c r="Q4761" s="115">
        <v>0</v>
      </c>
      <c r="R4761" s="115">
        <v>0</v>
      </c>
      <c r="S4761" s="115">
        <v>0</v>
      </c>
      <c r="T4761" s="115">
        <v>0</v>
      </c>
      <c r="U4761" s="115">
        <v>0</v>
      </c>
      <c r="V4761" s="115">
        <v>0</v>
      </c>
      <c r="W4761" s="115">
        <v>0</v>
      </c>
      <c r="X4761" s="115">
        <v>0</v>
      </c>
      <c r="Y4761" s="115">
        <v>0</v>
      </c>
      <c r="Z4761" s="115">
        <v>0</v>
      </c>
      <c r="AA4761" s="115">
        <v>0</v>
      </c>
      <c r="AB4761" s="115">
        <v>0</v>
      </c>
      <c r="AC4761" s="115">
        <v>0</v>
      </c>
      <c r="AD4761" s="115">
        <v>0</v>
      </c>
      <c r="AE4761" s="115">
        <v>0</v>
      </c>
      <c r="AF4761" s="115">
        <v>0</v>
      </c>
      <c r="AG4761" s="115">
        <v>0</v>
      </c>
    </row>
    <row r="4762" spans="1:33">
      <c r="A4762" s="115" t="s">
        <v>6481</v>
      </c>
      <c r="B4762" s="115" t="s">
        <v>19</v>
      </c>
      <c r="C4762" s="115">
        <v>0</v>
      </c>
      <c r="D4762" s="115">
        <v>0</v>
      </c>
      <c r="E4762" s="115">
        <v>0</v>
      </c>
      <c r="F4762" s="115">
        <v>0</v>
      </c>
      <c r="G4762" s="115">
        <v>0</v>
      </c>
      <c r="H4762" s="115">
        <v>0</v>
      </c>
      <c r="I4762" s="115">
        <v>0</v>
      </c>
      <c r="J4762" s="115">
        <v>0</v>
      </c>
      <c r="K4762" s="115">
        <v>0</v>
      </c>
      <c r="L4762" s="115">
        <v>0</v>
      </c>
      <c r="M4762" s="115">
        <v>0</v>
      </c>
      <c r="N4762" s="115">
        <v>0</v>
      </c>
      <c r="O4762" s="115">
        <v>0</v>
      </c>
      <c r="P4762" s="115">
        <v>0</v>
      </c>
      <c r="Q4762" s="115">
        <v>0</v>
      </c>
      <c r="R4762" s="115">
        <v>0</v>
      </c>
      <c r="S4762" s="115">
        <v>0</v>
      </c>
      <c r="T4762" s="115">
        <v>0</v>
      </c>
      <c r="U4762" s="115">
        <v>0</v>
      </c>
      <c r="V4762" s="115">
        <v>0</v>
      </c>
      <c r="W4762" s="115">
        <v>0</v>
      </c>
      <c r="X4762" s="115">
        <v>0</v>
      </c>
      <c r="Y4762" s="115">
        <v>0</v>
      </c>
      <c r="Z4762" s="115">
        <v>0</v>
      </c>
      <c r="AA4762" s="115">
        <v>0</v>
      </c>
      <c r="AB4762" s="115">
        <v>0</v>
      </c>
      <c r="AC4762" s="115">
        <v>0</v>
      </c>
      <c r="AD4762" s="115">
        <v>0</v>
      </c>
      <c r="AE4762" s="115">
        <v>0</v>
      </c>
      <c r="AF4762" s="115">
        <v>0</v>
      </c>
      <c r="AG4762" s="115">
        <v>0</v>
      </c>
    </row>
    <row r="4763" spans="1:33">
      <c r="A4763" s="115" t="s">
        <v>6482</v>
      </c>
      <c r="B4763" s="115" t="s">
        <v>19</v>
      </c>
      <c r="C4763" s="115">
        <v>0</v>
      </c>
      <c r="D4763" s="115">
        <v>0</v>
      </c>
      <c r="E4763" s="115">
        <v>0</v>
      </c>
      <c r="F4763" s="115">
        <v>0</v>
      </c>
      <c r="G4763" s="115">
        <v>0</v>
      </c>
      <c r="H4763" s="115">
        <v>0</v>
      </c>
      <c r="I4763" s="115">
        <v>0</v>
      </c>
      <c r="J4763" s="115">
        <v>0</v>
      </c>
      <c r="K4763" s="115">
        <v>0</v>
      </c>
      <c r="L4763" s="115">
        <v>0</v>
      </c>
      <c r="M4763" s="115">
        <v>0</v>
      </c>
      <c r="N4763" s="115">
        <v>0</v>
      </c>
      <c r="O4763" s="115">
        <v>0</v>
      </c>
      <c r="P4763" s="115">
        <v>0</v>
      </c>
      <c r="Q4763" s="115">
        <v>0</v>
      </c>
      <c r="R4763" s="115">
        <v>0</v>
      </c>
      <c r="S4763" s="115">
        <v>0</v>
      </c>
      <c r="T4763" s="115">
        <v>0</v>
      </c>
      <c r="U4763" s="115">
        <v>0</v>
      </c>
      <c r="V4763" s="115">
        <v>0</v>
      </c>
      <c r="W4763" s="115">
        <v>0</v>
      </c>
      <c r="X4763" s="115">
        <v>0</v>
      </c>
      <c r="Y4763" s="115">
        <v>0</v>
      </c>
      <c r="Z4763" s="115">
        <v>0</v>
      </c>
      <c r="AA4763" s="115">
        <v>0</v>
      </c>
      <c r="AB4763" s="115">
        <v>0</v>
      </c>
      <c r="AC4763" s="115">
        <v>0</v>
      </c>
      <c r="AD4763" s="115">
        <v>0</v>
      </c>
      <c r="AE4763" s="115">
        <v>0</v>
      </c>
      <c r="AF4763" s="115">
        <v>0</v>
      </c>
      <c r="AG4763" s="115">
        <v>0</v>
      </c>
    </row>
    <row r="4764" spans="1:33">
      <c r="A4764" s="115" t="s">
        <v>6483</v>
      </c>
      <c r="B4764" s="115" t="s">
        <v>19</v>
      </c>
      <c r="C4764" s="115">
        <v>0</v>
      </c>
      <c r="D4764" s="115">
        <v>0</v>
      </c>
      <c r="E4764" s="115">
        <v>0</v>
      </c>
      <c r="F4764" s="115">
        <v>0</v>
      </c>
      <c r="G4764" s="115">
        <v>0</v>
      </c>
      <c r="H4764" s="115">
        <v>0</v>
      </c>
      <c r="I4764" s="115">
        <v>0</v>
      </c>
      <c r="J4764" s="115">
        <v>0</v>
      </c>
      <c r="K4764" s="115">
        <v>0</v>
      </c>
      <c r="L4764" s="115">
        <v>0</v>
      </c>
      <c r="M4764" s="115">
        <v>0</v>
      </c>
      <c r="N4764" s="115">
        <v>0</v>
      </c>
      <c r="O4764" s="115">
        <v>0</v>
      </c>
      <c r="P4764" s="115">
        <v>0</v>
      </c>
      <c r="Q4764" s="115">
        <v>0</v>
      </c>
      <c r="R4764" s="115">
        <v>0</v>
      </c>
      <c r="S4764" s="115">
        <v>0</v>
      </c>
      <c r="T4764" s="115">
        <v>0</v>
      </c>
      <c r="U4764" s="115">
        <v>0</v>
      </c>
      <c r="V4764" s="115">
        <v>0</v>
      </c>
      <c r="W4764" s="115">
        <v>0</v>
      </c>
      <c r="X4764" s="115">
        <v>0</v>
      </c>
      <c r="Y4764" s="115">
        <v>0</v>
      </c>
      <c r="Z4764" s="115">
        <v>0</v>
      </c>
      <c r="AA4764" s="115">
        <v>0</v>
      </c>
      <c r="AB4764" s="115">
        <v>0</v>
      </c>
      <c r="AC4764" s="115">
        <v>0</v>
      </c>
      <c r="AD4764" s="115">
        <v>0</v>
      </c>
      <c r="AE4764" s="115">
        <v>0</v>
      </c>
      <c r="AF4764" s="115">
        <v>0</v>
      </c>
      <c r="AG4764" s="115">
        <v>0</v>
      </c>
    </row>
    <row r="4765" spans="1:33">
      <c r="A4765" s="115" t="s">
        <v>6484</v>
      </c>
      <c r="B4765" s="115" t="s">
        <v>19</v>
      </c>
      <c r="C4765" s="115">
        <v>0</v>
      </c>
      <c r="D4765" s="115">
        <v>0</v>
      </c>
      <c r="E4765" s="115">
        <v>0</v>
      </c>
      <c r="F4765" s="115">
        <v>0</v>
      </c>
      <c r="G4765" s="115">
        <v>0</v>
      </c>
      <c r="H4765" s="115">
        <v>0</v>
      </c>
      <c r="I4765" s="115">
        <v>0</v>
      </c>
      <c r="J4765" s="115">
        <v>0</v>
      </c>
      <c r="K4765" s="115">
        <v>0</v>
      </c>
      <c r="L4765" s="115">
        <v>0</v>
      </c>
      <c r="M4765" s="115">
        <v>0</v>
      </c>
      <c r="N4765" s="115">
        <v>0</v>
      </c>
      <c r="O4765" s="115">
        <v>0</v>
      </c>
      <c r="P4765" s="115">
        <v>0</v>
      </c>
      <c r="Q4765" s="115">
        <v>0</v>
      </c>
      <c r="R4765" s="115">
        <v>0</v>
      </c>
      <c r="S4765" s="115">
        <v>0</v>
      </c>
      <c r="T4765" s="115">
        <v>0</v>
      </c>
      <c r="U4765" s="115">
        <v>0</v>
      </c>
      <c r="V4765" s="115">
        <v>0</v>
      </c>
      <c r="W4765" s="115">
        <v>0</v>
      </c>
      <c r="X4765" s="115">
        <v>0</v>
      </c>
      <c r="Y4765" s="115">
        <v>0</v>
      </c>
      <c r="Z4765" s="115">
        <v>0</v>
      </c>
      <c r="AA4765" s="115">
        <v>0</v>
      </c>
      <c r="AB4765" s="115">
        <v>0</v>
      </c>
      <c r="AC4765" s="115">
        <v>0</v>
      </c>
      <c r="AD4765" s="115">
        <v>0</v>
      </c>
      <c r="AE4765" s="115">
        <v>0</v>
      </c>
      <c r="AF4765" s="115">
        <v>0</v>
      </c>
      <c r="AG4765" s="115">
        <v>0</v>
      </c>
    </row>
    <row r="4766" spans="1:33">
      <c r="A4766" s="115" t="s">
        <v>6485</v>
      </c>
      <c r="B4766" s="115" t="s">
        <v>19</v>
      </c>
      <c r="C4766" s="115">
        <v>0</v>
      </c>
      <c r="D4766" s="115">
        <v>0</v>
      </c>
      <c r="E4766" s="115">
        <v>0</v>
      </c>
      <c r="F4766" s="115">
        <v>0</v>
      </c>
      <c r="G4766" s="115">
        <v>0</v>
      </c>
      <c r="H4766" s="115">
        <v>0</v>
      </c>
      <c r="I4766" s="115">
        <v>0</v>
      </c>
      <c r="J4766" s="115">
        <v>0</v>
      </c>
      <c r="K4766" s="115">
        <v>0</v>
      </c>
      <c r="L4766" s="115">
        <v>0</v>
      </c>
      <c r="M4766" s="115">
        <v>0</v>
      </c>
      <c r="N4766" s="115">
        <v>0</v>
      </c>
      <c r="O4766" s="115">
        <v>0</v>
      </c>
      <c r="P4766" s="115">
        <v>0</v>
      </c>
      <c r="Q4766" s="115">
        <v>0</v>
      </c>
      <c r="R4766" s="115">
        <v>0</v>
      </c>
      <c r="S4766" s="115">
        <v>0</v>
      </c>
      <c r="T4766" s="115">
        <v>0</v>
      </c>
      <c r="U4766" s="115">
        <v>0</v>
      </c>
      <c r="V4766" s="115">
        <v>0</v>
      </c>
      <c r="W4766" s="115">
        <v>0</v>
      </c>
      <c r="X4766" s="115">
        <v>0</v>
      </c>
      <c r="Y4766" s="115">
        <v>0</v>
      </c>
      <c r="Z4766" s="115">
        <v>0</v>
      </c>
      <c r="AA4766" s="115">
        <v>0</v>
      </c>
      <c r="AB4766" s="115">
        <v>0</v>
      </c>
      <c r="AC4766" s="115">
        <v>0</v>
      </c>
      <c r="AD4766" s="115">
        <v>0</v>
      </c>
      <c r="AE4766" s="115">
        <v>0</v>
      </c>
      <c r="AF4766" s="115">
        <v>0</v>
      </c>
      <c r="AG4766" s="115">
        <v>0</v>
      </c>
    </row>
    <row r="4767" spans="1:33">
      <c r="A4767" s="115" t="s">
        <v>6486</v>
      </c>
      <c r="B4767" s="115" t="s">
        <v>19</v>
      </c>
      <c r="C4767" s="115">
        <v>0</v>
      </c>
      <c r="D4767" s="115">
        <v>0</v>
      </c>
      <c r="E4767" s="115">
        <v>0</v>
      </c>
      <c r="F4767" s="115">
        <v>0</v>
      </c>
      <c r="G4767" s="115">
        <v>0</v>
      </c>
      <c r="H4767" s="115">
        <v>0</v>
      </c>
      <c r="I4767" s="115">
        <v>0</v>
      </c>
      <c r="J4767" s="115">
        <v>0</v>
      </c>
      <c r="K4767" s="115">
        <v>0</v>
      </c>
      <c r="L4767" s="115">
        <v>0</v>
      </c>
      <c r="M4767" s="115">
        <v>0</v>
      </c>
      <c r="N4767" s="115">
        <v>0</v>
      </c>
      <c r="O4767" s="115">
        <v>0</v>
      </c>
      <c r="P4767" s="115">
        <v>0</v>
      </c>
      <c r="Q4767" s="115">
        <v>0</v>
      </c>
      <c r="R4767" s="115">
        <v>0</v>
      </c>
      <c r="S4767" s="115">
        <v>0</v>
      </c>
      <c r="T4767" s="115">
        <v>0</v>
      </c>
      <c r="U4767" s="115">
        <v>0</v>
      </c>
      <c r="V4767" s="115">
        <v>0</v>
      </c>
      <c r="W4767" s="115">
        <v>0</v>
      </c>
      <c r="X4767" s="115">
        <v>0</v>
      </c>
      <c r="Y4767" s="115">
        <v>0</v>
      </c>
      <c r="Z4767" s="115">
        <v>0</v>
      </c>
      <c r="AA4767" s="115">
        <v>0</v>
      </c>
      <c r="AB4767" s="115">
        <v>0</v>
      </c>
      <c r="AC4767" s="115">
        <v>0</v>
      </c>
      <c r="AD4767" s="115">
        <v>0</v>
      </c>
      <c r="AE4767" s="115">
        <v>0</v>
      </c>
      <c r="AF4767" s="115">
        <v>0</v>
      </c>
      <c r="AG4767" s="115">
        <v>0</v>
      </c>
    </row>
    <row r="4768" spans="1:33">
      <c r="A4768" s="115" t="s">
        <v>6487</v>
      </c>
      <c r="B4768" s="115" t="s">
        <v>19</v>
      </c>
      <c r="C4768" s="115">
        <v>0</v>
      </c>
      <c r="D4768" s="115">
        <v>0</v>
      </c>
      <c r="E4768" s="115">
        <v>0</v>
      </c>
      <c r="F4768" s="115">
        <v>0</v>
      </c>
      <c r="G4768" s="115">
        <v>0</v>
      </c>
      <c r="H4768" s="115">
        <v>0</v>
      </c>
      <c r="I4768" s="115">
        <v>0</v>
      </c>
      <c r="J4768" s="115">
        <v>0</v>
      </c>
      <c r="K4768" s="115">
        <v>0</v>
      </c>
      <c r="L4768" s="115">
        <v>0</v>
      </c>
      <c r="M4768" s="115">
        <v>0</v>
      </c>
      <c r="N4768" s="115">
        <v>0</v>
      </c>
      <c r="O4768" s="115">
        <v>0</v>
      </c>
      <c r="P4768" s="115">
        <v>0</v>
      </c>
      <c r="Q4768" s="115">
        <v>0</v>
      </c>
      <c r="R4768" s="115">
        <v>0</v>
      </c>
      <c r="S4768" s="115">
        <v>0</v>
      </c>
      <c r="T4768" s="115">
        <v>0</v>
      </c>
      <c r="U4768" s="115">
        <v>0</v>
      </c>
      <c r="V4768" s="115">
        <v>0</v>
      </c>
      <c r="W4768" s="115">
        <v>0</v>
      </c>
      <c r="X4768" s="115">
        <v>0</v>
      </c>
      <c r="Y4768" s="115">
        <v>0</v>
      </c>
      <c r="Z4768" s="115">
        <v>0</v>
      </c>
      <c r="AA4768" s="115">
        <v>0</v>
      </c>
      <c r="AB4768" s="115">
        <v>0</v>
      </c>
      <c r="AC4768" s="115">
        <v>0</v>
      </c>
      <c r="AD4768" s="115">
        <v>0</v>
      </c>
      <c r="AE4768" s="115">
        <v>0</v>
      </c>
      <c r="AF4768" s="115">
        <v>0</v>
      </c>
      <c r="AG4768" s="115">
        <v>0</v>
      </c>
    </row>
    <row r="4769" spans="1:33">
      <c r="A4769" s="115" t="s">
        <v>6488</v>
      </c>
      <c r="B4769" s="115" t="s">
        <v>19</v>
      </c>
      <c r="C4769" s="115">
        <v>0</v>
      </c>
      <c r="D4769" s="115">
        <v>0</v>
      </c>
      <c r="E4769" s="115">
        <v>0</v>
      </c>
      <c r="F4769" s="115">
        <v>0</v>
      </c>
      <c r="G4769" s="115">
        <v>0</v>
      </c>
      <c r="H4769" s="115">
        <v>0</v>
      </c>
      <c r="I4769" s="115">
        <v>0</v>
      </c>
      <c r="J4769" s="115">
        <v>0</v>
      </c>
      <c r="K4769" s="115">
        <v>0</v>
      </c>
      <c r="L4769" s="115">
        <v>0</v>
      </c>
      <c r="M4769" s="115">
        <v>0</v>
      </c>
      <c r="N4769" s="115">
        <v>0</v>
      </c>
      <c r="O4769" s="115">
        <v>0</v>
      </c>
      <c r="P4769" s="115">
        <v>0</v>
      </c>
      <c r="Q4769" s="115">
        <v>0</v>
      </c>
      <c r="R4769" s="115">
        <v>0</v>
      </c>
      <c r="S4769" s="115">
        <v>0</v>
      </c>
      <c r="T4769" s="115">
        <v>0</v>
      </c>
      <c r="U4769" s="115">
        <v>0</v>
      </c>
      <c r="V4769" s="115">
        <v>0</v>
      </c>
      <c r="W4769" s="115">
        <v>0</v>
      </c>
      <c r="X4769" s="115">
        <v>0</v>
      </c>
      <c r="Y4769" s="115">
        <v>0</v>
      </c>
      <c r="Z4769" s="115">
        <v>0</v>
      </c>
      <c r="AA4769" s="115">
        <v>0</v>
      </c>
      <c r="AB4769" s="115">
        <v>0</v>
      </c>
      <c r="AC4769" s="115">
        <v>0</v>
      </c>
      <c r="AD4769" s="115">
        <v>0</v>
      </c>
      <c r="AE4769" s="115">
        <v>0</v>
      </c>
      <c r="AF4769" s="115">
        <v>0</v>
      </c>
      <c r="AG4769" s="115">
        <v>0</v>
      </c>
    </row>
    <row r="4770" spans="1:33">
      <c r="A4770" s="115" t="s">
        <v>6489</v>
      </c>
      <c r="B4770" s="115" t="s">
        <v>19</v>
      </c>
      <c r="C4770" s="115">
        <v>0</v>
      </c>
      <c r="D4770" s="115">
        <v>0</v>
      </c>
      <c r="E4770" s="115">
        <v>0</v>
      </c>
      <c r="F4770" s="115">
        <v>0</v>
      </c>
      <c r="G4770" s="115">
        <v>0</v>
      </c>
      <c r="H4770" s="115">
        <v>0</v>
      </c>
      <c r="I4770" s="115">
        <v>0</v>
      </c>
      <c r="J4770" s="115">
        <v>0</v>
      </c>
      <c r="K4770" s="115">
        <v>0</v>
      </c>
      <c r="L4770" s="115">
        <v>0</v>
      </c>
      <c r="M4770" s="115">
        <v>0</v>
      </c>
      <c r="N4770" s="115">
        <v>0</v>
      </c>
      <c r="O4770" s="115">
        <v>0</v>
      </c>
      <c r="P4770" s="115">
        <v>0</v>
      </c>
      <c r="Q4770" s="115">
        <v>0</v>
      </c>
      <c r="R4770" s="115">
        <v>0</v>
      </c>
      <c r="S4770" s="115">
        <v>0</v>
      </c>
      <c r="T4770" s="115">
        <v>0</v>
      </c>
      <c r="U4770" s="115">
        <v>0</v>
      </c>
      <c r="V4770" s="115">
        <v>0</v>
      </c>
      <c r="W4770" s="115">
        <v>0</v>
      </c>
      <c r="X4770" s="115">
        <v>0</v>
      </c>
      <c r="Y4770" s="115">
        <v>0</v>
      </c>
      <c r="Z4770" s="115">
        <v>0</v>
      </c>
      <c r="AA4770" s="115">
        <v>0</v>
      </c>
      <c r="AB4770" s="115">
        <v>0</v>
      </c>
      <c r="AC4770" s="115">
        <v>0</v>
      </c>
      <c r="AD4770" s="115">
        <v>0</v>
      </c>
      <c r="AE4770" s="115">
        <v>0</v>
      </c>
      <c r="AF4770" s="115">
        <v>0</v>
      </c>
      <c r="AG4770" s="115">
        <v>0</v>
      </c>
    </row>
    <row r="4771" spans="1:33">
      <c r="A4771" s="115" t="s">
        <v>6490</v>
      </c>
      <c r="B4771" s="115" t="s">
        <v>19</v>
      </c>
      <c r="C4771" s="115">
        <v>0</v>
      </c>
      <c r="D4771" s="115">
        <v>0</v>
      </c>
      <c r="E4771" s="115">
        <v>0</v>
      </c>
      <c r="F4771" s="115">
        <v>0</v>
      </c>
      <c r="G4771" s="115">
        <v>0</v>
      </c>
      <c r="H4771" s="115">
        <v>0</v>
      </c>
      <c r="I4771" s="115">
        <v>0</v>
      </c>
      <c r="J4771" s="115">
        <v>0</v>
      </c>
      <c r="K4771" s="115">
        <v>0</v>
      </c>
      <c r="L4771" s="115">
        <v>0</v>
      </c>
      <c r="M4771" s="115">
        <v>0</v>
      </c>
      <c r="N4771" s="115">
        <v>0</v>
      </c>
      <c r="O4771" s="115">
        <v>0</v>
      </c>
      <c r="P4771" s="115">
        <v>0</v>
      </c>
      <c r="Q4771" s="115">
        <v>0</v>
      </c>
      <c r="R4771" s="115">
        <v>0</v>
      </c>
      <c r="S4771" s="115">
        <v>0</v>
      </c>
      <c r="T4771" s="115">
        <v>0</v>
      </c>
      <c r="U4771" s="115">
        <v>0</v>
      </c>
      <c r="V4771" s="115">
        <v>0</v>
      </c>
      <c r="W4771" s="115">
        <v>0</v>
      </c>
      <c r="X4771" s="115">
        <v>0</v>
      </c>
      <c r="Y4771" s="115">
        <v>0</v>
      </c>
      <c r="Z4771" s="115">
        <v>0</v>
      </c>
      <c r="AA4771" s="115">
        <v>0</v>
      </c>
      <c r="AB4771" s="115">
        <v>0</v>
      </c>
      <c r="AC4771" s="115">
        <v>0</v>
      </c>
      <c r="AD4771" s="115">
        <v>0</v>
      </c>
      <c r="AE4771" s="115">
        <v>0</v>
      </c>
      <c r="AF4771" s="115">
        <v>0</v>
      </c>
      <c r="AG4771" s="115">
        <v>0</v>
      </c>
    </row>
    <row r="4772" spans="1:33">
      <c r="A4772" s="115" t="s">
        <v>6491</v>
      </c>
      <c r="B4772" s="115" t="s">
        <v>19</v>
      </c>
      <c r="C4772" s="115">
        <v>0</v>
      </c>
      <c r="D4772" s="115">
        <v>0</v>
      </c>
      <c r="E4772" s="115">
        <v>0</v>
      </c>
      <c r="F4772" s="115">
        <v>0</v>
      </c>
      <c r="G4772" s="115">
        <v>0</v>
      </c>
      <c r="H4772" s="115">
        <v>0</v>
      </c>
      <c r="I4772" s="115">
        <v>0</v>
      </c>
      <c r="J4772" s="115">
        <v>0</v>
      </c>
      <c r="K4772" s="115">
        <v>0</v>
      </c>
      <c r="L4772" s="115">
        <v>0</v>
      </c>
      <c r="M4772" s="115">
        <v>0</v>
      </c>
      <c r="N4772" s="115">
        <v>0</v>
      </c>
      <c r="O4772" s="115">
        <v>0</v>
      </c>
      <c r="P4772" s="115">
        <v>0</v>
      </c>
      <c r="Q4772" s="115">
        <v>0</v>
      </c>
      <c r="R4772" s="115">
        <v>0</v>
      </c>
      <c r="S4772" s="115">
        <v>0</v>
      </c>
      <c r="T4772" s="115">
        <v>0</v>
      </c>
      <c r="U4772" s="115">
        <v>0</v>
      </c>
      <c r="V4772" s="115">
        <v>0</v>
      </c>
      <c r="W4772" s="115">
        <v>0</v>
      </c>
      <c r="X4772" s="115">
        <v>0</v>
      </c>
      <c r="Y4772" s="115">
        <v>0</v>
      </c>
      <c r="Z4772" s="115">
        <v>0</v>
      </c>
      <c r="AA4772" s="115">
        <v>0</v>
      </c>
      <c r="AB4772" s="115">
        <v>0</v>
      </c>
      <c r="AC4772" s="115">
        <v>0</v>
      </c>
      <c r="AD4772" s="115">
        <v>0</v>
      </c>
      <c r="AE4772" s="115">
        <v>0</v>
      </c>
      <c r="AF4772" s="115">
        <v>0</v>
      </c>
      <c r="AG4772" s="115">
        <v>0</v>
      </c>
    </row>
    <row r="4773" spans="1:33">
      <c r="A4773" s="115" t="s">
        <v>6492</v>
      </c>
      <c r="B4773" s="115" t="s">
        <v>19</v>
      </c>
      <c r="C4773" s="115">
        <v>0</v>
      </c>
      <c r="D4773" s="115">
        <v>0</v>
      </c>
      <c r="E4773" s="115">
        <v>0</v>
      </c>
      <c r="F4773" s="115">
        <v>0</v>
      </c>
      <c r="G4773" s="115">
        <v>0</v>
      </c>
      <c r="H4773" s="115">
        <v>0</v>
      </c>
      <c r="I4773" s="115">
        <v>0</v>
      </c>
      <c r="J4773" s="115">
        <v>0</v>
      </c>
      <c r="K4773" s="115">
        <v>0</v>
      </c>
      <c r="L4773" s="115">
        <v>0</v>
      </c>
      <c r="M4773" s="115">
        <v>0</v>
      </c>
      <c r="N4773" s="115">
        <v>0</v>
      </c>
      <c r="O4773" s="115">
        <v>0</v>
      </c>
      <c r="P4773" s="115">
        <v>0</v>
      </c>
      <c r="Q4773" s="115">
        <v>0</v>
      </c>
      <c r="R4773" s="115">
        <v>0</v>
      </c>
      <c r="S4773" s="115">
        <v>0</v>
      </c>
      <c r="T4773" s="115">
        <v>0</v>
      </c>
      <c r="U4773" s="115">
        <v>0</v>
      </c>
      <c r="V4773" s="115">
        <v>0</v>
      </c>
      <c r="W4773" s="115">
        <v>0</v>
      </c>
      <c r="X4773" s="115">
        <v>0</v>
      </c>
      <c r="Y4773" s="115">
        <v>0</v>
      </c>
      <c r="Z4773" s="115">
        <v>0</v>
      </c>
      <c r="AA4773" s="115">
        <v>0</v>
      </c>
      <c r="AB4773" s="115">
        <v>0</v>
      </c>
      <c r="AC4773" s="115">
        <v>0</v>
      </c>
      <c r="AD4773" s="115">
        <v>0</v>
      </c>
      <c r="AE4773" s="115">
        <v>0</v>
      </c>
      <c r="AF4773" s="115">
        <v>0</v>
      </c>
      <c r="AG4773" s="115">
        <v>0</v>
      </c>
    </row>
    <row r="4774" spans="1:33">
      <c r="A4774" s="115" t="s">
        <v>6493</v>
      </c>
      <c r="B4774" s="115" t="s">
        <v>19</v>
      </c>
      <c r="C4774" s="115">
        <v>0</v>
      </c>
      <c r="D4774" s="115">
        <v>0</v>
      </c>
      <c r="E4774" s="115">
        <v>0</v>
      </c>
      <c r="F4774" s="115">
        <v>0</v>
      </c>
      <c r="G4774" s="115">
        <v>0</v>
      </c>
      <c r="H4774" s="115">
        <v>0</v>
      </c>
      <c r="I4774" s="115">
        <v>0</v>
      </c>
      <c r="J4774" s="115">
        <v>0</v>
      </c>
      <c r="K4774" s="115">
        <v>0</v>
      </c>
      <c r="L4774" s="115">
        <v>0</v>
      </c>
      <c r="M4774" s="115">
        <v>0</v>
      </c>
      <c r="N4774" s="115">
        <v>0</v>
      </c>
      <c r="O4774" s="115">
        <v>0</v>
      </c>
      <c r="P4774" s="115">
        <v>0</v>
      </c>
      <c r="Q4774" s="115">
        <v>0</v>
      </c>
      <c r="R4774" s="115">
        <v>0</v>
      </c>
      <c r="S4774" s="115">
        <v>0</v>
      </c>
      <c r="T4774" s="115">
        <v>0</v>
      </c>
      <c r="U4774" s="115">
        <v>0</v>
      </c>
      <c r="V4774" s="115">
        <v>0</v>
      </c>
      <c r="W4774" s="115">
        <v>0</v>
      </c>
      <c r="X4774" s="115">
        <v>0</v>
      </c>
      <c r="Y4774" s="115">
        <v>0</v>
      </c>
      <c r="Z4774" s="115">
        <v>0</v>
      </c>
      <c r="AA4774" s="115">
        <v>0</v>
      </c>
      <c r="AB4774" s="115">
        <v>0</v>
      </c>
      <c r="AC4774" s="115">
        <v>0</v>
      </c>
      <c r="AD4774" s="115">
        <v>0</v>
      </c>
      <c r="AE4774" s="115">
        <v>0</v>
      </c>
      <c r="AF4774" s="115">
        <v>0</v>
      </c>
      <c r="AG4774" s="115">
        <v>0</v>
      </c>
    </row>
    <row r="4775" spans="1:33">
      <c r="A4775" s="115" t="s">
        <v>6494</v>
      </c>
      <c r="B4775" s="115" t="s">
        <v>19</v>
      </c>
      <c r="C4775" s="115">
        <v>0</v>
      </c>
      <c r="D4775" s="115">
        <v>0</v>
      </c>
      <c r="E4775" s="115">
        <v>0</v>
      </c>
      <c r="F4775" s="115">
        <v>0</v>
      </c>
      <c r="G4775" s="115">
        <v>0</v>
      </c>
      <c r="H4775" s="115">
        <v>0</v>
      </c>
      <c r="I4775" s="115">
        <v>0</v>
      </c>
      <c r="J4775" s="115">
        <v>0</v>
      </c>
      <c r="K4775" s="115">
        <v>0</v>
      </c>
      <c r="L4775" s="115">
        <v>0</v>
      </c>
      <c r="M4775" s="115">
        <v>0</v>
      </c>
      <c r="N4775" s="115">
        <v>0</v>
      </c>
      <c r="O4775" s="115">
        <v>0</v>
      </c>
      <c r="P4775" s="115">
        <v>0</v>
      </c>
      <c r="Q4775" s="115">
        <v>0</v>
      </c>
      <c r="R4775" s="115">
        <v>0</v>
      </c>
      <c r="S4775" s="115">
        <v>0</v>
      </c>
      <c r="T4775" s="115">
        <v>0</v>
      </c>
      <c r="U4775" s="115">
        <v>0</v>
      </c>
      <c r="V4775" s="115">
        <v>0</v>
      </c>
      <c r="W4775" s="115">
        <v>0</v>
      </c>
      <c r="X4775" s="115">
        <v>0</v>
      </c>
      <c r="Y4775" s="115">
        <v>0</v>
      </c>
      <c r="Z4775" s="115">
        <v>0</v>
      </c>
      <c r="AA4775" s="115">
        <v>0</v>
      </c>
      <c r="AB4775" s="115">
        <v>0</v>
      </c>
      <c r="AC4775" s="115">
        <v>0</v>
      </c>
      <c r="AD4775" s="115">
        <v>0</v>
      </c>
      <c r="AE4775" s="115">
        <v>0</v>
      </c>
      <c r="AF4775" s="115">
        <v>0</v>
      </c>
      <c r="AG4775" s="115">
        <v>0</v>
      </c>
    </row>
    <row r="4776" spans="1:33">
      <c r="A4776" s="115" t="s">
        <v>6495</v>
      </c>
      <c r="B4776" s="115" t="s">
        <v>19</v>
      </c>
      <c r="C4776" s="115">
        <v>0</v>
      </c>
      <c r="D4776" s="115">
        <v>0</v>
      </c>
      <c r="E4776" s="115">
        <v>0</v>
      </c>
      <c r="F4776" s="115">
        <v>0</v>
      </c>
      <c r="G4776" s="115">
        <v>0</v>
      </c>
      <c r="H4776" s="115">
        <v>0</v>
      </c>
      <c r="I4776" s="115">
        <v>0</v>
      </c>
      <c r="J4776" s="115">
        <v>0</v>
      </c>
      <c r="K4776" s="115">
        <v>0</v>
      </c>
      <c r="L4776" s="115">
        <v>0</v>
      </c>
      <c r="M4776" s="115">
        <v>0</v>
      </c>
      <c r="N4776" s="115">
        <v>0</v>
      </c>
      <c r="O4776" s="115">
        <v>0</v>
      </c>
      <c r="P4776" s="115">
        <v>0</v>
      </c>
      <c r="Q4776" s="115">
        <v>0</v>
      </c>
      <c r="R4776" s="115">
        <v>0</v>
      </c>
      <c r="S4776" s="115">
        <v>0</v>
      </c>
      <c r="T4776" s="115">
        <v>0</v>
      </c>
      <c r="U4776" s="115">
        <v>0</v>
      </c>
      <c r="V4776" s="115">
        <v>0</v>
      </c>
      <c r="W4776" s="115">
        <v>0</v>
      </c>
      <c r="X4776" s="115">
        <v>0</v>
      </c>
      <c r="Y4776" s="115">
        <v>0</v>
      </c>
      <c r="Z4776" s="115">
        <v>0</v>
      </c>
      <c r="AA4776" s="115">
        <v>0</v>
      </c>
      <c r="AB4776" s="115">
        <v>0</v>
      </c>
      <c r="AC4776" s="115">
        <v>0</v>
      </c>
      <c r="AD4776" s="115">
        <v>0</v>
      </c>
      <c r="AE4776" s="115">
        <v>0</v>
      </c>
      <c r="AF4776" s="115">
        <v>0</v>
      </c>
      <c r="AG4776" s="115">
        <v>0</v>
      </c>
    </row>
    <row r="4777" spans="1:33">
      <c r="A4777" s="115" t="s">
        <v>6496</v>
      </c>
      <c r="B4777" s="115" t="s">
        <v>19</v>
      </c>
      <c r="C4777" s="115">
        <v>0</v>
      </c>
      <c r="D4777" s="115">
        <v>0</v>
      </c>
      <c r="E4777" s="115">
        <v>0</v>
      </c>
      <c r="F4777" s="115">
        <v>0</v>
      </c>
      <c r="G4777" s="115">
        <v>0</v>
      </c>
      <c r="H4777" s="115">
        <v>0</v>
      </c>
      <c r="I4777" s="115">
        <v>0</v>
      </c>
      <c r="J4777" s="115">
        <v>0</v>
      </c>
      <c r="K4777" s="115">
        <v>0</v>
      </c>
      <c r="L4777" s="115">
        <v>0</v>
      </c>
      <c r="M4777" s="115">
        <v>0</v>
      </c>
      <c r="N4777" s="115">
        <v>0</v>
      </c>
      <c r="O4777" s="115">
        <v>0</v>
      </c>
      <c r="P4777" s="115">
        <v>0</v>
      </c>
      <c r="Q4777" s="115">
        <v>0</v>
      </c>
      <c r="R4777" s="115">
        <v>0</v>
      </c>
      <c r="S4777" s="115">
        <v>0</v>
      </c>
      <c r="T4777" s="115">
        <v>0</v>
      </c>
      <c r="U4777" s="115">
        <v>0</v>
      </c>
      <c r="V4777" s="115">
        <v>0</v>
      </c>
      <c r="W4777" s="115">
        <v>0</v>
      </c>
      <c r="X4777" s="115">
        <v>0</v>
      </c>
      <c r="Y4777" s="115">
        <v>0</v>
      </c>
      <c r="Z4777" s="115">
        <v>0</v>
      </c>
      <c r="AA4777" s="115">
        <v>0</v>
      </c>
      <c r="AB4777" s="115">
        <v>0</v>
      </c>
      <c r="AC4777" s="115">
        <v>0</v>
      </c>
      <c r="AD4777" s="115">
        <v>0</v>
      </c>
      <c r="AE4777" s="115">
        <v>0</v>
      </c>
      <c r="AF4777" s="115">
        <v>0</v>
      </c>
      <c r="AG4777" s="115">
        <v>0</v>
      </c>
    </row>
    <row r="4778" spans="1:33">
      <c r="A4778" s="115" t="s">
        <v>6497</v>
      </c>
      <c r="B4778" s="115" t="s">
        <v>19</v>
      </c>
      <c r="C4778" s="115">
        <v>0</v>
      </c>
      <c r="D4778" s="115">
        <v>0</v>
      </c>
      <c r="E4778" s="115">
        <v>0</v>
      </c>
      <c r="F4778" s="115">
        <v>0</v>
      </c>
      <c r="G4778" s="115">
        <v>0</v>
      </c>
      <c r="H4778" s="115">
        <v>0</v>
      </c>
      <c r="I4778" s="115">
        <v>0</v>
      </c>
      <c r="J4778" s="115">
        <v>0</v>
      </c>
      <c r="K4778" s="115">
        <v>0</v>
      </c>
      <c r="L4778" s="115">
        <v>0</v>
      </c>
      <c r="M4778" s="115">
        <v>0</v>
      </c>
      <c r="N4778" s="115">
        <v>0</v>
      </c>
      <c r="O4778" s="115">
        <v>0</v>
      </c>
      <c r="P4778" s="115">
        <v>0</v>
      </c>
      <c r="Q4778" s="115">
        <v>0</v>
      </c>
      <c r="R4778" s="115">
        <v>0</v>
      </c>
      <c r="S4778" s="115">
        <v>0</v>
      </c>
      <c r="T4778" s="115">
        <v>0</v>
      </c>
      <c r="U4778" s="115">
        <v>0</v>
      </c>
      <c r="V4778" s="115">
        <v>0</v>
      </c>
      <c r="W4778" s="115">
        <v>0</v>
      </c>
      <c r="X4778" s="115">
        <v>0</v>
      </c>
      <c r="Y4778" s="115">
        <v>0</v>
      </c>
      <c r="Z4778" s="115">
        <v>0</v>
      </c>
      <c r="AA4778" s="115">
        <v>0</v>
      </c>
      <c r="AB4778" s="115">
        <v>0</v>
      </c>
      <c r="AC4778" s="115">
        <v>0</v>
      </c>
      <c r="AD4778" s="115">
        <v>0</v>
      </c>
      <c r="AE4778" s="115">
        <v>0</v>
      </c>
      <c r="AF4778" s="115">
        <v>0</v>
      </c>
      <c r="AG4778" s="115">
        <v>0</v>
      </c>
    </row>
    <row r="4779" spans="1:33">
      <c r="A4779" s="115" t="s">
        <v>6498</v>
      </c>
      <c r="B4779" s="115" t="s">
        <v>19</v>
      </c>
      <c r="C4779" s="115">
        <v>0</v>
      </c>
      <c r="D4779" s="115">
        <v>0</v>
      </c>
      <c r="E4779" s="115">
        <v>0</v>
      </c>
      <c r="F4779" s="115">
        <v>0</v>
      </c>
      <c r="G4779" s="115">
        <v>0</v>
      </c>
      <c r="H4779" s="115">
        <v>0</v>
      </c>
      <c r="I4779" s="115">
        <v>0</v>
      </c>
      <c r="J4779" s="115">
        <v>0</v>
      </c>
      <c r="K4779" s="115">
        <v>0</v>
      </c>
      <c r="L4779" s="115">
        <v>0</v>
      </c>
      <c r="M4779" s="115">
        <v>0</v>
      </c>
      <c r="N4779" s="115">
        <v>0</v>
      </c>
      <c r="O4779" s="115">
        <v>0</v>
      </c>
      <c r="P4779" s="115">
        <v>0</v>
      </c>
      <c r="Q4779" s="115">
        <v>0</v>
      </c>
      <c r="R4779" s="115">
        <v>0</v>
      </c>
      <c r="S4779" s="115">
        <v>0</v>
      </c>
      <c r="T4779" s="115">
        <v>0</v>
      </c>
      <c r="U4779" s="115">
        <v>0</v>
      </c>
      <c r="V4779" s="115">
        <v>0</v>
      </c>
      <c r="W4779" s="115">
        <v>0</v>
      </c>
      <c r="X4779" s="115">
        <v>0</v>
      </c>
      <c r="Y4779" s="115">
        <v>0</v>
      </c>
      <c r="Z4779" s="115">
        <v>0</v>
      </c>
      <c r="AA4779" s="115">
        <v>0</v>
      </c>
      <c r="AB4779" s="115">
        <v>0</v>
      </c>
      <c r="AC4779" s="115">
        <v>0</v>
      </c>
      <c r="AD4779" s="115">
        <v>0</v>
      </c>
      <c r="AE4779" s="115">
        <v>0</v>
      </c>
      <c r="AF4779" s="115">
        <v>0</v>
      </c>
      <c r="AG4779" s="115">
        <v>0</v>
      </c>
    </row>
    <row r="4780" spans="1:33">
      <c r="A4780" s="115" t="s">
        <v>6499</v>
      </c>
      <c r="B4780" s="115" t="s">
        <v>19</v>
      </c>
      <c r="C4780" s="115">
        <v>0</v>
      </c>
      <c r="D4780" s="115">
        <v>0</v>
      </c>
      <c r="E4780" s="115">
        <v>0</v>
      </c>
      <c r="F4780" s="115">
        <v>0</v>
      </c>
      <c r="G4780" s="115">
        <v>0</v>
      </c>
      <c r="H4780" s="115">
        <v>0</v>
      </c>
      <c r="I4780" s="115">
        <v>0</v>
      </c>
      <c r="J4780" s="115">
        <v>0</v>
      </c>
      <c r="K4780" s="115">
        <v>0</v>
      </c>
      <c r="L4780" s="115">
        <v>0</v>
      </c>
      <c r="M4780" s="115">
        <v>0</v>
      </c>
      <c r="N4780" s="115">
        <v>0</v>
      </c>
      <c r="O4780" s="115">
        <v>0</v>
      </c>
      <c r="P4780" s="115">
        <v>0</v>
      </c>
      <c r="Q4780" s="115">
        <v>0</v>
      </c>
      <c r="R4780" s="115">
        <v>0</v>
      </c>
      <c r="S4780" s="115">
        <v>0</v>
      </c>
      <c r="T4780" s="115">
        <v>0</v>
      </c>
      <c r="U4780" s="115">
        <v>0</v>
      </c>
      <c r="V4780" s="115">
        <v>0</v>
      </c>
      <c r="W4780" s="115">
        <v>0</v>
      </c>
      <c r="X4780" s="115">
        <v>0</v>
      </c>
      <c r="Y4780" s="115">
        <v>0</v>
      </c>
      <c r="Z4780" s="115">
        <v>0</v>
      </c>
      <c r="AA4780" s="115">
        <v>0</v>
      </c>
      <c r="AB4780" s="115">
        <v>0</v>
      </c>
      <c r="AC4780" s="115">
        <v>0</v>
      </c>
      <c r="AD4780" s="115">
        <v>0</v>
      </c>
      <c r="AE4780" s="115">
        <v>0</v>
      </c>
      <c r="AF4780" s="115">
        <v>0</v>
      </c>
      <c r="AG4780" s="115">
        <v>0</v>
      </c>
    </row>
    <row r="4781" spans="1:33">
      <c r="A4781" s="115" t="s">
        <v>6500</v>
      </c>
      <c r="B4781" s="115" t="s">
        <v>19</v>
      </c>
      <c r="C4781" s="115">
        <v>0</v>
      </c>
      <c r="D4781" s="115">
        <v>0</v>
      </c>
      <c r="E4781" s="115">
        <v>0</v>
      </c>
      <c r="F4781" s="115">
        <v>0</v>
      </c>
      <c r="G4781" s="115">
        <v>0</v>
      </c>
      <c r="H4781" s="115">
        <v>0</v>
      </c>
      <c r="I4781" s="115">
        <v>0</v>
      </c>
      <c r="J4781" s="115">
        <v>0</v>
      </c>
      <c r="K4781" s="115">
        <v>0</v>
      </c>
      <c r="L4781" s="115">
        <v>0</v>
      </c>
      <c r="M4781" s="115">
        <v>0</v>
      </c>
      <c r="N4781" s="115">
        <v>0</v>
      </c>
      <c r="O4781" s="115">
        <v>0</v>
      </c>
      <c r="P4781" s="115">
        <v>0</v>
      </c>
      <c r="Q4781" s="115">
        <v>0</v>
      </c>
      <c r="R4781" s="115">
        <v>0</v>
      </c>
      <c r="S4781" s="115">
        <v>0</v>
      </c>
      <c r="T4781" s="115">
        <v>0</v>
      </c>
      <c r="U4781" s="115">
        <v>0</v>
      </c>
      <c r="V4781" s="115">
        <v>0</v>
      </c>
      <c r="W4781" s="115">
        <v>0</v>
      </c>
      <c r="X4781" s="115">
        <v>0</v>
      </c>
      <c r="Y4781" s="115">
        <v>0</v>
      </c>
      <c r="Z4781" s="115">
        <v>0</v>
      </c>
      <c r="AA4781" s="115">
        <v>0</v>
      </c>
      <c r="AB4781" s="115">
        <v>0</v>
      </c>
      <c r="AC4781" s="115">
        <v>0</v>
      </c>
      <c r="AD4781" s="115">
        <v>0</v>
      </c>
      <c r="AE4781" s="115">
        <v>0</v>
      </c>
      <c r="AF4781" s="115">
        <v>0</v>
      </c>
      <c r="AG4781" s="115">
        <v>0</v>
      </c>
    </row>
    <row r="4782" spans="1:33">
      <c r="A4782" s="115" t="s">
        <v>6501</v>
      </c>
      <c r="B4782" s="115" t="s">
        <v>19</v>
      </c>
      <c r="C4782" s="115">
        <v>0</v>
      </c>
      <c r="D4782" s="115">
        <v>0</v>
      </c>
      <c r="E4782" s="115">
        <v>0</v>
      </c>
      <c r="F4782" s="115">
        <v>0</v>
      </c>
      <c r="G4782" s="115">
        <v>0</v>
      </c>
      <c r="H4782" s="115">
        <v>0</v>
      </c>
      <c r="I4782" s="115">
        <v>0</v>
      </c>
      <c r="J4782" s="115">
        <v>0</v>
      </c>
      <c r="K4782" s="115">
        <v>0</v>
      </c>
      <c r="L4782" s="115">
        <v>0</v>
      </c>
      <c r="M4782" s="115">
        <v>0</v>
      </c>
      <c r="N4782" s="115">
        <v>0</v>
      </c>
      <c r="O4782" s="115">
        <v>0</v>
      </c>
      <c r="P4782" s="115">
        <v>0</v>
      </c>
      <c r="Q4782" s="115">
        <v>0</v>
      </c>
      <c r="R4782" s="115">
        <v>0</v>
      </c>
      <c r="S4782" s="115">
        <v>0</v>
      </c>
      <c r="T4782" s="115">
        <v>0</v>
      </c>
      <c r="U4782" s="115">
        <v>0</v>
      </c>
      <c r="V4782" s="115">
        <v>0</v>
      </c>
      <c r="W4782" s="115">
        <v>0</v>
      </c>
      <c r="X4782" s="115">
        <v>0</v>
      </c>
      <c r="Y4782" s="115">
        <v>0</v>
      </c>
      <c r="Z4782" s="115">
        <v>0</v>
      </c>
      <c r="AA4782" s="115">
        <v>0</v>
      </c>
      <c r="AB4782" s="115">
        <v>0</v>
      </c>
      <c r="AC4782" s="115">
        <v>0</v>
      </c>
      <c r="AD4782" s="115">
        <v>0</v>
      </c>
      <c r="AE4782" s="115">
        <v>0</v>
      </c>
      <c r="AF4782" s="115">
        <v>0</v>
      </c>
      <c r="AG4782" s="115">
        <v>0</v>
      </c>
    </row>
    <row r="4783" spans="1:33">
      <c r="A4783" s="115" t="s">
        <v>6502</v>
      </c>
      <c r="B4783" s="115" t="s">
        <v>19</v>
      </c>
      <c r="C4783" s="115">
        <v>0</v>
      </c>
      <c r="D4783" s="115">
        <v>0</v>
      </c>
      <c r="E4783" s="115">
        <v>0</v>
      </c>
      <c r="F4783" s="115">
        <v>0</v>
      </c>
      <c r="G4783" s="115">
        <v>0</v>
      </c>
      <c r="H4783" s="115">
        <v>0</v>
      </c>
      <c r="I4783" s="115">
        <v>0</v>
      </c>
      <c r="J4783" s="115">
        <v>0</v>
      </c>
      <c r="K4783" s="115">
        <v>0</v>
      </c>
      <c r="L4783" s="115">
        <v>0</v>
      </c>
      <c r="M4783" s="115">
        <v>0</v>
      </c>
      <c r="N4783" s="115">
        <v>0</v>
      </c>
      <c r="O4783" s="115">
        <v>0</v>
      </c>
      <c r="P4783" s="115">
        <v>0</v>
      </c>
      <c r="Q4783" s="115">
        <v>0</v>
      </c>
      <c r="R4783" s="115">
        <v>0</v>
      </c>
      <c r="S4783" s="115">
        <v>0</v>
      </c>
      <c r="T4783" s="115">
        <v>0</v>
      </c>
      <c r="U4783" s="115">
        <v>0</v>
      </c>
      <c r="V4783" s="115">
        <v>0</v>
      </c>
      <c r="W4783" s="115">
        <v>0</v>
      </c>
      <c r="X4783" s="115">
        <v>0</v>
      </c>
      <c r="Y4783" s="115">
        <v>0</v>
      </c>
      <c r="Z4783" s="115">
        <v>0</v>
      </c>
      <c r="AA4783" s="115">
        <v>0</v>
      </c>
      <c r="AB4783" s="115">
        <v>0</v>
      </c>
      <c r="AC4783" s="115">
        <v>0</v>
      </c>
      <c r="AD4783" s="115">
        <v>0</v>
      </c>
      <c r="AE4783" s="115">
        <v>0</v>
      </c>
      <c r="AF4783" s="115">
        <v>0</v>
      </c>
      <c r="AG4783" s="115">
        <v>0</v>
      </c>
    </row>
    <row r="4784" spans="1:33">
      <c r="A4784" s="115" t="s">
        <v>6503</v>
      </c>
      <c r="B4784" s="115" t="s">
        <v>19</v>
      </c>
      <c r="C4784" s="115">
        <v>0</v>
      </c>
      <c r="D4784" s="115">
        <v>0</v>
      </c>
      <c r="E4784" s="115">
        <v>0</v>
      </c>
      <c r="F4784" s="115">
        <v>0</v>
      </c>
      <c r="G4784" s="115">
        <v>0</v>
      </c>
      <c r="H4784" s="115">
        <v>0</v>
      </c>
      <c r="I4784" s="115">
        <v>0</v>
      </c>
      <c r="J4784" s="115">
        <v>0</v>
      </c>
      <c r="K4784" s="115">
        <v>0</v>
      </c>
      <c r="L4784" s="115">
        <v>0</v>
      </c>
      <c r="M4784" s="115">
        <v>0</v>
      </c>
      <c r="N4784" s="115">
        <v>0</v>
      </c>
      <c r="O4784" s="115">
        <v>0</v>
      </c>
      <c r="P4784" s="115">
        <v>0</v>
      </c>
      <c r="Q4784" s="115">
        <v>0</v>
      </c>
      <c r="R4784" s="115">
        <v>0</v>
      </c>
      <c r="S4784" s="115">
        <v>0</v>
      </c>
      <c r="T4784" s="115">
        <v>0</v>
      </c>
      <c r="U4784" s="115">
        <v>0</v>
      </c>
      <c r="V4784" s="115">
        <v>0</v>
      </c>
      <c r="W4784" s="115">
        <v>0</v>
      </c>
      <c r="X4784" s="115">
        <v>0</v>
      </c>
      <c r="Y4784" s="115">
        <v>0</v>
      </c>
      <c r="Z4784" s="115">
        <v>0</v>
      </c>
      <c r="AA4784" s="115">
        <v>0</v>
      </c>
      <c r="AB4784" s="115">
        <v>0</v>
      </c>
      <c r="AC4784" s="115">
        <v>0</v>
      </c>
      <c r="AD4784" s="115">
        <v>0</v>
      </c>
      <c r="AE4784" s="115">
        <v>0</v>
      </c>
      <c r="AF4784" s="115">
        <v>0</v>
      </c>
      <c r="AG4784" s="115">
        <v>0</v>
      </c>
    </row>
    <row r="4785" spans="1:33">
      <c r="A4785" s="115" t="s">
        <v>6504</v>
      </c>
      <c r="B4785" s="115" t="s">
        <v>19</v>
      </c>
      <c r="C4785" s="115">
        <v>0</v>
      </c>
      <c r="D4785" s="115">
        <v>0</v>
      </c>
      <c r="E4785" s="115">
        <v>0</v>
      </c>
      <c r="F4785" s="115">
        <v>0</v>
      </c>
      <c r="G4785" s="115">
        <v>0</v>
      </c>
      <c r="H4785" s="115">
        <v>0</v>
      </c>
      <c r="I4785" s="115">
        <v>0</v>
      </c>
      <c r="J4785" s="115">
        <v>0</v>
      </c>
      <c r="K4785" s="115">
        <v>0</v>
      </c>
      <c r="L4785" s="115">
        <v>0</v>
      </c>
      <c r="M4785" s="115">
        <v>0</v>
      </c>
      <c r="N4785" s="115">
        <v>0</v>
      </c>
      <c r="O4785" s="115">
        <v>0</v>
      </c>
      <c r="P4785" s="115">
        <v>0</v>
      </c>
      <c r="Q4785" s="115">
        <v>0</v>
      </c>
      <c r="R4785" s="115">
        <v>0</v>
      </c>
      <c r="S4785" s="115">
        <v>0</v>
      </c>
      <c r="T4785" s="115">
        <v>0</v>
      </c>
      <c r="U4785" s="115">
        <v>0</v>
      </c>
      <c r="V4785" s="115">
        <v>0</v>
      </c>
      <c r="W4785" s="115">
        <v>0</v>
      </c>
      <c r="X4785" s="115">
        <v>0</v>
      </c>
      <c r="Y4785" s="115">
        <v>0</v>
      </c>
      <c r="Z4785" s="115">
        <v>0</v>
      </c>
      <c r="AA4785" s="115">
        <v>0</v>
      </c>
      <c r="AB4785" s="115">
        <v>0</v>
      </c>
      <c r="AC4785" s="115">
        <v>0</v>
      </c>
      <c r="AD4785" s="115">
        <v>0</v>
      </c>
      <c r="AE4785" s="115">
        <v>0</v>
      </c>
      <c r="AF4785" s="115">
        <v>0</v>
      </c>
      <c r="AG4785" s="115">
        <v>0</v>
      </c>
    </row>
    <row r="4786" spans="1:33">
      <c r="A4786" s="115" t="s">
        <v>6505</v>
      </c>
      <c r="B4786" s="115" t="s">
        <v>19</v>
      </c>
      <c r="C4786" s="115">
        <v>0</v>
      </c>
      <c r="D4786" s="115">
        <v>0</v>
      </c>
      <c r="E4786" s="115">
        <v>0</v>
      </c>
      <c r="F4786" s="115">
        <v>0</v>
      </c>
      <c r="G4786" s="115">
        <v>0</v>
      </c>
      <c r="H4786" s="115">
        <v>0</v>
      </c>
      <c r="I4786" s="115">
        <v>0</v>
      </c>
      <c r="J4786" s="115">
        <v>0</v>
      </c>
      <c r="K4786" s="115">
        <v>0</v>
      </c>
      <c r="L4786" s="115">
        <v>0</v>
      </c>
      <c r="M4786" s="115">
        <v>0</v>
      </c>
      <c r="N4786" s="115">
        <v>0</v>
      </c>
      <c r="O4786" s="115">
        <v>0</v>
      </c>
      <c r="P4786" s="115">
        <v>0</v>
      </c>
      <c r="Q4786" s="115">
        <v>0</v>
      </c>
      <c r="R4786" s="115">
        <v>0</v>
      </c>
      <c r="S4786" s="115">
        <v>0</v>
      </c>
      <c r="T4786" s="115">
        <v>0</v>
      </c>
      <c r="U4786" s="115">
        <v>0</v>
      </c>
      <c r="V4786" s="115">
        <v>0</v>
      </c>
      <c r="W4786" s="115">
        <v>0</v>
      </c>
      <c r="X4786" s="115">
        <v>0</v>
      </c>
      <c r="Y4786" s="115">
        <v>0</v>
      </c>
      <c r="Z4786" s="115">
        <v>0</v>
      </c>
      <c r="AA4786" s="115">
        <v>0</v>
      </c>
      <c r="AB4786" s="115">
        <v>0</v>
      </c>
      <c r="AC4786" s="115">
        <v>0</v>
      </c>
      <c r="AD4786" s="115">
        <v>0</v>
      </c>
      <c r="AE4786" s="115">
        <v>0</v>
      </c>
      <c r="AF4786" s="115">
        <v>0</v>
      </c>
      <c r="AG4786" s="115">
        <v>0</v>
      </c>
    </row>
    <row r="4787" spans="1:33">
      <c r="A4787" s="115" t="s">
        <v>6506</v>
      </c>
      <c r="B4787" s="115" t="s">
        <v>19</v>
      </c>
      <c r="C4787" s="115">
        <v>0</v>
      </c>
      <c r="D4787" s="115">
        <v>0</v>
      </c>
      <c r="E4787" s="115">
        <v>0</v>
      </c>
      <c r="F4787" s="115">
        <v>0</v>
      </c>
      <c r="G4787" s="115">
        <v>0</v>
      </c>
      <c r="H4787" s="115">
        <v>0</v>
      </c>
      <c r="I4787" s="115">
        <v>0</v>
      </c>
      <c r="J4787" s="115">
        <v>0</v>
      </c>
      <c r="K4787" s="115">
        <v>0</v>
      </c>
      <c r="L4787" s="115">
        <v>0</v>
      </c>
      <c r="M4787" s="115">
        <v>0</v>
      </c>
      <c r="N4787" s="115">
        <v>0</v>
      </c>
      <c r="O4787" s="115">
        <v>0</v>
      </c>
      <c r="P4787" s="115">
        <v>0</v>
      </c>
      <c r="Q4787" s="115">
        <v>0</v>
      </c>
      <c r="R4787" s="115">
        <v>0</v>
      </c>
      <c r="S4787" s="115">
        <v>0</v>
      </c>
      <c r="T4787" s="115">
        <v>0</v>
      </c>
      <c r="U4787" s="115">
        <v>0</v>
      </c>
      <c r="V4787" s="115">
        <v>0</v>
      </c>
      <c r="W4787" s="115">
        <v>0</v>
      </c>
      <c r="X4787" s="115">
        <v>0</v>
      </c>
      <c r="Y4787" s="115">
        <v>0</v>
      </c>
      <c r="Z4787" s="115">
        <v>0</v>
      </c>
      <c r="AA4787" s="115">
        <v>0</v>
      </c>
      <c r="AB4787" s="115">
        <v>0</v>
      </c>
      <c r="AC4787" s="115">
        <v>0</v>
      </c>
      <c r="AD4787" s="115">
        <v>0</v>
      </c>
      <c r="AE4787" s="115">
        <v>0</v>
      </c>
      <c r="AF4787" s="115">
        <v>0</v>
      </c>
      <c r="AG4787" s="115">
        <v>0</v>
      </c>
    </row>
    <row r="4788" spans="1:33">
      <c r="A4788" s="115" t="s">
        <v>6507</v>
      </c>
      <c r="B4788" s="115" t="s">
        <v>19</v>
      </c>
      <c r="C4788" s="115">
        <v>0</v>
      </c>
      <c r="D4788" s="115">
        <v>0</v>
      </c>
      <c r="E4788" s="115">
        <v>0</v>
      </c>
      <c r="F4788" s="115">
        <v>0</v>
      </c>
      <c r="G4788" s="115">
        <v>0</v>
      </c>
      <c r="H4788" s="115">
        <v>0</v>
      </c>
      <c r="I4788" s="115">
        <v>0</v>
      </c>
      <c r="J4788" s="115">
        <v>0</v>
      </c>
      <c r="K4788" s="115">
        <v>0</v>
      </c>
      <c r="L4788" s="115">
        <v>0</v>
      </c>
      <c r="M4788" s="115">
        <v>0</v>
      </c>
      <c r="N4788" s="115">
        <v>0</v>
      </c>
      <c r="O4788" s="115">
        <v>0</v>
      </c>
      <c r="P4788" s="115">
        <v>0</v>
      </c>
      <c r="Q4788" s="115">
        <v>0</v>
      </c>
      <c r="R4788" s="115">
        <v>0</v>
      </c>
      <c r="S4788" s="115">
        <v>0</v>
      </c>
      <c r="T4788" s="115">
        <v>0</v>
      </c>
      <c r="U4788" s="115">
        <v>0</v>
      </c>
      <c r="V4788" s="115">
        <v>0</v>
      </c>
      <c r="W4788" s="115">
        <v>0</v>
      </c>
      <c r="X4788" s="115">
        <v>0</v>
      </c>
      <c r="Y4788" s="115">
        <v>0</v>
      </c>
      <c r="Z4788" s="115">
        <v>0</v>
      </c>
      <c r="AA4788" s="115">
        <v>0</v>
      </c>
      <c r="AB4788" s="115">
        <v>0</v>
      </c>
      <c r="AC4788" s="115">
        <v>0</v>
      </c>
      <c r="AD4788" s="115">
        <v>0</v>
      </c>
      <c r="AE4788" s="115">
        <v>0</v>
      </c>
      <c r="AF4788" s="115">
        <v>0</v>
      </c>
      <c r="AG4788" s="115">
        <v>0</v>
      </c>
    </row>
    <row r="4789" spans="1:33">
      <c r="A4789" s="115" t="s">
        <v>6508</v>
      </c>
      <c r="B4789" s="115" t="s">
        <v>19</v>
      </c>
      <c r="C4789" s="115">
        <v>0</v>
      </c>
      <c r="D4789" s="115">
        <v>0</v>
      </c>
      <c r="E4789" s="115">
        <v>0</v>
      </c>
      <c r="F4789" s="115">
        <v>0</v>
      </c>
      <c r="G4789" s="115">
        <v>0</v>
      </c>
      <c r="H4789" s="115">
        <v>0</v>
      </c>
      <c r="I4789" s="115">
        <v>0</v>
      </c>
      <c r="J4789" s="115">
        <v>0</v>
      </c>
      <c r="K4789" s="115">
        <v>0</v>
      </c>
      <c r="L4789" s="115">
        <v>0</v>
      </c>
      <c r="M4789" s="115">
        <v>0</v>
      </c>
      <c r="N4789" s="115">
        <v>0</v>
      </c>
      <c r="O4789" s="115">
        <v>0</v>
      </c>
      <c r="P4789" s="115">
        <v>0</v>
      </c>
      <c r="Q4789" s="115">
        <v>0</v>
      </c>
      <c r="R4789" s="115">
        <v>0</v>
      </c>
      <c r="S4789" s="115">
        <v>0</v>
      </c>
      <c r="T4789" s="115">
        <v>0</v>
      </c>
      <c r="U4789" s="115">
        <v>0</v>
      </c>
      <c r="V4789" s="115">
        <v>0</v>
      </c>
      <c r="W4789" s="115">
        <v>0</v>
      </c>
      <c r="X4789" s="115">
        <v>0</v>
      </c>
      <c r="Y4789" s="115">
        <v>0</v>
      </c>
      <c r="Z4789" s="115">
        <v>0</v>
      </c>
      <c r="AA4789" s="115">
        <v>0</v>
      </c>
      <c r="AB4789" s="115">
        <v>0</v>
      </c>
      <c r="AC4789" s="115">
        <v>0</v>
      </c>
      <c r="AD4789" s="115">
        <v>0</v>
      </c>
      <c r="AE4789" s="115">
        <v>0</v>
      </c>
      <c r="AF4789" s="115">
        <v>0</v>
      </c>
      <c r="AG4789" s="115">
        <v>0</v>
      </c>
    </row>
    <row r="4790" spans="1:33">
      <c r="A4790" s="115" t="s">
        <v>6509</v>
      </c>
      <c r="B4790" s="115" t="s">
        <v>19</v>
      </c>
      <c r="C4790" s="115">
        <v>0</v>
      </c>
      <c r="D4790" s="115">
        <v>0</v>
      </c>
      <c r="E4790" s="115">
        <v>0</v>
      </c>
      <c r="F4790" s="115">
        <v>0</v>
      </c>
      <c r="G4790" s="115">
        <v>0</v>
      </c>
      <c r="H4790" s="115">
        <v>0</v>
      </c>
      <c r="I4790" s="115">
        <v>0</v>
      </c>
      <c r="J4790" s="115">
        <v>0</v>
      </c>
      <c r="K4790" s="115">
        <v>0</v>
      </c>
      <c r="L4790" s="115">
        <v>0</v>
      </c>
      <c r="M4790" s="115">
        <v>0</v>
      </c>
      <c r="N4790" s="115">
        <v>0</v>
      </c>
      <c r="O4790" s="115">
        <v>0</v>
      </c>
      <c r="P4790" s="115">
        <v>0</v>
      </c>
      <c r="Q4790" s="115">
        <v>0</v>
      </c>
      <c r="R4790" s="115">
        <v>0</v>
      </c>
      <c r="S4790" s="115">
        <v>0</v>
      </c>
      <c r="T4790" s="115">
        <v>0</v>
      </c>
      <c r="U4790" s="115">
        <v>0</v>
      </c>
      <c r="V4790" s="115">
        <v>0</v>
      </c>
      <c r="W4790" s="115">
        <v>0</v>
      </c>
      <c r="X4790" s="115">
        <v>0</v>
      </c>
      <c r="Y4790" s="115">
        <v>0</v>
      </c>
      <c r="Z4790" s="115">
        <v>0</v>
      </c>
      <c r="AA4790" s="115">
        <v>0</v>
      </c>
      <c r="AB4790" s="115">
        <v>0</v>
      </c>
      <c r="AC4790" s="115">
        <v>0</v>
      </c>
      <c r="AD4790" s="115">
        <v>0</v>
      </c>
      <c r="AE4790" s="115">
        <v>0</v>
      </c>
      <c r="AF4790" s="115">
        <v>0</v>
      </c>
      <c r="AG4790" s="115">
        <v>0</v>
      </c>
    </row>
    <row r="4791" spans="1:33">
      <c r="A4791" s="115" t="s">
        <v>6510</v>
      </c>
      <c r="B4791" s="115" t="s">
        <v>19</v>
      </c>
      <c r="C4791" s="115">
        <v>0</v>
      </c>
      <c r="D4791" s="115">
        <v>0</v>
      </c>
      <c r="E4791" s="115">
        <v>0</v>
      </c>
      <c r="F4791" s="115">
        <v>0</v>
      </c>
      <c r="G4791" s="115">
        <v>0</v>
      </c>
      <c r="H4791" s="115">
        <v>0</v>
      </c>
      <c r="I4791" s="115">
        <v>0</v>
      </c>
      <c r="J4791" s="115">
        <v>0</v>
      </c>
      <c r="K4791" s="115">
        <v>0</v>
      </c>
      <c r="L4791" s="115">
        <v>0</v>
      </c>
      <c r="M4791" s="115">
        <v>0</v>
      </c>
      <c r="N4791" s="115">
        <v>0</v>
      </c>
      <c r="O4791" s="115">
        <v>0</v>
      </c>
      <c r="P4791" s="115">
        <v>0</v>
      </c>
      <c r="Q4791" s="115">
        <v>0</v>
      </c>
      <c r="R4791" s="115">
        <v>0</v>
      </c>
      <c r="S4791" s="115">
        <v>0</v>
      </c>
      <c r="T4791" s="115">
        <v>0</v>
      </c>
      <c r="U4791" s="115">
        <v>0</v>
      </c>
      <c r="V4791" s="115">
        <v>0</v>
      </c>
      <c r="W4791" s="115">
        <v>0</v>
      </c>
      <c r="X4791" s="115">
        <v>0</v>
      </c>
      <c r="Y4791" s="115">
        <v>0</v>
      </c>
      <c r="Z4791" s="115">
        <v>0</v>
      </c>
      <c r="AA4791" s="115">
        <v>0</v>
      </c>
      <c r="AB4791" s="115">
        <v>0</v>
      </c>
      <c r="AC4791" s="115">
        <v>0</v>
      </c>
      <c r="AD4791" s="115">
        <v>0</v>
      </c>
      <c r="AE4791" s="115">
        <v>0</v>
      </c>
      <c r="AF4791" s="115">
        <v>0</v>
      </c>
      <c r="AG4791" s="115">
        <v>0</v>
      </c>
    </row>
    <row r="4792" spans="1:33">
      <c r="A4792" s="115" t="s">
        <v>6511</v>
      </c>
      <c r="B4792" s="115" t="s">
        <v>19</v>
      </c>
      <c r="C4792" s="115">
        <v>0</v>
      </c>
      <c r="D4792" s="115">
        <v>0</v>
      </c>
      <c r="E4792" s="115">
        <v>0</v>
      </c>
      <c r="F4792" s="115">
        <v>0</v>
      </c>
      <c r="G4792" s="115">
        <v>0</v>
      </c>
      <c r="H4792" s="115">
        <v>0</v>
      </c>
      <c r="I4792" s="115">
        <v>0</v>
      </c>
      <c r="J4792" s="115">
        <v>0</v>
      </c>
      <c r="K4792" s="115">
        <v>0</v>
      </c>
      <c r="L4792" s="115">
        <v>0</v>
      </c>
      <c r="M4792" s="115">
        <v>0</v>
      </c>
      <c r="N4792" s="115">
        <v>0</v>
      </c>
      <c r="O4792" s="115">
        <v>0</v>
      </c>
      <c r="P4792" s="115">
        <v>0</v>
      </c>
      <c r="Q4792" s="115">
        <v>0</v>
      </c>
      <c r="R4792" s="115">
        <v>0</v>
      </c>
      <c r="S4792" s="115">
        <v>0</v>
      </c>
      <c r="T4792" s="115">
        <v>0</v>
      </c>
      <c r="U4792" s="115">
        <v>0</v>
      </c>
      <c r="V4792" s="115">
        <v>0</v>
      </c>
      <c r="W4792" s="115">
        <v>0</v>
      </c>
      <c r="X4792" s="115">
        <v>0</v>
      </c>
      <c r="Y4792" s="115">
        <v>0</v>
      </c>
      <c r="Z4792" s="115">
        <v>0</v>
      </c>
      <c r="AA4792" s="115">
        <v>0</v>
      </c>
      <c r="AB4792" s="115">
        <v>0</v>
      </c>
      <c r="AC4792" s="115">
        <v>0</v>
      </c>
      <c r="AD4792" s="115">
        <v>0</v>
      </c>
      <c r="AE4792" s="115">
        <v>0</v>
      </c>
      <c r="AF4792" s="115">
        <v>0</v>
      </c>
      <c r="AG4792" s="115">
        <v>0</v>
      </c>
    </row>
    <row r="4793" spans="1:33">
      <c r="A4793" s="115" t="s">
        <v>6512</v>
      </c>
      <c r="B4793" s="115" t="s">
        <v>19</v>
      </c>
      <c r="C4793" s="115">
        <v>0</v>
      </c>
      <c r="D4793" s="115">
        <v>0</v>
      </c>
      <c r="E4793" s="115">
        <v>0</v>
      </c>
      <c r="F4793" s="115">
        <v>0</v>
      </c>
      <c r="G4793" s="115">
        <v>0</v>
      </c>
      <c r="H4793" s="115">
        <v>0</v>
      </c>
      <c r="I4793" s="115">
        <v>0</v>
      </c>
      <c r="J4793" s="115">
        <v>0</v>
      </c>
      <c r="K4793" s="115">
        <v>0</v>
      </c>
      <c r="L4793" s="115">
        <v>0</v>
      </c>
      <c r="M4793" s="115">
        <v>0</v>
      </c>
      <c r="N4793" s="115">
        <v>0</v>
      </c>
      <c r="O4793" s="115">
        <v>0</v>
      </c>
      <c r="P4793" s="115">
        <v>0</v>
      </c>
      <c r="Q4793" s="115">
        <v>0</v>
      </c>
      <c r="R4793" s="115">
        <v>0</v>
      </c>
      <c r="S4793" s="115">
        <v>0</v>
      </c>
      <c r="T4793" s="115">
        <v>0</v>
      </c>
      <c r="U4793" s="115">
        <v>0</v>
      </c>
      <c r="V4793" s="115">
        <v>0</v>
      </c>
      <c r="W4793" s="115">
        <v>0</v>
      </c>
      <c r="X4793" s="115">
        <v>0</v>
      </c>
      <c r="Y4793" s="115">
        <v>0</v>
      </c>
      <c r="Z4793" s="115">
        <v>0</v>
      </c>
      <c r="AA4793" s="115">
        <v>0</v>
      </c>
      <c r="AB4793" s="115">
        <v>0</v>
      </c>
      <c r="AC4793" s="115">
        <v>0</v>
      </c>
      <c r="AD4793" s="115">
        <v>0</v>
      </c>
      <c r="AE4793" s="115">
        <v>0</v>
      </c>
      <c r="AF4793" s="115">
        <v>0</v>
      </c>
      <c r="AG4793" s="115">
        <v>0</v>
      </c>
    </row>
    <row r="4794" spans="1:33">
      <c r="A4794" s="115" t="s">
        <v>6513</v>
      </c>
      <c r="B4794" s="115" t="s">
        <v>19</v>
      </c>
      <c r="C4794" s="115">
        <v>0</v>
      </c>
      <c r="D4794" s="115">
        <v>0</v>
      </c>
      <c r="E4794" s="115">
        <v>0</v>
      </c>
      <c r="F4794" s="115">
        <v>0</v>
      </c>
      <c r="G4794" s="115">
        <v>0</v>
      </c>
      <c r="H4794" s="115">
        <v>0</v>
      </c>
      <c r="I4794" s="115">
        <v>0</v>
      </c>
      <c r="J4794" s="115">
        <v>0</v>
      </c>
      <c r="K4794" s="115">
        <v>0</v>
      </c>
      <c r="L4794" s="115">
        <v>0</v>
      </c>
      <c r="M4794" s="115">
        <v>0</v>
      </c>
      <c r="N4794" s="115">
        <v>0</v>
      </c>
      <c r="O4794" s="115">
        <v>0</v>
      </c>
      <c r="P4794" s="115">
        <v>0</v>
      </c>
      <c r="Q4794" s="115">
        <v>0</v>
      </c>
      <c r="R4794" s="115">
        <v>0</v>
      </c>
      <c r="S4794" s="115">
        <v>0</v>
      </c>
      <c r="T4794" s="115">
        <v>0</v>
      </c>
      <c r="U4794" s="115">
        <v>0</v>
      </c>
      <c r="V4794" s="115">
        <v>0</v>
      </c>
      <c r="W4794" s="115">
        <v>0</v>
      </c>
      <c r="X4794" s="115">
        <v>0</v>
      </c>
      <c r="Y4794" s="115">
        <v>0</v>
      </c>
      <c r="Z4794" s="115">
        <v>0</v>
      </c>
      <c r="AA4794" s="115">
        <v>0</v>
      </c>
      <c r="AB4794" s="115">
        <v>0</v>
      </c>
      <c r="AC4794" s="115">
        <v>0</v>
      </c>
      <c r="AD4794" s="115">
        <v>0</v>
      </c>
      <c r="AE4794" s="115">
        <v>0</v>
      </c>
      <c r="AF4794" s="115">
        <v>0</v>
      </c>
      <c r="AG4794" s="115">
        <v>0</v>
      </c>
    </row>
    <row r="4795" spans="1:33">
      <c r="A4795" s="115" t="s">
        <v>6514</v>
      </c>
      <c r="B4795" s="115" t="s">
        <v>19</v>
      </c>
      <c r="C4795" s="115">
        <v>0</v>
      </c>
      <c r="D4795" s="115">
        <v>0</v>
      </c>
      <c r="E4795" s="115">
        <v>0</v>
      </c>
      <c r="F4795" s="115">
        <v>0</v>
      </c>
      <c r="G4795" s="115">
        <v>0</v>
      </c>
      <c r="H4795" s="115">
        <v>0</v>
      </c>
      <c r="I4795" s="115">
        <v>0</v>
      </c>
      <c r="J4795" s="115">
        <v>0</v>
      </c>
      <c r="K4795" s="115">
        <v>0</v>
      </c>
      <c r="L4795" s="115">
        <v>0</v>
      </c>
      <c r="M4795" s="115">
        <v>0</v>
      </c>
      <c r="N4795" s="115">
        <v>0</v>
      </c>
      <c r="O4795" s="115">
        <v>0</v>
      </c>
      <c r="P4795" s="115">
        <v>0</v>
      </c>
      <c r="Q4795" s="115">
        <v>0</v>
      </c>
      <c r="R4795" s="115">
        <v>0</v>
      </c>
      <c r="S4795" s="115">
        <v>0</v>
      </c>
      <c r="T4795" s="115">
        <v>0</v>
      </c>
      <c r="U4795" s="115">
        <v>0</v>
      </c>
      <c r="V4795" s="115">
        <v>0</v>
      </c>
      <c r="W4795" s="115">
        <v>0</v>
      </c>
      <c r="X4795" s="115">
        <v>0</v>
      </c>
      <c r="Y4795" s="115">
        <v>0</v>
      </c>
      <c r="Z4795" s="115">
        <v>0</v>
      </c>
      <c r="AA4795" s="115">
        <v>0</v>
      </c>
      <c r="AB4795" s="115">
        <v>0</v>
      </c>
      <c r="AC4795" s="115">
        <v>0</v>
      </c>
      <c r="AD4795" s="115">
        <v>0</v>
      </c>
      <c r="AE4795" s="115">
        <v>0</v>
      </c>
      <c r="AF4795" s="115">
        <v>0</v>
      </c>
      <c r="AG4795" s="115">
        <v>0</v>
      </c>
    </row>
    <row r="4796" spans="1:33">
      <c r="A4796" s="115" t="s">
        <v>6515</v>
      </c>
      <c r="B4796" s="115" t="s">
        <v>19</v>
      </c>
      <c r="C4796" s="115">
        <v>0</v>
      </c>
      <c r="D4796" s="115">
        <v>0</v>
      </c>
      <c r="E4796" s="115">
        <v>0</v>
      </c>
      <c r="F4796" s="115">
        <v>0</v>
      </c>
      <c r="G4796" s="115">
        <v>0</v>
      </c>
      <c r="H4796" s="115">
        <v>0</v>
      </c>
      <c r="I4796" s="115">
        <v>0</v>
      </c>
      <c r="J4796" s="115">
        <v>0</v>
      </c>
      <c r="K4796" s="115">
        <v>0</v>
      </c>
      <c r="L4796" s="115">
        <v>0</v>
      </c>
      <c r="M4796" s="115">
        <v>0</v>
      </c>
      <c r="N4796" s="115">
        <v>0</v>
      </c>
      <c r="O4796" s="115">
        <v>0</v>
      </c>
      <c r="P4796" s="115">
        <v>0</v>
      </c>
      <c r="Q4796" s="115">
        <v>0</v>
      </c>
      <c r="R4796" s="115">
        <v>0</v>
      </c>
      <c r="S4796" s="115">
        <v>0</v>
      </c>
      <c r="T4796" s="115">
        <v>0</v>
      </c>
      <c r="U4796" s="115">
        <v>0</v>
      </c>
      <c r="V4796" s="115">
        <v>0</v>
      </c>
      <c r="W4796" s="115">
        <v>0</v>
      </c>
      <c r="X4796" s="115">
        <v>0</v>
      </c>
      <c r="Y4796" s="115">
        <v>0</v>
      </c>
      <c r="Z4796" s="115">
        <v>0</v>
      </c>
      <c r="AA4796" s="115">
        <v>0</v>
      </c>
      <c r="AB4796" s="115">
        <v>0</v>
      </c>
      <c r="AC4796" s="115">
        <v>0</v>
      </c>
      <c r="AD4796" s="115">
        <v>0</v>
      </c>
      <c r="AE4796" s="115">
        <v>0</v>
      </c>
      <c r="AF4796" s="115">
        <v>0</v>
      </c>
      <c r="AG4796" s="115">
        <v>0</v>
      </c>
    </row>
    <row r="4797" spans="1:33">
      <c r="A4797" s="115" t="s">
        <v>6516</v>
      </c>
      <c r="B4797" s="115" t="s">
        <v>19</v>
      </c>
      <c r="C4797" s="115">
        <v>0</v>
      </c>
      <c r="D4797" s="115">
        <v>0</v>
      </c>
      <c r="E4797" s="115">
        <v>0</v>
      </c>
      <c r="F4797" s="115">
        <v>0</v>
      </c>
      <c r="G4797" s="115">
        <v>0</v>
      </c>
      <c r="H4797" s="115">
        <v>0</v>
      </c>
      <c r="I4797" s="115">
        <v>0</v>
      </c>
      <c r="J4797" s="115">
        <v>0</v>
      </c>
      <c r="K4797" s="115">
        <v>0</v>
      </c>
      <c r="L4797" s="115">
        <v>0</v>
      </c>
      <c r="M4797" s="115">
        <v>0</v>
      </c>
      <c r="N4797" s="115">
        <v>0</v>
      </c>
      <c r="O4797" s="115">
        <v>0</v>
      </c>
      <c r="P4797" s="115">
        <v>0</v>
      </c>
      <c r="Q4797" s="115">
        <v>0</v>
      </c>
      <c r="R4797" s="115">
        <v>0</v>
      </c>
      <c r="S4797" s="115">
        <v>0</v>
      </c>
      <c r="T4797" s="115">
        <v>0</v>
      </c>
      <c r="U4797" s="115">
        <v>0</v>
      </c>
      <c r="V4797" s="115">
        <v>0</v>
      </c>
      <c r="W4797" s="115">
        <v>0</v>
      </c>
      <c r="X4797" s="115">
        <v>0</v>
      </c>
      <c r="Y4797" s="115">
        <v>0</v>
      </c>
      <c r="Z4797" s="115">
        <v>0</v>
      </c>
      <c r="AA4797" s="115">
        <v>0</v>
      </c>
      <c r="AB4797" s="115">
        <v>0</v>
      </c>
      <c r="AC4797" s="115">
        <v>0</v>
      </c>
      <c r="AD4797" s="115">
        <v>0</v>
      </c>
      <c r="AE4797" s="115">
        <v>0</v>
      </c>
      <c r="AF4797" s="115">
        <v>0</v>
      </c>
      <c r="AG4797" s="115">
        <v>0</v>
      </c>
    </row>
    <row r="4798" spans="1:33">
      <c r="A4798" s="115" t="s">
        <v>6517</v>
      </c>
      <c r="B4798" s="115" t="s">
        <v>19</v>
      </c>
      <c r="C4798" s="115">
        <v>0</v>
      </c>
      <c r="D4798" s="115">
        <v>0</v>
      </c>
      <c r="E4798" s="115">
        <v>0</v>
      </c>
      <c r="F4798" s="115">
        <v>0</v>
      </c>
      <c r="G4798" s="115">
        <v>0</v>
      </c>
      <c r="H4798" s="115">
        <v>0</v>
      </c>
      <c r="I4798" s="115">
        <v>0</v>
      </c>
      <c r="J4798" s="115">
        <v>0</v>
      </c>
      <c r="K4798" s="115">
        <v>0</v>
      </c>
      <c r="L4798" s="115">
        <v>0</v>
      </c>
      <c r="M4798" s="115">
        <v>0</v>
      </c>
      <c r="N4798" s="115">
        <v>0</v>
      </c>
      <c r="O4798" s="115">
        <v>0</v>
      </c>
      <c r="P4798" s="115">
        <v>0</v>
      </c>
      <c r="Q4798" s="115">
        <v>0</v>
      </c>
      <c r="R4798" s="115">
        <v>0</v>
      </c>
      <c r="S4798" s="115">
        <v>0</v>
      </c>
      <c r="T4798" s="115">
        <v>0</v>
      </c>
      <c r="U4798" s="115">
        <v>0</v>
      </c>
      <c r="V4798" s="115">
        <v>0</v>
      </c>
      <c r="W4798" s="115">
        <v>0</v>
      </c>
      <c r="X4798" s="115">
        <v>0</v>
      </c>
      <c r="Y4798" s="115">
        <v>0</v>
      </c>
      <c r="Z4798" s="115">
        <v>0</v>
      </c>
      <c r="AA4798" s="115">
        <v>0</v>
      </c>
      <c r="AB4798" s="115">
        <v>0</v>
      </c>
      <c r="AC4798" s="115">
        <v>0</v>
      </c>
      <c r="AD4798" s="115">
        <v>0</v>
      </c>
      <c r="AE4798" s="115">
        <v>0</v>
      </c>
      <c r="AF4798" s="115">
        <v>0</v>
      </c>
      <c r="AG4798" s="115">
        <v>0</v>
      </c>
    </row>
    <row r="4799" spans="1:33">
      <c r="A4799" s="115" t="s">
        <v>6518</v>
      </c>
      <c r="B4799" s="115" t="s">
        <v>19</v>
      </c>
      <c r="C4799" s="115">
        <v>0</v>
      </c>
      <c r="D4799" s="115">
        <v>0</v>
      </c>
      <c r="E4799" s="115">
        <v>0</v>
      </c>
      <c r="F4799" s="115">
        <v>0</v>
      </c>
      <c r="G4799" s="115">
        <v>0</v>
      </c>
      <c r="H4799" s="115">
        <v>0</v>
      </c>
      <c r="I4799" s="115">
        <v>0</v>
      </c>
      <c r="J4799" s="115">
        <v>0</v>
      </c>
      <c r="K4799" s="115">
        <v>0</v>
      </c>
      <c r="L4799" s="115">
        <v>0</v>
      </c>
      <c r="M4799" s="115">
        <v>0</v>
      </c>
      <c r="N4799" s="115">
        <v>0</v>
      </c>
      <c r="O4799" s="115">
        <v>0</v>
      </c>
      <c r="P4799" s="115">
        <v>0</v>
      </c>
      <c r="Q4799" s="115">
        <v>0</v>
      </c>
      <c r="R4799" s="115">
        <v>0</v>
      </c>
      <c r="S4799" s="115">
        <v>0</v>
      </c>
      <c r="T4799" s="115">
        <v>0</v>
      </c>
      <c r="U4799" s="115">
        <v>0</v>
      </c>
      <c r="V4799" s="115">
        <v>0</v>
      </c>
      <c r="W4799" s="115">
        <v>0</v>
      </c>
      <c r="X4799" s="115">
        <v>0</v>
      </c>
      <c r="Y4799" s="115">
        <v>0</v>
      </c>
      <c r="Z4799" s="115">
        <v>0</v>
      </c>
      <c r="AA4799" s="115">
        <v>0</v>
      </c>
      <c r="AB4799" s="115">
        <v>0</v>
      </c>
      <c r="AC4799" s="115">
        <v>0</v>
      </c>
      <c r="AD4799" s="115">
        <v>0</v>
      </c>
      <c r="AE4799" s="115">
        <v>0</v>
      </c>
      <c r="AF4799" s="115">
        <v>0</v>
      </c>
      <c r="AG4799" s="115">
        <v>0</v>
      </c>
    </row>
    <row r="4800" spans="1:33">
      <c r="A4800" s="115" t="s">
        <v>6519</v>
      </c>
      <c r="B4800" s="115" t="s">
        <v>19</v>
      </c>
      <c r="C4800" s="115">
        <v>0</v>
      </c>
      <c r="D4800" s="115">
        <v>0</v>
      </c>
      <c r="E4800" s="115">
        <v>0</v>
      </c>
      <c r="F4800" s="115">
        <v>0</v>
      </c>
      <c r="G4800" s="115">
        <v>0</v>
      </c>
      <c r="H4800" s="115">
        <v>0</v>
      </c>
      <c r="I4800" s="115">
        <v>0</v>
      </c>
      <c r="J4800" s="115">
        <v>0</v>
      </c>
      <c r="K4800" s="115">
        <v>0</v>
      </c>
      <c r="L4800" s="115">
        <v>0</v>
      </c>
      <c r="M4800" s="115">
        <v>0</v>
      </c>
      <c r="N4800" s="115">
        <v>0</v>
      </c>
      <c r="O4800" s="115">
        <v>0</v>
      </c>
      <c r="P4800" s="115">
        <v>0</v>
      </c>
      <c r="Q4800" s="115">
        <v>0</v>
      </c>
      <c r="R4800" s="115">
        <v>0</v>
      </c>
      <c r="S4800" s="115">
        <v>0</v>
      </c>
      <c r="T4800" s="115">
        <v>0</v>
      </c>
      <c r="U4800" s="115">
        <v>0</v>
      </c>
      <c r="V4800" s="115">
        <v>0</v>
      </c>
      <c r="W4800" s="115">
        <v>0</v>
      </c>
      <c r="X4800" s="115">
        <v>0</v>
      </c>
      <c r="Y4800" s="115">
        <v>0</v>
      </c>
      <c r="Z4800" s="115">
        <v>0</v>
      </c>
      <c r="AA4800" s="115">
        <v>0</v>
      </c>
      <c r="AB4800" s="115">
        <v>0</v>
      </c>
      <c r="AC4800" s="115">
        <v>0</v>
      </c>
      <c r="AD4800" s="115">
        <v>0</v>
      </c>
      <c r="AE4800" s="115">
        <v>0</v>
      </c>
      <c r="AF4800" s="115">
        <v>0</v>
      </c>
      <c r="AG4800" s="115">
        <v>0</v>
      </c>
    </row>
    <row r="4801" spans="1:33">
      <c r="A4801" s="115" t="s">
        <v>6520</v>
      </c>
      <c r="B4801" s="115" t="s">
        <v>19</v>
      </c>
      <c r="C4801" s="115">
        <v>0</v>
      </c>
      <c r="D4801" s="115">
        <v>0</v>
      </c>
      <c r="E4801" s="115">
        <v>0</v>
      </c>
      <c r="F4801" s="115">
        <v>0</v>
      </c>
      <c r="G4801" s="115">
        <v>0</v>
      </c>
      <c r="H4801" s="115">
        <v>0</v>
      </c>
      <c r="I4801" s="115">
        <v>0</v>
      </c>
      <c r="J4801" s="115">
        <v>0</v>
      </c>
      <c r="K4801" s="115">
        <v>0</v>
      </c>
      <c r="L4801" s="115">
        <v>0</v>
      </c>
      <c r="M4801" s="115">
        <v>0</v>
      </c>
      <c r="N4801" s="115">
        <v>0</v>
      </c>
      <c r="O4801" s="115">
        <v>0</v>
      </c>
      <c r="P4801" s="115">
        <v>0</v>
      </c>
      <c r="Q4801" s="115">
        <v>0</v>
      </c>
      <c r="R4801" s="115">
        <v>0</v>
      </c>
      <c r="S4801" s="115">
        <v>0</v>
      </c>
      <c r="T4801" s="115">
        <v>0</v>
      </c>
      <c r="U4801" s="115">
        <v>0</v>
      </c>
      <c r="V4801" s="115">
        <v>0</v>
      </c>
      <c r="W4801" s="115">
        <v>0</v>
      </c>
      <c r="X4801" s="115">
        <v>0</v>
      </c>
      <c r="Y4801" s="115">
        <v>0</v>
      </c>
      <c r="Z4801" s="115">
        <v>0</v>
      </c>
      <c r="AA4801" s="115">
        <v>0</v>
      </c>
      <c r="AB4801" s="115">
        <v>0</v>
      </c>
      <c r="AC4801" s="115">
        <v>0</v>
      </c>
      <c r="AD4801" s="115">
        <v>0</v>
      </c>
      <c r="AE4801" s="115">
        <v>0</v>
      </c>
      <c r="AF4801" s="115">
        <v>0</v>
      </c>
      <c r="AG4801" s="115">
        <v>0</v>
      </c>
    </row>
    <row r="4802" spans="1:33">
      <c r="A4802" s="115" t="s">
        <v>6521</v>
      </c>
      <c r="B4802" s="115" t="s">
        <v>19</v>
      </c>
      <c r="C4802" s="115">
        <v>0</v>
      </c>
      <c r="D4802" s="115">
        <v>0</v>
      </c>
      <c r="E4802" s="115">
        <v>0</v>
      </c>
      <c r="F4802" s="115">
        <v>0</v>
      </c>
      <c r="G4802" s="115">
        <v>0</v>
      </c>
      <c r="H4802" s="115">
        <v>0</v>
      </c>
      <c r="I4802" s="115">
        <v>0</v>
      </c>
      <c r="J4802" s="115">
        <v>0</v>
      </c>
      <c r="K4802" s="115">
        <v>0</v>
      </c>
      <c r="L4802" s="115">
        <v>0</v>
      </c>
      <c r="M4802" s="115">
        <v>0</v>
      </c>
      <c r="N4802" s="115">
        <v>0</v>
      </c>
      <c r="O4802" s="115">
        <v>0</v>
      </c>
      <c r="P4802" s="115">
        <v>0</v>
      </c>
      <c r="Q4802" s="115">
        <v>0</v>
      </c>
      <c r="R4802" s="115">
        <v>0</v>
      </c>
      <c r="S4802" s="115">
        <v>0</v>
      </c>
      <c r="T4802" s="115">
        <v>0</v>
      </c>
      <c r="U4802" s="115">
        <v>0</v>
      </c>
      <c r="V4802" s="115">
        <v>0</v>
      </c>
      <c r="W4802" s="115">
        <v>0</v>
      </c>
      <c r="X4802" s="115">
        <v>0</v>
      </c>
      <c r="Y4802" s="115">
        <v>0</v>
      </c>
      <c r="Z4802" s="115">
        <v>0</v>
      </c>
      <c r="AA4802" s="115">
        <v>0</v>
      </c>
      <c r="AB4802" s="115">
        <v>0</v>
      </c>
      <c r="AC4802" s="115">
        <v>0</v>
      </c>
      <c r="AD4802" s="115">
        <v>0</v>
      </c>
      <c r="AE4802" s="115">
        <v>0</v>
      </c>
      <c r="AF4802" s="115">
        <v>0</v>
      </c>
      <c r="AG4802" s="115">
        <v>0</v>
      </c>
    </row>
    <row r="4803" spans="1:33">
      <c r="A4803" s="115" t="s">
        <v>6522</v>
      </c>
      <c r="B4803" s="115" t="s">
        <v>19</v>
      </c>
      <c r="C4803" s="115">
        <v>0</v>
      </c>
      <c r="D4803" s="115">
        <v>0</v>
      </c>
      <c r="E4803" s="115">
        <v>0</v>
      </c>
      <c r="F4803" s="115">
        <v>0</v>
      </c>
      <c r="G4803" s="115">
        <v>0</v>
      </c>
      <c r="H4803" s="115">
        <v>0</v>
      </c>
      <c r="I4803" s="115">
        <v>0</v>
      </c>
      <c r="J4803" s="115">
        <v>0</v>
      </c>
      <c r="K4803" s="115">
        <v>0</v>
      </c>
      <c r="L4803" s="115">
        <v>0</v>
      </c>
      <c r="M4803" s="115">
        <v>0</v>
      </c>
      <c r="N4803" s="115">
        <v>0</v>
      </c>
      <c r="O4803" s="115">
        <v>0</v>
      </c>
      <c r="P4803" s="115">
        <v>0</v>
      </c>
      <c r="Q4803" s="115">
        <v>0</v>
      </c>
      <c r="R4803" s="115">
        <v>0</v>
      </c>
      <c r="S4803" s="115">
        <v>0</v>
      </c>
      <c r="T4803" s="115">
        <v>0</v>
      </c>
      <c r="U4803" s="115">
        <v>0</v>
      </c>
      <c r="V4803" s="115">
        <v>0</v>
      </c>
      <c r="W4803" s="115">
        <v>0</v>
      </c>
      <c r="X4803" s="115">
        <v>0</v>
      </c>
      <c r="Y4803" s="115">
        <v>0</v>
      </c>
      <c r="Z4803" s="115">
        <v>0</v>
      </c>
      <c r="AA4803" s="115">
        <v>0</v>
      </c>
      <c r="AB4803" s="115">
        <v>0</v>
      </c>
      <c r="AC4803" s="115">
        <v>0</v>
      </c>
      <c r="AD4803" s="115">
        <v>0</v>
      </c>
      <c r="AE4803" s="115">
        <v>0</v>
      </c>
      <c r="AF4803" s="115">
        <v>0</v>
      </c>
      <c r="AG4803" s="115">
        <v>0</v>
      </c>
    </row>
    <row r="4804" spans="1:33">
      <c r="A4804" s="115" t="s">
        <v>6523</v>
      </c>
      <c r="B4804" s="115" t="s">
        <v>19</v>
      </c>
      <c r="C4804" s="115">
        <v>0</v>
      </c>
      <c r="D4804" s="115">
        <v>0</v>
      </c>
      <c r="E4804" s="115">
        <v>0</v>
      </c>
      <c r="F4804" s="115">
        <v>0</v>
      </c>
      <c r="G4804" s="115">
        <v>0</v>
      </c>
      <c r="H4804" s="115">
        <v>0</v>
      </c>
      <c r="I4804" s="115">
        <v>0</v>
      </c>
      <c r="J4804" s="115">
        <v>0</v>
      </c>
      <c r="K4804" s="115">
        <v>0</v>
      </c>
      <c r="L4804" s="115">
        <v>0</v>
      </c>
      <c r="M4804" s="115">
        <v>0</v>
      </c>
      <c r="N4804" s="115">
        <v>0</v>
      </c>
      <c r="O4804" s="115">
        <v>0</v>
      </c>
      <c r="P4804" s="115">
        <v>0</v>
      </c>
      <c r="Q4804" s="115">
        <v>0</v>
      </c>
      <c r="R4804" s="115">
        <v>0</v>
      </c>
      <c r="S4804" s="115">
        <v>0</v>
      </c>
      <c r="T4804" s="115">
        <v>0</v>
      </c>
      <c r="U4804" s="115">
        <v>0</v>
      </c>
      <c r="V4804" s="115">
        <v>0</v>
      </c>
      <c r="W4804" s="115">
        <v>0</v>
      </c>
      <c r="X4804" s="115">
        <v>0</v>
      </c>
      <c r="Y4804" s="115">
        <v>0</v>
      </c>
      <c r="Z4804" s="115">
        <v>0</v>
      </c>
      <c r="AA4804" s="115">
        <v>0</v>
      </c>
      <c r="AB4804" s="115">
        <v>0</v>
      </c>
      <c r="AC4804" s="115">
        <v>0</v>
      </c>
      <c r="AD4804" s="115">
        <v>0</v>
      </c>
      <c r="AE4804" s="115">
        <v>0</v>
      </c>
      <c r="AF4804" s="115">
        <v>0</v>
      </c>
      <c r="AG4804" s="115">
        <v>0</v>
      </c>
    </row>
    <row r="4805" spans="1:33">
      <c r="A4805" s="115" t="s">
        <v>6524</v>
      </c>
      <c r="B4805" s="115" t="s">
        <v>19</v>
      </c>
      <c r="C4805" s="115">
        <v>0</v>
      </c>
      <c r="D4805" s="115">
        <v>0</v>
      </c>
      <c r="E4805" s="115">
        <v>0</v>
      </c>
      <c r="F4805" s="115">
        <v>0</v>
      </c>
      <c r="G4805" s="115">
        <v>0</v>
      </c>
      <c r="H4805" s="115">
        <v>0</v>
      </c>
      <c r="I4805" s="115">
        <v>0</v>
      </c>
      <c r="J4805" s="115">
        <v>0</v>
      </c>
      <c r="K4805" s="115">
        <v>0</v>
      </c>
      <c r="L4805" s="115">
        <v>0</v>
      </c>
      <c r="M4805" s="115">
        <v>0</v>
      </c>
      <c r="N4805" s="115">
        <v>0</v>
      </c>
      <c r="O4805" s="115">
        <v>0</v>
      </c>
      <c r="P4805" s="115">
        <v>0</v>
      </c>
      <c r="Q4805" s="115">
        <v>0</v>
      </c>
      <c r="R4805" s="115">
        <v>0</v>
      </c>
      <c r="S4805" s="115">
        <v>0</v>
      </c>
      <c r="T4805" s="115">
        <v>0</v>
      </c>
      <c r="U4805" s="115">
        <v>0</v>
      </c>
      <c r="V4805" s="115">
        <v>0</v>
      </c>
      <c r="W4805" s="115">
        <v>0</v>
      </c>
      <c r="X4805" s="115">
        <v>0</v>
      </c>
      <c r="Y4805" s="115">
        <v>0</v>
      </c>
      <c r="Z4805" s="115">
        <v>0</v>
      </c>
      <c r="AA4805" s="115">
        <v>0</v>
      </c>
      <c r="AB4805" s="115">
        <v>0</v>
      </c>
      <c r="AC4805" s="115">
        <v>0</v>
      </c>
      <c r="AD4805" s="115">
        <v>0</v>
      </c>
      <c r="AE4805" s="115">
        <v>0</v>
      </c>
      <c r="AF4805" s="115">
        <v>0</v>
      </c>
      <c r="AG4805" s="115">
        <v>0</v>
      </c>
    </row>
    <row r="4806" spans="1:33">
      <c r="A4806" s="115" t="s">
        <v>6525</v>
      </c>
      <c r="B4806" s="115" t="s">
        <v>19</v>
      </c>
      <c r="C4806" s="115">
        <v>0</v>
      </c>
      <c r="D4806" s="115">
        <v>0</v>
      </c>
      <c r="E4806" s="115">
        <v>0</v>
      </c>
      <c r="F4806" s="115">
        <v>0</v>
      </c>
      <c r="G4806" s="115">
        <v>0</v>
      </c>
      <c r="H4806" s="115">
        <v>0</v>
      </c>
      <c r="I4806" s="115">
        <v>0</v>
      </c>
      <c r="J4806" s="115">
        <v>0</v>
      </c>
      <c r="K4806" s="115">
        <v>0</v>
      </c>
      <c r="L4806" s="115">
        <v>0</v>
      </c>
      <c r="M4806" s="115">
        <v>0</v>
      </c>
      <c r="N4806" s="115">
        <v>0</v>
      </c>
      <c r="O4806" s="115">
        <v>0</v>
      </c>
      <c r="P4806" s="115">
        <v>0</v>
      </c>
      <c r="Q4806" s="115">
        <v>0</v>
      </c>
      <c r="R4806" s="115">
        <v>0</v>
      </c>
      <c r="S4806" s="115">
        <v>0</v>
      </c>
      <c r="T4806" s="115">
        <v>0</v>
      </c>
      <c r="U4806" s="115">
        <v>0</v>
      </c>
      <c r="V4806" s="115">
        <v>0</v>
      </c>
      <c r="W4806" s="115">
        <v>0</v>
      </c>
      <c r="X4806" s="115">
        <v>0</v>
      </c>
      <c r="Y4806" s="115">
        <v>0</v>
      </c>
      <c r="Z4806" s="115">
        <v>0</v>
      </c>
      <c r="AA4806" s="115">
        <v>0</v>
      </c>
      <c r="AB4806" s="115">
        <v>0</v>
      </c>
      <c r="AC4806" s="115">
        <v>0</v>
      </c>
      <c r="AD4806" s="115">
        <v>0</v>
      </c>
      <c r="AE4806" s="115">
        <v>0</v>
      </c>
      <c r="AF4806" s="115">
        <v>0</v>
      </c>
      <c r="AG4806" s="115">
        <v>0</v>
      </c>
    </row>
    <row r="4807" spans="1:33">
      <c r="A4807" s="115" t="s">
        <v>6526</v>
      </c>
      <c r="B4807" s="115" t="s">
        <v>19</v>
      </c>
      <c r="C4807" s="115">
        <v>0</v>
      </c>
      <c r="D4807" s="115">
        <v>0</v>
      </c>
      <c r="E4807" s="115">
        <v>0</v>
      </c>
      <c r="F4807" s="115">
        <v>0</v>
      </c>
      <c r="G4807" s="115">
        <v>0</v>
      </c>
      <c r="H4807" s="115">
        <v>0</v>
      </c>
      <c r="I4807" s="115">
        <v>0</v>
      </c>
      <c r="J4807" s="115">
        <v>0</v>
      </c>
      <c r="K4807" s="115">
        <v>0</v>
      </c>
      <c r="L4807" s="115">
        <v>0</v>
      </c>
      <c r="M4807" s="115">
        <v>0</v>
      </c>
      <c r="N4807" s="115">
        <v>0</v>
      </c>
      <c r="O4807" s="115">
        <v>0</v>
      </c>
      <c r="P4807" s="115">
        <v>0</v>
      </c>
      <c r="Q4807" s="115">
        <v>0</v>
      </c>
      <c r="R4807" s="115">
        <v>0</v>
      </c>
      <c r="S4807" s="115">
        <v>0</v>
      </c>
      <c r="T4807" s="115">
        <v>0</v>
      </c>
      <c r="U4807" s="115">
        <v>0</v>
      </c>
      <c r="V4807" s="115">
        <v>0</v>
      </c>
      <c r="W4807" s="115">
        <v>0</v>
      </c>
      <c r="X4807" s="115">
        <v>0</v>
      </c>
      <c r="Y4807" s="115">
        <v>0</v>
      </c>
      <c r="Z4807" s="115">
        <v>0</v>
      </c>
      <c r="AA4807" s="115">
        <v>0</v>
      </c>
      <c r="AB4807" s="115">
        <v>0</v>
      </c>
      <c r="AC4807" s="115">
        <v>0</v>
      </c>
      <c r="AD4807" s="115">
        <v>0</v>
      </c>
      <c r="AE4807" s="115">
        <v>0</v>
      </c>
      <c r="AF4807" s="115">
        <v>0</v>
      </c>
      <c r="AG4807" s="115">
        <v>0</v>
      </c>
    </row>
    <row r="4808" spans="1:33">
      <c r="A4808" s="115" t="s">
        <v>6527</v>
      </c>
      <c r="B4808" s="115" t="s">
        <v>19</v>
      </c>
      <c r="C4808" s="115">
        <v>0</v>
      </c>
      <c r="D4808" s="115">
        <v>0</v>
      </c>
      <c r="E4808" s="115">
        <v>0</v>
      </c>
      <c r="F4808" s="115">
        <v>0</v>
      </c>
      <c r="G4808" s="115">
        <v>0</v>
      </c>
      <c r="H4808" s="115">
        <v>0</v>
      </c>
      <c r="I4808" s="115">
        <v>0</v>
      </c>
      <c r="J4808" s="115">
        <v>0</v>
      </c>
      <c r="K4808" s="115">
        <v>0</v>
      </c>
      <c r="L4808" s="115">
        <v>0</v>
      </c>
      <c r="M4808" s="115">
        <v>0</v>
      </c>
      <c r="N4808" s="115">
        <v>0</v>
      </c>
      <c r="O4808" s="115">
        <v>0</v>
      </c>
      <c r="P4808" s="115">
        <v>0</v>
      </c>
      <c r="Q4808" s="115">
        <v>0</v>
      </c>
      <c r="R4808" s="115">
        <v>0</v>
      </c>
      <c r="S4808" s="115">
        <v>0</v>
      </c>
      <c r="T4808" s="115">
        <v>0</v>
      </c>
      <c r="U4808" s="115">
        <v>0</v>
      </c>
      <c r="V4808" s="115">
        <v>0</v>
      </c>
      <c r="W4808" s="115">
        <v>0</v>
      </c>
      <c r="X4808" s="115">
        <v>0</v>
      </c>
      <c r="Y4808" s="115">
        <v>0</v>
      </c>
      <c r="Z4808" s="115">
        <v>0</v>
      </c>
      <c r="AA4808" s="115">
        <v>0</v>
      </c>
      <c r="AB4808" s="115">
        <v>0</v>
      </c>
      <c r="AC4808" s="115">
        <v>0</v>
      </c>
      <c r="AD4808" s="115">
        <v>0</v>
      </c>
      <c r="AE4808" s="115">
        <v>0</v>
      </c>
      <c r="AF4808" s="115">
        <v>0</v>
      </c>
      <c r="AG4808" s="115">
        <v>0</v>
      </c>
    </row>
    <row r="4809" spans="1:33">
      <c r="A4809" s="115" t="s">
        <v>6528</v>
      </c>
      <c r="B4809" s="115" t="s">
        <v>19</v>
      </c>
      <c r="C4809" s="115">
        <v>0</v>
      </c>
      <c r="D4809" s="115">
        <v>0</v>
      </c>
      <c r="E4809" s="115">
        <v>0</v>
      </c>
      <c r="F4809" s="115">
        <v>0</v>
      </c>
      <c r="G4809" s="115">
        <v>0</v>
      </c>
      <c r="H4809" s="115">
        <v>0</v>
      </c>
      <c r="I4809" s="115">
        <v>0</v>
      </c>
      <c r="J4809" s="115">
        <v>0</v>
      </c>
      <c r="K4809" s="115">
        <v>0</v>
      </c>
      <c r="L4809" s="115">
        <v>0</v>
      </c>
      <c r="M4809" s="115">
        <v>0</v>
      </c>
      <c r="N4809" s="115">
        <v>0</v>
      </c>
      <c r="O4809" s="115">
        <v>0</v>
      </c>
      <c r="P4809" s="115">
        <v>0</v>
      </c>
      <c r="Q4809" s="115">
        <v>0</v>
      </c>
      <c r="R4809" s="115">
        <v>0</v>
      </c>
      <c r="S4809" s="115">
        <v>0</v>
      </c>
      <c r="T4809" s="115">
        <v>0</v>
      </c>
      <c r="U4809" s="115">
        <v>0</v>
      </c>
      <c r="V4809" s="115">
        <v>0</v>
      </c>
      <c r="W4809" s="115">
        <v>0</v>
      </c>
      <c r="X4809" s="115">
        <v>0</v>
      </c>
      <c r="Y4809" s="115">
        <v>0</v>
      </c>
      <c r="Z4809" s="115">
        <v>0</v>
      </c>
      <c r="AA4809" s="115">
        <v>0</v>
      </c>
      <c r="AB4809" s="115">
        <v>0</v>
      </c>
      <c r="AC4809" s="115">
        <v>0</v>
      </c>
      <c r="AD4809" s="115">
        <v>0</v>
      </c>
      <c r="AE4809" s="115">
        <v>0</v>
      </c>
      <c r="AF4809" s="115">
        <v>0</v>
      </c>
      <c r="AG4809" s="115">
        <v>0</v>
      </c>
    </row>
    <row r="4810" spans="1:33">
      <c r="A4810" s="115" t="s">
        <v>6529</v>
      </c>
      <c r="B4810" s="115" t="s">
        <v>19</v>
      </c>
      <c r="C4810" s="115">
        <v>0</v>
      </c>
      <c r="D4810" s="115">
        <v>0</v>
      </c>
      <c r="E4810" s="115">
        <v>0</v>
      </c>
      <c r="F4810" s="115">
        <v>0</v>
      </c>
      <c r="G4810" s="115">
        <v>0</v>
      </c>
      <c r="H4810" s="115">
        <v>0</v>
      </c>
      <c r="I4810" s="115">
        <v>0</v>
      </c>
      <c r="J4810" s="115">
        <v>0</v>
      </c>
      <c r="K4810" s="115">
        <v>0</v>
      </c>
      <c r="L4810" s="115">
        <v>0</v>
      </c>
      <c r="M4810" s="115">
        <v>0</v>
      </c>
      <c r="N4810" s="115">
        <v>0</v>
      </c>
      <c r="O4810" s="115">
        <v>0</v>
      </c>
      <c r="P4810" s="115">
        <v>0</v>
      </c>
      <c r="Q4810" s="115">
        <v>0</v>
      </c>
      <c r="R4810" s="115">
        <v>0</v>
      </c>
      <c r="S4810" s="115">
        <v>0</v>
      </c>
      <c r="T4810" s="115">
        <v>0</v>
      </c>
      <c r="U4810" s="115">
        <v>0</v>
      </c>
      <c r="V4810" s="115">
        <v>0</v>
      </c>
      <c r="W4810" s="115">
        <v>0</v>
      </c>
      <c r="X4810" s="115">
        <v>0</v>
      </c>
      <c r="Y4810" s="115">
        <v>0</v>
      </c>
      <c r="Z4810" s="115">
        <v>0</v>
      </c>
      <c r="AA4810" s="115">
        <v>0</v>
      </c>
      <c r="AB4810" s="115">
        <v>0</v>
      </c>
      <c r="AC4810" s="115">
        <v>0</v>
      </c>
      <c r="AD4810" s="115">
        <v>0</v>
      </c>
      <c r="AE4810" s="115">
        <v>0</v>
      </c>
      <c r="AF4810" s="115">
        <v>0</v>
      </c>
      <c r="AG4810" s="115">
        <v>0</v>
      </c>
    </row>
    <row r="4811" spans="1:33">
      <c r="A4811" s="115" t="s">
        <v>6530</v>
      </c>
      <c r="B4811" s="115" t="s">
        <v>19</v>
      </c>
      <c r="C4811" s="115">
        <v>0</v>
      </c>
      <c r="D4811" s="115">
        <v>0</v>
      </c>
      <c r="E4811" s="115">
        <v>0</v>
      </c>
      <c r="F4811" s="115">
        <v>0</v>
      </c>
      <c r="G4811" s="115">
        <v>0</v>
      </c>
      <c r="H4811" s="115">
        <v>0</v>
      </c>
      <c r="I4811" s="115">
        <v>0</v>
      </c>
      <c r="J4811" s="115">
        <v>0</v>
      </c>
      <c r="K4811" s="115">
        <v>0</v>
      </c>
      <c r="L4811" s="115">
        <v>0</v>
      </c>
      <c r="M4811" s="115">
        <v>0</v>
      </c>
      <c r="N4811" s="115">
        <v>0</v>
      </c>
      <c r="O4811" s="115">
        <v>0</v>
      </c>
      <c r="P4811" s="115">
        <v>0</v>
      </c>
      <c r="Q4811" s="115">
        <v>0</v>
      </c>
      <c r="R4811" s="115">
        <v>0</v>
      </c>
      <c r="S4811" s="115">
        <v>0</v>
      </c>
      <c r="T4811" s="115">
        <v>0</v>
      </c>
      <c r="U4811" s="115">
        <v>0</v>
      </c>
      <c r="V4811" s="115">
        <v>0</v>
      </c>
      <c r="W4811" s="115">
        <v>0</v>
      </c>
      <c r="X4811" s="115">
        <v>0</v>
      </c>
      <c r="Y4811" s="115">
        <v>0</v>
      </c>
      <c r="Z4811" s="115">
        <v>0</v>
      </c>
      <c r="AA4811" s="115">
        <v>0</v>
      </c>
      <c r="AB4811" s="115">
        <v>0</v>
      </c>
      <c r="AC4811" s="115">
        <v>0</v>
      </c>
      <c r="AD4811" s="115">
        <v>0</v>
      </c>
      <c r="AE4811" s="115">
        <v>0</v>
      </c>
      <c r="AF4811" s="115">
        <v>0</v>
      </c>
      <c r="AG4811" s="115">
        <v>0</v>
      </c>
    </row>
    <row r="4812" spans="1:33">
      <c r="A4812" s="115" t="s">
        <v>6531</v>
      </c>
      <c r="B4812" s="115" t="s">
        <v>19</v>
      </c>
      <c r="C4812" s="115">
        <v>0</v>
      </c>
      <c r="D4812" s="115">
        <v>0</v>
      </c>
      <c r="E4812" s="115">
        <v>0</v>
      </c>
      <c r="F4812" s="115">
        <v>0</v>
      </c>
      <c r="G4812" s="115">
        <v>0</v>
      </c>
      <c r="H4812" s="115">
        <v>0</v>
      </c>
      <c r="I4812" s="115">
        <v>0</v>
      </c>
      <c r="J4812" s="115">
        <v>0</v>
      </c>
      <c r="K4812" s="115">
        <v>0</v>
      </c>
      <c r="L4812" s="115">
        <v>0</v>
      </c>
      <c r="M4812" s="115">
        <v>0</v>
      </c>
      <c r="N4812" s="115">
        <v>0</v>
      </c>
      <c r="O4812" s="115">
        <v>0</v>
      </c>
      <c r="P4812" s="115">
        <v>0</v>
      </c>
      <c r="Q4812" s="115">
        <v>0</v>
      </c>
      <c r="R4812" s="115">
        <v>0</v>
      </c>
      <c r="S4812" s="115">
        <v>0</v>
      </c>
      <c r="T4812" s="115">
        <v>0</v>
      </c>
      <c r="U4812" s="115">
        <v>0</v>
      </c>
      <c r="V4812" s="115">
        <v>0</v>
      </c>
      <c r="W4812" s="115">
        <v>0</v>
      </c>
      <c r="X4812" s="115">
        <v>0</v>
      </c>
      <c r="Y4812" s="115">
        <v>0</v>
      </c>
      <c r="Z4812" s="115">
        <v>0</v>
      </c>
      <c r="AA4812" s="115">
        <v>0</v>
      </c>
      <c r="AB4812" s="115">
        <v>0</v>
      </c>
      <c r="AC4812" s="115">
        <v>0</v>
      </c>
      <c r="AD4812" s="115">
        <v>0</v>
      </c>
      <c r="AE4812" s="115">
        <v>0</v>
      </c>
      <c r="AF4812" s="115">
        <v>0</v>
      </c>
      <c r="AG4812" s="115">
        <v>0</v>
      </c>
    </row>
    <row r="4813" spans="1:33">
      <c r="A4813" s="115" t="s">
        <v>6532</v>
      </c>
      <c r="B4813" s="115" t="s">
        <v>19</v>
      </c>
      <c r="C4813" s="115">
        <v>0</v>
      </c>
      <c r="D4813" s="115">
        <v>0</v>
      </c>
      <c r="E4813" s="115">
        <v>0</v>
      </c>
      <c r="F4813" s="115">
        <v>0</v>
      </c>
      <c r="G4813" s="115">
        <v>0</v>
      </c>
      <c r="H4813" s="115">
        <v>0</v>
      </c>
      <c r="I4813" s="115">
        <v>0</v>
      </c>
      <c r="J4813" s="115">
        <v>0</v>
      </c>
      <c r="K4813" s="115">
        <v>0</v>
      </c>
      <c r="L4813" s="115">
        <v>0</v>
      </c>
      <c r="M4813" s="115">
        <v>0</v>
      </c>
      <c r="N4813" s="115">
        <v>0</v>
      </c>
      <c r="O4813" s="115">
        <v>0</v>
      </c>
      <c r="P4813" s="115">
        <v>0</v>
      </c>
      <c r="Q4813" s="115">
        <v>0</v>
      </c>
      <c r="R4813" s="115">
        <v>0</v>
      </c>
      <c r="S4813" s="115">
        <v>0</v>
      </c>
      <c r="T4813" s="115">
        <v>0</v>
      </c>
      <c r="U4813" s="115">
        <v>0</v>
      </c>
      <c r="V4813" s="115">
        <v>0</v>
      </c>
      <c r="W4813" s="115">
        <v>0</v>
      </c>
      <c r="X4813" s="115">
        <v>0</v>
      </c>
      <c r="Y4813" s="115">
        <v>0</v>
      </c>
      <c r="Z4813" s="115">
        <v>0</v>
      </c>
      <c r="AA4813" s="115">
        <v>0</v>
      </c>
      <c r="AB4813" s="115">
        <v>0</v>
      </c>
      <c r="AC4813" s="115">
        <v>0</v>
      </c>
      <c r="AD4813" s="115">
        <v>0</v>
      </c>
      <c r="AE4813" s="115">
        <v>0</v>
      </c>
      <c r="AF4813" s="115">
        <v>0</v>
      </c>
      <c r="AG4813" s="115">
        <v>0</v>
      </c>
    </row>
    <row r="4814" spans="1:33">
      <c r="A4814" s="115" t="s">
        <v>6533</v>
      </c>
      <c r="B4814" s="115" t="s">
        <v>19</v>
      </c>
      <c r="C4814" s="115">
        <v>0</v>
      </c>
      <c r="D4814" s="115">
        <v>0</v>
      </c>
      <c r="E4814" s="115">
        <v>0</v>
      </c>
      <c r="F4814" s="115">
        <v>0</v>
      </c>
      <c r="G4814" s="115">
        <v>0</v>
      </c>
      <c r="H4814" s="115">
        <v>0</v>
      </c>
      <c r="I4814" s="115">
        <v>0</v>
      </c>
      <c r="J4814" s="115">
        <v>0</v>
      </c>
      <c r="K4814" s="115">
        <v>0</v>
      </c>
      <c r="L4814" s="115">
        <v>0</v>
      </c>
      <c r="M4814" s="115">
        <v>0</v>
      </c>
      <c r="N4814" s="115">
        <v>0</v>
      </c>
      <c r="O4814" s="115">
        <v>0</v>
      </c>
      <c r="P4814" s="115">
        <v>0</v>
      </c>
      <c r="Q4814" s="115">
        <v>0</v>
      </c>
      <c r="R4814" s="115">
        <v>0</v>
      </c>
      <c r="S4814" s="115">
        <v>0</v>
      </c>
      <c r="T4814" s="115">
        <v>0</v>
      </c>
      <c r="U4814" s="115">
        <v>0</v>
      </c>
      <c r="V4814" s="115">
        <v>0</v>
      </c>
      <c r="W4814" s="115">
        <v>0</v>
      </c>
      <c r="X4814" s="115">
        <v>0</v>
      </c>
      <c r="Y4814" s="115">
        <v>0</v>
      </c>
      <c r="Z4814" s="115">
        <v>0</v>
      </c>
      <c r="AA4814" s="115">
        <v>0</v>
      </c>
      <c r="AB4814" s="115">
        <v>0</v>
      </c>
      <c r="AC4814" s="115">
        <v>0</v>
      </c>
      <c r="AD4814" s="115">
        <v>0</v>
      </c>
      <c r="AE4814" s="115">
        <v>0</v>
      </c>
      <c r="AF4814" s="115">
        <v>0</v>
      </c>
      <c r="AG4814" s="115">
        <v>0</v>
      </c>
    </row>
    <row r="4815" spans="1:33">
      <c r="A4815" s="115" t="s">
        <v>6534</v>
      </c>
      <c r="B4815" s="115" t="s">
        <v>19</v>
      </c>
      <c r="C4815" s="115">
        <v>0</v>
      </c>
      <c r="D4815" s="115">
        <v>0</v>
      </c>
      <c r="E4815" s="115">
        <v>0</v>
      </c>
      <c r="F4815" s="115">
        <v>0</v>
      </c>
      <c r="G4815" s="115">
        <v>0</v>
      </c>
      <c r="H4815" s="115">
        <v>0</v>
      </c>
      <c r="I4815" s="115">
        <v>0</v>
      </c>
      <c r="J4815" s="115">
        <v>0</v>
      </c>
      <c r="K4815" s="115">
        <v>0</v>
      </c>
      <c r="L4815" s="115">
        <v>0</v>
      </c>
      <c r="M4815" s="115">
        <v>0</v>
      </c>
      <c r="N4815" s="115">
        <v>0</v>
      </c>
      <c r="O4815" s="115">
        <v>0</v>
      </c>
      <c r="P4815" s="115">
        <v>0</v>
      </c>
      <c r="Q4815" s="115">
        <v>0</v>
      </c>
      <c r="R4815" s="115">
        <v>0</v>
      </c>
      <c r="S4815" s="115">
        <v>0</v>
      </c>
      <c r="T4815" s="115">
        <v>0</v>
      </c>
      <c r="U4815" s="115">
        <v>0</v>
      </c>
      <c r="V4815" s="115">
        <v>0</v>
      </c>
      <c r="W4815" s="115">
        <v>0</v>
      </c>
      <c r="X4815" s="115">
        <v>0</v>
      </c>
      <c r="Y4815" s="115">
        <v>0</v>
      </c>
      <c r="Z4815" s="115">
        <v>0</v>
      </c>
      <c r="AA4815" s="115">
        <v>0</v>
      </c>
      <c r="AB4815" s="115">
        <v>0</v>
      </c>
      <c r="AC4815" s="115">
        <v>0</v>
      </c>
      <c r="AD4815" s="115">
        <v>0</v>
      </c>
      <c r="AE4815" s="115">
        <v>0</v>
      </c>
      <c r="AF4815" s="115">
        <v>0</v>
      </c>
      <c r="AG4815" s="115">
        <v>0</v>
      </c>
    </row>
    <row r="4816" spans="1:33">
      <c r="A4816" s="115" t="s">
        <v>6535</v>
      </c>
      <c r="B4816" s="115" t="s">
        <v>19</v>
      </c>
      <c r="C4816" s="115">
        <v>0</v>
      </c>
      <c r="D4816" s="115">
        <v>0</v>
      </c>
      <c r="E4816" s="115">
        <v>0</v>
      </c>
      <c r="F4816" s="115">
        <v>0</v>
      </c>
      <c r="G4816" s="115">
        <v>0</v>
      </c>
      <c r="H4816" s="115">
        <v>0</v>
      </c>
      <c r="I4816" s="115">
        <v>0</v>
      </c>
      <c r="J4816" s="115">
        <v>0</v>
      </c>
      <c r="K4816" s="115">
        <v>0</v>
      </c>
      <c r="L4816" s="115">
        <v>0</v>
      </c>
      <c r="M4816" s="115">
        <v>0</v>
      </c>
      <c r="N4816" s="115">
        <v>0</v>
      </c>
      <c r="O4816" s="115">
        <v>0</v>
      </c>
      <c r="P4816" s="115">
        <v>0</v>
      </c>
      <c r="Q4816" s="115">
        <v>0</v>
      </c>
      <c r="R4816" s="115">
        <v>0</v>
      </c>
      <c r="S4816" s="115">
        <v>0</v>
      </c>
      <c r="T4816" s="115">
        <v>0</v>
      </c>
      <c r="U4816" s="115">
        <v>0</v>
      </c>
      <c r="V4816" s="115">
        <v>0</v>
      </c>
      <c r="W4816" s="115">
        <v>0</v>
      </c>
      <c r="X4816" s="115">
        <v>0</v>
      </c>
      <c r="Y4816" s="115">
        <v>0</v>
      </c>
      <c r="Z4816" s="115">
        <v>0</v>
      </c>
      <c r="AA4816" s="115">
        <v>0</v>
      </c>
      <c r="AB4816" s="115">
        <v>0</v>
      </c>
      <c r="AC4816" s="115">
        <v>0</v>
      </c>
      <c r="AD4816" s="115">
        <v>0</v>
      </c>
      <c r="AE4816" s="115">
        <v>0</v>
      </c>
      <c r="AF4816" s="115">
        <v>0</v>
      </c>
      <c r="AG4816" s="115">
        <v>0</v>
      </c>
    </row>
    <row r="4817" spans="1:33">
      <c r="A4817" s="115" t="s">
        <v>6536</v>
      </c>
      <c r="B4817" s="115" t="s">
        <v>19</v>
      </c>
      <c r="C4817" s="115">
        <v>0</v>
      </c>
      <c r="D4817" s="115">
        <v>0</v>
      </c>
      <c r="E4817" s="115">
        <v>0</v>
      </c>
      <c r="F4817" s="115">
        <v>0</v>
      </c>
      <c r="G4817" s="115">
        <v>0</v>
      </c>
      <c r="H4817" s="115">
        <v>0</v>
      </c>
      <c r="I4817" s="115">
        <v>0</v>
      </c>
      <c r="J4817" s="115">
        <v>0</v>
      </c>
      <c r="K4817" s="115">
        <v>0</v>
      </c>
      <c r="L4817" s="115">
        <v>0</v>
      </c>
      <c r="M4817" s="115">
        <v>0</v>
      </c>
      <c r="N4817" s="115">
        <v>0</v>
      </c>
      <c r="O4817" s="115">
        <v>0</v>
      </c>
      <c r="P4817" s="115">
        <v>0</v>
      </c>
      <c r="Q4817" s="115">
        <v>0</v>
      </c>
      <c r="R4817" s="115">
        <v>0</v>
      </c>
      <c r="S4817" s="115">
        <v>0</v>
      </c>
      <c r="T4817" s="115">
        <v>0</v>
      </c>
      <c r="U4817" s="115">
        <v>0</v>
      </c>
      <c r="V4817" s="115">
        <v>0</v>
      </c>
      <c r="W4817" s="115">
        <v>0</v>
      </c>
      <c r="X4817" s="115">
        <v>0</v>
      </c>
      <c r="Y4817" s="115">
        <v>0</v>
      </c>
      <c r="Z4817" s="115">
        <v>0</v>
      </c>
      <c r="AA4817" s="115">
        <v>0</v>
      </c>
      <c r="AB4817" s="115">
        <v>0</v>
      </c>
      <c r="AC4817" s="115">
        <v>0</v>
      </c>
      <c r="AD4817" s="115">
        <v>0</v>
      </c>
      <c r="AE4817" s="115">
        <v>0</v>
      </c>
      <c r="AF4817" s="115">
        <v>0</v>
      </c>
      <c r="AG4817" s="115">
        <v>0</v>
      </c>
    </row>
    <row r="4818" spans="1:33">
      <c r="A4818" s="115" t="s">
        <v>6537</v>
      </c>
      <c r="B4818" s="115" t="s">
        <v>19</v>
      </c>
      <c r="C4818" s="115">
        <v>0</v>
      </c>
      <c r="D4818" s="115">
        <v>0</v>
      </c>
      <c r="E4818" s="115">
        <v>0</v>
      </c>
      <c r="F4818" s="115">
        <v>0</v>
      </c>
      <c r="G4818" s="115">
        <v>0</v>
      </c>
      <c r="H4818" s="115">
        <v>0</v>
      </c>
      <c r="I4818" s="115">
        <v>0</v>
      </c>
      <c r="J4818" s="115">
        <v>0</v>
      </c>
      <c r="K4818" s="115">
        <v>0</v>
      </c>
      <c r="L4818" s="115">
        <v>0</v>
      </c>
      <c r="M4818" s="115">
        <v>0</v>
      </c>
      <c r="N4818" s="115">
        <v>0</v>
      </c>
      <c r="O4818" s="115">
        <v>0</v>
      </c>
      <c r="P4818" s="115">
        <v>0</v>
      </c>
      <c r="Q4818" s="115">
        <v>0</v>
      </c>
      <c r="R4818" s="115">
        <v>0</v>
      </c>
      <c r="S4818" s="115">
        <v>0</v>
      </c>
      <c r="T4818" s="115">
        <v>0</v>
      </c>
      <c r="U4818" s="115">
        <v>0</v>
      </c>
      <c r="V4818" s="115">
        <v>0</v>
      </c>
      <c r="W4818" s="115">
        <v>0</v>
      </c>
      <c r="X4818" s="115">
        <v>0</v>
      </c>
      <c r="Y4818" s="115">
        <v>0</v>
      </c>
      <c r="Z4818" s="115">
        <v>0</v>
      </c>
      <c r="AA4818" s="115">
        <v>0</v>
      </c>
      <c r="AB4818" s="115">
        <v>0</v>
      </c>
      <c r="AC4818" s="115">
        <v>0</v>
      </c>
      <c r="AD4818" s="115">
        <v>0</v>
      </c>
      <c r="AE4818" s="115">
        <v>0</v>
      </c>
      <c r="AF4818" s="115">
        <v>0</v>
      </c>
      <c r="AG4818" s="115">
        <v>0</v>
      </c>
    </row>
    <row r="4819" spans="1:33">
      <c r="A4819" s="115" t="s">
        <v>6538</v>
      </c>
      <c r="B4819" s="115" t="s">
        <v>19</v>
      </c>
      <c r="C4819" s="115">
        <v>0</v>
      </c>
      <c r="D4819" s="115">
        <v>0</v>
      </c>
      <c r="E4819" s="115">
        <v>0</v>
      </c>
      <c r="F4819" s="115">
        <v>0</v>
      </c>
      <c r="G4819" s="115">
        <v>0</v>
      </c>
      <c r="H4819" s="115">
        <v>0</v>
      </c>
      <c r="I4819" s="115">
        <v>0</v>
      </c>
      <c r="J4819" s="115">
        <v>0</v>
      </c>
      <c r="K4819" s="115">
        <v>0</v>
      </c>
      <c r="L4819" s="115">
        <v>0</v>
      </c>
      <c r="M4819" s="115">
        <v>0</v>
      </c>
      <c r="N4819" s="115">
        <v>0</v>
      </c>
      <c r="O4819" s="115">
        <v>0</v>
      </c>
      <c r="P4819" s="115">
        <v>0</v>
      </c>
      <c r="Q4819" s="115">
        <v>0</v>
      </c>
      <c r="R4819" s="115">
        <v>0</v>
      </c>
      <c r="S4819" s="115">
        <v>0</v>
      </c>
      <c r="T4819" s="115">
        <v>0</v>
      </c>
      <c r="U4819" s="115">
        <v>0</v>
      </c>
      <c r="V4819" s="115">
        <v>0</v>
      </c>
      <c r="W4819" s="115">
        <v>0</v>
      </c>
      <c r="X4819" s="115">
        <v>0</v>
      </c>
      <c r="Y4819" s="115">
        <v>0</v>
      </c>
      <c r="Z4819" s="115">
        <v>0</v>
      </c>
      <c r="AA4819" s="115">
        <v>0</v>
      </c>
      <c r="AB4819" s="115">
        <v>0</v>
      </c>
      <c r="AC4819" s="115">
        <v>0</v>
      </c>
      <c r="AD4819" s="115">
        <v>0</v>
      </c>
      <c r="AE4819" s="115">
        <v>0</v>
      </c>
      <c r="AF4819" s="115">
        <v>0</v>
      </c>
      <c r="AG4819" s="115">
        <v>0</v>
      </c>
    </row>
    <row r="4820" spans="1:33">
      <c r="A4820" s="115" t="s">
        <v>6539</v>
      </c>
      <c r="B4820" s="115" t="s">
        <v>19</v>
      </c>
      <c r="C4820" s="115">
        <v>0</v>
      </c>
      <c r="D4820" s="115">
        <v>0</v>
      </c>
      <c r="E4820" s="115">
        <v>0</v>
      </c>
      <c r="F4820" s="115">
        <v>0</v>
      </c>
      <c r="G4820" s="115">
        <v>0</v>
      </c>
      <c r="H4820" s="115">
        <v>0</v>
      </c>
      <c r="I4820" s="115">
        <v>0</v>
      </c>
      <c r="J4820" s="115">
        <v>0</v>
      </c>
      <c r="K4820" s="115">
        <v>0</v>
      </c>
      <c r="L4820" s="115">
        <v>0</v>
      </c>
      <c r="M4820" s="115">
        <v>0</v>
      </c>
      <c r="N4820" s="115">
        <v>0</v>
      </c>
      <c r="O4820" s="115">
        <v>0</v>
      </c>
      <c r="P4820" s="115">
        <v>0</v>
      </c>
      <c r="Q4820" s="115">
        <v>0</v>
      </c>
      <c r="R4820" s="115">
        <v>0</v>
      </c>
      <c r="S4820" s="115">
        <v>0</v>
      </c>
      <c r="T4820" s="115">
        <v>0</v>
      </c>
      <c r="U4820" s="115">
        <v>0</v>
      </c>
      <c r="V4820" s="115">
        <v>0</v>
      </c>
      <c r="W4820" s="115">
        <v>0</v>
      </c>
      <c r="X4820" s="115">
        <v>0</v>
      </c>
      <c r="Y4820" s="115">
        <v>0</v>
      </c>
      <c r="Z4820" s="115">
        <v>0</v>
      </c>
      <c r="AA4820" s="115">
        <v>0</v>
      </c>
      <c r="AB4820" s="115">
        <v>0</v>
      </c>
      <c r="AC4820" s="115">
        <v>0</v>
      </c>
      <c r="AD4820" s="115">
        <v>0</v>
      </c>
      <c r="AE4820" s="115">
        <v>0</v>
      </c>
      <c r="AF4820" s="115">
        <v>0</v>
      </c>
      <c r="AG4820" s="115">
        <v>0</v>
      </c>
    </row>
    <row r="4821" spans="1:33">
      <c r="A4821" s="115" t="s">
        <v>6540</v>
      </c>
      <c r="B4821" s="115" t="s">
        <v>19</v>
      </c>
      <c r="C4821" s="115">
        <v>0</v>
      </c>
      <c r="D4821" s="115">
        <v>0</v>
      </c>
      <c r="E4821" s="115">
        <v>0</v>
      </c>
      <c r="F4821" s="115">
        <v>0</v>
      </c>
      <c r="G4821" s="115">
        <v>0</v>
      </c>
      <c r="H4821" s="115">
        <v>0</v>
      </c>
      <c r="I4821" s="115">
        <v>0</v>
      </c>
      <c r="J4821" s="115">
        <v>0</v>
      </c>
      <c r="K4821" s="115">
        <v>0</v>
      </c>
      <c r="L4821" s="115">
        <v>0</v>
      </c>
      <c r="M4821" s="115">
        <v>0</v>
      </c>
      <c r="N4821" s="115">
        <v>0</v>
      </c>
      <c r="O4821" s="115">
        <v>0</v>
      </c>
      <c r="P4821" s="115">
        <v>0</v>
      </c>
      <c r="Q4821" s="115">
        <v>0</v>
      </c>
      <c r="R4821" s="115">
        <v>0</v>
      </c>
      <c r="S4821" s="115">
        <v>0</v>
      </c>
      <c r="T4821" s="115">
        <v>0</v>
      </c>
      <c r="U4821" s="115">
        <v>0</v>
      </c>
      <c r="V4821" s="115">
        <v>0</v>
      </c>
      <c r="W4821" s="115">
        <v>0</v>
      </c>
      <c r="X4821" s="115">
        <v>0</v>
      </c>
      <c r="Y4821" s="115">
        <v>0</v>
      </c>
      <c r="Z4821" s="115">
        <v>0</v>
      </c>
      <c r="AA4821" s="115">
        <v>0</v>
      </c>
      <c r="AB4821" s="115">
        <v>0</v>
      </c>
      <c r="AC4821" s="115">
        <v>0</v>
      </c>
      <c r="AD4821" s="115">
        <v>0</v>
      </c>
      <c r="AE4821" s="115">
        <v>0</v>
      </c>
      <c r="AF4821" s="115">
        <v>0</v>
      </c>
      <c r="AG4821" s="115">
        <v>0</v>
      </c>
    </row>
    <row r="4822" spans="1:33">
      <c r="A4822" s="115" t="s">
        <v>6541</v>
      </c>
      <c r="B4822" s="115" t="s">
        <v>19</v>
      </c>
      <c r="C4822" s="115">
        <v>0</v>
      </c>
      <c r="D4822" s="115">
        <v>0</v>
      </c>
      <c r="E4822" s="115">
        <v>0</v>
      </c>
      <c r="F4822" s="115">
        <v>0</v>
      </c>
      <c r="G4822" s="115">
        <v>0</v>
      </c>
      <c r="H4822" s="115">
        <v>0</v>
      </c>
      <c r="I4822" s="115">
        <v>0</v>
      </c>
      <c r="J4822" s="115">
        <v>0</v>
      </c>
      <c r="K4822" s="115">
        <v>0</v>
      </c>
      <c r="L4822" s="115">
        <v>0</v>
      </c>
      <c r="M4822" s="115">
        <v>0</v>
      </c>
      <c r="N4822" s="115">
        <v>0</v>
      </c>
      <c r="O4822" s="115">
        <v>0</v>
      </c>
      <c r="P4822" s="115">
        <v>0</v>
      </c>
      <c r="Q4822" s="115">
        <v>0</v>
      </c>
      <c r="R4822" s="115">
        <v>0</v>
      </c>
      <c r="S4822" s="115">
        <v>0</v>
      </c>
      <c r="T4822" s="115">
        <v>0</v>
      </c>
      <c r="U4822" s="115">
        <v>0</v>
      </c>
      <c r="V4822" s="115">
        <v>0</v>
      </c>
      <c r="W4822" s="115">
        <v>0</v>
      </c>
      <c r="X4822" s="115">
        <v>0</v>
      </c>
      <c r="Y4822" s="115">
        <v>0</v>
      </c>
      <c r="Z4822" s="115">
        <v>0</v>
      </c>
      <c r="AA4822" s="115">
        <v>0</v>
      </c>
      <c r="AB4822" s="115">
        <v>0</v>
      </c>
      <c r="AC4822" s="115">
        <v>0</v>
      </c>
      <c r="AD4822" s="115">
        <v>0</v>
      </c>
      <c r="AE4822" s="115">
        <v>0</v>
      </c>
      <c r="AF4822" s="115">
        <v>0</v>
      </c>
      <c r="AG4822" s="115">
        <v>0</v>
      </c>
    </row>
    <row r="4823" spans="1:33">
      <c r="A4823" s="115" t="s">
        <v>6542</v>
      </c>
      <c r="B4823" s="115" t="s">
        <v>19</v>
      </c>
      <c r="C4823" s="115">
        <v>0</v>
      </c>
      <c r="D4823" s="115">
        <v>0</v>
      </c>
      <c r="E4823" s="115">
        <v>0</v>
      </c>
      <c r="F4823" s="115">
        <v>0</v>
      </c>
      <c r="G4823" s="115">
        <v>0</v>
      </c>
      <c r="H4823" s="115">
        <v>0</v>
      </c>
      <c r="I4823" s="115">
        <v>0</v>
      </c>
      <c r="J4823" s="115">
        <v>0</v>
      </c>
      <c r="K4823" s="115">
        <v>0</v>
      </c>
      <c r="L4823" s="115">
        <v>0</v>
      </c>
      <c r="M4823" s="115">
        <v>0</v>
      </c>
      <c r="N4823" s="115">
        <v>0</v>
      </c>
      <c r="O4823" s="115">
        <v>0</v>
      </c>
      <c r="P4823" s="115">
        <v>0</v>
      </c>
      <c r="Q4823" s="115">
        <v>0</v>
      </c>
      <c r="R4823" s="115">
        <v>0</v>
      </c>
      <c r="S4823" s="115">
        <v>0</v>
      </c>
      <c r="T4823" s="115">
        <v>0</v>
      </c>
      <c r="U4823" s="115">
        <v>0</v>
      </c>
      <c r="V4823" s="115">
        <v>0</v>
      </c>
      <c r="W4823" s="115">
        <v>0</v>
      </c>
      <c r="X4823" s="115">
        <v>0</v>
      </c>
      <c r="Y4823" s="115">
        <v>0</v>
      </c>
      <c r="Z4823" s="115">
        <v>0</v>
      </c>
      <c r="AA4823" s="115">
        <v>0</v>
      </c>
      <c r="AB4823" s="115">
        <v>0</v>
      </c>
      <c r="AC4823" s="115">
        <v>0</v>
      </c>
      <c r="AD4823" s="115">
        <v>0</v>
      </c>
      <c r="AE4823" s="115">
        <v>0</v>
      </c>
      <c r="AF4823" s="115">
        <v>0</v>
      </c>
      <c r="AG4823" s="115">
        <v>0</v>
      </c>
    </row>
    <row r="4824" spans="1:33">
      <c r="A4824" s="115" t="s">
        <v>6543</v>
      </c>
      <c r="B4824" s="115" t="s">
        <v>19</v>
      </c>
      <c r="C4824" s="115">
        <v>0</v>
      </c>
      <c r="D4824" s="115">
        <v>0</v>
      </c>
      <c r="E4824" s="115">
        <v>0</v>
      </c>
      <c r="F4824" s="115">
        <v>0</v>
      </c>
      <c r="G4824" s="115">
        <v>0</v>
      </c>
      <c r="H4824" s="115">
        <v>0</v>
      </c>
      <c r="I4824" s="115">
        <v>0</v>
      </c>
      <c r="J4824" s="115">
        <v>0</v>
      </c>
      <c r="K4824" s="115">
        <v>0</v>
      </c>
      <c r="L4824" s="115">
        <v>0</v>
      </c>
      <c r="M4824" s="115">
        <v>0</v>
      </c>
      <c r="N4824" s="115">
        <v>0</v>
      </c>
      <c r="O4824" s="115">
        <v>0</v>
      </c>
      <c r="P4824" s="115">
        <v>0</v>
      </c>
      <c r="Q4824" s="115">
        <v>0</v>
      </c>
      <c r="R4824" s="115">
        <v>0</v>
      </c>
      <c r="S4824" s="115">
        <v>0</v>
      </c>
      <c r="T4824" s="115">
        <v>0</v>
      </c>
      <c r="U4824" s="115">
        <v>0</v>
      </c>
      <c r="V4824" s="115">
        <v>0</v>
      </c>
      <c r="W4824" s="115">
        <v>0</v>
      </c>
      <c r="X4824" s="115">
        <v>0</v>
      </c>
      <c r="Y4824" s="115">
        <v>0</v>
      </c>
      <c r="Z4824" s="115">
        <v>0</v>
      </c>
      <c r="AA4824" s="115">
        <v>0</v>
      </c>
      <c r="AB4824" s="115">
        <v>0</v>
      </c>
      <c r="AC4824" s="115">
        <v>0</v>
      </c>
      <c r="AD4824" s="115">
        <v>0</v>
      </c>
      <c r="AE4824" s="115">
        <v>0</v>
      </c>
      <c r="AF4824" s="115">
        <v>0</v>
      </c>
      <c r="AG4824" s="115">
        <v>0</v>
      </c>
    </row>
    <row r="4825" spans="1:33">
      <c r="A4825" s="115" t="s">
        <v>6544</v>
      </c>
      <c r="B4825" s="115" t="s">
        <v>19</v>
      </c>
      <c r="C4825" s="115">
        <v>0</v>
      </c>
      <c r="D4825" s="115">
        <v>0</v>
      </c>
      <c r="E4825" s="115">
        <v>0</v>
      </c>
      <c r="F4825" s="115">
        <v>0</v>
      </c>
      <c r="G4825" s="115">
        <v>0</v>
      </c>
      <c r="H4825" s="115">
        <v>0</v>
      </c>
      <c r="I4825" s="115">
        <v>0</v>
      </c>
      <c r="J4825" s="115">
        <v>0</v>
      </c>
      <c r="K4825" s="115">
        <v>0</v>
      </c>
      <c r="L4825" s="115">
        <v>0</v>
      </c>
      <c r="M4825" s="115">
        <v>0</v>
      </c>
      <c r="N4825" s="115">
        <v>0</v>
      </c>
      <c r="O4825" s="115">
        <v>0</v>
      </c>
      <c r="P4825" s="115">
        <v>0</v>
      </c>
      <c r="Q4825" s="115">
        <v>0</v>
      </c>
      <c r="R4825" s="115">
        <v>0</v>
      </c>
      <c r="S4825" s="115">
        <v>0</v>
      </c>
      <c r="T4825" s="115">
        <v>0</v>
      </c>
      <c r="U4825" s="115">
        <v>0</v>
      </c>
      <c r="V4825" s="115">
        <v>0</v>
      </c>
      <c r="W4825" s="115">
        <v>0</v>
      </c>
      <c r="X4825" s="115">
        <v>0</v>
      </c>
      <c r="Y4825" s="115">
        <v>0</v>
      </c>
      <c r="Z4825" s="115">
        <v>0</v>
      </c>
      <c r="AA4825" s="115">
        <v>0</v>
      </c>
      <c r="AB4825" s="115">
        <v>0</v>
      </c>
      <c r="AC4825" s="115">
        <v>0</v>
      </c>
      <c r="AD4825" s="115">
        <v>0</v>
      </c>
      <c r="AE4825" s="115">
        <v>0</v>
      </c>
      <c r="AF4825" s="115">
        <v>0</v>
      </c>
      <c r="AG4825" s="115">
        <v>0</v>
      </c>
    </row>
    <row r="4826" spans="1:33">
      <c r="A4826" s="115" t="s">
        <v>6545</v>
      </c>
      <c r="B4826" s="115" t="s">
        <v>19</v>
      </c>
      <c r="C4826" s="115">
        <v>0</v>
      </c>
      <c r="D4826" s="115">
        <v>0</v>
      </c>
      <c r="E4826" s="115">
        <v>0</v>
      </c>
      <c r="F4826" s="115">
        <v>0</v>
      </c>
      <c r="G4826" s="115">
        <v>0</v>
      </c>
      <c r="H4826" s="115">
        <v>0</v>
      </c>
      <c r="I4826" s="115">
        <v>0</v>
      </c>
      <c r="J4826" s="115">
        <v>0</v>
      </c>
      <c r="K4826" s="115">
        <v>0</v>
      </c>
      <c r="L4826" s="115">
        <v>0</v>
      </c>
      <c r="M4826" s="115">
        <v>0</v>
      </c>
      <c r="N4826" s="115">
        <v>0</v>
      </c>
      <c r="O4826" s="115">
        <v>0</v>
      </c>
      <c r="P4826" s="115">
        <v>0</v>
      </c>
      <c r="Q4826" s="115">
        <v>0</v>
      </c>
      <c r="R4826" s="115">
        <v>0</v>
      </c>
      <c r="S4826" s="115">
        <v>0</v>
      </c>
      <c r="T4826" s="115">
        <v>0</v>
      </c>
      <c r="U4826" s="115">
        <v>0</v>
      </c>
      <c r="V4826" s="115">
        <v>0</v>
      </c>
      <c r="W4826" s="115">
        <v>0</v>
      </c>
      <c r="X4826" s="115">
        <v>0</v>
      </c>
      <c r="Y4826" s="115">
        <v>0</v>
      </c>
      <c r="Z4826" s="115">
        <v>0</v>
      </c>
      <c r="AA4826" s="115">
        <v>0</v>
      </c>
      <c r="AB4826" s="115">
        <v>0</v>
      </c>
      <c r="AC4826" s="115">
        <v>0</v>
      </c>
      <c r="AD4826" s="115">
        <v>0</v>
      </c>
      <c r="AE4826" s="115">
        <v>0</v>
      </c>
      <c r="AF4826" s="115">
        <v>0</v>
      </c>
      <c r="AG4826" s="115">
        <v>0</v>
      </c>
    </row>
    <row r="4827" spans="1:33">
      <c r="A4827" s="115" t="s">
        <v>6546</v>
      </c>
      <c r="B4827" s="115" t="s">
        <v>19</v>
      </c>
      <c r="C4827" s="115">
        <v>0</v>
      </c>
      <c r="D4827" s="115">
        <v>0</v>
      </c>
      <c r="E4827" s="115">
        <v>0</v>
      </c>
      <c r="F4827" s="115">
        <v>0</v>
      </c>
      <c r="G4827" s="115">
        <v>0</v>
      </c>
      <c r="H4827" s="115">
        <v>0</v>
      </c>
      <c r="I4827" s="115">
        <v>0</v>
      </c>
      <c r="J4827" s="115">
        <v>0</v>
      </c>
      <c r="K4827" s="115">
        <v>0</v>
      </c>
      <c r="L4827" s="115">
        <v>0</v>
      </c>
      <c r="M4827" s="115">
        <v>0</v>
      </c>
      <c r="N4827" s="115">
        <v>0</v>
      </c>
      <c r="O4827" s="115">
        <v>0</v>
      </c>
      <c r="P4827" s="115">
        <v>0</v>
      </c>
      <c r="Q4827" s="115">
        <v>0</v>
      </c>
      <c r="R4827" s="115">
        <v>0</v>
      </c>
      <c r="S4827" s="115">
        <v>0</v>
      </c>
      <c r="T4827" s="115">
        <v>0</v>
      </c>
      <c r="U4827" s="115">
        <v>0</v>
      </c>
      <c r="V4827" s="115">
        <v>0</v>
      </c>
      <c r="W4827" s="115">
        <v>0</v>
      </c>
      <c r="X4827" s="115">
        <v>0</v>
      </c>
      <c r="Y4827" s="115">
        <v>0</v>
      </c>
      <c r="Z4827" s="115">
        <v>0</v>
      </c>
      <c r="AA4827" s="115">
        <v>0</v>
      </c>
      <c r="AB4827" s="115">
        <v>0</v>
      </c>
      <c r="AC4827" s="115">
        <v>0</v>
      </c>
      <c r="AD4827" s="115">
        <v>0</v>
      </c>
      <c r="AE4827" s="115">
        <v>0</v>
      </c>
      <c r="AF4827" s="115">
        <v>0</v>
      </c>
      <c r="AG4827" s="115">
        <v>0</v>
      </c>
    </row>
    <row r="4828" spans="1:33">
      <c r="A4828" s="115" t="s">
        <v>6547</v>
      </c>
      <c r="B4828" s="115" t="s">
        <v>19</v>
      </c>
      <c r="C4828" s="115">
        <v>0</v>
      </c>
      <c r="D4828" s="115">
        <v>0</v>
      </c>
      <c r="E4828" s="115">
        <v>0</v>
      </c>
      <c r="F4828" s="115">
        <v>0</v>
      </c>
      <c r="G4828" s="115">
        <v>0</v>
      </c>
      <c r="H4828" s="115">
        <v>0</v>
      </c>
      <c r="I4828" s="115">
        <v>0</v>
      </c>
      <c r="J4828" s="115">
        <v>0</v>
      </c>
      <c r="K4828" s="115">
        <v>0</v>
      </c>
      <c r="L4828" s="115">
        <v>0</v>
      </c>
      <c r="M4828" s="115">
        <v>0</v>
      </c>
      <c r="N4828" s="115">
        <v>0</v>
      </c>
      <c r="O4828" s="115">
        <v>0</v>
      </c>
      <c r="P4828" s="115">
        <v>0</v>
      </c>
      <c r="Q4828" s="115">
        <v>0</v>
      </c>
      <c r="R4828" s="115">
        <v>0</v>
      </c>
      <c r="S4828" s="115">
        <v>0</v>
      </c>
      <c r="T4828" s="115">
        <v>0</v>
      </c>
      <c r="U4828" s="115">
        <v>0</v>
      </c>
      <c r="V4828" s="115">
        <v>0</v>
      </c>
      <c r="W4828" s="115">
        <v>0</v>
      </c>
      <c r="X4828" s="115">
        <v>0</v>
      </c>
      <c r="Y4828" s="115">
        <v>0</v>
      </c>
      <c r="Z4828" s="115">
        <v>0</v>
      </c>
      <c r="AA4828" s="115">
        <v>0</v>
      </c>
      <c r="AB4828" s="115">
        <v>0</v>
      </c>
      <c r="AC4828" s="115">
        <v>0</v>
      </c>
      <c r="AD4828" s="115">
        <v>0</v>
      </c>
      <c r="AE4828" s="115">
        <v>0</v>
      </c>
      <c r="AF4828" s="115">
        <v>0</v>
      </c>
      <c r="AG4828" s="115">
        <v>0</v>
      </c>
    </row>
    <row r="4829" spans="1:33">
      <c r="A4829" s="115" t="s">
        <v>6548</v>
      </c>
      <c r="B4829" s="115" t="s">
        <v>19</v>
      </c>
      <c r="C4829" s="115">
        <v>0</v>
      </c>
      <c r="D4829" s="115">
        <v>0</v>
      </c>
      <c r="E4829" s="115">
        <v>0</v>
      </c>
      <c r="F4829" s="115">
        <v>0</v>
      </c>
      <c r="G4829" s="115">
        <v>0</v>
      </c>
      <c r="H4829" s="115">
        <v>0</v>
      </c>
      <c r="I4829" s="115">
        <v>0</v>
      </c>
      <c r="J4829" s="115">
        <v>0</v>
      </c>
      <c r="K4829" s="115">
        <v>0</v>
      </c>
      <c r="L4829" s="115">
        <v>0</v>
      </c>
      <c r="M4829" s="115">
        <v>0</v>
      </c>
      <c r="N4829" s="115">
        <v>0</v>
      </c>
      <c r="O4829" s="115">
        <v>0</v>
      </c>
      <c r="P4829" s="115">
        <v>0</v>
      </c>
      <c r="Q4829" s="115">
        <v>0</v>
      </c>
      <c r="R4829" s="115">
        <v>0</v>
      </c>
      <c r="S4829" s="115">
        <v>0</v>
      </c>
      <c r="T4829" s="115">
        <v>0</v>
      </c>
      <c r="U4829" s="115">
        <v>0</v>
      </c>
      <c r="V4829" s="115">
        <v>0</v>
      </c>
      <c r="W4829" s="115">
        <v>0</v>
      </c>
      <c r="X4829" s="115">
        <v>0</v>
      </c>
      <c r="Y4829" s="115">
        <v>0</v>
      </c>
      <c r="Z4829" s="115">
        <v>0</v>
      </c>
      <c r="AA4829" s="115">
        <v>0</v>
      </c>
      <c r="AB4829" s="115">
        <v>0</v>
      </c>
      <c r="AC4829" s="115">
        <v>0</v>
      </c>
      <c r="AD4829" s="115">
        <v>0</v>
      </c>
      <c r="AE4829" s="115">
        <v>0</v>
      </c>
      <c r="AF4829" s="115">
        <v>0</v>
      </c>
      <c r="AG4829" s="115">
        <v>0</v>
      </c>
    </row>
    <row r="4830" spans="1:33">
      <c r="A4830" s="115" t="s">
        <v>6549</v>
      </c>
      <c r="B4830" s="115" t="s">
        <v>19</v>
      </c>
      <c r="C4830" s="115">
        <v>0</v>
      </c>
      <c r="D4830" s="115">
        <v>0</v>
      </c>
      <c r="E4830" s="115">
        <v>0</v>
      </c>
      <c r="F4830" s="115">
        <v>0</v>
      </c>
      <c r="G4830" s="115">
        <v>0</v>
      </c>
      <c r="H4830" s="115">
        <v>0</v>
      </c>
      <c r="I4830" s="115">
        <v>0</v>
      </c>
      <c r="J4830" s="115">
        <v>0</v>
      </c>
      <c r="K4830" s="115">
        <v>0</v>
      </c>
      <c r="L4830" s="115">
        <v>0</v>
      </c>
      <c r="M4830" s="115">
        <v>0</v>
      </c>
      <c r="N4830" s="115">
        <v>0</v>
      </c>
      <c r="O4830" s="115">
        <v>0</v>
      </c>
      <c r="P4830" s="115">
        <v>0</v>
      </c>
      <c r="Q4830" s="115">
        <v>0</v>
      </c>
      <c r="R4830" s="115">
        <v>0</v>
      </c>
      <c r="S4830" s="115">
        <v>0</v>
      </c>
      <c r="T4830" s="115">
        <v>0</v>
      </c>
      <c r="U4830" s="115">
        <v>0</v>
      </c>
      <c r="V4830" s="115">
        <v>0</v>
      </c>
      <c r="W4830" s="115">
        <v>0</v>
      </c>
      <c r="X4830" s="115">
        <v>0</v>
      </c>
      <c r="Y4830" s="115">
        <v>0</v>
      </c>
      <c r="Z4830" s="115">
        <v>0</v>
      </c>
      <c r="AA4830" s="115">
        <v>0</v>
      </c>
      <c r="AB4830" s="115">
        <v>0</v>
      </c>
      <c r="AC4830" s="115">
        <v>0</v>
      </c>
      <c r="AD4830" s="115">
        <v>0</v>
      </c>
      <c r="AE4830" s="115">
        <v>0</v>
      </c>
      <c r="AF4830" s="115">
        <v>0</v>
      </c>
      <c r="AG4830" s="115">
        <v>0</v>
      </c>
    </row>
    <row r="4831" spans="1:33">
      <c r="A4831" s="115" t="s">
        <v>6550</v>
      </c>
      <c r="B4831" s="115" t="s">
        <v>19</v>
      </c>
      <c r="C4831" s="115">
        <v>0</v>
      </c>
      <c r="D4831" s="115">
        <v>0</v>
      </c>
      <c r="E4831" s="115">
        <v>0</v>
      </c>
      <c r="F4831" s="115">
        <v>0</v>
      </c>
      <c r="G4831" s="115">
        <v>0</v>
      </c>
      <c r="H4831" s="115">
        <v>0</v>
      </c>
      <c r="I4831" s="115">
        <v>0</v>
      </c>
      <c r="J4831" s="115">
        <v>0</v>
      </c>
      <c r="K4831" s="115">
        <v>0</v>
      </c>
      <c r="L4831" s="115">
        <v>0</v>
      </c>
      <c r="M4831" s="115">
        <v>0</v>
      </c>
      <c r="N4831" s="115">
        <v>0</v>
      </c>
      <c r="O4831" s="115">
        <v>0</v>
      </c>
      <c r="P4831" s="115">
        <v>0</v>
      </c>
      <c r="Q4831" s="115">
        <v>0</v>
      </c>
      <c r="R4831" s="115">
        <v>0</v>
      </c>
      <c r="S4831" s="115">
        <v>0</v>
      </c>
      <c r="T4831" s="115">
        <v>0</v>
      </c>
      <c r="U4831" s="115">
        <v>0</v>
      </c>
      <c r="V4831" s="115">
        <v>0</v>
      </c>
      <c r="W4831" s="115">
        <v>0</v>
      </c>
      <c r="X4831" s="115">
        <v>0</v>
      </c>
      <c r="Y4831" s="115">
        <v>0</v>
      </c>
      <c r="Z4831" s="115">
        <v>0</v>
      </c>
      <c r="AA4831" s="115">
        <v>0</v>
      </c>
      <c r="AB4831" s="115">
        <v>0</v>
      </c>
      <c r="AC4831" s="115">
        <v>0</v>
      </c>
      <c r="AD4831" s="115">
        <v>0</v>
      </c>
      <c r="AE4831" s="115">
        <v>0</v>
      </c>
      <c r="AF4831" s="115">
        <v>0</v>
      </c>
      <c r="AG4831" s="115">
        <v>0</v>
      </c>
    </row>
    <row r="4832" spans="1:33">
      <c r="A4832" s="115" t="s">
        <v>6551</v>
      </c>
      <c r="B4832" s="115" t="s">
        <v>19</v>
      </c>
      <c r="C4832" s="115">
        <v>0</v>
      </c>
      <c r="D4832" s="115">
        <v>0</v>
      </c>
      <c r="E4832" s="115">
        <v>0</v>
      </c>
      <c r="F4832" s="115">
        <v>0</v>
      </c>
      <c r="G4832" s="115">
        <v>0</v>
      </c>
      <c r="H4832" s="115">
        <v>0</v>
      </c>
      <c r="I4832" s="115">
        <v>0</v>
      </c>
      <c r="J4832" s="115">
        <v>0</v>
      </c>
      <c r="K4832" s="115">
        <v>0</v>
      </c>
      <c r="L4832" s="115">
        <v>0</v>
      </c>
      <c r="M4832" s="115">
        <v>0</v>
      </c>
      <c r="N4832" s="115">
        <v>0</v>
      </c>
      <c r="O4832" s="115">
        <v>0</v>
      </c>
      <c r="P4832" s="115">
        <v>0</v>
      </c>
      <c r="Q4832" s="115">
        <v>0</v>
      </c>
      <c r="R4832" s="115">
        <v>0</v>
      </c>
      <c r="S4832" s="115">
        <v>0</v>
      </c>
      <c r="T4832" s="115">
        <v>0</v>
      </c>
      <c r="U4832" s="115">
        <v>0</v>
      </c>
      <c r="V4832" s="115">
        <v>0</v>
      </c>
      <c r="W4832" s="115">
        <v>0</v>
      </c>
      <c r="X4832" s="115">
        <v>0</v>
      </c>
      <c r="Y4832" s="115">
        <v>0</v>
      </c>
      <c r="Z4832" s="115">
        <v>0</v>
      </c>
      <c r="AA4832" s="115">
        <v>0</v>
      </c>
      <c r="AB4832" s="115">
        <v>0</v>
      </c>
      <c r="AC4832" s="115">
        <v>0</v>
      </c>
      <c r="AD4832" s="115">
        <v>0</v>
      </c>
      <c r="AE4832" s="115">
        <v>0</v>
      </c>
      <c r="AF4832" s="115">
        <v>0</v>
      </c>
      <c r="AG4832" s="115">
        <v>0</v>
      </c>
    </row>
    <row r="4833" spans="1:33">
      <c r="A4833" s="115" t="s">
        <v>6552</v>
      </c>
      <c r="B4833" s="115" t="s">
        <v>19</v>
      </c>
      <c r="C4833" s="115">
        <v>0</v>
      </c>
      <c r="D4833" s="115">
        <v>0</v>
      </c>
      <c r="E4833" s="115">
        <v>0</v>
      </c>
      <c r="F4833" s="115">
        <v>0</v>
      </c>
      <c r="G4833" s="115">
        <v>0</v>
      </c>
      <c r="H4833" s="115">
        <v>0</v>
      </c>
      <c r="I4833" s="115">
        <v>0</v>
      </c>
      <c r="J4833" s="115">
        <v>0</v>
      </c>
      <c r="K4833" s="115">
        <v>0</v>
      </c>
      <c r="L4833" s="115">
        <v>0</v>
      </c>
      <c r="M4833" s="115">
        <v>0</v>
      </c>
      <c r="N4833" s="115">
        <v>0</v>
      </c>
      <c r="O4833" s="115">
        <v>0</v>
      </c>
      <c r="P4833" s="115">
        <v>0</v>
      </c>
      <c r="Q4833" s="115">
        <v>0</v>
      </c>
      <c r="R4833" s="115">
        <v>0</v>
      </c>
      <c r="S4833" s="115">
        <v>0</v>
      </c>
      <c r="T4833" s="115">
        <v>0</v>
      </c>
      <c r="U4833" s="115">
        <v>0</v>
      </c>
      <c r="V4833" s="115">
        <v>0</v>
      </c>
      <c r="W4833" s="115">
        <v>0</v>
      </c>
      <c r="X4833" s="115">
        <v>0</v>
      </c>
      <c r="Y4833" s="115">
        <v>0</v>
      </c>
      <c r="Z4833" s="115">
        <v>0</v>
      </c>
      <c r="AA4833" s="115">
        <v>0</v>
      </c>
      <c r="AB4833" s="115">
        <v>0</v>
      </c>
      <c r="AC4833" s="115">
        <v>0</v>
      </c>
      <c r="AD4833" s="115">
        <v>0</v>
      </c>
      <c r="AE4833" s="115">
        <v>0</v>
      </c>
      <c r="AF4833" s="115">
        <v>0</v>
      </c>
      <c r="AG4833" s="115">
        <v>0</v>
      </c>
    </row>
    <row r="4834" spans="1:33">
      <c r="A4834" s="115" t="s">
        <v>6553</v>
      </c>
      <c r="B4834" s="115" t="s">
        <v>19</v>
      </c>
      <c r="C4834" s="115">
        <v>0</v>
      </c>
      <c r="D4834" s="115">
        <v>0</v>
      </c>
      <c r="E4834" s="115">
        <v>0</v>
      </c>
      <c r="F4834" s="115">
        <v>0</v>
      </c>
      <c r="G4834" s="115">
        <v>0</v>
      </c>
      <c r="H4834" s="115">
        <v>0</v>
      </c>
      <c r="I4834" s="115">
        <v>0</v>
      </c>
      <c r="J4834" s="115">
        <v>0</v>
      </c>
      <c r="K4834" s="115">
        <v>0</v>
      </c>
      <c r="L4834" s="115">
        <v>0</v>
      </c>
      <c r="M4834" s="115">
        <v>0</v>
      </c>
      <c r="N4834" s="115">
        <v>0</v>
      </c>
      <c r="O4834" s="115">
        <v>0</v>
      </c>
      <c r="P4834" s="115">
        <v>0</v>
      </c>
      <c r="Q4834" s="115">
        <v>0</v>
      </c>
      <c r="R4834" s="115">
        <v>0</v>
      </c>
      <c r="S4834" s="115">
        <v>0</v>
      </c>
      <c r="T4834" s="115">
        <v>0</v>
      </c>
      <c r="U4834" s="115">
        <v>0</v>
      </c>
      <c r="V4834" s="115">
        <v>0</v>
      </c>
      <c r="W4834" s="115">
        <v>0</v>
      </c>
      <c r="X4834" s="115">
        <v>0</v>
      </c>
      <c r="Y4834" s="115">
        <v>0</v>
      </c>
      <c r="Z4834" s="115">
        <v>0</v>
      </c>
      <c r="AA4834" s="115">
        <v>0</v>
      </c>
      <c r="AB4834" s="115">
        <v>0</v>
      </c>
      <c r="AC4834" s="115">
        <v>0</v>
      </c>
      <c r="AD4834" s="115">
        <v>0</v>
      </c>
      <c r="AE4834" s="115">
        <v>0</v>
      </c>
      <c r="AF4834" s="115">
        <v>0</v>
      </c>
      <c r="AG4834" s="115">
        <v>0</v>
      </c>
    </row>
    <row r="4835" spans="1:33">
      <c r="A4835" s="115" t="s">
        <v>6554</v>
      </c>
      <c r="B4835" s="115" t="s">
        <v>19</v>
      </c>
      <c r="C4835" s="115">
        <v>0</v>
      </c>
      <c r="D4835" s="115">
        <v>0</v>
      </c>
      <c r="E4835" s="115">
        <v>0</v>
      </c>
      <c r="F4835" s="115">
        <v>0</v>
      </c>
      <c r="G4835" s="115">
        <v>0</v>
      </c>
      <c r="H4835" s="115">
        <v>0</v>
      </c>
      <c r="I4835" s="115">
        <v>0</v>
      </c>
      <c r="J4835" s="115">
        <v>0</v>
      </c>
      <c r="K4835" s="115">
        <v>0</v>
      </c>
      <c r="L4835" s="115">
        <v>0</v>
      </c>
      <c r="M4835" s="115">
        <v>0</v>
      </c>
      <c r="N4835" s="115">
        <v>0</v>
      </c>
      <c r="O4835" s="115">
        <v>0</v>
      </c>
      <c r="P4835" s="115">
        <v>0</v>
      </c>
      <c r="Q4835" s="115">
        <v>0</v>
      </c>
      <c r="R4835" s="115">
        <v>0</v>
      </c>
      <c r="S4835" s="115">
        <v>0</v>
      </c>
      <c r="T4835" s="115">
        <v>0</v>
      </c>
      <c r="U4835" s="115">
        <v>0</v>
      </c>
      <c r="V4835" s="115">
        <v>0</v>
      </c>
      <c r="W4835" s="115">
        <v>0</v>
      </c>
      <c r="X4835" s="115">
        <v>0</v>
      </c>
      <c r="Y4835" s="115">
        <v>0</v>
      </c>
      <c r="Z4835" s="115">
        <v>0</v>
      </c>
      <c r="AA4835" s="115">
        <v>0</v>
      </c>
      <c r="AB4835" s="115">
        <v>0</v>
      </c>
      <c r="AC4835" s="115">
        <v>0</v>
      </c>
      <c r="AD4835" s="115">
        <v>0</v>
      </c>
      <c r="AE4835" s="115">
        <v>0</v>
      </c>
      <c r="AF4835" s="115">
        <v>0</v>
      </c>
      <c r="AG4835" s="115">
        <v>0</v>
      </c>
    </row>
    <row r="4836" spans="1:33">
      <c r="A4836" s="115" t="s">
        <v>6555</v>
      </c>
      <c r="B4836" s="115" t="s">
        <v>19</v>
      </c>
      <c r="C4836" s="115">
        <v>0</v>
      </c>
      <c r="D4836" s="115">
        <v>0</v>
      </c>
      <c r="E4836" s="115">
        <v>0</v>
      </c>
      <c r="F4836" s="115">
        <v>0</v>
      </c>
      <c r="G4836" s="115">
        <v>0</v>
      </c>
      <c r="H4836" s="115">
        <v>0</v>
      </c>
      <c r="I4836" s="115">
        <v>0</v>
      </c>
      <c r="J4836" s="115">
        <v>0</v>
      </c>
      <c r="K4836" s="115">
        <v>0</v>
      </c>
      <c r="L4836" s="115">
        <v>0</v>
      </c>
      <c r="M4836" s="115">
        <v>0</v>
      </c>
      <c r="N4836" s="115">
        <v>0</v>
      </c>
      <c r="O4836" s="115">
        <v>0</v>
      </c>
      <c r="P4836" s="115">
        <v>0</v>
      </c>
      <c r="Q4836" s="115">
        <v>0</v>
      </c>
      <c r="R4836" s="115">
        <v>0</v>
      </c>
      <c r="S4836" s="115">
        <v>0</v>
      </c>
      <c r="T4836" s="115">
        <v>0</v>
      </c>
      <c r="U4836" s="115">
        <v>0</v>
      </c>
      <c r="V4836" s="115">
        <v>0</v>
      </c>
      <c r="W4836" s="115">
        <v>0</v>
      </c>
      <c r="X4836" s="115">
        <v>0</v>
      </c>
      <c r="Y4836" s="115">
        <v>0</v>
      </c>
      <c r="Z4836" s="115">
        <v>0</v>
      </c>
      <c r="AA4836" s="115">
        <v>0</v>
      </c>
      <c r="AB4836" s="115">
        <v>0</v>
      </c>
      <c r="AC4836" s="115">
        <v>0</v>
      </c>
      <c r="AD4836" s="115">
        <v>0</v>
      </c>
      <c r="AE4836" s="115">
        <v>0</v>
      </c>
      <c r="AF4836" s="115">
        <v>0</v>
      </c>
      <c r="AG4836" s="115">
        <v>0</v>
      </c>
    </row>
    <row r="4837" spans="1:33">
      <c r="A4837" s="115" t="s">
        <v>6556</v>
      </c>
      <c r="B4837" s="115" t="s">
        <v>19</v>
      </c>
      <c r="C4837" s="115">
        <v>0</v>
      </c>
      <c r="D4837" s="115">
        <v>0</v>
      </c>
      <c r="E4837" s="115">
        <v>0</v>
      </c>
      <c r="F4837" s="115">
        <v>0</v>
      </c>
      <c r="G4837" s="115">
        <v>0</v>
      </c>
      <c r="H4837" s="115">
        <v>0</v>
      </c>
      <c r="I4837" s="115">
        <v>0</v>
      </c>
      <c r="J4837" s="115">
        <v>0</v>
      </c>
      <c r="K4837" s="115">
        <v>0</v>
      </c>
      <c r="L4837" s="115">
        <v>0</v>
      </c>
      <c r="M4837" s="115">
        <v>0</v>
      </c>
      <c r="N4837" s="115">
        <v>0</v>
      </c>
      <c r="O4837" s="115">
        <v>0</v>
      </c>
      <c r="P4837" s="115">
        <v>0</v>
      </c>
      <c r="Q4837" s="115">
        <v>0</v>
      </c>
      <c r="R4837" s="115">
        <v>0</v>
      </c>
      <c r="S4837" s="115">
        <v>0</v>
      </c>
      <c r="T4837" s="115">
        <v>0</v>
      </c>
      <c r="U4837" s="115">
        <v>0</v>
      </c>
      <c r="V4837" s="115">
        <v>0</v>
      </c>
      <c r="W4837" s="115">
        <v>0</v>
      </c>
      <c r="X4837" s="115">
        <v>0</v>
      </c>
      <c r="Y4837" s="115">
        <v>0</v>
      </c>
      <c r="Z4837" s="115">
        <v>0</v>
      </c>
      <c r="AA4837" s="115">
        <v>0</v>
      </c>
      <c r="AB4837" s="115">
        <v>0</v>
      </c>
      <c r="AC4837" s="115">
        <v>0</v>
      </c>
      <c r="AD4837" s="115">
        <v>0</v>
      </c>
      <c r="AE4837" s="115">
        <v>0</v>
      </c>
      <c r="AF4837" s="115">
        <v>0</v>
      </c>
      <c r="AG4837" s="115">
        <v>0</v>
      </c>
    </row>
    <row r="4838" spans="1:33">
      <c r="A4838" s="115" t="s">
        <v>6557</v>
      </c>
      <c r="B4838" s="115" t="s">
        <v>19</v>
      </c>
      <c r="C4838" s="115">
        <v>0</v>
      </c>
      <c r="D4838" s="115">
        <v>0</v>
      </c>
      <c r="E4838" s="115">
        <v>0</v>
      </c>
      <c r="F4838" s="115">
        <v>0</v>
      </c>
      <c r="G4838" s="115">
        <v>0</v>
      </c>
      <c r="H4838" s="115">
        <v>0</v>
      </c>
      <c r="I4838" s="115">
        <v>0</v>
      </c>
      <c r="J4838" s="115">
        <v>0</v>
      </c>
      <c r="K4838" s="115">
        <v>0</v>
      </c>
      <c r="L4838" s="115">
        <v>0</v>
      </c>
      <c r="M4838" s="115">
        <v>0</v>
      </c>
      <c r="N4838" s="115">
        <v>0</v>
      </c>
      <c r="O4838" s="115">
        <v>0</v>
      </c>
      <c r="P4838" s="115">
        <v>0</v>
      </c>
      <c r="Q4838" s="115">
        <v>0</v>
      </c>
      <c r="R4838" s="115">
        <v>0</v>
      </c>
      <c r="S4838" s="115">
        <v>0</v>
      </c>
      <c r="T4838" s="115">
        <v>0</v>
      </c>
      <c r="U4838" s="115">
        <v>0</v>
      </c>
      <c r="V4838" s="115">
        <v>0</v>
      </c>
      <c r="W4838" s="115">
        <v>0</v>
      </c>
      <c r="X4838" s="115">
        <v>0</v>
      </c>
      <c r="Y4838" s="115">
        <v>0</v>
      </c>
      <c r="Z4838" s="115">
        <v>0</v>
      </c>
      <c r="AA4838" s="115">
        <v>0</v>
      </c>
      <c r="AB4838" s="115">
        <v>0</v>
      </c>
      <c r="AC4838" s="115">
        <v>0</v>
      </c>
      <c r="AD4838" s="115">
        <v>0</v>
      </c>
      <c r="AE4838" s="115">
        <v>0</v>
      </c>
      <c r="AF4838" s="115">
        <v>0</v>
      </c>
      <c r="AG4838" s="115">
        <v>0</v>
      </c>
    </row>
    <row r="4839" spans="1:33">
      <c r="A4839" s="115" t="s">
        <v>6558</v>
      </c>
      <c r="B4839" s="115" t="s">
        <v>19</v>
      </c>
      <c r="C4839" s="115">
        <v>0</v>
      </c>
      <c r="D4839" s="115">
        <v>0</v>
      </c>
      <c r="E4839" s="115">
        <v>0</v>
      </c>
      <c r="F4839" s="115">
        <v>0</v>
      </c>
      <c r="G4839" s="115">
        <v>0</v>
      </c>
      <c r="H4839" s="115">
        <v>0</v>
      </c>
      <c r="I4839" s="115">
        <v>0</v>
      </c>
      <c r="J4839" s="115">
        <v>0</v>
      </c>
      <c r="K4839" s="115">
        <v>0</v>
      </c>
      <c r="L4839" s="115">
        <v>0</v>
      </c>
      <c r="M4839" s="115">
        <v>0</v>
      </c>
      <c r="N4839" s="115">
        <v>0</v>
      </c>
      <c r="O4839" s="115">
        <v>0</v>
      </c>
      <c r="P4839" s="115">
        <v>0</v>
      </c>
      <c r="Q4839" s="115">
        <v>0</v>
      </c>
      <c r="R4839" s="115">
        <v>0</v>
      </c>
      <c r="S4839" s="115">
        <v>0</v>
      </c>
      <c r="T4839" s="115">
        <v>0</v>
      </c>
      <c r="U4839" s="115">
        <v>0</v>
      </c>
      <c r="V4839" s="115">
        <v>0</v>
      </c>
      <c r="W4839" s="115">
        <v>0</v>
      </c>
      <c r="X4839" s="115">
        <v>0</v>
      </c>
      <c r="Y4839" s="115">
        <v>0</v>
      </c>
      <c r="Z4839" s="115">
        <v>0</v>
      </c>
      <c r="AA4839" s="115">
        <v>0</v>
      </c>
      <c r="AB4839" s="115">
        <v>0</v>
      </c>
      <c r="AC4839" s="115">
        <v>0</v>
      </c>
      <c r="AD4839" s="115">
        <v>0</v>
      </c>
      <c r="AE4839" s="115">
        <v>0</v>
      </c>
      <c r="AF4839" s="115">
        <v>0</v>
      </c>
      <c r="AG4839" s="115">
        <v>0</v>
      </c>
    </row>
    <row r="4840" spans="1:33">
      <c r="A4840" s="115" t="s">
        <v>6559</v>
      </c>
      <c r="B4840" s="115" t="s">
        <v>19</v>
      </c>
      <c r="C4840" s="115">
        <v>0</v>
      </c>
      <c r="D4840" s="115">
        <v>0</v>
      </c>
      <c r="E4840" s="115">
        <v>0</v>
      </c>
      <c r="F4840" s="115">
        <v>0</v>
      </c>
      <c r="G4840" s="115">
        <v>0</v>
      </c>
      <c r="H4840" s="115">
        <v>0</v>
      </c>
      <c r="I4840" s="115">
        <v>0</v>
      </c>
      <c r="J4840" s="115">
        <v>0</v>
      </c>
      <c r="K4840" s="115">
        <v>0</v>
      </c>
      <c r="L4840" s="115">
        <v>0</v>
      </c>
      <c r="M4840" s="115">
        <v>0</v>
      </c>
      <c r="N4840" s="115">
        <v>0</v>
      </c>
      <c r="O4840" s="115">
        <v>0</v>
      </c>
      <c r="P4840" s="115">
        <v>0</v>
      </c>
      <c r="Q4840" s="115">
        <v>0</v>
      </c>
      <c r="R4840" s="115">
        <v>0</v>
      </c>
      <c r="S4840" s="115">
        <v>0</v>
      </c>
      <c r="T4840" s="115">
        <v>0</v>
      </c>
      <c r="U4840" s="115">
        <v>0</v>
      </c>
      <c r="V4840" s="115">
        <v>0</v>
      </c>
      <c r="W4840" s="115">
        <v>0</v>
      </c>
      <c r="X4840" s="115">
        <v>0</v>
      </c>
      <c r="Y4840" s="115">
        <v>0</v>
      </c>
      <c r="Z4840" s="115">
        <v>0</v>
      </c>
      <c r="AA4840" s="115">
        <v>0</v>
      </c>
      <c r="AB4840" s="115">
        <v>0</v>
      </c>
      <c r="AC4840" s="115">
        <v>0</v>
      </c>
      <c r="AD4840" s="115">
        <v>0</v>
      </c>
      <c r="AE4840" s="115">
        <v>0</v>
      </c>
      <c r="AF4840" s="115">
        <v>0</v>
      </c>
      <c r="AG4840" s="115">
        <v>0</v>
      </c>
    </row>
    <row r="4841" spans="1:33">
      <c r="A4841" s="115" t="s">
        <v>6560</v>
      </c>
      <c r="B4841" s="115" t="s">
        <v>19</v>
      </c>
      <c r="C4841" s="115">
        <v>0</v>
      </c>
      <c r="D4841" s="115">
        <v>0</v>
      </c>
      <c r="E4841" s="115">
        <v>0</v>
      </c>
      <c r="F4841" s="115">
        <v>0</v>
      </c>
      <c r="G4841" s="115">
        <v>0</v>
      </c>
      <c r="H4841" s="115">
        <v>0</v>
      </c>
      <c r="I4841" s="115">
        <v>0</v>
      </c>
      <c r="J4841" s="115">
        <v>0</v>
      </c>
      <c r="K4841" s="115">
        <v>0</v>
      </c>
      <c r="L4841" s="115">
        <v>0</v>
      </c>
      <c r="M4841" s="115">
        <v>0</v>
      </c>
      <c r="N4841" s="115">
        <v>0</v>
      </c>
      <c r="O4841" s="115">
        <v>0</v>
      </c>
      <c r="P4841" s="115">
        <v>0</v>
      </c>
      <c r="Q4841" s="115">
        <v>0</v>
      </c>
      <c r="R4841" s="115">
        <v>0</v>
      </c>
      <c r="S4841" s="115">
        <v>0</v>
      </c>
      <c r="T4841" s="115">
        <v>0</v>
      </c>
      <c r="U4841" s="115">
        <v>0</v>
      </c>
      <c r="V4841" s="115">
        <v>0</v>
      </c>
      <c r="W4841" s="115">
        <v>0</v>
      </c>
      <c r="X4841" s="115">
        <v>0</v>
      </c>
      <c r="Y4841" s="115">
        <v>0</v>
      </c>
      <c r="Z4841" s="115">
        <v>0</v>
      </c>
      <c r="AA4841" s="115">
        <v>0</v>
      </c>
      <c r="AB4841" s="115">
        <v>0</v>
      </c>
      <c r="AC4841" s="115">
        <v>0</v>
      </c>
      <c r="AD4841" s="115">
        <v>0</v>
      </c>
      <c r="AE4841" s="115">
        <v>0</v>
      </c>
      <c r="AF4841" s="115">
        <v>0</v>
      </c>
      <c r="AG4841" s="115">
        <v>0</v>
      </c>
    </row>
    <row r="4842" spans="1:33">
      <c r="A4842" s="115" t="s">
        <v>6561</v>
      </c>
      <c r="B4842" s="115" t="s">
        <v>19</v>
      </c>
      <c r="C4842" s="115">
        <v>0</v>
      </c>
      <c r="D4842" s="115">
        <v>0</v>
      </c>
      <c r="E4842" s="115">
        <v>0</v>
      </c>
      <c r="F4842" s="115">
        <v>0</v>
      </c>
      <c r="G4842" s="115">
        <v>0</v>
      </c>
      <c r="H4842" s="115">
        <v>0</v>
      </c>
      <c r="I4842" s="115">
        <v>0</v>
      </c>
      <c r="J4842" s="115">
        <v>0</v>
      </c>
      <c r="K4842" s="115">
        <v>0</v>
      </c>
      <c r="L4842" s="115">
        <v>0</v>
      </c>
      <c r="M4842" s="115">
        <v>0</v>
      </c>
      <c r="N4842" s="115">
        <v>0</v>
      </c>
      <c r="O4842" s="115">
        <v>0</v>
      </c>
      <c r="P4842" s="115">
        <v>0</v>
      </c>
      <c r="Q4842" s="115">
        <v>0</v>
      </c>
      <c r="R4842" s="115">
        <v>0</v>
      </c>
      <c r="S4842" s="115">
        <v>0</v>
      </c>
      <c r="T4842" s="115">
        <v>0</v>
      </c>
      <c r="U4842" s="115">
        <v>0</v>
      </c>
      <c r="V4842" s="115">
        <v>0</v>
      </c>
      <c r="W4842" s="115">
        <v>0</v>
      </c>
      <c r="X4842" s="115">
        <v>0</v>
      </c>
      <c r="Y4842" s="115">
        <v>0</v>
      </c>
      <c r="Z4842" s="115">
        <v>0</v>
      </c>
      <c r="AA4842" s="115">
        <v>0</v>
      </c>
      <c r="AB4842" s="115">
        <v>0</v>
      </c>
      <c r="AC4842" s="115">
        <v>0</v>
      </c>
      <c r="AD4842" s="115">
        <v>0</v>
      </c>
      <c r="AE4842" s="115">
        <v>0</v>
      </c>
      <c r="AF4842" s="115">
        <v>0</v>
      </c>
      <c r="AG4842" s="115">
        <v>0</v>
      </c>
    </row>
    <row r="4843" spans="1:33">
      <c r="A4843" s="115" t="s">
        <v>6562</v>
      </c>
      <c r="B4843" s="115" t="s">
        <v>19</v>
      </c>
      <c r="C4843" s="115">
        <v>0</v>
      </c>
      <c r="D4843" s="115">
        <v>0</v>
      </c>
      <c r="E4843" s="115">
        <v>0</v>
      </c>
      <c r="F4843" s="115">
        <v>0</v>
      </c>
      <c r="G4843" s="115">
        <v>0</v>
      </c>
      <c r="H4843" s="115">
        <v>0</v>
      </c>
      <c r="I4843" s="115">
        <v>0</v>
      </c>
      <c r="J4843" s="115">
        <v>0</v>
      </c>
      <c r="K4843" s="115">
        <v>0</v>
      </c>
      <c r="L4843" s="115">
        <v>0</v>
      </c>
      <c r="M4843" s="115">
        <v>0</v>
      </c>
      <c r="N4843" s="115">
        <v>0</v>
      </c>
      <c r="O4843" s="115">
        <v>0</v>
      </c>
      <c r="P4843" s="115">
        <v>0</v>
      </c>
      <c r="Q4843" s="115">
        <v>0</v>
      </c>
      <c r="R4843" s="115">
        <v>0</v>
      </c>
      <c r="S4843" s="115">
        <v>0</v>
      </c>
      <c r="T4843" s="115">
        <v>0</v>
      </c>
      <c r="U4843" s="115">
        <v>0</v>
      </c>
      <c r="V4843" s="115">
        <v>0</v>
      </c>
      <c r="W4843" s="115">
        <v>0</v>
      </c>
      <c r="X4843" s="115">
        <v>0</v>
      </c>
      <c r="Y4843" s="115">
        <v>0</v>
      </c>
      <c r="Z4843" s="115">
        <v>0</v>
      </c>
      <c r="AA4843" s="115">
        <v>0</v>
      </c>
      <c r="AB4843" s="115">
        <v>0</v>
      </c>
      <c r="AC4843" s="115">
        <v>0</v>
      </c>
      <c r="AD4843" s="115">
        <v>0</v>
      </c>
      <c r="AE4843" s="115">
        <v>0</v>
      </c>
      <c r="AF4843" s="115">
        <v>0</v>
      </c>
      <c r="AG4843" s="115">
        <v>0</v>
      </c>
    </row>
    <row r="4844" spans="1:33">
      <c r="A4844" s="115" t="s">
        <v>6563</v>
      </c>
      <c r="B4844" s="115" t="s">
        <v>19</v>
      </c>
      <c r="C4844" s="115">
        <v>0</v>
      </c>
      <c r="D4844" s="115">
        <v>0</v>
      </c>
      <c r="E4844" s="115">
        <v>0</v>
      </c>
      <c r="F4844" s="115">
        <v>0</v>
      </c>
      <c r="G4844" s="115">
        <v>0</v>
      </c>
      <c r="H4844" s="115">
        <v>0</v>
      </c>
      <c r="I4844" s="115">
        <v>0</v>
      </c>
      <c r="J4844" s="115">
        <v>0</v>
      </c>
      <c r="K4844" s="115">
        <v>0</v>
      </c>
      <c r="L4844" s="115">
        <v>0</v>
      </c>
      <c r="M4844" s="115">
        <v>0</v>
      </c>
      <c r="N4844" s="115">
        <v>0</v>
      </c>
      <c r="O4844" s="115">
        <v>0</v>
      </c>
      <c r="P4844" s="115">
        <v>0</v>
      </c>
      <c r="Q4844" s="115">
        <v>0</v>
      </c>
      <c r="R4844" s="115">
        <v>0</v>
      </c>
      <c r="S4844" s="115">
        <v>0</v>
      </c>
      <c r="T4844" s="115">
        <v>0</v>
      </c>
      <c r="U4844" s="115">
        <v>0</v>
      </c>
      <c r="V4844" s="115">
        <v>0</v>
      </c>
      <c r="W4844" s="115">
        <v>0</v>
      </c>
      <c r="X4844" s="115">
        <v>0</v>
      </c>
      <c r="Y4844" s="115">
        <v>0</v>
      </c>
      <c r="Z4844" s="115">
        <v>0</v>
      </c>
      <c r="AA4844" s="115">
        <v>0</v>
      </c>
      <c r="AB4844" s="115">
        <v>0</v>
      </c>
      <c r="AC4844" s="115">
        <v>0</v>
      </c>
      <c r="AD4844" s="115">
        <v>0</v>
      </c>
      <c r="AE4844" s="115">
        <v>0</v>
      </c>
      <c r="AF4844" s="115">
        <v>0</v>
      </c>
      <c r="AG4844" s="115">
        <v>0</v>
      </c>
    </row>
    <row r="4845" spans="1:33">
      <c r="A4845" s="115" t="s">
        <v>6564</v>
      </c>
      <c r="B4845" s="115" t="s">
        <v>19</v>
      </c>
      <c r="C4845" s="115">
        <v>0</v>
      </c>
      <c r="D4845" s="115">
        <v>0</v>
      </c>
      <c r="E4845" s="115">
        <v>0</v>
      </c>
      <c r="F4845" s="115">
        <v>0</v>
      </c>
      <c r="G4845" s="115">
        <v>0</v>
      </c>
      <c r="H4845" s="115">
        <v>0</v>
      </c>
      <c r="I4845" s="115">
        <v>0</v>
      </c>
      <c r="J4845" s="115">
        <v>0</v>
      </c>
      <c r="K4845" s="115">
        <v>0</v>
      </c>
      <c r="L4845" s="115">
        <v>0</v>
      </c>
      <c r="M4845" s="115">
        <v>0</v>
      </c>
      <c r="N4845" s="115">
        <v>0</v>
      </c>
      <c r="O4845" s="115">
        <v>0</v>
      </c>
      <c r="P4845" s="115">
        <v>0</v>
      </c>
      <c r="Q4845" s="115">
        <v>0</v>
      </c>
      <c r="R4845" s="115">
        <v>0</v>
      </c>
      <c r="S4845" s="115">
        <v>0</v>
      </c>
      <c r="T4845" s="115">
        <v>0</v>
      </c>
      <c r="U4845" s="115">
        <v>0</v>
      </c>
      <c r="V4845" s="115">
        <v>0</v>
      </c>
      <c r="W4845" s="115">
        <v>0</v>
      </c>
      <c r="X4845" s="115">
        <v>0</v>
      </c>
      <c r="Y4845" s="115">
        <v>0</v>
      </c>
      <c r="Z4845" s="115">
        <v>0</v>
      </c>
      <c r="AA4845" s="115">
        <v>0</v>
      </c>
      <c r="AB4845" s="115">
        <v>0</v>
      </c>
      <c r="AC4845" s="115">
        <v>0</v>
      </c>
      <c r="AD4845" s="115">
        <v>0</v>
      </c>
      <c r="AE4845" s="115">
        <v>0</v>
      </c>
      <c r="AF4845" s="115">
        <v>0</v>
      </c>
      <c r="AG4845" s="115">
        <v>0</v>
      </c>
    </row>
    <row r="4846" spans="1:33">
      <c r="A4846" s="115" t="s">
        <v>6565</v>
      </c>
      <c r="B4846" s="115" t="s">
        <v>19</v>
      </c>
      <c r="C4846" s="115">
        <v>0</v>
      </c>
      <c r="D4846" s="115">
        <v>0</v>
      </c>
      <c r="E4846" s="115">
        <v>0</v>
      </c>
      <c r="F4846" s="115">
        <v>0</v>
      </c>
      <c r="G4846" s="115">
        <v>0</v>
      </c>
      <c r="H4846" s="115">
        <v>0</v>
      </c>
      <c r="I4846" s="115">
        <v>0</v>
      </c>
      <c r="J4846" s="115">
        <v>0</v>
      </c>
      <c r="K4846" s="115">
        <v>0</v>
      </c>
      <c r="L4846" s="115">
        <v>0</v>
      </c>
      <c r="M4846" s="115">
        <v>0</v>
      </c>
      <c r="N4846" s="115">
        <v>0</v>
      </c>
      <c r="O4846" s="115">
        <v>0</v>
      </c>
      <c r="P4846" s="115">
        <v>0</v>
      </c>
      <c r="Q4846" s="115">
        <v>0</v>
      </c>
      <c r="R4846" s="115">
        <v>0</v>
      </c>
      <c r="S4846" s="115">
        <v>0</v>
      </c>
      <c r="T4846" s="115">
        <v>0</v>
      </c>
      <c r="U4846" s="115">
        <v>0</v>
      </c>
      <c r="V4846" s="115">
        <v>0</v>
      </c>
      <c r="W4846" s="115">
        <v>0</v>
      </c>
      <c r="X4846" s="115">
        <v>0</v>
      </c>
      <c r="Y4846" s="115">
        <v>0</v>
      </c>
      <c r="Z4846" s="115">
        <v>0</v>
      </c>
      <c r="AA4846" s="115">
        <v>0</v>
      </c>
      <c r="AB4846" s="115">
        <v>0</v>
      </c>
      <c r="AC4846" s="115">
        <v>0</v>
      </c>
      <c r="AD4846" s="115">
        <v>0</v>
      </c>
      <c r="AE4846" s="115">
        <v>0</v>
      </c>
      <c r="AF4846" s="115">
        <v>0</v>
      </c>
      <c r="AG4846" s="115">
        <v>0</v>
      </c>
    </row>
    <row r="4847" spans="1:33">
      <c r="A4847" s="115" t="s">
        <v>6566</v>
      </c>
      <c r="B4847" s="115" t="s">
        <v>19</v>
      </c>
      <c r="C4847" s="115">
        <v>0</v>
      </c>
      <c r="D4847" s="115">
        <v>0</v>
      </c>
      <c r="E4847" s="115">
        <v>0</v>
      </c>
      <c r="F4847" s="115">
        <v>0</v>
      </c>
      <c r="G4847" s="115">
        <v>0</v>
      </c>
      <c r="H4847" s="115">
        <v>0</v>
      </c>
      <c r="I4847" s="115">
        <v>0</v>
      </c>
      <c r="J4847" s="115">
        <v>0</v>
      </c>
      <c r="K4847" s="115">
        <v>0</v>
      </c>
      <c r="L4847" s="115">
        <v>0</v>
      </c>
      <c r="M4847" s="115">
        <v>0</v>
      </c>
      <c r="N4847" s="115">
        <v>0</v>
      </c>
      <c r="O4847" s="115">
        <v>0</v>
      </c>
      <c r="P4847" s="115">
        <v>0</v>
      </c>
      <c r="Q4847" s="115">
        <v>0</v>
      </c>
      <c r="R4847" s="115">
        <v>0</v>
      </c>
      <c r="S4847" s="115">
        <v>0</v>
      </c>
      <c r="T4847" s="115">
        <v>0</v>
      </c>
      <c r="U4847" s="115">
        <v>0</v>
      </c>
      <c r="V4847" s="115">
        <v>0</v>
      </c>
      <c r="W4847" s="115">
        <v>0</v>
      </c>
      <c r="X4847" s="115">
        <v>0</v>
      </c>
      <c r="Y4847" s="115">
        <v>0</v>
      </c>
      <c r="Z4847" s="115">
        <v>0</v>
      </c>
      <c r="AA4847" s="115">
        <v>0</v>
      </c>
      <c r="AB4847" s="115">
        <v>0</v>
      </c>
      <c r="AC4847" s="115">
        <v>0</v>
      </c>
      <c r="AD4847" s="115">
        <v>0</v>
      </c>
      <c r="AE4847" s="115">
        <v>0</v>
      </c>
      <c r="AF4847" s="115">
        <v>0</v>
      </c>
      <c r="AG4847" s="115">
        <v>0</v>
      </c>
    </row>
    <row r="4848" spans="1:33">
      <c r="A4848" s="115" t="s">
        <v>6567</v>
      </c>
      <c r="B4848" s="115" t="s">
        <v>19</v>
      </c>
      <c r="C4848" s="115">
        <v>0</v>
      </c>
      <c r="D4848" s="115">
        <v>0</v>
      </c>
      <c r="E4848" s="115">
        <v>0</v>
      </c>
      <c r="F4848" s="115">
        <v>0</v>
      </c>
      <c r="G4848" s="115">
        <v>0</v>
      </c>
      <c r="H4848" s="115">
        <v>0</v>
      </c>
      <c r="I4848" s="115">
        <v>0</v>
      </c>
      <c r="J4848" s="115">
        <v>0</v>
      </c>
      <c r="K4848" s="115">
        <v>0</v>
      </c>
      <c r="L4848" s="115">
        <v>0</v>
      </c>
      <c r="M4848" s="115">
        <v>0</v>
      </c>
      <c r="N4848" s="115">
        <v>0</v>
      </c>
      <c r="O4848" s="115">
        <v>0</v>
      </c>
      <c r="P4848" s="115">
        <v>0</v>
      </c>
      <c r="Q4848" s="115">
        <v>0</v>
      </c>
      <c r="R4848" s="115">
        <v>0</v>
      </c>
      <c r="S4848" s="115">
        <v>0</v>
      </c>
      <c r="T4848" s="115">
        <v>0</v>
      </c>
      <c r="U4848" s="115">
        <v>0</v>
      </c>
      <c r="V4848" s="115">
        <v>0</v>
      </c>
      <c r="W4848" s="115">
        <v>0</v>
      </c>
      <c r="X4848" s="115">
        <v>0</v>
      </c>
      <c r="Y4848" s="115">
        <v>0</v>
      </c>
      <c r="Z4848" s="115">
        <v>0</v>
      </c>
      <c r="AA4848" s="115">
        <v>0</v>
      </c>
      <c r="AB4848" s="115">
        <v>0</v>
      </c>
      <c r="AC4848" s="115">
        <v>0</v>
      </c>
      <c r="AD4848" s="115">
        <v>0</v>
      </c>
      <c r="AE4848" s="115">
        <v>0</v>
      </c>
      <c r="AF4848" s="115">
        <v>0</v>
      </c>
      <c r="AG4848" s="115">
        <v>0</v>
      </c>
    </row>
    <row r="4849" spans="1:33">
      <c r="A4849" s="115" t="s">
        <v>6568</v>
      </c>
      <c r="B4849" s="115" t="s">
        <v>19</v>
      </c>
      <c r="C4849" s="115">
        <v>0</v>
      </c>
      <c r="D4849" s="115">
        <v>0</v>
      </c>
      <c r="E4849" s="115">
        <v>0</v>
      </c>
      <c r="F4849" s="115">
        <v>0</v>
      </c>
      <c r="G4849" s="115">
        <v>0</v>
      </c>
      <c r="H4849" s="115">
        <v>0</v>
      </c>
      <c r="I4849" s="115">
        <v>0</v>
      </c>
      <c r="J4849" s="115">
        <v>0</v>
      </c>
      <c r="K4849" s="115">
        <v>0</v>
      </c>
      <c r="L4849" s="115">
        <v>0</v>
      </c>
      <c r="M4849" s="115">
        <v>0</v>
      </c>
      <c r="N4849" s="115">
        <v>0</v>
      </c>
      <c r="O4849" s="115">
        <v>0</v>
      </c>
      <c r="P4849" s="115">
        <v>0</v>
      </c>
      <c r="Q4849" s="115">
        <v>0</v>
      </c>
      <c r="R4849" s="115">
        <v>0</v>
      </c>
      <c r="S4849" s="115">
        <v>0</v>
      </c>
      <c r="T4849" s="115">
        <v>0</v>
      </c>
      <c r="U4849" s="115">
        <v>0</v>
      </c>
      <c r="V4849" s="115">
        <v>0</v>
      </c>
      <c r="W4849" s="115">
        <v>0</v>
      </c>
      <c r="X4849" s="115">
        <v>0</v>
      </c>
      <c r="Y4849" s="115">
        <v>0</v>
      </c>
      <c r="Z4849" s="115">
        <v>0</v>
      </c>
      <c r="AA4849" s="115">
        <v>0</v>
      </c>
      <c r="AB4849" s="115">
        <v>0</v>
      </c>
      <c r="AC4849" s="115">
        <v>0</v>
      </c>
      <c r="AD4849" s="115">
        <v>0</v>
      </c>
      <c r="AE4849" s="115">
        <v>0</v>
      </c>
      <c r="AF4849" s="115">
        <v>0</v>
      </c>
      <c r="AG4849" s="115">
        <v>0</v>
      </c>
    </row>
    <row r="4850" spans="1:33">
      <c r="A4850" s="115" t="s">
        <v>6569</v>
      </c>
      <c r="B4850" s="115" t="s">
        <v>19</v>
      </c>
      <c r="C4850" s="115">
        <v>0</v>
      </c>
      <c r="D4850" s="115">
        <v>0</v>
      </c>
      <c r="E4850" s="115">
        <v>0</v>
      </c>
      <c r="F4850" s="115">
        <v>0</v>
      </c>
      <c r="G4850" s="115">
        <v>0</v>
      </c>
      <c r="H4850" s="115">
        <v>0</v>
      </c>
      <c r="I4850" s="115">
        <v>0</v>
      </c>
      <c r="J4850" s="115">
        <v>0</v>
      </c>
      <c r="K4850" s="115">
        <v>0</v>
      </c>
      <c r="L4850" s="115">
        <v>0</v>
      </c>
      <c r="M4850" s="115">
        <v>0</v>
      </c>
      <c r="N4850" s="115">
        <v>0</v>
      </c>
      <c r="O4850" s="115">
        <v>0</v>
      </c>
      <c r="P4850" s="115">
        <v>0</v>
      </c>
      <c r="Q4850" s="115">
        <v>0</v>
      </c>
      <c r="R4850" s="115">
        <v>0</v>
      </c>
      <c r="S4850" s="115">
        <v>0</v>
      </c>
      <c r="T4850" s="115">
        <v>0</v>
      </c>
      <c r="U4850" s="115">
        <v>0</v>
      </c>
      <c r="V4850" s="115">
        <v>0</v>
      </c>
      <c r="W4850" s="115">
        <v>0</v>
      </c>
      <c r="X4850" s="115">
        <v>0</v>
      </c>
      <c r="Y4850" s="115">
        <v>0</v>
      </c>
      <c r="Z4850" s="115">
        <v>0</v>
      </c>
      <c r="AA4850" s="115">
        <v>0</v>
      </c>
      <c r="AB4850" s="115">
        <v>0</v>
      </c>
      <c r="AC4850" s="115">
        <v>0</v>
      </c>
      <c r="AD4850" s="115">
        <v>0</v>
      </c>
      <c r="AE4850" s="115">
        <v>0</v>
      </c>
      <c r="AF4850" s="115">
        <v>0</v>
      </c>
      <c r="AG4850" s="115">
        <v>0</v>
      </c>
    </row>
    <row r="4851" spans="1:33">
      <c r="A4851" s="115" t="s">
        <v>6570</v>
      </c>
      <c r="B4851" s="115" t="s">
        <v>19</v>
      </c>
      <c r="C4851" s="115">
        <v>0</v>
      </c>
      <c r="D4851" s="115">
        <v>0</v>
      </c>
      <c r="E4851" s="115">
        <v>0</v>
      </c>
      <c r="F4851" s="115">
        <v>0</v>
      </c>
      <c r="G4851" s="115">
        <v>0</v>
      </c>
      <c r="H4851" s="115">
        <v>0</v>
      </c>
      <c r="I4851" s="115">
        <v>0</v>
      </c>
      <c r="J4851" s="115">
        <v>0</v>
      </c>
      <c r="K4851" s="115">
        <v>0</v>
      </c>
      <c r="L4851" s="115">
        <v>0</v>
      </c>
      <c r="M4851" s="115">
        <v>0</v>
      </c>
      <c r="N4851" s="115">
        <v>0</v>
      </c>
      <c r="O4851" s="115">
        <v>0</v>
      </c>
      <c r="P4851" s="115">
        <v>0</v>
      </c>
      <c r="Q4851" s="115">
        <v>0</v>
      </c>
      <c r="R4851" s="115">
        <v>0</v>
      </c>
      <c r="S4851" s="115">
        <v>0</v>
      </c>
      <c r="T4851" s="115">
        <v>0</v>
      </c>
      <c r="U4851" s="115">
        <v>0</v>
      </c>
      <c r="V4851" s="115">
        <v>0</v>
      </c>
      <c r="W4851" s="115">
        <v>0</v>
      </c>
      <c r="X4851" s="115">
        <v>0</v>
      </c>
      <c r="Y4851" s="115">
        <v>0</v>
      </c>
      <c r="Z4851" s="115">
        <v>0</v>
      </c>
      <c r="AA4851" s="115">
        <v>0</v>
      </c>
      <c r="AB4851" s="115">
        <v>0</v>
      </c>
      <c r="AC4851" s="115">
        <v>0</v>
      </c>
      <c r="AD4851" s="115">
        <v>0</v>
      </c>
      <c r="AE4851" s="115">
        <v>0</v>
      </c>
      <c r="AF4851" s="115">
        <v>0</v>
      </c>
      <c r="AG4851" s="115">
        <v>0</v>
      </c>
    </row>
    <row r="4852" spans="1:33">
      <c r="A4852" s="115" t="s">
        <v>6571</v>
      </c>
      <c r="B4852" s="115" t="s">
        <v>19</v>
      </c>
      <c r="C4852" s="115">
        <v>0</v>
      </c>
      <c r="D4852" s="115">
        <v>0</v>
      </c>
      <c r="E4852" s="115">
        <v>0</v>
      </c>
      <c r="F4852" s="115">
        <v>0</v>
      </c>
      <c r="G4852" s="115">
        <v>0</v>
      </c>
      <c r="H4852" s="115">
        <v>0</v>
      </c>
      <c r="I4852" s="115">
        <v>0</v>
      </c>
      <c r="J4852" s="115">
        <v>0</v>
      </c>
      <c r="K4852" s="115">
        <v>0</v>
      </c>
      <c r="L4852" s="115">
        <v>0</v>
      </c>
      <c r="M4852" s="115">
        <v>0</v>
      </c>
      <c r="N4852" s="115">
        <v>0</v>
      </c>
      <c r="O4852" s="115">
        <v>0</v>
      </c>
      <c r="P4852" s="115">
        <v>0</v>
      </c>
      <c r="Q4852" s="115">
        <v>0</v>
      </c>
      <c r="R4852" s="115">
        <v>0</v>
      </c>
      <c r="S4852" s="115">
        <v>0</v>
      </c>
      <c r="T4852" s="115">
        <v>0</v>
      </c>
      <c r="U4852" s="115">
        <v>0</v>
      </c>
      <c r="V4852" s="115">
        <v>0</v>
      </c>
      <c r="W4852" s="115">
        <v>0</v>
      </c>
      <c r="X4852" s="115">
        <v>0</v>
      </c>
      <c r="Y4852" s="115">
        <v>0</v>
      </c>
      <c r="Z4852" s="115">
        <v>0</v>
      </c>
      <c r="AA4852" s="115">
        <v>0</v>
      </c>
      <c r="AB4852" s="115">
        <v>0</v>
      </c>
      <c r="AC4852" s="115">
        <v>0</v>
      </c>
      <c r="AD4852" s="115">
        <v>0</v>
      </c>
      <c r="AE4852" s="115">
        <v>0</v>
      </c>
      <c r="AF4852" s="115">
        <v>0</v>
      </c>
      <c r="AG4852" s="115">
        <v>0</v>
      </c>
    </row>
    <row r="4853" spans="1:33">
      <c r="A4853" s="115" t="s">
        <v>6572</v>
      </c>
      <c r="B4853" s="115" t="s">
        <v>19</v>
      </c>
      <c r="C4853" s="115">
        <v>0</v>
      </c>
      <c r="D4853" s="115">
        <v>0</v>
      </c>
      <c r="E4853" s="115">
        <v>0</v>
      </c>
      <c r="F4853" s="115">
        <v>0</v>
      </c>
      <c r="G4853" s="115">
        <v>0</v>
      </c>
      <c r="H4853" s="115">
        <v>0</v>
      </c>
      <c r="I4853" s="115">
        <v>0</v>
      </c>
      <c r="J4853" s="115">
        <v>0</v>
      </c>
      <c r="K4853" s="115">
        <v>0</v>
      </c>
      <c r="L4853" s="115">
        <v>0</v>
      </c>
      <c r="M4853" s="115">
        <v>0</v>
      </c>
      <c r="N4853" s="115">
        <v>0</v>
      </c>
      <c r="O4853" s="115">
        <v>0</v>
      </c>
      <c r="P4853" s="115">
        <v>0</v>
      </c>
      <c r="Q4853" s="115">
        <v>0</v>
      </c>
      <c r="R4853" s="115">
        <v>0</v>
      </c>
      <c r="S4853" s="115">
        <v>0</v>
      </c>
      <c r="T4853" s="115">
        <v>0</v>
      </c>
      <c r="U4853" s="115">
        <v>0</v>
      </c>
      <c r="V4853" s="115">
        <v>0</v>
      </c>
      <c r="W4853" s="115">
        <v>0</v>
      </c>
      <c r="X4853" s="115">
        <v>0</v>
      </c>
      <c r="Y4853" s="115">
        <v>0</v>
      </c>
      <c r="Z4853" s="115">
        <v>0</v>
      </c>
      <c r="AA4853" s="115">
        <v>0</v>
      </c>
      <c r="AB4853" s="115">
        <v>0</v>
      </c>
      <c r="AC4853" s="115">
        <v>0</v>
      </c>
      <c r="AD4853" s="115">
        <v>0</v>
      </c>
      <c r="AE4853" s="115">
        <v>0</v>
      </c>
      <c r="AF4853" s="115">
        <v>0</v>
      </c>
      <c r="AG4853" s="115">
        <v>0</v>
      </c>
    </row>
    <row r="4854" spans="1:33">
      <c r="A4854" s="115" t="s">
        <v>6573</v>
      </c>
      <c r="B4854" s="115" t="s">
        <v>19</v>
      </c>
      <c r="C4854" s="115">
        <v>0</v>
      </c>
      <c r="D4854" s="115">
        <v>0</v>
      </c>
      <c r="E4854" s="115">
        <v>0</v>
      </c>
      <c r="F4854" s="115">
        <v>0</v>
      </c>
      <c r="G4854" s="115">
        <v>0</v>
      </c>
      <c r="H4854" s="115">
        <v>0</v>
      </c>
      <c r="I4854" s="115">
        <v>0</v>
      </c>
      <c r="J4854" s="115">
        <v>0</v>
      </c>
      <c r="K4854" s="115">
        <v>0</v>
      </c>
      <c r="L4854" s="115">
        <v>0</v>
      </c>
      <c r="M4854" s="115">
        <v>0</v>
      </c>
      <c r="N4854" s="115">
        <v>0</v>
      </c>
      <c r="O4854" s="115">
        <v>0</v>
      </c>
      <c r="P4854" s="115">
        <v>0</v>
      </c>
      <c r="Q4854" s="115">
        <v>0</v>
      </c>
      <c r="R4854" s="115">
        <v>0</v>
      </c>
      <c r="S4854" s="115">
        <v>0</v>
      </c>
      <c r="T4854" s="115">
        <v>0</v>
      </c>
      <c r="U4854" s="115">
        <v>0</v>
      </c>
      <c r="V4854" s="115">
        <v>0</v>
      </c>
      <c r="W4854" s="115">
        <v>0</v>
      </c>
      <c r="X4854" s="115">
        <v>0</v>
      </c>
      <c r="Y4854" s="115">
        <v>0</v>
      </c>
      <c r="Z4854" s="115">
        <v>0</v>
      </c>
      <c r="AA4854" s="115">
        <v>0</v>
      </c>
      <c r="AB4854" s="115">
        <v>0</v>
      </c>
      <c r="AC4854" s="115">
        <v>0</v>
      </c>
      <c r="AD4854" s="115">
        <v>0</v>
      </c>
      <c r="AE4854" s="115">
        <v>0</v>
      </c>
      <c r="AF4854" s="115">
        <v>0</v>
      </c>
      <c r="AG4854" s="115">
        <v>0</v>
      </c>
    </row>
    <row r="4855" spans="1:33">
      <c r="A4855" s="115" t="s">
        <v>6574</v>
      </c>
      <c r="B4855" s="115" t="s">
        <v>19</v>
      </c>
      <c r="C4855" s="115">
        <v>0</v>
      </c>
      <c r="D4855" s="115">
        <v>0</v>
      </c>
      <c r="E4855" s="115">
        <v>0</v>
      </c>
      <c r="F4855" s="115">
        <v>0</v>
      </c>
      <c r="G4855" s="115">
        <v>0</v>
      </c>
      <c r="H4855" s="115">
        <v>0</v>
      </c>
      <c r="I4855" s="115">
        <v>0</v>
      </c>
      <c r="J4855" s="115">
        <v>0</v>
      </c>
      <c r="K4855" s="115">
        <v>0</v>
      </c>
      <c r="L4855" s="115">
        <v>0</v>
      </c>
      <c r="M4855" s="115">
        <v>0</v>
      </c>
      <c r="N4855" s="115">
        <v>0</v>
      </c>
      <c r="O4855" s="115">
        <v>0</v>
      </c>
      <c r="P4855" s="115">
        <v>0</v>
      </c>
      <c r="Q4855" s="115">
        <v>0</v>
      </c>
      <c r="R4855" s="115">
        <v>0</v>
      </c>
      <c r="S4855" s="115">
        <v>0</v>
      </c>
      <c r="T4855" s="115">
        <v>0</v>
      </c>
      <c r="U4855" s="115">
        <v>0</v>
      </c>
      <c r="V4855" s="115">
        <v>0</v>
      </c>
      <c r="W4855" s="115">
        <v>0</v>
      </c>
      <c r="X4855" s="115">
        <v>0</v>
      </c>
      <c r="Y4855" s="115">
        <v>0</v>
      </c>
      <c r="Z4855" s="115">
        <v>0</v>
      </c>
      <c r="AA4855" s="115">
        <v>0</v>
      </c>
      <c r="AB4855" s="115">
        <v>0</v>
      </c>
      <c r="AC4855" s="115">
        <v>0</v>
      </c>
      <c r="AD4855" s="115">
        <v>0</v>
      </c>
      <c r="AE4855" s="115">
        <v>0</v>
      </c>
      <c r="AF4855" s="115">
        <v>0</v>
      </c>
      <c r="AG4855" s="115">
        <v>0</v>
      </c>
    </row>
    <row r="4856" spans="1:33">
      <c r="A4856" s="115" t="s">
        <v>6575</v>
      </c>
      <c r="B4856" s="115" t="s">
        <v>19</v>
      </c>
      <c r="C4856" s="115">
        <v>0</v>
      </c>
      <c r="D4856" s="115">
        <v>0</v>
      </c>
      <c r="E4856" s="115">
        <v>0</v>
      </c>
      <c r="F4856" s="115">
        <v>0</v>
      </c>
      <c r="G4856" s="115">
        <v>0</v>
      </c>
      <c r="H4856" s="115">
        <v>0</v>
      </c>
      <c r="I4856" s="115">
        <v>0</v>
      </c>
      <c r="J4856" s="115">
        <v>0</v>
      </c>
      <c r="K4856" s="115">
        <v>0</v>
      </c>
      <c r="L4856" s="115">
        <v>0</v>
      </c>
      <c r="M4856" s="115">
        <v>0</v>
      </c>
      <c r="N4856" s="115">
        <v>0</v>
      </c>
      <c r="O4856" s="115">
        <v>0</v>
      </c>
      <c r="P4856" s="115">
        <v>0</v>
      </c>
      <c r="Q4856" s="115">
        <v>0</v>
      </c>
      <c r="R4856" s="115">
        <v>0</v>
      </c>
      <c r="S4856" s="115">
        <v>0</v>
      </c>
      <c r="T4856" s="115">
        <v>0</v>
      </c>
      <c r="U4856" s="115">
        <v>0</v>
      </c>
      <c r="V4856" s="115">
        <v>0</v>
      </c>
      <c r="W4856" s="115">
        <v>0</v>
      </c>
      <c r="X4856" s="115">
        <v>0</v>
      </c>
      <c r="Y4856" s="115">
        <v>0</v>
      </c>
      <c r="Z4856" s="115">
        <v>0</v>
      </c>
      <c r="AA4856" s="115">
        <v>0</v>
      </c>
      <c r="AB4856" s="115">
        <v>0</v>
      </c>
      <c r="AC4856" s="115">
        <v>0</v>
      </c>
      <c r="AD4856" s="115">
        <v>0</v>
      </c>
      <c r="AE4856" s="115">
        <v>0</v>
      </c>
      <c r="AF4856" s="115">
        <v>0</v>
      </c>
      <c r="AG4856" s="115">
        <v>0</v>
      </c>
    </row>
    <row r="4857" spans="1:33">
      <c r="A4857" s="115" t="s">
        <v>6576</v>
      </c>
      <c r="B4857" s="115" t="s">
        <v>19</v>
      </c>
      <c r="C4857" s="115">
        <v>0</v>
      </c>
      <c r="D4857" s="115">
        <v>0</v>
      </c>
      <c r="E4857" s="115">
        <v>0</v>
      </c>
      <c r="F4857" s="115">
        <v>0</v>
      </c>
      <c r="G4857" s="115">
        <v>0</v>
      </c>
      <c r="H4857" s="115">
        <v>0</v>
      </c>
      <c r="I4857" s="115">
        <v>0</v>
      </c>
      <c r="J4857" s="115">
        <v>0</v>
      </c>
      <c r="K4857" s="115">
        <v>0</v>
      </c>
      <c r="L4857" s="115">
        <v>0</v>
      </c>
      <c r="M4857" s="115">
        <v>0</v>
      </c>
      <c r="N4857" s="115">
        <v>0</v>
      </c>
      <c r="O4857" s="115">
        <v>0</v>
      </c>
      <c r="P4857" s="115">
        <v>0</v>
      </c>
      <c r="Q4857" s="115">
        <v>0</v>
      </c>
      <c r="R4857" s="115">
        <v>0</v>
      </c>
      <c r="S4857" s="115">
        <v>0</v>
      </c>
      <c r="T4857" s="115">
        <v>0</v>
      </c>
      <c r="U4857" s="115">
        <v>0</v>
      </c>
      <c r="V4857" s="115">
        <v>0</v>
      </c>
      <c r="W4857" s="115">
        <v>0</v>
      </c>
      <c r="X4857" s="115">
        <v>0</v>
      </c>
      <c r="Y4857" s="115">
        <v>0</v>
      </c>
      <c r="Z4857" s="115">
        <v>0</v>
      </c>
      <c r="AA4857" s="115">
        <v>0</v>
      </c>
      <c r="AB4857" s="115">
        <v>0</v>
      </c>
      <c r="AC4857" s="115">
        <v>0</v>
      </c>
      <c r="AD4857" s="115">
        <v>0</v>
      </c>
      <c r="AE4857" s="115">
        <v>0</v>
      </c>
      <c r="AF4857" s="115">
        <v>0</v>
      </c>
      <c r="AG4857" s="115">
        <v>0</v>
      </c>
    </row>
    <row r="4858" spans="1:33">
      <c r="A4858" s="115" t="s">
        <v>6577</v>
      </c>
      <c r="B4858" s="115" t="s">
        <v>19</v>
      </c>
      <c r="C4858" s="115">
        <v>0</v>
      </c>
      <c r="D4858" s="115">
        <v>0</v>
      </c>
      <c r="E4858" s="115">
        <v>0</v>
      </c>
      <c r="F4858" s="115">
        <v>0</v>
      </c>
      <c r="G4858" s="115">
        <v>0</v>
      </c>
      <c r="H4858" s="115">
        <v>0</v>
      </c>
      <c r="I4858" s="115">
        <v>0</v>
      </c>
      <c r="J4858" s="115">
        <v>0</v>
      </c>
      <c r="K4858" s="115">
        <v>0</v>
      </c>
      <c r="L4858" s="115">
        <v>0</v>
      </c>
      <c r="M4858" s="115">
        <v>0</v>
      </c>
      <c r="N4858" s="115">
        <v>0</v>
      </c>
      <c r="O4858" s="115">
        <v>0</v>
      </c>
      <c r="P4858" s="115">
        <v>0</v>
      </c>
      <c r="Q4858" s="115">
        <v>0</v>
      </c>
      <c r="R4858" s="115">
        <v>0</v>
      </c>
      <c r="S4858" s="115">
        <v>0</v>
      </c>
      <c r="T4858" s="115">
        <v>0</v>
      </c>
      <c r="U4858" s="115">
        <v>0</v>
      </c>
      <c r="V4858" s="115">
        <v>0</v>
      </c>
      <c r="W4858" s="115">
        <v>0</v>
      </c>
      <c r="X4858" s="115">
        <v>0</v>
      </c>
      <c r="Y4858" s="115">
        <v>0</v>
      </c>
      <c r="Z4858" s="115">
        <v>0</v>
      </c>
      <c r="AA4858" s="115">
        <v>0</v>
      </c>
      <c r="AB4858" s="115">
        <v>0</v>
      </c>
      <c r="AC4858" s="115">
        <v>0</v>
      </c>
      <c r="AD4858" s="115">
        <v>0</v>
      </c>
      <c r="AE4858" s="115">
        <v>0</v>
      </c>
      <c r="AF4858" s="115">
        <v>0</v>
      </c>
      <c r="AG4858" s="115">
        <v>0</v>
      </c>
    </row>
    <row r="4859" spans="1:33">
      <c r="A4859" s="115" t="s">
        <v>6578</v>
      </c>
      <c r="B4859" s="115" t="s">
        <v>19</v>
      </c>
      <c r="C4859" s="115">
        <v>0</v>
      </c>
      <c r="D4859" s="115">
        <v>0</v>
      </c>
      <c r="E4859" s="115">
        <v>0</v>
      </c>
      <c r="F4859" s="115">
        <v>0</v>
      </c>
      <c r="G4859" s="115">
        <v>0</v>
      </c>
      <c r="H4859" s="115">
        <v>0</v>
      </c>
      <c r="I4859" s="115">
        <v>0</v>
      </c>
      <c r="J4859" s="115">
        <v>0</v>
      </c>
      <c r="K4859" s="115">
        <v>0</v>
      </c>
      <c r="L4859" s="115">
        <v>0</v>
      </c>
      <c r="M4859" s="115">
        <v>0</v>
      </c>
      <c r="N4859" s="115">
        <v>0</v>
      </c>
      <c r="O4859" s="115">
        <v>0</v>
      </c>
      <c r="P4859" s="115">
        <v>0</v>
      </c>
      <c r="Q4859" s="115">
        <v>0</v>
      </c>
      <c r="R4859" s="115">
        <v>0</v>
      </c>
      <c r="S4859" s="115">
        <v>0</v>
      </c>
      <c r="T4859" s="115">
        <v>0</v>
      </c>
      <c r="U4859" s="115">
        <v>0</v>
      </c>
      <c r="V4859" s="115">
        <v>0</v>
      </c>
      <c r="W4859" s="115">
        <v>0</v>
      </c>
      <c r="X4859" s="115">
        <v>0</v>
      </c>
      <c r="Y4859" s="115">
        <v>0</v>
      </c>
      <c r="Z4859" s="115">
        <v>0</v>
      </c>
      <c r="AA4859" s="115">
        <v>0</v>
      </c>
      <c r="AB4859" s="115">
        <v>0</v>
      </c>
      <c r="AC4859" s="115">
        <v>0</v>
      </c>
      <c r="AD4859" s="115">
        <v>0</v>
      </c>
      <c r="AE4859" s="115">
        <v>0</v>
      </c>
      <c r="AF4859" s="115">
        <v>0</v>
      </c>
      <c r="AG4859" s="115">
        <v>0</v>
      </c>
    </row>
    <row r="4860" spans="1:33">
      <c r="A4860" s="115" t="s">
        <v>6579</v>
      </c>
      <c r="B4860" s="115" t="s">
        <v>19</v>
      </c>
      <c r="C4860" s="115">
        <v>0</v>
      </c>
      <c r="D4860" s="115">
        <v>0</v>
      </c>
      <c r="E4860" s="115">
        <v>0</v>
      </c>
      <c r="F4860" s="115">
        <v>0</v>
      </c>
      <c r="G4860" s="115">
        <v>0</v>
      </c>
      <c r="H4860" s="115">
        <v>0</v>
      </c>
      <c r="I4860" s="115">
        <v>0</v>
      </c>
      <c r="J4860" s="115">
        <v>0</v>
      </c>
      <c r="K4860" s="115">
        <v>0</v>
      </c>
      <c r="L4860" s="115">
        <v>0</v>
      </c>
      <c r="M4860" s="115">
        <v>0</v>
      </c>
      <c r="N4860" s="115">
        <v>0</v>
      </c>
      <c r="O4860" s="115">
        <v>0</v>
      </c>
      <c r="P4860" s="115">
        <v>0</v>
      </c>
      <c r="Q4860" s="115">
        <v>0</v>
      </c>
      <c r="R4860" s="115">
        <v>0</v>
      </c>
      <c r="S4860" s="115">
        <v>0</v>
      </c>
      <c r="T4860" s="115">
        <v>0</v>
      </c>
      <c r="U4860" s="115">
        <v>0</v>
      </c>
      <c r="V4860" s="115">
        <v>0</v>
      </c>
      <c r="W4860" s="115">
        <v>0</v>
      </c>
      <c r="X4860" s="115">
        <v>0</v>
      </c>
      <c r="Y4860" s="115">
        <v>0</v>
      </c>
      <c r="Z4860" s="115">
        <v>0</v>
      </c>
      <c r="AA4860" s="115">
        <v>0</v>
      </c>
      <c r="AB4860" s="115">
        <v>0</v>
      </c>
      <c r="AC4860" s="115">
        <v>0</v>
      </c>
      <c r="AD4860" s="115">
        <v>0</v>
      </c>
      <c r="AE4860" s="115">
        <v>0</v>
      </c>
      <c r="AF4860" s="115">
        <v>0</v>
      </c>
      <c r="AG4860" s="115">
        <v>0</v>
      </c>
    </row>
    <row r="4861" spans="1:33">
      <c r="A4861" s="115" t="s">
        <v>6580</v>
      </c>
      <c r="B4861" s="115" t="s">
        <v>19</v>
      </c>
      <c r="C4861" s="115">
        <v>0</v>
      </c>
      <c r="D4861" s="115">
        <v>0</v>
      </c>
      <c r="E4861" s="115">
        <v>0</v>
      </c>
      <c r="F4861" s="115">
        <v>0</v>
      </c>
      <c r="G4861" s="115">
        <v>0</v>
      </c>
      <c r="H4861" s="115">
        <v>0</v>
      </c>
      <c r="I4861" s="115">
        <v>0</v>
      </c>
      <c r="J4861" s="115">
        <v>0</v>
      </c>
      <c r="K4861" s="115">
        <v>0</v>
      </c>
      <c r="L4861" s="115">
        <v>0</v>
      </c>
      <c r="M4861" s="115">
        <v>0</v>
      </c>
      <c r="N4861" s="115">
        <v>0</v>
      </c>
      <c r="O4861" s="115">
        <v>0</v>
      </c>
      <c r="P4861" s="115">
        <v>0</v>
      </c>
      <c r="Q4861" s="115">
        <v>0</v>
      </c>
      <c r="R4861" s="115">
        <v>0</v>
      </c>
      <c r="S4861" s="115">
        <v>0</v>
      </c>
      <c r="T4861" s="115">
        <v>0</v>
      </c>
      <c r="U4861" s="115">
        <v>0</v>
      </c>
      <c r="V4861" s="115">
        <v>0</v>
      </c>
      <c r="W4861" s="115">
        <v>0</v>
      </c>
      <c r="X4861" s="115">
        <v>0</v>
      </c>
      <c r="Y4861" s="115">
        <v>0</v>
      </c>
      <c r="Z4861" s="115">
        <v>0</v>
      </c>
      <c r="AA4861" s="115">
        <v>0</v>
      </c>
      <c r="AB4861" s="115">
        <v>0</v>
      </c>
      <c r="AC4861" s="115">
        <v>0</v>
      </c>
      <c r="AD4861" s="115">
        <v>0</v>
      </c>
      <c r="AE4861" s="115">
        <v>0</v>
      </c>
      <c r="AF4861" s="115">
        <v>0</v>
      </c>
      <c r="AG4861" s="115">
        <v>0</v>
      </c>
    </row>
    <row r="4862" spans="1:33">
      <c r="A4862" s="115" t="s">
        <v>6581</v>
      </c>
      <c r="B4862" s="115" t="s">
        <v>19</v>
      </c>
      <c r="C4862" s="115">
        <v>0</v>
      </c>
      <c r="D4862" s="115">
        <v>0</v>
      </c>
      <c r="E4862" s="115">
        <v>0</v>
      </c>
      <c r="F4862" s="115">
        <v>0</v>
      </c>
      <c r="G4862" s="115">
        <v>0</v>
      </c>
      <c r="H4862" s="115">
        <v>0</v>
      </c>
      <c r="I4862" s="115">
        <v>0</v>
      </c>
      <c r="J4862" s="115">
        <v>0</v>
      </c>
      <c r="K4862" s="115">
        <v>0</v>
      </c>
      <c r="L4862" s="115">
        <v>0</v>
      </c>
      <c r="M4862" s="115">
        <v>0</v>
      </c>
      <c r="N4862" s="115">
        <v>0</v>
      </c>
      <c r="O4862" s="115">
        <v>0</v>
      </c>
      <c r="P4862" s="115">
        <v>0</v>
      </c>
      <c r="Q4862" s="115">
        <v>0</v>
      </c>
      <c r="R4862" s="115">
        <v>0</v>
      </c>
      <c r="S4862" s="115">
        <v>0</v>
      </c>
      <c r="T4862" s="115">
        <v>0</v>
      </c>
      <c r="U4862" s="115">
        <v>0</v>
      </c>
      <c r="V4862" s="115">
        <v>0</v>
      </c>
      <c r="W4862" s="115">
        <v>0</v>
      </c>
      <c r="X4862" s="115">
        <v>0</v>
      </c>
      <c r="Y4862" s="115">
        <v>0</v>
      </c>
      <c r="Z4862" s="115">
        <v>0</v>
      </c>
      <c r="AA4862" s="115">
        <v>0</v>
      </c>
      <c r="AB4862" s="115">
        <v>0</v>
      </c>
      <c r="AC4862" s="115">
        <v>0</v>
      </c>
      <c r="AD4862" s="115">
        <v>0</v>
      </c>
      <c r="AE4862" s="115">
        <v>0</v>
      </c>
      <c r="AF4862" s="115">
        <v>0</v>
      </c>
      <c r="AG4862" s="115">
        <v>0</v>
      </c>
    </row>
    <row r="4863" spans="1:33">
      <c r="A4863" s="115" t="s">
        <v>6582</v>
      </c>
      <c r="B4863" s="115" t="s">
        <v>19</v>
      </c>
      <c r="C4863" s="115">
        <v>0</v>
      </c>
      <c r="D4863" s="115">
        <v>0</v>
      </c>
      <c r="E4863" s="115">
        <v>0</v>
      </c>
      <c r="F4863" s="115">
        <v>0</v>
      </c>
      <c r="G4863" s="115">
        <v>0</v>
      </c>
      <c r="H4863" s="115">
        <v>0</v>
      </c>
      <c r="I4863" s="115">
        <v>0</v>
      </c>
      <c r="J4863" s="115">
        <v>0</v>
      </c>
      <c r="K4863" s="115">
        <v>0</v>
      </c>
      <c r="L4863" s="115">
        <v>0</v>
      </c>
      <c r="M4863" s="115">
        <v>0</v>
      </c>
      <c r="N4863" s="115">
        <v>0</v>
      </c>
      <c r="O4863" s="115">
        <v>0</v>
      </c>
      <c r="P4863" s="115">
        <v>0</v>
      </c>
      <c r="Q4863" s="115">
        <v>0</v>
      </c>
      <c r="R4863" s="115">
        <v>0</v>
      </c>
      <c r="S4863" s="115">
        <v>0</v>
      </c>
      <c r="T4863" s="115">
        <v>0</v>
      </c>
      <c r="U4863" s="115">
        <v>0</v>
      </c>
      <c r="V4863" s="115">
        <v>0</v>
      </c>
      <c r="W4863" s="115">
        <v>0</v>
      </c>
      <c r="X4863" s="115">
        <v>0</v>
      </c>
      <c r="Y4863" s="115">
        <v>0</v>
      </c>
      <c r="Z4863" s="115">
        <v>0</v>
      </c>
      <c r="AA4863" s="115">
        <v>0</v>
      </c>
      <c r="AB4863" s="115">
        <v>0</v>
      </c>
      <c r="AC4863" s="115">
        <v>0</v>
      </c>
      <c r="AD4863" s="115">
        <v>0</v>
      </c>
      <c r="AE4863" s="115">
        <v>0</v>
      </c>
      <c r="AF4863" s="115">
        <v>0</v>
      </c>
      <c r="AG4863" s="115">
        <v>0</v>
      </c>
    </row>
    <row r="4864" spans="1:33">
      <c r="A4864" s="115" t="s">
        <v>6583</v>
      </c>
      <c r="B4864" s="115" t="s">
        <v>19</v>
      </c>
      <c r="C4864" s="115">
        <v>0</v>
      </c>
      <c r="D4864" s="115">
        <v>0</v>
      </c>
      <c r="E4864" s="115">
        <v>0</v>
      </c>
      <c r="F4864" s="115">
        <v>0</v>
      </c>
      <c r="G4864" s="115">
        <v>0</v>
      </c>
      <c r="H4864" s="115">
        <v>0</v>
      </c>
      <c r="I4864" s="115">
        <v>0</v>
      </c>
      <c r="J4864" s="115">
        <v>0</v>
      </c>
      <c r="K4864" s="115">
        <v>0</v>
      </c>
      <c r="L4864" s="115">
        <v>0</v>
      </c>
      <c r="M4864" s="115">
        <v>0</v>
      </c>
      <c r="N4864" s="115">
        <v>0</v>
      </c>
      <c r="O4864" s="115">
        <v>0</v>
      </c>
      <c r="P4864" s="115">
        <v>0</v>
      </c>
      <c r="Q4864" s="115">
        <v>0</v>
      </c>
      <c r="R4864" s="115">
        <v>0</v>
      </c>
      <c r="S4864" s="115">
        <v>0</v>
      </c>
      <c r="T4864" s="115">
        <v>0</v>
      </c>
      <c r="U4864" s="115">
        <v>0</v>
      </c>
      <c r="V4864" s="115">
        <v>0</v>
      </c>
      <c r="W4864" s="115">
        <v>0</v>
      </c>
      <c r="X4864" s="115">
        <v>0</v>
      </c>
      <c r="Y4864" s="115">
        <v>0</v>
      </c>
      <c r="Z4864" s="115">
        <v>0</v>
      </c>
      <c r="AA4864" s="115">
        <v>0</v>
      </c>
      <c r="AB4864" s="115">
        <v>0</v>
      </c>
      <c r="AC4864" s="115">
        <v>0</v>
      </c>
      <c r="AD4864" s="115">
        <v>0</v>
      </c>
      <c r="AE4864" s="115">
        <v>0</v>
      </c>
      <c r="AF4864" s="115">
        <v>0</v>
      </c>
      <c r="AG4864" s="115">
        <v>0</v>
      </c>
    </row>
    <row r="4865" spans="1:33">
      <c r="A4865" s="115" t="s">
        <v>6584</v>
      </c>
      <c r="B4865" s="115" t="s">
        <v>19</v>
      </c>
      <c r="C4865" s="115">
        <v>0</v>
      </c>
      <c r="D4865" s="115">
        <v>0</v>
      </c>
      <c r="E4865" s="115">
        <v>0</v>
      </c>
      <c r="F4865" s="115">
        <v>0</v>
      </c>
      <c r="G4865" s="115">
        <v>0</v>
      </c>
      <c r="H4865" s="115">
        <v>0</v>
      </c>
      <c r="I4865" s="115">
        <v>0</v>
      </c>
      <c r="J4865" s="115">
        <v>0</v>
      </c>
      <c r="K4865" s="115">
        <v>0</v>
      </c>
      <c r="L4865" s="115">
        <v>0</v>
      </c>
      <c r="M4865" s="115">
        <v>0</v>
      </c>
      <c r="N4865" s="115">
        <v>0</v>
      </c>
      <c r="O4865" s="115">
        <v>0</v>
      </c>
      <c r="P4865" s="115">
        <v>0</v>
      </c>
      <c r="Q4865" s="115">
        <v>0</v>
      </c>
      <c r="R4865" s="115">
        <v>0</v>
      </c>
      <c r="S4865" s="115">
        <v>0</v>
      </c>
      <c r="T4865" s="115">
        <v>0</v>
      </c>
      <c r="U4865" s="115">
        <v>0</v>
      </c>
      <c r="V4865" s="115">
        <v>0</v>
      </c>
      <c r="W4865" s="115">
        <v>0</v>
      </c>
      <c r="X4865" s="115">
        <v>0</v>
      </c>
      <c r="Y4865" s="115">
        <v>0</v>
      </c>
      <c r="Z4865" s="115">
        <v>0</v>
      </c>
      <c r="AA4865" s="115">
        <v>0</v>
      </c>
      <c r="AB4865" s="115">
        <v>0</v>
      </c>
      <c r="AC4865" s="115">
        <v>0</v>
      </c>
      <c r="AD4865" s="115">
        <v>0</v>
      </c>
      <c r="AE4865" s="115">
        <v>0</v>
      </c>
      <c r="AF4865" s="115">
        <v>0</v>
      </c>
      <c r="AG4865" s="115">
        <v>0</v>
      </c>
    </row>
    <row r="4866" spans="1:33">
      <c r="A4866" s="115" t="s">
        <v>6585</v>
      </c>
      <c r="B4866" s="115" t="s">
        <v>19</v>
      </c>
      <c r="C4866" s="115">
        <v>0</v>
      </c>
      <c r="D4866" s="115">
        <v>0</v>
      </c>
      <c r="E4866" s="115">
        <v>0</v>
      </c>
      <c r="F4866" s="115">
        <v>0</v>
      </c>
      <c r="G4866" s="115">
        <v>0</v>
      </c>
      <c r="H4866" s="115">
        <v>0</v>
      </c>
      <c r="I4866" s="115">
        <v>0</v>
      </c>
      <c r="J4866" s="115">
        <v>0</v>
      </c>
      <c r="K4866" s="115">
        <v>0</v>
      </c>
      <c r="L4866" s="115">
        <v>0</v>
      </c>
      <c r="M4866" s="115">
        <v>0</v>
      </c>
      <c r="N4866" s="115">
        <v>0</v>
      </c>
      <c r="O4866" s="115">
        <v>0</v>
      </c>
      <c r="P4866" s="115">
        <v>0</v>
      </c>
      <c r="Q4866" s="115">
        <v>0</v>
      </c>
      <c r="R4866" s="115">
        <v>0</v>
      </c>
      <c r="S4866" s="115">
        <v>0</v>
      </c>
      <c r="T4866" s="115">
        <v>0</v>
      </c>
      <c r="U4866" s="115">
        <v>0</v>
      </c>
      <c r="V4866" s="115">
        <v>0</v>
      </c>
      <c r="W4866" s="115">
        <v>0</v>
      </c>
      <c r="X4866" s="115">
        <v>0</v>
      </c>
      <c r="Y4866" s="115">
        <v>0</v>
      </c>
      <c r="Z4866" s="115">
        <v>0</v>
      </c>
      <c r="AA4866" s="115">
        <v>0</v>
      </c>
      <c r="AB4866" s="115">
        <v>0</v>
      </c>
      <c r="AC4866" s="115">
        <v>0</v>
      </c>
      <c r="AD4866" s="115">
        <v>0</v>
      </c>
      <c r="AE4866" s="115">
        <v>0</v>
      </c>
      <c r="AF4866" s="115">
        <v>0</v>
      </c>
      <c r="AG4866" s="115">
        <v>0</v>
      </c>
    </row>
    <row r="4867" spans="1:33">
      <c r="A4867" s="115" t="s">
        <v>6586</v>
      </c>
      <c r="B4867" s="115" t="s">
        <v>19</v>
      </c>
      <c r="C4867" s="115">
        <v>0</v>
      </c>
      <c r="D4867" s="115">
        <v>0</v>
      </c>
      <c r="E4867" s="115">
        <v>0</v>
      </c>
      <c r="F4867" s="115">
        <v>0</v>
      </c>
      <c r="G4867" s="115">
        <v>0</v>
      </c>
      <c r="H4867" s="115">
        <v>0</v>
      </c>
      <c r="I4867" s="115">
        <v>0</v>
      </c>
      <c r="J4867" s="115">
        <v>0</v>
      </c>
      <c r="K4867" s="115">
        <v>0</v>
      </c>
      <c r="L4867" s="115">
        <v>0</v>
      </c>
      <c r="M4867" s="115">
        <v>0</v>
      </c>
      <c r="N4867" s="115">
        <v>0</v>
      </c>
      <c r="O4867" s="115">
        <v>0</v>
      </c>
      <c r="P4867" s="115">
        <v>0</v>
      </c>
      <c r="Q4867" s="115">
        <v>0</v>
      </c>
      <c r="R4867" s="115">
        <v>0</v>
      </c>
      <c r="S4867" s="115">
        <v>0</v>
      </c>
      <c r="T4867" s="115">
        <v>0</v>
      </c>
      <c r="U4867" s="115">
        <v>0</v>
      </c>
      <c r="V4867" s="115">
        <v>0</v>
      </c>
      <c r="W4867" s="115">
        <v>0</v>
      </c>
      <c r="X4867" s="115">
        <v>0</v>
      </c>
      <c r="Y4867" s="115">
        <v>0</v>
      </c>
      <c r="Z4867" s="115">
        <v>0</v>
      </c>
      <c r="AA4867" s="115">
        <v>0</v>
      </c>
      <c r="AB4867" s="115">
        <v>0</v>
      </c>
      <c r="AC4867" s="115">
        <v>0</v>
      </c>
      <c r="AD4867" s="115">
        <v>0</v>
      </c>
      <c r="AE4867" s="115">
        <v>0</v>
      </c>
      <c r="AF4867" s="115">
        <v>0</v>
      </c>
      <c r="AG4867" s="115">
        <v>0</v>
      </c>
    </row>
    <row r="4868" spans="1:33">
      <c r="A4868" s="115" t="s">
        <v>6587</v>
      </c>
      <c r="B4868" s="115" t="s">
        <v>19</v>
      </c>
      <c r="C4868" s="115">
        <v>0</v>
      </c>
      <c r="D4868" s="115">
        <v>0</v>
      </c>
      <c r="E4868" s="115">
        <v>0</v>
      </c>
      <c r="F4868" s="115">
        <v>0</v>
      </c>
      <c r="G4868" s="115">
        <v>0</v>
      </c>
      <c r="H4868" s="115">
        <v>0</v>
      </c>
      <c r="I4868" s="115">
        <v>0</v>
      </c>
      <c r="J4868" s="115">
        <v>0</v>
      </c>
      <c r="K4868" s="115">
        <v>0</v>
      </c>
      <c r="L4868" s="115">
        <v>0</v>
      </c>
      <c r="M4868" s="115">
        <v>0</v>
      </c>
      <c r="N4868" s="115">
        <v>0</v>
      </c>
      <c r="O4868" s="115">
        <v>0</v>
      </c>
      <c r="P4868" s="115">
        <v>0</v>
      </c>
      <c r="Q4868" s="115">
        <v>0</v>
      </c>
      <c r="R4868" s="115">
        <v>0</v>
      </c>
      <c r="S4868" s="115">
        <v>0</v>
      </c>
      <c r="T4868" s="115">
        <v>0</v>
      </c>
      <c r="U4868" s="115">
        <v>0</v>
      </c>
      <c r="V4868" s="115">
        <v>0</v>
      </c>
      <c r="W4868" s="115">
        <v>0</v>
      </c>
      <c r="X4868" s="115">
        <v>0</v>
      </c>
      <c r="Y4868" s="115">
        <v>0</v>
      </c>
      <c r="Z4868" s="115">
        <v>0</v>
      </c>
      <c r="AA4868" s="115">
        <v>0</v>
      </c>
      <c r="AB4868" s="115">
        <v>0</v>
      </c>
      <c r="AC4868" s="115">
        <v>0</v>
      </c>
      <c r="AD4868" s="115">
        <v>0</v>
      </c>
      <c r="AE4868" s="115">
        <v>0</v>
      </c>
      <c r="AF4868" s="115">
        <v>0</v>
      </c>
      <c r="AG4868" s="115">
        <v>0</v>
      </c>
    </row>
    <row r="4869" spans="1:33">
      <c r="A4869" s="115" t="s">
        <v>6588</v>
      </c>
      <c r="B4869" s="115" t="s">
        <v>19</v>
      </c>
      <c r="C4869" s="115">
        <v>0</v>
      </c>
      <c r="D4869" s="115">
        <v>0</v>
      </c>
      <c r="E4869" s="115">
        <v>0</v>
      </c>
      <c r="F4869" s="115">
        <v>0</v>
      </c>
      <c r="G4869" s="115">
        <v>0</v>
      </c>
      <c r="H4869" s="115">
        <v>0</v>
      </c>
      <c r="I4869" s="115">
        <v>0</v>
      </c>
      <c r="J4869" s="115">
        <v>0</v>
      </c>
      <c r="K4869" s="115">
        <v>0</v>
      </c>
      <c r="L4869" s="115">
        <v>0</v>
      </c>
      <c r="M4869" s="115">
        <v>0</v>
      </c>
      <c r="N4869" s="115">
        <v>0</v>
      </c>
      <c r="O4869" s="115">
        <v>0</v>
      </c>
      <c r="P4869" s="115">
        <v>0</v>
      </c>
      <c r="Q4869" s="115">
        <v>0</v>
      </c>
      <c r="R4869" s="115">
        <v>0</v>
      </c>
      <c r="S4869" s="115">
        <v>0</v>
      </c>
      <c r="T4869" s="115">
        <v>0</v>
      </c>
      <c r="U4869" s="115">
        <v>0</v>
      </c>
      <c r="V4869" s="115">
        <v>0</v>
      </c>
      <c r="W4869" s="115">
        <v>0</v>
      </c>
      <c r="X4869" s="115">
        <v>0</v>
      </c>
      <c r="Y4869" s="115">
        <v>0</v>
      </c>
      <c r="Z4869" s="115">
        <v>0</v>
      </c>
      <c r="AA4869" s="115">
        <v>0</v>
      </c>
      <c r="AB4869" s="115">
        <v>0</v>
      </c>
      <c r="AC4869" s="115">
        <v>0</v>
      </c>
      <c r="AD4869" s="115">
        <v>0</v>
      </c>
      <c r="AE4869" s="115">
        <v>0</v>
      </c>
      <c r="AF4869" s="115">
        <v>0</v>
      </c>
      <c r="AG4869" s="115">
        <v>0</v>
      </c>
    </row>
    <row r="4870" spans="1:33">
      <c r="A4870" s="115" t="s">
        <v>6589</v>
      </c>
      <c r="B4870" s="115" t="s">
        <v>19</v>
      </c>
      <c r="C4870" s="115">
        <v>0</v>
      </c>
      <c r="D4870" s="115">
        <v>0</v>
      </c>
      <c r="E4870" s="115">
        <v>0</v>
      </c>
      <c r="F4870" s="115">
        <v>0</v>
      </c>
      <c r="G4870" s="115">
        <v>0</v>
      </c>
      <c r="H4870" s="115">
        <v>0</v>
      </c>
      <c r="I4870" s="115">
        <v>0</v>
      </c>
      <c r="J4870" s="115">
        <v>0</v>
      </c>
      <c r="K4870" s="115">
        <v>0</v>
      </c>
      <c r="L4870" s="115">
        <v>0</v>
      </c>
      <c r="M4870" s="115">
        <v>0</v>
      </c>
      <c r="N4870" s="115">
        <v>0</v>
      </c>
      <c r="O4870" s="115">
        <v>0</v>
      </c>
      <c r="P4870" s="115">
        <v>0</v>
      </c>
      <c r="Q4870" s="115">
        <v>0</v>
      </c>
      <c r="R4870" s="115">
        <v>0</v>
      </c>
      <c r="S4870" s="115">
        <v>0</v>
      </c>
      <c r="T4870" s="115">
        <v>0</v>
      </c>
      <c r="U4870" s="115">
        <v>0</v>
      </c>
      <c r="V4870" s="115">
        <v>0</v>
      </c>
      <c r="W4870" s="115">
        <v>0</v>
      </c>
      <c r="X4870" s="115">
        <v>0</v>
      </c>
      <c r="Y4870" s="115">
        <v>0</v>
      </c>
      <c r="Z4870" s="115">
        <v>0</v>
      </c>
      <c r="AA4870" s="115">
        <v>0</v>
      </c>
      <c r="AB4870" s="115">
        <v>0</v>
      </c>
      <c r="AC4870" s="115">
        <v>0</v>
      </c>
      <c r="AD4870" s="115">
        <v>0</v>
      </c>
      <c r="AE4870" s="115">
        <v>0</v>
      </c>
      <c r="AF4870" s="115">
        <v>0</v>
      </c>
      <c r="AG4870" s="115">
        <v>0</v>
      </c>
    </row>
    <row r="4871" spans="1:33">
      <c r="A4871" s="115" t="s">
        <v>6590</v>
      </c>
      <c r="B4871" s="115" t="s">
        <v>19</v>
      </c>
      <c r="C4871" s="115">
        <v>0</v>
      </c>
      <c r="D4871" s="115">
        <v>0</v>
      </c>
      <c r="E4871" s="115">
        <v>0</v>
      </c>
      <c r="F4871" s="115">
        <v>0</v>
      </c>
      <c r="G4871" s="115">
        <v>0</v>
      </c>
      <c r="H4871" s="115">
        <v>0</v>
      </c>
      <c r="I4871" s="115">
        <v>0</v>
      </c>
      <c r="J4871" s="115">
        <v>0</v>
      </c>
      <c r="K4871" s="115">
        <v>0</v>
      </c>
      <c r="L4871" s="115">
        <v>0</v>
      </c>
      <c r="M4871" s="115">
        <v>0</v>
      </c>
      <c r="N4871" s="115">
        <v>0</v>
      </c>
      <c r="O4871" s="115">
        <v>0</v>
      </c>
      <c r="P4871" s="115">
        <v>0</v>
      </c>
      <c r="Q4871" s="115">
        <v>0</v>
      </c>
      <c r="R4871" s="115">
        <v>0</v>
      </c>
      <c r="S4871" s="115">
        <v>0</v>
      </c>
      <c r="T4871" s="115">
        <v>0</v>
      </c>
      <c r="U4871" s="115">
        <v>0</v>
      </c>
      <c r="V4871" s="115">
        <v>0</v>
      </c>
      <c r="W4871" s="115">
        <v>0</v>
      </c>
      <c r="X4871" s="115">
        <v>0</v>
      </c>
      <c r="Y4871" s="115">
        <v>0</v>
      </c>
      <c r="Z4871" s="115">
        <v>0</v>
      </c>
      <c r="AA4871" s="115">
        <v>0</v>
      </c>
      <c r="AB4871" s="115">
        <v>0</v>
      </c>
      <c r="AC4871" s="115">
        <v>0</v>
      </c>
      <c r="AD4871" s="115">
        <v>0</v>
      </c>
      <c r="AE4871" s="115">
        <v>0</v>
      </c>
      <c r="AF4871" s="115">
        <v>0</v>
      </c>
      <c r="AG4871" s="115">
        <v>0</v>
      </c>
    </row>
    <row r="4872" spans="1:33">
      <c r="A4872" s="115" t="s">
        <v>6591</v>
      </c>
      <c r="B4872" s="115" t="s">
        <v>19</v>
      </c>
      <c r="C4872" s="115">
        <v>0</v>
      </c>
      <c r="D4872" s="115">
        <v>0</v>
      </c>
      <c r="E4872" s="115">
        <v>0</v>
      </c>
      <c r="F4872" s="115">
        <v>0</v>
      </c>
      <c r="G4872" s="115">
        <v>0</v>
      </c>
      <c r="H4872" s="115">
        <v>0</v>
      </c>
      <c r="I4872" s="115">
        <v>0</v>
      </c>
      <c r="J4872" s="115">
        <v>0</v>
      </c>
      <c r="K4872" s="115">
        <v>0</v>
      </c>
      <c r="L4872" s="115">
        <v>0</v>
      </c>
      <c r="M4872" s="115">
        <v>0</v>
      </c>
      <c r="N4872" s="115">
        <v>0</v>
      </c>
      <c r="O4872" s="115">
        <v>0</v>
      </c>
      <c r="P4872" s="115">
        <v>0</v>
      </c>
      <c r="Q4872" s="115">
        <v>0</v>
      </c>
      <c r="R4872" s="115">
        <v>0</v>
      </c>
      <c r="S4872" s="115">
        <v>0</v>
      </c>
      <c r="T4872" s="115">
        <v>0</v>
      </c>
      <c r="U4872" s="115">
        <v>0</v>
      </c>
      <c r="V4872" s="115">
        <v>0</v>
      </c>
      <c r="W4872" s="115">
        <v>0</v>
      </c>
      <c r="X4872" s="115">
        <v>0</v>
      </c>
      <c r="Y4872" s="115">
        <v>0</v>
      </c>
      <c r="Z4872" s="115">
        <v>0</v>
      </c>
      <c r="AA4872" s="115">
        <v>0</v>
      </c>
      <c r="AB4872" s="115">
        <v>0</v>
      </c>
      <c r="AC4872" s="115">
        <v>0</v>
      </c>
      <c r="AD4872" s="115">
        <v>0</v>
      </c>
      <c r="AE4872" s="115">
        <v>0</v>
      </c>
      <c r="AF4872" s="115">
        <v>0</v>
      </c>
      <c r="AG4872" s="115">
        <v>0</v>
      </c>
    </row>
    <row r="4873" spans="1:33">
      <c r="A4873" s="115" t="s">
        <v>6592</v>
      </c>
      <c r="B4873" s="115" t="s">
        <v>19</v>
      </c>
      <c r="C4873" s="115">
        <v>0</v>
      </c>
      <c r="D4873" s="115">
        <v>0</v>
      </c>
      <c r="E4873" s="115">
        <v>0</v>
      </c>
      <c r="F4873" s="115">
        <v>0</v>
      </c>
      <c r="G4873" s="115">
        <v>0</v>
      </c>
      <c r="H4873" s="115">
        <v>0</v>
      </c>
      <c r="I4873" s="115">
        <v>0</v>
      </c>
      <c r="J4873" s="115">
        <v>0</v>
      </c>
      <c r="K4873" s="115">
        <v>0</v>
      </c>
      <c r="L4873" s="115">
        <v>0</v>
      </c>
      <c r="M4873" s="115">
        <v>0</v>
      </c>
      <c r="N4873" s="115">
        <v>0</v>
      </c>
      <c r="O4873" s="115">
        <v>0</v>
      </c>
      <c r="P4873" s="115">
        <v>0</v>
      </c>
      <c r="Q4873" s="115">
        <v>0</v>
      </c>
      <c r="R4873" s="115">
        <v>0</v>
      </c>
      <c r="S4873" s="115">
        <v>0</v>
      </c>
      <c r="T4873" s="115">
        <v>0</v>
      </c>
      <c r="U4873" s="115">
        <v>0</v>
      </c>
      <c r="V4873" s="115">
        <v>0</v>
      </c>
      <c r="W4873" s="115">
        <v>0</v>
      </c>
      <c r="X4873" s="115">
        <v>0</v>
      </c>
      <c r="Y4873" s="115">
        <v>0</v>
      </c>
      <c r="Z4873" s="115">
        <v>0</v>
      </c>
      <c r="AA4873" s="115">
        <v>0</v>
      </c>
      <c r="AB4873" s="115">
        <v>0</v>
      </c>
      <c r="AC4873" s="115">
        <v>0</v>
      </c>
      <c r="AD4873" s="115">
        <v>0</v>
      </c>
      <c r="AE4873" s="115">
        <v>0</v>
      </c>
      <c r="AF4873" s="115">
        <v>0</v>
      </c>
      <c r="AG4873" s="115">
        <v>0</v>
      </c>
    </row>
    <row r="4874" spans="1:33">
      <c r="A4874" s="115" t="s">
        <v>6593</v>
      </c>
      <c r="B4874" s="115" t="s">
        <v>19</v>
      </c>
      <c r="C4874" s="115">
        <v>0</v>
      </c>
      <c r="D4874" s="115">
        <v>0</v>
      </c>
      <c r="E4874" s="115">
        <v>0</v>
      </c>
      <c r="F4874" s="115">
        <v>0</v>
      </c>
      <c r="G4874" s="115">
        <v>0</v>
      </c>
      <c r="H4874" s="115">
        <v>0</v>
      </c>
      <c r="I4874" s="115">
        <v>0</v>
      </c>
      <c r="J4874" s="115">
        <v>0</v>
      </c>
      <c r="K4874" s="115">
        <v>0</v>
      </c>
      <c r="L4874" s="115">
        <v>0</v>
      </c>
      <c r="M4874" s="115">
        <v>0</v>
      </c>
      <c r="N4874" s="115">
        <v>0</v>
      </c>
      <c r="O4874" s="115">
        <v>0</v>
      </c>
      <c r="P4874" s="115">
        <v>0</v>
      </c>
      <c r="Q4874" s="115">
        <v>0</v>
      </c>
      <c r="R4874" s="115">
        <v>0</v>
      </c>
      <c r="S4874" s="115">
        <v>0</v>
      </c>
      <c r="T4874" s="115">
        <v>0</v>
      </c>
      <c r="U4874" s="115">
        <v>0</v>
      </c>
      <c r="V4874" s="115">
        <v>0</v>
      </c>
      <c r="W4874" s="115">
        <v>0</v>
      </c>
      <c r="X4874" s="115">
        <v>0</v>
      </c>
      <c r="Y4874" s="115">
        <v>0</v>
      </c>
      <c r="Z4874" s="115">
        <v>0</v>
      </c>
      <c r="AA4874" s="115">
        <v>0</v>
      </c>
      <c r="AB4874" s="115">
        <v>0</v>
      </c>
      <c r="AC4874" s="115">
        <v>0</v>
      </c>
      <c r="AD4874" s="115">
        <v>0</v>
      </c>
      <c r="AE4874" s="115">
        <v>0</v>
      </c>
      <c r="AF4874" s="115">
        <v>0</v>
      </c>
      <c r="AG4874" s="115">
        <v>0</v>
      </c>
    </row>
    <row r="4875" spans="1:33">
      <c r="A4875" s="115" t="s">
        <v>6594</v>
      </c>
      <c r="B4875" s="115" t="s">
        <v>19</v>
      </c>
      <c r="C4875" s="115">
        <v>0</v>
      </c>
      <c r="D4875" s="115">
        <v>0</v>
      </c>
      <c r="E4875" s="115">
        <v>0</v>
      </c>
      <c r="F4875" s="115">
        <v>0</v>
      </c>
      <c r="G4875" s="115">
        <v>0</v>
      </c>
      <c r="H4875" s="115">
        <v>0</v>
      </c>
      <c r="I4875" s="115">
        <v>0</v>
      </c>
      <c r="J4875" s="115">
        <v>0</v>
      </c>
      <c r="K4875" s="115">
        <v>0</v>
      </c>
      <c r="L4875" s="115">
        <v>0</v>
      </c>
      <c r="M4875" s="115">
        <v>0</v>
      </c>
      <c r="N4875" s="115">
        <v>0</v>
      </c>
      <c r="O4875" s="115">
        <v>0</v>
      </c>
      <c r="P4875" s="115">
        <v>0</v>
      </c>
      <c r="Q4875" s="115">
        <v>0</v>
      </c>
      <c r="R4875" s="115">
        <v>0</v>
      </c>
      <c r="S4875" s="115">
        <v>0</v>
      </c>
      <c r="T4875" s="115">
        <v>0</v>
      </c>
      <c r="U4875" s="115">
        <v>0</v>
      </c>
      <c r="V4875" s="115">
        <v>0</v>
      </c>
      <c r="W4875" s="115">
        <v>0</v>
      </c>
      <c r="X4875" s="115">
        <v>0</v>
      </c>
      <c r="Y4875" s="115">
        <v>0</v>
      </c>
      <c r="Z4875" s="115">
        <v>0</v>
      </c>
      <c r="AA4875" s="115">
        <v>0</v>
      </c>
      <c r="AB4875" s="115">
        <v>0</v>
      </c>
      <c r="AC4875" s="115">
        <v>0</v>
      </c>
      <c r="AD4875" s="115">
        <v>0</v>
      </c>
      <c r="AE4875" s="115">
        <v>0</v>
      </c>
      <c r="AF4875" s="115">
        <v>0</v>
      </c>
      <c r="AG4875" s="115">
        <v>0</v>
      </c>
    </row>
    <row r="4876" spans="1:33">
      <c r="A4876" s="115" t="s">
        <v>6595</v>
      </c>
      <c r="B4876" s="115" t="s">
        <v>19</v>
      </c>
      <c r="C4876" s="115">
        <v>0</v>
      </c>
      <c r="D4876" s="115">
        <v>0</v>
      </c>
      <c r="E4876" s="115">
        <v>0</v>
      </c>
      <c r="F4876" s="115">
        <v>0</v>
      </c>
      <c r="G4876" s="115">
        <v>0</v>
      </c>
      <c r="H4876" s="115">
        <v>0</v>
      </c>
      <c r="I4876" s="115">
        <v>0</v>
      </c>
      <c r="J4876" s="115">
        <v>0</v>
      </c>
      <c r="K4876" s="115">
        <v>0</v>
      </c>
      <c r="L4876" s="115">
        <v>0</v>
      </c>
      <c r="M4876" s="115">
        <v>0</v>
      </c>
      <c r="N4876" s="115">
        <v>0</v>
      </c>
      <c r="O4876" s="115">
        <v>0</v>
      </c>
      <c r="P4876" s="115">
        <v>0</v>
      </c>
      <c r="Q4876" s="115">
        <v>0</v>
      </c>
      <c r="R4876" s="115">
        <v>0</v>
      </c>
      <c r="S4876" s="115">
        <v>0</v>
      </c>
      <c r="T4876" s="115">
        <v>0</v>
      </c>
      <c r="U4876" s="115">
        <v>0</v>
      </c>
      <c r="V4876" s="115">
        <v>0</v>
      </c>
      <c r="W4876" s="115">
        <v>0</v>
      </c>
      <c r="X4876" s="115">
        <v>0</v>
      </c>
      <c r="Y4876" s="115">
        <v>0</v>
      </c>
      <c r="Z4876" s="115">
        <v>0</v>
      </c>
      <c r="AA4876" s="115">
        <v>0</v>
      </c>
      <c r="AB4876" s="115">
        <v>0</v>
      </c>
      <c r="AC4876" s="115">
        <v>0</v>
      </c>
      <c r="AD4876" s="115">
        <v>0</v>
      </c>
      <c r="AE4876" s="115">
        <v>0</v>
      </c>
      <c r="AF4876" s="115">
        <v>0</v>
      </c>
      <c r="AG4876" s="115">
        <v>0</v>
      </c>
    </row>
    <row r="4877" spans="1:33">
      <c r="A4877" s="115" t="s">
        <v>6596</v>
      </c>
      <c r="B4877" s="115" t="s">
        <v>19</v>
      </c>
      <c r="C4877" s="115">
        <v>0</v>
      </c>
      <c r="D4877" s="115">
        <v>0</v>
      </c>
      <c r="E4877" s="115">
        <v>0</v>
      </c>
      <c r="F4877" s="115">
        <v>0</v>
      </c>
      <c r="G4877" s="115">
        <v>0</v>
      </c>
      <c r="H4877" s="115">
        <v>0</v>
      </c>
      <c r="I4877" s="115">
        <v>0</v>
      </c>
      <c r="J4877" s="115">
        <v>0</v>
      </c>
      <c r="K4877" s="115">
        <v>0</v>
      </c>
      <c r="L4877" s="115">
        <v>0</v>
      </c>
      <c r="M4877" s="115">
        <v>0</v>
      </c>
      <c r="N4877" s="115">
        <v>0</v>
      </c>
      <c r="O4877" s="115">
        <v>0</v>
      </c>
      <c r="P4877" s="115">
        <v>0</v>
      </c>
      <c r="Q4877" s="115">
        <v>0</v>
      </c>
      <c r="R4877" s="115">
        <v>0</v>
      </c>
      <c r="S4877" s="115">
        <v>0</v>
      </c>
      <c r="T4877" s="115">
        <v>0</v>
      </c>
      <c r="U4877" s="115">
        <v>0</v>
      </c>
      <c r="V4877" s="115">
        <v>0</v>
      </c>
      <c r="W4877" s="115">
        <v>0</v>
      </c>
      <c r="X4877" s="115">
        <v>0</v>
      </c>
      <c r="Y4877" s="115">
        <v>0</v>
      </c>
      <c r="Z4877" s="115">
        <v>0</v>
      </c>
      <c r="AA4877" s="115">
        <v>0</v>
      </c>
      <c r="AB4877" s="115">
        <v>0</v>
      </c>
      <c r="AC4877" s="115">
        <v>0</v>
      </c>
      <c r="AD4877" s="115">
        <v>0</v>
      </c>
      <c r="AE4877" s="115">
        <v>0</v>
      </c>
      <c r="AF4877" s="115">
        <v>0</v>
      </c>
      <c r="AG4877" s="115">
        <v>0</v>
      </c>
    </row>
    <row r="4878" spans="1:33">
      <c r="A4878" s="115" t="s">
        <v>6597</v>
      </c>
      <c r="B4878" s="115" t="s">
        <v>19</v>
      </c>
      <c r="C4878" s="115">
        <v>0</v>
      </c>
      <c r="D4878" s="115">
        <v>0</v>
      </c>
      <c r="E4878" s="115">
        <v>0</v>
      </c>
      <c r="F4878" s="115">
        <v>0</v>
      </c>
      <c r="G4878" s="115">
        <v>0</v>
      </c>
      <c r="H4878" s="115">
        <v>0</v>
      </c>
      <c r="I4878" s="115">
        <v>0</v>
      </c>
      <c r="J4878" s="115">
        <v>0</v>
      </c>
      <c r="K4878" s="115">
        <v>0</v>
      </c>
      <c r="L4878" s="115">
        <v>0</v>
      </c>
      <c r="M4878" s="115">
        <v>0</v>
      </c>
      <c r="N4878" s="115">
        <v>0</v>
      </c>
      <c r="O4878" s="115">
        <v>0</v>
      </c>
      <c r="P4878" s="115">
        <v>0</v>
      </c>
      <c r="Q4878" s="115">
        <v>0</v>
      </c>
      <c r="R4878" s="115">
        <v>0</v>
      </c>
      <c r="S4878" s="115">
        <v>0</v>
      </c>
      <c r="T4878" s="115">
        <v>0</v>
      </c>
      <c r="U4878" s="115">
        <v>0</v>
      </c>
      <c r="V4878" s="115">
        <v>0</v>
      </c>
      <c r="W4878" s="115">
        <v>0</v>
      </c>
      <c r="X4878" s="115">
        <v>0</v>
      </c>
      <c r="Y4878" s="115">
        <v>0</v>
      </c>
      <c r="Z4878" s="115">
        <v>0</v>
      </c>
      <c r="AA4878" s="115">
        <v>0</v>
      </c>
      <c r="AB4878" s="115">
        <v>0</v>
      </c>
      <c r="AC4878" s="115">
        <v>0</v>
      </c>
      <c r="AD4878" s="115">
        <v>0</v>
      </c>
      <c r="AE4878" s="115">
        <v>0</v>
      </c>
      <c r="AF4878" s="115">
        <v>0</v>
      </c>
      <c r="AG4878" s="115">
        <v>0</v>
      </c>
    </row>
    <row r="4879" spans="1:33">
      <c r="A4879" s="115" t="s">
        <v>6598</v>
      </c>
      <c r="B4879" s="115" t="s">
        <v>19</v>
      </c>
      <c r="C4879" s="115">
        <v>0</v>
      </c>
      <c r="D4879" s="115">
        <v>0</v>
      </c>
      <c r="E4879" s="115">
        <v>0</v>
      </c>
      <c r="F4879" s="115">
        <v>0</v>
      </c>
      <c r="G4879" s="115">
        <v>0</v>
      </c>
      <c r="H4879" s="115">
        <v>0</v>
      </c>
      <c r="I4879" s="115">
        <v>0</v>
      </c>
      <c r="J4879" s="115">
        <v>0</v>
      </c>
      <c r="K4879" s="115">
        <v>0</v>
      </c>
      <c r="L4879" s="115">
        <v>0</v>
      </c>
      <c r="M4879" s="115">
        <v>0</v>
      </c>
      <c r="N4879" s="115">
        <v>0</v>
      </c>
      <c r="O4879" s="115">
        <v>0</v>
      </c>
      <c r="P4879" s="115">
        <v>0</v>
      </c>
      <c r="Q4879" s="115">
        <v>0</v>
      </c>
      <c r="R4879" s="115">
        <v>0</v>
      </c>
      <c r="S4879" s="115">
        <v>0</v>
      </c>
      <c r="T4879" s="115">
        <v>0</v>
      </c>
      <c r="U4879" s="115">
        <v>0</v>
      </c>
      <c r="V4879" s="115">
        <v>0</v>
      </c>
      <c r="W4879" s="115">
        <v>0</v>
      </c>
      <c r="X4879" s="115">
        <v>0</v>
      </c>
      <c r="Y4879" s="115">
        <v>0</v>
      </c>
      <c r="Z4879" s="115">
        <v>0</v>
      </c>
      <c r="AA4879" s="115">
        <v>0</v>
      </c>
      <c r="AB4879" s="115">
        <v>0</v>
      </c>
      <c r="AC4879" s="115">
        <v>0</v>
      </c>
      <c r="AD4879" s="115">
        <v>0</v>
      </c>
      <c r="AE4879" s="115">
        <v>0</v>
      </c>
      <c r="AF4879" s="115">
        <v>0</v>
      </c>
      <c r="AG4879" s="115">
        <v>0</v>
      </c>
    </row>
    <row r="4880" spans="1:33">
      <c r="A4880" s="115" t="s">
        <v>6599</v>
      </c>
      <c r="B4880" s="115" t="s">
        <v>19</v>
      </c>
      <c r="C4880" s="115">
        <v>0</v>
      </c>
      <c r="D4880" s="115">
        <v>0</v>
      </c>
      <c r="E4880" s="115">
        <v>0</v>
      </c>
      <c r="F4880" s="115">
        <v>0</v>
      </c>
      <c r="G4880" s="115">
        <v>0</v>
      </c>
      <c r="H4880" s="115">
        <v>0</v>
      </c>
      <c r="I4880" s="115">
        <v>0</v>
      </c>
      <c r="J4880" s="115">
        <v>0</v>
      </c>
      <c r="K4880" s="115">
        <v>0</v>
      </c>
      <c r="L4880" s="115">
        <v>0</v>
      </c>
      <c r="M4880" s="115">
        <v>0</v>
      </c>
      <c r="N4880" s="115">
        <v>0</v>
      </c>
      <c r="O4880" s="115">
        <v>0</v>
      </c>
      <c r="P4880" s="115">
        <v>0</v>
      </c>
      <c r="Q4880" s="115">
        <v>0</v>
      </c>
      <c r="R4880" s="115">
        <v>0</v>
      </c>
      <c r="S4880" s="115">
        <v>0</v>
      </c>
      <c r="T4880" s="115">
        <v>0</v>
      </c>
      <c r="U4880" s="115">
        <v>0</v>
      </c>
      <c r="V4880" s="115">
        <v>0</v>
      </c>
      <c r="W4880" s="115">
        <v>0</v>
      </c>
      <c r="X4880" s="115">
        <v>0</v>
      </c>
      <c r="Y4880" s="115">
        <v>0</v>
      </c>
      <c r="Z4880" s="115">
        <v>0</v>
      </c>
      <c r="AA4880" s="115">
        <v>0</v>
      </c>
      <c r="AB4880" s="115">
        <v>0</v>
      </c>
      <c r="AC4880" s="115">
        <v>0</v>
      </c>
      <c r="AD4880" s="115">
        <v>0</v>
      </c>
      <c r="AE4880" s="115">
        <v>0</v>
      </c>
      <c r="AF4880" s="115">
        <v>0</v>
      </c>
      <c r="AG4880" s="115">
        <v>0</v>
      </c>
    </row>
    <row r="4881" spans="1:33">
      <c r="A4881" s="115" t="s">
        <v>6600</v>
      </c>
      <c r="B4881" s="115" t="s">
        <v>19</v>
      </c>
      <c r="C4881" s="115">
        <v>0</v>
      </c>
      <c r="D4881" s="115">
        <v>0</v>
      </c>
      <c r="E4881" s="115">
        <v>0</v>
      </c>
      <c r="F4881" s="115">
        <v>0</v>
      </c>
      <c r="G4881" s="115">
        <v>0</v>
      </c>
      <c r="H4881" s="115">
        <v>0</v>
      </c>
      <c r="I4881" s="115">
        <v>0</v>
      </c>
      <c r="J4881" s="115">
        <v>0</v>
      </c>
      <c r="K4881" s="115">
        <v>0</v>
      </c>
      <c r="L4881" s="115">
        <v>0</v>
      </c>
      <c r="M4881" s="115">
        <v>0</v>
      </c>
      <c r="N4881" s="115">
        <v>0</v>
      </c>
      <c r="O4881" s="115">
        <v>0</v>
      </c>
      <c r="P4881" s="115">
        <v>0</v>
      </c>
      <c r="Q4881" s="115">
        <v>0</v>
      </c>
      <c r="R4881" s="115">
        <v>0</v>
      </c>
      <c r="S4881" s="115">
        <v>0</v>
      </c>
      <c r="T4881" s="115">
        <v>0</v>
      </c>
      <c r="U4881" s="115">
        <v>0</v>
      </c>
      <c r="V4881" s="115">
        <v>0</v>
      </c>
      <c r="W4881" s="115">
        <v>0</v>
      </c>
      <c r="X4881" s="115">
        <v>0</v>
      </c>
      <c r="Y4881" s="115">
        <v>0</v>
      </c>
      <c r="Z4881" s="115">
        <v>0</v>
      </c>
      <c r="AA4881" s="115">
        <v>0</v>
      </c>
      <c r="AB4881" s="115">
        <v>0</v>
      </c>
      <c r="AC4881" s="115">
        <v>0</v>
      </c>
      <c r="AD4881" s="115">
        <v>0</v>
      </c>
      <c r="AE4881" s="115">
        <v>0</v>
      </c>
      <c r="AF4881" s="115">
        <v>0</v>
      </c>
      <c r="AG4881" s="115">
        <v>0</v>
      </c>
    </row>
    <row r="4882" spans="1:33">
      <c r="A4882" s="115" t="s">
        <v>6601</v>
      </c>
      <c r="B4882" s="115" t="s">
        <v>19</v>
      </c>
      <c r="C4882" s="115">
        <v>0</v>
      </c>
      <c r="D4882" s="115">
        <v>0</v>
      </c>
      <c r="E4882" s="115">
        <v>0</v>
      </c>
      <c r="F4882" s="115">
        <v>0</v>
      </c>
      <c r="G4882" s="115">
        <v>0</v>
      </c>
      <c r="H4882" s="115">
        <v>0</v>
      </c>
      <c r="I4882" s="115">
        <v>0</v>
      </c>
      <c r="J4882" s="115">
        <v>0</v>
      </c>
      <c r="K4882" s="115">
        <v>0</v>
      </c>
      <c r="L4882" s="115">
        <v>0</v>
      </c>
      <c r="M4882" s="115">
        <v>0</v>
      </c>
      <c r="N4882" s="115">
        <v>0</v>
      </c>
      <c r="O4882" s="115">
        <v>0</v>
      </c>
      <c r="P4882" s="115">
        <v>0</v>
      </c>
      <c r="Q4882" s="115">
        <v>0</v>
      </c>
      <c r="R4882" s="115">
        <v>0</v>
      </c>
      <c r="S4882" s="115">
        <v>0</v>
      </c>
      <c r="T4882" s="115">
        <v>0</v>
      </c>
      <c r="U4882" s="115">
        <v>0</v>
      </c>
      <c r="V4882" s="115">
        <v>0</v>
      </c>
      <c r="W4882" s="115">
        <v>0</v>
      </c>
      <c r="X4882" s="115">
        <v>0</v>
      </c>
      <c r="Y4882" s="115">
        <v>0</v>
      </c>
      <c r="Z4882" s="115">
        <v>0</v>
      </c>
      <c r="AA4882" s="115">
        <v>0</v>
      </c>
      <c r="AB4882" s="115">
        <v>0</v>
      </c>
      <c r="AC4882" s="115">
        <v>0</v>
      </c>
      <c r="AD4882" s="115">
        <v>0</v>
      </c>
      <c r="AE4882" s="115">
        <v>0</v>
      </c>
      <c r="AF4882" s="115">
        <v>0</v>
      </c>
      <c r="AG4882" s="115">
        <v>0</v>
      </c>
    </row>
    <row r="4883" spans="1:33">
      <c r="A4883" s="115" t="s">
        <v>6602</v>
      </c>
      <c r="B4883" s="115" t="s">
        <v>19</v>
      </c>
      <c r="C4883" s="115">
        <v>0</v>
      </c>
      <c r="D4883" s="115">
        <v>0</v>
      </c>
      <c r="E4883" s="115">
        <v>0</v>
      </c>
      <c r="F4883" s="115">
        <v>0</v>
      </c>
      <c r="G4883" s="115">
        <v>0</v>
      </c>
      <c r="H4883" s="115">
        <v>0</v>
      </c>
      <c r="I4883" s="115">
        <v>0</v>
      </c>
      <c r="J4883" s="115">
        <v>0</v>
      </c>
      <c r="K4883" s="115">
        <v>0</v>
      </c>
      <c r="L4883" s="115">
        <v>0</v>
      </c>
      <c r="M4883" s="115">
        <v>0</v>
      </c>
      <c r="N4883" s="115">
        <v>0</v>
      </c>
      <c r="O4883" s="115">
        <v>0</v>
      </c>
      <c r="P4883" s="115">
        <v>0</v>
      </c>
      <c r="Q4883" s="115">
        <v>0</v>
      </c>
      <c r="R4883" s="115">
        <v>0</v>
      </c>
      <c r="S4883" s="115">
        <v>0</v>
      </c>
      <c r="T4883" s="115">
        <v>0</v>
      </c>
      <c r="U4883" s="115">
        <v>0</v>
      </c>
      <c r="V4883" s="115">
        <v>0</v>
      </c>
      <c r="W4883" s="115">
        <v>0</v>
      </c>
      <c r="X4883" s="115">
        <v>0</v>
      </c>
      <c r="Y4883" s="115">
        <v>0</v>
      </c>
      <c r="Z4883" s="115">
        <v>0</v>
      </c>
      <c r="AA4883" s="115">
        <v>0</v>
      </c>
      <c r="AB4883" s="115">
        <v>0</v>
      </c>
      <c r="AC4883" s="115">
        <v>0</v>
      </c>
      <c r="AD4883" s="115">
        <v>0</v>
      </c>
      <c r="AE4883" s="115">
        <v>0</v>
      </c>
      <c r="AF4883" s="115">
        <v>0</v>
      </c>
      <c r="AG4883" s="115">
        <v>0</v>
      </c>
    </row>
    <row r="4884" spans="1:33">
      <c r="A4884" s="115" t="s">
        <v>6603</v>
      </c>
      <c r="B4884" s="115" t="s">
        <v>19</v>
      </c>
      <c r="C4884" s="115">
        <v>0</v>
      </c>
      <c r="D4884" s="115">
        <v>0</v>
      </c>
      <c r="E4884" s="115">
        <v>0</v>
      </c>
      <c r="F4884" s="115">
        <v>0</v>
      </c>
      <c r="G4884" s="115">
        <v>0</v>
      </c>
      <c r="H4884" s="115">
        <v>0</v>
      </c>
      <c r="I4884" s="115">
        <v>0</v>
      </c>
      <c r="J4884" s="115">
        <v>0</v>
      </c>
      <c r="K4884" s="115">
        <v>0</v>
      </c>
      <c r="L4884" s="115">
        <v>0</v>
      </c>
      <c r="M4884" s="115">
        <v>0</v>
      </c>
      <c r="N4884" s="115">
        <v>0</v>
      </c>
      <c r="O4884" s="115">
        <v>0</v>
      </c>
      <c r="P4884" s="115">
        <v>0</v>
      </c>
      <c r="Q4884" s="115">
        <v>0</v>
      </c>
      <c r="R4884" s="115">
        <v>0</v>
      </c>
      <c r="S4884" s="115">
        <v>0</v>
      </c>
      <c r="T4884" s="115">
        <v>0</v>
      </c>
      <c r="U4884" s="115">
        <v>0</v>
      </c>
      <c r="V4884" s="115">
        <v>0</v>
      </c>
      <c r="W4884" s="115">
        <v>0</v>
      </c>
      <c r="X4884" s="115">
        <v>0</v>
      </c>
      <c r="Y4884" s="115">
        <v>0</v>
      </c>
      <c r="Z4884" s="115">
        <v>0</v>
      </c>
      <c r="AA4884" s="115">
        <v>0</v>
      </c>
      <c r="AB4884" s="115">
        <v>0</v>
      </c>
      <c r="AC4884" s="115">
        <v>0</v>
      </c>
      <c r="AD4884" s="115">
        <v>0</v>
      </c>
      <c r="AE4884" s="115">
        <v>0</v>
      </c>
      <c r="AF4884" s="115">
        <v>0</v>
      </c>
      <c r="AG4884" s="115">
        <v>0</v>
      </c>
    </row>
    <row r="4885" spans="1:33">
      <c r="A4885" s="115" t="s">
        <v>6604</v>
      </c>
      <c r="B4885" s="115" t="s">
        <v>19</v>
      </c>
      <c r="C4885" s="115">
        <v>0</v>
      </c>
      <c r="D4885" s="115">
        <v>0</v>
      </c>
      <c r="E4885" s="115">
        <v>0</v>
      </c>
      <c r="F4885" s="115">
        <v>0</v>
      </c>
      <c r="G4885" s="115">
        <v>0</v>
      </c>
      <c r="H4885" s="115">
        <v>0</v>
      </c>
      <c r="I4885" s="115">
        <v>0</v>
      </c>
      <c r="J4885" s="115">
        <v>0</v>
      </c>
      <c r="K4885" s="115">
        <v>0</v>
      </c>
      <c r="L4885" s="115">
        <v>0</v>
      </c>
      <c r="M4885" s="115">
        <v>0</v>
      </c>
      <c r="N4885" s="115">
        <v>0</v>
      </c>
      <c r="O4885" s="115">
        <v>0</v>
      </c>
      <c r="P4885" s="115">
        <v>0</v>
      </c>
      <c r="Q4885" s="115">
        <v>0</v>
      </c>
      <c r="R4885" s="115">
        <v>0</v>
      </c>
      <c r="S4885" s="115">
        <v>0</v>
      </c>
      <c r="T4885" s="115">
        <v>0</v>
      </c>
      <c r="U4885" s="115">
        <v>0</v>
      </c>
      <c r="V4885" s="115">
        <v>0</v>
      </c>
      <c r="W4885" s="115">
        <v>0</v>
      </c>
      <c r="X4885" s="115">
        <v>0</v>
      </c>
      <c r="Y4885" s="115">
        <v>0</v>
      </c>
      <c r="Z4885" s="115">
        <v>0</v>
      </c>
      <c r="AA4885" s="115">
        <v>0</v>
      </c>
      <c r="AB4885" s="115">
        <v>0</v>
      </c>
      <c r="AC4885" s="115">
        <v>0</v>
      </c>
      <c r="AD4885" s="115">
        <v>0</v>
      </c>
      <c r="AE4885" s="115">
        <v>0</v>
      </c>
      <c r="AF4885" s="115">
        <v>0</v>
      </c>
      <c r="AG4885" s="115">
        <v>0</v>
      </c>
    </row>
    <row r="4886" spans="1:33">
      <c r="A4886" s="115" t="s">
        <v>6605</v>
      </c>
      <c r="B4886" s="115" t="s">
        <v>19</v>
      </c>
      <c r="C4886" s="115">
        <v>0</v>
      </c>
      <c r="D4886" s="115">
        <v>0</v>
      </c>
      <c r="E4886" s="115">
        <v>0</v>
      </c>
      <c r="F4886" s="115">
        <v>0</v>
      </c>
      <c r="G4886" s="115">
        <v>0</v>
      </c>
      <c r="H4886" s="115">
        <v>0</v>
      </c>
      <c r="I4886" s="115">
        <v>0</v>
      </c>
      <c r="J4886" s="115">
        <v>0</v>
      </c>
      <c r="K4886" s="115">
        <v>0</v>
      </c>
      <c r="L4886" s="115">
        <v>0</v>
      </c>
      <c r="M4886" s="115">
        <v>0</v>
      </c>
      <c r="N4886" s="115">
        <v>0</v>
      </c>
      <c r="O4886" s="115">
        <v>0</v>
      </c>
      <c r="P4886" s="115">
        <v>0</v>
      </c>
      <c r="Q4886" s="115">
        <v>0</v>
      </c>
      <c r="R4886" s="115">
        <v>0</v>
      </c>
      <c r="S4886" s="115">
        <v>0</v>
      </c>
      <c r="T4886" s="115">
        <v>0</v>
      </c>
      <c r="U4886" s="115">
        <v>0</v>
      </c>
      <c r="V4886" s="115">
        <v>0</v>
      </c>
      <c r="W4886" s="115">
        <v>0</v>
      </c>
      <c r="X4886" s="115">
        <v>0</v>
      </c>
      <c r="Y4886" s="115">
        <v>0</v>
      </c>
      <c r="Z4886" s="115">
        <v>0</v>
      </c>
      <c r="AA4886" s="115">
        <v>0</v>
      </c>
      <c r="AB4886" s="115">
        <v>0</v>
      </c>
      <c r="AC4886" s="115">
        <v>0</v>
      </c>
      <c r="AD4886" s="115">
        <v>0</v>
      </c>
      <c r="AE4886" s="115">
        <v>0</v>
      </c>
      <c r="AF4886" s="115">
        <v>0</v>
      </c>
      <c r="AG4886" s="115">
        <v>0</v>
      </c>
    </row>
    <row r="4887" spans="1:33">
      <c r="A4887" s="115" t="s">
        <v>6606</v>
      </c>
      <c r="B4887" s="115" t="s">
        <v>19</v>
      </c>
      <c r="C4887" s="115">
        <v>0</v>
      </c>
      <c r="D4887" s="115">
        <v>0</v>
      </c>
      <c r="E4887" s="115">
        <v>0</v>
      </c>
      <c r="F4887" s="115">
        <v>0</v>
      </c>
      <c r="G4887" s="115">
        <v>0</v>
      </c>
      <c r="H4887" s="115">
        <v>0</v>
      </c>
      <c r="I4887" s="115">
        <v>0</v>
      </c>
      <c r="J4887" s="115">
        <v>0</v>
      </c>
      <c r="K4887" s="115">
        <v>0</v>
      </c>
      <c r="L4887" s="115">
        <v>0</v>
      </c>
      <c r="M4887" s="115">
        <v>0</v>
      </c>
      <c r="N4887" s="115">
        <v>0</v>
      </c>
      <c r="O4887" s="115">
        <v>0</v>
      </c>
      <c r="P4887" s="115">
        <v>0</v>
      </c>
      <c r="Q4887" s="115">
        <v>0</v>
      </c>
      <c r="R4887" s="115">
        <v>0</v>
      </c>
      <c r="S4887" s="115">
        <v>0</v>
      </c>
      <c r="T4887" s="115">
        <v>0</v>
      </c>
      <c r="U4887" s="115">
        <v>0</v>
      </c>
      <c r="V4887" s="115">
        <v>0</v>
      </c>
      <c r="W4887" s="115">
        <v>0</v>
      </c>
      <c r="X4887" s="115">
        <v>0</v>
      </c>
      <c r="Y4887" s="115">
        <v>0</v>
      </c>
      <c r="Z4887" s="115">
        <v>0</v>
      </c>
      <c r="AA4887" s="115">
        <v>0</v>
      </c>
      <c r="AB4887" s="115">
        <v>0</v>
      </c>
      <c r="AC4887" s="115">
        <v>0</v>
      </c>
      <c r="AD4887" s="115">
        <v>0</v>
      </c>
      <c r="AE4887" s="115">
        <v>0</v>
      </c>
      <c r="AF4887" s="115">
        <v>0</v>
      </c>
      <c r="AG4887" s="115">
        <v>0</v>
      </c>
    </row>
    <row r="4888" spans="1:33">
      <c r="A4888" s="115" t="s">
        <v>6607</v>
      </c>
      <c r="B4888" s="115" t="s">
        <v>19</v>
      </c>
      <c r="C4888" s="115">
        <v>0</v>
      </c>
      <c r="D4888" s="115">
        <v>0</v>
      </c>
      <c r="E4888" s="115">
        <v>0</v>
      </c>
      <c r="F4888" s="115">
        <v>0</v>
      </c>
      <c r="G4888" s="115">
        <v>0</v>
      </c>
      <c r="H4888" s="115">
        <v>0</v>
      </c>
      <c r="I4888" s="115">
        <v>0</v>
      </c>
      <c r="J4888" s="115">
        <v>0</v>
      </c>
      <c r="K4888" s="115">
        <v>0</v>
      </c>
      <c r="L4888" s="115">
        <v>0</v>
      </c>
      <c r="M4888" s="115">
        <v>0</v>
      </c>
      <c r="N4888" s="115">
        <v>0</v>
      </c>
      <c r="O4888" s="115">
        <v>0</v>
      </c>
      <c r="P4888" s="115">
        <v>0</v>
      </c>
      <c r="Q4888" s="115">
        <v>0</v>
      </c>
      <c r="R4888" s="115">
        <v>0</v>
      </c>
      <c r="S4888" s="115">
        <v>0</v>
      </c>
      <c r="T4888" s="115">
        <v>0</v>
      </c>
      <c r="U4888" s="115">
        <v>0</v>
      </c>
      <c r="V4888" s="115">
        <v>0</v>
      </c>
      <c r="W4888" s="115">
        <v>0</v>
      </c>
      <c r="X4888" s="115">
        <v>0</v>
      </c>
      <c r="Y4888" s="115">
        <v>0</v>
      </c>
      <c r="Z4888" s="115">
        <v>0</v>
      </c>
      <c r="AA4888" s="115">
        <v>0</v>
      </c>
      <c r="AB4888" s="115">
        <v>0</v>
      </c>
      <c r="AC4888" s="115">
        <v>0</v>
      </c>
      <c r="AD4888" s="115">
        <v>0</v>
      </c>
      <c r="AE4888" s="115">
        <v>0</v>
      </c>
      <c r="AF4888" s="115">
        <v>0</v>
      </c>
      <c r="AG4888" s="115">
        <v>0</v>
      </c>
    </row>
    <row r="4889" spans="1:33">
      <c r="A4889" s="115" t="s">
        <v>6608</v>
      </c>
      <c r="B4889" s="115" t="s">
        <v>19</v>
      </c>
      <c r="C4889" s="115">
        <v>0</v>
      </c>
      <c r="D4889" s="115">
        <v>0</v>
      </c>
      <c r="E4889" s="115">
        <v>0</v>
      </c>
      <c r="F4889" s="115">
        <v>0</v>
      </c>
      <c r="G4889" s="115">
        <v>0</v>
      </c>
      <c r="H4889" s="115">
        <v>0</v>
      </c>
      <c r="I4889" s="115">
        <v>0</v>
      </c>
      <c r="J4889" s="115">
        <v>0</v>
      </c>
      <c r="K4889" s="115">
        <v>0</v>
      </c>
      <c r="L4889" s="115">
        <v>0</v>
      </c>
      <c r="M4889" s="115">
        <v>0</v>
      </c>
      <c r="N4889" s="115">
        <v>0</v>
      </c>
      <c r="O4889" s="115">
        <v>0</v>
      </c>
      <c r="P4889" s="115">
        <v>0</v>
      </c>
      <c r="Q4889" s="115">
        <v>0</v>
      </c>
      <c r="R4889" s="115">
        <v>0</v>
      </c>
      <c r="S4889" s="115">
        <v>0</v>
      </c>
      <c r="T4889" s="115">
        <v>0</v>
      </c>
      <c r="U4889" s="115">
        <v>0</v>
      </c>
      <c r="V4889" s="115">
        <v>0</v>
      </c>
      <c r="W4889" s="115">
        <v>0</v>
      </c>
      <c r="X4889" s="115">
        <v>0</v>
      </c>
      <c r="Y4889" s="115">
        <v>0</v>
      </c>
      <c r="Z4889" s="115">
        <v>0</v>
      </c>
      <c r="AA4889" s="115">
        <v>0</v>
      </c>
      <c r="AB4889" s="115">
        <v>0</v>
      </c>
      <c r="AC4889" s="115">
        <v>0</v>
      </c>
      <c r="AD4889" s="115">
        <v>0</v>
      </c>
      <c r="AE4889" s="115">
        <v>0</v>
      </c>
      <c r="AF4889" s="115">
        <v>0</v>
      </c>
      <c r="AG4889" s="115">
        <v>0</v>
      </c>
    </row>
    <row r="4890" spans="1:33">
      <c r="A4890" s="115" t="s">
        <v>6609</v>
      </c>
      <c r="B4890" s="115" t="s">
        <v>19</v>
      </c>
      <c r="C4890" s="115">
        <v>0</v>
      </c>
      <c r="D4890" s="115">
        <v>0</v>
      </c>
      <c r="E4890" s="115">
        <v>0</v>
      </c>
      <c r="F4890" s="115">
        <v>0</v>
      </c>
      <c r="G4890" s="115">
        <v>0</v>
      </c>
      <c r="H4890" s="115">
        <v>0</v>
      </c>
      <c r="I4890" s="115">
        <v>0</v>
      </c>
      <c r="J4890" s="115">
        <v>0</v>
      </c>
      <c r="K4890" s="115">
        <v>0</v>
      </c>
      <c r="L4890" s="115">
        <v>0</v>
      </c>
      <c r="M4890" s="115">
        <v>0</v>
      </c>
      <c r="N4890" s="115">
        <v>0</v>
      </c>
      <c r="O4890" s="115">
        <v>0</v>
      </c>
      <c r="P4890" s="115">
        <v>0</v>
      </c>
      <c r="Q4890" s="115">
        <v>0</v>
      </c>
      <c r="R4890" s="115">
        <v>0</v>
      </c>
      <c r="S4890" s="115">
        <v>0</v>
      </c>
      <c r="T4890" s="115">
        <v>0</v>
      </c>
      <c r="U4890" s="115">
        <v>0</v>
      </c>
      <c r="V4890" s="115">
        <v>0</v>
      </c>
      <c r="W4890" s="115">
        <v>0</v>
      </c>
      <c r="X4890" s="115">
        <v>0</v>
      </c>
      <c r="Y4890" s="115">
        <v>0</v>
      </c>
      <c r="Z4890" s="115">
        <v>0</v>
      </c>
      <c r="AA4890" s="115">
        <v>0</v>
      </c>
      <c r="AB4890" s="115">
        <v>0</v>
      </c>
      <c r="AC4890" s="115">
        <v>0</v>
      </c>
      <c r="AD4890" s="115">
        <v>0</v>
      </c>
      <c r="AE4890" s="115">
        <v>0</v>
      </c>
      <c r="AF4890" s="115">
        <v>0</v>
      </c>
      <c r="AG4890" s="115">
        <v>0</v>
      </c>
    </row>
    <row r="4891" spans="1:33">
      <c r="A4891" s="115" t="s">
        <v>6610</v>
      </c>
      <c r="B4891" s="115" t="s">
        <v>19</v>
      </c>
      <c r="C4891" s="115">
        <v>0</v>
      </c>
      <c r="D4891" s="115">
        <v>0</v>
      </c>
      <c r="E4891" s="115">
        <v>0</v>
      </c>
      <c r="F4891" s="115">
        <v>0</v>
      </c>
      <c r="G4891" s="115">
        <v>0</v>
      </c>
      <c r="H4891" s="115">
        <v>0</v>
      </c>
      <c r="I4891" s="115">
        <v>0</v>
      </c>
      <c r="J4891" s="115">
        <v>0</v>
      </c>
      <c r="K4891" s="115">
        <v>0</v>
      </c>
      <c r="L4891" s="115">
        <v>0</v>
      </c>
      <c r="M4891" s="115">
        <v>0</v>
      </c>
      <c r="N4891" s="115">
        <v>0</v>
      </c>
      <c r="O4891" s="115">
        <v>0</v>
      </c>
      <c r="P4891" s="115">
        <v>0</v>
      </c>
      <c r="Q4891" s="115">
        <v>0</v>
      </c>
      <c r="R4891" s="115">
        <v>0</v>
      </c>
      <c r="S4891" s="115">
        <v>0</v>
      </c>
      <c r="T4891" s="115">
        <v>0</v>
      </c>
      <c r="U4891" s="115">
        <v>0</v>
      </c>
      <c r="V4891" s="115">
        <v>0</v>
      </c>
      <c r="W4891" s="115">
        <v>0</v>
      </c>
      <c r="X4891" s="115">
        <v>0</v>
      </c>
      <c r="Y4891" s="115">
        <v>0</v>
      </c>
      <c r="Z4891" s="115">
        <v>0</v>
      </c>
      <c r="AA4891" s="115">
        <v>0</v>
      </c>
      <c r="AB4891" s="115">
        <v>0</v>
      </c>
      <c r="AC4891" s="115">
        <v>0</v>
      </c>
      <c r="AD4891" s="115">
        <v>0</v>
      </c>
      <c r="AE4891" s="115">
        <v>0</v>
      </c>
      <c r="AF4891" s="115">
        <v>0</v>
      </c>
      <c r="AG4891" s="115">
        <v>0</v>
      </c>
    </row>
    <row r="4892" spans="1:33">
      <c r="A4892" s="115" t="s">
        <v>6611</v>
      </c>
      <c r="B4892" s="115" t="s">
        <v>19</v>
      </c>
      <c r="C4892" s="115">
        <v>0</v>
      </c>
      <c r="D4892" s="115">
        <v>0</v>
      </c>
      <c r="E4892" s="115">
        <v>0</v>
      </c>
      <c r="F4892" s="115">
        <v>0</v>
      </c>
      <c r="G4892" s="115">
        <v>0</v>
      </c>
      <c r="H4892" s="115">
        <v>0</v>
      </c>
      <c r="I4892" s="115">
        <v>0</v>
      </c>
      <c r="J4892" s="115">
        <v>0</v>
      </c>
      <c r="K4892" s="115">
        <v>0</v>
      </c>
      <c r="L4892" s="115">
        <v>0</v>
      </c>
      <c r="M4892" s="115">
        <v>0</v>
      </c>
      <c r="N4892" s="115">
        <v>0</v>
      </c>
      <c r="O4892" s="115">
        <v>0</v>
      </c>
      <c r="P4892" s="115">
        <v>0</v>
      </c>
      <c r="Q4892" s="115">
        <v>0</v>
      </c>
      <c r="R4892" s="115">
        <v>0</v>
      </c>
      <c r="S4892" s="115">
        <v>0</v>
      </c>
      <c r="T4892" s="115">
        <v>0</v>
      </c>
      <c r="U4892" s="115">
        <v>0</v>
      </c>
      <c r="V4892" s="115">
        <v>0</v>
      </c>
      <c r="W4892" s="115">
        <v>0</v>
      </c>
      <c r="X4892" s="115">
        <v>0</v>
      </c>
      <c r="Y4892" s="115">
        <v>0</v>
      </c>
      <c r="Z4892" s="115">
        <v>0</v>
      </c>
      <c r="AA4892" s="115">
        <v>0</v>
      </c>
      <c r="AB4892" s="115">
        <v>0</v>
      </c>
      <c r="AC4892" s="115">
        <v>0</v>
      </c>
      <c r="AD4892" s="115">
        <v>0</v>
      </c>
      <c r="AE4892" s="115">
        <v>0</v>
      </c>
      <c r="AF4892" s="115">
        <v>0</v>
      </c>
      <c r="AG4892" s="115">
        <v>0</v>
      </c>
    </row>
    <row r="4893" spans="1:33">
      <c r="A4893" s="115" t="s">
        <v>6612</v>
      </c>
      <c r="B4893" s="115" t="s">
        <v>19</v>
      </c>
      <c r="C4893" s="115">
        <v>0</v>
      </c>
      <c r="D4893" s="115">
        <v>0</v>
      </c>
      <c r="E4893" s="115">
        <v>0</v>
      </c>
      <c r="F4893" s="115">
        <v>0</v>
      </c>
      <c r="G4893" s="115">
        <v>0</v>
      </c>
      <c r="H4893" s="115">
        <v>0</v>
      </c>
      <c r="I4893" s="115">
        <v>0</v>
      </c>
      <c r="J4893" s="115">
        <v>0</v>
      </c>
      <c r="K4893" s="115">
        <v>0</v>
      </c>
      <c r="L4893" s="115">
        <v>0</v>
      </c>
      <c r="M4893" s="115">
        <v>0</v>
      </c>
      <c r="N4893" s="115">
        <v>0</v>
      </c>
      <c r="O4893" s="115">
        <v>0</v>
      </c>
      <c r="P4893" s="115">
        <v>0</v>
      </c>
      <c r="Q4893" s="115">
        <v>0</v>
      </c>
      <c r="R4893" s="115">
        <v>0</v>
      </c>
      <c r="S4893" s="115">
        <v>0</v>
      </c>
      <c r="T4893" s="115">
        <v>0</v>
      </c>
      <c r="U4893" s="115">
        <v>0</v>
      </c>
      <c r="V4893" s="115">
        <v>0</v>
      </c>
      <c r="W4893" s="115">
        <v>0</v>
      </c>
      <c r="X4893" s="115">
        <v>0</v>
      </c>
      <c r="Y4893" s="115">
        <v>0</v>
      </c>
      <c r="Z4893" s="115">
        <v>0</v>
      </c>
      <c r="AA4893" s="115">
        <v>0</v>
      </c>
      <c r="AB4893" s="115">
        <v>0</v>
      </c>
      <c r="AC4893" s="115">
        <v>0</v>
      </c>
      <c r="AD4893" s="115">
        <v>0</v>
      </c>
      <c r="AE4893" s="115">
        <v>0</v>
      </c>
      <c r="AF4893" s="115">
        <v>0</v>
      </c>
      <c r="AG4893" s="115">
        <v>0</v>
      </c>
    </row>
    <row r="4894" spans="1:33">
      <c r="A4894" s="115" t="s">
        <v>6613</v>
      </c>
      <c r="B4894" s="115" t="s">
        <v>19</v>
      </c>
      <c r="C4894" s="115">
        <v>0</v>
      </c>
      <c r="D4894" s="115">
        <v>0</v>
      </c>
      <c r="E4894" s="115">
        <v>0</v>
      </c>
      <c r="F4894" s="115">
        <v>0</v>
      </c>
      <c r="G4894" s="115">
        <v>0</v>
      </c>
      <c r="H4894" s="115">
        <v>0</v>
      </c>
      <c r="I4894" s="115">
        <v>0</v>
      </c>
      <c r="J4894" s="115">
        <v>0</v>
      </c>
      <c r="K4894" s="115">
        <v>0</v>
      </c>
      <c r="L4894" s="115">
        <v>0</v>
      </c>
      <c r="M4894" s="115">
        <v>0</v>
      </c>
      <c r="N4894" s="115">
        <v>0</v>
      </c>
      <c r="O4894" s="115">
        <v>0</v>
      </c>
      <c r="P4894" s="115">
        <v>0</v>
      </c>
      <c r="Q4894" s="115">
        <v>0</v>
      </c>
      <c r="R4894" s="115">
        <v>0</v>
      </c>
      <c r="S4894" s="115">
        <v>0</v>
      </c>
      <c r="T4894" s="115">
        <v>0</v>
      </c>
      <c r="U4894" s="115">
        <v>0</v>
      </c>
      <c r="V4894" s="115">
        <v>0</v>
      </c>
      <c r="W4894" s="115">
        <v>0</v>
      </c>
      <c r="X4894" s="115">
        <v>0</v>
      </c>
      <c r="Y4894" s="115">
        <v>0</v>
      </c>
      <c r="Z4894" s="115">
        <v>0</v>
      </c>
      <c r="AA4894" s="115">
        <v>0</v>
      </c>
      <c r="AB4894" s="115">
        <v>0</v>
      </c>
      <c r="AC4894" s="115">
        <v>0</v>
      </c>
      <c r="AD4894" s="115">
        <v>0</v>
      </c>
      <c r="AE4894" s="115">
        <v>0</v>
      </c>
      <c r="AF4894" s="115">
        <v>0</v>
      </c>
      <c r="AG4894" s="115">
        <v>0</v>
      </c>
    </row>
    <row r="4895" spans="1:33">
      <c r="A4895" s="115" t="s">
        <v>6614</v>
      </c>
      <c r="B4895" s="115" t="s">
        <v>19</v>
      </c>
      <c r="C4895" s="115">
        <v>0</v>
      </c>
      <c r="D4895" s="115">
        <v>0</v>
      </c>
      <c r="E4895" s="115">
        <v>0</v>
      </c>
      <c r="F4895" s="115">
        <v>0</v>
      </c>
      <c r="G4895" s="115">
        <v>0</v>
      </c>
      <c r="H4895" s="115">
        <v>0</v>
      </c>
      <c r="I4895" s="115">
        <v>0</v>
      </c>
      <c r="J4895" s="115">
        <v>0</v>
      </c>
      <c r="K4895" s="115">
        <v>0</v>
      </c>
      <c r="L4895" s="115">
        <v>0</v>
      </c>
      <c r="M4895" s="115">
        <v>0</v>
      </c>
      <c r="N4895" s="115">
        <v>0</v>
      </c>
      <c r="O4895" s="115">
        <v>0</v>
      </c>
      <c r="P4895" s="115">
        <v>0</v>
      </c>
      <c r="Q4895" s="115">
        <v>0</v>
      </c>
      <c r="R4895" s="115">
        <v>0</v>
      </c>
      <c r="S4895" s="115">
        <v>0</v>
      </c>
      <c r="T4895" s="115">
        <v>0</v>
      </c>
      <c r="U4895" s="115">
        <v>0</v>
      </c>
      <c r="V4895" s="115">
        <v>0</v>
      </c>
      <c r="W4895" s="115">
        <v>0</v>
      </c>
      <c r="X4895" s="115">
        <v>0</v>
      </c>
      <c r="Y4895" s="115">
        <v>0</v>
      </c>
      <c r="Z4895" s="115">
        <v>0</v>
      </c>
      <c r="AA4895" s="115">
        <v>0</v>
      </c>
      <c r="AB4895" s="115">
        <v>0</v>
      </c>
      <c r="AC4895" s="115">
        <v>0</v>
      </c>
      <c r="AD4895" s="115">
        <v>0</v>
      </c>
      <c r="AE4895" s="115">
        <v>0</v>
      </c>
      <c r="AF4895" s="115">
        <v>0</v>
      </c>
      <c r="AG4895" s="115">
        <v>0</v>
      </c>
    </row>
    <row r="4896" spans="1:33">
      <c r="A4896" s="115" t="s">
        <v>6615</v>
      </c>
      <c r="B4896" s="115" t="s">
        <v>19</v>
      </c>
      <c r="C4896" s="115">
        <v>0</v>
      </c>
      <c r="D4896" s="115">
        <v>0</v>
      </c>
      <c r="E4896" s="115">
        <v>0</v>
      </c>
      <c r="F4896" s="115">
        <v>0</v>
      </c>
      <c r="G4896" s="115">
        <v>0</v>
      </c>
      <c r="H4896" s="115">
        <v>0</v>
      </c>
      <c r="I4896" s="115">
        <v>0</v>
      </c>
      <c r="J4896" s="115">
        <v>0</v>
      </c>
      <c r="K4896" s="115">
        <v>0</v>
      </c>
      <c r="L4896" s="115">
        <v>0</v>
      </c>
      <c r="M4896" s="115">
        <v>0</v>
      </c>
      <c r="N4896" s="115">
        <v>0</v>
      </c>
      <c r="O4896" s="115">
        <v>0</v>
      </c>
      <c r="P4896" s="115">
        <v>0</v>
      </c>
      <c r="Q4896" s="115">
        <v>0</v>
      </c>
      <c r="R4896" s="115">
        <v>0</v>
      </c>
      <c r="S4896" s="115">
        <v>0</v>
      </c>
      <c r="T4896" s="115">
        <v>0</v>
      </c>
      <c r="U4896" s="115">
        <v>0</v>
      </c>
      <c r="V4896" s="115">
        <v>0</v>
      </c>
      <c r="W4896" s="115">
        <v>0</v>
      </c>
      <c r="X4896" s="115">
        <v>0</v>
      </c>
      <c r="Y4896" s="115">
        <v>0</v>
      </c>
      <c r="Z4896" s="115">
        <v>0</v>
      </c>
      <c r="AA4896" s="115">
        <v>0</v>
      </c>
      <c r="AB4896" s="115">
        <v>0</v>
      </c>
      <c r="AC4896" s="115">
        <v>0</v>
      </c>
      <c r="AD4896" s="115">
        <v>0</v>
      </c>
      <c r="AE4896" s="115">
        <v>0</v>
      </c>
      <c r="AF4896" s="115">
        <v>0</v>
      </c>
      <c r="AG4896" s="115">
        <v>0</v>
      </c>
    </row>
    <row r="4897" spans="1:33">
      <c r="A4897" s="115" t="s">
        <v>6616</v>
      </c>
      <c r="B4897" s="115" t="s">
        <v>19</v>
      </c>
      <c r="C4897" s="115">
        <v>0</v>
      </c>
      <c r="D4897" s="115">
        <v>0</v>
      </c>
      <c r="E4897" s="115">
        <v>0</v>
      </c>
      <c r="F4897" s="115">
        <v>0</v>
      </c>
      <c r="G4897" s="115">
        <v>0</v>
      </c>
      <c r="H4897" s="115">
        <v>0</v>
      </c>
      <c r="I4897" s="115">
        <v>0</v>
      </c>
      <c r="J4897" s="115">
        <v>0</v>
      </c>
      <c r="K4897" s="115">
        <v>0</v>
      </c>
      <c r="L4897" s="115">
        <v>0</v>
      </c>
      <c r="M4897" s="115">
        <v>0</v>
      </c>
      <c r="N4897" s="115">
        <v>0</v>
      </c>
      <c r="O4897" s="115">
        <v>0</v>
      </c>
      <c r="P4897" s="115">
        <v>0</v>
      </c>
      <c r="Q4897" s="115">
        <v>0</v>
      </c>
      <c r="R4897" s="115">
        <v>0</v>
      </c>
      <c r="S4897" s="115">
        <v>0</v>
      </c>
      <c r="T4897" s="115">
        <v>0</v>
      </c>
      <c r="U4897" s="115">
        <v>0</v>
      </c>
      <c r="V4897" s="115">
        <v>0</v>
      </c>
      <c r="W4897" s="115">
        <v>0</v>
      </c>
      <c r="X4897" s="115">
        <v>0</v>
      </c>
      <c r="Y4897" s="115">
        <v>0</v>
      </c>
      <c r="Z4897" s="115">
        <v>0</v>
      </c>
      <c r="AA4897" s="115">
        <v>0</v>
      </c>
      <c r="AB4897" s="115">
        <v>0</v>
      </c>
      <c r="AC4897" s="115">
        <v>0</v>
      </c>
      <c r="AD4897" s="115">
        <v>0</v>
      </c>
      <c r="AE4897" s="115">
        <v>0</v>
      </c>
      <c r="AF4897" s="115">
        <v>0</v>
      </c>
      <c r="AG4897" s="115">
        <v>0</v>
      </c>
    </row>
    <row r="4898" spans="1:33">
      <c r="A4898" s="115" t="s">
        <v>6617</v>
      </c>
      <c r="B4898" s="115" t="s">
        <v>19</v>
      </c>
      <c r="C4898" s="115">
        <v>0</v>
      </c>
      <c r="D4898" s="115">
        <v>0</v>
      </c>
      <c r="E4898" s="115">
        <v>0</v>
      </c>
      <c r="F4898" s="115">
        <v>0</v>
      </c>
      <c r="G4898" s="115">
        <v>0</v>
      </c>
      <c r="H4898" s="115">
        <v>0</v>
      </c>
      <c r="I4898" s="115">
        <v>0</v>
      </c>
      <c r="J4898" s="115">
        <v>0</v>
      </c>
      <c r="K4898" s="115">
        <v>0</v>
      </c>
      <c r="L4898" s="115">
        <v>0</v>
      </c>
      <c r="M4898" s="115">
        <v>0</v>
      </c>
      <c r="N4898" s="115">
        <v>0</v>
      </c>
      <c r="O4898" s="115">
        <v>0</v>
      </c>
      <c r="P4898" s="115">
        <v>0</v>
      </c>
      <c r="Q4898" s="115">
        <v>0</v>
      </c>
      <c r="R4898" s="115">
        <v>0</v>
      </c>
      <c r="S4898" s="115">
        <v>0</v>
      </c>
      <c r="T4898" s="115">
        <v>0</v>
      </c>
      <c r="U4898" s="115">
        <v>0</v>
      </c>
      <c r="V4898" s="115">
        <v>0</v>
      </c>
      <c r="W4898" s="115">
        <v>0</v>
      </c>
      <c r="X4898" s="115">
        <v>0</v>
      </c>
      <c r="Y4898" s="115">
        <v>0</v>
      </c>
      <c r="Z4898" s="115">
        <v>0</v>
      </c>
      <c r="AA4898" s="115">
        <v>0</v>
      </c>
      <c r="AB4898" s="115">
        <v>0</v>
      </c>
      <c r="AC4898" s="115">
        <v>0</v>
      </c>
      <c r="AD4898" s="115">
        <v>0</v>
      </c>
      <c r="AE4898" s="115">
        <v>0</v>
      </c>
      <c r="AF4898" s="115">
        <v>0</v>
      </c>
      <c r="AG4898" s="115">
        <v>0</v>
      </c>
    </row>
    <row r="4899" spans="1:33">
      <c r="A4899" s="115" t="s">
        <v>6618</v>
      </c>
      <c r="B4899" s="115" t="s">
        <v>19</v>
      </c>
      <c r="C4899" s="115">
        <v>0</v>
      </c>
      <c r="D4899" s="115">
        <v>0</v>
      </c>
      <c r="E4899" s="115">
        <v>0</v>
      </c>
      <c r="F4899" s="115">
        <v>0</v>
      </c>
      <c r="G4899" s="115">
        <v>0</v>
      </c>
      <c r="H4899" s="115">
        <v>0</v>
      </c>
      <c r="I4899" s="115">
        <v>0</v>
      </c>
      <c r="J4899" s="115">
        <v>0</v>
      </c>
      <c r="K4899" s="115">
        <v>0</v>
      </c>
      <c r="L4899" s="115">
        <v>0</v>
      </c>
      <c r="M4899" s="115">
        <v>0</v>
      </c>
      <c r="N4899" s="115">
        <v>0</v>
      </c>
      <c r="O4899" s="115">
        <v>0</v>
      </c>
      <c r="P4899" s="115">
        <v>0</v>
      </c>
      <c r="Q4899" s="115">
        <v>0</v>
      </c>
      <c r="R4899" s="115">
        <v>0</v>
      </c>
      <c r="S4899" s="115">
        <v>0</v>
      </c>
      <c r="T4899" s="115">
        <v>0</v>
      </c>
      <c r="U4899" s="115">
        <v>0</v>
      </c>
      <c r="V4899" s="115">
        <v>0</v>
      </c>
      <c r="W4899" s="115">
        <v>0</v>
      </c>
      <c r="X4899" s="115">
        <v>0</v>
      </c>
      <c r="Y4899" s="115">
        <v>0</v>
      </c>
      <c r="Z4899" s="115">
        <v>0</v>
      </c>
      <c r="AA4899" s="115">
        <v>0</v>
      </c>
      <c r="AB4899" s="115">
        <v>0</v>
      </c>
      <c r="AC4899" s="115">
        <v>0</v>
      </c>
      <c r="AD4899" s="115">
        <v>0</v>
      </c>
      <c r="AE4899" s="115">
        <v>0</v>
      </c>
      <c r="AF4899" s="115">
        <v>0</v>
      </c>
      <c r="AG4899" s="115">
        <v>0</v>
      </c>
    </row>
    <row r="4900" spans="1:33">
      <c r="A4900" s="115" t="s">
        <v>6619</v>
      </c>
      <c r="B4900" s="115" t="s">
        <v>19</v>
      </c>
      <c r="C4900" s="115">
        <v>0</v>
      </c>
      <c r="D4900" s="115">
        <v>0</v>
      </c>
      <c r="E4900" s="115">
        <v>0</v>
      </c>
      <c r="F4900" s="115">
        <v>0</v>
      </c>
      <c r="G4900" s="115">
        <v>0</v>
      </c>
      <c r="H4900" s="115">
        <v>0</v>
      </c>
      <c r="I4900" s="115">
        <v>0</v>
      </c>
      <c r="J4900" s="115">
        <v>0</v>
      </c>
      <c r="K4900" s="115">
        <v>0</v>
      </c>
      <c r="L4900" s="115">
        <v>0</v>
      </c>
      <c r="M4900" s="115">
        <v>0</v>
      </c>
      <c r="N4900" s="115">
        <v>0</v>
      </c>
      <c r="O4900" s="115">
        <v>0</v>
      </c>
      <c r="P4900" s="115">
        <v>0</v>
      </c>
      <c r="Q4900" s="115">
        <v>0</v>
      </c>
      <c r="R4900" s="115">
        <v>0</v>
      </c>
      <c r="S4900" s="115">
        <v>0</v>
      </c>
      <c r="T4900" s="115">
        <v>0</v>
      </c>
      <c r="U4900" s="115">
        <v>0</v>
      </c>
      <c r="V4900" s="115">
        <v>0</v>
      </c>
      <c r="W4900" s="115">
        <v>0</v>
      </c>
      <c r="X4900" s="115">
        <v>0</v>
      </c>
      <c r="Y4900" s="115">
        <v>0</v>
      </c>
      <c r="Z4900" s="115">
        <v>0</v>
      </c>
      <c r="AA4900" s="115">
        <v>0</v>
      </c>
      <c r="AB4900" s="115">
        <v>0</v>
      </c>
      <c r="AC4900" s="115">
        <v>0</v>
      </c>
      <c r="AD4900" s="115">
        <v>0</v>
      </c>
      <c r="AE4900" s="115">
        <v>0</v>
      </c>
      <c r="AF4900" s="115">
        <v>0</v>
      </c>
      <c r="AG4900" s="115">
        <v>0</v>
      </c>
    </row>
    <row r="4901" spans="1:33">
      <c r="A4901" s="115" t="s">
        <v>6620</v>
      </c>
      <c r="B4901" s="115" t="s">
        <v>19</v>
      </c>
      <c r="C4901" s="115">
        <v>0</v>
      </c>
      <c r="D4901" s="115">
        <v>0</v>
      </c>
      <c r="E4901" s="115">
        <v>0</v>
      </c>
      <c r="F4901" s="115">
        <v>0</v>
      </c>
      <c r="G4901" s="115">
        <v>0</v>
      </c>
      <c r="H4901" s="115">
        <v>0</v>
      </c>
      <c r="I4901" s="115">
        <v>0</v>
      </c>
      <c r="J4901" s="115">
        <v>0</v>
      </c>
      <c r="K4901" s="115">
        <v>0</v>
      </c>
      <c r="L4901" s="115">
        <v>0</v>
      </c>
      <c r="M4901" s="115">
        <v>0</v>
      </c>
      <c r="N4901" s="115">
        <v>0</v>
      </c>
      <c r="O4901" s="115">
        <v>0</v>
      </c>
      <c r="P4901" s="115">
        <v>0</v>
      </c>
      <c r="Q4901" s="115">
        <v>0</v>
      </c>
      <c r="R4901" s="115">
        <v>0</v>
      </c>
      <c r="S4901" s="115">
        <v>0</v>
      </c>
      <c r="T4901" s="115">
        <v>0</v>
      </c>
      <c r="U4901" s="115">
        <v>0</v>
      </c>
      <c r="V4901" s="115">
        <v>0</v>
      </c>
      <c r="W4901" s="115">
        <v>0</v>
      </c>
      <c r="X4901" s="115">
        <v>0</v>
      </c>
      <c r="Y4901" s="115">
        <v>0</v>
      </c>
      <c r="Z4901" s="115">
        <v>0</v>
      </c>
      <c r="AA4901" s="115">
        <v>0</v>
      </c>
      <c r="AB4901" s="115">
        <v>0</v>
      </c>
      <c r="AC4901" s="115">
        <v>0</v>
      </c>
      <c r="AD4901" s="115">
        <v>0</v>
      </c>
      <c r="AE4901" s="115">
        <v>0</v>
      </c>
      <c r="AF4901" s="115">
        <v>0</v>
      </c>
      <c r="AG4901" s="115">
        <v>0</v>
      </c>
    </row>
    <row r="4902" spans="1:33">
      <c r="A4902" s="115" t="s">
        <v>6621</v>
      </c>
      <c r="B4902" s="115" t="s">
        <v>19</v>
      </c>
      <c r="C4902" s="115">
        <v>0</v>
      </c>
      <c r="D4902" s="115">
        <v>0</v>
      </c>
      <c r="E4902" s="115">
        <v>0</v>
      </c>
      <c r="F4902" s="115">
        <v>0</v>
      </c>
      <c r="G4902" s="115">
        <v>0</v>
      </c>
      <c r="H4902" s="115">
        <v>0</v>
      </c>
      <c r="I4902" s="115">
        <v>0</v>
      </c>
      <c r="J4902" s="115">
        <v>0</v>
      </c>
      <c r="K4902" s="115">
        <v>0</v>
      </c>
      <c r="L4902" s="115">
        <v>0</v>
      </c>
      <c r="M4902" s="115">
        <v>0</v>
      </c>
      <c r="N4902" s="115">
        <v>0</v>
      </c>
      <c r="O4902" s="115">
        <v>0</v>
      </c>
      <c r="P4902" s="115">
        <v>0</v>
      </c>
      <c r="Q4902" s="115">
        <v>0</v>
      </c>
      <c r="R4902" s="115">
        <v>0</v>
      </c>
      <c r="S4902" s="115">
        <v>0</v>
      </c>
      <c r="T4902" s="115">
        <v>0</v>
      </c>
      <c r="U4902" s="115">
        <v>0</v>
      </c>
      <c r="V4902" s="115">
        <v>0</v>
      </c>
      <c r="W4902" s="115">
        <v>0</v>
      </c>
      <c r="X4902" s="115">
        <v>0</v>
      </c>
      <c r="Y4902" s="115">
        <v>0</v>
      </c>
      <c r="Z4902" s="115">
        <v>0</v>
      </c>
      <c r="AA4902" s="115">
        <v>0</v>
      </c>
      <c r="AB4902" s="115">
        <v>0</v>
      </c>
      <c r="AC4902" s="115">
        <v>0</v>
      </c>
      <c r="AD4902" s="115">
        <v>0</v>
      </c>
      <c r="AE4902" s="115">
        <v>0</v>
      </c>
      <c r="AF4902" s="115">
        <v>0</v>
      </c>
      <c r="AG4902" s="115">
        <v>0</v>
      </c>
    </row>
    <row r="4903" spans="1:33">
      <c r="A4903" s="115" t="s">
        <v>6622</v>
      </c>
      <c r="B4903" s="115" t="s">
        <v>19</v>
      </c>
      <c r="C4903" s="115">
        <v>0</v>
      </c>
      <c r="D4903" s="115">
        <v>0</v>
      </c>
      <c r="E4903" s="115">
        <v>0</v>
      </c>
      <c r="F4903" s="115">
        <v>0</v>
      </c>
      <c r="G4903" s="115">
        <v>0</v>
      </c>
      <c r="H4903" s="115">
        <v>0</v>
      </c>
      <c r="I4903" s="115">
        <v>0</v>
      </c>
      <c r="J4903" s="115">
        <v>0</v>
      </c>
      <c r="K4903" s="115">
        <v>0</v>
      </c>
      <c r="L4903" s="115">
        <v>0</v>
      </c>
      <c r="M4903" s="115">
        <v>0</v>
      </c>
      <c r="N4903" s="115">
        <v>0</v>
      </c>
      <c r="O4903" s="115">
        <v>0</v>
      </c>
      <c r="P4903" s="115">
        <v>0</v>
      </c>
      <c r="Q4903" s="115">
        <v>0</v>
      </c>
      <c r="R4903" s="115">
        <v>0</v>
      </c>
      <c r="S4903" s="115">
        <v>0</v>
      </c>
      <c r="T4903" s="115">
        <v>0</v>
      </c>
      <c r="U4903" s="115">
        <v>0</v>
      </c>
      <c r="V4903" s="115">
        <v>0</v>
      </c>
      <c r="W4903" s="115">
        <v>0</v>
      </c>
      <c r="X4903" s="115">
        <v>0</v>
      </c>
      <c r="Y4903" s="115">
        <v>0</v>
      </c>
      <c r="Z4903" s="115">
        <v>0</v>
      </c>
      <c r="AA4903" s="115">
        <v>0</v>
      </c>
      <c r="AB4903" s="115">
        <v>0</v>
      </c>
      <c r="AC4903" s="115">
        <v>0</v>
      </c>
      <c r="AD4903" s="115">
        <v>0</v>
      </c>
      <c r="AE4903" s="115">
        <v>0</v>
      </c>
      <c r="AF4903" s="115">
        <v>0</v>
      </c>
      <c r="AG4903" s="115">
        <v>0</v>
      </c>
    </row>
    <row r="4904" spans="1:33">
      <c r="A4904" s="115" t="s">
        <v>6623</v>
      </c>
      <c r="B4904" s="115" t="s">
        <v>19</v>
      </c>
      <c r="C4904" s="115">
        <v>0</v>
      </c>
      <c r="D4904" s="115">
        <v>0</v>
      </c>
      <c r="E4904" s="115">
        <v>0</v>
      </c>
      <c r="F4904" s="115">
        <v>0</v>
      </c>
      <c r="G4904" s="115">
        <v>0</v>
      </c>
      <c r="H4904" s="115">
        <v>0</v>
      </c>
      <c r="I4904" s="115">
        <v>0</v>
      </c>
      <c r="J4904" s="115">
        <v>0</v>
      </c>
      <c r="K4904" s="115">
        <v>0</v>
      </c>
      <c r="L4904" s="115">
        <v>0</v>
      </c>
      <c r="M4904" s="115">
        <v>0</v>
      </c>
      <c r="N4904" s="115">
        <v>0</v>
      </c>
      <c r="O4904" s="115">
        <v>0</v>
      </c>
      <c r="P4904" s="115">
        <v>0</v>
      </c>
      <c r="Q4904" s="115">
        <v>0</v>
      </c>
      <c r="R4904" s="115">
        <v>0</v>
      </c>
      <c r="S4904" s="115">
        <v>0</v>
      </c>
      <c r="T4904" s="115">
        <v>0</v>
      </c>
      <c r="U4904" s="115">
        <v>0</v>
      </c>
      <c r="V4904" s="115">
        <v>0</v>
      </c>
      <c r="W4904" s="115">
        <v>0</v>
      </c>
      <c r="X4904" s="115">
        <v>0</v>
      </c>
      <c r="Y4904" s="115">
        <v>0</v>
      </c>
      <c r="Z4904" s="115">
        <v>0</v>
      </c>
      <c r="AA4904" s="115">
        <v>0</v>
      </c>
      <c r="AB4904" s="115">
        <v>0</v>
      </c>
      <c r="AC4904" s="115">
        <v>0</v>
      </c>
      <c r="AD4904" s="115">
        <v>0</v>
      </c>
      <c r="AE4904" s="115">
        <v>0</v>
      </c>
      <c r="AF4904" s="115">
        <v>0</v>
      </c>
      <c r="AG4904" s="115">
        <v>0</v>
      </c>
    </row>
    <row r="4905" spans="1:33">
      <c r="A4905" s="115" t="s">
        <v>6624</v>
      </c>
      <c r="B4905" s="115" t="s">
        <v>19</v>
      </c>
      <c r="C4905" s="115">
        <v>0</v>
      </c>
      <c r="D4905" s="115">
        <v>0</v>
      </c>
      <c r="E4905" s="115">
        <v>0</v>
      </c>
      <c r="F4905" s="115">
        <v>0</v>
      </c>
      <c r="G4905" s="115">
        <v>0</v>
      </c>
      <c r="H4905" s="115">
        <v>0</v>
      </c>
      <c r="I4905" s="115">
        <v>0</v>
      </c>
      <c r="J4905" s="115">
        <v>0</v>
      </c>
      <c r="K4905" s="115">
        <v>0</v>
      </c>
      <c r="L4905" s="115">
        <v>0</v>
      </c>
      <c r="M4905" s="115">
        <v>0</v>
      </c>
      <c r="N4905" s="115">
        <v>0</v>
      </c>
      <c r="O4905" s="115">
        <v>0</v>
      </c>
      <c r="P4905" s="115">
        <v>0</v>
      </c>
      <c r="Q4905" s="115">
        <v>0</v>
      </c>
      <c r="R4905" s="115">
        <v>0</v>
      </c>
      <c r="S4905" s="115">
        <v>0</v>
      </c>
      <c r="T4905" s="115">
        <v>0</v>
      </c>
      <c r="U4905" s="115">
        <v>0</v>
      </c>
      <c r="V4905" s="115">
        <v>0</v>
      </c>
      <c r="W4905" s="115">
        <v>0</v>
      </c>
      <c r="X4905" s="115">
        <v>0</v>
      </c>
      <c r="Y4905" s="115">
        <v>0</v>
      </c>
      <c r="Z4905" s="115">
        <v>0</v>
      </c>
      <c r="AA4905" s="115">
        <v>0</v>
      </c>
      <c r="AB4905" s="115">
        <v>0</v>
      </c>
      <c r="AC4905" s="115">
        <v>0</v>
      </c>
      <c r="AD4905" s="115">
        <v>0</v>
      </c>
      <c r="AE4905" s="115">
        <v>0</v>
      </c>
      <c r="AF4905" s="115">
        <v>0</v>
      </c>
      <c r="AG4905" s="115">
        <v>0</v>
      </c>
    </row>
    <row r="4906" spans="1:33">
      <c r="A4906" s="115" t="s">
        <v>6625</v>
      </c>
      <c r="B4906" s="115" t="s">
        <v>19</v>
      </c>
      <c r="C4906" s="115">
        <v>0</v>
      </c>
      <c r="D4906" s="115">
        <v>0</v>
      </c>
      <c r="E4906" s="115">
        <v>0</v>
      </c>
      <c r="F4906" s="115">
        <v>0</v>
      </c>
      <c r="G4906" s="115">
        <v>0</v>
      </c>
      <c r="H4906" s="115">
        <v>0</v>
      </c>
      <c r="I4906" s="115">
        <v>0</v>
      </c>
      <c r="J4906" s="115">
        <v>0</v>
      </c>
      <c r="K4906" s="115">
        <v>0</v>
      </c>
      <c r="L4906" s="115">
        <v>0</v>
      </c>
      <c r="M4906" s="115">
        <v>0</v>
      </c>
      <c r="N4906" s="115">
        <v>0</v>
      </c>
      <c r="O4906" s="115">
        <v>0</v>
      </c>
      <c r="P4906" s="115">
        <v>0</v>
      </c>
      <c r="Q4906" s="115">
        <v>0</v>
      </c>
      <c r="R4906" s="115">
        <v>0</v>
      </c>
      <c r="S4906" s="115">
        <v>0</v>
      </c>
      <c r="T4906" s="115">
        <v>0</v>
      </c>
      <c r="U4906" s="115">
        <v>0</v>
      </c>
      <c r="V4906" s="115">
        <v>0</v>
      </c>
      <c r="W4906" s="115">
        <v>0</v>
      </c>
      <c r="X4906" s="115">
        <v>0</v>
      </c>
      <c r="Y4906" s="115">
        <v>0</v>
      </c>
      <c r="Z4906" s="115">
        <v>0</v>
      </c>
      <c r="AA4906" s="115">
        <v>0</v>
      </c>
      <c r="AB4906" s="115">
        <v>0</v>
      </c>
      <c r="AC4906" s="115">
        <v>0</v>
      </c>
      <c r="AD4906" s="115">
        <v>0</v>
      </c>
      <c r="AE4906" s="115">
        <v>0</v>
      </c>
      <c r="AF4906" s="115">
        <v>0</v>
      </c>
      <c r="AG4906" s="115">
        <v>0</v>
      </c>
    </row>
    <row r="4907" spans="1:33">
      <c r="A4907" s="115" t="s">
        <v>6626</v>
      </c>
      <c r="B4907" s="115" t="s">
        <v>19</v>
      </c>
      <c r="C4907" s="115">
        <v>0</v>
      </c>
      <c r="D4907" s="115">
        <v>0</v>
      </c>
      <c r="E4907" s="115">
        <v>0</v>
      </c>
      <c r="F4907" s="115">
        <v>0</v>
      </c>
      <c r="G4907" s="115">
        <v>0</v>
      </c>
      <c r="H4907" s="115">
        <v>0</v>
      </c>
      <c r="I4907" s="115">
        <v>0</v>
      </c>
      <c r="J4907" s="115">
        <v>0</v>
      </c>
      <c r="K4907" s="115">
        <v>0</v>
      </c>
      <c r="L4907" s="115">
        <v>0</v>
      </c>
      <c r="M4907" s="115">
        <v>0</v>
      </c>
      <c r="N4907" s="115">
        <v>0</v>
      </c>
      <c r="O4907" s="115">
        <v>0</v>
      </c>
      <c r="P4907" s="115">
        <v>0</v>
      </c>
      <c r="Q4907" s="115">
        <v>0</v>
      </c>
      <c r="R4907" s="115">
        <v>0</v>
      </c>
      <c r="S4907" s="115">
        <v>0</v>
      </c>
      <c r="T4907" s="115">
        <v>0</v>
      </c>
      <c r="U4907" s="115">
        <v>0</v>
      </c>
      <c r="V4907" s="115">
        <v>0</v>
      </c>
      <c r="W4907" s="115">
        <v>0</v>
      </c>
      <c r="X4907" s="115">
        <v>0</v>
      </c>
      <c r="Y4907" s="115">
        <v>0</v>
      </c>
      <c r="Z4907" s="115">
        <v>0</v>
      </c>
      <c r="AA4907" s="115">
        <v>0</v>
      </c>
      <c r="AB4907" s="115">
        <v>0</v>
      </c>
      <c r="AC4907" s="115">
        <v>0</v>
      </c>
      <c r="AD4907" s="115">
        <v>0</v>
      </c>
      <c r="AE4907" s="115">
        <v>0</v>
      </c>
      <c r="AF4907" s="115">
        <v>0</v>
      </c>
      <c r="AG4907" s="115">
        <v>0</v>
      </c>
    </row>
    <row r="4908" spans="1:33">
      <c r="A4908" s="115" t="s">
        <v>6627</v>
      </c>
      <c r="B4908" s="115" t="s">
        <v>19</v>
      </c>
      <c r="C4908" s="115">
        <v>0</v>
      </c>
      <c r="D4908" s="115">
        <v>0</v>
      </c>
      <c r="E4908" s="115">
        <v>0</v>
      </c>
      <c r="F4908" s="115">
        <v>0</v>
      </c>
      <c r="G4908" s="115">
        <v>0</v>
      </c>
      <c r="H4908" s="115">
        <v>0</v>
      </c>
      <c r="I4908" s="115">
        <v>0</v>
      </c>
      <c r="J4908" s="115">
        <v>0</v>
      </c>
      <c r="K4908" s="115">
        <v>0</v>
      </c>
      <c r="L4908" s="115">
        <v>0</v>
      </c>
      <c r="M4908" s="115">
        <v>0</v>
      </c>
      <c r="N4908" s="115">
        <v>0</v>
      </c>
      <c r="O4908" s="115">
        <v>0</v>
      </c>
      <c r="P4908" s="115">
        <v>0</v>
      </c>
      <c r="Q4908" s="115">
        <v>0</v>
      </c>
      <c r="R4908" s="115">
        <v>0</v>
      </c>
      <c r="S4908" s="115">
        <v>0</v>
      </c>
      <c r="T4908" s="115">
        <v>0</v>
      </c>
      <c r="U4908" s="115">
        <v>0</v>
      </c>
      <c r="V4908" s="115">
        <v>0</v>
      </c>
      <c r="W4908" s="115">
        <v>0</v>
      </c>
      <c r="X4908" s="115">
        <v>0</v>
      </c>
      <c r="Y4908" s="115">
        <v>0</v>
      </c>
      <c r="Z4908" s="115">
        <v>0</v>
      </c>
      <c r="AA4908" s="115">
        <v>0</v>
      </c>
      <c r="AB4908" s="115">
        <v>0</v>
      </c>
      <c r="AC4908" s="115">
        <v>0</v>
      </c>
      <c r="AD4908" s="115">
        <v>0</v>
      </c>
      <c r="AE4908" s="115">
        <v>0</v>
      </c>
      <c r="AF4908" s="115">
        <v>0</v>
      </c>
      <c r="AG4908" s="115">
        <v>0</v>
      </c>
    </row>
    <row r="4909" spans="1:33">
      <c r="A4909" s="115" t="s">
        <v>6628</v>
      </c>
      <c r="B4909" s="115" t="s">
        <v>19</v>
      </c>
      <c r="C4909" s="115">
        <v>0</v>
      </c>
      <c r="D4909" s="115">
        <v>0</v>
      </c>
      <c r="E4909" s="115">
        <v>0</v>
      </c>
      <c r="F4909" s="115">
        <v>0</v>
      </c>
      <c r="G4909" s="115">
        <v>0</v>
      </c>
      <c r="H4909" s="115">
        <v>0</v>
      </c>
      <c r="I4909" s="115">
        <v>0</v>
      </c>
      <c r="J4909" s="115">
        <v>0</v>
      </c>
      <c r="K4909" s="115">
        <v>0</v>
      </c>
      <c r="L4909" s="115">
        <v>0</v>
      </c>
      <c r="M4909" s="115">
        <v>0</v>
      </c>
      <c r="N4909" s="115">
        <v>0</v>
      </c>
      <c r="O4909" s="115">
        <v>0</v>
      </c>
      <c r="P4909" s="115">
        <v>0</v>
      </c>
      <c r="Q4909" s="115">
        <v>0</v>
      </c>
      <c r="R4909" s="115">
        <v>0</v>
      </c>
      <c r="S4909" s="115">
        <v>0</v>
      </c>
      <c r="T4909" s="115">
        <v>0</v>
      </c>
      <c r="U4909" s="115">
        <v>0</v>
      </c>
      <c r="V4909" s="115">
        <v>0</v>
      </c>
      <c r="W4909" s="115">
        <v>0</v>
      </c>
      <c r="X4909" s="115">
        <v>0</v>
      </c>
      <c r="Y4909" s="115">
        <v>0</v>
      </c>
      <c r="Z4909" s="115">
        <v>0</v>
      </c>
      <c r="AA4909" s="115">
        <v>0</v>
      </c>
      <c r="AB4909" s="115">
        <v>0</v>
      </c>
      <c r="AC4909" s="115">
        <v>0</v>
      </c>
      <c r="AD4909" s="115">
        <v>0</v>
      </c>
      <c r="AE4909" s="115">
        <v>0</v>
      </c>
      <c r="AF4909" s="115">
        <v>0</v>
      </c>
      <c r="AG4909" s="115">
        <v>0</v>
      </c>
    </row>
    <row r="4910" spans="1:33">
      <c r="A4910" s="115" t="s">
        <v>6629</v>
      </c>
      <c r="B4910" s="115" t="s">
        <v>19</v>
      </c>
      <c r="C4910" s="115">
        <v>0</v>
      </c>
      <c r="D4910" s="115">
        <v>0</v>
      </c>
      <c r="E4910" s="115">
        <v>0</v>
      </c>
      <c r="F4910" s="115">
        <v>0</v>
      </c>
      <c r="G4910" s="115">
        <v>0</v>
      </c>
      <c r="H4910" s="115">
        <v>0</v>
      </c>
      <c r="I4910" s="115">
        <v>0</v>
      </c>
      <c r="J4910" s="115">
        <v>0</v>
      </c>
      <c r="K4910" s="115">
        <v>0</v>
      </c>
      <c r="L4910" s="115">
        <v>0</v>
      </c>
      <c r="M4910" s="115">
        <v>0</v>
      </c>
      <c r="N4910" s="115">
        <v>0</v>
      </c>
      <c r="O4910" s="115">
        <v>0</v>
      </c>
      <c r="P4910" s="115">
        <v>0</v>
      </c>
      <c r="Q4910" s="115">
        <v>0</v>
      </c>
      <c r="R4910" s="115">
        <v>0</v>
      </c>
      <c r="S4910" s="115">
        <v>0</v>
      </c>
      <c r="T4910" s="115">
        <v>0</v>
      </c>
      <c r="U4910" s="115">
        <v>0</v>
      </c>
      <c r="V4910" s="115">
        <v>0</v>
      </c>
      <c r="W4910" s="115">
        <v>0</v>
      </c>
      <c r="X4910" s="115">
        <v>0</v>
      </c>
      <c r="Y4910" s="115">
        <v>0</v>
      </c>
      <c r="Z4910" s="115">
        <v>0</v>
      </c>
      <c r="AA4910" s="115">
        <v>0</v>
      </c>
      <c r="AB4910" s="115">
        <v>0</v>
      </c>
      <c r="AC4910" s="115">
        <v>0</v>
      </c>
      <c r="AD4910" s="115">
        <v>0</v>
      </c>
      <c r="AE4910" s="115">
        <v>0</v>
      </c>
      <c r="AF4910" s="115">
        <v>0</v>
      </c>
      <c r="AG4910" s="115">
        <v>0</v>
      </c>
    </row>
    <row r="4911" spans="1:33">
      <c r="A4911" s="115" t="s">
        <v>6630</v>
      </c>
      <c r="B4911" s="115" t="s">
        <v>19</v>
      </c>
      <c r="C4911" s="115">
        <v>0</v>
      </c>
      <c r="D4911" s="115">
        <v>0</v>
      </c>
      <c r="E4911" s="115">
        <v>0</v>
      </c>
      <c r="F4911" s="115">
        <v>0</v>
      </c>
      <c r="G4911" s="115">
        <v>0</v>
      </c>
      <c r="H4911" s="115">
        <v>0</v>
      </c>
      <c r="I4911" s="115">
        <v>0</v>
      </c>
      <c r="J4911" s="115">
        <v>0</v>
      </c>
      <c r="K4911" s="115">
        <v>0</v>
      </c>
      <c r="L4911" s="115">
        <v>0</v>
      </c>
      <c r="M4911" s="115">
        <v>0</v>
      </c>
      <c r="N4911" s="115">
        <v>0</v>
      </c>
      <c r="O4911" s="115">
        <v>0</v>
      </c>
      <c r="P4911" s="115">
        <v>0</v>
      </c>
      <c r="Q4911" s="115">
        <v>0</v>
      </c>
      <c r="R4911" s="115">
        <v>0</v>
      </c>
      <c r="S4911" s="115">
        <v>0</v>
      </c>
      <c r="T4911" s="115">
        <v>0</v>
      </c>
      <c r="U4911" s="115">
        <v>0</v>
      </c>
      <c r="V4911" s="115">
        <v>0</v>
      </c>
      <c r="W4911" s="115">
        <v>0</v>
      </c>
      <c r="X4911" s="115">
        <v>0</v>
      </c>
      <c r="Y4911" s="115">
        <v>0</v>
      </c>
      <c r="Z4911" s="115">
        <v>0</v>
      </c>
      <c r="AA4911" s="115">
        <v>0</v>
      </c>
      <c r="AB4911" s="115">
        <v>0</v>
      </c>
      <c r="AC4911" s="115">
        <v>0</v>
      </c>
      <c r="AD4911" s="115">
        <v>0</v>
      </c>
      <c r="AE4911" s="115">
        <v>0</v>
      </c>
      <c r="AF4911" s="115">
        <v>0</v>
      </c>
      <c r="AG4911" s="115">
        <v>0</v>
      </c>
    </row>
    <row r="4912" spans="1:33">
      <c r="A4912" s="115" t="s">
        <v>6631</v>
      </c>
      <c r="B4912" s="115" t="s">
        <v>19</v>
      </c>
      <c r="C4912" s="115">
        <v>0</v>
      </c>
      <c r="D4912" s="115">
        <v>0</v>
      </c>
      <c r="E4912" s="115">
        <v>0</v>
      </c>
      <c r="F4912" s="115">
        <v>0</v>
      </c>
      <c r="G4912" s="115">
        <v>0</v>
      </c>
      <c r="H4912" s="115">
        <v>0</v>
      </c>
      <c r="I4912" s="115">
        <v>0</v>
      </c>
      <c r="J4912" s="115">
        <v>0</v>
      </c>
      <c r="K4912" s="115">
        <v>0</v>
      </c>
      <c r="L4912" s="115">
        <v>0</v>
      </c>
      <c r="M4912" s="115">
        <v>0</v>
      </c>
      <c r="N4912" s="115">
        <v>0</v>
      </c>
      <c r="O4912" s="115">
        <v>0</v>
      </c>
      <c r="P4912" s="115">
        <v>0</v>
      </c>
      <c r="Q4912" s="115">
        <v>0</v>
      </c>
      <c r="R4912" s="115">
        <v>0</v>
      </c>
      <c r="S4912" s="115">
        <v>0</v>
      </c>
      <c r="T4912" s="115">
        <v>0</v>
      </c>
      <c r="U4912" s="115">
        <v>0</v>
      </c>
      <c r="V4912" s="115">
        <v>0</v>
      </c>
      <c r="W4912" s="115">
        <v>0</v>
      </c>
      <c r="X4912" s="115">
        <v>0</v>
      </c>
      <c r="Y4912" s="115">
        <v>0</v>
      </c>
      <c r="Z4912" s="115">
        <v>0</v>
      </c>
      <c r="AA4912" s="115">
        <v>0</v>
      </c>
      <c r="AB4912" s="115">
        <v>0</v>
      </c>
      <c r="AC4912" s="115">
        <v>0</v>
      </c>
      <c r="AD4912" s="115">
        <v>0</v>
      </c>
      <c r="AE4912" s="115">
        <v>0</v>
      </c>
      <c r="AF4912" s="115">
        <v>0</v>
      </c>
      <c r="AG4912" s="115">
        <v>0</v>
      </c>
    </row>
    <row r="4913" spans="1:33">
      <c r="A4913" s="115" t="s">
        <v>6632</v>
      </c>
      <c r="B4913" s="115" t="s">
        <v>19</v>
      </c>
      <c r="C4913" s="115">
        <v>0</v>
      </c>
      <c r="D4913" s="115">
        <v>0</v>
      </c>
      <c r="E4913" s="115">
        <v>0</v>
      </c>
      <c r="F4913" s="115">
        <v>0</v>
      </c>
      <c r="G4913" s="115">
        <v>0</v>
      </c>
      <c r="H4913" s="115">
        <v>0</v>
      </c>
      <c r="I4913" s="115">
        <v>0</v>
      </c>
      <c r="J4913" s="115">
        <v>0</v>
      </c>
      <c r="K4913" s="115">
        <v>0</v>
      </c>
      <c r="L4913" s="115">
        <v>0</v>
      </c>
      <c r="M4913" s="115">
        <v>0</v>
      </c>
      <c r="N4913" s="115">
        <v>0</v>
      </c>
      <c r="O4913" s="115">
        <v>0</v>
      </c>
      <c r="P4913" s="115">
        <v>0</v>
      </c>
      <c r="Q4913" s="115">
        <v>0</v>
      </c>
      <c r="R4913" s="115">
        <v>0</v>
      </c>
      <c r="S4913" s="115">
        <v>0</v>
      </c>
      <c r="T4913" s="115">
        <v>0</v>
      </c>
      <c r="U4913" s="115">
        <v>0</v>
      </c>
      <c r="V4913" s="115">
        <v>0</v>
      </c>
      <c r="W4913" s="115">
        <v>0</v>
      </c>
      <c r="X4913" s="115">
        <v>0</v>
      </c>
      <c r="Y4913" s="115">
        <v>0</v>
      </c>
      <c r="Z4913" s="115">
        <v>0</v>
      </c>
      <c r="AA4913" s="115">
        <v>0</v>
      </c>
      <c r="AB4913" s="115">
        <v>0</v>
      </c>
      <c r="AC4913" s="115">
        <v>0</v>
      </c>
      <c r="AD4913" s="115">
        <v>0</v>
      </c>
      <c r="AE4913" s="115">
        <v>0</v>
      </c>
      <c r="AF4913" s="115">
        <v>0</v>
      </c>
      <c r="AG4913" s="115">
        <v>0</v>
      </c>
    </row>
    <row r="4914" spans="1:33">
      <c r="A4914" s="115" t="s">
        <v>6633</v>
      </c>
      <c r="B4914" s="115" t="s">
        <v>19</v>
      </c>
      <c r="C4914" s="115">
        <v>0</v>
      </c>
      <c r="D4914" s="115">
        <v>0</v>
      </c>
      <c r="E4914" s="115">
        <v>0</v>
      </c>
      <c r="F4914" s="115">
        <v>0</v>
      </c>
      <c r="G4914" s="115">
        <v>0</v>
      </c>
      <c r="H4914" s="115">
        <v>0</v>
      </c>
      <c r="I4914" s="115">
        <v>0</v>
      </c>
      <c r="J4914" s="115">
        <v>0</v>
      </c>
      <c r="K4914" s="115">
        <v>0</v>
      </c>
      <c r="L4914" s="115">
        <v>0</v>
      </c>
      <c r="M4914" s="115">
        <v>0</v>
      </c>
      <c r="N4914" s="115">
        <v>0</v>
      </c>
      <c r="O4914" s="115">
        <v>0</v>
      </c>
      <c r="P4914" s="115">
        <v>0</v>
      </c>
      <c r="Q4914" s="115">
        <v>0</v>
      </c>
      <c r="R4914" s="115">
        <v>0</v>
      </c>
      <c r="S4914" s="115">
        <v>0</v>
      </c>
      <c r="T4914" s="115">
        <v>0</v>
      </c>
      <c r="U4914" s="115">
        <v>0</v>
      </c>
      <c r="V4914" s="115">
        <v>0</v>
      </c>
      <c r="W4914" s="115">
        <v>0</v>
      </c>
      <c r="X4914" s="115">
        <v>0</v>
      </c>
      <c r="Y4914" s="115">
        <v>0</v>
      </c>
      <c r="Z4914" s="115">
        <v>0</v>
      </c>
      <c r="AA4914" s="115">
        <v>0</v>
      </c>
      <c r="AB4914" s="115">
        <v>0</v>
      </c>
      <c r="AC4914" s="115">
        <v>0</v>
      </c>
      <c r="AD4914" s="115">
        <v>0</v>
      </c>
      <c r="AE4914" s="115">
        <v>0</v>
      </c>
      <c r="AF4914" s="115">
        <v>0</v>
      </c>
      <c r="AG4914" s="115">
        <v>0</v>
      </c>
    </row>
    <row r="4915" spans="1:33">
      <c r="A4915" s="115" t="s">
        <v>6634</v>
      </c>
      <c r="B4915" s="115" t="s">
        <v>19</v>
      </c>
      <c r="C4915" s="115">
        <v>0</v>
      </c>
      <c r="D4915" s="115">
        <v>0</v>
      </c>
      <c r="E4915" s="115">
        <v>0</v>
      </c>
      <c r="F4915" s="115">
        <v>0</v>
      </c>
      <c r="G4915" s="115">
        <v>0</v>
      </c>
      <c r="H4915" s="115">
        <v>0</v>
      </c>
      <c r="I4915" s="115">
        <v>0</v>
      </c>
      <c r="J4915" s="115">
        <v>0</v>
      </c>
      <c r="K4915" s="115">
        <v>0</v>
      </c>
      <c r="L4915" s="115">
        <v>0</v>
      </c>
      <c r="M4915" s="115">
        <v>0</v>
      </c>
      <c r="N4915" s="115">
        <v>0</v>
      </c>
      <c r="O4915" s="115">
        <v>0</v>
      </c>
      <c r="P4915" s="115">
        <v>0</v>
      </c>
      <c r="Q4915" s="115">
        <v>0</v>
      </c>
      <c r="R4915" s="115">
        <v>0</v>
      </c>
      <c r="S4915" s="115">
        <v>0</v>
      </c>
      <c r="T4915" s="115">
        <v>0</v>
      </c>
      <c r="U4915" s="115">
        <v>0</v>
      </c>
      <c r="V4915" s="115">
        <v>0</v>
      </c>
      <c r="W4915" s="115">
        <v>0</v>
      </c>
      <c r="X4915" s="115">
        <v>0</v>
      </c>
      <c r="Y4915" s="115">
        <v>0</v>
      </c>
      <c r="Z4915" s="115">
        <v>0</v>
      </c>
      <c r="AA4915" s="115">
        <v>0</v>
      </c>
      <c r="AB4915" s="115">
        <v>0</v>
      </c>
      <c r="AC4915" s="115">
        <v>0</v>
      </c>
      <c r="AD4915" s="115">
        <v>0</v>
      </c>
      <c r="AE4915" s="115">
        <v>0</v>
      </c>
      <c r="AF4915" s="115">
        <v>0</v>
      </c>
      <c r="AG4915" s="115">
        <v>0</v>
      </c>
    </row>
    <row r="4916" spans="1:33">
      <c r="A4916" s="115" t="s">
        <v>6635</v>
      </c>
      <c r="B4916" s="115" t="s">
        <v>19</v>
      </c>
      <c r="C4916" s="115">
        <v>0</v>
      </c>
      <c r="D4916" s="115">
        <v>0</v>
      </c>
      <c r="E4916" s="115">
        <v>0</v>
      </c>
      <c r="F4916" s="115">
        <v>0</v>
      </c>
      <c r="G4916" s="115">
        <v>0</v>
      </c>
      <c r="H4916" s="115">
        <v>0</v>
      </c>
      <c r="I4916" s="115">
        <v>0</v>
      </c>
      <c r="J4916" s="115">
        <v>0</v>
      </c>
      <c r="K4916" s="115">
        <v>0</v>
      </c>
      <c r="L4916" s="115">
        <v>0</v>
      </c>
      <c r="M4916" s="115">
        <v>0</v>
      </c>
      <c r="N4916" s="115">
        <v>0</v>
      </c>
      <c r="O4916" s="115">
        <v>0</v>
      </c>
      <c r="P4916" s="115">
        <v>0</v>
      </c>
      <c r="Q4916" s="115">
        <v>0</v>
      </c>
      <c r="R4916" s="115">
        <v>0</v>
      </c>
      <c r="S4916" s="115">
        <v>0</v>
      </c>
      <c r="T4916" s="115">
        <v>0</v>
      </c>
      <c r="U4916" s="115">
        <v>0</v>
      </c>
      <c r="V4916" s="115">
        <v>0</v>
      </c>
      <c r="W4916" s="115">
        <v>0</v>
      </c>
      <c r="X4916" s="115">
        <v>0</v>
      </c>
      <c r="Y4916" s="115">
        <v>0</v>
      </c>
      <c r="Z4916" s="115">
        <v>0</v>
      </c>
      <c r="AA4916" s="115">
        <v>0</v>
      </c>
      <c r="AB4916" s="115">
        <v>0</v>
      </c>
      <c r="AC4916" s="115">
        <v>0</v>
      </c>
      <c r="AD4916" s="115">
        <v>0</v>
      </c>
      <c r="AE4916" s="115">
        <v>0</v>
      </c>
      <c r="AF4916" s="115">
        <v>0</v>
      </c>
      <c r="AG4916" s="115">
        <v>0</v>
      </c>
    </row>
    <row r="4917" spans="1:33">
      <c r="A4917" s="115" t="s">
        <v>6636</v>
      </c>
      <c r="B4917" s="115" t="s">
        <v>19</v>
      </c>
      <c r="C4917" s="115">
        <v>0</v>
      </c>
      <c r="D4917" s="115">
        <v>0</v>
      </c>
      <c r="E4917" s="115">
        <v>0</v>
      </c>
      <c r="F4917" s="115">
        <v>0</v>
      </c>
      <c r="G4917" s="115">
        <v>0</v>
      </c>
      <c r="H4917" s="115">
        <v>0</v>
      </c>
      <c r="I4917" s="115">
        <v>0</v>
      </c>
      <c r="J4917" s="115">
        <v>0</v>
      </c>
      <c r="K4917" s="115">
        <v>0</v>
      </c>
      <c r="L4917" s="115">
        <v>0</v>
      </c>
      <c r="M4917" s="115">
        <v>0</v>
      </c>
      <c r="N4917" s="115">
        <v>0</v>
      </c>
      <c r="O4917" s="115">
        <v>0</v>
      </c>
      <c r="P4917" s="115">
        <v>0</v>
      </c>
      <c r="Q4917" s="115">
        <v>0</v>
      </c>
      <c r="R4917" s="115">
        <v>0</v>
      </c>
      <c r="S4917" s="115">
        <v>0</v>
      </c>
      <c r="T4917" s="115">
        <v>0</v>
      </c>
      <c r="U4917" s="115">
        <v>0</v>
      </c>
      <c r="V4917" s="115">
        <v>0</v>
      </c>
      <c r="W4917" s="115">
        <v>0</v>
      </c>
      <c r="X4917" s="115">
        <v>0</v>
      </c>
      <c r="Y4917" s="115">
        <v>0</v>
      </c>
      <c r="Z4917" s="115">
        <v>0</v>
      </c>
      <c r="AA4917" s="115">
        <v>0</v>
      </c>
      <c r="AB4917" s="115">
        <v>0</v>
      </c>
      <c r="AC4917" s="115">
        <v>0</v>
      </c>
      <c r="AD4917" s="115">
        <v>0</v>
      </c>
      <c r="AE4917" s="115">
        <v>0</v>
      </c>
      <c r="AF4917" s="115">
        <v>0</v>
      </c>
      <c r="AG4917" s="115">
        <v>0</v>
      </c>
    </row>
    <row r="4918" spans="1:33">
      <c r="A4918" s="115" t="s">
        <v>6637</v>
      </c>
      <c r="B4918" s="115" t="s">
        <v>19</v>
      </c>
      <c r="C4918" s="115">
        <v>0</v>
      </c>
      <c r="D4918" s="115">
        <v>0</v>
      </c>
      <c r="E4918" s="115">
        <v>0</v>
      </c>
      <c r="F4918" s="115">
        <v>0</v>
      </c>
      <c r="G4918" s="115">
        <v>0</v>
      </c>
      <c r="H4918" s="115">
        <v>0</v>
      </c>
      <c r="I4918" s="115">
        <v>0</v>
      </c>
      <c r="J4918" s="115">
        <v>0</v>
      </c>
      <c r="K4918" s="115">
        <v>0</v>
      </c>
      <c r="L4918" s="115">
        <v>0</v>
      </c>
      <c r="M4918" s="115">
        <v>0</v>
      </c>
      <c r="N4918" s="115">
        <v>0</v>
      </c>
      <c r="O4918" s="115">
        <v>0</v>
      </c>
      <c r="P4918" s="115">
        <v>0</v>
      </c>
      <c r="Q4918" s="115">
        <v>0</v>
      </c>
      <c r="R4918" s="115">
        <v>0</v>
      </c>
      <c r="S4918" s="115">
        <v>0</v>
      </c>
      <c r="T4918" s="115">
        <v>0</v>
      </c>
      <c r="U4918" s="115">
        <v>0</v>
      </c>
      <c r="V4918" s="115">
        <v>0</v>
      </c>
      <c r="W4918" s="115">
        <v>0</v>
      </c>
      <c r="X4918" s="115">
        <v>0</v>
      </c>
      <c r="Y4918" s="115">
        <v>0</v>
      </c>
      <c r="Z4918" s="115">
        <v>0</v>
      </c>
      <c r="AA4918" s="115">
        <v>0</v>
      </c>
      <c r="AB4918" s="115">
        <v>0</v>
      </c>
      <c r="AC4918" s="115">
        <v>0</v>
      </c>
      <c r="AD4918" s="115">
        <v>0</v>
      </c>
      <c r="AE4918" s="115">
        <v>0</v>
      </c>
      <c r="AF4918" s="115">
        <v>0</v>
      </c>
      <c r="AG4918" s="115">
        <v>0</v>
      </c>
    </row>
    <row r="4919" spans="1:33">
      <c r="A4919" s="115" t="s">
        <v>6638</v>
      </c>
      <c r="B4919" s="115" t="s">
        <v>19</v>
      </c>
      <c r="C4919" s="115">
        <v>0</v>
      </c>
      <c r="D4919" s="115">
        <v>0</v>
      </c>
      <c r="E4919" s="115">
        <v>0</v>
      </c>
      <c r="F4919" s="115">
        <v>0</v>
      </c>
      <c r="G4919" s="115">
        <v>0</v>
      </c>
      <c r="H4919" s="115">
        <v>0</v>
      </c>
      <c r="I4919" s="115">
        <v>0</v>
      </c>
      <c r="J4919" s="115">
        <v>0</v>
      </c>
      <c r="K4919" s="115">
        <v>0</v>
      </c>
      <c r="L4919" s="115">
        <v>0</v>
      </c>
      <c r="M4919" s="115">
        <v>0</v>
      </c>
      <c r="N4919" s="115">
        <v>0</v>
      </c>
      <c r="O4919" s="115">
        <v>0</v>
      </c>
      <c r="P4919" s="115">
        <v>0</v>
      </c>
      <c r="Q4919" s="115">
        <v>0</v>
      </c>
      <c r="R4919" s="115">
        <v>0</v>
      </c>
      <c r="S4919" s="115">
        <v>0</v>
      </c>
      <c r="T4919" s="115">
        <v>0</v>
      </c>
      <c r="U4919" s="115">
        <v>0</v>
      </c>
      <c r="V4919" s="115">
        <v>0</v>
      </c>
      <c r="W4919" s="115">
        <v>0</v>
      </c>
      <c r="X4919" s="115">
        <v>0</v>
      </c>
      <c r="Y4919" s="115">
        <v>0</v>
      </c>
      <c r="Z4919" s="115">
        <v>0</v>
      </c>
      <c r="AA4919" s="115">
        <v>0</v>
      </c>
      <c r="AB4919" s="115">
        <v>0</v>
      </c>
      <c r="AC4919" s="115">
        <v>0</v>
      </c>
      <c r="AD4919" s="115">
        <v>0</v>
      </c>
      <c r="AE4919" s="115">
        <v>0</v>
      </c>
      <c r="AF4919" s="115">
        <v>0</v>
      </c>
      <c r="AG4919" s="115">
        <v>0</v>
      </c>
    </row>
    <row r="4920" spans="1:33">
      <c r="A4920" s="115" t="s">
        <v>6639</v>
      </c>
      <c r="B4920" s="115" t="s">
        <v>19</v>
      </c>
      <c r="C4920" s="115">
        <v>0</v>
      </c>
      <c r="D4920" s="115">
        <v>0</v>
      </c>
      <c r="E4920" s="115">
        <v>0</v>
      </c>
      <c r="F4920" s="115">
        <v>0</v>
      </c>
      <c r="G4920" s="115">
        <v>0</v>
      </c>
      <c r="H4920" s="115">
        <v>0</v>
      </c>
      <c r="I4920" s="115">
        <v>0</v>
      </c>
      <c r="J4920" s="115">
        <v>0</v>
      </c>
      <c r="K4920" s="115">
        <v>0</v>
      </c>
      <c r="L4920" s="115">
        <v>0</v>
      </c>
      <c r="M4920" s="115">
        <v>0</v>
      </c>
      <c r="N4920" s="115">
        <v>0</v>
      </c>
      <c r="O4920" s="115">
        <v>0</v>
      </c>
      <c r="P4920" s="115">
        <v>0</v>
      </c>
      <c r="Q4920" s="115">
        <v>0</v>
      </c>
      <c r="R4920" s="115">
        <v>0</v>
      </c>
      <c r="S4920" s="115">
        <v>0</v>
      </c>
      <c r="T4920" s="115">
        <v>0</v>
      </c>
      <c r="U4920" s="115">
        <v>0</v>
      </c>
      <c r="V4920" s="115">
        <v>0</v>
      </c>
      <c r="W4920" s="115">
        <v>0</v>
      </c>
      <c r="X4920" s="115">
        <v>0</v>
      </c>
      <c r="Y4920" s="115">
        <v>0</v>
      </c>
      <c r="Z4920" s="115">
        <v>0</v>
      </c>
      <c r="AA4920" s="115">
        <v>0</v>
      </c>
      <c r="AB4920" s="115">
        <v>0</v>
      </c>
      <c r="AC4920" s="115">
        <v>0</v>
      </c>
      <c r="AD4920" s="115">
        <v>0</v>
      </c>
      <c r="AE4920" s="115">
        <v>0</v>
      </c>
      <c r="AF4920" s="115">
        <v>0</v>
      </c>
      <c r="AG4920" s="115">
        <v>0</v>
      </c>
    </row>
    <row r="4921" spans="1:33">
      <c r="A4921" s="115" t="s">
        <v>6640</v>
      </c>
      <c r="B4921" s="115" t="s">
        <v>19</v>
      </c>
      <c r="C4921" s="115">
        <v>0</v>
      </c>
      <c r="D4921" s="115">
        <v>0</v>
      </c>
      <c r="E4921" s="115">
        <v>0</v>
      </c>
      <c r="F4921" s="115">
        <v>0</v>
      </c>
      <c r="G4921" s="115">
        <v>0</v>
      </c>
      <c r="H4921" s="115">
        <v>0</v>
      </c>
      <c r="I4921" s="115">
        <v>0</v>
      </c>
      <c r="J4921" s="115">
        <v>0</v>
      </c>
      <c r="K4921" s="115">
        <v>0</v>
      </c>
      <c r="L4921" s="115">
        <v>0</v>
      </c>
      <c r="M4921" s="115">
        <v>0</v>
      </c>
      <c r="N4921" s="115">
        <v>0</v>
      </c>
      <c r="O4921" s="115">
        <v>0</v>
      </c>
      <c r="P4921" s="115">
        <v>0</v>
      </c>
      <c r="Q4921" s="115">
        <v>0</v>
      </c>
      <c r="R4921" s="115">
        <v>0</v>
      </c>
      <c r="S4921" s="115">
        <v>0</v>
      </c>
      <c r="T4921" s="115">
        <v>0</v>
      </c>
      <c r="U4921" s="115">
        <v>0</v>
      </c>
      <c r="V4921" s="115">
        <v>0</v>
      </c>
      <c r="W4921" s="115">
        <v>0</v>
      </c>
      <c r="X4921" s="115">
        <v>0</v>
      </c>
      <c r="Y4921" s="115">
        <v>0</v>
      </c>
      <c r="Z4921" s="115">
        <v>0</v>
      </c>
      <c r="AA4921" s="115">
        <v>0</v>
      </c>
      <c r="AB4921" s="115">
        <v>0</v>
      </c>
      <c r="AC4921" s="115">
        <v>0</v>
      </c>
      <c r="AD4921" s="115">
        <v>0</v>
      </c>
      <c r="AE4921" s="115">
        <v>0</v>
      </c>
      <c r="AF4921" s="115">
        <v>0</v>
      </c>
      <c r="AG4921" s="115">
        <v>0</v>
      </c>
    </row>
    <row r="4922" spans="1:33">
      <c r="A4922" s="115" t="s">
        <v>6641</v>
      </c>
      <c r="B4922" s="115" t="s">
        <v>19</v>
      </c>
      <c r="C4922" s="115">
        <v>0</v>
      </c>
      <c r="D4922" s="115">
        <v>0</v>
      </c>
      <c r="E4922" s="115">
        <v>0</v>
      </c>
      <c r="F4922" s="115">
        <v>0</v>
      </c>
      <c r="G4922" s="115">
        <v>0</v>
      </c>
      <c r="H4922" s="115">
        <v>0</v>
      </c>
      <c r="I4922" s="115">
        <v>0</v>
      </c>
      <c r="J4922" s="115">
        <v>0</v>
      </c>
      <c r="K4922" s="115">
        <v>0</v>
      </c>
      <c r="L4922" s="115">
        <v>0</v>
      </c>
      <c r="M4922" s="115">
        <v>0</v>
      </c>
      <c r="N4922" s="115">
        <v>0</v>
      </c>
      <c r="O4922" s="115">
        <v>0</v>
      </c>
      <c r="P4922" s="115">
        <v>0</v>
      </c>
      <c r="Q4922" s="115">
        <v>0</v>
      </c>
      <c r="R4922" s="115">
        <v>0</v>
      </c>
      <c r="S4922" s="115">
        <v>0</v>
      </c>
      <c r="T4922" s="115">
        <v>0</v>
      </c>
      <c r="U4922" s="115">
        <v>0</v>
      </c>
      <c r="V4922" s="115">
        <v>0</v>
      </c>
      <c r="W4922" s="115">
        <v>0</v>
      </c>
      <c r="X4922" s="115">
        <v>0</v>
      </c>
      <c r="Y4922" s="115">
        <v>0</v>
      </c>
      <c r="Z4922" s="115">
        <v>0</v>
      </c>
      <c r="AA4922" s="115">
        <v>0</v>
      </c>
      <c r="AB4922" s="115">
        <v>0</v>
      </c>
      <c r="AC4922" s="115">
        <v>0</v>
      </c>
      <c r="AD4922" s="115">
        <v>0</v>
      </c>
      <c r="AE4922" s="115">
        <v>0</v>
      </c>
      <c r="AF4922" s="115">
        <v>0</v>
      </c>
      <c r="AG4922" s="115">
        <v>0</v>
      </c>
    </row>
    <row r="4923" spans="1:33">
      <c r="A4923" s="115" t="s">
        <v>6642</v>
      </c>
      <c r="B4923" s="115" t="s">
        <v>19</v>
      </c>
      <c r="C4923" s="115">
        <v>0</v>
      </c>
      <c r="D4923" s="115">
        <v>0</v>
      </c>
      <c r="E4923" s="115">
        <v>0</v>
      </c>
      <c r="F4923" s="115">
        <v>0</v>
      </c>
      <c r="G4923" s="115">
        <v>0</v>
      </c>
      <c r="H4923" s="115">
        <v>0</v>
      </c>
      <c r="I4923" s="115">
        <v>0</v>
      </c>
      <c r="J4923" s="115">
        <v>0</v>
      </c>
      <c r="K4923" s="115">
        <v>0</v>
      </c>
      <c r="L4923" s="115">
        <v>0</v>
      </c>
      <c r="M4923" s="115">
        <v>0</v>
      </c>
      <c r="N4923" s="115">
        <v>0</v>
      </c>
      <c r="O4923" s="115">
        <v>0</v>
      </c>
      <c r="P4923" s="115">
        <v>0</v>
      </c>
      <c r="Q4923" s="115">
        <v>0</v>
      </c>
      <c r="R4923" s="115">
        <v>0</v>
      </c>
      <c r="S4923" s="115">
        <v>0</v>
      </c>
      <c r="T4923" s="115">
        <v>0</v>
      </c>
      <c r="U4923" s="115">
        <v>0</v>
      </c>
      <c r="V4923" s="115">
        <v>0</v>
      </c>
      <c r="W4923" s="115">
        <v>0</v>
      </c>
      <c r="X4923" s="115">
        <v>0</v>
      </c>
      <c r="Y4923" s="115">
        <v>0</v>
      </c>
      <c r="Z4923" s="115">
        <v>0</v>
      </c>
      <c r="AA4923" s="115">
        <v>0</v>
      </c>
      <c r="AB4923" s="115">
        <v>0</v>
      </c>
      <c r="AC4923" s="115">
        <v>0</v>
      </c>
      <c r="AD4923" s="115">
        <v>0</v>
      </c>
      <c r="AE4923" s="115">
        <v>0</v>
      </c>
      <c r="AF4923" s="115">
        <v>0</v>
      </c>
      <c r="AG4923" s="115">
        <v>0</v>
      </c>
    </row>
    <row r="4924" spans="1:33">
      <c r="A4924" s="115" t="s">
        <v>6643</v>
      </c>
      <c r="B4924" s="115" t="s">
        <v>19</v>
      </c>
      <c r="C4924" s="115">
        <v>0</v>
      </c>
      <c r="D4924" s="115">
        <v>0</v>
      </c>
      <c r="E4924" s="115">
        <v>0</v>
      </c>
      <c r="F4924" s="115">
        <v>0</v>
      </c>
      <c r="G4924" s="115">
        <v>0</v>
      </c>
      <c r="H4924" s="115">
        <v>0</v>
      </c>
      <c r="I4924" s="115">
        <v>0</v>
      </c>
      <c r="J4924" s="115">
        <v>0</v>
      </c>
      <c r="K4924" s="115">
        <v>0</v>
      </c>
      <c r="L4924" s="115">
        <v>0</v>
      </c>
      <c r="M4924" s="115">
        <v>0</v>
      </c>
      <c r="N4924" s="115">
        <v>0</v>
      </c>
      <c r="O4924" s="115">
        <v>0</v>
      </c>
      <c r="P4924" s="115">
        <v>0</v>
      </c>
      <c r="Q4924" s="115">
        <v>0</v>
      </c>
      <c r="R4924" s="115">
        <v>0</v>
      </c>
      <c r="S4924" s="115">
        <v>0</v>
      </c>
      <c r="T4924" s="115">
        <v>0</v>
      </c>
      <c r="U4924" s="115">
        <v>0</v>
      </c>
      <c r="V4924" s="115">
        <v>0</v>
      </c>
      <c r="W4924" s="115">
        <v>0</v>
      </c>
      <c r="X4924" s="115">
        <v>0</v>
      </c>
      <c r="Y4924" s="115">
        <v>0</v>
      </c>
      <c r="Z4924" s="115">
        <v>0</v>
      </c>
      <c r="AA4924" s="115">
        <v>0</v>
      </c>
      <c r="AB4924" s="115">
        <v>0</v>
      </c>
      <c r="AC4924" s="115">
        <v>0</v>
      </c>
      <c r="AD4924" s="115">
        <v>0</v>
      </c>
      <c r="AE4924" s="115">
        <v>0</v>
      </c>
      <c r="AF4924" s="115">
        <v>0</v>
      </c>
      <c r="AG4924" s="115">
        <v>0</v>
      </c>
    </row>
    <row r="4925" spans="1:33">
      <c r="A4925" s="115" t="s">
        <v>6644</v>
      </c>
      <c r="B4925" s="115" t="s">
        <v>19</v>
      </c>
      <c r="C4925" s="115">
        <v>0</v>
      </c>
      <c r="D4925" s="115">
        <v>0</v>
      </c>
      <c r="E4925" s="115">
        <v>0</v>
      </c>
      <c r="F4925" s="115">
        <v>0</v>
      </c>
      <c r="G4925" s="115">
        <v>0</v>
      </c>
      <c r="H4925" s="115">
        <v>0</v>
      </c>
      <c r="I4925" s="115">
        <v>0</v>
      </c>
      <c r="J4925" s="115">
        <v>0</v>
      </c>
      <c r="K4925" s="115">
        <v>0</v>
      </c>
      <c r="L4925" s="115">
        <v>0</v>
      </c>
      <c r="M4925" s="115">
        <v>0</v>
      </c>
      <c r="N4925" s="115">
        <v>0</v>
      </c>
      <c r="O4925" s="115">
        <v>0</v>
      </c>
      <c r="P4925" s="115">
        <v>0</v>
      </c>
      <c r="Q4925" s="115">
        <v>0</v>
      </c>
      <c r="R4925" s="115">
        <v>0</v>
      </c>
      <c r="S4925" s="115">
        <v>0</v>
      </c>
      <c r="T4925" s="115">
        <v>0</v>
      </c>
      <c r="U4925" s="115">
        <v>0</v>
      </c>
      <c r="V4925" s="115">
        <v>0</v>
      </c>
      <c r="W4925" s="115">
        <v>0</v>
      </c>
      <c r="X4925" s="115">
        <v>0</v>
      </c>
      <c r="Y4925" s="115">
        <v>0</v>
      </c>
      <c r="Z4925" s="115">
        <v>0</v>
      </c>
      <c r="AA4925" s="115">
        <v>0</v>
      </c>
      <c r="AB4925" s="115">
        <v>0</v>
      </c>
      <c r="AC4925" s="115">
        <v>0</v>
      </c>
      <c r="AD4925" s="115">
        <v>0</v>
      </c>
      <c r="AE4925" s="115">
        <v>0</v>
      </c>
      <c r="AF4925" s="115">
        <v>0</v>
      </c>
      <c r="AG4925" s="115">
        <v>0</v>
      </c>
    </row>
    <row r="4926" spans="1:33">
      <c r="A4926" s="115" t="s">
        <v>6645</v>
      </c>
      <c r="B4926" s="115" t="s">
        <v>19</v>
      </c>
      <c r="C4926" s="115">
        <v>0</v>
      </c>
      <c r="D4926" s="115">
        <v>0</v>
      </c>
      <c r="E4926" s="115">
        <v>0</v>
      </c>
      <c r="F4926" s="115">
        <v>0</v>
      </c>
      <c r="G4926" s="115">
        <v>0</v>
      </c>
      <c r="H4926" s="115">
        <v>0</v>
      </c>
      <c r="I4926" s="115">
        <v>0</v>
      </c>
      <c r="J4926" s="115">
        <v>0</v>
      </c>
      <c r="K4926" s="115">
        <v>0</v>
      </c>
      <c r="L4926" s="115">
        <v>0</v>
      </c>
      <c r="M4926" s="115">
        <v>0</v>
      </c>
      <c r="N4926" s="115">
        <v>0</v>
      </c>
      <c r="O4926" s="115">
        <v>0</v>
      </c>
      <c r="P4926" s="115">
        <v>0</v>
      </c>
      <c r="Q4926" s="115">
        <v>0</v>
      </c>
      <c r="R4926" s="115">
        <v>0</v>
      </c>
      <c r="S4926" s="115">
        <v>0</v>
      </c>
      <c r="T4926" s="115">
        <v>0</v>
      </c>
      <c r="U4926" s="115">
        <v>0</v>
      </c>
      <c r="V4926" s="115">
        <v>0</v>
      </c>
      <c r="W4926" s="115">
        <v>0</v>
      </c>
      <c r="X4926" s="115">
        <v>0</v>
      </c>
      <c r="Y4926" s="115">
        <v>0</v>
      </c>
      <c r="Z4926" s="115">
        <v>0</v>
      </c>
      <c r="AA4926" s="115">
        <v>0</v>
      </c>
      <c r="AB4926" s="115">
        <v>0</v>
      </c>
      <c r="AC4926" s="115">
        <v>0</v>
      </c>
      <c r="AD4926" s="115">
        <v>0</v>
      </c>
      <c r="AE4926" s="115">
        <v>0</v>
      </c>
      <c r="AF4926" s="115">
        <v>0</v>
      </c>
      <c r="AG4926" s="115">
        <v>0</v>
      </c>
    </row>
    <row r="4927" spans="1:33">
      <c r="A4927" s="115" t="s">
        <v>6646</v>
      </c>
      <c r="B4927" s="115" t="s">
        <v>19</v>
      </c>
      <c r="C4927" s="115">
        <v>0</v>
      </c>
      <c r="D4927" s="115">
        <v>0</v>
      </c>
      <c r="E4927" s="115">
        <v>0</v>
      </c>
      <c r="F4927" s="115">
        <v>0</v>
      </c>
      <c r="G4927" s="115">
        <v>0</v>
      </c>
      <c r="H4927" s="115">
        <v>0</v>
      </c>
      <c r="I4927" s="115">
        <v>0</v>
      </c>
      <c r="J4927" s="115">
        <v>0</v>
      </c>
      <c r="K4927" s="115">
        <v>0</v>
      </c>
      <c r="L4927" s="115">
        <v>0</v>
      </c>
      <c r="M4927" s="115">
        <v>0</v>
      </c>
      <c r="N4927" s="115">
        <v>0</v>
      </c>
      <c r="O4927" s="115">
        <v>0</v>
      </c>
      <c r="P4927" s="115">
        <v>0</v>
      </c>
      <c r="Q4927" s="115">
        <v>0</v>
      </c>
      <c r="R4927" s="115">
        <v>0</v>
      </c>
      <c r="S4927" s="115">
        <v>0</v>
      </c>
      <c r="T4927" s="115">
        <v>0</v>
      </c>
      <c r="U4927" s="115">
        <v>0</v>
      </c>
      <c r="V4927" s="115">
        <v>0</v>
      </c>
      <c r="W4927" s="115">
        <v>0</v>
      </c>
      <c r="X4927" s="115">
        <v>0</v>
      </c>
      <c r="Y4927" s="115">
        <v>0</v>
      </c>
      <c r="Z4927" s="115">
        <v>0</v>
      </c>
      <c r="AA4927" s="115">
        <v>0</v>
      </c>
      <c r="AB4927" s="115">
        <v>0</v>
      </c>
      <c r="AC4927" s="115">
        <v>0</v>
      </c>
      <c r="AD4927" s="115">
        <v>0</v>
      </c>
      <c r="AE4927" s="115">
        <v>0</v>
      </c>
      <c r="AF4927" s="115">
        <v>0</v>
      </c>
      <c r="AG4927" s="115">
        <v>0</v>
      </c>
    </row>
    <row r="4928" spans="1:33">
      <c r="A4928" s="115" t="s">
        <v>6647</v>
      </c>
      <c r="B4928" s="115" t="s">
        <v>19</v>
      </c>
      <c r="C4928" s="115">
        <v>0</v>
      </c>
      <c r="D4928" s="115">
        <v>0</v>
      </c>
      <c r="E4928" s="115">
        <v>0</v>
      </c>
      <c r="F4928" s="115">
        <v>0</v>
      </c>
      <c r="G4928" s="115">
        <v>0</v>
      </c>
      <c r="H4928" s="115">
        <v>0</v>
      </c>
      <c r="I4928" s="115">
        <v>0</v>
      </c>
      <c r="J4928" s="115">
        <v>0</v>
      </c>
      <c r="K4928" s="115">
        <v>0</v>
      </c>
      <c r="L4928" s="115">
        <v>0</v>
      </c>
      <c r="M4928" s="115">
        <v>0</v>
      </c>
      <c r="N4928" s="115">
        <v>0</v>
      </c>
      <c r="O4928" s="115">
        <v>0</v>
      </c>
      <c r="P4928" s="115">
        <v>0</v>
      </c>
      <c r="Q4928" s="115">
        <v>0</v>
      </c>
      <c r="R4928" s="115">
        <v>0</v>
      </c>
      <c r="S4928" s="115">
        <v>0</v>
      </c>
      <c r="T4928" s="115">
        <v>0</v>
      </c>
      <c r="U4928" s="115">
        <v>0</v>
      </c>
      <c r="V4928" s="115">
        <v>0</v>
      </c>
      <c r="W4928" s="115">
        <v>0</v>
      </c>
      <c r="X4928" s="115">
        <v>0</v>
      </c>
      <c r="Y4928" s="115">
        <v>0</v>
      </c>
      <c r="Z4928" s="115">
        <v>0</v>
      </c>
      <c r="AA4928" s="115">
        <v>0</v>
      </c>
      <c r="AB4928" s="115">
        <v>0</v>
      </c>
      <c r="AC4928" s="115">
        <v>0</v>
      </c>
      <c r="AD4928" s="115">
        <v>0</v>
      </c>
      <c r="AE4928" s="115">
        <v>0</v>
      </c>
      <c r="AF4928" s="115">
        <v>0</v>
      </c>
      <c r="AG4928" s="115">
        <v>0</v>
      </c>
    </row>
    <row r="4929" spans="1:33">
      <c r="A4929" s="115" t="s">
        <v>6648</v>
      </c>
      <c r="B4929" s="115" t="s">
        <v>19</v>
      </c>
      <c r="C4929" s="115">
        <v>0</v>
      </c>
      <c r="D4929" s="115">
        <v>0</v>
      </c>
      <c r="E4929" s="115">
        <v>0</v>
      </c>
      <c r="F4929" s="115">
        <v>0</v>
      </c>
      <c r="G4929" s="115">
        <v>0</v>
      </c>
      <c r="H4929" s="115">
        <v>0</v>
      </c>
      <c r="I4929" s="115">
        <v>0</v>
      </c>
      <c r="J4929" s="115">
        <v>0</v>
      </c>
      <c r="K4929" s="115">
        <v>0</v>
      </c>
      <c r="L4929" s="115">
        <v>0</v>
      </c>
      <c r="M4929" s="115">
        <v>0</v>
      </c>
      <c r="N4929" s="115">
        <v>0</v>
      </c>
      <c r="O4929" s="115">
        <v>0</v>
      </c>
      <c r="P4929" s="115">
        <v>0</v>
      </c>
      <c r="Q4929" s="115">
        <v>0</v>
      </c>
      <c r="R4929" s="115">
        <v>0</v>
      </c>
      <c r="S4929" s="115">
        <v>0</v>
      </c>
      <c r="T4929" s="115">
        <v>0</v>
      </c>
      <c r="U4929" s="115">
        <v>0</v>
      </c>
      <c r="V4929" s="115">
        <v>0</v>
      </c>
      <c r="W4929" s="115">
        <v>0</v>
      </c>
      <c r="X4929" s="115">
        <v>0</v>
      </c>
      <c r="Y4929" s="115">
        <v>0</v>
      </c>
      <c r="Z4929" s="115">
        <v>0</v>
      </c>
      <c r="AA4929" s="115">
        <v>0</v>
      </c>
      <c r="AB4929" s="115">
        <v>0</v>
      </c>
      <c r="AC4929" s="115">
        <v>0</v>
      </c>
      <c r="AD4929" s="115">
        <v>0</v>
      </c>
      <c r="AE4929" s="115">
        <v>0</v>
      </c>
      <c r="AF4929" s="115">
        <v>0</v>
      </c>
      <c r="AG4929" s="115">
        <v>0</v>
      </c>
    </row>
    <row r="4930" spans="1:33">
      <c r="A4930" s="115" t="s">
        <v>6649</v>
      </c>
      <c r="B4930" s="115" t="s">
        <v>19</v>
      </c>
      <c r="C4930" s="115">
        <v>0</v>
      </c>
      <c r="D4930" s="115">
        <v>0</v>
      </c>
      <c r="E4930" s="115">
        <v>0</v>
      </c>
      <c r="F4930" s="115">
        <v>0</v>
      </c>
      <c r="G4930" s="115">
        <v>0</v>
      </c>
      <c r="H4930" s="115">
        <v>0</v>
      </c>
      <c r="I4930" s="115">
        <v>0</v>
      </c>
      <c r="J4930" s="115">
        <v>0</v>
      </c>
      <c r="K4930" s="115">
        <v>0</v>
      </c>
      <c r="L4930" s="115">
        <v>0</v>
      </c>
      <c r="M4930" s="115">
        <v>0</v>
      </c>
      <c r="N4930" s="115">
        <v>0</v>
      </c>
      <c r="O4930" s="115">
        <v>0</v>
      </c>
      <c r="P4930" s="115">
        <v>0</v>
      </c>
      <c r="Q4930" s="115">
        <v>0</v>
      </c>
      <c r="R4930" s="115">
        <v>0</v>
      </c>
      <c r="S4930" s="115">
        <v>0</v>
      </c>
      <c r="T4930" s="115">
        <v>0</v>
      </c>
      <c r="U4930" s="115">
        <v>0</v>
      </c>
      <c r="V4930" s="115">
        <v>0</v>
      </c>
      <c r="W4930" s="115">
        <v>0</v>
      </c>
      <c r="X4930" s="115">
        <v>0</v>
      </c>
      <c r="Y4930" s="115">
        <v>0</v>
      </c>
      <c r="Z4930" s="115">
        <v>0</v>
      </c>
      <c r="AA4930" s="115">
        <v>0</v>
      </c>
      <c r="AB4930" s="115">
        <v>0</v>
      </c>
      <c r="AC4930" s="115">
        <v>0</v>
      </c>
      <c r="AD4930" s="115">
        <v>0</v>
      </c>
      <c r="AE4930" s="115">
        <v>0</v>
      </c>
      <c r="AF4930" s="115">
        <v>0</v>
      </c>
      <c r="AG4930" s="115">
        <v>0</v>
      </c>
    </row>
    <row r="4931" spans="1:33">
      <c r="A4931" s="115" t="s">
        <v>6650</v>
      </c>
      <c r="B4931" s="115" t="s">
        <v>19</v>
      </c>
      <c r="C4931" s="115">
        <v>0</v>
      </c>
      <c r="D4931" s="115">
        <v>0</v>
      </c>
      <c r="E4931" s="115">
        <v>0</v>
      </c>
      <c r="F4931" s="115">
        <v>0</v>
      </c>
      <c r="G4931" s="115">
        <v>0</v>
      </c>
      <c r="H4931" s="115">
        <v>0</v>
      </c>
      <c r="I4931" s="115">
        <v>0</v>
      </c>
      <c r="J4931" s="115">
        <v>0</v>
      </c>
      <c r="K4931" s="115">
        <v>0</v>
      </c>
      <c r="L4931" s="115">
        <v>0</v>
      </c>
      <c r="M4931" s="115">
        <v>0</v>
      </c>
      <c r="N4931" s="115">
        <v>0</v>
      </c>
      <c r="O4931" s="115">
        <v>0</v>
      </c>
      <c r="P4931" s="115">
        <v>0</v>
      </c>
      <c r="Q4931" s="115">
        <v>0</v>
      </c>
      <c r="R4931" s="115">
        <v>0</v>
      </c>
      <c r="S4931" s="115">
        <v>0</v>
      </c>
      <c r="T4931" s="115">
        <v>0</v>
      </c>
      <c r="U4931" s="115">
        <v>0</v>
      </c>
      <c r="V4931" s="115">
        <v>0</v>
      </c>
      <c r="W4931" s="115">
        <v>0</v>
      </c>
      <c r="X4931" s="115">
        <v>0</v>
      </c>
      <c r="Y4931" s="115">
        <v>0</v>
      </c>
      <c r="Z4931" s="115">
        <v>0</v>
      </c>
      <c r="AA4931" s="115">
        <v>0</v>
      </c>
      <c r="AB4931" s="115">
        <v>0</v>
      </c>
      <c r="AC4931" s="115">
        <v>0</v>
      </c>
      <c r="AD4931" s="115">
        <v>0</v>
      </c>
      <c r="AE4931" s="115">
        <v>0</v>
      </c>
      <c r="AF4931" s="115">
        <v>0</v>
      </c>
      <c r="AG4931" s="115">
        <v>0</v>
      </c>
    </row>
    <row r="4932" spans="1:33">
      <c r="A4932" s="115" t="s">
        <v>6651</v>
      </c>
      <c r="B4932" s="115" t="s">
        <v>19</v>
      </c>
      <c r="C4932" s="115">
        <v>0</v>
      </c>
      <c r="D4932" s="115">
        <v>0</v>
      </c>
      <c r="E4932" s="115">
        <v>0</v>
      </c>
      <c r="F4932" s="115">
        <v>0</v>
      </c>
      <c r="G4932" s="115">
        <v>0</v>
      </c>
      <c r="H4932" s="115">
        <v>0</v>
      </c>
      <c r="I4932" s="115">
        <v>0</v>
      </c>
      <c r="J4932" s="115">
        <v>0</v>
      </c>
      <c r="K4932" s="115">
        <v>0</v>
      </c>
      <c r="L4932" s="115">
        <v>0</v>
      </c>
      <c r="M4932" s="115">
        <v>0</v>
      </c>
      <c r="N4932" s="115">
        <v>0</v>
      </c>
      <c r="O4932" s="115">
        <v>0</v>
      </c>
      <c r="P4932" s="115">
        <v>0</v>
      </c>
      <c r="Q4932" s="115">
        <v>0</v>
      </c>
      <c r="R4932" s="115">
        <v>0</v>
      </c>
      <c r="S4932" s="115">
        <v>0</v>
      </c>
      <c r="T4932" s="115">
        <v>0</v>
      </c>
      <c r="U4932" s="115">
        <v>0</v>
      </c>
      <c r="V4932" s="115">
        <v>0</v>
      </c>
      <c r="W4932" s="115">
        <v>0</v>
      </c>
      <c r="X4932" s="115">
        <v>0</v>
      </c>
      <c r="Y4932" s="115">
        <v>0</v>
      </c>
      <c r="Z4932" s="115">
        <v>0</v>
      </c>
      <c r="AA4932" s="115">
        <v>0</v>
      </c>
      <c r="AB4932" s="115">
        <v>0</v>
      </c>
      <c r="AC4932" s="115">
        <v>0</v>
      </c>
      <c r="AD4932" s="115">
        <v>0</v>
      </c>
      <c r="AE4932" s="115">
        <v>0</v>
      </c>
      <c r="AF4932" s="115">
        <v>0</v>
      </c>
      <c r="AG4932" s="115">
        <v>0</v>
      </c>
    </row>
    <row r="4933" spans="1:33">
      <c r="A4933" s="115" t="s">
        <v>6652</v>
      </c>
      <c r="B4933" s="115" t="s">
        <v>19</v>
      </c>
      <c r="C4933" s="115">
        <v>0</v>
      </c>
      <c r="D4933" s="115">
        <v>0</v>
      </c>
      <c r="E4933" s="115">
        <v>0</v>
      </c>
      <c r="F4933" s="115">
        <v>0</v>
      </c>
      <c r="G4933" s="115">
        <v>0</v>
      </c>
      <c r="H4933" s="115">
        <v>0</v>
      </c>
      <c r="I4933" s="115">
        <v>0</v>
      </c>
      <c r="J4933" s="115">
        <v>0</v>
      </c>
      <c r="K4933" s="115">
        <v>0</v>
      </c>
      <c r="L4933" s="115">
        <v>0</v>
      </c>
      <c r="M4933" s="115">
        <v>0</v>
      </c>
      <c r="N4933" s="115">
        <v>0</v>
      </c>
      <c r="O4933" s="115">
        <v>0</v>
      </c>
      <c r="P4933" s="115">
        <v>0</v>
      </c>
      <c r="Q4933" s="115">
        <v>0</v>
      </c>
      <c r="R4933" s="115">
        <v>0</v>
      </c>
      <c r="S4933" s="115">
        <v>0</v>
      </c>
      <c r="T4933" s="115">
        <v>0</v>
      </c>
      <c r="U4933" s="115">
        <v>0</v>
      </c>
      <c r="V4933" s="115">
        <v>0</v>
      </c>
      <c r="W4933" s="115">
        <v>0</v>
      </c>
      <c r="X4933" s="115">
        <v>0</v>
      </c>
      <c r="Y4933" s="115">
        <v>0</v>
      </c>
      <c r="Z4933" s="115">
        <v>0</v>
      </c>
      <c r="AA4933" s="115">
        <v>0</v>
      </c>
      <c r="AB4933" s="115">
        <v>0</v>
      </c>
      <c r="AC4933" s="115">
        <v>0</v>
      </c>
      <c r="AD4933" s="115">
        <v>0</v>
      </c>
      <c r="AE4933" s="115">
        <v>0</v>
      </c>
      <c r="AF4933" s="115">
        <v>0</v>
      </c>
      <c r="AG4933" s="115">
        <v>0</v>
      </c>
    </row>
    <row r="4934" spans="1:33">
      <c r="A4934" s="115" t="s">
        <v>6653</v>
      </c>
      <c r="B4934" s="115" t="s">
        <v>19</v>
      </c>
      <c r="C4934" s="115">
        <v>0</v>
      </c>
      <c r="D4934" s="115">
        <v>0</v>
      </c>
      <c r="E4934" s="115">
        <v>0</v>
      </c>
      <c r="F4934" s="115">
        <v>0</v>
      </c>
      <c r="G4934" s="115">
        <v>0</v>
      </c>
      <c r="H4934" s="115">
        <v>0</v>
      </c>
      <c r="I4934" s="115">
        <v>0</v>
      </c>
      <c r="J4934" s="115">
        <v>0</v>
      </c>
      <c r="K4934" s="115">
        <v>0</v>
      </c>
      <c r="L4934" s="115">
        <v>0</v>
      </c>
      <c r="M4934" s="115">
        <v>0</v>
      </c>
      <c r="N4934" s="115">
        <v>0</v>
      </c>
      <c r="O4934" s="115">
        <v>0</v>
      </c>
      <c r="P4934" s="115">
        <v>0</v>
      </c>
      <c r="Q4934" s="115">
        <v>0</v>
      </c>
      <c r="R4934" s="115">
        <v>0</v>
      </c>
      <c r="S4934" s="115">
        <v>0</v>
      </c>
      <c r="T4934" s="115">
        <v>0</v>
      </c>
      <c r="U4934" s="115">
        <v>0</v>
      </c>
      <c r="V4934" s="115">
        <v>0</v>
      </c>
      <c r="W4934" s="115">
        <v>0</v>
      </c>
      <c r="X4934" s="115">
        <v>0</v>
      </c>
      <c r="Y4934" s="115">
        <v>0</v>
      </c>
      <c r="Z4934" s="115">
        <v>0</v>
      </c>
      <c r="AA4934" s="115">
        <v>0</v>
      </c>
      <c r="AB4934" s="115">
        <v>0</v>
      </c>
      <c r="AC4934" s="115">
        <v>0</v>
      </c>
      <c r="AD4934" s="115">
        <v>0</v>
      </c>
      <c r="AE4934" s="115">
        <v>0</v>
      </c>
      <c r="AF4934" s="115">
        <v>0</v>
      </c>
      <c r="AG4934" s="115">
        <v>0</v>
      </c>
    </row>
    <row r="4935" spans="1:33">
      <c r="A4935" s="115" t="s">
        <v>6654</v>
      </c>
      <c r="B4935" s="115" t="s">
        <v>19</v>
      </c>
      <c r="C4935" s="115">
        <v>0</v>
      </c>
      <c r="D4935" s="115">
        <v>0</v>
      </c>
      <c r="E4935" s="115">
        <v>0</v>
      </c>
      <c r="F4935" s="115">
        <v>0</v>
      </c>
      <c r="G4935" s="115">
        <v>0</v>
      </c>
      <c r="H4935" s="115">
        <v>0</v>
      </c>
      <c r="I4935" s="115">
        <v>0</v>
      </c>
      <c r="J4935" s="115">
        <v>0</v>
      </c>
      <c r="K4935" s="115">
        <v>0</v>
      </c>
      <c r="L4935" s="115">
        <v>0</v>
      </c>
      <c r="M4935" s="115">
        <v>0</v>
      </c>
      <c r="N4935" s="115">
        <v>0</v>
      </c>
      <c r="O4935" s="115">
        <v>0</v>
      </c>
      <c r="P4935" s="115">
        <v>0</v>
      </c>
      <c r="Q4935" s="115">
        <v>0</v>
      </c>
      <c r="R4935" s="115">
        <v>0</v>
      </c>
      <c r="S4935" s="115">
        <v>0</v>
      </c>
      <c r="T4935" s="115">
        <v>0</v>
      </c>
      <c r="U4935" s="115">
        <v>0</v>
      </c>
      <c r="V4935" s="115">
        <v>0</v>
      </c>
      <c r="W4935" s="115">
        <v>0</v>
      </c>
      <c r="X4935" s="115">
        <v>0</v>
      </c>
      <c r="Y4935" s="115">
        <v>0</v>
      </c>
      <c r="Z4935" s="115">
        <v>0</v>
      </c>
      <c r="AA4935" s="115">
        <v>0</v>
      </c>
      <c r="AB4935" s="115">
        <v>0</v>
      </c>
      <c r="AC4935" s="115">
        <v>0</v>
      </c>
      <c r="AD4935" s="115">
        <v>0</v>
      </c>
      <c r="AE4935" s="115">
        <v>0</v>
      </c>
      <c r="AF4935" s="115">
        <v>0</v>
      </c>
      <c r="AG4935" s="115">
        <v>0</v>
      </c>
    </row>
    <row r="4936" spans="1:33">
      <c r="A4936" s="115" t="s">
        <v>6655</v>
      </c>
      <c r="B4936" s="115" t="s">
        <v>19</v>
      </c>
      <c r="C4936" s="115">
        <v>0</v>
      </c>
      <c r="D4936" s="115">
        <v>0</v>
      </c>
      <c r="E4936" s="115">
        <v>0</v>
      </c>
      <c r="F4936" s="115">
        <v>0</v>
      </c>
      <c r="G4936" s="115">
        <v>0</v>
      </c>
      <c r="H4936" s="115">
        <v>0</v>
      </c>
      <c r="I4936" s="115">
        <v>0</v>
      </c>
      <c r="J4936" s="115">
        <v>0</v>
      </c>
      <c r="K4936" s="115">
        <v>0</v>
      </c>
      <c r="L4936" s="115">
        <v>0</v>
      </c>
      <c r="M4936" s="115">
        <v>0</v>
      </c>
      <c r="N4936" s="115">
        <v>0</v>
      </c>
      <c r="O4936" s="115">
        <v>0</v>
      </c>
      <c r="P4936" s="115">
        <v>0</v>
      </c>
      <c r="Q4936" s="115">
        <v>0</v>
      </c>
      <c r="R4936" s="115">
        <v>0</v>
      </c>
      <c r="S4936" s="115">
        <v>0</v>
      </c>
      <c r="T4936" s="115">
        <v>0</v>
      </c>
      <c r="U4936" s="115">
        <v>0</v>
      </c>
      <c r="V4936" s="115">
        <v>0</v>
      </c>
      <c r="W4936" s="115">
        <v>0</v>
      </c>
      <c r="X4936" s="115">
        <v>0</v>
      </c>
      <c r="Y4936" s="115">
        <v>0</v>
      </c>
      <c r="Z4936" s="115">
        <v>0</v>
      </c>
      <c r="AA4936" s="115">
        <v>0</v>
      </c>
      <c r="AB4936" s="115">
        <v>0</v>
      </c>
      <c r="AC4936" s="115">
        <v>0</v>
      </c>
      <c r="AD4936" s="115">
        <v>0</v>
      </c>
      <c r="AE4936" s="115">
        <v>0</v>
      </c>
      <c r="AF4936" s="115">
        <v>0</v>
      </c>
      <c r="AG4936" s="115">
        <v>0</v>
      </c>
    </row>
    <row r="4937" spans="1:33">
      <c r="A4937" s="115" t="s">
        <v>6656</v>
      </c>
      <c r="B4937" s="115" t="s">
        <v>19</v>
      </c>
      <c r="C4937" s="115">
        <v>0</v>
      </c>
      <c r="D4937" s="115">
        <v>0</v>
      </c>
      <c r="E4937" s="115">
        <v>0</v>
      </c>
      <c r="F4937" s="115">
        <v>0</v>
      </c>
      <c r="G4937" s="115">
        <v>0</v>
      </c>
      <c r="H4937" s="115">
        <v>0</v>
      </c>
      <c r="I4937" s="115">
        <v>0</v>
      </c>
      <c r="J4937" s="115">
        <v>0</v>
      </c>
      <c r="K4937" s="115">
        <v>0</v>
      </c>
      <c r="L4937" s="115">
        <v>0</v>
      </c>
      <c r="M4937" s="115">
        <v>0</v>
      </c>
      <c r="N4937" s="115">
        <v>0</v>
      </c>
      <c r="O4937" s="115">
        <v>0</v>
      </c>
      <c r="P4937" s="115">
        <v>0</v>
      </c>
      <c r="Q4937" s="115">
        <v>0</v>
      </c>
      <c r="R4937" s="115">
        <v>0</v>
      </c>
      <c r="S4937" s="115">
        <v>0</v>
      </c>
      <c r="T4937" s="115">
        <v>0</v>
      </c>
      <c r="U4937" s="115">
        <v>0</v>
      </c>
      <c r="V4937" s="115">
        <v>0</v>
      </c>
      <c r="W4937" s="115">
        <v>0</v>
      </c>
      <c r="X4937" s="115">
        <v>0</v>
      </c>
      <c r="Y4937" s="115">
        <v>0</v>
      </c>
      <c r="Z4937" s="115">
        <v>0</v>
      </c>
      <c r="AA4937" s="115">
        <v>0</v>
      </c>
      <c r="AB4937" s="115">
        <v>0</v>
      </c>
      <c r="AC4937" s="115">
        <v>0</v>
      </c>
      <c r="AD4937" s="115">
        <v>0</v>
      </c>
      <c r="AE4937" s="115">
        <v>0</v>
      </c>
      <c r="AF4937" s="115">
        <v>0</v>
      </c>
      <c r="AG4937" s="115">
        <v>0</v>
      </c>
    </row>
    <row r="4938" spans="1:33">
      <c r="A4938" s="115" t="s">
        <v>6657</v>
      </c>
      <c r="B4938" s="115" t="s">
        <v>19</v>
      </c>
      <c r="C4938" s="115">
        <v>0</v>
      </c>
      <c r="D4938" s="115">
        <v>0</v>
      </c>
      <c r="E4938" s="115">
        <v>0</v>
      </c>
      <c r="F4938" s="115">
        <v>0</v>
      </c>
      <c r="G4938" s="115">
        <v>0</v>
      </c>
      <c r="H4938" s="115">
        <v>0</v>
      </c>
      <c r="I4938" s="115">
        <v>0</v>
      </c>
      <c r="J4938" s="115">
        <v>0</v>
      </c>
      <c r="K4938" s="115">
        <v>0</v>
      </c>
      <c r="L4938" s="115">
        <v>0</v>
      </c>
      <c r="M4938" s="115">
        <v>0</v>
      </c>
      <c r="N4938" s="115">
        <v>0</v>
      </c>
      <c r="O4938" s="115">
        <v>0</v>
      </c>
      <c r="P4938" s="115">
        <v>0</v>
      </c>
      <c r="Q4938" s="115">
        <v>0</v>
      </c>
      <c r="R4938" s="115">
        <v>0</v>
      </c>
      <c r="S4938" s="115">
        <v>0</v>
      </c>
      <c r="T4938" s="115">
        <v>0</v>
      </c>
      <c r="U4938" s="115">
        <v>0</v>
      </c>
      <c r="V4938" s="115">
        <v>0</v>
      </c>
      <c r="W4938" s="115">
        <v>0</v>
      </c>
      <c r="X4938" s="115">
        <v>0</v>
      </c>
      <c r="Y4938" s="115">
        <v>0</v>
      </c>
      <c r="Z4938" s="115">
        <v>0</v>
      </c>
      <c r="AA4938" s="115">
        <v>0</v>
      </c>
      <c r="AB4938" s="115">
        <v>0</v>
      </c>
      <c r="AC4938" s="115">
        <v>0</v>
      </c>
      <c r="AD4938" s="115">
        <v>0</v>
      </c>
      <c r="AE4938" s="115">
        <v>0</v>
      </c>
      <c r="AF4938" s="115">
        <v>0</v>
      </c>
      <c r="AG4938" s="115">
        <v>0</v>
      </c>
    </row>
    <row r="4939" spans="1:33">
      <c r="A4939" s="115" t="s">
        <v>6658</v>
      </c>
      <c r="B4939" s="115" t="s">
        <v>19</v>
      </c>
      <c r="C4939" s="115">
        <v>0</v>
      </c>
      <c r="D4939" s="115">
        <v>0</v>
      </c>
      <c r="E4939" s="115">
        <v>0</v>
      </c>
      <c r="F4939" s="115">
        <v>0</v>
      </c>
      <c r="G4939" s="115">
        <v>0</v>
      </c>
      <c r="H4939" s="115">
        <v>0</v>
      </c>
      <c r="I4939" s="115">
        <v>0</v>
      </c>
      <c r="J4939" s="115">
        <v>0</v>
      </c>
      <c r="K4939" s="115">
        <v>0</v>
      </c>
      <c r="L4939" s="115">
        <v>0</v>
      </c>
      <c r="M4939" s="115">
        <v>0</v>
      </c>
      <c r="N4939" s="115">
        <v>0</v>
      </c>
      <c r="O4939" s="115">
        <v>0</v>
      </c>
      <c r="P4939" s="115">
        <v>0</v>
      </c>
      <c r="Q4939" s="115">
        <v>0</v>
      </c>
      <c r="R4939" s="115">
        <v>0</v>
      </c>
      <c r="S4939" s="115">
        <v>0</v>
      </c>
      <c r="T4939" s="115">
        <v>0</v>
      </c>
      <c r="U4939" s="115">
        <v>0</v>
      </c>
      <c r="V4939" s="115">
        <v>0</v>
      </c>
      <c r="W4939" s="115">
        <v>0</v>
      </c>
      <c r="X4939" s="115">
        <v>0</v>
      </c>
      <c r="Y4939" s="115">
        <v>0</v>
      </c>
      <c r="Z4939" s="115">
        <v>0</v>
      </c>
      <c r="AA4939" s="115">
        <v>0</v>
      </c>
      <c r="AB4939" s="115">
        <v>0</v>
      </c>
      <c r="AC4939" s="115">
        <v>0</v>
      </c>
      <c r="AD4939" s="115">
        <v>0</v>
      </c>
      <c r="AE4939" s="115">
        <v>0</v>
      </c>
      <c r="AF4939" s="115">
        <v>0</v>
      </c>
      <c r="AG4939" s="115">
        <v>0</v>
      </c>
    </row>
    <row r="4940" spans="1:33">
      <c r="A4940" s="115" t="s">
        <v>6659</v>
      </c>
      <c r="B4940" s="115" t="s">
        <v>19</v>
      </c>
      <c r="C4940" s="115">
        <v>0</v>
      </c>
      <c r="D4940" s="115">
        <v>0</v>
      </c>
      <c r="E4940" s="115">
        <v>0</v>
      </c>
      <c r="F4940" s="115">
        <v>0</v>
      </c>
      <c r="G4940" s="115">
        <v>0</v>
      </c>
      <c r="H4940" s="115">
        <v>0</v>
      </c>
      <c r="I4940" s="115">
        <v>0</v>
      </c>
      <c r="J4940" s="115">
        <v>0</v>
      </c>
      <c r="K4940" s="115">
        <v>0</v>
      </c>
      <c r="L4940" s="115">
        <v>0</v>
      </c>
      <c r="M4940" s="115">
        <v>0</v>
      </c>
      <c r="N4940" s="115">
        <v>0</v>
      </c>
      <c r="O4940" s="115">
        <v>0</v>
      </c>
      <c r="P4940" s="115">
        <v>0</v>
      </c>
      <c r="Q4940" s="115">
        <v>0</v>
      </c>
      <c r="R4940" s="115">
        <v>0</v>
      </c>
      <c r="S4940" s="115">
        <v>0</v>
      </c>
      <c r="T4940" s="115">
        <v>0</v>
      </c>
      <c r="U4940" s="115">
        <v>0</v>
      </c>
      <c r="V4940" s="115">
        <v>0</v>
      </c>
      <c r="W4940" s="115">
        <v>0</v>
      </c>
      <c r="X4940" s="115">
        <v>0</v>
      </c>
      <c r="Y4940" s="115">
        <v>0</v>
      </c>
      <c r="Z4940" s="115">
        <v>0</v>
      </c>
      <c r="AA4940" s="115">
        <v>0</v>
      </c>
      <c r="AB4940" s="115">
        <v>0</v>
      </c>
      <c r="AC4940" s="115">
        <v>0</v>
      </c>
      <c r="AD4940" s="115">
        <v>0</v>
      </c>
      <c r="AE4940" s="115">
        <v>0</v>
      </c>
      <c r="AF4940" s="115">
        <v>0</v>
      </c>
      <c r="AG4940" s="115">
        <v>0</v>
      </c>
    </row>
    <row r="4941" spans="1:33">
      <c r="A4941" s="115" t="s">
        <v>6660</v>
      </c>
      <c r="B4941" s="115" t="s">
        <v>19</v>
      </c>
      <c r="C4941" s="115">
        <v>0</v>
      </c>
      <c r="D4941" s="115">
        <v>0</v>
      </c>
      <c r="E4941" s="115">
        <v>0</v>
      </c>
      <c r="F4941" s="115">
        <v>0</v>
      </c>
      <c r="G4941" s="115">
        <v>0</v>
      </c>
      <c r="H4941" s="115">
        <v>0</v>
      </c>
      <c r="I4941" s="115">
        <v>0</v>
      </c>
      <c r="J4941" s="115">
        <v>0</v>
      </c>
      <c r="K4941" s="115">
        <v>0</v>
      </c>
      <c r="L4941" s="115">
        <v>0</v>
      </c>
      <c r="M4941" s="115">
        <v>0</v>
      </c>
      <c r="N4941" s="115">
        <v>0</v>
      </c>
      <c r="O4941" s="115">
        <v>0</v>
      </c>
      <c r="P4941" s="115">
        <v>0</v>
      </c>
      <c r="Q4941" s="115">
        <v>0</v>
      </c>
      <c r="R4941" s="115">
        <v>0</v>
      </c>
      <c r="S4941" s="115">
        <v>0</v>
      </c>
      <c r="T4941" s="115">
        <v>0</v>
      </c>
      <c r="U4941" s="115">
        <v>0</v>
      </c>
      <c r="V4941" s="115">
        <v>0</v>
      </c>
      <c r="W4941" s="115">
        <v>0</v>
      </c>
      <c r="X4941" s="115">
        <v>0</v>
      </c>
      <c r="Y4941" s="115">
        <v>0</v>
      </c>
      <c r="Z4941" s="115">
        <v>0</v>
      </c>
      <c r="AA4941" s="115">
        <v>0</v>
      </c>
      <c r="AB4941" s="115">
        <v>0</v>
      </c>
      <c r="AC4941" s="115">
        <v>0</v>
      </c>
      <c r="AD4941" s="115">
        <v>0</v>
      </c>
      <c r="AE4941" s="115">
        <v>0</v>
      </c>
      <c r="AF4941" s="115">
        <v>0</v>
      </c>
      <c r="AG4941" s="115">
        <v>0</v>
      </c>
    </row>
    <row r="4942" spans="1:33">
      <c r="A4942" s="115" t="s">
        <v>6661</v>
      </c>
      <c r="B4942" s="115" t="s">
        <v>19</v>
      </c>
      <c r="C4942" s="115">
        <v>0</v>
      </c>
      <c r="D4942" s="115">
        <v>0</v>
      </c>
      <c r="E4942" s="115">
        <v>0</v>
      </c>
      <c r="F4942" s="115">
        <v>0</v>
      </c>
      <c r="G4942" s="115">
        <v>0</v>
      </c>
      <c r="H4942" s="115">
        <v>0</v>
      </c>
      <c r="I4942" s="115">
        <v>0</v>
      </c>
      <c r="J4942" s="115">
        <v>0</v>
      </c>
      <c r="K4942" s="115">
        <v>0</v>
      </c>
      <c r="L4942" s="115">
        <v>0</v>
      </c>
      <c r="M4942" s="115">
        <v>0</v>
      </c>
      <c r="N4942" s="115">
        <v>0</v>
      </c>
      <c r="O4942" s="115">
        <v>0</v>
      </c>
      <c r="P4942" s="115">
        <v>0</v>
      </c>
      <c r="Q4942" s="115">
        <v>0</v>
      </c>
      <c r="R4942" s="115">
        <v>0</v>
      </c>
      <c r="S4942" s="115">
        <v>0</v>
      </c>
      <c r="T4942" s="115">
        <v>0</v>
      </c>
      <c r="U4942" s="115">
        <v>0</v>
      </c>
      <c r="V4942" s="115">
        <v>0</v>
      </c>
      <c r="W4942" s="115">
        <v>0</v>
      </c>
      <c r="X4942" s="115">
        <v>0</v>
      </c>
      <c r="Y4942" s="115">
        <v>0</v>
      </c>
      <c r="Z4942" s="115">
        <v>0</v>
      </c>
      <c r="AA4942" s="115">
        <v>0</v>
      </c>
      <c r="AB4942" s="115">
        <v>0</v>
      </c>
      <c r="AC4942" s="115">
        <v>0</v>
      </c>
      <c r="AD4942" s="115">
        <v>0</v>
      </c>
      <c r="AE4942" s="115">
        <v>0</v>
      </c>
      <c r="AF4942" s="115">
        <v>0</v>
      </c>
      <c r="AG4942" s="115">
        <v>0</v>
      </c>
    </row>
    <row r="4943" spans="1:33">
      <c r="A4943" s="115" t="s">
        <v>6662</v>
      </c>
      <c r="B4943" s="115" t="s">
        <v>19</v>
      </c>
      <c r="C4943" s="115">
        <v>0</v>
      </c>
      <c r="D4943" s="115">
        <v>0</v>
      </c>
      <c r="E4943" s="115">
        <v>0</v>
      </c>
      <c r="F4943" s="115">
        <v>0</v>
      </c>
      <c r="G4943" s="115">
        <v>0</v>
      </c>
      <c r="H4943" s="115">
        <v>0</v>
      </c>
      <c r="I4943" s="115">
        <v>0</v>
      </c>
      <c r="J4943" s="115">
        <v>0</v>
      </c>
      <c r="K4943" s="115">
        <v>0</v>
      </c>
      <c r="L4943" s="115">
        <v>0</v>
      </c>
      <c r="M4943" s="115">
        <v>0</v>
      </c>
      <c r="N4943" s="115">
        <v>0</v>
      </c>
      <c r="O4943" s="115">
        <v>0</v>
      </c>
      <c r="P4943" s="115">
        <v>0</v>
      </c>
      <c r="Q4943" s="115">
        <v>0</v>
      </c>
      <c r="R4943" s="115">
        <v>0</v>
      </c>
      <c r="S4943" s="115">
        <v>0</v>
      </c>
      <c r="T4943" s="115">
        <v>0</v>
      </c>
      <c r="U4943" s="115">
        <v>0</v>
      </c>
      <c r="V4943" s="115">
        <v>0</v>
      </c>
      <c r="W4943" s="115">
        <v>0</v>
      </c>
      <c r="X4943" s="115">
        <v>0</v>
      </c>
      <c r="Y4943" s="115">
        <v>0</v>
      </c>
      <c r="Z4943" s="115">
        <v>0</v>
      </c>
      <c r="AA4943" s="115">
        <v>0</v>
      </c>
      <c r="AB4943" s="115">
        <v>0</v>
      </c>
      <c r="AC4943" s="115">
        <v>0</v>
      </c>
      <c r="AD4943" s="115">
        <v>0</v>
      </c>
      <c r="AE4943" s="115">
        <v>0</v>
      </c>
      <c r="AF4943" s="115">
        <v>0</v>
      </c>
      <c r="AG4943" s="115">
        <v>0</v>
      </c>
    </row>
    <row r="4944" spans="1:33">
      <c r="A4944" s="115" t="s">
        <v>6663</v>
      </c>
      <c r="B4944" s="115" t="s">
        <v>19</v>
      </c>
      <c r="C4944" s="115">
        <v>0</v>
      </c>
      <c r="D4944" s="115">
        <v>0</v>
      </c>
      <c r="E4944" s="115">
        <v>0</v>
      </c>
      <c r="F4944" s="115">
        <v>0</v>
      </c>
      <c r="G4944" s="115">
        <v>0</v>
      </c>
      <c r="H4944" s="115">
        <v>0</v>
      </c>
      <c r="I4944" s="115">
        <v>0</v>
      </c>
      <c r="J4944" s="115">
        <v>0</v>
      </c>
      <c r="K4944" s="115">
        <v>0</v>
      </c>
      <c r="L4944" s="115">
        <v>0</v>
      </c>
      <c r="M4944" s="115">
        <v>0</v>
      </c>
      <c r="N4944" s="115">
        <v>0</v>
      </c>
      <c r="O4944" s="115">
        <v>0</v>
      </c>
      <c r="P4944" s="115">
        <v>0</v>
      </c>
      <c r="Q4944" s="115">
        <v>0</v>
      </c>
      <c r="R4944" s="115">
        <v>0</v>
      </c>
      <c r="S4944" s="115">
        <v>0</v>
      </c>
      <c r="T4944" s="115">
        <v>0</v>
      </c>
      <c r="U4944" s="115">
        <v>0</v>
      </c>
      <c r="V4944" s="115">
        <v>0</v>
      </c>
      <c r="W4944" s="115">
        <v>0</v>
      </c>
      <c r="X4944" s="115">
        <v>0</v>
      </c>
      <c r="Y4944" s="115">
        <v>0</v>
      </c>
      <c r="Z4944" s="115">
        <v>0</v>
      </c>
      <c r="AA4944" s="115">
        <v>0</v>
      </c>
      <c r="AB4944" s="115">
        <v>0</v>
      </c>
      <c r="AC4944" s="115">
        <v>0</v>
      </c>
      <c r="AD4944" s="115">
        <v>0</v>
      </c>
      <c r="AE4944" s="115">
        <v>0</v>
      </c>
      <c r="AF4944" s="115">
        <v>0</v>
      </c>
      <c r="AG4944" s="115">
        <v>0</v>
      </c>
    </row>
    <row r="4945" spans="1:33">
      <c r="A4945" s="115" t="s">
        <v>6664</v>
      </c>
      <c r="B4945" s="115" t="s">
        <v>19</v>
      </c>
      <c r="C4945" s="115">
        <v>0</v>
      </c>
      <c r="D4945" s="115">
        <v>0</v>
      </c>
      <c r="E4945" s="115">
        <v>0</v>
      </c>
      <c r="F4945" s="115">
        <v>0</v>
      </c>
      <c r="G4945" s="115">
        <v>0</v>
      </c>
      <c r="H4945" s="115">
        <v>0</v>
      </c>
      <c r="I4945" s="115">
        <v>0</v>
      </c>
      <c r="J4945" s="115">
        <v>0</v>
      </c>
      <c r="K4945" s="115">
        <v>0</v>
      </c>
      <c r="L4945" s="115">
        <v>0</v>
      </c>
      <c r="M4945" s="115">
        <v>0</v>
      </c>
      <c r="N4945" s="115">
        <v>0</v>
      </c>
      <c r="O4945" s="115">
        <v>0</v>
      </c>
      <c r="P4945" s="115">
        <v>0</v>
      </c>
      <c r="Q4945" s="115">
        <v>0</v>
      </c>
      <c r="R4945" s="115">
        <v>0</v>
      </c>
      <c r="S4945" s="115">
        <v>0</v>
      </c>
      <c r="T4945" s="115">
        <v>0</v>
      </c>
      <c r="U4945" s="115">
        <v>0</v>
      </c>
      <c r="V4945" s="115">
        <v>0</v>
      </c>
      <c r="W4945" s="115">
        <v>0</v>
      </c>
      <c r="X4945" s="115">
        <v>0</v>
      </c>
      <c r="Y4945" s="115">
        <v>0</v>
      </c>
      <c r="Z4945" s="115">
        <v>0</v>
      </c>
      <c r="AA4945" s="115">
        <v>0</v>
      </c>
      <c r="AB4945" s="115">
        <v>0</v>
      </c>
      <c r="AC4945" s="115">
        <v>0</v>
      </c>
      <c r="AD4945" s="115">
        <v>0</v>
      </c>
      <c r="AE4945" s="115">
        <v>0</v>
      </c>
      <c r="AF4945" s="115">
        <v>0</v>
      </c>
      <c r="AG4945" s="115">
        <v>0</v>
      </c>
    </row>
    <row r="4946" spans="1:33">
      <c r="A4946" s="115" t="s">
        <v>6665</v>
      </c>
      <c r="B4946" s="115" t="s">
        <v>19</v>
      </c>
      <c r="C4946" s="115">
        <v>0</v>
      </c>
      <c r="D4946" s="115">
        <v>0</v>
      </c>
      <c r="E4946" s="115">
        <v>0</v>
      </c>
      <c r="F4946" s="115">
        <v>0</v>
      </c>
      <c r="G4946" s="115">
        <v>0</v>
      </c>
      <c r="H4946" s="115">
        <v>0</v>
      </c>
      <c r="I4946" s="115">
        <v>0</v>
      </c>
      <c r="J4946" s="115">
        <v>0</v>
      </c>
      <c r="K4946" s="115">
        <v>0</v>
      </c>
      <c r="L4946" s="115">
        <v>0</v>
      </c>
      <c r="M4946" s="115">
        <v>0</v>
      </c>
      <c r="N4946" s="115">
        <v>0</v>
      </c>
      <c r="O4946" s="115">
        <v>0</v>
      </c>
      <c r="P4946" s="115">
        <v>0</v>
      </c>
      <c r="Q4946" s="115">
        <v>0</v>
      </c>
      <c r="R4946" s="115">
        <v>0</v>
      </c>
      <c r="S4946" s="115">
        <v>0</v>
      </c>
      <c r="T4946" s="115">
        <v>0</v>
      </c>
      <c r="U4946" s="115">
        <v>0</v>
      </c>
      <c r="V4946" s="115">
        <v>0</v>
      </c>
      <c r="W4946" s="115">
        <v>0</v>
      </c>
      <c r="X4946" s="115">
        <v>0</v>
      </c>
      <c r="Y4946" s="115">
        <v>0</v>
      </c>
      <c r="Z4946" s="115">
        <v>0</v>
      </c>
      <c r="AA4946" s="115">
        <v>0</v>
      </c>
      <c r="AB4946" s="115">
        <v>0</v>
      </c>
      <c r="AC4946" s="115">
        <v>0</v>
      </c>
      <c r="AD4946" s="115">
        <v>0</v>
      </c>
      <c r="AE4946" s="115">
        <v>0</v>
      </c>
      <c r="AF4946" s="115">
        <v>0</v>
      </c>
      <c r="AG4946" s="115">
        <v>0</v>
      </c>
    </row>
    <row r="4947" spans="1:33">
      <c r="A4947" s="115" t="s">
        <v>6666</v>
      </c>
      <c r="B4947" s="115" t="s">
        <v>19</v>
      </c>
      <c r="C4947" s="115">
        <v>0</v>
      </c>
      <c r="D4947" s="115">
        <v>0</v>
      </c>
      <c r="E4947" s="115">
        <v>0</v>
      </c>
      <c r="F4947" s="115">
        <v>0</v>
      </c>
      <c r="G4947" s="115">
        <v>0</v>
      </c>
      <c r="H4947" s="115">
        <v>0</v>
      </c>
      <c r="I4947" s="115">
        <v>0</v>
      </c>
      <c r="J4947" s="115">
        <v>0</v>
      </c>
      <c r="K4947" s="115">
        <v>0</v>
      </c>
      <c r="L4947" s="115">
        <v>0</v>
      </c>
      <c r="M4947" s="115">
        <v>0</v>
      </c>
      <c r="N4947" s="115">
        <v>0</v>
      </c>
      <c r="O4947" s="115">
        <v>0</v>
      </c>
      <c r="P4947" s="115">
        <v>0</v>
      </c>
      <c r="Q4947" s="115">
        <v>0</v>
      </c>
      <c r="R4947" s="115">
        <v>0</v>
      </c>
      <c r="S4947" s="115">
        <v>0</v>
      </c>
      <c r="T4947" s="115">
        <v>0</v>
      </c>
      <c r="U4947" s="115">
        <v>0</v>
      </c>
      <c r="V4947" s="115">
        <v>0</v>
      </c>
      <c r="W4947" s="115">
        <v>0</v>
      </c>
      <c r="X4947" s="115">
        <v>0</v>
      </c>
      <c r="Y4947" s="115">
        <v>0</v>
      </c>
      <c r="Z4947" s="115">
        <v>0</v>
      </c>
      <c r="AA4947" s="115">
        <v>0</v>
      </c>
      <c r="AB4947" s="115">
        <v>0</v>
      </c>
      <c r="AC4947" s="115">
        <v>0</v>
      </c>
      <c r="AD4947" s="115">
        <v>0</v>
      </c>
      <c r="AE4947" s="115">
        <v>0</v>
      </c>
      <c r="AF4947" s="115">
        <v>0</v>
      </c>
      <c r="AG4947" s="115">
        <v>0</v>
      </c>
    </row>
    <row r="4948" spans="1:33">
      <c r="A4948" s="115" t="s">
        <v>6667</v>
      </c>
      <c r="B4948" s="115" t="s">
        <v>19</v>
      </c>
      <c r="C4948" s="115">
        <v>0</v>
      </c>
      <c r="D4948" s="115">
        <v>0</v>
      </c>
      <c r="E4948" s="115">
        <v>0</v>
      </c>
      <c r="F4948" s="115">
        <v>0</v>
      </c>
      <c r="G4948" s="115">
        <v>0</v>
      </c>
      <c r="H4948" s="115">
        <v>0</v>
      </c>
      <c r="I4948" s="115">
        <v>0</v>
      </c>
      <c r="J4948" s="115">
        <v>0</v>
      </c>
      <c r="K4948" s="115">
        <v>0</v>
      </c>
      <c r="L4948" s="115">
        <v>0</v>
      </c>
      <c r="M4948" s="115">
        <v>0</v>
      </c>
      <c r="N4948" s="115">
        <v>0</v>
      </c>
      <c r="O4948" s="115">
        <v>0</v>
      </c>
      <c r="P4948" s="115">
        <v>0</v>
      </c>
      <c r="Q4948" s="115">
        <v>0</v>
      </c>
      <c r="R4948" s="115">
        <v>0</v>
      </c>
      <c r="S4948" s="115">
        <v>0</v>
      </c>
      <c r="T4948" s="115">
        <v>0</v>
      </c>
      <c r="U4948" s="115">
        <v>0</v>
      </c>
      <c r="V4948" s="115">
        <v>0</v>
      </c>
      <c r="W4948" s="115">
        <v>0</v>
      </c>
      <c r="X4948" s="115">
        <v>0</v>
      </c>
      <c r="Y4948" s="115">
        <v>0</v>
      </c>
      <c r="Z4948" s="115">
        <v>0</v>
      </c>
      <c r="AA4948" s="115">
        <v>0</v>
      </c>
      <c r="AB4948" s="115">
        <v>0</v>
      </c>
      <c r="AC4948" s="115">
        <v>0</v>
      </c>
      <c r="AD4948" s="115">
        <v>0</v>
      </c>
      <c r="AE4948" s="115">
        <v>0</v>
      </c>
      <c r="AF4948" s="115">
        <v>0</v>
      </c>
      <c r="AG4948" s="115">
        <v>0</v>
      </c>
    </row>
    <row r="4949" spans="1:33">
      <c r="A4949" s="115" t="s">
        <v>6668</v>
      </c>
      <c r="B4949" s="115" t="s">
        <v>19</v>
      </c>
      <c r="C4949" s="115">
        <v>0</v>
      </c>
      <c r="D4949" s="115">
        <v>0</v>
      </c>
      <c r="E4949" s="115">
        <v>0</v>
      </c>
      <c r="F4949" s="115">
        <v>0</v>
      </c>
      <c r="G4949" s="115">
        <v>0</v>
      </c>
      <c r="H4949" s="115">
        <v>0</v>
      </c>
      <c r="I4949" s="115">
        <v>0</v>
      </c>
      <c r="J4949" s="115">
        <v>0</v>
      </c>
      <c r="K4949" s="115">
        <v>0</v>
      </c>
      <c r="L4949" s="115">
        <v>0</v>
      </c>
      <c r="M4949" s="115">
        <v>0</v>
      </c>
      <c r="N4949" s="115">
        <v>0</v>
      </c>
      <c r="O4949" s="115">
        <v>0</v>
      </c>
      <c r="P4949" s="115">
        <v>0</v>
      </c>
      <c r="Q4949" s="115">
        <v>0</v>
      </c>
      <c r="R4949" s="115">
        <v>0</v>
      </c>
      <c r="S4949" s="115">
        <v>0</v>
      </c>
      <c r="T4949" s="115">
        <v>0</v>
      </c>
      <c r="U4949" s="115">
        <v>0</v>
      </c>
      <c r="V4949" s="115">
        <v>0</v>
      </c>
      <c r="W4949" s="115">
        <v>0</v>
      </c>
      <c r="X4949" s="115">
        <v>0</v>
      </c>
      <c r="Y4949" s="115">
        <v>0</v>
      </c>
      <c r="Z4949" s="115">
        <v>0</v>
      </c>
      <c r="AA4949" s="115">
        <v>0</v>
      </c>
      <c r="AB4949" s="115">
        <v>0</v>
      </c>
      <c r="AC4949" s="115">
        <v>0</v>
      </c>
      <c r="AD4949" s="115">
        <v>0</v>
      </c>
      <c r="AE4949" s="115">
        <v>0</v>
      </c>
      <c r="AF4949" s="115">
        <v>0</v>
      </c>
      <c r="AG4949" s="115">
        <v>0</v>
      </c>
    </row>
    <row r="4950" spans="1:33">
      <c r="A4950" s="115" t="s">
        <v>6669</v>
      </c>
      <c r="B4950" s="115" t="s">
        <v>19</v>
      </c>
      <c r="C4950" s="115">
        <v>0</v>
      </c>
      <c r="D4950" s="115">
        <v>0</v>
      </c>
      <c r="E4950" s="115">
        <v>0</v>
      </c>
      <c r="F4950" s="115">
        <v>0</v>
      </c>
      <c r="G4950" s="115">
        <v>0</v>
      </c>
      <c r="H4950" s="115">
        <v>0</v>
      </c>
      <c r="I4950" s="115">
        <v>0</v>
      </c>
      <c r="J4950" s="115">
        <v>0</v>
      </c>
      <c r="K4950" s="115">
        <v>0</v>
      </c>
      <c r="L4950" s="115">
        <v>0</v>
      </c>
      <c r="M4950" s="115">
        <v>0</v>
      </c>
      <c r="N4950" s="115">
        <v>0</v>
      </c>
      <c r="O4950" s="115">
        <v>0</v>
      </c>
      <c r="P4950" s="115">
        <v>0</v>
      </c>
      <c r="Q4950" s="115">
        <v>0</v>
      </c>
      <c r="R4950" s="115">
        <v>0</v>
      </c>
      <c r="S4950" s="115">
        <v>0</v>
      </c>
      <c r="T4950" s="115">
        <v>0</v>
      </c>
      <c r="U4950" s="115">
        <v>0</v>
      </c>
      <c r="V4950" s="115">
        <v>0</v>
      </c>
      <c r="W4950" s="115">
        <v>0</v>
      </c>
      <c r="X4950" s="115">
        <v>0</v>
      </c>
      <c r="Y4950" s="115">
        <v>0</v>
      </c>
      <c r="Z4950" s="115">
        <v>0</v>
      </c>
      <c r="AA4950" s="115">
        <v>0</v>
      </c>
      <c r="AB4950" s="115">
        <v>0</v>
      </c>
      <c r="AC4950" s="115">
        <v>0</v>
      </c>
      <c r="AD4950" s="115">
        <v>0</v>
      </c>
      <c r="AE4950" s="115">
        <v>0</v>
      </c>
      <c r="AF4950" s="115">
        <v>0</v>
      </c>
      <c r="AG4950" s="115">
        <v>0</v>
      </c>
    </row>
    <row r="4951" spans="1:33">
      <c r="A4951" s="115" t="s">
        <v>6670</v>
      </c>
      <c r="B4951" s="115" t="s">
        <v>19</v>
      </c>
      <c r="C4951" s="115">
        <v>0</v>
      </c>
      <c r="D4951" s="115">
        <v>0</v>
      </c>
      <c r="E4951" s="115">
        <v>0</v>
      </c>
      <c r="F4951" s="115">
        <v>0</v>
      </c>
      <c r="G4951" s="115">
        <v>0</v>
      </c>
      <c r="H4951" s="115">
        <v>0</v>
      </c>
      <c r="I4951" s="115">
        <v>0</v>
      </c>
      <c r="J4951" s="115">
        <v>0</v>
      </c>
      <c r="K4951" s="115">
        <v>0</v>
      </c>
      <c r="L4951" s="115">
        <v>0</v>
      </c>
      <c r="M4951" s="115">
        <v>0</v>
      </c>
      <c r="N4951" s="115">
        <v>0</v>
      </c>
      <c r="O4951" s="115">
        <v>0</v>
      </c>
      <c r="P4951" s="115">
        <v>0</v>
      </c>
      <c r="Q4951" s="115">
        <v>0</v>
      </c>
      <c r="R4951" s="115">
        <v>0</v>
      </c>
      <c r="S4951" s="115">
        <v>0</v>
      </c>
      <c r="T4951" s="115">
        <v>0</v>
      </c>
      <c r="U4951" s="115">
        <v>0</v>
      </c>
      <c r="V4951" s="115">
        <v>0</v>
      </c>
      <c r="W4951" s="115">
        <v>0</v>
      </c>
      <c r="X4951" s="115">
        <v>0</v>
      </c>
      <c r="Y4951" s="115">
        <v>0</v>
      </c>
      <c r="Z4951" s="115">
        <v>0</v>
      </c>
      <c r="AA4951" s="115">
        <v>0</v>
      </c>
      <c r="AB4951" s="115">
        <v>0</v>
      </c>
      <c r="AC4951" s="115">
        <v>0</v>
      </c>
      <c r="AD4951" s="115">
        <v>0</v>
      </c>
      <c r="AE4951" s="115">
        <v>0</v>
      </c>
      <c r="AF4951" s="115">
        <v>0</v>
      </c>
      <c r="AG4951" s="115">
        <v>0</v>
      </c>
    </row>
    <row r="4952" spans="1:33">
      <c r="A4952" s="115" t="s">
        <v>6671</v>
      </c>
      <c r="B4952" s="115" t="s">
        <v>19</v>
      </c>
      <c r="C4952" s="115">
        <v>0</v>
      </c>
      <c r="D4952" s="115">
        <v>0</v>
      </c>
      <c r="E4952" s="115">
        <v>0</v>
      </c>
      <c r="F4952" s="115">
        <v>0</v>
      </c>
      <c r="G4952" s="115">
        <v>0</v>
      </c>
      <c r="H4952" s="115">
        <v>0</v>
      </c>
      <c r="I4952" s="115">
        <v>0</v>
      </c>
      <c r="J4952" s="115">
        <v>0</v>
      </c>
      <c r="K4952" s="115">
        <v>0</v>
      </c>
      <c r="L4952" s="115">
        <v>0</v>
      </c>
      <c r="M4952" s="115">
        <v>0</v>
      </c>
      <c r="N4952" s="115">
        <v>0</v>
      </c>
      <c r="O4952" s="115">
        <v>0</v>
      </c>
      <c r="P4952" s="115">
        <v>0</v>
      </c>
      <c r="Q4952" s="115">
        <v>0</v>
      </c>
      <c r="R4952" s="115">
        <v>0</v>
      </c>
      <c r="S4952" s="115">
        <v>0</v>
      </c>
      <c r="T4952" s="115">
        <v>0</v>
      </c>
      <c r="U4952" s="115">
        <v>0</v>
      </c>
      <c r="V4952" s="115">
        <v>0</v>
      </c>
      <c r="W4952" s="115">
        <v>0</v>
      </c>
      <c r="X4952" s="115">
        <v>0</v>
      </c>
      <c r="Y4952" s="115">
        <v>0</v>
      </c>
      <c r="Z4952" s="115">
        <v>0</v>
      </c>
      <c r="AA4952" s="115">
        <v>0</v>
      </c>
      <c r="AB4952" s="115">
        <v>0</v>
      </c>
      <c r="AC4952" s="115">
        <v>0</v>
      </c>
      <c r="AD4952" s="115">
        <v>0</v>
      </c>
      <c r="AE4952" s="115">
        <v>0</v>
      </c>
      <c r="AF4952" s="115">
        <v>0</v>
      </c>
      <c r="AG4952" s="115">
        <v>0</v>
      </c>
    </row>
    <row r="4953" spans="1:33">
      <c r="A4953" s="115" t="s">
        <v>6672</v>
      </c>
      <c r="B4953" s="115" t="s">
        <v>19</v>
      </c>
      <c r="C4953" s="115">
        <v>0</v>
      </c>
      <c r="D4953" s="115">
        <v>0</v>
      </c>
      <c r="E4953" s="115">
        <v>0</v>
      </c>
      <c r="F4953" s="115">
        <v>0</v>
      </c>
      <c r="G4953" s="115">
        <v>0</v>
      </c>
      <c r="H4953" s="115">
        <v>0</v>
      </c>
      <c r="I4953" s="115">
        <v>0</v>
      </c>
      <c r="J4953" s="115">
        <v>0</v>
      </c>
      <c r="K4953" s="115">
        <v>0</v>
      </c>
      <c r="L4953" s="115">
        <v>0</v>
      </c>
      <c r="M4953" s="115">
        <v>0</v>
      </c>
      <c r="N4953" s="115">
        <v>0</v>
      </c>
      <c r="O4953" s="115">
        <v>0</v>
      </c>
      <c r="P4953" s="115">
        <v>0</v>
      </c>
      <c r="Q4953" s="115">
        <v>0</v>
      </c>
      <c r="R4953" s="115">
        <v>0</v>
      </c>
      <c r="S4953" s="115">
        <v>0</v>
      </c>
      <c r="T4953" s="115">
        <v>0</v>
      </c>
      <c r="U4953" s="115">
        <v>0</v>
      </c>
      <c r="V4953" s="115">
        <v>0</v>
      </c>
      <c r="W4953" s="115">
        <v>0</v>
      </c>
      <c r="X4953" s="115">
        <v>0</v>
      </c>
      <c r="Y4953" s="115">
        <v>0</v>
      </c>
      <c r="Z4953" s="115">
        <v>0</v>
      </c>
      <c r="AA4953" s="115">
        <v>0</v>
      </c>
      <c r="AB4953" s="115">
        <v>0</v>
      </c>
      <c r="AC4953" s="115">
        <v>0</v>
      </c>
      <c r="AD4953" s="115">
        <v>0</v>
      </c>
      <c r="AE4953" s="115">
        <v>0</v>
      </c>
      <c r="AF4953" s="115">
        <v>0</v>
      </c>
      <c r="AG4953" s="115">
        <v>0</v>
      </c>
    </row>
    <row r="4954" spans="1:33">
      <c r="A4954" s="115" t="s">
        <v>6673</v>
      </c>
      <c r="B4954" s="115" t="s">
        <v>19</v>
      </c>
      <c r="C4954" s="115">
        <v>0</v>
      </c>
      <c r="D4954" s="115">
        <v>0</v>
      </c>
      <c r="E4954" s="115">
        <v>0</v>
      </c>
      <c r="F4954" s="115">
        <v>0</v>
      </c>
      <c r="G4954" s="115">
        <v>0</v>
      </c>
      <c r="H4954" s="115">
        <v>0</v>
      </c>
      <c r="I4954" s="115">
        <v>0</v>
      </c>
      <c r="J4954" s="115">
        <v>0</v>
      </c>
      <c r="K4954" s="115">
        <v>0</v>
      </c>
      <c r="L4954" s="115">
        <v>0</v>
      </c>
      <c r="M4954" s="115">
        <v>0</v>
      </c>
      <c r="N4954" s="115">
        <v>0</v>
      </c>
      <c r="O4954" s="115">
        <v>0</v>
      </c>
      <c r="P4954" s="115">
        <v>0</v>
      </c>
      <c r="Q4954" s="115">
        <v>0</v>
      </c>
      <c r="R4954" s="115">
        <v>0</v>
      </c>
      <c r="S4954" s="115">
        <v>0</v>
      </c>
      <c r="T4954" s="115">
        <v>0</v>
      </c>
      <c r="U4954" s="115">
        <v>0</v>
      </c>
      <c r="V4954" s="115">
        <v>0</v>
      </c>
      <c r="W4954" s="115">
        <v>0</v>
      </c>
      <c r="X4954" s="115">
        <v>0</v>
      </c>
      <c r="Y4954" s="115">
        <v>0</v>
      </c>
      <c r="Z4954" s="115">
        <v>0</v>
      </c>
      <c r="AA4954" s="115">
        <v>0</v>
      </c>
      <c r="AB4954" s="115">
        <v>0</v>
      </c>
      <c r="AC4954" s="115">
        <v>0</v>
      </c>
      <c r="AD4954" s="115">
        <v>0</v>
      </c>
      <c r="AE4954" s="115">
        <v>0</v>
      </c>
      <c r="AF4954" s="115">
        <v>0</v>
      </c>
      <c r="AG4954" s="115">
        <v>0</v>
      </c>
    </row>
    <row r="4955" spans="1:33">
      <c r="A4955" s="115" t="s">
        <v>6674</v>
      </c>
      <c r="B4955" s="115" t="s">
        <v>19</v>
      </c>
      <c r="C4955" s="115">
        <v>0</v>
      </c>
      <c r="D4955" s="115">
        <v>0</v>
      </c>
      <c r="E4955" s="115">
        <v>0</v>
      </c>
      <c r="F4955" s="115">
        <v>0</v>
      </c>
      <c r="G4955" s="115">
        <v>0</v>
      </c>
      <c r="H4955" s="115">
        <v>0</v>
      </c>
      <c r="I4955" s="115">
        <v>0</v>
      </c>
      <c r="J4955" s="115">
        <v>0</v>
      </c>
      <c r="K4955" s="115">
        <v>0</v>
      </c>
      <c r="L4955" s="115">
        <v>0</v>
      </c>
      <c r="M4955" s="115">
        <v>0</v>
      </c>
      <c r="N4955" s="115">
        <v>0</v>
      </c>
      <c r="O4955" s="115">
        <v>0</v>
      </c>
      <c r="P4955" s="115">
        <v>0</v>
      </c>
      <c r="Q4955" s="115">
        <v>0</v>
      </c>
      <c r="R4955" s="115">
        <v>0</v>
      </c>
      <c r="S4955" s="115">
        <v>0</v>
      </c>
      <c r="T4955" s="115">
        <v>0</v>
      </c>
      <c r="U4955" s="115">
        <v>0</v>
      </c>
      <c r="V4955" s="115">
        <v>0</v>
      </c>
      <c r="W4955" s="115">
        <v>0</v>
      </c>
      <c r="X4955" s="115">
        <v>0</v>
      </c>
      <c r="Y4955" s="115">
        <v>0</v>
      </c>
      <c r="Z4955" s="115">
        <v>0</v>
      </c>
      <c r="AA4955" s="115">
        <v>0</v>
      </c>
      <c r="AB4955" s="115">
        <v>0</v>
      </c>
      <c r="AC4955" s="115">
        <v>0</v>
      </c>
      <c r="AD4955" s="115">
        <v>0</v>
      </c>
      <c r="AE4955" s="115">
        <v>0</v>
      </c>
      <c r="AF4955" s="115">
        <v>0</v>
      </c>
      <c r="AG4955" s="115">
        <v>0</v>
      </c>
    </row>
    <row r="4956" spans="1:33">
      <c r="A4956" s="115" t="s">
        <v>6675</v>
      </c>
      <c r="B4956" s="115" t="s">
        <v>19</v>
      </c>
      <c r="C4956" s="115">
        <v>0</v>
      </c>
      <c r="D4956" s="115">
        <v>0</v>
      </c>
      <c r="E4956" s="115">
        <v>0</v>
      </c>
      <c r="F4956" s="115">
        <v>0</v>
      </c>
      <c r="G4956" s="115">
        <v>0</v>
      </c>
      <c r="H4956" s="115">
        <v>0</v>
      </c>
      <c r="I4956" s="115">
        <v>0</v>
      </c>
      <c r="J4956" s="115">
        <v>0</v>
      </c>
      <c r="K4956" s="115">
        <v>0</v>
      </c>
      <c r="L4956" s="115">
        <v>0</v>
      </c>
      <c r="M4956" s="115">
        <v>0</v>
      </c>
      <c r="N4956" s="115">
        <v>0</v>
      </c>
      <c r="O4956" s="115">
        <v>0</v>
      </c>
      <c r="P4956" s="115">
        <v>0</v>
      </c>
      <c r="Q4956" s="115">
        <v>0</v>
      </c>
      <c r="R4956" s="115">
        <v>0</v>
      </c>
      <c r="S4956" s="115">
        <v>0</v>
      </c>
      <c r="T4956" s="115">
        <v>0</v>
      </c>
      <c r="U4956" s="115">
        <v>0</v>
      </c>
      <c r="V4956" s="115">
        <v>0</v>
      </c>
      <c r="W4956" s="115">
        <v>0</v>
      </c>
      <c r="X4956" s="115">
        <v>0</v>
      </c>
      <c r="Y4956" s="115">
        <v>0</v>
      </c>
      <c r="Z4956" s="115">
        <v>0</v>
      </c>
      <c r="AA4956" s="115">
        <v>0</v>
      </c>
      <c r="AB4956" s="115">
        <v>0</v>
      </c>
      <c r="AC4956" s="115">
        <v>0</v>
      </c>
      <c r="AD4956" s="115">
        <v>0</v>
      </c>
      <c r="AE4956" s="115">
        <v>0</v>
      </c>
      <c r="AF4956" s="115">
        <v>0</v>
      </c>
      <c r="AG4956" s="115">
        <v>0</v>
      </c>
    </row>
    <row r="4957" spans="1:33">
      <c r="A4957" s="115" t="s">
        <v>6676</v>
      </c>
      <c r="B4957" s="115" t="s">
        <v>19</v>
      </c>
      <c r="C4957" s="115">
        <v>0</v>
      </c>
      <c r="D4957" s="115">
        <v>0</v>
      </c>
      <c r="E4957" s="115">
        <v>0</v>
      </c>
      <c r="F4957" s="115">
        <v>0</v>
      </c>
      <c r="G4957" s="115">
        <v>0</v>
      </c>
      <c r="H4957" s="115">
        <v>0</v>
      </c>
      <c r="I4957" s="115">
        <v>0</v>
      </c>
      <c r="J4957" s="115">
        <v>0</v>
      </c>
      <c r="K4957" s="115">
        <v>0</v>
      </c>
      <c r="L4957" s="115">
        <v>0</v>
      </c>
      <c r="M4957" s="115">
        <v>0</v>
      </c>
      <c r="N4957" s="115">
        <v>0</v>
      </c>
      <c r="O4957" s="115">
        <v>0</v>
      </c>
      <c r="P4957" s="115">
        <v>0</v>
      </c>
      <c r="Q4957" s="115">
        <v>0</v>
      </c>
      <c r="R4957" s="115">
        <v>0</v>
      </c>
      <c r="S4957" s="115">
        <v>0</v>
      </c>
      <c r="T4957" s="115">
        <v>0</v>
      </c>
      <c r="U4957" s="115">
        <v>0</v>
      </c>
      <c r="V4957" s="115">
        <v>0</v>
      </c>
      <c r="W4957" s="115">
        <v>0</v>
      </c>
      <c r="X4957" s="115">
        <v>0</v>
      </c>
      <c r="Y4957" s="115">
        <v>0</v>
      </c>
      <c r="Z4957" s="115">
        <v>0</v>
      </c>
      <c r="AA4957" s="115">
        <v>0</v>
      </c>
      <c r="AB4957" s="115">
        <v>0</v>
      </c>
      <c r="AC4957" s="115">
        <v>0</v>
      </c>
      <c r="AD4957" s="115">
        <v>0</v>
      </c>
      <c r="AE4957" s="115">
        <v>0</v>
      </c>
      <c r="AF4957" s="115">
        <v>0</v>
      </c>
      <c r="AG4957" s="115">
        <v>0</v>
      </c>
    </row>
    <row r="4958" spans="1:33">
      <c r="A4958" s="115" t="s">
        <v>6677</v>
      </c>
      <c r="B4958" s="115" t="s">
        <v>19</v>
      </c>
      <c r="C4958" s="115">
        <v>0</v>
      </c>
      <c r="D4958" s="115">
        <v>0</v>
      </c>
      <c r="E4958" s="115">
        <v>0</v>
      </c>
      <c r="F4958" s="115">
        <v>0</v>
      </c>
      <c r="G4958" s="115">
        <v>0</v>
      </c>
      <c r="H4958" s="115">
        <v>0</v>
      </c>
      <c r="I4958" s="115">
        <v>0</v>
      </c>
      <c r="J4958" s="115">
        <v>0</v>
      </c>
      <c r="K4958" s="115">
        <v>0</v>
      </c>
      <c r="L4958" s="115">
        <v>0</v>
      </c>
      <c r="M4958" s="115">
        <v>0</v>
      </c>
      <c r="N4958" s="115">
        <v>0</v>
      </c>
      <c r="O4958" s="115">
        <v>0</v>
      </c>
      <c r="P4958" s="115">
        <v>0</v>
      </c>
      <c r="Q4958" s="115">
        <v>0</v>
      </c>
      <c r="R4958" s="115">
        <v>0</v>
      </c>
      <c r="S4958" s="115">
        <v>0</v>
      </c>
      <c r="T4958" s="115">
        <v>0</v>
      </c>
      <c r="U4958" s="115">
        <v>0</v>
      </c>
      <c r="V4958" s="115">
        <v>0</v>
      </c>
      <c r="W4958" s="115">
        <v>0</v>
      </c>
      <c r="X4958" s="115">
        <v>0</v>
      </c>
      <c r="Y4958" s="115">
        <v>0</v>
      </c>
      <c r="Z4958" s="115">
        <v>0</v>
      </c>
      <c r="AA4958" s="115">
        <v>0</v>
      </c>
      <c r="AB4958" s="115">
        <v>0</v>
      </c>
      <c r="AC4958" s="115">
        <v>0</v>
      </c>
      <c r="AD4958" s="115">
        <v>0</v>
      </c>
      <c r="AE4958" s="115">
        <v>0</v>
      </c>
      <c r="AF4958" s="115">
        <v>0</v>
      </c>
      <c r="AG4958" s="115">
        <v>0</v>
      </c>
    </row>
    <row r="4959" spans="1:33">
      <c r="A4959" s="115" t="s">
        <v>6678</v>
      </c>
      <c r="B4959" s="115" t="s">
        <v>19</v>
      </c>
      <c r="C4959" s="115">
        <v>0</v>
      </c>
      <c r="D4959" s="115">
        <v>0</v>
      </c>
      <c r="E4959" s="115">
        <v>0</v>
      </c>
      <c r="F4959" s="115">
        <v>0</v>
      </c>
      <c r="G4959" s="115">
        <v>0</v>
      </c>
      <c r="H4959" s="115">
        <v>0</v>
      </c>
      <c r="I4959" s="115">
        <v>0</v>
      </c>
      <c r="J4959" s="115">
        <v>0</v>
      </c>
      <c r="K4959" s="115">
        <v>0</v>
      </c>
      <c r="L4959" s="115">
        <v>0</v>
      </c>
      <c r="M4959" s="115">
        <v>0</v>
      </c>
      <c r="N4959" s="115">
        <v>0</v>
      </c>
      <c r="O4959" s="115">
        <v>0</v>
      </c>
      <c r="P4959" s="115">
        <v>0</v>
      </c>
      <c r="Q4959" s="115">
        <v>0</v>
      </c>
      <c r="R4959" s="115">
        <v>0</v>
      </c>
      <c r="S4959" s="115">
        <v>0</v>
      </c>
      <c r="T4959" s="115">
        <v>0</v>
      </c>
      <c r="U4959" s="115">
        <v>0</v>
      </c>
      <c r="V4959" s="115">
        <v>0</v>
      </c>
      <c r="W4959" s="115">
        <v>0</v>
      </c>
      <c r="X4959" s="115">
        <v>0</v>
      </c>
      <c r="Y4959" s="115">
        <v>0</v>
      </c>
      <c r="Z4959" s="115">
        <v>0</v>
      </c>
      <c r="AA4959" s="115">
        <v>0</v>
      </c>
      <c r="AB4959" s="115">
        <v>0</v>
      </c>
      <c r="AC4959" s="115">
        <v>0</v>
      </c>
      <c r="AD4959" s="115">
        <v>0</v>
      </c>
      <c r="AE4959" s="115">
        <v>0</v>
      </c>
      <c r="AF4959" s="115">
        <v>0</v>
      </c>
      <c r="AG4959" s="115">
        <v>0</v>
      </c>
    </row>
    <row r="4960" spans="1:33">
      <c r="A4960" s="115" t="s">
        <v>6679</v>
      </c>
      <c r="B4960" s="115" t="s">
        <v>19</v>
      </c>
      <c r="C4960" s="115">
        <v>0</v>
      </c>
      <c r="D4960" s="115">
        <v>0</v>
      </c>
      <c r="E4960" s="115">
        <v>0</v>
      </c>
      <c r="F4960" s="115">
        <v>0</v>
      </c>
      <c r="G4960" s="115">
        <v>0</v>
      </c>
      <c r="H4960" s="115">
        <v>0</v>
      </c>
      <c r="I4960" s="115">
        <v>0</v>
      </c>
      <c r="J4960" s="115">
        <v>0</v>
      </c>
      <c r="K4960" s="115">
        <v>0</v>
      </c>
      <c r="L4960" s="115">
        <v>0</v>
      </c>
      <c r="M4960" s="115">
        <v>0</v>
      </c>
      <c r="N4960" s="115">
        <v>0</v>
      </c>
      <c r="O4960" s="115">
        <v>0</v>
      </c>
      <c r="P4960" s="115">
        <v>0</v>
      </c>
      <c r="Q4960" s="115">
        <v>0</v>
      </c>
      <c r="R4960" s="115">
        <v>0</v>
      </c>
      <c r="S4960" s="115">
        <v>0</v>
      </c>
      <c r="T4960" s="115">
        <v>0</v>
      </c>
      <c r="U4960" s="115">
        <v>0</v>
      </c>
      <c r="V4960" s="115">
        <v>0</v>
      </c>
      <c r="W4960" s="115">
        <v>0</v>
      </c>
      <c r="X4960" s="115">
        <v>0</v>
      </c>
      <c r="Y4960" s="115">
        <v>0</v>
      </c>
      <c r="Z4960" s="115">
        <v>0</v>
      </c>
      <c r="AA4960" s="115">
        <v>0</v>
      </c>
      <c r="AB4960" s="115">
        <v>0</v>
      </c>
      <c r="AC4960" s="115">
        <v>0</v>
      </c>
      <c r="AD4960" s="115">
        <v>0</v>
      </c>
      <c r="AE4960" s="115">
        <v>0</v>
      </c>
      <c r="AF4960" s="115">
        <v>0</v>
      </c>
      <c r="AG4960" s="115">
        <v>0</v>
      </c>
    </row>
    <row r="4961" spans="1:33">
      <c r="A4961" s="115" t="s">
        <v>6680</v>
      </c>
      <c r="B4961" s="115" t="s">
        <v>19</v>
      </c>
      <c r="C4961" s="115">
        <v>0</v>
      </c>
      <c r="D4961" s="115">
        <v>0</v>
      </c>
      <c r="E4961" s="115">
        <v>0</v>
      </c>
      <c r="F4961" s="115">
        <v>0</v>
      </c>
      <c r="G4961" s="115">
        <v>0</v>
      </c>
      <c r="H4961" s="115">
        <v>0</v>
      </c>
      <c r="I4961" s="115">
        <v>0</v>
      </c>
      <c r="J4961" s="115">
        <v>0</v>
      </c>
      <c r="K4961" s="115">
        <v>0</v>
      </c>
      <c r="L4961" s="115">
        <v>0</v>
      </c>
      <c r="M4961" s="115">
        <v>0</v>
      </c>
      <c r="N4961" s="115">
        <v>0</v>
      </c>
      <c r="O4961" s="115">
        <v>0</v>
      </c>
      <c r="P4961" s="115">
        <v>0</v>
      </c>
      <c r="Q4961" s="115">
        <v>0</v>
      </c>
      <c r="R4961" s="115">
        <v>0</v>
      </c>
      <c r="S4961" s="115">
        <v>0</v>
      </c>
      <c r="T4961" s="115">
        <v>0</v>
      </c>
      <c r="U4961" s="115">
        <v>0</v>
      </c>
      <c r="V4961" s="115">
        <v>0</v>
      </c>
      <c r="W4961" s="115">
        <v>0</v>
      </c>
      <c r="X4961" s="115">
        <v>0</v>
      </c>
      <c r="Y4961" s="115">
        <v>0</v>
      </c>
      <c r="Z4961" s="115">
        <v>0</v>
      </c>
      <c r="AA4961" s="115">
        <v>0</v>
      </c>
      <c r="AB4961" s="115">
        <v>0</v>
      </c>
      <c r="AC4961" s="115">
        <v>0</v>
      </c>
      <c r="AD4961" s="115">
        <v>0</v>
      </c>
      <c r="AE4961" s="115">
        <v>0</v>
      </c>
      <c r="AF4961" s="115">
        <v>0</v>
      </c>
      <c r="AG4961" s="115">
        <v>0</v>
      </c>
    </row>
    <row r="4962" spans="1:33">
      <c r="A4962" s="115" t="s">
        <v>6681</v>
      </c>
      <c r="B4962" s="115" t="s">
        <v>19</v>
      </c>
      <c r="C4962" s="115">
        <v>0</v>
      </c>
      <c r="D4962" s="115">
        <v>0</v>
      </c>
      <c r="E4962" s="115">
        <v>0</v>
      </c>
      <c r="F4962" s="115">
        <v>0</v>
      </c>
      <c r="G4962" s="115">
        <v>0</v>
      </c>
      <c r="H4962" s="115">
        <v>0</v>
      </c>
      <c r="I4962" s="115">
        <v>0</v>
      </c>
      <c r="J4962" s="115">
        <v>0</v>
      </c>
      <c r="K4962" s="115">
        <v>0</v>
      </c>
      <c r="L4962" s="115">
        <v>0</v>
      </c>
      <c r="M4962" s="115">
        <v>0</v>
      </c>
      <c r="N4962" s="115">
        <v>0</v>
      </c>
      <c r="O4962" s="115">
        <v>0</v>
      </c>
      <c r="P4962" s="115">
        <v>0</v>
      </c>
      <c r="Q4962" s="115">
        <v>0</v>
      </c>
      <c r="R4962" s="115">
        <v>0</v>
      </c>
      <c r="S4962" s="115">
        <v>0</v>
      </c>
      <c r="T4962" s="115">
        <v>0</v>
      </c>
      <c r="U4962" s="115">
        <v>0</v>
      </c>
      <c r="V4962" s="115">
        <v>0</v>
      </c>
      <c r="W4962" s="115">
        <v>0</v>
      </c>
      <c r="X4962" s="115">
        <v>0</v>
      </c>
      <c r="Y4962" s="115">
        <v>0</v>
      </c>
      <c r="Z4962" s="115">
        <v>0</v>
      </c>
      <c r="AA4962" s="115">
        <v>0</v>
      </c>
      <c r="AB4962" s="115">
        <v>0</v>
      </c>
      <c r="AC4962" s="115">
        <v>0</v>
      </c>
      <c r="AD4962" s="115">
        <v>0</v>
      </c>
      <c r="AE4962" s="115">
        <v>0</v>
      </c>
      <c r="AF4962" s="115">
        <v>0</v>
      </c>
      <c r="AG4962" s="115">
        <v>0</v>
      </c>
    </row>
    <row r="4963" spans="1:33">
      <c r="A4963" s="115" t="s">
        <v>6682</v>
      </c>
      <c r="B4963" s="115" t="s">
        <v>19</v>
      </c>
      <c r="C4963" s="115">
        <v>0</v>
      </c>
      <c r="D4963" s="115">
        <v>0</v>
      </c>
      <c r="E4963" s="115">
        <v>0</v>
      </c>
      <c r="F4963" s="115">
        <v>0</v>
      </c>
      <c r="G4963" s="115">
        <v>0</v>
      </c>
      <c r="H4963" s="115">
        <v>0</v>
      </c>
      <c r="I4963" s="115">
        <v>0</v>
      </c>
      <c r="J4963" s="115">
        <v>0</v>
      </c>
      <c r="K4963" s="115">
        <v>0</v>
      </c>
      <c r="L4963" s="115">
        <v>0</v>
      </c>
      <c r="M4963" s="115">
        <v>0</v>
      </c>
      <c r="N4963" s="115">
        <v>0</v>
      </c>
      <c r="O4963" s="115">
        <v>0</v>
      </c>
      <c r="P4963" s="115">
        <v>0</v>
      </c>
      <c r="Q4963" s="115">
        <v>0</v>
      </c>
      <c r="R4963" s="115">
        <v>0</v>
      </c>
      <c r="S4963" s="115">
        <v>0</v>
      </c>
      <c r="T4963" s="115">
        <v>0</v>
      </c>
      <c r="U4963" s="115">
        <v>0</v>
      </c>
      <c r="V4963" s="115">
        <v>0</v>
      </c>
      <c r="W4963" s="115">
        <v>0</v>
      </c>
      <c r="X4963" s="115">
        <v>0</v>
      </c>
      <c r="Y4963" s="115">
        <v>0</v>
      </c>
      <c r="Z4963" s="115">
        <v>0</v>
      </c>
      <c r="AA4963" s="115">
        <v>0</v>
      </c>
      <c r="AB4963" s="115">
        <v>0</v>
      </c>
      <c r="AC4963" s="115">
        <v>0</v>
      </c>
      <c r="AD4963" s="115">
        <v>0</v>
      </c>
      <c r="AE4963" s="115">
        <v>0</v>
      </c>
      <c r="AF4963" s="115">
        <v>0</v>
      </c>
      <c r="AG4963" s="115">
        <v>0</v>
      </c>
    </row>
    <row r="4964" spans="1:33">
      <c r="A4964" s="115" t="s">
        <v>6683</v>
      </c>
      <c r="B4964" s="115" t="s">
        <v>19</v>
      </c>
      <c r="C4964" s="115">
        <v>0</v>
      </c>
      <c r="D4964" s="115">
        <v>0</v>
      </c>
      <c r="E4964" s="115">
        <v>0</v>
      </c>
      <c r="F4964" s="115">
        <v>0</v>
      </c>
      <c r="G4964" s="115">
        <v>0</v>
      </c>
      <c r="H4964" s="115">
        <v>0</v>
      </c>
      <c r="I4964" s="115">
        <v>0</v>
      </c>
      <c r="J4964" s="115">
        <v>0</v>
      </c>
      <c r="K4964" s="115">
        <v>0</v>
      </c>
      <c r="L4964" s="115">
        <v>0</v>
      </c>
      <c r="M4964" s="115">
        <v>0</v>
      </c>
      <c r="N4964" s="115">
        <v>0</v>
      </c>
      <c r="O4964" s="115">
        <v>0</v>
      </c>
      <c r="P4964" s="115">
        <v>0</v>
      </c>
      <c r="Q4964" s="115">
        <v>0</v>
      </c>
      <c r="R4964" s="115">
        <v>0</v>
      </c>
      <c r="S4964" s="115">
        <v>0</v>
      </c>
      <c r="T4964" s="115">
        <v>0</v>
      </c>
      <c r="U4964" s="115">
        <v>0</v>
      </c>
      <c r="V4964" s="115">
        <v>0</v>
      </c>
      <c r="W4964" s="115">
        <v>0</v>
      </c>
      <c r="X4964" s="115">
        <v>0</v>
      </c>
      <c r="Y4964" s="115">
        <v>0</v>
      </c>
      <c r="Z4964" s="115">
        <v>0</v>
      </c>
      <c r="AA4964" s="115">
        <v>0</v>
      </c>
      <c r="AB4964" s="115">
        <v>0</v>
      </c>
      <c r="AC4964" s="115">
        <v>0</v>
      </c>
      <c r="AD4964" s="115">
        <v>0</v>
      </c>
      <c r="AE4964" s="115">
        <v>0</v>
      </c>
      <c r="AF4964" s="115">
        <v>0</v>
      </c>
      <c r="AG4964" s="115">
        <v>0</v>
      </c>
    </row>
    <row r="4965" spans="1:33">
      <c r="A4965" s="115" t="s">
        <v>6684</v>
      </c>
      <c r="B4965" s="115" t="s">
        <v>19</v>
      </c>
      <c r="C4965" s="115">
        <v>0</v>
      </c>
      <c r="D4965" s="115">
        <v>0</v>
      </c>
      <c r="E4965" s="115">
        <v>0</v>
      </c>
      <c r="F4965" s="115">
        <v>0</v>
      </c>
      <c r="G4965" s="115">
        <v>0</v>
      </c>
      <c r="H4965" s="115">
        <v>0</v>
      </c>
      <c r="I4965" s="115">
        <v>0</v>
      </c>
      <c r="J4965" s="115">
        <v>0</v>
      </c>
      <c r="K4965" s="115">
        <v>0</v>
      </c>
      <c r="L4965" s="115">
        <v>0</v>
      </c>
      <c r="M4965" s="115">
        <v>0</v>
      </c>
      <c r="N4965" s="115">
        <v>0</v>
      </c>
      <c r="O4965" s="115">
        <v>0</v>
      </c>
      <c r="P4965" s="115">
        <v>0</v>
      </c>
      <c r="Q4965" s="115">
        <v>0</v>
      </c>
      <c r="R4965" s="115">
        <v>0</v>
      </c>
      <c r="S4965" s="115">
        <v>0</v>
      </c>
      <c r="T4965" s="115">
        <v>0</v>
      </c>
      <c r="U4965" s="115">
        <v>0</v>
      </c>
      <c r="V4965" s="115">
        <v>0</v>
      </c>
      <c r="W4965" s="115">
        <v>0</v>
      </c>
      <c r="X4965" s="115">
        <v>0</v>
      </c>
      <c r="Y4965" s="115">
        <v>0</v>
      </c>
      <c r="Z4965" s="115">
        <v>0</v>
      </c>
      <c r="AA4965" s="115">
        <v>0</v>
      </c>
      <c r="AB4965" s="115">
        <v>0</v>
      </c>
      <c r="AC4965" s="115">
        <v>0</v>
      </c>
      <c r="AD4965" s="115">
        <v>0</v>
      </c>
      <c r="AE4965" s="115">
        <v>0</v>
      </c>
      <c r="AF4965" s="115">
        <v>0</v>
      </c>
      <c r="AG4965" s="115">
        <v>0</v>
      </c>
    </row>
    <row r="4966" spans="1:33">
      <c r="A4966" s="115" t="s">
        <v>6685</v>
      </c>
      <c r="B4966" s="115" t="s">
        <v>19</v>
      </c>
      <c r="C4966" s="115">
        <v>0</v>
      </c>
      <c r="D4966" s="115">
        <v>0</v>
      </c>
      <c r="E4966" s="115">
        <v>0</v>
      </c>
      <c r="F4966" s="115">
        <v>0</v>
      </c>
      <c r="G4966" s="115">
        <v>0</v>
      </c>
      <c r="H4966" s="115">
        <v>0</v>
      </c>
      <c r="I4966" s="115">
        <v>0</v>
      </c>
      <c r="J4966" s="115">
        <v>0</v>
      </c>
      <c r="K4966" s="115">
        <v>0</v>
      </c>
      <c r="L4966" s="115">
        <v>0</v>
      </c>
      <c r="M4966" s="115">
        <v>0</v>
      </c>
      <c r="N4966" s="115">
        <v>0</v>
      </c>
      <c r="O4966" s="115">
        <v>0</v>
      </c>
      <c r="P4966" s="115">
        <v>0</v>
      </c>
      <c r="Q4966" s="115">
        <v>0</v>
      </c>
      <c r="R4966" s="115">
        <v>0</v>
      </c>
      <c r="S4966" s="115">
        <v>0</v>
      </c>
      <c r="T4966" s="115">
        <v>0</v>
      </c>
      <c r="U4966" s="115">
        <v>0</v>
      </c>
      <c r="V4966" s="115">
        <v>0</v>
      </c>
      <c r="W4966" s="115">
        <v>0</v>
      </c>
      <c r="X4966" s="115">
        <v>0</v>
      </c>
      <c r="Y4966" s="115">
        <v>0</v>
      </c>
      <c r="Z4966" s="115">
        <v>0</v>
      </c>
      <c r="AA4966" s="115">
        <v>0</v>
      </c>
      <c r="AB4966" s="115">
        <v>0</v>
      </c>
      <c r="AC4966" s="115">
        <v>0</v>
      </c>
      <c r="AD4966" s="115">
        <v>0</v>
      </c>
      <c r="AE4966" s="115">
        <v>0</v>
      </c>
      <c r="AF4966" s="115">
        <v>0</v>
      </c>
      <c r="AG4966" s="115">
        <v>0</v>
      </c>
    </row>
    <row r="4967" spans="1:33">
      <c r="A4967" s="115" t="s">
        <v>6686</v>
      </c>
      <c r="B4967" s="115" t="s">
        <v>19</v>
      </c>
      <c r="C4967" s="115">
        <v>0</v>
      </c>
      <c r="D4967" s="115">
        <v>0</v>
      </c>
      <c r="E4967" s="115">
        <v>0</v>
      </c>
      <c r="F4967" s="115">
        <v>0</v>
      </c>
      <c r="G4967" s="115">
        <v>0</v>
      </c>
      <c r="H4967" s="115">
        <v>0</v>
      </c>
      <c r="I4967" s="115">
        <v>0</v>
      </c>
      <c r="J4967" s="115">
        <v>0</v>
      </c>
      <c r="K4967" s="115">
        <v>0</v>
      </c>
      <c r="L4967" s="115">
        <v>0</v>
      </c>
      <c r="M4967" s="115">
        <v>0</v>
      </c>
      <c r="N4967" s="115">
        <v>0</v>
      </c>
      <c r="O4967" s="115">
        <v>0</v>
      </c>
      <c r="P4967" s="115">
        <v>0</v>
      </c>
      <c r="Q4967" s="115">
        <v>0</v>
      </c>
      <c r="R4967" s="115">
        <v>0</v>
      </c>
      <c r="S4967" s="115">
        <v>0</v>
      </c>
      <c r="T4967" s="115">
        <v>0</v>
      </c>
      <c r="U4967" s="115">
        <v>0</v>
      </c>
      <c r="V4967" s="115">
        <v>0</v>
      </c>
      <c r="W4967" s="115">
        <v>0</v>
      </c>
      <c r="X4967" s="115">
        <v>0</v>
      </c>
      <c r="Y4967" s="115">
        <v>0</v>
      </c>
      <c r="Z4967" s="115">
        <v>0</v>
      </c>
      <c r="AA4967" s="115">
        <v>0</v>
      </c>
      <c r="AB4967" s="115">
        <v>0</v>
      </c>
      <c r="AC4967" s="115">
        <v>0</v>
      </c>
      <c r="AD4967" s="115">
        <v>0</v>
      </c>
      <c r="AE4967" s="115">
        <v>0</v>
      </c>
      <c r="AF4967" s="115">
        <v>0</v>
      </c>
      <c r="AG4967" s="115">
        <v>0</v>
      </c>
    </row>
    <row r="4968" spans="1:33">
      <c r="A4968" s="115" t="s">
        <v>6687</v>
      </c>
      <c r="B4968" s="115" t="s">
        <v>19</v>
      </c>
      <c r="C4968" s="115">
        <v>0</v>
      </c>
      <c r="D4968" s="115">
        <v>0</v>
      </c>
      <c r="E4968" s="115">
        <v>0</v>
      </c>
      <c r="F4968" s="115">
        <v>0</v>
      </c>
      <c r="G4968" s="115">
        <v>0</v>
      </c>
      <c r="H4968" s="115">
        <v>0</v>
      </c>
      <c r="I4968" s="115">
        <v>0</v>
      </c>
      <c r="J4968" s="115">
        <v>0</v>
      </c>
      <c r="K4968" s="115">
        <v>0</v>
      </c>
      <c r="L4968" s="115">
        <v>0</v>
      </c>
      <c r="M4968" s="115">
        <v>0</v>
      </c>
      <c r="N4968" s="115">
        <v>0</v>
      </c>
      <c r="O4968" s="115">
        <v>0</v>
      </c>
      <c r="P4968" s="115">
        <v>0</v>
      </c>
      <c r="Q4968" s="115">
        <v>0</v>
      </c>
      <c r="R4968" s="115">
        <v>0</v>
      </c>
      <c r="S4968" s="115">
        <v>0</v>
      </c>
      <c r="T4968" s="115">
        <v>0</v>
      </c>
      <c r="U4968" s="115">
        <v>0</v>
      </c>
      <c r="V4968" s="115">
        <v>0</v>
      </c>
      <c r="W4968" s="115">
        <v>0</v>
      </c>
      <c r="X4968" s="115">
        <v>0</v>
      </c>
      <c r="Y4968" s="115">
        <v>0</v>
      </c>
      <c r="Z4968" s="115">
        <v>0</v>
      </c>
      <c r="AA4968" s="115">
        <v>0</v>
      </c>
      <c r="AB4968" s="115">
        <v>0</v>
      </c>
      <c r="AC4968" s="115">
        <v>0</v>
      </c>
      <c r="AD4968" s="115">
        <v>0</v>
      </c>
      <c r="AE4968" s="115">
        <v>0</v>
      </c>
      <c r="AF4968" s="115">
        <v>0</v>
      </c>
      <c r="AG4968" s="115">
        <v>0</v>
      </c>
    </row>
    <row r="4969" spans="1:33">
      <c r="A4969" s="115" t="s">
        <v>6688</v>
      </c>
      <c r="B4969" s="115" t="s">
        <v>19</v>
      </c>
      <c r="C4969" s="115">
        <v>0</v>
      </c>
      <c r="D4969" s="115">
        <v>0</v>
      </c>
      <c r="E4969" s="115">
        <v>0</v>
      </c>
      <c r="F4969" s="115">
        <v>0</v>
      </c>
      <c r="G4969" s="115">
        <v>0</v>
      </c>
      <c r="H4969" s="115">
        <v>0</v>
      </c>
      <c r="I4969" s="115">
        <v>0</v>
      </c>
      <c r="J4969" s="115">
        <v>0</v>
      </c>
      <c r="K4969" s="115">
        <v>0</v>
      </c>
      <c r="L4969" s="115">
        <v>0</v>
      </c>
      <c r="M4969" s="115">
        <v>0</v>
      </c>
      <c r="N4969" s="115">
        <v>0</v>
      </c>
      <c r="O4969" s="115">
        <v>0</v>
      </c>
      <c r="P4969" s="115">
        <v>0</v>
      </c>
      <c r="Q4969" s="115">
        <v>0</v>
      </c>
      <c r="R4969" s="115">
        <v>0</v>
      </c>
      <c r="S4969" s="115">
        <v>0</v>
      </c>
      <c r="T4969" s="115">
        <v>0</v>
      </c>
      <c r="U4969" s="115">
        <v>0</v>
      </c>
      <c r="V4969" s="115">
        <v>0</v>
      </c>
      <c r="W4969" s="115">
        <v>0</v>
      </c>
      <c r="X4969" s="115">
        <v>0</v>
      </c>
      <c r="Y4969" s="115">
        <v>0</v>
      </c>
      <c r="Z4969" s="115">
        <v>0</v>
      </c>
      <c r="AA4969" s="115">
        <v>0</v>
      </c>
      <c r="AB4969" s="115">
        <v>0</v>
      </c>
      <c r="AC4969" s="115">
        <v>0</v>
      </c>
      <c r="AD4969" s="115">
        <v>0</v>
      </c>
      <c r="AE4969" s="115">
        <v>0</v>
      </c>
      <c r="AF4969" s="115">
        <v>0</v>
      </c>
      <c r="AG4969" s="115">
        <v>0</v>
      </c>
    </row>
    <row r="4970" spans="1:33">
      <c r="A4970" s="115" t="s">
        <v>6689</v>
      </c>
      <c r="B4970" s="115" t="s">
        <v>19</v>
      </c>
      <c r="C4970" s="115">
        <v>0</v>
      </c>
      <c r="D4970" s="115">
        <v>0</v>
      </c>
      <c r="E4970" s="115">
        <v>0</v>
      </c>
      <c r="F4970" s="115">
        <v>0</v>
      </c>
      <c r="G4970" s="115">
        <v>0</v>
      </c>
      <c r="H4970" s="115">
        <v>0</v>
      </c>
      <c r="I4970" s="115">
        <v>0</v>
      </c>
      <c r="J4970" s="115">
        <v>0</v>
      </c>
      <c r="K4970" s="115">
        <v>0</v>
      </c>
      <c r="L4970" s="115">
        <v>0</v>
      </c>
      <c r="M4970" s="115">
        <v>0</v>
      </c>
      <c r="N4970" s="115">
        <v>0</v>
      </c>
      <c r="O4970" s="115">
        <v>0</v>
      </c>
      <c r="P4970" s="115">
        <v>0</v>
      </c>
      <c r="Q4970" s="115">
        <v>0</v>
      </c>
      <c r="R4970" s="115">
        <v>0</v>
      </c>
      <c r="S4970" s="115">
        <v>0</v>
      </c>
      <c r="T4970" s="115">
        <v>0</v>
      </c>
      <c r="U4970" s="115">
        <v>0</v>
      </c>
      <c r="V4970" s="115">
        <v>0</v>
      </c>
      <c r="W4970" s="115">
        <v>0</v>
      </c>
      <c r="X4970" s="115">
        <v>0</v>
      </c>
      <c r="Y4970" s="115">
        <v>0</v>
      </c>
      <c r="Z4970" s="115">
        <v>0</v>
      </c>
      <c r="AA4970" s="115">
        <v>0</v>
      </c>
      <c r="AB4970" s="115">
        <v>0</v>
      </c>
      <c r="AC4970" s="115">
        <v>0</v>
      </c>
      <c r="AD4970" s="115">
        <v>0</v>
      </c>
      <c r="AE4970" s="115">
        <v>0</v>
      </c>
      <c r="AF4970" s="115">
        <v>0</v>
      </c>
      <c r="AG4970" s="115">
        <v>0</v>
      </c>
    </row>
    <row r="4971" spans="1:33">
      <c r="A4971" s="115" t="s">
        <v>6690</v>
      </c>
      <c r="B4971" s="115" t="s">
        <v>19</v>
      </c>
      <c r="C4971" s="115">
        <v>0</v>
      </c>
      <c r="D4971" s="115">
        <v>0</v>
      </c>
      <c r="E4971" s="115">
        <v>0</v>
      </c>
      <c r="F4971" s="115">
        <v>0</v>
      </c>
      <c r="G4971" s="115">
        <v>0</v>
      </c>
      <c r="H4971" s="115">
        <v>0</v>
      </c>
      <c r="I4971" s="115">
        <v>0</v>
      </c>
      <c r="J4971" s="115">
        <v>0</v>
      </c>
      <c r="K4971" s="115">
        <v>0</v>
      </c>
      <c r="L4971" s="115">
        <v>0</v>
      </c>
      <c r="M4971" s="115">
        <v>0</v>
      </c>
      <c r="N4971" s="115">
        <v>0</v>
      </c>
      <c r="O4971" s="115">
        <v>0</v>
      </c>
      <c r="P4971" s="115">
        <v>0</v>
      </c>
      <c r="Q4971" s="115">
        <v>0</v>
      </c>
      <c r="R4971" s="115">
        <v>0</v>
      </c>
      <c r="S4971" s="115">
        <v>0</v>
      </c>
      <c r="T4971" s="115">
        <v>0</v>
      </c>
      <c r="U4971" s="115">
        <v>0</v>
      </c>
      <c r="V4971" s="115">
        <v>0</v>
      </c>
      <c r="W4971" s="115">
        <v>0</v>
      </c>
      <c r="X4971" s="115">
        <v>0</v>
      </c>
      <c r="Y4971" s="115">
        <v>0</v>
      </c>
      <c r="Z4971" s="115">
        <v>0</v>
      </c>
      <c r="AA4971" s="115">
        <v>0</v>
      </c>
      <c r="AB4971" s="115">
        <v>0</v>
      </c>
      <c r="AC4971" s="115">
        <v>0</v>
      </c>
      <c r="AD4971" s="115">
        <v>0</v>
      </c>
      <c r="AE4971" s="115">
        <v>0</v>
      </c>
      <c r="AF4971" s="115">
        <v>0</v>
      </c>
      <c r="AG4971" s="115">
        <v>0</v>
      </c>
    </row>
    <row r="4972" spans="1:33">
      <c r="A4972" s="115" t="s">
        <v>6691</v>
      </c>
      <c r="B4972" s="115" t="s">
        <v>19</v>
      </c>
      <c r="C4972" s="115">
        <v>0</v>
      </c>
      <c r="D4972" s="115">
        <v>0</v>
      </c>
      <c r="E4972" s="115">
        <v>0</v>
      </c>
      <c r="F4972" s="115">
        <v>0</v>
      </c>
      <c r="G4972" s="115">
        <v>0</v>
      </c>
      <c r="H4972" s="115">
        <v>0</v>
      </c>
      <c r="I4972" s="115">
        <v>0</v>
      </c>
      <c r="J4972" s="115">
        <v>0</v>
      </c>
      <c r="K4972" s="115">
        <v>0</v>
      </c>
      <c r="L4972" s="115">
        <v>0</v>
      </c>
      <c r="M4972" s="115">
        <v>0</v>
      </c>
      <c r="N4972" s="115">
        <v>0</v>
      </c>
      <c r="O4972" s="115">
        <v>0</v>
      </c>
      <c r="P4972" s="115">
        <v>0</v>
      </c>
      <c r="Q4972" s="115">
        <v>0</v>
      </c>
      <c r="R4972" s="115">
        <v>0</v>
      </c>
      <c r="S4972" s="115">
        <v>0</v>
      </c>
      <c r="T4972" s="115">
        <v>0</v>
      </c>
      <c r="U4972" s="115">
        <v>0</v>
      </c>
      <c r="V4972" s="115">
        <v>0</v>
      </c>
      <c r="W4972" s="115">
        <v>0</v>
      </c>
      <c r="X4972" s="115">
        <v>0</v>
      </c>
      <c r="Y4972" s="115">
        <v>0</v>
      </c>
      <c r="Z4972" s="115">
        <v>0</v>
      </c>
      <c r="AA4972" s="115">
        <v>0</v>
      </c>
      <c r="AB4972" s="115">
        <v>0</v>
      </c>
      <c r="AC4972" s="115">
        <v>0</v>
      </c>
      <c r="AD4972" s="115">
        <v>0</v>
      </c>
      <c r="AE4972" s="115">
        <v>0</v>
      </c>
      <c r="AF4972" s="115">
        <v>0</v>
      </c>
      <c r="AG4972" s="115">
        <v>0</v>
      </c>
    </row>
    <row r="4973" spans="1:33">
      <c r="A4973" s="115" t="s">
        <v>6692</v>
      </c>
      <c r="B4973" s="115" t="s">
        <v>19</v>
      </c>
      <c r="C4973" s="115">
        <v>0</v>
      </c>
      <c r="D4973" s="115">
        <v>0</v>
      </c>
      <c r="E4973" s="115">
        <v>0</v>
      </c>
      <c r="F4973" s="115">
        <v>0</v>
      </c>
      <c r="G4973" s="115">
        <v>0</v>
      </c>
      <c r="H4973" s="115">
        <v>0</v>
      </c>
      <c r="I4973" s="115">
        <v>0</v>
      </c>
      <c r="J4973" s="115">
        <v>0</v>
      </c>
      <c r="K4973" s="115">
        <v>0</v>
      </c>
      <c r="L4973" s="115">
        <v>0</v>
      </c>
      <c r="M4973" s="115">
        <v>0</v>
      </c>
      <c r="N4973" s="115">
        <v>0</v>
      </c>
      <c r="O4973" s="115">
        <v>0</v>
      </c>
      <c r="P4973" s="115">
        <v>0</v>
      </c>
      <c r="Q4973" s="115">
        <v>0</v>
      </c>
      <c r="R4973" s="115">
        <v>0</v>
      </c>
      <c r="S4973" s="115">
        <v>0</v>
      </c>
      <c r="T4973" s="115">
        <v>0</v>
      </c>
      <c r="U4973" s="115">
        <v>0</v>
      </c>
      <c r="V4973" s="115">
        <v>0</v>
      </c>
      <c r="W4973" s="115">
        <v>0</v>
      </c>
      <c r="X4973" s="115">
        <v>0</v>
      </c>
      <c r="Y4973" s="115">
        <v>0</v>
      </c>
      <c r="Z4973" s="115">
        <v>0</v>
      </c>
      <c r="AA4973" s="115">
        <v>0</v>
      </c>
      <c r="AB4973" s="115">
        <v>0</v>
      </c>
      <c r="AC4973" s="115">
        <v>0</v>
      </c>
      <c r="AD4973" s="115">
        <v>0</v>
      </c>
      <c r="AE4973" s="115">
        <v>0</v>
      </c>
      <c r="AF4973" s="115">
        <v>0</v>
      </c>
      <c r="AG4973" s="115">
        <v>0</v>
      </c>
    </row>
    <row r="4974" spans="1:33">
      <c r="A4974" s="115" t="s">
        <v>6693</v>
      </c>
      <c r="B4974" s="115" t="s">
        <v>19</v>
      </c>
      <c r="C4974" s="115">
        <v>0</v>
      </c>
      <c r="D4974" s="115">
        <v>0</v>
      </c>
      <c r="E4974" s="115">
        <v>0</v>
      </c>
      <c r="F4974" s="115">
        <v>0</v>
      </c>
      <c r="G4974" s="115">
        <v>0</v>
      </c>
      <c r="H4974" s="115">
        <v>0</v>
      </c>
      <c r="I4974" s="115">
        <v>0</v>
      </c>
      <c r="J4974" s="115">
        <v>0</v>
      </c>
      <c r="K4974" s="115">
        <v>0</v>
      </c>
      <c r="L4974" s="115">
        <v>0</v>
      </c>
      <c r="M4974" s="115">
        <v>0</v>
      </c>
      <c r="N4974" s="115">
        <v>0</v>
      </c>
      <c r="O4974" s="115">
        <v>0</v>
      </c>
      <c r="P4974" s="115">
        <v>0</v>
      </c>
      <c r="Q4974" s="115">
        <v>0</v>
      </c>
      <c r="R4974" s="115">
        <v>0</v>
      </c>
      <c r="S4974" s="115">
        <v>0</v>
      </c>
      <c r="T4974" s="115">
        <v>0</v>
      </c>
      <c r="U4974" s="115">
        <v>0</v>
      </c>
      <c r="V4974" s="115">
        <v>0</v>
      </c>
      <c r="W4974" s="115">
        <v>0</v>
      </c>
      <c r="X4974" s="115">
        <v>0</v>
      </c>
      <c r="Y4974" s="115">
        <v>0</v>
      </c>
      <c r="Z4974" s="115">
        <v>0</v>
      </c>
      <c r="AA4974" s="115">
        <v>0</v>
      </c>
      <c r="AB4974" s="115">
        <v>0</v>
      </c>
      <c r="AC4974" s="115">
        <v>0</v>
      </c>
      <c r="AD4974" s="115">
        <v>0</v>
      </c>
      <c r="AE4974" s="115">
        <v>0</v>
      </c>
      <c r="AF4974" s="115">
        <v>0</v>
      </c>
      <c r="AG4974" s="115">
        <v>0</v>
      </c>
    </row>
    <row r="4975" spans="1:33">
      <c r="A4975" s="115" t="s">
        <v>6694</v>
      </c>
      <c r="B4975" s="115" t="s">
        <v>19</v>
      </c>
      <c r="C4975" s="115">
        <v>0</v>
      </c>
      <c r="D4975" s="115">
        <v>0</v>
      </c>
      <c r="E4975" s="115">
        <v>0</v>
      </c>
      <c r="F4975" s="115">
        <v>0</v>
      </c>
      <c r="G4975" s="115">
        <v>0</v>
      </c>
      <c r="H4975" s="115">
        <v>0</v>
      </c>
      <c r="I4975" s="115">
        <v>0</v>
      </c>
      <c r="J4975" s="115">
        <v>0</v>
      </c>
      <c r="K4975" s="115">
        <v>0</v>
      </c>
      <c r="L4975" s="115">
        <v>0</v>
      </c>
      <c r="M4975" s="115">
        <v>0</v>
      </c>
      <c r="N4975" s="115">
        <v>0</v>
      </c>
      <c r="O4975" s="115">
        <v>0</v>
      </c>
      <c r="P4975" s="115">
        <v>0</v>
      </c>
      <c r="Q4975" s="115">
        <v>0</v>
      </c>
      <c r="R4975" s="115">
        <v>0</v>
      </c>
      <c r="S4975" s="115">
        <v>0</v>
      </c>
      <c r="T4975" s="115">
        <v>0</v>
      </c>
      <c r="U4975" s="115">
        <v>0</v>
      </c>
      <c r="V4975" s="115">
        <v>0</v>
      </c>
      <c r="W4975" s="115">
        <v>0</v>
      </c>
      <c r="X4975" s="115">
        <v>0</v>
      </c>
      <c r="Y4975" s="115">
        <v>0</v>
      </c>
      <c r="Z4975" s="115">
        <v>0</v>
      </c>
      <c r="AA4975" s="115">
        <v>0</v>
      </c>
      <c r="AB4975" s="115">
        <v>0</v>
      </c>
      <c r="AC4975" s="115">
        <v>0</v>
      </c>
      <c r="AD4975" s="115">
        <v>0</v>
      </c>
      <c r="AE4975" s="115">
        <v>0</v>
      </c>
      <c r="AF4975" s="115">
        <v>0</v>
      </c>
      <c r="AG4975" s="115">
        <v>0</v>
      </c>
    </row>
    <row r="4976" spans="1:33">
      <c r="A4976" s="115" t="s">
        <v>6695</v>
      </c>
      <c r="B4976" s="115" t="s">
        <v>19</v>
      </c>
      <c r="C4976" s="115">
        <v>0</v>
      </c>
      <c r="D4976" s="115">
        <v>0</v>
      </c>
      <c r="E4976" s="115">
        <v>0</v>
      </c>
      <c r="F4976" s="115">
        <v>0</v>
      </c>
      <c r="G4976" s="115">
        <v>0</v>
      </c>
      <c r="H4976" s="115">
        <v>0</v>
      </c>
      <c r="I4976" s="115">
        <v>0</v>
      </c>
      <c r="J4976" s="115">
        <v>0</v>
      </c>
      <c r="K4976" s="115">
        <v>0</v>
      </c>
      <c r="L4976" s="115">
        <v>0</v>
      </c>
      <c r="M4976" s="115">
        <v>0</v>
      </c>
      <c r="N4976" s="115">
        <v>0</v>
      </c>
      <c r="O4976" s="115">
        <v>0</v>
      </c>
      <c r="P4976" s="115">
        <v>0</v>
      </c>
      <c r="Q4976" s="115">
        <v>0</v>
      </c>
      <c r="R4976" s="115">
        <v>0</v>
      </c>
      <c r="S4976" s="115">
        <v>0</v>
      </c>
      <c r="T4976" s="115">
        <v>0</v>
      </c>
      <c r="U4976" s="115">
        <v>0</v>
      </c>
      <c r="V4976" s="115">
        <v>0</v>
      </c>
      <c r="W4976" s="115">
        <v>0</v>
      </c>
      <c r="X4976" s="115">
        <v>0</v>
      </c>
      <c r="Y4976" s="115">
        <v>0</v>
      </c>
      <c r="Z4976" s="115">
        <v>0</v>
      </c>
      <c r="AA4976" s="115">
        <v>0</v>
      </c>
      <c r="AB4976" s="115">
        <v>0</v>
      </c>
      <c r="AC4976" s="115">
        <v>0</v>
      </c>
      <c r="AD4976" s="115">
        <v>0</v>
      </c>
      <c r="AE4976" s="115">
        <v>0</v>
      </c>
      <c r="AF4976" s="115">
        <v>0</v>
      </c>
      <c r="AG4976" s="115">
        <v>0</v>
      </c>
    </row>
    <row r="4977" spans="1:33">
      <c r="A4977" s="115" t="s">
        <v>6696</v>
      </c>
      <c r="B4977" s="115" t="s">
        <v>19</v>
      </c>
      <c r="C4977" s="115">
        <v>0</v>
      </c>
      <c r="D4977" s="115">
        <v>0</v>
      </c>
      <c r="E4977" s="115">
        <v>0</v>
      </c>
      <c r="F4977" s="115">
        <v>0</v>
      </c>
      <c r="G4977" s="115">
        <v>0</v>
      </c>
      <c r="H4977" s="115">
        <v>0</v>
      </c>
      <c r="I4977" s="115">
        <v>0</v>
      </c>
      <c r="J4977" s="115">
        <v>0</v>
      </c>
      <c r="K4977" s="115">
        <v>0</v>
      </c>
      <c r="L4977" s="115">
        <v>0</v>
      </c>
      <c r="M4977" s="115">
        <v>0</v>
      </c>
      <c r="N4977" s="115">
        <v>0</v>
      </c>
      <c r="O4977" s="115">
        <v>0</v>
      </c>
      <c r="P4977" s="115">
        <v>0</v>
      </c>
      <c r="Q4977" s="115">
        <v>0</v>
      </c>
      <c r="R4977" s="115">
        <v>0</v>
      </c>
      <c r="S4977" s="115">
        <v>0</v>
      </c>
      <c r="T4977" s="115">
        <v>0</v>
      </c>
      <c r="U4977" s="115">
        <v>0</v>
      </c>
      <c r="V4977" s="115">
        <v>0</v>
      </c>
      <c r="W4977" s="115">
        <v>0</v>
      </c>
      <c r="X4977" s="115">
        <v>0</v>
      </c>
      <c r="Y4977" s="115">
        <v>0</v>
      </c>
      <c r="Z4977" s="115">
        <v>0</v>
      </c>
      <c r="AA4977" s="115">
        <v>0</v>
      </c>
      <c r="AB4977" s="115">
        <v>0</v>
      </c>
      <c r="AC4977" s="115">
        <v>0</v>
      </c>
      <c r="AD4977" s="115">
        <v>0</v>
      </c>
      <c r="AE4977" s="115">
        <v>0</v>
      </c>
      <c r="AF4977" s="115">
        <v>0</v>
      </c>
      <c r="AG4977" s="115">
        <v>0</v>
      </c>
    </row>
    <row r="4978" spans="1:33">
      <c r="A4978" s="115" t="s">
        <v>6697</v>
      </c>
      <c r="B4978" s="115" t="s">
        <v>19</v>
      </c>
      <c r="C4978" s="115">
        <v>0</v>
      </c>
      <c r="D4978" s="115">
        <v>0</v>
      </c>
      <c r="E4978" s="115">
        <v>0</v>
      </c>
      <c r="F4978" s="115">
        <v>0</v>
      </c>
      <c r="G4978" s="115">
        <v>0</v>
      </c>
      <c r="H4978" s="115">
        <v>0</v>
      </c>
      <c r="I4978" s="115">
        <v>0</v>
      </c>
      <c r="J4978" s="115">
        <v>0</v>
      </c>
      <c r="K4978" s="115">
        <v>0</v>
      </c>
      <c r="L4978" s="115">
        <v>0</v>
      </c>
      <c r="M4978" s="115">
        <v>0</v>
      </c>
      <c r="N4978" s="115">
        <v>0</v>
      </c>
      <c r="O4978" s="115">
        <v>0</v>
      </c>
      <c r="P4978" s="115">
        <v>0</v>
      </c>
      <c r="Q4978" s="115">
        <v>0</v>
      </c>
      <c r="R4978" s="115">
        <v>0</v>
      </c>
      <c r="S4978" s="115">
        <v>0</v>
      </c>
      <c r="T4978" s="115">
        <v>0</v>
      </c>
      <c r="U4978" s="115">
        <v>0</v>
      </c>
      <c r="V4978" s="115">
        <v>0</v>
      </c>
      <c r="W4978" s="115">
        <v>0</v>
      </c>
      <c r="X4978" s="115">
        <v>0</v>
      </c>
      <c r="Y4978" s="115">
        <v>0</v>
      </c>
      <c r="Z4978" s="115">
        <v>0</v>
      </c>
      <c r="AA4978" s="115">
        <v>0</v>
      </c>
      <c r="AB4978" s="115">
        <v>0</v>
      </c>
      <c r="AC4978" s="115">
        <v>0</v>
      </c>
      <c r="AD4978" s="115">
        <v>0</v>
      </c>
      <c r="AE4978" s="115">
        <v>0</v>
      </c>
      <c r="AF4978" s="115">
        <v>0</v>
      </c>
      <c r="AG4978" s="115">
        <v>0</v>
      </c>
    </row>
    <row r="4979" spans="1:33">
      <c r="A4979" s="115" t="s">
        <v>6698</v>
      </c>
      <c r="B4979" s="115" t="s">
        <v>19</v>
      </c>
      <c r="C4979" s="115">
        <v>0</v>
      </c>
      <c r="D4979" s="115">
        <v>0</v>
      </c>
      <c r="E4979" s="115">
        <v>0</v>
      </c>
      <c r="F4979" s="115">
        <v>0</v>
      </c>
      <c r="G4979" s="115">
        <v>0</v>
      </c>
      <c r="H4979" s="115">
        <v>0</v>
      </c>
      <c r="I4979" s="115">
        <v>0</v>
      </c>
      <c r="J4979" s="115">
        <v>0</v>
      </c>
      <c r="K4979" s="115">
        <v>0</v>
      </c>
      <c r="L4979" s="115">
        <v>0</v>
      </c>
      <c r="M4979" s="115">
        <v>0</v>
      </c>
      <c r="N4979" s="115">
        <v>0</v>
      </c>
      <c r="O4979" s="115">
        <v>0</v>
      </c>
      <c r="P4979" s="115">
        <v>0</v>
      </c>
      <c r="Q4979" s="115">
        <v>0</v>
      </c>
      <c r="R4979" s="115">
        <v>0</v>
      </c>
      <c r="S4979" s="115">
        <v>0</v>
      </c>
      <c r="T4979" s="115">
        <v>0</v>
      </c>
      <c r="U4979" s="115">
        <v>0</v>
      </c>
      <c r="V4979" s="115">
        <v>0</v>
      </c>
      <c r="W4979" s="115">
        <v>0</v>
      </c>
      <c r="X4979" s="115">
        <v>0</v>
      </c>
      <c r="Y4979" s="115">
        <v>0</v>
      </c>
      <c r="Z4979" s="115">
        <v>0</v>
      </c>
      <c r="AA4979" s="115">
        <v>0</v>
      </c>
      <c r="AB4979" s="115">
        <v>0</v>
      </c>
      <c r="AC4979" s="115">
        <v>0</v>
      </c>
      <c r="AD4979" s="115">
        <v>0</v>
      </c>
      <c r="AE4979" s="115">
        <v>0</v>
      </c>
      <c r="AF4979" s="115">
        <v>0</v>
      </c>
      <c r="AG4979" s="115">
        <v>0</v>
      </c>
    </row>
    <row r="4980" spans="1:33">
      <c r="A4980" s="115" t="s">
        <v>6699</v>
      </c>
      <c r="B4980" s="115" t="s">
        <v>19</v>
      </c>
      <c r="C4980" s="115">
        <v>0</v>
      </c>
      <c r="D4980" s="115">
        <v>0</v>
      </c>
      <c r="E4980" s="115">
        <v>0</v>
      </c>
      <c r="F4980" s="115">
        <v>0</v>
      </c>
      <c r="G4980" s="115">
        <v>0</v>
      </c>
      <c r="H4980" s="115">
        <v>0</v>
      </c>
      <c r="I4980" s="115">
        <v>0</v>
      </c>
      <c r="J4980" s="115">
        <v>0</v>
      </c>
      <c r="K4980" s="115">
        <v>0</v>
      </c>
      <c r="L4980" s="115">
        <v>0</v>
      </c>
      <c r="M4980" s="115">
        <v>0</v>
      </c>
      <c r="N4980" s="115">
        <v>0</v>
      </c>
      <c r="O4980" s="115">
        <v>0</v>
      </c>
      <c r="P4980" s="115">
        <v>0</v>
      </c>
      <c r="Q4980" s="115">
        <v>0</v>
      </c>
      <c r="R4980" s="115">
        <v>0</v>
      </c>
      <c r="S4980" s="115">
        <v>0</v>
      </c>
      <c r="T4980" s="115">
        <v>0</v>
      </c>
      <c r="U4980" s="115">
        <v>0</v>
      </c>
      <c r="V4980" s="115">
        <v>0</v>
      </c>
      <c r="W4980" s="115">
        <v>0</v>
      </c>
      <c r="X4980" s="115">
        <v>0</v>
      </c>
      <c r="Y4980" s="115">
        <v>0</v>
      </c>
      <c r="Z4980" s="115">
        <v>0</v>
      </c>
      <c r="AA4980" s="115">
        <v>0</v>
      </c>
      <c r="AB4980" s="115">
        <v>0</v>
      </c>
      <c r="AC4980" s="115">
        <v>0</v>
      </c>
      <c r="AD4980" s="115">
        <v>0</v>
      </c>
      <c r="AE4980" s="115">
        <v>0</v>
      </c>
      <c r="AF4980" s="115">
        <v>0</v>
      </c>
      <c r="AG4980" s="115">
        <v>0</v>
      </c>
    </row>
    <row r="4981" spans="1:33">
      <c r="A4981" s="115" t="s">
        <v>6700</v>
      </c>
      <c r="B4981" s="115" t="s">
        <v>19</v>
      </c>
      <c r="C4981" s="115">
        <v>0</v>
      </c>
      <c r="D4981" s="115">
        <v>0</v>
      </c>
      <c r="E4981" s="115">
        <v>0</v>
      </c>
      <c r="F4981" s="115">
        <v>0</v>
      </c>
      <c r="G4981" s="115">
        <v>0</v>
      </c>
      <c r="H4981" s="115">
        <v>0</v>
      </c>
      <c r="I4981" s="115">
        <v>0</v>
      </c>
      <c r="J4981" s="115">
        <v>0</v>
      </c>
      <c r="K4981" s="115">
        <v>0</v>
      </c>
      <c r="L4981" s="115">
        <v>0</v>
      </c>
      <c r="M4981" s="115">
        <v>0</v>
      </c>
      <c r="N4981" s="115">
        <v>0</v>
      </c>
      <c r="O4981" s="115">
        <v>0</v>
      </c>
      <c r="P4981" s="115">
        <v>0</v>
      </c>
      <c r="Q4981" s="115">
        <v>0</v>
      </c>
      <c r="R4981" s="115">
        <v>0</v>
      </c>
      <c r="S4981" s="115">
        <v>0</v>
      </c>
      <c r="T4981" s="115">
        <v>0</v>
      </c>
      <c r="U4981" s="115">
        <v>0</v>
      </c>
      <c r="V4981" s="115">
        <v>0</v>
      </c>
      <c r="W4981" s="115">
        <v>0</v>
      </c>
      <c r="X4981" s="115">
        <v>0</v>
      </c>
      <c r="Y4981" s="115">
        <v>0</v>
      </c>
      <c r="Z4981" s="115">
        <v>0</v>
      </c>
      <c r="AA4981" s="115">
        <v>0</v>
      </c>
      <c r="AB4981" s="115">
        <v>0</v>
      </c>
      <c r="AC4981" s="115">
        <v>0</v>
      </c>
      <c r="AD4981" s="115">
        <v>0</v>
      </c>
      <c r="AE4981" s="115">
        <v>0</v>
      </c>
      <c r="AF4981" s="115">
        <v>0</v>
      </c>
      <c r="AG4981" s="115">
        <v>0</v>
      </c>
    </row>
    <row r="4982" spans="1:33">
      <c r="A4982" s="115" t="s">
        <v>6701</v>
      </c>
      <c r="B4982" s="115" t="s">
        <v>19</v>
      </c>
      <c r="C4982" s="2">
        <v>63115200000000</v>
      </c>
      <c r="D4982" s="2">
        <v>65975500000000</v>
      </c>
      <c r="E4982" s="2">
        <v>66831000000000</v>
      </c>
      <c r="F4982" s="2">
        <v>70522000000000</v>
      </c>
      <c r="G4982" s="2">
        <v>71778400000000</v>
      </c>
      <c r="H4982" s="2">
        <v>72905200000000</v>
      </c>
      <c r="I4982" s="2">
        <v>73938400000000</v>
      </c>
      <c r="J4982" s="2">
        <v>74895600000000</v>
      </c>
      <c r="K4982" s="2">
        <v>75820500000000</v>
      </c>
      <c r="L4982" s="2">
        <v>76657000000000</v>
      </c>
      <c r="M4982" s="2">
        <v>77484900000000</v>
      </c>
      <c r="N4982" s="2">
        <v>78326300000000</v>
      </c>
      <c r="O4982" s="2">
        <v>79411600000000</v>
      </c>
      <c r="P4982" s="2">
        <v>80249500000000</v>
      </c>
      <c r="Q4982" s="2">
        <v>81230300000000</v>
      </c>
      <c r="R4982" s="2">
        <v>82253300000000</v>
      </c>
      <c r="S4982" s="2">
        <v>83253800000000</v>
      </c>
      <c r="T4982" s="2">
        <v>84305900000000</v>
      </c>
      <c r="U4982" s="2">
        <v>85356500000000</v>
      </c>
      <c r="V4982" s="2">
        <v>86426500000000</v>
      </c>
      <c r="W4982" s="2">
        <v>87500200000000</v>
      </c>
      <c r="X4982" s="2">
        <v>88544400000000</v>
      </c>
      <c r="Y4982" s="2">
        <v>89587500000000</v>
      </c>
      <c r="Z4982" s="2">
        <v>90648100000000</v>
      </c>
      <c r="AA4982" s="2">
        <v>91712600000000</v>
      </c>
      <c r="AB4982" s="2">
        <v>92818000000000</v>
      </c>
      <c r="AC4982" s="2">
        <v>93903000000000</v>
      </c>
      <c r="AD4982" s="2">
        <v>94989400000000</v>
      </c>
      <c r="AE4982" s="2">
        <v>96151300000000</v>
      </c>
      <c r="AF4982" s="2">
        <v>97304800000000</v>
      </c>
      <c r="AG4982" s="2">
        <v>98496000000000</v>
      </c>
    </row>
    <row r="4983" spans="1:33">
      <c r="A4983" s="115" t="s">
        <v>6702</v>
      </c>
      <c r="B4983" s="115" t="s">
        <v>19</v>
      </c>
      <c r="C4983" s="2">
        <v>512645000000</v>
      </c>
      <c r="D4983" s="2">
        <v>530510000000</v>
      </c>
      <c r="E4983" s="2">
        <v>550532000000</v>
      </c>
      <c r="F4983" s="2">
        <v>560600000000</v>
      </c>
      <c r="G4983" s="2">
        <v>572483000000</v>
      </c>
      <c r="H4983" s="2">
        <v>583883000000</v>
      </c>
      <c r="I4983" s="2">
        <v>592884000000</v>
      </c>
      <c r="J4983" s="2">
        <v>599888000000</v>
      </c>
      <c r="K4983" s="2">
        <v>606497000000</v>
      </c>
      <c r="L4983" s="2">
        <v>613118000000</v>
      </c>
      <c r="M4983" s="2">
        <v>620046000000</v>
      </c>
      <c r="N4983" s="2">
        <v>627478000000</v>
      </c>
      <c r="O4983" s="2">
        <v>635629000000</v>
      </c>
      <c r="P4983" s="2">
        <v>643668000000</v>
      </c>
      <c r="Q4983" s="2">
        <v>652513000000</v>
      </c>
      <c r="R4983" s="2">
        <v>662557000000</v>
      </c>
      <c r="S4983" s="2">
        <v>672104000000</v>
      </c>
      <c r="T4983" s="2">
        <v>681353000000</v>
      </c>
      <c r="U4983" s="2">
        <v>690902000000</v>
      </c>
      <c r="V4983" s="2">
        <v>700851000000</v>
      </c>
      <c r="W4983" s="2">
        <v>710701000000</v>
      </c>
      <c r="X4983" s="2">
        <v>721444000000</v>
      </c>
      <c r="Y4983" s="2">
        <v>731791000000</v>
      </c>
      <c r="Z4983" s="2">
        <v>742636000000</v>
      </c>
      <c r="AA4983" s="2">
        <v>753381000000</v>
      </c>
      <c r="AB4983" s="2">
        <v>764527000000</v>
      </c>
      <c r="AC4983" s="2">
        <v>776071000000</v>
      </c>
      <c r="AD4983" s="2">
        <v>787217000000</v>
      </c>
      <c r="AE4983" s="2">
        <v>799163000000</v>
      </c>
      <c r="AF4983" s="2">
        <v>811509000000</v>
      </c>
      <c r="AG4983" s="2">
        <v>824454000000</v>
      </c>
    </row>
    <row r="4984" spans="1:33">
      <c r="A4984" s="115" t="s">
        <v>6703</v>
      </c>
      <c r="B4984" s="115" t="s">
        <v>19</v>
      </c>
      <c r="C4984" s="2">
        <v>2154110000000</v>
      </c>
      <c r="D4984" s="2">
        <v>2166300000000</v>
      </c>
      <c r="E4984" s="2">
        <v>2275970000000</v>
      </c>
      <c r="F4984" s="2">
        <v>2323710000000</v>
      </c>
      <c r="G4984" s="2">
        <v>2385740000000</v>
      </c>
      <c r="H4984" s="2">
        <v>2441870000000</v>
      </c>
      <c r="I4984" s="2">
        <v>2480030000000</v>
      </c>
      <c r="J4984" s="2">
        <v>2504210000000</v>
      </c>
      <c r="K4984" s="2">
        <v>2526410000000</v>
      </c>
      <c r="L4984" s="2">
        <v>2548660000000</v>
      </c>
      <c r="M4984" s="2">
        <v>2573930000000</v>
      </c>
      <c r="N4984" s="2">
        <v>2603210000000</v>
      </c>
      <c r="O4984" s="2">
        <v>2635660000000</v>
      </c>
      <c r="P4984" s="2">
        <v>2662000000000</v>
      </c>
      <c r="Q4984" s="2">
        <v>2691410000000</v>
      </c>
      <c r="R4984" s="2">
        <v>2730810000000</v>
      </c>
      <c r="S4984" s="2">
        <v>2765220000000</v>
      </c>
      <c r="T4984" s="2">
        <v>2798670000000</v>
      </c>
      <c r="U4984" s="2">
        <v>2834110000000</v>
      </c>
      <c r="V4984" s="2">
        <v>2871560000000</v>
      </c>
      <c r="W4984" s="2">
        <v>2907000000000</v>
      </c>
      <c r="X4984" s="2">
        <v>2950400000000</v>
      </c>
      <c r="Y4984" s="2">
        <v>2990810000000</v>
      </c>
      <c r="Z4984" s="2">
        <v>3034210000000</v>
      </c>
      <c r="AA4984" s="2">
        <v>3077620000000</v>
      </c>
      <c r="AB4984" s="2">
        <v>3122040000000</v>
      </c>
      <c r="AC4984" s="2">
        <v>3170440000000</v>
      </c>
      <c r="AD4984" s="2">
        <v>3215860000000</v>
      </c>
      <c r="AE4984" s="2">
        <v>3265280000000</v>
      </c>
      <c r="AF4984" s="2">
        <v>3318700000000</v>
      </c>
      <c r="AG4984" s="2">
        <v>3375120000000</v>
      </c>
    </row>
    <row r="4985" spans="1:33">
      <c r="A4985" s="115" t="s">
        <v>6704</v>
      </c>
      <c r="B4985" s="115" t="s">
        <v>19</v>
      </c>
      <c r="C4985" s="2">
        <v>35212500000</v>
      </c>
      <c r="D4985" s="2">
        <v>37075400000</v>
      </c>
      <c r="E4985" s="2">
        <v>36850400000</v>
      </c>
      <c r="F4985" s="2">
        <v>41447700000</v>
      </c>
      <c r="G4985" s="2">
        <v>42082300000</v>
      </c>
      <c r="H4985" s="2">
        <v>42720900000</v>
      </c>
      <c r="I4985" s="2">
        <v>43293300000</v>
      </c>
      <c r="J4985" s="2">
        <v>43813100000</v>
      </c>
      <c r="K4985" s="2">
        <v>44306700000</v>
      </c>
      <c r="L4985" s="2">
        <v>44789700000</v>
      </c>
      <c r="M4985" s="2">
        <v>45263400000</v>
      </c>
      <c r="N4985" s="2">
        <v>45745400000</v>
      </c>
      <c r="O4985" s="2">
        <v>46406800000</v>
      </c>
      <c r="P4985" s="2">
        <v>46926000000</v>
      </c>
      <c r="Q4985" s="2">
        <v>47545000000</v>
      </c>
      <c r="R4985" s="2">
        <v>48192400000</v>
      </c>
      <c r="S4985" s="2">
        <v>48833400000</v>
      </c>
      <c r="T4985" s="2">
        <v>49510200000</v>
      </c>
      <c r="U4985" s="2">
        <v>50193500000</v>
      </c>
      <c r="V4985" s="2">
        <v>50888400000</v>
      </c>
      <c r="W4985" s="2">
        <v>51576900000</v>
      </c>
      <c r="X4985" s="2">
        <v>52248300000</v>
      </c>
      <c r="Y4985" s="2">
        <v>52925300000</v>
      </c>
      <c r="Z4985" s="2">
        <v>53607900000</v>
      </c>
      <c r="AA4985" s="2">
        <v>54293700000</v>
      </c>
      <c r="AB4985" s="2">
        <v>55007300000</v>
      </c>
      <c r="AC4985" s="2">
        <v>55714100000</v>
      </c>
      <c r="AD4985" s="2">
        <v>56421200000</v>
      </c>
      <c r="AE4985" s="2">
        <v>57171900000</v>
      </c>
      <c r="AF4985" s="2">
        <v>57923900000</v>
      </c>
      <c r="AG4985" s="2">
        <v>58701000000</v>
      </c>
    </row>
    <row r="4986" spans="1:33">
      <c r="A4986" s="115" t="s">
        <v>6705</v>
      </c>
      <c r="B4986" s="115" t="s">
        <v>19</v>
      </c>
      <c r="C4986" s="2">
        <v>24210600000</v>
      </c>
      <c r="D4986" s="2">
        <v>24486000000</v>
      </c>
      <c r="E4986" s="2">
        <v>25394600000</v>
      </c>
      <c r="F4986" s="2">
        <v>26671100000</v>
      </c>
      <c r="G4986" s="2">
        <v>27344700000</v>
      </c>
      <c r="H4986" s="2">
        <v>27956700000</v>
      </c>
      <c r="I4986" s="2">
        <v>28393300000</v>
      </c>
      <c r="J4986" s="2">
        <v>28685600000</v>
      </c>
      <c r="K4986" s="2">
        <v>28956100000</v>
      </c>
      <c r="L4986" s="2">
        <v>29224100000</v>
      </c>
      <c r="M4986" s="2">
        <v>29511900000</v>
      </c>
      <c r="N4986" s="2">
        <v>29851700000</v>
      </c>
      <c r="O4986" s="2">
        <v>30242800000</v>
      </c>
      <c r="P4986" s="2">
        <v>30553300000</v>
      </c>
      <c r="Q4986" s="2">
        <v>30894600000</v>
      </c>
      <c r="R4986" s="2">
        <v>31348500000</v>
      </c>
      <c r="S4986" s="2">
        <v>31751700000</v>
      </c>
      <c r="T4986" s="2">
        <v>32140300000</v>
      </c>
      <c r="U4986" s="2">
        <v>32559400000</v>
      </c>
      <c r="V4986" s="2">
        <v>32989500000</v>
      </c>
      <c r="W4986" s="2">
        <v>33408600000</v>
      </c>
      <c r="X4986" s="2">
        <v>33904900000</v>
      </c>
      <c r="Y4986" s="2">
        <v>34362000000</v>
      </c>
      <c r="Z4986" s="2">
        <v>34859400000</v>
      </c>
      <c r="AA4986" s="2">
        <v>35347300000</v>
      </c>
      <c r="AB4986" s="2">
        <v>35857800000</v>
      </c>
      <c r="AC4986" s="2">
        <v>36397600000</v>
      </c>
      <c r="AD4986" s="2">
        <v>36917700000</v>
      </c>
      <c r="AE4986" s="2">
        <v>37471900000</v>
      </c>
      <c r="AF4986" s="2">
        <v>38066100000</v>
      </c>
      <c r="AG4986" s="2">
        <v>38702800000</v>
      </c>
    </row>
    <row r="4987" spans="1:33">
      <c r="A4987" s="115" t="s">
        <v>6706</v>
      </c>
      <c r="B4987" s="115" t="s">
        <v>19</v>
      </c>
      <c r="C4987" s="2">
        <v>22593800000</v>
      </c>
      <c r="D4987" s="2">
        <v>22835300000</v>
      </c>
      <c r="E4987" s="2">
        <v>23716100000</v>
      </c>
      <c r="F4987" s="2">
        <v>24847100000</v>
      </c>
      <c r="G4987" s="2">
        <v>25472600000</v>
      </c>
      <c r="H4987" s="2">
        <v>26046700000</v>
      </c>
      <c r="I4987" s="2">
        <v>26456200000</v>
      </c>
      <c r="J4987" s="2">
        <v>26722000000</v>
      </c>
      <c r="K4987" s="2">
        <v>26966200000</v>
      </c>
      <c r="L4987" s="2">
        <v>27218200000</v>
      </c>
      <c r="M4987" s="2">
        <v>27490100000</v>
      </c>
      <c r="N4987" s="2">
        <v>27803700000</v>
      </c>
      <c r="O4987" s="2">
        <v>28165900000</v>
      </c>
      <c r="P4987" s="2">
        <v>28450200000</v>
      </c>
      <c r="Q4987" s="2">
        <v>28774000000</v>
      </c>
      <c r="R4987" s="2">
        <v>29190100000</v>
      </c>
      <c r="S4987" s="2">
        <v>29565500000</v>
      </c>
      <c r="T4987" s="2">
        <v>29925600000</v>
      </c>
      <c r="U4987" s="2">
        <v>30316200000</v>
      </c>
      <c r="V4987" s="2">
        <v>30717600000</v>
      </c>
      <c r="W4987" s="2">
        <v>31108200000</v>
      </c>
      <c r="X4987" s="2">
        <v>31566300000</v>
      </c>
      <c r="Y4987" s="2">
        <v>31995100000</v>
      </c>
      <c r="Z4987" s="2">
        <v>32454300000</v>
      </c>
      <c r="AA4987" s="2">
        <v>32913800000</v>
      </c>
      <c r="AB4987" s="2">
        <v>33385600000</v>
      </c>
      <c r="AC4987" s="2">
        <v>33896800000</v>
      </c>
      <c r="AD4987" s="2">
        <v>34378200000</v>
      </c>
      <c r="AE4987" s="2">
        <v>34893300000</v>
      </c>
      <c r="AF4987" s="2">
        <v>35448300000</v>
      </c>
      <c r="AG4987" s="2">
        <v>36045500000</v>
      </c>
    </row>
    <row r="4988" spans="1:33">
      <c r="A4988" s="115" t="s">
        <v>6707</v>
      </c>
      <c r="B4988" s="115" t="s">
        <v>19</v>
      </c>
      <c r="C4988" s="2">
        <v>9434940000</v>
      </c>
      <c r="D4988" s="2">
        <v>9895820000</v>
      </c>
      <c r="E4988" s="2">
        <v>9120990000</v>
      </c>
      <c r="F4988" s="2">
        <v>12307200000</v>
      </c>
      <c r="G4988" s="2">
        <v>12532600000</v>
      </c>
      <c r="H4988" s="2">
        <v>12744800000</v>
      </c>
      <c r="I4988" s="2">
        <v>12934200000</v>
      </c>
      <c r="J4988" s="2">
        <v>13105400000</v>
      </c>
      <c r="K4988" s="2">
        <v>13270400000</v>
      </c>
      <c r="L4988" s="2">
        <v>13423000000</v>
      </c>
      <c r="M4988" s="2">
        <v>13576100000</v>
      </c>
      <c r="N4988" s="2">
        <v>13737800000</v>
      </c>
      <c r="O4988" s="2">
        <v>13968700000</v>
      </c>
      <c r="P4988" s="2">
        <v>14125300000</v>
      </c>
      <c r="Q4988" s="2">
        <v>14316800000</v>
      </c>
      <c r="R4988" s="2">
        <v>14520400000</v>
      </c>
      <c r="S4988" s="2">
        <v>14719500000</v>
      </c>
      <c r="T4988" s="2">
        <v>14936400000</v>
      </c>
      <c r="U4988" s="2">
        <v>15156200000</v>
      </c>
      <c r="V4988" s="2">
        <v>15379300000</v>
      </c>
      <c r="W4988" s="2">
        <v>15598300000</v>
      </c>
      <c r="X4988" s="2">
        <v>15811000000</v>
      </c>
      <c r="Y4988" s="2">
        <v>16024500000</v>
      </c>
      <c r="Z4988" s="2">
        <v>16241100000</v>
      </c>
      <c r="AA4988" s="2">
        <v>16458600000</v>
      </c>
      <c r="AB4988" s="2">
        <v>16684600000</v>
      </c>
      <c r="AC4988" s="2">
        <v>16910200000</v>
      </c>
      <c r="AD4988" s="2">
        <v>17135500000</v>
      </c>
      <c r="AE4988" s="2">
        <v>17374900000</v>
      </c>
      <c r="AF4988" s="2">
        <v>17615500000</v>
      </c>
      <c r="AG4988" s="2">
        <v>17864800000</v>
      </c>
    </row>
    <row r="4989" spans="1:33">
      <c r="A4989" s="115" t="s">
        <v>6708</v>
      </c>
      <c r="B4989" s="115" t="s">
        <v>19</v>
      </c>
      <c r="C4989" s="2">
        <v>10692800000</v>
      </c>
      <c r="D4989" s="2">
        <v>10770600000</v>
      </c>
      <c r="E4989" s="2">
        <v>11295300000</v>
      </c>
      <c r="F4989" s="2">
        <v>11556300000</v>
      </c>
      <c r="G4989" s="2">
        <v>11864700000</v>
      </c>
      <c r="H4989" s="2">
        <v>12142200000</v>
      </c>
      <c r="I4989" s="2">
        <v>12329200000</v>
      </c>
      <c r="J4989" s="2">
        <v>12456000000</v>
      </c>
      <c r="K4989" s="2">
        <v>12562700000</v>
      </c>
      <c r="L4989" s="2">
        <v>12678800000</v>
      </c>
      <c r="M4989" s="2">
        <v>12804900000</v>
      </c>
      <c r="N4989" s="2">
        <v>12951200000</v>
      </c>
      <c r="O4989" s="2">
        <v>13119800000</v>
      </c>
      <c r="P4989" s="2">
        <v>13246000000</v>
      </c>
      <c r="Q4989" s="2">
        <v>13393400000</v>
      </c>
      <c r="R4989" s="2">
        <v>13590900000</v>
      </c>
      <c r="S4989" s="2">
        <v>13768400000</v>
      </c>
      <c r="T4989" s="2">
        <v>13926400000</v>
      </c>
      <c r="U4989" s="2">
        <v>14104300000</v>
      </c>
      <c r="V4989" s="2">
        <v>14292500000</v>
      </c>
      <c r="W4989" s="2">
        <v>14470500000</v>
      </c>
      <c r="X4989" s="2">
        <v>14688200000</v>
      </c>
      <c r="Y4989" s="2">
        <v>14886100000</v>
      </c>
      <c r="Z4989" s="2">
        <v>15103900000</v>
      </c>
      <c r="AA4989" s="2">
        <v>15311800000</v>
      </c>
      <c r="AB4989" s="2">
        <v>15539900000</v>
      </c>
      <c r="AC4989" s="2">
        <v>15778000000</v>
      </c>
      <c r="AD4989" s="2">
        <v>16006100000</v>
      </c>
      <c r="AE4989" s="2">
        <v>16244600000</v>
      </c>
      <c r="AF4989" s="2">
        <v>16513100000</v>
      </c>
      <c r="AG4989" s="2">
        <v>16791800000</v>
      </c>
    </row>
    <row r="4990" spans="1:33">
      <c r="A4990" s="115" t="s">
        <v>6709</v>
      </c>
      <c r="B4990" s="115" t="s">
        <v>19</v>
      </c>
      <c r="C4990" s="2">
        <v>838637000</v>
      </c>
      <c r="D4990" s="2">
        <v>882634000</v>
      </c>
      <c r="E4990" s="2">
        <v>818420000</v>
      </c>
      <c r="F4990" s="2">
        <v>1089490000</v>
      </c>
      <c r="G4990" s="2">
        <v>1105040000</v>
      </c>
      <c r="H4990" s="2">
        <v>1121370000</v>
      </c>
      <c r="I4990" s="2">
        <v>1136010000</v>
      </c>
      <c r="J4990" s="2">
        <v>1149280000</v>
      </c>
      <c r="K4990" s="2">
        <v>1161930000</v>
      </c>
      <c r="L4990" s="2">
        <v>1174500000</v>
      </c>
      <c r="M4990" s="2">
        <v>1186890000</v>
      </c>
      <c r="N4990" s="2">
        <v>1199820000</v>
      </c>
      <c r="O4990" s="2">
        <v>1218780000</v>
      </c>
      <c r="P4990" s="2">
        <v>1232400000</v>
      </c>
      <c r="Q4990" s="2">
        <v>1249060000</v>
      </c>
      <c r="R4990" s="2">
        <v>1266560000</v>
      </c>
      <c r="S4990" s="2">
        <v>1283820000</v>
      </c>
      <c r="T4990" s="2">
        <v>1302660000</v>
      </c>
      <c r="U4990" s="2">
        <v>1321680000</v>
      </c>
      <c r="V4990" s="2">
        <v>1340960000</v>
      </c>
      <c r="W4990" s="2">
        <v>1359930000</v>
      </c>
      <c r="X4990" s="2">
        <v>1378140000</v>
      </c>
      <c r="Y4990" s="2">
        <v>1396530000</v>
      </c>
      <c r="Z4990" s="2">
        <v>1415070000</v>
      </c>
      <c r="AA4990" s="2">
        <v>1433740000</v>
      </c>
      <c r="AB4990" s="2">
        <v>1453140000</v>
      </c>
      <c r="AC4990" s="2">
        <v>1472390000</v>
      </c>
      <c r="AD4990" s="2">
        <v>1491670000</v>
      </c>
      <c r="AE4990" s="2">
        <v>1512100000</v>
      </c>
      <c r="AF4990" s="2">
        <v>1532600000</v>
      </c>
      <c r="AG4990" s="2">
        <v>1553790000</v>
      </c>
    </row>
    <row r="4991" spans="1:33">
      <c r="A4991" s="115" t="s">
        <v>6710</v>
      </c>
      <c r="B4991" s="115" t="s">
        <v>19</v>
      </c>
      <c r="C4991" s="2">
        <v>10672000000000</v>
      </c>
      <c r="D4991" s="2">
        <v>10647500000000</v>
      </c>
      <c r="E4991" s="2">
        <v>10671600000000</v>
      </c>
      <c r="F4991" s="2">
        <v>10691200000000</v>
      </c>
      <c r="G4991" s="2">
        <v>10720900000000</v>
      </c>
      <c r="H4991" s="2">
        <v>10740800000000</v>
      </c>
      <c r="I4991" s="2">
        <v>10750700000000</v>
      </c>
      <c r="J4991" s="2">
        <v>10760500000000</v>
      </c>
      <c r="K4991" s="2">
        <v>10770500000000</v>
      </c>
      <c r="L4991" s="2">
        <v>10780600000000</v>
      </c>
      <c r="M4991" s="2">
        <v>10790900000000</v>
      </c>
      <c r="N4991" s="2">
        <v>10781400000000</v>
      </c>
      <c r="O4991" s="2">
        <v>10781900000000</v>
      </c>
      <c r="P4991" s="2">
        <v>10782400000000</v>
      </c>
      <c r="Q4991" s="2">
        <v>10772900000000</v>
      </c>
      <c r="R4991" s="2">
        <v>10773400000000</v>
      </c>
      <c r="S4991" s="2">
        <v>10764000000000</v>
      </c>
      <c r="T4991" s="2">
        <v>10744500000000</v>
      </c>
      <c r="U4991" s="2">
        <v>10735000000000</v>
      </c>
      <c r="V4991" s="2">
        <v>10725500000000</v>
      </c>
      <c r="W4991" s="2">
        <v>10706000000000</v>
      </c>
      <c r="X4991" s="2">
        <v>10686500000000</v>
      </c>
      <c r="Y4991" s="2">
        <v>10657100000000</v>
      </c>
      <c r="Z4991" s="2">
        <v>10627600000000</v>
      </c>
      <c r="AA4991" s="2">
        <v>10598100000000</v>
      </c>
      <c r="AB4991" s="2">
        <v>10568600000000</v>
      </c>
      <c r="AC4991" s="2">
        <v>10539100000000</v>
      </c>
      <c r="AD4991" s="2">
        <v>10499700000000</v>
      </c>
      <c r="AE4991" s="2">
        <v>10460200000000</v>
      </c>
      <c r="AF4991" s="2">
        <v>10430700000000</v>
      </c>
      <c r="AG4991" s="2">
        <v>10391200000000</v>
      </c>
    </row>
    <row r="4992" spans="1:33">
      <c r="A4992" s="115" t="s">
        <v>6711</v>
      </c>
      <c r="B4992" s="115" t="s">
        <v>19</v>
      </c>
      <c r="C4992" s="2">
        <v>1072370000000</v>
      </c>
      <c r="D4992" s="2">
        <v>1081870000000</v>
      </c>
      <c r="E4992" s="2">
        <v>1095220000000</v>
      </c>
      <c r="F4992" s="2">
        <v>1109130000000</v>
      </c>
      <c r="G4992" s="2">
        <v>1123050000000</v>
      </c>
      <c r="H4992" s="2">
        <v>1136990000000</v>
      </c>
      <c r="I4992" s="2">
        <v>1149920000000</v>
      </c>
      <c r="J4992" s="2">
        <v>1162850000000</v>
      </c>
      <c r="K4992" s="2">
        <v>1176790000000</v>
      </c>
      <c r="L4992" s="2">
        <v>1189750000000</v>
      </c>
      <c r="M4992" s="2">
        <v>1202730000000</v>
      </c>
      <c r="N4992" s="2">
        <v>1206760000000</v>
      </c>
      <c r="O4992" s="2">
        <v>1210800000000</v>
      </c>
      <c r="P4992" s="2">
        <v>1214840000000</v>
      </c>
      <c r="Q4992" s="2">
        <v>1218880000000</v>
      </c>
      <c r="R4992" s="2">
        <v>1222920000000</v>
      </c>
      <c r="S4992" s="2">
        <v>1225970000000</v>
      </c>
      <c r="T4992" s="2">
        <v>1230000000000</v>
      </c>
      <c r="U4992" s="2">
        <v>1234040000000</v>
      </c>
      <c r="V4992" s="2">
        <v>1238080000000</v>
      </c>
      <c r="W4992" s="2">
        <v>1241120000000</v>
      </c>
      <c r="X4992" s="2">
        <v>1245150000000</v>
      </c>
      <c r="Y4992" s="2">
        <v>1248190000000</v>
      </c>
      <c r="Z4992" s="2">
        <v>1251230000000</v>
      </c>
      <c r="AA4992" s="2">
        <v>1254270000000</v>
      </c>
      <c r="AB4992" s="2">
        <v>1257300000000</v>
      </c>
      <c r="AC4992" s="2">
        <v>1259340000000</v>
      </c>
      <c r="AD4992" s="2">
        <v>1262380000000</v>
      </c>
      <c r="AE4992" s="2">
        <v>1265410000000</v>
      </c>
      <c r="AF4992" s="2">
        <v>1268440000000</v>
      </c>
      <c r="AG4992" s="2">
        <v>1271480000000</v>
      </c>
    </row>
    <row r="4993" spans="1:33">
      <c r="A4993" s="115" t="s">
        <v>6712</v>
      </c>
      <c r="B4993" s="115" t="s">
        <v>19</v>
      </c>
      <c r="C4993" s="115">
        <v>0</v>
      </c>
      <c r="D4993" s="115">
        <v>0</v>
      </c>
      <c r="E4993" s="115">
        <v>0</v>
      </c>
      <c r="F4993" s="115">
        <v>0</v>
      </c>
      <c r="G4993" s="115">
        <v>0</v>
      </c>
      <c r="H4993" s="115">
        <v>0</v>
      </c>
      <c r="I4993" s="115">
        <v>0</v>
      </c>
      <c r="J4993" s="115">
        <v>0</v>
      </c>
      <c r="K4993" s="115">
        <v>0</v>
      </c>
      <c r="L4993" s="115">
        <v>0</v>
      </c>
      <c r="M4993" s="115">
        <v>0</v>
      </c>
      <c r="N4993" s="115">
        <v>0</v>
      </c>
      <c r="O4993" s="115">
        <v>0</v>
      </c>
      <c r="P4993" s="115">
        <v>0</v>
      </c>
      <c r="Q4993" s="115">
        <v>0</v>
      </c>
      <c r="R4993" s="115">
        <v>0</v>
      </c>
      <c r="S4993" s="115">
        <v>0</v>
      </c>
      <c r="T4993" s="115">
        <v>0</v>
      </c>
      <c r="U4993" s="115">
        <v>0</v>
      </c>
      <c r="V4993" s="115">
        <v>0</v>
      </c>
      <c r="W4993" s="115">
        <v>0</v>
      </c>
      <c r="X4993" s="115">
        <v>0</v>
      </c>
      <c r="Y4993" s="115">
        <v>0</v>
      </c>
      <c r="Z4993" s="115">
        <v>0</v>
      </c>
      <c r="AA4993" s="115">
        <v>0</v>
      </c>
      <c r="AB4993" s="115">
        <v>0</v>
      </c>
      <c r="AC4993" s="115">
        <v>0</v>
      </c>
      <c r="AD4993" s="115">
        <v>0</v>
      </c>
      <c r="AE4993" s="115">
        <v>0</v>
      </c>
      <c r="AF4993" s="115">
        <v>0</v>
      </c>
      <c r="AG4993" s="115">
        <v>0</v>
      </c>
    </row>
    <row r="4994" spans="1:33">
      <c r="A4994" s="115" t="s">
        <v>6713</v>
      </c>
      <c r="B4994" s="115" t="s">
        <v>19</v>
      </c>
      <c r="C4994" s="2">
        <v>27525900000000</v>
      </c>
      <c r="D4994" s="2">
        <v>26642400000000</v>
      </c>
      <c r="E4994" s="2">
        <v>27364300000000</v>
      </c>
      <c r="F4994" s="2">
        <v>27833800000000</v>
      </c>
      <c r="G4994" s="2">
        <v>28192500000000</v>
      </c>
      <c r="H4994" s="2">
        <v>28278700000000</v>
      </c>
      <c r="I4994" s="2">
        <v>28192900000000</v>
      </c>
      <c r="J4994" s="2">
        <v>28022400000000</v>
      </c>
      <c r="K4994" s="2">
        <v>27946900000000</v>
      </c>
      <c r="L4994" s="2">
        <v>27834800000000</v>
      </c>
      <c r="M4994" s="2">
        <v>27765200000000</v>
      </c>
      <c r="N4994" s="2">
        <v>27874900000000</v>
      </c>
      <c r="O4994" s="2">
        <v>28003400000000</v>
      </c>
      <c r="P4994" s="2">
        <v>28049300000000</v>
      </c>
      <c r="Q4994" s="2">
        <v>28148500000000</v>
      </c>
      <c r="R4994" s="2">
        <v>28295000000000</v>
      </c>
      <c r="S4994" s="2">
        <v>28423400000000</v>
      </c>
      <c r="T4994" s="2">
        <v>28551600000000</v>
      </c>
      <c r="U4994" s="2">
        <v>28628700000000</v>
      </c>
      <c r="V4994" s="2">
        <v>28734000000000</v>
      </c>
      <c r="W4994" s="2">
        <v>28824300000000</v>
      </c>
      <c r="X4994" s="2">
        <v>28970900000000</v>
      </c>
      <c r="Y4994" s="2">
        <v>29131800000000</v>
      </c>
      <c r="Z4994" s="2">
        <v>29301700000000</v>
      </c>
      <c r="AA4994" s="2">
        <v>29371300000000</v>
      </c>
      <c r="AB4994" s="2">
        <v>29508700000000</v>
      </c>
      <c r="AC4994" s="2">
        <v>29531100000000</v>
      </c>
      <c r="AD4994" s="2">
        <v>29582800000000</v>
      </c>
      <c r="AE4994" s="2">
        <v>29617000000000</v>
      </c>
      <c r="AF4994" s="2">
        <v>29648500000000</v>
      </c>
      <c r="AG4994" s="2">
        <v>29726900000000</v>
      </c>
    </row>
    <row r="4995" spans="1:33">
      <c r="A4995" s="115" t="s">
        <v>6714</v>
      </c>
      <c r="B4995" s="115" t="s">
        <v>19</v>
      </c>
      <c r="C4995" s="2">
        <v>22950900000</v>
      </c>
      <c r="D4995" s="2">
        <v>23061100000</v>
      </c>
      <c r="E4995" s="2">
        <v>24264300000</v>
      </c>
      <c r="F4995" s="2">
        <v>24840400000</v>
      </c>
      <c r="G4995" s="2">
        <v>25559200000</v>
      </c>
      <c r="H4995" s="2">
        <v>26204000000</v>
      </c>
      <c r="I4995" s="2">
        <v>26638900000</v>
      </c>
      <c r="J4995" s="2">
        <v>26920200000</v>
      </c>
      <c r="K4995" s="2">
        <v>27153500000</v>
      </c>
      <c r="L4995" s="2">
        <v>27408400000</v>
      </c>
      <c r="M4995" s="2">
        <v>27673300000</v>
      </c>
      <c r="N4995" s="2">
        <v>27978400000</v>
      </c>
      <c r="O4995" s="2">
        <v>28324500000</v>
      </c>
      <c r="P4995" s="2">
        <v>28589100000</v>
      </c>
      <c r="Q4995" s="2">
        <v>28896600000</v>
      </c>
      <c r="R4995" s="2">
        <v>29294700000</v>
      </c>
      <c r="S4995" s="2">
        <v>29642000000</v>
      </c>
      <c r="T4995" s="2">
        <v>29979900000</v>
      </c>
      <c r="U4995" s="2">
        <v>30335700000</v>
      </c>
      <c r="V4995" s="2">
        <v>30712500000</v>
      </c>
      <c r="W4995" s="2">
        <v>31069000000</v>
      </c>
      <c r="X4995" s="2">
        <v>31506300000</v>
      </c>
      <c r="Y4995" s="2">
        <v>31904100000</v>
      </c>
      <c r="Z4995" s="2">
        <v>32362600000</v>
      </c>
      <c r="AA4995" s="2">
        <v>32777400000</v>
      </c>
      <c r="AB4995" s="2">
        <v>33224700000</v>
      </c>
      <c r="AC4995" s="2">
        <v>33687900000</v>
      </c>
      <c r="AD4995" s="2">
        <v>34122200000</v>
      </c>
      <c r="AE4995" s="2">
        <v>34595600000</v>
      </c>
      <c r="AF4995" s="2">
        <v>35099200000</v>
      </c>
      <c r="AG4995" s="2">
        <v>35634200000</v>
      </c>
    </row>
    <row r="4996" spans="1:33">
      <c r="A4996" s="115" t="s">
        <v>6715</v>
      </c>
      <c r="B4996" s="115" t="s">
        <v>19</v>
      </c>
      <c r="C4996" s="2">
        <v>233100000000</v>
      </c>
      <c r="D4996" s="2">
        <v>233976000000</v>
      </c>
      <c r="E4996" s="2">
        <v>246098000000</v>
      </c>
      <c r="F4996" s="2">
        <v>252366000000</v>
      </c>
      <c r="G4996" s="2">
        <v>259990000000</v>
      </c>
      <c r="H4996" s="2">
        <v>266719000000</v>
      </c>
      <c r="I4996" s="2">
        <v>271358000000</v>
      </c>
      <c r="J4996" s="2">
        <v>274172000000</v>
      </c>
      <c r="K4996" s="2">
        <v>276728000000</v>
      </c>
      <c r="L4996" s="2">
        <v>279279000000</v>
      </c>
      <c r="M4996" s="2">
        <v>282043000000</v>
      </c>
      <c r="N4996" s="2">
        <v>285209000000</v>
      </c>
      <c r="O4996" s="2">
        <v>288682000000</v>
      </c>
      <c r="P4996" s="2">
        <v>291426000000</v>
      </c>
      <c r="Q4996" s="2">
        <v>294501000000</v>
      </c>
      <c r="R4996" s="2">
        <v>298591000000</v>
      </c>
      <c r="S4996" s="2">
        <v>302073000000</v>
      </c>
      <c r="T4996" s="2">
        <v>305460000000</v>
      </c>
      <c r="U4996" s="2">
        <v>309024000000</v>
      </c>
      <c r="V4996" s="2">
        <v>312797000000</v>
      </c>
      <c r="W4996" s="2">
        <v>316464000000</v>
      </c>
      <c r="X4996" s="2">
        <v>320845000000</v>
      </c>
      <c r="Y4996" s="2">
        <v>324832000000</v>
      </c>
      <c r="Z4996" s="2">
        <v>329420000000</v>
      </c>
      <c r="AA4996" s="2">
        <v>333666000000</v>
      </c>
      <c r="AB4996" s="2">
        <v>338144000000</v>
      </c>
      <c r="AC4996" s="2">
        <v>342679000000</v>
      </c>
      <c r="AD4996" s="2">
        <v>347026000000</v>
      </c>
      <c r="AE4996" s="2">
        <v>351663000000</v>
      </c>
      <c r="AF4996" s="2">
        <v>356607000000</v>
      </c>
      <c r="AG4996" s="2">
        <v>361972000000</v>
      </c>
    </row>
    <row r="4997" spans="1:33">
      <c r="A4997" s="115" t="s">
        <v>6716</v>
      </c>
      <c r="B4997" s="115" t="s">
        <v>19</v>
      </c>
      <c r="C4997" s="2">
        <v>66610100000</v>
      </c>
      <c r="D4997" s="2">
        <v>65426300000</v>
      </c>
      <c r="E4997" s="2">
        <v>68732200000</v>
      </c>
      <c r="F4997" s="2">
        <v>72012200000</v>
      </c>
      <c r="G4997" s="2">
        <v>74823100000</v>
      </c>
      <c r="H4997" s="2">
        <v>77085400000</v>
      </c>
      <c r="I4997" s="2">
        <v>78549100000</v>
      </c>
      <c r="J4997" s="2">
        <v>79435500000</v>
      </c>
      <c r="K4997" s="2">
        <v>80290900000</v>
      </c>
      <c r="L4997" s="2">
        <v>81099000000</v>
      </c>
      <c r="M4997" s="2">
        <v>81922900000</v>
      </c>
      <c r="N4997" s="2">
        <v>82748900000</v>
      </c>
      <c r="O4997" s="2">
        <v>83671600000</v>
      </c>
      <c r="P4997" s="2">
        <v>84264300000</v>
      </c>
      <c r="Q4997" s="2">
        <v>85067100000</v>
      </c>
      <c r="R4997" s="2">
        <v>86016200000</v>
      </c>
      <c r="S4997" s="2">
        <v>86857400000</v>
      </c>
      <c r="T4997" s="2">
        <v>87667400000</v>
      </c>
      <c r="U4997" s="2">
        <v>88345500000</v>
      </c>
      <c r="V4997" s="2">
        <v>89194700000</v>
      </c>
      <c r="W4997" s="2">
        <v>89980400000</v>
      </c>
      <c r="X4997" s="2">
        <v>90872500000</v>
      </c>
      <c r="Y4997" s="2">
        <v>91769600000</v>
      </c>
      <c r="Z4997" s="2">
        <v>92818000000</v>
      </c>
      <c r="AA4997" s="2">
        <v>93559800000</v>
      </c>
      <c r="AB4997" s="2">
        <v>94481400000</v>
      </c>
      <c r="AC4997" s="2">
        <v>95076300000</v>
      </c>
      <c r="AD4997" s="2">
        <v>95741100000</v>
      </c>
      <c r="AE4997" s="2">
        <v>96387800000</v>
      </c>
      <c r="AF4997" s="2">
        <v>96968900000</v>
      </c>
      <c r="AG4997" s="2">
        <v>97674300000</v>
      </c>
    </row>
    <row r="4998" spans="1:33">
      <c r="A4998" s="115" t="s">
        <v>6717</v>
      </c>
      <c r="B4998" s="115" t="s">
        <v>19</v>
      </c>
      <c r="C4998" s="2">
        <v>639410000000</v>
      </c>
      <c r="D4998" s="2">
        <v>625910000000</v>
      </c>
      <c r="E4998" s="2">
        <v>654041000000</v>
      </c>
      <c r="F4998" s="2">
        <v>704788000000</v>
      </c>
      <c r="G4998" s="2">
        <v>742723000000</v>
      </c>
      <c r="H4998" s="2">
        <v>776053000000</v>
      </c>
      <c r="I4998" s="2">
        <v>798786000000</v>
      </c>
      <c r="J4998" s="2">
        <v>812708000000</v>
      </c>
      <c r="K4998" s="2">
        <v>823981000000</v>
      </c>
      <c r="L4998" s="2">
        <v>834834000000</v>
      </c>
      <c r="M4998" s="2">
        <v>844197000000</v>
      </c>
      <c r="N4998" s="2">
        <v>852869000000</v>
      </c>
      <c r="O4998" s="2">
        <v>862845000000</v>
      </c>
      <c r="P4998" s="2">
        <v>868277000000</v>
      </c>
      <c r="Q4998" s="2">
        <v>876654000000</v>
      </c>
      <c r="R4998" s="2">
        <v>884934000000</v>
      </c>
      <c r="S4998" s="2">
        <v>892009000000</v>
      </c>
      <c r="T4998" s="2">
        <v>898997000000</v>
      </c>
      <c r="U4998" s="2">
        <v>903557000000</v>
      </c>
      <c r="V4998" s="2">
        <v>911124000000</v>
      </c>
      <c r="W4998" s="2">
        <v>917885000000</v>
      </c>
      <c r="X4998" s="2">
        <v>924663000000</v>
      </c>
      <c r="Y4998" s="2">
        <v>931847000000</v>
      </c>
      <c r="Z4998" s="2">
        <v>941727000000</v>
      </c>
      <c r="AA4998" s="2">
        <v>947166000000</v>
      </c>
      <c r="AB4998" s="2">
        <v>954338000000</v>
      </c>
      <c r="AC4998" s="2">
        <v>955971000000</v>
      </c>
      <c r="AD4998" s="2">
        <v>959114000000</v>
      </c>
      <c r="AE4998" s="2">
        <v>961342000000</v>
      </c>
      <c r="AF4998" s="2">
        <v>961293000000</v>
      </c>
      <c r="AG4998" s="2">
        <v>961967000000</v>
      </c>
    </row>
    <row r="4999" spans="1:33">
      <c r="A4999" s="115" t="s">
        <v>6718</v>
      </c>
      <c r="B4999" s="115" t="s">
        <v>19</v>
      </c>
      <c r="C4999" s="2">
        <v>87560300000</v>
      </c>
      <c r="D4999" s="2">
        <v>85730200000</v>
      </c>
      <c r="E4999" s="2">
        <v>89606600000</v>
      </c>
      <c r="F4999" s="2">
        <v>96425500000</v>
      </c>
      <c r="G4999" s="2">
        <v>101539000000</v>
      </c>
      <c r="H4999" s="2">
        <v>105990000000</v>
      </c>
      <c r="I4999" s="2">
        <v>109101000000</v>
      </c>
      <c r="J4999" s="2">
        <v>111007000000</v>
      </c>
      <c r="K4999" s="2">
        <v>112527000000</v>
      </c>
      <c r="L4999" s="2">
        <v>113941000000</v>
      </c>
      <c r="M4999" s="2">
        <v>115259000000</v>
      </c>
      <c r="N4999" s="2">
        <v>116379000000</v>
      </c>
      <c r="O4999" s="2">
        <v>117800000000</v>
      </c>
      <c r="P4999" s="2">
        <v>118510000000</v>
      </c>
      <c r="Q4999" s="2">
        <v>119629000000</v>
      </c>
      <c r="R4999" s="2">
        <v>120852000000</v>
      </c>
      <c r="S4999" s="2">
        <v>121773000000</v>
      </c>
      <c r="T4999" s="2">
        <v>122795000000</v>
      </c>
      <c r="U4999" s="2">
        <v>123412000000</v>
      </c>
      <c r="V4999" s="2">
        <v>124430000000</v>
      </c>
      <c r="W4999" s="2">
        <v>125347000000</v>
      </c>
      <c r="X4999" s="2">
        <v>126268000000</v>
      </c>
      <c r="Y4999" s="2">
        <v>127290000000</v>
      </c>
      <c r="Z4999" s="2">
        <v>128712000000</v>
      </c>
      <c r="AA4999" s="2">
        <v>129423000000</v>
      </c>
      <c r="AB4999" s="2">
        <v>130443000000</v>
      </c>
      <c r="AC4999" s="2">
        <v>130652000000</v>
      </c>
      <c r="AD4999" s="2">
        <v>131163000000</v>
      </c>
      <c r="AE4999" s="2">
        <v>131472000000</v>
      </c>
      <c r="AF4999" s="2">
        <v>131484000000</v>
      </c>
      <c r="AG4999" s="2">
        <v>131702000000</v>
      </c>
    </row>
    <row r="5000" spans="1:33">
      <c r="A5000" s="115" t="s">
        <v>6719</v>
      </c>
      <c r="B5000" s="115" t="s">
        <v>19</v>
      </c>
      <c r="C5000" s="2">
        <v>28574000000</v>
      </c>
      <c r="D5000" s="2">
        <v>27258500000</v>
      </c>
      <c r="E5000" s="2">
        <v>28879100000</v>
      </c>
      <c r="F5000" s="2">
        <v>30034200000</v>
      </c>
      <c r="G5000" s="2">
        <v>31097400000</v>
      </c>
      <c r="H5000" s="2">
        <v>31527500000</v>
      </c>
      <c r="I5000" s="2">
        <v>31705100000</v>
      </c>
      <c r="J5000" s="2">
        <v>31798300000</v>
      </c>
      <c r="K5000" s="2">
        <v>32138600000</v>
      </c>
      <c r="L5000" s="2">
        <v>32356600000</v>
      </c>
      <c r="M5000" s="2">
        <v>32702900000</v>
      </c>
      <c r="N5000" s="2">
        <v>33030300000</v>
      </c>
      <c r="O5000" s="2">
        <v>33380700000</v>
      </c>
      <c r="P5000" s="2">
        <v>33559100000</v>
      </c>
      <c r="Q5000" s="2">
        <v>33837800000</v>
      </c>
      <c r="R5000" s="2">
        <v>34234600000</v>
      </c>
      <c r="S5000" s="2">
        <v>34602200000</v>
      </c>
      <c r="T5000" s="2">
        <v>34960300000</v>
      </c>
      <c r="U5000" s="2">
        <v>35233000000</v>
      </c>
      <c r="V5000" s="2">
        <v>35533400000</v>
      </c>
      <c r="W5000" s="2">
        <v>35810000000</v>
      </c>
      <c r="X5000" s="2">
        <v>36157000000</v>
      </c>
      <c r="Y5000" s="2">
        <v>36531200000</v>
      </c>
      <c r="Z5000" s="2">
        <v>36895000000</v>
      </c>
      <c r="AA5000" s="2">
        <v>37072400000</v>
      </c>
      <c r="AB5000" s="2">
        <v>37395100000</v>
      </c>
      <c r="AC5000" s="2">
        <v>37539000000</v>
      </c>
      <c r="AD5000" s="2">
        <v>37733800000</v>
      </c>
      <c r="AE5000" s="2">
        <v>37898200000</v>
      </c>
      <c r="AF5000" s="2">
        <v>38080100000</v>
      </c>
      <c r="AG5000" s="2">
        <v>38366200000</v>
      </c>
    </row>
    <row r="5001" spans="1:33">
      <c r="A5001" s="115" t="s">
        <v>6720</v>
      </c>
      <c r="B5001" s="115" t="s">
        <v>19</v>
      </c>
      <c r="C5001" s="2">
        <v>1139340000</v>
      </c>
      <c r="D5001" s="2">
        <v>1142260000</v>
      </c>
      <c r="E5001" s="2">
        <v>1201850000</v>
      </c>
      <c r="F5001" s="2">
        <v>1231360000</v>
      </c>
      <c r="G5001" s="2">
        <v>1267310000</v>
      </c>
      <c r="H5001" s="2">
        <v>1299270000</v>
      </c>
      <c r="I5001" s="2">
        <v>1320490000</v>
      </c>
      <c r="J5001" s="2">
        <v>1333170000</v>
      </c>
      <c r="K5001" s="2">
        <v>1345530000</v>
      </c>
      <c r="L5001" s="2">
        <v>1357520000</v>
      </c>
      <c r="M5001" s="2">
        <v>1371800000</v>
      </c>
      <c r="N5001" s="2">
        <v>1387020000</v>
      </c>
      <c r="O5001" s="2">
        <v>1403330000</v>
      </c>
      <c r="P5001" s="2">
        <v>1417000000</v>
      </c>
      <c r="Q5001" s="2">
        <v>1432050000</v>
      </c>
      <c r="R5001" s="2">
        <v>1451380000</v>
      </c>
      <c r="S5001" s="2">
        <v>1468610000</v>
      </c>
      <c r="T5001" s="2">
        <v>1484850000</v>
      </c>
      <c r="U5001" s="2">
        <v>1502750000</v>
      </c>
      <c r="V5001" s="2">
        <v>1520820000</v>
      </c>
      <c r="W5001" s="2">
        <v>1538800000</v>
      </c>
      <c r="X5001" s="2">
        <v>1559990000</v>
      </c>
      <c r="Y5001" s="2">
        <v>1579270000</v>
      </c>
      <c r="Z5001" s="2">
        <v>1601600000</v>
      </c>
      <c r="AA5001" s="2">
        <v>1622270000</v>
      </c>
      <c r="AB5001" s="2">
        <v>1643380000</v>
      </c>
      <c r="AC5001" s="2">
        <v>1665840000</v>
      </c>
      <c r="AD5001" s="2">
        <v>1687480000</v>
      </c>
      <c r="AE5001" s="2">
        <v>1710000000</v>
      </c>
      <c r="AF5001" s="2">
        <v>1733530000</v>
      </c>
      <c r="AG5001" s="2">
        <v>1760390000</v>
      </c>
    </row>
    <row r="5002" spans="1:33">
      <c r="A5002" s="115" t="s">
        <v>6721</v>
      </c>
      <c r="B5002" s="115" t="s">
        <v>19</v>
      </c>
      <c r="C5002" s="2">
        <v>1187350000</v>
      </c>
      <c r="D5002" s="2">
        <v>1175000000</v>
      </c>
      <c r="E5002" s="2">
        <v>1233070000</v>
      </c>
      <c r="F5002" s="2">
        <v>1288820000</v>
      </c>
      <c r="G5002" s="2">
        <v>1337280000</v>
      </c>
      <c r="H5002" s="2">
        <v>1380060000</v>
      </c>
      <c r="I5002" s="2">
        <v>1408200000</v>
      </c>
      <c r="J5002" s="2">
        <v>1424590000</v>
      </c>
      <c r="K5002" s="2">
        <v>1439650000</v>
      </c>
      <c r="L5002" s="2">
        <v>1454730000</v>
      </c>
      <c r="M5002" s="2">
        <v>1470060000</v>
      </c>
      <c r="N5002" s="2">
        <v>1484350000</v>
      </c>
      <c r="O5002" s="2">
        <v>1501820000</v>
      </c>
      <c r="P5002" s="2">
        <v>1512810000</v>
      </c>
      <c r="Q5002" s="2">
        <v>1528320000</v>
      </c>
      <c r="R5002" s="2">
        <v>1546150000</v>
      </c>
      <c r="S5002" s="2">
        <v>1561810000</v>
      </c>
      <c r="T5002" s="2">
        <v>1576510000</v>
      </c>
      <c r="U5002" s="2">
        <v>1589770000</v>
      </c>
      <c r="V5002" s="2">
        <v>1606260000</v>
      </c>
      <c r="W5002" s="2">
        <v>1621650000</v>
      </c>
      <c r="X5002" s="2">
        <v>1638270000</v>
      </c>
      <c r="Y5002" s="2">
        <v>1655000000</v>
      </c>
      <c r="Z5002" s="2">
        <v>1675840000</v>
      </c>
      <c r="AA5002" s="2">
        <v>1690830000</v>
      </c>
      <c r="AB5002" s="2">
        <v>1709410000</v>
      </c>
      <c r="AC5002" s="2">
        <v>1723090000</v>
      </c>
      <c r="AD5002" s="2">
        <v>1737030000</v>
      </c>
      <c r="AE5002" s="2">
        <v>1751810000</v>
      </c>
      <c r="AF5002" s="2">
        <v>1764560000</v>
      </c>
      <c r="AG5002" s="2">
        <v>1780680000</v>
      </c>
    </row>
    <row r="5003" spans="1:33">
      <c r="A5003" s="115" t="s">
        <v>6722</v>
      </c>
      <c r="B5003" s="115" t="s">
        <v>19</v>
      </c>
      <c r="C5003" s="2">
        <v>2472210000000</v>
      </c>
      <c r="D5003" s="2">
        <v>2417150000000</v>
      </c>
      <c r="E5003" s="2">
        <v>2362090000000</v>
      </c>
      <c r="F5003" s="2">
        <v>2307160000000</v>
      </c>
      <c r="G5003" s="2">
        <v>2251230000000</v>
      </c>
      <c r="H5003" s="2">
        <v>2196380000000</v>
      </c>
      <c r="I5003" s="2">
        <v>2131390000000</v>
      </c>
      <c r="J5003" s="2">
        <v>2066410000000</v>
      </c>
      <c r="K5003" s="2">
        <v>2001430000000</v>
      </c>
      <c r="L5003" s="2">
        <v>1936450000000</v>
      </c>
      <c r="M5003" s="2">
        <v>1871430000000</v>
      </c>
      <c r="N5003" s="2">
        <v>1855440000000</v>
      </c>
      <c r="O5003" s="2">
        <v>1838460000000</v>
      </c>
      <c r="P5003" s="2">
        <v>1822450000000</v>
      </c>
      <c r="Q5003" s="2">
        <v>1806490000000</v>
      </c>
      <c r="R5003" s="2">
        <v>1789490000000</v>
      </c>
      <c r="S5003" s="2">
        <v>1773490000000</v>
      </c>
      <c r="T5003" s="2">
        <v>1757520000000</v>
      </c>
      <c r="U5003" s="2">
        <v>1741530000000</v>
      </c>
      <c r="V5003" s="2">
        <v>1724540000000</v>
      </c>
      <c r="W5003" s="2">
        <v>1708560000000</v>
      </c>
      <c r="X5003" s="2">
        <v>1698570000000</v>
      </c>
      <c r="Y5003" s="2">
        <v>1689580000000</v>
      </c>
      <c r="Z5003" s="2">
        <v>1679600000000</v>
      </c>
      <c r="AA5003" s="2">
        <v>1669610000000</v>
      </c>
      <c r="AB5003" s="2">
        <v>1659620000000</v>
      </c>
      <c r="AC5003" s="2">
        <v>1646620000000</v>
      </c>
      <c r="AD5003" s="2">
        <v>1633630000000</v>
      </c>
      <c r="AE5003" s="2">
        <v>1620620000000</v>
      </c>
      <c r="AF5003" s="2">
        <v>1607650000000</v>
      </c>
      <c r="AG5003" s="2">
        <v>1594670000000</v>
      </c>
    </row>
    <row r="5004" spans="1:33">
      <c r="A5004" s="115" t="s">
        <v>6723</v>
      </c>
      <c r="B5004" s="115" t="s">
        <v>19</v>
      </c>
      <c r="C5004" s="2">
        <v>179328000</v>
      </c>
      <c r="D5004" s="2">
        <v>171817000</v>
      </c>
      <c r="E5004" s="2">
        <v>181601000</v>
      </c>
      <c r="F5004" s="2">
        <v>188983000</v>
      </c>
      <c r="G5004" s="2">
        <v>195639000</v>
      </c>
      <c r="H5004" s="2">
        <v>198504000</v>
      </c>
      <c r="I5004" s="2">
        <v>200115000</v>
      </c>
      <c r="J5004" s="2">
        <v>201005000</v>
      </c>
      <c r="K5004" s="2">
        <v>203269000</v>
      </c>
      <c r="L5004" s="2">
        <v>204798000</v>
      </c>
      <c r="M5004" s="2">
        <v>207008000</v>
      </c>
      <c r="N5004" s="2">
        <v>209082000</v>
      </c>
      <c r="O5004" s="2">
        <v>211311000</v>
      </c>
      <c r="P5004" s="2">
        <v>212434000</v>
      </c>
      <c r="Q5004" s="2">
        <v>214159000</v>
      </c>
      <c r="R5004" s="2">
        <v>216530000</v>
      </c>
      <c r="S5004" s="2">
        <v>218724000</v>
      </c>
      <c r="T5004" s="2">
        <v>220874000</v>
      </c>
      <c r="U5004" s="2">
        <v>222475000</v>
      </c>
      <c r="V5004" s="2">
        <v>224320000</v>
      </c>
      <c r="W5004" s="2">
        <v>226002000</v>
      </c>
      <c r="X5004" s="2">
        <v>228084000</v>
      </c>
      <c r="Y5004" s="2">
        <v>230335000</v>
      </c>
      <c r="Z5004" s="2">
        <v>232589000</v>
      </c>
      <c r="AA5004" s="2">
        <v>233705000</v>
      </c>
      <c r="AB5004" s="2">
        <v>235639000</v>
      </c>
      <c r="AC5004" s="2">
        <v>236467000</v>
      </c>
      <c r="AD5004" s="2">
        <v>237614000</v>
      </c>
      <c r="AE5004" s="2">
        <v>238566000</v>
      </c>
      <c r="AF5004" s="2">
        <v>239568000</v>
      </c>
      <c r="AG5004" s="2">
        <v>241178000</v>
      </c>
    </row>
    <row r="5005" spans="1:33">
      <c r="A5005" s="115" t="s">
        <v>6724</v>
      </c>
      <c r="B5005" s="115" t="s">
        <v>19</v>
      </c>
      <c r="C5005" s="115">
        <v>0</v>
      </c>
      <c r="D5005" s="115">
        <v>0</v>
      </c>
      <c r="E5005" s="115">
        <v>0</v>
      </c>
      <c r="F5005" s="115">
        <v>0</v>
      </c>
      <c r="G5005" s="115">
        <v>0</v>
      </c>
      <c r="H5005" s="115">
        <v>0</v>
      </c>
      <c r="I5005" s="115">
        <v>0</v>
      </c>
      <c r="J5005" s="115">
        <v>0</v>
      </c>
      <c r="K5005" s="115">
        <v>0</v>
      </c>
      <c r="L5005" s="115">
        <v>0</v>
      </c>
      <c r="M5005" s="115">
        <v>0</v>
      </c>
      <c r="N5005" s="115">
        <v>0</v>
      </c>
      <c r="O5005" s="115">
        <v>0</v>
      </c>
      <c r="P5005" s="115">
        <v>0</v>
      </c>
      <c r="Q5005" s="115">
        <v>0</v>
      </c>
      <c r="R5005" s="115">
        <v>0</v>
      </c>
      <c r="S5005" s="115">
        <v>0</v>
      </c>
      <c r="T5005" s="115">
        <v>0</v>
      </c>
      <c r="U5005" s="115">
        <v>0</v>
      </c>
      <c r="V5005" s="115">
        <v>0</v>
      </c>
      <c r="W5005" s="115">
        <v>0</v>
      </c>
      <c r="X5005" s="115">
        <v>0</v>
      </c>
      <c r="Y5005" s="115">
        <v>0</v>
      </c>
      <c r="Z5005" s="115">
        <v>0</v>
      </c>
      <c r="AA5005" s="115">
        <v>0</v>
      </c>
      <c r="AB5005" s="115">
        <v>0</v>
      </c>
      <c r="AC5005" s="115">
        <v>0</v>
      </c>
      <c r="AD5005" s="115">
        <v>0</v>
      </c>
      <c r="AE5005" s="115">
        <v>0</v>
      </c>
      <c r="AF5005" s="115">
        <v>0</v>
      </c>
      <c r="AG5005" s="115">
        <v>0</v>
      </c>
    </row>
    <row r="5006" spans="1:33">
      <c r="A5006" s="115" t="s">
        <v>6725</v>
      </c>
      <c r="B5006" s="115" t="s">
        <v>19</v>
      </c>
      <c r="C5006" s="2">
        <v>163473000000000</v>
      </c>
      <c r="D5006" s="2">
        <v>161401000000000</v>
      </c>
      <c r="E5006" s="2">
        <v>167655000000000</v>
      </c>
      <c r="F5006" s="2">
        <v>175935000000000</v>
      </c>
      <c r="G5006" s="2">
        <v>181484000000000</v>
      </c>
      <c r="H5006" s="2">
        <v>187287000000000</v>
      </c>
      <c r="I5006" s="2">
        <v>191442000000000</v>
      </c>
      <c r="J5006" s="2">
        <v>194263000000000</v>
      </c>
      <c r="K5006" s="2">
        <v>197549000000000</v>
      </c>
      <c r="L5006" s="2">
        <v>200443000000000</v>
      </c>
      <c r="M5006" s="2">
        <v>202845000000000</v>
      </c>
      <c r="N5006" s="2">
        <v>205223000000000</v>
      </c>
      <c r="O5006" s="2">
        <v>208221000000000</v>
      </c>
      <c r="P5006" s="2">
        <v>210143000000000</v>
      </c>
      <c r="Q5006" s="2">
        <v>212420000000000</v>
      </c>
      <c r="R5006" s="2">
        <v>214587000000000</v>
      </c>
      <c r="S5006" s="2">
        <v>216932000000000</v>
      </c>
      <c r="T5006" s="2">
        <v>218904000000000</v>
      </c>
      <c r="U5006" s="2">
        <v>220216000000000</v>
      </c>
      <c r="V5006" s="2">
        <v>223189000000000</v>
      </c>
      <c r="W5006" s="2">
        <v>225216000000000</v>
      </c>
      <c r="X5006" s="2">
        <v>226404000000000</v>
      </c>
      <c r="Y5006" s="2">
        <v>227574000000000</v>
      </c>
      <c r="Z5006" s="2">
        <v>229660000000000</v>
      </c>
      <c r="AA5006" s="2">
        <v>231745000000000</v>
      </c>
      <c r="AB5006" s="2">
        <v>232967000000000</v>
      </c>
      <c r="AC5006" s="2">
        <v>233059000000000</v>
      </c>
      <c r="AD5006" s="2">
        <v>234728000000000</v>
      </c>
      <c r="AE5006" s="2">
        <v>234863000000000</v>
      </c>
      <c r="AF5006" s="2">
        <v>234619000000000</v>
      </c>
      <c r="AG5006" s="2">
        <v>233822000000000</v>
      </c>
    </row>
    <row r="5007" spans="1:33">
      <c r="A5007" s="115" t="s">
        <v>6726</v>
      </c>
      <c r="B5007" s="115" t="s">
        <v>19</v>
      </c>
      <c r="C5007" s="2">
        <v>3562220000000</v>
      </c>
      <c r="D5007" s="2">
        <v>3455940000000</v>
      </c>
      <c r="E5007" s="2">
        <v>3607520000000</v>
      </c>
      <c r="F5007" s="2">
        <v>3905370000000</v>
      </c>
      <c r="G5007" s="2">
        <v>4128920000000</v>
      </c>
      <c r="H5007" s="2">
        <v>4325560000000</v>
      </c>
      <c r="I5007" s="2">
        <v>4461020000000</v>
      </c>
      <c r="J5007" s="2">
        <v>4544320000000</v>
      </c>
      <c r="K5007" s="2">
        <v>4611660000000</v>
      </c>
      <c r="L5007" s="2">
        <v>4677950000000</v>
      </c>
      <c r="M5007" s="2">
        <v>4734180000000</v>
      </c>
      <c r="N5007" s="2">
        <v>4787450000000</v>
      </c>
      <c r="O5007" s="2">
        <v>4846800000000</v>
      </c>
      <c r="P5007" s="2">
        <v>4880030000000</v>
      </c>
      <c r="Q5007" s="2">
        <v>4929300000000</v>
      </c>
      <c r="R5007" s="2">
        <v>4978540000000</v>
      </c>
      <c r="S5007" s="2">
        <v>5019790000000</v>
      </c>
      <c r="T5007" s="2">
        <v>5060990000000</v>
      </c>
      <c r="U5007" s="2">
        <v>5087110000000</v>
      </c>
      <c r="V5007" s="2">
        <v>5132420000000</v>
      </c>
      <c r="W5007" s="2">
        <v>5171630000000</v>
      </c>
      <c r="X5007" s="2">
        <v>5211760000000</v>
      </c>
      <c r="Y5007" s="2">
        <v>5252890000000</v>
      </c>
      <c r="Z5007" s="2">
        <v>5310130000000</v>
      </c>
      <c r="AA5007" s="2">
        <v>5341360000000</v>
      </c>
      <c r="AB5007" s="2">
        <v>5382500000000</v>
      </c>
      <c r="AC5007" s="2">
        <v>5391520000000</v>
      </c>
      <c r="AD5007" s="2">
        <v>5408720000000</v>
      </c>
      <c r="AE5007" s="2">
        <v>5420760000000</v>
      </c>
      <c r="AF5007" s="2">
        <v>5419730000000</v>
      </c>
      <c r="AG5007" s="2">
        <v>5421670000000</v>
      </c>
    </row>
    <row r="5008" spans="1:33">
      <c r="A5008" s="115" t="s">
        <v>6727</v>
      </c>
      <c r="B5008" s="115" t="s">
        <v>19</v>
      </c>
      <c r="C5008" s="2">
        <v>1206140000000</v>
      </c>
      <c r="D5008" s="2">
        <v>1179660000000</v>
      </c>
      <c r="E5008" s="2">
        <v>1234060000000</v>
      </c>
      <c r="F5008" s="2">
        <v>1318670000000</v>
      </c>
      <c r="G5008" s="2">
        <v>1385650000000</v>
      </c>
      <c r="H5008" s="2">
        <v>1444840000000</v>
      </c>
      <c r="I5008" s="2">
        <v>1485200000000</v>
      </c>
      <c r="J5008" s="2">
        <v>1510760000000</v>
      </c>
      <c r="K5008" s="2">
        <v>1532610000000</v>
      </c>
      <c r="L5008" s="2">
        <v>1553220000000</v>
      </c>
      <c r="M5008" s="2">
        <v>1571530000000</v>
      </c>
      <c r="N5008" s="2">
        <v>1590000000000</v>
      </c>
      <c r="O5008" s="2">
        <v>1609830000000</v>
      </c>
      <c r="P5008" s="2">
        <v>1623040000000</v>
      </c>
      <c r="Q5008" s="2">
        <v>1639460000000</v>
      </c>
      <c r="R5008" s="2">
        <v>1657800000000</v>
      </c>
      <c r="S5008" s="2">
        <v>1673100000000</v>
      </c>
      <c r="T5008" s="2">
        <v>1688160000000</v>
      </c>
      <c r="U5008" s="2">
        <v>1699830000000</v>
      </c>
      <c r="V5008" s="2">
        <v>1716510000000</v>
      </c>
      <c r="W5008" s="2">
        <v>1731610000000</v>
      </c>
      <c r="X5008" s="2">
        <v>1747310000000</v>
      </c>
      <c r="Y5008" s="2">
        <v>1763010000000</v>
      </c>
      <c r="Z5008" s="2">
        <v>1784260000000</v>
      </c>
      <c r="AA5008" s="2">
        <v>1797520000000</v>
      </c>
      <c r="AB5008" s="2">
        <v>1814250000000</v>
      </c>
      <c r="AC5008" s="2">
        <v>1821370000000</v>
      </c>
      <c r="AD5008" s="2">
        <v>1832430000000</v>
      </c>
      <c r="AE5008" s="2">
        <v>1840570000000</v>
      </c>
      <c r="AF5008" s="2">
        <v>1846480000000</v>
      </c>
      <c r="AG5008" s="2">
        <v>1853060000000</v>
      </c>
    </row>
    <row r="5009" spans="1:33">
      <c r="A5009" s="115" t="s">
        <v>6728</v>
      </c>
      <c r="B5009" s="115" t="s">
        <v>19</v>
      </c>
      <c r="C5009" s="2">
        <v>1013880000000</v>
      </c>
      <c r="D5009" s="2">
        <v>985048000000</v>
      </c>
      <c r="E5009" s="2">
        <v>1029700000000</v>
      </c>
      <c r="F5009" s="2">
        <v>1111780000000</v>
      </c>
      <c r="G5009" s="2">
        <v>1172570000000</v>
      </c>
      <c r="H5009" s="2">
        <v>1227210000000</v>
      </c>
      <c r="I5009" s="2">
        <v>1265380000000</v>
      </c>
      <c r="J5009" s="2">
        <v>1289160000000</v>
      </c>
      <c r="K5009" s="2">
        <v>1309420000000</v>
      </c>
      <c r="L5009" s="2">
        <v>1328270000000</v>
      </c>
      <c r="M5009" s="2">
        <v>1344610000000</v>
      </c>
      <c r="N5009" s="2">
        <v>1361200000000</v>
      </c>
      <c r="O5009" s="2">
        <v>1379450000000</v>
      </c>
      <c r="P5009" s="2">
        <v>1389590000000</v>
      </c>
      <c r="Q5009" s="2">
        <v>1404090000000</v>
      </c>
      <c r="R5009" s="2">
        <v>1419470000000</v>
      </c>
      <c r="S5009" s="2">
        <v>1431750000000</v>
      </c>
      <c r="T5009" s="2">
        <v>1444630000000</v>
      </c>
      <c r="U5009" s="2">
        <v>1452820000000</v>
      </c>
      <c r="V5009" s="2">
        <v>1466780000000</v>
      </c>
      <c r="W5009" s="2">
        <v>1478730000000</v>
      </c>
      <c r="X5009" s="2">
        <v>1489980000000</v>
      </c>
      <c r="Y5009" s="2">
        <v>1502220000000</v>
      </c>
      <c r="Z5009" s="2">
        <v>1518430000000</v>
      </c>
      <c r="AA5009" s="2">
        <v>1528650000000</v>
      </c>
      <c r="AB5009" s="2">
        <v>1540950000000</v>
      </c>
      <c r="AC5009" s="2">
        <v>1543160000000</v>
      </c>
      <c r="AD5009" s="2">
        <v>1550030000000</v>
      </c>
      <c r="AE5009" s="2">
        <v>1553290000000</v>
      </c>
      <c r="AF5009" s="2">
        <v>1554140000000</v>
      </c>
      <c r="AG5009" s="2">
        <v>1554400000000</v>
      </c>
    </row>
    <row r="5010" spans="1:33">
      <c r="A5010" s="115" t="s">
        <v>6729</v>
      </c>
      <c r="B5010" s="115" t="s">
        <v>19</v>
      </c>
      <c r="C5010" s="2">
        <v>24868900000</v>
      </c>
      <c r="D5010" s="2">
        <v>24243300000</v>
      </c>
      <c r="E5010" s="2">
        <v>25375900000</v>
      </c>
      <c r="F5010" s="2">
        <v>27243600000</v>
      </c>
      <c r="G5010" s="2">
        <v>28646600000</v>
      </c>
      <c r="H5010" s="2">
        <v>29921200000</v>
      </c>
      <c r="I5010" s="2">
        <v>30808500000</v>
      </c>
      <c r="J5010" s="2">
        <v>31369400000</v>
      </c>
      <c r="K5010" s="2">
        <v>31859900000</v>
      </c>
      <c r="L5010" s="2">
        <v>32334000000</v>
      </c>
      <c r="M5010" s="2">
        <v>32727700000</v>
      </c>
      <c r="N5010" s="2">
        <v>33131100000</v>
      </c>
      <c r="O5010" s="2">
        <v>33600600000</v>
      </c>
      <c r="P5010" s="2">
        <v>33875500000</v>
      </c>
      <c r="Q5010" s="2">
        <v>34254900000</v>
      </c>
      <c r="R5010" s="2">
        <v>34639800000</v>
      </c>
      <c r="S5010" s="2">
        <v>34970700000</v>
      </c>
      <c r="T5010" s="2">
        <v>35285800000</v>
      </c>
      <c r="U5010" s="2">
        <v>35513200000</v>
      </c>
      <c r="V5010" s="2">
        <v>35890800000</v>
      </c>
      <c r="W5010" s="2">
        <v>36208300000</v>
      </c>
      <c r="X5010" s="2">
        <v>36498800000</v>
      </c>
      <c r="Y5010" s="2">
        <v>36808500000</v>
      </c>
      <c r="Z5010" s="2">
        <v>37226700000</v>
      </c>
      <c r="AA5010" s="2">
        <v>37515100000</v>
      </c>
      <c r="AB5010" s="2">
        <v>37817100000</v>
      </c>
      <c r="AC5010" s="2">
        <v>37925500000</v>
      </c>
      <c r="AD5010" s="2">
        <v>38139900000</v>
      </c>
      <c r="AE5010" s="2">
        <v>38260100000</v>
      </c>
      <c r="AF5010" s="2">
        <v>38304300000</v>
      </c>
      <c r="AG5010" s="2">
        <v>38345400000</v>
      </c>
    </row>
    <row r="5011" spans="1:33">
      <c r="A5011" s="115" t="s">
        <v>6730</v>
      </c>
      <c r="B5011" s="115" t="s">
        <v>19</v>
      </c>
      <c r="C5011" s="2">
        <v>23970900000</v>
      </c>
      <c r="D5011" s="2">
        <v>23361600000</v>
      </c>
      <c r="E5011" s="2">
        <v>24449800000</v>
      </c>
      <c r="F5011" s="2">
        <v>26257900000</v>
      </c>
      <c r="G5011" s="2">
        <v>27618200000</v>
      </c>
      <c r="H5011" s="2">
        <v>28849600000</v>
      </c>
      <c r="I5011" s="2">
        <v>29706900000</v>
      </c>
      <c r="J5011" s="2">
        <v>30241300000</v>
      </c>
      <c r="K5011" s="2">
        <v>30714000000</v>
      </c>
      <c r="L5011" s="2">
        <v>31171300000</v>
      </c>
      <c r="M5011" s="2">
        <v>31559500000</v>
      </c>
      <c r="N5011" s="2">
        <v>31946800000</v>
      </c>
      <c r="O5011" s="2">
        <v>32388600000</v>
      </c>
      <c r="P5011" s="2">
        <v>32658500000</v>
      </c>
      <c r="Q5011" s="2">
        <v>33022100000</v>
      </c>
      <c r="R5011" s="2">
        <v>33391500000</v>
      </c>
      <c r="S5011" s="2">
        <v>33717000000</v>
      </c>
      <c r="T5011" s="2">
        <v>34017600000</v>
      </c>
      <c r="U5011" s="2">
        <v>34232200000</v>
      </c>
      <c r="V5011" s="2">
        <v>34593000000</v>
      </c>
      <c r="W5011" s="2">
        <v>34895900000</v>
      </c>
      <c r="X5011" s="2">
        <v>35183400000</v>
      </c>
      <c r="Y5011" s="2">
        <v>35470100000</v>
      </c>
      <c r="Z5011" s="2">
        <v>35883100000</v>
      </c>
      <c r="AA5011" s="2">
        <v>36156300000</v>
      </c>
      <c r="AB5011" s="2">
        <v>36455200000</v>
      </c>
      <c r="AC5011" s="2">
        <v>36553100000</v>
      </c>
      <c r="AD5011" s="2">
        <v>36753100000</v>
      </c>
      <c r="AE5011" s="2">
        <v>36872800000</v>
      </c>
      <c r="AF5011" s="2">
        <v>36917300000</v>
      </c>
      <c r="AG5011" s="2">
        <v>36950000000</v>
      </c>
    </row>
    <row r="5012" spans="1:33">
      <c r="A5012" s="115" t="s">
        <v>6731</v>
      </c>
      <c r="B5012" s="115" t="s">
        <v>19</v>
      </c>
      <c r="C5012" s="2">
        <v>93853600000</v>
      </c>
      <c r="D5012" s="2">
        <v>91035800000</v>
      </c>
      <c r="E5012" s="2">
        <v>95072500000</v>
      </c>
      <c r="F5012" s="2">
        <v>102903000000</v>
      </c>
      <c r="G5012" s="2">
        <v>108784000000</v>
      </c>
      <c r="H5012" s="2">
        <v>113947000000</v>
      </c>
      <c r="I5012" s="2">
        <v>117470000000</v>
      </c>
      <c r="J5012" s="2">
        <v>119652000000</v>
      </c>
      <c r="K5012" s="2">
        <v>121547000000</v>
      </c>
      <c r="L5012" s="2">
        <v>123229000000</v>
      </c>
      <c r="M5012" s="2">
        <v>124798000000</v>
      </c>
      <c r="N5012" s="2">
        <v>126173000000</v>
      </c>
      <c r="O5012" s="2">
        <v>127766000000</v>
      </c>
      <c r="P5012" s="2">
        <v>128725000000</v>
      </c>
      <c r="Q5012" s="2">
        <v>129996000000</v>
      </c>
      <c r="R5012" s="2">
        <v>131264000000</v>
      </c>
      <c r="S5012" s="2">
        <v>132428000000</v>
      </c>
      <c r="T5012" s="2">
        <v>133483000000</v>
      </c>
      <c r="U5012" s="2">
        <v>134217000000</v>
      </c>
      <c r="V5012" s="2">
        <v>135400000000</v>
      </c>
      <c r="W5012" s="2">
        <v>136455000000</v>
      </c>
      <c r="X5012" s="2">
        <v>137492000000</v>
      </c>
      <c r="Y5012" s="2">
        <v>138630000000</v>
      </c>
      <c r="Z5012" s="2">
        <v>140094000000</v>
      </c>
      <c r="AA5012" s="2">
        <v>140956000000</v>
      </c>
      <c r="AB5012" s="2">
        <v>141994000000</v>
      </c>
      <c r="AC5012" s="2">
        <v>142201000000</v>
      </c>
      <c r="AD5012" s="2">
        <v>142753000000</v>
      </c>
      <c r="AE5012" s="2">
        <v>143061000000</v>
      </c>
      <c r="AF5012" s="2">
        <v>142957000000</v>
      </c>
      <c r="AG5012" s="2">
        <v>143040000000</v>
      </c>
    </row>
    <row r="5013" spans="1:33">
      <c r="A5013" s="115" t="s">
        <v>6732</v>
      </c>
      <c r="B5013" s="115" t="s">
        <v>19</v>
      </c>
      <c r="C5013" s="2">
        <v>2327510000</v>
      </c>
      <c r="D5013" s="2">
        <v>2306390000</v>
      </c>
      <c r="E5013" s="2">
        <v>2420690000</v>
      </c>
      <c r="F5013" s="2">
        <v>2534760000</v>
      </c>
      <c r="G5013" s="2">
        <v>2635380000</v>
      </c>
      <c r="H5013" s="2">
        <v>2727240000</v>
      </c>
      <c r="I5013" s="2">
        <v>2790530000</v>
      </c>
      <c r="J5013" s="2">
        <v>2830990000</v>
      </c>
      <c r="K5013" s="2">
        <v>2867720000</v>
      </c>
      <c r="L5013" s="2">
        <v>2902300000</v>
      </c>
      <c r="M5013" s="2">
        <v>2935610000</v>
      </c>
      <c r="N5013" s="2">
        <v>2971480000</v>
      </c>
      <c r="O5013" s="2">
        <v>3011030000</v>
      </c>
      <c r="P5013" s="2">
        <v>3038540000</v>
      </c>
      <c r="Q5013" s="2">
        <v>3073040000</v>
      </c>
      <c r="R5013" s="2">
        <v>3112290000</v>
      </c>
      <c r="S5013" s="2">
        <v>3146260000</v>
      </c>
      <c r="T5013" s="2">
        <v>3179240000</v>
      </c>
      <c r="U5013" s="2">
        <v>3208380000</v>
      </c>
      <c r="V5013" s="2">
        <v>3246030000</v>
      </c>
      <c r="W5013" s="2">
        <v>3280120000</v>
      </c>
      <c r="X5013" s="2">
        <v>3316550000</v>
      </c>
      <c r="Y5013" s="2">
        <v>3351960000</v>
      </c>
      <c r="Z5013" s="2">
        <v>3394850000</v>
      </c>
      <c r="AA5013" s="2">
        <v>3431580000</v>
      </c>
      <c r="AB5013" s="2">
        <v>3469090000</v>
      </c>
      <c r="AC5013" s="2">
        <v>3498680000</v>
      </c>
      <c r="AD5013" s="2">
        <v>3532460000</v>
      </c>
      <c r="AE5013" s="2">
        <v>3563200000</v>
      </c>
      <c r="AF5013" s="2">
        <v>3591860000</v>
      </c>
      <c r="AG5013" s="2">
        <v>3622150000</v>
      </c>
    </row>
    <row r="5014" spans="1:33">
      <c r="A5014" s="115" t="s">
        <v>6733</v>
      </c>
      <c r="B5014" s="115" t="s">
        <v>19</v>
      </c>
      <c r="C5014" s="2">
        <v>8249310000</v>
      </c>
      <c r="D5014" s="2">
        <v>8038720000</v>
      </c>
      <c r="E5014" s="2">
        <v>8416980000</v>
      </c>
      <c r="F5014" s="2">
        <v>9042280000</v>
      </c>
      <c r="G5014" s="2">
        <v>9505780000</v>
      </c>
      <c r="H5014" s="2">
        <v>9931980000</v>
      </c>
      <c r="I5014" s="2">
        <v>10230000000</v>
      </c>
      <c r="J5014" s="2">
        <v>10415800000</v>
      </c>
      <c r="K5014" s="2">
        <v>10584800000</v>
      </c>
      <c r="L5014" s="2">
        <v>10745100000</v>
      </c>
      <c r="M5014" s="2">
        <v>10880800000</v>
      </c>
      <c r="N5014" s="2">
        <v>11017700000</v>
      </c>
      <c r="O5014" s="2">
        <v>11176400000</v>
      </c>
      <c r="P5014" s="2">
        <v>11272800000</v>
      </c>
      <c r="Q5014" s="2">
        <v>11401200000</v>
      </c>
      <c r="R5014" s="2">
        <v>11529600000</v>
      </c>
      <c r="S5014" s="2">
        <v>11644400000</v>
      </c>
      <c r="T5014" s="2">
        <v>11750500000</v>
      </c>
      <c r="U5014" s="2">
        <v>11823200000</v>
      </c>
      <c r="V5014" s="2">
        <v>11954200000</v>
      </c>
      <c r="W5014" s="2">
        <v>12060400000</v>
      </c>
      <c r="X5014" s="2">
        <v>12157200000</v>
      </c>
      <c r="Y5014" s="2">
        <v>12255700000</v>
      </c>
      <c r="Z5014" s="2">
        <v>12396200000</v>
      </c>
      <c r="AA5014" s="2">
        <v>12495100000</v>
      </c>
      <c r="AB5014" s="2">
        <v>12595500000</v>
      </c>
      <c r="AC5014" s="2">
        <v>12627000000</v>
      </c>
      <c r="AD5014" s="2">
        <v>12699000000</v>
      </c>
      <c r="AE5014" s="2">
        <v>12736200000</v>
      </c>
      <c r="AF5014" s="2">
        <v>12746700000</v>
      </c>
      <c r="AG5014" s="2">
        <v>12753300000</v>
      </c>
    </row>
    <row r="5015" spans="1:33">
      <c r="A5015" s="115" t="s">
        <v>6734</v>
      </c>
      <c r="B5015" s="115" t="s">
        <v>19</v>
      </c>
      <c r="C5015" s="2">
        <v>9708200000000</v>
      </c>
      <c r="D5015" s="2">
        <v>9791150000000</v>
      </c>
      <c r="E5015" s="2">
        <v>9874070000000</v>
      </c>
      <c r="F5015" s="2">
        <v>9957210000000</v>
      </c>
      <c r="G5015" s="2">
        <v>10042300000000</v>
      </c>
      <c r="H5015" s="2">
        <v>10122500000000</v>
      </c>
      <c r="I5015" s="2">
        <v>10152600000000</v>
      </c>
      <c r="J5015" s="2">
        <v>10182700000000</v>
      </c>
      <c r="K5015" s="2">
        <v>10222800000000</v>
      </c>
      <c r="L5015" s="2">
        <v>10252800000000</v>
      </c>
      <c r="M5015" s="2">
        <v>10282800000000</v>
      </c>
      <c r="N5015" s="2">
        <v>10262800000000</v>
      </c>
      <c r="O5015" s="2">
        <v>10242900000000</v>
      </c>
      <c r="P5015" s="2">
        <v>10222900000000</v>
      </c>
      <c r="Q5015" s="2">
        <v>10213000000000</v>
      </c>
      <c r="R5015" s="2">
        <v>10193000000000</v>
      </c>
      <c r="S5015" s="2">
        <v>10223100000000</v>
      </c>
      <c r="T5015" s="2">
        <v>10263100000000</v>
      </c>
      <c r="U5015" s="2">
        <v>10293100000000</v>
      </c>
      <c r="V5015" s="2">
        <v>10323200000000</v>
      </c>
      <c r="W5015" s="2">
        <v>10363200000000</v>
      </c>
      <c r="X5015" s="2">
        <v>10353200000000</v>
      </c>
      <c r="Y5015" s="2">
        <v>10353300000000</v>
      </c>
      <c r="Z5015" s="2">
        <v>10343300000000</v>
      </c>
      <c r="AA5015" s="2">
        <v>10343400000000</v>
      </c>
      <c r="AB5015" s="2">
        <v>10343400000000</v>
      </c>
      <c r="AC5015" s="2">
        <v>10323400000000</v>
      </c>
      <c r="AD5015" s="2">
        <v>10303400000000</v>
      </c>
      <c r="AE5015" s="2">
        <v>10283400000000</v>
      </c>
      <c r="AF5015" s="2">
        <v>10263400000000</v>
      </c>
      <c r="AG5015" s="2">
        <v>10243400000000</v>
      </c>
    </row>
    <row r="5016" spans="1:33">
      <c r="A5016" s="115" t="s">
        <v>6735</v>
      </c>
      <c r="B5016" s="115" t="s">
        <v>19</v>
      </c>
      <c r="C5016" s="2">
        <v>240602000</v>
      </c>
      <c r="D5016" s="2">
        <v>235258000</v>
      </c>
      <c r="E5016" s="2">
        <v>247517000</v>
      </c>
      <c r="F5016" s="2">
        <v>264090000</v>
      </c>
      <c r="G5016" s="2">
        <v>275215000</v>
      </c>
      <c r="H5016" s="2">
        <v>286215000</v>
      </c>
      <c r="I5016" s="2">
        <v>294696000</v>
      </c>
      <c r="J5016" s="2">
        <v>300287000</v>
      </c>
      <c r="K5016" s="2">
        <v>306824000</v>
      </c>
      <c r="L5016" s="2">
        <v>312468000</v>
      </c>
      <c r="M5016" s="2">
        <v>317212000</v>
      </c>
      <c r="N5016" s="2">
        <v>322330000</v>
      </c>
      <c r="O5016" s="2">
        <v>328664000</v>
      </c>
      <c r="P5016" s="2">
        <v>332700000</v>
      </c>
      <c r="Q5016" s="2">
        <v>337485000</v>
      </c>
      <c r="R5016" s="2">
        <v>342113000</v>
      </c>
      <c r="S5016" s="2">
        <v>346517000</v>
      </c>
      <c r="T5016" s="2">
        <v>350216000</v>
      </c>
      <c r="U5016" s="2">
        <v>352555000</v>
      </c>
      <c r="V5016" s="2">
        <v>358165000</v>
      </c>
      <c r="W5016" s="2">
        <v>361931000</v>
      </c>
      <c r="X5016" s="2">
        <v>364522000</v>
      </c>
      <c r="Y5016" s="2">
        <v>367111000</v>
      </c>
      <c r="Z5016" s="2">
        <v>371510000</v>
      </c>
      <c r="AA5016" s="2">
        <v>375702000</v>
      </c>
      <c r="AB5016" s="2">
        <v>378337000</v>
      </c>
      <c r="AC5016" s="2">
        <v>378796000</v>
      </c>
      <c r="AD5016" s="2">
        <v>382279000</v>
      </c>
      <c r="AE5016" s="2">
        <v>382843000</v>
      </c>
      <c r="AF5016" s="2">
        <v>382631000</v>
      </c>
      <c r="AG5016" s="2">
        <v>381453000</v>
      </c>
    </row>
    <row r="5017" spans="1:33">
      <c r="A5017" s="115" t="s">
        <v>6736</v>
      </c>
      <c r="B5017" s="115" t="s">
        <v>19</v>
      </c>
      <c r="C5017" s="115">
        <v>0</v>
      </c>
      <c r="D5017" s="115">
        <v>0</v>
      </c>
      <c r="E5017" s="115">
        <v>0</v>
      </c>
      <c r="F5017" s="115">
        <v>0</v>
      </c>
      <c r="G5017" s="115">
        <v>0</v>
      </c>
      <c r="H5017" s="115">
        <v>0</v>
      </c>
      <c r="I5017" s="115">
        <v>0</v>
      </c>
      <c r="J5017" s="115">
        <v>0</v>
      </c>
      <c r="K5017" s="115">
        <v>0</v>
      </c>
      <c r="L5017" s="115">
        <v>0</v>
      </c>
      <c r="M5017" s="115">
        <v>0</v>
      </c>
      <c r="N5017" s="115">
        <v>0</v>
      </c>
      <c r="O5017" s="115">
        <v>0</v>
      </c>
      <c r="P5017" s="115">
        <v>0</v>
      </c>
      <c r="Q5017" s="115">
        <v>0</v>
      </c>
      <c r="R5017" s="115">
        <v>0</v>
      </c>
      <c r="S5017" s="115">
        <v>0</v>
      </c>
      <c r="T5017" s="115">
        <v>0</v>
      </c>
      <c r="U5017" s="115">
        <v>0</v>
      </c>
      <c r="V5017" s="115">
        <v>0</v>
      </c>
      <c r="W5017" s="115">
        <v>0</v>
      </c>
      <c r="X5017" s="115">
        <v>0</v>
      </c>
      <c r="Y5017" s="115">
        <v>0</v>
      </c>
      <c r="Z5017" s="115">
        <v>0</v>
      </c>
      <c r="AA5017" s="115">
        <v>0</v>
      </c>
      <c r="AB5017" s="115">
        <v>0</v>
      </c>
      <c r="AC5017" s="115">
        <v>0</v>
      </c>
      <c r="AD5017" s="115">
        <v>0</v>
      </c>
      <c r="AE5017" s="115">
        <v>0</v>
      </c>
      <c r="AF5017" s="115">
        <v>0</v>
      </c>
      <c r="AG5017" s="115">
        <v>0</v>
      </c>
    </row>
    <row r="5018" spans="1:33">
      <c r="A5018" s="115" t="s">
        <v>6737</v>
      </c>
      <c r="B5018" s="115" t="s">
        <v>19</v>
      </c>
      <c r="C5018" s="2">
        <v>17352700000000</v>
      </c>
      <c r="D5018" s="2">
        <v>16856600000000</v>
      </c>
      <c r="E5018" s="2">
        <v>17696000000000</v>
      </c>
      <c r="F5018" s="2">
        <v>18361300000000</v>
      </c>
      <c r="G5018" s="2">
        <v>18862900000000</v>
      </c>
      <c r="H5018" s="2">
        <v>19208400000000</v>
      </c>
      <c r="I5018" s="2">
        <v>19442700000000</v>
      </c>
      <c r="J5018" s="2">
        <v>19560000000000</v>
      </c>
      <c r="K5018" s="2">
        <v>19710800000000</v>
      </c>
      <c r="L5018" s="2">
        <v>19860800000000</v>
      </c>
      <c r="M5018" s="2">
        <v>20016800000000</v>
      </c>
      <c r="N5018" s="2">
        <v>20161900000000</v>
      </c>
      <c r="O5018" s="2">
        <v>20328700000000</v>
      </c>
      <c r="P5018" s="2">
        <v>20434600000000</v>
      </c>
      <c r="Q5018" s="2">
        <v>20586000000000</v>
      </c>
      <c r="R5018" s="2">
        <v>20757200000000</v>
      </c>
      <c r="S5018" s="2">
        <v>20912000000000</v>
      </c>
      <c r="T5018" s="2">
        <v>21069400000000</v>
      </c>
      <c r="U5018" s="2">
        <v>21180900000000</v>
      </c>
      <c r="V5018" s="2">
        <v>21329300000000</v>
      </c>
      <c r="W5018" s="2">
        <v>21464800000000</v>
      </c>
      <c r="X5018" s="2">
        <v>21616400000000</v>
      </c>
      <c r="Y5018" s="2">
        <v>21779600000000</v>
      </c>
      <c r="Z5018" s="2">
        <v>21968100000000</v>
      </c>
      <c r="AA5018" s="2">
        <v>22071700000000</v>
      </c>
      <c r="AB5018" s="2">
        <v>22220700000000</v>
      </c>
      <c r="AC5018" s="2">
        <v>22276300000000</v>
      </c>
      <c r="AD5018" s="2">
        <v>22359500000000</v>
      </c>
      <c r="AE5018" s="2">
        <v>22426800000000</v>
      </c>
      <c r="AF5018" s="2">
        <v>22474700000000</v>
      </c>
      <c r="AG5018" s="2">
        <v>22553200000000</v>
      </c>
    </row>
    <row r="5019" spans="1:33">
      <c r="A5019" s="115" t="s">
        <v>6738</v>
      </c>
      <c r="B5019" s="115" t="s">
        <v>19</v>
      </c>
      <c r="C5019" s="2">
        <v>36822300000</v>
      </c>
      <c r="D5019" s="2">
        <v>37102600000</v>
      </c>
      <c r="E5019" s="2">
        <v>39063000000</v>
      </c>
      <c r="F5019" s="2">
        <v>39783300000</v>
      </c>
      <c r="G5019" s="2">
        <v>40830700000</v>
      </c>
      <c r="H5019" s="2">
        <v>41792200000</v>
      </c>
      <c r="I5019" s="2">
        <v>42440200000</v>
      </c>
      <c r="J5019" s="2">
        <v>42841800000</v>
      </c>
      <c r="K5019" s="2">
        <v>43205900000</v>
      </c>
      <c r="L5019" s="2">
        <v>43582900000</v>
      </c>
      <c r="M5019" s="2">
        <v>44000400000</v>
      </c>
      <c r="N5019" s="2">
        <v>44487700000</v>
      </c>
      <c r="O5019" s="2">
        <v>45036600000</v>
      </c>
      <c r="P5019" s="2">
        <v>45474200000</v>
      </c>
      <c r="Q5019" s="2">
        <v>45965200000</v>
      </c>
      <c r="R5019" s="2">
        <v>46627600000</v>
      </c>
      <c r="S5019" s="2">
        <v>47208900000</v>
      </c>
      <c r="T5019" s="2">
        <v>47750500000</v>
      </c>
      <c r="U5019" s="2">
        <v>48349200000</v>
      </c>
      <c r="V5019" s="2">
        <v>48979600000</v>
      </c>
      <c r="W5019" s="2">
        <v>49569500000</v>
      </c>
      <c r="X5019" s="2">
        <v>50300600000</v>
      </c>
      <c r="Y5019" s="2">
        <v>50962400000</v>
      </c>
      <c r="Z5019" s="2">
        <v>51705500000</v>
      </c>
      <c r="AA5019" s="2">
        <v>52412900000</v>
      </c>
      <c r="AB5019" s="2">
        <v>53164100000</v>
      </c>
      <c r="AC5019" s="2">
        <v>53979000000</v>
      </c>
      <c r="AD5019" s="2">
        <v>54725600000</v>
      </c>
      <c r="AE5019" s="2">
        <v>55551400000</v>
      </c>
      <c r="AF5019" s="2">
        <v>56426100000</v>
      </c>
      <c r="AG5019" s="2">
        <v>57372900000</v>
      </c>
    </row>
    <row r="5020" spans="1:33">
      <c r="A5020" s="115" t="s">
        <v>6739</v>
      </c>
      <c r="B5020" s="115" t="s">
        <v>19</v>
      </c>
      <c r="C5020" s="2">
        <v>355825000000</v>
      </c>
      <c r="D5020" s="2">
        <v>358840000000</v>
      </c>
      <c r="E5020" s="2">
        <v>377813000000</v>
      </c>
      <c r="F5020" s="2">
        <v>384722000000</v>
      </c>
      <c r="G5020" s="2">
        <v>394862000000</v>
      </c>
      <c r="H5020" s="2">
        <v>404274000000</v>
      </c>
      <c r="I5020" s="2">
        <v>410513000000</v>
      </c>
      <c r="J5020" s="2">
        <v>414518000000</v>
      </c>
      <c r="K5020" s="2">
        <v>418037000000</v>
      </c>
      <c r="L5020" s="2">
        <v>421672000000</v>
      </c>
      <c r="M5020" s="2">
        <v>425810000000</v>
      </c>
      <c r="N5020" s="2">
        <v>430647000000</v>
      </c>
      <c r="O5020" s="2">
        <v>435892000000</v>
      </c>
      <c r="P5020" s="2">
        <v>440232000000</v>
      </c>
      <c r="Q5020" s="2">
        <v>444989000000</v>
      </c>
      <c r="R5020" s="2">
        <v>451454000000</v>
      </c>
      <c r="S5020" s="2">
        <v>457113000000</v>
      </c>
      <c r="T5020" s="2">
        <v>462374000000</v>
      </c>
      <c r="U5020" s="2">
        <v>468219000000</v>
      </c>
      <c r="V5020" s="2">
        <v>474374000000</v>
      </c>
      <c r="W5020" s="2">
        <v>480125000000</v>
      </c>
      <c r="X5020" s="2">
        <v>487284000000</v>
      </c>
      <c r="Y5020" s="2">
        <v>493745000000</v>
      </c>
      <c r="Z5020" s="2">
        <v>500913000000</v>
      </c>
      <c r="AA5020" s="2">
        <v>507952000000</v>
      </c>
      <c r="AB5020" s="2">
        <v>515211000000</v>
      </c>
      <c r="AC5020" s="2">
        <v>523137000000</v>
      </c>
      <c r="AD5020" s="2">
        <v>530572000000</v>
      </c>
      <c r="AE5020" s="2">
        <v>538603000000</v>
      </c>
      <c r="AF5020" s="2">
        <v>547229000000</v>
      </c>
      <c r="AG5020" s="2">
        <v>556464000000</v>
      </c>
    </row>
    <row r="5021" spans="1:33">
      <c r="A5021" s="115" t="s">
        <v>6740</v>
      </c>
      <c r="B5021" s="115" t="s">
        <v>19</v>
      </c>
      <c r="C5021" s="2">
        <v>48980200000</v>
      </c>
      <c r="D5021" s="2">
        <v>48859000000</v>
      </c>
      <c r="E5021" s="2">
        <v>51418200000</v>
      </c>
      <c r="F5021" s="2">
        <v>52549100000</v>
      </c>
      <c r="G5021" s="2">
        <v>53868300000</v>
      </c>
      <c r="H5021" s="2">
        <v>55027000000</v>
      </c>
      <c r="I5021" s="2">
        <v>55771300000</v>
      </c>
      <c r="J5021" s="2">
        <v>56201100000</v>
      </c>
      <c r="K5021" s="2">
        <v>56627300000</v>
      </c>
      <c r="L5021" s="2">
        <v>57074400000</v>
      </c>
      <c r="M5021" s="2">
        <v>57576800000</v>
      </c>
      <c r="N5021" s="2">
        <v>58135200000</v>
      </c>
      <c r="O5021" s="2">
        <v>58759800000</v>
      </c>
      <c r="P5021" s="2">
        <v>59270500000</v>
      </c>
      <c r="Q5021" s="2">
        <v>59866100000</v>
      </c>
      <c r="R5021" s="2">
        <v>60628000000</v>
      </c>
      <c r="S5021" s="2">
        <v>61307200000</v>
      </c>
      <c r="T5021" s="2">
        <v>61959300000</v>
      </c>
      <c r="U5021" s="2">
        <v>62629100000</v>
      </c>
      <c r="V5021" s="2">
        <v>63340600000</v>
      </c>
      <c r="W5021" s="2">
        <v>64024900000</v>
      </c>
      <c r="X5021" s="2">
        <v>64851900000</v>
      </c>
      <c r="Y5021" s="2">
        <v>65616600000</v>
      </c>
      <c r="Z5021" s="2">
        <v>66466600000</v>
      </c>
      <c r="AA5021" s="2">
        <v>67235100000</v>
      </c>
      <c r="AB5021" s="2">
        <v>68082300000</v>
      </c>
      <c r="AC5021" s="2">
        <v>68920700000</v>
      </c>
      <c r="AD5021" s="2">
        <v>69718300000</v>
      </c>
      <c r="AE5021" s="2">
        <v>70575600000</v>
      </c>
      <c r="AF5021" s="2">
        <v>71491100000</v>
      </c>
      <c r="AG5021" s="2">
        <v>72478300000</v>
      </c>
    </row>
    <row r="5022" spans="1:33">
      <c r="A5022" s="115" t="s">
        <v>6741</v>
      </c>
      <c r="B5022" s="115" t="s">
        <v>19</v>
      </c>
      <c r="C5022" s="2">
        <v>4106190000</v>
      </c>
      <c r="D5022" s="2">
        <v>4118700000</v>
      </c>
      <c r="E5022" s="2">
        <v>4334120000</v>
      </c>
      <c r="F5022" s="2">
        <v>4425400000</v>
      </c>
      <c r="G5022" s="2">
        <v>4542230000</v>
      </c>
      <c r="H5022" s="2">
        <v>4646400000</v>
      </c>
      <c r="I5022" s="2">
        <v>4715820000</v>
      </c>
      <c r="J5022" s="2">
        <v>4758850000</v>
      </c>
      <c r="K5022" s="2">
        <v>4799190000</v>
      </c>
      <c r="L5022" s="2">
        <v>4839720000</v>
      </c>
      <c r="M5022" s="2">
        <v>4885490000</v>
      </c>
      <c r="N5022" s="2">
        <v>4937900000</v>
      </c>
      <c r="O5022" s="2">
        <v>4995140000</v>
      </c>
      <c r="P5022" s="2">
        <v>5041250000</v>
      </c>
      <c r="Q5022" s="2">
        <v>5094140000</v>
      </c>
      <c r="R5022" s="2">
        <v>5163810000</v>
      </c>
      <c r="S5022" s="2">
        <v>5223830000</v>
      </c>
      <c r="T5022" s="2">
        <v>5281980000</v>
      </c>
      <c r="U5022" s="2">
        <v>5343360000</v>
      </c>
      <c r="V5022" s="2">
        <v>5408110000</v>
      </c>
      <c r="W5022" s="2">
        <v>5470390000</v>
      </c>
      <c r="X5022" s="2">
        <v>5545300000</v>
      </c>
      <c r="Y5022" s="2">
        <v>5614640000</v>
      </c>
      <c r="Z5022" s="2">
        <v>5691930000</v>
      </c>
      <c r="AA5022" s="2">
        <v>5763960000</v>
      </c>
      <c r="AB5022" s="2">
        <v>5840790000</v>
      </c>
      <c r="AC5022" s="2">
        <v>5921020000</v>
      </c>
      <c r="AD5022" s="2">
        <v>5996310000</v>
      </c>
      <c r="AE5022" s="2">
        <v>6077990000</v>
      </c>
      <c r="AF5022" s="2">
        <v>6163960000</v>
      </c>
      <c r="AG5022" s="2">
        <v>6257090000</v>
      </c>
    </row>
    <row r="5023" spans="1:33">
      <c r="A5023" s="115" t="s">
        <v>6742</v>
      </c>
      <c r="B5023" s="115" t="s">
        <v>19</v>
      </c>
      <c r="C5023" s="2">
        <v>3864250000</v>
      </c>
      <c r="D5023" s="2">
        <v>3875140000</v>
      </c>
      <c r="E5023" s="2">
        <v>4078050000</v>
      </c>
      <c r="F5023" s="2">
        <v>4164080000</v>
      </c>
      <c r="G5023" s="2">
        <v>4274160000</v>
      </c>
      <c r="H5023" s="2">
        <v>4371180000</v>
      </c>
      <c r="I5023" s="2">
        <v>4436700000</v>
      </c>
      <c r="J5023" s="2">
        <v>4477230000</v>
      </c>
      <c r="K5023" s="2">
        <v>4514970000</v>
      </c>
      <c r="L5023" s="2">
        <v>4552970000</v>
      </c>
      <c r="M5023" s="2">
        <v>4596180000</v>
      </c>
      <c r="N5023" s="2">
        <v>4645070000</v>
      </c>
      <c r="O5023" s="2">
        <v>4699720000</v>
      </c>
      <c r="P5023" s="2">
        <v>4742500000</v>
      </c>
      <c r="Q5023" s="2">
        <v>4791910000</v>
      </c>
      <c r="R5023" s="2">
        <v>4857040000</v>
      </c>
      <c r="S5023" s="2">
        <v>4914580000</v>
      </c>
      <c r="T5023" s="2">
        <v>4969230000</v>
      </c>
      <c r="U5023" s="2">
        <v>5027270000</v>
      </c>
      <c r="V5023" s="2">
        <v>5088540000</v>
      </c>
      <c r="W5023" s="2">
        <v>5146390000</v>
      </c>
      <c r="X5023" s="2">
        <v>5217820000</v>
      </c>
      <c r="Y5023" s="2">
        <v>5282650000</v>
      </c>
      <c r="Z5023" s="2">
        <v>5355330000</v>
      </c>
      <c r="AA5023" s="2">
        <v>5423020000</v>
      </c>
      <c r="AB5023" s="2">
        <v>5496390000</v>
      </c>
      <c r="AC5023" s="2">
        <v>5571460000</v>
      </c>
      <c r="AD5023" s="2">
        <v>5642490000</v>
      </c>
      <c r="AE5023" s="2">
        <v>5718980000</v>
      </c>
      <c r="AF5023" s="2">
        <v>5800810000</v>
      </c>
      <c r="AG5023" s="2">
        <v>5888720000</v>
      </c>
    </row>
    <row r="5024" spans="1:33">
      <c r="A5024" s="115" t="s">
        <v>6743</v>
      </c>
      <c r="B5024" s="115" t="s">
        <v>19</v>
      </c>
      <c r="C5024" s="2">
        <v>1081180000</v>
      </c>
      <c r="D5024" s="2">
        <v>1059060000</v>
      </c>
      <c r="E5024" s="2">
        <v>1109130000</v>
      </c>
      <c r="F5024" s="2">
        <v>1158250000</v>
      </c>
      <c r="G5024" s="2">
        <v>1199130000</v>
      </c>
      <c r="H5024" s="2">
        <v>1226010000</v>
      </c>
      <c r="I5024" s="2">
        <v>1249340000</v>
      </c>
      <c r="J5024" s="2">
        <v>1263260000</v>
      </c>
      <c r="K5024" s="2">
        <v>1278960000</v>
      </c>
      <c r="L5024" s="2">
        <v>1292250000</v>
      </c>
      <c r="M5024" s="2">
        <v>1305940000</v>
      </c>
      <c r="N5024" s="2">
        <v>1318810000</v>
      </c>
      <c r="O5024" s="2">
        <v>1333130000</v>
      </c>
      <c r="P5024" s="2">
        <v>1340940000</v>
      </c>
      <c r="Q5024" s="2">
        <v>1351760000</v>
      </c>
      <c r="R5024" s="2">
        <v>1364150000</v>
      </c>
      <c r="S5024" s="2">
        <v>1375250000</v>
      </c>
      <c r="T5024" s="2">
        <v>1386330000</v>
      </c>
      <c r="U5024" s="2">
        <v>1394480000</v>
      </c>
      <c r="V5024" s="2">
        <v>1405690000</v>
      </c>
      <c r="W5024" s="2">
        <v>1415730000</v>
      </c>
      <c r="X5024" s="2">
        <v>1427120000</v>
      </c>
      <c r="Y5024" s="2">
        <v>1439040000</v>
      </c>
      <c r="Z5024" s="2">
        <v>1453360000</v>
      </c>
      <c r="AA5024" s="2">
        <v>1461880000</v>
      </c>
      <c r="AB5024" s="2">
        <v>1472870000</v>
      </c>
      <c r="AC5024" s="2">
        <v>1478160000</v>
      </c>
      <c r="AD5024" s="2">
        <v>1485040000</v>
      </c>
      <c r="AE5024" s="2">
        <v>1491030000</v>
      </c>
      <c r="AF5024" s="2">
        <v>1495730000</v>
      </c>
      <c r="AG5024" s="2">
        <v>1502560000</v>
      </c>
    </row>
    <row r="5025" spans="1:33">
      <c r="A5025" s="115" t="s">
        <v>6744</v>
      </c>
      <c r="B5025" s="115" t="s">
        <v>19</v>
      </c>
      <c r="C5025" s="2">
        <v>1762820000</v>
      </c>
      <c r="D5025" s="2">
        <v>1776110000</v>
      </c>
      <c r="E5025" s="2">
        <v>1869820000</v>
      </c>
      <c r="F5025" s="2">
        <v>1905590000</v>
      </c>
      <c r="G5025" s="2">
        <v>1956590000</v>
      </c>
      <c r="H5025" s="2">
        <v>2003520000</v>
      </c>
      <c r="I5025" s="2">
        <v>2035180000</v>
      </c>
      <c r="J5025" s="2">
        <v>2055150000</v>
      </c>
      <c r="K5025" s="2">
        <v>2073280000</v>
      </c>
      <c r="L5025" s="2">
        <v>2092230000</v>
      </c>
      <c r="M5025" s="2">
        <v>2112210000</v>
      </c>
      <c r="N5025" s="2">
        <v>2136110000</v>
      </c>
      <c r="O5025" s="2">
        <v>2163120000</v>
      </c>
      <c r="P5025" s="2">
        <v>2183650000</v>
      </c>
      <c r="Q5025" s="2">
        <v>2207410000</v>
      </c>
      <c r="R5025" s="2">
        <v>2239250000</v>
      </c>
      <c r="S5025" s="2">
        <v>2267010000</v>
      </c>
      <c r="T5025" s="2">
        <v>2292790000</v>
      </c>
      <c r="U5025" s="2">
        <v>2321310000</v>
      </c>
      <c r="V5025" s="2">
        <v>2351060000</v>
      </c>
      <c r="W5025" s="2">
        <v>2379730000</v>
      </c>
      <c r="X5025" s="2">
        <v>2414480000</v>
      </c>
      <c r="Y5025" s="2">
        <v>2446300000</v>
      </c>
      <c r="Z5025" s="2">
        <v>2482270000</v>
      </c>
      <c r="AA5025" s="2">
        <v>2515790000</v>
      </c>
      <c r="AB5025" s="2">
        <v>2551510000</v>
      </c>
      <c r="AC5025" s="2">
        <v>2589750000</v>
      </c>
      <c r="AD5025" s="2">
        <v>2625140000</v>
      </c>
      <c r="AE5025" s="2">
        <v>2664430000</v>
      </c>
      <c r="AF5025" s="2">
        <v>2706610000</v>
      </c>
      <c r="AG5025" s="2">
        <v>2750950000</v>
      </c>
    </row>
    <row r="5026" spans="1:33">
      <c r="A5026" s="115" t="s">
        <v>6745</v>
      </c>
      <c r="B5026" s="115" t="s">
        <v>19</v>
      </c>
      <c r="C5026" s="2">
        <v>1146120000</v>
      </c>
      <c r="D5026" s="2">
        <v>1147510000</v>
      </c>
      <c r="E5026" s="2">
        <v>1207930000</v>
      </c>
      <c r="F5026" s="2">
        <v>1232630000</v>
      </c>
      <c r="G5026" s="2">
        <v>1263720000</v>
      </c>
      <c r="H5026" s="2">
        <v>1292430000</v>
      </c>
      <c r="I5026" s="2">
        <v>1310080000</v>
      </c>
      <c r="J5026" s="2">
        <v>1321580000</v>
      </c>
      <c r="K5026" s="2">
        <v>1331500000</v>
      </c>
      <c r="L5026" s="2">
        <v>1341810000</v>
      </c>
      <c r="M5026" s="2">
        <v>1354200000</v>
      </c>
      <c r="N5026" s="2">
        <v>1368540000</v>
      </c>
      <c r="O5026" s="2">
        <v>1384140000</v>
      </c>
      <c r="P5026" s="2">
        <v>1396420000</v>
      </c>
      <c r="Q5026" s="2">
        <v>1410250000</v>
      </c>
      <c r="R5026" s="2">
        <v>1429340000</v>
      </c>
      <c r="S5026" s="2">
        <v>1446230000</v>
      </c>
      <c r="T5026" s="2">
        <v>1462170000</v>
      </c>
      <c r="U5026" s="2">
        <v>1478600000</v>
      </c>
      <c r="V5026" s="2">
        <v>1496370000</v>
      </c>
      <c r="W5026" s="2">
        <v>1513020000</v>
      </c>
      <c r="X5026" s="2">
        <v>1533880000</v>
      </c>
      <c r="Y5026" s="2">
        <v>1552850000</v>
      </c>
      <c r="Z5026" s="2">
        <v>1574060000</v>
      </c>
      <c r="AA5026" s="2">
        <v>1593300000</v>
      </c>
      <c r="AB5026" s="2">
        <v>1614170000</v>
      </c>
      <c r="AC5026" s="2">
        <v>1635950000</v>
      </c>
      <c r="AD5026" s="2">
        <v>1656030000</v>
      </c>
      <c r="AE5026" s="2">
        <v>1678960000</v>
      </c>
      <c r="AF5026" s="2">
        <v>1701700000</v>
      </c>
      <c r="AG5026" s="2">
        <v>1727790000</v>
      </c>
    </row>
    <row r="5027" spans="1:33">
      <c r="A5027" s="115" t="s">
        <v>6746</v>
      </c>
      <c r="B5027" s="115" t="s">
        <v>19</v>
      </c>
      <c r="C5027" s="2">
        <v>478621000</v>
      </c>
      <c r="D5027" s="2">
        <v>466409000</v>
      </c>
      <c r="E5027" s="2">
        <v>488680000</v>
      </c>
      <c r="F5027" s="2">
        <v>510103000</v>
      </c>
      <c r="G5027" s="2">
        <v>526961000</v>
      </c>
      <c r="H5027" s="2">
        <v>537935000</v>
      </c>
      <c r="I5027" s="2">
        <v>546997000</v>
      </c>
      <c r="J5027" s="2">
        <v>552128000</v>
      </c>
      <c r="K5027" s="2">
        <v>558215000</v>
      </c>
      <c r="L5027" s="2">
        <v>563536000</v>
      </c>
      <c r="M5027" s="2">
        <v>569011000</v>
      </c>
      <c r="N5027" s="2">
        <v>574026000</v>
      </c>
      <c r="O5027" s="2">
        <v>579682000</v>
      </c>
      <c r="P5027" s="2">
        <v>582783000</v>
      </c>
      <c r="Q5027" s="2">
        <v>587217000</v>
      </c>
      <c r="R5027" s="2">
        <v>592187000</v>
      </c>
      <c r="S5027" s="2">
        <v>596682000</v>
      </c>
      <c r="T5027" s="2">
        <v>601226000</v>
      </c>
      <c r="U5027" s="2">
        <v>604332000</v>
      </c>
      <c r="V5027" s="2">
        <v>608732000</v>
      </c>
      <c r="W5027" s="2">
        <v>612670000</v>
      </c>
      <c r="X5027" s="2">
        <v>617068000</v>
      </c>
      <c r="Y5027" s="2">
        <v>621841000</v>
      </c>
      <c r="Z5027" s="2">
        <v>627493000</v>
      </c>
      <c r="AA5027" s="2">
        <v>630542000</v>
      </c>
      <c r="AB5027" s="2">
        <v>634787000</v>
      </c>
      <c r="AC5027" s="2">
        <v>636218000</v>
      </c>
      <c r="AD5027" s="2">
        <v>638515000</v>
      </c>
      <c r="AE5027" s="2">
        <v>640281000</v>
      </c>
      <c r="AF5027" s="2">
        <v>641388000</v>
      </c>
      <c r="AG5027" s="2">
        <v>643438000</v>
      </c>
    </row>
    <row r="5028" spans="1:33">
      <c r="A5028" s="115" t="s">
        <v>6747</v>
      </c>
      <c r="B5028" s="115" t="s">
        <v>19</v>
      </c>
      <c r="C5028" s="2">
        <v>76543100</v>
      </c>
      <c r="D5028" s="2">
        <v>74780500</v>
      </c>
      <c r="E5028" s="2">
        <v>78227300</v>
      </c>
      <c r="F5028" s="2">
        <v>82051000</v>
      </c>
      <c r="G5028" s="2">
        <v>85138000</v>
      </c>
      <c r="H5028" s="2">
        <v>87079700</v>
      </c>
      <c r="I5028" s="2">
        <v>88865200</v>
      </c>
      <c r="J5028" s="2">
        <v>89930800</v>
      </c>
      <c r="K5028" s="2">
        <v>91153300</v>
      </c>
      <c r="L5028" s="2">
        <v>92157600</v>
      </c>
      <c r="M5028" s="2">
        <v>93184900</v>
      </c>
      <c r="N5028" s="2">
        <v>94117700</v>
      </c>
      <c r="O5028" s="2">
        <v>95158700</v>
      </c>
      <c r="P5028" s="2">
        <v>95678100</v>
      </c>
      <c r="Q5028" s="2">
        <v>96420500</v>
      </c>
      <c r="R5028" s="2">
        <v>97247100</v>
      </c>
      <c r="S5028" s="2">
        <v>97995100</v>
      </c>
      <c r="T5028" s="2">
        <v>98748100</v>
      </c>
      <c r="U5028" s="2">
        <v>99248700</v>
      </c>
      <c r="V5028" s="2">
        <v>99992300</v>
      </c>
      <c r="W5028" s="2">
        <v>100648000</v>
      </c>
      <c r="X5028" s="2">
        <v>101379000</v>
      </c>
      <c r="Y5028" s="2">
        <v>102178000</v>
      </c>
      <c r="Z5028" s="2">
        <v>103140000</v>
      </c>
      <c r="AA5028" s="2">
        <v>103653000</v>
      </c>
      <c r="AB5028" s="2">
        <v>104349000</v>
      </c>
      <c r="AC5028" s="2">
        <v>104565000</v>
      </c>
      <c r="AD5028" s="2">
        <v>104932000</v>
      </c>
      <c r="AE5028" s="2">
        <v>105203000</v>
      </c>
      <c r="AF5028" s="2">
        <v>105352000</v>
      </c>
      <c r="AG5028" s="2">
        <v>105665000</v>
      </c>
    </row>
    <row r="5029" spans="1:33">
      <c r="A5029" s="115" t="s">
        <v>6748</v>
      </c>
      <c r="B5029" s="115" t="s">
        <v>19</v>
      </c>
      <c r="C5029" s="115">
        <v>0</v>
      </c>
      <c r="D5029" s="115">
        <v>0</v>
      </c>
      <c r="E5029" s="115">
        <v>0</v>
      </c>
      <c r="F5029" s="115">
        <v>0</v>
      </c>
      <c r="G5029" s="115">
        <v>0</v>
      </c>
      <c r="H5029" s="115">
        <v>0</v>
      </c>
      <c r="I5029" s="115">
        <v>0</v>
      </c>
      <c r="J5029" s="115">
        <v>0</v>
      </c>
      <c r="K5029" s="115">
        <v>0</v>
      </c>
      <c r="L5029" s="115">
        <v>0</v>
      </c>
      <c r="M5029" s="115">
        <v>0</v>
      </c>
      <c r="N5029" s="115">
        <v>0</v>
      </c>
      <c r="O5029" s="115">
        <v>0</v>
      </c>
      <c r="P5029" s="115">
        <v>0</v>
      </c>
      <c r="Q5029" s="115">
        <v>0</v>
      </c>
      <c r="R5029" s="115">
        <v>0</v>
      </c>
      <c r="S5029" s="115">
        <v>0</v>
      </c>
      <c r="T5029" s="115">
        <v>0</v>
      </c>
      <c r="U5029" s="115">
        <v>0</v>
      </c>
      <c r="V5029" s="115">
        <v>0</v>
      </c>
      <c r="W5029" s="115">
        <v>0</v>
      </c>
      <c r="X5029" s="115">
        <v>0</v>
      </c>
      <c r="Y5029" s="115">
        <v>0</v>
      </c>
      <c r="Z5029" s="115">
        <v>0</v>
      </c>
      <c r="AA5029" s="115">
        <v>0</v>
      </c>
      <c r="AB5029" s="115">
        <v>0</v>
      </c>
      <c r="AC5029" s="115">
        <v>0</v>
      </c>
      <c r="AD5029" s="115">
        <v>0</v>
      </c>
      <c r="AE5029" s="115">
        <v>0</v>
      </c>
      <c r="AF5029" s="115">
        <v>0</v>
      </c>
      <c r="AG5029" s="115">
        <v>0</v>
      </c>
    </row>
    <row r="5030" spans="1:33">
      <c r="A5030" s="115" t="s">
        <v>6749</v>
      </c>
      <c r="B5030" s="115" t="s">
        <v>19</v>
      </c>
      <c r="C5030" s="2">
        <v>65081300000000</v>
      </c>
      <c r="D5030" s="2">
        <v>65502100000000</v>
      </c>
      <c r="E5030" s="2">
        <v>67628000000000</v>
      </c>
      <c r="F5030" s="2">
        <v>69764800000000</v>
      </c>
      <c r="G5030" s="2">
        <v>71439900000000</v>
      </c>
      <c r="H5030" s="2">
        <v>72573600000000</v>
      </c>
      <c r="I5030" s="2">
        <v>73437600000000</v>
      </c>
      <c r="J5030" s="2">
        <v>73911500000000</v>
      </c>
      <c r="K5030" s="2">
        <v>74312300000000</v>
      </c>
      <c r="L5030" s="2">
        <v>74652000000000</v>
      </c>
      <c r="M5030" s="2">
        <v>74693600000000</v>
      </c>
      <c r="N5030" s="2">
        <v>75047300000000</v>
      </c>
      <c r="O5030" s="2">
        <v>75412900000000</v>
      </c>
      <c r="P5030" s="2">
        <v>75868100000000</v>
      </c>
      <c r="Q5030" s="2">
        <v>76505400000000</v>
      </c>
      <c r="R5030" s="2">
        <v>77215800000000</v>
      </c>
      <c r="S5030" s="2">
        <v>77958700000000</v>
      </c>
      <c r="T5030" s="2">
        <v>78682600000000</v>
      </c>
      <c r="U5030" s="2">
        <v>79471700000000</v>
      </c>
      <c r="V5030" s="2">
        <v>80292900000000</v>
      </c>
      <c r="W5030" s="2">
        <v>81161700000000</v>
      </c>
      <c r="X5030" s="2">
        <v>81999800000000</v>
      </c>
      <c r="Y5030" s="2">
        <v>82881900000000</v>
      </c>
      <c r="Z5030" s="2">
        <v>83831300000000</v>
      </c>
      <c r="AA5030" s="2">
        <v>84753900000000</v>
      </c>
      <c r="AB5030" s="2">
        <v>85685000000000</v>
      </c>
      <c r="AC5030" s="2">
        <v>86587900000000</v>
      </c>
      <c r="AD5030" s="2">
        <v>87446300000000</v>
      </c>
      <c r="AE5030" s="2">
        <v>88465700000000</v>
      </c>
      <c r="AF5030" s="2">
        <v>89553000000000</v>
      </c>
      <c r="AG5030" s="2">
        <v>90584400000000</v>
      </c>
    </row>
    <row r="5031" spans="1:33">
      <c r="A5031" s="115" t="s">
        <v>6750</v>
      </c>
      <c r="B5031" s="115" t="s">
        <v>19</v>
      </c>
      <c r="C5031" s="2">
        <v>16607100000</v>
      </c>
      <c r="D5031" s="2">
        <v>16649300000</v>
      </c>
      <c r="E5031" s="2">
        <v>17533200000</v>
      </c>
      <c r="F5031" s="2">
        <v>18009500000</v>
      </c>
      <c r="G5031" s="2">
        <v>18515100000</v>
      </c>
      <c r="H5031" s="2">
        <v>18929600000</v>
      </c>
      <c r="I5031" s="2">
        <v>19217000000</v>
      </c>
      <c r="J5031" s="2">
        <v>19375300000</v>
      </c>
      <c r="K5031" s="2">
        <v>19513700000</v>
      </c>
      <c r="L5031" s="2">
        <v>19651400000</v>
      </c>
      <c r="M5031" s="2">
        <v>19766000000</v>
      </c>
      <c r="N5031" s="2">
        <v>19945700000</v>
      </c>
      <c r="O5031" s="2">
        <v>20140000000</v>
      </c>
      <c r="P5031" s="2">
        <v>20319000000</v>
      </c>
      <c r="Q5031" s="2">
        <v>20540000000</v>
      </c>
      <c r="R5031" s="2">
        <v>20806300000</v>
      </c>
      <c r="S5031" s="2">
        <v>21064800000</v>
      </c>
      <c r="T5031" s="2">
        <v>21305900000</v>
      </c>
      <c r="U5031" s="2">
        <v>21575300000</v>
      </c>
      <c r="V5031" s="2">
        <v>21844300000</v>
      </c>
      <c r="W5031" s="2">
        <v>22124600000</v>
      </c>
      <c r="X5031" s="2">
        <v>22436000000</v>
      </c>
      <c r="Y5031" s="2">
        <v>22721400000</v>
      </c>
      <c r="Z5031" s="2">
        <v>23045200000</v>
      </c>
      <c r="AA5031" s="2">
        <v>23366300000</v>
      </c>
      <c r="AB5031" s="2">
        <v>23691000000</v>
      </c>
      <c r="AC5031" s="2">
        <v>24031100000</v>
      </c>
      <c r="AD5031" s="2">
        <v>24354900000</v>
      </c>
      <c r="AE5031" s="2">
        <v>24707300000</v>
      </c>
      <c r="AF5031" s="2">
        <v>25098800000</v>
      </c>
      <c r="AG5031" s="2">
        <v>25490600000</v>
      </c>
    </row>
    <row r="5032" spans="1:33">
      <c r="A5032" s="115" t="s">
        <v>6751</v>
      </c>
      <c r="B5032" s="115" t="s">
        <v>19</v>
      </c>
      <c r="C5032" s="2">
        <v>142540000000</v>
      </c>
      <c r="D5032" s="2">
        <v>143567000000</v>
      </c>
      <c r="E5032" s="2">
        <v>150609000000</v>
      </c>
      <c r="F5032" s="2">
        <v>154212000000</v>
      </c>
      <c r="G5032" s="2">
        <v>158328000000</v>
      </c>
      <c r="H5032" s="2">
        <v>161710000000</v>
      </c>
      <c r="I5032" s="2">
        <v>164151000000</v>
      </c>
      <c r="J5032" s="2">
        <v>165596000000</v>
      </c>
      <c r="K5032" s="2">
        <v>166887000000</v>
      </c>
      <c r="L5032" s="2">
        <v>168158000000</v>
      </c>
      <c r="M5032" s="2">
        <v>169354000000</v>
      </c>
      <c r="N5032" s="2">
        <v>171033000000</v>
      </c>
      <c r="O5032" s="2">
        <v>172737000000</v>
      </c>
      <c r="P5032" s="2">
        <v>174306000000</v>
      </c>
      <c r="Q5032" s="2">
        <v>176193000000</v>
      </c>
      <c r="R5032" s="2">
        <v>178512000000</v>
      </c>
      <c r="S5032" s="2">
        <v>180646000000</v>
      </c>
      <c r="T5032" s="2">
        <v>182686000000</v>
      </c>
      <c r="U5032" s="2">
        <v>184871000000</v>
      </c>
      <c r="V5032" s="2">
        <v>187258000000</v>
      </c>
      <c r="W5032" s="2">
        <v>189503000000</v>
      </c>
      <c r="X5032" s="2">
        <v>192105000000</v>
      </c>
      <c r="Y5032" s="2">
        <v>194631000000</v>
      </c>
      <c r="Z5032" s="2">
        <v>197302000000</v>
      </c>
      <c r="AA5032" s="2">
        <v>199956000000</v>
      </c>
      <c r="AB5032" s="2">
        <v>202730000000</v>
      </c>
      <c r="AC5032" s="2">
        <v>205678000000</v>
      </c>
      <c r="AD5032" s="2">
        <v>208392000000</v>
      </c>
      <c r="AE5032" s="2">
        <v>211409000000</v>
      </c>
      <c r="AF5032" s="2">
        <v>214673000000</v>
      </c>
      <c r="AG5032" s="2">
        <v>218089000000</v>
      </c>
    </row>
    <row r="5033" spans="1:33">
      <c r="A5033" s="115" t="s">
        <v>6752</v>
      </c>
      <c r="B5033" s="115" t="s">
        <v>19</v>
      </c>
      <c r="C5033" s="2">
        <v>81453900000</v>
      </c>
      <c r="D5033" s="2">
        <v>81200500000</v>
      </c>
      <c r="E5033" s="2">
        <v>84843700000</v>
      </c>
      <c r="F5033" s="2">
        <v>87744800000</v>
      </c>
      <c r="G5033" s="2">
        <v>90103200000</v>
      </c>
      <c r="H5033" s="2">
        <v>91682200000</v>
      </c>
      <c r="I5033" s="2">
        <v>92890800000</v>
      </c>
      <c r="J5033" s="2">
        <v>93504300000</v>
      </c>
      <c r="K5033" s="2">
        <v>94015900000</v>
      </c>
      <c r="L5033" s="2">
        <v>94462300000</v>
      </c>
      <c r="M5033" s="2">
        <v>94604300000</v>
      </c>
      <c r="N5033" s="2">
        <v>95109700000</v>
      </c>
      <c r="O5033" s="2">
        <v>95663900000</v>
      </c>
      <c r="P5033" s="2">
        <v>96275000000</v>
      </c>
      <c r="Q5033" s="2">
        <v>97104300000</v>
      </c>
      <c r="R5033" s="2">
        <v>98046200000</v>
      </c>
      <c r="S5033" s="2">
        <v>98992700000</v>
      </c>
      <c r="T5033" s="2">
        <v>99944000000</v>
      </c>
      <c r="U5033" s="2">
        <v>100983000000</v>
      </c>
      <c r="V5033" s="2">
        <v>102049000000</v>
      </c>
      <c r="W5033" s="2">
        <v>103191000000</v>
      </c>
      <c r="X5033" s="2">
        <v>104314000000</v>
      </c>
      <c r="Y5033" s="2">
        <v>105449000000</v>
      </c>
      <c r="Z5033" s="2">
        <v>106685000000</v>
      </c>
      <c r="AA5033" s="2">
        <v>107894000000</v>
      </c>
      <c r="AB5033" s="2">
        <v>109136000000</v>
      </c>
      <c r="AC5033" s="2">
        <v>110357000000</v>
      </c>
      <c r="AD5033" s="2">
        <v>111500000000</v>
      </c>
      <c r="AE5033" s="2">
        <v>112850000000</v>
      </c>
      <c r="AF5033" s="2">
        <v>114296000000</v>
      </c>
      <c r="AG5033" s="2">
        <v>115667000000</v>
      </c>
    </row>
    <row r="5034" spans="1:33">
      <c r="A5034" s="115" t="s">
        <v>6753</v>
      </c>
      <c r="B5034" s="115" t="s">
        <v>19</v>
      </c>
      <c r="C5034" s="2">
        <v>12299500000</v>
      </c>
      <c r="D5034" s="2">
        <v>12419800000</v>
      </c>
      <c r="E5034" s="2">
        <v>12637900000</v>
      </c>
      <c r="F5034" s="2">
        <v>12885000000</v>
      </c>
      <c r="G5034" s="2">
        <v>13094400000</v>
      </c>
      <c r="H5034" s="2">
        <v>13239000000</v>
      </c>
      <c r="I5034" s="2">
        <v>13361200000</v>
      </c>
      <c r="J5034" s="2">
        <v>13460400000</v>
      </c>
      <c r="K5034" s="2">
        <v>13553100000</v>
      </c>
      <c r="L5034" s="2">
        <v>13614200000</v>
      </c>
      <c r="M5034" s="2">
        <v>13663400000</v>
      </c>
      <c r="N5034" s="2">
        <v>13728000000</v>
      </c>
      <c r="O5034" s="2">
        <v>13797000000</v>
      </c>
      <c r="P5034" s="2">
        <v>13838200000</v>
      </c>
      <c r="Q5034" s="2">
        <v>13892400000</v>
      </c>
      <c r="R5034" s="2">
        <v>13959100000</v>
      </c>
      <c r="S5034" s="2">
        <v>14026600000</v>
      </c>
      <c r="T5034" s="2">
        <v>14089800000</v>
      </c>
      <c r="U5034" s="2">
        <v>14158600000</v>
      </c>
      <c r="V5034" s="2">
        <v>14231700000</v>
      </c>
      <c r="W5034" s="2">
        <v>14306300000</v>
      </c>
      <c r="X5034" s="2">
        <v>14386500000</v>
      </c>
      <c r="Y5034" s="2">
        <v>14468900000</v>
      </c>
      <c r="Z5034" s="2">
        <v>14558000000</v>
      </c>
      <c r="AA5034" s="2">
        <v>14645000000</v>
      </c>
      <c r="AB5034" s="2">
        <v>14729800000</v>
      </c>
      <c r="AC5034" s="2">
        <v>14814900000</v>
      </c>
      <c r="AD5034" s="2">
        <v>14894600000</v>
      </c>
      <c r="AE5034" s="2">
        <v>14986900000</v>
      </c>
      <c r="AF5034" s="2">
        <v>15086000000</v>
      </c>
      <c r="AG5034" s="2">
        <v>15184100000</v>
      </c>
    </row>
    <row r="5035" spans="1:33">
      <c r="A5035" s="115" t="s">
        <v>6754</v>
      </c>
      <c r="B5035" s="115" t="s">
        <v>19</v>
      </c>
      <c r="C5035" s="2">
        <v>5313130000</v>
      </c>
      <c r="D5035" s="2">
        <v>5392040000</v>
      </c>
      <c r="E5035" s="2">
        <v>5508340000</v>
      </c>
      <c r="F5035" s="2">
        <v>5648460000</v>
      </c>
      <c r="G5035" s="2">
        <v>5752480000</v>
      </c>
      <c r="H5035" s="2">
        <v>5834100000</v>
      </c>
      <c r="I5035" s="2">
        <v>5897380000</v>
      </c>
      <c r="J5035" s="2">
        <v>5940150000</v>
      </c>
      <c r="K5035" s="2">
        <v>5978700000</v>
      </c>
      <c r="L5035" s="2">
        <v>6009100000</v>
      </c>
      <c r="M5035" s="2">
        <v>6028970000</v>
      </c>
      <c r="N5035" s="2">
        <v>6063640000</v>
      </c>
      <c r="O5035" s="2">
        <v>6099270000</v>
      </c>
      <c r="P5035" s="2">
        <v>6131310000</v>
      </c>
      <c r="Q5035" s="2">
        <v>6173200000</v>
      </c>
      <c r="R5035" s="2">
        <v>6222000000</v>
      </c>
      <c r="S5035" s="2">
        <v>6271510000</v>
      </c>
      <c r="T5035" s="2">
        <v>6318140000</v>
      </c>
      <c r="U5035" s="2">
        <v>6368850000</v>
      </c>
      <c r="V5035" s="2">
        <v>6422310000</v>
      </c>
      <c r="W5035" s="2">
        <v>6476690000</v>
      </c>
      <c r="X5035" s="2">
        <v>6534600000</v>
      </c>
      <c r="Y5035" s="2">
        <v>6592760000</v>
      </c>
      <c r="Z5035" s="2">
        <v>6656000000</v>
      </c>
      <c r="AA5035" s="2">
        <v>6716710000</v>
      </c>
      <c r="AB5035" s="2">
        <v>6779590000</v>
      </c>
      <c r="AC5035" s="2">
        <v>6841900000</v>
      </c>
      <c r="AD5035" s="2">
        <v>6900370000</v>
      </c>
      <c r="AE5035" s="2">
        <v>6969010000</v>
      </c>
      <c r="AF5035" s="2">
        <v>7041600000</v>
      </c>
      <c r="AG5035" s="2">
        <v>7114170000</v>
      </c>
    </row>
    <row r="5036" spans="1:33">
      <c r="A5036" s="115" t="s">
        <v>6755</v>
      </c>
      <c r="B5036" s="115" t="s">
        <v>19</v>
      </c>
      <c r="C5036" s="2">
        <v>41826000000</v>
      </c>
      <c r="D5036" s="2">
        <v>42384300000</v>
      </c>
      <c r="E5036" s="2">
        <v>42687000000</v>
      </c>
      <c r="F5036" s="2">
        <v>43325700000</v>
      </c>
      <c r="G5036" s="2">
        <v>43854400000</v>
      </c>
      <c r="H5036" s="2">
        <v>44204900000</v>
      </c>
      <c r="I5036" s="2">
        <v>44530100000</v>
      </c>
      <c r="J5036" s="2">
        <v>44863100000</v>
      </c>
      <c r="K5036" s="2">
        <v>45189300000</v>
      </c>
      <c r="L5036" s="2">
        <v>45372300000</v>
      </c>
      <c r="M5036" s="2">
        <v>45544300000</v>
      </c>
      <c r="N5036" s="2">
        <v>45726800000</v>
      </c>
      <c r="O5036" s="2">
        <v>45914700000</v>
      </c>
      <c r="P5036" s="2">
        <v>45976100000</v>
      </c>
      <c r="Q5036" s="2">
        <v>46056100000</v>
      </c>
      <c r="R5036" s="2">
        <v>46162100000</v>
      </c>
      <c r="S5036" s="2">
        <v>46276300000</v>
      </c>
      <c r="T5036" s="2">
        <v>46373800000</v>
      </c>
      <c r="U5036" s="2">
        <v>46480500000</v>
      </c>
      <c r="V5036" s="2">
        <v>46601100000</v>
      </c>
      <c r="W5036" s="2">
        <v>46718800000</v>
      </c>
      <c r="X5036" s="2">
        <v>46854800000</v>
      </c>
      <c r="Y5036" s="2">
        <v>47003700000</v>
      </c>
      <c r="Z5036" s="2">
        <v>47162300000</v>
      </c>
      <c r="AA5036" s="2">
        <v>47315200000</v>
      </c>
      <c r="AB5036" s="2">
        <v>47453700000</v>
      </c>
      <c r="AC5036" s="2">
        <v>47586600000</v>
      </c>
      <c r="AD5036" s="2">
        <v>47716800000</v>
      </c>
      <c r="AE5036" s="2">
        <v>47864500000</v>
      </c>
      <c r="AF5036" s="2">
        <v>48021300000</v>
      </c>
      <c r="AG5036" s="2">
        <v>48181500000</v>
      </c>
    </row>
    <row r="5037" spans="1:33">
      <c r="A5037" s="115" t="s">
        <v>6756</v>
      </c>
      <c r="B5037" s="115" t="s">
        <v>19</v>
      </c>
      <c r="C5037" s="2">
        <v>768461000</v>
      </c>
      <c r="D5037" s="2">
        <v>786314000</v>
      </c>
      <c r="E5037" s="2">
        <v>808732000</v>
      </c>
      <c r="F5037" s="2">
        <v>822911000</v>
      </c>
      <c r="G5037" s="2">
        <v>839474000</v>
      </c>
      <c r="H5037" s="2">
        <v>855489000</v>
      </c>
      <c r="I5037" s="2">
        <v>866508000</v>
      </c>
      <c r="J5037" s="2">
        <v>874273000</v>
      </c>
      <c r="K5037" s="2">
        <v>881450000</v>
      </c>
      <c r="L5037" s="2">
        <v>888260000</v>
      </c>
      <c r="M5037" s="2">
        <v>894882000</v>
      </c>
      <c r="N5037" s="2">
        <v>903364000</v>
      </c>
      <c r="O5037" s="2">
        <v>912273000</v>
      </c>
      <c r="P5037" s="2">
        <v>919832000</v>
      </c>
      <c r="Q5037" s="2">
        <v>928483000</v>
      </c>
      <c r="R5037" s="2">
        <v>939927000</v>
      </c>
      <c r="S5037" s="2">
        <v>950480000</v>
      </c>
      <c r="T5037" s="2">
        <v>959971000</v>
      </c>
      <c r="U5037" s="2">
        <v>970491000</v>
      </c>
      <c r="V5037" s="2">
        <v>981678000</v>
      </c>
      <c r="W5037" s="2">
        <v>992183000</v>
      </c>
      <c r="X5037" s="2">
        <v>1004890000</v>
      </c>
      <c r="Y5037" s="2">
        <v>1016870000</v>
      </c>
      <c r="Z5037" s="2">
        <v>1029980000</v>
      </c>
      <c r="AA5037" s="2">
        <v>1042670000</v>
      </c>
      <c r="AB5037" s="2">
        <v>1055760000</v>
      </c>
      <c r="AC5037" s="2">
        <v>1069740000</v>
      </c>
      <c r="AD5037" s="2">
        <v>1082900000</v>
      </c>
      <c r="AE5037" s="2">
        <v>1097490000</v>
      </c>
      <c r="AF5037" s="2">
        <v>1112940000</v>
      </c>
      <c r="AG5037" s="2">
        <v>1129490000</v>
      </c>
    </row>
    <row r="5038" spans="1:33">
      <c r="A5038" s="115" t="s">
        <v>6757</v>
      </c>
      <c r="B5038" s="115" t="s">
        <v>19</v>
      </c>
      <c r="C5038" s="2">
        <v>1279930000</v>
      </c>
      <c r="D5038" s="2">
        <v>1292640000</v>
      </c>
      <c r="E5038" s="2">
        <v>1338880000</v>
      </c>
      <c r="F5038" s="2">
        <v>1388750000</v>
      </c>
      <c r="G5038" s="2">
        <v>1421870000</v>
      </c>
      <c r="H5038" s="2">
        <v>1447440000</v>
      </c>
      <c r="I5038" s="2">
        <v>1466590000</v>
      </c>
      <c r="J5038" s="2">
        <v>1476170000</v>
      </c>
      <c r="K5038" s="2">
        <v>1483990000</v>
      </c>
      <c r="L5038" s="2">
        <v>1491630000</v>
      </c>
      <c r="M5038" s="2">
        <v>1494620000</v>
      </c>
      <c r="N5038" s="2">
        <v>1503340000</v>
      </c>
      <c r="O5038" s="2">
        <v>1512930000</v>
      </c>
      <c r="P5038" s="2">
        <v>1524180000</v>
      </c>
      <c r="Q5038" s="2">
        <v>1538960000</v>
      </c>
      <c r="R5038" s="2">
        <v>1556160000</v>
      </c>
      <c r="S5038" s="2">
        <v>1573250000</v>
      </c>
      <c r="T5038" s="2">
        <v>1589940000</v>
      </c>
      <c r="U5038" s="2">
        <v>1608300000</v>
      </c>
      <c r="V5038" s="2">
        <v>1627070000</v>
      </c>
      <c r="W5038" s="2">
        <v>1647050000</v>
      </c>
      <c r="X5038" s="2">
        <v>1667100000</v>
      </c>
      <c r="Y5038" s="2">
        <v>1687230000</v>
      </c>
      <c r="Z5038" s="2">
        <v>1709240000</v>
      </c>
      <c r="AA5038" s="2">
        <v>1730500000</v>
      </c>
      <c r="AB5038" s="2">
        <v>1752630000</v>
      </c>
      <c r="AC5038" s="2">
        <v>1774560000</v>
      </c>
      <c r="AD5038" s="2">
        <v>1795200000</v>
      </c>
      <c r="AE5038" s="2">
        <v>1819180000</v>
      </c>
      <c r="AF5038" s="2">
        <v>1845050000</v>
      </c>
      <c r="AG5038" s="2">
        <v>1870150000</v>
      </c>
    </row>
    <row r="5039" spans="1:33">
      <c r="A5039" s="115" t="s">
        <v>6758</v>
      </c>
      <c r="B5039" s="115" t="s">
        <v>19</v>
      </c>
      <c r="C5039" s="2">
        <v>2486750000</v>
      </c>
      <c r="D5039" s="2">
        <v>2539050000</v>
      </c>
      <c r="E5039" s="2">
        <v>2560090000</v>
      </c>
      <c r="F5039" s="2">
        <v>2606580000</v>
      </c>
      <c r="G5039" s="2">
        <v>2645170000</v>
      </c>
      <c r="H5039" s="2">
        <v>2673990000</v>
      </c>
      <c r="I5039" s="2">
        <v>2696660000</v>
      </c>
      <c r="J5039" s="2">
        <v>2716360000</v>
      </c>
      <c r="K5039" s="2">
        <v>2734960000</v>
      </c>
      <c r="L5039" s="2">
        <v>2747810000</v>
      </c>
      <c r="M5039" s="2">
        <v>2754850000</v>
      </c>
      <c r="N5039" s="2">
        <v>2767800000</v>
      </c>
      <c r="O5039" s="2">
        <v>2780320000</v>
      </c>
      <c r="P5039" s="2">
        <v>2790630000</v>
      </c>
      <c r="Q5039" s="2">
        <v>2804390000</v>
      </c>
      <c r="R5039" s="2">
        <v>2820770000</v>
      </c>
      <c r="S5039" s="2">
        <v>2838340000</v>
      </c>
      <c r="T5039" s="2">
        <v>2853900000</v>
      </c>
      <c r="U5039" s="2">
        <v>2870680000</v>
      </c>
      <c r="V5039" s="2">
        <v>2889340000</v>
      </c>
      <c r="W5039" s="2">
        <v>2907360000</v>
      </c>
      <c r="X5039" s="2">
        <v>2926570000</v>
      </c>
      <c r="Y5039" s="2">
        <v>2947120000</v>
      </c>
      <c r="Z5039" s="2">
        <v>2968910000</v>
      </c>
      <c r="AA5039" s="2">
        <v>2989990000</v>
      </c>
      <c r="AB5039" s="2">
        <v>3010310000</v>
      </c>
      <c r="AC5039" s="2">
        <v>3030290000</v>
      </c>
      <c r="AD5039" s="2">
        <v>3049730000</v>
      </c>
      <c r="AE5039" s="2">
        <v>3072450000</v>
      </c>
      <c r="AF5039" s="2">
        <v>3096270000</v>
      </c>
      <c r="AG5039" s="2">
        <v>3119960000</v>
      </c>
    </row>
    <row r="5040" spans="1:33">
      <c r="A5040" s="115" t="s">
        <v>6759</v>
      </c>
      <c r="B5040" s="115" t="s">
        <v>19</v>
      </c>
      <c r="C5040" s="2">
        <v>330115000</v>
      </c>
      <c r="D5040" s="2">
        <v>342918000</v>
      </c>
      <c r="E5040" s="2">
        <v>339145000</v>
      </c>
      <c r="F5040" s="2">
        <v>342617000</v>
      </c>
      <c r="G5040" s="2">
        <v>345462000</v>
      </c>
      <c r="H5040" s="2">
        <v>348370000</v>
      </c>
      <c r="I5040" s="2">
        <v>350539000</v>
      </c>
      <c r="J5040" s="2">
        <v>353290000</v>
      </c>
      <c r="K5040" s="2">
        <v>356009000</v>
      </c>
      <c r="L5040" s="2">
        <v>357846000</v>
      </c>
      <c r="M5040" s="2">
        <v>359080000</v>
      </c>
      <c r="N5040" s="2">
        <v>360890000</v>
      </c>
      <c r="O5040" s="2">
        <v>362501000</v>
      </c>
      <c r="P5040" s="2">
        <v>363672000</v>
      </c>
      <c r="Q5040" s="2">
        <v>365128000</v>
      </c>
      <c r="R5040" s="2">
        <v>367005000</v>
      </c>
      <c r="S5040" s="2">
        <v>369088000</v>
      </c>
      <c r="T5040" s="2">
        <v>370684000</v>
      </c>
      <c r="U5040" s="2">
        <v>372366000</v>
      </c>
      <c r="V5040" s="2">
        <v>374451000</v>
      </c>
      <c r="W5040" s="2">
        <v>376164000</v>
      </c>
      <c r="X5040" s="2">
        <v>378284000</v>
      </c>
      <c r="Y5040" s="2">
        <v>380592000</v>
      </c>
      <c r="Z5040" s="2">
        <v>382984000</v>
      </c>
      <c r="AA5040" s="2">
        <v>385277000</v>
      </c>
      <c r="AB5040" s="2">
        <v>387378000</v>
      </c>
      <c r="AC5040" s="2">
        <v>389503000</v>
      </c>
      <c r="AD5040" s="2">
        <v>391644000</v>
      </c>
      <c r="AE5040" s="2">
        <v>394111000</v>
      </c>
      <c r="AF5040" s="2">
        <v>396611000</v>
      </c>
      <c r="AG5040" s="2">
        <v>399277000</v>
      </c>
    </row>
    <row r="5041" spans="1:33">
      <c r="A5041" s="115" t="s">
        <v>6760</v>
      </c>
      <c r="B5041" s="115" t="s">
        <v>19</v>
      </c>
      <c r="C5041" s="115">
        <v>0</v>
      </c>
      <c r="D5041" s="115">
        <v>0</v>
      </c>
      <c r="E5041" s="115">
        <v>0</v>
      </c>
      <c r="F5041" s="115">
        <v>0</v>
      </c>
      <c r="G5041" s="115">
        <v>0</v>
      </c>
      <c r="H5041" s="115">
        <v>0</v>
      </c>
      <c r="I5041" s="115">
        <v>0</v>
      </c>
      <c r="J5041" s="115">
        <v>0</v>
      </c>
      <c r="K5041" s="115">
        <v>0</v>
      </c>
      <c r="L5041" s="115">
        <v>0</v>
      </c>
      <c r="M5041" s="115">
        <v>0</v>
      </c>
      <c r="N5041" s="115">
        <v>0</v>
      </c>
      <c r="O5041" s="115">
        <v>0</v>
      </c>
      <c r="P5041" s="115">
        <v>0</v>
      </c>
      <c r="Q5041" s="115">
        <v>0</v>
      </c>
      <c r="R5041" s="115">
        <v>0</v>
      </c>
      <c r="S5041" s="115">
        <v>0</v>
      </c>
      <c r="T5041" s="115">
        <v>0</v>
      </c>
      <c r="U5041" s="115">
        <v>0</v>
      </c>
      <c r="V5041" s="115">
        <v>0</v>
      </c>
      <c r="W5041" s="115">
        <v>0</v>
      </c>
      <c r="X5041" s="115">
        <v>0</v>
      </c>
      <c r="Y5041" s="115">
        <v>0</v>
      </c>
      <c r="Z5041" s="115">
        <v>0</v>
      </c>
      <c r="AA5041" s="115">
        <v>0</v>
      </c>
      <c r="AB5041" s="115">
        <v>0</v>
      </c>
      <c r="AC5041" s="115">
        <v>0</v>
      </c>
      <c r="AD5041" s="115">
        <v>0</v>
      </c>
      <c r="AE5041" s="115">
        <v>0</v>
      </c>
      <c r="AF5041" s="115">
        <v>0</v>
      </c>
      <c r="AG5041" s="115">
        <v>0</v>
      </c>
    </row>
    <row r="5042" spans="1:33">
      <c r="A5042" s="115" t="s">
        <v>6761</v>
      </c>
      <c r="B5042" s="115" t="s">
        <v>19</v>
      </c>
      <c r="C5042" s="2">
        <v>7991870000000</v>
      </c>
      <c r="D5042" s="2">
        <v>7728350000000</v>
      </c>
      <c r="E5042" s="2">
        <v>7841080000000</v>
      </c>
      <c r="F5042" s="2">
        <v>8301830000000</v>
      </c>
      <c r="G5042" s="2">
        <v>8722260000000</v>
      </c>
      <c r="H5042" s="2">
        <v>9001060000000</v>
      </c>
      <c r="I5042" s="2">
        <v>9223090000000</v>
      </c>
      <c r="J5042" s="2">
        <v>9295850000000</v>
      </c>
      <c r="K5042" s="2">
        <v>9346560000000</v>
      </c>
      <c r="L5042" s="2">
        <v>9384070000000</v>
      </c>
      <c r="M5042" s="2">
        <v>9421460000000</v>
      </c>
      <c r="N5042" s="2">
        <v>9494990000000</v>
      </c>
      <c r="O5042" s="2">
        <v>9567000000000</v>
      </c>
      <c r="P5042" s="2">
        <v>9634120000000</v>
      </c>
      <c r="Q5042" s="2">
        <v>9730270000000</v>
      </c>
      <c r="R5042" s="2">
        <v>9856230000000</v>
      </c>
      <c r="S5042" s="2">
        <v>9983520000000</v>
      </c>
      <c r="T5042" s="2">
        <v>10113900000000</v>
      </c>
      <c r="U5042" s="2">
        <v>10263000000000</v>
      </c>
      <c r="V5042" s="2">
        <v>10412600000000</v>
      </c>
      <c r="W5042" s="2">
        <v>10586800000000</v>
      </c>
      <c r="X5042" s="2">
        <v>10761500000000</v>
      </c>
      <c r="Y5042" s="2">
        <v>10954700000000</v>
      </c>
      <c r="Z5042" s="2">
        <v>11171400000000</v>
      </c>
      <c r="AA5042" s="2">
        <v>11378600000000</v>
      </c>
      <c r="AB5042" s="2">
        <v>11566500000000</v>
      </c>
      <c r="AC5042" s="2">
        <v>11737000000000</v>
      </c>
      <c r="AD5042" s="2">
        <v>11886000000000</v>
      </c>
      <c r="AE5042" s="2">
        <v>12070200000000</v>
      </c>
      <c r="AF5042" s="2">
        <v>12284500000000</v>
      </c>
      <c r="AG5042" s="2">
        <v>12475100000000</v>
      </c>
    </row>
    <row r="5043" spans="1:33">
      <c r="A5043" s="115" t="s">
        <v>6762</v>
      </c>
      <c r="B5043" s="115" t="s">
        <v>19</v>
      </c>
      <c r="C5043" s="2">
        <v>2450920000</v>
      </c>
      <c r="D5043" s="2">
        <v>2409770000</v>
      </c>
      <c r="E5043" s="2">
        <v>2553300000</v>
      </c>
      <c r="F5043" s="2">
        <v>2644930000</v>
      </c>
      <c r="G5043" s="2">
        <v>2748840000</v>
      </c>
      <c r="H5043" s="2">
        <v>2827600000</v>
      </c>
      <c r="I5043" s="2">
        <v>2886420000</v>
      </c>
      <c r="J5043" s="2">
        <v>2910820000</v>
      </c>
      <c r="K5043" s="2">
        <v>2929280000</v>
      </c>
      <c r="L5043" s="2">
        <v>2948280000</v>
      </c>
      <c r="M5043" s="2">
        <v>2969790000</v>
      </c>
      <c r="N5043" s="2">
        <v>2998990000</v>
      </c>
      <c r="O5043" s="2">
        <v>3031520000</v>
      </c>
      <c r="P5043" s="2">
        <v>3059120000</v>
      </c>
      <c r="Q5043" s="2">
        <v>3092680000</v>
      </c>
      <c r="R5043" s="2">
        <v>3137320000</v>
      </c>
      <c r="S5043" s="2">
        <v>3177660000</v>
      </c>
      <c r="T5043" s="2">
        <v>3218340000</v>
      </c>
      <c r="U5043" s="2">
        <v>3264430000</v>
      </c>
      <c r="V5043" s="2">
        <v>3309930000</v>
      </c>
      <c r="W5043" s="2">
        <v>3358640000</v>
      </c>
      <c r="X5043" s="2">
        <v>3412090000</v>
      </c>
      <c r="Y5043" s="2">
        <v>3464180000</v>
      </c>
      <c r="Z5043" s="2">
        <v>3523230000</v>
      </c>
      <c r="AA5043" s="2">
        <v>3579320000</v>
      </c>
      <c r="AB5043" s="2">
        <v>3636540000</v>
      </c>
      <c r="AC5043" s="2">
        <v>3694250000</v>
      </c>
      <c r="AD5043" s="2">
        <v>3745960000</v>
      </c>
      <c r="AE5043" s="2">
        <v>3805940000</v>
      </c>
      <c r="AF5043" s="2">
        <v>3872850000</v>
      </c>
      <c r="AG5043" s="2">
        <v>3938610000</v>
      </c>
    </row>
    <row r="5044" spans="1:33">
      <c r="A5044" s="115" t="s">
        <v>6763</v>
      </c>
      <c r="B5044" s="115" t="s">
        <v>19</v>
      </c>
      <c r="C5044" s="2">
        <v>21144000000</v>
      </c>
      <c r="D5044" s="2">
        <v>20985200000</v>
      </c>
      <c r="E5044" s="2">
        <v>22194300000</v>
      </c>
      <c r="F5044" s="2">
        <v>22855800000</v>
      </c>
      <c r="G5044" s="2">
        <v>23643000000</v>
      </c>
      <c r="H5044" s="2">
        <v>24275600000</v>
      </c>
      <c r="I5044" s="2">
        <v>24741000000</v>
      </c>
      <c r="J5044" s="2">
        <v>24958400000</v>
      </c>
      <c r="K5044" s="2">
        <v>25149100000</v>
      </c>
      <c r="L5044" s="2">
        <v>25326300000</v>
      </c>
      <c r="M5044" s="2">
        <v>25536300000</v>
      </c>
      <c r="N5044" s="2">
        <v>25796400000</v>
      </c>
      <c r="O5044" s="2">
        <v>26094100000</v>
      </c>
      <c r="P5044" s="2">
        <v>26341200000</v>
      </c>
      <c r="Q5044" s="2">
        <v>26630100000</v>
      </c>
      <c r="R5044" s="2">
        <v>27011200000</v>
      </c>
      <c r="S5044" s="2">
        <v>27350500000</v>
      </c>
      <c r="T5044" s="2">
        <v>27692300000</v>
      </c>
      <c r="U5044" s="2">
        <v>28067700000</v>
      </c>
      <c r="V5044" s="2">
        <v>28454700000</v>
      </c>
      <c r="W5044" s="2">
        <v>28850200000</v>
      </c>
      <c r="X5044" s="2">
        <v>29293800000</v>
      </c>
      <c r="Y5044" s="2">
        <v>29716700000</v>
      </c>
      <c r="Z5044" s="2">
        <v>30196100000</v>
      </c>
      <c r="AA5044" s="2">
        <v>30660200000</v>
      </c>
      <c r="AB5044" s="2">
        <v>31128800000</v>
      </c>
      <c r="AC5044" s="2">
        <v>31623400000</v>
      </c>
      <c r="AD5044" s="2">
        <v>32071600000</v>
      </c>
      <c r="AE5044" s="2">
        <v>32573300000</v>
      </c>
      <c r="AF5044" s="2">
        <v>33126700000</v>
      </c>
      <c r="AG5044" s="2">
        <v>33687600000</v>
      </c>
    </row>
    <row r="5045" spans="1:33">
      <c r="A5045" s="115" t="s">
        <v>6764</v>
      </c>
      <c r="B5045" s="115" t="s">
        <v>19</v>
      </c>
      <c r="C5045" s="2">
        <v>9610400000</v>
      </c>
      <c r="D5045" s="2">
        <v>9153470000</v>
      </c>
      <c r="E5045" s="2">
        <v>9677520000</v>
      </c>
      <c r="F5045" s="2">
        <v>10258900000</v>
      </c>
      <c r="G5045" s="2">
        <v>10819400000</v>
      </c>
      <c r="H5045" s="2">
        <v>11186700000</v>
      </c>
      <c r="I5045" s="2">
        <v>11486100000</v>
      </c>
      <c r="J5045" s="2">
        <v>11566700000</v>
      </c>
      <c r="K5045" s="2">
        <v>11616000000</v>
      </c>
      <c r="L5045" s="2">
        <v>11655900000</v>
      </c>
      <c r="M5045" s="2">
        <v>11702800000</v>
      </c>
      <c r="N5045" s="2">
        <v>11790000000</v>
      </c>
      <c r="O5045" s="2">
        <v>11887600000</v>
      </c>
      <c r="P5045" s="2">
        <v>11977900000</v>
      </c>
      <c r="Q5045" s="2">
        <v>12107100000</v>
      </c>
      <c r="R5045" s="2">
        <v>12269600000</v>
      </c>
      <c r="S5045" s="2">
        <v>12426300000</v>
      </c>
      <c r="T5045" s="2">
        <v>12598700000</v>
      </c>
      <c r="U5045" s="2">
        <v>12796500000</v>
      </c>
      <c r="V5045" s="2">
        <v>12985700000</v>
      </c>
      <c r="W5045" s="2">
        <v>13216900000</v>
      </c>
      <c r="X5045" s="2">
        <v>13439500000</v>
      </c>
      <c r="Y5045" s="2">
        <v>13677900000</v>
      </c>
      <c r="Z5045" s="2">
        <v>13947800000</v>
      </c>
      <c r="AA5045" s="2">
        <v>14206000000</v>
      </c>
      <c r="AB5045" s="2">
        <v>14453600000</v>
      </c>
      <c r="AC5045" s="2">
        <v>14680000000</v>
      </c>
      <c r="AD5045" s="2">
        <v>14876600000</v>
      </c>
      <c r="AE5045" s="2">
        <v>15117100000</v>
      </c>
      <c r="AF5045" s="2">
        <v>15398100000</v>
      </c>
      <c r="AG5045" s="2">
        <v>15645900000</v>
      </c>
    </row>
    <row r="5046" spans="1:33">
      <c r="A5046" s="115" t="s">
        <v>6765</v>
      </c>
      <c r="B5046" s="115" t="s">
        <v>19</v>
      </c>
      <c r="C5046" s="2">
        <v>988936000</v>
      </c>
      <c r="D5046" s="2">
        <v>981742000</v>
      </c>
      <c r="E5046" s="2">
        <v>1020630000</v>
      </c>
      <c r="F5046" s="2">
        <v>1058760000</v>
      </c>
      <c r="G5046" s="2">
        <v>1094170000</v>
      </c>
      <c r="H5046" s="2">
        <v>1121890000</v>
      </c>
      <c r="I5046" s="2">
        <v>1143850000</v>
      </c>
      <c r="J5046" s="2">
        <v>1156030000</v>
      </c>
      <c r="K5046" s="2">
        <v>1165790000</v>
      </c>
      <c r="L5046" s="2">
        <v>1173190000</v>
      </c>
      <c r="M5046" s="2">
        <v>1181090000</v>
      </c>
      <c r="N5046" s="2">
        <v>1191250000</v>
      </c>
      <c r="O5046" s="2">
        <v>1201940000</v>
      </c>
      <c r="P5046" s="2">
        <v>1210110000</v>
      </c>
      <c r="Q5046" s="2">
        <v>1220650000</v>
      </c>
      <c r="R5046" s="2">
        <v>1235030000</v>
      </c>
      <c r="S5046" s="2">
        <v>1249250000</v>
      </c>
      <c r="T5046" s="2">
        <v>1262800000</v>
      </c>
      <c r="U5046" s="2">
        <v>1278390000</v>
      </c>
      <c r="V5046" s="2">
        <v>1294560000</v>
      </c>
      <c r="W5046" s="2">
        <v>1311950000</v>
      </c>
      <c r="X5046" s="2">
        <v>1330940000</v>
      </c>
      <c r="Y5046" s="2">
        <v>1351430000</v>
      </c>
      <c r="Z5046" s="2">
        <v>1374130000</v>
      </c>
      <c r="AA5046" s="2">
        <v>1396020000</v>
      </c>
      <c r="AB5046" s="2">
        <v>1415600000</v>
      </c>
      <c r="AC5046" s="2">
        <v>1434160000</v>
      </c>
      <c r="AD5046" s="2">
        <v>1450940000</v>
      </c>
      <c r="AE5046" s="2">
        <v>1470610000</v>
      </c>
      <c r="AF5046" s="2">
        <v>1492870000</v>
      </c>
      <c r="AG5046" s="2">
        <v>1514090000</v>
      </c>
    </row>
    <row r="5047" spans="1:33">
      <c r="A5047" s="115" t="s">
        <v>6766</v>
      </c>
      <c r="B5047" s="115" t="s">
        <v>19</v>
      </c>
      <c r="C5047" s="2">
        <v>562418000</v>
      </c>
      <c r="D5047" s="2">
        <v>551710000</v>
      </c>
      <c r="E5047" s="2">
        <v>572955000</v>
      </c>
      <c r="F5047" s="2">
        <v>600535000</v>
      </c>
      <c r="G5047" s="2">
        <v>624913000</v>
      </c>
      <c r="H5047" s="2">
        <v>642703000</v>
      </c>
      <c r="I5047" s="2">
        <v>656572000</v>
      </c>
      <c r="J5047" s="2">
        <v>662484000</v>
      </c>
      <c r="K5047" s="2">
        <v>666984000</v>
      </c>
      <c r="L5047" s="2">
        <v>670663000</v>
      </c>
      <c r="M5047" s="2">
        <v>674702000</v>
      </c>
      <c r="N5047" s="2">
        <v>680477000</v>
      </c>
      <c r="O5047" s="2">
        <v>686651000</v>
      </c>
      <c r="P5047" s="2">
        <v>691818000</v>
      </c>
      <c r="Q5047" s="2">
        <v>698674000</v>
      </c>
      <c r="R5047" s="2">
        <v>707719000</v>
      </c>
      <c r="S5047" s="2">
        <v>716395000</v>
      </c>
      <c r="T5047" s="2">
        <v>725112000</v>
      </c>
      <c r="U5047" s="2">
        <v>735007000</v>
      </c>
      <c r="V5047" s="2">
        <v>744997000</v>
      </c>
      <c r="W5047" s="2">
        <v>756133000</v>
      </c>
      <c r="X5047" s="2">
        <v>767899000</v>
      </c>
      <c r="Y5047" s="2">
        <v>780277000</v>
      </c>
      <c r="Z5047" s="2">
        <v>794220000</v>
      </c>
      <c r="AA5047" s="2">
        <v>807519000</v>
      </c>
      <c r="AB5047" s="2">
        <v>819994000</v>
      </c>
      <c r="AC5047" s="2">
        <v>831805000</v>
      </c>
      <c r="AD5047" s="2">
        <v>842497000</v>
      </c>
      <c r="AE5047" s="2">
        <v>855028000</v>
      </c>
      <c r="AF5047" s="2">
        <v>869327000</v>
      </c>
      <c r="AG5047" s="2">
        <v>882699000</v>
      </c>
    </row>
    <row r="5048" spans="1:33">
      <c r="A5048" s="115" t="s">
        <v>6767</v>
      </c>
      <c r="B5048" s="115" t="s">
        <v>19</v>
      </c>
      <c r="C5048" s="2">
        <v>2621640000</v>
      </c>
      <c r="D5048" s="2">
        <v>2655410000</v>
      </c>
      <c r="E5048" s="2">
        <v>2728150000</v>
      </c>
      <c r="F5048" s="2">
        <v>2804280000</v>
      </c>
      <c r="G5048" s="2">
        <v>2867290000</v>
      </c>
      <c r="H5048" s="2">
        <v>2926020000</v>
      </c>
      <c r="I5048" s="2">
        <v>2972620000</v>
      </c>
      <c r="J5048" s="2">
        <v>3011500000</v>
      </c>
      <c r="K5048" s="2">
        <v>3044450000</v>
      </c>
      <c r="L5048" s="2">
        <v>3067740000</v>
      </c>
      <c r="M5048" s="2">
        <v>3091350000</v>
      </c>
      <c r="N5048" s="2">
        <v>3118910000</v>
      </c>
      <c r="O5048" s="2">
        <v>3145610000</v>
      </c>
      <c r="P5048" s="2">
        <v>3163710000</v>
      </c>
      <c r="Q5048" s="2">
        <v>3185750000</v>
      </c>
      <c r="R5048" s="2">
        <v>3218560000</v>
      </c>
      <c r="S5048" s="2">
        <v>3252270000</v>
      </c>
      <c r="T5048" s="2">
        <v>3281160000</v>
      </c>
      <c r="U5048" s="2">
        <v>3314530000</v>
      </c>
      <c r="V5048" s="2">
        <v>3351810000</v>
      </c>
      <c r="W5048" s="2">
        <v>3388800000</v>
      </c>
      <c r="X5048" s="2">
        <v>3432400000</v>
      </c>
      <c r="Y5048" s="2">
        <v>3481610000</v>
      </c>
      <c r="Z5048" s="2">
        <v>3535310000</v>
      </c>
      <c r="AA5048" s="2">
        <v>3587190000</v>
      </c>
      <c r="AB5048" s="2">
        <v>3629430000</v>
      </c>
      <c r="AC5048" s="2">
        <v>3669110000</v>
      </c>
      <c r="AD5048" s="2">
        <v>3706250000</v>
      </c>
      <c r="AE5048" s="2">
        <v>3748650000</v>
      </c>
      <c r="AF5048" s="2">
        <v>3796340000</v>
      </c>
      <c r="AG5048" s="2">
        <v>3843500000</v>
      </c>
    </row>
    <row r="5049" spans="1:33">
      <c r="A5049" s="115" t="s">
        <v>6768</v>
      </c>
      <c r="B5049" s="115" t="s">
        <v>19</v>
      </c>
      <c r="C5049" s="2">
        <v>113220000</v>
      </c>
      <c r="D5049" s="2">
        <v>114787000</v>
      </c>
      <c r="E5049" s="2">
        <v>117290000</v>
      </c>
      <c r="F5049" s="2">
        <v>120097000</v>
      </c>
      <c r="G5049" s="2">
        <v>123228000</v>
      </c>
      <c r="H5049" s="2">
        <v>126058000</v>
      </c>
      <c r="I5049" s="2">
        <v>127979000</v>
      </c>
      <c r="J5049" s="2">
        <v>129312000</v>
      </c>
      <c r="K5049" s="2">
        <v>130506000</v>
      </c>
      <c r="L5049" s="2">
        <v>131630000</v>
      </c>
      <c r="M5049" s="2">
        <v>132831000</v>
      </c>
      <c r="N5049" s="2">
        <v>134314000</v>
      </c>
      <c r="O5049" s="2">
        <v>135789000</v>
      </c>
      <c r="P5049" s="2">
        <v>137018000</v>
      </c>
      <c r="Q5049" s="2">
        <v>138487000</v>
      </c>
      <c r="R5049" s="2">
        <v>140408000</v>
      </c>
      <c r="S5049" s="2">
        <v>142158000</v>
      </c>
      <c r="T5049" s="2">
        <v>143704000</v>
      </c>
      <c r="U5049" s="2">
        <v>145484000</v>
      </c>
      <c r="V5049" s="2">
        <v>147358000</v>
      </c>
      <c r="W5049" s="2">
        <v>149163000</v>
      </c>
      <c r="X5049" s="2">
        <v>151298000</v>
      </c>
      <c r="Y5049" s="2">
        <v>153407000</v>
      </c>
      <c r="Z5049" s="2">
        <v>155763000</v>
      </c>
      <c r="AA5049" s="2">
        <v>157986000</v>
      </c>
      <c r="AB5049" s="2">
        <v>160186000</v>
      </c>
      <c r="AC5049" s="2">
        <v>162568000</v>
      </c>
      <c r="AD5049" s="2">
        <v>164725000</v>
      </c>
      <c r="AE5049" s="2">
        <v>167160000</v>
      </c>
      <c r="AF5049" s="2">
        <v>169746000</v>
      </c>
      <c r="AG5049" s="2">
        <v>172548000</v>
      </c>
    </row>
    <row r="5050" spans="1:33">
      <c r="A5050" s="115" t="s">
        <v>6769</v>
      </c>
      <c r="B5050" s="115" t="s">
        <v>19</v>
      </c>
      <c r="C5050" s="2">
        <v>162557000</v>
      </c>
      <c r="D5050" s="2">
        <v>154679000</v>
      </c>
      <c r="E5050" s="2">
        <v>164284000</v>
      </c>
      <c r="F5050" s="2">
        <v>175152000</v>
      </c>
      <c r="G5050" s="2">
        <v>184732000</v>
      </c>
      <c r="H5050" s="2">
        <v>191031000</v>
      </c>
      <c r="I5050" s="2">
        <v>196141000</v>
      </c>
      <c r="J5050" s="2">
        <v>197443000</v>
      </c>
      <c r="K5050" s="2">
        <v>198232000</v>
      </c>
      <c r="L5050" s="2">
        <v>198921000</v>
      </c>
      <c r="M5050" s="2">
        <v>199742000</v>
      </c>
      <c r="N5050" s="2">
        <v>201236000</v>
      </c>
      <c r="O5050" s="2">
        <v>202965000</v>
      </c>
      <c r="P5050" s="2">
        <v>204566000</v>
      </c>
      <c r="Q5050" s="2">
        <v>206834000</v>
      </c>
      <c r="R5050" s="2">
        <v>209684000</v>
      </c>
      <c r="S5050" s="2">
        <v>212377000</v>
      </c>
      <c r="T5050" s="2">
        <v>215352000</v>
      </c>
      <c r="U5050" s="2">
        <v>218775000</v>
      </c>
      <c r="V5050" s="2">
        <v>222021000</v>
      </c>
      <c r="W5050" s="2">
        <v>225985000</v>
      </c>
      <c r="X5050" s="2">
        <v>229824000</v>
      </c>
      <c r="Y5050" s="2">
        <v>233851000</v>
      </c>
      <c r="Z5050" s="2">
        <v>238430000</v>
      </c>
      <c r="AA5050" s="2">
        <v>242823000</v>
      </c>
      <c r="AB5050" s="2">
        <v>247084000</v>
      </c>
      <c r="AC5050" s="2">
        <v>251052000</v>
      </c>
      <c r="AD5050" s="2">
        <v>254484000</v>
      </c>
      <c r="AE5050" s="2">
        <v>258679000</v>
      </c>
      <c r="AF5050" s="2">
        <v>263547000</v>
      </c>
      <c r="AG5050" s="2">
        <v>267872000</v>
      </c>
    </row>
    <row r="5051" spans="1:33">
      <c r="A5051" s="115" t="s">
        <v>6770</v>
      </c>
      <c r="B5051" s="115" t="s">
        <v>19</v>
      </c>
      <c r="C5051" s="2">
        <v>247584000</v>
      </c>
      <c r="D5051" s="2">
        <v>249774000</v>
      </c>
      <c r="E5051" s="2">
        <v>244602000</v>
      </c>
      <c r="F5051" s="2">
        <v>253742000</v>
      </c>
      <c r="G5051" s="2">
        <v>261419000</v>
      </c>
      <c r="H5051" s="2">
        <v>267576000</v>
      </c>
      <c r="I5051" s="2">
        <v>272086000</v>
      </c>
      <c r="J5051" s="2">
        <v>275177000</v>
      </c>
      <c r="K5051" s="2">
        <v>277823000</v>
      </c>
      <c r="L5051" s="2">
        <v>279777000</v>
      </c>
      <c r="M5051" s="2">
        <v>281608000</v>
      </c>
      <c r="N5051" s="2">
        <v>284290000</v>
      </c>
      <c r="O5051" s="2">
        <v>286578000</v>
      </c>
      <c r="P5051" s="2">
        <v>288440000</v>
      </c>
      <c r="Q5051" s="2">
        <v>290771000</v>
      </c>
      <c r="R5051" s="2">
        <v>294187000</v>
      </c>
      <c r="S5051" s="2">
        <v>297753000</v>
      </c>
      <c r="T5051" s="2">
        <v>300810000</v>
      </c>
      <c r="U5051" s="2">
        <v>304242000</v>
      </c>
      <c r="V5051" s="2">
        <v>308154000</v>
      </c>
      <c r="W5051" s="2">
        <v>311954000</v>
      </c>
      <c r="X5051" s="2">
        <v>316444000</v>
      </c>
      <c r="Y5051" s="2">
        <v>321502000</v>
      </c>
      <c r="Z5051" s="2">
        <v>327028000</v>
      </c>
      <c r="AA5051" s="2">
        <v>332307000</v>
      </c>
      <c r="AB5051" s="2">
        <v>336719000</v>
      </c>
      <c r="AC5051" s="2">
        <v>340870000</v>
      </c>
      <c r="AD5051" s="2">
        <v>344702000</v>
      </c>
      <c r="AE5051" s="2">
        <v>349237000</v>
      </c>
      <c r="AF5051" s="2">
        <v>354319000</v>
      </c>
      <c r="AG5051" s="2">
        <v>359287000</v>
      </c>
    </row>
    <row r="5052" spans="1:33">
      <c r="A5052" s="115" t="s">
        <v>6771</v>
      </c>
      <c r="B5052" s="115" t="s">
        <v>19</v>
      </c>
      <c r="C5052" s="2">
        <v>33913400</v>
      </c>
      <c r="D5052" s="2">
        <v>35405900</v>
      </c>
      <c r="E5052" s="2">
        <v>33098300</v>
      </c>
      <c r="F5052" s="2">
        <v>33882700</v>
      </c>
      <c r="G5052" s="2">
        <v>34374800</v>
      </c>
      <c r="H5052" s="2">
        <v>34949900</v>
      </c>
      <c r="I5052" s="2">
        <v>35290000</v>
      </c>
      <c r="J5052" s="2">
        <v>35786500</v>
      </c>
      <c r="K5052" s="2">
        <v>36255400</v>
      </c>
      <c r="L5052" s="2">
        <v>36605700</v>
      </c>
      <c r="M5052" s="2">
        <v>36917800</v>
      </c>
      <c r="N5052" s="2">
        <v>37336900</v>
      </c>
      <c r="O5052" s="2">
        <v>37645900</v>
      </c>
      <c r="P5052" s="2">
        <v>37881800</v>
      </c>
      <c r="Q5052" s="2">
        <v>38134700</v>
      </c>
      <c r="R5052" s="2">
        <v>38559600</v>
      </c>
      <c r="S5052" s="2">
        <v>39020800</v>
      </c>
      <c r="T5052" s="2">
        <v>39336900</v>
      </c>
      <c r="U5052" s="2">
        <v>39678300</v>
      </c>
      <c r="V5052" s="2">
        <v>40146100</v>
      </c>
      <c r="W5052" s="2">
        <v>40489800</v>
      </c>
      <c r="X5052" s="2">
        <v>41011800</v>
      </c>
      <c r="Y5052" s="2">
        <v>41613300</v>
      </c>
      <c r="Z5052" s="2">
        <v>42250100</v>
      </c>
      <c r="AA5052" s="2">
        <v>42854900</v>
      </c>
      <c r="AB5052" s="2">
        <v>43310400</v>
      </c>
      <c r="AC5052" s="2">
        <v>43763000</v>
      </c>
      <c r="AD5052" s="2">
        <v>44209200</v>
      </c>
      <c r="AE5052" s="2">
        <v>44715100</v>
      </c>
      <c r="AF5052" s="2">
        <v>45252300</v>
      </c>
      <c r="AG5052" s="2">
        <v>45845400</v>
      </c>
    </row>
    <row r="5053" spans="1:33">
      <c r="A5053" s="115" t="s">
        <v>6772</v>
      </c>
      <c r="B5053" s="115" t="s">
        <v>19</v>
      </c>
      <c r="C5053" s="115">
        <v>0</v>
      </c>
      <c r="D5053" s="115">
        <v>0</v>
      </c>
      <c r="E5053" s="115">
        <v>0</v>
      </c>
      <c r="F5053" s="115">
        <v>0</v>
      </c>
      <c r="G5053" s="115">
        <v>0</v>
      </c>
      <c r="H5053" s="115">
        <v>0</v>
      </c>
      <c r="I5053" s="115">
        <v>0</v>
      </c>
      <c r="J5053" s="115">
        <v>0</v>
      </c>
      <c r="K5053" s="115">
        <v>0</v>
      </c>
      <c r="L5053" s="115">
        <v>0</v>
      </c>
      <c r="M5053" s="115">
        <v>0</v>
      </c>
      <c r="N5053" s="115">
        <v>0</v>
      </c>
      <c r="O5053" s="115">
        <v>0</v>
      </c>
      <c r="P5053" s="115">
        <v>0</v>
      </c>
      <c r="Q5053" s="115">
        <v>0</v>
      </c>
      <c r="R5053" s="115">
        <v>0</v>
      </c>
      <c r="S5053" s="115">
        <v>0</v>
      </c>
      <c r="T5053" s="115">
        <v>0</v>
      </c>
      <c r="U5053" s="115">
        <v>0</v>
      </c>
      <c r="V5053" s="115">
        <v>0</v>
      </c>
      <c r="W5053" s="115">
        <v>0</v>
      </c>
      <c r="X5053" s="115">
        <v>0</v>
      </c>
      <c r="Y5053" s="115">
        <v>0</v>
      </c>
      <c r="Z5053" s="115">
        <v>0</v>
      </c>
      <c r="AA5053" s="115">
        <v>0</v>
      </c>
      <c r="AB5053" s="115">
        <v>0</v>
      </c>
      <c r="AC5053" s="115">
        <v>0</v>
      </c>
      <c r="AD5053" s="115">
        <v>0</v>
      </c>
      <c r="AE5053" s="115">
        <v>0</v>
      </c>
      <c r="AF5053" s="115">
        <v>0</v>
      </c>
      <c r="AG5053" s="115">
        <v>0</v>
      </c>
    </row>
    <row r="5054" spans="1:33">
      <c r="A5054" s="115" t="s">
        <v>6773</v>
      </c>
      <c r="B5054" s="115" t="s">
        <v>19</v>
      </c>
      <c r="C5054" s="2">
        <v>4638250000000</v>
      </c>
      <c r="D5054" s="2">
        <v>4573750000000</v>
      </c>
      <c r="E5054" s="2">
        <v>4850330000000</v>
      </c>
      <c r="F5054" s="2">
        <v>5019620000000</v>
      </c>
      <c r="G5054" s="2">
        <v>5126280000000</v>
      </c>
      <c r="H5054" s="2">
        <v>5280110000000</v>
      </c>
      <c r="I5054" s="2">
        <v>5325470000000</v>
      </c>
      <c r="J5054" s="2">
        <v>5278760000000</v>
      </c>
      <c r="K5054" s="2">
        <v>5187560000000</v>
      </c>
      <c r="L5054" s="2">
        <v>5124130000000</v>
      </c>
      <c r="M5054" s="2">
        <v>5041780000000</v>
      </c>
      <c r="N5054" s="2">
        <v>5034340000000</v>
      </c>
      <c r="O5054" s="2">
        <v>5069640000000</v>
      </c>
      <c r="P5054" s="2">
        <v>5055620000000</v>
      </c>
      <c r="Q5054" s="2">
        <v>5002930000000</v>
      </c>
      <c r="R5054" s="2">
        <v>5066110000000</v>
      </c>
      <c r="S5054" s="2">
        <v>5151270000000</v>
      </c>
      <c r="T5054" s="2">
        <v>5195590000000</v>
      </c>
      <c r="U5054" s="2">
        <v>5270200000000</v>
      </c>
      <c r="V5054" s="2">
        <v>5355450000000</v>
      </c>
      <c r="W5054" s="2">
        <v>5456370000000</v>
      </c>
      <c r="X5054" s="2">
        <v>5613520000000</v>
      </c>
      <c r="Y5054" s="2">
        <v>5733010000000</v>
      </c>
      <c r="Z5054" s="2">
        <v>5862400000000</v>
      </c>
      <c r="AA5054" s="2">
        <v>6001540000000</v>
      </c>
      <c r="AB5054" s="2">
        <v>6191940000000</v>
      </c>
      <c r="AC5054" s="2">
        <v>6380070000000</v>
      </c>
      <c r="AD5054" s="2">
        <v>6520910000000</v>
      </c>
      <c r="AE5054" s="2">
        <v>6677490000000</v>
      </c>
      <c r="AF5054" s="2">
        <v>6834900000000</v>
      </c>
      <c r="AG5054" s="2">
        <v>7021420000000</v>
      </c>
    </row>
    <row r="5055" spans="1:33">
      <c r="A5055" s="115" t="s">
        <v>6774</v>
      </c>
      <c r="B5055" s="115" t="s">
        <v>19</v>
      </c>
      <c r="C5055" s="2">
        <v>4900930000</v>
      </c>
      <c r="D5055" s="2">
        <v>4936360000</v>
      </c>
      <c r="E5055" s="2">
        <v>5184010000</v>
      </c>
      <c r="F5055" s="2">
        <v>5298880000</v>
      </c>
      <c r="G5055" s="2">
        <v>5434690000</v>
      </c>
      <c r="H5055" s="2">
        <v>5565440000</v>
      </c>
      <c r="I5055" s="2">
        <v>5648680000</v>
      </c>
      <c r="J5055" s="2">
        <v>5693810000</v>
      </c>
      <c r="K5055" s="2">
        <v>5727570000</v>
      </c>
      <c r="L5055" s="2">
        <v>5766790000</v>
      </c>
      <c r="M5055" s="2">
        <v>5808340000</v>
      </c>
      <c r="N5055" s="2">
        <v>5867160000</v>
      </c>
      <c r="O5055" s="2">
        <v>5936580000</v>
      </c>
      <c r="P5055" s="2">
        <v>5987880000</v>
      </c>
      <c r="Q5055" s="2">
        <v>6042120000</v>
      </c>
      <c r="R5055" s="2">
        <v>6128770000</v>
      </c>
      <c r="S5055" s="2">
        <v>6207370000</v>
      </c>
      <c r="T5055" s="2">
        <v>6278800000</v>
      </c>
      <c r="U5055" s="2">
        <v>6359860000</v>
      </c>
      <c r="V5055" s="2">
        <v>6444740000</v>
      </c>
      <c r="W5055" s="2">
        <v>6527970000</v>
      </c>
      <c r="X5055" s="2">
        <v>6633820000</v>
      </c>
      <c r="Y5055" s="2">
        <v>6727630000</v>
      </c>
      <c r="Z5055" s="2">
        <v>6831800000</v>
      </c>
      <c r="AA5055" s="2">
        <v>6933710000</v>
      </c>
      <c r="AB5055" s="2">
        <v>7045480000</v>
      </c>
      <c r="AC5055" s="2">
        <v>7165580000</v>
      </c>
      <c r="AD5055" s="2">
        <v>7272700000</v>
      </c>
      <c r="AE5055" s="2">
        <v>7390600000</v>
      </c>
      <c r="AF5055" s="2">
        <v>7515790000</v>
      </c>
      <c r="AG5055" s="2">
        <v>7652070000</v>
      </c>
    </row>
    <row r="5056" spans="1:33">
      <c r="A5056" s="115" t="s">
        <v>6775</v>
      </c>
      <c r="B5056" s="115" t="s">
        <v>19</v>
      </c>
      <c r="C5056" s="2">
        <v>46523800000</v>
      </c>
      <c r="D5056" s="2">
        <v>46896700000</v>
      </c>
      <c r="E5056" s="2">
        <v>49149400000</v>
      </c>
      <c r="F5056" s="2">
        <v>50273300000</v>
      </c>
      <c r="G5056" s="2">
        <v>51564400000</v>
      </c>
      <c r="H5056" s="2">
        <v>52796900000</v>
      </c>
      <c r="I5056" s="2">
        <v>53597100000</v>
      </c>
      <c r="J5056" s="2">
        <v>54055600000</v>
      </c>
      <c r="K5056" s="2">
        <v>54419900000</v>
      </c>
      <c r="L5056" s="2">
        <v>54816900000</v>
      </c>
      <c r="M5056" s="2">
        <v>55247300000</v>
      </c>
      <c r="N5056" s="2">
        <v>55826800000</v>
      </c>
      <c r="O5056" s="2">
        <v>56501000000</v>
      </c>
      <c r="P5056" s="2">
        <v>57018200000</v>
      </c>
      <c r="Q5056" s="2">
        <v>57556600000</v>
      </c>
      <c r="R5056" s="2">
        <v>58388300000</v>
      </c>
      <c r="S5056" s="2">
        <v>59133700000</v>
      </c>
      <c r="T5056" s="2">
        <v>59815900000</v>
      </c>
      <c r="U5056" s="2">
        <v>60582300000</v>
      </c>
      <c r="V5056" s="2">
        <v>61375500000</v>
      </c>
      <c r="W5056" s="2">
        <v>62153600000</v>
      </c>
      <c r="X5056" s="2">
        <v>63139600000</v>
      </c>
      <c r="Y5056" s="2">
        <v>64009000000</v>
      </c>
      <c r="Z5056" s="2">
        <v>64989000000</v>
      </c>
      <c r="AA5056" s="2">
        <v>65932400000</v>
      </c>
      <c r="AB5056" s="2">
        <v>66963700000</v>
      </c>
      <c r="AC5056" s="2">
        <v>68069300000</v>
      </c>
      <c r="AD5056" s="2">
        <v>69070600000</v>
      </c>
      <c r="AE5056" s="2">
        <v>70160500000</v>
      </c>
      <c r="AF5056" s="2">
        <v>71330900000</v>
      </c>
      <c r="AG5056" s="2">
        <v>72581700000</v>
      </c>
    </row>
    <row r="5057" spans="1:33">
      <c r="A5057" s="115" t="s">
        <v>6776</v>
      </c>
      <c r="B5057" s="115" t="s">
        <v>19</v>
      </c>
      <c r="C5057" s="2">
        <v>9062980000</v>
      </c>
      <c r="D5057" s="2">
        <v>9045130000</v>
      </c>
      <c r="E5057" s="2">
        <v>9481870000</v>
      </c>
      <c r="F5057" s="2">
        <v>9788790000</v>
      </c>
      <c r="G5057" s="2">
        <v>10011200000</v>
      </c>
      <c r="H5057" s="2">
        <v>10266900000</v>
      </c>
      <c r="I5057" s="2">
        <v>10384800000</v>
      </c>
      <c r="J5057" s="2">
        <v>10388200000</v>
      </c>
      <c r="K5057" s="2">
        <v>10340700000</v>
      </c>
      <c r="L5057" s="2">
        <v>10325000000</v>
      </c>
      <c r="M5057" s="2">
        <v>10291100000</v>
      </c>
      <c r="N5057" s="2">
        <v>10340400000</v>
      </c>
      <c r="O5057" s="2">
        <v>10437200000</v>
      </c>
      <c r="P5057" s="2">
        <v>10474400000</v>
      </c>
      <c r="Q5057" s="2">
        <v>10479400000</v>
      </c>
      <c r="R5057" s="2">
        <v>10620300000</v>
      </c>
      <c r="S5057" s="2">
        <v>10770000000</v>
      </c>
      <c r="T5057" s="2">
        <v>10878200000</v>
      </c>
      <c r="U5057" s="2">
        <v>11026400000</v>
      </c>
      <c r="V5057" s="2">
        <v>11185300000</v>
      </c>
      <c r="W5057" s="2">
        <v>11360900000</v>
      </c>
      <c r="X5057" s="2">
        <v>11606300000</v>
      </c>
      <c r="Y5057" s="2">
        <v>11804900000</v>
      </c>
      <c r="Z5057" s="2">
        <v>12024000000</v>
      </c>
      <c r="AA5057" s="2">
        <v>12249000000</v>
      </c>
      <c r="AB5057" s="2">
        <v>12531800000</v>
      </c>
      <c r="AC5057" s="2">
        <v>12817300000</v>
      </c>
      <c r="AD5057" s="2">
        <v>13050000000</v>
      </c>
      <c r="AE5057" s="2">
        <v>13307900000</v>
      </c>
      <c r="AF5057" s="2">
        <v>13575200000</v>
      </c>
      <c r="AG5057" s="2">
        <v>13879300000</v>
      </c>
    </row>
    <row r="5058" spans="1:33">
      <c r="A5058" s="115" t="s">
        <v>6777</v>
      </c>
      <c r="B5058" s="115" t="s">
        <v>19</v>
      </c>
      <c r="C5058" s="2">
        <v>775544000</v>
      </c>
      <c r="D5058" s="2">
        <v>777567000</v>
      </c>
      <c r="E5058" s="2">
        <v>788017000</v>
      </c>
      <c r="F5058" s="2">
        <v>830539000</v>
      </c>
      <c r="G5058" s="2">
        <v>847593000</v>
      </c>
      <c r="H5058" s="2">
        <v>868545000</v>
      </c>
      <c r="I5058" s="2">
        <v>879575000</v>
      </c>
      <c r="J5058" s="2">
        <v>881164000</v>
      </c>
      <c r="K5058" s="2">
        <v>877216000</v>
      </c>
      <c r="L5058" s="2">
        <v>875350000</v>
      </c>
      <c r="M5058" s="2">
        <v>872815000</v>
      </c>
      <c r="N5058" s="2">
        <v>877285000</v>
      </c>
      <c r="O5058" s="2">
        <v>886272000</v>
      </c>
      <c r="P5058" s="2">
        <v>889653000</v>
      </c>
      <c r="Q5058" s="2">
        <v>890305000</v>
      </c>
      <c r="R5058" s="2">
        <v>902026000</v>
      </c>
      <c r="S5058" s="2">
        <v>914256000</v>
      </c>
      <c r="T5058" s="2">
        <v>922255000</v>
      </c>
      <c r="U5058" s="2">
        <v>933373000</v>
      </c>
      <c r="V5058" s="2">
        <v>945618000</v>
      </c>
      <c r="W5058" s="2">
        <v>958864000</v>
      </c>
      <c r="X5058" s="2">
        <v>977868000</v>
      </c>
      <c r="Y5058" s="2">
        <v>993223000</v>
      </c>
      <c r="Z5058" s="2">
        <v>1010560000</v>
      </c>
      <c r="AA5058" s="2">
        <v>1027880000</v>
      </c>
      <c r="AB5058" s="2">
        <v>1049380000</v>
      </c>
      <c r="AC5058" s="2">
        <v>1071060000</v>
      </c>
      <c r="AD5058" s="2">
        <v>1088280000</v>
      </c>
      <c r="AE5058" s="2">
        <v>1106990000</v>
      </c>
      <c r="AF5058" s="2">
        <v>1126140000</v>
      </c>
      <c r="AG5058" s="2">
        <v>1148200000</v>
      </c>
    </row>
    <row r="5059" spans="1:33">
      <c r="A5059" s="115" t="s">
        <v>6778</v>
      </c>
      <c r="B5059" s="115" t="s">
        <v>19</v>
      </c>
      <c r="C5059" s="2">
        <v>690186000</v>
      </c>
      <c r="D5059" s="2">
        <v>691596000</v>
      </c>
      <c r="E5059" s="2">
        <v>702445000</v>
      </c>
      <c r="F5059" s="2">
        <v>739539000</v>
      </c>
      <c r="G5059" s="2">
        <v>755007000</v>
      </c>
      <c r="H5059" s="2">
        <v>773882000</v>
      </c>
      <c r="I5059" s="2">
        <v>784062000</v>
      </c>
      <c r="J5059" s="2">
        <v>785802000</v>
      </c>
      <c r="K5059" s="2">
        <v>782812000</v>
      </c>
      <c r="L5059" s="2">
        <v>781623000</v>
      </c>
      <c r="M5059" s="2">
        <v>779881000</v>
      </c>
      <c r="N5059" s="2">
        <v>784354000</v>
      </c>
      <c r="O5059" s="2">
        <v>792676000</v>
      </c>
      <c r="P5059" s="2">
        <v>796348000</v>
      </c>
      <c r="Q5059" s="2">
        <v>797788000</v>
      </c>
      <c r="R5059" s="2">
        <v>808588000</v>
      </c>
      <c r="S5059" s="2">
        <v>819874000</v>
      </c>
      <c r="T5059" s="2">
        <v>827464000</v>
      </c>
      <c r="U5059" s="2">
        <v>837568000</v>
      </c>
      <c r="V5059" s="2">
        <v>848881000</v>
      </c>
      <c r="W5059" s="2">
        <v>860851000</v>
      </c>
      <c r="X5059" s="2">
        <v>877829000</v>
      </c>
      <c r="Y5059" s="2">
        <v>891681000</v>
      </c>
      <c r="Z5059" s="2">
        <v>907378000</v>
      </c>
      <c r="AA5059" s="2">
        <v>923147000</v>
      </c>
      <c r="AB5059" s="2">
        <v>942375000</v>
      </c>
      <c r="AC5059" s="2">
        <v>961949000</v>
      </c>
      <c r="AD5059" s="2">
        <v>977654000</v>
      </c>
      <c r="AE5059" s="2">
        <v>994642000</v>
      </c>
      <c r="AF5059" s="2">
        <v>1012220000</v>
      </c>
      <c r="AG5059" s="2">
        <v>1032180000</v>
      </c>
    </row>
    <row r="5060" spans="1:33">
      <c r="A5060" s="115" t="s">
        <v>6779</v>
      </c>
      <c r="B5060" s="115" t="s">
        <v>19</v>
      </c>
      <c r="C5060" s="2">
        <v>875285000</v>
      </c>
      <c r="D5060" s="2">
        <v>875659000</v>
      </c>
      <c r="E5060" s="2">
        <v>794227000</v>
      </c>
      <c r="F5060" s="2">
        <v>912252000</v>
      </c>
      <c r="G5060" s="2">
        <v>919911000</v>
      </c>
      <c r="H5060" s="2">
        <v>942719000</v>
      </c>
      <c r="I5060" s="2">
        <v>952259000</v>
      </c>
      <c r="J5060" s="2">
        <v>944898000</v>
      </c>
      <c r="K5060" s="2">
        <v>922140000</v>
      </c>
      <c r="L5060" s="2">
        <v>903537000</v>
      </c>
      <c r="M5060" s="2">
        <v>883279000</v>
      </c>
      <c r="N5060" s="2">
        <v>879009000</v>
      </c>
      <c r="O5060" s="2">
        <v>885934000</v>
      </c>
      <c r="P5060" s="2">
        <v>880255000</v>
      </c>
      <c r="Q5060" s="2">
        <v>865781000</v>
      </c>
      <c r="R5060" s="2">
        <v>874221000</v>
      </c>
      <c r="S5060" s="2">
        <v>886998000</v>
      </c>
      <c r="T5060" s="2">
        <v>887934000</v>
      </c>
      <c r="U5060" s="2">
        <v>894740000</v>
      </c>
      <c r="V5060" s="2">
        <v>904516000</v>
      </c>
      <c r="W5060" s="2">
        <v>916994000</v>
      </c>
      <c r="X5060" s="2">
        <v>940178000</v>
      </c>
      <c r="Y5060" s="2">
        <v>956238000</v>
      </c>
      <c r="Z5060" s="2">
        <v>975373000</v>
      </c>
      <c r="AA5060" s="2">
        <v>994633000</v>
      </c>
      <c r="AB5060" s="2">
        <v>1022720000</v>
      </c>
      <c r="AC5060" s="2">
        <v>1048870000</v>
      </c>
      <c r="AD5060" s="2">
        <v>1065070000</v>
      </c>
      <c r="AE5060" s="2">
        <v>1081450000</v>
      </c>
      <c r="AF5060" s="2">
        <v>1096740000</v>
      </c>
      <c r="AG5060" s="2">
        <v>1117180000</v>
      </c>
    </row>
    <row r="5061" spans="1:33">
      <c r="A5061" s="115" t="s">
        <v>6780</v>
      </c>
      <c r="B5061" s="115" t="s">
        <v>19</v>
      </c>
      <c r="C5061" s="2">
        <v>232297000</v>
      </c>
      <c r="D5061" s="2">
        <v>234070000</v>
      </c>
      <c r="E5061" s="2">
        <v>244593000</v>
      </c>
      <c r="F5061" s="2">
        <v>250856000</v>
      </c>
      <c r="G5061" s="2">
        <v>257246000</v>
      </c>
      <c r="H5061" s="2">
        <v>263561000</v>
      </c>
      <c r="I5061" s="2">
        <v>267571000</v>
      </c>
      <c r="J5061" s="2">
        <v>269723000</v>
      </c>
      <c r="K5061" s="2">
        <v>271195000</v>
      </c>
      <c r="L5061" s="2">
        <v>272798000</v>
      </c>
      <c r="M5061" s="2">
        <v>274737000</v>
      </c>
      <c r="N5061" s="2">
        <v>277464000</v>
      </c>
      <c r="O5061" s="2">
        <v>280801000</v>
      </c>
      <c r="P5061" s="2">
        <v>283311000</v>
      </c>
      <c r="Q5061" s="2">
        <v>285767000</v>
      </c>
      <c r="R5061" s="2">
        <v>289880000</v>
      </c>
      <c r="S5061" s="2">
        <v>293643000</v>
      </c>
      <c r="T5061" s="2">
        <v>296971000</v>
      </c>
      <c r="U5061" s="2">
        <v>300751000</v>
      </c>
      <c r="V5061" s="2">
        <v>304728000</v>
      </c>
      <c r="W5061" s="2">
        <v>308553000</v>
      </c>
      <c r="X5061" s="2">
        <v>313513000</v>
      </c>
      <c r="Y5061" s="2">
        <v>317973000</v>
      </c>
      <c r="Z5061" s="2">
        <v>322805000</v>
      </c>
      <c r="AA5061" s="2">
        <v>327575000</v>
      </c>
      <c r="AB5061" s="2">
        <v>332894000</v>
      </c>
      <c r="AC5061" s="2">
        <v>338498000</v>
      </c>
      <c r="AD5061" s="2">
        <v>343512000</v>
      </c>
      <c r="AE5061" s="2">
        <v>348950000</v>
      </c>
      <c r="AF5061" s="2">
        <v>354663000</v>
      </c>
      <c r="AG5061" s="2">
        <v>360933000</v>
      </c>
    </row>
    <row r="5062" spans="1:33">
      <c r="A5062" s="115" t="s">
        <v>6781</v>
      </c>
      <c r="B5062" s="115" t="s">
        <v>19</v>
      </c>
      <c r="C5062" s="2">
        <v>223986000</v>
      </c>
      <c r="D5062" s="2">
        <v>224112000</v>
      </c>
      <c r="E5062" s="2">
        <v>226792000</v>
      </c>
      <c r="F5062" s="2">
        <v>239774000</v>
      </c>
      <c r="G5062" s="2">
        <v>244588000</v>
      </c>
      <c r="H5062" s="2">
        <v>250627000</v>
      </c>
      <c r="I5062" s="2">
        <v>253782000</v>
      </c>
      <c r="J5062" s="2">
        <v>254039000</v>
      </c>
      <c r="K5062" s="2">
        <v>252513000</v>
      </c>
      <c r="L5062" s="2">
        <v>251823000</v>
      </c>
      <c r="M5062" s="2">
        <v>250715000</v>
      </c>
      <c r="N5062" s="2">
        <v>251940000</v>
      </c>
      <c r="O5062" s="2">
        <v>254482000</v>
      </c>
      <c r="P5062" s="2">
        <v>255454000</v>
      </c>
      <c r="Q5062" s="2">
        <v>255530000</v>
      </c>
      <c r="R5062" s="2">
        <v>258985000</v>
      </c>
      <c r="S5062" s="2">
        <v>262723000</v>
      </c>
      <c r="T5062" s="2">
        <v>265059000</v>
      </c>
      <c r="U5062" s="2">
        <v>268382000</v>
      </c>
      <c r="V5062" s="2">
        <v>271967000</v>
      </c>
      <c r="W5062" s="2">
        <v>276010000</v>
      </c>
      <c r="X5062" s="2">
        <v>281731000</v>
      </c>
      <c r="Y5062" s="2">
        <v>286382000</v>
      </c>
      <c r="Z5062" s="2">
        <v>291697000</v>
      </c>
      <c r="AA5062" s="2">
        <v>296912000</v>
      </c>
      <c r="AB5062" s="2">
        <v>303555000</v>
      </c>
      <c r="AC5062" s="2">
        <v>310211000</v>
      </c>
      <c r="AD5062" s="2">
        <v>315502000</v>
      </c>
      <c r="AE5062" s="2">
        <v>321220000</v>
      </c>
      <c r="AF5062" s="2">
        <v>327130000</v>
      </c>
      <c r="AG5062" s="2">
        <v>333913000</v>
      </c>
    </row>
    <row r="5063" spans="1:33">
      <c r="A5063" s="115" t="s">
        <v>6782</v>
      </c>
      <c r="B5063" s="115" t="s">
        <v>19</v>
      </c>
      <c r="C5063" s="2">
        <v>121263000</v>
      </c>
      <c r="D5063" s="2">
        <v>119788000</v>
      </c>
      <c r="E5063" s="2">
        <v>124020000</v>
      </c>
      <c r="F5063" s="2">
        <v>130364000</v>
      </c>
      <c r="G5063" s="2">
        <v>132981000</v>
      </c>
      <c r="H5063" s="2">
        <v>137248000</v>
      </c>
      <c r="I5063" s="2">
        <v>138672000</v>
      </c>
      <c r="J5063" s="2">
        <v>137424000</v>
      </c>
      <c r="K5063" s="2">
        <v>134738000</v>
      </c>
      <c r="L5063" s="2">
        <v>132674000</v>
      </c>
      <c r="M5063" s="2">
        <v>130294000</v>
      </c>
      <c r="N5063" s="2">
        <v>130044000</v>
      </c>
      <c r="O5063" s="2">
        <v>131114000</v>
      </c>
      <c r="P5063" s="2">
        <v>130678000</v>
      </c>
      <c r="Q5063" s="2">
        <v>129092000</v>
      </c>
      <c r="R5063" s="2">
        <v>130700000</v>
      </c>
      <c r="S5063" s="2">
        <v>133011000</v>
      </c>
      <c r="T5063" s="2">
        <v>133947000</v>
      </c>
      <c r="U5063" s="2">
        <v>135627000</v>
      </c>
      <c r="V5063" s="2">
        <v>137720000</v>
      </c>
      <c r="W5063" s="2">
        <v>140076000</v>
      </c>
      <c r="X5063" s="2">
        <v>144057000</v>
      </c>
      <c r="Y5063" s="2">
        <v>147025000</v>
      </c>
      <c r="Z5063" s="2">
        <v>150263000</v>
      </c>
      <c r="AA5063" s="2">
        <v>153756000</v>
      </c>
      <c r="AB5063" s="2">
        <v>158520000</v>
      </c>
      <c r="AC5063" s="2">
        <v>163255000</v>
      </c>
      <c r="AD5063" s="2">
        <v>166631000</v>
      </c>
      <c r="AE5063" s="2">
        <v>170276000</v>
      </c>
      <c r="AF5063" s="2">
        <v>173846000</v>
      </c>
      <c r="AG5063" s="2">
        <v>178199000</v>
      </c>
    </row>
    <row r="5064" spans="1:33">
      <c r="A5064" s="115" t="s">
        <v>6783</v>
      </c>
      <c r="B5064" s="115" t="s">
        <v>19</v>
      </c>
      <c r="C5064" s="2">
        <v>17490700</v>
      </c>
      <c r="D5064" s="2">
        <v>17280500</v>
      </c>
      <c r="E5064" s="2">
        <v>17553200</v>
      </c>
      <c r="F5064" s="2">
        <v>18701100</v>
      </c>
      <c r="G5064" s="2">
        <v>19063700</v>
      </c>
      <c r="H5064" s="2">
        <v>19727800</v>
      </c>
      <c r="I5064" s="2">
        <v>19972100</v>
      </c>
      <c r="J5064" s="2">
        <v>19784200</v>
      </c>
      <c r="K5064" s="2">
        <v>19349800</v>
      </c>
      <c r="L5064" s="2">
        <v>18994200</v>
      </c>
      <c r="M5064" s="2">
        <v>18613800</v>
      </c>
      <c r="N5064" s="2">
        <v>18574100</v>
      </c>
      <c r="O5064" s="2">
        <v>18755000</v>
      </c>
      <c r="P5064" s="2">
        <v>18691300</v>
      </c>
      <c r="Q5064" s="2">
        <v>18440600</v>
      </c>
      <c r="R5064" s="2">
        <v>18675400</v>
      </c>
      <c r="S5064" s="2">
        <v>19032500</v>
      </c>
      <c r="T5064" s="2">
        <v>19145300</v>
      </c>
      <c r="U5064" s="2">
        <v>19358200</v>
      </c>
      <c r="V5064" s="2">
        <v>19651100</v>
      </c>
      <c r="W5064" s="2">
        <v>19959900</v>
      </c>
      <c r="X5064" s="2">
        <v>20527900</v>
      </c>
      <c r="Y5064" s="2">
        <v>20946300</v>
      </c>
      <c r="Z5064" s="2">
        <v>21405500</v>
      </c>
      <c r="AA5064" s="2">
        <v>21904000</v>
      </c>
      <c r="AB5064" s="2">
        <v>22577200</v>
      </c>
      <c r="AC5064" s="2">
        <v>23253400</v>
      </c>
      <c r="AD5064" s="2">
        <v>23714500</v>
      </c>
      <c r="AE5064" s="2">
        <v>24195400</v>
      </c>
      <c r="AF5064" s="2">
        <v>24652800</v>
      </c>
      <c r="AG5064" s="2">
        <v>25227800</v>
      </c>
    </row>
    <row r="5065" spans="1:33">
      <c r="A5065" s="115" t="s">
        <v>6784</v>
      </c>
      <c r="B5065" s="115" t="s">
        <v>19</v>
      </c>
      <c r="C5065" s="115">
        <v>0</v>
      </c>
      <c r="D5065" s="115">
        <v>0</v>
      </c>
      <c r="E5065" s="115">
        <v>0</v>
      </c>
      <c r="F5065" s="115">
        <v>0</v>
      </c>
      <c r="G5065" s="115">
        <v>0</v>
      </c>
      <c r="H5065" s="115">
        <v>0</v>
      </c>
      <c r="I5065" s="115">
        <v>0</v>
      </c>
      <c r="J5065" s="115">
        <v>0</v>
      </c>
      <c r="K5065" s="115">
        <v>0</v>
      </c>
      <c r="L5065" s="115">
        <v>0</v>
      </c>
      <c r="M5065" s="115">
        <v>0</v>
      </c>
      <c r="N5065" s="115">
        <v>0</v>
      </c>
      <c r="O5065" s="115">
        <v>0</v>
      </c>
      <c r="P5065" s="115">
        <v>0</v>
      </c>
      <c r="Q5065" s="115">
        <v>0</v>
      </c>
      <c r="R5065" s="115">
        <v>0</v>
      </c>
      <c r="S5065" s="115">
        <v>0</v>
      </c>
      <c r="T5065" s="115">
        <v>0</v>
      </c>
      <c r="U5065" s="115">
        <v>0</v>
      </c>
      <c r="V5065" s="115">
        <v>0</v>
      </c>
      <c r="W5065" s="115">
        <v>0</v>
      </c>
      <c r="X5065" s="115">
        <v>0</v>
      </c>
      <c r="Y5065" s="115">
        <v>0</v>
      </c>
      <c r="Z5065" s="115">
        <v>0</v>
      </c>
      <c r="AA5065" s="115">
        <v>0</v>
      </c>
      <c r="AB5065" s="115">
        <v>0</v>
      </c>
      <c r="AC5065" s="115">
        <v>0</v>
      </c>
      <c r="AD5065" s="115">
        <v>0</v>
      </c>
      <c r="AE5065" s="115">
        <v>0</v>
      </c>
      <c r="AF5065" s="115">
        <v>0</v>
      </c>
      <c r="AG5065" s="115">
        <v>0</v>
      </c>
    </row>
    <row r="5066" spans="1:33">
      <c r="A5066" s="115" t="s">
        <v>6785</v>
      </c>
      <c r="B5066" s="115" t="s">
        <v>19</v>
      </c>
      <c r="C5066" s="2">
        <v>30437200000000</v>
      </c>
      <c r="D5066" s="2">
        <v>30426600000000</v>
      </c>
      <c r="E5066" s="2">
        <v>31080800000000</v>
      </c>
      <c r="F5066" s="2">
        <v>30933700000000</v>
      </c>
      <c r="G5066" s="2">
        <v>31045200000000</v>
      </c>
      <c r="H5066" s="2">
        <v>31050500000000</v>
      </c>
      <c r="I5066" s="2">
        <v>31019600000000</v>
      </c>
      <c r="J5066" s="2">
        <v>30882100000000</v>
      </c>
      <c r="K5066" s="2">
        <v>30761200000000</v>
      </c>
      <c r="L5066" s="2">
        <v>30620000000000</v>
      </c>
      <c r="M5066" s="2">
        <v>30498600000000</v>
      </c>
      <c r="N5066" s="2">
        <v>30467400000000</v>
      </c>
      <c r="O5066" s="2">
        <v>30451500000000</v>
      </c>
      <c r="P5066" s="2">
        <v>30404400000000</v>
      </c>
      <c r="Q5066" s="2">
        <v>30434500000000</v>
      </c>
      <c r="R5066" s="2">
        <v>30524700000000</v>
      </c>
      <c r="S5066" s="2">
        <v>30606700000000</v>
      </c>
      <c r="T5066" s="2">
        <v>30735600000000</v>
      </c>
      <c r="U5066" s="2">
        <v>30901400000000</v>
      </c>
      <c r="V5066" s="2">
        <v>31082900000000</v>
      </c>
      <c r="W5066" s="2">
        <v>31188300000000</v>
      </c>
      <c r="X5066" s="2">
        <v>31318700000000</v>
      </c>
      <c r="Y5066" s="2">
        <v>31479300000000</v>
      </c>
      <c r="Z5066" s="2">
        <v>31749200000000</v>
      </c>
      <c r="AA5066" s="2">
        <v>31948000000000</v>
      </c>
      <c r="AB5066" s="2">
        <v>32252900000000</v>
      </c>
      <c r="AC5066" s="2">
        <v>32502800000000</v>
      </c>
      <c r="AD5066" s="2">
        <v>32803900000000</v>
      </c>
      <c r="AE5066" s="2">
        <v>33036700000000</v>
      </c>
      <c r="AF5066" s="2">
        <v>33300200000000</v>
      </c>
      <c r="AG5066" s="2">
        <v>33571900000000</v>
      </c>
    </row>
    <row r="5067" spans="1:33">
      <c r="A5067" s="115" t="s">
        <v>6786</v>
      </c>
      <c r="B5067" s="115" t="s">
        <v>19</v>
      </c>
      <c r="C5067" s="2">
        <v>120815000000</v>
      </c>
      <c r="D5067" s="2">
        <v>122918000000</v>
      </c>
      <c r="E5067" s="2">
        <v>125186000000</v>
      </c>
      <c r="F5067" s="2">
        <v>125566000000</v>
      </c>
      <c r="G5067" s="2">
        <v>127172000000</v>
      </c>
      <c r="H5067" s="2">
        <v>128369000000</v>
      </c>
      <c r="I5067" s="2">
        <v>129462000000</v>
      </c>
      <c r="J5067" s="2">
        <v>130141000000</v>
      </c>
      <c r="K5067" s="2">
        <v>130722000000</v>
      </c>
      <c r="L5067" s="2">
        <v>131200000000</v>
      </c>
      <c r="M5067" s="2">
        <v>131878000000</v>
      </c>
      <c r="N5067" s="2">
        <v>132565000000</v>
      </c>
      <c r="O5067" s="2">
        <v>133252000000</v>
      </c>
      <c r="P5067" s="2">
        <v>133637000000</v>
      </c>
      <c r="Q5067" s="2">
        <v>134130000000</v>
      </c>
      <c r="R5067" s="2">
        <v>134929000000</v>
      </c>
      <c r="S5067" s="2">
        <v>135528000000</v>
      </c>
      <c r="T5067" s="2">
        <v>136333000000</v>
      </c>
      <c r="U5067" s="2">
        <v>137342000000</v>
      </c>
      <c r="V5067" s="2">
        <v>138354000000</v>
      </c>
      <c r="W5067" s="2">
        <v>138959000000</v>
      </c>
      <c r="X5067" s="2">
        <v>139666000000</v>
      </c>
      <c r="Y5067" s="2">
        <v>140576000000</v>
      </c>
      <c r="Z5067" s="2">
        <v>141899000000</v>
      </c>
      <c r="AA5067" s="2">
        <v>142913000000</v>
      </c>
      <c r="AB5067" s="2">
        <v>144239000000</v>
      </c>
      <c r="AC5067" s="2">
        <v>145358000000</v>
      </c>
      <c r="AD5067" s="2">
        <v>146783000000</v>
      </c>
      <c r="AE5067" s="2">
        <v>147900000000</v>
      </c>
      <c r="AF5067" s="2">
        <v>149121000000</v>
      </c>
      <c r="AG5067" s="2">
        <v>150342000000</v>
      </c>
    </row>
    <row r="5068" spans="1:33">
      <c r="A5068" s="115" t="s">
        <v>6787</v>
      </c>
      <c r="B5068" s="115" t="s">
        <v>19</v>
      </c>
      <c r="C5068" s="2">
        <v>116471000000</v>
      </c>
      <c r="D5068" s="2">
        <v>118065000000</v>
      </c>
      <c r="E5068" s="2">
        <v>120657000000</v>
      </c>
      <c r="F5068" s="2">
        <v>121103000000</v>
      </c>
      <c r="G5068" s="2">
        <v>122756000000</v>
      </c>
      <c r="H5068" s="2">
        <v>123949000000</v>
      </c>
      <c r="I5068" s="2">
        <v>124924000000</v>
      </c>
      <c r="J5068" s="2">
        <v>125434000000</v>
      </c>
      <c r="K5068" s="2">
        <v>126046000000</v>
      </c>
      <c r="L5068" s="2">
        <v>126446000000</v>
      </c>
      <c r="M5068" s="2">
        <v>126951000000</v>
      </c>
      <c r="N5068" s="2">
        <v>127612000000</v>
      </c>
      <c r="O5068" s="2">
        <v>128281000000</v>
      </c>
      <c r="P5068" s="2">
        <v>128633000000</v>
      </c>
      <c r="Q5068" s="2">
        <v>129231000000</v>
      </c>
      <c r="R5068" s="2">
        <v>130066000000</v>
      </c>
      <c r="S5068" s="2">
        <v>130696000000</v>
      </c>
      <c r="T5068" s="2">
        <v>131553000000</v>
      </c>
      <c r="U5068" s="2">
        <v>132537000000</v>
      </c>
      <c r="V5068" s="2">
        <v>133530000000</v>
      </c>
      <c r="W5068" s="2">
        <v>134281000000</v>
      </c>
      <c r="X5068" s="2">
        <v>135145000000</v>
      </c>
      <c r="Y5068" s="2">
        <v>136128000000</v>
      </c>
      <c r="Z5068" s="2">
        <v>137478000000</v>
      </c>
      <c r="AA5068" s="2">
        <v>138484000000</v>
      </c>
      <c r="AB5068" s="2">
        <v>139954000000</v>
      </c>
      <c r="AC5068" s="2">
        <v>141190000000</v>
      </c>
      <c r="AD5068" s="2">
        <v>142656000000</v>
      </c>
      <c r="AE5068" s="2">
        <v>143881000000</v>
      </c>
      <c r="AF5068" s="2">
        <v>145125000000</v>
      </c>
      <c r="AG5068" s="2">
        <v>146573000000</v>
      </c>
    </row>
    <row r="5069" spans="1:33">
      <c r="A5069" s="115" t="s">
        <v>6788</v>
      </c>
      <c r="B5069" s="115" t="s">
        <v>19</v>
      </c>
      <c r="C5069" s="2">
        <v>104592000000</v>
      </c>
      <c r="D5069" s="2">
        <v>105817000000</v>
      </c>
      <c r="E5069" s="2">
        <v>107852000000</v>
      </c>
      <c r="F5069" s="2">
        <v>107981000000</v>
      </c>
      <c r="G5069" s="2">
        <v>109051000000</v>
      </c>
      <c r="H5069" s="2">
        <v>109816000000</v>
      </c>
      <c r="I5069" s="2">
        <v>110446000000</v>
      </c>
      <c r="J5069" s="2">
        <v>110716000000</v>
      </c>
      <c r="K5069" s="2">
        <v>111004000000</v>
      </c>
      <c r="L5069" s="2">
        <v>111172000000</v>
      </c>
      <c r="M5069" s="2">
        <v>111462000000</v>
      </c>
      <c r="N5069" s="2">
        <v>111873000000</v>
      </c>
      <c r="O5069" s="2">
        <v>112303000000</v>
      </c>
      <c r="P5069" s="2">
        <v>112479000000</v>
      </c>
      <c r="Q5069" s="2">
        <v>112870000000</v>
      </c>
      <c r="R5069" s="2">
        <v>113454000000</v>
      </c>
      <c r="S5069" s="2">
        <v>113948000000</v>
      </c>
      <c r="T5069" s="2">
        <v>114601000000</v>
      </c>
      <c r="U5069" s="2">
        <v>115375000000</v>
      </c>
      <c r="V5069" s="2">
        <v>116182000000</v>
      </c>
      <c r="W5069" s="2">
        <v>116700000000</v>
      </c>
      <c r="X5069" s="2">
        <v>117303000000</v>
      </c>
      <c r="Y5069" s="2">
        <v>118039000000</v>
      </c>
      <c r="Z5069" s="2">
        <v>119123000000</v>
      </c>
      <c r="AA5069" s="2">
        <v>119931000000</v>
      </c>
      <c r="AB5069" s="2">
        <v>121084000000</v>
      </c>
      <c r="AC5069" s="2">
        <v>122078000000</v>
      </c>
      <c r="AD5069" s="2">
        <v>123269000000</v>
      </c>
      <c r="AE5069" s="2">
        <v>124195000000</v>
      </c>
      <c r="AF5069" s="2">
        <v>125225000000</v>
      </c>
      <c r="AG5069" s="2">
        <v>126275000000</v>
      </c>
    </row>
    <row r="5070" spans="1:33">
      <c r="A5070" s="115" t="s">
        <v>6789</v>
      </c>
      <c r="B5070" s="115" t="s">
        <v>19</v>
      </c>
      <c r="C5070" s="2">
        <v>40946300000</v>
      </c>
      <c r="D5070" s="2">
        <v>41593700000</v>
      </c>
      <c r="E5070" s="2">
        <v>42327000000</v>
      </c>
      <c r="F5070" s="2">
        <v>42488700000</v>
      </c>
      <c r="G5070" s="2">
        <v>43017100000</v>
      </c>
      <c r="H5070" s="2">
        <v>43426000000</v>
      </c>
      <c r="I5070" s="2">
        <v>43787800000</v>
      </c>
      <c r="J5070" s="2">
        <v>44019700000</v>
      </c>
      <c r="K5070" s="2">
        <v>44258500000</v>
      </c>
      <c r="L5070" s="2">
        <v>44446300000</v>
      </c>
      <c r="M5070" s="2">
        <v>44694800000</v>
      </c>
      <c r="N5070" s="2">
        <v>44967600000</v>
      </c>
      <c r="O5070" s="2">
        <v>45250200000</v>
      </c>
      <c r="P5070" s="2">
        <v>45417900000</v>
      </c>
      <c r="Q5070" s="2">
        <v>45653000000</v>
      </c>
      <c r="R5070" s="2">
        <v>45961800000</v>
      </c>
      <c r="S5070" s="2">
        <v>46227100000</v>
      </c>
      <c r="T5070" s="2">
        <v>46551700000</v>
      </c>
      <c r="U5070" s="2">
        <v>46905300000</v>
      </c>
      <c r="V5070" s="2">
        <v>47275400000</v>
      </c>
      <c r="W5070" s="2">
        <v>47526500000</v>
      </c>
      <c r="X5070" s="2">
        <v>47808100000</v>
      </c>
      <c r="Y5070" s="2">
        <v>48142100000</v>
      </c>
      <c r="Z5070" s="2">
        <v>48605300000</v>
      </c>
      <c r="AA5070" s="2">
        <v>48963800000</v>
      </c>
      <c r="AB5070" s="2">
        <v>49452500000</v>
      </c>
      <c r="AC5070" s="2">
        <v>49878400000</v>
      </c>
      <c r="AD5070" s="2">
        <v>50391700000</v>
      </c>
      <c r="AE5070" s="2">
        <v>50798600000</v>
      </c>
      <c r="AF5070" s="2">
        <v>51238200000</v>
      </c>
      <c r="AG5070" s="2">
        <v>51689400000</v>
      </c>
    </row>
    <row r="5071" spans="1:33">
      <c r="A5071" s="115" t="s">
        <v>6790</v>
      </c>
      <c r="B5071" s="115" t="s">
        <v>19</v>
      </c>
      <c r="C5071" s="2">
        <v>31296900000</v>
      </c>
      <c r="D5071" s="2">
        <v>31815900000</v>
      </c>
      <c r="E5071" s="2">
        <v>32378600000</v>
      </c>
      <c r="F5071" s="2">
        <v>32494400000</v>
      </c>
      <c r="G5071" s="2">
        <v>32895600000</v>
      </c>
      <c r="H5071" s="2">
        <v>33199400000</v>
      </c>
      <c r="I5071" s="2">
        <v>33483000000</v>
      </c>
      <c r="J5071" s="2">
        <v>33643200000</v>
      </c>
      <c r="K5071" s="2">
        <v>33814800000</v>
      </c>
      <c r="L5071" s="2">
        <v>33945500000</v>
      </c>
      <c r="M5071" s="2">
        <v>34108600000</v>
      </c>
      <c r="N5071" s="2">
        <v>34297700000</v>
      </c>
      <c r="O5071" s="2">
        <v>34479300000</v>
      </c>
      <c r="P5071" s="2">
        <v>34578900000</v>
      </c>
      <c r="Q5071" s="2">
        <v>34722500000</v>
      </c>
      <c r="R5071" s="2">
        <v>34928900000</v>
      </c>
      <c r="S5071" s="2">
        <v>35104200000</v>
      </c>
      <c r="T5071" s="2">
        <v>35320700000</v>
      </c>
      <c r="U5071" s="2">
        <v>35578300000</v>
      </c>
      <c r="V5071" s="2">
        <v>35845800000</v>
      </c>
      <c r="W5071" s="2">
        <v>36009100000</v>
      </c>
      <c r="X5071" s="2">
        <v>36203200000</v>
      </c>
      <c r="Y5071" s="2">
        <v>36448700000</v>
      </c>
      <c r="Z5071" s="2">
        <v>36789700000</v>
      </c>
      <c r="AA5071" s="2">
        <v>37037300000</v>
      </c>
      <c r="AB5071" s="2">
        <v>37390400000</v>
      </c>
      <c r="AC5071" s="2">
        <v>37701200000</v>
      </c>
      <c r="AD5071" s="2">
        <v>38075000000</v>
      </c>
      <c r="AE5071" s="2">
        <v>38365500000</v>
      </c>
      <c r="AF5071" s="2">
        <v>38677400000</v>
      </c>
      <c r="AG5071" s="2">
        <v>39009900000</v>
      </c>
    </row>
    <row r="5072" spans="1:33">
      <c r="A5072" s="115" t="s">
        <v>6791</v>
      </c>
      <c r="B5072" s="115" t="s">
        <v>19</v>
      </c>
      <c r="C5072" s="2">
        <v>34583300000</v>
      </c>
      <c r="D5072" s="2">
        <v>34968700000</v>
      </c>
      <c r="E5072" s="2">
        <v>35493600000</v>
      </c>
      <c r="F5072" s="2">
        <v>35733300000</v>
      </c>
      <c r="G5072" s="2">
        <v>36195300000</v>
      </c>
      <c r="H5072" s="2">
        <v>36523600000</v>
      </c>
      <c r="I5072" s="2">
        <v>36840600000</v>
      </c>
      <c r="J5072" s="2">
        <v>37096000000</v>
      </c>
      <c r="K5072" s="2">
        <v>37381600000</v>
      </c>
      <c r="L5072" s="2">
        <v>37635600000</v>
      </c>
      <c r="M5072" s="2">
        <v>37966200000</v>
      </c>
      <c r="N5072" s="2">
        <v>38348900000</v>
      </c>
      <c r="O5072" s="2">
        <v>38784100000</v>
      </c>
      <c r="P5072" s="2">
        <v>39121700000</v>
      </c>
      <c r="Q5072" s="2">
        <v>39530500000</v>
      </c>
      <c r="R5072" s="2">
        <v>39977000000</v>
      </c>
      <c r="S5072" s="2">
        <v>40388400000</v>
      </c>
      <c r="T5072" s="2">
        <v>40828500000</v>
      </c>
      <c r="U5072" s="2">
        <v>41277600000</v>
      </c>
      <c r="V5072" s="2">
        <v>41718300000</v>
      </c>
      <c r="W5072" s="2">
        <v>42059000000</v>
      </c>
      <c r="X5072" s="2">
        <v>42417900000</v>
      </c>
      <c r="Y5072" s="2">
        <v>42812800000</v>
      </c>
      <c r="Z5072" s="2">
        <v>43312400000</v>
      </c>
      <c r="AA5072" s="2">
        <v>43732100000</v>
      </c>
      <c r="AB5072" s="2">
        <v>44261100000</v>
      </c>
      <c r="AC5072" s="2">
        <v>44746900000</v>
      </c>
      <c r="AD5072" s="2">
        <v>45308300000</v>
      </c>
      <c r="AE5072" s="2">
        <v>45791300000</v>
      </c>
      <c r="AF5072" s="2">
        <v>46301700000</v>
      </c>
      <c r="AG5072" s="2">
        <v>46818000000</v>
      </c>
    </row>
    <row r="5073" spans="1:33">
      <c r="A5073" s="115" t="s">
        <v>6792</v>
      </c>
      <c r="B5073" s="115" t="s">
        <v>19</v>
      </c>
      <c r="C5073" s="2">
        <v>1041230000</v>
      </c>
      <c r="D5073" s="2">
        <v>1057050000</v>
      </c>
      <c r="E5073" s="2">
        <v>1077830000</v>
      </c>
      <c r="F5073" s="2">
        <v>1082370000</v>
      </c>
      <c r="G5073" s="2">
        <v>1096330000</v>
      </c>
      <c r="H5073" s="2">
        <v>1107650000</v>
      </c>
      <c r="I5073" s="2">
        <v>1116820000</v>
      </c>
      <c r="J5073" s="2">
        <v>1121710000</v>
      </c>
      <c r="K5073" s="2">
        <v>1127670000</v>
      </c>
      <c r="L5073" s="2">
        <v>1132540000</v>
      </c>
      <c r="M5073" s="2">
        <v>1137520000</v>
      </c>
      <c r="N5073" s="2">
        <v>1143860000</v>
      </c>
      <c r="O5073" s="2">
        <v>1150330000</v>
      </c>
      <c r="P5073" s="2">
        <v>1154670000</v>
      </c>
      <c r="Q5073" s="2">
        <v>1159260000</v>
      </c>
      <c r="R5073" s="2">
        <v>1167040000</v>
      </c>
      <c r="S5073" s="2">
        <v>1173770000</v>
      </c>
      <c r="T5073" s="2">
        <v>1181570000</v>
      </c>
      <c r="U5073" s="2">
        <v>1190460000</v>
      </c>
      <c r="V5073" s="2">
        <v>1199380000</v>
      </c>
      <c r="W5073" s="2">
        <v>1206010000</v>
      </c>
      <c r="X5073" s="2">
        <v>1213710000</v>
      </c>
      <c r="Y5073" s="2">
        <v>1221500000</v>
      </c>
      <c r="Z5073" s="2">
        <v>1233640000</v>
      </c>
      <c r="AA5073" s="2">
        <v>1242550000</v>
      </c>
      <c r="AB5073" s="2">
        <v>1255800000</v>
      </c>
      <c r="AC5073" s="2">
        <v>1265900000</v>
      </c>
      <c r="AD5073" s="2">
        <v>1279180000</v>
      </c>
      <c r="AE5073" s="2">
        <v>1290240000</v>
      </c>
      <c r="AF5073" s="2">
        <v>1301390000</v>
      </c>
      <c r="AG5073" s="2">
        <v>1312580000</v>
      </c>
    </row>
    <row r="5074" spans="1:33">
      <c r="A5074" s="115" t="s">
        <v>6793</v>
      </c>
      <c r="B5074" s="115" t="s">
        <v>19</v>
      </c>
      <c r="C5074" s="2">
        <v>6796750000</v>
      </c>
      <c r="D5074" s="2">
        <v>6905330000</v>
      </c>
      <c r="E5074" s="2">
        <v>7029300000</v>
      </c>
      <c r="F5074" s="2">
        <v>7049960000</v>
      </c>
      <c r="G5074" s="2">
        <v>7134170000</v>
      </c>
      <c r="H5074" s="2">
        <v>7198760000</v>
      </c>
      <c r="I5074" s="2">
        <v>7255850000</v>
      </c>
      <c r="J5074" s="2">
        <v>7287910000</v>
      </c>
      <c r="K5074" s="2">
        <v>7320910000</v>
      </c>
      <c r="L5074" s="2">
        <v>7345560000</v>
      </c>
      <c r="M5074" s="2">
        <v>7376180000</v>
      </c>
      <c r="N5074" s="2">
        <v>7412360000</v>
      </c>
      <c r="O5074" s="2">
        <v>7447690000</v>
      </c>
      <c r="P5074" s="2">
        <v>7463550000</v>
      </c>
      <c r="Q5074" s="2">
        <v>7491720000</v>
      </c>
      <c r="R5074" s="2">
        <v>7531980000</v>
      </c>
      <c r="S5074" s="2">
        <v>7566130000</v>
      </c>
      <c r="T5074" s="2">
        <v>7611070000</v>
      </c>
      <c r="U5074" s="2">
        <v>7662810000</v>
      </c>
      <c r="V5074" s="2">
        <v>7716930000</v>
      </c>
      <c r="W5074" s="2">
        <v>7750820000</v>
      </c>
      <c r="X5074" s="2">
        <v>7791130000</v>
      </c>
      <c r="Y5074" s="2">
        <v>7839960000</v>
      </c>
      <c r="Z5074" s="2">
        <v>7911740000</v>
      </c>
      <c r="AA5074" s="2">
        <v>7964210000</v>
      </c>
      <c r="AB5074" s="2">
        <v>8039510000</v>
      </c>
      <c r="AC5074" s="2">
        <v>8103810000</v>
      </c>
      <c r="AD5074" s="2">
        <v>8181920000</v>
      </c>
      <c r="AE5074" s="2">
        <v>8241890000</v>
      </c>
      <c r="AF5074" s="2">
        <v>8308380000</v>
      </c>
      <c r="AG5074" s="2">
        <v>8376980000</v>
      </c>
    </row>
    <row r="5075" spans="1:33">
      <c r="A5075" s="115" t="s">
        <v>6794</v>
      </c>
      <c r="B5075" s="115" t="s">
        <v>19</v>
      </c>
      <c r="C5075" s="2">
        <v>900421000</v>
      </c>
      <c r="D5075" s="2">
        <v>899881000</v>
      </c>
      <c r="E5075" s="2">
        <v>914840000</v>
      </c>
      <c r="F5075" s="2">
        <v>917403000</v>
      </c>
      <c r="G5075" s="2">
        <v>924649000</v>
      </c>
      <c r="H5075" s="2">
        <v>927646000</v>
      </c>
      <c r="I5075" s="2">
        <v>930480000</v>
      </c>
      <c r="J5075" s="2">
        <v>931903000</v>
      </c>
      <c r="K5075" s="2">
        <v>934566000</v>
      </c>
      <c r="L5075" s="2">
        <v>936754000</v>
      </c>
      <c r="M5075" s="2">
        <v>940736000</v>
      </c>
      <c r="N5075" s="2">
        <v>947954000</v>
      </c>
      <c r="O5075" s="2">
        <v>956736000</v>
      </c>
      <c r="P5075" s="2">
        <v>964378000</v>
      </c>
      <c r="Q5075" s="2">
        <v>974069000</v>
      </c>
      <c r="R5075" s="2">
        <v>985098000</v>
      </c>
      <c r="S5075" s="2">
        <v>995541000</v>
      </c>
      <c r="T5075" s="2">
        <v>1006450000</v>
      </c>
      <c r="U5075" s="2">
        <v>1017670000</v>
      </c>
      <c r="V5075" s="2">
        <v>1028650000</v>
      </c>
      <c r="W5075" s="2">
        <v>1037250000</v>
      </c>
      <c r="X5075" s="2">
        <v>1046270000</v>
      </c>
      <c r="Y5075" s="2">
        <v>1056020000</v>
      </c>
      <c r="Z5075" s="2">
        <v>1068480000</v>
      </c>
      <c r="AA5075" s="2">
        <v>1079360000</v>
      </c>
      <c r="AB5075" s="2">
        <v>1093030000</v>
      </c>
      <c r="AC5075" s="2">
        <v>1105610000</v>
      </c>
      <c r="AD5075" s="2">
        <v>1119910000</v>
      </c>
      <c r="AE5075" s="2">
        <v>1132410000</v>
      </c>
      <c r="AF5075" s="2">
        <v>1145670000</v>
      </c>
      <c r="AG5075" s="2">
        <v>1159260000</v>
      </c>
    </row>
    <row r="5076" spans="1:33">
      <c r="A5076" s="115" t="s">
        <v>6795</v>
      </c>
      <c r="B5076" s="115" t="s">
        <v>19</v>
      </c>
      <c r="C5076" s="2">
        <v>109772000</v>
      </c>
      <c r="D5076" s="2">
        <v>109694000</v>
      </c>
      <c r="E5076" s="2">
        <v>111241000</v>
      </c>
      <c r="F5076" s="2">
        <v>111905000</v>
      </c>
      <c r="G5076" s="2">
        <v>112977000</v>
      </c>
      <c r="H5076" s="2">
        <v>113475000</v>
      </c>
      <c r="I5076" s="2">
        <v>113983000</v>
      </c>
      <c r="J5076" s="2">
        <v>114374000</v>
      </c>
      <c r="K5076" s="2">
        <v>114936000</v>
      </c>
      <c r="L5076" s="2">
        <v>115433000</v>
      </c>
      <c r="M5076" s="2">
        <v>116189000</v>
      </c>
      <c r="N5076" s="2">
        <v>117370000</v>
      </c>
      <c r="O5076" s="2">
        <v>118782000</v>
      </c>
      <c r="P5076" s="2">
        <v>120042000</v>
      </c>
      <c r="Q5076" s="2">
        <v>121545000</v>
      </c>
      <c r="R5076" s="2">
        <v>123199000</v>
      </c>
      <c r="S5076" s="2">
        <v>124772000</v>
      </c>
      <c r="T5076" s="2">
        <v>126358000</v>
      </c>
      <c r="U5076" s="2">
        <v>127954000</v>
      </c>
      <c r="V5076" s="2">
        <v>129500000</v>
      </c>
      <c r="W5076" s="2">
        <v>130741000</v>
      </c>
      <c r="X5076" s="2">
        <v>132021000</v>
      </c>
      <c r="Y5076" s="2">
        <v>133383000</v>
      </c>
      <c r="Z5076" s="2">
        <v>135061000</v>
      </c>
      <c r="AA5076" s="2">
        <v>136559000</v>
      </c>
      <c r="AB5076" s="2">
        <v>138385000</v>
      </c>
      <c r="AC5076" s="2">
        <v>140099000</v>
      </c>
      <c r="AD5076" s="2">
        <v>142028000</v>
      </c>
      <c r="AE5076" s="2">
        <v>143749000</v>
      </c>
      <c r="AF5076" s="2">
        <v>145551000</v>
      </c>
      <c r="AG5076" s="2">
        <v>147397000</v>
      </c>
    </row>
    <row r="5077" spans="1:33">
      <c r="A5077" s="115" t="s">
        <v>6796</v>
      </c>
      <c r="B5077" s="115" t="s">
        <v>19</v>
      </c>
      <c r="C5077" s="115">
        <v>0</v>
      </c>
      <c r="D5077" s="115">
        <v>0</v>
      </c>
      <c r="E5077" s="115">
        <v>0</v>
      </c>
      <c r="F5077" s="115">
        <v>0</v>
      </c>
      <c r="G5077" s="115">
        <v>0</v>
      </c>
      <c r="H5077" s="115">
        <v>0</v>
      </c>
      <c r="I5077" s="115">
        <v>0</v>
      </c>
      <c r="J5077" s="115">
        <v>0</v>
      </c>
      <c r="K5077" s="115">
        <v>0</v>
      </c>
      <c r="L5077" s="115">
        <v>0</v>
      </c>
      <c r="M5077" s="115">
        <v>0</v>
      </c>
      <c r="N5077" s="115">
        <v>0</v>
      </c>
      <c r="O5077" s="115">
        <v>0</v>
      </c>
      <c r="P5077" s="115">
        <v>0</v>
      </c>
      <c r="Q5077" s="115">
        <v>0</v>
      </c>
      <c r="R5077" s="115">
        <v>0</v>
      </c>
      <c r="S5077" s="115">
        <v>0</v>
      </c>
      <c r="T5077" s="115">
        <v>0</v>
      </c>
      <c r="U5077" s="115">
        <v>0</v>
      </c>
      <c r="V5077" s="115">
        <v>0</v>
      </c>
      <c r="W5077" s="115">
        <v>0</v>
      </c>
      <c r="X5077" s="115">
        <v>0</v>
      </c>
      <c r="Y5077" s="115">
        <v>0</v>
      </c>
      <c r="Z5077" s="115">
        <v>0</v>
      </c>
      <c r="AA5077" s="115">
        <v>0</v>
      </c>
      <c r="AB5077" s="115">
        <v>0</v>
      </c>
      <c r="AC5077" s="115">
        <v>0</v>
      </c>
      <c r="AD5077" s="115">
        <v>0</v>
      </c>
      <c r="AE5077" s="115">
        <v>0</v>
      </c>
      <c r="AF5077" s="115">
        <v>0</v>
      </c>
      <c r="AG5077" s="115">
        <v>0</v>
      </c>
    </row>
    <row r="5078" spans="1:33">
      <c r="A5078" s="115" t="s">
        <v>6797</v>
      </c>
      <c r="B5078" s="115" t="s">
        <v>19</v>
      </c>
      <c r="C5078" s="2">
        <v>136798000000000</v>
      </c>
      <c r="D5078" s="2">
        <v>147648000000000</v>
      </c>
      <c r="E5078" s="2">
        <v>142872000000000</v>
      </c>
      <c r="F5078" s="2">
        <v>143219000000000</v>
      </c>
      <c r="G5078" s="2">
        <v>142457000000000</v>
      </c>
      <c r="H5078" s="2">
        <v>143613000000000</v>
      </c>
      <c r="I5078" s="2">
        <v>141838000000000</v>
      </c>
      <c r="J5078" s="2">
        <v>141492000000000</v>
      </c>
      <c r="K5078" s="2">
        <v>141424000000000</v>
      </c>
      <c r="L5078" s="2">
        <v>140942000000000</v>
      </c>
      <c r="M5078" s="2">
        <v>141234000000000</v>
      </c>
      <c r="N5078" s="2">
        <v>139897000000000</v>
      </c>
      <c r="O5078" s="2">
        <v>139830000000000</v>
      </c>
      <c r="P5078" s="2">
        <v>139508000000000</v>
      </c>
      <c r="Q5078" s="2">
        <v>140408000000000</v>
      </c>
      <c r="R5078" s="2">
        <v>140061000000000</v>
      </c>
      <c r="S5078" s="2">
        <v>141250000000000</v>
      </c>
      <c r="T5078" s="2">
        <v>142403000000000</v>
      </c>
      <c r="U5078" s="2">
        <v>142797000000000</v>
      </c>
      <c r="V5078" s="2">
        <v>143516000000000</v>
      </c>
      <c r="W5078" s="2">
        <v>143683000000000</v>
      </c>
      <c r="X5078" s="2">
        <v>144372000000000</v>
      </c>
      <c r="Y5078" s="2">
        <v>145234000000000</v>
      </c>
      <c r="Z5078" s="2">
        <v>145346000000000</v>
      </c>
      <c r="AA5078" s="2">
        <v>146745000000000</v>
      </c>
      <c r="AB5078" s="2">
        <v>147756000000000</v>
      </c>
      <c r="AC5078" s="2">
        <v>147170000000000</v>
      </c>
      <c r="AD5078" s="2">
        <v>147511000000000</v>
      </c>
      <c r="AE5078" s="2">
        <v>146571000000000</v>
      </c>
      <c r="AF5078" s="2">
        <v>146639000000000</v>
      </c>
      <c r="AG5078" s="2">
        <v>146826000000000</v>
      </c>
    </row>
    <row r="5079" spans="1:33">
      <c r="A5079" s="115" t="s">
        <v>6798</v>
      </c>
      <c r="B5079" s="115" t="s">
        <v>19</v>
      </c>
      <c r="C5079" s="2">
        <v>283963000000</v>
      </c>
      <c r="D5079" s="2">
        <v>313034000000</v>
      </c>
      <c r="E5079" s="2">
        <v>313503000000</v>
      </c>
      <c r="F5079" s="2">
        <v>317103000000</v>
      </c>
      <c r="G5079" s="2">
        <v>321639000000</v>
      </c>
      <c r="H5079" s="2">
        <v>323699000000</v>
      </c>
      <c r="I5079" s="2">
        <v>323523000000</v>
      </c>
      <c r="J5079" s="2">
        <v>322939000000</v>
      </c>
      <c r="K5079" s="2">
        <v>323775000000</v>
      </c>
      <c r="L5079" s="2">
        <v>323873000000</v>
      </c>
      <c r="M5079" s="2">
        <v>324206000000</v>
      </c>
      <c r="N5079" s="2">
        <v>324239000000</v>
      </c>
      <c r="O5079" s="2">
        <v>324780000000</v>
      </c>
      <c r="P5079" s="2">
        <v>325413000000</v>
      </c>
      <c r="Q5079" s="2">
        <v>326734000000</v>
      </c>
      <c r="R5079" s="2">
        <v>328356000000</v>
      </c>
      <c r="S5079" s="2">
        <v>330236000000</v>
      </c>
      <c r="T5079" s="2">
        <v>331191000000</v>
      </c>
      <c r="U5079" s="2">
        <v>332593000000</v>
      </c>
      <c r="V5079" s="2">
        <v>334528000000</v>
      </c>
      <c r="W5079" s="2">
        <v>335434000000</v>
      </c>
      <c r="X5079" s="2">
        <v>336958000000</v>
      </c>
      <c r="Y5079" s="2">
        <v>338886000000</v>
      </c>
      <c r="Z5079" s="2">
        <v>341757000000</v>
      </c>
      <c r="AA5079" s="2">
        <v>344079000000</v>
      </c>
      <c r="AB5079" s="2">
        <v>346056000000</v>
      </c>
      <c r="AC5079" s="2">
        <v>347815000000</v>
      </c>
      <c r="AD5079" s="2">
        <v>350047000000</v>
      </c>
      <c r="AE5079" s="2">
        <v>351287000000</v>
      </c>
      <c r="AF5079" s="2">
        <v>353609000000</v>
      </c>
      <c r="AG5079" s="2">
        <v>356542000000</v>
      </c>
    </row>
    <row r="5080" spans="1:33">
      <c r="A5080" s="115" t="s">
        <v>6799</v>
      </c>
      <c r="B5080" s="115" t="s">
        <v>19</v>
      </c>
      <c r="C5080" s="2">
        <v>432511000000</v>
      </c>
      <c r="D5080" s="2">
        <v>441645000000</v>
      </c>
      <c r="E5080" s="2">
        <v>436376000000</v>
      </c>
      <c r="F5080" s="2">
        <v>439654000000</v>
      </c>
      <c r="G5080" s="2">
        <v>443099000000</v>
      </c>
      <c r="H5080" s="2">
        <v>446361000000</v>
      </c>
      <c r="I5080" s="2">
        <v>446783000000</v>
      </c>
      <c r="J5080" s="2">
        <v>447521000000</v>
      </c>
      <c r="K5080" s="2">
        <v>448789000000</v>
      </c>
      <c r="L5080" s="2">
        <v>449433000000</v>
      </c>
      <c r="M5080" s="2">
        <v>452627000000</v>
      </c>
      <c r="N5080" s="2">
        <v>452774000000</v>
      </c>
      <c r="O5080" s="2">
        <v>454117000000</v>
      </c>
      <c r="P5080" s="2">
        <v>455623000000</v>
      </c>
      <c r="Q5080" s="2">
        <v>457959000000</v>
      </c>
      <c r="R5080" s="2">
        <v>459558000000</v>
      </c>
      <c r="S5080" s="2">
        <v>463218000000</v>
      </c>
      <c r="T5080" s="2">
        <v>466010000000</v>
      </c>
      <c r="U5080" s="2">
        <v>468589000000</v>
      </c>
      <c r="V5080" s="2">
        <v>471744000000</v>
      </c>
      <c r="W5080" s="2">
        <v>474588000000</v>
      </c>
      <c r="X5080" s="2">
        <v>477767000000</v>
      </c>
      <c r="Y5080" s="2">
        <v>481586000000</v>
      </c>
      <c r="Z5080" s="2">
        <v>485320000000</v>
      </c>
      <c r="AA5080" s="2">
        <v>491871000000</v>
      </c>
      <c r="AB5080" s="2">
        <v>495779000000</v>
      </c>
      <c r="AC5080" s="2">
        <v>498665000000</v>
      </c>
      <c r="AD5080" s="2">
        <v>502407000000</v>
      </c>
      <c r="AE5080" s="2">
        <v>505183000000</v>
      </c>
      <c r="AF5080" s="2">
        <v>509008000000</v>
      </c>
      <c r="AG5080" s="2">
        <v>513187000000</v>
      </c>
    </row>
    <row r="5081" spans="1:33">
      <c r="A5081" s="115" t="s">
        <v>6800</v>
      </c>
      <c r="B5081" s="115" t="s">
        <v>19</v>
      </c>
      <c r="C5081" s="2">
        <v>319816000000</v>
      </c>
      <c r="D5081" s="2">
        <v>336707000000</v>
      </c>
      <c r="E5081" s="2">
        <v>330554000000</v>
      </c>
      <c r="F5081" s="2">
        <v>333027000000</v>
      </c>
      <c r="G5081" s="2">
        <v>335018000000</v>
      </c>
      <c r="H5081" s="2">
        <v>337458000000</v>
      </c>
      <c r="I5081" s="2">
        <v>336627000000</v>
      </c>
      <c r="J5081" s="2">
        <v>336604000000</v>
      </c>
      <c r="K5081" s="2">
        <v>337289000000</v>
      </c>
      <c r="L5081" s="2">
        <v>337264000000</v>
      </c>
      <c r="M5081" s="2">
        <v>338808000000</v>
      </c>
      <c r="N5081" s="2">
        <v>338081000000</v>
      </c>
      <c r="O5081" s="2">
        <v>338729000000</v>
      </c>
      <c r="P5081" s="2">
        <v>339379000000</v>
      </c>
      <c r="Q5081" s="2">
        <v>341092000000</v>
      </c>
      <c r="R5081" s="2">
        <v>341950000000</v>
      </c>
      <c r="S5081" s="2">
        <v>344495000000</v>
      </c>
      <c r="T5081" s="2">
        <v>346480000000</v>
      </c>
      <c r="U5081" s="2">
        <v>348085000000</v>
      </c>
      <c r="V5081" s="2">
        <v>350256000000</v>
      </c>
      <c r="W5081" s="2">
        <v>351705000000</v>
      </c>
      <c r="X5081" s="2">
        <v>353901000000</v>
      </c>
      <c r="Y5081" s="2">
        <v>356804000000</v>
      </c>
      <c r="Z5081" s="2">
        <v>359441000000</v>
      </c>
      <c r="AA5081" s="2">
        <v>364155000000</v>
      </c>
      <c r="AB5081" s="2">
        <v>366780000000</v>
      </c>
      <c r="AC5081" s="2">
        <v>368023000000</v>
      </c>
      <c r="AD5081" s="2">
        <v>370258000000</v>
      </c>
      <c r="AE5081" s="2">
        <v>371193000000</v>
      </c>
      <c r="AF5081" s="2">
        <v>373306000000</v>
      </c>
      <c r="AG5081" s="2">
        <v>375747000000</v>
      </c>
    </row>
    <row r="5082" spans="1:33">
      <c r="A5082" s="115" t="s">
        <v>6801</v>
      </c>
      <c r="B5082" s="115" t="s">
        <v>19</v>
      </c>
      <c r="C5082" s="2">
        <v>188218000000</v>
      </c>
      <c r="D5082" s="2">
        <v>188723000000</v>
      </c>
      <c r="E5082" s="2">
        <v>185316000000</v>
      </c>
      <c r="F5082" s="2">
        <v>186798000000</v>
      </c>
      <c r="G5082" s="2">
        <v>188586000000</v>
      </c>
      <c r="H5082" s="2">
        <v>189967000000</v>
      </c>
      <c r="I5082" s="2">
        <v>190635000000</v>
      </c>
      <c r="J5082" s="2">
        <v>191164000000</v>
      </c>
      <c r="K5082" s="2">
        <v>191830000000</v>
      </c>
      <c r="L5082" s="2">
        <v>192294000000</v>
      </c>
      <c r="M5082" s="2">
        <v>193962000000</v>
      </c>
      <c r="N5082" s="2">
        <v>194358000000</v>
      </c>
      <c r="O5082" s="2">
        <v>195078000000</v>
      </c>
      <c r="P5082" s="2">
        <v>195944000000</v>
      </c>
      <c r="Q5082" s="2">
        <v>196931000000</v>
      </c>
      <c r="R5082" s="2">
        <v>197797000000</v>
      </c>
      <c r="S5082" s="2">
        <v>199402000000</v>
      </c>
      <c r="T5082" s="2">
        <v>200602000000</v>
      </c>
      <c r="U5082" s="2">
        <v>201830000000</v>
      </c>
      <c r="V5082" s="2">
        <v>203272000000</v>
      </c>
      <c r="W5082" s="2">
        <v>204748000000</v>
      </c>
      <c r="X5082" s="2">
        <v>206457000000</v>
      </c>
      <c r="Y5082" s="2">
        <v>208676000000</v>
      </c>
      <c r="Z5082" s="2">
        <v>211021000000</v>
      </c>
      <c r="AA5082" s="2">
        <v>214987000000</v>
      </c>
      <c r="AB5082" s="2">
        <v>216753000000</v>
      </c>
      <c r="AC5082" s="2">
        <v>218402000000</v>
      </c>
      <c r="AD5082" s="2">
        <v>220207000000</v>
      </c>
      <c r="AE5082" s="2">
        <v>221884000000</v>
      </c>
      <c r="AF5082" s="2">
        <v>223821000000</v>
      </c>
      <c r="AG5082" s="2">
        <v>225881000000</v>
      </c>
    </row>
    <row r="5083" spans="1:33">
      <c r="A5083" s="115" t="s">
        <v>6802</v>
      </c>
      <c r="B5083" s="115" t="s">
        <v>19</v>
      </c>
      <c r="C5083" s="2">
        <v>159938000000</v>
      </c>
      <c r="D5083" s="2">
        <v>160268000000</v>
      </c>
      <c r="E5083" s="2">
        <v>158379000000</v>
      </c>
      <c r="F5083" s="2">
        <v>159640000000</v>
      </c>
      <c r="G5083" s="2">
        <v>161156000000</v>
      </c>
      <c r="H5083" s="2">
        <v>162345000000</v>
      </c>
      <c r="I5083" s="2">
        <v>162917000000</v>
      </c>
      <c r="J5083" s="2">
        <v>163373000000</v>
      </c>
      <c r="K5083" s="2">
        <v>163938000000</v>
      </c>
      <c r="L5083" s="2">
        <v>164339000000</v>
      </c>
      <c r="M5083" s="2">
        <v>165777000000</v>
      </c>
      <c r="N5083" s="2">
        <v>166119000000</v>
      </c>
      <c r="O5083" s="2">
        <v>166737000000</v>
      </c>
      <c r="P5083" s="2">
        <v>167481000000</v>
      </c>
      <c r="Q5083" s="2">
        <v>168320000000</v>
      </c>
      <c r="R5083" s="2">
        <v>169053000000</v>
      </c>
      <c r="S5083" s="2">
        <v>170432000000</v>
      </c>
      <c r="T5083" s="2">
        <v>171460000000</v>
      </c>
      <c r="U5083" s="2">
        <v>172516000000</v>
      </c>
      <c r="V5083" s="2">
        <v>173745000000</v>
      </c>
      <c r="W5083" s="2">
        <v>175009000000</v>
      </c>
      <c r="X5083" s="2">
        <v>176341000000</v>
      </c>
      <c r="Y5083" s="2">
        <v>177953000000</v>
      </c>
      <c r="Z5083" s="2">
        <v>179626000000</v>
      </c>
      <c r="AA5083" s="2">
        <v>182474000000</v>
      </c>
      <c r="AB5083" s="2">
        <v>183993000000</v>
      </c>
      <c r="AC5083" s="2">
        <v>185394000000</v>
      </c>
      <c r="AD5083" s="2">
        <v>186948000000</v>
      </c>
      <c r="AE5083" s="2">
        <v>188378000000</v>
      </c>
      <c r="AF5083" s="2">
        <v>190039000000</v>
      </c>
      <c r="AG5083" s="2">
        <v>191807000000</v>
      </c>
    </row>
    <row r="5084" spans="1:33">
      <c r="A5084" s="115" t="s">
        <v>6803</v>
      </c>
      <c r="B5084" s="115" t="s">
        <v>19</v>
      </c>
      <c r="C5084" s="2">
        <v>156101000000</v>
      </c>
      <c r="D5084" s="2">
        <v>168517000000</v>
      </c>
      <c r="E5084" s="2">
        <v>160224000000</v>
      </c>
      <c r="F5084" s="2">
        <v>161631000000</v>
      </c>
      <c r="G5084" s="2">
        <v>163016000000</v>
      </c>
      <c r="H5084" s="2">
        <v>164164000000</v>
      </c>
      <c r="I5084" s="2">
        <v>163665000000</v>
      </c>
      <c r="J5084" s="2">
        <v>163440000000</v>
      </c>
      <c r="K5084" s="2">
        <v>163733000000</v>
      </c>
      <c r="L5084" s="2">
        <v>163669000000</v>
      </c>
      <c r="M5084" s="2">
        <v>164038000000</v>
      </c>
      <c r="N5084" s="2">
        <v>163717000000</v>
      </c>
      <c r="O5084" s="2">
        <v>163951000000</v>
      </c>
      <c r="P5084" s="2">
        <v>164180000000</v>
      </c>
      <c r="Q5084" s="2">
        <v>164969000000</v>
      </c>
      <c r="R5084" s="2">
        <v>165482000000</v>
      </c>
      <c r="S5084" s="2">
        <v>166532000000</v>
      </c>
      <c r="T5084" s="2">
        <v>167331000000</v>
      </c>
      <c r="U5084" s="2">
        <v>167991000000</v>
      </c>
      <c r="V5084" s="2">
        <v>168974000000</v>
      </c>
      <c r="W5084" s="2">
        <v>169499000000</v>
      </c>
      <c r="X5084" s="2">
        <v>171128000000</v>
      </c>
      <c r="Y5084" s="2">
        <v>174164000000</v>
      </c>
      <c r="Z5084" s="2">
        <v>177455000000</v>
      </c>
      <c r="AA5084" s="2">
        <v>182462000000</v>
      </c>
      <c r="AB5084" s="2">
        <v>183576000000</v>
      </c>
      <c r="AC5084" s="2">
        <v>184199000000</v>
      </c>
      <c r="AD5084" s="2">
        <v>185206000000</v>
      </c>
      <c r="AE5084" s="2">
        <v>185517000000</v>
      </c>
      <c r="AF5084" s="2">
        <v>186455000000</v>
      </c>
      <c r="AG5084" s="2">
        <v>187620000000</v>
      </c>
    </row>
    <row r="5085" spans="1:33">
      <c r="A5085" s="115" t="s">
        <v>6804</v>
      </c>
      <c r="B5085" s="115" t="s">
        <v>19</v>
      </c>
      <c r="C5085" s="2">
        <v>7688610000</v>
      </c>
      <c r="D5085" s="2">
        <v>7854620000</v>
      </c>
      <c r="E5085" s="2">
        <v>7759890000</v>
      </c>
      <c r="F5085" s="2">
        <v>7816080000</v>
      </c>
      <c r="G5085" s="2">
        <v>7874300000</v>
      </c>
      <c r="H5085" s="2">
        <v>7932630000</v>
      </c>
      <c r="I5085" s="2">
        <v>7936490000</v>
      </c>
      <c r="J5085" s="2">
        <v>7949010000</v>
      </c>
      <c r="K5085" s="2">
        <v>7971090000</v>
      </c>
      <c r="L5085" s="2">
        <v>7982050000</v>
      </c>
      <c r="M5085" s="2">
        <v>8038430000</v>
      </c>
      <c r="N5085" s="2">
        <v>8037770000</v>
      </c>
      <c r="O5085" s="2">
        <v>8061560000</v>
      </c>
      <c r="P5085" s="2">
        <v>8086930000</v>
      </c>
      <c r="Q5085" s="2">
        <v>8128820000</v>
      </c>
      <c r="R5085" s="2">
        <v>8155470000</v>
      </c>
      <c r="S5085" s="2">
        <v>8220870000</v>
      </c>
      <c r="T5085" s="2">
        <v>8271920000</v>
      </c>
      <c r="U5085" s="2">
        <v>8316380000</v>
      </c>
      <c r="V5085" s="2">
        <v>8373160000</v>
      </c>
      <c r="W5085" s="2">
        <v>8422690000</v>
      </c>
      <c r="X5085" s="2">
        <v>8478790000</v>
      </c>
      <c r="Y5085" s="2">
        <v>8543920000</v>
      </c>
      <c r="Z5085" s="2">
        <v>8606990000</v>
      </c>
      <c r="AA5085" s="2">
        <v>8719710000</v>
      </c>
      <c r="AB5085" s="2">
        <v>8789290000</v>
      </c>
      <c r="AC5085" s="2">
        <v>8838110000</v>
      </c>
      <c r="AD5085" s="2">
        <v>8902950000</v>
      </c>
      <c r="AE5085" s="2">
        <v>8950020000</v>
      </c>
      <c r="AF5085" s="2">
        <v>9015860000</v>
      </c>
      <c r="AG5085" s="2">
        <v>9087620000</v>
      </c>
    </row>
    <row r="5086" spans="1:33">
      <c r="A5086" s="115" t="s">
        <v>6805</v>
      </c>
      <c r="B5086" s="115" t="s">
        <v>19</v>
      </c>
      <c r="C5086" s="2">
        <v>50187000000</v>
      </c>
      <c r="D5086" s="2">
        <v>49692600000</v>
      </c>
      <c r="E5086" s="2">
        <v>49158000000</v>
      </c>
      <c r="F5086" s="2">
        <v>49530400000</v>
      </c>
      <c r="G5086" s="2">
        <v>49981000000</v>
      </c>
      <c r="H5086" s="2">
        <v>50353300000</v>
      </c>
      <c r="I5086" s="2">
        <v>50565500000</v>
      </c>
      <c r="J5086" s="2">
        <v>50737900000</v>
      </c>
      <c r="K5086" s="2">
        <v>50924300000</v>
      </c>
      <c r="L5086" s="2">
        <v>51064900000</v>
      </c>
      <c r="M5086" s="2">
        <v>51563300000</v>
      </c>
      <c r="N5086" s="2">
        <v>51685100000</v>
      </c>
      <c r="O5086" s="2">
        <v>51894000000</v>
      </c>
      <c r="P5086" s="2">
        <v>52143900000</v>
      </c>
      <c r="Q5086" s="2">
        <v>52412600000</v>
      </c>
      <c r="R5086" s="2">
        <v>52642000000</v>
      </c>
      <c r="S5086" s="2">
        <v>53084700000</v>
      </c>
      <c r="T5086" s="2">
        <v>53422700000</v>
      </c>
      <c r="U5086" s="2">
        <v>53765400000</v>
      </c>
      <c r="V5086" s="2">
        <v>54161300000</v>
      </c>
      <c r="W5086" s="2">
        <v>54587300000</v>
      </c>
      <c r="X5086" s="2">
        <v>55010200000</v>
      </c>
      <c r="Y5086" s="2">
        <v>55500500000</v>
      </c>
      <c r="Z5086" s="2">
        <v>55998100000</v>
      </c>
      <c r="AA5086" s="2">
        <v>56885600000</v>
      </c>
      <c r="AB5086" s="2">
        <v>57376900000</v>
      </c>
      <c r="AC5086" s="2">
        <v>57839600000</v>
      </c>
      <c r="AD5086" s="2">
        <v>58341700000</v>
      </c>
      <c r="AE5086" s="2">
        <v>58825500000</v>
      </c>
      <c r="AF5086" s="2">
        <v>59363900000</v>
      </c>
      <c r="AG5086" s="2">
        <v>59928500000</v>
      </c>
    </row>
    <row r="5087" spans="1:33">
      <c r="A5087" s="115" t="s">
        <v>6806</v>
      </c>
      <c r="B5087" s="115" t="s">
        <v>19</v>
      </c>
      <c r="C5087" s="2">
        <v>5699000000</v>
      </c>
      <c r="D5087" s="2">
        <v>6136770000</v>
      </c>
      <c r="E5087" s="2">
        <v>5771150000</v>
      </c>
      <c r="F5087" s="2">
        <v>5785170000</v>
      </c>
      <c r="G5087" s="2">
        <v>5754380000</v>
      </c>
      <c r="H5087" s="2">
        <v>5801050000</v>
      </c>
      <c r="I5087" s="2">
        <v>5729350000</v>
      </c>
      <c r="J5087" s="2">
        <v>5715350000</v>
      </c>
      <c r="K5087" s="2">
        <v>5712630000</v>
      </c>
      <c r="L5087" s="2">
        <v>5693130000</v>
      </c>
      <c r="M5087" s="2">
        <v>5704910000</v>
      </c>
      <c r="N5087" s="2">
        <v>5650890000</v>
      </c>
      <c r="O5087" s="2">
        <v>5648210000</v>
      </c>
      <c r="P5087" s="2">
        <v>5635200000</v>
      </c>
      <c r="Q5087" s="2">
        <v>5671530000</v>
      </c>
      <c r="R5087" s="2">
        <v>5658410000</v>
      </c>
      <c r="S5087" s="2">
        <v>5706410000</v>
      </c>
      <c r="T5087" s="2">
        <v>5752970000</v>
      </c>
      <c r="U5087" s="2">
        <v>5768900000</v>
      </c>
      <c r="V5087" s="2">
        <v>5797950000</v>
      </c>
      <c r="W5087" s="2">
        <v>5804670000</v>
      </c>
      <c r="X5087" s="2">
        <v>5853840000</v>
      </c>
      <c r="Y5087" s="2">
        <v>5938570000</v>
      </c>
      <c r="Z5087" s="2">
        <v>5995350000</v>
      </c>
      <c r="AA5087" s="2">
        <v>6143270000</v>
      </c>
      <c r="AB5087" s="2">
        <v>6184130000</v>
      </c>
      <c r="AC5087" s="2">
        <v>6161020000</v>
      </c>
      <c r="AD5087" s="2">
        <v>6174830000</v>
      </c>
      <c r="AE5087" s="2">
        <v>6137140000</v>
      </c>
      <c r="AF5087" s="2">
        <v>6139950000</v>
      </c>
      <c r="AG5087" s="2">
        <v>6147160000</v>
      </c>
    </row>
    <row r="5088" spans="1:33">
      <c r="A5088" s="115" t="s">
        <v>6807</v>
      </c>
      <c r="B5088" s="115" t="s">
        <v>19</v>
      </c>
      <c r="C5088" s="2">
        <v>1125400000</v>
      </c>
      <c r="D5088" s="2">
        <v>1212850000</v>
      </c>
      <c r="E5088" s="2">
        <v>1154110000</v>
      </c>
      <c r="F5088" s="2">
        <v>1156920000</v>
      </c>
      <c r="G5088" s="2">
        <v>1150760000</v>
      </c>
      <c r="H5088" s="2">
        <v>1160100000</v>
      </c>
      <c r="I5088" s="2">
        <v>1145750000</v>
      </c>
      <c r="J5088" s="2">
        <v>1142960000</v>
      </c>
      <c r="K5088" s="2">
        <v>1142410000</v>
      </c>
      <c r="L5088" s="2">
        <v>1138510000</v>
      </c>
      <c r="M5088" s="2">
        <v>1140870000</v>
      </c>
      <c r="N5088" s="2">
        <v>1130070000</v>
      </c>
      <c r="O5088" s="2">
        <v>1129530000</v>
      </c>
      <c r="P5088" s="2">
        <v>1126930000</v>
      </c>
      <c r="Q5088" s="2">
        <v>1134190000</v>
      </c>
      <c r="R5088" s="2">
        <v>1131500000</v>
      </c>
      <c r="S5088" s="2">
        <v>1141100000</v>
      </c>
      <c r="T5088" s="2">
        <v>1150410000</v>
      </c>
      <c r="U5088" s="2">
        <v>1153590000</v>
      </c>
      <c r="V5088" s="2">
        <v>1159400000</v>
      </c>
      <c r="W5088" s="2">
        <v>1160750000</v>
      </c>
      <c r="X5088" s="2">
        <v>1168800000</v>
      </c>
      <c r="Y5088" s="2">
        <v>1181580000</v>
      </c>
      <c r="Z5088" s="2">
        <v>1188570000</v>
      </c>
      <c r="AA5088" s="2">
        <v>1210530000</v>
      </c>
      <c r="AB5088" s="2">
        <v>1218700000</v>
      </c>
      <c r="AC5088" s="2">
        <v>1214030000</v>
      </c>
      <c r="AD5088" s="2">
        <v>1216790000</v>
      </c>
      <c r="AE5088" s="2">
        <v>1209220000</v>
      </c>
      <c r="AF5088" s="2">
        <v>1209780000</v>
      </c>
      <c r="AG5088" s="2">
        <v>1211250000</v>
      </c>
    </row>
    <row r="5089" spans="1:33">
      <c r="A5089" s="115" t="s">
        <v>6808</v>
      </c>
      <c r="B5089" s="115" t="s">
        <v>19</v>
      </c>
      <c r="C5089" s="115">
        <v>0</v>
      </c>
      <c r="D5089" s="115">
        <v>0</v>
      </c>
      <c r="E5089" s="115">
        <v>0</v>
      </c>
      <c r="F5089" s="115">
        <v>0</v>
      </c>
      <c r="G5089" s="115">
        <v>0</v>
      </c>
      <c r="H5089" s="115">
        <v>0</v>
      </c>
      <c r="I5089" s="115">
        <v>0</v>
      </c>
      <c r="J5089" s="115">
        <v>0</v>
      </c>
      <c r="K5089" s="115">
        <v>0</v>
      </c>
      <c r="L5089" s="115">
        <v>0</v>
      </c>
      <c r="M5089" s="115">
        <v>0</v>
      </c>
      <c r="N5089" s="115">
        <v>0</v>
      </c>
      <c r="O5089" s="115">
        <v>0</v>
      </c>
      <c r="P5089" s="115">
        <v>0</v>
      </c>
      <c r="Q5089" s="115">
        <v>0</v>
      </c>
      <c r="R5089" s="115">
        <v>0</v>
      </c>
      <c r="S5089" s="115">
        <v>0</v>
      </c>
      <c r="T5089" s="115">
        <v>0</v>
      </c>
      <c r="U5089" s="115">
        <v>0</v>
      </c>
      <c r="V5089" s="115">
        <v>0</v>
      </c>
      <c r="W5089" s="115">
        <v>0</v>
      </c>
      <c r="X5089" s="115">
        <v>0</v>
      </c>
      <c r="Y5089" s="115">
        <v>0</v>
      </c>
      <c r="Z5089" s="115">
        <v>0</v>
      </c>
      <c r="AA5089" s="115">
        <v>0</v>
      </c>
      <c r="AB5089" s="115">
        <v>0</v>
      </c>
      <c r="AC5089" s="115">
        <v>0</v>
      </c>
      <c r="AD5089" s="115">
        <v>0</v>
      </c>
      <c r="AE5089" s="115">
        <v>0</v>
      </c>
      <c r="AF5089" s="115">
        <v>0</v>
      </c>
      <c r="AG5089" s="115">
        <v>0</v>
      </c>
    </row>
    <row r="5090" spans="1:33">
      <c r="A5090" s="115" t="s">
        <v>6809</v>
      </c>
      <c r="B5090" s="115" t="s">
        <v>19</v>
      </c>
      <c r="C5090" s="2">
        <v>214004000000000</v>
      </c>
      <c r="D5090" s="2">
        <v>213496000000000</v>
      </c>
      <c r="E5090" s="2">
        <v>215781000000000</v>
      </c>
      <c r="F5090" s="2">
        <v>223737000000000</v>
      </c>
      <c r="G5090" s="2">
        <v>233581000000000</v>
      </c>
      <c r="H5090" s="2">
        <v>240562000000000</v>
      </c>
      <c r="I5090" s="2">
        <v>246576000000000</v>
      </c>
      <c r="J5090" s="2">
        <v>249790000000000</v>
      </c>
      <c r="K5090" s="2">
        <v>253408000000000</v>
      </c>
      <c r="L5090" s="2">
        <v>256542000000000</v>
      </c>
      <c r="M5090" s="2">
        <v>260319000000000</v>
      </c>
      <c r="N5090" s="2">
        <v>264140000000000</v>
      </c>
      <c r="O5090" s="2">
        <v>267773000000000</v>
      </c>
      <c r="P5090" s="2">
        <v>270985000000000</v>
      </c>
      <c r="Q5090" s="2">
        <v>275582000000000</v>
      </c>
      <c r="R5090" s="2">
        <v>280047000000000</v>
      </c>
      <c r="S5090" s="2">
        <v>283838000000000</v>
      </c>
      <c r="T5090" s="2">
        <v>288088000000000</v>
      </c>
      <c r="U5090" s="2">
        <v>292038000000000</v>
      </c>
      <c r="V5090" s="2">
        <v>295806000000000</v>
      </c>
      <c r="W5090" s="2">
        <v>298785000000000</v>
      </c>
      <c r="X5090" s="2">
        <v>301974000000000</v>
      </c>
      <c r="Y5090" s="2">
        <v>305543000000000</v>
      </c>
      <c r="Z5090" s="2">
        <v>310813000000000</v>
      </c>
      <c r="AA5090" s="2">
        <v>315634000000000</v>
      </c>
      <c r="AB5090" s="2">
        <v>321513000000000</v>
      </c>
      <c r="AC5090" s="2">
        <v>325794000000000</v>
      </c>
      <c r="AD5090" s="2">
        <v>329705000000000</v>
      </c>
      <c r="AE5090" s="2">
        <v>333977000000000</v>
      </c>
      <c r="AF5090" s="2">
        <v>339886000000000</v>
      </c>
      <c r="AG5090" s="2">
        <v>345935000000000</v>
      </c>
    </row>
    <row r="5091" spans="1:33">
      <c r="A5091" s="115" t="s">
        <v>6810</v>
      </c>
      <c r="B5091" s="115" t="s">
        <v>19</v>
      </c>
      <c r="C5091" s="2">
        <v>843685000000</v>
      </c>
      <c r="D5091" s="2">
        <v>860185000000</v>
      </c>
      <c r="E5091" s="2">
        <v>898390000000</v>
      </c>
      <c r="F5091" s="2">
        <v>918897000000</v>
      </c>
      <c r="G5091" s="2">
        <v>949693000000</v>
      </c>
      <c r="H5091" s="2">
        <v>978734000000</v>
      </c>
      <c r="I5091" s="2">
        <v>1004090000000</v>
      </c>
      <c r="J5091" s="2">
        <v>1023420000000</v>
      </c>
      <c r="K5091" s="2">
        <v>1041690000000</v>
      </c>
      <c r="L5091" s="2">
        <v>1058920000000</v>
      </c>
      <c r="M5091" s="2">
        <v>1077240000000</v>
      </c>
      <c r="N5091" s="2">
        <v>1094550000000</v>
      </c>
      <c r="O5091" s="2">
        <v>1110870000000</v>
      </c>
      <c r="P5091" s="2">
        <v>1128160000000</v>
      </c>
      <c r="Q5091" s="2">
        <v>1149610000000</v>
      </c>
      <c r="R5091" s="2">
        <v>1173040000000</v>
      </c>
      <c r="S5091" s="2">
        <v>1194390000000</v>
      </c>
      <c r="T5091" s="2">
        <v>1216830000000</v>
      </c>
      <c r="U5091" s="2">
        <v>1238240000000</v>
      </c>
      <c r="V5091" s="2">
        <v>1260610000000</v>
      </c>
      <c r="W5091" s="2">
        <v>1278950000000</v>
      </c>
      <c r="X5091" s="2">
        <v>1301280000000</v>
      </c>
      <c r="Y5091" s="2">
        <v>1324650000000</v>
      </c>
      <c r="Z5091" s="2">
        <v>1354220000000</v>
      </c>
      <c r="AA5091" s="2">
        <v>1381740000000</v>
      </c>
      <c r="AB5091" s="2">
        <v>1410400000000</v>
      </c>
      <c r="AC5091" s="2">
        <v>1434870000000</v>
      </c>
      <c r="AD5091" s="2">
        <v>1455300000000</v>
      </c>
      <c r="AE5091" s="2">
        <v>1475790000000</v>
      </c>
      <c r="AF5091" s="2">
        <v>1502470000000</v>
      </c>
      <c r="AG5091" s="2">
        <v>1530150000000</v>
      </c>
    </row>
    <row r="5092" spans="1:33">
      <c r="A5092" s="115" t="s">
        <v>6811</v>
      </c>
      <c r="B5092" s="115" t="s">
        <v>19</v>
      </c>
      <c r="C5092" s="2">
        <v>519094000000</v>
      </c>
      <c r="D5092" s="2">
        <v>522208000000</v>
      </c>
      <c r="E5092" s="2">
        <v>548416000000</v>
      </c>
      <c r="F5092" s="2">
        <v>562527000000</v>
      </c>
      <c r="G5092" s="2">
        <v>582009000000</v>
      </c>
      <c r="H5092" s="2">
        <v>598704000000</v>
      </c>
      <c r="I5092" s="2">
        <v>611834000000</v>
      </c>
      <c r="J5092" s="2">
        <v>619812000000</v>
      </c>
      <c r="K5092" s="2">
        <v>627476000000</v>
      </c>
      <c r="L5092" s="2">
        <v>634836000000</v>
      </c>
      <c r="M5092" s="2">
        <v>643141000000</v>
      </c>
      <c r="N5092" s="2">
        <v>651970000000</v>
      </c>
      <c r="O5092" s="2">
        <v>660906000000</v>
      </c>
      <c r="P5092" s="2">
        <v>668971000000</v>
      </c>
      <c r="Q5092" s="2">
        <v>679108000000</v>
      </c>
      <c r="R5092" s="2">
        <v>690825000000</v>
      </c>
      <c r="S5092" s="2">
        <v>701351000000</v>
      </c>
      <c r="T5092" s="2">
        <v>711902000000</v>
      </c>
      <c r="U5092" s="2">
        <v>722742000000</v>
      </c>
      <c r="V5092" s="2">
        <v>733652000000</v>
      </c>
      <c r="W5092" s="2">
        <v>743595000000</v>
      </c>
      <c r="X5092" s="2">
        <v>755082000000</v>
      </c>
      <c r="Y5092" s="2">
        <v>766689000000</v>
      </c>
      <c r="Z5092" s="2">
        <v>780744000000</v>
      </c>
      <c r="AA5092" s="2">
        <v>794167000000</v>
      </c>
      <c r="AB5092" s="2">
        <v>808936000000</v>
      </c>
      <c r="AC5092" s="2">
        <v>822228000000</v>
      </c>
      <c r="AD5092" s="2">
        <v>834126000000</v>
      </c>
      <c r="AE5092" s="2">
        <v>846962000000</v>
      </c>
      <c r="AF5092" s="2">
        <v>862367000000</v>
      </c>
      <c r="AG5092" s="2">
        <v>878455000000</v>
      </c>
    </row>
    <row r="5093" spans="1:33">
      <c r="A5093" s="115" t="s">
        <v>6812</v>
      </c>
      <c r="B5093" s="115" t="s">
        <v>19</v>
      </c>
      <c r="C5093" s="2">
        <v>254894000000</v>
      </c>
      <c r="D5093" s="2">
        <v>252664000000</v>
      </c>
      <c r="E5093" s="2">
        <v>263772000000</v>
      </c>
      <c r="F5093" s="2">
        <v>274512000000</v>
      </c>
      <c r="G5093" s="2">
        <v>288259000000</v>
      </c>
      <c r="H5093" s="2">
        <v>298478000000</v>
      </c>
      <c r="I5093" s="2">
        <v>307227000000</v>
      </c>
      <c r="J5093" s="2">
        <v>311622000000</v>
      </c>
      <c r="K5093" s="2">
        <v>316282000000</v>
      </c>
      <c r="L5093" s="2">
        <v>320432000000</v>
      </c>
      <c r="M5093" s="2">
        <v>325455000000</v>
      </c>
      <c r="N5093" s="2">
        <v>330523000000</v>
      </c>
      <c r="O5093" s="2">
        <v>335456000000</v>
      </c>
      <c r="P5093" s="2">
        <v>340040000000</v>
      </c>
      <c r="Q5093" s="2">
        <v>346567000000</v>
      </c>
      <c r="R5093" s="2">
        <v>353198000000</v>
      </c>
      <c r="S5093" s="2">
        <v>359030000000</v>
      </c>
      <c r="T5093" s="2">
        <v>365465000000</v>
      </c>
      <c r="U5093" s="2">
        <v>371677000000</v>
      </c>
      <c r="V5093" s="2">
        <v>377634000000</v>
      </c>
      <c r="W5093" s="2">
        <v>382864000000</v>
      </c>
      <c r="X5093" s="2">
        <v>388378000000</v>
      </c>
      <c r="Y5093" s="2">
        <v>394488000000</v>
      </c>
      <c r="Z5093" s="2">
        <v>402971000000</v>
      </c>
      <c r="AA5093" s="2">
        <v>410821000000</v>
      </c>
      <c r="AB5093" s="2">
        <v>420170000000</v>
      </c>
      <c r="AC5093" s="2">
        <v>427378000000</v>
      </c>
      <c r="AD5093" s="2">
        <v>433697000000</v>
      </c>
      <c r="AE5093" s="2">
        <v>440676000000</v>
      </c>
      <c r="AF5093" s="2">
        <v>450044000000</v>
      </c>
      <c r="AG5093" s="2">
        <v>459629000000</v>
      </c>
    </row>
    <row r="5094" spans="1:33">
      <c r="A5094" s="115" t="s">
        <v>6813</v>
      </c>
      <c r="B5094" s="115" t="s">
        <v>19</v>
      </c>
      <c r="C5094" s="2">
        <v>40580800000</v>
      </c>
      <c r="D5094" s="2">
        <v>41200800000</v>
      </c>
      <c r="E5094" s="2">
        <v>42756200000</v>
      </c>
      <c r="F5094" s="2">
        <v>43888800000</v>
      </c>
      <c r="G5094" s="2">
        <v>45450500000</v>
      </c>
      <c r="H5094" s="2">
        <v>46821700000</v>
      </c>
      <c r="I5094" s="2">
        <v>48006600000</v>
      </c>
      <c r="J5094" s="2">
        <v>48835000000</v>
      </c>
      <c r="K5094" s="2">
        <v>49663500000</v>
      </c>
      <c r="L5094" s="2">
        <v>50427000000</v>
      </c>
      <c r="M5094" s="2">
        <v>51243700000</v>
      </c>
      <c r="N5094" s="2">
        <v>52053000000</v>
      </c>
      <c r="O5094" s="2">
        <v>52823600000</v>
      </c>
      <c r="P5094" s="2">
        <v>53556200000</v>
      </c>
      <c r="Q5094" s="2">
        <v>54531300000</v>
      </c>
      <c r="R5094" s="2">
        <v>55580300000</v>
      </c>
      <c r="S5094" s="2">
        <v>56537500000</v>
      </c>
      <c r="T5094" s="2">
        <v>57515400000</v>
      </c>
      <c r="U5094" s="2">
        <v>58459600000</v>
      </c>
      <c r="V5094" s="2">
        <v>59436000000</v>
      </c>
      <c r="W5094" s="2">
        <v>60255100000</v>
      </c>
      <c r="X5094" s="2">
        <v>61195800000</v>
      </c>
      <c r="Y5094" s="2">
        <v>62226000000</v>
      </c>
      <c r="Z5094" s="2">
        <v>63522300000</v>
      </c>
      <c r="AA5094" s="2">
        <v>64733400000</v>
      </c>
      <c r="AB5094" s="2">
        <v>66053800000</v>
      </c>
      <c r="AC5094" s="2">
        <v>67126400000</v>
      </c>
      <c r="AD5094" s="2">
        <v>68056200000</v>
      </c>
      <c r="AE5094" s="2">
        <v>69016600000</v>
      </c>
      <c r="AF5094" s="2">
        <v>70260600000</v>
      </c>
      <c r="AG5094" s="2">
        <v>71535400000</v>
      </c>
    </row>
    <row r="5095" spans="1:33">
      <c r="A5095" s="115" t="s">
        <v>6814</v>
      </c>
      <c r="B5095" s="115" t="s">
        <v>19</v>
      </c>
      <c r="C5095" s="2">
        <v>31773000000</v>
      </c>
      <c r="D5095" s="2">
        <v>32251400000</v>
      </c>
      <c r="E5095" s="2">
        <v>33501500000</v>
      </c>
      <c r="F5095" s="2">
        <v>34434000000</v>
      </c>
      <c r="G5095" s="2">
        <v>35707900000</v>
      </c>
      <c r="H5095" s="2">
        <v>36826600000</v>
      </c>
      <c r="I5095" s="2">
        <v>37787500000</v>
      </c>
      <c r="J5095" s="2">
        <v>38448900000</v>
      </c>
      <c r="K5095" s="2">
        <v>39116400000</v>
      </c>
      <c r="L5095" s="2">
        <v>39723200000</v>
      </c>
      <c r="M5095" s="2">
        <v>40389200000</v>
      </c>
      <c r="N5095" s="2">
        <v>41047700000</v>
      </c>
      <c r="O5095" s="2">
        <v>41670100000</v>
      </c>
      <c r="P5095" s="2">
        <v>42275900000</v>
      </c>
      <c r="Q5095" s="2">
        <v>43071400000</v>
      </c>
      <c r="R5095" s="2">
        <v>43922700000</v>
      </c>
      <c r="S5095" s="2">
        <v>44717200000</v>
      </c>
      <c r="T5095" s="2">
        <v>45511800000</v>
      </c>
      <c r="U5095" s="2">
        <v>46296100000</v>
      </c>
      <c r="V5095" s="2">
        <v>47091900000</v>
      </c>
      <c r="W5095" s="2">
        <v>47768900000</v>
      </c>
      <c r="X5095" s="2">
        <v>48553600000</v>
      </c>
      <c r="Y5095" s="2">
        <v>49395500000</v>
      </c>
      <c r="Z5095" s="2">
        <v>50452000000</v>
      </c>
      <c r="AA5095" s="2">
        <v>51445100000</v>
      </c>
      <c r="AB5095" s="2">
        <v>52543300000</v>
      </c>
      <c r="AC5095" s="2">
        <v>53425500000</v>
      </c>
      <c r="AD5095" s="2">
        <v>54199200000</v>
      </c>
      <c r="AE5095" s="2">
        <v>55001500000</v>
      </c>
      <c r="AF5095" s="2">
        <v>56026700000</v>
      </c>
      <c r="AG5095" s="2">
        <v>57091100000</v>
      </c>
    </row>
    <row r="5096" spans="1:33">
      <c r="A5096" s="115" t="s">
        <v>6815</v>
      </c>
      <c r="B5096" s="115" t="s">
        <v>19</v>
      </c>
      <c r="C5096" s="2">
        <v>149875000000</v>
      </c>
      <c r="D5096" s="2">
        <v>152988000000</v>
      </c>
      <c r="E5096" s="2">
        <v>158326000000</v>
      </c>
      <c r="F5096" s="2">
        <v>162015000000</v>
      </c>
      <c r="G5096" s="2">
        <v>167137000000</v>
      </c>
      <c r="H5096" s="2">
        <v>171919000000</v>
      </c>
      <c r="I5096" s="2">
        <v>176121000000</v>
      </c>
      <c r="J5096" s="2">
        <v>179420000000</v>
      </c>
      <c r="K5096" s="2">
        <v>182560000000</v>
      </c>
      <c r="L5096" s="2">
        <v>185499000000</v>
      </c>
      <c r="M5096" s="2">
        <v>188567000000</v>
      </c>
      <c r="N5096" s="2">
        <v>191540000000</v>
      </c>
      <c r="O5096" s="2">
        <v>194377000000</v>
      </c>
      <c r="P5096" s="2">
        <v>197034000000</v>
      </c>
      <c r="Q5096" s="2">
        <v>200590000000</v>
      </c>
      <c r="R5096" s="2">
        <v>204444000000</v>
      </c>
      <c r="S5096" s="2">
        <v>208154000000</v>
      </c>
      <c r="T5096" s="2">
        <v>211654000000</v>
      </c>
      <c r="U5096" s="2">
        <v>215120000000</v>
      </c>
      <c r="V5096" s="2">
        <v>218707000000</v>
      </c>
      <c r="W5096" s="2">
        <v>221781000000</v>
      </c>
      <c r="X5096" s="2">
        <v>225215000000</v>
      </c>
      <c r="Y5096" s="2">
        <v>229073000000</v>
      </c>
      <c r="Z5096" s="2">
        <v>233838000000</v>
      </c>
      <c r="AA5096" s="2">
        <v>238274000000</v>
      </c>
      <c r="AB5096" s="2">
        <v>243052000000</v>
      </c>
      <c r="AC5096" s="2">
        <v>246823000000</v>
      </c>
      <c r="AD5096" s="2">
        <v>250174000000</v>
      </c>
      <c r="AE5096" s="2">
        <v>253430000000</v>
      </c>
      <c r="AF5096" s="2">
        <v>257678000000</v>
      </c>
      <c r="AG5096" s="2">
        <v>262159000000</v>
      </c>
    </row>
    <row r="5097" spans="1:33">
      <c r="A5097" s="115" t="s">
        <v>6816</v>
      </c>
      <c r="B5097" s="115" t="s">
        <v>19</v>
      </c>
      <c r="C5097" s="2">
        <v>2411700000</v>
      </c>
      <c r="D5097" s="2">
        <v>2456530000</v>
      </c>
      <c r="E5097" s="2">
        <v>2516620000</v>
      </c>
      <c r="F5097" s="2">
        <v>2574380000</v>
      </c>
      <c r="G5097" s="2">
        <v>2654220000</v>
      </c>
      <c r="H5097" s="2">
        <v>2723850000</v>
      </c>
      <c r="I5097" s="2">
        <v>2776660000</v>
      </c>
      <c r="J5097" s="2">
        <v>2815590000</v>
      </c>
      <c r="K5097" s="2">
        <v>2854530000</v>
      </c>
      <c r="L5097" s="2">
        <v>2890180000</v>
      </c>
      <c r="M5097" s="2">
        <v>2929470000</v>
      </c>
      <c r="N5097" s="2">
        <v>2972130000</v>
      </c>
      <c r="O5097" s="2">
        <v>3014010000</v>
      </c>
      <c r="P5097" s="2">
        <v>3051060000</v>
      </c>
      <c r="Q5097" s="2">
        <v>3096200000</v>
      </c>
      <c r="R5097" s="2">
        <v>3148780000</v>
      </c>
      <c r="S5097" s="2">
        <v>3196320000</v>
      </c>
      <c r="T5097" s="2">
        <v>3241690000</v>
      </c>
      <c r="U5097" s="2">
        <v>3287680000</v>
      </c>
      <c r="V5097" s="2">
        <v>3336530000</v>
      </c>
      <c r="W5097" s="2">
        <v>3376700000</v>
      </c>
      <c r="X5097" s="2">
        <v>3425760000</v>
      </c>
      <c r="Y5097" s="2">
        <v>3475360000</v>
      </c>
      <c r="Z5097" s="2">
        <v>3536780000</v>
      </c>
      <c r="AA5097" s="2">
        <v>3594680000</v>
      </c>
      <c r="AB5097" s="2">
        <v>3657290000</v>
      </c>
      <c r="AC5097" s="2">
        <v>3714930000</v>
      </c>
      <c r="AD5097" s="2">
        <v>3767070000</v>
      </c>
      <c r="AE5097" s="2">
        <v>3822500000</v>
      </c>
      <c r="AF5097" s="2">
        <v>3888980000</v>
      </c>
      <c r="AG5097" s="2">
        <v>3960680000</v>
      </c>
    </row>
    <row r="5098" spans="1:33">
      <c r="A5098" s="115" t="s">
        <v>6817</v>
      </c>
      <c r="B5098" s="115" t="s">
        <v>19</v>
      </c>
      <c r="C5098" s="2">
        <v>6001680000</v>
      </c>
      <c r="D5098" s="2">
        <v>6017780000</v>
      </c>
      <c r="E5098" s="2">
        <v>6285530000</v>
      </c>
      <c r="F5098" s="2">
        <v>6517150000</v>
      </c>
      <c r="G5098" s="2">
        <v>6810090000</v>
      </c>
      <c r="H5098" s="2">
        <v>7043290000</v>
      </c>
      <c r="I5098" s="2">
        <v>7244370000</v>
      </c>
      <c r="J5098" s="2">
        <v>7359120000</v>
      </c>
      <c r="K5098" s="2">
        <v>7475400000</v>
      </c>
      <c r="L5098" s="2">
        <v>7583600000</v>
      </c>
      <c r="M5098" s="2">
        <v>7706870000</v>
      </c>
      <c r="N5098" s="2">
        <v>7831950000</v>
      </c>
      <c r="O5098" s="2">
        <v>7952560000</v>
      </c>
      <c r="P5098" s="2">
        <v>8068260000</v>
      </c>
      <c r="Q5098" s="2">
        <v>8224110000</v>
      </c>
      <c r="R5098" s="2">
        <v>8388200000</v>
      </c>
      <c r="S5098" s="2">
        <v>8535060000</v>
      </c>
      <c r="T5098" s="2">
        <v>8691260000</v>
      </c>
      <c r="U5098" s="2">
        <v>8843200000</v>
      </c>
      <c r="V5098" s="2">
        <v>8994130000</v>
      </c>
      <c r="W5098" s="2">
        <v>9126510000</v>
      </c>
      <c r="X5098" s="2">
        <v>9270390000</v>
      </c>
      <c r="Y5098" s="2">
        <v>9427150000</v>
      </c>
      <c r="Z5098" s="2">
        <v>9632870000</v>
      </c>
      <c r="AA5098" s="2">
        <v>9826070000</v>
      </c>
      <c r="AB5098" s="2">
        <v>10047900000</v>
      </c>
      <c r="AC5098" s="2">
        <v>10225000000</v>
      </c>
      <c r="AD5098" s="2">
        <v>10380400000</v>
      </c>
      <c r="AE5098" s="2">
        <v>10548400000</v>
      </c>
      <c r="AF5098" s="2">
        <v>10766600000</v>
      </c>
      <c r="AG5098" s="2">
        <v>10991000000</v>
      </c>
    </row>
    <row r="5099" spans="1:33">
      <c r="A5099" s="115" t="s">
        <v>6818</v>
      </c>
      <c r="B5099" s="115" t="s">
        <v>19</v>
      </c>
      <c r="C5099" s="2">
        <v>15546600000</v>
      </c>
      <c r="D5099" s="2">
        <v>15622400000</v>
      </c>
      <c r="E5099" s="2">
        <v>15495800000</v>
      </c>
      <c r="F5099" s="2">
        <v>15633700000</v>
      </c>
      <c r="G5099" s="2">
        <v>15808800000</v>
      </c>
      <c r="H5099" s="2">
        <v>15936100000</v>
      </c>
      <c r="I5099" s="2">
        <v>16039000000</v>
      </c>
      <c r="J5099" s="2">
        <v>16112100000</v>
      </c>
      <c r="K5099" s="2">
        <v>16197800000</v>
      </c>
      <c r="L5099" s="2">
        <v>16268100000</v>
      </c>
      <c r="M5099" s="2">
        <v>16350700000</v>
      </c>
      <c r="N5099" s="2">
        <v>16435400000</v>
      </c>
      <c r="O5099" s="2">
        <v>16510800000</v>
      </c>
      <c r="P5099" s="2">
        <v>16573600000</v>
      </c>
      <c r="Q5099" s="2">
        <v>16666100000</v>
      </c>
      <c r="R5099" s="2">
        <v>16759300000</v>
      </c>
      <c r="S5099" s="2">
        <v>16838000000</v>
      </c>
      <c r="T5099" s="2">
        <v>16919900000</v>
      </c>
      <c r="U5099" s="2">
        <v>16993200000</v>
      </c>
      <c r="V5099" s="2">
        <v>17069000000</v>
      </c>
      <c r="W5099" s="2">
        <v>17113400000</v>
      </c>
      <c r="X5099" s="2">
        <v>17172500000</v>
      </c>
      <c r="Y5099" s="2">
        <v>17241300000</v>
      </c>
      <c r="Z5099" s="2">
        <v>17349800000</v>
      </c>
      <c r="AA5099" s="2">
        <v>17447400000</v>
      </c>
      <c r="AB5099" s="2">
        <v>17566000000</v>
      </c>
      <c r="AC5099" s="2">
        <v>17649100000</v>
      </c>
      <c r="AD5099" s="2">
        <v>17727200000</v>
      </c>
      <c r="AE5099" s="2">
        <v>17809800000</v>
      </c>
      <c r="AF5099" s="2">
        <v>17928100000</v>
      </c>
      <c r="AG5099" s="2">
        <v>18057000000</v>
      </c>
    </row>
    <row r="5100" spans="1:33">
      <c r="A5100" s="115" t="s">
        <v>6819</v>
      </c>
      <c r="B5100" s="115" t="s">
        <v>19</v>
      </c>
      <c r="C5100" s="2">
        <v>81534400000</v>
      </c>
      <c r="D5100" s="2">
        <v>84271000000</v>
      </c>
      <c r="E5100" s="2">
        <v>86927300000</v>
      </c>
      <c r="F5100" s="2">
        <v>89649300000</v>
      </c>
      <c r="G5100" s="2">
        <v>92365300000</v>
      </c>
      <c r="H5100" s="2">
        <v>95088100000</v>
      </c>
      <c r="I5100" s="2">
        <v>98217500000</v>
      </c>
      <c r="J5100" s="2">
        <v>101358000000</v>
      </c>
      <c r="K5100" s="2">
        <v>104471000000</v>
      </c>
      <c r="L5100" s="2">
        <v>107582000000</v>
      </c>
      <c r="M5100" s="2">
        <v>110694000000</v>
      </c>
      <c r="N5100" s="2">
        <v>114206000000</v>
      </c>
      <c r="O5100" s="2">
        <v>117716000000</v>
      </c>
      <c r="P5100" s="2">
        <v>121224000000</v>
      </c>
      <c r="Q5100" s="2">
        <v>124735000000</v>
      </c>
      <c r="R5100" s="2">
        <v>128247000000</v>
      </c>
      <c r="S5100" s="2">
        <v>132357000000</v>
      </c>
      <c r="T5100" s="2">
        <v>136466000000</v>
      </c>
      <c r="U5100" s="2">
        <v>140674000000</v>
      </c>
      <c r="V5100" s="2">
        <v>144784000000</v>
      </c>
      <c r="W5100" s="2">
        <v>148887000000</v>
      </c>
      <c r="X5100" s="2">
        <v>153793000000</v>
      </c>
      <c r="Y5100" s="2">
        <v>158701000000</v>
      </c>
      <c r="Z5100" s="2">
        <v>163614000000</v>
      </c>
      <c r="AA5100" s="2">
        <v>168525000000</v>
      </c>
      <c r="AB5100" s="2">
        <v>173438000000</v>
      </c>
      <c r="AC5100" s="2">
        <v>179247000000</v>
      </c>
      <c r="AD5100" s="2">
        <v>185056000000</v>
      </c>
      <c r="AE5100" s="2">
        <v>190865000000</v>
      </c>
      <c r="AF5100" s="2">
        <v>196777000000</v>
      </c>
      <c r="AG5100" s="2">
        <v>202592000000</v>
      </c>
    </row>
    <row r="5101" spans="1:33">
      <c r="A5101" s="115" t="s">
        <v>6820</v>
      </c>
      <c r="B5101" s="115" t="s">
        <v>19</v>
      </c>
      <c r="C5101" s="2">
        <v>220100000000000</v>
      </c>
      <c r="D5101" s="2">
        <v>227302000000000</v>
      </c>
      <c r="E5101" s="2">
        <v>234501000000000</v>
      </c>
      <c r="F5101" s="2">
        <v>241800000000000</v>
      </c>
      <c r="G5101" s="2">
        <v>249100000000000</v>
      </c>
      <c r="H5101" s="2">
        <v>256400000000000</v>
      </c>
      <c r="I5101" s="2">
        <v>262701000000000</v>
      </c>
      <c r="J5101" s="2">
        <v>269101000000000</v>
      </c>
      <c r="K5101" s="2">
        <v>275601000000000</v>
      </c>
      <c r="L5101" s="2">
        <v>282101000000000</v>
      </c>
      <c r="M5101" s="2">
        <v>288701000000000</v>
      </c>
      <c r="N5101" s="2">
        <v>294002000000000</v>
      </c>
      <c r="O5101" s="2">
        <v>299202000000000</v>
      </c>
      <c r="P5101" s="2">
        <v>304602000000000</v>
      </c>
      <c r="Q5101" s="2">
        <v>309902000000000</v>
      </c>
      <c r="R5101" s="2">
        <v>315203000000000</v>
      </c>
      <c r="S5101" s="2">
        <v>319403000000000</v>
      </c>
      <c r="T5101" s="2">
        <v>323603000000000</v>
      </c>
      <c r="U5101" s="2">
        <v>327703000000000</v>
      </c>
      <c r="V5101" s="2">
        <v>332004000000000</v>
      </c>
      <c r="W5101" s="2">
        <v>336204000000000</v>
      </c>
      <c r="X5101" s="2">
        <v>339304000000000</v>
      </c>
      <c r="Y5101" s="2">
        <v>342304000000000</v>
      </c>
      <c r="Z5101" s="2">
        <v>345405000000000</v>
      </c>
      <c r="AA5101" s="2">
        <v>348505000000000</v>
      </c>
      <c r="AB5101" s="2">
        <v>351605000000000</v>
      </c>
      <c r="AC5101" s="2">
        <v>353505000000000</v>
      </c>
      <c r="AD5101" s="2">
        <v>355505000000000</v>
      </c>
      <c r="AE5101" s="2">
        <v>357506000000000</v>
      </c>
      <c r="AF5101" s="2">
        <v>359406000000000</v>
      </c>
      <c r="AG5101" s="2">
        <v>361406000000000</v>
      </c>
    </row>
    <row r="5102" spans="1:33">
      <c r="A5102" s="115" t="s">
        <v>6821</v>
      </c>
      <c r="B5102" s="115" t="s">
        <v>19</v>
      </c>
      <c r="C5102" s="2">
        <v>6223170000000</v>
      </c>
      <c r="D5102" s="2">
        <v>6029070000000</v>
      </c>
      <c r="E5102" s="2">
        <v>6458300000000</v>
      </c>
      <c r="F5102" s="2">
        <v>6852110000000</v>
      </c>
      <c r="G5102" s="2">
        <v>7031740000000</v>
      </c>
      <c r="H5102" s="2">
        <v>7152690000000</v>
      </c>
      <c r="I5102" s="2">
        <v>7197840000000</v>
      </c>
      <c r="J5102" s="2">
        <v>7184730000000</v>
      </c>
      <c r="K5102" s="2">
        <v>7167600000000</v>
      </c>
      <c r="L5102" s="2">
        <v>7141660000000</v>
      </c>
      <c r="M5102" s="2">
        <v>7097100000000</v>
      </c>
      <c r="N5102" s="2">
        <v>7105000000000</v>
      </c>
      <c r="O5102" s="2">
        <v>7150790000000</v>
      </c>
      <c r="P5102" s="2">
        <v>7209330000000</v>
      </c>
      <c r="Q5102" s="2">
        <v>7291560000000</v>
      </c>
      <c r="R5102" s="2">
        <v>7399920000000</v>
      </c>
      <c r="S5102" s="2">
        <v>7504060000000</v>
      </c>
      <c r="T5102" s="2">
        <v>7603840000000</v>
      </c>
      <c r="U5102" s="2">
        <v>7719210000000</v>
      </c>
      <c r="V5102" s="2">
        <v>7850500000000</v>
      </c>
      <c r="W5102" s="2">
        <v>7992370000000</v>
      </c>
      <c r="X5102" s="2">
        <v>8128140000000</v>
      </c>
      <c r="Y5102" s="2">
        <v>8273330000000</v>
      </c>
      <c r="Z5102" s="2">
        <v>8414190000000</v>
      </c>
      <c r="AA5102" s="2">
        <v>8531250000000</v>
      </c>
      <c r="AB5102" s="2">
        <v>8672460000000</v>
      </c>
      <c r="AC5102" s="2">
        <v>8798210000000</v>
      </c>
      <c r="AD5102" s="2">
        <v>8904820000000</v>
      </c>
      <c r="AE5102" s="2">
        <v>9039900000000</v>
      </c>
      <c r="AF5102" s="2">
        <v>9179180000000</v>
      </c>
      <c r="AG5102" s="2">
        <v>9309890000000</v>
      </c>
    </row>
    <row r="5103" spans="1:33">
      <c r="A5103" s="115" t="s">
        <v>6822</v>
      </c>
      <c r="B5103" s="115" t="s">
        <v>19</v>
      </c>
      <c r="C5103" s="2">
        <v>2025130000</v>
      </c>
      <c r="D5103" s="2">
        <v>2003860000</v>
      </c>
      <c r="E5103" s="2">
        <v>2120310000</v>
      </c>
      <c r="F5103" s="2">
        <v>2217290000</v>
      </c>
      <c r="G5103" s="2">
        <v>2277470000</v>
      </c>
      <c r="H5103" s="2">
        <v>2326560000</v>
      </c>
      <c r="I5103" s="2">
        <v>2355230000</v>
      </c>
      <c r="J5103" s="2">
        <v>2368530000</v>
      </c>
      <c r="K5103" s="2">
        <v>2378860000</v>
      </c>
      <c r="L5103" s="2">
        <v>2389160000</v>
      </c>
      <c r="M5103" s="2">
        <v>2397920000</v>
      </c>
      <c r="N5103" s="2">
        <v>2416220000</v>
      </c>
      <c r="O5103" s="2">
        <v>2440030000</v>
      </c>
      <c r="P5103" s="2">
        <v>2462310000</v>
      </c>
      <c r="Q5103" s="2">
        <v>2489360000</v>
      </c>
      <c r="R5103" s="2">
        <v>2525520000</v>
      </c>
      <c r="S5103" s="2">
        <v>2558070000</v>
      </c>
      <c r="T5103" s="2">
        <v>2588980000</v>
      </c>
      <c r="U5103" s="2">
        <v>2623880000</v>
      </c>
      <c r="V5103" s="2">
        <v>2660650000</v>
      </c>
      <c r="W5103" s="2">
        <v>2698720000</v>
      </c>
      <c r="X5103" s="2">
        <v>2739980000</v>
      </c>
      <c r="Y5103" s="2">
        <v>2780360000</v>
      </c>
      <c r="Z5103" s="2">
        <v>2823430000</v>
      </c>
      <c r="AA5103" s="2">
        <v>2862560000</v>
      </c>
      <c r="AB5103" s="2">
        <v>2905600000</v>
      </c>
      <c r="AC5103" s="2">
        <v>2949710000</v>
      </c>
      <c r="AD5103" s="2">
        <v>2988570000</v>
      </c>
      <c r="AE5103" s="2">
        <v>3033780000</v>
      </c>
      <c r="AF5103" s="2">
        <v>3082480000</v>
      </c>
      <c r="AG5103" s="2">
        <v>3131150000</v>
      </c>
    </row>
    <row r="5104" spans="1:33">
      <c r="A5104" s="115" t="s">
        <v>6823</v>
      </c>
      <c r="B5104" s="115" t="s">
        <v>19</v>
      </c>
      <c r="C5104" s="2">
        <v>17005900000</v>
      </c>
      <c r="D5104" s="2">
        <v>17005100000</v>
      </c>
      <c r="E5104" s="2">
        <v>17834700000</v>
      </c>
      <c r="F5104" s="2">
        <v>18683800000</v>
      </c>
      <c r="G5104" s="2">
        <v>19147000000</v>
      </c>
      <c r="H5104" s="2">
        <v>19554500000</v>
      </c>
      <c r="I5104" s="2">
        <v>19810800000</v>
      </c>
      <c r="J5104" s="2">
        <v>19950200000</v>
      </c>
      <c r="K5104" s="2">
        <v>20059400000</v>
      </c>
      <c r="L5104" s="2">
        <v>20163300000</v>
      </c>
      <c r="M5104" s="2">
        <v>20267500000</v>
      </c>
      <c r="N5104" s="2">
        <v>20443600000</v>
      </c>
      <c r="O5104" s="2">
        <v>20655500000</v>
      </c>
      <c r="P5104" s="2">
        <v>20846200000</v>
      </c>
      <c r="Q5104" s="2">
        <v>21061600000</v>
      </c>
      <c r="R5104" s="2">
        <v>21366600000</v>
      </c>
      <c r="S5104" s="2">
        <v>21627300000</v>
      </c>
      <c r="T5104" s="2">
        <v>21880500000</v>
      </c>
      <c r="U5104" s="2">
        <v>22156700000</v>
      </c>
      <c r="V5104" s="2">
        <v>22455500000</v>
      </c>
      <c r="W5104" s="2">
        <v>22759600000</v>
      </c>
      <c r="X5104" s="2">
        <v>23100500000</v>
      </c>
      <c r="Y5104" s="2">
        <v>23418100000</v>
      </c>
      <c r="Z5104" s="2">
        <v>23775400000</v>
      </c>
      <c r="AA5104" s="2">
        <v>24094200000</v>
      </c>
      <c r="AB5104" s="2">
        <v>24449500000</v>
      </c>
      <c r="AC5104" s="2">
        <v>24813400000</v>
      </c>
      <c r="AD5104" s="2">
        <v>25145300000</v>
      </c>
      <c r="AE5104" s="2">
        <v>25525600000</v>
      </c>
      <c r="AF5104" s="2">
        <v>25917700000</v>
      </c>
      <c r="AG5104" s="2">
        <v>26335500000</v>
      </c>
    </row>
    <row r="5105" spans="1:33">
      <c r="A5105" s="115" t="s">
        <v>6824</v>
      </c>
      <c r="B5105" s="115" t="s">
        <v>19</v>
      </c>
      <c r="C5105" s="2">
        <v>7925950000</v>
      </c>
      <c r="D5105" s="2">
        <v>7633220000</v>
      </c>
      <c r="E5105" s="2">
        <v>8177560000</v>
      </c>
      <c r="F5105" s="2">
        <v>8765040000</v>
      </c>
      <c r="G5105" s="2">
        <v>9013300000</v>
      </c>
      <c r="H5105" s="2">
        <v>9180840000</v>
      </c>
      <c r="I5105" s="2">
        <v>9256980000</v>
      </c>
      <c r="J5105" s="2">
        <v>9256780000</v>
      </c>
      <c r="K5105" s="2">
        <v>9247880000</v>
      </c>
      <c r="L5105" s="2">
        <v>9229360000</v>
      </c>
      <c r="M5105" s="2">
        <v>9191400000</v>
      </c>
      <c r="N5105" s="2">
        <v>9214760000</v>
      </c>
      <c r="O5105" s="2">
        <v>9280760000</v>
      </c>
      <c r="P5105" s="2">
        <v>9357120000</v>
      </c>
      <c r="Q5105" s="2">
        <v>9460380000</v>
      </c>
      <c r="R5105" s="2">
        <v>9598810000</v>
      </c>
      <c r="S5105" s="2">
        <v>9728020000</v>
      </c>
      <c r="T5105" s="2">
        <v>9852610000</v>
      </c>
      <c r="U5105" s="2">
        <v>9995860000</v>
      </c>
      <c r="V5105" s="2">
        <v>10157800000</v>
      </c>
      <c r="W5105" s="2">
        <v>10330200000</v>
      </c>
      <c r="X5105" s="2">
        <v>10500000000</v>
      </c>
      <c r="Y5105" s="2">
        <v>10677900000</v>
      </c>
      <c r="Z5105" s="2">
        <v>10854200000</v>
      </c>
      <c r="AA5105" s="2">
        <v>11003100000</v>
      </c>
      <c r="AB5105" s="2">
        <v>11180800000</v>
      </c>
      <c r="AC5105" s="2">
        <v>11342900000</v>
      </c>
      <c r="AD5105" s="2">
        <v>11482200000</v>
      </c>
      <c r="AE5105" s="2">
        <v>11655500000</v>
      </c>
      <c r="AF5105" s="2">
        <v>11835500000</v>
      </c>
      <c r="AG5105" s="2">
        <v>12007700000</v>
      </c>
    </row>
    <row r="5106" spans="1:33">
      <c r="A5106" s="115" t="s">
        <v>6825</v>
      </c>
      <c r="B5106" s="115" t="s">
        <v>19</v>
      </c>
      <c r="C5106" s="2">
        <v>455704000</v>
      </c>
      <c r="D5106" s="2">
        <v>459491000</v>
      </c>
      <c r="E5106" s="2">
        <v>463681000</v>
      </c>
      <c r="F5106" s="2">
        <v>526158000</v>
      </c>
      <c r="G5106" s="2">
        <v>532389000</v>
      </c>
      <c r="H5106" s="2">
        <v>539265000</v>
      </c>
      <c r="I5106" s="2">
        <v>542668000</v>
      </c>
      <c r="J5106" s="2">
        <v>543209000</v>
      </c>
      <c r="K5106" s="2">
        <v>542446000</v>
      </c>
      <c r="L5106" s="2">
        <v>541330000</v>
      </c>
      <c r="M5106" s="2">
        <v>538420000</v>
      </c>
      <c r="N5106" s="2">
        <v>539334000</v>
      </c>
      <c r="O5106" s="2">
        <v>542351000</v>
      </c>
      <c r="P5106" s="2">
        <v>545812000</v>
      </c>
      <c r="Q5106" s="2">
        <v>550352000</v>
      </c>
      <c r="R5106" s="2">
        <v>557190000</v>
      </c>
      <c r="S5106" s="2">
        <v>563347000</v>
      </c>
      <c r="T5106" s="2">
        <v>568402000</v>
      </c>
      <c r="U5106" s="2">
        <v>574768000</v>
      </c>
      <c r="V5106" s="2">
        <v>582468000</v>
      </c>
      <c r="W5106" s="2">
        <v>590155000</v>
      </c>
      <c r="X5106" s="2">
        <v>598207000</v>
      </c>
      <c r="Y5106" s="2">
        <v>606726000</v>
      </c>
      <c r="Z5106" s="2">
        <v>615423000</v>
      </c>
      <c r="AA5106" s="2">
        <v>622548000</v>
      </c>
      <c r="AB5106" s="2">
        <v>631087000</v>
      </c>
      <c r="AC5106" s="2">
        <v>638846000</v>
      </c>
      <c r="AD5106" s="2">
        <v>645693000</v>
      </c>
      <c r="AE5106" s="2">
        <v>654058000</v>
      </c>
      <c r="AF5106" s="2">
        <v>662647000</v>
      </c>
      <c r="AG5106" s="2">
        <v>671297000</v>
      </c>
    </row>
    <row r="5107" spans="1:33">
      <c r="A5107" s="115" t="s">
        <v>6826</v>
      </c>
      <c r="B5107" s="115" t="s">
        <v>19</v>
      </c>
      <c r="C5107" s="2">
        <v>419289000</v>
      </c>
      <c r="D5107" s="2">
        <v>421315000</v>
      </c>
      <c r="E5107" s="2">
        <v>427612000</v>
      </c>
      <c r="F5107" s="2">
        <v>482351000</v>
      </c>
      <c r="G5107" s="2">
        <v>488823000</v>
      </c>
      <c r="H5107" s="2">
        <v>495578000</v>
      </c>
      <c r="I5107" s="2">
        <v>498831000</v>
      </c>
      <c r="J5107" s="2">
        <v>499458000</v>
      </c>
      <c r="K5107" s="2">
        <v>498853000</v>
      </c>
      <c r="L5107" s="2">
        <v>497922000</v>
      </c>
      <c r="M5107" s="2">
        <v>495437000</v>
      </c>
      <c r="N5107" s="2">
        <v>496422000</v>
      </c>
      <c r="O5107" s="2">
        <v>499371000</v>
      </c>
      <c r="P5107" s="2">
        <v>502707000</v>
      </c>
      <c r="Q5107" s="2">
        <v>507070000</v>
      </c>
      <c r="R5107" s="2">
        <v>513569000</v>
      </c>
      <c r="S5107" s="2">
        <v>519427000</v>
      </c>
      <c r="T5107" s="2">
        <v>524329000</v>
      </c>
      <c r="U5107" s="2">
        <v>530433000</v>
      </c>
      <c r="V5107" s="2">
        <v>537637000</v>
      </c>
      <c r="W5107" s="2">
        <v>544966000</v>
      </c>
      <c r="X5107" s="2">
        <v>552634000</v>
      </c>
      <c r="Y5107" s="2">
        <v>560617000</v>
      </c>
      <c r="Z5107" s="2">
        <v>568953000</v>
      </c>
      <c r="AA5107" s="2">
        <v>575666000</v>
      </c>
      <c r="AB5107" s="2">
        <v>583706000</v>
      </c>
      <c r="AC5107" s="2">
        <v>591138000</v>
      </c>
      <c r="AD5107" s="2">
        <v>597605000</v>
      </c>
      <c r="AE5107" s="2">
        <v>605603000</v>
      </c>
      <c r="AF5107" s="2">
        <v>613740000</v>
      </c>
      <c r="AG5107" s="2">
        <v>621921000</v>
      </c>
    </row>
    <row r="5108" spans="1:33">
      <c r="A5108" s="115" t="s">
        <v>6827</v>
      </c>
      <c r="B5108" s="115" t="s">
        <v>19</v>
      </c>
      <c r="C5108" s="2">
        <v>478418000</v>
      </c>
      <c r="D5108" s="2">
        <v>535182000</v>
      </c>
      <c r="E5108" s="2">
        <v>454776000</v>
      </c>
      <c r="F5108" s="2">
        <v>633843000</v>
      </c>
      <c r="G5108" s="2">
        <v>614429000</v>
      </c>
      <c r="H5108" s="2">
        <v>610634000</v>
      </c>
      <c r="I5108" s="2">
        <v>607718000</v>
      </c>
      <c r="J5108" s="2">
        <v>606230000</v>
      </c>
      <c r="K5108" s="2">
        <v>600466000</v>
      </c>
      <c r="L5108" s="2">
        <v>594556000</v>
      </c>
      <c r="M5108" s="2">
        <v>583069000</v>
      </c>
      <c r="N5108" s="2">
        <v>578911000</v>
      </c>
      <c r="O5108" s="2">
        <v>577007000</v>
      </c>
      <c r="P5108" s="2">
        <v>576385000</v>
      </c>
      <c r="Q5108" s="2">
        <v>576273000</v>
      </c>
      <c r="R5108" s="2">
        <v>579498000</v>
      </c>
      <c r="S5108" s="2">
        <v>581811000</v>
      </c>
      <c r="T5108" s="2">
        <v>580408000</v>
      </c>
      <c r="U5108" s="2">
        <v>581284000</v>
      </c>
      <c r="V5108" s="2">
        <v>585146000</v>
      </c>
      <c r="W5108" s="2">
        <v>587532000</v>
      </c>
      <c r="X5108" s="2">
        <v>590918000</v>
      </c>
      <c r="Y5108" s="2">
        <v>595290000</v>
      </c>
      <c r="Z5108" s="2">
        <v>600538000</v>
      </c>
      <c r="AA5108" s="2">
        <v>602754000</v>
      </c>
      <c r="AB5108" s="2">
        <v>606383000</v>
      </c>
      <c r="AC5108" s="2">
        <v>608723000</v>
      </c>
      <c r="AD5108" s="2">
        <v>610561000</v>
      </c>
      <c r="AE5108" s="2">
        <v>613644000</v>
      </c>
      <c r="AF5108" s="2">
        <v>616139000</v>
      </c>
      <c r="AG5108" s="2">
        <v>619480000</v>
      </c>
    </row>
    <row r="5109" spans="1:33">
      <c r="A5109" s="115" t="s">
        <v>6828</v>
      </c>
      <c r="B5109" s="115" t="s">
        <v>19</v>
      </c>
      <c r="C5109" s="2">
        <v>83679000</v>
      </c>
      <c r="D5109" s="2">
        <v>85451700</v>
      </c>
      <c r="E5109" s="2">
        <v>88071000</v>
      </c>
      <c r="F5109" s="2">
        <v>92610600</v>
      </c>
      <c r="G5109" s="2">
        <v>94297800</v>
      </c>
      <c r="H5109" s="2">
        <v>96098000</v>
      </c>
      <c r="I5109" s="2">
        <v>97231500</v>
      </c>
      <c r="J5109" s="2">
        <v>97883400</v>
      </c>
      <c r="K5109" s="2">
        <v>98391200</v>
      </c>
      <c r="L5109" s="2">
        <v>98890100</v>
      </c>
      <c r="M5109" s="2">
        <v>99344900</v>
      </c>
      <c r="N5109" s="2">
        <v>100154000</v>
      </c>
      <c r="O5109" s="2">
        <v>101157000</v>
      </c>
      <c r="P5109" s="2">
        <v>102044000</v>
      </c>
      <c r="Q5109" s="2">
        <v>103068000</v>
      </c>
      <c r="R5109" s="2">
        <v>104506000</v>
      </c>
      <c r="S5109" s="2">
        <v>105773000</v>
      </c>
      <c r="T5109" s="2">
        <v>106901000</v>
      </c>
      <c r="U5109" s="2">
        <v>108209000</v>
      </c>
      <c r="V5109" s="2">
        <v>109638000</v>
      </c>
      <c r="W5109" s="2">
        <v>111015000</v>
      </c>
      <c r="X5109" s="2">
        <v>112624000</v>
      </c>
      <c r="Y5109" s="2">
        <v>114170000</v>
      </c>
      <c r="Z5109" s="2">
        <v>115828000</v>
      </c>
      <c r="AA5109" s="2">
        <v>117366000</v>
      </c>
      <c r="AB5109" s="2">
        <v>119025000</v>
      </c>
      <c r="AC5109" s="2">
        <v>120743000</v>
      </c>
      <c r="AD5109" s="2">
        <v>122324000</v>
      </c>
      <c r="AE5109" s="2">
        <v>124105000</v>
      </c>
      <c r="AF5109" s="2">
        <v>125982000</v>
      </c>
      <c r="AG5109" s="2">
        <v>127960000</v>
      </c>
    </row>
    <row r="5110" spans="1:33">
      <c r="A5110" s="115" t="s">
        <v>6829</v>
      </c>
      <c r="B5110" s="115" t="s">
        <v>19</v>
      </c>
      <c r="C5110" s="2">
        <v>160797000</v>
      </c>
      <c r="D5110" s="2">
        <v>159070000</v>
      </c>
      <c r="E5110" s="2">
        <v>163196000</v>
      </c>
      <c r="F5110" s="2">
        <v>184721000</v>
      </c>
      <c r="G5110" s="2">
        <v>187849000</v>
      </c>
      <c r="H5110" s="2">
        <v>190552000</v>
      </c>
      <c r="I5110" s="2">
        <v>191817000</v>
      </c>
      <c r="J5110" s="2">
        <v>191877000</v>
      </c>
      <c r="K5110" s="2">
        <v>191501000</v>
      </c>
      <c r="L5110" s="2">
        <v>190995000</v>
      </c>
      <c r="M5110" s="2">
        <v>189839000</v>
      </c>
      <c r="N5110" s="2">
        <v>190109000</v>
      </c>
      <c r="O5110" s="2">
        <v>191190000</v>
      </c>
      <c r="P5110" s="2">
        <v>192453000</v>
      </c>
      <c r="Q5110" s="2">
        <v>194189000</v>
      </c>
      <c r="R5110" s="2">
        <v>196713000</v>
      </c>
      <c r="S5110" s="2">
        <v>199026000</v>
      </c>
      <c r="T5110" s="2">
        <v>201003000</v>
      </c>
      <c r="U5110" s="2">
        <v>203453000</v>
      </c>
      <c r="V5110" s="2">
        <v>206341000</v>
      </c>
      <c r="W5110" s="2">
        <v>209319000</v>
      </c>
      <c r="X5110" s="2">
        <v>212361000</v>
      </c>
      <c r="Y5110" s="2">
        <v>215557000</v>
      </c>
      <c r="Z5110" s="2">
        <v>218823000</v>
      </c>
      <c r="AA5110" s="2">
        <v>221490000</v>
      </c>
      <c r="AB5110" s="2">
        <v>224671000</v>
      </c>
      <c r="AC5110" s="2">
        <v>227574000</v>
      </c>
      <c r="AD5110" s="2">
        <v>230068000</v>
      </c>
      <c r="AE5110" s="2">
        <v>233178000</v>
      </c>
      <c r="AF5110" s="2">
        <v>236386000</v>
      </c>
      <c r="AG5110" s="2">
        <v>239550000</v>
      </c>
    </row>
    <row r="5111" spans="1:33">
      <c r="A5111" s="115" t="s">
        <v>6830</v>
      </c>
      <c r="B5111" s="115" t="s">
        <v>19</v>
      </c>
      <c r="C5111" s="2">
        <v>129166000</v>
      </c>
      <c r="D5111" s="2">
        <v>130872000</v>
      </c>
      <c r="E5111" s="2">
        <v>134808000</v>
      </c>
      <c r="F5111" s="2">
        <v>144581000</v>
      </c>
      <c r="G5111" s="2">
        <v>146418000</v>
      </c>
      <c r="H5111" s="2">
        <v>148281000</v>
      </c>
      <c r="I5111" s="2">
        <v>148818000</v>
      </c>
      <c r="J5111" s="2">
        <v>148562000</v>
      </c>
      <c r="K5111" s="2">
        <v>148137000</v>
      </c>
      <c r="L5111" s="2">
        <v>147558000</v>
      </c>
      <c r="M5111" s="2">
        <v>146473000</v>
      </c>
      <c r="N5111" s="2">
        <v>146541000</v>
      </c>
      <c r="O5111" s="2">
        <v>147334000</v>
      </c>
      <c r="P5111" s="2">
        <v>148412000</v>
      </c>
      <c r="Q5111" s="2">
        <v>149913000</v>
      </c>
      <c r="R5111" s="2">
        <v>152000000</v>
      </c>
      <c r="S5111" s="2">
        <v>153999000</v>
      </c>
      <c r="T5111" s="2">
        <v>155772000</v>
      </c>
      <c r="U5111" s="2">
        <v>157881000</v>
      </c>
      <c r="V5111" s="2">
        <v>160402000</v>
      </c>
      <c r="W5111" s="2">
        <v>163014000</v>
      </c>
      <c r="X5111" s="2">
        <v>165592000</v>
      </c>
      <c r="Y5111" s="2">
        <v>168374000</v>
      </c>
      <c r="Z5111" s="2">
        <v>171082000</v>
      </c>
      <c r="AA5111" s="2">
        <v>173278000</v>
      </c>
      <c r="AB5111" s="2">
        <v>175931000</v>
      </c>
      <c r="AC5111" s="2">
        <v>178285000</v>
      </c>
      <c r="AD5111" s="2">
        <v>180297000</v>
      </c>
      <c r="AE5111" s="2">
        <v>182843000</v>
      </c>
      <c r="AF5111" s="2">
        <v>185432000</v>
      </c>
      <c r="AG5111" s="2">
        <v>187924000</v>
      </c>
    </row>
    <row r="5112" spans="1:33">
      <c r="A5112" s="115" t="s">
        <v>6831</v>
      </c>
      <c r="B5112" s="115" t="s">
        <v>19</v>
      </c>
      <c r="C5112" s="2">
        <v>14896500</v>
      </c>
      <c r="D5112" s="2">
        <v>16050000</v>
      </c>
      <c r="E5112" s="2">
        <v>15715700</v>
      </c>
      <c r="F5112" s="2">
        <v>17019300</v>
      </c>
      <c r="G5112" s="2">
        <v>16924400</v>
      </c>
      <c r="H5112" s="2">
        <v>17036400</v>
      </c>
      <c r="I5112" s="2">
        <v>17033200</v>
      </c>
      <c r="J5112" s="2">
        <v>17006800</v>
      </c>
      <c r="K5112" s="2">
        <v>16949000</v>
      </c>
      <c r="L5112" s="2">
        <v>16878000</v>
      </c>
      <c r="M5112" s="2">
        <v>16730900</v>
      </c>
      <c r="N5112" s="2">
        <v>16725700</v>
      </c>
      <c r="O5112" s="2">
        <v>16794400</v>
      </c>
      <c r="P5112" s="2">
        <v>16899900</v>
      </c>
      <c r="Q5112" s="2">
        <v>17043100</v>
      </c>
      <c r="R5112" s="2">
        <v>17261000</v>
      </c>
      <c r="S5112" s="2">
        <v>17468800</v>
      </c>
      <c r="T5112" s="2">
        <v>17629400</v>
      </c>
      <c r="U5112" s="2">
        <v>17830300</v>
      </c>
      <c r="V5112" s="2">
        <v>18091700</v>
      </c>
      <c r="W5112" s="2">
        <v>18342900</v>
      </c>
      <c r="X5112" s="2">
        <v>18605500</v>
      </c>
      <c r="Y5112" s="2">
        <v>18892600</v>
      </c>
      <c r="Z5112" s="2">
        <v>19173700</v>
      </c>
      <c r="AA5112" s="2">
        <v>19392700</v>
      </c>
      <c r="AB5112" s="2">
        <v>19657300</v>
      </c>
      <c r="AC5112" s="2">
        <v>19891500</v>
      </c>
      <c r="AD5112" s="2">
        <v>20094600</v>
      </c>
      <c r="AE5112" s="2">
        <v>20350700</v>
      </c>
      <c r="AF5112" s="2">
        <v>20604500</v>
      </c>
      <c r="AG5112" s="2">
        <v>20860200</v>
      </c>
    </row>
    <row r="5113" spans="1:33">
      <c r="A5113" s="115" t="s">
        <v>6832</v>
      </c>
      <c r="B5113" s="115" t="s">
        <v>19</v>
      </c>
      <c r="C5113" s="115">
        <v>0</v>
      </c>
      <c r="D5113" s="115">
        <v>0</v>
      </c>
      <c r="E5113" s="115">
        <v>0</v>
      </c>
      <c r="F5113" s="115">
        <v>0</v>
      </c>
      <c r="G5113" s="115">
        <v>0</v>
      </c>
      <c r="H5113" s="115">
        <v>0</v>
      </c>
      <c r="I5113" s="115">
        <v>0</v>
      </c>
      <c r="J5113" s="115">
        <v>0</v>
      </c>
      <c r="K5113" s="115">
        <v>0</v>
      </c>
      <c r="L5113" s="115">
        <v>0</v>
      </c>
      <c r="M5113" s="115">
        <v>0</v>
      </c>
      <c r="N5113" s="115">
        <v>0</v>
      </c>
      <c r="O5113" s="115">
        <v>0</v>
      </c>
      <c r="P5113" s="115">
        <v>0</v>
      </c>
      <c r="Q5113" s="115">
        <v>0</v>
      </c>
      <c r="R5113" s="115">
        <v>0</v>
      </c>
      <c r="S5113" s="115">
        <v>0</v>
      </c>
      <c r="T5113" s="115">
        <v>0</v>
      </c>
      <c r="U5113" s="115">
        <v>0</v>
      </c>
      <c r="V5113" s="115">
        <v>0</v>
      </c>
      <c r="W5113" s="115">
        <v>0</v>
      </c>
      <c r="X5113" s="115">
        <v>0</v>
      </c>
      <c r="Y5113" s="115">
        <v>0</v>
      </c>
      <c r="Z5113" s="115">
        <v>0</v>
      </c>
      <c r="AA5113" s="115">
        <v>0</v>
      </c>
      <c r="AB5113" s="115">
        <v>0</v>
      </c>
      <c r="AC5113" s="115">
        <v>0</v>
      </c>
      <c r="AD5113" s="115">
        <v>0</v>
      </c>
      <c r="AE5113" s="115">
        <v>0</v>
      </c>
      <c r="AF5113" s="115">
        <v>0</v>
      </c>
      <c r="AG5113" s="115">
        <v>0</v>
      </c>
    </row>
    <row r="5114" spans="1:33">
      <c r="A5114" s="115" t="s">
        <v>6833</v>
      </c>
      <c r="B5114" s="115" t="s">
        <v>19</v>
      </c>
      <c r="C5114" s="2">
        <v>7454980000000</v>
      </c>
      <c r="D5114" s="2">
        <v>7188680000000</v>
      </c>
      <c r="E5114" s="2">
        <v>7455900000000</v>
      </c>
      <c r="F5114" s="2">
        <v>7415210000000</v>
      </c>
      <c r="G5114" s="2">
        <v>7419240000000</v>
      </c>
      <c r="H5114" s="2">
        <v>7408260000000</v>
      </c>
      <c r="I5114" s="2">
        <v>7331160000000</v>
      </c>
      <c r="J5114" s="2">
        <v>7203500000000</v>
      </c>
      <c r="K5114" s="2">
        <v>7062930000000</v>
      </c>
      <c r="L5114" s="2">
        <v>6952820000000</v>
      </c>
      <c r="M5114" s="2">
        <v>6830650000000</v>
      </c>
      <c r="N5114" s="2">
        <v>6739220000000</v>
      </c>
      <c r="O5114" s="2">
        <v>6647790000000</v>
      </c>
      <c r="P5114" s="2">
        <v>6573600000000</v>
      </c>
      <c r="Q5114" s="2">
        <v>6528180000000</v>
      </c>
      <c r="R5114" s="2">
        <v>6556150000000</v>
      </c>
      <c r="S5114" s="2">
        <v>6564120000000</v>
      </c>
      <c r="T5114" s="2">
        <v>6549000000000</v>
      </c>
      <c r="U5114" s="2">
        <v>6549050000000</v>
      </c>
      <c r="V5114" s="2">
        <v>6558400000000</v>
      </c>
      <c r="W5114" s="2">
        <v>6591730000000</v>
      </c>
      <c r="X5114" s="2">
        <v>6669050000000</v>
      </c>
      <c r="Y5114" s="2">
        <v>6713310000000</v>
      </c>
      <c r="Z5114" s="2">
        <v>6757460000000</v>
      </c>
      <c r="AA5114" s="2">
        <v>6805760000000</v>
      </c>
      <c r="AB5114" s="2">
        <v>6888120000000</v>
      </c>
      <c r="AC5114" s="2">
        <v>6964280000000</v>
      </c>
      <c r="AD5114" s="2">
        <v>7005560000000</v>
      </c>
      <c r="AE5114" s="2">
        <v>7070780000000</v>
      </c>
      <c r="AF5114" s="2">
        <v>7141260000000</v>
      </c>
      <c r="AG5114" s="2">
        <v>7220010000000</v>
      </c>
    </row>
    <row r="5115" spans="1:33">
      <c r="A5115" s="115" t="s">
        <v>6834</v>
      </c>
      <c r="B5115" s="115" t="s">
        <v>19</v>
      </c>
      <c r="C5115" s="2">
        <v>848345000</v>
      </c>
      <c r="D5115" s="2">
        <v>818041000</v>
      </c>
      <c r="E5115" s="2">
        <v>848449000</v>
      </c>
      <c r="F5115" s="2">
        <v>843819000</v>
      </c>
      <c r="G5115" s="2">
        <v>844277000</v>
      </c>
      <c r="H5115" s="2">
        <v>843028000</v>
      </c>
      <c r="I5115" s="2">
        <v>834255000</v>
      </c>
      <c r="J5115" s="2">
        <v>819727000</v>
      </c>
      <c r="K5115" s="2">
        <v>803731000</v>
      </c>
      <c r="L5115" s="2">
        <v>791201000</v>
      </c>
      <c r="M5115" s="2">
        <v>777299000</v>
      </c>
      <c r="N5115" s="2">
        <v>766894000</v>
      </c>
      <c r="O5115" s="2">
        <v>756490000</v>
      </c>
      <c r="P5115" s="2">
        <v>748048000</v>
      </c>
      <c r="Q5115" s="2">
        <v>742879000</v>
      </c>
      <c r="R5115" s="2">
        <v>746062000</v>
      </c>
      <c r="S5115" s="2">
        <v>746968000</v>
      </c>
      <c r="T5115" s="2">
        <v>745248000</v>
      </c>
      <c r="U5115" s="2">
        <v>745254000</v>
      </c>
      <c r="V5115" s="2">
        <v>746317000</v>
      </c>
      <c r="W5115" s="2">
        <v>750110000</v>
      </c>
      <c r="X5115" s="2">
        <v>758909000</v>
      </c>
      <c r="Y5115" s="2">
        <v>763946000</v>
      </c>
      <c r="Z5115" s="2">
        <v>768970000</v>
      </c>
      <c r="AA5115" s="2">
        <v>774466000</v>
      </c>
      <c r="AB5115" s="2">
        <v>783839000</v>
      </c>
      <c r="AC5115" s="2">
        <v>792505000</v>
      </c>
      <c r="AD5115" s="2">
        <v>797203000</v>
      </c>
      <c r="AE5115" s="2">
        <v>804625000</v>
      </c>
      <c r="AF5115" s="2">
        <v>812645000</v>
      </c>
      <c r="AG5115" s="2">
        <v>821606000</v>
      </c>
    </row>
    <row r="5116" spans="1:33">
      <c r="A5116" s="115" t="s">
        <v>6835</v>
      </c>
      <c r="B5116" s="115" t="s">
        <v>19</v>
      </c>
      <c r="C5116" s="2">
        <v>4528770000</v>
      </c>
      <c r="D5116" s="2">
        <v>4366990000</v>
      </c>
      <c r="E5116" s="2">
        <v>4529330000</v>
      </c>
      <c r="F5116" s="2">
        <v>4504610000</v>
      </c>
      <c r="G5116" s="2">
        <v>4507050000</v>
      </c>
      <c r="H5116" s="2">
        <v>4500390000</v>
      </c>
      <c r="I5116" s="2">
        <v>4453550000</v>
      </c>
      <c r="J5116" s="2">
        <v>4376000000</v>
      </c>
      <c r="K5116" s="2">
        <v>4290600000</v>
      </c>
      <c r="L5116" s="2">
        <v>4223710000</v>
      </c>
      <c r="M5116" s="2">
        <v>4149500000</v>
      </c>
      <c r="N5116" s="2">
        <v>4093950000</v>
      </c>
      <c r="O5116" s="2">
        <v>4038410000</v>
      </c>
      <c r="P5116" s="2">
        <v>3993350000</v>
      </c>
      <c r="Q5116" s="2">
        <v>3965760000</v>
      </c>
      <c r="R5116" s="2">
        <v>3982740000</v>
      </c>
      <c r="S5116" s="2">
        <v>3987580000</v>
      </c>
      <c r="T5116" s="2">
        <v>3978400000</v>
      </c>
      <c r="U5116" s="2">
        <v>3978430000</v>
      </c>
      <c r="V5116" s="2">
        <v>3984110000</v>
      </c>
      <c r="W5116" s="2">
        <v>4004360000</v>
      </c>
      <c r="X5116" s="2">
        <v>4051330000</v>
      </c>
      <c r="Y5116" s="2">
        <v>4078220000</v>
      </c>
      <c r="Z5116" s="2">
        <v>4105040000</v>
      </c>
      <c r="AA5116" s="2">
        <v>4134380000</v>
      </c>
      <c r="AB5116" s="2">
        <v>4184410000</v>
      </c>
      <c r="AC5116" s="2">
        <v>4230670000</v>
      </c>
      <c r="AD5116" s="2">
        <v>4255750000</v>
      </c>
      <c r="AE5116" s="2">
        <v>4295370000</v>
      </c>
      <c r="AF5116" s="2">
        <v>4338190000</v>
      </c>
      <c r="AG5116" s="2">
        <v>4386030000</v>
      </c>
    </row>
    <row r="5117" spans="1:33">
      <c r="A5117" s="115" t="s">
        <v>6836</v>
      </c>
      <c r="B5117" s="115" t="s">
        <v>19</v>
      </c>
      <c r="C5117" s="2">
        <v>7965140000</v>
      </c>
      <c r="D5117" s="2">
        <v>7680610000</v>
      </c>
      <c r="E5117" s="2">
        <v>7966120000</v>
      </c>
      <c r="F5117" s="2">
        <v>7922650000</v>
      </c>
      <c r="G5117" s="2">
        <v>7926950000</v>
      </c>
      <c r="H5117" s="2">
        <v>7915220000</v>
      </c>
      <c r="I5117" s="2">
        <v>7832850000</v>
      </c>
      <c r="J5117" s="2">
        <v>7696450000</v>
      </c>
      <c r="K5117" s="2">
        <v>7546260000</v>
      </c>
      <c r="L5117" s="2">
        <v>7428610000</v>
      </c>
      <c r="M5117" s="2">
        <v>7298090000</v>
      </c>
      <c r="N5117" s="2">
        <v>7200400000</v>
      </c>
      <c r="O5117" s="2">
        <v>7102710000</v>
      </c>
      <c r="P5117" s="2">
        <v>7023450000</v>
      </c>
      <c r="Q5117" s="2">
        <v>6974920000</v>
      </c>
      <c r="R5117" s="2">
        <v>7004800000</v>
      </c>
      <c r="S5117" s="2">
        <v>7013310000</v>
      </c>
      <c r="T5117" s="2">
        <v>6997160000</v>
      </c>
      <c r="U5117" s="2">
        <v>6997220000</v>
      </c>
      <c r="V5117" s="2">
        <v>7007200000</v>
      </c>
      <c r="W5117" s="2">
        <v>7042810000</v>
      </c>
      <c r="X5117" s="2">
        <v>7125430000</v>
      </c>
      <c r="Y5117" s="2">
        <v>7172710000</v>
      </c>
      <c r="Z5117" s="2">
        <v>7219890000</v>
      </c>
      <c r="AA5117" s="2">
        <v>7271490000</v>
      </c>
      <c r="AB5117" s="2">
        <v>7359490000</v>
      </c>
      <c r="AC5117" s="2">
        <v>7440850000</v>
      </c>
      <c r="AD5117" s="2">
        <v>7484970000</v>
      </c>
      <c r="AE5117" s="2">
        <v>7554650000</v>
      </c>
      <c r="AF5117" s="2">
        <v>7629950000</v>
      </c>
      <c r="AG5117" s="2">
        <v>7714090000</v>
      </c>
    </row>
    <row r="5118" spans="1:33">
      <c r="A5118" s="115" t="s">
        <v>6837</v>
      </c>
      <c r="B5118" s="115" t="s">
        <v>19</v>
      </c>
      <c r="C5118" s="2">
        <v>313879000</v>
      </c>
      <c r="D5118" s="2">
        <v>302667000</v>
      </c>
      <c r="E5118" s="2">
        <v>313918000</v>
      </c>
      <c r="F5118" s="2">
        <v>312205000</v>
      </c>
      <c r="G5118" s="2">
        <v>312374000</v>
      </c>
      <c r="H5118" s="2">
        <v>311912000</v>
      </c>
      <c r="I5118" s="2">
        <v>308666000</v>
      </c>
      <c r="J5118" s="2">
        <v>303291000</v>
      </c>
      <c r="K5118" s="2">
        <v>297372000</v>
      </c>
      <c r="L5118" s="2">
        <v>292736000</v>
      </c>
      <c r="M5118" s="2">
        <v>287593000</v>
      </c>
      <c r="N5118" s="2">
        <v>283743000</v>
      </c>
      <c r="O5118" s="2">
        <v>279894000</v>
      </c>
      <c r="P5118" s="2">
        <v>276770000</v>
      </c>
      <c r="Q5118" s="2">
        <v>274858000</v>
      </c>
      <c r="R5118" s="2">
        <v>276035000</v>
      </c>
      <c r="S5118" s="2">
        <v>276371000</v>
      </c>
      <c r="T5118" s="2">
        <v>275735000</v>
      </c>
      <c r="U5118" s="2">
        <v>275737000</v>
      </c>
      <c r="V5118" s="2">
        <v>276130000</v>
      </c>
      <c r="W5118" s="2">
        <v>277533000</v>
      </c>
      <c r="X5118" s="2">
        <v>280789000</v>
      </c>
      <c r="Y5118" s="2">
        <v>282652000</v>
      </c>
      <c r="Z5118" s="2">
        <v>284511000</v>
      </c>
      <c r="AA5118" s="2">
        <v>286545000</v>
      </c>
      <c r="AB5118" s="2">
        <v>290013000</v>
      </c>
      <c r="AC5118" s="2">
        <v>293219000</v>
      </c>
      <c r="AD5118" s="2">
        <v>294957000</v>
      </c>
      <c r="AE5118" s="2">
        <v>297703000</v>
      </c>
      <c r="AF5118" s="2">
        <v>300671000</v>
      </c>
      <c r="AG5118" s="2">
        <v>303986000</v>
      </c>
    </row>
    <row r="5119" spans="1:33">
      <c r="A5119" s="115" t="s">
        <v>6838</v>
      </c>
      <c r="B5119" s="115" t="s">
        <v>19</v>
      </c>
      <c r="C5119" s="2">
        <v>295755000</v>
      </c>
      <c r="D5119" s="2">
        <v>285190000</v>
      </c>
      <c r="E5119" s="2">
        <v>295791000</v>
      </c>
      <c r="F5119" s="2">
        <v>294177000</v>
      </c>
      <c r="G5119" s="2">
        <v>294336000</v>
      </c>
      <c r="H5119" s="2">
        <v>293901000</v>
      </c>
      <c r="I5119" s="2">
        <v>290842000</v>
      </c>
      <c r="J5119" s="2">
        <v>285778000</v>
      </c>
      <c r="K5119" s="2">
        <v>280201000</v>
      </c>
      <c r="L5119" s="2">
        <v>275833000</v>
      </c>
      <c r="M5119" s="2">
        <v>270986000</v>
      </c>
      <c r="N5119" s="2">
        <v>267359000</v>
      </c>
      <c r="O5119" s="2">
        <v>263732000</v>
      </c>
      <c r="P5119" s="2">
        <v>260788000</v>
      </c>
      <c r="Q5119" s="2">
        <v>258987000</v>
      </c>
      <c r="R5119" s="2">
        <v>260096000</v>
      </c>
      <c r="S5119" s="2">
        <v>260412000</v>
      </c>
      <c r="T5119" s="2">
        <v>259813000</v>
      </c>
      <c r="U5119" s="2">
        <v>259815000</v>
      </c>
      <c r="V5119" s="2">
        <v>260185000</v>
      </c>
      <c r="W5119" s="2">
        <v>261507000</v>
      </c>
      <c r="X5119" s="2">
        <v>264575000</v>
      </c>
      <c r="Y5119" s="2">
        <v>266331000</v>
      </c>
      <c r="Z5119" s="2">
        <v>268083000</v>
      </c>
      <c r="AA5119" s="2">
        <v>269999000</v>
      </c>
      <c r="AB5119" s="2">
        <v>273266000</v>
      </c>
      <c r="AC5119" s="2">
        <v>276287000</v>
      </c>
      <c r="AD5119" s="2">
        <v>277925000</v>
      </c>
      <c r="AE5119" s="2">
        <v>280513000</v>
      </c>
      <c r="AF5119" s="2">
        <v>283309000</v>
      </c>
      <c r="AG5119" s="2">
        <v>286433000</v>
      </c>
    </row>
    <row r="5120" spans="1:33">
      <c r="A5120" s="115" t="s">
        <v>6839</v>
      </c>
      <c r="B5120" s="115" t="s">
        <v>19</v>
      </c>
      <c r="C5120" s="2">
        <v>210611000</v>
      </c>
      <c r="D5120" s="2">
        <v>203088000</v>
      </c>
      <c r="E5120" s="2">
        <v>210637000</v>
      </c>
      <c r="F5120" s="2">
        <v>209487000</v>
      </c>
      <c r="G5120" s="2">
        <v>209601000</v>
      </c>
      <c r="H5120" s="2">
        <v>209291000</v>
      </c>
      <c r="I5120" s="2">
        <v>207113000</v>
      </c>
      <c r="J5120" s="2">
        <v>203506000</v>
      </c>
      <c r="K5120" s="2">
        <v>199535000</v>
      </c>
      <c r="L5120" s="2">
        <v>196424000</v>
      </c>
      <c r="M5120" s="2">
        <v>192973000</v>
      </c>
      <c r="N5120" s="2">
        <v>190390000</v>
      </c>
      <c r="O5120" s="2">
        <v>187807000</v>
      </c>
      <c r="P5120" s="2">
        <v>185711000</v>
      </c>
      <c r="Q5120" s="2">
        <v>184428000</v>
      </c>
      <c r="R5120" s="2">
        <v>185218000</v>
      </c>
      <c r="S5120" s="2">
        <v>185443000</v>
      </c>
      <c r="T5120" s="2">
        <v>185016000</v>
      </c>
      <c r="U5120" s="2">
        <v>185018000</v>
      </c>
      <c r="V5120" s="2">
        <v>185281000</v>
      </c>
      <c r="W5120" s="2">
        <v>186223000</v>
      </c>
      <c r="X5120" s="2">
        <v>188408000</v>
      </c>
      <c r="Y5120" s="2">
        <v>189658000</v>
      </c>
      <c r="Z5120" s="2">
        <v>190905000</v>
      </c>
      <c r="AA5120" s="2">
        <v>192270000</v>
      </c>
      <c r="AB5120" s="2">
        <v>194597000</v>
      </c>
      <c r="AC5120" s="2">
        <v>196748000</v>
      </c>
      <c r="AD5120" s="2">
        <v>197914000</v>
      </c>
      <c r="AE5120" s="2">
        <v>199757000</v>
      </c>
      <c r="AF5120" s="2">
        <v>201748000</v>
      </c>
      <c r="AG5120" s="2">
        <v>203973000</v>
      </c>
    </row>
    <row r="5121" spans="1:33">
      <c r="A5121" s="115" t="s">
        <v>6840</v>
      </c>
      <c r="B5121" s="115" t="s">
        <v>19</v>
      </c>
      <c r="C5121" s="2">
        <v>19670100</v>
      </c>
      <c r="D5121" s="2">
        <v>18967500</v>
      </c>
      <c r="E5121" s="2">
        <v>19672600</v>
      </c>
      <c r="F5121" s="2">
        <v>19565200</v>
      </c>
      <c r="G5121" s="2">
        <v>19575800</v>
      </c>
      <c r="H5121" s="2">
        <v>19546900</v>
      </c>
      <c r="I5121" s="2">
        <v>19343400</v>
      </c>
      <c r="J5121" s="2">
        <v>19006600</v>
      </c>
      <c r="K5121" s="2">
        <v>18635700</v>
      </c>
      <c r="L5121" s="2">
        <v>18345200</v>
      </c>
      <c r="M5121" s="2">
        <v>18022800</v>
      </c>
      <c r="N5121" s="2">
        <v>17781600</v>
      </c>
      <c r="O5121" s="2">
        <v>17540300</v>
      </c>
      <c r="P5121" s="2">
        <v>17344600</v>
      </c>
      <c r="Q5121" s="2">
        <v>17224800</v>
      </c>
      <c r="R5121" s="2">
        <v>17298500</v>
      </c>
      <c r="S5121" s="2">
        <v>17319600</v>
      </c>
      <c r="T5121" s="2">
        <v>17279700</v>
      </c>
      <c r="U5121" s="2">
        <v>17279800</v>
      </c>
      <c r="V5121" s="2">
        <v>17304500</v>
      </c>
      <c r="W5121" s="2">
        <v>17392400</v>
      </c>
      <c r="X5121" s="2">
        <v>17596400</v>
      </c>
      <c r="Y5121" s="2">
        <v>17713200</v>
      </c>
      <c r="Z5121" s="2">
        <v>17829700</v>
      </c>
      <c r="AA5121" s="2">
        <v>17957100</v>
      </c>
      <c r="AB5121" s="2">
        <v>18174500</v>
      </c>
      <c r="AC5121" s="2">
        <v>18375400</v>
      </c>
      <c r="AD5121" s="2">
        <v>18484300</v>
      </c>
      <c r="AE5121" s="2">
        <v>18656400</v>
      </c>
      <c r="AF5121" s="2">
        <v>18842400</v>
      </c>
      <c r="AG5121" s="2">
        <v>19050200</v>
      </c>
    </row>
    <row r="5122" spans="1:33">
      <c r="A5122" s="115" t="s">
        <v>6841</v>
      </c>
      <c r="B5122" s="115" t="s">
        <v>19</v>
      </c>
      <c r="C5122" s="2">
        <v>132071000</v>
      </c>
      <c r="D5122" s="2">
        <v>127353000</v>
      </c>
      <c r="E5122" s="2">
        <v>132087000</v>
      </c>
      <c r="F5122" s="2">
        <v>131366000</v>
      </c>
      <c r="G5122" s="2">
        <v>131438000</v>
      </c>
      <c r="H5122" s="2">
        <v>131243000</v>
      </c>
      <c r="I5122" s="2">
        <v>129877000</v>
      </c>
      <c r="J5122" s="2">
        <v>127616000</v>
      </c>
      <c r="K5122" s="2">
        <v>125125000</v>
      </c>
      <c r="L5122" s="2">
        <v>123175000</v>
      </c>
      <c r="M5122" s="2">
        <v>121010000</v>
      </c>
      <c r="N5122" s="2">
        <v>119391000</v>
      </c>
      <c r="O5122" s="2">
        <v>117771000</v>
      </c>
      <c r="P5122" s="2">
        <v>116457000</v>
      </c>
      <c r="Q5122" s="2">
        <v>115652000</v>
      </c>
      <c r="R5122" s="2">
        <v>116147000</v>
      </c>
      <c r="S5122" s="2">
        <v>116289000</v>
      </c>
      <c r="T5122" s="2">
        <v>116021000</v>
      </c>
      <c r="U5122" s="2">
        <v>116022000</v>
      </c>
      <c r="V5122" s="2">
        <v>116187000</v>
      </c>
      <c r="W5122" s="2">
        <v>116778000</v>
      </c>
      <c r="X5122" s="2">
        <v>118147000</v>
      </c>
      <c r="Y5122" s="2">
        <v>118932000</v>
      </c>
      <c r="Z5122" s="2">
        <v>119714000</v>
      </c>
      <c r="AA5122" s="2">
        <v>120569000</v>
      </c>
      <c r="AB5122" s="2">
        <v>122029000</v>
      </c>
      <c r="AC5122" s="2">
        <v>123378000</v>
      </c>
      <c r="AD5122" s="2">
        <v>124109000</v>
      </c>
      <c r="AE5122" s="2">
        <v>125265000</v>
      </c>
      <c r="AF5122" s="2">
        <v>126513000</v>
      </c>
      <c r="AG5122" s="2">
        <v>127908000</v>
      </c>
    </row>
    <row r="5123" spans="1:33">
      <c r="A5123" s="115" t="s">
        <v>6842</v>
      </c>
      <c r="B5123" s="115" t="s">
        <v>19</v>
      </c>
      <c r="C5123" s="2">
        <v>140501000</v>
      </c>
      <c r="D5123" s="2">
        <v>135482000</v>
      </c>
      <c r="E5123" s="2">
        <v>140518000</v>
      </c>
      <c r="F5123" s="2">
        <v>139751000</v>
      </c>
      <c r="G5123" s="2">
        <v>139827000</v>
      </c>
      <c r="H5123" s="2">
        <v>139620000</v>
      </c>
      <c r="I5123" s="2">
        <v>138167000</v>
      </c>
      <c r="J5123" s="2">
        <v>135761000</v>
      </c>
      <c r="K5123" s="2">
        <v>133112000</v>
      </c>
      <c r="L5123" s="2">
        <v>131037000</v>
      </c>
      <c r="M5123" s="2">
        <v>128734000</v>
      </c>
      <c r="N5123" s="2">
        <v>127011000</v>
      </c>
      <c r="O5123" s="2">
        <v>125288000</v>
      </c>
      <c r="P5123" s="2">
        <v>123890000</v>
      </c>
      <c r="Q5123" s="2">
        <v>123034000</v>
      </c>
      <c r="R5123" s="2">
        <v>123561000</v>
      </c>
      <c r="S5123" s="2">
        <v>123711000</v>
      </c>
      <c r="T5123" s="2">
        <v>123426000</v>
      </c>
      <c r="U5123" s="2">
        <v>123427000</v>
      </c>
      <c r="V5123" s="2">
        <v>123603000</v>
      </c>
      <c r="W5123" s="2">
        <v>124232000</v>
      </c>
      <c r="X5123" s="2">
        <v>125689000</v>
      </c>
      <c r="Y5123" s="2">
        <v>126523000</v>
      </c>
      <c r="Z5123" s="2">
        <v>127355000</v>
      </c>
      <c r="AA5123" s="2">
        <v>128265000</v>
      </c>
      <c r="AB5123" s="2">
        <v>129818000</v>
      </c>
      <c r="AC5123" s="2">
        <v>131253000</v>
      </c>
      <c r="AD5123" s="2">
        <v>132031000</v>
      </c>
      <c r="AE5123" s="2">
        <v>133260000</v>
      </c>
      <c r="AF5123" s="2">
        <v>134588000</v>
      </c>
      <c r="AG5123" s="2">
        <v>136073000</v>
      </c>
    </row>
    <row r="5124" spans="1:33">
      <c r="A5124" s="115" t="s">
        <v>6843</v>
      </c>
      <c r="B5124" s="115" t="s">
        <v>19</v>
      </c>
      <c r="C5124" s="2">
        <v>14050100</v>
      </c>
      <c r="D5124" s="2">
        <v>13548200</v>
      </c>
      <c r="E5124" s="2">
        <v>14051800</v>
      </c>
      <c r="F5124" s="2">
        <v>13975100</v>
      </c>
      <c r="G5124" s="2">
        <v>13982700</v>
      </c>
      <c r="H5124" s="2">
        <v>13962000</v>
      </c>
      <c r="I5124" s="2">
        <v>13816700</v>
      </c>
      <c r="J5124" s="2">
        <v>13576100</v>
      </c>
      <c r="K5124" s="2">
        <v>13311200</v>
      </c>
      <c r="L5124" s="2">
        <v>13103700</v>
      </c>
      <c r="M5124" s="2">
        <v>12873400</v>
      </c>
      <c r="N5124" s="2">
        <v>12701100</v>
      </c>
      <c r="O5124" s="2">
        <v>12528800</v>
      </c>
      <c r="P5124" s="2">
        <v>12389000</v>
      </c>
      <c r="Q5124" s="2">
        <v>12303400</v>
      </c>
      <c r="R5124" s="2">
        <v>12356100</v>
      </c>
      <c r="S5124" s="2">
        <v>12371100</v>
      </c>
      <c r="T5124" s="2">
        <v>12342600</v>
      </c>
      <c r="U5124" s="2">
        <v>12342700</v>
      </c>
      <c r="V5124" s="2">
        <v>12360300</v>
      </c>
      <c r="W5124" s="2">
        <v>12423200</v>
      </c>
      <c r="X5124" s="2">
        <v>12568900</v>
      </c>
      <c r="Y5124" s="2">
        <v>12652300</v>
      </c>
      <c r="Z5124" s="2">
        <v>12735500</v>
      </c>
      <c r="AA5124" s="2">
        <v>12826500</v>
      </c>
      <c r="AB5124" s="2">
        <v>12981800</v>
      </c>
      <c r="AC5124" s="2">
        <v>13125300</v>
      </c>
      <c r="AD5124" s="2">
        <v>13203100</v>
      </c>
      <c r="AE5124" s="2">
        <v>13326000</v>
      </c>
      <c r="AF5124" s="2">
        <v>13458800</v>
      </c>
      <c r="AG5124" s="2">
        <v>13607300</v>
      </c>
    </row>
    <row r="5125" spans="1:33">
      <c r="A5125" s="115" t="s">
        <v>6844</v>
      </c>
      <c r="B5125" s="115" t="s">
        <v>19</v>
      </c>
      <c r="C5125" s="115">
        <v>0</v>
      </c>
      <c r="D5125" s="115">
        <v>0</v>
      </c>
      <c r="E5125" s="115">
        <v>0</v>
      </c>
      <c r="F5125" s="115">
        <v>0</v>
      </c>
      <c r="G5125" s="115">
        <v>0</v>
      </c>
      <c r="H5125" s="115">
        <v>0</v>
      </c>
      <c r="I5125" s="115">
        <v>0</v>
      </c>
      <c r="J5125" s="115">
        <v>0</v>
      </c>
      <c r="K5125" s="115">
        <v>0</v>
      </c>
      <c r="L5125" s="115">
        <v>0</v>
      </c>
      <c r="M5125" s="115">
        <v>0</v>
      </c>
      <c r="N5125" s="115">
        <v>0</v>
      </c>
      <c r="O5125" s="115">
        <v>0</v>
      </c>
      <c r="P5125" s="115">
        <v>0</v>
      </c>
      <c r="Q5125" s="115">
        <v>0</v>
      </c>
      <c r="R5125" s="115">
        <v>0</v>
      </c>
      <c r="S5125" s="115">
        <v>0</v>
      </c>
      <c r="T5125" s="115">
        <v>0</v>
      </c>
      <c r="U5125" s="115">
        <v>0</v>
      </c>
      <c r="V5125" s="115">
        <v>0</v>
      </c>
      <c r="W5125" s="115">
        <v>0</v>
      </c>
      <c r="X5125" s="115">
        <v>0</v>
      </c>
      <c r="Y5125" s="115">
        <v>0</v>
      </c>
      <c r="Z5125" s="115">
        <v>0</v>
      </c>
      <c r="AA5125" s="115">
        <v>0</v>
      </c>
      <c r="AB5125" s="115">
        <v>0</v>
      </c>
      <c r="AC5125" s="115">
        <v>0</v>
      </c>
      <c r="AD5125" s="115">
        <v>0</v>
      </c>
      <c r="AE5125" s="115">
        <v>0</v>
      </c>
      <c r="AF5125" s="115">
        <v>0</v>
      </c>
      <c r="AG5125" s="115">
        <v>0</v>
      </c>
    </row>
    <row r="5126" spans="1:33">
      <c r="A5126" s="115" t="s">
        <v>6845</v>
      </c>
      <c r="B5126" s="115" t="s">
        <v>19</v>
      </c>
      <c r="C5126" s="2">
        <v>87160000000000</v>
      </c>
      <c r="D5126" s="2">
        <v>87616200000000</v>
      </c>
      <c r="E5126" s="2">
        <v>88624000000000</v>
      </c>
      <c r="F5126" s="2">
        <v>89526500000000</v>
      </c>
      <c r="G5126" s="2">
        <v>90293100000000</v>
      </c>
      <c r="H5126" s="2">
        <v>90941400000000</v>
      </c>
      <c r="I5126" s="2">
        <v>91502300000000</v>
      </c>
      <c r="J5126" s="2">
        <v>92014000000000</v>
      </c>
      <c r="K5126" s="2">
        <v>92481100000000</v>
      </c>
      <c r="L5126" s="2">
        <v>92917200000000</v>
      </c>
      <c r="M5126" s="2">
        <v>93362700000000</v>
      </c>
      <c r="N5126" s="2">
        <v>93860100000000</v>
      </c>
      <c r="O5126" s="2">
        <v>94356600000000</v>
      </c>
      <c r="P5126" s="2">
        <v>94849700000000</v>
      </c>
      <c r="Q5126" s="2">
        <v>95252500000000</v>
      </c>
      <c r="R5126" s="2">
        <v>96196300000000</v>
      </c>
      <c r="S5126" s="2">
        <v>97135200000000</v>
      </c>
      <c r="T5126" s="2">
        <v>98069800000000</v>
      </c>
      <c r="U5126" s="2">
        <v>99039000000000</v>
      </c>
      <c r="V5126" s="2">
        <v>100004000000000</v>
      </c>
      <c r="W5126" s="2">
        <v>101023000000000</v>
      </c>
      <c r="X5126" s="2">
        <v>102055000000000</v>
      </c>
      <c r="Y5126" s="2">
        <v>103082000000000</v>
      </c>
      <c r="Z5126" s="2">
        <v>104113000000000</v>
      </c>
      <c r="AA5126" s="2">
        <v>105164000000000</v>
      </c>
      <c r="AB5126" s="2">
        <v>106214000000000</v>
      </c>
      <c r="AC5126" s="2">
        <v>107282000000000</v>
      </c>
      <c r="AD5126" s="2">
        <v>108367000000000</v>
      </c>
      <c r="AE5126" s="2">
        <v>109422000000000</v>
      </c>
      <c r="AF5126" s="2">
        <v>110488000000000</v>
      </c>
      <c r="AG5126" s="2">
        <v>111566000000000</v>
      </c>
    </row>
    <row r="5127" spans="1:33">
      <c r="A5127" s="115" t="s">
        <v>6846</v>
      </c>
      <c r="B5127" s="115" t="s">
        <v>19</v>
      </c>
      <c r="C5127" s="2">
        <v>8870270000</v>
      </c>
      <c r="D5127" s="2">
        <v>8830760000</v>
      </c>
      <c r="E5127" s="2">
        <v>9275230000</v>
      </c>
      <c r="F5127" s="2">
        <v>9496160000</v>
      </c>
      <c r="G5127" s="2">
        <v>9717080000</v>
      </c>
      <c r="H5127" s="2">
        <v>9934560000</v>
      </c>
      <c r="I5127" s="2">
        <v>10082600000</v>
      </c>
      <c r="J5127" s="2">
        <v>10173200000</v>
      </c>
      <c r="K5127" s="2">
        <v>10241200000</v>
      </c>
      <c r="L5127" s="2">
        <v>10313500000</v>
      </c>
      <c r="M5127" s="2">
        <v>10407400000</v>
      </c>
      <c r="N5127" s="2">
        <v>10520000000</v>
      </c>
      <c r="O5127" s="2">
        <v>10632700000</v>
      </c>
      <c r="P5127" s="2">
        <v>10735000000</v>
      </c>
      <c r="Q5127" s="2">
        <v>10855800000</v>
      </c>
      <c r="R5127" s="2">
        <v>11024200000</v>
      </c>
      <c r="S5127" s="2">
        <v>11161600000</v>
      </c>
      <c r="T5127" s="2">
        <v>11267800000</v>
      </c>
      <c r="U5127" s="2">
        <v>11394500000</v>
      </c>
      <c r="V5127" s="2">
        <v>11520900000</v>
      </c>
      <c r="W5127" s="2">
        <v>11668200000</v>
      </c>
      <c r="X5127" s="2">
        <v>11846100000</v>
      </c>
      <c r="Y5127" s="2">
        <v>12003200000</v>
      </c>
      <c r="Z5127" s="2">
        <v>12160600000</v>
      </c>
      <c r="AA5127" s="2">
        <v>12338400000</v>
      </c>
      <c r="AB5127" s="2">
        <v>12516400000</v>
      </c>
      <c r="AC5127" s="2">
        <v>12704600000</v>
      </c>
      <c r="AD5127" s="2">
        <v>12882500000</v>
      </c>
      <c r="AE5127" s="2">
        <v>13060600000</v>
      </c>
      <c r="AF5127" s="2">
        <v>13269100000</v>
      </c>
      <c r="AG5127" s="2">
        <v>13477900000</v>
      </c>
    </row>
    <row r="5128" spans="1:33">
      <c r="A5128" s="115" t="s">
        <v>6847</v>
      </c>
      <c r="B5128" s="115" t="s">
        <v>19</v>
      </c>
      <c r="C5128" s="2">
        <v>137894000000</v>
      </c>
      <c r="D5128" s="2">
        <v>136755000000</v>
      </c>
      <c r="E5128" s="2">
        <v>143470000000</v>
      </c>
      <c r="F5128" s="2">
        <v>146952000000</v>
      </c>
      <c r="G5128" s="2">
        <v>150151000000</v>
      </c>
      <c r="H5128" s="2">
        <v>153303000000</v>
      </c>
      <c r="I5128" s="2">
        <v>155420000000</v>
      </c>
      <c r="J5128" s="2">
        <v>156708000000</v>
      </c>
      <c r="K5128" s="2">
        <v>157476000000</v>
      </c>
      <c r="L5128" s="2">
        <v>158431000000</v>
      </c>
      <c r="M5128" s="2">
        <v>159594000000</v>
      </c>
      <c r="N5128" s="2">
        <v>161281000000</v>
      </c>
      <c r="O5128" s="2">
        <v>162776000000</v>
      </c>
      <c r="P5128" s="2">
        <v>164170000000</v>
      </c>
      <c r="Q5128" s="2">
        <v>165731000000</v>
      </c>
      <c r="R5128" s="2">
        <v>168339000000</v>
      </c>
      <c r="S5128" s="2">
        <v>170349000000</v>
      </c>
      <c r="T5128" s="2">
        <v>171956000000</v>
      </c>
      <c r="U5128" s="2">
        <v>173776000000</v>
      </c>
      <c r="V5128" s="2">
        <v>175500000000</v>
      </c>
      <c r="W5128" s="2">
        <v>177845000000</v>
      </c>
      <c r="X5128" s="2">
        <v>180700000000</v>
      </c>
      <c r="Y5128" s="2">
        <v>182949000000</v>
      </c>
      <c r="Z5128" s="2">
        <v>185405000000</v>
      </c>
      <c r="AA5128" s="2">
        <v>188066000000</v>
      </c>
      <c r="AB5128" s="2">
        <v>190832000000</v>
      </c>
      <c r="AC5128" s="2">
        <v>193801000000</v>
      </c>
      <c r="AD5128" s="2">
        <v>196369000000</v>
      </c>
      <c r="AE5128" s="2">
        <v>199141000000</v>
      </c>
      <c r="AF5128" s="2">
        <v>202219000000</v>
      </c>
      <c r="AG5128" s="2">
        <v>205503000000</v>
      </c>
    </row>
    <row r="5129" spans="1:33">
      <c r="A5129" s="115" t="s">
        <v>6848</v>
      </c>
      <c r="B5129" s="115" t="s">
        <v>19</v>
      </c>
      <c r="C5129" s="2">
        <v>123241000000</v>
      </c>
      <c r="D5129" s="2">
        <v>121214000000</v>
      </c>
      <c r="E5129" s="2">
        <v>126320000000</v>
      </c>
      <c r="F5129" s="2">
        <v>129054000000</v>
      </c>
      <c r="G5129" s="2">
        <v>131123000000</v>
      </c>
      <c r="H5129" s="2">
        <v>133047000000</v>
      </c>
      <c r="I5129" s="2">
        <v>134172000000</v>
      </c>
      <c r="J5129" s="2">
        <v>134621000000</v>
      </c>
      <c r="K5129" s="2">
        <v>134524000000</v>
      </c>
      <c r="L5129" s="2">
        <v>134483000000</v>
      </c>
      <c r="M5129" s="2">
        <v>134865000000</v>
      </c>
      <c r="N5129" s="2">
        <v>135601000000</v>
      </c>
      <c r="O5129" s="2">
        <v>136053000000</v>
      </c>
      <c r="P5129" s="2">
        <v>136603000000</v>
      </c>
      <c r="Q5129" s="2">
        <v>137263000000</v>
      </c>
      <c r="R5129" s="2">
        <v>139107000000</v>
      </c>
      <c r="S5129" s="2">
        <v>140563000000</v>
      </c>
      <c r="T5129" s="2">
        <v>141521000000</v>
      </c>
      <c r="U5129" s="2">
        <v>142713000000</v>
      </c>
      <c r="V5129" s="2">
        <v>143915000000</v>
      </c>
      <c r="W5129" s="2">
        <v>145675000000</v>
      </c>
      <c r="X5129" s="2">
        <v>147863000000</v>
      </c>
      <c r="Y5129" s="2">
        <v>149535000000</v>
      </c>
      <c r="Z5129" s="2">
        <v>151325000000</v>
      </c>
      <c r="AA5129" s="2">
        <v>153329000000</v>
      </c>
      <c r="AB5129" s="2">
        <v>155444000000</v>
      </c>
      <c r="AC5129" s="2">
        <v>157770000000</v>
      </c>
      <c r="AD5129" s="2">
        <v>159693000000</v>
      </c>
      <c r="AE5129" s="2">
        <v>161829000000</v>
      </c>
      <c r="AF5129" s="2">
        <v>164078000000</v>
      </c>
      <c r="AG5129" s="2">
        <v>166542000000</v>
      </c>
    </row>
    <row r="5130" spans="1:33">
      <c r="A5130" s="115" t="s">
        <v>6849</v>
      </c>
      <c r="B5130" s="115" t="s">
        <v>19</v>
      </c>
      <c r="C5130" s="2">
        <v>21910700000</v>
      </c>
      <c r="D5130" s="2">
        <v>21348400000</v>
      </c>
      <c r="E5130" s="2">
        <v>21820300000</v>
      </c>
      <c r="F5130" s="2">
        <v>21950800000</v>
      </c>
      <c r="G5130" s="2">
        <v>21934400000</v>
      </c>
      <c r="H5130" s="2">
        <v>21858900000</v>
      </c>
      <c r="I5130" s="2">
        <v>21644700000</v>
      </c>
      <c r="J5130" s="2">
        <v>21322300000</v>
      </c>
      <c r="K5130" s="2">
        <v>20945600000</v>
      </c>
      <c r="L5130" s="2">
        <v>20542800000</v>
      </c>
      <c r="M5130" s="2">
        <v>20180000000</v>
      </c>
      <c r="N5130" s="2">
        <v>19880900000</v>
      </c>
      <c r="O5130" s="2">
        <v>19561500000</v>
      </c>
      <c r="P5130" s="2">
        <v>19254200000</v>
      </c>
      <c r="Q5130" s="2">
        <v>18923700000</v>
      </c>
      <c r="R5130" s="2">
        <v>19010800000</v>
      </c>
      <c r="S5130" s="2">
        <v>19060300000</v>
      </c>
      <c r="T5130" s="2">
        <v>19066500000</v>
      </c>
      <c r="U5130" s="2">
        <v>19120900000</v>
      </c>
      <c r="V5130" s="2">
        <v>19163200000</v>
      </c>
      <c r="W5130" s="2">
        <v>19293300000</v>
      </c>
      <c r="X5130" s="2">
        <v>19487400000</v>
      </c>
      <c r="Y5130" s="2">
        <v>19617000000</v>
      </c>
      <c r="Z5130" s="2">
        <v>19774600000</v>
      </c>
      <c r="AA5130" s="2">
        <v>19949300000</v>
      </c>
      <c r="AB5130" s="2">
        <v>20158800000</v>
      </c>
      <c r="AC5130" s="2">
        <v>20373900000</v>
      </c>
      <c r="AD5130" s="2">
        <v>20549000000</v>
      </c>
      <c r="AE5130" s="2">
        <v>20759800000</v>
      </c>
      <c r="AF5130" s="2">
        <v>20987300000</v>
      </c>
      <c r="AG5130" s="2">
        <v>21241400000</v>
      </c>
    </row>
    <row r="5131" spans="1:33">
      <c r="A5131" s="115" t="s">
        <v>6850</v>
      </c>
      <c r="B5131" s="115" t="s">
        <v>19</v>
      </c>
      <c r="C5131" s="2">
        <v>9276250000</v>
      </c>
      <c r="D5131" s="2">
        <v>9094980000</v>
      </c>
      <c r="E5131" s="2">
        <v>9410370000</v>
      </c>
      <c r="F5131" s="2">
        <v>9562950000</v>
      </c>
      <c r="G5131" s="2">
        <v>9660470000</v>
      </c>
      <c r="H5131" s="2">
        <v>9744470000</v>
      </c>
      <c r="I5131" s="2">
        <v>9766570000</v>
      </c>
      <c r="J5131" s="2">
        <v>9736060000</v>
      </c>
      <c r="K5131" s="2">
        <v>9675360000</v>
      </c>
      <c r="L5131" s="2">
        <v>9613320000</v>
      </c>
      <c r="M5131" s="2">
        <v>9573660000</v>
      </c>
      <c r="N5131" s="2">
        <v>9562400000</v>
      </c>
      <c r="O5131" s="2">
        <v>9537430000</v>
      </c>
      <c r="P5131" s="2">
        <v>9514550000</v>
      </c>
      <c r="Q5131" s="2">
        <v>9496680000</v>
      </c>
      <c r="R5131" s="2">
        <v>9598560000</v>
      </c>
      <c r="S5131" s="2">
        <v>9675020000</v>
      </c>
      <c r="T5131" s="2">
        <v>9724540000</v>
      </c>
      <c r="U5131" s="2">
        <v>9793590000</v>
      </c>
      <c r="V5131" s="2">
        <v>9854410000</v>
      </c>
      <c r="W5131" s="2">
        <v>9961150000</v>
      </c>
      <c r="X5131" s="2">
        <v>10095400000</v>
      </c>
      <c r="Y5131" s="2">
        <v>10196300000</v>
      </c>
      <c r="Z5131" s="2">
        <v>10307200000</v>
      </c>
      <c r="AA5131" s="2">
        <v>10431900000</v>
      </c>
      <c r="AB5131" s="2">
        <v>10566800000</v>
      </c>
      <c r="AC5131" s="2">
        <v>10708100000</v>
      </c>
      <c r="AD5131" s="2">
        <v>10829200000</v>
      </c>
      <c r="AE5131" s="2">
        <v>10962800000</v>
      </c>
      <c r="AF5131" s="2">
        <v>11109100000</v>
      </c>
      <c r="AG5131" s="2">
        <v>11265100000</v>
      </c>
    </row>
    <row r="5132" spans="1:33">
      <c r="A5132" s="115" t="s">
        <v>6851</v>
      </c>
      <c r="B5132" s="115" t="s">
        <v>19</v>
      </c>
      <c r="C5132" s="2">
        <v>72753600000</v>
      </c>
      <c r="D5132" s="2">
        <v>70527100000</v>
      </c>
      <c r="E5132" s="2">
        <v>71386500000</v>
      </c>
      <c r="F5132" s="2">
        <v>71205300000</v>
      </c>
      <c r="G5132" s="2">
        <v>70548900000</v>
      </c>
      <c r="H5132" s="2">
        <v>69562400000</v>
      </c>
      <c r="I5132" s="2">
        <v>68181500000</v>
      </c>
      <c r="J5132" s="2">
        <v>66482900000</v>
      </c>
      <c r="K5132" s="2">
        <v>64577200000</v>
      </c>
      <c r="L5132" s="2">
        <v>62575600000</v>
      </c>
      <c r="M5132" s="2">
        <v>60697200000</v>
      </c>
      <c r="N5132" s="2">
        <v>58992000000</v>
      </c>
      <c r="O5132" s="2">
        <v>57279800000</v>
      </c>
      <c r="P5132" s="2">
        <v>55587800000</v>
      </c>
      <c r="Q5132" s="2">
        <v>53756300000</v>
      </c>
      <c r="R5132" s="2">
        <v>53632800000</v>
      </c>
      <c r="S5132" s="2">
        <v>53456100000</v>
      </c>
      <c r="T5132" s="2">
        <v>53201100000</v>
      </c>
      <c r="U5132" s="2">
        <v>53076000000</v>
      </c>
      <c r="V5132" s="2">
        <v>52956600000</v>
      </c>
      <c r="W5132" s="2">
        <v>53109200000</v>
      </c>
      <c r="X5132" s="2">
        <v>53413400000</v>
      </c>
      <c r="Y5132" s="2">
        <v>53579000000</v>
      </c>
      <c r="Z5132" s="2">
        <v>53809500000</v>
      </c>
      <c r="AA5132" s="2">
        <v>54111100000</v>
      </c>
      <c r="AB5132" s="2">
        <v>54473400000</v>
      </c>
      <c r="AC5132" s="2">
        <v>54870600000</v>
      </c>
      <c r="AD5132" s="2">
        <v>55198100000</v>
      </c>
      <c r="AE5132" s="2">
        <v>55590900000</v>
      </c>
      <c r="AF5132" s="2">
        <v>56052900000</v>
      </c>
      <c r="AG5132" s="2">
        <v>56583600000</v>
      </c>
    </row>
    <row r="5133" spans="1:33">
      <c r="A5133" s="115" t="s">
        <v>6852</v>
      </c>
      <c r="B5133" s="115" t="s">
        <v>19</v>
      </c>
      <c r="C5133" s="2">
        <v>475016000</v>
      </c>
      <c r="D5133" s="2">
        <v>469437000</v>
      </c>
      <c r="E5133" s="2">
        <v>486625000</v>
      </c>
      <c r="F5133" s="2">
        <v>494055000</v>
      </c>
      <c r="G5133" s="2">
        <v>501043000</v>
      </c>
      <c r="H5133" s="2">
        <v>506670000</v>
      </c>
      <c r="I5133" s="2">
        <v>509056000</v>
      </c>
      <c r="J5133" s="2">
        <v>508594000</v>
      </c>
      <c r="K5133" s="2">
        <v>507041000</v>
      </c>
      <c r="L5133" s="2">
        <v>505224000</v>
      </c>
      <c r="M5133" s="2">
        <v>504316000</v>
      </c>
      <c r="N5133" s="2">
        <v>504718000</v>
      </c>
      <c r="O5133" s="2">
        <v>504896000</v>
      </c>
      <c r="P5133" s="2">
        <v>504571000</v>
      </c>
      <c r="Q5133" s="2">
        <v>504344000</v>
      </c>
      <c r="R5133" s="2">
        <v>509974000</v>
      </c>
      <c r="S5133" s="2">
        <v>514382000</v>
      </c>
      <c r="T5133" s="2">
        <v>517791000</v>
      </c>
      <c r="U5133" s="2">
        <v>522193000</v>
      </c>
      <c r="V5133" s="2">
        <v>526357000</v>
      </c>
      <c r="W5133" s="2">
        <v>531943000</v>
      </c>
      <c r="X5133" s="2">
        <v>538989000</v>
      </c>
      <c r="Y5133" s="2">
        <v>544652000</v>
      </c>
      <c r="Z5133" s="2">
        <v>551013000</v>
      </c>
      <c r="AA5133" s="2">
        <v>557751000</v>
      </c>
      <c r="AB5133" s="2">
        <v>564942000</v>
      </c>
      <c r="AC5133" s="2">
        <v>572594000</v>
      </c>
      <c r="AD5133" s="2">
        <v>579434000</v>
      </c>
      <c r="AE5133" s="2">
        <v>586939000</v>
      </c>
      <c r="AF5133" s="2">
        <v>595124000</v>
      </c>
      <c r="AG5133" s="2">
        <v>603994000</v>
      </c>
    </row>
    <row r="5134" spans="1:33">
      <c r="A5134" s="115" t="s">
        <v>6853</v>
      </c>
      <c r="B5134" s="115" t="s">
        <v>19</v>
      </c>
      <c r="C5134" s="2">
        <v>1007160000</v>
      </c>
      <c r="D5134" s="2">
        <v>993538000</v>
      </c>
      <c r="E5134" s="2">
        <v>1037080000</v>
      </c>
      <c r="F5134" s="2">
        <v>1062920000</v>
      </c>
      <c r="G5134" s="2">
        <v>1083120000</v>
      </c>
      <c r="H5134" s="2">
        <v>1103250000</v>
      </c>
      <c r="I5134" s="2">
        <v>1116750000</v>
      </c>
      <c r="J5134" s="2">
        <v>1122860000</v>
      </c>
      <c r="K5134" s="2">
        <v>1126640000</v>
      </c>
      <c r="L5134" s="2">
        <v>1130300000</v>
      </c>
      <c r="M5134" s="2">
        <v>1137050000</v>
      </c>
      <c r="N5134" s="2">
        <v>1146320000</v>
      </c>
      <c r="O5134" s="2">
        <v>1154670000</v>
      </c>
      <c r="P5134" s="2">
        <v>1162920000</v>
      </c>
      <c r="Q5134" s="2">
        <v>1171670000</v>
      </c>
      <c r="R5134" s="2">
        <v>1189670000</v>
      </c>
      <c r="S5134" s="2">
        <v>1202560000</v>
      </c>
      <c r="T5134" s="2">
        <v>1212210000</v>
      </c>
      <c r="U5134" s="2">
        <v>1224090000</v>
      </c>
      <c r="V5134" s="2">
        <v>1234960000</v>
      </c>
      <c r="W5134" s="2">
        <v>1250150000</v>
      </c>
      <c r="X5134" s="2">
        <v>1269500000</v>
      </c>
      <c r="Y5134" s="2">
        <v>1284670000</v>
      </c>
      <c r="Z5134" s="2">
        <v>1300980000</v>
      </c>
      <c r="AA5134" s="2">
        <v>1318370000</v>
      </c>
      <c r="AB5134" s="2">
        <v>1336830000</v>
      </c>
      <c r="AC5134" s="2">
        <v>1356340000</v>
      </c>
      <c r="AD5134" s="2">
        <v>1373790000</v>
      </c>
      <c r="AE5134" s="2">
        <v>1392310000</v>
      </c>
      <c r="AF5134" s="2">
        <v>1412920000</v>
      </c>
      <c r="AG5134" s="2">
        <v>1434640000</v>
      </c>
    </row>
    <row r="5135" spans="1:33">
      <c r="A5135" s="115" t="s">
        <v>6854</v>
      </c>
      <c r="B5135" s="115" t="s">
        <v>19</v>
      </c>
      <c r="C5135" s="2">
        <v>1760520000</v>
      </c>
      <c r="D5135" s="2">
        <v>1690380000</v>
      </c>
      <c r="E5135" s="2">
        <v>1676720000</v>
      </c>
      <c r="F5135" s="2">
        <v>1646710000</v>
      </c>
      <c r="G5135" s="2">
        <v>1604420000</v>
      </c>
      <c r="H5135" s="2">
        <v>1548690000</v>
      </c>
      <c r="I5135" s="2">
        <v>1485070000</v>
      </c>
      <c r="J5135" s="2">
        <v>1415360000</v>
      </c>
      <c r="K5135" s="2">
        <v>1341810000</v>
      </c>
      <c r="L5135" s="2">
        <v>1263760000</v>
      </c>
      <c r="M5135" s="2">
        <v>1187380000</v>
      </c>
      <c r="N5135" s="2">
        <v>1114840000</v>
      </c>
      <c r="O5135" s="2">
        <v>1043660000</v>
      </c>
      <c r="P5135" s="2">
        <v>972202000</v>
      </c>
      <c r="Q5135" s="2">
        <v>893270000</v>
      </c>
      <c r="R5135" s="2">
        <v>871601000</v>
      </c>
      <c r="S5135" s="2">
        <v>851641000</v>
      </c>
      <c r="T5135" s="2">
        <v>832462000</v>
      </c>
      <c r="U5135" s="2">
        <v>816066000</v>
      </c>
      <c r="V5135" s="2">
        <v>800796000</v>
      </c>
      <c r="W5135" s="2">
        <v>790012000</v>
      </c>
      <c r="X5135" s="2">
        <v>781484000</v>
      </c>
      <c r="Y5135" s="2">
        <v>772093000</v>
      </c>
      <c r="Z5135" s="2">
        <v>763970000</v>
      </c>
      <c r="AA5135" s="2">
        <v>756984000</v>
      </c>
      <c r="AB5135" s="2">
        <v>750747000</v>
      </c>
      <c r="AC5135" s="2">
        <v>745423000</v>
      </c>
      <c r="AD5135" s="2">
        <v>740035000</v>
      </c>
      <c r="AE5135" s="2">
        <v>735588000</v>
      </c>
      <c r="AF5135" s="2">
        <v>732219000</v>
      </c>
      <c r="AG5135" s="2">
        <v>729925000</v>
      </c>
    </row>
    <row r="5136" spans="1:33">
      <c r="A5136" s="115" t="s">
        <v>6855</v>
      </c>
      <c r="B5136" s="115" t="s">
        <v>19</v>
      </c>
      <c r="C5136" s="2">
        <v>256302000</v>
      </c>
      <c r="D5136" s="2">
        <v>246070000</v>
      </c>
      <c r="E5136" s="2">
        <v>243947000</v>
      </c>
      <c r="F5136" s="2">
        <v>239803000</v>
      </c>
      <c r="G5136" s="2">
        <v>233843000</v>
      </c>
      <c r="H5136" s="2">
        <v>225825000</v>
      </c>
      <c r="I5136" s="2">
        <v>216658000</v>
      </c>
      <c r="J5136" s="2">
        <v>206596000</v>
      </c>
      <c r="K5136" s="2">
        <v>195967000</v>
      </c>
      <c r="L5136" s="2">
        <v>184636000</v>
      </c>
      <c r="M5136" s="2">
        <v>173545000</v>
      </c>
      <c r="N5136" s="2">
        <v>163016000</v>
      </c>
      <c r="O5136" s="2">
        <v>152675000</v>
      </c>
      <c r="P5136" s="2">
        <v>142256000</v>
      </c>
      <c r="Q5136" s="2">
        <v>130704000</v>
      </c>
      <c r="R5136" s="2">
        <v>127583000</v>
      </c>
      <c r="S5136" s="2">
        <v>124710000</v>
      </c>
      <c r="T5136" s="2">
        <v>121945000</v>
      </c>
      <c r="U5136" s="2">
        <v>119583000</v>
      </c>
      <c r="V5136" s="2">
        <v>117383000</v>
      </c>
      <c r="W5136" s="2">
        <v>115841000</v>
      </c>
      <c r="X5136" s="2">
        <v>114628000</v>
      </c>
      <c r="Y5136" s="2">
        <v>113288000</v>
      </c>
      <c r="Z5136" s="2">
        <v>112133000</v>
      </c>
      <c r="AA5136" s="2">
        <v>111143000</v>
      </c>
      <c r="AB5136" s="2">
        <v>110259000</v>
      </c>
      <c r="AC5136" s="2">
        <v>109508000</v>
      </c>
      <c r="AD5136" s="2">
        <v>108749000</v>
      </c>
      <c r="AE5136" s="2">
        <v>108126000</v>
      </c>
      <c r="AF5136" s="2">
        <v>107661000</v>
      </c>
      <c r="AG5136" s="2">
        <v>107353000</v>
      </c>
    </row>
    <row r="5137" spans="1:33">
      <c r="A5137" s="115" t="s">
        <v>6856</v>
      </c>
      <c r="B5137" s="115" t="s">
        <v>19</v>
      </c>
      <c r="C5137" s="115">
        <v>0</v>
      </c>
      <c r="D5137" s="115">
        <v>0</v>
      </c>
      <c r="E5137" s="115">
        <v>0</v>
      </c>
      <c r="F5137" s="115">
        <v>0</v>
      </c>
      <c r="G5137" s="115">
        <v>0</v>
      </c>
      <c r="H5137" s="115">
        <v>0</v>
      </c>
      <c r="I5137" s="115">
        <v>0</v>
      </c>
      <c r="J5137" s="115">
        <v>0</v>
      </c>
      <c r="K5137" s="115">
        <v>0</v>
      </c>
      <c r="L5137" s="115">
        <v>0</v>
      </c>
      <c r="M5137" s="115">
        <v>0</v>
      </c>
      <c r="N5137" s="115">
        <v>0</v>
      </c>
      <c r="O5137" s="115">
        <v>0</v>
      </c>
      <c r="P5137" s="115">
        <v>0</v>
      </c>
      <c r="Q5137" s="115">
        <v>0</v>
      </c>
      <c r="R5137" s="115">
        <v>0</v>
      </c>
      <c r="S5137" s="115">
        <v>0</v>
      </c>
      <c r="T5137" s="115">
        <v>0</v>
      </c>
      <c r="U5137" s="115">
        <v>0</v>
      </c>
      <c r="V5137" s="115">
        <v>0</v>
      </c>
      <c r="W5137" s="115">
        <v>0</v>
      </c>
      <c r="X5137" s="115">
        <v>0</v>
      </c>
      <c r="Y5137" s="115">
        <v>0</v>
      </c>
      <c r="Z5137" s="115">
        <v>0</v>
      </c>
      <c r="AA5137" s="115">
        <v>0</v>
      </c>
      <c r="AB5137" s="115">
        <v>0</v>
      </c>
      <c r="AC5137" s="115">
        <v>0</v>
      </c>
      <c r="AD5137" s="115">
        <v>0</v>
      </c>
      <c r="AE5137" s="115">
        <v>0</v>
      </c>
      <c r="AF5137" s="115">
        <v>0</v>
      </c>
      <c r="AG5137" s="115">
        <v>0</v>
      </c>
    </row>
    <row r="5138" spans="1:33">
      <c r="A5138" s="115" t="s">
        <v>6857</v>
      </c>
      <c r="B5138" s="115" t="s">
        <v>19</v>
      </c>
      <c r="C5138" s="2">
        <v>74985800000000</v>
      </c>
      <c r="D5138" s="2">
        <v>72203000000000</v>
      </c>
      <c r="E5138" s="2">
        <v>75205600000000</v>
      </c>
      <c r="F5138" s="2">
        <v>75212900000000</v>
      </c>
      <c r="G5138" s="2">
        <v>76507400000000</v>
      </c>
      <c r="H5138" s="2">
        <v>78173900000000</v>
      </c>
      <c r="I5138" s="2">
        <v>78382600000000</v>
      </c>
      <c r="J5138" s="2">
        <v>78570200000000</v>
      </c>
      <c r="K5138" s="2">
        <v>78780400000000</v>
      </c>
      <c r="L5138" s="2">
        <v>79085300000000</v>
      </c>
      <c r="M5138" s="2">
        <v>79559000000000</v>
      </c>
      <c r="N5138" s="2">
        <v>78882100000000</v>
      </c>
      <c r="O5138" s="2">
        <v>78222200000000</v>
      </c>
      <c r="P5138" s="2">
        <v>77581100000000</v>
      </c>
      <c r="Q5138" s="2">
        <v>77382400000000</v>
      </c>
      <c r="R5138" s="2">
        <v>77771400000000</v>
      </c>
      <c r="S5138" s="2">
        <v>78160900000000</v>
      </c>
      <c r="T5138" s="2">
        <v>78686300000000</v>
      </c>
      <c r="U5138" s="2">
        <v>79376500000000</v>
      </c>
      <c r="V5138" s="2">
        <v>80117700000000</v>
      </c>
      <c r="W5138" s="2">
        <v>80487500000000</v>
      </c>
      <c r="X5138" s="2">
        <v>81067500000000</v>
      </c>
      <c r="Y5138" s="2">
        <v>81884600000000</v>
      </c>
      <c r="Z5138" s="2">
        <v>82975800000000</v>
      </c>
      <c r="AA5138" s="2">
        <v>83570300000000</v>
      </c>
      <c r="AB5138" s="2">
        <v>84338300000000</v>
      </c>
      <c r="AC5138" s="2">
        <v>84889200000000</v>
      </c>
      <c r="AD5138" s="2">
        <v>85311600000000</v>
      </c>
      <c r="AE5138" s="2">
        <v>86010000000000</v>
      </c>
      <c r="AF5138" s="2">
        <v>86698500000000</v>
      </c>
      <c r="AG5138" s="2">
        <v>87719700000000</v>
      </c>
    </row>
    <row r="5139" spans="1:33">
      <c r="A5139" s="115" t="s">
        <v>6858</v>
      </c>
      <c r="B5139" s="115" t="s">
        <v>19</v>
      </c>
      <c r="C5139" s="2">
        <v>15220900000</v>
      </c>
      <c r="D5139" s="2">
        <v>13489000000</v>
      </c>
      <c r="E5139" s="2">
        <v>14538500000</v>
      </c>
      <c r="F5139" s="2">
        <v>14441700000</v>
      </c>
      <c r="G5139" s="2">
        <v>15126000000</v>
      </c>
      <c r="H5139" s="2">
        <v>16022000000</v>
      </c>
      <c r="I5139" s="2">
        <v>16026600000</v>
      </c>
      <c r="J5139" s="2">
        <v>16012800000</v>
      </c>
      <c r="K5139" s="2">
        <v>16021900000</v>
      </c>
      <c r="L5139" s="2">
        <v>16047800000</v>
      </c>
      <c r="M5139" s="2">
        <v>16214900000</v>
      </c>
      <c r="N5139" s="2">
        <v>16271200000</v>
      </c>
      <c r="O5139" s="2">
        <v>16310500000</v>
      </c>
      <c r="P5139" s="2">
        <v>16176400000</v>
      </c>
      <c r="Q5139" s="2">
        <v>16131400000</v>
      </c>
      <c r="R5139" s="2">
        <v>16337600000</v>
      </c>
      <c r="S5139" s="2">
        <v>16418300000</v>
      </c>
      <c r="T5139" s="2">
        <v>16532700000</v>
      </c>
      <c r="U5139" s="2">
        <v>16774400000</v>
      </c>
      <c r="V5139" s="2">
        <v>17031000000</v>
      </c>
      <c r="W5139" s="2">
        <v>16982700000</v>
      </c>
      <c r="X5139" s="2">
        <v>17094000000</v>
      </c>
      <c r="Y5139" s="2">
        <v>17419900000</v>
      </c>
      <c r="Z5139" s="2">
        <v>17962200000</v>
      </c>
      <c r="AA5139" s="2">
        <v>18086300000</v>
      </c>
      <c r="AB5139" s="2">
        <v>18366600000</v>
      </c>
      <c r="AC5139" s="2">
        <v>18455000000</v>
      </c>
      <c r="AD5139" s="2">
        <v>18442000000</v>
      </c>
      <c r="AE5139" s="2">
        <v>18655300000</v>
      </c>
      <c r="AF5139" s="2">
        <v>18858900000</v>
      </c>
      <c r="AG5139" s="2">
        <v>19355700000</v>
      </c>
    </row>
    <row r="5140" spans="1:33">
      <c r="A5140" s="115" t="s">
        <v>6859</v>
      </c>
      <c r="B5140" s="115" t="s">
        <v>19</v>
      </c>
      <c r="C5140" s="2">
        <v>356413000000</v>
      </c>
      <c r="D5140" s="2">
        <v>312191000000</v>
      </c>
      <c r="E5140" s="2">
        <v>335671000000</v>
      </c>
      <c r="F5140" s="2">
        <v>333735000000</v>
      </c>
      <c r="G5140" s="2">
        <v>351454000000</v>
      </c>
      <c r="H5140" s="2">
        <v>374315000000</v>
      </c>
      <c r="I5140" s="2">
        <v>374975000000</v>
      </c>
      <c r="J5140" s="2">
        <v>375433000000</v>
      </c>
      <c r="K5140" s="2">
        <v>376098000000</v>
      </c>
      <c r="L5140" s="2">
        <v>377233000000</v>
      </c>
      <c r="M5140" s="2">
        <v>382057000000</v>
      </c>
      <c r="N5140" s="2">
        <v>386784000000</v>
      </c>
      <c r="O5140" s="2">
        <v>390828000000</v>
      </c>
      <c r="P5140" s="2">
        <v>389479000000</v>
      </c>
      <c r="Q5140" s="2">
        <v>389804000000</v>
      </c>
      <c r="R5140" s="2">
        <v>395977000000</v>
      </c>
      <c r="S5140" s="2">
        <v>398058000000</v>
      </c>
      <c r="T5140" s="2">
        <v>401018000000</v>
      </c>
      <c r="U5140" s="2">
        <v>407380000000</v>
      </c>
      <c r="V5140" s="2">
        <v>413968000000</v>
      </c>
      <c r="W5140" s="2">
        <v>412239000000</v>
      </c>
      <c r="X5140" s="2">
        <v>415031000000</v>
      </c>
      <c r="Y5140" s="2">
        <v>423172000000</v>
      </c>
      <c r="Z5140" s="2">
        <v>437574000000</v>
      </c>
      <c r="AA5140" s="2">
        <v>440481000000</v>
      </c>
      <c r="AB5140" s="2">
        <v>447387000000</v>
      </c>
      <c r="AC5140" s="2">
        <v>449160000000</v>
      </c>
      <c r="AD5140" s="2">
        <v>448262000000</v>
      </c>
      <c r="AE5140" s="2">
        <v>453426000000</v>
      </c>
      <c r="AF5140" s="2">
        <v>458391000000</v>
      </c>
      <c r="AG5140" s="2">
        <v>471150000000</v>
      </c>
    </row>
    <row r="5141" spans="1:33">
      <c r="A5141" s="115" t="s">
        <v>6860</v>
      </c>
      <c r="B5141" s="115" t="s">
        <v>19</v>
      </c>
      <c r="C5141" s="2">
        <v>87616700000</v>
      </c>
      <c r="D5141" s="2">
        <v>76254600000</v>
      </c>
      <c r="E5141" s="2">
        <v>82751300000</v>
      </c>
      <c r="F5141" s="2">
        <v>81812600000</v>
      </c>
      <c r="G5141" s="2">
        <v>85667100000</v>
      </c>
      <c r="H5141" s="2">
        <v>90791400000</v>
      </c>
      <c r="I5141" s="2">
        <v>90493000000</v>
      </c>
      <c r="J5141" s="2">
        <v>90180600000</v>
      </c>
      <c r="K5141" s="2">
        <v>89888100000</v>
      </c>
      <c r="L5141" s="2">
        <v>89793800000</v>
      </c>
      <c r="M5141" s="2">
        <v>90519600000</v>
      </c>
      <c r="N5141" s="2">
        <v>90111300000</v>
      </c>
      <c r="O5141" s="2">
        <v>89631600000</v>
      </c>
      <c r="P5141" s="2">
        <v>88154200000</v>
      </c>
      <c r="Q5141" s="2">
        <v>87418200000</v>
      </c>
      <c r="R5141" s="2">
        <v>88292500000</v>
      </c>
      <c r="S5141" s="2">
        <v>88446800000</v>
      </c>
      <c r="T5141" s="2">
        <v>88879400000</v>
      </c>
      <c r="U5141" s="2">
        <v>90086600000</v>
      </c>
      <c r="V5141" s="2">
        <v>91385200000</v>
      </c>
      <c r="W5141" s="2">
        <v>90821900000</v>
      </c>
      <c r="X5141" s="2">
        <v>91250600000</v>
      </c>
      <c r="Y5141" s="2">
        <v>92923500000</v>
      </c>
      <c r="Z5141" s="2">
        <v>95939300000</v>
      </c>
      <c r="AA5141" s="2">
        <v>96433100000</v>
      </c>
      <c r="AB5141" s="2">
        <v>97800500000</v>
      </c>
      <c r="AC5141" s="2">
        <v>98036500000</v>
      </c>
      <c r="AD5141" s="2">
        <v>97660500000</v>
      </c>
      <c r="AE5141" s="2">
        <v>98650600000</v>
      </c>
      <c r="AF5141" s="2">
        <v>99590000000</v>
      </c>
      <c r="AG5141" s="2">
        <v>102244000000</v>
      </c>
    </row>
    <row r="5142" spans="1:33">
      <c r="A5142" s="115" t="s">
        <v>6861</v>
      </c>
      <c r="B5142" s="115" t="s">
        <v>19</v>
      </c>
      <c r="C5142" s="2">
        <v>36300500000</v>
      </c>
      <c r="D5142" s="2">
        <v>31481500000</v>
      </c>
      <c r="E5142" s="2">
        <v>33888900000</v>
      </c>
      <c r="F5142" s="2">
        <v>33673700000</v>
      </c>
      <c r="G5142" s="2">
        <v>35515900000</v>
      </c>
      <c r="H5142" s="2">
        <v>37825400000</v>
      </c>
      <c r="I5142" s="2">
        <v>37873100000</v>
      </c>
      <c r="J5142" s="2">
        <v>37894300000</v>
      </c>
      <c r="K5142" s="2">
        <v>37926300000</v>
      </c>
      <c r="L5142" s="2">
        <v>37979400000</v>
      </c>
      <c r="M5142" s="2">
        <v>38446500000</v>
      </c>
      <c r="N5142" s="2">
        <v>38912000000</v>
      </c>
      <c r="O5142" s="2">
        <v>39319600000</v>
      </c>
      <c r="P5142" s="2">
        <v>39137500000</v>
      </c>
      <c r="Q5142" s="2">
        <v>39132200000</v>
      </c>
      <c r="R5142" s="2">
        <v>39722300000</v>
      </c>
      <c r="S5142" s="2">
        <v>39888700000</v>
      </c>
      <c r="T5142" s="2">
        <v>40156500000</v>
      </c>
      <c r="U5142" s="2">
        <v>40769300000</v>
      </c>
      <c r="V5142" s="2">
        <v>41401500000</v>
      </c>
      <c r="W5142" s="2">
        <v>41157000000</v>
      </c>
      <c r="X5142" s="2">
        <v>41371400000</v>
      </c>
      <c r="Y5142" s="2">
        <v>42181500000</v>
      </c>
      <c r="Z5142" s="2">
        <v>43608400000</v>
      </c>
      <c r="AA5142" s="2">
        <v>43853800000</v>
      </c>
      <c r="AB5142" s="2">
        <v>44504500000</v>
      </c>
      <c r="AC5142" s="2">
        <v>44634600000</v>
      </c>
      <c r="AD5142" s="2">
        <v>44466500000</v>
      </c>
      <c r="AE5142" s="2">
        <v>44936900000</v>
      </c>
      <c r="AF5142" s="2">
        <v>45385600000</v>
      </c>
      <c r="AG5142" s="2">
        <v>46632600000</v>
      </c>
    </row>
    <row r="5143" spans="1:33">
      <c r="A5143" s="115" t="s">
        <v>6862</v>
      </c>
      <c r="B5143" s="115" t="s">
        <v>19</v>
      </c>
      <c r="C5143" s="2">
        <v>25015200000</v>
      </c>
      <c r="D5143" s="2">
        <v>21744600000</v>
      </c>
      <c r="E5143" s="2">
        <v>23405000000</v>
      </c>
      <c r="F5143" s="2">
        <v>23244900000</v>
      </c>
      <c r="G5143" s="2">
        <v>24513800000</v>
      </c>
      <c r="H5143" s="2">
        <v>26146300000</v>
      </c>
      <c r="I5143" s="2">
        <v>26171600000</v>
      </c>
      <c r="J5143" s="2">
        <v>26193100000</v>
      </c>
      <c r="K5143" s="2">
        <v>26223100000</v>
      </c>
      <c r="L5143" s="2">
        <v>26280600000</v>
      </c>
      <c r="M5143" s="2">
        <v>26613800000</v>
      </c>
      <c r="N5143" s="2">
        <v>26941000000</v>
      </c>
      <c r="O5143" s="2">
        <v>27229500000</v>
      </c>
      <c r="P5143" s="2">
        <v>27110100000</v>
      </c>
      <c r="Q5143" s="2">
        <v>27112300000</v>
      </c>
      <c r="R5143" s="2">
        <v>27543800000</v>
      </c>
      <c r="S5143" s="2">
        <v>27670700000</v>
      </c>
      <c r="T5143" s="2">
        <v>27864000000</v>
      </c>
      <c r="U5143" s="2">
        <v>28307700000</v>
      </c>
      <c r="V5143" s="2">
        <v>28762600000</v>
      </c>
      <c r="W5143" s="2">
        <v>28604600000</v>
      </c>
      <c r="X5143" s="2">
        <v>28778800000</v>
      </c>
      <c r="Y5143" s="2">
        <v>29348100000</v>
      </c>
      <c r="Z5143" s="2">
        <v>30363300000</v>
      </c>
      <c r="AA5143" s="2">
        <v>30548500000</v>
      </c>
      <c r="AB5143" s="2">
        <v>31024000000</v>
      </c>
      <c r="AC5143" s="2">
        <v>31126400000</v>
      </c>
      <c r="AD5143" s="2">
        <v>31031400000</v>
      </c>
      <c r="AE5143" s="2">
        <v>31372500000</v>
      </c>
      <c r="AF5143" s="2">
        <v>31703400000</v>
      </c>
      <c r="AG5143" s="2">
        <v>32592300000</v>
      </c>
    </row>
    <row r="5144" spans="1:33">
      <c r="A5144" s="115" t="s">
        <v>6863</v>
      </c>
      <c r="B5144" s="115" t="s">
        <v>19</v>
      </c>
      <c r="C5144" s="2">
        <v>33056700000</v>
      </c>
      <c r="D5144" s="2">
        <v>28278100000</v>
      </c>
      <c r="E5144" s="2">
        <v>30534000000</v>
      </c>
      <c r="F5144" s="2">
        <v>30415100000</v>
      </c>
      <c r="G5144" s="2">
        <v>32057900000</v>
      </c>
      <c r="H5144" s="2">
        <v>33777200000</v>
      </c>
      <c r="I5144" s="2">
        <v>33816700000</v>
      </c>
      <c r="J5144" s="2">
        <v>33790000000</v>
      </c>
      <c r="K5144" s="2">
        <v>33719300000</v>
      </c>
      <c r="L5144" s="2">
        <v>33536100000</v>
      </c>
      <c r="M5144" s="2">
        <v>33817200000</v>
      </c>
      <c r="N5144" s="2">
        <v>34090700000</v>
      </c>
      <c r="O5144" s="2">
        <v>34319300000</v>
      </c>
      <c r="P5144" s="2">
        <v>34003700000</v>
      </c>
      <c r="Q5144" s="2">
        <v>33872500000</v>
      </c>
      <c r="R5144" s="2">
        <v>34261200000</v>
      </c>
      <c r="S5144" s="2">
        <v>34268800000</v>
      </c>
      <c r="T5144" s="2">
        <v>34367000000</v>
      </c>
      <c r="U5144" s="2">
        <v>34772900000</v>
      </c>
      <c r="V5144" s="2">
        <v>35178900000</v>
      </c>
      <c r="W5144" s="2">
        <v>34833000000</v>
      </c>
      <c r="X5144" s="2">
        <v>34887600000</v>
      </c>
      <c r="Y5144" s="2">
        <v>35425200000</v>
      </c>
      <c r="Z5144" s="2">
        <v>36487600000</v>
      </c>
      <c r="AA5144" s="2">
        <v>36542600000</v>
      </c>
      <c r="AB5144" s="2">
        <v>36956600000</v>
      </c>
      <c r="AC5144" s="2">
        <v>36926500000</v>
      </c>
      <c r="AD5144" s="2">
        <v>36651900000</v>
      </c>
      <c r="AE5144" s="2">
        <v>36909900000</v>
      </c>
      <c r="AF5144" s="2">
        <v>37150200000</v>
      </c>
      <c r="AG5144" s="2">
        <v>38012900000</v>
      </c>
    </row>
    <row r="5145" spans="1:33">
      <c r="A5145" s="115" t="s">
        <v>6864</v>
      </c>
      <c r="B5145" s="115" t="s">
        <v>19</v>
      </c>
      <c r="C5145" s="2">
        <v>642494000</v>
      </c>
      <c r="D5145" s="2">
        <v>569426000</v>
      </c>
      <c r="E5145" s="2">
        <v>612157000</v>
      </c>
      <c r="F5145" s="2">
        <v>609539000</v>
      </c>
      <c r="G5145" s="2">
        <v>639161000</v>
      </c>
      <c r="H5145" s="2">
        <v>676402000</v>
      </c>
      <c r="I5145" s="2">
        <v>677719000</v>
      </c>
      <c r="J5145" s="2">
        <v>678237000</v>
      </c>
      <c r="K5145" s="2">
        <v>678900000</v>
      </c>
      <c r="L5145" s="2">
        <v>680193000</v>
      </c>
      <c r="M5145" s="2">
        <v>687648000</v>
      </c>
      <c r="N5145" s="2">
        <v>692990000</v>
      </c>
      <c r="O5145" s="2">
        <v>697621000</v>
      </c>
      <c r="P5145" s="2">
        <v>693873000</v>
      </c>
      <c r="Q5145" s="2">
        <v>693444000</v>
      </c>
      <c r="R5145" s="2">
        <v>703078000</v>
      </c>
      <c r="S5145" s="2">
        <v>706663000</v>
      </c>
      <c r="T5145" s="2">
        <v>711613000</v>
      </c>
      <c r="U5145" s="2">
        <v>721960000</v>
      </c>
      <c r="V5145" s="2">
        <v>732912000</v>
      </c>
      <c r="W5145" s="2">
        <v>730577000</v>
      </c>
      <c r="X5145" s="2">
        <v>735533000</v>
      </c>
      <c r="Y5145" s="2">
        <v>749039000</v>
      </c>
      <c r="Z5145" s="2">
        <v>772246000</v>
      </c>
      <c r="AA5145" s="2">
        <v>777479000</v>
      </c>
      <c r="AB5145" s="2">
        <v>789073000</v>
      </c>
      <c r="AC5145" s="2">
        <v>792831000</v>
      </c>
      <c r="AD5145" s="2">
        <v>792071000</v>
      </c>
      <c r="AE5145" s="2">
        <v>801020000</v>
      </c>
      <c r="AF5145" s="2">
        <v>809859000</v>
      </c>
      <c r="AG5145" s="2">
        <v>830746000</v>
      </c>
    </row>
    <row r="5146" spans="1:33">
      <c r="A5146" s="115" t="s">
        <v>6865</v>
      </c>
      <c r="B5146" s="115" t="s">
        <v>19</v>
      </c>
      <c r="C5146" s="2">
        <v>2765180000</v>
      </c>
      <c r="D5146" s="2">
        <v>2409280000</v>
      </c>
      <c r="E5146" s="2">
        <v>2600660000</v>
      </c>
      <c r="F5146" s="2">
        <v>2577490000</v>
      </c>
      <c r="G5146" s="2">
        <v>2709140000</v>
      </c>
      <c r="H5146" s="2">
        <v>2884540000</v>
      </c>
      <c r="I5146" s="2">
        <v>2881520000</v>
      </c>
      <c r="J5146" s="2">
        <v>2879590000</v>
      </c>
      <c r="K5146" s="2">
        <v>2878000000</v>
      </c>
      <c r="L5146" s="2">
        <v>2881850000</v>
      </c>
      <c r="M5146" s="2">
        <v>2913700000</v>
      </c>
      <c r="N5146" s="2">
        <v>2929240000</v>
      </c>
      <c r="O5146" s="2">
        <v>2941270000</v>
      </c>
      <c r="P5146" s="2">
        <v>2915080000</v>
      </c>
      <c r="Q5146" s="2">
        <v>2905620000</v>
      </c>
      <c r="R5146" s="2">
        <v>2944900000</v>
      </c>
      <c r="S5146" s="2">
        <v>2956730000</v>
      </c>
      <c r="T5146" s="2">
        <v>2975710000</v>
      </c>
      <c r="U5146" s="2">
        <v>3021510000</v>
      </c>
      <c r="V5146" s="2">
        <v>3069070000</v>
      </c>
      <c r="W5146" s="2">
        <v>3052910000</v>
      </c>
      <c r="X5146" s="2">
        <v>3070960000</v>
      </c>
      <c r="Y5146" s="2">
        <v>3130980000</v>
      </c>
      <c r="Z5146" s="2">
        <v>3237310000</v>
      </c>
      <c r="AA5146" s="2">
        <v>3257800000</v>
      </c>
      <c r="AB5146" s="2">
        <v>3306900000</v>
      </c>
      <c r="AC5146" s="2">
        <v>3318480000</v>
      </c>
      <c r="AD5146" s="2">
        <v>3308160000</v>
      </c>
      <c r="AE5146" s="2">
        <v>3345140000</v>
      </c>
      <c r="AF5146" s="2">
        <v>3380150000</v>
      </c>
      <c r="AG5146" s="2">
        <v>3473490000</v>
      </c>
    </row>
    <row r="5147" spans="1:33">
      <c r="A5147" s="115" t="s">
        <v>6866</v>
      </c>
      <c r="B5147" s="115" t="s">
        <v>19</v>
      </c>
      <c r="C5147" s="2">
        <v>784077000</v>
      </c>
      <c r="D5147" s="2">
        <v>666072000</v>
      </c>
      <c r="E5147" s="2">
        <v>733508000</v>
      </c>
      <c r="F5147" s="2">
        <v>723540000</v>
      </c>
      <c r="G5147" s="2">
        <v>750730000</v>
      </c>
      <c r="H5147" s="2">
        <v>777093000</v>
      </c>
      <c r="I5147" s="2">
        <v>770382000</v>
      </c>
      <c r="J5147" s="2">
        <v>761056000</v>
      </c>
      <c r="K5147" s="2">
        <v>750636000</v>
      </c>
      <c r="L5147" s="2">
        <v>737554000</v>
      </c>
      <c r="M5147" s="2">
        <v>733999000</v>
      </c>
      <c r="N5147" s="2">
        <v>708420000</v>
      </c>
      <c r="O5147" s="2">
        <v>683491000</v>
      </c>
      <c r="P5147" s="2">
        <v>653244000</v>
      </c>
      <c r="Q5147" s="2">
        <v>633931000</v>
      </c>
      <c r="R5147" s="2">
        <v>629795000</v>
      </c>
      <c r="S5147" s="2">
        <v>622556000</v>
      </c>
      <c r="T5147" s="2">
        <v>618449000</v>
      </c>
      <c r="U5147" s="2">
        <v>620116000</v>
      </c>
      <c r="V5147" s="2">
        <v>622265000</v>
      </c>
      <c r="W5147" s="2">
        <v>611828000</v>
      </c>
      <c r="X5147" s="2">
        <v>608015000</v>
      </c>
      <c r="Y5147" s="2">
        <v>612331000</v>
      </c>
      <c r="Z5147" s="2">
        <v>625129000</v>
      </c>
      <c r="AA5147" s="2">
        <v>621799000</v>
      </c>
      <c r="AB5147" s="2">
        <v>624035000</v>
      </c>
      <c r="AC5147" s="2">
        <v>619268000</v>
      </c>
      <c r="AD5147" s="2">
        <v>610437000</v>
      </c>
      <c r="AE5147" s="2">
        <v>610341000</v>
      </c>
      <c r="AF5147" s="2">
        <v>610010000</v>
      </c>
      <c r="AG5147" s="2">
        <v>619165000</v>
      </c>
    </row>
    <row r="5148" spans="1:33">
      <c r="A5148" s="115" t="s">
        <v>6867</v>
      </c>
      <c r="B5148" s="115" t="s">
        <v>19</v>
      </c>
      <c r="C5148" s="2">
        <v>96161000</v>
      </c>
      <c r="D5148" s="2">
        <v>81248900</v>
      </c>
      <c r="E5148" s="2">
        <v>89222300</v>
      </c>
      <c r="F5148" s="2">
        <v>88292400</v>
      </c>
      <c r="G5148" s="2">
        <v>91796500</v>
      </c>
      <c r="H5148" s="2">
        <v>94799400</v>
      </c>
      <c r="I5148" s="2">
        <v>94174300</v>
      </c>
      <c r="J5148" s="2">
        <v>93130800</v>
      </c>
      <c r="K5148" s="2">
        <v>91898700</v>
      </c>
      <c r="L5148" s="2">
        <v>90145500</v>
      </c>
      <c r="M5148" s="2">
        <v>89700800</v>
      </c>
      <c r="N5148" s="2">
        <v>87056400</v>
      </c>
      <c r="O5148" s="2">
        <v>84488800</v>
      </c>
      <c r="P5148" s="2">
        <v>81086600</v>
      </c>
      <c r="Q5148" s="2">
        <v>78907500</v>
      </c>
      <c r="R5148" s="2">
        <v>78484400</v>
      </c>
      <c r="S5148" s="2">
        <v>77572500</v>
      </c>
      <c r="T5148" s="2">
        <v>77009100</v>
      </c>
      <c r="U5148" s="2">
        <v>77160300</v>
      </c>
      <c r="V5148" s="2">
        <v>77350700</v>
      </c>
      <c r="W5148" s="2">
        <v>75953200</v>
      </c>
      <c r="X5148" s="2">
        <v>75379900</v>
      </c>
      <c r="Y5148" s="2">
        <v>75814200</v>
      </c>
      <c r="Z5148" s="2">
        <v>77294200</v>
      </c>
      <c r="AA5148" s="2">
        <v>76776100</v>
      </c>
      <c r="AB5148" s="2">
        <v>76946600</v>
      </c>
      <c r="AC5148" s="2">
        <v>76256400</v>
      </c>
      <c r="AD5148" s="2">
        <v>75056600</v>
      </c>
      <c r="AE5148" s="2">
        <v>74935500</v>
      </c>
      <c r="AF5148" s="2">
        <v>74778700</v>
      </c>
      <c r="AG5148" s="2">
        <v>75763400</v>
      </c>
    </row>
    <row r="5149" spans="1:33">
      <c r="A5149" s="115" t="s">
        <v>6868</v>
      </c>
      <c r="B5149" s="115" t="s">
        <v>19</v>
      </c>
      <c r="C5149" s="115">
        <v>0</v>
      </c>
      <c r="D5149" s="115">
        <v>0</v>
      </c>
      <c r="E5149" s="115">
        <v>0</v>
      </c>
      <c r="F5149" s="115">
        <v>0</v>
      </c>
      <c r="G5149" s="115">
        <v>0</v>
      </c>
      <c r="H5149" s="115">
        <v>0</v>
      </c>
      <c r="I5149" s="115">
        <v>0</v>
      </c>
      <c r="J5149" s="115">
        <v>0</v>
      </c>
      <c r="K5149" s="115">
        <v>0</v>
      </c>
      <c r="L5149" s="115">
        <v>0</v>
      </c>
      <c r="M5149" s="115">
        <v>0</v>
      </c>
      <c r="N5149" s="115">
        <v>0</v>
      </c>
      <c r="O5149" s="115">
        <v>0</v>
      </c>
      <c r="P5149" s="115">
        <v>0</v>
      </c>
      <c r="Q5149" s="115">
        <v>0</v>
      </c>
      <c r="R5149" s="115">
        <v>0</v>
      </c>
      <c r="S5149" s="115">
        <v>0</v>
      </c>
      <c r="T5149" s="115">
        <v>0</v>
      </c>
      <c r="U5149" s="115">
        <v>0</v>
      </c>
      <c r="V5149" s="115">
        <v>0</v>
      </c>
      <c r="W5149" s="115">
        <v>0</v>
      </c>
      <c r="X5149" s="115">
        <v>0</v>
      </c>
      <c r="Y5149" s="115">
        <v>0</v>
      </c>
      <c r="Z5149" s="115">
        <v>0</v>
      </c>
      <c r="AA5149" s="115">
        <v>0</v>
      </c>
      <c r="AB5149" s="115">
        <v>0</v>
      </c>
      <c r="AC5149" s="115">
        <v>0</v>
      </c>
      <c r="AD5149" s="115">
        <v>0</v>
      </c>
      <c r="AE5149" s="115">
        <v>0</v>
      </c>
      <c r="AF5149" s="115">
        <v>0</v>
      </c>
      <c r="AG5149" s="115">
        <v>0</v>
      </c>
    </row>
    <row r="5150" spans="1:33">
      <c r="A5150" s="115" t="s">
        <v>6869</v>
      </c>
      <c r="B5150" s="115" t="s">
        <v>19</v>
      </c>
      <c r="C5150" s="2">
        <v>12971100000000</v>
      </c>
      <c r="D5150" s="2">
        <v>12919400000000</v>
      </c>
      <c r="E5150" s="2">
        <v>13299500000000</v>
      </c>
      <c r="F5150" s="2">
        <v>13712200000000</v>
      </c>
      <c r="G5150" s="2">
        <v>14168000000000</v>
      </c>
      <c r="H5150" s="2">
        <v>14489300000000</v>
      </c>
      <c r="I5150" s="2">
        <v>14724000000000</v>
      </c>
      <c r="J5150" s="2">
        <v>14780000000000</v>
      </c>
      <c r="K5150" s="2">
        <v>14809100000000</v>
      </c>
      <c r="L5150" s="2">
        <v>14806500000000</v>
      </c>
      <c r="M5150" s="2">
        <v>14824100000000</v>
      </c>
      <c r="N5150" s="2">
        <v>14899600000000</v>
      </c>
      <c r="O5150" s="2">
        <v>14982700000000</v>
      </c>
      <c r="P5150" s="2">
        <v>15048800000000</v>
      </c>
      <c r="Q5150" s="2">
        <v>15158600000000</v>
      </c>
      <c r="R5150" s="2">
        <v>15320300000000</v>
      </c>
      <c r="S5150" s="2">
        <v>15478700000000</v>
      </c>
      <c r="T5150" s="2">
        <v>15643200000000</v>
      </c>
      <c r="U5150" s="2">
        <v>15833800000000</v>
      </c>
      <c r="V5150" s="2">
        <v>16024600000000</v>
      </c>
      <c r="W5150" s="2">
        <v>16213500000000</v>
      </c>
      <c r="X5150" s="2">
        <v>16403600000000</v>
      </c>
      <c r="Y5150" s="2">
        <v>16615400000000</v>
      </c>
      <c r="Z5150" s="2">
        <v>16865900000000</v>
      </c>
      <c r="AA5150" s="2">
        <v>17077300000000</v>
      </c>
      <c r="AB5150" s="2">
        <v>17279700000000</v>
      </c>
      <c r="AC5150" s="2">
        <v>17437700000000</v>
      </c>
      <c r="AD5150" s="2">
        <v>17566400000000</v>
      </c>
      <c r="AE5150" s="2">
        <v>17720700000000</v>
      </c>
      <c r="AF5150" s="2">
        <v>17909600000000</v>
      </c>
      <c r="AG5150" s="2">
        <v>18098400000000</v>
      </c>
    </row>
    <row r="5151" spans="1:33">
      <c r="A5151" s="115" t="s">
        <v>6870</v>
      </c>
      <c r="B5151" s="115" t="s">
        <v>19</v>
      </c>
      <c r="C5151" s="2">
        <v>14594900000</v>
      </c>
      <c r="D5151" s="2">
        <v>14785000000</v>
      </c>
      <c r="E5151" s="2">
        <v>15342800000</v>
      </c>
      <c r="F5151" s="2">
        <v>15478600000</v>
      </c>
      <c r="G5151" s="2">
        <v>15747800000</v>
      </c>
      <c r="H5151" s="2">
        <v>16040800000</v>
      </c>
      <c r="I5151" s="2">
        <v>16265100000</v>
      </c>
      <c r="J5151" s="2">
        <v>16403800000</v>
      </c>
      <c r="K5151" s="2">
        <v>16519000000</v>
      </c>
      <c r="L5151" s="2">
        <v>16633400000</v>
      </c>
      <c r="M5151" s="2">
        <v>16760200000</v>
      </c>
      <c r="N5151" s="2">
        <v>16923200000</v>
      </c>
      <c r="O5151" s="2">
        <v>17138500000</v>
      </c>
      <c r="P5151" s="2">
        <v>17334500000</v>
      </c>
      <c r="Q5151" s="2">
        <v>17565900000</v>
      </c>
      <c r="R5151" s="2">
        <v>17851900000</v>
      </c>
      <c r="S5151" s="2">
        <v>18097300000</v>
      </c>
      <c r="T5151" s="2">
        <v>18345100000</v>
      </c>
      <c r="U5151" s="2">
        <v>18616000000</v>
      </c>
      <c r="V5151" s="2">
        <v>18885500000</v>
      </c>
      <c r="W5151" s="2">
        <v>19157200000</v>
      </c>
      <c r="X5151" s="2">
        <v>19436900000</v>
      </c>
      <c r="Y5151" s="2">
        <v>19698700000</v>
      </c>
      <c r="Z5151" s="2">
        <v>20005100000</v>
      </c>
      <c r="AA5151" s="2">
        <v>20277300000</v>
      </c>
      <c r="AB5151" s="2">
        <v>20569600000</v>
      </c>
      <c r="AC5151" s="2">
        <v>20816800000</v>
      </c>
      <c r="AD5151" s="2">
        <v>21040100000</v>
      </c>
      <c r="AE5151" s="2">
        <v>21256600000</v>
      </c>
      <c r="AF5151" s="2">
        <v>21497500000</v>
      </c>
      <c r="AG5151" s="2">
        <v>21756800000</v>
      </c>
    </row>
    <row r="5152" spans="1:33">
      <c r="A5152" s="115" t="s">
        <v>6871</v>
      </c>
      <c r="B5152" s="115" t="s">
        <v>19</v>
      </c>
      <c r="C5152" s="2">
        <v>177813000000</v>
      </c>
      <c r="D5152" s="2">
        <v>180451000000</v>
      </c>
      <c r="E5152" s="2">
        <v>186881000000</v>
      </c>
      <c r="F5152" s="2">
        <v>188055000000</v>
      </c>
      <c r="G5152" s="2">
        <v>191025000000</v>
      </c>
      <c r="H5152" s="2">
        <v>194407000000</v>
      </c>
      <c r="I5152" s="2">
        <v>197143000000</v>
      </c>
      <c r="J5152" s="2">
        <v>198838000000</v>
      </c>
      <c r="K5152" s="2">
        <v>200312000000</v>
      </c>
      <c r="L5152" s="2">
        <v>201781000000</v>
      </c>
      <c r="M5152" s="2">
        <v>203464000000</v>
      </c>
      <c r="N5152" s="2">
        <v>205580000000</v>
      </c>
      <c r="O5152" s="2">
        <v>208310000000</v>
      </c>
      <c r="P5152" s="2">
        <v>210844000000</v>
      </c>
      <c r="Q5152" s="2">
        <v>213706000000</v>
      </c>
      <c r="R5152" s="2">
        <v>217194000000</v>
      </c>
      <c r="S5152" s="2">
        <v>220379000000</v>
      </c>
      <c r="T5152" s="2">
        <v>223477000000</v>
      </c>
      <c r="U5152" s="2">
        <v>226691000000</v>
      </c>
      <c r="V5152" s="2">
        <v>230098000000</v>
      </c>
      <c r="W5152" s="2">
        <v>233418000000</v>
      </c>
      <c r="X5152" s="2">
        <v>236827000000</v>
      </c>
      <c r="Y5152" s="2">
        <v>240148000000</v>
      </c>
      <c r="Z5152" s="2">
        <v>243795000000</v>
      </c>
      <c r="AA5152" s="2">
        <v>247118000000</v>
      </c>
      <c r="AB5152" s="2">
        <v>250642000000</v>
      </c>
      <c r="AC5152" s="2">
        <v>253637000000</v>
      </c>
      <c r="AD5152" s="2">
        <v>256311000000</v>
      </c>
      <c r="AE5152" s="2">
        <v>258903000000</v>
      </c>
      <c r="AF5152" s="2">
        <v>261719000000</v>
      </c>
      <c r="AG5152" s="2">
        <v>264826000000</v>
      </c>
    </row>
    <row r="5153" spans="1:33">
      <c r="A5153" s="115" t="s">
        <v>6872</v>
      </c>
      <c r="B5153" s="115" t="s">
        <v>19</v>
      </c>
      <c r="C5153" s="2">
        <v>29390900000</v>
      </c>
      <c r="D5153" s="2">
        <v>29430700000</v>
      </c>
      <c r="E5153" s="2">
        <v>30683000000</v>
      </c>
      <c r="F5153" s="2">
        <v>31212900000</v>
      </c>
      <c r="G5153" s="2">
        <v>31956100000</v>
      </c>
      <c r="H5153" s="2">
        <v>32597000000</v>
      </c>
      <c r="I5153" s="2">
        <v>33081800000</v>
      </c>
      <c r="J5153" s="2">
        <v>33265800000</v>
      </c>
      <c r="K5153" s="2">
        <v>33386500000</v>
      </c>
      <c r="L5153" s="2">
        <v>33501100000</v>
      </c>
      <c r="M5153" s="2">
        <v>33649100000</v>
      </c>
      <c r="N5153" s="2">
        <v>33895500000</v>
      </c>
      <c r="O5153" s="2">
        <v>34210900000</v>
      </c>
      <c r="P5153" s="2">
        <v>34515100000</v>
      </c>
      <c r="Q5153" s="2">
        <v>34899900000</v>
      </c>
      <c r="R5153" s="2">
        <v>35383000000</v>
      </c>
      <c r="S5153" s="2">
        <v>35831400000</v>
      </c>
      <c r="T5153" s="2">
        <v>36297400000</v>
      </c>
      <c r="U5153" s="2">
        <v>36793600000</v>
      </c>
      <c r="V5153" s="2">
        <v>37310100000</v>
      </c>
      <c r="W5153" s="2">
        <v>37822600000</v>
      </c>
      <c r="X5153" s="2">
        <v>38332600000</v>
      </c>
      <c r="Y5153" s="2">
        <v>38854000000</v>
      </c>
      <c r="Z5153" s="2">
        <v>39458700000</v>
      </c>
      <c r="AA5153" s="2">
        <v>39993900000</v>
      </c>
      <c r="AB5153" s="2">
        <v>40535500000</v>
      </c>
      <c r="AC5153" s="2">
        <v>40987600000</v>
      </c>
      <c r="AD5153" s="2">
        <v>41364600000</v>
      </c>
      <c r="AE5153" s="2">
        <v>41782700000</v>
      </c>
      <c r="AF5153" s="2">
        <v>42241700000</v>
      </c>
      <c r="AG5153" s="2">
        <v>42728900000</v>
      </c>
    </row>
    <row r="5154" spans="1:33">
      <c r="A5154" s="115" t="s">
        <v>6873</v>
      </c>
      <c r="B5154" s="115" t="s">
        <v>19</v>
      </c>
      <c r="C5154" s="2">
        <v>13825700000</v>
      </c>
      <c r="D5154" s="2">
        <v>14054900000</v>
      </c>
      <c r="E5154" s="2">
        <v>14491100000</v>
      </c>
      <c r="F5154" s="2">
        <v>14562400000</v>
      </c>
      <c r="G5154" s="2">
        <v>14762200000</v>
      </c>
      <c r="H5154" s="2">
        <v>15005500000</v>
      </c>
      <c r="I5154" s="2">
        <v>15203500000</v>
      </c>
      <c r="J5154" s="2">
        <v>15341700000</v>
      </c>
      <c r="K5154" s="2">
        <v>15457400000</v>
      </c>
      <c r="L5154" s="2">
        <v>15570300000</v>
      </c>
      <c r="M5154" s="2">
        <v>15694100000</v>
      </c>
      <c r="N5154" s="2">
        <v>15861200000</v>
      </c>
      <c r="O5154" s="2">
        <v>16068800000</v>
      </c>
      <c r="P5154" s="2">
        <v>16264400000</v>
      </c>
      <c r="Q5154" s="2">
        <v>16502500000</v>
      </c>
      <c r="R5154" s="2">
        <v>16774400000</v>
      </c>
      <c r="S5154" s="2">
        <v>17016300000</v>
      </c>
      <c r="T5154" s="2">
        <v>17267800000</v>
      </c>
      <c r="U5154" s="2">
        <v>17521300000</v>
      </c>
      <c r="V5154" s="2">
        <v>17785200000</v>
      </c>
      <c r="W5154" s="2">
        <v>18049400000</v>
      </c>
      <c r="X5154" s="2">
        <v>18304400000</v>
      </c>
      <c r="Y5154" s="2">
        <v>18561200000</v>
      </c>
      <c r="Z5154" s="2">
        <v>18850500000</v>
      </c>
      <c r="AA5154" s="2">
        <v>19107800000</v>
      </c>
      <c r="AB5154" s="2">
        <v>19373300000</v>
      </c>
      <c r="AC5154" s="2">
        <v>19586400000</v>
      </c>
      <c r="AD5154" s="2">
        <v>19777700000</v>
      </c>
      <c r="AE5154" s="2">
        <v>19960900000</v>
      </c>
      <c r="AF5154" s="2">
        <v>20156600000</v>
      </c>
      <c r="AG5154" s="2">
        <v>20372000000</v>
      </c>
    </row>
    <row r="5155" spans="1:33">
      <c r="A5155" s="115" t="s">
        <v>6874</v>
      </c>
      <c r="B5155" s="115" t="s">
        <v>19</v>
      </c>
      <c r="C5155" s="2">
        <v>10528300000</v>
      </c>
      <c r="D5155" s="2">
        <v>10705100000</v>
      </c>
      <c r="E5155" s="2">
        <v>11036000000</v>
      </c>
      <c r="F5155" s="2">
        <v>11088000000</v>
      </c>
      <c r="G5155" s="2">
        <v>11238200000</v>
      </c>
      <c r="H5155" s="2">
        <v>11422800000</v>
      </c>
      <c r="I5155" s="2">
        <v>11573800000</v>
      </c>
      <c r="J5155" s="2">
        <v>11676600000</v>
      </c>
      <c r="K5155" s="2">
        <v>11767800000</v>
      </c>
      <c r="L5155" s="2">
        <v>11857800000</v>
      </c>
      <c r="M5155" s="2">
        <v>11948400000</v>
      </c>
      <c r="N5155" s="2">
        <v>12071700000</v>
      </c>
      <c r="O5155" s="2">
        <v>12235500000</v>
      </c>
      <c r="P5155" s="2">
        <v>12378600000</v>
      </c>
      <c r="Q5155" s="2">
        <v>12563600000</v>
      </c>
      <c r="R5155" s="2">
        <v>12770800000</v>
      </c>
      <c r="S5155" s="2">
        <v>12958000000</v>
      </c>
      <c r="T5155" s="2">
        <v>13145300000</v>
      </c>
      <c r="U5155" s="2">
        <v>13343900000</v>
      </c>
      <c r="V5155" s="2">
        <v>13542500000</v>
      </c>
      <c r="W5155" s="2">
        <v>13741300000</v>
      </c>
      <c r="X5155" s="2">
        <v>13940200000</v>
      </c>
      <c r="Y5155" s="2">
        <v>14140000000</v>
      </c>
      <c r="Z5155" s="2">
        <v>14351700000</v>
      </c>
      <c r="AA5155" s="2">
        <v>14551700000</v>
      </c>
      <c r="AB5155" s="2">
        <v>14751100000</v>
      </c>
      <c r="AC5155" s="2">
        <v>14918600000</v>
      </c>
      <c r="AD5155" s="2">
        <v>15064800000</v>
      </c>
      <c r="AE5155" s="2">
        <v>15202200000</v>
      </c>
      <c r="AF5155" s="2">
        <v>15351200000</v>
      </c>
      <c r="AG5155" s="2">
        <v>15520100000</v>
      </c>
    </row>
    <row r="5156" spans="1:33">
      <c r="A5156" s="115" t="s">
        <v>6875</v>
      </c>
      <c r="B5156" s="115" t="s">
        <v>19</v>
      </c>
      <c r="C5156" s="2">
        <v>52469700000</v>
      </c>
      <c r="D5156" s="2">
        <v>53422200000</v>
      </c>
      <c r="E5156" s="2">
        <v>55024400000</v>
      </c>
      <c r="F5156" s="2">
        <v>55210500000</v>
      </c>
      <c r="G5156" s="2">
        <v>55934000000</v>
      </c>
      <c r="H5156" s="2">
        <v>56811000000</v>
      </c>
      <c r="I5156" s="2">
        <v>57576800000</v>
      </c>
      <c r="J5156" s="2">
        <v>58113100000</v>
      </c>
      <c r="K5156" s="2">
        <v>58583100000</v>
      </c>
      <c r="L5156" s="2">
        <v>59022700000</v>
      </c>
      <c r="M5156" s="2">
        <v>59512900000</v>
      </c>
      <c r="N5156" s="2">
        <v>60128700000</v>
      </c>
      <c r="O5156" s="2">
        <v>60954400000</v>
      </c>
      <c r="P5156" s="2">
        <v>61720500000</v>
      </c>
      <c r="Q5156" s="2">
        <v>62610500000</v>
      </c>
      <c r="R5156" s="2">
        <v>63660700000</v>
      </c>
      <c r="S5156" s="2">
        <v>64621400000</v>
      </c>
      <c r="T5156" s="2">
        <v>65547800000</v>
      </c>
      <c r="U5156" s="2">
        <v>66518600000</v>
      </c>
      <c r="V5156" s="2">
        <v>67543000000</v>
      </c>
      <c r="W5156" s="2">
        <v>68536000000</v>
      </c>
      <c r="X5156" s="2">
        <v>69514800000</v>
      </c>
      <c r="Y5156" s="2">
        <v>70498700000</v>
      </c>
      <c r="Z5156" s="2">
        <v>71587400000</v>
      </c>
      <c r="AA5156" s="2">
        <v>72573300000</v>
      </c>
      <c r="AB5156" s="2">
        <v>73581000000</v>
      </c>
      <c r="AC5156" s="2">
        <v>74395200000</v>
      </c>
      <c r="AD5156" s="2">
        <v>75126800000</v>
      </c>
      <c r="AE5156" s="2">
        <v>75802500000</v>
      </c>
      <c r="AF5156" s="2">
        <v>76513300000</v>
      </c>
      <c r="AG5156" s="2">
        <v>77334500000</v>
      </c>
    </row>
    <row r="5157" spans="1:33">
      <c r="A5157" s="115" t="s">
        <v>6876</v>
      </c>
      <c r="B5157" s="115" t="s">
        <v>19</v>
      </c>
      <c r="C5157" s="2">
        <v>353152000</v>
      </c>
      <c r="D5157" s="2">
        <v>358476000</v>
      </c>
      <c r="E5157" s="2">
        <v>370396000</v>
      </c>
      <c r="F5157" s="2">
        <v>375251000</v>
      </c>
      <c r="G5157" s="2">
        <v>383103000</v>
      </c>
      <c r="H5157" s="2">
        <v>390860000</v>
      </c>
      <c r="I5157" s="2">
        <v>396628000</v>
      </c>
      <c r="J5157" s="2">
        <v>400389000</v>
      </c>
      <c r="K5157" s="2">
        <v>403782000</v>
      </c>
      <c r="L5157" s="2">
        <v>407039000</v>
      </c>
      <c r="M5157" s="2">
        <v>410524000</v>
      </c>
      <c r="N5157" s="2">
        <v>414922000</v>
      </c>
      <c r="O5157" s="2">
        <v>420165000</v>
      </c>
      <c r="P5157" s="2">
        <v>424613000</v>
      </c>
      <c r="Q5157" s="2">
        <v>429754000</v>
      </c>
      <c r="R5157" s="2">
        <v>436206000</v>
      </c>
      <c r="S5157" s="2">
        <v>442059000</v>
      </c>
      <c r="T5157" s="2">
        <v>447628000</v>
      </c>
      <c r="U5157" s="2">
        <v>453663000</v>
      </c>
      <c r="V5157" s="2">
        <v>459984000</v>
      </c>
      <c r="W5157" s="2">
        <v>465961000</v>
      </c>
      <c r="X5157" s="2">
        <v>472556000</v>
      </c>
      <c r="Y5157" s="2">
        <v>478934000</v>
      </c>
      <c r="Z5157" s="2">
        <v>486115000</v>
      </c>
      <c r="AA5157" s="2">
        <v>492667000</v>
      </c>
      <c r="AB5157" s="2">
        <v>499432000</v>
      </c>
      <c r="AC5157" s="2">
        <v>505884000</v>
      </c>
      <c r="AD5157" s="2">
        <v>511682000</v>
      </c>
      <c r="AE5157" s="2">
        <v>517628000</v>
      </c>
      <c r="AF5157" s="2">
        <v>524046000</v>
      </c>
      <c r="AG5157" s="2">
        <v>531153000</v>
      </c>
    </row>
    <row r="5158" spans="1:33">
      <c r="A5158" s="115" t="s">
        <v>6877</v>
      </c>
      <c r="B5158" s="115" t="s">
        <v>19</v>
      </c>
      <c r="C5158" s="2">
        <v>1162090000</v>
      </c>
      <c r="D5158" s="2">
        <v>1174060000</v>
      </c>
      <c r="E5158" s="2">
        <v>1216010000</v>
      </c>
      <c r="F5158" s="2">
        <v>1228240000</v>
      </c>
      <c r="G5158" s="2">
        <v>1248990000</v>
      </c>
      <c r="H5158" s="2">
        <v>1271240000</v>
      </c>
      <c r="I5158" s="2">
        <v>1289160000</v>
      </c>
      <c r="J5158" s="2">
        <v>1299130000</v>
      </c>
      <c r="K5158" s="2">
        <v>1306490000</v>
      </c>
      <c r="L5158" s="2">
        <v>1313660000</v>
      </c>
      <c r="M5158" s="2">
        <v>1322180000</v>
      </c>
      <c r="N5158" s="2">
        <v>1334740000</v>
      </c>
      <c r="O5158" s="2">
        <v>1350670000</v>
      </c>
      <c r="P5158" s="2">
        <v>1365630000</v>
      </c>
      <c r="Q5158" s="2">
        <v>1383410000</v>
      </c>
      <c r="R5158" s="2">
        <v>1405950000</v>
      </c>
      <c r="S5158" s="2">
        <v>1425410000</v>
      </c>
      <c r="T5158" s="2">
        <v>1445160000</v>
      </c>
      <c r="U5158" s="2">
        <v>1466430000</v>
      </c>
      <c r="V5158" s="2">
        <v>1487510000</v>
      </c>
      <c r="W5158" s="2">
        <v>1508880000</v>
      </c>
      <c r="X5158" s="2">
        <v>1530000000</v>
      </c>
      <c r="Y5158" s="2">
        <v>1551450000</v>
      </c>
      <c r="Z5158" s="2">
        <v>1575640000</v>
      </c>
      <c r="AA5158" s="2">
        <v>1597160000</v>
      </c>
      <c r="AB5158" s="2">
        <v>1619660000</v>
      </c>
      <c r="AC5158" s="2">
        <v>1637330000</v>
      </c>
      <c r="AD5158" s="2">
        <v>1653430000</v>
      </c>
      <c r="AE5158" s="2">
        <v>1669010000</v>
      </c>
      <c r="AF5158" s="2">
        <v>1686270000</v>
      </c>
      <c r="AG5158" s="2">
        <v>1705320000</v>
      </c>
    </row>
    <row r="5159" spans="1:33">
      <c r="A5159" s="115" t="s">
        <v>6878</v>
      </c>
      <c r="B5159" s="115" t="s">
        <v>19</v>
      </c>
      <c r="C5159" s="2">
        <v>335543000</v>
      </c>
      <c r="D5159" s="2">
        <v>340819000</v>
      </c>
      <c r="E5159" s="2">
        <v>341070000</v>
      </c>
      <c r="F5159" s="2">
        <v>351087000</v>
      </c>
      <c r="G5159" s="2">
        <v>361440000</v>
      </c>
      <c r="H5159" s="2">
        <v>369436000</v>
      </c>
      <c r="I5159" s="2">
        <v>375318000</v>
      </c>
      <c r="J5159" s="2">
        <v>378902000</v>
      </c>
      <c r="K5159" s="2">
        <v>381933000</v>
      </c>
      <c r="L5159" s="2">
        <v>383515000</v>
      </c>
      <c r="M5159" s="2">
        <v>385411000</v>
      </c>
      <c r="N5159" s="2">
        <v>388653000</v>
      </c>
      <c r="O5159" s="2">
        <v>391690000</v>
      </c>
      <c r="P5159" s="2">
        <v>393588000</v>
      </c>
      <c r="Q5159" s="2">
        <v>396282000</v>
      </c>
      <c r="R5159" s="2">
        <v>400457000</v>
      </c>
      <c r="S5159" s="2">
        <v>404624000</v>
      </c>
      <c r="T5159" s="2">
        <v>408414000</v>
      </c>
      <c r="U5159" s="2">
        <v>412749000</v>
      </c>
      <c r="V5159" s="2">
        <v>417509000</v>
      </c>
      <c r="W5159" s="2">
        <v>421642000</v>
      </c>
      <c r="X5159" s="2">
        <v>426402000</v>
      </c>
      <c r="Y5159" s="2">
        <v>431774000</v>
      </c>
      <c r="Z5159" s="2">
        <v>437939000</v>
      </c>
      <c r="AA5159" s="2">
        <v>443236000</v>
      </c>
      <c r="AB5159" s="2">
        <v>447928000</v>
      </c>
      <c r="AC5159" s="2">
        <v>451766000</v>
      </c>
      <c r="AD5159" s="2">
        <v>455109000</v>
      </c>
      <c r="AE5159" s="2">
        <v>458940000</v>
      </c>
      <c r="AF5159" s="2">
        <v>463428000</v>
      </c>
      <c r="AG5159" s="2">
        <v>468285000</v>
      </c>
    </row>
    <row r="5160" spans="1:33">
      <c r="A5160" s="115" t="s">
        <v>6879</v>
      </c>
      <c r="B5160" s="115" t="s">
        <v>19</v>
      </c>
      <c r="C5160" s="2">
        <v>42841000</v>
      </c>
      <c r="D5160" s="2">
        <v>44487100</v>
      </c>
      <c r="E5160" s="2">
        <v>42858700</v>
      </c>
      <c r="F5160" s="2">
        <v>44095600</v>
      </c>
      <c r="G5160" s="2">
        <v>45267100</v>
      </c>
      <c r="H5160" s="2">
        <v>46251500</v>
      </c>
      <c r="I5160" s="2">
        <v>46967000</v>
      </c>
      <c r="J5160" s="2">
        <v>47685300</v>
      </c>
      <c r="K5160" s="2">
        <v>48359400</v>
      </c>
      <c r="L5160" s="2">
        <v>48757400</v>
      </c>
      <c r="M5160" s="2">
        <v>49171800</v>
      </c>
      <c r="N5160" s="2">
        <v>49759200</v>
      </c>
      <c r="O5160" s="2">
        <v>50258400</v>
      </c>
      <c r="P5160" s="2">
        <v>50517500</v>
      </c>
      <c r="Q5160" s="2">
        <v>50838100</v>
      </c>
      <c r="R5160" s="2">
        <v>51370900</v>
      </c>
      <c r="S5160" s="2">
        <v>51911200</v>
      </c>
      <c r="T5160" s="2">
        <v>52332600</v>
      </c>
      <c r="U5160" s="2">
        <v>52803900</v>
      </c>
      <c r="V5160" s="2">
        <v>53388600</v>
      </c>
      <c r="W5160" s="2">
        <v>53795000</v>
      </c>
      <c r="X5160" s="2">
        <v>54362100</v>
      </c>
      <c r="Y5160" s="2">
        <v>55012200</v>
      </c>
      <c r="Z5160" s="2">
        <v>55739500</v>
      </c>
      <c r="AA5160" s="2">
        <v>56360000</v>
      </c>
      <c r="AB5160" s="2">
        <v>56866000</v>
      </c>
      <c r="AC5160" s="2">
        <v>57292100</v>
      </c>
      <c r="AD5160" s="2">
        <v>57688200</v>
      </c>
      <c r="AE5160" s="2">
        <v>58118200</v>
      </c>
      <c r="AF5160" s="2">
        <v>58598100</v>
      </c>
      <c r="AG5160" s="2">
        <v>59188500</v>
      </c>
    </row>
    <row r="5161" spans="1:33">
      <c r="A5161" s="115" t="s">
        <v>6880</v>
      </c>
      <c r="B5161" s="115" t="s">
        <v>19</v>
      </c>
      <c r="C5161" s="115">
        <v>0</v>
      </c>
      <c r="D5161" s="115">
        <v>0</v>
      </c>
      <c r="E5161" s="115">
        <v>0</v>
      </c>
      <c r="F5161" s="115">
        <v>0</v>
      </c>
      <c r="G5161" s="115">
        <v>0</v>
      </c>
      <c r="H5161" s="115">
        <v>0</v>
      </c>
      <c r="I5161" s="115">
        <v>0</v>
      </c>
      <c r="J5161" s="115">
        <v>0</v>
      </c>
      <c r="K5161" s="115">
        <v>0</v>
      </c>
      <c r="L5161" s="115">
        <v>0</v>
      </c>
      <c r="M5161" s="115">
        <v>0</v>
      </c>
      <c r="N5161" s="115">
        <v>0</v>
      </c>
      <c r="O5161" s="115">
        <v>0</v>
      </c>
      <c r="P5161" s="115">
        <v>0</v>
      </c>
      <c r="Q5161" s="115">
        <v>0</v>
      </c>
      <c r="R5161" s="115">
        <v>0</v>
      </c>
      <c r="S5161" s="115">
        <v>0</v>
      </c>
      <c r="T5161" s="115">
        <v>0</v>
      </c>
      <c r="U5161" s="115">
        <v>0</v>
      </c>
      <c r="V5161" s="115">
        <v>0</v>
      </c>
      <c r="W5161" s="115">
        <v>0</v>
      </c>
      <c r="X5161" s="115">
        <v>0</v>
      </c>
      <c r="Y5161" s="115">
        <v>0</v>
      </c>
      <c r="Z5161" s="115">
        <v>0</v>
      </c>
      <c r="AA5161" s="115">
        <v>0</v>
      </c>
      <c r="AB5161" s="115">
        <v>0</v>
      </c>
      <c r="AC5161" s="115">
        <v>0</v>
      </c>
      <c r="AD5161" s="115">
        <v>0</v>
      </c>
      <c r="AE5161" s="115">
        <v>0</v>
      </c>
      <c r="AF5161" s="115">
        <v>0</v>
      </c>
      <c r="AG5161" s="115">
        <v>0</v>
      </c>
    </row>
    <row r="5162" spans="1:33">
      <c r="A5162" s="115" t="s">
        <v>6881</v>
      </c>
      <c r="B5162" s="115" t="s">
        <v>19</v>
      </c>
      <c r="C5162" s="2">
        <v>11785700000000</v>
      </c>
      <c r="D5162" s="2">
        <v>11303000000000</v>
      </c>
      <c r="E5162" s="2">
        <v>11935900000000</v>
      </c>
      <c r="F5162" s="2">
        <v>12534400000000</v>
      </c>
      <c r="G5162" s="2">
        <v>12922900000000</v>
      </c>
      <c r="H5162" s="2">
        <v>13224100000000</v>
      </c>
      <c r="I5162" s="2">
        <v>13352000000000</v>
      </c>
      <c r="J5162" s="2">
        <v>13282900000000</v>
      </c>
      <c r="K5162" s="2">
        <v>13150000000000</v>
      </c>
      <c r="L5162" s="2">
        <v>13062100000000</v>
      </c>
      <c r="M5162" s="2">
        <v>12909900000000</v>
      </c>
      <c r="N5162" s="2">
        <v>12917600000000</v>
      </c>
      <c r="O5162" s="2">
        <v>12952600000000</v>
      </c>
      <c r="P5162" s="2">
        <v>13000400000000</v>
      </c>
      <c r="Q5162" s="2">
        <v>13108900000000</v>
      </c>
      <c r="R5162" s="2">
        <v>13287300000000</v>
      </c>
      <c r="S5162" s="2">
        <v>13456000000000</v>
      </c>
      <c r="T5162" s="2">
        <v>13585900000000</v>
      </c>
      <c r="U5162" s="2">
        <v>13724600000000</v>
      </c>
      <c r="V5162" s="2">
        <v>13865200000000</v>
      </c>
      <c r="W5162" s="2">
        <v>14040800000000</v>
      </c>
      <c r="X5162" s="2">
        <v>14253000000000</v>
      </c>
      <c r="Y5162" s="2">
        <v>14461900000000</v>
      </c>
      <c r="Z5162" s="2">
        <v>14695000000000</v>
      </c>
      <c r="AA5162" s="2">
        <v>14838600000000</v>
      </c>
      <c r="AB5162" s="2">
        <v>15061800000000</v>
      </c>
      <c r="AC5162" s="2">
        <v>15283400000000</v>
      </c>
      <c r="AD5162" s="2">
        <v>15396400000000</v>
      </c>
      <c r="AE5162" s="2">
        <v>15639200000000</v>
      </c>
      <c r="AF5162" s="2">
        <v>15904900000000</v>
      </c>
      <c r="AG5162" s="2">
        <v>16168000000000</v>
      </c>
    </row>
    <row r="5163" spans="1:33">
      <c r="A5163" s="115" t="s">
        <v>6882</v>
      </c>
      <c r="B5163" s="115" t="s">
        <v>19</v>
      </c>
      <c r="C5163" s="2">
        <v>2292140000</v>
      </c>
      <c r="D5163" s="2">
        <v>2246930000</v>
      </c>
      <c r="E5163" s="2">
        <v>2353770000</v>
      </c>
      <c r="F5163" s="2">
        <v>2472560000</v>
      </c>
      <c r="G5163" s="2">
        <v>2543170000</v>
      </c>
      <c r="H5163" s="2">
        <v>2602030000</v>
      </c>
      <c r="I5163" s="2">
        <v>2633890000</v>
      </c>
      <c r="J5163" s="2">
        <v>2637350000</v>
      </c>
      <c r="K5163" s="2">
        <v>2630070000</v>
      </c>
      <c r="L5163" s="2">
        <v>2628090000</v>
      </c>
      <c r="M5163" s="2">
        <v>2619870000</v>
      </c>
      <c r="N5163" s="2">
        <v>2632260000</v>
      </c>
      <c r="O5163" s="2">
        <v>2650120000</v>
      </c>
      <c r="P5163" s="2">
        <v>2666340000</v>
      </c>
      <c r="Q5163" s="2">
        <v>2690630000</v>
      </c>
      <c r="R5163" s="2">
        <v>2728330000</v>
      </c>
      <c r="S5163" s="2">
        <v>2761640000</v>
      </c>
      <c r="T5163" s="2">
        <v>2789970000</v>
      </c>
      <c r="U5163" s="2">
        <v>2820670000</v>
      </c>
      <c r="V5163" s="2">
        <v>2852750000</v>
      </c>
      <c r="W5163" s="2">
        <v>2887940000</v>
      </c>
      <c r="X5163" s="2">
        <v>2930490000</v>
      </c>
      <c r="Y5163" s="2">
        <v>2971720000</v>
      </c>
      <c r="Z5163" s="2">
        <v>3018120000</v>
      </c>
      <c r="AA5163" s="2">
        <v>3052680000</v>
      </c>
      <c r="AB5163" s="2">
        <v>3097650000</v>
      </c>
      <c r="AC5163" s="2">
        <v>3143210000</v>
      </c>
      <c r="AD5163" s="2">
        <v>3175100000</v>
      </c>
      <c r="AE5163" s="2">
        <v>3224070000</v>
      </c>
      <c r="AF5163" s="2">
        <v>3277610000</v>
      </c>
      <c r="AG5163" s="2">
        <v>3332020000</v>
      </c>
    </row>
    <row r="5164" spans="1:33">
      <c r="A5164" s="115" t="s">
        <v>6883</v>
      </c>
      <c r="B5164" s="115" t="s">
        <v>19</v>
      </c>
      <c r="C5164" s="2">
        <v>16950200000</v>
      </c>
      <c r="D5164" s="2">
        <v>16777700000</v>
      </c>
      <c r="E5164" s="2">
        <v>17412000000</v>
      </c>
      <c r="F5164" s="2">
        <v>18498300000</v>
      </c>
      <c r="G5164" s="2">
        <v>18992800000</v>
      </c>
      <c r="H5164" s="2">
        <v>19426300000</v>
      </c>
      <c r="I5164" s="2">
        <v>19686400000</v>
      </c>
      <c r="J5164" s="2">
        <v>19749000000</v>
      </c>
      <c r="K5164" s="2">
        <v>19737300000</v>
      </c>
      <c r="L5164" s="2">
        <v>19756100000</v>
      </c>
      <c r="M5164" s="2">
        <v>19739700000</v>
      </c>
      <c r="N5164" s="2">
        <v>19856200000</v>
      </c>
      <c r="O5164" s="2">
        <v>20005300000</v>
      </c>
      <c r="P5164" s="2">
        <v>20140600000</v>
      </c>
      <c r="Q5164" s="2">
        <v>20335900000</v>
      </c>
      <c r="R5164" s="2">
        <v>20612200000</v>
      </c>
      <c r="S5164" s="2">
        <v>20858500000</v>
      </c>
      <c r="T5164" s="2">
        <v>21069900000</v>
      </c>
      <c r="U5164" s="2">
        <v>21302600000</v>
      </c>
      <c r="V5164" s="2">
        <v>21540500000</v>
      </c>
      <c r="W5164" s="2">
        <v>21800600000</v>
      </c>
      <c r="X5164" s="2">
        <v>22117500000</v>
      </c>
      <c r="Y5164" s="2">
        <v>22413600000</v>
      </c>
      <c r="Z5164" s="2">
        <v>22761400000</v>
      </c>
      <c r="AA5164" s="2">
        <v>23022900000</v>
      </c>
      <c r="AB5164" s="2">
        <v>23359000000</v>
      </c>
      <c r="AC5164" s="2">
        <v>23700800000</v>
      </c>
      <c r="AD5164" s="2">
        <v>23960200000</v>
      </c>
      <c r="AE5164" s="2">
        <v>24325000000</v>
      </c>
      <c r="AF5164" s="2">
        <v>24712900000</v>
      </c>
      <c r="AG5164" s="2">
        <v>25112300000</v>
      </c>
    </row>
    <row r="5165" spans="1:33">
      <c r="A5165" s="115" t="s">
        <v>6884</v>
      </c>
      <c r="B5165" s="115" t="s">
        <v>19</v>
      </c>
      <c r="C5165" s="2">
        <v>13632200000</v>
      </c>
      <c r="D5165" s="2">
        <v>13125300000</v>
      </c>
      <c r="E5165" s="2">
        <v>13790300000</v>
      </c>
      <c r="F5165" s="2">
        <v>14592200000</v>
      </c>
      <c r="G5165" s="2">
        <v>15034300000</v>
      </c>
      <c r="H5165" s="2">
        <v>15381200000</v>
      </c>
      <c r="I5165" s="2">
        <v>15539300000</v>
      </c>
      <c r="J5165" s="2">
        <v>15477200000</v>
      </c>
      <c r="K5165" s="2">
        <v>15339500000</v>
      </c>
      <c r="L5165" s="2">
        <v>15251800000</v>
      </c>
      <c r="M5165" s="2">
        <v>15091500000</v>
      </c>
      <c r="N5165" s="2">
        <v>15109600000</v>
      </c>
      <c r="O5165" s="2">
        <v>15160400000</v>
      </c>
      <c r="P5165" s="2">
        <v>15221600000</v>
      </c>
      <c r="Q5165" s="2">
        <v>15349100000</v>
      </c>
      <c r="R5165" s="2">
        <v>15557100000</v>
      </c>
      <c r="S5165" s="2">
        <v>15751300000</v>
      </c>
      <c r="T5165" s="2">
        <v>15902200000</v>
      </c>
      <c r="U5165" s="2">
        <v>16065000000</v>
      </c>
      <c r="V5165" s="2">
        <v>16230300000</v>
      </c>
      <c r="W5165" s="2">
        <v>16433800000</v>
      </c>
      <c r="X5165" s="2">
        <v>16679900000</v>
      </c>
      <c r="Y5165" s="2">
        <v>16921700000</v>
      </c>
      <c r="Z5165" s="2">
        <v>17192100000</v>
      </c>
      <c r="AA5165" s="2">
        <v>17364300000</v>
      </c>
      <c r="AB5165" s="2">
        <v>17623000000</v>
      </c>
      <c r="AC5165" s="2">
        <v>17880900000</v>
      </c>
      <c r="AD5165" s="2">
        <v>18020600000</v>
      </c>
      <c r="AE5165" s="2">
        <v>18302000000</v>
      </c>
      <c r="AF5165" s="2">
        <v>18608900000</v>
      </c>
      <c r="AG5165" s="2">
        <v>18914600000</v>
      </c>
    </row>
    <row r="5166" spans="1:33">
      <c r="A5166" s="115" t="s">
        <v>6885</v>
      </c>
      <c r="B5166" s="115" t="s">
        <v>19</v>
      </c>
      <c r="C5166" s="2">
        <v>709675000</v>
      </c>
      <c r="D5166" s="2">
        <v>696117000</v>
      </c>
      <c r="E5166" s="2">
        <v>696652000</v>
      </c>
      <c r="F5166" s="2">
        <v>798531000</v>
      </c>
      <c r="G5166" s="2">
        <v>817503000</v>
      </c>
      <c r="H5166" s="2">
        <v>834573000</v>
      </c>
      <c r="I5166" s="2">
        <v>844627000</v>
      </c>
      <c r="J5166" s="2">
        <v>843270000</v>
      </c>
      <c r="K5166" s="2">
        <v>835615000</v>
      </c>
      <c r="L5166" s="2">
        <v>830289000</v>
      </c>
      <c r="M5166" s="2">
        <v>820115000</v>
      </c>
      <c r="N5166" s="2">
        <v>820515000</v>
      </c>
      <c r="O5166" s="2">
        <v>822993000</v>
      </c>
      <c r="P5166" s="2">
        <v>825578000</v>
      </c>
      <c r="Q5166" s="2">
        <v>831282000</v>
      </c>
      <c r="R5166" s="2">
        <v>841553000</v>
      </c>
      <c r="S5166" s="2">
        <v>850688000</v>
      </c>
      <c r="T5166" s="2">
        <v>856441000</v>
      </c>
      <c r="U5166" s="2">
        <v>863548000</v>
      </c>
      <c r="V5166" s="2">
        <v>871387000</v>
      </c>
      <c r="W5166" s="2">
        <v>880732000</v>
      </c>
      <c r="X5166" s="2">
        <v>892546000</v>
      </c>
      <c r="Y5166" s="2">
        <v>904376000</v>
      </c>
      <c r="Z5166" s="2">
        <v>918204000</v>
      </c>
      <c r="AA5166" s="2">
        <v>926661000</v>
      </c>
      <c r="AB5166" s="2">
        <v>939351000</v>
      </c>
      <c r="AC5166" s="2">
        <v>951753000</v>
      </c>
      <c r="AD5166" s="2">
        <v>958424000</v>
      </c>
      <c r="AE5166" s="2">
        <v>971843000</v>
      </c>
      <c r="AF5166" s="2">
        <v>986101000</v>
      </c>
      <c r="AG5166" s="2">
        <v>1000890000</v>
      </c>
    </row>
    <row r="5167" spans="1:33">
      <c r="A5167" s="115" t="s">
        <v>6886</v>
      </c>
      <c r="B5167" s="115" t="s">
        <v>19</v>
      </c>
      <c r="C5167" s="2">
        <v>656029000</v>
      </c>
      <c r="D5167" s="2">
        <v>642615000</v>
      </c>
      <c r="E5167" s="2">
        <v>646184000</v>
      </c>
      <c r="F5167" s="2">
        <v>734755000</v>
      </c>
      <c r="G5167" s="2">
        <v>752632000</v>
      </c>
      <c r="H5167" s="2">
        <v>768504000</v>
      </c>
      <c r="I5167" s="2">
        <v>777679000</v>
      </c>
      <c r="J5167" s="2">
        <v>776346000</v>
      </c>
      <c r="K5167" s="2">
        <v>769423000</v>
      </c>
      <c r="L5167" s="2">
        <v>764672000</v>
      </c>
      <c r="M5167" s="2">
        <v>755591000</v>
      </c>
      <c r="N5167" s="2">
        <v>756049000</v>
      </c>
      <c r="O5167" s="2">
        <v>758489000</v>
      </c>
      <c r="P5167" s="2">
        <v>760941000</v>
      </c>
      <c r="Q5167" s="2">
        <v>766290000</v>
      </c>
      <c r="R5167" s="2">
        <v>775842000</v>
      </c>
      <c r="S5167" s="2">
        <v>784362000</v>
      </c>
      <c r="T5167" s="2">
        <v>789959000</v>
      </c>
      <c r="U5167" s="2">
        <v>796666000</v>
      </c>
      <c r="V5167" s="2">
        <v>803994000</v>
      </c>
      <c r="W5167" s="2">
        <v>812741000</v>
      </c>
      <c r="X5167" s="2">
        <v>823850000</v>
      </c>
      <c r="Y5167" s="2">
        <v>834759000</v>
      </c>
      <c r="Z5167" s="2">
        <v>847653000</v>
      </c>
      <c r="AA5167" s="2">
        <v>855464000</v>
      </c>
      <c r="AB5167" s="2">
        <v>867374000</v>
      </c>
      <c r="AC5167" s="2">
        <v>878864000</v>
      </c>
      <c r="AD5167" s="2">
        <v>885243000</v>
      </c>
      <c r="AE5167" s="2">
        <v>897695000</v>
      </c>
      <c r="AF5167" s="2">
        <v>911050000</v>
      </c>
      <c r="AG5167" s="2">
        <v>924871000</v>
      </c>
    </row>
    <row r="5168" spans="1:33">
      <c r="A5168" s="115" t="s">
        <v>6887</v>
      </c>
      <c r="B5168" s="115" t="s">
        <v>19</v>
      </c>
      <c r="C5168" s="2">
        <v>863652000</v>
      </c>
      <c r="D5168" s="2">
        <v>875981000</v>
      </c>
      <c r="E5168" s="2">
        <v>768328000</v>
      </c>
      <c r="F5168" s="2">
        <v>1091120000</v>
      </c>
      <c r="G5168" s="2">
        <v>1102380000</v>
      </c>
      <c r="H5168" s="2">
        <v>1119790000</v>
      </c>
      <c r="I5168" s="2">
        <v>1136170000</v>
      </c>
      <c r="J5168" s="2">
        <v>1136400000</v>
      </c>
      <c r="K5168" s="2">
        <v>1120450000</v>
      </c>
      <c r="L5168" s="2">
        <v>1107530000</v>
      </c>
      <c r="M5168" s="2">
        <v>1083580000</v>
      </c>
      <c r="N5168" s="2">
        <v>1079240000</v>
      </c>
      <c r="O5168" s="2">
        <v>1079070000</v>
      </c>
      <c r="P5168" s="2">
        <v>1078280000</v>
      </c>
      <c r="Q5168" s="2">
        <v>1081160000</v>
      </c>
      <c r="R5168" s="2">
        <v>1091110000</v>
      </c>
      <c r="S5168" s="2">
        <v>1098690000</v>
      </c>
      <c r="T5168" s="2">
        <v>1098260000</v>
      </c>
      <c r="U5168" s="2">
        <v>1101260000</v>
      </c>
      <c r="V5168" s="2">
        <v>1107110000</v>
      </c>
      <c r="W5168" s="2">
        <v>1113950000</v>
      </c>
      <c r="X5168" s="2">
        <v>1124960000</v>
      </c>
      <c r="Y5168" s="2">
        <v>1136500000</v>
      </c>
      <c r="Z5168" s="2">
        <v>1152750000</v>
      </c>
      <c r="AA5168" s="2">
        <v>1159410000</v>
      </c>
      <c r="AB5168" s="2">
        <v>1171970000</v>
      </c>
      <c r="AC5168" s="2">
        <v>1182820000</v>
      </c>
      <c r="AD5168" s="2">
        <v>1186560000</v>
      </c>
      <c r="AE5168" s="2">
        <v>1198130000</v>
      </c>
      <c r="AF5168" s="2">
        <v>1209790000</v>
      </c>
      <c r="AG5168" s="2">
        <v>1223220000</v>
      </c>
    </row>
    <row r="5169" spans="1:33">
      <c r="A5169" s="115" t="s">
        <v>6888</v>
      </c>
      <c r="B5169" s="115" t="s">
        <v>19</v>
      </c>
      <c r="C5169" s="2">
        <v>83168000</v>
      </c>
      <c r="D5169" s="2">
        <v>82772100</v>
      </c>
      <c r="E5169" s="2">
        <v>84748000</v>
      </c>
      <c r="F5169" s="2">
        <v>92001500</v>
      </c>
      <c r="G5169" s="2">
        <v>94263400</v>
      </c>
      <c r="H5169" s="2">
        <v>96353100</v>
      </c>
      <c r="I5169" s="2">
        <v>97665700</v>
      </c>
      <c r="J5169" s="2">
        <v>98003500</v>
      </c>
      <c r="K5169" s="2">
        <v>97892900</v>
      </c>
      <c r="L5169" s="2">
        <v>97938900</v>
      </c>
      <c r="M5169" s="2">
        <v>97716500</v>
      </c>
      <c r="N5169" s="2">
        <v>98254100</v>
      </c>
      <c r="O5169" s="2">
        <v>98967000</v>
      </c>
      <c r="P5169" s="2">
        <v>99588300</v>
      </c>
      <c r="Q5169" s="2">
        <v>100462000</v>
      </c>
      <c r="R5169" s="2">
        <v>101806000</v>
      </c>
      <c r="S5169" s="2">
        <v>102992000</v>
      </c>
      <c r="T5169" s="2">
        <v>103920000</v>
      </c>
      <c r="U5169" s="2">
        <v>104989000</v>
      </c>
      <c r="V5169" s="2">
        <v>106135000</v>
      </c>
      <c r="W5169" s="2">
        <v>107337000</v>
      </c>
      <c r="X5169" s="2">
        <v>108861000</v>
      </c>
      <c r="Y5169" s="2">
        <v>110297000</v>
      </c>
      <c r="Z5169" s="2">
        <v>111951000</v>
      </c>
      <c r="AA5169" s="2">
        <v>113233000</v>
      </c>
      <c r="AB5169" s="2">
        <v>114824000</v>
      </c>
      <c r="AC5169" s="2">
        <v>116456000</v>
      </c>
      <c r="AD5169" s="2">
        <v>117674000</v>
      </c>
      <c r="AE5169" s="2">
        <v>119385000</v>
      </c>
      <c r="AF5169" s="2">
        <v>121226000</v>
      </c>
      <c r="AG5169" s="2">
        <v>123152000</v>
      </c>
    </row>
    <row r="5170" spans="1:33">
      <c r="A5170" s="115" t="s">
        <v>6889</v>
      </c>
      <c r="B5170" s="115" t="s">
        <v>19</v>
      </c>
      <c r="C5170" s="2">
        <v>268515000</v>
      </c>
      <c r="D5170" s="2">
        <v>261793000</v>
      </c>
      <c r="E5170" s="2">
        <v>265052000</v>
      </c>
      <c r="F5170" s="2">
        <v>298567000</v>
      </c>
      <c r="G5170" s="2">
        <v>306176000</v>
      </c>
      <c r="H5170" s="2">
        <v>312712000</v>
      </c>
      <c r="I5170" s="2">
        <v>316317000</v>
      </c>
      <c r="J5170" s="2">
        <v>315538000</v>
      </c>
      <c r="K5170" s="2">
        <v>312554000</v>
      </c>
      <c r="L5170" s="2">
        <v>310498000</v>
      </c>
      <c r="M5170" s="2">
        <v>306678000</v>
      </c>
      <c r="N5170" s="2">
        <v>306798000</v>
      </c>
      <c r="O5170" s="2">
        <v>307681000</v>
      </c>
      <c r="P5170" s="2">
        <v>308661000</v>
      </c>
      <c r="Q5170" s="2">
        <v>310880000</v>
      </c>
      <c r="R5170" s="2">
        <v>314814000</v>
      </c>
      <c r="S5170" s="2">
        <v>318343000</v>
      </c>
      <c r="T5170" s="2">
        <v>320700000</v>
      </c>
      <c r="U5170" s="2">
        <v>323480000</v>
      </c>
      <c r="V5170" s="2">
        <v>326493000</v>
      </c>
      <c r="W5170" s="2">
        <v>330130000</v>
      </c>
      <c r="X5170" s="2">
        <v>334708000</v>
      </c>
      <c r="Y5170" s="2">
        <v>339223000</v>
      </c>
      <c r="Z5170" s="2">
        <v>344508000</v>
      </c>
      <c r="AA5170" s="2">
        <v>347699000</v>
      </c>
      <c r="AB5170" s="2">
        <v>352579000</v>
      </c>
      <c r="AC5170" s="2">
        <v>357351000</v>
      </c>
      <c r="AD5170" s="2">
        <v>359873000</v>
      </c>
      <c r="AE5170" s="2">
        <v>365036000</v>
      </c>
      <c r="AF5170" s="2">
        <v>370600000</v>
      </c>
      <c r="AG5170" s="2">
        <v>376284000</v>
      </c>
    </row>
    <row r="5171" spans="1:33">
      <c r="A5171" s="115" t="s">
        <v>6890</v>
      </c>
      <c r="B5171" s="115" t="s">
        <v>19</v>
      </c>
      <c r="C5171" s="2">
        <v>238554000</v>
      </c>
      <c r="D5171" s="2">
        <v>230466000</v>
      </c>
      <c r="E5171" s="2">
        <v>239200000</v>
      </c>
      <c r="F5171" s="2">
        <v>258194000</v>
      </c>
      <c r="G5171" s="2">
        <v>265485000</v>
      </c>
      <c r="H5171" s="2">
        <v>271462000</v>
      </c>
      <c r="I5171" s="2">
        <v>274213000</v>
      </c>
      <c r="J5171" s="2">
        <v>272942000</v>
      </c>
      <c r="K5171" s="2">
        <v>270096000</v>
      </c>
      <c r="L5171" s="2">
        <v>268141000</v>
      </c>
      <c r="M5171" s="2">
        <v>264729000</v>
      </c>
      <c r="N5171" s="2">
        <v>264758000</v>
      </c>
      <c r="O5171" s="2">
        <v>265384000</v>
      </c>
      <c r="P5171" s="2">
        <v>266228000</v>
      </c>
      <c r="Q5171" s="2">
        <v>268272000</v>
      </c>
      <c r="R5171" s="2">
        <v>271788000</v>
      </c>
      <c r="S5171" s="2">
        <v>275074000</v>
      </c>
      <c r="T5171" s="2">
        <v>277420000</v>
      </c>
      <c r="U5171" s="2">
        <v>280005000</v>
      </c>
      <c r="V5171" s="2">
        <v>282728000</v>
      </c>
      <c r="W5171" s="2">
        <v>286080000</v>
      </c>
      <c r="X5171" s="2">
        <v>290235000</v>
      </c>
      <c r="Y5171" s="2">
        <v>294347000</v>
      </c>
      <c r="Z5171" s="2">
        <v>299016000</v>
      </c>
      <c r="AA5171" s="2">
        <v>301801000</v>
      </c>
      <c r="AB5171" s="2">
        <v>306185000</v>
      </c>
      <c r="AC5171" s="2">
        <v>310505000</v>
      </c>
      <c r="AD5171" s="2">
        <v>312656000</v>
      </c>
      <c r="AE5171" s="2">
        <v>317382000</v>
      </c>
      <c r="AF5171" s="2">
        <v>322521000</v>
      </c>
      <c r="AG5171" s="2">
        <v>327671000</v>
      </c>
    </row>
    <row r="5172" spans="1:33">
      <c r="A5172" s="115" t="s">
        <v>6891</v>
      </c>
      <c r="B5172" s="115" t="s">
        <v>19</v>
      </c>
      <c r="C5172" s="2">
        <v>26614300</v>
      </c>
      <c r="D5172" s="2">
        <v>25979700</v>
      </c>
      <c r="E5172" s="2">
        <v>26333700</v>
      </c>
      <c r="F5172" s="2">
        <v>29485400</v>
      </c>
      <c r="G5172" s="2">
        <v>30208500</v>
      </c>
      <c r="H5172" s="2">
        <v>30857400</v>
      </c>
      <c r="I5172" s="2">
        <v>31187900</v>
      </c>
      <c r="J5172" s="2">
        <v>31065700</v>
      </c>
      <c r="K5172" s="2">
        <v>30724500</v>
      </c>
      <c r="L5172" s="2">
        <v>30479800</v>
      </c>
      <c r="M5172" s="2">
        <v>30048700</v>
      </c>
      <c r="N5172" s="2">
        <v>30032600</v>
      </c>
      <c r="O5172" s="2">
        <v>30090000</v>
      </c>
      <c r="P5172" s="2">
        <v>30164900</v>
      </c>
      <c r="Q5172" s="2">
        <v>30369600</v>
      </c>
      <c r="R5172" s="2">
        <v>30746800</v>
      </c>
      <c r="S5172" s="2">
        <v>31094000</v>
      </c>
      <c r="T5172" s="2">
        <v>31312000</v>
      </c>
      <c r="U5172" s="2">
        <v>31565500</v>
      </c>
      <c r="V5172" s="2">
        <v>31850400</v>
      </c>
      <c r="W5172" s="2">
        <v>32192700</v>
      </c>
      <c r="X5172" s="2">
        <v>32634300</v>
      </c>
      <c r="Y5172" s="2">
        <v>33074600</v>
      </c>
      <c r="Z5172" s="2">
        <v>33587400</v>
      </c>
      <c r="AA5172" s="2">
        <v>33879000</v>
      </c>
      <c r="AB5172" s="2">
        <v>34346900</v>
      </c>
      <c r="AC5172" s="2">
        <v>34803200</v>
      </c>
      <c r="AD5172" s="2">
        <v>35022000</v>
      </c>
      <c r="AE5172" s="2">
        <v>35520100</v>
      </c>
      <c r="AF5172" s="2">
        <v>36056200</v>
      </c>
      <c r="AG5172" s="2">
        <v>36602900</v>
      </c>
    </row>
    <row r="5173" spans="1:33">
      <c r="A5173" s="115" t="s">
        <v>6892</v>
      </c>
      <c r="B5173" s="115" t="s">
        <v>19</v>
      </c>
      <c r="C5173" s="115">
        <v>0</v>
      </c>
      <c r="D5173" s="115">
        <v>0</v>
      </c>
      <c r="E5173" s="115">
        <v>0</v>
      </c>
      <c r="F5173" s="115">
        <v>0</v>
      </c>
      <c r="G5173" s="115">
        <v>0</v>
      </c>
      <c r="H5173" s="115">
        <v>0</v>
      </c>
      <c r="I5173" s="115">
        <v>0</v>
      </c>
      <c r="J5173" s="115">
        <v>0</v>
      </c>
      <c r="K5173" s="115">
        <v>0</v>
      </c>
      <c r="L5173" s="115">
        <v>0</v>
      </c>
      <c r="M5173" s="115">
        <v>0</v>
      </c>
      <c r="N5173" s="115">
        <v>0</v>
      </c>
      <c r="O5173" s="115">
        <v>0</v>
      </c>
      <c r="P5173" s="115">
        <v>0</v>
      </c>
      <c r="Q5173" s="115">
        <v>0</v>
      </c>
      <c r="R5173" s="115">
        <v>0</v>
      </c>
      <c r="S5173" s="115">
        <v>0</v>
      </c>
      <c r="T5173" s="115">
        <v>0</v>
      </c>
      <c r="U5173" s="115">
        <v>0</v>
      </c>
      <c r="V5173" s="115">
        <v>0</v>
      </c>
      <c r="W5173" s="115">
        <v>0</v>
      </c>
      <c r="X5173" s="115">
        <v>0</v>
      </c>
      <c r="Y5173" s="115">
        <v>0</v>
      </c>
      <c r="Z5173" s="115">
        <v>0</v>
      </c>
      <c r="AA5173" s="115">
        <v>0</v>
      </c>
      <c r="AB5173" s="115">
        <v>0</v>
      </c>
      <c r="AC5173" s="115">
        <v>0</v>
      </c>
      <c r="AD5173" s="115">
        <v>0</v>
      </c>
      <c r="AE5173" s="115">
        <v>0</v>
      </c>
      <c r="AF5173" s="115">
        <v>0</v>
      </c>
      <c r="AG5173" s="115">
        <v>0</v>
      </c>
    </row>
    <row r="5174" spans="1:33">
      <c r="A5174" s="115" t="s">
        <v>6893</v>
      </c>
      <c r="B5174" s="115" t="s">
        <v>19</v>
      </c>
      <c r="C5174" s="2">
        <v>3324130000000</v>
      </c>
      <c r="D5174" s="2">
        <v>3250070000000</v>
      </c>
      <c r="E5174" s="2">
        <v>3420740000000</v>
      </c>
      <c r="F5174" s="2">
        <v>3522860000000</v>
      </c>
      <c r="G5174" s="2">
        <v>3609940000000</v>
      </c>
      <c r="H5174" s="2">
        <v>3653040000000</v>
      </c>
      <c r="I5174" s="2">
        <v>3661860000000</v>
      </c>
      <c r="J5174" s="2">
        <v>3654290000000</v>
      </c>
      <c r="K5174" s="2">
        <v>3645250000000</v>
      </c>
      <c r="L5174" s="2">
        <v>3634610000000</v>
      </c>
      <c r="M5174" s="2">
        <v>3524070000000</v>
      </c>
      <c r="N5174" s="2">
        <v>3539580000000</v>
      </c>
      <c r="O5174" s="2">
        <v>3553000000000</v>
      </c>
      <c r="P5174" s="2">
        <v>3586000000000</v>
      </c>
      <c r="Q5174" s="2">
        <v>3628110000000</v>
      </c>
      <c r="R5174" s="2">
        <v>3675340000000</v>
      </c>
      <c r="S5174" s="2">
        <v>3721030000000</v>
      </c>
      <c r="T5174" s="2">
        <v>3767440000000</v>
      </c>
      <c r="U5174" s="2">
        <v>3816360000000</v>
      </c>
      <c r="V5174" s="2">
        <v>3870130000000</v>
      </c>
      <c r="W5174" s="2">
        <v>3923770000000</v>
      </c>
      <c r="X5174" s="2">
        <v>3976200000000</v>
      </c>
      <c r="Y5174" s="2">
        <v>4028300000000</v>
      </c>
      <c r="Z5174" s="2">
        <v>4083740000000</v>
      </c>
      <c r="AA5174" s="2">
        <v>4134020000000</v>
      </c>
      <c r="AB5174" s="2">
        <v>4191670000000</v>
      </c>
      <c r="AC5174" s="2">
        <v>4250650000000</v>
      </c>
      <c r="AD5174" s="2">
        <v>4304500000000</v>
      </c>
      <c r="AE5174" s="2">
        <v>4370070000000</v>
      </c>
      <c r="AF5174" s="2">
        <v>4433190000000</v>
      </c>
      <c r="AG5174" s="2">
        <v>4489840000000</v>
      </c>
    </row>
    <row r="5175" spans="1:33">
      <c r="A5175" s="115" t="s">
        <v>6894</v>
      </c>
      <c r="B5175" s="115" t="s">
        <v>19</v>
      </c>
      <c r="C5175" s="2">
        <v>656431000</v>
      </c>
      <c r="D5175" s="2">
        <v>655015000</v>
      </c>
      <c r="E5175" s="2">
        <v>683432000</v>
      </c>
      <c r="F5175" s="2">
        <v>700502000</v>
      </c>
      <c r="G5175" s="2">
        <v>716808000</v>
      </c>
      <c r="H5175" s="2">
        <v>728431000</v>
      </c>
      <c r="I5175" s="2">
        <v>733998000</v>
      </c>
      <c r="J5175" s="2">
        <v>736195000</v>
      </c>
      <c r="K5175" s="2">
        <v>737840000</v>
      </c>
      <c r="L5175" s="2">
        <v>739432000</v>
      </c>
      <c r="M5175" s="2">
        <v>730040000</v>
      </c>
      <c r="N5175" s="2">
        <v>735519000</v>
      </c>
      <c r="O5175" s="2">
        <v>741128000</v>
      </c>
      <c r="P5175" s="2">
        <v>748207000</v>
      </c>
      <c r="Q5175" s="2">
        <v>756696000</v>
      </c>
      <c r="R5175" s="2">
        <v>766999000</v>
      </c>
      <c r="S5175" s="2">
        <v>776537000</v>
      </c>
      <c r="T5175" s="2">
        <v>785885000</v>
      </c>
      <c r="U5175" s="2">
        <v>796010000</v>
      </c>
      <c r="V5175" s="2">
        <v>806735000</v>
      </c>
      <c r="W5175" s="2">
        <v>817288000</v>
      </c>
      <c r="X5175" s="2">
        <v>828762000</v>
      </c>
      <c r="Y5175" s="2">
        <v>839708000</v>
      </c>
      <c r="Z5175" s="2">
        <v>851529000</v>
      </c>
      <c r="AA5175" s="2">
        <v>862641000</v>
      </c>
      <c r="AB5175" s="2">
        <v>874899000</v>
      </c>
      <c r="AC5175" s="2">
        <v>887710000</v>
      </c>
      <c r="AD5175" s="2">
        <v>899550000</v>
      </c>
      <c r="AE5175" s="2">
        <v>913228000</v>
      </c>
      <c r="AF5175" s="2">
        <v>927106000</v>
      </c>
      <c r="AG5175" s="2">
        <v>940788000</v>
      </c>
    </row>
    <row r="5176" spans="1:33">
      <c r="A5176" s="115" t="s">
        <v>6895</v>
      </c>
      <c r="B5176" s="115" t="s">
        <v>19</v>
      </c>
      <c r="C5176" s="2">
        <v>4848000000</v>
      </c>
      <c r="D5176" s="2">
        <v>4940520000</v>
      </c>
      <c r="E5176" s="2">
        <v>5074830000</v>
      </c>
      <c r="F5176" s="2">
        <v>5172300000</v>
      </c>
      <c r="G5176" s="2">
        <v>5268780000</v>
      </c>
      <c r="H5176" s="2">
        <v>5356120000</v>
      </c>
      <c r="I5176" s="2">
        <v>5401430000</v>
      </c>
      <c r="J5176" s="2">
        <v>5426990000</v>
      </c>
      <c r="K5176" s="2">
        <v>5448230000</v>
      </c>
      <c r="L5176" s="2">
        <v>5469050000</v>
      </c>
      <c r="M5176" s="2">
        <v>5432920000</v>
      </c>
      <c r="N5176" s="2">
        <v>5479890000</v>
      </c>
      <c r="O5176" s="2">
        <v>5527710000</v>
      </c>
      <c r="P5176" s="2">
        <v>5580390000</v>
      </c>
      <c r="Q5176" s="2">
        <v>5642960000</v>
      </c>
      <c r="R5176" s="2">
        <v>5720380000</v>
      </c>
      <c r="S5176" s="2">
        <v>5792170000</v>
      </c>
      <c r="T5176" s="2">
        <v>5859710000</v>
      </c>
      <c r="U5176" s="2">
        <v>5933490000</v>
      </c>
      <c r="V5176" s="2">
        <v>6012400000</v>
      </c>
      <c r="W5176" s="2">
        <v>6087700000</v>
      </c>
      <c r="X5176" s="2">
        <v>6173760000</v>
      </c>
      <c r="Y5176" s="2">
        <v>6254870000</v>
      </c>
      <c r="Z5176" s="2">
        <v>6342780000</v>
      </c>
      <c r="AA5176" s="2">
        <v>6426140000</v>
      </c>
      <c r="AB5176" s="2">
        <v>6517060000</v>
      </c>
      <c r="AC5176" s="2">
        <v>6612920000</v>
      </c>
      <c r="AD5176" s="2">
        <v>6701970000</v>
      </c>
      <c r="AE5176" s="2">
        <v>6804270000</v>
      </c>
      <c r="AF5176" s="2">
        <v>6907550000</v>
      </c>
      <c r="AG5176" s="2">
        <v>7013860000</v>
      </c>
    </row>
    <row r="5177" spans="1:33">
      <c r="A5177" s="115" t="s">
        <v>6896</v>
      </c>
      <c r="B5177" s="115" t="s">
        <v>19</v>
      </c>
      <c r="C5177" s="2">
        <v>3838150000</v>
      </c>
      <c r="D5177" s="2">
        <v>3771140000</v>
      </c>
      <c r="E5177" s="2">
        <v>3948630000</v>
      </c>
      <c r="F5177" s="2">
        <v>4069160000</v>
      </c>
      <c r="G5177" s="2">
        <v>4166270000</v>
      </c>
      <c r="H5177" s="2">
        <v>4218400000</v>
      </c>
      <c r="I5177" s="2">
        <v>4231790000</v>
      </c>
      <c r="J5177" s="2">
        <v>4226550000</v>
      </c>
      <c r="K5177" s="2">
        <v>4219440000</v>
      </c>
      <c r="L5177" s="2">
        <v>4210820000</v>
      </c>
      <c r="M5177" s="2">
        <v>4095700000</v>
      </c>
      <c r="N5177" s="2">
        <v>4115840000</v>
      </c>
      <c r="O5177" s="2">
        <v>4134110000</v>
      </c>
      <c r="P5177" s="2">
        <v>4172710000</v>
      </c>
      <c r="Q5177" s="2">
        <v>4221280000</v>
      </c>
      <c r="R5177" s="2">
        <v>4276700000</v>
      </c>
      <c r="S5177" s="2">
        <v>4329770000</v>
      </c>
      <c r="T5177" s="2">
        <v>4383340000</v>
      </c>
      <c r="U5177" s="2">
        <v>4439890000</v>
      </c>
      <c r="V5177" s="2">
        <v>4501920000</v>
      </c>
      <c r="W5177" s="2">
        <v>4563520000</v>
      </c>
      <c r="X5177" s="2">
        <v>4624950000</v>
      </c>
      <c r="Y5177" s="2">
        <v>4685550000</v>
      </c>
      <c r="Z5177" s="2">
        <v>4750320000</v>
      </c>
      <c r="AA5177" s="2">
        <v>4809310000</v>
      </c>
      <c r="AB5177" s="2">
        <v>4876410000</v>
      </c>
      <c r="AC5177" s="2">
        <v>4945500000</v>
      </c>
      <c r="AD5177" s="2">
        <v>5008650000</v>
      </c>
      <c r="AE5177" s="2">
        <v>5084830000</v>
      </c>
      <c r="AF5177" s="2">
        <v>5158840000</v>
      </c>
      <c r="AG5177" s="2">
        <v>5226440000</v>
      </c>
    </row>
    <row r="5178" spans="1:33">
      <c r="A5178" s="115" t="s">
        <v>6897</v>
      </c>
      <c r="B5178" s="115" t="s">
        <v>19</v>
      </c>
      <c r="C5178" s="2">
        <v>190990000</v>
      </c>
      <c r="D5178" s="2">
        <v>205947000</v>
      </c>
      <c r="E5178" s="2">
        <v>198109000</v>
      </c>
      <c r="F5178" s="2">
        <v>199567000</v>
      </c>
      <c r="G5178" s="2">
        <v>198815000</v>
      </c>
      <c r="H5178" s="2">
        <v>199959000</v>
      </c>
      <c r="I5178" s="2">
        <v>199552000</v>
      </c>
      <c r="J5178" s="2">
        <v>199409000</v>
      </c>
      <c r="K5178" s="2">
        <v>199261000</v>
      </c>
      <c r="L5178" s="2">
        <v>199137000</v>
      </c>
      <c r="M5178" s="2">
        <v>194809000</v>
      </c>
      <c r="N5178" s="2">
        <v>195917000</v>
      </c>
      <c r="O5178" s="2">
        <v>196825000</v>
      </c>
      <c r="P5178" s="2">
        <v>198635000</v>
      </c>
      <c r="Q5178" s="2">
        <v>200758000</v>
      </c>
      <c r="R5178" s="2">
        <v>203342000</v>
      </c>
      <c r="S5178" s="2">
        <v>205851000</v>
      </c>
      <c r="T5178" s="2">
        <v>208108000</v>
      </c>
      <c r="U5178" s="2">
        <v>210455000</v>
      </c>
      <c r="V5178" s="2">
        <v>213221000</v>
      </c>
      <c r="W5178" s="2">
        <v>215706000</v>
      </c>
      <c r="X5178" s="2">
        <v>218478000</v>
      </c>
      <c r="Y5178" s="2">
        <v>221224000</v>
      </c>
      <c r="Z5178" s="2">
        <v>224122000</v>
      </c>
      <c r="AA5178" s="2">
        <v>226731000</v>
      </c>
      <c r="AB5178" s="2">
        <v>229690000</v>
      </c>
      <c r="AC5178" s="2">
        <v>232770000</v>
      </c>
      <c r="AD5178" s="2">
        <v>235642000</v>
      </c>
      <c r="AE5178" s="2">
        <v>239077000</v>
      </c>
      <c r="AF5178" s="2">
        <v>242375000</v>
      </c>
      <c r="AG5178" s="2">
        <v>245593000</v>
      </c>
    </row>
    <row r="5179" spans="1:33">
      <c r="A5179" s="115" t="s">
        <v>6898</v>
      </c>
      <c r="B5179" s="115" t="s">
        <v>19</v>
      </c>
      <c r="C5179" s="2">
        <v>177440000</v>
      </c>
      <c r="D5179" s="2">
        <v>189664000</v>
      </c>
      <c r="E5179" s="2">
        <v>183961000</v>
      </c>
      <c r="F5179" s="2">
        <v>185728000</v>
      </c>
      <c r="G5179" s="2">
        <v>185554000</v>
      </c>
      <c r="H5179" s="2">
        <v>186773000</v>
      </c>
      <c r="I5179" s="2">
        <v>186517000</v>
      </c>
      <c r="J5179" s="2">
        <v>186392000</v>
      </c>
      <c r="K5179" s="2">
        <v>186260000</v>
      </c>
      <c r="L5179" s="2">
        <v>186143000</v>
      </c>
      <c r="M5179" s="2">
        <v>182061000</v>
      </c>
      <c r="N5179" s="2">
        <v>183095000</v>
      </c>
      <c r="O5179" s="2">
        <v>183958000</v>
      </c>
      <c r="P5179" s="2">
        <v>185651000</v>
      </c>
      <c r="Q5179" s="2">
        <v>187662000</v>
      </c>
      <c r="R5179" s="2">
        <v>190082000</v>
      </c>
      <c r="S5179" s="2">
        <v>192422000</v>
      </c>
      <c r="T5179" s="2">
        <v>194563000</v>
      </c>
      <c r="U5179" s="2">
        <v>196794000</v>
      </c>
      <c r="V5179" s="2">
        <v>199392000</v>
      </c>
      <c r="W5179" s="2">
        <v>201760000</v>
      </c>
      <c r="X5179" s="2">
        <v>204368000</v>
      </c>
      <c r="Y5179" s="2">
        <v>206946000</v>
      </c>
      <c r="Z5179" s="2">
        <v>209684000</v>
      </c>
      <c r="AA5179" s="2">
        <v>212145000</v>
      </c>
      <c r="AB5179" s="2">
        <v>214927000</v>
      </c>
      <c r="AC5179" s="2">
        <v>217832000</v>
      </c>
      <c r="AD5179" s="2">
        <v>220534000</v>
      </c>
      <c r="AE5179" s="2">
        <v>223768000</v>
      </c>
      <c r="AF5179" s="2">
        <v>226874000</v>
      </c>
      <c r="AG5179" s="2">
        <v>229891000</v>
      </c>
    </row>
    <row r="5180" spans="1:33">
      <c r="A5180" s="115" t="s">
        <v>6899</v>
      </c>
      <c r="B5180" s="115" t="s">
        <v>19</v>
      </c>
      <c r="C5180" s="2">
        <v>200524000</v>
      </c>
      <c r="D5180" s="2">
        <v>275049000</v>
      </c>
      <c r="E5180" s="2">
        <v>210976000</v>
      </c>
      <c r="F5180" s="2">
        <v>198274000</v>
      </c>
      <c r="G5180" s="2">
        <v>178628000</v>
      </c>
      <c r="H5180" s="2">
        <v>174062000</v>
      </c>
      <c r="I5180" s="2">
        <v>168993000</v>
      </c>
      <c r="J5180" s="2">
        <v>168267000</v>
      </c>
      <c r="K5180" s="2">
        <v>167921000</v>
      </c>
      <c r="L5180" s="2">
        <v>167876000</v>
      </c>
      <c r="M5180" s="2">
        <v>164852000</v>
      </c>
      <c r="N5180" s="2">
        <v>165719000</v>
      </c>
      <c r="O5180" s="2">
        <v>165917000</v>
      </c>
      <c r="P5180" s="2">
        <v>167293000</v>
      </c>
      <c r="Q5180" s="2">
        <v>168497000</v>
      </c>
      <c r="R5180" s="2">
        <v>170345000</v>
      </c>
      <c r="S5180" s="2">
        <v>172360000</v>
      </c>
      <c r="T5180" s="2">
        <v>173279000</v>
      </c>
      <c r="U5180" s="2">
        <v>174069000</v>
      </c>
      <c r="V5180" s="2">
        <v>175788000</v>
      </c>
      <c r="W5180" s="2">
        <v>176443000</v>
      </c>
      <c r="X5180" s="2">
        <v>178089000</v>
      </c>
      <c r="Y5180" s="2">
        <v>179889000</v>
      </c>
      <c r="Z5180" s="2">
        <v>181615000</v>
      </c>
      <c r="AA5180" s="2">
        <v>182934000</v>
      </c>
      <c r="AB5180" s="2">
        <v>184497000</v>
      </c>
      <c r="AC5180" s="2">
        <v>186215000</v>
      </c>
      <c r="AD5180" s="2">
        <v>187992000</v>
      </c>
      <c r="AE5180" s="2">
        <v>190185000</v>
      </c>
      <c r="AF5180" s="2">
        <v>191953000</v>
      </c>
      <c r="AG5180" s="2">
        <v>194187000</v>
      </c>
    </row>
    <row r="5181" spans="1:33">
      <c r="A5181" s="115" t="s">
        <v>6900</v>
      </c>
      <c r="B5181" s="115" t="s">
        <v>19</v>
      </c>
      <c r="C5181" s="2">
        <v>23477400</v>
      </c>
      <c r="D5181" s="2">
        <v>24767500</v>
      </c>
      <c r="E5181" s="2">
        <v>24728600</v>
      </c>
      <c r="F5181" s="2">
        <v>24924100</v>
      </c>
      <c r="G5181" s="2">
        <v>25134000</v>
      </c>
      <c r="H5181" s="2">
        <v>25486000</v>
      </c>
      <c r="I5181" s="2">
        <v>25645200</v>
      </c>
      <c r="J5181" s="2">
        <v>25766500</v>
      </c>
      <c r="K5181" s="2">
        <v>25871700</v>
      </c>
      <c r="L5181" s="2">
        <v>25978500</v>
      </c>
      <c r="M5181" s="2">
        <v>25839100</v>
      </c>
      <c r="N5181" s="2">
        <v>26067900</v>
      </c>
      <c r="O5181" s="2">
        <v>26290200</v>
      </c>
      <c r="P5181" s="2">
        <v>26545100</v>
      </c>
      <c r="Q5181" s="2">
        <v>26826400</v>
      </c>
      <c r="R5181" s="2">
        <v>27200000</v>
      </c>
      <c r="S5181" s="2">
        <v>27533400</v>
      </c>
      <c r="T5181" s="2">
        <v>27849000</v>
      </c>
      <c r="U5181" s="2">
        <v>28177500</v>
      </c>
      <c r="V5181" s="2">
        <v>28553000</v>
      </c>
      <c r="W5181" s="2">
        <v>28889000</v>
      </c>
      <c r="X5181" s="2">
        <v>29290000</v>
      </c>
      <c r="Y5181" s="2">
        <v>29673100</v>
      </c>
      <c r="Z5181" s="2">
        <v>30081900</v>
      </c>
      <c r="AA5181" s="2">
        <v>30462600</v>
      </c>
      <c r="AB5181" s="2">
        <v>30883100</v>
      </c>
      <c r="AC5181" s="2">
        <v>31329500</v>
      </c>
      <c r="AD5181" s="2">
        <v>31746000</v>
      </c>
      <c r="AE5181" s="2">
        <v>32224800</v>
      </c>
      <c r="AF5181" s="2">
        <v>32710900</v>
      </c>
      <c r="AG5181" s="2">
        <v>33211400</v>
      </c>
    </row>
    <row r="5182" spans="1:33">
      <c r="A5182" s="115" t="s">
        <v>6901</v>
      </c>
      <c r="B5182" s="115" t="s">
        <v>19</v>
      </c>
      <c r="C5182" s="2">
        <v>72931500</v>
      </c>
      <c r="D5182" s="2">
        <v>76635900</v>
      </c>
      <c r="E5182" s="2">
        <v>75319000</v>
      </c>
      <c r="F5182" s="2">
        <v>76460000</v>
      </c>
      <c r="G5182" s="2">
        <v>76756700</v>
      </c>
      <c r="H5182" s="2">
        <v>77323900</v>
      </c>
      <c r="I5182" s="2">
        <v>77257100</v>
      </c>
      <c r="J5182" s="2">
        <v>77167200</v>
      </c>
      <c r="K5182" s="2">
        <v>77068100</v>
      </c>
      <c r="L5182" s="2">
        <v>76967400</v>
      </c>
      <c r="M5182" s="2">
        <v>75093700</v>
      </c>
      <c r="N5182" s="2">
        <v>75489600</v>
      </c>
      <c r="O5182" s="2">
        <v>75818600</v>
      </c>
      <c r="P5182" s="2">
        <v>76517900</v>
      </c>
      <c r="Q5182" s="2">
        <v>77358500</v>
      </c>
      <c r="R5182" s="2">
        <v>78356300</v>
      </c>
      <c r="S5182" s="2">
        <v>79322900</v>
      </c>
      <c r="T5182" s="2">
        <v>80223300</v>
      </c>
      <c r="U5182" s="2">
        <v>81167800</v>
      </c>
      <c r="V5182" s="2">
        <v>82253400</v>
      </c>
      <c r="W5182" s="2">
        <v>83263100</v>
      </c>
      <c r="X5182" s="2">
        <v>84343300</v>
      </c>
      <c r="Y5182" s="2">
        <v>85416300</v>
      </c>
      <c r="Z5182" s="2">
        <v>86552300</v>
      </c>
      <c r="AA5182" s="2">
        <v>87569800</v>
      </c>
      <c r="AB5182" s="2">
        <v>88736300</v>
      </c>
      <c r="AC5182" s="2">
        <v>89942700</v>
      </c>
      <c r="AD5182" s="2">
        <v>91061600</v>
      </c>
      <c r="AE5182" s="2">
        <v>92403600</v>
      </c>
      <c r="AF5182" s="2">
        <v>93688900</v>
      </c>
      <c r="AG5182" s="2">
        <v>94921900</v>
      </c>
    </row>
    <row r="5183" spans="1:33">
      <c r="A5183" s="115" t="s">
        <v>6902</v>
      </c>
      <c r="B5183" s="115" t="s">
        <v>19</v>
      </c>
      <c r="C5183" s="2">
        <v>66221400</v>
      </c>
      <c r="D5183" s="2">
        <v>67557800</v>
      </c>
      <c r="E5183" s="2">
        <v>68624100</v>
      </c>
      <c r="F5183" s="2">
        <v>69748600</v>
      </c>
      <c r="G5183" s="2">
        <v>70622900</v>
      </c>
      <c r="H5183" s="2">
        <v>71236700</v>
      </c>
      <c r="I5183" s="2">
        <v>71218000</v>
      </c>
      <c r="J5183" s="2">
        <v>71059100</v>
      </c>
      <c r="K5183" s="2">
        <v>70889500</v>
      </c>
      <c r="L5183" s="2">
        <v>70700300</v>
      </c>
      <c r="M5183" s="2">
        <v>68624100</v>
      </c>
      <c r="N5183" s="2">
        <v>68933400</v>
      </c>
      <c r="O5183" s="2">
        <v>69181000</v>
      </c>
      <c r="P5183" s="2">
        <v>69818800</v>
      </c>
      <c r="Q5183" s="2">
        <v>70613300</v>
      </c>
      <c r="R5183" s="2">
        <v>71521500</v>
      </c>
      <c r="S5183" s="2">
        <v>72408700</v>
      </c>
      <c r="T5183" s="2">
        <v>73271100</v>
      </c>
      <c r="U5183" s="2">
        <v>74172500</v>
      </c>
      <c r="V5183" s="2">
        <v>75193600</v>
      </c>
      <c r="W5183" s="2">
        <v>76173600</v>
      </c>
      <c r="X5183" s="2">
        <v>77167400</v>
      </c>
      <c r="Y5183" s="2">
        <v>78160700</v>
      </c>
      <c r="Z5183" s="2">
        <v>79210000</v>
      </c>
      <c r="AA5183" s="2">
        <v>80154000</v>
      </c>
      <c r="AB5183" s="2">
        <v>81236900</v>
      </c>
      <c r="AC5183" s="2">
        <v>82350400</v>
      </c>
      <c r="AD5183" s="2">
        <v>83374600</v>
      </c>
      <c r="AE5183" s="2">
        <v>84622200</v>
      </c>
      <c r="AF5183" s="2">
        <v>85811100</v>
      </c>
      <c r="AG5183" s="2">
        <v>86901100</v>
      </c>
    </row>
    <row r="5184" spans="1:33">
      <c r="A5184" s="115" t="s">
        <v>6903</v>
      </c>
      <c r="B5184" s="115" t="s">
        <v>19</v>
      </c>
      <c r="C5184" s="2">
        <v>7228540</v>
      </c>
      <c r="D5184" s="2">
        <v>7829040</v>
      </c>
      <c r="E5184" s="2">
        <v>7574630</v>
      </c>
      <c r="F5184" s="2">
        <v>7545310</v>
      </c>
      <c r="G5184" s="2">
        <v>7502160</v>
      </c>
      <c r="H5184" s="2">
        <v>7529810</v>
      </c>
      <c r="I5184" s="2">
        <v>7496440</v>
      </c>
      <c r="J5184" s="2">
        <v>7477830</v>
      </c>
      <c r="K5184" s="2">
        <v>7461100</v>
      </c>
      <c r="L5184" s="2">
        <v>7444170</v>
      </c>
      <c r="M5184" s="2">
        <v>7237830</v>
      </c>
      <c r="N5184" s="2">
        <v>7271730</v>
      </c>
      <c r="O5184" s="2">
        <v>7295580</v>
      </c>
      <c r="P5184" s="2">
        <v>7362090</v>
      </c>
      <c r="Q5184" s="2">
        <v>7441690</v>
      </c>
      <c r="R5184" s="2">
        <v>7535600</v>
      </c>
      <c r="S5184" s="2">
        <v>7628820</v>
      </c>
      <c r="T5184" s="2">
        <v>7713000</v>
      </c>
      <c r="U5184" s="2">
        <v>7799650</v>
      </c>
      <c r="V5184" s="2">
        <v>7903130</v>
      </c>
      <c r="W5184" s="2">
        <v>7995820</v>
      </c>
      <c r="X5184" s="2">
        <v>8096150</v>
      </c>
      <c r="Y5184" s="2">
        <v>8197450</v>
      </c>
      <c r="Z5184" s="2">
        <v>8303120</v>
      </c>
      <c r="AA5184" s="2">
        <v>8396930</v>
      </c>
      <c r="AB5184" s="2">
        <v>8504610</v>
      </c>
      <c r="AC5184" s="2">
        <v>8616300</v>
      </c>
      <c r="AD5184" s="2">
        <v>8720290</v>
      </c>
      <c r="AE5184" s="2">
        <v>8847120</v>
      </c>
      <c r="AF5184" s="2">
        <v>8965910</v>
      </c>
      <c r="AG5184" s="2">
        <v>9078700</v>
      </c>
    </row>
    <row r="5185" spans="1:33">
      <c r="A5185" s="115" t="s">
        <v>6904</v>
      </c>
      <c r="B5185" s="115" t="s">
        <v>19</v>
      </c>
      <c r="C5185" s="115">
        <v>0</v>
      </c>
      <c r="D5185" s="115">
        <v>0</v>
      </c>
      <c r="E5185" s="115">
        <v>0</v>
      </c>
      <c r="F5185" s="115">
        <v>0</v>
      </c>
      <c r="G5185" s="115">
        <v>0</v>
      </c>
      <c r="H5185" s="115">
        <v>0</v>
      </c>
      <c r="I5185" s="115">
        <v>0</v>
      </c>
      <c r="J5185" s="115">
        <v>0</v>
      </c>
      <c r="K5185" s="115">
        <v>0</v>
      </c>
      <c r="L5185" s="115">
        <v>0</v>
      </c>
      <c r="M5185" s="115">
        <v>0</v>
      </c>
      <c r="N5185" s="115">
        <v>0</v>
      </c>
      <c r="O5185" s="115">
        <v>0</v>
      </c>
      <c r="P5185" s="115">
        <v>0</v>
      </c>
      <c r="Q5185" s="115">
        <v>0</v>
      </c>
      <c r="R5185" s="115">
        <v>0</v>
      </c>
      <c r="S5185" s="115">
        <v>0</v>
      </c>
      <c r="T5185" s="115">
        <v>0</v>
      </c>
      <c r="U5185" s="115">
        <v>0</v>
      </c>
      <c r="V5185" s="115">
        <v>0</v>
      </c>
      <c r="W5185" s="115">
        <v>0</v>
      </c>
      <c r="X5185" s="115">
        <v>0</v>
      </c>
      <c r="Y5185" s="115">
        <v>0</v>
      </c>
      <c r="Z5185" s="115">
        <v>0</v>
      </c>
      <c r="AA5185" s="115">
        <v>0</v>
      </c>
      <c r="AB5185" s="115">
        <v>0</v>
      </c>
      <c r="AC5185" s="115">
        <v>0</v>
      </c>
      <c r="AD5185" s="115">
        <v>0</v>
      </c>
      <c r="AE5185" s="115">
        <v>0</v>
      </c>
      <c r="AF5185" s="115">
        <v>0</v>
      </c>
      <c r="AG5185" s="115">
        <v>0</v>
      </c>
    </row>
    <row r="5186" spans="1:33">
      <c r="A5186" s="115" t="s">
        <v>6905</v>
      </c>
      <c r="B5186" s="115" t="s">
        <v>19</v>
      </c>
      <c r="C5186" s="2">
        <v>2355220000000</v>
      </c>
      <c r="D5186" s="2">
        <v>2253420000000</v>
      </c>
      <c r="E5186" s="2">
        <v>2324520000000</v>
      </c>
      <c r="F5186" s="2">
        <v>2507910000000</v>
      </c>
      <c r="G5186" s="2">
        <v>2656190000000</v>
      </c>
      <c r="H5186" s="2">
        <v>2763600000000</v>
      </c>
      <c r="I5186" s="2">
        <v>2842210000000</v>
      </c>
      <c r="J5186" s="2">
        <v>2888580000000</v>
      </c>
      <c r="K5186" s="2">
        <v>2921280000000</v>
      </c>
      <c r="L5186" s="2">
        <v>2936770000000</v>
      </c>
      <c r="M5186" s="2">
        <v>2950140000000</v>
      </c>
      <c r="N5186" s="2">
        <v>2986130000000</v>
      </c>
      <c r="O5186" s="2">
        <v>3023140000000</v>
      </c>
      <c r="P5186" s="2">
        <v>3035320000000</v>
      </c>
      <c r="Q5186" s="2">
        <v>3055640000000</v>
      </c>
      <c r="R5186" s="2">
        <v>3095800000000</v>
      </c>
      <c r="S5186" s="2">
        <v>3142610000000</v>
      </c>
      <c r="T5186" s="2">
        <v>3183550000000</v>
      </c>
      <c r="U5186" s="2">
        <v>3227920000000</v>
      </c>
      <c r="V5186" s="2">
        <v>3276800000000</v>
      </c>
      <c r="W5186" s="2">
        <v>3330840000000</v>
      </c>
      <c r="X5186" s="2">
        <v>3387310000000</v>
      </c>
      <c r="Y5186" s="2">
        <v>3442040000000</v>
      </c>
      <c r="Z5186" s="2">
        <v>3497290000000</v>
      </c>
      <c r="AA5186" s="2">
        <v>3539840000000</v>
      </c>
      <c r="AB5186" s="2">
        <v>3583940000000</v>
      </c>
      <c r="AC5186" s="2">
        <v>3640250000000</v>
      </c>
      <c r="AD5186" s="2">
        <v>3670080000000</v>
      </c>
      <c r="AE5186" s="2">
        <v>3719970000000</v>
      </c>
      <c r="AF5186" s="2">
        <v>3781870000000</v>
      </c>
      <c r="AG5186" s="2">
        <v>3847250000000</v>
      </c>
    </row>
    <row r="5187" spans="1:33">
      <c r="A5187" s="115" t="s">
        <v>6906</v>
      </c>
      <c r="B5187" s="115" t="s">
        <v>19</v>
      </c>
      <c r="C5187" s="2">
        <v>2401000000</v>
      </c>
      <c r="D5187" s="2">
        <v>2411750000</v>
      </c>
      <c r="E5187" s="2">
        <v>2530520000</v>
      </c>
      <c r="F5187" s="2">
        <v>2587370000</v>
      </c>
      <c r="G5187" s="2">
        <v>2653710000</v>
      </c>
      <c r="H5187" s="2">
        <v>2716310000</v>
      </c>
      <c r="I5187" s="2">
        <v>2757920000</v>
      </c>
      <c r="J5187" s="2">
        <v>2781690000</v>
      </c>
      <c r="K5187" s="2">
        <v>2802050000</v>
      </c>
      <c r="L5187" s="2">
        <v>2822650000</v>
      </c>
      <c r="M5187" s="2">
        <v>2845700000</v>
      </c>
      <c r="N5187" s="2">
        <v>2875290000</v>
      </c>
      <c r="O5187" s="2">
        <v>2908880000</v>
      </c>
      <c r="P5187" s="2">
        <v>2935280000</v>
      </c>
      <c r="Q5187" s="2">
        <v>2965420000</v>
      </c>
      <c r="R5187" s="2">
        <v>3007380000</v>
      </c>
      <c r="S5187" s="2">
        <v>3045950000</v>
      </c>
      <c r="T5187" s="2">
        <v>3080980000</v>
      </c>
      <c r="U5187" s="2">
        <v>3120360000</v>
      </c>
      <c r="V5187" s="2">
        <v>3161240000</v>
      </c>
      <c r="W5187" s="2">
        <v>3200420000</v>
      </c>
      <c r="X5187" s="2">
        <v>3248860000</v>
      </c>
      <c r="Y5187" s="2">
        <v>3292190000</v>
      </c>
      <c r="Z5187" s="2">
        <v>3340600000</v>
      </c>
      <c r="AA5187" s="2">
        <v>3386870000</v>
      </c>
      <c r="AB5187" s="2">
        <v>3434280000</v>
      </c>
      <c r="AC5187" s="2">
        <v>3487730000</v>
      </c>
      <c r="AD5187" s="2">
        <v>3534920000</v>
      </c>
      <c r="AE5187" s="2">
        <v>3588850000</v>
      </c>
      <c r="AF5187" s="2">
        <v>3646750000</v>
      </c>
      <c r="AG5187" s="2">
        <v>3707940000</v>
      </c>
    </row>
    <row r="5188" spans="1:33">
      <c r="A5188" s="115" t="s">
        <v>6907</v>
      </c>
      <c r="B5188" s="115" t="s">
        <v>19</v>
      </c>
      <c r="C5188" s="2">
        <v>22655800000</v>
      </c>
      <c r="D5188" s="2">
        <v>22828900000</v>
      </c>
      <c r="E5188" s="2">
        <v>23926800000</v>
      </c>
      <c r="F5188" s="2">
        <v>24434700000</v>
      </c>
      <c r="G5188" s="2">
        <v>25046700000</v>
      </c>
      <c r="H5188" s="2">
        <v>25628200000</v>
      </c>
      <c r="I5188" s="2">
        <v>26013900000</v>
      </c>
      <c r="J5188" s="2">
        <v>26249700000</v>
      </c>
      <c r="K5188" s="2">
        <v>26446900000</v>
      </c>
      <c r="L5188" s="2">
        <v>26656800000</v>
      </c>
      <c r="M5188" s="2">
        <v>26892400000</v>
      </c>
      <c r="N5188" s="2">
        <v>27183500000</v>
      </c>
      <c r="O5188" s="2">
        <v>27493700000</v>
      </c>
      <c r="P5188" s="2">
        <v>27754400000</v>
      </c>
      <c r="Q5188" s="2">
        <v>28048600000</v>
      </c>
      <c r="R5188" s="2">
        <v>28443800000</v>
      </c>
      <c r="S5188" s="2">
        <v>28802600000</v>
      </c>
      <c r="T5188" s="2">
        <v>29137100000</v>
      </c>
      <c r="U5188" s="2">
        <v>29503400000</v>
      </c>
      <c r="V5188" s="2">
        <v>29893800000</v>
      </c>
      <c r="W5188" s="2">
        <v>30264200000</v>
      </c>
      <c r="X5188" s="2">
        <v>30707500000</v>
      </c>
      <c r="Y5188" s="2">
        <v>31120500000</v>
      </c>
      <c r="Z5188" s="2">
        <v>31573900000</v>
      </c>
      <c r="AA5188" s="2">
        <v>32010600000</v>
      </c>
      <c r="AB5188" s="2">
        <v>32467700000</v>
      </c>
      <c r="AC5188" s="2">
        <v>32970900000</v>
      </c>
      <c r="AD5188" s="2">
        <v>33421800000</v>
      </c>
      <c r="AE5188" s="2">
        <v>33932200000</v>
      </c>
      <c r="AF5188" s="2">
        <v>34477600000</v>
      </c>
      <c r="AG5188" s="2">
        <v>35065500000</v>
      </c>
    </row>
    <row r="5189" spans="1:33">
      <c r="A5189" s="115" t="s">
        <v>6908</v>
      </c>
      <c r="B5189" s="115" t="s">
        <v>19</v>
      </c>
      <c r="C5189" s="2">
        <v>4484220000</v>
      </c>
      <c r="D5189" s="2">
        <v>4402060000</v>
      </c>
      <c r="E5189" s="2">
        <v>4580300000</v>
      </c>
      <c r="F5189" s="2">
        <v>4765720000</v>
      </c>
      <c r="G5189" s="2">
        <v>4906550000</v>
      </c>
      <c r="H5189" s="2">
        <v>5031040000</v>
      </c>
      <c r="I5189" s="2">
        <v>5108770000</v>
      </c>
      <c r="J5189" s="2">
        <v>5142780000</v>
      </c>
      <c r="K5189" s="2">
        <v>5160590000</v>
      </c>
      <c r="L5189" s="2">
        <v>5176720000</v>
      </c>
      <c r="M5189" s="2">
        <v>5191600000</v>
      </c>
      <c r="N5189" s="2">
        <v>5233980000</v>
      </c>
      <c r="O5189" s="2">
        <v>5278760000</v>
      </c>
      <c r="P5189" s="2">
        <v>5310910000</v>
      </c>
      <c r="Q5189" s="2">
        <v>5353570000</v>
      </c>
      <c r="R5189" s="2">
        <v>5423820000</v>
      </c>
      <c r="S5189" s="2">
        <v>5493970000</v>
      </c>
      <c r="T5189" s="2">
        <v>5558290000</v>
      </c>
      <c r="U5189" s="2">
        <v>5628850000</v>
      </c>
      <c r="V5189" s="2">
        <v>5705860000</v>
      </c>
      <c r="W5189" s="2">
        <v>5784640000</v>
      </c>
      <c r="X5189" s="2">
        <v>5873570000</v>
      </c>
      <c r="Y5189" s="2">
        <v>5956160000</v>
      </c>
      <c r="Z5189" s="2">
        <v>6045480000</v>
      </c>
      <c r="AA5189" s="2">
        <v>6121590000</v>
      </c>
      <c r="AB5189" s="2">
        <v>6201170000</v>
      </c>
      <c r="AC5189" s="2">
        <v>6294180000</v>
      </c>
      <c r="AD5189" s="2">
        <v>6362380000</v>
      </c>
      <c r="AE5189" s="2">
        <v>6451010000</v>
      </c>
      <c r="AF5189" s="2">
        <v>6553650000</v>
      </c>
      <c r="AG5189" s="2">
        <v>6662920000</v>
      </c>
    </row>
    <row r="5190" spans="1:33">
      <c r="A5190" s="115" t="s">
        <v>6909</v>
      </c>
      <c r="B5190" s="115" t="s">
        <v>19</v>
      </c>
      <c r="C5190" s="2">
        <v>342524000</v>
      </c>
      <c r="D5190" s="2">
        <v>346355000</v>
      </c>
      <c r="E5190" s="2">
        <v>348874000</v>
      </c>
      <c r="F5190" s="2">
        <v>365949000</v>
      </c>
      <c r="G5190" s="2">
        <v>372598000</v>
      </c>
      <c r="H5190" s="2">
        <v>380731000</v>
      </c>
      <c r="I5190" s="2">
        <v>385919000</v>
      </c>
      <c r="J5190" s="2">
        <v>389514000</v>
      </c>
      <c r="K5190" s="2">
        <v>392032000</v>
      </c>
      <c r="L5190" s="2">
        <v>394152000</v>
      </c>
      <c r="M5190" s="2">
        <v>396229000</v>
      </c>
      <c r="N5190" s="2">
        <v>400137000</v>
      </c>
      <c r="O5190" s="2">
        <v>404101000</v>
      </c>
      <c r="P5190" s="2">
        <v>406789000</v>
      </c>
      <c r="Q5190" s="2">
        <v>410026000</v>
      </c>
      <c r="R5190" s="2">
        <v>415352000</v>
      </c>
      <c r="S5190" s="2">
        <v>420525000</v>
      </c>
      <c r="T5190" s="2">
        <v>425045000</v>
      </c>
      <c r="U5190" s="2">
        <v>429923000</v>
      </c>
      <c r="V5190" s="2">
        <v>435471000</v>
      </c>
      <c r="W5190" s="2">
        <v>440713000</v>
      </c>
      <c r="X5190" s="2">
        <v>447136000</v>
      </c>
      <c r="Y5190" s="2">
        <v>453151000</v>
      </c>
      <c r="Z5190" s="2">
        <v>459695000</v>
      </c>
      <c r="AA5190" s="2">
        <v>465377000</v>
      </c>
      <c r="AB5190" s="2">
        <v>471273000</v>
      </c>
      <c r="AC5190" s="2">
        <v>478163000</v>
      </c>
      <c r="AD5190" s="2">
        <v>483523000</v>
      </c>
      <c r="AE5190" s="2">
        <v>490251000</v>
      </c>
      <c r="AF5190" s="2">
        <v>497726000</v>
      </c>
      <c r="AG5190" s="2">
        <v>505958000</v>
      </c>
    </row>
    <row r="5191" spans="1:33">
      <c r="A5191" s="115" t="s">
        <v>6910</v>
      </c>
      <c r="B5191" s="115" t="s">
        <v>19</v>
      </c>
      <c r="C5191" s="2">
        <v>318733000</v>
      </c>
      <c r="D5191" s="2">
        <v>321715000</v>
      </c>
      <c r="E5191" s="2">
        <v>325331000</v>
      </c>
      <c r="F5191" s="2">
        <v>340645000</v>
      </c>
      <c r="G5191" s="2">
        <v>347232000</v>
      </c>
      <c r="H5191" s="2">
        <v>354822000</v>
      </c>
      <c r="I5191" s="2">
        <v>359734000</v>
      </c>
      <c r="J5191" s="2">
        <v>363076000</v>
      </c>
      <c r="K5191" s="2">
        <v>365313000</v>
      </c>
      <c r="L5191" s="2">
        <v>367406000</v>
      </c>
      <c r="M5191" s="2">
        <v>369394000</v>
      </c>
      <c r="N5191" s="2">
        <v>372894000</v>
      </c>
      <c r="O5191" s="2">
        <v>376674000</v>
      </c>
      <c r="P5191" s="2">
        <v>379258000</v>
      </c>
      <c r="Q5191" s="2">
        <v>382281000</v>
      </c>
      <c r="R5191" s="2">
        <v>387288000</v>
      </c>
      <c r="S5191" s="2">
        <v>392109000</v>
      </c>
      <c r="T5191" s="2">
        <v>396348000</v>
      </c>
      <c r="U5191" s="2">
        <v>401034000</v>
      </c>
      <c r="V5191" s="2">
        <v>406129000</v>
      </c>
      <c r="W5191" s="2">
        <v>411154000</v>
      </c>
      <c r="X5191" s="2">
        <v>417104000</v>
      </c>
      <c r="Y5191" s="2">
        <v>422743000</v>
      </c>
      <c r="Z5191" s="2">
        <v>428809000</v>
      </c>
      <c r="AA5191" s="2">
        <v>434175000</v>
      </c>
      <c r="AB5191" s="2">
        <v>439758000</v>
      </c>
      <c r="AC5191" s="2">
        <v>446182000</v>
      </c>
      <c r="AD5191" s="2">
        <v>451366000</v>
      </c>
      <c r="AE5191" s="2">
        <v>457648000</v>
      </c>
      <c r="AF5191" s="2">
        <v>464645000</v>
      </c>
      <c r="AG5191" s="2">
        <v>472353000</v>
      </c>
    </row>
    <row r="5192" spans="1:33">
      <c r="A5192" s="115" t="s">
        <v>6911</v>
      </c>
      <c r="B5192" s="115" t="s">
        <v>19</v>
      </c>
      <c r="C5192" s="2">
        <v>253716000</v>
      </c>
      <c r="D5192" s="2">
        <v>277000000</v>
      </c>
      <c r="E5192" s="2">
        <v>230157000</v>
      </c>
      <c r="F5192" s="2">
        <v>267359000</v>
      </c>
      <c r="G5192" s="2">
        <v>259301000</v>
      </c>
      <c r="H5192" s="2">
        <v>261428000</v>
      </c>
      <c r="I5192" s="2">
        <v>262674000</v>
      </c>
      <c r="J5192" s="2">
        <v>266888000</v>
      </c>
      <c r="K5192" s="2">
        <v>269612000</v>
      </c>
      <c r="L5192" s="2">
        <v>270837000</v>
      </c>
      <c r="M5192" s="2">
        <v>271207000</v>
      </c>
      <c r="N5192" s="2">
        <v>273991000</v>
      </c>
      <c r="O5192" s="2">
        <v>276101000</v>
      </c>
      <c r="P5192" s="2">
        <v>276172000</v>
      </c>
      <c r="Q5192" s="2">
        <v>276250000</v>
      </c>
      <c r="R5192" s="2">
        <v>278598000</v>
      </c>
      <c r="S5192" s="2">
        <v>281593000</v>
      </c>
      <c r="T5192" s="2">
        <v>282856000</v>
      </c>
      <c r="U5192" s="2">
        <v>284353000</v>
      </c>
      <c r="V5192" s="2">
        <v>287262000</v>
      </c>
      <c r="W5192" s="2">
        <v>289172000</v>
      </c>
      <c r="X5192" s="2">
        <v>292460000</v>
      </c>
      <c r="Y5192" s="2">
        <v>295897000</v>
      </c>
      <c r="Z5192" s="2">
        <v>299362000</v>
      </c>
      <c r="AA5192" s="2">
        <v>301541000</v>
      </c>
      <c r="AB5192" s="2">
        <v>303572000</v>
      </c>
      <c r="AC5192" s="2">
        <v>306722000</v>
      </c>
      <c r="AD5192" s="2">
        <v>308189000</v>
      </c>
      <c r="AE5192" s="2">
        <v>310963000</v>
      </c>
      <c r="AF5192" s="2">
        <v>314270000</v>
      </c>
      <c r="AG5192" s="2">
        <v>318778000</v>
      </c>
    </row>
    <row r="5193" spans="1:33">
      <c r="A5193" s="115" t="s">
        <v>6912</v>
      </c>
      <c r="B5193" s="115" t="s">
        <v>19</v>
      </c>
      <c r="C5193" s="2">
        <v>112169000</v>
      </c>
      <c r="D5193" s="2">
        <v>113366000</v>
      </c>
      <c r="E5193" s="2">
        <v>118102000</v>
      </c>
      <c r="F5193" s="2">
        <v>121469000</v>
      </c>
      <c r="G5193" s="2">
        <v>124970000</v>
      </c>
      <c r="H5193" s="2">
        <v>128195000</v>
      </c>
      <c r="I5193" s="2">
        <v>130433000</v>
      </c>
      <c r="J5193" s="2">
        <v>132032000</v>
      </c>
      <c r="K5193" s="2">
        <v>133366000</v>
      </c>
      <c r="L5193" s="2">
        <v>134647000</v>
      </c>
      <c r="M5193" s="2">
        <v>136018000</v>
      </c>
      <c r="N5193" s="2">
        <v>137586000</v>
      </c>
      <c r="O5193" s="2">
        <v>139448000</v>
      </c>
      <c r="P5193" s="2">
        <v>140712000</v>
      </c>
      <c r="Q5193" s="2">
        <v>142201000</v>
      </c>
      <c r="R5193" s="2">
        <v>144293000</v>
      </c>
      <c r="S5193" s="2">
        <v>146119000</v>
      </c>
      <c r="T5193" s="2">
        <v>147792000</v>
      </c>
      <c r="U5193" s="2">
        <v>149678000</v>
      </c>
      <c r="V5193" s="2">
        <v>151703000</v>
      </c>
      <c r="W5193" s="2">
        <v>153630000</v>
      </c>
      <c r="X5193" s="2">
        <v>155889000</v>
      </c>
      <c r="Y5193" s="2">
        <v>158045000</v>
      </c>
      <c r="Z5193" s="2">
        <v>160402000</v>
      </c>
      <c r="AA5193" s="2">
        <v>162594000</v>
      </c>
      <c r="AB5193" s="2">
        <v>164888000</v>
      </c>
      <c r="AC5193" s="2">
        <v>167443000</v>
      </c>
      <c r="AD5193" s="2">
        <v>169780000</v>
      </c>
      <c r="AE5193" s="2">
        <v>172307000</v>
      </c>
      <c r="AF5193" s="2">
        <v>175084000</v>
      </c>
      <c r="AG5193" s="2">
        <v>178097000</v>
      </c>
    </row>
    <row r="5194" spans="1:33">
      <c r="A5194" s="115" t="s">
        <v>6913</v>
      </c>
      <c r="B5194" s="115" t="s">
        <v>19</v>
      </c>
      <c r="C5194" s="2">
        <v>104951000</v>
      </c>
      <c r="D5194" s="2">
        <v>105439000</v>
      </c>
      <c r="E5194" s="2">
        <v>106390000</v>
      </c>
      <c r="F5194" s="2">
        <v>111384000</v>
      </c>
      <c r="G5194" s="2">
        <v>112896000</v>
      </c>
      <c r="H5194" s="2">
        <v>115039000</v>
      </c>
      <c r="I5194" s="2">
        <v>116252000</v>
      </c>
      <c r="J5194" s="2">
        <v>116894000</v>
      </c>
      <c r="K5194" s="2">
        <v>117182000</v>
      </c>
      <c r="L5194" s="2">
        <v>117517000</v>
      </c>
      <c r="M5194" s="2">
        <v>117785000</v>
      </c>
      <c r="N5194" s="2">
        <v>118655000</v>
      </c>
      <c r="O5194" s="2">
        <v>119553000</v>
      </c>
      <c r="P5194" s="2">
        <v>120265000</v>
      </c>
      <c r="Q5194" s="2">
        <v>121136000</v>
      </c>
      <c r="R5194" s="2">
        <v>122652000</v>
      </c>
      <c r="S5194" s="2">
        <v>124134000</v>
      </c>
      <c r="T5194" s="2">
        <v>125423000</v>
      </c>
      <c r="U5194" s="2">
        <v>126850000</v>
      </c>
      <c r="V5194" s="2">
        <v>128455000</v>
      </c>
      <c r="W5194" s="2">
        <v>129999000</v>
      </c>
      <c r="X5194" s="2">
        <v>131863000</v>
      </c>
      <c r="Y5194" s="2">
        <v>133612000</v>
      </c>
      <c r="Z5194" s="2">
        <v>135495000</v>
      </c>
      <c r="AA5194" s="2">
        <v>137126000</v>
      </c>
      <c r="AB5194" s="2">
        <v>138817000</v>
      </c>
      <c r="AC5194" s="2">
        <v>140806000</v>
      </c>
      <c r="AD5194" s="2">
        <v>142316000</v>
      </c>
      <c r="AE5194" s="2">
        <v>144246000</v>
      </c>
      <c r="AF5194" s="2">
        <v>146409000</v>
      </c>
      <c r="AG5194" s="2">
        <v>148773000</v>
      </c>
    </row>
    <row r="5195" spans="1:33">
      <c r="A5195" s="115" t="s">
        <v>6914</v>
      </c>
      <c r="B5195" s="115" t="s">
        <v>19</v>
      </c>
      <c r="C5195" s="2">
        <v>55782000</v>
      </c>
      <c r="D5195" s="2">
        <v>54705600</v>
      </c>
      <c r="E5195" s="2">
        <v>54399900</v>
      </c>
      <c r="F5195" s="2">
        <v>60652400</v>
      </c>
      <c r="G5195" s="2">
        <v>65274800</v>
      </c>
      <c r="H5195" s="2">
        <v>68638700</v>
      </c>
      <c r="I5195" s="2">
        <v>71399700</v>
      </c>
      <c r="J5195" s="2">
        <v>73566000</v>
      </c>
      <c r="K5195" s="2">
        <v>75388800</v>
      </c>
      <c r="L5195" s="2">
        <v>76379200</v>
      </c>
      <c r="M5195" s="2">
        <v>77356400</v>
      </c>
      <c r="N5195" s="2">
        <v>78849700</v>
      </c>
      <c r="O5195" s="2">
        <v>80354800</v>
      </c>
      <c r="P5195" s="2">
        <v>80775500</v>
      </c>
      <c r="Q5195" s="2">
        <v>81375700</v>
      </c>
      <c r="R5195" s="2">
        <v>82524200</v>
      </c>
      <c r="S5195" s="2">
        <v>83852700</v>
      </c>
      <c r="T5195" s="2">
        <v>84965900</v>
      </c>
      <c r="U5195" s="2">
        <v>86161200</v>
      </c>
      <c r="V5195" s="2">
        <v>87503000</v>
      </c>
      <c r="W5195" s="2">
        <v>88949400</v>
      </c>
      <c r="X5195" s="2">
        <v>90505600</v>
      </c>
      <c r="Y5195" s="2">
        <v>92022000</v>
      </c>
      <c r="Z5195" s="2">
        <v>93542800</v>
      </c>
      <c r="AA5195" s="2">
        <v>94717000</v>
      </c>
      <c r="AB5195" s="2">
        <v>95918700</v>
      </c>
      <c r="AC5195" s="2">
        <v>97458200</v>
      </c>
      <c r="AD5195" s="2">
        <v>98298900</v>
      </c>
      <c r="AE5195" s="2">
        <v>99665600</v>
      </c>
      <c r="AF5195" s="2">
        <v>101350000</v>
      </c>
      <c r="AG5195" s="2">
        <v>103176000</v>
      </c>
    </row>
    <row r="5196" spans="1:33">
      <c r="A5196" s="115" t="s">
        <v>6915</v>
      </c>
      <c r="B5196" s="115" t="s">
        <v>19</v>
      </c>
      <c r="C5196" s="2">
        <v>7627510</v>
      </c>
      <c r="D5196" s="2">
        <v>7661900</v>
      </c>
      <c r="E5196" s="2">
        <v>7352380</v>
      </c>
      <c r="F5196" s="2">
        <v>8489710</v>
      </c>
      <c r="G5196" s="2">
        <v>9311210</v>
      </c>
      <c r="H5196" s="2">
        <v>9904990</v>
      </c>
      <c r="I5196" s="2">
        <v>10426900</v>
      </c>
      <c r="J5196" s="2">
        <v>10889000</v>
      </c>
      <c r="K5196" s="2">
        <v>11301100</v>
      </c>
      <c r="L5196" s="2">
        <v>11533400</v>
      </c>
      <c r="M5196" s="2">
        <v>11770100</v>
      </c>
      <c r="N5196" s="2">
        <v>12074300</v>
      </c>
      <c r="O5196" s="2">
        <v>12378800</v>
      </c>
      <c r="P5196" s="2">
        <v>12457700</v>
      </c>
      <c r="Q5196" s="2">
        <v>12559800</v>
      </c>
      <c r="R5196" s="2">
        <v>12748800</v>
      </c>
      <c r="S5196" s="2">
        <v>12966000</v>
      </c>
      <c r="T5196" s="2">
        <v>13142700</v>
      </c>
      <c r="U5196" s="2">
        <v>13330900</v>
      </c>
      <c r="V5196" s="2">
        <v>13544600</v>
      </c>
      <c r="W5196" s="2">
        <v>13771000</v>
      </c>
      <c r="X5196" s="2">
        <v>14019700</v>
      </c>
      <c r="Y5196" s="2">
        <v>14262900</v>
      </c>
      <c r="Z5196" s="2">
        <v>14505500</v>
      </c>
      <c r="AA5196" s="2">
        <v>14693600</v>
      </c>
      <c r="AB5196" s="2">
        <v>14884300</v>
      </c>
      <c r="AC5196" s="2">
        <v>15128800</v>
      </c>
      <c r="AD5196" s="2">
        <v>15265900</v>
      </c>
      <c r="AE5196" s="2">
        <v>15483300</v>
      </c>
      <c r="AF5196" s="2">
        <v>15750000</v>
      </c>
      <c r="AG5196" s="2">
        <v>16044500</v>
      </c>
    </row>
    <row r="5197" spans="1:33">
      <c r="A5197" s="115" t="s">
        <v>6916</v>
      </c>
      <c r="B5197" s="115" t="s">
        <v>19</v>
      </c>
      <c r="C5197" s="115">
        <v>0</v>
      </c>
      <c r="D5197" s="115">
        <v>0</v>
      </c>
      <c r="E5197" s="115">
        <v>0</v>
      </c>
      <c r="F5197" s="115">
        <v>0</v>
      </c>
      <c r="G5197" s="115">
        <v>0</v>
      </c>
      <c r="H5197" s="115">
        <v>0</v>
      </c>
      <c r="I5197" s="115">
        <v>0</v>
      </c>
      <c r="J5197" s="115">
        <v>0</v>
      </c>
      <c r="K5197" s="115">
        <v>0</v>
      </c>
      <c r="L5197" s="115">
        <v>0</v>
      </c>
      <c r="M5197" s="115">
        <v>0</v>
      </c>
      <c r="N5197" s="115">
        <v>0</v>
      </c>
      <c r="O5197" s="115">
        <v>0</v>
      </c>
      <c r="P5197" s="115">
        <v>0</v>
      </c>
      <c r="Q5197" s="115">
        <v>0</v>
      </c>
      <c r="R5197" s="115">
        <v>0</v>
      </c>
      <c r="S5197" s="115">
        <v>0</v>
      </c>
      <c r="T5197" s="115">
        <v>0</v>
      </c>
      <c r="U5197" s="115">
        <v>0</v>
      </c>
      <c r="V5197" s="115">
        <v>0</v>
      </c>
      <c r="W5197" s="115">
        <v>0</v>
      </c>
      <c r="X5197" s="115">
        <v>0</v>
      </c>
      <c r="Y5197" s="115">
        <v>0</v>
      </c>
      <c r="Z5197" s="115">
        <v>0</v>
      </c>
      <c r="AA5197" s="115">
        <v>0</v>
      </c>
      <c r="AB5197" s="115">
        <v>0</v>
      </c>
      <c r="AC5197" s="115">
        <v>0</v>
      </c>
      <c r="AD5197" s="115">
        <v>0</v>
      </c>
      <c r="AE5197" s="115">
        <v>0</v>
      </c>
      <c r="AF5197" s="115">
        <v>0</v>
      </c>
      <c r="AG5197" s="115">
        <v>0</v>
      </c>
    </row>
    <row r="5198" spans="1:33">
      <c r="A5198" s="115" t="s">
        <v>6917</v>
      </c>
      <c r="B5198" s="115" t="s">
        <v>19</v>
      </c>
      <c r="C5198" s="2">
        <v>4389570000000</v>
      </c>
      <c r="D5198" s="2">
        <v>4030950000000</v>
      </c>
      <c r="E5198" s="2">
        <v>4232260000000</v>
      </c>
      <c r="F5198" s="2">
        <v>4431900000000</v>
      </c>
      <c r="G5198" s="2">
        <v>4544810000000</v>
      </c>
      <c r="H5198" s="2">
        <v>4626620000000</v>
      </c>
      <c r="I5198" s="2">
        <v>4621940000000</v>
      </c>
      <c r="J5198" s="2">
        <v>4559170000000</v>
      </c>
      <c r="K5198" s="2">
        <v>4492390000000</v>
      </c>
      <c r="L5198" s="2">
        <v>4444910000000</v>
      </c>
      <c r="M5198" s="2">
        <v>4390660000000</v>
      </c>
      <c r="N5198" s="2">
        <v>4372650000000</v>
      </c>
      <c r="O5198" s="2">
        <v>4369690000000</v>
      </c>
      <c r="P5198" s="2">
        <v>4370380000000</v>
      </c>
      <c r="Q5198" s="2">
        <v>4398340000000</v>
      </c>
      <c r="R5198" s="2">
        <v>4448480000000</v>
      </c>
      <c r="S5198" s="2">
        <v>4494580000000</v>
      </c>
      <c r="T5198" s="2">
        <v>4521790000000</v>
      </c>
      <c r="U5198" s="2">
        <v>4552990000000</v>
      </c>
      <c r="V5198" s="2">
        <v>4588000000000</v>
      </c>
      <c r="W5198" s="2">
        <v>4629860000000</v>
      </c>
      <c r="X5198" s="2">
        <v>4678590000000</v>
      </c>
      <c r="Y5198" s="2">
        <v>4723930000000</v>
      </c>
      <c r="Z5198" s="2">
        <v>4776200000000</v>
      </c>
      <c r="AA5198" s="2">
        <v>4808240000000</v>
      </c>
      <c r="AB5198" s="2">
        <v>4856540000000</v>
      </c>
      <c r="AC5198" s="2">
        <v>4913190000000</v>
      </c>
      <c r="AD5198" s="2">
        <v>4929310000000</v>
      </c>
      <c r="AE5198" s="2">
        <v>4987220000000</v>
      </c>
      <c r="AF5198" s="2">
        <v>5052990000000</v>
      </c>
      <c r="AG5198" s="2">
        <v>5102420000000</v>
      </c>
    </row>
    <row r="5199" spans="1:33">
      <c r="A5199" s="115" t="s">
        <v>6918</v>
      </c>
      <c r="B5199" s="115" t="s">
        <v>19</v>
      </c>
      <c r="C5199" s="2">
        <v>1805720000</v>
      </c>
      <c r="D5199" s="2">
        <v>1779370000</v>
      </c>
      <c r="E5199" s="2">
        <v>1862250000</v>
      </c>
      <c r="F5199" s="2">
        <v>1918290000</v>
      </c>
      <c r="G5199" s="2">
        <v>1965470000</v>
      </c>
      <c r="H5199" s="2">
        <v>2007840000</v>
      </c>
      <c r="I5199" s="2">
        <v>2030680000</v>
      </c>
      <c r="J5199" s="2">
        <v>2037230000</v>
      </c>
      <c r="K5199" s="2">
        <v>2043110000</v>
      </c>
      <c r="L5199" s="2">
        <v>2050320000</v>
      </c>
      <c r="M5199" s="2">
        <v>2058470000</v>
      </c>
      <c r="N5199" s="2">
        <v>2074150000</v>
      </c>
      <c r="O5199" s="2">
        <v>2092510000</v>
      </c>
      <c r="P5199" s="2">
        <v>2108400000</v>
      </c>
      <c r="Q5199" s="2">
        <v>2129360000</v>
      </c>
      <c r="R5199" s="2">
        <v>2158890000</v>
      </c>
      <c r="S5199" s="2">
        <v>2183960000</v>
      </c>
      <c r="T5199" s="2">
        <v>2206690000</v>
      </c>
      <c r="U5199" s="2">
        <v>2231910000</v>
      </c>
      <c r="V5199" s="2">
        <v>2257700000</v>
      </c>
      <c r="W5199" s="2">
        <v>2284160000</v>
      </c>
      <c r="X5199" s="2">
        <v>2315510000</v>
      </c>
      <c r="Y5199" s="2">
        <v>2344490000</v>
      </c>
      <c r="Z5199" s="2">
        <v>2376320000</v>
      </c>
      <c r="AA5199" s="2">
        <v>2405810000</v>
      </c>
      <c r="AB5199" s="2">
        <v>2438120000</v>
      </c>
      <c r="AC5199" s="2">
        <v>2474350000</v>
      </c>
      <c r="AD5199" s="2">
        <v>2503040000</v>
      </c>
      <c r="AE5199" s="2">
        <v>2539400000</v>
      </c>
      <c r="AF5199" s="2">
        <v>2578630000</v>
      </c>
      <c r="AG5199" s="2">
        <v>2618090000</v>
      </c>
    </row>
    <row r="5200" spans="1:33">
      <c r="A5200" s="115" t="s">
        <v>6919</v>
      </c>
      <c r="B5200" s="115" t="s">
        <v>19</v>
      </c>
      <c r="C5200" s="2">
        <v>15787200000</v>
      </c>
      <c r="D5200" s="2">
        <v>15768600000</v>
      </c>
      <c r="E5200" s="2">
        <v>16412900000</v>
      </c>
      <c r="F5200" s="2">
        <v>16896200000</v>
      </c>
      <c r="G5200" s="2">
        <v>17283800000</v>
      </c>
      <c r="H5200" s="2">
        <v>17660400000</v>
      </c>
      <c r="I5200" s="2">
        <v>17876100000</v>
      </c>
      <c r="J5200" s="2">
        <v>17974000000</v>
      </c>
      <c r="K5200" s="2">
        <v>18056400000</v>
      </c>
      <c r="L5200" s="2">
        <v>18163200000</v>
      </c>
      <c r="M5200" s="2">
        <v>18270400000</v>
      </c>
      <c r="N5200" s="2">
        <v>18426600000</v>
      </c>
      <c r="O5200" s="2">
        <v>18611200000</v>
      </c>
      <c r="P5200" s="2">
        <v>18769500000</v>
      </c>
      <c r="Q5200" s="2">
        <v>18954300000</v>
      </c>
      <c r="R5200" s="2">
        <v>19215200000</v>
      </c>
      <c r="S5200" s="2">
        <v>19453300000</v>
      </c>
      <c r="T5200" s="2">
        <v>19655000000</v>
      </c>
      <c r="U5200" s="2">
        <v>19879800000</v>
      </c>
      <c r="V5200" s="2">
        <v>20129900000</v>
      </c>
      <c r="W5200" s="2">
        <v>20361700000</v>
      </c>
      <c r="X5200" s="2">
        <v>20650600000</v>
      </c>
      <c r="Y5200" s="2">
        <v>20907600000</v>
      </c>
      <c r="Z5200" s="2">
        <v>21200100000</v>
      </c>
      <c r="AA5200" s="2">
        <v>21478200000</v>
      </c>
      <c r="AB5200" s="2">
        <v>21766500000</v>
      </c>
      <c r="AC5200" s="2">
        <v>22090000000</v>
      </c>
      <c r="AD5200" s="2">
        <v>22368000000</v>
      </c>
      <c r="AE5200" s="2">
        <v>22692200000</v>
      </c>
      <c r="AF5200" s="2">
        <v>23050900000</v>
      </c>
      <c r="AG5200" s="2">
        <v>23411100000</v>
      </c>
    </row>
    <row r="5201" spans="1:33">
      <c r="A5201" s="115" t="s">
        <v>6920</v>
      </c>
      <c r="B5201" s="115" t="s">
        <v>19</v>
      </c>
      <c r="C5201" s="2">
        <v>5958170000</v>
      </c>
      <c r="D5201" s="2">
        <v>5586170000</v>
      </c>
      <c r="E5201" s="2">
        <v>5832120000</v>
      </c>
      <c r="F5201" s="2">
        <v>6111230000</v>
      </c>
      <c r="G5201" s="2">
        <v>6258150000</v>
      </c>
      <c r="H5201" s="2">
        <v>6374870000</v>
      </c>
      <c r="I5201" s="2">
        <v>6390520000</v>
      </c>
      <c r="J5201" s="2">
        <v>6336920000</v>
      </c>
      <c r="K5201" s="2">
        <v>6276050000</v>
      </c>
      <c r="L5201" s="2">
        <v>6236120000</v>
      </c>
      <c r="M5201" s="2">
        <v>6189940000</v>
      </c>
      <c r="N5201" s="2">
        <v>6186090000</v>
      </c>
      <c r="O5201" s="2">
        <v>6200310000</v>
      </c>
      <c r="P5201" s="2">
        <v>6215950000</v>
      </c>
      <c r="Q5201" s="2">
        <v>6261430000</v>
      </c>
      <c r="R5201" s="2">
        <v>6337330000</v>
      </c>
      <c r="S5201" s="2">
        <v>6405050000</v>
      </c>
      <c r="T5201" s="2">
        <v>6451130000</v>
      </c>
      <c r="U5201" s="2">
        <v>6504660000</v>
      </c>
      <c r="V5201" s="2">
        <v>6562660000</v>
      </c>
      <c r="W5201" s="2">
        <v>6626690000</v>
      </c>
      <c r="X5201" s="2">
        <v>6703170000</v>
      </c>
      <c r="Y5201" s="2">
        <v>6773140000</v>
      </c>
      <c r="Z5201" s="2">
        <v>6853820000</v>
      </c>
      <c r="AA5201" s="2">
        <v>6912950000</v>
      </c>
      <c r="AB5201" s="2">
        <v>6989220000</v>
      </c>
      <c r="AC5201" s="2">
        <v>7077100000</v>
      </c>
      <c r="AD5201" s="2">
        <v>7120480000</v>
      </c>
      <c r="AE5201" s="2">
        <v>7210550000</v>
      </c>
      <c r="AF5201" s="2">
        <v>7309880000</v>
      </c>
      <c r="AG5201" s="2">
        <v>7395230000</v>
      </c>
    </row>
    <row r="5202" spans="1:33">
      <c r="A5202" s="115" t="s">
        <v>6921</v>
      </c>
      <c r="B5202" s="115" t="s">
        <v>19</v>
      </c>
      <c r="C5202" s="2">
        <v>382808000</v>
      </c>
      <c r="D5202" s="2">
        <v>381738000</v>
      </c>
      <c r="E5202" s="2">
        <v>375016000</v>
      </c>
      <c r="F5202" s="2">
        <v>401581000</v>
      </c>
      <c r="G5202" s="2">
        <v>402716000</v>
      </c>
      <c r="H5202" s="2">
        <v>407901000</v>
      </c>
      <c r="I5202" s="2">
        <v>408444000</v>
      </c>
      <c r="J5202" s="2">
        <v>406817000</v>
      </c>
      <c r="K5202" s="2">
        <v>404506000</v>
      </c>
      <c r="L5202" s="2">
        <v>403391000</v>
      </c>
      <c r="M5202" s="2">
        <v>401289000</v>
      </c>
      <c r="N5202" s="2">
        <v>402080000</v>
      </c>
      <c r="O5202" s="2">
        <v>403375000</v>
      </c>
      <c r="P5202" s="2">
        <v>404787000</v>
      </c>
      <c r="Q5202" s="2">
        <v>407459000</v>
      </c>
      <c r="R5202" s="2">
        <v>412127000</v>
      </c>
      <c r="S5202" s="2">
        <v>416259000</v>
      </c>
      <c r="T5202" s="2">
        <v>418717000</v>
      </c>
      <c r="U5202" s="2">
        <v>421651000</v>
      </c>
      <c r="V5202" s="2">
        <v>425184000</v>
      </c>
      <c r="W5202" s="2">
        <v>428634000</v>
      </c>
      <c r="X5202" s="2">
        <v>433249000</v>
      </c>
      <c r="Y5202" s="2">
        <v>437547000</v>
      </c>
      <c r="Z5202" s="2">
        <v>442594000</v>
      </c>
      <c r="AA5202" s="2">
        <v>446344000</v>
      </c>
      <c r="AB5202" s="2">
        <v>450942000</v>
      </c>
      <c r="AC5202" s="2">
        <v>456266000</v>
      </c>
      <c r="AD5202" s="2">
        <v>459337000</v>
      </c>
      <c r="AE5202" s="2">
        <v>464719000</v>
      </c>
      <c r="AF5202" s="2">
        <v>470596000</v>
      </c>
      <c r="AG5202" s="2">
        <v>476167000</v>
      </c>
    </row>
    <row r="5203" spans="1:33">
      <c r="A5203" s="115" t="s">
        <v>6922</v>
      </c>
      <c r="B5203" s="115" t="s">
        <v>19</v>
      </c>
      <c r="C5203" s="2">
        <v>345510000</v>
      </c>
      <c r="D5203" s="2">
        <v>343174000</v>
      </c>
      <c r="E5203" s="2">
        <v>338930000</v>
      </c>
      <c r="F5203" s="2">
        <v>362371000</v>
      </c>
      <c r="G5203" s="2">
        <v>364073000</v>
      </c>
      <c r="H5203" s="2">
        <v>369042000</v>
      </c>
      <c r="I5203" s="2">
        <v>369689000</v>
      </c>
      <c r="J5203" s="2">
        <v>368117000</v>
      </c>
      <c r="K5203" s="2">
        <v>365935000</v>
      </c>
      <c r="L5203" s="2">
        <v>364868000</v>
      </c>
      <c r="M5203" s="2">
        <v>363058000</v>
      </c>
      <c r="N5203" s="2">
        <v>363700000</v>
      </c>
      <c r="O5203" s="2">
        <v>365031000</v>
      </c>
      <c r="P5203" s="2">
        <v>366372000</v>
      </c>
      <c r="Q5203" s="2">
        <v>368904000</v>
      </c>
      <c r="R5203" s="2">
        <v>373201000</v>
      </c>
      <c r="S5203" s="2">
        <v>377083000</v>
      </c>
      <c r="T5203" s="2">
        <v>379463000</v>
      </c>
      <c r="U5203" s="2">
        <v>382293000</v>
      </c>
      <c r="V5203" s="2">
        <v>385642000</v>
      </c>
      <c r="W5203" s="2">
        <v>388951000</v>
      </c>
      <c r="X5203" s="2">
        <v>393331000</v>
      </c>
      <c r="Y5203" s="2">
        <v>397397000</v>
      </c>
      <c r="Z5203" s="2">
        <v>402072000</v>
      </c>
      <c r="AA5203" s="2">
        <v>405656000</v>
      </c>
      <c r="AB5203" s="2">
        <v>409936000</v>
      </c>
      <c r="AC5203" s="2">
        <v>414910000</v>
      </c>
      <c r="AD5203" s="2">
        <v>417872000</v>
      </c>
      <c r="AE5203" s="2">
        <v>422899000</v>
      </c>
      <c r="AF5203" s="2">
        <v>428406000</v>
      </c>
      <c r="AG5203" s="2">
        <v>433720000</v>
      </c>
    </row>
    <row r="5204" spans="1:33">
      <c r="A5204" s="115" t="s">
        <v>6923</v>
      </c>
      <c r="B5204" s="115" t="s">
        <v>19</v>
      </c>
      <c r="C5204" s="2">
        <v>451279000</v>
      </c>
      <c r="D5204" s="2">
        <v>497858000</v>
      </c>
      <c r="E5204" s="2">
        <v>413674000</v>
      </c>
      <c r="F5204" s="2">
        <v>482115000</v>
      </c>
      <c r="G5204" s="2">
        <v>455373000</v>
      </c>
      <c r="H5204" s="2">
        <v>451713000</v>
      </c>
      <c r="I5204" s="2">
        <v>445212000</v>
      </c>
      <c r="J5204" s="2">
        <v>442067000</v>
      </c>
      <c r="K5204" s="2">
        <v>437141000</v>
      </c>
      <c r="L5204" s="2">
        <v>434376000</v>
      </c>
      <c r="M5204" s="2">
        <v>428070000</v>
      </c>
      <c r="N5204" s="2">
        <v>426783000</v>
      </c>
      <c r="O5204" s="2">
        <v>425356000</v>
      </c>
      <c r="P5204" s="2">
        <v>424641000</v>
      </c>
      <c r="Q5204" s="2">
        <v>424801000</v>
      </c>
      <c r="R5204" s="2">
        <v>427676000</v>
      </c>
      <c r="S5204" s="2">
        <v>430115000</v>
      </c>
      <c r="T5204" s="2">
        <v>428676000</v>
      </c>
      <c r="U5204" s="2">
        <v>427804000</v>
      </c>
      <c r="V5204" s="2">
        <v>428898000</v>
      </c>
      <c r="W5204" s="2">
        <v>428604000</v>
      </c>
      <c r="X5204" s="2">
        <v>430584000</v>
      </c>
      <c r="Y5204" s="2">
        <v>432553000</v>
      </c>
      <c r="Z5204" s="2">
        <v>435373000</v>
      </c>
      <c r="AA5204" s="2">
        <v>436092000</v>
      </c>
      <c r="AB5204" s="2">
        <v>437587000</v>
      </c>
      <c r="AC5204" s="2">
        <v>439703000</v>
      </c>
      <c r="AD5204" s="2">
        <v>439460000</v>
      </c>
      <c r="AE5204" s="2">
        <v>441661000</v>
      </c>
      <c r="AF5204" s="2">
        <v>443949000</v>
      </c>
      <c r="AG5204" s="2">
        <v>446509000</v>
      </c>
    </row>
    <row r="5205" spans="1:33">
      <c r="A5205" s="115" t="s">
        <v>6924</v>
      </c>
      <c r="B5205" s="115" t="s">
        <v>19</v>
      </c>
      <c r="C5205" s="2">
        <v>78326900</v>
      </c>
      <c r="D5205" s="2">
        <v>79020900</v>
      </c>
      <c r="E5205" s="2">
        <v>81362700</v>
      </c>
      <c r="F5205" s="2">
        <v>83998200</v>
      </c>
      <c r="G5205" s="2">
        <v>85552000</v>
      </c>
      <c r="H5205" s="2">
        <v>87305900</v>
      </c>
      <c r="I5205" s="2">
        <v>88281400</v>
      </c>
      <c r="J5205" s="2">
        <v>88791800</v>
      </c>
      <c r="K5205" s="2">
        <v>89196400</v>
      </c>
      <c r="L5205" s="2">
        <v>89693200</v>
      </c>
      <c r="M5205" s="2">
        <v>90195800</v>
      </c>
      <c r="N5205" s="2">
        <v>90978700</v>
      </c>
      <c r="O5205" s="2">
        <v>91871100</v>
      </c>
      <c r="P5205" s="2">
        <v>92624700</v>
      </c>
      <c r="Q5205" s="2">
        <v>93523900</v>
      </c>
      <c r="R5205" s="2">
        <v>94821500</v>
      </c>
      <c r="S5205" s="2">
        <v>95961900</v>
      </c>
      <c r="T5205" s="2">
        <v>96933300</v>
      </c>
      <c r="U5205" s="2">
        <v>98012300</v>
      </c>
      <c r="V5205" s="2">
        <v>99183400</v>
      </c>
      <c r="W5205" s="2">
        <v>100295000</v>
      </c>
      <c r="X5205" s="2">
        <v>101693000</v>
      </c>
      <c r="Y5205" s="2">
        <v>102962000</v>
      </c>
      <c r="Z5205" s="2">
        <v>104390000</v>
      </c>
      <c r="AA5205" s="2">
        <v>105707000</v>
      </c>
      <c r="AB5205" s="2">
        <v>107123000</v>
      </c>
      <c r="AC5205" s="2">
        <v>108680000</v>
      </c>
      <c r="AD5205" s="2">
        <v>110013000</v>
      </c>
      <c r="AE5205" s="2">
        <v>111605000</v>
      </c>
      <c r="AF5205" s="2">
        <v>113316000</v>
      </c>
      <c r="AG5205" s="2">
        <v>115095000</v>
      </c>
    </row>
    <row r="5206" spans="1:33">
      <c r="A5206" s="115" t="s">
        <v>6925</v>
      </c>
      <c r="B5206" s="115" t="s">
        <v>19</v>
      </c>
      <c r="C5206" s="2">
        <v>127385000</v>
      </c>
      <c r="D5206" s="2">
        <v>124813000</v>
      </c>
      <c r="E5206" s="2">
        <v>123654000</v>
      </c>
      <c r="F5206" s="2">
        <v>132669000</v>
      </c>
      <c r="G5206" s="2">
        <v>133494000</v>
      </c>
      <c r="H5206" s="2">
        <v>135315000</v>
      </c>
      <c r="I5206" s="2">
        <v>135350000</v>
      </c>
      <c r="J5206" s="2">
        <v>134476000</v>
      </c>
      <c r="K5206" s="2">
        <v>133353000</v>
      </c>
      <c r="L5206" s="2">
        <v>132703000</v>
      </c>
      <c r="M5206" s="2">
        <v>131741000</v>
      </c>
      <c r="N5206" s="2">
        <v>131777000</v>
      </c>
      <c r="O5206" s="2">
        <v>132094000</v>
      </c>
      <c r="P5206" s="2">
        <v>132441000</v>
      </c>
      <c r="Q5206" s="2">
        <v>133319000</v>
      </c>
      <c r="R5206" s="2">
        <v>134871000</v>
      </c>
      <c r="S5206" s="2">
        <v>136255000</v>
      </c>
      <c r="T5206" s="2">
        <v>137047000</v>
      </c>
      <c r="U5206" s="2">
        <v>138013000</v>
      </c>
      <c r="V5206" s="2">
        <v>139180000</v>
      </c>
      <c r="W5206" s="2">
        <v>140344000</v>
      </c>
      <c r="X5206" s="2">
        <v>141880000</v>
      </c>
      <c r="Y5206" s="2">
        <v>143304000</v>
      </c>
      <c r="Z5206" s="2">
        <v>144968000</v>
      </c>
      <c r="AA5206" s="2">
        <v>146162000</v>
      </c>
      <c r="AB5206" s="2">
        <v>147687000</v>
      </c>
      <c r="AC5206" s="2">
        <v>149445000</v>
      </c>
      <c r="AD5206" s="2">
        <v>150362000</v>
      </c>
      <c r="AE5206" s="2">
        <v>152151000</v>
      </c>
      <c r="AF5206" s="2">
        <v>154118000</v>
      </c>
      <c r="AG5206" s="2">
        <v>155913000</v>
      </c>
    </row>
    <row r="5207" spans="1:33">
      <c r="A5207" s="115" t="s">
        <v>6926</v>
      </c>
      <c r="B5207" s="115" t="s">
        <v>19</v>
      </c>
      <c r="C5207" s="2">
        <v>95344100</v>
      </c>
      <c r="D5207" s="2">
        <v>90852200</v>
      </c>
      <c r="E5207" s="2">
        <v>92201300</v>
      </c>
      <c r="F5207" s="2">
        <v>97211400</v>
      </c>
      <c r="G5207" s="2">
        <v>98440400</v>
      </c>
      <c r="H5207" s="2">
        <v>99880500</v>
      </c>
      <c r="I5207" s="2">
        <v>99606300</v>
      </c>
      <c r="J5207" s="2">
        <v>98410300</v>
      </c>
      <c r="K5207" s="2">
        <v>97102900</v>
      </c>
      <c r="L5207" s="2">
        <v>96215100</v>
      </c>
      <c r="M5207" s="2">
        <v>95097500</v>
      </c>
      <c r="N5207" s="2">
        <v>94771700</v>
      </c>
      <c r="O5207" s="2">
        <v>94708000</v>
      </c>
      <c r="P5207" s="2">
        <v>94722800</v>
      </c>
      <c r="Q5207" s="2">
        <v>95264600</v>
      </c>
      <c r="R5207" s="2">
        <v>96314200</v>
      </c>
      <c r="S5207" s="2">
        <v>97271300</v>
      </c>
      <c r="T5207" s="2">
        <v>97754400</v>
      </c>
      <c r="U5207" s="2">
        <v>98324800</v>
      </c>
      <c r="V5207" s="2">
        <v>99027800</v>
      </c>
      <c r="W5207" s="2">
        <v>99806800</v>
      </c>
      <c r="X5207" s="2">
        <v>100793000</v>
      </c>
      <c r="Y5207" s="2">
        <v>101716000</v>
      </c>
      <c r="Z5207" s="2">
        <v>102786000</v>
      </c>
      <c r="AA5207" s="2">
        <v>103413000</v>
      </c>
      <c r="AB5207" s="2">
        <v>104365000</v>
      </c>
      <c r="AC5207" s="2">
        <v>105499000</v>
      </c>
      <c r="AD5207" s="2">
        <v>105797000</v>
      </c>
      <c r="AE5207" s="2">
        <v>106961000</v>
      </c>
      <c r="AF5207" s="2">
        <v>108272000</v>
      </c>
      <c r="AG5207" s="2">
        <v>109289000</v>
      </c>
    </row>
    <row r="5208" spans="1:33">
      <c r="A5208" s="115" t="s">
        <v>6927</v>
      </c>
      <c r="B5208" s="115" t="s">
        <v>19</v>
      </c>
      <c r="C5208" s="2">
        <v>11527600</v>
      </c>
      <c r="D5208" s="2">
        <v>11470700</v>
      </c>
      <c r="E5208" s="2">
        <v>11201600</v>
      </c>
      <c r="F5208" s="2">
        <v>11892600</v>
      </c>
      <c r="G5208" s="2">
        <v>11862800</v>
      </c>
      <c r="H5208" s="2">
        <v>11990500</v>
      </c>
      <c r="I5208" s="2">
        <v>11930900</v>
      </c>
      <c r="J5208" s="2">
        <v>11808500</v>
      </c>
      <c r="K5208" s="2">
        <v>11669400</v>
      </c>
      <c r="L5208" s="2">
        <v>11582300</v>
      </c>
      <c r="M5208" s="2">
        <v>11455200</v>
      </c>
      <c r="N5208" s="2">
        <v>11425200</v>
      </c>
      <c r="O5208" s="2">
        <v>11417700</v>
      </c>
      <c r="P5208" s="2">
        <v>11420100</v>
      </c>
      <c r="Q5208" s="2">
        <v>11477600</v>
      </c>
      <c r="R5208" s="2">
        <v>11601600</v>
      </c>
      <c r="S5208" s="2">
        <v>11713400</v>
      </c>
      <c r="T5208" s="2">
        <v>11757700</v>
      </c>
      <c r="U5208" s="2">
        <v>11812700</v>
      </c>
      <c r="V5208" s="2">
        <v>11891300</v>
      </c>
      <c r="W5208" s="2">
        <v>11968400</v>
      </c>
      <c r="X5208" s="2">
        <v>12079700</v>
      </c>
      <c r="Y5208" s="2">
        <v>12184700</v>
      </c>
      <c r="Z5208" s="2">
        <v>12307000</v>
      </c>
      <c r="AA5208" s="2">
        <v>12374100</v>
      </c>
      <c r="AB5208" s="2">
        <v>12477400</v>
      </c>
      <c r="AC5208" s="2">
        <v>12603100</v>
      </c>
      <c r="AD5208" s="2">
        <v>12632400</v>
      </c>
      <c r="AE5208" s="2">
        <v>12762500</v>
      </c>
      <c r="AF5208" s="2">
        <v>12906900</v>
      </c>
      <c r="AG5208" s="2">
        <v>13024200</v>
      </c>
    </row>
    <row r="5209" spans="1:33">
      <c r="A5209" s="115" t="s">
        <v>6928</v>
      </c>
      <c r="B5209" s="115" t="s">
        <v>19</v>
      </c>
      <c r="C5209" s="115">
        <v>0</v>
      </c>
      <c r="D5209" s="115">
        <v>0</v>
      </c>
      <c r="E5209" s="115">
        <v>0</v>
      </c>
      <c r="F5209" s="115">
        <v>0</v>
      </c>
      <c r="G5209" s="115">
        <v>0</v>
      </c>
      <c r="H5209" s="115">
        <v>0</v>
      </c>
      <c r="I5209" s="115">
        <v>0</v>
      </c>
      <c r="J5209" s="115">
        <v>0</v>
      </c>
      <c r="K5209" s="115">
        <v>0</v>
      </c>
      <c r="L5209" s="115">
        <v>0</v>
      </c>
      <c r="M5209" s="115">
        <v>0</v>
      </c>
      <c r="N5209" s="115">
        <v>0</v>
      </c>
      <c r="O5209" s="115">
        <v>0</v>
      </c>
      <c r="P5209" s="115">
        <v>0</v>
      </c>
      <c r="Q5209" s="115">
        <v>0</v>
      </c>
      <c r="R5209" s="115">
        <v>0</v>
      </c>
      <c r="S5209" s="115">
        <v>0</v>
      </c>
      <c r="T5209" s="115">
        <v>0</v>
      </c>
      <c r="U5209" s="115">
        <v>0</v>
      </c>
      <c r="V5209" s="115">
        <v>0</v>
      </c>
      <c r="W5209" s="115">
        <v>0</v>
      </c>
      <c r="X5209" s="115">
        <v>0</v>
      </c>
      <c r="Y5209" s="115">
        <v>0</v>
      </c>
      <c r="Z5209" s="115">
        <v>0</v>
      </c>
      <c r="AA5209" s="115">
        <v>0</v>
      </c>
      <c r="AB5209" s="115">
        <v>0</v>
      </c>
      <c r="AC5209" s="115">
        <v>0</v>
      </c>
      <c r="AD5209" s="115">
        <v>0</v>
      </c>
      <c r="AE5209" s="115">
        <v>0</v>
      </c>
      <c r="AF5209" s="115">
        <v>0</v>
      </c>
      <c r="AG5209" s="115">
        <v>0</v>
      </c>
    </row>
    <row r="5210" spans="1:33">
      <c r="A5210" s="115" t="s">
        <v>6929</v>
      </c>
      <c r="B5210" s="115" t="s">
        <v>19</v>
      </c>
      <c r="C5210" s="2">
        <v>5573570000000</v>
      </c>
      <c r="D5210" s="2">
        <v>5311070000000</v>
      </c>
      <c r="E5210" s="2">
        <v>5544830000000</v>
      </c>
      <c r="F5210" s="2">
        <v>5881450000000</v>
      </c>
      <c r="G5210" s="2">
        <v>6055180000000</v>
      </c>
      <c r="H5210" s="2">
        <v>6176880000000</v>
      </c>
      <c r="I5210" s="2">
        <v>6256300000000</v>
      </c>
      <c r="J5210" s="2">
        <v>6253640000000</v>
      </c>
      <c r="K5210" s="2">
        <v>6225300000000</v>
      </c>
      <c r="L5210" s="2">
        <v>6129240000000</v>
      </c>
      <c r="M5210" s="2">
        <v>6000610000000</v>
      </c>
      <c r="N5210" s="2">
        <v>5978940000000</v>
      </c>
      <c r="O5210" s="2">
        <v>6005070000000</v>
      </c>
      <c r="P5210" s="2">
        <v>6054610000000</v>
      </c>
      <c r="Q5210" s="2">
        <v>6137690000000</v>
      </c>
      <c r="R5210" s="2">
        <v>6227550000000</v>
      </c>
      <c r="S5210" s="2">
        <v>6318830000000</v>
      </c>
      <c r="T5210" s="2">
        <v>6397200000000</v>
      </c>
      <c r="U5210" s="2">
        <v>6474670000000</v>
      </c>
      <c r="V5210" s="2">
        <v>6573750000000</v>
      </c>
      <c r="W5210" s="2">
        <v>6670020000000</v>
      </c>
      <c r="X5210" s="2">
        <v>6770130000000</v>
      </c>
      <c r="Y5210" s="2">
        <v>6867490000000</v>
      </c>
      <c r="Z5210" s="2">
        <v>6957650000000</v>
      </c>
      <c r="AA5210" s="2">
        <v>7041140000000</v>
      </c>
      <c r="AB5210" s="2">
        <v>7125670000000</v>
      </c>
      <c r="AC5210" s="2">
        <v>7205450000000</v>
      </c>
      <c r="AD5210" s="2">
        <v>7268280000000</v>
      </c>
      <c r="AE5210" s="2">
        <v>7335980000000</v>
      </c>
      <c r="AF5210" s="2">
        <v>7414050000000</v>
      </c>
      <c r="AG5210" s="2">
        <v>7470120000000</v>
      </c>
    </row>
    <row r="5211" spans="1:33">
      <c r="A5211" s="115" t="s">
        <v>6930</v>
      </c>
      <c r="B5211" s="115" t="s">
        <v>19</v>
      </c>
      <c r="C5211" s="2">
        <v>1306570000</v>
      </c>
      <c r="D5211" s="2">
        <v>1275070000</v>
      </c>
      <c r="E5211" s="2">
        <v>1338990000</v>
      </c>
      <c r="F5211" s="2">
        <v>1408950000</v>
      </c>
      <c r="G5211" s="2">
        <v>1450000000</v>
      </c>
      <c r="H5211" s="2">
        <v>1482270000</v>
      </c>
      <c r="I5211" s="2">
        <v>1504160000</v>
      </c>
      <c r="J5211" s="2">
        <v>1511540000</v>
      </c>
      <c r="K5211" s="2">
        <v>1514870000</v>
      </c>
      <c r="L5211" s="2">
        <v>1510660000</v>
      </c>
      <c r="M5211" s="2">
        <v>1503450000</v>
      </c>
      <c r="N5211" s="2">
        <v>1510010000</v>
      </c>
      <c r="O5211" s="2">
        <v>1523120000</v>
      </c>
      <c r="P5211" s="2">
        <v>1536960000</v>
      </c>
      <c r="Q5211" s="2">
        <v>1555710000</v>
      </c>
      <c r="R5211" s="2">
        <v>1578290000</v>
      </c>
      <c r="S5211" s="2">
        <v>1599470000</v>
      </c>
      <c r="T5211" s="2">
        <v>1618610000</v>
      </c>
      <c r="U5211" s="2">
        <v>1638760000</v>
      </c>
      <c r="V5211" s="2">
        <v>1661780000</v>
      </c>
      <c r="W5211" s="2">
        <v>1684130000</v>
      </c>
      <c r="X5211" s="2">
        <v>1709360000</v>
      </c>
      <c r="Y5211" s="2">
        <v>1732960000</v>
      </c>
      <c r="Z5211" s="2">
        <v>1757240000</v>
      </c>
      <c r="AA5211" s="2">
        <v>1780380000</v>
      </c>
      <c r="AB5211" s="2">
        <v>1804250000</v>
      </c>
      <c r="AC5211" s="2">
        <v>1829140000</v>
      </c>
      <c r="AD5211" s="2">
        <v>1850240000</v>
      </c>
      <c r="AE5211" s="2">
        <v>1873930000</v>
      </c>
      <c r="AF5211" s="2">
        <v>1898860000</v>
      </c>
      <c r="AG5211" s="2">
        <v>1923190000</v>
      </c>
    </row>
    <row r="5212" spans="1:33">
      <c r="A5212" s="115" t="s">
        <v>6931</v>
      </c>
      <c r="B5212" s="115" t="s">
        <v>19</v>
      </c>
      <c r="C5212" s="2">
        <v>10139500000</v>
      </c>
      <c r="D5212" s="2">
        <v>10013900000</v>
      </c>
      <c r="E5212" s="2">
        <v>10483400000</v>
      </c>
      <c r="F5212" s="2">
        <v>11074300000</v>
      </c>
      <c r="G5212" s="2">
        <v>11370900000</v>
      </c>
      <c r="H5212" s="2">
        <v>11621400000</v>
      </c>
      <c r="I5212" s="2">
        <v>11794500000</v>
      </c>
      <c r="J5212" s="2">
        <v>11870600000</v>
      </c>
      <c r="K5212" s="2">
        <v>11917200000</v>
      </c>
      <c r="L5212" s="2">
        <v>11922200000</v>
      </c>
      <c r="M5212" s="2">
        <v>11912400000</v>
      </c>
      <c r="N5212" s="2">
        <v>11986000000</v>
      </c>
      <c r="O5212" s="2">
        <v>12100500000</v>
      </c>
      <c r="P5212" s="2">
        <v>12212700000</v>
      </c>
      <c r="Q5212" s="2">
        <v>12353000000</v>
      </c>
      <c r="R5212" s="2">
        <v>12531100000</v>
      </c>
      <c r="S5212" s="2">
        <v>12693400000</v>
      </c>
      <c r="T5212" s="2">
        <v>12839700000</v>
      </c>
      <c r="U5212" s="2">
        <v>12996500000</v>
      </c>
      <c r="V5212" s="2">
        <v>13172800000</v>
      </c>
      <c r="W5212" s="2">
        <v>13342600000</v>
      </c>
      <c r="X5212" s="2">
        <v>13538800000</v>
      </c>
      <c r="Y5212" s="2">
        <v>13721400000</v>
      </c>
      <c r="Z5212" s="2">
        <v>13914400000</v>
      </c>
      <c r="AA5212" s="2">
        <v>14098100000</v>
      </c>
      <c r="AB5212" s="2">
        <v>14288700000</v>
      </c>
      <c r="AC5212" s="2">
        <v>14488300000</v>
      </c>
      <c r="AD5212" s="2">
        <v>14664400000</v>
      </c>
      <c r="AE5212" s="2">
        <v>14863900000</v>
      </c>
      <c r="AF5212" s="2">
        <v>15069900000</v>
      </c>
      <c r="AG5212" s="2">
        <v>15282400000</v>
      </c>
    </row>
    <row r="5213" spans="1:33">
      <c r="A5213" s="115" t="s">
        <v>6932</v>
      </c>
      <c r="B5213" s="115" t="s">
        <v>19</v>
      </c>
      <c r="C5213" s="2">
        <v>6552430000</v>
      </c>
      <c r="D5213" s="2">
        <v>6216430000</v>
      </c>
      <c r="E5213" s="2">
        <v>6519070000</v>
      </c>
      <c r="F5213" s="2">
        <v>6986190000</v>
      </c>
      <c r="G5213" s="2">
        <v>7206330000</v>
      </c>
      <c r="H5213" s="2">
        <v>7357680000</v>
      </c>
      <c r="I5213" s="2">
        <v>7458970000</v>
      </c>
      <c r="J5213" s="2">
        <v>7463240000</v>
      </c>
      <c r="K5213" s="2">
        <v>7437930000</v>
      </c>
      <c r="L5213" s="2">
        <v>7340780000</v>
      </c>
      <c r="M5213" s="2">
        <v>7209590000</v>
      </c>
      <c r="N5213" s="2">
        <v>7194270000</v>
      </c>
      <c r="O5213" s="2">
        <v>7231990000</v>
      </c>
      <c r="P5213" s="2">
        <v>7292660000</v>
      </c>
      <c r="Q5213" s="2">
        <v>7390340000</v>
      </c>
      <c r="R5213" s="2">
        <v>7498120000</v>
      </c>
      <c r="S5213" s="2">
        <v>7605420000</v>
      </c>
      <c r="T5213" s="2">
        <v>7699200000</v>
      </c>
      <c r="U5213" s="2">
        <v>7793680000</v>
      </c>
      <c r="V5213" s="2">
        <v>7910540000</v>
      </c>
      <c r="W5213" s="2">
        <v>8026140000</v>
      </c>
      <c r="X5213" s="2">
        <v>8146780000</v>
      </c>
      <c r="Y5213" s="2">
        <v>8263150000</v>
      </c>
      <c r="Z5213" s="2">
        <v>8373880000</v>
      </c>
      <c r="AA5213" s="2">
        <v>8476690000</v>
      </c>
      <c r="AB5213" s="2">
        <v>8582120000</v>
      </c>
      <c r="AC5213" s="2">
        <v>8682830000</v>
      </c>
      <c r="AD5213" s="2">
        <v>8763600000</v>
      </c>
      <c r="AE5213" s="2">
        <v>8852110000</v>
      </c>
      <c r="AF5213" s="2">
        <v>8952250000</v>
      </c>
      <c r="AG5213" s="2">
        <v>9030090000</v>
      </c>
    </row>
    <row r="5214" spans="1:33">
      <c r="A5214" s="115" t="s">
        <v>6933</v>
      </c>
      <c r="B5214" s="115" t="s">
        <v>19</v>
      </c>
      <c r="C5214" s="2">
        <v>328426000</v>
      </c>
      <c r="D5214" s="2">
        <v>320540000</v>
      </c>
      <c r="E5214" s="2">
        <v>327138000</v>
      </c>
      <c r="F5214" s="2">
        <v>374595000</v>
      </c>
      <c r="G5214" s="2">
        <v>381799000</v>
      </c>
      <c r="H5214" s="2">
        <v>388378000</v>
      </c>
      <c r="I5214" s="2">
        <v>393253000</v>
      </c>
      <c r="J5214" s="2">
        <v>394268000</v>
      </c>
      <c r="K5214" s="2">
        <v>393316000</v>
      </c>
      <c r="L5214" s="2">
        <v>389044000</v>
      </c>
      <c r="M5214" s="2">
        <v>382983000</v>
      </c>
      <c r="N5214" s="2">
        <v>382426000</v>
      </c>
      <c r="O5214" s="2">
        <v>384326000</v>
      </c>
      <c r="P5214" s="2">
        <v>387123000</v>
      </c>
      <c r="Q5214" s="2">
        <v>391498000</v>
      </c>
      <c r="R5214" s="2">
        <v>396615000</v>
      </c>
      <c r="S5214" s="2">
        <v>401571000</v>
      </c>
      <c r="T5214" s="2">
        <v>405465000</v>
      </c>
      <c r="U5214" s="2">
        <v>409524000</v>
      </c>
      <c r="V5214" s="2">
        <v>414917000</v>
      </c>
      <c r="W5214" s="2">
        <v>419897000</v>
      </c>
      <c r="X5214" s="2">
        <v>425466000</v>
      </c>
      <c r="Y5214" s="2">
        <v>430831000</v>
      </c>
      <c r="Z5214" s="2">
        <v>436077000</v>
      </c>
      <c r="AA5214" s="2">
        <v>440834000</v>
      </c>
      <c r="AB5214" s="2">
        <v>445625000</v>
      </c>
      <c r="AC5214" s="2">
        <v>450277000</v>
      </c>
      <c r="AD5214" s="2">
        <v>454116000</v>
      </c>
      <c r="AE5214" s="2">
        <v>458154000</v>
      </c>
      <c r="AF5214" s="2">
        <v>462692000</v>
      </c>
      <c r="AG5214" s="2">
        <v>466464000</v>
      </c>
    </row>
    <row r="5215" spans="1:33">
      <c r="A5215" s="115" t="s">
        <v>6934</v>
      </c>
      <c r="B5215" s="115" t="s">
        <v>19</v>
      </c>
      <c r="C5215" s="2">
        <v>300910000</v>
      </c>
      <c r="D5215" s="2">
        <v>292964000</v>
      </c>
      <c r="E5215" s="2">
        <v>299921000</v>
      </c>
      <c r="F5215" s="2">
        <v>341529000</v>
      </c>
      <c r="G5215" s="2">
        <v>348533000</v>
      </c>
      <c r="H5215" s="2">
        <v>354745000</v>
      </c>
      <c r="I5215" s="2">
        <v>359285000</v>
      </c>
      <c r="J5215" s="2">
        <v>360177000</v>
      </c>
      <c r="K5215" s="2">
        <v>359275000</v>
      </c>
      <c r="L5215" s="2">
        <v>355337000</v>
      </c>
      <c r="M5215" s="2">
        <v>349753000</v>
      </c>
      <c r="N5215" s="2">
        <v>349280000</v>
      </c>
      <c r="O5215" s="2">
        <v>351074000</v>
      </c>
      <c r="P5215" s="2">
        <v>353729000</v>
      </c>
      <c r="Q5215" s="2">
        <v>357853000</v>
      </c>
      <c r="R5215" s="2">
        <v>362674000</v>
      </c>
      <c r="S5215" s="2">
        <v>367341000</v>
      </c>
      <c r="T5215" s="2">
        <v>371067000</v>
      </c>
      <c r="U5215" s="2">
        <v>374936000</v>
      </c>
      <c r="V5215" s="2">
        <v>380020000</v>
      </c>
      <c r="W5215" s="2">
        <v>384738000</v>
      </c>
      <c r="X5215" s="2">
        <v>390000000</v>
      </c>
      <c r="Y5215" s="2">
        <v>395059000</v>
      </c>
      <c r="Z5215" s="2">
        <v>400011000</v>
      </c>
      <c r="AA5215" s="2">
        <v>404519000</v>
      </c>
      <c r="AB5215" s="2">
        <v>409066000</v>
      </c>
      <c r="AC5215" s="2">
        <v>413492000</v>
      </c>
      <c r="AD5215" s="2">
        <v>417146000</v>
      </c>
      <c r="AE5215" s="2">
        <v>421010000</v>
      </c>
      <c r="AF5215" s="2">
        <v>425359000</v>
      </c>
      <c r="AG5215" s="2">
        <v>429003000</v>
      </c>
    </row>
    <row r="5216" spans="1:33">
      <c r="A5216" s="115" t="s">
        <v>6935</v>
      </c>
      <c r="B5216" s="115" t="s">
        <v>19</v>
      </c>
      <c r="C5216" s="2">
        <v>296473000</v>
      </c>
      <c r="D5216" s="2">
        <v>309915000</v>
      </c>
      <c r="E5216" s="2">
        <v>284431000</v>
      </c>
      <c r="F5216" s="2">
        <v>419558000</v>
      </c>
      <c r="G5216" s="2">
        <v>413421000</v>
      </c>
      <c r="H5216" s="2">
        <v>415116000</v>
      </c>
      <c r="I5216" s="2">
        <v>418264000</v>
      </c>
      <c r="J5216" s="2">
        <v>420000000</v>
      </c>
      <c r="K5216" s="2">
        <v>417644000</v>
      </c>
      <c r="L5216" s="2">
        <v>411220000</v>
      </c>
      <c r="M5216" s="2">
        <v>401660000</v>
      </c>
      <c r="N5216" s="2">
        <v>398939000</v>
      </c>
      <c r="O5216" s="2">
        <v>398912000</v>
      </c>
      <c r="P5216" s="2">
        <v>400032000</v>
      </c>
      <c r="Q5216" s="2">
        <v>402317000</v>
      </c>
      <c r="R5216" s="2">
        <v>405557000</v>
      </c>
      <c r="S5216" s="2">
        <v>408586000</v>
      </c>
      <c r="T5216" s="2">
        <v>409102000</v>
      </c>
      <c r="U5216" s="2">
        <v>409945000</v>
      </c>
      <c r="V5216" s="2">
        <v>413223000</v>
      </c>
      <c r="W5216" s="2">
        <v>415002000</v>
      </c>
      <c r="X5216" s="2">
        <v>417945000</v>
      </c>
      <c r="Y5216" s="2">
        <v>420966000</v>
      </c>
      <c r="Z5216" s="2">
        <v>423920000</v>
      </c>
      <c r="AA5216" s="2">
        <v>426010000</v>
      </c>
      <c r="AB5216" s="2">
        <v>427642000</v>
      </c>
      <c r="AC5216" s="2">
        <v>429029000</v>
      </c>
      <c r="AD5216" s="2">
        <v>430052000</v>
      </c>
      <c r="AE5216" s="2">
        <v>430561000</v>
      </c>
      <c r="AF5216" s="2">
        <v>431120000</v>
      </c>
      <c r="AG5216" s="2">
        <v>431493000</v>
      </c>
    </row>
    <row r="5217" spans="1:33">
      <c r="A5217" s="115" t="s">
        <v>6936</v>
      </c>
      <c r="B5217" s="115" t="s">
        <v>19</v>
      </c>
      <c r="C5217" s="2">
        <v>49281700</v>
      </c>
      <c r="D5217" s="2">
        <v>49624300</v>
      </c>
      <c r="E5217" s="2">
        <v>51261100</v>
      </c>
      <c r="F5217" s="2">
        <v>54552400</v>
      </c>
      <c r="G5217" s="2">
        <v>55640100</v>
      </c>
      <c r="H5217" s="2">
        <v>56753600</v>
      </c>
      <c r="I5217" s="2">
        <v>57530200</v>
      </c>
      <c r="J5217" s="2">
        <v>57925200</v>
      </c>
      <c r="K5217" s="2">
        <v>58157700</v>
      </c>
      <c r="L5217" s="2">
        <v>58172200</v>
      </c>
      <c r="M5217" s="2">
        <v>58109900</v>
      </c>
      <c r="N5217" s="2">
        <v>58458900</v>
      </c>
      <c r="O5217" s="2">
        <v>58992600</v>
      </c>
      <c r="P5217" s="2">
        <v>59521600</v>
      </c>
      <c r="Q5217" s="2">
        <v>60180500</v>
      </c>
      <c r="R5217" s="2">
        <v>61023700</v>
      </c>
      <c r="S5217" s="2">
        <v>61798300</v>
      </c>
      <c r="T5217" s="2">
        <v>62454300</v>
      </c>
      <c r="U5217" s="2">
        <v>63170700</v>
      </c>
      <c r="V5217" s="2">
        <v>64004600</v>
      </c>
      <c r="W5217" s="2">
        <v>64762300</v>
      </c>
      <c r="X5217" s="2">
        <v>65688000</v>
      </c>
      <c r="Y5217" s="2">
        <v>66540100</v>
      </c>
      <c r="Z5217" s="2">
        <v>67442200</v>
      </c>
      <c r="AA5217" s="2">
        <v>68296500</v>
      </c>
      <c r="AB5217" s="2">
        <v>69169600</v>
      </c>
      <c r="AC5217" s="2">
        <v>70103400</v>
      </c>
      <c r="AD5217" s="2">
        <v>70927400</v>
      </c>
      <c r="AE5217" s="2">
        <v>71830200</v>
      </c>
      <c r="AF5217" s="2">
        <v>72792900</v>
      </c>
      <c r="AG5217" s="2">
        <v>73780400</v>
      </c>
    </row>
    <row r="5218" spans="1:33">
      <c r="A5218" s="115" t="s">
        <v>6937</v>
      </c>
      <c r="B5218" s="115" t="s">
        <v>19</v>
      </c>
      <c r="C5218" s="2">
        <v>120367000</v>
      </c>
      <c r="D5218" s="2">
        <v>115618000</v>
      </c>
      <c r="E5218" s="2">
        <v>119125000</v>
      </c>
      <c r="F5218" s="2">
        <v>135490000</v>
      </c>
      <c r="G5218" s="2">
        <v>138745000</v>
      </c>
      <c r="H5218" s="2">
        <v>141325000</v>
      </c>
      <c r="I5218" s="2">
        <v>143200000</v>
      </c>
      <c r="J5218" s="2">
        <v>143435000</v>
      </c>
      <c r="K5218" s="2">
        <v>142954000</v>
      </c>
      <c r="L5218" s="2">
        <v>141158000</v>
      </c>
      <c r="M5218" s="2">
        <v>138679000</v>
      </c>
      <c r="N5218" s="2">
        <v>138365000</v>
      </c>
      <c r="O5218" s="2">
        <v>139028000</v>
      </c>
      <c r="P5218" s="2">
        <v>140096000</v>
      </c>
      <c r="Q5218" s="2">
        <v>141803000</v>
      </c>
      <c r="R5218" s="2">
        <v>143746000</v>
      </c>
      <c r="S5218" s="2">
        <v>145659000</v>
      </c>
      <c r="T5218" s="2">
        <v>147204000</v>
      </c>
      <c r="U5218" s="2">
        <v>148810000</v>
      </c>
      <c r="V5218" s="2">
        <v>150882000</v>
      </c>
      <c r="W5218" s="2">
        <v>152863000</v>
      </c>
      <c r="X5218" s="2">
        <v>155010000</v>
      </c>
      <c r="Y5218" s="2">
        <v>157085000</v>
      </c>
      <c r="Z5218" s="2">
        <v>159088000</v>
      </c>
      <c r="AA5218" s="2">
        <v>160912000</v>
      </c>
      <c r="AB5218" s="2">
        <v>162767000</v>
      </c>
      <c r="AC5218" s="2">
        <v>164538000</v>
      </c>
      <c r="AD5218" s="2">
        <v>165976000</v>
      </c>
      <c r="AE5218" s="2">
        <v>167500000</v>
      </c>
      <c r="AF5218" s="2">
        <v>169246000</v>
      </c>
      <c r="AG5218" s="2">
        <v>170640000</v>
      </c>
    </row>
    <row r="5219" spans="1:33">
      <c r="A5219" s="115" t="s">
        <v>6938</v>
      </c>
      <c r="B5219" s="115" t="s">
        <v>19</v>
      </c>
      <c r="C5219" s="2">
        <v>112305000</v>
      </c>
      <c r="D5219" s="2">
        <v>110021000</v>
      </c>
      <c r="E5219" s="2">
        <v>112640000</v>
      </c>
      <c r="F5219" s="2">
        <v>121106000</v>
      </c>
      <c r="G5219" s="2">
        <v>123483000</v>
      </c>
      <c r="H5219" s="2">
        <v>125596000</v>
      </c>
      <c r="I5219" s="2">
        <v>126993000</v>
      </c>
      <c r="J5219" s="2">
        <v>127026000</v>
      </c>
      <c r="K5219" s="2">
        <v>126483000</v>
      </c>
      <c r="L5219" s="2">
        <v>124570000</v>
      </c>
      <c r="M5219" s="2">
        <v>121957000</v>
      </c>
      <c r="N5219" s="2">
        <v>121502000</v>
      </c>
      <c r="O5219" s="2">
        <v>121968000</v>
      </c>
      <c r="P5219" s="2">
        <v>122907000</v>
      </c>
      <c r="Q5219" s="2">
        <v>124472000</v>
      </c>
      <c r="R5219" s="2">
        <v>126208000</v>
      </c>
      <c r="S5219" s="2">
        <v>127972000</v>
      </c>
      <c r="T5219" s="2">
        <v>129383000</v>
      </c>
      <c r="U5219" s="2">
        <v>130771000</v>
      </c>
      <c r="V5219" s="2">
        <v>132674000</v>
      </c>
      <c r="W5219" s="2">
        <v>134401000</v>
      </c>
      <c r="X5219" s="2">
        <v>136286000</v>
      </c>
      <c r="Y5219" s="2">
        <v>138129000</v>
      </c>
      <c r="Z5219" s="2">
        <v>139823000</v>
      </c>
      <c r="AA5219" s="2">
        <v>141375000</v>
      </c>
      <c r="AB5219" s="2">
        <v>142902000</v>
      </c>
      <c r="AC5219" s="2">
        <v>144362000</v>
      </c>
      <c r="AD5219" s="2">
        <v>145520000</v>
      </c>
      <c r="AE5219" s="2">
        <v>146734000</v>
      </c>
      <c r="AF5219" s="2">
        <v>148118000</v>
      </c>
      <c r="AG5219" s="2">
        <v>149128000</v>
      </c>
    </row>
    <row r="5220" spans="1:33">
      <c r="A5220" s="115" t="s">
        <v>6939</v>
      </c>
      <c r="B5220" s="115" t="s">
        <v>19</v>
      </c>
      <c r="C5220" s="2">
        <v>12390100</v>
      </c>
      <c r="D5220" s="2">
        <v>12656500</v>
      </c>
      <c r="E5220" s="2">
        <v>12598500</v>
      </c>
      <c r="F5220" s="2">
        <v>13757200</v>
      </c>
      <c r="G5220" s="2">
        <v>13829200</v>
      </c>
      <c r="H5220" s="2">
        <v>14006500</v>
      </c>
      <c r="I5220" s="2">
        <v>14125600</v>
      </c>
      <c r="J5220" s="2">
        <v>14142800</v>
      </c>
      <c r="K5220" s="2">
        <v>14087100</v>
      </c>
      <c r="L5220" s="2">
        <v>13878700</v>
      </c>
      <c r="M5220" s="2">
        <v>13585300</v>
      </c>
      <c r="N5220" s="2">
        <v>13532100</v>
      </c>
      <c r="O5220" s="2">
        <v>13573900</v>
      </c>
      <c r="P5220" s="2">
        <v>13669200</v>
      </c>
      <c r="Q5220" s="2">
        <v>13825800</v>
      </c>
      <c r="R5220" s="2">
        <v>14007200</v>
      </c>
      <c r="S5220" s="2">
        <v>14191900</v>
      </c>
      <c r="T5220" s="2">
        <v>14321900</v>
      </c>
      <c r="U5220" s="2">
        <v>14448000</v>
      </c>
      <c r="V5220" s="2">
        <v>14645000</v>
      </c>
      <c r="W5220" s="2">
        <v>14802000</v>
      </c>
      <c r="X5220" s="2">
        <v>14990300</v>
      </c>
      <c r="Y5220" s="2">
        <v>15176300</v>
      </c>
      <c r="Z5220" s="2">
        <v>15344500</v>
      </c>
      <c r="AA5220" s="2">
        <v>15496300</v>
      </c>
      <c r="AB5220" s="2">
        <v>15637000</v>
      </c>
      <c r="AC5220" s="2">
        <v>15775800</v>
      </c>
      <c r="AD5220" s="2">
        <v>15887700</v>
      </c>
      <c r="AE5220" s="2">
        <v>15998700</v>
      </c>
      <c r="AF5220" s="2">
        <v>16122100</v>
      </c>
      <c r="AG5220" s="2">
        <v>16215600</v>
      </c>
    </row>
    <row r="5221" spans="1:33">
      <c r="A5221" s="115" t="s">
        <v>6940</v>
      </c>
      <c r="B5221" s="115" t="s">
        <v>19</v>
      </c>
      <c r="C5221" s="115">
        <v>0</v>
      </c>
      <c r="D5221" s="115">
        <v>0</v>
      </c>
      <c r="E5221" s="115">
        <v>0</v>
      </c>
      <c r="F5221" s="115">
        <v>0</v>
      </c>
      <c r="G5221" s="115">
        <v>0</v>
      </c>
      <c r="H5221" s="115">
        <v>0</v>
      </c>
      <c r="I5221" s="115">
        <v>0</v>
      </c>
      <c r="J5221" s="115">
        <v>0</v>
      </c>
      <c r="K5221" s="115">
        <v>0</v>
      </c>
      <c r="L5221" s="115">
        <v>0</v>
      </c>
      <c r="M5221" s="115">
        <v>0</v>
      </c>
      <c r="N5221" s="115">
        <v>0</v>
      </c>
      <c r="O5221" s="115">
        <v>0</v>
      </c>
      <c r="P5221" s="115">
        <v>0</v>
      </c>
      <c r="Q5221" s="115">
        <v>0</v>
      </c>
      <c r="R5221" s="115">
        <v>0</v>
      </c>
      <c r="S5221" s="115">
        <v>0</v>
      </c>
      <c r="T5221" s="115">
        <v>0</v>
      </c>
      <c r="U5221" s="115">
        <v>0</v>
      </c>
      <c r="V5221" s="115">
        <v>0</v>
      </c>
      <c r="W5221" s="115">
        <v>0</v>
      </c>
      <c r="X5221" s="115">
        <v>0</v>
      </c>
      <c r="Y5221" s="115">
        <v>0</v>
      </c>
      <c r="Z5221" s="115">
        <v>0</v>
      </c>
      <c r="AA5221" s="115">
        <v>0</v>
      </c>
      <c r="AB5221" s="115">
        <v>0</v>
      </c>
      <c r="AC5221" s="115">
        <v>0</v>
      </c>
      <c r="AD5221" s="115">
        <v>0</v>
      </c>
      <c r="AE5221" s="115">
        <v>0</v>
      </c>
      <c r="AF5221" s="115">
        <v>0</v>
      </c>
      <c r="AG5221" s="115">
        <v>0</v>
      </c>
    </row>
    <row r="5222" spans="1:33">
      <c r="A5222" s="115" t="s">
        <v>6941</v>
      </c>
      <c r="B5222" s="115" t="s">
        <v>19</v>
      </c>
      <c r="C5222" s="2">
        <v>3155250000000</v>
      </c>
      <c r="D5222" s="2">
        <v>3006650000000</v>
      </c>
      <c r="E5222" s="2">
        <v>3138950000000</v>
      </c>
      <c r="F5222" s="2">
        <v>3329490000000</v>
      </c>
      <c r="G5222" s="2">
        <v>3427850000000</v>
      </c>
      <c r="H5222" s="2">
        <v>3496740000000</v>
      </c>
      <c r="I5222" s="2">
        <v>3541720000000</v>
      </c>
      <c r="J5222" s="2">
        <v>3540200000000</v>
      </c>
      <c r="K5222" s="2">
        <v>3524160000000</v>
      </c>
      <c r="L5222" s="2">
        <v>3469770000000</v>
      </c>
      <c r="M5222" s="2">
        <v>3396970000000</v>
      </c>
      <c r="N5222" s="2">
        <v>3384690000000</v>
      </c>
      <c r="O5222" s="2">
        <v>3399500000000</v>
      </c>
      <c r="P5222" s="2">
        <v>3427520000000</v>
      </c>
      <c r="Q5222" s="2">
        <v>3474570000000</v>
      </c>
      <c r="R5222" s="2">
        <v>3525450000000</v>
      </c>
      <c r="S5222" s="2">
        <v>3577100000000</v>
      </c>
      <c r="T5222" s="2">
        <v>3621460000000</v>
      </c>
      <c r="U5222" s="2">
        <v>3665330000000</v>
      </c>
      <c r="V5222" s="2">
        <v>3721420000000</v>
      </c>
      <c r="W5222" s="2">
        <v>3775910000000</v>
      </c>
      <c r="X5222" s="2">
        <v>3832580000000</v>
      </c>
      <c r="Y5222" s="2">
        <v>3887700000000</v>
      </c>
      <c r="Z5222" s="2">
        <v>3938730000000</v>
      </c>
      <c r="AA5222" s="2">
        <v>3986010000000</v>
      </c>
      <c r="AB5222" s="2">
        <v>4033850000000</v>
      </c>
      <c r="AC5222" s="2">
        <v>4079030000000</v>
      </c>
      <c r="AD5222" s="2">
        <v>4114580000000</v>
      </c>
      <c r="AE5222" s="2">
        <v>4152900000000</v>
      </c>
      <c r="AF5222" s="2">
        <v>4197100000000</v>
      </c>
      <c r="AG5222" s="2">
        <v>4228850000000</v>
      </c>
    </row>
    <row r="5223" spans="1:33">
      <c r="A5223" s="115" t="s">
        <v>6942</v>
      </c>
      <c r="B5223" s="115" t="s">
        <v>19</v>
      </c>
      <c r="C5223" s="2">
        <v>739638000</v>
      </c>
      <c r="D5223" s="2">
        <v>721840000</v>
      </c>
      <c r="E5223" s="2">
        <v>758027000</v>
      </c>
      <c r="F5223" s="2">
        <v>797608000</v>
      </c>
      <c r="G5223" s="2">
        <v>820854000</v>
      </c>
      <c r="H5223" s="2">
        <v>839132000</v>
      </c>
      <c r="I5223" s="2">
        <v>851516000</v>
      </c>
      <c r="J5223" s="2">
        <v>855734000</v>
      </c>
      <c r="K5223" s="2">
        <v>857613000</v>
      </c>
      <c r="L5223" s="2">
        <v>855211000</v>
      </c>
      <c r="M5223" s="2">
        <v>851159000</v>
      </c>
      <c r="N5223" s="2">
        <v>854806000</v>
      </c>
      <c r="O5223" s="2">
        <v>862253000</v>
      </c>
      <c r="P5223" s="2">
        <v>870092000</v>
      </c>
      <c r="Q5223" s="2">
        <v>880640000</v>
      </c>
      <c r="R5223" s="2">
        <v>893504000</v>
      </c>
      <c r="S5223" s="2">
        <v>905420000</v>
      </c>
      <c r="T5223" s="2">
        <v>916326000</v>
      </c>
      <c r="U5223" s="2">
        <v>927738000</v>
      </c>
      <c r="V5223" s="2">
        <v>940686000</v>
      </c>
      <c r="W5223" s="2">
        <v>953400000</v>
      </c>
      <c r="X5223" s="2">
        <v>967668000</v>
      </c>
      <c r="Y5223" s="2">
        <v>981054000</v>
      </c>
      <c r="Z5223" s="2">
        <v>994829000</v>
      </c>
      <c r="AA5223" s="2">
        <v>1007830000</v>
      </c>
      <c r="AB5223" s="2">
        <v>1021360000</v>
      </c>
      <c r="AC5223" s="2">
        <v>1035310000</v>
      </c>
      <c r="AD5223" s="2">
        <v>1047430000</v>
      </c>
      <c r="AE5223" s="2">
        <v>1060580000</v>
      </c>
      <c r="AF5223" s="2">
        <v>1075130000</v>
      </c>
      <c r="AG5223" s="2">
        <v>1088920000</v>
      </c>
    </row>
    <row r="5224" spans="1:33">
      <c r="A5224" s="115" t="s">
        <v>6943</v>
      </c>
      <c r="B5224" s="115" t="s">
        <v>19</v>
      </c>
      <c r="C5224" s="2">
        <v>5740240000</v>
      </c>
      <c r="D5224" s="2">
        <v>5669060000</v>
      </c>
      <c r="E5224" s="2">
        <v>5935220000</v>
      </c>
      <c r="F5224" s="2">
        <v>6268660000</v>
      </c>
      <c r="G5224" s="2">
        <v>6436360000</v>
      </c>
      <c r="H5224" s="2">
        <v>6579500000</v>
      </c>
      <c r="I5224" s="2">
        <v>6677600000</v>
      </c>
      <c r="J5224" s="2">
        <v>6720600000</v>
      </c>
      <c r="K5224" s="2">
        <v>6746490000</v>
      </c>
      <c r="L5224" s="2">
        <v>6748700000</v>
      </c>
      <c r="M5224" s="2">
        <v>6743990000</v>
      </c>
      <c r="N5224" s="2">
        <v>6785150000</v>
      </c>
      <c r="O5224" s="2">
        <v>6850360000</v>
      </c>
      <c r="P5224" s="2">
        <v>6912890000</v>
      </c>
      <c r="Q5224" s="2">
        <v>6993400000</v>
      </c>
      <c r="R5224" s="2">
        <v>7093590000</v>
      </c>
      <c r="S5224" s="2">
        <v>7185850000</v>
      </c>
      <c r="T5224" s="2">
        <v>7268480000</v>
      </c>
      <c r="U5224" s="2">
        <v>7357430000</v>
      </c>
      <c r="V5224" s="2">
        <v>7457590000</v>
      </c>
      <c r="W5224" s="2">
        <v>7552850000</v>
      </c>
      <c r="X5224" s="2">
        <v>7664480000</v>
      </c>
      <c r="Y5224" s="2">
        <v>7768230000</v>
      </c>
      <c r="Z5224" s="2">
        <v>7876940000</v>
      </c>
      <c r="AA5224" s="2">
        <v>7980670000</v>
      </c>
      <c r="AB5224" s="2">
        <v>8088820000</v>
      </c>
      <c r="AC5224" s="2">
        <v>8201800000</v>
      </c>
      <c r="AD5224" s="2">
        <v>8302790000</v>
      </c>
      <c r="AE5224" s="2">
        <v>8412170000</v>
      </c>
      <c r="AF5224" s="2">
        <v>8531190000</v>
      </c>
      <c r="AG5224" s="2">
        <v>8649590000</v>
      </c>
    </row>
    <row r="5225" spans="1:33">
      <c r="A5225" s="115" t="s">
        <v>6944</v>
      </c>
      <c r="B5225" s="115" t="s">
        <v>19</v>
      </c>
      <c r="C5225" s="2">
        <v>3709350000</v>
      </c>
      <c r="D5225" s="2">
        <v>3519230000</v>
      </c>
      <c r="E5225" s="2">
        <v>3690470000</v>
      </c>
      <c r="F5225" s="2">
        <v>3954880000</v>
      </c>
      <c r="G5225" s="2">
        <v>4079550000</v>
      </c>
      <c r="H5225" s="2">
        <v>4165190000</v>
      </c>
      <c r="I5225" s="2">
        <v>4222560000</v>
      </c>
      <c r="J5225" s="2">
        <v>4224960000</v>
      </c>
      <c r="K5225" s="2">
        <v>4210590000</v>
      </c>
      <c r="L5225" s="2">
        <v>4155610000</v>
      </c>
      <c r="M5225" s="2">
        <v>4081350000</v>
      </c>
      <c r="N5225" s="2">
        <v>4072710000</v>
      </c>
      <c r="O5225" s="2">
        <v>4094130000</v>
      </c>
      <c r="P5225" s="2">
        <v>4128350000</v>
      </c>
      <c r="Q5225" s="2">
        <v>4183680000</v>
      </c>
      <c r="R5225" s="2">
        <v>4244730000</v>
      </c>
      <c r="S5225" s="2">
        <v>4305390000</v>
      </c>
      <c r="T5225" s="2">
        <v>4358560000</v>
      </c>
      <c r="U5225" s="2">
        <v>4412080000</v>
      </c>
      <c r="V5225" s="2">
        <v>4478170000</v>
      </c>
      <c r="W5225" s="2">
        <v>4543620000</v>
      </c>
      <c r="X5225" s="2">
        <v>4611960000</v>
      </c>
      <c r="Y5225" s="2">
        <v>4677790000</v>
      </c>
      <c r="Z5225" s="2">
        <v>4740500000</v>
      </c>
      <c r="AA5225" s="2">
        <v>4798700000</v>
      </c>
      <c r="AB5225" s="2">
        <v>4858390000</v>
      </c>
      <c r="AC5225" s="2">
        <v>4915420000</v>
      </c>
      <c r="AD5225" s="2">
        <v>4961200000</v>
      </c>
      <c r="AE5225" s="2">
        <v>5010960000</v>
      </c>
      <c r="AF5225" s="2">
        <v>5067990000</v>
      </c>
      <c r="AG5225" s="2">
        <v>5111870000</v>
      </c>
    </row>
    <row r="5226" spans="1:33">
      <c r="A5226" s="115" t="s">
        <v>6945</v>
      </c>
      <c r="B5226" s="115" t="s">
        <v>19</v>
      </c>
      <c r="C5226" s="2">
        <v>185927000</v>
      </c>
      <c r="D5226" s="2">
        <v>181464000</v>
      </c>
      <c r="E5226" s="2">
        <v>185196000</v>
      </c>
      <c r="F5226" s="2">
        <v>212056000</v>
      </c>
      <c r="G5226" s="2">
        <v>216135000</v>
      </c>
      <c r="H5226" s="2">
        <v>219864000</v>
      </c>
      <c r="I5226" s="2">
        <v>222617000</v>
      </c>
      <c r="J5226" s="2">
        <v>223202000</v>
      </c>
      <c r="K5226" s="2">
        <v>222654000</v>
      </c>
      <c r="L5226" s="2">
        <v>220240000</v>
      </c>
      <c r="M5226" s="2">
        <v>216803000</v>
      </c>
      <c r="N5226" s="2">
        <v>216494000</v>
      </c>
      <c r="O5226" s="2">
        <v>217570000</v>
      </c>
      <c r="P5226" s="2">
        <v>219149000</v>
      </c>
      <c r="Q5226" s="2">
        <v>221628000</v>
      </c>
      <c r="R5226" s="2">
        <v>224525000</v>
      </c>
      <c r="S5226" s="2">
        <v>227326000</v>
      </c>
      <c r="T5226" s="2">
        <v>229529000</v>
      </c>
      <c r="U5226" s="2">
        <v>231831000</v>
      </c>
      <c r="V5226" s="2">
        <v>234888000</v>
      </c>
      <c r="W5226" s="2">
        <v>237700000</v>
      </c>
      <c r="X5226" s="2">
        <v>240860000</v>
      </c>
      <c r="Y5226" s="2">
        <v>243892000</v>
      </c>
      <c r="Z5226" s="2">
        <v>246863000</v>
      </c>
      <c r="AA5226" s="2">
        <v>249561000</v>
      </c>
      <c r="AB5226" s="2">
        <v>252266000</v>
      </c>
      <c r="AC5226" s="2">
        <v>254907000</v>
      </c>
      <c r="AD5226" s="2">
        <v>257079000</v>
      </c>
      <c r="AE5226" s="2">
        <v>259360000</v>
      </c>
      <c r="AF5226" s="2">
        <v>261937000</v>
      </c>
      <c r="AG5226" s="2">
        <v>264090000</v>
      </c>
    </row>
    <row r="5227" spans="1:33">
      <c r="A5227" s="115" t="s">
        <v>6946</v>
      </c>
      <c r="B5227" s="115" t="s">
        <v>19</v>
      </c>
      <c r="C5227" s="2">
        <v>170347000</v>
      </c>
      <c r="D5227" s="2">
        <v>165850000</v>
      </c>
      <c r="E5227" s="2">
        <v>169788000</v>
      </c>
      <c r="F5227" s="2">
        <v>193338000</v>
      </c>
      <c r="G5227" s="2">
        <v>197301000</v>
      </c>
      <c r="H5227" s="2">
        <v>200818000</v>
      </c>
      <c r="I5227" s="2">
        <v>203391000</v>
      </c>
      <c r="J5227" s="2">
        <v>203893000</v>
      </c>
      <c r="K5227" s="2">
        <v>203392000</v>
      </c>
      <c r="L5227" s="2">
        <v>201154000</v>
      </c>
      <c r="M5227" s="2">
        <v>197996000</v>
      </c>
      <c r="N5227" s="2">
        <v>197726000</v>
      </c>
      <c r="O5227" s="2">
        <v>198747000</v>
      </c>
      <c r="P5227" s="2">
        <v>200249000</v>
      </c>
      <c r="Q5227" s="2">
        <v>202588000</v>
      </c>
      <c r="R5227" s="2">
        <v>205312000</v>
      </c>
      <c r="S5227" s="2">
        <v>207953000</v>
      </c>
      <c r="T5227" s="2">
        <v>210060000</v>
      </c>
      <c r="U5227" s="2">
        <v>212258000</v>
      </c>
      <c r="V5227" s="2">
        <v>215124000</v>
      </c>
      <c r="W5227" s="2">
        <v>217797000</v>
      </c>
      <c r="X5227" s="2">
        <v>220783000</v>
      </c>
      <c r="Y5227" s="2">
        <v>223642000</v>
      </c>
      <c r="Z5227" s="2">
        <v>226446000</v>
      </c>
      <c r="AA5227" s="2">
        <v>229002000</v>
      </c>
      <c r="AB5227" s="2">
        <v>231575000</v>
      </c>
      <c r="AC5227" s="2">
        <v>234073000</v>
      </c>
      <c r="AD5227" s="2">
        <v>236145000</v>
      </c>
      <c r="AE5227" s="2">
        <v>238333000</v>
      </c>
      <c r="AF5227" s="2">
        <v>240799000</v>
      </c>
      <c r="AG5227" s="2">
        <v>242853000</v>
      </c>
    </row>
    <row r="5228" spans="1:33">
      <c r="A5228" s="115" t="s">
        <v>6947</v>
      </c>
      <c r="B5228" s="115" t="s">
        <v>19</v>
      </c>
      <c r="C5228" s="2">
        <v>167836000</v>
      </c>
      <c r="D5228" s="2">
        <v>175446000</v>
      </c>
      <c r="E5228" s="2">
        <v>161019000</v>
      </c>
      <c r="F5228" s="2">
        <v>237512000</v>
      </c>
      <c r="G5228" s="2">
        <v>234038000</v>
      </c>
      <c r="H5228" s="2">
        <v>234998000</v>
      </c>
      <c r="I5228" s="2">
        <v>236781000</v>
      </c>
      <c r="J5228" s="2">
        <v>237762000</v>
      </c>
      <c r="K5228" s="2">
        <v>236429000</v>
      </c>
      <c r="L5228" s="2">
        <v>232792000</v>
      </c>
      <c r="M5228" s="2">
        <v>227380000</v>
      </c>
      <c r="N5228" s="2">
        <v>225840000</v>
      </c>
      <c r="O5228" s="2">
        <v>225825000</v>
      </c>
      <c r="P5228" s="2">
        <v>226459000</v>
      </c>
      <c r="Q5228" s="2">
        <v>227754000</v>
      </c>
      <c r="R5228" s="2">
        <v>229588000</v>
      </c>
      <c r="S5228" s="2">
        <v>231301000</v>
      </c>
      <c r="T5228" s="2">
        <v>231593000</v>
      </c>
      <c r="U5228" s="2">
        <v>232071000</v>
      </c>
      <c r="V5228" s="2">
        <v>233926000</v>
      </c>
      <c r="W5228" s="2">
        <v>234933000</v>
      </c>
      <c r="X5228" s="2">
        <v>236599000</v>
      </c>
      <c r="Y5228" s="2">
        <v>238310000</v>
      </c>
      <c r="Z5228" s="2">
        <v>239982000</v>
      </c>
      <c r="AA5228" s="2">
        <v>241166000</v>
      </c>
      <c r="AB5228" s="2">
        <v>242089000</v>
      </c>
      <c r="AC5228" s="2">
        <v>242875000</v>
      </c>
      <c r="AD5228" s="2">
        <v>243453000</v>
      </c>
      <c r="AE5228" s="2">
        <v>243742000</v>
      </c>
      <c r="AF5228" s="2">
        <v>244057000</v>
      </c>
      <c r="AG5228" s="2">
        <v>244269000</v>
      </c>
    </row>
    <row r="5229" spans="1:33">
      <c r="A5229" s="115" t="s">
        <v>6948</v>
      </c>
      <c r="B5229" s="115" t="s">
        <v>19</v>
      </c>
      <c r="C5229" s="2">
        <v>27904800</v>
      </c>
      <c r="D5229" s="2">
        <v>28099000</v>
      </c>
      <c r="E5229" s="2">
        <v>29021600</v>
      </c>
      <c r="F5229" s="2">
        <v>30883700</v>
      </c>
      <c r="G5229" s="2">
        <v>31503000</v>
      </c>
      <c r="H5229" s="2">
        <v>32132100</v>
      </c>
      <c r="I5229" s="2">
        <v>32573500</v>
      </c>
      <c r="J5229" s="2">
        <v>32787500</v>
      </c>
      <c r="K5229" s="2">
        <v>32922400</v>
      </c>
      <c r="L5229" s="2">
        <v>32933700</v>
      </c>
      <c r="M5229" s="2">
        <v>32893400</v>
      </c>
      <c r="N5229" s="2">
        <v>33091800</v>
      </c>
      <c r="O5229" s="2">
        <v>33402300</v>
      </c>
      <c r="P5229" s="2">
        <v>33695300</v>
      </c>
      <c r="Q5229" s="2">
        <v>34069200</v>
      </c>
      <c r="R5229" s="2">
        <v>34542600</v>
      </c>
      <c r="S5229" s="2">
        <v>34976600</v>
      </c>
      <c r="T5229" s="2">
        <v>35356300</v>
      </c>
      <c r="U5229" s="2">
        <v>35766100</v>
      </c>
      <c r="V5229" s="2">
        <v>36231200</v>
      </c>
      <c r="W5229" s="2">
        <v>36660100</v>
      </c>
      <c r="X5229" s="2">
        <v>37180500</v>
      </c>
      <c r="Y5229" s="2">
        <v>37668900</v>
      </c>
      <c r="Z5229" s="2">
        <v>38175900</v>
      </c>
      <c r="AA5229" s="2">
        <v>38667300</v>
      </c>
      <c r="AB5229" s="2">
        <v>39162200</v>
      </c>
      <c r="AC5229" s="2">
        <v>39682000</v>
      </c>
      <c r="AD5229" s="2">
        <v>40159000</v>
      </c>
      <c r="AE5229" s="2">
        <v>40665600</v>
      </c>
      <c r="AF5229" s="2">
        <v>41213300</v>
      </c>
      <c r="AG5229" s="2">
        <v>41765500</v>
      </c>
    </row>
    <row r="5230" spans="1:33">
      <c r="A5230" s="115" t="s">
        <v>6949</v>
      </c>
      <c r="B5230" s="115" t="s">
        <v>19</v>
      </c>
      <c r="C5230" s="2">
        <v>68143400</v>
      </c>
      <c r="D5230" s="2">
        <v>65448900</v>
      </c>
      <c r="E5230" s="2">
        <v>67431500</v>
      </c>
      <c r="F5230" s="2">
        <v>76702600</v>
      </c>
      <c r="G5230" s="2">
        <v>78536600</v>
      </c>
      <c r="H5230" s="2">
        <v>80006700</v>
      </c>
      <c r="I5230" s="2">
        <v>81067600</v>
      </c>
      <c r="J5230" s="2">
        <v>81196800</v>
      </c>
      <c r="K5230" s="2">
        <v>80922800</v>
      </c>
      <c r="L5230" s="2">
        <v>79914100</v>
      </c>
      <c r="M5230" s="2">
        <v>78501800</v>
      </c>
      <c r="N5230" s="2">
        <v>78328300</v>
      </c>
      <c r="O5230" s="2">
        <v>78706800</v>
      </c>
      <c r="P5230" s="2">
        <v>79306400</v>
      </c>
      <c r="Q5230" s="2">
        <v>80277500</v>
      </c>
      <c r="R5230" s="2">
        <v>81376200</v>
      </c>
      <c r="S5230" s="2">
        <v>82454500</v>
      </c>
      <c r="T5230" s="2">
        <v>83331500</v>
      </c>
      <c r="U5230" s="2">
        <v>84241600</v>
      </c>
      <c r="V5230" s="2">
        <v>85414400</v>
      </c>
      <c r="W5230" s="2">
        <v>86541600</v>
      </c>
      <c r="X5230" s="2">
        <v>87753100</v>
      </c>
      <c r="Y5230" s="2">
        <v>88921200</v>
      </c>
      <c r="Z5230" s="2">
        <v>90060900</v>
      </c>
      <c r="AA5230" s="2">
        <v>91095700</v>
      </c>
      <c r="AB5230" s="2">
        <v>92136300</v>
      </c>
      <c r="AC5230" s="2">
        <v>93143000</v>
      </c>
      <c r="AD5230" s="2">
        <v>93957200</v>
      </c>
      <c r="AE5230" s="2">
        <v>94823300</v>
      </c>
      <c r="AF5230" s="2">
        <v>95812600</v>
      </c>
      <c r="AG5230" s="2">
        <v>96595800</v>
      </c>
    </row>
    <row r="5231" spans="1:33">
      <c r="A5231" s="115" t="s">
        <v>6950</v>
      </c>
      <c r="B5231" s="115" t="s">
        <v>19</v>
      </c>
      <c r="C5231" s="2">
        <v>63577200</v>
      </c>
      <c r="D5231" s="2">
        <v>62283800</v>
      </c>
      <c r="E5231" s="2">
        <v>63765900</v>
      </c>
      <c r="F5231" s="2">
        <v>68558100</v>
      </c>
      <c r="G5231" s="2">
        <v>69903800</v>
      </c>
      <c r="H5231" s="2">
        <v>71099800</v>
      </c>
      <c r="I5231" s="2">
        <v>71891100</v>
      </c>
      <c r="J5231" s="2">
        <v>71909600</v>
      </c>
      <c r="K5231" s="2">
        <v>71602100</v>
      </c>
      <c r="L5231" s="2">
        <v>70519200</v>
      </c>
      <c r="M5231" s="2">
        <v>69040300</v>
      </c>
      <c r="N5231" s="2">
        <v>68782400</v>
      </c>
      <c r="O5231" s="2">
        <v>69046500</v>
      </c>
      <c r="P5231" s="2">
        <v>69577500</v>
      </c>
      <c r="Q5231" s="2">
        <v>70464000</v>
      </c>
      <c r="R5231" s="2">
        <v>71446700</v>
      </c>
      <c r="S5231" s="2">
        <v>72445200</v>
      </c>
      <c r="T5231" s="2">
        <v>73243900</v>
      </c>
      <c r="U5231" s="2">
        <v>74029900</v>
      </c>
      <c r="V5231" s="2">
        <v>75107200</v>
      </c>
      <c r="W5231" s="2">
        <v>76084800</v>
      </c>
      <c r="X5231" s="2">
        <v>77151900</v>
      </c>
      <c r="Y5231" s="2">
        <v>78195400</v>
      </c>
      <c r="Z5231" s="2">
        <v>79153800</v>
      </c>
      <c r="AA5231" s="2">
        <v>80033100</v>
      </c>
      <c r="AB5231" s="2">
        <v>80896700</v>
      </c>
      <c r="AC5231" s="2">
        <v>81723700</v>
      </c>
      <c r="AD5231" s="2">
        <v>82379200</v>
      </c>
      <c r="AE5231" s="2">
        <v>83066500</v>
      </c>
      <c r="AF5231" s="2">
        <v>83850000</v>
      </c>
      <c r="AG5231" s="2">
        <v>84421800</v>
      </c>
    </row>
    <row r="5232" spans="1:33">
      <c r="A5232" s="115" t="s">
        <v>6951</v>
      </c>
      <c r="B5232" s="115" t="s">
        <v>19</v>
      </c>
      <c r="C5232" s="2">
        <v>7014150</v>
      </c>
      <c r="D5232" s="2">
        <v>7164970</v>
      </c>
      <c r="E5232" s="2">
        <v>7132050</v>
      </c>
      <c r="F5232" s="2">
        <v>7787930</v>
      </c>
      <c r="G5232" s="2">
        <v>7828760</v>
      </c>
      <c r="H5232" s="2">
        <v>7929070</v>
      </c>
      <c r="I5232" s="2">
        <v>7996570</v>
      </c>
      <c r="J5232" s="2">
        <v>8006260</v>
      </c>
      <c r="K5232" s="2">
        <v>7974720</v>
      </c>
      <c r="L5232" s="2">
        <v>7856730</v>
      </c>
      <c r="M5232" s="2">
        <v>7690700</v>
      </c>
      <c r="N5232" s="2">
        <v>7660550</v>
      </c>
      <c r="O5232" s="2">
        <v>7684260</v>
      </c>
      <c r="P5232" s="2">
        <v>7738120</v>
      </c>
      <c r="Q5232" s="2">
        <v>7826840</v>
      </c>
      <c r="R5232" s="2">
        <v>7929510</v>
      </c>
      <c r="S5232" s="2">
        <v>8034080</v>
      </c>
      <c r="T5232" s="2">
        <v>8107610</v>
      </c>
      <c r="U5232" s="2">
        <v>8179070</v>
      </c>
      <c r="V5232" s="2">
        <v>8290610</v>
      </c>
      <c r="W5232" s="2">
        <v>8379440</v>
      </c>
      <c r="X5232" s="2">
        <v>8486050</v>
      </c>
      <c r="Y5232" s="2">
        <v>8591330</v>
      </c>
      <c r="Z5232" s="2">
        <v>8686540</v>
      </c>
      <c r="AA5232" s="2">
        <v>8772510</v>
      </c>
      <c r="AB5232" s="2">
        <v>8852140</v>
      </c>
      <c r="AC5232" s="2">
        <v>8930720</v>
      </c>
      <c r="AD5232" s="2">
        <v>8994040</v>
      </c>
      <c r="AE5232" s="2">
        <v>9056910</v>
      </c>
      <c r="AF5232" s="2">
        <v>9126740</v>
      </c>
      <c r="AG5232" s="2">
        <v>9179670</v>
      </c>
    </row>
    <row r="5233" spans="1:33">
      <c r="A5233" s="115" t="s">
        <v>6952</v>
      </c>
      <c r="B5233" s="115" t="s">
        <v>19</v>
      </c>
      <c r="C5233" s="115">
        <v>0</v>
      </c>
      <c r="D5233" s="115">
        <v>0</v>
      </c>
      <c r="E5233" s="115">
        <v>0</v>
      </c>
      <c r="F5233" s="115">
        <v>0</v>
      </c>
      <c r="G5233" s="115">
        <v>0</v>
      </c>
      <c r="H5233" s="115">
        <v>0</v>
      </c>
      <c r="I5233" s="115">
        <v>0</v>
      </c>
      <c r="J5233" s="115">
        <v>0</v>
      </c>
      <c r="K5233" s="115">
        <v>0</v>
      </c>
      <c r="L5233" s="115">
        <v>0</v>
      </c>
      <c r="M5233" s="115">
        <v>0</v>
      </c>
      <c r="N5233" s="115">
        <v>0</v>
      </c>
      <c r="O5233" s="115">
        <v>0</v>
      </c>
      <c r="P5233" s="115">
        <v>0</v>
      </c>
      <c r="Q5233" s="115">
        <v>0</v>
      </c>
      <c r="R5233" s="115">
        <v>0</v>
      </c>
      <c r="S5233" s="115">
        <v>0</v>
      </c>
      <c r="T5233" s="115">
        <v>0</v>
      </c>
      <c r="U5233" s="115">
        <v>0</v>
      </c>
      <c r="V5233" s="115">
        <v>0</v>
      </c>
      <c r="W5233" s="115">
        <v>0</v>
      </c>
      <c r="X5233" s="115">
        <v>0</v>
      </c>
      <c r="Y5233" s="115">
        <v>0</v>
      </c>
      <c r="Z5233" s="115">
        <v>0</v>
      </c>
      <c r="AA5233" s="115">
        <v>0</v>
      </c>
      <c r="AB5233" s="115">
        <v>0</v>
      </c>
      <c r="AC5233" s="115">
        <v>0</v>
      </c>
      <c r="AD5233" s="115">
        <v>0</v>
      </c>
      <c r="AE5233" s="115">
        <v>0</v>
      </c>
      <c r="AF5233" s="115">
        <v>0</v>
      </c>
      <c r="AG5233" s="115">
        <v>0</v>
      </c>
    </row>
    <row r="5234" spans="1:33">
      <c r="A5234" s="115" t="s">
        <v>6953</v>
      </c>
      <c r="B5234" s="115" t="s">
        <v>19</v>
      </c>
      <c r="C5234" s="2">
        <v>24959600000000</v>
      </c>
      <c r="D5234" s="2">
        <v>24136700000000</v>
      </c>
      <c r="E5234" s="2">
        <v>24488400000000</v>
      </c>
      <c r="F5234" s="2">
        <v>25927200000000</v>
      </c>
      <c r="G5234" s="2">
        <v>27240300000000</v>
      </c>
      <c r="H5234" s="2">
        <v>28111100000000</v>
      </c>
      <c r="I5234" s="2">
        <v>28804500000000</v>
      </c>
      <c r="J5234" s="2">
        <v>29031800000000</v>
      </c>
      <c r="K5234" s="2">
        <v>29190100000000</v>
      </c>
      <c r="L5234" s="2">
        <v>29307200000000</v>
      </c>
      <c r="M5234" s="2">
        <v>29424000000000</v>
      </c>
      <c r="N5234" s="2">
        <v>29653700000000</v>
      </c>
      <c r="O5234" s="2">
        <v>29878400000000</v>
      </c>
      <c r="P5234" s="2">
        <v>30088100000000</v>
      </c>
      <c r="Q5234" s="2">
        <v>30388400000000</v>
      </c>
      <c r="R5234" s="2">
        <v>30781700000000</v>
      </c>
      <c r="S5234" s="2">
        <v>31179200000000</v>
      </c>
      <c r="T5234" s="2">
        <v>31586400000000</v>
      </c>
      <c r="U5234" s="2">
        <v>32052000000000</v>
      </c>
      <c r="V5234" s="2">
        <v>32519200000000</v>
      </c>
      <c r="W5234" s="2">
        <v>33063300000000</v>
      </c>
      <c r="X5234" s="2">
        <v>33609100000000</v>
      </c>
      <c r="Y5234" s="2">
        <v>34212200000000</v>
      </c>
      <c r="Z5234" s="2">
        <v>34889200000000</v>
      </c>
      <c r="AA5234" s="2">
        <v>35536200000000</v>
      </c>
      <c r="AB5234" s="2">
        <v>36123200000000</v>
      </c>
      <c r="AC5234" s="2">
        <v>36655400000000</v>
      </c>
      <c r="AD5234" s="2">
        <v>37120700000000</v>
      </c>
      <c r="AE5234" s="2">
        <v>37696300000000</v>
      </c>
      <c r="AF5234" s="2">
        <v>38365400000000</v>
      </c>
      <c r="AG5234" s="2">
        <v>38960600000000</v>
      </c>
    </row>
    <row r="5235" spans="1:33">
      <c r="A5235" s="115" t="s">
        <v>6954</v>
      </c>
      <c r="B5235" s="115" t="s">
        <v>19</v>
      </c>
      <c r="C5235" s="2">
        <v>177752000000</v>
      </c>
      <c r="D5235" s="2">
        <v>186174000000</v>
      </c>
      <c r="E5235" s="2">
        <v>196944000000</v>
      </c>
      <c r="F5235" s="2">
        <v>201028000000</v>
      </c>
      <c r="G5235" s="2">
        <v>205996000000</v>
      </c>
      <c r="H5235" s="2">
        <v>214699000000</v>
      </c>
      <c r="I5235" s="2">
        <v>222086000000</v>
      </c>
      <c r="J5235" s="2">
        <v>229101000000</v>
      </c>
      <c r="K5235" s="2">
        <v>235606000000</v>
      </c>
      <c r="L5235" s="2">
        <v>241309000000</v>
      </c>
      <c r="M5235" s="2">
        <v>250114000000</v>
      </c>
      <c r="N5235" s="2">
        <v>260331000000</v>
      </c>
      <c r="O5235" s="2">
        <v>267652000000</v>
      </c>
      <c r="P5235" s="2">
        <v>275673000000</v>
      </c>
      <c r="Q5235" s="2">
        <v>284606000000</v>
      </c>
      <c r="R5235" s="2">
        <v>293146000000</v>
      </c>
      <c r="S5235" s="2">
        <v>301085000000</v>
      </c>
      <c r="T5235" s="2">
        <v>309632000000</v>
      </c>
      <c r="U5235" s="2">
        <v>319086000000</v>
      </c>
      <c r="V5235" s="2">
        <v>328735000000</v>
      </c>
      <c r="W5235" s="2">
        <v>336600000000</v>
      </c>
      <c r="X5235" s="2">
        <v>345558000000</v>
      </c>
      <c r="Y5235" s="2">
        <v>357921000000</v>
      </c>
      <c r="Z5235" s="2">
        <v>372494000000</v>
      </c>
      <c r="AA5235" s="2">
        <v>386564000000</v>
      </c>
      <c r="AB5235" s="2">
        <v>394431000000</v>
      </c>
      <c r="AC5235" s="2">
        <v>400690000000</v>
      </c>
      <c r="AD5235" s="2">
        <v>411240000000</v>
      </c>
      <c r="AE5235" s="2">
        <v>422603000000</v>
      </c>
      <c r="AF5235" s="2">
        <v>435478000000</v>
      </c>
      <c r="AG5235" s="2">
        <v>448041000000</v>
      </c>
    </row>
    <row r="5236" spans="1:33">
      <c r="A5236" s="115" t="s">
        <v>6955</v>
      </c>
      <c r="B5236" s="115" t="s">
        <v>19</v>
      </c>
      <c r="C5236" s="2">
        <v>216980000000</v>
      </c>
      <c r="D5236" s="2">
        <v>224216000000</v>
      </c>
      <c r="E5236" s="2">
        <v>237057000000</v>
      </c>
      <c r="F5236" s="2">
        <v>242525000000</v>
      </c>
      <c r="G5236" s="2">
        <v>249153000000</v>
      </c>
      <c r="H5236" s="2">
        <v>258624000000</v>
      </c>
      <c r="I5236" s="2">
        <v>266409000000</v>
      </c>
      <c r="J5236" s="2">
        <v>273396000000</v>
      </c>
      <c r="K5236" s="2">
        <v>279629000000</v>
      </c>
      <c r="L5236" s="2">
        <v>285252000000</v>
      </c>
      <c r="M5236" s="2">
        <v>293584000000</v>
      </c>
      <c r="N5236" s="2">
        <v>303378000000</v>
      </c>
      <c r="O5236" s="2">
        <v>310796000000</v>
      </c>
      <c r="P5236" s="2">
        <v>318612000000</v>
      </c>
      <c r="Q5236" s="2">
        <v>327297000000</v>
      </c>
      <c r="R5236" s="2">
        <v>335919000000</v>
      </c>
      <c r="S5236" s="2">
        <v>344036000000</v>
      </c>
      <c r="T5236" s="2">
        <v>352492000000</v>
      </c>
      <c r="U5236" s="2">
        <v>361991000000</v>
      </c>
      <c r="V5236" s="2">
        <v>371563000000</v>
      </c>
      <c r="W5236" s="2">
        <v>379624000000</v>
      </c>
      <c r="X5236" s="2">
        <v>388848000000</v>
      </c>
      <c r="Y5236" s="2">
        <v>401101000000</v>
      </c>
      <c r="Z5236" s="2">
        <v>415306000000</v>
      </c>
      <c r="AA5236" s="2">
        <v>429094000000</v>
      </c>
      <c r="AB5236" s="2">
        <v>437365000000</v>
      </c>
      <c r="AC5236" s="2">
        <v>444292000000</v>
      </c>
      <c r="AD5236" s="2">
        <v>454968000000</v>
      </c>
      <c r="AE5236" s="2">
        <v>466417000000</v>
      </c>
      <c r="AF5236" s="2">
        <v>479435000000</v>
      </c>
      <c r="AG5236" s="2">
        <v>492082000000</v>
      </c>
    </row>
    <row r="5237" spans="1:33">
      <c r="A5237" s="115" t="s">
        <v>6956</v>
      </c>
      <c r="B5237" s="115" t="s">
        <v>19</v>
      </c>
      <c r="C5237" s="2">
        <v>176599000000</v>
      </c>
      <c r="D5237" s="2">
        <v>182626000000</v>
      </c>
      <c r="E5237" s="2">
        <v>193086000000</v>
      </c>
      <c r="F5237" s="2">
        <v>198199000000</v>
      </c>
      <c r="G5237" s="2">
        <v>203997000000</v>
      </c>
      <c r="H5237" s="2">
        <v>212404000000</v>
      </c>
      <c r="I5237" s="2">
        <v>219545000000</v>
      </c>
      <c r="J5237" s="2">
        <v>225835000000</v>
      </c>
      <c r="K5237" s="2">
        <v>231536000000</v>
      </c>
      <c r="L5237" s="2">
        <v>236508000000</v>
      </c>
      <c r="M5237" s="2">
        <v>244192000000</v>
      </c>
      <c r="N5237" s="2">
        <v>253190000000</v>
      </c>
      <c r="O5237" s="2">
        <v>259817000000</v>
      </c>
      <c r="P5237" s="2">
        <v>266934000000</v>
      </c>
      <c r="Q5237" s="2">
        <v>274866000000</v>
      </c>
      <c r="R5237" s="2">
        <v>282577000000</v>
      </c>
      <c r="S5237" s="2">
        <v>289883000000</v>
      </c>
      <c r="T5237" s="2">
        <v>297641000000</v>
      </c>
      <c r="U5237" s="2">
        <v>306271000000</v>
      </c>
      <c r="V5237" s="2">
        <v>315069000000</v>
      </c>
      <c r="W5237" s="2">
        <v>322404000000</v>
      </c>
      <c r="X5237" s="2">
        <v>330694000000</v>
      </c>
      <c r="Y5237" s="2">
        <v>342039000000</v>
      </c>
      <c r="Z5237" s="2">
        <v>355273000000</v>
      </c>
      <c r="AA5237" s="2">
        <v>367977000000</v>
      </c>
      <c r="AB5237" s="2">
        <v>375439000000</v>
      </c>
      <c r="AC5237" s="2">
        <v>381327000000</v>
      </c>
      <c r="AD5237" s="2">
        <v>390929000000</v>
      </c>
      <c r="AE5237" s="2">
        <v>401359000000</v>
      </c>
      <c r="AF5237" s="2">
        <v>413206000000</v>
      </c>
      <c r="AG5237" s="2">
        <v>424540000000</v>
      </c>
    </row>
    <row r="5238" spans="1:33">
      <c r="A5238" s="115" t="s">
        <v>6957</v>
      </c>
      <c r="B5238" s="115" t="s">
        <v>19</v>
      </c>
      <c r="C5238" s="2">
        <v>126067000000</v>
      </c>
      <c r="D5238" s="2">
        <v>132240000000</v>
      </c>
      <c r="E5238" s="2">
        <v>139740000000</v>
      </c>
      <c r="F5238" s="2">
        <v>142650000000</v>
      </c>
      <c r="G5238" s="2">
        <v>146146000000</v>
      </c>
      <c r="H5238" s="2">
        <v>152319000000</v>
      </c>
      <c r="I5238" s="2">
        <v>157578000000</v>
      </c>
      <c r="J5238" s="2">
        <v>162711000000</v>
      </c>
      <c r="K5238" s="2">
        <v>167336000000</v>
      </c>
      <c r="L5238" s="2">
        <v>171454000000</v>
      </c>
      <c r="M5238" s="2">
        <v>177773000000</v>
      </c>
      <c r="N5238" s="2">
        <v>185098000000</v>
      </c>
      <c r="O5238" s="2">
        <v>190424000000</v>
      </c>
      <c r="P5238" s="2">
        <v>196244000000</v>
      </c>
      <c r="Q5238" s="2">
        <v>202570000000</v>
      </c>
      <c r="R5238" s="2">
        <v>208706000000</v>
      </c>
      <c r="S5238" s="2">
        <v>214442000000</v>
      </c>
      <c r="T5238" s="2">
        <v>220577000000</v>
      </c>
      <c r="U5238" s="2">
        <v>227317000000</v>
      </c>
      <c r="V5238" s="2">
        <v>234259000000</v>
      </c>
      <c r="W5238" s="2">
        <v>239905000000</v>
      </c>
      <c r="X5238" s="2">
        <v>246254000000</v>
      </c>
      <c r="Y5238" s="2">
        <v>255209000000</v>
      </c>
      <c r="Z5238" s="2">
        <v>265670000000</v>
      </c>
      <c r="AA5238" s="2">
        <v>275729000000</v>
      </c>
      <c r="AB5238" s="2">
        <v>281379000000</v>
      </c>
      <c r="AC5238" s="2">
        <v>285826000000</v>
      </c>
      <c r="AD5238" s="2">
        <v>293368000000</v>
      </c>
      <c r="AE5238" s="2">
        <v>301517000000</v>
      </c>
      <c r="AF5238" s="2">
        <v>310775000000</v>
      </c>
      <c r="AG5238" s="2">
        <v>319728000000</v>
      </c>
    </row>
    <row r="5239" spans="1:33">
      <c r="A5239" s="115" t="s">
        <v>6958</v>
      </c>
      <c r="B5239" s="115" t="s">
        <v>19</v>
      </c>
      <c r="C5239" s="2">
        <v>73863700000</v>
      </c>
      <c r="D5239" s="2">
        <v>77486100000</v>
      </c>
      <c r="E5239" s="2">
        <v>81900100000</v>
      </c>
      <c r="F5239" s="2">
        <v>83606900000</v>
      </c>
      <c r="G5239" s="2">
        <v>85679100000</v>
      </c>
      <c r="H5239" s="2">
        <v>89311700000</v>
      </c>
      <c r="I5239" s="2">
        <v>92376500000</v>
      </c>
      <c r="J5239" s="2">
        <v>95379600000</v>
      </c>
      <c r="K5239" s="2">
        <v>98118800000</v>
      </c>
      <c r="L5239" s="2">
        <v>100515000000</v>
      </c>
      <c r="M5239" s="2">
        <v>104222000000</v>
      </c>
      <c r="N5239" s="2">
        <v>108534000000</v>
      </c>
      <c r="O5239" s="2">
        <v>111646000000</v>
      </c>
      <c r="P5239" s="2">
        <v>115056000000</v>
      </c>
      <c r="Q5239" s="2">
        <v>118771000000</v>
      </c>
      <c r="R5239" s="2">
        <v>122291000000</v>
      </c>
      <c r="S5239" s="2">
        <v>125710000000</v>
      </c>
      <c r="T5239" s="2">
        <v>129330000000</v>
      </c>
      <c r="U5239" s="2">
        <v>133253000000</v>
      </c>
      <c r="V5239" s="2">
        <v>137276000000</v>
      </c>
      <c r="W5239" s="2">
        <v>140603000000</v>
      </c>
      <c r="X5239" s="2">
        <v>144430000000</v>
      </c>
      <c r="Y5239" s="2">
        <v>149660000000</v>
      </c>
      <c r="Z5239" s="2">
        <v>155793000000</v>
      </c>
      <c r="AA5239" s="2">
        <v>161726000000</v>
      </c>
      <c r="AB5239" s="2">
        <v>164954000000</v>
      </c>
      <c r="AC5239" s="2">
        <v>167581000000</v>
      </c>
      <c r="AD5239" s="2">
        <v>172004000000</v>
      </c>
      <c r="AE5239" s="2">
        <v>176832000000</v>
      </c>
      <c r="AF5239" s="2">
        <v>182265000000</v>
      </c>
      <c r="AG5239" s="2">
        <v>187494000000</v>
      </c>
    </row>
    <row r="5240" spans="1:33">
      <c r="A5240" s="115" t="s">
        <v>6959</v>
      </c>
      <c r="B5240" s="115" t="s">
        <v>19</v>
      </c>
      <c r="C5240" s="2">
        <v>136471000000</v>
      </c>
      <c r="D5240" s="2">
        <v>143077000000</v>
      </c>
      <c r="E5240" s="2">
        <v>151010000000</v>
      </c>
      <c r="F5240" s="2">
        <v>154148000000</v>
      </c>
      <c r="G5240" s="2">
        <v>157845000000</v>
      </c>
      <c r="H5240" s="2">
        <v>164428000000</v>
      </c>
      <c r="I5240" s="2">
        <v>169974000000</v>
      </c>
      <c r="J5240" s="2">
        <v>175395000000</v>
      </c>
      <c r="K5240" s="2">
        <v>180298000000</v>
      </c>
      <c r="L5240" s="2">
        <v>184671000000</v>
      </c>
      <c r="M5240" s="2">
        <v>191245000000</v>
      </c>
      <c r="N5240" s="2">
        <v>198931000000</v>
      </c>
      <c r="O5240" s="2">
        <v>204515000000</v>
      </c>
      <c r="P5240" s="2">
        <v>210571000000</v>
      </c>
      <c r="Q5240" s="2">
        <v>217340000000</v>
      </c>
      <c r="R5240" s="2">
        <v>223743000000</v>
      </c>
      <c r="S5240" s="2">
        <v>229748000000</v>
      </c>
      <c r="T5240" s="2">
        <v>236139000000</v>
      </c>
      <c r="U5240" s="2">
        <v>243243000000</v>
      </c>
      <c r="V5240" s="2">
        <v>250560000000</v>
      </c>
      <c r="W5240" s="2">
        <v>256475000000</v>
      </c>
      <c r="X5240" s="2">
        <v>263212000000</v>
      </c>
      <c r="Y5240" s="2">
        <v>272665000000</v>
      </c>
      <c r="Z5240" s="2">
        <v>283634000000</v>
      </c>
      <c r="AA5240" s="2">
        <v>294296000000</v>
      </c>
      <c r="AB5240" s="2">
        <v>300228000000</v>
      </c>
      <c r="AC5240" s="2">
        <v>304952000000</v>
      </c>
      <c r="AD5240" s="2">
        <v>312868000000</v>
      </c>
      <c r="AE5240" s="2">
        <v>321400000000</v>
      </c>
      <c r="AF5240" s="2">
        <v>331149000000</v>
      </c>
      <c r="AG5240" s="2">
        <v>340597000000</v>
      </c>
    </row>
    <row r="5241" spans="1:33">
      <c r="A5241" s="115" t="s">
        <v>6960</v>
      </c>
      <c r="B5241" s="115" t="s">
        <v>19</v>
      </c>
      <c r="C5241" s="2">
        <v>1600190000</v>
      </c>
      <c r="D5241" s="2">
        <v>1667720000</v>
      </c>
      <c r="E5241" s="2">
        <v>1750980000</v>
      </c>
      <c r="F5241" s="2">
        <v>1787820000</v>
      </c>
      <c r="G5241" s="2">
        <v>1832200000</v>
      </c>
      <c r="H5241" s="2">
        <v>1902290000</v>
      </c>
      <c r="I5241" s="2">
        <v>1960670000</v>
      </c>
      <c r="J5241" s="2">
        <v>2016930000</v>
      </c>
      <c r="K5241" s="2">
        <v>2067070000</v>
      </c>
      <c r="L5241" s="2">
        <v>2111930000</v>
      </c>
      <c r="M5241" s="2">
        <v>2179690000</v>
      </c>
      <c r="N5241" s="2">
        <v>2258830000</v>
      </c>
      <c r="O5241" s="2">
        <v>2316690000</v>
      </c>
      <c r="P5241" s="2">
        <v>2378410000</v>
      </c>
      <c r="Q5241" s="2">
        <v>2447250000</v>
      </c>
      <c r="R5241" s="2">
        <v>2514570000</v>
      </c>
      <c r="S5241" s="2">
        <v>2577980000</v>
      </c>
      <c r="T5241" s="2">
        <v>2644060000</v>
      </c>
      <c r="U5241" s="2">
        <v>2718250000</v>
      </c>
      <c r="V5241" s="2">
        <v>2793740000</v>
      </c>
      <c r="W5241" s="2">
        <v>2856010000</v>
      </c>
      <c r="X5241" s="2">
        <v>2926680000</v>
      </c>
      <c r="Y5241" s="2">
        <v>3023590000</v>
      </c>
      <c r="Z5241" s="2">
        <v>3135640000</v>
      </c>
      <c r="AA5241" s="2">
        <v>3244590000</v>
      </c>
      <c r="AB5241" s="2">
        <v>3308160000</v>
      </c>
      <c r="AC5241" s="2">
        <v>3359670000</v>
      </c>
      <c r="AD5241" s="2">
        <v>3443100000</v>
      </c>
      <c r="AE5241" s="2">
        <v>3532780000</v>
      </c>
      <c r="AF5241" s="2">
        <v>3633610000</v>
      </c>
      <c r="AG5241" s="2">
        <v>3732500000</v>
      </c>
    </row>
    <row r="5242" spans="1:33">
      <c r="A5242" s="115" t="s">
        <v>6961</v>
      </c>
      <c r="B5242" s="115" t="s">
        <v>19</v>
      </c>
      <c r="C5242" s="2">
        <v>8313400000</v>
      </c>
      <c r="D5242" s="2">
        <v>8685530000</v>
      </c>
      <c r="E5242" s="2">
        <v>9186490000</v>
      </c>
      <c r="F5242" s="2">
        <v>9395750000</v>
      </c>
      <c r="G5242" s="2">
        <v>9640650000</v>
      </c>
      <c r="H5242" s="2">
        <v>10047600000</v>
      </c>
      <c r="I5242" s="2">
        <v>10391100000</v>
      </c>
      <c r="J5242" s="2">
        <v>10713600000</v>
      </c>
      <c r="K5242" s="2">
        <v>11014700000</v>
      </c>
      <c r="L5242" s="2">
        <v>11275400000</v>
      </c>
      <c r="M5242" s="2">
        <v>11676300000</v>
      </c>
      <c r="N5242" s="2">
        <v>12149100000</v>
      </c>
      <c r="O5242" s="2">
        <v>12492400000</v>
      </c>
      <c r="P5242" s="2">
        <v>12855700000</v>
      </c>
      <c r="Q5242" s="2">
        <v>13270900000</v>
      </c>
      <c r="R5242" s="2">
        <v>13657300000</v>
      </c>
      <c r="S5242" s="2">
        <v>14033500000</v>
      </c>
      <c r="T5242" s="2">
        <v>14420700000</v>
      </c>
      <c r="U5242" s="2">
        <v>14859000000</v>
      </c>
      <c r="V5242" s="2">
        <v>15306800000</v>
      </c>
      <c r="W5242" s="2">
        <v>15676900000</v>
      </c>
      <c r="X5242" s="2">
        <v>16086000000</v>
      </c>
      <c r="Y5242" s="2">
        <v>16666100000</v>
      </c>
      <c r="Z5242" s="2">
        <v>17337500000</v>
      </c>
      <c r="AA5242" s="2">
        <v>17988500000</v>
      </c>
      <c r="AB5242" s="2">
        <v>18358900000</v>
      </c>
      <c r="AC5242" s="2">
        <v>18648200000</v>
      </c>
      <c r="AD5242" s="2">
        <v>19136000000</v>
      </c>
      <c r="AE5242" s="2">
        <v>19665900000</v>
      </c>
      <c r="AF5242" s="2">
        <v>20257600000</v>
      </c>
      <c r="AG5242" s="2">
        <v>20837500000</v>
      </c>
    </row>
    <row r="5243" spans="1:33">
      <c r="A5243" s="115" t="s">
        <v>6962</v>
      </c>
      <c r="B5243" s="115" t="s">
        <v>19</v>
      </c>
      <c r="C5243" s="2">
        <v>773237000</v>
      </c>
      <c r="D5243" s="2">
        <v>780081000</v>
      </c>
      <c r="E5243" s="2">
        <v>763915000</v>
      </c>
      <c r="F5243" s="2">
        <v>792455000</v>
      </c>
      <c r="G5243" s="2">
        <v>816432000</v>
      </c>
      <c r="H5243" s="2">
        <v>835661000</v>
      </c>
      <c r="I5243" s="2">
        <v>849745000</v>
      </c>
      <c r="J5243" s="2">
        <v>859399000</v>
      </c>
      <c r="K5243" s="2">
        <v>867664000</v>
      </c>
      <c r="L5243" s="2">
        <v>873764000</v>
      </c>
      <c r="M5243" s="2">
        <v>879486000</v>
      </c>
      <c r="N5243" s="2">
        <v>887862000</v>
      </c>
      <c r="O5243" s="2">
        <v>895006000</v>
      </c>
      <c r="P5243" s="2">
        <v>900822000</v>
      </c>
      <c r="Q5243" s="2">
        <v>908099000</v>
      </c>
      <c r="R5243" s="2">
        <v>918769000</v>
      </c>
      <c r="S5243" s="2">
        <v>929906000</v>
      </c>
      <c r="T5243" s="2">
        <v>939452000</v>
      </c>
      <c r="U5243" s="2">
        <v>950172000</v>
      </c>
      <c r="V5243" s="2">
        <v>962389000</v>
      </c>
      <c r="W5243" s="2">
        <v>974255000</v>
      </c>
      <c r="X5243" s="2">
        <v>988278000</v>
      </c>
      <c r="Y5243" s="2">
        <v>1004070000</v>
      </c>
      <c r="Z5243" s="2">
        <v>1021340000</v>
      </c>
      <c r="AA5243" s="2">
        <v>1037820000</v>
      </c>
      <c r="AB5243" s="2">
        <v>1051600000</v>
      </c>
      <c r="AC5243" s="2">
        <v>1064560000</v>
      </c>
      <c r="AD5243" s="2">
        <v>1076530000</v>
      </c>
      <c r="AE5243" s="2">
        <v>1090690000</v>
      </c>
      <c r="AF5243" s="2">
        <v>1106560000</v>
      </c>
      <c r="AG5243" s="2">
        <v>1122080000</v>
      </c>
    </row>
    <row r="5244" spans="1:33">
      <c r="A5244" s="115" t="s">
        <v>6963</v>
      </c>
      <c r="B5244" s="115" t="s">
        <v>19</v>
      </c>
      <c r="C5244" s="2">
        <v>105916000</v>
      </c>
      <c r="D5244" s="2">
        <v>110578000</v>
      </c>
      <c r="E5244" s="2">
        <v>103369000</v>
      </c>
      <c r="F5244" s="2">
        <v>105818000</v>
      </c>
      <c r="G5244" s="2">
        <v>107355000</v>
      </c>
      <c r="H5244" s="2">
        <v>109151000</v>
      </c>
      <c r="I5244" s="2">
        <v>110213000</v>
      </c>
      <c r="J5244" s="2">
        <v>111764000</v>
      </c>
      <c r="K5244" s="2">
        <v>113229000</v>
      </c>
      <c r="L5244" s="2">
        <v>114323000</v>
      </c>
      <c r="M5244" s="2">
        <v>115297000</v>
      </c>
      <c r="N5244" s="2">
        <v>116606000</v>
      </c>
      <c r="O5244" s="2">
        <v>117571000</v>
      </c>
      <c r="P5244" s="2">
        <v>118308000</v>
      </c>
      <c r="Q5244" s="2">
        <v>119098000</v>
      </c>
      <c r="R5244" s="2">
        <v>120424000</v>
      </c>
      <c r="S5244" s="2">
        <v>121865000</v>
      </c>
      <c r="T5244" s="2">
        <v>122852000</v>
      </c>
      <c r="U5244" s="2">
        <v>123918000</v>
      </c>
      <c r="V5244" s="2">
        <v>125379000</v>
      </c>
      <c r="W5244" s="2">
        <v>126453000</v>
      </c>
      <c r="X5244" s="2">
        <v>128083000</v>
      </c>
      <c r="Y5244" s="2">
        <v>129961000</v>
      </c>
      <c r="Z5244" s="2">
        <v>131950000</v>
      </c>
      <c r="AA5244" s="2">
        <v>133839000</v>
      </c>
      <c r="AB5244" s="2">
        <v>135262000</v>
      </c>
      <c r="AC5244" s="2">
        <v>136675000</v>
      </c>
      <c r="AD5244" s="2">
        <v>138069000</v>
      </c>
      <c r="AE5244" s="2">
        <v>139649000</v>
      </c>
      <c r="AF5244" s="2">
        <v>141326000</v>
      </c>
      <c r="AG5244" s="2">
        <v>143179000</v>
      </c>
    </row>
    <row r="5245" spans="1:33">
      <c r="A5245" s="115" t="s">
        <v>6964</v>
      </c>
      <c r="B5245" s="115" t="s">
        <v>19</v>
      </c>
      <c r="C5245" s="115">
        <v>0</v>
      </c>
      <c r="D5245" s="115">
        <v>0</v>
      </c>
      <c r="E5245" s="115">
        <v>0</v>
      </c>
      <c r="F5245" s="115">
        <v>0</v>
      </c>
      <c r="G5245" s="115">
        <v>0</v>
      </c>
      <c r="H5245" s="115">
        <v>0</v>
      </c>
      <c r="I5245" s="115">
        <v>0</v>
      </c>
      <c r="J5245" s="115">
        <v>0</v>
      </c>
      <c r="K5245" s="115">
        <v>0</v>
      </c>
      <c r="L5245" s="115">
        <v>0</v>
      </c>
      <c r="M5245" s="115">
        <v>0</v>
      </c>
      <c r="N5245" s="115">
        <v>0</v>
      </c>
      <c r="O5245" s="115">
        <v>0</v>
      </c>
      <c r="P5245" s="115">
        <v>0</v>
      </c>
      <c r="Q5245" s="115">
        <v>0</v>
      </c>
      <c r="R5245" s="115">
        <v>0</v>
      </c>
      <c r="S5245" s="115">
        <v>0</v>
      </c>
      <c r="T5245" s="115">
        <v>0</v>
      </c>
      <c r="U5245" s="115">
        <v>0</v>
      </c>
      <c r="V5245" s="115">
        <v>0</v>
      </c>
      <c r="W5245" s="115">
        <v>0</v>
      </c>
      <c r="X5245" s="115">
        <v>0</v>
      </c>
      <c r="Y5245" s="115">
        <v>0</v>
      </c>
      <c r="Z5245" s="115">
        <v>0</v>
      </c>
      <c r="AA5245" s="115">
        <v>0</v>
      </c>
      <c r="AB5245" s="115">
        <v>0</v>
      </c>
      <c r="AC5245" s="115">
        <v>0</v>
      </c>
      <c r="AD5245" s="115">
        <v>0</v>
      </c>
      <c r="AE5245" s="115">
        <v>0</v>
      </c>
      <c r="AF5245" s="115">
        <v>0</v>
      </c>
      <c r="AG5245" s="115">
        <v>0</v>
      </c>
    </row>
    <row r="5246" spans="1:33">
      <c r="A5246" s="115" t="s">
        <v>6965</v>
      </c>
      <c r="B5246" s="115" t="s">
        <v>19</v>
      </c>
      <c r="C5246" s="2">
        <v>53353300000000</v>
      </c>
      <c r="D5246" s="2">
        <v>63410400000000</v>
      </c>
      <c r="E5246" s="2">
        <v>62691100000000</v>
      </c>
      <c r="F5246" s="2">
        <v>61799700000000</v>
      </c>
      <c r="G5246" s="2">
        <v>64279600000000</v>
      </c>
      <c r="H5246" s="2">
        <v>68702200000000</v>
      </c>
      <c r="I5246" s="2">
        <v>70396900000000</v>
      </c>
      <c r="J5246" s="2">
        <v>72473000000000</v>
      </c>
      <c r="K5246" s="2">
        <v>74138100000000</v>
      </c>
      <c r="L5246" s="2">
        <v>77169400000000</v>
      </c>
      <c r="M5246" s="2">
        <v>79929900000000</v>
      </c>
      <c r="N5246" s="2">
        <v>81560700000000</v>
      </c>
      <c r="O5246" s="2">
        <v>83358200000000</v>
      </c>
      <c r="P5246" s="2">
        <v>84878700000000</v>
      </c>
      <c r="Q5246" s="2">
        <v>86395600000000</v>
      </c>
      <c r="R5246" s="2">
        <v>88148300000000</v>
      </c>
      <c r="S5246" s="2">
        <v>90230700000000</v>
      </c>
      <c r="T5246" s="2">
        <v>92179400000000</v>
      </c>
      <c r="U5246" s="2">
        <v>94142400000000</v>
      </c>
      <c r="V5246" s="2">
        <v>95950600000000</v>
      </c>
      <c r="W5246" s="2">
        <v>97812400000000</v>
      </c>
      <c r="X5246" s="2">
        <v>98640300000000</v>
      </c>
      <c r="Y5246" s="2">
        <v>98856000000000</v>
      </c>
      <c r="Z5246" s="2">
        <v>99212100000000</v>
      </c>
      <c r="AA5246" s="2">
        <v>99862100000000</v>
      </c>
      <c r="AB5246" s="2">
        <v>100098000000000</v>
      </c>
      <c r="AC5246" s="2">
        <v>100502000000000</v>
      </c>
      <c r="AD5246" s="2">
        <v>100965000000000</v>
      </c>
      <c r="AE5246" s="2">
        <v>100826000000000</v>
      </c>
      <c r="AF5246" s="2">
        <v>100686000000000</v>
      </c>
      <c r="AG5246" s="2">
        <v>101057000000000</v>
      </c>
    </row>
    <row r="5247" spans="1:33">
      <c r="A5247" s="115" t="s">
        <v>6966</v>
      </c>
      <c r="B5247" s="115" t="s">
        <v>19</v>
      </c>
      <c r="C5247" s="2">
        <v>288738000000</v>
      </c>
      <c r="D5247" s="2">
        <v>320441000000</v>
      </c>
      <c r="E5247" s="2">
        <v>321143000000</v>
      </c>
      <c r="F5247" s="2">
        <v>324835000000</v>
      </c>
      <c r="G5247" s="2">
        <v>329934000000</v>
      </c>
      <c r="H5247" s="2">
        <v>332474000000</v>
      </c>
      <c r="I5247" s="2">
        <v>332679000000</v>
      </c>
      <c r="J5247" s="2">
        <v>332330000000</v>
      </c>
      <c r="K5247" s="2">
        <v>333231000000</v>
      </c>
      <c r="L5247" s="2">
        <v>333695000000</v>
      </c>
      <c r="M5247" s="2">
        <v>334226000000</v>
      </c>
      <c r="N5247" s="2">
        <v>334622000000</v>
      </c>
      <c r="O5247" s="2">
        <v>335339000000</v>
      </c>
      <c r="P5247" s="2">
        <v>336222000000</v>
      </c>
      <c r="Q5247" s="2">
        <v>337706000000</v>
      </c>
      <c r="R5247" s="2">
        <v>339516000000</v>
      </c>
      <c r="S5247" s="2">
        <v>341668000000</v>
      </c>
      <c r="T5247" s="2">
        <v>342803000000</v>
      </c>
      <c r="U5247" s="2">
        <v>344439000000</v>
      </c>
      <c r="V5247" s="2">
        <v>346456000000</v>
      </c>
      <c r="W5247" s="2">
        <v>347681000000</v>
      </c>
      <c r="X5247" s="2">
        <v>349180000000</v>
      </c>
      <c r="Y5247" s="2">
        <v>351106000000</v>
      </c>
      <c r="Z5247" s="2">
        <v>354149000000</v>
      </c>
      <c r="AA5247" s="2">
        <v>356528000000</v>
      </c>
      <c r="AB5247" s="2">
        <v>358556000000</v>
      </c>
      <c r="AC5247" s="2">
        <v>360405000000</v>
      </c>
      <c r="AD5247" s="2">
        <v>362561000000</v>
      </c>
      <c r="AE5247" s="2">
        <v>363945000000</v>
      </c>
      <c r="AF5247" s="2">
        <v>366226000000</v>
      </c>
      <c r="AG5247" s="2">
        <v>369273000000</v>
      </c>
    </row>
    <row r="5248" spans="1:33">
      <c r="A5248" s="115" t="s">
        <v>6967</v>
      </c>
      <c r="B5248" s="115" t="s">
        <v>19</v>
      </c>
      <c r="C5248" s="2">
        <v>43417500000</v>
      </c>
      <c r="D5248" s="2">
        <v>50967800000</v>
      </c>
      <c r="E5248" s="2">
        <v>50536300000</v>
      </c>
      <c r="F5248" s="2">
        <v>50095100000</v>
      </c>
      <c r="G5248" s="2">
        <v>51838000000</v>
      </c>
      <c r="H5248" s="2">
        <v>54748400000</v>
      </c>
      <c r="I5248" s="2">
        <v>55845900000</v>
      </c>
      <c r="J5248" s="2">
        <v>57164900000</v>
      </c>
      <c r="K5248" s="2">
        <v>58269600000</v>
      </c>
      <c r="L5248" s="2">
        <v>60223800000</v>
      </c>
      <c r="M5248" s="2">
        <v>62016600000</v>
      </c>
      <c r="N5248" s="2">
        <v>63070300000</v>
      </c>
      <c r="O5248" s="2">
        <v>64249500000</v>
      </c>
      <c r="P5248" s="2">
        <v>65251300000</v>
      </c>
      <c r="Q5248" s="2">
        <v>66269800000</v>
      </c>
      <c r="R5248" s="2">
        <v>67449500000</v>
      </c>
      <c r="S5248" s="2">
        <v>68852800000</v>
      </c>
      <c r="T5248" s="2">
        <v>70140200000</v>
      </c>
      <c r="U5248" s="2">
        <v>71456700000</v>
      </c>
      <c r="V5248" s="2">
        <v>72683400000</v>
      </c>
      <c r="W5248" s="2">
        <v>73915100000</v>
      </c>
      <c r="X5248" s="2">
        <v>74490500000</v>
      </c>
      <c r="Y5248" s="2">
        <v>74690300000</v>
      </c>
      <c r="Z5248" s="2">
        <v>75019200000</v>
      </c>
      <c r="AA5248" s="2">
        <v>75509400000</v>
      </c>
      <c r="AB5248" s="2">
        <v>75731500000</v>
      </c>
      <c r="AC5248" s="2">
        <v>76042100000</v>
      </c>
      <c r="AD5248" s="2">
        <v>76410600000</v>
      </c>
      <c r="AE5248" s="2">
        <v>76371600000</v>
      </c>
      <c r="AF5248" s="2">
        <v>76350500000</v>
      </c>
      <c r="AG5248" s="2">
        <v>76688900000</v>
      </c>
    </row>
    <row r="5249" spans="1:33">
      <c r="A5249" s="115" t="s">
        <v>6968</v>
      </c>
      <c r="B5249" s="115" t="s">
        <v>19</v>
      </c>
      <c r="C5249" s="2">
        <v>64290100000</v>
      </c>
      <c r="D5249" s="2">
        <v>76075100000</v>
      </c>
      <c r="E5249" s="2">
        <v>75267800000</v>
      </c>
      <c r="F5249" s="2">
        <v>74311400000</v>
      </c>
      <c r="G5249" s="2">
        <v>77186400000</v>
      </c>
      <c r="H5249" s="2">
        <v>82223300000</v>
      </c>
      <c r="I5249" s="2">
        <v>84140500000</v>
      </c>
      <c r="J5249" s="2">
        <v>86483300000</v>
      </c>
      <c r="K5249" s="2">
        <v>88379100000</v>
      </c>
      <c r="L5249" s="2">
        <v>91813100000</v>
      </c>
      <c r="M5249" s="2">
        <v>94941900000</v>
      </c>
      <c r="N5249" s="2">
        <v>96789600000</v>
      </c>
      <c r="O5249" s="2">
        <v>98831600000</v>
      </c>
      <c r="P5249" s="2">
        <v>100562000000</v>
      </c>
      <c r="Q5249" s="2">
        <v>102296000000</v>
      </c>
      <c r="R5249" s="2">
        <v>104304000000</v>
      </c>
      <c r="S5249" s="2">
        <v>106687000000</v>
      </c>
      <c r="T5249" s="2">
        <v>108906000000</v>
      </c>
      <c r="U5249" s="2">
        <v>111148000000</v>
      </c>
      <c r="V5249" s="2">
        <v>113220000000</v>
      </c>
      <c r="W5249" s="2">
        <v>115341000000</v>
      </c>
      <c r="X5249" s="2">
        <v>116297000000</v>
      </c>
      <c r="Y5249" s="2">
        <v>116567000000</v>
      </c>
      <c r="Z5249" s="2">
        <v>117013000000</v>
      </c>
      <c r="AA5249" s="2">
        <v>117780000000</v>
      </c>
      <c r="AB5249" s="2">
        <v>118073000000</v>
      </c>
      <c r="AC5249" s="2">
        <v>118555000000</v>
      </c>
      <c r="AD5249" s="2">
        <v>119109000000</v>
      </c>
      <c r="AE5249" s="2">
        <v>118970000000</v>
      </c>
      <c r="AF5249" s="2">
        <v>118842000000</v>
      </c>
      <c r="AG5249" s="2">
        <v>119303000000</v>
      </c>
    </row>
    <row r="5250" spans="1:33">
      <c r="A5250" s="115" t="s">
        <v>6969</v>
      </c>
      <c r="B5250" s="115" t="s">
        <v>19</v>
      </c>
      <c r="C5250" s="2">
        <v>53301900000</v>
      </c>
      <c r="D5250" s="2">
        <v>59341500000</v>
      </c>
      <c r="E5250" s="2">
        <v>59472000000</v>
      </c>
      <c r="F5250" s="2">
        <v>60119000000</v>
      </c>
      <c r="G5250" s="2">
        <v>61085600000</v>
      </c>
      <c r="H5250" s="2">
        <v>61656200000</v>
      </c>
      <c r="I5250" s="2">
        <v>61718200000</v>
      </c>
      <c r="J5250" s="2">
        <v>61703100000</v>
      </c>
      <c r="K5250" s="2">
        <v>61920100000</v>
      </c>
      <c r="L5250" s="2">
        <v>62076900000</v>
      </c>
      <c r="M5250" s="2">
        <v>62244700000</v>
      </c>
      <c r="N5250" s="2">
        <v>62351100000</v>
      </c>
      <c r="O5250" s="2">
        <v>62533200000</v>
      </c>
      <c r="P5250" s="2">
        <v>62713500000</v>
      </c>
      <c r="Q5250" s="2">
        <v>63012800000</v>
      </c>
      <c r="R5250" s="2">
        <v>63392200000</v>
      </c>
      <c r="S5250" s="2">
        <v>63817500000</v>
      </c>
      <c r="T5250" s="2">
        <v>64077100000</v>
      </c>
      <c r="U5250" s="2">
        <v>64417000000</v>
      </c>
      <c r="V5250" s="2">
        <v>64829900000</v>
      </c>
      <c r="W5250" s="2">
        <v>65085400000</v>
      </c>
      <c r="X5250" s="2">
        <v>65384900000</v>
      </c>
      <c r="Y5250" s="2">
        <v>65746100000</v>
      </c>
      <c r="Z5250" s="2">
        <v>66302000000</v>
      </c>
      <c r="AA5250" s="2">
        <v>66742600000</v>
      </c>
      <c r="AB5250" s="2">
        <v>67103500000</v>
      </c>
      <c r="AC5250" s="2">
        <v>67451800000</v>
      </c>
      <c r="AD5250" s="2">
        <v>67862900000</v>
      </c>
      <c r="AE5250" s="2">
        <v>68107500000</v>
      </c>
      <c r="AF5250" s="2">
        <v>68510500000</v>
      </c>
      <c r="AG5250" s="2">
        <v>69077000000</v>
      </c>
    </row>
    <row r="5251" spans="1:33">
      <c r="A5251" s="115" t="s">
        <v>6970</v>
      </c>
      <c r="B5251" s="115" t="s">
        <v>19</v>
      </c>
      <c r="C5251" s="2">
        <v>20754400000</v>
      </c>
      <c r="D5251" s="2">
        <v>23250800000</v>
      </c>
      <c r="E5251" s="2">
        <v>23280600000</v>
      </c>
      <c r="F5251" s="2">
        <v>23490900000</v>
      </c>
      <c r="G5251" s="2">
        <v>23902300000</v>
      </c>
      <c r="H5251" s="2">
        <v>24230300000</v>
      </c>
      <c r="I5251" s="2">
        <v>24296300000</v>
      </c>
      <c r="J5251" s="2">
        <v>24345300000</v>
      </c>
      <c r="K5251" s="2">
        <v>24467400000</v>
      </c>
      <c r="L5251" s="2">
        <v>24606300000</v>
      </c>
      <c r="M5251" s="2">
        <v>24736100000</v>
      </c>
      <c r="N5251" s="2">
        <v>24817500000</v>
      </c>
      <c r="O5251" s="2">
        <v>24934600000</v>
      </c>
      <c r="P5251" s="2">
        <v>25040500000</v>
      </c>
      <c r="Q5251" s="2">
        <v>25185700000</v>
      </c>
      <c r="R5251" s="2">
        <v>25370400000</v>
      </c>
      <c r="S5251" s="2">
        <v>25579700000</v>
      </c>
      <c r="T5251" s="2">
        <v>25723600000</v>
      </c>
      <c r="U5251" s="2">
        <v>25898000000</v>
      </c>
      <c r="V5251" s="2">
        <v>26105800000</v>
      </c>
      <c r="W5251" s="2">
        <v>26246000000</v>
      </c>
      <c r="X5251" s="2">
        <v>26372800000</v>
      </c>
      <c r="Y5251" s="2">
        <v>26512800000</v>
      </c>
      <c r="Z5251" s="2">
        <v>26727700000</v>
      </c>
      <c r="AA5251" s="2">
        <v>26896000000</v>
      </c>
      <c r="AB5251" s="2">
        <v>27036300000</v>
      </c>
      <c r="AC5251" s="2">
        <v>27173500000</v>
      </c>
      <c r="AD5251" s="2">
        <v>27333400000</v>
      </c>
      <c r="AE5251" s="2">
        <v>27418200000</v>
      </c>
      <c r="AF5251" s="2">
        <v>27561900000</v>
      </c>
      <c r="AG5251" s="2">
        <v>27777400000</v>
      </c>
    </row>
    <row r="5252" spans="1:33">
      <c r="A5252" s="115" t="s">
        <v>6971</v>
      </c>
      <c r="B5252" s="115" t="s">
        <v>19</v>
      </c>
      <c r="C5252" s="2">
        <v>3154260000</v>
      </c>
      <c r="D5252" s="2">
        <v>3759700000</v>
      </c>
      <c r="E5252" s="2">
        <v>3760410000</v>
      </c>
      <c r="F5252" s="2">
        <v>3753220000</v>
      </c>
      <c r="G5252" s="2">
        <v>3847850000</v>
      </c>
      <c r="H5252" s="2">
        <v>3993610000</v>
      </c>
      <c r="I5252" s="2">
        <v>4051590000</v>
      </c>
      <c r="J5252" s="2">
        <v>4112660000</v>
      </c>
      <c r="K5252" s="2">
        <v>4169280000</v>
      </c>
      <c r="L5252" s="2">
        <v>4261370000</v>
      </c>
      <c r="M5252" s="2">
        <v>4350610000</v>
      </c>
      <c r="N5252" s="2">
        <v>4404380000</v>
      </c>
      <c r="O5252" s="2">
        <v>4462690000</v>
      </c>
      <c r="P5252" s="2">
        <v>4512890000</v>
      </c>
      <c r="Q5252" s="2">
        <v>4566070000</v>
      </c>
      <c r="R5252" s="2">
        <v>4629210000</v>
      </c>
      <c r="S5252" s="2">
        <v>4703890000</v>
      </c>
      <c r="T5252" s="2">
        <v>4770150000</v>
      </c>
      <c r="U5252" s="2">
        <v>4839560000</v>
      </c>
      <c r="V5252" s="2">
        <v>4906230000</v>
      </c>
      <c r="W5252" s="2">
        <v>4969240000</v>
      </c>
      <c r="X5252" s="2">
        <v>5005440000</v>
      </c>
      <c r="Y5252" s="2">
        <v>5025260000</v>
      </c>
      <c r="Z5252" s="2">
        <v>5053670000</v>
      </c>
      <c r="AA5252" s="2">
        <v>5087450000</v>
      </c>
      <c r="AB5252" s="2">
        <v>5105650000</v>
      </c>
      <c r="AC5252" s="2">
        <v>5127230000</v>
      </c>
      <c r="AD5252" s="2">
        <v>5152930000</v>
      </c>
      <c r="AE5252" s="2">
        <v>5155770000</v>
      </c>
      <c r="AF5252" s="2">
        <v>5163310000</v>
      </c>
      <c r="AG5252" s="2">
        <v>5190370000</v>
      </c>
    </row>
    <row r="5253" spans="1:33">
      <c r="A5253" s="115" t="s">
        <v>6972</v>
      </c>
      <c r="B5253" s="115" t="s">
        <v>19</v>
      </c>
      <c r="C5253" s="2">
        <v>449371000</v>
      </c>
      <c r="D5253" s="2">
        <v>513928000</v>
      </c>
      <c r="E5253" s="2">
        <v>513269000</v>
      </c>
      <c r="F5253" s="2">
        <v>514775000</v>
      </c>
      <c r="G5253" s="2">
        <v>526549000</v>
      </c>
      <c r="H5253" s="2">
        <v>541223000</v>
      </c>
      <c r="I5253" s="2">
        <v>546112000</v>
      </c>
      <c r="J5253" s="2">
        <v>551414000</v>
      </c>
      <c r="K5253" s="2">
        <v>556990000</v>
      </c>
      <c r="L5253" s="2">
        <v>565655000</v>
      </c>
      <c r="M5253" s="2">
        <v>573777000</v>
      </c>
      <c r="N5253" s="2">
        <v>578698000</v>
      </c>
      <c r="O5253" s="2">
        <v>584412000</v>
      </c>
      <c r="P5253" s="2">
        <v>589472000</v>
      </c>
      <c r="Q5253" s="2">
        <v>595093000</v>
      </c>
      <c r="R5253" s="2">
        <v>601858000</v>
      </c>
      <c r="S5253" s="2">
        <v>609684000</v>
      </c>
      <c r="T5253" s="2">
        <v>616248000</v>
      </c>
      <c r="U5253" s="2">
        <v>623341000</v>
      </c>
      <c r="V5253" s="2">
        <v>630500000</v>
      </c>
      <c r="W5253" s="2">
        <v>636808000</v>
      </c>
      <c r="X5253" s="2">
        <v>640733000</v>
      </c>
      <c r="Y5253" s="2">
        <v>643383000</v>
      </c>
      <c r="Z5253" s="2">
        <v>647667000</v>
      </c>
      <c r="AA5253" s="2">
        <v>651821000</v>
      </c>
      <c r="AB5253" s="2">
        <v>654603000</v>
      </c>
      <c r="AC5253" s="2">
        <v>657642000</v>
      </c>
      <c r="AD5253" s="2">
        <v>661260000</v>
      </c>
      <c r="AE5253" s="2">
        <v>662396000</v>
      </c>
      <c r="AF5253" s="2">
        <v>664385000</v>
      </c>
      <c r="AG5253" s="2">
        <v>668710000</v>
      </c>
    </row>
    <row r="5254" spans="1:33">
      <c r="A5254" s="115" t="s">
        <v>6973</v>
      </c>
      <c r="B5254" s="115" t="s">
        <v>19</v>
      </c>
      <c r="C5254" s="2">
        <v>2703250000</v>
      </c>
      <c r="D5254" s="2">
        <v>3098560000</v>
      </c>
      <c r="E5254" s="2">
        <v>3093280000</v>
      </c>
      <c r="F5254" s="2">
        <v>3098910000</v>
      </c>
      <c r="G5254" s="2">
        <v>3172590000</v>
      </c>
      <c r="H5254" s="2">
        <v>3269180000</v>
      </c>
      <c r="I5254" s="2">
        <v>3301450000</v>
      </c>
      <c r="J5254" s="2">
        <v>3337970000</v>
      </c>
      <c r="K5254" s="2">
        <v>3373890000</v>
      </c>
      <c r="L5254" s="2">
        <v>3432300000</v>
      </c>
      <c r="M5254" s="2">
        <v>3486330000</v>
      </c>
      <c r="N5254" s="2">
        <v>3518870000</v>
      </c>
      <c r="O5254" s="2">
        <v>3556090000</v>
      </c>
      <c r="P5254" s="2">
        <v>3589280000</v>
      </c>
      <c r="Q5254" s="2">
        <v>3626180000</v>
      </c>
      <c r="R5254" s="2">
        <v>3669420000</v>
      </c>
      <c r="S5254" s="2">
        <v>3720080000</v>
      </c>
      <c r="T5254" s="2">
        <v>3763280000</v>
      </c>
      <c r="U5254" s="2">
        <v>3808720000</v>
      </c>
      <c r="V5254" s="2">
        <v>3854230000</v>
      </c>
      <c r="W5254" s="2">
        <v>3895800000</v>
      </c>
      <c r="X5254" s="2">
        <v>3919950000</v>
      </c>
      <c r="Y5254" s="2">
        <v>3936270000</v>
      </c>
      <c r="Z5254" s="2">
        <v>3960920000</v>
      </c>
      <c r="AA5254" s="2">
        <v>3987430000</v>
      </c>
      <c r="AB5254" s="2">
        <v>4003970000</v>
      </c>
      <c r="AC5254" s="2">
        <v>4021650000</v>
      </c>
      <c r="AD5254" s="2">
        <v>4043490000</v>
      </c>
      <c r="AE5254" s="2">
        <v>4050080000</v>
      </c>
      <c r="AF5254" s="2">
        <v>4061360000</v>
      </c>
      <c r="AG5254" s="2">
        <v>4086270000</v>
      </c>
    </row>
    <row r="5255" spans="1:33">
      <c r="A5255" s="115" t="s">
        <v>6974</v>
      </c>
      <c r="B5255" s="115" t="s">
        <v>19</v>
      </c>
      <c r="C5255" s="2">
        <v>2275070000000</v>
      </c>
      <c r="D5255" s="2">
        <v>2289270000000</v>
      </c>
      <c r="E5255" s="2">
        <v>2304190000000</v>
      </c>
      <c r="F5255" s="2">
        <v>2318160000000</v>
      </c>
      <c r="G5255" s="2">
        <v>2333200000000</v>
      </c>
      <c r="H5255" s="2">
        <v>2347340000000</v>
      </c>
      <c r="I5255" s="2">
        <v>2368390000000</v>
      </c>
      <c r="J5255" s="2">
        <v>2389430000000</v>
      </c>
      <c r="K5255" s="2">
        <v>2410470000000</v>
      </c>
      <c r="L5255" s="2">
        <v>2431510000000</v>
      </c>
      <c r="M5255" s="2">
        <v>2452560000000</v>
      </c>
      <c r="N5255" s="2">
        <v>2471590000000</v>
      </c>
      <c r="O5255" s="2">
        <v>2491620000000</v>
      </c>
      <c r="P5255" s="2">
        <v>2511660000000</v>
      </c>
      <c r="Q5255" s="2">
        <v>2530700000000</v>
      </c>
      <c r="R5255" s="2">
        <v>2550720000000</v>
      </c>
      <c r="S5255" s="2">
        <v>2570770000000</v>
      </c>
      <c r="T5255" s="2">
        <v>2589810000000</v>
      </c>
      <c r="U5255" s="2">
        <v>2609850000000</v>
      </c>
      <c r="V5255" s="2">
        <v>2629880000000</v>
      </c>
      <c r="W5255" s="2">
        <v>2648920000000</v>
      </c>
      <c r="X5255" s="2">
        <v>2670930000000</v>
      </c>
      <c r="Y5255" s="2">
        <v>2691940000000</v>
      </c>
      <c r="Z5255" s="2">
        <v>2713940000000</v>
      </c>
      <c r="AA5255" s="2">
        <v>2735960000000</v>
      </c>
      <c r="AB5255" s="2">
        <v>2756960000000</v>
      </c>
      <c r="AC5255" s="2">
        <v>2779970000000</v>
      </c>
      <c r="AD5255" s="2">
        <v>2802980000000</v>
      </c>
      <c r="AE5255" s="2">
        <v>2825990000000</v>
      </c>
      <c r="AF5255" s="2">
        <v>2848970000000</v>
      </c>
      <c r="AG5255" s="2">
        <v>2871990000000</v>
      </c>
    </row>
    <row r="5256" spans="1:33">
      <c r="A5256" s="115" t="s">
        <v>6975</v>
      </c>
      <c r="B5256" s="115" t="s">
        <v>19</v>
      </c>
      <c r="C5256" s="2">
        <v>106622000</v>
      </c>
      <c r="D5256" s="2">
        <v>128381000</v>
      </c>
      <c r="E5256" s="2">
        <v>127161000</v>
      </c>
      <c r="F5256" s="2">
        <v>125341000</v>
      </c>
      <c r="G5256" s="2">
        <v>130233000</v>
      </c>
      <c r="H5256" s="2">
        <v>139113000</v>
      </c>
      <c r="I5256" s="2">
        <v>142597000</v>
      </c>
      <c r="J5256" s="2">
        <v>146783000</v>
      </c>
      <c r="K5256" s="2">
        <v>150159000</v>
      </c>
      <c r="L5256" s="2">
        <v>156250000</v>
      </c>
      <c r="M5256" s="2">
        <v>161839000</v>
      </c>
      <c r="N5256" s="2">
        <v>165163000</v>
      </c>
      <c r="O5256" s="2">
        <v>168790000</v>
      </c>
      <c r="P5256" s="2">
        <v>171866000</v>
      </c>
      <c r="Q5256" s="2">
        <v>174926000</v>
      </c>
      <c r="R5256" s="2">
        <v>178459000</v>
      </c>
      <c r="S5256" s="2">
        <v>182661000</v>
      </c>
      <c r="T5256" s="2">
        <v>186602000</v>
      </c>
      <c r="U5256" s="2">
        <v>190567000</v>
      </c>
      <c r="V5256" s="2">
        <v>194223000</v>
      </c>
      <c r="W5256" s="2">
        <v>197979000</v>
      </c>
      <c r="X5256" s="2">
        <v>199681000</v>
      </c>
      <c r="Y5256" s="2">
        <v>200136000</v>
      </c>
      <c r="Z5256" s="2">
        <v>200847000</v>
      </c>
      <c r="AA5256" s="2">
        <v>202158000</v>
      </c>
      <c r="AB5256" s="2">
        <v>202639000</v>
      </c>
      <c r="AC5256" s="2">
        <v>203448000</v>
      </c>
      <c r="AD5256" s="2">
        <v>204381000</v>
      </c>
      <c r="AE5256" s="2">
        <v>204110000</v>
      </c>
      <c r="AF5256" s="2">
        <v>203821000</v>
      </c>
      <c r="AG5256" s="2">
        <v>204558000</v>
      </c>
    </row>
    <row r="5257" spans="1:33">
      <c r="A5257" s="115" t="s">
        <v>6976</v>
      </c>
      <c r="B5257" s="115" t="s">
        <v>19</v>
      </c>
      <c r="C5257" s="115">
        <v>0</v>
      </c>
      <c r="D5257" s="115">
        <v>0</v>
      </c>
      <c r="E5257" s="115">
        <v>0</v>
      </c>
      <c r="F5257" s="115">
        <v>0</v>
      </c>
      <c r="G5257" s="115">
        <v>0</v>
      </c>
      <c r="H5257" s="115">
        <v>0</v>
      </c>
      <c r="I5257" s="115">
        <v>0</v>
      </c>
      <c r="J5257" s="115">
        <v>0</v>
      </c>
      <c r="K5257" s="115">
        <v>0</v>
      </c>
      <c r="L5257" s="115">
        <v>0</v>
      </c>
      <c r="M5257" s="115">
        <v>0</v>
      </c>
      <c r="N5257" s="115">
        <v>0</v>
      </c>
      <c r="O5257" s="115">
        <v>0</v>
      </c>
      <c r="P5257" s="115">
        <v>0</v>
      </c>
      <c r="Q5257" s="115">
        <v>0</v>
      </c>
      <c r="R5257" s="115">
        <v>0</v>
      </c>
      <c r="S5257" s="115">
        <v>0</v>
      </c>
      <c r="T5257" s="115">
        <v>0</v>
      </c>
      <c r="U5257" s="115">
        <v>0</v>
      </c>
      <c r="V5257" s="115">
        <v>0</v>
      </c>
      <c r="W5257" s="115">
        <v>0</v>
      </c>
      <c r="X5257" s="115">
        <v>0</v>
      </c>
      <c r="Y5257" s="115">
        <v>0</v>
      </c>
      <c r="Z5257" s="115">
        <v>0</v>
      </c>
      <c r="AA5257" s="115">
        <v>0</v>
      </c>
      <c r="AB5257" s="115">
        <v>0</v>
      </c>
      <c r="AC5257" s="115">
        <v>0</v>
      </c>
      <c r="AD5257" s="115">
        <v>0</v>
      </c>
      <c r="AE5257" s="115">
        <v>0</v>
      </c>
      <c r="AF5257" s="115">
        <v>0</v>
      </c>
      <c r="AG5257" s="115">
        <v>0</v>
      </c>
    </row>
    <row r="5258" spans="1:33">
      <c r="A5258" s="115" t="s">
        <v>6977</v>
      </c>
      <c r="B5258" s="115" t="s">
        <v>19</v>
      </c>
      <c r="C5258" s="115">
        <v>0</v>
      </c>
      <c r="D5258" s="115">
        <v>0</v>
      </c>
      <c r="E5258" s="115">
        <v>0</v>
      </c>
      <c r="F5258" s="115">
        <v>0</v>
      </c>
      <c r="G5258" s="115">
        <v>0</v>
      </c>
      <c r="H5258" s="115">
        <v>0</v>
      </c>
      <c r="I5258" s="115">
        <v>0</v>
      </c>
      <c r="J5258" s="115">
        <v>0</v>
      </c>
      <c r="K5258" s="115">
        <v>0</v>
      </c>
      <c r="L5258" s="115">
        <v>0</v>
      </c>
      <c r="M5258" s="115">
        <v>0</v>
      </c>
      <c r="N5258" s="115">
        <v>0</v>
      </c>
      <c r="O5258" s="115">
        <v>0</v>
      </c>
      <c r="P5258" s="115">
        <v>0</v>
      </c>
      <c r="Q5258" s="115">
        <v>0</v>
      </c>
      <c r="R5258" s="115">
        <v>0</v>
      </c>
      <c r="S5258" s="115">
        <v>0</v>
      </c>
      <c r="T5258" s="115">
        <v>0</v>
      </c>
      <c r="U5258" s="115">
        <v>0</v>
      </c>
      <c r="V5258" s="115">
        <v>0</v>
      </c>
      <c r="W5258" s="115">
        <v>0</v>
      </c>
      <c r="X5258" s="115">
        <v>0</v>
      </c>
      <c r="Y5258" s="115">
        <v>0</v>
      </c>
      <c r="Z5258" s="115">
        <v>0</v>
      </c>
      <c r="AA5258" s="115">
        <v>0</v>
      </c>
      <c r="AB5258" s="115">
        <v>0</v>
      </c>
      <c r="AC5258" s="115">
        <v>0</v>
      </c>
      <c r="AD5258" s="115">
        <v>0</v>
      </c>
      <c r="AE5258" s="115">
        <v>0</v>
      </c>
      <c r="AF5258" s="115">
        <v>0</v>
      </c>
      <c r="AG5258" s="115">
        <v>0</v>
      </c>
    </row>
    <row r="5259" spans="1:33">
      <c r="A5259" s="115" t="s">
        <v>6978</v>
      </c>
      <c r="B5259" s="115" t="s">
        <v>19</v>
      </c>
      <c r="C5259" s="2">
        <v>173400000000</v>
      </c>
      <c r="D5259" s="2">
        <v>174034000000</v>
      </c>
      <c r="E5259" s="2">
        <v>175395000000</v>
      </c>
      <c r="F5259" s="2">
        <v>176602000000</v>
      </c>
      <c r="G5259" s="2">
        <v>177904000000</v>
      </c>
      <c r="H5259" s="2">
        <v>179105000000</v>
      </c>
      <c r="I5259" s="2">
        <v>180408000000</v>
      </c>
      <c r="J5259" s="2">
        <v>181610000000</v>
      </c>
      <c r="K5259" s="2">
        <v>182812000000</v>
      </c>
      <c r="L5259" s="2">
        <v>184013000000</v>
      </c>
      <c r="M5259" s="2">
        <v>185213000000</v>
      </c>
      <c r="N5259" s="2">
        <v>186314000000</v>
      </c>
      <c r="O5259" s="2">
        <v>187515000000</v>
      </c>
      <c r="P5259" s="2">
        <v>188617000000</v>
      </c>
      <c r="Q5259" s="2">
        <v>189619000000</v>
      </c>
      <c r="R5259" s="2">
        <v>190720000000</v>
      </c>
      <c r="S5259" s="2">
        <v>191722000000</v>
      </c>
      <c r="T5259" s="2">
        <v>192824000000</v>
      </c>
      <c r="U5259" s="2">
        <v>193726000000</v>
      </c>
      <c r="V5259" s="2">
        <v>194727000000</v>
      </c>
      <c r="W5259" s="2">
        <v>195628000000</v>
      </c>
      <c r="X5259" s="2">
        <v>196630000000</v>
      </c>
      <c r="Y5259" s="2">
        <v>197531000000</v>
      </c>
      <c r="Z5259" s="2">
        <v>198333000000</v>
      </c>
      <c r="AA5259" s="2">
        <v>199234000000</v>
      </c>
      <c r="AB5259" s="2">
        <v>200135000000</v>
      </c>
      <c r="AC5259" s="2">
        <v>200936000000</v>
      </c>
      <c r="AD5259" s="2">
        <v>201738000000</v>
      </c>
      <c r="AE5259" s="2">
        <v>202539000000</v>
      </c>
      <c r="AF5259" s="2">
        <v>203340000000</v>
      </c>
      <c r="AG5259" s="2">
        <v>204141000000</v>
      </c>
    </row>
    <row r="5260" spans="1:33">
      <c r="A5260" s="115" t="s">
        <v>6979</v>
      </c>
      <c r="B5260" s="115" t="s">
        <v>19</v>
      </c>
      <c r="C5260" s="2">
        <v>1310000000000</v>
      </c>
      <c r="D5260" s="2">
        <v>1315260000000</v>
      </c>
      <c r="E5260" s="2">
        <v>1324710000000</v>
      </c>
      <c r="F5260" s="2">
        <v>1334770000000</v>
      </c>
      <c r="G5260" s="2">
        <v>1343780000000</v>
      </c>
      <c r="H5260" s="2">
        <v>1353800000000</v>
      </c>
      <c r="I5260" s="2">
        <v>1362810000000</v>
      </c>
      <c r="J5260" s="2">
        <v>1371830000000</v>
      </c>
      <c r="K5260" s="2">
        <v>1380840000000</v>
      </c>
      <c r="L5260" s="2">
        <v>1389850000000</v>
      </c>
      <c r="M5260" s="2">
        <v>1398860000000</v>
      </c>
      <c r="N5260" s="2">
        <v>1407860000000</v>
      </c>
      <c r="O5260" s="2">
        <v>1416870000000</v>
      </c>
      <c r="P5260" s="2">
        <v>1424880000000</v>
      </c>
      <c r="Q5260" s="2">
        <v>1432900000000</v>
      </c>
      <c r="R5260" s="2">
        <v>1440910000000</v>
      </c>
      <c r="S5260" s="2">
        <v>1448920000000</v>
      </c>
      <c r="T5260" s="2">
        <v>1456940000000</v>
      </c>
      <c r="U5260" s="2">
        <v>1463950000000</v>
      </c>
      <c r="V5260" s="2">
        <v>1470960000000</v>
      </c>
      <c r="W5260" s="2">
        <v>1478970000000</v>
      </c>
      <c r="X5260" s="2">
        <v>1484980000000</v>
      </c>
      <c r="Y5260" s="2">
        <v>1491990000000</v>
      </c>
      <c r="Z5260" s="2">
        <v>1499000000000</v>
      </c>
      <c r="AA5260" s="2">
        <v>1505010000000</v>
      </c>
      <c r="AB5260" s="2">
        <v>1512020000000</v>
      </c>
      <c r="AC5260" s="2">
        <v>1518030000000</v>
      </c>
      <c r="AD5260" s="2">
        <v>1524040000000</v>
      </c>
      <c r="AE5260" s="2">
        <v>1530050000000</v>
      </c>
      <c r="AF5260" s="2">
        <v>1537060000000</v>
      </c>
      <c r="AG5260" s="2">
        <v>1543070000000</v>
      </c>
    </row>
    <row r="5261" spans="1:33">
      <c r="A5261" s="115" t="s">
        <v>6980</v>
      </c>
      <c r="B5261" s="115" t="s">
        <v>19</v>
      </c>
      <c r="C5261" s="2">
        <v>81660000000</v>
      </c>
      <c r="D5261" s="2">
        <v>81976200000</v>
      </c>
      <c r="E5261" s="2">
        <v>82594500000</v>
      </c>
      <c r="F5261" s="2">
        <v>83198000000</v>
      </c>
      <c r="G5261" s="2">
        <v>83788800000</v>
      </c>
      <c r="H5261" s="2">
        <v>84369600000</v>
      </c>
      <c r="I5261" s="2">
        <v>84950700000</v>
      </c>
      <c r="J5261" s="2">
        <v>85531800000</v>
      </c>
      <c r="K5261" s="2">
        <v>86092700000</v>
      </c>
      <c r="L5261" s="2">
        <v>86663200000</v>
      </c>
      <c r="M5261" s="2">
        <v>87213400000</v>
      </c>
      <c r="N5261" s="2">
        <v>87753700000</v>
      </c>
      <c r="O5261" s="2">
        <v>88294300000</v>
      </c>
      <c r="P5261" s="2">
        <v>88815100000</v>
      </c>
      <c r="Q5261" s="2">
        <v>89326000000</v>
      </c>
      <c r="R5261" s="2">
        <v>89826700000</v>
      </c>
      <c r="S5261" s="2">
        <v>90317400000</v>
      </c>
      <c r="T5261" s="2">
        <v>90798400000</v>
      </c>
      <c r="U5261" s="2">
        <v>91259200000</v>
      </c>
      <c r="V5261" s="2">
        <v>91709800000</v>
      </c>
      <c r="W5261" s="2">
        <v>92160400000</v>
      </c>
      <c r="X5261" s="2">
        <v>92591100000</v>
      </c>
      <c r="Y5261" s="2">
        <v>93011800000</v>
      </c>
      <c r="Z5261" s="2">
        <v>93432500000</v>
      </c>
      <c r="AA5261" s="2">
        <v>93833100000</v>
      </c>
      <c r="AB5261" s="2">
        <v>94233700000</v>
      </c>
      <c r="AC5261" s="2">
        <v>94624300000</v>
      </c>
      <c r="AD5261" s="2">
        <v>95014800000</v>
      </c>
      <c r="AE5261" s="2">
        <v>95395400000</v>
      </c>
      <c r="AF5261" s="2">
        <v>95776100000</v>
      </c>
      <c r="AG5261" s="2">
        <v>96156600000</v>
      </c>
    </row>
    <row r="5262" spans="1:33">
      <c r="A5262" s="115" t="s">
        <v>6981</v>
      </c>
      <c r="B5262" s="115" t="s">
        <v>19</v>
      </c>
      <c r="C5262" s="2">
        <v>228700000000</v>
      </c>
      <c r="D5262" s="2">
        <v>229545000000</v>
      </c>
      <c r="E5262" s="2">
        <v>231325000000</v>
      </c>
      <c r="F5262" s="2">
        <v>232934000000</v>
      </c>
      <c r="G5262" s="2">
        <v>234637000000</v>
      </c>
      <c r="H5262" s="2">
        <v>236239000000</v>
      </c>
      <c r="I5262" s="2">
        <v>237842000000</v>
      </c>
      <c r="J5262" s="2">
        <v>239445000000</v>
      </c>
      <c r="K5262" s="2">
        <v>241047000000</v>
      </c>
      <c r="L5262" s="2">
        <v>242649000000</v>
      </c>
      <c r="M5262" s="2">
        <v>244250000000</v>
      </c>
      <c r="N5262" s="2">
        <v>245751000000</v>
      </c>
      <c r="O5262" s="2">
        <v>247252000000</v>
      </c>
      <c r="P5262" s="2">
        <v>248654000000</v>
      </c>
      <c r="Q5262" s="2">
        <v>250157000000</v>
      </c>
      <c r="R5262" s="2">
        <v>251559000000</v>
      </c>
      <c r="S5262" s="2">
        <v>252861000000</v>
      </c>
      <c r="T5262" s="2">
        <v>254263000000</v>
      </c>
      <c r="U5262" s="2">
        <v>255566000000</v>
      </c>
      <c r="V5262" s="2">
        <v>256767000000</v>
      </c>
      <c r="W5262" s="2">
        <v>258069000000</v>
      </c>
      <c r="X5262" s="2">
        <v>259271000000</v>
      </c>
      <c r="Y5262" s="2">
        <v>260473000000</v>
      </c>
      <c r="Z5262" s="2">
        <v>261575000000</v>
      </c>
      <c r="AA5262" s="2">
        <v>262777000000</v>
      </c>
      <c r="AB5262" s="2">
        <v>263878000000</v>
      </c>
      <c r="AC5262" s="2">
        <v>264980000000</v>
      </c>
      <c r="AD5262" s="2">
        <v>266082000000</v>
      </c>
      <c r="AE5262" s="2">
        <v>267083000000</v>
      </c>
      <c r="AF5262" s="2">
        <v>268185000000</v>
      </c>
      <c r="AG5262" s="2">
        <v>269286000000</v>
      </c>
    </row>
    <row r="5263" spans="1:33">
      <c r="A5263" s="115" t="s">
        <v>6982</v>
      </c>
      <c r="B5263" s="115" t="s">
        <v>19</v>
      </c>
      <c r="C5263" s="2">
        <v>204100000000</v>
      </c>
      <c r="D5263" s="2">
        <v>204940000000</v>
      </c>
      <c r="E5263" s="2">
        <v>206511000000</v>
      </c>
      <c r="F5263" s="2">
        <v>208020000000</v>
      </c>
      <c r="G5263" s="2">
        <v>209422000000</v>
      </c>
      <c r="H5263" s="2">
        <v>210924000000</v>
      </c>
      <c r="I5263" s="2">
        <v>212327000000</v>
      </c>
      <c r="J5263" s="2">
        <v>213829000000</v>
      </c>
      <c r="K5263" s="2">
        <v>215232000000</v>
      </c>
      <c r="L5263" s="2">
        <v>216633000000</v>
      </c>
      <c r="M5263" s="2">
        <v>218034000000</v>
      </c>
      <c r="N5263" s="2">
        <v>219334000000</v>
      </c>
      <c r="O5263" s="2">
        <v>220736000000</v>
      </c>
      <c r="P5263" s="2">
        <v>222038000000</v>
      </c>
      <c r="Q5263" s="2">
        <v>223340000000</v>
      </c>
      <c r="R5263" s="2">
        <v>224542000000</v>
      </c>
      <c r="S5263" s="2">
        <v>225743000000</v>
      </c>
      <c r="T5263" s="2">
        <v>226946000000</v>
      </c>
      <c r="U5263" s="2">
        <v>228148000000</v>
      </c>
      <c r="V5263" s="2">
        <v>229250000000</v>
      </c>
      <c r="W5263" s="2">
        <v>230351000000</v>
      </c>
      <c r="X5263" s="2">
        <v>231453000000</v>
      </c>
      <c r="Y5263" s="2">
        <v>232554000000</v>
      </c>
      <c r="Z5263" s="2">
        <v>233556000000</v>
      </c>
      <c r="AA5263" s="2">
        <v>234558000000</v>
      </c>
      <c r="AB5263" s="2">
        <v>235559000000</v>
      </c>
      <c r="AC5263" s="2">
        <v>236561000000</v>
      </c>
      <c r="AD5263" s="2">
        <v>237562000000</v>
      </c>
      <c r="AE5263" s="2">
        <v>238464000000</v>
      </c>
      <c r="AF5263" s="2">
        <v>239465000000</v>
      </c>
      <c r="AG5263" s="2">
        <v>240366000000</v>
      </c>
    </row>
    <row r="5264" spans="1:33">
      <c r="A5264" s="115" t="s">
        <v>6983</v>
      </c>
      <c r="B5264" s="115" t="s">
        <v>19</v>
      </c>
      <c r="C5264" s="2">
        <v>25380000000</v>
      </c>
      <c r="D5264" s="2">
        <v>25485000000</v>
      </c>
      <c r="E5264" s="2">
        <v>25673800000</v>
      </c>
      <c r="F5264" s="2">
        <v>25864900000</v>
      </c>
      <c r="G5264" s="2">
        <v>26045200000</v>
      </c>
      <c r="H5264" s="2">
        <v>26225400000</v>
      </c>
      <c r="I5264" s="2">
        <v>26405800000</v>
      </c>
      <c r="J5264" s="2">
        <v>26586100000</v>
      </c>
      <c r="K5264" s="2">
        <v>26766400000</v>
      </c>
      <c r="L5264" s="2">
        <v>26936500000</v>
      </c>
      <c r="M5264" s="2">
        <v>27106600000</v>
      </c>
      <c r="N5264" s="2">
        <v>27276700000</v>
      </c>
      <c r="O5264" s="2">
        <v>27446900000</v>
      </c>
      <c r="P5264" s="2">
        <v>27607100000</v>
      </c>
      <c r="Q5264" s="2">
        <v>27767400000</v>
      </c>
      <c r="R5264" s="2">
        <v>27927600000</v>
      </c>
      <c r="S5264" s="2">
        <v>28077800000</v>
      </c>
      <c r="T5264" s="2">
        <v>28228100000</v>
      </c>
      <c r="U5264" s="2">
        <v>28368400000</v>
      </c>
      <c r="V5264" s="2">
        <v>28508600000</v>
      </c>
      <c r="W5264" s="2">
        <v>28648800000</v>
      </c>
      <c r="X5264" s="2">
        <v>28779000000</v>
      </c>
      <c r="Y5264" s="2">
        <v>28909200000</v>
      </c>
      <c r="Z5264" s="2">
        <v>29039400000</v>
      </c>
      <c r="AA5264" s="2">
        <v>29169600000</v>
      </c>
      <c r="AB5264" s="2">
        <v>29289800000</v>
      </c>
      <c r="AC5264" s="2">
        <v>29420000000</v>
      </c>
      <c r="AD5264" s="2">
        <v>29540200000</v>
      </c>
      <c r="AE5264" s="2">
        <v>29650300000</v>
      </c>
      <c r="AF5264" s="2">
        <v>29770500000</v>
      </c>
      <c r="AG5264" s="2">
        <v>29890700000</v>
      </c>
    </row>
    <row r="5265" spans="1:33">
      <c r="A5265" s="115" t="s">
        <v>6984</v>
      </c>
      <c r="B5265" s="115" t="s">
        <v>19</v>
      </c>
      <c r="C5265" s="2">
        <v>21500000000</v>
      </c>
      <c r="D5265" s="2">
        <v>21584300000</v>
      </c>
      <c r="E5265" s="2">
        <v>21741700000</v>
      </c>
      <c r="F5265" s="2">
        <v>21902600000</v>
      </c>
      <c r="G5265" s="2">
        <v>22062900000</v>
      </c>
      <c r="H5265" s="2">
        <v>22213100000</v>
      </c>
      <c r="I5265" s="2">
        <v>22363300000</v>
      </c>
      <c r="J5265" s="2">
        <v>22513600000</v>
      </c>
      <c r="K5265" s="2">
        <v>22663900000</v>
      </c>
      <c r="L5265" s="2">
        <v>22814000000</v>
      </c>
      <c r="M5265" s="2">
        <v>22964100000</v>
      </c>
      <c r="N5265" s="2">
        <v>23104100000</v>
      </c>
      <c r="O5265" s="2">
        <v>23244300000</v>
      </c>
      <c r="P5265" s="2">
        <v>23384500000</v>
      </c>
      <c r="Q5265" s="2">
        <v>23514700000</v>
      </c>
      <c r="R5265" s="2">
        <v>23654900000</v>
      </c>
      <c r="S5265" s="2">
        <v>23775100000</v>
      </c>
      <c r="T5265" s="2">
        <v>23905400000</v>
      </c>
      <c r="U5265" s="2">
        <v>24025600000</v>
      </c>
      <c r="V5265" s="2">
        <v>24145800000</v>
      </c>
      <c r="W5265" s="2">
        <v>24265900000</v>
      </c>
      <c r="X5265" s="2">
        <v>24376100000</v>
      </c>
      <c r="Y5265" s="2">
        <v>24486300000</v>
      </c>
      <c r="Z5265" s="2">
        <v>24596400000</v>
      </c>
      <c r="AA5265" s="2">
        <v>24706600000</v>
      </c>
      <c r="AB5265" s="2">
        <v>24806800000</v>
      </c>
      <c r="AC5265" s="2">
        <v>24916900000</v>
      </c>
      <c r="AD5265" s="2">
        <v>25017100000</v>
      </c>
      <c r="AE5265" s="2">
        <v>25117200000</v>
      </c>
      <c r="AF5265" s="2">
        <v>25217400000</v>
      </c>
      <c r="AG5265" s="2">
        <v>25317500000</v>
      </c>
    </row>
    <row r="5266" spans="1:33">
      <c r="A5266" s="115" t="s">
        <v>6985</v>
      </c>
      <c r="B5266" s="115" t="s">
        <v>19</v>
      </c>
      <c r="C5266" s="2">
        <v>77090000000</v>
      </c>
      <c r="D5266" s="2">
        <v>77395300000</v>
      </c>
      <c r="E5266" s="2">
        <v>77982000000</v>
      </c>
      <c r="F5266" s="2">
        <v>78545300000</v>
      </c>
      <c r="G5266" s="2">
        <v>79106100000</v>
      </c>
      <c r="H5266" s="2">
        <v>79656900000</v>
      </c>
      <c r="I5266" s="2">
        <v>80207900000</v>
      </c>
      <c r="J5266" s="2">
        <v>80748900000</v>
      </c>
      <c r="K5266" s="2">
        <v>81289700000</v>
      </c>
      <c r="L5266" s="2">
        <v>81820200000</v>
      </c>
      <c r="M5266" s="2">
        <v>82340500000</v>
      </c>
      <c r="N5266" s="2">
        <v>82850700000</v>
      </c>
      <c r="O5266" s="2">
        <v>83361300000</v>
      </c>
      <c r="P5266" s="2">
        <v>83852000000</v>
      </c>
      <c r="Q5266" s="2">
        <v>84332900000</v>
      </c>
      <c r="R5266" s="2">
        <v>84803500000</v>
      </c>
      <c r="S5266" s="2">
        <v>85274200000</v>
      </c>
      <c r="T5266" s="2">
        <v>85715100000</v>
      </c>
      <c r="U5266" s="2">
        <v>86155900000</v>
      </c>
      <c r="V5266" s="2">
        <v>86586500000</v>
      </c>
      <c r="W5266" s="2">
        <v>87007100000</v>
      </c>
      <c r="X5266" s="2">
        <v>87417700000</v>
      </c>
      <c r="Y5266" s="2">
        <v>87818300000</v>
      </c>
      <c r="Z5266" s="2">
        <v>88209000000</v>
      </c>
      <c r="AA5266" s="2">
        <v>88589600000</v>
      </c>
      <c r="AB5266" s="2">
        <v>88970100000</v>
      </c>
      <c r="AC5266" s="2">
        <v>89340700000</v>
      </c>
      <c r="AD5266" s="2">
        <v>89701200000</v>
      </c>
      <c r="AE5266" s="2">
        <v>90061800000</v>
      </c>
      <c r="AF5266" s="2">
        <v>90422400000</v>
      </c>
      <c r="AG5266" s="2">
        <v>90782900000</v>
      </c>
    </row>
    <row r="5267" spans="1:33">
      <c r="A5267" s="115" t="s">
        <v>6986</v>
      </c>
      <c r="B5267" s="115" t="s">
        <v>19</v>
      </c>
      <c r="C5267" s="2">
        <v>5361000000000</v>
      </c>
      <c r="D5267" s="2">
        <v>5415070000000</v>
      </c>
      <c r="E5267" s="2">
        <v>5469950000000</v>
      </c>
      <c r="F5267" s="2">
        <v>5523190000000</v>
      </c>
      <c r="G5267" s="2">
        <v>5576250000000</v>
      </c>
      <c r="H5267" s="2">
        <v>5630310000000</v>
      </c>
      <c r="I5267" s="2">
        <v>5689390000000</v>
      </c>
      <c r="J5267" s="2">
        <v>5748480000000</v>
      </c>
      <c r="K5267" s="2">
        <v>5807550000000</v>
      </c>
      <c r="L5267" s="2">
        <v>5866600000000</v>
      </c>
      <c r="M5267" s="2">
        <v>5926630000000</v>
      </c>
      <c r="N5267" s="2">
        <v>5990670000000</v>
      </c>
      <c r="O5267" s="2">
        <v>6054730000000</v>
      </c>
      <c r="P5267" s="2">
        <v>6118790000000</v>
      </c>
      <c r="Q5267" s="2">
        <v>6182880000000</v>
      </c>
      <c r="R5267" s="2">
        <v>6246940000000</v>
      </c>
      <c r="S5267" s="2">
        <v>6315010000000</v>
      </c>
      <c r="T5267" s="2">
        <v>6383100000000</v>
      </c>
      <c r="U5267" s="2">
        <v>6450180000000</v>
      </c>
      <c r="V5267" s="2">
        <v>6518250000000</v>
      </c>
      <c r="W5267" s="2">
        <v>6585320000000</v>
      </c>
      <c r="X5267" s="2">
        <v>6654390000000</v>
      </c>
      <c r="Y5267" s="2">
        <v>6723470000000</v>
      </c>
      <c r="Z5267" s="2">
        <v>6792540000000</v>
      </c>
      <c r="AA5267" s="2">
        <v>6861610000000</v>
      </c>
      <c r="AB5267" s="2">
        <v>6930680000000</v>
      </c>
      <c r="AC5267" s="2">
        <v>6999750000000</v>
      </c>
      <c r="AD5267" s="2">
        <v>7068820000000</v>
      </c>
      <c r="AE5267" s="2">
        <v>7138900000000</v>
      </c>
      <c r="AF5267" s="2">
        <v>7207970000000</v>
      </c>
      <c r="AG5267" s="2">
        <v>7277040000000</v>
      </c>
    </row>
    <row r="5268" spans="1:33">
      <c r="A5268" s="115" t="s">
        <v>6987</v>
      </c>
      <c r="B5268" s="115" t="s">
        <v>19</v>
      </c>
      <c r="C5268" s="2">
        <v>22790000000</v>
      </c>
      <c r="D5268" s="2">
        <v>22914500000</v>
      </c>
      <c r="E5268" s="2">
        <v>23032400000</v>
      </c>
      <c r="F5268" s="2">
        <v>23153400000</v>
      </c>
      <c r="G5268" s="2">
        <v>23273600000</v>
      </c>
      <c r="H5268" s="2">
        <v>23393800000</v>
      </c>
      <c r="I5268" s="2">
        <v>23504000000</v>
      </c>
      <c r="J5268" s="2">
        <v>23614300000</v>
      </c>
      <c r="K5268" s="2">
        <v>23724500000</v>
      </c>
      <c r="L5268" s="2">
        <v>23834600000</v>
      </c>
      <c r="M5268" s="2">
        <v>23944700000</v>
      </c>
      <c r="N5268" s="2">
        <v>24034700000</v>
      </c>
      <c r="O5268" s="2">
        <v>24134900000</v>
      </c>
      <c r="P5268" s="2">
        <v>24235000000</v>
      </c>
      <c r="Q5268" s="2">
        <v>24335300000</v>
      </c>
      <c r="R5268" s="2">
        <v>24425400000</v>
      </c>
      <c r="S5268" s="2">
        <v>24515600000</v>
      </c>
      <c r="T5268" s="2">
        <v>24605800000</v>
      </c>
      <c r="U5268" s="2">
        <v>24696000000</v>
      </c>
      <c r="V5268" s="2">
        <v>24776200000</v>
      </c>
      <c r="W5268" s="2">
        <v>24866300000</v>
      </c>
      <c r="X5268" s="2">
        <v>24946500000</v>
      </c>
      <c r="Y5268" s="2">
        <v>25026600000</v>
      </c>
      <c r="Z5268" s="2">
        <v>25106800000</v>
      </c>
      <c r="AA5268" s="2">
        <v>25186900000</v>
      </c>
      <c r="AB5268" s="2">
        <v>25267100000</v>
      </c>
      <c r="AC5268" s="2">
        <v>25337200000</v>
      </c>
      <c r="AD5268" s="2">
        <v>25417300000</v>
      </c>
      <c r="AE5268" s="2">
        <v>25487500000</v>
      </c>
      <c r="AF5268" s="2">
        <v>25567600000</v>
      </c>
      <c r="AG5268" s="2">
        <v>25637800000</v>
      </c>
    </row>
    <row r="5269" spans="1:33">
      <c r="A5269" s="115" t="s">
        <v>6988</v>
      </c>
      <c r="B5269" s="115" t="s">
        <v>19</v>
      </c>
      <c r="C5269" s="115">
        <v>0</v>
      </c>
      <c r="D5269" s="115">
        <v>0</v>
      </c>
      <c r="E5269" s="115">
        <v>0</v>
      </c>
      <c r="F5269" s="115">
        <v>0</v>
      </c>
      <c r="G5269" s="115">
        <v>0</v>
      </c>
      <c r="H5269" s="115">
        <v>0</v>
      </c>
      <c r="I5269" s="115">
        <v>0</v>
      </c>
      <c r="J5269" s="115">
        <v>0</v>
      </c>
      <c r="K5269" s="115">
        <v>0</v>
      </c>
      <c r="L5269" s="115">
        <v>0</v>
      </c>
      <c r="M5269" s="115">
        <v>0</v>
      </c>
      <c r="N5269" s="115">
        <v>0</v>
      </c>
      <c r="O5269" s="115">
        <v>0</v>
      </c>
      <c r="P5269" s="115">
        <v>0</v>
      </c>
      <c r="Q5269" s="115">
        <v>0</v>
      </c>
      <c r="R5269" s="115">
        <v>0</v>
      </c>
      <c r="S5269" s="115">
        <v>0</v>
      </c>
      <c r="T5269" s="115">
        <v>0</v>
      </c>
      <c r="U5269" s="115">
        <v>0</v>
      </c>
      <c r="V5269" s="115">
        <v>0</v>
      </c>
      <c r="W5269" s="115">
        <v>0</v>
      </c>
      <c r="X5269" s="115">
        <v>0</v>
      </c>
      <c r="Y5269" s="115">
        <v>0</v>
      </c>
      <c r="Z5269" s="115">
        <v>0</v>
      </c>
      <c r="AA5269" s="115">
        <v>0</v>
      </c>
      <c r="AB5269" s="115">
        <v>0</v>
      </c>
      <c r="AC5269" s="115">
        <v>0</v>
      </c>
      <c r="AD5269" s="115">
        <v>0</v>
      </c>
      <c r="AE5269" s="115">
        <v>0</v>
      </c>
      <c r="AF5269" s="115">
        <v>0</v>
      </c>
      <c r="AG5269" s="115">
        <v>0</v>
      </c>
    </row>
    <row r="5270" spans="1:33">
      <c r="A5270" s="115" t="s">
        <v>6989</v>
      </c>
      <c r="B5270" s="115" t="s">
        <v>19</v>
      </c>
      <c r="C5270" s="2">
        <v>119599000000000</v>
      </c>
      <c r="D5270" s="2">
        <v>117277000000000</v>
      </c>
      <c r="E5270" s="2">
        <v>120988000000000</v>
      </c>
      <c r="F5270" s="2">
        <v>124884000000000</v>
      </c>
      <c r="G5270" s="2">
        <v>128528000000000</v>
      </c>
      <c r="H5270" s="2">
        <v>131920000000000</v>
      </c>
      <c r="I5270" s="2">
        <v>133998000000000</v>
      </c>
      <c r="J5270" s="2">
        <v>134814000000000</v>
      </c>
      <c r="K5270" s="2">
        <v>135283000000000</v>
      </c>
      <c r="L5270" s="2">
        <v>136084000000000</v>
      </c>
      <c r="M5270" s="2">
        <v>137043000000000</v>
      </c>
      <c r="N5270" s="2">
        <v>138362000000000</v>
      </c>
      <c r="O5270" s="2">
        <v>139815000000000</v>
      </c>
      <c r="P5270" s="2">
        <v>141214000000000</v>
      </c>
      <c r="Q5270" s="2">
        <v>142682000000000</v>
      </c>
      <c r="R5270" s="2">
        <v>144809000000000</v>
      </c>
      <c r="S5270" s="2">
        <v>146528000000000</v>
      </c>
      <c r="T5270" s="2">
        <v>148216000000000</v>
      </c>
      <c r="U5270" s="2">
        <v>150269000000000</v>
      </c>
      <c r="V5270" s="2">
        <v>152248000000000</v>
      </c>
      <c r="W5270" s="2">
        <v>154419000000000</v>
      </c>
      <c r="X5270" s="2">
        <v>157051000000000</v>
      </c>
      <c r="Y5270" s="2">
        <v>159288000000000</v>
      </c>
      <c r="Z5270" s="2">
        <v>161780000000000</v>
      </c>
      <c r="AA5270" s="2">
        <v>164323000000000</v>
      </c>
      <c r="AB5270" s="2">
        <v>166969000000000</v>
      </c>
      <c r="AC5270" s="2">
        <v>170123000000000</v>
      </c>
      <c r="AD5270" s="2">
        <v>172913000000000</v>
      </c>
      <c r="AE5270" s="2">
        <v>176037000000000</v>
      </c>
      <c r="AF5270" s="2">
        <v>179469000000000</v>
      </c>
      <c r="AG5270" s="2">
        <v>183017000000000</v>
      </c>
    </row>
    <row r="5271" spans="1:33">
      <c r="A5271" s="115" t="s">
        <v>6990</v>
      </c>
      <c r="B5271" s="115" t="s">
        <v>19</v>
      </c>
      <c r="C5271" s="2">
        <v>683031000000</v>
      </c>
      <c r="D5271" s="2">
        <v>689252000000</v>
      </c>
      <c r="E5271" s="2">
        <v>725366000000</v>
      </c>
      <c r="F5271" s="2">
        <v>738875000000</v>
      </c>
      <c r="G5271" s="2">
        <v>758604000000</v>
      </c>
      <c r="H5271" s="2">
        <v>776628000000</v>
      </c>
      <c r="I5271" s="2">
        <v>788906000000</v>
      </c>
      <c r="J5271" s="2">
        <v>796639000000</v>
      </c>
      <c r="K5271" s="2">
        <v>803556000000</v>
      </c>
      <c r="L5271" s="2">
        <v>810685000000</v>
      </c>
      <c r="M5271" s="2">
        <v>818618000000</v>
      </c>
      <c r="N5271" s="2">
        <v>827963000000</v>
      </c>
      <c r="O5271" s="2">
        <v>838114000000</v>
      </c>
      <c r="P5271" s="2">
        <v>846564000000</v>
      </c>
      <c r="Q5271" s="2">
        <v>855816000000</v>
      </c>
      <c r="R5271" s="2">
        <v>868291000000</v>
      </c>
      <c r="S5271" s="2">
        <v>879252000000</v>
      </c>
      <c r="T5271" s="2">
        <v>889510000000</v>
      </c>
      <c r="U5271" s="2">
        <v>900881000000</v>
      </c>
      <c r="V5271" s="2">
        <v>912749000000</v>
      </c>
      <c r="W5271" s="2">
        <v>924026000000</v>
      </c>
      <c r="X5271" s="2">
        <v>937918000000</v>
      </c>
      <c r="Y5271" s="2">
        <v>950497000000</v>
      </c>
      <c r="Z5271" s="2">
        <v>964485000000</v>
      </c>
      <c r="AA5271" s="2">
        <v>977975000000</v>
      </c>
      <c r="AB5271" s="2">
        <v>992268000000</v>
      </c>
      <c r="AC5271" s="2">
        <v>1007980000000</v>
      </c>
      <c r="AD5271" s="2">
        <v>1022080000000</v>
      </c>
      <c r="AE5271" s="2">
        <v>1038180000000</v>
      </c>
      <c r="AF5271" s="2">
        <v>1054300000000</v>
      </c>
      <c r="AG5271" s="2">
        <v>1072420000000</v>
      </c>
    </row>
    <row r="5272" spans="1:33">
      <c r="A5272" s="115" t="s">
        <v>6991</v>
      </c>
      <c r="B5272" s="115" t="s">
        <v>19</v>
      </c>
      <c r="C5272" s="2">
        <v>6700800000000</v>
      </c>
      <c r="D5272" s="2">
        <v>6762340000000</v>
      </c>
      <c r="E5272" s="2">
        <v>7116710000000</v>
      </c>
      <c r="F5272" s="2">
        <v>7250070000000</v>
      </c>
      <c r="G5272" s="2">
        <v>7443870000000</v>
      </c>
      <c r="H5272" s="2">
        <v>7620640000000</v>
      </c>
      <c r="I5272" s="2">
        <v>7741140000000</v>
      </c>
      <c r="J5272" s="2">
        <v>7817360000000</v>
      </c>
      <c r="K5272" s="2">
        <v>7885480000000</v>
      </c>
      <c r="L5272" s="2">
        <v>7954650000000</v>
      </c>
      <c r="M5272" s="2">
        <v>8032850000000</v>
      </c>
      <c r="N5272" s="2">
        <v>8124120000000</v>
      </c>
      <c r="O5272" s="2">
        <v>8224420000000</v>
      </c>
      <c r="P5272" s="2">
        <v>8306730000000</v>
      </c>
      <c r="Q5272" s="2">
        <v>8398040000000</v>
      </c>
      <c r="R5272" s="2">
        <v>8520490000000</v>
      </c>
      <c r="S5272" s="2">
        <v>8627860000000</v>
      </c>
      <c r="T5272" s="2">
        <v>8728210000000</v>
      </c>
      <c r="U5272" s="2">
        <v>8840620000000</v>
      </c>
      <c r="V5272" s="2">
        <v>8956020000000</v>
      </c>
      <c r="W5272" s="2">
        <v>9067490000000</v>
      </c>
      <c r="X5272" s="2">
        <v>9203040000000</v>
      </c>
      <c r="Y5272" s="2">
        <v>9326520000000</v>
      </c>
      <c r="Z5272" s="2">
        <v>9464040000000</v>
      </c>
      <c r="AA5272" s="2">
        <v>9596580000000</v>
      </c>
      <c r="AB5272" s="2">
        <v>9736150000000</v>
      </c>
      <c r="AC5272" s="2">
        <v>9888810000000</v>
      </c>
      <c r="AD5272" s="2">
        <v>10029400000000</v>
      </c>
      <c r="AE5272" s="2">
        <v>10187000000000</v>
      </c>
      <c r="AF5272" s="2">
        <v>10347700000000</v>
      </c>
      <c r="AG5272" s="2">
        <v>10528400000000</v>
      </c>
    </row>
    <row r="5273" spans="1:33">
      <c r="A5273" s="115" t="s">
        <v>6992</v>
      </c>
      <c r="B5273" s="115" t="s">
        <v>19</v>
      </c>
      <c r="C5273" s="2">
        <v>724793000000</v>
      </c>
      <c r="D5273" s="2">
        <v>729777000000</v>
      </c>
      <c r="E5273" s="2">
        <v>766547000000</v>
      </c>
      <c r="F5273" s="2">
        <v>783291000000</v>
      </c>
      <c r="G5273" s="2">
        <v>804374000000</v>
      </c>
      <c r="H5273" s="2">
        <v>823650000000</v>
      </c>
      <c r="I5273" s="2">
        <v>836692000000</v>
      </c>
      <c r="J5273" s="2">
        <v>844710000000</v>
      </c>
      <c r="K5273" s="2">
        <v>851643000000</v>
      </c>
      <c r="L5273" s="2">
        <v>859035000000</v>
      </c>
      <c r="M5273" s="2">
        <v>867301000000</v>
      </c>
      <c r="N5273" s="2">
        <v>877036000000</v>
      </c>
      <c r="O5273" s="2">
        <v>887741000000</v>
      </c>
      <c r="P5273" s="2">
        <v>896627000000</v>
      </c>
      <c r="Q5273" s="2">
        <v>906445000000</v>
      </c>
      <c r="R5273" s="2">
        <v>919680000000</v>
      </c>
      <c r="S5273" s="2">
        <v>931221000000</v>
      </c>
      <c r="T5273" s="2">
        <v>942139000000</v>
      </c>
      <c r="U5273" s="2">
        <v>954229000000</v>
      </c>
      <c r="V5273" s="2">
        <v>966786000000</v>
      </c>
      <c r="W5273" s="2">
        <v>978848000000</v>
      </c>
      <c r="X5273" s="2">
        <v>993628000000</v>
      </c>
      <c r="Y5273" s="2">
        <v>1007020000000</v>
      </c>
      <c r="Z5273" s="2">
        <v>1021930000000</v>
      </c>
      <c r="AA5273" s="2">
        <v>1036380000000</v>
      </c>
      <c r="AB5273" s="2">
        <v>1051570000000</v>
      </c>
      <c r="AC5273" s="2">
        <v>1068300000000</v>
      </c>
      <c r="AD5273" s="2">
        <v>1083650000000</v>
      </c>
      <c r="AE5273" s="2">
        <v>1100760000000</v>
      </c>
      <c r="AF5273" s="2">
        <v>1118430000000</v>
      </c>
      <c r="AG5273" s="2">
        <v>1138150000000</v>
      </c>
    </row>
    <row r="5274" spans="1:33">
      <c r="A5274" s="115" t="s">
        <v>6993</v>
      </c>
      <c r="B5274" s="115" t="s">
        <v>19</v>
      </c>
      <c r="C5274" s="2">
        <v>70467900000</v>
      </c>
      <c r="D5274" s="2">
        <v>70979100000</v>
      </c>
      <c r="E5274" s="2">
        <v>74471500000</v>
      </c>
      <c r="F5274" s="2">
        <v>76423700000</v>
      </c>
      <c r="G5274" s="2">
        <v>78478400000</v>
      </c>
      <c r="H5274" s="2">
        <v>80365300000</v>
      </c>
      <c r="I5274" s="2">
        <v>81645200000</v>
      </c>
      <c r="J5274" s="2">
        <v>82427100000</v>
      </c>
      <c r="K5274" s="2">
        <v>83109700000</v>
      </c>
      <c r="L5274" s="2">
        <v>83836000000</v>
      </c>
      <c r="M5274" s="2">
        <v>84638700000</v>
      </c>
      <c r="N5274" s="2">
        <v>85596000000</v>
      </c>
      <c r="O5274" s="2">
        <v>86640100000</v>
      </c>
      <c r="P5274" s="2">
        <v>87503400000</v>
      </c>
      <c r="Q5274" s="2">
        <v>88459400000</v>
      </c>
      <c r="R5274" s="2">
        <v>89753500000</v>
      </c>
      <c r="S5274" s="2">
        <v>90880700000</v>
      </c>
      <c r="T5274" s="2">
        <v>91944500000</v>
      </c>
      <c r="U5274" s="2">
        <v>93123400000</v>
      </c>
      <c r="V5274" s="2">
        <v>94349500000</v>
      </c>
      <c r="W5274" s="2">
        <v>95526800000</v>
      </c>
      <c r="X5274" s="2">
        <v>96973100000</v>
      </c>
      <c r="Y5274" s="2">
        <v>98283200000</v>
      </c>
      <c r="Z5274" s="2">
        <v>99733600000</v>
      </c>
      <c r="AA5274" s="2">
        <v>101147000000</v>
      </c>
      <c r="AB5274" s="2">
        <v>102625000000</v>
      </c>
      <c r="AC5274" s="2">
        <v>104255000000</v>
      </c>
      <c r="AD5274" s="2">
        <v>105756000000</v>
      </c>
      <c r="AE5274" s="2">
        <v>107392000000</v>
      </c>
      <c r="AF5274" s="2">
        <v>109142000000</v>
      </c>
      <c r="AG5274" s="2">
        <v>111097000000</v>
      </c>
    </row>
    <row r="5275" spans="1:33">
      <c r="A5275" s="115" t="s">
        <v>6994</v>
      </c>
      <c r="B5275" s="115" t="s">
        <v>19</v>
      </c>
      <c r="C5275" s="2">
        <v>66271100000</v>
      </c>
      <c r="D5275" s="2">
        <v>66753800000</v>
      </c>
      <c r="E5275" s="2">
        <v>70060900000</v>
      </c>
      <c r="F5275" s="2">
        <v>71845600000</v>
      </c>
      <c r="G5275" s="2">
        <v>73770700000</v>
      </c>
      <c r="H5275" s="2">
        <v>75548900000</v>
      </c>
      <c r="I5275" s="2">
        <v>76746700000</v>
      </c>
      <c r="J5275" s="2">
        <v>77483600000</v>
      </c>
      <c r="K5275" s="2">
        <v>78133400000</v>
      </c>
      <c r="L5275" s="2">
        <v>78805400000</v>
      </c>
      <c r="M5275" s="2">
        <v>79573100000</v>
      </c>
      <c r="N5275" s="2">
        <v>80463600000</v>
      </c>
      <c r="O5275" s="2">
        <v>81450100000</v>
      </c>
      <c r="P5275" s="2">
        <v>82265900000</v>
      </c>
      <c r="Q5275" s="2">
        <v>83164100000</v>
      </c>
      <c r="R5275" s="2">
        <v>84377100000</v>
      </c>
      <c r="S5275" s="2">
        <v>85435100000</v>
      </c>
      <c r="T5275" s="2">
        <v>86440300000</v>
      </c>
      <c r="U5275" s="2">
        <v>87548800000</v>
      </c>
      <c r="V5275" s="2">
        <v>88694700000</v>
      </c>
      <c r="W5275" s="2">
        <v>89800500000</v>
      </c>
      <c r="X5275" s="2">
        <v>91163100000</v>
      </c>
      <c r="Y5275" s="2">
        <v>92391400000</v>
      </c>
      <c r="Z5275" s="2">
        <v>93758800000</v>
      </c>
      <c r="AA5275" s="2">
        <v>95088700000</v>
      </c>
      <c r="AB5275" s="2">
        <v>96472900000</v>
      </c>
      <c r="AC5275" s="2">
        <v>98006000000</v>
      </c>
      <c r="AD5275" s="2">
        <v>99413400000</v>
      </c>
      <c r="AE5275" s="2">
        <v>100953000000</v>
      </c>
      <c r="AF5275" s="2">
        <v>102615000000</v>
      </c>
      <c r="AG5275" s="2">
        <v>104393000000</v>
      </c>
    </row>
    <row r="5276" spans="1:33">
      <c r="A5276" s="115" t="s">
        <v>6995</v>
      </c>
      <c r="B5276" s="115" t="s">
        <v>19</v>
      </c>
      <c r="C5276" s="2">
        <v>15930100000</v>
      </c>
      <c r="D5276" s="2">
        <v>15666700000</v>
      </c>
      <c r="E5276" s="2">
        <v>15642400000</v>
      </c>
      <c r="F5276" s="2">
        <v>18140000000</v>
      </c>
      <c r="G5276" s="2">
        <v>18679500000</v>
      </c>
      <c r="H5276" s="2">
        <v>19195000000</v>
      </c>
      <c r="I5276" s="2">
        <v>19528400000</v>
      </c>
      <c r="J5276" s="2">
        <v>19679200000</v>
      </c>
      <c r="K5276" s="2">
        <v>19766800000</v>
      </c>
      <c r="L5276" s="2">
        <v>19894900000</v>
      </c>
      <c r="M5276" s="2">
        <v>20043100000</v>
      </c>
      <c r="N5276" s="2">
        <v>20236400000</v>
      </c>
      <c r="O5276" s="2">
        <v>20453100000</v>
      </c>
      <c r="P5276" s="2">
        <v>20663600000</v>
      </c>
      <c r="Q5276" s="2">
        <v>20883700000</v>
      </c>
      <c r="R5276" s="2">
        <v>21193300000</v>
      </c>
      <c r="S5276" s="2">
        <v>21450800000</v>
      </c>
      <c r="T5276" s="2">
        <v>21696100000</v>
      </c>
      <c r="U5276" s="2">
        <v>21986000000</v>
      </c>
      <c r="V5276" s="2">
        <v>22269900000</v>
      </c>
      <c r="W5276" s="2">
        <v>22586900000</v>
      </c>
      <c r="X5276" s="2">
        <v>22965700000</v>
      </c>
      <c r="Y5276" s="2">
        <v>23294400000</v>
      </c>
      <c r="Z5276" s="2">
        <v>23656400000</v>
      </c>
      <c r="AA5276" s="2">
        <v>24026200000</v>
      </c>
      <c r="AB5276" s="2">
        <v>24412700000</v>
      </c>
      <c r="AC5276" s="2">
        <v>24863700000</v>
      </c>
      <c r="AD5276" s="2">
        <v>25257700000</v>
      </c>
      <c r="AE5276" s="2">
        <v>25696600000</v>
      </c>
      <c r="AF5276" s="2">
        <v>26180200000</v>
      </c>
      <c r="AG5276" s="2">
        <v>26682800000</v>
      </c>
    </row>
    <row r="5277" spans="1:33">
      <c r="A5277" s="115" t="s">
        <v>6996</v>
      </c>
      <c r="B5277" s="115" t="s">
        <v>19</v>
      </c>
      <c r="C5277" s="2">
        <v>33130900000</v>
      </c>
      <c r="D5277" s="2">
        <v>33413100000</v>
      </c>
      <c r="E5277" s="2">
        <v>35154300000</v>
      </c>
      <c r="F5277" s="2">
        <v>35829300000</v>
      </c>
      <c r="G5277" s="2">
        <v>36777800000</v>
      </c>
      <c r="H5277" s="2">
        <v>37664500000</v>
      </c>
      <c r="I5277" s="2">
        <v>38251000000</v>
      </c>
      <c r="J5277" s="2">
        <v>38627700000</v>
      </c>
      <c r="K5277" s="2">
        <v>38961400000</v>
      </c>
      <c r="L5277" s="2">
        <v>39297700000</v>
      </c>
      <c r="M5277" s="2">
        <v>39685200000</v>
      </c>
      <c r="N5277" s="2">
        <v>40135400000</v>
      </c>
      <c r="O5277" s="2">
        <v>40626700000</v>
      </c>
      <c r="P5277" s="2">
        <v>41037700000</v>
      </c>
      <c r="Q5277" s="2">
        <v>41479200000</v>
      </c>
      <c r="R5277" s="2">
        <v>42085700000</v>
      </c>
      <c r="S5277" s="2">
        <v>42619100000</v>
      </c>
      <c r="T5277" s="2">
        <v>43112200000</v>
      </c>
      <c r="U5277" s="2">
        <v>43668100000</v>
      </c>
      <c r="V5277" s="2">
        <v>44243400000</v>
      </c>
      <c r="W5277" s="2">
        <v>44790400000</v>
      </c>
      <c r="X5277" s="2">
        <v>45460800000</v>
      </c>
      <c r="Y5277" s="2">
        <v>46078300000</v>
      </c>
      <c r="Z5277" s="2">
        <v>46757700000</v>
      </c>
      <c r="AA5277" s="2">
        <v>47417500000</v>
      </c>
      <c r="AB5277" s="2">
        <v>48108100000</v>
      </c>
      <c r="AC5277" s="2">
        <v>48862600000</v>
      </c>
      <c r="AD5277" s="2">
        <v>49564300000</v>
      </c>
      <c r="AE5277" s="2">
        <v>50328400000</v>
      </c>
      <c r="AF5277" s="2">
        <v>51145000000</v>
      </c>
      <c r="AG5277" s="2">
        <v>52022500000</v>
      </c>
    </row>
    <row r="5278" spans="1:33">
      <c r="A5278" s="115" t="s">
        <v>6997</v>
      </c>
      <c r="B5278" s="115" t="s">
        <v>19</v>
      </c>
      <c r="C5278" s="2">
        <v>18609000000</v>
      </c>
      <c r="D5278" s="2">
        <v>18748900000</v>
      </c>
      <c r="E5278" s="2">
        <v>19669600000</v>
      </c>
      <c r="F5278" s="2">
        <v>20217500000</v>
      </c>
      <c r="G5278" s="2">
        <v>20762200000</v>
      </c>
      <c r="H5278" s="2">
        <v>21255700000</v>
      </c>
      <c r="I5278" s="2">
        <v>21597500000</v>
      </c>
      <c r="J5278" s="2">
        <v>21807000000</v>
      </c>
      <c r="K5278" s="2">
        <v>21991900000</v>
      </c>
      <c r="L5278" s="2">
        <v>22179500000</v>
      </c>
      <c r="M5278" s="2">
        <v>22398500000</v>
      </c>
      <c r="N5278" s="2">
        <v>22650200000</v>
      </c>
      <c r="O5278" s="2">
        <v>22923600000</v>
      </c>
      <c r="P5278" s="2">
        <v>23156900000</v>
      </c>
      <c r="Q5278" s="2">
        <v>23410800000</v>
      </c>
      <c r="R5278" s="2">
        <v>23750500000</v>
      </c>
      <c r="S5278" s="2">
        <v>24046700000</v>
      </c>
      <c r="T5278" s="2">
        <v>24332000000</v>
      </c>
      <c r="U5278" s="2">
        <v>24640300000</v>
      </c>
      <c r="V5278" s="2">
        <v>24968100000</v>
      </c>
      <c r="W5278" s="2">
        <v>25278600000</v>
      </c>
      <c r="X5278" s="2">
        <v>25662800000</v>
      </c>
      <c r="Y5278" s="2">
        <v>26003800000</v>
      </c>
      <c r="Z5278" s="2">
        <v>26386900000</v>
      </c>
      <c r="AA5278" s="2">
        <v>26760600000</v>
      </c>
      <c r="AB5278" s="2">
        <v>27155500000</v>
      </c>
      <c r="AC5278" s="2">
        <v>27584600000</v>
      </c>
      <c r="AD5278" s="2">
        <v>27979800000</v>
      </c>
      <c r="AE5278" s="2">
        <v>28407800000</v>
      </c>
      <c r="AF5278" s="2">
        <v>28878800000</v>
      </c>
      <c r="AG5278" s="2">
        <v>29381000000</v>
      </c>
    </row>
    <row r="5279" spans="1:33">
      <c r="A5279" s="115" t="s">
        <v>6998</v>
      </c>
      <c r="B5279" s="115" t="s">
        <v>19</v>
      </c>
      <c r="C5279" s="2">
        <v>4787090000</v>
      </c>
      <c r="D5279" s="2">
        <v>4694020000</v>
      </c>
      <c r="E5279" s="2">
        <v>4838090000</v>
      </c>
      <c r="F5279" s="2">
        <v>5010520000</v>
      </c>
      <c r="G5279" s="2">
        <v>5157110000</v>
      </c>
      <c r="H5279" s="2">
        <v>5293550000</v>
      </c>
      <c r="I5279" s="2">
        <v>5377280000</v>
      </c>
      <c r="J5279" s="2">
        <v>5410300000</v>
      </c>
      <c r="K5279" s="2">
        <v>5429280000</v>
      </c>
      <c r="L5279" s="2">
        <v>5461490000</v>
      </c>
      <c r="M5279" s="2">
        <v>5500080000</v>
      </c>
      <c r="N5279" s="2">
        <v>5553090000</v>
      </c>
      <c r="O5279" s="2">
        <v>5611510000</v>
      </c>
      <c r="P5279" s="2">
        <v>5667730000</v>
      </c>
      <c r="Q5279" s="2">
        <v>5726680000</v>
      </c>
      <c r="R5279" s="2">
        <v>5812150000</v>
      </c>
      <c r="S5279" s="2">
        <v>5881210000</v>
      </c>
      <c r="T5279" s="2">
        <v>5948990000</v>
      </c>
      <c r="U5279" s="2">
        <v>6031380000</v>
      </c>
      <c r="V5279" s="2">
        <v>6110830000</v>
      </c>
      <c r="W5279" s="2">
        <v>6198050000</v>
      </c>
      <c r="X5279" s="2">
        <v>6303730000</v>
      </c>
      <c r="Y5279" s="2">
        <v>6393590000</v>
      </c>
      <c r="Z5279" s="2">
        <v>6493630000</v>
      </c>
      <c r="AA5279" s="2">
        <v>6595770000</v>
      </c>
      <c r="AB5279" s="2">
        <v>6702070000</v>
      </c>
      <c r="AC5279" s="2">
        <v>6828690000</v>
      </c>
      <c r="AD5279" s="2">
        <v>6940700000</v>
      </c>
      <c r="AE5279" s="2">
        <v>7066060000</v>
      </c>
      <c r="AF5279" s="2">
        <v>7203830000</v>
      </c>
      <c r="AG5279" s="2">
        <v>7346290000</v>
      </c>
    </row>
    <row r="5280" spans="1:33">
      <c r="A5280" s="115" t="s">
        <v>6999</v>
      </c>
      <c r="B5280" s="115" t="s">
        <v>19</v>
      </c>
      <c r="C5280" s="2">
        <v>956167000</v>
      </c>
      <c r="D5280" s="2">
        <v>937576000</v>
      </c>
      <c r="E5280" s="2">
        <v>966352000</v>
      </c>
      <c r="F5280" s="2">
        <v>1000830000</v>
      </c>
      <c r="G5280" s="2">
        <v>1030130000</v>
      </c>
      <c r="H5280" s="2">
        <v>1057400000</v>
      </c>
      <c r="I5280" s="2">
        <v>1074130000</v>
      </c>
      <c r="J5280" s="2">
        <v>1080740000</v>
      </c>
      <c r="K5280" s="2">
        <v>1084540000</v>
      </c>
      <c r="L5280" s="2">
        <v>1090980000</v>
      </c>
      <c r="M5280" s="2">
        <v>1098700000</v>
      </c>
      <c r="N5280" s="2">
        <v>1109290000</v>
      </c>
      <c r="O5280" s="2">
        <v>1120970000</v>
      </c>
      <c r="P5280" s="2">
        <v>1132210000</v>
      </c>
      <c r="Q5280" s="2">
        <v>1143990000</v>
      </c>
      <c r="R5280" s="2">
        <v>1161060000</v>
      </c>
      <c r="S5280" s="2">
        <v>1174860000</v>
      </c>
      <c r="T5280" s="2">
        <v>1188410000</v>
      </c>
      <c r="U5280" s="2">
        <v>1204870000</v>
      </c>
      <c r="V5280" s="2">
        <v>1220750000</v>
      </c>
      <c r="W5280" s="2">
        <v>1238180000</v>
      </c>
      <c r="X5280" s="2">
        <v>1259290000</v>
      </c>
      <c r="Y5280" s="2">
        <v>1277250000</v>
      </c>
      <c r="Z5280" s="2">
        <v>1297240000</v>
      </c>
      <c r="AA5280" s="2">
        <v>1317640000</v>
      </c>
      <c r="AB5280" s="2">
        <v>1338880000</v>
      </c>
      <c r="AC5280" s="2">
        <v>1364180000</v>
      </c>
      <c r="AD5280" s="2">
        <v>1386560000</v>
      </c>
      <c r="AE5280" s="2">
        <v>1411610000</v>
      </c>
      <c r="AF5280" s="2">
        <v>1439140000</v>
      </c>
      <c r="AG5280" s="2">
        <v>1467610000</v>
      </c>
    </row>
    <row r="5281" spans="1:33">
      <c r="A5281" s="115" t="s">
        <v>7000</v>
      </c>
      <c r="B5281" s="115" t="s">
        <v>19</v>
      </c>
      <c r="C5281" s="115">
        <v>0</v>
      </c>
      <c r="D5281" s="115">
        <v>0</v>
      </c>
      <c r="E5281" s="115">
        <v>0</v>
      </c>
      <c r="F5281" s="115">
        <v>0</v>
      </c>
      <c r="G5281" s="115">
        <v>0</v>
      </c>
      <c r="H5281" s="115">
        <v>0</v>
      </c>
      <c r="I5281" s="115">
        <v>0</v>
      </c>
      <c r="J5281" s="115">
        <v>0</v>
      </c>
      <c r="K5281" s="115">
        <v>0</v>
      </c>
      <c r="L5281" s="115">
        <v>0</v>
      </c>
      <c r="M5281" s="115">
        <v>0</v>
      </c>
      <c r="N5281" s="115">
        <v>0</v>
      </c>
      <c r="O5281" s="115">
        <v>0</v>
      </c>
      <c r="P5281" s="115">
        <v>0</v>
      </c>
      <c r="Q5281" s="115">
        <v>0</v>
      </c>
      <c r="R5281" s="115">
        <v>0</v>
      </c>
      <c r="S5281" s="115">
        <v>0</v>
      </c>
      <c r="T5281" s="115">
        <v>0</v>
      </c>
      <c r="U5281" s="115">
        <v>0</v>
      </c>
      <c r="V5281" s="115">
        <v>0</v>
      </c>
      <c r="W5281" s="115">
        <v>0</v>
      </c>
      <c r="X5281" s="115">
        <v>0</v>
      </c>
      <c r="Y5281" s="115">
        <v>0</v>
      </c>
      <c r="Z5281" s="115">
        <v>0</v>
      </c>
      <c r="AA5281" s="115">
        <v>0</v>
      </c>
      <c r="AB5281" s="115">
        <v>0</v>
      </c>
      <c r="AC5281" s="115">
        <v>0</v>
      </c>
      <c r="AD5281" s="115">
        <v>0</v>
      </c>
      <c r="AE5281" s="115">
        <v>0</v>
      </c>
      <c r="AF5281" s="115">
        <v>0</v>
      </c>
      <c r="AG5281" s="115">
        <v>0</v>
      </c>
    </row>
    <row r="5282" spans="1:33">
      <c r="A5282" s="115" t="s">
        <v>7</v>
      </c>
      <c r="B5282" s="115" t="s">
        <v>19</v>
      </c>
      <c r="C5282" s="115">
        <v>1665.62</v>
      </c>
      <c r="D5282" s="115">
        <v>1779.43</v>
      </c>
      <c r="E5282" s="115">
        <v>1816.5</v>
      </c>
      <c r="F5282" s="115">
        <v>1841.26</v>
      </c>
      <c r="G5282" s="115">
        <v>1858.48</v>
      </c>
      <c r="H5282" s="115">
        <v>1868.75</v>
      </c>
      <c r="I5282" s="115">
        <v>1870.37</v>
      </c>
      <c r="J5282" s="115">
        <v>1862.92</v>
      </c>
      <c r="K5282" s="115">
        <v>1856.39</v>
      </c>
      <c r="L5282" s="115">
        <v>1842.92</v>
      </c>
      <c r="M5282" s="115">
        <v>1819.56</v>
      </c>
      <c r="N5282" s="115">
        <v>1794.2</v>
      </c>
      <c r="O5282" s="115">
        <v>1764.87</v>
      </c>
      <c r="P5282" s="115">
        <v>1735.55</v>
      </c>
      <c r="Q5282" s="115">
        <v>1705.62</v>
      </c>
      <c r="R5282" s="115">
        <v>1678.56</v>
      </c>
      <c r="S5282" s="115">
        <v>1647.19</v>
      </c>
      <c r="T5282" s="115">
        <v>1614.4</v>
      </c>
      <c r="U5282" s="115">
        <v>1582.4</v>
      </c>
      <c r="V5282" s="115">
        <v>1550.89</v>
      </c>
      <c r="W5282" s="115">
        <v>1522</v>
      </c>
      <c r="X5282" s="115">
        <v>1496.55</v>
      </c>
      <c r="Y5282" s="115">
        <v>1472.05</v>
      </c>
      <c r="Z5282" s="115">
        <v>1452.9</v>
      </c>
      <c r="AA5282" s="115">
        <v>1436.02</v>
      </c>
      <c r="AB5282" s="115">
        <v>1423.53</v>
      </c>
      <c r="AC5282" s="115">
        <v>1412.47</v>
      </c>
      <c r="AD5282" s="115">
        <v>1402.82</v>
      </c>
      <c r="AE5282" s="115">
        <v>1398.51</v>
      </c>
      <c r="AF5282" s="115">
        <v>1396.69</v>
      </c>
      <c r="AG5282" s="115">
        <v>1397.17</v>
      </c>
    </row>
    <row r="5283" spans="1:33">
      <c r="A5283" s="115" t="s">
        <v>8</v>
      </c>
      <c r="B5283" s="115" t="s">
        <v>19</v>
      </c>
      <c r="C5283" s="115">
        <v>1369.79</v>
      </c>
      <c r="D5283" s="115">
        <v>1746.83</v>
      </c>
      <c r="E5283" s="115">
        <v>1710.09</v>
      </c>
      <c r="F5283" s="115">
        <v>1598.74</v>
      </c>
      <c r="G5283" s="115">
        <v>1458.35</v>
      </c>
      <c r="H5283" s="115">
        <v>1287.72</v>
      </c>
      <c r="I5283" s="115">
        <v>1213.4000000000001</v>
      </c>
      <c r="J5283" s="115">
        <v>1283.43</v>
      </c>
      <c r="K5283" s="115">
        <v>1339.86</v>
      </c>
      <c r="L5283" s="115">
        <v>1369.26</v>
      </c>
      <c r="M5283" s="115">
        <v>1376.57</v>
      </c>
      <c r="N5283" s="115">
        <v>1379.18</v>
      </c>
      <c r="O5283" s="115">
        <v>1378.19</v>
      </c>
      <c r="P5283" s="115">
        <v>1381.44</v>
      </c>
      <c r="Q5283" s="115">
        <v>1371.17</v>
      </c>
      <c r="R5283" s="115">
        <v>1363.9</v>
      </c>
      <c r="S5283" s="115">
        <v>1368.03</v>
      </c>
      <c r="T5283" s="115">
        <v>1363.87</v>
      </c>
      <c r="U5283" s="115">
        <v>1343.89</v>
      </c>
      <c r="V5283" s="115">
        <v>1339.6</v>
      </c>
      <c r="W5283" s="115">
        <v>1337.27</v>
      </c>
      <c r="X5283" s="115">
        <v>1336.04</v>
      </c>
      <c r="Y5283" s="115">
        <v>1337.38</v>
      </c>
      <c r="Z5283" s="115">
        <v>1336.55</v>
      </c>
      <c r="AA5283" s="115">
        <v>1341.87</v>
      </c>
      <c r="AB5283" s="115">
        <v>1323.96</v>
      </c>
      <c r="AC5283" s="115">
        <v>1318.4</v>
      </c>
      <c r="AD5283" s="115">
        <v>1316.26</v>
      </c>
      <c r="AE5283" s="115">
        <v>1305.6500000000001</v>
      </c>
      <c r="AF5283" s="115">
        <v>1303.3399999999999</v>
      </c>
      <c r="AG5283" s="115">
        <v>1304.68</v>
      </c>
    </row>
    <row r="5284" spans="1:33">
      <c r="A5284" s="115" t="s">
        <v>9</v>
      </c>
      <c r="B5284" s="115" t="s">
        <v>19</v>
      </c>
      <c r="C5284" s="115">
        <v>12.388400000000001</v>
      </c>
      <c r="D5284" s="115">
        <v>12.822699999999999</v>
      </c>
      <c r="E5284" s="115">
        <v>12.7859</v>
      </c>
      <c r="F5284" s="115">
        <v>12.811999999999999</v>
      </c>
      <c r="G5284" s="115">
        <v>12.9193</v>
      </c>
      <c r="H5284" s="115">
        <v>12.994</v>
      </c>
      <c r="I5284" s="115">
        <v>13.013999999999999</v>
      </c>
      <c r="J5284" s="115">
        <v>12.990600000000001</v>
      </c>
      <c r="K5284" s="115">
        <v>12.957100000000001</v>
      </c>
      <c r="L5284" s="115">
        <v>12.902699999999999</v>
      </c>
      <c r="M5284" s="115">
        <v>12.8279</v>
      </c>
      <c r="N5284" s="115">
        <v>12.7844</v>
      </c>
      <c r="O5284" s="115">
        <v>12.754300000000001</v>
      </c>
      <c r="P5284" s="115">
        <v>12.731299999999999</v>
      </c>
      <c r="Q5284" s="115">
        <v>12.7113</v>
      </c>
      <c r="R5284" s="115">
        <v>12.706</v>
      </c>
      <c r="S5284" s="115">
        <v>12.7079</v>
      </c>
      <c r="T5284" s="115">
        <v>12.7056</v>
      </c>
      <c r="U5284" s="115">
        <v>12.702999999999999</v>
      </c>
      <c r="V5284" s="115">
        <v>12.7074</v>
      </c>
      <c r="W5284" s="115">
        <v>12.710699999999999</v>
      </c>
      <c r="X5284" s="115">
        <v>12.7134</v>
      </c>
      <c r="Y5284" s="115">
        <v>12.7149</v>
      </c>
      <c r="Z5284" s="115">
        <v>12.7117</v>
      </c>
      <c r="AA5284" s="115">
        <v>12.7057</v>
      </c>
      <c r="AB5284" s="115">
        <v>12.701499999999999</v>
      </c>
      <c r="AC5284" s="115">
        <v>12.6974</v>
      </c>
      <c r="AD5284" s="115">
        <v>12.6938</v>
      </c>
      <c r="AE5284" s="115">
        <v>12.701000000000001</v>
      </c>
      <c r="AF5284" s="115">
        <v>12.698399999999999</v>
      </c>
      <c r="AG5284" s="115">
        <v>12.6937</v>
      </c>
    </row>
    <row r="5285" spans="1:33">
      <c r="A5285" s="115" t="s">
        <v>10</v>
      </c>
      <c r="B5285" s="115" t="s">
        <v>19</v>
      </c>
      <c r="C5285" s="115">
        <v>-1096.2</v>
      </c>
      <c r="D5285" s="115">
        <v>-1076.44</v>
      </c>
      <c r="E5285" s="115">
        <v>-1066.72</v>
      </c>
      <c r="F5285" s="115">
        <v>-1056.99</v>
      </c>
      <c r="G5285" s="115">
        <v>-1047.24</v>
      </c>
      <c r="H5285" s="115">
        <v>-1027.54</v>
      </c>
      <c r="I5285" s="115">
        <v>-998.16700000000003</v>
      </c>
      <c r="J5285" s="115">
        <v>-972.822</v>
      </c>
      <c r="K5285" s="115">
        <v>-943.47799999999995</v>
      </c>
      <c r="L5285" s="115">
        <v>-914.10699999999997</v>
      </c>
      <c r="M5285" s="115">
        <v>-884.76199999999994</v>
      </c>
      <c r="N5285" s="115">
        <v>-883.76199999999994</v>
      </c>
      <c r="O5285" s="115">
        <v>-883.76199999999994</v>
      </c>
      <c r="P5285" s="115">
        <v>-882.76199999999994</v>
      </c>
      <c r="Q5285" s="115">
        <v>-882.76199999999994</v>
      </c>
      <c r="R5285" s="115">
        <v>-882.76199999999994</v>
      </c>
      <c r="S5285" s="115">
        <v>-881.76199999999994</v>
      </c>
      <c r="T5285" s="115">
        <v>-881.81700000000001</v>
      </c>
      <c r="U5285" s="115">
        <v>-881.81700000000001</v>
      </c>
      <c r="V5285" s="115">
        <v>-880.81700000000001</v>
      </c>
      <c r="W5285" s="115">
        <v>-880.81700000000001</v>
      </c>
      <c r="X5285" s="115">
        <v>-880.81700000000001</v>
      </c>
      <c r="Y5285" s="115">
        <v>-879.81700000000001</v>
      </c>
      <c r="Z5285" s="115">
        <v>-879.84500000000003</v>
      </c>
      <c r="AA5285" s="115">
        <v>-879.84500000000003</v>
      </c>
      <c r="AB5285" s="115">
        <v>-878.87099999999998</v>
      </c>
      <c r="AC5285" s="115">
        <v>-878.87099999999998</v>
      </c>
      <c r="AD5285" s="115">
        <v>-877.87099999999998</v>
      </c>
      <c r="AE5285" s="115">
        <v>-877.87099999999998</v>
      </c>
      <c r="AF5285" s="115">
        <v>-877.87099999999998</v>
      </c>
      <c r="AG5285" s="115">
        <v>-876.899</v>
      </c>
    </row>
    <row r="5286" spans="1:33">
      <c r="A5286" s="115" t="s">
        <v>11</v>
      </c>
      <c r="B5286" s="115" t="s">
        <v>19</v>
      </c>
      <c r="C5286" s="115">
        <v>0</v>
      </c>
      <c r="D5286" s="115">
        <v>0</v>
      </c>
      <c r="E5286" s="115">
        <v>0</v>
      </c>
      <c r="F5286" s="115">
        <v>0</v>
      </c>
      <c r="G5286" s="115">
        <v>0</v>
      </c>
      <c r="H5286" s="115">
        <v>0</v>
      </c>
      <c r="I5286" s="115">
        <v>0</v>
      </c>
      <c r="J5286" s="115">
        <v>0</v>
      </c>
      <c r="K5286" s="115">
        <v>0</v>
      </c>
      <c r="L5286" s="115">
        <v>0</v>
      </c>
      <c r="M5286" s="115">
        <v>0</v>
      </c>
      <c r="N5286" s="115">
        <v>0</v>
      </c>
      <c r="O5286" s="115">
        <v>0</v>
      </c>
      <c r="P5286" s="115">
        <v>0</v>
      </c>
      <c r="Q5286" s="115">
        <v>0</v>
      </c>
      <c r="R5286" s="115">
        <v>0</v>
      </c>
      <c r="S5286" s="115">
        <v>0</v>
      </c>
      <c r="T5286" s="115">
        <v>0</v>
      </c>
      <c r="U5286" s="115">
        <v>0</v>
      </c>
      <c r="V5286" s="115">
        <v>0</v>
      </c>
      <c r="W5286" s="115">
        <v>0</v>
      </c>
      <c r="X5286" s="115">
        <v>0</v>
      </c>
      <c r="Y5286" s="115">
        <v>0</v>
      </c>
      <c r="Z5286" s="115">
        <v>0</v>
      </c>
      <c r="AA5286" s="115">
        <v>0</v>
      </c>
      <c r="AB5286" s="115">
        <v>0</v>
      </c>
      <c r="AC5286" s="115">
        <v>0</v>
      </c>
      <c r="AD5286" s="115">
        <v>0</v>
      </c>
      <c r="AE5286" s="115">
        <v>0</v>
      </c>
      <c r="AF5286" s="115">
        <v>0</v>
      </c>
      <c r="AG5286" s="115">
        <v>0</v>
      </c>
    </row>
    <row r="5287" spans="1:33">
      <c r="A5287" s="115" t="s">
        <v>12</v>
      </c>
      <c r="B5287" s="115" t="s">
        <v>19</v>
      </c>
      <c r="C5287" s="115">
        <v>929.58199999999999</v>
      </c>
      <c r="D5287" s="115">
        <v>941.87800000000004</v>
      </c>
      <c r="E5287" s="115">
        <v>955.96199999999999</v>
      </c>
      <c r="F5287" s="115">
        <v>969.70299999999997</v>
      </c>
      <c r="G5287" s="115">
        <v>983.56399999999996</v>
      </c>
      <c r="H5287" s="115">
        <v>997.10799999999995</v>
      </c>
      <c r="I5287" s="115">
        <v>1007.47</v>
      </c>
      <c r="J5287" s="115">
        <v>1017.58</v>
      </c>
      <c r="K5287" s="115">
        <v>1027.97</v>
      </c>
      <c r="L5287" s="115">
        <v>1038.0899999999999</v>
      </c>
      <c r="M5287" s="115">
        <v>1048.27</v>
      </c>
      <c r="N5287" s="115">
        <v>1057.1600000000001</v>
      </c>
      <c r="O5287" s="115">
        <v>1065.98</v>
      </c>
      <c r="P5287" s="115">
        <v>1074.8800000000001</v>
      </c>
      <c r="Q5287" s="115">
        <v>1084.04</v>
      </c>
      <c r="R5287" s="115">
        <v>1093.03</v>
      </c>
      <c r="S5287" s="115">
        <v>1102.68</v>
      </c>
      <c r="T5287" s="115">
        <v>1112.57</v>
      </c>
      <c r="U5287" s="115">
        <v>1122.1099999999999</v>
      </c>
      <c r="V5287" s="115">
        <v>1131.8800000000001</v>
      </c>
      <c r="W5287" s="115">
        <v>1141.75</v>
      </c>
      <c r="X5287" s="115">
        <v>1149.52</v>
      </c>
      <c r="Y5287" s="115">
        <v>1157.45</v>
      </c>
      <c r="Z5287" s="115">
        <v>1165.3399999999999</v>
      </c>
      <c r="AA5287" s="115">
        <v>1173.3800000000001</v>
      </c>
      <c r="AB5287" s="115">
        <v>1181.43</v>
      </c>
      <c r="AC5287" s="115">
        <v>1187.75</v>
      </c>
      <c r="AD5287" s="115">
        <v>1194.17</v>
      </c>
      <c r="AE5287" s="115">
        <v>1200.56</v>
      </c>
      <c r="AF5287" s="115">
        <v>1206.8900000000001</v>
      </c>
      <c r="AG5287" s="115">
        <v>1213.3699999999999</v>
      </c>
    </row>
    <row r="5288" spans="1:33">
      <c r="A5288" s="115" t="s">
        <v>13</v>
      </c>
      <c r="B5288" s="115" t="s">
        <v>19</v>
      </c>
      <c r="C5288" s="115">
        <v>841.125</v>
      </c>
      <c r="D5288" s="115">
        <v>847.827</v>
      </c>
      <c r="E5288" s="115">
        <v>863.029</v>
      </c>
      <c r="F5288" s="115">
        <v>888.00099999999998</v>
      </c>
      <c r="G5288" s="115">
        <v>913.83900000000006</v>
      </c>
      <c r="H5288" s="115">
        <v>938.85699999999997</v>
      </c>
      <c r="I5288" s="115">
        <v>951.57</v>
      </c>
      <c r="J5288" s="115">
        <v>958.53300000000002</v>
      </c>
      <c r="K5288" s="115">
        <v>965.649</v>
      </c>
      <c r="L5288" s="115">
        <v>973.01</v>
      </c>
      <c r="M5288" s="115">
        <v>980.90099999999995</v>
      </c>
      <c r="N5288" s="115">
        <v>986.82799999999997</v>
      </c>
      <c r="O5288" s="115">
        <v>995.048</v>
      </c>
      <c r="P5288" s="115">
        <v>1001.12</v>
      </c>
      <c r="Q5288" s="115">
        <v>1011.25</v>
      </c>
      <c r="R5288" s="115">
        <v>1022.63</v>
      </c>
      <c r="S5288" s="115">
        <v>1034.7</v>
      </c>
      <c r="T5288" s="115">
        <v>1046.67</v>
      </c>
      <c r="U5288" s="115">
        <v>1057.7</v>
      </c>
      <c r="V5288" s="115">
        <v>1070.55</v>
      </c>
      <c r="W5288" s="115">
        <v>1081.19</v>
      </c>
      <c r="X5288" s="115">
        <v>1091.78</v>
      </c>
      <c r="Y5288" s="115">
        <v>1102.24</v>
      </c>
      <c r="Z5288" s="115">
        <v>1115.6199999999999</v>
      </c>
      <c r="AA5288" s="115">
        <v>1129.18</v>
      </c>
      <c r="AB5288" s="115">
        <v>1142.8</v>
      </c>
      <c r="AC5288" s="115">
        <v>1152.25</v>
      </c>
      <c r="AD5288" s="115">
        <v>1163.04</v>
      </c>
      <c r="AE5288" s="115">
        <v>1171.92</v>
      </c>
      <c r="AF5288" s="115">
        <v>1183.6600000000001</v>
      </c>
      <c r="AG5288" s="115">
        <v>1196</v>
      </c>
    </row>
    <row r="5289" spans="1:33">
      <c r="A5289" s="115" t="s">
        <v>14</v>
      </c>
      <c r="B5289" s="115" t="s">
        <v>19</v>
      </c>
      <c r="C5289" s="115">
        <v>655.91200000000003</v>
      </c>
      <c r="D5289" s="115">
        <v>660.72400000000005</v>
      </c>
      <c r="E5289" s="115">
        <v>666.27700000000004</v>
      </c>
      <c r="F5289" s="115">
        <v>674.37699999999995</v>
      </c>
      <c r="G5289" s="115">
        <v>680.42600000000004</v>
      </c>
      <c r="H5289" s="115">
        <v>686.05100000000004</v>
      </c>
      <c r="I5289" s="115">
        <v>690.96100000000001</v>
      </c>
      <c r="J5289" s="115">
        <v>695.73900000000003</v>
      </c>
      <c r="K5289" s="115">
        <v>700.74099999999999</v>
      </c>
      <c r="L5289" s="115">
        <v>705.404</v>
      </c>
      <c r="M5289" s="115">
        <v>710.07899999999995</v>
      </c>
      <c r="N5289" s="115">
        <v>711.85799999999995</v>
      </c>
      <c r="O5289" s="115">
        <v>714.18</v>
      </c>
      <c r="P5289" s="115">
        <v>716.22799999999995</v>
      </c>
      <c r="Q5289" s="115">
        <v>718.15599999999995</v>
      </c>
      <c r="R5289" s="115">
        <v>720.447</v>
      </c>
      <c r="S5289" s="115">
        <v>722.15499999999997</v>
      </c>
      <c r="T5289" s="115">
        <v>723.88599999999997</v>
      </c>
      <c r="U5289" s="115">
        <v>725.90599999999995</v>
      </c>
      <c r="V5289" s="115">
        <v>727.95500000000004</v>
      </c>
      <c r="W5289" s="115">
        <v>729.45699999999999</v>
      </c>
      <c r="X5289" s="115">
        <v>731.226</v>
      </c>
      <c r="Y5289" s="115">
        <v>732.43600000000004</v>
      </c>
      <c r="Z5289" s="115">
        <v>733.678</v>
      </c>
      <c r="AA5289" s="115">
        <v>734.91899999999998</v>
      </c>
      <c r="AB5289" s="115">
        <v>736.21100000000001</v>
      </c>
      <c r="AC5289" s="115">
        <v>737.23</v>
      </c>
      <c r="AD5289" s="115">
        <v>738.226</v>
      </c>
      <c r="AE5289" s="115">
        <v>739.31</v>
      </c>
      <c r="AF5289" s="115">
        <v>740.68399999999997</v>
      </c>
      <c r="AG5289" s="115">
        <v>741.827</v>
      </c>
    </row>
    <row r="5290" spans="1:33">
      <c r="A5290" s="115" t="s">
        <v>15</v>
      </c>
      <c r="B5290" s="115" t="s">
        <v>19</v>
      </c>
      <c r="C5290" s="115">
        <v>162.57400000000001</v>
      </c>
      <c r="D5290" s="115">
        <v>164.14599999999999</v>
      </c>
      <c r="E5290" s="115">
        <v>165.76</v>
      </c>
      <c r="F5290" s="115">
        <v>167.33199999999999</v>
      </c>
      <c r="G5290" s="115">
        <v>168.89699999999999</v>
      </c>
      <c r="H5290" s="115">
        <v>170.488</v>
      </c>
      <c r="I5290" s="115">
        <v>172.21600000000001</v>
      </c>
      <c r="J5290" s="115">
        <v>173.94399999999999</v>
      </c>
      <c r="K5290" s="115">
        <v>175.672</v>
      </c>
      <c r="L5290" s="115">
        <v>177.399</v>
      </c>
      <c r="M5290" s="115">
        <v>179.155</v>
      </c>
      <c r="N5290" s="115">
        <v>181.01400000000001</v>
      </c>
      <c r="O5290" s="115">
        <v>182.87700000000001</v>
      </c>
      <c r="P5290" s="115">
        <v>184.739</v>
      </c>
      <c r="Q5290" s="115">
        <v>186.59800000000001</v>
      </c>
      <c r="R5290" s="115">
        <v>188.458</v>
      </c>
      <c r="S5290" s="115">
        <v>190.423</v>
      </c>
      <c r="T5290" s="115">
        <v>192.39400000000001</v>
      </c>
      <c r="U5290" s="115">
        <v>194.33099999999999</v>
      </c>
      <c r="V5290" s="115">
        <v>196.29300000000001</v>
      </c>
      <c r="W5290" s="115">
        <v>198.232</v>
      </c>
      <c r="X5290" s="115">
        <v>200.21899999999999</v>
      </c>
      <c r="Y5290" s="115">
        <v>202.208</v>
      </c>
      <c r="Z5290" s="115">
        <v>204.196</v>
      </c>
      <c r="AA5290" s="115">
        <v>206.184</v>
      </c>
      <c r="AB5290" s="115">
        <v>208.17</v>
      </c>
      <c r="AC5290" s="115">
        <v>210.155</v>
      </c>
      <c r="AD5290" s="115">
        <v>212.14</v>
      </c>
      <c r="AE5290" s="115">
        <v>214.15</v>
      </c>
      <c r="AF5290" s="115">
        <v>216.137</v>
      </c>
      <c r="AG5290" s="115">
        <v>218.119</v>
      </c>
    </row>
    <row r="5291" spans="1:33">
      <c r="A5291" s="115" t="s">
        <v>16</v>
      </c>
      <c r="B5291" s="115" t="s">
        <v>19</v>
      </c>
      <c r="C5291" s="115">
        <v>553.68100000000004</v>
      </c>
      <c r="D5291" s="115">
        <v>558.35599999999999</v>
      </c>
      <c r="E5291" s="115">
        <v>564.89200000000005</v>
      </c>
      <c r="F5291" s="115">
        <v>571.42700000000002</v>
      </c>
      <c r="G5291" s="115">
        <v>576.21400000000006</v>
      </c>
      <c r="H5291" s="115">
        <v>580.26900000000001</v>
      </c>
      <c r="I5291" s="115">
        <v>580.35400000000004</v>
      </c>
      <c r="J5291" s="115">
        <v>579.43499999999995</v>
      </c>
      <c r="K5291" s="115">
        <v>578.54200000000003</v>
      </c>
      <c r="L5291" s="115">
        <v>577.15899999999999</v>
      </c>
      <c r="M5291" s="115">
        <v>574.90899999999999</v>
      </c>
      <c r="N5291" s="115">
        <v>573.404</v>
      </c>
      <c r="O5291" s="115">
        <v>572.35500000000002</v>
      </c>
      <c r="P5291" s="115">
        <v>571.53</v>
      </c>
      <c r="Q5291" s="115">
        <v>570.88400000000001</v>
      </c>
      <c r="R5291" s="115">
        <v>570.58399999999995</v>
      </c>
      <c r="S5291" s="115">
        <v>570.37099999999998</v>
      </c>
      <c r="T5291" s="115">
        <v>570.11</v>
      </c>
      <c r="U5291" s="115">
        <v>569.84</v>
      </c>
      <c r="V5291" s="115">
        <v>569.74300000000005</v>
      </c>
      <c r="W5291" s="115">
        <v>569.654</v>
      </c>
      <c r="X5291" s="115">
        <v>569.59299999999996</v>
      </c>
      <c r="Y5291" s="115">
        <v>569.35400000000004</v>
      </c>
      <c r="Z5291" s="115">
        <v>569.14499999999998</v>
      </c>
      <c r="AA5291" s="115">
        <v>568.803</v>
      </c>
      <c r="AB5291" s="115">
        <v>568.55499999999995</v>
      </c>
      <c r="AC5291" s="115">
        <v>568.399</v>
      </c>
      <c r="AD5291" s="115">
        <v>568.21</v>
      </c>
      <c r="AE5291" s="115">
        <v>568.23299999999995</v>
      </c>
      <c r="AF5291" s="115">
        <v>568.16999999999996</v>
      </c>
      <c r="AG5291" s="115">
        <v>567.98699999999997</v>
      </c>
    </row>
    <row r="5292" spans="1:33">
      <c r="A5292" s="115" t="s">
        <v>1972</v>
      </c>
      <c r="B5292" s="115" t="s">
        <v>19</v>
      </c>
      <c r="C5292" s="2">
        <v>674047000</v>
      </c>
      <c r="D5292" s="2">
        <v>1242200000</v>
      </c>
      <c r="E5292" s="2">
        <v>1160320000</v>
      </c>
      <c r="F5292" s="2">
        <v>955231000</v>
      </c>
      <c r="G5292" s="2">
        <v>754761000</v>
      </c>
      <c r="H5292" s="2">
        <v>575264000</v>
      </c>
      <c r="I5292" s="2">
        <v>507198000</v>
      </c>
      <c r="J5292" s="2">
        <v>555539000</v>
      </c>
      <c r="K5292" s="2">
        <v>606779000</v>
      </c>
      <c r="L5292" s="2">
        <v>639051000</v>
      </c>
      <c r="M5292" s="2">
        <v>648114000</v>
      </c>
      <c r="N5292" s="2">
        <v>650625000</v>
      </c>
      <c r="O5292" s="2">
        <v>652303000</v>
      </c>
      <c r="P5292" s="2">
        <v>657432000</v>
      </c>
      <c r="Q5292" s="2">
        <v>645143000</v>
      </c>
      <c r="R5292" s="2">
        <v>636875000</v>
      </c>
      <c r="S5292" s="2">
        <v>640949000</v>
      </c>
      <c r="T5292" s="2">
        <v>633174000</v>
      </c>
      <c r="U5292" s="2">
        <v>607894000</v>
      </c>
      <c r="V5292" s="2">
        <v>600786000</v>
      </c>
      <c r="W5292" s="2">
        <v>597126000</v>
      </c>
      <c r="X5292" s="2">
        <v>595934000</v>
      </c>
      <c r="Y5292" s="2">
        <v>598533000</v>
      </c>
      <c r="Z5292" s="2">
        <v>595382000</v>
      </c>
      <c r="AA5292" s="2">
        <v>600703000</v>
      </c>
      <c r="AB5292" s="2">
        <v>579369000</v>
      </c>
      <c r="AC5292" s="2">
        <v>571961000</v>
      </c>
      <c r="AD5292" s="2">
        <v>573320000</v>
      </c>
      <c r="AE5292" s="2">
        <v>560849000</v>
      </c>
      <c r="AF5292" s="2">
        <v>552574000</v>
      </c>
      <c r="AG5292" s="2">
        <v>555995000</v>
      </c>
    </row>
    <row r="5293" spans="1:33">
      <c r="A5293" s="115" t="s">
        <v>1975</v>
      </c>
      <c r="B5293" s="115" t="s">
        <v>19</v>
      </c>
      <c r="C5293" s="2">
        <v>1396390000</v>
      </c>
      <c r="D5293" s="2">
        <v>853998000</v>
      </c>
      <c r="E5293" s="2">
        <v>993773000</v>
      </c>
      <c r="F5293" s="2">
        <v>1262130000</v>
      </c>
      <c r="G5293" s="2">
        <v>1444300000</v>
      </c>
      <c r="H5293" s="2">
        <v>1453960000</v>
      </c>
      <c r="I5293" s="2">
        <v>1458600000</v>
      </c>
      <c r="J5293" s="2">
        <v>1512220000</v>
      </c>
      <c r="K5293" s="2">
        <v>1510140000</v>
      </c>
      <c r="L5293" s="2">
        <v>1487110000</v>
      </c>
      <c r="M5293" s="2">
        <v>1467480000</v>
      </c>
      <c r="N5293" s="2">
        <v>1461710000</v>
      </c>
      <c r="O5293" s="2">
        <v>1446920000</v>
      </c>
      <c r="P5293" s="2">
        <v>1435490000</v>
      </c>
      <c r="Q5293" s="2">
        <v>1438540000</v>
      </c>
      <c r="R5293" s="2">
        <v>1438690000</v>
      </c>
      <c r="S5293" s="2">
        <v>1436700000</v>
      </c>
      <c r="T5293" s="2">
        <v>1446690000</v>
      </c>
      <c r="U5293" s="2">
        <v>1462590000</v>
      </c>
      <c r="V5293" s="2">
        <v>1469630000</v>
      </c>
      <c r="W5293" s="2">
        <v>1472810000</v>
      </c>
      <c r="X5293" s="2">
        <v>1471390000</v>
      </c>
      <c r="Y5293" s="2">
        <v>1465470000</v>
      </c>
      <c r="Z5293" s="2">
        <v>1471870000</v>
      </c>
      <c r="AA5293" s="2">
        <v>1471410000</v>
      </c>
      <c r="AB5293" s="2">
        <v>1481720000</v>
      </c>
      <c r="AC5293" s="2">
        <v>1487810000</v>
      </c>
      <c r="AD5293" s="2">
        <v>1477420000</v>
      </c>
      <c r="AE5293" s="2">
        <v>1482420000</v>
      </c>
      <c r="AF5293" s="2">
        <v>1495300000</v>
      </c>
      <c r="AG5293" s="2">
        <v>1484120000</v>
      </c>
    </row>
    <row r="5294" spans="1:33">
      <c r="A5294" s="115" t="s">
        <v>1976</v>
      </c>
      <c r="B5294" s="115" t="s">
        <v>19</v>
      </c>
      <c r="C5294" s="2">
        <v>785829000</v>
      </c>
      <c r="D5294" s="2">
        <v>739682000</v>
      </c>
      <c r="E5294" s="2">
        <v>730453000</v>
      </c>
      <c r="F5294" s="2">
        <v>730453000</v>
      </c>
      <c r="G5294" s="2">
        <v>730453000</v>
      </c>
      <c r="H5294" s="2">
        <v>721224000</v>
      </c>
      <c r="I5294" s="2">
        <v>628931000</v>
      </c>
      <c r="J5294" s="2">
        <v>564325000</v>
      </c>
      <c r="K5294" s="2">
        <v>536637000</v>
      </c>
      <c r="L5294" s="2">
        <v>490491000</v>
      </c>
      <c r="M5294" s="2">
        <v>490491000</v>
      </c>
      <c r="N5294" s="2">
        <v>472032000</v>
      </c>
      <c r="O5294" s="2">
        <v>462803000</v>
      </c>
      <c r="P5294" s="2">
        <v>453574000</v>
      </c>
      <c r="Q5294" s="2">
        <v>435115000</v>
      </c>
      <c r="R5294" s="2">
        <v>435115000</v>
      </c>
      <c r="S5294" s="2">
        <v>425886000</v>
      </c>
      <c r="T5294" s="2">
        <v>407427000</v>
      </c>
      <c r="U5294" s="2">
        <v>398198000</v>
      </c>
      <c r="V5294" s="2">
        <v>398198000</v>
      </c>
      <c r="W5294" s="2">
        <v>398198000</v>
      </c>
      <c r="X5294" s="2">
        <v>398198000</v>
      </c>
      <c r="Y5294" s="2">
        <v>398198000</v>
      </c>
      <c r="Z5294" s="2">
        <v>379739000</v>
      </c>
      <c r="AA5294" s="2">
        <v>333592000</v>
      </c>
      <c r="AB5294" s="2">
        <v>333592000</v>
      </c>
      <c r="AC5294" s="2">
        <v>333592000</v>
      </c>
      <c r="AD5294" s="2">
        <v>333592000</v>
      </c>
      <c r="AE5294" s="2">
        <v>315134000</v>
      </c>
      <c r="AF5294" s="2">
        <v>315134000</v>
      </c>
      <c r="AG5294" s="2">
        <v>315134000</v>
      </c>
    </row>
    <row r="5295" spans="1:33">
      <c r="A5295" s="115" t="s">
        <v>1977</v>
      </c>
      <c r="B5295" s="115" t="s">
        <v>19</v>
      </c>
      <c r="C5295" s="2">
        <v>292644000</v>
      </c>
      <c r="D5295" s="2">
        <v>292838000</v>
      </c>
      <c r="E5295" s="2">
        <v>293751000</v>
      </c>
      <c r="F5295" s="2">
        <v>294074000</v>
      </c>
      <c r="G5295" s="2">
        <v>294904000</v>
      </c>
      <c r="H5295" s="2">
        <v>295556000</v>
      </c>
      <c r="I5295" s="2">
        <v>297652000</v>
      </c>
      <c r="J5295" s="2">
        <v>298037000</v>
      </c>
      <c r="K5295" s="2">
        <v>297814000</v>
      </c>
      <c r="L5295" s="2">
        <v>298311000</v>
      </c>
      <c r="M5295" s="2">
        <v>299050000</v>
      </c>
      <c r="N5295" s="2">
        <v>299797000</v>
      </c>
      <c r="O5295" s="2">
        <v>300532000</v>
      </c>
      <c r="P5295" s="2">
        <v>301255000</v>
      </c>
      <c r="Q5295" s="2">
        <v>301978000</v>
      </c>
      <c r="R5295" s="2">
        <v>302669000</v>
      </c>
      <c r="S5295" s="2">
        <v>303080000</v>
      </c>
      <c r="T5295" s="2">
        <v>303492000</v>
      </c>
      <c r="U5295" s="2">
        <v>303904000</v>
      </c>
      <c r="V5295" s="2">
        <v>304308000</v>
      </c>
      <c r="W5295" s="2">
        <v>304708000</v>
      </c>
      <c r="X5295" s="2">
        <v>305108000</v>
      </c>
      <c r="Y5295" s="2">
        <v>305504000</v>
      </c>
      <c r="Z5295" s="2">
        <v>305903000</v>
      </c>
      <c r="AA5295" s="2">
        <v>306014000</v>
      </c>
      <c r="AB5295" s="2">
        <v>306409000</v>
      </c>
      <c r="AC5295" s="2">
        <v>306801000</v>
      </c>
      <c r="AD5295" s="2">
        <v>307178000</v>
      </c>
      <c r="AE5295" s="2">
        <v>307569000</v>
      </c>
      <c r="AF5295" s="2">
        <v>307898000</v>
      </c>
      <c r="AG5295" s="2">
        <v>308282000</v>
      </c>
    </row>
    <row r="5296" spans="1:33">
      <c r="A5296" s="115" t="s">
        <v>1978</v>
      </c>
      <c r="B5296" s="115" t="s">
        <v>19</v>
      </c>
      <c r="C5296" s="2">
        <v>388056000</v>
      </c>
      <c r="D5296" s="2">
        <v>405587000</v>
      </c>
      <c r="E5296" s="2">
        <v>409545000</v>
      </c>
      <c r="F5296" s="2">
        <v>420957000</v>
      </c>
      <c r="G5296" s="2">
        <v>518889000</v>
      </c>
      <c r="H5296" s="2">
        <v>644923000</v>
      </c>
      <c r="I5296" s="2">
        <v>764083000</v>
      </c>
      <c r="J5296" s="2">
        <v>764926000</v>
      </c>
      <c r="K5296" s="2">
        <v>773172000</v>
      </c>
      <c r="L5296" s="2">
        <v>799714000</v>
      </c>
      <c r="M5296" s="2">
        <v>816843000</v>
      </c>
      <c r="N5296" s="2">
        <v>835442000</v>
      </c>
      <c r="O5296" s="2">
        <v>853988000</v>
      </c>
      <c r="P5296" s="2">
        <v>870547000</v>
      </c>
      <c r="Q5296" s="2">
        <v>890919000</v>
      </c>
      <c r="R5296" s="2">
        <v>907411000</v>
      </c>
      <c r="S5296" s="2">
        <v>924727000</v>
      </c>
      <c r="T5296" s="2">
        <v>942662000</v>
      </c>
      <c r="U5296" s="2">
        <v>962380000</v>
      </c>
      <c r="V5296" s="2">
        <v>979355000</v>
      </c>
      <c r="W5296" s="2">
        <v>996448000</v>
      </c>
      <c r="X5296" s="2">
        <v>1016110000</v>
      </c>
      <c r="Y5296" s="2">
        <v>1034270000</v>
      </c>
      <c r="Z5296" s="2">
        <v>1057670000</v>
      </c>
      <c r="AA5296" s="2">
        <v>1084440000</v>
      </c>
      <c r="AB5296" s="2">
        <v>1109210000</v>
      </c>
      <c r="AC5296" s="2">
        <v>1131050000</v>
      </c>
      <c r="AD5296" s="2">
        <v>1155860000</v>
      </c>
      <c r="AE5296" s="2">
        <v>1183090000</v>
      </c>
      <c r="AF5296" s="2">
        <v>1208710000</v>
      </c>
      <c r="AG5296" s="2">
        <v>1234880000</v>
      </c>
    </row>
    <row r="5297" spans="1:33">
      <c r="A5297" s="115" t="s">
        <v>1979</v>
      </c>
      <c r="B5297" s="115" t="s">
        <v>19</v>
      </c>
      <c r="C5297" s="2">
        <v>159146000</v>
      </c>
      <c r="D5297" s="2">
        <v>185402000</v>
      </c>
      <c r="E5297" s="2">
        <v>199079000</v>
      </c>
      <c r="F5297" s="2">
        <v>208674000</v>
      </c>
      <c r="G5297" s="2">
        <v>220445000</v>
      </c>
      <c r="H5297" s="2">
        <v>335223000</v>
      </c>
      <c r="I5297" s="2">
        <v>414154000</v>
      </c>
      <c r="J5297" s="2">
        <v>418551000</v>
      </c>
      <c r="K5297" s="2">
        <v>425210000</v>
      </c>
      <c r="L5297" s="2">
        <v>472619000</v>
      </c>
      <c r="M5297" s="2">
        <v>502038000</v>
      </c>
      <c r="N5297" s="2">
        <v>557402000</v>
      </c>
      <c r="O5297" s="2">
        <v>616394000</v>
      </c>
      <c r="P5297" s="2">
        <v>673570000</v>
      </c>
      <c r="Q5297" s="2">
        <v>749166000</v>
      </c>
      <c r="R5297" s="2">
        <v>819399000</v>
      </c>
      <c r="S5297" s="2">
        <v>891050000</v>
      </c>
      <c r="T5297" s="2">
        <v>973709000</v>
      </c>
      <c r="U5297" s="2">
        <v>1058400000</v>
      </c>
      <c r="V5297" s="2">
        <v>1126650000</v>
      </c>
      <c r="W5297" s="2">
        <v>1192010000</v>
      </c>
      <c r="X5297" s="2">
        <v>1258290000</v>
      </c>
      <c r="Y5297" s="2">
        <v>1326020000</v>
      </c>
      <c r="Z5297" s="2">
        <v>1403240000</v>
      </c>
      <c r="AA5297" s="2">
        <v>1495780000</v>
      </c>
      <c r="AB5297" s="2">
        <v>1560860000</v>
      </c>
      <c r="AC5297" s="2">
        <v>1611510000</v>
      </c>
      <c r="AD5297" s="2">
        <v>1660810000</v>
      </c>
      <c r="AE5297" s="2">
        <v>1728090000</v>
      </c>
      <c r="AF5297" s="2">
        <v>1765930000</v>
      </c>
      <c r="AG5297" s="2">
        <v>1814910000</v>
      </c>
    </row>
    <row r="5298" spans="1:33">
      <c r="A5298" s="115" t="s">
        <v>1980</v>
      </c>
      <c r="B5298" s="115" t="s">
        <v>19</v>
      </c>
      <c r="C5298" s="2">
        <v>3634420</v>
      </c>
      <c r="D5298" s="2">
        <v>4470750</v>
      </c>
      <c r="E5298" s="2">
        <v>4470750</v>
      </c>
      <c r="F5298" s="2">
        <v>4470750</v>
      </c>
      <c r="G5298" s="2">
        <v>4470750</v>
      </c>
      <c r="H5298" s="2">
        <v>4470750</v>
      </c>
      <c r="I5298" s="2">
        <v>5307090</v>
      </c>
      <c r="J5298" s="2">
        <v>5307090</v>
      </c>
      <c r="K5298" s="2">
        <v>5307090</v>
      </c>
      <c r="L5298" s="2">
        <v>5307090</v>
      </c>
      <c r="M5298" s="2">
        <v>5307090</v>
      </c>
      <c r="N5298" s="2">
        <v>5307090</v>
      </c>
      <c r="O5298" s="2">
        <v>5307090</v>
      </c>
      <c r="P5298" s="2">
        <v>5307090</v>
      </c>
      <c r="Q5298" s="2">
        <v>5307090</v>
      </c>
      <c r="R5298" s="2">
        <v>5307090</v>
      </c>
      <c r="S5298" s="2">
        <v>5307090</v>
      </c>
      <c r="T5298" s="2">
        <v>5307090</v>
      </c>
      <c r="U5298" s="2">
        <v>5307090</v>
      </c>
      <c r="V5298" s="2">
        <v>5307090</v>
      </c>
      <c r="W5298" s="2">
        <v>5307090</v>
      </c>
      <c r="X5298" s="2">
        <v>5307090</v>
      </c>
      <c r="Y5298" s="2">
        <v>5307090</v>
      </c>
      <c r="Z5298" s="2">
        <v>5307090</v>
      </c>
      <c r="AA5298" s="2">
        <v>5307090</v>
      </c>
      <c r="AB5298" s="2">
        <v>5307090</v>
      </c>
      <c r="AC5298" s="2">
        <v>5307090</v>
      </c>
      <c r="AD5298" s="2">
        <v>5307090</v>
      </c>
      <c r="AE5298" s="2">
        <v>5307090</v>
      </c>
      <c r="AF5298" s="2">
        <v>5307090</v>
      </c>
      <c r="AG5298" s="2">
        <v>5307090</v>
      </c>
    </row>
    <row r="5299" spans="1:33">
      <c r="A5299" s="115" t="s">
        <v>1981</v>
      </c>
      <c r="B5299" s="115" t="s">
        <v>19</v>
      </c>
      <c r="C5299" s="2">
        <v>4175870</v>
      </c>
      <c r="D5299" s="2">
        <v>14452100</v>
      </c>
      <c r="E5299" s="2">
        <v>13415500</v>
      </c>
      <c r="F5299" s="2">
        <v>9311870</v>
      </c>
      <c r="G5299" s="2">
        <v>6070990</v>
      </c>
      <c r="H5299" s="2">
        <v>5288560</v>
      </c>
      <c r="I5299" s="2">
        <v>4620070</v>
      </c>
      <c r="J5299" s="2">
        <v>5817630</v>
      </c>
      <c r="K5299" s="2">
        <v>6501400</v>
      </c>
      <c r="L5299" s="2">
        <v>7681190</v>
      </c>
      <c r="M5299" s="2">
        <v>8446090</v>
      </c>
      <c r="N5299" s="2">
        <v>8960300</v>
      </c>
      <c r="O5299" s="2">
        <v>9134720</v>
      </c>
      <c r="P5299" s="2">
        <v>9563280</v>
      </c>
      <c r="Q5299" s="2">
        <v>9476850</v>
      </c>
      <c r="R5299" s="2">
        <v>9144160</v>
      </c>
      <c r="S5299" s="2">
        <v>9066450</v>
      </c>
      <c r="T5299" s="2">
        <v>8768770</v>
      </c>
      <c r="U5299" s="2">
        <v>8510210</v>
      </c>
      <c r="V5299" s="2">
        <v>8159720</v>
      </c>
      <c r="W5299" s="2">
        <v>7946770</v>
      </c>
      <c r="X5299" s="2">
        <v>7935710</v>
      </c>
      <c r="Y5299" s="2">
        <v>7916020</v>
      </c>
      <c r="Z5299" s="2">
        <v>7735180</v>
      </c>
      <c r="AA5299" s="2">
        <v>8001670</v>
      </c>
      <c r="AB5299" s="2">
        <v>7726320</v>
      </c>
      <c r="AC5299" s="2">
        <v>7543210</v>
      </c>
      <c r="AD5299" s="2">
        <v>7533780</v>
      </c>
      <c r="AE5299" s="2">
        <v>6986550</v>
      </c>
      <c r="AF5299" s="2">
        <v>6554460</v>
      </c>
      <c r="AG5299" s="2">
        <v>6667240</v>
      </c>
    </row>
    <row r="5300" spans="1:33">
      <c r="A5300" s="115" t="s">
        <v>1982</v>
      </c>
      <c r="B5300" s="115" t="s">
        <v>19</v>
      </c>
      <c r="C5300" s="2">
        <v>16830400</v>
      </c>
      <c r="D5300" s="2">
        <v>16830400</v>
      </c>
      <c r="E5300" s="2">
        <v>16830400</v>
      </c>
      <c r="F5300" s="2">
        <v>16830400</v>
      </c>
      <c r="G5300" s="2">
        <v>16830400</v>
      </c>
      <c r="H5300" s="2">
        <v>16830400</v>
      </c>
      <c r="I5300" s="2">
        <v>16976900</v>
      </c>
      <c r="J5300" s="2">
        <v>16976900</v>
      </c>
      <c r="K5300" s="2">
        <v>16976900</v>
      </c>
      <c r="L5300" s="2">
        <v>16976900</v>
      </c>
      <c r="M5300" s="2">
        <v>16976900</v>
      </c>
      <c r="N5300" s="2">
        <v>16976900</v>
      </c>
      <c r="O5300" s="2">
        <v>16976900</v>
      </c>
      <c r="P5300" s="2">
        <v>16976900</v>
      </c>
      <c r="Q5300" s="2">
        <v>16976900</v>
      </c>
      <c r="R5300" s="2">
        <v>16976900</v>
      </c>
      <c r="S5300" s="2">
        <v>16976900</v>
      </c>
      <c r="T5300" s="2">
        <v>16976900</v>
      </c>
      <c r="U5300" s="2">
        <v>16976900</v>
      </c>
      <c r="V5300" s="2">
        <v>16976900</v>
      </c>
      <c r="W5300" s="2">
        <v>16976900</v>
      </c>
      <c r="X5300" s="2">
        <v>16976900</v>
      </c>
      <c r="Y5300" s="2">
        <v>16976900</v>
      </c>
      <c r="Z5300" s="2">
        <v>16976900</v>
      </c>
      <c r="AA5300" s="2">
        <v>16976900</v>
      </c>
      <c r="AB5300" s="2">
        <v>16976900</v>
      </c>
      <c r="AC5300" s="2">
        <v>16976900</v>
      </c>
      <c r="AD5300" s="2">
        <v>16976900</v>
      </c>
      <c r="AE5300" s="2">
        <v>16976900</v>
      </c>
      <c r="AF5300" s="2">
        <v>16976900</v>
      </c>
      <c r="AG5300" s="2">
        <v>16976900</v>
      </c>
    </row>
    <row r="5301" spans="1:33">
      <c r="A5301" s="115" t="s">
        <v>1983</v>
      </c>
      <c r="B5301" s="115" t="s">
        <v>19</v>
      </c>
      <c r="C5301" s="2">
        <v>13838800</v>
      </c>
      <c r="D5301" s="2">
        <v>13807800</v>
      </c>
      <c r="E5301" s="2">
        <v>13682400</v>
      </c>
      <c r="F5301" s="2">
        <v>13549700</v>
      </c>
      <c r="G5301" s="2">
        <v>13403400</v>
      </c>
      <c r="H5301" s="2">
        <v>13324200</v>
      </c>
      <c r="I5301" s="2">
        <v>13190300</v>
      </c>
      <c r="J5301" s="2">
        <v>13147600</v>
      </c>
      <c r="K5301" s="2">
        <v>13105400</v>
      </c>
      <c r="L5301" s="2">
        <v>12934700</v>
      </c>
      <c r="M5301" s="2">
        <v>12924000</v>
      </c>
      <c r="N5301" s="2">
        <v>12899200</v>
      </c>
      <c r="O5301" s="2">
        <v>12889000</v>
      </c>
      <c r="P5301" s="2">
        <v>12867100</v>
      </c>
      <c r="Q5301" s="2">
        <v>12853900</v>
      </c>
      <c r="R5301" s="2">
        <v>12828500</v>
      </c>
      <c r="S5301" s="2">
        <v>12805700</v>
      </c>
      <c r="T5301" s="2">
        <v>12805700</v>
      </c>
      <c r="U5301" s="2">
        <v>12805200</v>
      </c>
      <c r="V5301" s="2">
        <v>12802100</v>
      </c>
      <c r="W5301" s="2">
        <v>12802100</v>
      </c>
      <c r="X5301" s="2">
        <v>12796500</v>
      </c>
      <c r="Y5301" s="2">
        <v>12796000</v>
      </c>
      <c r="Z5301" s="2">
        <v>12796000</v>
      </c>
      <c r="AA5301" s="2">
        <v>12796000</v>
      </c>
      <c r="AB5301" s="2">
        <v>12790900</v>
      </c>
      <c r="AC5301" s="2">
        <v>12790900</v>
      </c>
      <c r="AD5301" s="2">
        <v>12790900</v>
      </c>
      <c r="AE5301" s="2">
        <v>12789400</v>
      </c>
      <c r="AF5301" s="2">
        <v>12775200</v>
      </c>
      <c r="AG5301" s="2">
        <v>12775200</v>
      </c>
    </row>
    <row r="5302" spans="1:33">
      <c r="A5302" s="115" t="s">
        <v>1984</v>
      </c>
      <c r="B5302" s="115" t="s">
        <v>19</v>
      </c>
      <c r="C5302" s="2">
        <v>216449000</v>
      </c>
      <c r="D5302" s="2">
        <v>219789000</v>
      </c>
      <c r="E5302" s="2">
        <v>215368000</v>
      </c>
      <c r="F5302" s="2">
        <v>210311000</v>
      </c>
      <c r="G5302" s="2">
        <v>204524000</v>
      </c>
      <c r="H5302" s="2">
        <v>223241000</v>
      </c>
      <c r="I5302" s="2">
        <v>226965000</v>
      </c>
      <c r="J5302" s="2">
        <v>225213000</v>
      </c>
      <c r="K5302" s="2">
        <v>233187000</v>
      </c>
      <c r="L5302" s="2">
        <v>242317000</v>
      </c>
      <c r="M5302" s="2">
        <v>252034000</v>
      </c>
      <c r="N5302" s="2">
        <v>256428000</v>
      </c>
      <c r="O5302" s="2">
        <v>260765000</v>
      </c>
      <c r="P5302" s="2">
        <v>264301000</v>
      </c>
      <c r="Q5302" s="2">
        <v>266716000</v>
      </c>
      <c r="R5302" s="2">
        <v>269423000</v>
      </c>
      <c r="S5302" s="2">
        <v>271393000</v>
      </c>
      <c r="T5302" s="2">
        <v>272602000</v>
      </c>
      <c r="U5302" s="2">
        <v>273569000</v>
      </c>
      <c r="V5302" s="2">
        <v>275702000</v>
      </c>
      <c r="W5302" s="2">
        <v>277273000</v>
      </c>
      <c r="X5302" s="2">
        <v>279049000</v>
      </c>
      <c r="Y5302" s="2">
        <v>281467000</v>
      </c>
      <c r="Z5302" s="2">
        <v>282494000</v>
      </c>
      <c r="AA5302" s="2">
        <v>282555000</v>
      </c>
      <c r="AB5302" s="2">
        <v>282396000</v>
      </c>
      <c r="AC5302" s="2">
        <v>282638000</v>
      </c>
      <c r="AD5302" s="2">
        <v>283968000</v>
      </c>
      <c r="AE5302" s="2">
        <v>285424000</v>
      </c>
      <c r="AF5302" s="2">
        <v>289899000</v>
      </c>
      <c r="AG5302" s="2">
        <v>294553000</v>
      </c>
    </row>
    <row r="5303" spans="1:33">
      <c r="A5303" s="115" t="s">
        <v>1985</v>
      </c>
      <c r="B5303" s="115" t="s">
        <v>19</v>
      </c>
      <c r="C5303" s="2">
        <v>17086300</v>
      </c>
      <c r="D5303" s="2">
        <v>27081500</v>
      </c>
      <c r="E5303" s="2">
        <v>25964000</v>
      </c>
      <c r="F5303" s="2">
        <v>23901300</v>
      </c>
      <c r="G5303" s="2">
        <v>20789300</v>
      </c>
      <c r="H5303" s="2">
        <v>21664000</v>
      </c>
      <c r="I5303" s="2">
        <v>20182400</v>
      </c>
      <c r="J5303" s="2">
        <v>22728700</v>
      </c>
      <c r="K5303" s="2">
        <v>24909200</v>
      </c>
      <c r="L5303" s="2">
        <v>26754400</v>
      </c>
      <c r="M5303" s="2">
        <v>27906400</v>
      </c>
      <c r="N5303" s="2">
        <v>28429900</v>
      </c>
      <c r="O5303" s="2">
        <v>29460600</v>
      </c>
      <c r="P5303" s="2">
        <v>30447600</v>
      </c>
      <c r="Q5303" s="2">
        <v>30556300</v>
      </c>
      <c r="R5303" s="2">
        <v>30662100</v>
      </c>
      <c r="S5303" s="2">
        <v>30930500</v>
      </c>
      <c r="T5303" s="2">
        <v>30627500</v>
      </c>
      <c r="U5303" s="2">
        <v>29930100</v>
      </c>
      <c r="V5303" s="2">
        <v>29562800</v>
      </c>
      <c r="W5303" s="2">
        <v>29334800</v>
      </c>
      <c r="X5303" s="2">
        <v>29331700</v>
      </c>
      <c r="Y5303" s="2">
        <v>29483200</v>
      </c>
      <c r="Z5303" s="2">
        <v>29271800</v>
      </c>
      <c r="AA5303" s="2">
        <v>29724900</v>
      </c>
      <c r="AB5303" s="2">
        <v>29582300</v>
      </c>
      <c r="AC5303" s="2">
        <v>29403900</v>
      </c>
      <c r="AD5303" s="2">
        <v>29496300</v>
      </c>
      <c r="AE5303" s="2">
        <v>29087400</v>
      </c>
      <c r="AF5303" s="2">
        <v>28553600</v>
      </c>
      <c r="AG5303" s="2">
        <v>28767900</v>
      </c>
    </row>
    <row r="5304" spans="1:33">
      <c r="A5304" s="115" t="s">
        <v>1986</v>
      </c>
      <c r="B5304" s="115" t="s">
        <v>19</v>
      </c>
      <c r="C5304" s="115">
        <v>122193</v>
      </c>
      <c r="D5304" s="115">
        <v>165555</v>
      </c>
      <c r="E5304" s="2">
        <v>3735780</v>
      </c>
      <c r="F5304" s="2">
        <v>3750320</v>
      </c>
      <c r="G5304" s="2">
        <v>3757590</v>
      </c>
      <c r="H5304" s="2">
        <v>3772130</v>
      </c>
      <c r="I5304" s="2">
        <v>7436620</v>
      </c>
      <c r="J5304" s="2">
        <v>7451160</v>
      </c>
      <c r="K5304" s="2">
        <v>7465700</v>
      </c>
      <c r="L5304" s="2">
        <v>7480240</v>
      </c>
      <c r="M5304" s="2">
        <v>7494780</v>
      </c>
      <c r="N5304" s="2">
        <v>7494780</v>
      </c>
      <c r="O5304" s="2">
        <v>7509330</v>
      </c>
      <c r="P5304" s="2">
        <v>7523870</v>
      </c>
      <c r="Q5304" s="2">
        <v>7523870</v>
      </c>
      <c r="R5304" s="2">
        <v>7538410</v>
      </c>
      <c r="S5304" s="2">
        <v>7538410</v>
      </c>
      <c r="T5304" s="2">
        <v>7552950</v>
      </c>
      <c r="U5304" s="2">
        <v>7552950</v>
      </c>
      <c r="V5304" s="2">
        <v>7567490</v>
      </c>
      <c r="W5304" s="2">
        <v>7567490</v>
      </c>
      <c r="X5304" s="2">
        <v>7582030</v>
      </c>
      <c r="Y5304" s="2">
        <v>7582030</v>
      </c>
      <c r="Z5304" s="2">
        <v>7596580</v>
      </c>
      <c r="AA5304" s="2">
        <v>7596580</v>
      </c>
      <c r="AB5304" s="2">
        <v>7596580</v>
      </c>
      <c r="AC5304" s="2">
        <v>7611120</v>
      </c>
      <c r="AD5304" s="2">
        <v>7611120</v>
      </c>
      <c r="AE5304" s="2">
        <v>7611120</v>
      </c>
      <c r="AF5304" s="2">
        <v>7625660</v>
      </c>
      <c r="AG5304" s="2">
        <v>7625660</v>
      </c>
    </row>
    <row r="5305" spans="1:33">
      <c r="A5305" s="115" t="s">
        <v>1987</v>
      </c>
      <c r="B5305" s="115" t="s">
        <v>19</v>
      </c>
      <c r="C5305" s="115">
        <v>0</v>
      </c>
      <c r="D5305" s="115">
        <v>0</v>
      </c>
      <c r="E5305" s="115">
        <v>0</v>
      </c>
      <c r="F5305" s="115">
        <v>0</v>
      </c>
      <c r="G5305" s="115">
        <v>0</v>
      </c>
      <c r="H5305" s="115">
        <v>0</v>
      </c>
      <c r="I5305" s="115">
        <v>0</v>
      </c>
      <c r="J5305" s="115">
        <v>0</v>
      </c>
      <c r="K5305" s="115">
        <v>0</v>
      </c>
      <c r="L5305" s="115">
        <v>0</v>
      </c>
      <c r="M5305" s="115">
        <v>0</v>
      </c>
      <c r="N5305" s="115">
        <v>0</v>
      </c>
      <c r="O5305" s="115">
        <v>0</v>
      </c>
      <c r="P5305" s="115">
        <v>0</v>
      </c>
      <c r="Q5305" s="115">
        <v>0</v>
      </c>
      <c r="R5305" s="115">
        <v>0</v>
      </c>
      <c r="S5305" s="115">
        <v>0</v>
      </c>
      <c r="T5305" s="115">
        <v>0</v>
      </c>
      <c r="U5305" s="115">
        <v>0</v>
      </c>
      <c r="V5305" s="115">
        <v>0</v>
      </c>
      <c r="W5305" s="115">
        <v>0</v>
      </c>
      <c r="X5305" s="115">
        <v>0</v>
      </c>
      <c r="Y5305" s="115">
        <v>0</v>
      </c>
      <c r="Z5305" s="115">
        <v>0</v>
      </c>
      <c r="AA5305" s="115">
        <v>0</v>
      </c>
      <c r="AB5305" s="115">
        <v>0</v>
      </c>
      <c r="AC5305" s="115">
        <v>0</v>
      </c>
      <c r="AD5305" s="115">
        <v>0</v>
      </c>
      <c r="AE5305" s="115">
        <v>0</v>
      </c>
      <c r="AF5305" s="115">
        <v>0</v>
      </c>
      <c r="AG5305" s="115">
        <v>0</v>
      </c>
    </row>
    <row r="5306" spans="1:33">
      <c r="A5306" s="115" t="s">
        <v>1988</v>
      </c>
      <c r="B5306" s="115" t="s">
        <v>19</v>
      </c>
      <c r="C5306" s="115">
        <v>0</v>
      </c>
      <c r="D5306" s="115">
        <v>0</v>
      </c>
      <c r="E5306" s="115">
        <v>0</v>
      </c>
      <c r="F5306" s="115">
        <v>0</v>
      </c>
      <c r="G5306" s="115">
        <v>0</v>
      </c>
      <c r="H5306" s="115">
        <v>0</v>
      </c>
      <c r="I5306" s="115">
        <v>0</v>
      </c>
      <c r="J5306" s="115">
        <v>0</v>
      </c>
      <c r="K5306" s="115">
        <v>0</v>
      </c>
      <c r="L5306" s="115">
        <v>0</v>
      </c>
      <c r="M5306" s="115">
        <v>0</v>
      </c>
      <c r="N5306" s="115">
        <v>0</v>
      </c>
      <c r="O5306" s="115">
        <v>0</v>
      </c>
      <c r="P5306" s="115">
        <v>0</v>
      </c>
      <c r="Q5306" s="115">
        <v>0</v>
      </c>
      <c r="R5306" s="115">
        <v>0</v>
      </c>
      <c r="S5306" s="115">
        <v>0</v>
      </c>
      <c r="T5306" s="115">
        <v>0</v>
      </c>
      <c r="U5306" s="115">
        <v>0</v>
      </c>
      <c r="V5306" s="115">
        <v>0</v>
      </c>
      <c r="W5306" s="115">
        <v>0</v>
      </c>
      <c r="X5306" s="115">
        <v>0</v>
      </c>
      <c r="Y5306" s="115">
        <v>0</v>
      </c>
      <c r="Z5306" s="115">
        <v>0</v>
      </c>
      <c r="AA5306" s="115">
        <v>0</v>
      </c>
      <c r="AB5306" s="115">
        <v>0</v>
      </c>
      <c r="AC5306" s="115">
        <v>0</v>
      </c>
      <c r="AD5306" s="115">
        <v>0</v>
      </c>
      <c r="AE5306" s="115">
        <v>0</v>
      </c>
      <c r="AF5306" s="115">
        <v>0</v>
      </c>
      <c r="AG5306" s="115">
        <v>0</v>
      </c>
    </row>
    <row r="5307" spans="1:33">
      <c r="A5307" s="115" t="s">
        <v>1989</v>
      </c>
      <c r="B5307" s="115" t="s">
        <v>19</v>
      </c>
      <c r="C5307" s="2">
        <v>13875800</v>
      </c>
      <c r="D5307" s="2">
        <v>13875800</v>
      </c>
      <c r="E5307" s="2">
        <v>13875800</v>
      </c>
      <c r="F5307" s="2">
        <v>13875800</v>
      </c>
      <c r="G5307" s="2">
        <v>13875800</v>
      </c>
      <c r="H5307" s="2">
        <v>13875800</v>
      </c>
      <c r="I5307" s="2">
        <v>13875800</v>
      </c>
      <c r="J5307" s="2">
        <v>13875800</v>
      </c>
      <c r="K5307" s="2">
        <v>13875800</v>
      </c>
      <c r="L5307" s="2">
        <v>13875800</v>
      </c>
      <c r="M5307" s="2">
        <v>13875800</v>
      </c>
      <c r="N5307" s="2">
        <v>13875800</v>
      </c>
      <c r="O5307" s="2">
        <v>13875800</v>
      </c>
      <c r="P5307" s="2">
        <v>13875800</v>
      </c>
      <c r="Q5307" s="2">
        <v>13875800</v>
      </c>
      <c r="R5307" s="2">
        <v>13875800</v>
      </c>
      <c r="S5307" s="2">
        <v>13875800</v>
      </c>
      <c r="T5307" s="2">
        <v>13875800</v>
      </c>
      <c r="U5307" s="2">
        <v>13875800</v>
      </c>
      <c r="V5307" s="2">
        <v>13875800</v>
      </c>
      <c r="W5307" s="2">
        <v>13875800</v>
      </c>
      <c r="X5307" s="2">
        <v>13875800</v>
      </c>
      <c r="Y5307" s="2">
        <v>13875800</v>
      </c>
      <c r="Z5307" s="2">
        <v>13875800</v>
      </c>
      <c r="AA5307" s="2">
        <v>13875800</v>
      </c>
      <c r="AB5307" s="2">
        <v>13875800</v>
      </c>
      <c r="AC5307" s="2">
        <v>13875800</v>
      </c>
      <c r="AD5307" s="2">
        <v>13875800</v>
      </c>
      <c r="AE5307" s="2">
        <v>13875800</v>
      </c>
      <c r="AF5307" s="2">
        <v>13875800</v>
      </c>
      <c r="AG5307" s="2">
        <v>13875800</v>
      </c>
    </row>
    <row r="5308" spans="1:33">
      <c r="A5308" s="115" t="s">
        <v>2879</v>
      </c>
      <c r="B5308" s="115" t="s">
        <v>19</v>
      </c>
      <c r="C5308" s="2">
        <v>1641390000000000</v>
      </c>
      <c r="D5308" s="2">
        <v>1753630000000000</v>
      </c>
      <c r="E5308" s="2">
        <v>1790520000000000</v>
      </c>
      <c r="F5308" s="2">
        <v>1815130000000000</v>
      </c>
      <c r="G5308" s="2">
        <v>1832310000000000</v>
      </c>
      <c r="H5308" s="2">
        <v>1842630000000000</v>
      </c>
      <c r="I5308" s="2">
        <v>1844460000000000</v>
      </c>
      <c r="J5308" s="2">
        <v>1837220000000000</v>
      </c>
      <c r="K5308" s="2">
        <v>1830990000000000</v>
      </c>
      <c r="L5308" s="2">
        <v>1817900000000000</v>
      </c>
      <c r="M5308" s="2">
        <v>1795070000000000</v>
      </c>
      <c r="N5308" s="2">
        <v>1770360000000000</v>
      </c>
      <c r="O5308" s="2">
        <v>1741640000000000</v>
      </c>
      <c r="P5308" s="2">
        <v>1712990000000000</v>
      </c>
      <c r="Q5308" s="2">
        <v>1683760000000000</v>
      </c>
      <c r="R5308" s="2">
        <v>1657450000000000</v>
      </c>
      <c r="S5308" s="2">
        <v>1626790000000000</v>
      </c>
      <c r="T5308" s="2">
        <v>1594780000000000</v>
      </c>
      <c r="U5308" s="2">
        <v>1563600000000000</v>
      </c>
      <c r="V5308" s="2">
        <v>1532820000000000</v>
      </c>
      <c r="W5308" s="2">
        <v>1504640000000000</v>
      </c>
      <c r="X5308" s="2">
        <v>1479900000000000</v>
      </c>
      <c r="Y5308" s="2">
        <v>1455980000000000</v>
      </c>
      <c r="Z5308" s="2">
        <v>1437380000000000</v>
      </c>
      <c r="AA5308" s="2">
        <v>1420940000000000</v>
      </c>
      <c r="AB5308" s="2">
        <v>1408840000000000</v>
      </c>
      <c r="AC5308" s="2">
        <v>1398070000000000</v>
      </c>
      <c r="AD5308" s="2">
        <v>1388660000000000</v>
      </c>
      <c r="AE5308" s="2">
        <v>1384520000000000</v>
      </c>
      <c r="AF5308" s="2">
        <v>1382820000000000</v>
      </c>
      <c r="AG5308" s="2">
        <v>1383370000000000</v>
      </c>
    </row>
    <row r="5309" spans="1:33">
      <c r="A5309" s="115" t="s">
        <v>2880</v>
      </c>
      <c r="B5309" s="115" t="s">
        <v>19</v>
      </c>
      <c r="C5309" s="2">
        <v>1449410000000</v>
      </c>
      <c r="D5309" s="2">
        <v>1531340000000</v>
      </c>
      <c r="E5309" s="2">
        <v>1544430000000</v>
      </c>
      <c r="F5309" s="2">
        <v>1552450000000</v>
      </c>
      <c r="G5309" s="2">
        <v>1554760000000</v>
      </c>
      <c r="H5309" s="2">
        <v>1551530000000</v>
      </c>
      <c r="I5309" s="2">
        <v>1541960000000</v>
      </c>
      <c r="J5309" s="2">
        <v>1525340000000</v>
      </c>
      <c r="K5309" s="2">
        <v>1507160000000</v>
      </c>
      <c r="L5309" s="2">
        <v>1484400000000</v>
      </c>
      <c r="M5309" s="2">
        <v>1458620000000</v>
      </c>
      <c r="N5309" s="2">
        <v>1429520000000</v>
      </c>
      <c r="O5309" s="2">
        <v>1396580000000</v>
      </c>
      <c r="P5309" s="2">
        <v>1363450000000</v>
      </c>
      <c r="Q5309" s="2">
        <v>1328590000000</v>
      </c>
      <c r="R5309" s="2">
        <v>1294200000000</v>
      </c>
      <c r="S5309" s="2">
        <v>1257030000000</v>
      </c>
      <c r="T5309" s="2">
        <v>1218500000000</v>
      </c>
      <c r="U5309" s="2">
        <v>1179870000000</v>
      </c>
      <c r="V5309" s="2">
        <v>1142000000000</v>
      </c>
      <c r="W5309" s="2">
        <v>1106180000000</v>
      </c>
      <c r="X5309" s="2">
        <v>1073020000000</v>
      </c>
      <c r="Y5309" s="2">
        <v>1042170000000</v>
      </c>
      <c r="Z5309" s="2">
        <v>1015610000000</v>
      </c>
      <c r="AA5309" s="2">
        <v>992186000000</v>
      </c>
      <c r="AB5309" s="2">
        <v>973111000000</v>
      </c>
      <c r="AC5309" s="2">
        <v>957469000000</v>
      </c>
      <c r="AD5309" s="2">
        <v>945090000000</v>
      </c>
      <c r="AE5309" s="2">
        <v>936451000000</v>
      </c>
      <c r="AF5309" s="2">
        <v>930411000000</v>
      </c>
      <c r="AG5309" s="2">
        <v>926538000000</v>
      </c>
    </row>
    <row r="5310" spans="1:33">
      <c r="A5310" s="115" t="s">
        <v>2881</v>
      </c>
      <c r="B5310" s="115" t="s">
        <v>19</v>
      </c>
      <c r="C5310" s="2">
        <v>15973900000000</v>
      </c>
      <c r="D5310" s="2">
        <v>16819200000000</v>
      </c>
      <c r="E5310" s="2">
        <v>16898800000000</v>
      </c>
      <c r="F5310" s="2">
        <v>16956900000000</v>
      </c>
      <c r="G5310" s="2">
        <v>16956900000000</v>
      </c>
      <c r="H5310" s="2">
        <v>16902800000000</v>
      </c>
      <c r="I5310" s="2">
        <v>16775900000000</v>
      </c>
      <c r="J5310" s="2">
        <v>16585600000000</v>
      </c>
      <c r="K5310" s="2">
        <v>16369400000000</v>
      </c>
      <c r="L5310" s="2">
        <v>16103800000000</v>
      </c>
      <c r="M5310" s="2">
        <v>15798500000000</v>
      </c>
      <c r="N5310" s="2">
        <v>15448100000000</v>
      </c>
      <c r="O5310" s="2">
        <v>15061000000000</v>
      </c>
      <c r="P5310" s="2">
        <v>14667100000000</v>
      </c>
      <c r="Q5310" s="2">
        <v>14251900000000</v>
      </c>
      <c r="R5310" s="2">
        <v>13833900000000</v>
      </c>
      <c r="S5310" s="2">
        <v>13394300000000</v>
      </c>
      <c r="T5310" s="2">
        <v>12936400000000</v>
      </c>
      <c r="U5310" s="2">
        <v>12474200000000</v>
      </c>
      <c r="V5310" s="2">
        <v>12026300000000</v>
      </c>
      <c r="W5310" s="2">
        <v>11600300000000</v>
      </c>
      <c r="X5310" s="2">
        <v>11199900000000</v>
      </c>
      <c r="Y5310" s="2">
        <v>10835800000000</v>
      </c>
      <c r="Z5310" s="2">
        <v>10517100000000</v>
      </c>
      <c r="AA5310" s="2">
        <v>10239700000000</v>
      </c>
      <c r="AB5310" s="2">
        <v>10011400000000</v>
      </c>
      <c r="AC5310" s="2">
        <v>9828810000000</v>
      </c>
      <c r="AD5310" s="2">
        <v>9685220000000</v>
      </c>
      <c r="AE5310" s="2">
        <v>9581690000000</v>
      </c>
      <c r="AF5310" s="2">
        <v>9509270000000</v>
      </c>
      <c r="AG5310" s="2">
        <v>9462120000000</v>
      </c>
    </row>
    <row r="5311" spans="1:33">
      <c r="A5311" s="115" t="s">
        <v>2882</v>
      </c>
      <c r="B5311" s="115" t="s">
        <v>19</v>
      </c>
      <c r="C5311" s="2">
        <v>4164240000000</v>
      </c>
      <c r="D5311" s="2">
        <v>4351850000000</v>
      </c>
      <c r="E5311" s="2">
        <v>4425780000000</v>
      </c>
      <c r="F5311" s="2">
        <v>4463140000000</v>
      </c>
      <c r="G5311" s="2">
        <v>4491810000000</v>
      </c>
      <c r="H5311" s="2">
        <v>4496490000000</v>
      </c>
      <c r="I5311" s="2">
        <v>4502330000000</v>
      </c>
      <c r="J5311" s="2">
        <v>4463060000000</v>
      </c>
      <c r="K5311" s="2">
        <v>4438140000000</v>
      </c>
      <c r="L5311" s="2">
        <v>4397840000000</v>
      </c>
      <c r="M5311" s="2">
        <v>4361020000000</v>
      </c>
      <c r="N5311" s="2">
        <v>4328500000000</v>
      </c>
      <c r="O5311" s="2">
        <v>4271640000000</v>
      </c>
      <c r="P5311" s="2">
        <v>4223320000000</v>
      </c>
      <c r="Q5311" s="2">
        <v>4172910000000</v>
      </c>
      <c r="R5311" s="2">
        <v>4139210000000</v>
      </c>
      <c r="S5311" s="2">
        <v>4082500000000</v>
      </c>
      <c r="T5311" s="2">
        <v>4030530000000</v>
      </c>
      <c r="U5311" s="2">
        <v>3984370000000</v>
      </c>
      <c r="V5311" s="2">
        <v>3929360000000</v>
      </c>
      <c r="W5311" s="2">
        <v>3880670000000</v>
      </c>
      <c r="X5311" s="2">
        <v>3848380000000</v>
      </c>
      <c r="Y5311" s="2">
        <v>3804100000000</v>
      </c>
      <c r="Z5311" s="2">
        <v>3778560000000</v>
      </c>
      <c r="AA5311" s="2">
        <v>3746830000000</v>
      </c>
      <c r="AB5311" s="2">
        <v>3728010000000</v>
      </c>
      <c r="AC5311" s="2">
        <v>3707220000000</v>
      </c>
      <c r="AD5311" s="2">
        <v>3692050000000</v>
      </c>
      <c r="AE5311" s="2">
        <v>3686460000000</v>
      </c>
      <c r="AF5311" s="2">
        <v>3684750000000</v>
      </c>
      <c r="AG5311" s="2">
        <v>3687900000000</v>
      </c>
    </row>
    <row r="5312" spans="1:33">
      <c r="A5312" s="115" t="s">
        <v>2883</v>
      </c>
      <c r="B5312" s="115" t="s">
        <v>19</v>
      </c>
      <c r="C5312" s="2">
        <v>248420000000</v>
      </c>
      <c r="D5312" s="2">
        <v>259607000000</v>
      </c>
      <c r="E5312" s="2">
        <v>263947000000</v>
      </c>
      <c r="F5312" s="2">
        <v>266257000000</v>
      </c>
      <c r="G5312" s="2">
        <v>268063000000</v>
      </c>
      <c r="H5312" s="2">
        <v>268822000000</v>
      </c>
      <c r="I5312" s="2">
        <v>268813000000</v>
      </c>
      <c r="J5312" s="2">
        <v>266608000000</v>
      </c>
      <c r="K5312" s="2">
        <v>264765000000</v>
      </c>
      <c r="L5312" s="2">
        <v>262057000000</v>
      </c>
      <c r="M5312" s="2">
        <v>259352000000</v>
      </c>
      <c r="N5312" s="2">
        <v>256695000000</v>
      </c>
      <c r="O5312" s="2">
        <v>252928000000</v>
      </c>
      <c r="P5312" s="2">
        <v>249436000000</v>
      </c>
      <c r="Q5312" s="2">
        <v>245869000000</v>
      </c>
      <c r="R5312" s="2">
        <v>243052000000</v>
      </c>
      <c r="S5312" s="2">
        <v>239190000000</v>
      </c>
      <c r="T5312" s="2">
        <v>235433000000</v>
      </c>
      <c r="U5312" s="2">
        <v>231950000000</v>
      </c>
      <c r="V5312" s="2">
        <v>228137000000</v>
      </c>
      <c r="W5312" s="2">
        <v>224665000000</v>
      </c>
      <c r="X5312" s="2">
        <v>221987000000</v>
      </c>
      <c r="Y5312" s="2">
        <v>218954000000</v>
      </c>
      <c r="Z5312" s="2">
        <v>216898000000</v>
      </c>
      <c r="AA5312" s="2">
        <v>214717000000</v>
      </c>
      <c r="AB5312" s="2">
        <v>213215000000</v>
      </c>
      <c r="AC5312" s="2">
        <v>211739000000</v>
      </c>
      <c r="AD5312" s="2">
        <v>210601000000</v>
      </c>
      <c r="AE5312" s="2">
        <v>210065000000</v>
      </c>
      <c r="AF5312" s="2">
        <v>209825000000</v>
      </c>
      <c r="AG5312" s="2">
        <v>209871000000</v>
      </c>
    </row>
    <row r="5313" spans="1:33">
      <c r="A5313" s="115" t="s">
        <v>2884</v>
      </c>
      <c r="B5313" s="115" t="s">
        <v>19</v>
      </c>
      <c r="C5313" s="2">
        <v>140845000000</v>
      </c>
      <c r="D5313" s="2">
        <v>147544000000</v>
      </c>
      <c r="E5313" s="2">
        <v>150739000000</v>
      </c>
      <c r="F5313" s="2">
        <v>152370000000</v>
      </c>
      <c r="G5313" s="2">
        <v>153680000000</v>
      </c>
      <c r="H5313" s="2">
        <v>154238000000</v>
      </c>
      <c r="I5313" s="2">
        <v>154652000000</v>
      </c>
      <c r="J5313" s="2">
        <v>153423000000</v>
      </c>
      <c r="K5313" s="2">
        <v>152711000000</v>
      </c>
      <c r="L5313" s="2">
        <v>151463000000</v>
      </c>
      <c r="M5313" s="2">
        <v>150396000000</v>
      </c>
      <c r="N5313" s="2">
        <v>149576000000</v>
      </c>
      <c r="O5313" s="2">
        <v>147880000000</v>
      </c>
      <c r="P5313" s="2">
        <v>146512000000</v>
      </c>
      <c r="Q5313" s="2">
        <v>145121000000</v>
      </c>
      <c r="R5313" s="2">
        <v>144380000000</v>
      </c>
      <c r="S5313" s="2">
        <v>142772000000</v>
      </c>
      <c r="T5313" s="2">
        <v>141368000000</v>
      </c>
      <c r="U5313" s="2">
        <v>140221000000</v>
      </c>
      <c r="V5313" s="2">
        <v>138690000000</v>
      </c>
      <c r="W5313" s="2">
        <v>137409000000</v>
      </c>
      <c r="X5313" s="2">
        <v>136720000000</v>
      </c>
      <c r="Y5313" s="2">
        <v>135513000000</v>
      </c>
      <c r="Z5313" s="2">
        <v>134969000000</v>
      </c>
      <c r="AA5313" s="2">
        <v>134182000000</v>
      </c>
      <c r="AB5313" s="2">
        <v>133803000000</v>
      </c>
      <c r="AC5313" s="2">
        <v>133285000000</v>
      </c>
      <c r="AD5313" s="2">
        <v>132919000000</v>
      </c>
      <c r="AE5313" s="2">
        <v>132886000000</v>
      </c>
      <c r="AF5313" s="2">
        <v>132966000000</v>
      </c>
      <c r="AG5313" s="2">
        <v>133186000000</v>
      </c>
    </row>
    <row r="5314" spans="1:33">
      <c r="A5314" s="115" t="s">
        <v>2885</v>
      </c>
      <c r="B5314" s="115" t="s">
        <v>19</v>
      </c>
      <c r="C5314" s="2">
        <v>188071000000</v>
      </c>
      <c r="D5314" s="2">
        <v>196078000000</v>
      </c>
      <c r="E5314" s="2">
        <v>199798000000</v>
      </c>
      <c r="F5314" s="2">
        <v>201705000000</v>
      </c>
      <c r="G5314" s="2">
        <v>202799000000</v>
      </c>
      <c r="H5314" s="2">
        <v>203430000000</v>
      </c>
      <c r="I5314" s="2">
        <v>204929000000</v>
      </c>
      <c r="J5314" s="2">
        <v>201116000000</v>
      </c>
      <c r="K5314" s="2">
        <v>200634000000</v>
      </c>
      <c r="L5314" s="2">
        <v>198755000000</v>
      </c>
      <c r="M5314" s="2">
        <v>198374000000</v>
      </c>
      <c r="N5314" s="2">
        <v>200242000000</v>
      </c>
      <c r="O5314" s="2">
        <v>197643000000</v>
      </c>
      <c r="P5314" s="2">
        <v>197219000000</v>
      </c>
      <c r="Q5314" s="2">
        <v>196470000000</v>
      </c>
      <c r="R5314" s="2">
        <v>198248000000</v>
      </c>
      <c r="S5314" s="2">
        <v>195774000000</v>
      </c>
      <c r="T5314" s="2">
        <v>195191000000</v>
      </c>
      <c r="U5314" s="2">
        <v>196141000000</v>
      </c>
      <c r="V5314" s="2">
        <v>193841000000</v>
      </c>
      <c r="W5314" s="2">
        <v>193302000000</v>
      </c>
      <c r="X5314" s="2">
        <v>194931000000</v>
      </c>
      <c r="Y5314" s="2">
        <v>192546000000</v>
      </c>
      <c r="Z5314" s="2">
        <v>192391000000</v>
      </c>
      <c r="AA5314" s="2">
        <v>191519000000</v>
      </c>
      <c r="AB5314" s="2">
        <v>191676000000</v>
      </c>
      <c r="AC5314" s="2">
        <v>191178000000</v>
      </c>
      <c r="AD5314" s="2">
        <v>190900000000</v>
      </c>
      <c r="AE5314" s="2">
        <v>191151000000</v>
      </c>
      <c r="AF5314" s="2">
        <v>191182000000</v>
      </c>
      <c r="AG5314" s="2">
        <v>191112000000</v>
      </c>
    </row>
    <row r="5315" spans="1:33">
      <c r="A5315" s="115" t="s">
        <v>2886</v>
      </c>
      <c r="B5315" s="115" t="s">
        <v>19</v>
      </c>
      <c r="C5315" s="2">
        <v>55427900000</v>
      </c>
      <c r="D5315" s="2">
        <v>58028300000</v>
      </c>
      <c r="E5315" s="2">
        <v>59469600000</v>
      </c>
      <c r="F5315" s="2">
        <v>60164700000</v>
      </c>
      <c r="G5315" s="2">
        <v>60769500000</v>
      </c>
      <c r="H5315" s="2">
        <v>60950100000</v>
      </c>
      <c r="I5315" s="2">
        <v>61230900000</v>
      </c>
      <c r="J5315" s="2">
        <v>60865300000</v>
      </c>
      <c r="K5315" s="2">
        <v>60714300000</v>
      </c>
      <c r="L5315" s="2">
        <v>60372600000</v>
      </c>
      <c r="M5315" s="2">
        <v>60102900000</v>
      </c>
      <c r="N5315" s="2">
        <v>59909100000</v>
      </c>
      <c r="O5315" s="2">
        <v>59445100000</v>
      </c>
      <c r="P5315" s="2">
        <v>59091700000</v>
      </c>
      <c r="Q5315" s="2">
        <v>58746800000</v>
      </c>
      <c r="R5315" s="2">
        <v>58661500000</v>
      </c>
      <c r="S5315" s="2">
        <v>58293100000</v>
      </c>
      <c r="T5315" s="2">
        <v>57976600000</v>
      </c>
      <c r="U5315" s="2">
        <v>57728800000</v>
      </c>
      <c r="V5315" s="2">
        <v>57406800000</v>
      </c>
      <c r="W5315" s="2">
        <v>57114900000</v>
      </c>
      <c r="X5315" s="2">
        <v>57042500000</v>
      </c>
      <c r="Y5315" s="2">
        <v>56820300000</v>
      </c>
      <c r="Z5315" s="2">
        <v>56831500000</v>
      </c>
      <c r="AA5315" s="2">
        <v>56675800000</v>
      </c>
      <c r="AB5315" s="2">
        <v>56672000000</v>
      </c>
      <c r="AC5315" s="2">
        <v>56573900000</v>
      </c>
      <c r="AD5315" s="2">
        <v>56520800000</v>
      </c>
      <c r="AE5315" s="2">
        <v>56586900000</v>
      </c>
      <c r="AF5315" s="2">
        <v>56692700000</v>
      </c>
      <c r="AG5315" s="2">
        <v>56865700000</v>
      </c>
    </row>
    <row r="5316" spans="1:33">
      <c r="A5316" s="115" t="s">
        <v>2887</v>
      </c>
      <c r="B5316" s="115" t="s">
        <v>19</v>
      </c>
      <c r="C5316" s="2">
        <v>44700400000</v>
      </c>
      <c r="D5316" s="2">
        <v>46512000000</v>
      </c>
      <c r="E5316" s="2">
        <v>47260200000</v>
      </c>
      <c r="F5316" s="2">
        <v>47656200000</v>
      </c>
      <c r="G5316" s="2">
        <v>47972100000</v>
      </c>
      <c r="H5316" s="2">
        <v>48115200000</v>
      </c>
      <c r="I5316" s="2">
        <v>48169700000</v>
      </c>
      <c r="J5316" s="2">
        <v>47716800000</v>
      </c>
      <c r="K5316" s="2">
        <v>47420900000</v>
      </c>
      <c r="L5316" s="2">
        <v>46947400000</v>
      </c>
      <c r="M5316" s="2">
        <v>46524400000</v>
      </c>
      <c r="N5316" s="2">
        <v>46177600000</v>
      </c>
      <c r="O5316" s="2">
        <v>45522200000</v>
      </c>
      <c r="P5316" s="2">
        <v>44972200000</v>
      </c>
      <c r="Q5316" s="2">
        <v>44402300000</v>
      </c>
      <c r="R5316" s="2">
        <v>44028900000</v>
      </c>
      <c r="S5316" s="2">
        <v>43365600000</v>
      </c>
      <c r="T5316" s="2">
        <v>42775700000</v>
      </c>
      <c r="U5316" s="2">
        <v>42274600000</v>
      </c>
      <c r="V5316" s="2">
        <v>41624000000</v>
      </c>
      <c r="W5316" s="2">
        <v>41073600000</v>
      </c>
      <c r="X5316" s="2">
        <v>40713600000</v>
      </c>
      <c r="Y5316" s="2">
        <v>40177000000</v>
      </c>
      <c r="Z5316" s="2">
        <v>39860700000</v>
      </c>
      <c r="AA5316" s="2">
        <v>39493600000</v>
      </c>
      <c r="AB5316" s="2">
        <v>39262700000</v>
      </c>
      <c r="AC5316" s="2">
        <v>39012400000</v>
      </c>
      <c r="AD5316" s="2">
        <v>38820100000</v>
      </c>
      <c r="AE5316" s="2">
        <v>38737200000</v>
      </c>
      <c r="AF5316" s="2">
        <v>38693900000</v>
      </c>
      <c r="AG5316" s="2">
        <v>38692000000</v>
      </c>
    </row>
    <row r="5317" spans="1:33">
      <c r="A5317" s="115" t="s">
        <v>2888</v>
      </c>
      <c r="B5317" s="115" t="s">
        <v>19</v>
      </c>
      <c r="C5317" s="2">
        <v>65561000000</v>
      </c>
      <c r="D5317" s="2">
        <v>70094500000</v>
      </c>
      <c r="E5317" s="2">
        <v>71474000000</v>
      </c>
      <c r="F5317" s="2">
        <v>72562300000</v>
      </c>
      <c r="G5317" s="2">
        <v>73405500000</v>
      </c>
      <c r="H5317" s="2">
        <v>73984800000</v>
      </c>
      <c r="I5317" s="2">
        <v>74268900000</v>
      </c>
      <c r="J5317" s="2">
        <v>74257400000</v>
      </c>
      <c r="K5317" s="2">
        <v>74359700000</v>
      </c>
      <c r="L5317" s="2">
        <v>74118400000</v>
      </c>
      <c r="M5317" s="2">
        <v>73180100000</v>
      </c>
      <c r="N5317" s="2">
        <v>72159700000</v>
      </c>
      <c r="O5317" s="2">
        <v>70979800000</v>
      </c>
      <c r="P5317" s="2">
        <v>69799800000</v>
      </c>
      <c r="Q5317" s="2">
        <v>68595300000</v>
      </c>
      <c r="R5317" s="2">
        <v>67510100000</v>
      </c>
      <c r="S5317" s="2">
        <v>66248100000</v>
      </c>
      <c r="T5317" s="2">
        <v>64924900000</v>
      </c>
      <c r="U5317" s="2">
        <v>63634700000</v>
      </c>
      <c r="V5317" s="2">
        <v>62363900000</v>
      </c>
      <c r="W5317" s="2">
        <v>61202500000</v>
      </c>
      <c r="X5317" s="2">
        <v>60175900000</v>
      </c>
      <c r="Y5317" s="2">
        <v>59183700000</v>
      </c>
      <c r="Z5317" s="2">
        <v>58407900000</v>
      </c>
      <c r="AA5317" s="2">
        <v>57725800000</v>
      </c>
      <c r="AB5317" s="2">
        <v>57220900000</v>
      </c>
      <c r="AC5317" s="2">
        <v>56770000000</v>
      </c>
      <c r="AD5317" s="2">
        <v>56360000000</v>
      </c>
      <c r="AE5317" s="2">
        <v>56176300000</v>
      </c>
      <c r="AF5317" s="2">
        <v>56090500000</v>
      </c>
      <c r="AG5317" s="2">
        <v>56097200000</v>
      </c>
    </row>
    <row r="5318" spans="1:33">
      <c r="A5318" s="115" t="s">
        <v>2889</v>
      </c>
      <c r="B5318" s="115" t="s">
        <v>19</v>
      </c>
      <c r="C5318" s="2">
        <v>13108600000</v>
      </c>
      <c r="D5318" s="2">
        <v>14014900000</v>
      </c>
      <c r="E5318" s="2">
        <v>14290400000</v>
      </c>
      <c r="F5318" s="2">
        <v>14507800000</v>
      </c>
      <c r="G5318" s="2">
        <v>14676200000</v>
      </c>
      <c r="H5318" s="2">
        <v>14791900000</v>
      </c>
      <c r="I5318" s="2">
        <v>14848500000</v>
      </c>
      <c r="J5318" s="2">
        <v>14846000000</v>
      </c>
      <c r="K5318" s="2">
        <v>14866300000</v>
      </c>
      <c r="L5318" s="2">
        <v>14817900000</v>
      </c>
      <c r="M5318" s="2">
        <v>14630000000</v>
      </c>
      <c r="N5318" s="2">
        <v>14425700000</v>
      </c>
      <c r="O5318" s="2">
        <v>14189400000</v>
      </c>
      <c r="P5318" s="2">
        <v>13953000000</v>
      </c>
      <c r="Q5318" s="2">
        <v>13711600000</v>
      </c>
      <c r="R5318" s="2">
        <v>13494100000</v>
      </c>
      <c r="S5318" s="2">
        <v>13241000000</v>
      </c>
      <c r="T5318" s="2">
        <v>12975700000</v>
      </c>
      <c r="U5318" s="2">
        <v>12716900000</v>
      </c>
      <c r="V5318" s="2">
        <v>12461800000</v>
      </c>
      <c r="W5318" s="2">
        <v>12228600000</v>
      </c>
      <c r="X5318" s="2">
        <v>12022300000</v>
      </c>
      <c r="Y5318" s="2">
        <v>11822800000</v>
      </c>
      <c r="Z5318" s="2">
        <v>11666500000</v>
      </c>
      <c r="AA5318" s="2">
        <v>11528900000</v>
      </c>
      <c r="AB5318" s="2">
        <v>11426700000</v>
      </c>
      <c r="AC5318" s="2">
        <v>11335300000</v>
      </c>
      <c r="AD5318" s="2">
        <v>11252200000</v>
      </c>
      <c r="AE5318" s="2">
        <v>11214300000</v>
      </c>
      <c r="AF5318" s="2">
        <v>11196100000</v>
      </c>
      <c r="AG5318" s="2">
        <v>11196200000</v>
      </c>
    </row>
    <row r="5319" spans="1:33">
      <c r="A5319" s="115" t="s">
        <v>2890</v>
      </c>
      <c r="B5319" s="115" t="s">
        <v>19</v>
      </c>
      <c r="C5319" s="115">
        <v>0</v>
      </c>
      <c r="D5319" s="115">
        <v>0</v>
      </c>
      <c r="E5319" s="115">
        <v>0</v>
      </c>
      <c r="F5319" s="115">
        <v>0</v>
      </c>
      <c r="G5319" s="115">
        <v>0</v>
      </c>
      <c r="H5319" s="115">
        <v>0</v>
      </c>
      <c r="I5319" s="115">
        <v>0</v>
      </c>
      <c r="J5319" s="115">
        <v>0</v>
      </c>
      <c r="K5319" s="115">
        <v>0</v>
      </c>
      <c r="L5319" s="115">
        <v>0</v>
      </c>
      <c r="M5319" s="115">
        <v>0</v>
      </c>
      <c r="N5319" s="115">
        <v>0</v>
      </c>
      <c r="O5319" s="115">
        <v>0</v>
      </c>
      <c r="P5319" s="115">
        <v>0</v>
      </c>
      <c r="Q5319" s="115">
        <v>0</v>
      </c>
      <c r="R5319" s="115">
        <v>0</v>
      </c>
      <c r="S5319" s="115">
        <v>0</v>
      </c>
      <c r="T5319" s="115">
        <v>0</v>
      </c>
      <c r="U5319" s="115">
        <v>0</v>
      </c>
      <c r="V5319" s="115">
        <v>0</v>
      </c>
      <c r="W5319" s="115">
        <v>0</v>
      </c>
      <c r="X5319" s="115">
        <v>0</v>
      </c>
      <c r="Y5319" s="115">
        <v>0</v>
      </c>
      <c r="Z5319" s="115">
        <v>0</v>
      </c>
      <c r="AA5319" s="115">
        <v>0</v>
      </c>
      <c r="AB5319" s="115">
        <v>0</v>
      </c>
      <c r="AC5319" s="115">
        <v>0</v>
      </c>
      <c r="AD5319" s="115">
        <v>0</v>
      </c>
      <c r="AE5319" s="115">
        <v>0</v>
      </c>
      <c r="AF5319" s="115">
        <v>0</v>
      </c>
      <c r="AG5319" s="115">
        <v>0</v>
      </c>
    </row>
    <row r="5320" spans="1:33">
      <c r="A5320" s="115" t="s">
        <v>2891</v>
      </c>
      <c r="B5320" s="115" t="s">
        <v>19</v>
      </c>
      <c r="C5320" s="2">
        <v>1367610000000000</v>
      </c>
      <c r="D5320" s="2">
        <v>1742650000000000</v>
      </c>
      <c r="E5320" s="2">
        <v>1706210000000000</v>
      </c>
      <c r="F5320" s="2">
        <v>1595590000000000</v>
      </c>
      <c r="G5320" s="2">
        <v>1455910000000000</v>
      </c>
      <c r="H5320" s="2">
        <v>1285860000000000</v>
      </c>
      <c r="I5320" s="2">
        <v>1211770000000000</v>
      </c>
      <c r="J5320" s="2">
        <v>1281650000000000</v>
      </c>
      <c r="K5320" s="2">
        <v>1337910000000000</v>
      </c>
      <c r="L5320" s="2">
        <v>1367190000000000</v>
      </c>
      <c r="M5320" s="2">
        <v>1374470000000000</v>
      </c>
      <c r="N5320" s="2">
        <v>1377070000000000</v>
      </c>
      <c r="O5320" s="2">
        <v>1376060000000000</v>
      </c>
      <c r="P5320" s="2">
        <v>1379300000000000</v>
      </c>
      <c r="Q5320" s="2">
        <v>1369060000000000</v>
      </c>
      <c r="R5320" s="2">
        <v>1361830000000000</v>
      </c>
      <c r="S5320" s="2">
        <v>1365940000000000</v>
      </c>
      <c r="T5320" s="2">
        <v>1361800000000000</v>
      </c>
      <c r="U5320" s="2">
        <v>1341920000000000</v>
      </c>
      <c r="V5320" s="2">
        <v>1337650000000000</v>
      </c>
      <c r="W5320" s="2">
        <v>1335330000000000</v>
      </c>
      <c r="X5320" s="2">
        <v>1334100000000000</v>
      </c>
      <c r="Y5320" s="2">
        <v>1335440000000000</v>
      </c>
      <c r="Z5320" s="2">
        <v>1334620000000000</v>
      </c>
      <c r="AA5320" s="2">
        <v>1339920000000000</v>
      </c>
      <c r="AB5320" s="2">
        <v>1322080000000000</v>
      </c>
      <c r="AC5320" s="2">
        <v>1316540000000000</v>
      </c>
      <c r="AD5320" s="2">
        <v>1314400000000000</v>
      </c>
      <c r="AE5320" s="2">
        <v>1303830000000000</v>
      </c>
      <c r="AF5320" s="2">
        <v>1301550000000000</v>
      </c>
      <c r="AG5320" s="2">
        <v>1302880000000000</v>
      </c>
    </row>
    <row r="5321" spans="1:33">
      <c r="A5321" s="115" t="s">
        <v>2892</v>
      </c>
      <c r="B5321" s="115" t="s">
        <v>19</v>
      </c>
      <c r="C5321" s="2">
        <v>26891900000</v>
      </c>
      <c r="D5321" s="2">
        <v>31025300000</v>
      </c>
      <c r="E5321" s="2">
        <v>30748000000</v>
      </c>
      <c r="F5321" s="2">
        <v>29658700000</v>
      </c>
      <c r="G5321" s="2">
        <v>28082500000</v>
      </c>
      <c r="H5321" s="2">
        <v>25954900000</v>
      </c>
      <c r="I5321" s="2">
        <v>24977600000</v>
      </c>
      <c r="J5321" s="2">
        <v>25985400000</v>
      </c>
      <c r="K5321" s="2">
        <v>26732300000</v>
      </c>
      <c r="L5321" s="2">
        <v>27114800000</v>
      </c>
      <c r="M5321" s="2">
        <v>27224000000</v>
      </c>
      <c r="N5321" s="2">
        <v>27276700000</v>
      </c>
      <c r="O5321" s="2">
        <v>27258200000</v>
      </c>
      <c r="P5321" s="2">
        <v>27305200000</v>
      </c>
      <c r="Q5321" s="2">
        <v>27186600000</v>
      </c>
      <c r="R5321" s="2">
        <v>27092300000</v>
      </c>
      <c r="S5321" s="2">
        <v>27145600000</v>
      </c>
      <c r="T5321" s="2">
        <v>27106800000</v>
      </c>
      <c r="U5321" s="2">
        <v>26878600000</v>
      </c>
      <c r="V5321" s="2">
        <v>26832800000</v>
      </c>
      <c r="W5321" s="2">
        <v>26809100000</v>
      </c>
      <c r="X5321" s="2">
        <v>26798600000</v>
      </c>
      <c r="Y5321" s="2">
        <v>26814500000</v>
      </c>
      <c r="Z5321" s="2">
        <v>26815000000</v>
      </c>
      <c r="AA5321" s="2">
        <v>26895400000</v>
      </c>
      <c r="AB5321" s="2">
        <v>26679200000</v>
      </c>
      <c r="AC5321" s="2">
        <v>26617200000</v>
      </c>
      <c r="AD5321" s="2">
        <v>26579600000</v>
      </c>
      <c r="AE5321" s="2">
        <v>26441500000</v>
      </c>
      <c r="AF5321" s="2">
        <v>26430800000</v>
      </c>
      <c r="AG5321" s="2">
        <v>26447200000</v>
      </c>
    </row>
    <row r="5322" spans="1:33">
      <c r="A5322" s="115" t="s">
        <v>2893</v>
      </c>
      <c r="B5322" s="115" t="s">
        <v>19</v>
      </c>
      <c r="C5322" s="2">
        <v>391278000000</v>
      </c>
      <c r="D5322" s="2">
        <v>567913000000</v>
      </c>
      <c r="E5322" s="2">
        <v>545443000000</v>
      </c>
      <c r="F5322" s="2">
        <v>485299000000</v>
      </c>
      <c r="G5322" s="2">
        <v>422329000000</v>
      </c>
      <c r="H5322" s="2">
        <v>361909000000</v>
      </c>
      <c r="I5322" s="2">
        <v>336971000000</v>
      </c>
      <c r="J5322" s="2">
        <v>357990000000</v>
      </c>
      <c r="K5322" s="2">
        <v>377257000000</v>
      </c>
      <c r="L5322" s="2">
        <v>389165000000</v>
      </c>
      <c r="M5322" s="2">
        <v>392886000000</v>
      </c>
      <c r="N5322" s="2">
        <v>394306000000</v>
      </c>
      <c r="O5322" s="2">
        <v>394920000000</v>
      </c>
      <c r="P5322" s="2">
        <v>396997000000</v>
      </c>
      <c r="Q5322" s="2">
        <v>393104000000</v>
      </c>
      <c r="R5322" s="2">
        <v>390260000000</v>
      </c>
      <c r="S5322" s="2">
        <v>391727000000</v>
      </c>
      <c r="T5322" s="2">
        <v>389366000000</v>
      </c>
      <c r="U5322" s="2">
        <v>381180000000</v>
      </c>
      <c r="V5322" s="2">
        <v>378866000000</v>
      </c>
      <c r="W5322" s="2">
        <v>377660000000</v>
      </c>
      <c r="X5322" s="2">
        <v>377300000000</v>
      </c>
      <c r="Y5322" s="2">
        <v>378099000000</v>
      </c>
      <c r="Z5322" s="2">
        <v>377238000000</v>
      </c>
      <c r="AA5322" s="2">
        <v>379417000000</v>
      </c>
      <c r="AB5322" s="2">
        <v>372416000000</v>
      </c>
      <c r="AC5322" s="2">
        <v>370014000000</v>
      </c>
      <c r="AD5322" s="2">
        <v>370060000000</v>
      </c>
      <c r="AE5322" s="2">
        <v>365624000000</v>
      </c>
      <c r="AF5322" s="2">
        <v>363246000000</v>
      </c>
      <c r="AG5322" s="2">
        <v>364311000000</v>
      </c>
    </row>
    <row r="5323" spans="1:33">
      <c r="A5323" s="115" t="s">
        <v>2894</v>
      </c>
      <c r="B5323" s="115" t="s">
        <v>19</v>
      </c>
      <c r="C5323" s="2">
        <v>730982000000</v>
      </c>
      <c r="D5323" s="2">
        <v>1085700000000</v>
      </c>
      <c r="E5323" s="2">
        <v>1039520000000</v>
      </c>
      <c r="F5323" s="2">
        <v>918386000000</v>
      </c>
      <c r="G5323" s="2">
        <v>791421000000</v>
      </c>
      <c r="H5323" s="2">
        <v>668670000000</v>
      </c>
      <c r="I5323" s="2">
        <v>618380000000</v>
      </c>
      <c r="J5323" s="2">
        <v>659423000000</v>
      </c>
      <c r="K5323" s="2">
        <v>697847000000</v>
      </c>
      <c r="L5323" s="2">
        <v>720716000000</v>
      </c>
      <c r="M5323" s="2">
        <v>727562000000</v>
      </c>
      <c r="N5323" s="2">
        <v>729883000000</v>
      </c>
      <c r="O5323" s="2">
        <v>731026000000</v>
      </c>
      <c r="P5323" s="2">
        <v>734845000000</v>
      </c>
      <c r="Q5323" s="2">
        <v>726919000000</v>
      </c>
      <c r="R5323" s="2">
        <v>721387000000</v>
      </c>
      <c r="S5323" s="2">
        <v>724415000000</v>
      </c>
      <c r="T5323" s="2">
        <v>719802000000</v>
      </c>
      <c r="U5323" s="2">
        <v>703216000000</v>
      </c>
      <c r="V5323" s="2">
        <v>698763000000</v>
      </c>
      <c r="W5323" s="2">
        <v>696478000000</v>
      </c>
      <c r="X5323" s="2">
        <v>695739000000</v>
      </c>
      <c r="Y5323" s="2">
        <v>697417000000</v>
      </c>
      <c r="Z5323" s="2">
        <v>695775000000</v>
      </c>
      <c r="AA5323" s="2">
        <v>699946000000</v>
      </c>
      <c r="AB5323" s="2">
        <v>685853000000</v>
      </c>
      <c r="AC5323" s="2">
        <v>681086000000</v>
      </c>
      <c r="AD5323" s="2">
        <v>681274000000</v>
      </c>
      <c r="AE5323" s="2">
        <v>672730000000</v>
      </c>
      <c r="AF5323" s="2">
        <v>668129000000</v>
      </c>
      <c r="AG5323" s="2">
        <v>670234000000</v>
      </c>
    </row>
    <row r="5324" spans="1:33">
      <c r="A5324" s="115" t="s">
        <v>2895</v>
      </c>
      <c r="B5324" s="115" t="s">
        <v>19</v>
      </c>
      <c r="C5324" s="2">
        <v>88609800000</v>
      </c>
      <c r="D5324" s="2">
        <v>122501000000</v>
      </c>
      <c r="E5324" s="2">
        <v>118459000000</v>
      </c>
      <c r="F5324" s="2">
        <v>107352000000</v>
      </c>
      <c r="G5324" s="2">
        <v>95091300000</v>
      </c>
      <c r="H5324" s="2">
        <v>82363600000</v>
      </c>
      <c r="I5324" s="2">
        <v>77010400000</v>
      </c>
      <c r="J5324" s="2">
        <v>81677000000</v>
      </c>
      <c r="K5324" s="2">
        <v>85774300000</v>
      </c>
      <c r="L5324" s="2">
        <v>88127200000</v>
      </c>
      <c r="M5324" s="2">
        <v>88817700000</v>
      </c>
      <c r="N5324" s="2">
        <v>89072700000</v>
      </c>
      <c r="O5324" s="2">
        <v>89136400000</v>
      </c>
      <c r="P5324" s="2">
        <v>89503000000</v>
      </c>
      <c r="Q5324" s="2">
        <v>88708300000</v>
      </c>
      <c r="R5324" s="2">
        <v>88141200000</v>
      </c>
      <c r="S5324" s="2">
        <v>88458800000</v>
      </c>
      <c r="T5324" s="2">
        <v>88040600000</v>
      </c>
      <c r="U5324" s="2">
        <v>86404900000</v>
      </c>
      <c r="V5324" s="2">
        <v>85990400000</v>
      </c>
      <c r="W5324" s="2">
        <v>85777700000</v>
      </c>
      <c r="X5324" s="2">
        <v>85704600000</v>
      </c>
      <c r="Y5324" s="2">
        <v>85860500000</v>
      </c>
      <c r="Z5324" s="2">
        <v>85732500000</v>
      </c>
      <c r="AA5324" s="2">
        <v>86174100000</v>
      </c>
      <c r="AB5324" s="2">
        <v>84753900000</v>
      </c>
      <c r="AC5324" s="2">
        <v>84289700000</v>
      </c>
      <c r="AD5324" s="2">
        <v>84252100000</v>
      </c>
      <c r="AE5324" s="2">
        <v>83384700000</v>
      </c>
      <c r="AF5324" s="2">
        <v>83009300000</v>
      </c>
      <c r="AG5324" s="2">
        <v>83198300000</v>
      </c>
    </row>
    <row r="5325" spans="1:33">
      <c r="A5325" s="115" t="s">
        <v>2896</v>
      </c>
      <c r="B5325" s="115" t="s">
        <v>19</v>
      </c>
      <c r="C5325" s="2">
        <v>75162400000</v>
      </c>
      <c r="D5325" s="2">
        <v>99258600000</v>
      </c>
      <c r="E5325" s="2">
        <v>96599600000</v>
      </c>
      <c r="F5325" s="2">
        <v>88981500000</v>
      </c>
      <c r="G5325" s="2">
        <v>80178800000</v>
      </c>
      <c r="H5325" s="2">
        <v>70509700000</v>
      </c>
      <c r="I5325" s="2">
        <v>66367500000</v>
      </c>
      <c r="J5325" s="2">
        <v>70127500000</v>
      </c>
      <c r="K5325" s="2">
        <v>73296600000</v>
      </c>
      <c r="L5325" s="2">
        <v>75060700000</v>
      </c>
      <c r="M5325" s="2">
        <v>75568300000</v>
      </c>
      <c r="N5325" s="2">
        <v>75765000000</v>
      </c>
      <c r="O5325" s="2">
        <v>75781900000</v>
      </c>
      <c r="P5325" s="2">
        <v>76040300000</v>
      </c>
      <c r="Q5325" s="2">
        <v>75451500000</v>
      </c>
      <c r="R5325" s="2">
        <v>75026100000</v>
      </c>
      <c r="S5325" s="2">
        <v>75269400000</v>
      </c>
      <c r="T5325" s="2">
        <v>74987000000</v>
      </c>
      <c r="U5325" s="2">
        <v>73791800000</v>
      </c>
      <c r="V5325" s="2">
        <v>73505200000</v>
      </c>
      <c r="W5325" s="2">
        <v>73358600000</v>
      </c>
      <c r="X5325" s="2">
        <v>73304900000</v>
      </c>
      <c r="Y5325" s="2">
        <v>73413700000</v>
      </c>
      <c r="Z5325" s="2">
        <v>73340900000</v>
      </c>
      <c r="AA5325" s="2">
        <v>73679400000</v>
      </c>
      <c r="AB5325" s="2">
        <v>72624500000</v>
      </c>
      <c r="AC5325" s="2">
        <v>72289700000</v>
      </c>
      <c r="AD5325" s="2">
        <v>72230000000</v>
      </c>
      <c r="AE5325" s="2">
        <v>71585300000</v>
      </c>
      <c r="AF5325" s="2">
        <v>71358600000</v>
      </c>
      <c r="AG5325" s="2">
        <v>71485400000</v>
      </c>
    </row>
    <row r="5326" spans="1:33">
      <c r="A5326" s="115" t="s">
        <v>2897</v>
      </c>
      <c r="B5326" s="115" t="s">
        <v>19</v>
      </c>
      <c r="C5326" s="2">
        <v>757788000000</v>
      </c>
      <c r="D5326" s="2">
        <v>1332600000000</v>
      </c>
      <c r="E5326" s="2">
        <v>1250370000000</v>
      </c>
      <c r="F5326" s="2">
        <v>1044740000000</v>
      </c>
      <c r="G5326" s="2">
        <v>842056000000</v>
      </c>
      <c r="H5326" s="2">
        <v>664105000000</v>
      </c>
      <c r="I5326" s="2">
        <v>594288000000</v>
      </c>
      <c r="J5326" s="2">
        <v>645460000000</v>
      </c>
      <c r="K5326" s="2">
        <v>698981000000</v>
      </c>
      <c r="L5326" s="2">
        <v>732951000000</v>
      </c>
      <c r="M5326" s="2">
        <v>743330000000</v>
      </c>
      <c r="N5326" s="2">
        <v>746470000000</v>
      </c>
      <c r="O5326" s="2">
        <v>749288000000</v>
      </c>
      <c r="P5326" s="2">
        <v>755500000000</v>
      </c>
      <c r="Q5326" s="2">
        <v>743464000000</v>
      </c>
      <c r="R5326" s="2">
        <v>735352000000</v>
      </c>
      <c r="S5326" s="2">
        <v>739720000000</v>
      </c>
      <c r="T5326" s="2">
        <v>731773000000</v>
      </c>
      <c r="U5326" s="2">
        <v>705962000000</v>
      </c>
      <c r="V5326" s="2">
        <v>698523000000</v>
      </c>
      <c r="W5326" s="2">
        <v>694701000000</v>
      </c>
      <c r="X5326" s="2">
        <v>693567000000</v>
      </c>
      <c r="Y5326" s="2">
        <v>696375000000</v>
      </c>
      <c r="Z5326" s="2">
        <v>693115000000</v>
      </c>
      <c r="AA5326" s="2">
        <v>698986000000</v>
      </c>
      <c r="AB5326" s="2">
        <v>677691000000</v>
      </c>
      <c r="AC5326" s="2">
        <v>670144000000</v>
      </c>
      <c r="AD5326" s="2">
        <v>671601000000</v>
      </c>
      <c r="AE5326" s="2">
        <v>658809000000</v>
      </c>
      <c r="AF5326" s="2">
        <v>650053000000</v>
      </c>
      <c r="AG5326" s="2">
        <v>653713000000</v>
      </c>
    </row>
    <row r="5327" spans="1:33">
      <c r="A5327" s="115" t="s">
        <v>2898</v>
      </c>
      <c r="B5327" s="115" t="s">
        <v>19</v>
      </c>
      <c r="C5327" s="2">
        <v>4523560000</v>
      </c>
      <c r="D5327" s="2">
        <v>5225510000</v>
      </c>
      <c r="E5327" s="2">
        <v>5170890000</v>
      </c>
      <c r="F5327" s="2">
        <v>4980720000</v>
      </c>
      <c r="G5327" s="2">
        <v>4704170000</v>
      </c>
      <c r="H5327" s="2">
        <v>4329880000</v>
      </c>
      <c r="I5327" s="2">
        <v>4155090000</v>
      </c>
      <c r="J5327" s="2">
        <v>4323680000</v>
      </c>
      <c r="K5327" s="2">
        <v>4449760000</v>
      </c>
      <c r="L5327" s="2">
        <v>4504760000</v>
      </c>
      <c r="M5327" s="2">
        <v>4520830000</v>
      </c>
      <c r="N5327" s="2">
        <v>4527030000</v>
      </c>
      <c r="O5327" s="2">
        <v>4522960000</v>
      </c>
      <c r="P5327" s="2">
        <v>4528810000</v>
      </c>
      <c r="Q5327" s="2">
        <v>4507540000</v>
      </c>
      <c r="R5327" s="2">
        <v>4490930000</v>
      </c>
      <c r="S5327" s="2">
        <v>4499460000</v>
      </c>
      <c r="T5327" s="2">
        <v>4493400000</v>
      </c>
      <c r="U5327" s="2">
        <v>4453830000</v>
      </c>
      <c r="V5327" s="2">
        <v>4446650000</v>
      </c>
      <c r="W5327" s="2">
        <v>4443120000</v>
      </c>
      <c r="X5327" s="2">
        <v>4441030000</v>
      </c>
      <c r="Y5327" s="2">
        <v>4443960000</v>
      </c>
      <c r="Z5327" s="2">
        <v>4444470000</v>
      </c>
      <c r="AA5327" s="2">
        <v>4457590000</v>
      </c>
      <c r="AB5327" s="2">
        <v>4420200000</v>
      </c>
      <c r="AC5327" s="2">
        <v>4409800000</v>
      </c>
      <c r="AD5327" s="2">
        <v>4403530000</v>
      </c>
      <c r="AE5327" s="2">
        <v>4381040000</v>
      </c>
      <c r="AF5327" s="2">
        <v>4379520000</v>
      </c>
      <c r="AG5327" s="2">
        <v>4382130000</v>
      </c>
    </row>
    <row r="5328" spans="1:33">
      <c r="A5328" s="115" t="s">
        <v>2899</v>
      </c>
      <c r="B5328" s="115" t="s">
        <v>19</v>
      </c>
      <c r="C5328" s="2">
        <v>16946400000</v>
      </c>
      <c r="D5328" s="2">
        <v>15156700000</v>
      </c>
      <c r="E5328" s="2">
        <v>15769700000</v>
      </c>
      <c r="F5328" s="2">
        <v>16871000000</v>
      </c>
      <c r="G5328" s="2">
        <v>17364400000</v>
      </c>
      <c r="H5328" s="2">
        <v>16901500000</v>
      </c>
      <c r="I5328" s="2">
        <v>16567300000</v>
      </c>
      <c r="J5328" s="2">
        <v>17138500000</v>
      </c>
      <c r="K5328" s="2">
        <v>17394200000</v>
      </c>
      <c r="L5328" s="2">
        <v>17442500000</v>
      </c>
      <c r="M5328" s="2">
        <v>17438900000</v>
      </c>
      <c r="N5328" s="2">
        <v>17455700000</v>
      </c>
      <c r="O5328" s="2">
        <v>17400400000</v>
      </c>
      <c r="P5328" s="2">
        <v>17378300000</v>
      </c>
      <c r="Q5328" s="2">
        <v>17376900000</v>
      </c>
      <c r="R5328" s="2">
        <v>17365600000</v>
      </c>
      <c r="S5328" s="2">
        <v>17381100000</v>
      </c>
      <c r="T5328" s="2">
        <v>17430000000</v>
      </c>
      <c r="U5328" s="2">
        <v>17457600000</v>
      </c>
      <c r="V5328" s="2">
        <v>17493900000</v>
      </c>
      <c r="W5328" s="2">
        <v>17513100000</v>
      </c>
      <c r="X5328" s="2">
        <v>17513900000</v>
      </c>
      <c r="Y5328" s="2">
        <v>17501700000</v>
      </c>
      <c r="Z5328" s="2">
        <v>17541700000</v>
      </c>
      <c r="AA5328" s="2">
        <v>17564100000</v>
      </c>
      <c r="AB5328" s="2">
        <v>17556200000</v>
      </c>
      <c r="AC5328" s="2">
        <v>17571800000</v>
      </c>
      <c r="AD5328" s="2">
        <v>17512800000</v>
      </c>
      <c r="AE5328" s="2">
        <v>17505900000</v>
      </c>
      <c r="AF5328" s="2">
        <v>17599300000</v>
      </c>
      <c r="AG5328" s="2">
        <v>17575500000</v>
      </c>
    </row>
    <row r="5329" spans="1:33">
      <c r="A5329" s="115" t="s">
        <v>2900</v>
      </c>
      <c r="B5329" s="115" t="s">
        <v>19</v>
      </c>
      <c r="C5329" s="2">
        <v>100972000000</v>
      </c>
      <c r="D5329" s="2">
        <v>164050000000</v>
      </c>
      <c r="E5329" s="2">
        <v>155361000000</v>
      </c>
      <c r="F5329" s="2">
        <v>133246000000</v>
      </c>
      <c r="G5329" s="2">
        <v>110903000000</v>
      </c>
      <c r="H5329" s="2">
        <v>90426900000</v>
      </c>
      <c r="I5329" s="2">
        <v>82285400000</v>
      </c>
      <c r="J5329" s="2">
        <v>88555700000</v>
      </c>
      <c r="K5329" s="2">
        <v>94820800000</v>
      </c>
      <c r="L5329" s="2">
        <v>98706100000</v>
      </c>
      <c r="M5329" s="2">
        <v>99859300000</v>
      </c>
      <c r="N5329" s="2">
        <v>100222000000</v>
      </c>
      <c r="O5329" s="2">
        <v>100489000000</v>
      </c>
      <c r="P5329" s="2">
        <v>101165000000</v>
      </c>
      <c r="Q5329" s="2">
        <v>99808900000</v>
      </c>
      <c r="R5329" s="2">
        <v>98895400000</v>
      </c>
      <c r="S5329" s="2">
        <v>99408800000</v>
      </c>
      <c r="T5329" s="2">
        <v>98562000000</v>
      </c>
      <c r="U5329" s="2">
        <v>95678000000</v>
      </c>
      <c r="V5329" s="2">
        <v>94879200000</v>
      </c>
      <c r="W5329" s="2">
        <v>94469500000</v>
      </c>
      <c r="X5329" s="2">
        <v>94343600000</v>
      </c>
      <c r="Y5329" s="2">
        <v>94650300000</v>
      </c>
      <c r="Z5329" s="2">
        <v>94322200000</v>
      </c>
      <c r="AA5329" s="2">
        <v>94998900000</v>
      </c>
      <c r="AB5329" s="2">
        <v>92594600000</v>
      </c>
      <c r="AC5329" s="2">
        <v>91760500000</v>
      </c>
      <c r="AD5329" s="2">
        <v>91872400000</v>
      </c>
      <c r="AE5329" s="2">
        <v>90434700000</v>
      </c>
      <c r="AF5329" s="2">
        <v>89542200000</v>
      </c>
      <c r="AG5329" s="2">
        <v>89931600000</v>
      </c>
    </row>
    <row r="5330" spans="1:33">
      <c r="A5330" s="115" t="s">
        <v>2901</v>
      </c>
      <c r="B5330" s="115" t="s">
        <v>19</v>
      </c>
      <c r="C5330" s="2">
        <v>14045300000</v>
      </c>
      <c r="D5330" s="2">
        <v>23396900000</v>
      </c>
      <c r="E5330" s="2">
        <v>22092100000</v>
      </c>
      <c r="F5330" s="2">
        <v>18791000000</v>
      </c>
      <c r="G5330" s="2">
        <v>15484800000</v>
      </c>
      <c r="H5330" s="2">
        <v>12498600000</v>
      </c>
      <c r="I5330" s="2">
        <v>11317400000</v>
      </c>
      <c r="J5330" s="2">
        <v>12213000000</v>
      </c>
      <c r="K5330" s="2">
        <v>13121700000</v>
      </c>
      <c r="L5330" s="2">
        <v>13690500000</v>
      </c>
      <c r="M5330" s="2">
        <v>13860600000</v>
      </c>
      <c r="N5330" s="2">
        <v>13913500000</v>
      </c>
      <c r="O5330" s="2">
        <v>13955300000</v>
      </c>
      <c r="P5330" s="2">
        <v>14055900000</v>
      </c>
      <c r="Q5330" s="2">
        <v>13856700000</v>
      </c>
      <c r="R5330" s="2">
        <v>13722800000</v>
      </c>
      <c r="S5330" s="2">
        <v>13797300000</v>
      </c>
      <c r="T5330" s="2">
        <v>13670500000</v>
      </c>
      <c r="U5330" s="2">
        <v>13245600000</v>
      </c>
      <c r="V5330" s="2">
        <v>13126300000</v>
      </c>
      <c r="W5330" s="2">
        <v>13065100000</v>
      </c>
      <c r="X5330" s="2">
        <v>13046600000</v>
      </c>
      <c r="Y5330" s="2">
        <v>13092100000</v>
      </c>
      <c r="Z5330" s="2">
        <v>13042000000</v>
      </c>
      <c r="AA5330" s="2">
        <v>13140600000</v>
      </c>
      <c r="AB5330" s="2">
        <v>12787700000</v>
      </c>
      <c r="AC5330" s="2">
        <v>12664300000</v>
      </c>
      <c r="AD5330" s="2">
        <v>12683400000</v>
      </c>
      <c r="AE5330" s="2">
        <v>12472200000</v>
      </c>
      <c r="AF5330" s="2">
        <v>12336500000</v>
      </c>
      <c r="AG5330" s="2">
        <v>12394800000</v>
      </c>
    </row>
    <row r="5331" spans="1:33">
      <c r="A5331" s="115" t="s">
        <v>2902</v>
      </c>
      <c r="B5331" s="115" t="s">
        <v>19</v>
      </c>
      <c r="C5331" s="115">
        <v>0</v>
      </c>
      <c r="D5331" s="115">
        <v>0</v>
      </c>
      <c r="E5331" s="115">
        <v>0</v>
      </c>
      <c r="F5331" s="115">
        <v>0</v>
      </c>
      <c r="G5331" s="115">
        <v>0</v>
      </c>
      <c r="H5331" s="115">
        <v>0</v>
      </c>
      <c r="I5331" s="115">
        <v>0</v>
      </c>
      <c r="J5331" s="115">
        <v>0</v>
      </c>
      <c r="K5331" s="115">
        <v>0</v>
      </c>
      <c r="L5331" s="115">
        <v>0</v>
      </c>
      <c r="M5331" s="115">
        <v>0</v>
      </c>
      <c r="N5331" s="115">
        <v>0</v>
      </c>
      <c r="O5331" s="115">
        <v>0</v>
      </c>
      <c r="P5331" s="115">
        <v>0</v>
      </c>
      <c r="Q5331" s="115">
        <v>0</v>
      </c>
      <c r="R5331" s="115">
        <v>0</v>
      </c>
      <c r="S5331" s="115">
        <v>0</v>
      </c>
      <c r="T5331" s="115">
        <v>0</v>
      </c>
      <c r="U5331" s="115">
        <v>0</v>
      </c>
      <c r="V5331" s="115">
        <v>0</v>
      </c>
      <c r="W5331" s="115">
        <v>0</v>
      </c>
      <c r="X5331" s="115">
        <v>0</v>
      </c>
      <c r="Y5331" s="115">
        <v>0</v>
      </c>
      <c r="Z5331" s="115">
        <v>0</v>
      </c>
      <c r="AA5331" s="115">
        <v>0</v>
      </c>
      <c r="AB5331" s="115">
        <v>0</v>
      </c>
      <c r="AC5331" s="115">
        <v>0</v>
      </c>
      <c r="AD5331" s="115">
        <v>0</v>
      </c>
      <c r="AE5331" s="115">
        <v>0</v>
      </c>
      <c r="AF5331" s="115">
        <v>0</v>
      </c>
      <c r="AG5331" s="115">
        <v>0</v>
      </c>
    </row>
    <row r="5332" spans="1:33">
      <c r="A5332" s="115" t="s">
        <v>2903</v>
      </c>
      <c r="B5332" s="115" t="s">
        <v>19</v>
      </c>
      <c r="C5332" s="2">
        <v>323407000000000</v>
      </c>
      <c r="D5332" s="2">
        <v>319642000000000</v>
      </c>
      <c r="E5332" s="2">
        <v>326777000000000</v>
      </c>
      <c r="F5332" s="2">
        <v>325975000000000</v>
      </c>
      <c r="G5332" s="2">
        <v>325788000000000</v>
      </c>
      <c r="H5332" s="2">
        <v>325297000000000</v>
      </c>
      <c r="I5332" s="2">
        <v>324313000000000</v>
      </c>
      <c r="J5332" s="2">
        <v>323035000000000</v>
      </c>
      <c r="K5332" s="2">
        <v>321940000000000</v>
      </c>
      <c r="L5332" s="2">
        <v>320760000000000</v>
      </c>
      <c r="M5332" s="2">
        <v>319208000000000</v>
      </c>
      <c r="N5332" s="2">
        <v>317895000000000</v>
      </c>
      <c r="O5332" s="2">
        <v>316727000000000</v>
      </c>
      <c r="P5332" s="2">
        <v>315698000000000</v>
      </c>
      <c r="Q5332" s="2">
        <v>314759000000000</v>
      </c>
      <c r="R5332" s="2">
        <v>314010000000000</v>
      </c>
      <c r="S5332" s="2">
        <v>313284000000000</v>
      </c>
      <c r="T5332" s="2">
        <v>312617000000000</v>
      </c>
      <c r="U5332" s="2">
        <v>311902000000000</v>
      </c>
      <c r="V5332" s="2">
        <v>311337000000000</v>
      </c>
      <c r="W5332" s="2">
        <v>310846000000000</v>
      </c>
      <c r="X5332" s="2">
        <v>310348000000000</v>
      </c>
      <c r="Y5332" s="2">
        <v>309751000000000</v>
      </c>
      <c r="Z5332" s="2">
        <v>309272000000000</v>
      </c>
      <c r="AA5332" s="2">
        <v>308691000000000</v>
      </c>
      <c r="AB5332" s="2">
        <v>308222000000000</v>
      </c>
      <c r="AC5332" s="2">
        <v>307765000000000</v>
      </c>
      <c r="AD5332" s="2">
        <v>307310000000000</v>
      </c>
      <c r="AE5332" s="2">
        <v>306945000000000</v>
      </c>
      <c r="AF5332" s="2">
        <v>306556000000000</v>
      </c>
      <c r="AG5332" s="2">
        <v>306164000000000</v>
      </c>
    </row>
    <row r="5333" spans="1:33">
      <c r="A5333" s="115" t="s">
        <v>2904</v>
      </c>
      <c r="B5333" s="115" t="s">
        <v>19</v>
      </c>
      <c r="C5333" s="2">
        <v>298830000000</v>
      </c>
      <c r="D5333" s="2">
        <v>296371000000</v>
      </c>
      <c r="E5333" s="2">
        <v>290180000000</v>
      </c>
      <c r="F5333" s="2">
        <v>291047000000</v>
      </c>
      <c r="G5333" s="2">
        <v>291882000000</v>
      </c>
      <c r="H5333" s="2">
        <v>290018000000</v>
      </c>
      <c r="I5333" s="2">
        <v>288012000000</v>
      </c>
      <c r="J5333" s="2">
        <v>285857000000</v>
      </c>
      <c r="K5333" s="2">
        <v>283330000000</v>
      </c>
      <c r="L5333" s="2">
        <v>280569000000</v>
      </c>
      <c r="M5333" s="2">
        <v>277632000000</v>
      </c>
      <c r="N5333" s="2">
        <v>274186000000</v>
      </c>
      <c r="O5333" s="2">
        <v>270622000000</v>
      </c>
      <c r="P5333" s="2">
        <v>266902000000</v>
      </c>
      <c r="Q5333" s="2">
        <v>262903000000</v>
      </c>
      <c r="R5333" s="2">
        <v>258389000000</v>
      </c>
      <c r="S5333" s="2">
        <v>253370000000</v>
      </c>
      <c r="T5333" s="2">
        <v>249083000000</v>
      </c>
      <c r="U5333" s="2">
        <v>245548000000</v>
      </c>
      <c r="V5333" s="2">
        <v>241656000000</v>
      </c>
      <c r="W5333" s="2">
        <v>238735000000</v>
      </c>
      <c r="X5333" s="2">
        <v>236032000000</v>
      </c>
      <c r="Y5333" s="2">
        <v>233387000000</v>
      </c>
      <c r="Z5333" s="2">
        <v>230762000000</v>
      </c>
      <c r="AA5333" s="2">
        <v>228557000000</v>
      </c>
      <c r="AB5333" s="2">
        <v>226826000000</v>
      </c>
      <c r="AC5333" s="2">
        <v>225162000000</v>
      </c>
      <c r="AD5333" s="2">
        <v>223207000000</v>
      </c>
      <c r="AE5333" s="2">
        <v>221026000000</v>
      </c>
      <c r="AF5333" s="2">
        <v>219011000000</v>
      </c>
      <c r="AG5333" s="2">
        <v>217132000000</v>
      </c>
    </row>
    <row r="5334" spans="1:33">
      <c r="A5334" s="115" t="s">
        <v>2905</v>
      </c>
      <c r="B5334" s="115" t="s">
        <v>19</v>
      </c>
      <c r="C5334" s="2">
        <v>2137370000000</v>
      </c>
      <c r="D5334" s="2">
        <v>2120160000000</v>
      </c>
      <c r="E5334" s="2">
        <v>2074610000000</v>
      </c>
      <c r="F5334" s="2">
        <v>2080900000000</v>
      </c>
      <c r="G5334" s="2">
        <v>2086920000000</v>
      </c>
      <c r="H5334" s="2">
        <v>2073420000000</v>
      </c>
      <c r="I5334" s="2">
        <v>2058950000000</v>
      </c>
      <c r="J5334" s="2">
        <v>2043430000000</v>
      </c>
      <c r="K5334" s="2">
        <v>2025200000000</v>
      </c>
      <c r="L5334" s="2">
        <v>2005290000000</v>
      </c>
      <c r="M5334" s="2">
        <v>1984130000000</v>
      </c>
      <c r="N5334" s="2">
        <v>1959270000000</v>
      </c>
      <c r="O5334" s="2">
        <v>1933540000000</v>
      </c>
      <c r="P5334" s="2">
        <v>1906660000000</v>
      </c>
      <c r="Q5334" s="2">
        <v>1877760000000</v>
      </c>
      <c r="R5334" s="2">
        <v>1845120000000</v>
      </c>
      <c r="S5334" s="2">
        <v>1808820000000</v>
      </c>
      <c r="T5334" s="2">
        <v>1777810000000</v>
      </c>
      <c r="U5334" s="2">
        <v>1752260000000</v>
      </c>
      <c r="V5334" s="2">
        <v>1724100000000</v>
      </c>
      <c r="W5334" s="2">
        <v>1702970000000</v>
      </c>
      <c r="X5334" s="2">
        <v>1683430000000</v>
      </c>
      <c r="Y5334" s="2">
        <v>1664310000000</v>
      </c>
      <c r="Z5334" s="2">
        <v>1645330000000</v>
      </c>
      <c r="AA5334" s="2">
        <v>1629400000000</v>
      </c>
      <c r="AB5334" s="2">
        <v>1616890000000</v>
      </c>
      <c r="AC5334" s="2">
        <v>1604870000000</v>
      </c>
      <c r="AD5334" s="2">
        <v>1590730000000</v>
      </c>
      <c r="AE5334" s="2">
        <v>1574960000000</v>
      </c>
      <c r="AF5334" s="2">
        <v>1560380000000</v>
      </c>
      <c r="AG5334" s="2">
        <v>1546800000000</v>
      </c>
    </row>
    <row r="5335" spans="1:33">
      <c r="A5335" s="115" t="s">
        <v>2906</v>
      </c>
      <c r="B5335" s="115" t="s">
        <v>19</v>
      </c>
      <c r="C5335" s="2">
        <v>291989000000</v>
      </c>
      <c r="D5335" s="2">
        <v>289275000000</v>
      </c>
      <c r="E5335" s="2">
        <v>293676000000</v>
      </c>
      <c r="F5335" s="2">
        <v>292951000000</v>
      </c>
      <c r="G5335" s="2">
        <v>292697000000</v>
      </c>
      <c r="H5335" s="2">
        <v>291861000000</v>
      </c>
      <c r="I5335" s="2">
        <v>290647000000</v>
      </c>
      <c r="J5335" s="2">
        <v>289208000000</v>
      </c>
      <c r="K5335" s="2">
        <v>287874000000</v>
      </c>
      <c r="L5335" s="2">
        <v>286457000000</v>
      </c>
      <c r="M5335" s="2">
        <v>284746000000</v>
      </c>
      <c r="N5335" s="2">
        <v>283151000000</v>
      </c>
      <c r="O5335" s="2">
        <v>281647000000</v>
      </c>
      <c r="P5335" s="2">
        <v>280229000000</v>
      </c>
      <c r="Q5335" s="2">
        <v>278840000000</v>
      </c>
      <c r="R5335" s="2">
        <v>277528000000</v>
      </c>
      <c r="S5335" s="2">
        <v>276162000000</v>
      </c>
      <c r="T5335" s="2">
        <v>274950000000</v>
      </c>
      <c r="U5335" s="2">
        <v>273803000000</v>
      </c>
      <c r="V5335" s="2">
        <v>272728000000</v>
      </c>
      <c r="W5335" s="2">
        <v>271843000000</v>
      </c>
      <c r="X5335" s="2">
        <v>270983000000</v>
      </c>
      <c r="Y5335" s="2">
        <v>270058000000</v>
      </c>
      <c r="Z5335" s="2">
        <v>269227000000</v>
      </c>
      <c r="AA5335" s="2">
        <v>268377000000</v>
      </c>
      <c r="AB5335" s="2">
        <v>267678000000</v>
      </c>
      <c r="AC5335" s="2">
        <v>266999000000</v>
      </c>
      <c r="AD5335" s="2">
        <v>266282000000</v>
      </c>
      <c r="AE5335" s="2">
        <v>265604000000</v>
      </c>
      <c r="AF5335" s="2">
        <v>264928000000</v>
      </c>
      <c r="AG5335" s="2">
        <v>264271000000</v>
      </c>
    </row>
    <row r="5336" spans="1:33">
      <c r="A5336" s="115" t="s">
        <v>2907</v>
      </c>
      <c r="B5336" s="115" t="s">
        <v>19</v>
      </c>
      <c r="C5336" s="2">
        <v>370127000000</v>
      </c>
      <c r="D5336" s="2">
        <v>366230000000</v>
      </c>
      <c r="E5336" s="2">
        <v>361152000000</v>
      </c>
      <c r="F5336" s="2">
        <v>362088000000</v>
      </c>
      <c r="G5336" s="2">
        <v>363098000000</v>
      </c>
      <c r="H5336" s="2">
        <v>361164000000</v>
      </c>
      <c r="I5336" s="2">
        <v>358973000000</v>
      </c>
      <c r="J5336" s="2">
        <v>356549000000</v>
      </c>
      <c r="K5336" s="2">
        <v>353759000000</v>
      </c>
      <c r="L5336" s="2">
        <v>350701000000</v>
      </c>
      <c r="M5336" s="2">
        <v>347387000000</v>
      </c>
      <c r="N5336" s="2">
        <v>343578000000</v>
      </c>
      <c r="O5336" s="2">
        <v>339668000000</v>
      </c>
      <c r="P5336" s="2">
        <v>335613000000</v>
      </c>
      <c r="Q5336" s="2">
        <v>331278000000</v>
      </c>
      <c r="R5336" s="2">
        <v>326424000000</v>
      </c>
      <c r="S5336" s="2">
        <v>321036000000</v>
      </c>
      <c r="T5336" s="2">
        <v>316437000000</v>
      </c>
      <c r="U5336" s="2">
        <v>312626000000</v>
      </c>
      <c r="V5336" s="2">
        <v>308460000000</v>
      </c>
      <c r="W5336" s="2">
        <v>305338000000</v>
      </c>
      <c r="X5336" s="2">
        <v>302444000000</v>
      </c>
      <c r="Y5336" s="2">
        <v>299588000000</v>
      </c>
      <c r="Z5336" s="2">
        <v>296775000000</v>
      </c>
      <c r="AA5336" s="2">
        <v>294385000000</v>
      </c>
      <c r="AB5336" s="2">
        <v>292521000000</v>
      </c>
      <c r="AC5336" s="2">
        <v>290729000000</v>
      </c>
      <c r="AD5336" s="2">
        <v>288628000000</v>
      </c>
      <c r="AE5336" s="2">
        <v>286304000000</v>
      </c>
      <c r="AF5336" s="2">
        <v>284153000000</v>
      </c>
      <c r="AG5336" s="2">
        <v>282145000000</v>
      </c>
    </row>
    <row r="5337" spans="1:33">
      <c r="A5337" s="115" t="s">
        <v>2908</v>
      </c>
      <c r="B5337" s="115" t="s">
        <v>19</v>
      </c>
      <c r="C5337" s="2">
        <v>361619000000</v>
      </c>
      <c r="D5337" s="2">
        <v>357841000000</v>
      </c>
      <c r="E5337" s="2">
        <v>352701000000</v>
      </c>
      <c r="F5337" s="2">
        <v>353633000000</v>
      </c>
      <c r="G5337" s="2">
        <v>354629000000</v>
      </c>
      <c r="H5337" s="2">
        <v>352717000000</v>
      </c>
      <c r="I5337" s="2">
        <v>350558000000</v>
      </c>
      <c r="J5337" s="2">
        <v>348175000000</v>
      </c>
      <c r="K5337" s="2">
        <v>345426000000</v>
      </c>
      <c r="L5337" s="2">
        <v>342414000000</v>
      </c>
      <c r="M5337" s="2">
        <v>339154000000</v>
      </c>
      <c r="N5337" s="2">
        <v>335401000000</v>
      </c>
      <c r="O5337" s="2">
        <v>331546000000</v>
      </c>
      <c r="P5337" s="2">
        <v>327545000000</v>
      </c>
      <c r="Q5337" s="2">
        <v>323266000000</v>
      </c>
      <c r="R5337" s="2">
        <v>318471000000</v>
      </c>
      <c r="S5337" s="2">
        <v>313147000000</v>
      </c>
      <c r="T5337" s="2">
        <v>308603000000</v>
      </c>
      <c r="U5337" s="2">
        <v>304840000000</v>
      </c>
      <c r="V5337" s="2">
        <v>300723000000</v>
      </c>
      <c r="W5337" s="2">
        <v>297637000000</v>
      </c>
      <c r="X5337" s="2">
        <v>294778000000</v>
      </c>
      <c r="Y5337" s="2">
        <v>291959000000</v>
      </c>
      <c r="Z5337" s="2">
        <v>289179000000</v>
      </c>
      <c r="AA5337" s="2">
        <v>286821000000</v>
      </c>
      <c r="AB5337" s="2">
        <v>284980000000</v>
      </c>
      <c r="AC5337" s="2">
        <v>283211000000</v>
      </c>
      <c r="AD5337" s="2">
        <v>281137000000</v>
      </c>
      <c r="AE5337" s="2">
        <v>278840000000</v>
      </c>
      <c r="AF5337" s="2">
        <v>276715000000</v>
      </c>
      <c r="AG5337" s="2">
        <v>274731000000</v>
      </c>
    </row>
    <row r="5338" spans="1:33">
      <c r="A5338" s="115" t="s">
        <v>2909</v>
      </c>
      <c r="B5338" s="115" t="s">
        <v>19</v>
      </c>
      <c r="C5338" s="2">
        <v>24002700000</v>
      </c>
      <c r="D5338" s="2">
        <v>24660400000</v>
      </c>
      <c r="E5338" s="2">
        <v>24431100000</v>
      </c>
      <c r="F5338" s="2">
        <v>24177900000</v>
      </c>
      <c r="G5338" s="2">
        <v>23947500000</v>
      </c>
      <c r="H5338" s="2">
        <v>23675800000</v>
      </c>
      <c r="I5338" s="2">
        <v>23412300000</v>
      </c>
      <c r="J5338" s="2">
        <v>23165300000</v>
      </c>
      <c r="K5338" s="2">
        <v>22924600000</v>
      </c>
      <c r="L5338" s="2">
        <v>22685000000</v>
      </c>
      <c r="M5338" s="2">
        <v>22438100000</v>
      </c>
      <c r="N5338" s="2">
        <v>22184000000</v>
      </c>
      <c r="O5338" s="2">
        <v>21931300000</v>
      </c>
      <c r="P5338" s="2">
        <v>21684100000</v>
      </c>
      <c r="Q5338" s="2">
        <v>21433600000</v>
      </c>
      <c r="R5338" s="2">
        <v>21183700000</v>
      </c>
      <c r="S5338" s="2">
        <v>20924700000</v>
      </c>
      <c r="T5338" s="2">
        <v>20686100000</v>
      </c>
      <c r="U5338" s="2">
        <v>20465200000</v>
      </c>
      <c r="V5338" s="2">
        <v>20245300000</v>
      </c>
      <c r="W5338" s="2">
        <v>20051600000</v>
      </c>
      <c r="X5338" s="2">
        <v>19866800000</v>
      </c>
      <c r="Y5338" s="2">
        <v>19684400000</v>
      </c>
      <c r="Z5338" s="2">
        <v>19508800000</v>
      </c>
      <c r="AA5338" s="2">
        <v>19344000000</v>
      </c>
      <c r="AB5338" s="2">
        <v>19192100000</v>
      </c>
      <c r="AC5338" s="2">
        <v>19043700000</v>
      </c>
      <c r="AD5338" s="2">
        <v>18887800000</v>
      </c>
      <c r="AE5338" s="2">
        <v>18730400000</v>
      </c>
      <c r="AF5338" s="2">
        <v>18573200000</v>
      </c>
      <c r="AG5338" s="2">
        <v>18421800000</v>
      </c>
    </row>
    <row r="5339" spans="1:33">
      <c r="A5339" s="115" t="s">
        <v>2910</v>
      </c>
      <c r="B5339" s="115" t="s">
        <v>19</v>
      </c>
      <c r="C5339" s="2">
        <v>18805100000</v>
      </c>
      <c r="D5339" s="2">
        <v>18645700000</v>
      </c>
      <c r="E5339" s="2">
        <v>18322900000</v>
      </c>
      <c r="F5339" s="2">
        <v>18366100000</v>
      </c>
      <c r="G5339" s="2">
        <v>18410600000</v>
      </c>
      <c r="H5339" s="2">
        <v>18298100000</v>
      </c>
      <c r="I5339" s="2">
        <v>18175200000</v>
      </c>
      <c r="J5339" s="2">
        <v>18042300000</v>
      </c>
      <c r="K5339" s="2">
        <v>17889100000</v>
      </c>
      <c r="L5339" s="2">
        <v>17722300000</v>
      </c>
      <c r="M5339" s="2">
        <v>17543900000</v>
      </c>
      <c r="N5339" s="2">
        <v>17337500000</v>
      </c>
      <c r="O5339" s="2">
        <v>17124900000</v>
      </c>
      <c r="P5339" s="2">
        <v>16903900000</v>
      </c>
      <c r="Q5339" s="2">
        <v>16667200000</v>
      </c>
      <c r="R5339" s="2">
        <v>16401700000</v>
      </c>
      <c r="S5339" s="2">
        <v>16107100000</v>
      </c>
      <c r="T5339" s="2">
        <v>15855200000</v>
      </c>
      <c r="U5339" s="2">
        <v>15646300000</v>
      </c>
      <c r="V5339" s="2">
        <v>15417800000</v>
      </c>
      <c r="W5339" s="2">
        <v>15245500000</v>
      </c>
      <c r="X5339" s="2">
        <v>15085800000</v>
      </c>
      <c r="Y5339" s="2">
        <v>14928800000</v>
      </c>
      <c r="Z5339" s="2">
        <v>14773600000</v>
      </c>
      <c r="AA5339" s="2">
        <v>14642200000</v>
      </c>
      <c r="AB5339" s="2">
        <v>14538600000</v>
      </c>
      <c r="AC5339" s="2">
        <v>14439000000</v>
      </c>
      <c r="AD5339" s="2">
        <v>14322500000</v>
      </c>
      <c r="AE5339" s="2">
        <v>14193600000</v>
      </c>
      <c r="AF5339" s="2">
        <v>14074000000</v>
      </c>
      <c r="AG5339" s="2">
        <v>13962400000</v>
      </c>
    </row>
    <row r="5340" spans="1:33">
      <c r="A5340" s="115" t="s">
        <v>2911</v>
      </c>
      <c r="B5340" s="115" t="s">
        <v>19</v>
      </c>
      <c r="C5340" s="2">
        <v>196515000000</v>
      </c>
      <c r="D5340" s="2">
        <v>194263000000</v>
      </c>
      <c r="E5340" s="2">
        <v>191835000000</v>
      </c>
      <c r="F5340" s="2">
        <v>192355000000</v>
      </c>
      <c r="G5340" s="2">
        <v>192924000000</v>
      </c>
      <c r="H5340" s="2">
        <v>191958000000</v>
      </c>
      <c r="I5340" s="2">
        <v>190844000000</v>
      </c>
      <c r="J5340" s="2">
        <v>189598000000</v>
      </c>
      <c r="K5340" s="2">
        <v>188164000000</v>
      </c>
      <c r="L5340" s="2">
        <v>186587000000</v>
      </c>
      <c r="M5340" s="2">
        <v>184868000000</v>
      </c>
      <c r="N5340" s="2">
        <v>182899000000</v>
      </c>
      <c r="O5340" s="2">
        <v>180880000000</v>
      </c>
      <c r="P5340" s="2">
        <v>178788000000</v>
      </c>
      <c r="Q5340" s="2">
        <v>176553000000</v>
      </c>
      <c r="R5340" s="2">
        <v>174052000000</v>
      </c>
      <c r="S5340" s="2">
        <v>171275000000</v>
      </c>
      <c r="T5340" s="2">
        <v>168906000000</v>
      </c>
      <c r="U5340" s="2">
        <v>166944000000</v>
      </c>
      <c r="V5340" s="2">
        <v>164801000000</v>
      </c>
      <c r="W5340" s="2">
        <v>163198000000</v>
      </c>
      <c r="X5340" s="2">
        <v>161713000000</v>
      </c>
      <c r="Y5340" s="2">
        <v>160245000000</v>
      </c>
      <c r="Z5340" s="2">
        <v>158801000000</v>
      </c>
      <c r="AA5340" s="2">
        <v>157573000000</v>
      </c>
      <c r="AB5340" s="2">
        <v>156620000000</v>
      </c>
      <c r="AC5340" s="2">
        <v>155704000000</v>
      </c>
      <c r="AD5340" s="2">
        <v>154628000000</v>
      </c>
      <c r="AE5340" s="2">
        <v>153438000000</v>
      </c>
      <c r="AF5340" s="2">
        <v>152338000000</v>
      </c>
      <c r="AG5340" s="2">
        <v>151312000000</v>
      </c>
    </row>
    <row r="5341" spans="1:33">
      <c r="A5341" s="115" t="s">
        <v>2912</v>
      </c>
      <c r="B5341" s="115" t="s">
        <v>19</v>
      </c>
      <c r="C5341" s="2">
        <v>7622870000</v>
      </c>
      <c r="D5341" s="2">
        <v>7627910000</v>
      </c>
      <c r="E5341" s="2">
        <v>7754060000</v>
      </c>
      <c r="F5341" s="2">
        <v>7714250000</v>
      </c>
      <c r="G5341" s="2">
        <v>7688090000</v>
      </c>
      <c r="H5341" s="2">
        <v>7659510000</v>
      </c>
      <c r="I5341" s="2">
        <v>7623010000</v>
      </c>
      <c r="J5341" s="2">
        <v>7583040000</v>
      </c>
      <c r="K5341" s="2">
        <v>7547720000</v>
      </c>
      <c r="L5341" s="2">
        <v>7511290000</v>
      </c>
      <c r="M5341" s="2">
        <v>7467230000</v>
      </c>
      <c r="N5341" s="2">
        <v>7428080000</v>
      </c>
      <c r="O5341" s="2">
        <v>7392280000</v>
      </c>
      <c r="P5341" s="2">
        <v>7360080000</v>
      </c>
      <c r="Q5341" s="2">
        <v>7330050000</v>
      </c>
      <c r="R5341" s="2">
        <v>7305110000</v>
      </c>
      <c r="S5341" s="2">
        <v>7281190000</v>
      </c>
      <c r="T5341" s="2">
        <v>7258170000</v>
      </c>
      <c r="U5341" s="2">
        <v>7233980000</v>
      </c>
      <c r="V5341" s="2">
        <v>7213570000</v>
      </c>
      <c r="W5341" s="2">
        <v>7194570000</v>
      </c>
      <c r="X5341" s="2">
        <v>7175770000</v>
      </c>
      <c r="Y5341" s="2">
        <v>7155240000</v>
      </c>
      <c r="Z5341" s="2">
        <v>7137590000</v>
      </c>
      <c r="AA5341" s="2">
        <v>7117990000</v>
      </c>
      <c r="AB5341" s="2">
        <v>7100470000</v>
      </c>
      <c r="AC5341" s="2">
        <v>7083200000</v>
      </c>
      <c r="AD5341" s="2">
        <v>7066080000</v>
      </c>
      <c r="AE5341" s="2">
        <v>7051020000</v>
      </c>
      <c r="AF5341" s="2">
        <v>7035120000</v>
      </c>
      <c r="AG5341" s="2">
        <v>7019330000</v>
      </c>
    </row>
    <row r="5342" spans="1:33">
      <c r="A5342" s="115" t="s">
        <v>2913</v>
      </c>
      <c r="B5342" s="115" t="s">
        <v>19</v>
      </c>
      <c r="C5342" s="2">
        <v>1027620000</v>
      </c>
      <c r="D5342" s="2">
        <v>1041490000</v>
      </c>
      <c r="E5342" s="2">
        <v>1052670000</v>
      </c>
      <c r="F5342" s="2">
        <v>1044180000</v>
      </c>
      <c r="G5342" s="2">
        <v>1037430000</v>
      </c>
      <c r="H5342" s="2">
        <v>1031040000</v>
      </c>
      <c r="I5342" s="2">
        <v>1024110000</v>
      </c>
      <c r="J5342" s="2">
        <v>1017200000</v>
      </c>
      <c r="K5342" s="2">
        <v>1010990000</v>
      </c>
      <c r="L5342" s="2">
        <v>1004760000</v>
      </c>
      <c r="M5342" s="2">
        <v>997700000</v>
      </c>
      <c r="N5342" s="2">
        <v>991210000</v>
      </c>
      <c r="O5342" s="2">
        <v>985150000</v>
      </c>
      <c r="P5342" s="2">
        <v>979630000</v>
      </c>
      <c r="Q5342" s="2">
        <v>974400000</v>
      </c>
      <c r="R5342" s="2">
        <v>969950000</v>
      </c>
      <c r="S5342" s="2">
        <v>965710000</v>
      </c>
      <c r="T5342" s="2">
        <v>961520000</v>
      </c>
      <c r="U5342" s="2">
        <v>957160000</v>
      </c>
      <c r="V5342" s="2">
        <v>953350000</v>
      </c>
      <c r="W5342" s="2">
        <v>949680000</v>
      </c>
      <c r="X5342" s="2">
        <v>946080000</v>
      </c>
      <c r="Y5342" s="2">
        <v>942330000</v>
      </c>
      <c r="Z5342" s="2">
        <v>938990000</v>
      </c>
      <c r="AA5342" s="2">
        <v>935440000</v>
      </c>
      <c r="AB5342" s="2">
        <v>932080000</v>
      </c>
      <c r="AC5342" s="2">
        <v>928770000</v>
      </c>
      <c r="AD5342" s="2">
        <v>925480000</v>
      </c>
      <c r="AE5342" s="2">
        <v>922480000</v>
      </c>
      <c r="AF5342" s="2">
        <v>919320000</v>
      </c>
      <c r="AG5342" s="2">
        <v>916190000</v>
      </c>
    </row>
    <row r="5343" spans="1:33">
      <c r="A5343" s="115" t="s">
        <v>2914</v>
      </c>
      <c r="B5343" s="115" t="s">
        <v>19</v>
      </c>
      <c r="C5343" s="115">
        <v>0</v>
      </c>
      <c r="D5343" s="115">
        <v>0</v>
      </c>
      <c r="E5343" s="115">
        <v>0</v>
      </c>
      <c r="F5343" s="115">
        <v>0</v>
      </c>
      <c r="G5343" s="115">
        <v>0</v>
      </c>
      <c r="H5343" s="115">
        <v>0</v>
      </c>
      <c r="I5343" s="115">
        <v>0</v>
      </c>
      <c r="J5343" s="115">
        <v>0</v>
      </c>
      <c r="K5343" s="115">
        <v>0</v>
      </c>
      <c r="L5343" s="115">
        <v>0</v>
      </c>
      <c r="M5343" s="115">
        <v>0</v>
      </c>
      <c r="N5343" s="115">
        <v>0</v>
      </c>
      <c r="O5343" s="115">
        <v>0</v>
      </c>
      <c r="P5343" s="115">
        <v>0</v>
      </c>
      <c r="Q5343" s="115">
        <v>0</v>
      </c>
      <c r="R5343" s="115">
        <v>0</v>
      </c>
      <c r="S5343" s="115">
        <v>0</v>
      </c>
      <c r="T5343" s="115">
        <v>0</v>
      </c>
      <c r="U5343" s="115">
        <v>0</v>
      </c>
      <c r="V5343" s="115">
        <v>0</v>
      </c>
      <c r="W5343" s="115">
        <v>0</v>
      </c>
      <c r="X5343" s="115">
        <v>0</v>
      </c>
      <c r="Y5343" s="115">
        <v>0</v>
      </c>
      <c r="Z5343" s="115">
        <v>0</v>
      </c>
      <c r="AA5343" s="115">
        <v>0</v>
      </c>
      <c r="AB5343" s="115">
        <v>0</v>
      </c>
      <c r="AC5343" s="115">
        <v>0</v>
      </c>
      <c r="AD5343" s="115">
        <v>0</v>
      </c>
      <c r="AE5343" s="115">
        <v>0</v>
      </c>
      <c r="AF5343" s="115">
        <v>0</v>
      </c>
      <c r="AG5343" s="115">
        <v>0</v>
      </c>
    </row>
    <row r="5344" spans="1:33">
      <c r="A5344" s="115" t="s">
        <v>2915</v>
      </c>
      <c r="B5344" s="115" t="s">
        <v>19</v>
      </c>
      <c r="C5344" s="2">
        <v>230919000000000</v>
      </c>
      <c r="D5344" s="2">
        <v>239379000000000</v>
      </c>
      <c r="E5344" s="2">
        <v>238910000000000</v>
      </c>
      <c r="F5344" s="2">
        <v>246297000000000</v>
      </c>
      <c r="G5344" s="2">
        <v>251306000000000</v>
      </c>
      <c r="H5344" s="2">
        <v>255909000000000</v>
      </c>
      <c r="I5344" s="2">
        <v>257005000000000</v>
      </c>
      <c r="J5344" s="2">
        <v>257386000000000</v>
      </c>
      <c r="K5344" s="2">
        <v>257614000000000</v>
      </c>
      <c r="L5344" s="2">
        <v>257436000000000</v>
      </c>
      <c r="M5344" s="2">
        <v>256758000000000</v>
      </c>
      <c r="N5344" s="2">
        <v>256597000000000</v>
      </c>
      <c r="O5344" s="2">
        <v>256753000000000</v>
      </c>
      <c r="P5344" s="2">
        <v>256997000000000</v>
      </c>
      <c r="Q5344" s="2">
        <v>257334000000000</v>
      </c>
      <c r="R5344" s="2">
        <v>257837000000000</v>
      </c>
      <c r="S5344" s="2">
        <v>258409000000000</v>
      </c>
      <c r="T5344" s="2">
        <v>258864000000000</v>
      </c>
      <c r="U5344" s="2">
        <v>259352000000000</v>
      </c>
      <c r="V5344" s="2">
        <v>259868000000000</v>
      </c>
      <c r="W5344" s="2">
        <v>260305000000000</v>
      </c>
      <c r="X5344" s="2">
        <v>260776000000000</v>
      </c>
      <c r="Y5344" s="2">
        <v>261166000000000</v>
      </c>
      <c r="Z5344" s="2">
        <v>261467000000000</v>
      </c>
      <c r="AA5344" s="2">
        <v>261732000000000</v>
      </c>
      <c r="AB5344" s="2">
        <v>261973000000000</v>
      </c>
      <c r="AC5344" s="2">
        <v>262296000000000</v>
      </c>
      <c r="AD5344" s="2">
        <v>262585000000000</v>
      </c>
      <c r="AE5344" s="2">
        <v>263002000000000</v>
      </c>
      <c r="AF5344" s="2">
        <v>263354000000000</v>
      </c>
      <c r="AG5344" s="2">
        <v>263585000000000</v>
      </c>
    </row>
    <row r="5345" spans="1:33">
      <c r="A5345" s="115" t="s">
        <v>2916</v>
      </c>
      <c r="B5345" s="115" t="s">
        <v>19</v>
      </c>
      <c r="C5345" s="2">
        <v>18211500000</v>
      </c>
      <c r="D5345" s="2">
        <v>18844000000</v>
      </c>
      <c r="E5345" s="2">
        <v>18760700000</v>
      </c>
      <c r="F5345" s="2">
        <v>19401400000</v>
      </c>
      <c r="G5345" s="2">
        <v>19826100000</v>
      </c>
      <c r="H5345" s="2">
        <v>20207800000</v>
      </c>
      <c r="I5345" s="2">
        <v>20296900000</v>
      </c>
      <c r="J5345" s="2">
        <v>20327100000</v>
      </c>
      <c r="K5345" s="2">
        <v>20346400000</v>
      </c>
      <c r="L5345" s="2">
        <v>20331100000</v>
      </c>
      <c r="M5345" s="2">
        <v>20275600000</v>
      </c>
      <c r="N5345" s="2">
        <v>20259400000</v>
      </c>
      <c r="O5345" s="2">
        <v>20273200000</v>
      </c>
      <c r="P5345" s="2">
        <v>20292800000</v>
      </c>
      <c r="Q5345" s="2">
        <v>20321500000</v>
      </c>
      <c r="R5345" s="2">
        <v>20361500000</v>
      </c>
      <c r="S5345" s="2">
        <v>20407500000</v>
      </c>
      <c r="T5345" s="2">
        <v>20445700000</v>
      </c>
      <c r="U5345" s="2">
        <v>20488200000</v>
      </c>
      <c r="V5345" s="2">
        <v>20530100000</v>
      </c>
      <c r="W5345" s="2">
        <v>20568500000</v>
      </c>
      <c r="X5345" s="2">
        <v>20609500000</v>
      </c>
      <c r="Y5345" s="2">
        <v>20641300000</v>
      </c>
      <c r="Z5345" s="2">
        <v>20664900000</v>
      </c>
      <c r="AA5345" s="2">
        <v>20686500000</v>
      </c>
      <c r="AB5345" s="2">
        <v>20706800000</v>
      </c>
      <c r="AC5345" s="2">
        <v>20733600000</v>
      </c>
      <c r="AD5345" s="2">
        <v>20757100000</v>
      </c>
      <c r="AE5345" s="2">
        <v>20791900000</v>
      </c>
      <c r="AF5345" s="2">
        <v>20821400000</v>
      </c>
      <c r="AG5345" s="2">
        <v>20839600000</v>
      </c>
    </row>
    <row r="5346" spans="1:33">
      <c r="A5346" s="115" t="s">
        <v>2917</v>
      </c>
      <c r="B5346" s="115" t="s">
        <v>19</v>
      </c>
      <c r="C5346" s="2">
        <v>114465000000</v>
      </c>
      <c r="D5346" s="2">
        <v>118489000000</v>
      </c>
      <c r="E5346" s="2">
        <v>117996000000</v>
      </c>
      <c r="F5346" s="2">
        <v>121969000000</v>
      </c>
      <c r="G5346" s="2">
        <v>124613000000</v>
      </c>
      <c r="H5346" s="2">
        <v>126996000000</v>
      </c>
      <c r="I5346" s="2">
        <v>127555000000</v>
      </c>
      <c r="J5346" s="2">
        <v>127749000000</v>
      </c>
      <c r="K5346" s="2">
        <v>127876000000</v>
      </c>
      <c r="L5346" s="2">
        <v>127789000000</v>
      </c>
      <c r="M5346" s="2">
        <v>127450000000</v>
      </c>
      <c r="N5346" s="2">
        <v>127360000000</v>
      </c>
      <c r="O5346" s="2">
        <v>127453000000</v>
      </c>
      <c r="P5346" s="2">
        <v>127582000000</v>
      </c>
      <c r="Q5346" s="2">
        <v>127766000000</v>
      </c>
      <c r="R5346" s="2">
        <v>128024000000</v>
      </c>
      <c r="S5346" s="2">
        <v>128317000000</v>
      </c>
      <c r="T5346" s="2">
        <v>128560000000</v>
      </c>
      <c r="U5346" s="2">
        <v>128829000000</v>
      </c>
      <c r="V5346" s="2">
        <v>129097000000</v>
      </c>
      <c r="W5346" s="2">
        <v>129341000000</v>
      </c>
      <c r="X5346" s="2">
        <v>129602000000</v>
      </c>
      <c r="Y5346" s="2">
        <v>129808000000</v>
      </c>
      <c r="Z5346" s="2">
        <v>129963000000</v>
      </c>
      <c r="AA5346" s="2">
        <v>130105000000</v>
      </c>
      <c r="AB5346" s="2">
        <v>130239000000</v>
      </c>
      <c r="AC5346" s="2">
        <v>130413000000</v>
      </c>
      <c r="AD5346" s="2">
        <v>130567000000</v>
      </c>
      <c r="AE5346" s="2">
        <v>130789000000</v>
      </c>
      <c r="AF5346" s="2">
        <v>130980000000</v>
      </c>
      <c r="AG5346" s="2">
        <v>131101000000</v>
      </c>
    </row>
    <row r="5347" spans="1:33">
      <c r="A5347" s="115" t="s">
        <v>2918</v>
      </c>
      <c r="B5347" s="115" t="s">
        <v>19</v>
      </c>
      <c r="C5347" s="2">
        <v>178998000000</v>
      </c>
      <c r="D5347" s="2">
        <v>185510000000</v>
      </c>
      <c r="E5347" s="2">
        <v>185377000000</v>
      </c>
      <c r="F5347" s="2">
        <v>190948000000</v>
      </c>
      <c r="G5347" s="2">
        <v>194728000000</v>
      </c>
      <c r="H5347" s="2">
        <v>198240000000</v>
      </c>
      <c r="I5347" s="2">
        <v>199070000000</v>
      </c>
      <c r="J5347" s="2">
        <v>199326000000</v>
      </c>
      <c r="K5347" s="2">
        <v>199442000000</v>
      </c>
      <c r="L5347" s="2">
        <v>199239000000</v>
      </c>
      <c r="M5347" s="2">
        <v>198653000000</v>
      </c>
      <c r="N5347" s="2">
        <v>198468000000</v>
      </c>
      <c r="O5347" s="2">
        <v>198526000000</v>
      </c>
      <c r="P5347" s="2">
        <v>198660000000</v>
      </c>
      <c r="Q5347" s="2">
        <v>198866000000</v>
      </c>
      <c r="R5347" s="2">
        <v>199204000000</v>
      </c>
      <c r="S5347" s="2">
        <v>199606000000</v>
      </c>
      <c r="T5347" s="2">
        <v>199910000000</v>
      </c>
      <c r="U5347" s="2">
        <v>200228000000</v>
      </c>
      <c r="V5347" s="2">
        <v>200575000000</v>
      </c>
      <c r="W5347" s="2">
        <v>200851000000</v>
      </c>
      <c r="X5347" s="2">
        <v>201152000000</v>
      </c>
      <c r="Y5347" s="2">
        <v>201393000000</v>
      </c>
      <c r="Z5347" s="2">
        <v>201568000000</v>
      </c>
      <c r="AA5347" s="2">
        <v>201716000000</v>
      </c>
      <c r="AB5347" s="2">
        <v>201840000000</v>
      </c>
      <c r="AC5347" s="2">
        <v>202029000000</v>
      </c>
      <c r="AD5347" s="2">
        <v>202197000000</v>
      </c>
      <c r="AE5347" s="2">
        <v>202464000000</v>
      </c>
      <c r="AF5347" s="2">
        <v>202679000000</v>
      </c>
      <c r="AG5347" s="2">
        <v>202800000000</v>
      </c>
    </row>
    <row r="5348" spans="1:33">
      <c r="A5348" s="115" t="s">
        <v>2919</v>
      </c>
      <c r="B5348" s="115" t="s">
        <v>19</v>
      </c>
      <c r="C5348" s="2">
        <v>54920400000</v>
      </c>
      <c r="D5348" s="2">
        <v>56760600000</v>
      </c>
      <c r="E5348" s="2">
        <v>56398200000</v>
      </c>
      <c r="F5348" s="2">
        <v>58460300000</v>
      </c>
      <c r="G5348" s="2">
        <v>59809000000</v>
      </c>
      <c r="H5348" s="2">
        <v>61002300000</v>
      </c>
      <c r="I5348" s="2">
        <v>61277900000</v>
      </c>
      <c r="J5348" s="2">
        <v>61371900000</v>
      </c>
      <c r="K5348" s="2">
        <v>61437200000</v>
      </c>
      <c r="L5348" s="2">
        <v>61393200000</v>
      </c>
      <c r="M5348" s="2">
        <v>61225900000</v>
      </c>
      <c r="N5348" s="2">
        <v>61174200000</v>
      </c>
      <c r="O5348" s="2">
        <v>61224000000</v>
      </c>
      <c r="P5348" s="2">
        <v>61287600000</v>
      </c>
      <c r="Q5348" s="2">
        <v>61382300000</v>
      </c>
      <c r="R5348" s="2">
        <v>61507400000</v>
      </c>
      <c r="S5348" s="2">
        <v>61651000000</v>
      </c>
      <c r="T5348" s="2">
        <v>61774600000</v>
      </c>
      <c r="U5348" s="2">
        <v>61915000000</v>
      </c>
      <c r="V5348" s="2">
        <v>62047700000</v>
      </c>
      <c r="W5348" s="2">
        <v>62176000000</v>
      </c>
      <c r="X5348" s="2">
        <v>62312100000</v>
      </c>
      <c r="Y5348" s="2">
        <v>62414600000</v>
      </c>
      <c r="Z5348" s="2">
        <v>62489700000</v>
      </c>
      <c r="AA5348" s="2">
        <v>62560500000</v>
      </c>
      <c r="AB5348" s="2">
        <v>62629100000</v>
      </c>
      <c r="AC5348" s="2">
        <v>62716700000</v>
      </c>
      <c r="AD5348" s="2">
        <v>62793400000</v>
      </c>
      <c r="AE5348" s="2">
        <v>62906000000</v>
      </c>
      <c r="AF5348" s="2">
        <v>63002700000</v>
      </c>
      <c r="AG5348" s="2">
        <v>63062000000</v>
      </c>
    </row>
    <row r="5349" spans="1:33">
      <c r="A5349" s="115" t="s">
        <v>2920</v>
      </c>
      <c r="B5349" s="115" t="s">
        <v>19</v>
      </c>
      <c r="C5349" s="2">
        <v>51088900000</v>
      </c>
      <c r="D5349" s="2">
        <v>52794500000</v>
      </c>
      <c r="E5349" s="2">
        <v>52450600000</v>
      </c>
      <c r="F5349" s="2">
        <v>54378100000</v>
      </c>
      <c r="G5349" s="2">
        <v>55637200000</v>
      </c>
      <c r="H5349" s="2">
        <v>56750200000</v>
      </c>
      <c r="I5349" s="2">
        <v>57007000000</v>
      </c>
      <c r="J5349" s="2">
        <v>57094200000</v>
      </c>
      <c r="K5349" s="2">
        <v>57154900000</v>
      </c>
      <c r="L5349" s="2">
        <v>57113500000</v>
      </c>
      <c r="M5349" s="2">
        <v>56957100000</v>
      </c>
      <c r="N5349" s="2">
        <v>56908100000</v>
      </c>
      <c r="O5349" s="2">
        <v>56954400000</v>
      </c>
      <c r="P5349" s="2">
        <v>57013400000</v>
      </c>
      <c r="Q5349" s="2">
        <v>57101500000</v>
      </c>
      <c r="R5349" s="2">
        <v>57217800000</v>
      </c>
      <c r="S5349" s="2">
        <v>57351300000</v>
      </c>
      <c r="T5349" s="2">
        <v>57466400000</v>
      </c>
      <c r="U5349" s="2">
        <v>57597400000</v>
      </c>
      <c r="V5349" s="2">
        <v>57720800000</v>
      </c>
      <c r="W5349" s="2">
        <v>57840500000</v>
      </c>
      <c r="X5349" s="2">
        <v>57967500000</v>
      </c>
      <c r="Y5349" s="2">
        <v>58062700000</v>
      </c>
      <c r="Z5349" s="2">
        <v>58132200000</v>
      </c>
      <c r="AA5349" s="2">
        <v>58198000000</v>
      </c>
      <c r="AB5349" s="2">
        <v>58261700000</v>
      </c>
      <c r="AC5349" s="2">
        <v>58343100000</v>
      </c>
      <c r="AD5349" s="2">
        <v>58414300000</v>
      </c>
      <c r="AE5349" s="2">
        <v>58519100000</v>
      </c>
      <c r="AF5349" s="2">
        <v>58609100000</v>
      </c>
      <c r="AG5349" s="2">
        <v>58664000000</v>
      </c>
    </row>
    <row r="5350" spans="1:33">
      <c r="A5350" s="115" t="s">
        <v>2921</v>
      </c>
      <c r="B5350" s="115" t="s">
        <v>19</v>
      </c>
      <c r="C5350" s="2">
        <v>13998700000</v>
      </c>
      <c r="D5350" s="2">
        <v>14647200000</v>
      </c>
      <c r="E5350" s="2">
        <v>14915200000</v>
      </c>
      <c r="F5350" s="2">
        <v>15043700000</v>
      </c>
      <c r="G5350" s="2">
        <v>15175400000</v>
      </c>
      <c r="H5350" s="2">
        <v>15349500000</v>
      </c>
      <c r="I5350" s="2">
        <v>15396400000</v>
      </c>
      <c r="J5350" s="2">
        <v>15403300000</v>
      </c>
      <c r="K5350" s="2">
        <v>15387400000</v>
      </c>
      <c r="L5350" s="2">
        <v>15356600000</v>
      </c>
      <c r="M5350" s="2">
        <v>15300600000</v>
      </c>
      <c r="N5350" s="2">
        <v>15282500000</v>
      </c>
      <c r="O5350" s="2">
        <v>15259900000</v>
      </c>
      <c r="P5350" s="2">
        <v>15251600000</v>
      </c>
      <c r="Q5350" s="2">
        <v>15241100000</v>
      </c>
      <c r="R5350" s="2">
        <v>15249600000</v>
      </c>
      <c r="S5350" s="2">
        <v>15263600000</v>
      </c>
      <c r="T5350" s="2">
        <v>15261600000</v>
      </c>
      <c r="U5350" s="2">
        <v>15249900000</v>
      </c>
      <c r="V5350" s="2">
        <v>15254900000</v>
      </c>
      <c r="W5350" s="2">
        <v>15239200000</v>
      </c>
      <c r="X5350" s="2">
        <v>15225200000</v>
      </c>
      <c r="Y5350" s="2">
        <v>15220000000</v>
      </c>
      <c r="Z5350" s="2">
        <v>15216000000</v>
      </c>
      <c r="AA5350" s="2">
        <v>15206000000</v>
      </c>
      <c r="AB5350" s="2">
        <v>15189900000</v>
      </c>
      <c r="AC5350" s="2">
        <v>15179600000</v>
      </c>
      <c r="AD5350" s="2">
        <v>15171600000</v>
      </c>
      <c r="AE5350" s="2">
        <v>15166600000</v>
      </c>
      <c r="AF5350" s="2">
        <v>15157000000</v>
      </c>
      <c r="AG5350" s="2">
        <v>15148100000</v>
      </c>
    </row>
    <row r="5351" spans="1:33">
      <c r="A5351" s="115" t="s">
        <v>2922</v>
      </c>
      <c r="B5351" s="115" t="s">
        <v>19</v>
      </c>
      <c r="C5351" s="2">
        <v>2077420000</v>
      </c>
      <c r="D5351" s="2">
        <v>2148020000</v>
      </c>
      <c r="E5351" s="2">
        <v>2143330000</v>
      </c>
      <c r="F5351" s="2">
        <v>2213530000</v>
      </c>
      <c r="G5351" s="2">
        <v>2259980000</v>
      </c>
      <c r="H5351" s="2">
        <v>2302440000</v>
      </c>
      <c r="I5351" s="2">
        <v>2312200000</v>
      </c>
      <c r="J5351" s="2">
        <v>2314690000</v>
      </c>
      <c r="K5351" s="2">
        <v>2315470000</v>
      </c>
      <c r="L5351" s="2">
        <v>2312200000</v>
      </c>
      <c r="M5351" s="2">
        <v>2304380000</v>
      </c>
      <c r="N5351" s="2">
        <v>2301040000</v>
      </c>
      <c r="O5351" s="2">
        <v>2301170000</v>
      </c>
      <c r="P5351" s="2">
        <v>2302090000</v>
      </c>
      <c r="Q5351" s="2">
        <v>2304080000</v>
      </c>
      <c r="R5351" s="2">
        <v>2307440000</v>
      </c>
      <c r="S5351" s="2">
        <v>2311700000</v>
      </c>
      <c r="T5351" s="2">
        <v>2314930000</v>
      </c>
      <c r="U5351" s="2">
        <v>2318410000</v>
      </c>
      <c r="V5351" s="2">
        <v>2321960000</v>
      </c>
      <c r="W5351" s="2">
        <v>2324900000</v>
      </c>
      <c r="X5351" s="2">
        <v>2328100000</v>
      </c>
      <c r="Y5351" s="2">
        <v>2330290000</v>
      </c>
      <c r="Z5351" s="2">
        <v>2331620000</v>
      </c>
      <c r="AA5351" s="2">
        <v>2332720000</v>
      </c>
      <c r="AB5351" s="2">
        <v>2333560000</v>
      </c>
      <c r="AC5351" s="2">
        <v>2335180000</v>
      </c>
      <c r="AD5351" s="2">
        <v>2336550000</v>
      </c>
      <c r="AE5351" s="2">
        <v>2339220000</v>
      </c>
      <c r="AF5351" s="2">
        <v>2341210000</v>
      </c>
      <c r="AG5351" s="2">
        <v>2341930000</v>
      </c>
    </row>
    <row r="5352" spans="1:33">
      <c r="A5352" s="115" t="s">
        <v>2923</v>
      </c>
      <c r="B5352" s="115" t="s">
        <v>19</v>
      </c>
      <c r="C5352" s="2">
        <v>31801300000</v>
      </c>
      <c r="D5352" s="2">
        <v>32854600000</v>
      </c>
      <c r="E5352" s="2">
        <v>32600100000</v>
      </c>
      <c r="F5352" s="2">
        <v>33837200000</v>
      </c>
      <c r="G5352" s="2">
        <v>34642300000</v>
      </c>
      <c r="H5352" s="2">
        <v>35347700000</v>
      </c>
      <c r="I5352" s="2">
        <v>35510500000</v>
      </c>
      <c r="J5352" s="2">
        <v>35568800000</v>
      </c>
      <c r="K5352" s="2">
        <v>35613200000</v>
      </c>
      <c r="L5352" s="2">
        <v>35593400000</v>
      </c>
      <c r="M5352" s="2">
        <v>35501400000</v>
      </c>
      <c r="N5352" s="2">
        <v>35475700000</v>
      </c>
      <c r="O5352" s="2">
        <v>35511500000</v>
      </c>
      <c r="P5352" s="2">
        <v>35553800000</v>
      </c>
      <c r="Q5352" s="2">
        <v>35615000000</v>
      </c>
      <c r="R5352" s="2">
        <v>35692600000</v>
      </c>
      <c r="S5352" s="2">
        <v>35780300000</v>
      </c>
      <c r="T5352" s="2">
        <v>35857800000</v>
      </c>
      <c r="U5352" s="2">
        <v>35946800000</v>
      </c>
      <c r="V5352" s="2">
        <v>36029400000</v>
      </c>
      <c r="W5352" s="2">
        <v>36111700000</v>
      </c>
      <c r="X5352" s="2">
        <v>36198600000</v>
      </c>
      <c r="Y5352" s="2">
        <v>36264400000</v>
      </c>
      <c r="Z5352" s="2">
        <v>36313500000</v>
      </c>
      <c r="AA5352" s="2">
        <v>36360500000</v>
      </c>
      <c r="AB5352" s="2">
        <v>36407000000</v>
      </c>
      <c r="AC5352" s="2">
        <v>36464300000</v>
      </c>
      <c r="AD5352" s="2">
        <v>36514500000</v>
      </c>
      <c r="AE5352" s="2">
        <v>36586000000</v>
      </c>
      <c r="AF5352" s="2">
        <v>36648600000</v>
      </c>
      <c r="AG5352" s="2">
        <v>36688600000</v>
      </c>
    </row>
    <row r="5353" spans="1:33">
      <c r="A5353" s="115" t="s">
        <v>2924</v>
      </c>
      <c r="B5353" s="115" t="s">
        <v>19</v>
      </c>
      <c r="C5353" s="2">
        <v>5946430000</v>
      </c>
      <c r="D5353" s="2">
        <v>6186050000</v>
      </c>
      <c r="E5353" s="2">
        <v>6203270000</v>
      </c>
      <c r="F5353" s="2">
        <v>6356840000</v>
      </c>
      <c r="G5353" s="2">
        <v>6467080000</v>
      </c>
      <c r="H5353" s="2">
        <v>6573810000</v>
      </c>
      <c r="I5353" s="2">
        <v>6600360000</v>
      </c>
      <c r="J5353" s="2">
        <v>6610070000</v>
      </c>
      <c r="K5353" s="2">
        <v>6615090000</v>
      </c>
      <c r="L5353" s="2">
        <v>6611240000</v>
      </c>
      <c r="M5353" s="2">
        <v>6595040000</v>
      </c>
      <c r="N5353" s="2">
        <v>6593070000</v>
      </c>
      <c r="O5353" s="2">
        <v>6596040000</v>
      </c>
      <c r="P5353" s="2">
        <v>6602070000</v>
      </c>
      <c r="Q5353" s="2">
        <v>6609450000</v>
      </c>
      <c r="R5353" s="2">
        <v>6622090000</v>
      </c>
      <c r="S5353" s="2">
        <v>6636210000</v>
      </c>
      <c r="T5353" s="2">
        <v>6646470000</v>
      </c>
      <c r="U5353" s="2">
        <v>6656510000</v>
      </c>
      <c r="V5353" s="2">
        <v>6668940000</v>
      </c>
      <c r="W5353" s="2">
        <v>6677730000</v>
      </c>
      <c r="X5353" s="2">
        <v>6687440000</v>
      </c>
      <c r="Y5353" s="2">
        <v>6696790000</v>
      </c>
      <c r="Z5353" s="2">
        <v>6704540000</v>
      </c>
      <c r="AA5353" s="2">
        <v>6710890000</v>
      </c>
      <c r="AB5353" s="2">
        <v>6716220000</v>
      </c>
      <c r="AC5353" s="2">
        <v>6723670000</v>
      </c>
      <c r="AD5353" s="2">
        <v>6730630000</v>
      </c>
      <c r="AE5353" s="2">
        <v>6740170000</v>
      </c>
      <c r="AF5353" s="2">
        <v>6748070000</v>
      </c>
      <c r="AG5353" s="2">
        <v>6753980000</v>
      </c>
    </row>
    <row r="5354" spans="1:33">
      <c r="A5354" s="115" t="s">
        <v>2925</v>
      </c>
      <c r="B5354" s="115" t="s">
        <v>19</v>
      </c>
      <c r="C5354" s="2">
        <v>845640000</v>
      </c>
      <c r="D5354" s="2">
        <v>881960000</v>
      </c>
      <c r="E5354" s="2">
        <v>888250000</v>
      </c>
      <c r="F5354" s="2">
        <v>905650000</v>
      </c>
      <c r="G5354" s="2">
        <v>919000000</v>
      </c>
      <c r="H5354" s="2">
        <v>932730000</v>
      </c>
      <c r="I5354" s="2">
        <v>936270000</v>
      </c>
      <c r="J5354" s="2">
        <v>937530000</v>
      </c>
      <c r="K5354" s="2">
        <v>937980000</v>
      </c>
      <c r="L5354" s="2">
        <v>937330000</v>
      </c>
      <c r="M5354" s="2">
        <v>935000000</v>
      </c>
      <c r="N5354" s="2">
        <v>934790000</v>
      </c>
      <c r="O5354" s="2">
        <v>934920000</v>
      </c>
      <c r="P5354" s="2">
        <v>935600000</v>
      </c>
      <c r="Q5354" s="2">
        <v>936350000</v>
      </c>
      <c r="R5354" s="2">
        <v>937980000</v>
      </c>
      <c r="S5354" s="2">
        <v>939800000</v>
      </c>
      <c r="T5354" s="2">
        <v>940960000</v>
      </c>
      <c r="U5354" s="2">
        <v>941950000</v>
      </c>
      <c r="V5354" s="2">
        <v>943480000</v>
      </c>
      <c r="W5354" s="2">
        <v>944290000</v>
      </c>
      <c r="X5354" s="2">
        <v>945220000</v>
      </c>
      <c r="Y5354" s="2">
        <v>946300000</v>
      </c>
      <c r="Z5354" s="2">
        <v>947250000</v>
      </c>
      <c r="AA5354" s="2">
        <v>947940000</v>
      </c>
      <c r="AB5354" s="2">
        <v>948430000</v>
      </c>
      <c r="AC5354" s="2">
        <v>949220000</v>
      </c>
      <c r="AD5354" s="2">
        <v>950000000</v>
      </c>
      <c r="AE5354" s="2">
        <v>951070000</v>
      </c>
      <c r="AF5354" s="2">
        <v>951910000</v>
      </c>
      <c r="AG5354" s="2">
        <v>952580000</v>
      </c>
    </row>
    <row r="5355" spans="1:33">
      <c r="A5355" s="115" t="s">
        <v>2926</v>
      </c>
      <c r="B5355" s="115" t="s">
        <v>19</v>
      </c>
      <c r="C5355" s="115">
        <v>0</v>
      </c>
      <c r="D5355" s="115">
        <v>0</v>
      </c>
      <c r="E5355" s="115">
        <v>0</v>
      </c>
      <c r="F5355" s="115">
        <v>0</v>
      </c>
      <c r="G5355" s="115">
        <v>0</v>
      </c>
      <c r="H5355" s="115">
        <v>0</v>
      </c>
      <c r="I5355" s="115">
        <v>0</v>
      </c>
      <c r="J5355" s="115">
        <v>0</v>
      </c>
      <c r="K5355" s="115">
        <v>0</v>
      </c>
      <c r="L5355" s="115">
        <v>0</v>
      </c>
      <c r="M5355" s="115">
        <v>0</v>
      </c>
      <c r="N5355" s="115">
        <v>0</v>
      </c>
      <c r="O5355" s="115">
        <v>0</v>
      </c>
      <c r="P5355" s="115">
        <v>0</v>
      </c>
      <c r="Q5355" s="115">
        <v>0</v>
      </c>
      <c r="R5355" s="115">
        <v>0</v>
      </c>
      <c r="S5355" s="115">
        <v>0</v>
      </c>
      <c r="T5355" s="115">
        <v>0</v>
      </c>
      <c r="U5355" s="115">
        <v>0</v>
      </c>
      <c r="V5355" s="115">
        <v>0</v>
      </c>
      <c r="W5355" s="115">
        <v>0</v>
      </c>
      <c r="X5355" s="115">
        <v>0</v>
      </c>
      <c r="Y5355" s="115">
        <v>0</v>
      </c>
      <c r="Z5355" s="115">
        <v>0</v>
      </c>
      <c r="AA5355" s="115">
        <v>0</v>
      </c>
      <c r="AB5355" s="115">
        <v>0</v>
      </c>
      <c r="AC5355" s="115">
        <v>0</v>
      </c>
      <c r="AD5355" s="115">
        <v>0</v>
      </c>
      <c r="AE5355" s="115">
        <v>0</v>
      </c>
      <c r="AF5355" s="115">
        <v>0</v>
      </c>
      <c r="AG5355" s="115">
        <v>0</v>
      </c>
    </row>
    <row r="5356" spans="1:33">
      <c r="A5356" s="115" t="s">
        <v>2927</v>
      </c>
      <c r="B5356" s="115" t="s">
        <v>19</v>
      </c>
      <c r="C5356" s="2">
        <v>1147710000000000</v>
      </c>
      <c r="D5356" s="2">
        <v>1160190000000000</v>
      </c>
      <c r="E5356" s="2">
        <v>1179410000000000</v>
      </c>
      <c r="F5356" s="2">
        <v>1211160000000000</v>
      </c>
      <c r="G5356" s="2">
        <v>1241370000000000</v>
      </c>
      <c r="H5356" s="2">
        <v>1270600000000000</v>
      </c>
      <c r="I5356" s="2">
        <v>1287050000000000</v>
      </c>
      <c r="J5356" s="2">
        <v>1297640000000000</v>
      </c>
      <c r="K5356" s="2">
        <v>1308340000000000</v>
      </c>
      <c r="L5356" s="2">
        <v>1319200000000000</v>
      </c>
      <c r="M5356" s="2">
        <v>1330560000000000</v>
      </c>
      <c r="N5356" s="2">
        <v>1339910000000000</v>
      </c>
      <c r="O5356" s="2">
        <v>1351780000000000</v>
      </c>
      <c r="P5356" s="2">
        <v>1361250000000000</v>
      </c>
      <c r="Q5356" s="2">
        <v>1374930000000000</v>
      </c>
      <c r="R5356" s="2">
        <v>1389910000000000</v>
      </c>
      <c r="S5356" s="2">
        <v>1405800000000000</v>
      </c>
      <c r="T5356" s="2">
        <v>1421660000000000</v>
      </c>
      <c r="U5356" s="2">
        <v>1436570000000000</v>
      </c>
      <c r="V5356" s="2">
        <v>1453310000000000</v>
      </c>
      <c r="W5356" s="2">
        <v>1467840000000000</v>
      </c>
      <c r="X5356" s="2">
        <v>1482100000000000</v>
      </c>
      <c r="Y5356" s="2">
        <v>1496240000000000</v>
      </c>
      <c r="Z5356" s="2">
        <v>1513310000000000</v>
      </c>
      <c r="AA5356" s="2">
        <v>1530580000000000</v>
      </c>
      <c r="AB5356" s="2">
        <v>1547920000000000</v>
      </c>
      <c r="AC5356" s="2">
        <v>1560960000000000</v>
      </c>
      <c r="AD5356" s="2">
        <v>1575370000000000</v>
      </c>
      <c r="AE5356" s="2">
        <v>1587880000000000</v>
      </c>
      <c r="AF5356" s="2">
        <v>1603270000000000</v>
      </c>
      <c r="AG5356" s="2">
        <v>1619270000000000</v>
      </c>
    </row>
    <row r="5357" spans="1:33">
      <c r="A5357" s="115" t="s">
        <v>2928</v>
      </c>
      <c r="B5357" s="115" t="s">
        <v>19</v>
      </c>
      <c r="C5357" s="2">
        <v>6780740000000</v>
      </c>
      <c r="D5357" s="2">
        <v>6785670000000</v>
      </c>
      <c r="E5357" s="2">
        <v>7054220000000</v>
      </c>
      <c r="F5357" s="2">
        <v>7411810000000</v>
      </c>
      <c r="G5357" s="2">
        <v>7719290000000</v>
      </c>
      <c r="H5357" s="2">
        <v>7994020000000</v>
      </c>
      <c r="I5357" s="2">
        <v>8187960000000</v>
      </c>
      <c r="J5357" s="2">
        <v>8314470000000</v>
      </c>
      <c r="K5357" s="2">
        <v>8424630000000</v>
      </c>
      <c r="L5357" s="2">
        <v>8530900000000</v>
      </c>
      <c r="M5357" s="2">
        <v>8633110000000</v>
      </c>
      <c r="N5357" s="2">
        <v>8734380000000</v>
      </c>
      <c r="O5357" s="2">
        <v>8840480000000</v>
      </c>
      <c r="P5357" s="2">
        <v>8919740000000</v>
      </c>
      <c r="Q5357" s="2">
        <v>9023340000000</v>
      </c>
      <c r="R5357" s="2">
        <v>9134710000000</v>
      </c>
      <c r="S5357" s="2">
        <v>9233330000000</v>
      </c>
      <c r="T5357" s="2">
        <v>9330880000000</v>
      </c>
      <c r="U5357" s="2">
        <v>9415900000000</v>
      </c>
      <c r="V5357" s="2">
        <v>9523250000000</v>
      </c>
      <c r="W5357" s="2">
        <v>9615340000000</v>
      </c>
      <c r="X5357" s="2">
        <v>9718560000000</v>
      </c>
      <c r="Y5357" s="2">
        <v>9826460000000</v>
      </c>
      <c r="Z5357" s="2">
        <v>9963620000000</v>
      </c>
      <c r="AA5357" s="2">
        <v>10069700000000</v>
      </c>
      <c r="AB5357" s="2">
        <v>10181700000000</v>
      </c>
      <c r="AC5357" s="2">
        <v>10256800000000</v>
      </c>
      <c r="AD5357" s="2">
        <v>10339100000000</v>
      </c>
      <c r="AE5357" s="2">
        <v>10418200000000</v>
      </c>
      <c r="AF5357" s="2">
        <v>10494700000000</v>
      </c>
      <c r="AG5357" s="2">
        <v>10579300000000</v>
      </c>
    </row>
    <row r="5358" spans="1:33">
      <c r="A5358" s="115" t="s">
        <v>2929</v>
      </c>
      <c r="B5358" s="115" t="s">
        <v>19</v>
      </c>
      <c r="C5358" s="2">
        <v>14268400000000</v>
      </c>
      <c r="D5358" s="2">
        <v>14311700000000</v>
      </c>
      <c r="E5358" s="2">
        <v>14958000000000</v>
      </c>
      <c r="F5358" s="2">
        <v>15281800000000</v>
      </c>
      <c r="G5358" s="2">
        <v>15697000000000</v>
      </c>
      <c r="H5358" s="2">
        <v>16085700000000</v>
      </c>
      <c r="I5358" s="2">
        <v>16338600000000</v>
      </c>
      <c r="J5358" s="2">
        <v>16504100000000</v>
      </c>
      <c r="K5358" s="2">
        <v>16653400000000</v>
      </c>
      <c r="L5358" s="2">
        <v>16802400000000</v>
      </c>
      <c r="M5358" s="2">
        <v>16972000000000</v>
      </c>
      <c r="N5358" s="2">
        <v>17160400000000</v>
      </c>
      <c r="O5358" s="2">
        <v>17362200000000</v>
      </c>
      <c r="P5358" s="2">
        <v>17523800000000</v>
      </c>
      <c r="Q5358" s="2">
        <v>17708100000000</v>
      </c>
      <c r="R5358" s="2">
        <v>17948300000000</v>
      </c>
      <c r="S5358" s="2">
        <v>18158800000000</v>
      </c>
      <c r="T5358" s="2">
        <v>18360200000000</v>
      </c>
      <c r="U5358" s="2">
        <v>18577500000000</v>
      </c>
      <c r="V5358" s="2">
        <v>18806700000000</v>
      </c>
      <c r="W5358" s="2">
        <v>19017800000000</v>
      </c>
      <c r="X5358" s="2">
        <v>19270300000000</v>
      </c>
      <c r="Y5358" s="2">
        <v>19515400000000</v>
      </c>
      <c r="Z5358" s="2">
        <v>19796500000000</v>
      </c>
      <c r="AA5358" s="2">
        <v>20052900000000</v>
      </c>
      <c r="AB5358" s="2">
        <v>20320400000000</v>
      </c>
      <c r="AC5358" s="2">
        <v>20586000000000</v>
      </c>
      <c r="AD5358" s="2">
        <v>20839200000000</v>
      </c>
      <c r="AE5358" s="2">
        <v>21118500000000</v>
      </c>
      <c r="AF5358" s="2">
        <v>21410500000000</v>
      </c>
      <c r="AG5358" s="2">
        <v>21736200000000</v>
      </c>
    </row>
    <row r="5359" spans="1:33">
      <c r="A5359" s="115" t="s">
        <v>2930</v>
      </c>
      <c r="B5359" s="115" t="s">
        <v>19</v>
      </c>
      <c r="C5359" s="2">
        <v>3285770000000</v>
      </c>
      <c r="D5359" s="2">
        <v>3280280000000</v>
      </c>
      <c r="E5359" s="2">
        <v>3404630000000</v>
      </c>
      <c r="F5359" s="2">
        <v>3539350000000</v>
      </c>
      <c r="G5359" s="2">
        <v>3663290000000</v>
      </c>
      <c r="H5359" s="2">
        <v>3779640000000</v>
      </c>
      <c r="I5359" s="2">
        <v>3855180000000</v>
      </c>
      <c r="J5359" s="2">
        <v>3903460000000</v>
      </c>
      <c r="K5359" s="2">
        <v>3946080000000</v>
      </c>
      <c r="L5359" s="2">
        <v>3987370000000</v>
      </c>
      <c r="M5359" s="2">
        <v>4032730000000</v>
      </c>
      <c r="N5359" s="2">
        <v>4078250000000</v>
      </c>
      <c r="O5359" s="2">
        <v>4125830000000</v>
      </c>
      <c r="P5359" s="2">
        <v>4161610000000</v>
      </c>
      <c r="Q5359" s="2">
        <v>4208490000000</v>
      </c>
      <c r="R5359" s="2">
        <v>4262960000000</v>
      </c>
      <c r="S5359" s="2">
        <v>4311990000000</v>
      </c>
      <c r="T5359" s="2">
        <v>4361120000000</v>
      </c>
      <c r="U5359" s="2">
        <v>4408270000000</v>
      </c>
      <c r="V5359" s="2">
        <v>4462450000000</v>
      </c>
      <c r="W5359" s="2">
        <v>4509770000000</v>
      </c>
      <c r="X5359" s="2">
        <v>4561820000000</v>
      </c>
      <c r="Y5359" s="2">
        <v>4617880000000</v>
      </c>
      <c r="Z5359" s="2">
        <v>4685920000000</v>
      </c>
      <c r="AA5359" s="2">
        <v>4745480000000</v>
      </c>
      <c r="AB5359" s="2">
        <v>4803440000000</v>
      </c>
      <c r="AC5359" s="2">
        <v>4846390000000</v>
      </c>
      <c r="AD5359" s="2">
        <v>4895190000000</v>
      </c>
      <c r="AE5359" s="2">
        <v>4943640000000</v>
      </c>
      <c r="AF5359" s="2">
        <v>4995640000000</v>
      </c>
      <c r="AG5359" s="2">
        <v>5051820000000</v>
      </c>
    </row>
    <row r="5360" spans="1:33">
      <c r="A5360" s="115" t="s">
        <v>2931</v>
      </c>
      <c r="B5360" s="115" t="s">
        <v>19</v>
      </c>
      <c r="C5360" s="2">
        <v>1529890000000</v>
      </c>
      <c r="D5360" s="2">
        <v>1526340000000</v>
      </c>
      <c r="E5360" s="2">
        <v>1572110000000</v>
      </c>
      <c r="F5360" s="2">
        <v>1636580000000</v>
      </c>
      <c r="G5360" s="2">
        <v>1691140000000</v>
      </c>
      <c r="H5360" s="2">
        <v>1742570000000</v>
      </c>
      <c r="I5360" s="2">
        <v>1777330000000</v>
      </c>
      <c r="J5360" s="2">
        <v>1801190000000</v>
      </c>
      <c r="K5360" s="2">
        <v>1821970000000</v>
      </c>
      <c r="L5360" s="2">
        <v>1841440000000</v>
      </c>
      <c r="M5360" s="2">
        <v>1863400000000</v>
      </c>
      <c r="N5360" s="2">
        <v>1884660000000</v>
      </c>
      <c r="O5360" s="2">
        <v>1905770000000</v>
      </c>
      <c r="P5360" s="2">
        <v>1921640000000</v>
      </c>
      <c r="Q5360" s="2">
        <v>1942060000000</v>
      </c>
      <c r="R5360" s="2">
        <v>1963770000000</v>
      </c>
      <c r="S5360" s="2">
        <v>1983640000000</v>
      </c>
      <c r="T5360" s="2">
        <v>2003390000000</v>
      </c>
      <c r="U5360" s="2">
        <v>2021790000000</v>
      </c>
      <c r="V5360" s="2">
        <v>2043880000000</v>
      </c>
      <c r="W5360" s="2">
        <v>2062660000000</v>
      </c>
      <c r="X5360" s="2">
        <v>2083350000000</v>
      </c>
      <c r="Y5360" s="2">
        <v>2108140000000</v>
      </c>
      <c r="Z5360" s="2">
        <v>2138740000000</v>
      </c>
      <c r="AA5360" s="2">
        <v>2164520000000</v>
      </c>
      <c r="AB5360" s="2">
        <v>2186040000000</v>
      </c>
      <c r="AC5360" s="2">
        <v>2199800000000</v>
      </c>
      <c r="AD5360" s="2">
        <v>2217910000000</v>
      </c>
      <c r="AE5360" s="2">
        <v>2236010000000</v>
      </c>
      <c r="AF5360" s="2">
        <v>2253880000000</v>
      </c>
      <c r="AG5360" s="2">
        <v>2273590000000</v>
      </c>
    </row>
    <row r="5361" spans="1:33">
      <c r="A5361" s="115" t="s">
        <v>2932</v>
      </c>
      <c r="B5361" s="115" t="s">
        <v>19</v>
      </c>
      <c r="C5361" s="2">
        <v>780056000000</v>
      </c>
      <c r="D5361" s="2">
        <v>783411000000</v>
      </c>
      <c r="E5361" s="2">
        <v>801186000000</v>
      </c>
      <c r="F5361" s="2">
        <v>819046000000</v>
      </c>
      <c r="G5361" s="2">
        <v>836961000000</v>
      </c>
      <c r="H5361" s="2">
        <v>855232000000</v>
      </c>
      <c r="I5361" s="2">
        <v>867531000000</v>
      </c>
      <c r="J5361" s="2">
        <v>876989000000</v>
      </c>
      <c r="K5361" s="2">
        <v>885666000000</v>
      </c>
      <c r="L5361" s="2">
        <v>893677000000</v>
      </c>
      <c r="M5361" s="2">
        <v>904349000000</v>
      </c>
      <c r="N5361" s="2">
        <v>914479000000</v>
      </c>
      <c r="O5361" s="2">
        <v>924284000000</v>
      </c>
      <c r="P5361" s="2">
        <v>932730000000</v>
      </c>
      <c r="Q5361" s="2">
        <v>942665000000</v>
      </c>
      <c r="R5361" s="2">
        <v>953494000000</v>
      </c>
      <c r="S5361" s="2">
        <v>963904000000</v>
      </c>
      <c r="T5361" s="2">
        <v>974170000000</v>
      </c>
      <c r="U5361" s="2">
        <v>984766000000</v>
      </c>
      <c r="V5361" s="2">
        <v>996201000000</v>
      </c>
      <c r="W5361" s="2">
        <v>1005910000000</v>
      </c>
      <c r="X5361" s="2">
        <v>1017010000000</v>
      </c>
      <c r="Y5361" s="2">
        <v>1030210000000</v>
      </c>
      <c r="Z5361" s="2">
        <v>1045840000000</v>
      </c>
      <c r="AA5361" s="2">
        <v>1060510000000</v>
      </c>
      <c r="AB5361" s="2">
        <v>1072040000000</v>
      </c>
      <c r="AC5361" s="2">
        <v>1081380000000</v>
      </c>
      <c r="AD5361" s="2">
        <v>1092620000000</v>
      </c>
      <c r="AE5361" s="2">
        <v>1104270000000</v>
      </c>
      <c r="AF5361" s="2">
        <v>1116980000000</v>
      </c>
      <c r="AG5361" s="2">
        <v>1130570000000</v>
      </c>
    </row>
    <row r="5362" spans="1:33">
      <c r="A5362" s="115" t="s">
        <v>2933</v>
      </c>
      <c r="B5362" s="115" t="s">
        <v>19</v>
      </c>
      <c r="C5362" s="2">
        <v>860964000000</v>
      </c>
      <c r="D5362" s="2">
        <v>875004000000</v>
      </c>
      <c r="E5362" s="2">
        <v>890200000000</v>
      </c>
      <c r="F5362" s="2">
        <v>915101000000</v>
      </c>
      <c r="G5362" s="2">
        <v>936028000000</v>
      </c>
      <c r="H5362" s="2">
        <v>957595000000</v>
      </c>
      <c r="I5362" s="2">
        <v>971457000000</v>
      </c>
      <c r="J5362" s="2">
        <v>982235000000</v>
      </c>
      <c r="K5362" s="2">
        <v>992396000000</v>
      </c>
      <c r="L5362" s="2">
        <v>1000760000000</v>
      </c>
      <c r="M5362" s="2">
        <v>1012600000000</v>
      </c>
      <c r="N5362" s="2">
        <v>1024990000000</v>
      </c>
      <c r="O5362" s="2">
        <v>1036270000000</v>
      </c>
      <c r="P5362" s="2">
        <v>1046110000000</v>
      </c>
      <c r="Q5362" s="2">
        <v>1058840000000</v>
      </c>
      <c r="R5362" s="2">
        <v>1073960000000</v>
      </c>
      <c r="S5362" s="2">
        <v>1088330000000</v>
      </c>
      <c r="T5362" s="2">
        <v>1102460000000</v>
      </c>
      <c r="U5362" s="2">
        <v>1117280000000</v>
      </c>
      <c r="V5362" s="2">
        <v>1133310000000</v>
      </c>
      <c r="W5362" s="2">
        <v>1146230000000</v>
      </c>
      <c r="X5362" s="2">
        <v>1162110000000</v>
      </c>
      <c r="Y5362" s="2">
        <v>1183000000000</v>
      </c>
      <c r="Z5362" s="2">
        <v>1207750000000</v>
      </c>
      <c r="AA5362" s="2">
        <v>1231660000000</v>
      </c>
      <c r="AB5362" s="2">
        <v>1248160000000</v>
      </c>
      <c r="AC5362" s="2">
        <v>1260350000000</v>
      </c>
      <c r="AD5362" s="2">
        <v>1275680000000</v>
      </c>
      <c r="AE5362" s="2">
        <v>1291090000000</v>
      </c>
      <c r="AF5362" s="2">
        <v>1309130000000</v>
      </c>
      <c r="AG5362" s="2">
        <v>1328490000000</v>
      </c>
    </row>
    <row r="5363" spans="1:33">
      <c r="A5363" s="115" t="s">
        <v>2934</v>
      </c>
      <c r="B5363" s="115" t="s">
        <v>19</v>
      </c>
      <c r="C5363" s="2">
        <v>86806800000</v>
      </c>
      <c r="D5363" s="2">
        <v>87557100000</v>
      </c>
      <c r="E5363" s="2">
        <v>90439000000</v>
      </c>
      <c r="F5363" s="2">
        <v>91928000000</v>
      </c>
      <c r="G5363" s="2">
        <v>93822400000</v>
      </c>
      <c r="H5363" s="2">
        <v>95618300000</v>
      </c>
      <c r="I5363" s="2">
        <v>96820700000</v>
      </c>
      <c r="J5363" s="2">
        <v>97684000000</v>
      </c>
      <c r="K5363" s="2">
        <v>98479300000</v>
      </c>
      <c r="L5363" s="2">
        <v>99266700000</v>
      </c>
      <c r="M5363" s="2">
        <v>100196000000</v>
      </c>
      <c r="N5363" s="2">
        <v>101167000000</v>
      </c>
      <c r="O5363" s="2">
        <v>102215000000</v>
      </c>
      <c r="P5363" s="2">
        <v>103103000000</v>
      </c>
      <c r="Q5363" s="2">
        <v>104084000000</v>
      </c>
      <c r="R5363" s="2">
        <v>105327000000</v>
      </c>
      <c r="S5363" s="2">
        <v>106465000000</v>
      </c>
      <c r="T5363" s="2">
        <v>107532000000</v>
      </c>
      <c r="U5363" s="2">
        <v>108686000000</v>
      </c>
      <c r="V5363" s="2">
        <v>109899000000</v>
      </c>
      <c r="W5363" s="2">
        <v>111022000000</v>
      </c>
      <c r="X5363" s="2">
        <v>112347000000</v>
      </c>
      <c r="Y5363" s="2">
        <v>113634000000</v>
      </c>
      <c r="Z5363" s="2">
        <v>115061000000</v>
      </c>
      <c r="AA5363" s="2">
        <v>116469000000</v>
      </c>
      <c r="AB5363" s="2">
        <v>117849000000</v>
      </c>
      <c r="AC5363" s="2">
        <v>119263000000</v>
      </c>
      <c r="AD5363" s="2">
        <v>120641000000</v>
      </c>
      <c r="AE5363" s="2">
        <v>122096000000</v>
      </c>
      <c r="AF5363" s="2">
        <v>123679000000</v>
      </c>
      <c r="AG5363" s="2">
        <v>125368000000</v>
      </c>
    </row>
    <row r="5364" spans="1:33">
      <c r="A5364" s="115" t="s">
        <v>2935</v>
      </c>
      <c r="B5364" s="115" t="s">
        <v>19</v>
      </c>
      <c r="C5364" s="2">
        <v>188779000000</v>
      </c>
      <c r="D5364" s="2">
        <v>189072000000</v>
      </c>
      <c r="E5364" s="2">
        <v>191717000000</v>
      </c>
      <c r="F5364" s="2">
        <v>194828000000</v>
      </c>
      <c r="G5364" s="2">
        <v>197877000000</v>
      </c>
      <c r="H5364" s="2">
        <v>200882000000</v>
      </c>
      <c r="I5364" s="2">
        <v>203043000000</v>
      </c>
      <c r="J5364" s="2">
        <v>204721000000</v>
      </c>
      <c r="K5364" s="2">
        <v>206335000000</v>
      </c>
      <c r="L5364" s="2">
        <v>207859000000</v>
      </c>
      <c r="M5364" s="2">
        <v>209917000000</v>
      </c>
      <c r="N5364" s="2">
        <v>211694000000</v>
      </c>
      <c r="O5364" s="2">
        <v>213488000000</v>
      </c>
      <c r="P5364" s="2">
        <v>215138000000</v>
      </c>
      <c r="Q5364" s="2">
        <v>216995000000</v>
      </c>
      <c r="R5364" s="2">
        <v>218969000000</v>
      </c>
      <c r="S5364" s="2">
        <v>221031000000</v>
      </c>
      <c r="T5364" s="2">
        <v>222962000000</v>
      </c>
      <c r="U5364" s="2">
        <v>224978000000</v>
      </c>
      <c r="V5364" s="2">
        <v>227134000000</v>
      </c>
      <c r="W5364" s="2">
        <v>229088000000</v>
      </c>
      <c r="X5364" s="2">
        <v>231181000000</v>
      </c>
      <c r="Y5364" s="2">
        <v>233509000000</v>
      </c>
      <c r="Z5364" s="2">
        <v>236151000000</v>
      </c>
      <c r="AA5364" s="2">
        <v>238971000000</v>
      </c>
      <c r="AB5364" s="2">
        <v>241221000000</v>
      </c>
      <c r="AC5364" s="2">
        <v>243216000000</v>
      </c>
      <c r="AD5364" s="2">
        <v>245407000000</v>
      </c>
      <c r="AE5364" s="2">
        <v>247660000000</v>
      </c>
      <c r="AF5364" s="2">
        <v>250112000000</v>
      </c>
      <c r="AG5364" s="2">
        <v>252696000000</v>
      </c>
    </row>
    <row r="5365" spans="1:33">
      <c r="A5365" s="115" t="s">
        <v>2936</v>
      </c>
      <c r="B5365" s="115" t="s">
        <v>19</v>
      </c>
      <c r="C5365" s="2">
        <v>30523300000000</v>
      </c>
      <c r="D5365" s="2">
        <v>30595300000000</v>
      </c>
      <c r="E5365" s="2">
        <v>30716800000000</v>
      </c>
      <c r="F5365" s="2">
        <v>30832200000000</v>
      </c>
      <c r="G5365" s="2">
        <v>30959600000000</v>
      </c>
      <c r="H5365" s="2">
        <v>31073400000000</v>
      </c>
      <c r="I5365" s="2">
        <v>31128700000000</v>
      </c>
      <c r="J5365" s="2">
        <v>31183800000000</v>
      </c>
      <c r="K5365" s="2">
        <v>31249000000000</v>
      </c>
      <c r="L5365" s="2">
        <v>31304300000000</v>
      </c>
      <c r="M5365" s="2">
        <v>31360700000000</v>
      </c>
      <c r="N5365" s="2">
        <v>31398300000000</v>
      </c>
      <c r="O5365" s="2">
        <v>31446100000000</v>
      </c>
      <c r="P5365" s="2">
        <v>31494800000000</v>
      </c>
      <c r="Q5365" s="2">
        <v>31542700000000</v>
      </c>
      <c r="R5365" s="2">
        <v>31590500000000</v>
      </c>
      <c r="S5365" s="2">
        <v>31683400000000</v>
      </c>
      <c r="T5365" s="2">
        <v>31775400000000</v>
      </c>
      <c r="U5365" s="2">
        <v>31867200000000</v>
      </c>
      <c r="V5365" s="2">
        <v>31959100000000</v>
      </c>
      <c r="W5365" s="2">
        <v>32050000000000</v>
      </c>
      <c r="X5365" s="2">
        <v>32101900000000</v>
      </c>
      <c r="Y5365" s="2">
        <v>32153900000000</v>
      </c>
      <c r="Z5365" s="2">
        <v>32195900000000</v>
      </c>
      <c r="AA5365" s="2">
        <v>32248000000000</v>
      </c>
      <c r="AB5365" s="2">
        <v>32299000000000</v>
      </c>
      <c r="AC5365" s="2">
        <v>32328800000000</v>
      </c>
      <c r="AD5365" s="2">
        <v>32348700000000</v>
      </c>
      <c r="AE5365" s="2">
        <v>32369600000000</v>
      </c>
      <c r="AF5365" s="2">
        <v>32399400000000</v>
      </c>
      <c r="AG5365" s="2">
        <v>32419400000000</v>
      </c>
    </row>
    <row r="5366" spans="1:33">
      <c r="A5366" s="115" t="s">
        <v>2937</v>
      </c>
      <c r="B5366" s="115" t="s">
        <v>19</v>
      </c>
      <c r="C5366" s="2">
        <v>1180480000000</v>
      </c>
      <c r="D5366" s="2">
        <v>1192900000000</v>
      </c>
      <c r="E5366" s="2">
        <v>1209020000000</v>
      </c>
      <c r="F5366" s="2">
        <v>1225850000000</v>
      </c>
      <c r="G5366" s="2">
        <v>1242660000000</v>
      </c>
      <c r="H5366" s="2">
        <v>1259510000000</v>
      </c>
      <c r="I5366" s="2">
        <v>1275690000000</v>
      </c>
      <c r="J5366" s="2">
        <v>1291880000000</v>
      </c>
      <c r="K5366" s="2">
        <v>1309050000000</v>
      </c>
      <c r="L5366" s="2">
        <v>1325240000000</v>
      </c>
      <c r="M5366" s="2">
        <v>1341460000000</v>
      </c>
      <c r="N5366" s="2">
        <v>1349090000000</v>
      </c>
      <c r="O5366" s="2">
        <v>1356760000000</v>
      </c>
      <c r="P5366" s="2">
        <v>1364420000000</v>
      </c>
      <c r="Q5366" s="2">
        <v>1372090000000</v>
      </c>
      <c r="R5366" s="2">
        <v>1379760000000</v>
      </c>
      <c r="S5366" s="2">
        <v>1387050000000</v>
      </c>
      <c r="T5366" s="2">
        <v>1395320000000</v>
      </c>
      <c r="U5366" s="2">
        <v>1403680000000</v>
      </c>
      <c r="V5366" s="2">
        <v>1411950000000</v>
      </c>
      <c r="W5366" s="2">
        <v>1419220000000</v>
      </c>
      <c r="X5366" s="2">
        <v>1428280000000</v>
      </c>
      <c r="Y5366" s="2">
        <v>1436350000000</v>
      </c>
      <c r="Z5366" s="2">
        <v>1444430000000</v>
      </c>
      <c r="AA5366" s="2">
        <v>1452510000000</v>
      </c>
      <c r="AB5366" s="2">
        <v>1460580000000</v>
      </c>
      <c r="AC5366" s="2">
        <v>1468530000000</v>
      </c>
      <c r="AD5366" s="2">
        <v>1477490000000</v>
      </c>
      <c r="AE5366" s="2">
        <v>1486430000000</v>
      </c>
      <c r="AF5366" s="2">
        <v>1495500000000</v>
      </c>
      <c r="AG5366" s="2">
        <v>1504450000000</v>
      </c>
    </row>
    <row r="5367" spans="1:33">
      <c r="A5367" s="115" t="s">
        <v>2938</v>
      </c>
      <c r="B5367" s="115" t="s">
        <v>19</v>
      </c>
      <c r="C5367" s="2">
        <v>220100000000000</v>
      </c>
      <c r="D5367" s="2">
        <v>227302000000000</v>
      </c>
      <c r="E5367" s="2">
        <v>234501000000000</v>
      </c>
      <c r="F5367" s="2">
        <v>241800000000000</v>
      </c>
      <c r="G5367" s="2">
        <v>249100000000000</v>
      </c>
      <c r="H5367" s="2">
        <v>256400000000000</v>
      </c>
      <c r="I5367" s="2">
        <v>262701000000000</v>
      </c>
      <c r="J5367" s="2">
        <v>269101000000000</v>
      </c>
      <c r="K5367" s="2">
        <v>275601000000000</v>
      </c>
      <c r="L5367" s="2">
        <v>282101000000000</v>
      </c>
      <c r="M5367" s="2">
        <v>288701000000000</v>
      </c>
      <c r="N5367" s="2">
        <v>294002000000000</v>
      </c>
      <c r="O5367" s="2">
        <v>299202000000000</v>
      </c>
      <c r="P5367" s="2">
        <v>304602000000000</v>
      </c>
      <c r="Q5367" s="2">
        <v>309902000000000</v>
      </c>
      <c r="R5367" s="2">
        <v>315203000000000</v>
      </c>
      <c r="S5367" s="2">
        <v>319403000000000</v>
      </c>
      <c r="T5367" s="2">
        <v>323603000000000</v>
      </c>
      <c r="U5367" s="2">
        <v>327703000000000</v>
      </c>
      <c r="V5367" s="2">
        <v>332004000000000</v>
      </c>
      <c r="W5367" s="2">
        <v>336204000000000</v>
      </c>
      <c r="X5367" s="2">
        <v>339304000000000</v>
      </c>
      <c r="Y5367" s="2">
        <v>342304000000000</v>
      </c>
      <c r="Z5367" s="2">
        <v>345405000000000</v>
      </c>
      <c r="AA5367" s="2">
        <v>348505000000000</v>
      </c>
      <c r="AB5367" s="2">
        <v>351605000000000</v>
      </c>
      <c r="AC5367" s="2">
        <v>353505000000000</v>
      </c>
      <c r="AD5367" s="2">
        <v>355505000000000</v>
      </c>
      <c r="AE5367" s="2">
        <v>357506000000000</v>
      </c>
      <c r="AF5367" s="2">
        <v>359406000000000</v>
      </c>
      <c r="AG5367" s="2">
        <v>361406000000000</v>
      </c>
    </row>
    <row r="5368" spans="1:33">
      <c r="A5368" s="115" t="s">
        <v>2939</v>
      </c>
      <c r="B5368" s="115" t="s">
        <v>19</v>
      </c>
      <c r="C5368" s="2">
        <v>12467600000000</v>
      </c>
      <c r="D5368" s="2">
        <v>12904700000000</v>
      </c>
      <c r="E5368" s="2">
        <v>12867700000000</v>
      </c>
      <c r="F5368" s="2">
        <v>12893900000000</v>
      </c>
      <c r="G5368" s="2">
        <v>13001900000000</v>
      </c>
      <c r="H5368" s="2">
        <v>13077100000000</v>
      </c>
      <c r="I5368" s="2">
        <v>13097200000000</v>
      </c>
      <c r="J5368" s="2">
        <v>13073600000000</v>
      </c>
      <c r="K5368" s="2">
        <v>13039900000000</v>
      </c>
      <c r="L5368" s="2">
        <v>12985200000000</v>
      </c>
      <c r="M5368" s="2">
        <v>12909900000000</v>
      </c>
      <c r="N5368" s="2">
        <v>12866100000000</v>
      </c>
      <c r="O5368" s="2">
        <v>12835800000000</v>
      </c>
      <c r="P5368" s="2">
        <v>12812600000000</v>
      </c>
      <c r="Q5368" s="2">
        <v>12792600000000</v>
      </c>
      <c r="R5368" s="2">
        <v>12787200000000</v>
      </c>
      <c r="S5368" s="2">
        <v>12789000000000</v>
      </c>
      <c r="T5368" s="2">
        <v>12786800000000</v>
      </c>
      <c r="U5368" s="2">
        <v>12784200000000</v>
      </c>
      <c r="V5368" s="2">
        <v>12788500000000</v>
      </c>
      <c r="W5368" s="2">
        <v>12791900000000</v>
      </c>
      <c r="X5368" s="2">
        <v>12794500000000</v>
      </c>
      <c r="Y5368" s="2">
        <v>12796000000000</v>
      </c>
      <c r="Z5368" s="2">
        <v>12792800000000</v>
      </c>
      <c r="AA5368" s="2">
        <v>12786800000000</v>
      </c>
      <c r="AB5368" s="2">
        <v>12782500000000</v>
      </c>
      <c r="AC5368" s="2">
        <v>12778300000000</v>
      </c>
      <c r="AD5368" s="2">
        <v>12774700000000</v>
      </c>
      <c r="AE5368" s="2">
        <v>12782000000000</v>
      </c>
      <c r="AF5368" s="2">
        <v>12779300000000</v>
      </c>
      <c r="AG5368" s="2">
        <v>12774600000000</v>
      </c>
    </row>
    <row r="5369" spans="1:33">
      <c r="A5369" s="115" t="s">
        <v>2940</v>
      </c>
      <c r="B5369" s="115" t="s">
        <v>19</v>
      </c>
      <c r="C5369" s="2">
        <v>1381300000</v>
      </c>
      <c r="D5369" s="2">
        <v>1429730000</v>
      </c>
      <c r="E5369" s="2">
        <v>1425630000</v>
      </c>
      <c r="F5369" s="2">
        <v>1428540000</v>
      </c>
      <c r="G5369" s="2">
        <v>1440510000</v>
      </c>
      <c r="H5369" s="2">
        <v>1448840000</v>
      </c>
      <c r="I5369" s="2">
        <v>1451070000</v>
      </c>
      <c r="J5369" s="2">
        <v>1448470000</v>
      </c>
      <c r="K5369" s="2">
        <v>1444740000</v>
      </c>
      <c r="L5369" s="2">
        <v>1438690000</v>
      </c>
      <c r="M5369" s="2">
        <v>1430370000</v>
      </c>
      <c r="N5369" s="2">
        <v>1425540000</v>
      </c>
      <c r="O5369" s="2">
        <v>1422220000</v>
      </c>
      <c r="P5369" s="2">
        <v>1419690000</v>
      </c>
      <c r="Q5369" s="2">
        <v>1417520000</v>
      </c>
      <c r="R5369" s="2">
        <v>1416990000</v>
      </c>
      <c r="S5369" s="2">
        <v>1417260000</v>
      </c>
      <c r="T5369" s="2">
        <v>1417090000</v>
      </c>
      <c r="U5369" s="2">
        <v>1416900000</v>
      </c>
      <c r="V5369" s="2">
        <v>1417490000</v>
      </c>
      <c r="W5369" s="2">
        <v>1417960000</v>
      </c>
      <c r="X5369" s="2">
        <v>1418380000</v>
      </c>
      <c r="Y5369" s="2">
        <v>1418670000</v>
      </c>
      <c r="Z5369" s="2">
        <v>1418450000</v>
      </c>
      <c r="AA5369" s="2">
        <v>1417920000</v>
      </c>
      <c r="AB5369" s="2">
        <v>1417590000</v>
      </c>
      <c r="AC5369" s="2">
        <v>1417270000</v>
      </c>
      <c r="AD5369" s="2">
        <v>1417020000</v>
      </c>
      <c r="AE5369" s="2">
        <v>1417960000</v>
      </c>
      <c r="AF5369" s="2">
        <v>1417820000</v>
      </c>
      <c r="AG5369" s="2">
        <v>1417440000</v>
      </c>
    </row>
    <row r="5370" spans="1:33">
      <c r="A5370" s="115" t="s">
        <v>2941</v>
      </c>
      <c r="B5370" s="115" t="s">
        <v>19</v>
      </c>
      <c r="C5370" s="2">
        <v>17625900000</v>
      </c>
      <c r="D5370" s="2">
        <v>18244000000</v>
      </c>
      <c r="E5370" s="2">
        <v>18191600000</v>
      </c>
      <c r="F5370" s="2">
        <v>18228500000</v>
      </c>
      <c r="G5370" s="2">
        <v>18380800000</v>
      </c>
      <c r="H5370" s="2">
        <v>18486200000</v>
      </c>
      <c r="I5370" s="2">
        <v>18513400000</v>
      </c>
      <c r="J5370" s="2">
        <v>18478100000</v>
      </c>
      <c r="K5370" s="2">
        <v>18427800000</v>
      </c>
      <c r="L5370" s="2">
        <v>18346700000</v>
      </c>
      <c r="M5370" s="2">
        <v>18235200000</v>
      </c>
      <c r="N5370" s="2">
        <v>18166800000</v>
      </c>
      <c r="O5370" s="2">
        <v>18115500000</v>
      </c>
      <c r="P5370" s="2">
        <v>18071500000</v>
      </c>
      <c r="Q5370" s="2">
        <v>18029500000</v>
      </c>
      <c r="R5370" s="2">
        <v>18005300000</v>
      </c>
      <c r="S5370" s="2">
        <v>17988500000</v>
      </c>
      <c r="T5370" s="2">
        <v>17963200000</v>
      </c>
      <c r="U5370" s="2">
        <v>17934700000</v>
      </c>
      <c r="V5370" s="2">
        <v>17913500000</v>
      </c>
      <c r="W5370" s="2">
        <v>17888600000</v>
      </c>
      <c r="X5370" s="2">
        <v>17860400000</v>
      </c>
      <c r="Y5370" s="2">
        <v>17828400000</v>
      </c>
      <c r="Z5370" s="2">
        <v>17787600000</v>
      </c>
      <c r="AA5370" s="2">
        <v>17742100000</v>
      </c>
      <c r="AB5370" s="2">
        <v>17697700000</v>
      </c>
      <c r="AC5370" s="2">
        <v>17653300000</v>
      </c>
      <c r="AD5370" s="2">
        <v>17609300000</v>
      </c>
      <c r="AE5370" s="2">
        <v>17580800000</v>
      </c>
      <c r="AF5370" s="2">
        <v>17537400000</v>
      </c>
      <c r="AG5370" s="2">
        <v>17489700000</v>
      </c>
    </row>
    <row r="5371" spans="1:33">
      <c r="A5371" s="115" t="s">
        <v>2942</v>
      </c>
      <c r="B5371" s="115" t="s">
        <v>19</v>
      </c>
      <c r="C5371" s="2">
        <v>18517000000</v>
      </c>
      <c r="D5371" s="2">
        <v>19166300000</v>
      </c>
      <c r="E5371" s="2">
        <v>19111300000</v>
      </c>
      <c r="F5371" s="2">
        <v>19150200000</v>
      </c>
      <c r="G5371" s="2">
        <v>19310400000</v>
      </c>
      <c r="H5371" s="2">
        <v>19421500000</v>
      </c>
      <c r="I5371" s="2">
        <v>19450800000</v>
      </c>
      <c r="J5371" s="2">
        <v>19414800000</v>
      </c>
      <c r="K5371" s="2">
        <v>19363300000</v>
      </c>
      <c r="L5371" s="2">
        <v>19280100000</v>
      </c>
      <c r="M5371" s="2">
        <v>19165700000</v>
      </c>
      <c r="N5371" s="2">
        <v>19097300000</v>
      </c>
      <c r="O5371" s="2">
        <v>19047900000</v>
      </c>
      <c r="P5371" s="2">
        <v>19007700000</v>
      </c>
      <c r="Q5371" s="2">
        <v>18970800000</v>
      </c>
      <c r="R5371" s="2">
        <v>18954300000</v>
      </c>
      <c r="S5371" s="2">
        <v>18947000000</v>
      </c>
      <c r="T5371" s="2">
        <v>18932200000</v>
      </c>
      <c r="U5371" s="2">
        <v>18915500000</v>
      </c>
      <c r="V5371" s="2">
        <v>18907900000</v>
      </c>
      <c r="W5371" s="2">
        <v>18897500000</v>
      </c>
      <c r="X5371" s="2">
        <v>18884900000</v>
      </c>
      <c r="Y5371" s="2">
        <v>18869500000</v>
      </c>
      <c r="Z5371" s="2">
        <v>18846000000</v>
      </c>
      <c r="AA5371" s="2">
        <v>18817900000</v>
      </c>
      <c r="AB5371" s="2">
        <v>18791700000</v>
      </c>
      <c r="AC5371" s="2">
        <v>18765600000</v>
      </c>
      <c r="AD5371" s="2">
        <v>18740200000</v>
      </c>
      <c r="AE5371" s="2">
        <v>18730900000</v>
      </c>
      <c r="AF5371" s="2">
        <v>18706500000</v>
      </c>
      <c r="AG5371" s="2">
        <v>18678200000</v>
      </c>
    </row>
    <row r="5372" spans="1:33">
      <c r="A5372" s="115" t="s">
        <v>2943</v>
      </c>
      <c r="B5372" s="115" t="s">
        <v>19</v>
      </c>
      <c r="C5372" s="2">
        <v>9132210000</v>
      </c>
      <c r="D5372" s="2">
        <v>9452530000</v>
      </c>
      <c r="E5372" s="2">
        <v>9425390000</v>
      </c>
      <c r="F5372" s="2">
        <v>9444400000</v>
      </c>
      <c r="G5372" s="2">
        <v>9523150000</v>
      </c>
      <c r="H5372" s="2">
        <v>9577490000</v>
      </c>
      <c r="I5372" s="2">
        <v>9591130000</v>
      </c>
      <c r="J5372" s="2">
        <v>9572220000</v>
      </c>
      <c r="K5372" s="2">
        <v>9545220000</v>
      </c>
      <c r="L5372" s="2">
        <v>9501980000</v>
      </c>
      <c r="M5372" s="2">
        <v>9442520000</v>
      </c>
      <c r="N5372" s="2">
        <v>9404850000</v>
      </c>
      <c r="O5372" s="2">
        <v>9375430000</v>
      </c>
      <c r="P5372" s="2">
        <v>9348870000</v>
      </c>
      <c r="Q5372" s="2">
        <v>9322440000</v>
      </c>
      <c r="R5372" s="2">
        <v>9304300000</v>
      </c>
      <c r="S5372" s="2">
        <v>9289030000</v>
      </c>
      <c r="T5372" s="2">
        <v>9268460000</v>
      </c>
      <c r="U5372" s="2">
        <v>9245330000</v>
      </c>
      <c r="V5372" s="2">
        <v>9225040000</v>
      </c>
      <c r="W5372" s="2">
        <v>9202150000</v>
      </c>
      <c r="X5372" s="2">
        <v>9176680000</v>
      </c>
      <c r="Y5372" s="2">
        <v>9148600000</v>
      </c>
      <c r="Z5372" s="2">
        <v>9115200000</v>
      </c>
      <c r="AA5372" s="2">
        <v>9079130000</v>
      </c>
      <c r="AB5372" s="2">
        <v>9043130000</v>
      </c>
      <c r="AC5372" s="2">
        <v>9007130000</v>
      </c>
      <c r="AD5372" s="2">
        <v>8971160000</v>
      </c>
      <c r="AE5372" s="2">
        <v>8943320000</v>
      </c>
      <c r="AF5372" s="2">
        <v>8907380000</v>
      </c>
      <c r="AG5372" s="2">
        <v>8868800000</v>
      </c>
    </row>
    <row r="5373" spans="1:33">
      <c r="A5373" s="115" t="s">
        <v>2944</v>
      </c>
      <c r="B5373" s="115" t="s">
        <v>19</v>
      </c>
      <c r="C5373" s="2">
        <v>6116550000</v>
      </c>
      <c r="D5373" s="2">
        <v>6331090000</v>
      </c>
      <c r="E5373" s="2">
        <v>6312910000</v>
      </c>
      <c r="F5373" s="2">
        <v>6325650000</v>
      </c>
      <c r="G5373" s="2">
        <v>6378400000</v>
      </c>
      <c r="H5373" s="2">
        <v>6414800000</v>
      </c>
      <c r="I5373" s="2">
        <v>6423960000</v>
      </c>
      <c r="J5373" s="2">
        <v>6411330000</v>
      </c>
      <c r="K5373" s="2">
        <v>6393280000</v>
      </c>
      <c r="L5373" s="2">
        <v>6364370000</v>
      </c>
      <c r="M5373" s="2">
        <v>6324610000</v>
      </c>
      <c r="N5373" s="2">
        <v>6299480000</v>
      </c>
      <c r="O5373" s="2">
        <v>6279890000</v>
      </c>
      <c r="P5373" s="2">
        <v>6262260000</v>
      </c>
      <c r="Q5373" s="2">
        <v>6244750000</v>
      </c>
      <c r="R5373" s="2">
        <v>6232840000</v>
      </c>
      <c r="S5373" s="2">
        <v>6222890000</v>
      </c>
      <c r="T5373" s="2">
        <v>6209430000</v>
      </c>
      <c r="U5373" s="2">
        <v>6194290000</v>
      </c>
      <c r="V5373" s="2">
        <v>6181090000</v>
      </c>
      <c r="W5373" s="2">
        <v>6166180000</v>
      </c>
      <c r="X5373" s="2">
        <v>6149570000</v>
      </c>
      <c r="Y5373" s="2">
        <v>6131250000</v>
      </c>
      <c r="Z5373" s="2">
        <v>6109400000</v>
      </c>
      <c r="AA5373" s="2">
        <v>6085760000</v>
      </c>
      <c r="AB5373" s="2">
        <v>6062200000</v>
      </c>
      <c r="AC5373" s="2">
        <v>6038630000</v>
      </c>
      <c r="AD5373" s="2">
        <v>6015090000</v>
      </c>
      <c r="AE5373" s="2">
        <v>5997000000</v>
      </c>
      <c r="AF5373" s="2">
        <v>5973500000</v>
      </c>
      <c r="AG5373" s="2">
        <v>5948240000</v>
      </c>
    </row>
    <row r="5374" spans="1:33">
      <c r="A5374" s="115" t="s">
        <v>2945</v>
      </c>
      <c r="B5374" s="115" t="s">
        <v>19</v>
      </c>
      <c r="C5374" s="2">
        <v>13686300000</v>
      </c>
      <c r="D5374" s="2">
        <v>14166400000</v>
      </c>
      <c r="E5374" s="2">
        <v>14125700000</v>
      </c>
      <c r="F5374" s="2">
        <v>14154200000</v>
      </c>
      <c r="G5374" s="2">
        <v>14272200000</v>
      </c>
      <c r="H5374" s="2">
        <v>14353600000</v>
      </c>
      <c r="I5374" s="2">
        <v>14374000000</v>
      </c>
      <c r="J5374" s="2">
        <v>14345600000</v>
      </c>
      <c r="K5374" s="2">
        <v>14305000000</v>
      </c>
      <c r="L5374" s="2">
        <v>14240000000</v>
      </c>
      <c r="M5374" s="2">
        <v>14150700000</v>
      </c>
      <c r="N5374" s="2">
        <v>14094000000</v>
      </c>
      <c r="O5374" s="2">
        <v>14049500000</v>
      </c>
      <c r="P5374" s="2">
        <v>14009200000</v>
      </c>
      <c r="Q5374" s="2">
        <v>13969000000</v>
      </c>
      <c r="R5374" s="2">
        <v>13941100000</v>
      </c>
      <c r="S5374" s="2">
        <v>13917400000</v>
      </c>
      <c r="T5374" s="2">
        <v>13885600000</v>
      </c>
      <c r="U5374" s="2">
        <v>13849900000</v>
      </c>
      <c r="V5374" s="2">
        <v>13818300000</v>
      </c>
      <c r="W5374" s="2">
        <v>13782700000</v>
      </c>
      <c r="X5374" s="2">
        <v>13743100000</v>
      </c>
      <c r="Y5374" s="2">
        <v>13699600000</v>
      </c>
      <c r="Z5374" s="2">
        <v>13648000000</v>
      </c>
      <c r="AA5374" s="2">
        <v>13592300000</v>
      </c>
      <c r="AB5374" s="2">
        <v>13536700000</v>
      </c>
      <c r="AC5374" s="2">
        <v>13481100000</v>
      </c>
      <c r="AD5374" s="2">
        <v>13425500000</v>
      </c>
      <c r="AE5374" s="2">
        <v>13382100000</v>
      </c>
      <c r="AF5374" s="2">
        <v>13326500000</v>
      </c>
      <c r="AG5374" s="2">
        <v>13266900000</v>
      </c>
    </row>
    <row r="5375" spans="1:33">
      <c r="A5375" s="115" t="s">
        <v>2946</v>
      </c>
      <c r="B5375" s="115" t="s">
        <v>19</v>
      </c>
      <c r="C5375" s="2">
        <v>243960000</v>
      </c>
      <c r="D5375" s="2">
        <v>252510000</v>
      </c>
      <c r="E5375" s="2">
        <v>251790000</v>
      </c>
      <c r="F5375" s="2">
        <v>252300000</v>
      </c>
      <c r="G5375" s="2">
        <v>254400000</v>
      </c>
      <c r="H5375" s="2">
        <v>255850000</v>
      </c>
      <c r="I5375" s="2">
        <v>256220000</v>
      </c>
      <c r="J5375" s="2">
        <v>255720000</v>
      </c>
      <c r="K5375" s="2">
        <v>255000000</v>
      </c>
      <c r="L5375" s="2">
        <v>253850000</v>
      </c>
      <c r="M5375" s="2">
        <v>252280000</v>
      </c>
      <c r="N5375" s="2">
        <v>251280000</v>
      </c>
      <c r="O5375" s="2">
        <v>250510000</v>
      </c>
      <c r="P5375" s="2">
        <v>249820000</v>
      </c>
      <c r="Q5375" s="2">
        <v>249140000</v>
      </c>
      <c r="R5375" s="2">
        <v>248690000</v>
      </c>
      <c r="S5375" s="2">
        <v>248320000</v>
      </c>
      <c r="T5375" s="2">
        <v>247810000</v>
      </c>
      <c r="U5375" s="2">
        <v>247240000</v>
      </c>
      <c r="V5375" s="2">
        <v>246750000</v>
      </c>
      <c r="W5375" s="2">
        <v>246190000</v>
      </c>
      <c r="X5375" s="2">
        <v>245570000</v>
      </c>
      <c r="Y5375" s="2">
        <v>244890000</v>
      </c>
      <c r="Z5375" s="2">
        <v>244060000</v>
      </c>
      <c r="AA5375" s="2">
        <v>243170000</v>
      </c>
      <c r="AB5375" s="2">
        <v>242280000</v>
      </c>
      <c r="AC5375" s="2">
        <v>241390000</v>
      </c>
      <c r="AD5375" s="2">
        <v>240500000</v>
      </c>
      <c r="AE5375" s="2">
        <v>239830000</v>
      </c>
      <c r="AF5375" s="2">
        <v>238940000</v>
      </c>
      <c r="AG5375" s="2">
        <v>237990000</v>
      </c>
    </row>
    <row r="5376" spans="1:33">
      <c r="A5376" s="115" t="s">
        <v>2947</v>
      </c>
      <c r="B5376" s="115" t="s">
        <v>19</v>
      </c>
      <c r="C5376" s="2">
        <v>1954250000</v>
      </c>
      <c r="D5376" s="2">
        <v>2022790000</v>
      </c>
      <c r="E5376" s="2">
        <v>2016980000</v>
      </c>
      <c r="F5376" s="2">
        <v>2021060000</v>
      </c>
      <c r="G5376" s="2">
        <v>2037910000</v>
      </c>
      <c r="H5376" s="2">
        <v>2049550000</v>
      </c>
      <c r="I5376" s="2">
        <v>2052480000</v>
      </c>
      <c r="J5376" s="2">
        <v>2048460000</v>
      </c>
      <c r="K5376" s="2">
        <v>2042710000</v>
      </c>
      <c r="L5376" s="2">
        <v>2033490000</v>
      </c>
      <c r="M5376" s="2">
        <v>2020820000</v>
      </c>
      <c r="N5376" s="2">
        <v>2012840000</v>
      </c>
      <c r="O5376" s="2">
        <v>2006630000</v>
      </c>
      <c r="P5376" s="2">
        <v>2001070000</v>
      </c>
      <c r="Q5376" s="2">
        <v>1995560000</v>
      </c>
      <c r="R5376" s="2">
        <v>1991860000</v>
      </c>
      <c r="S5376" s="2">
        <v>1988800000</v>
      </c>
      <c r="T5376" s="2">
        <v>1984640000</v>
      </c>
      <c r="U5376" s="2">
        <v>1979950000</v>
      </c>
      <c r="V5376" s="2">
        <v>1975910000</v>
      </c>
      <c r="W5376" s="2">
        <v>1971330000</v>
      </c>
      <c r="X5376" s="2">
        <v>1966220000</v>
      </c>
      <c r="Y5376" s="2">
        <v>1960580000</v>
      </c>
      <c r="Z5376" s="2">
        <v>1953830000</v>
      </c>
      <c r="AA5376" s="2">
        <v>1946510000</v>
      </c>
      <c r="AB5376" s="2">
        <v>1939220000</v>
      </c>
      <c r="AC5376" s="2">
        <v>1931930000</v>
      </c>
      <c r="AD5376" s="2">
        <v>1924650000</v>
      </c>
      <c r="AE5376" s="2">
        <v>1919110000</v>
      </c>
      <c r="AF5376" s="2">
        <v>1911850000</v>
      </c>
      <c r="AG5376" s="2">
        <v>1904040000</v>
      </c>
    </row>
    <row r="5377" spans="1:33">
      <c r="A5377" s="115" t="s">
        <v>2948</v>
      </c>
      <c r="B5377" s="115" t="s">
        <v>19</v>
      </c>
      <c r="C5377" s="2">
        <v>619600000</v>
      </c>
      <c r="D5377" s="2">
        <v>641330000</v>
      </c>
      <c r="E5377" s="2">
        <v>639490000</v>
      </c>
      <c r="F5377" s="2">
        <v>640780000</v>
      </c>
      <c r="G5377" s="2">
        <v>646130000</v>
      </c>
      <c r="H5377" s="2">
        <v>649830000</v>
      </c>
      <c r="I5377" s="2">
        <v>650790000</v>
      </c>
      <c r="J5377" s="2">
        <v>649540000</v>
      </c>
      <c r="K5377" s="2">
        <v>647760000</v>
      </c>
      <c r="L5377" s="2">
        <v>644900000</v>
      </c>
      <c r="M5377" s="2">
        <v>640970000</v>
      </c>
      <c r="N5377" s="2">
        <v>638540000</v>
      </c>
      <c r="O5377" s="2">
        <v>636710000</v>
      </c>
      <c r="P5377" s="2">
        <v>635130000</v>
      </c>
      <c r="Q5377" s="2">
        <v>633610000</v>
      </c>
      <c r="R5377" s="2">
        <v>632710000</v>
      </c>
      <c r="S5377" s="2">
        <v>632060000</v>
      </c>
      <c r="T5377" s="2">
        <v>631100000</v>
      </c>
      <c r="U5377" s="2">
        <v>630020000</v>
      </c>
      <c r="V5377" s="2">
        <v>629190000</v>
      </c>
      <c r="W5377" s="2">
        <v>628220000</v>
      </c>
      <c r="X5377" s="2">
        <v>627130000</v>
      </c>
      <c r="Y5377" s="2">
        <v>625900000</v>
      </c>
      <c r="Z5377" s="2">
        <v>624350000</v>
      </c>
      <c r="AA5377" s="2">
        <v>622640000</v>
      </c>
      <c r="AB5377" s="2">
        <v>620960000</v>
      </c>
      <c r="AC5377" s="2">
        <v>619280000</v>
      </c>
      <c r="AD5377" s="2">
        <v>617610000</v>
      </c>
      <c r="AE5377" s="2">
        <v>616490000</v>
      </c>
      <c r="AF5377" s="2">
        <v>614840000</v>
      </c>
      <c r="AG5377" s="2">
        <v>613030000</v>
      </c>
    </row>
    <row r="5378" spans="1:33">
      <c r="A5378" s="115" t="s">
        <v>2949</v>
      </c>
      <c r="B5378" s="115" t="s">
        <v>19</v>
      </c>
      <c r="C5378" s="2">
        <v>84540000</v>
      </c>
      <c r="D5378" s="2">
        <v>87510000</v>
      </c>
      <c r="E5378" s="2">
        <v>87260000</v>
      </c>
      <c r="F5378" s="2">
        <v>87430000</v>
      </c>
      <c r="G5378" s="2">
        <v>88160000</v>
      </c>
      <c r="H5378" s="2">
        <v>88670000</v>
      </c>
      <c r="I5378" s="2">
        <v>88800000</v>
      </c>
      <c r="J5378" s="2">
        <v>88620000</v>
      </c>
      <c r="K5378" s="2">
        <v>88380000</v>
      </c>
      <c r="L5378" s="2">
        <v>87990000</v>
      </c>
      <c r="M5378" s="2">
        <v>87440000</v>
      </c>
      <c r="N5378" s="2">
        <v>87110000</v>
      </c>
      <c r="O5378" s="2">
        <v>86850000</v>
      </c>
      <c r="P5378" s="2">
        <v>86630000</v>
      </c>
      <c r="Q5378" s="2">
        <v>86410000</v>
      </c>
      <c r="R5378" s="2">
        <v>86270000</v>
      </c>
      <c r="S5378" s="2">
        <v>86160000</v>
      </c>
      <c r="T5378" s="2">
        <v>86020000</v>
      </c>
      <c r="U5378" s="2">
        <v>85850000</v>
      </c>
      <c r="V5378" s="2">
        <v>85710000</v>
      </c>
      <c r="W5378" s="2">
        <v>85550000</v>
      </c>
      <c r="X5378" s="2">
        <v>85380000</v>
      </c>
      <c r="Y5378" s="2">
        <v>85180000</v>
      </c>
      <c r="Z5378" s="2">
        <v>84940000</v>
      </c>
      <c r="AA5378" s="2">
        <v>84670000</v>
      </c>
      <c r="AB5378" s="2">
        <v>84410000</v>
      </c>
      <c r="AC5378" s="2">
        <v>84150000</v>
      </c>
      <c r="AD5378" s="2">
        <v>83890000</v>
      </c>
      <c r="AE5378" s="2">
        <v>83700000</v>
      </c>
      <c r="AF5378" s="2">
        <v>83440000</v>
      </c>
      <c r="AG5378" s="2">
        <v>83160000</v>
      </c>
    </row>
    <row r="5379" spans="1:33">
      <c r="A5379" s="115" t="s">
        <v>2950</v>
      </c>
      <c r="B5379" s="115" t="s">
        <v>19</v>
      </c>
      <c r="C5379" s="115">
        <v>0</v>
      </c>
      <c r="D5379" s="115">
        <v>0</v>
      </c>
      <c r="E5379" s="115">
        <v>0</v>
      </c>
      <c r="F5379" s="115">
        <v>0</v>
      </c>
      <c r="G5379" s="115">
        <v>0</v>
      </c>
      <c r="H5379" s="115">
        <v>0</v>
      </c>
      <c r="I5379" s="115">
        <v>0</v>
      </c>
      <c r="J5379" s="115">
        <v>0</v>
      </c>
      <c r="K5379" s="115">
        <v>0</v>
      </c>
      <c r="L5379" s="115">
        <v>0</v>
      </c>
      <c r="M5379" s="115">
        <v>0</v>
      </c>
      <c r="N5379" s="115">
        <v>0</v>
      </c>
      <c r="O5379" s="115">
        <v>0</v>
      </c>
      <c r="P5379" s="115">
        <v>0</v>
      </c>
      <c r="Q5379" s="115">
        <v>0</v>
      </c>
      <c r="R5379" s="115">
        <v>0</v>
      </c>
      <c r="S5379" s="115">
        <v>0</v>
      </c>
      <c r="T5379" s="115">
        <v>0</v>
      </c>
      <c r="U5379" s="115">
        <v>0</v>
      </c>
      <c r="V5379" s="115">
        <v>0</v>
      </c>
      <c r="W5379" s="115">
        <v>0</v>
      </c>
      <c r="X5379" s="115">
        <v>0</v>
      </c>
      <c r="Y5379" s="115">
        <v>0</v>
      </c>
      <c r="Z5379" s="115">
        <v>0</v>
      </c>
      <c r="AA5379" s="115">
        <v>0</v>
      </c>
      <c r="AB5379" s="115">
        <v>0</v>
      </c>
      <c r="AC5379" s="115">
        <v>0</v>
      </c>
      <c r="AD5379" s="115">
        <v>0</v>
      </c>
      <c r="AE5379" s="115">
        <v>0</v>
      </c>
      <c r="AF5379" s="115">
        <v>0</v>
      </c>
      <c r="AG5379" s="115">
        <v>0</v>
      </c>
    </row>
    <row r="5380" spans="1:33">
      <c r="A5380" s="115" t="s">
        <v>2951</v>
      </c>
      <c r="B5380" s="115" t="s">
        <v>19</v>
      </c>
      <c r="C5380" s="2">
        <v>-1120000000000000</v>
      </c>
      <c r="D5380" s="2">
        <v>-1100000000000000</v>
      </c>
      <c r="E5380" s="2">
        <v>-1090000000000000</v>
      </c>
      <c r="F5380" s="2">
        <v>-1080000000000000</v>
      </c>
      <c r="G5380" s="2">
        <v>-1070000000000000</v>
      </c>
      <c r="H5380" s="2">
        <v>-1050000000000000</v>
      </c>
      <c r="I5380" s="2">
        <v>-1020000000000000</v>
      </c>
      <c r="J5380" s="2">
        <v>-994000000000000</v>
      </c>
      <c r="K5380" s="2">
        <v>-964000000000000</v>
      </c>
      <c r="L5380" s="2">
        <v>-934000000000000</v>
      </c>
      <c r="M5380" s="2">
        <v>-904000000000000</v>
      </c>
      <c r="N5380" s="2">
        <v>-903000000000000</v>
      </c>
      <c r="O5380" s="2">
        <v>-903000000000000</v>
      </c>
      <c r="P5380" s="2">
        <v>-902000000000000</v>
      </c>
      <c r="Q5380" s="2">
        <v>-902000000000000</v>
      </c>
      <c r="R5380" s="2">
        <v>-902000000000000</v>
      </c>
      <c r="S5380" s="2">
        <v>-901000000000000</v>
      </c>
      <c r="T5380" s="2">
        <v>-901000000000000</v>
      </c>
      <c r="U5380" s="2">
        <v>-901000000000000</v>
      </c>
      <c r="V5380" s="2">
        <v>-900000000000000</v>
      </c>
      <c r="W5380" s="2">
        <v>-900000000000000</v>
      </c>
      <c r="X5380" s="2">
        <v>-900000000000000</v>
      </c>
      <c r="Y5380" s="2">
        <v>-899000000000000</v>
      </c>
      <c r="Z5380" s="2">
        <v>-899000000000000</v>
      </c>
      <c r="AA5380" s="2">
        <v>-899000000000000</v>
      </c>
      <c r="AB5380" s="2">
        <v>-898000000000000</v>
      </c>
      <c r="AC5380" s="2">
        <v>-898000000000000</v>
      </c>
      <c r="AD5380" s="2">
        <v>-897000000000000</v>
      </c>
      <c r="AE5380" s="2">
        <v>-897000000000000</v>
      </c>
      <c r="AF5380" s="2">
        <v>-897000000000000</v>
      </c>
      <c r="AG5380" s="2">
        <v>-896000000000000</v>
      </c>
    </row>
    <row r="5381" spans="1:33">
      <c r="A5381" s="115" t="s">
        <v>2952</v>
      </c>
      <c r="B5381" s="115" t="s">
        <v>19</v>
      </c>
      <c r="C5381" s="115">
        <v>0</v>
      </c>
      <c r="D5381" s="115">
        <v>0</v>
      </c>
      <c r="E5381" s="115">
        <v>0</v>
      </c>
      <c r="F5381" s="115">
        <v>0</v>
      </c>
      <c r="G5381" s="115">
        <v>0</v>
      </c>
      <c r="H5381" s="115">
        <v>0</v>
      </c>
      <c r="I5381" s="115">
        <v>0</v>
      </c>
      <c r="J5381" s="115">
        <v>0</v>
      </c>
      <c r="K5381" s="115">
        <v>0</v>
      </c>
      <c r="L5381" s="115">
        <v>0</v>
      </c>
      <c r="M5381" s="115">
        <v>0</v>
      </c>
      <c r="N5381" s="115">
        <v>0</v>
      </c>
      <c r="O5381" s="115">
        <v>0</v>
      </c>
      <c r="P5381" s="115">
        <v>0</v>
      </c>
      <c r="Q5381" s="115">
        <v>0</v>
      </c>
      <c r="R5381" s="115">
        <v>0</v>
      </c>
      <c r="S5381" s="115">
        <v>0</v>
      </c>
      <c r="T5381" s="115">
        <v>0</v>
      </c>
      <c r="U5381" s="115">
        <v>0</v>
      </c>
      <c r="V5381" s="115">
        <v>0</v>
      </c>
      <c r="W5381" s="115">
        <v>0</v>
      </c>
      <c r="X5381" s="115">
        <v>0</v>
      </c>
      <c r="Y5381" s="115">
        <v>0</v>
      </c>
      <c r="Z5381" s="115">
        <v>0</v>
      </c>
      <c r="AA5381" s="115">
        <v>0</v>
      </c>
      <c r="AB5381" s="115">
        <v>0</v>
      </c>
      <c r="AC5381" s="115">
        <v>0</v>
      </c>
      <c r="AD5381" s="115">
        <v>0</v>
      </c>
      <c r="AE5381" s="115">
        <v>0</v>
      </c>
      <c r="AF5381" s="115">
        <v>0</v>
      </c>
      <c r="AG5381" s="115">
        <v>0</v>
      </c>
    </row>
    <row r="5382" spans="1:33">
      <c r="A5382" s="115" t="s">
        <v>2953</v>
      </c>
      <c r="B5382" s="115" t="s">
        <v>19</v>
      </c>
      <c r="C5382" s="115">
        <v>0</v>
      </c>
      <c r="D5382" s="115">
        <v>0</v>
      </c>
      <c r="E5382" s="115">
        <v>0</v>
      </c>
      <c r="F5382" s="115">
        <v>0</v>
      </c>
      <c r="G5382" s="115">
        <v>0</v>
      </c>
      <c r="H5382" s="115">
        <v>0</v>
      </c>
      <c r="I5382" s="115">
        <v>0</v>
      </c>
      <c r="J5382" s="115">
        <v>0</v>
      </c>
      <c r="K5382" s="115">
        <v>0</v>
      </c>
      <c r="L5382" s="115">
        <v>0</v>
      </c>
      <c r="M5382" s="115">
        <v>0</v>
      </c>
      <c r="N5382" s="115">
        <v>0</v>
      </c>
      <c r="O5382" s="115">
        <v>0</v>
      </c>
      <c r="P5382" s="115">
        <v>0</v>
      </c>
      <c r="Q5382" s="115">
        <v>0</v>
      </c>
      <c r="R5382" s="115">
        <v>0</v>
      </c>
      <c r="S5382" s="115">
        <v>0</v>
      </c>
      <c r="T5382" s="115">
        <v>0</v>
      </c>
      <c r="U5382" s="115">
        <v>0</v>
      </c>
      <c r="V5382" s="115">
        <v>0</v>
      </c>
      <c r="W5382" s="115">
        <v>0</v>
      </c>
      <c r="X5382" s="115">
        <v>0</v>
      </c>
      <c r="Y5382" s="115">
        <v>0</v>
      </c>
      <c r="Z5382" s="115">
        <v>0</v>
      </c>
      <c r="AA5382" s="115">
        <v>0</v>
      </c>
      <c r="AB5382" s="115">
        <v>0</v>
      </c>
      <c r="AC5382" s="115">
        <v>0</v>
      </c>
      <c r="AD5382" s="115">
        <v>0</v>
      </c>
      <c r="AE5382" s="115">
        <v>0</v>
      </c>
      <c r="AF5382" s="115">
        <v>0</v>
      </c>
      <c r="AG5382" s="115">
        <v>0</v>
      </c>
    </row>
    <row r="5383" spans="1:33">
      <c r="A5383" s="115" t="s">
        <v>2954</v>
      </c>
      <c r="B5383" s="115" t="s">
        <v>19</v>
      </c>
      <c r="C5383" s="115">
        <v>0</v>
      </c>
      <c r="D5383" s="115">
        <v>0</v>
      </c>
      <c r="E5383" s="115">
        <v>0</v>
      </c>
      <c r="F5383" s="115">
        <v>0</v>
      </c>
      <c r="G5383" s="115">
        <v>0</v>
      </c>
      <c r="H5383" s="115">
        <v>0</v>
      </c>
      <c r="I5383" s="115">
        <v>0</v>
      </c>
      <c r="J5383" s="115">
        <v>0</v>
      </c>
      <c r="K5383" s="115">
        <v>0</v>
      </c>
      <c r="L5383" s="115">
        <v>0</v>
      </c>
      <c r="M5383" s="115">
        <v>0</v>
      </c>
      <c r="N5383" s="115">
        <v>0</v>
      </c>
      <c r="O5383" s="115">
        <v>0</v>
      </c>
      <c r="P5383" s="115">
        <v>0</v>
      </c>
      <c r="Q5383" s="115">
        <v>0</v>
      </c>
      <c r="R5383" s="115">
        <v>0</v>
      </c>
      <c r="S5383" s="115">
        <v>0</v>
      </c>
      <c r="T5383" s="115">
        <v>0</v>
      </c>
      <c r="U5383" s="115">
        <v>0</v>
      </c>
      <c r="V5383" s="115">
        <v>0</v>
      </c>
      <c r="W5383" s="115">
        <v>0</v>
      </c>
      <c r="X5383" s="115">
        <v>0</v>
      </c>
      <c r="Y5383" s="115">
        <v>0</v>
      </c>
      <c r="Z5383" s="115">
        <v>0</v>
      </c>
      <c r="AA5383" s="115">
        <v>0</v>
      </c>
      <c r="AB5383" s="115">
        <v>0</v>
      </c>
      <c r="AC5383" s="115">
        <v>0</v>
      </c>
      <c r="AD5383" s="115">
        <v>0</v>
      </c>
      <c r="AE5383" s="115">
        <v>0</v>
      </c>
      <c r="AF5383" s="115">
        <v>0</v>
      </c>
      <c r="AG5383" s="115">
        <v>0</v>
      </c>
    </row>
    <row r="5384" spans="1:33">
      <c r="A5384" s="115" t="s">
        <v>2955</v>
      </c>
      <c r="B5384" s="115" t="s">
        <v>19</v>
      </c>
      <c r="C5384" s="115">
        <v>0</v>
      </c>
      <c r="D5384" s="115">
        <v>0</v>
      </c>
      <c r="E5384" s="115">
        <v>0</v>
      </c>
      <c r="F5384" s="115">
        <v>0</v>
      </c>
      <c r="G5384" s="115">
        <v>0</v>
      </c>
      <c r="H5384" s="115">
        <v>0</v>
      </c>
      <c r="I5384" s="115">
        <v>0</v>
      </c>
      <c r="J5384" s="115">
        <v>0</v>
      </c>
      <c r="K5384" s="115">
        <v>0</v>
      </c>
      <c r="L5384" s="115">
        <v>0</v>
      </c>
      <c r="M5384" s="115">
        <v>0</v>
      </c>
      <c r="N5384" s="115">
        <v>0</v>
      </c>
      <c r="O5384" s="115">
        <v>0</v>
      </c>
      <c r="P5384" s="115">
        <v>0</v>
      </c>
      <c r="Q5384" s="115">
        <v>0</v>
      </c>
      <c r="R5384" s="115">
        <v>0</v>
      </c>
      <c r="S5384" s="115">
        <v>0</v>
      </c>
      <c r="T5384" s="115">
        <v>0</v>
      </c>
      <c r="U5384" s="115">
        <v>0</v>
      </c>
      <c r="V5384" s="115">
        <v>0</v>
      </c>
      <c r="W5384" s="115">
        <v>0</v>
      </c>
      <c r="X5384" s="115">
        <v>0</v>
      </c>
      <c r="Y5384" s="115">
        <v>0</v>
      </c>
      <c r="Z5384" s="115">
        <v>0</v>
      </c>
      <c r="AA5384" s="115">
        <v>0</v>
      </c>
      <c r="AB5384" s="115">
        <v>0</v>
      </c>
      <c r="AC5384" s="115">
        <v>0</v>
      </c>
      <c r="AD5384" s="115">
        <v>0</v>
      </c>
      <c r="AE5384" s="115">
        <v>0</v>
      </c>
      <c r="AF5384" s="115">
        <v>0</v>
      </c>
      <c r="AG5384" s="115">
        <v>0</v>
      </c>
    </row>
    <row r="5385" spans="1:33">
      <c r="A5385" s="115" t="s">
        <v>2956</v>
      </c>
      <c r="B5385" s="115" t="s">
        <v>19</v>
      </c>
      <c r="C5385" s="115">
        <v>0</v>
      </c>
      <c r="D5385" s="115">
        <v>0</v>
      </c>
      <c r="E5385" s="115">
        <v>0</v>
      </c>
      <c r="F5385" s="115">
        <v>0</v>
      </c>
      <c r="G5385" s="115">
        <v>0</v>
      </c>
      <c r="H5385" s="115">
        <v>0</v>
      </c>
      <c r="I5385" s="115">
        <v>0</v>
      </c>
      <c r="J5385" s="115">
        <v>0</v>
      </c>
      <c r="K5385" s="115">
        <v>0</v>
      </c>
      <c r="L5385" s="115">
        <v>0</v>
      </c>
      <c r="M5385" s="115">
        <v>0</v>
      </c>
      <c r="N5385" s="115">
        <v>0</v>
      </c>
      <c r="O5385" s="115">
        <v>0</v>
      </c>
      <c r="P5385" s="115">
        <v>0</v>
      </c>
      <c r="Q5385" s="115">
        <v>0</v>
      </c>
      <c r="R5385" s="115">
        <v>0</v>
      </c>
      <c r="S5385" s="115">
        <v>0</v>
      </c>
      <c r="T5385" s="115">
        <v>0</v>
      </c>
      <c r="U5385" s="115">
        <v>0</v>
      </c>
      <c r="V5385" s="115">
        <v>0</v>
      </c>
      <c r="W5385" s="115">
        <v>0</v>
      </c>
      <c r="X5385" s="115">
        <v>0</v>
      </c>
      <c r="Y5385" s="115">
        <v>0</v>
      </c>
      <c r="Z5385" s="115">
        <v>0</v>
      </c>
      <c r="AA5385" s="115">
        <v>0</v>
      </c>
      <c r="AB5385" s="115">
        <v>0</v>
      </c>
      <c r="AC5385" s="115">
        <v>0</v>
      </c>
      <c r="AD5385" s="115">
        <v>0</v>
      </c>
      <c r="AE5385" s="115">
        <v>0</v>
      </c>
      <c r="AF5385" s="115">
        <v>0</v>
      </c>
      <c r="AG5385" s="115">
        <v>0</v>
      </c>
    </row>
    <row r="5386" spans="1:33">
      <c r="A5386" s="115" t="s">
        <v>2957</v>
      </c>
      <c r="B5386" s="115" t="s">
        <v>19</v>
      </c>
      <c r="C5386" s="115">
        <v>0</v>
      </c>
      <c r="D5386" s="115">
        <v>0</v>
      </c>
      <c r="E5386" s="115">
        <v>0</v>
      </c>
      <c r="F5386" s="115">
        <v>0</v>
      </c>
      <c r="G5386" s="115">
        <v>0</v>
      </c>
      <c r="H5386" s="115">
        <v>0</v>
      </c>
      <c r="I5386" s="115">
        <v>0</v>
      </c>
      <c r="J5386" s="115">
        <v>0</v>
      </c>
      <c r="K5386" s="115">
        <v>0</v>
      </c>
      <c r="L5386" s="115">
        <v>0</v>
      </c>
      <c r="M5386" s="115">
        <v>0</v>
      </c>
      <c r="N5386" s="115">
        <v>0</v>
      </c>
      <c r="O5386" s="115">
        <v>0</v>
      </c>
      <c r="P5386" s="115">
        <v>0</v>
      </c>
      <c r="Q5386" s="115">
        <v>0</v>
      </c>
      <c r="R5386" s="115">
        <v>0</v>
      </c>
      <c r="S5386" s="115">
        <v>0</v>
      </c>
      <c r="T5386" s="115">
        <v>0</v>
      </c>
      <c r="U5386" s="115">
        <v>0</v>
      </c>
      <c r="V5386" s="115">
        <v>0</v>
      </c>
      <c r="W5386" s="115">
        <v>0</v>
      </c>
      <c r="X5386" s="115">
        <v>0</v>
      </c>
      <c r="Y5386" s="115">
        <v>0</v>
      </c>
      <c r="Z5386" s="115">
        <v>0</v>
      </c>
      <c r="AA5386" s="115">
        <v>0</v>
      </c>
      <c r="AB5386" s="115">
        <v>0</v>
      </c>
      <c r="AC5386" s="115">
        <v>0</v>
      </c>
      <c r="AD5386" s="115">
        <v>0</v>
      </c>
      <c r="AE5386" s="115">
        <v>0</v>
      </c>
      <c r="AF5386" s="115">
        <v>0</v>
      </c>
      <c r="AG5386" s="115">
        <v>0</v>
      </c>
    </row>
    <row r="5387" spans="1:33">
      <c r="A5387" s="115" t="s">
        <v>2958</v>
      </c>
      <c r="B5387" s="115" t="s">
        <v>19</v>
      </c>
      <c r="C5387" s="115">
        <v>0</v>
      </c>
      <c r="D5387" s="115">
        <v>0</v>
      </c>
      <c r="E5387" s="115">
        <v>0</v>
      </c>
      <c r="F5387" s="115">
        <v>0</v>
      </c>
      <c r="G5387" s="115">
        <v>0</v>
      </c>
      <c r="H5387" s="115">
        <v>0</v>
      </c>
      <c r="I5387" s="115">
        <v>0</v>
      </c>
      <c r="J5387" s="115">
        <v>0</v>
      </c>
      <c r="K5387" s="115">
        <v>0</v>
      </c>
      <c r="L5387" s="115">
        <v>0</v>
      </c>
      <c r="M5387" s="115">
        <v>0</v>
      </c>
      <c r="N5387" s="115">
        <v>0</v>
      </c>
      <c r="O5387" s="115">
        <v>0</v>
      </c>
      <c r="P5387" s="115">
        <v>0</v>
      </c>
      <c r="Q5387" s="115">
        <v>0</v>
      </c>
      <c r="R5387" s="115">
        <v>0</v>
      </c>
      <c r="S5387" s="115">
        <v>0</v>
      </c>
      <c r="T5387" s="115">
        <v>0</v>
      </c>
      <c r="U5387" s="115">
        <v>0</v>
      </c>
      <c r="V5387" s="115">
        <v>0</v>
      </c>
      <c r="W5387" s="115">
        <v>0</v>
      </c>
      <c r="X5387" s="115">
        <v>0</v>
      </c>
      <c r="Y5387" s="115">
        <v>0</v>
      </c>
      <c r="Z5387" s="115">
        <v>0</v>
      </c>
      <c r="AA5387" s="115">
        <v>0</v>
      </c>
      <c r="AB5387" s="115">
        <v>0</v>
      </c>
      <c r="AC5387" s="115">
        <v>0</v>
      </c>
      <c r="AD5387" s="115">
        <v>0</v>
      </c>
      <c r="AE5387" s="115">
        <v>0</v>
      </c>
      <c r="AF5387" s="115">
        <v>0</v>
      </c>
      <c r="AG5387" s="115">
        <v>0</v>
      </c>
    </row>
    <row r="5388" spans="1:33">
      <c r="A5388" s="115" t="s">
        <v>2959</v>
      </c>
      <c r="B5388" s="115" t="s">
        <v>19</v>
      </c>
      <c r="C5388" s="115">
        <v>0</v>
      </c>
      <c r="D5388" s="115">
        <v>0</v>
      </c>
      <c r="E5388" s="115">
        <v>0</v>
      </c>
      <c r="F5388" s="115">
        <v>0</v>
      </c>
      <c r="G5388" s="115">
        <v>0</v>
      </c>
      <c r="H5388" s="115">
        <v>0</v>
      </c>
      <c r="I5388" s="115">
        <v>0</v>
      </c>
      <c r="J5388" s="115">
        <v>0</v>
      </c>
      <c r="K5388" s="115">
        <v>0</v>
      </c>
      <c r="L5388" s="115">
        <v>0</v>
      </c>
      <c r="M5388" s="115">
        <v>0</v>
      </c>
      <c r="N5388" s="115">
        <v>0</v>
      </c>
      <c r="O5388" s="115">
        <v>0</v>
      </c>
      <c r="P5388" s="115">
        <v>0</v>
      </c>
      <c r="Q5388" s="115">
        <v>0</v>
      </c>
      <c r="R5388" s="115">
        <v>0</v>
      </c>
      <c r="S5388" s="115">
        <v>0</v>
      </c>
      <c r="T5388" s="115">
        <v>0</v>
      </c>
      <c r="U5388" s="115">
        <v>0</v>
      </c>
      <c r="V5388" s="115">
        <v>0</v>
      </c>
      <c r="W5388" s="115">
        <v>0</v>
      </c>
      <c r="X5388" s="115">
        <v>0</v>
      </c>
      <c r="Y5388" s="115">
        <v>0</v>
      </c>
      <c r="Z5388" s="115">
        <v>0</v>
      </c>
      <c r="AA5388" s="115">
        <v>0</v>
      </c>
      <c r="AB5388" s="115">
        <v>0</v>
      </c>
      <c r="AC5388" s="115">
        <v>0</v>
      </c>
      <c r="AD5388" s="115">
        <v>0</v>
      </c>
      <c r="AE5388" s="115">
        <v>0</v>
      </c>
      <c r="AF5388" s="115">
        <v>0</v>
      </c>
      <c r="AG5388" s="115">
        <v>0</v>
      </c>
    </row>
    <row r="5389" spans="1:33">
      <c r="A5389" s="115" t="s">
        <v>2960</v>
      </c>
      <c r="B5389" s="115" t="s">
        <v>19</v>
      </c>
      <c r="C5389" s="2">
        <v>480000000000</v>
      </c>
      <c r="D5389" s="2">
        <v>475000000000</v>
      </c>
      <c r="E5389" s="2">
        <v>470000000000</v>
      </c>
      <c r="F5389" s="2">
        <v>464000000000</v>
      </c>
      <c r="G5389" s="2">
        <v>459000000000</v>
      </c>
      <c r="H5389" s="2">
        <v>453000000000</v>
      </c>
      <c r="I5389" s="2">
        <v>440000000000</v>
      </c>
      <c r="J5389" s="2">
        <v>427000000000</v>
      </c>
      <c r="K5389" s="2">
        <v>414000000000</v>
      </c>
      <c r="L5389" s="2">
        <v>401000000000</v>
      </c>
      <c r="M5389" s="2">
        <v>388000000000</v>
      </c>
      <c r="N5389" s="2">
        <v>388000000000</v>
      </c>
      <c r="O5389" s="2">
        <v>388000000000</v>
      </c>
      <c r="P5389" s="2">
        <v>388000000000</v>
      </c>
      <c r="Q5389" s="2">
        <v>388000000000</v>
      </c>
      <c r="R5389" s="2">
        <v>388000000000</v>
      </c>
      <c r="S5389" s="2">
        <v>388000000000</v>
      </c>
      <c r="T5389" s="2">
        <v>387000000000</v>
      </c>
      <c r="U5389" s="2">
        <v>387000000000</v>
      </c>
      <c r="V5389" s="2">
        <v>387000000000</v>
      </c>
      <c r="W5389" s="2">
        <v>387000000000</v>
      </c>
      <c r="X5389" s="2">
        <v>387000000000</v>
      </c>
      <c r="Y5389" s="2">
        <v>387000000000</v>
      </c>
      <c r="Z5389" s="2">
        <v>386000000000</v>
      </c>
      <c r="AA5389" s="2">
        <v>386000000000</v>
      </c>
      <c r="AB5389" s="2">
        <v>386000000000</v>
      </c>
      <c r="AC5389" s="2">
        <v>386000000000</v>
      </c>
      <c r="AD5389" s="2">
        <v>386000000000</v>
      </c>
      <c r="AE5389" s="2">
        <v>386000000000</v>
      </c>
      <c r="AF5389" s="2">
        <v>386000000000</v>
      </c>
      <c r="AG5389" s="2">
        <v>385000000000</v>
      </c>
    </row>
    <row r="5390" spans="1:33">
      <c r="A5390" s="115" t="s">
        <v>2961</v>
      </c>
      <c r="B5390" s="115" t="s">
        <v>19</v>
      </c>
      <c r="C5390" s="2">
        <v>39100000000</v>
      </c>
      <c r="D5390" s="2">
        <v>38700000000</v>
      </c>
      <c r="E5390" s="2">
        <v>38200000000</v>
      </c>
      <c r="F5390" s="2">
        <v>37800000000</v>
      </c>
      <c r="G5390" s="2">
        <v>37400000000</v>
      </c>
      <c r="H5390" s="2">
        <v>36900000000</v>
      </c>
      <c r="I5390" s="2">
        <v>35900000000</v>
      </c>
      <c r="J5390" s="2">
        <v>34800000000</v>
      </c>
      <c r="K5390" s="2">
        <v>33700000000</v>
      </c>
      <c r="L5390" s="2">
        <v>32700000000</v>
      </c>
      <c r="M5390" s="2">
        <v>31600000000</v>
      </c>
      <c r="N5390" s="2">
        <v>31600000000</v>
      </c>
      <c r="O5390" s="2">
        <v>31600000000</v>
      </c>
      <c r="P5390" s="2">
        <v>31600000000</v>
      </c>
      <c r="Q5390" s="2">
        <v>31600000000</v>
      </c>
      <c r="R5390" s="2">
        <v>31600000000</v>
      </c>
      <c r="S5390" s="2">
        <v>31600000000</v>
      </c>
      <c r="T5390" s="2">
        <v>31500000000</v>
      </c>
      <c r="U5390" s="2">
        <v>31500000000</v>
      </c>
      <c r="V5390" s="2">
        <v>31500000000</v>
      </c>
      <c r="W5390" s="2">
        <v>31500000000</v>
      </c>
      <c r="X5390" s="2">
        <v>31500000000</v>
      </c>
      <c r="Y5390" s="2">
        <v>31500000000</v>
      </c>
      <c r="Z5390" s="2">
        <v>31500000000</v>
      </c>
      <c r="AA5390" s="2">
        <v>31500000000</v>
      </c>
      <c r="AB5390" s="2">
        <v>31400000000</v>
      </c>
      <c r="AC5390" s="2">
        <v>31400000000</v>
      </c>
      <c r="AD5390" s="2">
        <v>31400000000</v>
      </c>
      <c r="AE5390" s="2">
        <v>31400000000</v>
      </c>
      <c r="AF5390" s="2">
        <v>31400000000</v>
      </c>
      <c r="AG5390" s="2">
        <v>31400000000</v>
      </c>
    </row>
    <row r="5391" spans="1:33">
      <c r="A5391" s="115" t="s">
        <v>2962</v>
      </c>
      <c r="B5391" s="115" t="s">
        <v>19</v>
      </c>
      <c r="C5391" s="115">
        <v>0</v>
      </c>
      <c r="D5391" s="115">
        <v>0</v>
      </c>
      <c r="E5391" s="115">
        <v>0</v>
      </c>
      <c r="F5391" s="115">
        <v>0</v>
      </c>
      <c r="G5391" s="115">
        <v>0</v>
      </c>
      <c r="H5391" s="115">
        <v>0</v>
      </c>
      <c r="I5391" s="115">
        <v>0</v>
      </c>
      <c r="J5391" s="115">
        <v>0</v>
      </c>
      <c r="K5391" s="115">
        <v>0</v>
      </c>
      <c r="L5391" s="115">
        <v>0</v>
      </c>
      <c r="M5391" s="115">
        <v>0</v>
      </c>
      <c r="N5391" s="115">
        <v>0</v>
      </c>
      <c r="O5391" s="115">
        <v>0</v>
      </c>
      <c r="P5391" s="115">
        <v>0</v>
      </c>
      <c r="Q5391" s="115">
        <v>0</v>
      </c>
      <c r="R5391" s="115">
        <v>0</v>
      </c>
      <c r="S5391" s="115">
        <v>0</v>
      </c>
      <c r="T5391" s="115">
        <v>0</v>
      </c>
      <c r="U5391" s="115">
        <v>0</v>
      </c>
      <c r="V5391" s="115">
        <v>0</v>
      </c>
      <c r="W5391" s="115">
        <v>0</v>
      </c>
      <c r="X5391" s="115">
        <v>0</v>
      </c>
      <c r="Y5391" s="115">
        <v>0</v>
      </c>
      <c r="Z5391" s="115">
        <v>0</v>
      </c>
      <c r="AA5391" s="115">
        <v>0</v>
      </c>
      <c r="AB5391" s="115">
        <v>0</v>
      </c>
      <c r="AC5391" s="115">
        <v>0</v>
      </c>
      <c r="AD5391" s="115">
        <v>0</v>
      </c>
      <c r="AE5391" s="115">
        <v>0</v>
      </c>
      <c r="AF5391" s="115">
        <v>0</v>
      </c>
      <c r="AG5391" s="115">
        <v>0</v>
      </c>
    </row>
    <row r="5392" spans="1:33">
      <c r="A5392" s="115" t="s">
        <v>2963</v>
      </c>
      <c r="B5392" s="115" t="s">
        <v>19</v>
      </c>
      <c r="C5392" s="115">
        <v>0</v>
      </c>
      <c r="D5392" s="115">
        <v>0</v>
      </c>
      <c r="E5392" s="115">
        <v>0</v>
      </c>
      <c r="F5392" s="115">
        <v>0</v>
      </c>
      <c r="G5392" s="115">
        <v>0</v>
      </c>
      <c r="H5392" s="115">
        <v>0</v>
      </c>
      <c r="I5392" s="115">
        <v>0</v>
      </c>
      <c r="J5392" s="115">
        <v>0</v>
      </c>
      <c r="K5392" s="115">
        <v>0</v>
      </c>
      <c r="L5392" s="115">
        <v>0</v>
      </c>
      <c r="M5392" s="115">
        <v>0</v>
      </c>
      <c r="N5392" s="115">
        <v>0</v>
      </c>
      <c r="O5392" s="115">
        <v>0</v>
      </c>
      <c r="P5392" s="115">
        <v>0</v>
      </c>
      <c r="Q5392" s="115">
        <v>0</v>
      </c>
      <c r="R5392" s="115">
        <v>0</v>
      </c>
      <c r="S5392" s="115">
        <v>0</v>
      </c>
      <c r="T5392" s="115">
        <v>0</v>
      </c>
      <c r="U5392" s="115">
        <v>0</v>
      </c>
      <c r="V5392" s="115">
        <v>0</v>
      </c>
      <c r="W5392" s="115">
        <v>0</v>
      </c>
      <c r="X5392" s="115">
        <v>0</v>
      </c>
      <c r="Y5392" s="115">
        <v>0</v>
      </c>
      <c r="Z5392" s="115">
        <v>0</v>
      </c>
      <c r="AA5392" s="115">
        <v>0</v>
      </c>
      <c r="AB5392" s="115">
        <v>0</v>
      </c>
      <c r="AC5392" s="115">
        <v>0</v>
      </c>
      <c r="AD5392" s="115">
        <v>0</v>
      </c>
      <c r="AE5392" s="115">
        <v>0</v>
      </c>
      <c r="AF5392" s="115">
        <v>0</v>
      </c>
      <c r="AG5392" s="115">
        <v>0</v>
      </c>
    </row>
    <row r="5393" spans="1:33">
      <c r="A5393" s="115" t="s">
        <v>2964</v>
      </c>
      <c r="B5393" s="115" t="s">
        <v>19</v>
      </c>
      <c r="C5393" s="115">
        <v>0</v>
      </c>
      <c r="D5393" s="115">
        <v>0</v>
      </c>
      <c r="E5393" s="115">
        <v>0</v>
      </c>
      <c r="F5393" s="115">
        <v>0</v>
      </c>
      <c r="G5393" s="115">
        <v>0</v>
      </c>
      <c r="H5393" s="115">
        <v>0</v>
      </c>
      <c r="I5393" s="115">
        <v>0</v>
      </c>
      <c r="J5393" s="115">
        <v>0</v>
      </c>
      <c r="K5393" s="115">
        <v>0</v>
      </c>
      <c r="L5393" s="115">
        <v>0</v>
      </c>
      <c r="M5393" s="115">
        <v>0</v>
      </c>
      <c r="N5393" s="115">
        <v>0</v>
      </c>
      <c r="O5393" s="115">
        <v>0</v>
      </c>
      <c r="P5393" s="115">
        <v>0</v>
      </c>
      <c r="Q5393" s="115">
        <v>0</v>
      </c>
      <c r="R5393" s="115">
        <v>0</v>
      </c>
      <c r="S5393" s="115">
        <v>0</v>
      </c>
      <c r="T5393" s="115">
        <v>0</v>
      </c>
      <c r="U5393" s="115">
        <v>0</v>
      </c>
      <c r="V5393" s="115">
        <v>0</v>
      </c>
      <c r="W5393" s="115">
        <v>0</v>
      </c>
      <c r="X5393" s="115">
        <v>0</v>
      </c>
      <c r="Y5393" s="115">
        <v>0</v>
      </c>
      <c r="Z5393" s="115">
        <v>0</v>
      </c>
      <c r="AA5393" s="115">
        <v>0</v>
      </c>
      <c r="AB5393" s="115">
        <v>0</v>
      </c>
      <c r="AC5393" s="115">
        <v>0</v>
      </c>
      <c r="AD5393" s="115">
        <v>0</v>
      </c>
      <c r="AE5393" s="115">
        <v>0</v>
      </c>
      <c r="AF5393" s="115">
        <v>0</v>
      </c>
      <c r="AG5393" s="115">
        <v>0</v>
      </c>
    </row>
    <row r="5394" spans="1:33">
      <c r="A5394" s="115" t="s">
        <v>2965</v>
      </c>
      <c r="B5394" s="115" t="s">
        <v>19</v>
      </c>
      <c r="C5394" s="115">
        <v>0</v>
      </c>
      <c r="D5394" s="115">
        <v>0</v>
      </c>
      <c r="E5394" s="115">
        <v>0</v>
      </c>
      <c r="F5394" s="115">
        <v>0</v>
      </c>
      <c r="G5394" s="115">
        <v>0</v>
      </c>
      <c r="H5394" s="115">
        <v>0</v>
      </c>
      <c r="I5394" s="115">
        <v>0</v>
      </c>
      <c r="J5394" s="115">
        <v>0</v>
      </c>
      <c r="K5394" s="115">
        <v>0</v>
      </c>
      <c r="L5394" s="115">
        <v>0</v>
      </c>
      <c r="M5394" s="115">
        <v>0</v>
      </c>
      <c r="N5394" s="115">
        <v>0</v>
      </c>
      <c r="O5394" s="115">
        <v>0</v>
      </c>
      <c r="P5394" s="115">
        <v>0</v>
      </c>
      <c r="Q5394" s="115">
        <v>0</v>
      </c>
      <c r="R5394" s="115">
        <v>0</v>
      </c>
      <c r="S5394" s="115">
        <v>0</v>
      </c>
      <c r="T5394" s="115">
        <v>0</v>
      </c>
      <c r="U5394" s="115">
        <v>0</v>
      </c>
      <c r="V5394" s="115">
        <v>0</v>
      </c>
      <c r="W5394" s="115">
        <v>0</v>
      </c>
      <c r="X5394" s="115">
        <v>0</v>
      </c>
      <c r="Y5394" s="115">
        <v>0</v>
      </c>
      <c r="Z5394" s="115">
        <v>0</v>
      </c>
      <c r="AA5394" s="115">
        <v>0</v>
      </c>
      <c r="AB5394" s="115">
        <v>0</v>
      </c>
      <c r="AC5394" s="115">
        <v>0</v>
      </c>
      <c r="AD5394" s="115">
        <v>0</v>
      </c>
      <c r="AE5394" s="115">
        <v>0</v>
      </c>
      <c r="AF5394" s="115">
        <v>0</v>
      </c>
      <c r="AG5394" s="115">
        <v>0</v>
      </c>
    </row>
    <row r="5395" spans="1:33">
      <c r="A5395" s="115" t="s">
        <v>2966</v>
      </c>
      <c r="B5395" s="115" t="s">
        <v>19</v>
      </c>
      <c r="C5395" s="115">
        <v>0</v>
      </c>
      <c r="D5395" s="115">
        <v>0</v>
      </c>
      <c r="E5395" s="115">
        <v>0</v>
      </c>
      <c r="F5395" s="115">
        <v>0</v>
      </c>
      <c r="G5395" s="115">
        <v>0</v>
      </c>
      <c r="H5395" s="115">
        <v>0</v>
      </c>
      <c r="I5395" s="115">
        <v>0</v>
      </c>
      <c r="J5395" s="115">
        <v>0</v>
      </c>
      <c r="K5395" s="115">
        <v>0</v>
      </c>
      <c r="L5395" s="115">
        <v>0</v>
      </c>
      <c r="M5395" s="115">
        <v>0</v>
      </c>
      <c r="N5395" s="115">
        <v>0</v>
      </c>
      <c r="O5395" s="115">
        <v>0</v>
      </c>
      <c r="P5395" s="115">
        <v>0</v>
      </c>
      <c r="Q5395" s="115">
        <v>0</v>
      </c>
      <c r="R5395" s="115">
        <v>0</v>
      </c>
      <c r="S5395" s="115">
        <v>0</v>
      </c>
      <c r="T5395" s="115">
        <v>0</v>
      </c>
      <c r="U5395" s="115">
        <v>0</v>
      </c>
      <c r="V5395" s="115">
        <v>0</v>
      </c>
      <c r="W5395" s="115">
        <v>0</v>
      </c>
      <c r="X5395" s="115">
        <v>0</v>
      </c>
      <c r="Y5395" s="115">
        <v>0</v>
      </c>
      <c r="Z5395" s="115">
        <v>0</v>
      </c>
      <c r="AA5395" s="115">
        <v>0</v>
      </c>
      <c r="AB5395" s="115">
        <v>0</v>
      </c>
      <c r="AC5395" s="115">
        <v>0</v>
      </c>
      <c r="AD5395" s="115">
        <v>0</v>
      </c>
      <c r="AE5395" s="115">
        <v>0</v>
      </c>
      <c r="AF5395" s="115">
        <v>0</v>
      </c>
      <c r="AG5395" s="115">
        <v>0</v>
      </c>
    </row>
    <row r="5396" spans="1:33">
      <c r="A5396" s="115" t="s">
        <v>2967</v>
      </c>
      <c r="B5396" s="115" t="s">
        <v>19</v>
      </c>
      <c r="C5396" s="115">
        <v>0</v>
      </c>
      <c r="D5396" s="115">
        <v>0</v>
      </c>
      <c r="E5396" s="115">
        <v>0</v>
      </c>
      <c r="F5396" s="115">
        <v>0</v>
      </c>
      <c r="G5396" s="115">
        <v>0</v>
      </c>
      <c r="H5396" s="115">
        <v>0</v>
      </c>
      <c r="I5396" s="115">
        <v>0</v>
      </c>
      <c r="J5396" s="115">
        <v>0</v>
      </c>
      <c r="K5396" s="115">
        <v>0</v>
      </c>
      <c r="L5396" s="115">
        <v>0</v>
      </c>
      <c r="M5396" s="115">
        <v>0</v>
      </c>
      <c r="N5396" s="115">
        <v>0</v>
      </c>
      <c r="O5396" s="115">
        <v>0</v>
      </c>
      <c r="P5396" s="115">
        <v>0</v>
      </c>
      <c r="Q5396" s="115">
        <v>0</v>
      </c>
      <c r="R5396" s="115">
        <v>0</v>
      </c>
      <c r="S5396" s="115">
        <v>0</v>
      </c>
      <c r="T5396" s="115">
        <v>0</v>
      </c>
      <c r="U5396" s="115">
        <v>0</v>
      </c>
      <c r="V5396" s="115">
        <v>0</v>
      </c>
      <c r="W5396" s="115">
        <v>0</v>
      </c>
      <c r="X5396" s="115">
        <v>0</v>
      </c>
      <c r="Y5396" s="115">
        <v>0</v>
      </c>
      <c r="Z5396" s="115">
        <v>0</v>
      </c>
      <c r="AA5396" s="115">
        <v>0</v>
      </c>
      <c r="AB5396" s="115">
        <v>0</v>
      </c>
      <c r="AC5396" s="115">
        <v>0</v>
      </c>
      <c r="AD5396" s="115">
        <v>0</v>
      </c>
      <c r="AE5396" s="115">
        <v>0</v>
      </c>
      <c r="AF5396" s="115">
        <v>0</v>
      </c>
      <c r="AG5396" s="115">
        <v>0</v>
      </c>
    </row>
    <row r="5397" spans="1:33">
      <c r="A5397" s="115" t="s">
        <v>2968</v>
      </c>
      <c r="B5397" s="115" t="s">
        <v>19</v>
      </c>
      <c r="C5397" s="115">
        <v>0</v>
      </c>
      <c r="D5397" s="115">
        <v>0</v>
      </c>
      <c r="E5397" s="115">
        <v>0</v>
      </c>
      <c r="F5397" s="115">
        <v>0</v>
      </c>
      <c r="G5397" s="115">
        <v>0</v>
      </c>
      <c r="H5397" s="115">
        <v>0</v>
      </c>
      <c r="I5397" s="115">
        <v>0</v>
      </c>
      <c r="J5397" s="115">
        <v>0</v>
      </c>
      <c r="K5397" s="115">
        <v>0</v>
      </c>
      <c r="L5397" s="115">
        <v>0</v>
      </c>
      <c r="M5397" s="115">
        <v>0</v>
      </c>
      <c r="N5397" s="115">
        <v>0</v>
      </c>
      <c r="O5397" s="115">
        <v>0</v>
      </c>
      <c r="P5397" s="115">
        <v>0</v>
      </c>
      <c r="Q5397" s="115">
        <v>0</v>
      </c>
      <c r="R5397" s="115">
        <v>0</v>
      </c>
      <c r="S5397" s="115">
        <v>0</v>
      </c>
      <c r="T5397" s="115">
        <v>0</v>
      </c>
      <c r="U5397" s="115">
        <v>0</v>
      </c>
      <c r="V5397" s="115">
        <v>0</v>
      </c>
      <c r="W5397" s="115">
        <v>0</v>
      </c>
      <c r="X5397" s="115">
        <v>0</v>
      </c>
      <c r="Y5397" s="115">
        <v>0</v>
      </c>
      <c r="Z5397" s="115">
        <v>0</v>
      </c>
      <c r="AA5397" s="115">
        <v>0</v>
      </c>
      <c r="AB5397" s="115">
        <v>0</v>
      </c>
      <c r="AC5397" s="115">
        <v>0</v>
      </c>
      <c r="AD5397" s="115">
        <v>0</v>
      </c>
      <c r="AE5397" s="115">
        <v>0</v>
      </c>
      <c r="AF5397" s="115">
        <v>0</v>
      </c>
      <c r="AG5397" s="115">
        <v>0</v>
      </c>
    </row>
    <row r="5398" spans="1:33">
      <c r="A5398" s="115" t="s">
        <v>2969</v>
      </c>
      <c r="B5398" s="115" t="s">
        <v>19</v>
      </c>
      <c r="C5398" s="115">
        <v>0</v>
      </c>
      <c r="D5398" s="115">
        <v>0</v>
      </c>
      <c r="E5398" s="115">
        <v>0</v>
      </c>
      <c r="F5398" s="115">
        <v>0</v>
      </c>
      <c r="G5398" s="115">
        <v>0</v>
      </c>
      <c r="H5398" s="115">
        <v>0</v>
      </c>
      <c r="I5398" s="115">
        <v>0</v>
      </c>
      <c r="J5398" s="115">
        <v>0</v>
      </c>
      <c r="K5398" s="115">
        <v>0</v>
      </c>
      <c r="L5398" s="115">
        <v>0</v>
      </c>
      <c r="M5398" s="115">
        <v>0</v>
      </c>
      <c r="N5398" s="115">
        <v>0</v>
      </c>
      <c r="O5398" s="115">
        <v>0</v>
      </c>
      <c r="P5398" s="115">
        <v>0</v>
      </c>
      <c r="Q5398" s="115">
        <v>0</v>
      </c>
      <c r="R5398" s="115">
        <v>0</v>
      </c>
      <c r="S5398" s="115">
        <v>0</v>
      </c>
      <c r="T5398" s="115">
        <v>0</v>
      </c>
      <c r="U5398" s="115">
        <v>0</v>
      </c>
      <c r="V5398" s="115">
        <v>0</v>
      </c>
      <c r="W5398" s="115">
        <v>0</v>
      </c>
      <c r="X5398" s="115">
        <v>0</v>
      </c>
      <c r="Y5398" s="115">
        <v>0</v>
      </c>
      <c r="Z5398" s="115">
        <v>0</v>
      </c>
      <c r="AA5398" s="115">
        <v>0</v>
      </c>
      <c r="AB5398" s="115">
        <v>0</v>
      </c>
      <c r="AC5398" s="115">
        <v>0</v>
      </c>
      <c r="AD5398" s="115">
        <v>0</v>
      </c>
      <c r="AE5398" s="115">
        <v>0</v>
      </c>
      <c r="AF5398" s="115">
        <v>0</v>
      </c>
      <c r="AG5398" s="115">
        <v>0</v>
      </c>
    </row>
    <row r="5399" spans="1:33">
      <c r="A5399" s="115" t="s">
        <v>2970</v>
      </c>
      <c r="B5399" s="115" t="s">
        <v>19</v>
      </c>
      <c r="C5399" s="115">
        <v>0</v>
      </c>
      <c r="D5399" s="115">
        <v>0</v>
      </c>
      <c r="E5399" s="115">
        <v>0</v>
      </c>
      <c r="F5399" s="115">
        <v>0</v>
      </c>
      <c r="G5399" s="115">
        <v>0</v>
      </c>
      <c r="H5399" s="115">
        <v>0</v>
      </c>
      <c r="I5399" s="115">
        <v>0</v>
      </c>
      <c r="J5399" s="115">
        <v>0</v>
      </c>
      <c r="K5399" s="115">
        <v>0</v>
      </c>
      <c r="L5399" s="115">
        <v>0</v>
      </c>
      <c r="M5399" s="115">
        <v>0</v>
      </c>
      <c r="N5399" s="115">
        <v>0</v>
      </c>
      <c r="O5399" s="115">
        <v>0</v>
      </c>
      <c r="P5399" s="115">
        <v>0</v>
      </c>
      <c r="Q5399" s="115">
        <v>0</v>
      </c>
      <c r="R5399" s="115">
        <v>0</v>
      </c>
      <c r="S5399" s="115">
        <v>0</v>
      </c>
      <c r="T5399" s="115">
        <v>0</v>
      </c>
      <c r="U5399" s="115">
        <v>0</v>
      </c>
      <c r="V5399" s="115">
        <v>0</v>
      </c>
      <c r="W5399" s="115">
        <v>0</v>
      </c>
      <c r="X5399" s="115">
        <v>0</v>
      </c>
      <c r="Y5399" s="115">
        <v>0</v>
      </c>
      <c r="Z5399" s="115">
        <v>0</v>
      </c>
      <c r="AA5399" s="115">
        <v>0</v>
      </c>
      <c r="AB5399" s="115">
        <v>0</v>
      </c>
      <c r="AC5399" s="115">
        <v>0</v>
      </c>
      <c r="AD5399" s="115">
        <v>0</v>
      </c>
      <c r="AE5399" s="115">
        <v>0</v>
      </c>
      <c r="AF5399" s="115">
        <v>0</v>
      </c>
      <c r="AG5399" s="115">
        <v>0</v>
      </c>
    </row>
    <row r="5400" spans="1:33">
      <c r="A5400" s="115" t="s">
        <v>2971</v>
      </c>
      <c r="B5400" s="115" t="s">
        <v>19</v>
      </c>
      <c r="C5400" s="115">
        <v>0</v>
      </c>
      <c r="D5400" s="115">
        <v>0</v>
      </c>
      <c r="E5400" s="115">
        <v>0</v>
      </c>
      <c r="F5400" s="115">
        <v>0</v>
      </c>
      <c r="G5400" s="115">
        <v>0</v>
      </c>
      <c r="H5400" s="115">
        <v>0</v>
      </c>
      <c r="I5400" s="115">
        <v>0</v>
      </c>
      <c r="J5400" s="115">
        <v>0</v>
      </c>
      <c r="K5400" s="115">
        <v>0</v>
      </c>
      <c r="L5400" s="115">
        <v>0</v>
      </c>
      <c r="M5400" s="115">
        <v>0</v>
      </c>
      <c r="N5400" s="115">
        <v>0</v>
      </c>
      <c r="O5400" s="115">
        <v>0</v>
      </c>
      <c r="P5400" s="115">
        <v>0</v>
      </c>
      <c r="Q5400" s="115">
        <v>0</v>
      </c>
      <c r="R5400" s="115">
        <v>0</v>
      </c>
      <c r="S5400" s="115">
        <v>0</v>
      </c>
      <c r="T5400" s="115">
        <v>0</v>
      </c>
      <c r="U5400" s="115">
        <v>0</v>
      </c>
      <c r="V5400" s="115">
        <v>0</v>
      </c>
      <c r="W5400" s="115">
        <v>0</v>
      </c>
      <c r="X5400" s="115">
        <v>0</v>
      </c>
      <c r="Y5400" s="115">
        <v>0</v>
      </c>
      <c r="Z5400" s="115">
        <v>0</v>
      </c>
      <c r="AA5400" s="115">
        <v>0</v>
      </c>
      <c r="AB5400" s="115">
        <v>0</v>
      </c>
      <c r="AC5400" s="115">
        <v>0</v>
      </c>
      <c r="AD5400" s="115">
        <v>0</v>
      </c>
      <c r="AE5400" s="115">
        <v>0</v>
      </c>
      <c r="AF5400" s="115">
        <v>0</v>
      </c>
      <c r="AG5400" s="115">
        <v>0</v>
      </c>
    </row>
    <row r="5401" spans="1:33">
      <c r="A5401" s="115" t="s">
        <v>2972</v>
      </c>
      <c r="B5401" s="115" t="s">
        <v>19</v>
      </c>
      <c r="C5401" s="115">
        <v>0</v>
      </c>
      <c r="D5401" s="115">
        <v>0</v>
      </c>
      <c r="E5401" s="115">
        <v>0</v>
      </c>
      <c r="F5401" s="115">
        <v>0</v>
      </c>
      <c r="G5401" s="115">
        <v>0</v>
      </c>
      <c r="H5401" s="115">
        <v>0</v>
      </c>
      <c r="I5401" s="115">
        <v>0</v>
      </c>
      <c r="J5401" s="115">
        <v>0</v>
      </c>
      <c r="K5401" s="115">
        <v>0</v>
      </c>
      <c r="L5401" s="115">
        <v>0</v>
      </c>
      <c r="M5401" s="115">
        <v>0</v>
      </c>
      <c r="N5401" s="115">
        <v>0</v>
      </c>
      <c r="O5401" s="115">
        <v>0</v>
      </c>
      <c r="P5401" s="115">
        <v>0</v>
      </c>
      <c r="Q5401" s="115">
        <v>0</v>
      </c>
      <c r="R5401" s="115">
        <v>0</v>
      </c>
      <c r="S5401" s="115">
        <v>0</v>
      </c>
      <c r="T5401" s="115">
        <v>0</v>
      </c>
      <c r="U5401" s="115">
        <v>0</v>
      </c>
      <c r="V5401" s="115">
        <v>0</v>
      </c>
      <c r="W5401" s="115">
        <v>0</v>
      </c>
      <c r="X5401" s="115">
        <v>0</v>
      </c>
      <c r="Y5401" s="115">
        <v>0</v>
      </c>
      <c r="Z5401" s="115">
        <v>0</v>
      </c>
      <c r="AA5401" s="115">
        <v>0</v>
      </c>
      <c r="AB5401" s="115">
        <v>0</v>
      </c>
      <c r="AC5401" s="115">
        <v>0</v>
      </c>
      <c r="AD5401" s="115">
        <v>0</v>
      </c>
      <c r="AE5401" s="115">
        <v>0</v>
      </c>
      <c r="AF5401" s="115">
        <v>0</v>
      </c>
      <c r="AG5401" s="115">
        <v>0</v>
      </c>
    </row>
    <row r="5402" spans="1:33">
      <c r="A5402" s="115" t="s">
        <v>2973</v>
      </c>
      <c r="B5402" s="115" t="s">
        <v>19</v>
      </c>
      <c r="C5402" s="115">
        <v>0</v>
      </c>
      <c r="D5402" s="115">
        <v>0</v>
      </c>
      <c r="E5402" s="115">
        <v>0</v>
      </c>
      <c r="F5402" s="115">
        <v>0</v>
      </c>
      <c r="G5402" s="115">
        <v>0</v>
      </c>
      <c r="H5402" s="115">
        <v>0</v>
      </c>
      <c r="I5402" s="115">
        <v>0</v>
      </c>
      <c r="J5402" s="115">
        <v>0</v>
      </c>
      <c r="K5402" s="115">
        <v>0</v>
      </c>
      <c r="L5402" s="115">
        <v>0</v>
      </c>
      <c r="M5402" s="115">
        <v>0</v>
      </c>
      <c r="N5402" s="115">
        <v>0</v>
      </c>
      <c r="O5402" s="115">
        <v>0</v>
      </c>
      <c r="P5402" s="115">
        <v>0</v>
      </c>
      <c r="Q5402" s="115">
        <v>0</v>
      </c>
      <c r="R5402" s="115">
        <v>0</v>
      </c>
      <c r="S5402" s="115">
        <v>0</v>
      </c>
      <c r="T5402" s="115">
        <v>0</v>
      </c>
      <c r="U5402" s="115">
        <v>0</v>
      </c>
      <c r="V5402" s="115">
        <v>0</v>
      </c>
      <c r="W5402" s="115">
        <v>0</v>
      </c>
      <c r="X5402" s="115">
        <v>0</v>
      </c>
      <c r="Y5402" s="115">
        <v>0</v>
      </c>
      <c r="Z5402" s="115">
        <v>0</v>
      </c>
      <c r="AA5402" s="115">
        <v>0</v>
      </c>
      <c r="AB5402" s="115">
        <v>0</v>
      </c>
      <c r="AC5402" s="115">
        <v>0</v>
      </c>
      <c r="AD5402" s="115">
        <v>0</v>
      </c>
      <c r="AE5402" s="115">
        <v>0</v>
      </c>
      <c r="AF5402" s="115">
        <v>0</v>
      </c>
      <c r="AG5402" s="115">
        <v>0</v>
      </c>
    </row>
    <row r="5403" spans="1:33">
      <c r="A5403" s="115" t="s">
        <v>2974</v>
      </c>
      <c r="B5403" s="115" t="s">
        <v>19</v>
      </c>
      <c r="C5403" s="115">
        <v>0</v>
      </c>
      <c r="D5403" s="115">
        <v>0</v>
      </c>
      <c r="E5403" s="115">
        <v>0</v>
      </c>
      <c r="F5403" s="115">
        <v>0</v>
      </c>
      <c r="G5403" s="115">
        <v>0</v>
      </c>
      <c r="H5403" s="115">
        <v>0</v>
      </c>
      <c r="I5403" s="115">
        <v>0</v>
      </c>
      <c r="J5403" s="115">
        <v>0</v>
      </c>
      <c r="K5403" s="115">
        <v>0</v>
      </c>
      <c r="L5403" s="115">
        <v>0</v>
      </c>
      <c r="M5403" s="115">
        <v>0</v>
      </c>
      <c r="N5403" s="115">
        <v>0</v>
      </c>
      <c r="O5403" s="115">
        <v>0</v>
      </c>
      <c r="P5403" s="115">
        <v>0</v>
      </c>
      <c r="Q5403" s="115">
        <v>0</v>
      </c>
      <c r="R5403" s="115">
        <v>0</v>
      </c>
      <c r="S5403" s="115">
        <v>0</v>
      </c>
      <c r="T5403" s="115">
        <v>0</v>
      </c>
      <c r="U5403" s="115">
        <v>0</v>
      </c>
      <c r="V5403" s="115">
        <v>0</v>
      </c>
      <c r="W5403" s="115">
        <v>0</v>
      </c>
      <c r="X5403" s="115">
        <v>0</v>
      </c>
      <c r="Y5403" s="115">
        <v>0</v>
      </c>
      <c r="Z5403" s="115">
        <v>0</v>
      </c>
      <c r="AA5403" s="115">
        <v>0</v>
      </c>
      <c r="AB5403" s="115">
        <v>0</v>
      </c>
      <c r="AC5403" s="115">
        <v>0</v>
      </c>
      <c r="AD5403" s="115">
        <v>0</v>
      </c>
      <c r="AE5403" s="115">
        <v>0</v>
      </c>
      <c r="AF5403" s="115">
        <v>0</v>
      </c>
      <c r="AG5403" s="115">
        <v>0</v>
      </c>
    </row>
    <row r="5404" spans="1:33">
      <c r="A5404" s="115" t="s">
        <v>3013</v>
      </c>
      <c r="B5404" s="115" t="s">
        <v>19</v>
      </c>
      <c r="C5404" s="115">
        <v>0</v>
      </c>
      <c r="D5404" s="115">
        <v>0</v>
      </c>
      <c r="E5404" s="115">
        <v>0</v>
      </c>
      <c r="F5404" s="115">
        <v>0</v>
      </c>
      <c r="G5404" s="115">
        <v>0</v>
      </c>
      <c r="H5404" s="115">
        <v>0</v>
      </c>
      <c r="I5404" s="115">
        <v>0</v>
      </c>
      <c r="J5404" s="115">
        <v>0</v>
      </c>
      <c r="K5404" s="115">
        <v>0</v>
      </c>
      <c r="L5404" s="115">
        <v>0</v>
      </c>
      <c r="M5404" s="115">
        <v>0</v>
      </c>
      <c r="N5404" s="115">
        <v>0</v>
      </c>
      <c r="O5404" s="115">
        <v>0</v>
      </c>
      <c r="P5404" s="115">
        <v>0</v>
      </c>
      <c r="Q5404" s="115">
        <v>0</v>
      </c>
      <c r="R5404" s="115">
        <v>0</v>
      </c>
      <c r="S5404" s="115">
        <v>0</v>
      </c>
      <c r="T5404" s="115">
        <v>0</v>
      </c>
      <c r="U5404" s="115">
        <v>0</v>
      </c>
      <c r="V5404" s="115">
        <v>0</v>
      </c>
      <c r="W5404" s="115">
        <v>0</v>
      </c>
      <c r="X5404" s="115">
        <v>0</v>
      </c>
      <c r="Y5404" s="115">
        <v>0</v>
      </c>
      <c r="Z5404" s="115">
        <v>0</v>
      </c>
      <c r="AA5404" s="115">
        <v>0</v>
      </c>
      <c r="AB5404" s="115">
        <v>0</v>
      </c>
      <c r="AC5404" s="115">
        <v>0</v>
      </c>
      <c r="AD5404" s="115">
        <v>0</v>
      </c>
      <c r="AE5404" s="115">
        <v>0</v>
      </c>
      <c r="AF5404" s="115">
        <v>0</v>
      </c>
      <c r="AG5404" s="115">
        <v>0</v>
      </c>
    </row>
    <row r="5405" spans="1:33">
      <c r="A5405" s="115" t="s">
        <v>3014</v>
      </c>
      <c r="B5405" s="115" t="s">
        <v>19</v>
      </c>
      <c r="C5405" s="115">
        <v>0</v>
      </c>
      <c r="D5405" s="115">
        <v>0</v>
      </c>
      <c r="E5405" s="115">
        <v>0</v>
      </c>
      <c r="F5405" s="115">
        <v>0</v>
      </c>
      <c r="G5405" s="115">
        <v>0</v>
      </c>
      <c r="H5405" s="115">
        <v>0</v>
      </c>
      <c r="I5405" s="115">
        <v>0</v>
      </c>
      <c r="J5405" s="115">
        <v>0</v>
      </c>
      <c r="K5405" s="115">
        <v>0</v>
      </c>
      <c r="L5405" s="115">
        <v>0</v>
      </c>
      <c r="M5405" s="115">
        <v>0</v>
      </c>
      <c r="N5405" s="115">
        <v>0</v>
      </c>
      <c r="O5405" s="115">
        <v>0</v>
      </c>
      <c r="P5405" s="115">
        <v>0</v>
      </c>
      <c r="Q5405" s="115">
        <v>0</v>
      </c>
      <c r="R5405" s="115">
        <v>0</v>
      </c>
      <c r="S5405" s="115">
        <v>0</v>
      </c>
      <c r="T5405" s="115">
        <v>0</v>
      </c>
      <c r="U5405" s="115">
        <v>0</v>
      </c>
      <c r="V5405" s="115">
        <v>0</v>
      </c>
      <c r="W5405" s="115">
        <v>0</v>
      </c>
      <c r="X5405" s="115">
        <v>0</v>
      </c>
      <c r="Y5405" s="115">
        <v>0</v>
      </c>
      <c r="Z5405" s="115">
        <v>0</v>
      </c>
      <c r="AA5405" s="115">
        <v>0</v>
      </c>
      <c r="AB5405" s="115">
        <v>0</v>
      </c>
      <c r="AC5405" s="115">
        <v>0</v>
      </c>
      <c r="AD5405" s="115">
        <v>0</v>
      </c>
      <c r="AE5405" s="115">
        <v>0</v>
      </c>
      <c r="AF5405" s="115">
        <v>0</v>
      </c>
      <c r="AG5405" s="115">
        <v>0</v>
      </c>
    </row>
    <row r="5406" spans="1:33">
      <c r="A5406" s="115" t="s">
        <v>3015</v>
      </c>
      <c r="B5406" s="115" t="s">
        <v>19</v>
      </c>
      <c r="C5406" s="115">
        <v>0</v>
      </c>
      <c r="D5406" s="115">
        <v>0</v>
      </c>
      <c r="E5406" s="115">
        <v>0</v>
      </c>
      <c r="F5406" s="115">
        <v>0</v>
      </c>
      <c r="G5406" s="115">
        <v>0</v>
      </c>
      <c r="H5406" s="115">
        <v>0</v>
      </c>
      <c r="I5406" s="115">
        <v>0</v>
      </c>
      <c r="J5406" s="115">
        <v>0</v>
      </c>
      <c r="K5406" s="115">
        <v>0</v>
      </c>
      <c r="L5406" s="115">
        <v>0</v>
      </c>
      <c r="M5406" s="115">
        <v>0</v>
      </c>
      <c r="N5406" s="115">
        <v>0</v>
      </c>
      <c r="O5406" s="115">
        <v>0</v>
      </c>
      <c r="P5406" s="115">
        <v>0</v>
      </c>
      <c r="Q5406" s="115">
        <v>0</v>
      </c>
      <c r="R5406" s="115">
        <v>0</v>
      </c>
      <c r="S5406" s="115">
        <v>0</v>
      </c>
      <c r="T5406" s="115">
        <v>0</v>
      </c>
      <c r="U5406" s="115">
        <v>0</v>
      </c>
      <c r="V5406" s="115">
        <v>0</v>
      </c>
      <c r="W5406" s="115">
        <v>0</v>
      </c>
      <c r="X5406" s="115">
        <v>0</v>
      </c>
      <c r="Y5406" s="115">
        <v>0</v>
      </c>
      <c r="Z5406" s="115">
        <v>0</v>
      </c>
      <c r="AA5406" s="115">
        <v>0</v>
      </c>
      <c r="AB5406" s="115">
        <v>0</v>
      </c>
      <c r="AC5406" s="115">
        <v>0</v>
      </c>
      <c r="AD5406" s="115">
        <v>0</v>
      </c>
      <c r="AE5406" s="115">
        <v>0</v>
      </c>
      <c r="AF5406" s="115">
        <v>0</v>
      </c>
      <c r="AG5406" s="115">
        <v>0</v>
      </c>
    </row>
    <row r="5407" spans="1:33">
      <c r="A5407" s="115" t="s">
        <v>3016</v>
      </c>
      <c r="B5407" s="115" t="s">
        <v>19</v>
      </c>
      <c r="C5407" s="115">
        <v>0</v>
      </c>
      <c r="D5407" s="115">
        <v>0</v>
      </c>
      <c r="E5407" s="115">
        <v>0</v>
      </c>
      <c r="F5407" s="115">
        <v>0</v>
      </c>
      <c r="G5407" s="115">
        <v>0</v>
      </c>
      <c r="H5407" s="115">
        <v>0</v>
      </c>
      <c r="I5407" s="115">
        <v>0</v>
      </c>
      <c r="J5407" s="115">
        <v>0</v>
      </c>
      <c r="K5407" s="115">
        <v>0</v>
      </c>
      <c r="L5407" s="115">
        <v>0</v>
      </c>
      <c r="M5407" s="115">
        <v>0</v>
      </c>
      <c r="N5407" s="115">
        <v>0</v>
      </c>
      <c r="O5407" s="115">
        <v>0</v>
      </c>
      <c r="P5407" s="115">
        <v>0</v>
      </c>
      <c r="Q5407" s="115">
        <v>0</v>
      </c>
      <c r="R5407" s="115">
        <v>0</v>
      </c>
      <c r="S5407" s="115">
        <v>0</v>
      </c>
      <c r="T5407" s="115">
        <v>0</v>
      </c>
      <c r="U5407" s="115">
        <v>0</v>
      </c>
      <c r="V5407" s="115">
        <v>0</v>
      </c>
      <c r="W5407" s="115">
        <v>0</v>
      </c>
      <c r="X5407" s="115">
        <v>0</v>
      </c>
      <c r="Y5407" s="115">
        <v>0</v>
      </c>
      <c r="Z5407" s="115">
        <v>0</v>
      </c>
      <c r="AA5407" s="115">
        <v>0</v>
      </c>
      <c r="AB5407" s="115">
        <v>0</v>
      </c>
      <c r="AC5407" s="115">
        <v>0</v>
      </c>
      <c r="AD5407" s="115">
        <v>0</v>
      </c>
      <c r="AE5407" s="115">
        <v>0</v>
      </c>
      <c r="AF5407" s="115">
        <v>0</v>
      </c>
      <c r="AG5407" s="115">
        <v>0</v>
      </c>
    </row>
    <row r="5408" spans="1:33">
      <c r="A5408" s="115" t="s">
        <v>3017</v>
      </c>
      <c r="B5408" s="115" t="s">
        <v>19</v>
      </c>
      <c r="C5408" s="115">
        <v>0</v>
      </c>
      <c r="D5408" s="115">
        <v>0</v>
      </c>
      <c r="E5408" s="115">
        <v>0</v>
      </c>
      <c r="F5408" s="115">
        <v>0</v>
      </c>
      <c r="G5408" s="115">
        <v>0</v>
      </c>
      <c r="H5408" s="115">
        <v>0</v>
      </c>
      <c r="I5408" s="115">
        <v>0</v>
      </c>
      <c r="J5408" s="115">
        <v>0</v>
      </c>
      <c r="K5408" s="115">
        <v>0</v>
      </c>
      <c r="L5408" s="115">
        <v>0</v>
      </c>
      <c r="M5408" s="115">
        <v>0</v>
      </c>
      <c r="N5408" s="115">
        <v>0</v>
      </c>
      <c r="O5408" s="115">
        <v>0</v>
      </c>
      <c r="P5408" s="115">
        <v>0</v>
      </c>
      <c r="Q5408" s="115">
        <v>0</v>
      </c>
      <c r="R5408" s="115">
        <v>0</v>
      </c>
      <c r="S5408" s="115">
        <v>0</v>
      </c>
      <c r="T5408" s="115">
        <v>0</v>
      </c>
      <c r="U5408" s="115">
        <v>0</v>
      </c>
      <c r="V5408" s="115">
        <v>0</v>
      </c>
      <c r="W5408" s="115">
        <v>0</v>
      </c>
      <c r="X5408" s="115">
        <v>0</v>
      </c>
      <c r="Y5408" s="115">
        <v>0</v>
      </c>
      <c r="Z5408" s="115">
        <v>0</v>
      </c>
      <c r="AA5408" s="115">
        <v>0</v>
      </c>
      <c r="AB5408" s="115">
        <v>0</v>
      </c>
      <c r="AC5408" s="115">
        <v>0</v>
      </c>
      <c r="AD5408" s="115">
        <v>0</v>
      </c>
      <c r="AE5408" s="115">
        <v>0</v>
      </c>
      <c r="AF5408" s="115">
        <v>0</v>
      </c>
      <c r="AG5408" s="115">
        <v>0</v>
      </c>
    </row>
    <row r="5409" spans="1:33">
      <c r="A5409" s="115" t="s">
        <v>3018</v>
      </c>
      <c r="B5409" s="115" t="s">
        <v>19</v>
      </c>
      <c r="C5409" s="115">
        <v>0</v>
      </c>
      <c r="D5409" s="115">
        <v>0</v>
      </c>
      <c r="E5409" s="115">
        <v>0</v>
      </c>
      <c r="F5409" s="115">
        <v>0</v>
      </c>
      <c r="G5409" s="115">
        <v>0</v>
      </c>
      <c r="H5409" s="115">
        <v>0</v>
      </c>
      <c r="I5409" s="115">
        <v>0</v>
      </c>
      <c r="J5409" s="115">
        <v>0</v>
      </c>
      <c r="K5409" s="115">
        <v>0</v>
      </c>
      <c r="L5409" s="115">
        <v>0</v>
      </c>
      <c r="M5409" s="115">
        <v>0</v>
      </c>
      <c r="N5409" s="115">
        <v>0</v>
      </c>
      <c r="O5409" s="115">
        <v>0</v>
      </c>
      <c r="P5409" s="115">
        <v>0</v>
      </c>
      <c r="Q5409" s="115">
        <v>0</v>
      </c>
      <c r="R5409" s="115">
        <v>0</v>
      </c>
      <c r="S5409" s="115">
        <v>0</v>
      </c>
      <c r="T5409" s="115">
        <v>0</v>
      </c>
      <c r="U5409" s="115">
        <v>0</v>
      </c>
      <c r="V5409" s="115">
        <v>0</v>
      </c>
      <c r="W5409" s="115">
        <v>0</v>
      </c>
      <c r="X5409" s="115">
        <v>0</v>
      </c>
      <c r="Y5409" s="115">
        <v>0</v>
      </c>
      <c r="Z5409" s="115">
        <v>0</v>
      </c>
      <c r="AA5409" s="115">
        <v>0</v>
      </c>
      <c r="AB5409" s="115">
        <v>0</v>
      </c>
      <c r="AC5409" s="115">
        <v>0</v>
      </c>
      <c r="AD5409" s="115">
        <v>0</v>
      </c>
      <c r="AE5409" s="115">
        <v>0</v>
      </c>
      <c r="AF5409" s="115">
        <v>0</v>
      </c>
      <c r="AG5409" s="115">
        <v>0</v>
      </c>
    </row>
    <row r="5410" spans="1:33">
      <c r="A5410" s="115" t="s">
        <v>3019</v>
      </c>
      <c r="B5410" s="115" t="s">
        <v>19</v>
      </c>
      <c r="C5410" s="115">
        <v>0</v>
      </c>
      <c r="D5410" s="115">
        <v>0</v>
      </c>
      <c r="E5410" s="115">
        <v>0</v>
      </c>
      <c r="F5410" s="115">
        <v>0</v>
      </c>
      <c r="G5410" s="115">
        <v>0</v>
      </c>
      <c r="H5410" s="115">
        <v>0</v>
      </c>
      <c r="I5410" s="115">
        <v>0</v>
      </c>
      <c r="J5410" s="115">
        <v>0</v>
      </c>
      <c r="K5410" s="115">
        <v>0</v>
      </c>
      <c r="L5410" s="115">
        <v>0</v>
      </c>
      <c r="M5410" s="115">
        <v>0</v>
      </c>
      <c r="N5410" s="115">
        <v>0</v>
      </c>
      <c r="O5410" s="115">
        <v>0</v>
      </c>
      <c r="P5410" s="115">
        <v>0</v>
      </c>
      <c r="Q5410" s="115">
        <v>0</v>
      </c>
      <c r="R5410" s="115">
        <v>0</v>
      </c>
      <c r="S5410" s="115">
        <v>0</v>
      </c>
      <c r="T5410" s="115">
        <v>0</v>
      </c>
      <c r="U5410" s="115">
        <v>0</v>
      </c>
      <c r="V5410" s="115">
        <v>0</v>
      </c>
      <c r="W5410" s="115">
        <v>0</v>
      </c>
      <c r="X5410" s="115">
        <v>0</v>
      </c>
      <c r="Y5410" s="115">
        <v>0</v>
      </c>
      <c r="Z5410" s="115">
        <v>0</v>
      </c>
      <c r="AA5410" s="115">
        <v>0</v>
      </c>
      <c r="AB5410" s="115">
        <v>0</v>
      </c>
      <c r="AC5410" s="115">
        <v>0</v>
      </c>
      <c r="AD5410" s="115">
        <v>0</v>
      </c>
      <c r="AE5410" s="115">
        <v>0</v>
      </c>
      <c r="AF5410" s="115">
        <v>0</v>
      </c>
      <c r="AG5410" s="115">
        <v>0</v>
      </c>
    </row>
    <row r="5411" spans="1:33">
      <c r="A5411" s="115" t="s">
        <v>3020</v>
      </c>
      <c r="B5411" s="115" t="s">
        <v>19</v>
      </c>
      <c r="C5411" s="115">
        <v>0</v>
      </c>
      <c r="D5411" s="115">
        <v>0</v>
      </c>
      <c r="E5411" s="115">
        <v>0</v>
      </c>
      <c r="F5411" s="115">
        <v>0</v>
      </c>
      <c r="G5411" s="115">
        <v>0</v>
      </c>
      <c r="H5411" s="115">
        <v>0</v>
      </c>
      <c r="I5411" s="115">
        <v>0</v>
      </c>
      <c r="J5411" s="115">
        <v>0</v>
      </c>
      <c r="K5411" s="115">
        <v>0</v>
      </c>
      <c r="L5411" s="115">
        <v>0</v>
      </c>
      <c r="M5411" s="115">
        <v>0</v>
      </c>
      <c r="N5411" s="115">
        <v>0</v>
      </c>
      <c r="O5411" s="115">
        <v>0</v>
      </c>
      <c r="P5411" s="115">
        <v>0</v>
      </c>
      <c r="Q5411" s="115">
        <v>0</v>
      </c>
      <c r="R5411" s="115">
        <v>0</v>
      </c>
      <c r="S5411" s="115">
        <v>0</v>
      </c>
      <c r="T5411" s="115">
        <v>0</v>
      </c>
      <c r="U5411" s="115">
        <v>0</v>
      </c>
      <c r="V5411" s="115">
        <v>0</v>
      </c>
      <c r="W5411" s="115">
        <v>0</v>
      </c>
      <c r="X5411" s="115">
        <v>0</v>
      </c>
      <c r="Y5411" s="115">
        <v>0</v>
      </c>
      <c r="Z5411" s="115">
        <v>0</v>
      </c>
      <c r="AA5411" s="115">
        <v>0</v>
      </c>
      <c r="AB5411" s="115">
        <v>0</v>
      </c>
      <c r="AC5411" s="115">
        <v>0</v>
      </c>
      <c r="AD5411" s="115">
        <v>0</v>
      </c>
      <c r="AE5411" s="115">
        <v>0</v>
      </c>
      <c r="AF5411" s="115">
        <v>0</v>
      </c>
      <c r="AG5411" s="115">
        <v>0</v>
      </c>
    </row>
    <row r="5412" spans="1:33">
      <c r="A5412" s="115" t="s">
        <v>3021</v>
      </c>
      <c r="B5412" s="115" t="s">
        <v>19</v>
      </c>
      <c r="C5412" s="115">
        <v>0</v>
      </c>
      <c r="D5412" s="115">
        <v>0</v>
      </c>
      <c r="E5412" s="115">
        <v>0</v>
      </c>
      <c r="F5412" s="115">
        <v>0</v>
      </c>
      <c r="G5412" s="115">
        <v>0</v>
      </c>
      <c r="H5412" s="115">
        <v>0</v>
      </c>
      <c r="I5412" s="115">
        <v>0</v>
      </c>
      <c r="J5412" s="115">
        <v>0</v>
      </c>
      <c r="K5412" s="115">
        <v>0</v>
      </c>
      <c r="L5412" s="115">
        <v>0</v>
      </c>
      <c r="M5412" s="115">
        <v>0</v>
      </c>
      <c r="N5412" s="115">
        <v>0</v>
      </c>
      <c r="O5412" s="115">
        <v>0</v>
      </c>
      <c r="P5412" s="115">
        <v>0</v>
      </c>
      <c r="Q5412" s="115">
        <v>0</v>
      </c>
      <c r="R5412" s="115">
        <v>0</v>
      </c>
      <c r="S5412" s="115">
        <v>0</v>
      </c>
      <c r="T5412" s="115">
        <v>0</v>
      </c>
      <c r="U5412" s="115">
        <v>0</v>
      </c>
      <c r="V5412" s="115">
        <v>0</v>
      </c>
      <c r="W5412" s="115">
        <v>0</v>
      </c>
      <c r="X5412" s="115">
        <v>0</v>
      </c>
      <c r="Y5412" s="115">
        <v>0</v>
      </c>
      <c r="Z5412" s="115">
        <v>0</v>
      </c>
      <c r="AA5412" s="115">
        <v>0</v>
      </c>
      <c r="AB5412" s="115">
        <v>0</v>
      </c>
      <c r="AC5412" s="115">
        <v>0</v>
      </c>
      <c r="AD5412" s="115">
        <v>0</v>
      </c>
      <c r="AE5412" s="115">
        <v>0</v>
      </c>
      <c r="AF5412" s="115">
        <v>0</v>
      </c>
      <c r="AG5412" s="115">
        <v>0</v>
      </c>
    </row>
    <row r="5413" spans="1:33">
      <c r="A5413" s="115" t="s">
        <v>3022</v>
      </c>
      <c r="B5413" s="115" t="s">
        <v>19</v>
      </c>
      <c r="C5413" s="115">
        <v>0</v>
      </c>
      <c r="D5413" s="115">
        <v>0</v>
      </c>
      <c r="E5413" s="115">
        <v>0</v>
      </c>
      <c r="F5413" s="115">
        <v>0</v>
      </c>
      <c r="G5413" s="115">
        <v>0</v>
      </c>
      <c r="H5413" s="115">
        <v>0</v>
      </c>
      <c r="I5413" s="115">
        <v>0</v>
      </c>
      <c r="J5413" s="115">
        <v>0</v>
      </c>
      <c r="K5413" s="115">
        <v>0</v>
      </c>
      <c r="L5413" s="115">
        <v>0</v>
      </c>
      <c r="M5413" s="115">
        <v>0</v>
      </c>
      <c r="N5413" s="115">
        <v>0</v>
      </c>
      <c r="O5413" s="115">
        <v>0</v>
      </c>
      <c r="P5413" s="115">
        <v>0</v>
      </c>
      <c r="Q5413" s="115">
        <v>0</v>
      </c>
      <c r="R5413" s="115">
        <v>0</v>
      </c>
      <c r="S5413" s="115">
        <v>0</v>
      </c>
      <c r="T5413" s="115">
        <v>0</v>
      </c>
      <c r="U5413" s="115">
        <v>0</v>
      </c>
      <c r="V5413" s="115">
        <v>0</v>
      </c>
      <c r="W5413" s="115">
        <v>0</v>
      </c>
      <c r="X5413" s="115">
        <v>0</v>
      </c>
      <c r="Y5413" s="115">
        <v>0</v>
      </c>
      <c r="Z5413" s="115">
        <v>0</v>
      </c>
      <c r="AA5413" s="115">
        <v>0</v>
      </c>
      <c r="AB5413" s="115">
        <v>0</v>
      </c>
      <c r="AC5413" s="115">
        <v>0</v>
      </c>
      <c r="AD5413" s="115">
        <v>0</v>
      </c>
      <c r="AE5413" s="115">
        <v>0</v>
      </c>
      <c r="AF5413" s="115">
        <v>0</v>
      </c>
      <c r="AG5413" s="115">
        <v>0</v>
      </c>
    </row>
    <row r="5414" spans="1:33">
      <c r="A5414" s="115" t="s">
        <v>3023</v>
      </c>
      <c r="B5414" s="115" t="s">
        <v>19</v>
      </c>
      <c r="C5414" s="115">
        <v>0</v>
      </c>
      <c r="D5414" s="115">
        <v>0</v>
      </c>
      <c r="E5414" s="115">
        <v>0</v>
      </c>
      <c r="F5414" s="115">
        <v>0</v>
      </c>
      <c r="G5414" s="115">
        <v>0</v>
      </c>
      <c r="H5414" s="115">
        <v>0</v>
      </c>
      <c r="I5414" s="115">
        <v>0</v>
      </c>
      <c r="J5414" s="115">
        <v>0</v>
      </c>
      <c r="K5414" s="115">
        <v>0</v>
      </c>
      <c r="L5414" s="115">
        <v>0</v>
      </c>
      <c r="M5414" s="115">
        <v>0</v>
      </c>
      <c r="N5414" s="115">
        <v>0</v>
      </c>
      <c r="O5414" s="115">
        <v>0</v>
      </c>
      <c r="P5414" s="115">
        <v>0</v>
      </c>
      <c r="Q5414" s="115">
        <v>0</v>
      </c>
      <c r="R5414" s="115">
        <v>0</v>
      </c>
      <c r="S5414" s="115">
        <v>0</v>
      </c>
      <c r="T5414" s="115">
        <v>0</v>
      </c>
      <c r="U5414" s="115">
        <v>0</v>
      </c>
      <c r="V5414" s="115">
        <v>0</v>
      </c>
      <c r="W5414" s="115">
        <v>0</v>
      </c>
      <c r="X5414" s="115">
        <v>0</v>
      </c>
      <c r="Y5414" s="115">
        <v>0</v>
      </c>
      <c r="Z5414" s="115">
        <v>0</v>
      </c>
      <c r="AA5414" s="115">
        <v>0</v>
      </c>
      <c r="AB5414" s="115">
        <v>0</v>
      </c>
      <c r="AC5414" s="115">
        <v>0</v>
      </c>
      <c r="AD5414" s="115">
        <v>0</v>
      </c>
      <c r="AE5414" s="115">
        <v>0</v>
      </c>
      <c r="AF5414" s="115">
        <v>0</v>
      </c>
      <c r="AG5414" s="115">
        <v>0</v>
      </c>
    </row>
    <row r="5415" spans="1:33">
      <c r="A5415" s="115" t="s">
        <v>3024</v>
      </c>
      <c r="B5415" s="115" t="s">
        <v>19</v>
      </c>
      <c r="C5415" s="115">
        <v>0</v>
      </c>
      <c r="D5415" s="115">
        <v>0</v>
      </c>
      <c r="E5415" s="115">
        <v>0</v>
      </c>
      <c r="F5415" s="115">
        <v>0</v>
      </c>
      <c r="G5415" s="115">
        <v>0</v>
      </c>
      <c r="H5415" s="115">
        <v>0</v>
      </c>
      <c r="I5415" s="115">
        <v>0</v>
      </c>
      <c r="J5415" s="115">
        <v>0</v>
      </c>
      <c r="K5415" s="115">
        <v>0</v>
      </c>
      <c r="L5415" s="115">
        <v>0</v>
      </c>
      <c r="M5415" s="115">
        <v>0</v>
      </c>
      <c r="N5415" s="115">
        <v>0</v>
      </c>
      <c r="O5415" s="115">
        <v>0</v>
      </c>
      <c r="P5415" s="115">
        <v>0</v>
      </c>
      <c r="Q5415" s="115">
        <v>0</v>
      </c>
      <c r="R5415" s="115">
        <v>0</v>
      </c>
      <c r="S5415" s="115">
        <v>0</v>
      </c>
      <c r="T5415" s="115">
        <v>0</v>
      </c>
      <c r="U5415" s="115">
        <v>0</v>
      </c>
      <c r="V5415" s="115">
        <v>0</v>
      </c>
      <c r="W5415" s="115">
        <v>0</v>
      </c>
      <c r="X5415" s="115">
        <v>0</v>
      </c>
      <c r="Y5415" s="115">
        <v>0</v>
      </c>
      <c r="Z5415" s="115">
        <v>0</v>
      </c>
      <c r="AA5415" s="115">
        <v>0</v>
      </c>
      <c r="AB5415" s="115">
        <v>0</v>
      </c>
      <c r="AC5415" s="115">
        <v>0</v>
      </c>
      <c r="AD5415" s="115">
        <v>0</v>
      </c>
      <c r="AE5415" s="115">
        <v>0</v>
      </c>
      <c r="AF5415" s="115">
        <v>0</v>
      </c>
      <c r="AG5415" s="115">
        <v>0</v>
      </c>
    </row>
    <row r="5416" spans="1:33">
      <c r="A5416" s="115" t="s">
        <v>3025</v>
      </c>
      <c r="B5416" s="115" t="s">
        <v>19</v>
      </c>
      <c r="C5416" s="115">
        <v>0</v>
      </c>
      <c r="D5416" s="115">
        <v>0</v>
      </c>
      <c r="E5416" s="115">
        <v>0</v>
      </c>
      <c r="F5416" s="115">
        <v>0</v>
      </c>
      <c r="G5416" s="115">
        <v>0</v>
      </c>
      <c r="H5416" s="115">
        <v>0</v>
      </c>
      <c r="I5416" s="115">
        <v>0</v>
      </c>
      <c r="J5416" s="115">
        <v>0</v>
      </c>
      <c r="K5416" s="115">
        <v>0</v>
      </c>
      <c r="L5416" s="115">
        <v>0</v>
      </c>
      <c r="M5416" s="115">
        <v>0</v>
      </c>
      <c r="N5416" s="115">
        <v>0</v>
      </c>
      <c r="O5416" s="115">
        <v>0</v>
      </c>
      <c r="P5416" s="115">
        <v>0</v>
      </c>
      <c r="Q5416" s="115">
        <v>0</v>
      </c>
      <c r="R5416" s="115">
        <v>0</v>
      </c>
      <c r="S5416" s="115">
        <v>0</v>
      </c>
      <c r="T5416" s="115">
        <v>0</v>
      </c>
      <c r="U5416" s="115">
        <v>0</v>
      </c>
      <c r="V5416" s="115">
        <v>0</v>
      </c>
      <c r="W5416" s="115">
        <v>0</v>
      </c>
      <c r="X5416" s="115">
        <v>0</v>
      </c>
      <c r="Y5416" s="115">
        <v>0</v>
      </c>
      <c r="Z5416" s="115">
        <v>0</v>
      </c>
      <c r="AA5416" s="115">
        <v>0</v>
      </c>
      <c r="AB5416" s="115">
        <v>0</v>
      </c>
      <c r="AC5416" s="115">
        <v>0</v>
      </c>
      <c r="AD5416" s="115">
        <v>0</v>
      </c>
      <c r="AE5416" s="115">
        <v>0</v>
      </c>
      <c r="AF5416" s="115">
        <v>0</v>
      </c>
      <c r="AG5416" s="115">
        <v>0</v>
      </c>
    </row>
    <row r="5417" spans="1:33">
      <c r="A5417" s="115" t="s">
        <v>3026</v>
      </c>
      <c r="B5417" s="115" t="s">
        <v>19</v>
      </c>
      <c r="C5417" s="115">
        <v>0</v>
      </c>
      <c r="D5417" s="115">
        <v>0</v>
      </c>
      <c r="E5417" s="115">
        <v>0</v>
      </c>
      <c r="F5417" s="115">
        <v>0</v>
      </c>
      <c r="G5417" s="115">
        <v>0</v>
      </c>
      <c r="H5417" s="115">
        <v>0</v>
      </c>
      <c r="I5417" s="115">
        <v>0</v>
      </c>
      <c r="J5417" s="115">
        <v>0</v>
      </c>
      <c r="K5417" s="115">
        <v>0</v>
      </c>
      <c r="L5417" s="115">
        <v>0</v>
      </c>
      <c r="M5417" s="115">
        <v>0</v>
      </c>
      <c r="N5417" s="115">
        <v>0</v>
      </c>
      <c r="O5417" s="115">
        <v>0</v>
      </c>
      <c r="P5417" s="115">
        <v>0</v>
      </c>
      <c r="Q5417" s="115">
        <v>0</v>
      </c>
      <c r="R5417" s="115">
        <v>0</v>
      </c>
      <c r="S5417" s="115">
        <v>0</v>
      </c>
      <c r="T5417" s="115">
        <v>0</v>
      </c>
      <c r="U5417" s="115">
        <v>0</v>
      </c>
      <c r="V5417" s="115">
        <v>0</v>
      </c>
      <c r="W5417" s="115">
        <v>0</v>
      </c>
      <c r="X5417" s="115">
        <v>0</v>
      </c>
      <c r="Y5417" s="115">
        <v>0</v>
      </c>
      <c r="Z5417" s="115">
        <v>0</v>
      </c>
      <c r="AA5417" s="115">
        <v>0</v>
      </c>
      <c r="AB5417" s="115">
        <v>0</v>
      </c>
      <c r="AC5417" s="115">
        <v>0</v>
      </c>
      <c r="AD5417" s="115">
        <v>0</v>
      </c>
      <c r="AE5417" s="115">
        <v>0</v>
      </c>
      <c r="AF5417" s="115">
        <v>0</v>
      </c>
      <c r="AG5417" s="115">
        <v>0</v>
      </c>
    </row>
    <row r="5418" spans="1:33">
      <c r="A5418" s="115" t="s">
        <v>3027</v>
      </c>
      <c r="B5418" s="115" t="s">
        <v>19</v>
      </c>
      <c r="C5418" s="115">
        <v>0</v>
      </c>
      <c r="D5418" s="115">
        <v>0</v>
      </c>
      <c r="E5418" s="115">
        <v>0</v>
      </c>
      <c r="F5418" s="115">
        <v>0</v>
      </c>
      <c r="G5418" s="115">
        <v>0</v>
      </c>
      <c r="H5418" s="115">
        <v>0</v>
      </c>
      <c r="I5418" s="115">
        <v>0</v>
      </c>
      <c r="J5418" s="115">
        <v>0</v>
      </c>
      <c r="K5418" s="115">
        <v>0</v>
      </c>
      <c r="L5418" s="115">
        <v>0</v>
      </c>
      <c r="M5418" s="115">
        <v>0</v>
      </c>
      <c r="N5418" s="115">
        <v>0</v>
      </c>
      <c r="O5418" s="115">
        <v>0</v>
      </c>
      <c r="P5418" s="115">
        <v>0</v>
      </c>
      <c r="Q5418" s="115">
        <v>0</v>
      </c>
      <c r="R5418" s="115">
        <v>0</v>
      </c>
      <c r="S5418" s="115">
        <v>0</v>
      </c>
      <c r="T5418" s="115">
        <v>0</v>
      </c>
      <c r="U5418" s="115">
        <v>0</v>
      </c>
      <c r="V5418" s="115">
        <v>0</v>
      </c>
      <c r="W5418" s="115">
        <v>0</v>
      </c>
      <c r="X5418" s="115">
        <v>0</v>
      </c>
      <c r="Y5418" s="115">
        <v>0</v>
      </c>
      <c r="Z5418" s="115">
        <v>0</v>
      </c>
      <c r="AA5418" s="115">
        <v>0</v>
      </c>
      <c r="AB5418" s="115">
        <v>0</v>
      </c>
      <c r="AC5418" s="115">
        <v>0</v>
      </c>
      <c r="AD5418" s="115">
        <v>0</v>
      </c>
      <c r="AE5418" s="115">
        <v>0</v>
      </c>
      <c r="AF5418" s="115">
        <v>0</v>
      </c>
      <c r="AG5418" s="115">
        <v>0</v>
      </c>
    </row>
    <row r="5419" spans="1:33">
      <c r="A5419" s="115" t="s">
        <v>3028</v>
      </c>
      <c r="B5419" s="115" t="s">
        <v>19</v>
      </c>
      <c r="C5419" s="115">
        <v>0</v>
      </c>
      <c r="D5419" s="115">
        <v>0</v>
      </c>
      <c r="E5419" s="115">
        <v>0</v>
      </c>
      <c r="F5419" s="115">
        <v>0</v>
      </c>
      <c r="G5419" s="115">
        <v>0</v>
      </c>
      <c r="H5419" s="115">
        <v>0</v>
      </c>
      <c r="I5419" s="115">
        <v>0</v>
      </c>
      <c r="J5419" s="115">
        <v>0</v>
      </c>
      <c r="K5419" s="115">
        <v>0</v>
      </c>
      <c r="L5419" s="115">
        <v>0</v>
      </c>
      <c r="M5419" s="115">
        <v>0</v>
      </c>
      <c r="N5419" s="115">
        <v>0</v>
      </c>
      <c r="O5419" s="115">
        <v>0</v>
      </c>
      <c r="P5419" s="115">
        <v>0</v>
      </c>
      <c r="Q5419" s="115">
        <v>0</v>
      </c>
      <c r="R5419" s="115">
        <v>0</v>
      </c>
      <c r="S5419" s="115">
        <v>0</v>
      </c>
      <c r="T5419" s="115">
        <v>0</v>
      </c>
      <c r="U5419" s="115">
        <v>0</v>
      </c>
      <c r="V5419" s="115">
        <v>0</v>
      </c>
      <c r="W5419" s="115">
        <v>0</v>
      </c>
      <c r="X5419" s="115">
        <v>0</v>
      </c>
      <c r="Y5419" s="115">
        <v>0</v>
      </c>
      <c r="Z5419" s="115">
        <v>0</v>
      </c>
      <c r="AA5419" s="115">
        <v>0</v>
      </c>
      <c r="AB5419" s="115">
        <v>0</v>
      </c>
      <c r="AC5419" s="115">
        <v>0</v>
      </c>
      <c r="AD5419" s="115">
        <v>0</v>
      </c>
      <c r="AE5419" s="115">
        <v>0</v>
      </c>
      <c r="AF5419" s="115">
        <v>0</v>
      </c>
      <c r="AG5419" s="115">
        <v>0</v>
      </c>
    </row>
    <row r="5420" spans="1:33">
      <c r="A5420" s="115" t="s">
        <v>3029</v>
      </c>
      <c r="B5420" s="115" t="s">
        <v>19</v>
      </c>
      <c r="C5420" s="115">
        <v>0</v>
      </c>
      <c r="D5420" s="115">
        <v>0</v>
      </c>
      <c r="E5420" s="115">
        <v>0</v>
      </c>
      <c r="F5420" s="115">
        <v>0</v>
      </c>
      <c r="G5420" s="115">
        <v>0</v>
      </c>
      <c r="H5420" s="115">
        <v>0</v>
      </c>
      <c r="I5420" s="115">
        <v>0</v>
      </c>
      <c r="J5420" s="115">
        <v>0</v>
      </c>
      <c r="K5420" s="115">
        <v>0</v>
      </c>
      <c r="L5420" s="115">
        <v>0</v>
      </c>
      <c r="M5420" s="115">
        <v>0</v>
      </c>
      <c r="N5420" s="115">
        <v>0</v>
      </c>
      <c r="O5420" s="115">
        <v>0</v>
      </c>
      <c r="P5420" s="115">
        <v>0</v>
      </c>
      <c r="Q5420" s="115">
        <v>0</v>
      </c>
      <c r="R5420" s="115">
        <v>0</v>
      </c>
      <c r="S5420" s="115">
        <v>0</v>
      </c>
      <c r="T5420" s="115">
        <v>0</v>
      </c>
      <c r="U5420" s="115">
        <v>0</v>
      </c>
      <c r="V5420" s="115">
        <v>0</v>
      </c>
      <c r="W5420" s="115">
        <v>0</v>
      </c>
      <c r="X5420" s="115">
        <v>0</v>
      </c>
      <c r="Y5420" s="115">
        <v>0</v>
      </c>
      <c r="Z5420" s="115">
        <v>0</v>
      </c>
      <c r="AA5420" s="115">
        <v>0</v>
      </c>
      <c r="AB5420" s="115">
        <v>0</v>
      </c>
      <c r="AC5420" s="115">
        <v>0</v>
      </c>
      <c r="AD5420" s="115">
        <v>0</v>
      </c>
      <c r="AE5420" s="115">
        <v>0</v>
      </c>
      <c r="AF5420" s="115">
        <v>0</v>
      </c>
      <c r="AG5420" s="115">
        <v>0</v>
      </c>
    </row>
    <row r="5421" spans="1:33">
      <c r="A5421" s="115" t="s">
        <v>3030</v>
      </c>
      <c r="B5421" s="115" t="s">
        <v>19</v>
      </c>
      <c r="C5421" s="115">
        <v>0</v>
      </c>
      <c r="D5421" s="115">
        <v>0</v>
      </c>
      <c r="E5421" s="115">
        <v>0</v>
      </c>
      <c r="F5421" s="115">
        <v>0</v>
      </c>
      <c r="G5421" s="115">
        <v>0</v>
      </c>
      <c r="H5421" s="115">
        <v>0</v>
      </c>
      <c r="I5421" s="115">
        <v>0</v>
      </c>
      <c r="J5421" s="115">
        <v>0</v>
      </c>
      <c r="K5421" s="115">
        <v>0</v>
      </c>
      <c r="L5421" s="115">
        <v>0</v>
      </c>
      <c r="M5421" s="115">
        <v>0</v>
      </c>
      <c r="N5421" s="115">
        <v>0</v>
      </c>
      <c r="O5421" s="115">
        <v>0</v>
      </c>
      <c r="P5421" s="115">
        <v>0</v>
      </c>
      <c r="Q5421" s="115">
        <v>0</v>
      </c>
      <c r="R5421" s="115">
        <v>0</v>
      </c>
      <c r="S5421" s="115">
        <v>0</v>
      </c>
      <c r="T5421" s="115">
        <v>0</v>
      </c>
      <c r="U5421" s="115">
        <v>0</v>
      </c>
      <c r="V5421" s="115">
        <v>0</v>
      </c>
      <c r="W5421" s="115">
        <v>0</v>
      </c>
      <c r="X5421" s="115">
        <v>0</v>
      </c>
      <c r="Y5421" s="115">
        <v>0</v>
      </c>
      <c r="Z5421" s="115">
        <v>0</v>
      </c>
      <c r="AA5421" s="115">
        <v>0</v>
      </c>
      <c r="AB5421" s="115">
        <v>0</v>
      </c>
      <c r="AC5421" s="115">
        <v>0</v>
      </c>
      <c r="AD5421" s="115">
        <v>0</v>
      </c>
      <c r="AE5421" s="115">
        <v>0</v>
      </c>
      <c r="AF5421" s="115">
        <v>0</v>
      </c>
      <c r="AG5421" s="115">
        <v>0</v>
      </c>
    </row>
    <row r="5422" spans="1:33">
      <c r="A5422" s="115" t="s">
        <v>3031</v>
      </c>
      <c r="B5422" s="115" t="s">
        <v>19</v>
      </c>
      <c r="C5422" s="115">
        <v>0</v>
      </c>
      <c r="D5422" s="115">
        <v>0</v>
      </c>
      <c r="E5422" s="115">
        <v>0</v>
      </c>
      <c r="F5422" s="115">
        <v>0</v>
      </c>
      <c r="G5422" s="115">
        <v>0</v>
      </c>
      <c r="H5422" s="115">
        <v>0</v>
      </c>
      <c r="I5422" s="115">
        <v>0</v>
      </c>
      <c r="J5422" s="115">
        <v>0</v>
      </c>
      <c r="K5422" s="115">
        <v>0</v>
      </c>
      <c r="L5422" s="115">
        <v>0</v>
      </c>
      <c r="M5422" s="115">
        <v>0</v>
      </c>
      <c r="N5422" s="115">
        <v>0</v>
      </c>
      <c r="O5422" s="115">
        <v>0</v>
      </c>
      <c r="P5422" s="115">
        <v>0</v>
      </c>
      <c r="Q5422" s="115">
        <v>0</v>
      </c>
      <c r="R5422" s="115">
        <v>0</v>
      </c>
      <c r="S5422" s="115">
        <v>0</v>
      </c>
      <c r="T5422" s="115">
        <v>0</v>
      </c>
      <c r="U5422" s="115">
        <v>0</v>
      </c>
      <c r="V5422" s="115">
        <v>0</v>
      </c>
      <c r="W5422" s="115">
        <v>0</v>
      </c>
      <c r="X5422" s="115">
        <v>0</v>
      </c>
      <c r="Y5422" s="115">
        <v>0</v>
      </c>
      <c r="Z5422" s="115">
        <v>0</v>
      </c>
      <c r="AA5422" s="115">
        <v>0</v>
      </c>
      <c r="AB5422" s="115">
        <v>0</v>
      </c>
      <c r="AC5422" s="115">
        <v>0</v>
      </c>
      <c r="AD5422" s="115">
        <v>0</v>
      </c>
      <c r="AE5422" s="115">
        <v>0</v>
      </c>
      <c r="AF5422" s="115">
        <v>0</v>
      </c>
      <c r="AG5422" s="115">
        <v>0</v>
      </c>
    </row>
    <row r="5423" spans="1:33">
      <c r="A5423" s="115" t="s">
        <v>3032</v>
      </c>
      <c r="B5423" s="115" t="s">
        <v>19</v>
      </c>
      <c r="C5423" s="115">
        <v>0</v>
      </c>
      <c r="D5423" s="115">
        <v>0</v>
      </c>
      <c r="E5423" s="115">
        <v>0</v>
      </c>
      <c r="F5423" s="115">
        <v>0</v>
      </c>
      <c r="G5423" s="115">
        <v>0</v>
      </c>
      <c r="H5423" s="115">
        <v>0</v>
      </c>
      <c r="I5423" s="115">
        <v>0</v>
      </c>
      <c r="J5423" s="115">
        <v>0</v>
      </c>
      <c r="K5423" s="115">
        <v>0</v>
      </c>
      <c r="L5423" s="115">
        <v>0</v>
      </c>
      <c r="M5423" s="115">
        <v>0</v>
      </c>
      <c r="N5423" s="115">
        <v>0</v>
      </c>
      <c r="O5423" s="115">
        <v>0</v>
      </c>
      <c r="P5423" s="115">
        <v>0</v>
      </c>
      <c r="Q5423" s="115">
        <v>0</v>
      </c>
      <c r="R5423" s="115">
        <v>0</v>
      </c>
      <c r="S5423" s="115">
        <v>0</v>
      </c>
      <c r="T5423" s="115">
        <v>0</v>
      </c>
      <c r="U5423" s="115">
        <v>0</v>
      </c>
      <c r="V5423" s="115">
        <v>0</v>
      </c>
      <c r="W5423" s="115">
        <v>0</v>
      </c>
      <c r="X5423" s="115">
        <v>0</v>
      </c>
      <c r="Y5423" s="115">
        <v>0</v>
      </c>
      <c r="Z5423" s="115">
        <v>0</v>
      </c>
      <c r="AA5423" s="115">
        <v>0</v>
      </c>
      <c r="AB5423" s="115">
        <v>0</v>
      </c>
      <c r="AC5423" s="115">
        <v>0</v>
      </c>
      <c r="AD5423" s="115">
        <v>0</v>
      </c>
      <c r="AE5423" s="115">
        <v>0</v>
      </c>
      <c r="AF5423" s="115">
        <v>0</v>
      </c>
      <c r="AG5423" s="115">
        <v>0</v>
      </c>
    </row>
    <row r="5424" spans="1:33">
      <c r="A5424" s="115" t="s">
        <v>3033</v>
      </c>
      <c r="B5424" s="115" t="s">
        <v>19</v>
      </c>
      <c r="C5424" s="115">
        <v>0</v>
      </c>
      <c r="D5424" s="115">
        <v>0</v>
      </c>
      <c r="E5424" s="115">
        <v>0</v>
      </c>
      <c r="F5424" s="115">
        <v>0</v>
      </c>
      <c r="G5424" s="115">
        <v>0</v>
      </c>
      <c r="H5424" s="115">
        <v>0</v>
      </c>
      <c r="I5424" s="115">
        <v>0</v>
      </c>
      <c r="J5424" s="115">
        <v>0</v>
      </c>
      <c r="K5424" s="115">
        <v>0</v>
      </c>
      <c r="L5424" s="115">
        <v>0</v>
      </c>
      <c r="M5424" s="115">
        <v>0</v>
      </c>
      <c r="N5424" s="115">
        <v>0</v>
      </c>
      <c r="O5424" s="115">
        <v>0</v>
      </c>
      <c r="P5424" s="115">
        <v>0</v>
      </c>
      <c r="Q5424" s="115">
        <v>0</v>
      </c>
      <c r="R5424" s="115">
        <v>0</v>
      </c>
      <c r="S5424" s="115">
        <v>0</v>
      </c>
      <c r="T5424" s="115">
        <v>0</v>
      </c>
      <c r="U5424" s="115">
        <v>0</v>
      </c>
      <c r="V5424" s="115">
        <v>0</v>
      </c>
      <c r="W5424" s="115">
        <v>0</v>
      </c>
      <c r="X5424" s="115">
        <v>0</v>
      </c>
      <c r="Y5424" s="115">
        <v>0</v>
      </c>
      <c r="Z5424" s="115">
        <v>0</v>
      </c>
      <c r="AA5424" s="115">
        <v>0</v>
      </c>
      <c r="AB5424" s="115">
        <v>0</v>
      </c>
      <c r="AC5424" s="115">
        <v>0</v>
      </c>
      <c r="AD5424" s="115">
        <v>0</v>
      </c>
      <c r="AE5424" s="115">
        <v>0</v>
      </c>
      <c r="AF5424" s="115">
        <v>0</v>
      </c>
      <c r="AG5424" s="115">
        <v>0</v>
      </c>
    </row>
    <row r="5425" spans="1:33">
      <c r="A5425" s="115" t="s">
        <v>3034</v>
      </c>
      <c r="B5425" s="115" t="s">
        <v>19</v>
      </c>
      <c r="C5425" s="115">
        <v>0</v>
      </c>
      <c r="D5425" s="115">
        <v>0</v>
      </c>
      <c r="E5425" s="115">
        <v>0</v>
      </c>
      <c r="F5425" s="115">
        <v>0</v>
      </c>
      <c r="G5425" s="115">
        <v>0</v>
      </c>
      <c r="H5425" s="115">
        <v>0</v>
      </c>
      <c r="I5425" s="115">
        <v>0</v>
      </c>
      <c r="J5425" s="115">
        <v>0</v>
      </c>
      <c r="K5425" s="115">
        <v>0</v>
      </c>
      <c r="L5425" s="115">
        <v>0</v>
      </c>
      <c r="M5425" s="115">
        <v>0</v>
      </c>
      <c r="N5425" s="115">
        <v>0</v>
      </c>
      <c r="O5425" s="115">
        <v>0</v>
      </c>
      <c r="P5425" s="115">
        <v>0</v>
      </c>
      <c r="Q5425" s="115">
        <v>0</v>
      </c>
      <c r="R5425" s="115">
        <v>0</v>
      </c>
      <c r="S5425" s="115">
        <v>0</v>
      </c>
      <c r="T5425" s="115">
        <v>0</v>
      </c>
      <c r="U5425" s="115">
        <v>0</v>
      </c>
      <c r="V5425" s="115">
        <v>0</v>
      </c>
      <c r="W5425" s="115">
        <v>0</v>
      </c>
      <c r="X5425" s="115">
        <v>0</v>
      </c>
      <c r="Y5425" s="115">
        <v>0</v>
      </c>
      <c r="Z5425" s="115">
        <v>0</v>
      </c>
      <c r="AA5425" s="115">
        <v>0</v>
      </c>
      <c r="AB5425" s="115">
        <v>0</v>
      </c>
      <c r="AC5425" s="115">
        <v>0</v>
      </c>
      <c r="AD5425" s="115">
        <v>0</v>
      </c>
      <c r="AE5425" s="115">
        <v>0</v>
      </c>
      <c r="AF5425" s="115">
        <v>0</v>
      </c>
      <c r="AG5425" s="115">
        <v>0</v>
      </c>
    </row>
    <row r="5426" spans="1:33">
      <c r="A5426" s="115" t="s">
        <v>3035</v>
      </c>
      <c r="B5426" s="115" t="s">
        <v>19</v>
      </c>
      <c r="C5426" s="115">
        <v>0</v>
      </c>
      <c r="D5426" s="115">
        <v>0</v>
      </c>
      <c r="E5426" s="115">
        <v>0</v>
      </c>
      <c r="F5426" s="115">
        <v>0</v>
      </c>
      <c r="G5426" s="115">
        <v>0</v>
      </c>
      <c r="H5426" s="115">
        <v>0</v>
      </c>
      <c r="I5426" s="115">
        <v>0</v>
      </c>
      <c r="J5426" s="115">
        <v>0</v>
      </c>
      <c r="K5426" s="115">
        <v>0</v>
      </c>
      <c r="L5426" s="115">
        <v>0</v>
      </c>
      <c r="M5426" s="115">
        <v>0</v>
      </c>
      <c r="N5426" s="115">
        <v>0</v>
      </c>
      <c r="O5426" s="115">
        <v>0</v>
      </c>
      <c r="P5426" s="115">
        <v>0</v>
      </c>
      <c r="Q5426" s="115">
        <v>0</v>
      </c>
      <c r="R5426" s="115">
        <v>0</v>
      </c>
      <c r="S5426" s="115">
        <v>0</v>
      </c>
      <c r="T5426" s="115">
        <v>0</v>
      </c>
      <c r="U5426" s="115">
        <v>0</v>
      </c>
      <c r="V5426" s="115">
        <v>0</v>
      </c>
      <c r="W5426" s="115">
        <v>0</v>
      </c>
      <c r="X5426" s="115">
        <v>0</v>
      </c>
      <c r="Y5426" s="115">
        <v>0</v>
      </c>
      <c r="Z5426" s="115">
        <v>0</v>
      </c>
      <c r="AA5426" s="115">
        <v>0</v>
      </c>
      <c r="AB5426" s="115">
        <v>0</v>
      </c>
      <c r="AC5426" s="115">
        <v>0</v>
      </c>
      <c r="AD5426" s="115">
        <v>0</v>
      </c>
      <c r="AE5426" s="115">
        <v>0</v>
      </c>
      <c r="AF5426" s="115">
        <v>0</v>
      </c>
      <c r="AG5426" s="115">
        <v>0</v>
      </c>
    </row>
    <row r="5427" spans="1:33">
      <c r="A5427" s="115" t="s">
        <v>3036</v>
      </c>
      <c r="B5427" s="115" t="s">
        <v>19</v>
      </c>
      <c r="C5427" s="115">
        <v>0</v>
      </c>
      <c r="D5427" s="115">
        <v>0</v>
      </c>
      <c r="E5427" s="115">
        <v>0</v>
      </c>
      <c r="F5427" s="115">
        <v>0</v>
      </c>
      <c r="G5427" s="115">
        <v>0</v>
      </c>
      <c r="H5427" s="115">
        <v>0</v>
      </c>
      <c r="I5427" s="115">
        <v>0</v>
      </c>
      <c r="J5427" s="115">
        <v>0</v>
      </c>
      <c r="K5427" s="115">
        <v>0</v>
      </c>
      <c r="L5427" s="115">
        <v>0</v>
      </c>
      <c r="M5427" s="115">
        <v>0</v>
      </c>
      <c r="N5427" s="115">
        <v>0</v>
      </c>
      <c r="O5427" s="115">
        <v>0</v>
      </c>
      <c r="P5427" s="115">
        <v>0</v>
      </c>
      <c r="Q5427" s="115">
        <v>0</v>
      </c>
      <c r="R5427" s="115">
        <v>0</v>
      </c>
      <c r="S5427" s="115">
        <v>0</v>
      </c>
      <c r="T5427" s="115">
        <v>0</v>
      </c>
      <c r="U5427" s="115">
        <v>0</v>
      </c>
      <c r="V5427" s="115">
        <v>0</v>
      </c>
      <c r="W5427" s="115">
        <v>0</v>
      </c>
      <c r="X5427" s="115">
        <v>0</v>
      </c>
      <c r="Y5427" s="115">
        <v>0</v>
      </c>
      <c r="Z5427" s="115">
        <v>0</v>
      </c>
      <c r="AA5427" s="115">
        <v>0</v>
      </c>
      <c r="AB5427" s="115">
        <v>0</v>
      </c>
      <c r="AC5427" s="115">
        <v>0</v>
      </c>
      <c r="AD5427" s="115">
        <v>0</v>
      </c>
      <c r="AE5427" s="115">
        <v>0</v>
      </c>
      <c r="AF5427" s="115">
        <v>0</v>
      </c>
      <c r="AG5427" s="115">
        <v>0</v>
      </c>
    </row>
    <row r="5428" spans="1:33">
      <c r="A5428" s="115" t="s">
        <v>3037</v>
      </c>
      <c r="B5428" s="115" t="s">
        <v>19</v>
      </c>
      <c r="C5428" s="2">
        <v>211256000000000</v>
      </c>
      <c r="D5428" s="2">
        <v>205788000000000</v>
      </c>
      <c r="E5428" s="2">
        <v>211768000000000</v>
      </c>
      <c r="F5428" s="2">
        <v>211992000000000</v>
      </c>
      <c r="G5428" s="2">
        <v>212633000000000</v>
      </c>
      <c r="H5428" s="2">
        <v>212919000000000</v>
      </c>
      <c r="I5428" s="2">
        <v>212771000000000</v>
      </c>
      <c r="J5428" s="2">
        <v>212298000000000</v>
      </c>
      <c r="K5428" s="2">
        <v>211944000000000</v>
      </c>
      <c r="L5428" s="2">
        <v>211489000000000</v>
      </c>
      <c r="M5428" s="2">
        <v>210745000000000</v>
      </c>
      <c r="N5428" s="2">
        <v>210176000000000</v>
      </c>
      <c r="O5428" s="2">
        <v>209709000000000</v>
      </c>
      <c r="P5428" s="2">
        <v>209316000000000</v>
      </c>
      <c r="Q5428" s="2">
        <v>208988000000000</v>
      </c>
      <c r="R5428" s="2">
        <v>208756000000000</v>
      </c>
      <c r="S5428" s="2">
        <v>208528000000000</v>
      </c>
      <c r="T5428" s="2">
        <v>208364000000000</v>
      </c>
      <c r="U5428" s="2">
        <v>208142000000000</v>
      </c>
      <c r="V5428" s="2">
        <v>208028000000000</v>
      </c>
      <c r="W5428" s="2">
        <v>207973000000000</v>
      </c>
      <c r="X5428" s="2">
        <v>207910000000000</v>
      </c>
      <c r="Y5428" s="2">
        <v>207748000000000</v>
      </c>
      <c r="Z5428" s="2">
        <v>207685000000000</v>
      </c>
      <c r="AA5428" s="2">
        <v>207518000000000</v>
      </c>
      <c r="AB5428" s="2">
        <v>207456000000000</v>
      </c>
      <c r="AC5428" s="2">
        <v>207394000000000</v>
      </c>
      <c r="AD5428" s="2">
        <v>207332000000000</v>
      </c>
      <c r="AE5428" s="2">
        <v>207330000000000</v>
      </c>
      <c r="AF5428" s="2">
        <v>207327000000000</v>
      </c>
      <c r="AG5428" s="2">
        <v>207320000000000</v>
      </c>
    </row>
    <row r="5429" spans="1:33">
      <c r="A5429" s="115" t="s">
        <v>3038</v>
      </c>
      <c r="B5429" s="115" t="s">
        <v>19</v>
      </c>
      <c r="C5429" s="2">
        <v>18975600000</v>
      </c>
      <c r="D5429" s="2">
        <v>18484500000</v>
      </c>
      <c r="E5429" s="2">
        <v>19021600000</v>
      </c>
      <c r="F5429" s="2">
        <v>19041700000</v>
      </c>
      <c r="G5429" s="2">
        <v>19099300000</v>
      </c>
      <c r="H5429" s="2">
        <v>19125000000</v>
      </c>
      <c r="I5429" s="2">
        <v>19111700000</v>
      </c>
      <c r="J5429" s="2">
        <v>19069200000</v>
      </c>
      <c r="K5429" s="2">
        <v>19037500000</v>
      </c>
      <c r="L5429" s="2">
        <v>18996600000</v>
      </c>
      <c r="M5429" s="2">
        <v>18929700000</v>
      </c>
      <c r="N5429" s="2">
        <v>18878600000</v>
      </c>
      <c r="O5429" s="2">
        <v>18836600000</v>
      </c>
      <c r="P5429" s="2">
        <v>18801300000</v>
      </c>
      <c r="Q5429" s="2">
        <v>18771900000</v>
      </c>
      <c r="R5429" s="2">
        <v>18751100000</v>
      </c>
      <c r="S5429" s="2">
        <v>18730600000</v>
      </c>
      <c r="T5429" s="2">
        <v>18715800000</v>
      </c>
      <c r="U5429" s="2">
        <v>18695900000</v>
      </c>
      <c r="V5429" s="2">
        <v>18685700000</v>
      </c>
      <c r="W5429" s="2">
        <v>18680700000</v>
      </c>
      <c r="X5429" s="2">
        <v>18675100000</v>
      </c>
      <c r="Y5429" s="2">
        <v>18660500000</v>
      </c>
      <c r="Z5429" s="2">
        <v>18654900000</v>
      </c>
      <c r="AA5429" s="2">
        <v>18639800000</v>
      </c>
      <c r="AB5429" s="2">
        <v>18634200000</v>
      </c>
      <c r="AC5429" s="2">
        <v>18628700000</v>
      </c>
      <c r="AD5429" s="2">
        <v>18623100000</v>
      </c>
      <c r="AE5429" s="2">
        <v>18623000000</v>
      </c>
      <c r="AF5429" s="2">
        <v>18622700000</v>
      </c>
      <c r="AG5429" s="2">
        <v>18622100000</v>
      </c>
    </row>
    <row r="5430" spans="1:33">
      <c r="A5430" s="115" t="s">
        <v>3039</v>
      </c>
      <c r="B5430" s="115" t="s">
        <v>19</v>
      </c>
      <c r="C5430" s="2">
        <v>116748000000</v>
      </c>
      <c r="D5430" s="2">
        <v>113726000000</v>
      </c>
      <c r="E5430" s="2">
        <v>117031000000</v>
      </c>
      <c r="F5430" s="2">
        <v>117155000000</v>
      </c>
      <c r="G5430" s="2">
        <v>117509000000</v>
      </c>
      <c r="H5430" s="2">
        <v>117667000000</v>
      </c>
      <c r="I5430" s="2">
        <v>117586000000</v>
      </c>
      <c r="J5430" s="2">
        <v>117324000000</v>
      </c>
      <c r="K5430" s="2">
        <v>117129000000</v>
      </c>
      <c r="L5430" s="2">
        <v>116877000000</v>
      </c>
      <c r="M5430" s="2">
        <v>116466000000</v>
      </c>
      <c r="N5430" s="2">
        <v>116151000000</v>
      </c>
      <c r="O5430" s="2">
        <v>115893000000</v>
      </c>
      <c r="P5430" s="2">
        <v>115676000000</v>
      </c>
      <c r="Q5430" s="2">
        <v>115495000000</v>
      </c>
      <c r="R5430" s="2">
        <v>115367000000</v>
      </c>
      <c r="S5430" s="2">
        <v>115241000000</v>
      </c>
      <c r="T5430" s="2">
        <v>115150000000</v>
      </c>
      <c r="U5430" s="2">
        <v>115027000000</v>
      </c>
      <c r="V5430" s="2">
        <v>114964000000</v>
      </c>
      <c r="W5430" s="2">
        <v>114934000000</v>
      </c>
      <c r="X5430" s="2">
        <v>114899000000</v>
      </c>
      <c r="Y5430" s="2">
        <v>114810000000</v>
      </c>
      <c r="Z5430" s="2">
        <v>114775000000</v>
      </c>
      <c r="AA5430" s="2">
        <v>114682000000</v>
      </c>
      <c r="AB5430" s="2">
        <v>114648000000</v>
      </c>
      <c r="AC5430" s="2">
        <v>114614000000</v>
      </c>
      <c r="AD5430" s="2">
        <v>114580000000</v>
      </c>
      <c r="AE5430" s="2">
        <v>114578000000</v>
      </c>
      <c r="AF5430" s="2">
        <v>114577000000</v>
      </c>
      <c r="AG5430" s="2">
        <v>114573000000</v>
      </c>
    </row>
    <row r="5431" spans="1:33">
      <c r="A5431" s="115" t="s">
        <v>3040</v>
      </c>
      <c r="B5431" s="115" t="s">
        <v>19</v>
      </c>
      <c r="C5431" s="2">
        <v>160592000000</v>
      </c>
      <c r="D5431" s="2">
        <v>156435000000</v>
      </c>
      <c r="E5431" s="2">
        <v>160981000000</v>
      </c>
      <c r="F5431" s="2">
        <v>161151000000</v>
      </c>
      <c r="G5431" s="2">
        <v>161638000000</v>
      </c>
      <c r="H5431" s="2">
        <v>161856000000</v>
      </c>
      <c r="I5431" s="2">
        <v>161744000000</v>
      </c>
      <c r="J5431" s="2">
        <v>161384000000</v>
      </c>
      <c r="K5431" s="2">
        <v>161115000000</v>
      </c>
      <c r="L5431" s="2">
        <v>160769000000</v>
      </c>
      <c r="M5431" s="2">
        <v>160203000000</v>
      </c>
      <c r="N5431" s="2">
        <v>159771000000</v>
      </c>
      <c r="O5431" s="2">
        <v>159416000000</v>
      </c>
      <c r="P5431" s="2">
        <v>159117000000</v>
      </c>
      <c r="Q5431" s="2">
        <v>158868000000</v>
      </c>
      <c r="R5431" s="2">
        <v>158692000000</v>
      </c>
      <c r="S5431" s="2">
        <v>158518000000</v>
      </c>
      <c r="T5431" s="2">
        <v>158394000000</v>
      </c>
      <c r="U5431" s="2">
        <v>158225000000</v>
      </c>
      <c r="V5431" s="2">
        <v>158138000000</v>
      </c>
      <c r="W5431" s="2">
        <v>158096000000</v>
      </c>
      <c r="X5431" s="2">
        <v>158049000000</v>
      </c>
      <c r="Y5431" s="2">
        <v>157925000000</v>
      </c>
      <c r="Z5431" s="2">
        <v>157878000000</v>
      </c>
      <c r="AA5431" s="2">
        <v>157750000000</v>
      </c>
      <c r="AB5431" s="2">
        <v>157703000000</v>
      </c>
      <c r="AC5431" s="2">
        <v>157656000000</v>
      </c>
      <c r="AD5431" s="2">
        <v>157609000000</v>
      </c>
      <c r="AE5431" s="2">
        <v>157607000000</v>
      </c>
      <c r="AF5431" s="2">
        <v>157605000000</v>
      </c>
      <c r="AG5431" s="2">
        <v>157600000000</v>
      </c>
    </row>
    <row r="5432" spans="1:33">
      <c r="A5432" s="115" t="s">
        <v>3041</v>
      </c>
      <c r="B5432" s="115" t="s">
        <v>19</v>
      </c>
      <c r="C5432" s="2">
        <v>62174500000</v>
      </c>
      <c r="D5432" s="2">
        <v>60565100000</v>
      </c>
      <c r="E5432" s="2">
        <v>62325200000</v>
      </c>
      <c r="F5432" s="2">
        <v>62390900000</v>
      </c>
      <c r="G5432" s="2">
        <v>62579600000</v>
      </c>
      <c r="H5432" s="2">
        <v>62663700000</v>
      </c>
      <c r="I5432" s="2">
        <v>62620300000</v>
      </c>
      <c r="J5432" s="2">
        <v>62481200000</v>
      </c>
      <c r="K5432" s="2">
        <v>62377000000</v>
      </c>
      <c r="L5432" s="2">
        <v>62243000000</v>
      </c>
      <c r="M5432" s="2">
        <v>62023900000</v>
      </c>
      <c r="N5432" s="2">
        <v>61856500000</v>
      </c>
      <c r="O5432" s="2">
        <v>61719000000</v>
      </c>
      <c r="P5432" s="2">
        <v>61603400000</v>
      </c>
      <c r="Q5432" s="2">
        <v>61507100000</v>
      </c>
      <c r="R5432" s="2">
        <v>61438700000</v>
      </c>
      <c r="S5432" s="2">
        <v>61371500000</v>
      </c>
      <c r="T5432" s="2">
        <v>61323300000</v>
      </c>
      <c r="U5432" s="2">
        <v>61258000000</v>
      </c>
      <c r="V5432" s="2">
        <v>61224400000</v>
      </c>
      <c r="W5432" s="2">
        <v>61208200000</v>
      </c>
      <c r="X5432" s="2">
        <v>61189700000</v>
      </c>
      <c r="Y5432" s="2">
        <v>61141900000</v>
      </c>
      <c r="Z5432" s="2">
        <v>61123500000</v>
      </c>
      <c r="AA5432" s="2">
        <v>61074200000</v>
      </c>
      <c r="AB5432" s="2">
        <v>61055900000</v>
      </c>
      <c r="AC5432" s="2">
        <v>61037800000</v>
      </c>
      <c r="AD5432" s="2">
        <v>61019500000</v>
      </c>
      <c r="AE5432" s="2">
        <v>61018900000</v>
      </c>
      <c r="AF5432" s="2">
        <v>61018100000</v>
      </c>
      <c r="AG5432" s="2">
        <v>61016100000</v>
      </c>
    </row>
    <row r="5433" spans="1:33">
      <c r="A5433" s="115" t="s">
        <v>3042</v>
      </c>
      <c r="B5433" s="115" t="s">
        <v>19</v>
      </c>
      <c r="C5433" s="2">
        <v>58216900000</v>
      </c>
      <c r="D5433" s="2">
        <v>56710000000</v>
      </c>
      <c r="E5433" s="2">
        <v>58358000000</v>
      </c>
      <c r="F5433" s="2">
        <v>58419600000</v>
      </c>
      <c r="G5433" s="2">
        <v>58596200000</v>
      </c>
      <c r="H5433" s="2">
        <v>58675000000</v>
      </c>
      <c r="I5433" s="2">
        <v>58634400000</v>
      </c>
      <c r="J5433" s="2">
        <v>58504100000</v>
      </c>
      <c r="K5433" s="2">
        <v>58406600000</v>
      </c>
      <c r="L5433" s="2">
        <v>58281100000</v>
      </c>
      <c r="M5433" s="2">
        <v>58076000000</v>
      </c>
      <c r="N5433" s="2">
        <v>57919200000</v>
      </c>
      <c r="O5433" s="2">
        <v>57790400000</v>
      </c>
      <c r="P5433" s="2">
        <v>57682200000</v>
      </c>
      <c r="Q5433" s="2">
        <v>57592000000</v>
      </c>
      <c r="R5433" s="2">
        <v>57527900000</v>
      </c>
      <c r="S5433" s="2">
        <v>57465000000</v>
      </c>
      <c r="T5433" s="2">
        <v>57419900000</v>
      </c>
      <c r="U5433" s="2">
        <v>57358700000</v>
      </c>
      <c r="V5433" s="2">
        <v>57327300000</v>
      </c>
      <c r="W5433" s="2">
        <v>57312100000</v>
      </c>
      <c r="X5433" s="2">
        <v>57294800000</v>
      </c>
      <c r="Y5433" s="2">
        <v>57250100000</v>
      </c>
      <c r="Z5433" s="2">
        <v>57232800000</v>
      </c>
      <c r="AA5433" s="2">
        <v>57186600000</v>
      </c>
      <c r="AB5433" s="2">
        <v>57169500000</v>
      </c>
      <c r="AC5433" s="2">
        <v>57152600000</v>
      </c>
      <c r="AD5433" s="2">
        <v>57135500000</v>
      </c>
      <c r="AE5433" s="2">
        <v>57134900000</v>
      </c>
      <c r="AF5433" s="2">
        <v>57134100000</v>
      </c>
      <c r="AG5433" s="2">
        <v>57132200000</v>
      </c>
    </row>
    <row r="5434" spans="1:33">
      <c r="A5434" s="115" t="s">
        <v>3043</v>
      </c>
      <c r="B5434" s="115" t="s">
        <v>19</v>
      </c>
      <c r="C5434" s="2">
        <v>1297960000</v>
      </c>
      <c r="D5434" s="2">
        <v>1264360000</v>
      </c>
      <c r="E5434" s="2">
        <v>1301100000</v>
      </c>
      <c r="F5434" s="2">
        <v>1302470000</v>
      </c>
      <c r="G5434" s="2">
        <v>1306410000</v>
      </c>
      <c r="H5434" s="2">
        <v>1308170000</v>
      </c>
      <c r="I5434" s="2">
        <v>1307260000</v>
      </c>
      <c r="J5434" s="2">
        <v>1304360000</v>
      </c>
      <c r="K5434" s="2">
        <v>1302180000</v>
      </c>
      <c r="L5434" s="2">
        <v>1299390000</v>
      </c>
      <c r="M5434" s="2">
        <v>1294810000</v>
      </c>
      <c r="N5434" s="2">
        <v>1291320000</v>
      </c>
      <c r="O5434" s="2">
        <v>1288450000</v>
      </c>
      <c r="P5434" s="2">
        <v>1286030000</v>
      </c>
      <c r="Q5434" s="2">
        <v>1284020000</v>
      </c>
      <c r="R5434" s="2">
        <v>1282590000</v>
      </c>
      <c r="S5434" s="2">
        <v>1281190000</v>
      </c>
      <c r="T5434" s="2">
        <v>1280190000</v>
      </c>
      <c r="U5434" s="2">
        <v>1278820000</v>
      </c>
      <c r="V5434" s="2">
        <v>1278120000</v>
      </c>
      <c r="W5434" s="2">
        <v>1277780000</v>
      </c>
      <c r="X5434" s="2">
        <v>1277400000</v>
      </c>
      <c r="Y5434" s="2">
        <v>1276400000</v>
      </c>
      <c r="Z5434" s="2">
        <v>1276020000</v>
      </c>
      <c r="AA5434" s="2">
        <v>1274990000</v>
      </c>
      <c r="AB5434" s="2">
        <v>1274600000</v>
      </c>
      <c r="AC5434" s="2">
        <v>1274230000</v>
      </c>
      <c r="AD5434" s="2">
        <v>1273850000</v>
      </c>
      <c r="AE5434" s="2">
        <v>1273830000</v>
      </c>
      <c r="AF5434" s="2">
        <v>1273820000</v>
      </c>
      <c r="AG5434" s="2">
        <v>1273770000</v>
      </c>
    </row>
    <row r="5435" spans="1:33">
      <c r="A5435" s="115" t="s">
        <v>3044</v>
      </c>
      <c r="B5435" s="115" t="s">
        <v>19</v>
      </c>
      <c r="C5435" s="2">
        <v>2122120000</v>
      </c>
      <c r="D5435" s="2">
        <v>2067190000</v>
      </c>
      <c r="E5435" s="2">
        <v>2127260000</v>
      </c>
      <c r="F5435" s="2">
        <v>2129510000</v>
      </c>
      <c r="G5435" s="2">
        <v>2135940000</v>
      </c>
      <c r="H5435" s="2">
        <v>2138820000</v>
      </c>
      <c r="I5435" s="2">
        <v>2137340000</v>
      </c>
      <c r="J5435" s="2">
        <v>2132590000</v>
      </c>
      <c r="K5435" s="2">
        <v>2129030000</v>
      </c>
      <c r="L5435" s="2">
        <v>2124460000</v>
      </c>
      <c r="M5435" s="2">
        <v>2116980000</v>
      </c>
      <c r="N5435" s="2">
        <v>2111270000</v>
      </c>
      <c r="O5435" s="2">
        <v>2106570000</v>
      </c>
      <c r="P5435" s="2">
        <v>2102630000</v>
      </c>
      <c r="Q5435" s="2">
        <v>2099340000</v>
      </c>
      <c r="R5435" s="2">
        <v>2097000000</v>
      </c>
      <c r="S5435" s="2">
        <v>2094710000</v>
      </c>
      <c r="T5435" s="2">
        <v>2093060000</v>
      </c>
      <c r="U5435" s="2">
        <v>2090840000</v>
      </c>
      <c r="V5435" s="2">
        <v>2089690000</v>
      </c>
      <c r="W5435" s="2">
        <v>2089140000</v>
      </c>
      <c r="X5435" s="2">
        <v>2088510000</v>
      </c>
      <c r="Y5435" s="2">
        <v>2086880000</v>
      </c>
      <c r="Z5435" s="2">
        <v>2086250000</v>
      </c>
      <c r="AA5435" s="2">
        <v>2084560000</v>
      </c>
      <c r="AB5435" s="2">
        <v>2083940000</v>
      </c>
      <c r="AC5435" s="2">
        <v>2083320000</v>
      </c>
      <c r="AD5435" s="2">
        <v>2082700000</v>
      </c>
      <c r="AE5435" s="2">
        <v>2082680000</v>
      </c>
      <c r="AF5435" s="2">
        <v>2082650000</v>
      </c>
      <c r="AG5435" s="2">
        <v>2082580000</v>
      </c>
    </row>
    <row r="5436" spans="1:33">
      <c r="A5436" s="115" t="s">
        <v>3045</v>
      </c>
      <c r="B5436" s="115" t="s">
        <v>19</v>
      </c>
      <c r="C5436" s="2">
        <v>37417800000</v>
      </c>
      <c r="D5436" s="2">
        <v>36449200000</v>
      </c>
      <c r="E5436" s="2">
        <v>37508500000</v>
      </c>
      <c r="F5436" s="2">
        <v>37548000000</v>
      </c>
      <c r="G5436" s="2">
        <v>37661500000</v>
      </c>
      <c r="H5436" s="2">
        <v>37712200000</v>
      </c>
      <c r="I5436" s="2">
        <v>37686100000</v>
      </c>
      <c r="J5436" s="2">
        <v>37602300000</v>
      </c>
      <c r="K5436" s="2">
        <v>37539700000</v>
      </c>
      <c r="L5436" s="2">
        <v>37459000000</v>
      </c>
      <c r="M5436" s="2">
        <v>37327200000</v>
      </c>
      <c r="N5436" s="2">
        <v>37226400000</v>
      </c>
      <c r="O5436" s="2">
        <v>37143600000</v>
      </c>
      <c r="P5436" s="2">
        <v>37074100000</v>
      </c>
      <c r="Q5436" s="2">
        <v>37016100000</v>
      </c>
      <c r="R5436" s="2">
        <v>36974900000</v>
      </c>
      <c r="S5436" s="2">
        <v>36934500000</v>
      </c>
      <c r="T5436" s="2">
        <v>36905500000</v>
      </c>
      <c r="U5436" s="2">
        <v>36866200000</v>
      </c>
      <c r="V5436" s="2">
        <v>36846000000</v>
      </c>
      <c r="W5436" s="2">
        <v>36836200000</v>
      </c>
      <c r="X5436" s="2">
        <v>36825100000</v>
      </c>
      <c r="Y5436" s="2">
        <v>36796400000</v>
      </c>
      <c r="Z5436" s="2">
        <v>36785300000</v>
      </c>
      <c r="AA5436" s="2">
        <v>36755600000</v>
      </c>
      <c r="AB5436" s="2">
        <v>36744600000</v>
      </c>
      <c r="AC5436" s="2">
        <v>36733700000</v>
      </c>
      <c r="AD5436" s="2">
        <v>36722700000</v>
      </c>
      <c r="AE5436" s="2">
        <v>36722300000</v>
      </c>
      <c r="AF5436" s="2">
        <v>36721800000</v>
      </c>
      <c r="AG5436" s="2">
        <v>36720600000</v>
      </c>
    </row>
    <row r="5437" spans="1:33">
      <c r="A5437" s="115" t="s">
        <v>3046</v>
      </c>
      <c r="B5437" s="115" t="s">
        <v>19</v>
      </c>
      <c r="C5437" s="2">
        <v>3981460000</v>
      </c>
      <c r="D5437" s="2">
        <v>3878400000</v>
      </c>
      <c r="E5437" s="2">
        <v>3991110000</v>
      </c>
      <c r="F5437" s="2">
        <v>3995320000</v>
      </c>
      <c r="G5437" s="2">
        <v>4007400000</v>
      </c>
      <c r="H5437" s="2">
        <v>4012790000</v>
      </c>
      <c r="I5437" s="2">
        <v>4010010000</v>
      </c>
      <c r="J5437" s="2">
        <v>4001100000</v>
      </c>
      <c r="K5437" s="2">
        <v>3994430000</v>
      </c>
      <c r="L5437" s="2">
        <v>3985850000</v>
      </c>
      <c r="M5437" s="2">
        <v>3971820000</v>
      </c>
      <c r="N5437" s="2">
        <v>3961100000</v>
      </c>
      <c r="O5437" s="2">
        <v>3952290000</v>
      </c>
      <c r="P5437" s="2">
        <v>3944890000</v>
      </c>
      <c r="Q5437" s="2">
        <v>3938720000</v>
      </c>
      <c r="R5437" s="2">
        <v>3934340000</v>
      </c>
      <c r="S5437" s="2">
        <v>3930040000</v>
      </c>
      <c r="T5437" s="2">
        <v>3926950000</v>
      </c>
      <c r="U5437" s="2">
        <v>3922770000</v>
      </c>
      <c r="V5437" s="2">
        <v>3920620000</v>
      </c>
      <c r="W5437" s="2">
        <v>3919580000</v>
      </c>
      <c r="X5437" s="2">
        <v>3918400000</v>
      </c>
      <c r="Y5437" s="2">
        <v>3915340000</v>
      </c>
      <c r="Z5437" s="2">
        <v>3914160000</v>
      </c>
      <c r="AA5437" s="2">
        <v>3911000000</v>
      </c>
      <c r="AB5437" s="2">
        <v>3909830000</v>
      </c>
      <c r="AC5437" s="2">
        <v>3908670000</v>
      </c>
      <c r="AD5437" s="2">
        <v>3907500000</v>
      </c>
      <c r="AE5437" s="2">
        <v>3907460000</v>
      </c>
      <c r="AF5437" s="2">
        <v>3907410000</v>
      </c>
      <c r="AG5437" s="2">
        <v>3907280000</v>
      </c>
    </row>
    <row r="5438" spans="1:33">
      <c r="A5438" s="115" t="s">
        <v>3047</v>
      </c>
      <c r="B5438" s="115" t="s">
        <v>19</v>
      </c>
      <c r="C5438" s="2">
        <v>398146000</v>
      </c>
      <c r="D5438" s="2">
        <v>387840000</v>
      </c>
      <c r="E5438" s="2">
        <v>399111000</v>
      </c>
      <c r="F5438" s="2">
        <v>399532000</v>
      </c>
      <c r="G5438" s="2">
        <v>400740000</v>
      </c>
      <c r="H5438" s="2">
        <v>401279000</v>
      </c>
      <c r="I5438" s="2">
        <v>401001000</v>
      </c>
      <c r="J5438" s="2">
        <v>400110000</v>
      </c>
      <c r="K5438" s="2">
        <v>399443000</v>
      </c>
      <c r="L5438" s="2">
        <v>398585000</v>
      </c>
      <c r="M5438" s="2">
        <v>397182000</v>
      </c>
      <c r="N5438" s="2">
        <v>396110000</v>
      </c>
      <c r="O5438" s="2">
        <v>395229000</v>
      </c>
      <c r="P5438" s="2">
        <v>394489000</v>
      </c>
      <c r="Q5438" s="2">
        <v>393872000</v>
      </c>
      <c r="R5438" s="2">
        <v>393434000</v>
      </c>
      <c r="S5438" s="2">
        <v>393004000</v>
      </c>
      <c r="T5438" s="2">
        <v>392695000</v>
      </c>
      <c r="U5438" s="2">
        <v>392277000</v>
      </c>
      <c r="V5438" s="2">
        <v>392062000</v>
      </c>
      <c r="W5438" s="2">
        <v>391958000</v>
      </c>
      <c r="X5438" s="2">
        <v>391840000</v>
      </c>
      <c r="Y5438" s="2">
        <v>391534000</v>
      </c>
      <c r="Z5438" s="2">
        <v>391416000</v>
      </c>
      <c r="AA5438" s="2">
        <v>391100000</v>
      </c>
      <c r="AB5438" s="2">
        <v>390983000</v>
      </c>
      <c r="AC5438" s="2">
        <v>390867000</v>
      </c>
      <c r="AD5438" s="2">
        <v>390750000</v>
      </c>
      <c r="AE5438" s="2">
        <v>390746000</v>
      </c>
      <c r="AF5438" s="2">
        <v>390741000</v>
      </c>
      <c r="AG5438" s="2">
        <v>390728000</v>
      </c>
    </row>
    <row r="5439" spans="1:33">
      <c r="A5439" s="115" t="s">
        <v>3048</v>
      </c>
      <c r="B5439" s="115" t="s">
        <v>19</v>
      </c>
      <c r="C5439" s="115">
        <v>0</v>
      </c>
      <c r="D5439" s="115">
        <v>0</v>
      </c>
      <c r="E5439" s="115">
        <v>0</v>
      </c>
      <c r="F5439" s="115">
        <v>0</v>
      </c>
      <c r="G5439" s="115">
        <v>0</v>
      </c>
      <c r="H5439" s="115">
        <v>0</v>
      </c>
      <c r="I5439" s="115">
        <v>0</v>
      </c>
      <c r="J5439" s="115">
        <v>0</v>
      </c>
      <c r="K5439" s="115">
        <v>0</v>
      </c>
      <c r="L5439" s="115">
        <v>0</v>
      </c>
      <c r="M5439" s="115">
        <v>0</v>
      </c>
      <c r="N5439" s="115">
        <v>0</v>
      </c>
      <c r="O5439" s="115">
        <v>0</v>
      </c>
      <c r="P5439" s="115">
        <v>0</v>
      </c>
      <c r="Q5439" s="115">
        <v>0</v>
      </c>
      <c r="R5439" s="115">
        <v>0</v>
      </c>
      <c r="S5439" s="115">
        <v>0</v>
      </c>
      <c r="T5439" s="115">
        <v>0</v>
      </c>
      <c r="U5439" s="115">
        <v>0</v>
      </c>
      <c r="V5439" s="115">
        <v>0</v>
      </c>
      <c r="W5439" s="115">
        <v>0</v>
      </c>
      <c r="X5439" s="115">
        <v>0</v>
      </c>
      <c r="Y5439" s="115">
        <v>0</v>
      </c>
      <c r="Z5439" s="115">
        <v>0</v>
      </c>
      <c r="AA5439" s="115">
        <v>0</v>
      </c>
      <c r="AB5439" s="115">
        <v>0</v>
      </c>
      <c r="AC5439" s="115">
        <v>0</v>
      </c>
      <c r="AD5439" s="115">
        <v>0</v>
      </c>
      <c r="AE5439" s="115">
        <v>0</v>
      </c>
      <c r="AF5439" s="115">
        <v>0</v>
      </c>
      <c r="AG5439" s="115">
        <v>0</v>
      </c>
    </row>
    <row r="5440" spans="1:33">
      <c r="A5440" s="115" t="s">
        <v>3049</v>
      </c>
      <c r="B5440" s="115" t="s">
        <v>19</v>
      </c>
      <c r="C5440" s="2">
        <v>25438500000000</v>
      </c>
      <c r="D5440" s="2">
        <v>26956300000000</v>
      </c>
      <c r="E5440" s="2">
        <v>26829900000000</v>
      </c>
      <c r="F5440" s="2">
        <v>26085700000000</v>
      </c>
      <c r="G5440" s="2">
        <v>25393400000000</v>
      </c>
      <c r="H5440" s="2">
        <v>24804700000000</v>
      </c>
      <c r="I5440" s="2">
        <v>24250800000000</v>
      </c>
      <c r="J5440" s="2">
        <v>23748400000000</v>
      </c>
      <c r="K5440" s="2">
        <v>23304900000000</v>
      </c>
      <c r="L5440" s="2">
        <v>22896400000000</v>
      </c>
      <c r="M5440" s="2">
        <v>22512200000000</v>
      </c>
      <c r="N5440" s="2">
        <v>22157100000000</v>
      </c>
      <c r="O5440" s="2">
        <v>21799900000000</v>
      </c>
      <c r="P5440" s="2">
        <v>21464200000000</v>
      </c>
      <c r="Q5440" s="2">
        <v>21135200000000</v>
      </c>
      <c r="R5440" s="2">
        <v>20836900000000</v>
      </c>
      <c r="S5440" s="2">
        <v>20547000000000</v>
      </c>
      <c r="T5440" s="2">
        <v>20263500000000</v>
      </c>
      <c r="U5440" s="2">
        <v>19962700000000</v>
      </c>
      <c r="V5440" s="2">
        <v>19694000000000</v>
      </c>
      <c r="W5440" s="2">
        <v>19409300000000</v>
      </c>
      <c r="X5440" s="2">
        <v>19124700000000</v>
      </c>
      <c r="Y5440" s="2">
        <v>18841500000000</v>
      </c>
      <c r="Z5440" s="2">
        <v>18568200000000</v>
      </c>
      <c r="AA5440" s="2">
        <v>18288100000000</v>
      </c>
      <c r="AB5440" s="2">
        <v>18001200000000</v>
      </c>
      <c r="AC5440" s="2">
        <v>17724000000000</v>
      </c>
      <c r="AD5440" s="2">
        <v>17447700000000</v>
      </c>
      <c r="AE5440" s="2">
        <v>17187800000000</v>
      </c>
      <c r="AF5440" s="2">
        <v>16913800000000</v>
      </c>
      <c r="AG5440" s="2">
        <v>16646300000000</v>
      </c>
    </row>
    <row r="5441" spans="1:33">
      <c r="A5441" s="115" t="s">
        <v>3050</v>
      </c>
      <c r="B5441" s="115" t="s">
        <v>19</v>
      </c>
      <c r="C5441" s="2">
        <v>1413980000</v>
      </c>
      <c r="D5441" s="2">
        <v>1498340000</v>
      </c>
      <c r="E5441" s="2">
        <v>1491310000</v>
      </c>
      <c r="F5441" s="2">
        <v>1449950000</v>
      </c>
      <c r="G5441" s="2">
        <v>1411470000</v>
      </c>
      <c r="H5441" s="2">
        <v>1378750000</v>
      </c>
      <c r="I5441" s="2">
        <v>1347960000</v>
      </c>
      <c r="J5441" s="2">
        <v>1320030000</v>
      </c>
      <c r="K5441" s="2">
        <v>1295380000</v>
      </c>
      <c r="L5441" s="2">
        <v>1272680000</v>
      </c>
      <c r="M5441" s="2">
        <v>1251320000</v>
      </c>
      <c r="N5441" s="2">
        <v>1231580000</v>
      </c>
      <c r="O5441" s="2">
        <v>1211730000</v>
      </c>
      <c r="P5441" s="2">
        <v>1193070000</v>
      </c>
      <c r="Q5441" s="2">
        <v>1174780000</v>
      </c>
      <c r="R5441" s="2">
        <v>1158200000</v>
      </c>
      <c r="S5441" s="2">
        <v>1142090000</v>
      </c>
      <c r="T5441" s="2">
        <v>1126330000</v>
      </c>
      <c r="U5441" s="2">
        <v>1109610000</v>
      </c>
      <c r="V5441" s="2">
        <v>1094670000</v>
      </c>
      <c r="W5441" s="2">
        <v>1078850000</v>
      </c>
      <c r="X5441" s="2">
        <v>1063030000</v>
      </c>
      <c r="Y5441" s="2">
        <v>1047290000</v>
      </c>
      <c r="Z5441" s="2">
        <v>1032100000</v>
      </c>
      <c r="AA5441" s="2">
        <v>1016530000</v>
      </c>
      <c r="AB5441" s="2">
        <v>1000580000</v>
      </c>
      <c r="AC5441" s="2">
        <v>985172000</v>
      </c>
      <c r="AD5441" s="2">
        <v>969814000</v>
      </c>
      <c r="AE5441" s="2">
        <v>955368000</v>
      </c>
      <c r="AF5441" s="2">
        <v>940136000</v>
      </c>
      <c r="AG5441" s="2">
        <v>925271000</v>
      </c>
    </row>
    <row r="5442" spans="1:33">
      <c r="A5442" s="115" t="s">
        <v>3051</v>
      </c>
      <c r="B5442" s="115" t="s">
        <v>19</v>
      </c>
      <c r="C5442" s="2">
        <v>8826100000</v>
      </c>
      <c r="D5442" s="2">
        <v>9352690000</v>
      </c>
      <c r="E5442" s="2">
        <v>9308840000</v>
      </c>
      <c r="F5442" s="2">
        <v>9050630000</v>
      </c>
      <c r="G5442" s="2">
        <v>8810450000</v>
      </c>
      <c r="H5442" s="2">
        <v>8606190000</v>
      </c>
      <c r="I5442" s="2">
        <v>8414010000</v>
      </c>
      <c r="J5442" s="2">
        <v>8239700000</v>
      </c>
      <c r="K5442" s="2">
        <v>8085830000</v>
      </c>
      <c r="L5442" s="2">
        <v>7944080000</v>
      </c>
      <c r="M5442" s="2">
        <v>7810770000</v>
      </c>
      <c r="N5442" s="2">
        <v>7687570000</v>
      </c>
      <c r="O5442" s="2">
        <v>7563630000</v>
      </c>
      <c r="P5442" s="2">
        <v>7447160000</v>
      </c>
      <c r="Q5442" s="2">
        <v>7333020000</v>
      </c>
      <c r="R5442" s="2">
        <v>7229520000</v>
      </c>
      <c r="S5442" s="2">
        <v>7128960000</v>
      </c>
      <c r="T5442" s="2">
        <v>7030580000</v>
      </c>
      <c r="U5442" s="2">
        <v>6926210000</v>
      </c>
      <c r="V5442" s="2">
        <v>6832990000</v>
      </c>
      <c r="W5442" s="2">
        <v>6734220000</v>
      </c>
      <c r="X5442" s="2">
        <v>6635470000</v>
      </c>
      <c r="Y5442" s="2">
        <v>6537220000</v>
      </c>
      <c r="Z5442" s="2">
        <v>6442370000</v>
      </c>
      <c r="AA5442" s="2">
        <v>6345200000</v>
      </c>
      <c r="AB5442" s="2">
        <v>6245660000</v>
      </c>
      <c r="AC5442" s="2">
        <v>6149480000</v>
      </c>
      <c r="AD5442" s="2">
        <v>6053610000</v>
      </c>
      <c r="AE5442" s="2">
        <v>5963440000</v>
      </c>
      <c r="AF5442" s="2">
        <v>5868360000</v>
      </c>
      <c r="AG5442" s="2">
        <v>5775570000</v>
      </c>
    </row>
    <row r="5443" spans="1:33">
      <c r="A5443" s="115" t="s">
        <v>3052</v>
      </c>
      <c r="B5443" s="115" t="s">
        <v>19</v>
      </c>
      <c r="C5443" s="2">
        <v>26377500000</v>
      </c>
      <c r="D5443" s="2">
        <v>27951300000</v>
      </c>
      <c r="E5443" s="2">
        <v>27820200000</v>
      </c>
      <c r="F5443" s="2">
        <v>27048600000</v>
      </c>
      <c r="G5443" s="2">
        <v>26330700000</v>
      </c>
      <c r="H5443" s="2">
        <v>25720300000</v>
      </c>
      <c r="I5443" s="2">
        <v>25146000000</v>
      </c>
      <c r="J5443" s="2">
        <v>24625000000</v>
      </c>
      <c r="K5443" s="2">
        <v>24165200000</v>
      </c>
      <c r="L5443" s="2">
        <v>23741500000</v>
      </c>
      <c r="M5443" s="2">
        <v>23343100000</v>
      </c>
      <c r="N5443" s="2">
        <v>22974900000</v>
      </c>
      <c r="O5443" s="2">
        <v>22604500000</v>
      </c>
      <c r="P5443" s="2">
        <v>22256400000</v>
      </c>
      <c r="Q5443" s="2">
        <v>21915300000</v>
      </c>
      <c r="R5443" s="2">
        <v>21606000000</v>
      </c>
      <c r="S5443" s="2">
        <v>21305500000</v>
      </c>
      <c r="T5443" s="2">
        <v>21011400000</v>
      </c>
      <c r="U5443" s="2">
        <v>20699600000</v>
      </c>
      <c r="V5443" s="2">
        <v>20420900000</v>
      </c>
      <c r="W5443" s="2">
        <v>20125800000</v>
      </c>
      <c r="X5443" s="2">
        <v>19830700000</v>
      </c>
      <c r="Y5443" s="2">
        <v>19537000000</v>
      </c>
      <c r="Z5443" s="2">
        <v>19253600000</v>
      </c>
      <c r="AA5443" s="2">
        <v>18963100000</v>
      </c>
      <c r="AB5443" s="2">
        <v>18665700000</v>
      </c>
      <c r="AC5443" s="2">
        <v>18378200000</v>
      </c>
      <c r="AD5443" s="2">
        <v>18091700000</v>
      </c>
      <c r="AE5443" s="2">
        <v>17822200000</v>
      </c>
      <c r="AF5443" s="2">
        <v>17538100000</v>
      </c>
      <c r="AG5443" s="2">
        <v>17260800000</v>
      </c>
    </row>
    <row r="5444" spans="1:33">
      <c r="A5444" s="115" t="s">
        <v>3053</v>
      </c>
      <c r="B5444" s="115" t="s">
        <v>19</v>
      </c>
      <c r="C5444" s="2">
        <v>2575500000</v>
      </c>
      <c r="D5444" s="2">
        <v>2729160000</v>
      </c>
      <c r="E5444" s="2">
        <v>2716360000</v>
      </c>
      <c r="F5444" s="2">
        <v>2641020000</v>
      </c>
      <c r="G5444" s="2">
        <v>2570930000</v>
      </c>
      <c r="H5444" s="2">
        <v>2511330000</v>
      </c>
      <c r="I5444" s="2">
        <v>2455250000</v>
      </c>
      <c r="J5444" s="2">
        <v>2404380000</v>
      </c>
      <c r="K5444" s="2">
        <v>2359480000</v>
      </c>
      <c r="L5444" s="2">
        <v>2318120000</v>
      </c>
      <c r="M5444" s="2">
        <v>2279220000</v>
      </c>
      <c r="N5444" s="2">
        <v>2243270000</v>
      </c>
      <c r="O5444" s="2">
        <v>2207100000</v>
      </c>
      <c r="P5444" s="2">
        <v>2173110000</v>
      </c>
      <c r="Q5444" s="2">
        <v>2139810000</v>
      </c>
      <c r="R5444" s="2">
        <v>2109610000</v>
      </c>
      <c r="S5444" s="2">
        <v>2080260000</v>
      </c>
      <c r="T5444" s="2">
        <v>2051550000</v>
      </c>
      <c r="U5444" s="2">
        <v>2021100000</v>
      </c>
      <c r="V5444" s="2">
        <v>1993900000</v>
      </c>
      <c r="W5444" s="2">
        <v>1965080000</v>
      </c>
      <c r="X5444" s="2">
        <v>1936260000</v>
      </c>
      <c r="Y5444" s="2">
        <v>1907590000</v>
      </c>
      <c r="Z5444" s="2">
        <v>1879910000</v>
      </c>
      <c r="AA5444" s="2">
        <v>1851560000</v>
      </c>
      <c r="AB5444" s="2">
        <v>1822510000</v>
      </c>
      <c r="AC5444" s="2">
        <v>1794450000</v>
      </c>
      <c r="AD5444" s="2">
        <v>1766470000</v>
      </c>
      <c r="AE5444" s="2">
        <v>1740160000</v>
      </c>
      <c r="AF5444" s="2">
        <v>1712420000</v>
      </c>
      <c r="AG5444" s="2">
        <v>1685340000</v>
      </c>
    </row>
    <row r="5445" spans="1:33">
      <c r="A5445" s="115" t="s">
        <v>3054</v>
      </c>
      <c r="B5445" s="115" t="s">
        <v>19</v>
      </c>
      <c r="C5445" s="2">
        <v>2327170000</v>
      </c>
      <c r="D5445" s="2">
        <v>2466010000</v>
      </c>
      <c r="E5445" s="2">
        <v>2454450000</v>
      </c>
      <c r="F5445" s="2">
        <v>2386370000</v>
      </c>
      <c r="G5445" s="2">
        <v>2323040000</v>
      </c>
      <c r="H5445" s="2">
        <v>2269180000</v>
      </c>
      <c r="I5445" s="2">
        <v>2218510000</v>
      </c>
      <c r="J5445" s="2">
        <v>2172550000</v>
      </c>
      <c r="K5445" s="2">
        <v>2131980000</v>
      </c>
      <c r="L5445" s="2">
        <v>2094600000</v>
      </c>
      <c r="M5445" s="2">
        <v>2059460000</v>
      </c>
      <c r="N5445" s="2">
        <v>2026970000</v>
      </c>
      <c r="O5445" s="2">
        <v>1994290000</v>
      </c>
      <c r="P5445" s="2">
        <v>1963580000</v>
      </c>
      <c r="Q5445" s="2">
        <v>1933490000</v>
      </c>
      <c r="R5445" s="2">
        <v>1906200000</v>
      </c>
      <c r="S5445" s="2">
        <v>1879680000</v>
      </c>
      <c r="T5445" s="2">
        <v>1853740000</v>
      </c>
      <c r="U5445" s="2">
        <v>1826220000</v>
      </c>
      <c r="V5445" s="2">
        <v>1801640000</v>
      </c>
      <c r="W5445" s="2">
        <v>1775600000</v>
      </c>
      <c r="X5445" s="2">
        <v>1749570000</v>
      </c>
      <c r="Y5445" s="2">
        <v>1723660000</v>
      </c>
      <c r="Z5445" s="2">
        <v>1698650000</v>
      </c>
      <c r="AA5445" s="2">
        <v>1673030000</v>
      </c>
      <c r="AB5445" s="2">
        <v>1646780000</v>
      </c>
      <c r="AC5445" s="2">
        <v>1621420000</v>
      </c>
      <c r="AD5445" s="2">
        <v>1596150000</v>
      </c>
      <c r="AE5445" s="2">
        <v>1572370000</v>
      </c>
      <c r="AF5445" s="2">
        <v>1547300000</v>
      </c>
      <c r="AG5445" s="2">
        <v>1522840000</v>
      </c>
    </row>
    <row r="5446" spans="1:33">
      <c r="A5446" s="115" t="s">
        <v>3055</v>
      </c>
      <c r="B5446" s="115" t="s">
        <v>19</v>
      </c>
      <c r="C5446" s="2">
        <v>6798860000</v>
      </c>
      <c r="D5446" s="2">
        <v>7204500000</v>
      </c>
      <c r="E5446" s="2">
        <v>7170720000</v>
      </c>
      <c r="F5446" s="2">
        <v>6971820000</v>
      </c>
      <c r="G5446" s="2">
        <v>6786800000</v>
      </c>
      <c r="H5446" s="2">
        <v>6629460000</v>
      </c>
      <c r="I5446" s="2">
        <v>6481420000</v>
      </c>
      <c r="J5446" s="2">
        <v>6347140000</v>
      </c>
      <c r="K5446" s="2">
        <v>6228620000</v>
      </c>
      <c r="L5446" s="2">
        <v>6119430000</v>
      </c>
      <c r="M5446" s="2">
        <v>6016740000</v>
      </c>
      <c r="N5446" s="2">
        <v>5921840000</v>
      </c>
      <c r="O5446" s="2">
        <v>5826360000</v>
      </c>
      <c r="P5446" s="2">
        <v>5736640000</v>
      </c>
      <c r="Q5446" s="2">
        <v>5648720000</v>
      </c>
      <c r="R5446" s="2">
        <v>5569000000</v>
      </c>
      <c r="S5446" s="2">
        <v>5491530000</v>
      </c>
      <c r="T5446" s="2">
        <v>5415740000</v>
      </c>
      <c r="U5446" s="2">
        <v>5335350000</v>
      </c>
      <c r="V5446" s="2">
        <v>5263540000</v>
      </c>
      <c r="W5446" s="2">
        <v>5187450000</v>
      </c>
      <c r="X5446" s="2">
        <v>5111390000</v>
      </c>
      <c r="Y5446" s="2">
        <v>5035700000</v>
      </c>
      <c r="Z5446" s="2">
        <v>4962640000</v>
      </c>
      <c r="AA5446" s="2">
        <v>4887790000</v>
      </c>
      <c r="AB5446" s="2">
        <v>4811110000</v>
      </c>
      <c r="AC5446" s="2">
        <v>4737020000</v>
      </c>
      <c r="AD5446" s="2">
        <v>4663170000</v>
      </c>
      <c r="AE5446" s="2">
        <v>4593710000</v>
      </c>
      <c r="AF5446" s="2">
        <v>4520480000</v>
      </c>
      <c r="AG5446" s="2">
        <v>4449000000</v>
      </c>
    </row>
    <row r="5447" spans="1:33">
      <c r="A5447" s="115" t="s">
        <v>3056</v>
      </c>
      <c r="B5447" s="115" t="s">
        <v>19</v>
      </c>
      <c r="C5447" s="2">
        <v>310931000</v>
      </c>
      <c r="D5447" s="2">
        <v>329482000</v>
      </c>
      <c r="E5447" s="2">
        <v>327937000</v>
      </c>
      <c r="F5447" s="2">
        <v>318841000</v>
      </c>
      <c r="G5447" s="2">
        <v>310379000</v>
      </c>
      <c r="H5447" s="2">
        <v>303184000</v>
      </c>
      <c r="I5447" s="2">
        <v>296413000</v>
      </c>
      <c r="J5447" s="2">
        <v>290273000</v>
      </c>
      <c r="K5447" s="2">
        <v>284852000</v>
      </c>
      <c r="L5447" s="2">
        <v>279859000</v>
      </c>
      <c r="M5447" s="2">
        <v>275162000</v>
      </c>
      <c r="N5447" s="2">
        <v>270822000</v>
      </c>
      <c r="O5447" s="2">
        <v>266456000</v>
      </c>
      <c r="P5447" s="2">
        <v>262353000</v>
      </c>
      <c r="Q5447" s="2">
        <v>258332000</v>
      </c>
      <c r="R5447" s="2">
        <v>254686000</v>
      </c>
      <c r="S5447" s="2">
        <v>251143000</v>
      </c>
      <c r="T5447" s="2">
        <v>247677000</v>
      </c>
      <c r="U5447" s="2">
        <v>244000000</v>
      </c>
      <c r="V5447" s="2">
        <v>240716000</v>
      </c>
      <c r="W5447" s="2">
        <v>237237000</v>
      </c>
      <c r="X5447" s="2">
        <v>233758000</v>
      </c>
      <c r="Y5447" s="2">
        <v>230297000</v>
      </c>
      <c r="Z5447" s="2">
        <v>226956000</v>
      </c>
      <c r="AA5447" s="2">
        <v>223532000</v>
      </c>
      <c r="AB5447" s="2">
        <v>220025000</v>
      </c>
      <c r="AC5447" s="2">
        <v>216637000</v>
      </c>
      <c r="AD5447" s="2">
        <v>213260000</v>
      </c>
      <c r="AE5447" s="2">
        <v>210083000</v>
      </c>
      <c r="AF5447" s="2">
        <v>206734000</v>
      </c>
      <c r="AG5447" s="2">
        <v>203465000</v>
      </c>
    </row>
    <row r="5448" spans="1:33">
      <c r="A5448" s="115" t="s">
        <v>3057</v>
      </c>
      <c r="B5448" s="115" t="s">
        <v>19</v>
      </c>
      <c r="C5448" s="2">
        <v>558575000</v>
      </c>
      <c r="D5448" s="2">
        <v>591901000</v>
      </c>
      <c r="E5448" s="2">
        <v>589125000</v>
      </c>
      <c r="F5448" s="2">
        <v>572785000</v>
      </c>
      <c r="G5448" s="2">
        <v>557584000</v>
      </c>
      <c r="H5448" s="2">
        <v>544657000</v>
      </c>
      <c r="I5448" s="2">
        <v>532495000</v>
      </c>
      <c r="J5448" s="2">
        <v>521463000</v>
      </c>
      <c r="K5448" s="2">
        <v>511726000</v>
      </c>
      <c r="L5448" s="2">
        <v>502755000</v>
      </c>
      <c r="M5448" s="2">
        <v>494318000</v>
      </c>
      <c r="N5448" s="2">
        <v>486521000</v>
      </c>
      <c r="O5448" s="2">
        <v>478677000</v>
      </c>
      <c r="P5448" s="2">
        <v>471306000</v>
      </c>
      <c r="Q5448" s="2">
        <v>464082000</v>
      </c>
      <c r="R5448" s="2">
        <v>457533000</v>
      </c>
      <c r="S5448" s="2">
        <v>451168000</v>
      </c>
      <c r="T5448" s="2">
        <v>444942000</v>
      </c>
      <c r="U5448" s="2">
        <v>438337000</v>
      </c>
      <c r="V5448" s="2">
        <v>432437000</v>
      </c>
      <c r="W5448" s="2">
        <v>426186000</v>
      </c>
      <c r="X5448" s="2">
        <v>419937000</v>
      </c>
      <c r="Y5448" s="2">
        <v>413719000</v>
      </c>
      <c r="Z5448" s="2">
        <v>407717000</v>
      </c>
      <c r="AA5448" s="2">
        <v>401566000</v>
      </c>
      <c r="AB5448" s="2">
        <v>395267000</v>
      </c>
      <c r="AC5448" s="2">
        <v>389180000</v>
      </c>
      <c r="AD5448" s="2">
        <v>383113000</v>
      </c>
      <c r="AE5448" s="2">
        <v>377406000</v>
      </c>
      <c r="AF5448" s="2">
        <v>371389000</v>
      </c>
      <c r="AG5448" s="2">
        <v>365517000</v>
      </c>
    </row>
    <row r="5449" spans="1:33">
      <c r="A5449" s="115" t="s">
        <v>3058</v>
      </c>
      <c r="B5449" s="115" t="s">
        <v>19</v>
      </c>
      <c r="C5449" s="2">
        <v>1031850000</v>
      </c>
      <c r="D5449" s="2">
        <v>1093410000</v>
      </c>
      <c r="E5449" s="2">
        <v>1088290000</v>
      </c>
      <c r="F5449" s="2">
        <v>1058100000</v>
      </c>
      <c r="G5449" s="2">
        <v>1030020000</v>
      </c>
      <c r="H5449" s="2">
        <v>1006140000</v>
      </c>
      <c r="I5449" s="2">
        <v>983673000</v>
      </c>
      <c r="J5449" s="2">
        <v>963294000</v>
      </c>
      <c r="K5449" s="2">
        <v>945306000</v>
      </c>
      <c r="L5449" s="2">
        <v>928734000</v>
      </c>
      <c r="M5449" s="2">
        <v>913149000</v>
      </c>
      <c r="N5449" s="2">
        <v>898746000</v>
      </c>
      <c r="O5449" s="2">
        <v>884256000</v>
      </c>
      <c r="P5449" s="2">
        <v>870639000</v>
      </c>
      <c r="Q5449" s="2">
        <v>857295000</v>
      </c>
      <c r="R5449" s="2">
        <v>845196000</v>
      </c>
      <c r="S5449" s="2">
        <v>833439000</v>
      </c>
      <c r="T5449" s="2">
        <v>821937000</v>
      </c>
      <c r="U5449" s="2">
        <v>809736000</v>
      </c>
      <c r="V5449" s="2">
        <v>798837000</v>
      </c>
      <c r="W5449" s="2">
        <v>787290000</v>
      </c>
      <c r="X5449" s="2">
        <v>775746000</v>
      </c>
      <c r="Y5449" s="2">
        <v>764259000</v>
      </c>
      <c r="Z5449" s="2">
        <v>753171000</v>
      </c>
      <c r="AA5449" s="2">
        <v>741810000</v>
      </c>
      <c r="AB5449" s="2">
        <v>730173000</v>
      </c>
      <c r="AC5449" s="2">
        <v>718929000</v>
      </c>
      <c r="AD5449" s="2">
        <v>707721000</v>
      </c>
      <c r="AE5449" s="2">
        <v>697179000</v>
      </c>
      <c r="AF5449" s="2">
        <v>686064000</v>
      </c>
      <c r="AG5449" s="2">
        <v>675216000</v>
      </c>
    </row>
    <row r="5450" spans="1:33">
      <c r="A5450" s="115" t="s">
        <v>3059</v>
      </c>
      <c r="B5450" s="115" t="s">
        <v>19</v>
      </c>
      <c r="C5450" s="2">
        <v>206370000</v>
      </c>
      <c r="D5450" s="2">
        <v>218683000</v>
      </c>
      <c r="E5450" s="2">
        <v>217657000</v>
      </c>
      <c r="F5450" s="2">
        <v>211620000</v>
      </c>
      <c r="G5450" s="2">
        <v>206004000</v>
      </c>
      <c r="H5450" s="2">
        <v>201228000</v>
      </c>
      <c r="I5450" s="2">
        <v>196735000</v>
      </c>
      <c r="J5450" s="2">
        <v>192659000</v>
      </c>
      <c r="K5450" s="2">
        <v>189061000</v>
      </c>
      <c r="L5450" s="2">
        <v>185747000</v>
      </c>
      <c r="M5450" s="2">
        <v>182630000</v>
      </c>
      <c r="N5450" s="2">
        <v>179749000</v>
      </c>
      <c r="O5450" s="2">
        <v>176851000</v>
      </c>
      <c r="P5450" s="2">
        <v>174128000</v>
      </c>
      <c r="Q5450" s="2">
        <v>171459000</v>
      </c>
      <c r="R5450" s="2">
        <v>169039000</v>
      </c>
      <c r="S5450" s="2">
        <v>166688000</v>
      </c>
      <c r="T5450" s="2">
        <v>164387000</v>
      </c>
      <c r="U5450" s="2">
        <v>161947000</v>
      </c>
      <c r="V5450" s="2">
        <v>159767000</v>
      </c>
      <c r="W5450" s="2">
        <v>157458000</v>
      </c>
      <c r="X5450" s="2">
        <v>155149000</v>
      </c>
      <c r="Y5450" s="2">
        <v>152852000</v>
      </c>
      <c r="Z5450" s="2">
        <v>150634000</v>
      </c>
      <c r="AA5450" s="2">
        <v>148362000</v>
      </c>
      <c r="AB5450" s="2">
        <v>146035000</v>
      </c>
      <c r="AC5450" s="2">
        <v>143786000</v>
      </c>
      <c r="AD5450" s="2">
        <v>141544000</v>
      </c>
      <c r="AE5450" s="2">
        <v>139436000</v>
      </c>
      <c r="AF5450" s="2">
        <v>137213000</v>
      </c>
      <c r="AG5450" s="2">
        <v>135043000</v>
      </c>
    </row>
    <row r="5451" spans="1:33">
      <c r="A5451" s="115" t="s">
        <v>3060</v>
      </c>
      <c r="B5451" s="115" t="s">
        <v>19</v>
      </c>
      <c r="C5451" s="115">
        <v>0</v>
      </c>
      <c r="D5451" s="115">
        <v>0</v>
      </c>
      <c r="E5451" s="115">
        <v>0</v>
      </c>
      <c r="F5451" s="115">
        <v>0</v>
      </c>
      <c r="G5451" s="115">
        <v>0</v>
      </c>
      <c r="H5451" s="115">
        <v>0</v>
      </c>
      <c r="I5451" s="115">
        <v>0</v>
      </c>
      <c r="J5451" s="115">
        <v>0</v>
      </c>
      <c r="K5451" s="115">
        <v>0</v>
      </c>
      <c r="L5451" s="115">
        <v>0</v>
      </c>
      <c r="M5451" s="115">
        <v>0</v>
      </c>
      <c r="N5451" s="115">
        <v>0</v>
      </c>
      <c r="O5451" s="115">
        <v>0</v>
      </c>
      <c r="P5451" s="115">
        <v>0</v>
      </c>
      <c r="Q5451" s="115">
        <v>0</v>
      </c>
      <c r="R5451" s="115">
        <v>0</v>
      </c>
      <c r="S5451" s="115">
        <v>0</v>
      </c>
      <c r="T5451" s="115">
        <v>0</v>
      </c>
      <c r="U5451" s="115">
        <v>0</v>
      </c>
      <c r="V5451" s="115">
        <v>0</v>
      </c>
      <c r="W5451" s="115">
        <v>0</v>
      </c>
      <c r="X5451" s="115">
        <v>0</v>
      </c>
      <c r="Y5451" s="115">
        <v>0</v>
      </c>
      <c r="Z5451" s="115">
        <v>0</v>
      </c>
      <c r="AA5451" s="115">
        <v>0</v>
      </c>
      <c r="AB5451" s="115">
        <v>0</v>
      </c>
      <c r="AC5451" s="115">
        <v>0</v>
      </c>
      <c r="AD5451" s="115">
        <v>0</v>
      </c>
      <c r="AE5451" s="115">
        <v>0</v>
      </c>
      <c r="AF5451" s="115">
        <v>0</v>
      </c>
      <c r="AG5451" s="115">
        <v>0</v>
      </c>
    </row>
    <row r="5452" spans="1:33">
      <c r="A5452" s="115" t="s">
        <v>3061</v>
      </c>
      <c r="B5452" s="115" t="s">
        <v>19</v>
      </c>
      <c r="C5452" s="115">
        <v>0</v>
      </c>
      <c r="D5452" s="115">
        <v>0</v>
      </c>
      <c r="E5452" s="115">
        <v>0</v>
      </c>
      <c r="F5452" s="115">
        <v>0</v>
      </c>
      <c r="G5452" s="115">
        <v>0</v>
      </c>
      <c r="H5452" s="115">
        <v>0</v>
      </c>
      <c r="I5452" s="115">
        <v>0</v>
      </c>
      <c r="J5452" s="115">
        <v>0</v>
      </c>
      <c r="K5452" s="115">
        <v>0</v>
      </c>
      <c r="L5452" s="115">
        <v>0</v>
      </c>
      <c r="M5452" s="115">
        <v>0</v>
      </c>
      <c r="N5452" s="115">
        <v>0</v>
      </c>
      <c r="O5452" s="115">
        <v>0</v>
      </c>
      <c r="P5452" s="115">
        <v>0</v>
      </c>
      <c r="Q5452" s="115">
        <v>0</v>
      </c>
      <c r="R5452" s="115">
        <v>0</v>
      </c>
      <c r="S5452" s="115">
        <v>0</v>
      </c>
      <c r="T5452" s="115">
        <v>0</v>
      </c>
      <c r="U5452" s="115">
        <v>0</v>
      </c>
      <c r="V5452" s="115">
        <v>0</v>
      </c>
      <c r="W5452" s="115">
        <v>0</v>
      </c>
      <c r="X5452" s="115">
        <v>0</v>
      </c>
      <c r="Y5452" s="115">
        <v>0</v>
      </c>
      <c r="Z5452" s="115">
        <v>0</v>
      </c>
      <c r="AA5452" s="115">
        <v>0</v>
      </c>
      <c r="AB5452" s="115">
        <v>0</v>
      </c>
      <c r="AC5452" s="115">
        <v>0</v>
      </c>
      <c r="AD5452" s="115">
        <v>0</v>
      </c>
      <c r="AE5452" s="115">
        <v>0</v>
      </c>
      <c r="AF5452" s="115">
        <v>0</v>
      </c>
      <c r="AG5452" s="115">
        <v>0</v>
      </c>
    </row>
    <row r="5453" spans="1:33">
      <c r="A5453" s="115" t="s">
        <v>3062</v>
      </c>
      <c r="B5453" s="115" t="s">
        <v>19</v>
      </c>
      <c r="C5453" s="115">
        <v>0</v>
      </c>
      <c r="D5453" s="115">
        <v>0</v>
      </c>
      <c r="E5453" s="115">
        <v>0</v>
      </c>
      <c r="F5453" s="115">
        <v>0</v>
      </c>
      <c r="G5453" s="115">
        <v>0</v>
      </c>
      <c r="H5453" s="115">
        <v>0</v>
      </c>
      <c r="I5453" s="115">
        <v>0</v>
      </c>
      <c r="J5453" s="115">
        <v>0</v>
      </c>
      <c r="K5453" s="115">
        <v>0</v>
      </c>
      <c r="L5453" s="115">
        <v>0</v>
      </c>
      <c r="M5453" s="115">
        <v>0</v>
      </c>
      <c r="N5453" s="115">
        <v>0</v>
      </c>
      <c r="O5453" s="115">
        <v>0</v>
      </c>
      <c r="P5453" s="115">
        <v>0</v>
      </c>
      <c r="Q5453" s="115">
        <v>0</v>
      </c>
      <c r="R5453" s="115">
        <v>0</v>
      </c>
      <c r="S5453" s="115">
        <v>0</v>
      </c>
      <c r="T5453" s="115">
        <v>0</v>
      </c>
      <c r="U5453" s="115">
        <v>0</v>
      </c>
      <c r="V5453" s="115">
        <v>0</v>
      </c>
      <c r="W5453" s="115">
        <v>0</v>
      </c>
      <c r="X5453" s="115">
        <v>0</v>
      </c>
      <c r="Y5453" s="115">
        <v>0</v>
      </c>
      <c r="Z5453" s="115">
        <v>0</v>
      </c>
      <c r="AA5453" s="115">
        <v>0</v>
      </c>
      <c r="AB5453" s="115">
        <v>0</v>
      </c>
      <c r="AC5453" s="115">
        <v>0</v>
      </c>
      <c r="AD5453" s="115">
        <v>0</v>
      </c>
      <c r="AE5453" s="115">
        <v>0</v>
      </c>
      <c r="AF5453" s="115">
        <v>0</v>
      </c>
      <c r="AG5453" s="115">
        <v>0</v>
      </c>
    </row>
    <row r="5454" spans="1:33">
      <c r="A5454" s="115" t="s">
        <v>3063</v>
      </c>
      <c r="B5454" s="115" t="s">
        <v>19</v>
      </c>
      <c r="C5454" s="115">
        <v>0</v>
      </c>
      <c r="D5454" s="115">
        <v>0</v>
      </c>
      <c r="E5454" s="115">
        <v>0</v>
      </c>
      <c r="F5454" s="115">
        <v>0</v>
      </c>
      <c r="G5454" s="115">
        <v>0</v>
      </c>
      <c r="H5454" s="115">
        <v>0</v>
      </c>
      <c r="I5454" s="115">
        <v>0</v>
      </c>
      <c r="J5454" s="115">
        <v>0</v>
      </c>
      <c r="K5454" s="115">
        <v>0</v>
      </c>
      <c r="L5454" s="115">
        <v>0</v>
      </c>
      <c r="M5454" s="115">
        <v>0</v>
      </c>
      <c r="N5454" s="115">
        <v>0</v>
      </c>
      <c r="O5454" s="115">
        <v>0</v>
      </c>
      <c r="P5454" s="115">
        <v>0</v>
      </c>
      <c r="Q5454" s="115">
        <v>0</v>
      </c>
      <c r="R5454" s="115">
        <v>0</v>
      </c>
      <c r="S5454" s="115">
        <v>0</v>
      </c>
      <c r="T5454" s="115">
        <v>0</v>
      </c>
      <c r="U5454" s="115">
        <v>0</v>
      </c>
      <c r="V5454" s="115">
        <v>0</v>
      </c>
      <c r="W5454" s="115">
        <v>0</v>
      </c>
      <c r="X5454" s="115">
        <v>0</v>
      </c>
      <c r="Y5454" s="115">
        <v>0</v>
      </c>
      <c r="Z5454" s="115">
        <v>0</v>
      </c>
      <c r="AA5454" s="115">
        <v>0</v>
      </c>
      <c r="AB5454" s="115">
        <v>0</v>
      </c>
      <c r="AC5454" s="115">
        <v>0</v>
      </c>
      <c r="AD5454" s="115">
        <v>0</v>
      </c>
      <c r="AE5454" s="115">
        <v>0</v>
      </c>
      <c r="AF5454" s="115">
        <v>0</v>
      </c>
      <c r="AG5454" s="115">
        <v>0</v>
      </c>
    </row>
    <row r="5455" spans="1:33">
      <c r="A5455" s="115" t="s">
        <v>3064</v>
      </c>
      <c r="B5455" s="115" t="s">
        <v>19</v>
      </c>
      <c r="C5455" s="115">
        <v>0</v>
      </c>
      <c r="D5455" s="115">
        <v>0</v>
      </c>
      <c r="E5455" s="115">
        <v>0</v>
      </c>
      <c r="F5455" s="115">
        <v>0</v>
      </c>
      <c r="G5455" s="115">
        <v>0</v>
      </c>
      <c r="H5455" s="115">
        <v>0</v>
      </c>
      <c r="I5455" s="115">
        <v>0</v>
      </c>
      <c r="J5455" s="115">
        <v>0</v>
      </c>
      <c r="K5455" s="115">
        <v>0</v>
      </c>
      <c r="L5455" s="115">
        <v>0</v>
      </c>
      <c r="M5455" s="115">
        <v>0</v>
      </c>
      <c r="N5455" s="115">
        <v>0</v>
      </c>
      <c r="O5455" s="115">
        <v>0</v>
      </c>
      <c r="P5455" s="115">
        <v>0</v>
      </c>
      <c r="Q5455" s="115">
        <v>0</v>
      </c>
      <c r="R5455" s="115">
        <v>0</v>
      </c>
      <c r="S5455" s="115">
        <v>0</v>
      </c>
      <c r="T5455" s="115">
        <v>0</v>
      </c>
      <c r="U5455" s="115">
        <v>0</v>
      </c>
      <c r="V5455" s="115">
        <v>0</v>
      </c>
      <c r="W5455" s="115">
        <v>0</v>
      </c>
      <c r="X5455" s="115">
        <v>0</v>
      </c>
      <c r="Y5455" s="115">
        <v>0</v>
      </c>
      <c r="Z5455" s="115">
        <v>0</v>
      </c>
      <c r="AA5455" s="115">
        <v>0</v>
      </c>
      <c r="AB5455" s="115">
        <v>0</v>
      </c>
      <c r="AC5455" s="115">
        <v>0</v>
      </c>
      <c r="AD5455" s="115">
        <v>0</v>
      </c>
      <c r="AE5455" s="115">
        <v>0</v>
      </c>
      <c r="AF5455" s="115">
        <v>0</v>
      </c>
      <c r="AG5455" s="115">
        <v>0</v>
      </c>
    </row>
    <row r="5456" spans="1:33">
      <c r="A5456" s="115" t="s">
        <v>3065</v>
      </c>
      <c r="B5456" s="115" t="s">
        <v>19</v>
      </c>
      <c r="C5456" s="115">
        <v>0</v>
      </c>
      <c r="D5456" s="115">
        <v>0</v>
      </c>
      <c r="E5456" s="115">
        <v>0</v>
      </c>
      <c r="F5456" s="115">
        <v>0</v>
      </c>
      <c r="G5456" s="115">
        <v>0</v>
      </c>
      <c r="H5456" s="115">
        <v>0</v>
      </c>
      <c r="I5456" s="115">
        <v>0</v>
      </c>
      <c r="J5456" s="115">
        <v>0</v>
      </c>
      <c r="K5456" s="115">
        <v>0</v>
      </c>
      <c r="L5456" s="115">
        <v>0</v>
      </c>
      <c r="M5456" s="115">
        <v>0</v>
      </c>
      <c r="N5456" s="115">
        <v>0</v>
      </c>
      <c r="O5456" s="115">
        <v>0</v>
      </c>
      <c r="P5456" s="115">
        <v>0</v>
      </c>
      <c r="Q5456" s="115">
        <v>0</v>
      </c>
      <c r="R5456" s="115">
        <v>0</v>
      </c>
      <c r="S5456" s="115">
        <v>0</v>
      </c>
      <c r="T5456" s="115">
        <v>0</v>
      </c>
      <c r="U5456" s="115">
        <v>0</v>
      </c>
      <c r="V5456" s="115">
        <v>0</v>
      </c>
      <c r="W5456" s="115">
        <v>0</v>
      </c>
      <c r="X5456" s="115">
        <v>0</v>
      </c>
      <c r="Y5456" s="115">
        <v>0</v>
      </c>
      <c r="Z5456" s="115">
        <v>0</v>
      </c>
      <c r="AA5456" s="115">
        <v>0</v>
      </c>
      <c r="AB5456" s="115">
        <v>0</v>
      </c>
      <c r="AC5456" s="115">
        <v>0</v>
      </c>
      <c r="AD5456" s="115">
        <v>0</v>
      </c>
      <c r="AE5456" s="115">
        <v>0</v>
      </c>
      <c r="AF5456" s="115">
        <v>0</v>
      </c>
      <c r="AG5456" s="115">
        <v>0</v>
      </c>
    </row>
    <row r="5457" spans="1:33">
      <c r="A5457" s="115" t="s">
        <v>3066</v>
      </c>
      <c r="B5457" s="115" t="s">
        <v>19</v>
      </c>
      <c r="C5457" s="115">
        <v>0</v>
      </c>
      <c r="D5457" s="115">
        <v>0</v>
      </c>
      <c r="E5457" s="115">
        <v>0</v>
      </c>
      <c r="F5457" s="115">
        <v>0</v>
      </c>
      <c r="G5457" s="115">
        <v>0</v>
      </c>
      <c r="H5457" s="115">
        <v>0</v>
      </c>
      <c r="I5457" s="115">
        <v>0</v>
      </c>
      <c r="J5457" s="115">
        <v>0</v>
      </c>
      <c r="K5457" s="115">
        <v>0</v>
      </c>
      <c r="L5457" s="115">
        <v>0</v>
      </c>
      <c r="M5457" s="115">
        <v>0</v>
      </c>
      <c r="N5457" s="115">
        <v>0</v>
      </c>
      <c r="O5457" s="115">
        <v>0</v>
      </c>
      <c r="P5457" s="115">
        <v>0</v>
      </c>
      <c r="Q5457" s="115">
        <v>0</v>
      </c>
      <c r="R5457" s="115">
        <v>0</v>
      </c>
      <c r="S5457" s="115">
        <v>0</v>
      </c>
      <c r="T5457" s="115">
        <v>0</v>
      </c>
      <c r="U5457" s="115">
        <v>0</v>
      </c>
      <c r="V5457" s="115">
        <v>0</v>
      </c>
      <c r="W5457" s="115">
        <v>0</v>
      </c>
      <c r="X5457" s="115">
        <v>0</v>
      </c>
      <c r="Y5457" s="115">
        <v>0</v>
      </c>
      <c r="Z5457" s="115">
        <v>0</v>
      </c>
      <c r="AA5457" s="115">
        <v>0</v>
      </c>
      <c r="AB5457" s="115">
        <v>0</v>
      </c>
      <c r="AC5457" s="115">
        <v>0</v>
      </c>
      <c r="AD5457" s="115">
        <v>0</v>
      </c>
      <c r="AE5457" s="115">
        <v>0</v>
      </c>
      <c r="AF5457" s="115">
        <v>0</v>
      </c>
      <c r="AG5457" s="115">
        <v>0</v>
      </c>
    </row>
    <row r="5458" spans="1:33">
      <c r="A5458" s="115" t="s">
        <v>3067</v>
      </c>
      <c r="B5458" s="115" t="s">
        <v>19</v>
      </c>
      <c r="C5458" s="115">
        <v>0</v>
      </c>
      <c r="D5458" s="115">
        <v>0</v>
      </c>
      <c r="E5458" s="115">
        <v>0</v>
      </c>
      <c r="F5458" s="115">
        <v>0</v>
      </c>
      <c r="G5458" s="115">
        <v>0</v>
      </c>
      <c r="H5458" s="115">
        <v>0</v>
      </c>
      <c r="I5458" s="115">
        <v>0</v>
      </c>
      <c r="J5458" s="115">
        <v>0</v>
      </c>
      <c r="K5458" s="115">
        <v>0</v>
      </c>
      <c r="L5458" s="115">
        <v>0</v>
      </c>
      <c r="M5458" s="115">
        <v>0</v>
      </c>
      <c r="N5458" s="115">
        <v>0</v>
      </c>
      <c r="O5458" s="115">
        <v>0</v>
      </c>
      <c r="P5458" s="115">
        <v>0</v>
      </c>
      <c r="Q5458" s="115">
        <v>0</v>
      </c>
      <c r="R5458" s="115">
        <v>0</v>
      </c>
      <c r="S5458" s="115">
        <v>0</v>
      </c>
      <c r="T5458" s="115">
        <v>0</v>
      </c>
      <c r="U5458" s="115">
        <v>0</v>
      </c>
      <c r="V5458" s="115">
        <v>0</v>
      </c>
      <c r="W5458" s="115">
        <v>0</v>
      </c>
      <c r="X5458" s="115">
        <v>0</v>
      </c>
      <c r="Y5458" s="115">
        <v>0</v>
      </c>
      <c r="Z5458" s="115">
        <v>0</v>
      </c>
      <c r="AA5458" s="115">
        <v>0</v>
      </c>
      <c r="AB5458" s="115">
        <v>0</v>
      </c>
      <c r="AC5458" s="115">
        <v>0</v>
      </c>
      <c r="AD5458" s="115">
        <v>0</v>
      </c>
      <c r="AE5458" s="115">
        <v>0</v>
      </c>
      <c r="AF5458" s="115">
        <v>0</v>
      </c>
      <c r="AG5458" s="115">
        <v>0</v>
      </c>
    </row>
    <row r="5459" spans="1:33">
      <c r="A5459" s="115" t="s">
        <v>3068</v>
      </c>
      <c r="B5459" s="115" t="s">
        <v>19</v>
      </c>
      <c r="C5459" s="115">
        <v>0</v>
      </c>
      <c r="D5459" s="115">
        <v>0</v>
      </c>
      <c r="E5459" s="115">
        <v>0</v>
      </c>
      <c r="F5459" s="115">
        <v>0</v>
      </c>
      <c r="G5459" s="115">
        <v>0</v>
      </c>
      <c r="H5459" s="115">
        <v>0</v>
      </c>
      <c r="I5459" s="115">
        <v>0</v>
      </c>
      <c r="J5459" s="115">
        <v>0</v>
      </c>
      <c r="K5459" s="115">
        <v>0</v>
      </c>
      <c r="L5459" s="115">
        <v>0</v>
      </c>
      <c r="M5459" s="115">
        <v>0</v>
      </c>
      <c r="N5459" s="115">
        <v>0</v>
      </c>
      <c r="O5459" s="115">
        <v>0</v>
      </c>
      <c r="P5459" s="115">
        <v>0</v>
      </c>
      <c r="Q5459" s="115">
        <v>0</v>
      </c>
      <c r="R5459" s="115">
        <v>0</v>
      </c>
      <c r="S5459" s="115">
        <v>0</v>
      </c>
      <c r="T5459" s="115">
        <v>0</v>
      </c>
      <c r="U5459" s="115">
        <v>0</v>
      </c>
      <c r="V5459" s="115">
        <v>0</v>
      </c>
      <c r="W5459" s="115">
        <v>0</v>
      </c>
      <c r="X5459" s="115">
        <v>0</v>
      </c>
      <c r="Y5459" s="115">
        <v>0</v>
      </c>
      <c r="Z5459" s="115">
        <v>0</v>
      </c>
      <c r="AA5459" s="115">
        <v>0</v>
      </c>
      <c r="AB5459" s="115">
        <v>0</v>
      </c>
      <c r="AC5459" s="115">
        <v>0</v>
      </c>
      <c r="AD5459" s="115">
        <v>0</v>
      </c>
      <c r="AE5459" s="115">
        <v>0</v>
      </c>
      <c r="AF5459" s="115">
        <v>0</v>
      </c>
      <c r="AG5459" s="115">
        <v>0</v>
      </c>
    </row>
    <row r="5460" spans="1:33">
      <c r="A5460" s="115" t="s">
        <v>3069</v>
      </c>
      <c r="B5460" s="115" t="s">
        <v>19</v>
      </c>
      <c r="C5460" s="115">
        <v>0</v>
      </c>
      <c r="D5460" s="115">
        <v>0</v>
      </c>
      <c r="E5460" s="115">
        <v>0</v>
      </c>
      <c r="F5460" s="115">
        <v>0</v>
      </c>
      <c r="G5460" s="115">
        <v>0</v>
      </c>
      <c r="H5460" s="115">
        <v>0</v>
      </c>
      <c r="I5460" s="115">
        <v>0</v>
      </c>
      <c r="J5460" s="115">
        <v>0</v>
      </c>
      <c r="K5460" s="115">
        <v>0</v>
      </c>
      <c r="L5460" s="115">
        <v>0</v>
      </c>
      <c r="M5460" s="115">
        <v>0</v>
      </c>
      <c r="N5460" s="115">
        <v>0</v>
      </c>
      <c r="O5460" s="115">
        <v>0</v>
      </c>
      <c r="P5460" s="115">
        <v>0</v>
      </c>
      <c r="Q5460" s="115">
        <v>0</v>
      </c>
      <c r="R5460" s="115">
        <v>0</v>
      </c>
      <c r="S5460" s="115">
        <v>0</v>
      </c>
      <c r="T5460" s="115">
        <v>0</v>
      </c>
      <c r="U5460" s="115">
        <v>0</v>
      </c>
      <c r="V5460" s="115">
        <v>0</v>
      </c>
      <c r="W5460" s="115">
        <v>0</v>
      </c>
      <c r="X5460" s="115">
        <v>0</v>
      </c>
      <c r="Y5460" s="115">
        <v>0</v>
      </c>
      <c r="Z5460" s="115">
        <v>0</v>
      </c>
      <c r="AA5460" s="115">
        <v>0</v>
      </c>
      <c r="AB5460" s="115">
        <v>0</v>
      </c>
      <c r="AC5460" s="115">
        <v>0</v>
      </c>
      <c r="AD5460" s="115">
        <v>0</v>
      </c>
      <c r="AE5460" s="115">
        <v>0</v>
      </c>
      <c r="AF5460" s="115">
        <v>0</v>
      </c>
      <c r="AG5460" s="115">
        <v>0</v>
      </c>
    </row>
    <row r="5461" spans="1:33">
      <c r="A5461" s="115" t="s">
        <v>3070</v>
      </c>
      <c r="B5461" s="115" t="s">
        <v>19</v>
      </c>
      <c r="C5461" s="115">
        <v>0</v>
      </c>
      <c r="D5461" s="115">
        <v>0</v>
      </c>
      <c r="E5461" s="115">
        <v>0</v>
      </c>
      <c r="F5461" s="115">
        <v>0</v>
      </c>
      <c r="G5461" s="115">
        <v>0</v>
      </c>
      <c r="H5461" s="115">
        <v>0</v>
      </c>
      <c r="I5461" s="115">
        <v>0</v>
      </c>
      <c r="J5461" s="115">
        <v>0</v>
      </c>
      <c r="K5461" s="115">
        <v>0</v>
      </c>
      <c r="L5461" s="115">
        <v>0</v>
      </c>
      <c r="M5461" s="115">
        <v>0</v>
      </c>
      <c r="N5461" s="115">
        <v>0</v>
      </c>
      <c r="O5461" s="115">
        <v>0</v>
      </c>
      <c r="P5461" s="115">
        <v>0</v>
      </c>
      <c r="Q5461" s="115">
        <v>0</v>
      </c>
      <c r="R5461" s="115">
        <v>0</v>
      </c>
      <c r="S5461" s="115">
        <v>0</v>
      </c>
      <c r="T5461" s="115">
        <v>0</v>
      </c>
      <c r="U5461" s="115">
        <v>0</v>
      </c>
      <c r="V5461" s="115">
        <v>0</v>
      </c>
      <c r="W5461" s="115">
        <v>0</v>
      </c>
      <c r="X5461" s="115">
        <v>0</v>
      </c>
      <c r="Y5461" s="115">
        <v>0</v>
      </c>
      <c r="Z5461" s="115">
        <v>0</v>
      </c>
      <c r="AA5461" s="115">
        <v>0</v>
      </c>
      <c r="AB5461" s="115">
        <v>0</v>
      </c>
      <c r="AC5461" s="115">
        <v>0</v>
      </c>
      <c r="AD5461" s="115">
        <v>0</v>
      </c>
      <c r="AE5461" s="115">
        <v>0</v>
      </c>
      <c r="AF5461" s="115">
        <v>0</v>
      </c>
      <c r="AG5461" s="115">
        <v>0</v>
      </c>
    </row>
    <row r="5462" spans="1:33">
      <c r="A5462" s="115" t="s">
        <v>3071</v>
      </c>
      <c r="B5462" s="115" t="s">
        <v>19</v>
      </c>
      <c r="C5462" s="115">
        <v>0</v>
      </c>
      <c r="D5462" s="115">
        <v>0</v>
      </c>
      <c r="E5462" s="115">
        <v>0</v>
      </c>
      <c r="F5462" s="115">
        <v>0</v>
      </c>
      <c r="G5462" s="115">
        <v>0</v>
      </c>
      <c r="H5462" s="115">
        <v>0</v>
      </c>
      <c r="I5462" s="115">
        <v>0</v>
      </c>
      <c r="J5462" s="115">
        <v>0</v>
      </c>
      <c r="K5462" s="115">
        <v>0</v>
      </c>
      <c r="L5462" s="115">
        <v>0</v>
      </c>
      <c r="M5462" s="115">
        <v>0</v>
      </c>
      <c r="N5462" s="115">
        <v>0</v>
      </c>
      <c r="O5462" s="115">
        <v>0</v>
      </c>
      <c r="P5462" s="115">
        <v>0</v>
      </c>
      <c r="Q5462" s="115">
        <v>0</v>
      </c>
      <c r="R5462" s="115">
        <v>0</v>
      </c>
      <c r="S5462" s="115">
        <v>0</v>
      </c>
      <c r="T5462" s="115">
        <v>0</v>
      </c>
      <c r="U5462" s="115">
        <v>0</v>
      </c>
      <c r="V5462" s="115">
        <v>0</v>
      </c>
      <c r="W5462" s="115">
        <v>0</v>
      </c>
      <c r="X5462" s="115">
        <v>0</v>
      </c>
      <c r="Y5462" s="115">
        <v>0</v>
      </c>
      <c r="Z5462" s="115">
        <v>0</v>
      </c>
      <c r="AA5462" s="115">
        <v>0</v>
      </c>
      <c r="AB5462" s="115">
        <v>0</v>
      </c>
      <c r="AC5462" s="115">
        <v>0</v>
      </c>
      <c r="AD5462" s="115">
        <v>0</v>
      </c>
      <c r="AE5462" s="115">
        <v>0</v>
      </c>
      <c r="AF5462" s="115">
        <v>0</v>
      </c>
      <c r="AG5462" s="115">
        <v>0</v>
      </c>
    </row>
    <row r="5463" spans="1:33">
      <c r="A5463" s="115" t="s">
        <v>3072</v>
      </c>
      <c r="B5463" s="115" t="s">
        <v>19</v>
      </c>
      <c r="C5463" s="115">
        <v>0</v>
      </c>
      <c r="D5463" s="115">
        <v>0</v>
      </c>
      <c r="E5463" s="115">
        <v>0</v>
      </c>
      <c r="F5463" s="115">
        <v>0</v>
      </c>
      <c r="G5463" s="115">
        <v>0</v>
      </c>
      <c r="H5463" s="115">
        <v>0</v>
      </c>
      <c r="I5463" s="115">
        <v>0</v>
      </c>
      <c r="J5463" s="115">
        <v>0</v>
      </c>
      <c r="K5463" s="115">
        <v>0</v>
      </c>
      <c r="L5463" s="115">
        <v>0</v>
      </c>
      <c r="M5463" s="115">
        <v>0</v>
      </c>
      <c r="N5463" s="115">
        <v>0</v>
      </c>
      <c r="O5463" s="115">
        <v>0</v>
      </c>
      <c r="P5463" s="115">
        <v>0</v>
      </c>
      <c r="Q5463" s="115">
        <v>0</v>
      </c>
      <c r="R5463" s="115">
        <v>0</v>
      </c>
      <c r="S5463" s="115">
        <v>0</v>
      </c>
      <c r="T5463" s="115">
        <v>0</v>
      </c>
      <c r="U5463" s="115">
        <v>0</v>
      </c>
      <c r="V5463" s="115">
        <v>0</v>
      </c>
      <c r="W5463" s="115">
        <v>0</v>
      </c>
      <c r="X5463" s="115">
        <v>0</v>
      </c>
      <c r="Y5463" s="115">
        <v>0</v>
      </c>
      <c r="Z5463" s="115">
        <v>0</v>
      </c>
      <c r="AA5463" s="115">
        <v>0</v>
      </c>
      <c r="AB5463" s="115">
        <v>0</v>
      </c>
      <c r="AC5463" s="115">
        <v>0</v>
      </c>
      <c r="AD5463" s="115">
        <v>0</v>
      </c>
      <c r="AE5463" s="115">
        <v>0</v>
      </c>
      <c r="AF5463" s="115">
        <v>0</v>
      </c>
      <c r="AG5463" s="115">
        <v>0</v>
      </c>
    </row>
    <row r="5464" spans="1:33">
      <c r="A5464" s="115" t="s">
        <v>3073</v>
      </c>
      <c r="B5464" s="115" t="s">
        <v>19</v>
      </c>
      <c r="C5464" s="115">
        <v>0</v>
      </c>
      <c r="D5464" s="115">
        <v>0</v>
      </c>
      <c r="E5464" s="115">
        <v>0</v>
      </c>
      <c r="F5464" s="115">
        <v>0</v>
      </c>
      <c r="G5464" s="115">
        <v>0</v>
      </c>
      <c r="H5464" s="115">
        <v>0</v>
      </c>
      <c r="I5464" s="115">
        <v>0</v>
      </c>
      <c r="J5464" s="115">
        <v>0</v>
      </c>
      <c r="K5464" s="115">
        <v>0</v>
      </c>
      <c r="L5464" s="115">
        <v>0</v>
      </c>
      <c r="M5464" s="115">
        <v>0</v>
      </c>
      <c r="N5464" s="115">
        <v>0</v>
      </c>
      <c r="O5464" s="115">
        <v>0</v>
      </c>
      <c r="P5464" s="115">
        <v>0</v>
      </c>
      <c r="Q5464" s="115">
        <v>0</v>
      </c>
      <c r="R5464" s="115">
        <v>0</v>
      </c>
      <c r="S5464" s="115">
        <v>0</v>
      </c>
      <c r="T5464" s="115">
        <v>0</v>
      </c>
      <c r="U5464" s="115">
        <v>0</v>
      </c>
      <c r="V5464" s="115">
        <v>0</v>
      </c>
      <c r="W5464" s="115">
        <v>0</v>
      </c>
      <c r="X5464" s="115">
        <v>0</v>
      </c>
      <c r="Y5464" s="115">
        <v>0</v>
      </c>
      <c r="Z5464" s="115">
        <v>0</v>
      </c>
      <c r="AA5464" s="115">
        <v>0</v>
      </c>
      <c r="AB5464" s="115">
        <v>0</v>
      </c>
      <c r="AC5464" s="115">
        <v>0</v>
      </c>
      <c r="AD5464" s="115">
        <v>0</v>
      </c>
      <c r="AE5464" s="115">
        <v>0</v>
      </c>
      <c r="AF5464" s="115">
        <v>0</v>
      </c>
      <c r="AG5464" s="115">
        <v>0</v>
      </c>
    </row>
    <row r="5465" spans="1:33">
      <c r="A5465" s="115" t="s">
        <v>3074</v>
      </c>
      <c r="B5465" s="115" t="s">
        <v>19</v>
      </c>
      <c r="C5465" s="2">
        <v>218218000000</v>
      </c>
      <c r="D5465" s="2">
        <v>216611000000</v>
      </c>
      <c r="E5465" s="2">
        <v>211135000000</v>
      </c>
      <c r="F5465" s="2">
        <v>211849000000</v>
      </c>
      <c r="G5465" s="2">
        <v>212504000000</v>
      </c>
      <c r="H5465" s="2">
        <v>211016000000</v>
      </c>
      <c r="I5465" s="2">
        <v>209468000000</v>
      </c>
      <c r="J5465" s="2">
        <v>207801000000</v>
      </c>
      <c r="K5465" s="2">
        <v>205837000000</v>
      </c>
      <c r="L5465" s="2">
        <v>203694000000</v>
      </c>
      <c r="M5465" s="2">
        <v>201432000000</v>
      </c>
      <c r="N5465" s="2">
        <v>198754000000</v>
      </c>
      <c r="O5465" s="2">
        <v>195956000000</v>
      </c>
      <c r="P5465" s="2">
        <v>193039000000</v>
      </c>
      <c r="Q5465" s="2">
        <v>189884000000</v>
      </c>
      <c r="R5465" s="2">
        <v>186313000000</v>
      </c>
      <c r="S5465" s="2">
        <v>182325000000</v>
      </c>
      <c r="T5465" s="2">
        <v>178932000000</v>
      </c>
      <c r="U5465" s="2">
        <v>176134000000</v>
      </c>
      <c r="V5465" s="2">
        <v>173039000000</v>
      </c>
      <c r="W5465" s="2">
        <v>170717000000</v>
      </c>
      <c r="X5465" s="2">
        <v>168575000000</v>
      </c>
      <c r="Y5465" s="2">
        <v>166491000000</v>
      </c>
      <c r="Z5465" s="2">
        <v>164408000000</v>
      </c>
      <c r="AA5465" s="2">
        <v>162682000000</v>
      </c>
      <c r="AB5465" s="2">
        <v>161312000000</v>
      </c>
      <c r="AC5465" s="2">
        <v>160003000000</v>
      </c>
      <c r="AD5465" s="2">
        <v>158455000000</v>
      </c>
      <c r="AE5465" s="2">
        <v>156729000000</v>
      </c>
      <c r="AF5465" s="2">
        <v>155122000000</v>
      </c>
      <c r="AG5465" s="2">
        <v>153634000000</v>
      </c>
    </row>
    <row r="5466" spans="1:33">
      <c r="A5466" s="115" t="s">
        <v>3075</v>
      </c>
      <c r="B5466" s="115" t="s">
        <v>19</v>
      </c>
      <c r="C5466" s="2">
        <v>1580240000000</v>
      </c>
      <c r="D5466" s="2">
        <v>1568600000000</v>
      </c>
      <c r="E5466" s="2">
        <v>1528950000000</v>
      </c>
      <c r="F5466" s="2">
        <v>1534120000000</v>
      </c>
      <c r="G5466" s="2">
        <v>1538860000000</v>
      </c>
      <c r="H5466" s="2">
        <v>1528080000000</v>
      </c>
      <c r="I5466" s="2">
        <v>1516880000000</v>
      </c>
      <c r="J5466" s="2">
        <v>1504810000000</v>
      </c>
      <c r="K5466" s="2">
        <v>1490580000000</v>
      </c>
      <c r="L5466" s="2">
        <v>1475060000000</v>
      </c>
      <c r="M5466" s="2">
        <v>1458680000000</v>
      </c>
      <c r="N5466" s="2">
        <v>1439290000000</v>
      </c>
      <c r="O5466" s="2">
        <v>1419030000000</v>
      </c>
      <c r="P5466" s="2">
        <v>1397910000000</v>
      </c>
      <c r="Q5466" s="2">
        <v>1375060000000</v>
      </c>
      <c r="R5466" s="2">
        <v>1349200000000</v>
      </c>
      <c r="S5466" s="2">
        <v>1320320000000</v>
      </c>
      <c r="T5466" s="2">
        <v>1295750000000</v>
      </c>
      <c r="U5466" s="2">
        <v>1275490000000</v>
      </c>
      <c r="V5466" s="2">
        <v>1253070000000</v>
      </c>
      <c r="W5466" s="2">
        <v>1236260000000</v>
      </c>
      <c r="X5466" s="2">
        <v>1220740000000</v>
      </c>
      <c r="Y5466" s="2">
        <v>1205660000000</v>
      </c>
      <c r="Z5466" s="2">
        <v>1190570000000</v>
      </c>
      <c r="AA5466" s="2">
        <v>1178070000000</v>
      </c>
      <c r="AB5466" s="2">
        <v>1168150000000</v>
      </c>
      <c r="AC5466" s="2">
        <v>1158670000000</v>
      </c>
      <c r="AD5466" s="2">
        <v>1147460000000</v>
      </c>
      <c r="AE5466" s="2">
        <v>1134960000000</v>
      </c>
      <c r="AF5466" s="2">
        <v>1123320000000</v>
      </c>
      <c r="AG5466" s="2">
        <v>1112550000000</v>
      </c>
    </row>
    <row r="5467" spans="1:33">
      <c r="A5467" s="115" t="s">
        <v>3076</v>
      </c>
      <c r="B5467" s="115" t="s">
        <v>19</v>
      </c>
      <c r="C5467" s="2">
        <v>31605300000</v>
      </c>
      <c r="D5467" s="2">
        <v>31372500000</v>
      </c>
      <c r="E5467" s="2">
        <v>30579400000</v>
      </c>
      <c r="F5467" s="2">
        <v>30682900000</v>
      </c>
      <c r="G5467" s="2">
        <v>30777700000</v>
      </c>
      <c r="H5467" s="2">
        <v>30562200000</v>
      </c>
      <c r="I5467" s="2">
        <v>30338000000</v>
      </c>
      <c r="J5467" s="2">
        <v>30096600000</v>
      </c>
      <c r="K5467" s="2">
        <v>29812100000</v>
      </c>
      <c r="L5467" s="2">
        <v>29501700000</v>
      </c>
      <c r="M5467" s="2">
        <v>29174100000</v>
      </c>
      <c r="N5467" s="2">
        <v>28786200000</v>
      </c>
      <c r="O5467" s="2">
        <v>28381000000</v>
      </c>
      <c r="P5467" s="2">
        <v>27958600000</v>
      </c>
      <c r="Q5467" s="2">
        <v>27501600000</v>
      </c>
      <c r="R5467" s="2">
        <v>26984400000</v>
      </c>
      <c r="S5467" s="2">
        <v>26406700000</v>
      </c>
      <c r="T5467" s="2">
        <v>25915300000</v>
      </c>
      <c r="U5467" s="2">
        <v>25510100000</v>
      </c>
      <c r="V5467" s="2">
        <v>25061800000</v>
      </c>
      <c r="W5467" s="2">
        <v>24725600000</v>
      </c>
      <c r="X5467" s="2">
        <v>24415200000</v>
      </c>
      <c r="Y5467" s="2">
        <v>24113500000</v>
      </c>
      <c r="Z5467" s="2">
        <v>23811800000</v>
      </c>
      <c r="AA5467" s="2">
        <v>23561700000</v>
      </c>
      <c r="AB5467" s="2">
        <v>23363500000</v>
      </c>
      <c r="AC5467" s="2">
        <v>23173800000</v>
      </c>
      <c r="AD5467" s="2">
        <v>22949600000</v>
      </c>
      <c r="AE5467" s="2">
        <v>22699600000</v>
      </c>
      <c r="AF5467" s="2">
        <v>22466800000</v>
      </c>
      <c r="AG5467" s="2">
        <v>22251300000</v>
      </c>
    </row>
    <row r="5468" spans="1:33">
      <c r="A5468" s="115" t="s">
        <v>3077</v>
      </c>
      <c r="B5468" s="115" t="s">
        <v>19</v>
      </c>
      <c r="C5468" s="2">
        <v>231182000000</v>
      </c>
      <c r="D5468" s="2">
        <v>229479000000</v>
      </c>
      <c r="E5468" s="2">
        <v>223678000000</v>
      </c>
      <c r="F5468" s="2">
        <v>224434000000</v>
      </c>
      <c r="G5468" s="2">
        <v>225128000000</v>
      </c>
      <c r="H5468" s="2">
        <v>223552000000</v>
      </c>
      <c r="I5468" s="2">
        <v>221912000000</v>
      </c>
      <c r="J5468" s="2">
        <v>220146000000</v>
      </c>
      <c r="K5468" s="2">
        <v>218065000000</v>
      </c>
      <c r="L5468" s="2">
        <v>215795000000</v>
      </c>
      <c r="M5468" s="2">
        <v>213399000000</v>
      </c>
      <c r="N5468" s="2">
        <v>210561000000</v>
      </c>
      <c r="O5468" s="2">
        <v>207597000000</v>
      </c>
      <c r="P5468" s="2">
        <v>204507000000</v>
      </c>
      <c r="Q5468" s="2">
        <v>201165000000</v>
      </c>
      <c r="R5468" s="2">
        <v>197381000000</v>
      </c>
      <c r="S5468" s="2">
        <v>193156000000</v>
      </c>
      <c r="T5468" s="2">
        <v>189562000000</v>
      </c>
      <c r="U5468" s="2">
        <v>186598000000</v>
      </c>
      <c r="V5468" s="2">
        <v>183319000000</v>
      </c>
      <c r="W5468" s="2">
        <v>180859000000</v>
      </c>
      <c r="X5468" s="2">
        <v>178589000000</v>
      </c>
      <c r="Y5468" s="2">
        <v>176382000000</v>
      </c>
      <c r="Z5468" s="2">
        <v>174175000000</v>
      </c>
      <c r="AA5468" s="2">
        <v>172346000000</v>
      </c>
      <c r="AB5468" s="2">
        <v>170896000000</v>
      </c>
      <c r="AC5468" s="2">
        <v>169508000000</v>
      </c>
      <c r="AD5468" s="2">
        <v>167869000000</v>
      </c>
      <c r="AE5468" s="2">
        <v>166040000000</v>
      </c>
      <c r="AF5468" s="2">
        <v>164337000000</v>
      </c>
      <c r="AG5468" s="2">
        <v>162761000000</v>
      </c>
    </row>
    <row r="5469" spans="1:33">
      <c r="A5469" s="115" t="s">
        <v>3078</v>
      </c>
      <c r="B5469" s="115" t="s">
        <v>19</v>
      </c>
      <c r="C5469" s="2">
        <v>228794000000</v>
      </c>
      <c r="D5469" s="2">
        <v>227109000000</v>
      </c>
      <c r="E5469" s="2">
        <v>221368000000</v>
      </c>
      <c r="F5469" s="2">
        <v>222116000000</v>
      </c>
      <c r="G5469" s="2">
        <v>222803000000</v>
      </c>
      <c r="H5469" s="2">
        <v>221243000000</v>
      </c>
      <c r="I5469" s="2">
        <v>219620000000</v>
      </c>
      <c r="J5469" s="2">
        <v>217873000000</v>
      </c>
      <c r="K5469" s="2">
        <v>215813000000</v>
      </c>
      <c r="L5469" s="2">
        <v>213566000000</v>
      </c>
      <c r="M5469" s="2">
        <v>211195000000</v>
      </c>
      <c r="N5469" s="2">
        <v>208386000000</v>
      </c>
      <c r="O5469" s="2">
        <v>205453000000</v>
      </c>
      <c r="P5469" s="2">
        <v>202395000000</v>
      </c>
      <c r="Q5469" s="2">
        <v>199087000000</v>
      </c>
      <c r="R5469" s="2">
        <v>195343000000</v>
      </c>
      <c r="S5469" s="2">
        <v>191161000000</v>
      </c>
      <c r="T5469" s="2">
        <v>187604000000</v>
      </c>
      <c r="U5469" s="2">
        <v>184671000000</v>
      </c>
      <c r="V5469" s="2">
        <v>181425000000</v>
      </c>
      <c r="W5469" s="2">
        <v>178991000000</v>
      </c>
      <c r="X5469" s="2">
        <v>176745000000</v>
      </c>
      <c r="Y5469" s="2">
        <v>174560000000</v>
      </c>
      <c r="Z5469" s="2">
        <v>172376000000</v>
      </c>
      <c r="AA5469" s="2">
        <v>170566000000</v>
      </c>
      <c r="AB5469" s="2">
        <v>169131000000</v>
      </c>
      <c r="AC5469" s="2">
        <v>167758000000</v>
      </c>
      <c r="AD5469" s="2">
        <v>166135000000</v>
      </c>
      <c r="AE5469" s="2">
        <v>164325000000</v>
      </c>
      <c r="AF5469" s="2">
        <v>162640000000</v>
      </c>
      <c r="AG5469" s="2">
        <v>161080000000</v>
      </c>
    </row>
    <row r="5470" spans="1:33">
      <c r="A5470" s="115" t="s">
        <v>3079</v>
      </c>
      <c r="B5470" s="115" t="s">
        <v>19</v>
      </c>
      <c r="C5470" s="2">
        <v>6303320000</v>
      </c>
      <c r="D5470" s="2">
        <v>6256900000</v>
      </c>
      <c r="E5470" s="2">
        <v>6098710000</v>
      </c>
      <c r="F5470" s="2">
        <v>6119340000</v>
      </c>
      <c r="G5470" s="2">
        <v>6138260000</v>
      </c>
      <c r="H5470" s="2">
        <v>6095270000</v>
      </c>
      <c r="I5470" s="2">
        <v>6050570000</v>
      </c>
      <c r="J5470" s="2">
        <v>6002430000</v>
      </c>
      <c r="K5470" s="2">
        <v>5945690000</v>
      </c>
      <c r="L5470" s="2">
        <v>5883790000</v>
      </c>
      <c r="M5470" s="2">
        <v>5818450000</v>
      </c>
      <c r="N5470" s="2">
        <v>5741080000</v>
      </c>
      <c r="O5470" s="2">
        <v>5660260000</v>
      </c>
      <c r="P5470" s="2">
        <v>5576010000</v>
      </c>
      <c r="Q5470" s="2">
        <v>5484890000</v>
      </c>
      <c r="R5470" s="2">
        <v>5381720000</v>
      </c>
      <c r="S5470" s="2">
        <v>5266520000</v>
      </c>
      <c r="T5470" s="2">
        <v>5168520000</v>
      </c>
      <c r="U5470" s="2">
        <v>5087700000</v>
      </c>
      <c r="V5470" s="2">
        <v>4998300000</v>
      </c>
      <c r="W5470" s="2">
        <v>4931240000</v>
      </c>
      <c r="X5470" s="2">
        <v>4869340000</v>
      </c>
      <c r="Y5470" s="2">
        <v>4809160000</v>
      </c>
      <c r="Z5470" s="2">
        <v>4748980000</v>
      </c>
      <c r="AA5470" s="2">
        <v>4699120000</v>
      </c>
      <c r="AB5470" s="2">
        <v>4659570000</v>
      </c>
      <c r="AC5470" s="2">
        <v>4621750000</v>
      </c>
      <c r="AD5470" s="2">
        <v>4577040000</v>
      </c>
      <c r="AE5470" s="2">
        <v>4527180000</v>
      </c>
      <c r="AF5470" s="2">
        <v>4480760000</v>
      </c>
      <c r="AG5470" s="2">
        <v>4437770000</v>
      </c>
    </row>
    <row r="5471" spans="1:33">
      <c r="A5471" s="115" t="s">
        <v>3080</v>
      </c>
      <c r="B5471" s="115" t="s">
        <v>19</v>
      </c>
      <c r="C5471" s="2">
        <v>12611000000</v>
      </c>
      <c r="D5471" s="2">
        <v>12518200000</v>
      </c>
      <c r="E5471" s="2">
        <v>12201700000</v>
      </c>
      <c r="F5471" s="2">
        <v>12243000000</v>
      </c>
      <c r="G5471" s="2">
        <v>12280800000</v>
      </c>
      <c r="H5471" s="2">
        <v>12194800000</v>
      </c>
      <c r="I5471" s="2">
        <v>12105400000</v>
      </c>
      <c r="J5471" s="2">
        <v>12009000000</v>
      </c>
      <c r="K5471" s="2">
        <v>11895500000</v>
      </c>
      <c r="L5471" s="2">
        <v>11771700000</v>
      </c>
      <c r="M5471" s="2">
        <v>11641000000</v>
      </c>
      <c r="N5471" s="2">
        <v>11486200000</v>
      </c>
      <c r="O5471" s="2">
        <v>11324500000</v>
      </c>
      <c r="P5471" s="2">
        <v>11155900000</v>
      </c>
      <c r="Q5471" s="2">
        <v>10973600000</v>
      </c>
      <c r="R5471" s="2">
        <v>10767200000</v>
      </c>
      <c r="S5471" s="2">
        <v>10536700000</v>
      </c>
      <c r="T5471" s="2">
        <v>10340600000</v>
      </c>
      <c r="U5471" s="2">
        <v>10179000000</v>
      </c>
      <c r="V5471" s="2">
        <v>10000100000</v>
      </c>
      <c r="W5471" s="2">
        <v>9865920000</v>
      </c>
      <c r="X5471" s="2">
        <v>9742080000</v>
      </c>
      <c r="Y5471" s="2">
        <v>9621680000</v>
      </c>
      <c r="Z5471" s="2">
        <v>9501280000</v>
      </c>
      <c r="AA5471" s="2">
        <v>9401520000</v>
      </c>
      <c r="AB5471" s="2">
        <v>9322400000</v>
      </c>
      <c r="AC5471" s="2">
        <v>9246720000</v>
      </c>
      <c r="AD5471" s="2">
        <v>9157280000</v>
      </c>
      <c r="AE5471" s="2">
        <v>9057520000</v>
      </c>
      <c r="AF5471" s="2">
        <v>8964640000</v>
      </c>
      <c r="AG5471" s="2">
        <v>8878640000</v>
      </c>
    </row>
    <row r="5472" spans="1:33">
      <c r="A5472" s="115" t="s">
        <v>3081</v>
      </c>
      <c r="B5472" s="115" t="s">
        <v>19</v>
      </c>
      <c r="C5472" s="2">
        <v>119357000000</v>
      </c>
      <c r="D5472" s="2">
        <v>118478000000</v>
      </c>
      <c r="E5472" s="2">
        <v>115483000000</v>
      </c>
      <c r="F5472" s="2">
        <v>115873000000</v>
      </c>
      <c r="G5472" s="2">
        <v>116231000000</v>
      </c>
      <c r="H5472" s="2">
        <v>115417000000</v>
      </c>
      <c r="I5472" s="2">
        <v>114571000000</v>
      </c>
      <c r="J5472" s="2">
        <v>113659000000</v>
      </c>
      <c r="K5472" s="2">
        <v>112585000000</v>
      </c>
      <c r="L5472" s="2">
        <v>111413000000</v>
      </c>
      <c r="M5472" s="2">
        <v>110176000000</v>
      </c>
      <c r="N5472" s="2">
        <v>108710000000</v>
      </c>
      <c r="O5472" s="2">
        <v>107180000000</v>
      </c>
      <c r="P5472" s="2">
        <v>105585000000</v>
      </c>
      <c r="Q5472" s="2">
        <v>103859000000</v>
      </c>
      <c r="R5472" s="2">
        <v>101906000000</v>
      </c>
      <c r="S5472" s="2">
        <v>99724500000</v>
      </c>
      <c r="T5472" s="2">
        <v>97868700000</v>
      </c>
      <c r="U5472" s="2">
        <v>96338500000</v>
      </c>
      <c r="V5472" s="2">
        <v>94645500000</v>
      </c>
      <c r="W5472" s="2">
        <v>93375800000</v>
      </c>
      <c r="X5472" s="2">
        <v>92203700000</v>
      </c>
      <c r="Y5472" s="2">
        <v>91064200000</v>
      </c>
      <c r="Z5472" s="2">
        <v>89924600000</v>
      </c>
      <c r="AA5472" s="2">
        <v>88980500000</v>
      </c>
      <c r="AB5472" s="2">
        <v>88231600000</v>
      </c>
      <c r="AC5472" s="2">
        <v>87515400000</v>
      </c>
      <c r="AD5472" s="2">
        <v>86668900000</v>
      </c>
      <c r="AE5472" s="2">
        <v>85724700000</v>
      </c>
      <c r="AF5472" s="2">
        <v>84845600000</v>
      </c>
      <c r="AG5472" s="2">
        <v>84031700000</v>
      </c>
    </row>
    <row r="5473" spans="1:33">
      <c r="A5473" s="115" t="s">
        <v>3082</v>
      </c>
      <c r="B5473" s="115" t="s">
        <v>19</v>
      </c>
      <c r="C5473" s="115">
        <v>0</v>
      </c>
      <c r="D5473" s="115">
        <v>0</v>
      </c>
      <c r="E5473" s="115">
        <v>0</v>
      </c>
      <c r="F5473" s="115">
        <v>0</v>
      </c>
      <c r="G5473" s="115">
        <v>0</v>
      </c>
      <c r="H5473" s="115">
        <v>0</v>
      </c>
      <c r="I5473" s="115">
        <v>0</v>
      </c>
      <c r="J5473" s="115">
        <v>0</v>
      </c>
      <c r="K5473" s="115">
        <v>0</v>
      </c>
      <c r="L5473" s="115">
        <v>0</v>
      </c>
      <c r="M5473" s="115">
        <v>0</v>
      </c>
      <c r="N5473" s="115">
        <v>0</v>
      </c>
      <c r="O5473" s="115">
        <v>0</v>
      </c>
      <c r="P5473" s="115">
        <v>0</v>
      </c>
      <c r="Q5473" s="115">
        <v>0</v>
      </c>
      <c r="R5473" s="115">
        <v>0</v>
      </c>
      <c r="S5473" s="115">
        <v>0</v>
      </c>
      <c r="T5473" s="115">
        <v>0</v>
      </c>
      <c r="U5473" s="115">
        <v>0</v>
      </c>
      <c r="V5473" s="115">
        <v>0</v>
      </c>
      <c r="W5473" s="115">
        <v>0</v>
      </c>
      <c r="X5473" s="115">
        <v>0</v>
      </c>
      <c r="Y5473" s="115">
        <v>0</v>
      </c>
      <c r="Z5473" s="115">
        <v>0</v>
      </c>
      <c r="AA5473" s="115">
        <v>0</v>
      </c>
      <c r="AB5473" s="115">
        <v>0</v>
      </c>
      <c r="AC5473" s="115">
        <v>0</v>
      </c>
      <c r="AD5473" s="115">
        <v>0</v>
      </c>
      <c r="AE5473" s="115">
        <v>0</v>
      </c>
      <c r="AF5473" s="115">
        <v>0</v>
      </c>
      <c r="AG5473" s="115">
        <v>0</v>
      </c>
    </row>
    <row r="5474" spans="1:33">
      <c r="A5474" s="115" t="s">
        <v>3083</v>
      </c>
      <c r="B5474" s="115" t="s">
        <v>19</v>
      </c>
      <c r="C5474" s="115">
        <v>0</v>
      </c>
      <c r="D5474" s="115">
        <v>0</v>
      </c>
      <c r="E5474" s="115">
        <v>0</v>
      </c>
      <c r="F5474" s="115">
        <v>0</v>
      </c>
      <c r="G5474" s="115">
        <v>0</v>
      </c>
      <c r="H5474" s="115">
        <v>0</v>
      </c>
      <c r="I5474" s="115">
        <v>0</v>
      </c>
      <c r="J5474" s="115">
        <v>0</v>
      </c>
      <c r="K5474" s="115">
        <v>0</v>
      </c>
      <c r="L5474" s="115">
        <v>0</v>
      </c>
      <c r="M5474" s="115">
        <v>0</v>
      </c>
      <c r="N5474" s="115">
        <v>0</v>
      </c>
      <c r="O5474" s="115">
        <v>0</v>
      </c>
      <c r="P5474" s="115">
        <v>0</v>
      </c>
      <c r="Q5474" s="115">
        <v>0</v>
      </c>
      <c r="R5474" s="115">
        <v>0</v>
      </c>
      <c r="S5474" s="115">
        <v>0</v>
      </c>
      <c r="T5474" s="115">
        <v>0</v>
      </c>
      <c r="U5474" s="115">
        <v>0</v>
      </c>
      <c r="V5474" s="115">
        <v>0</v>
      </c>
      <c r="W5474" s="115">
        <v>0</v>
      </c>
      <c r="X5474" s="115">
        <v>0</v>
      </c>
      <c r="Y5474" s="115">
        <v>0</v>
      </c>
      <c r="Z5474" s="115">
        <v>0</v>
      </c>
      <c r="AA5474" s="115">
        <v>0</v>
      </c>
      <c r="AB5474" s="115">
        <v>0</v>
      </c>
      <c r="AC5474" s="115">
        <v>0</v>
      </c>
      <c r="AD5474" s="115">
        <v>0</v>
      </c>
      <c r="AE5474" s="115">
        <v>0</v>
      </c>
      <c r="AF5474" s="115">
        <v>0</v>
      </c>
      <c r="AG5474" s="115">
        <v>0</v>
      </c>
    </row>
    <row r="5475" spans="1:33">
      <c r="A5475" s="115" t="s">
        <v>3084</v>
      </c>
      <c r="B5475" s="115" t="s">
        <v>19</v>
      </c>
      <c r="C5475" s="115">
        <v>0</v>
      </c>
      <c r="D5475" s="115">
        <v>0</v>
      </c>
      <c r="E5475" s="115">
        <v>0</v>
      </c>
      <c r="F5475" s="115">
        <v>0</v>
      </c>
      <c r="G5475" s="115">
        <v>0</v>
      </c>
      <c r="H5475" s="115">
        <v>0</v>
      </c>
      <c r="I5475" s="115">
        <v>0</v>
      </c>
      <c r="J5475" s="115">
        <v>0</v>
      </c>
      <c r="K5475" s="115">
        <v>0</v>
      </c>
      <c r="L5475" s="115">
        <v>0</v>
      </c>
      <c r="M5475" s="115">
        <v>0</v>
      </c>
      <c r="N5475" s="115">
        <v>0</v>
      </c>
      <c r="O5475" s="115">
        <v>0</v>
      </c>
      <c r="P5475" s="115">
        <v>0</v>
      </c>
      <c r="Q5475" s="115">
        <v>0</v>
      </c>
      <c r="R5475" s="115">
        <v>0</v>
      </c>
      <c r="S5475" s="115">
        <v>0</v>
      </c>
      <c r="T5475" s="115">
        <v>0</v>
      </c>
      <c r="U5475" s="115">
        <v>0</v>
      </c>
      <c r="V5475" s="115">
        <v>0</v>
      </c>
      <c r="W5475" s="115">
        <v>0</v>
      </c>
      <c r="X5475" s="115">
        <v>0</v>
      </c>
      <c r="Y5475" s="115">
        <v>0</v>
      </c>
      <c r="Z5475" s="115">
        <v>0</v>
      </c>
      <c r="AA5475" s="115">
        <v>0</v>
      </c>
      <c r="AB5475" s="115">
        <v>0</v>
      </c>
      <c r="AC5475" s="115">
        <v>0</v>
      </c>
      <c r="AD5475" s="115">
        <v>0</v>
      </c>
      <c r="AE5475" s="115">
        <v>0</v>
      </c>
      <c r="AF5475" s="115">
        <v>0</v>
      </c>
      <c r="AG5475" s="115">
        <v>0</v>
      </c>
    </row>
    <row r="5476" spans="1:33">
      <c r="A5476" s="115" t="s">
        <v>3085</v>
      </c>
      <c r="B5476" s="115" t="s">
        <v>19</v>
      </c>
      <c r="C5476" s="115">
        <v>0</v>
      </c>
      <c r="D5476" s="115">
        <v>0</v>
      </c>
      <c r="E5476" s="115">
        <v>0</v>
      </c>
      <c r="F5476" s="115">
        <v>0</v>
      </c>
      <c r="G5476" s="115">
        <v>0</v>
      </c>
      <c r="H5476" s="115">
        <v>0</v>
      </c>
      <c r="I5476" s="115">
        <v>0</v>
      </c>
      <c r="J5476" s="115">
        <v>0</v>
      </c>
      <c r="K5476" s="115">
        <v>0</v>
      </c>
      <c r="L5476" s="115">
        <v>0</v>
      </c>
      <c r="M5476" s="115">
        <v>0</v>
      </c>
      <c r="N5476" s="115">
        <v>0</v>
      </c>
      <c r="O5476" s="115">
        <v>0</v>
      </c>
      <c r="P5476" s="115">
        <v>0</v>
      </c>
      <c r="Q5476" s="115">
        <v>0</v>
      </c>
      <c r="R5476" s="115">
        <v>0</v>
      </c>
      <c r="S5476" s="115">
        <v>0</v>
      </c>
      <c r="T5476" s="115">
        <v>0</v>
      </c>
      <c r="U5476" s="115">
        <v>0</v>
      </c>
      <c r="V5476" s="115">
        <v>0</v>
      </c>
      <c r="W5476" s="115">
        <v>0</v>
      </c>
      <c r="X5476" s="115">
        <v>0</v>
      </c>
      <c r="Y5476" s="115">
        <v>0</v>
      </c>
      <c r="Z5476" s="115">
        <v>0</v>
      </c>
      <c r="AA5476" s="115">
        <v>0</v>
      </c>
      <c r="AB5476" s="115">
        <v>0</v>
      </c>
      <c r="AC5476" s="115">
        <v>0</v>
      </c>
      <c r="AD5476" s="115">
        <v>0</v>
      </c>
      <c r="AE5476" s="115">
        <v>0</v>
      </c>
      <c r="AF5476" s="115">
        <v>0</v>
      </c>
      <c r="AG5476" s="115">
        <v>0</v>
      </c>
    </row>
    <row r="5477" spans="1:33">
      <c r="A5477" s="115" t="s">
        <v>3086</v>
      </c>
      <c r="B5477" s="115" t="s">
        <v>19</v>
      </c>
      <c r="C5477" s="115">
        <v>0</v>
      </c>
      <c r="D5477" s="115">
        <v>0</v>
      </c>
      <c r="E5477" s="115">
        <v>0</v>
      </c>
      <c r="F5477" s="115">
        <v>0</v>
      </c>
      <c r="G5477" s="115">
        <v>0</v>
      </c>
      <c r="H5477" s="115">
        <v>0</v>
      </c>
      <c r="I5477" s="115">
        <v>0</v>
      </c>
      <c r="J5477" s="115">
        <v>0</v>
      </c>
      <c r="K5477" s="115">
        <v>0</v>
      </c>
      <c r="L5477" s="115">
        <v>0</v>
      </c>
      <c r="M5477" s="115">
        <v>0</v>
      </c>
      <c r="N5477" s="115">
        <v>0</v>
      </c>
      <c r="O5477" s="115">
        <v>0</v>
      </c>
      <c r="P5477" s="115">
        <v>0</v>
      </c>
      <c r="Q5477" s="115">
        <v>0</v>
      </c>
      <c r="R5477" s="115">
        <v>0</v>
      </c>
      <c r="S5477" s="115">
        <v>0</v>
      </c>
      <c r="T5477" s="115">
        <v>0</v>
      </c>
      <c r="U5477" s="115">
        <v>0</v>
      </c>
      <c r="V5477" s="115">
        <v>0</v>
      </c>
      <c r="W5477" s="115">
        <v>0</v>
      </c>
      <c r="X5477" s="115">
        <v>0</v>
      </c>
      <c r="Y5477" s="115">
        <v>0</v>
      </c>
      <c r="Z5477" s="115">
        <v>0</v>
      </c>
      <c r="AA5477" s="115">
        <v>0</v>
      </c>
      <c r="AB5477" s="115">
        <v>0</v>
      </c>
      <c r="AC5477" s="115">
        <v>0</v>
      </c>
      <c r="AD5477" s="115">
        <v>0</v>
      </c>
      <c r="AE5477" s="115">
        <v>0</v>
      </c>
      <c r="AF5477" s="115">
        <v>0</v>
      </c>
      <c r="AG5477" s="115">
        <v>0</v>
      </c>
    </row>
    <row r="5478" spans="1:33">
      <c r="A5478" s="115" t="s">
        <v>3087</v>
      </c>
      <c r="B5478" s="115" t="s">
        <v>19</v>
      </c>
      <c r="C5478" s="115">
        <v>0</v>
      </c>
      <c r="D5478" s="115">
        <v>0</v>
      </c>
      <c r="E5478" s="115">
        <v>0</v>
      </c>
      <c r="F5478" s="115">
        <v>0</v>
      </c>
      <c r="G5478" s="115">
        <v>0</v>
      </c>
      <c r="H5478" s="115">
        <v>0</v>
      </c>
      <c r="I5478" s="115">
        <v>0</v>
      </c>
      <c r="J5478" s="115">
        <v>0</v>
      </c>
      <c r="K5478" s="115">
        <v>0</v>
      </c>
      <c r="L5478" s="115">
        <v>0</v>
      </c>
      <c r="M5478" s="115">
        <v>0</v>
      </c>
      <c r="N5478" s="115">
        <v>0</v>
      </c>
      <c r="O5478" s="115">
        <v>0</v>
      </c>
      <c r="P5478" s="115">
        <v>0</v>
      </c>
      <c r="Q5478" s="115">
        <v>0</v>
      </c>
      <c r="R5478" s="115">
        <v>0</v>
      </c>
      <c r="S5478" s="115">
        <v>0</v>
      </c>
      <c r="T5478" s="115">
        <v>0</v>
      </c>
      <c r="U5478" s="115">
        <v>0</v>
      </c>
      <c r="V5478" s="115">
        <v>0</v>
      </c>
      <c r="W5478" s="115">
        <v>0</v>
      </c>
      <c r="X5478" s="115">
        <v>0</v>
      </c>
      <c r="Y5478" s="115">
        <v>0</v>
      </c>
      <c r="Z5478" s="115">
        <v>0</v>
      </c>
      <c r="AA5478" s="115">
        <v>0</v>
      </c>
      <c r="AB5478" s="115">
        <v>0</v>
      </c>
      <c r="AC5478" s="115">
        <v>0</v>
      </c>
      <c r="AD5478" s="115">
        <v>0</v>
      </c>
      <c r="AE5478" s="115">
        <v>0</v>
      </c>
      <c r="AF5478" s="115">
        <v>0</v>
      </c>
      <c r="AG5478" s="115">
        <v>0</v>
      </c>
    </row>
    <row r="5479" spans="1:33">
      <c r="A5479" s="115" t="s">
        <v>3088</v>
      </c>
      <c r="B5479" s="115" t="s">
        <v>19</v>
      </c>
      <c r="C5479" s="115">
        <v>0</v>
      </c>
      <c r="D5479" s="115">
        <v>0</v>
      </c>
      <c r="E5479" s="115">
        <v>0</v>
      </c>
      <c r="F5479" s="115">
        <v>0</v>
      </c>
      <c r="G5479" s="115">
        <v>0</v>
      </c>
      <c r="H5479" s="115">
        <v>0</v>
      </c>
      <c r="I5479" s="115">
        <v>0</v>
      </c>
      <c r="J5479" s="115">
        <v>0</v>
      </c>
      <c r="K5479" s="115">
        <v>0</v>
      </c>
      <c r="L5479" s="115">
        <v>0</v>
      </c>
      <c r="M5479" s="115">
        <v>0</v>
      </c>
      <c r="N5479" s="115">
        <v>0</v>
      </c>
      <c r="O5479" s="115">
        <v>0</v>
      </c>
      <c r="P5479" s="115">
        <v>0</v>
      </c>
      <c r="Q5479" s="115">
        <v>0</v>
      </c>
      <c r="R5479" s="115">
        <v>0</v>
      </c>
      <c r="S5479" s="115">
        <v>0</v>
      </c>
      <c r="T5479" s="115">
        <v>0</v>
      </c>
      <c r="U5479" s="115">
        <v>0</v>
      </c>
      <c r="V5479" s="115">
        <v>0</v>
      </c>
      <c r="W5479" s="115">
        <v>0</v>
      </c>
      <c r="X5479" s="115">
        <v>0</v>
      </c>
      <c r="Y5479" s="115">
        <v>0</v>
      </c>
      <c r="Z5479" s="115">
        <v>0</v>
      </c>
      <c r="AA5479" s="115">
        <v>0</v>
      </c>
      <c r="AB5479" s="115">
        <v>0</v>
      </c>
      <c r="AC5479" s="115">
        <v>0</v>
      </c>
      <c r="AD5479" s="115">
        <v>0</v>
      </c>
      <c r="AE5479" s="115">
        <v>0</v>
      </c>
      <c r="AF5479" s="115">
        <v>0</v>
      </c>
      <c r="AG5479" s="115">
        <v>0</v>
      </c>
    </row>
    <row r="5480" spans="1:33">
      <c r="A5480" s="115" t="s">
        <v>3089</v>
      </c>
      <c r="B5480" s="115" t="s">
        <v>19</v>
      </c>
      <c r="C5480" s="115">
        <v>0</v>
      </c>
      <c r="D5480" s="115">
        <v>0</v>
      </c>
      <c r="E5480" s="115">
        <v>0</v>
      </c>
      <c r="F5480" s="115">
        <v>0</v>
      </c>
      <c r="G5480" s="115">
        <v>0</v>
      </c>
      <c r="H5480" s="115">
        <v>0</v>
      </c>
      <c r="I5480" s="115">
        <v>0</v>
      </c>
      <c r="J5480" s="115">
        <v>0</v>
      </c>
      <c r="K5480" s="115">
        <v>0</v>
      </c>
      <c r="L5480" s="115">
        <v>0</v>
      </c>
      <c r="M5480" s="115">
        <v>0</v>
      </c>
      <c r="N5480" s="115">
        <v>0</v>
      </c>
      <c r="O5480" s="115">
        <v>0</v>
      </c>
      <c r="P5480" s="115">
        <v>0</v>
      </c>
      <c r="Q5480" s="115">
        <v>0</v>
      </c>
      <c r="R5480" s="115">
        <v>0</v>
      </c>
      <c r="S5480" s="115">
        <v>0</v>
      </c>
      <c r="T5480" s="115">
        <v>0</v>
      </c>
      <c r="U5480" s="115">
        <v>0</v>
      </c>
      <c r="V5480" s="115">
        <v>0</v>
      </c>
      <c r="W5480" s="115">
        <v>0</v>
      </c>
      <c r="X5480" s="115">
        <v>0</v>
      </c>
      <c r="Y5480" s="115">
        <v>0</v>
      </c>
      <c r="Z5480" s="115">
        <v>0</v>
      </c>
      <c r="AA5480" s="115">
        <v>0</v>
      </c>
      <c r="AB5480" s="115">
        <v>0</v>
      </c>
      <c r="AC5480" s="115">
        <v>0</v>
      </c>
      <c r="AD5480" s="115">
        <v>0</v>
      </c>
      <c r="AE5480" s="115">
        <v>0</v>
      </c>
      <c r="AF5480" s="115">
        <v>0</v>
      </c>
      <c r="AG5480" s="115">
        <v>0</v>
      </c>
    </row>
    <row r="5481" spans="1:33">
      <c r="A5481" s="115" t="s">
        <v>3090</v>
      </c>
      <c r="B5481" s="115" t="s">
        <v>19</v>
      </c>
      <c r="C5481" s="115">
        <v>0</v>
      </c>
      <c r="D5481" s="115">
        <v>0</v>
      </c>
      <c r="E5481" s="115">
        <v>0</v>
      </c>
      <c r="F5481" s="115">
        <v>0</v>
      </c>
      <c r="G5481" s="115">
        <v>0</v>
      </c>
      <c r="H5481" s="115">
        <v>0</v>
      </c>
      <c r="I5481" s="115">
        <v>0</v>
      </c>
      <c r="J5481" s="115">
        <v>0</v>
      </c>
      <c r="K5481" s="115">
        <v>0</v>
      </c>
      <c r="L5481" s="115">
        <v>0</v>
      </c>
      <c r="M5481" s="115">
        <v>0</v>
      </c>
      <c r="N5481" s="115">
        <v>0</v>
      </c>
      <c r="O5481" s="115">
        <v>0</v>
      </c>
      <c r="P5481" s="115">
        <v>0</v>
      </c>
      <c r="Q5481" s="115">
        <v>0</v>
      </c>
      <c r="R5481" s="115">
        <v>0</v>
      </c>
      <c r="S5481" s="115">
        <v>0</v>
      </c>
      <c r="T5481" s="115">
        <v>0</v>
      </c>
      <c r="U5481" s="115">
        <v>0</v>
      </c>
      <c r="V5481" s="115">
        <v>0</v>
      </c>
      <c r="W5481" s="115">
        <v>0</v>
      </c>
      <c r="X5481" s="115">
        <v>0</v>
      </c>
      <c r="Y5481" s="115">
        <v>0</v>
      </c>
      <c r="Z5481" s="115">
        <v>0</v>
      </c>
      <c r="AA5481" s="115">
        <v>0</v>
      </c>
      <c r="AB5481" s="115">
        <v>0</v>
      </c>
      <c r="AC5481" s="115">
        <v>0</v>
      </c>
      <c r="AD5481" s="115">
        <v>0</v>
      </c>
      <c r="AE5481" s="115">
        <v>0</v>
      </c>
      <c r="AF5481" s="115">
        <v>0</v>
      </c>
      <c r="AG5481" s="115">
        <v>0</v>
      </c>
    </row>
    <row r="5482" spans="1:33">
      <c r="A5482" s="115" t="s">
        <v>3091</v>
      </c>
      <c r="B5482" s="115" t="s">
        <v>19</v>
      </c>
      <c r="C5482" s="115">
        <v>0</v>
      </c>
      <c r="D5482" s="115">
        <v>0</v>
      </c>
      <c r="E5482" s="115">
        <v>0</v>
      </c>
      <c r="F5482" s="115">
        <v>0</v>
      </c>
      <c r="G5482" s="115">
        <v>0</v>
      </c>
      <c r="H5482" s="115">
        <v>0</v>
      </c>
      <c r="I5482" s="115">
        <v>0</v>
      </c>
      <c r="J5482" s="115">
        <v>0</v>
      </c>
      <c r="K5482" s="115">
        <v>0</v>
      </c>
      <c r="L5482" s="115">
        <v>0</v>
      </c>
      <c r="M5482" s="115">
        <v>0</v>
      </c>
      <c r="N5482" s="115">
        <v>0</v>
      </c>
      <c r="O5482" s="115">
        <v>0</v>
      </c>
      <c r="P5482" s="115">
        <v>0</v>
      </c>
      <c r="Q5482" s="115">
        <v>0</v>
      </c>
      <c r="R5482" s="115">
        <v>0</v>
      </c>
      <c r="S5482" s="115">
        <v>0</v>
      </c>
      <c r="T5482" s="115">
        <v>0</v>
      </c>
      <c r="U5482" s="115">
        <v>0</v>
      </c>
      <c r="V5482" s="115">
        <v>0</v>
      </c>
      <c r="W5482" s="115">
        <v>0</v>
      </c>
      <c r="X5482" s="115">
        <v>0</v>
      </c>
      <c r="Y5482" s="115">
        <v>0</v>
      </c>
      <c r="Z5482" s="115">
        <v>0</v>
      </c>
      <c r="AA5482" s="115">
        <v>0</v>
      </c>
      <c r="AB5482" s="115">
        <v>0</v>
      </c>
      <c r="AC5482" s="115">
        <v>0</v>
      </c>
      <c r="AD5482" s="115">
        <v>0</v>
      </c>
      <c r="AE5482" s="115">
        <v>0</v>
      </c>
      <c r="AF5482" s="115">
        <v>0</v>
      </c>
      <c r="AG5482" s="115">
        <v>0</v>
      </c>
    </row>
    <row r="5483" spans="1:33">
      <c r="A5483" s="115" t="s">
        <v>3092</v>
      </c>
      <c r="B5483" s="115" t="s">
        <v>19</v>
      </c>
      <c r="C5483" s="115">
        <v>0</v>
      </c>
      <c r="D5483" s="115">
        <v>0</v>
      </c>
      <c r="E5483" s="115">
        <v>0</v>
      </c>
      <c r="F5483" s="115">
        <v>0</v>
      </c>
      <c r="G5483" s="115">
        <v>0</v>
      </c>
      <c r="H5483" s="115">
        <v>0</v>
      </c>
      <c r="I5483" s="115">
        <v>0</v>
      </c>
      <c r="J5483" s="115">
        <v>0</v>
      </c>
      <c r="K5483" s="115">
        <v>0</v>
      </c>
      <c r="L5483" s="115">
        <v>0</v>
      </c>
      <c r="M5483" s="115">
        <v>0</v>
      </c>
      <c r="N5483" s="115">
        <v>0</v>
      </c>
      <c r="O5483" s="115">
        <v>0</v>
      </c>
      <c r="P5483" s="115">
        <v>0</v>
      </c>
      <c r="Q5483" s="115">
        <v>0</v>
      </c>
      <c r="R5483" s="115">
        <v>0</v>
      </c>
      <c r="S5483" s="115">
        <v>0</v>
      </c>
      <c r="T5483" s="115">
        <v>0</v>
      </c>
      <c r="U5483" s="115">
        <v>0</v>
      </c>
      <c r="V5483" s="115">
        <v>0</v>
      </c>
      <c r="W5483" s="115">
        <v>0</v>
      </c>
      <c r="X5483" s="115">
        <v>0</v>
      </c>
      <c r="Y5483" s="115">
        <v>0</v>
      </c>
      <c r="Z5483" s="115">
        <v>0</v>
      </c>
      <c r="AA5483" s="115">
        <v>0</v>
      </c>
      <c r="AB5483" s="115">
        <v>0</v>
      </c>
      <c r="AC5483" s="115">
        <v>0</v>
      </c>
      <c r="AD5483" s="115">
        <v>0</v>
      </c>
      <c r="AE5483" s="115">
        <v>0</v>
      </c>
      <c r="AF5483" s="115">
        <v>0</v>
      </c>
      <c r="AG5483" s="115">
        <v>0</v>
      </c>
    </row>
    <row r="5484" spans="1:33">
      <c r="A5484" s="115" t="s">
        <v>3093</v>
      </c>
      <c r="B5484" s="115" t="s">
        <v>19</v>
      </c>
      <c r="C5484" s="115">
        <v>0</v>
      </c>
      <c r="D5484" s="115">
        <v>0</v>
      </c>
      <c r="E5484" s="115">
        <v>0</v>
      </c>
      <c r="F5484" s="115">
        <v>0</v>
      </c>
      <c r="G5484" s="115">
        <v>0</v>
      </c>
      <c r="H5484" s="115">
        <v>0</v>
      </c>
      <c r="I5484" s="115">
        <v>0</v>
      </c>
      <c r="J5484" s="115">
        <v>0</v>
      </c>
      <c r="K5484" s="115">
        <v>0</v>
      </c>
      <c r="L5484" s="115">
        <v>0</v>
      </c>
      <c r="M5484" s="115">
        <v>0</v>
      </c>
      <c r="N5484" s="115">
        <v>0</v>
      </c>
      <c r="O5484" s="115">
        <v>0</v>
      </c>
      <c r="P5484" s="115">
        <v>0</v>
      </c>
      <c r="Q5484" s="115">
        <v>0</v>
      </c>
      <c r="R5484" s="115">
        <v>0</v>
      </c>
      <c r="S5484" s="115">
        <v>0</v>
      </c>
      <c r="T5484" s="115">
        <v>0</v>
      </c>
      <c r="U5484" s="115">
        <v>0</v>
      </c>
      <c r="V5484" s="115">
        <v>0</v>
      </c>
      <c r="W5484" s="115">
        <v>0</v>
      </c>
      <c r="X5484" s="115">
        <v>0</v>
      </c>
      <c r="Y5484" s="115">
        <v>0</v>
      </c>
      <c r="Z5484" s="115">
        <v>0</v>
      </c>
      <c r="AA5484" s="115">
        <v>0</v>
      </c>
      <c r="AB5484" s="115">
        <v>0</v>
      </c>
      <c r="AC5484" s="115">
        <v>0</v>
      </c>
      <c r="AD5484" s="115">
        <v>0</v>
      </c>
      <c r="AE5484" s="115">
        <v>0</v>
      </c>
      <c r="AF5484" s="115">
        <v>0</v>
      </c>
      <c r="AG5484" s="115">
        <v>0</v>
      </c>
    </row>
    <row r="5485" spans="1:33">
      <c r="A5485" s="115" t="s">
        <v>3094</v>
      </c>
      <c r="B5485" s="115" t="s">
        <v>19</v>
      </c>
      <c r="C5485" s="115">
        <v>0</v>
      </c>
      <c r="D5485" s="115">
        <v>0</v>
      </c>
      <c r="E5485" s="115">
        <v>0</v>
      </c>
      <c r="F5485" s="115">
        <v>0</v>
      </c>
      <c r="G5485" s="115">
        <v>0</v>
      </c>
      <c r="H5485" s="115">
        <v>0</v>
      </c>
      <c r="I5485" s="115">
        <v>0</v>
      </c>
      <c r="J5485" s="115">
        <v>0</v>
      </c>
      <c r="K5485" s="115">
        <v>0</v>
      </c>
      <c r="L5485" s="115">
        <v>0</v>
      </c>
      <c r="M5485" s="115">
        <v>0</v>
      </c>
      <c r="N5485" s="115">
        <v>0</v>
      </c>
      <c r="O5485" s="115">
        <v>0</v>
      </c>
      <c r="P5485" s="115">
        <v>0</v>
      </c>
      <c r="Q5485" s="115">
        <v>0</v>
      </c>
      <c r="R5485" s="115">
        <v>0</v>
      </c>
      <c r="S5485" s="115">
        <v>0</v>
      </c>
      <c r="T5485" s="115">
        <v>0</v>
      </c>
      <c r="U5485" s="115">
        <v>0</v>
      </c>
      <c r="V5485" s="115">
        <v>0</v>
      </c>
      <c r="W5485" s="115">
        <v>0</v>
      </c>
      <c r="X5485" s="115">
        <v>0</v>
      </c>
      <c r="Y5485" s="115">
        <v>0</v>
      </c>
      <c r="Z5485" s="115">
        <v>0</v>
      </c>
      <c r="AA5485" s="115">
        <v>0</v>
      </c>
      <c r="AB5485" s="115">
        <v>0</v>
      </c>
      <c r="AC5485" s="115">
        <v>0</v>
      </c>
      <c r="AD5485" s="115">
        <v>0</v>
      </c>
      <c r="AE5485" s="115">
        <v>0</v>
      </c>
      <c r="AF5485" s="115">
        <v>0</v>
      </c>
      <c r="AG5485" s="115">
        <v>0</v>
      </c>
    </row>
    <row r="5486" spans="1:33">
      <c r="A5486" s="115" t="s">
        <v>3095</v>
      </c>
      <c r="B5486" s="115" t="s">
        <v>19</v>
      </c>
      <c r="C5486" s="115">
        <v>0</v>
      </c>
      <c r="D5486" s="115">
        <v>0</v>
      </c>
      <c r="E5486" s="115">
        <v>0</v>
      </c>
      <c r="F5486" s="115">
        <v>0</v>
      </c>
      <c r="G5486" s="115">
        <v>0</v>
      </c>
      <c r="H5486" s="115">
        <v>0</v>
      </c>
      <c r="I5486" s="115">
        <v>0</v>
      </c>
      <c r="J5486" s="115">
        <v>0</v>
      </c>
      <c r="K5486" s="115">
        <v>0</v>
      </c>
      <c r="L5486" s="115">
        <v>0</v>
      </c>
      <c r="M5486" s="115">
        <v>0</v>
      </c>
      <c r="N5486" s="115">
        <v>0</v>
      </c>
      <c r="O5486" s="115">
        <v>0</v>
      </c>
      <c r="P5486" s="115">
        <v>0</v>
      </c>
      <c r="Q5486" s="115">
        <v>0</v>
      </c>
      <c r="R5486" s="115">
        <v>0</v>
      </c>
      <c r="S5486" s="115">
        <v>0</v>
      </c>
      <c r="T5486" s="115">
        <v>0</v>
      </c>
      <c r="U5486" s="115">
        <v>0</v>
      </c>
      <c r="V5486" s="115">
        <v>0</v>
      </c>
      <c r="W5486" s="115">
        <v>0</v>
      </c>
      <c r="X5486" s="115">
        <v>0</v>
      </c>
      <c r="Y5486" s="115">
        <v>0</v>
      </c>
      <c r="Z5486" s="115">
        <v>0</v>
      </c>
      <c r="AA5486" s="115">
        <v>0</v>
      </c>
      <c r="AB5486" s="115">
        <v>0</v>
      </c>
      <c r="AC5486" s="115">
        <v>0</v>
      </c>
      <c r="AD5486" s="115">
        <v>0</v>
      </c>
      <c r="AE5486" s="115">
        <v>0</v>
      </c>
      <c r="AF5486" s="115">
        <v>0</v>
      </c>
      <c r="AG5486" s="115">
        <v>0</v>
      </c>
    </row>
    <row r="5487" spans="1:33">
      <c r="A5487" s="115" t="s">
        <v>3096</v>
      </c>
      <c r="B5487" s="115" t="s">
        <v>19</v>
      </c>
      <c r="C5487" s="115">
        <v>0</v>
      </c>
      <c r="D5487" s="115">
        <v>0</v>
      </c>
      <c r="E5487" s="115">
        <v>0</v>
      </c>
      <c r="F5487" s="115">
        <v>0</v>
      </c>
      <c r="G5487" s="115">
        <v>0</v>
      </c>
      <c r="H5487" s="115">
        <v>0</v>
      </c>
      <c r="I5487" s="115">
        <v>0</v>
      </c>
      <c r="J5487" s="115">
        <v>0</v>
      </c>
      <c r="K5487" s="115">
        <v>0</v>
      </c>
      <c r="L5487" s="115">
        <v>0</v>
      </c>
      <c r="M5487" s="115">
        <v>0</v>
      </c>
      <c r="N5487" s="115">
        <v>0</v>
      </c>
      <c r="O5487" s="115">
        <v>0</v>
      </c>
      <c r="P5487" s="115">
        <v>0</v>
      </c>
      <c r="Q5487" s="115">
        <v>0</v>
      </c>
      <c r="R5487" s="115">
        <v>0</v>
      </c>
      <c r="S5487" s="115">
        <v>0</v>
      </c>
      <c r="T5487" s="115">
        <v>0</v>
      </c>
      <c r="U5487" s="115">
        <v>0</v>
      </c>
      <c r="V5487" s="115">
        <v>0</v>
      </c>
      <c r="W5487" s="115">
        <v>0</v>
      </c>
      <c r="X5487" s="115">
        <v>0</v>
      </c>
      <c r="Y5487" s="115">
        <v>0</v>
      </c>
      <c r="Z5487" s="115">
        <v>0</v>
      </c>
      <c r="AA5487" s="115">
        <v>0</v>
      </c>
      <c r="AB5487" s="115">
        <v>0</v>
      </c>
      <c r="AC5487" s="115">
        <v>0</v>
      </c>
      <c r="AD5487" s="115">
        <v>0</v>
      </c>
      <c r="AE5487" s="115">
        <v>0</v>
      </c>
      <c r="AF5487" s="115">
        <v>0</v>
      </c>
      <c r="AG5487" s="115">
        <v>0</v>
      </c>
    </row>
    <row r="5488" spans="1:33">
      <c r="A5488" s="115" t="s">
        <v>3097</v>
      </c>
      <c r="B5488" s="115" t="s">
        <v>19</v>
      </c>
      <c r="C5488" s="115">
        <v>0</v>
      </c>
      <c r="D5488" s="115">
        <v>0</v>
      </c>
      <c r="E5488" s="115">
        <v>0</v>
      </c>
      <c r="F5488" s="115">
        <v>0</v>
      </c>
      <c r="G5488" s="115">
        <v>0</v>
      </c>
      <c r="H5488" s="115">
        <v>0</v>
      </c>
      <c r="I5488" s="115">
        <v>0</v>
      </c>
      <c r="J5488" s="115">
        <v>0</v>
      </c>
      <c r="K5488" s="115">
        <v>0</v>
      </c>
      <c r="L5488" s="115">
        <v>0</v>
      </c>
      <c r="M5488" s="115">
        <v>0</v>
      </c>
      <c r="N5488" s="115">
        <v>0</v>
      </c>
      <c r="O5488" s="115">
        <v>0</v>
      </c>
      <c r="P5488" s="115">
        <v>0</v>
      </c>
      <c r="Q5488" s="115">
        <v>0</v>
      </c>
      <c r="R5488" s="115">
        <v>0</v>
      </c>
      <c r="S5488" s="115">
        <v>0</v>
      </c>
      <c r="T5488" s="115">
        <v>0</v>
      </c>
      <c r="U5488" s="115">
        <v>0</v>
      </c>
      <c r="V5488" s="115">
        <v>0</v>
      </c>
      <c r="W5488" s="115">
        <v>0</v>
      </c>
      <c r="X5488" s="115">
        <v>0</v>
      </c>
      <c r="Y5488" s="115">
        <v>0</v>
      </c>
      <c r="Z5488" s="115">
        <v>0</v>
      </c>
      <c r="AA5488" s="115">
        <v>0</v>
      </c>
      <c r="AB5488" s="115">
        <v>0</v>
      </c>
      <c r="AC5488" s="115">
        <v>0</v>
      </c>
      <c r="AD5488" s="115">
        <v>0</v>
      </c>
      <c r="AE5488" s="115">
        <v>0</v>
      </c>
      <c r="AF5488" s="115">
        <v>0</v>
      </c>
      <c r="AG5488" s="115">
        <v>0</v>
      </c>
    </row>
    <row r="5489" spans="1:33">
      <c r="A5489" s="115" t="s">
        <v>3098</v>
      </c>
      <c r="B5489" s="115" t="s">
        <v>19</v>
      </c>
      <c r="C5489" s="115">
        <v>0</v>
      </c>
      <c r="D5489" s="115">
        <v>0</v>
      </c>
      <c r="E5489" s="115">
        <v>0</v>
      </c>
      <c r="F5489" s="115">
        <v>0</v>
      </c>
      <c r="G5489" s="115">
        <v>0</v>
      </c>
      <c r="H5489" s="115">
        <v>0</v>
      </c>
      <c r="I5489" s="115">
        <v>0</v>
      </c>
      <c r="J5489" s="115">
        <v>0</v>
      </c>
      <c r="K5489" s="115">
        <v>0</v>
      </c>
      <c r="L5489" s="115">
        <v>0</v>
      </c>
      <c r="M5489" s="115">
        <v>0</v>
      </c>
      <c r="N5489" s="115">
        <v>0</v>
      </c>
      <c r="O5489" s="115">
        <v>0</v>
      </c>
      <c r="P5489" s="115">
        <v>0</v>
      </c>
      <c r="Q5489" s="115">
        <v>0</v>
      </c>
      <c r="R5489" s="115">
        <v>0</v>
      </c>
      <c r="S5489" s="115">
        <v>0</v>
      </c>
      <c r="T5489" s="115">
        <v>0</v>
      </c>
      <c r="U5489" s="115">
        <v>0</v>
      </c>
      <c r="V5489" s="115">
        <v>0</v>
      </c>
      <c r="W5489" s="115">
        <v>0</v>
      </c>
      <c r="X5489" s="115">
        <v>0</v>
      </c>
      <c r="Y5489" s="115">
        <v>0</v>
      </c>
      <c r="Z5489" s="115">
        <v>0</v>
      </c>
      <c r="AA5489" s="115">
        <v>0</v>
      </c>
      <c r="AB5489" s="115">
        <v>0</v>
      </c>
      <c r="AC5489" s="115">
        <v>0</v>
      </c>
      <c r="AD5489" s="115">
        <v>0</v>
      </c>
      <c r="AE5489" s="115">
        <v>0</v>
      </c>
      <c r="AF5489" s="115">
        <v>0</v>
      </c>
      <c r="AG5489" s="115">
        <v>0</v>
      </c>
    </row>
    <row r="5490" spans="1:33">
      <c r="A5490" s="115" t="s">
        <v>3099</v>
      </c>
      <c r="B5490" s="115" t="s">
        <v>19</v>
      </c>
      <c r="C5490" s="115">
        <v>0</v>
      </c>
      <c r="D5490" s="115">
        <v>0</v>
      </c>
      <c r="E5490" s="115">
        <v>0</v>
      </c>
      <c r="F5490" s="115">
        <v>0</v>
      </c>
      <c r="G5490" s="115">
        <v>0</v>
      </c>
      <c r="H5490" s="115">
        <v>0</v>
      </c>
      <c r="I5490" s="115">
        <v>0</v>
      </c>
      <c r="J5490" s="115">
        <v>0</v>
      </c>
      <c r="K5490" s="115">
        <v>0</v>
      </c>
      <c r="L5490" s="115">
        <v>0</v>
      </c>
      <c r="M5490" s="115">
        <v>0</v>
      </c>
      <c r="N5490" s="115">
        <v>0</v>
      </c>
      <c r="O5490" s="115">
        <v>0</v>
      </c>
      <c r="P5490" s="115">
        <v>0</v>
      </c>
      <c r="Q5490" s="115">
        <v>0</v>
      </c>
      <c r="R5490" s="115">
        <v>0</v>
      </c>
      <c r="S5490" s="115">
        <v>0</v>
      </c>
      <c r="T5490" s="115">
        <v>0</v>
      </c>
      <c r="U5490" s="115">
        <v>0</v>
      </c>
      <c r="V5490" s="115">
        <v>0</v>
      </c>
      <c r="W5490" s="115">
        <v>0</v>
      </c>
      <c r="X5490" s="115">
        <v>0</v>
      </c>
      <c r="Y5490" s="115">
        <v>0</v>
      </c>
      <c r="Z5490" s="115">
        <v>0</v>
      </c>
      <c r="AA5490" s="115">
        <v>0</v>
      </c>
      <c r="AB5490" s="115">
        <v>0</v>
      </c>
      <c r="AC5490" s="115">
        <v>0</v>
      </c>
      <c r="AD5490" s="115">
        <v>0</v>
      </c>
      <c r="AE5490" s="115">
        <v>0</v>
      </c>
      <c r="AF5490" s="115">
        <v>0</v>
      </c>
      <c r="AG5490" s="115">
        <v>0</v>
      </c>
    </row>
    <row r="5491" spans="1:33">
      <c r="A5491" s="115" t="s">
        <v>3100</v>
      </c>
      <c r="B5491" s="115" t="s">
        <v>19</v>
      </c>
      <c r="C5491" s="115">
        <v>0</v>
      </c>
      <c r="D5491" s="115">
        <v>0</v>
      </c>
      <c r="E5491" s="115">
        <v>0</v>
      </c>
      <c r="F5491" s="115">
        <v>0</v>
      </c>
      <c r="G5491" s="115">
        <v>0</v>
      </c>
      <c r="H5491" s="115">
        <v>0</v>
      </c>
      <c r="I5491" s="115">
        <v>0</v>
      </c>
      <c r="J5491" s="115">
        <v>0</v>
      </c>
      <c r="K5491" s="115">
        <v>0</v>
      </c>
      <c r="L5491" s="115">
        <v>0</v>
      </c>
      <c r="M5491" s="115">
        <v>0</v>
      </c>
      <c r="N5491" s="115">
        <v>0</v>
      </c>
      <c r="O5491" s="115">
        <v>0</v>
      </c>
      <c r="P5491" s="115">
        <v>0</v>
      </c>
      <c r="Q5491" s="115">
        <v>0</v>
      </c>
      <c r="R5491" s="115">
        <v>0</v>
      </c>
      <c r="S5491" s="115">
        <v>0</v>
      </c>
      <c r="T5491" s="115">
        <v>0</v>
      </c>
      <c r="U5491" s="115">
        <v>0</v>
      </c>
      <c r="V5491" s="115">
        <v>0</v>
      </c>
      <c r="W5491" s="115">
        <v>0</v>
      </c>
      <c r="X5491" s="115">
        <v>0</v>
      </c>
      <c r="Y5491" s="115">
        <v>0</v>
      </c>
      <c r="Z5491" s="115">
        <v>0</v>
      </c>
      <c r="AA5491" s="115">
        <v>0</v>
      </c>
      <c r="AB5491" s="115">
        <v>0</v>
      </c>
      <c r="AC5491" s="115">
        <v>0</v>
      </c>
      <c r="AD5491" s="115">
        <v>0</v>
      </c>
      <c r="AE5491" s="115">
        <v>0</v>
      </c>
      <c r="AF5491" s="115">
        <v>0</v>
      </c>
      <c r="AG5491" s="115">
        <v>0</v>
      </c>
    </row>
    <row r="5492" spans="1:33">
      <c r="A5492" s="115" t="s">
        <v>3101</v>
      </c>
      <c r="B5492" s="115" t="s">
        <v>19</v>
      </c>
      <c r="C5492" s="115">
        <v>0</v>
      </c>
      <c r="D5492" s="115">
        <v>0</v>
      </c>
      <c r="E5492" s="115">
        <v>0</v>
      </c>
      <c r="F5492" s="115">
        <v>0</v>
      </c>
      <c r="G5492" s="115">
        <v>0</v>
      </c>
      <c r="H5492" s="115">
        <v>0</v>
      </c>
      <c r="I5492" s="115">
        <v>0</v>
      </c>
      <c r="J5492" s="115">
        <v>0</v>
      </c>
      <c r="K5492" s="115">
        <v>0</v>
      </c>
      <c r="L5492" s="115">
        <v>0</v>
      </c>
      <c r="M5492" s="115">
        <v>0</v>
      </c>
      <c r="N5492" s="115">
        <v>0</v>
      </c>
      <c r="O5492" s="115">
        <v>0</v>
      </c>
      <c r="P5492" s="115">
        <v>0</v>
      </c>
      <c r="Q5492" s="115">
        <v>0</v>
      </c>
      <c r="R5492" s="115">
        <v>0</v>
      </c>
      <c r="S5492" s="115">
        <v>0</v>
      </c>
      <c r="T5492" s="115">
        <v>0</v>
      </c>
      <c r="U5492" s="115">
        <v>0</v>
      </c>
      <c r="V5492" s="115">
        <v>0</v>
      </c>
      <c r="W5492" s="115">
        <v>0</v>
      </c>
      <c r="X5492" s="115">
        <v>0</v>
      </c>
      <c r="Y5492" s="115">
        <v>0</v>
      </c>
      <c r="Z5492" s="115">
        <v>0</v>
      </c>
      <c r="AA5492" s="115">
        <v>0</v>
      </c>
      <c r="AB5492" s="115">
        <v>0</v>
      </c>
      <c r="AC5492" s="115">
        <v>0</v>
      </c>
      <c r="AD5492" s="115">
        <v>0</v>
      </c>
      <c r="AE5492" s="115">
        <v>0</v>
      </c>
      <c r="AF5492" s="115">
        <v>0</v>
      </c>
      <c r="AG5492" s="115">
        <v>0</v>
      </c>
    </row>
    <row r="5493" spans="1:33">
      <c r="A5493" s="115" t="s">
        <v>3102</v>
      </c>
      <c r="B5493" s="115" t="s">
        <v>19</v>
      </c>
      <c r="C5493" s="115">
        <v>0</v>
      </c>
      <c r="D5493" s="115">
        <v>0</v>
      </c>
      <c r="E5493" s="115">
        <v>0</v>
      </c>
      <c r="F5493" s="115">
        <v>0</v>
      </c>
      <c r="G5493" s="115">
        <v>0</v>
      </c>
      <c r="H5493" s="115">
        <v>0</v>
      </c>
      <c r="I5493" s="115">
        <v>0</v>
      </c>
      <c r="J5493" s="115">
        <v>0</v>
      </c>
      <c r="K5493" s="115">
        <v>0</v>
      </c>
      <c r="L5493" s="115">
        <v>0</v>
      </c>
      <c r="M5493" s="115">
        <v>0</v>
      </c>
      <c r="N5493" s="115">
        <v>0</v>
      </c>
      <c r="O5493" s="115">
        <v>0</v>
      </c>
      <c r="P5493" s="115">
        <v>0</v>
      </c>
      <c r="Q5493" s="115">
        <v>0</v>
      </c>
      <c r="R5493" s="115">
        <v>0</v>
      </c>
      <c r="S5493" s="115">
        <v>0</v>
      </c>
      <c r="T5493" s="115">
        <v>0</v>
      </c>
      <c r="U5493" s="115">
        <v>0</v>
      </c>
      <c r="V5493" s="115">
        <v>0</v>
      </c>
      <c r="W5493" s="115">
        <v>0</v>
      </c>
      <c r="X5493" s="115">
        <v>0</v>
      </c>
      <c r="Y5493" s="115">
        <v>0</v>
      </c>
      <c r="Z5493" s="115">
        <v>0</v>
      </c>
      <c r="AA5493" s="115">
        <v>0</v>
      </c>
      <c r="AB5493" s="115">
        <v>0</v>
      </c>
      <c r="AC5493" s="115">
        <v>0</v>
      </c>
      <c r="AD5493" s="115">
        <v>0</v>
      </c>
      <c r="AE5493" s="115">
        <v>0</v>
      </c>
      <c r="AF5493" s="115">
        <v>0</v>
      </c>
      <c r="AG5493" s="115">
        <v>0</v>
      </c>
    </row>
    <row r="5494" spans="1:33">
      <c r="A5494" s="115" t="s">
        <v>3103</v>
      </c>
      <c r="B5494" s="115" t="s">
        <v>19</v>
      </c>
      <c r="C5494" s="115">
        <v>0</v>
      </c>
      <c r="D5494" s="115">
        <v>0</v>
      </c>
      <c r="E5494" s="115">
        <v>0</v>
      </c>
      <c r="F5494" s="115">
        <v>0</v>
      </c>
      <c r="G5494" s="115">
        <v>0</v>
      </c>
      <c r="H5494" s="115">
        <v>0</v>
      </c>
      <c r="I5494" s="115">
        <v>0</v>
      </c>
      <c r="J5494" s="115">
        <v>0</v>
      </c>
      <c r="K5494" s="115">
        <v>0</v>
      </c>
      <c r="L5494" s="115">
        <v>0</v>
      </c>
      <c r="M5494" s="115">
        <v>0</v>
      </c>
      <c r="N5494" s="115">
        <v>0</v>
      </c>
      <c r="O5494" s="115">
        <v>0</v>
      </c>
      <c r="P5494" s="115">
        <v>0</v>
      </c>
      <c r="Q5494" s="115">
        <v>0</v>
      </c>
      <c r="R5494" s="115">
        <v>0</v>
      </c>
      <c r="S5494" s="115">
        <v>0</v>
      </c>
      <c r="T5494" s="115">
        <v>0</v>
      </c>
      <c r="U5494" s="115">
        <v>0</v>
      </c>
      <c r="V5494" s="115">
        <v>0</v>
      </c>
      <c r="W5494" s="115">
        <v>0</v>
      </c>
      <c r="X5494" s="115">
        <v>0</v>
      </c>
      <c r="Y5494" s="115">
        <v>0</v>
      </c>
      <c r="Z5494" s="115">
        <v>0</v>
      </c>
      <c r="AA5494" s="115">
        <v>0</v>
      </c>
      <c r="AB5494" s="115">
        <v>0</v>
      </c>
      <c r="AC5494" s="115">
        <v>0</v>
      </c>
      <c r="AD5494" s="115">
        <v>0</v>
      </c>
      <c r="AE5494" s="115">
        <v>0</v>
      </c>
      <c r="AF5494" s="115">
        <v>0</v>
      </c>
      <c r="AG5494" s="115">
        <v>0</v>
      </c>
    </row>
    <row r="5495" spans="1:33">
      <c r="A5495" s="115" t="s">
        <v>3104</v>
      </c>
      <c r="B5495" s="115" t="s">
        <v>19</v>
      </c>
      <c r="C5495" s="115">
        <v>0</v>
      </c>
      <c r="D5495" s="115">
        <v>0</v>
      </c>
      <c r="E5495" s="115">
        <v>0</v>
      </c>
      <c r="F5495" s="115">
        <v>0</v>
      </c>
      <c r="G5495" s="115">
        <v>0</v>
      </c>
      <c r="H5495" s="115">
        <v>0</v>
      </c>
      <c r="I5495" s="115">
        <v>0</v>
      </c>
      <c r="J5495" s="115">
        <v>0</v>
      </c>
      <c r="K5495" s="115">
        <v>0</v>
      </c>
      <c r="L5495" s="115">
        <v>0</v>
      </c>
      <c r="M5495" s="115">
        <v>0</v>
      </c>
      <c r="N5495" s="115">
        <v>0</v>
      </c>
      <c r="O5495" s="115">
        <v>0</v>
      </c>
      <c r="P5495" s="115">
        <v>0</v>
      </c>
      <c r="Q5495" s="115">
        <v>0</v>
      </c>
      <c r="R5495" s="115">
        <v>0</v>
      </c>
      <c r="S5495" s="115">
        <v>0</v>
      </c>
      <c r="T5495" s="115">
        <v>0</v>
      </c>
      <c r="U5495" s="115">
        <v>0</v>
      </c>
      <c r="V5495" s="115">
        <v>0</v>
      </c>
      <c r="W5495" s="115">
        <v>0</v>
      </c>
      <c r="X5495" s="115">
        <v>0</v>
      </c>
      <c r="Y5495" s="115">
        <v>0</v>
      </c>
      <c r="Z5495" s="115">
        <v>0</v>
      </c>
      <c r="AA5495" s="115">
        <v>0</v>
      </c>
      <c r="AB5495" s="115">
        <v>0</v>
      </c>
      <c r="AC5495" s="115">
        <v>0</v>
      </c>
      <c r="AD5495" s="115">
        <v>0</v>
      </c>
      <c r="AE5495" s="115">
        <v>0</v>
      </c>
      <c r="AF5495" s="115">
        <v>0</v>
      </c>
      <c r="AG5495" s="115">
        <v>0</v>
      </c>
    </row>
    <row r="5496" spans="1:33">
      <c r="A5496" s="115" t="s">
        <v>3105</v>
      </c>
      <c r="B5496" s="115" t="s">
        <v>19</v>
      </c>
      <c r="C5496" s="115">
        <v>0</v>
      </c>
      <c r="D5496" s="115">
        <v>0</v>
      </c>
      <c r="E5496" s="115">
        <v>0</v>
      </c>
      <c r="F5496" s="115">
        <v>0</v>
      </c>
      <c r="G5496" s="115">
        <v>0</v>
      </c>
      <c r="H5496" s="115">
        <v>0</v>
      </c>
      <c r="I5496" s="115">
        <v>0</v>
      </c>
      <c r="J5496" s="115">
        <v>0</v>
      </c>
      <c r="K5496" s="115">
        <v>0</v>
      </c>
      <c r="L5496" s="115">
        <v>0</v>
      </c>
      <c r="M5496" s="115">
        <v>0</v>
      </c>
      <c r="N5496" s="115">
        <v>0</v>
      </c>
      <c r="O5496" s="115">
        <v>0</v>
      </c>
      <c r="P5496" s="115">
        <v>0</v>
      </c>
      <c r="Q5496" s="115">
        <v>0</v>
      </c>
      <c r="R5496" s="115">
        <v>0</v>
      </c>
      <c r="S5496" s="115">
        <v>0</v>
      </c>
      <c r="T5496" s="115">
        <v>0</v>
      </c>
      <c r="U5496" s="115">
        <v>0</v>
      </c>
      <c r="V5496" s="115">
        <v>0</v>
      </c>
      <c r="W5496" s="115">
        <v>0</v>
      </c>
      <c r="X5496" s="115">
        <v>0</v>
      </c>
      <c r="Y5496" s="115">
        <v>0</v>
      </c>
      <c r="Z5496" s="115">
        <v>0</v>
      </c>
      <c r="AA5496" s="115">
        <v>0</v>
      </c>
      <c r="AB5496" s="115">
        <v>0</v>
      </c>
      <c r="AC5496" s="115">
        <v>0</v>
      </c>
      <c r="AD5496" s="115">
        <v>0</v>
      </c>
      <c r="AE5496" s="115">
        <v>0</v>
      </c>
      <c r="AF5496" s="115">
        <v>0</v>
      </c>
      <c r="AG5496" s="115">
        <v>0</v>
      </c>
    </row>
    <row r="5497" spans="1:33">
      <c r="A5497" s="115" t="s">
        <v>3106</v>
      </c>
      <c r="B5497" s="115" t="s">
        <v>19</v>
      </c>
      <c r="C5497" s="115">
        <v>0</v>
      </c>
      <c r="D5497" s="115">
        <v>0</v>
      </c>
      <c r="E5497" s="115">
        <v>0</v>
      </c>
      <c r="F5497" s="115">
        <v>0</v>
      </c>
      <c r="G5497" s="115">
        <v>0</v>
      </c>
      <c r="H5497" s="115">
        <v>0</v>
      </c>
      <c r="I5497" s="115">
        <v>0</v>
      </c>
      <c r="J5497" s="115">
        <v>0</v>
      </c>
      <c r="K5497" s="115">
        <v>0</v>
      </c>
      <c r="L5497" s="115">
        <v>0</v>
      </c>
      <c r="M5497" s="115">
        <v>0</v>
      </c>
      <c r="N5497" s="115">
        <v>0</v>
      </c>
      <c r="O5497" s="115">
        <v>0</v>
      </c>
      <c r="P5497" s="115">
        <v>0</v>
      </c>
      <c r="Q5497" s="115">
        <v>0</v>
      </c>
      <c r="R5497" s="115">
        <v>0</v>
      </c>
      <c r="S5497" s="115">
        <v>0</v>
      </c>
      <c r="T5497" s="115">
        <v>0</v>
      </c>
      <c r="U5497" s="115">
        <v>0</v>
      </c>
      <c r="V5497" s="115">
        <v>0</v>
      </c>
      <c r="W5497" s="115">
        <v>0</v>
      </c>
      <c r="X5497" s="115">
        <v>0</v>
      </c>
      <c r="Y5497" s="115">
        <v>0</v>
      </c>
      <c r="Z5497" s="115">
        <v>0</v>
      </c>
      <c r="AA5497" s="115">
        <v>0</v>
      </c>
      <c r="AB5497" s="115">
        <v>0</v>
      </c>
      <c r="AC5497" s="115">
        <v>0</v>
      </c>
      <c r="AD5497" s="115">
        <v>0</v>
      </c>
      <c r="AE5497" s="115">
        <v>0</v>
      </c>
      <c r="AF5497" s="115">
        <v>0</v>
      </c>
      <c r="AG5497" s="115">
        <v>0</v>
      </c>
    </row>
    <row r="5498" spans="1:33">
      <c r="A5498" s="115" t="s">
        <v>3107</v>
      </c>
      <c r="B5498" s="115" t="s">
        <v>19</v>
      </c>
      <c r="C5498" s="115">
        <v>0</v>
      </c>
      <c r="D5498" s="115">
        <v>0</v>
      </c>
      <c r="E5498" s="115">
        <v>0</v>
      </c>
      <c r="F5498" s="115">
        <v>0</v>
      </c>
      <c r="G5498" s="115">
        <v>0</v>
      </c>
      <c r="H5498" s="115">
        <v>0</v>
      </c>
      <c r="I5498" s="115">
        <v>0</v>
      </c>
      <c r="J5498" s="115">
        <v>0</v>
      </c>
      <c r="K5498" s="115">
        <v>0</v>
      </c>
      <c r="L5498" s="115">
        <v>0</v>
      </c>
      <c r="M5498" s="115">
        <v>0</v>
      </c>
      <c r="N5498" s="115">
        <v>0</v>
      </c>
      <c r="O5498" s="115">
        <v>0</v>
      </c>
      <c r="P5498" s="115">
        <v>0</v>
      </c>
      <c r="Q5498" s="115">
        <v>0</v>
      </c>
      <c r="R5498" s="115">
        <v>0</v>
      </c>
      <c r="S5498" s="115">
        <v>0</v>
      </c>
      <c r="T5498" s="115">
        <v>0</v>
      </c>
      <c r="U5498" s="115">
        <v>0</v>
      </c>
      <c r="V5498" s="115">
        <v>0</v>
      </c>
      <c r="W5498" s="115">
        <v>0</v>
      </c>
      <c r="X5498" s="115">
        <v>0</v>
      </c>
      <c r="Y5498" s="115">
        <v>0</v>
      </c>
      <c r="Z5498" s="115">
        <v>0</v>
      </c>
      <c r="AA5498" s="115">
        <v>0</v>
      </c>
      <c r="AB5498" s="115">
        <v>0</v>
      </c>
      <c r="AC5498" s="115">
        <v>0</v>
      </c>
      <c r="AD5498" s="115">
        <v>0</v>
      </c>
      <c r="AE5498" s="115">
        <v>0</v>
      </c>
      <c r="AF5498" s="115">
        <v>0</v>
      </c>
      <c r="AG5498" s="115">
        <v>0</v>
      </c>
    </row>
    <row r="5499" spans="1:33">
      <c r="A5499" s="115" t="s">
        <v>3108</v>
      </c>
      <c r="B5499" s="115" t="s">
        <v>19</v>
      </c>
      <c r="C5499" s="115">
        <v>0</v>
      </c>
      <c r="D5499" s="115">
        <v>0</v>
      </c>
      <c r="E5499" s="115">
        <v>0</v>
      </c>
      <c r="F5499" s="115">
        <v>0</v>
      </c>
      <c r="G5499" s="115">
        <v>0</v>
      </c>
      <c r="H5499" s="115">
        <v>0</v>
      </c>
      <c r="I5499" s="115">
        <v>0</v>
      </c>
      <c r="J5499" s="115">
        <v>0</v>
      </c>
      <c r="K5499" s="115">
        <v>0</v>
      </c>
      <c r="L5499" s="115">
        <v>0</v>
      </c>
      <c r="M5499" s="115">
        <v>0</v>
      </c>
      <c r="N5499" s="115">
        <v>0</v>
      </c>
      <c r="O5499" s="115">
        <v>0</v>
      </c>
      <c r="P5499" s="115">
        <v>0</v>
      </c>
      <c r="Q5499" s="115">
        <v>0</v>
      </c>
      <c r="R5499" s="115">
        <v>0</v>
      </c>
      <c r="S5499" s="115">
        <v>0</v>
      </c>
      <c r="T5499" s="115">
        <v>0</v>
      </c>
      <c r="U5499" s="115">
        <v>0</v>
      </c>
      <c r="V5499" s="115">
        <v>0</v>
      </c>
      <c r="W5499" s="115">
        <v>0</v>
      </c>
      <c r="X5499" s="115">
        <v>0</v>
      </c>
      <c r="Y5499" s="115">
        <v>0</v>
      </c>
      <c r="Z5499" s="115">
        <v>0</v>
      </c>
      <c r="AA5499" s="115">
        <v>0</v>
      </c>
      <c r="AB5499" s="115">
        <v>0</v>
      </c>
      <c r="AC5499" s="115">
        <v>0</v>
      </c>
      <c r="AD5499" s="115">
        <v>0</v>
      </c>
      <c r="AE5499" s="115">
        <v>0</v>
      </c>
      <c r="AF5499" s="115">
        <v>0</v>
      </c>
      <c r="AG5499" s="115">
        <v>0</v>
      </c>
    </row>
    <row r="5500" spans="1:33">
      <c r="A5500" s="115" t="s">
        <v>3109</v>
      </c>
      <c r="B5500" s="115" t="s">
        <v>19</v>
      </c>
      <c r="C5500" s="2">
        <v>22412600000000</v>
      </c>
      <c r="D5500" s="2">
        <v>23343700000000</v>
      </c>
      <c r="E5500" s="2">
        <v>23213400000000</v>
      </c>
      <c r="F5500" s="2">
        <v>23092400000000</v>
      </c>
      <c r="G5500" s="2">
        <v>22989700000000</v>
      </c>
      <c r="H5500" s="2">
        <v>22898800000000</v>
      </c>
      <c r="I5500" s="2">
        <v>22820100000000</v>
      </c>
      <c r="J5500" s="2">
        <v>22759900000000</v>
      </c>
      <c r="K5500" s="2">
        <v>22688600000000</v>
      </c>
      <c r="L5500" s="2">
        <v>22603800000000</v>
      </c>
      <c r="M5500" s="2">
        <v>22487600000000</v>
      </c>
      <c r="N5500" s="2">
        <v>22359800000000</v>
      </c>
      <c r="O5500" s="2">
        <v>22249700000000</v>
      </c>
      <c r="P5500" s="2">
        <v>22151400000000</v>
      </c>
      <c r="Q5500" s="2">
        <v>22059800000000</v>
      </c>
      <c r="R5500" s="2">
        <v>21986100000000</v>
      </c>
      <c r="S5500" s="2">
        <v>21921600000000</v>
      </c>
      <c r="T5500" s="2">
        <v>21848400000000</v>
      </c>
      <c r="U5500" s="2">
        <v>21780200000000</v>
      </c>
      <c r="V5500" s="2">
        <v>21714400000000</v>
      </c>
      <c r="W5500" s="2">
        <v>21659100000000</v>
      </c>
      <c r="X5500" s="2">
        <v>21613600000000</v>
      </c>
      <c r="Y5500" s="2">
        <v>21570000000000</v>
      </c>
      <c r="Z5500" s="2">
        <v>21538700000000</v>
      </c>
      <c r="AA5500" s="2">
        <v>21510400000000</v>
      </c>
      <c r="AB5500" s="2">
        <v>21485800000000</v>
      </c>
      <c r="AC5500" s="2">
        <v>21455700000000</v>
      </c>
      <c r="AD5500" s="2">
        <v>21426800000000</v>
      </c>
      <c r="AE5500" s="2">
        <v>21397900000000</v>
      </c>
      <c r="AF5500" s="2">
        <v>21366600000000</v>
      </c>
      <c r="AG5500" s="2">
        <v>21335200000000</v>
      </c>
    </row>
    <row r="5501" spans="1:33">
      <c r="A5501" s="115" t="s">
        <v>3110</v>
      </c>
      <c r="B5501" s="115" t="s">
        <v>19</v>
      </c>
      <c r="C5501" s="2">
        <v>815767000</v>
      </c>
      <c r="D5501" s="2">
        <v>849657000</v>
      </c>
      <c r="E5501" s="2">
        <v>844915000</v>
      </c>
      <c r="F5501" s="2">
        <v>840508000</v>
      </c>
      <c r="G5501" s="2">
        <v>836772000</v>
      </c>
      <c r="H5501" s="2">
        <v>833461000</v>
      </c>
      <c r="I5501" s="2">
        <v>830598000</v>
      </c>
      <c r="J5501" s="2">
        <v>828406000</v>
      </c>
      <c r="K5501" s="2">
        <v>825811000</v>
      </c>
      <c r="L5501" s="2">
        <v>822724000</v>
      </c>
      <c r="M5501" s="2">
        <v>818496000</v>
      </c>
      <c r="N5501" s="2">
        <v>813843000</v>
      </c>
      <c r="O5501" s="2">
        <v>809839000</v>
      </c>
      <c r="P5501" s="2">
        <v>806260000</v>
      </c>
      <c r="Q5501" s="2">
        <v>802926000</v>
      </c>
      <c r="R5501" s="2">
        <v>800242000</v>
      </c>
      <c r="S5501" s="2">
        <v>797893000</v>
      </c>
      <c r="T5501" s="2">
        <v>795231000</v>
      </c>
      <c r="U5501" s="2">
        <v>792748000</v>
      </c>
      <c r="V5501" s="2">
        <v>790354000</v>
      </c>
      <c r="W5501" s="2">
        <v>788341000</v>
      </c>
      <c r="X5501" s="2">
        <v>786686000</v>
      </c>
      <c r="Y5501" s="2">
        <v>785098000</v>
      </c>
      <c r="Z5501" s="2">
        <v>783957000</v>
      </c>
      <c r="AA5501" s="2">
        <v>782928000</v>
      </c>
      <c r="AB5501" s="2">
        <v>782033000</v>
      </c>
      <c r="AC5501" s="2">
        <v>780937000</v>
      </c>
      <c r="AD5501" s="2">
        <v>779885000</v>
      </c>
      <c r="AE5501" s="2">
        <v>778834000</v>
      </c>
      <c r="AF5501" s="2">
        <v>777693000</v>
      </c>
      <c r="AG5501" s="2">
        <v>776552000</v>
      </c>
    </row>
    <row r="5502" spans="1:33">
      <c r="A5502" s="115" t="s">
        <v>3111</v>
      </c>
      <c r="B5502" s="115" t="s">
        <v>19</v>
      </c>
      <c r="C5502" s="2">
        <v>6654860000</v>
      </c>
      <c r="D5502" s="2">
        <v>6931340000</v>
      </c>
      <c r="E5502" s="2">
        <v>6892650000</v>
      </c>
      <c r="F5502" s="2">
        <v>6856700000</v>
      </c>
      <c r="G5502" s="2">
        <v>6826220000</v>
      </c>
      <c r="H5502" s="2">
        <v>6799210000</v>
      </c>
      <c r="I5502" s="2">
        <v>6775850000</v>
      </c>
      <c r="J5502" s="2">
        <v>6757970000</v>
      </c>
      <c r="K5502" s="2">
        <v>6736800000</v>
      </c>
      <c r="L5502" s="2">
        <v>6711620000</v>
      </c>
      <c r="M5502" s="2">
        <v>6677130000</v>
      </c>
      <c r="N5502" s="2">
        <v>6639170000</v>
      </c>
      <c r="O5502" s="2">
        <v>6606500000</v>
      </c>
      <c r="P5502" s="2">
        <v>6577300000</v>
      </c>
      <c r="Q5502" s="2">
        <v>6550110000</v>
      </c>
      <c r="R5502" s="2">
        <v>6528210000</v>
      </c>
      <c r="S5502" s="2">
        <v>6509050000</v>
      </c>
      <c r="T5502" s="2">
        <v>6487340000</v>
      </c>
      <c r="U5502" s="2">
        <v>6467080000</v>
      </c>
      <c r="V5502" s="2">
        <v>6447550000</v>
      </c>
      <c r="W5502" s="2">
        <v>6431130000</v>
      </c>
      <c r="X5502" s="2">
        <v>6417630000</v>
      </c>
      <c r="Y5502" s="2">
        <v>6404670000</v>
      </c>
      <c r="Z5502" s="2">
        <v>6395360000</v>
      </c>
      <c r="AA5502" s="2">
        <v>6386970000</v>
      </c>
      <c r="AB5502" s="2">
        <v>6379670000</v>
      </c>
      <c r="AC5502" s="2">
        <v>6370730000</v>
      </c>
      <c r="AD5502" s="2">
        <v>6362150000</v>
      </c>
      <c r="AE5502" s="2">
        <v>6353570000</v>
      </c>
      <c r="AF5502" s="2">
        <v>6344260000</v>
      </c>
      <c r="AG5502" s="2">
        <v>6334960000</v>
      </c>
    </row>
    <row r="5503" spans="1:33">
      <c r="A5503" s="115" t="s">
        <v>3112</v>
      </c>
      <c r="B5503" s="115" t="s">
        <v>19</v>
      </c>
      <c r="C5503" s="2">
        <v>15361700000</v>
      </c>
      <c r="D5503" s="2">
        <v>15999900000</v>
      </c>
      <c r="E5503" s="2">
        <v>15910600000</v>
      </c>
      <c r="F5503" s="2">
        <v>15827600000</v>
      </c>
      <c r="G5503" s="2">
        <v>15757300000</v>
      </c>
      <c r="H5503" s="2">
        <v>15694900000</v>
      </c>
      <c r="I5503" s="2">
        <v>15641000000</v>
      </c>
      <c r="J5503" s="2">
        <v>15599700000</v>
      </c>
      <c r="K5503" s="2">
        <v>15550900000</v>
      </c>
      <c r="L5503" s="2">
        <v>15492700000</v>
      </c>
      <c r="M5503" s="2">
        <v>15413100000</v>
      </c>
      <c r="N5503" s="2">
        <v>15325500000</v>
      </c>
      <c r="O5503" s="2">
        <v>15250100000</v>
      </c>
      <c r="P5503" s="2">
        <v>15182700000</v>
      </c>
      <c r="Q5503" s="2">
        <v>15119900000</v>
      </c>
      <c r="R5503" s="2">
        <v>15069400000</v>
      </c>
      <c r="S5503" s="2">
        <v>15025100000</v>
      </c>
      <c r="T5503" s="2">
        <v>14975000000</v>
      </c>
      <c r="U5503" s="2">
        <v>14928300000</v>
      </c>
      <c r="V5503" s="2">
        <v>14883200000</v>
      </c>
      <c r="W5503" s="2">
        <v>14845300000</v>
      </c>
      <c r="X5503" s="2">
        <v>14814100000</v>
      </c>
      <c r="Y5503" s="2">
        <v>14784200000</v>
      </c>
      <c r="Z5503" s="2">
        <v>14762700000</v>
      </c>
      <c r="AA5503" s="2">
        <v>14743300000</v>
      </c>
      <c r="AB5503" s="2">
        <v>14726500000</v>
      </c>
      <c r="AC5503" s="2">
        <v>14705800000</v>
      </c>
      <c r="AD5503" s="2">
        <v>14686000000</v>
      </c>
      <c r="AE5503" s="2">
        <v>14666200000</v>
      </c>
      <c r="AF5503" s="2">
        <v>14644800000</v>
      </c>
      <c r="AG5503" s="2">
        <v>14623300000</v>
      </c>
    </row>
    <row r="5504" spans="1:33">
      <c r="A5504" s="115" t="s">
        <v>3113</v>
      </c>
      <c r="B5504" s="115" t="s">
        <v>19</v>
      </c>
      <c r="C5504" s="2">
        <v>614104000</v>
      </c>
      <c r="D5504" s="2">
        <v>639617000</v>
      </c>
      <c r="E5504" s="2">
        <v>636047000</v>
      </c>
      <c r="F5504" s="2">
        <v>632729000</v>
      </c>
      <c r="G5504" s="2">
        <v>629917000</v>
      </c>
      <c r="H5504" s="2">
        <v>627425000</v>
      </c>
      <c r="I5504" s="2">
        <v>625269000</v>
      </c>
      <c r="J5504" s="2">
        <v>623619000</v>
      </c>
      <c r="K5504" s="2">
        <v>621665000</v>
      </c>
      <c r="L5504" s="2">
        <v>619342000</v>
      </c>
      <c r="M5504" s="2">
        <v>616159000</v>
      </c>
      <c r="N5504" s="2">
        <v>612656000</v>
      </c>
      <c r="O5504" s="2">
        <v>609642000</v>
      </c>
      <c r="P5504" s="2">
        <v>606947000</v>
      </c>
      <c r="Q5504" s="2">
        <v>604438000</v>
      </c>
      <c r="R5504" s="2">
        <v>602417000</v>
      </c>
      <c r="S5504" s="2">
        <v>600649000</v>
      </c>
      <c r="T5504" s="2">
        <v>598645000</v>
      </c>
      <c r="U5504" s="2">
        <v>596776000</v>
      </c>
      <c r="V5504" s="2">
        <v>594974000</v>
      </c>
      <c r="W5504" s="2">
        <v>593458000</v>
      </c>
      <c r="X5504" s="2">
        <v>592212000</v>
      </c>
      <c r="Y5504" s="2">
        <v>591017000</v>
      </c>
      <c r="Z5504" s="2">
        <v>590158000</v>
      </c>
      <c r="AA5504" s="2">
        <v>589383000</v>
      </c>
      <c r="AB5504" s="2">
        <v>588710000</v>
      </c>
      <c r="AC5504" s="2">
        <v>587884000</v>
      </c>
      <c r="AD5504" s="2">
        <v>587093000</v>
      </c>
      <c r="AE5504" s="2">
        <v>586301000</v>
      </c>
      <c r="AF5504" s="2">
        <v>585443000</v>
      </c>
      <c r="AG5504" s="2">
        <v>584584000</v>
      </c>
    </row>
    <row r="5505" spans="1:33">
      <c r="A5505" s="115" t="s">
        <v>3114</v>
      </c>
      <c r="B5505" s="115" t="s">
        <v>19</v>
      </c>
      <c r="C5505" s="2">
        <v>390562000</v>
      </c>
      <c r="D5505" s="2">
        <v>406787000</v>
      </c>
      <c r="E5505" s="2">
        <v>404517000</v>
      </c>
      <c r="F5505" s="2">
        <v>402407000</v>
      </c>
      <c r="G5505" s="2">
        <v>400618000</v>
      </c>
      <c r="H5505" s="2">
        <v>399033000</v>
      </c>
      <c r="I5505" s="2">
        <v>397662000</v>
      </c>
      <c r="J5505" s="2">
        <v>396613000</v>
      </c>
      <c r="K5505" s="2">
        <v>395370000</v>
      </c>
      <c r="L5505" s="2">
        <v>393892000</v>
      </c>
      <c r="M5505" s="2">
        <v>391868000</v>
      </c>
      <c r="N5505" s="2">
        <v>389641000</v>
      </c>
      <c r="O5505" s="2">
        <v>387723000</v>
      </c>
      <c r="P5505" s="2">
        <v>386010000</v>
      </c>
      <c r="Q5505" s="2">
        <v>384414000</v>
      </c>
      <c r="R5505" s="2">
        <v>383129000</v>
      </c>
      <c r="S5505" s="2">
        <v>382004000</v>
      </c>
      <c r="T5505" s="2">
        <v>380730000</v>
      </c>
      <c r="U5505" s="2">
        <v>379541000</v>
      </c>
      <c r="V5505" s="2">
        <v>378395000</v>
      </c>
      <c r="W5505" s="2">
        <v>377431000</v>
      </c>
      <c r="X5505" s="2">
        <v>376639000</v>
      </c>
      <c r="Y5505" s="2">
        <v>375878000</v>
      </c>
      <c r="Z5505" s="2">
        <v>375332000</v>
      </c>
      <c r="AA5505" s="2">
        <v>374839000</v>
      </c>
      <c r="AB5505" s="2">
        <v>374411000</v>
      </c>
      <c r="AC5505" s="2">
        <v>373886000</v>
      </c>
      <c r="AD5505" s="2">
        <v>373383000</v>
      </c>
      <c r="AE5505" s="2">
        <v>372879000</v>
      </c>
      <c r="AF5505" s="2">
        <v>372333000</v>
      </c>
      <c r="AG5505" s="2">
        <v>371787000</v>
      </c>
    </row>
    <row r="5506" spans="1:33">
      <c r="A5506" s="115" t="s">
        <v>3115</v>
      </c>
      <c r="B5506" s="115" t="s">
        <v>19</v>
      </c>
      <c r="C5506" s="2">
        <v>4830780000</v>
      </c>
      <c r="D5506" s="2">
        <v>5031480000</v>
      </c>
      <c r="E5506" s="2">
        <v>5003390000</v>
      </c>
      <c r="F5506" s="2">
        <v>4977300000</v>
      </c>
      <c r="G5506" s="2">
        <v>4955170000</v>
      </c>
      <c r="H5506" s="2">
        <v>4935570000</v>
      </c>
      <c r="I5506" s="2">
        <v>4918610000</v>
      </c>
      <c r="J5506" s="2">
        <v>4905630000</v>
      </c>
      <c r="K5506" s="2">
        <v>4890260000</v>
      </c>
      <c r="L5506" s="2">
        <v>4871980000</v>
      </c>
      <c r="M5506" s="2">
        <v>4846940000</v>
      </c>
      <c r="N5506" s="2">
        <v>4819390000</v>
      </c>
      <c r="O5506" s="2">
        <v>4795680000</v>
      </c>
      <c r="P5506" s="2">
        <v>4774480000</v>
      </c>
      <c r="Q5506" s="2">
        <v>4754750000</v>
      </c>
      <c r="R5506" s="2">
        <v>4738850000</v>
      </c>
      <c r="S5506" s="2">
        <v>4724940000</v>
      </c>
      <c r="T5506" s="2">
        <v>4709180000</v>
      </c>
      <c r="U5506" s="2">
        <v>4694470000</v>
      </c>
      <c r="V5506" s="2">
        <v>4680300000</v>
      </c>
      <c r="W5506" s="2">
        <v>4668380000</v>
      </c>
      <c r="X5506" s="2">
        <v>4658570000</v>
      </c>
      <c r="Y5506" s="2">
        <v>4649170000</v>
      </c>
      <c r="Z5506" s="2">
        <v>4642410000</v>
      </c>
      <c r="AA5506" s="2">
        <v>4636320000</v>
      </c>
      <c r="AB5506" s="2">
        <v>4631020000</v>
      </c>
      <c r="AC5506" s="2">
        <v>4624530000</v>
      </c>
      <c r="AD5506" s="2">
        <v>4618300000</v>
      </c>
      <c r="AE5506" s="2">
        <v>4612080000</v>
      </c>
      <c r="AF5506" s="2">
        <v>4605320000</v>
      </c>
      <c r="AG5506" s="2">
        <v>4598560000</v>
      </c>
    </row>
    <row r="5507" spans="1:33">
      <c r="A5507" s="115" t="s">
        <v>3116</v>
      </c>
      <c r="B5507" s="115" t="s">
        <v>19</v>
      </c>
      <c r="C5507" s="2">
        <v>22609500</v>
      </c>
      <c r="D5507" s="2">
        <v>23548800</v>
      </c>
      <c r="E5507" s="2">
        <v>23417400</v>
      </c>
      <c r="F5507" s="2">
        <v>23295300</v>
      </c>
      <c r="G5507" s="2">
        <v>23191700</v>
      </c>
      <c r="H5507" s="2">
        <v>23100000</v>
      </c>
      <c r="I5507" s="2">
        <v>23020600</v>
      </c>
      <c r="J5507" s="2">
        <v>22959800</v>
      </c>
      <c r="K5507" s="2">
        <v>22887900</v>
      </c>
      <c r="L5507" s="2">
        <v>22802400</v>
      </c>
      <c r="M5507" s="2">
        <v>22685200</v>
      </c>
      <c r="N5507" s="2">
        <v>22556200</v>
      </c>
      <c r="O5507" s="2">
        <v>22445200</v>
      </c>
      <c r="P5507" s="2">
        <v>22346000</v>
      </c>
      <c r="Q5507" s="2">
        <v>22253700</v>
      </c>
      <c r="R5507" s="2">
        <v>22179300</v>
      </c>
      <c r="S5507" s="2">
        <v>22114200</v>
      </c>
      <c r="T5507" s="2">
        <v>22040400</v>
      </c>
      <c r="U5507" s="2">
        <v>21971600</v>
      </c>
      <c r="V5507" s="2">
        <v>21905200</v>
      </c>
      <c r="W5507" s="2">
        <v>21849400</v>
      </c>
      <c r="X5507" s="2">
        <v>21803500</v>
      </c>
      <c r="Y5507" s="2">
        <v>21759500</v>
      </c>
      <c r="Z5507" s="2">
        <v>21727900</v>
      </c>
      <c r="AA5507" s="2">
        <v>21699400</v>
      </c>
      <c r="AB5507" s="2">
        <v>21674600</v>
      </c>
      <c r="AC5507" s="2">
        <v>21644200</v>
      </c>
      <c r="AD5507" s="2">
        <v>21615100</v>
      </c>
      <c r="AE5507" s="2">
        <v>21585900</v>
      </c>
      <c r="AF5507" s="2">
        <v>21554300</v>
      </c>
      <c r="AG5507" s="2">
        <v>21522700</v>
      </c>
    </row>
    <row r="5508" spans="1:33">
      <c r="A5508" s="115" t="s">
        <v>3117</v>
      </c>
      <c r="B5508" s="115" t="s">
        <v>19</v>
      </c>
      <c r="C5508" s="2">
        <v>114506000</v>
      </c>
      <c r="D5508" s="2">
        <v>119263000</v>
      </c>
      <c r="E5508" s="2">
        <v>118598000</v>
      </c>
      <c r="F5508" s="2">
        <v>117979000</v>
      </c>
      <c r="G5508" s="2">
        <v>117455000</v>
      </c>
      <c r="H5508" s="2">
        <v>116990000</v>
      </c>
      <c r="I5508" s="2">
        <v>116588000</v>
      </c>
      <c r="J5508" s="2">
        <v>116280000</v>
      </c>
      <c r="K5508" s="2">
        <v>115916000</v>
      </c>
      <c r="L5508" s="2">
        <v>115483000</v>
      </c>
      <c r="M5508" s="2">
        <v>114889000</v>
      </c>
      <c r="N5508" s="2">
        <v>114236000</v>
      </c>
      <c r="O5508" s="2">
        <v>113674000</v>
      </c>
      <c r="P5508" s="2">
        <v>113172000</v>
      </c>
      <c r="Q5508" s="2">
        <v>112704000</v>
      </c>
      <c r="R5508" s="2">
        <v>112327000</v>
      </c>
      <c r="S5508" s="2">
        <v>111998000</v>
      </c>
      <c r="T5508" s="2">
        <v>111624000</v>
      </c>
      <c r="U5508" s="2">
        <v>111275000</v>
      </c>
      <c r="V5508" s="2">
        <v>110939000</v>
      </c>
      <c r="W5508" s="2">
        <v>110657000</v>
      </c>
      <c r="X5508" s="2">
        <v>110424000</v>
      </c>
      <c r="Y5508" s="2">
        <v>110201000</v>
      </c>
      <c r="Z5508" s="2">
        <v>110041000</v>
      </c>
      <c r="AA5508" s="2">
        <v>109897000</v>
      </c>
      <c r="AB5508" s="2">
        <v>109771000</v>
      </c>
      <c r="AC5508" s="2">
        <v>109617000</v>
      </c>
      <c r="AD5508" s="2">
        <v>109470000</v>
      </c>
      <c r="AE5508" s="2">
        <v>109322000</v>
      </c>
      <c r="AF5508" s="2">
        <v>109162000</v>
      </c>
      <c r="AG5508" s="2">
        <v>109002000</v>
      </c>
    </row>
    <row r="5509" spans="1:33">
      <c r="A5509" s="115" t="s">
        <v>3118</v>
      </c>
      <c r="B5509" s="115" t="s">
        <v>19</v>
      </c>
      <c r="C5509" s="2">
        <v>1094010000</v>
      </c>
      <c r="D5509" s="2">
        <v>1139460000</v>
      </c>
      <c r="E5509" s="2">
        <v>1133100000</v>
      </c>
      <c r="F5509" s="2">
        <v>1127190000</v>
      </c>
      <c r="G5509" s="2">
        <v>1122180000</v>
      </c>
      <c r="H5509" s="2">
        <v>1117740000</v>
      </c>
      <c r="I5509" s="2">
        <v>1113900000</v>
      </c>
      <c r="J5509" s="2">
        <v>1110960000</v>
      </c>
      <c r="K5509" s="2">
        <v>1107480000</v>
      </c>
      <c r="L5509" s="2">
        <v>1103340000</v>
      </c>
      <c r="M5509" s="2">
        <v>1097670000</v>
      </c>
      <c r="N5509" s="2">
        <v>1091430000</v>
      </c>
      <c r="O5509" s="2">
        <v>1086060000</v>
      </c>
      <c r="P5509" s="2">
        <v>1081260000</v>
      </c>
      <c r="Q5509" s="2">
        <v>1076790000</v>
      </c>
      <c r="R5509" s="2">
        <v>1073190000</v>
      </c>
      <c r="S5509" s="2">
        <v>1070040000</v>
      </c>
      <c r="T5509" s="2">
        <v>1066470000</v>
      </c>
      <c r="U5509" s="2">
        <v>1063140000</v>
      </c>
      <c r="V5509" s="2">
        <v>1059930000</v>
      </c>
      <c r="W5509" s="2">
        <v>1057230000</v>
      </c>
      <c r="X5509" s="2">
        <v>1055010000</v>
      </c>
      <c r="Y5509" s="2">
        <v>1052880000</v>
      </c>
      <c r="Z5509" s="2">
        <v>1051350000</v>
      </c>
      <c r="AA5509" s="2">
        <v>1049970000</v>
      </c>
      <c r="AB5509" s="2">
        <v>1048770000</v>
      </c>
      <c r="AC5509" s="2">
        <v>1047300000</v>
      </c>
      <c r="AD5509" s="2">
        <v>1045890000</v>
      </c>
      <c r="AE5509" s="2">
        <v>1044480000</v>
      </c>
      <c r="AF5509" s="2">
        <v>1042950000</v>
      </c>
      <c r="AG5509" s="2">
        <v>1041420000</v>
      </c>
    </row>
    <row r="5510" spans="1:33">
      <c r="A5510" s="115" t="s">
        <v>3119</v>
      </c>
      <c r="B5510" s="115" t="s">
        <v>19</v>
      </c>
      <c r="C5510" s="2">
        <v>218802000</v>
      </c>
      <c r="D5510" s="2">
        <v>227892000</v>
      </c>
      <c r="E5510" s="2">
        <v>226620000</v>
      </c>
      <c r="F5510" s="2">
        <v>225438000</v>
      </c>
      <c r="G5510" s="2">
        <v>224436000</v>
      </c>
      <c r="H5510" s="2">
        <v>223548000</v>
      </c>
      <c r="I5510" s="2">
        <v>222780000</v>
      </c>
      <c r="J5510" s="2">
        <v>222192000</v>
      </c>
      <c r="K5510" s="2">
        <v>221496000</v>
      </c>
      <c r="L5510" s="2">
        <v>220668000</v>
      </c>
      <c r="M5510" s="2">
        <v>219534000</v>
      </c>
      <c r="N5510" s="2">
        <v>218286000</v>
      </c>
      <c r="O5510" s="2">
        <v>217212000</v>
      </c>
      <c r="P5510" s="2">
        <v>216252000</v>
      </c>
      <c r="Q5510" s="2">
        <v>215358000</v>
      </c>
      <c r="R5510" s="2">
        <v>214638000</v>
      </c>
      <c r="S5510" s="2">
        <v>214008000</v>
      </c>
      <c r="T5510" s="2">
        <v>213294000</v>
      </c>
      <c r="U5510" s="2">
        <v>212628000</v>
      </c>
      <c r="V5510" s="2">
        <v>211986000</v>
      </c>
      <c r="W5510" s="2">
        <v>211446000</v>
      </c>
      <c r="X5510" s="2">
        <v>211002000</v>
      </c>
      <c r="Y5510" s="2">
        <v>210576000</v>
      </c>
      <c r="Z5510" s="2">
        <v>210270000</v>
      </c>
      <c r="AA5510" s="2">
        <v>209994000</v>
      </c>
      <c r="AB5510" s="2">
        <v>209754000</v>
      </c>
      <c r="AC5510" s="2">
        <v>209460000</v>
      </c>
      <c r="AD5510" s="2">
        <v>209178000</v>
      </c>
      <c r="AE5510" s="2">
        <v>208896000</v>
      </c>
      <c r="AF5510" s="2">
        <v>208590000</v>
      </c>
      <c r="AG5510" s="2">
        <v>208284000</v>
      </c>
    </row>
    <row r="5511" spans="1:33">
      <c r="A5511" s="115" t="s">
        <v>3120</v>
      </c>
      <c r="B5511" s="115" t="s">
        <v>19</v>
      </c>
      <c r="C5511" s="115">
        <v>0</v>
      </c>
      <c r="D5511" s="115">
        <v>0</v>
      </c>
      <c r="E5511" s="115">
        <v>0</v>
      </c>
      <c r="F5511" s="115">
        <v>0</v>
      </c>
      <c r="G5511" s="115">
        <v>0</v>
      </c>
      <c r="H5511" s="115">
        <v>0</v>
      </c>
      <c r="I5511" s="115">
        <v>0</v>
      </c>
      <c r="J5511" s="115">
        <v>0</v>
      </c>
      <c r="K5511" s="115">
        <v>0</v>
      </c>
      <c r="L5511" s="115">
        <v>0</v>
      </c>
      <c r="M5511" s="115">
        <v>0</v>
      </c>
      <c r="N5511" s="115">
        <v>0</v>
      </c>
      <c r="O5511" s="115">
        <v>0</v>
      </c>
      <c r="P5511" s="115">
        <v>0</v>
      </c>
      <c r="Q5511" s="115">
        <v>0</v>
      </c>
      <c r="R5511" s="115">
        <v>0</v>
      </c>
      <c r="S5511" s="115">
        <v>0</v>
      </c>
      <c r="T5511" s="115">
        <v>0</v>
      </c>
      <c r="U5511" s="115">
        <v>0</v>
      </c>
      <c r="V5511" s="115">
        <v>0</v>
      </c>
      <c r="W5511" s="115">
        <v>0</v>
      </c>
      <c r="X5511" s="115">
        <v>0</v>
      </c>
      <c r="Y5511" s="115">
        <v>0</v>
      </c>
      <c r="Z5511" s="115">
        <v>0</v>
      </c>
      <c r="AA5511" s="115">
        <v>0</v>
      </c>
      <c r="AB5511" s="115">
        <v>0</v>
      </c>
      <c r="AC5511" s="115">
        <v>0</v>
      </c>
      <c r="AD5511" s="115">
        <v>0</v>
      </c>
      <c r="AE5511" s="115">
        <v>0</v>
      </c>
      <c r="AF5511" s="115">
        <v>0</v>
      </c>
      <c r="AG5511" s="115">
        <v>0</v>
      </c>
    </row>
    <row r="5512" spans="1:33">
      <c r="A5512" s="115" t="s">
        <v>3121</v>
      </c>
      <c r="B5512" s="115" t="s">
        <v>19</v>
      </c>
      <c r="C5512" s="115">
        <v>0</v>
      </c>
      <c r="D5512" s="115">
        <v>0</v>
      </c>
      <c r="E5512" s="115">
        <v>0</v>
      </c>
      <c r="F5512" s="115">
        <v>0</v>
      </c>
      <c r="G5512" s="115">
        <v>0</v>
      </c>
      <c r="H5512" s="115">
        <v>0</v>
      </c>
      <c r="I5512" s="115">
        <v>0</v>
      </c>
      <c r="J5512" s="115">
        <v>0</v>
      </c>
      <c r="K5512" s="115">
        <v>0</v>
      </c>
      <c r="L5512" s="115">
        <v>0</v>
      </c>
      <c r="M5512" s="115">
        <v>0</v>
      </c>
      <c r="N5512" s="115">
        <v>0</v>
      </c>
      <c r="O5512" s="115">
        <v>0</v>
      </c>
      <c r="P5512" s="115">
        <v>0</v>
      </c>
      <c r="Q5512" s="115">
        <v>0</v>
      </c>
      <c r="R5512" s="115">
        <v>0</v>
      </c>
      <c r="S5512" s="115">
        <v>0</v>
      </c>
      <c r="T5512" s="115">
        <v>0</v>
      </c>
      <c r="U5512" s="115">
        <v>0</v>
      </c>
      <c r="V5512" s="115">
        <v>0</v>
      </c>
      <c r="W5512" s="115">
        <v>0</v>
      </c>
      <c r="X5512" s="115">
        <v>0</v>
      </c>
      <c r="Y5512" s="115">
        <v>0</v>
      </c>
      <c r="Z5512" s="115">
        <v>0</v>
      </c>
      <c r="AA5512" s="115">
        <v>0</v>
      </c>
      <c r="AB5512" s="115">
        <v>0</v>
      </c>
      <c r="AC5512" s="115">
        <v>0</v>
      </c>
      <c r="AD5512" s="115">
        <v>0</v>
      </c>
      <c r="AE5512" s="115">
        <v>0</v>
      </c>
      <c r="AF5512" s="115">
        <v>0</v>
      </c>
      <c r="AG5512" s="115">
        <v>0</v>
      </c>
    </row>
    <row r="5513" spans="1:33">
      <c r="A5513" s="115" t="s">
        <v>3122</v>
      </c>
      <c r="B5513" s="115" t="s">
        <v>19</v>
      </c>
      <c r="C5513" s="115">
        <v>0</v>
      </c>
      <c r="D5513" s="115">
        <v>0</v>
      </c>
      <c r="E5513" s="115">
        <v>0</v>
      </c>
      <c r="F5513" s="115">
        <v>0</v>
      </c>
      <c r="G5513" s="115">
        <v>0</v>
      </c>
      <c r="H5513" s="115">
        <v>0</v>
      </c>
      <c r="I5513" s="115">
        <v>0</v>
      </c>
      <c r="J5513" s="115">
        <v>0</v>
      </c>
      <c r="K5513" s="115">
        <v>0</v>
      </c>
      <c r="L5513" s="115">
        <v>0</v>
      </c>
      <c r="M5513" s="115">
        <v>0</v>
      </c>
      <c r="N5513" s="115">
        <v>0</v>
      </c>
      <c r="O5513" s="115">
        <v>0</v>
      </c>
      <c r="P5513" s="115">
        <v>0</v>
      </c>
      <c r="Q5513" s="115">
        <v>0</v>
      </c>
      <c r="R5513" s="115">
        <v>0</v>
      </c>
      <c r="S5513" s="115">
        <v>0</v>
      </c>
      <c r="T5513" s="115">
        <v>0</v>
      </c>
      <c r="U5513" s="115">
        <v>0</v>
      </c>
      <c r="V5513" s="115">
        <v>0</v>
      </c>
      <c r="W5513" s="115">
        <v>0</v>
      </c>
      <c r="X5513" s="115">
        <v>0</v>
      </c>
      <c r="Y5513" s="115">
        <v>0</v>
      </c>
      <c r="Z5513" s="115">
        <v>0</v>
      </c>
      <c r="AA5513" s="115">
        <v>0</v>
      </c>
      <c r="AB5513" s="115">
        <v>0</v>
      </c>
      <c r="AC5513" s="115">
        <v>0</v>
      </c>
      <c r="AD5513" s="115">
        <v>0</v>
      </c>
      <c r="AE5513" s="115">
        <v>0</v>
      </c>
      <c r="AF5513" s="115">
        <v>0</v>
      </c>
      <c r="AG5513" s="115">
        <v>0</v>
      </c>
    </row>
    <row r="5514" spans="1:33">
      <c r="A5514" s="115" t="s">
        <v>3123</v>
      </c>
      <c r="B5514" s="115" t="s">
        <v>19</v>
      </c>
      <c r="C5514" s="115">
        <v>0</v>
      </c>
      <c r="D5514" s="115">
        <v>0</v>
      </c>
      <c r="E5514" s="115">
        <v>0</v>
      </c>
      <c r="F5514" s="115">
        <v>0</v>
      </c>
      <c r="G5514" s="115">
        <v>0</v>
      </c>
      <c r="H5514" s="115">
        <v>0</v>
      </c>
      <c r="I5514" s="115">
        <v>0</v>
      </c>
      <c r="J5514" s="115">
        <v>0</v>
      </c>
      <c r="K5514" s="115">
        <v>0</v>
      </c>
      <c r="L5514" s="115">
        <v>0</v>
      </c>
      <c r="M5514" s="115">
        <v>0</v>
      </c>
      <c r="N5514" s="115">
        <v>0</v>
      </c>
      <c r="O5514" s="115">
        <v>0</v>
      </c>
      <c r="P5514" s="115">
        <v>0</v>
      </c>
      <c r="Q5514" s="115">
        <v>0</v>
      </c>
      <c r="R5514" s="115">
        <v>0</v>
      </c>
      <c r="S5514" s="115">
        <v>0</v>
      </c>
      <c r="T5514" s="115">
        <v>0</v>
      </c>
      <c r="U5514" s="115">
        <v>0</v>
      </c>
      <c r="V5514" s="115">
        <v>0</v>
      </c>
      <c r="W5514" s="115">
        <v>0</v>
      </c>
      <c r="X5514" s="115">
        <v>0</v>
      </c>
      <c r="Y5514" s="115">
        <v>0</v>
      </c>
      <c r="Z5514" s="115">
        <v>0</v>
      </c>
      <c r="AA5514" s="115">
        <v>0</v>
      </c>
      <c r="AB5514" s="115">
        <v>0</v>
      </c>
      <c r="AC5514" s="115">
        <v>0</v>
      </c>
      <c r="AD5514" s="115">
        <v>0</v>
      </c>
      <c r="AE5514" s="115">
        <v>0</v>
      </c>
      <c r="AF5514" s="115">
        <v>0</v>
      </c>
      <c r="AG5514" s="115">
        <v>0</v>
      </c>
    </row>
    <row r="5515" spans="1:33">
      <c r="A5515" s="115" t="s">
        <v>3124</v>
      </c>
      <c r="B5515" s="115" t="s">
        <v>19</v>
      </c>
      <c r="C5515" s="115">
        <v>0</v>
      </c>
      <c r="D5515" s="115">
        <v>0</v>
      </c>
      <c r="E5515" s="115">
        <v>0</v>
      </c>
      <c r="F5515" s="115">
        <v>0</v>
      </c>
      <c r="G5515" s="115">
        <v>0</v>
      </c>
      <c r="H5515" s="115">
        <v>0</v>
      </c>
      <c r="I5515" s="115">
        <v>0</v>
      </c>
      <c r="J5515" s="115">
        <v>0</v>
      </c>
      <c r="K5515" s="115">
        <v>0</v>
      </c>
      <c r="L5515" s="115">
        <v>0</v>
      </c>
      <c r="M5515" s="115">
        <v>0</v>
      </c>
      <c r="N5515" s="115">
        <v>0</v>
      </c>
      <c r="O5515" s="115">
        <v>0</v>
      </c>
      <c r="P5515" s="115">
        <v>0</v>
      </c>
      <c r="Q5515" s="115">
        <v>0</v>
      </c>
      <c r="R5515" s="115">
        <v>0</v>
      </c>
      <c r="S5515" s="115">
        <v>0</v>
      </c>
      <c r="T5515" s="115">
        <v>0</v>
      </c>
      <c r="U5515" s="115">
        <v>0</v>
      </c>
      <c r="V5515" s="115">
        <v>0</v>
      </c>
      <c r="W5515" s="115">
        <v>0</v>
      </c>
      <c r="X5515" s="115">
        <v>0</v>
      </c>
      <c r="Y5515" s="115">
        <v>0</v>
      </c>
      <c r="Z5515" s="115">
        <v>0</v>
      </c>
      <c r="AA5515" s="115">
        <v>0</v>
      </c>
      <c r="AB5515" s="115">
        <v>0</v>
      </c>
      <c r="AC5515" s="115">
        <v>0</v>
      </c>
      <c r="AD5515" s="115">
        <v>0</v>
      </c>
      <c r="AE5515" s="115">
        <v>0</v>
      </c>
      <c r="AF5515" s="115">
        <v>0</v>
      </c>
      <c r="AG5515" s="115">
        <v>0</v>
      </c>
    </row>
    <row r="5516" spans="1:33">
      <c r="A5516" s="115" t="s">
        <v>3125</v>
      </c>
      <c r="B5516" s="115" t="s">
        <v>19</v>
      </c>
      <c r="C5516" s="115">
        <v>0</v>
      </c>
      <c r="D5516" s="115">
        <v>0</v>
      </c>
      <c r="E5516" s="115">
        <v>0</v>
      </c>
      <c r="F5516" s="115">
        <v>0</v>
      </c>
      <c r="G5516" s="115">
        <v>0</v>
      </c>
      <c r="H5516" s="115">
        <v>0</v>
      </c>
      <c r="I5516" s="115">
        <v>0</v>
      </c>
      <c r="J5516" s="115">
        <v>0</v>
      </c>
      <c r="K5516" s="115">
        <v>0</v>
      </c>
      <c r="L5516" s="115">
        <v>0</v>
      </c>
      <c r="M5516" s="115">
        <v>0</v>
      </c>
      <c r="N5516" s="115">
        <v>0</v>
      </c>
      <c r="O5516" s="115">
        <v>0</v>
      </c>
      <c r="P5516" s="115">
        <v>0</v>
      </c>
      <c r="Q5516" s="115">
        <v>0</v>
      </c>
      <c r="R5516" s="115">
        <v>0</v>
      </c>
      <c r="S5516" s="115">
        <v>0</v>
      </c>
      <c r="T5516" s="115">
        <v>0</v>
      </c>
      <c r="U5516" s="115">
        <v>0</v>
      </c>
      <c r="V5516" s="115">
        <v>0</v>
      </c>
      <c r="W5516" s="115">
        <v>0</v>
      </c>
      <c r="X5516" s="115">
        <v>0</v>
      </c>
      <c r="Y5516" s="115">
        <v>0</v>
      </c>
      <c r="Z5516" s="115">
        <v>0</v>
      </c>
      <c r="AA5516" s="115">
        <v>0</v>
      </c>
      <c r="AB5516" s="115">
        <v>0</v>
      </c>
      <c r="AC5516" s="115">
        <v>0</v>
      </c>
      <c r="AD5516" s="115">
        <v>0</v>
      </c>
      <c r="AE5516" s="115">
        <v>0</v>
      </c>
      <c r="AF5516" s="115">
        <v>0</v>
      </c>
      <c r="AG5516" s="115">
        <v>0</v>
      </c>
    </row>
    <row r="5517" spans="1:33">
      <c r="A5517" s="115" t="s">
        <v>3126</v>
      </c>
      <c r="B5517" s="115" t="s">
        <v>19</v>
      </c>
      <c r="C5517" s="115">
        <v>0</v>
      </c>
      <c r="D5517" s="115">
        <v>0</v>
      </c>
      <c r="E5517" s="115">
        <v>0</v>
      </c>
      <c r="F5517" s="115">
        <v>0</v>
      </c>
      <c r="G5517" s="115">
        <v>0</v>
      </c>
      <c r="H5517" s="115">
        <v>0</v>
      </c>
      <c r="I5517" s="115">
        <v>0</v>
      </c>
      <c r="J5517" s="115">
        <v>0</v>
      </c>
      <c r="K5517" s="115">
        <v>0</v>
      </c>
      <c r="L5517" s="115">
        <v>0</v>
      </c>
      <c r="M5517" s="115">
        <v>0</v>
      </c>
      <c r="N5517" s="115">
        <v>0</v>
      </c>
      <c r="O5517" s="115">
        <v>0</v>
      </c>
      <c r="P5517" s="115">
        <v>0</v>
      </c>
      <c r="Q5517" s="115">
        <v>0</v>
      </c>
      <c r="R5517" s="115">
        <v>0</v>
      </c>
      <c r="S5517" s="115">
        <v>0</v>
      </c>
      <c r="T5517" s="115">
        <v>0</v>
      </c>
      <c r="U5517" s="115">
        <v>0</v>
      </c>
      <c r="V5517" s="115">
        <v>0</v>
      </c>
      <c r="W5517" s="115">
        <v>0</v>
      </c>
      <c r="X5517" s="115">
        <v>0</v>
      </c>
      <c r="Y5517" s="115">
        <v>0</v>
      </c>
      <c r="Z5517" s="115">
        <v>0</v>
      </c>
      <c r="AA5517" s="115">
        <v>0</v>
      </c>
      <c r="AB5517" s="115">
        <v>0</v>
      </c>
      <c r="AC5517" s="115">
        <v>0</v>
      </c>
      <c r="AD5517" s="115">
        <v>0</v>
      </c>
      <c r="AE5517" s="115">
        <v>0</v>
      </c>
      <c r="AF5517" s="115">
        <v>0</v>
      </c>
      <c r="AG5517" s="115">
        <v>0</v>
      </c>
    </row>
    <row r="5518" spans="1:33">
      <c r="A5518" s="115" t="s">
        <v>3127</v>
      </c>
      <c r="B5518" s="115" t="s">
        <v>19</v>
      </c>
      <c r="C5518" s="115">
        <v>0</v>
      </c>
      <c r="D5518" s="115">
        <v>0</v>
      </c>
      <c r="E5518" s="115">
        <v>0</v>
      </c>
      <c r="F5518" s="115">
        <v>0</v>
      </c>
      <c r="G5518" s="115">
        <v>0</v>
      </c>
      <c r="H5518" s="115">
        <v>0</v>
      </c>
      <c r="I5518" s="115">
        <v>0</v>
      </c>
      <c r="J5518" s="115">
        <v>0</v>
      </c>
      <c r="K5518" s="115">
        <v>0</v>
      </c>
      <c r="L5518" s="115">
        <v>0</v>
      </c>
      <c r="M5518" s="115">
        <v>0</v>
      </c>
      <c r="N5518" s="115">
        <v>0</v>
      </c>
      <c r="O5518" s="115">
        <v>0</v>
      </c>
      <c r="P5518" s="115">
        <v>0</v>
      </c>
      <c r="Q5518" s="115">
        <v>0</v>
      </c>
      <c r="R5518" s="115">
        <v>0</v>
      </c>
      <c r="S5518" s="115">
        <v>0</v>
      </c>
      <c r="T5518" s="115">
        <v>0</v>
      </c>
      <c r="U5518" s="115">
        <v>0</v>
      </c>
      <c r="V5518" s="115">
        <v>0</v>
      </c>
      <c r="W5518" s="115">
        <v>0</v>
      </c>
      <c r="X5518" s="115">
        <v>0</v>
      </c>
      <c r="Y5518" s="115">
        <v>0</v>
      </c>
      <c r="Z5518" s="115">
        <v>0</v>
      </c>
      <c r="AA5518" s="115">
        <v>0</v>
      </c>
      <c r="AB5518" s="115">
        <v>0</v>
      </c>
      <c r="AC5518" s="115">
        <v>0</v>
      </c>
      <c r="AD5518" s="115">
        <v>0</v>
      </c>
      <c r="AE5518" s="115">
        <v>0</v>
      </c>
      <c r="AF5518" s="115">
        <v>0</v>
      </c>
      <c r="AG5518" s="115">
        <v>0</v>
      </c>
    </row>
    <row r="5519" spans="1:33">
      <c r="A5519" s="115" t="s">
        <v>3128</v>
      </c>
      <c r="B5519" s="115" t="s">
        <v>19</v>
      </c>
      <c r="C5519" s="115">
        <v>0</v>
      </c>
      <c r="D5519" s="115">
        <v>0</v>
      </c>
      <c r="E5519" s="115">
        <v>0</v>
      </c>
      <c r="F5519" s="115">
        <v>0</v>
      </c>
      <c r="G5519" s="115">
        <v>0</v>
      </c>
      <c r="H5519" s="115">
        <v>0</v>
      </c>
      <c r="I5519" s="115">
        <v>0</v>
      </c>
      <c r="J5519" s="115">
        <v>0</v>
      </c>
      <c r="K5519" s="115">
        <v>0</v>
      </c>
      <c r="L5519" s="115">
        <v>0</v>
      </c>
      <c r="M5519" s="115">
        <v>0</v>
      </c>
      <c r="N5519" s="115">
        <v>0</v>
      </c>
      <c r="O5519" s="115">
        <v>0</v>
      </c>
      <c r="P5519" s="115">
        <v>0</v>
      </c>
      <c r="Q5519" s="115">
        <v>0</v>
      </c>
      <c r="R5519" s="115">
        <v>0</v>
      </c>
      <c r="S5519" s="115">
        <v>0</v>
      </c>
      <c r="T5519" s="115">
        <v>0</v>
      </c>
      <c r="U5519" s="115">
        <v>0</v>
      </c>
      <c r="V5519" s="115">
        <v>0</v>
      </c>
      <c r="W5519" s="115">
        <v>0</v>
      </c>
      <c r="X5519" s="115">
        <v>0</v>
      </c>
      <c r="Y5519" s="115">
        <v>0</v>
      </c>
      <c r="Z5519" s="115">
        <v>0</v>
      </c>
      <c r="AA5519" s="115">
        <v>0</v>
      </c>
      <c r="AB5519" s="115">
        <v>0</v>
      </c>
      <c r="AC5519" s="115">
        <v>0</v>
      </c>
      <c r="AD5519" s="115">
        <v>0</v>
      </c>
      <c r="AE5519" s="115">
        <v>0</v>
      </c>
      <c r="AF5519" s="115">
        <v>0</v>
      </c>
      <c r="AG5519" s="115">
        <v>0</v>
      </c>
    </row>
    <row r="5520" spans="1:33">
      <c r="A5520" s="115" t="s">
        <v>3129</v>
      </c>
      <c r="B5520" s="115" t="s">
        <v>19</v>
      </c>
      <c r="C5520" s="115">
        <v>0</v>
      </c>
      <c r="D5520" s="115">
        <v>0</v>
      </c>
      <c r="E5520" s="115">
        <v>0</v>
      </c>
      <c r="F5520" s="115">
        <v>0</v>
      </c>
      <c r="G5520" s="115">
        <v>0</v>
      </c>
      <c r="H5520" s="115">
        <v>0</v>
      </c>
      <c r="I5520" s="115">
        <v>0</v>
      </c>
      <c r="J5520" s="115">
        <v>0</v>
      </c>
      <c r="K5520" s="115">
        <v>0</v>
      </c>
      <c r="L5520" s="115">
        <v>0</v>
      </c>
      <c r="M5520" s="115">
        <v>0</v>
      </c>
      <c r="N5520" s="115">
        <v>0</v>
      </c>
      <c r="O5520" s="115">
        <v>0</v>
      </c>
      <c r="P5520" s="115">
        <v>0</v>
      </c>
      <c r="Q5520" s="115">
        <v>0</v>
      </c>
      <c r="R5520" s="115">
        <v>0</v>
      </c>
      <c r="S5520" s="115">
        <v>0</v>
      </c>
      <c r="T5520" s="115">
        <v>0</v>
      </c>
      <c r="U5520" s="115">
        <v>0</v>
      </c>
      <c r="V5520" s="115">
        <v>0</v>
      </c>
      <c r="W5520" s="115">
        <v>0</v>
      </c>
      <c r="X5520" s="115">
        <v>0</v>
      </c>
      <c r="Y5520" s="115">
        <v>0</v>
      </c>
      <c r="Z5520" s="115">
        <v>0</v>
      </c>
      <c r="AA5520" s="115">
        <v>0</v>
      </c>
      <c r="AB5520" s="115">
        <v>0</v>
      </c>
      <c r="AC5520" s="115">
        <v>0</v>
      </c>
      <c r="AD5520" s="115">
        <v>0</v>
      </c>
      <c r="AE5520" s="115">
        <v>0</v>
      </c>
      <c r="AF5520" s="115">
        <v>0</v>
      </c>
      <c r="AG5520" s="115">
        <v>0</v>
      </c>
    </row>
    <row r="5521" spans="1:33">
      <c r="A5521" s="115" t="s">
        <v>3130</v>
      </c>
      <c r="B5521" s="115" t="s">
        <v>19</v>
      </c>
      <c r="C5521" s="115">
        <v>0</v>
      </c>
      <c r="D5521" s="115">
        <v>0</v>
      </c>
      <c r="E5521" s="115">
        <v>0</v>
      </c>
      <c r="F5521" s="115">
        <v>0</v>
      </c>
      <c r="G5521" s="115">
        <v>0</v>
      </c>
      <c r="H5521" s="115">
        <v>0</v>
      </c>
      <c r="I5521" s="115">
        <v>0</v>
      </c>
      <c r="J5521" s="115">
        <v>0</v>
      </c>
      <c r="K5521" s="115">
        <v>0</v>
      </c>
      <c r="L5521" s="115">
        <v>0</v>
      </c>
      <c r="M5521" s="115">
        <v>0</v>
      </c>
      <c r="N5521" s="115">
        <v>0</v>
      </c>
      <c r="O5521" s="115">
        <v>0</v>
      </c>
      <c r="P5521" s="115">
        <v>0</v>
      </c>
      <c r="Q5521" s="115">
        <v>0</v>
      </c>
      <c r="R5521" s="115">
        <v>0</v>
      </c>
      <c r="S5521" s="115">
        <v>0</v>
      </c>
      <c r="T5521" s="115">
        <v>0</v>
      </c>
      <c r="U5521" s="115">
        <v>0</v>
      </c>
      <c r="V5521" s="115">
        <v>0</v>
      </c>
      <c r="W5521" s="115">
        <v>0</v>
      </c>
      <c r="X5521" s="115">
        <v>0</v>
      </c>
      <c r="Y5521" s="115">
        <v>0</v>
      </c>
      <c r="Z5521" s="115">
        <v>0</v>
      </c>
      <c r="AA5521" s="115">
        <v>0</v>
      </c>
      <c r="AB5521" s="115">
        <v>0</v>
      </c>
      <c r="AC5521" s="115">
        <v>0</v>
      </c>
      <c r="AD5521" s="115">
        <v>0</v>
      </c>
      <c r="AE5521" s="115">
        <v>0</v>
      </c>
      <c r="AF5521" s="115">
        <v>0</v>
      </c>
      <c r="AG5521" s="115">
        <v>0</v>
      </c>
    </row>
    <row r="5522" spans="1:33">
      <c r="A5522" s="115" t="s">
        <v>3131</v>
      </c>
      <c r="B5522" s="115" t="s">
        <v>19</v>
      </c>
      <c r="C5522" s="115">
        <v>0</v>
      </c>
      <c r="D5522" s="115">
        <v>0</v>
      </c>
      <c r="E5522" s="115">
        <v>0</v>
      </c>
      <c r="F5522" s="115">
        <v>0</v>
      </c>
      <c r="G5522" s="115">
        <v>0</v>
      </c>
      <c r="H5522" s="115">
        <v>0</v>
      </c>
      <c r="I5522" s="115">
        <v>0</v>
      </c>
      <c r="J5522" s="115">
        <v>0</v>
      </c>
      <c r="K5522" s="115">
        <v>0</v>
      </c>
      <c r="L5522" s="115">
        <v>0</v>
      </c>
      <c r="M5522" s="115">
        <v>0</v>
      </c>
      <c r="N5522" s="115">
        <v>0</v>
      </c>
      <c r="O5522" s="115">
        <v>0</v>
      </c>
      <c r="P5522" s="115">
        <v>0</v>
      </c>
      <c r="Q5522" s="115">
        <v>0</v>
      </c>
      <c r="R5522" s="115">
        <v>0</v>
      </c>
      <c r="S5522" s="115">
        <v>0</v>
      </c>
      <c r="T5522" s="115">
        <v>0</v>
      </c>
      <c r="U5522" s="115">
        <v>0</v>
      </c>
      <c r="V5522" s="115">
        <v>0</v>
      </c>
      <c r="W5522" s="115">
        <v>0</v>
      </c>
      <c r="X5522" s="115">
        <v>0</v>
      </c>
      <c r="Y5522" s="115">
        <v>0</v>
      </c>
      <c r="Z5522" s="115">
        <v>0</v>
      </c>
      <c r="AA5522" s="115">
        <v>0</v>
      </c>
      <c r="AB5522" s="115">
        <v>0</v>
      </c>
      <c r="AC5522" s="115">
        <v>0</v>
      </c>
      <c r="AD5522" s="115">
        <v>0</v>
      </c>
      <c r="AE5522" s="115">
        <v>0</v>
      </c>
      <c r="AF5522" s="115">
        <v>0</v>
      </c>
      <c r="AG5522" s="115">
        <v>0</v>
      </c>
    </row>
    <row r="5523" spans="1:33">
      <c r="A5523" s="115" t="s">
        <v>3132</v>
      </c>
      <c r="B5523" s="115" t="s">
        <v>19</v>
      </c>
      <c r="C5523" s="115">
        <v>0</v>
      </c>
      <c r="D5523" s="115">
        <v>0</v>
      </c>
      <c r="E5523" s="115">
        <v>0</v>
      </c>
      <c r="F5523" s="115">
        <v>0</v>
      </c>
      <c r="G5523" s="115">
        <v>0</v>
      </c>
      <c r="H5523" s="115">
        <v>0</v>
      </c>
      <c r="I5523" s="115">
        <v>0</v>
      </c>
      <c r="J5523" s="115">
        <v>0</v>
      </c>
      <c r="K5523" s="115">
        <v>0</v>
      </c>
      <c r="L5523" s="115">
        <v>0</v>
      </c>
      <c r="M5523" s="115">
        <v>0</v>
      </c>
      <c r="N5523" s="115">
        <v>0</v>
      </c>
      <c r="O5523" s="115">
        <v>0</v>
      </c>
      <c r="P5523" s="115">
        <v>0</v>
      </c>
      <c r="Q5523" s="115">
        <v>0</v>
      </c>
      <c r="R5523" s="115">
        <v>0</v>
      </c>
      <c r="S5523" s="115">
        <v>0</v>
      </c>
      <c r="T5523" s="115">
        <v>0</v>
      </c>
      <c r="U5523" s="115">
        <v>0</v>
      </c>
      <c r="V5523" s="115">
        <v>0</v>
      </c>
      <c r="W5523" s="115">
        <v>0</v>
      </c>
      <c r="X5523" s="115">
        <v>0</v>
      </c>
      <c r="Y5523" s="115">
        <v>0</v>
      </c>
      <c r="Z5523" s="115">
        <v>0</v>
      </c>
      <c r="AA5523" s="115">
        <v>0</v>
      </c>
      <c r="AB5523" s="115">
        <v>0</v>
      </c>
      <c r="AC5523" s="115">
        <v>0</v>
      </c>
      <c r="AD5523" s="115">
        <v>0</v>
      </c>
      <c r="AE5523" s="115">
        <v>0</v>
      </c>
      <c r="AF5523" s="115">
        <v>0</v>
      </c>
      <c r="AG5523" s="115">
        <v>0</v>
      </c>
    </row>
    <row r="5524" spans="1:33">
      <c r="A5524" s="115" t="s">
        <v>3133</v>
      </c>
      <c r="B5524" s="115" t="s">
        <v>19</v>
      </c>
      <c r="C5524" s="115">
        <v>0</v>
      </c>
      <c r="D5524" s="115">
        <v>0</v>
      </c>
      <c r="E5524" s="115">
        <v>0</v>
      </c>
      <c r="F5524" s="115">
        <v>0</v>
      </c>
      <c r="G5524" s="115">
        <v>0</v>
      </c>
      <c r="H5524" s="115">
        <v>0</v>
      </c>
      <c r="I5524" s="115">
        <v>0</v>
      </c>
      <c r="J5524" s="115">
        <v>0</v>
      </c>
      <c r="K5524" s="115">
        <v>0</v>
      </c>
      <c r="L5524" s="115">
        <v>0</v>
      </c>
      <c r="M5524" s="115">
        <v>0</v>
      </c>
      <c r="N5524" s="115">
        <v>0</v>
      </c>
      <c r="O5524" s="115">
        <v>0</v>
      </c>
      <c r="P5524" s="115">
        <v>0</v>
      </c>
      <c r="Q5524" s="115">
        <v>0</v>
      </c>
      <c r="R5524" s="115">
        <v>0</v>
      </c>
      <c r="S5524" s="115">
        <v>0</v>
      </c>
      <c r="T5524" s="115">
        <v>0</v>
      </c>
      <c r="U5524" s="115">
        <v>0</v>
      </c>
      <c r="V5524" s="115">
        <v>0</v>
      </c>
      <c r="W5524" s="115">
        <v>0</v>
      </c>
      <c r="X5524" s="115">
        <v>0</v>
      </c>
      <c r="Y5524" s="115">
        <v>0</v>
      </c>
      <c r="Z5524" s="115">
        <v>0</v>
      </c>
      <c r="AA5524" s="115">
        <v>0</v>
      </c>
      <c r="AB5524" s="115">
        <v>0</v>
      </c>
      <c r="AC5524" s="115">
        <v>0</v>
      </c>
      <c r="AD5524" s="115">
        <v>0</v>
      </c>
      <c r="AE5524" s="115">
        <v>0</v>
      </c>
      <c r="AF5524" s="115">
        <v>0</v>
      </c>
      <c r="AG5524" s="115">
        <v>0</v>
      </c>
    </row>
    <row r="5525" spans="1:33">
      <c r="A5525" s="115" t="s">
        <v>3134</v>
      </c>
      <c r="B5525" s="115" t="s">
        <v>19</v>
      </c>
      <c r="C5525" s="115">
        <v>0</v>
      </c>
      <c r="D5525" s="115">
        <v>0</v>
      </c>
      <c r="E5525" s="115">
        <v>0</v>
      </c>
      <c r="F5525" s="115">
        <v>0</v>
      </c>
      <c r="G5525" s="115">
        <v>0</v>
      </c>
      <c r="H5525" s="115">
        <v>0</v>
      </c>
      <c r="I5525" s="115">
        <v>0</v>
      </c>
      <c r="J5525" s="115">
        <v>0</v>
      </c>
      <c r="K5525" s="115">
        <v>0</v>
      </c>
      <c r="L5525" s="115">
        <v>0</v>
      </c>
      <c r="M5525" s="115">
        <v>0</v>
      </c>
      <c r="N5525" s="115">
        <v>0</v>
      </c>
      <c r="O5525" s="115">
        <v>0</v>
      </c>
      <c r="P5525" s="115">
        <v>0</v>
      </c>
      <c r="Q5525" s="115">
        <v>0</v>
      </c>
      <c r="R5525" s="115">
        <v>0</v>
      </c>
      <c r="S5525" s="115">
        <v>0</v>
      </c>
      <c r="T5525" s="115">
        <v>0</v>
      </c>
      <c r="U5525" s="115">
        <v>0</v>
      </c>
      <c r="V5525" s="115">
        <v>0</v>
      </c>
      <c r="W5525" s="115">
        <v>0</v>
      </c>
      <c r="X5525" s="115">
        <v>0</v>
      </c>
      <c r="Y5525" s="115">
        <v>0</v>
      </c>
      <c r="Z5525" s="115">
        <v>0</v>
      </c>
      <c r="AA5525" s="115">
        <v>0</v>
      </c>
      <c r="AB5525" s="115">
        <v>0</v>
      </c>
      <c r="AC5525" s="115">
        <v>0</v>
      </c>
      <c r="AD5525" s="115">
        <v>0</v>
      </c>
      <c r="AE5525" s="115">
        <v>0</v>
      </c>
      <c r="AF5525" s="115">
        <v>0</v>
      </c>
      <c r="AG5525" s="115">
        <v>0</v>
      </c>
    </row>
    <row r="5526" spans="1:33">
      <c r="A5526" s="115" t="s">
        <v>3135</v>
      </c>
      <c r="B5526" s="115" t="s">
        <v>19</v>
      </c>
      <c r="C5526" s="115">
        <v>0</v>
      </c>
      <c r="D5526" s="115">
        <v>0</v>
      </c>
      <c r="E5526" s="115">
        <v>0</v>
      </c>
      <c r="F5526" s="115">
        <v>0</v>
      </c>
      <c r="G5526" s="115">
        <v>0</v>
      </c>
      <c r="H5526" s="115">
        <v>0</v>
      </c>
      <c r="I5526" s="115">
        <v>0</v>
      </c>
      <c r="J5526" s="115">
        <v>0</v>
      </c>
      <c r="K5526" s="115">
        <v>0</v>
      </c>
      <c r="L5526" s="115">
        <v>0</v>
      </c>
      <c r="M5526" s="115">
        <v>0</v>
      </c>
      <c r="N5526" s="115">
        <v>0</v>
      </c>
      <c r="O5526" s="115">
        <v>0</v>
      </c>
      <c r="P5526" s="115">
        <v>0</v>
      </c>
      <c r="Q5526" s="115">
        <v>0</v>
      </c>
      <c r="R5526" s="115">
        <v>0</v>
      </c>
      <c r="S5526" s="115">
        <v>0</v>
      </c>
      <c r="T5526" s="115">
        <v>0</v>
      </c>
      <c r="U5526" s="115">
        <v>0</v>
      </c>
      <c r="V5526" s="115">
        <v>0</v>
      </c>
      <c r="W5526" s="115">
        <v>0</v>
      </c>
      <c r="X5526" s="115">
        <v>0</v>
      </c>
      <c r="Y5526" s="115">
        <v>0</v>
      </c>
      <c r="Z5526" s="115">
        <v>0</v>
      </c>
      <c r="AA5526" s="115">
        <v>0</v>
      </c>
      <c r="AB5526" s="115">
        <v>0</v>
      </c>
      <c r="AC5526" s="115">
        <v>0</v>
      </c>
      <c r="AD5526" s="115">
        <v>0</v>
      </c>
      <c r="AE5526" s="115">
        <v>0</v>
      </c>
      <c r="AF5526" s="115">
        <v>0</v>
      </c>
      <c r="AG5526" s="115">
        <v>0</v>
      </c>
    </row>
    <row r="5527" spans="1:33">
      <c r="A5527" s="115" t="s">
        <v>3136</v>
      </c>
      <c r="B5527" s="115" t="s">
        <v>19</v>
      </c>
      <c r="C5527" s="115">
        <v>0</v>
      </c>
      <c r="D5527" s="115">
        <v>0</v>
      </c>
      <c r="E5527" s="115">
        <v>0</v>
      </c>
      <c r="F5527" s="115">
        <v>0</v>
      </c>
      <c r="G5527" s="115">
        <v>0</v>
      </c>
      <c r="H5527" s="115">
        <v>0</v>
      </c>
      <c r="I5527" s="115">
        <v>0</v>
      </c>
      <c r="J5527" s="115">
        <v>0</v>
      </c>
      <c r="K5527" s="115">
        <v>0</v>
      </c>
      <c r="L5527" s="115">
        <v>0</v>
      </c>
      <c r="M5527" s="115">
        <v>0</v>
      </c>
      <c r="N5527" s="115">
        <v>0</v>
      </c>
      <c r="O5527" s="115">
        <v>0</v>
      </c>
      <c r="P5527" s="115">
        <v>0</v>
      </c>
      <c r="Q5527" s="115">
        <v>0</v>
      </c>
      <c r="R5527" s="115">
        <v>0</v>
      </c>
      <c r="S5527" s="115">
        <v>0</v>
      </c>
      <c r="T5527" s="115">
        <v>0</v>
      </c>
      <c r="U5527" s="115">
        <v>0</v>
      </c>
      <c r="V5527" s="115">
        <v>0</v>
      </c>
      <c r="W5527" s="115">
        <v>0</v>
      </c>
      <c r="X5527" s="115">
        <v>0</v>
      </c>
      <c r="Y5527" s="115">
        <v>0</v>
      </c>
      <c r="Z5527" s="115">
        <v>0</v>
      </c>
      <c r="AA5527" s="115">
        <v>0</v>
      </c>
      <c r="AB5527" s="115">
        <v>0</v>
      </c>
      <c r="AC5527" s="115">
        <v>0</v>
      </c>
      <c r="AD5527" s="115">
        <v>0</v>
      </c>
      <c r="AE5527" s="115">
        <v>0</v>
      </c>
      <c r="AF5527" s="115">
        <v>0</v>
      </c>
      <c r="AG5527" s="115">
        <v>0</v>
      </c>
    </row>
    <row r="5528" spans="1:33">
      <c r="A5528" s="115" t="s">
        <v>3137</v>
      </c>
      <c r="B5528" s="115" t="s">
        <v>19</v>
      </c>
      <c r="C5528" s="115">
        <v>0</v>
      </c>
      <c r="D5528" s="115">
        <v>0</v>
      </c>
      <c r="E5528" s="115">
        <v>0</v>
      </c>
      <c r="F5528" s="115">
        <v>0</v>
      </c>
      <c r="G5528" s="115">
        <v>0</v>
      </c>
      <c r="H5528" s="115">
        <v>0</v>
      </c>
      <c r="I5528" s="115">
        <v>0</v>
      </c>
      <c r="J5528" s="115">
        <v>0</v>
      </c>
      <c r="K5528" s="115">
        <v>0</v>
      </c>
      <c r="L5528" s="115">
        <v>0</v>
      </c>
      <c r="M5528" s="115">
        <v>0</v>
      </c>
      <c r="N5528" s="115">
        <v>0</v>
      </c>
      <c r="O5528" s="115">
        <v>0</v>
      </c>
      <c r="P5528" s="115">
        <v>0</v>
      </c>
      <c r="Q5528" s="115">
        <v>0</v>
      </c>
      <c r="R5528" s="115">
        <v>0</v>
      </c>
      <c r="S5528" s="115">
        <v>0</v>
      </c>
      <c r="T5528" s="115">
        <v>0</v>
      </c>
      <c r="U5528" s="115">
        <v>0</v>
      </c>
      <c r="V5528" s="115">
        <v>0</v>
      </c>
      <c r="W5528" s="115">
        <v>0</v>
      </c>
      <c r="X5528" s="115">
        <v>0</v>
      </c>
      <c r="Y5528" s="115">
        <v>0</v>
      </c>
      <c r="Z5528" s="115">
        <v>0</v>
      </c>
      <c r="AA5528" s="115">
        <v>0</v>
      </c>
      <c r="AB5528" s="115">
        <v>0</v>
      </c>
      <c r="AC5528" s="115">
        <v>0</v>
      </c>
      <c r="AD5528" s="115">
        <v>0</v>
      </c>
      <c r="AE5528" s="115">
        <v>0</v>
      </c>
      <c r="AF5528" s="115">
        <v>0</v>
      </c>
      <c r="AG5528" s="115">
        <v>0</v>
      </c>
    </row>
    <row r="5529" spans="1:33">
      <c r="A5529" s="115" t="s">
        <v>3138</v>
      </c>
      <c r="B5529" s="115" t="s">
        <v>19</v>
      </c>
      <c r="C5529" s="115">
        <v>0</v>
      </c>
      <c r="D5529" s="115">
        <v>0</v>
      </c>
      <c r="E5529" s="115">
        <v>0</v>
      </c>
      <c r="F5529" s="115">
        <v>0</v>
      </c>
      <c r="G5529" s="115">
        <v>0</v>
      </c>
      <c r="H5529" s="115">
        <v>0</v>
      </c>
      <c r="I5529" s="115">
        <v>0</v>
      </c>
      <c r="J5529" s="115">
        <v>0</v>
      </c>
      <c r="K5529" s="115">
        <v>0</v>
      </c>
      <c r="L5529" s="115">
        <v>0</v>
      </c>
      <c r="M5529" s="115">
        <v>0</v>
      </c>
      <c r="N5529" s="115">
        <v>0</v>
      </c>
      <c r="O5529" s="115">
        <v>0</v>
      </c>
      <c r="P5529" s="115">
        <v>0</v>
      </c>
      <c r="Q5529" s="115">
        <v>0</v>
      </c>
      <c r="R5529" s="115">
        <v>0</v>
      </c>
      <c r="S5529" s="115">
        <v>0</v>
      </c>
      <c r="T5529" s="115">
        <v>0</v>
      </c>
      <c r="U5529" s="115">
        <v>0</v>
      </c>
      <c r="V5529" s="115">
        <v>0</v>
      </c>
      <c r="W5529" s="115">
        <v>0</v>
      </c>
      <c r="X5529" s="115">
        <v>0</v>
      </c>
      <c r="Y5529" s="115">
        <v>0</v>
      </c>
      <c r="Z5529" s="115">
        <v>0</v>
      </c>
      <c r="AA5529" s="115">
        <v>0</v>
      </c>
      <c r="AB5529" s="115">
        <v>0</v>
      </c>
      <c r="AC5529" s="115">
        <v>0</v>
      </c>
      <c r="AD5529" s="115">
        <v>0</v>
      </c>
      <c r="AE5529" s="115">
        <v>0</v>
      </c>
      <c r="AF5529" s="115">
        <v>0</v>
      </c>
      <c r="AG5529" s="115">
        <v>0</v>
      </c>
    </row>
    <row r="5530" spans="1:33">
      <c r="A5530" s="115" t="s">
        <v>3139</v>
      </c>
      <c r="B5530" s="115" t="s">
        <v>19</v>
      </c>
      <c r="C5530" s="115">
        <v>0</v>
      </c>
      <c r="D5530" s="115">
        <v>0</v>
      </c>
      <c r="E5530" s="115">
        <v>0</v>
      </c>
      <c r="F5530" s="115">
        <v>0</v>
      </c>
      <c r="G5530" s="115">
        <v>0</v>
      </c>
      <c r="H5530" s="115">
        <v>0</v>
      </c>
      <c r="I5530" s="115">
        <v>0</v>
      </c>
      <c r="J5530" s="115">
        <v>0</v>
      </c>
      <c r="K5530" s="115">
        <v>0</v>
      </c>
      <c r="L5530" s="115">
        <v>0</v>
      </c>
      <c r="M5530" s="115">
        <v>0</v>
      </c>
      <c r="N5530" s="115">
        <v>0</v>
      </c>
      <c r="O5530" s="115">
        <v>0</v>
      </c>
      <c r="P5530" s="115">
        <v>0</v>
      </c>
      <c r="Q5530" s="115">
        <v>0</v>
      </c>
      <c r="R5530" s="115">
        <v>0</v>
      </c>
      <c r="S5530" s="115">
        <v>0</v>
      </c>
      <c r="T5530" s="115">
        <v>0</v>
      </c>
      <c r="U5530" s="115">
        <v>0</v>
      </c>
      <c r="V5530" s="115">
        <v>0</v>
      </c>
      <c r="W5530" s="115">
        <v>0</v>
      </c>
      <c r="X5530" s="115">
        <v>0</v>
      </c>
      <c r="Y5530" s="115">
        <v>0</v>
      </c>
      <c r="Z5530" s="115">
        <v>0</v>
      </c>
      <c r="AA5530" s="115">
        <v>0</v>
      </c>
      <c r="AB5530" s="115">
        <v>0</v>
      </c>
      <c r="AC5530" s="115">
        <v>0</v>
      </c>
      <c r="AD5530" s="115">
        <v>0</v>
      </c>
      <c r="AE5530" s="115">
        <v>0</v>
      </c>
      <c r="AF5530" s="115">
        <v>0</v>
      </c>
      <c r="AG5530" s="115">
        <v>0</v>
      </c>
    </row>
    <row r="5531" spans="1:33">
      <c r="A5531" s="115" t="s">
        <v>3140</v>
      </c>
      <c r="B5531" s="115" t="s">
        <v>19</v>
      </c>
      <c r="C5531" s="115">
        <v>0</v>
      </c>
      <c r="D5531" s="115">
        <v>0</v>
      </c>
      <c r="E5531" s="115">
        <v>0</v>
      </c>
      <c r="F5531" s="115">
        <v>0</v>
      </c>
      <c r="G5531" s="115">
        <v>0</v>
      </c>
      <c r="H5531" s="115">
        <v>0</v>
      </c>
      <c r="I5531" s="115">
        <v>0</v>
      </c>
      <c r="J5531" s="115">
        <v>0</v>
      </c>
      <c r="K5531" s="115">
        <v>0</v>
      </c>
      <c r="L5531" s="115">
        <v>0</v>
      </c>
      <c r="M5531" s="115">
        <v>0</v>
      </c>
      <c r="N5531" s="115">
        <v>0</v>
      </c>
      <c r="O5531" s="115">
        <v>0</v>
      </c>
      <c r="P5531" s="115">
        <v>0</v>
      </c>
      <c r="Q5531" s="115">
        <v>0</v>
      </c>
      <c r="R5531" s="115">
        <v>0</v>
      </c>
      <c r="S5531" s="115">
        <v>0</v>
      </c>
      <c r="T5531" s="115">
        <v>0</v>
      </c>
      <c r="U5531" s="115">
        <v>0</v>
      </c>
      <c r="V5531" s="115">
        <v>0</v>
      </c>
      <c r="W5531" s="115">
        <v>0</v>
      </c>
      <c r="X5531" s="115">
        <v>0</v>
      </c>
      <c r="Y5531" s="115">
        <v>0</v>
      </c>
      <c r="Z5531" s="115">
        <v>0</v>
      </c>
      <c r="AA5531" s="115">
        <v>0</v>
      </c>
      <c r="AB5531" s="115">
        <v>0</v>
      </c>
      <c r="AC5531" s="115">
        <v>0</v>
      </c>
      <c r="AD5531" s="115">
        <v>0</v>
      </c>
      <c r="AE5531" s="115">
        <v>0</v>
      </c>
      <c r="AF5531" s="115">
        <v>0</v>
      </c>
      <c r="AG5531" s="115">
        <v>0</v>
      </c>
    </row>
    <row r="5532" spans="1:33">
      <c r="A5532" s="115" t="s">
        <v>3141</v>
      </c>
      <c r="B5532" s="115" t="s">
        <v>19</v>
      </c>
      <c r="C5532" s="115">
        <v>0</v>
      </c>
      <c r="D5532" s="115">
        <v>0</v>
      </c>
      <c r="E5532" s="115">
        <v>0</v>
      </c>
      <c r="F5532" s="115">
        <v>0</v>
      </c>
      <c r="G5532" s="115">
        <v>0</v>
      </c>
      <c r="H5532" s="115">
        <v>0</v>
      </c>
      <c r="I5532" s="115">
        <v>0</v>
      </c>
      <c r="J5532" s="115">
        <v>0</v>
      </c>
      <c r="K5532" s="115">
        <v>0</v>
      </c>
      <c r="L5532" s="115">
        <v>0</v>
      </c>
      <c r="M5532" s="115">
        <v>0</v>
      </c>
      <c r="N5532" s="115">
        <v>0</v>
      </c>
      <c r="O5532" s="115">
        <v>0</v>
      </c>
      <c r="P5532" s="115">
        <v>0</v>
      </c>
      <c r="Q5532" s="115">
        <v>0</v>
      </c>
      <c r="R5532" s="115">
        <v>0</v>
      </c>
      <c r="S5532" s="115">
        <v>0</v>
      </c>
      <c r="T5532" s="115">
        <v>0</v>
      </c>
      <c r="U5532" s="115">
        <v>0</v>
      </c>
      <c r="V5532" s="115">
        <v>0</v>
      </c>
      <c r="W5532" s="115">
        <v>0</v>
      </c>
      <c r="X5532" s="115">
        <v>0</v>
      </c>
      <c r="Y5532" s="115">
        <v>0</v>
      </c>
      <c r="Z5532" s="115">
        <v>0</v>
      </c>
      <c r="AA5532" s="115">
        <v>0</v>
      </c>
      <c r="AB5532" s="115">
        <v>0</v>
      </c>
      <c r="AC5532" s="115">
        <v>0</v>
      </c>
      <c r="AD5532" s="115">
        <v>0</v>
      </c>
      <c r="AE5532" s="115">
        <v>0</v>
      </c>
      <c r="AF5532" s="115">
        <v>0</v>
      </c>
      <c r="AG5532" s="115">
        <v>0</v>
      </c>
    </row>
    <row r="5533" spans="1:33">
      <c r="A5533" s="115" t="s">
        <v>3142</v>
      </c>
      <c r="B5533" s="115" t="s">
        <v>19</v>
      </c>
      <c r="C5533" s="115">
        <v>0</v>
      </c>
      <c r="D5533" s="115">
        <v>0</v>
      </c>
      <c r="E5533" s="115">
        <v>0</v>
      </c>
      <c r="F5533" s="115">
        <v>0</v>
      </c>
      <c r="G5533" s="115">
        <v>0</v>
      </c>
      <c r="H5533" s="115">
        <v>0</v>
      </c>
      <c r="I5533" s="115">
        <v>0</v>
      </c>
      <c r="J5533" s="115">
        <v>0</v>
      </c>
      <c r="K5533" s="115">
        <v>0</v>
      </c>
      <c r="L5533" s="115">
        <v>0</v>
      </c>
      <c r="M5533" s="115">
        <v>0</v>
      </c>
      <c r="N5533" s="115">
        <v>0</v>
      </c>
      <c r="O5533" s="115">
        <v>0</v>
      </c>
      <c r="P5533" s="115">
        <v>0</v>
      </c>
      <c r="Q5533" s="115">
        <v>0</v>
      </c>
      <c r="R5533" s="115">
        <v>0</v>
      </c>
      <c r="S5533" s="115">
        <v>0</v>
      </c>
      <c r="T5533" s="115">
        <v>0</v>
      </c>
      <c r="U5533" s="115">
        <v>0</v>
      </c>
      <c r="V5533" s="115">
        <v>0</v>
      </c>
      <c r="W5533" s="115">
        <v>0</v>
      </c>
      <c r="X5533" s="115">
        <v>0</v>
      </c>
      <c r="Y5533" s="115">
        <v>0</v>
      </c>
      <c r="Z5533" s="115">
        <v>0</v>
      </c>
      <c r="AA5533" s="115">
        <v>0</v>
      </c>
      <c r="AB5533" s="115">
        <v>0</v>
      </c>
      <c r="AC5533" s="115">
        <v>0</v>
      </c>
      <c r="AD5533" s="115">
        <v>0</v>
      </c>
      <c r="AE5533" s="115">
        <v>0</v>
      </c>
      <c r="AF5533" s="115">
        <v>0</v>
      </c>
      <c r="AG5533" s="115">
        <v>0</v>
      </c>
    </row>
    <row r="5534" spans="1:33">
      <c r="A5534" s="115" t="s">
        <v>3143</v>
      </c>
      <c r="B5534" s="115" t="s">
        <v>19</v>
      </c>
      <c r="C5534" s="115">
        <v>0</v>
      </c>
      <c r="D5534" s="115">
        <v>0</v>
      </c>
      <c r="E5534" s="115">
        <v>0</v>
      </c>
      <c r="F5534" s="115">
        <v>0</v>
      </c>
      <c r="G5534" s="115">
        <v>0</v>
      </c>
      <c r="H5534" s="115">
        <v>0</v>
      </c>
      <c r="I5534" s="115">
        <v>0</v>
      </c>
      <c r="J5534" s="115">
        <v>0</v>
      </c>
      <c r="K5534" s="115">
        <v>0</v>
      </c>
      <c r="L5534" s="115">
        <v>0</v>
      </c>
      <c r="M5534" s="115">
        <v>0</v>
      </c>
      <c r="N5534" s="115">
        <v>0</v>
      </c>
      <c r="O5534" s="115">
        <v>0</v>
      </c>
      <c r="P5534" s="115">
        <v>0</v>
      </c>
      <c r="Q5534" s="115">
        <v>0</v>
      </c>
      <c r="R5534" s="115">
        <v>0</v>
      </c>
      <c r="S5534" s="115">
        <v>0</v>
      </c>
      <c r="T5534" s="115">
        <v>0</v>
      </c>
      <c r="U5534" s="115">
        <v>0</v>
      </c>
      <c r="V5534" s="115">
        <v>0</v>
      </c>
      <c r="W5534" s="115">
        <v>0</v>
      </c>
      <c r="X5534" s="115">
        <v>0</v>
      </c>
      <c r="Y5534" s="115">
        <v>0</v>
      </c>
      <c r="Z5534" s="115">
        <v>0</v>
      </c>
      <c r="AA5534" s="115">
        <v>0</v>
      </c>
      <c r="AB5534" s="115">
        <v>0</v>
      </c>
      <c r="AC5534" s="115">
        <v>0</v>
      </c>
      <c r="AD5534" s="115">
        <v>0</v>
      </c>
      <c r="AE5534" s="115">
        <v>0</v>
      </c>
      <c r="AF5534" s="115">
        <v>0</v>
      </c>
      <c r="AG5534" s="115">
        <v>0</v>
      </c>
    </row>
    <row r="5535" spans="1:33">
      <c r="A5535" s="115" t="s">
        <v>3144</v>
      </c>
      <c r="B5535" s="115" t="s">
        <v>19</v>
      </c>
      <c r="C5535" s="115">
        <v>0</v>
      </c>
      <c r="D5535" s="115">
        <v>0</v>
      </c>
      <c r="E5535" s="115">
        <v>0</v>
      </c>
      <c r="F5535" s="115">
        <v>0</v>
      </c>
      <c r="G5535" s="115">
        <v>0</v>
      </c>
      <c r="H5535" s="115">
        <v>0</v>
      </c>
      <c r="I5535" s="115">
        <v>0</v>
      </c>
      <c r="J5535" s="115">
        <v>0</v>
      </c>
      <c r="K5535" s="115">
        <v>0</v>
      </c>
      <c r="L5535" s="115">
        <v>0</v>
      </c>
      <c r="M5535" s="115">
        <v>0</v>
      </c>
      <c r="N5535" s="115">
        <v>0</v>
      </c>
      <c r="O5535" s="115">
        <v>0</v>
      </c>
      <c r="P5535" s="115">
        <v>0</v>
      </c>
      <c r="Q5535" s="115">
        <v>0</v>
      </c>
      <c r="R5535" s="115">
        <v>0</v>
      </c>
      <c r="S5535" s="115">
        <v>0</v>
      </c>
      <c r="T5535" s="115">
        <v>0</v>
      </c>
      <c r="U5535" s="115">
        <v>0</v>
      </c>
      <c r="V5535" s="115">
        <v>0</v>
      </c>
      <c r="W5535" s="115">
        <v>0</v>
      </c>
      <c r="X5535" s="115">
        <v>0</v>
      </c>
      <c r="Y5535" s="115">
        <v>0</v>
      </c>
      <c r="Z5535" s="115">
        <v>0</v>
      </c>
      <c r="AA5535" s="115">
        <v>0</v>
      </c>
      <c r="AB5535" s="115">
        <v>0</v>
      </c>
      <c r="AC5535" s="115">
        <v>0</v>
      </c>
      <c r="AD5535" s="115">
        <v>0</v>
      </c>
      <c r="AE5535" s="115">
        <v>0</v>
      </c>
      <c r="AF5535" s="115">
        <v>0</v>
      </c>
      <c r="AG5535" s="115">
        <v>0</v>
      </c>
    </row>
    <row r="5536" spans="1:33">
      <c r="A5536" s="115" t="s">
        <v>3145</v>
      </c>
      <c r="B5536" s="115" t="s">
        <v>19</v>
      </c>
      <c r="C5536" s="115">
        <v>0</v>
      </c>
      <c r="D5536" s="115">
        <v>0</v>
      </c>
      <c r="E5536" s="115">
        <v>0</v>
      </c>
      <c r="F5536" s="115">
        <v>0</v>
      </c>
      <c r="G5536" s="115">
        <v>0</v>
      </c>
      <c r="H5536" s="115">
        <v>0</v>
      </c>
      <c r="I5536" s="115">
        <v>0</v>
      </c>
      <c r="J5536" s="115">
        <v>0</v>
      </c>
      <c r="K5536" s="115">
        <v>0</v>
      </c>
      <c r="L5536" s="115">
        <v>0</v>
      </c>
      <c r="M5536" s="115">
        <v>0</v>
      </c>
      <c r="N5536" s="115">
        <v>0</v>
      </c>
      <c r="O5536" s="115">
        <v>0</v>
      </c>
      <c r="P5536" s="115">
        <v>0</v>
      </c>
      <c r="Q5536" s="115">
        <v>0</v>
      </c>
      <c r="R5536" s="115">
        <v>0</v>
      </c>
      <c r="S5536" s="115">
        <v>0</v>
      </c>
      <c r="T5536" s="115">
        <v>0</v>
      </c>
      <c r="U5536" s="115">
        <v>0</v>
      </c>
      <c r="V5536" s="115">
        <v>0</v>
      </c>
      <c r="W5536" s="115">
        <v>0</v>
      </c>
      <c r="X5536" s="115">
        <v>0</v>
      </c>
      <c r="Y5536" s="115">
        <v>0</v>
      </c>
      <c r="Z5536" s="115">
        <v>0</v>
      </c>
      <c r="AA5536" s="115">
        <v>0</v>
      </c>
      <c r="AB5536" s="115">
        <v>0</v>
      </c>
      <c r="AC5536" s="115">
        <v>0</v>
      </c>
      <c r="AD5536" s="115">
        <v>0</v>
      </c>
      <c r="AE5536" s="115">
        <v>0</v>
      </c>
      <c r="AF5536" s="115">
        <v>0</v>
      </c>
      <c r="AG5536" s="115">
        <v>0</v>
      </c>
    </row>
    <row r="5537" spans="1:33">
      <c r="A5537" s="115" t="s">
        <v>3146</v>
      </c>
      <c r="B5537" s="115" t="s">
        <v>19</v>
      </c>
      <c r="C5537" s="115">
        <v>0</v>
      </c>
      <c r="D5537" s="115">
        <v>0</v>
      </c>
      <c r="E5537" s="115">
        <v>0</v>
      </c>
      <c r="F5537" s="115">
        <v>0</v>
      </c>
      <c r="G5537" s="115">
        <v>0</v>
      </c>
      <c r="H5537" s="115">
        <v>0</v>
      </c>
      <c r="I5537" s="115">
        <v>0</v>
      </c>
      <c r="J5537" s="115">
        <v>0</v>
      </c>
      <c r="K5537" s="115">
        <v>0</v>
      </c>
      <c r="L5537" s="115">
        <v>0</v>
      </c>
      <c r="M5537" s="115">
        <v>0</v>
      </c>
      <c r="N5537" s="115">
        <v>0</v>
      </c>
      <c r="O5537" s="115">
        <v>0</v>
      </c>
      <c r="P5537" s="115">
        <v>0</v>
      </c>
      <c r="Q5537" s="115">
        <v>0</v>
      </c>
      <c r="R5537" s="115">
        <v>0</v>
      </c>
      <c r="S5537" s="115">
        <v>0</v>
      </c>
      <c r="T5537" s="115">
        <v>0</v>
      </c>
      <c r="U5537" s="115">
        <v>0</v>
      </c>
      <c r="V5537" s="115">
        <v>0</v>
      </c>
      <c r="W5537" s="115">
        <v>0</v>
      </c>
      <c r="X5537" s="115">
        <v>0</v>
      </c>
      <c r="Y5537" s="115">
        <v>0</v>
      </c>
      <c r="Z5537" s="115">
        <v>0</v>
      </c>
      <c r="AA5537" s="115">
        <v>0</v>
      </c>
      <c r="AB5537" s="115">
        <v>0</v>
      </c>
      <c r="AC5537" s="115">
        <v>0</v>
      </c>
      <c r="AD5537" s="115">
        <v>0</v>
      </c>
      <c r="AE5537" s="115">
        <v>0</v>
      </c>
      <c r="AF5537" s="115">
        <v>0</v>
      </c>
      <c r="AG5537" s="115">
        <v>0</v>
      </c>
    </row>
    <row r="5538" spans="1:33">
      <c r="A5538" s="115" t="s">
        <v>3147</v>
      </c>
      <c r="B5538" s="115" t="s">
        <v>19</v>
      </c>
      <c r="C5538" s="115">
        <v>0</v>
      </c>
      <c r="D5538" s="115">
        <v>0</v>
      </c>
      <c r="E5538" s="115">
        <v>0</v>
      </c>
      <c r="F5538" s="115">
        <v>0</v>
      </c>
      <c r="G5538" s="115">
        <v>0</v>
      </c>
      <c r="H5538" s="115">
        <v>0</v>
      </c>
      <c r="I5538" s="115">
        <v>0</v>
      </c>
      <c r="J5538" s="115">
        <v>0</v>
      </c>
      <c r="K5538" s="115">
        <v>0</v>
      </c>
      <c r="L5538" s="115">
        <v>0</v>
      </c>
      <c r="M5538" s="115">
        <v>0</v>
      </c>
      <c r="N5538" s="115">
        <v>0</v>
      </c>
      <c r="O5538" s="115">
        <v>0</v>
      </c>
      <c r="P5538" s="115">
        <v>0</v>
      </c>
      <c r="Q5538" s="115">
        <v>0</v>
      </c>
      <c r="R5538" s="115">
        <v>0</v>
      </c>
      <c r="S5538" s="115">
        <v>0</v>
      </c>
      <c r="T5538" s="115">
        <v>0</v>
      </c>
      <c r="U5538" s="115">
        <v>0</v>
      </c>
      <c r="V5538" s="115">
        <v>0</v>
      </c>
      <c r="W5538" s="115">
        <v>0</v>
      </c>
      <c r="X5538" s="115">
        <v>0</v>
      </c>
      <c r="Y5538" s="115">
        <v>0</v>
      </c>
      <c r="Z5538" s="115">
        <v>0</v>
      </c>
      <c r="AA5538" s="115">
        <v>0</v>
      </c>
      <c r="AB5538" s="115">
        <v>0</v>
      </c>
      <c r="AC5538" s="115">
        <v>0</v>
      </c>
      <c r="AD5538" s="115">
        <v>0</v>
      </c>
      <c r="AE5538" s="115">
        <v>0</v>
      </c>
      <c r="AF5538" s="115">
        <v>0</v>
      </c>
      <c r="AG5538" s="115">
        <v>0</v>
      </c>
    </row>
    <row r="5539" spans="1:33">
      <c r="A5539" s="115" t="s">
        <v>3148</v>
      </c>
      <c r="B5539" s="115" t="s">
        <v>19</v>
      </c>
      <c r="C5539" s="115">
        <v>0</v>
      </c>
      <c r="D5539" s="115">
        <v>0</v>
      </c>
      <c r="E5539" s="115">
        <v>0</v>
      </c>
      <c r="F5539" s="115">
        <v>0</v>
      </c>
      <c r="G5539" s="115">
        <v>0</v>
      </c>
      <c r="H5539" s="115">
        <v>0</v>
      </c>
      <c r="I5539" s="115">
        <v>0</v>
      </c>
      <c r="J5539" s="115">
        <v>0</v>
      </c>
      <c r="K5539" s="115">
        <v>0</v>
      </c>
      <c r="L5539" s="115">
        <v>0</v>
      </c>
      <c r="M5539" s="115">
        <v>0</v>
      </c>
      <c r="N5539" s="115">
        <v>0</v>
      </c>
      <c r="O5539" s="115">
        <v>0</v>
      </c>
      <c r="P5539" s="115">
        <v>0</v>
      </c>
      <c r="Q5539" s="115">
        <v>0</v>
      </c>
      <c r="R5539" s="115">
        <v>0</v>
      </c>
      <c r="S5539" s="115">
        <v>0</v>
      </c>
      <c r="T5539" s="115">
        <v>0</v>
      </c>
      <c r="U5539" s="115">
        <v>0</v>
      </c>
      <c r="V5539" s="115">
        <v>0</v>
      </c>
      <c r="W5539" s="115">
        <v>0</v>
      </c>
      <c r="X5539" s="115">
        <v>0</v>
      </c>
      <c r="Y5539" s="115">
        <v>0</v>
      </c>
      <c r="Z5539" s="115">
        <v>0</v>
      </c>
      <c r="AA5539" s="115">
        <v>0</v>
      </c>
      <c r="AB5539" s="115">
        <v>0</v>
      </c>
      <c r="AC5539" s="115">
        <v>0</v>
      </c>
      <c r="AD5539" s="115">
        <v>0</v>
      </c>
      <c r="AE5539" s="115">
        <v>0</v>
      </c>
      <c r="AF5539" s="115">
        <v>0</v>
      </c>
      <c r="AG5539" s="115">
        <v>0</v>
      </c>
    </row>
    <row r="5540" spans="1:33">
      <c r="A5540" s="115" t="s">
        <v>3149</v>
      </c>
      <c r="B5540" s="115" t="s">
        <v>19</v>
      </c>
      <c r="C5540" s="115">
        <v>0</v>
      </c>
      <c r="D5540" s="115">
        <v>0</v>
      </c>
      <c r="E5540" s="115">
        <v>0</v>
      </c>
      <c r="F5540" s="115">
        <v>0</v>
      </c>
      <c r="G5540" s="115">
        <v>0</v>
      </c>
      <c r="H5540" s="115">
        <v>0</v>
      </c>
      <c r="I5540" s="115">
        <v>0</v>
      </c>
      <c r="J5540" s="115">
        <v>0</v>
      </c>
      <c r="K5540" s="115">
        <v>0</v>
      </c>
      <c r="L5540" s="115">
        <v>0</v>
      </c>
      <c r="M5540" s="115">
        <v>0</v>
      </c>
      <c r="N5540" s="115">
        <v>0</v>
      </c>
      <c r="O5540" s="115">
        <v>0</v>
      </c>
      <c r="P5540" s="115">
        <v>0</v>
      </c>
      <c r="Q5540" s="115">
        <v>0</v>
      </c>
      <c r="R5540" s="115">
        <v>0</v>
      </c>
      <c r="S5540" s="115">
        <v>0</v>
      </c>
      <c r="T5540" s="115">
        <v>0</v>
      </c>
      <c r="U5540" s="115">
        <v>0</v>
      </c>
      <c r="V5540" s="115">
        <v>0</v>
      </c>
      <c r="W5540" s="115">
        <v>0</v>
      </c>
      <c r="X5540" s="115">
        <v>0</v>
      </c>
      <c r="Y5540" s="115">
        <v>0</v>
      </c>
      <c r="Z5540" s="115">
        <v>0</v>
      </c>
      <c r="AA5540" s="115">
        <v>0</v>
      </c>
      <c r="AB5540" s="115">
        <v>0</v>
      </c>
      <c r="AC5540" s="115">
        <v>0</v>
      </c>
      <c r="AD5540" s="115">
        <v>0</v>
      </c>
      <c r="AE5540" s="115">
        <v>0</v>
      </c>
      <c r="AF5540" s="115">
        <v>0</v>
      </c>
      <c r="AG5540" s="115">
        <v>0</v>
      </c>
    </row>
    <row r="5541" spans="1:33">
      <c r="A5541" s="115" t="s">
        <v>3150</v>
      </c>
      <c r="B5541" s="115" t="s">
        <v>19</v>
      </c>
      <c r="C5541" s="115">
        <v>0</v>
      </c>
      <c r="D5541" s="115">
        <v>0</v>
      </c>
      <c r="E5541" s="115">
        <v>0</v>
      </c>
      <c r="F5541" s="115">
        <v>0</v>
      </c>
      <c r="G5541" s="115">
        <v>0</v>
      </c>
      <c r="H5541" s="115">
        <v>0</v>
      </c>
      <c r="I5541" s="115">
        <v>0</v>
      </c>
      <c r="J5541" s="115">
        <v>0</v>
      </c>
      <c r="K5541" s="115">
        <v>0</v>
      </c>
      <c r="L5541" s="115">
        <v>0</v>
      </c>
      <c r="M5541" s="115">
        <v>0</v>
      </c>
      <c r="N5541" s="115">
        <v>0</v>
      </c>
      <c r="O5541" s="115">
        <v>0</v>
      </c>
      <c r="P5541" s="115">
        <v>0</v>
      </c>
      <c r="Q5541" s="115">
        <v>0</v>
      </c>
      <c r="R5541" s="115">
        <v>0</v>
      </c>
      <c r="S5541" s="115">
        <v>0</v>
      </c>
      <c r="T5541" s="115">
        <v>0</v>
      </c>
      <c r="U5541" s="115">
        <v>0</v>
      </c>
      <c r="V5541" s="115">
        <v>0</v>
      </c>
      <c r="W5541" s="115">
        <v>0</v>
      </c>
      <c r="X5541" s="115">
        <v>0</v>
      </c>
      <c r="Y5541" s="115">
        <v>0</v>
      </c>
      <c r="Z5541" s="115">
        <v>0</v>
      </c>
      <c r="AA5541" s="115">
        <v>0</v>
      </c>
      <c r="AB5541" s="115">
        <v>0</v>
      </c>
      <c r="AC5541" s="115">
        <v>0</v>
      </c>
      <c r="AD5541" s="115">
        <v>0</v>
      </c>
      <c r="AE5541" s="115">
        <v>0</v>
      </c>
      <c r="AF5541" s="115">
        <v>0</v>
      </c>
      <c r="AG5541" s="115">
        <v>0</v>
      </c>
    </row>
    <row r="5542" spans="1:33">
      <c r="A5542" s="115" t="s">
        <v>3151</v>
      </c>
      <c r="B5542" s="115" t="s">
        <v>19</v>
      </c>
      <c r="C5542" s="115">
        <v>0</v>
      </c>
      <c r="D5542" s="115">
        <v>0</v>
      </c>
      <c r="E5542" s="115">
        <v>0</v>
      </c>
      <c r="F5542" s="115">
        <v>0</v>
      </c>
      <c r="G5542" s="115">
        <v>0</v>
      </c>
      <c r="H5542" s="115">
        <v>0</v>
      </c>
      <c r="I5542" s="115">
        <v>0</v>
      </c>
      <c r="J5542" s="115">
        <v>0</v>
      </c>
      <c r="K5542" s="115">
        <v>0</v>
      </c>
      <c r="L5542" s="115">
        <v>0</v>
      </c>
      <c r="M5542" s="115">
        <v>0</v>
      </c>
      <c r="N5542" s="115">
        <v>0</v>
      </c>
      <c r="O5542" s="115">
        <v>0</v>
      </c>
      <c r="P5542" s="115">
        <v>0</v>
      </c>
      <c r="Q5542" s="115">
        <v>0</v>
      </c>
      <c r="R5542" s="115">
        <v>0</v>
      </c>
      <c r="S5542" s="115">
        <v>0</v>
      </c>
      <c r="T5542" s="115">
        <v>0</v>
      </c>
      <c r="U5542" s="115">
        <v>0</v>
      </c>
      <c r="V5542" s="115">
        <v>0</v>
      </c>
      <c r="W5542" s="115">
        <v>0</v>
      </c>
      <c r="X5542" s="115">
        <v>0</v>
      </c>
      <c r="Y5542" s="115">
        <v>0</v>
      </c>
      <c r="Z5542" s="115">
        <v>0</v>
      </c>
      <c r="AA5542" s="115">
        <v>0</v>
      </c>
      <c r="AB5542" s="115">
        <v>0</v>
      </c>
      <c r="AC5542" s="115">
        <v>0</v>
      </c>
      <c r="AD5542" s="115">
        <v>0</v>
      </c>
      <c r="AE5542" s="115">
        <v>0</v>
      </c>
      <c r="AF5542" s="115">
        <v>0</v>
      </c>
      <c r="AG5542" s="115">
        <v>0</v>
      </c>
    </row>
    <row r="5543" spans="1:33">
      <c r="A5543" s="115" t="s">
        <v>3152</v>
      </c>
      <c r="B5543" s="115" t="s">
        <v>19</v>
      </c>
      <c r="C5543" s="115">
        <v>0</v>
      </c>
      <c r="D5543" s="115">
        <v>0</v>
      </c>
      <c r="E5543" s="115">
        <v>0</v>
      </c>
      <c r="F5543" s="115">
        <v>0</v>
      </c>
      <c r="G5543" s="115">
        <v>0</v>
      </c>
      <c r="H5543" s="115">
        <v>0</v>
      </c>
      <c r="I5543" s="115">
        <v>0</v>
      </c>
      <c r="J5543" s="115">
        <v>0</v>
      </c>
      <c r="K5543" s="115">
        <v>0</v>
      </c>
      <c r="L5543" s="115">
        <v>0</v>
      </c>
      <c r="M5543" s="115">
        <v>0</v>
      </c>
      <c r="N5543" s="115">
        <v>0</v>
      </c>
      <c r="O5543" s="115">
        <v>0</v>
      </c>
      <c r="P5543" s="115">
        <v>0</v>
      </c>
      <c r="Q5543" s="115">
        <v>0</v>
      </c>
      <c r="R5543" s="115">
        <v>0</v>
      </c>
      <c r="S5543" s="115">
        <v>0</v>
      </c>
      <c r="T5543" s="115">
        <v>0</v>
      </c>
      <c r="U5543" s="115">
        <v>0</v>
      </c>
      <c r="V5543" s="115">
        <v>0</v>
      </c>
      <c r="W5543" s="115">
        <v>0</v>
      </c>
      <c r="X5543" s="115">
        <v>0</v>
      </c>
      <c r="Y5543" s="115">
        <v>0</v>
      </c>
      <c r="Z5543" s="115">
        <v>0</v>
      </c>
      <c r="AA5543" s="115">
        <v>0</v>
      </c>
      <c r="AB5543" s="115">
        <v>0</v>
      </c>
      <c r="AC5543" s="115">
        <v>0</v>
      </c>
      <c r="AD5543" s="115">
        <v>0</v>
      </c>
      <c r="AE5543" s="115">
        <v>0</v>
      </c>
      <c r="AF5543" s="115">
        <v>0</v>
      </c>
      <c r="AG5543" s="115">
        <v>0</v>
      </c>
    </row>
    <row r="5544" spans="1:33">
      <c r="A5544" s="115" t="s">
        <v>3153</v>
      </c>
      <c r="B5544" s="115" t="s">
        <v>19</v>
      </c>
      <c r="C5544" s="115">
        <v>0</v>
      </c>
      <c r="D5544" s="115">
        <v>0</v>
      </c>
      <c r="E5544" s="115">
        <v>0</v>
      </c>
      <c r="F5544" s="115">
        <v>0</v>
      </c>
      <c r="G5544" s="115">
        <v>0</v>
      </c>
      <c r="H5544" s="115">
        <v>0</v>
      </c>
      <c r="I5544" s="115">
        <v>0</v>
      </c>
      <c r="J5544" s="115">
        <v>0</v>
      </c>
      <c r="K5544" s="115">
        <v>0</v>
      </c>
      <c r="L5544" s="115">
        <v>0</v>
      </c>
      <c r="M5544" s="115">
        <v>0</v>
      </c>
      <c r="N5544" s="115">
        <v>0</v>
      </c>
      <c r="O5544" s="115">
        <v>0</v>
      </c>
      <c r="P5544" s="115">
        <v>0</v>
      </c>
      <c r="Q5544" s="115">
        <v>0</v>
      </c>
      <c r="R5544" s="115">
        <v>0</v>
      </c>
      <c r="S5544" s="115">
        <v>0</v>
      </c>
      <c r="T5544" s="115">
        <v>0</v>
      </c>
      <c r="U5544" s="115">
        <v>0</v>
      </c>
      <c r="V5544" s="115">
        <v>0</v>
      </c>
      <c r="W5544" s="115">
        <v>0</v>
      </c>
      <c r="X5544" s="115">
        <v>0</v>
      </c>
      <c r="Y5544" s="115">
        <v>0</v>
      </c>
      <c r="Z5544" s="115">
        <v>0</v>
      </c>
      <c r="AA5544" s="115">
        <v>0</v>
      </c>
      <c r="AB5544" s="115">
        <v>0</v>
      </c>
      <c r="AC5544" s="115">
        <v>0</v>
      </c>
      <c r="AD5544" s="115">
        <v>0</v>
      </c>
      <c r="AE5544" s="115">
        <v>0</v>
      </c>
      <c r="AF5544" s="115">
        <v>0</v>
      </c>
      <c r="AG5544" s="115">
        <v>0</v>
      </c>
    </row>
    <row r="5545" spans="1:33">
      <c r="A5545" s="115" t="s">
        <v>3154</v>
      </c>
      <c r="B5545" s="115" t="s">
        <v>19</v>
      </c>
      <c r="C5545" s="115">
        <v>0</v>
      </c>
      <c r="D5545" s="115">
        <v>0</v>
      </c>
      <c r="E5545" s="115">
        <v>0</v>
      </c>
      <c r="F5545" s="115">
        <v>0</v>
      </c>
      <c r="G5545" s="115">
        <v>0</v>
      </c>
      <c r="H5545" s="115">
        <v>0</v>
      </c>
      <c r="I5545" s="115">
        <v>0</v>
      </c>
      <c r="J5545" s="115">
        <v>0</v>
      </c>
      <c r="K5545" s="115">
        <v>0</v>
      </c>
      <c r="L5545" s="115">
        <v>0</v>
      </c>
      <c r="M5545" s="115">
        <v>0</v>
      </c>
      <c r="N5545" s="115">
        <v>0</v>
      </c>
      <c r="O5545" s="115">
        <v>0</v>
      </c>
      <c r="P5545" s="115">
        <v>0</v>
      </c>
      <c r="Q5545" s="115">
        <v>0</v>
      </c>
      <c r="R5545" s="115">
        <v>0</v>
      </c>
      <c r="S5545" s="115">
        <v>0</v>
      </c>
      <c r="T5545" s="115">
        <v>0</v>
      </c>
      <c r="U5545" s="115">
        <v>0</v>
      </c>
      <c r="V5545" s="115">
        <v>0</v>
      </c>
      <c r="W5545" s="115">
        <v>0</v>
      </c>
      <c r="X5545" s="115">
        <v>0</v>
      </c>
      <c r="Y5545" s="115">
        <v>0</v>
      </c>
      <c r="Z5545" s="115">
        <v>0</v>
      </c>
      <c r="AA5545" s="115">
        <v>0</v>
      </c>
      <c r="AB5545" s="115">
        <v>0</v>
      </c>
      <c r="AC5545" s="115">
        <v>0</v>
      </c>
      <c r="AD5545" s="115">
        <v>0</v>
      </c>
      <c r="AE5545" s="115">
        <v>0</v>
      </c>
      <c r="AF5545" s="115">
        <v>0</v>
      </c>
      <c r="AG5545" s="115">
        <v>0</v>
      </c>
    </row>
    <row r="5546" spans="1:33">
      <c r="A5546" s="115" t="s">
        <v>3155</v>
      </c>
      <c r="B5546" s="115" t="s">
        <v>19</v>
      </c>
      <c r="C5546" s="115">
        <v>0</v>
      </c>
      <c r="D5546" s="115">
        <v>0</v>
      </c>
      <c r="E5546" s="115">
        <v>0</v>
      </c>
      <c r="F5546" s="115">
        <v>0</v>
      </c>
      <c r="G5546" s="115">
        <v>0</v>
      </c>
      <c r="H5546" s="115">
        <v>0</v>
      </c>
      <c r="I5546" s="115">
        <v>0</v>
      </c>
      <c r="J5546" s="115">
        <v>0</v>
      </c>
      <c r="K5546" s="115">
        <v>0</v>
      </c>
      <c r="L5546" s="115">
        <v>0</v>
      </c>
      <c r="M5546" s="115">
        <v>0</v>
      </c>
      <c r="N5546" s="115">
        <v>0</v>
      </c>
      <c r="O5546" s="115">
        <v>0</v>
      </c>
      <c r="P5546" s="115">
        <v>0</v>
      </c>
      <c r="Q5546" s="115">
        <v>0</v>
      </c>
      <c r="R5546" s="115">
        <v>0</v>
      </c>
      <c r="S5546" s="115">
        <v>0</v>
      </c>
      <c r="T5546" s="115">
        <v>0</v>
      </c>
      <c r="U5546" s="115">
        <v>0</v>
      </c>
      <c r="V5546" s="115">
        <v>0</v>
      </c>
      <c r="W5546" s="115">
        <v>0</v>
      </c>
      <c r="X5546" s="115">
        <v>0</v>
      </c>
      <c r="Y5546" s="115">
        <v>0</v>
      </c>
      <c r="Z5546" s="115">
        <v>0</v>
      </c>
      <c r="AA5546" s="115">
        <v>0</v>
      </c>
      <c r="AB5546" s="115">
        <v>0</v>
      </c>
      <c r="AC5546" s="115">
        <v>0</v>
      </c>
      <c r="AD5546" s="115">
        <v>0</v>
      </c>
      <c r="AE5546" s="115">
        <v>0</v>
      </c>
      <c r="AF5546" s="115">
        <v>0</v>
      </c>
      <c r="AG5546" s="115">
        <v>0</v>
      </c>
    </row>
    <row r="5547" spans="1:33">
      <c r="A5547" s="115" t="s">
        <v>3156</v>
      </c>
      <c r="B5547" s="115" t="s">
        <v>19</v>
      </c>
      <c r="C5547" s="115">
        <v>0</v>
      </c>
      <c r="D5547" s="115">
        <v>0</v>
      </c>
      <c r="E5547" s="115">
        <v>0</v>
      </c>
      <c r="F5547" s="115">
        <v>0</v>
      </c>
      <c r="G5547" s="115">
        <v>0</v>
      </c>
      <c r="H5547" s="115">
        <v>0</v>
      </c>
      <c r="I5547" s="115">
        <v>0</v>
      </c>
      <c r="J5547" s="115">
        <v>0</v>
      </c>
      <c r="K5547" s="115">
        <v>0</v>
      </c>
      <c r="L5547" s="115">
        <v>0</v>
      </c>
      <c r="M5547" s="115">
        <v>0</v>
      </c>
      <c r="N5547" s="115">
        <v>0</v>
      </c>
      <c r="O5547" s="115">
        <v>0</v>
      </c>
      <c r="P5547" s="115">
        <v>0</v>
      </c>
      <c r="Q5547" s="115">
        <v>0</v>
      </c>
      <c r="R5547" s="115">
        <v>0</v>
      </c>
      <c r="S5547" s="115">
        <v>0</v>
      </c>
      <c r="T5547" s="115">
        <v>0</v>
      </c>
      <c r="U5547" s="115">
        <v>0</v>
      </c>
      <c r="V5547" s="115">
        <v>0</v>
      </c>
      <c r="W5547" s="115">
        <v>0</v>
      </c>
      <c r="X5547" s="115">
        <v>0</v>
      </c>
      <c r="Y5547" s="115">
        <v>0</v>
      </c>
      <c r="Z5547" s="115">
        <v>0</v>
      </c>
      <c r="AA5547" s="115">
        <v>0</v>
      </c>
      <c r="AB5547" s="115">
        <v>0</v>
      </c>
      <c r="AC5547" s="115">
        <v>0</v>
      </c>
      <c r="AD5547" s="115">
        <v>0</v>
      </c>
      <c r="AE5547" s="115">
        <v>0</v>
      </c>
      <c r="AF5547" s="115">
        <v>0</v>
      </c>
      <c r="AG5547" s="115">
        <v>0</v>
      </c>
    </row>
    <row r="5548" spans="1:33">
      <c r="A5548" s="115" t="s">
        <v>3157</v>
      </c>
      <c r="B5548" s="115" t="s">
        <v>19</v>
      </c>
      <c r="C5548" s="2">
        <v>52425900000000</v>
      </c>
      <c r="D5548" s="2">
        <v>51071300000000</v>
      </c>
      <c r="E5548" s="2">
        <v>52546400000000</v>
      </c>
      <c r="F5548" s="2">
        <v>52601000000000</v>
      </c>
      <c r="G5548" s="2">
        <v>52766600000000</v>
      </c>
      <c r="H5548" s="2">
        <v>52836600000000</v>
      </c>
      <c r="I5548" s="2">
        <v>52790500000000</v>
      </c>
      <c r="J5548" s="2">
        <v>52687000000000</v>
      </c>
      <c r="K5548" s="2">
        <v>52588300000000</v>
      </c>
      <c r="L5548" s="2">
        <v>52478500000000</v>
      </c>
      <c r="M5548" s="2">
        <v>52295900000000</v>
      </c>
      <c r="N5548" s="2">
        <v>52154800000000</v>
      </c>
      <c r="O5548" s="2">
        <v>52037000000000</v>
      </c>
      <c r="P5548" s="2">
        <v>51943600000000</v>
      </c>
      <c r="Q5548" s="2">
        <v>51856600000000</v>
      </c>
      <c r="R5548" s="2">
        <v>51803500000000</v>
      </c>
      <c r="S5548" s="2">
        <v>51746800000000</v>
      </c>
      <c r="T5548" s="2">
        <v>51691100000000</v>
      </c>
      <c r="U5548" s="2">
        <v>51657600000000</v>
      </c>
      <c r="V5548" s="2">
        <v>51624700000000</v>
      </c>
      <c r="W5548" s="2">
        <v>51613100000000</v>
      </c>
      <c r="X5548" s="2">
        <v>51589700000000</v>
      </c>
      <c r="Y5548" s="2">
        <v>51561100000000</v>
      </c>
      <c r="Z5548" s="2">
        <v>51527100000000</v>
      </c>
      <c r="AA5548" s="2">
        <v>51499000000000</v>
      </c>
      <c r="AB5548" s="2">
        <v>51480400000000</v>
      </c>
      <c r="AC5548" s="2">
        <v>51468200000000</v>
      </c>
      <c r="AD5548" s="2">
        <v>51456000000000</v>
      </c>
      <c r="AE5548" s="2">
        <v>51454900000000</v>
      </c>
      <c r="AF5548" s="2">
        <v>51448600000000</v>
      </c>
      <c r="AG5548" s="2">
        <v>51436400000000</v>
      </c>
    </row>
    <row r="5549" spans="1:33">
      <c r="A5549" s="115" t="s">
        <v>3158</v>
      </c>
      <c r="B5549" s="115" t="s">
        <v>19</v>
      </c>
      <c r="C5549" s="2">
        <v>4709050000</v>
      </c>
      <c r="D5549" s="2">
        <v>4587370000</v>
      </c>
      <c r="E5549" s="2">
        <v>4719870000</v>
      </c>
      <c r="F5549" s="2">
        <v>4724770000</v>
      </c>
      <c r="G5549" s="2">
        <v>4739640000</v>
      </c>
      <c r="H5549" s="2">
        <v>4745940000</v>
      </c>
      <c r="I5549" s="2">
        <v>4741790000</v>
      </c>
      <c r="J5549" s="2">
        <v>4732500000</v>
      </c>
      <c r="K5549" s="2">
        <v>4723630000</v>
      </c>
      <c r="L5549" s="2">
        <v>4713760000</v>
      </c>
      <c r="M5549" s="2">
        <v>4697370000</v>
      </c>
      <c r="N5549" s="2">
        <v>4684690000</v>
      </c>
      <c r="O5549" s="2">
        <v>4674110000</v>
      </c>
      <c r="P5549" s="2">
        <v>4665720000</v>
      </c>
      <c r="Q5549" s="2">
        <v>4657910000</v>
      </c>
      <c r="R5549" s="2">
        <v>4653140000</v>
      </c>
      <c r="S5549" s="2">
        <v>4648040000</v>
      </c>
      <c r="T5549" s="2">
        <v>4643040000</v>
      </c>
      <c r="U5549" s="2">
        <v>4640030000</v>
      </c>
      <c r="V5549" s="2">
        <v>4637080000</v>
      </c>
      <c r="W5549" s="2">
        <v>4636030000</v>
      </c>
      <c r="X5549" s="2">
        <v>4633930000</v>
      </c>
      <c r="Y5549" s="2">
        <v>4631360000</v>
      </c>
      <c r="Z5549" s="2">
        <v>4628310000</v>
      </c>
      <c r="AA5549" s="2">
        <v>4625780000</v>
      </c>
      <c r="AB5549" s="2">
        <v>4624120000</v>
      </c>
      <c r="AC5549" s="2">
        <v>4623020000</v>
      </c>
      <c r="AD5549" s="2">
        <v>4621920000</v>
      </c>
      <c r="AE5549" s="2">
        <v>4621830000</v>
      </c>
      <c r="AF5549" s="2">
        <v>4621260000</v>
      </c>
      <c r="AG5549" s="2">
        <v>4620160000</v>
      </c>
    </row>
    <row r="5550" spans="1:33">
      <c r="A5550" s="115" t="s">
        <v>3159</v>
      </c>
      <c r="B5550" s="115" t="s">
        <v>19</v>
      </c>
      <c r="C5550" s="2">
        <v>28972600000</v>
      </c>
      <c r="D5550" s="2">
        <v>28224000000</v>
      </c>
      <c r="E5550" s="2">
        <v>29039200000</v>
      </c>
      <c r="F5550" s="2">
        <v>29069400000</v>
      </c>
      <c r="G5550" s="2">
        <v>29160800000</v>
      </c>
      <c r="H5550" s="2">
        <v>29199600000</v>
      </c>
      <c r="I5550" s="2">
        <v>29174000000</v>
      </c>
      <c r="J5550" s="2">
        <v>29116900000</v>
      </c>
      <c r="K5550" s="2">
        <v>29062300000</v>
      </c>
      <c r="L5550" s="2">
        <v>29001600000</v>
      </c>
      <c r="M5550" s="2">
        <v>28900700000</v>
      </c>
      <c r="N5550" s="2">
        <v>28822700000</v>
      </c>
      <c r="O5550" s="2">
        <v>28757700000</v>
      </c>
      <c r="P5550" s="2">
        <v>28706000000</v>
      </c>
      <c r="Q5550" s="2">
        <v>28658000000</v>
      </c>
      <c r="R5550" s="2">
        <v>28628600000</v>
      </c>
      <c r="S5550" s="2">
        <v>28597300000</v>
      </c>
      <c r="T5550" s="2">
        <v>28566500000</v>
      </c>
      <c r="U5550" s="2">
        <v>28548000000</v>
      </c>
      <c r="V5550" s="2">
        <v>28529800000</v>
      </c>
      <c r="W5550" s="2">
        <v>28523400000</v>
      </c>
      <c r="X5550" s="2">
        <v>28510500000</v>
      </c>
      <c r="Y5550" s="2">
        <v>28494600000</v>
      </c>
      <c r="Z5550" s="2">
        <v>28475900000</v>
      </c>
      <c r="AA5550" s="2">
        <v>28460300000</v>
      </c>
      <c r="AB5550" s="2">
        <v>28450100000</v>
      </c>
      <c r="AC5550" s="2">
        <v>28443300000</v>
      </c>
      <c r="AD5550" s="2">
        <v>28436600000</v>
      </c>
      <c r="AE5550" s="2">
        <v>28436000000</v>
      </c>
      <c r="AF5550" s="2">
        <v>28432500000</v>
      </c>
      <c r="AG5550" s="2">
        <v>28425700000</v>
      </c>
    </row>
    <row r="5551" spans="1:33">
      <c r="A5551" s="115" t="s">
        <v>3160</v>
      </c>
      <c r="B5551" s="115" t="s">
        <v>19</v>
      </c>
      <c r="C5551" s="2">
        <v>39853000000</v>
      </c>
      <c r="D5551" s="2">
        <v>38823200000</v>
      </c>
      <c r="E5551" s="2">
        <v>39944600000</v>
      </c>
      <c r="F5551" s="2">
        <v>39986100000</v>
      </c>
      <c r="G5551" s="2">
        <v>40111900000</v>
      </c>
      <c r="H5551" s="2">
        <v>40165200000</v>
      </c>
      <c r="I5551" s="2">
        <v>40130100000</v>
      </c>
      <c r="J5551" s="2">
        <v>40051400000</v>
      </c>
      <c r="K5551" s="2">
        <v>39976400000</v>
      </c>
      <c r="L5551" s="2">
        <v>39892900000</v>
      </c>
      <c r="M5551" s="2">
        <v>39754200000</v>
      </c>
      <c r="N5551" s="2">
        <v>39646900000</v>
      </c>
      <c r="O5551" s="2">
        <v>39557300000</v>
      </c>
      <c r="P5551" s="2">
        <v>39486400000</v>
      </c>
      <c r="Q5551" s="2">
        <v>39420200000</v>
      </c>
      <c r="R5551" s="2">
        <v>39379900000</v>
      </c>
      <c r="S5551" s="2">
        <v>39336700000</v>
      </c>
      <c r="T5551" s="2">
        <v>39294400000</v>
      </c>
      <c r="U5551" s="2">
        <v>39268900000</v>
      </c>
      <c r="V5551" s="2">
        <v>39243900000</v>
      </c>
      <c r="W5551" s="2">
        <v>39235100000</v>
      </c>
      <c r="X5551" s="2">
        <v>39217300000</v>
      </c>
      <c r="Y5551" s="2">
        <v>39195500000</v>
      </c>
      <c r="Z5551" s="2">
        <v>39169700000</v>
      </c>
      <c r="AA5551" s="2">
        <v>39148300000</v>
      </c>
      <c r="AB5551" s="2">
        <v>39134200000</v>
      </c>
      <c r="AC5551" s="2">
        <v>39125000000</v>
      </c>
      <c r="AD5551" s="2">
        <v>39115700000</v>
      </c>
      <c r="AE5551" s="2">
        <v>39114900000</v>
      </c>
      <c r="AF5551" s="2">
        <v>39110000000</v>
      </c>
      <c r="AG5551" s="2">
        <v>39100700000</v>
      </c>
    </row>
    <row r="5552" spans="1:33">
      <c r="A5552" s="115" t="s">
        <v>3161</v>
      </c>
      <c r="B5552" s="115" t="s">
        <v>19</v>
      </c>
      <c r="C5552" s="2">
        <v>15429400000</v>
      </c>
      <c r="D5552" s="2">
        <v>15030700000</v>
      </c>
      <c r="E5552" s="2">
        <v>15464800000</v>
      </c>
      <c r="F5552" s="2">
        <v>15480900000</v>
      </c>
      <c r="G5552" s="2">
        <v>15529600000</v>
      </c>
      <c r="H5552" s="2">
        <v>15550300000</v>
      </c>
      <c r="I5552" s="2">
        <v>15536700000</v>
      </c>
      <c r="J5552" s="2">
        <v>15506200000</v>
      </c>
      <c r="K5552" s="2">
        <v>15477200000</v>
      </c>
      <c r="L5552" s="2">
        <v>15444800000</v>
      </c>
      <c r="M5552" s="2">
        <v>15391100000</v>
      </c>
      <c r="N5552" s="2">
        <v>15349600000</v>
      </c>
      <c r="O5552" s="2">
        <v>15314900000</v>
      </c>
      <c r="P5552" s="2">
        <v>15287400000</v>
      </c>
      <c r="Q5552" s="2">
        <v>15261800000</v>
      </c>
      <c r="R5552" s="2">
        <v>15246200000</v>
      </c>
      <c r="S5552" s="2">
        <v>15229500000</v>
      </c>
      <c r="T5552" s="2">
        <v>15213100000</v>
      </c>
      <c r="U5552" s="2">
        <v>15203300000</v>
      </c>
      <c r="V5552" s="2">
        <v>15193600000</v>
      </c>
      <c r="W5552" s="2">
        <v>15190200000</v>
      </c>
      <c r="X5552" s="2">
        <v>15183300000</v>
      </c>
      <c r="Y5552" s="2">
        <v>15174800000</v>
      </c>
      <c r="Z5552" s="2">
        <v>15164900000</v>
      </c>
      <c r="AA5552" s="2">
        <v>15156600000</v>
      </c>
      <c r="AB5552" s="2">
        <v>15151100000</v>
      </c>
      <c r="AC5552" s="2">
        <v>15147500000</v>
      </c>
      <c r="AD5552" s="2">
        <v>15143900000</v>
      </c>
      <c r="AE5552" s="2">
        <v>15143600000</v>
      </c>
      <c r="AF5552" s="2">
        <v>15141700000</v>
      </c>
      <c r="AG5552" s="2">
        <v>15138200000</v>
      </c>
    </row>
    <row r="5553" spans="1:33">
      <c r="A5553" s="115" t="s">
        <v>3162</v>
      </c>
      <c r="B5553" s="115" t="s">
        <v>19</v>
      </c>
      <c r="C5553" s="2">
        <v>14447300000</v>
      </c>
      <c r="D5553" s="2">
        <v>14074000000</v>
      </c>
      <c r="E5553" s="2">
        <v>14480500000</v>
      </c>
      <c r="F5553" s="2">
        <v>14495500000</v>
      </c>
      <c r="G5553" s="2">
        <v>14541100000</v>
      </c>
      <c r="H5553" s="2">
        <v>14560400000</v>
      </c>
      <c r="I5553" s="2">
        <v>14547700000</v>
      </c>
      <c r="J5553" s="2">
        <v>14519200000</v>
      </c>
      <c r="K5553" s="2">
        <v>14492000000</v>
      </c>
      <c r="L5553" s="2">
        <v>14461700000</v>
      </c>
      <c r="M5553" s="2">
        <v>14411400000</v>
      </c>
      <c r="N5553" s="2">
        <v>14372500000</v>
      </c>
      <c r="O5553" s="2">
        <v>14340100000</v>
      </c>
      <c r="P5553" s="2">
        <v>14314400000</v>
      </c>
      <c r="Q5553" s="2">
        <v>14290400000</v>
      </c>
      <c r="R5553" s="2">
        <v>14275800000</v>
      </c>
      <c r="S5553" s="2">
        <v>14260100000</v>
      </c>
      <c r="T5553" s="2">
        <v>14244800000</v>
      </c>
      <c r="U5553" s="2">
        <v>14235500000</v>
      </c>
      <c r="V5553" s="2">
        <v>14226500000</v>
      </c>
      <c r="W5553" s="2">
        <v>14223300000</v>
      </c>
      <c r="X5553" s="2">
        <v>14216800000</v>
      </c>
      <c r="Y5553" s="2">
        <v>14208900000</v>
      </c>
      <c r="Z5553" s="2">
        <v>14199600000</v>
      </c>
      <c r="AA5553" s="2">
        <v>14191800000</v>
      </c>
      <c r="AB5553" s="2">
        <v>14186700000</v>
      </c>
      <c r="AC5553" s="2">
        <v>14183300000</v>
      </c>
      <c r="AD5553" s="2">
        <v>14180000000</v>
      </c>
      <c r="AE5553" s="2">
        <v>14179700000</v>
      </c>
      <c r="AF5553" s="2">
        <v>14177900000</v>
      </c>
      <c r="AG5553" s="2">
        <v>14174600000</v>
      </c>
    </row>
    <row r="5554" spans="1:33">
      <c r="A5554" s="115" t="s">
        <v>3163</v>
      </c>
      <c r="B5554" s="115" t="s">
        <v>19</v>
      </c>
      <c r="C5554" s="2">
        <v>322104000</v>
      </c>
      <c r="D5554" s="2">
        <v>313782000</v>
      </c>
      <c r="E5554" s="2">
        <v>322844000</v>
      </c>
      <c r="F5554" s="2">
        <v>323180000</v>
      </c>
      <c r="G5554" s="2">
        <v>324197000</v>
      </c>
      <c r="H5554" s="2">
        <v>324628000</v>
      </c>
      <c r="I5554" s="2">
        <v>324344000</v>
      </c>
      <c r="J5554" s="2">
        <v>323708000</v>
      </c>
      <c r="K5554" s="2">
        <v>323102000</v>
      </c>
      <c r="L5554" s="2">
        <v>322427000</v>
      </c>
      <c r="M5554" s="2">
        <v>321306000</v>
      </c>
      <c r="N5554" s="2">
        <v>320438000</v>
      </c>
      <c r="O5554" s="2">
        <v>319715000</v>
      </c>
      <c r="P5554" s="2">
        <v>319141000</v>
      </c>
      <c r="Q5554" s="2">
        <v>318606000</v>
      </c>
      <c r="R5554" s="2">
        <v>318280000</v>
      </c>
      <c r="S5554" s="2">
        <v>317932000</v>
      </c>
      <c r="T5554" s="2">
        <v>317589000</v>
      </c>
      <c r="U5554" s="2">
        <v>317384000</v>
      </c>
      <c r="V5554" s="2">
        <v>317182000</v>
      </c>
      <c r="W5554" s="2">
        <v>317110000</v>
      </c>
      <c r="X5554" s="2">
        <v>316967000</v>
      </c>
      <c r="Y5554" s="2">
        <v>316791000</v>
      </c>
      <c r="Z5554" s="2">
        <v>316582000</v>
      </c>
      <c r="AA5554" s="2">
        <v>316409000</v>
      </c>
      <c r="AB5554" s="2">
        <v>316295000</v>
      </c>
      <c r="AC5554" s="2">
        <v>316220000</v>
      </c>
      <c r="AD5554" s="2">
        <v>316145000</v>
      </c>
      <c r="AE5554" s="2">
        <v>316139000</v>
      </c>
      <c r="AF5554" s="2">
        <v>316099000</v>
      </c>
      <c r="AG5554" s="2">
        <v>316024000</v>
      </c>
    </row>
    <row r="5555" spans="1:33">
      <c r="A5555" s="115" t="s">
        <v>3164</v>
      </c>
      <c r="B5555" s="115" t="s">
        <v>19</v>
      </c>
      <c r="C5555" s="2">
        <v>526631000</v>
      </c>
      <c r="D5555" s="2">
        <v>513023000</v>
      </c>
      <c r="E5555" s="2">
        <v>527841000</v>
      </c>
      <c r="F5555" s="2">
        <v>528390000</v>
      </c>
      <c r="G5555" s="2">
        <v>530053000</v>
      </c>
      <c r="H5555" s="2">
        <v>530756000</v>
      </c>
      <c r="I5555" s="2">
        <v>530292000</v>
      </c>
      <c r="J5555" s="2">
        <v>529253000</v>
      </c>
      <c r="K5555" s="2">
        <v>528262000</v>
      </c>
      <c r="L5555" s="2">
        <v>527158000</v>
      </c>
      <c r="M5555" s="2">
        <v>525325000</v>
      </c>
      <c r="N5555" s="2">
        <v>523907000</v>
      </c>
      <c r="O5555" s="2">
        <v>522724000</v>
      </c>
      <c r="P5555" s="2">
        <v>521786000</v>
      </c>
      <c r="Q5555" s="2">
        <v>520912000</v>
      </c>
      <c r="R5555" s="2">
        <v>520379000</v>
      </c>
      <c r="S5555" s="2">
        <v>519808000</v>
      </c>
      <c r="T5555" s="2">
        <v>519249000</v>
      </c>
      <c r="U5555" s="2">
        <v>518913000</v>
      </c>
      <c r="V5555" s="2">
        <v>518582000</v>
      </c>
      <c r="W5555" s="2">
        <v>518465000</v>
      </c>
      <c r="X5555" s="2">
        <v>518231000</v>
      </c>
      <c r="Y5555" s="2">
        <v>517943000</v>
      </c>
      <c r="Z5555" s="2">
        <v>517602000</v>
      </c>
      <c r="AA5555" s="2">
        <v>517319000</v>
      </c>
      <c r="AB5555" s="2">
        <v>517133000</v>
      </c>
      <c r="AC5555" s="2">
        <v>517010000</v>
      </c>
      <c r="AD5555" s="2">
        <v>516887000</v>
      </c>
      <c r="AE5555" s="2">
        <v>516877000</v>
      </c>
      <c r="AF5555" s="2">
        <v>516813000</v>
      </c>
      <c r="AG5555" s="2">
        <v>516690000</v>
      </c>
    </row>
    <row r="5556" spans="1:33">
      <c r="A5556" s="115" t="s">
        <v>3165</v>
      </c>
      <c r="B5556" s="115" t="s">
        <v>19</v>
      </c>
      <c r="C5556" s="2">
        <v>9285690000</v>
      </c>
      <c r="D5556" s="2">
        <v>9045760000</v>
      </c>
      <c r="E5556" s="2">
        <v>9307030000</v>
      </c>
      <c r="F5556" s="2">
        <v>9316710000</v>
      </c>
      <c r="G5556" s="2">
        <v>9346030000</v>
      </c>
      <c r="H5556" s="2">
        <v>9358430000</v>
      </c>
      <c r="I5556" s="2">
        <v>9350260000</v>
      </c>
      <c r="J5556" s="2">
        <v>9331930000</v>
      </c>
      <c r="K5556" s="2">
        <v>9314450000</v>
      </c>
      <c r="L5556" s="2">
        <v>9295000000</v>
      </c>
      <c r="M5556" s="2">
        <v>9262670000</v>
      </c>
      <c r="N5556" s="2">
        <v>9237670000</v>
      </c>
      <c r="O5556" s="2">
        <v>9216810000</v>
      </c>
      <c r="P5556" s="2">
        <v>9200270000</v>
      </c>
      <c r="Q5556" s="2">
        <v>9184850000</v>
      </c>
      <c r="R5556" s="2">
        <v>9175460000</v>
      </c>
      <c r="S5556" s="2">
        <v>9165400000</v>
      </c>
      <c r="T5556" s="2">
        <v>9155530000</v>
      </c>
      <c r="U5556" s="2">
        <v>9149610000</v>
      </c>
      <c r="V5556" s="2">
        <v>9143780000</v>
      </c>
      <c r="W5556" s="2">
        <v>9141720000</v>
      </c>
      <c r="X5556" s="2">
        <v>9137580000</v>
      </c>
      <c r="Y5556" s="2">
        <v>9132510000</v>
      </c>
      <c r="Z5556" s="2">
        <v>9126490000</v>
      </c>
      <c r="AA5556" s="2">
        <v>9121510000</v>
      </c>
      <c r="AB5556" s="2">
        <v>9118220000</v>
      </c>
      <c r="AC5556" s="2">
        <v>9116060000</v>
      </c>
      <c r="AD5556" s="2">
        <v>9113900000</v>
      </c>
      <c r="AE5556" s="2">
        <v>9113710000</v>
      </c>
      <c r="AF5556" s="2">
        <v>9112580000</v>
      </c>
      <c r="AG5556" s="2">
        <v>9110420000</v>
      </c>
    </row>
    <row r="5557" spans="1:33">
      <c r="A5557" s="115" t="s">
        <v>3166</v>
      </c>
      <c r="B5557" s="115" t="s">
        <v>19</v>
      </c>
      <c r="C5557" s="2">
        <v>988050000</v>
      </c>
      <c r="D5557" s="2">
        <v>962520000</v>
      </c>
      <c r="E5557" s="2">
        <v>990320000</v>
      </c>
      <c r="F5557" s="2">
        <v>991350000</v>
      </c>
      <c r="G5557" s="2">
        <v>994470000</v>
      </c>
      <c r="H5557" s="2">
        <v>995790000</v>
      </c>
      <c r="I5557" s="2">
        <v>994920000</v>
      </c>
      <c r="J5557" s="2">
        <v>992970000</v>
      </c>
      <c r="K5557" s="2">
        <v>991110000</v>
      </c>
      <c r="L5557" s="2">
        <v>989040000</v>
      </c>
      <c r="M5557" s="2">
        <v>985600000</v>
      </c>
      <c r="N5557" s="2">
        <v>982940000</v>
      </c>
      <c r="O5557" s="2">
        <v>980720000</v>
      </c>
      <c r="P5557" s="2">
        <v>978960000</v>
      </c>
      <c r="Q5557" s="2">
        <v>977320000</v>
      </c>
      <c r="R5557" s="2">
        <v>976320000</v>
      </c>
      <c r="S5557" s="2">
        <v>975250000</v>
      </c>
      <c r="T5557" s="2">
        <v>974200000</v>
      </c>
      <c r="U5557" s="2">
        <v>973570000</v>
      </c>
      <c r="V5557" s="2">
        <v>972950000</v>
      </c>
      <c r="W5557" s="2">
        <v>972730000</v>
      </c>
      <c r="X5557" s="2">
        <v>972290000</v>
      </c>
      <c r="Y5557" s="2">
        <v>971750000</v>
      </c>
      <c r="Z5557" s="2">
        <v>971110000</v>
      </c>
      <c r="AA5557" s="2">
        <v>970580000</v>
      </c>
      <c r="AB5557" s="2">
        <v>970230000</v>
      </c>
      <c r="AC5557" s="2">
        <v>970000000</v>
      </c>
      <c r="AD5557" s="2">
        <v>969770000</v>
      </c>
      <c r="AE5557" s="2">
        <v>969750000</v>
      </c>
      <c r="AF5557" s="2">
        <v>969630000</v>
      </c>
      <c r="AG5557" s="2">
        <v>969400000</v>
      </c>
    </row>
    <row r="5558" spans="1:33">
      <c r="A5558" s="115" t="s">
        <v>3167</v>
      </c>
      <c r="B5558" s="115" t="s">
        <v>19</v>
      </c>
      <c r="C5558" s="2">
        <v>98805000</v>
      </c>
      <c r="D5558" s="2">
        <v>96252000</v>
      </c>
      <c r="E5558" s="2">
        <v>99032000</v>
      </c>
      <c r="F5558" s="2">
        <v>99135000</v>
      </c>
      <c r="G5558" s="2">
        <v>99447000</v>
      </c>
      <c r="H5558" s="2">
        <v>99579000</v>
      </c>
      <c r="I5558" s="2">
        <v>99492000</v>
      </c>
      <c r="J5558" s="2">
        <v>99297000</v>
      </c>
      <c r="K5558" s="2">
        <v>99111000</v>
      </c>
      <c r="L5558" s="2">
        <v>98904000</v>
      </c>
      <c r="M5558" s="2">
        <v>98560000</v>
      </c>
      <c r="N5558" s="2">
        <v>98294000</v>
      </c>
      <c r="O5558" s="2">
        <v>98072000</v>
      </c>
      <c r="P5558" s="2">
        <v>97896000</v>
      </c>
      <c r="Q5558" s="2">
        <v>97732000</v>
      </c>
      <c r="R5558" s="2">
        <v>97632000</v>
      </c>
      <c r="S5558" s="2">
        <v>97525000</v>
      </c>
      <c r="T5558" s="2">
        <v>97420000</v>
      </c>
      <c r="U5558" s="2">
        <v>97357000</v>
      </c>
      <c r="V5558" s="2">
        <v>97295000</v>
      </c>
      <c r="W5558" s="2">
        <v>97273000</v>
      </c>
      <c r="X5558" s="2">
        <v>97229000</v>
      </c>
      <c r="Y5558" s="2">
        <v>97175000</v>
      </c>
      <c r="Z5558" s="2">
        <v>97111000</v>
      </c>
      <c r="AA5558" s="2">
        <v>97058000</v>
      </c>
      <c r="AB5558" s="2">
        <v>97023000</v>
      </c>
      <c r="AC5558" s="2">
        <v>97000000</v>
      </c>
      <c r="AD5558" s="2">
        <v>96977000</v>
      </c>
      <c r="AE5558" s="2">
        <v>96975000</v>
      </c>
      <c r="AF5558" s="2">
        <v>96963000</v>
      </c>
      <c r="AG5558" s="2">
        <v>96940000</v>
      </c>
    </row>
    <row r="5559" spans="1:33">
      <c r="A5559" s="115" t="s">
        <v>3168</v>
      </c>
      <c r="B5559" s="115" t="s">
        <v>19</v>
      </c>
      <c r="C5559" s="115">
        <v>0</v>
      </c>
      <c r="D5559" s="115">
        <v>0</v>
      </c>
      <c r="E5559" s="115">
        <v>0</v>
      </c>
      <c r="F5559" s="115">
        <v>0</v>
      </c>
      <c r="G5559" s="115">
        <v>0</v>
      </c>
      <c r="H5559" s="115">
        <v>0</v>
      </c>
      <c r="I5559" s="115">
        <v>0</v>
      </c>
      <c r="J5559" s="115">
        <v>0</v>
      </c>
      <c r="K5559" s="115">
        <v>0</v>
      </c>
      <c r="L5559" s="115">
        <v>0</v>
      </c>
      <c r="M5559" s="115">
        <v>0</v>
      </c>
      <c r="N5559" s="115">
        <v>0</v>
      </c>
      <c r="O5559" s="115">
        <v>0</v>
      </c>
      <c r="P5559" s="115">
        <v>0</v>
      </c>
      <c r="Q5559" s="115">
        <v>0</v>
      </c>
      <c r="R5559" s="115">
        <v>0</v>
      </c>
      <c r="S5559" s="115">
        <v>0</v>
      </c>
      <c r="T5559" s="115">
        <v>0</v>
      </c>
      <c r="U5559" s="115">
        <v>0</v>
      </c>
      <c r="V5559" s="115">
        <v>0</v>
      </c>
      <c r="W5559" s="115">
        <v>0</v>
      </c>
      <c r="X5559" s="115">
        <v>0</v>
      </c>
      <c r="Y5559" s="115">
        <v>0</v>
      </c>
      <c r="Z5559" s="115">
        <v>0</v>
      </c>
      <c r="AA5559" s="115">
        <v>0</v>
      </c>
      <c r="AB5559" s="115">
        <v>0</v>
      </c>
      <c r="AC5559" s="115">
        <v>0</v>
      </c>
      <c r="AD5559" s="115">
        <v>0</v>
      </c>
      <c r="AE5559" s="115">
        <v>0</v>
      </c>
      <c r="AF5559" s="115">
        <v>0</v>
      </c>
      <c r="AG5559" s="115">
        <v>0</v>
      </c>
    </row>
    <row r="5560" spans="1:33">
      <c r="A5560" s="115" t="s">
        <v>3169</v>
      </c>
      <c r="B5560" s="115" t="s">
        <v>19</v>
      </c>
      <c r="C5560" s="2">
        <v>6312120000000</v>
      </c>
      <c r="D5560" s="2">
        <v>6690200000000</v>
      </c>
      <c r="E5560" s="2">
        <v>6657950000000</v>
      </c>
      <c r="F5560" s="2">
        <v>6473280000000</v>
      </c>
      <c r="G5560" s="2">
        <v>6300430000000</v>
      </c>
      <c r="H5560" s="2">
        <v>6156060000000</v>
      </c>
      <c r="I5560" s="2">
        <v>6017680000000</v>
      </c>
      <c r="J5560" s="2">
        <v>5893350000000</v>
      </c>
      <c r="K5560" s="2">
        <v>5782930000000</v>
      </c>
      <c r="L5560" s="2">
        <v>5682270000000</v>
      </c>
      <c r="M5560" s="2">
        <v>5587090000000</v>
      </c>
      <c r="N5560" s="2">
        <v>5497590000000</v>
      </c>
      <c r="O5560" s="2">
        <v>5410620000000</v>
      </c>
      <c r="P5560" s="2">
        <v>5326300000000</v>
      </c>
      <c r="Q5560" s="2">
        <v>5244870000000</v>
      </c>
      <c r="R5560" s="2">
        <v>5170470000000</v>
      </c>
      <c r="S5560" s="2">
        <v>5099910000000</v>
      </c>
      <c r="T5560" s="2">
        <v>5028240000000</v>
      </c>
      <c r="U5560" s="2">
        <v>4954730000000</v>
      </c>
      <c r="V5560" s="2">
        <v>4886910000000</v>
      </c>
      <c r="W5560" s="2">
        <v>4815610000000</v>
      </c>
      <c r="X5560" s="2">
        <v>4746090000000</v>
      </c>
      <c r="Y5560" s="2">
        <v>4676190000000</v>
      </c>
      <c r="Z5560" s="2">
        <v>4607490000000</v>
      </c>
      <c r="AA5560" s="2">
        <v>4538190000000</v>
      </c>
      <c r="AB5560" s="2">
        <v>4467630000000</v>
      </c>
      <c r="AC5560" s="2">
        <v>4398330000000</v>
      </c>
      <c r="AD5560" s="2">
        <v>4330800000000</v>
      </c>
      <c r="AE5560" s="2">
        <v>4264460000000</v>
      </c>
      <c r="AF5560" s="2">
        <v>4197380000000</v>
      </c>
      <c r="AG5560" s="2">
        <v>4130300000000</v>
      </c>
    </row>
    <row r="5561" spans="1:33">
      <c r="A5561" s="115" t="s">
        <v>3170</v>
      </c>
      <c r="B5561" s="115" t="s">
        <v>19</v>
      </c>
      <c r="C5561" s="2">
        <v>350853000</v>
      </c>
      <c r="D5561" s="2">
        <v>371869000</v>
      </c>
      <c r="E5561" s="2">
        <v>370076000</v>
      </c>
      <c r="F5561" s="2">
        <v>359811000</v>
      </c>
      <c r="G5561" s="2">
        <v>350204000</v>
      </c>
      <c r="H5561" s="2">
        <v>342179000</v>
      </c>
      <c r="I5561" s="2">
        <v>334487000</v>
      </c>
      <c r="J5561" s="2">
        <v>327577000</v>
      </c>
      <c r="K5561" s="2">
        <v>321439000</v>
      </c>
      <c r="L5561" s="2">
        <v>315844000</v>
      </c>
      <c r="M5561" s="2">
        <v>310553000</v>
      </c>
      <c r="N5561" s="2">
        <v>305579000</v>
      </c>
      <c r="O5561" s="2">
        <v>300744000</v>
      </c>
      <c r="P5561" s="2">
        <v>296058000</v>
      </c>
      <c r="Q5561" s="2">
        <v>291532000</v>
      </c>
      <c r="R5561" s="2">
        <v>287396000</v>
      </c>
      <c r="S5561" s="2">
        <v>283474000</v>
      </c>
      <c r="T5561" s="2">
        <v>279490000</v>
      </c>
      <c r="U5561" s="2">
        <v>275404000</v>
      </c>
      <c r="V5561" s="2">
        <v>271634000</v>
      </c>
      <c r="W5561" s="2">
        <v>267671000</v>
      </c>
      <c r="X5561" s="2">
        <v>263807000</v>
      </c>
      <c r="Y5561" s="2">
        <v>259922000</v>
      </c>
      <c r="Z5561" s="2">
        <v>256103000</v>
      </c>
      <c r="AA5561" s="2">
        <v>252251000</v>
      </c>
      <c r="AB5561" s="2">
        <v>248329000</v>
      </c>
      <c r="AC5561" s="2">
        <v>244477000</v>
      </c>
      <c r="AD5561" s="2">
        <v>240724000</v>
      </c>
      <c r="AE5561" s="2">
        <v>237036000</v>
      </c>
      <c r="AF5561" s="2">
        <v>233307000</v>
      </c>
      <c r="AG5561" s="2">
        <v>229579000</v>
      </c>
    </row>
    <row r="5562" spans="1:33">
      <c r="A5562" s="115" t="s">
        <v>3171</v>
      </c>
      <c r="B5562" s="115" t="s">
        <v>19</v>
      </c>
      <c r="C5562" s="2">
        <v>2190040000</v>
      </c>
      <c r="D5562" s="2">
        <v>2321220000</v>
      </c>
      <c r="E5562" s="2">
        <v>2310030000</v>
      </c>
      <c r="F5562" s="2">
        <v>2245950000</v>
      </c>
      <c r="G5562" s="2">
        <v>2185980000</v>
      </c>
      <c r="H5562" s="2">
        <v>2135890000</v>
      </c>
      <c r="I5562" s="2">
        <v>2087880000</v>
      </c>
      <c r="J5562" s="2">
        <v>2044750000</v>
      </c>
      <c r="K5562" s="2">
        <v>2006430000</v>
      </c>
      <c r="L5562" s="2">
        <v>1971510000</v>
      </c>
      <c r="M5562" s="2">
        <v>1938480000</v>
      </c>
      <c r="N5562" s="2">
        <v>1907430000</v>
      </c>
      <c r="O5562" s="2">
        <v>1877260000</v>
      </c>
      <c r="P5562" s="2">
        <v>1848000000</v>
      </c>
      <c r="Q5562" s="2">
        <v>1819750000</v>
      </c>
      <c r="R5562" s="2">
        <v>1793930000</v>
      </c>
      <c r="S5562" s="2">
        <v>1769450000</v>
      </c>
      <c r="T5562" s="2">
        <v>1744590000</v>
      </c>
      <c r="U5562" s="2">
        <v>1719080000</v>
      </c>
      <c r="V5562" s="2">
        <v>1695550000</v>
      </c>
      <c r="W5562" s="2">
        <v>1670810000</v>
      </c>
      <c r="X5562" s="2">
        <v>1646690000</v>
      </c>
      <c r="Y5562" s="2">
        <v>1622440000</v>
      </c>
      <c r="Z5562" s="2">
        <v>1598600000</v>
      </c>
      <c r="AA5562" s="2">
        <v>1574560000</v>
      </c>
      <c r="AB5562" s="2">
        <v>1550080000</v>
      </c>
      <c r="AC5562" s="2">
        <v>1526030000</v>
      </c>
      <c r="AD5562" s="2">
        <v>1502610000</v>
      </c>
      <c r="AE5562" s="2">
        <v>1479590000</v>
      </c>
      <c r="AF5562" s="2">
        <v>1456310000</v>
      </c>
      <c r="AG5562" s="2">
        <v>1433040000</v>
      </c>
    </row>
    <row r="5563" spans="1:33">
      <c r="A5563" s="115" t="s">
        <v>3172</v>
      </c>
      <c r="B5563" s="115" t="s">
        <v>19</v>
      </c>
      <c r="C5563" s="2">
        <v>6545110000</v>
      </c>
      <c r="D5563" s="2">
        <v>6937150000</v>
      </c>
      <c r="E5563" s="2">
        <v>6903710000</v>
      </c>
      <c r="F5563" s="2">
        <v>6712220000</v>
      </c>
      <c r="G5563" s="2">
        <v>6532990000</v>
      </c>
      <c r="H5563" s="2">
        <v>6383290000</v>
      </c>
      <c r="I5563" s="2">
        <v>6239810000</v>
      </c>
      <c r="J5563" s="2">
        <v>6110890000</v>
      </c>
      <c r="K5563" s="2">
        <v>5996390000</v>
      </c>
      <c r="L5563" s="2">
        <v>5892020000</v>
      </c>
      <c r="M5563" s="2">
        <v>5793320000</v>
      </c>
      <c r="N5563" s="2">
        <v>5700520000</v>
      </c>
      <c r="O5563" s="2">
        <v>5610330000</v>
      </c>
      <c r="P5563" s="2">
        <v>5522910000</v>
      </c>
      <c r="Q5563" s="2">
        <v>5438470000</v>
      </c>
      <c r="R5563" s="2">
        <v>5361320000</v>
      </c>
      <c r="S5563" s="2">
        <v>5288160000</v>
      </c>
      <c r="T5563" s="2">
        <v>5213850000</v>
      </c>
      <c r="U5563" s="2">
        <v>5137620000</v>
      </c>
      <c r="V5563" s="2">
        <v>5067290000</v>
      </c>
      <c r="W5563" s="2">
        <v>4993360000</v>
      </c>
      <c r="X5563" s="2">
        <v>4921270000</v>
      </c>
      <c r="Y5563" s="2">
        <v>4848800000</v>
      </c>
      <c r="Z5563" s="2">
        <v>4777560000</v>
      </c>
      <c r="AA5563" s="2">
        <v>4705700000</v>
      </c>
      <c r="AB5563" s="2">
        <v>4632540000</v>
      </c>
      <c r="AC5563" s="2">
        <v>4560680000</v>
      </c>
      <c r="AD5563" s="2">
        <v>4490660000</v>
      </c>
      <c r="AE5563" s="2">
        <v>4421870000</v>
      </c>
      <c r="AF5563" s="2">
        <v>4352310000</v>
      </c>
      <c r="AG5563" s="2">
        <v>4282750000</v>
      </c>
    </row>
    <row r="5564" spans="1:33">
      <c r="A5564" s="115" t="s">
        <v>3173</v>
      </c>
      <c r="B5564" s="115" t="s">
        <v>19</v>
      </c>
      <c r="C5564" s="2">
        <v>639063000</v>
      </c>
      <c r="D5564" s="2">
        <v>677342000</v>
      </c>
      <c r="E5564" s="2">
        <v>674077000</v>
      </c>
      <c r="F5564" s="2">
        <v>655380000</v>
      </c>
      <c r="G5564" s="2">
        <v>637880000</v>
      </c>
      <c r="H5564" s="2">
        <v>623264000</v>
      </c>
      <c r="I5564" s="2">
        <v>609254000</v>
      </c>
      <c r="J5564" s="2">
        <v>596666000</v>
      </c>
      <c r="K5564" s="2">
        <v>585487000</v>
      </c>
      <c r="L5564" s="2">
        <v>575296000</v>
      </c>
      <c r="M5564" s="2">
        <v>565658000</v>
      </c>
      <c r="N5564" s="2">
        <v>556598000</v>
      </c>
      <c r="O5564" s="2">
        <v>547792000</v>
      </c>
      <c r="P5564" s="2">
        <v>539256000</v>
      </c>
      <c r="Q5564" s="2">
        <v>531012000</v>
      </c>
      <c r="R5564" s="2">
        <v>523479000</v>
      </c>
      <c r="S5564" s="2">
        <v>516335000</v>
      </c>
      <c r="T5564" s="2">
        <v>509079000</v>
      </c>
      <c r="U5564" s="2">
        <v>501636000</v>
      </c>
      <c r="V5564" s="2">
        <v>494770000</v>
      </c>
      <c r="W5564" s="2">
        <v>487551000</v>
      </c>
      <c r="X5564" s="2">
        <v>480512000</v>
      </c>
      <c r="Y5564" s="2">
        <v>473436000</v>
      </c>
      <c r="Z5564" s="2">
        <v>466480000</v>
      </c>
      <c r="AA5564" s="2">
        <v>459464000</v>
      </c>
      <c r="AB5564" s="2">
        <v>452320000</v>
      </c>
      <c r="AC5564" s="2">
        <v>445304000</v>
      </c>
      <c r="AD5564" s="2">
        <v>438467000</v>
      </c>
      <c r="AE5564" s="2">
        <v>431751000</v>
      </c>
      <c r="AF5564" s="2">
        <v>424959000</v>
      </c>
      <c r="AG5564" s="2">
        <v>418167000</v>
      </c>
    </row>
    <row r="5565" spans="1:33">
      <c r="A5565" s="115" t="s">
        <v>3174</v>
      </c>
      <c r="B5565" s="115" t="s">
        <v>19</v>
      </c>
      <c r="C5565" s="2">
        <v>577444000</v>
      </c>
      <c r="D5565" s="2">
        <v>612032000</v>
      </c>
      <c r="E5565" s="2">
        <v>609082000</v>
      </c>
      <c r="F5565" s="2">
        <v>592187000</v>
      </c>
      <c r="G5565" s="2">
        <v>576375000</v>
      </c>
      <c r="H5565" s="2">
        <v>563168000</v>
      </c>
      <c r="I5565" s="2">
        <v>550509000</v>
      </c>
      <c r="J5565" s="2">
        <v>539135000</v>
      </c>
      <c r="K5565" s="2">
        <v>529034000</v>
      </c>
      <c r="L5565" s="2">
        <v>519825000</v>
      </c>
      <c r="M5565" s="2">
        <v>511117000</v>
      </c>
      <c r="N5565" s="2">
        <v>502930000</v>
      </c>
      <c r="O5565" s="2">
        <v>494973000</v>
      </c>
      <c r="P5565" s="2">
        <v>487260000</v>
      </c>
      <c r="Q5565" s="2">
        <v>479811000</v>
      </c>
      <c r="R5565" s="2">
        <v>473004000</v>
      </c>
      <c r="S5565" s="2">
        <v>466550000</v>
      </c>
      <c r="T5565" s="2">
        <v>459993000</v>
      </c>
      <c r="U5565" s="2">
        <v>453268000</v>
      </c>
      <c r="V5565" s="2">
        <v>447063000</v>
      </c>
      <c r="W5565" s="2">
        <v>440541000</v>
      </c>
      <c r="X5565" s="2">
        <v>434181000</v>
      </c>
      <c r="Y5565" s="2">
        <v>427787000</v>
      </c>
      <c r="Z5565" s="2">
        <v>421502000</v>
      </c>
      <c r="AA5565" s="2">
        <v>415162000</v>
      </c>
      <c r="AB5565" s="2">
        <v>408707000</v>
      </c>
      <c r="AC5565" s="2">
        <v>402367000</v>
      </c>
      <c r="AD5565" s="2">
        <v>396190000</v>
      </c>
      <c r="AE5565" s="2">
        <v>390121000</v>
      </c>
      <c r="AF5565" s="2">
        <v>383984000</v>
      </c>
      <c r="AG5565" s="2">
        <v>377847000</v>
      </c>
    </row>
    <row r="5566" spans="1:33">
      <c r="A5566" s="115" t="s">
        <v>3175</v>
      </c>
      <c r="B5566" s="115" t="s">
        <v>19</v>
      </c>
      <c r="C5566" s="2">
        <v>1687010000</v>
      </c>
      <c r="D5566" s="2">
        <v>1788060000</v>
      </c>
      <c r="E5566" s="2">
        <v>1779450000</v>
      </c>
      <c r="F5566" s="2">
        <v>1730090000</v>
      </c>
      <c r="G5566" s="2">
        <v>1683890000</v>
      </c>
      <c r="H5566" s="2">
        <v>1645310000</v>
      </c>
      <c r="I5566" s="2">
        <v>1608320000</v>
      </c>
      <c r="J5566" s="2">
        <v>1575090000</v>
      </c>
      <c r="K5566" s="2">
        <v>1545580000</v>
      </c>
      <c r="L5566" s="2">
        <v>1518680000</v>
      </c>
      <c r="M5566" s="2">
        <v>1493240000</v>
      </c>
      <c r="N5566" s="2">
        <v>1469320000</v>
      </c>
      <c r="O5566" s="2">
        <v>1446070000</v>
      </c>
      <c r="P5566" s="2">
        <v>1423540000</v>
      </c>
      <c r="Q5566" s="2">
        <v>1401780000</v>
      </c>
      <c r="R5566" s="2">
        <v>1381890000</v>
      </c>
      <c r="S5566" s="2">
        <v>1363030000</v>
      </c>
      <c r="T5566" s="2">
        <v>1343880000</v>
      </c>
      <c r="U5566" s="2">
        <v>1324230000</v>
      </c>
      <c r="V5566" s="2">
        <v>1306100000</v>
      </c>
      <c r="W5566" s="2">
        <v>1287050000</v>
      </c>
      <c r="X5566" s="2">
        <v>1268470000</v>
      </c>
      <c r="Y5566" s="2">
        <v>1249790000</v>
      </c>
      <c r="Z5566" s="2">
        <v>1231420000</v>
      </c>
      <c r="AA5566" s="2">
        <v>1212900000</v>
      </c>
      <c r="AB5566" s="2">
        <v>1194050000</v>
      </c>
      <c r="AC5566" s="2">
        <v>1175520000</v>
      </c>
      <c r="AD5566" s="2">
        <v>1157480000</v>
      </c>
      <c r="AE5566" s="2">
        <v>1139750000</v>
      </c>
      <c r="AF5566" s="2">
        <v>1121820000</v>
      </c>
      <c r="AG5566" s="2">
        <v>1103890000</v>
      </c>
    </row>
    <row r="5567" spans="1:33">
      <c r="A5567" s="115" t="s">
        <v>3176</v>
      </c>
      <c r="B5567" s="115" t="s">
        <v>19</v>
      </c>
      <c r="C5567" s="2">
        <v>77151900</v>
      </c>
      <c r="D5567" s="2">
        <v>81773100</v>
      </c>
      <c r="E5567" s="2">
        <v>81379000</v>
      </c>
      <c r="F5567" s="2">
        <v>79121700</v>
      </c>
      <c r="G5567" s="2">
        <v>77009000</v>
      </c>
      <c r="H5567" s="2">
        <v>75244400</v>
      </c>
      <c r="I5567" s="2">
        <v>73553100</v>
      </c>
      <c r="J5567" s="2">
        <v>72033400</v>
      </c>
      <c r="K5567" s="2">
        <v>70683800</v>
      </c>
      <c r="L5567" s="2">
        <v>69453400</v>
      </c>
      <c r="M5567" s="2">
        <v>68290000</v>
      </c>
      <c r="N5567" s="2">
        <v>67196100</v>
      </c>
      <c r="O5567" s="2">
        <v>66133000</v>
      </c>
      <c r="P5567" s="2">
        <v>65102500</v>
      </c>
      <c r="Q5567" s="2">
        <v>64107200</v>
      </c>
      <c r="R5567" s="2">
        <v>63197700</v>
      </c>
      <c r="S5567" s="2">
        <v>62335300</v>
      </c>
      <c r="T5567" s="2">
        <v>61459300</v>
      </c>
      <c r="U5567" s="2">
        <v>60560800</v>
      </c>
      <c r="V5567" s="2">
        <v>59731800</v>
      </c>
      <c r="W5567" s="2">
        <v>58860300</v>
      </c>
      <c r="X5567" s="2">
        <v>58010600</v>
      </c>
      <c r="Y5567" s="2">
        <v>57156300</v>
      </c>
      <c r="Z5567" s="2">
        <v>56316500</v>
      </c>
      <c r="AA5567" s="2">
        <v>55469400</v>
      </c>
      <c r="AB5567" s="2">
        <v>54607000</v>
      </c>
      <c r="AC5567" s="2">
        <v>53760000</v>
      </c>
      <c r="AD5567" s="2">
        <v>52934600</v>
      </c>
      <c r="AE5567" s="2">
        <v>52123700</v>
      </c>
      <c r="AF5567" s="2">
        <v>51303800</v>
      </c>
      <c r="AG5567" s="2">
        <v>50483900</v>
      </c>
    </row>
    <row r="5568" spans="1:33">
      <c r="A5568" s="115" t="s">
        <v>3177</v>
      </c>
      <c r="B5568" s="115" t="s">
        <v>19</v>
      </c>
      <c r="C5568" s="2">
        <v>138600000</v>
      </c>
      <c r="D5568" s="2">
        <v>146902000</v>
      </c>
      <c r="E5568" s="2">
        <v>146194000</v>
      </c>
      <c r="F5568" s="2">
        <v>142139000</v>
      </c>
      <c r="G5568" s="2">
        <v>138344000</v>
      </c>
      <c r="H5568" s="2">
        <v>135174000</v>
      </c>
      <c r="I5568" s="2">
        <v>132135000</v>
      </c>
      <c r="J5568" s="2">
        <v>129405000</v>
      </c>
      <c r="K5568" s="2">
        <v>126981000</v>
      </c>
      <c r="L5568" s="2">
        <v>124770000</v>
      </c>
      <c r="M5568" s="2">
        <v>122680000</v>
      </c>
      <c r="N5568" s="2">
        <v>120715000</v>
      </c>
      <c r="O5568" s="2">
        <v>118805000</v>
      </c>
      <c r="P5568" s="2">
        <v>116954000</v>
      </c>
      <c r="Q5568" s="2">
        <v>115166000</v>
      </c>
      <c r="R5568" s="2">
        <v>113532000</v>
      </c>
      <c r="S5568" s="2">
        <v>111983000</v>
      </c>
      <c r="T5568" s="2">
        <v>110409000</v>
      </c>
      <c r="U5568" s="2">
        <v>108795000</v>
      </c>
      <c r="V5568" s="2">
        <v>107306000</v>
      </c>
      <c r="W5568" s="2">
        <v>105740000</v>
      </c>
      <c r="X5568" s="2">
        <v>104214000</v>
      </c>
      <c r="Y5568" s="2">
        <v>102679000</v>
      </c>
      <c r="Z5568" s="2">
        <v>101170000</v>
      </c>
      <c r="AA5568" s="2">
        <v>99648600</v>
      </c>
      <c r="AB5568" s="2">
        <v>98099300</v>
      </c>
      <c r="AC5568" s="2">
        <v>96577700</v>
      </c>
      <c r="AD5568" s="2">
        <v>95094900</v>
      </c>
      <c r="AE5568" s="2">
        <v>93638200</v>
      </c>
      <c r="AF5568" s="2">
        <v>92165200</v>
      </c>
      <c r="AG5568" s="2">
        <v>90692300</v>
      </c>
    </row>
    <row r="5569" spans="1:33">
      <c r="A5569" s="115" t="s">
        <v>3178</v>
      </c>
      <c r="B5569" s="115" t="s">
        <v>19</v>
      </c>
      <c r="C5569" s="2">
        <v>256035000</v>
      </c>
      <c r="D5569" s="2">
        <v>271371000</v>
      </c>
      <c r="E5569" s="2">
        <v>270063000</v>
      </c>
      <c r="F5569" s="2">
        <v>262572000</v>
      </c>
      <c r="G5569" s="2">
        <v>255561000</v>
      </c>
      <c r="H5569" s="2">
        <v>249705000</v>
      </c>
      <c r="I5569" s="2">
        <v>244092000</v>
      </c>
      <c r="J5569" s="2">
        <v>239049000</v>
      </c>
      <c r="K5569" s="2">
        <v>234570000</v>
      </c>
      <c r="L5569" s="2">
        <v>230487000</v>
      </c>
      <c r="M5569" s="2">
        <v>226626000</v>
      </c>
      <c r="N5569" s="2">
        <v>222996000</v>
      </c>
      <c r="O5569" s="2">
        <v>219468000</v>
      </c>
      <c r="P5569" s="2">
        <v>216048000</v>
      </c>
      <c r="Q5569" s="2">
        <v>212745000</v>
      </c>
      <c r="R5569" s="2">
        <v>209727000</v>
      </c>
      <c r="S5569" s="2">
        <v>206865000</v>
      </c>
      <c r="T5569" s="2">
        <v>203958000</v>
      </c>
      <c r="U5569" s="2">
        <v>200976000</v>
      </c>
      <c r="V5569" s="2">
        <v>198225000</v>
      </c>
      <c r="W5569" s="2">
        <v>195333000</v>
      </c>
      <c r="X5569" s="2">
        <v>192513000</v>
      </c>
      <c r="Y5569" s="2">
        <v>189678000</v>
      </c>
      <c r="Z5569" s="2">
        <v>186891000</v>
      </c>
      <c r="AA5569" s="2">
        <v>184080000</v>
      </c>
      <c r="AB5569" s="2">
        <v>181218000</v>
      </c>
      <c r="AC5569" s="2">
        <v>178407000</v>
      </c>
      <c r="AD5569" s="2">
        <v>175668000</v>
      </c>
      <c r="AE5569" s="2">
        <v>172977000</v>
      </c>
      <c r="AF5569" s="2">
        <v>170256000</v>
      </c>
      <c r="AG5569" s="2">
        <v>167535000</v>
      </c>
    </row>
    <row r="5570" spans="1:33">
      <c r="A5570" s="115" t="s">
        <v>3179</v>
      </c>
      <c r="B5570" s="115" t="s">
        <v>19</v>
      </c>
      <c r="C5570" s="2">
        <v>51207000</v>
      </c>
      <c r="D5570" s="2">
        <v>54274200</v>
      </c>
      <c r="E5570" s="2">
        <v>54012600</v>
      </c>
      <c r="F5570" s="2">
        <v>52514400</v>
      </c>
      <c r="G5570" s="2">
        <v>51112200</v>
      </c>
      <c r="H5570" s="2">
        <v>49941000</v>
      </c>
      <c r="I5570" s="2">
        <v>48818400</v>
      </c>
      <c r="J5570" s="2">
        <v>47809800</v>
      </c>
      <c r="K5570" s="2">
        <v>46914000</v>
      </c>
      <c r="L5570" s="2">
        <v>46097400</v>
      </c>
      <c r="M5570" s="2">
        <v>45325200</v>
      </c>
      <c r="N5570" s="2">
        <v>44599200</v>
      </c>
      <c r="O5570" s="2">
        <v>43893600</v>
      </c>
      <c r="P5570" s="2">
        <v>43209600</v>
      </c>
      <c r="Q5570" s="2">
        <v>42549000</v>
      </c>
      <c r="R5570" s="2">
        <v>41945400</v>
      </c>
      <c r="S5570" s="2">
        <v>41373000</v>
      </c>
      <c r="T5570" s="2">
        <v>40791600</v>
      </c>
      <c r="U5570" s="2">
        <v>40195200</v>
      </c>
      <c r="V5570" s="2">
        <v>39645000</v>
      </c>
      <c r="W5570" s="2">
        <v>39066600</v>
      </c>
      <c r="X5570" s="2">
        <v>38502600</v>
      </c>
      <c r="Y5570" s="2">
        <v>37935600</v>
      </c>
      <c r="Z5570" s="2">
        <v>37378200</v>
      </c>
      <c r="AA5570" s="2">
        <v>36816000</v>
      </c>
      <c r="AB5570" s="2">
        <v>36243600</v>
      </c>
      <c r="AC5570" s="2">
        <v>35681400</v>
      </c>
      <c r="AD5570" s="2">
        <v>35133600</v>
      </c>
      <c r="AE5570" s="2">
        <v>34595400</v>
      </c>
      <c r="AF5570" s="2">
        <v>34051200</v>
      </c>
      <c r="AG5570" s="2">
        <v>33507000</v>
      </c>
    </row>
    <row r="5571" spans="1:33">
      <c r="A5571" s="115" t="s">
        <v>3180</v>
      </c>
      <c r="B5571" s="115" t="s">
        <v>19</v>
      </c>
      <c r="C5571" s="115">
        <v>0</v>
      </c>
      <c r="D5571" s="115">
        <v>0</v>
      </c>
      <c r="E5571" s="115">
        <v>0</v>
      </c>
      <c r="F5571" s="115">
        <v>0</v>
      </c>
      <c r="G5571" s="115">
        <v>0</v>
      </c>
      <c r="H5571" s="115">
        <v>0</v>
      </c>
      <c r="I5571" s="115">
        <v>0</v>
      </c>
      <c r="J5571" s="115">
        <v>0</v>
      </c>
      <c r="K5571" s="115">
        <v>0</v>
      </c>
      <c r="L5571" s="115">
        <v>0</v>
      </c>
      <c r="M5571" s="115">
        <v>0</v>
      </c>
      <c r="N5571" s="115">
        <v>0</v>
      </c>
      <c r="O5571" s="115">
        <v>0</v>
      </c>
      <c r="P5571" s="115">
        <v>0</v>
      </c>
      <c r="Q5571" s="115">
        <v>0</v>
      </c>
      <c r="R5571" s="115">
        <v>0</v>
      </c>
      <c r="S5571" s="115">
        <v>0</v>
      </c>
      <c r="T5571" s="115">
        <v>0</v>
      </c>
      <c r="U5571" s="115">
        <v>0</v>
      </c>
      <c r="V5571" s="115">
        <v>0</v>
      </c>
      <c r="W5571" s="115">
        <v>0</v>
      </c>
      <c r="X5571" s="115">
        <v>0</v>
      </c>
      <c r="Y5571" s="115">
        <v>0</v>
      </c>
      <c r="Z5571" s="115">
        <v>0</v>
      </c>
      <c r="AA5571" s="115">
        <v>0</v>
      </c>
      <c r="AB5571" s="115">
        <v>0</v>
      </c>
      <c r="AC5571" s="115">
        <v>0</v>
      </c>
      <c r="AD5571" s="115">
        <v>0</v>
      </c>
      <c r="AE5571" s="115">
        <v>0</v>
      </c>
      <c r="AF5571" s="115">
        <v>0</v>
      </c>
      <c r="AG5571" s="115">
        <v>0</v>
      </c>
    </row>
    <row r="5572" spans="1:33">
      <c r="A5572" s="115" t="s">
        <v>3181</v>
      </c>
      <c r="B5572" s="115" t="s">
        <v>19</v>
      </c>
      <c r="C5572" s="115">
        <v>0</v>
      </c>
      <c r="D5572" s="115">
        <v>0</v>
      </c>
      <c r="E5572" s="115">
        <v>0</v>
      </c>
      <c r="F5572" s="115">
        <v>0</v>
      </c>
      <c r="G5572" s="115">
        <v>0</v>
      </c>
      <c r="H5572" s="115">
        <v>0</v>
      </c>
      <c r="I5572" s="115">
        <v>0</v>
      </c>
      <c r="J5572" s="115">
        <v>0</v>
      </c>
      <c r="K5572" s="115">
        <v>0</v>
      </c>
      <c r="L5572" s="115">
        <v>0</v>
      </c>
      <c r="M5572" s="115">
        <v>0</v>
      </c>
      <c r="N5572" s="115">
        <v>0</v>
      </c>
      <c r="O5572" s="115">
        <v>0</v>
      </c>
      <c r="P5572" s="115">
        <v>0</v>
      </c>
      <c r="Q5572" s="115">
        <v>0</v>
      </c>
      <c r="R5572" s="115">
        <v>0</v>
      </c>
      <c r="S5572" s="115">
        <v>0</v>
      </c>
      <c r="T5572" s="115">
        <v>0</v>
      </c>
      <c r="U5572" s="115">
        <v>0</v>
      </c>
      <c r="V5572" s="115">
        <v>0</v>
      </c>
      <c r="W5572" s="115">
        <v>0</v>
      </c>
      <c r="X5572" s="115">
        <v>0</v>
      </c>
      <c r="Y5572" s="115">
        <v>0</v>
      </c>
      <c r="Z5572" s="115">
        <v>0</v>
      </c>
      <c r="AA5572" s="115">
        <v>0</v>
      </c>
      <c r="AB5572" s="115">
        <v>0</v>
      </c>
      <c r="AC5572" s="115">
        <v>0</v>
      </c>
      <c r="AD5572" s="115">
        <v>0</v>
      </c>
      <c r="AE5572" s="115">
        <v>0</v>
      </c>
      <c r="AF5572" s="115">
        <v>0</v>
      </c>
      <c r="AG5572" s="115">
        <v>0</v>
      </c>
    </row>
    <row r="5573" spans="1:33">
      <c r="A5573" s="115" t="s">
        <v>3182</v>
      </c>
      <c r="B5573" s="115" t="s">
        <v>19</v>
      </c>
      <c r="C5573" s="115">
        <v>0</v>
      </c>
      <c r="D5573" s="115">
        <v>0</v>
      </c>
      <c r="E5573" s="115">
        <v>0</v>
      </c>
      <c r="F5573" s="115">
        <v>0</v>
      </c>
      <c r="G5573" s="115">
        <v>0</v>
      </c>
      <c r="H5573" s="115">
        <v>0</v>
      </c>
      <c r="I5573" s="115">
        <v>0</v>
      </c>
      <c r="J5573" s="115">
        <v>0</v>
      </c>
      <c r="K5573" s="115">
        <v>0</v>
      </c>
      <c r="L5573" s="115">
        <v>0</v>
      </c>
      <c r="M5573" s="115">
        <v>0</v>
      </c>
      <c r="N5573" s="115">
        <v>0</v>
      </c>
      <c r="O5573" s="115">
        <v>0</v>
      </c>
      <c r="P5573" s="115">
        <v>0</v>
      </c>
      <c r="Q5573" s="115">
        <v>0</v>
      </c>
      <c r="R5573" s="115">
        <v>0</v>
      </c>
      <c r="S5573" s="115">
        <v>0</v>
      </c>
      <c r="T5573" s="115">
        <v>0</v>
      </c>
      <c r="U5573" s="115">
        <v>0</v>
      </c>
      <c r="V5573" s="115">
        <v>0</v>
      </c>
      <c r="W5573" s="115">
        <v>0</v>
      </c>
      <c r="X5573" s="115">
        <v>0</v>
      </c>
      <c r="Y5573" s="115">
        <v>0</v>
      </c>
      <c r="Z5573" s="115">
        <v>0</v>
      </c>
      <c r="AA5573" s="115">
        <v>0</v>
      </c>
      <c r="AB5573" s="115">
        <v>0</v>
      </c>
      <c r="AC5573" s="115">
        <v>0</v>
      </c>
      <c r="AD5573" s="115">
        <v>0</v>
      </c>
      <c r="AE5573" s="115">
        <v>0</v>
      </c>
      <c r="AF5573" s="115">
        <v>0</v>
      </c>
      <c r="AG5573" s="115">
        <v>0</v>
      </c>
    </row>
    <row r="5574" spans="1:33">
      <c r="A5574" s="115" t="s">
        <v>3183</v>
      </c>
      <c r="B5574" s="115" t="s">
        <v>19</v>
      </c>
      <c r="C5574" s="115">
        <v>0</v>
      </c>
      <c r="D5574" s="115">
        <v>0</v>
      </c>
      <c r="E5574" s="115">
        <v>0</v>
      </c>
      <c r="F5574" s="115">
        <v>0</v>
      </c>
      <c r="G5574" s="115">
        <v>0</v>
      </c>
      <c r="H5574" s="115">
        <v>0</v>
      </c>
      <c r="I5574" s="115">
        <v>0</v>
      </c>
      <c r="J5574" s="115">
        <v>0</v>
      </c>
      <c r="K5574" s="115">
        <v>0</v>
      </c>
      <c r="L5574" s="115">
        <v>0</v>
      </c>
      <c r="M5574" s="115">
        <v>0</v>
      </c>
      <c r="N5574" s="115">
        <v>0</v>
      </c>
      <c r="O5574" s="115">
        <v>0</v>
      </c>
      <c r="P5574" s="115">
        <v>0</v>
      </c>
      <c r="Q5574" s="115">
        <v>0</v>
      </c>
      <c r="R5574" s="115">
        <v>0</v>
      </c>
      <c r="S5574" s="115">
        <v>0</v>
      </c>
      <c r="T5574" s="115">
        <v>0</v>
      </c>
      <c r="U5574" s="115">
        <v>0</v>
      </c>
      <c r="V5574" s="115">
        <v>0</v>
      </c>
      <c r="W5574" s="115">
        <v>0</v>
      </c>
      <c r="X5574" s="115">
        <v>0</v>
      </c>
      <c r="Y5574" s="115">
        <v>0</v>
      </c>
      <c r="Z5574" s="115">
        <v>0</v>
      </c>
      <c r="AA5574" s="115">
        <v>0</v>
      </c>
      <c r="AB5574" s="115">
        <v>0</v>
      </c>
      <c r="AC5574" s="115">
        <v>0</v>
      </c>
      <c r="AD5574" s="115">
        <v>0</v>
      </c>
      <c r="AE5574" s="115">
        <v>0</v>
      </c>
      <c r="AF5574" s="115">
        <v>0</v>
      </c>
      <c r="AG5574" s="115">
        <v>0</v>
      </c>
    </row>
    <row r="5575" spans="1:33">
      <c r="A5575" s="115" t="s">
        <v>3184</v>
      </c>
      <c r="B5575" s="115" t="s">
        <v>19</v>
      </c>
      <c r="C5575" s="115">
        <v>0</v>
      </c>
      <c r="D5575" s="115">
        <v>0</v>
      </c>
      <c r="E5575" s="115">
        <v>0</v>
      </c>
      <c r="F5575" s="115">
        <v>0</v>
      </c>
      <c r="G5575" s="115">
        <v>0</v>
      </c>
      <c r="H5575" s="115">
        <v>0</v>
      </c>
      <c r="I5575" s="115">
        <v>0</v>
      </c>
      <c r="J5575" s="115">
        <v>0</v>
      </c>
      <c r="K5575" s="115">
        <v>0</v>
      </c>
      <c r="L5575" s="115">
        <v>0</v>
      </c>
      <c r="M5575" s="115">
        <v>0</v>
      </c>
      <c r="N5575" s="115">
        <v>0</v>
      </c>
      <c r="O5575" s="115">
        <v>0</v>
      </c>
      <c r="P5575" s="115">
        <v>0</v>
      </c>
      <c r="Q5575" s="115">
        <v>0</v>
      </c>
      <c r="R5575" s="115">
        <v>0</v>
      </c>
      <c r="S5575" s="115">
        <v>0</v>
      </c>
      <c r="T5575" s="115">
        <v>0</v>
      </c>
      <c r="U5575" s="115">
        <v>0</v>
      </c>
      <c r="V5575" s="115">
        <v>0</v>
      </c>
      <c r="W5575" s="115">
        <v>0</v>
      </c>
      <c r="X5575" s="115">
        <v>0</v>
      </c>
      <c r="Y5575" s="115">
        <v>0</v>
      </c>
      <c r="Z5575" s="115">
        <v>0</v>
      </c>
      <c r="AA5575" s="115">
        <v>0</v>
      </c>
      <c r="AB5575" s="115">
        <v>0</v>
      </c>
      <c r="AC5575" s="115">
        <v>0</v>
      </c>
      <c r="AD5575" s="115">
        <v>0</v>
      </c>
      <c r="AE5575" s="115">
        <v>0</v>
      </c>
      <c r="AF5575" s="115">
        <v>0</v>
      </c>
      <c r="AG5575" s="115">
        <v>0</v>
      </c>
    </row>
    <row r="5576" spans="1:33">
      <c r="A5576" s="115" t="s">
        <v>3185</v>
      </c>
      <c r="B5576" s="115" t="s">
        <v>19</v>
      </c>
      <c r="C5576" s="115">
        <v>0</v>
      </c>
      <c r="D5576" s="115">
        <v>0</v>
      </c>
      <c r="E5576" s="115">
        <v>0</v>
      </c>
      <c r="F5576" s="115">
        <v>0</v>
      </c>
      <c r="G5576" s="115">
        <v>0</v>
      </c>
      <c r="H5576" s="115">
        <v>0</v>
      </c>
      <c r="I5576" s="115">
        <v>0</v>
      </c>
      <c r="J5576" s="115">
        <v>0</v>
      </c>
      <c r="K5576" s="115">
        <v>0</v>
      </c>
      <c r="L5576" s="115">
        <v>0</v>
      </c>
      <c r="M5576" s="115">
        <v>0</v>
      </c>
      <c r="N5576" s="115">
        <v>0</v>
      </c>
      <c r="O5576" s="115">
        <v>0</v>
      </c>
      <c r="P5576" s="115">
        <v>0</v>
      </c>
      <c r="Q5576" s="115">
        <v>0</v>
      </c>
      <c r="R5576" s="115">
        <v>0</v>
      </c>
      <c r="S5576" s="115">
        <v>0</v>
      </c>
      <c r="T5576" s="115">
        <v>0</v>
      </c>
      <c r="U5576" s="115">
        <v>0</v>
      </c>
      <c r="V5576" s="115">
        <v>0</v>
      </c>
      <c r="W5576" s="115">
        <v>0</v>
      </c>
      <c r="X5576" s="115">
        <v>0</v>
      </c>
      <c r="Y5576" s="115">
        <v>0</v>
      </c>
      <c r="Z5576" s="115">
        <v>0</v>
      </c>
      <c r="AA5576" s="115">
        <v>0</v>
      </c>
      <c r="AB5576" s="115">
        <v>0</v>
      </c>
      <c r="AC5576" s="115">
        <v>0</v>
      </c>
      <c r="AD5576" s="115">
        <v>0</v>
      </c>
      <c r="AE5576" s="115">
        <v>0</v>
      </c>
      <c r="AF5576" s="115">
        <v>0</v>
      </c>
      <c r="AG5576" s="115">
        <v>0</v>
      </c>
    </row>
    <row r="5577" spans="1:33">
      <c r="A5577" s="115" t="s">
        <v>3186</v>
      </c>
      <c r="B5577" s="115" t="s">
        <v>19</v>
      </c>
      <c r="C5577" s="115">
        <v>0</v>
      </c>
      <c r="D5577" s="115">
        <v>0</v>
      </c>
      <c r="E5577" s="115">
        <v>0</v>
      </c>
      <c r="F5577" s="115">
        <v>0</v>
      </c>
      <c r="G5577" s="115">
        <v>0</v>
      </c>
      <c r="H5577" s="115">
        <v>0</v>
      </c>
      <c r="I5577" s="115">
        <v>0</v>
      </c>
      <c r="J5577" s="115">
        <v>0</v>
      </c>
      <c r="K5577" s="115">
        <v>0</v>
      </c>
      <c r="L5577" s="115">
        <v>0</v>
      </c>
      <c r="M5577" s="115">
        <v>0</v>
      </c>
      <c r="N5577" s="115">
        <v>0</v>
      </c>
      <c r="O5577" s="115">
        <v>0</v>
      </c>
      <c r="P5577" s="115">
        <v>0</v>
      </c>
      <c r="Q5577" s="115">
        <v>0</v>
      </c>
      <c r="R5577" s="115">
        <v>0</v>
      </c>
      <c r="S5577" s="115">
        <v>0</v>
      </c>
      <c r="T5577" s="115">
        <v>0</v>
      </c>
      <c r="U5577" s="115">
        <v>0</v>
      </c>
      <c r="V5577" s="115">
        <v>0</v>
      </c>
      <c r="W5577" s="115">
        <v>0</v>
      </c>
      <c r="X5577" s="115">
        <v>0</v>
      </c>
      <c r="Y5577" s="115">
        <v>0</v>
      </c>
      <c r="Z5577" s="115">
        <v>0</v>
      </c>
      <c r="AA5577" s="115">
        <v>0</v>
      </c>
      <c r="AB5577" s="115">
        <v>0</v>
      </c>
      <c r="AC5577" s="115">
        <v>0</v>
      </c>
      <c r="AD5577" s="115">
        <v>0</v>
      </c>
      <c r="AE5577" s="115">
        <v>0</v>
      </c>
      <c r="AF5577" s="115">
        <v>0</v>
      </c>
      <c r="AG5577" s="115">
        <v>0</v>
      </c>
    </row>
    <row r="5578" spans="1:33">
      <c r="A5578" s="115" t="s">
        <v>3187</v>
      </c>
      <c r="B5578" s="115" t="s">
        <v>19</v>
      </c>
      <c r="C5578" s="115">
        <v>0</v>
      </c>
      <c r="D5578" s="115">
        <v>0</v>
      </c>
      <c r="E5578" s="115">
        <v>0</v>
      </c>
      <c r="F5578" s="115">
        <v>0</v>
      </c>
      <c r="G5578" s="115">
        <v>0</v>
      </c>
      <c r="H5578" s="115">
        <v>0</v>
      </c>
      <c r="I5578" s="115">
        <v>0</v>
      </c>
      <c r="J5578" s="115">
        <v>0</v>
      </c>
      <c r="K5578" s="115">
        <v>0</v>
      </c>
      <c r="L5578" s="115">
        <v>0</v>
      </c>
      <c r="M5578" s="115">
        <v>0</v>
      </c>
      <c r="N5578" s="115">
        <v>0</v>
      </c>
      <c r="O5578" s="115">
        <v>0</v>
      </c>
      <c r="P5578" s="115">
        <v>0</v>
      </c>
      <c r="Q5578" s="115">
        <v>0</v>
      </c>
      <c r="R5578" s="115">
        <v>0</v>
      </c>
      <c r="S5578" s="115">
        <v>0</v>
      </c>
      <c r="T5578" s="115">
        <v>0</v>
      </c>
      <c r="U5578" s="115">
        <v>0</v>
      </c>
      <c r="V5578" s="115">
        <v>0</v>
      </c>
      <c r="W5578" s="115">
        <v>0</v>
      </c>
      <c r="X5578" s="115">
        <v>0</v>
      </c>
      <c r="Y5578" s="115">
        <v>0</v>
      </c>
      <c r="Z5578" s="115">
        <v>0</v>
      </c>
      <c r="AA5578" s="115">
        <v>0</v>
      </c>
      <c r="AB5578" s="115">
        <v>0</v>
      </c>
      <c r="AC5578" s="115">
        <v>0</v>
      </c>
      <c r="AD5578" s="115">
        <v>0</v>
      </c>
      <c r="AE5578" s="115">
        <v>0</v>
      </c>
      <c r="AF5578" s="115">
        <v>0</v>
      </c>
      <c r="AG5578" s="115">
        <v>0</v>
      </c>
    </row>
    <row r="5579" spans="1:33">
      <c r="A5579" s="115" t="s">
        <v>3188</v>
      </c>
      <c r="B5579" s="115" t="s">
        <v>19</v>
      </c>
      <c r="C5579" s="115">
        <v>0</v>
      </c>
      <c r="D5579" s="115">
        <v>0</v>
      </c>
      <c r="E5579" s="115">
        <v>0</v>
      </c>
      <c r="F5579" s="115">
        <v>0</v>
      </c>
      <c r="G5579" s="115">
        <v>0</v>
      </c>
      <c r="H5579" s="115">
        <v>0</v>
      </c>
      <c r="I5579" s="115">
        <v>0</v>
      </c>
      <c r="J5579" s="115">
        <v>0</v>
      </c>
      <c r="K5579" s="115">
        <v>0</v>
      </c>
      <c r="L5579" s="115">
        <v>0</v>
      </c>
      <c r="M5579" s="115">
        <v>0</v>
      </c>
      <c r="N5579" s="115">
        <v>0</v>
      </c>
      <c r="O5579" s="115">
        <v>0</v>
      </c>
      <c r="P5579" s="115">
        <v>0</v>
      </c>
      <c r="Q5579" s="115">
        <v>0</v>
      </c>
      <c r="R5579" s="115">
        <v>0</v>
      </c>
      <c r="S5579" s="115">
        <v>0</v>
      </c>
      <c r="T5579" s="115">
        <v>0</v>
      </c>
      <c r="U5579" s="115">
        <v>0</v>
      </c>
      <c r="V5579" s="115">
        <v>0</v>
      </c>
      <c r="W5579" s="115">
        <v>0</v>
      </c>
      <c r="X5579" s="115">
        <v>0</v>
      </c>
      <c r="Y5579" s="115">
        <v>0</v>
      </c>
      <c r="Z5579" s="115">
        <v>0</v>
      </c>
      <c r="AA5579" s="115">
        <v>0</v>
      </c>
      <c r="AB5579" s="115">
        <v>0</v>
      </c>
      <c r="AC5579" s="115">
        <v>0</v>
      </c>
      <c r="AD5579" s="115">
        <v>0</v>
      </c>
      <c r="AE5579" s="115">
        <v>0</v>
      </c>
      <c r="AF5579" s="115">
        <v>0</v>
      </c>
      <c r="AG5579" s="115">
        <v>0</v>
      </c>
    </row>
    <row r="5580" spans="1:33">
      <c r="A5580" s="115" t="s">
        <v>3189</v>
      </c>
      <c r="B5580" s="115" t="s">
        <v>19</v>
      </c>
      <c r="C5580" s="115">
        <v>0</v>
      </c>
      <c r="D5580" s="115">
        <v>0</v>
      </c>
      <c r="E5580" s="115">
        <v>0</v>
      </c>
      <c r="F5580" s="115">
        <v>0</v>
      </c>
      <c r="G5580" s="115">
        <v>0</v>
      </c>
      <c r="H5580" s="115">
        <v>0</v>
      </c>
      <c r="I5580" s="115">
        <v>0</v>
      </c>
      <c r="J5580" s="115">
        <v>0</v>
      </c>
      <c r="K5580" s="115">
        <v>0</v>
      </c>
      <c r="L5580" s="115">
        <v>0</v>
      </c>
      <c r="M5580" s="115">
        <v>0</v>
      </c>
      <c r="N5580" s="115">
        <v>0</v>
      </c>
      <c r="O5580" s="115">
        <v>0</v>
      </c>
      <c r="P5580" s="115">
        <v>0</v>
      </c>
      <c r="Q5580" s="115">
        <v>0</v>
      </c>
      <c r="R5580" s="115">
        <v>0</v>
      </c>
      <c r="S5580" s="115">
        <v>0</v>
      </c>
      <c r="T5580" s="115">
        <v>0</v>
      </c>
      <c r="U5580" s="115">
        <v>0</v>
      </c>
      <c r="V5580" s="115">
        <v>0</v>
      </c>
      <c r="W5580" s="115">
        <v>0</v>
      </c>
      <c r="X5580" s="115">
        <v>0</v>
      </c>
      <c r="Y5580" s="115">
        <v>0</v>
      </c>
      <c r="Z5580" s="115">
        <v>0</v>
      </c>
      <c r="AA5580" s="115">
        <v>0</v>
      </c>
      <c r="AB5580" s="115">
        <v>0</v>
      </c>
      <c r="AC5580" s="115">
        <v>0</v>
      </c>
      <c r="AD5580" s="115">
        <v>0</v>
      </c>
      <c r="AE5580" s="115">
        <v>0</v>
      </c>
      <c r="AF5580" s="115">
        <v>0</v>
      </c>
      <c r="AG5580" s="115">
        <v>0</v>
      </c>
    </row>
    <row r="5581" spans="1:33">
      <c r="A5581" s="115" t="s">
        <v>3190</v>
      </c>
      <c r="B5581" s="115" t="s">
        <v>19</v>
      </c>
      <c r="C5581" s="115">
        <v>0</v>
      </c>
      <c r="D5581" s="115">
        <v>0</v>
      </c>
      <c r="E5581" s="115">
        <v>0</v>
      </c>
      <c r="F5581" s="115">
        <v>0</v>
      </c>
      <c r="G5581" s="115">
        <v>0</v>
      </c>
      <c r="H5581" s="115">
        <v>0</v>
      </c>
      <c r="I5581" s="115">
        <v>0</v>
      </c>
      <c r="J5581" s="115">
        <v>0</v>
      </c>
      <c r="K5581" s="115">
        <v>0</v>
      </c>
      <c r="L5581" s="115">
        <v>0</v>
      </c>
      <c r="M5581" s="115">
        <v>0</v>
      </c>
      <c r="N5581" s="115">
        <v>0</v>
      </c>
      <c r="O5581" s="115">
        <v>0</v>
      </c>
      <c r="P5581" s="115">
        <v>0</v>
      </c>
      <c r="Q5581" s="115">
        <v>0</v>
      </c>
      <c r="R5581" s="115">
        <v>0</v>
      </c>
      <c r="S5581" s="115">
        <v>0</v>
      </c>
      <c r="T5581" s="115">
        <v>0</v>
      </c>
      <c r="U5581" s="115">
        <v>0</v>
      </c>
      <c r="V5581" s="115">
        <v>0</v>
      </c>
      <c r="W5581" s="115">
        <v>0</v>
      </c>
      <c r="X5581" s="115">
        <v>0</v>
      </c>
      <c r="Y5581" s="115">
        <v>0</v>
      </c>
      <c r="Z5581" s="115">
        <v>0</v>
      </c>
      <c r="AA5581" s="115">
        <v>0</v>
      </c>
      <c r="AB5581" s="115">
        <v>0</v>
      </c>
      <c r="AC5581" s="115">
        <v>0</v>
      </c>
      <c r="AD5581" s="115">
        <v>0</v>
      </c>
      <c r="AE5581" s="115">
        <v>0</v>
      </c>
      <c r="AF5581" s="115">
        <v>0</v>
      </c>
      <c r="AG5581" s="115">
        <v>0</v>
      </c>
    </row>
    <row r="5582" spans="1:33">
      <c r="A5582" s="115" t="s">
        <v>3191</v>
      </c>
      <c r="B5582" s="115" t="s">
        <v>19</v>
      </c>
      <c r="C5582" s="115">
        <v>0</v>
      </c>
      <c r="D5582" s="115">
        <v>0</v>
      </c>
      <c r="E5582" s="115">
        <v>0</v>
      </c>
      <c r="F5582" s="115">
        <v>0</v>
      </c>
      <c r="G5582" s="115">
        <v>0</v>
      </c>
      <c r="H5582" s="115">
        <v>0</v>
      </c>
      <c r="I5582" s="115">
        <v>0</v>
      </c>
      <c r="J5582" s="115">
        <v>0</v>
      </c>
      <c r="K5582" s="115">
        <v>0</v>
      </c>
      <c r="L5582" s="115">
        <v>0</v>
      </c>
      <c r="M5582" s="115">
        <v>0</v>
      </c>
      <c r="N5582" s="115">
        <v>0</v>
      </c>
      <c r="O5582" s="115">
        <v>0</v>
      </c>
      <c r="P5582" s="115">
        <v>0</v>
      </c>
      <c r="Q5582" s="115">
        <v>0</v>
      </c>
      <c r="R5582" s="115">
        <v>0</v>
      </c>
      <c r="S5582" s="115">
        <v>0</v>
      </c>
      <c r="T5582" s="115">
        <v>0</v>
      </c>
      <c r="U5582" s="115">
        <v>0</v>
      </c>
      <c r="V5582" s="115">
        <v>0</v>
      </c>
      <c r="W5582" s="115">
        <v>0</v>
      </c>
      <c r="X5582" s="115">
        <v>0</v>
      </c>
      <c r="Y5582" s="115">
        <v>0</v>
      </c>
      <c r="Z5582" s="115">
        <v>0</v>
      </c>
      <c r="AA5582" s="115">
        <v>0</v>
      </c>
      <c r="AB5582" s="115">
        <v>0</v>
      </c>
      <c r="AC5582" s="115">
        <v>0</v>
      </c>
      <c r="AD5582" s="115">
        <v>0</v>
      </c>
      <c r="AE5582" s="115">
        <v>0</v>
      </c>
      <c r="AF5582" s="115">
        <v>0</v>
      </c>
      <c r="AG5582" s="115">
        <v>0</v>
      </c>
    </row>
    <row r="5583" spans="1:33">
      <c r="A5583" s="115" t="s">
        <v>3192</v>
      </c>
      <c r="B5583" s="115" t="s">
        <v>19</v>
      </c>
      <c r="C5583" s="115">
        <v>0</v>
      </c>
      <c r="D5583" s="115">
        <v>0</v>
      </c>
      <c r="E5583" s="115">
        <v>0</v>
      </c>
      <c r="F5583" s="115">
        <v>0</v>
      </c>
      <c r="G5583" s="115">
        <v>0</v>
      </c>
      <c r="H5583" s="115">
        <v>0</v>
      </c>
      <c r="I5583" s="115">
        <v>0</v>
      </c>
      <c r="J5583" s="115">
        <v>0</v>
      </c>
      <c r="K5583" s="115">
        <v>0</v>
      </c>
      <c r="L5583" s="115">
        <v>0</v>
      </c>
      <c r="M5583" s="115">
        <v>0</v>
      </c>
      <c r="N5583" s="115">
        <v>0</v>
      </c>
      <c r="O5583" s="115">
        <v>0</v>
      </c>
      <c r="P5583" s="115">
        <v>0</v>
      </c>
      <c r="Q5583" s="115">
        <v>0</v>
      </c>
      <c r="R5583" s="115">
        <v>0</v>
      </c>
      <c r="S5583" s="115">
        <v>0</v>
      </c>
      <c r="T5583" s="115">
        <v>0</v>
      </c>
      <c r="U5583" s="115">
        <v>0</v>
      </c>
      <c r="V5583" s="115">
        <v>0</v>
      </c>
      <c r="W5583" s="115">
        <v>0</v>
      </c>
      <c r="X5583" s="115">
        <v>0</v>
      </c>
      <c r="Y5583" s="115">
        <v>0</v>
      </c>
      <c r="Z5583" s="115">
        <v>0</v>
      </c>
      <c r="AA5583" s="115">
        <v>0</v>
      </c>
      <c r="AB5583" s="115">
        <v>0</v>
      </c>
      <c r="AC5583" s="115">
        <v>0</v>
      </c>
      <c r="AD5583" s="115">
        <v>0</v>
      </c>
      <c r="AE5583" s="115">
        <v>0</v>
      </c>
      <c r="AF5583" s="115">
        <v>0</v>
      </c>
      <c r="AG5583" s="115">
        <v>0</v>
      </c>
    </row>
    <row r="5584" spans="1:33">
      <c r="A5584" s="115" t="s">
        <v>3193</v>
      </c>
      <c r="B5584" s="115" t="s">
        <v>19</v>
      </c>
      <c r="C5584" s="115">
        <v>0</v>
      </c>
      <c r="D5584" s="115">
        <v>0</v>
      </c>
      <c r="E5584" s="115">
        <v>0</v>
      </c>
      <c r="F5584" s="115">
        <v>0</v>
      </c>
      <c r="G5584" s="115">
        <v>0</v>
      </c>
      <c r="H5584" s="115">
        <v>0</v>
      </c>
      <c r="I5584" s="115">
        <v>0</v>
      </c>
      <c r="J5584" s="115">
        <v>0</v>
      </c>
      <c r="K5584" s="115">
        <v>0</v>
      </c>
      <c r="L5584" s="115">
        <v>0</v>
      </c>
      <c r="M5584" s="115">
        <v>0</v>
      </c>
      <c r="N5584" s="115">
        <v>0</v>
      </c>
      <c r="O5584" s="115">
        <v>0</v>
      </c>
      <c r="P5584" s="115">
        <v>0</v>
      </c>
      <c r="Q5584" s="115">
        <v>0</v>
      </c>
      <c r="R5584" s="115">
        <v>0</v>
      </c>
      <c r="S5584" s="115">
        <v>0</v>
      </c>
      <c r="T5584" s="115">
        <v>0</v>
      </c>
      <c r="U5584" s="115">
        <v>0</v>
      </c>
      <c r="V5584" s="115">
        <v>0</v>
      </c>
      <c r="W5584" s="115">
        <v>0</v>
      </c>
      <c r="X5584" s="115">
        <v>0</v>
      </c>
      <c r="Y5584" s="115">
        <v>0</v>
      </c>
      <c r="Z5584" s="115">
        <v>0</v>
      </c>
      <c r="AA5584" s="115">
        <v>0</v>
      </c>
      <c r="AB5584" s="115">
        <v>0</v>
      </c>
      <c r="AC5584" s="115">
        <v>0</v>
      </c>
      <c r="AD5584" s="115">
        <v>0</v>
      </c>
      <c r="AE5584" s="115">
        <v>0</v>
      </c>
      <c r="AF5584" s="115">
        <v>0</v>
      </c>
      <c r="AG5584" s="115">
        <v>0</v>
      </c>
    </row>
    <row r="5585" spans="1:33">
      <c r="A5585" s="115" t="s">
        <v>3194</v>
      </c>
      <c r="B5585" s="115" t="s">
        <v>19</v>
      </c>
      <c r="C5585" s="2">
        <v>54143800000</v>
      </c>
      <c r="D5585" s="2">
        <v>53756900000</v>
      </c>
      <c r="E5585" s="2">
        <v>52387900000</v>
      </c>
      <c r="F5585" s="2">
        <v>52572400000</v>
      </c>
      <c r="G5585" s="2">
        <v>52733100000</v>
      </c>
      <c r="H5585" s="2">
        <v>52370000000</v>
      </c>
      <c r="I5585" s="2">
        <v>51971200000</v>
      </c>
      <c r="J5585" s="2">
        <v>51572400000</v>
      </c>
      <c r="K5585" s="2">
        <v>51084300000</v>
      </c>
      <c r="L5585" s="2">
        <v>50548500000</v>
      </c>
      <c r="M5585" s="2">
        <v>49989000000</v>
      </c>
      <c r="N5585" s="2">
        <v>49316400000</v>
      </c>
      <c r="O5585" s="2">
        <v>48631800000</v>
      </c>
      <c r="P5585" s="2">
        <v>47899700000</v>
      </c>
      <c r="Q5585" s="2">
        <v>47119900000</v>
      </c>
      <c r="R5585" s="2">
        <v>46227000000</v>
      </c>
      <c r="S5585" s="2">
        <v>45244900000</v>
      </c>
      <c r="T5585" s="2">
        <v>44393700000</v>
      </c>
      <c r="U5585" s="2">
        <v>43703200000</v>
      </c>
      <c r="V5585" s="2">
        <v>42941300000</v>
      </c>
      <c r="W5585" s="2">
        <v>42369800000</v>
      </c>
      <c r="X5585" s="2">
        <v>41840100000</v>
      </c>
      <c r="Y5585" s="2">
        <v>41316200000</v>
      </c>
      <c r="Z5585" s="2">
        <v>40804300000</v>
      </c>
      <c r="AA5585" s="2">
        <v>40363800000</v>
      </c>
      <c r="AB5585" s="2">
        <v>40030500000</v>
      </c>
      <c r="AC5585" s="2">
        <v>39703100000</v>
      </c>
      <c r="AD5585" s="2">
        <v>39322100000</v>
      </c>
      <c r="AE5585" s="2">
        <v>38887600000</v>
      </c>
      <c r="AF5585" s="2">
        <v>38500700000</v>
      </c>
      <c r="AG5585" s="2">
        <v>38131700000</v>
      </c>
    </row>
    <row r="5586" spans="1:33">
      <c r="A5586" s="115" t="s">
        <v>3195</v>
      </c>
      <c r="B5586" s="115" t="s">
        <v>19</v>
      </c>
      <c r="C5586" s="2">
        <v>392086000000</v>
      </c>
      <c r="D5586" s="2">
        <v>389284000000</v>
      </c>
      <c r="E5586" s="2">
        <v>379370000000</v>
      </c>
      <c r="F5586" s="2">
        <v>380706000000</v>
      </c>
      <c r="G5586" s="2">
        <v>381870000000</v>
      </c>
      <c r="H5586" s="2">
        <v>379241000000</v>
      </c>
      <c r="I5586" s="2">
        <v>376353000000</v>
      </c>
      <c r="J5586" s="2">
        <v>373464000000</v>
      </c>
      <c r="K5586" s="2">
        <v>369930000000</v>
      </c>
      <c r="L5586" s="2">
        <v>366050000000</v>
      </c>
      <c r="M5586" s="2">
        <v>361998000000</v>
      </c>
      <c r="N5586" s="2">
        <v>357128000000</v>
      </c>
      <c r="O5586" s="2">
        <v>352170000000</v>
      </c>
      <c r="P5586" s="2">
        <v>346869000000</v>
      </c>
      <c r="Q5586" s="2">
        <v>341222000000</v>
      </c>
      <c r="R5586" s="2">
        <v>334756000000</v>
      </c>
      <c r="S5586" s="2">
        <v>327644000000</v>
      </c>
      <c r="T5586" s="2">
        <v>321479000000</v>
      </c>
      <c r="U5586" s="2">
        <v>316479000000</v>
      </c>
      <c r="V5586" s="2">
        <v>310962000000</v>
      </c>
      <c r="W5586" s="2">
        <v>306824000000</v>
      </c>
      <c r="X5586" s="2">
        <v>302987000000</v>
      </c>
      <c r="Y5586" s="2">
        <v>299194000000</v>
      </c>
      <c r="Z5586" s="2">
        <v>295487000000</v>
      </c>
      <c r="AA5586" s="2">
        <v>292297000000</v>
      </c>
      <c r="AB5586" s="2">
        <v>289883000000</v>
      </c>
      <c r="AC5586" s="2">
        <v>287512000000</v>
      </c>
      <c r="AD5586" s="2">
        <v>284754000000</v>
      </c>
      <c r="AE5586" s="2">
        <v>281607000000</v>
      </c>
      <c r="AF5586" s="2">
        <v>278805000000</v>
      </c>
      <c r="AG5586" s="2">
        <v>276133000000</v>
      </c>
    </row>
    <row r="5587" spans="1:33">
      <c r="A5587" s="115" t="s">
        <v>3196</v>
      </c>
      <c r="B5587" s="115" t="s">
        <v>19</v>
      </c>
      <c r="C5587" s="2">
        <v>7841840000</v>
      </c>
      <c r="D5587" s="2">
        <v>7785810000</v>
      </c>
      <c r="E5587" s="2">
        <v>7587520000</v>
      </c>
      <c r="F5587" s="2">
        <v>7614240000</v>
      </c>
      <c r="G5587" s="2">
        <v>7637520000</v>
      </c>
      <c r="H5587" s="2">
        <v>7584930000</v>
      </c>
      <c r="I5587" s="2">
        <v>7527170000</v>
      </c>
      <c r="J5587" s="2">
        <v>7469410000</v>
      </c>
      <c r="K5587" s="2">
        <v>7398710000</v>
      </c>
      <c r="L5587" s="2">
        <v>7321120000</v>
      </c>
      <c r="M5587" s="2">
        <v>7240080000</v>
      </c>
      <c r="N5587" s="2">
        <v>7142660000</v>
      </c>
      <c r="O5587" s="2">
        <v>7043520000</v>
      </c>
      <c r="P5587" s="2">
        <v>6937480000</v>
      </c>
      <c r="Q5587" s="2">
        <v>6824540000</v>
      </c>
      <c r="R5587" s="2">
        <v>6695220000</v>
      </c>
      <c r="S5587" s="2">
        <v>6552970000</v>
      </c>
      <c r="T5587" s="2">
        <v>6429690000</v>
      </c>
      <c r="U5587" s="2">
        <v>6329690000</v>
      </c>
      <c r="V5587" s="2">
        <v>6219330000</v>
      </c>
      <c r="W5587" s="2">
        <v>6136570000</v>
      </c>
      <c r="X5587" s="2">
        <v>6059840000</v>
      </c>
      <c r="Y5587" s="2">
        <v>5983970000</v>
      </c>
      <c r="Z5587" s="2">
        <v>5909830000</v>
      </c>
      <c r="AA5587" s="2">
        <v>5846040000</v>
      </c>
      <c r="AB5587" s="2">
        <v>5797760000</v>
      </c>
      <c r="AC5587" s="2">
        <v>5750340000</v>
      </c>
      <c r="AD5587" s="2">
        <v>5695160000</v>
      </c>
      <c r="AE5587" s="2">
        <v>5632230000</v>
      </c>
      <c r="AF5587" s="2">
        <v>5576190000</v>
      </c>
      <c r="AG5587" s="2">
        <v>5522740000</v>
      </c>
    </row>
    <row r="5588" spans="1:33">
      <c r="A5588" s="115" t="s">
        <v>3197</v>
      </c>
      <c r="B5588" s="115" t="s">
        <v>19</v>
      </c>
      <c r="C5588" s="2">
        <v>57360400000</v>
      </c>
      <c r="D5588" s="2">
        <v>56950500000</v>
      </c>
      <c r="E5588" s="2">
        <v>55500100000</v>
      </c>
      <c r="F5588" s="2">
        <v>55695600000</v>
      </c>
      <c r="G5588" s="2">
        <v>55865800000</v>
      </c>
      <c r="H5588" s="2">
        <v>55481200000</v>
      </c>
      <c r="I5588" s="2">
        <v>55058600000</v>
      </c>
      <c r="J5588" s="2">
        <v>54636100000</v>
      </c>
      <c r="K5588" s="2">
        <v>54119000000</v>
      </c>
      <c r="L5588" s="2">
        <v>53551500000</v>
      </c>
      <c r="M5588" s="2">
        <v>52958700000</v>
      </c>
      <c r="N5588" s="2">
        <v>52246100000</v>
      </c>
      <c r="O5588" s="2">
        <v>51520900000</v>
      </c>
      <c r="P5588" s="2">
        <v>50745300000</v>
      </c>
      <c r="Q5588" s="2">
        <v>49919200000</v>
      </c>
      <c r="R5588" s="2">
        <v>48973300000</v>
      </c>
      <c r="S5588" s="2">
        <v>47932700000</v>
      </c>
      <c r="T5588" s="2">
        <v>47031000000</v>
      </c>
      <c r="U5588" s="2">
        <v>46299500000</v>
      </c>
      <c r="V5588" s="2">
        <v>45492300000</v>
      </c>
      <c r="W5588" s="2">
        <v>44886900000</v>
      </c>
      <c r="X5588" s="2">
        <v>44325600000</v>
      </c>
      <c r="Y5588" s="2">
        <v>43770700000</v>
      </c>
      <c r="Z5588" s="2">
        <v>43228400000</v>
      </c>
      <c r="AA5588" s="2">
        <v>42761700000</v>
      </c>
      <c r="AB5588" s="2">
        <v>42408600000</v>
      </c>
      <c r="AC5588" s="2">
        <v>42061800000</v>
      </c>
      <c r="AD5588" s="2">
        <v>41658200000</v>
      </c>
      <c r="AE5588" s="2">
        <v>41197800000</v>
      </c>
      <c r="AF5588" s="2">
        <v>40787900000</v>
      </c>
      <c r="AG5588" s="2">
        <v>40396900000</v>
      </c>
    </row>
    <row r="5589" spans="1:33">
      <c r="A5589" s="115" t="s">
        <v>3198</v>
      </c>
      <c r="B5589" s="115" t="s">
        <v>19</v>
      </c>
      <c r="C5589" s="2">
        <v>56768000000</v>
      </c>
      <c r="D5589" s="2">
        <v>56362300000</v>
      </c>
      <c r="E5589" s="2">
        <v>54926900000</v>
      </c>
      <c r="F5589" s="2">
        <v>55120300000</v>
      </c>
      <c r="G5589" s="2">
        <v>55288800000</v>
      </c>
      <c r="H5589" s="2">
        <v>54908100000</v>
      </c>
      <c r="I5589" s="2">
        <v>54490000000</v>
      </c>
      <c r="J5589" s="2">
        <v>54071900000</v>
      </c>
      <c r="K5589" s="2">
        <v>53560100000</v>
      </c>
      <c r="L5589" s="2">
        <v>52998400000</v>
      </c>
      <c r="M5589" s="2">
        <v>52411800000</v>
      </c>
      <c r="N5589" s="2">
        <v>51706500000</v>
      </c>
      <c r="O5589" s="2">
        <v>50988800000</v>
      </c>
      <c r="P5589" s="2">
        <v>50221200000</v>
      </c>
      <c r="Q5589" s="2">
        <v>49403600000</v>
      </c>
      <c r="R5589" s="2">
        <v>48467500000</v>
      </c>
      <c r="S5589" s="2">
        <v>47437700000</v>
      </c>
      <c r="T5589" s="2">
        <v>46545200000</v>
      </c>
      <c r="U5589" s="2">
        <v>45821300000</v>
      </c>
      <c r="V5589" s="2">
        <v>45022400000</v>
      </c>
      <c r="W5589" s="2">
        <v>44423300000</v>
      </c>
      <c r="X5589" s="2">
        <v>43867800000</v>
      </c>
      <c r="Y5589" s="2">
        <v>43318600000</v>
      </c>
      <c r="Z5589" s="2">
        <v>42781900000</v>
      </c>
      <c r="AA5589" s="2">
        <v>42320100000</v>
      </c>
      <c r="AB5589" s="2">
        <v>41970600000</v>
      </c>
      <c r="AC5589" s="2">
        <v>41627300000</v>
      </c>
      <c r="AD5589" s="2">
        <v>41227900000</v>
      </c>
      <c r="AE5589" s="2">
        <v>40772300000</v>
      </c>
      <c r="AF5589" s="2">
        <v>40366700000</v>
      </c>
      <c r="AG5589" s="2">
        <v>39979700000</v>
      </c>
    </row>
    <row r="5590" spans="1:33">
      <c r="A5590" s="115" t="s">
        <v>3199</v>
      </c>
      <c r="B5590" s="115" t="s">
        <v>19</v>
      </c>
      <c r="C5590" s="2">
        <v>1563970000</v>
      </c>
      <c r="D5590" s="2">
        <v>1552790000</v>
      </c>
      <c r="E5590" s="2">
        <v>1513240000</v>
      </c>
      <c r="F5590" s="2">
        <v>1518570000</v>
      </c>
      <c r="G5590" s="2">
        <v>1523220000</v>
      </c>
      <c r="H5590" s="2">
        <v>1512730000</v>
      </c>
      <c r="I5590" s="2">
        <v>1501210000</v>
      </c>
      <c r="J5590" s="2">
        <v>1489690000</v>
      </c>
      <c r="K5590" s="2">
        <v>1475590000</v>
      </c>
      <c r="L5590" s="2">
        <v>1460110000</v>
      </c>
      <c r="M5590" s="2">
        <v>1443950000</v>
      </c>
      <c r="N5590" s="2">
        <v>1424520000</v>
      </c>
      <c r="O5590" s="2">
        <v>1404750000</v>
      </c>
      <c r="P5590" s="2">
        <v>1383600000</v>
      </c>
      <c r="Q5590" s="2">
        <v>1361080000</v>
      </c>
      <c r="R5590" s="2">
        <v>1335290000</v>
      </c>
      <c r="S5590" s="2">
        <v>1306920000</v>
      </c>
      <c r="T5590" s="2">
        <v>1282330000</v>
      </c>
      <c r="U5590" s="2">
        <v>1262380000</v>
      </c>
      <c r="V5590" s="2">
        <v>1240380000</v>
      </c>
      <c r="W5590" s="2">
        <v>1223870000</v>
      </c>
      <c r="X5590" s="2">
        <v>1208570000</v>
      </c>
      <c r="Y5590" s="2">
        <v>1193440000</v>
      </c>
      <c r="Z5590" s="2">
        <v>1178650000</v>
      </c>
      <c r="AA5590" s="2">
        <v>1165930000</v>
      </c>
      <c r="AB5590" s="2">
        <v>1156300000</v>
      </c>
      <c r="AC5590" s="2">
        <v>1146840000</v>
      </c>
      <c r="AD5590" s="2">
        <v>1135840000</v>
      </c>
      <c r="AE5590" s="2">
        <v>1123280000</v>
      </c>
      <c r="AF5590" s="2">
        <v>1112110000</v>
      </c>
      <c r="AG5590" s="2">
        <v>1101450000</v>
      </c>
    </row>
    <row r="5591" spans="1:33">
      <c r="A5591" s="115" t="s">
        <v>3200</v>
      </c>
      <c r="B5591" s="115" t="s">
        <v>19</v>
      </c>
      <c r="C5591" s="2">
        <v>3129020000</v>
      </c>
      <c r="D5591" s="2">
        <v>3106660000</v>
      </c>
      <c r="E5591" s="2">
        <v>3027540000</v>
      </c>
      <c r="F5591" s="2">
        <v>3038210000</v>
      </c>
      <c r="G5591" s="2">
        <v>3047500000</v>
      </c>
      <c r="H5591" s="2">
        <v>3026510000</v>
      </c>
      <c r="I5591" s="2">
        <v>3003460000</v>
      </c>
      <c r="J5591" s="2">
        <v>2980420000</v>
      </c>
      <c r="K5591" s="2">
        <v>2952210000</v>
      </c>
      <c r="L5591" s="2">
        <v>2921250000</v>
      </c>
      <c r="M5591" s="2">
        <v>2888910000</v>
      </c>
      <c r="N5591" s="2">
        <v>2850040000</v>
      </c>
      <c r="O5591" s="2">
        <v>2810480000</v>
      </c>
      <c r="P5591" s="2">
        <v>2768170000</v>
      </c>
      <c r="Q5591" s="2">
        <v>2723100000</v>
      </c>
      <c r="R5591" s="2">
        <v>2671500000</v>
      </c>
      <c r="S5591" s="2">
        <v>2614740000</v>
      </c>
      <c r="T5591" s="2">
        <v>2565550000</v>
      </c>
      <c r="U5591" s="2">
        <v>2525650000</v>
      </c>
      <c r="V5591" s="2">
        <v>2481620000</v>
      </c>
      <c r="W5591" s="2">
        <v>2448590000</v>
      </c>
      <c r="X5591" s="2">
        <v>2417980000</v>
      </c>
      <c r="Y5591" s="2">
        <v>2387700000</v>
      </c>
      <c r="Z5591" s="2">
        <v>2358120000</v>
      </c>
      <c r="AA5591" s="2">
        <v>2332660000</v>
      </c>
      <c r="AB5591" s="2">
        <v>2313400000</v>
      </c>
      <c r="AC5591" s="2">
        <v>2294480000</v>
      </c>
      <c r="AD5591" s="2">
        <v>2272460000</v>
      </c>
      <c r="AE5591" s="2">
        <v>2247350000</v>
      </c>
      <c r="AF5591" s="2">
        <v>2224990000</v>
      </c>
      <c r="AG5591" s="2">
        <v>2203660000</v>
      </c>
    </row>
    <row r="5592" spans="1:33">
      <c r="A5592" s="115" t="s">
        <v>3201</v>
      </c>
      <c r="B5592" s="115" t="s">
        <v>19</v>
      </c>
      <c r="C5592" s="2">
        <v>29614600000</v>
      </c>
      <c r="D5592" s="2">
        <v>29402900000</v>
      </c>
      <c r="E5592" s="2">
        <v>28654100000</v>
      </c>
      <c r="F5592" s="2">
        <v>28755000000</v>
      </c>
      <c r="G5592" s="2">
        <v>28843000000</v>
      </c>
      <c r="H5592" s="2">
        <v>28644400000</v>
      </c>
      <c r="I5592" s="2">
        <v>28426200000</v>
      </c>
      <c r="J5592" s="2">
        <v>28208100000</v>
      </c>
      <c r="K5592" s="2">
        <v>27941100000</v>
      </c>
      <c r="L5592" s="2">
        <v>27648100000</v>
      </c>
      <c r="M5592" s="2">
        <v>27342000000</v>
      </c>
      <c r="N5592" s="2">
        <v>26974100000</v>
      </c>
      <c r="O5592" s="2">
        <v>26599700000</v>
      </c>
      <c r="P5592" s="2">
        <v>26199300000</v>
      </c>
      <c r="Q5592" s="2">
        <v>25772800000</v>
      </c>
      <c r="R5592" s="2">
        <v>25284400000</v>
      </c>
      <c r="S5592" s="2">
        <v>24747200000</v>
      </c>
      <c r="T5592" s="2">
        <v>24281600000</v>
      </c>
      <c r="U5592" s="2">
        <v>23903900000</v>
      </c>
      <c r="V5592" s="2">
        <v>23487200000</v>
      </c>
      <c r="W5592" s="2">
        <v>23174600000</v>
      </c>
      <c r="X5592" s="2">
        <v>22884900000</v>
      </c>
      <c r="Y5592" s="2">
        <v>22598400000</v>
      </c>
      <c r="Z5592" s="2">
        <v>22318400000</v>
      </c>
      <c r="AA5592" s="2">
        <v>22077400000</v>
      </c>
      <c r="AB5592" s="2">
        <v>21895100000</v>
      </c>
      <c r="AC5592" s="2">
        <v>21716100000</v>
      </c>
      <c r="AD5592" s="2">
        <v>21507700000</v>
      </c>
      <c r="AE5592" s="2">
        <v>21270000000</v>
      </c>
      <c r="AF5592" s="2">
        <v>21058400000</v>
      </c>
      <c r="AG5592" s="2">
        <v>20856500000</v>
      </c>
    </row>
    <row r="5593" spans="1:33">
      <c r="A5593" s="115" t="s">
        <v>3202</v>
      </c>
      <c r="B5593" s="115" t="s">
        <v>19</v>
      </c>
      <c r="C5593" s="115">
        <v>0</v>
      </c>
      <c r="D5593" s="115">
        <v>0</v>
      </c>
      <c r="E5593" s="115">
        <v>0</v>
      </c>
      <c r="F5593" s="115">
        <v>0</v>
      </c>
      <c r="G5593" s="115">
        <v>0</v>
      </c>
      <c r="H5593" s="115">
        <v>0</v>
      </c>
      <c r="I5593" s="115">
        <v>0</v>
      </c>
      <c r="J5593" s="115">
        <v>0</v>
      </c>
      <c r="K5593" s="115">
        <v>0</v>
      </c>
      <c r="L5593" s="115">
        <v>0</v>
      </c>
      <c r="M5593" s="115">
        <v>0</v>
      </c>
      <c r="N5593" s="115">
        <v>0</v>
      </c>
      <c r="O5593" s="115">
        <v>0</v>
      </c>
      <c r="P5593" s="115">
        <v>0</v>
      </c>
      <c r="Q5593" s="115">
        <v>0</v>
      </c>
      <c r="R5593" s="115">
        <v>0</v>
      </c>
      <c r="S5593" s="115">
        <v>0</v>
      </c>
      <c r="T5593" s="115">
        <v>0</v>
      </c>
      <c r="U5593" s="115">
        <v>0</v>
      </c>
      <c r="V5593" s="115">
        <v>0</v>
      </c>
      <c r="W5593" s="115">
        <v>0</v>
      </c>
      <c r="X5593" s="115">
        <v>0</v>
      </c>
      <c r="Y5593" s="115">
        <v>0</v>
      </c>
      <c r="Z5593" s="115">
        <v>0</v>
      </c>
      <c r="AA5593" s="115">
        <v>0</v>
      </c>
      <c r="AB5593" s="115">
        <v>0</v>
      </c>
      <c r="AC5593" s="115">
        <v>0</v>
      </c>
      <c r="AD5593" s="115">
        <v>0</v>
      </c>
      <c r="AE5593" s="115">
        <v>0</v>
      </c>
      <c r="AF5593" s="115">
        <v>0</v>
      </c>
      <c r="AG5593" s="115">
        <v>0</v>
      </c>
    </row>
    <row r="5594" spans="1:33">
      <c r="A5594" s="115" t="s">
        <v>3203</v>
      </c>
      <c r="B5594" s="115" t="s">
        <v>19</v>
      </c>
      <c r="C5594" s="115">
        <v>0</v>
      </c>
      <c r="D5594" s="115">
        <v>0</v>
      </c>
      <c r="E5594" s="115">
        <v>0</v>
      </c>
      <c r="F5594" s="115">
        <v>0</v>
      </c>
      <c r="G5594" s="115">
        <v>0</v>
      </c>
      <c r="H5594" s="115">
        <v>0</v>
      </c>
      <c r="I5594" s="115">
        <v>0</v>
      </c>
      <c r="J5594" s="115">
        <v>0</v>
      </c>
      <c r="K5594" s="115">
        <v>0</v>
      </c>
      <c r="L5594" s="115">
        <v>0</v>
      </c>
      <c r="M5594" s="115">
        <v>0</v>
      </c>
      <c r="N5594" s="115">
        <v>0</v>
      </c>
      <c r="O5594" s="115">
        <v>0</v>
      </c>
      <c r="P5594" s="115">
        <v>0</v>
      </c>
      <c r="Q5594" s="115">
        <v>0</v>
      </c>
      <c r="R5594" s="115">
        <v>0</v>
      </c>
      <c r="S5594" s="115">
        <v>0</v>
      </c>
      <c r="T5594" s="115">
        <v>0</v>
      </c>
      <c r="U5594" s="115">
        <v>0</v>
      </c>
      <c r="V5594" s="115">
        <v>0</v>
      </c>
      <c r="W5594" s="115">
        <v>0</v>
      </c>
      <c r="X5594" s="115">
        <v>0</v>
      </c>
      <c r="Y5594" s="115">
        <v>0</v>
      </c>
      <c r="Z5594" s="115">
        <v>0</v>
      </c>
      <c r="AA5594" s="115">
        <v>0</v>
      </c>
      <c r="AB5594" s="115">
        <v>0</v>
      </c>
      <c r="AC5594" s="115">
        <v>0</v>
      </c>
      <c r="AD5594" s="115">
        <v>0</v>
      </c>
      <c r="AE5594" s="115">
        <v>0</v>
      </c>
      <c r="AF5594" s="115">
        <v>0</v>
      </c>
      <c r="AG5594" s="115">
        <v>0</v>
      </c>
    </row>
    <row r="5595" spans="1:33">
      <c r="A5595" s="115" t="s">
        <v>3204</v>
      </c>
      <c r="B5595" s="115" t="s">
        <v>19</v>
      </c>
      <c r="C5595" s="115">
        <v>0</v>
      </c>
      <c r="D5595" s="115">
        <v>0</v>
      </c>
      <c r="E5595" s="115">
        <v>0</v>
      </c>
      <c r="F5595" s="115">
        <v>0</v>
      </c>
      <c r="G5595" s="115">
        <v>0</v>
      </c>
      <c r="H5595" s="115">
        <v>0</v>
      </c>
      <c r="I5595" s="115">
        <v>0</v>
      </c>
      <c r="J5595" s="115">
        <v>0</v>
      </c>
      <c r="K5595" s="115">
        <v>0</v>
      </c>
      <c r="L5595" s="115">
        <v>0</v>
      </c>
      <c r="M5595" s="115">
        <v>0</v>
      </c>
      <c r="N5595" s="115">
        <v>0</v>
      </c>
      <c r="O5595" s="115">
        <v>0</v>
      </c>
      <c r="P5595" s="115">
        <v>0</v>
      </c>
      <c r="Q5595" s="115">
        <v>0</v>
      </c>
      <c r="R5595" s="115">
        <v>0</v>
      </c>
      <c r="S5595" s="115">
        <v>0</v>
      </c>
      <c r="T5595" s="115">
        <v>0</v>
      </c>
      <c r="U5595" s="115">
        <v>0</v>
      </c>
      <c r="V5595" s="115">
        <v>0</v>
      </c>
      <c r="W5595" s="115">
        <v>0</v>
      </c>
      <c r="X5595" s="115">
        <v>0</v>
      </c>
      <c r="Y5595" s="115">
        <v>0</v>
      </c>
      <c r="Z5595" s="115">
        <v>0</v>
      </c>
      <c r="AA5595" s="115">
        <v>0</v>
      </c>
      <c r="AB5595" s="115">
        <v>0</v>
      </c>
      <c r="AC5595" s="115">
        <v>0</v>
      </c>
      <c r="AD5595" s="115">
        <v>0</v>
      </c>
      <c r="AE5595" s="115">
        <v>0</v>
      </c>
      <c r="AF5595" s="115">
        <v>0</v>
      </c>
      <c r="AG5595" s="115">
        <v>0</v>
      </c>
    </row>
    <row r="5596" spans="1:33">
      <c r="A5596" s="115" t="s">
        <v>3205</v>
      </c>
      <c r="B5596" s="115" t="s">
        <v>19</v>
      </c>
      <c r="C5596" s="115">
        <v>0</v>
      </c>
      <c r="D5596" s="115">
        <v>0</v>
      </c>
      <c r="E5596" s="115">
        <v>0</v>
      </c>
      <c r="F5596" s="115">
        <v>0</v>
      </c>
      <c r="G5596" s="115">
        <v>0</v>
      </c>
      <c r="H5596" s="115">
        <v>0</v>
      </c>
      <c r="I5596" s="115">
        <v>0</v>
      </c>
      <c r="J5596" s="115">
        <v>0</v>
      </c>
      <c r="K5596" s="115">
        <v>0</v>
      </c>
      <c r="L5596" s="115">
        <v>0</v>
      </c>
      <c r="M5596" s="115">
        <v>0</v>
      </c>
      <c r="N5596" s="115">
        <v>0</v>
      </c>
      <c r="O5596" s="115">
        <v>0</v>
      </c>
      <c r="P5596" s="115">
        <v>0</v>
      </c>
      <c r="Q5596" s="115">
        <v>0</v>
      </c>
      <c r="R5596" s="115">
        <v>0</v>
      </c>
      <c r="S5596" s="115">
        <v>0</v>
      </c>
      <c r="T5596" s="115">
        <v>0</v>
      </c>
      <c r="U5596" s="115">
        <v>0</v>
      </c>
      <c r="V5596" s="115">
        <v>0</v>
      </c>
      <c r="W5596" s="115">
        <v>0</v>
      </c>
      <c r="X5596" s="115">
        <v>0</v>
      </c>
      <c r="Y5596" s="115">
        <v>0</v>
      </c>
      <c r="Z5596" s="115">
        <v>0</v>
      </c>
      <c r="AA5596" s="115">
        <v>0</v>
      </c>
      <c r="AB5596" s="115">
        <v>0</v>
      </c>
      <c r="AC5596" s="115">
        <v>0</v>
      </c>
      <c r="AD5596" s="115">
        <v>0</v>
      </c>
      <c r="AE5596" s="115">
        <v>0</v>
      </c>
      <c r="AF5596" s="115">
        <v>0</v>
      </c>
      <c r="AG5596" s="115">
        <v>0</v>
      </c>
    </row>
    <row r="5597" spans="1:33">
      <c r="A5597" s="115" t="s">
        <v>3206</v>
      </c>
      <c r="B5597" s="115" t="s">
        <v>19</v>
      </c>
      <c r="C5597" s="115">
        <v>0</v>
      </c>
      <c r="D5597" s="115">
        <v>0</v>
      </c>
      <c r="E5597" s="115">
        <v>0</v>
      </c>
      <c r="F5597" s="115">
        <v>0</v>
      </c>
      <c r="G5597" s="115">
        <v>0</v>
      </c>
      <c r="H5597" s="115">
        <v>0</v>
      </c>
      <c r="I5597" s="115">
        <v>0</v>
      </c>
      <c r="J5597" s="115">
        <v>0</v>
      </c>
      <c r="K5597" s="115">
        <v>0</v>
      </c>
      <c r="L5597" s="115">
        <v>0</v>
      </c>
      <c r="M5597" s="115">
        <v>0</v>
      </c>
      <c r="N5597" s="115">
        <v>0</v>
      </c>
      <c r="O5597" s="115">
        <v>0</v>
      </c>
      <c r="P5597" s="115">
        <v>0</v>
      </c>
      <c r="Q5597" s="115">
        <v>0</v>
      </c>
      <c r="R5597" s="115">
        <v>0</v>
      </c>
      <c r="S5597" s="115">
        <v>0</v>
      </c>
      <c r="T5597" s="115">
        <v>0</v>
      </c>
      <c r="U5597" s="115">
        <v>0</v>
      </c>
      <c r="V5597" s="115">
        <v>0</v>
      </c>
      <c r="W5597" s="115">
        <v>0</v>
      </c>
      <c r="X5597" s="115">
        <v>0</v>
      </c>
      <c r="Y5597" s="115">
        <v>0</v>
      </c>
      <c r="Z5597" s="115">
        <v>0</v>
      </c>
      <c r="AA5597" s="115">
        <v>0</v>
      </c>
      <c r="AB5597" s="115">
        <v>0</v>
      </c>
      <c r="AC5597" s="115">
        <v>0</v>
      </c>
      <c r="AD5597" s="115">
        <v>0</v>
      </c>
      <c r="AE5597" s="115">
        <v>0</v>
      </c>
      <c r="AF5597" s="115">
        <v>0</v>
      </c>
      <c r="AG5597" s="115">
        <v>0</v>
      </c>
    </row>
    <row r="5598" spans="1:33">
      <c r="A5598" s="115" t="s">
        <v>3207</v>
      </c>
      <c r="B5598" s="115" t="s">
        <v>19</v>
      </c>
      <c r="C5598" s="115">
        <v>0</v>
      </c>
      <c r="D5598" s="115">
        <v>0</v>
      </c>
      <c r="E5598" s="115">
        <v>0</v>
      </c>
      <c r="F5598" s="115">
        <v>0</v>
      </c>
      <c r="G5598" s="115">
        <v>0</v>
      </c>
      <c r="H5598" s="115">
        <v>0</v>
      </c>
      <c r="I5598" s="115">
        <v>0</v>
      </c>
      <c r="J5598" s="115">
        <v>0</v>
      </c>
      <c r="K5598" s="115">
        <v>0</v>
      </c>
      <c r="L5598" s="115">
        <v>0</v>
      </c>
      <c r="M5598" s="115">
        <v>0</v>
      </c>
      <c r="N5598" s="115">
        <v>0</v>
      </c>
      <c r="O5598" s="115">
        <v>0</v>
      </c>
      <c r="P5598" s="115">
        <v>0</v>
      </c>
      <c r="Q5598" s="115">
        <v>0</v>
      </c>
      <c r="R5598" s="115">
        <v>0</v>
      </c>
      <c r="S5598" s="115">
        <v>0</v>
      </c>
      <c r="T5598" s="115">
        <v>0</v>
      </c>
      <c r="U5598" s="115">
        <v>0</v>
      </c>
      <c r="V5598" s="115">
        <v>0</v>
      </c>
      <c r="W5598" s="115">
        <v>0</v>
      </c>
      <c r="X5598" s="115">
        <v>0</v>
      </c>
      <c r="Y5598" s="115">
        <v>0</v>
      </c>
      <c r="Z5598" s="115">
        <v>0</v>
      </c>
      <c r="AA5598" s="115">
        <v>0</v>
      </c>
      <c r="AB5598" s="115">
        <v>0</v>
      </c>
      <c r="AC5598" s="115">
        <v>0</v>
      </c>
      <c r="AD5598" s="115">
        <v>0</v>
      </c>
      <c r="AE5598" s="115">
        <v>0</v>
      </c>
      <c r="AF5598" s="115">
        <v>0</v>
      </c>
      <c r="AG5598" s="115">
        <v>0</v>
      </c>
    </row>
    <row r="5599" spans="1:33">
      <c r="A5599" s="115" t="s">
        <v>3208</v>
      </c>
      <c r="B5599" s="115" t="s">
        <v>19</v>
      </c>
      <c r="C5599" s="115">
        <v>0</v>
      </c>
      <c r="D5599" s="115">
        <v>0</v>
      </c>
      <c r="E5599" s="115">
        <v>0</v>
      </c>
      <c r="F5599" s="115">
        <v>0</v>
      </c>
      <c r="G5599" s="115">
        <v>0</v>
      </c>
      <c r="H5599" s="115">
        <v>0</v>
      </c>
      <c r="I5599" s="115">
        <v>0</v>
      </c>
      <c r="J5599" s="115">
        <v>0</v>
      </c>
      <c r="K5599" s="115">
        <v>0</v>
      </c>
      <c r="L5599" s="115">
        <v>0</v>
      </c>
      <c r="M5599" s="115">
        <v>0</v>
      </c>
      <c r="N5599" s="115">
        <v>0</v>
      </c>
      <c r="O5599" s="115">
        <v>0</v>
      </c>
      <c r="P5599" s="115">
        <v>0</v>
      </c>
      <c r="Q5599" s="115">
        <v>0</v>
      </c>
      <c r="R5599" s="115">
        <v>0</v>
      </c>
      <c r="S5599" s="115">
        <v>0</v>
      </c>
      <c r="T5599" s="115">
        <v>0</v>
      </c>
      <c r="U5599" s="115">
        <v>0</v>
      </c>
      <c r="V5599" s="115">
        <v>0</v>
      </c>
      <c r="W5599" s="115">
        <v>0</v>
      </c>
      <c r="X5599" s="115">
        <v>0</v>
      </c>
      <c r="Y5599" s="115">
        <v>0</v>
      </c>
      <c r="Z5599" s="115">
        <v>0</v>
      </c>
      <c r="AA5599" s="115">
        <v>0</v>
      </c>
      <c r="AB5599" s="115">
        <v>0</v>
      </c>
      <c r="AC5599" s="115">
        <v>0</v>
      </c>
      <c r="AD5599" s="115">
        <v>0</v>
      </c>
      <c r="AE5599" s="115">
        <v>0</v>
      </c>
      <c r="AF5599" s="115">
        <v>0</v>
      </c>
      <c r="AG5599" s="115">
        <v>0</v>
      </c>
    </row>
    <row r="5600" spans="1:33">
      <c r="A5600" s="115" t="s">
        <v>3209</v>
      </c>
      <c r="B5600" s="115" t="s">
        <v>19</v>
      </c>
      <c r="C5600" s="115">
        <v>0</v>
      </c>
      <c r="D5600" s="115">
        <v>0</v>
      </c>
      <c r="E5600" s="115">
        <v>0</v>
      </c>
      <c r="F5600" s="115">
        <v>0</v>
      </c>
      <c r="G5600" s="115">
        <v>0</v>
      </c>
      <c r="H5600" s="115">
        <v>0</v>
      </c>
      <c r="I5600" s="115">
        <v>0</v>
      </c>
      <c r="J5600" s="115">
        <v>0</v>
      </c>
      <c r="K5600" s="115">
        <v>0</v>
      </c>
      <c r="L5600" s="115">
        <v>0</v>
      </c>
      <c r="M5600" s="115">
        <v>0</v>
      </c>
      <c r="N5600" s="115">
        <v>0</v>
      </c>
      <c r="O5600" s="115">
        <v>0</v>
      </c>
      <c r="P5600" s="115">
        <v>0</v>
      </c>
      <c r="Q5600" s="115">
        <v>0</v>
      </c>
      <c r="R5600" s="115">
        <v>0</v>
      </c>
      <c r="S5600" s="115">
        <v>0</v>
      </c>
      <c r="T5600" s="115">
        <v>0</v>
      </c>
      <c r="U5600" s="115">
        <v>0</v>
      </c>
      <c r="V5600" s="115">
        <v>0</v>
      </c>
      <c r="W5600" s="115">
        <v>0</v>
      </c>
      <c r="X5600" s="115">
        <v>0</v>
      </c>
      <c r="Y5600" s="115">
        <v>0</v>
      </c>
      <c r="Z5600" s="115">
        <v>0</v>
      </c>
      <c r="AA5600" s="115">
        <v>0</v>
      </c>
      <c r="AB5600" s="115">
        <v>0</v>
      </c>
      <c r="AC5600" s="115">
        <v>0</v>
      </c>
      <c r="AD5600" s="115">
        <v>0</v>
      </c>
      <c r="AE5600" s="115">
        <v>0</v>
      </c>
      <c r="AF5600" s="115">
        <v>0</v>
      </c>
      <c r="AG5600" s="115">
        <v>0</v>
      </c>
    </row>
    <row r="5601" spans="1:33">
      <c r="A5601" s="115" t="s">
        <v>3210</v>
      </c>
      <c r="B5601" s="115" t="s">
        <v>19</v>
      </c>
      <c r="C5601" s="115">
        <v>0</v>
      </c>
      <c r="D5601" s="115">
        <v>0</v>
      </c>
      <c r="E5601" s="115">
        <v>0</v>
      </c>
      <c r="F5601" s="115">
        <v>0</v>
      </c>
      <c r="G5601" s="115">
        <v>0</v>
      </c>
      <c r="H5601" s="115">
        <v>0</v>
      </c>
      <c r="I5601" s="115">
        <v>0</v>
      </c>
      <c r="J5601" s="115">
        <v>0</v>
      </c>
      <c r="K5601" s="115">
        <v>0</v>
      </c>
      <c r="L5601" s="115">
        <v>0</v>
      </c>
      <c r="M5601" s="115">
        <v>0</v>
      </c>
      <c r="N5601" s="115">
        <v>0</v>
      </c>
      <c r="O5601" s="115">
        <v>0</v>
      </c>
      <c r="P5601" s="115">
        <v>0</v>
      </c>
      <c r="Q5601" s="115">
        <v>0</v>
      </c>
      <c r="R5601" s="115">
        <v>0</v>
      </c>
      <c r="S5601" s="115">
        <v>0</v>
      </c>
      <c r="T5601" s="115">
        <v>0</v>
      </c>
      <c r="U5601" s="115">
        <v>0</v>
      </c>
      <c r="V5601" s="115">
        <v>0</v>
      </c>
      <c r="W5601" s="115">
        <v>0</v>
      </c>
      <c r="X5601" s="115">
        <v>0</v>
      </c>
      <c r="Y5601" s="115">
        <v>0</v>
      </c>
      <c r="Z5601" s="115">
        <v>0</v>
      </c>
      <c r="AA5601" s="115">
        <v>0</v>
      </c>
      <c r="AB5601" s="115">
        <v>0</v>
      </c>
      <c r="AC5601" s="115">
        <v>0</v>
      </c>
      <c r="AD5601" s="115">
        <v>0</v>
      </c>
      <c r="AE5601" s="115">
        <v>0</v>
      </c>
      <c r="AF5601" s="115">
        <v>0</v>
      </c>
      <c r="AG5601" s="115">
        <v>0</v>
      </c>
    </row>
    <row r="5602" spans="1:33">
      <c r="A5602" s="115" t="s">
        <v>3211</v>
      </c>
      <c r="B5602" s="115" t="s">
        <v>19</v>
      </c>
      <c r="C5602" s="115">
        <v>0</v>
      </c>
      <c r="D5602" s="115">
        <v>0</v>
      </c>
      <c r="E5602" s="115">
        <v>0</v>
      </c>
      <c r="F5602" s="115">
        <v>0</v>
      </c>
      <c r="G5602" s="115">
        <v>0</v>
      </c>
      <c r="H5602" s="115">
        <v>0</v>
      </c>
      <c r="I5602" s="115">
        <v>0</v>
      </c>
      <c r="J5602" s="115">
        <v>0</v>
      </c>
      <c r="K5602" s="115">
        <v>0</v>
      </c>
      <c r="L5602" s="115">
        <v>0</v>
      </c>
      <c r="M5602" s="115">
        <v>0</v>
      </c>
      <c r="N5602" s="115">
        <v>0</v>
      </c>
      <c r="O5602" s="115">
        <v>0</v>
      </c>
      <c r="P5602" s="115">
        <v>0</v>
      </c>
      <c r="Q5602" s="115">
        <v>0</v>
      </c>
      <c r="R5602" s="115">
        <v>0</v>
      </c>
      <c r="S5602" s="115">
        <v>0</v>
      </c>
      <c r="T5602" s="115">
        <v>0</v>
      </c>
      <c r="U5602" s="115">
        <v>0</v>
      </c>
      <c r="V5602" s="115">
        <v>0</v>
      </c>
      <c r="W5602" s="115">
        <v>0</v>
      </c>
      <c r="X5602" s="115">
        <v>0</v>
      </c>
      <c r="Y5602" s="115">
        <v>0</v>
      </c>
      <c r="Z5602" s="115">
        <v>0</v>
      </c>
      <c r="AA5602" s="115">
        <v>0</v>
      </c>
      <c r="AB5602" s="115">
        <v>0</v>
      </c>
      <c r="AC5602" s="115">
        <v>0</v>
      </c>
      <c r="AD5602" s="115">
        <v>0</v>
      </c>
      <c r="AE5602" s="115">
        <v>0</v>
      </c>
      <c r="AF5602" s="115">
        <v>0</v>
      </c>
      <c r="AG5602" s="115">
        <v>0</v>
      </c>
    </row>
    <row r="5603" spans="1:33">
      <c r="A5603" s="115" t="s">
        <v>3212</v>
      </c>
      <c r="B5603" s="115" t="s">
        <v>19</v>
      </c>
      <c r="C5603" s="115">
        <v>0</v>
      </c>
      <c r="D5603" s="115">
        <v>0</v>
      </c>
      <c r="E5603" s="115">
        <v>0</v>
      </c>
      <c r="F5603" s="115">
        <v>0</v>
      </c>
      <c r="G5603" s="115">
        <v>0</v>
      </c>
      <c r="H5603" s="115">
        <v>0</v>
      </c>
      <c r="I5603" s="115">
        <v>0</v>
      </c>
      <c r="J5603" s="115">
        <v>0</v>
      </c>
      <c r="K5603" s="115">
        <v>0</v>
      </c>
      <c r="L5603" s="115">
        <v>0</v>
      </c>
      <c r="M5603" s="115">
        <v>0</v>
      </c>
      <c r="N5603" s="115">
        <v>0</v>
      </c>
      <c r="O5603" s="115">
        <v>0</v>
      </c>
      <c r="P5603" s="115">
        <v>0</v>
      </c>
      <c r="Q5603" s="115">
        <v>0</v>
      </c>
      <c r="R5603" s="115">
        <v>0</v>
      </c>
      <c r="S5603" s="115">
        <v>0</v>
      </c>
      <c r="T5603" s="115">
        <v>0</v>
      </c>
      <c r="U5603" s="115">
        <v>0</v>
      </c>
      <c r="V5603" s="115">
        <v>0</v>
      </c>
      <c r="W5603" s="115">
        <v>0</v>
      </c>
      <c r="X5603" s="115">
        <v>0</v>
      </c>
      <c r="Y5603" s="115">
        <v>0</v>
      </c>
      <c r="Z5603" s="115">
        <v>0</v>
      </c>
      <c r="AA5603" s="115">
        <v>0</v>
      </c>
      <c r="AB5603" s="115">
        <v>0</v>
      </c>
      <c r="AC5603" s="115">
        <v>0</v>
      </c>
      <c r="AD5603" s="115">
        <v>0</v>
      </c>
      <c r="AE5603" s="115">
        <v>0</v>
      </c>
      <c r="AF5603" s="115">
        <v>0</v>
      </c>
      <c r="AG5603" s="115">
        <v>0</v>
      </c>
    </row>
    <row r="5604" spans="1:33">
      <c r="A5604" s="115" t="s">
        <v>3213</v>
      </c>
      <c r="B5604" s="115" t="s">
        <v>19</v>
      </c>
      <c r="C5604" s="115">
        <v>0</v>
      </c>
      <c r="D5604" s="115">
        <v>0</v>
      </c>
      <c r="E5604" s="115">
        <v>0</v>
      </c>
      <c r="F5604" s="115">
        <v>0</v>
      </c>
      <c r="G5604" s="115">
        <v>0</v>
      </c>
      <c r="H5604" s="115">
        <v>0</v>
      </c>
      <c r="I5604" s="115">
        <v>0</v>
      </c>
      <c r="J5604" s="115">
        <v>0</v>
      </c>
      <c r="K5604" s="115">
        <v>0</v>
      </c>
      <c r="L5604" s="115">
        <v>0</v>
      </c>
      <c r="M5604" s="115">
        <v>0</v>
      </c>
      <c r="N5604" s="115">
        <v>0</v>
      </c>
      <c r="O5604" s="115">
        <v>0</v>
      </c>
      <c r="P5604" s="115">
        <v>0</v>
      </c>
      <c r="Q5604" s="115">
        <v>0</v>
      </c>
      <c r="R5604" s="115">
        <v>0</v>
      </c>
      <c r="S5604" s="115">
        <v>0</v>
      </c>
      <c r="T5604" s="115">
        <v>0</v>
      </c>
      <c r="U5604" s="115">
        <v>0</v>
      </c>
      <c r="V5604" s="115">
        <v>0</v>
      </c>
      <c r="W5604" s="115">
        <v>0</v>
      </c>
      <c r="X5604" s="115">
        <v>0</v>
      </c>
      <c r="Y5604" s="115">
        <v>0</v>
      </c>
      <c r="Z5604" s="115">
        <v>0</v>
      </c>
      <c r="AA5604" s="115">
        <v>0</v>
      </c>
      <c r="AB5604" s="115">
        <v>0</v>
      </c>
      <c r="AC5604" s="115">
        <v>0</v>
      </c>
      <c r="AD5604" s="115">
        <v>0</v>
      </c>
      <c r="AE5604" s="115">
        <v>0</v>
      </c>
      <c r="AF5604" s="115">
        <v>0</v>
      </c>
      <c r="AG5604" s="115">
        <v>0</v>
      </c>
    </row>
    <row r="5605" spans="1:33">
      <c r="A5605" s="115" t="s">
        <v>3214</v>
      </c>
      <c r="B5605" s="115" t="s">
        <v>19</v>
      </c>
      <c r="C5605" s="115">
        <v>0</v>
      </c>
      <c r="D5605" s="115">
        <v>0</v>
      </c>
      <c r="E5605" s="115">
        <v>0</v>
      </c>
      <c r="F5605" s="115">
        <v>0</v>
      </c>
      <c r="G5605" s="115">
        <v>0</v>
      </c>
      <c r="H5605" s="115">
        <v>0</v>
      </c>
      <c r="I5605" s="115">
        <v>0</v>
      </c>
      <c r="J5605" s="115">
        <v>0</v>
      </c>
      <c r="K5605" s="115">
        <v>0</v>
      </c>
      <c r="L5605" s="115">
        <v>0</v>
      </c>
      <c r="M5605" s="115">
        <v>0</v>
      </c>
      <c r="N5605" s="115">
        <v>0</v>
      </c>
      <c r="O5605" s="115">
        <v>0</v>
      </c>
      <c r="P5605" s="115">
        <v>0</v>
      </c>
      <c r="Q5605" s="115">
        <v>0</v>
      </c>
      <c r="R5605" s="115">
        <v>0</v>
      </c>
      <c r="S5605" s="115">
        <v>0</v>
      </c>
      <c r="T5605" s="115">
        <v>0</v>
      </c>
      <c r="U5605" s="115">
        <v>0</v>
      </c>
      <c r="V5605" s="115">
        <v>0</v>
      </c>
      <c r="W5605" s="115">
        <v>0</v>
      </c>
      <c r="X5605" s="115">
        <v>0</v>
      </c>
      <c r="Y5605" s="115">
        <v>0</v>
      </c>
      <c r="Z5605" s="115">
        <v>0</v>
      </c>
      <c r="AA5605" s="115">
        <v>0</v>
      </c>
      <c r="AB5605" s="115">
        <v>0</v>
      </c>
      <c r="AC5605" s="115">
        <v>0</v>
      </c>
      <c r="AD5605" s="115">
        <v>0</v>
      </c>
      <c r="AE5605" s="115">
        <v>0</v>
      </c>
      <c r="AF5605" s="115">
        <v>0</v>
      </c>
      <c r="AG5605" s="115">
        <v>0</v>
      </c>
    </row>
    <row r="5606" spans="1:33">
      <c r="A5606" s="115" t="s">
        <v>3215</v>
      </c>
      <c r="B5606" s="115" t="s">
        <v>19</v>
      </c>
      <c r="C5606" s="115">
        <v>0</v>
      </c>
      <c r="D5606" s="115">
        <v>0</v>
      </c>
      <c r="E5606" s="115">
        <v>0</v>
      </c>
      <c r="F5606" s="115">
        <v>0</v>
      </c>
      <c r="G5606" s="115">
        <v>0</v>
      </c>
      <c r="H5606" s="115">
        <v>0</v>
      </c>
      <c r="I5606" s="115">
        <v>0</v>
      </c>
      <c r="J5606" s="115">
        <v>0</v>
      </c>
      <c r="K5606" s="115">
        <v>0</v>
      </c>
      <c r="L5606" s="115">
        <v>0</v>
      </c>
      <c r="M5606" s="115">
        <v>0</v>
      </c>
      <c r="N5606" s="115">
        <v>0</v>
      </c>
      <c r="O5606" s="115">
        <v>0</v>
      </c>
      <c r="P5606" s="115">
        <v>0</v>
      </c>
      <c r="Q5606" s="115">
        <v>0</v>
      </c>
      <c r="R5606" s="115">
        <v>0</v>
      </c>
      <c r="S5606" s="115">
        <v>0</v>
      </c>
      <c r="T5606" s="115">
        <v>0</v>
      </c>
      <c r="U5606" s="115">
        <v>0</v>
      </c>
      <c r="V5606" s="115">
        <v>0</v>
      </c>
      <c r="W5606" s="115">
        <v>0</v>
      </c>
      <c r="X5606" s="115">
        <v>0</v>
      </c>
      <c r="Y5606" s="115">
        <v>0</v>
      </c>
      <c r="Z5606" s="115">
        <v>0</v>
      </c>
      <c r="AA5606" s="115">
        <v>0</v>
      </c>
      <c r="AB5606" s="115">
        <v>0</v>
      </c>
      <c r="AC5606" s="115">
        <v>0</v>
      </c>
      <c r="AD5606" s="115">
        <v>0</v>
      </c>
      <c r="AE5606" s="115">
        <v>0</v>
      </c>
      <c r="AF5606" s="115">
        <v>0</v>
      </c>
      <c r="AG5606" s="115">
        <v>0</v>
      </c>
    </row>
    <row r="5607" spans="1:33">
      <c r="A5607" s="115" t="s">
        <v>3216</v>
      </c>
      <c r="B5607" s="115" t="s">
        <v>19</v>
      </c>
      <c r="C5607" s="115">
        <v>0</v>
      </c>
      <c r="D5607" s="115">
        <v>0</v>
      </c>
      <c r="E5607" s="115">
        <v>0</v>
      </c>
      <c r="F5607" s="115">
        <v>0</v>
      </c>
      <c r="G5607" s="115">
        <v>0</v>
      </c>
      <c r="H5607" s="115">
        <v>0</v>
      </c>
      <c r="I5607" s="115">
        <v>0</v>
      </c>
      <c r="J5607" s="115">
        <v>0</v>
      </c>
      <c r="K5607" s="115">
        <v>0</v>
      </c>
      <c r="L5607" s="115">
        <v>0</v>
      </c>
      <c r="M5607" s="115">
        <v>0</v>
      </c>
      <c r="N5607" s="115">
        <v>0</v>
      </c>
      <c r="O5607" s="115">
        <v>0</v>
      </c>
      <c r="P5607" s="115">
        <v>0</v>
      </c>
      <c r="Q5607" s="115">
        <v>0</v>
      </c>
      <c r="R5607" s="115">
        <v>0</v>
      </c>
      <c r="S5607" s="115">
        <v>0</v>
      </c>
      <c r="T5607" s="115">
        <v>0</v>
      </c>
      <c r="U5607" s="115">
        <v>0</v>
      </c>
      <c r="V5607" s="115">
        <v>0</v>
      </c>
      <c r="W5607" s="115">
        <v>0</v>
      </c>
      <c r="X5607" s="115">
        <v>0</v>
      </c>
      <c r="Y5607" s="115">
        <v>0</v>
      </c>
      <c r="Z5607" s="115">
        <v>0</v>
      </c>
      <c r="AA5607" s="115">
        <v>0</v>
      </c>
      <c r="AB5607" s="115">
        <v>0</v>
      </c>
      <c r="AC5607" s="115">
        <v>0</v>
      </c>
      <c r="AD5607" s="115">
        <v>0</v>
      </c>
      <c r="AE5607" s="115">
        <v>0</v>
      </c>
      <c r="AF5607" s="115">
        <v>0</v>
      </c>
      <c r="AG5607" s="115">
        <v>0</v>
      </c>
    </row>
    <row r="5608" spans="1:33">
      <c r="A5608" s="115" t="s">
        <v>3217</v>
      </c>
      <c r="B5608" s="115" t="s">
        <v>19</v>
      </c>
      <c r="C5608" s="115">
        <v>0</v>
      </c>
      <c r="D5608" s="115">
        <v>0</v>
      </c>
      <c r="E5608" s="115">
        <v>0</v>
      </c>
      <c r="F5608" s="115">
        <v>0</v>
      </c>
      <c r="G5608" s="115">
        <v>0</v>
      </c>
      <c r="H5608" s="115">
        <v>0</v>
      </c>
      <c r="I5608" s="115">
        <v>0</v>
      </c>
      <c r="J5608" s="115">
        <v>0</v>
      </c>
      <c r="K5608" s="115">
        <v>0</v>
      </c>
      <c r="L5608" s="115">
        <v>0</v>
      </c>
      <c r="M5608" s="115">
        <v>0</v>
      </c>
      <c r="N5608" s="115">
        <v>0</v>
      </c>
      <c r="O5608" s="115">
        <v>0</v>
      </c>
      <c r="P5608" s="115">
        <v>0</v>
      </c>
      <c r="Q5608" s="115">
        <v>0</v>
      </c>
      <c r="R5608" s="115">
        <v>0</v>
      </c>
      <c r="S5608" s="115">
        <v>0</v>
      </c>
      <c r="T5608" s="115">
        <v>0</v>
      </c>
      <c r="U5608" s="115">
        <v>0</v>
      </c>
      <c r="V5608" s="115">
        <v>0</v>
      </c>
      <c r="W5608" s="115">
        <v>0</v>
      </c>
      <c r="X5608" s="115">
        <v>0</v>
      </c>
      <c r="Y5608" s="115">
        <v>0</v>
      </c>
      <c r="Z5608" s="115">
        <v>0</v>
      </c>
      <c r="AA5608" s="115">
        <v>0</v>
      </c>
      <c r="AB5608" s="115">
        <v>0</v>
      </c>
      <c r="AC5608" s="115">
        <v>0</v>
      </c>
      <c r="AD5608" s="115">
        <v>0</v>
      </c>
      <c r="AE5608" s="115">
        <v>0</v>
      </c>
      <c r="AF5608" s="115">
        <v>0</v>
      </c>
      <c r="AG5608" s="115">
        <v>0</v>
      </c>
    </row>
    <row r="5609" spans="1:33">
      <c r="A5609" s="115" t="s">
        <v>3218</v>
      </c>
      <c r="B5609" s="115" t="s">
        <v>19</v>
      </c>
      <c r="C5609" s="115">
        <v>0</v>
      </c>
      <c r="D5609" s="115">
        <v>0</v>
      </c>
      <c r="E5609" s="115">
        <v>0</v>
      </c>
      <c r="F5609" s="115">
        <v>0</v>
      </c>
      <c r="G5609" s="115">
        <v>0</v>
      </c>
      <c r="H5609" s="115">
        <v>0</v>
      </c>
      <c r="I5609" s="115">
        <v>0</v>
      </c>
      <c r="J5609" s="115">
        <v>0</v>
      </c>
      <c r="K5609" s="115">
        <v>0</v>
      </c>
      <c r="L5609" s="115">
        <v>0</v>
      </c>
      <c r="M5609" s="115">
        <v>0</v>
      </c>
      <c r="N5609" s="115">
        <v>0</v>
      </c>
      <c r="O5609" s="115">
        <v>0</v>
      </c>
      <c r="P5609" s="115">
        <v>0</v>
      </c>
      <c r="Q5609" s="115">
        <v>0</v>
      </c>
      <c r="R5609" s="115">
        <v>0</v>
      </c>
      <c r="S5609" s="115">
        <v>0</v>
      </c>
      <c r="T5609" s="115">
        <v>0</v>
      </c>
      <c r="U5609" s="115">
        <v>0</v>
      </c>
      <c r="V5609" s="115">
        <v>0</v>
      </c>
      <c r="W5609" s="115">
        <v>0</v>
      </c>
      <c r="X5609" s="115">
        <v>0</v>
      </c>
      <c r="Y5609" s="115">
        <v>0</v>
      </c>
      <c r="Z5609" s="115">
        <v>0</v>
      </c>
      <c r="AA5609" s="115">
        <v>0</v>
      </c>
      <c r="AB5609" s="115">
        <v>0</v>
      </c>
      <c r="AC5609" s="115">
        <v>0</v>
      </c>
      <c r="AD5609" s="115">
        <v>0</v>
      </c>
      <c r="AE5609" s="115">
        <v>0</v>
      </c>
      <c r="AF5609" s="115">
        <v>0</v>
      </c>
      <c r="AG5609" s="115">
        <v>0</v>
      </c>
    </row>
    <row r="5610" spans="1:33">
      <c r="A5610" s="115" t="s">
        <v>3219</v>
      </c>
      <c r="B5610" s="115" t="s">
        <v>19</v>
      </c>
      <c r="C5610" s="115">
        <v>0</v>
      </c>
      <c r="D5610" s="115">
        <v>0</v>
      </c>
      <c r="E5610" s="115">
        <v>0</v>
      </c>
      <c r="F5610" s="115">
        <v>0</v>
      </c>
      <c r="G5610" s="115">
        <v>0</v>
      </c>
      <c r="H5610" s="115">
        <v>0</v>
      </c>
      <c r="I5610" s="115">
        <v>0</v>
      </c>
      <c r="J5610" s="115">
        <v>0</v>
      </c>
      <c r="K5610" s="115">
        <v>0</v>
      </c>
      <c r="L5610" s="115">
        <v>0</v>
      </c>
      <c r="M5610" s="115">
        <v>0</v>
      </c>
      <c r="N5610" s="115">
        <v>0</v>
      </c>
      <c r="O5610" s="115">
        <v>0</v>
      </c>
      <c r="P5610" s="115">
        <v>0</v>
      </c>
      <c r="Q5610" s="115">
        <v>0</v>
      </c>
      <c r="R5610" s="115">
        <v>0</v>
      </c>
      <c r="S5610" s="115">
        <v>0</v>
      </c>
      <c r="T5610" s="115">
        <v>0</v>
      </c>
      <c r="U5610" s="115">
        <v>0</v>
      </c>
      <c r="V5610" s="115">
        <v>0</v>
      </c>
      <c r="W5610" s="115">
        <v>0</v>
      </c>
      <c r="X5610" s="115">
        <v>0</v>
      </c>
      <c r="Y5610" s="115">
        <v>0</v>
      </c>
      <c r="Z5610" s="115">
        <v>0</v>
      </c>
      <c r="AA5610" s="115">
        <v>0</v>
      </c>
      <c r="AB5610" s="115">
        <v>0</v>
      </c>
      <c r="AC5610" s="115">
        <v>0</v>
      </c>
      <c r="AD5610" s="115">
        <v>0</v>
      </c>
      <c r="AE5610" s="115">
        <v>0</v>
      </c>
      <c r="AF5610" s="115">
        <v>0</v>
      </c>
      <c r="AG5610" s="115">
        <v>0</v>
      </c>
    </row>
    <row r="5611" spans="1:33">
      <c r="A5611" s="115" t="s">
        <v>3220</v>
      </c>
      <c r="B5611" s="115" t="s">
        <v>19</v>
      </c>
      <c r="C5611" s="115">
        <v>0</v>
      </c>
      <c r="D5611" s="115">
        <v>0</v>
      </c>
      <c r="E5611" s="115">
        <v>0</v>
      </c>
      <c r="F5611" s="115">
        <v>0</v>
      </c>
      <c r="G5611" s="115">
        <v>0</v>
      </c>
      <c r="H5611" s="115">
        <v>0</v>
      </c>
      <c r="I5611" s="115">
        <v>0</v>
      </c>
      <c r="J5611" s="115">
        <v>0</v>
      </c>
      <c r="K5611" s="115">
        <v>0</v>
      </c>
      <c r="L5611" s="115">
        <v>0</v>
      </c>
      <c r="M5611" s="115">
        <v>0</v>
      </c>
      <c r="N5611" s="115">
        <v>0</v>
      </c>
      <c r="O5611" s="115">
        <v>0</v>
      </c>
      <c r="P5611" s="115">
        <v>0</v>
      </c>
      <c r="Q5611" s="115">
        <v>0</v>
      </c>
      <c r="R5611" s="115">
        <v>0</v>
      </c>
      <c r="S5611" s="115">
        <v>0</v>
      </c>
      <c r="T5611" s="115">
        <v>0</v>
      </c>
      <c r="U5611" s="115">
        <v>0</v>
      </c>
      <c r="V5611" s="115">
        <v>0</v>
      </c>
      <c r="W5611" s="115">
        <v>0</v>
      </c>
      <c r="X5611" s="115">
        <v>0</v>
      </c>
      <c r="Y5611" s="115">
        <v>0</v>
      </c>
      <c r="Z5611" s="115">
        <v>0</v>
      </c>
      <c r="AA5611" s="115">
        <v>0</v>
      </c>
      <c r="AB5611" s="115">
        <v>0</v>
      </c>
      <c r="AC5611" s="115">
        <v>0</v>
      </c>
      <c r="AD5611" s="115">
        <v>0</v>
      </c>
      <c r="AE5611" s="115">
        <v>0</v>
      </c>
      <c r="AF5611" s="115">
        <v>0</v>
      </c>
      <c r="AG5611" s="115">
        <v>0</v>
      </c>
    </row>
    <row r="5612" spans="1:33">
      <c r="A5612" s="115" t="s">
        <v>3221</v>
      </c>
      <c r="B5612" s="115" t="s">
        <v>19</v>
      </c>
      <c r="C5612" s="115">
        <v>0</v>
      </c>
      <c r="D5612" s="115">
        <v>0</v>
      </c>
      <c r="E5612" s="115">
        <v>0</v>
      </c>
      <c r="F5612" s="115">
        <v>0</v>
      </c>
      <c r="G5612" s="115">
        <v>0</v>
      </c>
      <c r="H5612" s="115">
        <v>0</v>
      </c>
      <c r="I5612" s="115">
        <v>0</v>
      </c>
      <c r="J5612" s="115">
        <v>0</v>
      </c>
      <c r="K5612" s="115">
        <v>0</v>
      </c>
      <c r="L5612" s="115">
        <v>0</v>
      </c>
      <c r="M5612" s="115">
        <v>0</v>
      </c>
      <c r="N5612" s="115">
        <v>0</v>
      </c>
      <c r="O5612" s="115">
        <v>0</v>
      </c>
      <c r="P5612" s="115">
        <v>0</v>
      </c>
      <c r="Q5612" s="115">
        <v>0</v>
      </c>
      <c r="R5612" s="115">
        <v>0</v>
      </c>
      <c r="S5612" s="115">
        <v>0</v>
      </c>
      <c r="T5612" s="115">
        <v>0</v>
      </c>
      <c r="U5612" s="115">
        <v>0</v>
      </c>
      <c r="V5612" s="115">
        <v>0</v>
      </c>
      <c r="W5612" s="115">
        <v>0</v>
      </c>
      <c r="X5612" s="115">
        <v>0</v>
      </c>
      <c r="Y5612" s="115">
        <v>0</v>
      </c>
      <c r="Z5612" s="115">
        <v>0</v>
      </c>
      <c r="AA5612" s="115">
        <v>0</v>
      </c>
      <c r="AB5612" s="115">
        <v>0</v>
      </c>
      <c r="AC5612" s="115">
        <v>0</v>
      </c>
      <c r="AD5612" s="115">
        <v>0</v>
      </c>
      <c r="AE5612" s="115">
        <v>0</v>
      </c>
      <c r="AF5612" s="115">
        <v>0</v>
      </c>
      <c r="AG5612" s="115">
        <v>0</v>
      </c>
    </row>
    <row r="5613" spans="1:33">
      <c r="A5613" s="115" t="s">
        <v>3222</v>
      </c>
      <c r="B5613" s="115" t="s">
        <v>19</v>
      </c>
      <c r="C5613" s="115">
        <v>0</v>
      </c>
      <c r="D5613" s="115">
        <v>0</v>
      </c>
      <c r="E5613" s="115">
        <v>0</v>
      </c>
      <c r="F5613" s="115">
        <v>0</v>
      </c>
      <c r="G5613" s="115">
        <v>0</v>
      </c>
      <c r="H5613" s="115">
        <v>0</v>
      </c>
      <c r="I5613" s="115">
        <v>0</v>
      </c>
      <c r="J5613" s="115">
        <v>0</v>
      </c>
      <c r="K5613" s="115">
        <v>0</v>
      </c>
      <c r="L5613" s="115">
        <v>0</v>
      </c>
      <c r="M5613" s="115">
        <v>0</v>
      </c>
      <c r="N5613" s="115">
        <v>0</v>
      </c>
      <c r="O5613" s="115">
        <v>0</v>
      </c>
      <c r="P5613" s="115">
        <v>0</v>
      </c>
      <c r="Q5613" s="115">
        <v>0</v>
      </c>
      <c r="R5613" s="115">
        <v>0</v>
      </c>
      <c r="S5613" s="115">
        <v>0</v>
      </c>
      <c r="T5613" s="115">
        <v>0</v>
      </c>
      <c r="U5613" s="115">
        <v>0</v>
      </c>
      <c r="V5613" s="115">
        <v>0</v>
      </c>
      <c r="W5613" s="115">
        <v>0</v>
      </c>
      <c r="X5613" s="115">
        <v>0</v>
      </c>
      <c r="Y5613" s="115">
        <v>0</v>
      </c>
      <c r="Z5613" s="115">
        <v>0</v>
      </c>
      <c r="AA5613" s="115">
        <v>0</v>
      </c>
      <c r="AB5613" s="115">
        <v>0</v>
      </c>
      <c r="AC5613" s="115">
        <v>0</v>
      </c>
      <c r="AD5613" s="115">
        <v>0</v>
      </c>
      <c r="AE5613" s="115">
        <v>0</v>
      </c>
      <c r="AF5613" s="115">
        <v>0</v>
      </c>
      <c r="AG5613" s="115">
        <v>0</v>
      </c>
    </row>
    <row r="5614" spans="1:33">
      <c r="A5614" s="115" t="s">
        <v>3223</v>
      </c>
      <c r="B5614" s="115" t="s">
        <v>19</v>
      </c>
      <c r="C5614" s="115">
        <v>0</v>
      </c>
      <c r="D5614" s="115">
        <v>0</v>
      </c>
      <c r="E5614" s="115">
        <v>0</v>
      </c>
      <c r="F5614" s="115">
        <v>0</v>
      </c>
      <c r="G5614" s="115">
        <v>0</v>
      </c>
      <c r="H5614" s="115">
        <v>0</v>
      </c>
      <c r="I5614" s="115">
        <v>0</v>
      </c>
      <c r="J5614" s="115">
        <v>0</v>
      </c>
      <c r="K5614" s="115">
        <v>0</v>
      </c>
      <c r="L5614" s="115">
        <v>0</v>
      </c>
      <c r="M5614" s="115">
        <v>0</v>
      </c>
      <c r="N5614" s="115">
        <v>0</v>
      </c>
      <c r="O5614" s="115">
        <v>0</v>
      </c>
      <c r="P5614" s="115">
        <v>0</v>
      </c>
      <c r="Q5614" s="115">
        <v>0</v>
      </c>
      <c r="R5614" s="115">
        <v>0</v>
      </c>
      <c r="S5614" s="115">
        <v>0</v>
      </c>
      <c r="T5614" s="115">
        <v>0</v>
      </c>
      <c r="U5614" s="115">
        <v>0</v>
      </c>
      <c r="V5614" s="115">
        <v>0</v>
      </c>
      <c r="W5614" s="115">
        <v>0</v>
      </c>
      <c r="X5614" s="115">
        <v>0</v>
      </c>
      <c r="Y5614" s="115">
        <v>0</v>
      </c>
      <c r="Z5614" s="115">
        <v>0</v>
      </c>
      <c r="AA5614" s="115">
        <v>0</v>
      </c>
      <c r="AB5614" s="115">
        <v>0</v>
      </c>
      <c r="AC5614" s="115">
        <v>0</v>
      </c>
      <c r="AD5614" s="115">
        <v>0</v>
      </c>
      <c r="AE5614" s="115">
        <v>0</v>
      </c>
      <c r="AF5614" s="115">
        <v>0</v>
      </c>
      <c r="AG5614" s="115">
        <v>0</v>
      </c>
    </row>
    <row r="5615" spans="1:33">
      <c r="A5615" s="115" t="s">
        <v>3224</v>
      </c>
      <c r="B5615" s="115" t="s">
        <v>19</v>
      </c>
      <c r="C5615" s="115">
        <v>0</v>
      </c>
      <c r="D5615" s="115">
        <v>0</v>
      </c>
      <c r="E5615" s="115">
        <v>0</v>
      </c>
      <c r="F5615" s="115">
        <v>0</v>
      </c>
      <c r="G5615" s="115">
        <v>0</v>
      </c>
      <c r="H5615" s="115">
        <v>0</v>
      </c>
      <c r="I5615" s="115">
        <v>0</v>
      </c>
      <c r="J5615" s="115">
        <v>0</v>
      </c>
      <c r="K5615" s="115">
        <v>0</v>
      </c>
      <c r="L5615" s="115">
        <v>0</v>
      </c>
      <c r="M5615" s="115">
        <v>0</v>
      </c>
      <c r="N5615" s="115">
        <v>0</v>
      </c>
      <c r="O5615" s="115">
        <v>0</v>
      </c>
      <c r="P5615" s="115">
        <v>0</v>
      </c>
      <c r="Q5615" s="115">
        <v>0</v>
      </c>
      <c r="R5615" s="115">
        <v>0</v>
      </c>
      <c r="S5615" s="115">
        <v>0</v>
      </c>
      <c r="T5615" s="115">
        <v>0</v>
      </c>
      <c r="U5615" s="115">
        <v>0</v>
      </c>
      <c r="V5615" s="115">
        <v>0</v>
      </c>
      <c r="W5615" s="115">
        <v>0</v>
      </c>
      <c r="X5615" s="115">
        <v>0</v>
      </c>
      <c r="Y5615" s="115">
        <v>0</v>
      </c>
      <c r="Z5615" s="115">
        <v>0</v>
      </c>
      <c r="AA5615" s="115">
        <v>0</v>
      </c>
      <c r="AB5615" s="115">
        <v>0</v>
      </c>
      <c r="AC5615" s="115">
        <v>0</v>
      </c>
      <c r="AD5615" s="115">
        <v>0</v>
      </c>
      <c r="AE5615" s="115">
        <v>0</v>
      </c>
      <c r="AF5615" s="115">
        <v>0</v>
      </c>
      <c r="AG5615" s="115">
        <v>0</v>
      </c>
    </row>
    <row r="5616" spans="1:33">
      <c r="A5616" s="115" t="s">
        <v>3225</v>
      </c>
      <c r="B5616" s="115" t="s">
        <v>19</v>
      </c>
      <c r="C5616" s="115">
        <v>0</v>
      </c>
      <c r="D5616" s="115">
        <v>0</v>
      </c>
      <c r="E5616" s="115">
        <v>0</v>
      </c>
      <c r="F5616" s="115">
        <v>0</v>
      </c>
      <c r="G5616" s="115">
        <v>0</v>
      </c>
      <c r="H5616" s="115">
        <v>0</v>
      </c>
      <c r="I5616" s="115">
        <v>0</v>
      </c>
      <c r="J5616" s="115">
        <v>0</v>
      </c>
      <c r="K5616" s="115">
        <v>0</v>
      </c>
      <c r="L5616" s="115">
        <v>0</v>
      </c>
      <c r="M5616" s="115">
        <v>0</v>
      </c>
      <c r="N5616" s="115">
        <v>0</v>
      </c>
      <c r="O5616" s="115">
        <v>0</v>
      </c>
      <c r="P5616" s="115">
        <v>0</v>
      </c>
      <c r="Q5616" s="115">
        <v>0</v>
      </c>
      <c r="R5616" s="115">
        <v>0</v>
      </c>
      <c r="S5616" s="115">
        <v>0</v>
      </c>
      <c r="T5616" s="115">
        <v>0</v>
      </c>
      <c r="U5616" s="115">
        <v>0</v>
      </c>
      <c r="V5616" s="115">
        <v>0</v>
      </c>
      <c r="W5616" s="115">
        <v>0</v>
      </c>
      <c r="X5616" s="115">
        <v>0</v>
      </c>
      <c r="Y5616" s="115">
        <v>0</v>
      </c>
      <c r="Z5616" s="115">
        <v>0</v>
      </c>
      <c r="AA5616" s="115">
        <v>0</v>
      </c>
      <c r="AB5616" s="115">
        <v>0</v>
      </c>
      <c r="AC5616" s="115">
        <v>0</v>
      </c>
      <c r="AD5616" s="115">
        <v>0</v>
      </c>
      <c r="AE5616" s="115">
        <v>0</v>
      </c>
      <c r="AF5616" s="115">
        <v>0</v>
      </c>
      <c r="AG5616" s="115">
        <v>0</v>
      </c>
    </row>
    <row r="5617" spans="1:33">
      <c r="A5617" s="115" t="s">
        <v>3226</v>
      </c>
      <c r="B5617" s="115" t="s">
        <v>19</v>
      </c>
      <c r="C5617" s="115">
        <v>0</v>
      </c>
      <c r="D5617" s="115">
        <v>0</v>
      </c>
      <c r="E5617" s="115">
        <v>0</v>
      </c>
      <c r="F5617" s="115">
        <v>0</v>
      </c>
      <c r="G5617" s="115">
        <v>0</v>
      </c>
      <c r="H5617" s="115">
        <v>0</v>
      </c>
      <c r="I5617" s="115">
        <v>0</v>
      </c>
      <c r="J5617" s="115">
        <v>0</v>
      </c>
      <c r="K5617" s="115">
        <v>0</v>
      </c>
      <c r="L5617" s="115">
        <v>0</v>
      </c>
      <c r="M5617" s="115">
        <v>0</v>
      </c>
      <c r="N5617" s="115">
        <v>0</v>
      </c>
      <c r="O5617" s="115">
        <v>0</v>
      </c>
      <c r="P5617" s="115">
        <v>0</v>
      </c>
      <c r="Q5617" s="115">
        <v>0</v>
      </c>
      <c r="R5617" s="115">
        <v>0</v>
      </c>
      <c r="S5617" s="115">
        <v>0</v>
      </c>
      <c r="T5617" s="115">
        <v>0</v>
      </c>
      <c r="U5617" s="115">
        <v>0</v>
      </c>
      <c r="V5617" s="115">
        <v>0</v>
      </c>
      <c r="W5617" s="115">
        <v>0</v>
      </c>
      <c r="X5617" s="115">
        <v>0</v>
      </c>
      <c r="Y5617" s="115">
        <v>0</v>
      </c>
      <c r="Z5617" s="115">
        <v>0</v>
      </c>
      <c r="AA5617" s="115">
        <v>0</v>
      </c>
      <c r="AB5617" s="115">
        <v>0</v>
      </c>
      <c r="AC5617" s="115">
        <v>0</v>
      </c>
      <c r="AD5617" s="115">
        <v>0</v>
      </c>
      <c r="AE5617" s="115">
        <v>0</v>
      </c>
      <c r="AF5617" s="115">
        <v>0</v>
      </c>
      <c r="AG5617" s="115">
        <v>0</v>
      </c>
    </row>
    <row r="5618" spans="1:33">
      <c r="A5618" s="115" t="s">
        <v>3227</v>
      </c>
      <c r="B5618" s="115" t="s">
        <v>19</v>
      </c>
      <c r="C5618" s="115">
        <v>0</v>
      </c>
      <c r="D5618" s="115">
        <v>0</v>
      </c>
      <c r="E5618" s="115">
        <v>0</v>
      </c>
      <c r="F5618" s="115">
        <v>0</v>
      </c>
      <c r="G5618" s="115">
        <v>0</v>
      </c>
      <c r="H5618" s="115">
        <v>0</v>
      </c>
      <c r="I5618" s="115">
        <v>0</v>
      </c>
      <c r="J5618" s="115">
        <v>0</v>
      </c>
      <c r="K5618" s="115">
        <v>0</v>
      </c>
      <c r="L5618" s="115">
        <v>0</v>
      </c>
      <c r="M5618" s="115">
        <v>0</v>
      </c>
      <c r="N5618" s="115">
        <v>0</v>
      </c>
      <c r="O5618" s="115">
        <v>0</v>
      </c>
      <c r="P5618" s="115">
        <v>0</v>
      </c>
      <c r="Q5618" s="115">
        <v>0</v>
      </c>
      <c r="R5618" s="115">
        <v>0</v>
      </c>
      <c r="S5618" s="115">
        <v>0</v>
      </c>
      <c r="T5618" s="115">
        <v>0</v>
      </c>
      <c r="U5618" s="115">
        <v>0</v>
      </c>
      <c r="V5618" s="115">
        <v>0</v>
      </c>
      <c r="W5618" s="115">
        <v>0</v>
      </c>
      <c r="X5618" s="115">
        <v>0</v>
      </c>
      <c r="Y5618" s="115">
        <v>0</v>
      </c>
      <c r="Z5618" s="115">
        <v>0</v>
      </c>
      <c r="AA5618" s="115">
        <v>0</v>
      </c>
      <c r="AB5618" s="115">
        <v>0</v>
      </c>
      <c r="AC5618" s="115">
        <v>0</v>
      </c>
      <c r="AD5618" s="115">
        <v>0</v>
      </c>
      <c r="AE5618" s="115">
        <v>0</v>
      </c>
      <c r="AF5618" s="115">
        <v>0</v>
      </c>
      <c r="AG5618" s="115">
        <v>0</v>
      </c>
    </row>
    <row r="5619" spans="1:33">
      <c r="A5619" s="115" t="s">
        <v>3228</v>
      </c>
      <c r="B5619" s="115" t="s">
        <v>19</v>
      </c>
      <c r="C5619" s="115">
        <v>0</v>
      </c>
      <c r="D5619" s="115">
        <v>0</v>
      </c>
      <c r="E5619" s="115">
        <v>0</v>
      </c>
      <c r="F5619" s="115">
        <v>0</v>
      </c>
      <c r="G5619" s="115">
        <v>0</v>
      </c>
      <c r="H5619" s="115">
        <v>0</v>
      </c>
      <c r="I5619" s="115">
        <v>0</v>
      </c>
      <c r="J5619" s="115">
        <v>0</v>
      </c>
      <c r="K5619" s="115">
        <v>0</v>
      </c>
      <c r="L5619" s="115">
        <v>0</v>
      </c>
      <c r="M5619" s="115">
        <v>0</v>
      </c>
      <c r="N5619" s="115">
        <v>0</v>
      </c>
      <c r="O5619" s="115">
        <v>0</v>
      </c>
      <c r="P5619" s="115">
        <v>0</v>
      </c>
      <c r="Q5619" s="115">
        <v>0</v>
      </c>
      <c r="R5619" s="115">
        <v>0</v>
      </c>
      <c r="S5619" s="115">
        <v>0</v>
      </c>
      <c r="T5619" s="115">
        <v>0</v>
      </c>
      <c r="U5619" s="115">
        <v>0</v>
      </c>
      <c r="V5619" s="115">
        <v>0</v>
      </c>
      <c r="W5619" s="115">
        <v>0</v>
      </c>
      <c r="X5619" s="115">
        <v>0</v>
      </c>
      <c r="Y5619" s="115">
        <v>0</v>
      </c>
      <c r="Z5619" s="115">
        <v>0</v>
      </c>
      <c r="AA5619" s="115">
        <v>0</v>
      </c>
      <c r="AB5619" s="115">
        <v>0</v>
      </c>
      <c r="AC5619" s="115">
        <v>0</v>
      </c>
      <c r="AD5619" s="115">
        <v>0</v>
      </c>
      <c r="AE5619" s="115">
        <v>0</v>
      </c>
      <c r="AF5619" s="115">
        <v>0</v>
      </c>
      <c r="AG5619" s="115">
        <v>0</v>
      </c>
    </row>
    <row r="5620" spans="1:33">
      <c r="A5620" s="115" t="s">
        <v>3229</v>
      </c>
      <c r="B5620" s="115" t="s">
        <v>19</v>
      </c>
      <c r="C5620" s="2">
        <v>5561520000000</v>
      </c>
      <c r="D5620" s="2">
        <v>5792610000000</v>
      </c>
      <c r="E5620" s="2">
        <v>5760650000000</v>
      </c>
      <c r="F5620" s="2">
        <v>5730530000000</v>
      </c>
      <c r="G5620" s="2">
        <v>5704720000000</v>
      </c>
      <c r="H5620" s="2">
        <v>5681980000000</v>
      </c>
      <c r="I5620" s="2">
        <v>5662920000000</v>
      </c>
      <c r="J5620" s="2">
        <v>5647560000000</v>
      </c>
      <c r="K5620" s="2">
        <v>5630350000000</v>
      </c>
      <c r="L5620" s="2">
        <v>5610070000000</v>
      </c>
      <c r="M5620" s="2">
        <v>5579950000000</v>
      </c>
      <c r="N5620" s="2">
        <v>5549220000000</v>
      </c>
      <c r="O5620" s="2">
        <v>5520950000000</v>
      </c>
      <c r="P5620" s="2">
        <v>5496370000000</v>
      </c>
      <c r="Q5620" s="2">
        <v>5473630000000</v>
      </c>
      <c r="R5620" s="2">
        <v>5456420000000</v>
      </c>
      <c r="S5620" s="2">
        <v>5440440000000</v>
      </c>
      <c r="T5620" s="2">
        <v>5422000000000</v>
      </c>
      <c r="U5620" s="2">
        <v>5404180000000</v>
      </c>
      <c r="V5620" s="2">
        <v>5388200000000</v>
      </c>
      <c r="W5620" s="2">
        <v>5375910000000</v>
      </c>
      <c r="X5620" s="2">
        <v>5363610000000</v>
      </c>
      <c r="Y5620" s="2">
        <v>5353780000000</v>
      </c>
      <c r="Z5620" s="2">
        <v>5345180000000</v>
      </c>
      <c r="AA5620" s="2">
        <v>5337800000000</v>
      </c>
      <c r="AB5620" s="2">
        <v>5331660000000</v>
      </c>
      <c r="AC5620" s="2">
        <v>5324280000000</v>
      </c>
      <c r="AD5620" s="2">
        <v>5316900000000</v>
      </c>
      <c r="AE5620" s="2">
        <v>5309530000000</v>
      </c>
      <c r="AF5620" s="2">
        <v>5302150000000</v>
      </c>
      <c r="AG5620" s="2">
        <v>5295390000000</v>
      </c>
    </row>
    <row r="5621" spans="1:33">
      <c r="A5621" s="115" t="s">
        <v>3230</v>
      </c>
      <c r="B5621" s="115" t="s">
        <v>19</v>
      </c>
      <c r="C5621" s="2">
        <v>202426000</v>
      </c>
      <c r="D5621" s="2">
        <v>210837000</v>
      </c>
      <c r="E5621" s="2">
        <v>209674000</v>
      </c>
      <c r="F5621" s="2">
        <v>208578000</v>
      </c>
      <c r="G5621" s="2">
        <v>207638000</v>
      </c>
      <c r="H5621" s="2">
        <v>206811000</v>
      </c>
      <c r="I5621" s="2">
        <v>206117000</v>
      </c>
      <c r="J5621" s="2">
        <v>205558000</v>
      </c>
      <c r="K5621" s="2">
        <v>204932000</v>
      </c>
      <c r="L5621" s="2">
        <v>204193000</v>
      </c>
      <c r="M5621" s="2">
        <v>203097000</v>
      </c>
      <c r="N5621" s="2">
        <v>201979000</v>
      </c>
      <c r="O5621" s="2">
        <v>200950000</v>
      </c>
      <c r="P5621" s="2">
        <v>200055000</v>
      </c>
      <c r="Q5621" s="2">
        <v>199227000</v>
      </c>
      <c r="R5621" s="2">
        <v>198601000</v>
      </c>
      <c r="S5621" s="2">
        <v>198019000</v>
      </c>
      <c r="T5621" s="2">
        <v>197348000</v>
      </c>
      <c r="U5621" s="2">
        <v>196699000</v>
      </c>
      <c r="V5621" s="2">
        <v>196118000</v>
      </c>
      <c r="W5621" s="2">
        <v>195670000</v>
      </c>
      <c r="X5621" s="2">
        <v>195223000</v>
      </c>
      <c r="Y5621" s="2">
        <v>194865000</v>
      </c>
      <c r="Z5621" s="2">
        <v>194552000</v>
      </c>
      <c r="AA5621" s="2">
        <v>194283000</v>
      </c>
      <c r="AB5621" s="2">
        <v>194060000</v>
      </c>
      <c r="AC5621" s="2">
        <v>193791000</v>
      </c>
      <c r="AD5621" s="2">
        <v>193523000</v>
      </c>
      <c r="AE5621" s="2">
        <v>193254000</v>
      </c>
      <c r="AF5621" s="2">
        <v>192986000</v>
      </c>
      <c r="AG5621" s="2">
        <v>192740000</v>
      </c>
    </row>
    <row r="5622" spans="1:33">
      <c r="A5622" s="115" t="s">
        <v>3231</v>
      </c>
      <c r="B5622" s="115" t="s">
        <v>19</v>
      </c>
      <c r="C5622" s="2">
        <v>1651350000</v>
      </c>
      <c r="D5622" s="2">
        <v>1719970000</v>
      </c>
      <c r="E5622" s="2">
        <v>1710480000</v>
      </c>
      <c r="F5622" s="2">
        <v>1701540000</v>
      </c>
      <c r="G5622" s="2">
        <v>1693870000</v>
      </c>
      <c r="H5622" s="2">
        <v>1687120000</v>
      </c>
      <c r="I5622" s="2">
        <v>1681460000</v>
      </c>
      <c r="J5622" s="2">
        <v>1676900000</v>
      </c>
      <c r="K5622" s="2">
        <v>1671790000</v>
      </c>
      <c r="L5622" s="2">
        <v>1665770000</v>
      </c>
      <c r="M5622" s="2">
        <v>1656830000</v>
      </c>
      <c r="N5622" s="2">
        <v>1647700000</v>
      </c>
      <c r="O5622" s="2">
        <v>1639310000</v>
      </c>
      <c r="P5622" s="2">
        <v>1632010000</v>
      </c>
      <c r="Q5622" s="2">
        <v>1625260000</v>
      </c>
      <c r="R5622" s="2">
        <v>1620150000</v>
      </c>
      <c r="S5622" s="2">
        <v>1615400000</v>
      </c>
      <c r="T5622" s="2">
        <v>1609930000</v>
      </c>
      <c r="U5622" s="2">
        <v>1604630000</v>
      </c>
      <c r="V5622" s="2">
        <v>1599890000</v>
      </c>
      <c r="W5622" s="2">
        <v>1596240000</v>
      </c>
      <c r="X5622" s="2">
        <v>1592590000</v>
      </c>
      <c r="Y5622" s="2">
        <v>1589670000</v>
      </c>
      <c r="Z5622" s="2">
        <v>1587120000</v>
      </c>
      <c r="AA5622" s="2">
        <v>1584930000</v>
      </c>
      <c r="AB5622" s="2">
        <v>1583100000</v>
      </c>
      <c r="AC5622" s="2">
        <v>1580910000</v>
      </c>
      <c r="AD5622" s="2">
        <v>1578720000</v>
      </c>
      <c r="AE5622" s="2">
        <v>1576530000</v>
      </c>
      <c r="AF5622" s="2">
        <v>1574340000</v>
      </c>
      <c r="AG5622" s="2">
        <v>1572330000</v>
      </c>
    </row>
    <row r="5623" spans="1:33">
      <c r="A5623" s="115" t="s">
        <v>3232</v>
      </c>
      <c r="B5623" s="115" t="s">
        <v>19</v>
      </c>
      <c r="C5623" s="2">
        <v>3811890000</v>
      </c>
      <c r="D5623" s="2">
        <v>3970280000</v>
      </c>
      <c r="E5623" s="2">
        <v>3948380000</v>
      </c>
      <c r="F5623" s="2">
        <v>3927740000</v>
      </c>
      <c r="G5623" s="2">
        <v>3910040000</v>
      </c>
      <c r="H5623" s="2">
        <v>3894460000</v>
      </c>
      <c r="I5623" s="2">
        <v>3881400000</v>
      </c>
      <c r="J5623" s="2">
        <v>3870870000</v>
      </c>
      <c r="K5623" s="2">
        <v>3859070000</v>
      </c>
      <c r="L5623" s="2">
        <v>3845170000</v>
      </c>
      <c r="M5623" s="2">
        <v>3824530000</v>
      </c>
      <c r="N5623" s="2">
        <v>3803470000</v>
      </c>
      <c r="O5623" s="2">
        <v>3784090000</v>
      </c>
      <c r="P5623" s="2">
        <v>3767240000</v>
      </c>
      <c r="Q5623" s="2">
        <v>3751650000</v>
      </c>
      <c r="R5623" s="2">
        <v>3739860000</v>
      </c>
      <c r="S5623" s="2">
        <v>3728910000</v>
      </c>
      <c r="T5623" s="2">
        <v>3716270000</v>
      </c>
      <c r="U5623" s="2">
        <v>3704050000</v>
      </c>
      <c r="V5623" s="2">
        <v>3693100000</v>
      </c>
      <c r="W5623" s="2">
        <v>3684670000</v>
      </c>
      <c r="X5623" s="2">
        <v>3676250000</v>
      </c>
      <c r="Y5623" s="2">
        <v>3669510000</v>
      </c>
      <c r="Z5623" s="2">
        <v>3663610000</v>
      </c>
      <c r="AA5623" s="2">
        <v>3658560000</v>
      </c>
      <c r="AB5623" s="2">
        <v>3654340000</v>
      </c>
      <c r="AC5623" s="2">
        <v>3649290000</v>
      </c>
      <c r="AD5623" s="2">
        <v>3644230000</v>
      </c>
      <c r="AE5623" s="2">
        <v>3639180000</v>
      </c>
      <c r="AF5623" s="2">
        <v>3634120000</v>
      </c>
      <c r="AG5623" s="2">
        <v>3629490000</v>
      </c>
    </row>
    <row r="5624" spans="1:33">
      <c r="A5624" s="115" t="s">
        <v>3233</v>
      </c>
      <c r="B5624" s="115" t="s">
        <v>19</v>
      </c>
      <c r="C5624" s="2">
        <v>152385000</v>
      </c>
      <c r="D5624" s="2">
        <v>158717000</v>
      </c>
      <c r="E5624" s="2">
        <v>157841000</v>
      </c>
      <c r="F5624" s="2">
        <v>157016000</v>
      </c>
      <c r="G5624" s="2">
        <v>156309000</v>
      </c>
      <c r="H5624" s="2">
        <v>155686000</v>
      </c>
      <c r="I5624" s="2">
        <v>155164000</v>
      </c>
      <c r="J5624" s="2">
        <v>154743000</v>
      </c>
      <c r="K5624" s="2">
        <v>154271000</v>
      </c>
      <c r="L5624" s="2">
        <v>153716000</v>
      </c>
      <c r="M5624" s="2">
        <v>152890000</v>
      </c>
      <c r="N5624" s="2">
        <v>152048000</v>
      </c>
      <c r="O5624" s="2">
        <v>151274000</v>
      </c>
      <c r="P5624" s="2">
        <v>150600000</v>
      </c>
      <c r="Q5624" s="2">
        <v>149977000</v>
      </c>
      <c r="R5624" s="2">
        <v>149506000</v>
      </c>
      <c r="S5624" s="2">
        <v>149068000</v>
      </c>
      <c r="T5624" s="2">
        <v>148562000</v>
      </c>
      <c r="U5624" s="2">
        <v>148074000</v>
      </c>
      <c r="V5624" s="2">
        <v>147636000</v>
      </c>
      <c r="W5624" s="2">
        <v>147299000</v>
      </c>
      <c r="X5624" s="2">
        <v>146963000</v>
      </c>
      <c r="Y5624" s="2">
        <v>146693000</v>
      </c>
      <c r="Z5624" s="2">
        <v>146457000</v>
      </c>
      <c r="AA5624" s="2">
        <v>146255000</v>
      </c>
      <c r="AB5624" s="2">
        <v>146087000</v>
      </c>
      <c r="AC5624" s="2">
        <v>145885000</v>
      </c>
      <c r="AD5624" s="2">
        <v>145683000</v>
      </c>
      <c r="AE5624" s="2">
        <v>145481000</v>
      </c>
      <c r="AF5624" s="2">
        <v>145279000</v>
      </c>
      <c r="AG5624" s="2">
        <v>145093000</v>
      </c>
    </row>
    <row r="5625" spans="1:33">
      <c r="A5625" s="115" t="s">
        <v>3234</v>
      </c>
      <c r="B5625" s="115" t="s">
        <v>19</v>
      </c>
      <c r="C5625" s="2">
        <v>96914800</v>
      </c>
      <c r="D5625" s="2">
        <v>100942000</v>
      </c>
      <c r="E5625" s="2">
        <v>100385000</v>
      </c>
      <c r="F5625" s="2">
        <v>99860000</v>
      </c>
      <c r="G5625" s="2">
        <v>99410200</v>
      </c>
      <c r="H5625" s="2">
        <v>99014000</v>
      </c>
      <c r="I5625" s="2">
        <v>98681900</v>
      </c>
      <c r="J5625" s="2">
        <v>98414200</v>
      </c>
      <c r="K5625" s="2">
        <v>98114300</v>
      </c>
      <c r="L5625" s="2">
        <v>97760900</v>
      </c>
      <c r="M5625" s="2">
        <v>97236100</v>
      </c>
      <c r="N5625" s="2">
        <v>96700600</v>
      </c>
      <c r="O5625" s="2">
        <v>96207900</v>
      </c>
      <c r="P5625" s="2">
        <v>95779500</v>
      </c>
      <c r="Q5625" s="2">
        <v>95383300</v>
      </c>
      <c r="R5625" s="2">
        <v>95083400</v>
      </c>
      <c r="S5625" s="2">
        <v>94804900</v>
      </c>
      <c r="T5625" s="2">
        <v>94483600</v>
      </c>
      <c r="U5625" s="2">
        <v>94173000</v>
      </c>
      <c r="V5625" s="2">
        <v>93894600</v>
      </c>
      <c r="W5625" s="2">
        <v>93680400</v>
      </c>
      <c r="X5625" s="2">
        <v>93466200</v>
      </c>
      <c r="Y5625" s="2">
        <v>93294800</v>
      </c>
      <c r="Z5625" s="2">
        <v>93144900</v>
      </c>
      <c r="AA5625" s="2">
        <v>93016400</v>
      </c>
      <c r="AB5625" s="2">
        <v>92909300</v>
      </c>
      <c r="AC5625" s="2">
        <v>92780700</v>
      </c>
      <c r="AD5625" s="2">
        <v>92652200</v>
      </c>
      <c r="AE5625" s="2">
        <v>92523700</v>
      </c>
      <c r="AF5625" s="2">
        <v>92395200</v>
      </c>
      <c r="AG5625" s="2">
        <v>92277400</v>
      </c>
    </row>
    <row r="5626" spans="1:33">
      <c r="A5626" s="115" t="s">
        <v>3235</v>
      </c>
      <c r="B5626" s="115" t="s">
        <v>19</v>
      </c>
      <c r="C5626" s="2">
        <v>1198720000</v>
      </c>
      <c r="D5626" s="2">
        <v>1248530000</v>
      </c>
      <c r="E5626" s="2">
        <v>1241640000</v>
      </c>
      <c r="F5626" s="2">
        <v>1235150000</v>
      </c>
      <c r="G5626" s="2">
        <v>1229590000</v>
      </c>
      <c r="H5626" s="2">
        <v>1224690000</v>
      </c>
      <c r="I5626" s="2">
        <v>1220580000</v>
      </c>
      <c r="J5626" s="2">
        <v>1217270000</v>
      </c>
      <c r="K5626" s="2">
        <v>1213560000</v>
      </c>
      <c r="L5626" s="2">
        <v>1209190000</v>
      </c>
      <c r="M5626" s="2">
        <v>1202700000</v>
      </c>
      <c r="N5626" s="2">
        <v>1196070000</v>
      </c>
      <c r="O5626" s="2">
        <v>1189980000</v>
      </c>
      <c r="P5626" s="2">
        <v>1184680000</v>
      </c>
      <c r="Q5626" s="2">
        <v>1179780000</v>
      </c>
      <c r="R5626" s="2">
        <v>1176070000</v>
      </c>
      <c r="S5626" s="2">
        <v>1172620000</v>
      </c>
      <c r="T5626" s="2">
        <v>1168650000</v>
      </c>
      <c r="U5626" s="2">
        <v>1164810000</v>
      </c>
      <c r="V5626" s="2">
        <v>1161360000</v>
      </c>
      <c r="W5626" s="2">
        <v>1158720000</v>
      </c>
      <c r="X5626" s="2">
        <v>1156070000</v>
      </c>
      <c r="Y5626" s="2">
        <v>1153950000</v>
      </c>
      <c r="Z5626" s="2">
        <v>1152090000</v>
      </c>
      <c r="AA5626" s="2">
        <v>1150500000</v>
      </c>
      <c r="AB5626" s="2">
        <v>1149180000</v>
      </c>
      <c r="AC5626" s="2">
        <v>1147590000</v>
      </c>
      <c r="AD5626" s="2">
        <v>1146000000</v>
      </c>
      <c r="AE5626" s="2">
        <v>1144410000</v>
      </c>
      <c r="AF5626" s="2">
        <v>1142820000</v>
      </c>
      <c r="AG5626" s="2">
        <v>1141360000</v>
      </c>
    </row>
    <row r="5627" spans="1:33">
      <c r="A5627" s="115" t="s">
        <v>3236</v>
      </c>
      <c r="B5627" s="115" t="s">
        <v>19</v>
      </c>
      <c r="C5627" s="2">
        <v>5610380</v>
      </c>
      <c r="D5627" s="2">
        <v>5843500</v>
      </c>
      <c r="E5627" s="2">
        <v>5811260</v>
      </c>
      <c r="F5627" s="2">
        <v>5780880</v>
      </c>
      <c r="G5627" s="2">
        <v>5754840</v>
      </c>
      <c r="H5627" s="2">
        <v>5731900</v>
      </c>
      <c r="I5627" s="2">
        <v>5712680</v>
      </c>
      <c r="J5627" s="2">
        <v>5697180</v>
      </c>
      <c r="K5627" s="2">
        <v>5679820</v>
      </c>
      <c r="L5627" s="2">
        <v>5659360</v>
      </c>
      <c r="M5627" s="2">
        <v>5628980</v>
      </c>
      <c r="N5627" s="2">
        <v>5597980</v>
      </c>
      <c r="O5627" s="2">
        <v>5569460</v>
      </c>
      <c r="P5627" s="2">
        <v>5544660</v>
      </c>
      <c r="Q5627" s="2">
        <v>5521720</v>
      </c>
      <c r="R5627" s="2">
        <v>5504360</v>
      </c>
      <c r="S5627" s="2">
        <v>5488240</v>
      </c>
      <c r="T5627" s="2">
        <v>5469640</v>
      </c>
      <c r="U5627" s="2">
        <v>5451660</v>
      </c>
      <c r="V5627" s="2">
        <v>5435540</v>
      </c>
      <c r="W5627" s="2">
        <v>5423140</v>
      </c>
      <c r="X5627" s="2">
        <v>5410740</v>
      </c>
      <c r="Y5627" s="2">
        <v>5400820</v>
      </c>
      <c r="Z5627" s="2">
        <v>5392140</v>
      </c>
      <c r="AA5627" s="2">
        <v>5384700</v>
      </c>
      <c r="AB5627" s="2">
        <v>5378500</v>
      </c>
      <c r="AC5627" s="2">
        <v>5371060</v>
      </c>
      <c r="AD5627" s="2">
        <v>5363620</v>
      </c>
      <c r="AE5627" s="2">
        <v>5356180</v>
      </c>
      <c r="AF5627" s="2">
        <v>5348740</v>
      </c>
      <c r="AG5627" s="2">
        <v>5341920</v>
      </c>
    </row>
    <row r="5628" spans="1:33">
      <c r="A5628" s="115" t="s">
        <v>3237</v>
      </c>
      <c r="B5628" s="115" t="s">
        <v>19</v>
      </c>
      <c r="C5628" s="2">
        <v>28413900</v>
      </c>
      <c r="D5628" s="2">
        <v>29594500</v>
      </c>
      <c r="E5628" s="2">
        <v>29431200</v>
      </c>
      <c r="F5628" s="2">
        <v>29277400</v>
      </c>
      <c r="G5628" s="2">
        <v>29145500</v>
      </c>
      <c r="H5628" s="2">
        <v>29029300</v>
      </c>
      <c r="I5628" s="2">
        <v>28932000</v>
      </c>
      <c r="J5628" s="2">
        <v>28853500</v>
      </c>
      <c r="K5628" s="2">
        <v>28765500</v>
      </c>
      <c r="L5628" s="2">
        <v>28661900</v>
      </c>
      <c r="M5628" s="2">
        <v>28508100</v>
      </c>
      <c r="N5628" s="2">
        <v>28351100</v>
      </c>
      <c r="O5628" s="2">
        <v>28206600</v>
      </c>
      <c r="P5628" s="2">
        <v>28081000</v>
      </c>
      <c r="Q5628" s="2">
        <v>27964800</v>
      </c>
      <c r="R5628" s="2">
        <v>27876900</v>
      </c>
      <c r="S5628" s="2">
        <v>27795300</v>
      </c>
      <c r="T5628" s="2">
        <v>27701100</v>
      </c>
      <c r="U5628" s="2">
        <v>27610000</v>
      </c>
      <c r="V5628" s="2">
        <v>27528400</v>
      </c>
      <c r="W5628" s="2">
        <v>27465600</v>
      </c>
      <c r="X5628" s="2">
        <v>27402800</v>
      </c>
      <c r="Y5628" s="2">
        <v>27352500</v>
      </c>
      <c r="Z5628" s="2">
        <v>27308600</v>
      </c>
      <c r="AA5628" s="2">
        <v>27270900</v>
      </c>
      <c r="AB5628" s="2">
        <v>27239500</v>
      </c>
      <c r="AC5628" s="2">
        <v>27201800</v>
      </c>
      <c r="AD5628" s="2">
        <v>27164100</v>
      </c>
      <c r="AE5628" s="2">
        <v>27126500</v>
      </c>
      <c r="AF5628" s="2">
        <v>27088800</v>
      </c>
      <c r="AG5628" s="2">
        <v>27054200</v>
      </c>
    </row>
    <row r="5629" spans="1:33">
      <c r="A5629" s="115" t="s">
        <v>3238</v>
      </c>
      <c r="B5629" s="115" t="s">
        <v>19</v>
      </c>
      <c r="C5629" s="2">
        <v>271470000</v>
      </c>
      <c r="D5629" s="2">
        <v>282750000</v>
      </c>
      <c r="E5629" s="2">
        <v>281190000</v>
      </c>
      <c r="F5629" s="2">
        <v>279720000</v>
      </c>
      <c r="G5629" s="2">
        <v>278460000</v>
      </c>
      <c r="H5629" s="2">
        <v>277350000</v>
      </c>
      <c r="I5629" s="2">
        <v>276420000</v>
      </c>
      <c r="J5629" s="2">
        <v>275670000</v>
      </c>
      <c r="K5629" s="2">
        <v>274830000</v>
      </c>
      <c r="L5629" s="2">
        <v>273840000</v>
      </c>
      <c r="M5629" s="2">
        <v>272370000</v>
      </c>
      <c r="N5629" s="2">
        <v>270870000</v>
      </c>
      <c r="O5629" s="2">
        <v>269490000</v>
      </c>
      <c r="P5629" s="2">
        <v>268290000</v>
      </c>
      <c r="Q5629" s="2">
        <v>267180000</v>
      </c>
      <c r="R5629" s="2">
        <v>266340000</v>
      </c>
      <c r="S5629" s="2">
        <v>265560000</v>
      </c>
      <c r="T5629" s="2">
        <v>264660000</v>
      </c>
      <c r="U5629" s="2">
        <v>263790000</v>
      </c>
      <c r="V5629" s="2">
        <v>263010000</v>
      </c>
      <c r="W5629" s="2">
        <v>262410000</v>
      </c>
      <c r="X5629" s="2">
        <v>261810000</v>
      </c>
      <c r="Y5629" s="2">
        <v>261330000</v>
      </c>
      <c r="Z5629" s="2">
        <v>260910000</v>
      </c>
      <c r="AA5629" s="2">
        <v>260550000</v>
      </c>
      <c r="AB5629" s="2">
        <v>260250000</v>
      </c>
      <c r="AC5629" s="2">
        <v>259890000</v>
      </c>
      <c r="AD5629" s="2">
        <v>259530000</v>
      </c>
      <c r="AE5629" s="2">
        <v>259170000</v>
      </c>
      <c r="AF5629" s="2">
        <v>258810000</v>
      </c>
      <c r="AG5629" s="2">
        <v>258480000</v>
      </c>
    </row>
    <row r="5630" spans="1:33">
      <c r="A5630" s="115" t="s">
        <v>3239</v>
      </c>
      <c r="B5630" s="115" t="s">
        <v>19</v>
      </c>
      <c r="C5630" s="2">
        <v>54294000</v>
      </c>
      <c r="D5630" s="2">
        <v>56550000</v>
      </c>
      <c r="E5630" s="2">
        <v>56238000</v>
      </c>
      <c r="F5630" s="2">
        <v>55944000</v>
      </c>
      <c r="G5630" s="2">
        <v>55692000</v>
      </c>
      <c r="H5630" s="2">
        <v>55470000</v>
      </c>
      <c r="I5630" s="2">
        <v>55284000</v>
      </c>
      <c r="J5630" s="2">
        <v>55134000</v>
      </c>
      <c r="K5630" s="2">
        <v>54966000</v>
      </c>
      <c r="L5630" s="2">
        <v>54768000</v>
      </c>
      <c r="M5630" s="2">
        <v>54474000</v>
      </c>
      <c r="N5630" s="2">
        <v>54174000</v>
      </c>
      <c r="O5630" s="2">
        <v>53898000</v>
      </c>
      <c r="P5630" s="2">
        <v>53658000</v>
      </c>
      <c r="Q5630" s="2">
        <v>53436000</v>
      </c>
      <c r="R5630" s="2">
        <v>53268000</v>
      </c>
      <c r="S5630" s="2">
        <v>53112000</v>
      </c>
      <c r="T5630" s="2">
        <v>52932000</v>
      </c>
      <c r="U5630" s="2">
        <v>52758000</v>
      </c>
      <c r="V5630" s="2">
        <v>52602000</v>
      </c>
      <c r="W5630" s="2">
        <v>52482000</v>
      </c>
      <c r="X5630" s="2">
        <v>52362000</v>
      </c>
      <c r="Y5630" s="2">
        <v>52266000</v>
      </c>
      <c r="Z5630" s="2">
        <v>52182000</v>
      </c>
      <c r="AA5630" s="2">
        <v>52110000</v>
      </c>
      <c r="AB5630" s="2">
        <v>52050000</v>
      </c>
      <c r="AC5630" s="2">
        <v>51978000</v>
      </c>
      <c r="AD5630" s="2">
        <v>51906000</v>
      </c>
      <c r="AE5630" s="2">
        <v>51834000</v>
      </c>
      <c r="AF5630" s="2">
        <v>51762000</v>
      </c>
      <c r="AG5630" s="2">
        <v>51696000</v>
      </c>
    </row>
    <row r="5631" spans="1:33">
      <c r="A5631" s="115" t="s">
        <v>3240</v>
      </c>
      <c r="B5631" s="115" t="s">
        <v>19</v>
      </c>
      <c r="C5631" s="115">
        <v>0</v>
      </c>
      <c r="D5631" s="115">
        <v>0</v>
      </c>
      <c r="E5631" s="115">
        <v>0</v>
      </c>
      <c r="F5631" s="115">
        <v>0</v>
      </c>
      <c r="G5631" s="115">
        <v>0</v>
      </c>
      <c r="H5631" s="115">
        <v>0</v>
      </c>
      <c r="I5631" s="115">
        <v>0</v>
      </c>
      <c r="J5631" s="115">
        <v>0</v>
      </c>
      <c r="K5631" s="115">
        <v>0</v>
      </c>
      <c r="L5631" s="115">
        <v>0</v>
      </c>
      <c r="M5631" s="115">
        <v>0</v>
      </c>
      <c r="N5631" s="115">
        <v>0</v>
      </c>
      <c r="O5631" s="115">
        <v>0</v>
      </c>
      <c r="P5631" s="115">
        <v>0</v>
      </c>
      <c r="Q5631" s="115">
        <v>0</v>
      </c>
      <c r="R5631" s="115">
        <v>0</v>
      </c>
      <c r="S5631" s="115">
        <v>0</v>
      </c>
      <c r="T5631" s="115">
        <v>0</v>
      </c>
      <c r="U5631" s="115">
        <v>0</v>
      </c>
      <c r="V5631" s="115">
        <v>0</v>
      </c>
      <c r="W5631" s="115">
        <v>0</v>
      </c>
      <c r="X5631" s="115">
        <v>0</v>
      </c>
      <c r="Y5631" s="115">
        <v>0</v>
      </c>
      <c r="Z5631" s="115">
        <v>0</v>
      </c>
      <c r="AA5631" s="115">
        <v>0</v>
      </c>
      <c r="AB5631" s="115">
        <v>0</v>
      </c>
      <c r="AC5631" s="115">
        <v>0</v>
      </c>
      <c r="AD5631" s="115">
        <v>0</v>
      </c>
      <c r="AE5631" s="115">
        <v>0</v>
      </c>
      <c r="AF5631" s="115">
        <v>0</v>
      </c>
      <c r="AG5631" s="115">
        <v>0</v>
      </c>
    </row>
    <row r="5632" spans="1:33">
      <c r="A5632" s="115" t="s">
        <v>3241</v>
      </c>
      <c r="B5632" s="115" t="s">
        <v>19</v>
      </c>
      <c r="C5632" s="115">
        <v>0</v>
      </c>
      <c r="D5632" s="115">
        <v>0</v>
      </c>
      <c r="E5632" s="115">
        <v>0</v>
      </c>
      <c r="F5632" s="115">
        <v>0</v>
      </c>
      <c r="G5632" s="115">
        <v>0</v>
      </c>
      <c r="H5632" s="115">
        <v>0</v>
      </c>
      <c r="I5632" s="115">
        <v>0</v>
      </c>
      <c r="J5632" s="115">
        <v>0</v>
      </c>
      <c r="K5632" s="115">
        <v>0</v>
      </c>
      <c r="L5632" s="115">
        <v>0</v>
      </c>
      <c r="M5632" s="115">
        <v>0</v>
      </c>
      <c r="N5632" s="115">
        <v>0</v>
      </c>
      <c r="O5632" s="115">
        <v>0</v>
      </c>
      <c r="P5632" s="115">
        <v>0</v>
      </c>
      <c r="Q5632" s="115">
        <v>0</v>
      </c>
      <c r="R5632" s="115">
        <v>0</v>
      </c>
      <c r="S5632" s="115">
        <v>0</v>
      </c>
      <c r="T5632" s="115">
        <v>0</v>
      </c>
      <c r="U5632" s="115">
        <v>0</v>
      </c>
      <c r="V5632" s="115">
        <v>0</v>
      </c>
      <c r="W5632" s="115">
        <v>0</v>
      </c>
      <c r="X5632" s="115">
        <v>0</v>
      </c>
      <c r="Y5632" s="115">
        <v>0</v>
      </c>
      <c r="Z5632" s="115">
        <v>0</v>
      </c>
      <c r="AA5632" s="115">
        <v>0</v>
      </c>
      <c r="AB5632" s="115">
        <v>0</v>
      </c>
      <c r="AC5632" s="115">
        <v>0</v>
      </c>
      <c r="AD5632" s="115">
        <v>0</v>
      </c>
      <c r="AE5632" s="115">
        <v>0</v>
      </c>
      <c r="AF5632" s="115">
        <v>0</v>
      </c>
      <c r="AG5632" s="115">
        <v>0</v>
      </c>
    </row>
    <row r="5633" spans="1:33">
      <c r="A5633" s="115" t="s">
        <v>3242</v>
      </c>
      <c r="B5633" s="115" t="s">
        <v>19</v>
      </c>
      <c r="C5633" s="115">
        <v>0</v>
      </c>
      <c r="D5633" s="115">
        <v>0</v>
      </c>
      <c r="E5633" s="115">
        <v>0</v>
      </c>
      <c r="F5633" s="115">
        <v>0</v>
      </c>
      <c r="G5633" s="115">
        <v>0</v>
      </c>
      <c r="H5633" s="115">
        <v>0</v>
      </c>
      <c r="I5633" s="115">
        <v>0</v>
      </c>
      <c r="J5633" s="115">
        <v>0</v>
      </c>
      <c r="K5633" s="115">
        <v>0</v>
      </c>
      <c r="L5633" s="115">
        <v>0</v>
      </c>
      <c r="M5633" s="115">
        <v>0</v>
      </c>
      <c r="N5633" s="115">
        <v>0</v>
      </c>
      <c r="O5633" s="115">
        <v>0</v>
      </c>
      <c r="P5633" s="115">
        <v>0</v>
      </c>
      <c r="Q5633" s="115">
        <v>0</v>
      </c>
      <c r="R5633" s="115">
        <v>0</v>
      </c>
      <c r="S5633" s="115">
        <v>0</v>
      </c>
      <c r="T5633" s="115">
        <v>0</v>
      </c>
      <c r="U5633" s="115">
        <v>0</v>
      </c>
      <c r="V5633" s="115">
        <v>0</v>
      </c>
      <c r="W5633" s="115">
        <v>0</v>
      </c>
      <c r="X5633" s="115">
        <v>0</v>
      </c>
      <c r="Y5633" s="115">
        <v>0</v>
      </c>
      <c r="Z5633" s="115">
        <v>0</v>
      </c>
      <c r="AA5633" s="115">
        <v>0</v>
      </c>
      <c r="AB5633" s="115">
        <v>0</v>
      </c>
      <c r="AC5633" s="115">
        <v>0</v>
      </c>
      <c r="AD5633" s="115">
        <v>0</v>
      </c>
      <c r="AE5633" s="115">
        <v>0</v>
      </c>
      <c r="AF5633" s="115">
        <v>0</v>
      </c>
      <c r="AG5633" s="115">
        <v>0</v>
      </c>
    </row>
    <row r="5634" spans="1:33">
      <c r="A5634" s="115" t="s">
        <v>3243</v>
      </c>
      <c r="B5634" s="115" t="s">
        <v>19</v>
      </c>
      <c r="C5634" s="115">
        <v>0</v>
      </c>
      <c r="D5634" s="115">
        <v>0</v>
      </c>
      <c r="E5634" s="115">
        <v>0</v>
      </c>
      <c r="F5634" s="115">
        <v>0</v>
      </c>
      <c r="G5634" s="115">
        <v>0</v>
      </c>
      <c r="H5634" s="115">
        <v>0</v>
      </c>
      <c r="I5634" s="115">
        <v>0</v>
      </c>
      <c r="J5634" s="115">
        <v>0</v>
      </c>
      <c r="K5634" s="115">
        <v>0</v>
      </c>
      <c r="L5634" s="115">
        <v>0</v>
      </c>
      <c r="M5634" s="115">
        <v>0</v>
      </c>
      <c r="N5634" s="115">
        <v>0</v>
      </c>
      <c r="O5634" s="115">
        <v>0</v>
      </c>
      <c r="P5634" s="115">
        <v>0</v>
      </c>
      <c r="Q5634" s="115">
        <v>0</v>
      </c>
      <c r="R5634" s="115">
        <v>0</v>
      </c>
      <c r="S5634" s="115">
        <v>0</v>
      </c>
      <c r="T5634" s="115">
        <v>0</v>
      </c>
      <c r="U5634" s="115">
        <v>0</v>
      </c>
      <c r="V5634" s="115">
        <v>0</v>
      </c>
      <c r="W5634" s="115">
        <v>0</v>
      </c>
      <c r="X5634" s="115">
        <v>0</v>
      </c>
      <c r="Y5634" s="115">
        <v>0</v>
      </c>
      <c r="Z5634" s="115">
        <v>0</v>
      </c>
      <c r="AA5634" s="115">
        <v>0</v>
      </c>
      <c r="AB5634" s="115">
        <v>0</v>
      </c>
      <c r="AC5634" s="115">
        <v>0</v>
      </c>
      <c r="AD5634" s="115">
        <v>0</v>
      </c>
      <c r="AE5634" s="115">
        <v>0</v>
      </c>
      <c r="AF5634" s="115">
        <v>0</v>
      </c>
      <c r="AG5634" s="115">
        <v>0</v>
      </c>
    </row>
    <row r="5635" spans="1:33">
      <c r="A5635" s="115" t="s">
        <v>3244</v>
      </c>
      <c r="B5635" s="115" t="s">
        <v>19</v>
      </c>
      <c r="C5635" s="115">
        <v>0</v>
      </c>
      <c r="D5635" s="115">
        <v>0</v>
      </c>
      <c r="E5635" s="115">
        <v>0</v>
      </c>
      <c r="F5635" s="115">
        <v>0</v>
      </c>
      <c r="G5635" s="115">
        <v>0</v>
      </c>
      <c r="H5635" s="115">
        <v>0</v>
      </c>
      <c r="I5635" s="115">
        <v>0</v>
      </c>
      <c r="J5635" s="115">
        <v>0</v>
      </c>
      <c r="K5635" s="115">
        <v>0</v>
      </c>
      <c r="L5635" s="115">
        <v>0</v>
      </c>
      <c r="M5635" s="115">
        <v>0</v>
      </c>
      <c r="N5635" s="115">
        <v>0</v>
      </c>
      <c r="O5635" s="115">
        <v>0</v>
      </c>
      <c r="P5635" s="115">
        <v>0</v>
      </c>
      <c r="Q5635" s="115">
        <v>0</v>
      </c>
      <c r="R5635" s="115">
        <v>0</v>
      </c>
      <c r="S5635" s="115">
        <v>0</v>
      </c>
      <c r="T5635" s="115">
        <v>0</v>
      </c>
      <c r="U5635" s="115">
        <v>0</v>
      </c>
      <c r="V5635" s="115">
        <v>0</v>
      </c>
      <c r="W5635" s="115">
        <v>0</v>
      </c>
      <c r="X5635" s="115">
        <v>0</v>
      </c>
      <c r="Y5635" s="115">
        <v>0</v>
      </c>
      <c r="Z5635" s="115">
        <v>0</v>
      </c>
      <c r="AA5635" s="115">
        <v>0</v>
      </c>
      <c r="AB5635" s="115">
        <v>0</v>
      </c>
      <c r="AC5635" s="115">
        <v>0</v>
      </c>
      <c r="AD5635" s="115">
        <v>0</v>
      </c>
      <c r="AE5635" s="115">
        <v>0</v>
      </c>
      <c r="AF5635" s="115">
        <v>0</v>
      </c>
      <c r="AG5635" s="115">
        <v>0</v>
      </c>
    </row>
    <row r="5636" spans="1:33">
      <c r="A5636" s="115" t="s">
        <v>3245</v>
      </c>
      <c r="B5636" s="115" t="s">
        <v>19</v>
      </c>
      <c r="C5636" s="115">
        <v>0</v>
      </c>
      <c r="D5636" s="115">
        <v>0</v>
      </c>
      <c r="E5636" s="115">
        <v>0</v>
      </c>
      <c r="F5636" s="115">
        <v>0</v>
      </c>
      <c r="G5636" s="115">
        <v>0</v>
      </c>
      <c r="H5636" s="115">
        <v>0</v>
      </c>
      <c r="I5636" s="115">
        <v>0</v>
      </c>
      <c r="J5636" s="115">
        <v>0</v>
      </c>
      <c r="K5636" s="115">
        <v>0</v>
      </c>
      <c r="L5636" s="115">
        <v>0</v>
      </c>
      <c r="M5636" s="115">
        <v>0</v>
      </c>
      <c r="N5636" s="115">
        <v>0</v>
      </c>
      <c r="O5636" s="115">
        <v>0</v>
      </c>
      <c r="P5636" s="115">
        <v>0</v>
      </c>
      <c r="Q5636" s="115">
        <v>0</v>
      </c>
      <c r="R5636" s="115">
        <v>0</v>
      </c>
      <c r="S5636" s="115">
        <v>0</v>
      </c>
      <c r="T5636" s="115">
        <v>0</v>
      </c>
      <c r="U5636" s="115">
        <v>0</v>
      </c>
      <c r="V5636" s="115">
        <v>0</v>
      </c>
      <c r="W5636" s="115">
        <v>0</v>
      </c>
      <c r="X5636" s="115">
        <v>0</v>
      </c>
      <c r="Y5636" s="115">
        <v>0</v>
      </c>
      <c r="Z5636" s="115">
        <v>0</v>
      </c>
      <c r="AA5636" s="115">
        <v>0</v>
      </c>
      <c r="AB5636" s="115">
        <v>0</v>
      </c>
      <c r="AC5636" s="115">
        <v>0</v>
      </c>
      <c r="AD5636" s="115">
        <v>0</v>
      </c>
      <c r="AE5636" s="115">
        <v>0</v>
      </c>
      <c r="AF5636" s="115">
        <v>0</v>
      </c>
      <c r="AG5636" s="115">
        <v>0</v>
      </c>
    </row>
    <row r="5637" spans="1:33">
      <c r="A5637" s="115" t="s">
        <v>3246</v>
      </c>
      <c r="B5637" s="115" t="s">
        <v>19</v>
      </c>
      <c r="C5637" s="115">
        <v>0</v>
      </c>
      <c r="D5637" s="115">
        <v>0</v>
      </c>
      <c r="E5637" s="115">
        <v>0</v>
      </c>
      <c r="F5637" s="115">
        <v>0</v>
      </c>
      <c r="G5637" s="115">
        <v>0</v>
      </c>
      <c r="H5637" s="115">
        <v>0</v>
      </c>
      <c r="I5637" s="115">
        <v>0</v>
      </c>
      <c r="J5637" s="115">
        <v>0</v>
      </c>
      <c r="K5637" s="115">
        <v>0</v>
      </c>
      <c r="L5637" s="115">
        <v>0</v>
      </c>
      <c r="M5637" s="115">
        <v>0</v>
      </c>
      <c r="N5637" s="115">
        <v>0</v>
      </c>
      <c r="O5637" s="115">
        <v>0</v>
      </c>
      <c r="P5637" s="115">
        <v>0</v>
      </c>
      <c r="Q5637" s="115">
        <v>0</v>
      </c>
      <c r="R5637" s="115">
        <v>0</v>
      </c>
      <c r="S5637" s="115">
        <v>0</v>
      </c>
      <c r="T5637" s="115">
        <v>0</v>
      </c>
      <c r="U5637" s="115">
        <v>0</v>
      </c>
      <c r="V5637" s="115">
        <v>0</v>
      </c>
      <c r="W5637" s="115">
        <v>0</v>
      </c>
      <c r="X5637" s="115">
        <v>0</v>
      </c>
      <c r="Y5637" s="115">
        <v>0</v>
      </c>
      <c r="Z5637" s="115">
        <v>0</v>
      </c>
      <c r="AA5637" s="115">
        <v>0</v>
      </c>
      <c r="AB5637" s="115">
        <v>0</v>
      </c>
      <c r="AC5637" s="115">
        <v>0</v>
      </c>
      <c r="AD5637" s="115">
        <v>0</v>
      </c>
      <c r="AE5637" s="115">
        <v>0</v>
      </c>
      <c r="AF5637" s="115">
        <v>0</v>
      </c>
      <c r="AG5637" s="115">
        <v>0</v>
      </c>
    </row>
    <row r="5638" spans="1:33">
      <c r="A5638" s="115" t="s">
        <v>3247</v>
      </c>
      <c r="B5638" s="115" t="s">
        <v>19</v>
      </c>
      <c r="C5638" s="115">
        <v>0</v>
      </c>
      <c r="D5638" s="115">
        <v>0</v>
      </c>
      <c r="E5638" s="115">
        <v>0</v>
      </c>
      <c r="F5638" s="115">
        <v>0</v>
      </c>
      <c r="G5638" s="115">
        <v>0</v>
      </c>
      <c r="H5638" s="115">
        <v>0</v>
      </c>
      <c r="I5638" s="115">
        <v>0</v>
      </c>
      <c r="J5638" s="115">
        <v>0</v>
      </c>
      <c r="K5638" s="115">
        <v>0</v>
      </c>
      <c r="L5638" s="115">
        <v>0</v>
      </c>
      <c r="M5638" s="115">
        <v>0</v>
      </c>
      <c r="N5638" s="115">
        <v>0</v>
      </c>
      <c r="O5638" s="115">
        <v>0</v>
      </c>
      <c r="P5638" s="115">
        <v>0</v>
      </c>
      <c r="Q5638" s="115">
        <v>0</v>
      </c>
      <c r="R5638" s="115">
        <v>0</v>
      </c>
      <c r="S5638" s="115">
        <v>0</v>
      </c>
      <c r="T5638" s="115">
        <v>0</v>
      </c>
      <c r="U5638" s="115">
        <v>0</v>
      </c>
      <c r="V5638" s="115">
        <v>0</v>
      </c>
      <c r="W5638" s="115">
        <v>0</v>
      </c>
      <c r="X5638" s="115">
        <v>0</v>
      </c>
      <c r="Y5638" s="115">
        <v>0</v>
      </c>
      <c r="Z5638" s="115">
        <v>0</v>
      </c>
      <c r="AA5638" s="115">
        <v>0</v>
      </c>
      <c r="AB5638" s="115">
        <v>0</v>
      </c>
      <c r="AC5638" s="115">
        <v>0</v>
      </c>
      <c r="AD5638" s="115">
        <v>0</v>
      </c>
      <c r="AE5638" s="115">
        <v>0</v>
      </c>
      <c r="AF5638" s="115">
        <v>0</v>
      </c>
      <c r="AG5638" s="115">
        <v>0</v>
      </c>
    </row>
    <row r="5639" spans="1:33">
      <c r="A5639" s="115" t="s">
        <v>3248</v>
      </c>
      <c r="B5639" s="115" t="s">
        <v>19</v>
      </c>
      <c r="C5639" s="115">
        <v>0</v>
      </c>
      <c r="D5639" s="115">
        <v>0</v>
      </c>
      <c r="E5639" s="115">
        <v>0</v>
      </c>
      <c r="F5639" s="115">
        <v>0</v>
      </c>
      <c r="G5639" s="115">
        <v>0</v>
      </c>
      <c r="H5639" s="115">
        <v>0</v>
      </c>
      <c r="I5639" s="115">
        <v>0</v>
      </c>
      <c r="J5639" s="115">
        <v>0</v>
      </c>
      <c r="K5639" s="115">
        <v>0</v>
      </c>
      <c r="L5639" s="115">
        <v>0</v>
      </c>
      <c r="M5639" s="115">
        <v>0</v>
      </c>
      <c r="N5639" s="115">
        <v>0</v>
      </c>
      <c r="O5639" s="115">
        <v>0</v>
      </c>
      <c r="P5639" s="115">
        <v>0</v>
      </c>
      <c r="Q5639" s="115">
        <v>0</v>
      </c>
      <c r="R5639" s="115">
        <v>0</v>
      </c>
      <c r="S5639" s="115">
        <v>0</v>
      </c>
      <c r="T5639" s="115">
        <v>0</v>
      </c>
      <c r="U5639" s="115">
        <v>0</v>
      </c>
      <c r="V5639" s="115">
        <v>0</v>
      </c>
      <c r="W5639" s="115">
        <v>0</v>
      </c>
      <c r="X5639" s="115">
        <v>0</v>
      </c>
      <c r="Y5639" s="115">
        <v>0</v>
      </c>
      <c r="Z5639" s="115">
        <v>0</v>
      </c>
      <c r="AA5639" s="115">
        <v>0</v>
      </c>
      <c r="AB5639" s="115">
        <v>0</v>
      </c>
      <c r="AC5639" s="115">
        <v>0</v>
      </c>
      <c r="AD5639" s="115">
        <v>0</v>
      </c>
      <c r="AE5639" s="115">
        <v>0</v>
      </c>
      <c r="AF5639" s="115">
        <v>0</v>
      </c>
      <c r="AG5639" s="115">
        <v>0</v>
      </c>
    </row>
    <row r="5640" spans="1:33">
      <c r="A5640" s="115" t="s">
        <v>3249</v>
      </c>
      <c r="B5640" s="115" t="s">
        <v>19</v>
      </c>
      <c r="C5640" s="115">
        <v>0</v>
      </c>
      <c r="D5640" s="115">
        <v>0</v>
      </c>
      <c r="E5640" s="115">
        <v>0</v>
      </c>
      <c r="F5640" s="115">
        <v>0</v>
      </c>
      <c r="G5640" s="115">
        <v>0</v>
      </c>
      <c r="H5640" s="115">
        <v>0</v>
      </c>
      <c r="I5640" s="115">
        <v>0</v>
      </c>
      <c r="J5640" s="115">
        <v>0</v>
      </c>
      <c r="K5640" s="115">
        <v>0</v>
      </c>
      <c r="L5640" s="115">
        <v>0</v>
      </c>
      <c r="M5640" s="115">
        <v>0</v>
      </c>
      <c r="N5640" s="115">
        <v>0</v>
      </c>
      <c r="O5640" s="115">
        <v>0</v>
      </c>
      <c r="P5640" s="115">
        <v>0</v>
      </c>
      <c r="Q5640" s="115">
        <v>0</v>
      </c>
      <c r="R5640" s="115">
        <v>0</v>
      </c>
      <c r="S5640" s="115">
        <v>0</v>
      </c>
      <c r="T5640" s="115">
        <v>0</v>
      </c>
      <c r="U5640" s="115">
        <v>0</v>
      </c>
      <c r="V5640" s="115">
        <v>0</v>
      </c>
      <c r="W5640" s="115">
        <v>0</v>
      </c>
      <c r="X5640" s="115">
        <v>0</v>
      </c>
      <c r="Y5640" s="115">
        <v>0</v>
      </c>
      <c r="Z5640" s="115">
        <v>0</v>
      </c>
      <c r="AA5640" s="115">
        <v>0</v>
      </c>
      <c r="AB5640" s="115">
        <v>0</v>
      </c>
      <c r="AC5640" s="115">
        <v>0</v>
      </c>
      <c r="AD5640" s="115">
        <v>0</v>
      </c>
      <c r="AE5640" s="115">
        <v>0</v>
      </c>
      <c r="AF5640" s="115">
        <v>0</v>
      </c>
      <c r="AG5640" s="115">
        <v>0</v>
      </c>
    </row>
    <row r="5641" spans="1:33">
      <c r="A5641" s="115" t="s">
        <v>3250</v>
      </c>
      <c r="B5641" s="115" t="s">
        <v>19</v>
      </c>
      <c r="C5641" s="115">
        <v>0</v>
      </c>
      <c r="D5641" s="115">
        <v>0</v>
      </c>
      <c r="E5641" s="115">
        <v>0</v>
      </c>
      <c r="F5641" s="115">
        <v>0</v>
      </c>
      <c r="G5641" s="115">
        <v>0</v>
      </c>
      <c r="H5641" s="115">
        <v>0</v>
      </c>
      <c r="I5641" s="115">
        <v>0</v>
      </c>
      <c r="J5641" s="115">
        <v>0</v>
      </c>
      <c r="K5641" s="115">
        <v>0</v>
      </c>
      <c r="L5641" s="115">
        <v>0</v>
      </c>
      <c r="M5641" s="115">
        <v>0</v>
      </c>
      <c r="N5641" s="115">
        <v>0</v>
      </c>
      <c r="O5641" s="115">
        <v>0</v>
      </c>
      <c r="P5641" s="115">
        <v>0</v>
      </c>
      <c r="Q5641" s="115">
        <v>0</v>
      </c>
      <c r="R5641" s="115">
        <v>0</v>
      </c>
      <c r="S5641" s="115">
        <v>0</v>
      </c>
      <c r="T5641" s="115">
        <v>0</v>
      </c>
      <c r="U5641" s="115">
        <v>0</v>
      </c>
      <c r="V5641" s="115">
        <v>0</v>
      </c>
      <c r="W5641" s="115">
        <v>0</v>
      </c>
      <c r="X5641" s="115">
        <v>0</v>
      </c>
      <c r="Y5641" s="115">
        <v>0</v>
      </c>
      <c r="Z5641" s="115">
        <v>0</v>
      </c>
      <c r="AA5641" s="115">
        <v>0</v>
      </c>
      <c r="AB5641" s="115">
        <v>0</v>
      </c>
      <c r="AC5641" s="115">
        <v>0</v>
      </c>
      <c r="AD5641" s="115">
        <v>0</v>
      </c>
      <c r="AE5641" s="115">
        <v>0</v>
      </c>
      <c r="AF5641" s="115">
        <v>0</v>
      </c>
      <c r="AG5641" s="115">
        <v>0</v>
      </c>
    </row>
    <row r="5642" spans="1:33">
      <c r="A5642" s="115" t="s">
        <v>3251</v>
      </c>
      <c r="B5642" s="115" t="s">
        <v>19</v>
      </c>
      <c r="C5642" s="115">
        <v>0</v>
      </c>
      <c r="D5642" s="115">
        <v>0</v>
      </c>
      <c r="E5642" s="115">
        <v>0</v>
      </c>
      <c r="F5642" s="115">
        <v>0</v>
      </c>
      <c r="G5642" s="115">
        <v>0</v>
      </c>
      <c r="H5642" s="115">
        <v>0</v>
      </c>
      <c r="I5642" s="115">
        <v>0</v>
      </c>
      <c r="J5642" s="115">
        <v>0</v>
      </c>
      <c r="K5642" s="115">
        <v>0</v>
      </c>
      <c r="L5642" s="115">
        <v>0</v>
      </c>
      <c r="M5642" s="115">
        <v>0</v>
      </c>
      <c r="N5642" s="115">
        <v>0</v>
      </c>
      <c r="O5642" s="115">
        <v>0</v>
      </c>
      <c r="P5642" s="115">
        <v>0</v>
      </c>
      <c r="Q5642" s="115">
        <v>0</v>
      </c>
      <c r="R5642" s="115">
        <v>0</v>
      </c>
      <c r="S5642" s="115">
        <v>0</v>
      </c>
      <c r="T5642" s="115">
        <v>0</v>
      </c>
      <c r="U5642" s="115">
        <v>0</v>
      </c>
      <c r="V5642" s="115">
        <v>0</v>
      </c>
      <c r="W5642" s="115">
        <v>0</v>
      </c>
      <c r="X5642" s="115">
        <v>0</v>
      </c>
      <c r="Y5642" s="115">
        <v>0</v>
      </c>
      <c r="Z5642" s="115">
        <v>0</v>
      </c>
      <c r="AA5642" s="115">
        <v>0</v>
      </c>
      <c r="AB5642" s="115">
        <v>0</v>
      </c>
      <c r="AC5642" s="115">
        <v>0</v>
      </c>
      <c r="AD5642" s="115">
        <v>0</v>
      </c>
      <c r="AE5642" s="115">
        <v>0</v>
      </c>
      <c r="AF5642" s="115">
        <v>0</v>
      </c>
      <c r="AG5642" s="115">
        <v>0</v>
      </c>
    </row>
    <row r="5643" spans="1:33">
      <c r="A5643" s="115" t="s">
        <v>3252</v>
      </c>
      <c r="B5643" s="115" t="s">
        <v>19</v>
      </c>
      <c r="C5643" s="115">
        <v>0</v>
      </c>
      <c r="D5643" s="115">
        <v>0</v>
      </c>
      <c r="E5643" s="115">
        <v>0</v>
      </c>
      <c r="F5643" s="115">
        <v>0</v>
      </c>
      <c r="G5643" s="115">
        <v>0</v>
      </c>
      <c r="H5643" s="115">
        <v>0</v>
      </c>
      <c r="I5643" s="115">
        <v>0</v>
      </c>
      <c r="J5643" s="115">
        <v>0</v>
      </c>
      <c r="K5643" s="115">
        <v>0</v>
      </c>
      <c r="L5643" s="115">
        <v>0</v>
      </c>
      <c r="M5643" s="115">
        <v>0</v>
      </c>
      <c r="N5643" s="115">
        <v>0</v>
      </c>
      <c r="O5643" s="115">
        <v>0</v>
      </c>
      <c r="P5643" s="115">
        <v>0</v>
      </c>
      <c r="Q5643" s="115">
        <v>0</v>
      </c>
      <c r="R5643" s="115">
        <v>0</v>
      </c>
      <c r="S5643" s="115">
        <v>0</v>
      </c>
      <c r="T5643" s="115">
        <v>0</v>
      </c>
      <c r="U5643" s="115">
        <v>0</v>
      </c>
      <c r="V5643" s="115">
        <v>0</v>
      </c>
      <c r="W5643" s="115">
        <v>0</v>
      </c>
      <c r="X5643" s="115">
        <v>0</v>
      </c>
      <c r="Y5643" s="115">
        <v>0</v>
      </c>
      <c r="Z5643" s="115">
        <v>0</v>
      </c>
      <c r="AA5643" s="115">
        <v>0</v>
      </c>
      <c r="AB5643" s="115">
        <v>0</v>
      </c>
      <c r="AC5643" s="115">
        <v>0</v>
      </c>
      <c r="AD5643" s="115">
        <v>0</v>
      </c>
      <c r="AE5643" s="115">
        <v>0</v>
      </c>
      <c r="AF5643" s="115">
        <v>0</v>
      </c>
      <c r="AG5643" s="115">
        <v>0</v>
      </c>
    </row>
    <row r="5644" spans="1:33">
      <c r="A5644" s="115" t="s">
        <v>3253</v>
      </c>
      <c r="B5644" s="115" t="s">
        <v>19</v>
      </c>
      <c r="C5644" s="115">
        <v>0</v>
      </c>
      <c r="D5644" s="115">
        <v>0</v>
      </c>
      <c r="E5644" s="115">
        <v>0</v>
      </c>
      <c r="F5644" s="115">
        <v>0</v>
      </c>
      <c r="G5644" s="115">
        <v>0</v>
      </c>
      <c r="H5644" s="115">
        <v>0</v>
      </c>
      <c r="I5644" s="115">
        <v>0</v>
      </c>
      <c r="J5644" s="115">
        <v>0</v>
      </c>
      <c r="K5644" s="115">
        <v>0</v>
      </c>
      <c r="L5644" s="115">
        <v>0</v>
      </c>
      <c r="M5644" s="115">
        <v>0</v>
      </c>
      <c r="N5644" s="115">
        <v>0</v>
      </c>
      <c r="O5644" s="115">
        <v>0</v>
      </c>
      <c r="P5644" s="115">
        <v>0</v>
      </c>
      <c r="Q5644" s="115">
        <v>0</v>
      </c>
      <c r="R5644" s="115">
        <v>0</v>
      </c>
      <c r="S5644" s="115">
        <v>0</v>
      </c>
      <c r="T5644" s="115">
        <v>0</v>
      </c>
      <c r="U5644" s="115">
        <v>0</v>
      </c>
      <c r="V5644" s="115">
        <v>0</v>
      </c>
      <c r="W5644" s="115">
        <v>0</v>
      </c>
      <c r="X5644" s="115">
        <v>0</v>
      </c>
      <c r="Y5644" s="115">
        <v>0</v>
      </c>
      <c r="Z5644" s="115">
        <v>0</v>
      </c>
      <c r="AA5644" s="115">
        <v>0</v>
      </c>
      <c r="AB5644" s="115">
        <v>0</v>
      </c>
      <c r="AC5644" s="115">
        <v>0</v>
      </c>
      <c r="AD5644" s="115">
        <v>0</v>
      </c>
      <c r="AE5644" s="115">
        <v>0</v>
      </c>
      <c r="AF5644" s="115">
        <v>0</v>
      </c>
      <c r="AG5644" s="115">
        <v>0</v>
      </c>
    </row>
    <row r="5645" spans="1:33">
      <c r="A5645" s="115" t="s">
        <v>3254</v>
      </c>
      <c r="B5645" s="115" t="s">
        <v>19</v>
      </c>
      <c r="C5645" s="115">
        <v>0</v>
      </c>
      <c r="D5645" s="115">
        <v>0</v>
      </c>
      <c r="E5645" s="115">
        <v>0</v>
      </c>
      <c r="F5645" s="115">
        <v>0</v>
      </c>
      <c r="G5645" s="115">
        <v>0</v>
      </c>
      <c r="H5645" s="115">
        <v>0</v>
      </c>
      <c r="I5645" s="115">
        <v>0</v>
      </c>
      <c r="J5645" s="115">
        <v>0</v>
      </c>
      <c r="K5645" s="115">
        <v>0</v>
      </c>
      <c r="L5645" s="115">
        <v>0</v>
      </c>
      <c r="M5645" s="115">
        <v>0</v>
      </c>
      <c r="N5645" s="115">
        <v>0</v>
      </c>
      <c r="O5645" s="115">
        <v>0</v>
      </c>
      <c r="P5645" s="115">
        <v>0</v>
      </c>
      <c r="Q5645" s="115">
        <v>0</v>
      </c>
      <c r="R5645" s="115">
        <v>0</v>
      </c>
      <c r="S5645" s="115">
        <v>0</v>
      </c>
      <c r="T5645" s="115">
        <v>0</v>
      </c>
      <c r="U5645" s="115">
        <v>0</v>
      </c>
      <c r="V5645" s="115">
        <v>0</v>
      </c>
      <c r="W5645" s="115">
        <v>0</v>
      </c>
      <c r="X5645" s="115">
        <v>0</v>
      </c>
      <c r="Y5645" s="115">
        <v>0</v>
      </c>
      <c r="Z5645" s="115">
        <v>0</v>
      </c>
      <c r="AA5645" s="115">
        <v>0</v>
      </c>
      <c r="AB5645" s="115">
        <v>0</v>
      </c>
      <c r="AC5645" s="115">
        <v>0</v>
      </c>
      <c r="AD5645" s="115">
        <v>0</v>
      </c>
      <c r="AE5645" s="115">
        <v>0</v>
      </c>
      <c r="AF5645" s="115">
        <v>0</v>
      </c>
      <c r="AG5645" s="115">
        <v>0</v>
      </c>
    </row>
    <row r="5646" spans="1:33">
      <c r="A5646" s="115" t="s">
        <v>3255</v>
      </c>
      <c r="B5646" s="115" t="s">
        <v>19</v>
      </c>
      <c r="C5646" s="115">
        <v>0</v>
      </c>
      <c r="D5646" s="115">
        <v>0</v>
      </c>
      <c r="E5646" s="115">
        <v>0</v>
      </c>
      <c r="F5646" s="115">
        <v>0</v>
      </c>
      <c r="G5646" s="115">
        <v>0</v>
      </c>
      <c r="H5646" s="115">
        <v>0</v>
      </c>
      <c r="I5646" s="115">
        <v>0</v>
      </c>
      <c r="J5646" s="115">
        <v>0</v>
      </c>
      <c r="K5646" s="115">
        <v>0</v>
      </c>
      <c r="L5646" s="115">
        <v>0</v>
      </c>
      <c r="M5646" s="115">
        <v>0</v>
      </c>
      <c r="N5646" s="115">
        <v>0</v>
      </c>
      <c r="O5646" s="115">
        <v>0</v>
      </c>
      <c r="P5646" s="115">
        <v>0</v>
      </c>
      <c r="Q5646" s="115">
        <v>0</v>
      </c>
      <c r="R5646" s="115">
        <v>0</v>
      </c>
      <c r="S5646" s="115">
        <v>0</v>
      </c>
      <c r="T5646" s="115">
        <v>0</v>
      </c>
      <c r="U5646" s="115">
        <v>0</v>
      </c>
      <c r="V5646" s="115">
        <v>0</v>
      </c>
      <c r="W5646" s="115">
        <v>0</v>
      </c>
      <c r="X5646" s="115">
        <v>0</v>
      </c>
      <c r="Y5646" s="115">
        <v>0</v>
      </c>
      <c r="Z5646" s="115">
        <v>0</v>
      </c>
      <c r="AA5646" s="115">
        <v>0</v>
      </c>
      <c r="AB5646" s="115">
        <v>0</v>
      </c>
      <c r="AC5646" s="115">
        <v>0</v>
      </c>
      <c r="AD5646" s="115">
        <v>0</v>
      </c>
      <c r="AE5646" s="115">
        <v>0</v>
      </c>
      <c r="AF5646" s="115">
        <v>0</v>
      </c>
      <c r="AG5646" s="115">
        <v>0</v>
      </c>
    </row>
    <row r="5647" spans="1:33">
      <c r="A5647" s="115" t="s">
        <v>3256</v>
      </c>
      <c r="B5647" s="115" t="s">
        <v>19</v>
      </c>
      <c r="C5647" s="115">
        <v>0</v>
      </c>
      <c r="D5647" s="115">
        <v>0</v>
      </c>
      <c r="E5647" s="115">
        <v>0</v>
      </c>
      <c r="F5647" s="115">
        <v>0</v>
      </c>
      <c r="G5647" s="115">
        <v>0</v>
      </c>
      <c r="H5647" s="115">
        <v>0</v>
      </c>
      <c r="I5647" s="115">
        <v>0</v>
      </c>
      <c r="J5647" s="115">
        <v>0</v>
      </c>
      <c r="K5647" s="115">
        <v>0</v>
      </c>
      <c r="L5647" s="115">
        <v>0</v>
      </c>
      <c r="M5647" s="115">
        <v>0</v>
      </c>
      <c r="N5647" s="115">
        <v>0</v>
      </c>
      <c r="O5647" s="115">
        <v>0</v>
      </c>
      <c r="P5647" s="115">
        <v>0</v>
      </c>
      <c r="Q5647" s="115">
        <v>0</v>
      </c>
      <c r="R5647" s="115">
        <v>0</v>
      </c>
      <c r="S5647" s="115">
        <v>0</v>
      </c>
      <c r="T5647" s="115">
        <v>0</v>
      </c>
      <c r="U5647" s="115">
        <v>0</v>
      </c>
      <c r="V5647" s="115">
        <v>0</v>
      </c>
      <c r="W5647" s="115">
        <v>0</v>
      </c>
      <c r="X5647" s="115">
        <v>0</v>
      </c>
      <c r="Y5647" s="115">
        <v>0</v>
      </c>
      <c r="Z5647" s="115">
        <v>0</v>
      </c>
      <c r="AA5647" s="115">
        <v>0</v>
      </c>
      <c r="AB5647" s="115">
        <v>0</v>
      </c>
      <c r="AC5647" s="115">
        <v>0</v>
      </c>
      <c r="AD5647" s="115">
        <v>0</v>
      </c>
      <c r="AE5647" s="115">
        <v>0</v>
      </c>
      <c r="AF5647" s="115">
        <v>0</v>
      </c>
      <c r="AG5647" s="115">
        <v>0</v>
      </c>
    </row>
    <row r="5648" spans="1:33">
      <c r="A5648" s="115" t="s">
        <v>3257</v>
      </c>
      <c r="B5648" s="115" t="s">
        <v>19</v>
      </c>
      <c r="C5648" s="115">
        <v>0</v>
      </c>
      <c r="D5648" s="115">
        <v>0</v>
      </c>
      <c r="E5648" s="115">
        <v>0</v>
      </c>
      <c r="F5648" s="115">
        <v>0</v>
      </c>
      <c r="G5648" s="115">
        <v>0</v>
      </c>
      <c r="H5648" s="115">
        <v>0</v>
      </c>
      <c r="I5648" s="115">
        <v>0</v>
      </c>
      <c r="J5648" s="115">
        <v>0</v>
      </c>
      <c r="K5648" s="115">
        <v>0</v>
      </c>
      <c r="L5648" s="115">
        <v>0</v>
      </c>
      <c r="M5648" s="115">
        <v>0</v>
      </c>
      <c r="N5648" s="115">
        <v>0</v>
      </c>
      <c r="O5648" s="115">
        <v>0</v>
      </c>
      <c r="P5648" s="115">
        <v>0</v>
      </c>
      <c r="Q5648" s="115">
        <v>0</v>
      </c>
      <c r="R5648" s="115">
        <v>0</v>
      </c>
      <c r="S5648" s="115">
        <v>0</v>
      </c>
      <c r="T5648" s="115">
        <v>0</v>
      </c>
      <c r="U5648" s="115">
        <v>0</v>
      </c>
      <c r="V5648" s="115">
        <v>0</v>
      </c>
      <c r="W5648" s="115">
        <v>0</v>
      </c>
      <c r="X5648" s="115">
        <v>0</v>
      </c>
      <c r="Y5648" s="115">
        <v>0</v>
      </c>
      <c r="Z5648" s="115">
        <v>0</v>
      </c>
      <c r="AA5648" s="115">
        <v>0</v>
      </c>
      <c r="AB5648" s="115">
        <v>0</v>
      </c>
      <c r="AC5648" s="115">
        <v>0</v>
      </c>
      <c r="AD5648" s="115">
        <v>0</v>
      </c>
      <c r="AE5648" s="115">
        <v>0</v>
      </c>
      <c r="AF5648" s="115">
        <v>0</v>
      </c>
      <c r="AG5648" s="115">
        <v>0</v>
      </c>
    </row>
    <row r="5649" spans="1:33">
      <c r="A5649" s="115" t="s">
        <v>3258</v>
      </c>
      <c r="B5649" s="115" t="s">
        <v>19</v>
      </c>
      <c r="C5649" s="115">
        <v>0</v>
      </c>
      <c r="D5649" s="115">
        <v>0</v>
      </c>
      <c r="E5649" s="115">
        <v>0</v>
      </c>
      <c r="F5649" s="115">
        <v>0</v>
      </c>
      <c r="G5649" s="115">
        <v>0</v>
      </c>
      <c r="H5649" s="115">
        <v>0</v>
      </c>
      <c r="I5649" s="115">
        <v>0</v>
      </c>
      <c r="J5649" s="115">
        <v>0</v>
      </c>
      <c r="K5649" s="115">
        <v>0</v>
      </c>
      <c r="L5649" s="115">
        <v>0</v>
      </c>
      <c r="M5649" s="115">
        <v>0</v>
      </c>
      <c r="N5649" s="115">
        <v>0</v>
      </c>
      <c r="O5649" s="115">
        <v>0</v>
      </c>
      <c r="P5649" s="115">
        <v>0</v>
      </c>
      <c r="Q5649" s="115">
        <v>0</v>
      </c>
      <c r="R5649" s="115">
        <v>0</v>
      </c>
      <c r="S5649" s="115">
        <v>0</v>
      </c>
      <c r="T5649" s="115">
        <v>0</v>
      </c>
      <c r="U5649" s="115">
        <v>0</v>
      </c>
      <c r="V5649" s="115">
        <v>0</v>
      </c>
      <c r="W5649" s="115">
        <v>0</v>
      </c>
      <c r="X5649" s="115">
        <v>0</v>
      </c>
      <c r="Y5649" s="115">
        <v>0</v>
      </c>
      <c r="Z5649" s="115">
        <v>0</v>
      </c>
      <c r="AA5649" s="115">
        <v>0</v>
      </c>
      <c r="AB5649" s="115">
        <v>0</v>
      </c>
      <c r="AC5649" s="115">
        <v>0</v>
      </c>
      <c r="AD5649" s="115">
        <v>0</v>
      </c>
      <c r="AE5649" s="115">
        <v>0</v>
      </c>
      <c r="AF5649" s="115">
        <v>0</v>
      </c>
      <c r="AG5649" s="115">
        <v>0</v>
      </c>
    </row>
    <row r="5650" spans="1:33">
      <c r="A5650" s="115" t="s">
        <v>3259</v>
      </c>
      <c r="B5650" s="115" t="s">
        <v>19</v>
      </c>
      <c r="C5650" s="115">
        <v>0</v>
      </c>
      <c r="D5650" s="115">
        <v>0</v>
      </c>
      <c r="E5650" s="115">
        <v>0</v>
      </c>
      <c r="F5650" s="115">
        <v>0</v>
      </c>
      <c r="G5650" s="115">
        <v>0</v>
      </c>
      <c r="H5650" s="115">
        <v>0</v>
      </c>
      <c r="I5650" s="115">
        <v>0</v>
      </c>
      <c r="J5650" s="115">
        <v>0</v>
      </c>
      <c r="K5650" s="115">
        <v>0</v>
      </c>
      <c r="L5650" s="115">
        <v>0</v>
      </c>
      <c r="M5650" s="115">
        <v>0</v>
      </c>
      <c r="N5650" s="115">
        <v>0</v>
      </c>
      <c r="O5650" s="115">
        <v>0</v>
      </c>
      <c r="P5650" s="115">
        <v>0</v>
      </c>
      <c r="Q5650" s="115">
        <v>0</v>
      </c>
      <c r="R5650" s="115">
        <v>0</v>
      </c>
      <c r="S5650" s="115">
        <v>0</v>
      </c>
      <c r="T5650" s="115">
        <v>0</v>
      </c>
      <c r="U5650" s="115">
        <v>0</v>
      </c>
      <c r="V5650" s="115">
        <v>0</v>
      </c>
      <c r="W5650" s="115">
        <v>0</v>
      </c>
      <c r="X5650" s="115">
        <v>0</v>
      </c>
      <c r="Y5650" s="115">
        <v>0</v>
      </c>
      <c r="Z5650" s="115">
        <v>0</v>
      </c>
      <c r="AA5650" s="115">
        <v>0</v>
      </c>
      <c r="AB5650" s="115">
        <v>0</v>
      </c>
      <c r="AC5650" s="115">
        <v>0</v>
      </c>
      <c r="AD5650" s="115">
        <v>0</v>
      </c>
      <c r="AE5650" s="115">
        <v>0</v>
      </c>
      <c r="AF5650" s="115">
        <v>0</v>
      </c>
      <c r="AG5650" s="115">
        <v>0</v>
      </c>
    </row>
    <row r="5651" spans="1:33">
      <c r="A5651" s="115" t="s">
        <v>3260</v>
      </c>
      <c r="B5651" s="115" t="s">
        <v>19</v>
      </c>
      <c r="C5651" s="115">
        <v>0</v>
      </c>
      <c r="D5651" s="115">
        <v>0</v>
      </c>
      <c r="E5651" s="115">
        <v>0</v>
      </c>
      <c r="F5651" s="115">
        <v>0</v>
      </c>
      <c r="G5651" s="115">
        <v>0</v>
      </c>
      <c r="H5651" s="115">
        <v>0</v>
      </c>
      <c r="I5651" s="115">
        <v>0</v>
      </c>
      <c r="J5651" s="115">
        <v>0</v>
      </c>
      <c r="K5651" s="115">
        <v>0</v>
      </c>
      <c r="L5651" s="115">
        <v>0</v>
      </c>
      <c r="M5651" s="115">
        <v>0</v>
      </c>
      <c r="N5651" s="115">
        <v>0</v>
      </c>
      <c r="O5651" s="115">
        <v>0</v>
      </c>
      <c r="P5651" s="115">
        <v>0</v>
      </c>
      <c r="Q5651" s="115">
        <v>0</v>
      </c>
      <c r="R5651" s="115">
        <v>0</v>
      </c>
      <c r="S5651" s="115">
        <v>0</v>
      </c>
      <c r="T5651" s="115">
        <v>0</v>
      </c>
      <c r="U5651" s="115">
        <v>0</v>
      </c>
      <c r="V5651" s="115">
        <v>0</v>
      </c>
      <c r="W5651" s="115">
        <v>0</v>
      </c>
      <c r="X5651" s="115">
        <v>0</v>
      </c>
      <c r="Y5651" s="115">
        <v>0</v>
      </c>
      <c r="Z5651" s="115">
        <v>0</v>
      </c>
      <c r="AA5651" s="115">
        <v>0</v>
      </c>
      <c r="AB5651" s="115">
        <v>0</v>
      </c>
      <c r="AC5651" s="115">
        <v>0</v>
      </c>
      <c r="AD5651" s="115">
        <v>0</v>
      </c>
      <c r="AE5651" s="115">
        <v>0</v>
      </c>
      <c r="AF5651" s="115">
        <v>0</v>
      </c>
      <c r="AG5651" s="115">
        <v>0</v>
      </c>
    </row>
    <row r="5652" spans="1:33">
      <c r="A5652" s="115" t="s">
        <v>3261</v>
      </c>
      <c r="B5652" s="115" t="s">
        <v>19</v>
      </c>
      <c r="C5652" s="115">
        <v>0</v>
      </c>
      <c r="D5652" s="115">
        <v>0</v>
      </c>
      <c r="E5652" s="115">
        <v>0</v>
      </c>
      <c r="F5652" s="115">
        <v>0</v>
      </c>
      <c r="G5652" s="115">
        <v>0</v>
      </c>
      <c r="H5652" s="115">
        <v>0</v>
      </c>
      <c r="I5652" s="115">
        <v>0</v>
      </c>
      <c r="J5652" s="115">
        <v>0</v>
      </c>
      <c r="K5652" s="115">
        <v>0</v>
      </c>
      <c r="L5652" s="115">
        <v>0</v>
      </c>
      <c r="M5652" s="115">
        <v>0</v>
      </c>
      <c r="N5652" s="115">
        <v>0</v>
      </c>
      <c r="O5652" s="115">
        <v>0</v>
      </c>
      <c r="P5652" s="115">
        <v>0</v>
      </c>
      <c r="Q5652" s="115">
        <v>0</v>
      </c>
      <c r="R5652" s="115">
        <v>0</v>
      </c>
      <c r="S5652" s="115">
        <v>0</v>
      </c>
      <c r="T5652" s="115">
        <v>0</v>
      </c>
      <c r="U5652" s="115">
        <v>0</v>
      </c>
      <c r="V5652" s="115">
        <v>0</v>
      </c>
      <c r="W5652" s="115">
        <v>0</v>
      </c>
      <c r="X5652" s="115">
        <v>0</v>
      </c>
      <c r="Y5652" s="115">
        <v>0</v>
      </c>
      <c r="Z5652" s="115">
        <v>0</v>
      </c>
      <c r="AA5652" s="115">
        <v>0</v>
      </c>
      <c r="AB5652" s="115">
        <v>0</v>
      </c>
      <c r="AC5652" s="115">
        <v>0</v>
      </c>
      <c r="AD5652" s="115">
        <v>0</v>
      </c>
      <c r="AE5652" s="115">
        <v>0</v>
      </c>
      <c r="AF5652" s="115">
        <v>0</v>
      </c>
      <c r="AG5652" s="115">
        <v>0</v>
      </c>
    </row>
    <row r="5653" spans="1:33">
      <c r="A5653" s="115" t="s">
        <v>3262</v>
      </c>
      <c r="B5653" s="115" t="s">
        <v>19</v>
      </c>
      <c r="C5653" s="115">
        <v>0</v>
      </c>
      <c r="D5653" s="115">
        <v>0</v>
      </c>
      <c r="E5653" s="115">
        <v>0</v>
      </c>
      <c r="F5653" s="115">
        <v>0</v>
      </c>
      <c r="G5653" s="115">
        <v>0</v>
      </c>
      <c r="H5653" s="115">
        <v>0</v>
      </c>
      <c r="I5653" s="115">
        <v>0</v>
      </c>
      <c r="J5653" s="115">
        <v>0</v>
      </c>
      <c r="K5653" s="115">
        <v>0</v>
      </c>
      <c r="L5653" s="115">
        <v>0</v>
      </c>
      <c r="M5653" s="115">
        <v>0</v>
      </c>
      <c r="N5653" s="115">
        <v>0</v>
      </c>
      <c r="O5653" s="115">
        <v>0</v>
      </c>
      <c r="P5653" s="115">
        <v>0</v>
      </c>
      <c r="Q5653" s="115">
        <v>0</v>
      </c>
      <c r="R5653" s="115">
        <v>0</v>
      </c>
      <c r="S5653" s="115">
        <v>0</v>
      </c>
      <c r="T5653" s="115">
        <v>0</v>
      </c>
      <c r="U5653" s="115">
        <v>0</v>
      </c>
      <c r="V5653" s="115">
        <v>0</v>
      </c>
      <c r="W5653" s="115">
        <v>0</v>
      </c>
      <c r="X5653" s="115">
        <v>0</v>
      </c>
      <c r="Y5653" s="115">
        <v>0</v>
      </c>
      <c r="Z5653" s="115">
        <v>0</v>
      </c>
      <c r="AA5653" s="115">
        <v>0</v>
      </c>
      <c r="AB5653" s="115">
        <v>0</v>
      </c>
      <c r="AC5653" s="115">
        <v>0</v>
      </c>
      <c r="AD5653" s="115">
        <v>0</v>
      </c>
      <c r="AE5653" s="115">
        <v>0</v>
      </c>
      <c r="AF5653" s="115">
        <v>0</v>
      </c>
      <c r="AG5653" s="115">
        <v>0</v>
      </c>
    </row>
    <row r="5654" spans="1:33">
      <c r="A5654" s="115" t="s">
        <v>3263</v>
      </c>
      <c r="B5654" s="115" t="s">
        <v>19</v>
      </c>
      <c r="C5654" s="115">
        <v>0</v>
      </c>
      <c r="D5654" s="115">
        <v>0</v>
      </c>
      <c r="E5654" s="115">
        <v>0</v>
      </c>
      <c r="F5654" s="115">
        <v>0</v>
      </c>
      <c r="G5654" s="115">
        <v>0</v>
      </c>
      <c r="H5654" s="115">
        <v>0</v>
      </c>
      <c r="I5654" s="115">
        <v>0</v>
      </c>
      <c r="J5654" s="115">
        <v>0</v>
      </c>
      <c r="K5654" s="115">
        <v>0</v>
      </c>
      <c r="L5654" s="115">
        <v>0</v>
      </c>
      <c r="M5654" s="115">
        <v>0</v>
      </c>
      <c r="N5654" s="115">
        <v>0</v>
      </c>
      <c r="O5654" s="115">
        <v>0</v>
      </c>
      <c r="P5654" s="115">
        <v>0</v>
      </c>
      <c r="Q5654" s="115">
        <v>0</v>
      </c>
      <c r="R5654" s="115">
        <v>0</v>
      </c>
      <c r="S5654" s="115">
        <v>0</v>
      </c>
      <c r="T5654" s="115">
        <v>0</v>
      </c>
      <c r="U5654" s="115">
        <v>0</v>
      </c>
      <c r="V5654" s="115">
        <v>0</v>
      </c>
      <c r="W5654" s="115">
        <v>0</v>
      </c>
      <c r="X5654" s="115">
        <v>0</v>
      </c>
      <c r="Y5654" s="115">
        <v>0</v>
      </c>
      <c r="Z5654" s="115">
        <v>0</v>
      </c>
      <c r="AA5654" s="115">
        <v>0</v>
      </c>
      <c r="AB5654" s="115">
        <v>0</v>
      </c>
      <c r="AC5654" s="115">
        <v>0</v>
      </c>
      <c r="AD5654" s="115">
        <v>0</v>
      </c>
      <c r="AE5654" s="115">
        <v>0</v>
      </c>
      <c r="AF5654" s="115">
        <v>0</v>
      </c>
      <c r="AG5654" s="115">
        <v>0</v>
      </c>
    </row>
    <row r="5655" spans="1:33">
      <c r="A5655" s="115" t="s">
        <v>3264</v>
      </c>
      <c r="B5655" s="115" t="s">
        <v>19</v>
      </c>
      <c r="C5655" s="115">
        <v>0</v>
      </c>
      <c r="D5655" s="115">
        <v>0</v>
      </c>
      <c r="E5655" s="115">
        <v>0</v>
      </c>
      <c r="F5655" s="115">
        <v>0</v>
      </c>
      <c r="G5655" s="115">
        <v>0</v>
      </c>
      <c r="H5655" s="115">
        <v>0</v>
      </c>
      <c r="I5655" s="115">
        <v>0</v>
      </c>
      <c r="J5655" s="115">
        <v>0</v>
      </c>
      <c r="K5655" s="115">
        <v>0</v>
      </c>
      <c r="L5655" s="115">
        <v>0</v>
      </c>
      <c r="M5655" s="115">
        <v>0</v>
      </c>
      <c r="N5655" s="115">
        <v>0</v>
      </c>
      <c r="O5655" s="115">
        <v>0</v>
      </c>
      <c r="P5655" s="115">
        <v>0</v>
      </c>
      <c r="Q5655" s="115">
        <v>0</v>
      </c>
      <c r="R5655" s="115">
        <v>0</v>
      </c>
      <c r="S5655" s="115">
        <v>0</v>
      </c>
      <c r="T5655" s="115">
        <v>0</v>
      </c>
      <c r="U5655" s="115">
        <v>0</v>
      </c>
      <c r="V5655" s="115">
        <v>0</v>
      </c>
      <c r="W5655" s="115">
        <v>0</v>
      </c>
      <c r="X5655" s="115">
        <v>0</v>
      </c>
      <c r="Y5655" s="115">
        <v>0</v>
      </c>
      <c r="Z5655" s="115">
        <v>0</v>
      </c>
      <c r="AA5655" s="115">
        <v>0</v>
      </c>
      <c r="AB5655" s="115">
        <v>0</v>
      </c>
      <c r="AC5655" s="115">
        <v>0</v>
      </c>
      <c r="AD5655" s="115">
        <v>0</v>
      </c>
      <c r="AE5655" s="115">
        <v>0</v>
      </c>
      <c r="AF5655" s="115">
        <v>0</v>
      </c>
      <c r="AG5655" s="115">
        <v>0</v>
      </c>
    </row>
    <row r="5656" spans="1:33">
      <c r="A5656" s="115" t="s">
        <v>3265</v>
      </c>
      <c r="B5656" s="115" t="s">
        <v>19</v>
      </c>
      <c r="C5656" s="2">
        <v>1936310000000</v>
      </c>
      <c r="D5656" s="2">
        <v>2044720000000</v>
      </c>
      <c r="E5656" s="2">
        <v>2056970000000</v>
      </c>
      <c r="F5656" s="2">
        <v>2083370000000</v>
      </c>
      <c r="G5656" s="2">
        <v>2109760000000</v>
      </c>
      <c r="H5656" s="2">
        <v>2137100000000</v>
      </c>
      <c r="I5656" s="2">
        <v>2146530000000</v>
      </c>
      <c r="J5656" s="2">
        <v>2154070000000</v>
      </c>
      <c r="K5656" s="2">
        <v>2161610000000</v>
      </c>
      <c r="L5656" s="2">
        <v>2169150000000</v>
      </c>
      <c r="M5656" s="2">
        <v>2171980000000</v>
      </c>
      <c r="N5656" s="2">
        <v>2180470000000</v>
      </c>
      <c r="O5656" s="2">
        <v>2188010000000</v>
      </c>
      <c r="P5656" s="2">
        <v>2195550000000</v>
      </c>
      <c r="Q5656" s="2">
        <v>2203090000000</v>
      </c>
      <c r="R5656" s="2">
        <v>2212520000000</v>
      </c>
      <c r="S5656" s="2">
        <v>2221000000000</v>
      </c>
      <c r="T5656" s="2">
        <v>2228540000000</v>
      </c>
      <c r="U5656" s="2">
        <v>2236080000000</v>
      </c>
      <c r="V5656" s="2">
        <v>2244570000000</v>
      </c>
      <c r="W5656" s="2">
        <v>2252110000000</v>
      </c>
      <c r="X5656" s="2">
        <v>2260590000000</v>
      </c>
      <c r="Y5656" s="2">
        <v>2270020000000</v>
      </c>
      <c r="Z5656" s="2">
        <v>2278510000000</v>
      </c>
      <c r="AA5656" s="2">
        <v>2286990000000</v>
      </c>
      <c r="AB5656" s="2">
        <v>2294530000000</v>
      </c>
      <c r="AC5656" s="2">
        <v>2303020000000</v>
      </c>
      <c r="AD5656" s="2">
        <v>2311500000000</v>
      </c>
      <c r="AE5656" s="2">
        <v>2319980000000</v>
      </c>
      <c r="AF5656" s="2">
        <v>2327530000000</v>
      </c>
      <c r="AG5656" s="2">
        <v>2336010000000</v>
      </c>
    </row>
    <row r="5657" spans="1:33">
      <c r="A5657" s="115" t="s">
        <v>3266</v>
      </c>
      <c r="B5657" s="115" t="s">
        <v>19</v>
      </c>
      <c r="C5657" s="2">
        <v>45948000</v>
      </c>
      <c r="D5657" s="2">
        <v>48520500</v>
      </c>
      <c r="E5657" s="2">
        <v>48811300</v>
      </c>
      <c r="F5657" s="2">
        <v>49437700</v>
      </c>
      <c r="G5657" s="2">
        <v>50064100</v>
      </c>
      <c r="H5657" s="2">
        <v>50712800</v>
      </c>
      <c r="I5657" s="2">
        <v>50936500</v>
      </c>
      <c r="J5657" s="2">
        <v>51115500</v>
      </c>
      <c r="K5657" s="2">
        <v>51294400</v>
      </c>
      <c r="L5657" s="2">
        <v>51473400</v>
      </c>
      <c r="M5657" s="2">
        <v>51540500</v>
      </c>
      <c r="N5657" s="2">
        <v>51741800</v>
      </c>
      <c r="O5657" s="2">
        <v>51920800</v>
      </c>
      <c r="P5657" s="2">
        <v>52099700</v>
      </c>
      <c r="Q5657" s="2">
        <v>52278700</v>
      </c>
      <c r="R5657" s="2">
        <v>52502400</v>
      </c>
      <c r="S5657" s="2">
        <v>52703700</v>
      </c>
      <c r="T5657" s="2">
        <v>52882700</v>
      </c>
      <c r="U5657" s="2">
        <v>53061600</v>
      </c>
      <c r="V5657" s="2">
        <v>53263000</v>
      </c>
      <c r="W5657" s="2">
        <v>53441900</v>
      </c>
      <c r="X5657" s="2">
        <v>53643300</v>
      </c>
      <c r="Y5657" s="2">
        <v>53867000</v>
      </c>
      <c r="Z5657" s="2">
        <v>54068300</v>
      </c>
      <c r="AA5657" s="2">
        <v>54269600</v>
      </c>
      <c r="AB5657" s="2">
        <v>54448600</v>
      </c>
      <c r="AC5657" s="2">
        <v>54649900</v>
      </c>
      <c r="AD5657" s="2">
        <v>54851200</v>
      </c>
      <c r="AE5657" s="2">
        <v>55052600</v>
      </c>
      <c r="AF5657" s="2">
        <v>55231500</v>
      </c>
      <c r="AG5657" s="2">
        <v>55432900</v>
      </c>
    </row>
    <row r="5658" spans="1:33">
      <c r="A5658" s="115" t="s">
        <v>3267</v>
      </c>
      <c r="B5658" s="115" t="s">
        <v>19</v>
      </c>
      <c r="C5658" s="2">
        <v>374834000</v>
      </c>
      <c r="D5658" s="2">
        <v>395821000</v>
      </c>
      <c r="E5658" s="2">
        <v>398193000</v>
      </c>
      <c r="F5658" s="2">
        <v>403303000</v>
      </c>
      <c r="G5658" s="2">
        <v>408413000</v>
      </c>
      <c r="H5658" s="2">
        <v>413705000</v>
      </c>
      <c r="I5658" s="2">
        <v>415530000</v>
      </c>
      <c r="J5658" s="2">
        <v>416990000</v>
      </c>
      <c r="K5658" s="2">
        <v>418450000</v>
      </c>
      <c r="L5658" s="2">
        <v>419909000</v>
      </c>
      <c r="M5658" s="2">
        <v>420457000</v>
      </c>
      <c r="N5658" s="2">
        <v>422099000</v>
      </c>
      <c r="O5658" s="2">
        <v>423559000</v>
      </c>
      <c r="P5658" s="2">
        <v>425019000</v>
      </c>
      <c r="Q5658" s="2">
        <v>426479000</v>
      </c>
      <c r="R5658" s="2">
        <v>428304000</v>
      </c>
      <c r="S5658" s="2">
        <v>429946000</v>
      </c>
      <c r="T5658" s="2">
        <v>431406000</v>
      </c>
      <c r="U5658" s="2">
        <v>432866000</v>
      </c>
      <c r="V5658" s="2">
        <v>434509000</v>
      </c>
      <c r="W5658" s="2">
        <v>435969000</v>
      </c>
      <c r="X5658" s="2">
        <v>437611000</v>
      </c>
      <c r="Y5658" s="2">
        <v>439436000</v>
      </c>
      <c r="Z5658" s="2">
        <v>441078000</v>
      </c>
      <c r="AA5658" s="2">
        <v>442721000</v>
      </c>
      <c r="AB5658" s="2">
        <v>444181000</v>
      </c>
      <c r="AC5658" s="2">
        <v>445823000</v>
      </c>
      <c r="AD5658" s="2">
        <v>447465000</v>
      </c>
      <c r="AE5658" s="2">
        <v>449108000</v>
      </c>
      <c r="AF5658" s="2">
        <v>450568000</v>
      </c>
      <c r="AG5658" s="2">
        <v>452210000</v>
      </c>
    </row>
    <row r="5659" spans="1:33">
      <c r="A5659" s="115" t="s">
        <v>3268</v>
      </c>
      <c r="B5659" s="115" t="s">
        <v>19</v>
      </c>
      <c r="C5659" s="2">
        <v>865248000</v>
      </c>
      <c r="D5659" s="2">
        <v>913691000</v>
      </c>
      <c r="E5659" s="2">
        <v>919168000</v>
      </c>
      <c r="F5659" s="2">
        <v>930963000</v>
      </c>
      <c r="G5659" s="2">
        <v>942758000</v>
      </c>
      <c r="H5659" s="2">
        <v>954974000</v>
      </c>
      <c r="I5659" s="2">
        <v>959186000</v>
      </c>
      <c r="J5659" s="2">
        <v>962556000</v>
      </c>
      <c r="K5659" s="2">
        <v>965926000</v>
      </c>
      <c r="L5659" s="2">
        <v>969296000</v>
      </c>
      <c r="M5659" s="2">
        <v>970560000</v>
      </c>
      <c r="N5659" s="2">
        <v>974351000</v>
      </c>
      <c r="O5659" s="2">
        <v>977721000</v>
      </c>
      <c r="P5659" s="2">
        <v>981091000</v>
      </c>
      <c r="Q5659" s="2">
        <v>984461000</v>
      </c>
      <c r="R5659" s="2">
        <v>988674000</v>
      </c>
      <c r="S5659" s="2">
        <v>992465000</v>
      </c>
      <c r="T5659" s="2">
        <v>995835000</v>
      </c>
      <c r="U5659" s="2">
        <v>999205000</v>
      </c>
      <c r="V5659" s="2">
        <v>1003000000</v>
      </c>
      <c r="W5659" s="2">
        <v>1006370000</v>
      </c>
      <c r="X5659" s="2">
        <v>1010160000</v>
      </c>
      <c r="Y5659" s="2">
        <v>1014370000</v>
      </c>
      <c r="Z5659" s="2">
        <v>1018160000</v>
      </c>
      <c r="AA5659" s="2">
        <v>1021950000</v>
      </c>
      <c r="AB5659" s="2">
        <v>1025320000</v>
      </c>
      <c r="AC5659" s="2">
        <v>1029110000</v>
      </c>
      <c r="AD5659" s="2">
        <v>1032910000</v>
      </c>
      <c r="AE5659" s="2">
        <v>1036700000</v>
      </c>
      <c r="AF5659" s="2">
        <v>1040070000</v>
      </c>
      <c r="AG5659" s="2">
        <v>1043860000</v>
      </c>
    </row>
    <row r="5660" spans="1:33">
      <c r="A5660" s="115" t="s">
        <v>3269</v>
      </c>
      <c r="B5660" s="115" t="s">
        <v>19</v>
      </c>
      <c r="C5660" s="2">
        <v>34589400</v>
      </c>
      <c r="D5660" s="2">
        <v>36526000</v>
      </c>
      <c r="E5660" s="2">
        <v>36744900</v>
      </c>
      <c r="F5660" s="2">
        <v>37216400</v>
      </c>
      <c r="G5660" s="2">
        <v>37687900</v>
      </c>
      <c r="H5660" s="2">
        <v>38176300</v>
      </c>
      <c r="I5660" s="2">
        <v>38344700</v>
      </c>
      <c r="J5660" s="2">
        <v>38479400</v>
      </c>
      <c r="K5660" s="2">
        <v>38614100</v>
      </c>
      <c r="L5660" s="2">
        <v>38748800</v>
      </c>
      <c r="M5660" s="2">
        <v>38799400</v>
      </c>
      <c r="N5660" s="2">
        <v>38950900</v>
      </c>
      <c r="O5660" s="2">
        <v>39085600</v>
      </c>
      <c r="P5660" s="2">
        <v>39220400</v>
      </c>
      <c r="Q5660" s="2">
        <v>39355100</v>
      </c>
      <c r="R5660" s="2">
        <v>39523500</v>
      </c>
      <c r="S5660" s="2">
        <v>39675000</v>
      </c>
      <c r="T5660" s="2">
        <v>39809800</v>
      </c>
      <c r="U5660" s="2">
        <v>39944500</v>
      </c>
      <c r="V5660" s="2">
        <v>40096000</v>
      </c>
      <c r="W5660" s="2">
        <v>40230800</v>
      </c>
      <c r="X5660" s="2">
        <v>40382300</v>
      </c>
      <c r="Y5660" s="2">
        <v>40550700</v>
      </c>
      <c r="Z5660" s="2">
        <v>40702300</v>
      </c>
      <c r="AA5660" s="2">
        <v>40853800</v>
      </c>
      <c r="AB5660" s="2">
        <v>40988600</v>
      </c>
      <c r="AC5660" s="2">
        <v>41140100</v>
      </c>
      <c r="AD5660" s="2">
        <v>41291700</v>
      </c>
      <c r="AE5660" s="2">
        <v>41443200</v>
      </c>
      <c r="AF5660" s="2">
        <v>41578000</v>
      </c>
      <c r="AG5660" s="2">
        <v>41729500</v>
      </c>
    </row>
    <row r="5661" spans="1:33">
      <c r="A5661" s="115" t="s">
        <v>3270</v>
      </c>
      <c r="B5661" s="115" t="s">
        <v>19</v>
      </c>
      <c r="C5661" s="2">
        <v>21998300</v>
      </c>
      <c r="D5661" s="2">
        <v>23230000</v>
      </c>
      <c r="E5661" s="2">
        <v>23369200</v>
      </c>
      <c r="F5661" s="2">
        <v>23669100</v>
      </c>
      <c r="G5661" s="2">
        <v>23969000</v>
      </c>
      <c r="H5661" s="2">
        <v>24279600</v>
      </c>
      <c r="I5661" s="2">
        <v>24386700</v>
      </c>
      <c r="J5661" s="2">
        <v>24472400</v>
      </c>
      <c r="K5661" s="2">
        <v>24558000</v>
      </c>
      <c r="L5661" s="2">
        <v>24643700</v>
      </c>
      <c r="M5661" s="2">
        <v>24675800</v>
      </c>
      <c r="N5661" s="2">
        <v>24772200</v>
      </c>
      <c r="O5661" s="2">
        <v>24857900</v>
      </c>
      <c r="P5661" s="2">
        <v>24943600</v>
      </c>
      <c r="Q5661" s="2">
        <v>25029300</v>
      </c>
      <c r="R5661" s="2">
        <v>25136400</v>
      </c>
      <c r="S5661" s="2">
        <v>25232800</v>
      </c>
      <c r="T5661" s="2">
        <v>25318400</v>
      </c>
      <c r="U5661" s="2">
        <v>25404100</v>
      </c>
      <c r="V5661" s="2">
        <v>25500500</v>
      </c>
      <c r="W5661" s="2">
        <v>25586200</v>
      </c>
      <c r="X5661" s="2">
        <v>25682600</v>
      </c>
      <c r="Y5661" s="2">
        <v>25789700</v>
      </c>
      <c r="Z5661" s="2">
        <v>25886100</v>
      </c>
      <c r="AA5661" s="2">
        <v>25982500</v>
      </c>
      <c r="AB5661" s="2">
        <v>26068100</v>
      </c>
      <c r="AC5661" s="2">
        <v>26164500</v>
      </c>
      <c r="AD5661" s="2">
        <v>26260900</v>
      </c>
      <c r="AE5661" s="2">
        <v>26357300</v>
      </c>
      <c r="AF5661" s="2">
        <v>26443000</v>
      </c>
      <c r="AG5661" s="2">
        <v>26539400</v>
      </c>
    </row>
    <row r="5662" spans="1:33">
      <c r="A5662" s="115" t="s">
        <v>3271</v>
      </c>
      <c r="B5662" s="115" t="s">
        <v>19</v>
      </c>
      <c r="C5662" s="2">
        <v>272093000</v>
      </c>
      <c r="D5662" s="2">
        <v>287327000</v>
      </c>
      <c r="E5662" s="2">
        <v>289050000</v>
      </c>
      <c r="F5662" s="2">
        <v>292759000</v>
      </c>
      <c r="G5662" s="2">
        <v>296468000</v>
      </c>
      <c r="H5662" s="2">
        <v>300309000</v>
      </c>
      <c r="I5662" s="2">
        <v>301634000</v>
      </c>
      <c r="J5662" s="2">
        <v>302694000</v>
      </c>
      <c r="K5662" s="2">
        <v>303754000</v>
      </c>
      <c r="L5662" s="2">
        <v>304813000</v>
      </c>
      <c r="M5662" s="2">
        <v>305211000</v>
      </c>
      <c r="N5662" s="2">
        <v>306403000</v>
      </c>
      <c r="O5662" s="2">
        <v>307463000</v>
      </c>
      <c r="P5662" s="2">
        <v>308523000</v>
      </c>
      <c r="Q5662" s="2">
        <v>309582000</v>
      </c>
      <c r="R5662" s="2">
        <v>310907000</v>
      </c>
      <c r="S5662" s="2">
        <v>312099000</v>
      </c>
      <c r="T5662" s="2">
        <v>313159000</v>
      </c>
      <c r="U5662" s="2">
        <v>314219000</v>
      </c>
      <c r="V5662" s="2">
        <v>315411000</v>
      </c>
      <c r="W5662" s="2">
        <v>316471000</v>
      </c>
      <c r="X5662" s="2">
        <v>317663000</v>
      </c>
      <c r="Y5662" s="2">
        <v>318988000</v>
      </c>
      <c r="Z5662" s="2">
        <v>320180000</v>
      </c>
      <c r="AA5662" s="2">
        <v>321372000</v>
      </c>
      <c r="AB5662" s="2">
        <v>322432000</v>
      </c>
      <c r="AC5662" s="2">
        <v>323624000</v>
      </c>
      <c r="AD5662" s="2">
        <v>324816000</v>
      </c>
      <c r="AE5662" s="2">
        <v>326009000</v>
      </c>
      <c r="AF5662" s="2">
        <v>327068000</v>
      </c>
      <c r="AG5662" s="2">
        <v>328261000</v>
      </c>
    </row>
    <row r="5663" spans="1:33">
      <c r="A5663" s="115" t="s">
        <v>3272</v>
      </c>
      <c r="B5663" s="115" t="s">
        <v>19</v>
      </c>
      <c r="C5663" s="2">
        <v>1273480</v>
      </c>
      <c r="D5663" s="2">
        <v>1344780</v>
      </c>
      <c r="E5663" s="2">
        <v>1352840</v>
      </c>
      <c r="F5663" s="2">
        <v>1370200</v>
      </c>
      <c r="G5663" s="2">
        <v>1387560</v>
      </c>
      <c r="H5663" s="2">
        <v>1405540</v>
      </c>
      <c r="I5663" s="2">
        <v>1411740</v>
      </c>
      <c r="J5663" s="2">
        <v>1416700</v>
      </c>
      <c r="K5663" s="2">
        <v>1421660</v>
      </c>
      <c r="L5663" s="2">
        <v>1426620</v>
      </c>
      <c r="M5663" s="2">
        <v>1428480</v>
      </c>
      <c r="N5663" s="2">
        <v>1434060</v>
      </c>
      <c r="O5663" s="2">
        <v>1439020</v>
      </c>
      <c r="P5663" s="2">
        <v>1443980</v>
      </c>
      <c r="Q5663" s="2">
        <v>1448940</v>
      </c>
      <c r="R5663" s="2">
        <v>1455140</v>
      </c>
      <c r="S5663" s="2">
        <v>1460720</v>
      </c>
      <c r="T5663" s="2">
        <v>1465680</v>
      </c>
      <c r="U5663" s="2">
        <v>1470640</v>
      </c>
      <c r="V5663" s="2">
        <v>1476220</v>
      </c>
      <c r="W5663" s="2">
        <v>1481180</v>
      </c>
      <c r="X5663" s="2">
        <v>1486760</v>
      </c>
      <c r="Y5663" s="2">
        <v>1492960</v>
      </c>
      <c r="Z5663" s="2">
        <v>1498540</v>
      </c>
      <c r="AA5663" s="2">
        <v>1504120</v>
      </c>
      <c r="AB5663" s="2">
        <v>1509080</v>
      </c>
      <c r="AC5663" s="2">
        <v>1514660</v>
      </c>
      <c r="AD5663" s="2">
        <v>1520240</v>
      </c>
      <c r="AE5663" s="2">
        <v>1525820</v>
      </c>
      <c r="AF5663" s="2">
        <v>1530780</v>
      </c>
      <c r="AG5663" s="2">
        <v>1536360</v>
      </c>
    </row>
    <row r="5664" spans="1:33">
      <c r="A5664" s="115" t="s">
        <v>3273</v>
      </c>
      <c r="B5664" s="115" t="s">
        <v>19</v>
      </c>
      <c r="C5664" s="2">
        <v>6449560</v>
      </c>
      <c r="D5664" s="2">
        <v>6810660</v>
      </c>
      <c r="E5664" s="2">
        <v>6851480</v>
      </c>
      <c r="F5664" s="2">
        <v>6939400</v>
      </c>
      <c r="G5664" s="2">
        <v>7027320</v>
      </c>
      <c r="H5664" s="2">
        <v>7118380</v>
      </c>
      <c r="I5664" s="2">
        <v>7149780</v>
      </c>
      <c r="J5664" s="2">
        <v>7174900</v>
      </c>
      <c r="K5664" s="2">
        <v>7200020</v>
      </c>
      <c r="L5664" s="2">
        <v>7225140</v>
      </c>
      <c r="M5664" s="2">
        <v>7234560</v>
      </c>
      <c r="N5664" s="2">
        <v>7262820</v>
      </c>
      <c r="O5664" s="2">
        <v>7287940</v>
      </c>
      <c r="P5664" s="2">
        <v>7313060</v>
      </c>
      <c r="Q5664" s="2">
        <v>7338180</v>
      </c>
      <c r="R5664" s="2">
        <v>7369580</v>
      </c>
      <c r="S5664" s="2">
        <v>7397840</v>
      </c>
      <c r="T5664" s="2">
        <v>7422960</v>
      </c>
      <c r="U5664" s="2">
        <v>7448080</v>
      </c>
      <c r="V5664" s="2">
        <v>7476340</v>
      </c>
      <c r="W5664" s="2">
        <v>7501460</v>
      </c>
      <c r="X5664" s="2">
        <v>7529720</v>
      </c>
      <c r="Y5664" s="2">
        <v>7561120</v>
      </c>
      <c r="Z5664" s="2">
        <v>7589380</v>
      </c>
      <c r="AA5664" s="2">
        <v>7617640</v>
      </c>
      <c r="AB5664" s="2">
        <v>7642760</v>
      </c>
      <c r="AC5664" s="2">
        <v>7671020</v>
      </c>
      <c r="AD5664" s="2">
        <v>7699280</v>
      </c>
      <c r="AE5664" s="2">
        <v>7727540</v>
      </c>
      <c r="AF5664" s="2">
        <v>7752660</v>
      </c>
      <c r="AG5664" s="2">
        <v>7780920</v>
      </c>
    </row>
    <row r="5665" spans="1:33">
      <c r="A5665" s="115" t="s">
        <v>3274</v>
      </c>
      <c r="B5665" s="115" t="s">
        <v>19</v>
      </c>
      <c r="C5665" s="2">
        <v>225940000</v>
      </c>
      <c r="D5665" s="2">
        <v>238590000</v>
      </c>
      <c r="E5665" s="2">
        <v>240020000</v>
      </c>
      <c r="F5665" s="2">
        <v>243100000</v>
      </c>
      <c r="G5665" s="2">
        <v>246180000</v>
      </c>
      <c r="H5665" s="2">
        <v>249370000</v>
      </c>
      <c r="I5665" s="2">
        <v>250470000</v>
      </c>
      <c r="J5665" s="2">
        <v>251350000</v>
      </c>
      <c r="K5665" s="2">
        <v>252230000</v>
      </c>
      <c r="L5665" s="2">
        <v>253110000</v>
      </c>
      <c r="M5665" s="2">
        <v>253440000</v>
      </c>
      <c r="N5665" s="2">
        <v>254430000</v>
      </c>
      <c r="O5665" s="2">
        <v>255310000</v>
      </c>
      <c r="P5665" s="2">
        <v>256190000</v>
      </c>
      <c r="Q5665" s="2">
        <v>257070000</v>
      </c>
      <c r="R5665" s="2">
        <v>258170000</v>
      </c>
      <c r="S5665" s="2">
        <v>259160000</v>
      </c>
      <c r="T5665" s="2">
        <v>260040000</v>
      </c>
      <c r="U5665" s="2">
        <v>260920000</v>
      </c>
      <c r="V5665" s="2">
        <v>261910000</v>
      </c>
      <c r="W5665" s="2">
        <v>262790000</v>
      </c>
      <c r="X5665" s="2">
        <v>263780000</v>
      </c>
      <c r="Y5665" s="2">
        <v>264880000</v>
      </c>
      <c r="Z5665" s="2">
        <v>265870000</v>
      </c>
      <c r="AA5665" s="2">
        <v>266860000</v>
      </c>
      <c r="AB5665" s="2">
        <v>267740000</v>
      </c>
      <c r="AC5665" s="2">
        <v>268730000</v>
      </c>
      <c r="AD5665" s="2">
        <v>269720000</v>
      </c>
      <c r="AE5665" s="2">
        <v>270710000</v>
      </c>
      <c r="AF5665" s="2">
        <v>271590000</v>
      </c>
      <c r="AG5665" s="2">
        <v>272580000</v>
      </c>
    </row>
    <row r="5666" spans="1:33">
      <c r="A5666" s="115" t="s">
        <v>3275</v>
      </c>
      <c r="B5666" s="115" t="s">
        <v>19</v>
      </c>
      <c r="C5666" s="2">
        <v>32864000</v>
      </c>
      <c r="D5666" s="2">
        <v>34704000</v>
      </c>
      <c r="E5666" s="2">
        <v>34912000</v>
      </c>
      <c r="F5666" s="2">
        <v>35360000</v>
      </c>
      <c r="G5666" s="2">
        <v>35808000</v>
      </c>
      <c r="H5666" s="2">
        <v>36272000</v>
      </c>
      <c r="I5666" s="2">
        <v>36432000</v>
      </c>
      <c r="J5666" s="2">
        <v>36560000</v>
      </c>
      <c r="K5666" s="2">
        <v>36688000</v>
      </c>
      <c r="L5666" s="2">
        <v>36816000</v>
      </c>
      <c r="M5666" s="2">
        <v>36864000</v>
      </c>
      <c r="N5666" s="2">
        <v>37008000</v>
      </c>
      <c r="O5666" s="2">
        <v>37136000</v>
      </c>
      <c r="P5666" s="2">
        <v>37264000</v>
      </c>
      <c r="Q5666" s="2">
        <v>37392000</v>
      </c>
      <c r="R5666" s="2">
        <v>37552000</v>
      </c>
      <c r="S5666" s="2">
        <v>37696000</v>
      </c>
      <c r="T5666" s="2">
        <v>37824000</v>
      </c>
      <c r="U5666" s="2">
        <v>37952000</v>
      </c>
      <c r="V5666" s="2">
        <v>38096000</v>
      </c>
      <c r="W5666" s="2">
        <v>38224000</v>
      </c>
      <c r="X5666" s="2">
        <v>38368000</v>
      </c>
      <c r="Y5666" s="2">
        <v>38528000</v>
      </c>
      <c r="Z5666" s="2">
        <v>38672000</v>
      </c>
      <c r="AA5666" s="2">
        <v>38816000</v>
      </c>
      <c r="AB5666" s="2">
        <v>38944000</v>
      </c>
      <c r="AC5666" s="2">
        <v>39088000</v>
      </c>
      <c r="AD5666" s="2">
        <v>39232000</v>
      </c>
      <c r="AE5666" s="2">
        <v>39376000</v>
      </c>
      <c r="AF5666" s="2">
        <v>39504000</v>
      </c>
      <c r="AG5666" s="2">
        <v>39648000</v>
      </c>
    </row>
    <row r="5667" spans="1:33">
      <c r="A5667" s="115" t="s">
        <v>3276</v>
      </c>
      <c r="B5667" s="115" t="s">
        <v>19</v>
      </c>
      <c r="C5667" s="115">
        <v>0</v>
      </c>
      <c r="D5667" s="115">
        <v>0</v>
      </c>
      <c r="E5667" s="115">
        <v>0</v>
      </c>
      <c r="F5667" s="115">
        <v>0</v>
      </c>
      <c r="G5667" s="115">
        <v>0</v>
      </c>
      <c r="H5667" s="115">
        <v>0</v>
      </c>
      <c r="I5667" s="115">
        <v>0</v>
      </c>
      <c r="J5667" s="115">
        <v>0</v>
      </c>
      <c r="K5667" s="115">
        <v>0</v>
      </c>
      <c r="L5667" s="115">
        <v>0</v>
      </c>
      <c r="M5667" s="115">
        <v>0</v>
      </c>
      <c r="N5667" s="115">
        <v>0</v>
      </c>
      <c r="O5667" s="115">
        <v>0</v>
      </c>
      <c r="P5667" s="115">
        <v>0</v>
      </c>
      <c r="Q5667" s="115">
        <v>0</v>
      </c>
      <c r="R5667" s="115">
        <v>0</v>
      </c>
      <c r="S5667" s="115">
        <v>0</v>
      </c>
      <c r="T5667" s="115">
        <v>0</v>
      </c>
      <c r="U5667" s="115">
        <v>0</v>
      </c>
      <c r="V5667" s="115">
        <v>0</v>
      </c>
      <c r="W5667" s="115">
        <v>0</v>
      </c>
      <c r="X5667" s="115">
        <v>0</v>
      </c>
      <c r="Y5667" s="115">
        <v>0</v>
      </c>
      <c r="Z5667" s="115">
        <v>0</v>
      </c>
      <c r="AA5667" s="115">
        <v>0</v>
      </c>
      <c r="AB5667" s="115">
        <v>0</v>
      </c>
      <c r="AC5667" s="115">
        <v>0</v>
      </c>
      <c r="AD5667" s="115">
        <v>0</v>
      </c>
      <c r="AE5667" s="115">
        <v>0</v>
      </c>
      <c r="AF5667" s="115">
        <v>0</v>
      </c>
      <c r="AG5667" s="115">
        <v>0</v>
      </c>
    </row>
    <row r="5668" spans="1:33">
      <c r="A5668" s="115" t="s">
        <v>3277</v>
      </c>
      <c r="B5668" s="115" t="s">
        <v>19</v>
      </c>
      <c r="C5668" s="2">
        <v>175799000000000</v>
      </c>
      <c r="D5668" s="2">
        <v>181587000000000</v>
      </c>
      <c r="E5668" s="2">
        <v>180036000000000</v>
      </c>
      <c r="F5668" s="2">
        <v>187012000000000</v>
      </c>
      <c r="G5668" s="2">
        <v>191539000000000</v>
      </c>
      <c r="H5668" s="2">
        <v>195485000000000</v>
      </c>
      <c r="I5668" s="2">
        <v>196395000000000</v>
      </c>
      <c r="J5668" s="2">
        <v>196731000000000</v>
      </c>
      <c r="K5668" s="2">
        <v>196998000000000</v>
      </c>
      <c r="L5668" s="2">
        <v>196908000000000</v>
      </c>
      <c r="M5668" s="2">
        <v>196418000000000</v>
      </c>
      <c r="N5668" s="2">
        <v>196291000000000</v>
      </c>
      <c r="O5668" s="2">
        <v>196511000000000</v>
      </c>
      <c r="P5668" s="2">
        <v>196765000000000</v>
      </c>
      <c r="Q5668" s="2">
        <v>197124000000000</v>
      </c>
      <c r="R5668" s="2">
        <v>197571000000000</v>
      </c>
      <c r="S5668" s="2">
        <v>198071000000000</v>
      </c>
      <c r="T5668" s="2">
        <v>198519000000000</v>
      </c>
      <c r="U5668" s="2">
        <v>199037000000000</v>
      </c>
      <c r="V5668" s="2">
        <v>199513000000000</v>
      </c>
      <c r="W5668" s="2">
        <v>199995000000000</v>
      </c>
      <c r="X5668" s="2">
        <v>200503000000000</v>
      </c>
      <c r="Y5668" s="2">
        <v>200888000000000</v>
      </c>
      <c r="Z5668" s="2">
        <v>201179000000000</v>
      </c>
      <c r="AA5668" s="2">
        <v>201459000000000</v>
      </c>
      <c r="AB5668" s="2">
        <v>201739000000000</v>
      </c>
      <c r="AC5668" s="2">
        <v>202078000000000</v>
      </c>
      <c r="AD5668" s="2">
        <v>202376000000000</v>
      </c>
      <c r="AE5668" s="2">
        <v>202792000000000</v>
      </c>
      <c r="AF5668" s="2">
        <v>203160000000000</v>
      </c>
      <c r="AG5668" s="2">
        <v>203401000000000</v>
      </c>
    </row>
    <row r="5669" spans="1:33">
      <c r="A5669" s="115" t="s">
        <v>3278</v>
      </c>
      <c r="B5669" s="115" t="s">
        <v>19</v>
      </c>
      <c r="C5669" s="2">
        <v>15790800000</v>
      </c>
      <c r="D5669" s="2">
        <v>16310700000</v>
      </c>
      <c r="E5669" s="2">
        <v>16171400000</v>
      </c>
      <c r="F5669" s="2">
        <v>16797900000</v>
      </c>
      <c r="G5669" s="2">
        <v>17204600000</v>
      </c>
      <c r="H5669" s="2">
        <v>17559000000</v>
      </c>
      <c r="I5669" s="2">
        <v>17640700000</v>
      </c>
      <c r="J5669" s="2">
        <v>17670900000</v>
      </c>
      <c r="K5669" s="2">
        <v>17694900000</v>
      </c>
      <c r="L5669" s="2">
        <v>17686900000</v>
      </c>
      <c r="M5669" s="2">
        <v>17642800000</v>
      </c>
      <c r="N5669" s="2">
        <v>17631400000</v>
      </c>
      <c r="O5669" s="2">
        <v>17651200000</v>
      </c>
      <c r="P5669" s="2">
        <v>17673900000</v>
      </c>
      <c r="Q5669" s="2">
        <v>17706300000</v>
      </c>
      <c r="R5669" s="2">
        <v>17746400000</v>
      </c>
      <c r="S5669" s="2">
        <v>17791300000</v>
      </c>
      <c r="T5669" s="2">
        <v>17831600000</v>
      </c>
      <c r="U5669" s="2">
        <v>17878100000</v>
      </c>
      <c r="V5669" s="2">
        <v>17920800000</v>
      </c>
      <c r="W5669" s="2">
        <v>17964100000</v>
      </c>
      <c r="X5669" s="2">
        <v>18009700000</v>
      </c>
      <c r="Y5669" s="2">
        <v>18044400000</v>
      </c>
      <c r="Z5669" s="2">
        <v>18070400000</v>
      </c>
      <c r="AA5669" s="2">
        <v>18095600000</v>
      </c>
      <c r="AB5669" s="2">
        <v>18120800000</v>
      </c>
      <c r="AC5669" s="2">
        <v>18151200000</v>
      </c>
      <c r="AD5669" s="2">
        <v>18178000000</v>
      </c>
      <c r="AE5669" s="2">
        <v>18215400000</v>
      </c>
      <c r="AF5669" s="2">
        <v>18248400000</v>
      </c>
      <c r="AG5669" s="2">
        <v>18270000000</v>
      </c>
    </row>
    <row r="5670" spans="1:33">
      <c r="A5670" s="115" t="s">
        <v>3279</v>
      </c>
      <c r="B5670" s="115" t="s">
        <v>19</v>
      </c>
      <c r="C5670" s="2">
        <v>97153600000</v>
      </c>
      <c r="D5670" s="2">
        <v>100352000000</v>
      </c>
      <c r="E5670" s="2">
        <v>99495000000</v>
      </c>
      <c r="F5670" s="2">
        <v>103350000000</v>
      </c>
      <c r="G5670" s="2">
        <v>105852000000</v>
      </c>
      <c r="H5670" s="2">
        <v>108032000000</v>
      </c>
      <c r="I5670" s="2">
        <v>108535000000</v>
      </c>
      <c r="J5670" s="2">
        <v>108721000000</v>
      </c>
      <c r="K5670" s="2">
        <v>108869000000</v>
      </c>
      <c r="L5670" s="2">
        <v>108819000000</v>
      </c>
      <c r="M5670" s="2">
        <v>108548000000</v>
      </c>
      <c r="N5670" s="2">
        <v>108478000000</v>
      </c>
      <c r="O5670" s="2">
        <v>108600000000</v>
      </c>
      <c r="P5670" s="2">
        <v>108740000000</v>
      </c>
      <c r="Q5670" s="2">
        <v>108938000000</v>
      </c>
      <c r="R5670" s="2">
        <v>109185000000</v>
      </c>
      <c r="S5670" s="2">
        <v>109462000000</v>
      </c>
      <c r="T5670" s="2">
        <v>109709000000</v>
      </c>
      <c r="U5670" s="2">
        <v>109996000000</v>
      </c>
      <c r="V5670" s="2">
        <v>110259000000</v>
      </c>
      <c r="W5670" s="2">
        <v>110525000000</v>
      </c>
      <c r="X5670" s="2">
        <v>110805000000</v>
      </c>
      <c r="Y5670" s="2">
        <v>111019000000</v>
      </c>
      <c r="Z5670" s="2">
        <v>111179000000</v>
      </c>
      <c r="AA5670" s="2">
        <v>111334000000</v>
      </c>
      <c r="AB5670" s="2">
        <v>111489000000</v>
      </c>
      <c r="AC5670" s="2">
        <v>111676000000</v>
      </c>
      <c r="AD5670" s="2">
        <v>111841000000</v>
      </c>
      <c r="AE5670" s="2">
        <v>112071000000</v>
      </c>
      <c r="AF5670" s="2">
        <v>112274000000</v>
      </c>
      <c r="AG5670" s="2">
        <v>112407000000</v>
      </c>
    </row>
    <row r="5671" spans="1:33">
      <c r="A5671" s="115" t="s">
        <v>3280</v>
      </c>
      <c r="B5671" s="115" t="s">
        <v>19</v>
      </c>
      <c r="C5671" s="2">
        <v>133639000000</v>
      </c>
      <c r="D5671" s="2">
        <v>138038000000</v>
      </c>
      <c r="E5671" s="2">
        <v>136859000000</v>
      </c>
      <c r="F5671" s="2">
        <v>142162000000</v>
      </c>
      <c r="G5671" s="2">
        <v>145604000000</v>
      </c>
      <c r="H5671" s="2">
        <v>148603000000</v>
      </c>
      <c r="I5671" s="2">
        <v>149295000000</v>
      </c>
      <c r="J5671" s="2">
        <v>149550000000</v>
      </c>
      <c r="K5671" s="2">
        <v>149753000000</v>
      </c>
      <c r="L5671" s="2">
        <v>149685000000</v>
      </c>
      <c r="M5671" s="2">
        <v>149312000000</v>
      </c>
      <c r="N5671" s="2">
        <v>149216000000</v>
      </c>
      <c r="O5671" s="2">
        <v>149383000000</v>
      </c>
      <c r="P5671" s="2">
        <v>149576000000</v>
      </c>
      <c r="Q5671" s="2">
        <v>149849000000</v>
      </c>
      <c r="R5671" s="2">
        <v>150189000000</v>
      </c>
      <c r="S5671" s="2">
        <v>150569000000</v>
      </c>
      <c r="T5671" s="2">
        <v>150910000000</v>
      </c>
      <c r="U5671" s="2">
        <v>151303000000</v>
      </c>
      <c r="V5671" s="2">
        <v>151665000000</v>
      </c>
      <c r="W5671" s="2">
        <v>152031000000</v>
      </c>
      <c r="X5671" s="2">
        <v>152417000000</v>
      </c>
      <c r="Y5671" s="2">
        <v>152711000000</v>
      </c>
      <c r="Z5671" s="2">
        <v>152931000000</v>
      </c>
      <c r="AA5671" s="2">
        <v>153144000000</v>
      </c>
      <c r="AB5671" s="2">
        <v>153357000000</v>
      </c>
      <c r="AC5671" s="2">
        <v>153615000000</v>
      </c>
      <c r="AD5671" s="2">
        <v>153841000000</v>
      </c>
      <c r="AE5671" s="2">
        <v>154158000000</v>
      </c>
      <c r="AF5671" s="2">
        <v>154438000000</v>
      </c>
      <c r="AG5671" s="2">
        <v>154621000000</v>
      </c>
    </row>
    <row r="5672" spans="1:33">
      <c r="A5672" s="115" t="s">
        <v>3281</v>
      </c>
      <c r="B5672" s="115" t="s">
        <v>19</v>
      </c>
      <c r="C5672" s="2">
        <v>51739200000</v>
      </c>
      <c r="D5672" s="2">
        <v>53442600000</v>
      </c>
      <c r="E5672" s="2">
        <v>52986200000</v>
      </c>
      <c r="F5672" s="2">
        <v>55039100000</v>
      </c>
      <c r="G5672" s="2">
        <v>56371600000</v>
      </c>
      <c r="H5672" s="2">
        <v>57532800000</v>
      </c>
      <c r="I5672" s="2">
        <v>57800600000</v>
      </c>
      <c r="J5672" s="2">
        <v>57899400000</v>
      </c>
      <c r="K5672" s="2">
        <v>57978100000</v>
      </c>
      <c r="L5672" s="2">
        <v>57951800000</v>
      </c>
      <c r="M5672" s="2">
        <v>57807300000</v>
      </c>
      <c r="N5672" s="2">
        <v>57770000000</v>
      </c>
      <c r="O5672" s="2">
        <v>57834900000</v>
      </c>
      <c r="P5672" s="2">
        <v>57909400000</v>
      </c>
      <c r="Q5672" s="2">
        <v>58015300000</v>
      </c>
      <c r="R5672" s="2">
        <v>58146800000</v>
      </c>
      <c r="S5672" s="2">
        <v>58294100000</v>
      </c>
      <c r="T5672" s="2">
        <v>58425900000</v>
      </c>
      <c r="U5672" s="2">
        <v>58578300000</v>
      </c>
      <c r="V5672" s="2">
        <v>58718300000</v>
      </c>
      <c r="W5672" s="2">
        <v>58860100000</v>
      </c>
      <c r="X5672" s="2">
        <v>59009600000</v>
      </c>
      <c r="Y5672" s="2">
        <v>59123100000</v>
      </c>
      <c r="Z5672" s="2">
        <v>59208500000</v>
      </c>
      <c r="AA5672" s="2">
        <v>59291000000</v>
      </c>
      <c r="AB5672" s="2">
        <v>59373400000</v>
      </c>
      <c r="AC5672" s="2">
        <v>59473200000</v>
      </c>
      <c r="AD5672" s="2">
        <v>59560800000</v>
      </c>
      <c r="AE5672" s="2">
        <v>59683400000</v>
      </c>
      <c r="AF5672" s="2">
        <v>59791800000</v>
      </c>
      <c r="AG5672" s="2">
        <v>59862500000</v>
      </c>
    </row>
    <row r="5673" spans="1:33">
      <c r="A5673" s="115" t="s">
        <v>3282</v>
      </c>
      <c r="B5673" s="115" t="s">
        <v>19</v>
      </c>
      <c r="C5673" s="2">
        <v>48445900000</v>
      </c>
      <c r="D5673" s="2">
        <v>50040900000</v>
      </c>
      <c r="E5673" s="2">
        <v>49613500000</v>
      </c>
      <c r="F5673" s="2">
        <v>51535700000</v>
      </c>
      <c r="G5673" s="2">
        <v>52783400000</v>
      </c>
      <c r="H5673" s="2">
        <v>53870700000</v>
      </c>
      <c r="I5673" s="2">
        <v>54121400000</v>
      </c>
      <c r="J5673" s="2">
        <v>54214000000</v>
      </c>
      <c r="K5673" s="2">
        <v>54287700000</v>
      </c>
      <c r="L5673" s="2">
        <v>54263000000</v>
      </c>
      <c r="M5673" s="2">
        <v>54127700000</v>
      </c>
      <c r="N5673" s="2">
        <v>54092800000</v>
      </c>
      <c r="O5673" s="2">
        <v>54153600000</v>
      </c>
      <c r="P5673" s="2">
        <v>54223300000</v>
      </c>
      <c r="Q5673" s="2">
        <v>54322500000</v>
      </c>
      <c r="R5673" s="2">
        <v>54445600000</v>
      </c>
      <c r="S5673" s="2">
        <v>54583500000</v>
      </c>
      <c r="T5673" s="2">
        <v>54706900000</v>
      </c>
      <c r="U5673" s="2">
        <v>54849600000</v>
      </c>
      <c r="V5673" s="2">
        <v>54980800000</v>
      </c>
      <c r="W5673" s="2">
        <v>55113500000</v>
      </c>
      <c r="X5673" s="2">
        <v>55253500000</v>
      </c>
      <c r="Y5673" s="2">
        <v>55359800000</v>
      </c>
      <c r="Z5673" s="2">
        <v>55439800000</v>
      </c>
      <c r="AA5673" s="2">
        <v>55517000000</v>
      </c>
      <c r="AB5673" s="2">
        <v>55594200000</v>
      </c>
      <c r="AC5673" s="2">
        <v>55687600000</v>
      </c>
      <c r="AD5673" s="2">
        <v>55769600000</v>
      </c>
      <c r="AE5673" s="2">
        <v>55884400000</v>
      </c>
      <c r="AF5673" s="2">
        <v>55985900000</v>
      </c>
      <c r="AG5673" s="2">
        <v>56052100000</v>
      </c>
    </row>
    <row r="5674" spans="1:33">
      <c r="A5674" s="115" t="s">
        <v>3283</v>
      </c>
      <c r="B5674" s="115" t="s">
        <v>19</v>
      </c>
      <c r="C5674" s="2">
        <v>1080110000</v>
      </c>
      <c r="D5674" s="2">
        <v>1115670000</v>
      </c>
      <c r="E5674" s="2">
        <v>1106140000</v>
      </c>
      <c r="F5674" s="2">
        <v>1149000000</v>
      </c>
      <c r="G5674" s="2">
        <v>1176810000</v>
      </c>
      <c r="H5674" s="2">
        <v>1201060000</v>
      </c>
      <c r="I5674" s="2">
        <v>1206650000</v>
      </c>
      <c r="J5674" s="2">
        <v>1208710000</v>
      </c>
      <c r="K5674" s="2">
        <v>1210350000</v>
      </c>
      <c r="L5674" s="2">
        <v>1209800000</v>
      </c>
      <c r="M5674" s="2">
        <v>1206790000</v>
      </c>
      <c r="N5674" s="2">
        <v>1206010000</v>
      </c>
      <c r="O5674" s="2">
        <v>1207360000</v>
      </c>
      <c r="P5674" s="2">
        <v>1208920000</v>
      </c>
      <c r="Q5674" s="2">
        <v>1211130000</v>
      </c>
      <c r="R5674" s="2">
        <v>1213870000</v>
      </c>
      <c r="S5674" s="2">
        <v>1216950000</v>
      </c>
      <c r="T5674" s="2">
        <v>1219700000</v>
      </c>
      <c r="U5674" s="2">
        <v>1222880000</v>
      </c>
      <c r="V5674" s="2">
        <v>1225810000</v>
      </c>
      <c r="W5674" s="2">
        <v>1228770000</v>
      </c>
      <c r="X5674" s="2">
        <v>1231890000</v>
      </c>
      <c r="Y5674" s="2">
        <v>1234260000</v>
      </c>
      <c r="Z5674" s="2">
        <v>1236040000</v>
      </c>
      <c r="AA5674" s="2">
        <v>1237760000</v>
      </c>
      <c r="AB5674" s="2">
        <v>1239480000</v>
      </c>
      <c r="AC5674" s="2">
        <v>1241560000</v>
      </c>
      <c r="AD5674" s="2">
        <v>1243390000</v>
      </c>
      <c r="AE5674" s="2">
        <v>1245950000</v>
      </c>
      <c r="AF5674" s="2">
        <v>1248210000</v>
      </c>
      <c r="AG5674" s="2">
        <v>1249690000</v>
      </c>
    </row>
    <row r="5675" spans="1:33">
      <c r="A5675" s="115" t="s">
        <v>3284</v>
      </c>
      <c r="B5675" s="115" t="s">
        <v>19</v>
      </c>
      <c r="C5675" s="2">
        <v>1765950000</v>
      </c>
      <c r="D5675" s="2">
        <v>1824090000</v>
      </c>
      <c r="E5675" s="2">
        <v>1808510000</v>
      </c>
      <c r="F5675" s="2">
        <v>1878570000</v>
      </c>
      <c r="G5675" s="2">
        <v>1924060000</v>
      </c>
      <c r="H5675" s="2">
        <v>1963690000</v>
      </c>
      <c r="I5675" s="2">
        <v>1972830000</v>
      </c>
      <c r="J5675" s="2">
        <v>1976200000</v>
      </c>
      <c r="K5675" s="2">
        <v>1978890000</v>
      </c>
      <c r="L5675" s="2">
        <v>1977990000</v>
      </c>
      <c r="M5675" s="2">
        <v>1973060000</v>
      </c>
      <c r="N5675" s="2">
        <v>1971790000</v>
      </c>
      <c r="O5675" s="2">
        <v>1974000000</v>
      </c>
      <c r="P5675" s="2">
        <v>1976550000</v>
      </c>
      <c r="Q5675" s="2">
        <v>1980160000</v>
      </c>
      <c r="R5675" s="2">
        <v>1984650000</v>
      </c>
      <c r="S5675" s="2">
        <v>1989670000</v>
      </c>
      <c r="T5675" s="2">
        <v>1994170000</v>
      </c>
      <c r="U5675" s="2">
        <v>1999370000</v>
      </c>
      <c r="V5675" s="2">
        <v>2004150000</v>
      </c>
      <c r="W5675" s="2">
        <v>2008990000</v>
      </c>
      <c r="X5675" s="2">
        <v>2014100000</v>
      </c>
      <c r="Y5675" s="2">
        <v>2017970000</v>
      </c>
      <c r="Z5675" s="2">
        <v>2020890000</v>
      </c>
      <c r="AA5675" s="2">
        <v>2023700000</v>
      </c>
      <c r="AB5675" s="2">
        <v>2026510000</v>
      </c>
      <c r="AC5675" s="2">
        <v>2029920000</v>
      </c>
      <c r="AD5675" s="2">
        <v>2032910000</v>
      </c>
      <c r="AE5675" s="2">
        <v>2037090000</v>
      </c>
      <c r="AF5675" s="2">
        <v>2040790000</v>
      </c>
      <c r="AG5675" s="2">
        <v>2043210000</v>
      </c>
    </row>
    <row r="5676" spans="1:33">
      <c r="A5676" s="115" t="s">
        <v>3285</v>
      </c>
      <c r="B5676" s="115" t="s">
        <v>19</v>
      </c>
      <c r="C5676" s="2">
        <v>31137600000</v>
      </c>
      <c r="D5676" s="2">
        <v>32162800000</v>
      </c>
      <c r="E5676" s="2">
        <v>31888100000</v>
      </c>
      <c r="F5676" s="2">
        <v>33123500000</v>
      </c>
      <c r="G5676" s="2">
        <v>33925500000</v>
      </c>
      <c r="H5676" s="2">
        <v>34624300000</v>
      </c>
      <c r="I5676" s="2">
        <v>34785500000</v>
      </c>
      <c r="J5676" s="2">
        <v>34845000000</v>
      </c>
      <c r="K5676" s="2">
        <v>34892300000</v>
      </c>
      <c r="L5676" s="2">
        <v>34876400000</v>
      </c>
      <c r="M5676" s="2">
        <v>34789500000</v>
      </c>
      <c r="N5676" s="2">
        <v>34767100000</v>
      </c>
      <c r="O5676" s="2">
        <v>34806200000</v>
      </c>
      <c r="P5676" s="2">
        <v>34851000000</v>
      </c>
      <c r="Q5676" s="2">
        <v>34914700000</v>
      </c>
      <c r="R5676" s="2">
        <v>34993800000</v>
      </c>
      <c r="S5676" s="2">
        <v>35082500000</v>
      </c>
      <c r="T5676" s="2">
        <v>35161800000</v>
      </c>
      <c r="U5676" s="2">
        <v>35253500000</v>
      </c>
      <c r="V5676" s="2">
        <v>35337800000</v>
      </c>
      <c r="W5676" s="2">
        <v>35423100000</v>
      </c>
      <c r="X5676" s="2">
        <v>35513100000</v>
      </c>
      <c r="Y5676" s="2">
        <v>35581400000</v>
      </c>
      <c r="Z5676" s="2">
        <v>35632800000</v>
      </c>
      <c r="AA5676" s="2">
        <v>35682400000</v>
      </c>
      <c r="AB5676" s="2">
        <v>35732000000</v>
      </c>
      <c r="AC5676" s="2">
        <v>35792100000</v>
      </c>
      <c r="AD5676" s="2">
        <v>35844800000</v>
      </c>
      <c r="AE5676" s="2">
        <v>35918600000</v>
      </c>
      <c r="AF5676" s="2">
        <v>35983800000</v>
      </c>
      <c r="AG5676" s="2">
        <v>36026400000</v>
      </c>
    </row>
    <row r="5677" spans="1:33">
      <c r="A5677" s="115" t="s">
        <v>3286</v>
      </c>
      <c r="B5677" s="115" t="s">
        <v>19</v>
      </c>
      <c r="C5677" s="2">
        <v>3313220000</v>
      </c>
      <c r="D5677" s="2">
        <v>3422300000</v>
      </c>
      <c r="E5677" s="2">
        <v>3393070000</v>
      </c>
      <c r="F5677" s="2">
        <v>3524530000</v>
      </c>
      <c r="G5677" s="2">
        <v>3609860000</v>
      </c>
      <c r="H5677" s="2">
        <v>3684220000</v>
      </c>
      <c r="I5677" s="2">
        <v>3701370000</v>
      </c>
      <c r="J5677" s="2">
        <v>3707700000</v>
      </c>
      <c r="K5677" s="2">
        <v>3712740000</v>
      </c>
      <c r="L5677" s="2">
        <v>3711050000</v>
      </c>
      <c r="M5677" s="2">
        <v>3701800000</v>
      </c>
      <c r="N5677" s="2">
        <v>3699410000</v>
      </c>
      <c r="O5677" s="2">
        <v>3703570000</v>
      </c>
      <c r="P5677" s="2">
        <v>3708340000</v>
      </c>
      <c r="Q5677" s="2">
        <v>3715120000</v>
      </c>
      <c r="R5677" s="2">
        <v>3723540000</v>
      </c>
      <c r="S5677" s="2">
        <v>3732970000</v>
      </c>
      <c r="T5677" s="2">
        <v>3741410000</v>
      </c>
      <c r="U5677" s="2">
        <v>3751170000</v>
      </c>
      <c r="V5677" s="2">
        <v>3760140000</v>
      </c>
      <c r="W5677" s="2">
        <v>3769220000</v>
      </c>
      <c r="X5677" s="2">
        <v>3778790000</v>
      </c>
      <c r="Y5677" s="2">
        <v>3786060000</v>
      </c>
      <c r="Z5677" s="2">
        <v>3791530000</v>
      </c>
      <c r="AA5677" s="2">
        <v>3796810000</v>
      </c>
      <c r="AB5677" s="2">
        <v>3802090000</v>
      </c>
      <c r="AC5677" s="2">
        <v>3808480000</v>
      </c>
      <c r="AD5677" s="2">
        <v>3814090000</v>
      </c>
      <c r="AE5677" s="2">
        <v>3821940000</v>
      </c>
      <c r="AF5677" s="2">
        <v>3828880000</v>
      </c>
      <c r="AG5677" s="2">
        <v>3833410000</v>
      </c>
    </row>
    <row r="5678" spans="1:33">
      <c r="A5678" s="115" t="s">
        <v>3287</v>
      </c>
      <c r="B5678" s="115" t="s">
        <v>19</v>
      </c>
      <c r="C5678" s="2">
        <v>331322000</v>
      </c>
      <c r="D5678" s="2">
        <v>342230000</v>
      </c>
      <c r="E5678" s="2">
        <v>339307000</v>
      </c>
      <c r="F5678" s="2">
        <v>352453000</v>
      </c>
      <c r="G5678" s="2">
        <v>360986000</v>
      </c>
      <c r="H5678" s="2">
        <v>368422000</v>
      </c>
      <c r="I5678" s="2">
        <v>370137000</v>
      </c>
      <c r="J5678" s="2">
        <v>370770000</v>
      </c>
      <c r="K5678" s="2">
        <v>371274000</v>
      </c>
      <c r="L5678" s="2">
        <v>371105000</v>
      </c>
      <c r="M5678" s="2">
        <v>370180000</v>
      </c>
      <c r="N5678" s="2">
        <v>369941000</v>
      </c>
      <c r="O5678" s="2">
        <v>370357000</v>
      </c>
      <c r="P5678" s="2">
        <v>370834000</v>
      </c>
      <c r="Q5678" s="2">
        <v>371512000</v>
      </c>
      <c r="R5678" s="2">
        <v>372354000</v>
      </c>
      <c r="S5678" s="2">
        <v>373297000</v>
      </c>
      <c r="T5678" s="2">
        <v>374141000</v>
      </c>
      <c r="U5678" s="2">
        <v>375117000</v>
      </c>
      <c r="V5678" s="2">
        <v>376014000</v>
      </c>
      <c r="W5678" s="2">
        <v>376922000</v>
      </c>
      <c r="X5678" s="2">
        <v>377879000</v>
      </c>
      <c r="Y5678" s="2">
        <v>378606000</v>
      </c>
      <c r="Z5678" s="2">
        <v>379153000</v>
      </c>
      <c r="AA5678" s="2">
        <v>379681000</v>
      </c>
      <c r="AB5678" s="2">
        <v>380209000</v>
      </c>
      <c r="AC5678" s="2">
        <v>380848000</v>
      </c>
      <c r="AD5678" s="2">
        <v>381409000</v>
      </c>
      <c r="AE5678" s="2">
        <v>382194000</v>
      </c>
      <c r="AF5678" s="2">
        <v>382888000</v>
      </c>
      <c r="AG5678" s="2">
        <v>383341000</v>
      </c>
    </row>
    <row r="5679" spans="1:33">
      <c r="A5679" s="115" t="s">
        <v>3288</v>
      </c>
      <c r="B5679" s="115" t="s">
        <v>19</v>
      </c>
      <c r="C5679" s="115">
        <v>0</v>
      </c>
      <c r="D5679" s="115">
        <v>0</v>
      </c>
      <c r="E5679" s="115">
        <v>0</v>
      </c>
      <c r="F5679" s="115">
        <v>0</v>
      </c>
      <c r="G5679" s="115">
        <v>0</v>
      </c>
      <c r="H5679" s="115">
        <v>0</v>
      </c>
      <c r="I5679" s="115">
        <v>0</v>
      </c>
      <c r="J5679" s="115">
        <v>0</v>
      </c>
      <c r="K5679" s="115">
        <v>0</v>
      </c>
      <c r="L5679" s="115">
        <v>0</v>
      </c>
      <c r="M5679" s="115">
        <v>0</v>
      </c>
      <c r="N5679" s="115">
        <v>0</v>
      </c>
      <c r="O5679" s="115">
        <v>0</v>
      </c>
      <c r="P5679" s="115">
        <v>0</v>
      </c>
      <c r="Q5679" s="115">
        <v>0</v>
      </c>
      <c r="R5679" s="115">
        <v>0</v>
      </c>
      <c r="S5679" s="115">
        <v>0</v>
      </c>
      <c r="T5679" s="115">
        <v>0</v>
      </c>
      <c r="U5679" s="115">
        <v>0</v>
      </c>
      <c r="V5679" s="115">
        <v>0</v>
      </c>
      <c r="W5679" s="115">
        <v>0</v>
      </c>
      <c r="X5679" s="115">
        <v>0</v>
      </c>
      <c r="Y5679" s="115">
        <v>0</v>
      </c>
      <c r="Z5679" s="115">
        <v>0</v>
      </c>
      <c r="AA5679" s="115">
        <v>0</v>
      </c>
      <c r="AB5679" s="115">
        <v>0</v>
      </c>
      <c r="AC5679" s="115">
        <v>0</v>
      </c>
      <c r="AD5679" s="115">
        <v>0</v>
      </c>
      <c r="AE5679" s="115">
        <v>0</v>
      </c>
      <c r="AF5679" s="115">
        <v>0</v>
      </c>
      <c r="AG5679" s="115">
        <v>0</v>
      </c>
    </row>
    <row r="5680" spans="1:33">
      <c r="A5680" s="115" t="s">
        <v>3289</v>
      </c>
      <c r="B5680" s="115" t="s">
        <v>19</v>
      </c>
      <c r="C5680" s="2">
        <v>22877600000000</v>
      </c>
      <c r="D5680" s="2">
        <v>23752300000000</v>
      </c>
      <c r="E5680" s="2">
        <v>24626200000000</v>
      </c>
      <c r="F5680" s="2">
        <v>24602200000000</v>
      </c>
      <c r="G5680" s="2">
        <v>24645500000000</v>
      </c>
      <c r="H5680" s="2">
        <v>24839800000000</v>
      </c>
      <c r="I5680" s="2">
        <v>24877900000000</v>
      </c>
      <c r="J5680" s="2">
        <v>24795500000000</v>
      </c>
      <c r="K5680" s="2">
        <v>24629600000000</v>
      </c>
      <c r="L5680" s="2">
        <v>24426100000000</v>
      </c>
      <c r="M5680" s="2">
        <v>24185400000000</v>
      </c>
      <c r="N5680" s="2">
        <v>24004700000000</v>
      </c>
      <c r="O5680" s="2">
        <v>23824300000000</v>
      </c>
      <c r="P5680" s="2">
        <v>23681300000000</v>
      </c>
      <c r="Q5680" s="2">
        <v>23538400000000</v>
      </c>
      <c r="R5680" s="2">
        <v>23433200000000</v>
      </c>
      <c r="S5680" s="2">
        <v>23358100000000</v>
      </c>
      <c r="T5680" s="2">
        <v>23245100000000</v>
      </c>
      <c r="U5680" s="2">
        <v>23094400000000</v>
      </c>
      <c r="V5680" s="2">
        <v>22981300000000</v>
      </c>
      <c r="W5680" s="2">
        <v>22815800000000</v>
      </c>
      <c r="X5680" s="2">
        <v>22650500000000</v>
      </c>
      <c r="Y5680" s="2">
        <v>22500100000000</v>
      </c>
      <c r="Z5680" s="2">
        <v>22357300000000</v>
      </c>
      <c r="AA5680" s="2">
        <v>22206900000000</v>
      </c>
      <c r="AB5680" s="2">
        <v>22034100000000</v>
      </c>
      <c r="AC5680" s="2">
        <v>21876300000000</v>
      </c>
      <c r="AD5680" s="2">
        <v>21733400000000</v>
      </c>
      <c r="AE5680" s="2">
        <v>21598300000000</v>
      </c>
      <c r="AF5680" s="2">
        <v>21448000000000</v>
      </c>
      <c r="AG5680" s="2">
        <v>21297700000000</v>
      </c>
    </row>
    <row r="5681" spans="1:33">
      <c r="A5681" s="115" t="s">
        <v>3290</v>
      </c>
      <c r="B5681" s="115" t="s">
        <v>19</v>
      </c>
      <c r="C5681" s="2">
        <v>1271630000</v>
      </c>
      <c r="D5681" s="2">
        <v>1320250000</v>
      </c>
      <c r="E5681" s="2">
        <v>1368830000</v>
      </c>
      <c r="F5681" s="2">
        <v>1367490000</v>
      </c>
      <c r="G5681" s="2">
        <v>1369900000</v>
      </c>
      <c r="H5681" s="2">
        <v>1380700000</v>
      </c>
      <c r="I5681" s="2">
        <v>1382820000</v>
      </c>
      <c r="J5681" s="2">
        <v>1378230000</v>
      </c>
      <c r="K5681" s="2">
        <v>1369020000</v>
      </c>
      <c r="L5681" s="2">
        <v>1357700000</v>
      </c>
      <c r="M5681" s="2">
        <v>1344320000</v>
      </c>
      <c r="N5681" s="2">
        <v>1334280000</v>
      </c>
      <c r="O5681" s="2">
        <v>1324250000</v>
      </c>
      <c r="P5681" s="2">
        <v>1316310000</v>
      </c>
      <c r="Q5681" s="2">
        <v>1308360000</v>
      </c>
      <c r="R5681" s="2">
        <v>1302510000</v>
      </c>
      <c r="S5681" s="2">
        <v>1298340000</v>
      </c>
      <c r="T5681" s="2">
        <v>1292060000</v>
      </c>
      <c r="U5681" s="2">
        <v>1283680000</v>
      </c>
      <c r="V5681" s="2">
        <v>1277390000</v>
      </c>
      <c r="W5681" s="2">
        <v>1268190000</v>
      </c>
      <c r="X5681" s="2">
        <v>1259010000</v>
      </c>
      <c r="Y5681" s="2">
        <v>1250650000</v>
      </c>
      <c r="Z5681" s="2">
        <v>1242710000</v>
      </c>
      <c r="AA5681" s="2">
        <v>1234350000</v>
      </c>
      <c r="AB5681" s="2">
        <v>1224750000</v>
      </c>
      <c r="AC5681" s="2">
        <v>1215970000</v>
      </c>
      <c r="AD5681" s="2">
        <v>1208030000</v>
      </c>
      <c r="AE5681" s="2">
        <v>1200520000</v>
      </c>
      <c r="AF5681" s="2">
        <v>1192170000</v>
      </c>
      <c r="AG5681" s="2">
        <v>1183820000</v>
      </c>
    </row>
    <row r="5682" spans="1:33">
      <c r="A5682" s="115" t="s">
        <v>3291</v>
      </c>
      <c r="B5682" s="115" t="s">
        <v>19</v>
      </c>
      <c r="C5682" s="2">
        <v>7937560000</v>
      </c>
      <c r="D5682" s="2">
        <v>8241060000</v>
      </c>
      <c r="E5682" s="2">
        <v>8544270000</v>
      </c>
      <c r="F5682" s="2">
        <v>8535930000</v>
      </c>
      <c r="G5682" s="2">
        <v>8550940000</v>
      </c>
      <c r="H5682" s="2">
        <v>8618350000</v>
      </c>
      <c r="I5682" s="2">
        <v>8631590000</v>
      </c>
      <c r="J5682" s="2">
        <v>8602980000</v>
      </c>
      <c r="K5682" s="2">
        <v>8545450000</v>
      </c>
      <c r="L5682" s="2">
        <v>8474830000</v>
      </c>
      <c r="M5682" s="2">
        <v>8391300000</v>
      </c>
      <c r="N5682" s="2">
        <v>8328610000</v>
      </c>
      <c r="O5682" s="2">
        <v>8266020000</v>
      </c>
      <c r="P5682" s="2">
        <v>8216420000</v>
      </c>
      <c r="Q5682" s="2">
        <v>8166840000</v>
      </c>
      <c r="R5682" s="2">
        <v>8130330000</v>
      </c>
      <c r="S5682" s="2">
        <v>8104280000</v>
      </c>
      <c r="T5682" s="2">
        <v>8065070000</v>
      </c>
      <c r="U5682" s="2">
        <v>8012780000</v>
      </c>
      <c r="V5682" s="2">
        <v>7973540000</v>
      </c>
      <c r="W5682" s="2">
        <v>7916110000</v>
      </c>
      <c r="X5682" s="2">
        <v>7858760000</v>
      </c>
      <c r="Y5682" s="2">
        <v>7806590000</v>
      </c>
      <c r="Z5682" s="2">
        <v>7757040000</v>
      </c>
      <c r="AA5682" s="2">
        <v>7704870000</v>
      </c>
      <c r="AB5682" s="2">
        <v>7644900000</v>
      </c>
      <c r="AC5682" s="2">
        <v>7590140000</v>
      </c>
      <c r="AD5682" s="2">
        <v>7540560000</v>
      </c>
      <c r="AE5682" s="2">
        <v>7493700000</v>
      </c>
      <c r="AF5682" s="2">
        <v>7441560000</v>
      </c>
      <c r="AG5682" s="2">
        <v>7389420000</v>
      </c>
    </row>
    <row r="5683" spans="1:33">
      <c r="A5683" s="115" t="s">
        <v>3292</v>
      </c>
      <c r="B5683" s="115" t="s">
        <v>19</v>
      </c>
      <c r="C5683" s="2">
        <v>23722100000</v>
      </c>
      <c r="D5683" s="2">
        <v>24629100000</v>
      </c>
      <c r="E5683" s="2">
        <v>25535200000</v>
      </c>
      <c r="F5683" s="2">
        <v>25510300000</v>
      </c>
      <c r="G5683" s="2">
        <v>25555200000</v>
      </c>
      <c r="H5683" s="2">
        <v>25756600000</v>
      </c>
      <c r="I5683" s="2">
        <v>25796200000</v>
      </c>
      <c r="J5683" s="2">
        <v>25710700000</v>
      </c>
      <c r="K5683" s="2">
        <v>25538800000</v>
      </c>
      <c r="L5683" s="2">
        <v>25327700000</v>
      </c>
      <c r="M5683" s="2">
        <v>25078100000</v>
      </c>
      <c r="N5683" s="2">
        <v>24890700000</v>
      </c>
      <c r="O5683" s="2">
        <v>24703700000</v>
      </c>
      <c r="P5683" s="2">
        <v>24555400000</v>
      </c>
      <c r="Q5683" s="2">
        <v>24407300000</v>
      </c>
      <c r="R5683" s="2">
        <v>24298200000</v>
      </c>
      <c r="S5683" s="2">
        <v>24220300000</v>
      </c>
      <c r="T5683" s="2">
        <v>24103100000</v>
      </c>
      <c r="U5683" s="2">
        <v>23946800000</v>
      </c>
      <c r="V5683" s="2">
        <v>23829600000</v>
      </c>
      <c r="W5683" s="2">
        <v>23657900000</v>
      </c>
      <c r="X5683" s="2">
        <v>23486500000</v>
      </c>
      <c r="Y5683" s="2">
        <v>23330600000</v>
      </c>
      <c r="Z5683" s="2">
        <v>23182500000</v>
      </c>
      <c r="AA5683" s="2">
        <v>23026600000</v>
      </c>
      <c r="AB5683" s="2">
        <v>22847400000</v>
      </c>
      <c r="AC5683" s="2">
        <v>22683800000</v>
      </c>
      <c r="AD5683" s="2">
        <v>22535600000</v>
      </c>
      <c r="AE5683" s="2">
        <v>22395600000</v>
      </c>
      <c r="AF5683" s="2">
        <v>22239700000</v>
      </c>
      <c r="AG5683" s="2">
        <v>22083900000</v>
      </c>
    </row>
    <row r="5684" spans="1:33">
      <c r="A5684" s="115" t="s">
        <v>3293</v>
      </c>
      <c r="B5684" s="115" t="s">
        <v>19</v>
      </c>
      <c r="C5684" s="2">
        <v>2316220000</v>
      </c>
      <c r="D5684" s="2">
        <v>2404780000</v>
      </c>
      <c r="E5684" s="2">
        <v>2493260000</v>
      </c>
      <c r="F5684" s="2">
        <v>2490820000</v>
      </c>
      <c r="G5684" s="2">
        <v>2495200000</v>
      </c>
      <c r="H5684" s="2">
        <v>2514870000</v>
      </c>
      <c r="I5684" s="2">
        <v>2518740000</v>
      </c>
      <c r="J5684" s="2">
        <v>2510390000</v>
      </c>
      <c r="K5684" s="2">
        <v>2493600000</v>
      </c>
      <c r="L5684" s="2">
        <v>2472990000</v>
      </c>
      <c r="M5684" s="2">
        <v>2448620000</v>
      </c>
      <c r="N5684" s="2">
        <v>2430330000</v>
      </c>
      <c r="O5684" s="2">
        <v>2412060000</v>
      </c>
      <c r="P5684" s="2">
        <v>2397590000</v>
      </c>
      <c r="Q5684" s="2">
        <v>2383120000</v>
      </c>
      <c r="R5684" s="2">
        <v>2372470000</v>
      </c>
      <c r="S5684" s="2">
        <v>2364870000</v>
      </c>
      <c r="T5684" s="2">
        <v>2353430000</v>
      </c>
      <c r="U5684" s="2">
        <v>2338170000</v>
      </c>
      <c r="V5684" s="2">
        <v>2326720000</v>
      </c>
      <c r="W5684" s="2">
        <v>2309960000</v>
      </c>
      <c r="X5684" s="2">
        <v>2293220000</v>
      </c>
      <c r="Y5684" s="2">
        <v>2278000000</v>
      </c>
      <c r="Z5684" s="2">
        <v>2263540000</v>
      </c>
      <c r="AA5684" s="2">
        <v>2248320000</v>
      </c>
      <c r="AB5684" s="2">
        <v>2230820000</v>
      </c>
      <c r="AC5684" s="2">
        <v>2214840000</v>
      </c>
      <c r="AD5684" s="2">
        <v>2200370000</v>
      </c>
      <c r="AE5684" s="2">
        <v>2186700000</v>
      </c>
      <c r="AF5684" s="2">
        <v>2171480000</v>
      </c>
      <c r="AG5684" s="2">
        <v>2156270000</v>
      </c>
    </row>
    <row r="5685" spans="1:33">
      <c r="A5685" s="115" t="s">
        <v>3294</v>
      </c>
      <c r="B5685" s="115" t="s">
        <v>19</v>
      </c>
      <c r="C5685" s="2">
        <v>2092890000</v>
      </c>
      <c r="D5685" s="2">
        <v>2172910000</v>
      </c>
      <c r="E5685" s="2">
        <v>2252850000</v>
      </c>
      <c r="F5685" s="2">
        <v>2250660000</v>
      </c>
      <c r="G5685" s="2">
        <v>2254610000</v>
      </c>
      <c r="H5685" s="2">
        <v>2272390000</v>
      </c>
      <c r="I5685" s="2">
        <v>2275880000</v>
      </c>
      <c r="J5685" s="2">
        <v>2268340000</v>
      </c>
      <c r="K5685" s="2">
        <v>2253170000</v>
      </c>
      <c r="L5685" s="2">
        <v>2234550000</v>
      </c>
      <c r="M5685" s="2">
        <v>2212520000</v>
      </c>
      <c r="N5685" s="2">
        <v>2195990000</v>
      </c>
      <c r="O5685" s="2">
        <v>2179490000</v>
      </c>
      <c r="P5685" s="2">
        <v>2166410000</v>
      </c>
      <c r="Q5685" s="2">
        <v>2153340000</v>
      </c>
      <c r="R5685" s="2">
        <v>2143710000</v>
      </c>
      <c r="S5685" s="2">
        <v>2136840000</v>
      </c>
      <c r="T5685" s="2">
        <v>2126510000</v>
      </c>
      <c r="U5685" s="2">
        <v>2112720000</v>
      </c>
      <c r="V5685" s="2">
        <v>2102370000</v>
      </c>
      <c r="W5685" s="2">
        <v>2087230000</v>
      </c>
      <c r="X5685" s="2">
        <v>2072110000</v>
      </c>
      <c r="Y5685" s="2">
        <v>2058350000</v>
      </c>
      <c r="Z5685" s="2">
        <v>2045290000</v>
      </c>
      <c r="AA5685" s="2">
        <v>2031530000</v>
      </c>
      <c r="AB5685" s="2">
        <v>2015720000</v>
      </c>
      <c r="AC5685" s="2">
        <v>2001280000</v>
      </c>
      <c r="AD5685" s="2">
        <v>1988210000</v>
      </c>
      <c r="AE5685" s="2">
        <v>1975850000</v>
      </c>
      <c r="AF5685" s="2">
        <v>1962110000</v>
      </c>
      <c r="AG5685" s="2">
        <v>1948360000</v>
      </c>
    </row>
    <row r="5686" spans="1:33">
      <c r="A5686" s="115" t="s">
        <v>3295</v>
      </c>
      <c r="B5686" s="115" t="s">
        <v>19</v>
      </c>
      <c r="C5686" s="2">
        <v>6114410000</v>
      </c>
      <c r="D5686" s="2">
        <v>6348190000</v>
      </c>
      <c r="E5686" s="2">
        <v>6581760000</v>
      </c>
      <c r="F5686" s="2">
        <v>6575330000</v>
      </c>
      <c r="G5686" s="2">
        <v>6586900000</v>
      </c>
      <c r="H5686" s="2">
        <v>6638830000</v>
      </c>
      <c r="I5686" s="2">
        <v>6649030000</v>
      </c>
      <c r="J5686" s="2">
        <v>6626990000</v>
      </c>
      <c r="K5686" s="2">
        <v>6582670000</v>
      </c>
      <c r="L5686" s="2">
        <v>6528270000</v>
      </c>
      <c r="M5686" s="2">
        <v>6463930000</v>
      </c>
      <c r="N5686" s="2">
        <v>6415640000</v>
      </c>
      <c r="O5686" s="2">
        <v>6367430000</v>
      </c>
      <c r="P5686" s="2">
        <v>6329220000</v>
      </c>
      <c r="Q5686" s="2">
        <v>6291030000</v>
      </c>
      <c r="R5686" s="2">
        <v>6262900000</v>
      </c>
      <c r="S5686" s="2">
        <v>6242830000</v>
      </c>
      <c r="T5686" s="2">
        <v>6212630000</v>
      </c>
      <c r="U5686" s="2">
        <v>6172340000</v>
      </c>
      <c r="V5686" s="2">
        <v>6142120000</v>
      </c>
      <c r="W5686" s="2">
        <v>6097880000</v>
      </c>
      <c r="X5686" s="2">
        <v>6053700000</v>
      </c>
      <c r="Y5686" s="2">
        <v>6013520000</v>
      </c>
      <c r="Z5686" s="2">
        <v>5975350000</v>
      </c>
      <c r="AA5686" s="2">
        <v>5935160000</v>
      </c>
      <c r="AB5686" s="2">
        <v>5888960000</v>
      </c>
      <c r="AC5686" s="2">
        <v>5846780000</v>
      </c>
      <c r="AD5686" s="2">
        <v>5808590000</v>
      </c>
      <c r="AE5686" s="2">
        <v>5772500000</v>
      </c>
      <c r="AF5686" s="2">
        <v>5732330000</v>
      </c>
      <c r="AG5686" s="2">
        <v>5692160000</v>
      </c>
    </row>
    <row r="5687" spans="1:33">
      <c r="A5687" s="115" t="s">
        <v>3296</v>
      </c>
      <c r="B5687" s="115" t="s">
        <v>19</v>
      </c>
      <c r="C5687" s="2">
        <v>279629000</v>
      </c>
      <c r="D5687" s="2">
        <v>290321000</v>
      </c>
      <c r="E5687" s="2">
        <v>301002000</v>
      </c>
      <c r="F5687" s="2">
        <v>300708000</v>
      </c>
      <c r="G5687" s="2">
        <v>301237000</v>
      </c>
      <c r="H5687" s="2">
        <v>303612000</v>
      </c>
      <c r="I5687" s="2">
        <v>304078000</v>
      </c>
      <c r="J5687" s="2">
        <v>303071000</v>
      </c>
      <c r="K5687" s="2">
        <v>301044000</v>
      </c>
      <c r="L5687" s="2">
        <v>298556000</v>
      </c>
      <c r="M5687" s="2">
        <v>295613000</v>
      </c>
      <c r="N5687" s="2">
        <v>293405000</v>
      </c>
      <c r="O5687" s="2">
        <v>291200000</v>
      </c>
      <c r="P5687" s="2">
        <v>289453000</v>
      </c>
      <c r="Q5687" s="2">
        <v>287706000</v>
      </c>
      <c r="R5687" s="2">
        <v>286420000</v>
      </c>
      <c r="S5687" s="2">
        <v>285502000</v>
      </c>
      <c r="T5687" s="2">
        <v>284121000</v>
      </c>
      <c r="U5687" s="2">
        <v>282279000</v>
      </c>
      <c r="V5687" s="2">
        <v>280896000</v>
      </c>
      <c r="W5687" s="2">
        <v>278873000</v>
      </c>
      <c r="X5687" s="2">
        <v>276853000</v>
      </c>
      <c r="Y5687" s="2">
        <v>275015000</v>
      </c>
      <c r="Z5687" s="2">
        <v>273269000</v>
      </c>
      <c r="AA5687" s="2">
        <v>271431000</v>
      </c>
      <c r="AB5687" s="2">
        <v>269319000</v>
      </c>
      <c r="AC5687" s="2">
        <v>267390000</v>
      </c>
      <c r="AD5687" s="2">
        <v>265643000</v>
      </c>
      <c r="AE5687" s="2">
        <v>263992000</v>
      </c>
      <c r="AF5687" s="2">
        <v>262155000</v>
      </c>
      <c r="AG5687" s="2">
        <v>260319000</v>
      </c>
    </row>
    <row r="5688" spans="1:33">
      <c r="A5688" s="115" t="s">
        <v>3297</v>
      </c>
      <c r="B5688" s="115" t="s">
        <v>19</v>
      </c>
      <c r="C5688" s="2">
        <v>502342000</v>
      </c>
      <c r="D5688" s="2">
        <v>521549000</v>
      </c>
      <c r="E5688" s="2">
        <v>540738000</v>
      </c>
      <c r="F5688" s="2">
        <v>540211000</v>
      </c>
      <c r="G5688" s="2">
        <v>541161000</v>
      </c>
      <c r="H5688" s="2">
        <v>545427000</v>
      </c>
      <c r="I5688" s="2">
        <v>546265000</v>
      </c>
      <c r="J5688" s="2">
        <v>544454000</v>
      </c>
      <c r="K5688" s="2">
        <v>540813000</v>
      </c>
      <c r="L5688" s="2">
        <v>536344000</v>
      </c>
      <c r="M5688" s="2">
        <v>531058000</v>
      </c>
      <c r="N5688" s="2">
        <v>527090000</v>
      </c>
      <c r="O5688" s="2">
        <v>523129000</v>
      </c>
      <c r="P5688" s="2">
        <v>519990000</v>
      </c>
      <c r="Q5688" s="2">
        <v>516853000</v>
      </c>
      <c r="R5688" s="2">
        <v>514542000</v>
      </c>
      <c r="S5688" s="2">
        <v>512893000</v>
      </c>
      <c r="T5688" s="2">
        <v>510412000</v>
      </c>
      <c r="U5688" s="2">
        <v>507102000</v>
      </c>
      <c r="V5688" s="2">
        <v>504619000</v>
      </c>
      <c r="W5688" s="2">
        <v>500985000</v>
      </c>
      <c r="X5688" s="2">
        <v>497355000</v>
      </c>
      <c r="Y5688" s="2">
        <v>494053000</v>
      </c>
      <c r="Z5688" s="2">
        <v>490917000</v>
      </c>
      <c r="AA5688" s="2">
        <v>487616000</v>
      </c>
      <c r="AB5688" s="2">
        <v>483820000</v>
      </c>
      <c r="AC5688" s="2">
        <v>480355000</v>
      </c>
      <c r="AD5688" s="2">
        <v>477217000</v>
      </c>
      <c r="AE5688" s="2">
        <v>474252000</v>
      </c>
      <c r="AF5688" s="2">
        <v>470952000</v>
      </c>
      <c r="AG5688" s="2">
        <v>467652000</v>
      </c>
    </row>
    <row r="5689" spans="1:33">
      <c r="A5689" s="115" t="s">
        <v>3298</v>
      </c>
      <c r="B5689" s="115" t="s">
        <v>19</v>
      </c>
      <c r="C5689" s="2">
        <v>927972000</v>
      </c>
      <c r="D5689" s="2">
        <v>963453000</v>
      </c>
      <c r="E5689" s="2">
        <v>998901000</v>
      </c>
      <c r="F5689" s="2">
        <v>997926000</v>
      </c>
      <c r="G5689" s="2">
        <v>999681000</v>
      </c>
      <c r="H5689" s="2">
        <v>1007560000</v>
      </c>
      <c r="I5689" s="2">
        <v>1009110000</v>
      </c>
      <c r="J5689" s="2">
        <v>1005770000</v>
      </c>
      <c r="K5689" s="2">
        <v>999039000</v>
      </c>
      <c r="L5689" s="2">
        <v>990783000</v>
      </c>
      <c r="M5689" s="2">
        <v>981018000</v>
      </c>
      <c r="N5689" s="2">
        <v>973689000</v>
      </c>
      <c r="O5689" s="2">
        <v>966372000</v>
      </c>
      <c r="P5689" s="2">
        <v>960573000</v>
      </c>
      <c r="Q5689" s="2">
        <v>954777000</v>
      </c>
      <c r="R5689" s="2">
        <v>950508000</v>
      </c>
      <c r="S5689" s="2">
        <v>947463000</v>
      </c>
      <c r="T5689" s="2">
        <v>942879000</v>
      </c>
      <c r="U5689" s="2">
        <v>936765000</v>
      </c>
      <c r="V5689" s="2">
        <v>932178000</v>
      </c>
      <c r="W5689" s="2">
        <v>925464000</v>
      </c>
      <c r="X5689" s="2">
        <v>918759000</v>
      </c>
      <c r="Y5689" s="2">
        <v>912660000</v>
      </c>
      <c r="Z5689" s="2">
        <v>906867000</v>
      </c>
      <c r="AA5689" s="2">
        <v>900768000</v>
      </c>
      <c r="AB5689" s="2">
        <v>893757000</v>
      </c>
      <c r="AC5689" s="2">
        <v>887355000</v>
      </c>
      <c r="AD5689" s="2">
        <v>881559000</v>
      </c>
      <c r="AE5689" s="2">
        <v>876081000</v>
      </c>
      <c r="AF5689" s="2">
        <v>869985000</v>
      </c>
      <c r="AG5689" s="2">
        <v>863889000</v>
      </c>
    </row>
    <row r="5690" spans="1:33">
      <c r="A5690" s="115" t="s">
        <v>3299</v>
      </c>
      <c r="B5690" s="115" t="s">
        <v>19</v>
      </c>
      <c r="C5690" s="2">
        <v>185594000</v>
      </c>
      <c r="D5690" s="2">
        <v>192691000</v>
      </c>
      <c r="E5690" s="2">
        <v>199780000</v>
      </c>
      <c r="F5690" s="2">
        <v>199585000</v>
      </c>
      <c r="G5690" s="2">
        <v>199936000</v>
      </c>
      <c r="H5690" s="2">
        <v>201512000</v>
      </c>
      <c r="I5690" s="2">
        <v>201822000</v>
      </c>
      <c r="J5690" s="2">
        <v>201153000</v>
      </c>
      <c r="K5690" s="2">
        <v>199808000</v>
      </c>
      <c r="L5690" s="2">
        <v>198157000</v>
      </c>
      <c r="M5690" s="2">
        <v>196204000</v>
      </c>
      <c r="N5690" s="2">
        <v>194738000</v>
      </c>
      <c r="O5690" s="2">
        <v>193274000</v>
      </c>
      <c r="P5690" s="2">
        <v>192115000</v>
      </c>
      <c r="Q5690" s="2">
        <v>190955000</v>
      </c>
      <c r="R5690" s="2">
        <v>190102000</v>
      </c>
      <c r="S5690" s="2">
        <v>189493000</v>
      </c>
      <c r="T5690" s="2">
        <v>188576000</v>
      </c>
      <c r="U5690" s="2">
        <v>187353000</v>
      </c>
      <c r="V5690" s="2">
        <v>186436000</v>
      </c>
      <c r="W5690" s="2">
        <v>185093000</v>
      </c>
      <c r="X5690" s="2">
        <v>183752000</v>
      </c>
      <c r="Y5690" s="2">
        <v>182532000</v>
      </c>
      <c r="Z5690" s="2">
        <v>181373000</v>
      </c>
      <c r="AA5690" s="2">
        <v>180154000</v>
      </c>
      <c r="AB5690" s="2">
        <v>178751000</v>
      </c>
      <c r="AC5690" s="2">
        <v>177471000</v>
      </c>
      <c r="AD5690" s="2">
        <v>176312000</v>
      </c>
      <c r="AE5690" s="2">
        <v>175216000</v>
      </c>
      <c r="AF5690" s="2">
        <v>173997000</v>
      </c>
      <c r="AG5690" s="2">
        <v>172778000</v>
      </c>
    </row>
    <row r="5691" spans="1:33">
      <c r="A5691" s="115" t="s">
        <v>3300</v>
      </c>
      <c r="B5691" s="115" t="s">
        <v>19</v>
      </c>
      <c r="C5691" s="115">
        <v>0</v>
      </c>
      <c r="D5691" s="115">
        <v>0</v>
      </c>
      <c r="E5691" s="115">
        <v>0</v>
      </c>
      <c r="F5691" s="115">
        <v>0</v>
      </c>
      <c r="G5691" s="115">
        <v>0</v>
      </c>
      <c r="H5691" s="115">
        <v>0</v>
      </c>
      <c r="I5691" s="115">
        <v>0</v>
      </c>
      <c r="J5691" s="115">
        <v>0</v>
      </c>
      <c r="K5691" s="115">
        <v>0</v>
      </c>
      <c r="L5691" s="115">
        <v>0</v>
      </c>
      <c r="M5691" s="115">
        <v>0</v>
      </c>
      <c r="N5691" s="115">
        <v>0</v>
      </c>
      <c r="O5691" s="115">
        <v>0</v>
      </c>
      <c r="P5691" s="115">
        <v>0</v>
      </c>
      <c r="Q5691" s="115">
        <v>0</v>
      </c>
      <c r="R5691" s="115">
        <v>0</v>
      </c>
      <c r="S5691" s="115">
        <v>0</v>
      </c>
      <c r="T5691" s="115">
        <v>0</v>
      </c>
      <c r="U5691" s="115">
        <v>0</v>
      </c>
      <c r="V5691" s="115">
        <v>0</v>
      </c>
      <c r="W5691" s="115">
        <v>0</v>
      </c>
      <c r="X5691" s="115">
        <v>0</v>
      </c>
      <c r="Y5691" s="115">
        <v>0</v>
      </c>
      <c r="Z5691" s="115">
        <v>0</v>
      </c>
      <c r="AA5691" s="115">
        <v>0</v>
      </c>
      <c r="AB5691" s="115">
        <v>0</v>
      </c>
      <c r="AC5691" s="115">
        <v>0</v>
      </c>
      <c r="AD5691" s="115">
        <v>0</v>
      </c>
      <c r="AE5691" s="115">
        <v>0</v>
      </c>
      <c r="AF5691" s="115">
        <v>0</v>
      </c>
      <c r="AG5691" s="115">
        <v>0</v>
      </c>
    </row>
    <row r="5692" spans="1:33">
      <c r="A5692" s="115" t="s">
        <v>3301</v>
      </c>
      <c r="B5692" s="115" t="s">
        <v>19</v>
      </c>
      <c r="C5692" s="115">
        <v>0</v>
      </c>
      <c r="D5692" s="115">
        <v>0</v>
      </c>
      <c r="E5692" s="115">
        <v>0</v>
      </c>
      <c r="F5692" s="115">
        <v>0</v>
      </c>
      <c r="G5692" s="115">
        <v>0</v>
      </c>
      <c r="H5692" s="115">
        <v>0</v>
      </c>
      <c r="I5692" s="115">
        <v>0</v>
      </c>
      <c r="J5692" s="115">
        <v>0</v>
      </c>
      <c r="K5692" s="115">
        <v>0</v>
      </c>
      <c r="L5692" s="115">
        <v>0</v>
      </c>
      <c r="M5692" s="115">
        <v>0</v>
      </c>
      <c r="N5692" s="115">
        <v>0</v>
      </c>
      <c r="O5692" s="115">
        <v>0</v>
      </c>
      <c r="P5692" s="115">
        <v>0</v>
      </c>
      <c r="Q5692" s="115">
        <v>0</v>
      </c>
      <c r="R5692" s="115">
        <v>0</v>
      </c>
      <c r="S5692" s="115">
        <v>0</v>
      </c>
      <c r="T5692" s="115">
        <v>0</v>
      </c>
      <c r="U5692" s="115">
        <v>0</v>
      </c>
      <c r="V5692" s="115">
        <v>0</v>
      </c>
      <c r="W5692" s="115">
        <v>0</v>
      </c>
      <c r="X5692" s="115">
        <v>0</v>
      </c>
      <c r="Y5692" s="115">
        <v>0</v>
      </c>
      <c r="Z5692" s="115">
        <v>0</v>
      </c>
      <c r="AA5692" s="115">
        <v>0</v>
      </c>
      <c r="AB5692" s="115">
        <v>0</v>
      </c>
      <c r="AC5692" s="115">
        <v>0</v>
      </c>
      <c r="AD5692" s="115">
        <v>0</v>
      </c>
      <c r="AE5692" s="115">
        <v>0</v>
      </c>
      <c r="AF5692" s="115">
        <v>0</v>
      </c>
      <c r="AG5692" s="115">
        <v>0</v>
      </c>
    </row>
    <row r="5693" spans="1:33">
      <c r="A5693" s="115" t="s">
        <v>3302</v>
      </c>
      <c r="B5693" s="115" t="s">
        <v>19</v>
      </c>
      <c r="C5693" s="115">
        <v>0</v>
      </c>
      <c r="D5693" s="115">
        <v>0</v>
      </c>
      <c r="E5693" s="115">
        <v>0</v>
      </c>
      <c r="F5693" s="115">
        <v>0</v>
      </c>
      <c r="G5693" s="115">
        <v>0</v>
      </c>
      <c r="H5693" s="115">
        <v>0</v>
      </c>
      <c r="I5693" s="115">
        <v>0</v>
      </c>
      <c r="J5693" s="115">
        <v>0</v>
      </c>
      <c r="K5693" s="115">
        <v>0</v>
      </c>
      <c r="L5693" s="115">
        <v>0</v>
      </c>
      <c r="M5693" s="115">
        <v>0</v>
      </c>
      <c r="N5693" s="115">
        <v>0</v>
      </c>
      <c r="O5693" s="115">
        <v>0</v>
      </c>
      <c r="P5693" s="115">
        <v>0</v>
      </c>
      <c r="Q5693" s="115">
        <v>0</v>
      </c>
      <c r="R5693" s="115">
        <v>0</v>
      </c>
      <c r="S5693" s="115">
        <v>0</v>
      </c>
      <c r="T5693" s="115">
        <v>0</v>
      </c>
      <c r="U5693" s="115">
        <v>0</v>
      </c>
      <c r="V5693" s="115">
        <v>0</v>
      </c>
      <c r="W5693" s="115">
        <v>0</v>
      </c>
      <c r="X5693" s="115">
        <v>0</v>
      </c>
      <c r="Y5693" s="115">
        <v>0</v>
      </c>
      <c r="Z5693" s="115">
        <v>0</v>
      </c>
      <c r="AA5693" s="115">
        <v>0</v>
      </c>
      <c r="AB5693" s="115">
        <v>0</v>
      </c>
      <c r="AC5693" s="115">
        <v>0</v>
      </c>
      <c r="AD5693" s="115">
        <v>0</v>
      </c>
      <c r="AE5693" s="115">
        <v>0</v>
      </c>
      <c r="AF5693" s="115">
        <v>0</v>
      </c>
      <c r="AG5693" s="115">
        <v>0</v>
      </c>
    </row>
    <row r="5694" spans="1:33">
      <c r="A5694" s="115" t="s">
        <v>3303</v>
      </c>
      <c r="B5694" s="115" t="s">
        <v>19</v>
      </c>
      <c r="C5694" s="115">
        <v>0</v>
      </c>
      <c r="D5694" s="115">
        <v>0</v>
      </c>
      <c r="E5694" s="115">
        <v>0</v>
      </c>
      <c r="F5694" s="115">
        <v>0</v>
      </c>
      <c r="G5694" s="115">
        <v>0</v>
      </c>
      <c r="H5694" s="115">
        <v>0</v>
      </c>
      <c r="I5694" s="115">
        <v>0</v>
      </c>
      <c r="J5694" s="115">
        <v>0</v>
      </c>
      <c r="K5694" s="115">
        <v>0</v>
      </c>
      <c r="L5694" s="115">
        <v>0</v>
      </c>
      <c r="M5694" s="115">
        <v>0</v>
      </c>
      <c r="N5694" s="115">
        <v>0</v>
      </c>
      <c r="O5694" s="115">
        <v>0</v>
      </c>
      <c r="P5694" s="115">
        <v>0</v>
      </c>
      <c r="Q5694" s="115">
        <v>0</v>
      </c>
      <c r="R5694" s="115">
        <v>0</v>
      </c>
      <c r="S5694" s="115">
        <v>0</v>
      </c>
      <c r="T5694" s="115">
        <v>0</v>
      </c>
      <c r="U5694" s="115">
        <v>0</v>
      </c>
      <c r="V5694" s="115">
        <v>0</v>
      </c>
      <c r="W5694" s="115">
        <v>0</v>
      </c>
      <c r="X5694" s="115">
        <v>0</v>
      </c>
      <c r="Y5694" s="115">
        <v>0</v>
      </c>
      <c r="Z5694" s="115">
        <v>0</v>
      </c>
      <c r="AA5694" s="115">
        <v>0</v>
      </c>
      <c r="AB5694" s="115">
        <v>0</v>
      </c>
      <c r="AC5694" s="115">
        <v>0</v>
      </c>
      <c r="AD5694" s="115">
        <v>0</v>
      </c>
      <c r="AE5694" s="115">
        <v>0</v>
      </c>
      <c r="AF5694" s="115">
        <v>0</v>
      </c>
      <c r="AG5694" s="115">
        <v>0</v>
      </c>
    </row>
    <row r="5695" spans="1:33">
      <c r="A5695" s="115" t="s">
        <v>3304</v>
      </c>
      <c r="B5695" s="115" t="s">
        <v>19</v>
      </c>
      <c r="C5695" s="115">
        <v>0</v>
      </c>
      <c r="D5695" s="115">
        <v>0</v>
      </c>
      <c r="E5695" s="115">
        <v>0</v>
      </c>
      <c r="F5695" s="115">
        <v>0</v>
      </c>
      <c r="G5695" s="115">
        <v>0</v>
      </c>
      <c r="H5695" s="115">
        <v>0</v>
      </c>
      <c r="I5695" s="115">
        <v>0</v>
      </c>
      <c r="J5695" s="115">
        <v>0</v>
      </c>
      <c r="K5695" s="115">
        <v>0</v>
      </c>
      <c r="L5695" s="115">
        <v>0</v>
      </c>
      <c r="M5695" s="115">
        <v>0</v>
      </c>
      <c r="N5695" s="115">
        <v>0</v>
      </c>
      <c r="O5695" s="115">
        <v>0</v>
      </c>
      <c r="P5695" s="115">
        <v>0</v>
      </c>
      <c r="Q5695" s="115">
        <v>0</v>
      </c>
      <c r="R5695" s="115">
        <v>0</v>
      </c>
      <c r="S5695" s="115">
        <v>0</v>
      </c>
      <c r="T5695" s="115">
        <v>0</v>
      </c>
      <c r="U5695" s="115">
        <v>0</v>
      </c>
      <c r="V5695" s="115">
        <v>0</v>
      </c>
      <c r="W5695" s="115">
        <v>0</v>
      </c>
      <c r="X5695" s="115">
        <v>0</v>
      </c>
      <c r="Y5695" s="115">
        <v>0</v>
      </c>
      <c r="Z5695" s="115">
        <v>0</v>
      </c>
      <c r="AA5695" s="115">
        <v>0</v>
      </c>
      <c r="AB5695" s="115">
        <v>0</v>
      </c>
      <c r="AC5695" s="115">
        <v>0</v>
      </c>
      <c r="AD5695" s="115">
        <v>0</v>
      </c>
      <c r="AE5695" s="115">
        <v>0</v>
      </c>
      <c r="AF5695" s="115">
        <v>0</v>
      </c>
      <c r="AG5695" s="115">
        <v>0</v>
      </c>
    </row>
    <row r="5696" spans="1:33">
      <c r="A5696" s="115" t="s">
        <v>3305</v>
      </c>
      <c r="B5696" s="115" t="s">
        <v>19</v>
      </c>
      <c r="C5696" s="115">
        <v>0</v>
      </c>
      <c r="D5696" s="115">
        <v>0</v>
      </c>
      <c r="E5696" s="115">
        <v>0</v>
      </c>
      <c r="F5696" s="115">
        <v>0</v>
      </c>
      <c r="G5696" s="115">
        <v>0</v>
      </c>
      <c r="H5696" s="115">
        <v>0</v>
      </c>
      <c r="I5696" s="115">
        <v>0</v>
      </c>
      <c r="J5696" s="115">
        <v>0</v>
      </c>
      <c r="K5696" s="115">
        <v>0</v>
      </c>
      <c r="L5696" s="115">
        <v>0</v>
      </c>
      <c r="M5696" s="115">
        <v>0</v>
      </c>
      <c r="N5696" s="115">
        <v>0</v>
      </c>
      <c r="O5696" s="115">
        <v>0</v>
      </c>
      <c r="P5696" s="115">
        <v>0</v>
      </c>
      <c r="Q5696" s="115">
        <v>0</v>
      </c>
      <c r="R5696" s="115">
        <v>0</v>
      </c>
      <c r="S5696" s="115">
        <v>0</v>
      </c>
      <c r="T5696" s="115">
        <v>0</v>
      </c>
      <c r="U5696" s="115">
        <v>0</v>
      </c>
      <c r="V5696" s="115">
        <v>0</v>
      </c>
      <c r="W5696" s="115">
        <v>0</v>
      </c>
      <c r="X5696" s="115">
        <v>0</v>
      </c>
      <c r="Y5696" s="115">
        <v>0</v>
      </c>
      <c r="Z5696" s="115">
        <v>0</v>
      </c>
      <c r="AA5696" s="115">
        <v>0</v>
      </c>
      <c r="AB5696" s="115">
        <v>0</v>
      </c>
      <c r="AC5696" s="115">
        <v>0</v>
      </c>
      <c r="AD5696" s="115">
        <v>0</v>
      </c>
      <c r="AE5696" s="115">
        <v>0</v>
      </c>
      <c r="AF5696" s="115">
        <v>0</v>
      </c>
      <c r="AG5696" s="115">
        <v>0</v>
      </c>
    </row>
    <row r="5697" spans="1:33">
      <c r="A5697" s="115" t="s">
        <v>3306</v>
      </c>
      <c r="B5697" s="115" t="s">
        <v>19</v>
      </c>
      <c r="C5697" s="115">
        <v>0</v>
      </c>
      <c r="D5697" s="115">
        <v>0</v>
      </c>
      <c r="E5697" s="115">
        <v>0</v>
      </c>
      <c r="F5697" s="115">
        <v>0</v>
      </c>
      <c r="G5697" s="115">
        <v>0</v>
      </c>
      <c r="H5697" s="115">
        <v>0</v>
      </c>
      <c r="I5697" s="115">
        <v>0</v>
      </c>
      <c r="J5697" s="115">
        <v>0</v>
      </c>
      <c r="K5697" s="115">
        <v>0</v>
      </c>
      <c r="L5697" s="115">
        <v>0</v>
      </c>
      <c r="M5697" s="115">
        <v>0</v>
      </c>
      <c r="N5697" s="115">
        <v>0</v>
      </c>
      <c r="O5697" s="115">
        <v>0</v>
      </c>
      <c r="P5697" s="115">
        <v>0</v>
      </c>
      <c r="Q5697" s="115">
        <v>0</v>
      </c>
      <c r="R5697" s="115">
        <v>0</v>
      </c>
      <c r="S5697" s="115">
        <v>0</v>
      </c>
      <c r="T5697" s="115">
        <v>0</v>
      </c>
      <c r="U5697" s="115">
        <v>0</v>
      </c>
      <c r="V5697" s="115">
        <v>0</v>
      </c>
      <c r="W5697" s="115">
        <v>0</v>
      </c>
      <c r="X5697" s="115">
        <v>0</v>
      </c>
      <c r="Y5697" s="115">
        <v>0</v>
      </c>
      <c r="Z5697" s="115">
        <v>0</v>
      </c>
      <c r="AA5697" s="115">
        <v>0</v>
      </c>
      <c r="AB5697" s="115">
        <v>0</v>
      </c>
      <c r="AC5697" s="115">
        <v>0</v>
      </c>
      <c r="AD5697" s="115">
        <v>0</v>
      </c>
      <c r="AE5697" s="115">
        <v>0</v>
      </c>
      <c r="AF5697" s="115">
        <v>0</v>
      </c>
      <c r="AG5697" s="115">
        <v>0</v>
      </c>
    </row>
    <row r="5698" spans="1:33">
      <c r="A5698" s="115" t="s">
        <v>3307</v>
      </c>
      <c r="B5698" s="115" t="s">
        <v>19</v>
      </c>
      <c r="C5698" s="115">
        <v>0</v>
      </c>
      <c r="D5698" s="115">
        <v>0</v>
      </c>
      <c r="E5698" s="115">
        <v>0</v>
      </c>
      <c r="F5698" s="115">
        <v>0</v>
      </c>
      <c r="G5698" s="115">
        <v>0</v>
      </c>
      <c r="H5698" s="115">
        <v>0</v>
      </c>
      <c r="I5698" s="115">
        <v>0</v>
      </c>
      <c r="J5698" s="115">
        <v>0</v>
      </c>
      <c r="K5698" s="115">
        <v>0</v>
      </c>
      <c r="L5698" s="115">
        <v>0</v>
      </c>
      <c r="M5698" s="115">
        <v>0</v>
      </c>
      <c r="N5698" s="115">
        <v>0</v>
      </c>
      <c r="O5698" s="115">
        <v>0</v>
      </c>
      <c r="P5698" s="115">
        <v>0</v>
      </c>
      <c r="Q5698" s="115">
        <v>0</v>
      </c>
      <c r="R5698" s="115">
        <v>0</v>
      </c>
      <c r="S5698" s="115">
        <v>0</v>
      </c>
      <c r="T5698" s="115">
        <v>0</v>
      </c>
      <c r="U5698" s="115">
        <v>0</v>
      </c>
      <c r="V5698" s="115">
        <v>0</v>
      </c>
      <c r="W5698" s="115">
        <v>0</v>
      </c>
      <c r="X5698" s="115">
        <v>0</v>
      </c>
      <c r="Y5698" s="115">
        <v>0</v>
      </c>
      <c r="Z5698" s="115">
        <v>0</v>
      </c>
      <c r="AA5698" s="115">
        <v>0</v>
      </c>
      <c r="AB5698" s="115">
        <v>0</v>
      </c>
      <c r="AC5698" s="115">
        <v>0</v>
      </c>
      <c r="AD5698" s="115">
        <v>0</v>
      </c>
      <c r="AE5698" s="115">
        <v>0</v>
      </c>
      <c r="AF5698" s="115">
        <v>0</v>
      </c>
      <c r="AG5698" s="115">
        <v>0</v>
      </c>
    </row>
    <row r="5699" spans="1:33">
      <c r="A5699" s="115" t="s">
        <v>3308</v>
      </c>
      <c r="B5699" s="115" t="s">
        <v>19</v>
      </c>
      <c r="C5699" s="115">
        <v>0</v>
      </c>
      <c r="D5699" s="115">
        <v>0</v>
      </c>
      <c r="E5699" s="115">
        <v>0</v>
      </c>
      <c r="F5699" s="115">
        <v>0</v>
      </c>
      <c r="G5699" s="115">
        <v>0</v>
      </c>
      <c r="H5699" s="115">
        <v>0</v>
      </c>
      <c r="I5699" s="115">
        <v>0</v>
      </c>
      <c r="J5699" s="115">
        <v>0</v>
      </c>
      <c r="K5699" s="115">
        <v>0</v>
      </c>
      <c r="L5699" s="115">
        <v>0</v>
      </c>
      <c r="M5699" s="115">
        <v>0</v>
      </c>
      <c r="N5699" s="115">
        <v>0</v>
      </c>
      <c r="O5699" s="115">
        <v>0</v>
      </c>
      <c r="P5699" s="115">
        <v>0</v>
      </c>
      <c r="Q5699" s="115">
        <v>0</v>
      </c>
      <c r="R5699" s="115">
        <v>0</v>
      </c>
      <c r="S5699" s="115">
        <v>0</v>
      </c>
      <c r="T5699" s="115">
        <v>0</v>
      </c>
      <c r="U5699" s="115">
        <v>0</v>
      </c>
      <c r="V5699" s="115">
        <v>0</v>
      </c>
      <c r="W5699" s="115">
        <v>0</v>
      </c>
      <c r="X5699" s="115">
        <v>0</v>
      </c>
      <c r="Y5699" s="115">
        <v>0</v>
      </c>
      <c r="Z5699" s="115">
        <v>0</v>
      </c>
      <c r="AA5699" s="115">
        <v>0</v>
      </c>
      <c r="AB5699" s="115">
        <v>0</v>
      </c>
      <c r="AC5699" s="115">
        <v>0</v>
      </c>
      <c r="AD5699" s="115">
        <v>0</v>
      </c>
      <c r="AE5699" s="115">
        <v>0</v>
      </c>
      <c r="AF5699" s="115">
        <v>0</v>
      </c>
      <c r="AG5699" s="115">
        <v>0</v>
      </c>
    </row>
    <row r="5700" spans="1:33">
      <c r="A5700" s="115" t="s">
        <v>3309</v>
      </c>
      <c r="B5700" s="115" t="s">
        <v>19</v>
      </c>
      <c r="C5700" s="115">
        <v>0</v>
      </c>
      <c r="D5700" s="115">
        <v>0</v>
      </c>
      <c r="E5700" s="115">
        <v>0</v>
      </c>
      <c r="F5700" s="115">
        <v>0</v>
      </c>
      <c r="G5700" s="115">
        <v>0</v>
      </c>
      <c r="H5700" s="115">
        <v>0</v>
      </c>
      <c r="I5700" s="115">
        <v>0</v>
      </c>
      <c r="J5700" s="115">
        <v>0</v>
      </c>
      <c r="K5700" s="115">
        <v>0</v>
      </c>
      <c r="L5700" s="115">
        <v>0</v>
      </c>
      <c r="M5700" s="115">
        <v>0</v>
      </c>
      <c r="N5700" s="115">
        <v>0</v>
      </c>
      <c r="O5700" s="115">
        <v>0</v>
      </c>
      <c r="P5700" s="115">
        <v>0</v>
      </c>
      <c r="Q5700" s="115">
        <v>0</v>
      </c>
      <c r="R5700" s="115">
        <v>0</v>
      </c>
      <c r="S5700" s="115">
        <v>0</v>
      </c>
      <c r="T5700" s="115">
        <v>0</v>
      </c>
      <c r="U5700" s="115">
        <v>0</v>
      </c>
      <c r="V5700" s="115">
        <v>0</v>
      </c>
      <c r="W5700" s="115">
        <v>0</v>
      </c>
      <c r="X5700" s="115">
        <v>0</v>
      </c>
      <c r="Y5700" s="115">
        <v>0</v>
      </c>
      <c r="Z5700" s="115">
        <v>0</v>
      </c>
      <c r="AA5700" s="115">
        <v>0</v>
      </c>
      <c r="AB5700" s="115">
        <v>0</v>
      </c>
      <c r="AC5700" s="115">
        <v>0</v>
      </c>
      <c r="AD5700" s="115">
        <v>0</v>
      </c>
      <c r="AE5700" s="115">
        <v>0</v>
      </c>
      <c r="AF5700" s="115">
        <v>0</v>
      </c>
      <c r="AG5700" s="115">
        <v>0</v>
      </c>
    </row>
    <row r="5701" spans="1:33">
      <c r="A5701" s="115" t="s">
        <v>3310</v>
      </c>
      <c r="B5701" s="115" t="s">
        <v>19</v>
      </c>
      <c r="C5701" s="115">
        <v>0</v>
      </c>
      <c r="D5701" s="115">
        <v>0</v>
      </c>
      <c r="E5701" s="115">
        <v>0</v>
      </c>
      <c r="F5701" s="115">
        <v>0</v>
      </c>
      <c r="G5701" s="115">
        <v>0</v>
      </c>
      <c r="H5701" s="115">
        <v>0</v>
      </c>
      <c r="I5701" s="115">
        <v>0</v>
      </c>
      <c r="J5701" s="115">
        <v>0</v>
      </c>
      <c r="K5701" s="115">
        <v>0</v>
      </c>
      <c r="L5701" s="115">
        <v>0</v>
      </c>
      <c r="M5701" s="115">
        <v>0</v>
      </c>
      <c r="N5701" s="115">
        <v>0</v>
      </c>
      <c r="O5701" s="115">
        <v>0</v>
      </c>
      <c r="P5701" s="115">
        <v>0</v>
      </c>
      <c r="Q5701" s="115">
        <v>0</v>
      </c>
      <c r="R5701" s="115">
        <v>0</v>
      </c>
      <c r="S5701" s="115">
        <v>0</v>
      </c>
      <c r="T5701" s="115">
        <v>0</v>
      </c>
      <c r="U5701" s="115">
        <v>0</v>
      </c>
      <c r="V5701" s="115">
        <v>0</v>
      </c>
      <c r="W5701" s="115">
        <v>0</v>
      </c>
      <c r="X5701" s="115">
        <v>0</v>
      </c>
      <c r="Y5701" s="115">
        <v>0</v>
      </c>
      <c r="Z5701" s="115">
        <v>0</v>
      </c>
      <c r="AA5701" s="115">
        <v>0</v>
      </c>
      <c r="AB5701" s="115">
        <v>0</v>
      </c>
      <c r="AC5701" s="115">
        <v>0</v>
      </c>
      <c r="AD5701" s="115">
        <v>0</v>
      </c>
      <c r="AE5701" s="115">
        <v>0</v>
      </c>
      <c r="AF5701" s="115">
        <v>0</v>
      </c>
      <c r="AG5701" s="115">
        <v>0</v>
      </c>
    </row>
    <row r="5702" spans="1:33">
      <c r="A5702" s="115" t="s">
        <v>3311</v>
      </c>
      <c r="B5702" s="115" t="s">
        <v>19</v>
      </c>
      <c r="C5702" s="115">
        <v>0</v>
      </c>
      <c r="D5702" s="115">
        <v>0</v>
      </c>
      <c r="E5702" s="115">
        <v>0</v>
      </c>
      <c r="F5702" s="115">
        <v>0</v>
      </c>
      <c r="G5702" s="115">
        <v>0</v>
      </c>
      <c r="H5702" s="115">
        <v>0</v>
      </c>
      <c r="I5702" s="115">
        <v>0</v>
      </c>
      <c r="J5702" s="115">
        <v>0</v>
      </c>
      <c r="K5702" s="115">
        <v>0</v>
      </c>
      <c r="L5702" s="115">
        <v>0</v>
      </c>
      <c r="M5702" s="115">
        <v>0</v>
      </c>
      <c r="N5702" s="115">
        <v>0</v>
      </c>
      <c r="O5702" s="115">
        <v>0</v>
      </c>
      <c r="P5702" s="115">
        <v>0</v>
      </c>
      <c r="Q5702" s="115">
        <v>0</v>
      </c>
      <c r="R5702" s="115">
        <v>0</v>
      </c>
      <c r="S5702" s="115">
        <v>0</v>
      </c>
      <c r="T5702" s="115">
        <v>0</v>
      </c>
      <c r="U5702" s="115">
        <v>0</v>
      </c>
      <c r="V5702" s="115">
        <v>0</v>
      </c>
      <c r="W5702" s="115">
        <v>0</v>
      </c>
      <c r="X5702" s="115">
        <v>0</v>
      </c>
      <c r="Y5702" s="115">
        <v>0</v>
      </c>
      <c r="Z5702" s="115">
        <v>0</v>
      </c>
      <c r="AA5702" s="115">
        <v>0</v>
      </c>
      <c r="AB5702" s="115">
        <v>0</v>
      </c>
      <c r="AC5702" s="115">
        <v>0</v>
      </c>
      <c r="AD5702" s="115">
        <v>0</v>
      </c>
      <c r="AE5702" s="115">
        <v>0</v>
      </c>
      <c r="AF5702" s="115">
        <v>0</v>
      </c>
      <c r="AG5702" s="115">
        <v>0</v>
      </c>
    </row>
    <row r="5703" spans="1:33">
      <c r="A5703" s="115" t="s">
        <v>3312</v>
      </c>
      <c r="B5703" s="115" t="s">
        <v>19</v>
      </c>
      <c r="C5703" s="115">
        <v>0</v>
      </c>
      <c r="D5703" s="115">
        <v>0</v>
      </c>
      <c r="E5703" s="115">
        <v>0</v>
      </c>
      <c r="F5703" s="115">
        <v>0</v>
      </c>
      <c r="G5703" s="115">
        <v>0</v>
      </c>
      <c r="H5703" s="115">
        <v>0</v>
      </c>
      <c r="I5703" s="115">
        <v>0</v>
      </c>
      <c r="J5703" s="115">
        <v>0</v>
      </c>
      <c r="K5703" s="115">
        <v>0</v>
      </c>
      <c r="L5703" s="115">
        <v>0</v>
      </c>
      <c r="M5703" s="115">
        <v>0</v>
      </c>
      <c r="N5703" s="115">
        <v>0</v>
      </c>
      <c r="O5703" s="115">
        <v>0</v>
      </c>
      <c r="P5703" s="115">
        <v>0</v>
      </c>
      <c r="Q5703" s="115">
        <v>0</v>
      </c>
      <c r="R5703" s="115">
        <v>0</v>
      </c>
      <c r="S5703" s="115">
        <v>0</v>
      </c>
      <c r="T5703" s="115">
        <v>0</v>
      </c>
      <c r="U5703" s="115">
        <v>0</v>
      </c>
      <c r="V5703" s="115">
        <v>0</v>
      </c>
      <c r="W5703" s="115">
        <v>0</v>
      </c>
      <c r="X5703" s="115">
        <v>0</v>
      </c>
      <c r="Y5703" s="115">
        <v>0</v>
      </c>
      <c r="Z5703" s="115">
        <v>0</v>
      </c>
      <c r="AA5703" s="115">
        <v>0</v>
      </c>
      <c r="AB5703" s="115">
        <v>0</v>
      </c>
      <c r="AC5703" s="115">
        <v>0</v>
      </c>
      <c r="AD5703" s="115">
        <v>0</v>
      </c>
      <c r="AE5703" s="115">
        <v>0</v>
      </c>
      <c r="AF5703" s="115">
        <v>0</v>
      </c>
      <c r="AG5703" s="115">
        <v>0</v>
      </c>
    </row>
    <row r="5704" spans="1:33">
      <c r="A5704" s="115" t="s">
        <v>3313</v>
      </c>
      <c r="B5704" s="115" t="s">
        <v>19</v>
      </c>
      <c r="C5704" s="115">
        <v>0</v>
      </c>
      <c r="D5704" s="115">
        <v>0</v>
      </c>
      <c r="E5704" s="115">
        <v>0</v>
      </c>
      <c r="F5704" s="115">
        <v>0</v>
      </c>
      <c r="G5704" s="115">
        <v>0</v>
      </c>
      <c r="H5704" s="115">
        <v>0</v>
      </c>
      <c r="I5704" s="115">
        <v>0</v>
      </c>
      <c r="J5704" s="115">
        <v>0</v>
      </c>
      <c r="K5704" s="115">
        <v>0</v>
      </c>
      <c r="L5704" s="115">
        <v>0</v>
      </c>
      <c r="M5704" s="115">
        <v>0</v>
      </c>
      <c r="N5704" s="115">
        <v>0</v>
      </c>
      <c r="O5704" s="115">
        <v>0</v>
      </c>
      <c r="P5704" s="115">
        <v>0</v>
      </c>
      <c r="Q5704" s="115">
        <v>0</v>
      </c>
      <c r="R5704" s="115">
        <v>0</v>
      </c>
      <c r="S5704" s="115">
        <v>0</v>
      </c>
      <c r="T5704" s="115">
        <v>0</v>
      </c>
      <c r="U5704" s="115">
        <v>0</v>
      </c>
      <c r="V5704" s="115">
        <v>0</v>
      </c>
      <c r="W5704" s="115">
        <v>0</v>
      </c>
      <c r="X5704" s="115">
        <v>0</v>
      </c>
      <c r="Y5704" s="115">
        <v>0</v>
      </c>
      <c r="Z5704" s="115">
        <v>0</v>
      </c>
      <c r="AA5704" s="115">
        <v>0</v>
      </c>
      <c r="AB5704" s="115">
        <v>0</v>
      </c>
      <c r="AC5704" s="115">
        <v>0</v>
      </c>
      <c r="AD5704" s="115">
        <v>0</v>
      </c>
      <c r="AE5704" s="115">
        <v>0</v>
      </c>
      <c r="AF5704" s="115">
        <v>0</v>
      </c>
      <c r="AG5704" s="115">
        <v>0</v>
      </c>
    </row>
    <row r="5705" spans="1:33">
      <c r="A5705" s="115" t="s">
        <v>3314</v>
      </c>
      <c r="B5705" s="115" t="s">
        <v>19</v>
      </c>
      <c r="C5705" s="115">
        <v>0</v>
      </c>
      <c r="D5705" s="115">
        <v>0</v>
      </c>
      <c r="E5705" s="115">
        <v>0</v>
      </c>
      <c r="F5705" s="115">
        <v>0</v>
      </c>
      <c r="G5705" s="115">
        <v>0</v>
      </c>
      <c r="H5705" s="115">
        <v>0</v>
      </c>
      <c r="I5705" s="115">
        <v>0</v>
      </c>
      <c r="J5705" s="115">
        <v>0</v>
      </c>
      <c r="K5705" s="115">
        <v>0</v>
      </c>
      <c r="L5705" s="115">
        <v>0</v>
      </c>
      <c r="M5705" s="115">
        <v>0</v>
      </c>
      <c r="N5705" s="115">
        <v>0</v>
      </c>
      <c r="O5705" s="115">
        <v>0</v>
      </c>
      <c r="P5705" s="115">
        <v>0</v>
      </c>
      <c r="Q5705" s="115">
        <v>0</v>
      </c>
      <c r="R5705" s="115">
        <v>0</v>
      </c>
      <c r="S5705" s="115">
        <v>0</v>
      </c>
      <c r="T5705" s="115">
        <v>0</v>
      </c>
      <c r="U5705" s="115">
        <v>0</v>
      </c>
      <c r="V5705" s="115">
        <v>0</v>
      </c>
      <c r="W5705" s="115">
        <v>0</v>
      </c>
      <c r="X5705" s="115">
        <v>0</v>
      </c>
      <c r="Y5705" s="115">
        <v>0</v>
      </c>
      <c r="Z5705" s="115">
        <v>0</v>
      </c>
      <c r="AA5705" s="115">
        <v>0</v>
      </c>
      <c r="AB5705" s="115">
        <v>0</v>
      </c>
      <c r="AC5705" s="115">
        <v>0</v>
      </c>
      <c r="AD5705" s="115">
        <v>0</v>
      </c>
      <c r="AE5705" s="115">
        <v>0</v>
      </c>
      <c r="AF5705" s="115">
        <v>0</v>
      </c>
      <c r="AG5705" s="115">
        <v>0</v>
      </c>
    </row>
    <row r="5706" spans="1:33">
      <c r="A5706" s="115" t="s">
        <v>3315</v>
      </c>
      <c r="B5706" s="115" t="s">
        <v>19</v>
      </c>
      <c r="C5706" s="115">
        <v>0</v>
      </c>
      <c r="D5706" s="115">
        <v>0</v>
      </c>
      <c r="E5706" s="115">
        <v>0</v>
      </c>
      <c r="F5706" s="115">
        <v>0</v>
      </c>
      <c r="G5706" s="115">
        <v>0</v>
      </c>
      <c r="H5706" s="115">
        <v>0</v>
      </c>
      <c r="I5706" s="115">
        <v>0</v>
      </c>
      <c r="J5706" s="115">
        <v>0</v>
      </c>
      <c r="K5706" s="115">
        <v>0</v>
      </c>
      <c r="L5706" s="115">
        <v>0</v>
      </c>
      <c r="M5706" s="115">
        <v>0</v>
      </c>
      <c r="N5706" s="115">
        <v>0</v>
      </c>
      <c r="O5706" s="115">
        <v>0</v>
      </c>
      <c r="P5706" s="115">
        <v>0</v>
      </c>
      <c r="Q5706" s="115">
        <v>0</v>
      </c>
      <c r="R5706" s="115">
        <v>0</v>
      </c>
      <c r="S5706" s="115">
        <v>0</v>
      </c>
      <c r="T5706" s="115">
        <v>0</v>
      </c>
      <c r="U5706" s="115">
        <v>0</v>
      </c>
      <c r="V5706" s="115">
        <v>0</v>
      </c>
      <c r="W5706" s="115">
        <v>0</v>
      </c>
      <c r="X5706" s="115">
        <v>0</v>
      </c>
      <c r="Y5706" s="115">
        <v>0</v>
      </c>
      <c r="Z5706" s="115">
        <v>0</v>
      </c>
      <c r="AA5706" s="115">
        <v>0</v>
      </c>
      <c r="AB5706" s="115">
        <v>0</v>
      </c>
      <c r="AC5706" s="115">
        <v>0</v>
      </c>
      <c r="AD5706" s="115">
        <v>0</v>
      </c>
      <c r="AE5706" s="115">
        <v>0</v>
      </c>
      <c r="AF5706" s="115">
        <v>0</v>
      </c>
      <c r="AG5706" s="115">
        <v>0</v>
      </c>
    </row>
    <row r="5707" spans="1:33">
      <c r="A5707" s="115" t="s">
        <v>3316</v>
      </c>
      <c r="B5707" s="115" t="s">
        <v>19</v>
      </c>
      <c r="C5707" s="115">
        <v>0</v>
      </c>
      <c r="D5707" s="115">
        <v>0</v>
      </c>
      <c r="E5707" s="115">
        <v>0</v>
      </c>
      <c r="F5707" s="115">
        <v>0</v>
      </c>
      <c r="G5707" s="115">
        <v>0</v>
      </c>
      <c r="H5707" s="115">
        <v>0</v>
      </c>
      <c r="I5707" s="115">
        <v>0</v>
      </c>
      <c r="J5707" s="115">
        <v>0</v>
      </c>
      <c r="K5707" s="115">
        <v>0</v>
      </c>
      <c r="L5707" s="115">
        <v>0</v>
      </c>
      <c r="M5707" s="115">
        <v>0</v>
      </c>
      <c r="N5707" s="115">
        <v>0</v>
      </c>
      <c r="O5707" s="115">
        <v>0</v>
      </c>
      <c r="P5707" s="115">
        <v>0</v>
      </c>
      <c r="Q5707" s="115">
        <v>0</v>
      </c>
      <c r="R5707" s="115">
        <v>0</v>
      </c>
      <c r="S5707" s="115">
        <v>0</v>
      </c>
      <c r="T5707" s="115">
        <v>0</v>
      </c>
      <c r="U5707" s="115">
        <v>0</v>
      </c>
      <c r="V5707" s="115">
        <v>0</v>
      </c>
      <c r="W5707" s="115">
        <v>0</v>
      </c>
      <c r="X5707" s="115">
        <v>0</v>
      </c>
      <c r="Y5707" s="115">
        <v>0</v>
      </c>
      <c r="Z5707" s="115">
        <v>0</v>
      </c>
      <c r="AA5707" s="115">
        <v>0</v>
      </c>
      <c r="AB5707" s="115">
        <v>0</v>
      </c>
      <c r="AC5707" s="115">
        <v>0</v>
      </c>
      <c r="AD5707" s="115">
        <v>0</v>
      </c>
      <c r="AE5707" s="115">
        <v>0</v>
      </c>
      <c r="AF5707" s="115">
        <v>0</v>
      </c>
      <c r="AG5707" s="115">
        <v>0</v>
      </c>
    </row>
    <row r="5708" spans="1:33">
      <c r="A5708" s="115" t="s">
        <v>3317</v>
      </c>
      <c r="B5708" s="115" t="s">
        <v>19</v>
      </c>
      <c r="C5708" s="115">
        <v>0</v>
      </c>
      <c r="D5708" s="115">
        <v>0</v>
      </c>
      <c r="E5708" s="115">
        <v>0</v>
      </c>
      <c r="F5708" s="115">
        <v>0</v>
      </c>
      <c r="G5708" s="115">
        <v>0</v>
      </c>
      <c r="H5708" s="115">
        <v>0</v>
      </c>
      <c r="I5708" s="115">
        <v>0</v>
      </c>
      <c r="J5708" s="115">
        <v>0</v>
      </c>
      <c r="K5708" s="115">
        <v>0</v>
      </c>
      <c r="L5708" s="115">
        <v>0</v>
      </c>
      <c r="M5708" s="115">
        <v>0</v>
      </c>
      <c r="N5708" s="115">
        <v>0</v>
      </c>
      <c r="O5708" s="115">
        <v>0</v>
      </c>
      <c r="P5708" s="115">
        <v>0</v>
      </c>
      <c r="Q5708" s="115">
        <v>0</v>
      </c>
      <c r="R5708" s="115">
        <v>0</v>
      </c>
      <c r="S5708" s="115">
        <v>0</v>
      </c>
      <c r="T5708" s="115">
        <v>0</v>
      </c>
      <c r="U5708" s="115">
        <v>0</v>
      </c>
      <c r="V5708" s="115">
        <v>0</v>
      </c>
      <c r="W5708" s="115">
        <v>0</v>
      </c>
      <c r="X5708" s="115">
        <v>0</v>
      </c>
      <c r="Y5708" s="115">
        <v>0</v>
      </c>
      <c r="Z5708" s="115">
        <v>0</v>
      </c>
      <c r="AA5708" s="115">
        <v>0</v>
      </c>
      <c r="AB5708" s="115">
        <v>0</v>
      </c>
      <c r="AC5708" s="115">
        <v>0</v>
      </c>
      <c r="AD5708" s="115">
        <v>0</v>
      </c>
      <c r="AE5708" s="115">
        <v>0</v>
      </c>
      <c r="AF5708" s="115">
        <v>0</v>
      </c>
      <c r="AG5708" s="115">
        <v>0</v>
      </c>
    </row>
    <row r="5709" spans="1:33">
      <c r="A5709" s="115" t="s">
        <v>3318</v>
      </c>
      <c r="B5709" s="115" t="s">
        <v>19</v>
      </c>
      <c r="C5709" s="115">
        <v>0</v>
      </c>
      <c r="D5709" s="115">
        <v>0</v>
      </c>
      <c r="E5709" s="115">
        <v>0</v>
      </c>
      <c r="F5709" s="115">
        <v>0</v>
      </c>
      <c r="G5709" s="115">
        <v>0</v>
      </c>
      <c r="H5709" s="115">
        <v>0</v>
      </c>
      <c r="I5709" s="115">
        <v>0</v>
      </c>
      <c r="J5709" s="115">
        <v>0</v>
      </c>
      <c r="K5709" s="115">
        <v>0</v>
      </c>
      <c r="L5709" s="115">
        <v>0</v>
      </c>
      <c r="M5709" s="115">
        <v>0</v>
      </c>
      <c r="N5709" s="115">
        <v>0</v>
      </c>
      <c r="O5709" s="115">
        <v>0</v>
      </c>
      <c r="P5709" s="115">
        <v>0</v>
      </c>
      <c r="Q5709" s="115">
        <v>0</v>
      </c>
      <c r="R5709" s="115">
        <v>0</v>
      </c>
      <c r="S5709" s="115">
        <v>0</v>
      </c>
      <c r="T5709" s="115">
        <v>0</v>
      </c>
      <c r="U5709" s="115">
        <v>0</v>
      </c>
      <c r="V5709" s="115">
        <v>0</v>
      </c>
      <c r="W5709" s="115">
        <v>0</v>
      </c>
      <c r="X5709" s="115">
        <v>0</v>
      </c>
      <c r="Y5709" s="115">
        <v>0</v>
      </c>
      <c r="Z5709" s="115">
        <v>0</v>
      </c>
      <c r="AA5709" s="115">
        <v>0</v>
      </c>
      <c r="AB5709" s="115">
        <v>0</v>
      </c>
      <c r="AC5709" s="115">
        <v>0</v>
      </c>
      <c r="AD5709" s="115">
        <v>0</v>
      </c>
      <c r="AE5709" s="115">
        <v>0</v>
      </c>
      <c r="AF5709" s="115">
        <v>0</v>
      </c>
      <c r="AG5709" s="115">
        <v>0</v>
      </c>
    </row>
    <row r="5710" spans="1:33">
      <c r="A5710" s="115" t="s">
        <v>3319</v>
      </c>
      <c r="B5710" s="115" t="s">
        <v>19</v>
      </c>
      <c r="C5710" s="115">
        <v>0</v>
      </c>
      <c r="D5710" s="115">
        <v>0</v>
      </c>
      <c r="E5710" s="115">
        <v>0</v>
      </c>
      <c r="F5710" s="115">
        <v>0</v>
      </c>
      <c r="G5710" s="115">
        <v>0</v>
      </c>
      <c r="H5710" s="115">
        <v>0</v>
      </c>
      <c r="I5710" s="115">
        <v>0</v>
      </c>
      <c r="J5710" s="115">
        <v>0</v>
      </c>
      <c r="K5710" s="115">
        <v>0</v>
      </c>
      <c r="L5710" s="115">
        <v>0</v>
      </c>
      <c r="M5710" s="115">
        <v>0</v>
      </c>
      <c r="N5710" s="115">
        <v>0</v>
      </c>
      <c r="O5710" s="115">
        <v>0</v>
      </c>
      <c r="P5710" s="115">
        <v>0</v>
      </c>
      <c r="Q5710" s="115">
        <v>0</v>
      </c>
      <c r="R5710" s="115">
        <v>0</v>
      </c>
      <c r="S5710" s="115">
        <v>0</v>
      </c>
      <c r="T5710" s="115">
        <v>0</v>
      </c>
      <c r="U5710" s="115">
        <v>0</v>
      </c>
      <c r="V5710" s="115">
        <v>0</v>
      </c>
      <c r="W5710" s="115">
        <v>0</v>
      </c>
      <c r="X5710" s="115">
        <v>0</v>
      </c>
      <c r="Y5710" s="115">
        <v>0</v>
      </c>
      <c r="Z5710" s="115">
        <v>0</v>
      </c>
      <c r="AA5710" s="115">
        <v>0</v>
      </c>
      <c r="AB5710" s="115">
        <v>0</v>
      </c>
      <c r="AC5710" s="115">
        <v>0</v>
      </c>
      <c r="AD5710" s="115">
        <v>0</v>
      </c>
      <c r="AE5710" s="115">
        <v>0</v>
      </c>
      <c r="AF5710" s="115">
        <v>0</v>
      </c>
      <c r="AG5710" s="115">
        <v>0</v>
      </c>
    </row>
    <row r="5711" spans="1:33">
      <c r="A5711" s="115" t="s">
        <v>3320</v>
      </c>
      <c r="B5711" s="115" t="s">
        <v>19</v>
      </c>
      <c r="C5711" s="115">
        <v>0</v>
      </c>
      <c r="D5711" s="115">
        <v>0</v>
      </c>
      <c r="E5711" s="115">
        <v>0</v>
      </c>
      <c r="F5711" s="115">
        <v>0</v>
      </c>
      <c r="G5711" s="115">
        <v>0</v>
      </c>
      <c r="H5711" s="115">
        <v>0</v>
      </c>
      <c r="I5711" s="115">
        <v>0</v>
      </c>
      <c r="J5711" s="115">
        <v>0</v>
      </c>
      <c r="K5711" s="115">
        <v>0</v>
      </c>
      <c r="L5711" s="115">
        <v>0</v>
      </c>
      <c r="M5711" s="115">
        <v>0</v>
      </c>
      <c r="N5711" s="115">
        <v>0</v>
      </c>
      <c r="O5711" s="115">
        <v>0</v>
      </c>
      <c r="P5711" s="115">
        <v>0</v>
      </c>
      <c r="Q5711" s="115">
        <v>0</v>
      </c>
      <c r="R5711" s="115">
        <v>0</v>
      </c>
      <c r="S5711" s="115">
        <v>0</v>
      </c>
      <c r="T5711" s="115">
        <v>0</v>
      </c>
      <c r="U5711" s="115">
        <v>0</v>
      </c>
      <c r="V5711" s="115">
        <v>0</v>
      </c>
      <c r="W5711" s="115">
        <v>0</v>
      </c>
      <c r="X5711" s="115">
        <v>0</v>
      </c>
      <c r="Y5711" s="115">
        <v>0</v>
      </c>
      <c r="Z5711" s="115">
        <v>0</v>
      </c>
      <c r="AA5711" s="115">
        <v>0</v>
      </c>
      <c r="AB5711" s="115">
        <v>0</v>
      </c>
      <c r="AC5711" s="115">
        <v>0</v>
      </c>
      <c r="AD5711" s="115">
        <v>0</v>
      </c>
      <c r="AE5711" s="115">
        <v>0</v>
      </c>
      <c r="AF5711" s="115">
        <v>0</v>
      </c>
      <c r="AG5711" s="115">
        <v>0</v>
      </c>
    </row>
    <row r="5712" spans="1:33">
      <c r="A5712" s="115" t="s">
        <v>3321</v>
      </c>
      <c r="B5712" s="115" t="s">
        <v>19</v>
      </c>
      <c r="C5712" s="115">
        <v>0</v>
      </c>
      <c r="D5712" s="115">
        <v>0</v>
      </c>
      <c r="E5712" s="115">
        <v>0</v>
      </c>
      <c r="F5712" s="115">
        <v>0</v>
      </c>
      <c r="G5712" s="115">
        <v>0</v>
      </c>
      <c r="H5712" s="115">
        <v>0</v>
      </c>
      <c r="I5712" s="115">
        <v>0</v>
      </c>
      <c r="J5712" s="115">
        <v>0</v>
      </c>
      <c r="K5712" s="115">
        <v>0</v>
      </c>
      <c r="L5712" s="115">
        <v>0</v>
      </c>
      <c r="M5712" s="115">
        <v>0</v>
      </c>
      <c r="N5712" s="115">
        <v>0</v>
      </c>
      <c r="O5712" s="115">
        <v>0</v>
      </c>
      <c r="P5712" s="115">
        <v>0</v>
      </c>
      <c r="Q5712" s="115">
        <v>0</v>
      </c>
      <c r="R5712" s="115">
        <v>0</v>
      </c>
      <c r="S5712" s="115">
        <v>0</v>
      </c>
      <c r="T5712" s="115">
        <v>0</v>
      </c>
      <c r="U5712" s="115">
        <v>0</v>
      </c>
      <c r="V5712" s="115">
        <v>0</v>
      </c>
      <c r="W5712" s="115">
        <v>0</v>
      </c>
      <c r="X5712" s="115">
        <v>0</v>
      </c>
      <c r="Y5712" s="115">
        <v>0</v>
      </c>
      <c r="Z5712" s="115">
        <v>0</v>
      </c>
      <c r="AA5712" s="115">
        <v>0</v>
      </c>
      <c r="AB5712" s="115">
        <v>0</v>
      </c>
      <c r="AC5712" s="115">
        <v>0</v>
      </c>
      <c r="AD5712" s="115">
        <v>0</v>
      </c>
      <c r="AE5712" s="115">
        <v>0</v>
      </c>
      <c r="AF5712" s="115">
        <v>0</v>
      </c>
      <c r="AG5712" s="115">
        <v>0</v>
      </c>
    </row>
    <row r="5713" spans="1:33">
      <c r="A5713" s="115" t="s">
        <v>3322</v>
      </c>
      <c r="B5713" s="115" t="s">
        <v>19</v>
      </c>
      <c r="C5713" s="115">
        <v>0</v>
      </c>
      <c r="D5713" s="115">
        <v>0</v>
      </c>
      <c r="E5713" s="115">
        <v>0</v>
      </c>
      <c r="F5713" s="115">
        <v>0</v>
      </c>
      <c r="G5713" s="115">
        <v>0</v>
      </c>
      <c r="H5713" s="115">
        <v>0</v>
      </c>
      <c r="I5713" s="115">
        <v>0</v>
      </c>
      <c r="J5713" s="115">
        <v>0</v>
      </c>
      <c r="K5713" s="115">
        <v>0</v>
      </c>
      <c r="L5713" s="115">
        <v>0</v>
      </c>
      <c r="M5713" s="115">
        <v>0</v>
      </c>
      <c r="N5713" s="115">
        <v>0</v>
      </c>
      <c r="O5713" s="115">
        <v>0</v>
      </c>
      <c r="P5713" s="115">
        <v>0</v>
      </c>
      <c r="Q5713" s="115">
        <v>0</v>
      </c>
      <c r="R5713" s="115">
        <v>0</v>
      </c>
      <c r="S5713" s="115">
        <v>0</v>
      </c>
      <c r="T5713" s="115">
        <v>0</v>
      </c>
      <c r="U5713" s="115">
        <v>0</v>
      </c>
      <c r="V5713" s="115">
        <v>0</v>
      </c>
      <c r="W5713" s="115">
        <v>0</v>
      </c>
      <c r="X5713" s="115">
        <v>0</v>
      </c>
      <c r="Y5713" s="115">
        <v>0</v>
      </c>
      <c r="Z5713" s="115">
        <v>0</v>
      </c>
      <c r="AA5713" s="115">
        <v>0</v>
      </c>
      <c r="AB5713" s="115">
        <v>0</v>
      </c>
      <c r="AC5713" s="115">
        <v>0</v>
      </c>
      <c r="AD5713" s="115">
        <v>0</v>
      </c>
      <c r="AE5713" s="115">
        <v>0</v>
      </c>
      <c r="AF5713" s="115">
        <v>0</v>
      </c>
      <c r="AG5713" s="115">
        <v>0</v>
      </c>
    </row>
    <row r="5714" spans="1:33">
      <c r="A5714" s="115" t="s">
        <v>3323</v>
      </c>
      <c r="B5714" s="115" t="s">
        <v>19</v>
      </c>
      <c r="C5714" s="115">
        <v>0</v>
      </c>
      <c r="D5714" s="115">
        <v>0</v>
      </c>
      <c r="E5714" s="115">
        <v>0</v>
      </c>
      <c r="F5714" s="115">
        <v>0</v>
      </c>
      <c r="G5714" s="115">
        <v>0</v>
      </c>
      <c r="H5714" s="115">
        <v>0</v>
      </c>
      <c r="I5714" s="115">
        <v>0</v>
      </c>
      <c r="J5714" s="115">
        <v>0</v>
      </c>
      <c r="K5714" s="115">
        <v>0</v>
      </c>
      <c r="L5714" s="115">
        <v>0</v>
      </c>
      <c r="M5714" s="115">
        <v>0</v>
      </c>
      <c r="N5714" s="115">
        <v>0</v>
      </c>
      <c r="O5714" s="115">
        <v>0</v>
      </c>
      <c r="P5714" s="115">
        <v>0</v>
      </c>
      <c r="Q5714" s="115">
        <v>0</v>
      </c>
      <c r="R5714" s="115">
        <v>0</v>
      </c>
      <c r="S5714" s="115">
        <v>0</v>
      </c>
      <c r="T5714" s="115">
        <v>0</v>
      </c>
      <c r="U5714" s="115">
        <v>0</v>
      </c>
      <c r="V5714" s="115">
        <v>0</v>
      </c>
      <c r="W5714" s="115">
        <v>0</v>
      </c>
      <c r="X5714" s="115">
        <v>0</v>
      </c>
      <c r="Y5714" s="115">
        <v>0</v>
      </c>
      <c r="Z5714" s="115">
        <v>0</v>
      </c>
      <c r="AA5714" s="115">
        <v>0</v>
      </c>
      <c r="AB5714" s="115">
        <v>0</v>
      </c>
      <c r="AC5714" s="115">
        <v>0</v>
      </c>
      <c r="AD5714" s="115">
        <v>0</v>
      </c>
      <c r="AE5714" s="115">
        <v>0</v>
      </c>
      <c r="AF5714" s="115">
        <v>0</v>
      </c>
      <c r="AG5714" s="115">
        <v>0</v>
      </c>
    </row>
    <row r="5715" spans="1:33">
      <c r="A5715" s="115" t="s">
        <v>3324</v>
      </c>
      <c r="B5715" s="115" t="s">
        <v>19</v>
      </c>
      <c r="C5715" s="115">
        <v>0</v>
      </c>
      <c r="D5715" s="115">
        <v>0</v>
      </c>
      <c r="E5715" s="115">
        <v>0</v>
      </c>
      <c r="F5715" s="115">
        <v>0</v>
      </c>
      <c r="G5715" s="115">
        <v>0</v>
      </c>
      <c r="H5715" s="115">
        <v>0</v>
      </c>
      <c r="I5715" s="115">
        <v>0</v>
      </c>
      <c r="J5715" s="115">
        <v>0</v>
      </c>
      <c r="K5715" s="115">
        <v>0</v>
      </c>
      <c r="L5715" s="115">
        <v>0</v>
      </c>
      <c r="M5715" s="115">
        <v>0</v>
      </c>
      <c r="N5715" s="115">
        <v>0</v>
      </c>
      <c r="O5715" s="115">
        <v>0</v>
      </c>
      <c r="P5715" s="115">
        <v>0</v>
      </c>
      <c r="Q5715" s="115">
        <v>0</v>
      </c>
      <c r="R5715" s="115">
        <v>0</v>
      </c>
      <c r="S5715" s="115">
        <v>0</v>
      </c>
      <c r="T5715" s="115">
        <v>0</v>
      </c>
      <c r="U5715" s="115">
        <v>0</v>
      </c>
      <c r="V5715" s="115">
        <v>0</v>
      </c>
      <c r="W5715" s="115">
        <v>0</v>
      </c>
      <c r="X5715" s="115">
        <v>0</v>
      </c>
      <c r="Y5715" s="115">
        <v>0</v>
      </c>
      <c r="Z5715" s="115">
        <v>0</v>
      </c>
      <c r="AA5715" s="115">
        <v>0</v>
      </c>
      <c r="AB5715" s="115">
        <v>0</v>
      </c>
      <c r="AC5715" s="115">
        <v>0</v>
      </c>
      <c r="AD5715" s="115">
        <v>0</v>
      </c>
      <c r="AE5715" s="115">
        <v>0</v>
      </c>
      <c r="AF5715" s="115">
        <v>0</v>
      </c>
      <c r="AG5715" s="115">
        <v>0</v>
      </c>
    </row>
    <row r="5716" spans="1:33">
      <c r="A5716" s="115" t="s">
        <v>3325</v>
      </c>
      <c r="B5716" s="115" t="s">
        <v>19</v>
      </c>
      <c r="C5716" s="115">
        <v>0</v>
      </c>
      <c r="D5716" s="115">
        <v>0</v>
      </c>
      <c r="E5716" s="115">
        <v>0</v>
      </c>
      <c r="F5716" s="115">
        <v>0</v>
      </c>
      <c r="G5716" s="115">
        <v>0</v>
      </c>
      <c r="H5716" s="115">
        <v>0</v>
      </c>
      <c r="I5716" s="115">
        <v>0</v>
      </c>
      <c r="J5716" s="115">
        <v>0</v>
      </c>
      <c r="K5716" s="115">
        <v>0</v>
      </c>
      <c r="L5716" s="115">
        <v>0</v>
      </c>
      <c r="M5716" s="115">
        <v>0</v>
      </c>
      <c r="N5716" s="115">
        <v>0</v>
      </c>
      <c r="O5716" s="115">
        <v>0</v>
      </c>
      <c r="P5716" s="115">
        <v>0</v>
      </c>
      <c r="Q5716" s="115">
        <v>0</v>
      </c>
      <c r="R5716" s="115">
        <v>0</v>
      </c>
      <c r="S5716" s="115">
        <v>0</v>
      </c>
      <c r="T5716" s="115">
        <v>0</v>
      </c>
      <c r="U5716" s="115">
        <v>0</v>
      </c>
      <c r="V5716" s="115">
        <v>0</v>
      </c>
      <c r="W5716" s="115">
        <v>0</v>
      </c>
      <c r="X5716" s="115">
        <v>0</v>
      </c>
      <c r="Y5716" s="115">
        <v>0</v>
      </c>
      <c r="Z5716" s="115">
        <v>0</v>
      </c>
      <c r="AA5716" s="115">
        <v>0</v>
      </c>
      <c r="AB5716" s="115">
        <v>0</v>
      </c>
      <c r="AC5716" s="115">
        <v>0</v>
      </c>
      <c r="AD5716" s="115">
        <v>0</v>
      </c>
      <c r="AE5716" s="115">
        <v>0</v>
      </c>
      <c r="AF5716" s="115">
        <v>0</v>
      </c>
      <c r="AG5716" s="115">
        <v>0</v>
      </c>
    </row>
    <row r="5717" spans="1:33">
      <c r="A5717" s="115" t="s">
        <v>3326</v>
      </c>
      <c r="B5717" s="115" t="s">
        <v>19</v>
      </c>
      <c r="C5717" s="115">
        <v>0</v>
      </c>
      <c r="D5717" s="115">
        <v>0</v>
      </c>
      <c r="E5717" s="115">
        <v>0</v>
      </c>
      <c r="F5717" s="115">
        <v>0</v>
      </c>
      <c r="G5717" s="115">
        <v>0</v>
      </c>
      <c r="H5717" s="115">
        <v>0</v>
      </c>
      <c r="I5717" s="115">
        <v>0</v>
      </c>
      <c r="J5717" s="115">
        <v>0</v>
      </c>
      <c r="K5717" s="115">
        <v>0</v>
      </c>
      <c r="L5717" s="115">
        <v>0</v>
      </c>
      <c r="M5717" s="115">
        <v>0</v>
      </c>
      <c r="N5717" s="115">
        <v>0</v>
      </c>
      <c r="O5717" s="115">
        <v>0</v>
      </c>
      <c r="P5717" s="115">
        <v>0</v>
      </c>
      <c r="Q5717" s="115">
        <v>0</v>
      </c>
      <c r="R5717" s="115">
        <v>0</v>
      </c>
      <c r="S5717" s="115">
        <v>0</v>
      </c>
      <c r="T5717" s="115">
        <v>0</v>
      </c>
      <c r="U5717" s="115">
        <v>0</v>
      </c>
      <c r="V5717" s="115">
        <v>0</v>
      </c>
      <c r="W5717" s="115">
        <v>0</v>
      </c>
      <c r="X5717" s="115">
        <v>0</v>
      </c>
      <c r="Y5717" s="115">
        <v>0</v>
      </c>
      <c r="Z5717" s="115">
        <v>0</v>
      </c>
      <c r="AA5717" s="115">
        <v>0</v>
      </c>
      <c r="AB5717" s="115">
        <v>0</v>
      </c>
      <c r="AC5717" s="115">
        <v>0</v>
      </c>
      <c r="AD5717" s="115">
        <v>0</v>
      </c>
      <c r="AE5717" s="115">
        <v>0</v>
      </c>
      <c r="AF5717" s="115">
        <v>0</v>
      </c>
      <c r="AG5717" s="115">
        <v>0</v>
      </c>
    </row>
    <row r="5718" spans="1:33">
      <c r="A5718" s="115" t="s">
        <v>3327</v>
      </c>
      <c r="B5718" s="115" t="s">
        <v>19</v>
      </c>
      <c r="C5718" s="115">
        <v>0</v>
      </c>
      <c r="D5718" s="115">
        <v>0</v>
      </c>
      <c r="E5718" s="115">
        <v>0</v>
      </c>
      <c r="F5718" s="115">
        <v>0</v>
      </c>
      <c r="G5718" s="115">
        <v>0</v>
      </c>
      <c r="H5718" s="115">
        <v>0</v>
      </c>
      <c r="I5718" s="115">
        <v>0</v>
      </c>
      <c r="J5718" s="115">
        <v>0</v>
      </c>
      <c r="K5718" s="115">
        <v>0</v>
      </c>
      <c r="L5718" s="115">
        <v>0</v>
      </c>
      <c r="M5718" s="115">
        <v>0</v>
      </c>
      <c r="N5718" s="115">
        <v>0</v>
      </c>
      <c r="O5718" s="115">
        <v>0</v>
      </c>
      <c r="P5718" s="115">
        <v>0</v>
      </c>
      <c r="Q5718" s="115">
        <v>0</v>
      </c>
      <c r="R5718" s="115">
        <v>0</v>
      </c>
      <c r="S5718" s="115">
        <v>0</v>
      </c>
      <c r="T5718" s="115">
        <v>0</v>
      </c>
      <c r="U5718" s="115">
        <v>0</v>
      </c>
      <c r="V5718" s="115">
        <v>0</v>
      </c>
      <c r="W5718" s="115">
        <v>0</v>
      </c>
      <c r="X5718" s="115">
        <v>0</v>
      </c>
      <c r="Y5718" s="115">
        <v>0</v>
      </c>
      <c r="Z5718" s="115">
        <v>0</v>
      </c>
      <c r="AA5718" s="115">
        <v>0</v>
      </c>
      <c r="AB5718" s="115">
        <v>0</v>
      </c>
      <c r="AC5718" s="115">
        <v>0</v>
      </c>
      <c r="AD5718" s="115">
        <v>0</v>
      </c>
      <c r="AE5718" s="115">
        <v>0</v>
      </c>
      <c r="AF5718" s="115">
        <v>0</v>
      </c>
      <c r="AG5718" s="115">
        <v>0</v>
      </c>
    </row>
    <row r="5719" spans="1:33">
      <c r="A5719" s="115" t="s">
        <v>3328</v>
      </c>
      <c r="B5719" s="115" t="s">
        <v>19</v>
      </c>
      <c r="C5719" s="115">
        <v>0</v>
      </c>
      <c r="D5719" s="115">
        <v>0</v>
      </c>
      <c r="E5719" s="115">
        <v>0</v>
      </c>
      <c r="F5719" s="115">
        <v>0</v>
      </c>
      <c r="G5719" s="115">
        <v>0</v>
      </c>
      <c r="H5719" s="115">
        <v>0</v>
      </c>
      <c r="I5719" s="115">
        <v>0</v>
      </c>
      <c r="J5719" s="115">
        <v>0</v>
      </c>
      <c r="K5719" s="115">
        <v>0</v>
      </c>
      <c r="L5719" s="115">
        <v>0</v>
      </c>
      <c r="M5719" s="115">
        <v>0</v>
      </c>
      <c r="N5719" s="115">
        <v>0</v>
      </c>
      <c r="O5719" s="115">
        <v>0</v>
      </c>
      <c r="P5719" s="115">
        <v>0</v>
      </c>
      <c r="Q5719" s="115">
        <v>0</v>
      </c>
      <c r="R5719" s="115">
        <v>0</v>
      </c>
      <c r="S5719" s="115">
        <v>0</v>
      </c>
      <c r="T5719" s="115">
        <v>0</v>
      </c>
      <c r="U5719" s="115">
        <v>0</v>
      </c>
      <c r="V5719" s="115">
        <v>0</v>
      </c>
      <c r="W5719" s="115">
        <v>0</v>
      </c>
      <c r="X5719" s="115">
        <v>0</v>
      </c>
      <c r="Y5719" s="115">
        <v>0</v>
      </c>
      <c r="Z5719" s="115">
        <v>0</v>
      </c>
      <c r="AA5719" s="115">
        <v>0</v>
      </c>
      <c r="AB5719" s="115">
        <v>0</v>
      </c>
      <c r="AC5719" s="115">
        <v>0</v>
      </c>
      <c r="AD5719" s="115">
        <v>0</v>
      </c>
      <c r="AE5719" s="115">
        <v>0</v>
      </c>
      <c r="AF5719" s="115">
        <v>0</v>
      </c>
      <c r="AG5719" s="115">
        <v>0</v>
      </c>
    </row>
    <row r="5720" spans="1:33">
      <c r="A5720" s="115" t="s">
        <v>3329</v>
      </c>
      <c r="B5720" s="115" t="s">
        <v>19</v>
      </c>
      <c r="C5720" s="115">
        <v>0</v>
      </c>
      <c r="D5720" s="115">
        <v>0</v>
      </c>
      <c r="E5720" s="115">
        <v>0</v>
      </c>
      <c r="F5720" s="115">
        <v>0</v>
      </c>
      <c r="G5720" s="115">
        <v>0</v>
      </c>
      <c r="H5720" s="115">
        <v>0</v>
      </c>
      <c r="I5720" s="115">
        <v>0</v>
      </c>
      <c r="J5720" s="115">
        <v>0</v>
      </c>
      <c r="K5720" s="115">
        <v>0</v>
      </c>
      <c r="L5720" s="115">
        <v>0</v>
      </c>
      <c r="M5720" s="115">
        <v>0</v>
      </c>
      <c r="N5720" s="115">
        <v>0</v>
      </c>
      <c r="O5720" s="115">
        <v>0</v>
      </c>
      <c r="P5720" s="115">
        <v>0</v>
      </c>
      <c r="Q5720" s="115">
        <v>0</v>
      </c>
      <c r="R5720" s="115">
        <v>0</v>
      </c>
      <c r="S5720" s="115">
        <v>0</v>
      </c>
      <c r="T5720" s="115">
        <v>0</v>
      </c>
      <c r="U5720" s="115">
        <v>0</v>
      </c>
      <c r="V5720" s="115">
        <v>0</v>
      </c>
      <c r="W5720" s="115">
        <v>0</v>
      </c>
      <c r="X5720" s="115">
        <v>0</v>
      </c>
      <c r="Y5720" s="115">
        <v>0</v>
      </c>
      <c r="Z5720" s="115">
        <v>0</v>
      </c>
      <c r="AA5720" s="115">
        <v>0</v>
      </c>
      <c r="AB5720" s="115">
        <v>0</v>
      </c>
      <c r="AC5720" s="115">
        <v>0</v>
      </c>
      <c r="AD5720" s="115">
        <v>0</v>
      </c>
      <c r="AE5720" s="115">
        <v>0</v>
      </c>
      <c r="AF5720" s="115">
        <v>0</v>
      </c>
      <c r="AG5720" s="115">
        <v>0</v>
      </c>
    </row>
    <row r="5721" spans="1:33">
      <c r="A5721" s="115" t="s">
        <v>3330</v>
      </c>
      <c r="B5721" s="115" t="s">
        <v>19</v>
      </c>
      <c r="C5721" s="115">
        <v>0</v>
      </c>
      <c r="D5721" s="115">
        <v>0</v>
      </c>
      <c r="E5721" s="115">
        <v>0</v>
      </c>
      <c r="F5721" s="115">
        <v>0</v>
      </c>
      <c r="G5721" s="115">
        <v>0</v>
      </c>
      <c r="H5721" s="115">
        <v>0</v>
      </c>
      <c r="I5721" s="115">
        <v>0</v>
      </c>
      <c r="J5721" s="115">
        <v>0</v>
      </c>
      <c r="K5721" s="115">
        <v>0</v>
      </c>
      <c r="L5721" s="115">
        <v>0</v>
      </c>
      <c r="M5721" s="115">
        <v>0</v>
      </c>
      <c r="N5721" s="115">
        <v>0</v>
      </c>
      <c r="O5721" s="115">
        <v>0</v>
      </c>
      <c r="P5721" s="115">
        <v>0</v>
      </c>
      <c r="Q5721" s="115">
        <v>0</v>
      </c>
      <c r="R5721" s="115">
        <v>0</v>
      </c>
      <c r="S5721" s="115">
        <v>0</v>
      </c>
      <c r="T5721" s="115">
        <v>0</v>
      </c>
      <c r="U5721" s="115">
        <v>0</v>
      </c>
      <c r="V5721" s="115">
        <v>0</v>
      </c>
      <c r="W5721" s="115">
        <v>0</v>
      </c>
      <c r="X5721" s="115">
        <v>0</v>
      </c>
      <c r="Y5721" s="115">
        <v>0</v>
      </c>
      <c r="Z5721" s="115">
        <v>0</v>
      </c>
      <c r="AA5721" s="115">
        <v>0</v>
      </c>
      <c r="AB5721" s="115">
        <v>0</v>
      </c>
      <c r="AC5721" s="115">
        <v>0</v>
      </c>
      <c r="AD5721" s="115">
        <v>0</v>
      </c>
      <c r="AE5721" s="115">
        <v>0</v>
      </c>
      <c r="AF5721" s="115">
        <v>0</v>
      </c>
      <c r="AG5721" s="115">
        <v>0</v>
      </c>
    </row>
    <row r="5722" spans="1:33">
      <c r="A5722" s="115" t="s">
        <v>3331</v>
      </c>
      <c r="B5722" s="115" t="s">
        <v>19</v>
      </c>
      <c r="C5722" s="115">
        <v>0</v>
      </c>
      <c r="D5722" s="115">
        <v>0</v>
      </c>
      <c r="E5722" s="115">
        <v>0</v>
      </c>
      <c r="F5722" s="115">
        <v>0</v>
      </c>
      <c r="G5722" s="115">
        <v>0</v>
      </c>
      <c r="H5722" s="115">
        <v>0</v>
      </c>
      <c r="I5722" s="115">
        <v>0</v>
      </c>
      <c r="J5722" s="115">
        <v>0</v>
      </c>
      <c r="K5722" s="115">
        <v>0</v>
      </c>
      <c r="L5722" s="115">
        <v>0</v>
      </c>
      <c r="M5722" s="115">
        <v>0</v>
      </c>
      <c r="N5722" s="115">
        <v>0</v>
      </c>
      <c r="O5722" s="115">
        <v>0</v>
      </c>
      <c r="P5722" s="115">
        <v>0</v>
      </c>
      <c r="Q5722" s="115">
        <v>0</v>
      </c>
      <c r="R5722" s="115">
        <v>0</v>
      </c>
      <c r="S5722" s="115">
        <v>0</v>
      </c>
      <c r="T5722" s="115">
        <v>0</v>
      </c>
      <c r="U5722" s="115">
        <v>0</v>
      </c>
      <c r="V5722" s="115">
        <v>0</v>
      </c>
      <c r="W5722" s="115">
        <v>0</v>
      </c>
      <c r="X5722" s="115">
        <v>0</v>
      </c>
      <c r="Y5722" s="115">
        <v>0</v>
      </c>
      <c r="Z5722" s="115">
        <v>0</v>
      </c>
      <c r="AA5722" s="115">
        <v>0</v>
      </c>
      <c r="AB5722" s="115">
        <v>0</v>
      </c>
      <c r="AC5722" s="115">
        <v>0</v>
      </c>
      <c r="AD5722" s="115">
        <v>0</v>
      </c>
      <c r="AE5722" s="115">
        <v>0</v>
      </c>
      <c r="AF5722" s="115">
        <v>0</v>
      </c>
      <c r="AG5722" s="115">
        <v>0</v>
      </c>
    </row>
    <row r="5723" spans="1:33">
      <c r="A5723" s="115" t="s">
        <v>3332</v>
      </c>
      <c r="B5723" s="115" t="s">
        <v>19</v>
      </c>
      <c r="C5723" s="115">
        <v>0</v>
      </c>
      <c r="D5723" s="115">
        <v>0</v>
      </c>
      <c r="E5723" s="115">
        <v>0</v>
      </c>
      <c r="F5723" s="115">
        <v>0</v>
      </c>
      <c r="G5723" s="115">
        <v>0</v>
      </c>
      <c r="H5723" s="115">
        <v>0</v>
      </c>
      <c r="I5723" s="115">
        <v>0</v>
      </c>
      <c r="J5723" s="115">
        <v>0</v>
      </c>
      <c r="K5723" s="115">
        <v>0</v>
      </c>
      <c r="L5723" s="115">
        <v>0</v>
      </c>
      <c r="M5723" s="115">
        <v>0</v>
      </c>
      <c r="N5723" s="115">
        <v>0</v>
      </c>
      <c r="O5723" s="115">
        <v>0</v>
      </c>
      <c r="P5723" s="115">
        <v>0</v>
      </c>
      <c r="Q5723" s="115">
        <v>0</v>
      </c>
      <c r="R5723" s="115">
        <v>0</v>
      </c>
      <c r="S5723" s="115">
        <v>0</v>
      </c>
      <c r="T5723" s="115">
        <v>0</v>
      </c>
      <c r="U5723" s="115">
        <v>0</v>
      </c>
      <c r="V5723" s="115">
        <v>0</v>
      </c>
      <c r="W5723" s="115">
        <v>0</v>
      </c>
      <c r="X5723" s="115">
        <v>0</v>
      </c>
      <c r="Y5723" s="115">
        <v>0</v>
      </c>
      <c r="Z5723" s="115">
        <v>0</v>
      </c>
      <c r="AA5723" s="115">
        <v>0</v>
      </c>
      <c r="AB5723" s="115">
        <v>0</v>
      </c>
      <c r="AC5723" s="115">
        <v>0</v>
      </c>
      <c r="AD5723" s="115">
        <v>0</v>
      </c>
      <c r="AE5723" s="115">
        <v>0</v>
      </c>
      <c r="AF5723" s="115">
        <v>0</v>
      </c>
      <c r="AG5723" s="115">
        <v>0</v>
      </c>
    </row>
    <row r="5724" spans="1:33">
      <c r="A5724" s="115" t="s">
        <v>3333</v>
      </c>
      <c r="B5724" s="115" t="s">
        <v>19</v>
      </c>
      <c r="C5724" s="115">
        <v>0</v>
      </c>
      <c r="D5724" s="115">
        <v>0</v>
      </c>
      <c r="E5724" s="115">
        <v>0</v>
      </c>
      <c r="F5724" s="115">
        <v>0</v>
      </c>
      <c r="G5724" s="115">
        <v>0</v>
      </c>
      <c r="H5724" s="115">
        <v>0</v>
      </c>
      <c r="I5724" s="115">
        <v>0</v>
      </c>
      <c r="J5724" s="115">
        <v>0</v>
      </c>
      <c r="K5724" s="115">
        <v>0</v>
      </c>
      <c r="L5724" s="115">
        <v>0</v>
      </c>
      <c r="M5724" s="115">
        <v>0</v>
      </c>
      <c r="N5724" s="115">
        <v>0</v>
      </c>
      <c r="O5724" s="115">
        <v>0</v>
      </c>
      <c r="P5724" s="115">
        <v>0</v>
      </c>
      <c r="Q5724" s="115">
        <v>0</v>
      </c>
      <c r="R5724" s="115">
        <v>0</v>
      </c>
      <c r="S5724" s="115">
        <v>0</v>
      </c>
      <c r="T5724" s="115">
        <v>0</v>
      </c>
      <c r="U5724" s="115">
        <v>0</v>
      </c>
      <c r="V5724" s="115">
        <v>0</v>
      </c>
      <c r="W5724" s="115">
        <v>0</v>
      </c>
      <c r="X5724" s="115">
        <v>0</v>
      </c>
      <c r="Y5724" s="115">
        <v>0</v>
      </c>
      <c r="Z5724" s="115">
        <v>0</v>
      </c>
      <c r="AA5724" s="115">
        <v>0</v>
      </c>
      <c r="AB5724" s="115">
        <v>0</v>
      </c>
      <c r="AC5724" s="115">
        <v>0</v>
      </c>
      <c r="AD5724" s="115">
        <v>0</v>
      </c>
      <c r="AE5724" s="115">
        <v>0</v>
      </c>
      <c r="AF5724" s="115">
        <v>0</v>
      </c>
      <c r="AG5724" s="115">
        <v>0</v>
      </c>
    </row>
    <row r="5725" spans="1:33">
      <c r="A5725" s="115" t="s">
        <v>3334</v>
      </c>
      <c r="B5725" s="115" t="s">
        <v>19</v>
      </c>
      <c r="C5725" s="115">
        <v>0</v>
      </c>
      <c r="D5725" s="115">
        <v>0</v>
      </c>
      <c r="E5725" s="115">
        <v>0</v>
      </c>
      <c r="F5725" s="115">
        <v>0</v>
      </c>
      <c r="G5725" s="115">
        <v>0</v>
      </c>
      <c r="H5725" s="115">
        <v>0</v>
      </c>
      <c r="I5725" s="115">
        <v>0</v>
      </c>
      <c r="J5725" s="115">
        <v>0</v>
      </c>
      <c r="K5725" s="115">
        <v>0</v>
      </c>
      <c r="L5725" s="115">
        <v>0</v>
      </c>
      <c r="M5725" s="115">
        <v>0</v>
      </c>
      <c r="N5725" s="115">
        <v>0</v>
      </c>
      <c r="O5725" s="115">
        <v>0</v>
      </c>
      <c r="P5725" s="115">
        <v>0</v>
      </c>
      <c r="Q5725" s="115">
        <v>0</v>
      </c>
      <c r="R5725" s="115">
        <v>0</v>
      </c>
      <c r="S5725" s="115">
        <v>0</v>
      </c>
      <c r="T5725" s="115">
        <v>0</v>
      </c>
      <c r="U5725" s="115">
        <v>0</v>
      </c>
      <c r="V5725" s="115">
        <v>0</v>
      </c>
      <c r="W5725" s="115">
        <v>0</v>
      </c>
      <c r="X5725" s="115">
        <v>0</v>
      </c>
      <c r="Y5725" s="115">
        <v>0</v>
      </c>
      <c r="Z5725" s="115">
        <v>0</v>
      </c>
      <c r="AA5725" s="115">
        <v>0</v>
      </c>
      <c r="AB5725" s="115">
        <v>0</v>
      </c>
      <c r="AC5725" s="115">
        <v>0</v>
      </c>
      <c r="AD5725" s="115">
        <v>0</v>
      </c>
      <c r="AE5725" s="115">
        <v>0</v>
      </c>
      <c r="AF5725" s="115">
        <v>0</v>
      </c>
      <c r="AG5725" s="115">
        <v>0</v>
      </c>
    </row>
    <row r="5726" spans="1:33">
      <c r="A5726" s="115" t="s">
        <v>3335</v>
      </c>
      <c r="B5726" s="115" t="s">
        <v>19</v>
      </c>
      <c r="C5726" s="115">
        <v>0</v>
      </c>
      <c r="D5726" s="115">
        <v>0</v>
      </c>
      <c r="E5726" s="115">
        <v>0</v>
      </c>
      <c r="F5726" s="115">
        <v>0</v>
      </c>
      <c r="G5726" s="115">
        <v>0</v>
      </c>
      <c r="H5726" s="115">
        <v>0</v>
      </c>
      <c r="I5726" s="115">
        <v>0</v>
      </c>
      <c r="J5726" s="115">
        <v>0</v>
      </c>
      <c r="K5726" s="115">
        <v>0</v>
      </c>
      <c r="L5726" s="115">
        <v>0</v>
      </c>
      <c r="M5726" s="115">
        <v>0</v>
      </c>
      <c r="N5726" s="115">
        <v>0</v>
      </c>
      <c r="O5726" s="115">
        <v>0</v>
      </c>
      <c r="P5726" s="115">
        <v>0</v>
      </c>
      <c r="Q5726" s="115">
        <v>0</v>
      </c>
      <c r="R5726" s="115">
        <v>0</v>
      </c>
      <c r="S5726" s="115">
        <v>0</v>
      </c>
      <c r="T5726" s="115">
        <v>0</v>
      </c>
      <c r="U5726" s="115">
        <v>0</v>
      </c>
      <c r="V5726" s="115">
        <v>0</v>
      </c>
      <c r="W5726" s="115">
        <v>0</v>
      </c>
      <c r="X5726" s="115">
        <v>0</v>
      </c>
      <c r="Y5726" s="115">
        <v>0</v>
      </c>
      <c r="Z5726" s="115">
        <v>0</v>
      </c>
      <c r="AA5726" s="115">
        <v>0</v>
      </c>
      <c r="AB5726" s="115">
        <v>0</v>
      </c>
      <c r="AC5726" s="115">
        <v>0</v>
      </c>
      <c r="AD5726" s="115">
        <v>0</v>
      </c>
      <c r="AE5726" s="115">
        <v>0</v>
      </c>
      <c r="AF5726" s="115">
        <v>0</v>
      </c>
      <c r="AG5726" s="115">
        <v>0</v>
      </c>
    </row>
    <row r="5727" spans="1:33">
      <c r="A5727" s="115" t="s">
        <v>3336</v>
      </c>
      <c r="B5727" s="115" t="s">
        <v>19</v>
      </c>
      <c r="C5727" s="115">
        <v>0</v>
      </c>
      <c r="D5727" s="115">
        <v>0</v>
      </c>
      <c r="E5727" s="115">
        <v>0</v>
      </c>
      <c r="F5727" s="115">
        <v>0</v>
      </c>
      <c r="G5727" s="115">
        <v>0</v>
      </c>
      <c r="H5727" s="115">
        <v>0</v>
      </c>
      <c r="I5727" s="115">
        <v>0</v>
      </c>
      <c r="J5727" s="115">
        <v>0</v>
      </c>
      <c r="K5727" s="115">
        <v>0</v>
      </c>
      <c r="L5727" s="115">
        <v>0</v>
      </c>
      <c r="M5727" s="115">
        <v>0</v>
      </c>
      <c r="N5727" s="115">
        <v>0</v>
      </c>
      <c r="O5727" s="115">
        <v>0</v>
      </c>
      <c r="P5727" s="115">
        <v>0</v>
      </c>
      <c r="Q5727" s="115">
        <v>0</v>
      </c>
      <c r="R5727" s="115">
        <v>0</v>
      </c>
      <c r="S5727" s="115">
        <v>0</v>
      </c>
      <c r="T5727" s="115">
        <v>0</v>
      </c>
      <c r="U5727" s="115">
        <v>0</v>
      </c>
      <c r="V5727" s="115">
        <v>0</v>
      </c>
      <c r="W5727" s="115">
        <v>0</v>
      </c>
      <c r="X5727" s="115">
        <v>0</v>
      </c>
      <c r="Y5727" s="115">
        <v>0</v>
      </c>
      <c r="Z5727" s="115">
        <v>0</v>
      </c>
      <c r="AA5727" s="115">
        <v>0</v>
      </c>
      <c r="AB5727" s="115">
        <v>0</v>
      </c>
      <c r="AC5727" s="115">
        <v>0</v>
      </c>
      <c r="AD5727" s="115">
        <v>0</v>
      </c>
      <c r="AE5727" s="115">
        <v>0</v>
      </c>
      <c r="AF5727" s="115">
        <v>0</v>
      </c>
      <c r="AG5727" s="115">
        <v>0</v>
      </c>
    </row>
    <row r="5728" spans="1:33">
      <c r="A5728" s="115" t="s">
        <v>3337</v>
      </c>
      <c r="B5728" s="115" t="s">
        <v>19</v>
      </c>
      <c r="C5728" s="115">
        <v>0</v>
      </c>
      <c r="D5728" s="115">
        <v>0</v>
      </c>
      <c r="E5728" s="115">
        <v>0</v>
      </c>
      <c r="F5728" s="115">
        <v>0</v>
      </c>
      <c r="G5728" s="115">
        <v>0</v>
      </c>
      <c r="H5728" s="115">
        <v>0</v>
      </c>
      <c r="I5728" s="115">
        <v>0</v>
      </c>
      <c r="J5728" s="115">
        <v>0</v>
      </c>
      <c r="K5728" s="115">
        <v>0</v>
      </c>
      <c r="L5728" s="115">
        <v>0</v>
      </c>
      <c r="M5728" s="115">
        <v>0</v>
      </c>
      <c r="N5728" s="115">
        <v>0</v>
      </c>
      <c r="O5728" s="115">
        <v>0</v>
      </c>
      <c r="P5728" s="115">
        <v>0</v>
      </c>
      <c r="Q5728" s="115">
        <v>0</v>
      </c>
      <c r="R5728" s="115">
        <v>0</v>
      </c>
      <c r="S5728" s="115">
        <v>0</v>
      </c>
      <c r="T5728" s="115">
        <v>0</v>
      </c>
      <c r="U5728" s="115">
        <v>0</v>
      </c>
      <c r="V5728" s="115">
        <v>0</v>
      </c>
      <c r="W5728" s="115">
        <v>0</v>
      </c>
      <c r="X5728" s="115">
        <v>0</v>
      </c>
      <c r="Y5728" s="115">
        <v>0</v>
      </c>
      <c r="Z5728" s="115">
        <v>0</v>
      </c>
      <c r="AA5728" s="115">
        <v>0</v>
      </c>
      <c r="AB5728" s="115">
        <v>0</v>
      </c>
      <c r="AC5728" s="115">
        <v>0</v>
      </c>
      <c r="AD5728" s="115">
        <v>0</v>
      </c>
      <c r="AE5728" s="115">
        <v>0</v>
      </c>
      <c r="AF5728" s="115">
        <v>0</v>
      </c>
      <c r="AG5728" s="115">
        <v>0</v>
      </c>
    </row>
    <row r="5729" spans="1:33">
      <c r="A5729" s="115" t="s">
        <v>3338</v>
      </c>
      <c r="B5729" s="115" t="s">
        <v>19</v>
      </c>
      <c r="C5729" s="115">
        <v>0</v>
      </c>
      <c r="D5729" s="115">
        <v>0</v>
      </c>
      <c r="E5729" s="115">
        <v>0</v>
      </c>
      <c r="F5729" s="115">
        <v>0</v>
      </c>
      <c r="G5729" s="115">
        <v>0</v>
      </c>
      <c r="H5729" s="115">
        <v>0</v>
      </c>
      <c r="I5729" s="115">
        <v>0</v>
      </c>
      <c r="J5729" s="115">
        <v>0</v>
      </c>
      <c r="K5729" s="115">
        <v>0</v>
      </c>
      <c r="L5729" s="115">
        <v>0</v>
      </c>
      <c r="M5729" s="115">
        <v>0</v>
      </c>
      <c r="N5729" s="115">
        <v>0</v>
      </c>
      <c r="O5729" s="115">
        <v>0</v>
      </c>
      <c r="P5729" s="115">
        <v>0</v>
      </c>
      <c r="Q5729" s="115">
        <v>0</v>
      </c>
      <c r="R5729" s="115">
        <v>0</v>
      </c>
      <c r="S5729" s="115">
        <v>0</v>
      </c>
      <c r="T5729" s="115">
        <v>0</v>
      </c>
      <c r="U5729" s="115">
        <v>0</v>
      </c>
      <c r="V5729" s="115">
        <v>0</v>
      </c>
      <c r="W5729" s="115">
        <v>0</v>
      </c>
      <c r="X5729" s="115">
        <v>0</v>
      </c>
      <c r="Y5729" s="115">
        <v>0</v>
      </c>
      <c r="Z5729" s="115">
        <v>0</v>
      </c>
      <c r="AA5729" s="115">
        <v>0</v>
      </c>
      <c r="AB5729" s="115">
        <v>0</v>
      </c>
      <c r="AC5729" s="115">
        <v>0</v>
      </c>
      <c r="AD5729" s="115">
        <v>0</v>
      </c>
      <c r="AE5729" s="115">
        <v>0</v>
      </c>
      <c r="AF5729" s="115">
        <v>0</v>
      </c>
      <c r="AG5729" s="115">
        <v>0</v>
      </c>
    </row>
    <row r="5730" spans="1:33">
      <c r="A5730" s="115" t="s">
        <v>3339</v>
      </c>
      <c r="B5730" s="115" t="s">
        <v>19</v>
      </c>
      <c r="C5730" s="115">
        <v>0</v>
      </c>
      <c r="D5730" s="115">
        <v>0</v>
      </c>
      <c r="E5730" s="115">
        <v>0</v>
      </c>
      <c r="F5730" s="115">
        <v>0</v>
      </c>
      <c r="G5730" s="115">
        <v>0</v>
      </c>
      <c r="H5730" s="115">
        <v>0</v>
      </c>
      <c r="I5730" s="115">
        <v>0</v>
      </c>
      <c r="J5730" s="115">
        <v>0</v>
      </c>
      <c r="K5730" s="115">
        <v>0</v>
      </c>
      <c r="L5730" s="115">
        <v>0</v>
      </c>
      <c r="M5730" s="115">
        <v>0</v>
      </c>
      <c r="N5730" s="115">
        <v>0</v>
      </c>
      <c r="O5730" s="115">
        <v>0</v>
      </c>
      <c r="P5730" s="115">
        <v>0</v>
      </c>
      <c r="Q5730" s="115">
        <v>0</v>
      </c>
      <c r="R5730" s="115">
        <v>0</v>
      </c>
      <c r="S5730" s="115">
        <v>0</v>
      </c>
      <c r="T5730" s="115">
        <v>0</v>
      </c>
      <c r="U5730" s="115">
        <v>0</v>
      </c>
      <c r="V5730" s="115">
        <v>0</v>
      </c>
      <c r="W5730" s="115">
        <v>0</v>
      </c>
      <c r="X5730" s="115">
        <v>0</v>
      </c>
      <c r="Y5730" s="115">
        <v>0</v>
      </c>
      <c r="Z5730" s="115">
        <v>0</v>
      </c>
      <c r="AA5730" s="115">
        <v>0</v>
      </c>
      <c r="AB5730" s="115">
        <v>0</v>
      </c>
      <c r="AC5730" s="115">
        <v>0</v>
      </c>
      <c r="AD5730" s="115">
        <v>0</v>
      </c>
      <c r="AE5730" s="115">
        <v>0</v>
      </c>
      <c r="AF5730" s="115">
        <v>0</v>
      </c>
      <c r="AG5730" s="115">
        <v>0</v>
      </c>
    </row>
    <row r="5731" spans="1:33">
      <c r="A5731" s="115" t="s">
        <v>3340</v>
      </c>
      <c r="B5731" s="115" t="s">
        <v>19</v>
      </c>
      <c r="C5731" s="115">
        <v>0</v>
      </c>
      <c r="D5731" s="115">
        <v>0</v>
      </c>
      <c r="E5731" s="115">
        <v>0</v>
      </c>
      <c r="F5731" s="115">
        <v>0</v>
      </c>
      <c r="G5731" s="115">
        <v>0</v>
      </c>
      <c r="H5731" s="115">
        <v>0</v>
      </c>
      <c r="I5731" s="115">
        <v>0</v>
      </c>
      <c r="J5731" s="115">
        <v>0</v>
      </c>
      <c r="K5731" s="115">
        <v>0</v>
      </c>
      <c r="L5731" s="115">
        <v>0</v>
      </c>
      <c r="M5731" s="115">
        <v>0</v>
      </c>
      <c r="N5731" s="115">
        <v>0</v>
      </c>
      <c r="O5731" s="115">
        <v>0</v>
      </c>
      <c r="P5731" s="115">
        <v>0</v>
      </c>
      <c r="Q5731" s="115">
        <v>0</v>
      </c>
      <c r="R5731" s="115">
        <v>0</v>
      </c>
      <c r="S5731" s="115">
        <v>0</v>
      </c>
      <c r="T5731" s="115">
        <v>0</v>
      </c>
      <c r="U5731" s="115">
        <v>0</v>
      </c>
      <c r="V5731" s="115">
        <v>0</v>
      </c>
      <c r="W5731" s="115">
        <v>0</v>
      </c>
      <c r="X5731" s="115">
        <v>0</v>
      </c>
      <c r="Y5731" s="115">
        <v>0</v>
      </c>
      <c r="Z5731" s="115">
        <v>0</v>
      </c>
      <c r="AA5731" s="115">
        <v>0</v>
      </c>
      <c r="AB5731" s="115">
        <v>0</v>
      </c>
      <c r="AC5731" s="115">
        <v>0</v>
      </c>
      <c r="AD5731" s="115">
        <v>0</v>
      </c>
      <c r="AE5731" s="115">
        <v>0</v>
      </c>
      <c r="AF5731" s="115">
        <v>0</v>
      </c>
      <c r="AG5731" s="115">
        <v>0</v>
      </c>
    </row>
    <row r="5732" spans="1:33">
      <c r="A5732" s="115" t="s">
        <v>3341</v>
      </c>
      <c r="B5732" s="115" t="s">
        <v>19</v>
      </c>
      <c r="C5732" s="115">
        <v>0</v>
      </c>
      <c r="D5732" s="115">
        <v>0</v>
      </c>
      <c r="E5732" s="115">
        <v>0</v>
      </c>
      <c r="F5732" s="115">
        <v>0</v>
      </c>
      <c r="G5732" s="115">
        <v>0</v>
      </c>
      <c r="H5732" s="115">
        <v>0</v>
      </c>
      <c r="I5732" s="115">
        <v>0</v>
      </c>
      <c r="J5732" s="115">
        <v>0</v>
      </c>
      <c r="K5732" s="115">
        <v>0</v>
      </c>
      <c r="L5732" s="115">
        <v>0</v>
      </c>
      <c r="M5732" s="115">
        <v>0</v>
      </c>
      <c r="N5732" s="115">
        <v>0</v>
      </c>
      <c r="O5732" s="115">
        <v>0</v>
      </c>
      <c r="P5732" s="115">
        <v>0</v>
      </c>
      <c r="Q5732" s="115">
        <v>0</v>
      </c>
      <c r="R5732" s="115">
        <v>0</v>
      </c>
      <c r="S5732" s="115">
        <v>0</v>
      </c>
      <c r="T5732" s="115">
        <v>0</v>
      </c>
      <c r="U5732" s="115">
        <v>0</v>
      </c>
      <c r="V5732" s="115">
        <v>0</v>
      </c>
      <c r="W5732" s="115">
        <v>0</v>
      </c>
      <c r="X5732" s="115">
        <v>0</v>
      </c>
      <c r="Y5732" s="115">
        <v>0</v>
      </c>
      <c r="Z5732" s="115">
        <v>0</v>
      </c>
      <c r="AA5732" s="115">
        <v>0</v>
      </c>
      <c r="AB5732" s="115">
        <v>0</v>
      </c>
      <c r="AC5732" s="115">
        <v>0</v>
      </c>
      <c r="AD5732" s="115">
        <v>0</v>
      </c>
      <c r="AE5732" s="115">
        <v>0</v>
      </c>
      <c r="AF5732" s="115">
        <v>0</v>
      </c>
      <c r="AG5732" s="115">
        <v>0</v>
      </c>
    </row>
    <row r="5733" spans="1:33">
      <c r="A5733" s="115" t="s">
        <v>3342</v>
      </c>
      <c r="B5733" s="115" t="s">
        <v>19</v>
      </c>
      <c r="C5733" s="115">
        <v>0</v>
      </c>
      <c r="D5733" s="115">
        <v>0</v>
      </c>
      <c r="E5733" s="115">
        <v>0</v>
      </c>
      <c r="F5733" s="115">
        <v>0</v>
      </c>
      <c r="G5733" s="115">
        <v>0</v>
      </c>
      <c r="H5733" s="115">
        <v>0</v>
      </c>
      <c r="I5733" s="115">
        <v>0</v>
      </c>
      <c r="J5733" s="115">
        <v>0</v>
      </c>
      <c r="K5733" s="115">
        <v>0</v>
      </c>
      <c r="L5733" s="115">
        <v>0</v>
      </c>
      <c r="M5733" s="115">
        <v>0</v>
      </c>
      <c r="N5733" s="115">
        <v>0</v>
      </c>
      <c r="O5733" s="115">
        <v>0</v>
      </c>
      <c r="P5733" s="115">
        <v>0</v>
      </c>
      <c r="Q5733" s="115">
        <v>0</v>
      </c>
      <c r="R5733" s="115">
        <v>0</v>
      </c>
      <c r="S5733" s="115">
        <v>0</v>
      </c>
      <c r="T5733" s="115">
        <v>0</v>
      </c>
      <c r="U5733" s="115">
        <v>0</v>
      </c>
      <c r="V5733" s="115">
        <v>0</v>
      </c>
      <c r="W5733" s="115">
        <v>0</v>
      </c>
      <c r="X5733" s="115">
        <v>0</v>
      </c>
      <c r="Y5733" s="115">
        <v>0</v>
      </c>
      <c r="Z5733" s="115">
        <v>0</v>
      </c>
      <c r="AA5733" s="115">
        <v>0</v>
      </c>
      <c r="AB5733" s="115">
        <v>0</v>
      </c>
      <c r="AC5733" s="115">
        <v>0</v>
      </c>
      <c r="AD5733" s="115">
        <v>0</v>
      </c>
      <c r="AE5733" s="115">
        <v>0</v>
      </c>
      <c r="AF5733" s="115">
        <v>0</v>
      </c>
      <c r="AG5733" s="115">
        <v>0</v>
      </c>
    </row>
    <row r="5734" spans="1:33">
      <c r="A5734" s="115" t="s">
        <v>3343</v>
      </c>
      <c r="B5734" s="115" t="s">
        <v>19</v>
      </c>
      <c r="C5734" s="115">
        <v>0</v>
      </c>
      <c r="D5734" s="115">
        <v>0</v>
      </c>
      <c r="E5734" s="115">
        <v>0</v>
      </c>
      <c r="F5734" s="115">
        <v>0</v>
      </c>
      <c r="G5734" s="115">
        <v>0</v>
      </c>
      <c r="H5734" s="115">
        <v>0</v>
      </c>
      <c r="I5734" s="115">
        <v>0</v>
      </c>
      <c r="J5734" s="115">
        <v>0</v>
      </c>
      <c r="K5734" s="115">
        <v>0</v>
      </c>
      <c r="L5734" s="115">
        <v>0</v>
      </c>
      <c r="M5734" s="115">
        <v>0</v>
      </c>
      <c r="N5734" s="115">
        <v>0</v>
      </c>
      <c r="O5734" s="115">
        <v>0</v>
      </c>
      <c r="P5734" s="115">
        <v>0</v>
      </c>
      <c r="Q5734" s="115">
        <v>0</v>
      </c>
      <c r="R5734" s="115">
        <v>0</v>
      </c>
      <c r="S5734" s="115">
        <v>0</v>
      </c>
      <c r="T5734" s="115">
        <v>0</v>
      </c>
      <c r="U5734" s="115">
        <v>0</v>
      </c>
      <c r="V5734" s="115">
        <v>0</v>
      </c>
      <c r="W5734" s="115">
        <v>0</v>
      </c>
      <c r="X5734" s="115">
        <v>0</v>
      </c>
      <c r="Y5734" s="115">
        <v>0</v>
      </c>
      <c r="Z5734" s="115">
        <v>0</v>
      </c>
      <c r="AA5734" s="115">
        <v>0</v>
      </c>
      <c r="AB5734" s="115">
        <v>0</v>
      </c>
      <c r="AC5734" s="115">
        <v>0</v>
      </c>
      <c r="AD5734" s="115">
        <v>0</v>
      </c>
      <c r="AE5734" s="115">
        <v>0</v>
      </c>
      <c r="AF5734" s="115">
        <v>0</v>
      </c>
      <c r="AG5734" s="115">
        <v>0</v>
      </c>
    </row>
    <row r="5735" spans="1:33">
      <c r="A5735" s="115" t="s">
        <v>3344</v>
      </c>
      <c r="B5735" s="115" t="s">
        <v>19</v>
      </c>
      <c r="C5735" s="115">
        <v>0</v>
      </c>
      <c r="D5735" s="115">
        <v>0</v>
      </c>
      <c r="E5735" s="115">
        <v>0</v>
      </c>
      <c r="F5735" s="115">
        <v>0</v>
      </c>
      <c r="G5735" s="115">
        <v>0</v>
      </c>
      <c r="H5735" s="115">
        <v>0</v>
      </c>
      <c r="I5735" s="115">
        <v>0</v>
      </c>
      <c r="J5735" s="115">
        <v>0</v>
      </c>
      <c r="K5735" s="115">
        <v>0</v>
      </c>
      <c r="L5735" s="115">
        <v>0</v>
      </c>
      <c r="M5735" s="115">
        <v>0</v>
      </c>
      <c r="N5735" s="115">
        <v>0</v>
      </c>
      <c r="O5735" s="115">
        <v>0</v>
      </c>
      <c r="P5735" s="115">
        <v>0</v>
      </c>
      <c r="Q5735" s="115">
        <v>0</v>
      </c>
      <c r="R5735" s="115">
        <v>0</v>
      </c>
      <c r="S5735" s="115">
        <v>0</v>
      </c>
      <c r="T5735" s="115">
        <v>0</v>
      </c>
      <c r="U5735" s="115">
        <v>0</v>
      </c>
      <c r="V5735" s="115">
        <v>0</v>
      </c>
      <c r="W5735" s="115">
        <v>0</v>
      </c>
      <c r="X5735" s="115">
        <v>0</v>
      </c>
      <c r="Y5735" s="115">
        <v>0</v>
      </c>
      <c r="Z5735" s="115">
        <v>0</v>
      </c>
      <c r="AA5735" s="115">
        <v>0</v>
      </c>
      <c r="AB5735" s="115">
        <v>0</v>
      </c>
      <c r="AC5735" s="115">
        <v>0</v>
      </c>
      <c r="AD5735" s="115">
        <v>0</v>
      </c>
      <c r="AE5735" s="115">
        <v>0</v>
      </c>
      <c r="AF5735" s="115">
        <v>0</v>
      </c>
      <c r="AG5735" s="115">
        <v>0</v>
      </c>
    </row>
    <row r="5736" spans="1:33">
      <c r="A5736" s="115" t="s">
        <v>3345</v>
      </c>
      <c r="B5736" s="115" t="s">
        <v>19</v>
      </c>
      <c r="C5736" s="115">
        <v>0</v>
      </c>
      <c r="D5736" s="115">
        <v>0</v>
      </c>
      <c r="E5736" s="115">
        <v>0</v>
      </c>
      <c r="F5736" s="115">
        <v>0</v>
      </c>
      <c r="G5736" s="115">
        <v>0</v>
      </c>
      <c r="H5736" s="115">
        <v>0</v>
      </c>
      <c r="I5736" s="115">
        <v>0</v>
      </c>
      <c r="J5736" s="115">
        <v>0</v>
      </c>
      <c r="K5736" s="115">
        <v>0</v>
      </c>
      <c r="L5736" s="115">
        <v>0</v>
      </c>
      <c r="M5736" s="115">
        <v>0</v>
      </c>
      <c r="N5736" s="115">
        <v>0</v>
      </c>
      <c r="O5736" s="115">
        <v>0</v>
      </c>
      <c r="P5736" s="115">
        <v>0</v>
      </c>
      <c r="Q5736" s="115">
        <v>0</v>
      </c>
      <c r="R5736" s="115">
        <v>0</v>
      </c>
      <c r="S5736" s="115">
        <v>0</v>
      </c>
      <c r="T5736" s="115">
        <v>0</v>
      </c>
      <c r="U5736" s="115">
        <v>0</v>
      </c>
      <c r="V5736" s="115">
        <v>0</v>
      </c>
      <c r="W5736" s="115">
        <v>0</v>
      </c>
      <c r="X5736" s="115">
        <v>0</v>
      </c>
      <c r="Y5736" s="115">
        <v>0</v>
      </c>
      <c r="Z5736" s="115">
        <v>0</v>
      </c>
      <c r="AA5736" s="115">
        <v>0</v>
      </c>
      <c r="AB5736" s="115">
        <v>0</v>
      </c>
      <c r="AC5736" s="115">
        <v>0</v>
      </c>
      <c r="AD5736" s="115">
        <v>0</v>
      </c>
      <c r="AE5736" s="115">
        <v>0</v>
      </c>
      <c r="AF5736" s="115">
        <v>0</v>
      </c>
      <c r="AG5736" s="115">
        <v>0</v>
      </c>
    </row>
    <row r="5737" spans="1:33">
      <c r="A5737" s="115" t="s">
        <v>3346</v>
      </c>
      <c r="B5737" s="115" t="s">
        <v>19</v>
      </c>
      <c r="C5737" s="115">
        <v>0</v>
      </c>
      <c r="D5737" s="115">
        <v>0</v>
      </c>
      <c r="E5737" s="115">
        <v>0</v>
      </c>
      <c r="F5737" s="115">
        <v>0</v>
      </c>
      <c r="G5737" s="115">
        <v>0</v>
      </c>
      <c r="H5737" s="115">
        <v>0</v>
      </c>
      <c r="I5737" s="115">
        <v>0</v>
      </c>
      <c r="J5737" s="115">
        <v>0</v>
      </c>
      <c r="K5737" s="115">
        <v>0</v>
      </c>
      <c r="L5737" s="115">
        <v>0</v>
      </c>
      <c r="M5737" s="115">
        <v>0</v>
      </c>
      <c r="N5737" s="115">
        <v>0</v>
      </c>
      <c r="O5737" s="115">
        <v>0</v>
      </c>
      <c r="P5737" s="115">
        <v>0</v>
      </c>
      <c r="Q5737" s="115">
        <v>0</v>
      </c>
      <c r="R5737" s="115">
        <v>0</v>
      </c>
      <c r="S5737" s="115">
        <v>0</v>
      </c>
      <c r="T5737" s="115">
        <v>0</v>
      </c>
      <c r="U5737" s="115">
        <v>0</v>
      </c>
      <c r="V5737" s="115">
        <v>0</v>
      </c>
      <c r="W5737" s="115">
        <v>0</v>
      </c>
      <c r="X5737" s="115">
        <v>0</v>
      </c>
      <c r="Y5737" s="115">
        <v>0</v>
      </c>
      <c r="Z5737" s="115">
        <v>0</v>
      </c>
      <c r="AA5737" s="115">
        <v>0</v>
      </c>
      <c r="AB5737" s="115">
        <v>0</v>
      </c>
      <c r="AC5737" s="115">
        <v>0</v>
      </c>
      <c r="AD5737" s="115">
        <v>0</v>
      </c>
      <c r="AE5737" s="115">
        <v>0</v>
      </c>
      <c r="AF5737" s="115">
        <v>0</v>
      </c>
      <c r="AG5737" s="115">
        <v>0</v>
      </c>
    </row>
    <row r="5738" spans="1:33">
      <c r="A5738" s="115" t="s">
        <v>3347</v>
      </c>
      <c r="B5738" s="115" t="s">
        <v>19</v>
      </c>
      <c r="C5738" s="115">
        <v>0</v>
      </c>
      <c r="D5738" s="115">
        <v>0</v>
      </c>
      <c r="E5738" s="115">
        <v>0</v>
      </c>
      <c r="F5738" s="115">
        <v>0</v>
      </c>
      <c r="G5738" s="115">
        <v>0</v>
      </c>
      <c r="H5738" s="115">
        <v>0</v>
      </c>
      <c r="I5738" s="115">
        <v>0</v>
      </c>
      <c r="J5738" s="115">
        <v>0</v>
      </c>
      <c r="K5738" s="115">
        <v>0</v>
      </c>
      <c r="L5738" s="115">
        <v>0</v>
      </c>
      <c r="M5738" s="115">
        <v>0</v>
      </c>
      <c r="N5738" s="115">
        <v>0</v>
      </c>
      <c r="O5738" s="115">
        <v>0</v>
      </c>
      <c r="P5738" s="115">
        <v>0</v>
      </c>
      <c r="Q5738" s="115">
        <v>0</v>
      </c>
      <c r="R5738" s="115">
        <v>0</v>
      </c>
      <c r="S5738" s="115">
        <v>0</v>
      </c>
      <c r="T5738" s="115">
        <v>0</v>
      </c>
      <c r="U5738" s="115">
        <v>0</v>
      </c>
      <c r="V5738" s="115">
        <v>0</v>
      </c>
      <c r="W5738" s="115">
        <v>0</v>
      </c>
      <c r="X5738" s="115">
        <v>0</v>
      </c>
      <c r="Y5738" s="115">
        <v>0</v>
      </c>
      <c r="Z5738" s="115">
        <v>0</v>
      </c>
      <c r="AA5738" s="115">
        <v>0</v>
      </c>
      <c r="AB5738" s="115">
        <v>0</v>
      </c>
      <c r="AC5738" s="115">
        <v>0</v>
      </c>
      <c r="AD5738" s="115">
        <v>0</v>
      </c>
      <c r="AE5738" s="115">
        <v>0</v>
      </c>
      <c r="AF5738" s="115">
        <v>0</v>
      </c>
      <c r="AG5738" s="115">
        <v>0</v>
      </c>
    </row>
    <row r="5739" spans="1:33">
      <c r="A5739" s="115" t="s">
        <v>3348</v>
      </c>
      <c r="B5739" s="115" t="s">
        <v>19</v>
      </c>
      <c r="C5739" s="115">
        <v>0</v>
      </c>
      <c r="D5739" s="115">
        <v>0</v>
      </c>
      <c r="E5739" s="115">
        <v>0</v>
      </c>
      <c r="F5739" s="115">
        <v>0</v>
      </c>
      <c r="G5739" s="115">
        <v>0</v>
      </c>
      <c r="H5739" s="115">
        <v>0</v>
      </c>
      <c r="I5739" s="115">
        <v>0</v>
      </c>
      <c r="J5739" s="115">
        <v>0</v>
      </c>
      <c r="K5739" s="115">
        <v>0</v>
      </c>
      <c r="L5739" s="115">
        <v>0</v>
      </c>
      <c r="M5739" s="115">
        <v>0</v>
      </c>
      <c r="N5739" s="115">
        <v>0</v>
      </c>
      <c r="O5739" s="115">
        <v>0</v>
      </c>
      <c r="P5739" s="115">
        <v>0</v>
      </c>
      <c r="Q5739" s="115">
        <v>0</v>
      </c>
      <c r="R5739" s="115">
        <v>0</v>
      </c>
      <c r="S5739" s="115">
        <v>0</v>
      </c>
      <c r="T5739" s="115">
        <v>0</v>
      </c>
      <c r="U5739" s="115">
        <v>0</v>
      </c>
      <c r="V5739" s="115">
        <v>0</v>
      </c>
      <c r="W5739" s="115">
        <v>0</v>
      </c>
      <c r="X5739" s="115">
        <v>0</v>
      </c>
      <c r="Y5739" s="115">
        <v>0</v>
      </c>
      <c r="Z5739" s="115">
        <v>0</v>
      </c>
      <c r="AA5739" s="115">
        <v>0</v>
      </c>
      <c r="AB5739" s="115">
        <v>0</v>
      </c>
      <c r="AC5739" s="115">
        <v>0</v>
      </c>
      <c r="AD5739" s="115">
        <v>0</v>
      </c>
      <c r="AE5739" s="115">
        <v>0</v>
      </c>
      <c r="AF5739" s="115">
        <v>0</v>
      </c>
      <c r="AG5739" s="115">
        <v>0</v>
      </c>
    </row>
    <row r="5740" spans="1:33">
      <c r="A5740" s="115" t="s">
        <v>3349</v>
      </c>
      <c r="B5740" s="115" t="s">
        <v>19</v>
      </c>
      <c r="C5740" s="2">
        <v>30305900000000</v>
      </c>
      <c r="D5740" s="2">
        <v>31994200000000</v>
      </c>
      <c r="E5740" s="2">
        <v>32190300000000</v>
      </c>
      <c r="F5740" s="2">
        <v>32600200000000</v>
      </c>
      <c r="G5740" s="2">
        <v>33011400000000</v>
      </c>
      <c r="H5740" s="2">
        <v>33447800000000</v>
      </c>
      <c r="I5740" s="2">
        <v>33586000000000</v>
      </c>
      <c r="J5740" s="2">
        <v>33705900000000</v>
      </c>
      <c r="K5740" s="2">
        <v>33825100000000</v>
      </c>
      <c r="L5740" s="2">
        <v>33932100000000</v>
      </c>
      <c r="M5740" s="2">
        <v>33983100000000</v>
      </c>
      <c r="N5740" s="2">
        <v>34121400000000</v>
      </c>
      <c r="O5740" s="2">
        <v>34228900000000</v>
      </c>
      <c r="P5740" s="2">
        <v>34355500000000</v>
      </c>
      <c r="Q5740" s="2">
        <v>34468600000000</v>
      </c>
      <c r="R5740" s="2">
        <v>34619800000000</v>
      </c>
      <c r="S5740" s="2">
        <v>34758100000000</v>
      </c>
      <c r="T5740" s="2">
        <v>34871200000000</v>
      </c>
      <c r="U5740" s="2">
        <v>34984300000000</v>
      </c>
      <c r="V5740" s="2">
        <v>35128700000000</v>
      </c>
      <c r="W5740" s="2">
        <v>35242400000000</v>
      </c>
      <c r="X5740" s="2">
        <v>35362200000000</v>
      </c>
      <c r="Y5740" s="2">
        <v>35507300000000</v>
      </c>
      <c r="Z5740" s="2">
        <v>35652300000000</v>
      </c>
      <c r="AA5740" s="2">
        <v>35778900000000</v>
      </c>
      <c r="AB5740" s="2">
        <v>35905500000000</v>
      </c>
      <c r="AC5740" s="2">
        <v>36038300000000</v>
      </c>
      <c r="AD5740" s="2">
        <v>36164300000000</v>
      </c>
      <c r="AE5740" s="2">
        <v>36290900000000</v>
      </c>
      <c r="AF5740" s="2">
        <v>36417500000000</v>
      </c>
      <c r="AG5740" s="2">
        <v>36550300000000</v>
      </c>
    </row>
    <row r="5741" spans="1:33">
      <c r="A5741" s="115" t="s">
        <v>3350</v>
      </c>
      <c r="B5741" s="115" t="s">
        <v>19</v>
      </c>
      <c r="C5741" s="2">
        <v>1103060000</v>
      </c>
      <c r="D5741" s="2">
        <v>1164520000</v>
      </c>
      <c r="E5741" s="2">
        <v>1171650000</v>
      </c>
      <c r="F5741" s="2">
        <v>1186570000</v>
      </c>
      <c r="G5741" s="2">
        <v>1201540000</v>
      </c>
      <c r="H5741" s="2">
        <v>1217420000</v>
      </c>
      <c r="I5741" s="2">
        <v>1222450000</v>
      </c>
      <c r="J5741" s="2">
        <v>1226820000</v>
      </c>
      <c r="K5741" s="2">
        <v>1231160000</v>
      </c>
      <c r="L5741" s="2">
        <v>1235050000</v>
      </c>
      <c r="M5741" s="2">
        <v>1236900000</v>
      </c>
      <c r="N5741" s="2">
        <v>1241940000</v>
      </c>
      <c r="O5741" s="2">
        <v>1245850000</v>
      </c>
      <c r="P5741" s="2">
        <v>1250460000</v>
      </c>
      <c r="Q5741" s="2">
        <v>1254580000</v>
      </c>
      <c r="R5741" s="2">
        <v>1260080000</v>
      </c>
      <c r="S5741" s="2">
        <v>1265110000</v>
      </c>
      <c r="T5741" s="2">
        <v>1269230000</v>
      </c>
      <c r="U5741" s="2">
        <v>1273350000</v>
      </c>
      <c r="V5741" s="2">
        <v>1278600000</v>
      </c>
      <c r="W5741" s="2">
        <v>1282740000</v>
      </c>
      <c r="X5741" s="2">
        <v>1287100000</v>
      </c>
      <c r="Y5741" s="2">
        <v>1292380000</v>
      </c>
      <c r="Z5741" s="2">
        <v>1297660000</v>
      </c>
      <c r="AA5741" s="2">
        <v>1302270000</v>
      </c>
      <c r="AB5741" s="2">
        <v>1306880000</v>
      </c>
      <c r="AC5741" s="2">
        <v>1311710000</v>
      </c>
      <c r="AD5741" s="2">
        <v>1316300000</v>
      </c>
      <c r="AE5741" s="2">
        <v>1320900000</v>
      </c>
      <c r="AF5741" s="2">
        <v>1325510000</v>
      </c>
      <c r="AG5741" s="2">
        <v>1330340000</v>
      </c>
    </row>
    <row r="5742" spans="1:33">
      <c r="A5742" s="115" t="s">
        <v>3351</v>
      </c>
      <c r="B5742" s="115" t="s">
        <v>19</v>
      </c>
      <c r="C5742" s="2">
        <v>8998580000</v>
      </c>
      <c r="D5742" s="2">
        <v>9499880000</v>
      </c>
      <c r="E5742" s="2">
        <v>9558100000</v>
      </c>
      <c r="F5742" s="2">
        <v>9679820000</v>
      </c>
      <c r="G5742" s="2">
        <v>9801900000</v>
      </c>
      <c r="H5742" s="2">
        <v>9931470000</v>
      </c>
      <c r="I5742" s="2">
        <v>9972530000</v>
      </c>
      <c r="J5742" s="2">
        <v>10008100000</v>
      </c>
      <c r="K5742" s="2">
        <v>10043500000</v>
      </c>
      <c r="L5742" s="2">
        <v>10075300000</v>
      </c>
      <c r="M5742" s="2">
        <v>10090400000</v>
      </c>
      <c r="N5742" s="2">
        <v>10131500000</v>
      </c>
      <c r="O5742" s="2">
        <v>10163400000</v>
      </c>
      <c r="P5742" s="2">
        <v>10201000000</v>
      </c>
      <c r="Q5742" s="2">
        <v>10234600000</v>
      </c>
      <c r="R5742" s="2">
        <v>10279500000</v>
      </c>
      <c r="S5742" s="2">
        <v>10320500000</v>
      </c>
      <c r="T5742" s="2">
        <v>10354100000</v>
      </c>
      <c r="U5742" s="2">
        <v>10387700000</v>
      </c>
      <c r="V5742" s="2">
        <v>10430600000</v>
      </c>
      <c r="W5742" s="2">
        <v>10464300000</v>
      </c>
      <c r="X5742" s="2">
        <v>10499900000</v>
      </c>
      <c r="Y5742" s="2">
        <v>10543000000</v>
      </c>
      <c r="Z5742" s="2">
        <v>10586100000</v>
      </c>
      <c r="AA5742" s="2">
        <v>10623700000</v>
      </c>
      <c r="AB5742" s="2">
        <v>10661200000</v>
      </c>
      <c r="AC5742" s="2">
        <v>10700700000</v>
      </c>
      <c r="AD5742" s="2">
        <v>10738100000</v>
      </c>
      <c r="AE5742" s="2">
        <v>10775700000</v>
      </c>
      <c r="AF5742" s="2">
        <v>10813300000</v>
      </c>
      <c r="AG5742" s="2">
        <v>10852700000</v>
      </c>
    </row>
    <row r="5743" spans="1:33">
      <c r="A5743" s="115" t="s">
        <v>3352</v>
      </c>
      <c r="B5743" s="115" t="s">
        <v>19</v>
      </c>
      <c r="C5743" s="2">
        <v>20771800000</v>
      </c>
      <c r="D5743" s="2">
        <v>21929000000</v>
      </c>
      <c r="E5743" s="2">
        <v>22063400000</v>
      </c>
      <c r="F5743" s="2">
        <v>22344400000</v>
      </c>
      <c r="G5743" s="2">
        <v>22626200000</v>
      </c>
      <c r="H5743" s="2">
        <v>22925300000</v>
      </c>
      <c r="I5743" s="2">
        <v>23020000000</v>
      </c>
      <c r="J5743" s="2">
        <v>23102200000</v>
      </c>
      <c r="K5743" s="2">
        <v>23183900000</v>
      </c>
      <c r="L5743" s="2">
        <v>23257200000</v>
      </c>
      <c r="M5743" s="2">
        <v>23292200000</v>
      </c>
      <c r="N5743" s="2">
        <v>23387000000</v>
      </c>
      <c r="O5743" s="2">
        <v>23460700000</v>
      </c>
      <c r="P5743" s="2">
        <v>23547500000</v>
      </c>
      <c r="Q5743" s="2">
        <v>23625000000</v>
      </c>
      <c r="R5743" s="2">
        <v>23728600000</v>
      </c>
      <c r="S5743" s="2">
        <v>23823400000</v>
      </c>
      <c r="T5743" s="2">
        <v>23900900000</v>
      </c>
      <c r="U5743" s="2">
        <v>23978400000</v>
      </c>
      <c r="V5743" s="2">
        <v>24077400000</v>
      </c>
      <c r="W5743" s="2">
        <v>24155300000</v>
      </c>
      <c r="X5743" s="2">
        <v>24237500000</v>
      </c>
      <c r="Y5743" s="2">
        <v>24336900000</v>
      </c>
      <c r="Z5743" s="2">
        <v>24436300000</v>
      </c>
      <c r="AA5743" s="2">
        <v>24523100000</v>
      </c>
      <c r="AB5743" s="2">
        <v>24609800000</v>
      </c>
      <c r="AC5743" s="2">
        <v>24700800000</v>
      </c>
      <c r="AD5743" s="2">
        <v>24787200000</v>
      </c>
      <c r="AE5743" s="2">
        <v>24874000000</v>
      </c>
      <c r="AF5743" s="2">
        <v>24960700000</v>
      </c>
      <c r="AG5743" s="2">
        <v>25051700000</v>
      </c>
    </row>
    <row r="5744" spans="1:33">
      <c r="A5744" s="115" t="s">
        <v>3353</v>
      </c>
      <c r="B5744" s="115" t="s">
        <v>19</v>
      </c>
      <c r="C5744" s="2">
        <v>830380000</v>
      </c>
      <c r="D5744" s="2">
        <v>876640000</v>
      </c>
      <c r="E5744" s="2">
        <v>882012000</v>
      </c>
      <c r="F5744" s="2">
        <v>893244000</v>
      </c>
      <c r="G5744" s="2">
        <v>904510000</v>
      </c>
      <c r="H5744" s="2">
        <v>916466000</v>
      </c>
      <c r="I5744" s="2">
        <v>920255000</v>
      </c>
      <c r="J5744" s="2">
        <v>923539000</v>
      </c>
      <c r="K5744" s="2">
        <v>926806000</v>
      </c>
      <c r="L5744" s="2">
        <v>929736000</v>
      </c>
      <c r="M5744" s="2">
        <v>931134000</v>
      </c>
      <c r="N5744" s="2">
        <v>934923000</v>
      </c>
      <c r="O5744" s="2">
        <v>937870000</v>
      </c>
      <c r="P5744" s="2">
        <v>941339000</v>
      </c>
      <c r="Q5744" s="2">
        <v>944438000</v>
      </c>
      <c r="R5744" s="2">
        <v>948580000</v>
      </c>
      <c r="S5744" s="2">
        <v>952369000</v>
      </c>
      <c r="T5744" s="2">
        <v>955468000</v>
      </c>
      <c r="U5744" s="2">
        <v>958566000</v>
      </c>
      <c r="V5744" s="2">
        <v>962524000</v>
      </c>
      <c r="W5744" s="2">
        <v>965639000</v>
      </c>
      <c r="X5744" s="2">
        <v>968923000</v>
      </c>
      <c r="Y5744" s="2">
        <v>972897000</v>
      </c>
      <c r="Z5744" s="2">
        <v>976872000</v>
      </c>
      <c r="AA5744" s="2">
        <v>980341000</v>
      </c>
      <c r="AB5744" s="2">
        <v>983810000</v>
      </c>
      <c r="AC5744" s="2">
        <v>987447000</v>
      </c>
      <c r="AD5744" s="2">
        <v>990899000</v>
      </c>
      <c r="AE5744" s="2">
        <v>994368000</v>
      </c>
      <c r="AF5744" s="2">
        <v>997837000</v>
      </c>
      <c r="AG5744" s="2">
        <v>1001470000</v>
      </c>
    </row>
    <row r="5745" spans="1:33">
      <c r="A5745" s="115" t="s">
        <v>3354</v>
      </c>
      <c r="B5745" s="115" t="s">
        <v>19</v>
      </c>
      <c r="C5745" s="2">
        <v>528110000</v>
      </c>
      <c r="D5745" s="2">
        <v>557530000</v>
      </c>
      <c r="E5745" s="2">
        <v>560947000</v>
      </c>
      <c r="F5745" s="2">
        <v>568091000</v>
      </c>
      <c r="G5745" s="2">
        <v>575256000</v>
      </c>
      <c r="H5745" s="2">
        <v>582860000</v>
      </c>
      <c r="I5745" s="2">
        <v>585269000</v>
      </c>
      <c r="J5745" s="2">
        <v>587358000</v>
      </c>
      <c r="K5745" s="2">
        <v>589436000</v>
      </c>
      <c r="L5745" s="2">
        <v>591299000</v>
      </c>
      <c r="M5745" s="2">
        <v>592188000</v>
      </c>
      <c r="N5745" s="2">
        <v>594598000</v>
      </c>
      <c r="O5745" s="2">
        <v>596472000</v>
      </c>
      <c r="P5745" s="2">
        <v>598678000</v>
      </c>
      <c r="Q5745" s="2">
        <v>600649000</v>
      </c>
      <c r="R5745" s="2">
        <v>603284000</v>
      </c>
      <c r="S5745" s="2">
        <v>605693000</v>
      </c>
      <c r="T5745" s="2">
        <v>607664000</v>
      </c>
      <c r="U5745" s="2">
        <v>609635000</v>
      </c>
      <c r="V5745" s="2">
        <v>612151000</v>
      </c>
      <c r="W5745" s="2">
        <v>614133000</v>
      </c>
      <c r="X5745" s="2">
        <v>616221000</v>
      </c>
      <c r="Y5745" s="2">
        <v>618749000</v>
      </c>
      <c r="Z5745" s="2">
        <v>621276000</v>
      </c>
      <c r="AA5745" s="2">
        <v>623483000</v>
      </c>
      <c r="AB5745" s="2">
        <v>625689000</v>
      </c>
      <c r="AC5745" s="2">
        <v>628002000</v>
      </c>
      <c r="AD5745" s="2">
        <v>630198000</v>
      </c>
      <c r="AE5745" s="2">
        <v>632404000</v>
      </c>
      <c r="AF5745" s="2">
        <v>634610000</v>
      </c>
      <c r="AG5745" s="2">
        <v>636924000</v>
      </c>
    </row>
    <row r="5746" spans="1:33">
      <c r="A5746" s="115" t="s">
        <v>3355</v>
      </c>
      <c r="B5746" s="115" t="s">
        <v>19</v>
      </c>
      <c r="C5746" s="2">
        <v>6532100000</v>
      </c>
      <c r="D5746" s="2">
        <v>6895990000</v>
      </c>
      <c r="E5746" s="2">
        <v>6938250000</v>
      </c>
      <c r="F5746" s="2">
        <v>7026610000</v>
      </c>
      <c r="G5746" s="2">
        <v>7115230000</v>
      </c>
      <c r="H5746" s="2">
        <v>7209280000</v>
      </c>
      <c r="I5746" s="2">
        <v>7239090000</v>
      </c>
      <c r="J5746" s="2">
        <v>7264920000</v>
      </c>
      <c r="K5746" s="2">
        <v>7290620000</v>
      </c>
      <c r="L5746" s="2">
        <v>7313670000</v>
      </c>
      <c r="M5746" s="2">
        <v>7324660000</v>
      </c>
      <c r="N5746" s="2">
        <v>7354470000</v>
      </c>
      <c r="O5746" s="2">
        <v>7377650000</v>
      </c>
      <c r="P5746" s="2">
        <v>7404940000</v>
      </c>
      <c r="Q5746" s="2">
        <v>7429320000</v>
      </c>
      <c r="R5746" s="2">
        <v>7461900000</v>
      </c>
      <c r="S5746" s="2">
        <v>7491710000</v>
      </c>
      <c r="T5746" s="2">
        <v>7516080000</v>
      </c>
      <c r="U5746" s="2">
        <v>7540460000</v>
      </c>
      <c r="V5746" s="2">
        <v>7571590000</v>
      </c>
      <c r="W5746" s="2">
        <v>7596090000</v>
      </c>
      <c r="X5746" s="2">
        <v>7621930000</v>
      </c>
      <c r="Y5746" s="2">
        <v>7653190000</v>
      </c>
      <c r="Z5746" s="2">
        <v>7684450000</v>
      </c>
      <c r="AA5746" s="2">
        <v>7711740000</v>
      </c>
      <c r="AB5746" s="2">
        <v>7739030000</v>
      </c>
      <c r="AC5746" s="2">
        <v>7767640000</v>
      </c>
      <c r="AD5746" s="2">
        <v>7794800000</v>
      </c>
      <c r="AE5746" s="2">
        <v>7822090000</v>
      </c>
      <c r="AF5746" s="2">
        <v>7849380000</v>
      </c>
      <c r="AG5746" s="2">
        <v>7877990000</v>
      </c>
    </row>
    <row r="5747" spans="1:33">
      <c r="A5747" s="115" t="s">
        <v>3356</v>
      </c>
      <c r="B5747" s="115" t="s">
        <v>19</v>
      </c>
      <c r="C5747" s="2">
        <v>30572200</v>
      </c>
      <c r="D5747" s="2">
        <v>32275300</v>
      </c>
      <c r="E5747" s="2">
        <v>32473100</v>
      </c>
      <c r="F5747" s="2">
        <v>32886700</v>
      </c>
      <c r="G5747" s="2">
        <v>33301400</v>
      </c>
      <c r="H5747" s="2">
        <v>33741600</v>
      </c>
      <c r="I5747" s="2">
        <v>33881100</v>
      </c>
      <c r="J5747" s="2">
        <v>34002000</v>
      </c>
      <c r="K5747" s="2">
        <v>34122300</v>
      </c>
      <c r="L5747" s="2">
        <v>34230200</v>
      </c>
      <c r="M5747" s="2">
        <v>34281700</v>
      </c>
      <c r="N5747" s="2">
        <v>34421200</v>
      </c>
      <c r="O5747" s="2">
        <v>34529700</v>
      </c>
      <c r="P5747" s="2">
        <v>34657400</v>
      </c>
      <c r="Q5747" s="2">
        <v>34771500</v>
      </c>
      <c r="R5747" s="2">
        <v>34924000</v>
      </c>
      <c r="S5747" s="2">
        <v>35063500</v>
      </c>
      <c r="T5747" s="2">
        <v>35177600</v>
      </c>
      <c r="U5747" s="2">
        <v>35291600</v>
      </c>
      <c r="V5747" s="2">
        <v>35437300</v>
      </c>
      <c r="W5747" s="2">
        <v>35552000</v>
      </c>
      <c r="X5747" s="2">
        <v>35672900</v>
      </c>
      <c r="Y5747" s="2">
        <v>35819300</v>
      </c>
      <c r="Z5747" s="2">
        <v>35965600</v>
      </c>
      <c r="AA5747" s="2">
        <v>36093300</v>
      </c>
      <c r="AB5747" s="2">
        <v>36221000</v>
      </c>
      <c r="AC5747" s="2">
        <v>36354900</v>
      </c>
      <c r="AD5747" s="2">
        <v>36482000</v>
      </c>
      <c r="AE5747" s="2">
        <v>36609800</v>
      </c>
      <c r="AF5747" s="2">
        <v>36737500</v>
      </c>
      <c r="AG5747" s="2">
        <v>36871400</v>
      </c>
    </row>
    <row r="5748" spans="1:33">
      <c r="A5748" s="115" t="s">
        <v>3357</v>
      </c>
      <c r="B5748" s="115" t="s">
        <v>19</v>
      </c>
      <c r="C5748" s="2">
        <v>154833000</v>
      </c>
      <c r="D5748" s="2">
        <v>163459000</v>
      </c>
      <c r="E5748" s="2">
        <v>164461000</v>
      </c>
      <c r="F5748" s="2">
        <v>166555000</v>
      </c>
      <c r="G5748" s="2">
        <v>168656000</v>
      </c>
      <c r="H5748" s="2">
        <v>170885000</v>
      </c>
      <c r="I5748" s="2">
        <v>171592000</v>
      </c>
      <c r="J5748" s="2">
        <v>172204000</v>
      </c>
      <c r="K5748" s="2">
        <v>172813000</v>
      </c>
      <c r="L5748" s="2">
        <v>173359000</v>
      </c>
      <c r="M5748" s="2">
        <v>173620000</v>
      </c>
      <c r="N5748" s="2">
        <v>174327000</v>
      </c>
      <c r="O5748" s="2">
        <v>174876000</v>
      </c>
      <c r="P5748" s="2">
        <v>175523000</v>
      </c>
      <c r="Q5748" s="2">
        <v>176101000</v>
      </c>
      <c r="R5748" s="2">
        <v>176873000</v>
      </c>
      <c r="S5748" s="2">
        <v>177580000</v>
      </c>
      <c r="T5748" s="2">
        <v>178157000</v>
      </c>
      <c r="U5748" s="2">
        <v>178735000</v>
      </c>
      <c r="V5748" s="2">
        <v>179473000</v>
      </c>
      <c r="W5748" s="2">
        <v>180054000</v>
      </c>
      <c r="X5748" s="2">
        <v>180666000</v>
      </c>
      <c r="Y5748" s="2">
        <v>181407000</v>
      </c>
      <c r="Z5748" s="2">
        <v>182148000</v>
      </c>
      <c r="AA5748" s="2">
        <v>182795000</v>
      </c>
      <c r="AB5748" s="2">
        <v>183442000</v>
      </c>
      <c r="AC5748" s="2">
        <v>184120000</v>
      </c>
      <c r="AD5748" s="2">
        <v>184764000</v>
      </c>
      <c r="AE5748" s="2">
        <v>185411000</v>
      </c>
      <c r="AF5748" s="2">
        <v>186058000</v>
      </c>
      <c r="AG5748" s="2">
        <v>186736000</v>
      </c>
    </row>
    <row r="5749" spans="1:33">
      <c r="A5749" s="115" t="s">
        <v>3358</v>
      </c>
      <c r="B5749" s="115" t="s">
        <v>19</v>
      </c>
      <c r="C5749" s="2">
        <v>1479300000</v>
      </c>
      <c r="D5749" s="2">
        <v>1561710000</v>
      </c>
      <c r="E5749" s="2">
        <v>1571280000</v>
      </c>
      <c r="F5749" s="2">
        <v>1591290000</v>
      </c>
      <c r="G5749" s="2">
        <v>1611360000</v>
      </c>
      <c r="H5749" s="2">
        <v>1632660000</v>
      </c>
      <c r="I5749" s="2">
        <v>1639410000</v>
      </c>
      <c r="J5749" s="2">
        <v>1645260000</v>
      </c>
      <c r="K5749" s="2">
        <v>1651080000</v>
      </c>
      <c r="L5749" s="2">
        <v>1656300000</v>
      </c>
      <c r="M5749" s="2">
        <v>1658790000</v>
      </c>
      <c r="N5749" s="2">
        <v>1665540000</v>
      </c>
      <c r="O5749" s="2">
        <v>1670790000</v>
      </c>
      <c r="P5749" s="2">
        <v>1676970000</v>
      </c>
      <c r="Q5749" s="2">
        <v>1682490000</v>
      </c>
      <c r="R5749" s="2">
        <v>1689870000</v>
      </c>
      <c r="S5749" s="2">
        <v>1696620000</v>
      </c>
      <c r="T5749" s="2">
        <v>1702140000</v>
      </c>
      <c r="U5749" s="2">
        <v>1707660000</v>
      </c>
      <c r="V5749" s="2">
        <v>1714710000</v>
      </c>
      <c r="W5749" s="2">
        <v>1720260000</v>
      </c>
      <c r="X5749" s="2">
        <v>1726110000</v>
      </c>
      <c r="Y5749" s="2">
        <v>1733190000</v>
      </c>
      <c r="Z5749" s="2">
        <v>1740270000</v>
      </c>
      <c r="AA5749" s="2">
        <v>1746450000</v>
      </c>
      <c r="AB5749" s="2">
        <v>1752630000</v>
      </c>
      <c r="AC5749" s="2">
        <v>1759110000</v>
      </c>
      <c r="AD5749" s="2">
        <v>1765260000</v>
      </c>
      <c r="AE5749" s="2">
        <v>1771440000</v>
      </c>
      <c r="AF5749" s="2">
        <v>1777620000</v>
      </c>
      <c r="AG5749" s="2">
        <v>1784100000</v>
      </c>
    </row>
    <row r="5750" spans="1:33">
      <c r="A5750" s="115" t="s">
        <v>3359</v>
      </c>
      <c r="B5750" s="115" t="s">
        <v>19</v>
      </c>
      <c r="C5750" s="2">
        <v>295860000</v>
      </c>
      <c r="D5750" s="2">
        <v>312342000</v>
      </c>
      <c r="E5750" s="2">
        <v>314256000</v>
      </c>
      <c r="F5750" s="2">
        <v>318258000</v>
      </c>
      <c r="G5750" s="2">
        <v>322272000</v>
      </c>
      <c r="H5750" s="2">
        <v>326532000</v>
      </c>
      <c r="I5750" s="2">
        <v>327882000</v>
      </c>
      <c r="J5750" s="2">
        <v>329052000</v>
      </c>
      <c r="K5750" s="2">
        <v>330216000</v>
      </c>
      <c r="L5750" s="2">
        <v>331260000</v>
      </c>
      <c r="M5750" s="2">
        <v>331758000</v>
      </c>
      <c r="N5750" s="2">
        <v>333108000</v>
      </c>
      <c r="O5750" s="2">
        <v>334158000</v>
      </c>
      <c r="P5750" s="2">
        <v>335394000</v>
      </c>
      <c r="Q5750" s="2">
        <v>336498000</v>
      </c>
      <c r="R5750" s="2">
        <v>337974000</v>
      </c>
      <c r="S5750" s="2">
        <v>339324000</v>
      </c>
      <c r="T5750" s="2">
        <v>340428000</v>
      </c>
      <c r="U5750" s="2">
        <v>341532000</v>
      </c>
      <c r="V5750" s="2">
        <v>342942000</v>
      </c>
      <c r="W5750" s="2">
        <v>344052000</v>
      </c>
      <c r="X5750" s="2">
        <v>345222000</v>
      </c>
      <c r="Y5750" s="2">
        <v>346638000</v>
      </c>
      <c r="Z5750" s="2">
        <v>348054000</v>
      </c>
      <c r="AA5750" s="2">
        <v>349290000</v>
      </c>
      <c r="AB5750" s="2">
        <v>350526000</v>
      </c>
      <c r="AC5750" s="2">
        <v>351822000</v>
      </c>
      <c r="AD5750" s="2">
        <v>353052000</v>
      </c>
      <c r="AE5750" s="2">
        <v>354288000</v>
      </c>
      <c r="AF5750" s="2">
        <v>355524000</v>
      </c>
      <c r="AG5750" s="2">
        <v>356820000</v>
      </c>
    </row>
    <row r="5751" spans="1:33">
      <c r="A5751" s="115" t="s">
        <v>3360</v>
      </c>
      <c r="B5751" s="115" t="s">
        <v>19</v>
      </c>
      <c r="C5751" s="115">
        <v>0</v>
      </c>
      <c r="D5751" s="115">
        <v>0</v>
      </c>
      <c r="E5751" s="115">
        <v>0</v>
      </c>
      <c r="F5751" s="115">
        <v>0</v>
      </c>
      <c r="G5751" s="115">
        <v>0</v>
      </c>
      <c r="H5751" s="115">
        <v>0</v>
      </c>
      <c r="I5751" s="115">
        <v>0</v>
      </c>
      <c r="J5751" s="115">
        <v>0</v>
      </c>
      <c r="K5751" s="115">
        <v>0</v>
      </c>
      <c r="L5751" s="115">
        <v>0</v>
      </c>
      <c r="M5751" s="115">
        <v>0</v>
      </c>
      <c r="N5751" s="115">
        <v>0</v>
      </c>
      <c r="O5751" s="115">
        <v>0</v>
      </c>
      <c r="P5751" s="115">
        <v>0</v>
      </c>
      <c r="Q5751" s="115">
        <v>0</v>
      </c>
      <c r="R5751" s="115">
        <v>0</v>
      </c>
      <c r="S5751" s="115">
        <v>0</v>
      </c>
      <c r="T5751" s="115">
        <v>0</v>
      </c>
      <c r="U5751" s="115">
        <v>0</v>
      </c>
      <c r="V5751" s="115">
        <v>0</v>
      </c>
      <c r="W5751" s="115">
        <v>0</v>
      </c>
      <c r="X5751" s="115">
        <v>0</v>
      </c>
      <c r="Y5751" s="115">
        <v>0</v>
      </c>
      <c r="Z5751" s="115">
        <v>0</v>
      </c>
      <c r="AA5751" s="115">
        <v>0</v>
      </c>
      <c r="AB5751" s="115">
        <v>0</v>
      </c>
      <c r="AC5751" s="115">
        <v>0</v>
      </c>
      <c r="AD5751" s="115">
        <v>0</v>
      </c>
      <c r="AE5751" s="115">
        <v>0</v>
      </c>
      <c r="AF5751" s="115">
        <v>0</v>
      </c>
      <c r="AG5751" s="115">
        <v>0</v>
      </c>
    </row>
    <row r="5752" spans="1:33">
      <c r="A5752" s="115" t="s">
        <v>3361</v>
      </c>
      <c r="B5752" s="115" t="s">
        <v>19</v>
      </c>
      <c r="C5752" s="115">
        <v>0</v>
      </c>
      <c r="D5752" s="115">
        <v>0</v>
      </c>
      <c r="E5752" s="115">
        <v>0</v>
      </c>
      <c r="F5752" s="115">
        <v>0</v>
      </c>
      <c r="G5752" s="115">
        <v>0</v>
      </c>
      <c r="H5752" s="115">
        <v>0</v>
      </c>
      <c r="I5752" s="115">
        <v>0</v>
      </c>
      <c r="J5752" s="115">
        <v>0</v>
      </c>
      <c r="K5752" s="115">
        <v>0</v>
      </c>
      <c r="L5752" s="115">
        <v>0</v>
      </c>
      <c r="M5752" s="115">
        <v>0</v>
      </c>
      <c r="N5752" s="115">
        <v>0</v>
      </c>
      <c r="O5752" s="115">
        <v>0</v>
      </c>
      <c r="P5752" s="115">
        <v>0</v>
      </c>
      <c r="Q5752" s="115">
        <v>0</v>
      </c>
      <c r="R5752" s="115">
        <v>0</v>
      </c>
      <c r="S5752" s="115">
        <v>0</v>
      </c>
      <c r="T5752" s="115">
        <v>0</v>
      </c>
      <c r="U5752" s="115">
        <v>0</v>
      </c>
      <c r="V5752" s="115">
        <v>0</v>
      </c>
      <c r="W5752" s="115">
        <v>0</v>
      </c>
      <c r="X5752" s="115">
        <v>0</v>
      </c>
      <c r="Y5752" s="115">
        <v>0</v>
      </c>
      <c r="Z5752" s="115">
        <v>0</v>
      </c>
      <c r="AA5752" s="115">
        <v>0</v>
      </c>
      <c r="AB5752" s="115">
        <v>0</v>
      </c>
      <c r="AC5752" s="115">
        <v>0</v>
      </c>
      <c r="AD5752" s="115">
        <v>0</v>
      </c>
      <c r="AE5752" s="115">
        <v>0</v>
      </c>
      <c r="AF5752" s="115">
        <v>0</v>
      </c>
      <c r="AG5752" s="115">
        <v>0</v>
      </c>
    </row>
    <row r="5753" spans="1:33">
      <c r="A5753" s="115" t="s">
        <v>3362</v>
      </c>
      <c r="B5753" s="115" t="s">
        <v>19</v>
      </c>
      <c r="C5753" s="115">
        <v>0</v>
      </c>
      <c r="D5753" s="115">
        <v>0</v>
      </c>
      <c r="E5753" s="115">
        <v>0</v>
      </c>
      <c r="F5753" s="115">
        <v>0</v>
      </c>
      <c r="G5753" s="115">
        <v>0</v>
      </c>
      <c r="H5753" s="115">
        <v>0</v>
      </c>
      <c r="I5753" s="115">
        <v>0</v>
      </c>
      <c r="J5753" s="115">
        <v>0</v>
      </c>
      <c r="K5753" s="115">
        <v>0</v>
      </c>
      <c r="L5753" s="115">
        <v>0</v>
      </c>
      <c r="M5753" s="115">
        <v>0</v>
      </c>
      <c r="N5753" s="115">
        <v>0</v>
      </c>
      <c r="O5753" s="115">
        <v>0</v>
      </c>
      <c r="P5753" s="115">
        <v>0</v>
      </c>
      <c r="Q5753" s="115">
        <v>0</v>
      </c>
      <c r="R5753" s="115">
        <v>0</v>
      </c>
      <c r="S5753" s="115">
        <v>0</v>
      </c>
      <c r="T5753" s="115">
        <v>0</v>
      </c>
      <c r="U5753" s="115">
        <v>0</v>
      </c>
      <c r="V5753" s="115">
        <v>0</v>
      </c>
      <c r="W5753" s="115">
        <v>0</v>
      </c>
      <c r="X5753" s="115">
        <v>0</v>
      </c>
      <c r="Y5753" s="115">
        <v>0</v>
      </c>
      <c r="Z5753" s="115">
        <v>0</v>
      </c>
      <c r="AA5753" s="115">
        <v>0</v>
      </c>
      <c r="AB5753" s="115">
        <v>0</v>
      </c>
      <c r="AC5753" s="115">
        <v>0</v>
      </c>
      <c r="AD5753" s="115">
        <v>0</v>
      </c>
      <c r="AE5753" s="115">
        <v>0</v>
      </c>
      <c r="AF5753" s="115">
        <v>0</v>
      </c>
      <c r="AG5753" s="115">
        <v>0</v>
      </c>
    </row>
    <row r="5754" spans="1:33">
      <c r="A5754" s="115" t="s">
        <v>3363</v>
      </c>
      <c r="B5754" s="115" t="s">
        <v>19</v>
      </c>
      <c r="C5754" s="115">
        <v>0</v>
      </c>
      <c r="D5754" s="115">
        <v>0</v>
      </c>
      <c r="E5754" s="115">
        <v>0</v>
      </c>
      <c r="F5754" s="115">
        <v>0</v>
      </c>
      <c r="G5754" s="115">
        <v>0</v>
      </c>
      <c r="H5754" s="115">
        <v>0</v>
      </c>
      <c r="I5754" s="115">
        <v>0</v>
      </c>
      <c r="J5754" s="115">
        <v>0</v>
      </c>
      <c r="K5754" s="115">
        <v>0</v>
      </c>
      <c r="L5754" s="115">
        <v>0</v>
      </c>
      <c r="M5754" s="115">
        <v>0</v>
      </c>
      <c r="N5754" s="115">
        <v>0</v>
      </c>
      <c r="O5754" s="115">
        <v>0</v>
      </c>
      <c r="P5754" s="115">
        <v>0</v>
      </c>
      <c r="Q5754" s="115">
        <v>0</v>
      </c>
      <c r="R5754" s="115">
        <v>0</v>
      </c>
      <c r="S5754" s="115">
        <v>0</v>
      </c>
      <c r="T5754" s="115">
        <v>0</v>
      </c>
      <c r="U5754" s="115">
        <v>0</v>
      </c>
      <c r="V5754" s="115">
        <v>0</v>
      </c>
      <c r="W5754" s="115">
        <v>0</v>
      </c>
      <c r="X5754" s="115">
        <v>0</v>
      </c>
      <c r="Y5754" s="115">
        <v>0</v>
      </c>
      <c r="Z5754" s="115">
        <v>0</v>
      </c>
      <c r="AA5754" s="115">
        <v>0</v>
      </c>
      <c r="AB5754" s="115">
        <v>0</v>
      </c>
      <c r="AC5754" s="115">
        <v>0</v>
      </c>
      <c r="AD5754" s="115">
        <v>0</v>
      </c>
      <c r="AE5754" s="115">
        <v>0</v>
      </c>
      <c r="AF5754" s="115">
        <v>0</v>
      </c>
      <c r="AG5754" s="115">
        <v>0</v>
      </c>
    </row>
    <row r="5755" spans="1:33">
      <c r="A5755" s="115" t="s">
        <v>3364</v>
      </c>
      <c r="B5755" s="115" t="s">
        <v>19</v>
      </c>
      <c r="C5755" s="115">
        <v>0</v>
      </c>
      <c r="D5755" s="115">
        <v>0</v>
      </c>
      <c r="E5755" s="115">
        <v>0</v>
      </c>
      <c r="F5755" s="115">
        <v>0</v>
      </c>
      <c r="G5755" s="115">
        <v>0</v>
      </c>
      <c r="H5755" s="115">
        <v>0</v>
      </c>
      <c r="I5755" s="115">
        <v>0</v>
      </c>
      <c r="J5755" s="115">
        <v>0</v>
      </c>
      <c r="K5755" s="115">
        <v>0</v>
      </c>
      <c r="L5755" s="115">
        <v>0</v>
      </c>
      <c r="M5755" s="115">
        <v>0</v>
      </c>
      <c r="N5755" s="115">
        <v>0</v>
      </c>
      <c r="O5755" s="115">
        <v>0</v>
      </c>
      <c r="P5755" s="115">
        <v>0</v>
      </c>
      <c r="Q5755" s="115">
        <v>0</v>
      </c>
      <c r="R5755" s="115">
        <v>0</v>
      </c>
      <c r="S5755" s="115">
        <v>0</v>
      </c>
      <c r="T5755" s="115">
        <v>0</v>
      </c>
      <c r="U5755" s="115">
        <v>0</v>
      </c>
      <c r="V5755" s="115">
        <v>0</v>
      </c>
      <c r="W5755" s="115">
        <v>0</v>
      </c>
      <c r="X5755" s="115">
        <v>0</v>
      </c>
      <c r="Y5755" s="115">
        <v>0</v>
      </c>
      <c r="Z5755" s="115">
        <v>0</v>
      </c>
      <c r="AA5755" s="115">
        <v>0</v>
      </c>
      <c r="AB5755" s="115">
        <v>0</v>
      </c>
      <c r="AC5755" s="115">
        <v>0</v>
      </c>
      <c r="AD5755" s="115">
        <v>0</v>
      </c>
      <c r="AE5755" s="115">
        <v>0</v>
      </c>
      <c r="AF5755" s="115">
        <v>0</v>
      </c>
      <c r="AG5755" s="115">
        <v>0</v>
      </c>
    </row>
    <row r="5756" spans="1:33">
      <c r="A5756" s="115" t="s">
        <v>3365</v>
      </c>
      <c r="B5756" s="115" t="s">
        <v>19</v>
      </c>
      <c r="C5756" s="115">
        <v>0</v>
      </c>
      <c r="D5756" s="115">
        <v>0</v>
      </c>
      <c r="E5756" s="115">
        <v>0</v>
      </c>
      <c r="F5756" s="115">
        <v>0</v>
      </c>
      <c r="G5756" s="115">
        <v>0</v>
      </c>
      <c r="H5756" s="115">
        <v>0</v>
      </c>
      <c r="I5756" s="115">
        <v>0</v>
      </c>
      <c r="J5756" s="115">
        <v>0</v>
      </c>
      <c r="K5756" s="115">
        <v>0</v>
      </c>
      <c r="L5756" s="115">
        <v>0</v>
      </c>
      <c r="M5756" s="115">
        <v>0</v>
      </c>
      <c r="N5756" s="115">
        <v>0</v>
      </c>
      <c r="O5756" s="115">
        <v>0</v>
      </c>
      <c r="P5756" s="115">
        <v>0</v>
      </c>
      <c r="Q5756" s="115">
        <v>0</v>
      </c>
      <c r="R5756" s="115">
        <v>0</v>
      </c>
      <c r="S5756" s="115">
        <v>0</v>
      </c>
      <c r="T5756" s="115">
        <v>0</v>
      </c>
      <c r="U5756" s="115">
        <v>0</v>
      </c>
      <c r="V5756" s="115">
        <v>0</v>
      </c>
      <c r="W5756" s="115">
        <v>0</v>
      </c>
      <c r="X5756" s="115">
        <v>0</v>
      </c>
      <c r="Y5756" s="115">
        <v>0</v>
      </c>
      <c r="Z5756" s="115">
        <v>0</v>
      </c>
      <c r="AA5756" s="115">
        <v>0</v>
      </c>
      <c r="AB5756" s="115">
        <v>0</v>
      </c>
      <c r="AC5756" s="115">
        <v>0</v>
      </c>
      <c r="AD5756" s="115">
        <v>0</v>
      </c>
      <c r="AE5756" s="115">
        <v>0</v>
      </c>
      <c r="AF5756" s="115">
        <v>0</v>
      </c>
      <c r="AG5756" s="115">
        <v>0</v>
      </c>
    </row>
    <row r="5757" spans="1:33">
      <c r="A5757" s="115" t="s">
        <v>3366</v>
      </c>
      <c r="B5757" s="115" t="s">
        <v>19</v>
      </c>
      <c r="C5757" s="115">
        <v>0</v>
      </c>
      <c r="D5757" s="115">
        <v>0</v>
      </c>
      <c r="E5757" s="115">
        <v>0</v>
      </c>
      <c r="F5757" s="115">
        <v>0</v>
      </c>
      <c r="G5757" s="115">
        <v>0</v>
      </c>
      <c r="H5757" s="115">
        <v>0</v>
      </c>
      <c r="I5757" s="115">
        <v>0</v>
      </c>
      <c r="J5757" s="115">
        <v>0</v>
      </c>
      <c r="K5757" s="115">
        <v>0</v>
      </c>
      <c r="L5757" s="115">
        <v>0</v>
      </c>
      <c r="M5757" s="115">
        <v>0</v>
      </c>
      <c r="N5757" s="115">
        <v>0</v>
      </c>
      <c r="O5757" s="115">
        <v>0</v>
      </c>
      <c r="P5757" s="115">
        <v>0</v>
      </c>
      <c r="Q5757" s="115">
        <v>0</v>
      </c>
      <c r="R5757" s="115">
        <v>0</v>
      </c>
      <c r="S5757" s="115">
        <v>0</v>
      </c>
      <c r="T5757" s="115">
        <v>0</v>
      </c>
      <c r="U5757" s="115">
        <v>0</v>
      </c>
      <c r="V5757" s="115">
        <v>0</v>
      </c>
      <c r="W5757" s="115">
        <v>0</v>
      </c>
      <c r="X5757" s="115">
        <v>0</v>
      </c>
      <c r="Y5757" s="115">
        <v>0</v>
      </c>
      <c r="Z5757" s="115">
        <v>0</v>
      </c>
      <c r="AA5757" s="115">
        <v>0</v>
      </c>
      <c r="AB5757" s="115">
        <v>0</v>
      </c>
      <c r="AC5757" s="115">
        <v>0</v>
      </c>
      <c r="AD5757" s="115">
        <v>0</v>
      </c>
      <c r="AE5757" s="115">
        <v>0</v>
      </c>
      <c r="AF5757" s="115">
        <v>0</v>
      </c>
      <c r="AG5757" s="115">
        <v>0</v>
      </c>
    </row>
    <row r="5758" spans="1:33">
      <c r="A5758" s="115" t="s">
        <v>3367</v>
      </c>
      <c r="B5758" s="115" t="s">
        <v>19</v>
      </c>
      <c r="C5758" s="115">
        <v>0</v>
      </c>
      <c r="D5758" s="115">
        <v>0</v>
      </c>
      <c r="E5758" s="115">
        <v>0</v>
      </c>
      <c r="F5758" s="115">
        <v>0</v>
      </c>
      <c r="G5758" s="115">
        <v>0</v>
      </c>
      <c r="H5758" s="115">
        <v>0</v>
      </c>
      <c r="I5758" s="115">
        <v>0</v>
      </c>
      <c r="J5758" s="115">
        <v>0</v>
      </c>
      <c r="K5758" s="115">
        <v>0</v>
      </c>
      <c r="L5758" s="115">
        <v>0</v>
      </c>
      <c r="M5758" s="115">
        <v>0</v>
      </c>
      <c r="N5758" s="115">
        <v>0</v>
      </c>
      <c r="O5758" s="115">
        <v>0</v>
      </c>
      <c r="P5758" s="115">
        <v>0</v>
      </c>
      <c r="Q5758" s="115">
        <v>0</v>
      </c>
      <c r="R5758" s="115">
        <v>0</v>
      </c>
      <c r="S5758" s="115">
        <v>0</v>
      </c>
      <c r="T5758" s="115">
        <v>0</v>
      </c>
      <c r="U5758" s="115">
        <v>0</v>
      </c>
      <c r="V5758" s="115">
        <v>0</v>
      </c>
      <c r="W5758" s="115">
        <v>0</v>
      </c>
      <c r="X5758" s="115">
        <v>0</v>
      </c>
      <c r="Y5758" s="115">
        <v>0</v>
      </c>
      <c r="Z5758" s="115">
        <v>0</v>
      </c>
      <c r="AA5758" s="115">
        <v>0</v>
      </c>
      <c r="AB5758" s="115">
        <v>0</v>
      </c>
      <c r="AC5758" s="115">
        <v>0</v>
      </c>
      <c r="AD5758" s="115">
        <v>0</v>
      </c>
      <c r="AE5758" s="115">
        <v>0</v>
      </c>
      <c r="AF5758" s="115">
        <v>0</v>
      </c>
      <c r="AG5758" s="115">
        <v>0</v>
      </c>
    </row>
    <row r="5759" spans="1:33">
      <c r="A5759" s="115" t="s">
        <v>3368</v>
      </c>
      <c r="B5759" s="115" t="s">
        <v>19</v>
      </c>
      <c r="C5759" s="115">
        <v>0</v>
      </c>
      <c r="D5759" s="115">
        <v>0</v>
      </c>
      <c r="E5759" s="115">
        <v>0</v>
      </c>
      <c r="F5759" s="115">
        <v>0</v>
      </c>
      <c r="G5759" s="115">
        <v>0</v>
      </c>
      <c r="H5759" s="115">
        <v>0</v>
      </c>
      <c r="I5759" s="115">
        <v>0</v>
      </c>
      <c r="J5759" s="115">
        <v>0</v>
      </c>
      <c r="K5759" s="115">
        <v>0</v>
      </c>
      <c r="L5759" s="115">
        <v>0</v>
      </c>
      <c r="M5759" s="115">
        <v>0</v>
      </c>
      <c r="N5759" s="115">
        <v>0</v>
      </c>
      <c r="O5759" s="115">
        <v>0</v>
      </c>
      <c r="P5759" s="115">
        <v>0</v>
      </c>
      <c r="Q5759" s="115">
        <v>0</v>
      </c>
      <c r="R5759" s="115">
        <v>0</v>
      </c>
      <c r="S5759" s="115">
        <v>0</v>
      </c>
      <c r="T5759" s="115">
        <v>0</v>
      </c>
      <c r="U5759" s="115">
        <v>0</v>
      </c>
      <c r="V5759" s="115">
        <v>0</v>
      </c>
      <c r="W5759" s="115">
        <v>0</v>
      </c>
      <c r="X5759" s="115">
        <v>0</v>
      </c>
      <c r="Y5759" s="115">
        <v>0</v>
      </c>
      <c r="Z5759" s="115">
        <v>0</v>
      </c>
      <c r="AA5759" s="115">
        <v>0</v>
      </c>
      <c r="AB5759" s="115">
        <v>0</v>
      </c>
      <c r="AC5759" s="115">
        <v>0</v>
      </c>
      <c r="AD5759" s="115">
        <v>0</v>
      </c>
      <c r="AE5759" s="115">
        <v>0</v>
      </c>
      <c r="AF5759" s="115">
        <v>0</v>
      </c>
      <c r="AG5759" s="115">
        <v>0</v>
      </c>
    </row>
    <row r="5760" spans="1:33">
      <c r="A5760" s="115" t="s">
        <v>3369</v>
      </c>
      <c r="B5760" s="115" t="s">
        <v>19</v>
      </c>
      <c r="C5760" s="115">
        <v>0</v>
      </c>
      <c r="D5760" s="115">
        <v>0</v>
      </c>
      <c r="E5760" s="115">
        <v>0</v>
      </c>
      <c r="F5760" s="115">
        <v>0</v>
      </c>
      <c r="G5760" s="115">
        <v>0</v>
      </c>
      <c r="H5760" s="115">
        <v>0</v>
      </c>
      <c r="I5760" s="115">
        <v>0</v>
      </c>
      <c r="J5760" s="115">
        <v>0</v>
      </c>
      <c r="K5760" s="115">
        <v>0</v>
      </c>
      <c r="L5760" s="115">
        <v>0</v>
      </c>
      <c r="M5760" s="115">
        <v>0</v>
      </c>
      <c r="N5760" s="115">
        <v>0</v>
      </c>
      <c r="O5760" s="115">
        <v>0</v>
      </c>
      <c r="P5760" s="115">
        <v>0</v>
      </c>
      <c r="Q5760" s="115">
        <v>0</v>
      </c>
      <c r="R5760" s="115">
        <v>0</v>
      </c>
      <c r="S5760" s="115">
        <v>0</v>
      </c>
      <c r="T5760" s="115">
        <v>0</v>
      </c>
      <c r="U5760" s="115">
        <v>0</v>
      </c>
      <c r="V5760" s="115">
        <v>0</v>
      </c>
      <c r="W5760" s="115">
        <v>0</v>
      </c>
      <c r="X5760" s="115">
        <v>0</v>
      </c>
      <c r="Y5760" s="115">
        <v>0</v>
      </c>
      <c r="Z5760" s="115">
        <v>0</v>
      </c>
      <c r="AA5760" s="115">
        <v>0</v>
      </c>
      <c r="AB5760" s="115">
        <v>0</v>
      </c>
      <c r="AC5760" s="115">
        <v>0</v>
      </c>
      <c r="AD5760" s="115">
        <v>0</v>
      </c>
      <c r="AE5760" s="115">
        <v>0</v>
      </c>
      <c r="AF5760" s="115">
        <v>0</v>
      </c>
      <c r="AG5760" s="115">
        <v>0</v>
      </c>
    </row>
    <row r="5761" spans="1:33">
      <c r="A5761" s="115" t="s">
        <v>3370</v>
      </c>
      <c r="B5761" s="115" t="s">
        <v>19</v>
      </c>
      <c r="C5761" s="115">
        <v>0</v>
      </c>
      <c r="D5761" s="115">
        <v>0</v>
      </c>
      <c r="E5761" s="115">
        <v>0</v>
      </c>
      <c r="F5761" s="115">
        <v>0</v>
      </c>
      <c r="G5761" s="115">
        <v>0</v>
      </c>
      <c r="H5761" s="115">
        <v>0</v>
      </c>
      <c r="I5761" s="115">
        <v>0</v>
      </c>
      <c r="J5761" s="115">
        <v>0</v>
      </c>
      <c r="K5761" s="115">
        <v>0</v>
      </c>
      <c r="L5761" s="115">
        <v>0</v>
      </c>
      <c r="M5761" s="115">
        <v>0</v>
      </c>
      <c r="N5761" s="115">
        <v>0</v>
      </c>
      <c r="O5761" s="115">
        <v>0</v>
      </c>
      <c r="P5761" s="115">
        <v>0</v>
      </c>
      <c r="Q5761" s="115">
        <v>0</v>
      </c>
      <c r="R5761" s="115">
        <v>0</v>
      </c>
      <c r="S5761" s="115">
        <v>0</v>
      </c>
      <c r="T5761" s="115">
        <v>0</v>
      </c>
      <c r="U5761" s="115">
        <v>0</v>
      </c>
      <c r="V5761" s="115">
        <v>0</v>
      </c>
      <c r="W5761" s="115">
        <v>0</v>
      </c>
      <c r="X5761" s="115">
        <v>0</v>
      </c>
      <c r="Y5761" s="115">
        <v>0</v>
      </c>
      <c r="Z5761" s="115">
        <v>0</v>
      </c>
      <c r="AA5761" s="115">
        <v>0</v>
      </c>
      <c r="AB5761" s="115">
        <v>0</v>
      </c>
      <c r="AC5761" s="115">
        <v>0</v>
      </c>
      <c r="AD5761" s="115">
        <v>0</v>
      </c>
      <c r="AE5761" s="115">
        <v>0</v>
      </c>
      <c r="AF5761" s="115">
        <v>0</v>
      </c>
      <c r="AG5761" s="115">
        <v>0</v>
      </c>
    </row>
    <row r="5762" spans="1:33">
      <c r="A5762" s="115" t="s">
        <v>3371</v>
      </c>
      <c r="B5762" s="115" t="s">
        <v>19</v>
      </c>
      <c r="C5762" s="115">
        <v>0</v>
      </c>
      <c r="D5762" s="115">
        <v>0</v>
      </c>
      <c r="E5762" s="115">
        <v>0</v>
      </c>
      <c r="F5762" s="115">
        <v>0</v>
      </c>
      <c r="G5762" s="115">
        <v>0</v>
      </c>
      <c r="H5762" s="115">
        <v>0</v>
      </c>
      <c r="I5762" s="115">
        <v>0</v>
      </c>
      <c r="J5762" s="115">
        <v>0</v>
      </c>
      <c r="K5762" s="115">
        <v>0</v>
      </c>
      <c r="L5762" s="115">
        <v>0</v>
      </c>
      <c r="M5762" s="115">
        <v>0</v>
      </c>
      <c r="N5762" s="115">
        <v>0</v>
      </c>
      <c r="O5762" s="115">
        <v>0</v>
      </c>
      <c r="P5762" s="115">
        <v>0</v>
      </c>
      <c r="Q5762" s="115">
        <v>0</v>
      </c>
      <c r="R5762" s="115">
        <v>0</v>
      </c>
      <c r="S5762" s="115">
        <v>0</v>
      </c>
      <c r="T5762" s="115">
        <v>0</v>
      </c>
      <c r="U5762" s="115">
        <v>0</v>
      </c>
      <c r="V5762" s="115">
        <v>0</v>
      </c>
      <c r="W5762" s="115">
        <v>0</v>
      </c>
      <c r="X5762" s="115">
        <v>0</v>
      </c>
      <c r="Y5762" s="115">
        <v>0</v>
      </c>
      <c r="Z5762" s="115">
        <v>0</v>
      </c>
      <c r="AA5762" s="115">
        <v>0</v>
      </c>
      <c r="AB5762" s="115">
        <v>0</v>
      </c>
      <c r="AC5762" s="115">
        <v>0</v>
      </c>
      <c r="AD5762" s="115">
        <v>0</v>
      </c>
      <c r="AE5762" s="115">
        <v>0</v>
      </c>
      <c r="AF5762" s="115">
        <v>0</v>
      </c>
      <c r="AG5762" s="115">
        <v>0</v>
      </c>
    </row>
    <row r="5763" spans="1:33">
      <c r="A5763" s="115" t="s">
        <v>3372</v>
      </c>
      <c r="B5763" s="115" t="s">
        <v>19</v>
      </c>
      <c r="C5763" s="115">
        <v>0</v>
      </c>
      <c r="D5763" s="115">
        <v>0</v>
      </c>
      <c r="E5763" s="115">
        <v>0</v>
      </c>
      <c r="F5763" s="115">
        <v>0</v>
      </c>
      <c r="G5763" s="115">
        <v>0</v>
      </c>
      <c r="H5763" s="115">
        <v>0</v>
      </c>
      <c r="I5763" s="115">
        <v>0</v>
      </c>
      <c r="J5763" s="115">
        <v>0</v>
      </c>
      <c r="K5763" s="115">
        <v>0</v>
      </c>
      <c r="L5763" s="115">
        <v>0</v>
      </c>
      <c r="M5763" s="115">
        <v>0</v>
      </c>
      <c r="N5763" s="115">
        <v>0</v>
      </c>
      <c r="O5763" s="115">
        <v>0</v>
      </c>
      <c r="P5763" s="115">
        <v>0</v>
      </c>
      <c r="Q5763" s="115">
        <v>0</v>
      </c>
      <c r="R5763" s="115">
        <v>0</v>
      </c>
      <c r="S5763" s="115">
        <v>0</v>
      </c>
      <c r="T5763" s="115">
        <v>0</v>
      </c>
      <c r="U5763" s="115">
        <v>0</v>
      </c>
      <c r="V5763" s="115">
        <v>0</v>
      </c>
      <c r="W5763" s="115">
        <v>0</v>
      </c>
      <c r="X5763" s="115">
        <v>0</v>
      </c>
      <c r="Y5763" s="115">
        <v>0</v>
      </c>
      <c r="Z5763" s="115">
        <v>0</v>
      </c>
      <c r="AA5763" s="115">
        <v>0</v>
      </c>
      <c r="AB5763" s="115">
        <v>0</v>
      </c>
      <c r="AC5763" s="115">
        <v>0</v>
      </c>
      <c r="AD5763" s="115">
        <v>0</v>
      </c>
      <c r="AE5763" s="115">
        <v>0</v>
      </c>
      <c r="AF5763" s="115">
        <v>0</v>
      </c>
      <c r="AG5763" s="115">
        <v>0</v>
      </c>
    </row>
  </sheetData>
  <autoFilter ref="A1:AH5763" xr:uid="{FDC1E304-6A97-458C-8641-F0BA6A79CFC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96727-F223-4DEB-A61D-60A40AC67C93}">
  <sheetPr>
    <tabColor theme="8"/>
  </sheetPr>
  <dimension ref="A1:F5763"/>
  <sheetViews>
    <sheetView workbookViewId="0"/>
  </sheetViews>
  <sheetFormatPr defaultRowHeight="15"/>
  <cols>
    <col min="1" max="1" width="89.7109375" customWidth="1"/>
    <col min="2" max="2" width="47.140625" customWidth="1"/>
    <col min="3" max="3" width="13.7109375" customWidth="1"/>
    <col min="4" max="4" width="14.7109375" customWidth="1"/>
    <col min="5" max="5" width="30.5703125" customWidth="1"/>
    <col min="6" max="6" width="36.7109375" customWidth="1"/>
  </cols>
  <sheetData>
    <row r="1" spans="1:6">
      <c r="A1" t="s">
        <v>18</v>
      </c>
    </row>
    <row r="2" spans="1:6">
      <c r="A2" t="s">
        <v>20</v>
      </c>
      <c r="B2" t="s">
        <v>1</v>
      </c>
      <c r="C2" t="s">
        <v>1701</v>
      </c>
      <c r="D2" t="s">
        <v>1702</v>
      </c>
      <c r="E2" t="s">
        <v>1703</v>
      </c>
      <c r="F2" t="s">
        <v>1742</v>
      </c>
    </row>
    <row r="3" spans="1:6">
      <c r="A3" t="s">
        <v>21</v>
      </c>
      <c r="B3" t="s">
        <v>1</v>
      </c>
      <c r="C3" t="s">
        <v>1701</v>
      </c>
      <c r="D3" t="s">
        <v>1702</v>
      </c>
      <c r="E3" t="s">
        <v>1703</v>
      </c>
      <c r="F3" t="s">
        <v>1743</v>
      </c>
    </row>
    <row r="4" spans="1:6">
      <c r="A4" t="s">
        <v>22</v>
      </c>
      <c r="B4" t="s">
        <v>1</v>
      </c>
      <c r="C4" t="s">
        <v>1701</v>
      </c>
      <c r="D4" t="s">
        <v>1702</v>
      </c>
      <c r="E4" t="s">
        <v>1703</v>
      </c>
      <c r="F4" t="s">
        <v>1744</v>
      </c>
    </row>
    <row r="5" spans="1:6">
      <c r="A5" t="s">
        <v>23</v>
      </c>
      <c r="B5" t="s">
        <v>1</v>
      </c>
      <c r="C5" t="s">
        <v>1701</v>
      </c>
      <c r="D5" t="s">
        <v>1702</v>
      </c>
      <c r="E5" t="s">
        <v>1703</v>
      </c>
      <c r="F5" t="s">
        <v>1745</v>
      </c>
    </row>
    <row r="6" spans="1:6">
      <c r="A6" t="s">
        <v>24</v>
      </c>
      <c r="B6" t="s">
        <v>1</v>
      </c>
      <c r="C6" t="s">
        <v>1701</v>
      </c>
      <c r="D6" t="s">
        <v>1702</v>
      </c>
      <c r="E6" t="s">
        <v>1703</v>
      </c>
      <c r="F6" t="s">
        <v>1746</v>
      </c>
    </row>
    <row r="7" spans="1:6">
      <c r="A7" t="s">
        <v>25</v>
      </c>
      <c r="B7" t="s">
        <v>1</v>
      </c>
      <c r="C7" t="s">
        <v>1701</v>
      </c>
      <c r="D7" t="s">
        <v>1702</v>
      </c>
      <c r="E7" t="s">
        <v>1703</v>
      </c>
      <c r="F7" t="s">
        <v>1747</v>
      </c>
    </row>
    <row r="8" spans="1:6">
      <c r="A8" t="s">
        <v>26</v>
      </c>
      <c r="B8" t="s">
        <v>1</v>
      </c>
      <c r="C8" t="s">
        <v>1701</v>
      </c>
      <c r="D8" t="s">
        <v>1702</v>
      </c>
      <c r="E8" t="s">
        <v>1703</v>
      </c>
      <c r="F8" t="s">
        <v>1748</v>
      </c>
    </row>
    <row r="9" spans="1:6">
      <c r="A9" t="s">
        <v>27</v>
      </c>
      <c r="B9" t="s">
        <v>1</v>
      </c>
      <c r="C9" t="s">
        <v>1701</v>
      </c>
      <c r="D9" t="s">
        <v>1702</v>
      </c>
      <c r="E9" t="s">
        <v>1703</v>
      </c>
      <c r="F9" t="s">
        <v>1749</v>
      </c>
    </row>
    <row r="10" spans="1:6">
      <c r="A10" t="s">
        <v>28</v>
      </c>
      <c r="B10" t="s">
        <v>1</v>
      </c>
      <c r="C10" t="s">
        <v>1701</v>
      </c>
      <c r="D10" t="s">
        <v>1702</v>
      </c>
      <c r="E10" t="s">
        <v>1703</v>
      </c>
      <c r="F10" t="s">
        <v>1750</v>
      </c>
    </row>
    <row r="11" spans="1:6">
      <c r="A11" t="s">
        <v>29</v>
      </c>
      <c r="B11" t="s">
        <v>1</v>
      </c>
      <c r="C11" t="s">
        <v>1701</v>
      </c>
      <c r="D11" t="s">
        <v>1702</v>
      </c>
      <c r="E11" t="s">
        <v>1703</v>
      </c>
      <c r="F11" t="s">
        <v>1751</v>
      </c>
    </row>
    <row r="12" spans="1:6">
      <c r="A12" t="s">
        <v>30</v>
      </c>
      <c r="B12" t="s">
        <v>1</v>
      </c>
      <c r="C12" t="s">
        <v>1701</v>
      </c>
      <c r="D12" t="s">
        <v>1702</v>
      </c>
      <c r="E12" t="s">
        <v>1704</v>
      </c>
      <c r="F12" t="s">
        <v>1742</v>
      </c>
    </row>
    <row r="13" spans="1:6">
      <c r="A13" t="s">
        <v>31</v>
      </c>
      <c r="B13" t="s">
        <v>1</v>
      </c>
      <c r="C13" t="s">
        <v>1701</v>
      </c>
      <c r="D13" t="s">
        <v>1702</v>
      </c>
      <c r="E13" t="s">
        <v>1704</v>
      </c>
      <c r="F13" t="s">
        <v>1743</v>
      </c>
    </row>
    <row r="14" spans="1:6">
      <c r="A14" t="s">
        <v>32</v>
      </c>
      <c r="B14" t="s">
        <v>1</v>
      </c>
      <c r="C14" t="s">
        <v>1701</v>
      </c>
      <c r="D14" t="s">
        <v>1702</v>
      </c>
      <c r="E14" t="s">
        <v>1704</v>
      </c>
      <c r="F14" t="s">
        <v>1744</v>
      </c>
    </row>
    <row r="15" spans="1:6">
      <c r="A15" t="s">
        <v>33</v>
      </c>
      <c r="B15" t="s">
        <v>1</v>
      </c>
      <c r="C15" t="s">
        <v>1701</v>
      </c>
      <c r="D15" t="s">
        <v>1702</v>
      </c>
      <c r="E15" t="s">
        <v>1704</v>
      </c>
      <c r="F15" t="s">
        <v>1745</v>
      </c>
    </row>
    <row r="16" spans="1:6">
      <c r="A16" t="s">
        <v>34</v>
      </c>
      <c r="B16" t="s">
        <v>1</v>
      </c>
      <c r="C16" t="s">
        <v>1701</v>
      </c>
      <c r="D16" t="s">
        <v>1702</v>
      </c>
      <c r="E16" t="s">
        <v>1704</v>
      </c>
      <c r="F16" t="s">
        <v>1746</v>
      </c>
    </row>
    <row r="17" spans="1:6">
      <c r="A17" t="s">
        <v>35</v>
      </c>
      <c r="B17" t="s">
        <v>1</v>
      </c>
      <c r="C17" t="s">
        <v>1701</v>
      </c>
      <c r="D17" t="s">
        <v>1702</v>
      </c>
      <c r="E17" t="s">
        <v>1704</v>
      </c>
      <c r="F17" t="s">
        <v>1747</v>
      </c>
    </row>
    <row r="18" spans="1:6">
      <c r="A18" t="s">
        <v>36</v>
      </c>
      <c r="B18" t="s">
        <v>1</v>
      </c>
      <c r="C18" t="s">
        <v>1701</v>
      </c>
      <c r="D18" t="s">
        <v>1702</v>
      </c>
      <c r="E18" t="s">
        <v>1704</v>
      </c>
      <c r="F18" t="s">
        <v>1748</v>
      </c>
    </row>
    <row r="19" spans="1:6">
      <c r="A19" t="s">
        <v>37</v>
      </c>
      <c r="B19" t="s">
        <v>1</v>
      </c>
      <c r="C19" t="s">
        <v>1701</v>
      </c>
      <c r="D19" t="s">
        <v>1702</v>
      </c>
      <c r="E19" t="s">
        <v>1704</v>
      </c>
      <c r="F19" t="s">
        <v>1749</v>
      </c>
    </row>
    <row r="20" spans="1:6">
      <c r="A20" t="s">
        <v>38</v>
      </c>
      <c r="B20" t="s">
        <v>1</v>
      </c>
      <c r="C20" t="s">
        <v>1701</v>
      </c>
      <c r="D20" t="s">
        <v>1702</v>
      </c>
      <c r="E20" t="s">
        <v>1704</v>
      </c>
      <c r="F20" t="s">
        <v>1750</v>
      </c>
    </row>
    <row r="21" spans="1:6">
      <c r="A21" t="s">
        <v>39</v>
      </c>
      <c r="B21" t="s">
        <v>1</v>
      </c>
      <c r="C21" t="s">
        <v>1701</v>
      </c>
      <c r="D21" t="s">
        <v>1702</v>
      </c>
      <c r="E21" t="s">
        <v>1704</v>
      </c>
      <c r="F21" t="s">
        <v>1751</v>
      </c>
    </row>
    <row r="22" spans="1:6">
      <c r="A22" t="s">
        <v>40</v>
      </c>
      <c r="B22" t="s">
        <v>1</v>
      </c>
      <c r="C22" t="s">
        <v>1701</v>
      </c>
      <c r="D22" t="s">
        <v>1705</v>
      </c>
      <c r="E22" t="s">
        <v>1703</v>
      </c>
      <c r="F22" t="s">
        <v>1742</v>
      </c>
    </row>
    <row r="23" spans="1:6">
      <c r="A23" t="s">
        <v>41</v>
      </c>
      <c r="B23" t="s">
        <v>1</v>
      </c>
      <c r="C23" t="s">
        <v>1701</v>
      </c>
      <c r="D23" t="s">
        <v>1705</v>
      </c>
      <c r="E23" t="s">
        <v>1703</v>
      </c>
      <c r="F23" t="s">
        <v>1743</v>
      </c>
    </row>
    <row r="24" spans="1:6">
      <c r="A24" t="s">
        <v>42</v>
      </c>
      <c r="B24" t="s">
        <v>1</v>
      </c>
      <c r="C24" t="s">
        <v>1701</v>
      </c>
      <c r="D24" t="s">
        <v>1705</v>
      </c>
      <c r="E24" t="s">
        <v>1703</v>
      </c>
      <c r="F24" t="s">
        <v>1744</v>
      </c>
    </row>
    <row r="25" spans="1:6">
      <c r="A25" t="s">
        <v>43</v>
      </c>
      <c r="B25" t="s">
        <v>1</v>
      </c>
      <c r="C25" t="s">
        <v>1701</v>
      </c>
      <c r="D25" t="s">
        <v>1705</v>
      </c>
      <c r="E25" t="s">
        <v>1703</v>
      </c>
      <c r="F25" t="s">
        <v>1745</v>
      </c>
    </row>
    <row r="26" spans="1:6">
      <c r="A26" t="s">
        <v>44</v>
      </c>
      <c r="B26" t="s">
        <v>1</v>
      </c>
      <c r="C26" t="s">
        <v>1701</v>
      </c>
      <c r="D26" t="s">
        <v>1705</v>
      </c>
      <c r="E26" t="s">
        <v>1703</v>
      </c>
      <c r="F26" t="s">
        <v>1746</v>
      </c>
    </row>
    <row r="27" spans="1:6">
      <c r="A27" t="s">
        <v>45</v>
      </c>
      <c r="B27" t="s">
        <v>1</v>
      </c>
      <c r="C27" t="s">
        <v>1701</v>
      </c>
      <c r="D27" t="s">
        <v>1705</v>
      </c>
      <c r="E27" t="s">
        <v>1703</v>
      </c>
      <c r="F27" t="s">
        <v>1747</v>
      </c>
    </row>
    <row r="28" spans="1:6">
      <c r="A28" t="s">
        <v>46</v>
      </c>
      <c r="B28" t="s">
        <v>1</v>
      </c>
      <c r="C28" t="s">
        <v>1701</v>
      </c>
      <c r="D28" t="s">
        <v>1705</v>
      </c>
      <c r="E28" t="s">
        <v>1703</v>
      </c>
      <c r="F28" t="s">
        <v>1748</v>
      </c>
    </row>
    <row r="29" spans="1:6">
      <c r="A29" t="s">
        <v>47</v>
      </c>
      <c r="B29" t="s">
        <v>1</v>
      </c>
      <c r="C29" t="s">
        <v>1701</v>
      </c>
      <c r="D29" t="s">
        <v>1705</v>
      </c>
      <c r="E29" t="s">
        <v>1703</v>
      </c>
      <c r="F29" t="s">
        <v>1749</v>
      </c>
    </row>
    <row r="30" spans="1:6">
      <c r="A30" t="s">
        <v>48</v>
      </c>
      <c r="B30" t="s">
        <v>1</v>
      </c>
      <c r="C30" t="s">
        <v>1701</v>
      </c>
      <c r="D30" t="s">
        <v>1705</v>
      </c>
      <c r="E30" t="s">
        <v>1703</v>
      </c>
      <c r="F30" t="s">
        <v>1750</v>
      </c>
    </row>
    <row r="31" spans="1:6">
      <c r="A31" t="s">
        <v>49</v>
      </c>
      <c r="B31" t="s">
        <v>1</v>
      </c>
      <c r="C31" t="s">
        <v>1701</v>
      </c>
      <c r="D31" t="s">
        <v>1705</v>
      </c>
      <c r="E31" t="s">
        <v>1703</v>
      </c>
      <c r="F31" t="s">
        <v>1751</v>
      </c>
    </row>
    <row r="32" spans="1:6">
      <c r="A32" t="s">
        <v>50</v>
      </c>
      <c r="B32" t="s">
        <v>1</v>
      </c>
      <c r="C32" t="s">
        <v>1701</v>
      </c>
      <c r="D32" t="s">
        <v>1705</v>
      </c>
      <c r="E32" t="s">
        <v>1704</v>
      </c>
      <c r="F32" t="s">
        <v>1742</v>
      </c>
    </row>
    <row r="33" spans="1:6">
      <c r="A33" t="s">
        <v>51</v>
      </c>
      <c r="B33" t="s">
        <v>1</v>
      </c>
      <c r="C33" t="s">
        <v>1701</v>
      </c>
      <c r="D33" t="s">
        <v>1705</v>
      </c>
      <c r="E33" t="s">
        <v>1704</v>
      </c>
      <c r="F33" t="s">
        <v>1743</v>
      </c>
    </row>
    <row r="34" spans="1:6">
      <c r="A34" t="s">
        <v>52</v>
      </c>
      <c r="B34" t="s">
        <v>1</v>
      </c>
      <c r="C34" t="s">
        <v>1701</v>
      </c>
      <c r="D34" t="s">
        <v>1705</v>
      </c>
      <c r="E34" t="s">
        <v>1704</v>
      </c>
      <c r="F34" t="s">
        <v>1744</v>
      </c>
    </row>
    <row r="35" spans="1:6">
      <c r="A35" t="s">
        <v>53</v>
      </c>
      <c r="B35" t="s">
        <v>1</v>
      </c>
      <c r="C35" t="s">
        <v>1701</v>
      </c>
      <c r="D35" t="s">
        <v>1705</v>
      </c>
      <c r="E35" t="s">
        <v>1704</v>
      </c>
      <c r="F35" t="s">
        <v>1745</v>
      </c>
    </row>
    <row r="36" spans="1:6">
      <c r="A36" t="s">
        <v>54</v>
      </c>
      <c r="B36" t="s">
        <v>1</v>
      </c>
      <c r="C36" t="s">
        <v>1701</v>
      </c>
      <c r="D36" t="s">
        <v>1705</v>
      </c>
      <c r="E36" t="s">
        <v>1704</v>
      </c>
      <c r="F36" t="s">
        <v>1746</v>
      </c>
    </row>
    <row r="37" spans="1:6">
      <c r="A37" t="s">
        <v>55</v>
      </c>
      <c r="B37" t="s">
        <v>1</v>
      </c>
      <c r="C37" t="s">
        <v>1701</v>
      </c>
      <c r="D37" t="s">
        <v>1705</v>
      </c>
      <c r="E37" t="s">
        <v>1704</v>
      </c>
      <c r="F37" t="s">
        <v>1747</v>
      </c>
    </row>
    <row r="38" spans="1:6">
      <c r="A38" t="s">
        <v>56</v>
      </c>
      <c r="B38" t="s">
        <v>1</v>
      </c>
      <c r="C38" t="s">
        <v>1701</v>
      </c>
      <c r="D38" t="s">
        <v>1705</v>
      </c>
      <c r="E38" t="s">
        <v>1704</v>
      </c>
      <c r="F38" t="s">
        <v>1748</v>
      </c>
    </row>
    <row r="39" spans="1:6">
      <c r="A39" t="s">
        <v>57</v>
      </c>
      <c r="B39" t="s">
        <v>1</v>
      </c>
      <c r="C39" t="s">
        <v>1701</v>
      </c>
      <c r="D39" t="s">
        <v>1705</v>
      </c>
      <c r="E39" t="s">
        <v>1704</v>
      </c>
      <c r="F39" t="s">
        <v>1749</v>
      </c>
    </row>
    <row r="40" spans="1:6">
      <c r="A40" t="s">
        <v>58</v>
      </c>
      <c r="B40" t="s">
        <v>1</v>
      </c>
      <c r="C40" t="s">
        <v>1701</v>
      </c>
      <c r="D40" t="s">
        <v>1705</v>
      </c>
      <c r="E40" t="s">
        <v>1704</v>
      </c>
      <c r="F40" t="s">
        <v>1750</v>
      </c>
    </row>
    <row r="41" spans="1:6">
      <c r="A41" t="s">
        <v>59</v>
      </c>
      <c r="B41" t="s">
        <v>1</v>
      </c>
      <c r="C41" t="s">
        <v>1701</v>
      </c>
      <c r="D41" t="s">
        <v>1705</v>
      </c>
      <c r="E41" t="s">
        <v>1704</v>
      </c>
      <c r="F41" t="s">
        <v>1751</v>
      </c>
    </row>
    <row r="42" spans="1:6">
      <c r="A42" t="s">
        <v>60</v>
      </c>
      <c r="B42" t="s">
        <v>1</v>
      </c>
      <c r="C42" t="s">
        <v>1701</v>
      </c>
      <c r="D42" t="s">
        <v>1706</v>
      </c>
      <c r="E42" t="s">
        <v>1703</v>
      </c>
      <c r="F42" t="s">
        <v>1742</v>
      </c>
    </row>
    <row r="43" spans="1:6">
      <c r="A43" t="s">
        <v>61</v>
      </c>
      <c r="B43" t="s">
        <v>1</v>
      </c>
      <c r="C43" t="s">
        <v>1701</v>
      </c>
      <c r="D43" t="s">
        <v>1706</v>
      </c>
      <c r="E43" t="s">
        <v>1703</v>
      </c>
      <c r="F43" t="s">
        <v>1743</v>
      </c>
    </row>
    <row r="44" spans="1:6">
      <c r="A44" t="s">
        <v>62</v>
      </c>
      <c r="B44" t="s">
        <v>1</v>
      </c>
      <c r="C44" t="s">
        <v>1701</v>
      </c>
      <c r="D44" t="s">
        <v>1706</v>
      </c>
      <c r="E44" t="s">
        <v>1703</v>
      </c>
      <c r="F44" t="s">
        <v>1744</v>
      </c>
    </row>
    <row r="45" spans="1:6">
      <c r="A45" t="s">
        <v>63</v>
      </c>
      <c r="B45" t="s">
        <v>1</v>
      </c>
      <c r="C45" t="s">
        <v>1701</v>
      </c>
      <c r="D45" t="s">
        <v>1706</v>
      </c>
      <c r="E45" t="s">
        <v>1703</v>
      </c>
      <c r="F45" t="s">
        <v>1745</v>
      </c>
    </row>
    <row r="46" spans="1:6">
      <c r="A46" t="s">
        <v>64</v>
      </c>
      <c r="B46" t="s">
        <v>1</v>
      </c>
      <c r="C46" t="s">
        <v>1701</v>
      </c>
      <c r="D46" t="s">
        <v>1706</v>
      </c>
      <c r="E46" t="s">
        <v>1703</v>
      </c>
      <c r="F46" t="s">
        <v>1746</v>
      </c>
    </row>
    <row r="47" spans="1:6">
      <c r="A47" t="s">
        <v>65</v>
      </c>
      <c r="B47" t="s">
        <v>1</v>
      </c>
      <c r="C47" t="s">
        <v>1701</v>
      </c>
      <c r="D47" t="s">
        <v>1706</v>
      </c>
      <c r="E47" t="s">
        <v>1703</v>
      </c>
      <c r="F47" t="s">
        <v>1747</v>
      </c>
    </row>
    <row r="48" spans="1:6">
      <c r="A48" t="s">
        <v>66</v>
      </c>
      <c r="B48" t="s">
        <v>1</v>
      </c>
      <c r="C48" t="s">
        <v>1701</v>
      </c>
      <c r="D48" t="s">
        <v>1706</v>
      </c>
      <c r="E48" t="s">
        <v>1703</v>
      </c>
      <c r="F48" t="s">
        <v>1748</v>
      </c>
    </row>
    <row r="49" spans="1:6">
      <c r="A49" t="s">
        <v>67</v>
      </c>
      <c r="B49" t="s">
        <v>1</v>
      </c>
      <c r="C49" t="s">
        <v>1701</v>
      </c>
      <c r="D49" t="s">
        <v>1706</v>
      </c>
      <c r="E49" t="s">
        <v>1703</v>
      </c>
      <c r="F49" t="s">
        <v>1749</v>
      </c>
    </row>
    <row r="50" spans="1:6">
      <c r="A50" t="s">
        <v>68</v>
      </c>
      <c r="B50" t="s">
        <v>1</v>
      </c>
      <c r="C50" t="s">
        <v>1701</v>
      </c>
      <c r="D50" t="s">
        <v>1706</v>
      </c>
      <c r="E50" t="s">
        <v>1703</v>
      </c>
      <c r="F50" t="s">
        <v>1750</v>
      </c>
    </row>
    <row r="51" spans="1:6">
      <c r="A51" t="s">
        <v>69</v>
      </c>
      <c r="B51" t="s">
        <v>1</v>
      </c>
      <c r="C51" t="s">
        <v>1701</v>
      </c>
      <c r="D51" t="s">
        <v>1706</v>
      </c>
      <c r="E51" t="s">
        <v>1703</v>
      </c>
      <c r="F51" t="s">
        <v>1751</v>
      </c>
    </row>
    <row r="52" spans="1:6">
      <c r="A52" t="s">
        <v>70</v>
      </c>
      <c r="B52" t="s">
        <v>1</v>
      </c>
      <c r="C52" t="s">
        <v>1701</v>
      </c>
      <c r="D52" t="s">
        <v>1706</v>
      </c>
      <c r="E52" t="s">
        <v>1704</v>
      </c>
      <c r="F52" t="s">
        <v>1742</v>
      </c>
    </row>
    <row r="53" spans="1:6">
      <c r="A53" t="s">
        <v>71</v>
      </c>
      <c r="B53" t="s">
        <v>1</v>
      </c>
      <c r="C53" t="s">
        <v>1701</v>
      </c>
      <c r="D53" t="s">
        <v>1706</v>
      </c>
      <c r="E53" t="s">
        <v>1704</v>
      </c>
      <c r="F53" t="s">
        <v>1743</v>
      </c>
    </row>
    <row r="54" spans="1:6">
      <c r="A54" t="s">
        <v>72</v>
      </c>
      <c r="B54" t="s">
        <v>1</v>
      </c>
      <c r="C54" t="s">
        <v>1701</v>
      </c>
      <c r="D54" t="s">
        <v>1706</v>
      </c>
      <c r="E54" t="s">
        <v>1704</v>
      </c>
      <c r="F54" t="s">
        <v>1744</v>
      </c>
    </row>
    <row r="55" spans="1:6">
      <c r="A55" t="s">
        <v>73</v>
      </c>
      <c r="B55" t="s">
        <v>1</v>
      </c>
      <c r="C55" t="s">
        <v>1701</v>
      </c>
      <c r="D55" t="s">
        <v>1706</v>
      </c>
      <c r="E55" t="s">
        <v>1704</v>
      </c>
      <c r="F55" t="s">
        <v>1745</v>
      </c>
    </row>
    <row r="56" spans="1:6">
      <c r="A56" t="s">
        <v>74</v>
      </c>
      <c r="B56" t="s">
        <v>1</v>
      </c>
      <c r="C56" t="s">
        <v>1701</v>
      </c>
      <c r="D56" t="s">
        <v>1706</v>
      </c>
      <c r="E56" t="s">
        <v>1704</v>
      </c>
      <c r="F56" t="s">
        <v>1746</v>
      </c>
    </row>
    <row r="57" spans="1:6">
      <c r="A57" t="s">
        <v>75</v>
      </c>
      <c r="B57" t="s">
        <v>1</v>
      </c>
      <c r="C57" t="s">
        <v>1701</v>
      </c>
      <c r="D57" t="s">
        <v>1706</v>
      </c>
      <c r="E57" t="s">
        <v>1704</v>
      </c>
      <c r="F57" t="s">
        <v>1747</v>
      </c>
    </row>
    <row r="58" spans="1:6">
      <c r="A58" t="s">
        <v>76</v>
      </c>
      <c r="B58" t="s">
        <v>1</v>
      </c>
      <c r="C58" t="s">
        <v>1701</v>
      </c>
      <c r="D58" t="s">
        <v>1706</v>
      </c>
      <c r="E58" t="s">
        <v>1704</v>
      </c>
      <c r="F58" t="s">
        <v>1748</v>
      </c>
    </row>
    <row r="59" spans="1:6">
      <c r="A59" t="s">
        <v>77</v>
      </c>
      <c r="B59" t="s">
        <v>1</v>
      </c>
      <c r="C59" t="s">
        <v>1701</v>
      </c>
      <c r="D59" t="s">
        <v>1706</v>
      </c>
      <c r="E59" t="s">
        <v>1704</v>
      </c>
      <c r="F59" t="s">
        <v>1749</v>
      </c>
    </row>
    <row r="60" spans="1:6">
      <c r="A60" t="s">
        <v>78</v>
      </c>
      <c r="B60" t="s">
        <v>1</v>
      </c>
      <c r="C60" t="s">
        <v>1701</v>
      </c>
      <c r="D60" t="s">
        <v>1706</v>
      </c>
      <c r="E60" t="s">
        <v>1704</v>
      </c>
      <c r="F60" t="s">
        <v>1750</v>
      </c>
    </row>
    <row r="61" spans="1:6">
      <c r="A61" t="s">
        <v>79</v>
      </c>
      <c r="B61" t="s">
        <v>1</v>
      </c>
      <c r="C61" t="s">
        <v>1701</v>
      </c>
      <c r="D61" t="s">
        <v>1706</v>
      </c>
      <c r="E61" t="s">
        <v>1704</v>
      </c>
      <c r="F61" t="s">
        <v>1751</v>
      </c>
    </row>
    <row r="62" spans="1:6">
      <c r="A62" t="s">
        <v>80</v>
      </c>
      <c r="B62" t="s">
        <v>1</v>
      </c>
      <c r="C62" t="s">
        <v>1701</v>
      </c>
      <c r="D62" t="s">
        <v>1707</v>
      </c>
      <c r="E62" t="s">
        <v>1703</v>
      </c>
      <c r="F62" t="s">
        <v>1742</v>
      </c>
    </row>
    <row r="63" spans="1:6">
      <c r="A63" t="s">
        <v>81</v>
      </c>
      <c r="B63" t="s">
        <v>1</v>
      </c>
      <c r="C63" t="s">
        <v>1701</v>
      </c>
      <c r="D63" t="s">
        <v>1707</v>
      </c>
      <c r="E63" t="s">
        <v>1703</v>
      </c>
      <c r="F63" t="s">
        <v>1743</v>
      </c>
    </row>
    <row r="64" spans="1:6">
      <c r="A64" t="s">
        <v>82</v>
      </c>
      <c r="B64" t="s">
        <v>1</v>
      </c>
      <c r="C64" t="s">
        <v>1701</v>
      </c>
      <c r="D64" t="s">
        <v>1707</v>
      </c>
      <c r="E64" t="s">
        <v>1703</v>
      </c>
      <c r="F64" t="s">
        <v>1744</v>
      </c>
    </row>
    <row r="65" spans="1:6">
      <c r="A65" t="s">
        <v>83</v>
      </c>
      <c r="B65" t="s">
        <v>1</v>
      </c>
      <c r="C65" t="s">
        <v>1701</v>
      </c>
      <c r="D65" t="s">
        <v>1707</v>
      </c>
      <c r="E65" t="s">
        <v>1703</v>
      </c>
      <c r="F65" t="s">
        <v>1745</v>
      </c>
    </row>
    <row r="66" spans="1:6">
      <c r="A66" t="s">
        <v>84</v>
      </c>
      <c r="B66" t="s">
        <v>1</v>
      </c>
      <c r="C66" t="s">
        <v>1701</v>
      </c>
      <c r="D66" t="s">
        <v>1707</v>
      </c>
      <c r="E66" t="s">
        <v>1703</v>
      </c>
      <c r="F66" t="s">
        <v>1746</v>
      </c>
    </row>
    <row r="67" spans="1:6">
      <c r="A67" t="s">
        <v>85</v>
      </c>
      <c r="B67" t="s">
        <v>1</v>
      </c>
      <c r="C67" t="s">
        <v>1701</v>
      </c>
      <c r="D67" t="s">
        <v>1707</v>
      </c>
      <c r="E67" t="s">
        <v>1703</v>
      </c>
      <c r="F67" t="s">
        <v>1747</v>
      </c>
    </row>
    <row r="68" spans="1:6">
      <c r="A68" t="s">
        <v>86</v>
      </c>
      <c r="B68" t="s">
        <v>1</v>
      </c>
      <c r="C68" t="s">
        <v>1701</v>
      </c>
      <c r="D68" t="s">
        <v>1707</v>
      </c>
      <c r="E68" t="s">
        <v>1703</v>
      </c>
      <c r="F68" t="s">
        <v>1748</v>
      </c>
    </row>
    <row r="69" spans="1:6">
      <c r="A69" t="s">
        <v>87</v>
      </c>
      <c r="B69" t="s">
        <v>1</v>
      </c>
      <c r="C69" t="s">
        <v>1701</v>
      </c>
      <c r="D69" t="s">
        <v>1707</v>
      </c>
      <c r="E69" t="s">
        <v>1703</v>
      </c>
      <c r="F69" t="s">
        <v>1749</v>
      </c>
    </row>
    <row r="70" spans="1:6">
      <c r="A70" t="s">
        <v>88</v>
      </c>
      <c r="B70" t="s">
        <v>1</v>
      </c>
      <c r="C70" t="s">
        <v>1701</v>
      </c>
      <c r="D70" t="s">
        <v>1707</v>
      </c>
      <c r="E70" t="s">
        <v>1703</v>
      </c>
      <c r="F70" t="s">
        <v>1750</v>
      </c>
    </row>
    <row r="71" spans="1:6">
      <c r="A71" t="s">
        <v>89</v>
      </c>
      <c r="B71" t="s">
        <v>1</v>
      </c>
      <c r="C71" t="s">
        <v>1701</v>
      </c>
      <c r="D71" t="s">
        <v>1707</v>
      </c>
      <c r="E71" t="s">
        <v>1703</v>
      </c>
      <c r="F71" t="s">
        <v>1751</v>
      </c>
    </row>
    <row r="72" spans="1:6">
      <c r="A72" t="s">
        <v>90</v>
      </c>
      <c r="B72" t="s">
        <v>1</v>
      </c>
      <c r="C72" t="s">
        <v>1701</v>
      </c>
      <c r="D72" t="s">
        <v>1707</v>
      </c>
      <c r="E72" t="s">
        <v>1704</v>
      </c>
      <c r="F72" t="s">
        <v>1742</v>
      </c>
    </row>
    <row r="73" spans="1:6">
      <c r="A73" t="s">
        <v>91</v>
      </c>
      <c r="B73" t="s">
        <v>1</v>
      </c>
      <c r="C73" t="s">
        <v>1701</v>
      </c>
      <c r="D73" t="s">
        <v>1707</v>
      </c>
      <c r="E73" t="s">
        <v>1704</v>
      </c>
      <c r="F73" t="s">
        <v>1743</v>
      </c>
    </row>
    <row r="74" spans="1:6">
      <c r="A74" t="s">
        <v>92</v>
      </c>
      <c r="B74" t="s">
        <v>1</v>
      </c>
      <c r="C74" t="s">
        <v>1701</v>
      </c>
      <c r="D74" t="s">
        <v>1707</v>
      </c>
      <c r="E74" t="s">
        <v>1704</v>
      </c>
      <c r="F74" t="s">
        <v>1744</v>
      </c>
    </row>
    <row r="75" spans="1:6">
      <c r="A75" t="s">
        <v>93</v>
      </c>
      <c r="B75" t="s">
        <v>1</v>
      </c>
      <c r="C75" t="s">
        <v>1701</v>
      </c>
      <c r="D75" t="s">
        <v>1707</v>
      </c>
      <c r="E75" t="s">
        <v>1704</v>
      </c>
      <c r="F75" t="s">
        <v>1745</v>
      </c>
    </row>
    <row r="76" spans="1:6">
      <c r="A76" t="s">
        <v>94</v>
      </c>
      <c r="B76" t="s">
        <v>1</v>
      </c>
      <c r="C76" t="s">
        <v>1701</v>
      </c>
      <c r="D76" t="s">
        <v>1707</v>
      </c>
      <c r="E76" t="s">
        <v>1704</v>
      </c>
      <c r="F76" t="s">
        <v>1746</v>
      </c>
    </row>
    <row r="77" spans="1:6">
      <c r="A77" t="s">
        <v>95</v>
      </c>
      <c r="B77" t="s">
        <v>1</v>
      </c>
      <c r="C77" t="s">
        <v>1701</v>
      </c>
      <c r="D77" t="s">
        <v>1707</v>
      </c>
      <c r="E77" t="s">
        <v>1704</v>
      </c>
      <c r="F77" t="s">
        <v>1747</v>
      </c>
    </row>
    <row r="78" spans="1:6">
      <c r="A78" t="s">
        <v>96</v>
      </c>
      <c r="B78" t="s">
        <v>1</v>
      </c>
      <c r="C78" t="s">
        <v>1701</v>
      </c>
      <c r="D78" t="s">
        <v>1707</v>
      </c>
      <c r="E78" t="s">
        <v>1704</v>
      </c>
      <c r="F78" t="s">
        <v>1748</v>
      </c>
    </row>
    <row r="79" spans="1:6">
      <c r="A79" t="s">
        <v>97</v>
      </c>
      <c r="B79" t="s">
        <v>1</v>
      </c>
      <c r="C79" t="s">
        <v>1701</v>
      </c>
      <c r="D79" t="s">
        <v>1707</v>
      </c>
      <c r="E79" t="s">
        <v>1704</v>
      </c>
      <c r="F79" t="s">
        <v>1749</v>
      </c>
    </row>
    <row r="80" spans="1:6">
      <c r="A80" t="s">
        <v>98</v>
      </c>
      <c r="B80" t="s">
        <v>1</v>
      </c>
      <c r="C80" t="s">
        <v>1701</v>
      </c>
      <c r="D80" t="s">
        <v>1707</v>
      </c>
      <c r="E80" t="s">
        <v>1704</v>
      </c>
      <c r="F80" t="s">
        <v>1750</v>
      </c>
    </row>
    <row r="81" spans="1:6">
      <c r="A81" t="s">
        <v>99</v>
      </c>
      <c r="B81" t="s">
        <v>1</v>
      </c>
      <c r="C81" t="s">
        <v>1701</v>
      </c>
      <c r="D81" t="s">
        <v>1707</v>
      </c>
      <c r="E81" t="s">
        <v>1704</v>
      </c>
      <c r="F81" t="s">
        <v>1751</v>
      </c>
    </row>
    <row r="82" spans="1:6">
      <c r="A82" t="s">
        <v>100</v>
      </c>
      <c r="B82" t="s">
        <v>1</v>
      </c>
      <c r="C82" t="s">
        <v>1701</v>
      </c>
      <c r="D82" t="s">
        <v>1708</v>
      </c>
      <c r="E82" t="s">
        <v>1703</v>
      </c>
      <c r="F82" t="s">
        <v>1742</v>
      </c>
    </row>
    <row r="83" spans="1:6">
      <c r="A83" t="s">
        <v>101</v>
      </c>
      <c r="B83" t="s">
        <v>1</v>
      </c>
      <c r="C83" t="s">
        <v>1701</v>
      </c>
      <c r="D83" t="s">
        <v>1708</v>
      </c>
      <c r="E83" t="s">
        <v>1703</v>
      </c>
      <c r="F83" t="s">
        <v>1743</v>
      </c>
    </row>
    <row r="84" spans="1:6">
      <c r="A84" t="s">
        <v>102</v>
      </c>
      <c r="B84" t="s">
        <v>1</v>
      </c>
      <c r="C84" t="s">
        <v>1701</v>
      </c>
      <c r="D84" t="s">
        <v>1708</v>
      </c>
      <c r="E84" t="s">
        <v>1703</v>
      </c>
      <c r="F84" t="s">
        <v>1744</v>
      </c>
    </row>
    <row r="85" spans="1:6">
      <c r="A85" t="s">
        <v>103</v>
      </c>
      <c r="B85" t="s">
        <v>1</v>
      </c>
      <c r="C85" t="s">
        <v>1701</v>
      </c>
      <c r="D85" t="s">
        <v>1708</v>
      </c>
      <c r="E85" t="s">
        <v>1703</v>
      </c>
      <c r="F85" t="s">
        <v>1745</v>
      </c>
    </row>
    <row r="86" spans="1:6">
      <c r="A86" t="s">
        <v>104</v>
      </c>
      <c r="B86" t="s">
        <v>1</v>
      </c>
      <c r="C86" t="s">
        <v>1701</v>
      </c>
      <c r="D86" t="s">
        <v>1708</v>
      </c>
      <c r="E86" t="s">
        <v>1703</v>
      </c>
      <c r="F86" t="s">
        <v>1746</v>
      </c>
    </row>
    <row r="87" spans="1:6">
      <c r="A87" t="s">
        <v>105</v>
      </c>
      <c r="B87" t="s">
        <v>1</v>
      </c>
      <c r="C87" t="s">
        <v>1701</v>
      </c>
      <c r="D87" t="s">
        <v>1708</v>
      </c>
      <c r="E87" t="s">
        <v>1703</v>
      </c>
      <c r="F87" t="s">
        <v>1747</v>
      </c>
    </row>
    <row r="88" spans="1:6">
      <c r="A88" t="s">
        <v>106</v>
      </c>
      <c r="B88" t="s">
        <v>1</v>
      </c>
      <c r="C88" t="s">
        <v>1701</v>
      </c>
      <c r="D88" t="s">
        <v>1708</v>
      </c>
      <c r="E88" t="s">
        <v>1703</v>
      </c>
      <c r="F88" t="s">
        <v>1748</v>
      </c>
    </row>
    <row r="89" spans="1:6">
      <c r="A89" t="s">
        <v>107</v>
      </c>
      <c r="B89" t="s">
        <v>1</v>
      </c>
      <c r="C89" t="s">
        <v>1701</v>
      </c>
      <c r="D89" t="s">
        <v>1708</v>
      </c>
      <c r="E89" t="s">
        <v>1703</v>
      </c>
      <c r="F89" t="s">
        <v>1749</v>
      </c>
    </row>
    <row r="90" spans="1:6">
      <c r="A90" t="s">
        <v>108</v>
      </c>
      <c r="B90" t="s">
        <v>1</v>
      </c>
      <c r="C90" t="s">
        <v>1701</v>
      </c>
      <c r="D90" t="s">
        <v>1708</v>
      </c>
      <c r="E90" t="s">
        <v>1703</v>
      </c>
      <c r="F90" t="s">
        <v>1750</v>
      </c>
    </row>
    <row r="91" spans="1:6">
      <c r="A91" t="s">
        <v>109</v>
      </c>
      <c r="B91" t="s">
        <v>1</v>
      </c>
      <c r="C91" t="s">
        <v>1701</v>
      </c>
      <c r="D91" t="s">
        <v>1708</v>
      </c>
      <c r="E91" t="s">
        <v>1703</v>
      </c>
      <c r="F91" t="s">
        <v>1751</v>
      </c>
    </row>
    <row r="92" spans="1:6">
      <c r="A92" t="s">
        <v>110</v>
      </c>
      <c r="B92" t="s">
        <v>1</v>
      </c>
      <c r="C92" t="s">
        <v>1701</v>
      </c>
      <c r="D92" t="s">
        <v>1708</v>
      </c>
      <c r="E92" t="s">
        <v>1704</v>
      </c>
      <c r="F92" t="s">
        <v>1742</v>
      </c>
    </row>
    <row r="93" spans="1:6">
      <c r="A93" t="s">
        <v>111</v>
      </c>
      <c r="B93" t="s">
        <v>1</v>
      </c>
      <c r="C93" t="s">
        <v>1701</v>
      </c>
      <c r="D93" t="s">
        <v>1708</v>
      </c>
      <c r="E93" t="s">
        <v>1704</v>
      </c>
      <c r="F93" t="s">
        <v>1743</v>
      </c>
    </row>
    <row r="94" spans="1:6">
      <c r="A94" t="s">
        <v>112</v>
      </c>
      <c r="B94" t="s">
        <v>1</v>
      </c>
      <c r="C94" t="s">
        <v>1701</v>
      </c>
      <c r="D94" t="s">
        <v>1708</v>
      </c>
      <c r="E94" t="s">
        <v>1704</v>
      </c>
      <c r="F94" t="s">
        <v>1744</v>
      </c>
    </row>
    <row r="95" spans="1:6">
      <c r="A95" t="s">
        <v>113</v>
      </c>
      <c r="B95" t="s">
        <v>1</v>
      </c>
      <c r="C95" t="s">
        <v>1701</v>
      </c>
      <c r="D95" t="s">
        <v>1708</v>
      </c>
      <c r="E95" t="s">
        <v>1704</v>
      </c>
      <c r="F95" t="s">
        <v>1745</v>
      </c>
    </row>
    <row r="96" spans="1:6">
      <c r="A96" t="s">
        <v>114</v>
      </c>
      <c r="B96" t="s">
        <v>1</v>
      </c>
      <c r="C96" t="s">
        <v>1701</v>
      </c>
      <c r="D96" t="s">
        <v>1708</v>
      </c>
      <c r="E96" t="s">
        <v>1704</v>
      </c>
      <c r="F96" t="s">
        <v>1746</v>
      </c>
    </row>
    <row r="97" spans="1:6">
      <c r="A97" t="s">
        <v>115</v>
      </c>
      <c r="B97" t="s">
        <v>1</v>
      </c>
      <c r="C97" t="s">
        <v>1701</v>
      </c>
      <c r="D97" t="s">
        <v>1708</v>
      </c>
      <c r="E97" t="s">
        <v>1704</v>
      </c>
      <c r="F97" t="s">
        <v>1747</v>
      </c>
    </row>
    <row r="98" spans="1:6">
      <c r="A98" t="s">
        <v>116</v>
      </c>
      <c r="B98" t="s">
        <v>1</v>
      </c>
      <c r="C98" t="s">
        <v>1701</v>
      </c>
      <c r="D98" t="s">
        <v>1708</v>
      </c>
      <c r="E98" t="s">
        <v>1704</v>
      </c>
      <c r="F98" t="s">
        <v>1748</v>
      </c>
    </row>
    <row r="99" spans="1:6">
      <c r="A99" t="s">
        <v>117</v>
      </c>
      <c r="B99" t="s">
        <v>1</v>
      </c>
      <c r="C99" t="s">
        <v>1701</v>
      </c>
      <c r="D99" t="s">
        <v>1708</v>
      </c>
      <c r="E99" t="s">
        <v>1704</v>
      </c>
      <c r="F99" t="s">
        <v>1749</v>
      </c>
    </row>
    <row r="100" spans="1:6">
      <c r="A100" t="s">
        <v>118</v>
      </c>
      <c r="B100" t="s">
        <v>1</v>
      </c>
      <c r="C100" t="s">
        <v>1701</v>
      </c>
      <c r="D100" t="s">
        <v>1708</v>
      </c>
      <c r="E100" t="s">
        <v>1704</v>
      </c>
      <c r="F100" t="s">
        <v>1750</v>
      </c>
    </row>
    <row r="101" spans="1:6">
      <c r="A101" t="s">
        <v>119</v>
      </c>
      <c r="B101" t="s">
        <v>1</v>
      </c>
      <c r="C101" t="s">
        <v>1701</v>
      </c>
      <c r="D101" t="s">
        <v>1708</v>
      </c>
      <c r="E101" t="s">
        <v>1704</v>
      </c>
      <c r="F101" t="s">
        <v>1751</v>
      </c>
    </row>
    <row r="102" spans="1:6">
      <c r="A102" t="s">
        <v>120</v>
      </c>
      <c r="B102" t="s">
        <v>1</v>
      </c>
      <c r="C102" t="s">
        <v>1701</v>
      </c>
      <c r="D102" t="s">
        <v>1709</v>
      </c>
      <c r="E102" t="s">
        <v>1703</v>
      </c>
      <c r="F102" t="s">
        <v>1742</v>
      </c>
    </row>
    <row r="103" spans="1:6">
      <c r="A103" t="s">
        <v>121</v>
      </c>
      <c r="B103" t="s">
        <v>1</v>
      </c>
      <c r="C103" t="s">
        <v>1701</v>
      </c>
      <c r="D103" t="s">
        <v>1709</v>
      </c>
      <c r="E103" t="s">
        <v>1703</v>
      </c>
      <c r="F103" t="s">
        <v>1743</v>
      </c>
    </row>
    <row r="104" spans="1:6">
      <c r="A104" t="s">
        <v>122</v>
      </c>
      <c r="B104" t="s">
        <v>1</v>
      </c>
      <c r="C104" t="s">
        <v>1701</v>
      </c>
      <c r="D104" t="s">
        <v>1709</v>
      </c>
      <c r="E104" t="s">
        <v>1703</v>
      </c>
      <c r="F104" t="s">
        <v>1744</v>
      </c>
    </row>
    <row r="105" spans="1:6">
      <c r="A105" t="s">
        <v>123</v>
      </c>
      <c r="B105" t="s">
        <v>1</v>
      </c>
      <c r="C105" t="s">
        <v>1701</v>
      </c>
      <c r="D105" t="s">
        <v>1709</v>
      </c>
      <c r="E105" t="s">
        <v>1703</v>
      </c>
      <c r="F105" t="s">
        <v>1745</v>
      </c>
    </row>
    <row r="106" spans="1:6">
      <c r="A106" t="s">
        <v>124</v>
      </c>
      <c r="B106" t="s">
        <v>1</v>
      </c>
      <c r="C106" t="s">
        <v>1701</v>
      </c>
      <c r="D106" t="s">
        <v>1709</v>
      </c>
      <c r="E106" t="s">
        <v>1703</v>
      </c>
      <c r="F106" t="s">
        <v>1746</v>
      </c>
    </row>
    <row r="107" spans="1:6">
      <c r="A107" t="s">
        <v>125</v>
      </c>
      <c r="B107" t="s">
        <v>1</v>
      </c>
      <c r="C107" t="s">
        <v>1701</v>
      </c>
      <c r="D107" t="s">
        <v>1709</v>
      </c>
      <c r="E107" t="s">
        <v>1703</v>
      </c>
      <c r="F107" t="s">
        <v>1747</v>
      </c>
    </row>
    <row r="108" spans="1:6">
      <c r="A108" t="s">
        <v>126</v>
      </c>
      <c r="B108" t="s">
        <v>1</v>
      </c>
      <c r="C108" t="s">
        <v>1701</v>
      </c>
      <c r="D108" t="s">
        <v>1709</v>
      </c>
      <c r="E108" t="s">
        <v>1703</v>
      </c>
      <c r="F108" t="s">
        <v>1748</v>
      </c>
    </row>
    <row r="109" spans="1:6">
      <c r="A109" t="s">
        <v>127</v>
      </c>
      <c r="B109" t="s">
        <v>1</v>
      </c>
      <c r="C109" t="s">
        <v>1701</v>
      </c>
      <c r="D109" t="s">
        <v>1709</v>
      </c>
      <c r="E109" t="s">
        <v>1703</v>
      </c>
      <c r="F109" t="s">
        <v>1749</v>
      </c>
    </row>
    <row r="110" spans="1:6">
      <c r="A110" t="s">
        <v>128</v>
      </c>
      <c r="B110" t="s">
        <v>1</v>
      </c>
      <c r="C110" t="s">
        <v>1701</v>
      </c>
      <c r="D110" t="s">
        <v>1709</v>
      </c>
      <c r="E110" t="s">
        <v>1703</v>
      </c>
      <c r="F110" t="s">
        <v>1750</v>
      </c>
    </row>
    <row r="111" spans="1:6">
      <c r="A111" t="s">
        <v>129</v>
      </c>
      <c r="B111" t="s">
        <v>1</v>
      </c>
      <c r="C111" t="s">
        <v>1701</v>
      </c>
      <c r="D111" t="s">
        <v>1709</v>
      </c>
      <c r="E111" t="s">
        <v>1703</v>
      </c>
      <c r="F111" t="s">
        <v>1751</v>
      </c>
    </row>
    <row r="112" spans="1:6">
      <c r="A112" t="s">
        <v>130</v>
      </c>
      <c r="B112" t="s">
        <v>1</v>
      </c>
      <c r="C112" t="s">
        <v>1701</v>
      </c>
      <c r="D112" t="s">
        <v>1709</v>
      </c>
      <c r="E112" t="s">
        <v>1704</v>
      </c>
      <c r="F112" t="s">
        <v>1742</v>
      </c>
    </row>
    <row r="113" spans="1:6">
      <c r="A113" t="s">
        <v>131</v>
      </c>
      <c r="B113" t="s">
        <v>1</v>
      </c>
      <c r="C113" t="s">
        <v>1701</v>
      </c>
      <c r="D113" t="s">
        <v>1709</v>
      </c>
      <c r="E113" t="s">
        <v>1704</v>
      </c>
      <c r="F113" t="s">
        <v>1743</v>
      </c>
    </row>
    <row r="114" spans="1:6">
      <c r="A114" t="s">
        <v>132</v>
      </c>
      <c r="B114" t="s">
        <v>1</v>
      </c>
      <c r="C114" t="s">
        <v>1701</v>
      </c>
      <c r="D114" t="s">
        <v>1709</v>
      </c>
      <c r="E114" t="s">
        <v>1704</v>
      </c>
      <c r="F114" t="s">
        <v>1744</v>
      </c>
    </row>
    <row r="115" spans="1:6">
      <c r="A115" t="s">
        <v>133</v>
      </c>
      <c r="B115" t="s">
        <v>1</v>
      </c>
      <c r="C115" t="s">
        <v>1701</v>
      </c>
      <c r="D115" t="s">
        <v>1709</v>
      </c>
      <c r="E115" t="s">
        <v>1704</v>
      </c>
      <c r="F115" t="s">
        <v>1745</v>
      </c>
    </row>
    <row r="116" spans="1:6">
      <c r="A116" t="s">
        <v>134</v>
      </c>
      <c r="B116" t="s">
        <v>1</v>
      </c>
      <c r="C116" t="s">
        <v>1701</v>
      </c>
      <c r="D116" t="s">
        <v>1709</v>
      </c>
      <c r="E116" t="s">
        <v>1704</v>
      </c>
      <c r="F116" t="s">
        <v>1746</v>
      </c>
    </row>
    <row r="117" spans="1:6">
      <c r="A117" t="s">
        <v>135</v>
      </c>
      <c r="B117" t="s">
        <v>1</v>
      </c>
      <c r="C117" t="s">
        <v>1701</v>
      </c>
      <c r="D117" t="s">
        <v>1709</v>
      </c>
      <c r="E117" t="s">
        <v>1704</v>
      </c>
      <c r="F117" t="s">
        <v>1747</v>
      </c>
    </row>
    <row r="118" spans="1:6">
      <c r="A118" t="s">
        <v>136</v>
      </c>
      <c r="B118" t="s">
        <v>1</v>
      </c>
      <c r="C118" t="s">
        <v>1701</v>
      </c>
      <c r="D118" t="s">
        <v>1709</v>
      </c>
      <c r="E118" t="s">
        <v>1704</v>
      </c>
      <c r="F118" t="s">
        <v>1748</v>
      </c>
    </row>
    <row r="119" spans="1:6">
      <c r="A119" t="s">
        <v>137</v>
      </c>
      <c r="B119" t="s">
        <v>1</v>
      </c>
      <c r="C119" t="s">
        <v>1701</v>
      </c>
      <c r="D119" t="s">
        <v>1709</v>
      </c>
      <c r="E119" t="s">
        <v>1704</v>
      </c>
      <c r="F119" t="s">
        <v>1749</v>
      </c>
    </row>
    <row r="120" spans="1:6">
      <c r="A120" t="s">
        <v>138</v>
      </c>
      <c r="B120" t="s">
        <v>1</v>
      </c>
      <c r="C120" t="s">
        <v>1701</v>
      </c>
      <c r="D120" t="s">
        <v>1709</v>
      </c>
      <c r="E120" t="s">
        <v>1704</v>
      </c>
      <c r="F120" t="s">
        <v>1750</v>
      </c>
    </row>
    <row r="121" spans="1:6">
      <c r="A121" t="s">
        <v>139</v>
      </c>
      <c r="B121" t="s">
        <v>1</v>
      </c>
      <c r="C121" t="s">
        <v>1701</v>
      </c>
      <c r="D121" t="s">
        <v>1709</v>
      </c>
      <c r="E121" t="s">
        <v>1704</v>
      </c>
      <c r="F121" t="s">
        <v>1751</v>
      </c>
    </row>
    <row r="122" spans="1:6">
      <c r="A122" t="s">
        <v>140</v>
      </c>
      <c r="B122" t="s">
        <v>1</v>
      </c>
      <c r="C122" t="s">
        <v>1701</v>
      </c>
      <c r="D122" t="s">
        <v>1710</v>
      </c>
      <c r="E122" t="s">
        <v>1703</v>
      </c>
      <c r="F122" t="s">
        <v>1742</v>
      </c>
    </row>
    <row r="123" spans="1:6">
      <c r="A123" t="s">
        <v>141</v>
      </c>
      <c r="B123" t="s">
        <v>1</v>
      </c>
      <c r="C123" t="s">
        <v>1701</v>
      </c>
      <c r="D123" t="s">
        <v>1710</v>
      </c>
      <c r="E123" t="s">
        <v>1703</v>
      </c>
      <c r="F123" t="s">
        <v>1743</v>
      </c>
    </row>
    <row r="124" spans="1:6">
      <c r="A124" t="s">
        <v>142</v>
      </c>
      <c r="B124" t="s">
        <v>1</v>
      </c>
      <c r="C124" t="s">
        <v>1701</v>
      </c>
      <c r="D124" t="s">
        <v>1710</v>
      </c>
      <c r="E124" t="s">
        <v>1703</v>
      </c>
      <c r="F124" t="s">
        <v>1744</v>
      </c>
    </row>
    <row r="125" spans="1:6">
      <c r="A125" t="s">
        <v>143</v>
      </c>
      <c r="B125" t="s">
        <v>1</v>
      </c>
      <c r="C125" t="s">
        <v>1701</v>
      </c>
      <c r="D125" t="s">
        <v>1710</v>
      </c>
      <c r="E125" t="s">
        <v>1703</v>
      </c>
      <c r="F125" t="s">
        <v>1745</v>
      </c>
    </row>
    <row r="126" spans="1:6">
      <c r="A126" t="s">
        <v>144</v>
      </c>
      <c r="B126" t="s">
        <v>1</v>
      </c>
      <c r="C126" t="s">
        <v>1701</v>
      </c>
      <c r="D126" t="s">
        <v>1710</v>
      </c>
      <c r="E126" t="s">
        <v>1703</v>
      </c>
      <c r="F126" t="s">
        <v>1746</v>
      </c>
    </row>
    <row r="127" spans="1:6">
      <c r="A127" t="s">
        <v>145</v>
      </c>
      <c r="B127" t="s">
        <v>1</v>
      </c>
      <c r="C127" t="s">
        <v>1701</v>
      </c>
      <c r="D127" t="s">
        <v>1710</v>
      </c>
      <c r="E127" t="s">
        <v>1703</v>
      </c>
      <c r="F127" t="s">
        <v>1747</v>
      </c>
    </row>
    <row r="128" spans="1:6">
      <c r="A128" t="s">
        <v>146</v>
      </c>
      <c r="B128" t="s">
        <v>1</v>
      </c>
      <c r="C128" t="s">
        <v>1701</v>
      </c>
      <c r="D128" t="s">
        <v>1710</v>
      </c>
      <c r="E128" t="s">
        <v>1703</v>
      </c>
      <c r="F128" t="s">
        <v>1748</v>
      </c>
    </row>
    <row r="129" spans="1:6">
      <c r="A129" t="s">
        <v>147</v>
      </c>
      <c r="B129" t="s">
        <v>1</v>
      </c>
      <c r="C129" t="s">
        <v>1701</v>
      </c>
      <c r="D129" t="s">
        <v>1710</v>
      </c>
      <c r="E129" t="s">
        <v>1703</v>
      </c>
      <c r="F129" t="s">
        <v>1749</v>
      </c>
    </row>
    <row r="130" spans="1:6">
      <c r="A130" t="s">
        <v>148</v>
      </c>
      <c r="B130" t="s">
        <v>1</v>
      </c>
      <c r="C130" t="s">
        <v>1701</v>
      </c>
      <c r="D130" t="s">
        <v>1710</v>
      </c>
      <c r="E130" t="s">
        <v>1703</v>
      </c>
      <c r="F130" t="s">
        <v>1750</v>
      </c>
    </row>
    <row r="131" spans="1:6">
      <c r="A131" t="s">
        <v>149</v>
      </c>
      <c r="B131" t="s">
        <v>1</v>
      </c>
      <c r="C131" t="s">
        <v>1701</v>
      </c>
      <c r="D131" t="s">
        <v>1710</v>
      </c>
      <c r="E131" t="s">
        <v>1703</v>
      </c>
      <c r="F131" t="s">
        <v>1751</v>
      </c>
    </row>
    <row r="132" spans="1:6">
      <c r="A132" t="s">
        <v>150</v>
      </c>
      <c r="B132" t="s">
        <v>1</v>
      </c>
      <c r="C132" t="s">
        <v>1701</v>
      </c>
      <c r="D132" t="s">
        <v>1710</v>
      </c>
      <c r="E132" t="s">
        <v>1704</v>
      </c>
      <c r="F132" t="s">
        <v>1742</v>
      </c>
    </row>
    <row r="133" spans="1:6">
      <c r="A133" t="s">
        <v>151</v>
      </c>
      <c r="B133" t="s">
        <v>1</v>
      </c>
      <c r="C133" t="s">
        <v>1701</v>
      </c>
      <c r="D133" t="s">
        <v>1710</v>
      </c>
      <c r="E133" t="s">
        <v>1704</v>
      </c>
      <c r="F133" t="s">
        <v>1743</v>
      </c>
    </row>
    <row r="134" spans="1:6">
      <c r="A134" t="s">
        <v>152</v>
      </c>
      <c r="B134" t="s">
        <v>1</v>
      </c>
      <c r="C134" t="s">
        <v>1701</v>
      </c>
      <c r="D134" t="s">
        <v>1710</v>
      </c>
      <c r="E134" t="s">
        <v>1704</v>
      </c>
      <c r="F134" t="s">
        <v>1744</v>
      </c>
    </row>
    <row r="135" spans="1:6">
      <c r="A135" t="s">
        <v>153</v>
      </c>
      <c r="B135" t="s">
        <v>1</v>
      </c>
      <c r="C135" t="s">
        <v>1701</v>
      </c>
      <c r="D135" t="s">
        <v>1710</v>
      </c>
      <c r="E135" t="s">
        <v>1704</v>
      </c>
      <c r="F135" t="s">
        <v>1745</v>
      </c>
    </row>
    <row r="136" spans="1:6">
      <c r="A136" t="s">
        <v>154</v>
      </c>
      <c r="B136" t="s">
        <v>1</v>
      </c>
      <c r="C136" t="s">
        <v>1701</v>
      </c>
      <c r="D136" t="s">
        <v>1710</v>
      </c>
      <c r="E136" t="s">
        <v>1704</v>
      </c>
      <c r="F136" t="s">
        <v>1746</v>
      </c>
    </row>
    <row r="137" spans="1:6">
      <c r="A137" t="s">
        <v>155</v>
      </c>
      <c r="B137" t="s">
        <v>1</v>
      </c>
      <c r="C137" t="s">
        <v>1701</v>
      </c>
      <c r="D137" t="s">
        <v>1710</v>
      </c>
      <c r="E137" t="s">
        <v>1704</v>
      </c>
      <c r="F137" t="s">
        <v>1747</v>
      </c>
    </row>
    <row r="138" spans="1:6">
      <c r="A138" t="s">
        <v>156</v>
      </c>
      <c r="B138" t="s">
        <v>1</v>
      </c>
      <c r="C138" t="s">
        <v>1701</v>
      </c>
      <c r="D138" t="s">
        <v>1710</v>
      </c>
      <c r="E138" t="s">
        <v>1704</v>
      </c>
      <c r="F138" t="s">
        <v>1748</v>
      </c>
    </row>
    <row r="139" spans="1:6">
      <c r="A139" t="s">
        <v>157</v>
      </c>
      <c r="B139" t="s">
        <v>1</v>
      </c>
      <c r="C139" t="s">
        <v>1701</v>
      </c>
      <c r="D139" t="s">
        <v>1710</v>
      </c>
      <c r="E139" t="s">
        <v>1704</v>
      </c>
      <c r="F139" t="s">
        <v>1749</v>
      </c>
    </row>
    <row r="140" spans="1:6">
      <c r="A140" t="s">
        <v>158</v>
      </c>
      <c r="B140" t="s">
        <v>1</v>
      </c>
      <c r="C140" t="s">
        <v>1701</v>
      </c>
      <c r="D140" t="s">
        <v>1710</v>
      </c>
      <c r="E140" t="s">
        <v>1704</v>
      </c>
      <c r="F140" t="s">
        <v>1750</v>
      </c>
    </row>
    <row r="141" spans="1:6">
      <c r="A141" t="s">
        <v>159</v>
      </c>
      <c r="B141" t="s">
        <v>1</v>
      </c>
      <c r="C141" t="s">
        <v>1701</v>
      </c>
      <c r="D141" t="s">
        <v>1710</v>
      </c>
      <c r="E141" t="s">
        <v>1704</v>
      </c>
      <c r="F141" t="s">
        <v>1751</v>
      </c>
    </row>
    <row r="142" spans="1:6">
      <c r="A142" t="s">
        <v>160</v>
      </c>
      <c r="B142" t="s">
        <v>1</v>
      </c>
      <c r="C142" t="s">
        <v>1701</v>
      </c>
      <c r="D142" t="s">
        <v>1711</v>
      </c>
      <c r="E142" t="s">
        <v>1703</v>
      </c>
      <c r="F142" t="s">
        <v>1742</v>
      </c>
    </row>
    <row r="143" spans="1:6">
      <c r="A143" t="s">
        <v>161</v>
      </c>
      <c r="B143" t="s">
        <v>1</v>
      </c>
      <c r="C143" t="s">
        <v>1701</v>
      </c>
      <c r="D143" t="s">
        <v>1711</v>
      </c>
      <c r="E143" t="s">
        <v>1703</v>
      </c>
      <c r="F143" t="s">
        <v>1743</v>
      </c>
    </row>
    <row r="144" spans="1:6">
      <c r="A144" t="s">
        <v>162</v>
      </c>
      <c r="B144" t="s">
        <v>1</v>
      </c>
      <c r="C144" t="s">
        <v>1701</v>
      </c>
      <c r="D144" t="s">
        <v>1711</v>
      </c>
      <c r="E144" t="s">
        <v>1703</v>
      </c>
      <c r="F144" t="s">
        <v>1744</v>
      </c>
    </row>
    <row r="145" spans="1:6">
      <c r="A145" t="s">
        <v>163</v>
      </c>
      <c r="B145" t="s">
        <v>1</v>
      </c>
      <c r="C145" t="s">
        <v>1701</v>
      </c>
      <c r="D145" t="s">
        <v>1711</v>
      </c>
      <c r="E145" t="s">
        <v>1703</v>
      </c>
      <c r="F145" t="s">
        <v>1745</v>
      </c>
    </row>
    <row r="146" spans="1:6">
      <c r="A146" t="s">
        <v>164</v>
      </c>
      <c r="B146" t="s">
        <v>1</v>
      </c>
      <c r="C146" t="s">
        <v>1701</v>
      </c>
      <c r="D146" t="s">
        <v>1711</v>
      </c>
      <c r="E146" t="s">
        <v>1703</v>
      </c>
      <c r="F146" t="s">
        <v>1746</v>
      </c>
    </row>
    <row r="147" spans="1:6">
      <c r="A147" t="s">
        <v>165</v>
      </c>
      <c r="B147" t="s">
        <v>1</v>
      </c>
      <c r="C147" t="s">
        <v>1701</v>
      </c>
      <c r="D147" t="s">
        <v>1711</v>
      </c>
      <c r="E147" t="s">
        <v>1703</v>
      </c>
      <c r="F147" t="s">
        <v>1747</v>
      </c>
    </row>
    <row r="148" spans="1:6">
      <c r="A148" t="s">
        <v>166</v>
      </c>
      <c r="B148" t="s">
        <v>1</v>
      </c>
      <c r="C148" t="s">
        <v>1701</v>
      </c>
      <c r="D148" t="s">
        <v>1711</v>
      </c>
      <c r="E148" t="s">
        <v>1703</v>
      </c>
      <c r="F148" t="s">
        <v>1748</v>
      </c>
    </row>
    <row r="149" spans="1:6">
      <c r="A149" t="s">
        <v>167</v>
      </c>
      <c r="B149" t="s">
        <v>1</v>
      </c>
      <c r="C149" t="s">
        <v>1701</v>
      </c>
      <c r="D149" t="s">
        <v>1711</v>
      </c>
      <c r="E149" t="s">
        <v>1703</v>
      </c>
      <c r="F149" t="s">
        <v>1749</v>
      </c>
    </row>
    <row r="150" spans="1:6">
      <c r="A150" t="s">
        <v>168</v>
      </c>
      <c r="B150" t="s">
        <v>1</v>
      </c>
      <c r="C150" t="s">
        <v>1701</v>
      </c>
      <c r="D150" t="s">
        <v>1711</v>
      </c>
      <c r="E150" t="s">
        <v>1703</v>
      </c>
      <c r="F150" t="s">
        <v>1750</v>
      </c>
    </row>
    <row r="151" spans="1:6">
      <c r="A151" t="s">
        <v>169</v>
      </c>
      <c r="B151" t="s">
        <v>1</v>
      </c>
      <c r="C151" t="s">
        <v>1701</v>
      </c>
      <c r="D151" t="s">
        <v>1711</v>
      </c>
      <c r="E151" t="s">
        <v>1703</v>
      </c>
      <c r="F151" t="s">
        <v>1751</v>
      </c>
    </row>
    <row r="152" spans="1:6">
      <c r="A152" t="s">
        <v>170</v>
      </c>
      <c r="B152" t="s">
        <v>1</v>
      </c>
      <c r="C152" t="s">
        <v>1701</v>
      </c>
      <c r="D152" t="s">
        <v>1711</v>
      </c>
      <c r="E152" t="s">
        <v>1704</v>
      </c>
      <c r="F152" t="s">
        <v>1742</v>
      </c>
    </row>
    <row r="153" spans="1:6">
      <c r="A153" t="s">
        <v>171</v>
      </c>
      <c r="B153" t="s">
        <v>1</v>
      </c>
      <c r="C153" t="s">
        <v>1701</v>
      </c>
      <c r="D153" t="s">
        <v>1711</v>
      </c>
      <c r="E153" t="s">
        <v>1704</v>
      </c>
      <c r="F153" t="s">
        <v>1743</v>
      </c>
    </row>
    <row r="154" spans="1:6">
      <c r="A154" t="s">
        <v>172</v>
      </c>
      <c r="B154" t="s">
        <v>1</v>
      </c>
      <c r="C154" t="s">
        <v>1701</v>
      </c>
      <c r="D154" t="s">
        <v>1711</v>
      </c>
      <c r="E154" t="s">
        <v>1704</v>
      </c>
      <c r="F154" t="s">
        <v>1744</v>
      </c>
    </row>
    <row r="155" spans="1:6">
      <c r="A155" t="s">
        <v>173</v>
      </c>
      <c r="B155" t="s">
        <v>1</v>
      </c>
      <c r="C155" t="s">
        <v>1701</v>
      </c>
      <c r="D155" t="s">
        <v>1711</v>
      </c>
      <c r="E155" t="s">
        <v>1704</v>
      </c>
      <c r="F155" t="s">
        <v>1745</v>
      </c>
    </row>
    <row r="156" spans="1:6">
      <c r="A156" t="s">
        <v>174</v>
      </c>
      <c r="B156" t="s">
        <v>1</v>
      </c>
      <c r="C156" t="s">
        <v>1701</v>
      </c>
      <c r="D156" t="s">
        <v>1711</v>
      </c>
      <c r="E156" t="s">
        <v>1704</v>
      </c>
      <c r="F156" t="s">
        <v>1746</v>
      </c>
    </row>
    <row r="157" spans="1:6">
      <c r="A157" t="s">
        <v>175</v>
      </c>
      <c r="B157" t="s">
        <v>1</v>
      </c>
      <c r="C157" t="s">
        <v>1701</v>
      </c>
      <c r="D157" t="s">
        <v>1711</v>
      </c>
      <c r="E157" t="s">
        <v>1704</v>
      </c>
      <c r="F157" t="s">
        <v>1747</v>
      </c>
    </row>
    <row r="158" spans="1:6">
      <c r="A158" t="s">
        <v>176</v>
      </c>
      <c r="B158" t="s">
        <v>1</v>
      </c>
      <c r="C158" t="s">
        <v>1701</v>
      </c>
      <c r="D158" t="s">
        <v>1711</v>
      </c>
      <c r="E158" t="s">
        <v>1704</v>
      </c>
      <c r="F158" t="s">
        <v>1748</v>
      </c>
    </row>
    <row r="159" spans="1:6">
      <c r="A159" t="s">
        <v>177</v>
      </c>
      <c r="B159" t="s">
        <v>1</v>
      </c>
      <c r="C159" t="s">
        <v>1701</v>
      </c>
      <c r="D159" t="s">
        <v>1711</v>
      </c>
      <c r="E159" t="s">
        <v>1704</v>
      </c>
      <c r="F159" t="s">
        <v>1749</v>
      </c>
    </row>
    <row r="160" spans="1:6">
      <c r="A160" t="s">
        <v>178</v>
      </c>
      <c r="B160" t="s">
        <v>1</v>
      </c>
      <c r="C160" t="s">
        <v>1701</v>
      </c>
      <c r="D160" t="s">
        <v>1711</v>
      </c>
      <c r="E160" t="s">
        <v>1704</v>
      </c>
      <c r="F160" t="s">
        <v>1750</v>
      </c>
    </row>
    <row r="161" spans="1:6">
      <c r="A161" t="s">
        <v>179</v>
      </c>
      <c r="B161" t="s">
        <v>1</v>
      </c>
      <c r="C161" t="s">
        <v>1701</v>
      </c>
      <c r="D161" t="s">
        <v>1711</v>
      </c>
      <c r="E161" t="s">
        <v>1704</v>
      </c>
      <c r="F161" t="s">
        <v>1751</v>
      </c>
    </row>
    <row r="162" spans="1:6">
      <c r="A162" t="s">
        <v>180</v>
      </c>
      <c r="B162" t="s">
        <v>1</v>
      </c>
      <c r="C162" t="s">
        <v>1701</v>
      </c>
      <c r="D162" t="s">
        <v>1712</v>
      </c>
      <c r="E162" t="s">
        <v>1703</v>
      </c>
      <c r="F162" t="s">
        <v>1742</v>
      </c>
    </row>
    <row r="163" spans="1:6">
      <c r="A163" t="s">
        <v>181</v>
      </c>
      <c r="B163" t="s">
        <v>1</v>
      </c>
      <c r="C163" t="s">
        <v>1701</v>
      </c>
      <c r="D163" t="s">
        <v>1712</v>
      </c>
      <c r="E163" t="s">
        <v>1703</v>
      </c>
      <c r="F163" t="s">
        <v>1743</v>
      </c>
    </row>
    <row r="164" spans="1:6">
      <c r="A164" t="s">
        <v>182</v>
      </c>
      <c r="B164" t="s">
        <v>1</v>
      </c>
      <c r="C164" t="s">
        <v>1701</v>
      </c>
      <c r="D164" t="s">
        <v>1712</v>
      </c>
      <c r="E164" t="s">
        <v>1703</v>
      </c>
      <c r="F164" t="s">
        <v>1744</v>
      </c>
    </row>
    <row r="165" spans="1:6">
      <c r="A165" t="s">
        <v>183</v>
      </c>
      <c r="B165" t="s">
        <v>1</v>
      </c>
      <c r="C165" t="s">
        <v>1701</v>
      </c>
      <c r="D165" t="s">
        <v>1712</v>
      </c>
      <c r="E165" t="s">
        <v>1703</v>
      </c>
      <c r="F165" t="s">
        <v>1745</v>
      </c>
    </row>
    <row r="166" spans="1:6">
      <c r="A166" t="s">
        <v>184</v>
      </c>
      <c r="B166" t="s">
        <v>1</v>
      </c>
      <c r="C166" t="s">
        <v>1701</v>
      </c>
      <c r="D166" t="s">
        <v>1712</v>
      </c>
      <c r="E166" t="s">
        <v>1703</v>
      </c>
      <c r="F166" t="s">
        <v>1746</v>
      </c>
    </row>
    <row r="167" spans="1:6">
      <c r="A167" t="s">
        <v>185</v>
      </c>
      <c r="B167" t="s">
        <v>1</v>
      </c>
      <c r="C167" t="s">
        <v>1701</v>
      </c>
      <c r="D167" t="s">
        <v>1712</v>
      </c>
      <c r="E167" t="s">
        <v>1703</v>
      </c>
      <c r="F167" t="s">
        <v>1747</v>
      </c>
    </row>
    <row r="168" spans="1:6">
      <c r="A168" t="s">
        <v>186</v>
      </c>
      <c r="B168" t="s">
        <v>1</v>
      </c>
      <c r="C168" t="s">
        <v>1701</v>
      </c>
      <c r="D168" t="s">
        <v>1712</v>
      </c>
      <c r="E168" t="s">
        <v>1703</v>
      </c>
      <c r="F168" t="s">
        <v>1748</v>
      </c>
    </row>
    <row r="169" spans="1:6">
      <c r="A169" t="s">
        <v>187</v>
      </c>
      <c r="B169" t="s">
        <v>1</v>
      </c>
      <c r="C169" t="s">
        <v>1701</v>
      </c>
      <c r="D169" t="s">
        <v>1712</v>
      </c>
      <c r="E169" t="s">
        <v>1703</v>
      </c>
      <c r="F169" t="s">
        <v>1749</v>
      </c>
    </row>
    <row r="170" spans="1:6">
      <c r="A170" t="s">
        <v>188</v>
      </c>
      <c r="B170" t="s">
        <v>1</v>
      </c>
      <c r="C170" t="s">
        <v>1701</v>
      </c>
      <c r="D170" t="s">
        <v>1712</v>
      </c>
      <c r="E170" t="s">
        <v>1703</v>
      </c>
      <c r="F170" t="s">
        <v>1750</v>
      </c>
    </row>
    <row r="171" spans="1:6">
      <c r="A171" t="s">
        <v>189</v>
      </c>
      <c r="B171" t="s">
        <v>1</v>
      </c>
      <c r="C171" t="s">
        <v>1701</v>
      </c>
      <c r="D171" t="s">
        <v>1712</v>
      </c>
      <c r="E171" t="s">
        <v>1703</v>
      </c>
      <c r="F171" t="s">
        <v>1751</v>
      </c>
    </row>
    <row r="172" spans="1:6">
      <c r="A172" t="s">
        <v>190</v>
      </c>
      <c r="B172" t="s">
        <v>1</v>
      </c>
      <c r="C172" t="s">
        <v>1701</v>
      </c>
      <c r="D172" t="s">
        <v>1712</v>
      </c>
      <c r="E172" t="s">
        <v>1704</v>
      </c>
      <c r="F172" t="s">
        <v>1742</v>
      </c>
    </row>
    <row r="173" spans="1:6">
      <c r="A173" t="s">
        <v>191</v>
      </c>
      <c r="B173" t="s">
        <v>1</v>
      </c>
      <c r="C173" t="s">
        <v>1701</v>
      </c>
      <c r="D173" t="s">
        <v>1712</v>
      </c>
      <c r="E173" t="s">
        <v>1704</v>
      </c>
      <c r="F173" t="s">
        <v>1743</v>
      </c>
    </row>
    <row r="174" spans="1:6">
      <c r="A174" t="s">
        <v>192</v>
      </c>
      <c r="B174" t="s">
        <v>1</v>
      </c>
      <c r="C174" t="s">
        <v>1701</v>
      </c>
      <c r="D174" t="s">
        <v>1712</v>
      </c>
      <c r="E174" t="s">
        <v>1704</v>
      </c>
      <c r="F174" t="s">
        <v>1744</v>
      </c>
    </row>
    <row r="175" spans="1:6">
      <c r="A175" t="s">
        <v>193</v>
      </c>
      <c r="B175" t="s">
        <v>1</v>
      </c>
      <c r="C175" t="s">
        <v>1701</v>
      </c>
      <c r="D175" t="s">
        <v>1712</v>
      </c>
      <c r="E175" t="s">
        <v>1704</v>
      </c>
      <c r="F175" t="s">
        <v>1745</v>
      </c>
    </row>
    <row r="176" spans="1:6">
      <c r="A176" t="s">
        <v>194</v>
      </c>
      <c r="B176" t="s">
        <v>1</v>
      </c>
      <c r="C176" t="s">
        <v>1701</v>
      </c>
      <c r="D176" t="s">
        <v>1712</v>
      </c>
      <c r="E176" t="s">
        <v>1704</v>
      </c>
      <c r="F176" t="s">
        <v>1746</v>
      </c>
    </row>
    <row r="177" spans="1:6">
      <c r="A177" t="s">
        <v>195</v>
      </c>
      <c r="B177" t="s">
        <v>1</v>
      </c>
      <c r="C177" t="s">
        <v>1701</v>
      </c>
      <c r="D177" t="s">
        <v>1712</v>
      </c>
      <c r="E177" t="s">
        <v>1704</v>
      </c>
      <c r="F177" t="s">
        <v>1747</v>
      </c>
    </row>
    <row r="178" spans="1:6">
      <c r="A178" t="s">
        <v>196</v>
      </c>
      <c r="B178" t="s">
        <v>1</v>
      </c>
      <c r="C178" t="s">
        <v>1701</v>
      </c>
      <c r="D178" t="s">
        <v>1712</v>
      </c>
      <c r="E178" t="s">
        <v>1704</v>
      </c>
      <c r="F178" t="s">
        <v>1748</v>
      </c>
    </row>
    <row r="179" spans="1:6">
      <c r="A179" t="s">
        <v>197</v>
      </c>
      <c r="B179" t="s">
        <v>1</v>
      </c>
      <c r="C179" t="s">
        <v>1701</v>
      </c>
      <c r="D179" t="s">
        <v>1712</v>
      </c>
      <c r="E179" t="s">
        <v>1704</v>
      </c>
      <c r="F179" t="s">
        <v>1749</v>
      </c>
    </row>
    <row r="180" spans="1:6">
      <c r="A180" t="s">
        <v>198</v>
      </c>
      <c r="B180" t="s">
        <v>1</v>
      </c>
      <c r="C180" t="s">
        <v>1701</v>
      </c>
      <c r="D180" t="s">
        <v>1712</v>
      </c>
      <c r="E180" t="s">
        <v>1704</v>
      </c>
      <c r="F180" t="s">
        <v>1750</v>
      </c>
    </row>
    <row r="181" spans="1:6">
      <c r="A181" t="s">
        <v>199</v>
      </c>
      <c r="B181" t="s">
        <v>1</v>
      </c>
      <c r="C181" t="s">
        <v>1701</v>
      </c>
      <c r="D181" t="s">
        <v>1712</v>
      </c>
      <c r="E181" t="s">
        <v>1704</v>
      </c>
      <c r="F181" t="s">
        <v>1751</v>
      </c>
    </row>
    <row r="182" spans="1:6">
      <c r="A182" t="s">
        <v>200</v>
      </c>
      <c r="B182" t="s">
        <v>1</v>
      </c>
      <c r="C182" t="s">
        <v>1701</v>
      </c>
      <c r="D182" t="s">
        <v>1713</v>
      </c>
      <c r="E182" t="s">
        <v>1703</v>
      </c>
      <c r="F182" t="s">
        <v>1742</v>
      </c>
    </row>
    <row r="183" spans="1:6">
      <c r="A183" t="s">
        <v>201</v>
      </c>
      <c r="B183" t="s">
        <v>1</v>
      </c>
      <c r="C183" t="s">
        <v>1701</v>
      </c>
      <c r="D183" t="s">
        <v>1713</v>
      </c>
      <c r="E183" t="s">
        <v>1703</v>
      </c>
      <c r="F183" t="s">
        <v>1743</v>
      </c>
    </row>
    <row r="184" spans="1:6">
      <c r="A184" t="s">
        <v>202</v>
      </c>
      <c r="B184" t="s">
        <v>1</v>
      </c>
      <c r="C184" t="s">
        <v>1701</v>
      </c>
      <c r="D184" t="s">
        <v>1713</v>
      </c>
      <c r="E184" t="s">
        <v>1703</v>
      </c>
      <c r="F184" t="s">
        <v>1744</v>
      </c>
    </row>
    <row r="185" spans="1:6">
      <c r="A185" t="s">
        <v>203</v>
      </c>
      <c r="B185" t="s">
        <v>1</v>
      </c>
      <c r="C185" t="s">
        <v>1701</v>
      </c>
      <c r="D185" t="s">
        <v>1713</v>
      </c>
      <c r="E185" t="s">
        <v>1703</v>
      </c>
      <c r="F185" t="s">
        <v>1745</v>
      </c>
    </row>
    <row r="186" spans="1:6">
      <c r="A186" t="s">
        <v>204</v>
      </c>
      <c r="B186" t="s">
        <v>1</v>
      </c>
      <c r="C186" t="s">
        <v>1701</v>
      </c>
      <c r="D186" t="s">
        <v>1713</v>
      </c>
      <c r="E186" t="s">
        <v>1703</v>
      </c>
      <c r="F186" t="s">
        <v>1746</v>
      </c>
    </row>
    <row r="187" spans="1:6">
      <c r="A187" t="s">
        <v>205</v>
      </c>
      <c r="B187" t="s">
        <v>1</v>
      </c>
      <c r="C187" t="s">
        <v>1701</v>
      </c>
      <c r="D187" t="s">
        <v>1713</v>
      </c>
      <c r="E187" t="s">
        <v>1703</v>
      </c>
      <c r="F187" t="s">
        <v>1747</v>
      </c>
    </row>
    <row r="188" spans="1:6">
      <c r="A188" t="s">
        <v>206</v>
      </c>
      <c r="B188" t="s">
        <v>1</v>
      </c>
      <c r="C188" t="s">
        <v>1701</v>
      </c>
      <c r="D188" t="s">
        <v>1713</v>
      </c>
      <c r="E188" t="s">
        <v>1703</v>
      </c>
      <c r="F188" t="s">
        <v>1748</v>
      </c>
    </row>
    <row r="189" spans="1:6">
      <c r="A189" t="s">
        <v>207</v>
      </c>
      <c r="B189" t="s">
        <v>1</v>
      </c>
      <c r="C189" t="s">
        <v>1701</v>
      </c>
      <c r="D189" t="s">
        <v>1713</v>
      </c>
      <c r="E189" t="s">
        <v>1703</v>
      </c>
      <c r="F189" t="s">
        <v>1749</v>
      </c>
    </row>
    <row r="190" spans="1:6">
      <c r="A190" t="s">
        <v>208</v>
      </c>
      <c r="B190" t="s">
        <v>1</v>
      </c>
      <c r="C190" t="s">
        <v>1701</v>
      </c>
      <c r="D190" t="s">
        <v>1713</v>
      </c>
      <c r="E190" t="s">
        <v>1703</v>
      </c>
      <c r="F190" t="s">
        <v>1750</v>
      </c>
    </row>
    <row r="191" spans="1:6">
      <c r="A191" t="s">
        <v>209</v>
      </c>
      <c r="B191" t="s">
        <v>1</v>
      </c>
      <c r="C191" t="s">
        <v>1701</v>
      </c>
      <c r="D191" t="s">
        <v>1713</v>
      </c>
      <c r="E191" t="s">
        <v>1703</v>
      </c>
      <c r="F191" t="s">
        <v>1751</v>
      </c>
    </row>
    <row r="192" spans="1:6">
      <c r="A192" t="s">
        <v>210</v>
      </c>
      <c r="B192" t="s">
        <v>1</v>
      </c>
      <c r="C192" t="s">
        <v>1701</v>
      </c>
      <c r="D192" t="s">
        <v>1713</v>
      </c>
      <c r="E192" t="s">
        <v>1704</v>
      </c>
      <c r="F192" t="s">
        <v>1742</v>
      </c>
    </row>
    <row r="193" spans="1:6">
      <c r="A193" t="s">
        <v>211</v>
      </c>
      <c r="B193" t="s">
        <v>1</v>
      </c>
      <c r="C193" t="s">
        <v>1701</v>
      </c>
      <c r="D193" t="s">
        <v>1713</v>
      </c>
      <c r="E193" t="s">
        <v>1704</v>
      </c>
      <c r="F193" t="s">
        <v>1743</v>
      </c>
    </row>
    <row r="194" spans="1:6">
      <c r="A194" t="s">
        <v>212</v>
      </c>
      <c r="B194" t="s">
        <v>1</v>
      </c>
      <c r="C194" t="s">
        <v>1701</v>
      </c>
      <c r="D194" t="s">
        <v>1713</v>
      </c>
      <c r="E194" t="s">
        <v>1704</v>
      </c>
      <c r="F194" t="s">
        <v>1744</v>
      </c>
    </row>
    <row r="195" spans="1:6">
      <c r="A195" t="s">
        <v>213</v>
      </c>
      <c r="B195" t="s">
        <v>1</v>
      </c>
      <c r="C195" t="s">
        <v>1701</v>
      </c>
      <c r="D195" t="s">
        <v>1713</v>
      </c>
      <c r="E195" t="s">
        <v>1704</v>
      </c>
      <c r="F195" t="s">
        <v>1745</v>
      </c>
    </row>
    <row r="196" spans="1:6">
      <c r="A196" t="s">
        <v>214</v>
      </c>
      <c r="B196" t="s">
        <v>1</v>
      </c>
      <c r="C196" t="s">
        <v>1701</v>
      </c>
      <c r="D196" t="s">
        <v>1713</v>
      </c>
      <c r="E196" t="s">
        <v>1704</v>
      </c>
      <c r="F196" t="s">
        <v>1746</v>
      </c>
    </row>
    <row r="197" spans="1:6">
      <c r="A197" t="s">
        <v>215</v>
      </c>
      <c r="B197" t="s">
        <v>1</v>
      </c>
      <c r="C197" t="s">
        <v>1701</v>
      </c>
      <c r="D197" t="s">
        <v>1713</v>
      </c>
      <c r="E197" t="s">
        <v>1704</v>
      </c>
      <c r="F197" t="s">
        <v>1747</v>
      </c>
    </row>
    <row r="198" spans="1:6">
      <c r="A198" t="s">
        <v>216</v>
      </c>
      <c r="B198" t="s">
        <v>1</v>
      </c>
      <c r="C198" t="s">
        <v>1701</v>
      </c>
      <c r="D198" t="s">
        <v>1713</v>
      </c>
      <c r="E198" t="s">
        <v>1704</v>
      </c>
      <c r="F198" t="s">
        <v>1748</v>
      </c>
    </row>
    <row r="199" spans="1:6">
      <c r="A199" t="s">
        <v>217</v>
      </c>
      <c r="B199" t="s">
        <v>1</v>
      </c>
      <c r="C199" t="s">
        <v>1701</v>
      </c>
      <c r="D199" t="s">
        <v>1713</v>
      </c>
      <c r="E199" t="s">
        <v>1704</v>
      </c>
      <c r="F199" t="s">
        <v>1749</v>
      </c>
    </row>
    <row r="200" spans="1:6">
      <c r="A200" t="s">
        <v>218</v>
      </c>
      <c r="B200" t="s">
        <v>1</v>
      </c>
      <c r="C200" t="s">
        <v>1701</v>
      </c>
      <c r="D200" t="s">
        <v>1713</v>
      </c>
      <c r="E200" t="s">
        <v>1704</v>
      </c>
      <c r="F200" t="s">
        <v>1750</v>
      </c>
    </row>
    <row r="201" spans="1:6">
      <c r="A201" t="s">
        <v>219</v>
      </c>
      <c r="B201" t="s">
        <v>1</v>
      </c>
      <c r="C201" t="s">
        <v>1701</v>
      </c>
      <c r="D201" t="s">
        <v>1713</v>
      </c>
      <c r="E201" t="s">
        <v>1704</v>
      </c>
      <c r="F201" t="s">
        <v>1751</v>
      </c>
    </row>
    <row r="202" spans="1:6">
      <c r="A202" t="s">
        <v>220</v>
      </c>
      <c r="B202" t="s">
        <v>1</v>
      </c>
      <c r="C202" t="s">
        <v>1701</v>
      </c>
      <c r="D202" t="s">
        <v>1714</v>
      </c>
      <c r="E202" t="s">
        <v>1703</v>
      </c>
      <c r="F202" t="s">
        <v>1742</v>
      </c>
    </row>
    <row r="203" spans="1:6">
      <c r="A203" t="s">
        <v>221</v>
      </c>
      <c r="B203" t="s">
        <v>1</v>
      </c>
      <c r="C203" t="s">
        <v>1701</v>
      </c>
      <c r="D203" t="s">
        <v>1714</v>
      </c>
      <c r="E203" t="s">
        <v>1703</v>
      </c>
      <c r="F203" t="s">
        <v>1743</v>
      </c>
    </row>
    <row r="204" spans="1:6">
      <c r="A204" t="s">
        <v>222</v>
      </c>
      <c r="B204" t="s">
        <v>1</v>
      </c>
      <c r="C204" t="s">
        <v>1701</v>
      </c>
      <c r="D204" t="s">
        <v>1714</v>
      </c>
      <c r="E204" t="s">
        <v>1703</v>
      </c>
      <c r="F204" t="s">
        <v>1744</v>
      </c>
    </row>
    <row r="205" spans="1:6">
      <c r="A205" t="s">
        <v>223</v>
      </c>
      <c r="B205" t="s">
        <v>1</v>
      </c>
      <c r="C205" t="s">
        <v>1701</v>
      </c>
      <c r="D205" t="s">
        <v>1714</v>
      </c>
      <c r="E205" t="s">
        <v>1703</v>
      </c>
      <c r="F205" t="s">
        <v>1745</v>
      </c>
    </row>
    <row r="206" spans="1:6">
      <c r="A206" t="s">
        <v>224</v>
      </c>
      <c r="B206" t="s">
        <v>1</v>
      </c>
      <c r="C206" t="s">
        <v>1701</v>
      </c>
      <c r="D206" t="s">
        <v>1714</v>
      </c>
      <c r="E206" t="s">
        <v>1703</v>
      </c>
      <c r="F206" t="s">
        <v>1746</v>
      </c>
    </row>
    <row r="207" spans="1:6">
      <c r="A207" t="s">
        <v>225</v>
      </c>
      <c r="B207" t="s">
        <v>1</v>
      </c>
      <c r="C207" t="s">
        <v>1701</v>
      </c>
      <c r="D207" t="s">
        <v>1714</v>
      </c>
      <c r="E207" t="s">
        <v>1703</v>
      </c>
      <c r="F207" t="s">
        <v>1747</v>
      </c>
    </row>
    <row r="208" spans="1:6">
      <c r="A208" t="s">
        <v>226</v>
      </c>
      <c r="B208" t="s">
        <v>1</v>
      </c>
      <c r="C208" t="s">
        <v>1701</v>
      </c>
      <c r="D208" t="s">
        <v>1714</v>
      </c>
      <c r="E208" t="s">
        <v>1703</v>
      </c>
      <c r="F208" t="s">
        <v>1748</v>
      </c>
    </row>
    <row r="209" spans="1:6">
      <c r="A209" t="s">
        <v>227</v>
      </c>
      <c r="B209" t="s">
        <v>1</v>
      </c>
      <c r="C209" t="s">
        <v>1701</v>
      </c>
      <c r="D209" t="s">
        <v>1714</v>
      </c>
      <c r="E209" t="s">
        <v>1703</v>
      </c>
      <c r="F209" t="s">
        <v>1749</v>
      </c>
    </row>
    <row r="210" spans="1:6">
      <c r="A210" t="s">
        <v>228</v>
      </c>
      <c r="B210" t="s">
        <v>1</v>
      </c>
      <c r="C210" t="s">
        <v>1701</v>
      </c>
      <c r="D210" t="s">
        <v>1714</v>
      </c>
      <c r="E210" t="s">
        <v>1703</v>
      </c>
      <c r="F210" t="s">
        <v>1750</v>
      </c>
    </row>
    <row r="211" spans="1:6">
      <c r="A211" t="s">
        <v>229</v>
      </c>
      <c r="B211" t="s">
        <v>1</v>
      </c>
      <c r="C211" t="s">
        <v>1701</v>
      </c>
      <c r="D211" t="s">
        <v>1714</v>
      </c>
      <c r="E211" t="s">
        <v>1703</v>
      </c>
      <c r="F211" t="s">
        <v>1751</v>
      </c>
    </row>
    <row r="212" spans="1:6">
      <c r="A212" t="s">
        <v>230</v>
      </c>
      <c r="B212" t="s">
        <v>1</v>
      </c>
      <c r="C212" t="s">
        <v>1701</v>
      </c>
      <c r="D212" t="s">
        <v>1714</v>
      </c>
      <c r="E212" t="s">
        <v>1704</v>
      </c>
      <c r="F212" t="s">
        <v>1742</v>
      </c>
    </row>
    <row r="213" spans="1:6">
      <c r="A213" t="s">
        <v>231</v>
      </c>
      <c r="B213" t="s">
        <v>1</v>
      </c>
      <c r="C213" t="s">
        <v>1701</v>
      </c>
      <c r="D213" t="s">
        <v>1714</v>
      </c>
      <c r="E213" t="s">
        <v>1704</v>
      </c>
      <c r="F213" t="s">
        <v>1743</v>
      </c>
    </row>
    <row r="214" spans="1:6">
      <c r="A214" t="s">
        <v>232</v>
      </c>
      <c r="B214" t="s">
        <v>1</v>
      </c>
      <c r="C214" t="s">
        <v>1701</v>
      </c>
      <c r="D214" t="s">
        <v>1714</v>
      </c>
      <c r="E214" t="s">
        <v>1704</v>
      </c>
      <c r="F214" t="s">
        <v>1744</v>
      </c>
    </row>
    <row r="215" spans="1:6">
      <c r="A215" t="s">
        <v>233</v>
      </c>
      <c r="B215" t="s">
        <v>1</v>
      </c>
      <c r="C215" t="s">
        <v>1701</v>
      </c>
      <c r="D215" t="s">
        <v>1714</v>
      </c>
      <c r="E215" t="s">
        <v>1704</v>
      </c>
      <c r="F215" t="s">
        <v>1745</v>
      </c>
    </row>
    <row r="216" spans="1:6">
      <c r="A216" t="s">
        <v>234</v>
      </c>
      <c r="B216" t="s">
        <v>1</v>
      </c>
      <c r="C216" t="s">
        <v>1701</v>
      </c>
      <c r="D216" t="s">
        <v>1714</v>
      </c>
      <c r="E216" t="s">
        <v>1704</v>
      </c>
      <c r="F216" t="s">
        <v>1746</v>
      </c>
    </row>
    <row r="217" spans="1:6">
      <c r="A217" t="s">
        <v>235</v>
      </c>
      <c r="B217" t="s">
        <v>1</v>
      </c>
      <c r="C217" t="s">
        <v>1701</v>
      </c>
      <c r="D217" t="s">
        <v>1714</v>
      </c>
      <c r="E217" t="s">
        <v>1704</v>
      </c>
      <c r="F217" t="s">
        <v>1747</v>
      </c>
    </row>
    <row r="218" spans="1:6">
      <c r="A218" t="s">
        <v>236</v>
      </c>
      <c r="B218" t="s">
        <v>1</v>
      </c>
      <c r="C218" t="s">
        <v>1701</v>
      </c>
      <c r="D218" t="s">
        <v>1714</v>
      </c>
      <c r="E218" t="s">
        <v>1704</v>
      </c>
      <c r="F218" t="s">
        <v>1748</v>
      </c>
    </row>
    <row r="219" spans="1:6">
      <c r="A219" t="s">
        <v>237</v>
      </c>
      <c r="B219" t="s">
        <v>1</v>
      </c>
      <c r="C219" t="s">
        <v>1701</v>
      </c>
      <c r="D219" t="s">
        <v>1714</v>
      </c>
      <c r="E219" t="s">
        <v>1704</v>
      </c>
      <c r="F219" t="s">
        <v>1749</v>
      </c>
    </row>
    <row r="220" spans="1:6">
      <c r="A220" t="s">
        <v>238</v>
      </c>
      <c r="B220" t="s">
        <v>1</v>
      </c>
      <c r="C220" t="s">
        <v>1701</v>
      </c>
      <c r="D220" t="s">
        <v>1714</v>
      </c>
      <c r="E220" t="s">
        <v>1704</v>
      </c>
      <c r="F220" t="s">
        <v>1750</v>
      </c>
    </row>
    <row r="221" spans="1:6">
      <c r="A221" t="s">
        <v>239</v>
      </c>
      <c r="B221" t="s">
        <v>1</v>
      </c>
      <c r="C221" t="s">
        <v>1701</v>
      </c>
      <c r="D221" t="s">
        <v>1714</v>
      </c>
      <c r="E221" t="s">
        <v>1704</v>
      </c>
      <c r="F221" t="s">
        <v>1751</v>
      </c>
    </row>
    <row r="222" spans="1:6">
      <c r="A222" t="s">
        <v>240</v>
      </c>
      <c r="B222" t="s">
        <v>1</v>
      </c>
      <c r="C222" t="s">
        <v>1701</v>
      </c>
      <c r="D222" t="s">
        <v>1715</v>
      </c>
      <c r="E222" t="s">
        <v>1703</v>
      </c>
      <c r="F222" t="s">
        <v>1742</v>
      </c>
    </row>
    <row r="223" spans="1:6">
      <c r="A223" t="s">
        <v>241</v>
      </c>
      <c r="B223" t="s">
        <v>1</v>
      </c>
      <c r="C223" t="s">
        <v>1701</v>
      </c>
      <c r="D223" t="s">
        <v>1715</v>
      </c>
      <c r="E223" t="s">
        <v>1703</v>
      </c>
      <c r="F223" t="s">
        <v>1743</v>
      </c>
    </row>
    <row r="224" spans="1:6">
      <c r="A224" t="s">
        <v>242</v>
      </c>
      <c r="B224" t="s">
        <v>1</v>
      </c>
      <c r="C224" t="s">
        <v>1701</v>
      </c>
      <c r="D224" t="s">
        <v>1715</v>
      </c>
      <c r="E224" t="s">
        <v>1703</v>
      </c>
      <c r="F224" t="s">
        <v>1744</v>
      </c>
    </row>
    <row r="225" spans="1:6">
      <c r="A225" t="s">
        <v>243</v>
      </c>
      <c r="B225" t="s">
        <v>1</v>
      </c>
      <c r="C225" t="s">
        <v>1701</v>
      </c>
      <c r="D225" t="s">
        <v>1715</v>
      </c>
      <c r="E225" t="s">
        <v>1703</v>
      </c>
      <c r="F225" t="s">
        <v>1745</v>
      </c>
    </row>
    <row r="226" spans="1:6">
      <c r="A226" t="s">
        <v>244</v>
      </c>
      <c r="B226" t="s">
        <v>1</v>
      </c>
      <c r="C226" t="s">
        <v>1701</v>
      </c>
      <c r="D226" t="s">
        <v>1715</v>
      </c>
      <c r="E226" t="s">
        <v>1703</v>
      </c>
      <c r="F226" t="s">
        <v>1746</v>
      </c>
    </row>
    <row r="227" spans="1:6">
      <c r="A227" t="s">
        <v>245</v>
      </c>
      <c r="B227" t="s">
        <v>1</v>
      </c>
      <c r="C227" t="s">
        <v>1701</v>
      </c>
      <c r="D227" t="s">
        <v>1715</v>
      </c>
      <c r="E227" t="s">
        <v>1703</v>
      </c>
      <c r="F227" t="s">
        <v>1747</v>
      </c>
    </row>
    <row r="228" spans="1:6">
      <c r="A228" t="s">
        <v>246</v>
      </c>
      <c r="B228" t="s">
        <v>1</v>
      </c>
      <c r="C228" t="s">
        <v>1701</v>
      </c>
      <c r="D228" t="s">
        <v>1715</v>
      </c>
      <c r="E228" t="s">
        <v>1703</v>
      </c>
      <c r="F228" t="s">
        <v>1748</v>
      </c>
    </row>
    <row r="229" spans="1:6">
      <c r="A229" t="s">
        <v>247</v>
      </c>
      <c r="B229" t="s">
        <v>1</v>
      </c>
      <c r="C229" t="s">
        <v>1701</v>
      </c>
      <c r="D229" t="s">
        <v>1715</v>
      </c>
      <c r="E229" t="s">
        <v>1703</v>
      </c>
      <c r="F229" t="s">
        <v>1749</v>
      </c>
    </row>
    <row r="230" spans="1:6">
      <c r="A230" t="s">
        <v>248</v>
      </c>
      <c r="B230" t="s">
        <v>1</v>
      </c>
      <c r="C230" t="s">
        <v>1701</v>
      </c>
      <c r="D230" t="s">
        <v>1715</v>
      </c>
      <c r="E230" t="s">
        <v>1703</v>
      </c>
      <c r="F230" t="s">
        <v>1750</v>
      </c>
    </row>
    <row r="231" spans="1:6">
      <c r="A231" t="s">
        <v>249</v>
      </c>
      <c r="B231" t="s">
        <v>1</v>
      </c>
      <c r="C231" t="s">
        <v>1701</v>
      </c>
      <c r="D231" t="s">
        <v>1715</v>
      </c>
      <c r="E231" t="s">
        <v>1703</v>
      </c>
      <c r="F231" t="s">
        <v>1751</v>
      </c>
    </row>
    <row r="232" spans="1:6">
      <c r="A232" t="s">
        <v>250</v>
      </c>
      <c r="B232" t="s">
        <v>1</v>
      </c>
      <c r="C232" t="s">
        <v>1701</v>
      </c>
      <c r="D232" t="s">
        <v>1715</v>
      </c>
      <c r="E232" t="s">
        <v>1704</v>
      </c>
      <c r="F232" t="s">
        <v>1742</v>
      </c>
    </row>
    <row r="233" spans="1:6">
      <c r="A233" t="s">
        <v>251</v>
      </c>
      <c r="B233" t="s">
        <v>1</v>
      </c>
      <c r="C233" t="s">
        <v>1701</v>
      </c>
      <c r="D233" t="s">
        <v>1715</v>
      </c>
      <c r="E233" t="s">
        <v>1704</v>
      </c>
      <c r="F233" t="s">
        <v>1743</v>
      </c>
    </row>
    <row r="234" spans="1:6">
      <c r="A234" t="s">
        <v>252</v>
      </c>
      <c r="B234" t="s">
        <v>1</v>
      </c>
      <c r="C234" t="s">
        <v>1701</v>
      </c>
      <c r="D234" t="s">
        <v>1715</v>
      </c>
      <c r="E234" t="s">
        <v>1704</v>
      </c>
      <c r="F234" t="s">
        <v>1744</v>
      </c>
    </row>
    <row r="235" spans="1:6">
      <c r="A235" t="s">
        <v>253</v>
      </c>
      <c r="B235" t="s">
        <v>1</v>
      </c>
      <c r="C235" t="s">
        <v>1701</v>
      </c>
      <c r="D235" t="s">
        <v>1715</v>
      </c>
      <c r="E235" t="s">
        <v>1704</v>
      </c>
      <c r="F235" t="s">
        <v>1745</v>
      </c>
    </row>
    <row r="236" spans="1:6">
      <c r="A236" t="s">
        <v>254</v>
      </c>
      <c r="B236" t="s">
        <v>1</v>
      </c>
      <c r="C236" t="s">
        <v>1701</v>
      </c>
      <c r="D236" t="s">
        <v>1715</v>
      </c>
      <c r="E236" t="s">
        <v>1704</v>
      </c>
      <c r="F236" t="s">
        <v>1746</v>
      </c>
    </row>
    <row r="237" spans="1:6">
      <c r="A237" t="s">
        <v>255</v>
      </c>
      <c r="B237" t="s">
        <v>1</v>
      </c>
      <c r="C237" t="s">
        <v>1701</v>
      </c>
      <c r="D237" t="s">
        <v>1715</v>
      </c>
      <c r="E237" t="s">
        <v>1704</v>
      </c>
      <c r="F237" t="s">
        <v>1747</v>
      </c>
    </row>
    <row r="238" spans="1:6">
      <c r="A238" t="s">
        <v>256</v>
      </c>
      <c r="B238" t="s">
        <v>1</v>
      </c>
      <c r="C238" t="s">
        <v>1701</v>
      </c>
      <c r="D238" t="s">
        <v>1715</v>
      </c>
      <c r="E238" t="s">
        <v>1704</v>
      </c>
      <c r="F238" t="s">
        <v>1748</v>
      </c>
    </row>
    <row r="239" spans="1:6">
      <c r="A239" t="s">
        <v>257</v>
      </c>
      <c r="B239" t="s">
        <v>1</v>
      </c>
      <c r="C239" t="s">
        <v>1701</v>
      </c>
      <c r="D239" t="s">
        <v>1715</v>
      </c>
      <c r="E239" t="s">
        <v>1704</v>
      </c>
      <c r="F239" t="s">
        <v>1749</v>
      </c>
    </row>
    <row r="240" spans="1:6">
      <c r="A240" t="s">
        <v>258</v>
      </c>
      <c r="B240" t="s">
        <v>1</v>
      </c>
      <c r="C240" t="s">
        <v>1701</v>
      </c>
      <c r="D240" t="s">
        <v>1715</v>
      </c>
      <c r="E240" t="s">
        <v>1704</v>
      </c>
      <c r="F240" t="s">
        <v>1750</v>
      </c>
    </row>
    <row r="241" spans="1:6">
      <c r="A241" t="s">
        <v>259</v>
      </c>
      <c r="B241" t="s">
        <v>1</v>
      </c>
      <c r="C241" t="s">
        <v>1701</v>
      </c>
      <c r="D241" t="s">
        <v>1715</v>
      </c>
      <c r="E241" t="s">
        <v>1704</v>
      </c>
      <c r="F241" t="s">
        <v>1751</v>
      </c>
    </row>
    <row r="242" spans="1:6">
      <c r="A242" t="s">
        <v>260</v>
      </c>
      <c r="B242" t="s">
        <v>1</v>
      </c>
      <c r="C242" t="s">
        <v>1716</v>
      </c>
      <c r="D242" t="s">
        <v>1702</v>
      </c>
      <c r="E242" t="s">
        <v>1703</v>
      </c>
      <c r="F242" t="s">
        <v>1742</v>
      </c>
    </row>
    <row r="243" spans="1:6">
      <c r="A243" t="s">
        <v>261</v>
      </c>
      <c r="B243" t="s">
        <v>1</v>
      </c>
      <c r="C243" t="s">
        <v>1716</v>
      </c>
      <c r="D243" t="s">
        <v>1702</v>
      </c>
      <c r="E243" t="s">
        <v>1703</v>
      </c>
      <c r="F243" t="s">
        <v>1743</v>
      </c>
    </row>
    <row r="244" spans="1:6">
      <c r="A244" t="s">
        <v>262</v>
      </c>
      <c r="B244" t="s">
        <v>1</v>
      </c>
      <c r="C244" t="s">
        <v>1716</v>
      </c>
      <c r="D244" t="s">
        <v>1702</v>
      </c>
      <c r="E244" t="s">
        <v>1703</v>
      </c>
      <c r="F244" t="s">
        <v>1744</v>
      </c>
    </row>
    <row r="245" spans="1:6">
      <c r="A245" t="s">
        <v>263</v>
      </c>
      <c r="B245" t="s">
        <v>1</v>
      </c>
      <c r="C245" t="s">
        <v>1716</v>
      </c>
      <c r="D245" t="s">
        <v>1702</v>
      </c>
      <c r="E245" t="s">
        <v>1703</v>
      </c>
      <c r="F245" t="s">
        <v>1745</v>
      </c>
    </row>
    <row r="246" spans="1:6">
      <c r="A246" t="s">
        <v>264</v>
      </c>
      <c r="B246" t="s">
        <v>1</v>
      </c>
      <c r="C246" t="s">
        <v>1716</v>
      </c>
      <c r="D246" t="s">
        <v>1702</v>
      </c>
      <c r="E246" t="s">
        <v>1703</v>
      </c>
      <c r="F246" t="s">
        <v>1746</v>
      </c>
    </row>
    <row r="247" spans="1:6">
      <c r="A247" t="s">
        <v>265</v>
      </c>
      <c r="B247" t="s">
        <v>1</v>
      </c>
      <c r="C247" t="s">
        <v>1716</v>
      </c>
      <c r="D247" t="s">
        <v>1702</v>
      </c>
      <c r="E247" t="s">
        <v>1703</v>
      </c>
      <c r="F247" t="s">
        <v>1747</v>
      </c>
    </row>
    <row r="248" spans="1:6">
      <c r="A248" t="s">
        <v>266</v>
      </c>
      <c r="B248" t="s">
        <v>1</v>
      </c>
      <c r="C248" t="s">
        <v>1716</v>
      </c>
      <c r="D248" t="s">
        <v>1702</v>
      </c>
      <c r="E248" t="s">
        <v>1703</v>
      </c>
      <c r="F248" t="s">
        <v>1748</v>
      </c>
    </row>
    <row r="249" spans="1:6">
      <c r="A249" t="s">
        <v>267</v>
      </c>
      <c r="B249" t="s">
        <v>1</v>
      </c>
      <c r="C249" t="s">
        <v>1716</v>
      </c>
      <c r="D249" t="s">
        <v>1702</v>
      </c>
      <c r="E249" t="s">
        <v>1703</v>
      </c>
      <c r="F249" t="s">
        <v>1749</v>
      </c>
    </row>
    <row r="250" spans="1:6">
      <c r="A250" t="s">
        <v>268</v>
      </c>
      <c r="B250" t="s">
        <v>1</v>
      </c>
      <c r="C250" t="s">
        <v>1716</v>
      </c>
      <c r="D250" t="s">
        <v>1702</v>
      </c>
      <c r="E250" t="s">
        <v>1703</v>
      </c>
      <c r="F250" t="s">
        <v>1750</v>
      </c>
    </row>
    <row r="251" spans="1:6">
      <c r="A251" t="s">
        <v>269</v>
      </c>
      <c r="B251" t="s">
        <v>1</v>
      </c>
      <c r="C251" t="s">
        <v>1716</v>
      </c>
      <c r="D251" t="s">
        <v>1702</v>
      </c>
      <c r="E251" t="s">
        <v>1703</v>
      </c>
      <c r="F251" t="s">
        <v>1751</v>
      </c>
    </row>
    <row r="252" spans="1:6">
      <c r="A252" t="s">
        <v>270</v>
      </c>
      <c r="B252" t="s">
        <v>1</v>
      </c>
      <c r="C252" t="s">
        <v>1716</v>
      </c>
      <c r="D252" t="s">
        <v>1702</v>
      </c>
      <c r="E252" t="s">
        <v>1704</v>
      </c>
      <c r="F252" t="s">
        <v>1742</v>
      </c>
    </row>
    <row r="253" spans="1:6">
      <c r="A253" t="s">
        <v>271</v>
      </c>
      <c r="B253" t="s">
        <v>1</v>
      </c>
      <c r="C253" t="s">
        <v>1716</v>
      </c>
      <c r="D253" t="s">
        <v>1702</v>
      </c>
      <c r="E253" t="s">
        <v>1704</v>
      </c>
      <c r="F253" t="s">
        <v>1743</v>
      </c>
    </row>
    <row r="254" spans="1:6">
      <c r="A254" t="s">
        <v>272</v>
      </c>
      <c r="B254" t="s">
        <v>1</v>
      </c>
      <c r="C254" t="s">
        <v>1716</v>
      </c>
      <c r="D254" t="s">
        <v>1702</v>
      </c>
      <c r="E254" t="s">
        <v>1704</v>
      </c>
      <c r="F254" t="s">
        <v>1744</v>
      </c>
    </row>
    <row r="255" spans="1:6">
      <c r="A255" t="s">
        <v>273</v>
      </c>
      <c r="B255" t="s">
        <v>1</v>
      </c>
      <c r="C255" t="s">
        <v>1716</v>
      </c>
      <c r="D255" t="s">
        <v>1702</v>
      </c>
      <c r="E255" t="s">
        <v>1704</v>
      </c>
      <c r="F255" t="s">
        <v>1745</v>
      </c>
    </row>
    <row r="256" spans="1:6">
      <c r="A256" t="s">
        <v>274</v>
      </c>
      <c r="B256" t="s">
        <v>1</v>
      </c>
      <c r="C256" t="s">
        <v>1716</v>
      </c>
      <c r="D256" t="s">
        <v>1702</v>
      </c>
      <c r="E256" t="s">
        <v>1704</v>
      </c>
      <c r="F256" t="s">
        <v>1746</v>
      </c>
    </row>
    <row r="257" spans="1:6">
      <c r="A257" t="s">
        <v>275</v>
      </c>
      <c r="B257" t="s">
        <v>1</v>
      </c>
      <c r="C257" t="s">
        <v>1716</v>
      </c>
      <c r="D257" t="s">
        <v>1702</v>
      </c>
      <c r="E257" t="s">
        <v>1704</v>
      </c>
      <c r="F257" t="s">
        <v>1747</v>
      </c>
    </row>
    <row r="258" spans="1:6">
      <c r="A258" t="s">
        <v>276</v>
      </c>
      <c r="B258" t="s">
        <v>1</v>
      </c>
      <c r="C258" t="s">
        <v>1716</v>
      </c>
      <c r="D258" t="s">
        <v>1702</v>
      </c>
      <c r="E258" t="s">
        <v>1704</v>
      </c>
      <c r="F258" t="s">
        <v>1748</v>
      </c>
    </row>
    <row r="259" spans="1:6">
      <c r="A259" t="s">
        <v>277</v>
      </c>
      <c r="B259" t="s">
        <v>1</v>
      </c>
      <c r="C259" t="s">
        <v>1716</v>
      </c>
      <c r="D259" t="s">
        <v>1702</v>
      </c>
      <c r="E259" t="s">
        <v>1704</v>
      </c>
      <c r="F259" t="s">
        <v>1749</v>
      </c>
    </row>
    <row r="260" spans="1:6">
      <c r="A260" t="s">
        <v>278</v>
      </c>
      <c r="B260" t="s">
        <v>1</v>
      </c>
      <c r="C260" t="s">
        <v>1716</v>
      </c>
      <c r="D260" t="s">
        <v>1702</v>
      </c>
      <c r="E260" t="s">
        <v>1704</v>
      </c>
      <c r="F260" t="s">
        <v>1750</v>
      </c>
    </row>
    <row r="261" spans="1:6">
      <c r="A261" t="s">
        <v>279</v>
      </c>
      <c r="B261" t="s">
        <v>1</v>
      </c>
      <c r="C261" t="s">
        <v>1716</v>
      </c>
      <c r="D261" t="s">
        <v>1702</v>
      </c>
      <c r="E261" t="s">
        <v>1704</v>
      </c>
      <c r="F261" t="s">
        <v>1751</v>
      </c>
    </row>
    <row r="262" spans="1:6">
      <c r="A262" t="s">
        <v>280</v>
      </c>
      <c r="B262" t="s">
        <v>1</v>
      </c>
      <c r="C262" t="s">
        <v>1716</v>
      </c>
      <c r="D262" t="s">
        <v>1705</v>
      </c>
      <c r="E262" t="s">
        <v>1703</v>
      </c>
      <c r="F262" t="s">
        <v>1742</v>
      </c>
    </row>
    <row r="263" spans="1:6">
      <c r="A263" t="s">
        <v>281</v>
      </c>
      <c r="B263" t="s">
        <v>1</v>
      </c>
      <c r="C263" t="s">
        <v>1716</v>
      </c>
      <c r="D263" t="s">
        <v>1705</v>
      </c>
      <c r="E263" t="s">
        <v>1703</v>
      </c>
      <c r="F263" t="s">
        <v>1743</v>
      </c>
    </row>
    <row r="264" spans="1:6">
      <c r="A264" t="s">
        <v>282</v>
      </c>
      <c r="B264" t="s">
        <v>1</v>
      </c>
      <c r="C264" t="s">
        <v>1716</v>
      </c>
      <c r="D264" t="s">
        <v>1705</v>
      </c>
      <c r="E264" t="s">
        <v>1703</v>
      </c>
      <c r="F264" t="s">
        <v>1744</v>
      </c>
    </row>
    <row r="265" spans="1:6">
      <c r="A265" t="s">
        <v>283</v>
      </c>
      <c r="B265" t="s">
        <v>1</v>
      </c>
      <c r="C265" t="s">
        <v>1716</v>
      </c>
      <c r="D265" t="s">
        <v>1705</v>
      </c>
      <c r="E265" t="s">
        <v>1703</v>
      </c>
      <c r="F265" t="s">
        <v>1745</v>
      </c>
    </row>
    <row r="266" spans="1:6">
      <c r="A266" t="s">
        <v>284</v>
      </c>
      <c r="B266" t="s">
        <v>1</v>
      </c>
      <c r="C266" t="s">
        <v>1716</v>
      </c>
      <c r="D266" t="s">
        <v>1705</v>
      </c>
      <c r="E266" t="s">
        <v>1703</v>
      </c>
      <c r="F266" t="s">
        <v>1746</v>
      </c>
    </row>
    <row r="267" spans="1:6">
      <c r="A267" t="s">
        <v>285</v>
      </c>
      <c r="B267" t="s">
        <v>1</v>
      </c>
      <c r="C267" t="s">
        <v>1716</v>
      </c>
      <c r="D267" t="s">
        <v>1705</v>
      </c>
      <c r="E267" t="s">
        <v>1703</v>
      </c>
      <c r="F267" t="s">
        <v>1747</v>
      </c>
    </row>
    <row r="268" spans="1:6">
      <c r="A268" t="s">
        <v>286</v>
      </c>
      <c r="B268" t="s">
        <v>1</v>
      </c>
      <c r="C268" t="s">
        <v>1716</v>
      </c>
      <c r="D268" t="s">
        <v>1705</v>
      </c>
      <c r="E268" t="s">
        <v>1703</v>
      </c>
      <c r="F268" t="s">
        <v>1748</v>
      </c>
    </row>
    <row r="269" spans="1:6">
      <c r="A269" t="s">
        <v>287</v>
      </c>
      <c r="B269" t="s">
        <v>1</v>
      </c>
      <c r="C269" t="s">
        <v>1716</v>
      </c>
      <c r="D269" t="s">
        <v>1705</v>
      </c>
      <c r="E269" t="s">
        <v>1703</v>
      </c>
      <c r="F269" t="s">
        <v>1749</v>
      </c>
    </row>
    <row r="270" spans="1:6">
      <c r="A270" t="s">
        <v>288</v>
      </c>
      <c r="B270" t="s">
        <v>1</v>
      </c>
      <c r="C270" t="s">
        <v>1716</v>
      </c>
      <c r="D270" t="s">
        <v>1705</v>
      </c>
      <c r="E270" t="s">
        <v>1703</v>
      </c>
      <c r="F270" t="s">
        <v>1750</v>
      </c>
    </row>
    <row r="271" spans="1:6">
      <c r="A271" t="s">
        <v>289</v>
      </c>
      <c r="B271" t="s">
        <v>1</v>
      </c>
      <c r="C271" t="s">
        <v>1716</v>
      </c>
      <c r="D271" t="s">
        <v>1705</v>
      </c>
      <c r="E271" t="s">
        <v>1703</v>
      </c>
      <c r="F271" t="s">
        <v>1751</v>
      </c>
    </row>
    <row r="272" spans="1:6">
      <c r="A272" t="s">
        <v>290</v>
      </c>
      <c r="B272" t="s">
        <v>1</v>
      </c>
      <c r="C272" t="s">
        <v>1716</v>
      </c>
      <c r="D272" t="s">
        <v>1705</v>
      </c>
      <c r="E272" t="s">
        <v>1704</v>
      </c>
      <c r="F272" t="s">
        <v>1742</v>
      </c>
    </row>
    <row r="273" spans="1:6">
      <c r="A273" t="s">
        <v>291</v>
      </c>
      <c r="B273" t="s">
        <v>1</v>
      </c>
      <c r="C273" t="s">
        <v>1716</v>
      </c>
      <c r="D273" t="s">
        <v>1705</v>
      </c>
      <c r="E273" t="s">
        <v>1704</v>
      </c>
      <c r="F273" t="s">
        <v>1743</v>
      </c>
    </row>
    <row r="274" spans="1:6">
      <c r="A274" t="s">
        <v>292</v>
      </c>
      <c r="B274" t="s">
        <v>1</v>
      </c>
      <c r="C274" t="s">
        <v>1716</v>
      </c>
      <c r="D274" t="s">
        <v>1705</v>
      </c>
      <c r="E274" t="s">
        <v>1704</v>
      </c>
      <c r="F274" t="s">
        <v>1744</v>
      </c>
    </row>
    <row r="275" spans="1:6">
      <c r="A275" t="s">
        <v>293</v>
      </c>
      <c r="B275" t="s">
        <v>1</v>
      </c>
      <c r="C275" t="s">
        <v>1716</v>
      </c>
      <c r="D275" t="s">
        <v>1705</v>
      </c>
      <c r="E275" t="s">
        <v>1704</v>
      </c>
      <c r="F275" t="s">
        <v>1745</v>
      </c>
    </row>
    <row r="276" spans="1:6">
      <c r="A276" t="s">
        <v>294</v>
      </c>
      <c r="B276" t="s">
        <v>1</v>
      </c>
      <c r="C276" t="s">
        <v>1716</v>
      </c>
      <c r="D276" t="s">
        <v>1705</v>
      </c>
      <c r="E276" t="s">
        <v>1704</v>
      </c>
      <c r="F276" t="s">
        <v>1746</v>
      </c>
    </row>
    <row r="277" spans="1:6">
      <c r="A277" t="s">
        <v>295</v>
      </c>
      <c r="B277" t="s">
        <v>1</v>
      </c>
      <c r="C277" t="s">
        <v>1716</v>
      </c>
      <c r="D277" t="s">
        <v>1705</v>
      </c>
      <c r="E277" t="s">
        <v>1704</v>
      </c>
      <c r="F277" t="s">
        <v>1747</v>
      </c>
    </row>
    <row r="278" spans="1:6">
      <c r="A278" t="s">
        <v>296</v>
      </c>
      <c r="B278" t="s">
        <v>1</v>
      </c>
      <c r="C278" t="s">
        <v>1716</v>
      </c>
      <c r="D278" t="s">
        <v>1705</v>
      </c>
      <c r="E278" t="s">
        <v>1704</v>
      </c>
      <c r="F278" t="s">
        <v>1748</v>
      </c>
    </row>
    <row r="279" spans="1:6">
      <c r="A279" t="s">
        <v>297</v>
      </c>
      <c r="B279" t="s">
        <v>1</v>
      </c>
      <c r="C279" t="s">
        <v>1716</v>
      </c>
      <c r="D279" t="s">
        <v>1705</v>
      </c>
      <c r="E279" t="s">
        <v>1704</v>
      </c>
      <c r="F279" t="s">
        <v>1749</v>
      </c>
    </row>
    <row r="280" spans="1:6">
      <c r="A280" t="s">
        <v>298</v>
      </c>
      <c r="B280" t="s">
        <v>1</v>
      </c>
      <c r="C280" t="s">
        <v>1716</v>
      </c>
      <c r="D280" t="s">
        <v>1705</v>
      </c>
      <c r="E280" t="s">
        <v>1704</v>
      </c>
      <c r="F280" t="s">
        <v>1750</v>
      </c>
    </row>
    <row r="281" spans="1:6">
      <c r="A281" t="s">
        <v>299</v>
      </c>
      <c r="B281" t="s">
        <v>1</v>
      </c>
      <c r="C281" t="s">
        <v>1716</v>
      </c>
      <c r="D281" t="s">
        <v>1705</v>
      </c>
      <c r="E281" t="s">
        <v>1704</v>
      </c>
      <c r="F281" t="s">
        <v>1751</v>
      </c>
    </row>
    <row r="282" spans="1:6">
      <c r="A282" t="s">
        <v>300</v>
      </c>
      <c r="B282" t="s">
        <v>1</v>
      </c>
      <c r="C282" t="s">
        <v>1716</v>
      </c>
      <c r="D282" t="s">
        <v>1706</v>
      </c>
      <c r="E282" t="s">
        <v>1703</v>
      </c>
      <c r="F282" t="s">
        <v>1742</v>
      </c>
    </row>
    <row r="283" spans="1:6">
      <c r="A283" t="s">
        <v>301</v>
      </c>
      <c r="B283" t="s">
        <v>1</v>
      </c>
      <c r="C283" t="s">
        <v>1716</v>
      </c>
      <c r="D283" t="s">
        <v>1706</v>
      </c>
      <c r="E283" t="s">
        <v>1703</v>
      </c>
      <c r="F283" t="s">
        <v>1743</v>
      </c>
    </row>
    <row r="284" spans="1:6">
      <c r="A284" t="s">
        <v>302</v>
      </c>
      <c r="B284" t="s">
        <v>1</v>
      </c>
      <c r="C284" t="s">
        <v>1716</v>
      </c>
      <c r="D284" t="s">
        <v>1706</v>
      </c>
      <c r="E284" t="s">
        <v>1703</v>
      </c>
      <c r="F284" t="s">
        <v>1744</v>
      </c>
    </row>
    <row r="285" spans="1:6">
      <c r="A285" t="s">
        <v>303</v>
      </c>
      <c r="B285" t="s">
        <v>1</v>
      </c>
      <c r="C285" t="s">
        <v>1716</v>
      </c>
      <c r="D285" t="s">
        <v>1706</v>
      </c>
      <c r="E285" t="s">
        <v>1703</v>
      </c>
      <c r="F285" t="s">
        <v>1745</v>
      </c>
    </row>
    <row r="286" spans="1:6">
      <c r="A286" t="s">
        <v>304</v>
      </c>
      <c r="B286" t="s">
        <v>1</v>
      </c>
      <c r="C286" t="s">
        <v>1716</v>
      </c>
      <c r="D286" t="s">
        <v>1706</v>
      </c>
      <c r="E286" t="s">
        <v>1703</v>
      </c>
      <c r="F286" t="s">
        <v>1746</v>
      </c>
    </row>
    <row r="287" spans="1:6">
      <c r="A287" t="s">
        <v>305</v>
      </c>
      <c r="B287" t="s">
        <v>1</v>
      </c>
      <c r="C287" t="s">
        <v>1716</v>
      </c>
      <c r="D287" t="s">
        <v>1706</v>
      </c>
      <c r="E287" t="s">
        <v>1703</v>
      </c>
      <c r="F287" t="s">
        <v>1747</v>
      </c>
    </row>
    <row r="288" spans="1:6">
      <c r="A288" t="s">
        <v>306</v>
      </c>
      <c r="B288" t="s">
        <v>1</v>
      </c>
      <c r="C288" t="s">
        <v>1716</v>
      </c>
      <c r="D288" t="s">
        <v>1706</v>
      </c>
      <c r="E288" t="s">
        <v>1703</v>
      </c>
      <c r="F288" t="s">
        <v>1748</v>
      </c>
    </row>
    <row r="289" spans="1:6">
      <c r="A289" t="s">
        <v>307</v>
      </c>
      <c r="B289" t="s">
        <v>1</v>
      </c>
      <c r="C289" t="s">
        <v>1716</v>
      </c>
      <c r="D289" t="s">
        <v>1706</v>
      </c>
      <c r="E289" t="s">
        <v>1703</v>
      </c>
      <c r="F289" t="s">
        <v>1749</v>
      </c>
    </row>
    <row r="290" spans="1:6">
      <c r="A290" t="s">
        <v>308</v>
      </c>
      <c r="B290" t="s">
        <v>1</v>
      </c>
      <c r="C290" t="s">
        <v>1716</v>
      </c>
      <c r="D290" t="s">
        <v>1706</v>
      </c>
      <c r="E290" t="s">
        <v>1703</v>
      </c>
      <c r="F290" t="s">
        <v>1750</v>
      </c>
    </row>
    <row r="291" spans="1:6">
      <c r="A291" t="s">
        <v>309</v>
      </c>
      <c r="B291" t="s">
        <v>1</v>
      </c>
      <c r="C291" t="s">
        <v>1716</v>
      </c>
      <c r="D291" t="s">
        <v>1706</v>
      </c>
      <c r="E291" t="s">
        <v>1703</v>
      </c>
      <c r="F291" t="s">
        <v>1751</v>
      </c>
    </row>
    <row r="292" spans="1:6">
      <c r="A292" t="s">
        <v>310</v>
      </c>
      <c r="B292" t="s">
        <v>1</v>
      </c>
      <c r="C292" t="s">
        <v>1716</v>
      </c>
      <c r="D292" t="s">
        <v>1706</v>
      </c>
      <c r="E292" t="s">
        <v>1704</v>
      </c>
      <c r="F292" t="s">
        <v>1742</v>
      </c>
    </row>
    <row r="293" spans="1:6">
      <c r="A293" t="s">
        <v>311</v>
      </c>
      <c r="B293" t="s">
        <v>1</v>
      </c>
      <c r="C293" t="s">
        <v>1716</v>
      </c>
      <c r="D293" t="s">
        <v>1706</v>
      </c>
      <c r="E293" t="s">
        <v>1704</v>
      </c>
      <c r="F293" t="s">
        <v>1743</v>
      </c>
    </row>
    <row r="294" spans="1:6">
      <c r="A294" t="s">
        <v>312</v>
      </c>
      <c r="B294" t="s">
        <v>1</v>
      </c>
      <c r="C294" t="s">
        <v>1716</v>
      </c>
      <c r="D294" t="s">
        <v>1706</v>
      </c>
      <c r="E294" t="s">
        <v>1704</v>
      </c>
      <c r="F294" t="s">
        <v>1744</v>
      </c>
    </row>
    <row r="295" spans="1:6">
      <c r="A295" t="s">
        <v>313</v>
      </c>
      <c r="B295" t="s">
        <v>1</v>
      </c>
      <c r="C295" t="s">
        <v>1716</v>
      </c>
      <c r="D295" t="s">
        <v>1706</v>
      </c>
      <c r="E295" t="s">
        <v>1704</v>
      </c>
      <c r="F295" t="s">
        <v>1745</v>
      </c>
    </row>
    <row r="296" spans="1:6">
      <c r="A296" t="s">
        <v>314</v>
      </c>
      <c r="B296" t="s">
        <v>1</v>
      </c>
      <c r="C296" t="s">
        <v>1716</v>
      </c>
      <c r="D296" t="s">
        <v>1706</v>
      </c>
      <c r="E296" t="s">
        <v>1704</v>
      </c>
      <c r="F296" t="s">
        <v>1746</v>
      </c>
    </row>
    <row r="297" spans="1:6">
      <c r="A297" t="s">
        <v>315</v>
      </c>
      <c r="B297" t="s">
        <v>1</v>
      </c>
      <c r="C297" t="s">
        <v>1716</v>
      </c>
      <c r="D297" t="s">
        <v>1706</v>
      </c>
      <c r="E297" t="s">
        <v>1704</v>
      </c>
      <c r="F297" t="s">
        <v>1747</v>
      </c>
    </row>
    <row r="298" spans="1:6">
      <c r="A298" t="s">
        <v>316</v>
      </c>
      <c r="B298" t="s">
        <v>1</v>
      </c>
      <c r="C298" t="s">
        <v>1716</v>
      </c>
      <c r="D298" t="s">
        <v>1706</v>
      </c>
      <c r="E298" t="s">
        <v>1704</v>
      </c>
      <c r="F298" t="s">
        <v>1748</v>
      </c>
    </row>
    <row r="299" spans="1:6">
      <c r="A299" t="s">
        <v>317</v>
      </c>
      <c r="B299" t="s">
        <v>1</v>
      </c>
      <c r="C299" t="s">
        <v>1716</v>
      </c>
      <c r="D299" t="s">
        <v>1706</v>
      </c>
      <c r="E299" t="s">
        <v>1704</v>
      </c>
      <c r="F299" t="s">
        <v>1749</v>
      </c>
    </row>
    <row r="300" spans="1:6">
      <c r="A300" t="s">
        <v>318</v>
      </c>
      <c r="B300" t="s">
        <v>1</v>
      </c>
      <c r="C300" t="s">
        <v>1716</v>
      </c>
      <c r="D300" t="s">
        <v>1706</v>
      </c>
      <c r="E300" t="s">
        <v>1704</v>
      </c>
      <c r="F300" t="s">
        <v>1750</v>
      </c>
    </row>
    <row r="301" spans="1:6">
      <c r="A301" t="s">
        <v>319</v>
      </c>
      <c r="B301" t="s">
        <v>1</v>
      </c>
      <c r="C301" t="s">
        <v>1716</v>
      </c>
      <c r="D301" t="s">
        <v>1706</v>
      </c>
      <c r="E301" t="s">
        <v>1704</v>
      </c>
      <c r="F301" t="s">
        <v>1751</v>
      </c>
    </row>
    <row r="302" spans="1:6">
      <c r="A302" t="s">
        <v>320</v>
      </c>
      <c r="B302" t="s">
        <v>1</v>
      </c>
      <c r="C302" t="s">
        <v>1716</v>
      </c>
      <c r="D302" t="s">
        <v>1707</v>
      </c>
      <c r="E302" t="s">
        <v>1703</v>
      </c>
      <c r="F302" t="s">
        <v>1742</v>
      </c>
    </row>
    <row r="303" spans="1:6">
      <c r="A303" t="s">
        <v>321</v>
      </c>
      <c r="B303" t="s">
        <v>1</v>
      </c>
      <c r="C303" t="s">
        <v>1716</v>
      </c>
      <c r="D303" t="s">
        <v>1707</v>
      </c>
      <c r="E303" t="s">
        <v>1703</v>
      </c>
      <c r="F303" t="s">
        <v>1743</v>
      </c>
    </row>
    <row r="304" spans="1:6">
      <c r="A304" t="s">
        <v>322</v>
      </c>
      <c r="B304" t="s">
        <v>1</v>
      </c>
      <c r="C304" t="s">
        <v>1716</v>
      </c>
      <c r="D304" t="s">
        <v>1707</v>
      </c>
      <c r="E304" t="s">
        <v>1703</v>
      </c>
      <c r="F304" t="s">
        <v>1744</v>
      </c>
    </row>
    <row r="305" spans="1:6">
      <c r="A305" t="s">
        <v>323</v>
      </c>
      <c r="B305" t="s">
        <v>1</v>
      </c>
      <c r="C305" t="s">
        <v>1716</v>
      </c>
      <c r="D305" t="s">
        <v>1707</v>
      </c>
      <c r="E305" t="s">
        <v>1703</v>
      </c>
      <c r="F305" t="s">
        <v>1745</v>
      </c>
    </row>
    <row r="306" spans="1:6">
      <c r="A306" t="s">
        <v>324</v>
      </c>
      <c r="B306" t="s">
        <v>1</v>
      </c>
      <c r="C306" t="s">
        <v>1716</v>
      </c>
      <c r="D306" t="s">
        <v>1707</v>
      </c>
      <c r="E306" t="s">
        <v>1703</v>
      </c>
      <c r="F306" t="s">
        <v>1746</v>
      </c>
    </row>
    <row r="307" spans="1:6">
      <c r="A307" t="s">
        <v>325</v>
      </c>
      <c r="B307" t="s">
        <v>1</v>
      </c>
      <c r="C307" t="s">
        <v>1716</v>
      </c>
      <c r="D307" t="s">
        <v>1707</v>
      </c>
      <c r="E307" t="s">
        <v>1703</v>
      </c>
      <c r="F307" t="s">
        <v>1747</v>
      </c>
    </row>
    <row r="308" spans="1:6">
      <c r="A308" t="s">
        <v>326</v>
      </c>
      <c r="B308" t="s">
        <v>1</v>
      </c>
      <c r="C308" t="s">
        <v>1716</v>
      </c>
      <c r="D308" t="s">
        <v>1707</v>
      </c>
      <c r="E308" t="s">
        <v>1703</v>
      </c>
      <c r="F308" t="s">
        <v>1748</v>
      </c>
    </row>
    <row r="309" spans="1:6">
      <c r="A309" t="s">
        <v>327</v>
      </c>
      <c r="B309" t="s">
        <v>1</v>
      </c>
      <c r="C309" t="s">
        <v>1716</v>
      </c>
      <c r="D309" t="s">
        <v>1707</v>
      </c>
      <c r="E309" t="s">
        <v>1703</v>
      </c>
      <c r="F309" t="s">
        <v>1749</v>
      </c>
    </row>
    <row r="310" spans="1:6">
      <c r="A310" t="s">
        <v>328</v>
      </c>
      <c r="B310" t="s">
        <v>1</v>
      </c>
      <c r="C310" t="s">
        <v>1716</v>
      </c>
      <c r="D310" t="s">
        <v>1707</v>
      </c>
      <c r="E310" t="s">
        <v>1703</v>
      </c>
      <c r="F310" t="s">
        <v>1750</v>
      </c>
    </row>
    <row r="311" spans="1:6">
      <c r="A311" t="s">
        <v>329</v>
      </c>
      <c r="B311" t="s">
        <v>1</v>
      </c>
      <c r="C311" t="s">
        <v>1716</v>
      </c>
      <c r="D311" t="s">
        <v>1707</v>
      </c>
      <c r="E311" t="s">
        <v>1703</v>
      </c>
      <c r="F311" t="s">
        <v>1751</v>
      </c>
    </row>
    <row r="312" spans="1:6">
      <c r="A312" t="s">
        <v>330</v>
      </c>
      <c r="B312" t="s">
        <v>1</v>
      </c>
      <c r="C312" t="s">
        <v>1716</v>
      </c>
      <c r="D312" t="s">
        <v>1707</v>
      </c>
      <c r="E312" t="s">
        <v>1704</v>
      </c>
      <c r="F312" t="s">
        <v>1742</v>
      </c>
    </row>
    <row r="313" spans="1:6">
      <c r="A313" t="s">
        <v>331</v>
      </c>
      <c r="B313" t="s">
        <v>1</v>
      </c>
      <c r="C313" t="s">
        <v>1716</v>
      </c>
      <c r="D313" t="s">
        <v>1707</v>
      </c>
      <c r="E313" t="s">
        <v>1704</v>
      </c>
      <c r="F313" t="s">
        <v>1743</v>
      </c>
    </row>
    <row r="314" spans="1:6">
      <c r="A314" t="s">
        <v>332</v>
      </c>
      <c r="B314" t="s">
        <v>1</v>
      </c>
      <c r="C314" t="s">
        <v>1716</v>
      </c>
      <c r="D314" t="s">
        <v>1707</v>
      </c>
      <c r="E314" t="s">
        <v>1704</v>
      </c>
      <c r="F314" t="s">
        <v>1744</v>
      </c>
    </row>
    <row r="315" spans="1:6">
      <c r="A315" t="s">
        <v>333</v>
      </c>
      <c r="B315" t="s">
        <v>1</v>
      </c>
      <c r="C315" t="s">
        <v>1716</v>
      </c>
      <c r="D315" t="s">
        <v>1707</v>
      </c>
      <c r="E315" t="s">
        <v>1704</v>
      </c>
      <c r="F315" t="s">
        <v>1745</v>
      </c>
    </row>
    <row r="316" spans="1:6">
      <c r="A316" t="s">
        <v>334</v>
      </c>
      <c r="B316" t="s">
        <v>1</v>
      </c>
      <c r="C316" t="s">
        <v>1716</v>
      </c>
      <c r="D316" t="s">
        <v>1707</v>
      </c>
      <c r="E316" t="s">
        <v>1704</v>
      </c>
      <c r="F316" t="s">
        <v>1746</v>
      </c>
    </row>
    <row r="317" spans="1:6">
      <c r="A317" t="s">
        <v>335</v>
      </c>
      <c r="B317" t="s">
        <v>1</v>
      </c>
      <c r="C317" t="s">
        <v>1716</v>
      </c>
      <c r="D317" t="s">
        <v>1707</v>
      </c>
      <c r="E317" t="s">
        <v>1704</v>
      </c>
      <c r="F317" t="s">
        <v>1747</v>
      </c>
    </row>
    <row r="318" spans="1:6">
      <c r="A318" t="s">
        <v>336</v>
      </c>
      <c r="B318" t="s">
        <v>1</v>
      </c>
      <c r="C318" t="s">
        <v>1716</v>
      </c>
      <c r="D318" t="s">
        <v>1707</v>
      </c>
      <c r="E318" t="s">
        <v>1704</v>
      </c>
      <c r="F318" t="s">
        <v>1748</v>
      </c>
    </row>
    <row r="319" spans="1:6">
      <c r="A319" t="s">
        <v>337</v>
      </c>
      <c r="B319" t="s">
        <v>1</v>
      </c>
      <c r="C319" t="s">
        <v>1716</v>
      </c>
      <c r="D319" t="s">
        <v>1707</v>
      </c>
      <c r="E319" t="s">
        <v>1704</v>
      </c>
      <c r="F319" t="s">
        <v>1749</v>
      </c>
    </row>
    <row r="320" spans="1:6">
      <c r="A320" t="s">
        <v>338</v>
      </c>
      <c r="B320" t="s">
        <v>1</v>
      </c>
      <c r="C320" t="s">
        <v>1716</v>
      </c>
      <c r="D320" t="s">
        <v>1707</v>
      </c>
      <c r="E320" t="s">
        <v>1704</v>
      </c>
      <c r="F320" t="s">
        <v>1750</v>
      </c>
    </row>
    <row r="321" spans="1:6">
      <c r="A321" t="s">
        <v>339</v>
      </c>
      <c r="B321" t="s">
        <v>1</v>
      </c>
      <c r="C321" t="s">
        <v>1716</v>
      </c>
      <c r="D321" t="s">
        <v>1707</v>
      </c>
      <c r="E321" t="s">
        <v>1704</v>
      </c>
      <c r="F321" t="s">
        <v>1751</v>
      </c>
    </row>
    <row r="322" spans="1:6">
      <c r="A322" t="s">
        <v>340</v>
      </c>
      <c r="B322" t="s">
        <v>1</v>
      </c>
      <c r="C322" t="s">
        <v>1716</v>
      </c>
      <c r="D322" t="s">
        <v>1708</v>
      </c>
      <c r="E322" t="s">
        <v>1703</v>
      </c>
      <c r="F322" t="s">
        <v>1742</v>
      </c>
    </row>
    <row r="323" spans="1:6">
      <c r="A323" t="s">
        <v>341</v>
      </c>
      <c r="B323" t="s">
        <v>1</v>
      </c>
      <c r="C323" t="s">
        <v>1716</v>
      </c>
      <c r="D323" t="s">
        <v>1708</v>
      </c>
      <c r="E323" t="s">
        <v>1703</v>
      </c>
      <c r="F323" t="s">
        <v>1743</v>
      </c>
    </row>
    <row r="324" spans="1:6">
      <c r="A324" t="s">
        <v>342</v>
      </c>
      <c r="B324" t="s">
        <v>1</v>
      </c>
      <c r="C324" t="s">
        <v>1716</v>
      </c>
      <c r="D324" t="s">
        <v>1708</v>
      </c>
      <c r="E324" t="s">
        <v>1703</v>
      </c>
      <c r="F324" t="s">
        <v>1744</v>
      </c>
    </row>
    <row r="325" spans="1:6">
      <c r="A325" t="s">
        <v>343</v>
      </c>
      <c r="B325" t="s">
        <v>1</v>
      </c>
      <c r="C325" t="s">
        <v>1716</v>
      </c>
      <c r="D325" t="s">
        <v>1708</v>
      </c>
      <c r="E325" t="s">
        <v>1703</v>
      </c>
      <c r="F325" t="s">
        <v>1745</v>
      </c>
    </row>
    <row r="326" spans="1:6">
      <c r="A326" t="s">
        <v>344</v>
      </c>
      <c r="B326" t="s">
        <v>1</v>
      </c>
      <c r="C326" t="s">
        <v>1716</v>
      </c>
      <c r="D326" t="s">
        <v>1708</v>
      </c>
      <c r="E326" t="s">
        <v>1703</v>
      </c>
      <c r="F326" t="s">
        <v>1746</v>
      </c>
    </row>
    <row r="327" spans="1:6">
      <c r="A327" t="s">
        <v>345</v>
      </c>
      <c r="B327" t="s">
        <v>1</v>
      </c>
      <c r="C327" t="s">
        <v>1716</v>
      </c>
      <c r="D327" t="s">
        <v>1708</v>
      </c>
      <c r="E327" t="s">
        <v>1703</v>
      </c>
      <c r="F327" t="s">
        <v>1747</v>
      </c>
    </row>
    <row r="328" spans="1:6">
      <c r="A328" t="s">
        <v>346</v>
      </c>
      <c r="B328" t="s">
        <v>1</v>
      </c>
      <c r="C328" t="s">
        <v>1716</v>
      </c>
      <c r="D328" t="s">
        <v>1708</v>
      </c>
      <c r="E328" t="s">
        <v>1703</v>
      </c>
      <c r="F328" t="s">
        <v>1748</v>
      </c>
    </row>
    <row r="329" spans="1:6">
      <c r="A329" t="s">
        <v>347</v>
      </c>
      <c r="B329" t="s">
        <v>1</v>
      </c>
      <c r="C329" t="s">
        <v>1716</v>
      </c>
      <c r="D329" t="s">
        <v>1708</v>
      </c>
      <c r="E329" t="s">
        <v>1703</v>
      </c>
      <c r="F329" t="s">
        <v>1749</v>
      </c>
    </row>
    <row r="330" spans="1:6">
      <c r="A330" t="s">
        <v>348</v>
      </c>
      <c r="B330" t="s">
        <v>1</v>
      </c>
      <c r="C330" t="s">
        <v>1716</v>
      </c>
      <c r="D330" t="s">
        <v>1708</v>
      </c>
      <c r="E330" t="s">
        <v>1703</v>
      </c>
      <c r="F330" t="s">
        <v>1750</v>
      </c>
    </row>
    <row r="331" spans="1:6">
      <c r="A331" t="s">
        <v>349</v>
      </c>
      <c r="B331" t="s">
        <v>1</v>
      </c>
      <c r="C331" t="s">
        <v>1716</v>
      </c>
      <c r="D331" t="s">
        <v>1708</v>
      </c>
      <c r="E331" t="s">
        <v>1703</v>
      </c>
      <c r="F331" t="s">
        <v>1751</v>
      </c>
    </row>
    <row r="332" spans="1:6">
      <c r="A332" t="s">
        <v>350</v>
      </c>
      <c r="B332" t="s">
        <v>1</v>
      </c>
      <c r="C332" t="s">
        <v>1716</v>
      </c>
      <c r="D332" t="s">
        <v>1708</v>
      </c>
      <c r="E332" t="s">
        <v>1704</v>
      </c>
      <c r="F332" t="s">
        <v>1742</v>
      </c>
    </row>
    <row r="333" spans="1:6">
      <c r="A333" t="s">
        <v>351</v>
      </c>
      <c r="B333" t="s">
        <v>1</v>
      </c>
      <c r="C333" t="s">
        <v>1716</v>
      </c>
      <c r="D333" t="s">
        <v>1708</v>
      </c>
      <c r="E333" t="s">
        <v>1704</v>
      </c>
      <c r="F333" t="s">
        <v>1743</v>
      </c>
    </row>
    <row r="334" spans="1:6">
      <c r="A334" t="s">
        <v>352</v>
      </c>
      <c r="B334" t="s">
        <v>1</v>
      </c>
      <c r="C334" t="s">
        <v>1716</v>
      </c>
      <c r="D334" t="s">
        <v>1708</v>
      </c>
      <c r="E334" t="s">
        <v>1704</v>
      </c>
      <c r="F334" t="s">
        <v>1744</v>
      </c>
    </row>
    <row r="335" spans="1:6">
      <c r="A335" t="s">
        <v>353</v>
      </c>
      <c r="B335" t="s">
        <v>1</v>
      </c>
      <c r="C335" t="s">
        <v>1716</v>
      </c>
      <c r="D335" t="s">
        <v>1708</v>
      </c>
      <c r="E335" t="s">
        <v>1704</v>
      </c>
      <c r="F335" t="s">
        <v>1745</v>
      </c>
    </row>
    <row r="336" spans="1:6">
      <c r="A336" t="s">
        <v>354</v>
      </c>
      <c r="B336" t="s">
        <v>1</v>
      </c>
      <c r="C336" t="s">
        <v>1716</v>
      </c>
      <c r="D336" t="s">
        <v>1708</v>
      </c>
      <c r="E336" t="s">
        <v>1704</v>
      </c>
      <c r="F336" t="s">
        <v>1746</v>
      </c>
    </row>
    <row r="337" spans="1:6">
      <c r="A337" t="s">
        <v>355</v>
      </c>
      <c r="B337" t="s">
        <v>1</v>
      </c>
      <c r="C337" t="s">
        <v>1716</v>
      </c>
      <c r="D337" t="s">
        <v>1708</v>
      </c>
      <c r="E337" t="s">
        <v>1704</v>
      </c>
      <c r="F337" t="s">
        <v>1747</v>
      </c>
    </row>
    <row r="338" spans="1:6">
      <c r="A338" t="s">
        <v>356</v>
      </c>
      <c r="B338" t="s">
        <v>1</v>
      </c>
      <c r="C338" t="s">
        <v>1716</v>
      </c>
      <c r="D338" t="s">
        <v>1708</v>
      </c>
      <c r="E338" t="s">
        <v>1704</v>
      </c>
      <c r="F338" t="s">
        <v>1748</v>
      </c>
    </row>
    <row r="339" spans="1:6">
      <c r="A339" t="s">
        <v>357</v>
      </c>
      <c r="B339" t="s">
        <v>1</v>
      </c>
      <c r="C339" t="s">
        <v>1716</v>
      </c>
      <c r="D339" t="s">
        <v>1708</v>
      </c>
      <c r="E339" t="s">
        <v>1704</v>
      </c>
      <c r="F339" t="s">
        <v>1749</v>
      </c>
    </row>
    <row r="340" spans="1:6">
      <c r="A340" t="s">
        <v>358</v>
      </c>
      <c r="B340" t="s">
        <v>1</v>
      </c>
      <c r="C340" t="s">
        <v>1716</v>
      </c>
      <c r="D340" t="s">
        <v>1708</v>
      </c>
      <c r="E340" t="s">
        <v>1704</v>
      </c>
      <c r="F340" t="s">
        <v>1750</v>
      </c>
    </row>
    <row r="341" spans="1:6">
      <c r="A341" t="s">
        <v>359</v>
      </c>
      <c r="B341" t="s">
        <v>1</v>
      </c>
      <c r="C341" t="s">
        <v>1716</v>
      </c>
      <c r="D341" t="s">
        <v>1708</v>
      </c>
      <c r="E341" t="s">
        <v>1704</v>
      </c>
      <c r="F341" t="s">
        <v>1751</v>
      </c>
    </row>
    <row r="342" spans="1:6">
      <c r="A342" t="s">
        <v>360</v>
      </c>
      <c r="B342" t="s">
        <v>1</v>
      </c>
      <c r="C342" t="s">
        <v>1716</v>
      </c>
      <c r="D342" t="s">
        <v>1709</v>
      </c>
      <c r="E342" t="s">
        <v>1703</v>
      </c>
      <c r="F342" t="s">
        <v>1742</v>
      </c>
    </row>
    <row r="343" spans="1:6">
      <c r="A343" t="s">
        <v>361</v>
      </c>
      <c r="B343" t="s">
        <v>1</v>
      </c>
      <c r="C343" t="s">
        <v>1716</v>
      </c>
      <c r="D343" t="s">
        <v>1709</v>
      </c>
      <c r="E343" t="s">
        <v>1703</v>
      </c>
      <c r="F343" t="s">
        <v>1743</v>
      </c>
    </row>
    <row r="344" spans="1:6">
      <c r="A344" t="s">
        <v>362</v>
      </c>
      <c r="B344" t="s">
        <v>1</v>
      </c>
      <c r="C344" t="s">
        <v>1716</v>
      </c>
      <c r="D344" t="s">
        <v>1709</v>
      </c>
      <c r="E344" t="s">
        <v>1703</v>
      </c>
      <c r="F344" t="s">
        <v>1744</v>
      </c>
    </row>
    <row r="345" spans="1:6">
      <c r="A345" t="s">
        <v>363</v>
      </c>
      <c r="B345" t="s">
        <v>1</v>
      </c>
      <c r="C345" t="s">
        <v>1716</v>
      </c>
      <c r="D345" t="s">
        <v>1709</v>
      </c>
      <c r="E345" t="s">
        <v>1703</v>
      </c>
      <c r="F345" t="s">
        <v>1745</v>
      </c>
    </row>
    <row r="346" spans="1:6">
      <c r="A346" t="s">
        <v>364</v>
      </c>
      <c r="B346" t="s">
        <v>1</v>
      </c>
      <c r="C346" t="s">
        <v>1716</v>
      </c>
      <c r="D346" t="s">
        <v>1709</v>
      </c>
      <c r="E346" t="s">
        <v>1703</v>
      </c>
      <c r="F346" t="s">
        <v>1746</v>
      </c>
    </row>
    <row r="347" spans="1:6">
      <c r="A347" t="s">
        <v>365</v>
      </c>
      <c r="B347" t="s">
        <v>1</v>
      </c>
      <c r="C347" t="s">
        <v>1716</v>
      </c>
      <c r="D347" t="s">
        <v>1709</v>
      </c>
      <c r="E347" t="s">
        <v>1703</v>
      </c>
      <c r="F347" t="s">
        <v>1747</v>
      </c>
    </row>
    <row r="348" spans="1:6">
      <c r="A348" t="s">
        <v>366</v>
      </c>
      <c r="B348" t="s">
        <v>1</v>
      </c>
      <c r="C348" t="s">
        <v>1716</v>
      </c>
      <c r="D348" t="s">
        <v>1709</v>
      </c>
      <c r="E348" t="s">
        <v>1703</v>
      </c>
      <c r="F348" t="s">
        <v>1748</v>
      </c>
    </row>
    <row r="349" spans="1:6">
      <c r="A349" t="s">
        <v>367</v>
      </c>
      <c r="B349" t="s">
        <v>1</v>
      </c>
      <c r="C349" t="s">
        <v>1716</v>
      </c>
      <c r="D349" t="s">
        <v>1709</v>
      </c>
      <c r="E349" t="s">
        <v>1703</v>
      </c>
      <c r="F349" t="s">
        <v>1749</v>
      </c>
    </row>
    <row r="350" spans="1:6">
      <c r="A350" t="s">
        <v>368</v>
      </c>
      <c r="B350" t="s">
        <v>1</v>
      </c>
      <c r="C350" t="s">
        <v>1716</v>
      </c>
      <c r="D350" t="s">
        <v>1709</v>
      </c>
      <c r="E350" t="s">
        <v>1703</v>
      </c>
      <c r="F350" t="s">
        <v>1750</v>
      </c>
    </row>
    <row r="351" spans="1:6">
      <c r="A351" t="s">
        <v>369</v>
      </c>
      <c r="B351" t="s">
        <v>1</v>
      </c>
      <c r="C351" t="s">
        <v>1716</v>
      </c>
      <c r="D351" t="s">
        <v>1709</v>
      </c>
      <c r="E351" t="s">
        <v>1703</v>
      </c>
      <c r="F351" t="s">
        <v>1751</v>
      </c>
    </row>
    <row r="352" spans="1:6">
      <c r="A352" t="s">
        <v>370</v>
      </c>
      <c r="B352" t="s">
        <v>1</v>
      </c>
      <c r="C352" t="s">
        <v>1716</v>
      </c>
      <c r="D352" t="s">
        <v>1709</v>
      </c>
      <c r="E352" t="s">
        <v>1704</v>
      </c>
      <c r="F352" t="s">
        <v>1742</v>
      </c>
    </row>
    <row r="353" spans="1:6">
      <c r="A353" t="s">
        <v>371</v>
      </c>
      <c r="B353" t="s">
        <v>1</v>
      </c>
      <c r="C353" t="s">
        <v>1716</v>
      </c>
      <c r="D353" t="s">
        <v>1709</v>
      </c>
      <c r="E353" t="s">
        <v>1704</v>
      </c>
      <c r="F353" t="s">
        <v>1743</v>
      </c>
    </row>
    <row r="354" spans="1:6">
      <c r="A354" t="s">
        <v>372</v>
      </c>
      <c r="B354" t="s">
        <v>1</v>
      </c>
      <c r="C354" t="s">
        <v>1716</v>
      </c>
      <c r="D354" t="s">
        <v>1709</v>
      </c>
      <c r="E354" t="s">
        <v>1704</v>
      </c>
      <c r="F354" t="s">
        <v>1744</v>
      </c>
    </row>
    <row r="355" spans="1:6">
      <c r="A355" t="s">
        <v>373</v>
      </c>
      <c r="B355" t="s">
        <v>1</v>
      </c>
      <c r="C355" t="s">
        <v>1716</v>
      </c>
      <c r="D355" t="s">
        <v>1709</v>
      </c>
      <c r="E355" t="s">
        <v>1704</v>
      </c>
      <c r="F355" t="s">
        <v>1745</v>
      </c>
    </row>
    <row r="356" spans="1:6">
      <c r="A356" t="s">
        <v>374</v>
      </c>
      <c r="B356" t="s">
        <v>1</v>
      </c>
      <c r="C356" t="s">
        <v>1716</v>
      </c>
      <c r="D356" t="s">
        <v>1709</v>
      </c>
      <c r="E356" t="s">
        <v>1704</v>
      </c>
      <c r="F356" t="s">
        <v>1746</v>
      </c>
    </row>
    <row r="357" spans="1:6">
      <c r="A357" t="s">
        <v>375</v>
      </c>
      <c r="B357" t="s">
        <v>1</v>
      </c>
      <c r="C357" t="s">
        <v>1716</v>
      </c>
      <c r="D357" t="s">
        <v>1709</v>
      </c>
      <c r="E357" t="s">
        <v>1704</v>
      </c>
      <c r="F357" t="s">
        <v>1747</v>
      </c>
    </row>
    <row r="358" spans="1:6">
      <c r="A358" t="s">
        <v>376</v>
      </c>
      <c r="B358" t="s">
        <v>1</v>
      </c>
      <c r="C358" t="s">
        <v>1716</v>
      </c>
      <c r="D358" t="s">
        <v>1709</v>
      </c>
      <c r="E358" t="s">
        <v>1704</v>
      </c>
      <c r="F358" t="s">
        <v>1748</v>
      </c>
    </row>
    <row r="359" spans="1:6">
      <c r="A359" t="s">
        <v>377</v>
      </c>
      <c r="B359" t="s">
        <v>1</v>
      </c>
      <c r="C359" t="s">
        <v>1716</v>
      </c>
      <c r="D359" t="s">
        <v>1709</v>
      </c>
      <c r="E359" t="s">
        <v>1704</v>
      </c>
      <c r="F359" t="s">
        <v>1749</v>
      </c>
    </row>
    <row r="360" spans="1:6">
      <c r="A360" t="s">
        <v>378</v>
      </c>
      <c r="B360" t="s">
        <v>1</v>
      </c>
      <c r="C360" t="s">
        <v>1716</v>
      </c>
      <c r="D360" t="s">
        <v>1709</v>
      </c>
      <c r="E360" t="s">
        <v>1704</v>
      </c>
      <c r="F360" t="s">
        <v>1750</v>
      </c>
    </row>
    <row r="361" spans="1:6">
      <c r="A361" t="s">
        <v>379</v>
      </c>
      <c r="B361" t="s">
        <v>1</v>
      </c>
      <c r="C361" t="s">
        <v>1716</v>
      </c>
      <c r="D361" t="s">
        <v>1709</v>
      </c>
      <c r="E361" t="s">
        <v>1704</v>
      </c>
      <c r="F361" t="s">
        <v>1751</v>
      </c>
    </row>
    <row r="362" spans="1:6">
      <c r="A362" t="s">
        <v>380</v>
      </c>
      <c r="B362" t="s">
        <v>1</v>
      </c>
      <c r="C362" t="s">
        <v>1716</v>
      </c>
      <c r="D362" t="s">
        <v>1710</v>
      </c>
      <c r="E362" t="s">
        <v>1703</v>
      </c>
      <c r="F362" t="s">
        <v>1742</v>
      </c>
    </row>
    <row r="363" spans="1:6">
      <c r="A363" t="s">
        <v>381</v>
      </c>
      <c r="B363" t="s">
        <v>1</v>
      </c>
      <c r="C363" t="s">
        <v>1716</v>
      </c>
      <c r="D363" t="s">
        <v>1710</v>
      </c>
      <c r="E363" t="s">
        <v>1703</v>
      </c>
      <c r="F363" t="s">
        <v>1743</v>
      </c>
    </row>
    <row r="364" spans="1:6">
      <c r="A364" t="s">
        <v>382</v>
      </c>
      <c r="B364" t="s">
        <v>1</v>
      </c>
      <c r="C364" t="s">
        <v>1716</v>
      </c>
      <c r="D364" t="s">
        <v>1710</v>
      </c>
      <c r="E364" t="s">
        <v>1703</v>
      </c>
      <c r="F364" t="s">
        <v>1744</v>
      </c>
    </row>
    <row r="365" spans="1:6">
      <c r="A365" t="s">
        <v>383</v>
      </c>
      <c r="B365" t="s">
        <v>1</v>
      </c>
      <c r="C365" t="s">
        <v>1716</v>
      </c>
      <c r="D365" t="s">
        <v>1710</v>
      </c>
      <c r="E365" t="s">
        <v>1703</v>
      </c>
      <c r="F365" t="s">
        <v>1745</v>
      </c>
    </row>
    <row r="366" spans="1:6">
      <c r="A366" t="s">
        <v>384</v>
      </c>
      <c r="B366" t="s">
        <v>1</v>
      </c>
      <c r="C366" t="s">
        <v>1716</v>
      </c>
      <c r="D366" t="s">
        <v>1710</v>
      </c>
      <c r="E366" t="s">
        <v>1703</v>
      </c>
      <c r="F366" t="s">
        <v>1746</v>
      </c>
    </row>
    <row r="367" spans="1:6">
      <c r="A367" t="s">
        <v>385</v>
      </c>
      <c r="B367" t="s">
        <v>1</v>
      </c>
      <c r="C367" t="s">
        <v>1716</v>
      </c>
      <c r="D367" t="s">
        <v>1710</v>
      </c>
      <c r="E367" t="s">
        <v>1703</v>
      </c>
      <c r="F367" t="s">
        <v>1747</v>
      </c>
    </row>
    <row r="368" spans="1:6">
      <c r="A368" t="s">
        <v>386</v>
      </c>
      <c r="B368" t="s">
        <v>1</v>
      </c>
      <c r="C368" t="s">
        <v>1716</v>
      </c>
      <c r="D368" t="s">
        <v>1710</v>
      </c>
      <c r="E368" t="s">
        <v>1703</v>
      </c>
      <c r="F368" t="s">
        <v>1748</v>
      </c>
    </row>
    <row r="369" spans="1:6">
      <c r="A369" t="s">
        <v>387</v>
      </c>
      <c r="B369" t="s">
        <v>1</v>
      </c>
      <c r="C369" t="s">
        <v>1716</v>
      </c>
      <c r="D369" t="s">
        <v>1710</v>
      </c>
      <c r="E369" t="s">
        <v>1703</v>
      </c>
      <c r="F369" t="s">
        <v>1749</v>
      </c>
    </row>
    <row r="370" spans="1:6">
      <c r="A370" t="s">
        <v>388</v>
      </c>
      <c r="B370" t="s">
        <v>1</v>
      </c>
      <c r="C370" t="s">
        <v>1716</v>
      </c>
      <c r="D370" t="s">
        <v>1710</v>
      </c>
      <c r="E370" t="s">
        <v>1703</v>
      </c>
      <c r="F370" t="s">
        <v>1750</v>
      </c>
    </row>
    <row r="371" spans="1:6">
      <c r="A371" t="s">
        <v>389</v>
      </c>
      <c r="B371" t="s">
        <v>1</v>
      </c>
      <c r="C371" t="s">
        <v>1716</v>
      </c>
      <c r="D371" t="s">
        <v>1710</v>
      </c>
      <c r="E371" t="s">
        <v>1703</v>
      </c>
      <c r="F371" t="s">
        <v>1751</v>
      </c>
    </row>
    <row r="372" spans="1:6">
      <c r="A372" t="s">
        <v>390</v>
      </c>
      <c r="B372" t="s">
        <v>1</v>
      </c>
      <c r="C372" t="s">
        <v>1716</v>
      </c>
      <c r="D372" t="s">
        <v>1710</v>
      </c>
      <c r="E372" t="s">
        <v>1704</v>
      </c>
      <c r="F372" t="s">
        <v>1742</v>
      </c>
    </row>
    <row r="373" spans="1:6">
      <c r="A373" t="s">
        <v>391</v>
      </c>
      <c r="B373" t="s">
        <v>1</v>
      </c>
      <c r="C373" t="s">
        <v>1716</v>
      </c>
      <c r="D373" t="s">
        <v>1710</v>
      </c>
      <c r="E373" t="s">
        <v>1704</v>
      </c>
      <c r="F373" t="s">
        <v>1743</v>
      </c>
    </row>
    <row r="374" spans="1:6">
      <c r="A374" t="s">
        <v>392</v>
      </c>
      <c r="B374" t="s">
        <v>1</v>
      </c>
      <c r="C374" t="s">
        <v>1716</v>
      </c>
      <c r="D374" t="s">
        <v>1710</v>
      </c>
      <c r="E374" t="s">
        <v>1704</v>
      </c>
      <c r="F374" t="s">
        <v>1744</v>
      </c>
    </row>
    <row r="375" spans="1:6">
      <c r="A375" t="s">
        <v>393</v>
      </c>
      <c r="B375" t="s">
        <v>1</v>
      </c>
      <c r="C375" t="s">
        <v>1716</v>
      </c>
      <c r="D375" t="s">
        <v>1710</v>
      </c>
      <c r="E375" t="s">
        <v>1704</v>
      </c>
      <c r="F375" t="s">
        <v>1745</v>
      </c>
    </row>
    <row r="376" spans="1:6">
      <c r="A376" t="s">
        <v>394</v>
      </c>
      <c r="B376" t="s">
        <v>1</v>
      </c>
      <c r="C376" t="s">
        <v>1716</v>
      </c>
      <c r="D376" t="s">
        <v>1710</v>
      </c>
      <c r="E376" t="s">
        <v>1704</v>
      </c>
      <c r="F376" t="s">
        <v>1746</v>
      </c>
    </row>
    <row r="377" spans="1:6">
      <c r="A377" t="s">
        <v>395</v>
      </c>
      <c r="B377" t="s">
        <v>1</v>
      </c>
      <c r="C377" t="s">
        <v>1716</v>
      </c>
      <c r="D377" t="s">
        <v>1710</v>
      </c>
      <c r="E377" t="s">
        <v>1704</v>
      </c>
      <c r="F377" t="s">
        <v>1747</v>
      </c>
    </row>
    <row r="378" spans="1:6">
      <c r="A378" t="s">
        <v>396</v>
      </c>
      <c r="B378" t="s">
        <v>1</v>
      </c>
      <c r="C378" t="s">
        <v>1716</v>
      </c>
      <c r="D378" t="s">
        <v>1710</v>
      </c>
      <c r="E378" t="s">
        <v>1704</v>
      </c>
      <c r="F378" t="s">
        <v>1748</v>
      </c>
    </row>
    <row r="379" spans="1:6">
      <c r="A379" t="s">
        <v>397</v>
      </c>
      <c r="B379" t="s">
        <v>1</v>
      </c>
      <c r="C379" t="s">
        <v>1716</v>
      </c>
      <c r="D379" t="s">
        <v>1710</v>
      </c>
      <c r="E379" t="s">
        <v>1704</v>
      </c>
      <c r="F379" t="s">
        <v>1749</v>
      </c>
    </row>
    <row r="380" spans="1:6">
      <c r="A380" t="s">
        <v>398</v>
      </c>
      <c r="B380" t="s">
        <v>1</v>
      </c>
      <c r="C380" t="s">
        <v>1716</v>
      </c>
      <c r="D380" t="s">
        <v>1710</v>
      </c>
      <c r="E380" t="s">
        <v>1704</v>
      </c>
      <c r="F380" t="s">
        <v>1750</v>
      </c>
    </row>
    <row r="381" spans="1:6">
      <c r="A381" t="s">
        <v>399</v>
      </c>
      <c r="B381" t="s">
        <v>1</v>
      </c>
      <c r="C381" t="s">
        <v>1716</v>
      </c>
      <c r="D381" t="s">
        <v>1710</v>
      </c>
      <c r="E381" t="s">
        <v>1704</v>
      </c>
      <c r="F381" t="s">
        <v>1751</v>
      </c>
    </row>
    <row r="382" spans="1:6">
      <c r="A382" t="s">
        <v>400</v>
      </c>
      <c r="B382" t="s">
        <v>1</v>
      </c>
      <c r="C382" t="s">
        <v>1716</v>
      </c>
      <c r="D382" t="s">
        <v>1711</v>
      </c>
      <c r="E382" t="s">
        <v>1703</v>
      </c>
      <c r="F382" t="s">
        <v>1742</v>
      </c>
    </row>
    <row r="383" spans="1:6">
      <c r="A383" t="s">
        <v>401</v>
      </c>
      <c r="B383" t="s">
        <v>1</v>
      </c>
      <c r="C383" t="s">
        <v>1716</v>
      </c>
      <c r="D383" t="s">
        <v>1711</v>
      </c>
      <c r="E383" t="s">
        <v>1703</v>
      </c>
      <c r="F383" t="s">
        <v>1743</v>
      </c>
    </row>
    <row r="384" spans="1:6">
      <c r="A384" t="s">
        <v>402</v>
      </c>
      <c r="B384" t="s">
        <v>1</v>
      </c>
      <c r="C384" t="s">
        <v>1716</v>
      </c>
      <c r="D384" t="s">
        <v>1711</v>
      </c>
      <c r="E384" t="s">
        <v>1703</v>
      </c>
      <c r="F384" t="s">
        <v>1744</v>
      </c>
    </row>
    <row r="385" spans="1:6">
      <c r="A385" t="s">
        <v>403</v>
      </c>
      <c r="B385" t="s">
        <v>1</v>
      </c>
      <c r="C385" t="s">
        <v>1716</v>
      </c>
      <c r="D385" t="s">
        <v>1711</v>
      </c>
      <c r="E385" t="s">
        <v>1703</v>
      </c>
      <c r="F385" t="s">
        <v>1745</v>
      </c>
    </row>
    <row r="386" spans="1:6">
      <c r="A386" t="s">
        <v>404</v>
      </c>
      <c r="B386" t="s">
        <v>1</v>
      </c>
      <c r="C386" t="s">
        <v>1716</v>
      </c>
      <c r="D386" t="s">
        <v>1711</v>
      </c>
      <c r="E386" t="s">
        <v>1703</v>
      </c>
      <c r="F386" t="s">
        <v>1746</v>
      </c>
    </row>
    <row r="387" spans="1:6">
      <c r="A387" t="s">
        <v>405</v>
      </c>
      <c r="B387" t="s">
        <v>1</v>
      </c>
      <c r="C387" t="s">
        <v>1716</v>
      </c>
      <c r="D387" t="s">
        <v>1711</v>
      </c>
      <c r="E387" t="s">
        <v>1703</v>
      </c>
      <c r="F387" t="s">
        <v>1747</v>
      </c>
    </row>
    <row r="388" spans="1:6">
      <c r="A388" t="s">
        <v>406</v>
      </c>
      <c r="B388" t="s">
        <v>1</v>
      </c>
      <c r="C388" t="s">
        <v>1716</v>
      </c>
      <c r="D388" t="s">
        <v>1711</v>
      </c>
      <c r="E388" t="s">
        <v>1703</v>
      </c>
      <c r="F388" t="s">
        <v>1748</v>
      </c>
    </row>
    <row r="389" spans="1:6">
      <c r="A389" t="s">
        <v>407</v>
      </c>
      <c r="B389" t="s">
        <v>1</v>
      </c>
      <c r="C389" t="s">
        <v>1716</v>
      </c>
      <c r="D389" t="s">
        <v>1711</v>
      </c>
      <c r="E389" t="s">
        <v>1703</v>
      </c>
      <c r="F389" t="s">
        <v>1749</v>
      </c>
    </row>
    <row r="390" spans="1:6">
      <c r="A390" t="s">
        <v>408</v>
      </c>
      <c r="B390" t="s">
        <v>1</v>
      </c>
      <c r="C390" t="s">
        <v>1716</v>
      </c>
      <c r="D390" t="s">
        <v>1711</v>
      </c>
      <c r="E390" t="s">
        <v>1703</v>
      </c>
      <c r="F390" t="s">
        <v>1750</v>
      </c>
    </row>
    <row r="391" spans="1:6">
      <c r="A391" t="s">
        <v>409</v>
      </c>
      <c r="B391" t="s">
        <v>1</v>
      </c>
      <c r="C391" t="s">
        <v>1716</v>
      </c>
      <c r="D391" t="s">
        <v>1711</v>
      </c>
      <c r="E391" t="s">
        <v>1703</v>
      </c>
      <c r="F391" t="s">
        <v>1751</v>
      </c>
    </row>
    <row r="392" spans="1:6">
      <c r="A392" t="s">
        <v>410</v>
      </c>
      <c r="B392" t="s">
        <v>1</v>
      </c>
      <c r="C392" t="s">
        <v>1716</v>
      </c>
      <c r="D392" t="s">
        <v>1711</v>
      </c>
      <c r="E392" t="s">
        <v>1704</v>
      </c>
      <c r="F392" t="s">
        <v>1742</v>
      </c>
    </row>
    <row r="393" spans="1:6">
      <c r="A393" t="s">
        <v>411</v>
      </c>
      <c r="B393" t="s">
        <v>1</v>
      </c>
      <c r="C393" t="s">
        <v>1716</v>
      </c>
      <c r="D393" t="s">
        <v>1711</v>
      </c>
      <c r="E393" t="s">
        <v>1704</v>
      </c>
      <c r="F393" t="s">
        <v>1743</v>
      </c>
    </row>
    <row r="394" spans="1:6">
      <c r="A394" t="s">
        <v>412</v>
      </c>
      <c r="B394" t="s">
        <v>1</v>
      </c>
      <c r="C394" t="s">
        <v>1716</v>
      </c>
      <c r="D394" t="s">
        <v>1711</v>
      </c>
      <c r="E394" t="s">
        <v>1704</v>
      </c>
      <c r="F394" t="s">
        <v>1744</v>
      </c>
    </row>
    <row r="395" spans="1:6">
      <c r="A395" t="s">
        <v>413</v>
      </c>
      <c r="B395" t="s">
        <v>1</v>
      </c>
      <c r="C395" t="s">
        <v>1716</v>
      </c>
      <c r="D395" t="s">
        <v>1711</v>
      </c>
      <c r="E395" t="s">
        <v>1704</v>
      </c>
      <c r="F395" t="s">
        <v>1745</v>
      </c>
    </row>
    <row r="396" spans="1:6">
      <c r="A396" t="s">
        <v>414</v>
      </c>
      <c r="B396" t="s">
        <v>1</v>
      </c>
      <c r="C396" t="s">
        <v>1716</v>
      </c>
      <c r="D396" t="s">
        <v>1711</v>
      </c>
      <c r="E396" t="s">
        <v>1704</v>
      </c>
      <c r="F396" t="s">
        <v>1746</v>
      </c>
    </row>
    <row r="397" spans="1:6">
      <c r="A397" t="s">
        <v>415</v>
      </c>
      <c r="B397" t="s">
        <v>1</v>
      </c>
      <c r="C397" t="s">
        <v>1716</v>
      </c>
      <c r="D397" t="s">
        <v>1711</v>
      </c>
      <c r="E397" t="s">
        <v>1704</v>
      </c>
      <c r="F397" t="s">
        <v>1747</v>
      </c>
    </row>
    <row r="398" spans="1:6">
      <c r="A398" t="s">
        <v>416</v>
      </c>
      <c r="B398" t="s">
        <v>1</v>
      </c>
      <c r="C398" t="s">
        <v>1716</v>
      </c>
      <c r="D398" t="s">
        <v>1711</v>
      </c>
      <c r="E398" t="s">
        <v>1704</v>
      </c>
      <c r="F398" t="s">
        <v>1748</v>
      </c>
    </row>
    <row r="399" spans="1:6">
      <c r="A399" t="s">
        <v>417</v>
      </c>
      <c r="B399" t="s">
        <v>1</v>
      </c>
      <c r="C399" t="s">
        <v>1716</v>
      </c>
      <c r="D399" t="s">
        <v>1711</v>
      </c>
      <c r="E399" t="s">
        <v>1704</v>
      </c>
      <c r="F399" t="s">
        <v>1749</v>
      </c>
    </row>
    <row r="400" spans="1:6">
      <c r="A400" t="s">
        <v>418</v>
      </c>
      <c r="B400" t="s">
        <v>1</v>
      </c>
      <c r="C400" t="s">
        <v>1716</v>
      </c>
      <c r="D400" t="s">
        <v>1711</v>
      </c>
      <c r="E400" t="s">
        <v>1704</v>
      </c>
      <c r="F400" t="s">
        <v>1750</v>
      </c>
    </row>
    <row r="401" spans="1:6">
      <c r="A401" t="s">
        <v>419</v>
      </c>
      <c r="B401" t="s">
        <v>1</v>
      </c>
      <c r="C401" t="s">
        <v>1716</v>
      </c>
      <c r="D401" t="s">
        <v>1711</v>
      </c>
      <c r="E401" t="s">
        <v>1704</v>
      </c>
      <c r="F401" t="s">
        <v>1751</v>
      </c>
    </row>
    <row r="402" spans="1:6">
      <c r="A402" t="s">
        <v>420</v>
      </c>
      <c r="B402" t="s">
        <v>1</v>
      </c>
      <c r="C402" t="s">
        <v>1716</v>
      </c>
      <c r="D402" t="s">
        <v>1712</v>
      </c>
      <c r="E402" t="s">
        <v>1703</v>
      </c>
      <c r="F402" t="s">
        <v>1742</v>
      </c>
    </row>
    <row r="403" spans="1:6">
      <c r="A403" t="s">
        <v>421</v>
      </c>
      <c r="B403" t="s">
        <v>1</v>
      </c>
      <c r="C403" t="s">
        <v>1716</v>
      </c>
      <c r="D403" t="s">
        <v>1712</v>
      </c>
      <c r="E403" t="s">
        <v>1703</v>
      </c>
      <c r="F403" t="s">
        <v>1743</v>
      </c>
    </row>
    <row r="404" spans="1:6">
      <c r="A404" t="s">
        <v>422</v>
      </c>
      <c r="B404" t="s">
        <v>1</v>
      </c>
      <c r="C404" t="s">
        <v>1716</v>
      </c>
      <c r="D404" t="s">
        <v>1712</v>
      </c>
      <c r="E404" t="s">
        <v>1703</v>
      </c>
      <c r="F404" t="s">
        <v>1744</v>
      </c>
    </row>
    <row r="405" spans="1:6">
      <c r="A405" t="s">
        <v>423</v>
      </c>
      <c r="B405" t="s">
        <v>1</v>
      </c>
      <c r="C405" t="s">
        <v>1716</v>
      </c>
      <c r="D405" t="s">
        <v>1712</v>
      </c>
      <c r="E405" t="s">
        <v>1703</v>
      </c>
      <c r="F405" t="s">
        <v>1745</v>
      </c>
    </row>
    <row r="406" spans="1:6">
      <c r="A406" t="s">
        <v>424</v>
      </c>
      <c r="B406" t="s">
        <v>1</v>
      </c>
      <c r="C406" t="s">
        <v>1716</v>
      </c>
      <c r="D406" t="s">
        <v>1712</v>
      </c>
      <c r="E406" t="s">
        <v>1703</v>
      </c>
      <c r="F406" t="s">
        <v>1746</v>
      </c>
    </row>
    <row r="407" spans="1:6">
      <c r="A407" t="s">
        <v>425</v>
      </c>
      <c r="B407" t="s">
        <v>1</v>
      </c>
      <c r="C407" t="s">
        <v>1716</v>
      </c>
      <c r="D407" t="s">
        <v>1712</v>
      </c>
      <c r="E407" t="s">
        <v>1703</v>
      </c>
      <c r="F407" t="s">
        <v>1747</v>
      </c>
    </row>
    <row r="408" spans="1:6">
      <c r="A408" t="s">
        <v>426</v>
      </c>
      <c r="B408" t="s">
        <v>1</v>
      </c>
      <c r="C408" t="s">
        <v>1716</v>
      </c>
      <c r="D408" t="s">
        <v>1712</v>
      </c>
      <c r="E408" t="s">
        <v>1703</v>
      </c>
      <c r="F408" t="s">
        <v>1748</v>
      </c>
    </row>
    <row r="409" spans="1:6">
      <c r="A409" t="s">
        <v>427</v>
      </c>
      <c r="B409" t="s">
        <v>1</v>
      </c>
      <c r="C409" t="s">
        <v>1716</v>
      </c>
      <c r="D409" t="s">
        <v>1712</v>
      </c>
      <c r="E409" t="s">
        <v>1703</v>
      </c>
      <c r="F409" t="s">
        <v>1749</v>
      </c>
    </row>
    <row r="410" spans="1:6">
      <c r="A410" t="s">
        <v>428</v>
      </c>
      <c r="B410" t="s">
        <v>1</v>
      </c>
      <c r="C410" t="s">
        <v>1716</v>
      </c>
      <c r="D410" t="s">
        <v>1712</v>
      </c>
      <c r="E410" t="s">
        <v>1703</v>
      </c>
      <c r="F410" t="s">
        <v>1750</v>
      </c>
    </row>
    <row r="411" spans="1:6">
      <c r="A411" t="s">
        <v>429</v>
      </c>
      <c r="B411" t="s">
        <v>1</v>
      </c>
      <c r="C411" t="s">
        <v>1716</v>
      </c>
      <c r="D411" t="s">
        <v>1712</v>
      </c>
      <c r="E411" t="s">
        <v>1703</v>
      </c>
      <c r="F411" t="s">
        <v>1751</v>
      </c>
    </row>
    <row r="412" spans="1:6">
      <c r="A412" t="s">
        <v>430</v>
      </c>
      <c r="B412" t="s">
        <v>1</v>
      </c>
      <c r="C412" t="s">
        <v>1716</v>
      </c>
      <c r="D412" t="s">
        <v>1712</v>
      </c>
      <c r="E412" t="s">
        <v>1704</v>
      </c>
      <c r="F412" t="s">
        <v>1742</v>
      </c>
    </row>
    <row r="413" spans="1:6">
      <c r="A413" t="s">
        <v>431</v>
      </c>
      <c r="B413" t="s">
        <v>1</v>
      </c>
      <c r="C413" t="s">
        <v>1716</v>
      </c>
      <c r="D413" t="s">
        <v>1712</v>
      </c>
      <c r="E413" t="s">
        <v>1704</v>
      </c>
      <c r="F413" t="s">
        <v>1743</v>
      </c>
    </row>
    <row r="414" spans="1:6">
      <c r="A414" t="s">
        <v>432</v>
      </c>
      <c r="B414" t="s">
        <v>1</v>
      </c>
      <c r="C414" t="s">
        <v>1716</v>
      </c>
      <c r="D414" t="s">
        <v>1712</v>
      </c>
      <c r="E414" t="s">
        <v>1704</v>
      </c>
      <c r="F414" t="s">
        <v>1744</v>
      </c>
    </row>
    <row r="415" spans="1:6">
      <c r="A415" t="s">
        <v>433</v>
      </c>
      <c r="B415" t="s">
        <v>1</v>
      </c>
      <c r="C415" t="s">
        <v>1716</v>
      </c>
      <c r="D415" t="s">
        <v>1712</v>
      </c>
      <c r="E415" t="s">
        <v>1704</v>
      </c>
      <c r="F415" t="s">
        <v>1745</v>
      </c>
    </row>
    <row r="416" spans="1:6">
      <c r="A416" t="s">
        <v>434</v>
      </c>
      <c r="B416" t="s">
        <v>1</v>
      </c>
      <c r="C416" t="s">
        <v>1716</v>
      </c>
      <c r="D416" t="s">
        <v>1712</v>
      </c>
      <c r="E416" t="s">
        <v>1704</v>
      </c>
      <c r="F416" t="s">
        <v>1746</v>
      </c>
    </row>
    <row r="417" spans="1:6">
      <c r="A417" t="s">
        <v>435</v>
      </c>
      <c r="B417" t="s">
        <v>1</v>
      </c>
      <c r="C417" t="s">
        <v>1716</v>
      </c>
      <c r="D417" t="s">
        <v>1712</v>
      </c>
      <c r="E417" t="s">
        <v>1704</v>
      </c>
      <c r="F417" t="s">
        <v>1747</v>
      </c>
    </row>
    <row r="418" spans="1:6">
      <c r="A418" t="s">
        <v>436</v>
      </c>
      <c r="B418" t="s">
        <v>1</v>
      </c>
      <c r="C418" t="s">
        <v>1716</v>
      </c>
      <c r="D418" t="s">
        <v>1712</v>
      </c>
      <c r="E418" t="s">
        <v>1704</v>
      </c>
      <c r="F418" t="s">
        <v>1748</v>
      </c>
    </row>
    <row r="419" spans="1:6">
      <c r="A419" t="s">
        <v>437</v>
      </c>
      <c r="B419" t="s">
        <v>1</v>
      </c>
      <c r="C419" t="s">
        <v>1716</v>
      </c>
      <c r="D419" t="s">
        <v>1712</v>
      </c>
      <c r="E419" t="s">
        <v>1704</v>
      </c>
      <c r="F419" t="s">
        <v>1749</v>
      </c>
    </row>
    <row r="420" spans="1:6">
      <c r="A420" t="s">
        <v>438</v>
      </c>
      <c r="B420" t="s">
        <v>1</v>
      </c>
      <c r="C420" t="s">
        <v>1716</v>
      </c>
      <c r="D420" t="s">
        <v>1712</v>
      </c>
      <c r="E420" t="s">
        <v>1704</v>
      </c>
      <c r="F420" t="s">
        <v>1750</v>
      </c>
    </row>
    <row r="421" spans="1:6">
      <c r="A421" t="s">
        <v>439</v>
      </c>
      <c r="B421" t="s">
        <v>1</v>
      </c>
      <c r="C421" t="s">
        <v>1716</v>
      </c>
      <c r="D421" t="s">
        <v>1712</v>
      </c>
      <c r="E421" t="s">
        <v>1704</v>
      </c>
      <c r="F421" t="s">
        <v>1751</v>
      </c>
    </row>
    <row r="422" spans="1:6">
      <c r="A422" t="s">
        <v>440</v>
      </c>
      <c r="B422" t="s">
        <v>1</v>
      </c>
      <c r="C422" t="s">
        <v>1716</v>
      </c>
      <c r="D422" t="s">
        <v>1713</v>
      </c>
      <c r="E422" t="s">
        <v>1703</v>
      </c>
      <c r="F422" t="s">
        <v>1742</v>
      </c>
    </row>
    <row r="423" spans="1:6">
      <c r="A423" t="s">
        <v>441</v>
      </c>
      <c r="B423" t="s">
        <v>1</v>
      </c>
      <c r="C423" t="s">
        <v>1716</v>
      </c>
      <c r="D423" t="s">
        <v>1713</v>
      </c>
      <c r="E423" t="s">
        <v>1703</v>
      </c>
      <c r="F423" t="s">
        <v>1743</v>
      </c>
    </row>
    <row r="424" spans="1:6">
      <c r="A424" t="s">
        <v>442</v>
      </c>
      <c r="B424" t="s">
        <v>1</v>
      </c>
      <c r="C424" t="s">
        <v>1716</v>
      </c>
      <c r="D424" t="s">
        <v>1713</v>
      </c>
      <c r="E424" t="s">
        <v>1703</v>
      </c>
      <c r="F424" t="s">
        <v>1744</v>
      </c>
    </row>
    <row r="425" spans="1:6">
      <c r="A425" t="s">
        <v>443</v>
      </c>
      <c r="B425" t="s">
        <v>1</v>
      </c>
      <c r="C425" t="s">
        <v>1716</v>
      </c>
      <c r="D425" t="s">
        <v>1713</v>
      </c>
      <c r="E425" t="s">
        <v>1703</v>
      </c>
      <c r="F425" t="s">
        <v>1745</v>
      </c>
    </row>
    <row r="426" spans="1:6">
      <c r="A426" t="s">
        <v>444</v>
      </c>
      <c r="B426" t="s">
        <v>1</v>
      </c>
      <c r="C426" t="s">
        <v>1716</v>
      </c>
      <c r="D426" t="s">
        <v>1713</v>
      </c>
      <c r="E426" t="s">
        <v>1703</v>
      </c>
      <c r="F426" t="s">
        <v>1746</v>
      </c>
    </row>
    <row r="427" spans="1:6">
      <c r="A427" t="s">
        <v>445</v>
      </c>
      <c r="B427" t="s">
        <v>1</v>
      </c>
      <c r="C427" t="s">
        <v>1716</v>
      </c>
      <c r="D427" t="s">
        <v>1713</v>
      </c>
      <c r="E427" t="s">
        <v>1703</v>
      </c>
      <c r="F427" t="s">
        <v>1747</v>
      </c>
    </row>
    <row r="428" spans="1:6">
      <c r="A428" t="s">
        <v>446</v>
      </c>
      <c r="B428" t="s">
        <v>1</v>
      </c>
      <c r="C428" t="s">
        <v>1716</v>
      </c>
      <c r="D428" t="s">
        <v>1713</v>
      </c>
      <c r="E428" t="s">
        <v>1703</v>
      </c>
      <c r="F428" t="s">
        <v>1748</v>
      </c>
    </row>
    <row r="429" spans="1:6">
      <c r="A429" t="s">
        <v>447</v>
      </c>
      <c r="B429" t="s">
        <v>1</v>
      </c>
      <c r="C429" t="s">
        <v>1716</v>
      </c>
      <c r="D429" t="s">
        <v>1713</v>
      </c>
      <c r="E429" t="s">
        <v>1703</v>
      </c>
      <c r="F429" t="s">
        <v>1749</v>
      </c>
    </row>
    <row r="430" spans="1:6">
      <c r="A430" t="s">
        <v>448</v>
      </c>
      <c r="B430" t="s">
        <v>1</v>
      </c>
      <c r="C430" t="s">
        <v>1716</v>
      </c>
      <c r="D430" t="s">
        <v>1713</v>
      </c>
      <c r="E430" t="s">
        <v>1703</v>
      </c>
      <c r="F430" t="s">
        <v>1750</v>
      </c>
    </row>
    <row r="431" spans="1:6">
      <c r="A431" t="s">
        <v>449</v>
      </c>
      <c r="B431" t="s">
        <v>1</v>
      </c>
      <c r="C431" t="s">
        <v>1716</v>
      </c>
      <c r="D431" t="s">
        <v>1713</v>
      </c>
      <c r="E431" t="s">
        <v>1703</v>
      </c>
      <c r="F431" t="s">
        <v>1751</v>
      </c>
    </row>
    <row r="432" spans="1:6">
      <c r="A432" t="s">
        <v>450</v>
      </c>
      <c r="B432" t="s">
        <v>1</v>
      </c>
      <c r="C432" t="s">
        <v>1716</v>
      </c>
      <c r="D432" t="s">
        <v>1713</v>
      </c>
      <c r="E432" t="s">
        <v>1704</v>
      </c>
      <c r="F432" t="s">
        <v>1742</v>
      </c>
    </row>
    <row r="433" spans="1:6">
      <c r="A433" t="s">
        <v>451</v>
      </c>
      <c r="B433" t="s">
        <v>1</v>
      </c>
      <c r="C433" t="s">
        <v>1716</v>
      </c>
      <c r="D433" t="s">
        <v>1713</v>
      </c>
      <c r="E433" t="s">
        <v>1704</v>
      </c>
      <c r="F433" t="s">
        <v>1743</v>
      </c>
    </row>
    <row r="434" spans="1:6">
      <c r="A434" t="s">
        <v>452</v>
      </c>
      <c r="B434" t="s">
        <v>1</v>
      </c>
      <c r="C434" t="s">
        <v>1716</v>
      </c>
      <c r="D434" t="s">
        <v>1713</v>
      </c>
      <c r="E434" t="s">
        <v>1704</v>
      </c>
      <c r="F434" t="s">
        <v>1744</v>
      </c>
    </row>
    <row r="435" spans="1:6">
      <c r="A435" t="s">
        <v>453</v>
      </c>
      <c r="B435" t="s">
        <v>1</v>
      </c>
      <c r="C435" t="s">
        <v>1716</v>
      </c>
      <c r="D435" t="s">
        <v>1713</v>
      </c>
      <c r="E435" t="s">
        <v>1704</v>
      </c>
      <c r="F435" t="s">
        <v>1745</v>
      </c>
    </row>
    <row r="436" spans="1:6">
      <c r="A436" t="s">
        <v>454</v>
      </c>
      <c r="B436" t="s">
        <v>1</v>
      </c>
      <c r="C436" t="s">
        <v>1716</v>
      </c>
      <c r="D436" t="s">
        <v>1713</v>
      </c>
      <c r="E436" t="s">
        <v>1704</v>
      </c>
      <c r="F436" t="s">
        <v>1746</v>
      </c>
    </row>
    <row r="437" spans="1:6">
      <c r="A437" t="s">
        <v>455</v>
      </c>
      <c r="B437" t="s">
        <v>1</v>
      </c>
      <c r="C437" t="s">
        <v>1716</v>
      </c>
      <c r="D437" t="s">
        <v>1713</v>
      </c>
      <c r="E437" t="s">
        <v>1704</v>
      </c>
      <c r="F437" t="s">
        <v>1747</v>
      </c>
    </row>
    <row r="438" spans="1:6">
      <c r="A438" t="s">
        <v>456</v>
      </c>
      <c r="B438" t="s">
        <v>1</v>
      </c>
      <c r="C438" t="s">
        <v>1716</v>
      </c>
      <c r="D438" t="s">
        <v>1713</v>
      </c>
      <c r="E438" t="s">
        <v>1704</v>
      </c>
      <c r="F438" t="s">
        <v>1748</v>
      </c>
    </row>
    <row r="439" spans="1:6">
      <c r="A439" t="s">
        <v>457</v>
      </c>
      <c r="B439" t="s">
        <v>1</v>
      </c>
      <c r="C439" t="s">
        <v>1716</v>
      </c>
      <c r="D439" t="s">
        <v>1713</v>
      </c>
      <c r="E439" t="s">
        <v>1704</v>
      </c>
      <c r="F439" t="s">
        <v>1749</v>
      </c>
    </row>
    <row r="440" spans="1:6">
      <c r="A440" t="s">
        <v>458</v>
      </c>
      <c r="B440" t="s">
        <v>1</v>
      </c>
      <c r="C440" t="s">
        <v>1716</v>
      </c>
      <c r="D440" t="s">
        <v>1713</v>
      </c>
      <c r="E440" t="s">
        <v>1704</v>
      </c>
      <c r="F440" t="s">
        <v>1750</v>
      </c>
    </row>
    <row r="441" spans="1:6">
      <c r="A441" t="s">
        <v>459</v>
      </c>
      <c r="B441" t="s">
        <v>1</v>
      </c>
      <c r="C441" t="s">
        <v>1716</v>
      </c>
      <c r="D441" t="s">
        <v>1713</v>
      </c>
      <c r="E441" t="s">
        <v>1704</v>
      </c>
      <c r="F441" t="s">
        <v>1751</v>
      </c>
    </row>
    <row r="442" spans="1:6">
      <c r="A442" t="s">
        <v>460</v>
      </c>
      <c r="B442" t="s">
        <v>1</v>
      </c>
      <c r="C442" t="s">
        <v>1716</v>
      </c>
      <c r="D442" t="s">
        <v>1714</v>
      </c>
      <c r="E442" t="s">
        <v>1703</v>
      </c>
      <c r="F442" t="s">
        <v>1742</v>
      </c>
    </row>
    <row r="443" spans="1:6">
      <c r="A443" t="s">
        <v>461</v>
      </c>
      <c r="B443" t="s">
        <v>1</v>
      </c>
      <c r="C443" t="s">
        <v>1716</v>
      </c>
      <c r="D443" t="s">
        <v>1714</v>
      </c>
      <c r="E443" t="s">
        <v>1703</v>
      </c>
      <c r="F443" t="s">
        <v>1743</v>
      </c>
    </row>
    <row r="444" spans="1:6">
      <c r="A444" t="s">
        <v>462</v>
      </c>
      <c r="B444" t="s">
        <v>1</v>
      </c>
      <c r="C444" t="s">
        <v>1716</v>
      </c>
      <c r="D444" t="s">
        <v>1714</v>
      </c>
      <c r="E444" t="s">
        <v>1703</v>
      </c>
      <c r="F444" t="s">
        <v>1744</v>
      </c>
    </row>
    <row r="445" spans="1:6">
      <c r="A445" t="s">
        <v>463</v>
      </c>
      <c r="B445" t="s">
        <v>1</v>
      </c>
      <c r="C445" t="s">
        <v>1716</v>
      </c>
      <c r="D445" t="s">
        <v>1714</v>
      </c>
      <c r="E445" t="s">
        <v>1703</v>
      </c>
      <c r="F445" t="s">
        <v>1745</v>
      </c>
    </row>
    <row r="446" spans="1:6">
      <c r="A446" t="s">
        <v>464</v>
      </c>
      <c r="B446" t="s">
        <v>1</v>
      </c>
      <c r="C446" t="s">
        <v>1716</v>
      </c>
      <c r="D446" t="s">
        <v>1714</v>
      </c>
      <c r="E446" t="s">
        <v>1703</v>
      </c>
      <c r="F446" t="s">
        <v>1746</v>
      </c>
    </row>
    <row r="447" spans="1:6">
      <c r="A447" t="s">
        <v>465</v>
      </c>
      <c r="B447" t="s">
        <v>1</v>
      </c>
      <c r="C447" t="s">
        <v>1716</v>
      </c>
      <c r="D447" t="s">
        <v>1714</v>
      </c>
      <c r="E447" t="s">
        <v>1703</v>
      </c>
      <c r="F447" t="s">
        <v>1747</v>
      </c>
    </row>
    <row r="448" spans="1:6">
      <c r="A448" t="s">
        <v>466</v>
      </c>
      <c r="B448" t="s">
        <v>1</v>
      </c>
      <c r="C448" t="s">
        <v>1716</v>
      </c>
      <c r="D448" t="s">
        <v>1714</v>
      </c>
      <c r="E448" t="s">
        <v>1703</v>
      </c>
      <c r="F448" t="s">
        <v>1748</v>
      </c>
    </row>
    <row r="449" spans="1:6">
      <c r="A449" t="s">
        <v>467</v>
      </c>
      <c r="B449" t="s">
        <v>1</v>
      </c>
      <c r="C449" t="s">
        <v>1716</v>
      </c>
      <c r="D449" t="s">
        <v>1714</v>
      </c>
      <c r="E449" t="s">
        <v>1703</v>
      </c>
      <c r="F449" t="s">
        <v>1749</v>
      </c>
    </row>
    <row r="450" spans="1:6">
      <c r="A450" t="s">
        <v>468</v>
      </c>
      <c r="B450" t="s">
        <v>1</v>
      </c>
      <c r="C450" t="s">
        <v>1716</v>
      </c>
      <c r="D450" t="s">
        <v>1714</v>
      </c>
      <c r="E450" t="s">
        <v>1703</v>
      </c>
      <c r="F450" t="s">
        <v>1750</v>
      </c>
    </row>
    <row r="451" spans="1:6">
      <c r="A451" t="s">
        <v>469</v>
      </c>
      <c r="B451" t="s">
        <v>1</v>
      </c>
      <c r="C451" t="s">
        <v>1716</v>
      </c>
      <c r="D451" t="s">
        <v>1714</v>
      </c>
      <c r="E451" t="s">
        <v>1703</v>
      </c>
      <c r="F451" t="s">
        <v>1751</v>
      </c>
    </row>
    <row r="452" spans="1:6">
      <c r="A452" t="s">
        <v>470</v>
      </c>
      <c r="B452" t="s">
        <v>1</v>
      </c>
      <c r="C452" t="s">
        <v>1716</v>
      </c>
      <c r="D452" t="s">
        <v>1714</v>
      </c>
      <c r="E452" t="s">
        <v>1704</v>
      </c>
      <c r="F452" t="s">
        <v>1742</v>
      </c>
    </row>
    <row r="453" spans="1:6">
      <c r="A453" t="s">
        <v>471</v>
      </c>
      <c r="B453" t="s">
        <v>1</v>
      </c>
      <c r="C453" t="s">
        <v>1716</v>
      </c>
      <c r="D453" t="s">
        <v>1714</v>
      </c>
      <c r="E453" t="s">
        <v>1704</v>
      </c>
      <c r="F453" t="s">
        <v>1743</v>
      </c>
    </row>
    <row r="454" spans="1:6">
      <c r="A454" t="s">
        <v>472</v>
      </c>
      <c r="B454" t="s">
        <v>1</v>
      </c>
      <c r="C454" t="s">
        <v>1716</v>
      </c>
      <c r="D454" t="s">
        <v>1714</v>
      </c>
      <c r="E454" t="s">
        <v>1704</v>
      </c>
      <c r="F454" t="s">
        <v>1744</v>
      </c>
    </row>
    <row r="455" spans="1:6">
      <c r="A455" t="s">
        <v>473</v>
      </c>
      <c r="B455" t="s">
        <v>1</v>
      </c>
      <c r="C455" t="s">
        <v>1716</v>
      </c>
      <c r="D455" t="s">
        <v>1714</v>
      </c>
      <c r="E455" t="s">
        <v>1704</v>
      </c>
      <c r="F455" t="s">
        <v>1745</v>
      </c>
    </row>
    <row r="456" spans="1:6">
      <c r="A456" t="s">
        <v>474</v>
      </c>
      <c r="B456" t="s">
        <v>1</v>
      </c>
      <c r="C456" t="s">
        <v>1716</v>
      </c>
      <c r="D456" t="s">
        <v>1714</v>
      </c>
      <c r="E456" t="s">
        <v>1704</v>
      </c>
      <c r="F456" t="s">
        <v>1746</v>
      </c>
    </row>
    <row r="457" spans="1:6">
      <c r="A457" t="s">
        <v>475</v>
      </c>
      <c r="B457" t="s">
        <v>1</v>
      </c>
      <c r="C457" t="s">
        <v>1716</v>
      </c>
      <c r="D457" t="s">
        <v>1714</v>
      </c>
      <c r="E457" t="s">
        <v>1704</v>
      </c>
      <c r="F457" t="s">
        <v>1747</v>
      </c>
    </row>
    <row r="458" spans="1:6">
      <c r="A458" t="s">
        <v>476</v>
      </c>
      <c r="B458" t="s">
        <v>1</v>
      </c>
      <c r="C458" t="s">
        <v>1716</v>
      </c>
      <c r="D458" t="s">
        <v>1714</v>
      </c>
      <c r="E458" t="s">
        <v>1704</v>
      </c>
      <c r="F458" t="s">
        <v>1748</v>
      </c>
    </row>
    <row r="459" spans="1:6">
      <c r="A459" t="s">
        <v>477</v>
      </c>
      <c r="B459" t="s">
        <v>1</v>
      </c>
      <c r="C459" t="s">
        <v>1716</v>
      </c>
      <c r="D459" t="s">
        <v>1714</v>
      </c>
      <c r="E459" t="s">
        <v>1704</v>
      </c>
      <c r="F459" t="s">
        <v>1749</v>
      </c>
    </row>
    <row r="460" spans="1:6">
      <c r="A460" t="s">
        <v>478</v>
      </c>
      <c r="B460" t="s">
        <v>1</v>
      </c>
      <c r="C460" t="s">
        <v>1716</v>
      </c>
      <c r="D460" t="s">
        <v>1714</v>
      </c>
      <c r="E460" t="s">
        <v>1704</v>
      </c>
      <c r="F460" t="s">
        <v>1750</v>
      </c>
    </row>
    <row r="461" spans="1:6">
      <c r="A461" t="s">
        <v>479</v>
      </c>
      <c r="B461" t="s">
        <v>1</v>
      </c>
      <c r="C461" t="s">
        <v>1716</v>
      </c>
      <c r="D461" t="s">
        <v>1714</v>
      </c>
      <c r="E461" t="s">
        <v>1704</v>
      </c>
      <c r="F461" t="s">
        <v>1751</v>
      </c>
    </row>
    <row r="462" spans="1:6">
      <c r="A462" t="s">
        <v>480</v>
      </c>
      <c r="B462" t="s">
        <v>1</v>
      </c>
      <c r="C462" t="s">
        <v>1716</v>
      </c>
      <c r="D462" t="s">
        <v>1715</v>
      </c>
      <c r="E462" t="s">
        <v>1703</v>
      </c>
      <c r="F462" t="s">
        <v>1742</v>
      </c>
    </row>
    <row r="463" spans="1:6">
      <c r="A463" t="s">
        <v>481</v>
      </c>
      <c r="B463" t="s">
        <v>1</v>
      </c>
      <c r="C463" t="s">
        <v>1716</v>
      </c>
      <c r="D463" t="s">
        <v>1715</v>
      </c>
      <c r="E463" t="s">
        <v>1703</v>
      </c>
      <c r="F463" t="s">
        <v>1743</v>
      </c>
    </row>
    <row r="464" spans="1:6">
      <c r="A464" t="s">
        <v>482</v>
      </c>
      <c r="B464" t="s">
        <v>1</v>
      </c>
      <c r="C464" t="s">
        <v>1716</v>
      </c>
      <c r="D464" t="s">
        <v>1715</v>
      </c>
      <c r="E464" t="s">
        <v>1703</v>
      </c>
      <c r="F464" t="s">
        <v>1744</v>
      </c>
    </row>
    <row r="465" spans="1:6">
      <c r="A465" t="s">
        <v>483</v>
      </c>
      <c r="B465" t="s">
        <v>1</v>
      </c>
      <c r="C465" t="s">
        <v>1716</v>
      </c>
      <c r="D465" t="s">
        <v>1715</v>
      </c>
      <c r="E465" t="s">
        <v>1703</v>
      </c>
      <c r="F465" t="s">
        <v>1745</v>
      </c>
    </row>
    <row r="466" spans="1:6">
      <c r="A466" t="s">
        <v>484</v>
      </c>
      <c r="B466" t="s">
        <v>1</v>
      </c>
      <c r="C466" t="s">
        <v>1716</v>
      </c>
      <c r="D466" t="s">
        <v>1715</v>
      </c>
      <c r="E466" t="s">
        <v>1703</v>
      </c>
      <c r="F466" t="s">
        <v>1746</v>
      </c>
    </row>
    <row r="467" spans="1:6">
      <c r="A467" t="s">
        <v>485</v>
      </c>
      <c r="B467" t="s">
        <v>1</v>
      </c>
      <c r="C467" t="s">
        <v>1716</v>
      </c>
      <c r="D467" t="s">
        <v>1715</v>
      </c>
      <c r="E467" t="s">
        <v>1703</v>
      </c>
      <c r="F467" t="s">
        <v>1747</v>
      </c>
    </row>
    <row r="468" spans="1:6">
      <c r="A468" t="s">
        <v>486</v>
      </c>
      <c r="B468" t="s">
        <v>1</v>
      </c>
      <c r="C468" t="s">
        <v>1716</v>
      </c>
      <c r="D468" t="s">
        <v>1715</v>
      </c>
      <c r="E468" t="s">
        <v>1703</v>
      </c>
      <c r="F468" t="s">
        <v>1748</v>
      </c>
    </row>
    <row r="469" spans="1:6">
      <c r="A469" t="s">
        <v>487</v>
      </c>
      <c r="B469" t="s">
        <v>1</v>
      </c>
      <c r="C469" t="s">
        <v>1716</v>
      </c>
      <c r="D469" t="s">
        <v>1715</v>
      </c>
      <c r="E469" t="s">
        <v>1703</v>
      </c>
      <c r="F469" t="s">
        <v>1749</v>
      </c>
    </row>
    <row r="470" spans="1:6">
      <c r="A470" t="s">
        <v>488</v>
      </c>
      <c r="B470" t="s">
        <v>1</v>
      </c>
      <c r="C470" t="s">
        <v>1716</v>
      </c>
      <c r="D470" t="s">
        <v>1715</v>
      </c>
      <c r="E470" t="s">
        <v>1703</v>
      </c>
      <c r="F470" t="s">
        <v>1750</v>
      </c>
    </row>
    <row r="471" spans="1:6">
      <c r="A471" t="s">
        <v>489</v>
      </c>
      <c r="B471" t="s">
        <v>1</v>
      </c>
      <c r="C471" t="s">
        <v>1716</v>
      </c>
      <c r="D471" t="s">
        <v>1715</v>
      </c>
      <c r="E471" t="s">
        <v>1703</v>
      </c>
      <c r="F471" t="s">
        <v>1751</v>
      </c>
    </row>
    <row r="472" spans="1:6">
      <c r="A472" t="s">
        <v>490</v>
      </c>
      <c r="B472" t="s">
        <v>1</v>
      </c>
      <c r="C472" t="s">
        <v>1716</v>
      </c>
      <c r="D472" t="s">
        <v>1715</v>
      </c>
      <c r="E472" t="s">
        <v>1704</v>
      </c>
      <c r="F472" t="s">
        <v>1742</v>
      </c>
    </row>
    <row r="473" spans="1:6">
      <c r="A473" t="s">
        <v>491</v>
      </c>
      <c r="B473" t="s">
        <v>1</v>
      </c>
      <c r="C473" t="s">
        <v>1716</v>
      </c>
      <c r="D473" t="s">
        <v>1715</v>
      </c>
      <c r="E473" t="s">
        <v>1704</v>
      </c>
      <c r="F473" t="s">
        <v>1743</v>
      </c>
    </row>
    <row r="474" spans="1:6">
      <c r="A474" t="s">
        <v>492</v>
      </c>
      <c r="B474" t="s">
        <v>1</v>
      </c>
      <c r="C474" t="s">
        <v>1716</v>
      </c>
      <c r="D474" t="s">
        <v>1715</v>
      </c>
      <c r="E474" t="s">
        <v>1704</v>
      </c>
      <c r="F474" t="s">
        <v>1744</v>
      </c>
    </row>
    <row r="475" spans="1:6">
      <c r="A475" t="s">
        <v>493</v>
      </c>
      <c r="B475" t="s">
        <v>1</v>
      </c>
      <c r="C475" t="s">
        <v>1716</v>
      </c>
      <c r="D475" t="s">
        <v>1715</v>
      </c>
      <c r="E475" t="s">
        <v>1704</v>
      </c>
      <c r="F475" t="s">
        <v>1745</v>
      </c>
    </row>
    <row r="476" spans="1:6">
      <c r="A476" t="s">
        <v>494</v>
      </c>
      <c r="B476" t="s">
        <v>1</v>
      </c>
      <c r="C476" t="s">
        <v>1716</v>
      </c>
      <c r="D476" t="s">
        <v>1715</v>
      </c>
      <c r="E476" t="s">
        <v>1704</v>
      </c>
      <c r="F476" t="s">
        <v>1746</v>
      </c>
    </row>
    <row r="477" spans="1:6">
      <c r="A477" t="s">
        <v>495</v>
      </c>
      <c r="B477" t="s">
        <v>1</v>
      </c>
      <c r="C477" t="s">
        <v>1716</v>
      </c>
      <c r="D477" t="s">
        <v>1715</v>
      </c>
      <c r="E477" t="s">
        <v>1704</v>
      </c>
      <c r="F477" t="s">
        <v>1747</v>
      </c>
    </row>
    <row r="478" spans="1:6">
      <c r="A478" t="s">
        <v>496</v>
      </c>
      <c r="B478" t="s">
        <v>1</v>
      </c>
      <c r="C478" t="s">
        <v>1716</v>
      </c>
      <c r="D478" t="s">
        <v>1715</v>
      </c>
      <c r="E478" t="s">
        <v>1704</v>
      </c>
      <c r="F478" t="s">
        <v>1748</v>
      </c>
    </row>
    <row r="479" spans="1:6">
      <c r="A479" t="s">
        <v>497</v>
      </c>
      <c r="B479" t="s">
        <v>1</v>
      </c>
      <c r="C479" t="s">
        <v>1716</v>
      </c>
      <c r="D479" t="s">
        <v>1715</v>
      </c>
      <c r="E479" t="s">
        <v>1704</v>
      </c>
      <c r="F479" t="s">
        <v>1749</v>
      </c>
    </row>
    <row r="480" spans="1:6">
      <c r="A480" t="s">
        <v>498</v>
      </c>
      <c r="B480" t="s">
        <v>1</v>
      </c>
      <c r="C480" t="s">
        <v>1716</v>
      </c>
      <c r="D480" t="s">
        <v>1715</v>
      </c>
      <c r="E480" t="s">
        <v>1704</v>
      </c>
      <c r="F480" t="s">
        <v>1750</v>
      </c>
    </row>
    <row r="481" spans="1:6">
      <c r="A481" t="s">
        <v>499</v>
      </c>
      <c r="B481" t="s">
        <v>1</v>
      </c>
      <c r="C481" t="s">
        <v>1716</v>
      </c>
      <c r="D481" t="s">
        <v>1715</v>
      </c>
      <c r="E481" t="s">
        <v>1704</v>
      </c>
      <c r="F481" t="s">
        <v>1751</v>
      </c>
    </row>
    <row r="482" spans="1:6">
      <c r="A482" t="s">
        <v>500</v>
      </c>
      <c r="B482" t="s">
        <v>1</v>
      </c>
      <c r="C482" t="s">
        <v>1717</v>
      </c>
      <c r="D482" t="s">
        <v>1702</v>
      </c>
      <c r="E482" t="s">
        <v>1703</v>
      </c>
      <c r="F482" t="s">
        <v>1742</v>
      </c>
    </row>
    <row r="483" spans="1:6">
      <c r="A483" t="s">
        <v>501</v>
      </c>
      <c r="B483" t="s">
        <v>1</v>
      </c>
      <c r="C483" t="s">
        <v>1717</v>
      </c>
      <c r="D483" t="s">
        <v>1702</v>
      </c>
      <c r="E483" t="s">
        <v>1703</v>
      </c>
      <c r="F483" t="s">
        <v>1743</v>
      </c>
    </row>
    <row r="484" spans="1:6">
      <c r="A484" t="s">
        <v>502</v>
      </c>
      <c r="B484" t="s">
        <v>1</v>
      </c>
      <c r="C484" t="s">
        <v>1717</v>
      </c>
      <c r="D484" t="s">
        <v>1702</v>
      </c>
      <c r="E484" t="s">
        <v>1703</v>
      </c>
      <c r="F484" t="s">
        <v>1744</v>
      </c>
    </row>
    <row r="485" spans="1:6">
      <c r="A485" t="s">
        <v>503</v>
      </c>
      <c r="B485" t="s">
        <v>1</v>
      </c>
      <c r="C485" t="s">
        <v>1717</v>
      </c>
      <c r="D485" t="s">
        <v>1702</v>
      </c>
      <c r="E485" t="s">
        <v>1703</v>
      </c>
      <c r="F485" t="s">
        <v>1745</v>
      </c>
    </row>
    <row r="486" spans="1:6">
      <c r="A486" t="s">
        <v>504</v>
      </c>
      <c r="B486" t="s">
        <v>1</v>
      </c>
      <c r="C486" t="s">
        <v>1717</v>
      </c>
      <c r="D486" t="s">
        <v>1702</v>
      </c>
      <c r="E486" t="s">
        <v>1703</v>
      </c>
      <c r="F486" t="s">
        <v>1746</v>
      </c>
    </row>
    <row r="487" spans="1:6">
      <c r="A487" t="s">
        <v>505</v>
      </c>
      <c r="B487" t="s">
        <v>1</v>
      </c>
      <c r="C487" t="s">
        <v>1717</v>
      </c>
      <c r="D487" t="s">
        <v>1702</v>
      </c>
      <c r="E487" t="s">
        <v>1703</v>
      </c>
      <c r="F487" t="s">
        <v>1747</v>
      </c>
    </row>
    <row r="488" spans="1:6">
      <c r="A488" t="s">
        <v>506</v>
      </c>
      <c r="B488" t="s">
        <v>1</v>
      </c>
      <c r="C488" t="s">
        <v>1717</v>
      </c>
      <c r="D488" t="s">
        <v>1702</v>
      </c>
      <c r="E488" t="s">
        <v>1703</v>
      </c>
      <c r="F488" t="s">
        <v>1748</v>
      </c>
    </row>
    <row r="489" spans="1:6">
      <c r="A489" t="s">
        <v>507</v>
      </c>
      <c r="B489" t="s">
        <v>1</v>
      </c>
      <c r="C489" t="s">
        <v>1717</v>
      </c>
      <c r="D489" t="s">
        <v>1702</v>
      </c>
      <c r="E489" t="s">
        <v>1703</v>
      </c>
      <c r="F489" t="s">
        <v>1749</v>
      </c>
    </row>
    <row r="490" spans="1:6">
      <c r="A490" t="s">
        <v>508</v>
      </c>
      <c r="B490" t="s">
        <v>1</v>
      </c>
      <c r="C490" t="s">
        <v>1717</v>
      </c>
      <c r="D490" t="s">
        <v>1702</v>
      </c>
      <c r="E490" t="s">
        <v>1703</v>
      </c>
      <c r="F490" t="s">
        <v>1750</v>
      </c>
    </row>
    <row r="491" spans="1:6">
      <c r="A491" t="s">
        <v>509</v>
      </c>
      <c r="B491" t="s">
        <v>1</v>
      </c>
      <c r="C491" t="s">
        <v>1717</v>
      </c>
      <c r="D491" t="s">
        <v>1702</v>
      </c>
      <c r="E491" t="s">
        <v>1703</v>
      </c>
      <c r="F491" t="s">
        <v>1751</v>
      </c>
    </row>
    <row r="492" spans="1:6">
      <c r="A492" t="s">
        <v>510</v>
      </c>
      <c r="B492" t="s">
        <v>1</v>
      </c>
      <c r="C492" t="s">
        <v>1717</v>
      </c>
      <c r="D492" t="s">
        <v>1702</v>
      </c>
      <c r="E492" t="s">
        <v>1704</v>
      </c>
      <c r="F492" t="s">
        <v>1742</v>
      </c>
    </row>
    <row r="493" spans="1:6">
      <c r="A493" t="s">
        <v>511</v>
      </c>
      <c r="B493" t="s">
        <v>1</v>
      </c>
      <c r="C493" t="s">
        <v>1717</v>
      </c>
      <c r="D493" t="s">
        <v>1702</v>
      </c>
      <c r="E493" t="s">
        <v>1704</v>
      </c>
      <c r="F493" t="s">
        <v>1743</v>
      </c>
    </row>
    <row r="494" spans="1:6">
      <c r="A494" t="s">
        <v>512</v>
      </c>
      <c r="B494" t="s">
        <v>1</v>
      </c>
      <c r="C494" t="s">
        <v>1717</v>
      </c>
      <c r="D494" t="s">
        <v>1702</v>
      </c>
      <c r="E494" t="s">
        <v>1704</v>
      </c>
      <c r="F494" t="s">
        <v>1744</v>
      </c>
    </row>
    <row r="495" spans="1:6">
      <c r="A495" t="s">
        <v>513</v>
      </c>
      <c r="B495" t="s">
        <v>1</v>
      </c>
      <c r="C495" t="s">
        <v>1717</v>
      </c>
      <c r="D495" t="s">
        <v>1702</v>
      </c>
      <c r="E495" t="s">
        <v>1704</v>
      </c>
      <c r="F495" t="s">
        <v>1745</v>
      </c>
    </row>
    <row r="496" spans="1:6">
      <c r="A496" t="s">
        <v>514</v>
      </c>
      <c r="B496" t="s">
        <v>1</v>
      </c>
      <c r="C496" t="s">
        <v>1717</v>
      </c>
      <c r="D496" t="s">
        <v>1702</v>
      </c>
      <c r="E496" t="s">
        <v>1704</v>
      </c>
      <c r="F496" t="s">
        <v>1746</v>
      </c>
    </row>
    <row r="497" spans="1:6">
      <c r="A497" t="s">
        <v>515</v>
      </c>
      <c r="B497" t="s">
        <v>1</v>
      </c>
      <c r="C497" t="s">
        <v>1717</v>
      </c>
      <c r="D497" t="s">
        <v>1702</v>
      </c>
      <c r="E497" t="s">
        <v>1704</v>
      </c>
      <c r="F497" t="s">
        <v>1747</v>
      </c>
    </row>
    <row r="498" spans="1:6">
      <c r="A498" t="s">
        <v>516</v>
      </c>
      <c r="B498" t="s">
        <v>1</v>
      </c>
      <c r="C498" t="s">
        <v>1717</v>
      </c>
      <c r="D498" t="s">
        <v>1702</v>
      </c>
      <c r="E498" t="s">
        <v>1704</v>
      </c>
      <c r="F498" t="s">
        <v>1748</v>
      </c>
    </row>
    <row r="499" spans="1:6">
      <c r="A499" t="s">
        <v>517</v>
      </c>
      <c r="B499" t="s">
        <v>1</v>
      </c>
      <c r="C499" t="s">
        <v>1717</v>
      </c>
      <c r="D499" t="s">
        <v>1702</v>
      </c>
      <c r="E499" t="s">
        <v>1704</v>
      </c>
      <c r="F499" t="s">
        <v>1749</v>
      </c>
    </row>
    <row r="500" spans="1:6">
      <c r="A500" t="s">
        <v>518</v>
      </c>
      <c r="B500" t="s">
        <v>1</v>
      </c>
      <c r="C500" t="s">
        <v>1717</v>
      </c>
      <c r="D500" t="s">
        <v>1702</v>
      </c>
      <c r="E500" t="s">
        <v>1704</v>
      </c>
      <c r="F500" t="s">
        <v>1750</v>
      </c>
    </row>
    <row r="501" spans="1:6">
      <c r="A501" t="s">
        <v>519</v>
      </c>
      <c r="B501" t="s">
        <v>1</v>
      </c>
      <c r="C501" t="s">
        <v>1717</v>
      </c>
      <c r="D501" t="s">
        <v>1702</v>
      </c>
      <c r="E501" t="s">
        <v>1704</v>
      </c>
      <c r="F501" t="s">
        <v>1751</v>
      </c>
    </row>
    <row r="502" spans="1:6">
      <c r="A502" t="s">
        <v>520</v>
      </c>
      <c r="B502" t="s">
        <v>1</v>
      </c>
      <c r="C502" t="s">
        <v>1717</v>
      </c>
      <c r="D502" t="s">
        <v>1705</v>
      </c>
      <c r="E502" t="s">
        <v>1703</v>
      </c>
      <c r="F502" t="s">
        <v>1742</v>
      </c>
    </row>
    <row r="503" spans="1:6">
      <c r="A503" t="s">
        <v>521</v>
      </c>
      <c r="B503" t="s">
        <v>1</v>
      </c>
      <c r="C503" t="s">
        <v>1717</v>
      </c>
      <c r="D503" t="s">
        <v>1705</v>
      </c>
      <c r="E503" t="s">
        <v>1703</v>
      </c>
      <c r="F503" t="s">
        <v>1743</v>
      </c>
    </row>
    <row r="504" spans="1:6">
      <c r="A504" t="s">
        <v>522</v>
      </c>
      <c r="B504" t="s">
        <v>1</v>
      </c>
      <c r="C504" t="s">
        <v>1717</v>
      </c>
      <c r="D504" t="s">
        <v>1705</v>
      </c>
      <c r="E504" t="s">
        <v>1703</v>
      </c>
      <c r="F504" t="s">
        <v>1744</v>
      </c>
    </row>
    <row r="505" spans="1:6">
      <c r="A505" t="s">
        <v>523</v>
      </c>
      <c r="B505" t="s">
        <v>1</v>
      </c>
      <c r="C505" t="s">
        <v>1717</v>
      </c>
      <c r="D505" t="s">
        <v>1705</v>
      </c>
      <c r="E505" t="s">
        <v>1703</v>
      </c>
      <c r="F505" t="s">
        <v>1745</v>
      </c>
    </row>
    <row r="506" spans="1:6">
      <c r="A506" t="s">
        <v>524</v>
      </c>
      <c r="B506" t="s">
        <v>1</v>
      </c>
      <c r="C506" t="s">
        <v>1717</v>
      </c>
      <c r="D506" t="s">
        <v>1705</v>
      </c>
      <c r="E506" t="s">
        <v>1703</v>
      </c>
      <c r="F506" t="s">
        <v>1746</v>
      </c>
    </row>
    <row r="507" spans="1:6">
      <c r="A507" t="s">
        <v>525</v>
      </c>
      <c r="B507" t="s">
        <v>1</v>
      </c>
      <c r="C507" t="s">
        <v>1717</v>
      </c>
      <c r="D507" t="s">
        <v>1705</v>
      </c>
      <c r="E507" t="s">
        <v>1703</v>
      </c>
      <c r="F507" t="s">
        <v>1747</v>
      </c>
    </row>
    <row r="508" spans="1:6">
      <c r="A508" t="s">
        <v>526</v>
      </c>
      <c r="B508" t="s">
        <v>1</v>
      </c>
      <c r="C508" t="s">
        <v>1717</v>
      </c>
      <c r="D508" t="s">
        <v>1705</v>
      </c>
      <c r="E508" t="s">
        <v>1703</v>
      </c>
      <c r="F508" t="s">
        <v>1748</v>
      </c>
    </row>
    <row r="509" spans="1:6">
      <c r="A509" t="s">
        <v>527</v>
      </c>
      <c r="B509" t="s">
        <v>1</v>
      </c>
      <c r="C509" t="s">
        <v>1717</v>
      </c>
      <c r="D509" t="s">
        <v>1705</v>
      </c>
      <c r="E509" t="s">
        <v>1703</v>
      </c>
      <c r="F509" t="s">
        <v>1749</v>
      </c>
    </row>
    <row r="510" spans="1:6">
      <c r="A510" t="s">
        <v>528</v>
      </c>
      <c r="B510" t="s">
        <v>1</v>
      </c>
      <c r="C510" t="s">
        <v>1717</v>
      </c>
      <c r="D510" t="s">
        <v>1705</v>
      </c>
      <c r="E510" t="s">
        <v>1703</v>
      </c>
      <c r="F510" t="s">
        <v>1750</v>
      </c>
    </row>
    <row r="511" spans="1:6">
      <c r="A511" t="s">
        <v>529</v>
      </c>
      <c r="B511" t="s">
        <v>1</v>
      </c>
      <c r="C511" t="s">
        <v>1717</v>
      </c>
      <c r="D511" t="s">
        <v>1705</v>
      </c>
      <c r="E511" t="s">
        <v>1703</v>
      </c>
      <c r="F511" t="s">
        <v>1751</v>
      </c>
    </row>
    <row r="512" spans="1:6">
      <c r="A512" t="s">
        <v>530</v>
      </c>
      <c r="B512" t="s">
        <v>1</v>
      </c>
      <c r="C512" t="s">
        <v>1717</v>
      </c>
      <c r="D512" t="s">
        <v>1705</v>
      </c>
      <c r="E512" t="s">
        <v>1704</v>
      </c>
      <c r="F512" t="s">
        <v>1742</v>
      </c>
    </row>
    <row r="513" spans="1:6">
      <c r="A513" t="s">
        <v>531</v>
      </c>
      <c r="B513" t="s">
        <v>1</v>
      </c>
      <c r="C513" t="s">
        <v>1717</v>
      </c>
      <c r="D513" t="s">
        <v>1705</v>
      </c>
      <c r="E513" t="s">
        <v>1704</v>
      </c>
      <c r="F513" t="s">
        <v>1743</v>
      </c>
    </row>
    <row r="514" spans="1:6">
      <c r="A514" t="s">
        <v>532</v>
      </c>
      <c r="B514" t="s">
        <v>1</v>
      </c>
      <c r="C514" t="s">
        <v>1717</v>
      </c>
      <c r="D514" t="s">
        <v>1705</v>
      </c>
      <c r="E514" t="s">
        <v>1704</v>
      </c>
      <c r="F514" t="s">
        <v>1744</v>
      </c>
    </row>
    <row r="515" spans="1:6">
      <c r="A515" t="s">
        <v>533</v>
      </c>
      <c r="B515" t="s">
        <v>1</v>
      </c>
      <c r="C515" t="s">
        <v>1717</v>
      </c>
      <c r="D515" t="s">
        <v>1705</v>
      </c>
      <c r="E515" t="s">
        <v>1704</v>
      </c>
      <c r="F515" t="s">
        <v>1745</v>
      </c>
    </row>
    <row r="516" spans="1:6">
      <c r="A516" t="s">
        <v>534</v>
      </c>
      <c r="B516" t="s">
        <v>1</v>
      </c>
      <c r="C516" t="s">
        <v>1717</v>
      </c>
      <c r="D516" t="s">
        <v>1705</v>
      </c>
      <c r="E516" t="s">
        <v>1704</v>
      </c>
      <c r="F516" t="s">
        <v>1746</v>
      </c>
    </row>
    <row r="517" spans="1:6">
      <c r="A517" t="s">
        <v>535</v>
      </c>
      <c r="B517" t="s">
        <v>1</v>
      </c>
      <c r="C517" t="s">
        <v>1717</v>
      </c>
      <c r="D517" t="s">
        <v>1705</v>
      </c>
      <c r="E517" t="s">
        <v>1704</v>
      </c>
      <c r="F517" t="s">
        <v>1747</v>
      </c>
    </row>
    <row r="518" spans="1:6">
      <c r="A518" t="s">
        <v>536</v>
      </c>
      <c r="B518" t="s">
        <v>1</v>
      </c>
      <c r="C518" t="s">
        <v>1717</v>
      </c>
      <c r="D518" t="s">
        <v>1705</v>
      </c>
      <c r="E518" t="s">
        <v>1704</v>
      </c>
      <c r="F518" t="s">
        <v>1748</v>
      </c>
    </row>
    <row r="519" spans="1:6">
      <c r="A519" t="s">
        <v>537</v>
      </c>
      <c r="B519" t="s">
        <v>1</v>
      </c>
      <c r="C519" t="s">
        <v>1717</v>
      </c>
      <c r="D519" t="s">
        <v>1705</v>
      </c>
      <c r="E519" t="s">
        <v>1704</v>
      </c>
      <c r="F519" t="s">
        <v>1749</v>
      </c>
    </row>
    <row r="520" spans="1:6">
      <c r="A520" t="s">
        <v>538</v>
      </c>
      <c r="B520" t="s">
        <v>1</v>
      </c>
      <c r="C520" t="s">
        <v>1717</v>
      </c>
      <c r="D520" t="s">
        <v>1705</v>
      </c>
      <c r="E520" t="s">
        <v>1704</v>
      </c>
      <c r="F520" t="s">
        <v>1750</v>
      </c>
    </row>
    <row r="521" spans="1:6">
      <c r="A521" t="s">
        <v>539</v>
      </c>
      <c r="B521" t="s">
        <v>1</v>
      </c>
      <c r="C521" t="s">
        <v>1717</v>
      </c>
      <c r="D521" t="s">
        <v>1705</v>
      </c>
      <c r="E521" t="s">
        <v>1704</v>
      </c>
      <c r="F521" t="s">
        <v>1751</v>
      </c>
    </row>
    <row r="522" spans="1:6">
      <c r="A522" t="s">
        <v>540</v>
      </c>
      <c r="B522" t="s">
        <v>1</v>
      </c>
      <c r="C522" t="s">
        <v>1717</v>
      </c>
      <c r="D522" t="s">
        <v>1706</v>
      </c>
      <c r="E522" t="s">
        <v>1703</v>
      </c>
      <c r="F522" t="s">
        <v>1742</v>
      </c>
    </row>
    <row r="523" spans="1:6">
      <c r="A523" t="s">
        <v>541</v>
      </c>
      <c r="B523" t="s">
        <v>1</v>
      </c>
      <c r="C523" t="s">
        <v>1717</v>
      </c>
      <c r="D523" t="s">
        <v>1706</v>
      </c>
      <c r="E523" t="s">
        <v>1703</v>
      </c>
      <c r="F523" t="s">
        <v>1743</v>
      </c>
    </row>
    <row r="524" spans="1:6">
      <c r="A524" t="s">
        <v>542</v>
      </c>
      <c r="B524" t="s">
        <v>1</v>
      </c>
      <c r="C524" t="s">
        <v>1717</v>
      </c>
      <c r="D524" t="s">
        <v>1706</v>
      </c>
      <c r="E524" t="s">
        <v>1703</v>
      </c>
      <c r="F524" t="s">
        <v>1744</v>
      </c>
    </row>
    <row r="525" spans="1:6">
      <c r="A525" t="s">
        <v>543</v>
      </c>
      <c r="B525" t="s">
        <v>1</v>
      </c>
      <c r="C525" t="s">
        <v>1717</v>
      </c>
      <c r="D525" t="s">
        <v>1706</v>
      </c>
      <c r="E525" t="s">
        <v>1703</v>
      </c>
      <c r="F525" t="s">
        <v>1745</v>
      </c>
    </row>
    <row r="526" spans="1:6">
      <c r="A526" t="s">
        <v>544</v>
      </c>
      <c r="B526" t="s">
        <v>1</v>
      </c>
      <c r="C526" t="s">
        <v>1717</v>
      </c>
      <c r="D526" t="s">
        <v>1706</v>
      </c>
      <c r="E526" t="s">
        <v>1703</v>
      </c>
      <c r="F526" t="s">
        <v>1746</v>
      </c>
    </row>
    <row r="527" spans="1:6">
      <c r="A527" t="s">
        <v>545</v>
      </c>
      <c r="B527" t="s">
        <v>1</v>
      </c>
      <c r="C527" t="s">
        <v>1717</v>
      </c>
      <c r="D527" t="s">
        <v>1706</v>
      </c>
      <c r="E527" t="s">
        <v>1703</v>
      </c>
      <c r="F527" t="s">
        <v>1747</v>
      </c>
    </row>
    <row r="528" spans="1:6">
      <c r="A528" t="s">
        <v>546</v>
      </c>
      <c r="B528" t="s">
        <v>1</v>
      </c>
      <c r="C528" t="s">
        <v>1717</v>
      </c>
      <c r="D528" t="s">
        <v>1706</v>
      </c>
      <c r="E528" t="s">
        <v>1703</v>
      </c>
      <c r="F528" t="s">
        <v>1748</v>
      </c>
    </row>
    <row r="529" spans="1:6">
      <c r="A529" t="s">
        <v>547</v>
      </c>
      <c r="B529" t="s">
        <v>1</v>
      </c>
      <c r="C529" t="s">
        <v>1717</v>
      </c>
      <c r="D529" t="s">
        <v>1706</v>
      </c>
      <c r="E529" t="s">
        <v>1703</v>
      </c>
      <c r="F529" t="s">
        <v>1749</v>
      </c>
    </row>
    <row r="530" spans="1:6">
      <c r="A530" t="s">
        <v>548</v>
      </c>
      <c r="B530" t="s">
        <v>1</v>
      </c>
      <c r="C530" t="s">
        <v>1717</v>
      </c>
      <c r="D530" t="s">
        <v>1706</v>
      </c>
      <c r="E530" t="s">
        <v>1703</v>
      </c>
      <c r="F530" t="s">
        <v>1750</v>
      </c>
    </row>
    <row r="531" spans="1:6">
      <c r="A531" t="s">
        <v>549</v>
      </c>
      <c r="B531" t="s">
        <v>1</v>
      </c>
      <c r="C531" t="s">
        <v>1717</v>
      </c>
      <c r="D531" t="s">
        <v>1706</v>
      </c>
      <c r="E531" t="s">
        <v>1703</v>
      </c>
      <c r="F531" t="s">
        <v>1751</v>
      </c>
    </row>
    <row r="532" spans="1:6">
      <c r="A532" t="s">
        <v>550</v>
      </c>
      <c r="B532" t="s">
        <v>1</v>
      </c>
      <c r="C532" t="s">
        <v>1717</v>
      </c>
      <c r="D532" t="s">
        <v>1706</v>
      </c>
      <c r="E532" t="s">
        <v>1704</v>
      </c>
      <c r="F532" t="s">
        <v>1742</v>
      </c>
    </row>
    <row r="533" spans="1:6">
      <c r="A533" t="s">
        <v>551</v>
      </c>
      <c r="B533" t="s">
        <v>1</v>
      </c>
      <c r="C533" t="s">
        <v>1717</v>
      </c>
      <c r="D533" t="s">
        <v>1706</v>
      </c>
      <c r="E533" t="s">
        <v>1704</v>
      </c>
      <c r="F533" t="s">
        <v>1743</v>
      </c>
    </row>
    <row r="534" spans="1:6">
      <c r="A534" t="s">
        <v>552</v>
      </c>
      <c r="B534" t="s">
        <v>1</v>
      </c>
      <c r="C534" t="s">
        <v>1717</v>
      </c>
      <c r="D534" t="s">
        <v>1706</v>
      </c>
      <c r="E534" t="s">
        <v>1704</v>
      </c>
      <c r="F534" t="s">
        <v>1744</v>
      </c>
    </row>
    <row r="535" spans="1:6">
      <c r="A535" t="s">
        <v>553</v>
      </c>
      <c r="B535" t="s">
        <v>1</v>
      </c>
      <c r="C535" t="s">
        <v>1717</v>
      </c>
      <c r="D535" t="s">
        <v>1706</v>
      </c>
      <c r="E535" t="s">
        <v>1704</v>
      </c>
      <c r="F535" t="s">
        <v>1745</v>
      </c>
    </row>
    <row r="536" spans="1:6">
      <c r="A536" t="s">
        <v>554</v>
      </c>
      <c r="B536" t="s">
        <v>1</v>
      </c>
      <c r="C536" t="s">
        <v>1717</v>
      </c>
      <c r="D536" t="s">
        <v>1706</v>
      </c>
      <c r="E536" t="s">
        <v>1704</v>
      </c>
      <c r="F536" t="s">
        <v>1746</v>
      </c>
    </row>
    <row r="537" spans="1:6">
      <c r="A537" t="s">
        <v>555</v>
      </c>
      <c r="B537" t="s">
        <v>1</v>
      </c>
      <c r="C537" t="s">
        <v>1717</v>
      </c>
      <c r="D537" t="s">
        <v>1706</v>
      </c>
      <c r="E537" t="s">
        <v>1704</v>
      </c>
      <c r="F537" t="s">
        <v>1747</v>
      </c>
    </row>
    <row r="538" spans="1:6">
      <c r="A538" t="s">
        <v>556</v>
      </c>
      <c r="B538" t="s">
        <v>1</v>
      </c>
      <c r="C538" t="s">
        <v>1717</v>
      </c>
      <c r="D538" t="s">
        <v>1706</v>
      </c>
      <c r="E538" t="s">
        <v>1704</v>
      </c>
      <c r="F538" t="s">
        <v>1748</v>
      </c>
    </row>
    <row r="539" spans="1:6">
      <c r="A539" t="s">
        <v>557</v>
      </c>
      <c r="B539" t="s">
        <v>1</v>
      </c>
      <c r="C539" t="s">
        <v>1717</v>
      </c>
      <c r="D539" t="s">
        <v>1706</v>
      </c>
      <c r="E539" t="s">
        <v>1704</v>
      </c>
      <c r="F539" t="s">
        <v>1749</v>
      </c>
    </row>
    <row r="540" spans="1:6">
      <c r="A540" t="s">
        <v>558</v>
      </c>
      <c r="B540" t="s">
        <v>1</v>
      </c>
      <c r="C540" t="s">
        <v>1717</v>
      </c>
      <c r="D540" t="s">
        <v>1706</v>
      </c>
      <c r="E540" t="s">
        <v>1704</v>
      </c>
      <c r="F540" t="s">
        <v>1750</v>
      </c>
    </row>
    <row r="541" spans="1:6">
      <c r="A541" t="s">
        <v>559</v>
      </c>
      <c r="B541" t="s">
        <v>1</v>
      </c>
      <c r="C541" t="s">
        <v>1717</v>
      </c>
      <c r="D541" t="s">
        <v>1706</v>
      </c>
      <c r="E541" t="s">
        <v>1704</v>
      </c>
      <c r="F541" t="s">
        <v>1751</v>
      </c>
    </row>
    <row r="542" spans="1:6">
      <c r="A542" t="s">
        <v>560</v>
      </c>
      <c r="B542" t="s">
        <v>1</v>
      </c>
      <c r="C542" t="s">
        <v>1717</v>
      </c>
      <c r="D542" t="s">
        <v>1707</v>
      </c>
      <c r="E542" t="s">
        <v>1703</v>
      </c>
      <c r="F542" t="s">
        <v>1742</v>
      </c>
    </row>
    <row r="543" spans="1:6">
      <c r="A543" t="s">
        <v>561</v>
      </c>
      <c r="B543" t="s">
        <v>1</v>
      </c>
      <c r="C543" t="s">
        <v>1717</v>
      </c>
      <c r="D543" t="s">
        <v>1707</v>
      </c>
      <c r="E543" t="s">
        <v>1703</v>
      </c>
      <c r="F543" t="s">
        <v>1743</v>
      </c>
    </row>
    <row r="544" spans="1:6">
      <c r="A544" t="s">
        <v>562</v>
      </c>
      <c r="B544" t="s">
        <v>1</v>
      </c>
      <c r="C544" t="s">
        <v>1717</v>
      </c>
      <c r="D544" t="s">
        <v>1707</v>
      </c>
      <c r="E544" t="s">
        <v>1703</v>
      </c>
      <c r="F544" t="s">
        <v>1744</v>
      </c>
    </row>
    <row r="545" spans="1:6">
      <c r="A545" t="s">
        <v>563</v>
      </c>
      <c r="B545" t="s">
        <v>1</v>
      </c>
      <c r="C545" t="s">
        <v>1717</v>
      </c>
      <c r="D545" t="s">
        <v>1707</v>
      </c>
      <c r="E545" t="s">
        <v>1703</v>
      </c>
      <c r="F545" t="s">
        <v>1745</v>
      </c>
    </row>
    <row r="546" spans="1:6">
      <c r="A546" t="s">
        <v>564</v>
      </c>
      <c r="B546" t="s">
        <v>1</v>
      </c>
      <c r="C546" t="s">
        <v>1717</v>
      </c>
      <c r="D546" t="s">
        <v>1707</v>
      </c>
      <c r="E546" t="s">
        <v>1703</v>
      </c>
      <c r="F546" t="s">
        <v>1746</v>
      </c>
    </row>
    <row r="547" spans="1:6">
      <c r="A547" t="s">
        <v>565</v>
      </c>
      <c r="B547" t="s">
        <v>1</v>
      </c>
      <c r="C547" t="s">
        <v>1717</v>
      </c>
      <c r="D547" t="s">
        <v>1707</v>
      </c>
      <c r="E547" t="s">
        <v>1703</v>
      </c>
      <c r="F547" t="s">
        <v>1747</v>
      </c>
    </row>
    <row r="548" spans="1:6">
      <c r="A548" t="s">
        <v>566</v>
      </c>
      <c r="B548" t="s">
        <v>1</v>
      </c>
      <c r="C548" t="s">
        <v>1717</v>
      </c>
      <c r="D548" t="s">
        <v>1707</v>
      </c>
      <c r="E548" t="s">
        <v>1703</v>
      </c>
      <c r="F548" t="s">
        <v>1748</v>
      </c>
    </row>
    <row r="549" spans="1:6">
      <c r="A549" t="s">
        <v>567</v>
      </c>
      <c r="B549" t="s">
        <v>1</v>
      </c>
      <c r="C549" t="s">
        <v>1717</v>
      </c>
      <c r="D549" t="s">
        <v>1707</v>
      </c>
      <c r="E549" t="s">
        <v>1703</v>
      </c>
      <c r="F549" t="s">
        <v>1749</v>
      </c>
    </row>
    <row r="550" spans="1:6">
      <c r="A550" t="s">
        <v>568</v>
      </c>
      <c r="B550" t="s">
        <v>1</v>
      </c>
      <c r="C550" t="s">
        <v>1717</v>
      </c>
      <c r="D550" t="s">
        <v>1707</v>
      </c>
      <c r="E550" t="s">
        <v>1703</v>
      </c>
      <c r="F550" t="s">
        <v>1750</v>
      </c>
    </row>
    <row r="551" spans="1:6">
      <c r="A551" t="s">
        <v>569</v>
      </c>
      <c r="B551" t="s">
        <v>1</v>
      </c>
      <c r="C551" t="s">
        <v>1717</v>
      </c>
      <c r="D551" t="s">
        <v>1707</v>
      </c>
      <c r="E551" t="s">
        <v>1703</v>
      </c>
      <c r="F551" t="s">
        <v>1751</v>
      </c>
    </row>
    <row r="552" spans="1:6">
      <c r="A552" t="s">
        <v>570</v>
      </c>
      <c r="B552" t="s">
        <v>1</v>
      </c>
      <c r="C552" t="s">
        <v>1717</v>
      </c>
      <c r="D552" t="s">
        <v>1707</v>
      </c>
      <c r="E552" t="s">
        <v>1704</v>
      </c>
      <c r="F552" t="s">
        <v>1742</v>
      </c>
    </row>
    <row r="553" spans="1:6">
      <c r="A553" t="s">
        <v>571</v>
      </c>
      <c r="B553" t="s">
        <v>1</v>
      </c>
      <c r="C553" t="s">
        <v>1717</v>
      </c>
      <c r="D553" t="s">
        <v>1707</v>
      </c>
      <c r="E553" t="s">
        <v>1704</v>
      </c>
      <c r="F553" t="s">
        <v>1743</v>
      </c>
    </row>
    <row r="554" spans="1:6">
      <c r="A554" t="s">
        <v>572</v>
      </c>
      <c r="B554" t="s">
        <v>1</v>
      </c>
      <c r="C554" t="s">
        <v>1717</v>
      </c>
      <c r="D554" t="s">
        <v>1707</v>
      </c>
      <c r="E554" t="s">
        <v>1704</v>
      </c>
      <c r="F554" t="s">
        <v>1744</v>
      </c>
    </row>
    <row r="555" spans="1:6">
      <c r="A555" t="s">
        <v>573</v>
      </c>
      <c r="B555" t="s">
        <v>1</v>
      </c>
      <c r="C555" t="s">
        <v>1717</v>
      </c>
      <c r="D555" t="s">
        <v>1707</v>
      </c>
      <c r="E555" t="s">
        <v>1704</v>
      </c>
      <c r="F555" t="s">
        <v>1745</v>
      </c>
    </row>
    <row r="556" spans="1:6">
      <c r="A556" t="s">
        <v>574</v>
      </c>
      <c r="B556" t="s">
        <v>1</v>
      </c>
      <c r="C556" t="s">
        <v>1717</v>
      </c>
      <c r="D556" t="s">
        <v>1707</v>
      </c>
      <c r="E556" t="s">
        <v>1704</v>
      </c>
      <c r="F556" t="s">
        <v>1746</v>
      </c>
    </row>
    <row r="557" spans="1:6">
      <c r="A557" t="s">
        <v>575</v>
      </c>
      <c r="B557" t="s">
        <v>1</v>
      </c>
      <c r="C557" t="s">
        <v>1717</v>
      </c>
      <c r="D557" t="s">
        <v>1707</v>
      </c>
      <c r="E557" t="s">
        <v>1704</v>
      </c>
      <c r="F557" t="s">
        <v>1747</v>
      </c>
    </row>
    <row r="558" spans="1:6">
      <c r="A558" t="s">
        <v>576</v>
      </c>
      <c r="B558" t="s">
        <v>1</v>
      </c>
      <c r="C558" t="s">
        <v>1717</v>
      </c>
      <c r="D558" t="s">
        <v>1707</v>
      </c>
      <c r="E558" t="s">
        <v>1704</v>
      </c>
      <c r="F558" t="s">
        <v>1748</v>
      </c>
    </row>
    <row r="559" spans="1:6">
      <c r="A559" t="s">
        <v>577</v>
      </c>
      <c r="B559" t="s">
        <v>1</v>
      </c>
      <c r="C559" t="s">
        <v>1717</v>
      </c>
      <c r="D559" t="s">
        <v>1707</v>
      </c>
      <c r="E559" t="s">
        <v>1704</v>
      </c>
      <c r="F559" t="s">
        <v>1749</v>
      </c>
    </row>
    <row r="560" spans="1:6">
      <c r="A560" t="s">
        <v>578</v>
      </c>
      <c r="B560" t="s">
        <v>1</v>
      </c>
      <c r="C560" t="s">
        <v>1717</v>
      </c>
      <c r="D560" t="s">
        <v>1707</v>
      </c>
      <c r="E560" t="s">
        <v>1704</v>
      </c>
      <c r="F560" t="s">
        <v>1750</v>
      </c>
    </row>
    <row r="561" spans="1:6">
      <c r="A561" t="s">
        <v>579</v>
      </c>
      <c r="B561" t="s">
        <v>1</v>
      </c>
      <c r="C561" t="s">
        <v>1717</v>
      </c>
      <c r="D561" t="s">
        <v>1707</v>
      </c>
      <c r="E561" t="s">
        <v>1704</v>
      </c>
      <c r="F561" t="s">
        <v>1751</v>
      </c>
    </row>
    <row r="562" spans="1:6">
      <c r="A562" t="s">
        <v>580</v>
      </c>
      <c r="B562" t="s">
        <v>1</v>
      </c>
      <c r="C562" t="s">
        <v>1717</v>
      </c>
      <c r="D562" t="s">
        <v>1708</v>
      </c>
      <c r="E562" t="s">
        <v>1703</v>
      </c>
      <c r="F562" t="s">
        <v>1742</v>
      </c>
    </row>
    <row r="563" spans="1:6">
      <c r="A563" t="s">
        <v>581</v>
      </c>
      <c r="B563" t="s">
        <v>1</v>
      </c>
      <c r="C563" t="s">
        <v>1717</v>
      </c>
      <c r="D563" t="s">
        <v>1708</v>
      </c>
      <c r="E563" t="s">
        <v>1703</v>
      </c>
      <c r="F563" t="s">
        <v>1743</v>
      </c>
    </row>
    <row r="564" spans="1:6">
      <c r="A564" t="s">
        <v>582</v>
      </c>
      <c r="B564" t="s">
        <v>1</v>
      </c>
      <c r="C564" t="s">
        <v>1717</v>
      </c>
      <c r="D564" t="s">
        <v>1708</v>
      </c>
      <c r="E564" t="s">
        <v>1703</v>
      </c>
      <c r="F564" t="s">
        <v>1744</v>
      </c>
    </row>
    <row r="565" spans="1:6">
      <c r="A565" t="s">
        <v>583</v>
      </c>
      <c r="B565" t="s">
        <v>1</v>
      </c>
      <c r="C565" t="s">
        <v>1717</v>
      </c>
      <c r="D565" t="s">
        <v>1708</v>
      </c>
      <c r="E565" t="s">
        <v>1703</v>
      </c>
      <c r="F565" t="s">
        <v>1745</v>
      </c>
    </row>
    <row r="566" spans="1:6">
      <c r="A566" t="s">
        <v>584</v>
      </c>
      <c r="B566" t="s">
        <v>1</v>
      </c>
      <c r="C566" t="s">
        <v>1717</v>
      </c>
      <c r="D566" t="s">
        <v>1708</v>
      </c>
      <c r="E566" t="s">
        <v>1703</v>
      </c>
      <c r="F566" t="s">
        <v>1746</v>
      </c>
    </row>
    <row r="567" spans="1:6">
      <c r="A567" t="s">
        <v>585</v>
      </c>
      <c r="B567" t="s">
        <v>1</v>
      </c>
      <c r="C567" t="s">
        <v>1717</v>
      </c>
      <c r="D567" t="s">
        <v>1708</v>
      </c>
      <c r="E567" t="s">
        <v>1703</v>
      </c>
      <c r="F567" t="s">
        <v>1747</v>
      </c>
    </row>
    <row r="568" spans="1:6">
      <c r="A568" t="s">
        <v>586</v>
      </c>
      <c r="B568" t="s">
        <v>1</v>
      </c>
      <c r="C568" t="s">
        <v>1717</v>
      </c>
      <c r="D568" t="s">
        <v>1708</v>
      </c>
      <c r="E568" t="s">
        <v>1703</v>
      </c>
      <c r="F568" t="s">
        <v>1748</v>
      </c>
    </row>
    <row r="569" spans="1:6">
      <c r="A569" t="s">
        <v>587</v>
      </c>
      <c r="B569" t="s">
        <v>1</v>
      </c>
      <c r="C569" t="s">
        <v>1717</v>
      </c>
      <c r="D569" t="s">
        <v>1708</v>
      </c>
      <c r="E569" t="s">
        <v>1703</v>
      </c>
      <c r="F569" t="s">
        <v>1749</v>
      </c>
    </row>
    <row r="570" spans="1:6">
      <c r="A570" t="s">
        <v>588</v>
      </c>
      <c r="B570" t="s">
        <v>1</v>
      </c>
      <c r="C570" t="s">
        <v>1717</v>
      </c>
      <c r="D570" t="s">
        <v>1708</v>
      </c>
      <c r="E570" t="s">
        <v>1703</v>
      </c>
      <c r="F570" t="s">
        <v>1750</v>
      </c>
    </row>
    <row r="571" spans="1:6">
      <c r="A571" t="s">
        <v>589</v>
      </c>
      <c r="B571" t="s">
        <v>1</v>
      </c>
      <c r="C571" t="s">
        <v>1717</v>
      </c>
      <c r="D571" t="s">
        <v>1708</v>
      </c>
      <c r="E571" t="s">
        <v>1703</v>
      </c>
      <c r="F571" t="s">
        <v>1751</v>
      </c>
    </row>
    <row r="572" spans="1:6">
      <c r="A572" t="s">
        <v>590</v>
      </c>
      <c r="B572" t="s">
        <v>1</v>
      </c>
      <c r="C572" t="s">
        <v>1717</v>
      </c>
      <c r="D572" t="s">
        <v>1708</v>
      </c>
      <c r="E572" t="s">
        <v>1704</v>
      </c>
      <c r="F572" t="s">
        <v>1742</v>
      </c>
    </row>
    <row r="573" spans="1:6">
      <c r="A573" t="s">
        <v>591</v>
      </c>
      <c r="B573" t="s">
        <v>1</v>
      </c>
      <c r="C573" t="s">
        <v>1717</v>
      </c>
      <c r="D573" t="s">
        <v>1708</v>
      </c>
      <c r="E573" t="s">
        <v>1704</v>
      </c>
      <c r="F573" t="s">
        <v>1743</v>
      </c>
    </row>
    <row r="574" spans="1:6">
      <c r="A574" t="s">
        <v>592</v>
      </c>
      <c r="B574" t="s">
        <v>1</v>
      </c>
      <c r="C574" t="s">
        <v>1717</v>
      </c>
      <c r="D574" t="s">
        <v>1708</v>
      </c>
      <c r="E574" t="s">
        <v>1704</v>
      </c>
      <c r="F574" t="s">
        <v>1744</v>
      </c>
    </row>
    <row r="575" spans="1:6">
      <c r="A575" t="s">
        <v>593</v>
      </c>
      <c r="B575" t="s">
        <v>1</v>
      </c>
      <c r="C575" t="s">
        <v>1717</v>
      </c>
      <c r="D575" t="s">
        <v>1708</v>
      </c>
      <c r="E575" t="s">
        <v>1704</v>
      </c>
      <c r="F575" t="s">
        <v>1745</v>
      </c>
    </row>
    <row r="576" spans="1:6">
      <c r="A576" t="s">
        <v>594</v>
      </c>
      <c r="B576" t="s">
        <v>1</v>
      </c>
      <c r="C576" t="s">
        <v>1717</v>
      </c>
      <c r="D576" t="s">
        <v>1708</v>
      </c>
      <c r="E576" t="s">
        <v>1704</v>
      </c>
      <c r="F576" t="s">
        <v>1746</v>
      </c>
    </row>
    <row r="577" spans="1:6">
      <c r="A577" t="s">
        <v>595</v>
      </c>
      <c r="B577" t="s">
        <v>1</v>
      </c>
      <c r="C577" t="s">
        <v>1717</v>
      </c>
      <c r="D577" t="s">
        <v>1708</v>
      </c>
      <c r="E577" t="s">
        <v>1704</v>
      </c>
      <c r="F577" t="s">
        <v>1747</v>
      </c>
    </row>
    <row r="578" spans="1:6">
      <c r="A578" t="s">
        <v>596</v>
      </c>
      <c r="B578" t="s">
        <v>1</v>
      </c>
      <c r="C578" t="s">
        <v>1717</v>
      </c>
      <c r="D578" t="s">
        <v>1708</v>
      </c>
      <c r="E578" t="s">
        <v>1704</v>
      </c>
      <c r="F578" t="s">
        <v>1748</v>
      </c>
    </row>
    <row r="579" spans="1:6">
      <c r="A579" t="s">
        <v>597</v>
      </c>
      <c r="B579" t="s">
        <v>1</v>
      </c>
      <c r="C579" t="s">
        <v>1717</v>
      </c>
      <c r="D579" t="s">
        <v>1708</v>
      </c>
      <c r="E579" t="s">
        <v>1704</v>
      </c>
      <c r="F579" t="s">
        <v>1749</v>
      </c>
    </row>
    <row r="580" spans="1:6">
      <c r="A580" t="s">
        <v>598</v>
      </c>
      <c r="B580" t="s">
        <v>1</v>
      </c>
      <c r="C580" t="s">
        <v>1717</v>
      </c>
      <c r="D580" t="s">
        <v>1708</v>
      </c>
      <c r="E580" t="s">
        <v>1704</v>
      </c>
      <c r="F580" t="s">
        <v>1750</v>
      </c>
    </row>
    <row r="581" spans="1:6">
      <c r="A581" t="s">
        <v>599</v>
      </c>
      <c r="B581" t="s">
        <v>1</v>
      </c>
      <c r="C581" t="s">
        <v>1717</v>
      </c>
      <c r="D581" t="s">
        <v>1708</v>
      </c>
      <c r="E581" t="s">
        <v>1704</v>
      </c>
      <c r="F581" t="s">
        <v>1751</v>
      </c>
    </row>
    <row r="582" spans="1:6">
      <c r="A582" t="s">
        <v>600</v>
      </c>
      <c r="B582" t="s">
        <v>1</v>
      </c>
      <c r="C582" t="s">
        <v>1717</v>
      </c>
      <c r="D582" t="s">
        <v>1709</v>
      </c>
      <c r="E582" t="s">
        <v>1703</v>
      </c>
      <c r="F582" t="s">
        <v>1742</v>
      </c>
    </row>
    <row r="583" spans="1:6">
      <c r="A583" t="s">
        <v>601</v>
      </c>
      <c r="B583" t="s">
        <v>1</v>
      </c>
      <c r="C583" t="s">
        <v>1717</v>
      </c>
      <c r="D583" t="s">
        <v>1709</v>
      </c>
      <c r="E583" t="s">
        <v>1703</v>
      </c>
      <c r="F583" t="s">
        <v>1743</v>
      </c>
    </row>
    <row r="584" spans="1:6">
      <c r="A584" t="s">
        <v>602</v>
      </c>
      <c r="B584" t="s">
        <v>1</v>
      </c>
      <c r="C584" t="s">
        <v>1717</v>
      </c>
      <c r="D584" t="s">
        <v>1709</v>
      </c>
      <c r="E584" t="s">
        <v>1703</v>
      </c>
      <c r="F584" t="s">
        <v>1744</v>
      </c>
    </row>
    <row r="585" spans="1:6">
      <c r="A585" t="s">
        <v>603</v>
      </c>
      <c r="B585" t="s">
        <v>1</v>
      </c>
      <c r="C585" t="s">
        <v>1717</v>
      </c>
      <c r="D585" t="s">
        <v>1709</v>
      </c>
      <c r="E585" t="s">
        <v>1703</v>
      </c>
      <c r="F585" t="s">
        <v>1745</v>
      </c>
    </row>
    <row r="586" spans="1:6">
      <c r="A586" t="s">
        <v>604</v>
      </c>
      <c r="B586" t="s">
        <v>1</v>
      </c>
      <c r="C586" t="s">
        <v>1717</v>
      </c>
      <c r="D586" t="s">
        <v>1709</v>
      </c>
      <c r="E586" t="s">
        <v>1703</v>
      </c>
      <c r="F586" t="s">
        <v>1746</v>
      </c>
    </row>
    <row r="587" spans="1:6">
      <c r="A587" t="s">
        <v>605</v>
      </c>
      <c r="B587" t="s">
        <v>1</v>
      </c>
      <c r="C587" t="s">
        <v>1717</v>
      </c>
      <c r="D587" t="s">
        <v>1709</v>
      </c>
      <c r="E587" t="s">
        <v>1703</v>
      </c>
      <c r="F587" t="s">
        <v>1747</v>
      </c>
    </row>
    <row r="588" spans="1:6">
      <c r="A588" t="s">
        <v>606</v>
      </c>
      <c r="B588" t="s">
        <v>1</v>
      </c>
      <c r="C588" t="s">
        <v>1717</v>
      </c>
      <c r="D588" t="s">
        <v>1709</v>
      </c>
      <c r="E588" t="s">
        <v>1703</v>
      </c>
      <c r="F588" t="s">
        <v>1748</v>
      </c>
    </row>
    <row r="589" spans="1:6">
      <c r="A589" t="s">
        <v>607</v>
      </c>
      <c r="B589" t="s">
        <v>1</v>
      </c>
      <c r="C589" t="s">
        <v>1717</v>
      </c>
      <c r="D589" t="s">
        <v>1709</v>
      </c>
      <c r="E589" t="s">
        <v>1703</v>
      </c>
      <c r="F589" t="s">
        <v>1749</v>
      </c>
    </row>
    <row r="590" spans="1:6">
      <c r="A590" t="s">
        <v>608</v>
      </c>
      <c r="B590" t="s">
        <v>1</v>
      </c>
      <c r="C590" t="s">
        <v>1717</v>
      </c>
      <c r="D590" t="s">
        <v>1709</v>
      </c>
      <c r="E590" t="s">
        <v>1703</v>
      </c>
      <c r="F590" t="s">
        <v>1750</v>
      </c>
    </row>
    <row r="591" spans="1:6">
      <c r="A591" t="s">
        <v>609</v>
      </c>
      <c r="B591" t="s">
        <v>1</v>
      </c>
      <c r="C591" t="s">
        <v>1717</v>
      </c>
      <c r="D591" t="s">
        <v>1709</v>
      </c>
      <c r="E591" t="s">
        <v>1703</v>
      </c>
      <c r="F591" t="s">
        <v>1751</v>
      </c>
    </row>
    <row r="592" spans="1:6">
      <c r="A592" t="s">
        <v>610</v>
      </c>
      <c r="B592" t="s">
        <v>1</v>
      </c>
      <c r="C592" t="s">
        <v>1717</v>
      </c>
      <c r="D592" t="s">
        <v>1709</v>
      </c>
      <c r="E592" t="s">
        <v>1704</v>
      </c>
      <c r="F592" t="s">
        <v>1742</v>
      </c>
    </row>
    <row r="593" spans="1:6">
      <c r="A593" t="s">
        <v>611</v>
      </c>
      <c r="B593" t="s">
        <v>1</v>
      </c>
      <c r="C593" t="s">
        <v>1717</v>
      </c>
      <c r="D593" t="s">
        <v>1709</v>
      </c>
      <c r="E593" t="s">
        <v>1704</v>
      </c>
      <c r="F593" t="s">
        <v>1743</v>
      </c>
    </row>
    <row r="594" spans="1:6">
      <c r="A594" t="s">
        <v>612</v>
      </c>
      <c r="B594" t="s">
        <v>1</v>
      </c>
      <c r="C594" t="s">
        <v>1717</v>
      </c>
      <c r="D594" t="s">
        <v>1709</v>
      </c>
      <c r="E594" t="s">
        <v>1704</v>
      </c>
      <c r="F594" t="s">
        <v>1744</v>
      </c>
    </row>
    <row r="595" spans="1:6">
      <c r="A595" t="s">
        <v>613</v>
      </c>
      <c r="B595" t="s">
        <v>1</v>
      </c>
      <c r="C595" t="s">
        <v>1717</v>
      </c>
      <c r="D595" t="s">
        <v>1709</v>
      </c>
      <c r="E595" t="s">
        <v>1704</v>
      </c>
      <c r="F595" t="s">
        <v>1745</v>
      </c>
    </row>
    <row r="596" spans="1:6">
      <c r="A596" t="s">
        <v>614</v>
      </c>
      <c r="B596" t="s">
        <v>1</v>
      </c>
      <c r="C596" t="s">
        <v>1717</v>
      </c>
      <c r="D596" t="s">
        <v>1709</v>
      </c>
      <c r="E596" t="s">
        <v>1704</v>
      </c>
      <c r="F596" t="s">
        <v>1746</v>
      </c>
    </row>
    <row r="597" spans="1:6">
      <c r="A597" t="s">
        <v>615</v>
      </c>
      <c r="B597" t="s">
        <v>1</v>
      </c>
      <c r="C597" t="s">
        <v>1717</v>
      </c>
      <c r="D597" t="s">
        <v>1709</v>
      </c>
      <c r="E597" t="s">
        <v>1704</v>
      </c>
      <c r="F597" t="s">
        <v>1747</v>
      </c>
    </row>
    <row r="598" spans="1:6">
      <c r="A598" t="s">
        <v>616</v>
      </c>
      <c r="B598" t="s">
        <v>1</v>
      </c>
      <c r="C598" t="s">
        <v>1717</v>
      </c>
      <c r="D598" t="s">
        <v>1709</v>
      </c>
      <c r="E598" t="s">
        <v>1704</v>
      </c>
      <c r="F598" t="s">
        <v>1748</v>
      </c>
    </row>
    <row r="599" spans="1:6">
      <c r="A599" t="s">
        <v>617</v>
      </c>
      <c r="B599" t="s">
        <v>1</v>
      </c>
      <c r="C599" t="s">
        <v>1717</v>
      </c>
      <c r="D599" t="s">
        <v>1709</v>
      </c>
      <c r="E599" t="s">
        <v>1704</v>
      </c>
      <c r="F599" t="s">
        <v>1749</v>
      </c>
    </row>
    <row r="600" spans="1:6">
      <c r="A600" t="s">
        <v>618</v>
      </c>
      <c r="B600" t="s">
        <v>1</v>
      </c>
      <c r="C600" t="s">
        <v>1717</v>
      </c>
      <c r="D600" t="s">
        <v>1709</v>
      </c>
      <c r="E600" t="s">
        <v>1704</v>
      </c>
      <c r="F600" t="s">
        <v>1750</v>
      </c>
    </row>
    <row r="601" spans="1:6">
      <c r="A601" t="s">
        <v>619</v>
      </c>
      <c r="B601" t="s">
        <v>1</v>
      </c>
      <c r="C601" t="s">
        <v>1717</v>
      </c>
      <c r="D601" t="s">
        <v>1709</v>
      </c>
      <c r="E601" t="s">
        <v>1704</v>
      </c>
      <c r="F601" t="s">
        <v>1751</v>
      </c>
    </row>
    <row r="602" spans="1:6">
      <c r="A602" t="s">
        <v>620</v>
      </c>
      <c r="B602" t="s">
        <v>1</v>
      </c>
      <c r="C602" t="s">
        <v>1717</v>
      </c>
      <c r="D602" t="s">
        <v>1710</v>
      </c>
      <c r="E602" t="s">
        <v>1703</v>
      </c>
      <c r="F602" t="s">
        <v>1742</v>
      </c>
    </row>
    <row r="603" spans="1:6">
      <c r="A603" t="s">
        <v>621</v>
      </c>
      <c r="B603" t="s">
        <v>1</v>
      </c>
      <c r="C603" t="s">
        <v>1717</v>
      </c>
      <c r="D603" t="s">
        <v>1710</v>
      </c>
      <c r="E603" t="s">
        <v>1703</v>
      </c>
      <c r="F603" t="s">
        <v>1743</v>
      </c>
    </row>
    <row r="604" spans="1:6">
      <c r="A604" t="s">
        <v>622</v>
      </c>
      <c r="B604" t="s">
        <v>1</v>
      </c>
      <c r="C604" t="s">
        <v>1717</v>
      </c>
      <c r="D604" t="s">
        <v>1710</v>
      </c>
      <c r="E604" t="s">
        <v>1703</v>
      </c>
      <c r="F604" t="s">
        <v>1744</v>
      </c>
    </row>
    <row r="605" spans="1:6">
      <c r="A605" t="s">
        <v>623</v>
      </c>
      <c r="B605" t="s">
        <v>1</v>
      </c>
      <c r="C605" t="s">
        <v>1717</v>
      </c>
      <c r="D605" t="s">
        <v>1710</v>
      </c>
      <c r="E605" t="s">
        <v>1703</v>
      </c>
      <c r="F605" t="s">
        <v>1745</v>
      </c>
    </row>
    <row r="606" spans="1:6">
      <c r="A606" t="s">
        <v>624</v>
      </c>
      <c r="B606" t="s">
        <v>1</v>
      </c>
      <c r="C606" t="s">
        <v>1717</v>
      </c>
      <c r="D606" t="s">
        <v>1710</v>
      </c>
      <c r="E606" t="s">
        <v>1703</v>
      </c>
      <c r="F606" t="s">
        <v>1746</v>
      </c>
    </row>
    <row r="607" spans="1:6">
      <c r="A607" t="s">
        <v>625</v>
      </c>
      <c r="B607" t="s">
        <v>1</v>
      </c>
      <c r="C607" t="s">
        <v>1717</v>
      </c>
      <c r="D607" t="s">
        <v>1710</v>
      </c>
      <c r="E607" t="s">
        <v>1703</v>
      </c>
      <c r="F607" t="s">
        <v>1747</v>
      </c>
    </row>
    <row r="608" spans="1:6">
      <c r="A608" t="s">
        <v>626</v>
      </c>
      <c r="B608" t="s">
        <v>1</v>
      </c>
      <c r="C608" t="s">
        <v>1717</v>
      </c>
      <c r="D608" t="s">
        <v>1710</v>
      </c>
      <c r="E608" t="s">
        <v>1703</v>
      </c>
      <c r="F608" t="s">
        <v>1748</v>
      </c>
    </row>
    <row r="609" spans="1:6">
      <c r="A609" t="s">
        <v>627</v>
      </c>
      <c r="B609" t="s">
        <v>1</v>
      </c>
      <c r="C609" t="s">
        <v>1717</v>
      </c>
      <c r="D609" t="s">
        <v>1710</v>
      </c>
      <c r="E609" t="s">
        <v>1703</v>
      </c>
      <c r="F609" t="s">
        <v>1749</v>
      </c>
    </row>
    <row r="610" spans="1:6">
      <c r="A610" t="s">
        <v>628</v>
      </c>
      <c r="B610" t="s">
        <v>1</v>
      </c>
      <c r="C610" t="s">
        <v>1717</v>
      </c>
      <c r="D610" t="s">
        <v>1710</v>
      </c>
      <c r="E610" t="s">
        <v>1703</v>
      </c>
      <c r="F610" t="s">
        <v>1750</v>
      </c>
    </row>
    <row r="611" spans="1:6">
      <c r="A611" t="s">
        <v>629</v>
      </c>
      <c r="B611" t="s">
        <v>1</v>
      </c>
      <c r="C611" t="s">
        <v>1717</v>
      </c>
      <c r="D611" t="s">
        <v>1710</v>
      </c>
      <c r="E611" t="s">
        <v>1703</v>
      </c>
      <c r="F611" t="s">
        <v>1751</v>
      </c>
    </row>
    <row r="612" spans="1:6">
      <c r="A612" t="s">
        <v>630</v>
      </c>
      <c r="B612" t="s">
        <v>1</v>
      </c>
      <c r="C612" t="s">
        <v>1717</v>
      </c>
      <c r="D612" t="s">
        <v>1710</v>
      </c>
      <c r="E612" t="s">
        <v>1704</v>
      </c>
      <c r="F612" t="s">
        <v>1742</v>
      </c>
    </row>
    <row r="613" spans="1:6">
      <c r="A613" t="s">
        <v>631</v>
      </c>
      <c r="B613" t="s">
        <v>1</v>
      </c>
      <c r="C613" t="s">
        <v>1717</v>
      </c>
      <c r="D613" t="s">
        <v>1710</v>
      </c>
      <c r="E613" t="s">
        <v>1704</v>
      </c>
      <c r="F613" t="s">
        <v>1743</v>
      </c>
    </row>
    <row r="614" spans="1:6">
      <c r="A614" t="s">
        <v>632</v>
      </c>
      <c r="B614" t="s">
        <v>1</v>
      </c>
      <c r="C614" t="s">
        <v>1717</v>
      </c>
      <c r="D614" t="s">
        <v>1710</v>
      </c>
      <c r="E614" t="s">
        <v>1704</v>
      </c>
      <c r="F614" t="s">
        <v>1744</v>
      </c>
    </row>
    <row r="615" spans="1:6">
      <c r="A615" t="s">
        <v>633</v>
      </c>
      <c r="B615" t="s">
        <v>1</v>
      </c>
      <c r="C615" t="s">
        <v>1717</v>
      </c>
      <c r="D615" t="s">
        <v>1710</v>
      </c>
      <c r="E615" t="s">
        <v>1704</v>
      </c>
      <c r="F615" t="s">
        <v>1745</v>
      </c>
    </row>
    <row r="616" spans="1:6">
      <c r="A616" t="s">
        <v>634</v>
      </c>
      <c r="B616" t="s">
        <v>1</v>
      </c>
      <c r="C616" t="s">
        <v>1717</v>
      </c>
      <c r="D616" t="s">
        <v>1710</v>
      </c>
      <c r="E616" t="s">
        <v>1704</v>
      </c>
      <c r="F616" t="s">
        <v>1746</v>
      </c>
    </row>
    <row r="617" spans="1:6">
      <c r="A617" t="s">
        <v>635</v>
      </c>
      <c r="B617" t="s">
        <v>1</v>
      </c>
      <c r="C617" t="s">
        <v>1717</v>
      </c>
      <c r="D617" t="s">
        <v>1710</v>
      </c>
      <c r="E617" t="s">
        <v>1704</v>
      </c>
      <c r="F617" t="s">
        <v>1747</v>
      </c>
    </row>
    <row r="618" spans="1:6">
      <c r="A618" t="s">
        <v>636</v>
      </c>
      <c r="B618" t="s">
        <v>1</v>
      </c>
      <c r="C618" t="s">
        <v>1717</v>
      </c>
      <c r="D618" t="s">
        <v>1710</v>
      </c>
      <c r="E618" t="s">
        <v>1704</v>
      </c>
      <c r="F618" t="s">
        <v>1748</v>
      </c>
    </row>
    <row r="619" spans="1:6">
      <c r="A619" t="s">
        <v>637</v>
      </c>
      <c r="B619" t="s">
        <v>1</v>
      </c>
      <c r="C619" t="s">
        <v>1717</v>
      </c>
      <c r="D619" t="s">
        <v>1710</v>
      </c>
      <c r="E619" t="s">
        <v>1704</v>
      </c>
      <c r="F619" t="s">
        <v>1749</v>
      </c>
    </row>
    <row r="620" spans="1:6">
      <c r="A620" t="s">
        <v>638</v>
      </c>
      <c r="B620" t="s">
        <v>1</v>
      </c>
      <c r="C620" t="s">
        <v>1717</v>
      </c>
      <c r="D620" t="s">
        <v>1710</v>
      </c>
      <c r="E620" t="s">
        <v>1704</v>
      </c>
      <c r="F620" t="s">
        <v>1750</v>
      </c>
    </row>
    <row r="621" spans="1:6">
      <c r="A621" t="s">
        <v>639</v>
      </c>
      <c r="B621" t="s">
        <v>1</v>
      </c>
      <c r="C621" t="s">
        <v>1717</v>
      </c>
      <c r="D621" t="s">
        <v>1710</v>
      </c>
      <c r="E621" t="s">
        <v>1704</v>
      </c>
      <c r="F621" t="s">
        <v>1751</v>
      </c>
    </row>
    <row r="622" spans="1:6">
      <c r="A622" t="s">
        <v>640</v>
      </c>
      <c r="B622" t="s">
        <v>1</v>
      </c>
      <c r="C622" t="s">
        <v>1717</v>
      </c>
      <c r="D622" t="s">
        <v>1711</v>
      </c>
      <c r="E622" t="s">
        <v>1703</v>
      </c>
      <c r="F622" t="s">
        <v>1742</v>
      </c>
    </row>
    <row r="623" spans="1:6">
      <c r="A623" t="s">
        <v>641</v>
      </c>
      <c r="B623" t="s">
        <v>1</v>
      </c>
      <c r="C623" t="s">
        <v>1717</v>
      </c>
      <c r="D623" t="s">
        <v>1711</v>
      </c>
      <c r="E623" t="s">
        <v>1703</v>
      </c>
      <c r="F623" t="s">
        <v>1743</v>
      </c>
    </row>
    <row r="624" spans="1:6">
      <c r="A624" t="s">
        <v>642</v>
      </c>
      <c r="B624" t="s">
        <v>1</v>
      </c>
      <c r="C624" t="s">
        <v>1717</v>
      </c>
      <c r="D624" t="s">
        <v>1711</v>
      </c>
      <c r="E624" t="s">
        <v>1703</v>
      </c>
      <c r="F624" t="s">
        <v>1744</v>
      </c>
    </row>
    <row r="625" spans="1:6">
      <c r="A625" t="s">
        <v>643</v>
      </c>
      <c r="B625" t="s">
        <v>1</v>
      </c>
      <c r="C625" t="s">
        <v>1717</v>
      </c>
      <c r="D625" t="s">
        <v>1711</v>
      </c>
      <c r="E625" t="s">
        <v>1703</v>
      </c>
      <c r="F625" t="s">
        <v>1745</v>
      </c>
    </row>
    <row r="626" spans="1:6">
      <c r="A626" t="s">
        <v>644</v>
      </c>
      <c r="B626" t="s">
        <v>1</v>
      </c>
      <c r="C626" t="s">
        <v>1717</v>
      </c>
      <c r="D626" t="s">
        <v>1711</v>
      </c>
      <c r="E626" t="s">
        <v>1703</v>
      </c>
      <c r="F626" t="s">
        <v>1746</v>
      </c>
    </row>
    <row r="627" spans="1:6">
      <c r="A627" t="s">
        <v>645</v>
      </c>
      <c r="B627" t="s">
        <v>1</v>
      </c>
      <c r="C627" t="s">
        <v>1717</v>
      </c>
      <c r="D627" t="s">
        <v>1711</v>
      </c>
      <c r="E627" t="s">
        <v>1703</v>
      </c>
      <c r="F627" t="s">
        <v>1747</v>
      </c>
    </row>
    <row r="628" spans="1:6">
      <c r="A628" t="s">
        <v>646</v>
      </c>
      <c r="B628" t="s">
        <v>1</v>
      </c>
      <c r="C628" t="s">
        <v>1717</v>
      </c>
      <c r="D628" t="s">
        <v>1711</v>
      </c>
      <c r="E628" t="s">
        <v>1703</v>
      </c>
      <c r="F628" t="s">
        <v>1748</v>
      </c>
    </row>
    <row r="629" spans="1:6">
      <c r="A629" t="s">
        <v>647</v>
      </c>
      <c r="B629" t="s">
        <v>1</v>
      </c>
      <c r="C629" t="s">
        <v>1717</v>
      </c>
      <c r="D629" t="s">
        <v>1711</v>
      </c>
      <c r="E629" t="s">
        <v>1703</v>
      </c>
      <c r="F629" t="s">
        <v>1749</v>
      </c>
    </row>
    <row r="630" spans="1:6">
      <c r="A630" t="s">
        <v>648</v>
      </c>
      <c r="B630" t="s">
        <v>1</v>
      </c>
      <c r="C630" t="s">
        <v>1717</v>
      </c>
      <c r="D630" t="s">
        <v>1711</v>
      </c>
      <c r="E630" t="s">
        <v>1703</v>
      </c>
      <c r="F630" t="s">
        <v>1750</v>
      </c>
    </row>
    <row r="631" spans="1:6">
      <c r="A631" t="s">
        <v>649</v>
      </c>
      <c r="B631" t="s">
        <v>1</v>
      </c>
      <c r="C631" t="s">
        <v>1717</v>
      </c>
      <c r="D631" t="s">
        <v>1711</v>
      </c>
      <c r="E631" t="s">
        <v>1703</v>
      </c>
      <c r="F631" t="s">
        <v>1751</v>
      </c>
    </row>
    <row r="632" spans="1:6">
      <c r="A632" t="s">
        <v>650</v>
      </c>
      <c r="B632" t="s">
        <v>1</v>
      </c>
      <c r="C632" t="s">
        <v>1717</v>
      </c>
      <c r="D632" t="s">
        <v>1711</v>
      </c>
      <c r="E632" t="s">
        <v>1704</v>
      </c>
      <c r="F632" t="s">
        <v>1742</v>
      </c>
    </row>
    <row r="633" spans="1:6">
      <c r="A633" t="s">
        <v>651</v>
      </c>
      <c r="B633" t="s">
        <v>1</v>
      </c>
      <c r="C633" t="s">
        <v>1717</v>
      </c>
      <c r="D633" t="s">
        <v>1711</v>
      </c>
      <c r="E633" t="s">
        <v>1704</v>
      </c>
      <c r="F633" t="s">
        <v>1743</v>
      </c>
    </row>
    <row r="634" spans="1:6">
      <c r="A634" t="s">
        <v>652</v>
      </c>
      <c r="B634" t="s">
        <v>1</v>
      </c>
      <c r="C634" t="s">
        <v>1717</v>
      </c>
      <c r="D634" t="s">
        <v>1711</v>
      </c>
      <c r="E634" t="s">
        <v>1704</v>
      </c>
      <c r="F634" t="s">
        <v>1744</v>
      </c>
    </row>
    <row r="635" spans="1:6">
      <c r="A635" t="s">
        <v>653</v>
      </c>
      <c r="B635" t="s">
        <v>1</v>
      </c>
      <c r="C635" t="s">
        <v>1717</v>
      </c>
      <c r="D635" t="s">
        <v>1711</v>
      </c>
      <c r="E635" t="s">
        <v>1704</v>
      </c>
      <c r="F635" t="s">
        <v>1745</v>
      </c>
    </row>
    <row r="636" spans="1:6">
      <c r="A636" t="s">
        <v>654</v>
      </c>
      <c r="B636" t="s">
        <v>1</v>
      </c>
      <c r="C636" t="s">
        <v>1717</v>
      </c>
      <c r="D636" t="s">
        <v>1711</v>
      </c>
      <c r="E636" t="s">
        <v>1704</v>
      </c>
      <c r="F636" t="s">
        <v>1746</v>
      </c>
    </row>
    <row r="637" spans="1:6">
      <c r="A637" t="s">
        <v>655</v>
      </c>
      <c r="B637" t="s">
        <v>1</v>
      </c>
      <c r="C637" t="s">
        <v>1717</v>
      </c>
      <c r="D637" t="s">
        <v>1711</v>
      </c>
      <c r="E637" t="s">
        <v>1704</v>
      </c>
      <c r="F637" t="s">
        <v>1747</v>
      </c>
    </row>
    <row r="638" spans="1:6">
      <c r="A638" t="s">
        <v>656</v>
      </c>
      <c r="B638" t="s">
        <v>1</v>
      </c>
      <c r="C638" t="s">
        <v>1717</v>
      </c>
      <c r="D638" t="s">
        <v>1711</v>
      </c>
      <c r="E638" t="s">
        <v>1704</v>
      </c>
      <c r="F638" t="s">
        <v>1748</v>
      </c>
    </row>
    <row r="639" spans="1:6">
      <c r="A639" t="s">
        <v>657</v>
      </c>
      <c r="B639" t="s">
        <v>1</v>
      </c>
      <c r="C639" t="s">
        <v>1717</v>
      </c>
      <c r="D639" t="s">
        <v>1711</v>
      </c>
      <c r="E639" t="s">
        <v>1704</v>
      </c>
      <c r="F639" t="s">
        <v>1749</v>
      </c>
    </row>
    <row r="640" spans="1:6">
      <c r="A640" t="s">
        <v>658</v>
      </c>
      <c r="B640" t="s">
        <v>1</v>
      </c>
      <c r="C640" t="s">
        <v>1717</v>
      </c>
      <c r="D640" t="s">
        <v>1711</v>
      </c>
      <c r="E640" t="s">
        <v>1704</v>
      </c>
      <c r="F640" t="s">
        <v>1750</v>
      </c>
    </row>
    <row r="641" spans="1:6">
      <c r="A641" t="s">
        <v>659</v>
      </c>
      <c r="B641" t="s">
        <v>1</v>
      </c>
      <c r="C641" t="s">
        <v>1717</v>
      </c>
      <c r="D641" t="s">
        <v>1711</v>
      </c>
      <c r="E641" t="s">
        <v>1704</v>
      </c>
      <c r="F641" t="s">
        <v>1751</v>
      </c>
    </row>
    <row r="642" spans="1:6">
      <c r="A642" t="s">
        <v>660</v>
      </c>
      <c r="B642" t="s">
        <v>1</v>
      </c>
      <c r="C642" t="s">
        <v>1717</v>
      </c>
      <c r="D642" t="s">
        <v>1712</v>
      </c>
      <c r="E642" t="s">
        <v>1703</v>
      </c>
      <c r="F642" t="s">
        <v>1742</v>
      </c>
    </row>
    <row r="643" spans="1:6">
      <c r="A643" t="s">
        <v>661</v>
      </c>
      <c r="B643" t="s">
        <v>1</v>
      </c>
      <c r="C643" t="s">
        <v>1717</v>
      </c>
      <c r="D643" t="s">
        <v>1712</v>
      </c>
      <c r="E643" t="s">
        <v>1703</v>
      </c>
      <c r="F643" t="s">
        <v>1743</v>
      </c>
    </row>
    <row r="644" spans="1:6">
      <c r="A644" t="s">
        <v>662</v>
      </c>
      <c r="B644" t="s">
        <v>1</v>
      </c>
      <c r="C644" t="s">
        <v>1717</v>
      </c>
      <c r="D644" t="s">
        <v>1712</v>
      </c>
      <c r="E644" t="s">
        <v>1703</v>
      </c>
      <c r="F644" t="s">
        <v>1744</v>
      </c>
    </row>
    <row r="645" spans="1:6">
      <c r="A645" t="s">
        <v>663</v>
      </c>
      <c r="B645" t="s">
        <v>1</v>
      </c>
      <c r="C645" t="s">
        <v>1717</v>
      </c>
      <c r="D645" t="s">
        <v>1712</v>
      </c>
      <c r="E645" t="s">
        <v>1703</v>
      </c>
      <c r="F645" t="s">
        <v>1745</v>
      </c>
    </row>
    <row r="646" spans="1:6">
      <c r="A646" t="s">
        <v>664</v>
      </c>
      <c r="B646" t="s">
        <v>1</v>
      </c>
      <c r="C646" t="s">
        <v>1717</v>
      </c>
      <c r="D646" t="s">
        <v>1712</v>
      </c>
      <c r="E646" t="s">
        <v>1703</v>
      </c>
      <c r="F646" t="s">
        <v>1746</v>
      </c>
    </row>
    <row r="647" spans="1:6">
      <c r="A647" t="s">
        <v>665</v>
      </c>
      <c r="B647" t="s">
        <v>1</v>
      </c>
      <c r="C647" t="s">
        <v>1717</v>
      </c>
      <c r="D647" t="s">
        <v>1712</v>
      </c>
      <c r="E647" t="s">
        <v>1703</v>
      </c>
      <c r="F647" t="s">
        <v>1747</v>
      </c>
    </row>
    <row r="648" spans="1:6">
      <c r="A648" t="s">
        <v>666</v>
      </c>
      <c r="B648" t="s">
        <v>1</v>
      </c>
      <c r="C648" t="s">
        <v>1717</v>
      </c>
      <c r="D648" t="s">
        <v>1712</v>
      </c>
      <c r="E648" t="s">
        <v>1703</v>
      </c>
      <c r="F648" t="s">
        <v>1748</v>
      </c>
    </row>
    <row r="649" spans="1:6">
      <c r="A649" t="s">
        <v>667</v>
      </c>
      <c r="B649" t="s">
        <v>1</v>
      </c>
      <c r="C649" t="s">
        <v>1717</v>
      </c>
      <c r="D649" t="s">
        <v>1712</v>
      </c>
      <c r="E649" t="s">
        <v>1703</v>
      </c>
      <c r="F649" t="s">
        <v>1749</v>
      </c>
    </row>
    <row r="650" spans="1:6">
      <c r="A650" t="s">
        <v>668</v>
      </c>
      <c r="B650" t="s">
        <v>1</v>
      </c>
      <c r="C650" t="s">
        <v>1717</v>
      </c>
      <c r="D650" t="s">
        <v>1712</v>
      </c>
      <c r="E650" t="s">
        <v>1703</v>
      </c>
      <c r="F650" t="s">
        <v>1750</v>
      </c>
    </row>
    <row r="651" spans="1:6">
      <c r="A651" t="s">
        <v>669</v>
      </c>
      <c r="B651" t="s">
        <v>1</v>
      </c>
      <c r="C651" t="s">
        <v>1717</v>
      </c>
      <c r="D651" t="s">
        <v>1712</v>
      </c>
      <c r="E651" t="s">
        <v>1703</v>
      </c>
      <c r="F651" t="s">
        <v>1751</v>
      </c>
    </row>
    <row r="652" spans="1:6">
      <c r="A652" t="s">
        <v>670</v>
      </c>
      <c r="B652" t="s">
        <v>1</v>
      </c>
      <c r="C652" t="s">
        <v>1717</v>
      </c>
      <c r="D652" t="s">
        <v>1712</v>
      </c>
      <c r="E652" t="s">
        <v>1704</v>
      </c>
      <c r="F652" t="s">
        <v>1742</v>
      </c>
    </row>
    <row r="653" spans="1:6">
      <c r="A653" t="s">
        <v>671</v>
      </c>
      <c r="B653" t="s">
        <v>1</v>
      </c>
      <c r="C653" t="s">
        <v>1717</v>
      </c>
      <c r="D653" t="s">
        <v>1712</v>
      </c>
      <c r="E653" t="s">
        <v>1704</v>
      </c>
      <c r="F653" t="s">
        <v>1743</v>
      </c>
    </row>
    <row r="654" spans="1:6">
      <c r="A654" t="s">
        <v>672</v>
      </c>
      <c r="B654" t="s">
        <v>1</v>
      </c>
      <c r="C654" t="s">
        <v>1717</v>
      </c>
      <c r="D654" t="s">
        <v>1712</v>
      </c>
      <c r="E654" t="s">
        <v>1704</v>
      </c>
      <c r="F654" t="s">
        <v>1744</v>
      </c>
    </row>
    <row r="655" spans="1:6">
      <c r="A655" t="s">
        <v>673</v>
      </c>
      <c r="B655" t="s">
        <v>1</v>
      </c>
      <c r="C655" t="s">
        <v>1717</v>
      </c>
      <c r="D655" t="s">
        <v>1712</v>
      </c>
      <c r="E655" t="s">
        <v>1704</v>
      </c>
      <c r="F655" t="s">
        <v>1745</v>
      </c>
    </row>
    <row r="656" spans="1:6">
      <c r="A656" t="s">
        <v>674</v>
      </c>
      <c r="B656" t="s">
        <v>1</v>
      </c>
      <c r="C656" t="s">
        <v>1717</v>
      </c>
      <c r="D656" t="s">
        <v>1712</v>
      </c>
      <c r="E656" t="s">
        <v>1704</v>
      </c>
      <c r="F656" t="s">
        <v>1746</v>
      </c>
    </row>
    <row r="657" spans="1:6">
      <c r="A657" t="s">
        <v>675</v>
      </c>
      <c r="B657" t="s">
        <v>1</v>
      </c>
      <c r="C657" t="s">
        <v>1717</v>
      </c>
      <c r="D657" t="s">
        <v>1712</v>
      </c>
      <c r="E657" t="s">
        <v>1704</v>
      </c>
      <c r="F657" t="s">
        <v>1747</v>
      </c>
    </row>
    <row r="658" spans="1:6">
      <c r="A658" t="s">
        <v>676</v>
      </c>
      <c r="B658" t="s">
        <v>1</v>
      </c>
      <c r="C658" t="s">
        <v>1717</v>
      </c>
      <c r="D658" t="s">
        <v>1712</v>
      </c>
      <c r="E658" t="s">
        <v>1704</v>
      </c>
      <c r="F658" t="s">
        <v>1748</v>
      </c>
    </row>
    <row r="659" spans="1:6">
      <c r="A659" t="s">
        <v>677</v>
      </c>
      <c r="B659" t="s">
        <v>1</v>
      </c>
      <c r="C659" t="s">
        <v>1717</v>
      </c>
      <c r="D659" t="s">
        <v>1712</v>
      </c>
      <c r="E659" t="s">
        <v>1704</v>
      </c>
      <c r="F659" t="s">
        <v>1749</v>
      </c>
    </row>
    <row r="660" spans="1:6">
      <c r="A660" t="s">
        <v>678</v>
      </c>
      <c r="B660" t="s">
        <v>1</v>
      </c>
      <c r="C660" t="s">
        <v>1717</v>
      </c>
      <c r="D660" t="s">
        <v>1712</v>
      </c>
      <c r="E660" t="s">
        <v>1704</v>
      </c>
      <c r="F660" t="s">
        <v>1750</v>
      </c>
    </row>
    <row r="661" spans="1:6">
      <c r="A661" t="s">
        <v>679</v>
      </c>
      <c r="B661" t="s">
        <v>1</v>
      </c>
      <c r="C661" t="s">
        <v>1717</v>
      </c>
      <c r="D661" t="s">
        <v>1712</v>
      </c>
      <c r="E661" t="s">
        <v>1704</v>
      </c>
      <c r="F661" t="s">
        <v>1751</v>
      </c>
    </row>
    <row r="662" spans="1:6">
      <c r="A662" t="s">
        <v>680</v>
      </c>
      <c r="B662" t="s">
        <v>1</v>
      </c>
      <c r="C662" t="s">
        <v>1717</v>
      </c>
      <c r="D662" t="s">
        <v>1713</v>
      </c>
      <c r="E662" t="s">
        <v>1703</v>
      </c>
      <c r="F662" t="s">
        <v>1742</v>
      </c>
    </row>
    <row r="663" spans="1:6">
      <c r="A663" t="s">
        <v>681</v>
      </c>
      <c r="B663" t="s">
        <v>1</v>
      </c>
      <c r="C663" t="s">
        <v>1717</v>
      </c>
      <c r="D663" t="s">
        <v>1713</v>
      </c>
      <c r="E663" t="s">
        <v>1703</v>
      </c>
      <c r="F663" t="s">
        <v>1743</v>
      </c>
    </row>
    <row r="664" spans="1:6">
      <c r="A664" t="s">
        <v>682</v>
      </c>
      <c r="B664" t="s">
        <v>1</v>
      </c>
      <c r="C664" t="s">
        <v>1717</v>
      </c>
      <c r="D664" t="s">
        <v>1713</v>
      </c>
      <c r="E664" t="s">
        <v>1703</v>
      </c>
      <c r="F664" t="s">
        <v>1744</v>
      </c>
    </row>
    <row r="665" spans="1:6">
      <c r="A665" t="s">
        <v>683</v>
      </c>
      <c r="B665" t="s">
        <v>1</v>
      </c>
      <c r="C665" t="s">
        <v>1717</v>
      </c>
      <c r="D665" t="s">
        <v>1713</v>
      </c>
      <c r="E665" t="s">
        <v>1703</v>
      </c>
      <c r="F665" t="s">
        <v>1745</v>
      </c>
    </row>
    <row r="666" spans="1:6">
      <c r="A666" t="s">
        <v>684</v>
      </c>
      <c r="B666" t="s">
        <v>1</v>
      </c>
      <c r="C666" t="s">
        <v>1717</v>
      </c>
      <c r="D666" t="s">
        <v>1713</v>
      </c>
      <c r="E666" t="s">
        <v>1703</v>
      </c>
      <c r="F666" t="s">
        <v>1746</v>
      </c>
    </row>
    <row r="667" spans="1:6">
      <c r="A667" t="s">
        <v>685</v>
      </c>
      <c r="B667" t="s">
        <v>1</v>
      </c>
      <c r="C667" t="s">
        <v>1717</v>
      </c>
      <c r="D667" t="s">
        <v>1713</v>
      </c>
      <c r="E667" t="s">
        <v>1703</v>
      </c>
      <c r="F667" t="s">
        <v>1747</v>
      </c>
    </row>
    <row r="668" spans="1:6">
      <c r="A668" t="s">
        <v>686</v>
      </c>
      <c r="B668" t="s">
        <v>1</v>
      </c>
      <c r="C668" t="s">
        <v>1717</v>
      </c>
      <c r="D668" t="s">
        <v>1713</v>
      </c>
      <c r="E668" t="s">
        <v>1703</v>
      </c>
      <c r="F668" t="s">
        <v>1748</v>
      </c>
    </row>
    <row r="669" spans="1:6">
      <c r="A669" t="s">
        <v>687</v>
      </c>
      <c r="B669" t="s">
        <v>1</v>
      </c>
      <c r="C669" t="s">
        <v>1717</v>
      </c>
      <c r="D669" t="s">
        <v>1713</v>
      </c>
      <c r="E669" t="s">
        <v>1703</v>
      </c>
      <c r="F669" t="s">
        <v>1749</v>
      </c>
    </row>
    <row r="670" spans="1:6">
      <c r="A670" t="s">
        <v>688</v>
      </c>
      <c r="B670" t="s">
        <v>1</v>
      </c>
      <c r="C670" t="s">
        <v>1717</v>
      </c>
      <c r="D670" t="s">
        <v>1713</v>
      </c>
      <c r="E670" t="s">
        <v>1703</v>
      </c>
      <c r="F670" t="s">
        <v>1750</v>
      </c>
    </row>
    <row r="671" spans="1:6">
      <c r="A671" t="s">
        <v>689</v>
      </c>
      <c r="B671" t="s">
        <v>1</v>
      </c>
      <c r="C671" t="s">
        <v>1717</v>
      </c>
      <c r="D671" t="s">
        <v>1713</v>
      </c>
      <c r="E671" t="s">
        <v>1703</v>
      </c>
      <c r="F671" t="s">
        <v>1751</v>
      </c>
    </row>
    <row r="672" spans="1:6">
      <c r="A672" t="s">
        <v>690</v>
      </c>
      <c r="B672" t="s">
        <v>1</v>
      </c>
      <c r="C672" t="s">
        <v>1717</v>
      </c>
      <c r="D672" t="s">
        <v>1713</v>
      </c>
      <c r="E672" t="s">
        <v>1704</v>
      </c>
      <c r="F672" t="s">
        <v>1742</v>
      </c>
    </row>
    <row r="673" spans="1:6">
      <c r="A673" t="s">
        <v>691</v>
      </c>
      <c r="B673" t="s">
        <v>1</v>
      </c>
      <c r="C673" t="s">
        <v>1717</v>
      </c>
      <c r="D673" t="s">
        <v>1713</v>
      </c>
      <c r="E673" t="s">
        <v>1704</v>
      </c>
      <c r="F673" t="s">
        <v>1743</v>
      </c>
    </row>
    <row r="674" spans="1:6">
      <c r="A674" t="s">
        <v>692</v>
      </c>
      <c r="B674" t="s">
        <v>1</v>
      </c>
      <c r="C674" t="s">
        <v>1717</v>
      </c>
      <c r="D674" t="s">
        <v>1713</v>
      </c>
      <c r="E674" t="s">
        <v>1704</v>
      </c>
      <c r="F674" t="s">
        <v>1744</v>
      </c>
    </row>
    <row r="675" spans="1:6">
      <c r="A675" t="s">
        <v>693</v>
      </c>
      <c r="B675" t="s">
        <v>1</v>
      </c>
      <c r="C675" t="s">
        <v>1717</v>
      </c>
      <c r="D675" t="s">
        <v>1713</v>
      </c>
      <c r="E675" t="s">
        <v>1704</v>
      </c>
      <c r="F675" t="s">
        <v>1745</v>
      </c>
    </row>
    <row r="676" spans="1:6">
      <c r="A676" t="s">
        <v>694</v>
      </c>
      <c r="B676" t="s">
        <v>1</v>
      </c>
      <c r="C676" t="s">
        <v>1717</v>
      </c>
      <c r="D676" t="s">
        <v>1713</v>
      </c>
      <c r="E676" t="s">
        <v>1704</v>
      </c>
      <c r="F676" t="s">
        <v>1746</v>
      </c>
    </row>
    <row r="677" spans="1:6">
      <c r="A677" t="s">
        <v>695</v>
      </c>
      <c r="B677" t="s">
        <v>1</v>
      </c>
      <c r="C677" t="s">
        <v>1717</v>
      </c>
      <c r="D677" t="s">
        <v>1713</v>
      </c>
      <c r="E677" t="s">
        <v>1704</v>
      </c>
      <c r="F677" t="s">
        <v>1747</v>
      </c>
    </row>
    <row r="678" spans="1:6">
      <c r="A678" t="s">
        <v>696</v>
      </c>
      <c r="B678" t="s">
        <v>1</v>
      </c>
      <c r="C678" t="s">
        <v>1717</v>
      </c>
      <c r="D678" t="s">
        <v>1713</v>
      </c>
      <c r="E678" t="s">
        <v>1704</v>
      </c>
      <c r="F678" t="s">
        <v>1748</v>
      </c>
    </row>
    <row r="679" spans="1:6">
      <c r="A679" t="s">
        <v>697</v>
      </c>
      <c r="B679" t="s">
        <v>1</v>
      </c>
      <c r="C679" t="s">
        <v>1717</v>
      </c>
      <c r="D679" t="s">
        <v>1713</v>
      </c>
      <c r="E679" t="s">
        <v>1704</v>
      </c>
      <c r="F679" t="s">
        <v>1749</v>
      </c>
    </row>
    <row r="680" spans="1:6">
      <c r="A680" t="s">
        <v>698</v>
      </c>
      <c r="B680" t="s">
        <v>1</v>
      </c>
      <c r="C680" t="s">
        <v>1717</v>
      </c>
      <c r="D680" t="s">
        <v>1713</v>
      </c>
      <c r="E680" t="s">
        <v>1704</v>
      </c>
      <c r="F680" t="s">
        <v>1750</v>
      </c>
    </row>
    <row r="681" spans="1:6">
      <c r="A681" t="s">
        <v>699</v>
      </c>
      <c r="B681" t="s">
        <v>1</v>
      </c>
      <c r="C681" t="s">
        <v>1717</v>
      </c>
      <c r="D681" t="s">
        <v>1713</v>
      </c>
      <c r="E681" t="s">
        <v>1704</v>
      </c>
      <c r="F681" t="s">
        <v>1751</v>
      </c>
    </row>
    <row r="682" spans="1:6">
      <c r="A682" t="s">
        <v>700</v>
      </c>
      <c r="B682" t="s">
        <v>1</v>
      </c>
      <c r="C682" t="s">
        <v>1717</v>
      </c>
      <c r="D682" t="s">
        <v>1714</v>
      </c>
      <c r="E682" t="s">
        <v>1703</v>
      </c>
      <c r="F682" t="s">
        <v>1742</v>
      </c>
    </row>
    <row r="683" spans="1:6">
      <c r="A683" t="s">
        <v>701</v>
      </c>
      <c r="B683" t="s">
        <v>1</v>
      </c>
      <c r="C683" t="s">
        <v>1717</v>
      </c>
      <c r="D683" t="s">
        <v>1714</v>
      </c>
      <c r="E683" t="s">
        <v>1703</v>
      </c>
      <c r="F683" t="s">
        <v>1743</v>
      </c>
    </row>
    <row r="684" spans="1:6">
      <c r="A684" t="s">
        <v>702</v>
      </c>
      <c r="B684" t="s">
        <v>1</v>
      </c>
      <c r="C684" t="s">
        <v>1717</v>
      </c>
      <c r="D684" t="s">
        <v>1714</v>
      </c>
      <c r="E684" t="s">
        <v>1703</v>
      </c>
      <c r="F684" t="s">
        <v>1744</v>
      </c>
    </row>
    <row r="685" spans="1:6">
      <c r="A685" t="s">
        <v>703</v>
      </c>
      <c r="B685" t="s">
        <v>1</v>
      </c>
      <c r="C685" t="s">
        <v>1717</v>
      </c>
      <c r="D685" t="s">
        <v>1714</v>
      </c>
      <c r="E685" t="s">
        <v>1703</v>
      </c>
      <c r="F685" t="s">
        <v>1745</v>
      </c>
    </row>
    <row r="686" spans="1:6">
      <c r="A686" t="s">
        <v>704</v>
      </c>
      <c r="B686" t="s">
        <v>1</v>
      </c>
      <c r="C686" t="s">
        <v>1717</v>
      </c>
      <c r="D686" t="s">
        <v>1714</v>
      </c>
      <c r="E686" t="s">
        <v>1703</v>
      </c>
      <c r="F686" t="s">
        <v>1746</v>
      </c>
    </row>
    <row r="687" spans="1:6">
      <c r="A687" t="s">
        <v>705</v>
      </c>
      <c r="B687" t="s">
        <v>1</v>
      </c>
      <c r="C687" t="s">
        <v>1717</v>
      </c>
      <c r="D687" t="s">
        <v>1714</v>
      </c>
      <c r="E687" t="s">
        <v>1703</v>
      </c>
      <c r="F687" t="s">
        <v>1747</v>
      </c>
    </row>
    <row r="688" spans="1:6">
      <c r="A688" t="s">
        <v>706</v>
      </c>
      <c r="B688" t="s">
        <v>1</v>
      </c>
      <c r="C688" t="s">
        <v>1717</v>
      </c>
      <c r="D688" t="s">
        <v>1714</v>
      </c>
      <c r="E688" t="s">
        <v>1703</v>
      </c>
      <c r="F688" t="s">
        <v>1748</v>
      </c>
    </row>
    <row r="689" spans="1:6">
      <c r="A689" t="s">
        <v>707</v>
      </c>
      <c r="B689" t="s">
        <v>1</v>
      </c>
      <c r="C689" t="s">
        <v>1717</v>
      </c>
      <c r="D689" t="s">
        <v>1714</v>
      </c>
      <c r="E689" t="s">
        <v>1703</v>
      </c>
      <c r="F689" t="s">
        <v>1749</v>
      </c>
    </row>
    <row r="690" spans="1:6">
      <c r="A690" t="s">
        <v>708</v>
      </c>
      <c r="B690" t="s">
        <v>1</v>
      </c>
      <c r="C690" t="s">
        <v>1717</v>
      </c>
      <c r="D690" t="s">
        <v>1714</v>
      </c>
      <c r="E690" t="s">
        <v>1703</v>
      </c>
      <c r="F690" t="s">
        <v>1750</v>
      </c>
    </row>
    <row r="691" spans="1:6">
      <c r="A691" t="s">
        <v>709</v>
      </c>
      <c r="B691" t="s">
        <v>1</v>
      </c>
      <c r="C691" t="s">
        <v>1717</v>
      </c>
      <c r="D691" t="s">
        <v>1714</v>
      </c>
      <c r="E691" t="s">
        <v>1703</v>
      </c>
      <c r="F691" t="s">
        <v>1751</v>
      </c>
    </row>
    <row r="692" spans="1:6">
      <c r="A692" t="s">
        <v>710</v>
      </c>
      <c r="B692" t="s">
        <v>1</v>
      </c>
      <c r="C692" t="s">
        <v>1717</v>
      </c>
      <c r="D692" t="s">
        <v>1714</v>
      </c>
      <c r="E692" t="s">
        <v>1704</v>
      </c>
      <c r="F692" t="s">
        <v>1742</v>
      </c>
    </row>
    <row r="693" spans="1:6">
      <c r="A693" t="s">
        <v>711</v>
      </c>
      <c r="B693" t="s">
        <v>1</v>
      </c>
      <c r="C693" t="s">
        <v>1717</v>
      </c>
      <c r="D693" t="s">
        <v>1714</v>
      </c>
      <c r="E693" t="s">
        <v>1704</v>
      </c>
      <c r="F693" t="s">
        <v>1743</v>
      </c>
    </row>
    <row r="694" spans="1:6">
      <c r="A694" t="s">
        <v>712</v>
      </c>
      <c r="B694" t="s">
        <v>1</v>
      </c>
      <c r="C694" t="s">
        <v>1717</v>
      </c>
      <c r="D694" t="s">
        <v>1714</v>
      </c>
      <c r="E694" t="s">
        <v>1704</v>
      </c>
      <c r="F694" t="s">
        <v>1744</v>
      </c>
    </row>
    <row r="695" spans="1:6">
      <c r="A695" t="s">
        <v>713</v>
      </c>
      <c r="B695" t="s">
        <v>1</v>
      </c>
      <c r="C695" t="s">
        <v>1717</v>
      </c>
      <c r="D695" t="s">
        <v>1714</v>
      </c>
      <c r="E695" t="s">
        <v>1704</v>
      </c>
      <c r="F695" t="s">
        <v>1745</v>
      </c>
    </row>
    <row r="696" spans="1:6">
      <c r="A696" t="s">
        <v>714</v>
      </c>
      <c r="B696" t="s">
        <v>1</v>
      </c>
      <c r="C696" t="s">
        <v>1717</v>
      </c>
      <c r="D696" t="s">
        <v>1714</v>
      </c>
      <c r="E696" t="s">
        <v>1704</v>
      </c>
      <c r="F696" t="s">
        <v>1746</v>
      </c>
    </row>
    <row r="697" spans="1:6">
      <c r="A697" t="s">
        <v>715</v>
      </c>
      <c r="B697" t="s">
        <v>1</v>
      </c>
      <c r="C697" t="s">
        <v>1717</v>
      </c>
      <c r="D697" t="s">
        <v>1714</v>
      </c>
      <c r="E697" t="s">
        <v>1704</v>
      </c>
      <c r="F697" t="s">
        <v>1747</v>
      </c>
    </row>
    <row r="698" spans="1:6">
      <c r="A698" t="s">
        <v>716</v>
      </c>
      <c r="B698" t="s">
        <v>1</v>
      </c>
      <c r="C698" t="s">
        <v>1717</v>
      </c>
      <c r="D698" t="s">
        <v>1714</v>
      </c>
      <c r="E698" t="s">
        <v>1704</v>
      </c>
      <c r="F698" t="s">
        <v>1748</v>
      </c>
    </row>
    <row r="699" spans="1:6">
      <c r="A699" t="s">
        <v>717</v>
      </c>
      <c r="B699" t="s">
        <v>1</v>
      </c>
      <c r="C699" t="s">
        <v>1717</v>
      </c>
      <c r="D699" t="s">
        <v>1714</v>
      </c>
      <c r="E699" t="s">
        <v>1704</v>
      </c>
      <c r="F699" t="s">
        <v>1749</v>
      </c>
    </row>
    <row r="700" spans="1:6">
      <c r="A700" t="s">
        <v>718</v>
      </c>
      <c r="B700" t="s">
        <v>1</v>
      </c>
      <c r="C700" t="s">
        <v>1717</v>
      </c>
      <c r="D700" t="s">
        <v>1714</v>
      </c>
      <c r="E700" t="s">
        <v>1704</v>
      </c>
      <c r="F700" t="s">
        <v>1750</v>
      </c>
    </row>
    <row r="701" spans="1:6">
      <c r="A701" t="s">
        <v>719</v>
      </c>
      <c r="B701" t="s">
        <v>1</v>
      </c>
      <c r="C701" t="s">
        <v>1717</v>
      </c>
      <c r="D701" t="s">
        <v>1714</v>
      </c>
      <c r="E701" t="s">
        <v>1704</v>
      </c>
      <c r="F701" t="s">
        <v>1751</v>
      </c>
    </row>
    <row r="702" spans="1:6">
      <c r="A702" t="s">
        <v>720</v>
      </c>
      <c r="B702" t="s">
        <v>1</v>
      </c>
      <c r="C702" t="s">
        <v>1717</v>
      </c>
      <c r="D702" t="s">
        <v>1715</v>
      </c>
      <c r="E702" t="s">
        <v>1703</v>
      </c>
      <c r="F702" t="s">
        <v>1742</v>
      </c>
    </row>
    <row r="703" spans="1:6">
      <c r="A703" t="s">
        <v>721</v>
      </c>
      <c r="B703" t="s">
        <v>1</v>
      </c>
      <c r="C703" t="s">
        <v>1717</v>
      </c>
      <c r="D703" t="s">
        <v>1715</v>
      </c>
      <c r="E703" t="s">
        <v>1703</v>
      </c>
      <c r="F703" t="s">
        <v>1743</v>
      </c>
    </row>
    <row r="704" spans="1:6">
      <c r="A704" t="s">
        <v>722</v>
      </c>
      <c r="B704" t="s">
        <v>1</v>
      </c>
      <c r="C704" t="s">
        <v>1717</v>
      </c>
      <c r="D704" t="s">
        <v>1715</v>
      </c>
      <c r="E704" t="s">
        <v>1703</v>
      </c>
      <c r="F704" t="s">
        <v>1744</v>
      </c>
    </row>
    <row r="705" spans="1:6">
      <c r="A705" t="s">
        <v>723</v>
      </c>
      <c r="B705" t="s">
        <v>1</v>
      </c>
      <c r="C705" t="s">
        <v>1717</v>
      </c>
      <c r="D705" t="s">
        <v>1715</v>
      </c>
      <c r="E705" t="s">
        <v>1703</v>
      </c>
      <c r="F705" t="s">
        <v>1745</v>
      </c>
    </row>
    <row r="706" spans="1:6">
      <c r="A706" t="s">
        <v>724</v>
      </c>
      <c r="B706" t="s">
        <v>1</v>
      </c>
      <c r="C706" t="s">
        <v>1717</v>
      </c>
      <c r="D706" t="s">
        <v>1715</v>
      </c>
      <c r="E706" t="s">
        <v>1703</v>
      </c>
      <c r="F706" t="s">
        <v>1746</v>
      </c>
    </row>
    <row r="707" spans="1:6">
      <c r="A707" t="s">
        <v>725</v>
      </c>
      <c r="B707" t="s">
        <v>1</v>
      </c>
      <c r="C707" t="s">
        <v>1717</v>
      </c>
      <c r="D707" t="s">
        <v>1715</v>
      </c>
      <c r="E707" t="s">
        <v>1703</v>
      </c>
      <c r="F707" t="s">
        <v>1747</v>
      </c>
    </row>
    <row r="708" spans="1:6">
      <c r="A708" t="s">
        <v>726</v>
      </c>
      <c r="B708" t="s">
        <v>1</v>
      </c>
      <c r="C708" t="s">
        <v>1717</v>
      </c>
      <c r="D708" t="s">
        <v>1715</v>
      </c>
      <c r="E708" t="s">
        <v>1703</v>
      </c>
      <c r="F708" t="s">
        <v>1748</v>
      </c>
    </row>
    <row r="709" spans="1:6">
      <c r="A709" t="s">
        <v>727</v>
      </c>
      <c r="B709" t="s">
        <v>1</v>
      </c>
      <c r="C709" t="s">
        <v>1717</v>
      </c>
      <c r="D709" t="s">
        <v>1715</v>
      </c>
      <c r="E709" t="s">
        <v>1703</v>
      </c>
      <c r="F709" t="s">
        <v>1749</v>
      </c>
    </row>
    <row r="710" spans="1:6">
      <c r="A710" t="s">
        <v>728</v>
      </c>
      <c r="B710" t="s">
        <v>1</v>
      </c>
      <c r="C710" t="s">
        <v>1717</v>
      </c>
      <c r="D710" t="s">
        <v>1715</v>
      </c>
      <c r="E710" t="s">
        <v>1703</v>
      </c>
      <c r="F710" t="s">
        <v>1750</v>
      </c>
    </row>
    <row r="711" spans="1:6">
      <c r="A711" t="s">
        <v>729</v>
      </c>
      <c r="B711" t="s">
        <v>1</v>
      </c>
      <c r="C711" t="s">
        <v>1717</v>
      </c>
      <c r="D711" t="s">
        <v>1715</v>
      </c>
      <c r="E711" t="s">
        <v>1703</v>
      </c>
      <c r="F711" t="s">
        <v>1751</v>
      </c>
    </row>
    <row r="712" spans="1:6">
      <c r="A712" t="s">
        <v>730</v>
      </c>
      <c r="B712" t="s">
        <v>1</v>
      </c>
      <c r="C712" t="s">
        <v>1717</v>
      </c>
      <c r="D712" t="s">
        <v>1715</v>
      </c>
      <c r="E712" t="s">
        <v>1704</v>
      </c>
      <c r="F712" t="s">
        <v>1742</v>
      </c>
    </row>
    <row r="713" spans="1:6">
      <c r="A713" t="s">
        <v>731</v>
      </c>
      <c r="B713" t="s">
        <v>1</v>
      </c>
      <c r="C713" t="s">
        <v>1717</v>
      </c>
      <c r="D713" t="s">
        <v>1715</v>
      </c>
      <c r="E713" t="s">
        <v>1704</v>
      </c>
      <c r="F713" t="s">
        <v>1743</v>
      </c>
    </row>
    <row r="714" spans="1:6">
      <c r="A714" t="s">
        <v>732</v>
      </c>
      <c r="B714" t="s">
        <v>1</v>
      </c>
      <c r="C714" t="s">
        <v>1717</v>
      </c>
      <c r="D714" t="s">
        <v>1715</v>
      </c>
      <c r="E714" t="s">
        <v>1704</v>
      </c>
      <c r="F714" t="s">
        <v>1744</v>
      </c>
    </row>
    <row r="715" spans="1:6">
      <c r="A715" t="s">
        <v>733</v>
      </c>
      <c r="B715" t="s">
        <v>1</v>
      </c>
      <c r="C715" t="s">
        <v>1717</v>
      </c>
      <c r="D715" t="s">
        <v>1715</v>
      </c>
      <c r="E715" t="s">
        <v>1704</v>
      </c>
      <c r="F715" t="s">
        <v>1745</v>
      </c>
    </row>
    <row r="716" spans="1:6">
      <c r="A716" t="s">
        <v>734</v>
      </c>
      <c r="B716" t="s">
        <v>1</v>
      </c>
      <c r="C716" t="s">
        <v>1717</v>
      </c>
      <c r="D716" t="s">
        <v>1715</v>
      </c>
      <c r="E716" t="s">
        <v>1704</v>
      </c>
      <c r="F716" t="s">
        <v>1746</v>
      </c>
    </row>
    <row r="717" spans="1:6">
      <c r="A717" t="s">
        <v>735</v>
      </c>
      <c r="B717" t="s">
        <v>1</v>
      </c>
      <c r="C717" t="s">
        <v>1717</v>
      </c>
      <c r="D717" t="s">
        <v>1715</v>
      </c>
      <c r="E717" t="s">
        <v>1704</v>
      </c>
      <c r="F717" t="s">
        <v>1747</v>
      </c>
    </row>
    <row r="718" spans="1:6">
      <c r="A718" t="s">
        <v>736</v>
      </c>
      <c r="B718" t="s">
        <v>1</v>
      </c>
      <c r="C718" t="s">
        <v>1717</v>
      </c>
      <c r="D718" t="s">
        <v>1715</v>
      </c>
      <c r="E718" t="s">
        <v>1704</v>
      </c>
      <c r="F718" t="s">
        <v>1748</v>
      </c>
    </row>
    <row r="719" spans="1:6">
      <c r="A719" t="s">
        <v>737</v>
      </c>
      <c r="B719" t="s">
        <v>1</v>
      </c>
      <c r="C719" t="s">
        <v>1717</v>
      </c>
      <c r="D719" t="s">
        <v>1715</v>
      </c>
      <c r="E719" t="s">
        <v>1704</v>
      </c>
      <c r="F719" t="s">
        <v>1749</v>
      </c>
    </row>
    <row r="720" spans="1:6">
      <c r="A720" t="s">
        <v>738</v>
      </c>
      <c r="B720" t="s">
        <v>1</v>
      </c>
      <c r="C720" t="s">
        <v>1717</v>
      </c>
      <c r="D720" t="s">
        <v>1715</v>
      </c>
      <c r="E720" t="s">
        <v>1704</v>
      </c>
      <c r="F720" t="s">
        <v>1750</v>
      </c>
    </row>
    <row r="721" spans="1:6">
      <c r="A721" t="s">
        <v>739</v>
      </c>
      <c r="B721" t="s">
        <v>1</v>
      </c>
      <c r="C721" t="s">
        <v>1717</v>
      </c>
      <c r="D721" t="s">
        <v>1715</v>
      </c>
      <c r="E721" t="s">
        <v>1704</v>
      </c>
      <c r="F721" t="s">
        <v>1751</v>
      </c>
    </row>
    <row r="722" spans="1:6">
      <c r="A722" t="s">
        <v>740</v>
      </c>
      <c r="B722" t="s">
        <v>1</v>
      </c>
      <c r="C722" t="s">
        <v>1718</v>
      </c>
      <c r="D722" t="s">
        <v>1702</v>
      </c>
      <c r="E722" t="s">
        <v>1703</v>
      </c>
      <c r="F722" t="s">
        <v>1742</v>
      </c>
    </row>
    <row r="723" spans="1:6">
      <c r="A723" t="s">
        <v>741</v>
      </c>
      <c r="B723" t="s">
        <v>1</v>
      </c>
      <c r="C723" t="s">
        <v>1718</v>
      </c>
      <c r="D723" t="s">
        <v>1702</v>
      </c>
      <c r="E723" t="s">
        <v>1703</v>
      </c>
      <c r="F723" t="s">
        <v>1743</v>
      </c>
    </row>
    <row r="724" spans="1:6">
      <c r="A724" t="s">
        <v>742</v>
      </c>
      <c r="B724" t="s">
        <v>1</v>
      </c>
      <c r="C724" t="s">
        <v>1718</v>
      </c>
      <c r="D724" t="s">
        <v>1702</v>
      </c>
      <c r="E724" t="s">
        <v>1703</v>
      </c>
      <c r="F724" t="s">
        <v>1744</v>
      </c>
    </row>
    <row r="725" spans="1:6">
      <c r="A725" t="s">
        <v>743</v>
      </c>
      <c r="B725" t="s">
        <v>1</v>
      </c>
      <c r="C725" t="s">
        <v>1718</v>
      </c>
      <c r="D725" t="s">
        <v>1702</v>
      </c>
      <c r="E725" t="s">
        <v>1703</v>
      </c>
      <c r="F725" t="s">
        <v>1745</v>
      </c>
    </row>
    <row r="726" spans="1:6">
      <c r="A726" t="s">
        <v>744</v>
      </c>
      <c r="B726" t="s">
        <v>1</v>
      </c>
      <c r="C726" t="s">
        <v>1718</v>
      </c>
      <c r="D726" t="s">
        <v>1702</v>
      </c>
      <c r="E726" t="s">
        <v>1703</v>
      </c>
      <c r="F726" t="s">
        <v>1746</v>
      </c>
    </row>
    <row r="727" spans="1:6">
      <c r="A727" t="s">
        <v>745</v>
      </c>
      <c r="B727" t="s">
        <v>1</v>
      </c>
      <c r="C727" t="s">
        <v>1718</v>
      </c>
      <c r="D727" t="s">
        <v>1702</v>
      </c>
      <c r="E727" t="s">
        <v>1703</v>
      </c>
      <c r="F727" t="s">
        <v>1747</v>
      </c>
    </row>
    <row r="728" spans="1:6">
      <c r="A728" t="s">
        <v>746</v>
      </c>
      <c r="B728" t="s">
        <v>1</v>
      </c>
      <c r="C728" t="s">
        <v>1718</v>
      </c>
      <c r="D728" t="s">
        <v>1702</v>
      </c>
      <c r="E728" t="s">
        <v>1703</v>
      </c>
      <c r="F728" t="s">
        <v>1748</v>
      </c>
    </row>
    <row r="729" spans="1:6">
      <c r="A729" t="s">
        <v>747</v>
      </c>
      <c r="B729" t="s">
        <v>1</v>
      </c>
      <c r="C729" t="s">
        <v>1718</v>
      </c>
      <c r="D729" t="s">
        <v>1702</v>
      </c>
      <c r="E729" t="s">
        <v>1703</v>
      </c>
      <c r="F729" t="s">
        <v>1749</v>
      </c>
    </row>
    <row r="730" spans="1:6">
      <c r="A730" t="s">
        <v>748</v>
      </c>
      <c r="B730" t="s">
        <v>1</v>
      </c>
      <c r="C730" t="s">
        <v>1718</v>
      </c>
      <c r="D730" t="s">
        <v>1702</v>
      </c>
      <c r="E730" t="s">
        <v>1703</v>
      </c>
      <c r="F730" t="s">
        <v>1750</v>
      </c>
    </row>
    <row r="731" spans="1:6">
      <c r="A731" t="s">
        <v>749</v>
      </c>
      <c r="B731" t="s">
        <v>1</v>
      </c>
      <c r="C731" t="s">
        <v>1718</v>
      </c>
      <c r="D731" t="s">
        <v>1702</v>
      </c>
      <c r="E731" t="s">
        <v>1703</v>
      </c>
      <c r="F731" t="s">
        <v>1751</v>
      </c>
    </row>
    <row r="732" spans="1:6">
      <c r="A732" t="s">
        <v>750</v>
      </c>
      <c r="B732" t="s">
        <v>1</v>
      </c>
      <c r="C732" t="s">
        <v>1718</v>
      </c>
      <c r="D732" t="s">
        <v>1702</v>
      </c>
      <c r="E732" t="s">
        <v>1704</v>
      </c>
      <c r="F732" t="s">
        <v>1742</v>
      </c>
    </row>
    <row r="733" spans="1:6">
      <c r="A733" t="s">
        <v>751</v>
      </c>
      <c r="B733" t="s">
        <v>1</v>
      </c>
      <c r="C733" t="s">
        <v>1718</v>
      </c>
      <c r="D733" t="s">
        <v>1702</v>
      </c>
      <c r="E733" t="s">
        <v>1704</v>
      </c>
      <c r="F733" t="s">
        <v>1743</v>
      </c>
    </row>
    <row r="734" spans="1:6">
      <c r="A734" t="s">
        <v>752</v>
      </c>
      <c r="B734" t="s">
        <v>1</v>
      </c>
      <c r="C734" t="s">
        <v>1718</v>
      </c>
      <c r="D734" t="s">
        <v>1702</v>
      </c>
      <c r="E734" t="s">
        <v>1704</v>
      </c>
      <c r="F734" t="s">
        <v>1744</v>
      </c>
    </row>
    <row r="735" spans="1:6">
      <c r="A735" t="s">
        <v>753</v>
      </c>
      <c r="B735" t="s">
        <v>1</v>
      </c>
      <c r="C735" t="s">
        <v>1718</v>
      </c>
      <c r="D735" t="s">
        <v>1702</v>
      </c>
      <c r="E735" t="s">
        <v>1704</v>
      </c>
      <c r="F735" t="s">
        <v>1745</v>
      </c>
    </row>
    <row r="736" spans="1:6">
      <c r="A736" t="s">
        <v>754</v>
      </c>
      <c r="B736" t="s">
        <v>1</v>
      </c>
      <c r="C736" t="s">
        <v>1718</v>
      </c>
      <c r="D736" t="s">
        <v>1702</v>
      </c>
      <c r="E736" t="s">
        <v>1704</v>
      </c>
      <c r="F736" t="s">
        <v>1746</v>
      </c>
    </row>
    <row r="737" spans="1:6">
      <c r="A737" t="s">
        <v>755</v>
      </c>
      <c r="B737" t="s">
        <v>1</v>
      </c>
      <c r="C737" t="s">
        <v>1718</v>
      </c>
      <c r="D737" t="s">
        <v>1702</v>
      </c>
      <c r="E737" t="s">
        <v>1704</v>
      </c>
      <c r="F737" t="s">
        <v>1747</v>
      </c>
    </row>
    <row r="738" spans="1:6">
      <c r="A738" t="s">
        <v>756</v>
      </c>
      <c r="B738" t="s">
        <v>1</v>
      </c>
      <c r="C738" t="s">
        <v>1718</v>
      </c>
      <c r="D738" t="s">
        <v>1702</v>
      </c>
      <c r="E738" t="s">
        <v>1704</v>
      </c>
      <c r="F738" t="s">
        <v>1748</v>
      </c>
    </row>
    <row r="739" spans="1:6">
      <c r="A739" t="s">
        <v>757</v>
      </c>
      <c r="B739" t="s">
        <v>1</v>
      </c>
      <c r="C739" t="s">
        <v>1718</v>
      </c>
      <c r="D739" t="s">
        <v>1702</v>
      </c>
      <c r="E739" t="s">
        <v>1704</v>
      </c>
      <c r="F739" t="s">
        <v>1749</v>
      </c>
    </row>
    <row r="740" spans="1:6">
      <c r="A740" t="s">
        <v>758</v>
      </c>
      <c r="B740" t="s">
        <v>1</v>
      </c>
      <c r="C740" t="s">
        <v>1718</v>
      </c>
      <c r="D740" t="s">
        <v>1702</v>
      </c>
      <c r="E740" t="s">
        <v>1704</v>
      </c>
      <c r="F740" t="s">
        <v>1750</v>
      </c>
    </row>
    <row r="741" spans="1:6">
      <c r="A741" t="s">
        <v>759</v>
      </c>
      <c r="B741" t="s">
        <v>1</v>
      </c>
      <c r="C741" t="s">
        <v>1718</v>
      </c>
      <c r="D741" t="s">
        <v>1702</v>
      </c>
      <c r="E741" t="s">
        <v>1704</v>
      </c>
      <c r="F741" t="s">
        <v>1751</v>
      </c>
    </row>
    <row r="742" spans="1:6">
      <c r="A742" t="s">
        <v>760</v>
      </c>
      <c r="B742" t="s">
        <v>1</v>
      </c>
      <c r="C742" t="s">
        <v>1718</v>
      </c>
      <c r="D742" t="s">
        <v>1705</v>
      </c>
      <c r="E742" t="s">
        <v>1703</v>
      </c>
      <c r="F742" t="s">
        <v>1742</v>
      </c>
    </row>
    <row r="743" spans="1:6">
      <c r="A743" t="s">
        <v>761</v>
      </c>
      <c r="B743" t="s">
        <v>1</v>
      </c>
      <c r="C743" t="s">
        <v>1718</v>
      </c>
      <c r="D743" t="s">
        <v>1705</v>
      </c>
      <c r="E743" t="s">
        <v>1703</v>
      </c>
      <c r="F743" t="s">
        <v>1743</v>
      </c>
    </row>
    <row r="744" spans="1:6">
      <c r="A744" t="s">
        <v>762</v>
      </c>
      <c r="B744" t="s">
        <v>1</v>
      </c>
      <c r="C744" t="s">
        <v>1718</v>
      </c>
      <c r="D744" t="s">
        <v>1705</v>
      </c>
      <c r="E744" t="s">
        <v>1703</v>
      </c>
      <c r="F744" t="s">
        <v>1744</v>
      </c>
    </row>
    <row r="745" spans="1:6">
      <c r="A745" t="s">
        <v>763</v>
      </c>
      <c r="B745" t="s">
        <v>1</v>
      </c>
      <c r="C745" t="s">
        <v>1718</v>
      </c>
      <c r="D745" t="s">
        <v>1705</v>
      </c>
      <c r="E745" t="s">
        <v>1703</v>
      </c>
      <c r="F745" t="s">
        <v>1745</v>
      </c>
    </row>
    <row r="746" spans="1:6">
      <c r="A746" t="s">
        <v>764</v>
      </c>
      <c r="B746" t="s">
        <v>1</v>
      </c>
      <c r="C746" t="s">
        <v>1718</v>
      </c>
      <c r="D746" t="s">
        <v>1705</v>
      </c>
      <c r="E746" t="s">
        <v>1703</v>
      </c>
      <c r="F746" t="s">
        <v>1746</v>
      </c>
    </row>
    <row r="747" spans="1:6">
      <c r="A747" t="s">
        <v>765</v>
      </c>
      <c r="B747" t="s">
        <v>1</v>
      </c>
      <c r="C747" t="s">
        <v>1718</v>
      </c>
      <c r="D747" t="s">
        <v>1705</v>
      </c>
      <c r="E747" t="s">
        <v>1703</v>
      </c>
      <c r="F747" t="s">
        <v>1747</v>
      </c>
    </row>
    <row r="748" spans="1:6">
      <c r="A748" t="s">
        <v>766</v>
      </c>
      <c r="B748" t="s">
        <v>1</v>
      </c>
      <c r="C748" t="s">
        <v>1718</v>
      </c>
      <c r="D748" t="s">
        <v>1705</v>
      </c>
      <c r="E748" t="s">
        <v>1703</v>
      </c>
      <c r="F748" t="s">
        <v>1748</v>
      </c>
    </row>
    <row r="749" spans="1:6">
      <c r="A749" t="s">
        <v>767</v>
      </c>
      <c r="B749" t="s">
        <v>1</v>
      </c>
      <c r="C749" t="s">
        <v>1718</v>
      </c>
      <c r="D749" t="s">
        <v>1705</v>
      </c>
      <c r="E749" t="s">
        <v>1703</v>
      </c>
      <c r="F749" t="s">
        <v>1749</v>
      </c>
    </row>
    <row r="750" spans="1:6">
      <c r="A750" t="s">
        <v>768</v>
      </c>
      <c r="B750" t="s">
        <v>1</v>
      </c>
      <c r="C750" t="s">
        <v>1718</v>
      </c>
      <c r="D750" t="s">
        <v>1705</v>
      </c>
      <c r="E750" t="s">
        <v>1703</v>
      </c>
      <c r="F750" t="s">
        <v>1750</v>
      </c>
    </row>
    <row r="751" spans="1:6">
      <c r="A751" t="s">
        <v>769</v>
      </c>
      <c r="B751" t="s">
        <v>1</v>
      </c>
      <c r="C751" t="s">
        <v>1718</v>
      </c>
      <c r="D751" t="s">
        <v>1705</v>
      </c>
      <c r="E751" t="s">
        <v>1703</v>
      </c>
      <c r="F751" t="s">
        <v>1751</v>
      </c>
    </row>
    <row r="752" spans="1:6">
      <c r="A752" t="s">
        <v>770</v>
      </c>
      <c r="B752" t="s">
        <v>1</v>
      </c>
      <c r="C752" t="s">
        <v>1718</v>
      </c>
      <c r="D752" t="s">
        <v>1705</v>
      </c>
      <c r="E752" t="s">
        <v>1704</v>
      </c>
      <c r="F752" t="s">
        <v>1742</v>
      </c>
    </row>
    <row r="753" spans="1:6">
      <c r="A753" t="s">
        <v>771</v>
      </c>
      <c r="B753" t="s">
        <v>1</v>
      </c>
      <c r="C753" t="s">
        <v>1718</v>
      </c>
      <c r="D753" t="s">
        <v>1705</v>
      </c>
      <c r="E753" t="s">
        <v>1704</v>
      </c>
      <c r="F753" t="s">
        <v>1743</v>
      </c>
    </row>
    <row r="754" spans="1:6">
      <c r="A754" t="s">
        <v>772</v>
      </c>
      <c r="B754" t="s">
        <v>1</v>
      </c>
      <c r="C754" t="s">
        <v>1718</v>
      </c>
      <c r="D754" t="s">
        <v>1705</v>
      </c>
      <c r="E754" t="s">
        <v>1704</v>
      </c>
      <c r="F754" t="s">
        <v>1744</v>
      </c>
    </row>
    <row r="755" spans="1:6">
      <c r="A755" t="s">
        <v>773</v>
      </c>
      <c r="B755" t="s">
        <v>1</v>
      </c>
      <c r="C755" t="s">
        <v>1718</v>
      </c>
      <c r="D755" t="s">
        <v>1705</v>
      </c>
      <c r="E755" t="s">
        <v>1704</v>
      </c>
      <c r="F755" t="s">
        <v>1745</v>
      </c>
    </row>
    <row r="756" spans="1:6">
      <c r="A756" t="s">
        <v>774</v>
      </c>
      <c r="B756" t="s">
        <v>1</v>
      </c>
      <c r="C756" t="s">
        <v>1718</v>
      </c>
      <c r="D756" t="s">
        <v>1705</v>
      </c>
      <c r="E756" t="s">
        <v>1704</v>
      </c>
      <c r="F756" t="s">
        <v>1746</v>
      </c>
    </row>
    <row r="757" spans="1:6">
      <c r="A757" t="s">
        <v>775</v>
      </c>
      <c r="B757" t="s">
        <v>1</v>
      </c>
      <c r="C757" t="s">
        <v>1718</v>
      </c>
      <c r="D757" t="s">
        <v>1705</v>
      </c>
      <c r="E757" t="s">
        <v>1704</v>
      </c>
      <c r="F757" t="s">
        <v>1747</v>
      </c>
    </row>
    <row r="758" spans="1:6">
      <c r="A758" t="s">
        <v>776</v>
      </c>
      <c r="B758" t="s">
        <v>1</v>
      </c>
      <c r="C758" t="s">
        <v>1718</v>
      </c>
      <c r="D758" t="s">
        <v>1705</v>
      </c>
      <c r="E758" t="s">
        <v>1704</v>
      </c>
      <c r="F758" t="s">
        <v>1748</v>
      </c>
    </row>
    <row r="759" spans="1:6">
      <c r="A759" t="s">
        <v>777</v>
      </c>
      <c r="B759" t="s">
        <v>1</v>
      </c>
      <c r="C759" t="s">
        <v>1718</v>
      </c>
      <c r="D759" t="s">
        <v>1705</v>
      </c>
      <c r="E759" t="s">
        <v>1704</v>
      </c>
      <c r="F759" t="s">
        <v>1749</v>
      </c>
    </row>
    <row r="760" spans="1:6">
      <c r="A760" t="s">
        <v>778</v>
      </c>
      <c r="B760" t="s">
        <v>1</v>
      </c>
      <c r="C760" t="s">
        <v>1718</v>
      </c>
      <c r="D760" t="s">
        <v>1705</v>
      </c>
      <c r="E760" t="s">
        <v>1704</v>
      </c>
      <c r="F760" t="s">
        <v>1750</v>
      </c>
    </row>
    <row r="761" spans="1:6">
      <c r="A761" t="s">
        <v>779</v>
      </c>
      <c r="B761" t="s">
        <v>1</v>
      </c>
      <c r="C761" t="s">
        <v>1718</v>
      </c>
      <c r="D761" t="s">
        <v>1705</v>
      </c>
      <c r="E761" t="s">
        <v>1704</v>
      </c>
      <c r="F761" t="s">
        <v>1751</v>
      </c>
    </row>
    <row r="762" spans="1:6">
      <c r="A762" t="s">
        <v>780</v>
      </c>
      <c r="B762" t="s">
        <v>1</v>
      </c>
      <c r="C762" t="s">
        <v>1718</v>
      </c>
      <c r="D762" t="s">
        <v>1706</v>
      </c>
      <c r="E762" t="s">
        <v>1703</v>
      </c>
      <c r="F762" t="s">
        <v>1742</v>
      </c>
    </row>
    <row r="763" spans="1:6">
      <c r="A763" t="s">
        <v>781</v>
      </c>
      <c r="B763" t="s">
        <v>1</v>
      </c>
      <c r="C763" t="s">
        <v>1718</v>
      </c>
      <c r="D763" t="s">
        <v>1706</v>
      </c>
      <c r="E763" t="s">
        <v>1703</v>
      </c>
      <c r="F763" t="s">
        <v>1743</v>
      </c>
    </row>
    <row r="764" spans="1:6">
      <c r="A764" t="s">
        <v>782</v>
      </c>
      <c r="B764" t="s">
        <v>1</v>
      </c>
      <c r="C764" t="s">
        <v>1718</v>
      </c>
      <c r="D764" t="s">
        <v>1706</v>
      </c>
      <c r="E764" t="s">
        <v>1703</v>
      </c>
      <c r="F764" t="s">
        <v>1744</v>
      </c>
    </row>
    <row r="765" spans="1:6">
      <c r="A765" t="s">
        <v>783</v>
      </c>
      <c r="B765" t="s">
        <v>1</v>
      </c>
      <c r="C765" t="s">
        <v>1718</v>
      </c>
      <c r="D765" t="s">
        <v>1706</v>
      </c>
      <c r="E765" t="s">
        <v>1703</v>
      </c>
      <c r="F765" t="s">
        <v>1745</v>
      </c>
    </row>
    <row r="766" spans="1:6">
      <c r="A766" t="s">
        <v>784</v>
      </c>
      <c r="B766" t="s">
        <v>1</v>
      </c>
      <c r="C766" t="s">
        <v>1718</v>
      </c>
      <c r="D766" t="s">
        <v>1706</v>
      </c>
      <c r="E766" t="s">
        <v>1703</v>
      </c>
      <c r="F766" t="s">
        <v>1746</v>
      </c>
    </row>
    <row r="767" spans="1:6">
      <c r="A767" t="s">
        <v>785</v>
      </c>
      <c r="B767" t="s">
        <v>1</v>
      </c>
      <c r="C767" t="s">
        <v>1718</v>
      </c>
      <c r="D767" t="s">
        <v>1706</v>
      </c>
      <c r="E767" t="s">
        <v>1703</v>
      </c>
      <c r="F767" t="s">
        <v>1747</v>
      </c>
    </row>
    <row r="768" spans="1:6">
      <c r="A768" t="s">
        <v>786</v>
      </c>
      <c r="B768" t="s">
        <v>1</v>
      </c>
      <c r="C768" t="s">
        <v>1718</v>
      </c>
      <c r="D768" t="s">
        <v>1706</v>
      </c>
      <c r="E768" t="s">
        <v>1703</v>
      </c>
      <c r="F768" t="s">
        <v>1748</v>
      </c>
    </row>
    <row r="769" spans="1:6">
      <c r="A769" t="s">
        <v>787</v>
      </c>
      <c r="B769" t="s">
        <v>1</v>
      </c>
      <c r="C769" t="s">
        <v>1718</v>
      </c>
      <c r="D769" t="s">
        <v>1706</v>
      </c>
      <c r="E769" t="s">
        <v>1703</v>
      </c>
      <c r="F769" t="s">
        <v>1749</v>
      </c>
    </row>
    <row r="770" spans="1:6">
      <c r="A770" t="s">
        <v>788</v>
      </c>
      <c r="B770" t="s">
        <v>1</v>
      </c>
      <c r="C770" t="s">
        <v>1718</v>
      </c>
      <c r="D770" t="s">
        <v>1706</v>
      </c>
      <c r="E770" t="s">
        <v>1703</v>
      </c>
      <c r="F770" t="s">
        <v>1750</v>
      </c>
    </row>
    <row r="771" spans="1:6">
      <c r="A771" t="s">
        <v>789</v>
      </c>
      <c r="B771" t="s">
        <v>1</v>
      </c>
      <c r="C771" t="s">
        <v>1718</v>
      </c>
      <c r="D771" t="s">
        <v>1706</v>
      </c>
      <c r="E771" t="s">
        <v>1703</v>
      </c>
      <c r="F771" t="s">
        <v>1751</v>
      </c>
    </row>
    <row r="772" spans="1:6">
      <c r="A772" t="s">
        <v>790</v>
      </c>
      <c r="B772" t="s">
        <v>1</v>
      </c>
      <c r="C772" t="s">
        <v>1718</v>
      </c>
      <c r="D772" t="s">
        <v>1706</v>
      </c>
      <c r="E772" t="s">
        <v>1704</v>
      </c>
      <c r="F772" t="s">
        <v>1742</v>
      </c>
    </row>
    <row r="773" spans="1:6">
      <c r="A773" t="s">
        <v>791</v>
      </c>
      <c r="B773" t="s">
        <v>1</v>
      </c>
      <c r="C773" t="s">
        <v>1718</v>
      </c>
      <c r="D773" t="s">
        <v>1706</v>
      </c>
      <c r="E773" t="s">
        <v>1704</v>
      </c>
      <c r="F773" t="s">
        <v>1743</v>
      </c>
    </row>
    <row r="774" spans="1:6">
      <c r="A774" t="s">
        <v>792</v>
      </c>
      <c r="B774" t="s">
        <v>1</v>
      </c>
      <c r="C774" t="s">
        <v>1718</v>
      </c>
      <c r="D774" t="s">
        <v>1706</v>
      </c>
      <c r="E774" t="s">
        <v>1704</v>
      </c>
      <c r="F774" t="s">
        <v>1744</v>
      </c>
    </row>
    <row r="775" spans="1:6">
      <c r="A775" t="s">
        <v>793</v>
      </c>
      <c r="B775" t="s">
        <v>1</v>
      </c>
      <c r="C775" t="s">
        <v>1718</v>
      </c>
      <c r="D775" t="s">
        <v>1706</v>
      </c>
      <c r="E775" t="s">
        <v>1704</v>
      </c>
      <c r="F775" t="s">
        <v>1745</v>
      </c>
    </row>
    <row r="776" spans="1:6">
      <c r="A776" t="s">
        <v>794</v>
      </c>
      <c r="B776" t="s">
        <v>1</v>
      </c>
      <c r="C776" t="s">
        <v>1718</v>
      </c>
      <c r="D776" t="s">
        <v>1706</v>
      </c>
      <c r="E776" t="s">
        <v>1704</v>
      </c>
      <c r="F776" t="s">
        <v>1746</v>
      </c>
    </row>
    <row r="777" spans="1:6">
      <c r="A777" t="s">
        <v>795</v>
      </c>
      <c r="B777" t="s">
        <v>1</v>
      </c>
      <c r="C777" t="s">
        <v>1718</v>
      </c>
      <c r="D777" t="s">
        <v>1706</v>
      </c>
      <c r="E777" t="s">
        <v>1704</v>
      </c>
      <c r="F777" t="s">
        <v>1747</v>
      </c>
    </row>
    <row r="778" spans="1:6">
      <c r="A778" t="s">
        <v>796</v>
      </c>
      <c r="B778" t="s">
        <v>1</v>
      </c>
      <c r="C778" t="s">
        <v>1718</v>
      </c>
      <c r="D778" t="s">
        <v>1706</v>
      </c>
      <c r="E778" t="s">
        <v>1704</v>
      </c>
      <c r="F778" t="s">
        <v>1748</v>
      </c>
    </row>
    <row r="779" spans="1:6">
      <c r="A779" t="s">
        <v>797</v>
      </c>
      <c r="B779" t="s">
        <v>1</v>
      </c>
      <c r="C779" t="s">
        <v>1718</v>
      </c>
      <c r="D779" t="s">
        <v>1706</v>
      </c>
      <c r="E779" t="s">
        <v>1704</v>
      </c>
      <c r="F779" t="s">
        <v>1749</v>
      </c>
    </row>
    <row r="780" spans="1:6">
      <c r="A780" t="s">
        <v>798</v>
      </c>
      <c r="B780" t="s">
        <v>1</v>
      </c>
      <c r="C780" t="s">
        <v>1718</v>
      </c>
      <c r="D780" t="s">
        <v>1706</v>
      </c>
      <c r="E780" t="s">
        <v>1704</v>
      </c>
      <c r="F780" t="s">
        <v>1750</v>
      </c>
    </row>
    <row r="781" spans="1:6">
      <c r="A781" t="s">
        <v>799</v>
      </c>
      <c r="B781" t="s">
        <v>1</v>
      </c>
      <c r="C781" t="s">
        <v>1718</v>
      </c>
      <c r="D781" t="s">
        <v>1706</v>
      </c>
      <c r="E781" t="s">
        <v>1704</v>
      </c>
      <c r="F781" t="s">
        <v>1751</v>
      </c>
    </row>
    <row r="782" spans="1:6">
      <c r="A782" t="s">
        <v>800</v>
      </c>
      <c r="B782" t="s">
        <v>1</v>
      </c>
      <c r="C782" t="s">
        <v>1718</v>
      </c>
      <c r="D782" t="s">
        <v>1707</v>
      </c>
      <c r="E782" t="s">
        <v>1703</v>
      </c>
      <c r="F782" t="s">
        <v>1742</v>
      </c>
    </row>
    <row r="783" spans="1:6">
      <c r="A783" t="s">
        <v>801</v>
      </c>
      <c r="B783" t="s">
        <v>1</v>
      </c>
      <c r="C783" t="s">
        <v>1718</v>
      </c>
      <c r="D783" t="s">
        <v>1707</v>
      </c>
      <c r="E783" t="s">
        <v>1703</v>
      </c>
      <c r="F783" t="s">
        <v>1743</v>
      </c>
    </row>
    <row r="784" spans="1:6">
      <c r="A784" t="s">
        <v>802</v>
      </c>
      <c r="B784" t="s">
        <v>1</v>
      </c>
      <c r="C784" t="s">
        <v>1718</v>
      </c>
      <c r="D784" t="s">
        <v>1707</v>
      </c>
      <c r="E784" t="s">
        <v>1703</v>
      </c>
      <c r="F784" t="s">
        <v>1744</v>
      </c>
    </row>
    <row r="785" spans="1:6">
      <c r="A785" t="s">
        <v>803</v>
      </c>
      <c r="B785" t="s">
        <v>1</v>
      </c>
      <c r="C785" t="s">
        <v>1718</v>
      </c>
      <c r="D785" t="s">
        <v>1707</v>
      </c>
      <c r="E785" t="s">
        <v>1703</v>
      </c>
      <c r="F785" t="s">
        <v>1745</v>
      </c>
    </row>
    <row r="786" spans="1:6">
      <c r="A786" t="s">
        <v>804</v>
      </c>
      <c r="B786" t="s">
        <v>1</v>
      </c>
      <c r="C786" t="s">
        <v>1718</v>
      </c>
      <c r="D786" t="s">
        <v>1707</v>
      </c>
      <c r="E786" t="s">
        <v>1703</v>
      </c>
      <c r="F786" t="s">
        <v>1746</v>
      </c>
    </row>
    <row r="787" spans="1:6">
      <c r="A787" t="s">
        <v>805</v>
      </c>
      <c r="B787" t="s">
        <v>1</v>
      </c>
      <c r="C787" t="s">
        <v>1718</v>
      </c>
      <c r="D787" t="s">
        <v>1707</v>
      </c>
      <c r="E787" t="s">
        <v>1703</v>
      </c>
      <c r="F787" t="s">
        <v>1747</v>
      </c>
    </row>
    <row r="788" spans="1:6">
      <c r="A788" t="s">
        <v>806</v>
      </c>
      <c r="B788" t="s">
        <v>1</v>
      </c>
      <c r="C788" t="s">
        <v>1718</v>
      </c>
      <c r="D788" t="s">
        <v>1707</v>
      </c>
      <c r="E788" t="s">
        <v>1703</v>
      </c>
      <c r="F788" t="s">
        <v>1748</v>
      </c>
    </row>
    <row r="789" spans="1:6">
      <c r="A789" t="s">
        <v>807</v>
      </c>
      <c r="B789" t="s">
        <v>1</v>
      </c>
      <c r="C789" t="s">
        <v>1718</v>
      </c>
      <c r="D789" t="s">
        <v>1707</v>
      </c>
      <c r="E789" t="s">
        <v>1703</v>
      </c>
      <c r="F789" t="s">
        <v>1749</v>
      </c>
    </row>
    <row r="790" spans="1:6">
      <c r="A790" t="s">
        <v>808</v>
      </c>
      <c r="B790" t="s">
        <v>1</v>
      </c>
      <c r="C790" t="s">
        <v>1718</v>
      </c>
      <c r="D790" t="s">
        <v>1707</v>
      </c>
      <c r="E790" t="s">
        <v>1703</v>
      </c>
      <c r="F790" t="s">
        <v>1750</v>
      </c>
    </row>
    <row r="791" spans="1:6">
      <c r="A791" t="s">
        <v>809</v>
      </c>
      <c r="B791" t="s">
        <v>1</v>
      </c>
      <c r="C791" t="s">
        <v>1718</v>
      </c>
      <c r="D791" t="s">
        <v>1707</v>
      </c>
      <c r="E791" t="s">
        <v>1703</v>
      </c>
      <c r="F791" t="s">
        <v>1751</v>
      </c>
    </row>
    <row r="792" spans="1:6">
      <c r="A792" t="s">
        <v>810</v>
      </c>
      <c r="B792" t="s">
        <v>1</v>
      </c>
      <c r="C792" t="s">
        <v>1718</v>
      </c>
      <c r="D792" t="s">
        <v>1707</v>
      </c>
      <c r="E792" t="s">
        <v>1704</v>
      </c>
      <c r="F792" t="s">
        <v>1742</v>
      </c>
    </row>
    <row r="793" spans="1:6">
      <c r="A793" t="s">
        <v>811</v>
      </c>
      <c r="B793" t="s">
        <v>1</v>
      </c>
      <c r="C793" t="s">
        <v>1718</v>
      </c>
      <c r="D793" t="s">
        <v>1707</v>
      </c>
      <c r="E793" t="s">
        <v>1704</v>
      </c>
      <c r="F793" t="s">
        <v>1743</v>
      </c>
    </row>
    <row r="794" spans="1:6">
      <c r="A794" t="s">
        <v>812</v>
      </c>
      <c r="B794" t="s">
        <v>1</v>
      </c>
      <c r="C794" t="s">
        <v>1718</v>
      </c>
      <c r="D794" t="s">
        <v>1707</v>
      </c>
      <c r="E794" t="s">
        <v>1704</v>
      </c>
      <c r="F794" t="s">
        <v>1744</v>
      </c>
    </row>
    <row r="795" spans="1:6">
      <c r="A795" t="s">
        <v>813</v>
      </c>
      <c r="B795" t="s">
        <v>1</v>
      </c>
      <c r="C795" t="s">
        <v>1718</v>
      </c>
      <c r="D795" t="s">
        <v>1707</v>
      </c>
      <c r="E795" t="s">
        <v>1704</v>
      </c>
      <c r="F795" t="s">
        <v>1745</v>
      </c>
    </row>
    <row r="796" spans="1:6">
      <c r="A796" t="s">
        <v>814</v>
      </c>
      <c r="B796" t="s">
        <v>1</v>
      </c>
      <c r="C796" t="s">
        <v>1718</v>
      </c>
      <c r="D796" t="s">
        <v>1707</v>
      </c>
      <c r="E796" t="s">
        <v>1704</v>
      </c>
      <c r="F796" t="s">
        <v>1746</v>
      </c>
    </row>
    <row r="797" spans="1:6">
      <c r="A797" t="s">
        <v>815</v>
      </c>
      <c r="B797" t="s">
        <v>1</v>
      </c>
      <c r="C797" t="s">
        <v>1718</v>
      </c>
      <c r="D797" t="s">
        <v>1707</v>
      </c>
      <c r="E797" t="s">
        <v>1704</v>
      </c>
      <c r="F797" t="s">
        <v>1747</v>
      </c>
    </row>
    <row r="798" spans="1:6">
      <c r="A798" t="s">
        <v>816</v>
      </c>
      <c r="B798" t="s">
        <v>1</v>
      </c>
      <c r="C798" t="s">
        <v>1718</v>
      </c>
      <c r="D798" t="s">
        <v>1707</v>
      </c>
      <c r="E798" t="s">
        <v>1704</v>
      </c>
      <c r="F798" t="s">
        <v>1748</v>
      </c>
    </row>
    <row r="799" spans="1:6">
      <c r="A799" t="s">
        <v>817</v>
      </c>
      <c r="B799" t="s">
        <v>1</v>
      </c>
      <c r="C799" t="s">
        <v>1718</v>
      </c>
      <c r="D799" t="s">
        <v>1707</v>
      </c>
      <c r="E799" t="s">
        <v>1704</v>
      </c>
      <c r="F799" t="s">
        <v>1749</v>
      </c>
    </row>
    <row r="800" spans="1:6">
      <c r="A800" t="s">
        <v>818</v>
      </c>
      <c r="B800" t="s">
        <v>1</v>
      </c>
      <c r="C800" t="s">
        <v>1718</v>
      </c>
      <c r="D800" t="s">
        <v>1707</v>
      </c>
      <c r="E800" t="s">
        <v>1704</v>
      </c>
      <c r="F800" t="s">
        <v>1750</v>
      </c>
    </row>
    <row r="801" spans="1:6">
      <c r="A801" t="s">
        <v>819</v>
      </c>
      <c r="B801" t="s">
        <v>1</v>
      </c>
      <c r="C801" t="s">
        <v>1718</v>
      </c>
      <c r="D801" t="s">
        <v>1707</v>
      </c>
      <c r="E801" t="s">
        <v>1704</v>
      </c>
      <c r="F801" t="s">
        <v>1751</v>
      </c>
    </row>
    <row r="802" spans="1:6">
      <c r="A802" t="s">
        <v>820</v>
      </c>
      <c r="B802" t="s">
        <v>1</v>
      </c>
      <c r="C802" t="s">
        <v>1718</v>
      </c>
      <c r="D802" t="s">
        <v>1708</v>
      </c>
      <c r="E802" t="s">
        <v>1703</v>
      </c>
      <c r="F802" t="s">
        <v>1742</v>
      </c>
    </row>
    <row r="803" spans="1:6">
      <c r="A803" t="s">
        <v>821</v>
      </c>
      <c r="B803" t="s">
        <v>1</v>
      </c>
      <c r="C803" t="s">
        <v>1718</v>
      </c>
      <c r="D803" t="s">
        <v>1708</v>
      </c>
      <c r="E803" t="s">
        <v>1703</v>
      </c>
      <c r="F803" t="s">
        <v>1743</v>
      </c>
    </row>
    <row r="804" spans="1:6">
      <c r="A804" t="s">
        <v>822</v>
      </c>
      <c r="B804" t="s">
        <v>1</v>
      </c>
      <c r="C804" t="s">
        <v>1718</v>
      </c>
      <c r="D804" t="s">
        <v>1708</v>
      </c>
      <c r="E804" t="s">
        <v>1703</v>
      </c>
      <c r="F804" t="s">
        <v>1744</v>
      </c>
    </row>
    <row r="805" spans="1:6">
      <c r="A805" t="s">
        <v>823</v>
      </c>
      <c r="B805" t="s">
        <v>1</v>
      </c>
      <c r="C805" t="s">
        <v>1718</v>
      </c>
      <c r="D805" t="s">
        <v>1708</v>
      </c>
      <c r="E805" t="s">
        <v>1703</v>
      </c>
      <c r="F805" t="s">
        <v>1745</v>
      </c>
    </row>
    <row r="806" spans="1:6">
      <c r="A806" t="s">
        <v>824</v>
      </c>
      <c r="B806" t="s">
        <v>1</v>
      </c>
      <c r="C806" t="s">
        <v>1718</v>
      </c>
      <c r="D806" t="s">
        <v>1708</v>
      </c>
      <c r="E806" t="s">
        <v>1703</v>
      </c>
      <c r="F806" t="s">
        <v>1746</v>
      </c>
    </row>
    <row r="807" spans="1:6">
      <c r="A807" t="s">
        <v>825</v>
      </c>
      <c r="B807" t="s">
        <v>1</v>
      </c>
      <c r="C807" t="s">
        <v>1718</v>
      </c>
      <c r="D807" t="s">
        <v>1708</v>
      </c>
      <c r="E807" t="s">
        <v>1703</v>
      </c>
      <c r="F807" t="s">
        <v>1747</v>
      </c>
    </row>
    <row r="808" spans="1:6">
      <c r="A808" t="s">
        <v>826</v>
      </c>
      <c r="B808" t="s">
        <v>1</v>
      </c>
      <c r="C808" t="s">
        <v>1718</v>
      </c>
      <c r="D808" t="s">
        <v>1708</v>
      </c>
      <c r="E808" t="s">
        <v>1703</v>
      </c>
      <c r="F808" t="s">
        <v>1748</v>
      </c>
    </row>
    <row r="809" spans="1:6">
      <c r="A809" t="s">
        <v>827</v>
      </c>
      <c r="B809" t="s">
        <v>1</v>
      </c>
      <c r="C809" t="s">
        <v>1718</v>
      </c>
      <c r="D809" t="s">
        <v>1708</v>
      </c>
      <c r="E809" t="s">
        <v>1703</v>
      </c>
      <c r="F809" t="s">
        <v>1749</v>
      </c>
    </row>
    <row r="810" spans="1:6">
      <c r="A810" t="s">
        <v>828</v>
      </c>
      <c r="B810" t="s">
        <v>1</v>
      </c>
      <c r="C810" t="s">
        <v>1718</v>
      </c>
      <c r="D810" t="s">
        <v>1708</v>
      </c>
      <c r="E810" t="s">
        <v>1703</v>
      </c>
      <c r="F810" t="s">
        <v>1750</v>
      </c>
    </row>
    <row r="811" spans="1:6">
      <c r="A811" t="s">
        <v>829</v>
      </c>
      <c r="B811" t="s">
        <v>1</v>
      </c>
      <c r="C811" t="s">
        <v>1718</v>
      </c>
      <c r="D811" t="s">
        <v>1708</v>
      </c>
      <c r="E811" t="s">
        <v>1703</v>
      </c>
      <c r="F811" t="s">
        <v>1751</v>
      </c>
    </row>
    <row r="812" spans="1:6">
      <c r="A812" t="s">
        <v>830</v>
      </c>
      <c r="B812" t="s">
        <v>1</v>
      </c>
      <c r="C812" t="s">
        <v>1718</v>
      </c>
      <c r="D812" t="s">
        <v>1708</v>
      </c>
      <c r="E812" t="s">
        <v>1704</v>
      </c>
      <c r="F812" t="s">
        <v>1742</v>
      </c>
    </row>
    <row r="813" spans="1:6">
      <c r="A813" t="s">
        <v>831</v>
      </c>
      <c r="B813" t="s">
        <v>1</v>
      </c>
      <c r="C813" t="s">
        <v>1718</v>
      </c>
      <c r="D813" t="s">
        <v>1708</v>
      </c>
      <c r="E813" t="s">
        <v>1704</v>
      </c>
      <c r="F813" t="s">
        <v>1743</v>
      </c>
    </row>
    <row r="814" spans="1:6">
      <c r="A814" t="s">
        <v>832</v>
      </c>
      <c r="B814" t="s">
        <v>1</v>
      </c>
      <c r="C814" t="s">
        <v>1718</v>
      </c>
      <c r="D814" t="s">
        <v>1708</v>
      </c>
      <c r="E814" t="s">
        <v>1704</v>
      </c>
      <c r="F814" t="s">
        <v>1744</v>
      </c>
    </row>
    <row r="815" spans="1:6">
      <c r="A815" t="s">
        <v>833</v>
      </c>
      <c r="B815" t="s">
        <v>1</v>
      </c>
      <c r="C815" t="s">
        <v>1718</v>
      </c>
      <c r="D815" t="s">
        <v>1708</v>
      </c>
      <c r="E815" t="s">
        <v>1704</v>
      </c>
      <c r="F815" t="s">
        <v>1745</v>
      </c>
    </row>
    <row r="816" spans="1:6">
      <c r="A816" t="s">
        <v>834</v>
      </c>
      <c r="B816" t="s">
        <v>1</v>
      </c>
      <c r="C816" t="s">
        <v>1718</v>
      </c>
      <c r="D816" t="s">
        <v>1708</v>
      </c>
      <c r="E816" t="s">
        <v>1704</v>
      </c>
      <c r="F816" t="s">
        <v>1746</v>
      </c>
    </row>
    <row r="817" spans="1:6">
      <c r="A817" t="s">
        <v>835</v>
      </c>
      <c r="B817" t="s">
        <v>1</v>
      </c>
      <c r="C817" t="s">
        <v>1718</v>
      </c>
      <c r="D817" t="s">
        <v>1708</v>
      </c>
      <c r="E817" t="s">
        <v>1704</v>
      </c>
      <c r="F817" t="s">
        <v>1747</v>
      </c>
    </row>
    <row r="818" spans="1:6">
      <c r="A818" t="s">
        <v>836</v>
      </c>
      <c r="B818" t="s">
        <v>1</v>
      </c>
      <c r="C818" t="s">
        <v>1718</v>
      </c>
      <c r="D818" t="s">
        <v>1708</v>
      </c>
      <c r="E818" t="s">
        <v>1704</v>
      </c>
      <c r="F818" t="s">
        <v>1748</v>
      </c>
    </row>
    <row r="819" spans="1:6">
      <c r="A819" t="s">
        <v>837</v>
      </c>
      <c r="B819" t="s">
        <v>1</v>
      </c>
      <c r="C819" t="s">
        <v>1718</v>
      </c>
      <c r="D819" t="s">
        <v>1708</v>
      </c>
      <c r="E819" t="s">
        <v>1704</v>
      </c>
      <c r="F819" t="s">
        <v>1749</v>
      </c>
    </row>
    <row r="820" spans="1:6">
      <c r="A820" t="s">
        <v>838</v>
      </c>
      <c r="B820" t="s">
        <v>1</v>
      </c>
      <c r="C820" t="s">
        <v>1718</v>
      </c>
      <c r="D820" t="s">
        <v>1708</v>
      </c>
      <c r="E820" t="s">
        <v>1704</v>
      </c>
      <c r="F820" t="s">
        <v>1750</v>
      </c>
    </row>
    <row r="821" spans="1:6">
      <c r="A821" t="s">
        <v>839</v>
      </c>
      <c r="B821" t="s">
        <v>1</v>
      </c>
      <c r="C821" t="s">
        <v>1718</v>
      </c>
      <c r="D821" t="s">
        <v>1708</v>
      </c>
      <c r="E821" t="s">
        <v>1704</v>
      </c>
      <c r="F821" t="s">
        <v>1751</v>
      </c>
    </row>
    <row r="822" spans="1:6">
      <c r="A822" t="s">
        <v>840</v>
      </c>
      <c r="B822" t="s">
        <v>1</v>
      </c>
      <c r="C822" t="s">
        <v>1718</v>
      </c>
      <c r="D822" t="s">
        <v>1709</v>
      </c>
      <c r="E822" t="s">
        <v>1703</v>
      </c>
      <c r="F822" t="s">
        <v>1742</v>
      </c>
    </row>
    <row r="823" spans="1:6">
      <c r="A823" t="s">
        <v>841</v>
      </c>
      <c r="B823" t="s">
        <v>1</v>
      </c>
      <c r="C823" t="s">
        <v>1718</v>
      </c>
      <c r="D823" t="s">
        <v>1709</v>
      </c>
      <c r="E823" t="s">
        <v>1703</v>
      </c>
      <c r="F823" t="s">
        <v>1743</v>
      </c>
    </row>
    <row r="824" spans="1:6">
      <c r="A824" t="s">
        <v>842</v>
      </c>
      <c r="B824" t="s">
        <v>1</v>
      </c>
      <c r="C824" t="s">
        <v>1718</v>
      </c>
      <c r="D824" t="s">
        <v>1709</v>
      </c>
      <c r="E824" t="s">
        <v>1703</v>
      </c>
      <c r="F824" t="s">
        <v>1744</v>
      </c>
    </row>
    <row r="825" spans="1:6">
      <c r="A825" t="s">
        <v>843</v>
      </c>
      <c r="B825" t="s">
        <v>1</v>
      </c>
      <c r="C825" t="s">
        <v>1718</v>
      </c>
      <c r="D825" t="s">
        <v>1709</v>
      </c>
      <c r="E825" t="s">
        <v>1703</v>
      </c>
      <c r="F825" t="s">
        <v>1745</v>
      </c>
    </row>
    <row r="826" spans="1:6">
      <c r="A826" t="s">
        <v>844</v>
      </c>
      <c r="B826" t="s">
        <v>1</v>
      </c>
      <c r="C826" t="s">
        <v>1718</v>
      </c>
      <c r="D826" t="s">
        <v>1709</v>
      </c>
      <c r="E826" t="s">
        <v>1703</v>
      </c>
      <c r="F826" t="s">
        <v>1746</v>
      </c>
    </row>
    <row r="827" spans="1:6">
      <c r="A827" t="s">
        <v>845</v>
      </c>
      <c r="B827" t="s">
        <v>1</v>
      </c>
      <c r="C827" t="s">
        <v>1718</v>
      </c>
      <c r="D827" t="s">
        <v>1709</v>
      </c>
      <c r="E827" t="s">
        <v>1703</v>
      </c>
      <c r="F827" t="s">
        <v>1747</v>
      </c>
    </row>
    <row r="828" spans="1:6">
      <c r="A828" t="s">
        <v>846</v>
      </c>
      <c r="B828" t="s">
        <v>1</v>
      </c>
      <c r="C828" t="s">
        <v>1718</v>
      </c>
      <c r="D828" t="s">
        <v>1709</v>
      </c>
      <c r="E828" t="s">
        <v>1703</v>
      </c>
      <c r="F828" t="s">
        <v>1748</v>
      </c>
    </row>
    <row r="829" spans="1:6">
      <c r="A829" t="s">
        <v>847</v>
      </c>
      <c r="B829" t="s">
        <v>1</v>
      </c>
      <c r="C829" t="s">
        <v>1718</v>
      </c>
      <c r="D829" t="s">
        <v>1709</v>
      </c>
      <c r="E829" t="s">
        <v>1703</v>
      </c>
      <c r="F829" t="s">
        <v>1749</v>
      </c>
    </row>
    <row r="830" spans="1:6">
      <c r="A830" t="s">
        <v>848</v>
      </c>
      <c r="B830" t="s">
        <v>1</v>
      </c>
      <c r="C830" t="s">
        <v>1718</v>
      </c>
      <c r="D830" t="s">
        <v>1709</v>
      </c>
      <c r="E830" t="s">
        <v>1703</v>
      </c>
      <c r="F830" t="s">
        <v>1750</v>
      </c>
    </row>
    <row r="831" spans="1:6">
      <c r="A831" t="s">
        <v>849</v>
      </c>
      <c r="B831" t="s">
        <v>1</v>
      </c>
      <c r="C831" t="s">
        <v>1718</v>
      </c>
      <c r="D831" t="s">
        <v>1709</v>
      </c>
      <c r="E831" t="s">
        <v>1703</v>
      </c>
      <c r="F831" t="s">
        <v>1751</v>
      </c>
    </row>
    <row r="832" spans="1:6">
      <c r="A832" t="s">
        <v>850</v>
      </c>
      <c r="B832" t="s">
        <v>1</v>
      </c>
      <c r="C832" t="s">
        <v>1718</v>
      </c>
      <c r="D832" t="s">
        <v>1709</v>
      </c>
      <c r="E832" t="s">
        <v>1704</v>
      </c>
      <c r="F832" t="s">
        <v>1742</v>
      </c>
    </row>
    <row r="833" spans="1:6">
      <c r="A833" t="s">
        <v>851</v>
      </c>
      <c r="B833" t="s">
        <v>1</v>
      </c>
      <c r="C833" t="s">
        <v>1718</v>
      </c>
      <c r="D833" t="s">
        <v>1709</v>
      </c>
      <c r="E833" t="s">
        <v>1704</v>
      </c>
      <c r="F833" t="s">
        <v>1743</v>
      </c>
    </row>
    <row r="834" spans="1:6">
      <c r="A834" t="s">
        <v>852</v>
      </c>
      <c r="B834" t="s">
        <v>1</v>
      </c>
      <c r="C834" t="s">
        <v>1718</v>
      </c>
      <c r="D834" t="s">
        <v>1709</v>
      </c>
      <c r="E834" t="s">
        <v>1704</v>
      </c>
      <c r="F834" t="s">
        <v>1744</v>
      </c>
    </row>
    <row r="835" spans="1:6">
      <c r="A835" t="s">
        <v>853</v>
      </c>
      <c r="B835" t="s">
        <v>1</v>
      </c>
      <c r="C835" t="s">
        <v>1718</v>
      </c>
      <c r="D835" t="s">
        <v>1709</v>
      </c>
      <c r="E835" t="s">
        <v>1704</v>
      </c>
      <c r="F835" t="s">
        <v>1745</v>
      </c>
    </row>
    <row r="836" spans="1:6">
      <c r="A836" t="s">
        <v>854</v>
      </c>
      <c r="B836" t="s">
        <v>1</v>
      </c>
      <c r="C836" t="s">
        <v>1718</v>
      </c>
      <c r="D836" t="s">
        <v>1709</v>
      </c>
      <c r="E836" t="s">
        <v>1704</v>
      </c>
      <c r="F836" t="s">
        <v>1746</v>
      </c>
    </row>
    <row r="837" spans="1:6">
      <c r="A837" t="s">
        <v>855</v>
      </c>
      <c r="B837" t="s">
        <v>1</v>
      </c>
      <c r="C837" t="s">
        <v>1718</v>
      </c>
      <c r="D837" t="s">
        <v>1709</v>
      </c>
      <c r="E837" t="s">
        <v>1704</v>
      </c>
      <c r="F837" t="s">
        <v>1747</v>
      </c>
    </row>
    <row r="838" spans="1:6">
      <c r="A838" t="s">
        <v>856</v>
      </c>
      <c r="B838" t="s">
        <v>1</v>
      </c>
      <c r="C838" t="s">
        <v>1718</v>
      </c>
      <c r="D838" t="s">
        <v>1709</v>
      </c>
      <c r="E838" t="s">
        <v>1704</v>
      </c>
      <c r="F838" t="s">
        <v>1748</v>
      </c>
    </row>
    <row r="839" spans="1:6">
      <c r="A839" t="s">
        <v>857</v>
      </c>
      <c r="B839" t="s">
        <v>1</v>
      </c>
      <c r="C839" t="s">
        <v>1718</v>
      </c>
      <c r="D839" t="s">
        <v>1709</v>
      </c>
      <c r="E839" t="s">
        <v>1704</v>
      </c>
      <c r="F839" t="s">
        <v>1749</v>
      </c>
    </row>
    <row r="840" spans="1:6">
      <c r="A840" t="s">
        <v>858</v>
      </c>
      <c r="B840" t="s">
        <v>1</v>
      </c>
      <c r="C840" t="s">
        <v>1718</v>
      </c>
      <c r="D840" t="s">
        <v>1709</v>
      </c>
      <c r="E840" t="s">
        <v>1704</v>
      </c>
      <c r="F840" t="s">
        <v>1750</v>
      </c>
    </row>
    <row r="841" spans="1:6">
      <c r="A841" t="s">
        <v>859</v>
      </c>
      <c r="B841" t="s">
        <v>1</v>
      </c>
      <c r="C841" t="s">
        <v>1718</v>
      </c>
      <c r="D841" t="s">
        <v>1709</v>
      </c>
      <c r="E841" t="s">
        <v>1704</v>
      </c>
      <c r="F841" t="s">
        <v>1751</v>
      </c>
    </row>
    <row r="842" spans="1:6">
      <c r="A842" t="s">
        <v>860</v>
      </c>
      <c r="B842" t="s">
        <v>1</v>
      </c>
      <c r="C842" t="s">
        <v>1718</v>
      </c>
      <c r="D842" t="s">
        <v>1710</v>
      </c>
      <c r="E842" t="s">
        <v>1703</v>
      </c>
      <c r="F842" t="s">
        <v>1742</v>
      </c>
    </row>
    <row r="843" spans="1:6">
      <c r="A843" t="s">
        <v>861</v>
      </c>
      <c r="B843" t="s">
        <v>1</v>
      </c>
      <c r="C843" t="s">
        <v>1718</v>
      </c>
      <c r="D843" t="s">
        <v>1710</v>
      </c>
      <c r="E843" t="s">
        <v>1703</v>
      </c>
      <c r="F843" t="s">
        <v>1743</v>
      </c>
    </row>
    <row r="844" spans="1:6">
      <c r="A844" t="s">
        <v>862</v>
      </c>
      <c r="B844" t="s">
        <v>1</v>
      </c>
      <c r="C844" t="s">
        <v>1718</v>
      </c>
      <c r="D844" t="s">
        <v>1710</v>
      </c>
      <c r="E844" t="s">
        <v>1703</v>
      </c>
      <c r="F844" t="s">
        <v>1744</v>
      </c>
    </row>
    <row r="845" spans="1:6">
      <c r="A845" t="s">
        <v>863</v>
      </c>
      <c r="B845" t="s">
        <v>1</v>
      </c>
      <c r="C845" t="s">
        <v>1718</v>
      </c>
      <c r="D845" t="s">
        <v>1710</v>
      </c>
      <c r="E845" t="s">
        <v>1703</v>
      </c>
      <c r="F845" t="s">
        <v>1745</v>
      </c>
    </row>
    <row r="846" spans="1:6">
      <c r="A846" t="s">
        <v>864</v>
      </c>
      <c r="B846" t="s">
        <v>1</v>
      </c>
      <c r="C846" t="s">
        <v>1718</v>
      </c>
      <c r="D846" t="s">
        <v>1710</v>
      </c>
      <c r="E846" t="s">
        <v>1703</v>
      </c>
      <c r="F846" t="s">
        <v>1746</v>
      </c>
    </row>
    <row r="847" spans="1:6">
      <c r="A847" t="s">
        <v>865</v>
      </c>
      <c r="B847" t="s">
        <v>1</v>
      </c>
      <c r="C847" t="s">
        <v>1718</v>
      </c>
      <c r="D847" t="s">
        <v>1710</v>
      </c>
      <c r="E847" t="s">
        <v>1703</v>
      </c>
      <c r="F847" t="s">
        <v>1747</v>
      </c>
    </row>
    <row r="848" spans="1:6">
      <c r="A848" t="s">
        <v>866</v>
      </c>
      <c r="B848" t="s">
        <v>1</v>
      </c>
      <c r="C848" t="s">
        <v>1718</v>
      </c>
      <c r="D848" t="s">
        <v>1710</v>
      </c>
      <c r="E848" t="s">
        <v>1703</v>
      </c>
      <c r="F848" t="s">
        <v>1748</v>
      </c>
    </row>
    <row r="849" spans="1:6">
      <c r="A849" t="s">
        <v>867</v>
      </c>
      <c r="B849" t="s">
        <v>1</v>
      </c>
      <c r="C849" t="s">
        <v>1718</v>
      </c>
      <c r="D849" t="s">
        <v>1710</v>
      </c>
      <c r="E849" t="s">
        <v>1703</v>
      </c>
      <c r="F849" t="s">
        <v>1749</v>
      </c>
    </row>
    <row r="850" spans="1:6">
      <c r="A850" t="s">
        <v>868</v>
      </c>
      <c r="B850" t="s">
        <v>1</v>
      </c>
      <c r="C850" t="s">
        <v>1718</v>
      </c>
      <c r="D850" t="s">
        <v>1710</v>
      </c>
      <c r="E850" t="s">
        <v>1703</v>
      </c>
      <c r="F850" t="s">
        <v>1750</v>
      </c>
    </row>
    <row r="851" spans="1:6">
      <c r="A851" t="s">
        <v>869</v>
      </c>
      <c r="B851" t="s">
        <v>1</v>
      </c>
      <c r="C851" t="s">
        <v>1718</v>
      </c>
      <c r="D851" t="s">
        <v>1710</v>
      </c>
      <c r="E851" t="s">
        <v>1703</v>
      </c>
      <c r="F851" t="s">
        <v>1751</v>
      </c>
    </row>
    <row r="852" spans="1:6">
      <c r="A852" t="s">
        <v>870</v>
      </c>
      <c r="B852" t="s">
        <v>1</v>
      </c>
      <c r="C852" t="s">
        <v>1718</v>
      </c>
      <c r="D852" t="s">
        <v>1710</v>
      </c>
      <c r="E852" t="s">
        <v>1704</v>
      </c>
      <c r="F852" t="s">
        <v>1742</v>
      </c>
    </row>
    <row r="853" spans="1:6">
      <c r="A853" t="s">
        <v>871</v>
      </c>
      <c r="B853" t="s">
        <v>1</v>
      </c>
      <c r="C853" t="s">
        <v>1718</v>
      </c>
      <c r="D853" t="s">
        <v>1710</v>
      </c>
      <c r="E853" t="s">
        <v>1704</v>
      </c>
      <c r="F853" t="s">
        <v>1743</v>
      </c>
    </row>
    <row r="854" spans="1:6">
      <c r="A854" t="s">
        <v>872</v>
      </c>
      <c r="B854" t="s">
        <v>1</v>
      </c>
      <c r="C854" t="s">
        <v>1718</v>
      </c>
      <c r="D854" t="s">
        <v>1710</v>
      </c>
      <c r="E854" t="s">
        <v>1704</v>
      </c>
      <c r="F854" t="s">
        <v>1744</v>
      </c>
    </row>
    <row r="855" spans="1:6">
      <c r="A855" t="s">
        <v>873</v>
      </c>
      <c r="B855" t="s">
        <v>1</v>
      </c>
      <c r="C855" t="s">
        <v>1718</v>
      </c>
      <c r="D855" t="s">
        <v>1710</v>
      </c>
      <c r="E855" t="s">
        <v>1704</v>
      </c>
      <c r="F855" t="s">
        <v>1745</v>
      </c>
    </row>
    <row r="856" spans="1:6">
      <c r="A856" t="s">
        <v>874</v>
      </c>
      <c r="B856" t="s">
        <v>1</v>
      </c>
      <c r="C856" t="s">
        <v>1718</v>
      </c>
      <c r="D856" t="s">
        <v>1710</v>
      </c>
      <c r="E856" t="s">
        <v>1704</v>
      </c>
      <c r="F856" t="s">
        <v>1746</v>
      </c>
    </row>
    <row r="857" spans="1:6">
      <c r="A857" t="s">
        <v>875</v>
      </c>
      <c r="B857" t="s">
        <v>1</v>
      </c>
      <c r="C857" t="s">
        <v>1718</v>
      </c>
      <c r="D857" t="s">
        <v>1710</v>
      </c>
      <c r="E857" t="s">
        <v>1704</v>
      </c>
      <c r="F857" t="s">
        <v>1747</v>
      </c>
    </row>
    <row r="858" spans="1:6">
      <c r="A858" t="s">
        <v>876</v>
      </c>
      <c r="B858" t="s">
        <v>1</v>
      </c>
      <c r="C858" t="s">
        <v>1718</v>
      </c>
      <c r="D858" t="s">
        <v>1710</v>
      </c>
      <c r="E858" t="s">
        <v>1704</v>
      </c>
      <c r="F858" t="s">
        <v>1748</v>
      </c>
    </row>
    <row r="859" spans="1:6">
      <c r="A859" t="s">
        <v>877</v>
      </c>
      <c r="B859" t="s">
        <v>1</v>
      </c>
      <c r="C859" t="s">
        <v>1718</v>
      </c>
      <c r="D859" t="s">
        <v>1710</v>
      </c>
      <c r="E859" t="s">
        <v>1704</v>
      </c>
      <c r="F859" t="s">
        <v>1749</v>
      </c>
    </row>
    <row r="860" spans="1:6">
      <c r="A860" t="s">
        <v>878</v>
      </c>
      <c r="B860" t="s">
        <v>1</v>
      </c>
      <c r="C860" t="s">
        <v>1718</v>
      </c>
      <c r="D860" t="s">
        <v>1710</v>
      </c>
      <c r="E860" t="s">
        <v>1704</v>
      </c>
      <c r="F860" t="s">
        <v>1750</v>
      </c>
    </row>
    <row r="861" spans="1:6">
      <c r="A861" t="s">
        <v>879</v>
      </c>
      <c r="B861" t="s">
        <v>1</v>
      </c>
      <c r="C861" t="s">
        <v>1718</v>
      </c>
      <c r="D861" t="s">
        <v>1710</v>
      </c>
      <c r="E861" t="s">
        <v>1704</v>
      </c>
      <c r="F861" t="s">
        <v>1751</v>
      </c>
    </row>
    <row r="862" spans="1:6">
      <c r="A862" t="s">
        <v>880</v>
      </c>
      <c r="B862" t="s">
        <v>1</v>
      </c>
      <c r="C862" t="s">
        <v>1718</v>
      </c>
      <c r="D862" t="s">
        <v>1711</v>
      </c>
      <c r="E862" t="s">
        <v>1703</v>
      </c>
      <c r="F862" t="s">
        <v>1742</v>
      </c>
    </row>
    <row r="863" spans="1:6">
      <c r="A863" t="s">
        <v>881</v>
      </c>
      <c r="B863" t="s">
        <v>1</v>
      </c>
      <c r="C863" t="s">
        <v>1718</v>
      </c>
      <c r="D863" t="s">
        <v>1711</v>
      </c>
      <c r="E863" t="s">
        <v>1703</v>
      </c>
      <c r="F863" t="s">
        <v>1743</v>
      </c>
    </row>
    <row r="864" spans="1:6">
      <c r="A864" t="s">
        <v>882</v>
      </c>
      <c r="B864" t="s">
        <v>1</v>
      </c>
      <c r="C864" t="s">
        <v>1718</v>
      </c>
      <c r="D864" t="s">
        <v>1711</v>
      </c>
      <c r="E864" t="s">
        <v>1703</v>
      </c>
      <c r="F864" t="s">
        <v>1744</v>
      </c>
    </row>
    <row r="865" spans="1:6">
      <c r="A865" t="s">
        <v>883</v>
      </c>
      <c r="B865" t="s">
        <v>1</v>
      </c>
      <c r="C865" t="s">
        <v>1718</v>
      </c>
      <c r="D865" t="s">
        <v>1711</v>
      </c>
      <c r="E865" t="s">
        <v>1703</v>
      </c>
      <c r="F865" t="s">
        <v>1745</v>
      </c>
    </row>
    <row r="866" spans="1:6">
      <c r="A866" t="s">
        <v>884</v>
      </c>
      <c r="B866" t="s">
        <v>1</v>
      </c>
      <c r="C866" t="s">
        <v>1718</v>
      </c>
      <c r="D866" t="s">
        <v>1711</v>
      </c>
      <c r="E866" t="s">
        <v>1703</v>
      </c>
      <c r="F866" t="s">
        <v>1746</v>
      </c>
    </row>
    <row r="867" spans="1:6">
      <c r="A867" t="s">
        <v>885</v>
      </c>
      <c r="B867" t="s">
        <v>1</v>
      </c>
      <c r="C867" t="s">
        <v>1718</v>
      </c>
      <c r="D867" t="s">
        <v>1711</v>
      </c>
      <c r="E867" t="s">
        <v>1703</v>
      </c>
      <c r="F867" t="s">
        <v>1747</v>
      </c>
    </row>
    <row r="868" spans="1:6">
      <c r="A868" t="s">
        <v>886</v>
      </c>
      <c r="B868" t="s">
        <v>1</v>
      </c>
      <c r="C868" t="s">
        <v>1718</v>
      </c>
      <c r="D868" t="s">
        <v>1711</v>
      </c>
      <c r="E868" t="s">
        <v>1703</v>
      </c>
      <c r="F868" t="s">
        <v>1748</v>
      </c>
    </row>
    <row r="869" spans="1:6">
      <c r="A869" t="s">
        <v>887</v>
      </c>
      <c r="B869" t="s">
        <v>1</v>
      </c>
      <c r="C869" t="s">
        <v>1718</v>
      </c>
      <c r="D869" t="s">
        <v>1711</v>
      </c>
      <c r="E869" t="s">
        <v>1703</v>
      </c>
      <c r="F869" t="s">
        <v>1749</v>
      </c>
    </row>
    <row r="870" spans="1:6">
      <c r="A870" t="s">
        <v>888</v>
      </c>
      <c r="B870" t="s">
        <v>1</v>
      </c>
      <c r="C870" t="s">
        <v>1718</v>
      </c>
      <c r="D870" t="s">
        <v>1711</v>
      </c>
      <c r="E870" t="s">
        <v>1703</v>
      </c>
      <c r="F870" t="s">
        <v>1750</v>
      </c>
    </row>
    <row r="871" spans="1:6">
      <c r="A871" t="s">
        <v>889</v>
      </c>
      <c r="B871" t="s">
        <v>1</v>
      </c>
      <c r="C871" t="s">
        <v>1718</v>
      </c>
      <c r="D871" t="s">
        <v>1711</v>
      </c>
      <c r="E871" t="s">
        <v>1703</v>
      </c>
      <c r="F871" t="s">
        <v>1751</v>
      </c>
    </row>
    <row r="872" spans="1:6">
      <c r="A872" t="s">
        <v>890</v>
      </c>
      <c r="B872" t="s">
        <v>1</v>
      </c>
      <c r="C872" t="s">
        <v>1718</v>
      </c>
      <c r="D872" t="s">
        <v>1711</v>
      </c>
      <c r="E872" t="s">
        <v>1704</v>
      </c>
      <c r="F872" t="s">
        <v>1742</v>
      </c>
    </row>
    <row r="873" spans="1:6">
      <c r="A873" t="s">
        <v>891</v>
      </c>
      <c r="B873" t="s">
        <v>1</v>
      </c>
      <c r="C873" t="s">
        <v>1718</v>
      </c>
      <c r="D873" t="s">
        <v>1711</v>
      </c>
      <c r="E873" t="s">
        <v>1704</v>
      </c>
      <c r="F873" t="s">
        <v>1743</v>
      </c>
    </row>
    <row r="874" spans="1:6">
      <c r="A874" t="s">
        <v>892</v>
      </c>
      <c r="B874" t="s">
        <v>1</v>
      </c>
      <c r="C874" t="s">
        <v>1718</v>
      </c>
      <c r="D874" t="s">
        <v>1711</v>
      </c>
      <c r="E874" t="s">
        <v>1704</v>
      </c>
      <c r="F874" t="s">
        <v>1744</v>
      </c>
    </row>
    <row r="875" spans="1:6">
      <c r="A875" t="s">
        <v>893</v>
      </c>
      <c r="B875" t="s">
        <v>1</v>
      </c>
      <c r="C875" t="s">
        <v>1718</v>
      </c>
      <c r="D875" t="s">
        <v>1711</v>
      </c>
      <c r="E875" t="s">
        <v>1704</v>
      </c>
      <c r="F875" t="s">
        <v>1745</v>
      </c>
    </row>
    <row r="876" spans="1:6">
      <c r="A876" t="s">
        <v>894</v>
      </c>
      <c r="B876" t="s">
        <v>1</v>
      </c>
      <c r="C876" t="s">
        <v>1718</v>
      </c>
      <c r="D876" t="s">
        <v>1711</v>
      </c>
      <c r="E876" t="s">
        <v>1704</v>
      </c>
      <c r="F876" t="s">
        <v>1746</v>
      </c>
    </row>
    <row r="877" spans="1:6">
      <c r="A877" t="s">
        <v>895</v>
      </c>
      <c r="B877" t="s">
        <v>1</v>
      </c>
      <c r="C877" t="s">
        <v>1718</v>
      </c>
      <c r="D877" t="s">
        <v>1711</v>
      </c>
      <c r="E877" t="s">
        <v>1704</v>
      </c>
      <c r="F877" t="s">
        <v>1747</v>
      </c>
    </row>
    <row r="878" spans="1:6">
      <c r="A878" t="s">
        <v>896</v>
      </c>
      <c r="B878" t="s">
        <v>1</v>
      </c>
      <c r="C878" t="s">
        <v>1718</v>
      </c>
      <c r="D878" t="s">
        <v>1711</v>
      </c>
      <c r="E878" t="s">
        <v>1704</v>
      </c>
      <c r="F878" t="s">
        <v>1748</v>
      </c>
    </row>
    <row r="879" spans="1:6">
      <c r="A879" t="s">
        <v>897</v>
      </c>
      <c r="B879" t="s">
        <v>1</v>
      </c>
      <c r="C879" t="s">
        <v>1718</v>
      </c>
      <c r="D879" t="s">
        <v>1711</v>
      </c>
      <c r="E879" t="s">
        <v>1704</v>
      </c>
      <c r="F879" t="s">
        <v>1749</v>
      </c>
    </row>
    <row r="880" spans="1:6">
      <c r="A880" t="s">
        <v>898</v>
      </c>
      <c r="B880" t="s">
        <v>1</v>
      </c>
      <c r="C880" t="s">
        <v>1718</v>
      </c>
      <c r="D880" t="s">
        <v>1711</v>
      </c>
      <c r="E880" t="s">
        <v>1704</v>
      </c>
      <c r="F880" t="s">
        <v>1750</v>
      </c>
    </row>
    <row r="881" spans="1:6">
      <c r="A881" t="s">
        <v>899</v>
      </c>
      <c r="B881" t="s">
        <v>1</v>
      </c>
      <c r="C881" t="s">
        <v>1718</v>
      </c>
      <c r="D881" t="s">
        <v>1711</v>
      </c>
      <c r="E881" t="s">
        <v>1704</v>
      </c>
      <c r="F881" t="s">
        <v>1751</v>
      </c>
    </row>
    <row r="882" spans="1:6">
      <c r="A882" t="s">
        <v>900</v>
      </c>
      <c r="B882" t="s">
        <v>1</v>
      </c>
      <c r="C882" t="s">
        <v>1718</v>
      </c>
      <c r="D882" t="s">
        <v>1712</v>
      </c>
      <c r="E882" t="s">
        <v>1703</v>
      </c>
      <c r="F882" t="s">
        <v>1742</v>
      </c>
    </row>
    <row r="883" spans="1:6">
      <c r="A883" t="s">
        <v>901</v>
      </c>
      <c r="B883" t="s">
        <v>1</v>
      </c>
      <c r="C883" t="s">
        <v>1718</v>
      </c>
      <c r="D883" t="s">
        <v>1712</v>
      </c>
      <c r="E883" t="s">
        <v>1703</v>
      </c>
      <c r="F883" t="s">
        <v>1743</v>
      </c>
    </row>
    <row r="884" spans="1:6">
      <c r="A884" t="s">
        <v>902</v>
      </c>
      <c r="B884" t="s">
        <v>1</v>
      </c>
      <c r="C884" t="s">
        <v>1718</v>
      </c>
      <c r="D884" t="s">
        <v>1712</v>
      </c>
      <c r="E884" t="s">
        <v>1703</v>
      </c>
      <c r="F884" t="s">
        <v>1744</v>
      </c>
    </row>
    <row r="885" spans="1:6">
      <c r="A885" t="s">
        <v>903</v>
      </c>
      <c r="B885" t="s">
        <v>1</v>
      </c>
      <c r="C885" t="s">
        <v>1718</v>
      </c>
      <c r="D885" t="s">
        <v>1712</v>
      </c>
      <c r="E885" t="s">
        <v>1703</v>
      </c>
      <c r="F885" t="s">
        <v>1745</v>
      </c>
    </row>
    <row r="886" spans="1:6">
      <c r="A886" t="s">
        <v>904</v>
      </c>
      <c r="B886" t="s">
        <v>1</v>
      </c>
      <c r="C886" t="s">
        <v>1718</v>
      </c>
      <c r="D886" t="s">
        <v>1712</v>
      </c>
      <c r="E886" t="s">
        <v>1703</v>
      </c>
      <c r="F886" t="s">
        <v>1746</v>
      </c>
    </row>
    <row r="887" spans="1:6">
      <c r="A887" t="s">
        <v>905</v>
      </c>
      <c r="B887" t="s">
        <v>1</v>
      </c>
      <c r="C887" t="s">
        <v>1718</v>
      </c>
      <c r="D887" t="s">
        <v>1712</v>
      </c>
      <c r="E887" t="s">
        <v>1703</v>
      </c>
      <c r="F887" t="s">
        <v>1747</v>
      </c>
    </row>
    <row r="888" spans="1:6">
      <c r="A888" t="s">
        <v>906</v>
      </c>
      <c r="B888" t="s">
        <v>1</v>
      </c>
      <c r="C888" t="s">
        <v>1718</v>
      </c>
      <c r="D888" t="s">
        <v>1712</v>
      </c>
      <c r="E888" t="s">
        <v>1703</v>
      </c>
      <c r="F888" t="s">
        <v>1748</v>
      </c>
    </row>
    <row r="889" spans="1:6">
      <c r="A889" t="s">
        <v>907</v>
      </c>
      <c r="B889" t="s">
        <v>1</v>
      </c>
      <c r="C889" t="s">
        <v>1718</v>
      </c>
      <c r="D889" t="s">
        <v>1712</v>
      </c>
      <c r="E889" t="s">
        <v>1703</v>
      </c>
      <c r="F889" t="s">
        <v>1749</v>
      </c>
    </row>
    <row r="890" spans="1:6">
      <c r="A890" t="s">
        <v>908</v>
      </c>
      <c r="B890" t="s">
        <v>1</v>
      </c>
      <c r="C890" t="s">
        <v>1718</v>
      </c>
      <c r="D890" t="s">
        <v>1712</v>
      </c>
      <c r="E890" t="s">
        <v>1703</v>
      </c>
      <c r="F890" t="s">
        <v>1750</v>
      </c>
    </row>
    <row r="891" spans="1:6">
      <c r="A891" t="s">
        <v>909</v>
      </c>
      <c r="B891" t="s">
        <v>1</v>
      </c>
      <c r="C891" t="s">
        <v>1718</v>
      </c>
      <c r="D891" t="s">
        <v>1712</v>
      </c>
      <c r="E891" t="s">
        <v>1703</v>
      </c>
      <c r="F891" t="s">
        <v>1751</v>
      </c>
    </row>
    <row r="892" spans="1:6">
      <c r="A892" t="s">
        <v>910</v>
      </c>
      <c r="B892" t="s">
        <v>1</v>
      </c>
      <c r="C892" t="s">
        <v>1718</v>
      </c>
      <c r="D892" t="s">
        <v>1712</v>
      </c>
      <c r="E892" t="s">
        <v>1704</v>
      </c>
      <c r="F892" t="s">
        <v>1742</v>
      </c>
    </row>
    <row r="893" spans="1:6">
      <c r="A893" t="s">
        <v>911</v>
      </c>
      <c r="B893" t="s">
        <v>1</v>
      </c>
      <c r="C893" t="s">
        <v>1718</v>
      </c>
      <c r="D893" t="s">
        <v>1712</v>
      </c>
      <c r="E893" t="s">
        <v>1704</v>
      </c>
      <c r="F893" t="s">
        <v>1743</v>
      </c>
    </row>
    <row r="894" spans="1:6">
      <c r="A894" t="s">
        <v>912</v>
      </c>
      <c r="B894" t="s">
        <v>1</v>
      </c>
      <c r="C894" t="s">
        <v>1718</v>
      </c>
      <c r="D894" t="s">
        <v>1712</v>
      </c>
      <c r="E894" t="s">
        <v>1704</v>
      </c>
      <c r="F894" t="s">
        <v>1744</v>
      </c>
    </row>
    <row r="895" spans="1:6">
      <c r="A895" t="s">
        <v>913</v>
      </c>
      <c r="B895" t="s">
        <v>1</v>
      </c>
      <c r="C895" t="s">
        <v>1718</v>
      </c>
      <c r="D895" t="s">
        <v>1712</v>
      </c>
      <c r="E895" t="s">
        <v>1704</v>
      </c>
      <c r="F895" t="s">
        <v>1745</v>
      </c>
    </row>
    <row r="896" spans="1:6">
      <c r="A896" t="s">
        <v>914</v>
      </c>
      <c r="B896" t="s">
        <v>1</v>
      </c>
      <c r="C896" t="s">
        <v>1718</v>
      </c>
      <c r="D896" t="s">
        <v>1712</v>
      </c>
      <c r="E896" t="s">
        <v>1704</v>
      </c>
      <c r="F896" t="s">
        <v>1746</v>
      </c>
    </row>
    <row r="897" spans="1:6">
      <c r="A897" t="s">
        <v>915</v>
      </c>
      <c r="B897" t="s">
        <v>1</v>
      </c>
      <c r="C897" t="s">
        <v>1718</v>
      </c>
      <c r="D897" t="s">
        <v>1712</v>
      </c>
      <c r="E897" t="s">
        <v>1704</v>
      </c>
      <c r="F897" t="s">
        <v>1747</v>
      </c>
    </row>
    <row r="898" spans="1:6">
      <c r="A898" t="s">
        <v>916</v>
      </c>
      <c r="B898" t="s">
        <v>1</v>
      </c>
      <c r="C898" t="s">
        <v>1718</v>
      </c>
      <c r="D898" t="s">
        <v>1712</v>
      </c>
      <c r="E898" t="s">
        <v>1704</v>
      </c>
      <c r="F898" t="s">
        <v>1748</v>
      </c>
    </row>
    <row r="899" spans="1:6">
      <c r="A899" t="s">
        <v>917</v>
      </c>
      <c r="B899" t="s">
        <v>1</v>
      </c>
      <c r="C899" t="s">
        <v>1718</v>
      </c>
      <c r="D899" t="s">
        <v>1712</v>
      </c>
      <c r="E899" t="s">
        <v>1704</v>
      </c>
      <c r="F899" t="s">
        <v>1749</v>
      </c>
    </row>
    <row r="900" spans="1:6">
      <c r="A900" t="s">
        <v>918</v>
      </c>
      <c r="B900" t="s">
        <v>1</v>
      </c>
      <c r="C900" t="s">
        <v>1718</v>
      </c>
      <c r="D900" t="s">
        <v>1712</v>
      </c>
      <c r="E900" t="s">
        <v>1704</v>
      </c>
      <c r="F900" t="s">
        <v>1750</v>
      </c>
    </row>
    <row r="901" spans="1:6">
      <c r="A901" t="s">
        <v>919</v>
      </c>
      <c r="B901" t="s">
        <v>1</v>
      </c>
      <c r="C901" t="s">
        <v>1718</v>
      </c>
      <c r="D901" t="s">
        <v>1712</v>
      </c>
      <c r="E901" t="s">
        <v>1704</v>
      </c>
      <c r="F901" t="s">
        <v>1751</v>
      </c>
    </row>
    <row r="902" spans="1:6">
      <c r="A902" t="s">
        <v>920</v>
      </c>
      <c r="B902" t="s">
        <v>1</v>
      </c>
      <c r="C902" t="s">
        <v>1718</v>
      </c>
      <c r="D902" t="s">
        <v>1713</v>
      </c>
      <c r="E902" t="s">
        <v>1703</v>
      </c>
      <c r="F902" t="s">
        <v>1742</v>
      </c>
    </row>
    <row r="903" spans="1:6">
      <c r="A903" t="s">
        <v>921</v>
      </c>
      <c r="B903" t="s">
        <v>1</v>
      </c>
      <c r="C903" t="s">
        <v>1718</v>
      </c>
      <c r="D903" t="s">
        <v>1713</v>
      </c>
      <c r="E903" t="s">
        <v>1703</v>
      </c>
      <c r="F903" t="s">
        <v>1743</v>
      </c>
    </row>
    <row r="904" spans="1:6">
      <c r="A904" t="s">
        <v>922</v>
      </c>
      <c r="B904" t="s">
        <v>1</v>
      </c>
      <c r="C904" t="s">
        <v>1718</v>
      </c>
      <c r="D904" t="s">
        <v>1713</v>
      </c>
      <c r="E904" t="s">
        <v>1703</v>
      </c>
      <c r="F904" t="s">
        <v>1744</v>
      </c>
    </row>
    <row r="905" spans="1:6">
      <c r="A905" t="s">
        <v>923</v>
      </c>
      <c r="B905" t="s">
        <v>1</v>
      </c>
      <c r="C905" t="s">
        <v>1718</v>
      </c>
      <c r="D905" t="s">
        <v>1713</v>
      </c>
      <c r="E905" t="s">
        <v>1703</v>
      </c>
      <c r="F905" t="s">
        <v>1745</v>
      </c>
    </row>
    <row r="906" spans="1:6">
      <c r="A906" t="s">
        <v>924</v>
      </c>
      <c r="B906" t="s">
        <v>1</v>
      </c>
      <c r="C906" t="s">
        <v>1718</v>
      </c>
      <c r="D906" t="s">
        <v>1713</v>
      </c>
      <c r="E906" t="s">
        <v>1703</v>
      </c>
      <c r="F906" t="s">
        <v>1746</v>
      </c>
    </row>
    <row r="907" spans="1:6">
      <c r="A907" t="s">
        <v>925</v>
      </c>
      <c r="B907" t="s">
        <v>1</v>
      </c>
      <c r="C907" t="s">
        <v>1718</v>
      </c>
      <c r="D907" t="s">
        <v>1713</v>
      </c>
      <c r="E907" t="s">
        <v>1703</v>
      </c>
      <c r="F907" t="s">
        <v>1747</v>
      </c>
    </row>
    <row r="908" spans="1:6">
      <c r="A908" t="s">
        <v>926</v>
      </c>
      <c r="B908" t="s">
        <v>1</v>
      </c>
      <c r="C908" t="s">
        <v>1718</v>
      </c>
      <c r="D908" t="s">
        <v>1713</v>
      </c>
      <c r="E908" t="s">
        <v>1703</v>
      </c>
      <c r="F908" t="s">
        <v>1748</v>
      </c>
    </row>
    <row r="909" spans="1:6">
      <c r="A909" t="s">
        <v>927</v>
      </c>
      <c r="B909" t="s">
        <v>1</v>
      </c>
      <c r="C909" t="s">
        <v>1718</v>
      </c>
      <c r="D909" t="s">
        <v>1713</v>
      </c>
      <c r="E909" t="s">
        <v>1703</v>
      </c>
      <c r="F909" t="s">
        <v>1749</v>
      </c>
    </row>
    <row r="910" spans="1:6">
      <c r="A910" t="s">
        <v>928</v>
      </c>
      <c r="B910" t="s">
        <v>1</v>
      </c>
      <c r="C910" t="s">
        <v>1718</v>
      </c>
      <c r="D910" t="s">
        <v>1713</v>
      </c>
      <c r="E910" t="s">
        <v>1703</v>
      </c>
      <c r="F910" t="s">
        <v>1750</v>
      </c>
    </row>
    <row r="911" spans="1:6">
      <c r="A911" t="s">
        <v>929</v>
      </c>
      <c r="B911" t="s">
        <v>1</v>
      </c>
      <c r="C911" t="s">
        <v>1718</v>
      </c>
      <c r="D911" t="s">
        <v>1713</v>
      </c>
      <c r="E911" t="s">
        <v>1703</v>
      </c>
      <c r="F911" t="s">
        <v>1751</v>
      </c>
    </row>
    <row r="912" spans="1:6">
      <c r="A912" t="s">
        <v>930</v>
      </c>
      <c r="B912" t="s">
        <v>1</v>
      </c>
      <c r="C912" t="s">
        <v>1718</v>
      </c>
      <c r="D912" t="s">
        <v>1713</v>
      </c>
      <c r="E912" t="s">
        <v>1704</v>
      </c>
      <c r="F912" t="s">
        <v>1742</v>
      </c>
    </row>
    <row r="913" spans="1:6">
      <c r="A913" t="s">
        <v>931</v>
      </c>
      <c r="B913" t="s">
        <v>1</v>
      </c>
      <c r="C913" t="s">
        <v>1718</v>
      </c>
      <c r="D913" t="s">
        <v>1713</v>
      </c>
      <c r="E913" t="s">
        <v>1704</v>
      </c>
      <c r="F913" t="s">
        <v>1743</v>
      </c>
    </row>
    <row r="914" spans="1:6">
      <c r="A914" t="s">
        <v>932</v>
      </c>
      <c r="B914" t="s">
        <v>1</v>
      </c>
      <c r="C914" t="s">
        <v>1718</v>
      </c>
      <c r="D914" t="s">
        <v>1713</v>
      </c>
      <c r="E914" t="s">
        <v>1704</v>
      </c>
      <c r="F914" t="s">
        <v>1744</v>
      </c>
    </row>
    <row r="915" spans="1:6">
      <c r="A915" t="s">
        <v>933</v>
      </c>
      <c r="B915" t="s">
        <v>1</v>
      </c>
      <c r="C915" t="s">
        <v>1718</v>
      </c>
      <c r="D915" t="s">
        <v>1713</v>
      </c>
      <c r="E915" t="s">
        <v>1704</v>
      </c>
      <c r="F915" t="s">
        <v>1745</v>
      </c>
    </row>
    <row r="916" spans="1:6">
      <c r="A916" t="s">
        <v>934</v>
      </c>
      <c r="B916" t="s">
        <v>1</v>
      </c>
      <c r="C916" t="s">
        <v>1718</v>
      </c>
      <c r="D916" t="s">
        <v>1713</v>
      </c>
      <c r="E916" t="s">
        <v>1704</v>
      </c>
      <c r="F916" t="s">
        <v>1746</v>
      </c>
    </row>
    <row r="917" spans="1:6">
      <c r="A917" t="s">
        <v>935</v>
      </c>
      <c r="B917" t="s">
        <v>1</v>
      </c>
      <c r="C917" t="s">
        <v>1718</v>
      </c>
      <c r="D917" t="s">
        <v>1713</v>
      </c>
      <c r="E917" t="s">
        <v>1704</v>
      </c>
      <c r="F917" t="s">
        <v>1747</v>
      </c>
    </row>
    <row r="918" spans="1:6">
      <c r="A918" t="s">
        <v>936</v>
      </c>
      <c r="B918" t="s">
        <v>1</v>
      </c>
      <c r="C918" t="s">
        <v>1718</v>
      </c>
      <c r="D918" t="s">
        <v>1713</v>
      </c>
      <c r="E918" t="s">
        <v>1704</v>
      </c>
      <c r="F918" t="s">
        <v>1748</v>
      </c>
    </row>
    <row r="919" spans="1:6">
      <c r="A919" t="s">
        <v>937</v>
      </c>
      <c r="B919" t="s">
        <v>1</v>
      </c>
      <c r="C919" t="s">
        <v>1718</v>
      </c>
      <c r="D919" t="s">
        <v>1713</v>
      </c>
      <c r="E919" t="s">
        <v>1704</v>
      </c>
      <c r="F919" t="s">
        <v>1749</v>
      </c>
    </row>
    <row r="920" spans="1:6">
      <c r="A920" t="s">
        <v>938</v>
      </c>
      <c r="B920" t="s">
        <v>1</v>
      </c>
      <c r="C920" t="s">
        <v>1718</v>
      </c>
      <c r="D920" t="s">
        <v>1713</v>
      </c>
      <c r="E920" t="s">
        <v>1704</v>
      </c>
      <c r="F920" t="s">
        <v>1750</v>
      </c>
    </row>
    <row r="921" spans="1:6">
      <c r="A921" t="s">
        <v>939</v>
      </c>
      <c r="B921" t="s">
        <v>1</v>
      </c>
      <c r="C921" t="s">
        <v>1718</v>
      </c>
      <c r="D921" t="s">
        <v>1713</v>
      </c>
      <c r="E921" t="s">
        <v>1704</v>
      </c>
      <c r="F921" t="s">
        <v>1751</v>
      </c>
    </row>
    <row r="922" spans="1:6">
      <c r="A922" t="s">
        <v>940</v>
      </c>
      <c r="B922" t="s">
        <v>1</v>
      </c>
      <c r="C922" t="s">
        <v>1718</v>
      </c>
      <c r="D922" t="s">
        <v>1714</v>
      </c>
      <c r="E922" t="s">
        <v>1703</v>
      </c>
      <c r="F922" t="s">
        <v>1742</v>
      </c>
    </row>
    <row r="923" spans="1:6">
      <c r="A923" t="s">
        <v>941</v>
      </c>
      <c r="B923" t="s">
        <v>1</v>
      </c>
      <c r="C923" t="s">
        <v>1718</v>
      </c>
      <c r="D923" t="s">
        <v>1714</v>
      </c>
      <c r="E923" t="s">
        <v>1703</v>
      </c>
      <c r="F923" t="s">
        <v>1743</v>
      </c>
    </row>
    <row r="924" spans="1:6">
      <c r="A924" t="s">
        <v>942</v>
      </c>
      <c r="B924" t="s">
        <v>1</v>
      </c>
      <c r="C924" t="s">
        <v>1718</v>
      </c>
      <c r="D924" t="s">
        <v>1714</v>
      </c>
      <c r="E924" t="s">
        <v>1703</v>
      </c>
      <c r="F924" t="s">
        <v>1744</v>
      </c>
    </row>
    <row r="925" spans="1:6">
      <c r="A925" t="s">
        <v>943</v>
      </c>
      <c r="B925" t="s">
        <v>1</v>
      </c>
      <c r="C925" t="s">
        <v>1718</v>
      </c>
      <c r="D925" t="s">
        <v>1714</v>
      </c>
      <c r="E925" t="s">
        <v>1703</v>
      </c>
      <c r="F925" t="s">
        <v>1745</v>
      </c>
    </row>
    <row r="926" spans="1:6">
      <c r="A926" t="s">
        <v>944</v>
      </c>
      <c r="B926" t="s">
        <v>1</v>
      </c>
      <c r="C926" t="s">
        <v>1718</v>
      </c>
      <c r="D926" t="s">
        <v>1714</v>
      </c>
      <c r="E926" t="s">
        <v>1703</v>
      </c>
      <c r="F926" t="s">
        <v>1746</v>
      </c>
    </row>
    <row r="927" spans="1:6">
      <c r="A927" t="s">
        <v>945</v>
      </c>
      <c r="B927" t="s">
        <v>1</v>
      </c>
      <c r="C927" t="s">
        <v>1718</v>
      </c>
      <c r="D927" t="s">
        <v>1714</v>
      </c>
      <c r="E927" t="s">
        <v>1703</v>
      </c>
      <c r="F927" t="s">
        <v>1747</v>
      </c>
    </row>
    <row r="928" spans="1:6">
      <c r="A928" t="s">
        <v>946</v>
      </c>
      <c r="B928" t="s">
        <v>1</v>
      </c>
      <c r="C928" t="s">
        <v>1718</v>
      </c>
      <c r="D928" t="s">
        <v>1714</v>
      </c>
      <c r="E928" t="s">
        <v>1703</v>
      </c>
      <c r="F928" t="s">
        <v>1748</v>
      </c>
    </row>
    <row r="929" spans="1:6">
      <c r="A929" t="s">
        <v>947</v>
      </c>
      <c r="B929" t="s">
        <v>1</v>
      </c>
      <c r="C929" t="s">
        <v>1718</v>
      </c>
      <c r="D929" t="s">
        <v>1714</v>
      </c>
      <c r="E929" t="s">
        <v>1703</v>
      </c>
      <c r="F929" t="s">
        <v>1749</v>
      </c>
    </row>
    <row r="930" spans="1:6">
      <c r="A930" t="s">
        <v>948</v>
      </c>
      <c r="B930" t="s">
        <v>1</v>
      </c>
      <c r="C930" t="s">
        <v>1718</v>
      </c>
      <c r="D930" t="s">
        <v>1714</v>
      </c>
      <c r="E930" t="s">
        <v>1703</v>
      </c>
      <c r="F930" t="s">
        <v>1750</v>
      </c>
    </row>
    <row r="931" spans="1:6">
      <c r="A931" t="s">
        <v>949</v>
      </c>
      <c r="B931" t="s">
        <v>1</v>
      </c>
      <c r="C931" t="s">
        <v>1718</v>
      </c>
      <c r="D931" t="s">
        <v>1714</v>
      </c>
      <c r="E931" t="s">
        <v>1703</v>
      </c>
      <c r="F931" t="s">
        <v>1751</v>
      </c>
    </row>
    <row r="932" spans="1:6">
      <c r="A932" t="s">
        <v>950</v>
      </c>
      <c r="B932" t="s">
        <v>1</v>
      </c>
      <c r="C932" t="s">
        <v>1718</v>
      </c>
      <c r="D932" t="s">
        <v>1714</v>
      </c>
      <c r="E932" t="s">
        <v>1704</v>
      </c>
      <c r="F932" t="s">
        <v>1742</v>
      </c>
    </row>
    <row r="933" spans="1:6">
      <c r="A933" t="s">
        <v>951</v>
      </c>
      <c r="B933" t="s">
        <v>1</v>
      </c>
      <c r="C933" t="s">
        <v>1718</v>
      </c>
      <c r="D933" t="s">
        <v>1714</v>
      </c>
      <c r="E933" t="s">
        <v>1704</v>
      </c>
      <c r="F933" t="s">
        <v>1743</v>
      </c>
    </row>
    <row r="934" spans="1:6">
      <c r="A934" t="s">
        <v>952</v>
      </c>
      <c r="B934" t="s">
        <v>1</v>
      </c>
      <c r="C934" t="s">
        <v>1718</v>
      </c>
      <c r="D934" t="s">
        <v>1714</v>
      </c>
      <c r="E934" t="s">
        <v>1704</v>
      </c>
      <c r="F934" t="s">
        <v>1744</v>
      </c>
    </row>
    <row r="935" spans="1:6">
      <c r="A935" t="s">
        <v>953</v>
      </c>
      <c r="B935" t="s">
        <v>1</v>
      </c>
      <c r="C935" t="s">
        <v>1718</v>
      </c>
      <c r="D935" t="s">
        <v>1714</v>
      </c>
      <c r="E935" t="s">
        <v>1704</v>
      </c>
      <c r="F935" t="s">
        <v>1745</v>
      </c>
    </row>
    <row r="936" spans="1:6">
      <c r="A936" t="s">
        <v>954</v>
      </c>
      <c r="B936" t="s">
        <v>1</v>
      </c>
      <c r="C936" t="s">
        <v>1718</v>
      </c>
      <c r="D936" t="s">
        <v>1714</v>
      </c>
      <c r="E936" t="s">
        <v>1704</v>
      </c>
      <c r="F936" t="s">
        <v>1746</v>
      </c>
    </row>
    <row r="937" spans="1:6">
      <c r="A937" t="s">
        <v>955</v>
      </c>
      <c r="B937" t="s">
        <v>1</v>
      </c>
      <c r="C937" t="s">
        <v>1718</v>
      </c>
      <c r="D937" t="s">
        <v>1714</v>
      </c>
      <c r="E937" t="s">
        <v>1704</v>
      </c>
      <c r="F937" t="s">
        <v>1747</v>
      </c>
    </row>
    <row r="938" spans="1:6">
      <c r="A938" t="s">
        <v>956</v>
      </c>
      <c r="B938" t="s">
        <v>1</v>
      </c>
      <c r="C938" t="s">
        <v>1718</v>
      </c>
      <c r="D938" t="s">
        <v>1714</v>
      </c>
      <c r="E938" t="s">
        <v>1704</v>
      </c>
      <c r="F938" t="s">
        <v>1748</v>
      </c>
    </row>
    <row r="939" spans="1:6">
      <c r="A939" t="s">
        <v>957</v>
      </c>
      <c r="B939" t="s">
        <v>1</v>
      </c>
      <c r="C939" t="s">
        <v>1718</v>
      </c>
      <c r="D939" t="s">
        <v>1714</v>
      </c>
      <c r="E939" t="s">
        <v>1704</v>
      </c>
      <c r="F939" t="s">
        <v>1749</v>
      </c>
    </row>
    <row r="940" spans="1:6">
      <c r="A940" t="s">
        <v>958</v>
      </c>
      <c r="B940" t="s">
        <v>1</v>
      </c>
      <c r="C940" t="s">
        <v>1718</v>
      </c>
      <c r="D940" t="s">
        <v>1714</v>
      </c>
      <c r="E940" t="s">
        <v>1704</v>
      </c>
      <c r="F940" t="s">
        <v>1750</v>
      </c>
    </row>
    <row r="941" spans="1:6">
      <c r="A941" t="s">
        <v>959</v>
      </c>
      <c r="B941" t="s">
        <v>1</v>
      </c>
      <c r="C941" t="s">
        <v>1718</v>
      </c>
      <c r="D941" t="s">
        <v>1714</v>
      </c>
      <c r="E941" t="s">
        <v>1704</v>
      </c>
      <c r="F941" t="s">
        <v>1751</v>
      </c>
    </row>
    <row r="942" spans="1:6">
      <c r="A942" t="s">
        <v>960</v>
      </c>
      <c r="B942" t="s">
        <v>1</v>
      </c>
      <c r="C942" t="s">
        <v>1718</v>
      </c>
      <c r="D942" t="s">
        <v>1715</v>
      </c>
      <c r="E942" t="s">
        <v>1703</v>
      </c>
      <c r="F942" t="s">
        <v>1742</v>
      </c>
    </row>
    <row r="943" spans="1:6">
      <c r="A943" t="s">
        <v>961</v>
      </c>
      <c r="B943" t="s">
        <v>1</v>
      </c>
      <c r="C943" t="s">
        <v>1718</v>
      </c>
      <c r="D943" t="s">
        <v>1715</v>
      </c>
      <c r="E943" t="s">
        <v>1703</v>
      </c>
      <c r="F943" t="s">
        <v>1743</v>
      </c>
    </row>
    <row r="944" spans="1:6">
      <c r="A944" t="s">
        <v>962</v>
      </c>
      <c r="B944" t="s">
        <v>1</v>
      </c>
      <c r="C944" t="s">
        <v>1718</v>
      </c>
      <c r="D944" t="s">
        <v>1715</v>
      </c>
      <c r="E944" t="s">
        <v>1703</v>
      </c>
      <c r="F944" t="s">
        <v>1744</v>
      </c>
    </row>
    <row r="945" spans="1:6">
      <c r="A945" t="s">
        <v>963</v>
      </c>
      <c r="B945" t="s">
        <v>1</v>
      </c>
      <c r="C945" t="s">
        <v>1718</v>
      </c>
      <c r="D945" t="s">
        <v>1715</v>
      </c>
      <c r="E945" t="s">
        <v>1703</v>
      </c>
      <c r="F945" t="s">
        <v>1745</v>
      </c>
    </row>
    <row r="946" spans="1:6">
      <c r="A946" t="s">
        <v>964</v>
      </c>
      <c r="B946" t="s">
        <v>1</v>
      </c>
      <c r="C946" t="s">
        <v>1718</v>
      </c>
      <c r="D946" t="s">
        <v>1715</v>
      </c>
      <c r="E946" t="s">
        <v>1703</v>
      </c>
      <c r="F946" t="s">
        <v>1746</v>
      </c>
    </row>
    <row r="947" spans="1:6">
      <c r="A947" t="s">
        <v>965</v>
      </c>
      <c r="B947" t="s">
        <v>1</v>
      </c>
      <c r="C947" t="s">
        <v>1718</v>
      </c>
      <c r="D947" t="s">
        <v>1715</v>
      </c>
      <c r="E947" t="s">
        <v>1703</v>
      </c>
      <c r="F947" t="s">
        <v>1747</v>
      </c>
    </row>
    <row r="948" spans="1:6">
      <c r="A948" t="s">
        <v>966</v>
      </c>
      <c r="B948" t="s">
        <v>1</v>
      </c>
      <c r="C948" t="s">
        <v>1718</v>
      </c>
      <c r="D948" t="s">
        <v>1715</v>
      </c>
      <c r="E948" t="s">
        <v>1703</v>
      </c>
      <c r="F948" t="s">
        <v>1748</v>
      </c>
    </row>
    <row r="949" spans="1:6">
      <c r="A949" t="s">
        <v>967</v>
      </c>
      <c r="B949" t="s">
        <v>1</v>
      </c>
      <c r="C949" t="s">
        <v>1718</v>
      </c>
      <c r="D949" t="s">
        <v>1715</v>
      </c>
      <c r="E949" t="s">
        <v>1703</v>
      </c>
      <c r="F949" t="s">
        <v>1749</v>
      </c>
    </row>
    <row r="950" spans="1:6">
      <c r="A950" t="s">
        <v>968</v>
      </c>
      <c r="B950" t="s">
        <v>1</v>
      </c>
      <c r="C950" t="s">
        <v>1718</v>
      </c>
      <c r="D950" t="s">
        <v>1715</v>
      </c>
      <c r="E950" t="s">
        <v>1703</v>
      </c>
      <c r="F950" t="s">
        <v>1750</v>
      </c>
    </row>
    <row r="951" spans="1:6">
      <c r="A951" t="s">
        <v>969</v>
      </c>
      <c r="B951" t="s">
        <v>1</v>
      </c>
      <c r="C951" t="s">
        <v>1718</v>
      </c>
      <c r="D951" t="s">
        <v>1715</v>
      </c>
      <c r="E951" t="s">
        <v>1703</v>
      </c>
      <c r="F951" t="s">
        <v>1751</v>
      </c>
    </row>
    <row r="952" spans="1:6">
      <c r="A952" t="s">
        <v>970</v>
      </c>
      <c r="B952" t="s">
        <v>1</v>
      </c>
      <c r="C952" t="s">
        <v>1718</v>
      </c>
      <c r="D952" t="s">
        <v>1715</v>
      </c>
      <c r="E952" t="s">
        <v>1704</v>
      </c>
      <c r="F952" t="s">
        <v>1742</v>
      </c>
    </row>
    <row r="953" spans="1:6">
      <c r="A953" t="s">
        <v>971</v>
      </c>
      <c r="B953" t="s">
        <v>1</v>
      </c>
      <c r="C953" t="s">
        <v>1718</v>
      </c>
      <c r="D953" t="s">
        <v>1715</v>
      </c>
      <c r="E953" t="s">
        <v>1704</v>
      </c>
      <c r="F953" t="s">
        <v>1743</v>
      </c>
    </row>
    <row r="954" spans="1:6">
      <c r="A954" t="s">
        <v>972</v>
      </c>
      <c r="B954" t="s">
        <v>1</v>
      </c>
      <c r="C954" t="s">
        <v>1718</v>
      </c>
      <c r="D954" t="s">
        <v>1715</v>
      </c>
      <c r="E954" t="s">
        <v>1704</v>
      </c>
      <c r="F954" t="s">
        <v>1744</v>
      </c>
    </row>
    <row r="955" spans="1:6">
      <c r="A955" t="s">
        <v>973</v>
      </c>
      <c r="B955" t="s">
        <v>1</v>
      </c>
      <c r="C955" t="s">
        <v>1718</v>
      </c>
      <c r="D955" t="s">
        <v>1715</v>
      </c>
      <c r="E955" t="s">
        <v>1704</v>
      </c>
      <c r="F955" t="s">
        <v>1745</v>
      </c>
    </row>
    <row r="956" spans="1:6">
      <c r="A956" t="s">
        <v>974</v>
      </c>
      <c r="B956" t="s">
        <v>1</v>
      </c>
      <c r="C956" t="s">
        <v>1718</v>
      </c>
      <c r="D956" t="s">
        <v>1715</v>
      </c>
      <c r="E956" t="s">
        <v>1704</v>
      </c>
      <c r="F956" t="s">
        <v>1746</v>
      </c>
    </row>
    <row r="957" spans="1:6">
      <c r="A957" t="s">
        <v>975</v>
      </c>
      <c r="B957" t="s">
        <v>1</v>
      </c>
      <c r="C957" t="s">
        <v>1718</v>
      </c>
      <c r="D957" t="s">
        <v>1715</v>
      </c>
      <c r="E957" t="s">
        <v>1704</v>
      </c>
      <c r="F957" t="s">
        <v>1747</v>
      </c>
    </row>
    <row r="958" spans="1:6">
      <c r="A958" t="s">
        <v>976</v>
      </c>
      <c r="B958" t="s">
        <v>1</v>
      </c>
      <c r="C958" t="s">
        <v>1718</v>
      </c>
      <c r="D958" t="s">
        <v>1715</v>
      </c>
      <c r="E958" t="s">
        <v>1704</v>
      </c>
      <c r="F958" t="s">
        <v>1748</v>
      </c>
    </row>
    <row r="959" spans="1:6">
      <c r="A959" t="s">
        <v>977</v>
      </c>
      <c r="B959" t="s">
        <v>1</v>
      </c>
      <c r="C959" t="s">
        <v>1718</v>
      </c>
      <c r="D959" t="s">
        <v>1715</v>
      </c>
      <c r="E959" t="s">
        <v>1704</v>
      </c>
      <c r="F959" t="s">
        <v>1749</v>
      </c>
    </row>
    <row r="960" spans="1:6">
      <c r="A960" t="s">
        <v>978</v>
      </c>
      <c r="B960" t="s">
        <v>1</v>
      </c>
      <c r="C960" t="s">
        <v>1718</v>
      </c>
      <c r="D960" t="s">
        <v>1715</v>
      </c>
      <c r="E960" t="s">
        <v>1704</v>
      </c>
      <c r="F960" t="s">
        <v>1750</v>
      </c>
    </row>
    <row r="961" spans="1:6">
      <c r="A961" t="s">
        <v>979</v>
      </c>
      <c r="B961" t="s">
        <v>1</v>
      </c>
      <c r="C961" t="s">
        <v>1718</v>
      </c>
      <c r="D961" t="s">
        <v>1715</v>
      </c>
      <c r="E961" t="s">
        <v>1704</v>
      </c>
      <c r="F961" t="s">
        <v>1751</v>
      </c>
    </row>
    <row r="962" spans="1:6">
      <c r="A962" t="s">
        <v>980</v>
      </c>
      <c r="B962" t="s">
        <v>1</v>
      </c>
      <c r="C962" t="s">
        <v>1719</v>
      </c>
      <c r="D962" t="s">
        <v>1702</v>
      </c>
      <c r="E962" t="s">
        <v>1703</v>
      </c>
      <c r="F962" t="s">
        <v>1742</v>
      </c>
    </row>
    <row r="963" spans="1:6">
      <c r="A963" t="s">
        <v>981</v>
      </c>
      <c r="B963" t="s">
        <v>1</v>
      </c>
      <c r="C963" t="s">
        <v>1719</v>
      </c>
      <c r="D963" t="s">
        <v>1702</v>
      </c>
      <c r="E963" t="s">
        <v>1703</v>
      </c>
      <c r="F963" t="s">
        <v>1743</v>
      </c>
    </row>
    <row r="964" spans="1:6">
      <c r="A964" t="s">
        <v>982</v>
      </c>
      <c r="B964" t="s">
        <v>1</v>
      </c>
      <c r="C964" t="s">
        <v>1719</v>
      </c>
      <c r="D964" t="s">
        <v>1702</v>
      </c>
      <c r="E964" t="s">
        <v>1703</v>
      </c>
      <c r="F964" t="s">
        <v>1744</v>
      </c>
    </row>
    <row r="965" spans="1:6">
      <c r="A965" t="s">
        <v>983</v>
      </c>
      <c r="B965" t="s">
        <v>1</v>
      </c>
      <c r="C965" t="s">
        <v>1719</v>
      </c>
      <c r="D965" t="s">
        <v>1702</v>
      </c>
      <c r="E965" t="s">
        <v>1703</v>
      </c>
      <c r="F965" t="s">
        <v>1745</v>
      </c>
    </row>
    <row r="966" spans="1:6">
      <c r="A966" t="s">
        <v>984</v>
      </c>
      <c r="B966" t="s">
        <v>1</v>
      </c>
      <c r="C966" t="s">
        <v>1719</v>
      </c>
      <c r="D966" t="s">
        <v>1702</v>
      </c>
      <c r="E966" t="s">
        <v>1703</v>
      </c>
      <c r="F966" t="s">
        <v>1746</v>
      </c>
    </row>
    <row r="967" spans="1:6">
      <c r="A967" t="s">
        <v>985</v>
      </c>
      <c r="B967" t="s">
        <v>1</v>
      </c>
      <c r="C967" t="s">
        <v>1719</v>
      </c>
      <c r="D967" t="s">
        <v>1702</v>
      </c>
      <c r="E967" t="s">
        <v>1703</v>
      </c>
      <c r="F967" t="s">
        <v>1747</v>
      </c>
    </row>
    <row r="968" spans="1:6">
      <c r="A968" t="s">
        <v>986</v>
      </c>
      <c r="B968" t="s">
        <v>1</v>
      </c>
      <c r="C968" t="s">
        <v>1719</v>
      </c>
      <c r="D968" t="s">
        <v>1702</v>
      </c>
      <c r="E968" t="s">
        <v>1703</v>
      </c>
      <c r="F968" t="s">
        <v>1748</v>
      </c>
    </row>
    <row r="969" spans="1:6">
      <c r="A969" t="s">
        <v>987</v>
      </c>
      <c r="B969" t="s">
        <v>1</v>
      </c>
      <c r="C969" t="s">
        <v>1719</v>
      </c>
      <c r="D969" t="s">
        <v>1702</v>
      </c>
      <c r="E969" t="s">
        <v>1703</v>
      </c>
      <c r="F969" t="s">
        <v>1749</v>
      </c>
    </row>
    <row r="970" spans="1:6">
      <c r="A970" t="s">
        <v>988</v>
      </c>
      <c r="B970" t="s">
        <v>1</v>
      </c>
      <c r="C970" t="s">
        <v>1719</v>
      </c>
      <c r="D970" t="s">
        <v>1702</v>
      </c>
      <c r="E970" t="s">
        <v>1703</v>
      </c>
      <c r="F970" t="s">
        <v>1750</v>
      </c>
    </row>
    <row r="971" spans="1:6">
      <c r="A971" t="s">
        <v>989</v>
      </c>
      <c r="B971" t="s">
        <v>1</v>
      </c>
      <c r="C971" t="s">
        <v>1719</v>
      </c>
      <c r="D971" t="s">
        <v>1702</v>
      </c>
      <c r="E971" t="s">
        <v>1703</v>
      </c>
      <c r="F971" t="s">
        <v>1751</v>
      </c>
    </row>
    <row r="972" spans="1:6">
      <c r="A972" t="s">
        <v>990</v>
      </c>
      <c r="B972" t="s">
        <v>1</v>
      </c>
      <c r="C972" t="s">
        <v>1719</v>
      </c>
      <c r="D972" t="s">
        <v>1702</v>
      </c>
      <c r="E972" t="s">
        <v>1704</v>
      </c>
      <c r="F972" t="s">
        <v>1742</v>
      </c>
    </row>
    <row r="973" spans="1:6">
      <c r="A973" t="s">
        <v>991</v>
      </c>
      <c r="B973" t="s">
        <v>1</v>
      </c>
      <c r="C973" t="s">
        <v>1719</v>
      </c>
      <c r="D973" t="s">
        <v>1702</v>
      </c>
      <c r="E973" t="s">
        <v>1704</v>
      </c>
      <c r="F973" t="s">
        <v>1743</v>
      </c>
    </row>
    <row r="974" spans="1:6">
      <c r="A974" t="s">
        <v>992</v>
      </c>
      <c r="B974" t="s">
        <v>1</v>
      </c>
      <c r="C974" t="s">
        <v>1719</v>
      </c>
      <c r="D974" t="s">
        <v>1702</v>
      </c>
      <c r="E974" t="s">
        <v>1704</v>
      </c>
      <c r="F974" t="s">
        <v>1744</v>
      </c>
    </row>
    <row r="975" spans="1:6">
      <c r="A975" t="s">
        <v>993</v>
      </c>
      <c r="B975" t="s">
        <v>1</v>
      </c>
      <c r="C975" t="s">
        <v>1719</v>
      </c>
      <c r="D975" t="s">
        <v>1702</v>
      </c>
      <c r="E975" t="s">
        <v>1704</v>
      </c>
      <c r="F975" t="s">
        <v>1745</v>
      </c>
    </row>
    <row r="976" spans="1:6">
      <c r="A976" t="s">
        <v>994</v>
      </c>
      <c r="B976" t="s">
        <v>1</v>
      </c>
      <c r="C976" t="s">
        <v>1719</v>
      </c>
      <c r="D976" t="s">
        <v>1702</v>
      </c>
      <c r="E976" t="s">
        <v>1704</v>
      </c>
      <c r="F976" t="s">
        <v>1746</v>
      </c>
    </row>
    <row r="977" spans="1:6">
      <c r="A977" t="s">
        <v>995</v>
      </c>
      <c r="B977" t="s">
        <v>1</v>
      </c>
      <c r="C977" t="s">
        <v>1719</v>
      </c>
      <c r="D977" t="s">
        <v>1702</v>
      </c>
      <c r="E977" t="s">
        <v>1704</v>
      </c>
      <c r="F977" t="s">
        <v>1747</v>
      </c>
    </row>
    <row r="978" spans="1:6">
      <c r="A978" t="s">
        <v>996</v>
      </c>
      <c r="B978" t="s">
        <v>1</v>
      </c>
      <c r="C978" t="s">
        <v>1719</v>
      </c>
      <c r="D978" t="s">
        <v>1702</v>
      </c>
      <c r="E978" t="s">
        <v>1704</v>
      </c>
      <c r="F978" t="s">
        <v>1748</v>
      </c>
    </row>
    <row r="979" spans="1:6">
      <c r="A979" t="s">
        <v>997</v>
      </c>
      <c r="B979" t="s">
        <v>1</v>
      </c>
      <c r="C979" t="s">
        <v>1719</v>
      </c>
      <c r="D979" t="s">
        <v>1702</v>
      </c>
      <c r="E979" t="s">
        <v>1704</v>
      </c>
      <c r="F979" t="s">
        <v>1749</v>
      </c>
    </row>
    <row r="980" spans="1:6">
      <c r="A980" t="s">
        <v>998</v>
      </c>
      <c r="B980" t="s">
        <v>1</v>
      </c>
      <c r="C980" t="s">
        <v>1719</v>
      </c>
      <c r="D980" t="s">
        <v>1702</v>
      </c>
      <c r="E980" t="s">
        <v>1704</v>
      </c>
      <c r="F980" t="s">
        <v>1750</v>
      </c>
    </row>
    <row r="981" spans="1:6">
      <c r="A981" t="s">
        <v>999</v>
      </c>
      <c r="B981" t="s">
        <v>1</v>
      </c>
      <c r="C981" t="s">
        <v>1719</v>
      </c>
      <c r="D981" t="s">
        <v>1702</v>
      </c>
      <c r="E981" t="s">
        <v>1704</v>
      </c>
      <c r="F981" t="s">
        <v>1751</v>
      </c>
    </row>
    <row r="982" spans="1:6">
      <c r="A982" t="s">
        <v>1000</v>
      </c>
      <c r="B982" t="s">
        <v>1</v>
      </c>
      <c r="C982" t="s">
        <v>1719</v>
      </c>
      <c r="D982" t="s">
        <v>1705</v>
      </c>
      <c r="E982" t="s">
        <v>1703</v>
      </c>
      <c r="F982" t="s">
        <v>1742</v>
      </c>
    </row>
    <row r="983" spans="1:6">
      <c r="A983" t="s">
        <v>1001</v>
      </c>
      <c r="B983" t="s">
        <v>1</v>
      </c>
      <c r="C983" t="s">
        <v>1719</v>
      </c>
      <c r="D983" t="s">
        <v>1705</v>
      </c>
      <c r="E983" t="s">
        <v>1703</v>
      </c>
      <c r="F983" t="s">
        <v>1743</v>
      </c>
    </row>
    <row r="984" spans="1:6">
      <c r="A984" t="s">
        <v>1002</v>
      </c>
      <c r="B984" t="s">
        <v>1</v>
      </c>
      <c r="C984" t="s">
        <v>1719</v>
      </c>
      <c r="D984" t="s">
        <v>1705</v>
      </c>
      <c r="E984" t="s">
        <v>1703</v>
      </c>
      <c r="F984" t="s">
        <v>1744</v>
      </c>
    </row>
    <row r="985" spans="1:6">
      <c r="A985" t="s">
        <v>1003</v>
      </c>
      <c r="B985" t="s">
        <v>1</v>
      </c>
      <c r="C985" t="s">
        <v>1719</v>
      </c>
      <c r="D985" t="s">
        <v>1705</v>
      </c>
      <c r="E985" t="s">
        <v>1703</v>
      </c>
      <c r="F985" t="s">
        <v>1745</v>
      </c>
    </row>
    <row r="986" spans="1:6">
      <c r="A986" t="s">
        <v>1004</v>
      </c>
      <c r="B986" t="s">
        <v>1</v>
      </c>
      <c r="C986" t="s">
        <v>1719</v>
      </c>
      <c r="D986" t="s">
        <v>1705</v>
      </c>
      <c r="E986" t="s">
        <v>1703</v>
      </c>
      <c r="F986" t="s">
        <v>1746</v>
      </c>
    </row>
    <row r="987" spans="1:6">
      <c r="A987" t="s">
        <v>1005</v>
      </c>
      <c r="B987" t="s">
        <v>1</v>
      </c>
      <c r="C987" t="s">
        <v>1719</v>
      </c>
      <c r="D987" t="s">
        <v>1705</v>
      </c>
      <c r="E987" t="s">
        <v>1703</v>
      </c>
      <c r="F987" t="s">
        <v>1747</v>
      </c>
    </row>
    <row r="988" spans="1:6">
      <c r="A988" t="s">
        <v>1006</v>
      </c>
      <c r="B988" t="s">
        <v>1</v>
      </c>
      <c r="C988" t="s">
        <v>1719</v>
      </c>
      <c r="D988" t="s">
        <v>1705</v>
      </c>
      <c r="E988" t="s">
        <v>1703</v>
      </c>
      <c r="F988" t="s">
        <v>1748</v>
      </c>
    </row>
    <row r="989" spans="1:6">
      <c r="A989" t="s">
        <v>1007</v>
      </c>
      <c r="B989" t="s">
        <v>1</v>
      </c>
      <c r="C989" t="s">
        <v>1719</v>
      </c>
      <c r="D989" t="s">
        <v>1705</v>
      </c>
      <c r="E989" t="s">
        <v>1703</v>
      </c>
      <c r="F989" t="s">
        <v>1749</v>
      </c>
    </row>
    <row r="990" spans="1:6">
      <c r="A990" t="s">
        <v>1008</v>
      </c>
      <c r="B990" t="s">
        <v>1</v>
      </c>
      <c r="C990" t="s">
        <v>1719</v>
      </c>
      <c r="D990" t="s">
        <v>1705</v>
      </c>
      <c r="E990" t="s">
        <v>1703</v>
      </c>
      <c r="F990" t="s">
        <v>1750</v>
      </c>
    </row>
    <row r="991" spans="1:6">
      <c r="A991" t="s">
        <v>1009</v>
      </c>
      <c r="B991" t="s">
        <v>1</v>
      </c>
      <c r="C991" t="s">
        <v>1719</v>
      </c>
      <c r="D991" t="s">
        <v>1705</v>
      </c>
      <c r="E991" t="s">
        <v>1703</v>
      </c>
      <c r="F991" t="s">
        <v>1751</v>
      </c>
    </row>
    <row r="992" spans="1:6">
      <c r="A992" t="s">
        <v>1010</v>
      </c>
      <c r="B992" t="s">
        <v>1</v>
      </c>
      <c r="C992" t="s">
        <v>1719</v>
      </c>
      <c r="D992" t="s">
        <v>1705</v>
      </c>
      <c r="E992" t="s">
        <v>1704</v>
      </c>
      <c r="F992" t="s">
        <v>1742</v>
      </c>
    </row>
    <row r="993" spans="1:6">
      <c r="A993" t="s">
        <v>1011</v>
      </c>
      <c r="B993" t="s">
        <v>1</v>
      </c>
      <c r="C993" t="s">
        <v>1719</v>
      </c>
      <c r="D993" t="s">
        <v>1705</v>
      </c>
      <c r="E993" t="s">
        <v>1704</v>
      </c>
      <c r="F993" t="s">
        <v>1743</v>
      </c>
    </row>
    <row r="994" spans="1:6">
      <c r="A994" t="s">
        <v>1012</v>
      </c>
      <c r="B994" t="s">
        <v>1</v>
      </c>
      <c r="C994" t="s">
        <v>1719</v>
      </c>
      <c r="D994" t="s">
        <v>1705</v>
      </c>
      <c r="E994" t="s">
        <v>1704</v>
      </c>
      <c r="F994" t="s">
        <v>1744</v>
      </c>
    </row>
    <row r="995" spans="1:6">
      <c r="A995" t="s">
        <v>1013</v>
      </c>
      <c r="B995" t="s">
        <v>1</v>
      </c>
      <c r="C995" t="s">
        <v>1719</v>
      </c>
      <c r="D995" t="s">
        <v>1705</v>
      </c>
      <c r="E995" t="s">
        <v>1704</v>
      </c>
      <c r="F995" t="s">
        <v>1745</v>
      </c>
    </row>
    <row r="996" spans="1:6">
      <c r="A996" t="s">
        <v>1014</v>
      </c>
      <c r="B996" t="s">
        <v>1</v>
      </c>
      <c r="C996" t="s">
        <v>1719</v>
      </c>
      <c r="D996" t="s">
        <v>1705</v>
      </c>
      <c r="E996" t="s">
        <v>1704</v>
      </c>
      <c r="F996" t="s">
        <v>1746</v>
      </c>
    </row>
    <row r="997" spans="1:6">
      <c r="A997" t="s">
        <v>1015</v>
      </c>
      <c r="B997" t="s">
        <v>1</v>
      </c>
      <c r="C997" t="s">
        <v>1719</v>
      </c>
      <c r="D997" t="s">
        <v>1705</v>
      </c>
      <c r="E997" t="s">
        <v>1704</v>
      </c>
      <c r="F997" t="s">
        <v>1747</v>
      </c>
    </row>
    <row r="998" spans="1:6">
      <c r="A998" t="s">
        <v>1016</v>
      </c>
      <c r="B998" t="s">
        <v>1</v>
      </c>
      <c r="C998" t="s">
        <v>1719</v>
      </c>
      <c r="D998" t="s">
        <v>1705</v>
      </c>
      <c r="E998" t="s">
        <v>1704</v>
      </c>
      <c r="F998" t="s">
        <v>1748</v>
      </c>
    </row>
    <row r="999" spans="1:6">
      <c r="A999" t="s">
        <v>1017</v>
      </c>
      <c r="B999" t="s">
        <v>1</v>
      </c>
      <c r="C999" t="s">
        <v>1719</v>
      </c>
      <c r="D999" t="s">
        <v>1705</v>
      </c>
      <c r="E999" t="s">
        <v>1704</v>
      </c>
      <c r="F999" t="s">
        <v>1749</v>
      </c>
    </row>
    <row r="1000" spans="1:6">
      <c r="A1000" t="s">
        <v>1018</v>
      </c>
      <c r="B1000" t="s">
        <v>1</v>
      </c>
      <c r="C1000" t="s">
        <v>1719</v>
      </c>
      <c r="D1000" t="s">
        <v>1705</v>
      </c>
      <c r="E1000" t="s">
        <v>1704</v>
      </c>
      <c r="F1000" t="s">
        <v>1750</v>
      </c>
    </row>
    <row r="1001" spans="1:6">
      <c r="A1001" t="s">
        <v>1019</v>
      </c>
      <c r="B1001" t="s">
        <v>1</v>
      </c>
      <c r="C1001" t="s">
        <v>1719</v>
      </c>
      <c r="D1001" t="s">
        <v>1705</v>
      </c>
      <c r="E1001" t="s">
        <v>1704</v>
      </c>
      <c r="F1001" t="s">
        <v>1751</v>
      </c>
    </row>
    <row r="1002" spans="1:6">
      <c r="A1002" t="s">
        <v>1020</v>
      </c>
      <c r="B1002" t="s">
        <v>1</v>
      </c>
      <c r="C1002" t="s">
        <v>1719</v>
      </c>
      <c r="D1002" t="s">
        <v>1706</v>
      </c>
      <c r="E1002" t="s">
        <v>1703</v>
      </c>
      <c r="F1002" t="s">
        <v>1742</v>
      </c>
    </row>
    <row r="1003" spans="1:6">
      <c r="A1003" t="s">
        <v>1021</v>
      </c>
      <c r="B1003" t="s">
        <v>1</v>
      </c>
      <c r="C1003" t="s">
        <v>1719</v>
      </c>
      <c r="D1003" t="s">
        <v>1706</v>
      </c>
      <c r="E1003" t="s">
        <v>1703</v>
      </c>
      <c r="F1003" t="s">
        <v>1743</v>
      </c>
    </row>
    <row r="1004" spans="1:6">
      <c r="A1004" t="s">
        <v>1022</v>
      </c>
      <c r="B1004" t="s">
        <v>1</v>
      </c>
      <c r="C1004" t="s">
        <v>1719</v>
      </c>
      <c r="D1004" t="s">
        <v>1706</v>
      </c>
      <c r="E1004" t="s">
        <v>1703</v>
      </c>
      <c r="F1004" t="s">
        <v>1744</v>
      </c>
    </row>
    <row r="1005" spans="1:6">
      <c r="A1005" t="s">
        <v>1023</v>
      </c>
      <c r="B1005" t="s">
        <v>1</v>
      </c>
      <c r="C1005" t="s">
        <v>1719</v>
      </c>
      <c r="D1005" t="s">
        <v>1706</v>
      </c>
      <c r="E1005" t="s">
        <v>1703</v>
      </c>
      <c r="F1005" t="s">
        <v>1745</v>
      </c>
    </row>
    <row r="1006" spans="1:6">
      <c r="A1006" t="s">
        <v>1024</v>
      </c>
      <c r="B1006" t="s">
        <v>1</v>
      </c>
      <c r="C1006" t="s">
        <v>1719</v>
      </c>
      <c r="D1006" t="s">
        <v>1706</v>
      </c>
      <c r="E1006" t="s">
        <v>1703</v>
      </c>
      <c r="F1006" t="s">
        <v>1746</v>
      </c>
    </row>
    <row r="1007" spans="1:6">
      <c r="A1007" t="s">
        <v>1025</v>
      </c>
      <c r="B1007" t="s">
        <v>1</v>
      </c>
      <c r="C1007" t="s">
        <v>1719</v>
      </c>
      <c r="D1007" t="s">
        <v>1706</v>
      </c>
      <c r="E1007" t="s">
        <v>1703</v>
      </c>
      <c r="F1007" t="s">
        <v>1747</v>
      </c>
    </row>
    <row r="1008" spans="1:6">
      <c r="A1008" t="s">
        <v>1026</v>
      </c>
      <c r="B1008" t="s">
        <v>1</v>
      </c>
      <c r="C1008" t="s">
        <v>1719</v>
      </c>
      <c r="D1008" t="s">
        <v>1706</v>
      </c>
      <c r="E1008" t="s">
        <v>1703</v>
      </c>
      <c r="F1008" t="s">
        <v>1748</v>
      </c>
    </row>
    <row r="1009" spans="1:6">
      <c r="A1009" t="s">
        <v>1027</v>
      </c>
      <c r="B1009" t="s">
        <v>1</v>
      </c>
      <c r="C1009" t="s">
        <v>1719</v>
      </c>
      <c r="D1009" t="s">
        <v>1706</v>
      </c>
      <c r="E1009" t="s">
        <v>1703</v>
      </c>
      <c r="F1009" t="s">
        <v>1749</v>
      </c>
    </row>
    <row r="1010" spans="1:6">
      <c r="A1010" t="s">
        <v>1028</v>
      </c>
      <c r="B1010" t="s">
        <v>1</v>
      </c>
      <c r="C1010" t="s">
        <v>1719</v>
      </c>
      <c r="D1010" t="s">
        <v>1706</v>
      </c>
      <c r="E1010" t="s">
        <v>1703</v>
      </c>
      <c r="F1010" t="s">
        <v>1750</v>
      </c>
    </row>
    <row r="1011" spans="1:6">
      <c r="A1011" t="s">
        <v>1029</v>
      </c>
      <c r="B1011" t="s">
        <v>1</v>
      </c>
      <c r="C1011" t="s">
        <v>1719</v>
      </c>
      <c r="D1011" t="s">
        <v>1706</v>
      </c>
      <c r="E1011" t="s">
        <v>1703</v>
      </c>
      <c r="F1011" t="s">
        <v>1751</v>
      </c>
    </row>
    <row r="1012" spans="1:6">
      <c r="A1012" t="s">
        <v>1030</v>
      </c>
      <c r="B1012" t="s">
        <v>1</v>
      </c>
      <c r="C1012" t="s">
        <v>1719</v>
      </c>
      <c r="D1012" t="s">
        <v>1706</v>
      </c>
      <c r="E1012" t="s">
        <v>1704</v>
      </c>
      <c r="F1012" t="s">
        <v>1742</v>
      </c>
    </row>
    <row r="1013" spans="1:6">
      <c r="A1013" t="s">
        <v>1031</v>
      </c>
      <c r="B1013" t="s">
        <v>1</v>
      </c>
      <c r="C1013" t="s">
        <v>1719</v>
      </c>
      <c r="D1013" t="s">
        <v>1706</v>
      </c>
      <c r="E1013" t="s">
        <v>1704</v>
      </c>
      <c r="F1013" t="s">
        <v>1743</v>
      </c>
    </row>
    <row r="1014" spans="1:6">
      <c r="A1014" t="s">
        <v>1032</v>
      </c>
      <c r="B1014" t="s">
        <v>1</v>
      </c>
      <c r="C1014" t="s">
        <v>1719</v>
      </c>
      <c r="D1014" t="s">
        <v>1706</v>
      </c>
      <c r="E1014" t="s">
        <v>1704</v>
      </c>
      <c r="F1014" t="s">
        <v>1744</v>
      </c>
    </row>
    <row r="1015" spans="1:6">
      <c r="A1015" t="s">
        <v>1033</v>
      </c>
      <c r="B1015" t="s">
        <v>1</v>
      </c>
      <c r="C1015" t="s">
        <v>1719</v>
      </c>
      <c r="D1015" t="s">
        <v>1706</v>
      </c>
      <c r="E1015" t="s">
        <v>1704</v>
      </c>
      <c r="F1015" t="s">
        <v>1745</v>
      </c>
    </row>
    <row r="1016" spans="1:6">
      <c r="A1016" t="s">
        <v>1034</v>
      </c>
      <c r="B1016" t="s">
        <v>1</v>
      </c>
      <c r="C1016" t="s">
        <v>1719</v>
      </c>
      <c r="D1016" t="s">
        <v>1706</v>
      </c>
      <c r="E1016" t="s">
        <v>1704</v>
      </c>
      <c r="F1016" t="s">
        <v>1746</v>
      </c>
    </row>
    <row r="1017" spans="1:6">
      <c r="A1017" t="s">
        <v>1035</v>
      </c>
      <c r="B1017" t="s">
        <v>1</v>
      </c>
      <c r="C1017" t="s">
        <v>1719</v>
      </c>
      <c r="D1017" t="s">
        <v>1706</v>
      </c>
      <c r="E1017" t="s">
        <v>1704</v>
      </c>
      <c r="F1017" t="s">
        <v>1747</v>
      </c>
    </row>
    <row r="1018" spans="1:6">
      <c r="A1018" t="s">
        <v>1036</v>
      </c>
      <c r="B1018" t="s">
        <v>1</v>
      </c>
      <c r="C1018" t="s">
        <v>1719</v>
      </c>
      <c r="D1018" t="s">
        <v>1706</v>
      </c>
      <c r="E1018" t="s">
        <v>1704</v>
      </c>
      <c r="F1018" t="s">
        <v>1748</v>
      </c>
    </row>
    <row r="1019" spans="1:6">
      <c r="A1019" t="s">
        <v>1037</v>
      </c>
      <c r="B1019" t="s">
        <v>1</v>
      </c>
      <c r="C1019" t="s">
        <v>1719</v>
      </c>
      <c r="D1019" t="s">
        <v>1706</v>
      </c>
      <c r="E1019" t="s">
        <v>1704</v>
      </c>
      <c r="F1019" t="s">
        <v>1749</v>
      </c>
    </row>
    <row r="1020" spans="1:6">
      <c r="A1020" t="s">
        <v>1038</v>
      </c>
      <c r="B1020" t="s">
        <v>1</v>
      </c>
      <c r="C1020" t="s">
        <v>1719</v>
      </c>
      <c r="D1020" t="s">
        <v>1706</v>
      </c>
      <c r="E1020" t="s">
        <v>1704</v>
      </c>
      <c r="F1020" t="s">
        <v>1750</v>
      </c>
    </row>
    <row r="1021" spans="1:6">
      <c r="A1021" t="s">
        <v>1039</v>
      </c>
      <c r="B1021" t="s">
        <v>1</v>
      </c>
      <c r="C1021" t="s">
        <v>1719</v>
      </c>
      <c r="D1021" t="s">
        <v>1706</v>
      </c>
      <c r="E1021" t="s">
        <v>1704</v>
      </c>
      <c r="F1021" t="s">
        <v>1751</v>
      </c>
    </row>
    <row r="1022" spans="1:6">
      <c r="A1022" t="s">
        <v>1040</v>
      </c>
      <c r="B1022" t="s">
        <v>1</v>
      </c>
      <c r="C1022" t="s">
        <v>1719</v>
      </c>
      <c r="D1022" t="s">
        <v>1707</v>
      </c>
      <c r="E1022" t="s">
        <v>1703</v>
      </c>
      <c r="F1022" t="s">
        <v>1742</v>
      </c>
    </row>
    <row r="1023" spans="1:6">
      <c r="A1023" t="s">
        <v>1041</v>
      </c>
      <c r="B1023" t="s">
        <v>1</v>
      </c>
      <c r="C1023" t="s">
        <v>1719</v>
      </c>
      <c r="D1023" t="s">
        <v>1707</v>
      </c>
      <c r="E1023" t="s">
        <v>1703</v>
      </c>
      <c r="F1023" t="s">
        <v>1743</v>
      </c>
    </row>
    <row r="1024" spans="1:6">
      <c r="A1024" t="s">
        <v>1042</v>
      </c>
      <c r="B1024" t="s">
        <v>1</v>
      </c>
      <c r="C1024" t="s">
        <v>1719</v>
      </c>
      <c r="D1024" t="s">
        <v>1707</v>
      </c>
      <c r="E1024" t="s">
        <v>1703</v>
      </c>
      <c r="F1024" t="s">
        <v>1744</v>
      </c>
    </row>
    <row r="1025" spans="1:6">
      <c r="A1025" t="s">
        <v>1043</v>
      </c>
      <c r="B1025" t="s">
        <v>1</v>
      </c>
      <c r="C1025" t="s">
        <v>1719</v>
      </c>
      <c r="D1025" t="s">
        <v>1707</v>
      </c>
      <c r="E1025" t="s">
        <v>1703</v>
      </c>
      <c r="F1025" t="s">
        <v>1745</v>
      </c>
    </row>
    <row r="1026" spans="1:6">
      <c r="A1026" t="s">
        <v>1044</v>
      </c>
      <c r="B1026" t="s">
        <v>1</v>
      </c>
      <c r="C1026" t="s">
        <v>1719</v>
      </c>
      <c r="D1026" t="s">
        <v>1707</v>
      </c>
      <c r="E1026" t="s">
        <v>1703</v>
      </c>
      <c r="F1026" t="s">
        <v>1746</v>
      </c>
    </row>
    <row r="1027" spans="1:6">
      <c r="A1027" t="s">
        <v>1045</v>
      </c>
      <c r="B1027" t="s">
        <v>1</v>
      </c>
      <c r="C1027" t="s">
        <v>1719</v>
      </c>
      <c r="D1027" t="s">
        <v>1707</v>
      </c>
      <c r="E1027" t="s">
        <v>1703</v>
      </c>
      <c r="F1027" t="s">
        <v>1747</v>
      </c>
    </row>
    <row r="1028" spans="1:6">
      <c r="A1028" t="s">
        <v>1046</v>
      </c>
      <c r="B1028" t="s">
        <v>1</v>
      </c>
      <c r="C1028" t="s">
        <v>1719</v>
      </c>
      <c r="D1028" t="s">
        <v>1707</v>
      </c>
      <c r="E1028" t="s">
        <v>1703</v>
      </c>
      <c r="F1028" t="s">
        <v>1748</v>
      </c>
    </row>
    <row r="1029" spans="1:6">
      <c r="A1029" t="s">
        <v>1047</v>
      </c>
      <c r="B1029" t="s">
        <v>1</v>
      </c>
      <c r="C1029" t="s">
        <v>1719</v>
      </c>
      <c r="D1029" t="s">
        <v>1707</v>
      </c>
      <c r="E1029" t="s">
        <v>1703</v>
      </c>
      <c r="F1029" t="s">
        <v>1749</v>
      </c>
    </row>
    <row r="1030" spans="1:6">
      <c r="A1030" t="s">
        <v>1048</v>
      </c>
      <c r="B1030" t="s">
        <v>1</v>
      </c>
      <c r="C1030" t="s">
        <v>1719</v>
      </c>
      <c r="D1030" t="s">
        <v>1707</v>
      </c>
      <c r="E1030" t="s">
        <v>1703</v>
      </c>
      <c r="F1030" t="s">
        <v>1750</v>
      </c>
    </row>
    <row r="1031" spans="1:6">
      <c r="A1031" t="s">
        <v>1049</v>
      </c>
      <c r="B1031" t="s">
        <v>1</v>
      </c>
      <c r="C1031" t="s">
        <v>1719</v>
      </c>
      <c r="D1031" t="s">
        <v>1707</v>
      </c>
      <c r="E1031" t="s">
        <v>1703</v>
      </c>
      <c r="F1031" t="s">
        <v>1751</v>
      </c>
    </row>
    <row r="1032" spans="1:6">
      <c r="A1032" t="s">
        <v>1050</v>
      </c>
      <c r="B1032" t="s">
        <v>1</v>
      </c>
      <c r="C1032" t="s">
        <v>1719</v>
      </c>
      <c r="D1032" t="s">
        <v>1707</v>
      </c>
      <c r="E1032" t="s">
        <v>1704</v>
      </c>
      <c r="F1032" t="s">
        <v>1742</v>
      </c>
    </row>
    <row r="1033" spans="1:6">
      <c r="A1033" t="s">
        <v>1051</v>
      </c>
      <c r="B1033" t="s">
        <v>1</v>
      </c>
      <c r="C1033" t="s">
        <v>1719</v>
      </c>
      <c r="D1033" t="s">
        <v>1707</v>
      </c>
      <c r="E1033" t="s">
        <v>1704</v>
      </c>
      <c r="F1033" t="s">
        <v>1743</v>
      </c>
    </row>
    <row r="1034" spans="1:6">
      <c r="A1034" t="s">
        <v>1052</v>
      </c>
      <c r="B1034" t="s">
        <v>1</v>
      </c>
      <c r="C1034" t="s">
        <v>1719</v>
      </c>
      <c r="D1034" t="s">
        <v>1707</v>
      </c>
      <c r="E1034" t="s">
        <v>1704</v>
      </c>
      <c r="F1034" t="s">
        <v>1744</v>
      </c>
    </row>
    <row r="1035" spans="1:6">
      <c r="A1035" t="s">
        <v>1053</v>
      </c>
      <c r="B1035" t="s">
        <v>1</v>
      </c>
      <c r="C1035" t="s">
        <v>1719</v>
      </c>
      <c r="D1035" t="s">
        <v>1707</v>
      </c>
      <c r="E1035" t="s">
        <v>1704</v>
      </c>
      <c r="F1035" t="s">
        <v>1745</v>
      </c>
    </row>
    <row r="1036" spans="1:6">
      <c r="A1036" t="s">
        <v>1054</v>
      </c>
      <c r="B1036" t="s">
        <v>1</v>
      </c>
      <c r="C1036" t="s">
        <v>1719</v>
      </c>
      <c r="D1036" t="s">
        <v>1707</v>
      </c>
      <c r="E1036" t="s">
        <v>1704</v>
      </c>
      <c r="F1036" t="s">
        <v>1746</v>
      </c>
    </row>
    <row r="1037" spans="1:6">
      <c r="A1037" t="s">
        <v>1055</v>
      </c>
      <c r="B1037" t="s">
        <v>1</v>
      </c>
      <c r="C1037" t="s">
        <v>1719</v>
      </c>
      <c r="D1037" t="s">
        <v>1707</v>
      </c>
      <c r="E1037" t="s">
        <v>1704</v>
      </c>
      <c r="F1037" t="s">
        <v>1747</v>
      </c>
    </row>
    <row r="1038" spans="1:6">
      <c r="A1038" t="s">
        <v>1056</v>
      </c>
      <c r="B1038" t="s">
        <v>1</v>
      </c>
      <c r="C1038" t="s">
        <v>1719</v>
      </c>
      <c r="D1038" t="s">
        <v>1707</v>
      </c>
      <c r="E1038" t="s">
        <v>1704</v>
      </c>
      <c r="F1038" t="s">
        <v>1748</v>
      </c>
    </row>
    <row r="1039" spans="1:6">
      <c r="A1039" t="s">
        <v>1057</v>
      </c>
      <c r="B1039" t="s">
        <v>1</v>
      </c>
      <c r="C1039" t="s">
        <v>1719</v>
      </c>
      <c r="D1039" t="s">
        <v>1707</v>
      </c>
      <c r="E1039" t="s">
        <v>1704</v>
      </c>
      <c r="F1039" t="s">
        <v>1749</v>
      </c>
    </row>
    <row r="1040" spans="1:6">
      <c r="A1040" t="s">
        <v>1058</v>
      </c>
      <c r="B1040" t="s">
        <v>1</v>
      </c>
      <c r="C1040" t="s">
        <v>1719</v>
      </c>
      <c r="D1040" t="s">
        <v>1707</v>
      </c>
      <c r="E1040" t="s">
        <v>1704</v>
      </c>
      <c r="F1040" t="s">
        <v>1750</v>
      </c>
    </row>
    <row r="1041" spans="1:6">
      <c r="A1041" t="s">
        <v>1059</v>
      </c>
      <c r="B1041" t="s">
        <v>1</v>
      </c>
      <c r="C1041" t="s">
        <v>1719</v>
      </c>
      <c r="D1041" t="s">
        <v>1707</v>
      </c>
      <c r="E1041" t="s">
        <v>1704</v>
      </c>
      <c r="F1041" t="s">
        <v>1751</v>
      </c>
    </row>
    <row r="1042" spans="1:6">
      <c r="A1042" t="s">
        <v>1060</v>
      </c>
      <c r="B1042" t="s">
        <v>1</v>
      </c>
      <c r="C1042" t="s">
        <v>1719</v>
      </c>
      <c r="D1042" t="s">
        <v>1708</v>
      </c>
      <c r="E1042" t="s">
        <v>1703</v>
      </c>
      <c r="F1042" t="s">
        <v>1742</v>
      </c>
    </row>
    <row r="1043" spans="1:6">
      <c r="A1043" t="s">
        <v>1061</v>
      </c>
      <c r="B1043" t="s">
        <v>1</v>
      </c>
      <c r="C1043" t="s">
        <v>1719</v>
      </c>
      <c r="D1043" t="s">
        <v>1708</v>
      </c>
      <c r="E1043" t="s">
        <v>1703</v>
      </c>
      <c r="F1043" t="s">
        <v>1743</v>
      </c>
    </row>
    <row r="1044" spans="1:6">
      <c r="A1044" t="s">
        <v>1062</v>
      </c>
      <c r="B1044" t="s">
        <v>1</v>
      </c>
      <c r="C1044" t="s">
        <v>1719</v>
      </c>
      <c r="D1044" t="s">
        <v>1708</v>
      </c>
      <c r="E1044" t="s">
        <v>1703</v>
      </c>
      <c r="F1044" t="s">
        <v>1744</v>
      </c>
    </row>
    <row r="1045" spans="1:6">
      <c r="A1045" t="s">
        <v>1063</v>
      </c>
      <c r="B1045" t="s">
        <v>1</v>
      </c>
      <c r="C1045" t="s">
        <v>1719</v>
      </c>
      <c r="D1045" t="s">
        <v>1708</v>
      </c>
      <c r="E1045" t="s">
        <v>1703</v>
      </c>
      <c r="F1045" t="s">
        <v>1745</v>
      </c>
    </row>
    <row r="1046" spans="1:6">
      <c r="A1046" t="s">
        <v>1064</v>
      </c>
      <c r="B1046" t="s">
        <v>1</v>
      </c>
      <c r="C1046" t="s">
        <v>1719</v>
      </c>
      <c r="D1046" t="s">
        <v>1708</v>
      </c>
      <c r="E1046" t="s">
        <v>1703</v>
      </c>
      <c r="F1046" t="s">
        <v>1746</v>
      </c>
    </row>
    <row r="1047" spans="1:6">
      <c r="A1047" t="s">
        <v>1065</v>
      </c>
      <c r="B1047" t="s">
        <v>1</v>
      </c>
      <c r="C1047" t="s">
        <v>1719</v>
      </c>
      <c r="D1047" t="s">
        <v>1708</v>
      </c>
      <c r="E1047" t="s">
        <v>1703</v>
      </c>
      <c r="F1047" t="s">
        <v>1747</v>
      </c>
    </row>
    <row r="1048" spans="1:6">
      <c r="A1048" t="s">
        <v>1066</v>
      </c>
      <c r="B1048" t="s">
        <v>1</v>
      </c>
      <c r="C1048" t="s">
        <v>1719</v>
      </c>
      <c r="D1048" t="s">
        <v>1708</v>
      </c>
      <c r="E1048" t="s">
        <v>1703</v>
      </c>
      <c r="F1048" t="s">
        <v>1748</v>
      </c>
    </row>
    <row r="1049" spans="1:6">
      <c r="A1049" t="s">
        <v>1067</v>
      </c>
      <c r="B1049" t="s">
        <v>1</v>
      </c>
      <c r="C1049" t="s">
        <v>1719</v>
      </c>
      <c r="D1049" t="s">
        <v>1708</v>
      </c>
      <c r="E1049" t="s">
        <v>1703</v>
      </c>
      <c r="F1049" t="s">
        <v>1749</v>
      </c>
    </row>
    <row r="1050" spans="1:6">
      <c r="A1050" t="s">
        <v>1068</v>
      </c>
      <c r="B1050" t="s">
        <v>1</v>
      </c>
      <c r="C1050" t="s">
        <v>1719</v>
      </c>
      <c r="D1050" t="s">
        <v>1708</v>
      </c>
      <c r="E1050" t="s">
        <v>1703</v>
      </c>
      <c r="F1050" t="s">
        <v>1750</v>
      </c>
    </row>
    <row r="1051" spans="1:6">
      <c r="A1051" t="s">
        <v>1069</v>
      </c>
      <c r="B1051" t="s">
        <v>1</v>
      </c>
      <c r="C1051" t="s">
        <v>1719</v>
      </c>
      <c r="D1051" t="s">
        <v>1708</v>
      </c>
      <c r="E1051" t="s">
        <v>1703</v>
      </c>
      <c r="F1051" t="s">
        <v>1751</v>
      </c>
    </row>
    <row r="1052" spans="1:6">
      <c r="A1052" t="s">
        <v>1070</v>
      </c>
      <c r="B1052" t="s">
        <v>1</v>
      </c>
      <c r="C1052" t="s">
        <v>1719</v>
      </c>
      <c r="D1052" t="s">
        <v>1708</v>
      </c>
      <c r="E1052" t="s">
        <v>1704</v>
      </c>
      <c r="F1052" t="s">
        <v>1742</v>
      </c>
    </row>
    <row r="1053" spans="1:6">
      <c r="A1053" t="s">
        <v>1071</v>
      </c>
      <c r="B1053" t="s">
        <v>1</v>
      </c>
      <c r="C1053" t="s">
        <v>1719</v>
      </c>
      <c r="D1053" t="s">
        <v>1708</v>
      </c>
      <c r="E1053" t="s">
        <v>1704</v>
      </c>
      <c r="F1053" t="s">
        <v>1743</v>
      </c>
    </row>
    <row r="1054" spans="1:6">
      <c r="A1054" t="s">
        <v>1072</v>
      </c>
      <c r="B1054" t="s">
        <v>1</v>
      </c>
      <c r="C1054" t="s">
        <v>1719</v>
      </c>
      <c r="D1054" t="s">
        <v>1708</v>
      </c>
      <c r="E1054" t="s">
        <v>1704</v>
      </c>
      <c r="F1054" t="s">
        <v>1744</v>
      </c>
    </row>
    <row r="1055" spans="1:6">
      <c r="A1055" t="s">
        <v>1073</v>
      </c>
      <c r="B1055" t="s">
        <v>1</v>
      </c>
      <c r="C1055" t="s">
        <v>1719</v>
      </c>
      <c r="D1055" t="s">
        <v>1708</v>
      </c>
      <c r="E1055" t="s">
        <v>1704</v>
      </c>
      <c r="F1055" t="s">
        <v>1745</v>
      </c>
    </row>
    <row r="1056" spans="1:6">
      <c r="A1056" t="s">
        <v>1074</v>
      </c>
      <c r="B1056" t="s">
        <v>1</v>
      </c>
      <c r="C1056" t="s">
        <v>1719</v>
      </c>
      <c r="D1056" t="s">
        <v>1708</v>
      </c>
      <c r="E1056" t="s">
        <v>1704</v>
      </c>
      <c r="F1056" t="s">
        <v>1746</v>
      </c>
    </row>
    <row r="1057" spans="1:6">
      <c r="A1057" t="s">
        <v>1075</v>
      </c>
      <c r="B1057" t="s">
        <v>1</v>
      </c>
      <c r="C1057" t="s">
        <v>1719</v>
      </c>
      <c r="D1057" t="s">
        <v>1708</v>
      </c>
      <c r="E1057" t="s">
        <v>1704</v>
      </c>
      <c r="F1057" t="s">
        <v>1747</v>
      </c>
    </row>
    <row r="1058" spans="1:6">
      <c r="A1058" t="s">
        <v>1076</v>
      </c>
      <c r="B1058" t="s">
        <v>1</v>
      </c>
      <c r="C1058" t="s">
        <v>1719</v>
      </c>
      <c r="D1058" t="s">
        <v>1708</v>
      </c>
      <c r="E1058" t="s">
        <v>1704</v>
      </c>
      <c r="F1058" t="s">
        <v>1748</v>
      </c>
    </row>
    <row r="1059" spans="1:6">
      <c r="A1059" t="s">
        <v>1077</v>
      </c>
      <c r="B1059" t="s">
        <v>1</v>
      </c>
      <c r="C1059" t="s">
        <v>1719</v>
      </c>
      <c r="D1059" t="s">
        <v>1708</v>
      </c>
      <c r="E1059" t="s">
        <v>1704</v>
      </c>
      <c r="F1059" t="s">
        <v>1749</v>
      </c>
    </row>
    <row r="1060" spans="1:6">
      <c r="A1060" t="s">
        <v>1078</v>
      </c>
      <c r="B1060" t="s">
        <v>1</v>
      </c>
      <c r="C1060" t="s">
        <v>1719</v>
      </c>
      <c r="D1060" t="s">
        <v>1708</v>
      </c>
      <c r="E1060" t="s">
        <v>1704</v>
      </c>
      <c r="F1060" t="s">
        <v>1750</v>
      </c>
    </row>
    <row r="1061" spans="1:6">
      <c r="A1061" t="s">
        <v>1079</v>
      </c>
      <c r="B1061" t="s">
        <v>1</v>
      </c>
      <c r="C1061" t="s">
        <v>1719</v>
      </c>
      <c r="D1061" t="s">
        <v>1708</v>
      </c>
      <c r="E1061" t="s">
        <v>1704</v>
      </c>
      <c r="F1061" t="s">
        <v>1751</v>
      </c>
    </row>
    <row r="1062" spans="1:6">
      <c r="A1062" t="s">
        <v>1080</v>
      </c>
      <c r="B1062" t="s">
        <v>1</v>
      </c>
      <c r="C1062" t="s">
        <v>1719</v>
      </c>
      <c r="D1062" t="s">
        <v>1709</v>
      </c>
      <c r="E1062" t="s">
        <v>1703</v>
      </c>
      <c r="F1062" t="s">
        <v>1742</v>
      </c>
    </row>
    <row r="1063" spans="1:6">
      <c r="A1063" t="s">
        <v>1081</v>
      </c>
      <c r="B1063" t="s">
        <v>1</v>
      </c>
      <c r="C1063" t="s">
        <v>1719</v>
      </c>
      <c r="D1063" t="s">
        <v>1709</v>
      </c>
      <c r="E1063" t="s">
        <v>1703</v>
      </c>
      <c r="F1063" t="s">
        <v>1743</v>
      </c>
    </row>
    <row r="1064" spans="1:6">
      <c r="A1064" t="s">
        <v>1082</v>
      </c>
      <c r="B1064" t="s">
        <v>1</v>
      </c>
      <c r="C1064" t="s">
        <v>1719</v>
      </c>
      <c r="D1064" t="s">
        <v>1709</v>
      </c>
      <c r="E1064" t="s">
        <v>1703</v>
      </c>
      <c r="F1064" t="s">
        <v>1744</v>
      </c>
    </row>
    <row r="1065" spans="1:6">
      <c r="A1065" t="s">
        <v>1083</v>
      </c>
      <c r="B1065" t="s">
        <v>1</v>
      </c>
      <c r="C1065" t="s">
        <v>1719</v>
      </c>
      <c r="D1065" t="s">
        <v>1709</v>
      </c>
      <c r="E1065" t="s">
        <v>1703</v>
      </c>
      <c r="F1065" t="s">
        <v>1745</v>
      </c>
    </row>
    <row r="1066" spans="1:6">
      <c r="A1066" t="s">
        <v>1084</v>
      </c>
      <c r="B1066" t="s">
        <v>1</v>
      </c>
      <c r="C1066" t="s">
        <v>1719</v>
      </c>
      <c r="D1066" t="s">
        <v>1709</v>
      </c>
      <c r="E1066" t="s">
        <v>1703</v>
      </c>
      <c r="F1066" t="s">
        <v>1746</v>
      </c>
    </row>
    <row r="1067" spans="1:6">
      <c r="A1067" t="s">
        <v>1085</v>
      </c>
      <c r="B1067" t="s">
        <v>1</v>
      </c>
      <c r="C1067" t="s">
        <v>1719</v>
      </c>
      <c r="D1067" t="s">
        <v>1709</v>
      </c>
      <c r="E1067" t="s">
        <v>1703</v>
      </c>
      <c r="F1067" t="s">
        <v>1747</v>
      </c>
    </row>
    <row r="1068" spans="1:6">
      <c r="A1068" t="s">
        <v>1086</v>
      </c>
      <c r="B1068" t="s">
        <v>1</v>
      </c>
      <c r="C1068" t="s">
        <v>1719</v>
      </c>
      <c r="D1068" t="s">
        <v>1709</v>
      </c>
      <c r="E1068" t="s">
        <v>1703</v>
      </c>
      <c r="F1068" t="s">
        <v>1748</v>
      </c>
    </row>
    <row r="1069" spans="1:6">
      <c r="A1069" t="s">
        <v>1087</v>
      </c>
      <c r="B1069" t="s">
        <v>1</v>
      </c>
      <c r="C1069" t="s">
        <v>1719</v>
      </c>
      <c r="D1069" t="s">
        <v>1709</v>
      </c>
      <c r="E1069" t="s">
        <v>1703</v>
      </c>
      <c r="F1069" t="s">
        <v>1749</v>
      </c>
    </row>
    <row r="1070" spans="1:6">
      <c r="A1070" t="s">
        <v>1088</v>
      </c>
      <c r="B1070" t="s">
        <v>1</v>
      </c>
      <c r="C1070" t="s">
        <v>1719</v>
      </c>
      <c r="D1070" t="s">
        <v>1709</v>
      </c>
      <c r="E1070" t="s">
        <v>1703</v>
      </c>
      <c r="F1070" t="s">
        <v>1750</v>
      </c>
    </row>
    <row r="1071" spans="1:6">
      <c r="A1071" t="s">
        <v>1089</v>
      </c>
      <c r="B1071" t="s">
        <v>1</v>
      </c>
      <c r="C1071" t="s">
        <v>1719</v>
      </c>
      <c r="D1071" t="s">
        <v>1709</v>
      </c>
      <c r="E1071" t="s">
        <v>1703</v>
      </c>
      <c r="F1071" t="s">
        <v>1751</v>
      </c>
    </row>
    <row r="1072" spans="1:6">
      <c r="A1072" t="s">
        <v>1090</v>
      </c>
      <c r="B1072" t="s">
        <v>1</v>
      </c>
      <c r="C1072" t="s">
        <v>1719</v>
      </c>
      <c r="D1072" t="s">
        <v>1709</v>
      </c>
      <c r="E1072" t="s">
        <v>1704</v>
      </c>
      <c r="F1072" t="s">
        <v>1742</v>
      </c>
    </row>
    <row r="1073" spans="1:6">
      <c r="A1073" t="s">
        <v>1091</v>
      </c>
      <c r="B1073" t="s">
        <v>1</v>
      </c>
      <c r="C1073" t="s">
        <v>1719</v>
      </c>
      <c r="D1073" t="s">
        <v>1709</v>
      </c>
      <c r="E1073" t="s">
        <v>1704</v>
      </c>
      <c r="F1073" t="s">
        <v>1743</v>
      </c>
    </row>
    <row r="1074" spans="1:6">
      <c r="A1074" t="s">
        <v>1092</v>
      </c>
      <c r="B1074" t="s">
        <v>1</v>
      </c>
      <c r="C1074" t="s">
        <v>1719</v>
      </c>
      <c r="D1074" t="s">
        <v>1709</v>
      </c>
      <c r="E1074" t="s">
        <v>1704</v>
      </c>
      <c r="F1074" t="s">
        <v>1744</v>
      </c>
    </row>
    <row r="1075" spans="1:6">
      <c r="A1075" t="s">
        <v>1093</v>
      </c>
      <c r="B1075" t="s">
        <v>1</v>
      </c>
      <c r="C1075" t="s">
        <v>1719</v>
      </c>
      <c r="D1075" t="s">
        <v>1709</v>
      </c>
      <c r="E1075" t="s">
        <v>1704</v>
      </c>
      <c r="F1075" t="s">
        <v>1745</v>
      </c>
    </row>
    <row r="1076" spans="1:6">
      <c r="A1076" t="s">
        <v>1094</v>
      </c>
      <c r="B1076" t="s">
        <v>1</v>
      </c>
      <c r="C1076" t="s">
        <v>1719</v>
      </c>
      <c r="D1076" t="s">
        <v>1709</v>
      </c>
      <c r="E1076" t="s">
        <v>1704</v>
      </c>
      <c r="F1076" t="s">
        <v>1746</v>
      </c>
    </row>
    <row r="1077" spans="1:6">
      <c r="A1077" t="s">
        <v>1095</v>
      </c>
      <c r="B1077" t="s">
        <v>1</v>
      </c>
      <c r="C1077" t="s">
        <v>1719</v>
      </c>
      <c r="D1077" t="s">
        <v>1709</v>
      </c>
      <c r="E1077" t="s">
        <v>1704</v>
      </c>
      <c r="F1077" t="s">
        <v>1747</v>
      </c>
    </row>
    <row r="1078" spans="1:6">
      <c r="A1078" t="s">
        <v>1096</v>
      </c>
      <c r="B1078" t="s">
        <v>1</v>
      </c>
      <c r="C1078" t="s">
        <v>1719</v>
      </c>
      <c r="D1078" t="s">
        <v>1709</v>
      </c>
      <c r="E1078" t="s">
        <v>1704</v>
      </c>
      <c r="F1078" t="s">
        <v>1748</v>
      </c>
    </row>
    <row r="1079" spans="1:6">
      <c r="A1079" t="s">
        <v>1097</v>
      </c>
      <c r="B1079" t="s">
        <v>1</v>
      </c>
      <c r="C1079" t="s">
        <v>1719</v>
      </c>
      <c r="D1079" t="s">
        <v>1709</v>
      </c>
      <c r="E1079" t="s">
        <v>1704</v>
      </c>
      <c r="F1079" t="s">
        <v>1749</v>
      </c>
    </row>
    <row r="1080" spans="1:6">
      <c r="A1080" t="s">
        <v>1098</v>
      </c>
      <c r="B1080" t="s">
        <v>1</v>
      </c>
      <c r="C1080" t="s">
        <v>1719</v>
      </c>
      <c r="D1080" t="s">
        <v>1709</v>
      </c>
      <c r="E1080" t="s">
        <v>1704</v>
      </c>
      <c r="F1080" t="s">
        <v>1750</v>
      </c>
    </row>
    <row r="1081" spans="1:6">
      <c r="A1081" t="s">
        <v>1099</v>
      </c>
      <c r="B1081" t="s">
        <v>1</v>
      </c>
      <c r="C1081" t="s">
        <v>1719</v>
      </c>
      <c r="D1081" t="s">
        <v>1709</v>
      </c>
      <c r="E1081" t="s">
        <v>1704</v>
      </c>
      <c r="F1081" t="s">
        <v>1751</v>
      </c>
    </row>
    <row r="1082" spans="1:6">
      <c r="A1082" t="s">
        <v>1100</v>
      </c>
      <c r="B1082" t="s">
        <v>1</v>
      </c>
      <c r="C1082" t="s">
        <v>1719</v>
      </c>
      <c r="D1082" t="s">
        <v>1710</v>
      </c>
      <c r="E1082" t="s">
        <v>1703</v>
      </c>
      <c r="F1082" t="s">
        <v>1742</v>
      </c>
    </row>
    <row r="1083" spans="1:6">
      <c r="A1083" t="s">
        <v>1101</v>
      </c>
      <c r="B1083" t="s">
        <v>1</v>
      </c>
      <c r="C1083" t="s">
        <v>1719</v>
      </c>
      <c r="D1083" t="s">
        <v>1710</v>
      </c>
      <c r="E1083" t="s">
        <v>1703</v>
      </c>
      <c r="F1083" t="s">
        <v>1743</v>
      </c>
    </row>
    <row r="1084" spans="1:6">
      <c r="A1084" t="s">
        <v>1102</v>
      </c>
      <c r="B1084" t="s">
        <v>1</v>
      </c>
      <c r="C1084" t="s">
        <v>1719</v>
      </c>
      <c r="D1084" t="s">
        <v>1710</v>
      </c>
      <c r="E1084" t="s">
        <v>1703</v>
      </c>
      <c r="F1084" t="s">
        <v>1744</v>
      </c>
    </row>
    <row r="1085" spans="1:6">
      <c r="A1085" t="s">
        <v>1103</v>
      </c>
      <c r="B1085" t="s">
        <v>1</v>
      </c>
      <c r="C1085" t="s">
        <v>1719</v>
      </c>
      <c r="D1085" t="s">
        <v>1710</v>
      </c>
      <c r="E1085" t="s">
        <v>1703</v>
      </c>
      <c r="F1085" t="s">
        <v>1745</v>
      </c>
    </row>
    <row r="1086" spans="1:6">
      <c r="A1086" t="s">
        <v>1104</v>
      </c>
      <c r="B1086" t="s">
        <v>1</v>
      </c>
      <c r="C1086" t="s">
        <v>1719</v>
      </c>
      <c r="D1086" t="s">
        <v>1710</v>
      </c>
      <c r="E1086" t="s">
        <v>1703</v>
      </c>
      <c r="F1086" t="s">
        <v>1746</v>
      </c>
    </row>
    <row r="1087" spans="1:6">
      <c r="A1087" t="s">
        <v>1105</v>
      </c>
      <c r="B1087" t="s">
        <v>1</v>
      </c>
      <c r="C1087" t="s">
        <v>1719</v>
      </c>
      <c r="D1087" t="s">
        <v>1710</v>
      </c>
      <c r="E1087" t="s">
        <v>1703</v>
      </c>
      <c r="F1087" t="s">
        <v>1747</v>
      </c>
    </row>
    <row r="1088" spans="1:6">
      <c r="A1088" t="s">
        <v>1106</v>
      </c>
      <c r="B1088" t="s">
        <v>1</v>
      </c>
      <c r="C1088" t="s">
        <v>1719</v>
      </c>
      <c r="D1088" t="s">
        <v>1710</v>
      </c>
      <c r="E1088" t="s">
        <v>1703</v>
      </c>
      <c r="F1088" t="s">
        <v>1748</v>
      </c>
    </row>
    <row r="1089" spans="1:6">
      <c r="A1089" t="s">
        <v>1107</v>
      </c>
      <c r="B1089" t="s">
        <v>1</v>
      </c>
      <c r="C1089" t="s">
        <v>1719</v>
      </c>
      <c r="D1089" t="s">
        <v>1710</v>
      </c>
      <c r="E1089" t="s">
        <v>1703</v>
      </c>
      <c r="F1089" t="s">
        <v>1749</v>
      </c>
    </row>
    <row r="1090" spans="1:6">
      <c r="A1090" t="s">
        <v>1108</v>
      </c>
      <c r="B1090" t="s">
        <v>1</v>
      </c>
      <c r="C1090" t="s">
        <v>1719</v>
      </c>
      <c r="D1090" t="s">
        <v>1710</v>
      </c>
      <c r="E1090" t="s">
        <v>1703</v>
      </c>
      <c r="F1090" t="s">
        <v>1750</v>
      </c>
    </row>
    <row r="1091" spans="1:6">
      <c r="A1091" t="s">
        <v>1109</v>
      </c>
      <c r="B1091" t="s">
        <v>1</v>
      </c>
      <c r="C1091" t="s">
        <v>1719</v>
      </c>
      <c r="D1091" t="s">
        <v>1710</v>
      </c>
      <c r="E1091" t="s">
        <v>1703</v>
      </c>
      <c r="F1091" t="s">
        <v>1751</v>
      </c>
    </row>
    <row r="1092" spans="1:6">
      <c r="A1092" t="s">
        <v>1110</v>
      </c>
      <c r="B1092" t="s">
        <v>1</v>
      </c>
      <c r="C1092" t="s">
        <v>1719</v>
      </c>
      <c r="D1092" t="s">
        <v>1710</v>
      </c>
      <c r="E1092" t="s">
        <v>1704</v>
      </c>
      <c r="F1092" t="s">
        <v>1742</v>
      </c>
    </row>
    <row r="1093" spans="1:6">
      <c r="A1093" t="s">
        <v>1111</v>
      </c>
      <c r="B1093" t="s">
        <v>1</v>
      </c>
      <c r="C1093" t="s">
        <v>1719</v>
      </c>
      <c r="D1093" t="s">
        <v>1710</v>
      </c>
      <c r="E1093" t="s">
        <v>1704</v>
      </c>
      <c r="F1093" t="s">
        <v>1743</v>
      </c>
    </row>
    <row r="1094" spans="1:6">
      <c r="A1094" t="s">
        <v>1112</v>
      </c>
      <c r="B1094" t="s">
        <v>1</v>
      </c>
      <c r="C1094" t="s">
        <v>1719</v>
      </c>
      <c r="D1094" t="s">
        <v>1710</v>
      </c>
      <c r="E1094" t="s">
        <v>1704</v>
      </c>
      <c r="F1094" t="s">
        <v>1744</v>
      </c>
    </row>
    <row r="1095" spans="1:6">
      <c r="A1095" t="s">
        <v>1113</v>
      </c>
      <c r="B1095" t="s">
        <v>1</v>
      </c>
      <c r="C1095" t="s">
        <v>1719</v>
      </c>
      <c r="D1095" t="s">
        <v>1710</v>
      </c>
      <c r="E1095" t="s">
        <v>1704</v>
      </c>
      <c r="F1095" t="s">
        <v>1745</v>
      </c>
    </row>
    <row r="1096" spans="1:6">
      <c r="A1096" t="s">
        <v>1114</v>
      </c>
      <c r="B1096" t="s">
        <v>1</v>
      </c>
      <c r="C1096" t="s">
        <v>1719</v>
      </c>
      <c r="D1096" t="s">
        <v>1710</v>
      </c>
      <c r="E1096" t="s">
        <v>1704</v>
      </c>
      <c r="F1096" t="s">
        <v>1746</v>
      </c>
    </row>
    <row r="1097" spans="1:6">
      <c r="A1097" t="s">
        <v>1115</v>
      </c>
      <c r="B1097" t="s">
        <v>1</v>
      </c>
      <c r="C1097" t="s">
        <v>1719</v>
      </c>
      <c r="D1097" t="s">
        <v>1710</v>
      </c>
      <c r="E1097" t="s">
        <v>1704</v>
      </c>
      <c r="F1097" t="s">
        <v>1747</v>
      </c>
    </row>
    <row r="1098" spans="1:6">
      <c r="A1098" t="s">
        <v>1116</v>
      </c>
      <c r="B1098" t="s">
        <v>1</v>
      </c>
      <c r="C1098" t="s">
        <v>1719</v>
      </c>
      <c r="D1098" t="s">
        <v>1710</v>
      </c>
      <c r="E1098" t="s">
        <v>1704</v>
      </c>
      <c r="F1098" t="s">
        <v>1748</v>
      </c>
    </row>
    <row r="1099" spans="1:6">
      <c r="A1099" t="s">
        <v>1117</v>
      </c>
      <c r="B1099" t="s">
        <v>1</v>
      </c>
      <c r="C1099" t="s">
        <v>1719</v>
      </c>
      <c r="D1099" t="s">
        <v>1710</v>
      </c>
      <c r="E1099" t="s">
        <v>1704</v>
      </c>
      <c r="F1099" t="s">
        <v>1749</v>
      </c>
    </row>
    <row r="1100" spans="1:6">
      <c r="A1100" t="s">
        <v>1118</v>
      </c>
      <c r="B1100" t="s">
        <v>1</v>
      </c>
      <c r="C1100" t="s">
        <v>1719</v>
      </c>
      <c r="D1100" t="s">
        <v>1710</v>
      </c>
      <c r="E1100" t="s">
        <v>1704</v>
      </c>
      <c r="F1100" t="s">
        <v>1750</v>
      </c>
    </row>
    <row r="1101" spans="1:6">
      <c r="A1101" t="s">
        <v>1119</v>
      </c>
      <c r="B1101" t="s">
        <v>1</v>
      </c>
      <c r="C1101" t="s">
        <v>1719</v>
      </c>
      <c r="D1101" t="s">
        <v>1710</v>
      </c>
      <c r="E1101" t="s">
        <v>1704</v>
      </c>
      <c r="F1101" t="s">
        <v>1751</v>
      </c>
    </row>
    <row r="1102" spans="1:6">
      <c r="A1102" t="s">
        <v>1120</v>
      </c>
      <c r="B1102" t="s">
        <v>1</v>
      </c>
      <c r="C1102" t="s">
        <v>1719</v>
      </c>
      <c r="D1102" t="s">
        <v>1711</v>
      </c>
      <c r="E1102" t="s">
        <v>1703</v>
      </c>
      <c r="F1102" t="s">
        <v>1742</v>
      </c>
    </row>
    <row r="1103" spans="1:6">
      <c r="A1103" t="s">
        <v>1121</v>
      </c>
      <c r="B1103" t="s">
        <v>1</v>
      </c>
      <c r="C1103" t="s">
        <v>1719</v>
      </c>
      <c r="D1103" t="s">
        <v>1711</v>
      </c>
      <c r="E1103" t="s">
        <v>1703</v>
      </c>
      <c r="F1103" t="s">
        <v>1743</v>
      </c>
    </row>
    <row r="1104" spans="1:6">
      <c r="A1104" t="s">
        <v>1122</v>
      </c>
      <c r="B1104" t="s">
        <v>1</v>
      </c>
      <c r="C1104" t="s">
        <v>1719</v>
      </c>
      <c r="D1104" t="s">
        <v>1711</v>
      </c>
      <c r="E1104" t="s">
        <v>1703</v>
      </c>
      <c r="F1104" t="s">
        <v>1744</v>
      </c>
    </row>
    <row r="1105" spans="1:6">
      <c r="A1105" t="s">
        <v>1123</v>
      </c>
      <c r="B1105" t="s">
        <v>1</v>
      </c>
      <c r="C1105" t="s">
        <v>1719</v>
      </c>
      <c r="D1105" t="s">
        <v>1711</v>
      </c>
      <c r="E1105" t="s">
        <v>1703</v>
      </c>
      <c r="F1105" t="s">
        <v>1745</v>
      </c>
    </row>
    <row r="1106" spans="1:6">
      <c r="A1106" t="s">
        <v>1124</v>
      </c>
      <c r="B1106" t="s">
        <v>1</v>
      </c>
      <c r="C1106" t="s">
        <v>1719</v>
      </c>
      <c r="D1106" t="s">
        <v>1711</v>
      </c>
      <c r="E1106" t="s">
        <v>1703</v>
      </c>
      <c r="F1106" t="s">
        <v>1746</v>
      </c>
    </row>
    <row r="1107" spans="1:6">
      <c r="A1107" t="s">
        <v>1125</v>
      </c>
      <c r="B1107" t="s">
        <v>1</v>
      </c>
      <c r="C1107" t="s">
        <v>1719</v>
      </c>
      <c r="D1107" t="s">
        <v>1711</v>
      </c>
      <c r="E1107" t="s">
        <v>1703</v>
      </c>
      <c r="F1107" t="s">
        <v>1747</v>
      </c>
    </row>
    <row r="1108" spans="1:6">
      <c r="A1108" t="s">
        <v>1126</v>
      </c>
      <c r="B1108" t="s">
        <v>1</v>
      </c>
      <c r="C1108" t="s">
        <v>1719</v>
      </c>
      <c r="D1108" t="s">
        <v>1711</v>
      </c>
      <c r="E1108" t="s">
        <v>1703</v>
      </c>
      <c r="F1108" t="s">
        <v>1748</v>
      </c>
    </row>
    <row r="1109" spans="1:6">
      <c r="A1109" t="s">
        <v>1127</v>
      </c>
      <c r="B1109" t="s">
        <v>1</v>
      </c>
      <c r="C1109" t="s">
        <v>1719</v>
      </c>
      <c r="D1109" t="s">
        <v>1711</v>
      </c>
      <c r="E1109" t="s">
        <v>1703</v>
      </c>
      <c r="F1109" t="s">
        <v>1749</v>
      </c>
    </row>
    <row r="1110" spans="1:6">
      <c r="A1110" t="s">
        <v>1128</v>
      </c>
      <c r="B1110" t="s">
        <v>1</v>
      </c>
      <c r="C1110" t="s">
        <v>1719</v>
      </c>
      <c r="D1110" t="s">
        <v>1711</v>
      </c>
      <c r="E1110" t="s">
        <v>1703</v>
      </c>
      <c r="F1110" t="s">
        <v>1750</v>
      </c>
    </row>
    <row r="1111" spans="1:6">
      <c r="A1111" t="s">
        <v>1129</v>
      </c>
      <c r="B1111" t="s">
        <v>1</v>
      </c>
      <c r="C1111" t="s">
        <v>1719</v>
      </c>
      <c r="D1111" t="s">
        <v>1711</v>
      </c>
      <c r="E1111" t="s">
        <v>1703</v>
      </c>
      <c r="F1111" t="s">
        <v>1751</v>
      </c>
    </row>
    <row r="1112" spans="1:6">
      <c r="A1112" t="s">
        <v>1130</v>
      </c>
      <c r="B1112" t="s">
        <v>1</v>
      </c>
      <c r="C1112" t="s">
        <v>1719</v>
      </c>
      <c r="D1112" t="s">
        <v>1711</v>
      </c>
      <c r="E1112" t="s">
        <v>1704</v>
      </c>
      <c r="F1112" t="s">
        <v>1742</v>
      </c>
    </row>
    <row r="1113" spans="1:6">
      <c r="A1113" t="s">
        <v>1131</v>
      </c>
      <c r="B1113" t="s">
        <v>1</v>
      </c>
      <c r="C1113" t="s">
        <v>1719</v>
      </c>
      <c r="D1113" t="s">
        <v>1711</v>
      </c>
      <c r="E1113" t="s">
        <v>1704</v>
      </c>
      <c r="F1113" t="s">
        <v>1743</v>
      </c>
    </row>
    <row r="1114" spans="1:6">
      <c r="A1114" t="s">
        <v>1132</v>
      </c>
      <c r="B1114" t="s">
        <v>1</v>
      </c>
      <c r="C1114" t="s">
        <v>1719</v>
      </c>
      <c r="D1114" t="s">
        <v>1711</v>
      </c>
      <c r="E1114" t="s">
        <v>1704</v>
      </c>
      <c r="F1114" t="s">
        <v>1744</v>
      </c>
    </row>
    <row r="1115" spans="1:6">
      <c r="A1115" t="s">
        <v>1133</v>
      </c>
      <c r="B1115" t="s">
        <v>1</v>
      </c>
      <c r="C1115" t="s">
        <v>1719</v>
      </c>
      <c r="D1115" t="s">
        <v>1711</v>
      </c>
      <c r="E1115" t="s">
        <v>1704</v>
      </c>
      <c r="F1115" t="s">
        <v>1745</v>
      </c>
    </row>
    <row r="1116" spans="1:6">
      <c r="A1116" t="s">
        <v>1134</v>
      </c>
      <c r="B1116" t="s">
        <v>1</v>
      </c>
      <c r="C1116" t="s">
        <v>1719</v>
      </c>
      <c r="D1116" t="s">
        <v>1711</v>
      </c>
      <c r="E1116" t="s">
        <v>1704</v>
      </c>
      <c r="F1116" t="s">
        <v>1746</v>
      </c>
    </row>
    <row r="1117" spans="1:6">
      <c r="A1117" t="s">
        <v>1135</v>
      </c>
      <c r="B1117" t="s">
        <v>1</v>
      </c>
      <c r="C1117" t="s">
        <v>1719</v>
      </c>
      <c r="D1117" t="s">
        <v>1711</v>
      </c>
      <c r="E1117" t="s">
        <v>1704</v>
      </c>
      <c r="F1117" t="s">
        <v>1747</v>
      </c>
    </row>
    <row r="1118" spans="1:6">
      <c r="A1118" t="s">
        <v>1136</v>
      </c>
      <c r="B1118" t="s">
        <v>1</v>
      </c>
      <c r="C1118" t="s">
        <v>1719</v>
      </c>
      <c r="D1118" t="s">
        <v>1711</v>
      </c>
      <c r="E1118" t="s">
        <v>1704</v>
      </c>
      <c r="F1118" t="s">
        <v>1748</v>
      </c>
    </row>
    <row r="1119" spans="1:6">
      <c r="A1119" t="s">
        <v>1137</v>
      </c>
      <c r="B1119" t="s">
        <v>1</v>
      </c>
      <c r="C1119" t="s">
        <v>1719</v>
      </c>
      <c r="D1119" t="s">
        <v>1711</v>
      </c>
      <c r="E1119" t="s">
        <v>1704</v>
      </c>
      <c r="F1119" t="s">
        <v>1749</v>
      </c>
    </row>
    <row r="1120" spans="1:6">
      <c r="A1120" t="s">
        <v>1138</v>
      </c>
      <c r="B1120" t="s">
        <v>1</v>
      </c>
      <c r="C1120" t="s">
        <v>1719</v>
      </c>
      <c r="D1120" t="s">
        <v>1711</v>
      </c>
      <c r="E1120" t="s">
        <v>1704</v>
      </c>
      <c r="F1120" t="s">
        <v>1750</v>
      </c>
    </row>
    <row r="1121" spans="1:6">
      <c r="A1121" t="s">
        <v>1139</v>
      </c>
      <c r="B1121" t="s">
        <v>1</v>
      </c>
      <c r="C1121" t="s">
        <v>1719</v>
      </c>
      <c r="D1121" t="s">
        <v>1711</v>
      </c>
      <c r="E1121" t="s">
        <v>1704</v>
      </c>
      <c r="F1121" t="s">
        <v>1751</v>
      </c>
    </row>
    <row r="1122" spans="1:6">
      <c r="A1122" t="s">
        <v>1140</v>
      </c>
      <c r="B1122" t="s">
        <v>1</v>
      </c>
      <c r="C1122" t="s">
        <v>1719</v>
      </c>
      <c r="D1122" t="s">
        <v>1712</v>
      </c>
      <c r="E1122" t="s">
        <v>1703</v>
      </c>
      <c r="F1122" t="s">
        <v>1742</v>
      </c>
    </row>
    <row r="1123" spans="1:6">
      <c r="A1123" t="s">
        <v>1141</v>
      </c>
      <c r="B1123" t="s">
        <v>1</v>
      </c>
      <c r="C1123" t="s">
        <v>1719</v>
      </c>
      <c r="D1123" t="s">
        <v>1712</v>
      </c>
      <c r="E1123" t="s">
        <v>1703</v>
      </c>
      <c r="F1123" t="s">
        <v>1743</v>
      </c>
    </row>
    <row r="1124" spans="1:6">
      <c r="A1124" t="s">
        <v>1142</v>
      </c>
      <c r="B1124" t="s">
        <v>1</v>
      </c>
      <c r="C1124" t="s">
        <v>1719</v>
      </c>
      <c r="D1124" t="s">
        <v>1712</v>
      </c>
      <c r="E1124" t="s">
        <v>1703</v>
      </c>
      <c r="F1124" t="s">
        <v>1744</v>
      </c>
    </row>
    <row r="1125" spans="1:6">
      <c r="A1125" t="s">
        <v>1143</v>
      </c>
      <c r="B1125" t="s">
        <v>1</v>
      </c>
      <c r="C1125" t="s">
        <v>1719</v>
      </c>
      <c r="D1125" t="s">
        <v>1712</v>
      </c>
      <c r="E1125" t="s">
        <v>1703</v>
      </c>
      <c r="F1125" t="s">
        <v>1745</v>
      </c>
    </row>
    <row r="1126" spans="1:6">
      <c r="A1126" t="s">
        <v>1144</v>
      </c>
      <c r="B1126" t="s">
        <v>1</v>
      </c>
      <c r="C1126" t="s">
        <v>1719</v>
      </c>
      <c r="D1126" t="s">
        <v>1712</v>
      </c>
      <c r="E1126" t="s">
        <v>1703</v>
      </c>
      <c r="F1126" t="s">
        <v>1746</v>
      </c>
    </row>
    <row r="1127" spans="1:6">
      <c r="A1127" t="s">
        <v>1145</v>
      </c>
      <c r="B1127" t="s">
        <v>1</v>
      </c>
      <c r="C1127" t="s">
        <v>1719</v>
      </c>
      <c r="D1127" t="s">
        <v>1712</v>
      </c>
      <c r="E1127" t="s">
        <v>1703</v>
      </c>
      <c r="F1127" t="s">
        <v>1747</v>
      </c>
    </row>
    <row r="1128" spans="1:6">
      <c r="A1128" t="s">
        <v>1146</v>
      </c>
      <c r="B1128" t="s">
        <v>1</v>
      </c>
      <c r="C1128" t="s">
        <v>1719</v>
      </c>
      <c r="D1128" t="s">
        <v>1712</v>
      </c>
      <c r="E1128" t="s">
        <v>1703</v>
      </c>
      <c r="F1128" t="s">
        <v>1748</v>
      </c>
    </row>
    <row r="1129" spans="1:6">
      <c r="A1129" t="s">
        <v>1147</v>
      </c>
      <c r="B1129" t="s">
        <v>1</v>
      </c>
      <c r="C1129" t="s">
        <v>1719</v>
      </c>
      <c r="D1129" t="s">
        <v>1712</v>
      </c>
      <c r="E1129" t="s">
        <v>1703</v>
      </c>
      <c r="F1129" t="s">
        <v>1749</v>
      </c>
    </row>
    <row r="1130" spans="1:6">
      <c r="A1130" t="s">
        <v>1148</v>
      </c>
      <c r="B1130" t="s">
        <v>1</v>
      </c>
      <c r="C1130" t="s">
        <v>1719</v>
      </c>
      <c r="D1130" t="s">
        <v>1712</v>
      </c>
      <c r="E1130" t="s">
        <v>1703</v>
      </c>
      <c r="F1130" t="s">
        <v>1750</v>
      </c>
    </row>
    <row r="1131" spans="1:6">
      <c r="A1131" t="s">
        <v>1149</v>
      </c>
      <c r="B1131" t="s">
        <v>1</v>
      </c>
      <c r="C1131" t="s">
        <v>1719</v>
      </c>
      <c r="D1131" t="s">
        <v>1712</v>
      </c>
      <c r="E1131" t="s">
        <v>1703</v>
      </c>
      <c r="F1131" t="s">
        <v>1751</v>
      </c>
    </row>
    <row r="1132" spans="1:6">
      <c r="A1132" t="s">
        <v>1150</v>
      </c>
      <c r="B1132" t="s">
        <v>1</v>
      </c>
      <c r="C1132" t="s">
        <v>1719</v>
      </c>
      <c r="D1132" t="s">
        <v>1712</v>
      </c>
      <c r="E1132" t="s">
        <v>1704</v>
      </c>
      <c r="F1132" t="s">
        <v>1742</v>
      </c>
    </row>
    <row r="1133" spans="1:6">
      <c r="A1133" t="s">
        <v>1151</v>
      </c>
      <c r="B1133" t="s">
        <v>1</v>
      </c>
      <c r="C1133" t="s">
        <v>1719</v>
      </c>
      <c r="D1133" t="s">
        <v>1712</v>
      </c>
      <c r="E1133" t="s">
        <v>1704</v>
      </c>
      <c r="F1133" t="s">
        <v>1743</v>
      </c>
    </row>
    <row r="1134" spans="1:6">
      <c r="A1134" t="s">
        <v>1152</v>
      </c>
      <c r="B1134" t="s">
        <v>1</v>
      </c>
      <c r="C1134" t="s">
        <v>1719</v>
      </c>
      <c r="D1134" t="s">
        <v>1712</v>
      </c>
      <c r="E1134" t="s">
        <v>1704</v>
      </c>
      <c r="F1134" t="s">
        <v>1744</v>
      </c>
    </row>
    <row r="1135" spans="1:6">
      <c r="A1135" t="s">
        <v>1153</v>
      </c>
      <c r="B1135" t="s">
        <v>1</v>
      </c>
      <c r="C1135" t="s">
        <v>1719</v>
      </c>
      <c r="D1135" t="s">
        <v>1712</v>
      </c>
      <c r="E1135" t="s">
        <v>1704</v>
      </c>
      <c r="F1135" t="s">
        <v>1745</v>
      </c>
    </row>
    <row r="1136" spans="1:6">
      <c r="A1136" t="s">
        <v>1154</v>
      </c>
      <c r="B1136" t="s">
        <v>1</v>
      </c>
      <c r="C1136" t="s">
        <v>1719</v>
      </c>
      <c r="D1136" t="s">
        <v>1712</v>
      </c>
      <c r="E1136" t="s">
        <v>1704</v>
      </c>
      <c r="F1136" t="s">
        <v>1746</v>
      </c>
    </row>
    <row r="1137" spans="1:6">
      <c r="A1137" t="s">
        <v>1155</v>
      </c>
      <c r="B1137" t="s">
        <v>1</v>
      </c>
      <c r="C1137" t="s">
        <v>1719</v>
      </c>
      <c r="D1137" t="s">
        <v>1712</v>
      </c>
      <c r="E1137" t="s">
        <v>1704</v>
      </c>
      <c r="F1137" t="s">
        <v>1747</v>
      </c>
    </row>
    <row r="1138" spans="1:6">
      <c r="A1138" t="s">
        <v>1156</v>
      </c>
      <c r="B1138" t="s">
        <v>1</v>
      </c>
      <c r="C1138" t="s">
        <v>1719</v>
      </c>
      <c r="D1138" t="s">
        <v>1712</v>
      </c>
      <c r="E1138" t="s">
        <v>1704</v>
      </c>
      <c r="F1138" t="s">
        <v>1748</v>
      </c>
    </row>
    <row r="1139" spans="1:6">
      <c r="A1139" t="s">
        <v>1157</v>
      </c>
      <c r="B1139" t="s">
        <v>1</v>
      </c>
      <c r="C1139" t="s">
        <v>1719</v>
      </c>
      <c r="D1139" t="s">
        <v>1712</v>
      </c>
      <c r="E1139" t="s">
        <v>1704</v>
      </c>
      <c r="F1139" t="s">
        <v>1749</v>
      </c>
    </row>
    <row r="1140" spans="1:6">
      <c r="A1140" t="s">
        <v>1158</v>
      </c>
      <c r="B1140" t="s">
        <v>1</v>
      </c>
      <c r="C1140" t="s">
        <v>1719</v>
      </c>
      <c r="D1140" t="s">
        <v>1712</v>
      </c>
      <c r="E1140" t="s">
        <v>1704</v>
      </c>
      <c r="F1140" t="s">
        <v>1750</v>
      </c>
    </row>
    <row r="1141" spans="1:6">
      <c r="A1141" t="s">
        <v>1159</v>
      </c>
      <c r="B1141" t="s">
        <v>1</v>
      </c>
      <c r="C1141" t="s">
        <v>1719</v>
      </c>
      <c r="D1141" t="s">
        <v>1712</v>
      </c>
      <c r="E1141" t="s">
        <v>1704</v>
      </c>
      <c r="F1141" t="s">
        <v>1751</v>
      </c>
    </row>
    <row r="1142" spans="1:6">
      <c r="A1142" t="s">
        <v>1160</v>
      </c>
      <c r="B1142" t="s">
        <v>1</v>
      </c>
      <c r="C1142" t="s">
        <v>1719</v>
      </c>
      <c r="D1142" t="s">
        <v>1713</v>
      </c>
      <c r="E1142" t="s">
        <v>1703</v>
      </c>
      <c r="F1142" t="s">
        <v>1742</v>
      </c>
    </row>
    <row r="1143" spans="1:6">
      <c r="A1143" t="s">
        <v>1161</v>
      </c>
      <c r="B1143" t="s">
        <v>1</v>
      </c>
      <c r="C1143" t="s">
        <v>1719</v>
      </c>
      <c r="D1143" t="s">
        <v>1713</v>
      </c>
      <c r="E1143" t="s">
        <v>1703</v>
      </c>
      <c r="F1143" t="s">
        <v>1743</v>
      </c>
    </row>
    <row r="1144" spans="1:6">
      <c r="A1144" t="s">
        <v>1162</v>
      </c>
      <c r="B1144" t="s">
        <v>1</v>
      </c>
      <c r="C1144" t="s">
        <v>1719</v>
      </c>
      <c r="D1144" t="s">
        <v>1713</v>
      </c>
      <c r="E1144" t="s">
        <v>1703</v>
      </c>
      <c r="F1144" t="s">
        <v>1744</v>
      </c>
    </row>
    <row r="1145" spans="1:6">
      <c r="A1145" t="s">
        <v>1163</v>
      </c>
      <c r="B1145" t="s">
        <v>1</v>
      </c>
      <c r="C1145" t="s">
        <v>1719</v>
      </c>
      <c r="D1145" t="s">
        <v>1713</v>
      </c>
      <c r="E1145" t="s">
        <v>1703</v>
      </c>
      <c r="F1145" t="s">
        <v>1745</v>
      </c>
    </row>
    <row r="1146" spans="1:6">
      <c r="A1146" t="s">
        <v>1164</v>
      </c>
      <c r="B1146" t="s">
        <v>1</v>
      </c>
      <c r="C1146" t="s">
        <v>1719</v>
      </c>
      <c r="D1146" t="s">
        <v>1713</v>
      </c>
      <c r="E1146" t="s">
        <v>1703</v>
      </c>
      <c r="F1146" t="s">
        <v>1746</v>
      </c>
    </row>
    <row r="1147" spans="1:6">
      <c r="A1147" t="s">
        <v>1165</v>
      </c>
      <c r="B1147" t="s">
        <v>1</v>
      </c>
      <c r="C1147" t="s">
        <v>1719</v>
      </c>
      <c r="D1147" t="s">
        <v>1713</v>
      </c>
      <c r="E1147" t="s">
        <v>1703</v>
      </c>
      <c r="F1147" t="s">
        <v>1747</v>
      </c>
    </row>
    <row r="1148" spans="1:6">
      <c r="A1148" t="s">
        <v>1166</v>
      </c>
      <c r="B1148" t="s">
        <v>1</v>
      </c>
      <c r="C1148" t="s">
        <v>1719</v>
      </c>
      <c r="D1148" t="s">
        <v>1713</v>
      </c>
      <c r="E1148" t="s">
        <v>1703</v>
      </c>
      <c r="F1148" t="s">
        <v>1748</v>
      </c>
    </row>
    <row r="1149" spans="1:6">
      <c r="A1149" t="s">
        <v>1167</v>
      </c>
      <c r="B1149" t="s">
        <v>1</v>
      </c>
      <c r="C1149" t="s">
        <v>1719</v>
      </c>
      <c r="D1149" t="s">
        <v>1713</v>
      </c>
      <c r="E1149" t="s">
        <v>1703</v>
      </c>
      <c r="F1149" t="s">
        <v>1749</v>
      </c>
    </row>
    <row r="1150" spans="1:6">
      <c r="A1150" t="s">
        <v>1168</v>
      </c>
      <c r="B1150" t="s">
        <v>1</v>
      </c>
      <c r="C1150" t="s">
        <v>1719</v>
      </c>
      <c r="D1150" t="s">
        <v>1713</v>
      </c>
      <c r="E1150" t="s">
        <v>1703</v>
      </c>
      <c r="F1150" t="s">
        <v>1750</v>
      </c>
    </row>
    <row r="1151" spans="1:6">
      <c r="A1151" t="s">
        <v>1169</v>
      </c>
      <c r="B1151" t="s">
        <v>1</v>
      </c>
      <c r="C1151" t="s">
        <v>1719</v>
      </c>
      <c r="D1151" t="s">
        <v>1713</v>
      </c>
      <c r="E1151" t="s">
        <v>1703</v>
      </c>
      <c r="F1151" t="s">
        <v>1751</v>
      </c>
    </row>
    <row r="1152" spans="1:6">
      <c r="A1152" t="s">
        <v>1170</v>
      </c>
      <c r="B1152" t="s">
        <v>1</v>
      </c>
      <c r="C1152" t="s">
        <v>1719</v>
      </c>
      <c r="D1152" t="s">
        <v>1713</v>
      </c>
      <c r="E1152" t="s">
        <v>1704</v>
      </c>
      <c r="F1152" t="s">
        <v>1742</v>
      </c>
    </row>
    <row r="1153" spans="1:6">
      <c r="A1153" t="s">
        <v>1171</v>
      </c>
      <c r="B1153" t="s">
        <v>1</v>
      </c>
      <c r="C1153" t="s">
        <v>1719</v>
      </c>
      <c r="D1153" t="s">
        <v>1713</v>
      </c>
      <c r="E1153" t="s">
        <v>1704</v>
      </c>
      <c r="F1153" t="s">
        <v>1743</v>
      </c>
    </row>
    <row r="1154" spans="1:6">
      <c r="A1154" t="s">
        <v>1172</v>
      </c>
      <c r="B1154" t="s">
        <v>1</v>
      </c>
      <c r="C1154" t="s">
        <v>1719</v>
      </c>
      <c r="D1154" t="s">
        <v>1713</v>
      </c>
      <c r="E1154" t="s">
        <v>1704</v>
      </c>
      <c r="F1154" t="s">
        <v>1744</v>
      </c>
    </row>
    <row r="1155" spans="1:6">
      <c r="A1155" t="s">
        <v>1173</v>
      </c>
      <c r="B1155" t="s">
        <v>1</v>
      </c>
      <c r="C1155" t="s">
        <v>1719</v>
      </c>
      <c r="D1155" t="s">
        <v>1713</v>
      </c>
      <c r="E1155" t="s">
        <v>1704</v>
      </c>
      <c r="F1155" t="s">
        <v>1745</v>
      </c>
    </row>
    <row r="1156" spans="1:6">
      <c r="A1156" t="s">
        <v>1174</v>
      </c>
      <c r="B1156" t="s">
        <v>1</v>
      </c>
      <c r="C1156" t="s">
        <v>1719</v>
      </c>
      <c r="D1156" t="s">
        <v>1713</v>
      </c>
      <c r="E1156" t="s">
        <v>1704</v>
      </c>
      <c r="F1156" t="s">
        <v>1746</v>
      </c>
    </row>
    <row r="1157" spans="1:6">
      <c r="A1157" t="s">
        <v>1175</v>
      </c>
      <c r="B1157" t="s">
        <v>1</v>
      </c>
      <c r="C1157" t="s">
        <v>1719</v>
      </c>
      <c r="D1157" t="s">
        <v>1713</v>
      </c>
      <c r="E1157" t="s">
        <v>1704</v>
      </c>
      <c r="F1157" t="s">
        <v>1747</v>
      </c>
    </row>
    <row r="1158" spans="1:6">
      <c r="A1158" t="s">
        <v>1176</v>
      </c>
      <c r="B1158" t="s">
        <v>1</v>
      </c>
      <c r="C1158" t="s">
        <v>1719</v>
      </c>
      <c r="D1158" t="s">
        <v>1713</v>
      </c>
      <c r="E1158" t="s">
        <v>1704</v>
      </c>
      <c r="F1158" t="s">
        <v>1748</v>
      </c>
    </row>
    <row r="1159" spans="1:6">
      <c r="A1159" t="s">
        <v>1177</v>
      </c>
      <c r="B1159" t="s">
        <v>1</v>
      </c>
      <c r="C1159" t="s">
        <v>1719</v>
      </c>
      <c r="D1159" t="s">
        <v>1713</v>
      </c>
      <c r="E1159" t="s">
        <v>1704</v>
      </c>
      <c r="F1159" t="s">
        <v>1749</v>
      </c>
    </row>
    <row r="1160" spans="1:6">
      <c r="A1160" t="s">
        <v>1178</v>
      </c>
      <c r="B1160" t="s">
        <v>1</v>
      </c>
      <c r="C1160" t="s">
        <v>1719</v>
      </c>
      <c r="D1160" t="s">
        <v>1713</v>
      </c>
      <c r="E1160" t="s">
        <v>1704</v>
      </c>
      <c r="F1160" t="s">
        <v>1750</v>
      </c>
    </row>
    <row r="1161" spans="1:6">
      <c r="A1161" t="s">
        <v>1179</v>
      </c>
      <c r="B1161" t="s">
        <v>1</v>
      </c>
      <c r="C1161" t="s">
        <v>1719</v>
      </c>
      <c r="D1161" t="s">
        <v>1713</v>
      </c>
      <c r="E1161" t="s">
        <v>1704</v>
      </c>
      <c r="F1161" t="s">
        <v>1751</v>
      </c>
    </row>
    <row r="1162" spans="1:6">
      <c r="A1162" t="s">
        <v>1180</v>
      </c>
      <c r="B1162" t="s">
        <v>1</v>
      </c>
      <c r="C1162" t="s">
        <v>1719</v>
      </c>
      <c r="D1162" t="s">
        <v>1714</v>
      </c>
      <c r="E1162" t="s">
        <v>1703</v>
      </c>
      <c r="F1162" t="s">
        <v>1742</v>
      </c>
    </row>
    <row r="1163" spans="1:6">
      <c r="A1163" t="s">
        <v>1181</v>
      </c>
      <c r="B1163" t="s">
        <v>1</v>
      </c>
      <c r="C1163" t="s">
        <v>1719</v>
      </c>
      <c r="D1163" t="s">
        <v>1714</v>
      </c>
      <c r="E1163" t="s">
        <v>1703</v>
      </c>
      <c r="F1163" t="s">
        <v>1743</v>
      </c>
    </row>
    <row r="1164" spans="1:6">
      <c r="A1164" t="s">
        <v>1182</v>
      </c>
      <c r="B1164" t="s">
        <v>1</v>
      </c>
      <c r="C1164" t="s">
        <v>1719</v>
      </c>
      <c r="D1164" t="s">
        <v>1714</v>
      </c>
      <c r="E1164" t="s">
        <v>1703</v>
      </c>
      <c r="F1164" t="s">
        <v>1744</v>
      </c>
    </row>
    <row r="1165" spans="1:6">
      <c r="A1165" t="s">
        <v>1183</v>
      </c>
      <c r="B1165" t="s">
        <v>1</v>
      </c>
      <c r="C1165" t="s">
        <v>1719</v>
      </c>
      <c r="D1165" t="s">
        <v>1714</v>
      </c>
      <c r="E1165" t="s">
        <v>1703</v>
      </c>
      <c r="F1165" t="s">
        <v>1745</v>
      </c>
    </row>
    <row r="1166" spans="1:6">
      <c r="A1166" t="s">
        <v>1184</v>
      </c>
      <c r="B1166" t="s">
        <v>1</v>
      </c>
      <c r="C1166" t="s">
        <v>1719</v>
      </c>
      <c r="D1166" t="s">
        <v>1714</v>
      </c>
      <c r="E1166" t="s">
        <v>1703</v>
      </c>
      <c r="F1166" t="s">
        <v>1746</v>
      </c>
    </row>
    <row r="1167" spans="1:6">
      <c r="A1167" t="s">
        <v>1185</v>
      </c>
      <c r="B1167" t="s">
        <v>1</v>
      </c>
      <c r="C1167" t="s">
        <v>1719</v>
      </c>
      <c r="D1167" t="s">
        <v>1714</v>
      </c>
      <c r="E1167" t="s">
        <v>1703</v>
      </c>
      <c r="F1167" t="s">
        <v>1747</v>
      </c>
    </row>
    <row r="1168" spans="1:6">
      <c r="A1168" t="s">
        <v>1186</v>
      </c>
      <c r="B1168" t="s">
        <v>1</v>
      </c>
      <c r="C1168" t="s">
        <v>1719</v>
      </c>
      <c r="D1168" t="s">
        <v>1714</v>
      </c>
      <c r="E1168" t="s">
        <v>1703</v>
      </c>
      <c r="F1168" t="s">
        <v>1748</v>
      </c>
    </row>
    <row r="1169" spans="1:6">
      <c r="A1169" t="s">
        <v>1187</v>
      </c>
      <c r="B1169" t="s">
        <v>1</v>
      </c>
      <c r="C1169" t="s">
        <v>1719</v>
      </c>
      <c r="D1169" t="s">
        <v>1714</v>
      </c>
      <c r="E1169" t="s">
        <v>1703</v>
      </c>
      <c r="F1169" t="s">
        <v>1749</v>
      </c>
    </row>
    <row r="1170" spans="1:6">
      <c r="A1170" t="s">
        <v>1188</v>
      </c>
      <c r="B1170" t="s">
        <v>1</v>
      </c>
      <c r="C1170" t="s">
        <v>1719</v>
      </c>
      <c r="D1170" t="s">
        <v>1714</v>
      </c>
      <c r="E1170" t="s">
        <v>1703</v>
      </c>
      <c r="F1170" t="s">
        <v>1750</v>
      </c>
    </row>
    <row r="1171" spans="1:6">
      <c r="A1171" t="s">
        <v>1189</v>
      </c>
      <c r="B1171" t="s">
        <v>1</v>
      </c>
      <c r="C1171" t="s">
        <v>1719</v>
      </c>
      <c r="D1171" t="s">
        <v>1714</v>
      </c>
      <c r="E1171" t="s">
        <v>1703</v>
      </c>
      <c r="F1171" t="s">
        <v>1751</v>
      </c>
    </row>
    <row r="1172" spans="1:6">
      <c r="A1172" t="s">
        <v>1190</v>
      </c>
      <c r="B1172" t="s">
        <v>1</v>
      </c>
      <c r="C1172" t="s">
        <v>1719</v>
      </c>
      <c r="D1172" t="s">
        <v>1714</v>
      </c>
      <c r="E1172" t="s">
        <v>1704</v>
      </c>
      <c r="F1172" t="s">
        <v>1742</v>
      </c>
    </row>
    <row r="1173" spans="1:6">
      <c r="A1173" t="s">
        <v>1191</v>
      </c>
      <c r="B1173" t="s">
        <v>1</v>
      </c>
      <c r="C1173" t="s">
        <v>1719</v>
      </c>
      <c r="D1173" t="s">
        <v>1714</v>
      </c>
      <c r="E1173" t="s">
        <v>1704</v>
      </c>
      <c r="F1173" t="s">
        <v>1743</v>
      </c>
    </row>
    <row r="1174" spans="1:6">
      <c r="A1174" t="s">
        <v>1192</v>
      </c>
      <c r="B1174" t="s">
        <v>1</v>
      </c>
      <c r="C1174" t="s">
        <v>1719</v>
      </c>
      <c r="D1174" t="s">
        <v>1714</v>
      </c>
      <c r="E1174" t="s">
        <v>1704</v>
      </c>
      <c r="F1174" t="s">
        <v>1744</v>
      </c>
    </row>
    <row r="1175" spans="1:6">
      <c r="A1175" t="s">
        <v>1193</v>
      </c>
      <c r="B1175" t="s">
        <v>1</v>
      </c>
      <c r="C1175" t="s">
        <v>1719</v>
      </c>
      <c r="D1175" t="s">
        <v>1714</v>
      </c>
      <c r="E1175" t="s">
        <v>1704</v>
      </c>
      <c r="F1175" t="s">
        <v>1745</v>
      </c>
    </row>
    <row r="1176" spans="1:6">
      <c r="A1176" t="s">
        <v>1194</v>
      </c>
      <c r="B1176" t="s">
        <v>1</v>
      </c>
      <c r="C1176" t="s">
        <v>1719</v>
      </c>
      <c r="D1176" t="s">
        <v>1714</v>
      </c>
      <c r="E1176" t="s">
        <v>1704</v>
      </c>
      <c r="F1176" t="s">
        <v>1746</v>
      </c>
    </row>
    <row r="1177" spans="1:6">
      <c r="A1177" t="s">
        <v>1195</v>
      </c>
      <c r="B1177" t="s">
        <v>1</v>
      </c>
      <c r="C1177" t="s">
        <v>1719</v>
      </c>
      <c r="D1177" t="s">
        <v>1714</v>
      </c>
      <c r="E1177" t="s">
        <v>1704</v>
      </c>
      <c r="F1177" t="s">
        <v>1747</v>
      </c>
    </row>
    <row r="1178" spans="1:6">
      <c r="A1178" t="s">
        <v>1196</v>
      </c>
      <c r="B1178" t="s">
        <v>1</v>
      </c>
      <c r="C1178" t="s">
        <v>1719</v>
      </c>
      <c r="D1178" t="s">
        <v>1714</v>
      </c>
      <c r="E1178" t="s">
        <v>1704</v>
      </c>
      <c r="F1178" t="s">
        <v>1748</v>
      </c>
    </row>
    <row r="1179" spans="1:6">
      <c r="A1179" t="s">
        <v>1197</v>
      </c>
      <c r="B1179" t="s">
        <v>1</v>
      </c>
      <c r="C1179" t="s">
        <v>1719</v>
      </c>
      <c r="D1179" t="s">
        <v>1714</v>
      </c>
      <c r="E1179" t="s">
        <v>1704</v>
      </c>
      <c r="F1179" t="s">
        <v>1749</v>
      </c>
    </row>
    <row r="1180" spans="1:6">
      <c r="A1180" t="s">
        <v>1198</v>
      </c>
      <c r="B1180" t="s">
        <v>1</v>
      </c>
      <c r="C1180" t="s">
        <v>1719</v>
      </c>
      <c r="D1180" t="s">
        <v>1714</v>
      </c>
      <c r="E1180" t="s">
        <v>1704</v>
      </c>
      <c r="F1180" t="s">
        <v>1750</v>
      </c>
    </row>
    <row r="1181" spans="1:6">
      <c r="A1181" t="s">
        <v>1199</v>
      </c>
      <c r="B1181" t="s">
        <v>1</v>
      </c>
      <c r="C1181" t="s">
        <v>1719</v>
      </c>
      <c r="D1181" t="s">
        <v>1714</v>
      </c>
      <c r="E1181" t="s">
        <v>1704</v>
      </c>
      <c r="F1181" t="s">
        <v>1751</v>
      </c>
    </row>
    <row r="1182" spans="1:6">
      <c r="A1182" t="s">
        <v>1200</v>
      </c>
      <c r="B1182" t="s">
        <v>1</v>
      </c>
      <c r="C1182" t="s">
        <v>1719</v>
      </c>
      <c r="D1182" t="s">
        <v>1715</v>
      </c>
      <c r="E1182" t="s">
        <v>1703</v>
      </c>
      <c r="F1182" t="s">
        <v>1742</v>
      </c>
    </row>
    <row r="1183" spans="1:6">
      <c r="A1183" t="s">
        <v>1201</v>
      </c>
      <c r="B1183" t="s">
        <v>1</v>
      </c>
      <c r="C1183" t="s">
        <v>1719</v>
      </c>
      <c r="D1183" t="s">
        <v>1715</v>
      </c>
      <c r="E1183" t="s">
        <v>1703</v>
      </c>
      <c r="F1183" t="s">
        <v>1743</v>
      </c>
    </row>
    <row r="1184" spans="1:6">
      <c r="A1184" t="s">
        <v>1202</v>
      </c>
      <c r="B1184" t="s">
        <v>1</v>
      </c>
      <c r="C1184" t="s">
        <v>1719</v>
      </c>
      <c r="D1184" t="s">
        <v>1715</v>
      </c>
      <c r="E1184" t="s">
        <v>1703</v>
      </c>
      <c r="F1184" t="s">
        <v>1744</v>
      </c>
    </row>
    <row r="1185" spans="1:6">
      <c r="A1185" t="s">
        <v>1203</v>
      </c>
      <c r="B1185" t="s">
        <v>1</v>
      </c>
      <c r="C1185" t="s">
        <v>1719</v>
      </c>
      <c r="D1185" t="s">
        <v>1715</v>
      </c>
      <c r="E1185" t="s">
        <v>1703</v>
      </c>
      <c r="F1185" t="s">
        <v>1745</v>
      </c>
    </row>
    <row r="1186" spans="1:6">
      <c r="A1186" t="s">
        <v>1204</v>
      </c>
      <c r="B1186" t="s">
        <v>1</v>
      </c>
      <c r="C1186" t="s">
        <v>1719</v>
      </c>
      <c r="D1186" t="s">
        <v>1715</v>
      </c>
      <c r="E1186" t="s">
        <v>1703</v>
      </c>
      <c r="F1186" t="s">
        <v>1746</v>
      </c>
    </row>
    <row r="1187" spans="1:6">
      <c r="A1187" t="s">
        <v>1205</v>
      </c>
      <c r="B1187" t="s">
        <v>1</v>
      </c>
      <c r="C1187" t="s">
        <v>1719</v>
      </c>
      <c r="D1187" t="s">
        <v>1715</v>
      </c>
      <c r="E1187" t="s">
        <v>1703</v>
      </c>
      <c r="F1187" t="s">
        <v>1747</v>
      </c>
    </row>
    <row r="1188" spans="1:6">
      <c r="A1188" t="s">
        <v>1206</v>
      </c>
      <c r="B1188" t="s">
        <v>1</v>
      </c>
      <c r="C1188" t="s">
        <v>1719</v>
      </c>
      <c r="D1188" t="s">
        <v>1715</v>
      </c>
      <c r="E1188" t="s">
        <v>1703</v>
      </c>
      <c r="F1188" t="s">
        <v>1748</v>
      </c>
    </row>
    <row r="1189" spans="1:6">
      <c r="A1189" t="s">
        <v>1207</v>
      </c>
      <c r="B1189" t="s">
        <v>1</v>
      </c>
      <c r="C1189" t="s">
        <v>1719</v>
      </c>
      <c r="D1189" t="s">
        <v>1715</v>
      </c>
      <c r="E1189" t="s">
        <v>1703</v>
      </c>
      <c r="F1189" t="s">
        <v>1749</v>
      </c>
    </row>
    <row r="1190" spans="1:6">
      <c r="A1190" t="s">
        <v>1208</v>
      </c>
      <c r="B1190" t="s">
        <v>1</v>
      </c>
      <c r="C1190" t="s">
        <v>1719</v>
      </c>
      <c r="D1190" t="s">
        <v>1715</v>
      </c>
      <c r="E1190" t="s">
        <v>1703</v>
      </c>
      <c r="F1190" t="s">
        <v>1750</v>
      </c>
    </row>
    <row r="1191" spans="1:6">
      <c r="A1191" t="s">
        <v>1209</v>
      </c>
      <c r="B1191" t="s">
        <v>1</v>
      </c>
      <c r="C1191" t="s">
        <v>1719</v>
      </c>
      <c r="D1191" t="s">
        <v>1715</v>
      </c>
      <c r="E1191" t="s">
        <v>1703</v>
      </c>
      <c r="F1191" t="s">
        <v>1751</v>
      </c>
    </row>
    <row r="1192" spans="1:6">
      <c r="A1192" t="s">
        <v>1210</v>
      </c>
      <c r="B1192" t="s">
        <v>1</v>
      </c>
      <c r="C1192" t="s">
        <v>1719</v>
      </c>
      <c r="D1192" t="s">
        <v>1715</v>
      </c>
      <c r="E1192" t="s">
        <v>1704</v>
      </c>
      <c r="F1192" t="s">
        <v>1742</v>
      </c>
    </row>
    <row r="1193" spans="1:6">
      <c r="A1193" t="s">
        <v>1211</v>
      </c>
      <c r="B1193" t="s">
        <v>1</v>
      </c>
      <c r="C1193" t="s">
        <v>1719</v>
      </c>
      <c r="D1193" t="s">
        <v>1715</v>
      </c>
      <c r="E1193" t="s">
        <v>1704</v>
      </c>
      <c r="F1193" t="s">
        <v>1743</v>
      </c>
    </row>
    <row r="1194" spans="1:6">
      <c r="A1194" t="s">
        <v>1212</v>
      </c>
      <c r="B1194" t="s">
        <v>1</v>
      </c>
      <c r="C1194" t="s">
        <v>1719</v>
      </c>
      <c r="D1194" t="s">
        <v>1715</v>
      </c>
      <c r="E1194" t="s">
        <v>1704</v>
      </c>
      <c r="F1194" t="s">
        <v>1744</v>
      </c>
    </row>
    <row r="1195" spans="1:6">
      <c r="A1195" t="s">
        <v>1213</v>
      </c>
      <c r="B1195" t="s">
        <v>1</v>
      </c>
      <c r="C1195" t="s">
        <v>1719</v>
      </c>
      <c r="D1195" t="s">
        <v>1715</v>
      </c>
      <c r="E1195" t="s">
        <v>1704</v>
      </c>
      <c r="F1195" t="s">
        <v>1745</v>
      </c>
    </row>
    <row r="1196" spans="1:6">
      <c r="A1196" t="s">
        <v>1214</v>
      </c>
      <c r="B1196" t="s">
        <v>1</v>
      </c>
      <c r="C1196" t="s">
        <v>1719</v>
      </c>
      <c r="D1196" t="s">
        <v>1715</v>
      </c>
      <c r="E1196" t="s">
        <v>1704</v>
      </c>
      <c r="F1196" t="s">
        <v>1746</v>
      </c>
    </row>
    <row r="1197" spans="1:6">
      <c r="A1197" t="s">
        <v>1215</v>
      </c>
      <c r="B1197" t="s">
        <v>1</v>
      </c>
      <c r="C1197" t="s">
        <v>1719</v>
      </c>
      <c r="D1197" t="s">
        <v>1715</v>
      </c>
      <c r="E1197" t="s">
        <v>1704</v>
      </c>
      <c r="F1197" t="s">
        <v>1747</v>
      </c>
    </row>
    <row r="1198" spans="1:6">
      <c r="A1198" t="s">
        <v>1216</v>
      </c>
      <c r="B1198" t="s">
        <v>1</v>
      </c>
      <c r="C1198" t="s">
        <v>1719</v>
      </c>
      <c r="D1198" t="s">
        <v>1715</v>
      </c>
      <c r="E1198" t="s">
        <v>1704</v>
      </c>
      <c r="F1198" t="s">
        <v>1748</v>
      </c>
    </row>
    <row r="1199" spans="1:6">
      <c r="A1199" t="s">
        <v>1217</v>
      </c>
      <c r="B1199" t="s">
        <v>1</v>
      </c>
      <c r="C1199" t="s">
        <v>1719</v>
      </c>
      <c r="D1199" t="s">
        <v>1715</v>
      </c>
      <c r="E1199" t="s">
        <v>1704</v>
      </c>
      <c r="F1199" t="s">
        <v>1749</v>
      </c>
    </row>
    <row r="1200" spans="1:6">
      <c r="A1200" t="s">
        <v>1218</v>
      </c>
      <c r="B1200" t="s">
        <v>1</v>
      </c>
      <c r="C1200" t="s">
        <v>1719</v>
      </c>
      <c r="D1200" t="s">
        <v>1715</v>
      </c>
      <c r="E1200" t="s">
        <v>1704</v>
      </c>
      <c r="F1200" t="s">
        <v>1750</v>
      </c>
    </row>
    <row r="1201" spans="1:6">
      <c r="A1201" t="s">
        <v>1219</v>
      </c>
      <c r="B1201" t="s">
        <v>1</v>
      </c>
      <c r="C1201" t="s">
        <v>1719</v>
      </c>
      <c r="D1201" t="s">
        <v>1715</v>
      </c>
      <c r="E1201" t="s">
        <v>1704</v>
      </c>
      <c r="F1201" t="s">
        <v>1751</v>
      </c>
    </row>
    <row r="1202" spans="1:6">
      <c r="A1202" t="s">
        <v>1220</v>
      </c>
      <c r="B1202" t="s">
        <v>1</v>
      </c>
      <c r="C1202" t="s">
        <v>1720</v>
      </c>
      <c r="D1202" t="s">
        <v>1702</v>
      </c>
      <c r="E1202" t="s">
        <v>1703</v>
      </c>
      <c r="F1202" t="s">
        <v>1742</v>
      </c>
    </row>
    <row r="1203" spans="1:6">
      <c r="A1203" t="s">
        <v>1221</v>
      </c>
      <c r="B1203" t="s">
        <v>1</v>
      </c>
      <c r="C1203" t="s">
        <v>1720</v>
      </c>
      <c r="D1203" t="s">
        <v>1702</v>
      </c>
      <c r="E1203" t="s">
        <v>1703</v>
      </c>
      <c r="F1203" t="s">
        <v>1743</v>
      </c>
    </row>
    <row r="1204" spans="1:6">
      <c r="A1204" t="s">
        <v>1222</v>
      </c>
      <c r="B1204" t="s">
        <v>1</v>
      </c>
      <c r="C1204" t="s">
        <v>1720</v>
      </c>
      <c r="D1204" t="s">
        <v>1702</v>
      </c>
      <c r="E1204" t="s">
        <v>1703</v>
      </c>
      <c r="F1204" t="s">
        <v>1744</v>
      </c>
    </row>
    <row r="1205" spans="1:6">
      <c r="A1205" t="s">
        <v>1223</v>
      </c>
      <c r="B1205" t="s">
        <v>1</v>
      </c>
      <c r="C1205" t="s">
        <v>1720</v>
      </c>
      <c r="D1205" t="s">
        <v>1702</v>
      </c>
      <c r="E1205" t="s">
        <v>1703</v>
      </c>
      <c r="F1205" t="s">
        <v>1745</v>
      </c>
    </row>
    <row r="1206" spans="1:6">
      <c r="A1206" t="s">
        <v>1224</v>
      </c>
      <c r="B1206" t="s">
        <v>1</v>
      </c>
      <c r="C1206" t="s">
        <v>1720</v>
      </c>
      <c r="D1206" t="s">
        <v>1702</v>
      </c>
      <c r="E1206" t="s">
        <v>1703</v>
      </c>
      <c r="F1206" t="s">
        <v>1746</v>
      </c>
    </row>
    <row r="1207" spans="1:6">
      <c r="A1207" t="s">
        <v>1225</v>
      </c>
      <c r="B1207" t="s">
        <v>1</v>
      </c>
      <c r="C1207" t="s">
        <v>1720</v>
      </c>
      <c r="D1207" t="s">
        <v>1702</v>
      </c>
      <c r="E1207" t="s">
        <v>1703</v>
      </c>
      <c r="F1207" t="s">
        <v>1747</v>
      </c>
    </row>
    <row r="1208" spans="1:6">
      <c r="A1208" t="s">
        <v>1226</v>
      </c>
      <c r="B1208" t="s">
        <v>1</v>
      </c>
      <c r="C1208" t="s">
        <v>1720</v>
      </c>
      <c r="D1208" t="s">
        <v>1702</v>
      </c>
      <c r="E1208" t="s">
        <v>1703</v>
      </c>
      <c r="F1208" t="s">
        <v>1748</v>
      </c>
    </row>
    <row r="1209" spans="1:6">
      <c r="A1209" t="s">
        <v>1227</v>
      </c>
      <c r="B1209" t="s">
        <v>1</v>
      </c>
      <c r="C1209" t="s">
        <v>1720</v>
      </c>
      <c r="D1209" t="s">
        <v>1702</v>
      </c>
      <c r="E1209" t="s">
        <v>1703</v>
      </c>
      <c r="F1209" t="s">
        <v>1749</v>
      </c>
    </row>
    <row r="1210" spans="1:6">
      <c r="A1210" t="s">
        <v>1228</v>
      </c>
      <c r="B1210" t="s">
        <v>1</v>
      </c>
      <c r="C1210" t="s">
        <v>1720</v>
      </c>
      <c r="D1210" t="s">
        <v>1702</v>
      </c>
      <c r="E1210" t="s">
        <v>1703</v>
      </c>
      <c r="F1210" t="s">
        <v>1750</v>
      </c>
    </row>
    <row r="1211" spans="1:6">
      <c r="A1211" t="s">
        <v>1229</v>
      </c>
      <c r="B1211" t="s">
        <v>1</v>
      </c>
      <c r="C1211" t="s">
        <v>1720</v>
      </c>
      <c r="D1211" t="s">
        <v>1702</v>
      </c>
      <c r="E1211" t="s">
        <v>1703</v>
      </c>
      <c r="F1211" t="s">
        <v>1751</v>
      </c>
    </row>
    <row r="1212" spans="1:6">
      <c r="A1212" t="s">
        <v>1230</v>
      </c>
      <c r="B1212" t="s">
        <v>1</v>
      </c>
      <c r="C1212" t="s">
        <v>1720</v>
      </c>
      <c r="D1212" t="s">
        <v>1702</v>
      </c>
      <c r="E1212" t="s">
        <v>1704</v>
      </c>
      <c r="F1212" t="s">
        <v>1742</v>
      </c>
    </row>
    <row r="1213" spans="1:6">
      <c r="A1213" t="s">
        <v>1231</v>
      </c>
      <c r="B1213" t="s">
        <v>1</v>
      </c>
      <c r="C1213" t="s">
        <v>1720</v>
      </c>
      <c r="D1213" t="s">
        <v>1702</v>
      </c>
      <c r="E1213" t="s">
        <v>1704</v>
      </c>
      <c r="F1213" t="s">
        <v>1743</v>
      </c>
    </row>
    <row r="1214" spans="1:6">
      <c r="A1214" t="s">
        <v>1232</v>
      </c>
      <c r="B1214" t="s">
        <v>1</v>
      </c>
      <c r="C1214" t="s">
        <v>1720</v>
      </c>
      <c r="D1214" t="s">
        <v>1702</v>
      </c>
      <c r="E1214" t="s">
        <v>1704</v>
      </c>
      <c r="F1214" t="s">
        <v>1744</v>
      </c>
    </row>
    <row r="1215" spans="1:6">
      <c r="A1215" t="s">
        <v>1233</v>
      </c>
      <c r="B1215" t="s">
        <v>1</v>
      </c>
      <c r="C1215" t="s">
        <v>1720</v>
      </c>
      <c r="D1215" t="s">
        <v>1702</v>
      </c>
      <c r="E1215" t="s">
        <v>1704</v>
      </c>
      <c r="F1215" t="s">
        <v>1745</v>
      </c>
    </row>
    <row r="1216" spans="1:6">
      <c r="A1216" t="s">
        <v>1234</v>
      </c>
      <c r="B1216" t="s">
        <v>1</v>
      </c>
      <c r="C1216" t="s">
        <v>1720</v>
      </c>
      <c r="D1216" t="s">
        <v>1702</v>
      </c>
      <c r="E1216" t="s">
        <v>1704</v>
      </c>
      <c r="F1216" t="s">
        <v>1746</v>
      </c>
    </row>
    <row r="1217" spans="1:6">
      <c r="A1217" t="s">
        <v>1235</v>
      </c>
      <c r="B1217" t="s">
        <v>1</v>
      </c>
      <c r="C1217" t="s">
        <v>1720</v>
      </c>
      <c r="D1217" t="s">
        <v>1702</v>
      </c>
      <c r="E1217" t="s">
        <v>1704</v>
      </c>
      <c r="F1217" t="s">
        <v>1747</v>
      </c>
    </row>
    <row r="1218" spans="1:6">
      <c r="A1218" t="s">
        <v>1236</v>
      </c>
      <c r="B1218" t="s">
        <v>1</v>
      </c>
      <c r="C1218" t="s">
        <v>1720</v>
      </c>
      <c r="D1218" t="s">
        <v>1702</v>
      </c>
      <c r="E1218" t="s">
        <v>1704</v>
      </c>
      <c r="F1218" t="s">
        <v>1748</v>
      </c>
    </row>
    <row r="1219" spans="1:6">
      <c r="A1219" t="s">
        <v>1237</v>
      </c>
      <c r="B1219" t="s">
        <v>1</v>
      </c>
      <c r="C1219" t="s">
        <v>1720</v>
      </c>
      <c r="D1219" t="s">
        <v>1702</v>
      </c>
      <c r="E1219" t="s">
        <v>1704</v>
      </c>
      <c r="F1219" t="s">
        <v>1749</v>
      </c>
    </row>
    <row r="1220" spans="1:6">
      <c r="A1220" t="s">
        <v>1238</v>
      </c>
      <c r="B1220" t="s">
        <v>1</v>
      </c>
      <c r="C1220" t="s">
        <v>1720</v>
      </c>
      <c r="D1220" t="s">
        <v>1702</v>
      </c>
      <c r="E1220" t="s">
        <v>1704</v>
      </c>
      <c r="F1220" t="s">
        <v>1750</v>
      </c>
    </row>
    <row r="1221" spans="1:6">
      <c r="A1221" t="s">
        <v>1239</v>
      </c>
      <c r="B1221" t="s">
        <v>1</v>
      </c>
      <c r="C1221" t="s">
        <v>1720</v>
      </c>
      <c r="D1221" t="s">
        <v>1702</v>
      </c>
      <c r="E1221" t="s">
        <v>1704</v>
      </c>
      <c r="F1221" t="s">
        <v>1751</v>
      </c>
    </row>
    <row r="1222" spans="1:6">
      <c r="A1222" t="s">
        <v>1240</v>
      </c>
      <c r="B1222" t="s">
        <v>1</v>
      </c>
      <c r="C1222" t="s">
        <v>1720</v>
      </c>
      <c r="D1222" t="s">
        <v>1705</v>
      </c>
      <c r="E1222" t="s">
        <v>1703</v>
      </c>
      <c r="F1222" t="s">
        <v>1742</v>
      </c>
    </row>
    <row r="1223" spans="1:6">
      <c r="A1223" t="s">
        <v>1241</v>
      </c>
      <c r="B1223" t="s">
        <v>1</v>
      </c>
      <c r="C1223" t="s">
        <v>1720</v>
      </c>
      <c r="D1223" t="s">
        <v>1705</v>
      </c>
      <c r="E1223" t="s">
        <v>1703</v>
      </c>
      <c r="F1223" t="s">
        <v>1743</v>
      </c>
    </row>
    <row r="1224" spans="1:6">
      <c r="A1224" t="s">
        <v>1242</v>
      </c>
      <c r="B1224" t="s">
        <v>1</v>
      </c>
      <c r="C1224" t="s">
        <v>1720</v>
      </c>
      <c r="D1224" t="s">
        <v>1705</v>
      </c>
      <c r="E1224" t="s">
        <v>1703</v>
      </c>
      <c r="F1224" t="s">
        <v>1744</v>
      </c>
    </row>
    <row r="1225" spans="1:6">
      <c r="A1225" t="s">
        <v>1243</v>
      </c>
      <c r="B1225" t="s">
        <v>1</v>
      </c>
      <c r="C1225" t="s">
        <v>1720</v>
      </c>
      <c r="D1225" t="s">
        <v>1705</v>
      </c>
      <c r="E1225" t="s">
        <v>1703</v>
      </c>
      <c r="F1225" t="s">
        <v>1745</v>
      </c>
    </row>
    <row r="1226" spans="1:6">
      <c r="A1226" t="s">
        <v>1244</v>
      </c>
      <c r="B1226" t="s">
        <v>1</v>
      </c>
      <c r="C1226" t="s">
        <v>1720</v>
      </c>
      <c r="D1226" t="s">
        <v>1705</v>
      </c>
      <c r="E1226" t="s">
        <v>1703</v>
      </c>
      <c r="F1226" t="s">
        <v>1746</v>
      </c>
    </row>
    <row r="1227" spans="1:6">
      <c r="A1227" t="s">
        <v>1245</v>
      </c>
      <c r="B1227" t="s">
        <v>1</v>
      </c>
      <c r="C1227" t="s">
        <v>1720</v>
      </c>
      <c r="D1227" t="s">
        <v>1705</v>
      </c>
      <c r="E1227" t="s">
        <v>1703</v>
      </c>
      <c r="F1227" t="s">
        <v>1747</v>
      </c>
    </row>
    <row r="1228" spans="1:6">
      <c r="A1228" t="s">
        <v>1246</v>
      </c>
      <c r="B1228" t="s">
        <v>1</v>
      </c>
      <c r="C1228" t="s">
        <v>1720</v>
      </c>
      <c r="D1228" t="s">
        <v>1705</v>
      </c>
      <c r="E1228" t="s">
        <v>1703</v>
      </c>
      <c r="F1228" t="s">
        <v>1748</v>
      </c>
    </row>
    <row r="1229" spans="1:6">
      <c r="A1229" t="s">
        <v>1247</v>
      </c>
      <c r="B1229" t="s">
        <v>1</v>
      </c>
      <c r="C1229" t="s">
        <v>1720</v>
      </c>
      <c r="D1229" t="s">
        <v>1705</v>
      </c>
      <c r="E1229" t="s">
        <v>1703</v>
      </c>
      <c r="F1229" t="s">
        <v>1749</v>
      </c>
    </row>
    <row r="1230" spans="1:6">
      <c r="A1230" t="s">
        <v>1248</v>
      </c>
      <c r="B1230" t="s">
        <v>1</v>
      </c>
      <c r="C1230" t="s">
        <v>1720</v>
      </c>
      <c r="D1230" t="s">
        <v>1705</v>
      </c>
      <c r="E1230" t="s">
        <v>1703</v>
      </c>
      <c r="F1230" t="s">
        <v>1750</v>
      </c>
    </row>
    <row r="1231" spans="1:6">
      <c r="A1231" t="s">
        <v>1249</v>
      </c>
      <c r="B1231" t="s">
        <v>1</v>
      </c>
      <c r="C1231" t="s">
        <v>1720</v>
      </c>
      <c r="D1231" t="s">
        <v>1705</v>
      </c>
      <c r="E1231" t="s">
        <v>1703</v>
      </c>
      <c r="F1231" t="s">
        <v>1751</v>
      </c>
    </row>
    <row r="1232" spans="1:6">
      <c r="A1232" t="s">
        <v>1250</v>
      </c>
      <c r="B1232" t="s">
        <v>1</v>
      </c>
      <c r="C1232" t="s">
        <v>1720</v>
      </c>
      <c r="D1232" t="s">
        <v>1705</v>
      </c>
      <c r="E1232" t="s">
        <v>1704</v>
      </c>
      <c r="F1232" t="s">
        <v>1742</v>
      </c>
    </row>
    <row r="1233" spans="1:6">
      <c r="A1233" t="s">
        <v>1251</v>
      </c>
      <c r="B1233" t="s">
        <v>1</v>
      </c>
      <c r="C1233" t="s">
        <v>1720</v>
      </c>
      <c r="D1233" t="s">
        <v>1705</v>
      </c>
      <c r="E1233" t="s">
        <v>1704</v>
      </c>
      <c r="F1233" t="s">
        <v>1743</v>
      </c>
    </row>
    <row r="1234" spans="1:6">
      <c r="A1234" t="s">
        <v>1252</v>
      </c>
      <c r="B1234" t="s">
        <v>1</v>
      </c>
      <c r="C1234" t="s">
        <v>1720</v>
      </c>
      <c r="D1234" t="s">
        <v>1705</v>
      </c>
      <c r="E1234" t="s">
        <v>1704</v>
      </c>
      <c r="F1234" t="s">
        <v>1744</v>
      </c>
    </row>
    <row r="1235" spans="1:6">
      <c r="A1235" t="s">
        <v>1253</v>
      </c>
      <c r="B1235" t="s">
        <v>1</v>
      </c>
      <c r="C1235" t="s">
        <v>1720</v>
      </c>
      <c r="D1235" t="s">
        <v>1705</v>
      </c>
      <c r="E1235" t="s">
        <v>1704</v>
      </c>
      <c r="F1235" t="s">
        <v>1745</v>
      </c>
    </row>
    <row r="1236" spans="1:6">
      <c r="A1236" t="s">
        <v>1254</v>
      </c>
      <c r="B1236" t="s">
        <v>1</v>
      </c>
      <c r="C1236" t="s">
        <v>1720</v>
      </c>
      <c r="D1236" t="s">
        <v>1705</v>
      </c>
      <c r="E1236" t="s">
        <v>1704</v>
      </c>
      <c r="F1236" t="s">
        <v>1746</v>
      </c>
    </row>
    <row r="1237" spans="1:6">
      <c r="A1237" t="s">
        <v>1255</v>
      </c>
      <c r="B1237" t="s">
        <v>1</v>
      </c>
      <c r="C1237" t="s">
        <v>1720</v>
      </c>
      <c r="D1237" t="s">
        <v>1705</v>
      </c>
      <c r="E1237" t="s">
        <v>1704</v>
      </c>
      <c r="F1237" t="s">
        <v>1747</v>
      </c>
    </row>
    <row r="1238" spans="1:6">
      <c r="A1238" t="s">
        <v>1256</v>
      </c>
      <c r="B1238" t="s">
        <v>1</v>
      </c>
      <c r="C1238" t="s">
        <v>1720</v>
      </c>
      <c r="D1238" t="s">
        <v>1705</v>
      </c>
      <c r="E1238" t="s">
        <v>1704</v>
      </c>
      <c r="F1238" t="s">
        <v>1748</v>
      </c>
    </row>
    <row r="1239" spans="1:6">
      <c r="A1239" t="s">
        <v>1257</v>
      </c>
      <c r="B1239" t="s">
        <v>1</v>
      </c>
      <c r="C1239" t="s">
        <v>1720</v>
      </c>
      <c r="D1239" t="s">
        <v>1705</v>
      </c>
      <c r="E1239" t="s">
        <v>1704</v>
      </c>
      <c r="F1239" t="s">
        <v>1749</v>
      </c>
    </row>
    <row r="1240" spans="1:6">
      <c r="A1240" t="s">
        <v>1258</v>
      </c>
      <c r="B1240" t="s">
        <v>1</v>
      </c>
      <c r="C1240" t="s">
        <v>1720</v>
      </c>
      <c r="D1240" t="s">
        <v>1705</v>
      </c>
      <c r="E1240" t="s">
        <v>1704</v>
      </c>
      <c r="F1240" t="s">
        <v>1750</v>
      </c>
    </row>
    <row r="1241" spans="1:6">
      <c r="A1241" t="s">
        <v>1259</v>
      </c>
      <c r="B1241" t="s">
        <v>1</v>
      </c>
      <c r="C1241" t="s">
        <v>1720</v>
      </c>
      <c r="D1241" t="s">
        <v>1705</v>
      </c>
      <c r="E1241" t="s">
        <v>1704</v>
      </c>
      <c r="F1241" t="s">
        <v>1751</v>
      </c>
    </row>
    <row r="1242" spans="1:6">
      <c r="A1242" t="s">
        <v>1260</v>
      </c>
      <c r="B1242" t="s">
        <v>1</v>
      </c>
      <c r="C1242" t="s">
        <v>1720</v>
      </c>
      <c r="D1242" t="s">
        <v>1706</v>
      </c>
      <c r="E1242" t="s">
        <v>1703</v>
      </c>
      <c r="F1242" t="s">
        <v>1742</v>
      </c>
    </row>
    <row r="1243" spans="1:6">
      <c r="A1243" t="s">
        <v>1261</v>
      </c>
      <c r="B1243" t="s">
        <v>1</v>
      </c>
      <c r="C1243" t="s">
        <v>1720</v>
      </c>
      <c r="D1243" t="s">
        <v>1706</v>
      </c>
      <c r="E1243" t="s">
        <v>1703</v>
      </c>
      <c r="F1243" t="s">
        <v>1743</v>
      </c>
    </row>
    <row r="1244" spans="1:6">
      <c r="A1244" t="s">
        <v>1262</v>
      </c>
      <c r="B1244" t="s">
        <v>1</v>
      </c>
      <c r="C1244" t="s">
        <v>1720</v>
      </c>
      <c r="D1244" t="s">
        <v>1706</v>
      </c>
      <c r="E1244" t="s">
        <v>1703</v>
      </c>
      <c r="F1244" t="s">
        <v>1744</v>
      </c>
    </row>
    <row r="1245" spans="1:6">
      <c r="A1245" t="s">
        <v>1263</v>
      </c>
      <c r="B1245" t="s">
        <v>1</v>
      </c>
      <c r="C1245" t="s">
        <v>1720</v>
      </c>
      <c r="D1245" t="s">
        <v>1706</v>
      </c>
      <c r="E1245" t="s">
        <v>1703</v>
      </c>
      <c r="F1245" t="s">
        <v>1745</v>
      </c>
    </row>
    <row r="1246" spans="1:6">
      <c r="A1246" t="s">
        <v>1264</v>
      </c>
      <c r="B1246" t="s">
        <v>1</v>
      </c>
      <c r="C1246" t="s">
        <v>1720</v>
      </c>
      <c r="D1246" t="s">
        <v>1706</v>
      </c>
      <c r="E1246" t="s">
        <v>1703</v>
      </c>
      <c r="F1246" t="s">
        <v>1746</v>
      </c>
    </row>
    <row r="1247" spans="1:6">
      <c r="A1247" t="s">
        <v>1265</v>
      </c>
      <c r="B1247" t="s">
        <v>1</v>
      </c>
      <c r="C1247" t="s">
        <v>1720</v>
      </c>
      <c r="D1247" t="s">
        <v>1706</v>
      </c>
      <c r="E1247" t="s">
        <v>1703</v>
      </c>
      <c r="F1247" t="s">
        <v>1747</v>
      </c>
    </row>
    <row r="1248" spans="1:6">
      <c r="A1248" t="s">
        <v>1266</v>
      </c>
      <c r="B1248" t="s">
        <v>1</v>
      </c>
      <c r="C1248" t="s">
        <v>1720</v>
      </c>
      <c r="D1248" t="s">
        <v>1706</v>
      </c>
      <c r="E1248" t="s">
        <v>1703</v>
      </c>
      <c r="F1248" t="s">
        <v>1748</v>
      </c>
    </row>
    <row r="1249" spans="1:6">
      <c r="A1249" t="s">
        <v>1267</v>
      </c>
      <c r="B1249" t="s">
        <v>1</v>
      </c>
      <c r="C1249" t="s">
        <v>1720</v>
      </c>
      <c r="D1249" t="s">
        <v>1706</v>
      </c>
      <c r="E1249" t="s">
        <v>1703</v>
      </c>
      <c r="F1249" t="s">
        <v>1749</v>
      </c>
    </row>
    <row r="1250" spans="1:6">
      <c r="A1250" t="s">
        <v>1268</v>
      </c>
      <c r="B1250" t="s">
        <v>1</v>
      </c>
      <c r="C1250" t="s">
        <v>1720</v>
      </c>
      <c r="D1250" t="s">
        <v>1706</v>
      </c>
      <c r="E1250" t="s">
        <v>1703</v>
      </c>
      <c r="F1250" t="s">
        <v>1750</v>
      </c>
    </row>
    <row r="1251" spans="1:6">
      <c r="A1251" t="s">
        <v>1269</v>
      </c>
      <c r="B1251" t="s">
        <v>1</v>
      </c>
      <c r="C1251" t="s">
        <v>1720</v>
      </c>
      <c r="D1251" t="s">
        <v>1706</v>
      </c>
      <c r="E1251" t="s">
        <v>1703</v>
      </c>
      <c r="F1251" t="s">
        <v>1751</v>
      </c>
    </row>
    <row r="1252" spans="1:6">
      <c r="A1252" t="s">
        <v>1270</v>
      </c>
      <c r="B1252" t="s">
        <v>1</v>
      </c>
      <c r="C1252" t="s">
        <v>1720</v>
      </c>
      <c r="D1252" t="s">
        <v>1706</v>
      </c>
      <c r="E1252" t="s">
        <v>1704</v>
      </c>
      <c r="F1252" t="s">
        <v>1742</v>
      </c>
    </row>
    <row r="1253" spans="1:6">
      <c r="A1253" t="s">
        <v>1271</v>
      </c>
      <c r="B1253" t="s">
        <v>1</v>
      </c>
      <c r="C1253" t="s">
        <v>1720</v>
      </c>
      <c r="D1253" t="s">
        <v>1706</v>
      </c>
      <c r="E1253" t="s">
        <v>1704</v>
      </c>
      <c r="F1253" t="s">
        <v>1743</v>
      </c>
    </row>
    <row r="1254" spans="1:6">
      <c r="A1254" t="s">
        <v>1272</v>
      </c>
      <c r="B1254" t="s">
        <v>1</v>
      </c>
      <c r="C1254" t="s">
        <v>1720</v>
      </c>
      <c r="D1254" t="s">
        <v>1706</v>
      </c>
      <c r="E1254" t="s">
        <v>1704</v>
      </c>
      <c r="F1254" t="s">
        <v>1744</v>
      </c>
    </row>
    <row r="1255" spans="1:6">
      <c r="A1255" t="s">
        <v>1273</v>
      </c>
      <c r="B1255" t="s">
        <v>1</v>
      </c>
      <c r="C1255" t="s">
        <v>1720</v>
      </c>
      <c r="D1255" t="s">
        <v>1706</v>
      </c>
      <c r="E1255" t="s">
        <v>1704</v>
      </c>
      <c r="F1255" t="s">
        <v>1745</v>
      </c>
    </row>
    <row r="1256" spans="1:6">
      <c r="A1256" t="s">
        <v>1274</v>
      </c>
      <c r="B1256" t="s">
        <v>1</v>
      </c>
      <c r="C1256" t="s">
        <v>1720</v>
      </c>
      <c r="D1256" t="s">
        <v>1706</v>
      </c>
      <c r="E1256" t="s">
        <v>1704</v>
      </c>
      <c r="F1256" t="s">
        <v>1746</v>
      </c>
    </row>
    <row r="1257" spans="1:6">
      <c r="A1257" t="s">
        <v>1275</v>
      </c>
      <c r="B1257" t="s">
        <v>1</v>
      </c>
      <c r="C1257" t="s">
        <v>1720</v>
      </c>
      <c r="D1257" t="s">
        <v>1706</v>
      </c>
      <c r="E1257" t="s">
        <v>1704</v>
      </c>
      <c r="F1257" t="s">
        <v>1747</v>
      </c>
    </row>
    <row r="1258" spans="1:6">
      <c r="A1258" t="s">
        <v>1276</v>
      </c>
      <c r="B1258" t="s">
        <v>1</v>
      </c>
      <c r="C1258" t="s">
        <v>1720</v>
      </c>
      <c r="D1258" t="s">
        <v>1706</v>
      </c>
      <c r="E1258" t="s">
        <v>1704</v>
      </c>
      <c r="F1258" t="s">
        <v>1748</v>
      </c>
    </row>
    <row r="1259" spans="1:6">
      <c r="A1259" t="s">
        <v>1277</v>
      </c>
      <c r="B1259" t="s">
        <v>1</v>
      </c>
      <c r="C1259" t="s">
        <v>1720</v>
      </c>
      <c r="D1259" t="s">
        <v>1706</v>
      </c>
      <c r="E1259" t="s">
        <v>1704</v>
      </c>
      <c r="F1259" t="s">
        <v>1749</v>
      </c>
    </row>
    <row r="1260" spans="1:6">
      <c r="A1260" t="s">
        <v>1278</v>
      </c>
      <c r="B1260" t="s">
        <v>1</v>
      </c>
      <c r="C1260" t="s">
        <v>1720</v>
      </c>
      <c r="D1260" t="s">
        <v>1706</v>
      </c>
      <c r="E1260" t="s">
        <v>1704</v>
      </c>
      <c r="F1260" t="s">
        <v>1750</v>
      </c>
    </row>
    <row r="1261" spans="1:6">
      <c r="A1261" t="s">
        <v>1279</v>
      </c>
      <c r="B1261" t="s">
        <v>1</v>
      </c>
      <c r="C1261" t="s">
        <v>1720</v>
      </c>
      <c r="D1261" t="s">
        <v>1706</v>
      </c>
      <c r="E1261" t="s">
        <v>1704</v>
      </c>
      <c r="F1261" t="s">
        <v>1751</v>
      </c>
    </row>
    <row r="1262" spans="1:6">
      <c r="A1262" t="s">
        <v>1280</v>
      </c>
      <c r="B1262" t="s">
        <v>1</v>
      </c>
      <c r="C1262" t="s">
        <v>1720</v>
      </c>
      <c r="D1262" t="s">
        <v>1707</v>
      </c>
      <c r="E1262" t="s">
        <v>1703</v>
      </c>
      <c r="F1262" t="s">
        <v>1742</v>
      </c>
    </row>
    <row r="1263" spans="1:6">
      <c r="A1263" t="s">
        <v>1281</v>
      </c>
      <c r="B1263" t="s">
        <v>1</v>
      </c>
      <c r="C1263" t="s">
        <v>1720</v>
      </c>
      <c r="D1263" t="s">
        <v>1707</v>
      </c>
      <c r="E1263" t="s">
        <v>1703</v>
      </c>
      <c r="F1263" t="s">
        <v>1743</v>
      </c>
    </row>
    <row r="1264" spans="1:6">
      <c r="A1264" t="s">
        <v>1282</v>
      </c>
      <c r="B1264" t="s">
        <v>1</v>
      </c>
      <c r="C1264" t="s">
        <v>1720</v>
      </c>
      <c r="D1264" t="s">
        <v>1707</v>
      </c>
      <c r="E1264" t="s">
        <v>1703</v>
      </c>
      <c r="F1264" t="s">
        <v>1744</v>
      </c>
    </row>
    <row r="1265" spans="1:6">
      <c r="A1265" t="s">
        <v>1283</v>
      </c>
      <c r="B1265" t="s">
        <v>1</v>
      </c>
      <c r="C1265" t="s">
        <v>1720</v>
      </c>
      <c r="D1265" t="s">
        <v>1707</v>
      </c>
      <c r="E1265" t="s">
        <v>1703</v>
      </c>
      <c r="F1265" t="s">
        <v>1745</v>
      </c>
    </row>
    <row r="1266" spans="1:6">
      <c r="A1266" t="s">
        <v>1284</v>
      </c>
      <c r="B1266" t="s">
        <v>1</v>
      </c>
      <c r="C1266" t="s">
        <v>1720</v>
      </c>
      <c r="D1266" t="s">
        <v>1707</v>
      </c>
      <c r="E1266" t="s">
        <v>1703</v>
      </c>
      <c r="F1266" t="s">
        <v>1746</v>
      </c>
    </row>
    <row r="1267" spans="1:6">
      <c r="A1267" t="s">
        <v>1285</v>
      </c>
      <c r="B1267" t="s">
        <v>1</v>
      </c>
      <c r="C1267" t="s">
        <v>1720</v>
      </c>
      <c r="D1267" t="s">
        <v>1707</v>
      </c>
      <c r="E1267" t="s">
        <v>1703</v>
      </c>
      <c r="F1267" t="s">
        <v>1747</v>
      </c>
    </row>
    <row r="1268" spans="1:6">
      <c r="A1268" t="s">
        <v>1286</v>
      </c>
      <c r="B1268" t="s">
        <v>1</v>
      </c>
      <c r="C1268" t="s">
        <v>1720</v>
      </c>
      <c r="D1268" t="s">
        <v>1707</v>
      </c>
      <c r="E1268" t="s">
        <v>1703</v>
      </c>
      <c r="F1268" t="s">
        <v>1748</v>
      </c>
    </row>
    <row r="1269" spans="1:6">
      <c r="A1269" t="s">
        <v>1287</v>
      </c>
      <c r="B1269" t="s">
        <v>1</v>
      </c>
      <c r="C1269" t="s">
        <v>1720</v>
      </c>
      <c r="D1269" t="s">
        <v>1707</v>
      </c>
      <c r="E1269" t="s">
        <v>1703</v>
      </c>
      <c r="F1269" t="s">
        <v>1749</v>
      </c>
    </row>
    <row r="1270" spans="1:6">
      <c r="A1270" t="s">
        <v>1288</v>
      </c>
      <c r="B1270" t="s">
        <v>1</v>
      </c>
      <c r="C1270" t="s">
        <v>1720</v>
      </c>
      <c r="D1270" t="s">
        <v>1707</v>
      </c>
      <c r="E1270" t="s">
        <v>1703</v>
      </c>
      <c r="F1270" t="s">
        <v>1750</v>
      </c>
    </row>
    <row r="1271" spans="1:6">
      <c r="A1271" t="s">
        <v>1289</v>
      </c>
      <c r="B1271" t="s">
        <v>1</v>
      </c>
      <c r="C1271" t="s">
        <v>1720</v>
      </c>
      <c r="D1271" t="s">
        <v>1707</v>
      </c>
      <c r="E1271" t="s">
        <v>1703</v>
      </c>
      <c r="F1271" t="s">
        <v>1751</v>
      </c>
    </row>
    <row r="1272" spans="1:6">
      <c r="A1272" t="s">
        <v>1290</v>
      </c>
      <c r="B1272" t="s">
        <v>1</v>
      </c>
      <c r="C1272" t="s">
        <v>1720</v>
      </c>
      <c r="D1272" t="s">
        <v>1707</v>
      </c>
      <c r="E1272" t="s">
        <v>1704</v>
      </c>
      <c r="F1272" t="s">
        <v>1742</v>
      </c>
    </row>
    <row r="1273" spans="1:6">
      <c r="A1273" t="s">
        <v>1291</v>
      </c>
      <c r="B1273" t="s">
        <v>1</v>
      </c>
      <c r="C1273" t="s">
        <v>1720</v>
      </c>
      <c r="D1273" t="s">
        <v>1707</v>
      </c>
      <c r="E1273" t="s">
        <v>1704</v>
      </c>
      <c r="F1273" t="s">
        <v>1743</v>
      </c>
    </row>
    <row r="1274" spans="1:6">
      <c r="A1274" t="s">
        <v>1292</v>
      </c>
      <c r="B1274" t="s">
        <v>1</v>
      </c>
      <c r="C1274" t="s">
        <v>1720</v>
      </c>
      <c r="D1274" t="s">
        <v>1707</v>
      </c>
      <c r="E1274" t="s">
        <v>1704</v>
      </c>
      <c r="F1274" t="s">
        <v>1744</v>
      </c>
    </row>
    <row r="1275" spans="1:6">
      <c r="A1275" t="s">
        <v>1293</v>
      </c>
      <c r="B1275" t="s">
        <v>1</v>
      </c>
      <c r="C1275" t="s">
        <v>1720</v>
      </c>
      <c r="D1275" t="s">
        <v>1707</v>
      </c>
      <c r="E1275" t="s">
        <v>1704</v>
      </c>
      <c r="F1275" t="s">
        <v>1745</v>
      </c>
    </row>
    <row r="1276" spans="1:6">
      <c r="A1276" t="s">
        <v>1294</v>
      </c>
      <c r="B1276" t="s">
        <v>1</v>
      </c>
      <c r="C1276" t="s">
        <v>1720</v>
      </c>
      <c r="D1276" t="s">
        <v>1707</v>
      </c>
      <c r="E1276" t="s">
        <v>1704</v>
      </c>
      <c r="F1276" t="s">
        <v>1746</v>
      </c>
    </row>
    <row r="1277" spans="1:6">
      <c r="A1277" t="s">
        <v>1295</v>
      </c>
      <c r="B1277" t="s">
        <v>1</v>
      </c>
      <c r="C1277" t="s">
        <v>1720</v>
      </c>
      <c r="D1277" t="s">
        <v>1707</v>
      </c>
      <c r="E1277" t="s">
        <v>1704</v>
      </c>
      <c r="F1277" t="s">
        <v>1747</v>
      </c>
    </row>
    <row r="1278" spans="1:6">
      <c r="A1278" t="s">
        <v>1296</v>
      </c>
      <c r="B1278" t="s">
        <v>1</v>
      </c>
      <c r="C1278" t="s">
        <v>1720</v>
      </c>
      <c r="D1278" t="s">
        <v>1707</v>
      </c>
      <c r="E1278" t="s">
        <v>1704</v>
      </c>
      <c r="F1278" t="s">
        <v>1748</v>
      </c>
    </row>
    <row r="1279" spans="1:6">
      <c r="A1279" t="s">
        <v>1297</v>
      </c>
      <c r="B1279" t="s">
        <v>1</v>
      </c>
      <c r="C1279" t="s">
        <v>1720</v>
      </c>
      <c r="D1279" t="s">
        <v>1707</v>
      </c>
      <c r="E1279" t="s">
        <v>1704</v>
      </c>
      <c r="F1279" t="s">
        <v>1749</v>
      </c>
    </row>
    <row r="1280" spans="1:6">
      <c r="A1280" t="s">
        <v>1298</v>
      </c>
      <c r="B1280" t="s">
        <v>1</v>
      </c>
      <c r="C1280" t="s">
        <v>1720</v>
      </c>
      <c r="D1280" t="s">
        <v>1707</v>
      </c>
      <c r="E1280" t="s">
        <v>1704</v>
      </c>
      <c r="F1280" t="s">
        <v>1750</v>
      </c>
    </row>
    <row r="1281" spans="1:6">
      <c r="A1281" t="s">
        <v>1299</v>
      </c>
      <c r="B1281" t="s">
        <v>1</v>
      </c>
      <c r="C1281" t="s">
        <v>1720</v>
      </c>
      <c r="D1281" t="s">
        <v>1707</v>
      </c>
      <c r="E1281" t="s">
        <v>1704</v>
      </c>
      <c r="F1281" t="s">
        <v>1751</v>
      </c>
    </row>
    <row r="1282" spans="1:6">
      <c r="A1282" t="s">
        <v>1300</v>
      </c>
      <c r="B1282" t="s">
        <v>1</v>
      </c>
      <c r="C1282" t="s">
        <v>1720</v>
      </c>
      <c r="D1282" t="s">
        <v>1708</v>
      </c>
      <c r="E1282" t="s">
        <v>1703</v>
      </c>
      <c r="F1282" t="s">
        <v>1742</v>
      </c>
    </row>
    <row r="1283" spans="1:6">
      <c r="A1283" t="s">
        <v>1301</v>
      </c>
      <c r="B1283" t="s">
        <v>1</v>
      </c>
      <c r="C1283" t="s">
        <v>1720</v>
      </c>
      <c r="D1283" t="s">
        <v>1708</v>
      </c>
      <c r="E1283" t="s">
        <v>1703</v>
      </c>
      <c r="F1283" t="s">
        <v>1743</v>
      </c>
    </row>
    <row r="1284" spans="1:6">
      <c r="A1284" t="s">
        <v>1302</v>
      </c>
      <c r="B1284" t="s">
        <v>1</v>
      </c>
      <c r="C1284" t="s">
        <v>1720</v>
      </c>
      <c r="D1284" t="s">
        <v>1708</v>
      </c>
      <c r="E1284" t="s">
        <v>1703</v>
      </c>
      <c r="F1284" t="s">
        <v>1744</v>
      </c>
    </row>
    <row r="1285" spans="1:6">
      <c r="A1285" t="s">
        <v>1303</v>
      </c>
      <c r="B1285" t="s">
        <v>1</v>
      </c>
      <c r="C1285" t="s">
        <v>1720</v>
      </c>
      <c r="D1285" t="s">
        <v>1708</v>
      </c>
      <c r="E1285" t="s">
        <v>1703</v>
      </c>
      <c r="F1285" t="s">
        <v>1745</v>
      </c>
    </row>
    <row r="1286" spans="1:6">
      <c r="A1286" t="s">
        <v>1304</v>
      </c>
      <c r="B1286" t="s">
        <v>1</v>
      </c>
      <c r="C1286" t="s">
        <v>1720</v>
      </c>
      <c r="D1286" t="s">
        <v>1708</v>
      </c>
      <c r="E1286" t="s">
        <v>1703</v>
      </c>
      <c r="F1286" t="s">
        <v>1746</v>
      </c>
    </row>
    <row r="1287" spans="1:6">
      <c r="A1287" t="s">
        <v>1305</v>
      </c>
      <c r="B1287" t="s">
        <v>1</v>
      </c>
      <c r="C1287" t="s">
        <v>1720</v>
      </c>
      <c r="D1287" t="s">
        <v>1708</v>
      </c>
      <c r="E1287" t="s">
        <v>1703</v>
      </c>
      <c r="F1287" t="s">
        <v>1747</v>
      </c>
    </row>
    <row r="1288" spans="1:6">
      <c r="A1288" t="s">
        <v>1306</v>
      </c>
      <c r="B1288" t="s">
        <v>1</v>
      </c>
      <c r="C1288" t="s">
        <v>1720</v>
      </c>
      <c r="D1288" t="s">
        <v>1708</v>
      </c>
      <c r="E1288" t="s">
        <v>1703</v>
      </c>
      <c r="F1288" t="s">
        <v>1748</v>
      </c>
    </row>
    <row r="1289" spans="1:6">
      <c r="A1289" t="s">
        <v>1307</v>
      </c>
      <c r="B1289" t="s">
        <v>1</v>
      </c>
      <c r="C1289" t="s">
        <v>1720</v>
      </c>
      <c r="D1289" t="s">
        <v>1708</v>
      </c>
      <c r="E1289" t="s">
        <v>1703</v>
      </c>
      <c r="F1289" t="s">
        <v>1749</v>
      </c>
    </row>
    <row r="1290" spans="1:6">
      <c r="A1290" t="s">
        <v>1308</v>
      </c>
      <c r="B1290" t="s">
        <v>1</v>
      </c>
      <c r="C1290" t="s">
        <v>1720</v>
      </c>
      <c r="D1290" t="s">
        <v>1708</v>
      </c>
      <c r="E1290" t="s">
        <v>1703</v>
      </c>
      <c r="F1290" t="s">
        <v>1750</v>
      </c>
    </row>
    <row r="1291" spans="1:6">
      <c r="A1291" t="s">
        <v>1309</v>
      </c>
      <c r="B1291" t="s">
        <v>1</v>
      </c>
      <c r="C1291" t="s">
        <v>1720</v>
      </c>
      <c r="D1291" t="s">
        <v>1708</v>
      </c>
      <c r="E1291" t="s">
        <v>1703</v>
      </c>
      <c r="F1291" t="s">
        <v>1751</v>
      </c>
    </row>
    <row r="1292" spans="1:6">
      <c r="A1292" t="s">
        <v>1310</v>
      </c>
      <c r="B1292" t="s">
        <v>1</v>
      </c>
      <c r="C1292" t="s">
        <v>1720</v>
      </c>
      <c r="D1292" t="s">
        <v>1708</v>
      </c>
      <c r="E1292" t="s">
        <v>1704</v>
      </c>
      <c r="F1292" t="s">
        <v>1742</v>
      </c>
    </row>
    <row r="1293" spans="1:6">
      <c r="A1293" t="s">
        <v>1311</v>
      </c>
      <c r="B1293" t="s">
        <v>1</v>
      </c>
      <c r="C1293" t="s">
        <v>1720</v>
      </c>
      <c r="D1293" t="s">
        <v>1708</v>
      </c>
      <c r="E1293" t="s">
        <v>1704</v>
      </c>
      <c r="F1293" t="s">
        <v>1743</v>
      </c>
    </row>
    <row r="1294" spans="1:6">
      <c r="A1294" t="s">
        <v>1312</v>
      </c>
      <c r="B1294" t="s">
        <v>1</v>
      </c>
      <c r="C1294" t="s">
        <v>1720</v>
      </c>
      <c r="D1294" t="s">
        <v>1708</v>
      </c>
      <c r="E1294" t="s">
        <v>1704</v>
      </c>
      <c r="F1294" t="s">
        <v>1744</v>
      </c>
    </row>
    <row r="1295" spans="1:6">
      <c r="A1295" t="s">
        <v>1313</v>
      </c>
      <c r="B1295" t="s">
        <v>1</v>
      </c>
      <c r="C1295" t="s">
        <v>1720</v>
      </c>
      <c r="D1295" t="s">
        <v>1708</v>
      </c>
      <c r="E1295" t="s">
        <v>1704</v>
      </c>
      <c r="F1295" t="s">
        <v>1745</v>
      </c>
    </row>
    <row r="1296" spans="1:6">
      <c r="A1296" t="s">
        <v>1314</v>
      </c>
      <c r="B1296" t="s">
        <v>1</v>
      </c>
      <c r="C1296" t="s">
        <v>1720</v>
      </c>
      <c r="D1296" t="s">
        <v>1708</v>
      </c>
      <c r="E1296" t="s">
        <v>1704</v>
      </c>
      <c r="F1296" t="s">
        <v>1746</v>
      </c>
    </row>
    <row r="1297" spans="1:6">
      <c r="A1297" t="s">
        <v>1315</v>
      </c>
      <c r="B1297" t="s">
        <v>1</v>
      </c>
      <c r="C1297" t="s">
        <v>1720</v>
      </c>
      <c r="D1297" t="s">
        <v>1708</v>
      </c>
      <c r="E1297" t="s">
        <v>1704</v>
      </c>
      <c r="F1297" t="s">
        <v>1747</v>
      </c>
    </row>
    <row r="1298" spans="1:6">
      <c r="A1298" t="s">
        <v>1316</v>
      </c>
      <c r="B1298" t="s">
        <v>1</v>
      </c>
      <c r="C1298" t="s">
        <v>1720</v>
      </c>
      <c r="D1298" t="s">
        <v>1708</v>
      </c>
      <c r="E1298" t="s">
        <v>1704</v>
      </c>
      <c r="F1298" t="s">
        <v>1748</v>
      </c>
    </row>
    <row r="1299" spans="1:6">
      <c r="A1299" t="s">
        <v>1317</v>
      </c>
      <c r="B1299" t="s">
        <v>1</v>
      </c>
      <c r="C1299" t="s">
        <v>1720</v>
      </c>
      <c r="D1299" t="s">
        <v>1708</v>
      </c>
      <c r="E1299" t="s">
        <v>1704</v>
      </c>
      <c r="F1299" t="s">
        <v>1749</v>
      </c>
    </row>
    <row r="1300" spans="1:6">
      <c r="A1300" t="s">
        <v>1318</v>
      </c>
      <c r="B1300" t="s">
        <v>1</v>
      </c>
      <c r="C1300" t="s">
        <v>1720</v>
      </c>
      <c r="D1300" t="s">
        <v>1708</v>
      </c>
      <c r="E1300" t="s">
        <v>1704</v>
      </c>
      <c r="F1300" t="s">
        <v>1750</v>
      </c>
    </row>
    <row r="1301" spans="1:6">
      <c r="A1301" t="s">
        <v>1319</v>
      </c>
      <c r="B1301" t="s">
        <v>1</v>
      </c>
      <c r="C1301" t="s">
        <v>1720</v>
      </c>
      <c r="D1301" t="s">
        <v>1708</v>
      </c>
      <c r="E1301" t="s">
        <v>1704</v>
      </c>
      <c r="F1301" t="s">
        <v>1751</v>
      </c>
    </row>
    <row r="1302" spans="1:6">
      <c r="A1302" t="s">
        <v>1320</v>
      </c>
      <c r="B1302" t="s">
        <v>1</v>
      </c>
      <c r="C1302" t="s">
        <v>1720</v>
      </c>
      <c r="D1302" t="s">
        <v>1709</v>
      </c>
      <c r="E1302" t="s">
        <v>1703</v>
      </c>
      <c r="F1302" t="s">
        <v>1742</v>
      </c>
    </row>
    <row r="1303" spans="1:6">
      <c r="A1303" t="s">
        <v>1321</v>
      </c>
      <c r="B1303" t="s">
        <v>1</v>
      </c>
      <c r="C1303" t="s">
        <v>1720</v>
      </c>
      <c r="D1303" t="s">
        <v>1709</v>
      </c>
      <c r="E1303" t="s">
        <v>1703</v>
      </c>
      <c r="F1303" t="s">
        <v>1743</v>
      </c>
    </row>
    <row r="1304" spans="1:6">
      <c r="A1304" t="s">
        <v>1322</v>
      </c>
      <c r="B1304" t="s">
        <v>1</v>
      </c>
      <c r="C1304" t="s">
        <v>1720</v>
      </c>
      <c r="D1304" t="s">
        <v>1709</v>
      </c>
      <c r="E1304" t="s">
        <v>1703</v>
      </c>
      <c r="F1304" t="s">
        <v>1744</v>
      </c>
    </row>
    <row r="1305" spans="1:6">
      <c r="A1305" t="s">
        <v>1323</v>
      </c>
      <c r="B1305" t="s">
        <v>1</v>
      </c>
      <c r="C1305" t="s">
        <v>1720</v>
      </c>
      <c r="D1305" t="s">
        <v>1709</v>
      </c>
      <c r="E1305" t="s">
        <v>1703</v>
      </c>
      <c r="F1305" t="s">
        <v>1745</v>
      </c>
    </row>
    <row r="1306" spans="1:6">
      <c r="A1306" t="s">
        <v>1324</v>
      </c>
      <c r="B1306" t="s">
        <v>1</v>
      </c>
      <c r="C1306" t="s">
        <v>1720</v>
      </c>
      <c r="D1306" t="s">
        <v>1709</v>
      </c>
      <c r="E1306" t="s">
        <v>1703</v>
      </c>
      <c r="F1306" t="s">
        <v>1746</v>
      </c>
    </row>
    <row r="1307" spans="1:6">
      <c r="A1307" t="s">
        <v>1325</v>
      </c>
      <c r="B1307" t="s">
        <v>1</v>
      </c>
      <c r="C1307" t="s">
        <v>1720</v>
      </c>
      <c r="D1307" t="s">
        <v>1709</v>
      </c>
      <c r="E1307" t="s">
        <v>1703</v>
      </c>
      <c r="F1307" t="s">
        <v>1747</v>
      </c>
    </row>
    <row r="1308" spans="1:6">
      <c r="A1308" t="s">
        <v>1326</v>
      </c>
      <c r="B1308" t="s">
        <v>1</v>
      </c>
      <c r="C1308" t="s">
        <v>1720</v>
      </c>
      <c r="D1308" t="s">
        <v>1709</v>
      </c>
      <c r="E1308" t="s">
        <v>1703</v>
      </c>
      <c r="F1308" t="s">
        <v>1748</v>
      </c>
    </row>
    <row r="1309" spans="1:6">
      <c r="A1309" t="s">
        <v>1327</v>
      </c>
      <c r="B1309" t="s">
        <v>1</v>
      </c>
      <c r="C1309" t="s">
        <v>1720</v>
      </c>
      <c r="D1309" t="s">
        <v>1709</v>
      </c>
      <c r="E1309" t="s">
        <v>1703</v>
      </c>
      <c r="F1309" t="s">
        <v>1749</v>
      </c>
    </row>
    <row r="1310" spans="1:6">
      <c r="A1310" t="s">
        <v>1328</v>
      </c>
      <c r="B1310" t="s">
        <v>1</v>
      </c>
      <c r="C1310" t="s">
        <v>1720</v>
      </c>
      <c r="D1310" t="s">
        <v>1709</v>
      </c>
      <c r="E1310" t="s">
        <v>1703</v>
      </c>
      <c r="F1310" t="s">
        <v>1750</v>
      </c>
    </row>
    <row r="1311" spans="1:6">
      <c r="A1311" t="s">
        <v>1329</v>
      </c>
      <c r="B1311" t="s">
        <v>1</v>
      </c>
      <c r="C1311" t="s">
        <v>1720</v>
      </c>
      <c r="D1311" t="s">
        <v>1709</v>
      </c>
      <c r="E1311" t="s">
        <v>1703</v>
      </c>
      <c r="F1311" t="s">
        <v>1751</v>
      </c>
    </row>
    <row r="1312" spans="1:6">
      <c r="A1312" t="s">
        <v>1330</v>
      </c>
      <c r="B1312" t="s">
        <v>1</v>
      </c>
      <c r="C1312" t="s">
        <v>1720</v>
      </c>
      <c r="D1312" t="s">
        <v>1709</v>
      </c>
      <c r="E1312" t="s">
        <v>1704</v>
      </c>
      <c r="F1312" t="s">
        <v>1742</v>
      </c>
    </row>
    <row r="1313" spans="1:6">
      <c r="A1313" t="s">
        <v>1331</v>
      </c>
      <c r="B1313" t="s">
        <v>1</v>
      </c>
      <c r="C1313" t="s">
        <v>1720</v>
      </c>
      <c r="D1313" t="s">
        <v>1709</v>
      </c>
      <c r="E1313" t="s">
        <v>1704</v>
      </c>
      <c r="F1313" t="s">
        <v>1743</v>
      </c>
    </row>
    <row r="1314" spans="1:6">
      <c r="A1314" t="s">
        <v>1332</v>
      </c>
      <c r="B1314" t="s">
        <v>1</v>
      </c>
      <c r="C1314" t="s">
        <v>1720</v>
      </c>
      <c r="D1314" t="s">
        <v>1709</v>
      </c>
      <c r="E1314" t="s">
        <v>1704</v>
      </c>
      <c r="F1314" t="s">
        <v>1744</v>
      </c>
    </row>
    <row r="1315" spans="1:6">
      <c r="A1315" t="s">
        <v>1333</v>
      </c>
      <c r="B1315" t="s">
        <v>1</v>
      </c>
      <c r="C1315" t="s">
        <v>1720</v>
      </c>
      <c r="D1315" t="s">
        <v>1709</v>
      </c>
      <c r="E1315" t="s">
        <v>1704</v>
      </c>
      <c r="F1315" t="s">
        <v>1745</v>
      </c>
    </row>
    <row r="1316" spans="1:6">
      <c r="A1316" t="s">
        <v>1334</v>
      </c>
      <c r="B1316" t="s">
        <v>1</v>
      </c>
      <c r="C1316" t="s">
        <v>1720</v>
      </c>
      <c r="D1316" t="s">
        <v>1709</v>
      </c>
      <c r="E1316" t="s">
        <v>1704</v>
      </c>
      <c r="F1316" t="s">
        <v>1746</v>
      </c>
    </row>
    <row r="1317" spans="1:6">
      <c r="A1317" t="s">
        <v>1335</v>
      </c>
      <c r="B1317" t="s">
        <v>1</v>
      </c>
      <c r="C1317" t="s">
        <v>1720</v>
      </c>
      <c r="D1317" t="s">
        <v>1709</v>
      </c>
      <c r="E1317" t="s">
        <v>1704</v>
      </c>
      <c r="F1317" t="s">
        <v>1747</v>
      </c>
    </row>
    <row r="1318" spans="1:6">
      <c r="A1318" t="s">
        <v>1336</v>
      </c>
      <c r="B1318" t="s">
        <v>1</v>
      </c>
      <c r="C1318" t="s">
        <v>1720</v>
      </c>
      <c r="D1318" t="s">
        <v>1709</v>
      </c>
      <c r="E1318" t="s">
        <v>1704</v>
      </c>
      <c r="F1318" t="s">
        <v>1748</v>
      </c>
    </row>
    <row r="1319" spans="1:6">
      <c r="A1319" t="s">
        <v>1337</v>
      </c>
      <c r="B1319" t="s">
        <v>1</v>
      </c>
      <c r="C1319" t="s">
        <v>1720</v>
      </c>
      <c r="D1319" t="s">
        <v>1709</v>
      </c>
      <c r="E1319" t="s">
        <v>1704</v>
      </c>
      <c r="F1319" t="s">
        <v>1749</v>
      </c>
    </row>
    <row r="1320" spans="1:6">
      <c r="A1320" t="s">
        <v>1338</v>
      </c>
      <c r="B1320" t="s">
        <v>1</v>
      </c>
      <c r="C1320" t="s">
        <v>1720</v>
      </c>
      <c r="D1320" t="s">
        <v>1709</v>
      </c>
      <c r="E1320" t="s">
        <v>1704</v>
      </c>
      <c r="F1320" t="s">
        <v>1750</v>
      </c>
    </row>
    <row r="1321" spans="1:6">
      <c r="A1321" t="s">
        <v>1339</v>
      </c>
      <c r="B1321" t="s">
        <v>1</v>
      </c>
      <c r="C1321" t="s">
        <v>1720</v>
      </c>
      <c r="D1321" t="s">
        <v>1709</v>
      </c>
      <c r="E1321" t="s">
        <v>1704</v>
      </c>
      <c r="F1321" t="s">
        <v>1751</v>
      </c>
    </row>
    <row r="1322" spans="1:6">
      <c r="A1322" t="s">
        <v>1340</v>
      </c>
      <c r="B1322" t="s">
        <v>1</v>
      </c>
      <c r="C1322" t="s">
        <v>1720</v>
      </c>
      <c r="D1322" t="s">
        <v>1710</v>
      </c>
      <c r="E1322" t="s">
        <v>1703</v>
      </c>
      <c r="F1322" t="s">
        <v>1742</v>
      </c>
    </row>
    <row r="1323" spans="1:6">
      <c r="A1323" t="s">
        <v>1341</v>
      </c>
      <c r="B1323" t="s">
        <v>1</v>
      </c>
      <c r="C1323" t="s">
        <v>1720</v>
      </c>
      <c r="D1323" t="s">
        <v>1710</v>
      </c>
      <c r="E1323" t="s">
        <v>1703</v>
      </c>
      <c r="F1323" t="s">
        <v>1743</v>
      </c>
    </row>
    <row r="1324" spans="1:6">
      <c r="A1324" t="s">
        <v>1342</v>
      </c>
      <c r="B1324" t="s">
        <v>1</v>
      </c>
      <c r="C1324" t="s">
        <v>1720</v>
      </c>
      <c r="D1324" t="s">
        <v>1710</v>
      </c>
      <c r="E1324" t="s">
        <v>1703</v>
      </c>
      <c r="F1324" t="s">
        <v>1744</v>
      </c>
    </row>
    <row r="1325" spans="1:6">
      <c r="A1325" t="s">
        <v>1343</v>
      </c>
      <c r="B1325" t="s">
        <v>1</v>
      </c>
      <c r="C1325" t="s">
        <v>1720</v>
      </c>
      <c r="D1325" t="s">
        <v>1710</v>
      </c>
      <c r="E1325" t="s">
        <v>1703</v>
      </c>
      <c r="F1325" t="s">
        <v>1745</v>
      </c>
    </row>
    <row r="1326" spans="1:6">
      <c r="A1326" t="s">
        <v>1344</v>
      </c>
      <c r="B1326" t="s">
        <v>1</v>
      </c>
      <c r="C1326" t="s">
        <v>1720</v>
      </c>
      <c r="D1326" t="s">
        <v>1710</v>
      </c>
      <c r="E1326" t="s">
        <v>1703</v>
      </c>
      <c r="F1326" t="s">
        <v>1746</v>
      </c>
    </row>
    <row r="1327" spans="1:6">
      <c r="A1327" t="s">
        <v>1345</v>
      </c>
      <c r="B1327" t="s">
        <v>1</v>
      </c>
      <c r="C1327" t="s">
        <v>1720</v>
      </c>
      <c r="D1327" t="s">
        <v>1710</v>
      </c>
      <c r="E1327" t="s">
        <v>1703</v>
      </c>
      <c r="F1327" t="s">
        <v>1747</v>
      </c>
    </row>
    <row r="1328" spans="1:6">
      <c r="A1328" t="s">
        <v>1346</v>
      </c>
      <c r="B1328" t="s">
        <v>1</v>
      </c>
      <c r="C1328" t="s">
        <v>1720</v>
      </c>
      <c r="D1328" t="s">
        <v>1710</v>
      </c>
      <c r="E1328" t="s">
        <v>1703</v>
      </c>
      <c r="F1328" t="s">
        <v>1748</v>
      </c>
    </row>
    <row r="1329" spans="1:6">
      <c r="A1329" t="s">
        <v>1347</v>
      </c>
      <c r="B1329" t="s">
        <v>1</v>
      </c>
      <c r="C1329" t="s">
        <v>1720</v>
      </c>
      <c r="D1329" t="s">
        <v>1710</v>
      </c>
      <c r="E1329" t="s">
        <v>1703</v>
      </c>
      <c r="F1329" t="s">
        <v>1749</v>
      </c>
    </row>
    <row r="1330" spans="1:6">
      <c r="A1330" t="s">
        <v>1348</v>
      </c>
      <c r="B1330" t="s">
        <v>1</v>
      </c>
      <c r="C1330" t="s">
        <v>1720</v>
      </c>
      <c r="D1330" t="s">
        <v>1710</v>
      </c>
      <c r="E1330" t="s">
        <v>1703</v>
      </c>
      <c r="F1330" t="s">
        <v>1750</v>
      </c>
    </row>
    <row r="1331" spans="1:6">
      <c r="A1331" t="s">
        <v>1349</v>
      </c>
      <c r="B1331" t="s">
        <v>1</v>
      </c>
      <c r="C1331" t="s">
        <v>1720</v>
      </c>
      <c r="D1331" t="s">
        <v>1710</v>
      </c>
      <c r="E1331" t="s">
        <v>1703</v>
      </c>
      <c r="F1331" t="s">
        <v>1751</v>
      </c>
    </row>
    <row r="1332" spans="1:6">
      <c r="A1332" t="s">
        <v>1350</v>
      </c>
      <c r="B1332" t="s">
        <v>1</v>
      </c>
      <c r="C1332" t="s">
        <v>1720</v>
      </c>
      <c r="D1332" t="s">
        <v>1710</v>
      </c>
      <c r="E1332" t="s">
        <v>1704</v>
      </c>
      <c r="F1332" t="s">
        <v>1742</v>
      </c>
    </row>
    <row r="1333" spans="1:6">
      <c r="A1333" t="s">
        <v>1351</v>
      </c>
      <c r="B1333" t="s">
        <v>1</v>
      </c>
      <c r="C1333" t="s">
        <v>1720</v>
      </c>
      <c r="D1333" t="s">
        <v>1710</v>
      </c>
      <c r="E1333" t="s">
        <v>1704</v>
      </c>
      <c r="F1333" t="s">
        <v>1743</v>
      </c>
    </row>
    <row r="1334" spans="1:6">
      <c r="A1334" t="s">
        <v>1352</v>
      </c>
      <c r="B1334" t="s">
        <v>1</v>
      </c>
      <c r="C1334" t="s">
        <v>1720</v>
      </c>
      <c r="D1334" t="s">
        <v>1710</v>
      </c>
      <c r="E1334" t="s">
        <v>1704</v>
      </c>
      <c r="F1334" t="s">
        <v>1744</v>
      </c>
    </row>
    <row r="1335" spans="1:6">
      <c r="A1335" t="s">
        <v>1353</v>
      </c>
      <c r="B1335" t="s">
        <v>1</v>
      </c>
      <c r="C1335" t="s">
        <v>1720</v>
      </c>
      <c r="D1335" t="s">
        <v>1710</v>
      </c>
      <c r="E1335" t="s">
        <v>1704</v>
      </c>
      <c r="F1335" t="s">
        <v>1745</v>
      </c>
    </row>
    <row r="1336" spans="1:6">
      <c r="A1336" t="s">
        <v>1354</v>
      </c>
      <c r="B1336" t="s">
        <v>1</v>
      </c>
      <c r="C1336" t="s">
        <v>1720</v>
      </c>
      <c r="D1336" t="s">
        <v>1710</v>
      </c>
      <c r="E1336" t="s">
        <v>1704</v>
      </c>
      <c r="F1336" t="s">
        <v>1746</v>
      </c>
    </row>
    <row r="1337" spans="1:6">
      <c r="A1337" t="s">
        <v>1355</v>
      </c>
      <c r="B1337" t="s">
        <v>1</v>
      </c>
      <c r="C1337" t="s">
        <v>1720</v>
      </c>
      <c r="D1337" t="s">
        <v>1710</v>
      </c>
      <c r="E1337" t="s">
        <v>1704</v>
      </c>
      <c r="F1337" t="s">
        <v>1747</v>
      </c>
    </row>
    <row r="1338" spans="1:6">
      <c r="A1338" t="s">
        <v>1356</v>
      </c>
      <c r="B1338" t="s">
        <v>1</v>
      </c>
      <c r="C1338" t="s">
        <v>1720</v>
      </c>
      <c r="D1338" t="s">
        <v>1710</v>
      </c>
      <c r="E1338" t="s">
        <v>1704</v>
      </c>
      <c r="F1338" t="s">
        <v>1748</v>
      </c>
    </row>
    <row r="1339" spans="1:6">
      <c r="A1339" t="s">
        <v>1357</v>
      </c>
      <c r="B1339" t="s">
        <v>1</v>
      </c>
      <c r="C1339" t="s">
        <v>1720</v>
      </c>
      <c r="D1339" t="s">
        <v>1710</v>
      </c>
      <c r="E1339" t="s">
        <v>1704</v>
      </c>
      <c r="F1339" t="s">
        <v>1749</v>
      </c>
    </row>
    <row r="1340" spans="1:6">
      <c r="A1340" t="s">
        <v>1358</v>
      </c>
      <c r="B1340" t="s">
        <v>1</v>
      </c>
      <c r="C1340" t="s">
        <v>1720</v>
      </c>
      <c r="D1340" t="s">
        <v>1710</v>
      </c>
      <c r="E1340" t="s">
        <v>1704</v>
      </c>
      <c r="F1340" t="s">
        <v>1750</v>
      </c>
    </row>
    <row r="1341" spans="1:6">
      <c r="A1341" t="s">
        <v>1359</v>
      </c>
      <c r="B1341" t="s">
        <v>1</v>
      </c>
      <c r="C1341" t="s">
        <v>1720</v>
      </c>
      <c r="D1341" t="s">
        <v>1710</v>
      </c>
      <c r="E1341" t="s">
        <v>1704</v>
      </c>
      <c r="F1341" t="s">
        <v>1751</v>
      </c>
    </row>
    <row r="1342" spans="1:6">
      <c r="A1342" t="s">
        <v>1360</v>
      </c>
      <c r="B1342" t="s">
        <v>1</v>
      </c>
      <c r="C1342" t="s">
        <v>1720</v>
      </c>
      <c r="D1342" t="s">
        <v>1711</v>
      </c>
      <c r="E1342" t="s">
        <v>1703</v>
      </c>
      <c r="F1342" t="s">
        <v>1742</v>
      </c>
    </row>
    <row r="1343" spans="1:6">
      <c r="A1343" t="s">
        <v>1361</v>
      </c>
      <c r="B1343" t="s">
        <v>1</v>
      </c>
      <c r="C1343" t="s">
        <v>1720</v>
      </c>
      <c r="D1343" t="s">
        <v>1711</v>
      </c>
      <c r="E1343" t="s">
        <v>1703</v>
      </c>
      <c r="F1343" t="s">
        <v>1743</v>
      </c>
    </row>
    <row r="1344" spans="1:6">
      <c r="A1344" t="s">
        <v>1362</v>
      </c>
      <c r="B1344" t="s">
        <v>1</v>
      </c>
      <c r="C1344" t="s">
        <v>1720</v>
      </c>
      <c r="D1344" t="s">
        <v>1711</v>
      </c>
      <c r="E1344" t="s">
        <v>1703</v>
      </c>
      <c r="F1344" t="s">
        <v>1744</v>
      </c>
    </row>
    <row r="1345" spans="1:6">
      <c r="A1345" t="s">
        <v>1363</v>
      </c>
      <c r="B1345" t="s">
        <v>1</v>
      </c>
      <c r="C1345" t="s">
        <v>1720</v>
      </c>
      <c r="D1345" t="s">
        <v>1711</v>
      </c>
      <c r="E1345" t="s">
        <v>1703</v>
      </c>
      <c r="F1345" t="s">
        <v>1745</v>
      </c>
    </row>
    <row r="1346" spans="1:6">
      <c r="A1346" t="s">
        <v>1364</v>
      </c>
      <c r="B1346" t="s">
        <v>1</v>
      </c>
      <c r="C1346" t="s">
        <v>1720</v>
      </c>
      <c r="D1346" t="s">
        <v>1711</v>
      </c>
      <c r="E1346" t="s">
        <v>1703</v>
      </c>
      <c r="F1346" t="s">
        <v>1746</v>
      </c>
    </row>
    <row r="1347" spans="1:6">
      <c r="A1347" t="s">
        <v>1365</v>
      </c>
      <c r="B1347" t="s">
        <v>1</v>
      </c>
      <c r="C1347" t="s">
        <v>1720</v>
      </c>
      <c r="D1347" t="s">
        <v>1711</v>
      </c>
      <c r="E1347" t="s">
        <v>1703</v>
      </c>
      <c r="F1347" t="s">
        <v>1747</v>
      </c>
    </row>
    <row r="1348" spans="1:6">
      <c r="A1348" t="s">
        <v>1366</v>
      </c>
      <c r="B1348" t="s">
        <v>1</v>
      </c>
      <c r="C1348" t="s">
        <v>1720</v>
      </c>
      <c r="D1348" t="s">
        <v>1711</v>
      </c>
      <c r="E1348" t="s">
        <v>1703</v>
      </c>
      <c r="F1348" t="s">
        <v>1748</v>
      </c>
    </row>
    <row r="1349" spans="1:6">
      <c r="A1349" t="s">
        <v>1367</v>
      </c>
      <c r="B1349" t="s">
        <v>1</v>
      </c>
      <c r="C1349" t="s">
        <v>1720</v>
      </c>
      <c r="D1349" t="s">
        <v>1711</v>
      </c>
      <c r="E1349" t="s">
        <v>1703</v>
      </c>
      <c r="F1349" t="s">
        <v>1749</v>
      </c>
    </row>
    <row r="1350" spans="1:6">
      <c r="A1350" t="s">
        <v>1368</v>
      </c>
      <c r="B1350" t="s">
        <v>1</v>
      </c>
      <c r="C1350" t="s">
        <v>1720</v>
      </c>
      <c r="D1350" t="s">
        <v>1711</v>
      </c>
      <c r="E1350" t="s">
        <v>1703</v>
      </c>
      <c r="F1350" t="s">
        <v>1750</v>
      </c>
    </row>
    <row r="1351" spans="1:6">
      <c r="A1351" t="s">
        <v>1369</v>
      </c>
      <c r="B1351" t="s">
        <v>1</v>
      </c>
      <c r="C1351" t="s">
        <v>1720</v>
      </c>
      <c r="D1351" t="s">
        <v>1711</v>
      </c>
      <c r="E1351" t="s">
        <v>1703</v>
      </c>
      <c r="F1351" t="s">
        <v>1751</v>
      </c>
    </row>
    <row r="1352" spans="1:6">
      <c r="A1352" t="s">
        <v>1370</v>
      </c>
      <c r="B1352" t="s">
        <v>1</v>
      </c>
      <c r="C1352" t="s">
        <v>1720</v>
      </c>
      <c r="D1352" t="s">
        <v>1711</v>
      </c>
      <c r="E1352" t="s">
        <v>1704</v>
      </c>
      <c r="F1352" t="s">
        <v>1742</v>
      </c>
    </row>
    <row r="1353" spans="1:6">
      <c r="A1353" t="s">
        <v>1371</v>
      </c>
      <c r="B1353" t="s">
        <v>1</v>
      </c>
      <c r="C1353" t="s">
        <v>1720</v>
      </c>
      <c r="D1353" t="s">
        <v>1711</v>
      </c>
      <c r="E1353" t="s">
        <v>1704</v>
      </c>
      <c r="F1353" t="s">
        <v>1743</v>
      </c>
    </row>
    <row r="1354" spans="1:6">
      <c r="A1354" t="s">
        <v>1372</v>
      </c>
      <c r="B1354" t="s">
        <v>1</v>
      </c>
      <c r="C1354" t="s">
        <v>1720</v>
      </c>
      <c r="D1354" t="s">
        <v>1711</v>
      </c>
      <c r="E1354" t="s">
        <v>1704</v>
      </c>
      <c r="F1354" t="s">
        <v>1744</v>
      </c>
    </row>
    <row r="1355" spans="1:6">
      <c r="A1355" t="s">
        <v>1373</v>
      </c>
      <c r="B1355" t="s">
        <v>1</v>
      </c>
      <c r="C1355" t="s">
        <v>1720</v>
      </c>
      <c r="D1355" t="s">
        <v>1711</v>
      </c>
      <c r="E1355" t="s">
        <v>1704</v>
      </c>
      <c r="F1355" t="s">
        <v>1745</v>
      </c>
    </row>
    <row r="1356" spans="1:6">
      <c r="A1356" t="s">
        <v>1374</v>
      </c>
      <c r="B1356" t="s">
        <v>1</v>
      </c>
      <c r="C1356" t="s">
        <v>1720</v>
      </c>
      <c r="D1356" t="s">
        <v>1711</v>
      </c>
      <c r="E1356" t="s">
        <v>1704</v>
      </c>
      <c r="F1356" t="s">
        <v>1746</v>
      </c>
    </row>
    <row r="1357" spans="1:6">
      <c r="A1357" t="s">
        <v>1375</v>
      </c>
      <c r="B1357" t="s">
        <v>1</v>
      </c>
      <c r="C1357" t="s">
        <v>1720</v>
      </c>
      <c r="D1357" t="s">
        <v>1711</v>
      </c>
      <c r="E1357" t="s">
        <v>1704</v>
      </c>
      <c r="F1357" t="s">
        <v>1747</v>
      </c>
    </row>
    <row r="1358" spans="1:6">
      <c r="A1358" t="s">
        <v>1376</v>
      </c>
      <c r="B1358" t="s">
        <v>1</v>
      </c>
      <c r="C1358" t="s">
        <v>1720</v>
      </c>
      <c r="D1358" t="s">
        <v>1711</v>
      </c>
      <c r="E1358" t="s">
        <v>1704</v>
      </c>
      <c r="F1358" t="s">
        <v>1748</v>
      </c>
    </row>
    <row r="1359" spans="1:6">
      <c r="A1359" t="s">
        <v>1377</v>
      </c>
      <c r="B1359" t="s">
        <v>1</v>
      </c>
      <c r="C1359" t="s">
        <v>1720</v>
      </c>
      <c r="D1359" t="s">
        <v>1711</v>
      </c>
      <c r="E1359" t="s">
        <v>1704</v>
      </c>
      <c r="F1359" t="s">
        <v>1749</v>
      </c>
    </row>
    <row r="1360" spans="1:6">
      <c r="A1360" t="s">
        <v>1378</v>
      </c>
      <c r="B1360" t="s">
        <v>1</v>
      </c>
      <c r="C1360" t="s">
        <v>1720</v>
      </c>
      <c r="D1360" t="s">
        <v>1711</v>
      </c>
      <c r="E1360" t="s">
        <v>1704</v>
      </c>
      <c r="F1360" t="s">
        <v>1750</v>
      </c>
    </row>
    <row r="1361" spans="1:6">
      <c r="A1361" t="s">
        <v>1379</v>
      </c>
      <c r="B1361" t="s">
        <v>1</v>
      </c>
      <c r="C1361" t="s">
        <v>1720</v>
      </c>
      <c r="D1361" t="s">
        <v>1711</v>
      </c>
      <c r="E1361" t="s">
        <v>1704</v>
      </c>
      <c r="F1361" t="s">
        <v>1751</v>
      </c>
    </row>
    <row r="1362" spans="1:6">
      <c r="A1362" t="s">
        <v>1380</v>
      </c>
      <c r="B1362" t="s">
        <v>1</v>
      </c>
      <c r="C1362" t="s">
        <v>1720</v>
      </c>
      <c r="D1362" t="s">
        <v>1712</v>
      </c>
      <c r="E1362" t="s">
        <v>1703</v>
      </c>
      <c r="F1362" t="s">
        <v>1742</v>
      </c>
    </row>
    <row r="1363" spans="1:6">
      <c r="A1363" t="s">
        <v>1381</v>
      </c>
      <c r="B1363" t="s">
        <v>1</v>
      </c>
      <c r="C1363" t="s">
        <v>1720</v>
      </c>
      <c r="D1363" t="s">
        <v>1712</v>
      </c>
      <c r="E1363" t="s">
        <v>1703</v>
      </c>
      <c r="F1363" t="s">
        <v>1743</v>
      </c>
    </row>
    <row r="1364" spans="1:6">
      <c r="A1364" t="s">
        <v>1382</v>
      </c>
      <c r="B1364" t="s">
        <v>1</v>
      </c>
      <c r="C1364" t="s">
        <v>1720</v>
      </c>
      <c r="D1364" t="s">
        <v>1712</v>
      </c>
      <c r="E1364" t="s">
        <v>1703</v>
      </c>
      <c r="F1364" t="s">
        <v>1744</v>
      </c>
    </row>
    <row r="1365" spans="1:6">
      <c r="A1365" t="s">
        <v>1383</v>
      </c>
      <c r="B1365" t="s">
        <v>1</v>
      </c>
      <c r="C1365" t="s">
        <v>1720</v>
      </c>
      <c r="D1365" t="s">
        <v>1712</v>
      </c>
      <c r="E1365" t="s">
        <v>1703</v>
      </c>
      <c r="F1365" t="s">
        <v>1745</v>
      </c>
    </row>
    <row r="1366" spans="1:6">
      <c r="A1366" t="s">
        <v>1384</v>
      </c>
      <c r="B1366" t="s">
        <v>1</v>
      </c>
      <c r="C1366" t="s">
        <v>1720</v>
      </c>
      <c r="D1366" t="s">
        <v>1712</v>
      </c>
      <c r="E1366" t="s">
        <v>1703</v>
      </c>
      <c r="F1366" t="s">
        <v>1746</v>
      </c>
    </row>
    <row r="1367" spans="1:6">
      <c r="A1367" t="s">
        <v>1385</v>
      </c>
      <c r="B1367" t="s">
        <v>1</v>
      </c>
      <c r="C1367" t="s">
        <v>1720</v>
      </c>
      <c r="D1367" t="s">
        <v>1712</v>
      </c>
      <c r="E1367" t="s">
        <v>1703</v>
      </c>
      <c r="F1367" t="s">
        <v>1747</v>
      </c>
    </row>
    <row r="1368" spans="1:6">
      <c r="A1368" t="s">
        <v>1386</v>
      </c>
      <c r="B1368" t="s">
        <v>1</v>
      </c>
      <c r="C1368" t="s">
        <v>1720</v>
      </c>
      <c r="D1368" t="s">
        <v>1712</v>
      </c>
      <c r="E1368" t="s">
        <v>1703</v>
      </c>
      <c r="F1368" t="s">
        <v>1748</v>
      </c>
    </row>
    <row r="1369" spans="1:6">
      <c r="A1369" t="s">
        <v>1387</v>
      </c>
      <c r="B1369" t="s">
        <v>1</v>
      </c>
      <c r="C1369" t="s">
        <v>1720</v>
      </c>
      <c r="D1369" t="s">
        <v>1712</v>
      </c>
      <c r="E1369" t="s">
        <v>1703</v>
      </c>
      <c r="F1369" t="s">
        <v>1749</v>
      </c>
    </row>
    <row r="1370" spans="1:6">
      <c r="A1370" t="s">
        <v>1388</v>
      </c>
      <c r="B1370" t="s">
        <v>1</v>
      </c>
      <c r="C1370" t="s">
        <v>1720</v>
      </c>
      <c r="D1370" t="s">
        <v>1712</v>
      </c>
      <c r="E1370" t="s">
        <v>1703</v>
      </c>
      <c r="F1370" t="s">
        <v>1750</v>
      </c>
    </row>
    <row r="1371" spans="1:6">
      <c r="A1371" t="s">
        <v>1389</v>
      </c>
      <c r="B1371" t="s">
        <v>1</v>
      </c>
      <c r="C1371" t="s">
        <v>1720</v>
      </c>
      <c r="D1371" t="s">
        <v>1712</v>
      </c>
      <c r="E1371" t="s">
        <v>1703</v>
      </c>
      <c r="F1371" t="s">
        <v>1751</v>
      </c>
    </row>
    <row r="1372" spans="1:6">
      <c r="A1372" t="s">
        <v>1390</v>
      </c>
      <c r="B1372" t="s">
        <v>1</v>
      </c>
      <c r="C1372" t="s">
        <v>1720</v>
      </c>
      <c r="D1372" t="s">
        <v>1712</v>
      </c>
      <c r="E1372" t="s">
        <v>1704</v>
      </c>
      <c r="F1372" t="s">
        <v>1742</v>
      </c>
    </row>
    <row r="1373" spans="1:6">
      <c r="A1373" t="s">
        <v>1391</v>
      </c>
      <c r="B1373" t="s">
        <v>1</v>
      </c>
      <c r="C1373" t="s">
        <v>1720</v>
      </c>
      <c r="D1373" t="s">
        <v>1712</v>
      </c>
      <c r="E1373" t="s">
        <v>1704</v>
      </c>
      <c r="F1373" t="s">
        <v>1743</v>
      </c>
    </row>
    <row r="1374" spans="1:6">
      <c r="A1374" t="s">
        <v>1392</v>
      </c>
      <c r="B1374" t="s">
        <v>1</v>
      </c>
      <c r="C1374" t="s">
        <v>1720</v>
      </c>
      <c r="D1374" t="s">
        <v>1712</v>
      </c>
      <c r="E1374" t="s">
        <v>1704</v>
      </c>
      <c r="F1374" t="s">
        <v>1744</v>
      </c>
    </row>
    <row r="1375" spans="1:6">
      <c r="A1375" t="s">
        <v>1393</v>
      </c>
      <c r="B1375" t="s">
        <v>1</v>
      </c>
      <c r="C1375" t="s">
        <v>1720</v>
      </c>
      <c r="D1375" t="s">
        <v>1712</v>
      </c>
      <c r="E1375" t="s">
        <v>1704</v>
      </c>
      <c r="F1375" t="s">
        <v>1745</v>
      </c>
    </row>
    <row r="1376" spans="1:6">
      <c r="A1376" t="s">
        <v>1394</v>
      </c>
      <c r="B1376" t="s">
        <v>1</v>
      </c>
      <c r="C1376" t="s">
        <v>1720</v>
      </c>
      <c r="D1376" t="s">
        <v>1712</v>
      </c>
      <c r="E1376" t="s">
        <v>1704</v>
      </c>
      <c r="F1376" t="s">
        <v>1746</v>
      </c>
    </row>
    <row r="1377" spans="1:6">
      <c r="A1377" t="s">
        <v>1395</v>
      </c>
      <c r="B1377" t="s">
        <v>1</v>
      </c>
      <c r="C1377" t="s">
        <v>1720</v>
      </c>
      <c r="D1377" t="s">
        <v>1712</v>
      </c>
      <c r="E1377" t="s">
        <v>1704</v>
      </c>
      <c r="F1377" t="s">
        <v>1747</v>
      </c>
    </row>
    <row r="1378" spans="1:6">
      <c r="A1378" t="s">
        <v>1396</v>
      </c>
      <c r="B1378" t="s">
        <v>1</v>
      </c>
      <c r="C1378" t="s">
        <v>1720</v>
      </c>
      <c r="D1378" t="s">
        <v>1712</v>
      </c>
      <c r="E1378" t="s">
        <v>1704</v>
      </c>
      <c r="F1378" t="s">
        <v>1748</v>
      </c>
    </row>
    <row r="1379" spans="1:6">
      <c r="A1379" t="s">
        <v>1397</v>
      </c>
      <c r="B1379" t="s">
        <v>1</v>
      </c>
      <c r="C1379" t="s">
        <v>1720</v>
      </c>
      <c r="D1379" t="s">
        <v>1712</v>
      </c>
      <c r="E1379" t="s">
        <v>1704</v>
      </c>
      <c r="F1379" t="s">
        <v>1749</v>
      </c>
    </row>
    <row r="1380" spans="1:6">
      <c r="A1380" t="s">
        <v>1398</v>
      </c>
      <c r="B1380" t="s">
        <v>1</v>
      </c>
      <c r="C1380" t="s">
        <v>1720</v>
      </c>
      <c r="D1380" t="s">
        <v>1712</v>
      </c>
      <c r="E1380" t="s">
        <v>1704</v>
      </c>
      <c r="F1380" t="s">
        <v>1750</v>
      </c>
    </row>
    <row r="1381" spans="1:6">
      <c r="A1381" t="s">
        <v>1399</v>
      </c>
      <c r="B1381" t="s">
        <v>1</v>
      </c>
      <c r="C1381" t="s">
        <v>1720</v>
      </c>
      <c r="D1381" t="s">
        <v>1712</v>
      </c>
      <c r="E1381" t="s">
        <v>1704</v>
      </c>
      <c r="F1381" t="s">
        <v>1751</v>
      </c>
    </row>
    <row r="1382" spans="1:6">
      <c r="A1382" t="s">
        <v>1400</v>
      </c>
      <c r="B1382" t="s">
        <v>1</v>
      </c>
      <c r="C1382" t="s">
        <v>1720</v>
      </c>
      <c r="D1382" t="s">
        <v>1713</v>
      </c>
      <c r="E1382" t="s">
        <v>1703</v>
      </c>
      <c r="F1382" t="s">
        <v>1742</v>
      </c>
    </row>
    <row r="1383" spans="1:6">
      <c r="A1383" t="s">
        <v>1401</v>
      </c>
      <c r="B1383" t="s">
        <v>1</v>
      </c>
      <c r="C1383" t="s">
        <v>1720</v>
      </c>
      <c r="D1383" t="s">
        <v>1713</v>
      </c>
      <c r="E1383" t="s">
        <v>1703</v>
      </c>
      <c r="F1383" t="s">
        <v>1743</v>
      </c>
    </row>
    <row r="1384" spans="1:6">
      <c r="A1384" t="s">
        <v>1402</v>
      </c>
      <c r="B1384" t="s">
        <v>1</v>
      </c>
      <c r="C1384" t="s">
        <v>1720</v>
      </c>
      <c r="D1384" t="s">
        <v>1713</v>
      </c>
      <c r="E1384" t="s">
        <v>1703</v>
      </c>
      <c r="F1384" t="s">
        <v>1744</v>
      </c>
    </row>
    <row r="1385" spans="1:6">
      <c r="A1385" t="s">
        <v>1403</v>
      </c>
      <c r="B1385" t="s">
        <v>1</v>
      </c>
      <c r="C1385" t="s">
        <v>1720</v>
      </c>
      <c r="D1385" t="s">
        <v>1713</v>
      </c>
      <c r="E1385" t="s">
        <v>1703</v>
      </c>
      <c r="F1385" t="s">
        <v>1745</v>
      </c>
    </row>
    <row r="1386" spans="1:6">
      <c r="A1386" t="s">
        <v>1404</v>
      </c>
      <c r="B1386" t="s">
        <v>1</v>
      </c>
      <c r="C1386" t="s">
        <v>1720</v>
      </c>
      <c r="D1386" t="s">
        <v>1713</v>
      </c>
      <c r="E1386" t="s">
        <v>1703</v>
      </c>
      <c r="F1386" t="s">
        <v>1746</v>
      </c>
    </row>
    <row r="1387" spans="1:6">
      <c r="A1387" t="s">
        <v>1405</v>
      </c>
      <c r="B1387" t="s">
        <v>1</v>
      </c>
      <c r="C1387" t="s">
        <v>1720</v>
      </c>
      <c r="D1387" t="s">
        <v>1713</v>
      </c>
      <c r="E1387" t="s">
        <v>1703</v>
      </c>
      <c r="F1387" t="s">
        <v>1747</v>
      </c>
    </row>
    <row r="1388" spans="1:6">
      <c r="A1388" t="s">
        <v>1406</v>
      </c>
      <c r="B1388" t="s">
        <v>1</v>
      </c>
      <c r="C1388" t="s">
        <v>1720</v>
      </c>
      <c r="D1388" t="s">
        <v>1713</v>
      </c>
      <c r="E1388" t="s">
        <v>1703</v>
      </c>
      <c r="F1388" t="s">
        <v>1748</v>
      </c>
    </row>
    <row r="1389" spans="1:6">
      <c r="A1389" t="s">
        <v>1407</v>
      </c>
      <c r="B1389" t="s">
        <v>1</v>
      </c>
      <c r="C1389" t="s">
        <v>1720</v>
      </c>
      <c r="D1389" t="s">
        <v>1713</v>
      </c>
      <c r="E1389" t="s">
        <v>1703</v>
      </c>
      <c r="F1389" t="s">
        <v>1749</v>
      </c>
    </row>
    <row r="1390" spans="1:6">
      <c r="A1390" t="s">
        <v>1408</v>
      </c>
      <c r="B1390" t="s">
        <v>1</v>
      </c>
      <c r="C1390" t="s">
        <v>1720</v>
      </c>
      <c r="D1390" t="s">
        <v>1713</v>
      </c>
      <c r="E1390" t="s">
        <v>1703</v>
      </c>
      <c r="F1390" t="s">
        <v>1750</v>
      </c>
    </row>
    <row r="1391" spans="1:6">
      <c r="A1391" t="s">
        <v>1409</v>
      </c>
      <c r="B1391" t="s">
        <v>1</v>
      </c>
      <c r="C1391" t="s">
        <v>1720</v>
      </c>
      <c r="D1391" t="s">
        <v>1713</v>
      </c>
      <c r="E1391" t="s">
        <v>1703</v>
      </c>
      <c r="F1391" t="s">
        <v>1751</v>
      </c>
    </row>
    <row r="1392" spans="1:6">
      <c r="A1392" t="s">
        <v>1410</v>
      </c>
      <c r="B1392" t="s">
        <v>1</v>
      </c>
      <c r="C1392" t="s">
        <v>1720</v>
      </c>
      <c r="D1392" t="s">
        <v>1713</v>
      </c>
      <c r="E1392" t="s">
        <v>1704</v>
      </c>
      <c r="F1392" t="s">
        <v>1742</v>
      </c>
    </row>
    <row r="1393" spans="1:6">
      <c r="A1393" t="s">
        <v>1411</v>
      </c>
      <c r="B1393" t="s">
        <v>1</v>
      </c>
      <c r="C1393" t="s">
        <v>1720</v>
      </c>
      <c r="D1393" t="s">
        <v>1713</v>
      </c>
      <c r="E1393" t="s">
        <v>1704</v>
      </c>
      <c r="F1393" t="s">
        <v>1743</v>
      </c>
    </row>
    <row r="1394" spans="1:6">
      <c r="A1394" t="s">
        <v>1412</v>
      </c>
      <c r="B1394" t="s">
        <v>1</v>
      </c>
      <c r="C1394" t="s">
        <v>1720</v>
      </c>
      <c r="D1394" t="s">
        <v>1713</v>
      </c>
      <c r="E1394" t="s">
        <v>1704</v>
      </c>
      <c r="F1394" t="s">
        <v>1744</v>
      </c>
    </row>
    <row r="1395" spans="1:6">
      <c r="A1395" t="s">
        <v>1413</v>
      </c>
      <c r="B1395" t="s">
        <v>1</v>
      </c>
      <c r="C1395" t="s">
        <v>1720</v>
      </c>
      <c r="D1395" t="s">
        <v>1713</v>
      </c>
      <c r="E1395" t="s">
        <v>1704</v>
      </c>
      <c r="F1395" t="s">
        <v>1745</v>
      </c>
    </row>
    <row r="1396" spans="1:6">
      <c r="A1396" t="s">
        <v>1414</v>
      </c>
      <c r="B1396" t="s">
        <v>1</v>
      </c>
      <c r="C1396" t="s">
        <v>1720</v>
      </c>
      <c r="D1396" t="s">
        <v>1713</v>
      </c>
      <c r="E1396" t="s">
        <v>1704</v>
      </c>
      <c r="F1396" t="s">
        <v>1746</v>
      </c>
    </row>
    <row r="1397" spans="1:6">
      <c r="A1397" t="s">
        <v>1415</v>
      </c>
      <c r="B1397" t="s">
        <v>1</v>
      </c>
      <c r="C1397" t="s">
        <v>1720</v>
      </c>
      <c r="D1397" t="s">
        <v>1713</v>
      </c>
      <c r="E1397" t="s">
        <v>1704</v>
      </c>
      <c r="F1397" t="s">
        <v>1747</v>
      </c>
    </row>
    <row r="1398" spans="1:6">
      <c r="A1398" t="s">
        <v>1416</v>
      </c>
      <c r="B1398" t="s">
        <v>1</v>
      </c>
      <c r="C1398" t="s">
        <v>1720</v>
      </c>
      <c r="D1398" t="s">
        <v>1713</v>
      </c>
      <c r="E1398" t="s">
        <v>1704</v>
      </c>
      <c r="F1398" t="s">
        <v>1748</v>
      </c>
    </row>
    <row r="1399" spans="1:6">
      <c r="A1399" t="s">
        <v>1417</v>
      </c>
      <c r="B1399" t="s">
        <v>1</v>
      </c>
      <c r="C1399" t="s">
        <v>1720</v>
      </c>
      <c r="D1399" t="s">
        <v>1713</v>
      </c>
      <c r="E1399" t="s">
        <v>1704</v>
      </c>
      <c r="F1399" t="s">
        <v>1749</v>
      </c>
    </row>
    <row r="1400" spans="1:6">
      <c r="A1400" t="s">
        <v>1418</v>
      </c>
      <c r="B1400" t="s">
        <v>1</v>
      </c>
      <c r="C1400" t="s">
        <v>1720</v>
      </c>
      <c r="D1400" t="s">
        <v>1713</v>
      </c>
      <c r="E1400" t="s">
        <v>1704</v>
      </c>
      <c r="F1400" t="s">
        <v>1750</v>
      </c>
    </row>
    <row r="1401" spans="1:6">
      <c r="A1401" t="s">
        <v>1419</v>
      </c>
      <c r="B1401" t="s">
        <v>1</v>
      </c>
      <c r="C1401" t="s">
        <v>1720</v>
      </c>
      <c r="D1401" t="s">
        <v>1713</v>
      </c>
      <c r="E1401" t="s">
        <v>1704</v>
      </c>
      <c r="F1401" t="s">
        <v>1751</v>
      </c>
    </row>
    <row r="1402" spans="1:6">
      <c r="A1402" t="s">
        <v>1420</v>
      </c>
      <c r="B1402" t="s">
        <v>1</v>
      </c>
      <c r="C1402" t="s">
        <v>1720</v>
      </c>
      <c r="D1402" t="s">
        <v>1714</v>
      </c>
      <c r="E1402" t="s">
        <v>1703</v>
      </c>
      <c r="F1402" t="s">
        <v>1742</v>
      </c>
    </row>
    <row r="1403" spans="1:6">
      <c r="A1403" t="s">
        <v>1421</v>
      </c>
      <c r="B1403" t="s">
        <v>1</v>
      </c>
      <c r="C1403" t="s">
        <v>1720</v>
      </c>
      <c r="D1403" t="s">
        <v>1714</v>
      </c>
      <c r="E1403" t="s">
        <v>1703</v>
      </c>
      <c r="F1403" t="s">
        <v>1743</v>
      </c>
    </row>
    <row r="1404" spans="1:6">
      <c r="A1404" t="s">
        <v>1422</v>
      </c>
      <c r="B1404" t="s">
        <v>1</v>
      </c>
      <c r="C1404" t="s">
        <v>1720</v>
      </c>
      <c r="D1404" t="s">
        <v>1714</v>
      </c>
      <c r="E1404" t="s">
        <v>1703</v>
      </c>
      <c r="F1404" t="s">
        <v>1744</v>
      </c>
    </row>
    <row r="1405" spans="1:6">
      <c r="A1405" t="s">
        <v>1423</v>
      </c>
      <c r="B1405" t="s">
        <v>1</v>
      </c>
      <c r="C1405" t="s">
        <v>1720</v>
      </c>
      <c r="D1405" t="s">
        <v>1714</v>
      </c>
      <c r="E1405" t="s">
        <v>1703</v>
      </c>
      <c r="F1405" t="s">
        <v>1745</v>
      </c>
    </row>
    <row r="1406" spans="1:6">
      <c r="A1406" t="s">
        <v>1424</v>
      </c>
      <c r="B1406" t="s">
        <v>1</v>
      </c>
      <c r="C1406" t="s">
        <v>1720</v>
      </c>
      <c r="D1406" t="s">
        <v>1714</v>
      </c>
      <c r="E1406" t="s">
        <v>1703</v>
      </c>
      <c r="F1406" t="s">
        <v>1746</v>
      </c>
    </row>
    <row r="1407" spans="1:6">
      <c r="A1407" t="s">
        <v>1425</v>
      </c>
      <c r="B1407" t="s">
        <v>1</v>
      </c>
      <c r="C1407" t="s">
        <v>1720</v>
      </c>
      <c r="D1407" t="s">
        <v>1714</v>
      </c>
      <c r="E1407" t="s">
        <v>1703</v>
      </c>
      <c r="F1407" t="s">
        <v>1747</v>
      </c>
    </row>
    <row r="1408" spans="1:6">
      <c r="A1408" t="s">
        <v>1426</v>
      </c>
      <c r="B1408" t="s">
        <v>1</v>
      </c>
      <c r="C1408" t="s">
        <v>1720</v>
      </c>
      <c r="D1408" t="s">
        <v>1714</v>
      </c>
      <c r="E1408" t="s">
        <v>1703</v>
      </c>
      <c r="F1408" t="s">
        <v>1748</v>
      </c>
    </row>
    <row r="1409" spans="1:6">
      <c r="A1409" t="s">
        <v>1427</v>
      </c>
      <c r="B1409" t="s">
        <v>1</v>
      </c>
      <c r="C1409" t="s">
        <v>1720</v>
      </c>
      <c r="D1409" t="s">
        <v>1714</v>
      </c>
      <c r="E1409" t="s">
        <v>1703</v>
      </c>
      <c r="F1409" t="s">
        <v>1749</v>
      </c>
    </row>
    <row r="1410" spans="1:6">
      <c r="A1410" t="s">
        <v>1428</v>
      </c>
      <c r="B1410" t="s">
        <v>1</v>
      </c>
      <c r="C1410" t="s">
        <v>1720</v>
      </c>
      <c r="D1410" t="s">
        <v>1714</v>
      </c>
      <c r="E1410" t="s">
        <v>1703</v>
      </c>
      <c r="F1410" t="s">
        <v>1750</v>
      </c>
    </row>
    <row r="1411" spans="1:6">
      <c r="A1411" t="s">
        <v>1429</v>
      </c>
      <c r="B1411" t="s">
        <v>1</v>
      </c>
      <c r="C1411" t="s">
        <v>1720</v>
      </c>
      <c r="D1411" t="s">
        <v>1714</v>
      </c>
      <c r="E1411" t="s">
        <v>1703</v>
      </c>
      <c r="F1411" t="s">
        <v>1751</v>
      </c>
    </row>
    <row r="1412" spans="1:6">
      <c r="A1412" t="s">
        <v>1430</v>
      </c>
      <c r="B1412" t="s">
        <v>1</v>
      </c>
      <c r="C1412" t="s">
        <v>1720</v>
      </c>
      <c r="D1412" t="s">
        <v>1714</v>
      </c>
      <c r="E1412" t="s">
        <v>1704</v>
      </c>
      <c r="F1412" t="s">
        <v>1742</v>
      </c>
    </row>
    <row r="1413" spans="1:6">
      <c r="A1413" t="s">
        <v>1431</v>
      </c>
      <c r="B1413" t="s">
        <v>1</v>
      </c>
      <c r="C1413" t="s">
        <v>1720</v>
      </c>
      <c r="D1413" t="s">
        <v>1714</v>
      </c>
      <c r="E1413" t="s">
        <v>1704</v>
      </c>
      <c r="F1413" t="s">
        <v>1743</v>
      </c>
    </row>
    <row r="1414" spans="1:6">
      <c r="A1414" t="s">
        <v>1432</v>
      </c>
      <c r="B1414" t="s">
        <v>1</v>
      </c>
      <c r="C1414" t="s">
        <v>1720</v>
      </c>
      <c r="D1414" t="s">
        <v>1714</v>
      </c>
      <c r="E1414" t="s">
        <v>1704</v>
      </c>
      <c r="F1414" t="s">
        <v>1744</v>
      </c>
    </row>
    <row r="1415" spans="1:6">
      <c r="A1415" t="s">
        <v>1433</v>
      </c>
      <c r="B1415" t="s">
        <v>1</v>
      </c>
      <c r="C1415" t="s">
        <v>1720</v>
      </c>
      <c r="D1415" t="s">
        <v>1714</v>
      </c>
      <c r="E1415" t="s">
        <v>1704</v>
      </c>
      <c r="F1415" t="s">
        <v>1745</v>
      </c>
    </row>
    <row r="1416" spans="1:6">
      <c r="A1416" t="s">
        <v>1434</v>
      </c>
      <c r="B1416" t="s">
        <v>1</v>
      </c>
      <c r="C1416" t="s">
        <v>1720</v>
      </c>
      <c r="D1416" t="s">
        <v>1714</v>
      </c>
      <c r="E1416" t="s">
        <v>1704</v>
      </c>
      <c r="F1416" t="s">
        <v>1746</v>
      </c>
    </row>
    <row r="1417" spans="1:6">
      <c r="A1417" t="s">
        <v>1435</v>
      </c>
      <c r="B1417" t="s">
        <v>1</v>
      </c>
      <c r="C1417" t="s">
        <v>1720</v>
      </c>
      <c r="D1417" t="s">
        <v>1714</v>
      </c>
      <c r="E1417" t="s">
        <v>1704</v>
      </c>
      <c r="F1417" t="s">
        <v>1747</v>
      </c>
    </row>
    <row r="1418" spans="1:6">
      <c r="A1418" t="s">
        <v>1436</v>
      </c>
      <c r="B1418" t="s">
        <v>1</v>
      </c>
      <c r="C1418" t="s">
        <v>1720</v>
      </c>
      <c r="D1418" t="s">
        <v>1714</v>
      </c>
      <c r="E1418" t="s">
        <v>1704</v>
      </c>
      <c r="F1418" t="s">
        <v>1748</v>
      </c>
    </row>
    <row r="1419" spans="1:6">
      <c r="A1419" t="s">
        <v>1437</v>
      </c>
      <c r="B1419" t="s">
        <v>1</v>
      </c>
      <c r="C1419" t="s">
        <v>1720</v>
      </c>
      <c r="D1419" t="s">
        <v>1714</v>
      </c>
      <c r="E1419" t="s">
        <v>1704</v>
      </c>
      <c r="F1419" t="s">
        <v>1749</v>
      </c>
    </row>
    <row r="1420" spans="1:6">
      <c r="A1420" t="s">
        <v>1438</v>
      </c>
      <c r="B1420" t="s">
        <v>1</v>
      </c>
      <c r="C1420" t="s">
        <v>1720</v>
      </c>
      <c r="D1420" t="s">
        <v>1714</v>
      </c>
      <c r="E1420" t="s">
        <v>1704</v>
      </c>
      <c r="F1420" t="s">
        <v>1750</v>
      </c>
    </row>
    <row r="1421" spans="1:6">
      <c r="A1421" t="s">
        <v>1439</v>
      </c>
      <c r="B1421" t="s">
        <v>1</v>
      </c>
      <c r="C1421" t="s">
        <v>1720</v>
      </c>
      <c r="D1421" t="s">
        <v>1714</v>
      </c>
      <c r="E1421" t="s">
        <v>1704</v>
      </c>
      <c r="F1421" t="s">
        <v>1751</v>
      </c>
    </row>
    <row r="1422" spans="1:6">
      <c r="A1422" t="s">
        <v>1440</v>
      </c>
      <c r="B1422" t="s">
        <v>1</v>
      </c>
      <c r="C1422" t="s">
        <v>1720</v>
      </c>
      <c r="D1422" t="s">
        <v>1715</v>
      </c>
      <c r="E1422" t="s">
        <v>1703</v>
      </c>
      <c r="F1422" t="s">
        <v>1742</v>
      </c>
    </row>
    <row r="1423" spans="1:6">
      <c r="A1423" t="s">
        <v>1441</v>
      </c>
      <c r="B1423" t="s">
        <v>1</v>
      </c>
      <c r="C1423" t="s">
        <v>1720</v>
      </c>
      <c r="D1423" t="s">
        <v>1715</v>
      </c>
      <c r="E1423" t="s">
        <v>1703</v>
      </c>
      <c r="F1423" t="s">
        <v>1743</v>
      </c>
    </row>
    <row r="1424" spans="1:6">
      <c r="A1424" t="s">
        <v>1442</v>
      </c>
      <c r="B1424" t="s">
        <v>1</v>
      </c>
      <c r="C1424" t="s">
        <v>1720</v>
      </c>
      <c r="D1424" t="s">
        <v>1715</v>
      </c>
      <c r="E1424" t="s">
        <v>1703</v>
      </c>
      <c r="F1424" t="s">
        <v>1744</v>
      </c>
    </row>
    <row r="1425" spans="1:6">
      <c r="A1425" t="s">
        <v>1443</v>
      </c>
      <c r="B1425" t="s">
        <v>1</v>
      </c>
      <c r="C1425" t="s">
        <v>1720</v>
      </c>
      <c r="D1425" t="s">
        <v>1715</v>
      </c>
      <c r="E1425" t="s">
        <v>1703</v>
      </c>
      <c r="F1425" t="s">
        <v>1745</v>
      </c>
    </row>
    <row r="1426" spans="1:6">
      <c r="A1426" t="s">
        <v>1444</v>
      </c>
      <c r="B1426" t="s">
        <v>1</v>
      </c>
      <c r="C1426" t="s">
        <v>1720</v>
      </c>
      <c r="D1426" t="s">
        <v>1715</v>
      </c>
      <c r="E1426" t="s">
        <v>1703</v>
      </c>
      <c r="F1426" t="s">
        <v>1746</v>
      </c>
    </row>
    <row r="1427" spans="1:6">
      <c r="A1427" t="s">
        <v>1445</v>
      </c>
      <c r="B1427" t="s">
        <v>1</v>
      </c>
      <c r="C1427" t="s">
        <v>1720</v>
      </c>
      <c r="D1427" t="s">
        <v>1715</v>
      </c>
      <c r="E1427" t="s">
        <v>1703</v>
      </c>
      <c r="F1427" t="s">
        <v>1747</v>
      </c>
    </row>
    <row r="1428" spans="1:6">
      <c r="A1428" t="s">
        <v>1446</v>
      </c>
      <c r="B1428" t="s">
        <v>1</v>
      </c>
      <c r="C1428" t="s">
        <v>1720</v>
      </c>
      <c r="D1428" t="s">
        <v>1715</v>
      </c>
      <c r="E1428" t="s">
        <v>1703</v>
      </c>
      <c r="F1428" t="s">
        <v>1748</v>
      </c>
    </row>
    <row r="1429" spans="1:6">
      <c r="A1429" t="s">
        <v>1447</v>
      </c>
      <c r="B1429" t="s">
        <v>1</v>
      </c>
      <c r="C1429" t="s">
        <v>1720</v>
      </c>
      <c r="D1429" t="s">
        <v>1715</v>
      </c>
      <c r="E1429" t="s">
        <v>1703</v>
      </c>
      <c r="F1429" t="s">
        <v>1749</v>
      </c>
    </row>
    <row r="1430" spans="1:6">
      <c r="A1430" t="s">
        <v>1448</v>
      </c>
      <c r="B1430" t="s">
        <v>1</v>
      </c>
      <c r="C1430" t="s">
        <v>1720</v>
      </c>
      <c r="D1430" t="s">
        <v>1715</v>
      </c>
      <c r="E1430" t="s">
        <v>1703</v>
      </c>
      <c r="F1430" t="s">
        <v>1750</v>
      </c>
    </row>
    <row r="1431" spans="1:6">
      <c r="A1431" t="s">
        <v>1449</v>
      </c>
      <c r="B1431" t="s">
        <v>1</v>
      </c>
      <c r="C1431" t="s">
        <v>1720</v>
      </c>
      <c r="D1431" t="s">
        <v>1715</v>
      </c>
      <c r="E1431" t="s">
        <v>1703</v>
      </c>
      <c r="F1431" t="s">
        <v>1751</v>
      </c>
    </row>
    <row r="1432" spans="1:6">
      <c r="A1432" t="s">
        <v>1450</v>
      </c>
      <c r="B1432" t="s">
        <v>1</v>
      </c>
      <c r="C1432" t="s">
        <v>1720</v>
      </c>
      <c r="D1432" t="s">
        <v>1715</v>
      </c>
      <c r="E1432" t="s">
        <v>1704</v>
      </c>
      <c r="F1432" t="s">
        <v>1742</v>
      </c>
    </row>
    <row r="1433" spans="1:6">
      <c r="A1433" t="s">
        <v>1451</v>
      </c>
      <c r="B1433" t="s">
        <v>1</v>
      </c>
      <c r="C1433" t="s">
        <v>1720</v>
      </c>
      <c r="D1433" t="s">
        <v>1715</v>
      </c>
      <c r="E1433" t="s">
        <v>1704</v>
      </c>
      <c r="F1433" t="s">
        <v>1743</v>
      </c>
    </row>
    <row r="1434" spans="1:6">
      <c r="A1434" t="s">
        <v>1452</v>
      </c>
      <c r="B1434" t="s">
        <v>1</v>
      </c>
      <c r="C1434" t="s">
        <v>1720</v>
      </c>
      <c r="D1434" t="s">
        <v>1715</v>
      </c>
      <c r="E1434" t="s">
        <v>1704</v>
      </c>
      <c r="F1434" t="s">
        <v>1744</v>
      </c>
    </row>
    <row r="1435" spans="1:6">
      <c r="A1435" t="s">
        <v>1453</v>
      </c>
      <c r="B1435" t="s">
        <v>1</v>
      </c>
      <c r="C1435" t="s">
        <v>1720</v>
      </c>
      <c r="D1435" t="s">
        <v>1715</v>
      </c>
      <c r="E1435" t="s">
        <v>1704</v>
      </c>
      <c r="F1435" t="s">
        <v>1745</v>
      </c>
    </row>
    <row r="1436" spans="1:6">
      <c r="A1436" t="s">
        <v>1454</v>
      </c>
      <c r="B1436" t="s">
        <v>1</v>
      </c>
      <c r="C1436" t="s">
        <v>1720</v>
      </c>
      <c r="D1436" t="s">
        <v>1715</v>
      </c>
      <c r="E1436" t="s">
        <v>1704</v>
      </c>
      <c r="F1436" t="s">
        <v>1746</v>
      </c>
    </row>
    <row r="1437" spans="1:6">
      <c r="A1437" t="s">
        <v>1455</v>
      </c>
      <c r="B1437" t="s">
        <v>1</v>
      </c>
      <c r="C1437" t="s">
        <v>1720</v>
      </c>
      <c r="D1437" t="s">
        <v>1715</v>
      </c>
      <c r="E1437" t="s">
        <v>1704</v>
      </c>
      <c r="F1437" t="s">
        <v>1747</v>
      </c>
    </row>
    <row r="1438" spans="1:6">
      <c r="A1438" t="s">
        <v>1456</v>
      </c>
      <c r="B1438" t="s">
        <v>1</v>
      </c>
      <c r="C1438" t="s">
        <v>1720</v>
      </c>
      <c r="D1438" t="s">
        <v>1715</v>
      </c>
      <c r="E1438" t="s">
        <v>1704</v>
      </c>
      <c r="F1438" t="s">
        <v>1748</v>
      </c>
    </row>
    <row r="1439" spans="1:6">
      <c r="A1439" t="s">
        <v>1457</v>
      </c>
      <c r="B1439" t="s">
        <v>1</v>
      </c>
      <c r="C1439" t="s">
        <v>1720</v>
      </c>
      <c r="D1439" t="s">
        <v>1715</v>
      </c>
      <c r="E1439" t="s">
        <v>1704</v>
      </c>
      <c r="F1439" t="s">
        <v>1749</v>
      </c>
    </row>
    <row r="1440" spans="1:6">
      <c r="A1440" t="s">
        <v>1458</v>
      </c>
      <c r="B1440" t="s">
        <v>1</v>
      </c>
      <c r="C1440" t="s">
        <v>1720</v>
      </c>
      <c r="D1440" t="s">
        <v>1715</v>
      </c>
      <c r="E1440" t="s">
        <v>1704</v>
      </c>
      <c r="F1440" t="s">
        <v>1750</v>
      </c>
    </row>
    <row r="1441" spans="1:6">
      <c r="A1441" t="s">
        <v>1459</v>
      </c>
      <c r="B1441" t="s">
        <v>1</v>
      </c>
      <c r="C1441" t="s">
        <v>1720</v>
      </c>
      <c r="D1441" t="s">
        <v>1715</v>
      </c>
      <c r="E1441" t="s">
        <v>1704</v>
      </c>
      <c r="F1441" t="s">
        <v>1751</v>
      </c>
    </row>
    <row r="1442" spans="1:6">
      <c r="A1442" t="s">
        <v>1460</v>
      </c>
      <c r="B1442" t="s">
        <v>2</v>
      </c>
      <c r="C1442" t="s">
        <v>1702</v>
      </c>
    </row>
    <row r="1443" spans="1:6">
      <c r="A1443" t="s">
        <v>1461</v>
      </c>
      <c r="B1443" t="s">
        <v>2</v>
      </c>
      <c r="C1443" t="s">
        <v>1705</v>
      </c>
    </row>
    <row r="1444" spans="1:6">
      <c r="A1444" t="s">
        <v>1462</v>
      </c>
      <c r="B1444" t="s">
        <v>2</v>
      </c>
      <c r="C1444" t="s">
        <v>1706</v>
      </c>
    </row>
    <row r="1445" spans="1:6">
      <c r="A1445" t="s">
        <v>1463</v>
      </c>
      <c r="B1445" t="s">
        <v>2</v>
      </c>
      <c r="C1445" t="s">
        <v>1707</v>
      </c>
    </row>
    <row r="1446" spans="1:6">
      <c r="A1446" t="s">
        <v>1464</v>
      </c>
      <c r="B1446" t="s">
        <v>2</v>
      </c>
      <c r="C1446" t="s">
        <v>1708</v>
      </c>
    </row>
    <row r="1447" spans="1:6">
      <c r="A1447" t="s">
        <v>1465</v>
      </c>
      <c r="B1447" t="s">
        <v>2</v>
      </c>
      <c r="C1447" t="s">
        <v>1709</v>
      </c>
    </row>
    <row r="1448" spans="1:6">
      <c r="A1448" t="s">
        <v>1466</v>
      </c>
      <c r="B1448" t="s">
        <v>2</v>
      </c>
      <c r="C1448" t="s">
        <v>1710</v>
      </c>
    </row>
    <row r="1449" spans="1:6">
      <c r="A1449" t="s">
        <v>1467</v>
      </c>
      <c r="B1449" t="s">
        <v>2</v>
      </c>
      <c r="C1449" t="s">
        <v>1711</v>
      </c>
    </row>
    <row r="1450" spans="1:6">
      <c r="A1450" t="s">
        <v>1468</v>
      </c>
      <c r="B1450" t="s">
        <v>2</v>
      </c>
      <c r="C1450" t="s">
        <v>1712</v>
      </c>
    </row>
    <row r="1451" spans="1:6">
      <c r="A1451" t="s">
        <v>1469</v>
      </c>
      <c r="B1451" t="s">
        <v>2</v>
      </c>
      <c r="C1451" t="s">
        <v>1713</v>
      </c>
    </row>
    <row r="1452" spans="1:6">
      <c r="A1452" t="s">
        <v>1470</v>
      </c>
      <c r="B1452" t="s">
        <v>2</v>
      </c>
      <c r="C1452" t="s">
        <v>1714</v>
      </c>
    </row>
    <row r="1453" spans="1:6">
      <c r="A1453" t="s">
        <v>1471</v>
      </c>
      <c r="B1453" t="s">
        <v>2</v>
      </c>
      <c r="C1453" t="s">
        <v>1715</v>
      </c>
    </row>
    <row r="1454" spans="1:6">
      <c r="A1454" t="s">
        <v>1472</v>
      </c>
      <c r="B1454" t="s">
        <v>3</v>
      </c>
      <c r="C1454" t="s">
        <v>1702</v>
      </c>
      <c r="D1454" t="s">
        <v>1752</v>
      </c>
    </row>
    <row r="1455" spans="1:6">
      <c r="A1455" t="s">
        <v>1473</v>
      </c>
      <c r="B1455" t="s">
        <v>3</v>
      </c>
      <c r="C1455" t="s">
        <v>1702</v>
      </c>
      <c r="D1455" t="s">
        <v>1753</v>
      </c>
    </row>
    <row r="1456" spans="1:6">
      <c r="A1456" t="s">
        <v>1474</v>
      </c>
      <c r="B1456" t="s">
        <v>3</v>
      </c>
      <c r="C1456" t="s">
        <v>1702</v>
      </c>
      <c r="D1456" t="s">
        <v>1754</v>
      </c>
    </row>
    <row r="1457" spans="1:4">
      <c r="A1457" t="s">
        <v>1475</v>
      </c>
      <c r="B1457" t="s">
        <v>3</v>
      </c>
      <c r="C1457" t="s">
        <v>1702</v>
      </c>
      <c r="D1457" t="s">
        <v>1755</v>
      </c>
    </row>
    <row r="1458" spans="1:4">
      <c r="A1458" t="s">
        <v>1476</v>
      </c>
      <c r="B1458" t="s">
        <v>3</v>
      </c>
      <c r="C1458" t="s">
        <v>1702</v>
      </c>
      <c r="D1458" t="s">
        <v>1756</v>
      </c>
    </row>
    <row r="1459" spans="1:4">
      <c r="A1459" t="s">
        <v>1477</v>
      </c>
      <c r="B1459" t="s">
        <v>3</v>
      </c>
      <c r="C1459" t="s">
        <v>1702</v>
      </c>
      <c r="D1459" t="s">
        <v>1757</v>
      </c>
    </row>
    <row r="1460" spans="1:4">
      <c r="A1460" t="s">
        <v>1478</v>
      </c>
      <c r="B1460" t="s">
        <v>3</v>
      </c>
      <c r="C1460" t="s">
        <v>1702</v>
      </c>
      <c r="D1460" t="s">
        <v>1758</v>
      </c>
    </row>
    <row r="1461" spans="1:4">
      <c r="A1461" t="s">
        <v>1479</v>
      </c>
      <c r="B1461" t="s">
        <v>3</v>
      </c>
      <c r="C1461" t="s">
        <v>1702</v>
      </c>
      <c r="D1461" t="s">
        <v>1759</v>
      </c>
    </row>
    <row r="1462" spans="1:4">
      <c r="A1462" t="s">
        <v>1480</v>
      </c>
      <c r="B1462" t="s">
        <v>3</v>
      </c>
      <c r="C1462" t="s">
        <v>1702</v>
      </c>
      <c r="D1462" t="s">
        <v>1760</v>
      </c>
    </row>
    <row r="1463" spans="1:4">
      <c r="A1463" t="s">
        <v>1481</v>
      </c>
      <c r="B1463" t="s">
        <v>3</v>
      </c>
      <c r="C1463" t="s">
        <v>1702</v>
      </c>
      <c r="D1463" t="s">
        <v>1761</v>
      </c>
    </row>
    <row r="1464" spans="1:4">
      <c r="A1464" t="s">
        <v>1482</v>
      </c>
      <c r="B1464" t="s">
        <v>3</v>
      </c>
      <c r="C1464" t="s">
        <v>1702</v>
      </c>
      <c r="D1464" t="s">
        <v>1762</v>
      </c>
    </row>
    <row r="1465" spans="1:4">
      <c r="A1465" t="s">
        <v>1483</v>
      </c>
      <c r="B1465" t="s">
        <v>3</v>
      </c>
      <c r="C1465" t="s">
        <v>1702</v>
      </c>
      <c r="D1465" t="s">
        <v>1763</v>
      </c>
    </row>
    <row r="1466" spans="1:4">
      <c r="A1466" t="s">
        <v>1484</v>
      </c>
      <c r="B1466" t="s">
        <v>3</v>
      </c>
      <c r="C1466" t="s">
        <v>1702</v>
      </c>
      <c r="D1466" t="s">
        <v>1764</v>
      </c>
    </row>
    <row r="1467" spans="1:4">
      <c r="A1467" t="s">
        <v>1485</v>
      </c>
      <c r="B1467" t="s">
        <v>3</v>
      </c>
      <c r="C1467" t="s">
        <v>1702</v>
      </c>
      <c r="D1467" t="s">
        <v>1765</v>
      </c>
    </row>
    <row r="1468" spans="1:4">
      <c r="A1468" t="s">
        <v>1486</v>
      </c>
      <c r="B1468" t="s">
        <v>3</v>
      </c>
      <c r="C1468" t="s">
        <v>1702</v>
      </c>
      <c r="D1468" t="s">
        <v>1766</v>
      </c>
    </row>
    <row r="1469" spans="1:4">
      <c r="A1469" t="s">
        <v>1487</v>
      </c>
      <c r="B1469" t="s">
        <v>3</v>
      </c>
      <c r="C1469" t="s">
        <v>1702</v>
      </c>
      <c r="D1469" t="s">
        <v>1767</v>
      </c>
    </row>
    <row r="1470" spans="1:4">
      <c r="A1470" t="s">
        <v>1488</v>
      </c>
      <c r="B1470" t="s">
        <v>3</v>
      </c>
      <c r="C1470" t="s">
        <v>1705</v>
      </c>
      <c r="D1470" t="s">
        <v>1752</v>
      </c>
    </row>
    <row r="1471" spans="1:4">
      <c r="A1471" t="s">
        <v>1489</v>
      </c>
      <c r="B1471" t="s">
        <v>3</v>
      </c>
      <c r="C1471" t="s">
        <v>1705</v>
      </c>
      <c r="D1471" t="s">
        <v>1753</v>
      </c>
    </row>
    <row r="1472" spans="1:4">
      <c r="A1472" t="s">
        <v>1490</v>
      </c>
      <c r="B1472" t="s">
        <v>3</v>
      </c>
      <c r="C1472" t="s">
        <v>1705</v>
      </c>
      <c r="D1472" t="s">
        <v>1754</v>
      </c>
    </row>
    <row r="1473" spans="1:4">
      <c r="A1473" t="s">
        <v>1491</v>
      </c>
      <c r="B1473" t="s">
        <v>3</v>
      </c>
      <c r="C1473" t="s">
        <v>1705</v>
      </c>
      <c r="D1473" t="s">
        <v>1755</v>
      </c>
    </row>
    <row r="1474" spans="1:4">
      <c r="A1474" t="s">
        <v>1492</v>
      </c>
      <c r="B1474" t="s">
        <v>3</v>
      </c>
      <c r="C1474" t="s">
        <v>1705</v>
      </c>
      <c r="D1474" t="s">
        <v>1756</v>
      </c>
    </row>
    <row r="1475" spans="1:4">
      <c r="A1475" t="s">
        <v>1493</v>
      </c>
      <c r="B1475" t="s">
        <v>3</v>
      </c>
      <c r="C1475" t="s">
        <v>1705</v>
      </c>
      <c r="D1475" t="s">
        <v>1757</v>
      </c>
    </row>
    <row r="1476" spans="1:4">
      <c r="A1476" t="s">
        <v>1494</v>
      </c>
      <c r="B1476" t="s">
        <v>3</v>
      </c>
      <c r="C1476" t="s">
        <v>1705</v>
      </c>
      <c r="D1476" t="s">
        <v>1758</v>
      </c>
    </row>
    <row r="1477" spans="1:4">
      <c r="A1477" t="s">
        <v>1495</v>
      </c>
      <c r="B1477" t="s">
        <v>3</v>
      </c>
      <c r="C1477" t="s">
        <v>1705</v>
      </c>
      <c r="D1477" t="s">
        <v>1759</v>
      </c>
    </row>
    <row r="1478" spans="1:4">
      <c r="A1478" t="s">
        <v>1496</v>
      </c>
      <c r="B1478" t="s">
        <v>3</v>
      </c>
      <c r="C1478" t="s">
        <v>1705</v>
      </c>
      <c r="D1478" t="s">
        <v>1760</v>
      </c>
    </row>
    <row r="1479" spans="1:4">
      <c r="A1479" t="s">
        <v>1497</v>
      </c>
      <c r="B1479" t="s">
        <v>3</v>
      </c>
      <c r="C1479" t="s">
        <v>1705</v>
      </c>
      <c r="D1479" t="s">
        <v>1761</v>
      </c>
    </row>
    <row r="1480" spans="1:4">
      <c r="A1480" t="s">
        <v>1498</v>
      </c>
      <c r="B1480" t="s">
        <v>3</v>
      </c>
      <c r="C1480" t="s">
        <v>1705</v>
      </c>
      <c r="D1480" t="s">
        <v>1762</v>
      </c>
    </row>
    <row r="1481" spans="1:4">
      <c r="A1481" t="s">
        <v>1499</v>
      </c>
      <c r="B1481" t="s">
        <v>3</v>
      </c>
      <c r="C1481" t="s">
        <v>1705</v>
      </c>
      <c r="D1481" t="s">
        <v>1763</v>
      </c>
    </row>
    <row r="1482" spans="1:4">
      <c r="A1482" t="s">
        <v>1500</v>
      </c>
      <c r="B1482" t="s">
        <v>3</v>
      </c>
      <c r="C1482" t="s">
        <v>1705</v>
      </c>
      <c r="D1482" t="s">
        <v>1764</v>
      </c>
    </row>
    <row r="1483" spans="1:4">
      <c r="A1483" t="s">
        <v>1501</v>
      </c>
      <c r="B1483" t="s">
        <v>3</v>
      </c>
      <c r="C1483" t="s">
        <v>1705</v>
      </c>
      <c r="D1483" t="s">
        <v>1765</v>
      </c>
    </row>
    <row r="1484" spans="1:4">
      <c r="A1484" t="s">
        <v>1502</v>
      </c>
      <c r="B1484" t="s">
        <v>3</v>
      </c>
      <c r="C1484" t="s">
        <v>1705</v>
      </c>
      <c r="D1484" t="s">
        <v>1766</v>
      </c>
    </row>
    <row r="1485" spans="1:4">
      <c r="A1485" t="s">
        <v>1503</v>
      </c>
      <c r="B1485" t="s">
        <v>3</v>
      </c>
      <c r="C1485" t="s">
        <v>1705</v>
      </c>
      <c r="D1485" t="s">
        <v>1767</v>
      </c>
    </row>
    <row r="1486" spans="1:4">
      <c r="A1486" t="s">
        <v>1504</v>
      </c>
      <c r="B1486" t="s">
        <v>3</v>
      </c>
      <c r="C1486" t="s">
        <v>1706</v>
      </c>
      <c r="D1486" t="s">
        <v>1752</v>
      </c>
    </row>
    <row r="1487" spans="1:4">
      <c r="A1487" t="s">
        <v>1505</v>
      </c>
      <c r="B1487" t="s">
        <v>3</v>
      </c>
      <c r="C1487" t="s">
        <v>1706</v>
      </c>
      <c r="D1487" t="s">
        <v>1753</v>
      </c>
    </row>
    <row r="1488" spans="1:4">
      <c r="A1488" t="s">
        <v>1506</v>
      </c>
      <c r="B1488" t="s">
        <v>3</v>
      </c>
      <c r="C1488" t="s">
        <v>1706</v>
      </c>
      <c r="D1488" t="s">
        <v>1754</v>
      </c>
    </row>
    <row r="1489" spans="1:4">
      <c r="A1489" t="s">
        <v>1507</v>
      </c>
      <c r="B1489" t="s">
        <v>3</v>
      </c>
      <c r="C1489" t="s">
        <v>1706</v>
      </c>
      <c r="D1489" t="s">
        <v>1755</v>
      </c>
    </row>
    <row r="1490" spans="1:4">
      <c r="A1490" t="s">
        <v>1508</v>
      </c>
      <c r="B1490" t="s">
        <v>3</v>
      </c>
      <c r="C1490" t="s">
        <v>1706</v>
      </c>
      <c r="D1490" t="s">
        <v>1756</v>
      </c>
    </row>
    <row r="1491" spans="1:4">
      <c r="A1491" t="s">
        <v>1509</v>
      </c>
      <c r="B1491" t="s">
        <v>3</v>
      </c>
      <c r="C1491" t="s">
        <v>1706</v>
      </c>
      <c r="D1491" t="s">
        <v>1757</v>
      </c>
    </row>
    <row r="1492" spans="1:4">
      <c r="A1492" t="s">
        <v>1510</v>
      </c>
      <c r="B1492" t="s">
        <v>3</v>
      </c>
      <c r="C1492" t="s">
        <v>1706</v>
      </c>
      <c r="D1492" t="s">
        <v>1758</v>
      </c>
    </row>
    <row r="1493" spans="1:4">
      <c r="A1493" t="s">
        <v>1511</v>
      </c>
      <c r="B1493" t="s">
        <v>3</v>
      </c>
      <c r="C1493" t="s">
        <v>1706</v>
      </c>
      <c r="D1493" t="s">
        <v>1759</v>
      </c>
    </row>
    <row r="1494" spans="1:4">
      <c r="A1494" t="s">
        <v>1512</v>
      </c>
      <c r="B1494" t="s">
        <v>3</v>
      </c>
      <c r="C1494" t="s">
        <v>1706</v>
      </c>
      <c r="D1494" t="s">
        <v>1760</v>
      </c>
    </row>
    <row r="1495" spans="1:4">
      <c r="A1495" t="s">
        <v>1513</v>
      </c>
      <c r="B1495" t="s">
        <v>3</v>
      </c>
      <c r="C1495" t="s">
        <v>1706</v>
      </c>
      <c r="D1495" t="s">
        <v>1761</v>
      </c>
    </row>
    <row r="1496" spans="1:4">
      <c r="A1496" t="s">
        <v>1514</v>
      </c>
      <c r="B1496" t="s">
        <v>3</v>
      </c>
      <c r="C1496" t="s">
        <v>1706</v>
      </c>
      <c r="D1496" t="s">
        <v>1762</v>
      </c>
    </row>
    <row r="1497" spans="1:4">
      <c r="A1497" t="s">
        <v>1515</v>
      </c>
      <c r="B1497" t="s">
        <v>3</v>
      </c>
      <c r="C1497" t="s">
        <v>1706</v>
      </c>
      <c r="D1497" t="s">
        <v>1763</v>
      </c>
    </row>
    <row r="1498" spans="1:4">
      <c r="A1498" t="s">
        <v>1516</v>
      </c>
      <c r="B1498" t="s">
        <v>3</v>
      </c>
      <c r="C1498" t="s">
        <v>1706</v>
      </c>
      <c r="D1498" t="s">
        <v>1764</v>
      </c>
    </row>
    <row r="1499" spans="1:4">
      <c r="A1499" t="s">
        <v>1517</v>
      </c>
      <c r="B1499" t="s">
        <v>3</v>
      </c>
      <c r="C1499" t="s">
        <v>1706</v>
      </c>
      <c r="D1499" t="s">
        <v>1765</v>
      </c>
    </row>
    <row r="1500" spans="1:4">
      <c r="A1500" t="s">
        <v>1518</v>
      </c>
      <c r="B1500" t="s">
        <v>3</v>
      </c>
      <c r="C1500" t="s">
        <v>1706</v>
      </c>
      <c r="D1500" t="s">
        <v>1766</v>
      </c>
    </row>
    <row r="1501" spans="1:4">
      <c r="A1501" t="s">
        <v>1519</v>
      </c>
      <c r="B1501" t="s">
        <v>3</v>
      </c>
      <c r="C1501" t="s">
        <v>1706</v>
      </c>
      <c r="D1501" t="s">
        <v>1767</v>
      </c>
    </row>
    <row r="1502" spans="1:4">
      <c r="A1502" t="s">
        <v>1520</v>
      </c>
      <c r="B1502" t="s">
        <v>3</v>
      </c>
      <c r="C1502" t="s">
        <v>1707</v>
      </c>
      <c r="D1502" t="s">
        <v>1752</v>
      </c>
    </row>
    <row r="1503" spans="1:4">
      <c r="A1503" t="s">
        <v>1521</v>
      </c>
      <c r="B1503" t="s">
        <v>3</v>
      </c>
      <c r="C1503" t="s">
        <v>1707</v>
      </c>
      <c r="D1503" t="s">
        <v>1753</v>
      </c>
    </row>
    <row r="1504" spans="1:4">
      <c r="A1504" t="s">
        <v>1522</v>
      </c>
      <c r="B1504" t="s">
        <v>3</v>
      </c>
      <c r="C1504" t="s">
        <v>1707</v>
      </c>
      <c r="D1504" t="s">
        <v>1754</v>
      </c>
    </row>
    <row r="1505" spans="1:4">
      <c r="A1505" t="s">
        <v>1523</v>
      </c>
      <c r="B1505" t="s">
        <v>3</v>
      </c>
      <c r="C1505" t="s">
        <v>1707</v>
      </c>
      <c r="D1505" t="s">
        <v>1755</v>
      </c>
    </row>
    <row r="1506" spans="1:4">
      <c r="A1506" t="s">
        <v>1524</v>
      </c>
      <c r="B1506" t="s">
        <v>3</v>
      </c>
      <c r="C1506" t="s">
        <v>1707</v>
      </c>
      <c r="D1506" t="s">
        <v>1756</v>
      </c>
    </row>
    <row r="1507" spans="1:4">
      <c r="A1507" t="s">
        <v>1525</v>
      </c>
      <c r="B1507" t="s">
        <v>3</v>
      </c>
      <c r="C1507" t="s">
        <v>1707</v>
      </c>
      <c r="D1507" t="s">
        <v>1757</v>
      </c>
    </row>
    <row r="1508" spans="1:4">
      <c r="A1508" t="s">
        <v>1526</v>
      </c>
      <c r="B1508" t="s">
        <v>3</v>
      </c>
      <c r="C1508" t="s">
        <v>1707</v>
      </c>
      <c r="D1508" t="s">
        <v>1758</v>
      </c>
    </row>
    <row r="1509" spans="1:4">
      <c r="A1509" t="s">
        <v>1527</v>
      </c>
      <c r="B1509" t="s">
        <v>3</v>
      </c>
      <c r="C1509" t="s">
        <v>1707</v>
      </c>
      <c r="D1509" t="s">
        <v>1759</v>
      </c>
    </row>
    <row r="1510" spans="1:4">
      <c r="A1510" t="s">
        <v>1528</v>
      </c>
      <c r="B1510" t="s">
        <v>3</v>
      </c>
      <c r="C1510" t="s">
        <v>1707</v>
      </c>
      <c r="D1510" t="s">
        <v>1760</v>
      </c>
    </row>
    <row r="1511" spans="1:4">
      <c r="A1511" t="s">
        <v>1529</v>
      </c>
      <c r="B1511" t="s">
        <v>3</v>
      </c>
      <c r="C1511" t="s">
        <v>1707</v>
      </c>
      <c r="D1511" t="s">
        <v>1761</v>
      </c>
    </row>
    <row r="1512" spans="1:4">
      <c r="A1512" t="s">
        <v>1530</v>
      </c>
      <c r="B1512" t="s">
        <v>3</v>
      </c>
      <c r="C1512" t="s">
        <v>1707</v>
      </c>
      <c r="D1512" t="s">
        <v>1762</v>
      </c>
    </row>
    <row r="1513" spans="1:4">
      <c r="A1513" t="s">
        <v>1531</v>
      </c>
      <c r="B1513" t="s">
        <v>3</v>
      </c>
      <c r="C1513" t="s">
        <v>1707</v>
      </c>
      <c r="D1513" t="s">
        <v>1763</v>
      </c>
    </row>
    <row r="1514" spans="1:4">
      <c r="A1514" t="s">
        <v>1532</v>
      </c>
      <c r="B1514" t="s">
        <v>3</v>
      </c>
      <c r="C1514" t="s">
        <v>1707</v>
      </c>
      <c r="D1514" t="s">
        <v>1764</v>
      </c>
    </row>
    <row r="1515" spans="1:4">
      <c r="A1515" t="s">
        <v>1533</v>
      </c>
      <c r="B1515" t="s">
        <v>3</v>
      </c>
      <c r="C1515" t="s">
        <v>1707</v>
      </c>
      <c r="D1515" t="s">
        <v>1765</v>
      </c>
    </row>
    <row r="1516" spans="1:4">
      <c r="A1516" t="s">
        <v>1534</v>
      </c>
      <c r="B1516" t="s">
        <v>3</v>
      </c>
      <c r="C1516" t="s">
        <v>1707</v>
      </c>
      <c r="D1516" t="s">
        <v>1766</v>
      </c>
    </row>
    <row r="1517" spans="1:4">
      <c r="A1517" t="s">
        <v>1535</v>
      </c>
      <c r="B1517" t="s">
        <v>3</v>
      </c>
      <c r="C1517" t="s">
        <v>1707</v>
      </c>
      <c r="D1517" t="s">
        <v>1767</v>
      </c>
    </row>
    <row r="1518" spans="1:4">
      <c r="A1518" t="s">
        <v>1536</v>
      </c>
      <c r="B1518" t="s">
        <v>3</v>
      </c>
      <c r="C1518" t="s">
        <v>1708</v>
      </c>
      <c r="D1518" t="s">
        <v>1752</v>
      </c>
    </row>
    <row r="1519" spans="1:4">
      <c r="A1519" t="s">
        <v>1537</v>
      </c>
      <c r="B1519" t="s">
        <v>3</v>
      </c>
      <c r="C1519" t="s">
        <v>1708</v>
      </c>
      <c r="D1519" t="s">
        <v>1753</v>
      </c>
    </row>
    <row r="1520" spans="1:4">
      <c r="A1520" t="s">
        <v>1538</v>
      </c>
      <c r="B1520" t="s">
        <v>3</v>
      </c>
      <c r="C1520" t="s">
        <v>1708</v>
      </c>
      <c r="D1520" t="s">
        <v>1754</v>
      </c>
    </row>
    <row r="1521" spans="1:4">
      <c r="A1521" t="s">
        <v>1539</v>
      </c>
      <c r="B1521" t="s">
        <v>3</v>
      </c>
      <c r="C1521" t="s">
        <v>1708</v>
      </c>
      <c r="D1521" t="s">
        <v>1755</v>
      </c>
    </row>
    <row r="1522" spans="1:4">
      <c r="A1522" t="s">
        <v>1540</v>
      </c>
      <c r="B1522" t="s">
        <v>3</v>
      </c>
      <c r="C1522" t="s">
        <v>1708</v>
      </c>
      <c r="D1522" t="s">
        <v>1756</v>
      </c>
    </row>
    <row r="1523" spans="1:4">
      <c r="A1523" t="s">
        <v>1541</v>
      </c>
      <c r="B1523" t="s">
        <v>3</v>
      </c>
      <c r="C1523" t="s">
        <v>1708</v>
      </c>
      <c r="D1523" t="s">
        <v>1757</v>
      </c>
    </row>
    <row r="1524" spans="1:4">
      <c r="A1524" t="s">
        <v>1542</v>
      </c>
      <c r="B1524" t="s">
        <v>3</v>
      </c>
      <c r="C1524" t="s">
        <v>1708</v>
      </c>
      <c r="D1524" t="s">
        <v>1758</v>
      </c>
    </row>
    <row r="1525" spans="1:4">
      <c r="A1525" t="s">
        <v>1543</v>
      </c>
      <c r="B1525" t="s">
        <v>3</v>
      </c>
      <c r="C1525" t="s">
        <v>1708</v>
      </c>
      <c r="D1525" t="s">
        <v>1759</v>
      </c>
    </row>
    <row r="1526" spans="1:4">
      <c r="A1526" t="s">
        <v>1544</v>
      </c>
      <c r="B1526" t="s">
        <v>3</v>
      </c>
      <c r="C1526" t="s">
        <v>1708</v>
      </c>
      <c r="D1526" t="s">
        <v>1760</v>
      </c>
    </row>
    <row r="1527" spans="1:4">
      <c r="A1527" t="s">
        <v>1545</v>
      </c>
      <c r="B1527" t="s">
        <v>3</v>
      </c>
      <c r="C1527" t="s">
        <v>1708</v>
      </c>
      <c r="D1527" t="s">
        <v>1761</v>
      </c>
    </row>
    <row r="1528" spans="1:4">
      <c r="A1528" t="s">
        <v>1546</v>
      </c>
      <c r="B1528" t="s">
        <v>3</v>
      </c>
      <c r="C1528" t="s">
        <v>1708</v>
      </c>
      <c r="D1528" t="s">
        <v>1762</v>
      </c>
    </row>
    <row r="1529" spans="1:4">
      <c r="A1529" t="s">
        <v>1547</v>
      </c>
      <c r="B1529" t="s">
        <v>3</v>
      </c>
      <c r="C1529" t="s">
        <v>1708</v>
      </c>
      <c r="D1529" t="s">
        <v>1763</v>
      </c>
    </row>
    <row r="1530" spans="1:4">
      <c r="A1530" t="s">
        <v>1548</v>
      </c>
      <c r="B1530" t="s">
        <v>3</v>
      </c>
      <c r="C1530" t="s">
        <v>1708</v>
      </c>
      <c r="D1530" t="s">
        <v>1764</v>
      </c>
    </row>
    <row r="1531" spans="1:4">
      <c r="A1531" t="s">
        <v>1549</v>
      </c>
      <c r="B1531" t="s">
        <v>3</v>
      </c>
      <c r="C1531" t="s">
        <v>1708</v>
      </c>
      <c r="D1531" t="s">
        <v>1765</v>
      </c>
    </row>
    <row r="1532" spans="1:4">
      <c r="A1532" t="s">
        <v>1550</v>
      </c>
      <c r="B1532" t="s">
        <v>3</v>
      </c>
      <c r="C1532" t="s">
        <v>1708</v>
      </c>
      <c r="D1532" t="s">
        <v>1766</v>
      </c>
    </row>
    <row r="1533" spans="1:4">
      <c r="A1533" t="s">
        <v>1551</v>
      </c>
      <c r="B1533" t="s">
        <v>3</v>
      </c>
      <c r="C1533" t="s">
        <v>1708</v>
      </c>
      <c r="D1533" t="s">
        <v>1767</v>
      </c>
    </row>
    <row r="1534" spans="1:4">
      <c r="A1534" t="s">
        <v>1552</v>
      </c>
      <c r="B1534" t="s">
        <v>3</v>
      </c>
      <c r="C1534" t="s">
        <v>1709</v>
      </c>
      <c r="D1534" t="s">
        <v>1752</v>
      </c>
    </row>
    <row r="1535" spans="1:4">
      <c r="A1535" t="s">
        <v>1553</v>
      </c>
      <c r="B1535" t="s">
        <v>3</v>
      </c>
      <c r="C1535" t="s">
        <v>1709</v>
      </c>
      <c r="D1535" t="s">
        <v>1753</v>
      </c>
    </row>
    <row r="1536" spans="1:4">
      <c r="A1536" t="s">
        <v>1554</v>
      </c>
      <c r="B1536" t="s">
        <v>3</v>
      </c>
      <c r="C1536" t="s">
        <v>1709</v>
      </c>
      <c r="D1536" t="s">
        <v>1754</v>
      </c>
    </row>
    <row r="1537" spans="1:4">
      <c r="A1537" t="s">
        <v>1555</v>
      </c>
      <c r="B1537" t="s">
        <v>3</v>
      </c>
      <c r="C1537" t="s">
        <v>1709</v>
      </c>
      <c r="D1537" t="s">
        <v>1755</v>
      </c>
    </row>
    <row r="1538" spans="1:4">
      <c r="A1538" t="s">
        <v>1556</v>
      </c>
      <c r="B1538" t="s">
        <v>3</v>
      </c>
      <c r="C1538" t="s">
        <v>1709</v>
      </c>
      <c r="D1538" t="s">
        <v>1756</v>
      </c>
    </row>
    <row r="1539" spans="1:4">
      <c r="A1539" t="s">
        <v>1557</v>
      </c>
      <c r="B1539" t="s">
        <v>3</v>
      </c>
      <c r="C1539" t="s">
        <v>1709</v>
      </c>
      <c r="D1539" t="s">
        <v>1757</v>
      </c>
    </row>
    <row r="1540" spans="1:4">
      <c r="A1540" t="s">
        <v>1558</v>
      </c>
      <c r="B1540" t="s">
        <v>3</v>
      </c>
      <c r="C1540" t="s">
        <v>1709</v>
      </c>
      <c r="D1540" t="s">
        <v>1758</v>
      </c>
    </row>
    <row r="1541" spans="1:4">
      <c r="A1541" t="s">
        <v>1559</v>
      </c>
      <c r="B1541" t="s">
        <v>3</v>
      </c>
      <c r="C1541" t="s">
        <v>1709</v>
      </c>
      <c r="D1541" t="s">
        <v>1759</v>
      </c>
    </row>
    <row r="1542" spans="1:4">
      <c r="A1542" t="s">
        <v>1560</v>
      </c>
      <c r="B1542" t="s">
        <v>3</v>
      </c>
      <c r="C1542" t="s">
        <v>1709</v>
      </c>
      <c r="D1542" t="s">
        <v>1760</v>
      </c>
    </row>
    <row r="1543" spans="1:4">
      <c r="A1543" t="s">
        <v>1561</v>
      </c>
      <c r="B1543" t="s">
        <v>3</v>
      </c>
      <c r="C1543" t="s">
        <v>1709</v>
      </c>
      <c r="D1543" t="s">
        <v>1761</v>
      </c>
    </row>
    <row r="1544" spans="1:4">
      <c r="A1544" t="s">
        <v>1562</v>
      </c>
      <c r="B1544" t="s">
        <v>3</v>
      </c>
      <c r="C1544" t="s">
        <v>1709</v>
      </c>
      <c r="D1544" t="s">
        <v>1762</v>
      </c>
    </row>
    <row r="1545" spans="1:4">
      <c r="A1545" t="s">
        <v>1563</v>
      </c>
      <c r="B1545" t="s">
        <v>3</v>
      </c>
      <c r="C1545" t="s">
        <v>1709</v>
      </c>
      <c r="D1545" t="s">
        <v>1763</v>
      </c>
    </row>
    <row r="1546" spans="1:4">
      <c r="A1546" t="s">
        <v>1564</v>
      </c>
      <c r="B1546" t="s">
        <v>3</v>
      </c>
      <c r="C1546" t="s">
        <v>1709</v>
      </c>
      <c r="D1546" t="s">
        <v>1764</v>
      </c>
    </row>
    <row r="1547" spans="1:4">
      <c r="A1547" t="s">
        <v>1565</v>
      </c>
      <c r="B1547" t="s">
        <v>3</v>
      </c>
      <c r="C1547" t="s">
        <v>1709</v>
      </c>
      <c r="D1547" t="s">
        <v>1765</v>
      </c>
    </row>
    <row r="1548" spans="1:4">
      <c r="A1548" t="s">
        <v>1566</v>
      </c>
      <c r="B1548" t="s">
        <v>3</v>
      </c>
      <c r="C1548" t="s">
        <v>1709</v>
      </c>
      <c r="D1548" t="s">
        <v>1766</v>
      </c>
    </row>
    <row r="1549" spans="1:4">
      <c r="A1549" t="s">
        <v>1567</v>
      </c>
      <c r="B1549" t="s">
        <v>3</v>
      </c>
      <c r="C1549" t="s">
        <v>1709</v>
      </c>
      <c r="D1549" t="s">
        <v>1767</v>
      </c>
    </row>
    <row r="1550" spans="1:4">
      <c r="A1550" t="s">
        <v>1568</v>
      </c>
      <c r="B1550" t="s">
        <v>3</v>
      </c>
      <c r="C1550" t="s">
        <v>1710</v>
      </c>
      <c r="D1550" t="s">
        <v>1752</v>
      </c>
    </row>
    <row r="1551" spans="1:4">
      <c r="A1551" t="s">
        <v>1569</v>
      </c>
      <c r="B1551" t="s">
        <v>3</v>
      </c>
      <c r="C1551" t="s">
        <v>1710</v>
      </c>
      <c r="D1551" t="s">
        <v>1753</v>
      </c>
    </row>
    <row r="1552" spans="1:4">
      <c r="A1552" t="s">
        <v>1570</v>
      </c>
      <c r="B1552" t="s">
        <v>3</v>
      </c>
      <c r="C1552" t="s">
        <v>1710</v>
      </c>
      <c r="D1552" t="s">
        <v>1754</v>
      </c>
    </row>
    <row r="1553" spans="1:4">
      <c r="A1553" t="s">
        <v>1571</v>
      </c>
      <c r="B1553" t="s">
        <v>3</v>
      </c>
      <c r="C1553" t="s">
        <v>1710</v>
      </c>
      <c r="D1553" t="s">
        <v>1755</v>
      </c>
    </row>
    <row r="1554" spans="1:4">
      <c r="A1554" t="s">
        <v>1572</v>
      </c>
      <c r="B1554" t="s">
        <v>3</v>
      </c>
      <c r="C1554" t="s">
        <v>1710</v>
      </c>
      <c r="D1554" t="s">
        <v>1756</v>
      </c>
    </row>
    <row r="1555" spans="1:4">
      <c r="A1555" t="s">
        <v>1573</v>
      </c>
      <c r="B1555" t="s">
        <v>3</v>
      </c>
      <c r="C1555" t="s">
        <v>1710</v>
      </c>
      <c r="D1555" t="s">
        <v>1757</v>
      </c>
    </row>
    <row r="1556" spans="1:4">
      <c r="A1556" t="s">
        <v>1574</v>
      </c>
      <c r="B1556" t="s">
        <v>3</v>
      </c>
      <c r="C1556" t="s">
        <v>1710</v>
      </c>
      <c r="D1556" t="s">
        <v>1758</v>
      </c>
    </row>
    <row r="1557" spans="1:4">
      <c r="A1557" t="s">
        <v>1575</v>
      </c>
      <c r="B1557" t="s">
        <v>3</v>
      </c>
      <c r="C1557" t="s">
        <v>1710</v>
      </c>
      <c r="D1557" t="s">
        <v>1759</v>
      </c>
    </row>
    <row r="1558" spans="1:4">
      <c r="A1558" t="s">
        <v>1576</v>
      </c>
      <c r="B1558" t="s">
        <v>3</v>
      </c>
      <c r="C1558" t="s">
        <v>1710</v>
      </c>
      <c r="D1558" t="s">
        <v>1760</v>
      </c>
    </row>
    <row r="1559" spans="1:4">
      <c r="A1559" t="s">
        <v>1577</v>
      </c>
      <c r="B1559" t="s">
        <v>3</v>
      </c>
      <c r="C1559" t="s">
        <v>1710</v>
      </c>
      <c r="D1559" t="s">
        <v>1761</v>
      </c>
    </row>
    <row r="1560" spans="1:4">
      <c r="A1560" t="s">
        <v>1578</v>
      </c>
      <c r="B1560" t="s">
        <v>3</v>
      </c>
      <c r="C1560" t="s">
        <v>1710</v>
      </c>
      <c r="D1560" t="s">
        <v>1762</v>
      </c>
    </row>
    <row r="1561" spans="1:4">
      <c r="A1561" t="s">
        <v>1579</v>
      </c>
      <c r="B1561" t="s">
        <v>3</v>
      </c>
      <c r="C1561" t="s">
        <v>1710</v>
      </c>
      <c r="D1561" t="s">
        <v>1763</v>
      </c>
    </row>
    <row r="1562" spans="1:4">
      <c r="A1562" t="s">
        <v>1580</v>
      </c>
      <c r="B1562" t="s">
        <v>3</v>
      </c>
      <c r="C1562" t="s">
        <v>1710</v>
      </c>
      <c r="D1562" t="s">
        <v>1764</v>
      </c>
    </row>
    <row r="1563" spans="1:4">
      <c r="A1563" t="s">
        <v>1581</v>
      </c>
      <c r="B1563" t="s">
        <v>3</v>
      </c>
      <c r="C1563" t="s">
        <v>1710</v>
      </c>
      <c r="D1563" t="s">
        <v>1765</v>
      </c>
    </row>
    <row r="1564" spans="1:4">
      <c r="A1564" t="s">
        <v>1582</v>
      </c>
      <c r="B1564" t="s">
        <v>3</v>
      </c>
      <c r="C1564" t="s">
        <v>1710</v>
      </c>
      <c r="D1564" t="s">
        <v>1766</v>
      </c>
    </row>
    <row r="1565" spans="1:4">
      <c r="A1565" t="s">
        <v>1583</v>
      </c>
      <c r="B1565" t="s">
        <v>3</v>
      </c>
      <c r="C1565" t="s">
        <v>1710</v>
      </c>
      <c r="D1565" t="s">
        <v>1767</v>
      </c>
    </row>
    <row r="1566" spans="1:4">
      <c r="A1566" t="s">
        <v>1584</v>
      </c>
      <c r="B1566" t="s">
        <v>3</v>
      </c>
      <c r="C1566" t="s">
        <v>1711</v>
      </c>
      <c r="D1566" t="s">
        <v>1752</v>
      </c>
    </row>
    <row r="1567" spans="1:4">
      <c r="A1567" t="s">
        <v>1585</v>
      </c>
      <c r="B1567" t="s">
        <v>3</v>
      </c>
      <c r="C1567" t="s">
        <v>1711</v>
      </c>
      <c r="D1567" t="s">
        <v>1753</v>
      </c>
    </row>
    <row r="1568" spans="1:4">
      <c r="A1568" t="s">
        <v>1586</v>
      </c>
      <c r="B1568" t="s">
        <v>3</v>
      </c>
      <c r="C1568" t="s">
        <v>1711</v>
      </c>
      <c r="D1568" t="s">
        <v>1754</v>
      </c>
    </row>
    <row r="1569" spans="1:4">
      <c r="A1569" t="s">
        <v>1587</v>
      </c>
      <c r="B1569" t="s">
        <v>3</v>
      </c>
      <c r="C1569" t="s">
        <v>1711</v>
      </c>
      <c r="D1569" t="s">
        <v>1755</v>
      </c>
    </row>
    <row r="1570" spans="1:4">
      <c r="A1570" t="s">
        <v>1588</v>
      </c>
      <c r="B1570" t="s">
        <v>3</v>
      </c>
      <c r="C1570" t="s">
        <v>1711</v>
      </c>
      <c r="D1570" t="s">
        <v>1756</v>
      </c>
    </row>
    <row r="1571" spans="1:4">
      <c r="A1571" t="s">
        <v>1589</v>
      </c>
      <c r="B1571" t="s">
        <v>3</v>
      </c>
      <c r="C1571" t="s">
        <v>1711</v>
      </c>
      <c r="D1571" t="s">
        <v>1757</v>
      </c>
    </row>
    <row r="1572" spans="1:4">
      <c r="A1572" t="s">
        <v>1590</v>
      </c>
      <c r="B1572" t="s">
        <v>3</v>
      </c>
      <c r="C1572" t="s">
        <v>1711</v>
      </c>
      <c r="D1572" t="s">
        <v>1758</v>
      </c>
    </row>
    <row r="1573" spans="1:4">
      <c r="A1573" t="s">
        <v>1591</v>
      </c>
      <c r="B1573" t="s">
        <v>3</v>
      </c>
      <c r="C1573" t="s">
        <v>1711</v>
      </c>
      <c r="D1573" t="s">
        <v>1759</v>
      </c>
    </row>
    <row r="1574" spans="1:4">
      <c r="A1574" t="s">
        <v>1592</v>
      </c>
      <c r="B1574" t="s">
        <v>3</v>
      </c>
      <c r="C1574" t="s">
        <v>1711</v>
      </c>
      <c r="D1574" t="s">
        <v>1760</v>
      </c>
    </row>
    <row r="1575" spans="1:4">
      <c r="A1575" t="s">
        <v>1593</v>
      </c>
      <c r="B1575" t="s">
        <v>3</v>
      </c>
      <c r="C1575" t="s">
        <v>1711</v>
      </c>
      <c r="D1575" t="s">
        <v>1761</v>
      </c>
    </row>
    <row r="1576" spans="1:4">
      <c r="A1576" t="s">
        <v>1594</v>
      </c>
      <c r="B1576" t="s">
        <v>3</v>
      </c>
      <c r="C1576" t="s">
        <v>1711</v>
      </c>
      <c r="D1576" t="s">
        <v>1762</v>
      </c>
    </row>
    <row r="1577" spans="1:4">
      <c r="A1577" t="s">
        <v>1595</v>
      </c>
      <c r="B1577" t="s">
        <v>3</v>
      </c>
      <c r="C1577" t="s">
        <v>1711</v>
      </c>
      <c r="D1577" t="s">
        <v>1763</v>
      </c>
    </row>
    <row r="1578" spans="1:4">
      <c r="A1578" t="s">
        <v>1596</v>
      </c>
      <c r="B1578" t="s">
        <v>3</v>
      </c>
      <c r="C1578" t="s">
        <v>1711</v>
      </c>
      <c r="D1578" t="s">
        <v>1764</v>
      </c>
    </row>
    <row r="1579" spans="1:4">
      <c r="A1579" t="s">
        <v>1597</v>
      </c>
      <c r="B1579" t="s">
        <v>3</v>
      </c>
      <c r="C1579" t="s">
        <v>1711</v>
      </c>
      <c r="D1579" t="s">
        <v>1765</v>
      </c>
    </row>
    <row r="1580" spans="1:4">
      <c r="A1580" t="s">
        <v>1598</v>
      </c>
      <c r="B1580" t="s">
        <v>3</v>
      </c>
      <c r="C1580" t="s">
        <v>1711</v>
      </c>
      <c r="D1580" t="s">
        <v>1766</v>
      </c>
    </row>
    <row r="1581" spans="1:4">
      <c r="A1581" t="s">
        <v>1599</v>
      </c>
      <c r="B1581" t="s">
        <v>3</v>
      </c>
      <c r="C1581" t="s">
        <v>1711</v>
      </c>
      <c r="D1581" t="s">
        <v>1767</v>
      </c>
    </row>
    <row r="1582" spans="1:4">
      <c r="A1582" t="s">
        <v>1600</v>
      </c>
      <c r="B1582" t="s">
        <v>3</v>
      </c>
      <c r="C1582" t="s">
        <v>1712</v>
      </c>
      <c r="D1582" t="s">
        <v>1752</v>
      </c>
    </row>
    <row r="1583" spans="1:4">
      <c r="A1583" t="s">
        <v>1601</v>
      </c>
      <c r="B1583" t="s">
        <v>3</v>
      </c>
      <c r="C1583" t="s">
        <v>1712</v>
      </c>
      <c r="D1583" t="s">
        <v>1753</v>
      </c>
    </row>
    <row r="1584" spans="1:4">
      <c r="A1584" t="s">
        <v>1602</v>
      </c>
      <c r="B1584" t="s">
        <v>3</v>
      </c>
      <c r="C1584" t="s">
        <v>1712</v>
      </c>
      <c r="D1584" t="s">
        <v>1754</v>
      </c>
    </row>
    <row r="1585" spans="1:4">
      <c r="A1585" t="s">
        <v>1603</v>
      </c>
      <c r="B1585" t="s">
        <v>3</v>
      </c>
      <c r="C1585" t="s">
        <v>1712</v>
      </c>
      <c r="D1585" t="s">
        <v>1755</v>
      </c>
    </row>
    <row r="1586" spans="1:4">
      <c r="A1586" t="s">
        <v>1604</v>
      </c>
      <c r="B1586" t="s">
        <v>3</v>
      </c>
      <c r="C1586" t="s">
        <v>1712</v>
      </c>
      <c r="D1586" t="s">
        <v>1756</v>
      </c>
    </row>
    <row r="1587" spans="1:4">
      <c r="A1587" t="s">
        <v>1605</v>
      </c>
      <c r="B1587" t="s">
        <v>3</v>
      </c>
      <c r="C1587" t="s">
        <v>1712</v>
      </c>
      <c r="D1587" t="s">
        <v>1757</v>
      </c>
    </row>
    <row r="1588" spans="1:4">
      <c r="A1588" t="s">
        <v>1606</v>
      </c>
      <c r="B1588" t="s">
        <v>3</v>
      </c>
      <c r="C1588" t="s">
        <v>1712</v>
      </c>
      <c r="D1588" t="s">
        <v>1758</v>
      </c>
    </row>
    <row r="1589" spans="1:4">
      <c r="A1589" t="s">
        <v>1607</v>
      </c>
      <c r="B1589" t="s">
        <v>3</v>
      </c>
      <c r="C1589" t="s">
        <v>1712</v>
      </c>
      <c r="D1589" t="s">
        <v>1759</v>
      </c>
    </row>
    <row r="1590" spans="1:4">
      <c r="A1590" t="s">
        <v>1608</v>
      </c>
      <c r="B1590" t="s">
        <v>3</v>
      </c>
      <c r="C1590" t="s">
        <v>1712</v>
      </c>
      <c r="D1590" t="s">
        <v>1760</v>
      </c>
    </row>
    <row r="1591" spans="1:4">
      <c r="A1591" t="s">
        <v>1609</v>
      </c>
      <c r="B1591" t="s">
        <v>3</v>
      </c>
      <c r="C1591" t="s">
        <v>1712</v>
      </c>
      <c r="D1591" t="s">
        <v>1761</v>
      </c>
    </row>
    <row r="1592" spans="1:4">
      <c r="A1592" t="s">
        <v>1610</v>
      </c>
      <c r="B1592" t="s">
        <v>3</v>
      </c>
      <c r="C1592" t="s">
        <v>1712</v>
      </c>
      <c r="D1592" t="s">
        <v>1762</v>
      </c>
    </row>
    <row r="1593" spans="1:4">
      <c r="A1593" t="s">
        <v>1611</v>
      </c>
      <c r="B1593" t="s">
        <v>3</v>
      </c>
      <c r="C1593" t="s">
        <v>1712</v>
      </c>
      <c r="D1593" t="s">
        <v>1763</v>
      </c>
    </row>
    <row r="1594" spans="1:4">
      <c r="A1594" t="s">
        <v>1612</v>
      </c>
      <c r="B1594" t="s">
        <v>3</v>
      </c>
      <c r="C1594" t="s">
        <v>1712</v>
      </c>
      <c r="D1594" t="s">
        <v>1764</v>
      </c>
    </row>
    <row r="1595" spans="1:4">
      <c r="A1595" t="s">
        <v>1613</v>
      </c>
      <c r="B1595" t="s">
        <v>3</v>
      </c>
      <c r="C1595" t="s">
        <v>1712</v>
      </c>
      <c r="D1595" t="s">
        <v>1765</v>
      </c>
    </row>
    <row r="1596" spans="1:4">
      <c r="A1596" t="s">
        <v>1614</v>
      </c>
      <c r="B1596" t="s">
        <v>3</v>
      </c>
      <c r="C1596" t="s">
        <v>1712</v>
      </c>
      <c r="D1596" t="s">
        <v>1766</v>
      </c>
    </row>
    <row r="1597" spans="1:4">
      <c r="A1597" t="s">
        <v>1615</v>
      </c>
      <c r="B1597" t="s">
        <v>3</v>
      </c>
      <c r="C1597" t="s">
        <v>1712</v>
      </c>
      <c r="D1597" t="s">
        <v>1767</v>
      </c>
    </row>
    <row r="1598" spans="1:4">
      <c r="A1598" t="s">
        <v>1616</v>
      </c>
      <c r="B1598" t="s">
        <v>3</v>
      </c>
      <c r="C1598" t="s">
        <v>1713</v>
      </c>
      <c r="D1598" t="s">
        <v>1752</v>
      </c>
    </row>
    <row r="1599" spans="1:4">
      <c r="A1599" t="s">
        <v>1617</v>
      </c>
      <c r="B1599" t="s">
        <v>3</v>
      </c>
      <c r="C1599" t="s">
        <v>1713</v>
      </c>
      <c r="D1599" t="s">
        <v>1753</v>
      </c>
    </row>
    <row r="1600" spans="1:4">
      <c r="A1600" t="s">
        <v>1618</v>
      </c>
      <c r="B1600" t="s">
        <v>3</v>
      </c>
      <c r="C1600" t="s">
        <v>1713</v>
      </c>
      <c r="D1600" t="s">
        <v>1754</v>
      </c>
    </row>
    <row r="1601" spans="1:4">
      <c r="A1601" t="s">
        <v>1619</v>
      </c>
      <c r="B1601" t="s">
        <v>3</v>
      </c>
      <c r="C1601" t="s">
        <v>1713</v>
      </c>
      <c r="D1601" t="s">
        <v>1755</v>
      </c>
    </row>
    <row r="1602" spans="1:4">
      <c r="A1602" t="s">
        <v>1620</v>
      </c>
      <c r="B1602" t="s">
        <v>3</v>
      </c>
      <c r="C1602" t="s">
        <v>1713</v>
      </c>
      <c r="D1602" t="s">
        <v>1756</v>
      </c>
    </row>
    <row r="1603" spans="1:4">
      <c r="A1603" t="s">
        <v>1621</v>
      </c>
      <c r="B1603" t="s">
        <v>3</v>
      </c>
      <c r="C1603" t="s">
        <v>1713</v>
      </c>
      <c r="D1603" t="s">
        <v>1757</v>
      </c>
    </row>
    <row r="1604" spans="1:4">
      <c r="A1604" t="s">
        <v>1622</v>
      </c>
      <c r="B1604" t="s">
        <v>3</v>
      </c>
      <c r="C1604" t="s">
        <v>1713</v>
      </c>
      <c r="D1604" t="s">
        <v>1758</v>
      </c>
    </row>
    <row r="1605" spans="1:4">
      <c r="A1605" t="s">
        <v>1623</v>
      </c>
      <c r="B1605" t="s">
        <v>3</v>
      </c>
      <c r="C1605" t="s">
        <v>1713</v>
      </c>
      <c r="D1605" t="s">
        <v>1759</v>
      </c>
    </row>
    <row r="1606" spans="1:4">
      <c r="A1606" t="s">
        <v>1624</v>
      </c>
      <c r="B1606" t="s">
        <v>3</v>
      </c>
      <c r="C1606" t="s">
        <v>1713</v>
      </c>
      <c r="D1606" t="s">
        <v>1760</v>
      </c>
    </row>
    <row r="1607" spans="1:4">
      <c r="A1607" t="s">
        <v>1625</v>
      </c>
      <c r="B1607" t="s">
        <v>3</v>
      </c>
      <c r="C1607" t="s">
        <v>1713</v>
      </c>
      <c r="D1607" t="s">
        <v>1761</v>
      </c>
    </row>
    <row r="1608" spans="1:4">
      <c r="A1608" t="s">
        <v>1626</v>
      </c>
      <c r="B1608" t="s">
        <v>3</v>
      </c>
      <c r="C1608" t="s">
        <v>1713</v>
      </c>
      <c r="D1608" t="s">
        <v>1762</v>
      </c>
    </row>
    <row r="1609" spans="1:4">
      <c r="A1609" t="s">
        <v>1627</v>
      </c>
      <c r="B1609" t="s">
        <v>3</v>
      </c>
      <c r="C1609" t="s">
        <v>1713</v>
      </c>
      <c r="D1609" t="s">
        <v>1763</v>
      </c>
    </row>
    <row r="1610" spans="1:4">
      <c r="A1610" t="s">
        <v>1628</v>
      </c>
      <c r="B1610" t="s">
        <v>3</v>
      </c>
      <c r="C1610" t="s">
        <v>1713</v>
      </c>
      <c r="D1610" t="s">
        <v>1764</v>
      </c>
    </row>
    <row r="1611" spans="1:4">
      <c r="A1611" t="s">
        <v>1629</v>
      </c>
      <c r="B1611" t="s">
        <v>3</v>
      </c>
      <c r="C1611" t="s">
        <v>1713</v>
      </c>
      <c r="D1611" t="s">
        <v>1765</v>
      </c>
    </row>
    <row r="1612" spans="1:4">
      <c r="A1612" t="s">
        <v>1630</v>
      </c>
      <c r="B1612" t="s">
        <v>3</v>
      </c>
      <c r="C1612" t="s">
        <v>1713</v>
      </c>
      <c r="D1612" t="s">
        <v>1766</v>
      </c>
    </row>
    <row r="1613" spans="1:4">
      <c r="A1613" t="s">
        <v>1631</v>
      </c>
      <c r="B1613" t="s">
        <v>3</v>
      </c>
      <c r="C1613" t="s">
        <v>1713</v>
      </c>
      <c r="D1613" t="s">
        <v>1767</v>
      </c>
    </row>
    <row r="1614" spans="1:4">
      <c r="A1614" t="s">
        <v>1632</v>
      </c>
      <c r="B1614" t="s">
        <v>3</v>
      </c>
      <c r="C1614" t="s">
        <v>1714</v>
      </c>
      <c r="D1614" t="s">
        <v>1752</v>
      </c>
    </row>
    <row r="1615" spans="1:4">
      <c r="A1615" t="s">
        <v>1633</v>
      </c>
      <c r="B1615" t="s">
        <v>3</v>
      </c>
      <c r="C1615" t="s">
        <v>1714</v>
      </c>
      <c r="D1615" t="s">
        <v>1753</v>
      </c>
    </row>
    <row r="1616" spans="1:4">
      <c r="A1616" t="s">
        <v>1634</v>
      </c>
      <c r="B1616" t="s">
        <v>3</v>
      </c>
      <c r="C1616" t="s">
        <v>1714</v>
      </c>
      <c r="D1616" t="s">
        <v>1754</v>
      </c>
    </row>
    <row r="1617" spans="1:4">
      <c r="A1617" t="s">
        <v>1635</v>
      </c>
      <c r="B1617" t="s">
        <v>3</v>
      </c>
      <c r="C1617" t="s">
        <v>1714</v>
      </c>
      <c r="D1617" t="s">
        <v>1755</v>
      </c>
    </row>
    <row r="1618" spans="1:4">
      <c r="A1618" t="s">
        <v>1636</v>
      </c>
      <c r="B1618" t="s">
        <v>3</v>
      </c>
      <c r="C1618" t="s">
        <v>1714</v>
      </c>
      <c r="D1618" t="s">
        <v>1756</v>
      </c>
    </row>
    <row r="1619" spans="1:4">
      <c r="A1619" t="s">
        <v>1637</v>
      </c>
      <c r="B1619" t="s">
        <v>3</v>
      </c>
      <c r="C1619" t="s">
        <v>1714</v>
      </c>
      <c r="D1619" t="s">
        <v>1757</v>
      </c>
    </row>
    <row r="1620" spans="1:4">
      <c r="A1620" t="s">
        <v>1638</v>
      </c>
      <c r="B1620" t="s">
        <v>3</v>
      </c>
      <c r="C1620" t="s">
        <v>1714</v>
      </c>
      <c r="D1620" t="s">
        <v>1758</v>
      </c>
    </row>
    <row r="1621" spans="1:4">
      <c r="A1621" t="s">
        <v>1639</v>
      </c>
      <c r="B1621" t="s">
        <v>3</v>
      </c>
      <c r="C1621" t="s">
        <v>1714</v>
      </c>
      <c r="D1621" t="s">
        <v>1759</v>
      </c>
    </row>
    <row r="1622" spans="1:4">
      <c r="A1622" t="s">
        <v>1640</v>
      </c>
      <c r="B1622" t="s">
        <v>3</v>
      </c>
      <c r="C1622" t="s">
        <v>1714</v>
      </c>
      <c r="D1622" t="s">
        <v>1760</v>
      </c>
    </row>
    <row r="1623" spans="1:4">
      <c r="A1623" t="s">
        <v>1641</v>
      </c>
      <c r="B1623" t="s">
        <v>3</v>
      </c>
      <c r="C1623" t="s">
        <v>1714</v>
      </c>
      <c r="D1623" t="s">
        <v>1761</v>
      </c>
    </row>
    <row r="1624" spans="1:4">
      <c r="A1624" t="s">
        <v>1642</v>
      </c>
      <c r="B1624" t="s">
        <v>3</v>
      </c>
      <c r="C1624" t="s">
        <v>1714</v>
      </c>
      <c r="D1624" t="s">
        <v>1762</v>
      </c>
    </row>
    <row r="1625" spans="1:4">
      <c r="A1625" t="s">
        <v>1643</v>
      </c>
      <c r="B1625" t="s">
        <v>3</v>
      </c>
      <c r="C1625" t="s">
        <v>1714</v>
      </c>
      <c r="D1625" t="s">
        <v>1763</v>
      </c>
    </row>
    <row r="1626" spans="1:4">
      <c r="A1626" t="s">
        <v>1644</v>
      </c>
      <c r="B1626" t="s">
        <v>3</v>
      </c>
      <c r="C1626" t="s">
        <v>1714</v>
      </c>
      <c r="D1626" t="s">
        <v>1764</v>
      </c>
    </row>
    <row r="1627" spans="1:4">
      <c r="A1627" t="s">
        <v>1645</v>
      </c>
      <c r="B1627" t="s">
        <v>3</v>
      </c>
      <c r="C1627" t="s">
        <v>1714</v>
      </c>
      <c r="D1627" t="s">
        <v>1765</v>
      </c>
    </row>
    <row r="1628" spans="1:4">
      <c r="A1628" t="s">
        <v>1646</v>
      </c>
      <c r="B1628" t="s">
        <v>3</v>
      </c>
      <c r="C1628" t="s">
        <v>1714</v>
      </c>
      <c r="D1628" t="s">
        <v>1766</v>
      </c>
    </row>
    <row r="1629" spans="1:4">
      <c r="A1629" t="s">
        <v>1647</v>
      </c>
      <c r="B1629" t="s">
        <v>3</v>
      </c>
      <c r="C1629" t="s">
        <v>1714</v>
      </c>
      <c r="D1629" t="s">
        <v>1767</v>
      </c>
    </row>
    <row r="1630" spans="1:4">
      <c r="A1630" t="s">
        <v>1648</v>
      </c>
      <c r="B1630" t="s">
        <v>3</v>
      </c>
      <c r="C1630" t="s">
        <v>1715</v>
      </c>
      <c r="D1630" t="s">
        <v>1752</v>
      </c>
    </row>
    <row r="1631" spans="1:4">
      <c r="A1631" t="s">
        <v>1649</v>
      </c>
      <c r="B1631" t="s">
        <v>3</v>
      </c>
      <c r="C1631" t="s">
        <v>1715</v>
      </c>
      <c r="D1631" t="s">
        <v>1753</v>
      </c>
    </row>
    <row r="1632" spans="1:4">
      <c r="A1632" t="s">
        <v>1650</v>
      </c>
      <c r="B1632" t="s">
        <v>3</v>
      </c>
      <c r="C1632" t="s">
        <v>1715</v>
      </c>
      <c r="D1632" t="s">
        <v>1754</v>
      </c>
    </row>
    <row r="1633" spans="1:4">
      <c r="A1633" t="s">
        <v>1651</v>
      </c>
      <c r="B1633" t="s">
        <v>3</v>
      </c>
      <c r="C1633" t="s">
        <v>1715</v>
      </c>
      <c r="D1633" t="s">
        <v>1755</v>
      </c>
    </row>
    <row r="1634" spans="1:4">
      <c r="A1634" t="s">
        <v>1652</v>
      </c>
      <c r="B1634" t="s">
        <v>3</v>
      </c>
      <c r="C1634" t="s">
        <v>1715</v>
      </c>
      <c r="D1634" t="s">
        <v>1756</v>
      </c>
    </row>
    <row r="1635" spans="1:4">
      <c r="A1635" t="s">
        <v>1653</v>
      </c>
      <c r="B1635" t="s">
        <v>3</v>
      </c>
      <c r="C1635" t="s">
        <v>1715</v>
      </c>
      <c r="D1635" t="s">
        <v>1757</v>
      </c>
    </row>
    <row r="1636" spans="1:4">
      <c r="A1636" t="s">
        <v>1654</v>
      </c>
      <c r="B1636" t="s">
        <v>3</v>
      </c>
      <c r="C1636" t="s">
        <v>1715</v>
      </c>
      <c r="D1636" t="s">
        <v>1758</v>
      </c>
    </row>
    <row r="1637" spans="1:4">
      <c r="A1637" t="s">
        <v>1655</v>
      </c>
      <c r="B1637" t="s">
        <v>3</v>
      </c>
      <c r="C1637" t="s">
        <v>1715</v>
      </c>
      <c r="D1637" t="s">
        <v>1759</v>
      </c>
    </row>
    <row r="1638" spans="1:4">
      <c r="A1638" t="s">
        <v>1656</v>
      </c>
      <c r="B1638" t="s">
        <v>3</v>
      </c>
      <c r="C1638" t="s">
        <v>1715</v>
      </c>
      <c r="D1638" t="s">
        <v>1760</v>
      </c>
    </row>
    <row r="1639" spans="1:4">
      <c r="A1639" t="s">
        <v>1657</v>
      </c>
      <c r="B1639" t="s">
        <v>3</v>
      </c>
      <c r="C1639" t="s">
        <v>1715</v>
      </c>
      <c r="D1639" t="s">
        <v>1761</v>
      </c>
    </row>
    <row r="1640" spans="1:4">
      <c r="A1640" t="s">
        <v>1658</v>
      </c>
      <c r="B1640" t="s">
        <v>3</v>
      </c>
      <c r="C1640" t="s">
        <v>1715</v>
      </c>
      <c r="D1640" t="s">
        <v>1762</v>
      </c>
    </row>
    <row r="1641" spans="1:4">
      <c r="A1641" t="s">
        <v>1659</v>
      </c>
      <c r="B1641" t="s">
        <v>3</v>
      </c>
      <c r="C1641" t="s">
        <v>1715</v>
      </c>
      <c r="D1641" t="s">
        <v>1763</v>
      </c>
    </row>
    <row r="1642" spans="1:4">
      <c r="A1642" t="s">
        <v>1660</v>
      </c>
      <c r="B1642" t="s">
        <v>3</v>
      </c>
      <c r="C1642" t="s">
        <v>1715</v>
      </c>
      <c r="D1642" t="s">
        <v>1764</v>
      </c>
    </row>
    <row r="1643" spans="1:4">
      <c r="A1643" t="s">
        <v>1661</v>
      </c>
      <c r="B1643" t="s">
        <v>3</v>
      </c>
      <c r="C1643" t="s">
        <v>1715</v>
      </c>
      <c r="D1643" t="s">
        <v>1765</v>
      </c>
    </row>
    <row r="1644" spans="1:4">
      <c r="A1644" t="s">
        <v>1662</v>
      </c>
      <c r="B1644" t="s">
        <v>3</v>
      </c>
      <c r="C1644" t="s">
        <v>1715</v>
      </c>
      <c r="D1644" t="s">
        <v>1766</v>
      </c>
    </row>
    <row r="1645" spans="1:4">
      <c r="A1645" t="s">
        <v>1663</v>
      </c>
      <c r="B1645" t="s">
        <v>3</v>
      </c>
      <c r="C1645" t="s">
        <v>1715</v>
      </c>
      <c r="D1645" t="s">
        <v>1767</v>
      </c>
    </row>
    <row r="1646" spans="1:4">
      <c r="A1646" t="s">
        <v>1664</v>
      </c>
      <c r="B1646" t="s">
        <v>17</v>
      </c>
      <c r="C1646" t="s">
        <v>1721</v>
      </c>
      <c r="D1646" t="s">
        <v>1702</v>
      </c>
    </row>
    <row r="1647" spans="1:4">
      <c r="A1647" t="s">
        <v>1665</v>
      </c>
      <c r="B1647" t="s">
        <v>17</v>
      </c>
      <c r="C1647" t="s">
        <v>1721</v>
      </c>
      <c r="D1647" t="s">
        <v>1705</v>
      </c>
    </row>
    <row r="1648" spans="1:4">
      <c r="A1648" t="s">
        <v>1666</v>
      </c>
      <c r="B1648" t="s">
        <v>17</v>
      </c>
      <c r="C1648" t="s">
        <v>1721</v>
      </c>
      <c r="D1648" t="s">
        <v>1706</v>
      </c>
    </row>
    <row r="1649" spans="1:4">
      <c r="A1649" t="s">
        <v>1667</v>
      </c>
      <c r="B1649" t="s">
        <v>17</v>
      </c>
      <c r="C1649" t="s">
        <v>1721</v>
      </c>
      <c r="D1649" t="s">
        <v>1707</v>
      </c>
    </row>
    <row r="1650" spans="1:4">
      <c r="A1650" t="s">
        <v>1668</v>
      </c>
      <c r="B1650" t="s">
        <v>17</v>
      </c>
      <c r="C1650" t="s">
        <v>1721</v>
      </c>
      <c r="D1650" t="s">
        <v>1708</v>
      </c>
    </row>
    <row r="1651" spans="1:4">
      <c r="A1651" t="s">
        <v>1669</v>
      </c>
      <c r="B1651" t="s">
        <v>17</v>
      </c>
      <c r="C1651" t="s">
        <v>1721</v>
      </c>
      <c r="D1651" t="s">
        <v>1709</v>
      </c>
    </row>
    <row r="1652" spans="1:4">
      <c r="A1652" t="s">
        <v>1670</v>
      </c>
      <c r="B1652" t="s">
        <v>17</v>
      </c>
      <c r="C1652" t="s">
        <v>1721</v>
      </c>
      <c r="D1652" t="s">
        <v>1710</v>
      </c>
    </row>
    <row r="1653" spans="1:4">
      <c r="A1653" t="s">
        <v>1671</v>
      </c>
      <c r="B1653" t="s">
        <v>17</v>
      </c>
      <c r="C1653" t="s">
        <v>1721</v>
      </c>
      <c r="D1653" t="s">
        <v>1711</v>
      </c>
    </row>
    <row r="1654" spans="1:4">
      <c r="A1654" t="s">
        <v>1672</v>
      </c>
      <c r="B1654" t="s">
        <v>17</v>
      </c>
      <c r="C1654" t="s">
        <v>1721</v>
      </c>
      <c r="D1654" t="s">
        <v>1712</v>
      </c>
    </row>
    <row r="1655" spans="1:4">
      <c r="A1655" t="s">
        <v>1673</v>
      </c>
      <c r="B1655" t="s">
        <v>17</v>
      </c>
      <c r="C1655" t="s">
        <v>1721</v>
      </c>
      <c r="D1655" t="s">
        <v>1713</v>
      </c>
    </row>
    <row r="1656" spans="1:4">
      <c r="A1656" t="s">
        <v>1674</v>
      </c>
      <c r="B1656" t="s">
        <v>17</v>
      </c>
      <c r="C1656" t="s">
        <v>1721</v>
      </c>
      <c r="D1656" t="s">
        <v>1714</v>
      </c>
    </row>
    <row r="1657" spans="1:4">
      <c r="A1657" t="s">
        <v>1675</v>
      </c>
      <c r="B1657" t="s">
        <v>17</v>
      </c>
      <c r="C1657" t="s">
        <v>1721</v>
      </c>
      <c r="D1657" t="s">
        <v>1715</v>
      </c>
    </row>
    <row r="1658" spans="1:4">
      <c r="A1658" t="s">
        <v>1676</v>
      </c>
      <c r="B1658" t="s">
        <v>17</v>
      </c>
      <c r="C1658" t="s">
        <v>1722</v>
      </c>
      <c r="D1658" t="s">
        <v>1702</v>
      </c>
    </row>
    <row r="1659" spans="1:4">
      <c r="A1659" t="s">
        <v>1677</v>
      </c>
      <c r="B1659" t="s">
        <v>17</v>
      </c>
      <c r="C1659" t="s">
        <v>1722</v>
      </c>
      <c r="D1659" t="s">
        <v>1705</v>
      </c>
    </row>
    <row r="1660" spans="1:4">
      <c r="A1660" t="s">
        <v>1678</v>
      </c>
      <c r="B1660" t="s">
        <v>17</v>
      </c>
      <c r="C1660" t="s">
        <v>1722</v>
      </c>
      <c r="D1660" t="s">
        <v>1706</v>
      </c>
    </row>
    <row r="1661" spans="1:4">
      <c r="A1661" t="s">
        <v>1679</v>
      </c>
      <c r="B1661" t="s">
        <v>17</v>
      </c>
      <c r="C1661" t="s">
        <v>1722</v>
      </c>
      <c r="D1661" t="s">
        <v>1707</v>
      </c>
    </row>
    <row r="1662" spans="1:4">
      <c r="A1662" t="s">
        <v>1680</v>
      </c>
      <c r="B1662" t="s">
        <v>17</v>
      </c>
      <c r="C1662" t="s">
        <v>1722</v>
      </c>
      <c r="D1662" t="s">
        <v>1708</v>
      </c>
    </row>
    <row r="1663" spans="1:4">
      <c r="A1663" t="s">
        <v>1681</v>
      </c>
      <c r="B1663" t="s">
        <v>17</v>
      </c>
      <c r="C1663" t="s">
        <v>1722</v>
      </c>
      <c r="D1663" t="s">
        <v>1709</v>
      </c>
    </row>
    <row r="1664" spans="1:4">
      <c r="A1664" t="s">
        <v>1682</v>
      </c>
      <c r="B1664" t="s">
        <v>17</v>
      </c>
      <c r="C1664" t="s">
        <v>1722</v>
      </c>
      <c r="D1664" t="s">
        <v>1710</v>
      </c>
    </row>
    <row r="1665" spans="1:4">
      <c r="A1665" t="s">
        <v>1683</v>
      </c>
      <c r="B1665" t="s">
        <v>17</v>
      </c>
      <c r="C1665" t="s">
        <v>1722</v>
      </c>
      <c r="D1665" t="s">
        <v>1711</v>
      </c>
    </row>
    <row r="1666" spans="1:4">
      <c r="A1666" t="s">
        <v>1684</v>
      </c>
      <c r="B1666" t="s">
        <v>17</v>
      </c>
      <c r="C1666" t="s">
        <v>1722</v>
      </c>
      <c r="D1666" t="s">
        <v>1712</v>
      </c>
    </row>
    <row r="1667" spans="1:4">
      <c r="A1667" t="s">
        <v>1685</v>
      </c>
      <c r="B1667" t="s">
        <v>17</v>
      </c>
      <c r="C1667" t="s">
        <v>1722</v>
      </c>
      <c r="D1667" t="s">
        <v>1713</v>
      </c>
    </row>
    <row r="1668" spans="1:4">
      <c r="A1668" t="s">
        <v>1686</v>
      </c>
      <c r="B1668" t="s">
        <v>17</v>
      </c>
      <c r="C1668" t="s">
        <v>1722</v>
      </c>
      <c r="D1668" t="s">
        <v>1714</v>
      </c>
    </row>
    <row r="1669" spans="1:4">
      <c r="A1669" t="s">
        <v>1687</v>
      </c>
      <c r="B1669" t="s">
        <v>17</v>
      </c>
      <c r="C1669" t="s">
        <v>1722</v>
      </c>
      <c r="D1669" t="s">
        <v>1715</v>
      </c>
    </row>
    <row r="1670" spans="1:4">
      <c r="A1670" t="s">
        <v>1688</v>
      </c>
      <c r="B1670" t="s">
        <v>17</v>
      </c>
      <c r="C1670" t="s">
        <v>1723</v>
      </c>
      <c r="D1670" t="s">
        <v>1702</v>
      </c>
    </row>
    <row r="1671" spans="1:4">
      <c r="A1671" t="s">
        <v>1689</v>
      </c>
      <c r="B1671" t="s">
        <v>17</v>
      </c>
      <c r="C1671" t="s">
        <v>1723</v>
      </c>
      <c r="D1671" t="s">
        <v>1705</v>
      </c>
    </row>
    <row r="1672" spans="1:4">
      <c r="A1672" t="s">
        <v>1690</v>
      </c>
      <c r="B1672" t="s">
        <v>17</v>
      </c>
      <c r="C1672" t="s">
        <v>1723</v>
      </c>
      <c r="D1672" t="s">
        <v>1706</v>
      </c>
    </row>
    <row r="1673" spans="1:4">
      <c r="A1673" t="s">
        <v>1691</v>
      </c>
      <c r="B1673" t="s">
        <v>17</v>
      </c>
      <c r="C1673" t="s">
        <v>1723</v>
      </c>
      <c r="D1673" t="s">
        <v>1707</v>
      </c>
    </row>
    <row r="1674" spans="1:4">
      <c r="A1674" t="s">
        <v>1692</v>
      </c>
      <c r="B1674" t="s">
        <v>17</v>
      </c>
      <c r="C1674" t="s">
        <v>1723</v>
      </c>
      <c r="D1674" t="s">
        <v>1708</v>
      </c>
    </row>
    <row r="1675" spans="1:4">
      <c r="A1675" t="s">
        <v>1693</v>
      </c>
      <c r="B1675" t="s">
        <v>17</v>
      </c>
      <c r="C1675" t="s">
        <v>1723</v>
      </c>
      <c r="D1675" t="s">
        <v>1709</v>
      </c>
    </row>
    <row r="1676" spans="1:4">
      <c r="A1676" t="s">
        <v>1694</v>
      </c>
      <c r="B1676" t="s">
        <v>17</v>
      </c>
      <c r="C1676" t="s">
        <v>1723</v>
      </c>
      <c r="D1676" t="s">
        <v>1710</v>
      </c>
    </row>
    <row r="1677" spans="1:4">
      <c r="A1677" t="s">
        <v>1695</v>
      </c>
      <c r="B1677" t="s">
        <v>17</v>
      </c>
      <c r="C1677" t="s">
        <v>1723</v>
      </c>
      <c r="D1677" t="s">
        <v>1711</v>
      </c>
    </row>
    <row r="1678" spans="1:4">
      <c r="A1678" t="s">
        <v>1696</v>
      </c>
      <c r="B1678" t="s">
        <v>17</v>
      </c>
      <c r="C1678" t="s">
        <v>1723</v>
      </c>
      <c r="D1678" t="s">
        <v>1712</v>
      </c>
    </row>
    <row r="1679" spans="1:4">
      <c r="A1679" t="s">
        <v>1697</v>
      </c>
      <c r="B1679" t="s">
        <v>17</v>
      </c>
      <c r="C1679" t="s">
        <v>1723</v>
      </c>
      <c r="D1679" t="s">
        <v>1713</v>
      </c>
    </row>
    <row r="1680" spans="1:4">
      <c r="A1680" t="s">
        <v>1698</v>
      </c>
      <c r="B1680" t="s">
        <v>17</v>
      </c>
      <c r="C1680" t="s">
        <v>1723</v>
      </c>
      <c r="D1680" t="s">
        <v>1714</v>
      </c>
    </row>
    <row r="1681" spans="1:4">
      <c r="A1681" t="s">
        <v>1699</v>
      </c>
      <c r="B1681" t="s">
        <v>17</v>
      </c>
      <c r="C1681" t="s">
        <v>1723</v>
      </c>
      <c r="D1681" t="s">
        <v>1715</v>
      </c>
    </row>
    <row r="1682" spans="1:4">
      <c r="A1682" t="s">
        <v>3401</v>
      </c>
      <c r="B1682" t="s">
        <v>4</v>
      </c>
      <c r="C1682" t="s">
        <v>7001</v>
      </c>
      <c r="D1682" t="s">
        <v>1702</v>
      </c>
    </row>
    <row r="1683" spans="1:4">
      <c r="A1683" t="s">
        <v>3402</v>
      </c>
      <c r="B1683" t="s">
        <v>4</v>
      </c>
      <c r="C1683" t="s">
        <v>7001</v>
      </c>
      <c r="D1683" t="s">
        <v>1705</v>
      </c>
    </row>
    <row r="1684" spans="1:4">
      <c r="A1684" t="s">
        <v>3403</v>
      </c>
      <c r="B1684" t="s">
        <v>4</v>
      </c>
      <c r="C1684" t="s">
        <v>7001</v>
      </c>
      <c r="D1684" t="s">
        <v>1706</v>
      </c>
    </row>
    <row r="1685" spans="1:4">
      <c r="A1685" t="s">
        <v>3404</v>
      </c>
      <c r="B1685" t="s">
        <v>4</v>
      </c>
      <c r="C1685" t="s">
        <v>7001</v>
      </c>
      <c r="D1685" t="s">
        <v>1707</v>
      </c>
    </row>
    <row r="1686" spans="1:4">
      <c r="A1686" t="s">
        <v>3405</v>
      </c>
      <c r="B1686" t="s">
        <v>4</v>
      </c>
      <c r="C1686" t="s">
        <v>7001</v>
      </c>
      <c r="D1686" t="s">
        <v>1708</v>
      </c>
    </row>
    <row r="1687" spans="1:4">
      <c r="A1687" t="s">
        <v>3406</v>
      </c>
      <c r="B1687" t="s">
        <v>4</v>
      </c>
      <c r="C1687" t="s">
        <v>7001</v>
      </c>
      <c r="D1687" t="s">
        <v>1709</v>
      </c>
    </row>
    <row r="1688" spans="1:4">
      <c r="A1688" t="s">
        <v>3407</v>
      </c>
      <c r="B1688" t="s">
        <v>4</v>
      </c>
      <c r="C1688" t="s">
        <v>7001</v>
      </c>
      <c r="D1688" t="s">
        <v>1710</v>
      </c>
    </row>
    <row r="1689" spans="1:4">
      <c r="A1689" t="s">
        <v>3408</v>
      </c>
      <c r="B1689" t="s">
        <v>4</v>
      </c>
      <c r="C1689" t="s">
        <v>7001</v>
      </c>
      <c r="D1689" t="s">
        <v>1711</v>
      </c>
    </row>
    <row r="1690" spans="1:4">
      <c r="A1690" t="s">
        <v>3409</v>
      </c>
      <c r="B1690" t="s">
        <v>4</v>
      </c>
      <c r="C1690" t="s">
        <v>7001</v>
      </c>
      <c r="D1690" t="s">
        <v>1712</v>
      </c>
    </row>
    <row r="1691" spans="1:4">
      <c r="A1691" t="s">
        <v>3410</v>
      </c>
      <c r="B1691" t="s">
        <v>4</v>
      </c>
      <c r="C1691" t="s">
        <v>7001</v>
      </c>
      <c r="D1691" t="s">
        <v>1713</v>
      </c>
    </row>
    <row r="1692" spans="1:4">
      <c r="A1692" t="s">
        <v>3411</v>
      </c>
      <c r="B1692" t="s">
        <v>4</v>
      </c>
      <c r="C1692" t="s">
        <v>7001</v>
      </c>
      <c r="D1692" t="s">
        <v>1714</v>
      </c>
    </row>
    <row r="1693" spans="1:4">
      <c r="A1693" t="s">
        <v>3412</v>
      </c>
      <c r="B1693" t="s">
        <v>4</v>
      </c>
      <c r="C1693" t="s">
        <v>7001</v>
      </c>
      <c r="D1693" t="s">
        <v>1715</v>
      </c>
    </row>
    <row r="1694" spans="1:4">
      <c r="A1694" t="s">
        <v>3413</v>
      </c>
      <c r="B1694" t="s">
        <v>4</v>
      </c>
      <c r="C1694" t="s">
        <v>7002</v>
      </c>
      <c r="D1694" t="s">
        <v>1702</v>
      </c>
    </row>
    <row r="1695" spans="1:4">
      <c r="A1695" t="s">
        <v>3414</v>
      </c>
      <c r="B1695" t="s">
        <v>4</v>
      </c>
      <c r="C1695" t="s">
        <v>7002</v>
      </c>
      <c r="D1695" t="s">
        <v>1705</v>
      </c>
    </row>
    <row r="1696" spans="1:4">
      <c r="A1696" t="s">
        <v>3415</v>
      </c>
      <c r="B1696" t="s">
        <v>4</v>
      </c>
      <c r="C1696" t="s">
        <v>7002</v>
      </c>
      <c r="D1696" t="s">
        <v>1706</v>
      </c>
    </row>
    <row r="1697" spans="1:4">
      <c r="A1697" t="s">
        <v>3416</v>
      </c>
      <c r="B1697" t="s">
        <v>4</v>
      </c>
      <c r="C1697" t="s">
        <v>7002</v>
      </c>
      <c r="D1697" t="s">
        <v>1707</v>
      </c>
    </row>
    <row r="1698" spans="1:4">
      <c r="A1698" t="s">
        <v>3417</v>
      </c>
      <c r="B1698" t="s">
        <v>4</v>
      </c>
      <c r="C1698" t="s">
        <v>7002</v>
      </c>
      <c r="D1698" t="s">
        <v>1708</v>
      </c>
    </row>
    <row r="1699" spans="1:4">
      <c r="A1699" t="s">
        <v>3418</v>
      </c>
      <c r="B1699" t="s">
        <v>4</v>
      </c>
      <c r="C1699" t="s">
        <v>7002</v>
      </c>
      <c r="D1699" t="s">
        <v>1709</v>
      </c>
    </row>
    <row r="1700" spans="1:4">
      <c r="A1700" t="s">
        <v>3419</v>
      </c>
      <c r="B1700" t="s">
        <v>4</v>
      </c>
      <c r="C1700" t="s">
        <v>7002</v>
      </c>
      <c r="D1700" t="s">
        <v>1710</v>
      </c>
    </row>
    <row r="1701" spans="1:4">
      <c r="A1701" t="s">
        <v>3420</v>
      </c>
      <c r="B1701" t="s">
        <v>4</v>
      </c>
      <c r="C1701" t="s">
        <v>7002</v>
      </c>
      <c r="D1701" t="s">
        <v>1711</v>
      </c>
    </row>
    <row r="1702" spans="1:4">
      <c r="A1702" t="s">
        <v>3421</v>
      </c>
      <c r="B1702" t="s">
        <v>4</v>
      </c>
      <c r="C1702" t="s">
        <v>7002</v>
      </c>
      <c r="D1702" t="s">
        <v>1712</v>
      </c>
    </row>
    <row r="1703" spans="1:4">
      <c r="A1703" t="s">
        <v>3422</v>
      </c>
      <c r="B1703" t="s">
        <v>4</v>
      </c>
      <c r="C1703" t="s">
        <v>7002</v>
      </c>
      <c r="D1703" t="s">
        <v>1713</v>
      </c>
    </row>
    <row r="1704" spans="1:4">
      <c r="A1704" t="s">
        <v>3423</v>
      </c>
      <c r="B1704" t="s">
        <v>4</v>
      </c>
      <c r="C1704" t="s">
        <v>7002</v>
      </c>
      <c r="D1704" t="s">
        <v>1714</v>
      </c>
    </row>
    <row r="1705" spans="1:4">
      <c r="A1705" t="s">
        <v>3424</v>
      </c>
      <c r="B1705" t="s">
        <v>4</v>
      </c>
      <c r="C1705" t="s">
        <v>7002</v>
      </c>
      <c r="D1705" t="s">
        <v>1715</v>
      </c>
    </row>
    <row r="1706" spans="1:4">
      <c r="A1706" t="s">
        <v>3425</v>
      </c>
      <c r="B1706" t="s">
        <v>4</v>
      </c>
      <c r="C1706" t="s">
        <v>7003</v>
      </c>
      <c r="D1706" t="s">
        <v>1702</v>
      </c>
    </row>
    <row r="1707" spans="1:4">
      <c r="A1707" t="s">
        <v>3426</v>
      </c>
      <c r="B1707" t="s">
        <v>4</v>
      </c>
      <c r="C1707" t="s">
        <v>7003</v>
      </c>
      <c r="D1707" t="s">
        <v>1705</v>
      </c>
    </row>
    <row r="1708" spans="1:4">
      <c r="A1708" t="s">
        <v>3427</v>
      </c>
      <c r="B1708" t="s">
        <v>4</v>
      </c>
      <c r="C1708" t="s">
        <v>7003</v>
      </c>
      <c r="D1708" t="s">
        <v>1706</v>
      </c>
    </row>
    <row r="1709" spans="1:4">
      <c r="A1709" t="s">
        <v>3428</v>
      </c>
      <c r="B1709" t="s">
        <v>4</v>
      </c>
      <c r="C1709" t="s">
        <v>7003</v>
      </c>
      <c r="D1709" t="s">
        <v>1707</v>
      </c>
    </row>
    <row r="1710" spans="1:4">
      <c r="A1710" t="s">
        <v>3429</v>
      </c>
      <c r="B1710" t="s">
        <v>4</v>
      </c>
      <c r="C1710" t="s">
        <v>7003</v>
      </c>
      <c r="D1710" t="s">
        <v>1708</v>
      </c>
    </row>
    <row r="1711" spans="1:4">
      <c r="A1711" t="s">
        <v>3430</v>
      </c>
      <c r="B1711" t="s">
        <v>4</v>
      </c>
      <c r="C1711" t="s">
        <v>7003</v>
      </c>
      <c r="D1711" t="s">
        <v>1709</v>
      </c>
    </row>
    <row r="1712" spans="1:4">
      <c r="A1712" t="s">
        <v>3431</v>
      </c>
      <c r="B1712" t="s">
        <v>4</v>
      </c>
      <c r="C1712" t="s">
        <v>7003</v>
      </c>
      <c r="D1712" t="s">
        <v>1710</v>
      </c>
    </row>
    <row r="1713" spans="1:4">
      <c r="A1713" t="s">
        <v>3432</v>
      </c>
      <c r="B1713" t="s">
        <v>4</v>
      </c>
      <c r="C1713" t="s">
        <v>7003</v>
      </c>
      <c r="D1713" t="s">
        <v>1711</v>
      </c>
    </row>
    <row r="1714" spans="1:4">
      <c r="A1714" t="s">
        <v>3433</v>
      </c>
      <c r="B1714" t="s">
        <v>4</v>
      </c>
      <c r="C1714" t="s">
        <v>7003</v>
      </c>
      <c r="D1714" t="s">
        <v>1712</v>
      </c>
    </row>
    <row r="1715" spans="1:4">
      <c r="A1715" t="s">
        <v>3434</v>
      </c>
      <c r="B1715" t="s">
        <v>4</v>
      </c>
      <c r="C1715" t="s">
        <v>7003</v>
      </c>
      <c r="D1715" t="s">
        <v>1713</v>
      </c>
    </row>
    <row r="1716" spans="1:4">
      <c r="A1716" t="s">
        <v>3435</v>
      </c>
      <c r="B1716" t="s">
        <v>4</v>
      </c>
      <c r="C1716" t="s">
        <v>7003</v>
      </c>
      <c r="D1716" t="s">
        <v>1714</v>
      </c>
    </row>
    <row r="1717" spans="1:4">
      <c r="A1717" t="s">
        <v>3436</v>
      </c>
      <c r="B1717" t="s">
        <v>4</v>
      </c>
      <c r="C1717" t="s">
        <v>7003</v>
      </c>
      <c r="D1717" t="s">
        <v>1715</v>
      </c>
    </row>
    <row r="1718" spans="1:4">
      <c r="A1718" t="s">
        <v>3437</v>
      </c>
      <c r="B1718" t="s">
        <v>4</v>
      </c>
      <c r="C1718" t="s">
        <v>7004</v>
      </c>
      <c r="D1718" t="s">
        <v>1702</v>
      </c>
    </row>
    <row r="1719" spans="1:4">
      <c r="A1719" t="s">
        <v>3438</v>
      </c>
      <c r="B1719" t="s">
        <v>4</v>
      </c>
      <c r="C1719" t="s">
        <v>7004</v>
      </c>
      <c r="D1719" t="s">
        <v>1705</v>
      </c>
    </row>
    <row r="1720" spans="1:4">
      <c r="A1720" t="s">
        <v>3439</v>
      </c>
      <c r="B1720" t="s">
        <v>4</v>
      </c>
      <c r="C1720" t="s">
        <v>7004</v>
      </c>
      <c r="D1720" t="s">
        <v>1706</v>
      </c>
    </row>
    <row r="1721" spans="1:4">
      <c r="A1721" t="s">
        <v>3440</v>
      </c>
      <c r="B1721" t="s">
        <v>4</v>
      </c>
      <c r="C1721" t="s">
        <v>7004</v>
      </c>
      <c r="D1721" t="s">
        <v>1707</v>
      </c>
    </row>
    <row r="1722" spans="1:4">
      <c r="A1722" t="s">
        <v>3441</v>
      </c>
      <c r="B1722" t="s">
        <v>4</v>
      </c>
      <c r="C1722" t="s">
        <v>7004</v>
      </c>
      <c r="D1722" t="s">
        <v>1708</v>
      </c>
    </row>
    <row r="1723" spans="1:4">
      <c r="A1723" t="s">
        <v>3442</v>
      </c>
      <c r="B1723" t="s">
        <v>4</v>
      </c>
      <c r="C1723" t="s">
        <v>7004</v>
      </c>
      <c r="D1723" t="s">
        <v>1709</v>
      </c>
    </row>
    <row r="1724" spans="1:4">
      <c r="A1724" t="s">
        <v>3443</v>
      </c>
      <c r="B1724" t="s">
        <v>4</v>
      </c>
      <c r="C1724" t="s">
        <v>7004</v>
      </c>
      <c r="D1724" t="s">
        <v>1710</v>
      </c>
    </row>
    <row r="1725" spans="1:4">
      <c r="A1725" t="s">
        <v>3444</v>
      </c>
      <c r="B1725" t="s">
        <v>4</v>
      </c>
      <c r="C1725" t="s">
        <v>7004</v>
      </c>
      <c r="D1725" t="s">
        <v>1711</v>
      </c>
    </row>
    <row r="1726" spans="1:4">
      <c r="A1726" t="s">
        <v>3445</v>
      </c>
      <c r="B1726" t="s">
        <v>4</v>
      </c>
      <c r="C1726" t="s">
        <v>7004</v>
      </c>
      <c r="D1726" t="s">
        <v>1712</v>
      </c>
    </row>
    <row r="1727" spans="1:4">
      <c r="A1727" t="s">
        <v>3446</v>
      </c>
      <c r="B1727" t="s">
        <v>4</v>
      </c>
      <c r="C1727" t="s">
        <v>7004</v>
      </c>
      <c r="D1727" t="s">
        <v>1713</v>
      </c>
    </row>
    <row r="1728" spans="1:4">
      <c r="A1728" t="s">
        <v>3447</v>
      </c>
      <c r="B1728" t="s">
        <v>4</v>
      </c>
      <c r="C1728" t="s">
        <v>7004</v>
      </c>
      <c r="D1728" t="s">
        <v>1714</v>
      </c>
    </row>
    <row r="1729" spans="1:4">
      <c r="A1729" t="s">
        <v>3448</v>
      </c>
      <c r="B1729" t="s">
        <v>4</v>
      </c>
      <c r="C1729" t="s">
        <v>7004</v>
      </c>
      <c r="D1729" t="s">
        <v>1715</v>
      </c>
    </row>
    <row r="1730" spans="1:4">
      <c r="A1730" t="s">
        <v>3449</v>
      </c>
      <c r="B1730" t="s">
        <v>4</v>
      </c>
      <c r="C1730" t="s">
        <v>7005</v>
      </c>
      <c r="D1730" t="s">
        <v>1702</v>
      </c>
    </row>
    <row r="1731" spans="1:4">
      <c r="A1731" t="s">
        <v>3450</v>
      </c>
      <c r="B1731" t="s">
        <v>4</v>
      </c>
      <c r="C1731" t="s">
        <v>7005</v>
      </c>
      <c r="D1731" t="s">
        <v>1705</v>
      </c>
    </row>
    <row r="1732" spans="1:4">
      <c r="A1732" t="s">
        <v>3451</v>
      </c>
      <c r="B1732" t="s">
        <v>4</v>
      </c>
      <c r="C1732" t="s">
        <v>7005</v>
      </c>
      <c r="D1732" t="s">
        <v>1706</v>
      </c>
    </row>
    <row r="1733" spans="1:4">
      <c r="A1733" t="s">
        <v>3452</v>
      </c>
      <c r="B1733" t="s">
        <v>4</v>
      </c>
      <c r="C1733" t="s">
        <v>7005</v>
      </c>
      <c r="D1733" t="s">
        <v>1707</v>
      </c>
    </row>
    <row r="1734" spans="1:4">
      <c r="A1734" t="s">
        <v>3453</v>
      </c>
      <c r="B1734" t="s">
        <v>4</v>
      </c>
      <c r="C1734" t="s">
        <v>7005</v>
      </c>
      <c r="D1734" t="s">
        <v>1708</v>
      </c>
    </row>
    <row r="1735" spans="1:4">
      <c r="A1735" t="s">
        <v>3454</v>
      </c>
      <c r="B1735" t="s">
        <v>4</v>
      </c>
      <c r="C1735" t="s">
        <v>7005</v>
      </c>
      <c r="D1735" t="s">
        <v>1709</v>
      </c>
    </row>
    <row r="1736" spans="1:4">
      <c r="A1736" t="s">
        <v>3455</v>
      </c>
      <c r="B1736" t="s">
        <v>4</v>
      </c>
      <c r="C1736" t="s">
        <v>7005</v>
      </c>
      <c r="D1736" t="s">
        <v>1710</v>
      </c>
    </row>
    <row r="1737" spans="1:4">
      <c r="A1737" t="s">
        <v>3456</v>
      </c>
      <c r="B1737" t="s">
        <v>4</v>
      </c>
      <c r="C1737" t="s">
        <v>7005</v>
      </c>
      <c r="D1737" t="s">
        <v>1711</v>
      </c>
    </row>
    <row r="1738" spans="1:4">
      <c r="A1738" t="s">
        <v>3457</v>
      </c>
      <c r="B1738" t="s">
        <v>4</v>
      </c>
      <c r="C1738" t="s">
        <v>7005</v>
      </c>
      <c r="D1738" t="s">
        <v>1712</v>
      </c>
    </row>
    <row r="1739" spans="1:4">
      <c r="A1739" t="s">
        <v>3458</v>
      </c>
      <c r="B1739" t="s">
        <v>4</v>
      </c>
      <c r="C1739" t="s">
        <v>7005</v>
      </c>
      <c r="D1739" t="s">
        <v>1713</v>
      </c>
    </row>
    <row r="1740" spans="1:4">
      <c r="A1740" t="s">
        <v>3459</v>
      </c>
      <c r="B1740" t="s">
        <v>4</v>
      </c>
      <c r="C1740" t="s">
        <v>7005</v>
      </c>
      <c r="D1740" t="s">
        <v>1714</v>
      </c>
    </row>
    <row r="1741" spans="1:4">
      <c r="A1741" t="s">
        <v>3460</v>
      </c>
      <c r="B1741" t="s">
        <v>4</v>
      </c>
      <c r="C1741" t="s">
        <v>7005</v>
      </c>
      <c r="D1741" t="s">
        <v>1715</v>
      </c>
    </row>
    <row r="1742" spans="1:4">
      <c r="A1742" t="s">
        <v>3461</v>
      </c>
      <c r="B1742" t="s">
        <v>4</v>
      </c>
      <c r="C1742" t="s">
        <v>7006</v>
      </c>
      <c r="D1742" t="s">
        <v>1702</v>
      </c>
    </row>
    <row r="1743" spans="1:4">
      <c r="A1743" t="s">
        <v>3462</v>
      </c>
      <c r="B1743" t="s">
        <v>4</v>
      </c>
      <c r="C1743" t="s">
        <v>7006</v>
      </c>
      <c r="D1743" t="s">
        <v>1705</v>
      </c>
    </row>
    <row r="1744" spans="1:4">
      <c r="A1744" t="s">
        <v>3463</v>
      </c>
      <c r="B1744" t="s">
        <v>4</v>
      </c>
      <c r="C1744" t="s">
        <v>7006</v>
      </c>
      <c r="D1744" t="s">
        <v>1706</v>
      </c>
    </row>
    <row r="1745" spans="1:4">
      <c r="A1745" t="s">
        <v>3464</v>
      </c>
      <c r="B1745" t="s">
        <v>4</v>
      </c>
      <c r="C1745" t="s">
        <v>7006</v>
      </c>
      <c r="D1745" t="s">
        <v>1707</v>
      </c>
    </row>
    <row r="1746" spans="1:4">
      <c r="A1746" t="s">
        <v>3465</v>
      </c>
      <c r="B1746" t="s">
        <v>4</v>
      </c>
      <c r="C1746" t="s">
        <v>7006</v>
      </c>
      <c r="D1746" t="s">
        <v>1708</v>
      </c>
    </row>
    <row r="1747" spans="1:4">
      <c r="A1747" t="s">
        <v>3466</v>
      </c>
      <c r="B1747" t="s">
        <v>4</v>
      </c>
      <c r="C1747" t="s">
        <v>7006</v>
      </c>
      <c r="D1747" t="s">
        <v>1709</v>
      </c>
    </row>
    <row r="1748" spans="1:4">
      <c r="A1748" t="s">
        <v>3467</v>
      </c>
      <c r="B1748" t="s">
        <v>4</v>
      </c>
      <c r="C1748" t="s">
        <v>7006</v>
      </c>
      <c r="D1748" t="s">
        <v>1710</v>
      </c>
    </row>
    <row r="1749" spans="1:4">
      <c r="A1749" t="s">
        <v>3468</v>
      </c>
      <c r="B1749" t="s">
        <v>4</v>
      </c>
      <c r="C1749" t="s">
        <v>7006</v>
      </c>
      <c r="D1749" t="s">
        <v>1711</v>
      </c>
    </row>
    <row r="1750" spans="1:4">
      <c r="A1750" t="s">
        <v>3469</v>
      </c>
      <c r="B1750" t="s">
        <v>4</v>
      </c>
      <c r="C1750" t="s">
        <v>7006</v>
      </c>
      <c r="D1750" t="s">
        <v>1712</v>
      </c>
    </row>
    <row r="1751" spans="1:4">
      <c r="A1751" t="s">
        <v>3470</v>
      </c>
      <c r="B1751" t="s">
        <v>4</v>
      </c>
      <c r="C1751" t="s">
        <v>7006</v>
      </c>
      <c r="D1751" t="s">
        <v>1713</v>
      </c>
    </row>
    <row r="1752" spans="1:4">
      <c r="A1752" t="s">
        <v>3471</v>
      </c>
      <c r="B1752" t="s">
        <v>4</v>
      </c>
      <c r="C1752" t="s">
        <v>7006</v>
      </c>
      <c r="D1752" t="s">
        <v>1714</v>
      </c>
    </row>
    <row r="1753" spans="1:4">
      <c r="A1753" t="s">
        <v>3472</v>
      </c>
      <c r="B1753" t="s">
        <v>4</v>
      </c>
      <c r="C1753" t="s">
        <v>7006</v>
      </c>
      <c r="D1753" t="s">
        <v>1715</v>
      </c>
    </row>
    <row r="1754" spans="1:4">
      <c r="A1754" t="s">
        <v>3473</v>
      </c>
      <c r="B1754" t="s">
        <v>4</v>
      </c>
      <c r="C1754" t="s">
        <v>7007</v>
      </c>
      <c r="D1754" t="s">
        <v>1702</v>
      </c>
    </row>
    <row r="1755" spans="1:4">
      <c r="A1755" t="s">
        <v>3474</v>
      </c>
      <c r="B1755" t="s">
        <v>4</v>
      </c>
      <c r="C1755" t="s">
        <v>7007</v>
      </c>
      <c r="D1755" t="s">
        <v>1705</v>
      </c>
    </row>
    <row r="1756" spans="1:4">
      <c r="A1756" t="s">
        <v>3475</v>
      </c>
      <c r="B1756" t="s">
        <v>4</v>
      </c>
      <c r="C1756" t="s">
        <v>7007</v>
      </c>
      <c r="D1756" t="s">
        <v>1706</v>
      </c>
    </row>
    <row r="1757" spans="1:4">
      <c r="A1757" t="s">
        <v>3476</v>
      </c>
      <c r="B1757" t="s">
        <v>4</v>
      </c>
      <c r="C1757" t="s">
        <v>7007</v>
      </c>
      <c r="D1757" t="s">
        <v>1707</v>
      </c>
    </row>
    <row r="1758" spans="1:4">
      <c r="A1758" t="s">
        <v>3477</v>
      </c>
      <c r="B1758" t="s">
        <v>4</v>
      </c>
      <c r="C1758" t="s">
        <v>7007</v>
      </c>
      <c r="D1758" t="s">
        <v>1708</v>
      </c>
    </row>
    <row r="1759" spans="1:4">
      <c r="A1759" t="s">
        <v>3478</v>
      </c>
      <c r="B1759" t="s">
        <v>4</v>
      </c>
      <c r="C1759" t="s">
        <v>7007</v>
      </c>
      <c r="D1759" t="s">
        <v>1709</v>
      </c>
    </row>
    <row r="1760" spans="1:4">
      <c r="A1760" t="s">
        <v>3479</v>
      </c>
      <c r="B1760" t="s">
        <v>4</v>
      </c>
      <c r="C1760" t="s">
        <v>7007</v>
      </c>
      <c r="D1760" t="s">
        <v>1710</v>
      </c>
    </row>
    <row r="1761" spans="1:4">
      <c r="A1761" t="s">
        <v>3480</v>
      </c>
      <c r="B1761" t="s">
        <v>4</v>
      </c>
      <c r="C1761" t="s">
        <v>7007</v>
      </c>
      <c r="D1761" t="s">
        <v>1711</v>
      </c>
    </row>
    <row r="1762" spans="1:4">
      <c r="A1762" t="s">
        <v>3481</v>
      </c>
      <c r="B1762" t="s">
        <v>4</v>
      </c>
      <c r="C1762" t="s">
        <v>7007</v>
      </c>
      <c r="D1762" t="s">
        <v>1712</v>
      </c>
    </row>
    <row r="1763" spans="1:4">
      <c r="A1763" t="s">
        <v>3482</v>
      </c>
      <c r="B1763" t="s">
        <v>4</v>
      </c>
      <c r="C1763" t="s">
        <v>7007</v>
      </c>
      <c r="D1763" t="s">
        <v>1713</v>
      </c>
    </row>
    <row r="1764" spans="1:4">
      <c r="A1764" t="s">
        <v>3483</v>
      </c>
      <c r="B1764" t="s">
        <v>4</v>
      </c>
      <c r="C1764" t="s">
        <v>7007</v>
      </c>
      <c r="D1764" t="s">
        <v>1714</v>
      </c>
    </row>
    <row r="1765" spans="1:4">
      <c r="A1765" t="s">
        <v>3484</v>
      </c>
      <c r="B1765" t="s">
        <v>4</v>
      </c>
      <c r="C1765" t="s">
        <v>7007</v>
      </c>
      <c r="D1765" t="s">
        <v>1715</v>
      </c>
    </row>
    <row r="1766" spans="1:4">
      <c r="A1766" t="s">
        <v>3485</v>
      </c>
      <c r="B1766" t="s">
        <v>4</v>
      </c>
      <c r="C1766" t="s">
        <v>7008</v>
      </c>
      <c r="D1766" t="s">
        <v>1702</v>
      </c>
    </row>
    <row r="1767" spans="1:4">
      <c r="A1767" t="s">
        <v>3486</v>
      </c>
      <c r="B1767" t="s">
        <v>4</v>
      </c>
      <c r="C1767" t="s">
        <v>7008</v>
      </c>
      <c r="D1767" t="s">
        <v>1705</v>
      </c>
    </row>
    <row r="1768" spans="1:4">
      <c r="A1768" t="s">
        <v>3487</v>
      </c>
      <c r="B1768" t="s">
        <v>4</v>
      </c>
      <c r="C1768" t="s">
        <v>7008</v>
      </c>
      <c r="D1768" t="s">
        <v>1706</v>
      </c>
    </row>
    <row r="1769" spans="1:4">
      <c r="A1769" t="s">
        <v>3488</v>
      </c>
      <c r="B1769" t="s">
        <v>4</v>
      </c>
      <c r="C1769" t="s">
        <v>7008</v>
      </c>
      <c r="D1769" t="s">
        <v>1707</v>
      </c>
    </row>
    <row r="1770" spans="1:4">
      <c r="A1770" t="s">
        <v>3489</v>
      </c>
      <c r="B1770" t="s">
        <v>4</v>
      </c>
      <c r="C1770" t="s">
        <v>7008</v>
      </c>
      <c r="D1770" t="s">
        <v>1708</v>
      </c>
    </row>
    <row r="1771" spans="1:4">
      <c r="A1771" t="s">
        <v>3490</v>
      </c>
      <c r="B1771" t="s">
        <v>4</v>
      </c>
      <c r="C1771" t="s">
        <v>7008</v>
      </c>
      <c r="D1771" t="s">
        <v>1709</v>
      </c>
    </row>
    <row r="1772" spans="1:4">
      <c r="A1772" t="s">
        <v>3491</v>
      </c>
      <c r="B1772" t="s">
        <v>4</v>
      </c>
      <c r="C1772" t="s">
        <v>7008</v>
      </c>
      <c r="D1772" t="s">
        <v>1710</v>
      </c>
    </row>
    <row r="1773" spans="1:4">
      <c r="A1773" t="s">
        <v>3492</v>
      </c>
      <c r="B1773" t="s">
        <v>4</v>
      </c>
      <c r="C1773" t="s">
        <v>7008</v>
      </c>
      <c r="D1773" t="s">
        <v>1711</v>
      </c>
    </row>
    <row r="1774" spans="1:4">
      <c r="A1774" t="s">
        <v>3493</v>
      </c>
      <c r="B1774" t="s">
        <v>4</v>
      </c>
      <c r="C1774" t="s">
        <v>7008</v>
      </c>
      <c r="D1774" t="s">
        <v>1712</v>
      </c>
    </row>
    <row r="1775" spans="1:4">
      <c r="A1775" t="s">
        <v>3494</v>
      </c>
      <c r="B1775" t="s">
        <v>4</v>
      </c>
      <c r="C1775" t="s">
        <v>7008</v>
      </c>
      <c r="D1775" t="s">
        <v>1713</v>
      </c>
    </row>
    <row r="1776" spans="1:4">
      <c r="A1776" t="s">
        <v>3495</v>
      </c>
      <c r="B1776" t="s">
        <v>4</v>
      </c>
      <c r="C1776" t="s">
        <v>7008</v>
      </c>
      <c r="D1776" t="s">
        <v>1714</v>
      </c>
    </row>
    <row r="1777" spans="1:4">
      <c r="A1777" t="s">
        <v>3496</v>
      </c>
      <c r="B1777" t="s">
        <v>4</v>
      </c>
      <c r="C1777" t="s">
        <v>7008</v>
      </c>
      <c r="D1777" t="s">
        <v>1715</v>
      </c>
    </row>
    <row r="1778" spans="1:4">
      <c r="A1778" t="s">
        <v>3497</v>
      </c>
      <c r="B1778" t="s">
        <v>4</v>
      </c>
      <c r="C1778" t="s">
        <v>7009</v>
      </c>
      <c r="D1778" t="s">
        <v>1702</v>
      </c>
    </row>
    <row r="1779" spans="1:4">
      <c r="A1779" t="s">
        <v>3498</v>
      </c>
      <c r="B1779" t="s">
        <v>4</v>
      </c>
      <c r="C1779" t="s">
        <v>7009</v>
      </c>
      <c r="D1779" t="s">
        <v>1705</v>
      </c>
    </row>
    <row r="1780" spans="1:4">
      <c r="A1780" t="s">
        <v>3499</v>
      </c>
      <c r="B1780" t="s">
        <v>4</v>
      </c>
      <c r="C1780" t="s">
        <v>7009</v>
      </c>
      <c r="D1780" t="s">
        <v>1706</v>
      </c>
    </row>
    <row r="1781" spans="1:4">
      <c r="A1781" t="s">
        <v>3500</v>
      </c>
      <c r="B1781" t="s">
        <v>4</v>
      </c>
      <c r="C1781" t="s">
        <v>7009</v>
      </c>
      <c r="D1781" t="s">
        <v>1707</v>
      </c>
    </row>
    <row r="1782" spans="1:4">
      <c r="A1782" t="s">
        <v>3501</v>
      </c>
      <c r="B1782" t="s">
        <v>4</v>
      </c>
      <c r="C1782" t="s">
        <v>7009</v>
      </c>
      <c r="D1782" t="s">
        <v>1708</v>
      </c>
    </row>
    <row r="1783" spans="1:4">
      <c r="A1783" t="s">
        <v>3502</v>
      </c>
      <c r="B1783" t="s">
        <v>4</v>
      </c>
      <c r="C1783" t="s">
        <v>7009</v>
      </c>
      <c r="D1783" t="s">
        <v>1709</v>
      </c>
    </row>
    <row r="1784" spans="1:4">
      <c r="A1784" t="s">
        <v>3503</v>
      </c>
      <c r="B1784" t="s">
        <v>4</v>
      </c>
      <c r="C1784" t="s">
        <v>7009</v>
      </c>
      <c r="D1784" t="s">
        <v>1710</v>
      </c>
    </row>
    <row r="1785" spans="1:4">
      <c r="A1785" t="s">
        <v>3504</v>
      </c>
      <c r="B1785" t="s">
        <v>4</v>
      </c>
      <c r="C1785" t="s">
        <v>7009</v>
      </c>
      <c r="D1785" t="s">
        <v>1711</v>
      </c>
    </row>
    <row r="1786" spans="1:4">
      <c r="A1786" t="s">
        <v>3505</v>
      </c>
      <c r="B1786" t="s">
        <v>4</v>
      </c>
      <c r="C1786" t="s">
        <v>7009</v>
      </c>
      <c r="D1786" t="s">
        <v>1712</v>
      </c>
    </row>
    <row r="1787" spans="1:4">
      <c r="A1787" t="s">
        <v>3506</v>
      </c>
      <c r="B1787" t="s">
        <v>4</v>
      </c>
      <c r="C1787" t="s">
        <v>7009</v>
      </c>
      <c r="D1787" t="s">
        <v>1713</v>
      </c>
    </row>
    <row r="1788" spans="1:4">
      <c r="A1788" t="s">
        <v>3507</v>
      </c>
      <c r="B1788" t="s">
        <v>4</v>
      </c>
      <c r="C1788" t="s">
        <v>7009</v>
      </c>
      <c r="D1788" t="s">
        <v>1714</v>
      </c>
    </row>
    <row r="1789" spans="1:4">
      <c r="A1789" t="s">
        <v>3508</v>
      </c>
      <c r="B1789" t="s">
        <v>4</v>
      </c>
      <c r="C1789" t="s">
        <v>7009</v>
      </c>
      <c r="D1789" t="s">
        <v>1715</v>
      </c>
    </row>
    <row r="1790" spans="1:4">
      <c r="A1790" t="s">
        <v>3509</v>
      </c>
      <c r="B1790" t="s">
        <v>4</v>
      </c>
      <c r="C1790" t="s">
        <v>7010</v>
      </c>
      <c r="D1790" t="s">
        <v>1702</v>
      </c>
    </row>
    <row r="1791" spans="1:4">
      <c r="A1791" t="s">
        <v>3510</v>
      </c>
      <c r="B1791" t="s">
        <v>4</v>
      </c>
      <c r="C1791" t="s">
        <v>7010</v>
      </c>
      <c r="D1791" t="s">
        <v>1705</v>
      </c>
    </row>
    <row r="1792" spans="1:4">
      <c r="A1792" t="s">
        <v>3511</v>
      </c>
      <c r="B1792" t="s">
        <v>4</v>
      </c>
      <c r="C1792" t="s">
        <v>7010</v>
      </c>
      <c r="D1792" t="s">
        <v>1706</v>
      </c>
    </row>
    <row r="1793" spans="1:4">
      <c r="A1793" t="s">
        <v>3512</v>
      </c>
      <c r="B1793" t="s">
        <v>4</v>
      </c>
      <c r="C1793" t="s">
        <v>7010</v>
      </c>
      <c r="D1793" t="s">
        <v>1707</v>
      </c>
    </row>
    <row r="1794" spans="1:4">
      <c r="A1794" t="s">
        <v>3513</v>
      </c>
      <c r="B1794" t="s">
        <v>4</v>
      </c>
      <c r="C1794" t="s">
        <v>7010</v>
      </c>
      <c r="D1794" t="s">
        <v>1708</v>
      </c>
    </row>
    <row r="1795" spans="1:4">
      <c r="A1795" t="s">
        <v>3514</v>
      </c>
      <c r="B1795" t="s">
        <v>4</v>
      </c>
      <c r="C1795" t="s">
        <v>7010</v>
      </c>
      <c r="D1795" t="s">
        <v>1709</v>
      </c>
    </row>
    <row r="1796" spans="1:4">
      <c r="A1796" t="s">
        <v>3515</v>
      </c>
      <c r="B1796" t="s">
        <v>4</v>
      </c>
      <c r="C1796" t="s">
        <v>7010</v>
      </c>
      <c r="D1796" t="s">
        <v>1710</v>
      </c>
    </row>
    <row r="1797" spans="1:4">
      <c r="A1797" t="s">
        <v>3516</v>
      </c>
      <c r="B1797" t="s">
        <v>4</v>
      </c>
      <c r="C1797" t="s">
        <v>7010</v>
      </c>
      <c r="D1797" t="s">
        <v>1711</v>
      </c>
    </row>
    <row r="1798" spans="1:4">
      <c r="A1798" t="s">
        <v>3517</v>
      </c>
      <c r="B1798" t="s">
        <v>4</v>
      </c>
      <c r="C1798" t="s">
        <v>7010</v>
      </c>
      <c r="D1798" t="s">
        <v>1712</v>
      </c>
    </row>
    <row r="1799" spans="1:4">
      <c r="A1799" t="s">
        <v>3518</v>
      </c>
      <c r="B1799" t="s">
        <v>4</v>
      </c>
      <c r="C1799" t="s">
        <v>7010</v>
      </c>
      <c r="D1799" t="s">
        <v>1713</v>
      </c>
    </row>
    <row r="1800" spans="1:4">
      <c r="A1800" t="s">
        <v>3519</v>
      </c>
      <c r="B1800" t="s">
        <v>4</v>
      </c>
      <c r="C1800" t="s">
        <v>7010</v>
      </c>
      <c r="D1800" t="s">
        <v>1714</v>
      </c>
    </row>
    <row r="1801" spans="1:4">
      <c r="A1801" t="s">
        <v>3520</v>
      </c>
      <c r="B1801" t="s">
        <v>4</v>
      </c>
      <c r="C1801" t="s">
        <v>7010</v>
      </c>
      <c r="D1801" t="s">
        <v>1715</v>
      </c>
    </row>
    <row r="1802" spans="1:4">
      <c r="A1802" t="s">
        <v>3521</v>
      </c>
      <c r="B1802" t="s">
        <v>4</v>
      </c>
      <c r="C1802" t="s">
        <v>7011</v>
      </c>
      <c r="D1802" t="s">
        <v>1702</v>
      </c>
    </row>
    <row r="1803" spans="1:4">
      <c r="A1803" t="s">
        <v>3522</v>
      </c>
      <c r="B1803" t="s">
        <v>4</v>
      </c>
      <c r="C1803" t="s">
        <v>7011</v>
      </c>
      <c r="D1803" t="s">
        <v>1705</v>
      </c>
    </row>
    <row r="1804" spans="1:4">
      <c r="A1804" t="s">
        <v>3523</v>
      </c>
      <c r="B1804" t="s">
        <v>4</v>
      </c>
      <c r="C1804" t="s">
        <v>7011</v>
      </c>
      <c r="D1804" t="s">
        <v>1706</v>
      </c>
    </row>
    <row r="1805" spans="1:4">
      <c r="A1805" t="s">
        <v>3524</v>
      </c>
      <c r="B1805" t="s">
        <v>4</v>
      </c>
      <c r="C1805" t="s">
        <v>7011</v>
      </c>
      <c r="D1805" t="s">
        <v>1707</v>
      </c>
    </row>
    <row r="1806" spans="1:4">
      <c r="A1806" t="s">
        <v>3525</v>
      </c>
      <c r="B1806" t="s">
        <v>4</v>
      </c>
      <c r="C1806" t="s">
        <v>7011</v>
      </c>
      <c r="D1806" t="s">
        <v>1708</v>
      </c>
    </row>
    <row r="1807" spans="1:4">
      <c r="A1807" t="s">
        <v>3526</v>
      </c>
      <c r="B1807" t="s">
        <v>4</v>
      </c>
      <c r="C1807" t="s">
        <v>7011</v>
      </c>
      <c r="D1807" t="s">
        <v>1709</v>
      </c>
    </row>
    <row r="1808" spans="1:4">
      <c r="A1808" t="s">
        <v>3527</v>
      </c>
      <c r="B1808" t="s">
        <v>4</v>
      </c>
      <c r="C1808" t="s">
        <v>7011</v>
      </c>
      <c r="D1808" t="s">
        <v>1710</v>
      </c>
    </row>
    <row r="1809" spans="1:4">
      <c r="A1809" t="s">
        <v>3528</v>
      </c>
      <c r="B1809" t="s">
        <v>4</v>
      </c>
      <c r="C1809" t="s">
        <v>7011</v>
      </c>
      <c r="D1809" t="s">
        <v>1711</v>
      </c>
    </row>
    <row r="1810" spans="1:4">
      <c r="A1810" t="s">
        <v>3529</v>
      </c>
      <c r="B1810" t="s">
        <v>4</v>
      </c>
      <c r="C1810" t="s">
        <v>7011</v>
      </c>
      <c r="D1810" t="s">
        <v>1712</v>
      </c>
    </row>
    <row r="1811" spans="1:4">
      <c r="A1811" t="s">
        <v>3530</v>
      </c>
      <c r="B1811" t="s">
        <v>4</v>
      </c>
      <c r="C1811" t="s">
        <v>7011</v>
      </c>
      <c r="D1811" t="s">
        <v>1713</v>
      </c>
    </row>
    <row r="1812" spans="1:4">
      <c r="A1812" t="s">
        <v>3531</v>
      </c>
      <c r="B1812" t="s">
        <v>4</v>
      </c>
      <c r="C1812" t="s">
        <v>7011</v>
      </c>
      <c r="D1812" t="s">
        <v>1714</v>
      </c>
    </row>
    <row r="1813" spans="1:4">
      <c r="A1813" t="s">
        <v>3532</v>
      </c>
      <c r="B1813" t="s">
        <v>4</v>
      </c>
      <c r="C1813" t="s">
        <v>7011</v>
      </c>
      <c r="D1813" t="s">
        <v>1715</v>
      </c>
    </row>
    <row r="1814" spans="1:4">
      <c r="A1814" t="s">
        <v>3533</v>
      </c>
      <c r="B1814" t="s">
        <v>4</v>
      </c>
      <c r="C1814" t="s">
        <v>7012</v>
      </c>
      <c r="D1814" t="s">
        <v>1702</v>
      </c>
    </row>
    <row r="1815" spans="1:4">
      <c r="A1815" t="s">
        <v>3534</v>
      </c>
      <c r="B1815" t="s">
        <v>4</v>
      </c>
      <c r="C1815" t="s">
        <v>7012</v>
      </c>
      <c r="D1815" t="s">
        <v>1705</v>
      </c>
    </row>
    <row r="1816" spans="1:4">
      <c r="A1816" t="s">
        <v>3535</v>
      </c>
      <c r="B1816" t="s">
        <v>4</v>
      </c>
      <c r="C1816" t="s">
        <v>7012</v>
      </c>
      <c r="D1816" t="s">
        <v>1706</v>
      </c>
    </row>
    <row r="1817" spans="1:4">
      <c r="A1817" t="s">
        <v>3536</v>
      </c>
      <c r="B1817" t="s">
        <v>4</v>
      </c>
      <c r="C1817" t="s">
        <v>7012</v>
      </c>
      <c r="D1817" t="s">
        <v>1707</v>
      </c>
    </row>
    <row r="1818" spans="1:4">
      <c r="A1818" t="s">
        <v>3537</v>
      </c>
      <c r="B1818" t="s">
        <v>4</v>
      </c>
      <c r="C1818" t="s">
        <v>7012</v>
      </c>
      <c r="D1818" t="s">
        <v>1708</v>
      </c>
    </row>
    <row r="1819" spans="1:4">
      <c r="A1819" t="s">
        <v>3538</v>
      </c>
      <c r="B1819" t="s">
        <v>4</v>
      </c>
      <c r="C1819" t="s">
        <v>7012</v>
      </c>
      <c r="D1819" t="s">
        <v>1709</v>
      </c>
    </row>
    <row r="1820" spans="1:4">
      <c r="A1820" t="s">
        <v>3539</v>
      </c>
      <c r="B1820" t="s">
        <v>4</v>
      </c>
      <c r="C1820" t="s">
        <v>7012</v>
      </c>
      <c r="D1820" t="s">
        <v>1710</v>
      </c>
    </row>
    <row r="1821" spans="1:4">
      <c r="A1821" t="s">
        <v>3540</v>
      </c>
      <c r="B1821" t="s">
        <v>4</v>
      </c>
      <c r="C1821" t="s">
        <v>7012</v>
      </c>
      <c r="D1821" t="s">
        <v>1711</v>
      </c>
    </row>
    <row r="1822" spans="1:4">
      <c r="A1822" t="s">
        <v>3541</v>
      </c>
      <c r="B1822" t="s">
        <v>4</v>
      </c>
      <c r="C1822" t="s">
        <v>7012</v>
      </c>
      <c r="D1822" t="s">
        <v>1712</v>
      </c>
    </row>
    <row r="1823" spans="1:4">
      <c r="A1823" t="s">
        <v>3542</v>
      </c>
      <c r="B1823" t="s">
        <v>4</v>
      </c>
      <c r="C1823" t="s">
        <v>7012</v>
      </c>
      <c r="D1823" t="s">
        <v>1713</v>
      </c>
    </row>
    <row r="1824" spans="1:4">
      <c r="A1824" t="s">
        <v>3543</v>
      </c>
      <c r="B1824" t="s">
        <v>4</v>
      </c>
      <c r="C1824" t="s">
        <v>7012</v>
      </c>
      <c r="D1824" t="s">
        <v>1714</v>
      </c>
    </row>
    <row r="1825" spans="1:4">
      <c r="A1825" t="s">
        <v>3544</v>
      </c>
      <c r="B1825" t="s">
        <v>4</v>
      </c>
      <c r="C1825" t="s">
        <v>7012</v>
      </c>
      <c r="D1825" t="s">
        <v>1715</v>
      </c>
    </row>
    <row r="1826" spans="1:4">
      <c r="A1826" t="s">
        <v>3545</v>
      </c>
      <c r="B1826" t="s">
        <v>4</v>
      </c>
      <c r="C1826" t="s">
        <v>7013</v>
      </c>
      <c r="D1826" t="s">
        <v>1702</v>
      </c>
    </row>
    <row r="1827" spans="1:4">
      <c r="A1827" t="s">
        <v>3546</v>
      </c>
      <c r="B1827" t="s">
        <v>4</v>
      </c>
      <c r="C1827" t="s">
        <v>7013</v>
      </c>
      <c r="D1827" t="s">
        <v>1705</v>
      </c>
    </row>
    <row r="1828" spans="1:4">
      <c r="A1828" t="s">
        <v>3547</v>
      </c>
      <c r="B1828" t="s">
        <v>4</v>
      </c>
      <c r="C1828" t="s">
        <v>7013</v>
      </c>
      <c r="D1828" t="s">
        <v>1706</v>
      </c>
    </row>
    <row r="1829" spans="1:4">
      <c r="A1829" t="s">
        <v>3548</v>
      </c>
      <c r="B1829" t="s">
        <v>4</v>
      </c>
      <c r="C1829" t="s">
        <v>7013</v>
      </c>
      <c r="D1829" t="s">
        <v>1707</v>
      </c>
    </row>
    <row r="1830" spans="1:4">
      <c r="A1830" t="s">
        <v>3549</v>
      </c>
      <c r="B1830" t="s">
        <v>4</v>
      </c>
      <c r="C1830" t="s">
        <v>7013</v>
      </c>
      <c r="D1830" t="s">
        <v>1708</v>
      </c>
    </row>
    <row r="1831" spans="1:4">
      <c r="A1831" t="s">
        <v>3550</v>
      </c>
      <c r="B1831" t="s">
        <v>4</v>
      </c>
      <c r="C1831" t="s">
        <v>7013</v>
      </c>
      <c r="D1831" t="s">
        <v>1709</v>
      </c>
    </row>
    <row r="1832" spans="1:4">
      <c r="A1832" t="s">
        <v>3551</v>
      </c>
      <c r="B1832" t="s">
        <v>4</v>
      </c>
      <c r="C1832" t="s">
        <v>7013</v>
      </c>
      <c r="D1832" t="s">
        <v>1710</v>
      </c>
    </row>
    <row r="1833" spans="1:4">
      <c r="A1833" t="s">
        <v>3552</v>
      </c>
      <c r="B1833" t="s">
        <v>4</v>
      </c>
      <c r="C1833" t="s">
        <v>7013</v>
      </c>
      <c r="D1833" t="s">
        <v>1711</v>
      </c>
    </row>
    <row r="1834" spans="1:4">
      <c r="A1834" t="s">
        <v>3553</v>
      </c>
      <c r="B1834" t="s">
        <v>4</v>
      </c>
      <c r="C1834" t="s">
        <v>7013</v>
      </c>
      <c r="D1834" t="s">
        <v>1712</v>
      </c>
    </row>
    <row r="1835" spans="1:4">
      <c r="A1835" t="s">
        <v>3554</v>
      </c>
      <c r="B1835" t="s">
        <v>4</v>
      </c>
      <c r="C1835" t="s">
        <v>7013</v>
      </c>
      <c r="D1835" t="s">
        <v>1713</v>
      </c>
    </row>
    <row r="1836" spans="1:4">
      <c r="A1836" t="s">
        <v>3555</v>
      </c>
      <c r="B1836" t="s">
        <v>4</v>
      </c>
      <c r="C1836" t="s">
        <v>7013</v>
      </c>
      <c r="D1836" t="s">
        <v>1714</v>
      </c>
    </row>
    <row r="1837" spans="1:4">
      <c r="A1837" t="s">
        <v>3556</v>
      </c>
      <c r="B1837" t="s">
        <v>4</v>
      </c>
      <c r="C1837" t="s">
        <v>7013</v>
      </c>
      <c r="D1837" t="s">
        <v>1715</v>
      </c>
    </row>
    <row r="1838" spans="1:4">
      <c r="A1838" t="s">
        <v>3557</v>
      </c>
      <c r="B1838" t="s">
        <v>4</v>
      </c>
      <c r="C1838" t="s">
        <v>7014</v>
      </c>
      <c r="D1838" t="s">
        <v>1702</v>
      </c>
    </row>
    <row r="1839" spans="1:4">
      <c r="A1839" t="s">
        <v>3558</v>
      </c>
      <c r="B1839" t="s">
        <v>4</v>
      </c>
      <c r="C1839" t="s">
        <v>7014</v>
      </c>
      <c r="D1839" t="s">
        <v>1705</v>
      </c>
    </row>
    <row r="1840" spans="1:4">
      <c r="A1840" t="s">
        <v>3559</v>
      </c>
      <c r="B1840" t="s">
        <v>4</v>
      </c>
      <c r="C1840" t="s">
        <v>7014</v>
      </c>
      <c r="D1840" t="s">
        <v>1706</v>
      </c>
    </row>
    <row r="1841" spans="1:4">
      <c r="A1841" t="s">
        <v>3560</v>
      </c>
      <c r="B1841" t="s">
        <v>4</v>
      </c>
      <c r="C1841" t="s">
        <v>7014</v>
      </c>
      <c r="D1841" t="s">
        <v>1707</v>
      </c>
    </row>
    <row r="1842" spans="1:4">
      <c r="A1842" t="s">
        <v>3561</v>
      </c>
      <c r="B1842" t="s">
        <v>4</v>
      </c>
      <c r="C1842" t="s">
        <v>7014</v>
      </c>
      <c r="D1842" t="s">
        <v>1708</v>
      </c>
    </row>
    <row r="1843" spans="1:4">
      <c r="A1843" t="s">
        <v>3562</v>
      </c>
      <c r="B1843" t="s">
        <v>4</v>
      </c>
      <c r="C1843" t="s">
        <v>7014</v>
      </c>
      <c r="D1843" t="s">
        <v>1709</v>
      </c>
    </row>
    <row r="1844" spans="1:4">
      <c r="A1844" t="s">
        <v>3563</v>
      </c>
      <c r="B1844" t="s">
        <v>4</v>
      </c>
      <c r="C1844" t="s">
        <v>7014</v>
      </c>
      <c r="D1844" t="s">
        <v>1710</v>
      </c>
    </row>
    <row r="1845" spans="1:4">
      <c r="A1845" t="s">
        <v>3564</v>
      </c>
      <c r="B1845" t="s">
        <v>4</v>
      </c>
      <c r="C1845" t="s">
        <v>7014</v>
      </c>
      <c r="D1845" t="s">
        <v>1711</v>
      </c>
    </row>
    <row r="1846" spans="1:4">
      <c r="A1846" t="s">
        <v>3565</v>
      </c>
      <c r="B1846" t="s">
        <v>4</v>
      </c>
      <c r="C1846" t="s">
        <v>7014</v>
      </c>
      <c r="D1846" t="s">
        <v>1712</v>
      </c>
    </row>
    <row r="1847" spans="1:4">
      <c r="A1847" t="s">
        <v>3566</v>
      </c>
      <c r="B1847" t="s">
        <v>4</v>
      </c>
      <c r="C1847" t="s">
        <v>7014</v>
      </c>
      <c r="D1847" t="s">
        <v>1713</v>
      </c>
    </row>
    <row r="1848" spans="1:4">
      <c r="A1848" t="s">
        <v>3567</v>
      </c>
      <c r="B1848" t="s">
        <v>4</v>
      </c>
      <c r="C1848" t="s">
        <v>7014</v>
      </c>
      <c r="D1848" t="s">
        <v>1714</v>
      </c>
    </row>
    <row r="1849" spans="1:4">
      <c r="A1849" t="s">
        <v>3568</v>
      </c>
      <c r="B1849" t="s">
        <v>4</v>
      </c>
      <c r="C1849" t="s">
        <v>7014</v>
      </c>
      <c r="D1849" t="s">
        <v>1715</v>
      </c>
    </row>
    <row r="1850" spans="1:4">
      <c r="A1850" t="s">
        <v>3569</v>
      </c>
      <c r="B1850" t="s">
        <v>4</v>
      </c>
      <c r="C1850" t="s">
        <v>7015</v>
      </c>
      <c r="D1850" t="s">
        <v>1702</v>
      </c>
    </row>
    <row r="1851" spans="1:4">
      <c r="A1851" t="s">
        <v>3570</v>
      </c>
      <c r="B1851" t="s">
        <v>4</v>
      </c>
      <c r="C1851" t="s">
        <v>7015</v>
      </c>
      <c r="D1851" t="s">
        <v>1705</v>
      </c>
    </row>
    <row r="1852" spans="1:4">
      <c r="A1852" t="s">
        <v>3571</v>
      </c>
      <c r="B1852" t="s">
        <v>4</v>
      </c>
      <c r="C1852" t="s">
        <v>7015</v>
      </c>
      <c r="D1852" t="s">
        <v>1706</v>
      </c>
    </row>
    <row r="1853" spans="1:4">
      <c r="A1853" t="s">
        <v>3572</v>
      </c>
      <c r="B1853" t="s">
        <v>4</v>
      </c>
      <c r="C1853" t="s">
        <v>7015</v>
      </c>
      <c r="D1853" t="s">
        <v>1707</v>
      </c>
    </row>
    <row r="1854" spans="1:4">
      <c r="A1854" t="s">
        <v>3573</v>
      </c>
      <c r="B1854" t="s">
        <v>4</v>
      </c>
      <c r="C1854" t="s">
        <v>7015</v>
      </c>
      <c r="D1854" t="s">
        <v>1708</v>
      </c>
    </row>
    <row r="1855" spans="1:4">
      <c r="A1855" t="s">
        <v>3574</v>
      </c>
      <c r="B1855" t="s">
        <v>4</v>
      </c>
      <c r="C1855" t="s">
        <v>7015</v>
      </c>
      <c r="D1855" t="s">
        <v>1709</v>
      </c>
    </row>
    <row r="1856" spans="1:4">
      <c r="A1856" t="s">
        <v>3575</v>
      </c>
      <c r="B1856" t="s">
        <v>4</v>
      </c>
      <c r="C1856" t="s">
        <v>7015</v>
      </c>
      <c r="D1856" t="s">
        <v>1710</v>
      </c>
    </row>
    <row r="1857" spans="1:4">
      <c r="A1857" t="s">
        <v>3576</v>
      </c>
      <c r="B1857" t="s">
        <v>4</v>
      </c>
      <c r="C1857" t="s">
        <v>7015</v>
      </c>
      <c r="D1857" t="s">
        <v>1711</v>
      </c>
    </row>
    <row r="1858" spans="1:4">
      <c r="A1858" t="s">
        <v>3577</v>
      </c>
      <c r="B1858" t="s">
        <v>4</v>
      </c>
      <c r="C1858" t="s">
        <v>7015</v>
      </c>
      <c r="D1858" t="s">
        <v>1712</v>
      </c>
    </row>
    <row r="1859" spans="1:4">
      <c r="A1859" t="s">
        <v>3578</v>
      </c>
      <c r="B1859" t="s">
        <v>4</v>
      </c>
      <c r="C1859" t="s">
        <v>7015</v>
      </c>
      <c r="D1859" t="s">
        <v>1713</v>
      </c>
    </row>
    <row r="1860" spans="1:4">
      <c r="A1860" t="s">
        <v>3579</v>
      </c>
      <c r="B1860" t="s">
        <v>4</v>
      </c>
      <c r="C1860" t="s">
        <v>7015</v>
      </c>
      <c r="D1860" t="s">
        <v>1714</v>
      </c>
    </row>
    <row r="1861" spans="1:4">
      <c r="A1861" t="s">
        <v>3580</v>
      </c>
      <c r="B1861" t="s">
        <v>4</v>
      </c>
      <c r="C1861" t="s">
        <v>7015</v>
      </c>
      <c r="D1861" t="s">
        <v>1715</v>
      </c>
    </row>
    <row r="1862" spans="1:4">
      <c r="A1862" t="s">
        <v>3581</v>
      </c>
      <c r="B1862" t="s">
        <v>4</v>
      </c>
      <c r="C1862" t="s">
        <v>7016</v>
      </c>
      <c r="D1862" t="s">
        <v>1702</v>
      </c>
    </row>
    <row r="1863" spans="1:4">
      <c r="A1863" t="s">
        <v>3582</v>
      </c>
      <c r="B1863" t="s">
        <v>4</v>
      </c>
      <c r="C1863" t="s">
        <v>7016</v>
      </c>
      <c r="D1863" t="s">
        <v>1705</v>
      </c>
    </row>
    <row r="1864" spans="1:4">
      <c r="A1864" t="s">
        <v>3583</v>
      </c>
      <c r="B1864" t="s">
        <v>4</v>
      </c>
      <c r="C1864" t="s">
        <v>7016</v>
      </c>
      <c r="D1864" t="s">
        <v>1706</v>
      </c>
    </row>
    <row r="1865" spans="1:4">
      <c r="A1865" t="s">
        <v>3584</v>
      </c>
      <c r="B1865" t="s">
        <v>4</v>
      </c>
      <c r="C1865" t="s">
        <v>7016</v>
      </c>
      <c r="D1865" t="s">
        <v>1707</v>
      </c>
    </row>
    <row r="1866" spans="1:4">
      <c r="A1866" t="s">
        <v>3585</v>
      </c>
      <c r="B1866" t="s">
        <v>4</v>
      </c>
      <c r="C1866" t="s">
        <v>7016</v>
      </c>
      <c r="D1866" t="s">
        <v>1708</v>
      </c>
    </row>
    <row r="1867" spans="1:4">
      <c r="A1867" t="s">
        <v>3586</v>
      </c>
      <c r="B1867" t="s">
        <v>4</v>
      </c>
      <c r="C1867" t="s">
        <v>7016</v>
      </c>
      <c r="D1867" t="s">
        <v>1709</v>
      </c>
    </row>
    <row r="1868" spans="1:4">
      <c r="A1868" t="s">
        <v>3587</v>
      </c>
      <c r="B1868" t="s">
        <v>4</v>
      </c>
      <c r="C1868" t="s">
        <v>7016</v>
      </c>
      <c r="D1868" t="s">
        <v>1710</v>
      </c>
    </row>
    <row r="1869" spans="1:4">
      <c r="A1869" t="s">
        <v>3588</v>
      </c>
      <c r="B1869" t="s">
        <v>4</v>
      </c>
      <c r="C1869" t="s">
        <v>7016</v>
      </c>
      <c r="D1869" t="s">
        <v>1711</v>
      </c>
    </row>
    <row r="1870" spans="1:4">
      <c r="A1870" t="s">
        <v>3589</v>
      </c>
      <c r="B1870" t="s">
        <v>4</v>
      </c>
      <c r="C1870" t="s">
        <v>7016</v>
      </c>
      <c r="D1870" t="s">
        <v>1712</v>
      </c>
    </row>
    <row r="1871" spans="1:4">
      <c r="A1871" t="s">
        <v>3590</v>
      </c>
      <c r="B1871" t="s">
        <v>4</v>
      </c>
      <c r="C1871" t="s">
        <v>7016</v>
      </c>
      <c r="D1871" t="s">
        <v>1713</v>
      </c>
    </row>
    <row r="1872" spans="1:4">
      <c r="A1872" t="s">
        <v>3591</v>
      </c>
      <c r="B1872" t="s">
        <v>4</v>
      </c>
      <c r="C1872" t="s">
        <v>7016</v>
      </c>
      <c r="D1872" t="s">
        <v>1714</v>
      </c>
    </row>
    <row r="1873" spans="1:4">
      <c r="A1873" t="s">
        <v>3592</v>
      </c>
      <c r="B1873" t="s">
        <v>4</v>
      </c>
      <c r="C1873" t="s">
        <v>7016</v>
      </c>
      <c r="D1873" t="s">
        <v>1715</v>
      </c>
    </row>
    <row r="1874" spans="1:4">
      <c r="A1874" t="s">
        <v>3593</v>
      </c>
      <c r="B1874" t="s">
        <v>4</v>
      </c>
      <c r="C1874" t="s">
        <v>7017</v>
      </c>
      <c r="D1874" t="s">
        <v>1702</v>
      </c>
    </row>
    <row r="1875" spans="1:4">
      <c r="A1875" t="s">
        <v>3594</v>
      </c>
      <c r="B1875" t="s">
        <v>4</v>
      </c>
      <c r="C1875" t="s">
        <v>7017</v>
      </c>
      <c r="D1875" t="s">
        <v>1705</v>
      </c>
    </row>
    <row r="1876" spans="1:4">
      <c r="A1876" t="s">
        <v>3595</v>
      </c>
      <c r="B1876" t="s">
        <v>4</v>
      </c>
      <c r="C1876" t="s">
        <v>7017</v>
      </c>
      <c r="D1876" t="s">
        <v>1706</v>
      </c>
    </row>
    <row r="1877" spans="1:4">
      <c r="A1877" t="s">
        <v>3596</v>
      </c>
      <c r="B1877" t="s">
        <v>4</v>
      </c>
      <c r="C1877" t="s">
        <v>7017</v>
      </c>
      <c r="D1877" t="s">
        <v>1707</v>
      </c>
    </row>
    <row r="1878" spans="1:4">
      <c r="A1878" t="s">
        <v>3597</v>
      </c>
      <c r="B1878" t="s">
        <v>4</v>
      </c>
      <c r="C1878" t="s">
        <v>7017</v>
      </c>
      <c r="D1878" t="s">
        <v>1708</v>
      </c>
    </row>
    <row r="1879" spans="1:4">
      <c r="A1879" t="s">
        <v>3598</v>
      </c>
      <c r="B1879" t="s">
        <v>4</v>
      </c>
      <c r="C1879" t="s">
        <v>7017</v>
      </c>
      <c r="D1879" t="s">
        <v>1709</v>
      </c>
    </row>
    <row r="1880" spans="1:4">
      <c r="A1880" t="s">
        <v>3599</v>
      </c>
      <c r="B1880" t="s">
        <v>4</v>
      </c>
      <c r="C1880" t="s">
        <v>7017</v>
      </c>
      <c r="D1880" t="s">
        <v>1710</v>
      </c>
    </row>
    <row r="1881" spans="1:4">
      <c r="A1881" t="s">
        <v>3600</v>
      </c>
      <c r="B1881" t="s">
        <v>4</v>
      </c>
      <c r="C1881" t="s">
        <v>7017</v>
      </c>
      <c r="D1881" t="s">
        <v>1711</v>
      </c>
    </row>
    <row r="1882" spans="1:4">
      <c r="A1882" t="s">
        <v>3601</v>
      </c>
      <c r="B1882" t="s">
        <v>4</v>
      </c>
      <c r="C1882" t="s">
        <v>7017</v>
      </c>
      <c r="D1882" t="s">
        <v>1712</v>
      </c>
    </row>
    <row r="1883" spans="1:4">
      <c r="A1883" t="s">
        <v>3602</v>
      </c>
      <c r="B1883" t="s">
        <v>4</v>
      </c>
      <c r="C1883" t="s">
        <v>7017</v>
      </c>
      <c r="D1883" t="s">
        <v>1713</v>
      </c>
    </row>
    <row r="1884" spans="1:4">
      <c r="A1884" t="s">
        <v>3603</v>
      </c>
      <c r="B1884" t="s">
        <v>4</v>
      </c>
      <c r="C1884" t="s">
        <v>7017</v>
      </c>
      <c r="D1884" t="s">
        <v>1714</v>
      </c>
    </row>
    <row r="1885" spans="1:4">
      <c r="A1885" t="s">
        <v>3604</v>
      </c>
      <c r="B1885" t="s">
        <v>4</v>
      </c>
      <c r="C1885" t="s">
        <v>7017</v>
      </c>
      <c r="D1885" t="s">
        <v>1715</v>
      </c>
    </row>
    <row r="1886" spans="1:4">
      <c r="A1886" t="s">
        <v>3605</v>
      </c>
      <c r="B1886" t="s">
        <v>4</v>
      </c>
      <c r="C1886" t="s">
        <v>7018</v>
      </c>
      <c r="D1886" t="s">
        <v>1702</v>
      </c>
    </row>
    <row r="1887" spans="1:4">
      <c r="A1887" t="s">
        <v>3606</v>
      </c>
      <c r="B1887" t="s">
        <v>4</v>
      </c>
      <c r="C1887" t="s">
        <v>7018</v>
      </c>
      <c r="D1887" t="s">
        <v>1705</v>
      </c>
    </row>
    <row r="1888" spans="1:4">
      <c r="A1888" t="s">
        <v>3607</v>
      </c>
      <c r="B1888" t="s">
        <v>4</v>
      </c>
      <c r="C1888" t="s">
        <v>7018</v>
      </c>
      <c r="D1888" t="s">
        <v>1706</v>
      </c>
    </row>
    <row r="1889" spans="1:4">
      <c r="A1889" t="s">
        <v>3608</v>
      </c>
      <c r="B1889" t="s">
        <v>4</v>
      </c>
      <c r="C1889" t="s">
        <v>7018</v>
      </c>
      <c r="D1889" t="s">
        <v>1707</v>
      </c>
    </row>
    <row r="1890" spans="1:4">
      <c r="A1890" t="s">
        <v>3609</v>
      </c>
      <c r="B1890" t="s">
        <v>4</v>
      </c>
      <c r="C1890" t="s">
        <v>7018</v>
      </c>
      <c r="D1890" t="s">
        <v>1708</v>
      </c>
    </row>
    <row r="1891" spans="1:4">
      <c r="A1891" t="s">
        <v>3610</v>
      </c>
      <c r="B1891" t="s">
        <v>4</v>
      </c>
      <c r="C1891" t="s">
        <v>7018</v>
      </c>
      <c r="D1891" t="s">
        <v>1709</v>
      </c>
    </row>
    <row r="1892" spans="1:4">
      <c r="A1892" t="s">
        <v>3611</v>
      </c>
      <c r="B1892" t="s">
        <v>4</v>
      </c>
      <c r="C1892" t="s">
        <v>7018</v>
      </c>
      <c r="D1892" t="s">
        <v>1710</v>
      </c>
    </row>
    <row r="1893" spans="1:4">
      <c r="A1893" t="s">
        <v>3612</v>
      </c>
      <c r="B1893" t="s">
        <v>4</v>
      </c>
      <c r="C1893" t="s">
        <v>7018</v>
      </c>
      <c r="D1893" t="s">
        <v>1711</v>
      </c>
    </row>
    <row r="1894" spans="1:4">
      <c r="A1894" t="s">
        <v>3613</v>
      </c>
      <c r="B1894" t="s">
        <v>4</v>
      </c>
      <c r="C1894" t="s">
        <v>7018</v>
      </c>
      <c r="D1894" t="s">
        <v>1712</v>
      </c>
    </row>
    <row r="1895" spans="1:4">
      <c r="A1895" t="s">
        <v>3614</v>
      </c>
      <c r="B1895" t="s">
        <v>4</v>
      </c>
      <c r="C1895" t="s">
        <v>7018</v>
      </c>
      <c r="D1895" t="s">
        <v>1713</v>
      </c>
    </row>
    <row r="1896" spans="1:4">
      <c r="A1896" t="s">
        <v>3615</v>
      </c>
      <c r="B1896" t="s">
        <v>4</v>
      </c>
      <c r="C1896" t="s">
        <v>7018</v>
      </c>
      <c r="D1896" t="s">
        <v>1714</v>
      </c>
    </row>
    <row r="1897" spans="1:4">
      <c r="A1897" t="s">
        <v>3616</v>
      </c>
      <c r="B1897" t="s">
        <v>4</v>
      </c>
      <c r="C1897" t="s">
        <v>7018</v>
      </c>
      <c r="D1897" t="s">
        <v>1715</v>
      </c>
    </row>
    <row r="1898" spans="1:4">
      <c r="A1898" t="s">
        <v>3617</v>
      </c>
      <c r="B1898" t="s">
        <v>4</v>
      </c>
      <c r="C1898" t="s">
        <v>7019</v>
      </c>
      <c r="D1898" t="s">
        <v>1702</v>
      </c>
    </row>
    <row r="1899" spans="1:4">
      <c r="A1899" t="s">
        <v>3618</v>
      </c>
      <c r="B1899" t="s">
        <v>4</v>
      </c>
      <c r="C1899" t="s">
        <v>7019</v>
      </c>
      <c r="D1899" t="s">
        <v>1705</v>
      </c>
    </row>
    <row r="1900" spans="1:4">
      <c r="A1900" t="s">
        <v>3619</v>
      </c>
      <c r="B1900" t="s">
        <v>4</v>
      </c>
      <c r="C1900" t="s">
        <v>7019</v>
      </c>
      <c r="D1900" t="s">
        <v>1706</v>
      </c>
    </row>
    <row r="1901" spans="1:4">
      <c r="A1901" t="s">
        <v>3620</v>
      </c>
      <c r="B1901" t="s">
        <v>4</v>
      </c>
      <c r="C1901" t="s">
        <v>7019</v>
      </c>
      <c r="D1901" t="s">
        <v>1707</v>
      </c>
    </row>
    <row r="1902" spans="1:4">
      <c r="A1902" t="s">
        <v>3621</v>
      </c>
      <c r="B1902" t="s">
        <v>4</v>
      </c>
      <c r="C1902" t="s">
        <v>7019</v>
      </c>
      <c r="D1902" t="s">
        <v>1708</v>
      </c>
    </row>
    <row r="1903" spans="1:4">
      <c r="A1903" t="s">
        <v>3622</v>
      </c>
      <c r="B1903" t="s">
        <v>4</v>
      </c>
      <c r="C1903" t="s">
        <v>7019</v>
      </c>
      <c r="D1903" t="s">
        <v>1709</v>
      </c>
    </row>
    <row r="1904" spans="1:4">
      <c r="A1904" t="s">
        <v>3623</v>
      </c>
      <c r="B1904" t="s">
        <v>4</v>
      </c>
      <c r="C1904" t="s">
        <v>7019</v>
      </c>
      <c r="D1904" t="s">
        <v>1710</v>
      </c>
    </row>
    <row r="1905" spans="1:4">
      <c r="A1905" t="s">
        <v>3624</v>
      </c>
      <c r="B1905" t="s">
        <v>4</v>
      </c>
      <c r="C1905" t="s">
        <v>7019</v>
      </c>
      <c r="D1905" t="s">
        <v>1711</v>
      </c>
    </row>
    <row r="1906" spans="1:4">
      <c r="A1906" t="s">
        <v>3625</v>
      </c>
      <c r="B1906" t="s">
        <v>4</v>
      </c>
      <c r="C1906" t="s">
        <v>7019</v>
      </c>
      <c r="D1906" t="s">
        <v>1712</v>
      </c>
    </row>
    <row r="1907" spans="1:4">
      <c r="A1907" t="s">
        <v>3626</v>
      </c>
      <c r="B1907" t="s">
        <v>4</v>
      </c>
      <c r="C1907" t="s">
        <v>7019</v>
      </c>
      <c r="D1907" t="s">
        <v>1713</v>
      </c>
    </row>
    <row r="1908" spans="1:4">
      <c r="A1908" t="s">
        <v>3627</v>
      </c>
      <c r="B1908" t="s">
        <v>4</v>
      </c>
      <c r="C1908" t="s">
        <v>7019</v>
      </c>
      <c r="D1908" t="s">
        <v>1714</v>
      </c>
    </row>
    <row r="1909" spans="1:4">
      <c r="A1909" t="s">
        <v>3628</v>
      </c>
      <c r="B1909" t="s">
        <v>4</v>
      </c>
      <c r="C1909" t="s">
        <v>7019</v>
      </c>
      <c r="D1909" t="s">
        <v>1715</v>
      </c>
    </row>
    <row r="1910" spans="1:4">
      <c r="A1910" t="s">
        <v>3629</v>
      </c>
      <c r="B1910" t="s">
        <v>4</v>
      </c>
      <c r="C1910" t="s">
        <v>7020</v>
      </c>
      <c r="D1910" t="s">
        <v>1702</v>
      </c>
    </row>
    <row r="1911" spans="1:4">
      <c r="A1911" t="s">
        <v>3630</v>
      </c>
      <c r="B1911" t="s">
        <v>4</v>
      </c>
      <c r="C1911" t="s">
        <v>7020</v>
      </c>
      <c r="D1911" t="s">
        <v>1705</v>
      </c>
    </row>
    <row r="1912" spans="1:4">
      <c r="A1912" t="s">
        <v>3631</v>
      </c>
      <c r="B1912" t="s">
        <v>4</v>
      </c>
      <c r="C1912" t="s">
        <v>7020</v>
      </c>
      <c r="D1912" t="s">
        <v>1706</v>
      </c>
    </row>
    <row r="1913" spans="1:4">
      <c r="A1913" t="s">
        <v>3632</v>
      </c>
      <c r="B1913" t="s">
        <v>4</v>
      </c>
      <c r="C1913" t="s">
        <v>7020</v>
      </c>
      <c r="D1913" t="s">
        <v>1707</v>
      </c>
    </row>
    <row r="1914" spans="1:4">
      <c r="A1914" t="s">
        <v>3633</v>
      </c>
      <c r="B1914" t="s">
        <v>4</v>
      </c>
      <c r="C1914" t="s">
        <v>7020</v>
      </c>
      <c r="D1914" t="s">
        <v>1708</v>
      </c>
    </row>
    <row r="1915" spans="1:4">
      <c r="A1915" t="s">
        <v>3634</v>
      </c>
      <c r="B1915" t="s">
        <v>4</v>
      </c>
      <c r="C1915" t="s">
        <v>7020</v>
      </c>
      <c r="D1915" t="s">
        <v>1709</v>
      </c>
    </row>
    <row r="1916" spans="1:4">
      <c r="A1916" t="s">
        <v>3635</v>
      </c>
      <c r="B1916" t="s">
        <v>4</v>
      </c>
      <c r="C1916" t="s">
        <v>7020</v>
      </c>
      <c r="D1916" t="s">
        <v>1710</v>
      </c>
    </row>
    <row r="1917" spans="1:4">
      <c r="A1917" t="s">
        <v>3636</v>
      </c>
      <c r="B1917" t="s">
        <v>4</v>
      </c>
      <c r="C1917" t="s">
        <v>7020</v>
      </c>
      <c r="D1917" t="s">
        <v>1711</v>
      </c>
    </row>
    <row r="1918" spans="1:4">
      <c r="A1918" t="s">
        <v>3637</v>
      </c>
      <c r="B1918" t="s">
        <v>4</v>
      </c>
      <c r="C1918" t="s">
        <v>7020</v>
      </c>
      <c r="D1918" t="s">
        <v>1712</v>
      </c>
    </row>
    <row r="1919" spans="1:4">
      <c r="A1919" t="s">
        <v>3638</v>
      </c>
      <c r="B1919" t="s">
        <v>4</v>
      </c>
      <c r="C1919" t="s">
        <v>7020</v>
      </c>
      <c r="D1919" t="s">
        <v>1713</v>
      </c>
    </row>
    <row r="1920" spans="1:4">
      <c r="A1920" t="s">
        <v>3639</v>
      </c>
      <c r="B1920" t="s">
        <v>4</v>
      </c>
      <c r="C1920" t="s">
        <v>7020</v>
      </c>
      <c r="D1920" t="s">
        <v>1714</v>
      </c>
    </row>
    <row r="1921" spans="1:4">
      <c r="A1921" t="s">
        <v>3640</v>
      </c>
      <c r="B1921" t="s">
        <v>4</v>
      </c>
      <c r="C1921" t="s">
        <v>7020</v>
      </c>
      <c r="D1921" t="s">
        <v>1715</v>
      </c>
    </row>
    <row r="1922" spans="1:4">
      <c r="A1922" t="s">
        <v>3641</v>
      </c>
      <c r="B1922" t="s">
        <v>4</v>
      </c>
      <c r="C1922" t="s">
        <v>7021</v>
      </c>
      <c r="D1922" t="s">
        <v>1702</v>
      </c>
    </row>
    <row r="1923" spans="1:4">
      <c r="A1923" t="s">
        <v>3642</v>
      </c>
      <c r="B1923" t="s">
        <v>4</v>
      </c>
      <c r="C1923" t="s">
        <v>7021</v>
      </c>
      <c r="D1923" t="s">
        <v>1705</v>
      </c>
    </row>
    <row r="1924" spans="1:4">
      <c r="A1924" t="s">
        <v>3643</v>
      </c>
      <c r="B1924" t="s">
        <v>4</v>
      </c>
      <c r="C1924" t="s">
        <v>7021</v>
      </c>
      <c r="D1924" t="s">
        <v>1706</v>
      </c>
    </row>
    <row r="1925" spans="1:4">
      <c r="A1925" t="s">
        <v>3644</v>
      </c>
      <c r="B1925" t="s">
        <v>4</v>
      </c>
      <c r="C1925" t="s">
        <v>7021</v>
      </c>
      <c r="D1925" t="s">
        <v>1707</v>
      </c>
    </row>
    <row r="1926" spans="1:4">
      <c r="A1926" t="s">
        <v>3645</v>
      </c>
      <c r="B1926" t="s">
        <v>4</v>
      </c>
      <c r="C1926" t="s">
        <v>7021</v>
      </c>
      <c r="D1926" t="s">
        <v>1708</v>
      </c>
    </row>
    <row r="1927" spans="1:4">
      <c r="A1927" t="s">
        <v>3646</v>
      </c>
      <c r="B1927" t="s">
        <v>4</v>
      </c>
      <c r="C1927" t="s">
        <v>7021</v>
      </c>
      <c r="D1927" t="s">
        <v>1709</v>
      </c>
    </row>
    <row r="1928" spans="1:4">
      <c r="A1928" t="s">
        <v>3647</v>
      </c>
      <c r="B1928" t="s">
        <v>4</v>
      </c>
      <c r="C1928" t="s">
        <v>7021</v>
      </c>
      <c r="D1928" t="s">
        <v>1710</v>
      </c>
    </row>
    <row r="1929" spans="1:4">
      <c r="A1929" t="s">
        <v>3648</v>
      </c>
      <c r="B1929" t="s">
        <v>4</v>
      </c>
      <c r="C1929" t="s">
        <v>7021</v>
      </c>
      <c r="D1929" t="s">
        <v>1711</v>
      </c>
    </row>
    <row r="1930" spans="1:4">
      <c r="A1930" t="s">
        <v>3649</v>
      </c>
      <c r="B1930" t="s">
        <v>4</v>
      </c>
      <c r="C1930" t="s">
        <v>7021</v>
      </c>
      <c r="D1930" t="s">
        <v>1712</v>
      </c>
    </row>
    <row r="1931" spans="1:4">
      <c r="A1931" t="s">
        <v>3650</v>
      </c>
      <c r="B1931" t="s">
        <v>4</v>
      </c>
      <c r="C1931" t="s">
        <v>7021</v>
      </c>
      <c r="D1931" t="s">
        <v>1713</v>
      </c>
    </row>
    <row r="1932" spans="1:4">
      <c r="A1932" t="s">
        <v>3651</v>
      </c>
      <c r="B1932" t="s">
        <v>4</v>
      </c>
      <c r="C1932" t="s">
        <v>7021</v>
      </c>
      <c r="D1932" t="s">
        <v>1714</v>
      </c>
    </row>
    <row r="1933" spans="1:4">
      <c r="A1933" t="s">
        <v>3652</v>
      </c>
      <c r="B1933" t="s">
        <v>4</v>
      </c>
      <c r="C1933" t="s">
        <v>7021</v>
      </c>
      <c r="D1933" t="s">
        <v>1715</v>
      </c>
    </row>
    <row r="1934" spans="1:4">
      <c r="A1934" t="s">
        <v>3653</v>
      </c>
      <c r="B1934" t="s">
        <v>4</v>
      </c>
      <c r="C1934" t="s">
        <v>7022</v>
      </c>
      <c r="D1934" t="s">
        <v>1702</v>
      </c>
    </row>
    <row r="1935" spans="1:4">
      <c r="A1935" t="s">
        <v>3654</v>
      </c>
      <c r="B1935" t="s">
        <v>4</v>
      </c>
      <c r="C1935" t="s">
        <v>7022</v>
      </c>
      <c r="D1935" t="s">
        <v>1705</v>
      </c>
    </row>
    <row r="1936" spans="1:4">
      <c r="A1936" t="s">
        <v>3655</v>
      </c>
      <c r="B1936" t="s">
        <v>4</v>
      </c>
      <c r="C1936" t="s">
        <v>7022</v>
      </c>
      <c r="D1936" t="s">
        <v>1706</v>
      </c>
    </row>
    <row r="1937" spans="1:4">
      <c r="A1937" t="s">
        <v>3656</v>
      </c>
      <c r="B1937" t="s">
        <v>4</v>
      </c>
      <c r="C1937" t="s">
        <v>7022</v>
      </c>
      <c r="D1937" t="s">
        <v>1707</v>
      </c>
    </row>
    <row r="1938" spans="1:4">
      <c r="A1938" t="s">
        <v>3657</v>
      </c>
      <c r="B1938" t="s">
        <v>4</v>
      </c>
      <c r="C1938" t="s">
        <v>7022</v>
      </c>
      <c r="D1938" t="s">
        <v>1708</v>
      </c>
    </row>
    <row r="1939" spans="1:4">
      <c r="A1939" t="s">
        <v>3658</v>
      </c>
      <c r="B1939" t="s">
        <v>4</v>
      </c>
      <c r="C1939" t="s">
        <v>7022</v>
      </c>
      <c r="D1939" t="s">
        <v>1709</v>
      </c>
    </row>
    <row r="1940" spans="1:4">
      <c r="A1940" t="s">
        <v>3659</v>
      </c>
      <c r="B1940" t="s">
        <v>4</v>
      </c>
      <c r="C1940" t="s">
        <v>7022</v>
      </c>
      <c r="D1940" t="s">
        <v>1710</v>
      </c>
    </row>
    <row r="1941" spans="1:4">
      <c r="A1941" t="s">
        <v>3660</v>
      </c>
      <c r="B1941" t="s">
        <v>4</v>
      </c>
      <c r="C1941" t="s">
        <v>7022</v>
      </c>
      <c r="D1941" t="s">
        <v>1711</v>
      </c>
    </row>
    <row r="1942" spans="1:4">
      <c r="A1942" t="s">
        <v>3661</v>
      </c>
      <c r="B1942" t="s">
        <v>4</v>
      </c>
      <c r="C1942" t="s">
        <v>7022</v>
      </c>
      <c r="D1942" t="s">
        <v>1712</v>
      </c>
    </row>
    <row r="1943" spans="1:4">
      <c r="A1943" t="s">
        <v>3662</v>
      </c>
      <c r="B1943" t="s">
        <v>4</v>
      </c>
      <c r="C1943" t="s">
        <v>7022</v>
      </c>
      <c r="D1943" t="s">
        <v>1713</v>
      </c>
    </row>
    <row r="1944" spans="1:4">
      <c r="A1944" t="s">
        <v>3663</v>
      </c>
      <c r="B1944" t="s">
        <v>4</v>
      </c>
      <c r="C1944" t="s">
        <v>7022</v>
      </c>
      <c r="D1944" t="s">
        <v>1714</v>
      </c>
    </row>
    <row r="1945" spans="1:4">
      <c r="A1945" t="s">
        <v>3664</v>
      </c>
      <c r="B1945" t="s">
        <v>4</v>
      </c>
      <c r="C1945" t="s">
        <v>7022</v>
      </c>
      <c r="D1945" t="s">
        <v>1715</v>
      </c>
    </row>
    <row r="1946" spans="1:4">
      <c r="A1946" t="s">
        <v>3665</v>
      </c>
      <c r="B1946" t="s">
        <v>4</v>
      </c>
      <c r="C1946" t="s">
        <v>7023</v>
      </c>
      <c r="D1946" t="s">
        <v>1702</v>
      </c>
    </row>
    <row r="1947" spans="1:4">
      <c r="A1947" t="s">
        <v>3666</v>
      </c>
      <c r="B1947" t="s">
        <v>4</v>
      </c>
      <c r="C1947" t="s">
        <v>7023</v>
      </c>
      <c r="D1947" t="s">
        <v>1705</v>
      </c>
    </row>
    <row r="1948" spans="1:4">
      <c r="A1948" t="s">
        <v>3667</v>
      </c>
      <c r="B1948" t="s">
        <v>4</v>
      </c>
      <c r="C1948" t="s">
        <v>7023</v>
      </c>
      <c r="D1948" t="s">
        <v>1706</v>
      </c>
    </row>
    <row r="1949" spans="1:4">
      <c r="A1949" t="s">
        <v>3668</v>
      </c>
      <c r="B1949" t="s">
        <v>4</v>
      </c>
      <c r="C1949" t="s">
        <v>7023</v>
      </c>
      <c r="D1949" t="s">
        <v>1707</v>
      </c>
    </row>
    <row r="1950" spans="1:4">
      <c r="A1950" t="s">
        <v>3669</v>
      </c>
      <c r="B1950" t="s">
        <v>4</v>
      </c>
      <c r="C1950" t="s">
        <v>7023</v>
      </c>
      <c r="D1950" t="s">
        <v>1708</v>
      </c>
    </row>
    <row r="1951" spans="1:4">
      <c r="A1951" t="s">
        <v>3670</v>
      </c>
      <c r="B1951" t="s">
        <v>4</v>
      </c>
      <c r="C1951" t="s">
        <v>7023</v>
      </c>
      <c r="D1951" t="s">
        <v>1709</v>
      </c>
    </row>
    <row r="1952" spans="1:4">
      <c r="A1952" t="s">
        <v>3671</v>
      </c>
      <c r="B1952" t="s">
        <v>4</v>
      </c>
      <c r="C1952" t="s">
        <v>7023</v>
      </c>
      <c r="D1952" t="s">
        <v>1710</v>
      </c>
    </row>
    <row r="1953" spans="1:4">
      <c r="A1953" t="s">
        <v>3672</v>
      </c>
      <c r="B1953" t="s">
        <v>4</v>
      </c>
      <c r="C1953" t="s">
        <v>7023</v>
      </c>
      <c r="D1953" t="s">
        <v>1711</v>
      </c>
    </row>
    <row r="1954" spans="1:4">
      <c r="A1954" t="s">
        <v>3673</v>
      </c>
      <c r="B1954" t="s">
        <v>4</v>
      </c>
      <c r="C1954" t="s">
        <v>7023</v>
      </c>
      <c r="D1954" t="s">
        <v>1712</v>
      </c>
    </row>
    <row r="1955" spans="1:4">
      <c r="A1955" t="s">
        <v>3674</v>
      </c>
      <c r="B1955" t="s">
        <v>4</v>
      </c>
      <c r="C1955" t="s">
        <v>7023</v>
      </c>
      <c r="D1955" t="s">
        <v>1713</v>
      </c>
    </row>
    <row r="1956" spans="1:4">
      <c r="A1956" t="s">
        <v>3675</v>
      </c>
      <c r="B1956" t="s">
        <v>4</v>
      </c>
      <c r="C1956" t="s">
        <v>7023</v>
      </c>
      <c r="D1956" t="s">
        <v>1714</v>
      </c>
    </row>
    <row r="1957" spans="1:4">
      <c r="A1957" t="s">
        <v>3676</v>
      </c>
      <c r="B1957" t="s">
        <v>4</v>
      </c>
      <c r="C1957" t="s">
        <v>7023</v>
      </c>
      <c r="D1957" t="s">
        <v>1715</v>
      </c>
    </row>
    <row r="1958" spans="1:4">
      <c r="A1958" t="s">
        <v>3677</v>
      </c>
      <c r="B1958" t="s">
        <v>4</v>
      </c>
      <c r="C1958" t="s">
        <v>7024</v>
      </c>
      <c r="D1958" t="s">
        <v>1702</v>
      </c>
    </row>
    <row r="1959" spans="1:4">
      <c r="A1959" t="s">
        <v>3678</v>
      </c>
      <c r="B1959" t="s">
        <v>4</v>
      </c>
      <c r="C1959" t="s">
        <v>7024</v>
      </c>
      <c r="D1959" t="s">
        <v>1705</v>
      </c>
    </row>
    <row r="1960" spans="1:4">
      <c r="A1960" t="s">
        <v>3679</v>
      </c>
      <c r="B1960" t="s">
        <v>4</v>
      </c>
      <c r="C1960" t="s">
        <v>7024</v>
      </c>
      <c r="D1960" t="s">
        <v>1706</v>
      </c>
    </row>
    <row r="1961" spans="1:4">
      <c r="A1961" t="s">
        <v>3680</v>
      </c>
      <c r="B1961" t="s">
        <v>4</v>
      </c>
      <c r="C1961" t="s">
        <v>7024</v>
      </c>
      <c r="D1961" t="s">
        <v>1707</v>
      </c>
    </row>
    <row r="1962" spans="1:4">
      <c r="A1962" t="s">
        <v>3681</v>
      </c>
      <c r="B1962" t="s">
        <v>4</v>
      </c>
      <c r="C1962" t="s">
        <v>7024</v>
      </c>
      <c r="D1962" t="s">
        <v>1708</v>
      </c>
    </row>
    <row r="1963" spans="1:4">
      <c r="A1963" t="s">
        <v>3682</v>
      </c>
      <c r="B1963" t="s">
        <v>4</v>
      </c>
      <c r="C1963" t="s">
        <v>7024</v>
      </c>
      <c r="D1963" t="s">
        <v>1709</v>
      </c>
    </row>
    <row r="1964" spans="1:4">
      <c r="A1964" t="s">
        <v>3683</v>
      </c>
      <c r="B1964" t="s">
        <v>4</v>
      </c>
      <c r="C1964" t="s">
        <v>7024</v>
      </c>
      <c r="D1964" t="s">
        <v>1710</v>
      </c>
    </row>
    <row r="1965" spans="1:4">
      <c r="A1965" t="s">
        <v>3684</v>
      </c>
      <c r="B1965" t="s">
        <v>4</v>
      </c>
      <c r="C1965" t="s">
        <v>7024</v>
      </c>
      <c r="D1965" t="s">
        <v>1711</v>
      </c>
    </row>
    <row r="1966" spans="1:4">
      <c r="A1966" t="s">
        <v>3685</v>
      </c>
      <c r="B1966" t="s">
        <v>4</v>
      </c>
      <c r="C1966" t="s">
        <v>7024</v>
      </c>
      <c r="D1966" t="s">
        <v>1712</v>
      </c>
    </row>
    <row r="1967" spans="1:4">
      <c r="A1967" t="s">
        <v>3686</v>
      </c>
      <c r="B1967" t="s">
        <v>4</v>
      </c>
      <c r="C1967" t="s">
        <v>7024</v>
      </c>
      <c r="D1967" t="s">
        <v>1713</v>
      </c>
    </row>
    <row r="1968" spans="1:4">
      <c r="A1968" t="s">
        <v>3687</v>
      </c>
      <c r="B1968" t="s">
        <v>4</v>
      </c>
      <c r="C1968" t="s">
        <v>7024</v>
      </c>
      <c r="D1968" t="s">
        <v>1714</v>
      </c>
    </row>
    <row r="1969" spans="1:5">
      <c r="A1969" t="s">
        <v>3688</v>
      </c>
      <c r="B1969" t="s">
        <v>4</v>
      </c>
      <c r="C1969" t="s">
        <v>7024</v>
      </c>
      <c r="D1969" t="s">
        <v>1715</v>
      </c>
    </row>
    <row r="1970" spans="1:5">
      <c r="A1970" t="s">
        <v>3689</v>
      </c>
      <c r="B1970" t="s">
        <v>4</v>
      </c>
      <c r="C1970" t="s">
        <v>7025</v>
      </c>
      <c r="D1970" t="s">
        <v>1702</v>
      </c>
    </row>
    <row r="1971" spans="1:5">
      <c r="A1971" t="s">
        <v>3690</v>
      </c>
      <c r="B1971" t="s">
        <v>4</v>
      </c>
      <c r="C1971" t="s">
        <v>7025</v>
      </c>
      <c r="D1971" t="s">
        <v>1705</v>
      </c>
    </row>
    <row r="1972" spans="1:5">
      <c r="A1972" t="s">
        <v>3691</v>
      </c>
      <c r="B1972" t="s">
        <v>4</v>
      </c>
      <c r="C1972" t="s">
        <v>7025</v>
      </c>
      <c r="D1972" t="s">
        <v>1706</v>
      </c>
    </row>
    <row r="1973" spans="1:5">
      <c r="A1973" t="s">
        <v>3692</v>
      </c>
      <c r="B1973" t="s">
        <v>4</v>
      </c>
      <c r="C1973" t="s">
        <v>7025</v>
      </c>
      <c r="D1973" t="s">
        <v>1707</v>
      </c>
    </row>
    <row r="1974" spans="1:5">
      <c r="A1974" t="s">
        <v>3693</v>
      </c>
      <c r="B1974" t="s">
        <v>4</v>
      </c>
      <c r="C1974" t="s">
        <v>7025</v>
      </c>
      <c r="D1974" t="s">
        <v>1708</v>
      </c>
    </row>
    <row r="1975" spans="1:5">
      <c r="A1975" t="s">
        <v>3694</v>
      </c>
      <c r="B1975" t="s">
        <v>4</v>
      </c>
      <c r="C1975" t="s">
        <v>7025</v>
      </c>
      <c r="D1975" t="s">
        <v>1709</v>
      </c>
    </row>
    <row r="1976" spans="1:5">
      <c r="A1976" t="s">
        <v>3695</v>
      </c>
      <c r="B1976" t="s">
        <v>4</v>
      </c>
      <c r="C1976" t="s">
        <v>7025</v>
      </c>
      <c r="D1976" t="s">
        <v>1710</v>
      </c>
    </row>
    <row r="1977" spans="1:5">
      <c r="A1977" t="s">
        <v>3696</v>
      </c>
      <c r="B1977" t="s">
        <v>4</v>
      </c>
      <c r="C1977" t="s">
        <v>7025</v>
      </c>
      <c r="D1977" t="s">
        <v>1711</v>
      </c>
    </row>
    <row r="1978" spans="1:5">
      <c r="A1978" t="s">
        <v>3697</v>
      </c>
      <c r="B1978" t="s">
        <v>4</v>
      </c>
      <c r="C1978" t="s">
        <v>7025</v>
      </c>
      <c r="D1978" t="s">
        <v>1712</v>
      </c>
    </row>
    <row r="1979" spans="1:5">
      <c r="A1979" t="s">
        <v>3698</v>
      </c>
      <c r="B1979" t="s">
        <v>4</v>
      </c>
      <c r="C1979" t="s">
        <v>7025</v>
      </c>
      <c r="D1979" t="s">
        <v>1713</v>
      </c>
    </row>
    <row r="1980" spans="1:5">
      <c r="A1980" t="s">
        <v>3699</v>
      </c>
      <c r="B1980" t="s">
        <v>4</v>
      </c>
      <c r="C1980" t="s">
        <v>7025</v>
      </c>
      <c r="D1980" t="s">
        <v>1714</v>
      </c>
    </row>
    <row r="1981" spans="1:5">
      <c r="A1981" t="s">
        <v>3700</v>
      </c>
      <c r="B1981" t="s">
        <v>4</v>
      </c>
      <c r="C1981" t="s">
        <v>7025</v>
      </c>
      <c r="D1981" t="s">
        <v>1715</v>
      </c>
    </row>
    <row r="1982" spans="1:5">
      <c r="A1982" t="s">
        <v>3701</v>
      </c>
      <c r="B1982" t="s">
        <v>5</v>
      </c>
      <c r="C1982" t="s">
        <v>1732</v>
      </c>
      <c r="D1982" t="s">
        <v>7001</v>
      </c>
      <c r="E1982" t="s">
        <v>1702</v>
      </c>
    </row>
    <row r="1983" spans="1:5">
      <c r="A1983" t="s">
        <v>3702</v>
      </c>
      <c r="B1983" t="s">
        <v>5</v>
      </c>
      <c r="C1983" t="s">
        <v>1732</v>
      </c>
      <c r="D1983" t="s">
        <v>7001</v>
      </c>
      <c r="E1983" t="s">
        <v>1705</v>
      </c>
    </row>
    <row r="1984" spans="1:5">
      <c r="A1984" t="s">
        <v>3703</v>
      </c>
      <c r="B1984" t="s">
        <v>5</v>
      </c>
      <c r="C1984" t="s">
        <v>1732</v>
      </c>
      <c r="D1984" t="s">
        <v>7001</v>
      </c>
      <c r="E1984" t="s">
        <v>1706</v>
      </c>
    </row>
    <row r="1985" spans="1:5">
      <c r="A1985" t="s">
        <v>3704</v>
      </c>
      <c r="B1985" t="s">
        <v>5</v>
      </c>
      <c r="C1985" t="s">
        <v>1732</v>
      </c>
      <c r="D1985" t="s">
        <v>7001</v>
      </c>
      <c r="E1985" t="s">
        <v>1707</v>
      </c>
    </row>
    <row r="1986" spans="1:5">
      <c r="A1986" t="s">
        <v>3705</v>
      </c>
      <c r="B1986" t="s">
        <v>5</v>
      </c>
      <c r="C1986" t="s">
        <v>1732</v>
      </c>
      <c r="D1986" t="s">
        <v>7001</v>
      </c>
      <c r="E1986" t="s">
        <v>1708</v>
      </c>
    </row>
    <row r="1987" spans="1:5">
      <c r="A1987" t="s">
        <v>3706</v>
      </c>
      <c r="B1987" t="s">
        <v>5</v>
      </c>
      <c r="C1987" t="s">
        <v>1732</v>
      </c>
      <c r="D1987" t="s">
        <v>7001</v>
      </c>
      <c r="E1987" t="s">
        <v>1709</v>
      </c>
    </row>
    <row r="1988" spans="1:5">
      <c r="A1988" t="s">
        <v>3707</v>
      </c>
      <c r="B1988" t="s">
        <v>5</v>
      </c>
      <c r="C1988" t="s">
        <v>1732</v>
      </c>
      <c r="D1988" t="s">
        <v>7001</v>
      </c>
      <c r="E1988" t="s">
        <v>1710</v>
      </c>
    </row>
    <row r="1989" spans="1:5">
      <c r="A1989" t="s">
        <v>3708</v>
      </c>
      <c r="B1989" t="s">
        <v>5</v>
      </c>
      <c r="C1989" t="s">
        <v>1732</v>
      </c>
      <c r="D1989" t="s">
        <v>7001</v>
      </c>
      <c r="E1989" t="s">
        <v>1711</v>
      </c>
    </row>
    <row r="1990" spans="1:5">
      <c r="A1990" t="s">
        <v>3709</v>
      </c>
      <c r="B1990" t="s">
        <v>5</v>
      </c>
      <c r="C1990" t="s">
        <v>1732</v>
      </c>
      <c r="D1990" t="s">
        <v>7001</v>
      </c>
      <c r="E1990" t="s">
        <v>1712</v>
      </c>
    </row>
    <row r="1991" spans="1:5">
      <c r="A1991" t="s">
        <v>3710</v>
      </c>
      <c r="B1991" t="s">
        <v>5</v>
      </c>
      <c r="C1991" t="s">
        <v>1732</v>
      </c>
      <c r="D1991" t="s">
        <v>7001</v>
      </c>
      <c r="E1991" t="s">
        <v>1713</v>
      </c>
    </row>
    <row r="1992" spans="1:5">
      <c r="A1992" t="s">
        <v>3711</v>
      </c>
      <c r="B1992" t="s">
        <v>5</v>
      </c>
      <c r="C1992" t="s">
        <v>1732</v>
      </c>
      <c r="D1992" t="s">
        <v>7001</v>
      </c>
      <c r="E1992" t="s">
        <v>1714</v>
      </c>
    </row>
    <row r="1993" spans="1:5">
      <c r="A1993" t="s">
        <v>3712</v>
      </c>
      <c r="B1993" t="s">
        <v>5</v>
      </c>
      <c r="C1993" t="s">
        <v>1732</v>
      </c>
      <c r="D1993" t="s">
        <v>7001</v>
      </c>
      <c r="E1993" t="s">
        <v>1715</v>
      </c>
    </row>
    <row r="1994" spans="1:5">
      <c r="A1994" t="s">
        <v>3713</v>
      </c>
      <c r="B1994" t="s">
        <v>5</v>
      </c>
      <c r="C1994" t="s">
        <v>1732</v>
      </c>
      <c r="D1994" t="s">
        <v>7002</v>
      </c>
      <c r="E1994" t="s">
        <v>1702</v>
      </c>
    </row>
    <row r="1995" spans="1:5">
      <c r="A1995" t="s">
        <v>3714</v>
      </c>
      <c r="B1995" t="s">
        <v>5</v>
      </c>
      <c r="C1995" t="s">
        <v>1732</v>
      </c>
      <c r="D1995" t="s">
        <v>7002</v>
      </c>
      <c r="E1995" t="s">
        <v>1705</v>
      </c>
    </row>
    <row r="1996" spans="1:5">
      <c r="A1996" t="s">
        <v>3715</v>
      </c>
      <c r="B1996" t="s">
        <v>5</v>
      </c>
      <c r="C1996" t="s">
        <v>1732</v>
      </c>
      <c r="D1996" t="s">
        <v>7002</v>
      </c>
      <c r="E1996" t="s">
        <v>1706</v>
      </c>
    </row>
    <row r="1997" spans="1:5">
      <c r="A1997" t="s">
        <v>3716</v>
      </c>
      <c r="B1997" t="s">
        <v>5</v>
      </c>
      <c r="C1997" t="s">
        <v>1732</v>
      </c>
      <c r="D1997" t="s">
        <v>7002</v>
      </c>
      <c r="E1997" t="s">
        <v>1707</v>
      </c>
    </row>
    <row r="1998" spans="1:5">
      <c r="A1998" t="s">
        <v>3717</v>
      </c>
      <c r="B1998" t="s">
        <v>5</v>
      </c>
      <c r="C1998" t="s">
        <v>1732</v>
      </c>
      <c r="D1998" t="s">
        <v>7002</v>
      </c>
      <c r="E1998" t="s">
        <v>1708</v>
      </c>
    </row>
    <row r="1999" spans="1:5">
      <c r="A1999" t="s">
        <v>3718</v>
      </c>
      <c r="B1999" t="s">
        <v>5</v>
      </c>
      <c r="C1999" t="s">
        <v>1732</v>
      </c>
      <c r="D1999" t="s">
        <v>7002</v>
      </c>
      <c r="E1999" t="s">
        <v>1709</v>
      </c>
    </row>
    <row r="2000" spans="1:5">
      <c r="A2000" t="s">
        <v>3719</v>
      </c>
      <c r="B2000" t="s">
        <v>5</v>
      </c>
      <c r="C2000" t="s">
        <v>1732</v>
      </c>
      <c r="D2000" t="s">
        <v>7002</v>
      </c>
      <c r="E2000" t="s">
        <v>1710</v>
      </c>
    </row>
    <row r="2001" spans="1:5">
      <c r="A2001" t="s">
        <v>3720</v>
      </c>
      <c r="B2001" t="s">
        <v>5</v>
      </c>
      <c r="C2001" t="s">
        <v>1732</v>
      </c>
      <c r="D2001" t="s">
        <v>7002</v>
      </c>
      <c r="E2001" t="s">
        <v>1711</v>
      </c>
    </row>
    <row r="2002" spans="1:5">
      <c r="A2002" t="s">
        <v>3721</v>
      </c>
      <c r="B2002" t="s">
        <v>5</v>
      </c>
      <c r="C2002" t="s">
        <v>1732</v>
      </c>
      <c r="D2002" t="s">
        <v>7002</v>
      </c>
      <c r="E2002" t="s">
        <v>1712</v>
      </c>
    </row>
    <row r="2003" spans="1:5">
      <c r="A2003" t="s">
        <v>3722</v>
      </c>
      <c r="B2003" t="s">
        <v>5</v>
      </c>
      <c r="C2003" t="s">
        <v>1732</v>
      </c>
      <c r="D2003" t="s">
        <v>7002</v>
      </c>
      <c r="E2003" t="s">
        <v>1713</v>
      </c>
    </row>
    <row r="2004" spans="1:5">
      <c r="A2004" t="s">
        <v>3723</v>
      </c>
      <c r="B2004" t="s">
        <v>5</v>
      </c>
      <c r="C2004" t="s">
        <v>1732</v>
      </c>
      <c r="D2004" t="s">
        <v>7002</v>
      </c>
      <c r="E2004" t="s">
        <v>1714</v>
      </c>
    </row>
    <row r="2005" spans="1:5">
      <c r="A2005" t="s">
        <v>3724</v>
      </c>
      <c r="B2005" t="s">
        <v>5</v>
      </c>
      <c r="C2005" t="s">
        <v>1732</v>
      </c>
      <c r="D2005" t="s">
        <v>7002</v>
      </c>
      <c r="E2005" t="s">
        <v>1715</v>
      </c>
    </row>
    <row r="2006" spans="1:5">
      <c r="A2006" t="s">
        <v>3725</v>
      </c>
      <c r="B2006" t="s">
        <v>5</v>
      </c>
      <c r="C2006" t="s">
        <v>1732</v>
      </c>
      <c r="D2006" t="s">
        <v>7003</v>
      </c>
      <c r="E2006" t="s">
        <v>1702</v>
      </c>
    </row>
    <row r="2007" spans="1:5">
      <c r="A2007" t="s">
        <v>3726</v>
      </c>
      <c r="B2007" t="s">
        <v>5</v>
      </c>
      <c r="C2007" t="s">
        <v>1732</v>
      </c>
      <c r="D2007" t="s">
        <v>7003</v>
      </c>
      <c r="E2007" t="s">
        <v>1705</v>
      </c>
    </row>
    <row r="2008" spans="1:5">
      <c r="A2008" t="s">
        <v>3727</v>
      </c>
      <c r="B2008" t="s">
        <v>5</v>
      </c>
      <c r="C2008" t="s">
        <v>1732</v>
      </c>
      <c r="D2008" t="s">
        <v>7003</v>
      </c>
      <c r="E2008" t="s">
        <v>1706</v>
      </c>
    </row>
    <row r="2009" spans="1:5">
      <c r="A2009" t="s">
        <v>3728</v>
      </c>
      <c r="B2009" t="s">
        <v>5</v>
      </c>
      <c r="C2009" t="s">
        <v>1732</v>
      </c>
      <c r="D2009" t="s">
        <v>7003</v>
      </c>
      <c r="E2009" t="s">
        <v>1707</v>
      </c>
    </row>
    <row r="2010" spans="1:5">
      <c r="A2010" t="s">
        <v>3729</v>
      </c>
      <c r="B2010" t="s">
        <v>5</v>
      </c>
      <c r="C2010" t="s">
        <v>1732</v>
      </c>
      <c r="D2010" t="s">
        <v>7003</v>
      </c>
      <c r="E2010" t="s">
        <v>1708</v>
      </c>
    </row>
    <row r="2011" spans="1:5">
      <c r="A2011" t="s">
        <v>3730</v>
      </c>
      <c r="B2011" t="s">
        <v>5</v>
      </c>
      <c r="C2011" t="s">
        <v>1732</v>
      </c>
      <c r="D2011" t="s">
        <v>7003</v>
      </c>
      <c r="E2011" t="s">
        <v>1709</v>
      </c>
    </row>
    <row r="2012" spans="1:5">
      <c r="A2012" t="s">
        <v>3731</v>
      </c>
      <c r="B2012" t="s">
        <v>5</v>
      </c>
      <c r="C2012" t="s">
        <v>1732</v>
      </c>
      <c r="D2012" t="s">
        <v>7003</v>
      </c>
      <c r="E2012" t="s">
        <v>1710</v>
      </c>
    </row>
    <row r="2013" spans="1:5">
      <c r="A2013" t="s">
        <v>3732</v>
      </c>
      <c r="B2013" t="s">
        <v>5</v>
      </c>
      <c r="C2013" t="s">
        <v>1732</v>
      </c>
      <c r="D2013" t="s">
        <v>7003</v>
      </c>
      <c r="E2013" t="s">
        <v>1711</v>
      </c>
    </row>
    <row r="2014" spans="1:5">
      <c r="A2014" t="s">
        <v>3733</v>
      </c>
      <c r="B2014" t="s">
        <v>5</v>
      </c>
      <c r="C2014" t="s">
        <v>1732</v>
      </c>
      <c r="D2014" t="s">
        <v>7003</v>
      </c>
      <c r="E2014" t="s">
        <v>1712</v>
      </c>
    </row>
    <row r="2015" spans="1:5">
      <c r="A2015" t="s">
        <v>3734</v>
      </c>
      <c r="B2015" t="s">
        <v>5</v>
      </c>
      <c r="C2015" t="s">
        <v>1732</v>
      </c>
      <c r="D2015" t="s">
        <v>7003</v>
      </c>
      <c r="E2015" t="s">
        <v>1713</v>
      </c>
    </row>
    <row r="2016" spans="1:5">
      <c r="A2016" t="s">
        <v>3735</v>
      </c>
      <c r="B2016" t="s">
        <v>5</v>
      </c>
      <c r="C2016" t="s">
        <v>1732</v>
      </c>
      <c r="D2016" t="s">
        <v>7003</v>
      </c>
      <c r="E2016" t="s">
        <v>1714</v>
      </c>
    </row>
    <row r="2017" spans="1:5">
      <c r="A2017" t="s">
        <v>3736</v>
      </c>
      <c r="B2017" t="s">
        <v>5</v>
      </c>
      <c r="C2017" t="s">
        <v>1732</v>
      </c>
      <c r="D2017" t="s">
        <v>7003</v>
      </c>
      <c r="E2017" t="s">
        <v>1715</v>
      </c>
    </row>
    <row r="2018" spans="1:5">
      <c r="A2018" t="s">
        <v>3737</v>
      </c>
      <c r="B2018" t="s">
        <v>5</v>
      </c>
      <c r="C2018" t="s">
        <v>1732</v>
      </c>
      <c r="D2018" t="s">
        <v>7004</v>
      </c>
      <c r="E2018" t="s">
        <v>1702</v>
      </c>
    </row>
    <row r="2019" spans="1:5">
      <c r="A2019" t="s">
        <v>3738</v>
      </c>
      <c r="B2019" t="s">
        <v>5</v>
      </c>
      <c r="C2019" t="s">
        <v>1732</v>
      </c>
      <c r="D2019" t="s">
        <v>7004</v>
      </c>
      <c r="E2019" t="s">
        <v>1705</v>
      </c>
    </row>
    <row r="2020" spans="1:5">
      <c r="A2020" t="s">
        <v>3739</v>
      </c>
      <c r="B2020" t="s">
        <v>5</v>
      </c>
      <c r="C2020" t="s">
        <v>1732</v>
      </c>
      <c r="D2020" t="s">
        <v>7004</v>
      </c>
      <c r="E2020" t="s">
        <v>1706</v>
      </c>
    </row>
    <row r="2021" spans="1:5">
      <c r="A2021" t="s">
        <v>3740</v>
      </c>
      <c r="B2021" t="s">
        <v>5</v>
      </c>
      <c r="C2021" t="s">
        <v>1732</v>
      </c>
      <c r="D2021" t="s">
        <v>7004</v>
      </c>
      <c r="E2021" t="s">
        <v>1707</v>
      </c>
    </row>
    <row r="2022" spans="1:5">
      <c r="A2022" t="s">
        <v>3741</v>
      </c>
      <c r="B2022" t="s">
        <v>5</v>
      </c>
      <c r="C2022" t="s">
        <v>1732</v>
      </c>
      <c r="D2022" t="s">
        <v>7004</v>
      </c>
      <c r="E2022" t="s">
        <v>1708</v>
      </c>
    </row>
    <row r="2023" spans="1:5">
      <c r="A2023" t="s">
        <v>3742</v>
      </c>
      <c r="B2023" t="s">
        <v>5</v>
      </c>
      <c r="C2023" t="s">
        <v>1732</v>
      </c>
      <c r="D2023" t="s">
        <v>7004</v>
      </c>
      <c r="E2023" t="s">
        <v>1709</v>
      </c>
    </row>
    <row r="2024" spans="1:5">
      <c r="A2024" t="s">
        <v>3743</v>
      </c>
      <c r="B2024" t="s">
        <v>5</v>
      </c>
      <c r="C2024" t="s">
        <v>1732</v>
      </c>
      <c r="D2024" t="s">
        <v>7004</v>
      </c>
      <c r="E2024" t="s">
        <v>1710</v>
      </c>
    </row>
    <row r="2025" spans="1:5">
      <c r="A2025" t="s">
        <v>3744</v>
      </c>
      <c r="B2025" t="s">
        <v>5</v>
      </c>
      <c r="C2025" t="s">
        <v>1732</v>
      </c>
      <c r="D2025" t="s">
        <v>7004</v>
      </c>
      <c r="E2025" t="s">
        <v>1711</v>
      </c>
    </row>
    <row r="2026" spans="1:5">
      <c r="A2026" t="s">
        <v>3745</v>
      </c>
      <c r="B2026" t="s">
        <v>5</v>
      </c>
      <c r="C2026" t="s">
        <v>1732</v>
      </c>
      <c r="D2026" t="s">
        <v>7004</v>
      </c>
      <c r="E2026" t="s">
        <v>1712</v>
      </c>
    </row>
    <row r="2027" spans="1:5">
      <c r="A2027" t="s">
        <v>3746</v>
      </c>
      <c r="B2027" t="s">
        <v>5</v>
      </c>
      <c r="C2027" t="s">
        <v>1732</v>
      </c>
      <c r="D2027" t="s">
        <v>7004</v>
      </c>
      <c r="E2027" t="s">
        <v>1713</v>
      </c>
    </row>
    <row r="2028" spans="1:5">
      <c r="A2028" t="s">
        <v>3747</v>
      </c>
      <c r="B2028" t="s">
        <v>5</v>
      </c>
      <c r="C2028" t="s">
        <v>1732</v>
      </c>
      <c r="D2028" t="s">
        <v>7004</v>
      </c>
      <c r="E2028" t="s">
        <v>1714</v>
      </c>
    </row>
    <row r="2029" spans="1:5">
      <c r="A2029" t="s">
        <v>3748</v>
      </c>
      <c r="B2029" t="s">
        <v>5</v>
      </c>
      <c r="C2029" t="s">
        <v>1732</v>
      </c>
      <c r="D2029" t="s">
        <v>7004</v>
      </c>
      <c r="E2029" t="s">
        <v>1715</v>
      </c>
    </row>
    <row r="2030" spans="1:5">
      <c r="A2030" t="s">
        <v>3749</v>
      </c>
      <c r="B2030" t="s">
        <v>5</v>
      </c>
      <c r="C2030" t="s">
        <v>1732</v>
      </c>
      <c r="D2030" t="s">
        <v>7005</v>
      </c>
      <c r="E2030" t="s">
        <v>1702</v>
      </c>
    </row>
    <row r="2031" spans="1:5">
      <c r="A2031" t="s">
        <v>3750</v>
      </c>
      <c r="B2031" t="s">
        <v>5</v>
      </c>
      <c r="C2031" t="s">
        <v>1732</v>
      </c>
      <c r="D2031" t="s">
        <v>7005</v>
      </c>
      <c r="E2031" t="s">
        <v>1705</v>
      </c>
    </row>
    <row r="2032" spans="1:5">
      <c r="A2032" t="s">
        <v>3751</v>
      </c>
      <c r="B2032" t="s">
        <v>5</v>
      </c>
      <c r="C2032" t="s">
        <v>1732</v>
      </c>
      <c r="D2032" t="s">
        <v>7005</v>
      </c>
      <c r="E2032" t="s">
        <v>1706</v>
      </c>
    </row>
    <row r="2033" spans="1:5">
      <c r="A2033" t="s">
        <v>3752</v>
      </c>
      <c r="B2033" t="s">
        <v>5</v>
      </c>
      <c r="C2033" t="s">
        <v>1732</v>
      </c>
      <c r="D2033" t="s">
        <v>7005</v>
      </c>
      <c r="E2033" t="s">
        <v>1707</v>
      </c>
    </row>
    <row r="2034" spans="1:5">
      <c r="A2034" t="s">
        <v>3753</v>
      </c>
      <c r="B2034" t="s">
        <v>5</v>
      </c>
      <c r="C2034" t="s">
        <v>1732</v>
      </c>
      <c r="D2034" t="s">
        <v>7005</v>
      </c>
      <c r="E2034" t="s">
        <v>1708</v>
      </c>
    </row>
    <row r="2035" spans="1:5">
      <c r="A2035" t="s">
        <v>3754</v>
      </c>
      <c r="B2035" t="s">
        <v>5</v>
      </c>
      <c r="C2035" t="s">
        <v>1732</v>
      </c>
      <c r="D2035" t="s">
        <v>7005</v>
      </c>
      <c r="E2035" t="s">
        <v>1709</v>
      </c>
    </row>
    <row r="2036" spans="1:5">
      <c r="A2036" t="s">
        <v>3755</v>
      </c>
      <c r="B2036" t="s">
        <v>5</v>
      </c>
      <c r="C2036" t="s">
        <v>1732</v>
      </c>
      <c r="D2036" t="s">
        <v>7005</v>
      </c>
      <c r="E2036" t="s">
        <v>1710</v>
      </c>
    </row>
    <row r="2037" spans="1:5">
      <c r="A2037" t="s">
        <v>3756</v>
      </c>
      <c r="B2037" t="s">
        <v>5</v>
      </c>
      <c r="C2037" t="s">
        <v>1732</v>
      </c>
      <c r="D2037" t="s">
        <v>7005</v>
      </c>
      <c r="E2037" t="s">
        <v>1711</v>
      </c>
    </row>
    <row r="2038" spans="1:5">
      <c r="A2038" t="s">
        <v>3757</v>
      </c>
      <c r="B2038" t="s">
        <v>5</v>
      </c>
      <c r="C2038" t="s">
        <v>1732</v>
      </c>
      <c r="D2038" t="s">
        <v>7005</v>
      </c>
      <c r="E2038" t="s">
        <v>1712</v>
      </c>
    </row>
    <row r="2039" spans="1:5">
      <c r="A2039" t="s">
        <v>3758</v>
      </c>
      <c r="B2039" t="s">
        <v>5</v>
      </c>
      <c r="C2039" t="s">
        <v>1732</v>
      </c>
      <c r="D2039" t="s">
        <v>7005</v>
      </c>
      <c r="E2039" t="s">
        <v>1713</v>
      </c>
    </row>
    <row r="2040" spans="1:5">
      <c r="A2040" t="s">
        <v>3759</v>
      </c>
      <c r="B2040" t="s">
        <v>5</v>
      </c>
      <c r="C2040" t="s">
        <v>1732</v>
      </c>
      <c r="D2040" t="s">
        <v>7005</v>
      </c>
      <c r="E2040" t="s">
        <v>1714</v>
      </c>
    </row>
    <row r="2041" spans="1:5">
      <c r="A2041" t="s">
        <v>3760</v>
      </c>
      <c r="B2041" t="s">
        <v>5</v>
      </c>
      <c r="C2041" t="s">
        <v>1732</v>
      </c>
      <c r="D2041" t="s">
        <v>7005</v>
      </c>
      <c r="E2041" t="s">
        <v>1715</v>
      </c>
    </row>
    <row r="2042" spans="1:5">
      <c r="A2042" t="s">
        <v>3761</v>
      </c>
      <c r="B2042" t="s">
        <v>5</v>
      </c>
      <c r="C2042" t="s">
        <v>1732</v>
      </c>
      <c r="D2042" t="s">
        <v>7006</v>
      </c>
      <c r="E2042" t="s">
        <v>1702</v>
      </c>
    </row>
    <row r="2043" spans="1:5">
      <c r="A2043" t="s">
        <v>3762</v>
      </c>
      <c r="B2043" t="s">
        <v>5</v>
      </c>
      <c r="C2043" t="s">
        <v>1732</v>
      </c>
      <c r="D2043" t="s">
        <v>7006</v>
      </c>
      <c r="E2043" t="s">
        <v>1705</v>
      </c>
    </row>
    <row r="2044" spans="1:5">
      <c r="A2044" t="s">
        <v>3763</v>
      </c>
      <c r="B2044" t="s">
        <v>5</v>
      </c>
      <c r="C2044" t="s">
        <v>1732</v>
      </c>
      <c r="D2044" t="s">
        <v>7006</v>
      </c>
      <c r="E2044" t="s">
        <v>1706</v>
      </c>
    </row>
    <row r="2045" spans="1:5">
      <c r="A2045" t="s">
        <v>3764</v>
      </c>
      <c r="B2045" t="s">
        <v>5</v>
      </c>
      <c r="C2045" t="s">
        <v>1732</v>
      </c>
      <c r="D2045" t="s">
        <v>7006</v>
      </c>
      <c r="E2045" t="s">
        <v>1707</v>
      </c>
    </row>
    <row r="2046" spans="1:5">
      <c r="A2046" t="s">
        <v>3765</v>
      </c>
      <c r="B2046" t="s">
        <v>5</v>
      </c>
      <c r="C2046" t="s">
        <v>1732</v>
      </c>
      <c r="D2046" t="s">
        <v>7006</v>
      </c>
      <c r="E2046" t="s">
        <v>1708</v>
      </c>
    </row>
    <row r="2047" spans="1:5">
      <c r="A2047" t="s">
        <v>3766</v>
      </c>
      <c r="B2047" t="s">
        <v>5</v>
      </c>
      <c r="C2047" t="s">
        <v>1732</v>
      </c>
      <c r="D2047" t="s">
        <v>7006</v>
      </c>
      <c r="E2047" t="s">
        <v>1709</v>
      </c>
    </row>
    <row r="2048" spans="1:5">
      <c r="A2048" t="s">
        <v>3767</v>
      </c>
      <c r="B2048" t="s">
        <v>5</v>
      </c>
      <c r="C2048" t="s">
        <v>1732</v>
      </c>
      <c r="D2048" t="s">
        <v>7006</v>
      </c>
      <c r="E2048" t="s">
        <v>1710</v>
      </c>
    </row>
    <row r="2049" spans="1:5">
      <c r="A2049" t="s">
        <v>3768</v>
      </c>
      <c r="B2049" t="s">
        <v>5</v>
      </c>
      <c r="C2049" t="s">
        <v>1732</v>
      </c>
      <c r="D2049" t="s">
        <v>7006</v>
      </c>
      <c r="E2049" t="s">
        <v>1711</v>
      </c>
    </row>
    <row r="2050" spans="1:5">
      <c r="A2050" t="s">
        <v>3769</v>
      </c>
      <c r="B2050" t="s">
        <v>5</v>
      </c>
      <c r="C2050" t="s">
        <v>1732</v>
      </c>
      <c r="D2050" t="s">
        <v>7006</v>
      </c>
      <c r="E2050" t="s">
        <v>1712</v>
      </c>
    </row>
    <row r="2051" spans="1:5">
      <c r="A2051" t="s">
        <v>3770</v>
      </c>
      <c r="B2051" t="s">
        <v>5</v>
      </c>
      <c r="C2051" t="s">
        <v>1732</v>
      </c>
      <c r="D2051" t="s">
        <v>7006</v>
      </c>
      <c r="E2051" t="s">
        <v>1713</v>
      </c>
    </row>
    <row r="2052" spans="1:5">
      <c r="A2052" t="s">
        <v>3771</v>
      </c>
      <c r="B2052" t="s">
        <v>5</v>
      </c>
      <c r="C2052" t="s">
        <v>1732</v>
      </c>
      <c r="D2052" t="s">
        <v>7006</v>
      </c>
      <c r="E2052" t="s">
        <v>1714</v>
      </c>
    </row>
    <row r="2053" spans="1:5">
      <c r="A2053" t="s">
        <v>3772</v>
      </c>
      <c r="B2053" t="s">
        <v>5</v>
      </c>
      <c r="C2053" t="s">
        <v>1732</v>
      </c>
      <c r="D2053" t="s">
        <v>7006</v>
      </c>
      <c r="E2053" t="s">
        <v>1715</v>
      </c>
    </row>
    <row r="2054" spans="1:5">
      <c r="A2054" t="s">
        <v>3773</v>
      </c>
      <c r="B2054" t="s">
        <v>5</v>
      </c>
      <c r="C2054" t="s">
        <v>1732</v>
      </c>
      <c r="D2054" t="s">
        <v>7007</v>
      </c>
      <c r="E2054" t="s">
        <v>1702</v>
      </c>
    </row>
    <row r="2055" spans="1:5">
      <c r="A2055" t="s">
        <v>3774</v>
      </c>
      <c r="B2055" t="s">
        <v>5</v>
      </c>
      <c r="C2055" t="s">
        <v>1732</v>
      </c>
      <c r="D2055" t="s">
        <v>7007</v>
      </c>
      <c r="E2055" t="s">
        <v>1705</v>
      </c>
    </row>
    <row r="2056" spans="1:5">
      <c r="A2056" t="s">
        <v>3775</v>
      </c>
      <c r="B2056" t="s">
        <v>5</v>
      </c>
      <c r="C2056" t="s">
        <v>1732</v>
      </c>
      <c r="D2056" t="s">
        <v>7007</v>
      </c>
      <c r="E2056" t="s">
        <v>1706</v>
      </c>
    </row>
    <row r="2057" spans="1:5">
      <c r="A2057" t="s">
        <v>3776</v>
      </c>
      <c r="B2057" t="s">
        <v>5</v>
      </c>
      <c r="C2057" t="s">
        <v>1732</v>
      </c>
      <c r="D2057" t="s">
        <v>7007</v>
      </c>
      <c r="E2057" t="s">
        <v>1707</v>
      </c>
    </row>
    <row r="2058" spans="1:5">
      <c r="A2058" t="s">
        <v>3777</v>
      </c>
      <c r="B2058" t="s">
        <v>5</v>
      </c>
      <c r="C2058" t="s">
        <v>1732</v>
      </c>
      <c r="D2058" t="s">
        <v>7007</v>
      </c>
      <c r="E2058" t="s">
        <v>1708</v>
      </c>
    </row>
    <row r="2059" spans="1:5">
      <c r="A2059" t="s">
        <v>3778</v>
      </c>
      <c r="B2059" t="s">
        <v>5</v>
      </c>
      <c r="C2059" t="s">
        <v>1732</v>
      </c>
      <c r="D2059" t="s">
        <v>7007</v>
      </c>
      <c r="E2059" t="s">
        <v>1709</v>
      </c>
    </row>
    <row r="2060" spans="1:5">
      <c r="A2060" t="s">
        <v>3779</v>
      </c>
      <c r="B2060" t="s">
        <v>5</v>
      </c>
      <c r="C2060" t="s">
        <v>1732</v>
      </c>
      <c r="D2060" t="s">
        <v>7007</v>
      </c>
      <c r="E2060" t="s">
        <v>1710</v>
      </c>
    </row>
    <row r="2061" spans="1:5">
      <c r="A2061" t="s">
        <v>3780</v>
      </c>
      <c r="B2061" t="s">
        <v>5</v>
      </c>
      <c r="C2061" t="s">
        <v>1732</v>
      </c>
      <c r="D2061" t="s">
        <v>7007</v>
      </c>
      <c r="E2061" t="s">
        <v>1711</v>
      </c>
    </row>
    <row r="2062" spans="1:5">
      <c r="A2062" t="s">
        <v>3781</v>
      </c>
      <c r="B2062" t="s">
        <v>5</v>
      </c>
      <c r="C2062" t="s">
        <v>1732</v>
      </c>
      <c r="D2062" t="s">
        <v>7007</v>
      </c>
      <c r="E2062" t="s">
        <v>1712</v>
      </c>
    </row>
    <row r="2063" spans="1:5">
      <c r="A2063" t="s">
        <v>3782</v>
      </c>
      <c r="B2063" t="s">
        <v>5</v>
      </c>
      <c r="C2063" t="s">
        <v>1732</v>
      </c>
      <c r="D2063" t="s">
        <v>7007</v>
      </c>
      <c r="E2063" t="s">
        <v>1713</v>
      </c>
    </row>
    <row r="2064" spans="1:5">
      <c r="A2064" t="s">
        <v>3783</v>
      </c>
      <c r="B2064" t="s">
        <v>5</v>
      </c>
      <c r="C2064" t="s">
        <v>1732</v>
      </c>
      <c r="D2064" t="s">
        <v>7007</v>
      </c>
      <c r="E2064" t="s">
        <v>1714</v>
      </c>
    </row>
    <row r="2065" spans="1:5">
      <c r="A2065" t="s">
        <v>3784</v>
      </c>
      <c r="B2065" t="s">
        <v>5</v>
      </c>
      <c r="C2065" t="s">
        <v>1732</v>
      </c>
      <c r="D2065" t="s">
        <v>7007</v>
      </c>
      <c r="E2065" t="s">
        <v>1715</v>
      </c>
    </row>
    <row r="2066" spans="1:5">
      <c r="A2066" t="s">
        <v>3785</v>
      </c>
      <c r="B2066" t="s">
        <v>5</v>
      </c>
      <c r="C2066" t="s">
        <v>1732</v>
      </c>
      <c r="D2066" t="s">
        <v>7008</v>
      </c>
      <c r="E2066" t="s">
        <v>1702</v>
      </c>
    </row>
    <row r="2067" spans="1:5">
      <c r="A2067" t="s">
        <v>3786</v>
      </c>
      <c r="B2067" t="s">
        <v>5</v>
      </c>
      <c r="C2067" t="s">
        <v>1732</v>
      </c>
      <c r="D2067" t="s">
        <v>7008</v>
      </c>
      <c r="E2067" t="s">
        <v>1705</v>
      </c>
    </row>
    <row r="2068" spans="1:5">
      <c r="A2068" t="s">
        <v>3787</v>
      </c>
      <c r="B2068" t="s">
        <v>5</v>
      </c>
      <c r="C2068" t="s">
        <v>1732</v>
      </c>
      <c r="D2068" t="s">
        <v>7008</v>
      </c>
      <c r="E2068" t="s">
        <v>1706</v>
      </c>
    </row>
    <row r="2069" spans="1:5">
      <c r="A2069" t="s">
        <v>3788</v>
      </c>
      <c r="B2069" t="s">
        <v>5</v>
      </c>
      <c r="C2069" t="s">
        <v>1732</v>
      </c>
      <c r="D2069" t="s">
        <v>7008</v>
      </c>
      <c r="E2069" t="s">
        <v>1707</v>
      </c>
    </row>
    <row r="2070" spans="1:5">
      <c r="A2070" t="s">
        <v>3789</v>
      </c>
      <c r="B2070" t="s">
        <v>5</v>
      </c>
      <c r="C2070" t="s">
        <v>1732</v>
      </c>
      <c r="D2070" t="s">
        <v>7008</v>
      </c>
      <c r="E2070" t="s">
        <v>1708</v>
      </c>
    </row>
    <row r="2071" spans="1:5">
      <c r="A2071" t="s">
        <v>3790</v>
      </c>
      <c r="B2071" t="s">
        <v>5</v>
      </c>
      <c r="C2071" t="s">
        <v>1732</v>
      </c>
      <c r="D2071" t="s">
        <v>7008</v>
      </c>
      <c r="E2071" t="s">
        <v>1709</v>
      </c>
    </row>
    <row r="2072" spans="1:5">
      <c r="A2072" t="s">
        <v>3791</v>
      </c>
      <c r="B2072" t="s">
        <v>5</v>
      </c>
      <c r="C2072" t="s">
        <v>1732</v>
      </c>
      <c r="D2072" t="s">
        <v>7008</v>
      </c>
      <c r="E2072" t="s">
        <v>1710</v>
      </c>
    </row>
    <row r="2073" spans="1:5">
      <c r="A2073" t="s">
        <v>3792</v>
      </c>
      <c r="B2073" t="s">
        <v>5</v>
      </c>
      <c r="C2073" t="s">
        <v>1732</v>
      </c>
      <c r="D2073" t="s">
        <v>7008</v>
      </c>
      <c r="E2073" t="s">
        <v>1711</v>
      </c>
    </row>
    <row r="2074" spans="1:5">
      <c r="A2074" t="s">
        <v>3793</v>
      </c>
      <c r="B2074" t="s">
        <v>5</v>
      </c>
      <c r="C2074" t="s">
        <v>1732</v>
      </c>
      <c r="D2074" t="s">
        <v>7008</v>
      </c>
      <c r="E2074" t="s">
        <v>1712</v>
      </c>
    </row>
    <row r="2075" spans="1:5">
      <c r="A2075" t="s">
        <v>3794</v>
      </c>
      <c r="B2075" t="s">
        <v>5</v>
      </c>
      <c r="C2075" t="s">
        <v>1732</v>
      </c>
      <c r="D2075" t="s">
        <v>7008</v>
      </c>
      <c r="E2075" t="s">
        <v>1713</v>
      </c>
    </row>
    <row r="2076" spans="1:5">
      <c r="A2076" t="s">
        <v>3795</v>
      </c>
      <c r="B2076" t="s">
        <v>5</v>
      </c>
      <c r="C2076" t="s">
        <v>1732</v>
      </c>
      <c r="D2076" t="s">
        <v>7008</v>
      </c>
      <c r="E2076" t="s">
        <v>1714</v>
      </c>
    </row>
    <row r="2077" spans="1:5">
      <c r="A2077" t="s">
        <v>3796</v>
      </c>
      <c r="B2077" t="s">
        <v>5</v>
      </c>
      <c r="C2077" t="s">
        <v>1732</v>
      </c>
      <c r="D2077" t="s">
        <v>7008</v>
      </c>
      <c r="E2077" t="s">
        <v>1715</v>
      </c>
    </row>
    <row r="2078" spans="1:5">
      <c r="A2078" t="s">
        <v>3797</v>
      </c>
      <c r="B2078" t="s">
        <v>5</v>
      </c>
      <c r="C2078" t="s">
        <v>1732</v>
      </c>
      <c r="D2078" t="s">
        <v>7009</v>
      </c>
      <c r="E2078" t="s">
        <v>1702</v>
      </c>
    </row>
    <row r="2079" spans="1:5">
      <c r="A2079" t="s">
        <v>3798</v>
      </c>
      <c r="B2079" t="s">
        <v>5</v>
      </c>
      <c r="C2079" t="s">
        <v>1732</v>
      </c>
      <c r="D2079" t="s">
        <v>7009</v>
      </c>
      <c r="E2079" t="s">
        <v>1705</v>
      </c>
    </row>
    <row r="2080" spans="1:5">
      <c r="A2080" t="s">
        <v>3799</v>
      </c>
      <c r="B2080" t="s">
        <v>5</v>
      </c>
      <c r="C2080" t="s">
        <v>1732</v>
      </c>
      <c r="D2080" t="s">
        <v>7009</v>
      </c>
      <c r="E2080" t="s">
        <v>1706</v>
      </c>
    </row>
    <row r="2081" spans="1:5">
      <c r="A2081" t="s">
        <v>3800</v>
      </c>
      <c r="B2081" t="s">
        <v>5</v>
      </c>
      <c r="C2081" t="s">
        <v>1732</v>
      </c>
      <c r="D2081" t="s">
        <v>7009</v>
      </c>
      <c r="E2081" t="s">
        <v>1707</v>
      </c>
    </row>
    <row r="2082" spans="1:5">
      <c r="A2082" t="s">
        <v>3801</v>
      </c>
      <c r="B2082" t="s">
        <v>5</v>
      </c>
      <c r="C2082" t="s">
        <v>1732</v>
      </c>
      <c r="D2082" t="s">
        <v>7009</v>
      </c>
      <c r="E2082" t="s">
        <v>1708</v>
      </c>
    </row>
    <row r="2083" spans="1:5">
      <c r="A2083" t="s">
        <v>3802</v>
      </c>
      <c r="B2083" t="s">
        <v>5</v>
      </c>
      <c r="C2083" t="s">
        <v>1732</v>
      </c>
      <c r="D2083" t="s">
        <v>7009</v>
      </c>
      <c r="E2083" t="s">
        <v>1709</v>
      </c>
    </row>
    <row r="2084" spans="1:5">
      <c r="A2084" t="s">
        <v>3803</v>
      </c>
      <c r="B2084" t="s">
        <v>5</v>
      </c>
      <c r="C2084" t="s">
        <v>1732</v>
      </c>
      <c r="D2084" t="s">
        <v>7009</v>
      </c>
      <c r="E2084" t="s">
        <v>1710</v>
      </c>
    </row>
    <row r="2085" spans="1:5">
      <c r="A2085" t="s">
        <v>3804</v>
      </c>
      <c r="B2085" t="s">
        <v>5</v>
      </c>
      <c r="C2085" t="s">
        <v>1732</v>
      </c>
      <c r="D2085" t="s">
        <v>7009</v>
      </c>
      <c r="E2085" t="s">
        <v>1711</v>
      </c>
    </row>
    <row r="2086" spans="1:5">
      <c r="A2086" t="s">
        <v>3805</v>
      </c>
      <c r="B2086" t="s">
        <v>5</v>
      </c>
      <c r="C2086" t="s">
        <v>1732</v>
      </c>
      <c r="D2086" t="s">
        <v>7009</v>
      </c>
      <c r="E2086" t="s">
        <v>1712</v>
      </c>
    </row>
    <row r="2087" spans="1:5">
      <c r="A2087" t="s">
        <v>3806</v>
      </c>
      <c r="B2087" t="s">
        <v>5</v>
      </c>
      <c r="C2087" t="s">
        <v>1732</v>
      </c>
      <c r="D2087" t="s">
        <v>7009</v>
      </c>
      <c r="E2087" t="s">
        <v>1713</v>
      </c>
    </row>
    <row r="2088" spans="1:5">
      <c r="A2088" t="s">
        <v>3807</v>
      </c>
      <c r="B2088" t="s">
        <v>5</v>
      </c>
      <c r="C2088" t="s">
        <v>1732</v>
      </c>
      <c r="D2088" t="s">
        <v>7009</v>
      </c>
      <c r="E2088" t="s">
        <v>1714</v>
      </c>
    </row>
    <row r="2089" spans="1:5">
      <c r="A2089" t="s">
        <v>3808</v>
      </c>
      <c r="B2089" t="s">
        <v>5</v>
      </c>
      <c r="C2089" t="s">
        <v>1732</v>
      </c>
      <c r="D2089" t="s">
        <v>7009</v>
      </c>
      <c r="E2089" t="s">
        <v>1715</v>
      </c>
    </row>
    <row r="2090" spans="1:5">
      <c r="A2090" t="s">
        <v>3809</v>
      </c>
      <c r="B2090" t="s">
        <v>5</v>
      </c>
      <c r="C2090" t="s">
        <v>1732</v>
      </c>
      <c r="D2090" t="s">
        <v>7010</v>
      </c>
      <c r="E2090" t="s">
        <v>1702</v>
      </c>
    </row>
    <row r="2091" spans="1:5">
      <c r="A2091" t="s">
        <v>3810</v>
      </c>
      <c r="B2091" t="s">
        <v>5</v>
      </c>
      <c r="C2091" t="s">
        <v>1732</v>
      </c>
      <c r="D2091" t="s">
        <v>7010</v>
      </c>
      <c r="E2091" t="s">
        <v>1705</v>
      </c>
    </row>
    <row r="2092" spans="1:5">
      <c r="A2092" t="s">
        <v>3811</v>
      </c>
      <c r="B2092" t="s">
        <v>5</v>
      </c>
      <c r="C2092" t="s">
        <v>1732</v>
      </c>
      <c r="D2092" t="s">
        <v>7010</v>
      </c>
      <c r="E2092" t="s">
        <v>1706</v>
      </c>
    </row>
    <row r="2093" spans="1:5">
      <c r="A2093" t="s">
        <v>3812</v>
      </c>
      <c r="B2093" t="s">
        <v>5</v>
      </c>
      <c r="C2093" t="s">
        <v>1732</v>
      </c>
      <c r="D2093" t="s">
        <v>7010</v>
      </c>
      <c r="E2093" t="s">
        <v>1707</v>
      </c>
    </row>
    <row r="2094" spans="1:5">
      <c r="A2094" t="s">
        <v>3813</v>
      </c>
      <c r="B2094" t="s">
        <v>5</v>
      </c>
      <c r="C2094" t="s">
        <v>1732</v>
      </c>
      <c r="D2094" t="s">
        <v>7010</v>
      </c>
      <c r="E2094" t="s">
        <v>1708</v>
      </c>
    </row>
    <row r="2095" spans="1:5">
      <c r="A2095" t="s">
        <v>3814</v>
      </c>
      <c r="B2095" t="s">
        <v>5</v>
      </c>
      <c r="C2095" t="s">
        <v>1732</v>
      </c>
      <c r="D2095" t="s">
        <v>7010</v>
      </c>
      <c r="E2095" t="s">
        <v>1709</v>
      </c>
    </row>
    <row r="2096" spans="1:5">
      <c r="A2096" t="s">
        <v>3815</v>
      </c>
      <c r="B2096" t="s">
        <v>5</v>
      </c>
      <c r="C2096" t="s">
        <v>1732</v>
      </c>
      <c r="D2096" t="s">
        <v>7010</v>
      </c>
      <c r="E2096" t="s">
        <v>1710</v>
      </c>
    </row>
    <row r="2097" spans="1:5">
      <c r="A2097" t="s">
        <v>3816</v>
      </c>
      <c r="B2097" t="s">
        <v>5</v>
      </c>
      <c r="C2097" t="s">
        <v>1732</v>
      </c>
      <c r="D2097" t="s">
        <v>7010</v>
      </c>
      <c r="E2097" t="s">
        <v>1711</v>
      </c>
    </row>
    <row r="2098" spans="1:5">
      <c r="A2098" t="s">
        <v>3817</v>
      </c>
      <c r="B2098" t="s">
        <v>5</v>
      </c>
      <c r="C2098" t="s">
        <v>1732</v>
      </c>
      <c r="D2098" t="s">
        <v>7010</v>
      </c>
      <c r="E2098" t="s">
        <v>1712</v>
      </c>
    </row>
    <row r="2099" spans="1:5">
      <c r="A2099" t="s">
        <v>3818</v>
      </c>
      <c r="B2099" t="s">
        <v>5</v>
      </c>
      <c r="C2099" t="s">
        <v>1732</v>
      </c>
      <c r="D2099" t="s">
        <v>7010</v>
      </c>
      <c r="E2099" t="s">
        <v>1713</v>
      </c>
    </row>
    <row r="2100" spans="1:5">
      <c r="A2100" t="s">
        <v>3819</v>
      </c>
      <c r="B2100" t="s">
        <v>5</v>
      </c>
      <c r="C2100" t="s">
        <v>1732</v>
      </c>
      <c r="D2100" t="s">
        <v>7010</v>
      </c>
      <c r="E2100" t="s">
        <v>1714</v>
      </c>
    </row>
    <row r="2101" spans="1:5">
      <c r="A2101" t="s">
        <v>3820</v>
      </c>
      <c r="B2101" t="s">
        <v>5</v>
      </c>
      <c r="C2101" t="s">
        <v>1732</v>
      </c>
      <c r="D2101" t="s">
        <v>7010</v>
      </c>
      <c r="E2101" t="s">
        <v>1715</v>
      </c>
    </row>
    <row r="2102" spans="1:5">
      <c r="A2102" t="s">
        <v>3821</v>
      </c>
      <c r="B2102" t="s">
        <v>5</v>
      </c>
      <c r="C2102" t="s">
        <v>1732</v>
      </c>
      <c r="D2102" t="s">
        <v>7011</v>
      </c>
      <c r="E2102" t="s">
        <v>1702</v>
      </c>
    </row>
    <row r="2103" spans="1:5">
      <c r="A2103" t="s">
        <v>3822</v>
      </c>
      <c r="B2103" t="s">
        <v>5</v>
      </c>
      <c r="C2103" t="s">
        <v>1732</v>
      </c>
      <c r="D2103" t="s">
        <v>7011</v>
      </c>
      <c r="E2103" t="s">
        <v>1705</v>
      </c>
    </row>
    <row r="2104" spans="1:5">
      <c r="A2104" t="s">
        <v>3823</v>
      </c>
      <c r="B2104" t="s">
        <v>5</v>
      </c>
      <c r="C2104" t="s">
        <v>1732</v>
      </c>
      <c r="D2104" t="s">
        <v>7011</v>
      </c>
      <c r="E2104" t="s">
        <v>1706</v>
      </c>
    </row>
    <row r="2105" spans="1:5">
      <c r="A2105" t="s">
        <v>3824</v>
      </c>
      <c r="B2105" t="s">
        <v>5</v>
      </c>
      <c r="C2105" t="s">
        <v>1732</v>
      </c>
      <c r="D2105" t="s">
        <v>7011</v>
      </c>
      <c r="E2105" t="s">
        <v>1707</v>
      </c>
    </row>
    <row r="2106" spans="1:5">
      <c r="A2106" t="s">
        <v>3825</v>
      </c>
      <c r="B2106" t="s">
        <v>5</v>
      </c>
      <c r="C2106" t="s">
        <v>1732</v>
      </c>
      <c r="D2106" t="s">
        <v>7011</v>
      </c>
      <c r="E2106" t="s">
        <v>1708</v>
      </c>
    </row>
    <row r="2107" spans="1:5">
      <c r="A2107" t="s">
        <v>3826</v>
      </c>
      <c r="B2107" t="s">
        <v>5</v>
      </c>
      <c r="C2107" t="s">
        <v>1732</v>
      </c>
      <c r="D2107" t="s">
        <v>7011</v>
      </c>
      <c r="E2107" t="s">
        <v>1709</v>
      </c>
    </row>
    <row r="2108" spans="1:5">
      <c r="A2108" t="s">
        <v>3827</v>
      </c>
      <c r="B2108" t="s">
        <v>5</v>
      </c>
      <c r="C2108" t="s">
        <v>1732</v>
      </c>
      <c r="D2108" t="s">
        <v>7011</v>
      </c>
      <c r="E2108" t="s">
        <v>1710</v>
      </c>
    </row>
    <row r="2109" spans="1:5">
      <c r="A2109" t="s">
        <v>3828</v>
      </c>
      <c r="B2109" t="s">
        <v>5</v>
      </c>
      <c r="C2109" t="s">
        <v>1732</v>
      </c>
      <c r="D2109" t="s">
        <v>7011</v>
      </c>
      <c r="E2109" t="s">
        <v>1711</v>
      </c>
    </row>
    <row r="2110" spans="1:5">
      <c r="A2110" t="s">
        <v>3829</v>
      </c>
      <c r="B2110" t="s">
        <v>5</v>
      </c>
      <c r="C2110" t="s">
        <v>1732</v>
      </c>
      <c r="D2110" t="s">
        <v>7011</v>
      </c>
      <c r="E2110" t="s">
        <v>1712</v>
      </c>
    </row>
    <row r="2111" spans="1:5">
      <c r="A2111" t="s">
        <v>3830</v>
      </c>
      <c r="B2111" t="s">
        <v>5</v>
      </c>
      <c r="C2111" t="s">
        <v>1732</v>
      </c>
      <c r="D2111" t="s">
        <v>7011</v>
      </c>
      <c r="E2111" t="s">
        <v>1713</v>
      </c>
    </row>
    <row r="2112" spans="1:5">
      <c r="A2112" t="s">
        <v>3831</v>
      </c>
      <c r="B2112" t="s">
        <v>5</v>
      </c>
      <c r="C2112" t="s">
        <v>1732</v>
      </c>
      <c r="D2112" t="s">
        <v>7011</v>
      </c>
      <c r="E2112" t="s">
        <v>1714</v>
      </c>
    </row>
    <row r="2113" spans="1:5">
      <c r="A2113" t="s">
        <v>3832</v>
      </c>
      <c r="B2113" t="s">
        <v>5</v>
      </c>
      <c r="C2113" t="s">
        <v>1732</v>
      </c>
      <c r="D2113" t="s">
        <v>7011</v>
      </c>
      <c r="E2113" t="s">
        <v>1715</v>
      </c>
    </row>
    <row r="2114" spans="1:5">
      <c r="A2114" t="s">
        <v>3833</v>
      </c>
      <c r="B2114" t="s">
        <v>5</v>
      </c>
      <c r="C2114" t="s">
        <v>1732</v>
      </c>
      <c r="D2114" t="s">
        <v>7012</v>
      </c>
      <c r="E2114" t="s">
        <v>1702</v>
      </c>
    </row>
    <row r="2115" spans="1:5">
      <c r="A2115" t="s">
        <v>3834</v>
      </c>
      <c r="B2115" t="s">
        <v>5</v>
      </c>
      <c r="C2115" t="s">
        <v>1732</v>
      </c>
      <c r="D2115" t="s">
        <v>7012</v>
      </c>
      <c r="E2115" t="s">
        <v>1705</v>
      </c>
    </row>
    <row r="2116" spans="1:5">
      <c r="A2116" t="s">
        <v>3835</v>
      </c>
      <c r="B2116" t="s">
        <v>5</v>
      </c>
      <c r="C2116" t="s">
        <v>1732</v>
      </c>
      <c r="D2116" t="s">
        <v>7012</v>
      </c>
      <c r="E2116" t="s">
        <v>1706</v>
      </c>
    </row>
    <row r="2117" spans="1:5">
      <c r="A2117" t="s">
        <v>3836</v>
      </c>
      <c r="B2117" t="s">
        <v>5</v>
      </c>
      <c r="C2117" t="s">
        <v>1732</v>
      </c>
      <c r="D2117" t="s">
        <v>7012</v>
      </c>
      <c r="E2117" t="s">
        <v>1707</v>
      </c>
    </row>
    <row r="2118" spans="1:5">
      <c r="A2118" t="s">
        <v>3837</v>
      </c>
      <c r="B2118" t="s">
        <v>5</v>
      </c>
      <c r="C2118" t="s">
        <v>1732</v>
      </c>
      <c r="D2118" t="s">
        <v>7012</v>
      </c>
      <c r="E2118" t="s">
        <v>1708</v>
      </c>
    </row>
    <row r="2119" spans="1:5">
      <c r="A2119" t="s">
        <v>3838</v>
      </c>
      <c r="B2119" t="s">
        <v>5</v>
      </c>
      <c r="C2119" t="s">
        <v>1732</v>
      </c>
      <c r="D2119" t="s">
        <v>7012</v>
      </c>
      <c r="E2119" t="s">
        <v>1709</v>
      </c>
    </row>
    <row r="2120" spans="1:5">
      <c r="A2120" t="s">
        <v>3839</v>
      </c>
      <c r="B2120" t="s">
        <v>5</v>
      </c>
      <c r="C2120" t="s">
        <v>1732</v>
      </c>
      <c r="D2120" t="s">
        <v>7012</v>
      </c>
      <c r="E2120" t="s">
        <v>1710</v>
      </c>
    </row>
    <row r="2121" spans="1:5">
      <c r="A2121" t="s">
        <v>3840</v>
      </c>
      <c r="B2121" t="s">
        <v>5</v>
      </c>
      <c r="C2121" t="s">
        <v>1732</v>
      </c>
      <c r="D2121" t="s">
        <v>7012</v>
      </c>
      <c r="E2121" t="s">
        <v>1711</v>
      </c>
    </row>
    <row r="2122" spans="1:5">
      <c r="A2122" t="s">
        <v>3841</v>
      </c>
      <c r="B2122" t="s">
        <v>5</v>
      </c>
      <c r="C2122" t="s">
        <v>1732</v>
      </c>
      <c r="D2122" t="s">
        <v>7012</v>
      </c>
      <c r="E2122" t="s">
        <v>1712</v>
      </c>
    </row>
    <row r="2123" spans="1:5">
      <c r="A2123" t="s">
        <v>3842</v>
      </c>
      <c r="B2123" t="s">
        <v>5</v>
      </c>
      <c r="C2123" t="s">
        <v>1732</v>
      </c>
      <c r="D2123" t="s">
        <v>7012</v>
      </c>
      <c r="E2123" t="s">
        <v>1713</v>
      </c>
    </row>
    <row r="2124" spans="1:5">
      <c r="A2124" t="s">
        <v>3843</v>
      </c>
      <c r="B2124" t="s">
        <v>5</v>
      </c>
      <c r="C2124" t="s">
        <v>1732</v>
      </c>
      <c r="D2124" t="s">
        <v>7012</v>
      </c>
      <c r="E2124" t="s">
        <v>1714</v>
      </c>
    </row>
    <row r="2125" spans="1:5">
      <c r="A2125" t="s">
        <v>3844</v>
      </c>
      <c r="B2125" t="s">
        <v>5</v>
      </c>
      <c r="C2125" t="s">
        <v>1732</v>
      </c>
      <c r="D2125" t="s">
        <v>7012</v>
      </c>
      <c r="E2125" t="s">
        <v>1715</v>
      </c>
    </row>
    <row r="2126" spans="1:5">
      <c r="A2126" t="s">
        <v>3845</v>
      </c>
      <c r="B2126" t="s">
        <v>5</v>
      </c>
      <c r="C2126" t="s">
        <v>1732</v>
      </c>
      <c r="D2126" t="s">
        <v>7013</v>
      </c>
      <c r="E2126" t="s">
        <v>1702</v>
      </c>
    </row>
    <row r="2127" spans="1:5">
      <c r="A2127" t="s">
        <v>3846</v>
      </c>
      <c r="B2127" t="s">
        <v>5</v>
      </c>
      <c r="C2127" t="s">
        <v>1732</v>
      </c>
      <c r="D2127" t="s">
        <v>7013</v>
      </c>
      <c r="E2127" t="s">
        <v>1705</v>
      </c>
    </row>
    <row r="2128" spans="1:5">
      <c r="A2128" t="s">
        <v>3847</v>
      </c>
      <c r="B2128" t="s">
        <v>5</v>
      </c>
      <c r="C2128" t="s">
        <v>1732</v>
      </c>
      <c r="D2128" t="s">
        <v>7013</v>
      </c>
      <c r="E2128" t="s">
        <v>1706</v>
      </c>
    </row>
    <row r="2129" spans="1:5">
      <c r="A2129" t="s">
        <v>3848</v>
      </c>
      <c r="B2129" t="s">
        <v>5</v>
      </c>
      <c r="C2129" t="s">
        <v>1732</v>
      </c>
      <c r="D2129" t="s">
        <v>7013</v>
      </c>
      <c r="E2129" t="s">
        <v>1707</v>
      </c>
    </row>
    <row r="2130" spans="1:5">
      <c r="A2130" t="s">
        <v>3849</v>
      </c>
      <c r="B2130" t="s">
        <v>5</v>
      </c>
      <c r="C2130" t="s">
        <v>1732</v>
      </c>
      <c r="D2130" t="s">
        <v>7013</v>
      </c>
      <c r="E2130" t="s">
        <v>1708</v>
      </c>
    </row>
    <row r="2131" spans="1:5">
      <c r="A2131" t="s">
        <v>3850</v>
      </c>
      <c r="B2131" t="s">
        <v>5</v>
      </c>
      <c r="C2131" t="s">
        <v>1732</v>
      </c>
      <c r="D2131" t="s">
        <v>7013</v>
      </c>
      <c r="E2131" t="s">
        <v>1709</v>
      </c>
    </row>
    <row r="2132" spans="1:5">
      <c r="A2132" t="s">
        <v>3851</v>
      </c>
      <c r="B2132" t="s">
        <v>5</v>
      </c>
      <c r="C2132" t="s">
        <v>1732</v>
      </c>
      <c r="D2132" t="s">
        <v>7013</v>
      </c>
      <c r="E2132" t="s">
        <v>1710</v>
      </c>
    </row>
    <row r="2133" spans="1:5">
      <c r="A2133" t="s">
        <v>3852</v>
      </c>
      <c r="B2133" t="s">
        <v>5</v>
      </c>
      <c r="C2133" t="s">
        <v>1732</v>
      </c>
      <c r="D2133" t="s">
        <v>7013</v>
      </c>
      <c r="E2133" t="s">
        <v>1711</v>
      </c>
    </row>
    <row r="2134" spans="1:5">
      <c r="A2134" t="s">
        <v>3853</v>
      </c>
      <c r="B2134" t="s">
        <v>5</v>
      </c>
      <c r="C2134" t="s">
        <v>1732</v>
      </c>
      <c r="D2134" t="s">
        <v>7013</v>
      </c>
      <c r="E2134" t="s">
        <v>1712</v>
      </c>
    </row>
    <row r="2135" spans="1:5">
      <c r="A2135" t="s">
        <v>3854</v>
      </c>
      <c r="B2135" t="s">
        <v>5</v>
      </c>
      <c r="C2135" t="s">
        <v>1732</v>
      </c>
      <c r="D2135" t="s">
        <v>7013</v>
      </c>
      <c r="E2135" t="s">
        <v>1713</v>
      </c>
    </row>
    <row r="2136" spans="1:5">
      <c r="A2136" t="s">
        <v>3855</v>
      </c>
      <c r="B2136" t="s">
        <v>5</v>
      </c>
      <c r="C2136" t="s">
        <v>1732</v>
      </c>
      <c r="D2136" t="s">
        <v>7013</v>
      </c>
      <c r="E2136" t="s">
        <v>1714</v>
      </c>
    </row>
    <row r="2137" spans="1:5">
      <c r="A2137" t="s">
        <v>3856</v>
      </c>
      <c r="B2137" t="s">
        <v>5</v>
      </c>
      <c r="C2137" t="s">
        <v>1732</v>
      </c>
      <c r="D2137" t="s">
        <v>7013</v>
      </c>
      <c r="E2137" t="s">
        <v>1715</v>
      </c>
    </row>
    <row r="2138" spans="1:5">
      <c r="A2138" t="s">
        <v>3857</v>
      </c>
      <c r="B2138" t="s">
        <v>5</v>
      </c>
      <c r="C2138" t="s">
        <v>1732</v>
      </c>
      <c r="D2138" t="s">
        <v>7014</v>
      </c>
      <c r="E2138" t="s">
        <v>1702</v>
      </c>
    </row>
    <row r="2139" spans="1:5">
      <c r="A2139" t="s">
        <v>3858</v>
      </c>
      <c r="B2139" t="s">
        <v>5</v>
      </c>
      <c r="C2139" t="s">
        <v>1732</v>
      </c>
      <c r="D2139" t="s">
        <v>7014</v>
      </c>
      <c r="E2139" t="s">
        <v>1705</v>
      </c>
    </row>
    <row r="2140" spans="1:5">
      <c r="A2140" t="s">
        <v>3859</v>
      </c>
      <c r="B2140" t="s">
        <v>5</v>
      </c>
      <c r="C2140" t="s">
        <v>1732</v>
      </c>
      <c r="D2140" t="s">
        <v>7014</v>
      </c>
      <c r="E2140" t="s">
        <v>1706</v>
      </c>
    </row>
    <row r="2141" spans="1:5">
      <c r="A2141" t="s">
        <v>3860</v>
      </c>
      <c r="B2141" t="s">
        <v>5</v>
      </c>
      <c r="C2141" t="s">
        <v>1732</v>
      </c>
      <c r="D2141" t="s">
        <v>7014</v>
      </c>
      <c r="E2141" t="s">
        <v>1707</v>
      </c>
    </row>
    <row r="2142" spans="1:5">
      <c r="A2142" t="s">
        <v>3861</v>
      </c>
      <c r="B2142" t="s">
        <v>5</v>
      </c>
      <c r="C2142" t="s">
        <v>1732</v>
      </c>
      <c r="D2142" t="s">
        <v>7014</v>
      </c>
      <c r="E2142" t="s">
        <v>1708</v>
      </c>
    </row>
    <row r="2143" spans="1:5">
      <c r="A2143" t="s">
        <v>3862</v>
      </c>
      <c r="B2143" t="s">
        <v>5</v>
      </c>
      <c r="C2143" t="s">
        <v>1732</v>
      </c>
      <c r="D2143" t="s">
        <v>7014</v>
      </c>
      <c r="E2143" t="s">
        <v>1709</v>
      </c>
    </row>
    <row r="2144" spans="1:5">
      <c r="A2144" t="s">
        <v>3863</v>
      </c>
      <c r="B2144" t="s">
        <v>5</v>
      </c>
      <c r="C2144" t="s">
        <v>1732</v>
      </c>
      <c r="D2144" t="s">
        <v>7014</v>
      </c>
      <c r="E2144" t="s">
        <v>1710</v>
      </c>
    </row>
    <row r="2145" spans="1:5">
      <c r="A2145" t="s">
        <v>3864</v>
      </c>
      <c r="B2145" t="s">
        <v>5</v>
      </c>
      <c r="C2145" t="s">
        <v>1732</v>
      </c>
      <c r="D2145" t="s">
        <v>7014</v>
      </c>
      <c r="E2145" t="s">
        <v>1711</v>
      </c>
    </row>
    <row r="2146" spans="1:5">
      <c r="A2146" t="s">
        <v>3865</v>
      </c>
      <c r="B2146" t="s">
        <v>5</v>
      </c>
      <c r="C2146" t="s">
        <v>1732</v>
      </c>
      <c r="D2146" t="s">
        <v>7014</v>
      </c>
      <c r="E2146" t="s">
        <v>1712</v>
      </c>
    </row>
    <row r="2147" spans="1:5">
      <c r="A2147" t="s">
        <v>3866</v>
      </c>
      <c r="B2147" t="s">
        <v>5</v>
      </c>
      <c r="C2147" t="s">
        <v>1732</v>
      </c>
      <c r="D2147" t="s">
        <v>7014</v>
      </c>
      <c r="E2147" t="s">
        <v>1713</v>
      </c>
    </row>
    <row r="2148" spans="1:5">
      <c r="A2148" t="s">
        <v>3867</v>
      </c>
      <c r="B2148" t="s">
        <v>5</v>
      </c>
      <c r="C2148" t="s">
        <v>1732</v>
      </c>
      <c r="D2148" t="s">
        <v>7014</v>
      </c>
      <c r="E2148" t="s">
        <v>1714</v>
      </c>
    </row>
    <row r="2149" spans="1:5">
      <c r="A2149" t="s">
        <v>3868</v>
      </c>
      <c r="B2149" t="s">
        <v>5</v>
      </c>
      <c r="C2149" t="s">
        <v>1732</v>
      </c>
      <c r="D2149" t="s">
        <v>7014</v>
      </c>
      <c r="E2149" t="s">
        <v>1715</v>
      </c>
    </row>
    <row r="2150" spans="1:5">
      <c r="A2150" t="s">
        <v>3869</v>
      </c>
      <c r="B2150" t="s">
        <v>5</v>
      </c>
      <c r="C2150" t="s">
        <v>1732</v>
      </c>
      <c r="D2150" t="s">
        <v>7015</v>
      </c>
      <c r="E2150" t="s">
        <v>1702</v>
      </c>
    </row>
    <row r="2151" spans="1:5">
      <c r="A2151" t="s">
        <v>3870</v>
      </c>
      <c r="B2151" t="s">
        <v>5</v>
      </c>
      <c r="C2151" t="s">
        <v>1732</v>
      </c>
      <c r="D2151" t="s">
        <v>7015</v>
      </c>
      <c r="E2151" t="s">
        <v>1705</v>
      </c>
    </row>
    <row r="2152" spans="1:5">
      <c r="A2152" t="s">
        <v>3871</v>
      </c>
      <c r="B2152" t="s">
        <v>5</v>
      </c>
      <c r="C2152" t="s">
        <v>1732</v>
      </c>
      <c r="D2152" t="s">
        <v>7015</v>
      </c>
      <c r="E2152" t="s">
        <v>1706</v>
      </c>
    </row>
    <row r="2153" spans="1:5">
      <c r="A2153" t="s">
        <v>3872</v>
      </c>
      <c r="B2153" t="s">
        <v>5</v>
      </c>
      <c r="C2153" t="s">
        <v>1732</v>
      </c>
      <c r="D2153" t="s">
        <v>7015</v>
      </c>
      <c r="E2153" t="s">
        <v>1707</v>
      </c>
    </row>
    <row r="2154" spans="1:5">
      <c r="A2154" t="s">
        <v>3873</v>
      </c>
      <c r="B2154" t="s">
        <v>5</v>
      </c>
      <c r="C2154" t="s">
        <v>1732</v>
      </c>
      <c r="D2154" t="s">
        <v>7015</v>
      </c>
      <c r="E2154" t="s">
        <v>1708</v>
      </c>
    </row>
    <row r="2155" spans="1:5">
      <c r="A2155" t="s">
        <v>3874</v>
      </c>
      <c r="B2155" t="s">
        <v>5</v>
      </c>
      <c r="C2155" t="s">
        <v>1732</v>
      </c>
      <c r="D2155" t="s">
        <v>7015</v>
      </c>
      <c r="E2155" t="s">
        <v>1709</v>
      </c>
    </row>
    <row r="2156" spans="1:5">
      <c r="A2156" t="s">
        <v>3875</v>
      </c>
      <c r="B2156" t="s">
        <v>5</v>
      </c>
      <c r="C2156" t="s">
        <v>1732</v>
      </c>
      <c r="D2156" t="s">
        <v>7015</v>
      </c>
      <c r="E2156" t="s">
        <v>1710</v>
      </c>
    </row>
    <row r="2157" spans="1:5">
      <c r="A2157" t="s">
        <v>3876</v>
      </c>
      <c r="B2157" t="s">
        <v>5</v>
      </c>
      <c r="C2157" t="s">
        <v>1732</v>
      </c>
      <c r="D2157" t="s">
        <v>7015</v>
      </c>
      <c r="E2157" t="s">
        <v>1711</v>
      </c>
    </row>
    <row r="2158" spans="1:5">
      <c r="A2158" t="s">
        <v>3877</v>
      </c>
      <c r="B2158" t="s">
        <v>5</v>
      </c>
      <c r="C2158" t="s">
        <v>1732</v>
      </c>
      <c r="D2158" t="s">
        <v>7015</v>
      </c>
      <c r="E2158" t="s">
        <v>1712</v>
      </c>
    </row>
    <row r="2159" spans="1:5">
      <c r="A2159" t="s">
        <v>3878</v>
      </c>
      <c r="B2159" t="s">
        <v>5</v>
      </c>
      <c r="C2159" t="s">
        <v>1732</v>
      </c>
      <c r="D2159" t="s">
        <v>7015</v>
      </c>
      <c r="E2159" t="s">
        <v>1713</v>
      </c>
    </row>
    <row r="2160" spans="1:5">
      <c r="A2160" t="s">
        <v>3879</v>
      </c>
      <c r="B2160" t="s">
        <v>5</v>
      </c>
      <c r="C2160" t="s">
        <v>1732</v>
      </c>
      <c r="D2160" t="s">
        <v>7015</v>
      </c>
      <c r="E2160" t="s">
        <v>1714</v>
      </c>
    </row>
    <row r="2161" spans="1:5">
      <c r="A2161" t="s">
        <v>3880</v>
      </c>
      <c r="B2161" t="s">
        <v>5</v>
      </c>
      <c r="C2161" t="s">
        <v>1732</v>
      </c>
      <c r="D2161" t="s">
        <v>7015</v>
      </c>
      <c r="E2161" t="s">
        <v>1715</v>
      </c>
    </row>
    <row r="2162" spans="1:5">
      <c r="A2162" t="s">
        <v>3881</v>
      </c>
      <c r="B2162" t="s">
        <v>5</v>
      </c>
      <c r="C2162" t="s">
        <v>1732</v>
      </c>
      <c r="D2162" t="s">
        <v>7016</v>
      </c>
      <c r="E2162" t="s">
        <v>1702</v>
      </c>
    </row>
    <row r="2163" spans="1:5">
      <c r="A2163" t="s">
        <v>3882</v>
      </c>
      <c r="B2163" t="s">
        <v>5</v>
      </c>
      <c r="C2163" t="s">
        <v>1732</v>
      </c>
      <c r="D2163" t="s">
        <v>7016</v>
      </c>
      <c r="E2163" t="s">
        <v>1705</v>
      </c>
    </row>
    <row r="2164" spans="1:5">
      <c r="A2164" t="s">
        <v>3883</v>
      </c>
      <c r="B2164" t="s">
        <v>5</v>
      </c>
      <c r="C2164" t="s">
        <v>1732</v>
      </c>
      <c r="D2164" t="s">
        <v>7016</v>
      </c>
      <c r="E2164" t="s">
        <v>1706</v>
      </c>
    </row>
    <row r="2165" spans="1:5">
      <c r="A2165" t="s">
        <v>3884</v>
      </c>
      <c r="B2165" t="s">
        <v>5</v>
      </c>
      <c r="C2165" t="s">
        <v>1732</v>
      </c>
      <c r="D2165" t="s">
        <v>7016</v>
      </c>
      <c r="E2165" t="s">
        <v>1707</v>
      </c>
    </row>
    <row r="2166" spans="1:5">
      <c r="A2166" t="s">
        <v>3885</v>
      </c>
      <c r="B2166" t="s">
        <v>5</v>
      </c>
      <c r="C2166" t="s">
        <v>1732</v>
      </c>
      <c r="D2166" t="s">
        <v>7016</v>
      </c>
      <c r="E2166" t="s">
        <v>1708</v>
      </c>
    </row>
    <row r="2167" spans="1:5">
      <c r="A2167" t="s">
        <v>3886</v>
      </c>
      <c r="B2167" t="s">
        <v>5</v>
      </c>
      <c r="C2167" t="s">
        <v>1732</v>
      </c>
      <c r="D2167" t="s">
        <v>7016</v>
      </c>
      <c r="E2167" t="s">
        <v>1709</v>
      </c>
    </row>
    <row r="2168" spans="1:5">
      <c r="A2168" t="s">
        <v>3887</v>
      </c>
      <c r="B2168" t="s">
        <v>5</v>
      </c>
      <c r="C2168" t="s">
        <v>1732</v>
      </c>
      <c r="D2168" t="s">
        <v>7016</v>
      </c>
      <c r="E2168" t="s">
        <v>1710</v>
      </c>
    </row>
    <row r="2169" spans="1:5">
      <c r="A2169" t="s">
        <v>3888</v>
      </c>
      <c r="B2169" t="s">
        <v>5</v>
      </c>
      <c r="C2169" t="s">
        <v>1732</v>
      </c>
      <c r="D2169" t="s">
        <v>7016</v>
      </c>
      <c r="E2169" t="s">
        <v>1711</v>
      </c>
    </row>
    <row r="2170" spans="1:5">
      <c r="A2170" t="s">
        <v>3889</v>
      </c>
      <c r="B2170" t="s">
        <v>5</v>
      </c>
      <c r="C2170" t="s">
        <v>1732</v>
      </c>
      <c r="D2170" t="s">
        <v>7016</v>
      </c>
      <c r="E2170" t="s">
        <v>1712</v>
      </c>
    </row>
    <row r="2171" spans="1:5">
      <c r="A2171" t="s">
        <v>3890</v>
      </c>
      <c r="B2171" t="s">
        <v>5</v>
      </c>
      <c r="C2171" t="s">
        <v>1732</v>
      </c>
      <c r="D2171" t="s">
        <v>7016</v>
      </c>
      <c r="E2171" t="s">
        <v>1713</v>
      </c>
    </row>
    <row r="2172" spans="1:5">
      <c r="A2172" t="s">
        <v>3891</v>
      </c>
      <c r="B2172" t="s">
        <v>5</v>
      </c>
      <c r="C2172" t="s">
        <v>1732</v>
      </c>
      <c r="D2172" t="s">
        <v>7016</v>
      </c>
      <c r="E2172" t="s">
        <v>1714</v>
      </c>
    </row>
    <row r="2173" spans="1:5">
      <c r="A2173" t="s">
        <v>3892</v>
      </c>
      <c r="B2173" t="s">
        <v>5</v>
      </c>
      <c r="C2173" t="s">
        <v>1732</v>
      </c>
      <c r="D2173" t="s">
        <v>7016</v>
      </c>
      <c r="E2173" t="s">
        <v>1715</v>
      </c>
    </row>
    <row r="2174" spans="1:5">
      <c r="A2174" t="s">
        <v>3893</v>
      </c>
      <c r="B2174" t="s">
        <v>5</v>
      </c>
      <c r="C2174" t="s">
        <v>1732</v>
      </c>
      <c r="D2174" t="s">
        <v>7017</v>
      </c>
      <c r="E2174" t="s">
        <v>1702</v>
      </c>
    </row>
    <row r="2175" spans="1:5">
      <c r="A2175" t="s">
        <v>3894</v>
      </c>
      <c r="B2175" t="s">
        <v>5</v>
      </c>
      <c r="C2175" t="s">
        <v>1732</v>
      </c>
      <c r="D2175" t="s">
        <v>7017</v>
      </c>
      <c r="E2175" t="s">
        <v>1705</v>
      </c>
    </row>
    <row r="2176" spans="1:5">
      <c r="A2176" t="s">
        <v>3895</v>
      </c>
      <c r="B2176" t="s">
        <v>5</v>
      </c>
      <c r="C2176" t="s">
        <v>1732</v>
      </c>
      <c r="D2176" t="s">
        <v>7017</v>
      </c>
      <c r="E2176" t="s">
        <v>1706</v>
      </c>
    </row>
    <row r="2177" spans="1:5">
      <c r="A2177" t="s">
        <v>3896</v>
      </c>
      <c r="B2177" t="s">
        <v>5</v>
      </c>
      <c r="C2177" t="s">
        <v>1732</v>
      </c>
      <c r="D2177" t="s">
        <v>7017</v>
      </c>
      <c r="E2177" t="s">
        <v>1707</v>
      </c>
    </row>
    <row r="2178" spans="1:5">
      <c r="A2178" t="s">
        <v>3897</v>
      </c>
      <c r="B2178" t="s">
        <v>5</v>
      </c>
      <c r="C2178" t="s">
        <v>1732</v>
      </c>
      <c r="D2178" t="s">
        <v>7017</v>
      </c>
      <c r="E2178" t="s">
        <v>1708</v>
      </c>
    </row>
    <row r="2179" spans="1:5">
      <c r="A2179" t="s">
        <v>3898</v>
      </c>
      <c r="B2179" t="s">
        <v>5</v>
      </c>
      <c r="C2179" t="s">
        <v>1732</v>
      </c>
      <c r="D2179" t="s">
        <v>7017</v>
      </c>
      <c r="E2179" t="s">
        <v>1709</v>
      </c>
    </row>
    <row r="2180" spans="1:5">
      <c r="A2180" t="s">
        <v>3899</v>
      </c>
      <c r="B2180" t="s">
        <v>5</v>
      </c>
      <c r="C2180" t="s">
        <v>1732</v>
      </c>
      <c r="D2180" t="s">
        <v>7017</v>
      </c>
      <c r="E2180" t="s">
        <v>1710</v>
      </c>
    </row>
    <row r="2181" spans="1:5">
      <c r="A2181" t="s">
        <v>3900</v>
      </c>
      <c r="B2181" t="s">
        <v>5</v>
      </c>
      <c r="C2181" t="s">
        <v>1732</v>
      </c>
      <c r="D2181" t="s">
        <v>7017</v>
      </c>
      <c r="E2181" t="s">
        <v>1711</v>
      </c>
    </row>
    <row r="2182" spans="1:5">
      <c r="A2182" t="s">
        <v>3901</v>
      </c>
      <c r="B2182" t="s">
        <v>5</v>
      </c>
      <c r="C2182" t="s">
        <v>1732</v>
      </c>
      <c r="D2182" t="s">
        <v>7017</v>
      </c>
      <c r="E2182" t="s">
        <v>1712</v>
      </c>
    </row>
    <row r="2183" spans="1:5">
      <c r="A2183" t="s">
        <v>3902</v>
      </c>
      <c r="B2183" t="s">
        <v>5</v>
      </c>
      <c r="C2183" t="s">
        <v>1732</v>
      </c>
      <c r="D2183" t="s">
        <v>7017</v>
      </c>
      <c r="E2183" t="s">
        <v>1713</v>
      </c>
    </row>
    <row r="2184" spans="1:5">
      <c r="A2184" t="s">
        <v>3903</v>
      </c>
      <c r="B2184" t="s">
        <v>5</v>
      </c>
      <c r="C2184" t="s">
        <v>1732</v>
      </c>
      <c r="D2184" t="s">
        <v>7017</v>
      </c>
      <c r="E2184" t="s">
        <v>1714</v>
      </c>
    </row>
    <row r="2185" spans="1:5">
      <c r="A2185" t="s">
        <v>3904</v>
      </c>
      <c r="B2185" t="s">
        <v>5</v>
      </c>
      <c r="C2185" t="s">
        <v>1732</v>
      </c>
      <c r="D2185" t="s">
        <v>7017</v>
      </c>
      <c r="E2185" t="s">
        <v>1715</v>
      </c>
    </row>
    <row r="2186" spans="1:5">
      <c r="A2186" t="s">
        <v>3905</v>
      </c>
      <c r="B2186" t="s">
        <v>5</v>
      </c>
      <c r="C2186" t="s">
        <v>1732</v>
      </c>
      <c r="D2186" t="s">
        <v>7018</v>
      </c>
      <c r="E2186" t="s">
        <v>1702</v>
      </c>
    </row>
    <row r="2187" spans="1:5">
      <c r="A2187" t="s">
        <v>3906</v>
      </c>
      <c r="B2187" t="s">
        <v>5</v>
      </c>
      <c r="C2187" t="s">
        <v>1732</v>
      </c>
      <c r="D2187" t="s">
        <v>7018</v>
      </c>
      <c r="E2187" t="s">
        <v>1705</v>
      </c>
    </row>
    <row r="2188" spans="1:5">
      <c r="A2188" t="s">
        <v>3907</v>
      </c>
      <c r="B2188" t="s">
        <v>5</v>
      </c>
      <c r="C2188" t="s">
        <v>1732</v>
      </c>
      <c r="D2188" t="s">
        <v>7018</v>
      </c>
      <c r="E2188" t="s">
        <v>1706</v>
      </c>
    </row>
    <row r="2189" spans="1:5">
      <c r="A2189" t="s">
        <v>3908</v>
      </c>
      <c r="B2189" t="s">
        <v>5</v>
      </c>
      <c r="C2189" t="s">
        <v>1732</v>
      </c>
      <c r="D2189" t="s">
        <v>7018</v>
      </c>
      <c r="E2189" t="s">
        <v>1707</v>
      </c>
    </row>
    <row r="2190" spans="1:5">
      <c r="A2190" t="s">
        <v>3909</v>
      </c>
      <c r="B2190" t="s">
        <v>5</v>
      </c>
      <c r="C2190" t="s">
        <v>1732</v>
      </c>
      <c r="D2190" t="s">
        <v>7018</v>
      </c>
      <c r="E2190" t="s">
        <v>1708</v>
      </c>
    </row>
    <row r="2191" spans="1:5">
      <c r="A2191" t="s">
        <v>3910</v>
      </c>
      <c r="B2191" t="s">
        <v>5</v>
      </c>
      <c r="C2191" t="s">
        <v>1732</v>
      </c>
      <c r="D2191" t="s">
        <v>7018</v>
      </c>
      <c r="E2191" t="s">
        <v>1709</v>
      </c>
    </row>
    <row r="2192" spans="1:5">
      <c r="A2192" t="s">
        <v>3911</v>
      </c>
      <c r="B2192" t="s">
        <v>5</v>
      </c>
      <c r="C2192" t="s">
        <v>1732</v>
      </c>
      <c r="D2192" t="s">
        <v>7018</v>
      </c>
      <c r="E2192" t="s">
        <v>1710</v>
      </c>
    </row>
    <row r="2193" spans="1:5">
      <c r="A2193" t="s">
        <v>3912</v>
      </c>
      <c r="B2193" t="s">
        <v>5</v>
      </c>
      <c r="C2193" t="s">
        <v>1732</v>
      </c>
      <c r="D2193" t="s">
        <v>7018</v>
      </c>
      <c r="E2193" t="s">
        <v>1711</v>
      </c>
    </row>
    <row r="2194" spans="1:5">
      <c r="A2194" t="s">
        <v>3913</v>
      </c>
      <c r="B2194" t="s">
        <v>5</v>
      </c>
      <c r="C2194" t="s">
        <v>1732</v>
      </c>
      <c r="D2194" t="s">
        <v>7018</v>
      </c>
      <c r="E2194" t="s">
        <v>1712</v>
      </c>
    </row>
    <row r="2195" spans="1:5">
      <c r="A2195" t="s">
        <v>3914</v>
      </c>
      <c r="B2195" t="s">
        <v>5</v>
      </c>
      <c r="C2195" t="s">
        <v>1732</v>
      </c>
      <c r="D2195" t="s">
        <v>7018</v>
      </c>
      <c r="E2195" t="s">
        <v>1713</v>
      </c>
    </row>
    <row r="2196" spans="1:5">
      <c r="A2196" t="s">
        <v>3915</v>
      </c>
      <c r="B2196" t="s">
        <v>5</v>
      </c>
      <c r="C2196" t="s">
        <v>1732</v>
      </c>
      <c r="D2196" t="s">
        <v>7018</v>
      </c>
      <c r="E2196" t="s">
        <v>1714</v>
      </c>
    </row>
    <row r="2197" spans="1:5">
      <c r="A2197" t="s">
        <v>3916</v>
      </c>
      <c r="B2197" t="s">
        <v>5</v>
      </c>
      <c r="C2197" t="s">
        <v>1732</v>
      </c>
      <c r="D2197" t="s">
        <v>7018</v>
      </c>
      <c r="E2197" t="s">
        <v>1715</v>
      </c>
    </row>
    <row r="2198" spans="1:5">
      <c r="A2198" t="s">
        <v>3917</v>
      </c>
      <c r="B2198" t="s">
        <v>5</v>
      </c>
      <c r="C2198" t="s">
        <v>1732</v>
      </c>
      <c r="D2198" t="s">
        <v>7019</v>
      </c>
      <c r="E2198" t="s">
        <v>1702</v>
      </c>
    </row>
    <row r="2199" spans="1:5">
      <c r="A2199" t="s">
        <v>3918</v>
      </c>
      <c r="B2199" t="s">
        <v>5</v>
      </c>
      <c r="C2199" t="s">
        <v>1732</v>
      </c>
      <c r="D2199" t="s">
        <v>7019</v>
      </c>
      <c r="E2199" t="s">
        <v>1705</v>
      </c>
    </row>
    <row r="2200" spans="1:5">
      <c r="A2200" t="s">
        <v>3919</v>
      </c>
      <c r="B2200" t="s">
        <v>5</v>
      </c>
      <c r="C2200" t="s">
        <v>1732</v>
      </c>
      <c r="D2200" t="s">
        <v>7019</v>
      </c>
      <c r="E2200" t="s">
        <v>1706</v>
      </c>
    </row>
    <row r="2201" spans="1:5">
      <c r="A2201" t="s">
        <v>3920</v>
      </c>
      <c r="B2201" t="s">
        <v>5</v>
      </c>
      <c r="C2201" t="s">
        <v>1732</v>
      </c>
      <c r="D2201" t="s">
        <v>7019</v>
      </c>
      <c r="E2201" t="s">
        <v>1707</v>
      </c>
    </row>
    <row r="2202" spans="1:5">
      <c r="A2202" t="s">
        <v>3921</v>
      </c>
      <c r="B2202" t="s">
        <v>5</v>
      </c>
      <c r="C2202" t="s">
        <v>1732</v>
      </c>
      <c r="D2202" t="s">
        <v>7019</v>
      </c>
      <c r="E2202" t="s">
        <v>1708</v>
      </c>
    </row>
    <row r="2203" spans="1:5">
      <c r="A2203" t="s">
        <v>3922</v>
      </c>
      <c r="B2203" t="s">
        <v>5</v>
      </c>
      <c r="C2203" t="s">
        <v>1732</v>
      </c>
      <c r="D2203" t="s">
        <v>7019</v>
      </c>
      <c r="E2203" t="s">
        <v>1709</v>
      </c>
    </row>
    <row r="2204" spans="1:5">
      <c r="A2204" t="s">
        <v>3923</v>
      </c>
      <c r="B2204" t="s">
        <v>5</v>
      </c>
      <c r="C2204" t="s">
        <v>1732</v>
      </c>
      <c r="D2204" t="s">
        <v>7019</v>
      </c>
      <c r="E2204" t="s">
        <v>1710</v>
      </c>
    </row>
    <row r="2205" spans="1:5">
      <c r="A2205" t="s">
        <v>3924</v>
      </c>
      <c r="B2205" t="s">
        <v>5</v>
      </c>
      <c r="C2205" t="s">
        <v>1732</v>
      </c>
      <c r="D2205" t="s">
        <v>7019</v>
      </c>
      <c r="E2205" t="s">
        <v>1711</v>
      </c>
    </row>
    <row r="2206" spans="1:5">
      <c r="A2206" t="s">
        <v>3925</v>
      </c>
      <c r="B2206" t="s">
        <v>5</v>
      </c>
      <c r="C2206" t="s">
        <v>1732</v>
      </c>
      <c r="D2206" t="s">
        <v>7019</v>
      </c>
      <c r="E2206" t="s">
        <v>1712</v>
      </c>
    </row>
    <row r="2207" spans="1:5">
      <c r="A2207" t="s">
        <v>3926</v>
      </c>
      <c r="B2207" t="s">
        <v>5</v>
      </c>
      <c r="C2207" t="s">
        <v>1732</v>
      </c>
      <c r="D2207" t="s">
        <v>7019</v>
      </c>
      <c r="E2207" t="s">
        <v>1713</v>
      </c>
    </row>
    <row r="2208" spans="1:5">
      <c r="A2208" t="s">
        <v>3927</v>
      </c>
      <c r="B2208" t="s">
        <v>5</v>
      </c>
      <c r="C2208" t="s">
        <v>1732</v>
      </c>
      <c r="D2208" t="s">
        <v>7019</v>
      </c>
      <c r="E2208" t="s">
        <v>1714</v>
      </c>
    </row>
    <row r="2209" spans="1:5">
      <c r="A2209" t="s">
        <v>3928</v>
      </c>
      <c r="B2209" t="s">
        <v>5</v>
      </c>
      <c r="C2209" t="s">
        <v>1732</v>
      </c>
      <c r="D2209" t="s">
        <v>7019</v>
      </c>
      <c r="E2209" t="s">
        <v>1715</v>
      </c>
    </row>
    <row r="2210" spans="1:5">
      <c r="A2210" t="s">
        <v>3929</v>
      </c>
      <c r="B2210" t="s">
        <v>5</v>
      </c>
      <c r="C2210" t="s">
        <v>1732</v>
      </c>
      <c r="D2210" t="s">
        <v>7020</v>
      </c>
      <c r="E2210" t="s">
        <v>1702</v>
      </c>
    </row>
    <row r="2211" spans="1:5">
      <c r="A2211" t="s">
        <v>3930</v>
      </c>
      <c r="B2211" t="s">
        <v>5</v>
      </c>
      <c r="C2211" t="s">
        <v>1732</v>
      </c>
      <c r="D2211" t="s">
        <v>7020</v>
      </c>
      <c r="E2211" t="s">
        <v>1705</v>
      </c>
    </row>
    <row r="2212" spans="1:5">
      <c r="A2212" t="s">
        <v>3931</v>
      </c>
      <c r="B2212" t="s">
        <v>5</v>
      </c>
      <c r="C2212" t="s">
        <v>1732</v>
      </c>
      <c r="D2212" t="s">
        <v>7020</v>
      </c>
      <c r="E2212" t="s">
        <v>1706</v>
      </c>
    </row>
    <row r="2213" spans="1:5">
      <c r="A2213" t="s">
        <v>3932</v>
      </c>
      <c r="B2213" t="s">
        <v>5</v>
      </c>
      <c r="C2213" t="s">
        <v>1732</v>
      </c>
      <c r="D2213" t="s">
        <v>7020</v>
      </c>
      <c r="E2213" t="s">
        <v>1707</v>
      </c>
    </row>
    <row r="2214" spans="1:5">
      <c r="A2214" t="s">
        <v>3933</v>
      </c>
      <c r="B2214" t="s">
        <v>5</v>
      </c>
      <c r="C2214" t="s">
        <v>1732</v>
      </c>
      <c r="D2214" t="s">
        <v>7020</v>
      </c>
      <c r="E2214" t="s">
        <v>1708</v>
      </c>
    </row>
    <row r="2215" spans="1:5">
      <c r="A2215" t="s">
        <v>3934</v>
      </c>
      <c r="B2215" t="s">
        <v>5</v>
      </c>
      <c r="C2215" t="s">
        <v>1732</v>
      </c>
      <c r="D2215" t="s">
        <v>7020</v>
      </c>
      <c r="E2215" t="s">
        <v>1709</v>
      </c>
    </row>
    <row r="2216" spans="1:5">
      <c r="A2216" t="s">
        <v>3935</v>
      </c>
      <c r="B2216" t="s">
        <v>5</v>
      </c>
      <c r="C2216" t="s">
        <v>1732</v>
      </c>
      <c r="D2216" t="s">
        <v>7020</v>
      </c>
      <c r="E2216" t="s">
        <v>1710</v>
      </c>
    </row>
    <row r="2217" spans="1:5">
      <c r="A2217" t="s">
        <v>3936</v>
      </c>
      <c r="B2217" t="s">
        <v>5</v>
      </c>
      <c r="C2217" t="s">
        <v>1732</v>
      </c>
      <c r="D2217" t="s">
        <v>7020</v>
      </c>
      <c r="E2217" t="s">
        <v>1711</v>
      </c>
    </row>
    <row r="2218" spans="1:5">
      <c r="A2218" t="s">
        <v>3937</v>
      </c>
      <c r="B2218" t="s">
        <v>5</v>
      </c>
      <c r="C2218" t="s">
        <v>1732</v>
      </c>
      <c r="D2218" t="s">
        <v>7020</v>
      </c>
      <c r="E2218" t="s">
        <v>1712</v>
      </c>
    </row>
    <row r="2219" spans="1:5">
      <c r="A2219" t="s">
        <v>3938</v>
      </c>
      <c r="B2219" t="s">
        <v>5</v>
      </c>
      <c r="C2219" t="s">
        <v>1732</v>
      </c>
      <c r="D2219" t="s">
        <v>7020</v>
      </c>
      <c r="E2219" t="s">
        <v>1713</v>
      </c>
    </row>
    <row r="2220" spans="1:5">
      <c r="A2220" t="s">
        <v>3939</v>
      </c>
      <c r="B2220" t="s">
        <v>5</v>
      </c>
      <c r="C2220" t="s">
        <v>1732</v>
      </c>
      <c r="D2220" t="s">
        <v>7020</v>
      </c>
      <c r="E2220" t="s">
        <v>1714</v>
      </c>
    </row>
    <row r="2221" spans="1:5">
      <c r="A2221" t="s">
        <v>3940</v>
      </c>
      <c r="B2221" t="s">
        <v>5</v>
      </c>
      <c r="C2221" t="s">
        <v>1732</v>
      </c>
      <c r="D2221" t="s">
        <v>7020</v>
      </c>
      <c r="E2221" t="s">
        <v>1715</v>
      </c>
    </row>
    <row r="2222" spans="1:5">
      <c r="A2222" t="s">
        <v>3941</v>
      </c>
      <c r="B2222" t="s">
        <v>5</v>
      </c>
      <c r="C2222" t="s">
        <v>1732</v>
      </c>
      <c r="D2222" t="s">
        <v>7021</v>
      </c>
      <c r="E2222" t="s">
        <v>1702</v>
      </c>
    </row>
    <row r="2223" spans="1:5">
      <c r="A2223" t="s">
        <v>3942</v>
      </c>
      <c r="B2223" t="s">
        <v>5</v>
      </c>
      <c r="C2223" t="s">
        <v>1732</v>
      </c>
      <c r="D2223" t="s">
        <v>7021</v>
      </c>
      <c r="E2223" t="s">
        <v>1705</v>
      </c>
    </row>
    <row r="2224" spans="1:5">
      <c r="A2224" t="s">
        <v>3943</v>
      </c>
      <c r="B2224" t="s">
        <v>5</v>
      </c>
      <c r="C2224" t="s">
        <v>1732</v>
      </c>
      <c r="D2224" t="s">
        <v>7021</v>
      </c>
      <c r="E2224" t="s">
        <v>1706</v>
      </c>
    </row>
    <row r="2225" spans="1:5">
      <c r="A2225" t="s">
        <v>3944</v>
      </c>
      <c r="B2225" t="s">
        <v>5</v>
      </c>
      <c r="C2225" t="s">
        <v>1732</v>
      </c>
      <c r="D2225" t="s">
        <v>7021</v>
      </c>
      <c r="E2225" t="s">
        <v>1707</v>
      </c>
    </row>
    <row r="2226" spans="1:5">
      <c r="A2226" t="s">
        <v>3945</v>
      </c>
      <c r="B2226" t="s">
        <v>5</v>
      </c>
      <c r="C2226" t="s">
        <v>1732</v>
      </c>
      <c r="D2226" t="s">
        <v>7021</v>
      </c>
      <c r="E2226" t="s">
        <v>1708</v>
      </c>
    </row>
    <row r="2227" spans="1:5">
      <c r="A2227" t="s">
        <v>3946</v>
      </c>
      <c r="B2227" t="s">
        <v>5</v>
      </c>
      <c r="C2227" t="s">
        <v>1732</v>
      </c>
      <c r="D2227" t="s">
        <v>7021</v>
      </c>
      <c r="E2227" t="s">
        <v>1709</v>
      </c>
    </row>
    <row r="2228" spans="1:5">
      <c r="A2228" t="s">
        <v>3947</v>
      </c>
      <c r="B2228" t="s">
        <v>5</v>
      </c>
      <c r="C2228" t="s">
        <v>1732</v>
      </c>
      <c r="D2228" t="s">
        <v>7021</v>
      </c>
      <c r="E2228" t="s">
        <v>1710</v>
      </c>
    </row>
    <row r="2229" spans="1:5">
      <c r="A2229" t="s">
        <v>3948</v>
      </c>
      <c r="B2229" t="s">
        <v>5</v>
      </c>
      <c r="C2229" t="s">
        <v>1732</v>
      </c>
      <c r="D2229" t="s">
        <v>7021</v>
      </c>
      <c r="E2229" t="s">
        <v>1711</v>
      </c>
    </row>
    <row r="2230" spans="1:5">
      <c r="A2230" t="s">
        <v>3949</v>
      </c>
      <c r="B2230" t="s">
        <v>5</v>
      </c>
      <c r="C2230" t="s">
        <v>1732</v>
      </c>
      <c r="D2230" t="s">
        <v>7021</v>
      </c>
      <c r="E2230" t="s">
        <v>1712</v>
      </c>
    </row>
    <row r="2231" spans="1:5">
      <c r="A2231" t="s">
        <v>3950</v>
      </c>
      <c r="B2231" t="s">
        <v>5</v>
      </c>
      <c r="C2231" t="s">
        <v>1732</v>
      </c>
      <c r="D2231" t="s">
        <v>7021</v>
      </c>
      <c r="E2231" t="s">
        <v>1713</v>
      </c>
    </row>
    <row r="2232" spans="1:5">
      <c r="A2232" t="s">
        <v>3951</v>
      </c>
      <c r="B2232" t="s">
        <v>5</v>
      </c>
      <c r="C2232" t="s">
        <v>1732</v>
      </c>
      <c r="D2232" t="s">
        <v>7021</v>
      </c>
      <c r="E2232" t="s">
        <v>1714</v>
      </c>
    </row>
    <row r="2233" spans="1:5">
      <c r="A2233" t="s">
        <v>3952</v>
      </c>
      <c r="B2233" t="s">
        <v>5</v>
      </c>
      <c r="C2233" t="s">
        <v>1732</v>
      </c>
      <c r="D2233" t="s">
        <v>7021</v>
      </c>
      <c r="E2233" t="s">
        <v>1715</v>
      </c>
    </row>
    <row r="2234" spans="1:5">
      <c r="A2234" t="s">
        <v>3953</v>
      </c>
      <c r="B2234" t="s">
        <v>5</v>
      </c>
      <c r="C2234" t="s">
        <v>1732</v>
      </c>
      <c r="D2234" t="s">
        <v>7022</v>
      </c>
      <c r="E2234" t="s">
        <v>1702</v>
      </c>
    </row>
    <row r="2235" spans="1:5">
      <c r="A2235" t="s">
        <v>3954</v>
      </c>
      <c r="B2235" t="s">
        <v>5</v>
      </c>
      <c r="C2235" t="s">
        <v>1732</v>
      </c>
      <c r="D2235" t="s">
        <v>7022</v>
      </c>
      <c r="E2235" t="s">
        <v>1705</v>
      </c>
    </row>
    <row r="2236" spans="1:5">
      <c r="A2236" t="s">
        <v>3955</v>
      </c>
      <c r="B2236" t="s">
        <v>5</v>
      </c>
      <c r="C2236" t="s">
        <v>1732</v>
      </c>
      <c r="D2236" t="s">
        <v>7022</v>
      </c>
      <c r="E2236" t="s">
        <v>1706</v>
      </c>
    </row>
    <row r="2237" spans="1:5">
      <c r="A2237" t="s">
        <v>3956</v>
      </c>
      <c r="B2237" t="s">
        <v>5</v>
      </c>
      <c r="C2237" t="s">
        <v>1732</v>
      </c>
      <c r="D2237" t="s">
        <v>7022</v>
      </c>
      <c r="E2237" t="s">
        <v>1707</v>
      </c>
    </row>
    <row r="2238" spans="1:5">
      <c r="A2238" t="s">
        <v>3957</v>
      </c>
      <c r="B2238" t="s">
        <v>5</v>
      </c>
      <c r="C2238" t="s">
        <v>1732</v>
      </c>
      <c r="D2238" t="s">
        <v>7022</v>
      </c>
      <c r="E2238" t="s">
        <v>1708</v>
      </c>
    </row>
    <row r="2239" spans="1:5">
      <c r="A2239" t="s">
        <v>3958</v>
      </c>
      <c r="B2239" t="s">
        <v>5</v>
      </c>
      <c r="C2239" t="s">
        <v>1732</v>
      </c>
      <c r="D2239" t="s">
        <v>7022</v>
      </c>
      <c r="E2239" t="s">
        <v>1709</v>
      </c>
    </row>
    <row r="2240" spans="1:5">
      <c r="A2240" t="s">
        <v>3959</v>
      </c>
      <c r="B2240" t="s">
        <v>5</v>
      </c>
      <c r="C2240" t="s">
        <v>1732</v>
      </c>
      <c r="D2240" t="s">
        <v>7022</v>
      </c>
      <c r="E2240" t="s">
        <v>1710</v>
      </c>
    </row>
    <row r="2241" spans="1:5">
      <c r="A2241" t="s">
        <v>3960</v>
      </c>
      <c r="B2241" t="s">
        <v>5</v>
      </c>
      <c r="C2241" t="s">
        <v>1732</v>
      </c>
      <c r="D2241" t="s">
        <v>7022</v>
      </c>
      <c r="E2241" t="s">
        <v>1711</v>
      </c>
    </row>
    <row r="2242" spans="1:5">
      <c r="A2242" t="s">
        <v>3961</v>
      </c>
      <c r="B2242" t="s">
        <v>5</v>
      </c>
      <c r="C2242" t="s">
        <v>1732</v>
      </c>
      <c r="D2242" t="s">
        <v>7022</v>
      </c>
      <c r="E2242" t="s">
        <v>1712</v>
      </c>
    </row>
    <row r="2243" spans="1:5">
      <c r="A2243" t="s">
        <v>3962</v>
      </c>
      <c r="B2243" t="s">
        <v>5</v>
      </c>
      <c r="C2243" t="s">
        <v>1732</v>
      </c>
      <c r="D2243" t="s">
        <v>7022</v>
      </c>
      <c r="E2243" t="s">
        <v>1713</v>
      </c>
    </row>
    <row r="2244" spans="1:5">
      <c r="A2244" t="s">
        <v>3963</v>
      </c>
      <c r="B2244" t="s">
        <v>5</v>
      </c>
      <c r="C2244" t="s">
        <v>1732</v>
      </c>
      <c r="D2244" t="s">
        <v>7022</v>
      </c>
      <c r="E2244" t="s">
        <v>1714</v>
      </c>
    </row>
    <row r="2245" spans="1:5">
      <c r="A2245" t="s">
        <v>3964</v>
      </c>
      <c r="B2245" t="s">
        <v>5</v>
      </c>
      <c r="C2245" t="s">
        <v>1732</v>
      </c>
      <c r="D2245" t="s">
        <v>7022</v>
      </c>
      <c r="E2245" t="s">
        <v>1715</v>
      </c>
    </row>
    <row r="2246" spans="1:5">
      <c r="A2246" t="s">
        <v>3965</v>
      </c>
      <c r="B2246" t="s">
        <v>5</v>
      </c>
      <c r="C2246" t="s">
        <v>1732</v>
      </c>
      <c r="D2246" t="s">
        <v>7023</v>
      </c>
      <c r="E2246" t="s">
        <v>1702</v>
      </c>
    </row>
    <row r="2247" spans="1:5">
      <c r="A2247" t="s">
        <v>3966</v>
      </c>
      <c r="B2247" t="s">
        <v>5</v>
      </c>
      <c r="C2247" t="s">
        <v>1732</v>
      </c>
      <c r="D2247" t="s">
        <v>7023</v>
      </c>
      <c r="E2247" t="s">
        <v>1705</v>
      </c>
    </row>
    <row r="2248" spans="1:5">
      <c r="A2248" t="s">
        <v>3967</v>
      </c>
      <c r="B2248" t="s">
        <v>5</v>
      </c>
      <c r="C2248" t="s">
        <v>1732</v>
      </c>
      <c r="D2248" t="s">
        <v>7023</v>
      </c>
      <c r="E2248" t="s">
        <v>1706</v>
      </c>
    </row>
    <row r="2249" spans="1:5">
      <c r="A2249" t="s">
        <v>3968</v>
      </c>
      <c r="B2249" t="s">
        <v>5</v>
      </c>
      <c r="C2249" t="s">
        <v>1732</v>
      </c>
      <c r="D2249" t="s">
        <v>7023</v>
      </c>
      <c r="E2249" t="s">
        <v>1707</v>
      </c>
    </row>
    <row r="2250" spans="1:5">
      <c r="A2250" t="s">
        <v>3969</v>
      </c>
      <c r="B2250" t="s">
        <v>5</v>
      </c>
      <c r="C2250" t="s">
        <v>1732</v>
      </c>
      <c r="D2250" t="s">
        <v>7023</v>
      </c>
      <c r="E2250" t="s">
        <v>1708</v>
      </c>
    </row>
    <row r="2251" spans="1:5">
      <c r="A2251" t="s">
        <v>3970</v>
      </c>
      <c r="B2251" t="s">
        <v>5</v>
      </c>
      <c r="C2251" t="s">
        <v>1732</v>
      </c>
      <c r="D2251" t="s">
        <v>7023</v>
      </c>
      <c r="E2251" t="s">
        <v>1709</v>
      </c>
    </row>
    <row r="2252" spans="1:5">
      <c r="A2252" t="s">
        <v>3971</v>
      </c>
      <c r="B2252" t="s">
        <v>5</v>
      </c>
      <c r="C2252" t="s">
        <v>1732</v>
      </c>
      <c r="D2252" t="s">
        <v>7023</v>
      </c>
      <c r="E2252" t="s">
        <v>1710</v>
      </c>
    </row>
    <row r="2253" spans="1:5">
      <c r="A2253" t="s">
        <v>3972</v>
      </c>
      <c r="B2253" t="s">
        <v>5</v>
      </c>
      <c r="C2253" t="s">
        <v>1732</v>
      </c>
      <c r="D2253" t="s">
        <v>7023</v>
      </c>
      <c r="E2253" t="s">
        <v>1711</v>
      </c>
    </row>
    <row r="2254" spans="1:5">
      <c r="A2254" t="s">
        <v>3973</v>
      </c>
      <c r="B2254" t="s">
        <v>5</v>
      </c>
      <c r="C2254" t="s">
        <v>1732</v>
      </c>
      <c r="D2254" t="s">
        <v>7023</v>
      </c>
      <c r="E2254" t="s">
        <v>1712</v>
      </c>
    </row>
    <row r="2255" spans="1:5">
      <c r="A2255" t="s">
        <v>3974</v>
      </c>
      <c r="B2255" t="s">
        <v>5</v>
      </c>
      <c r="C2255" t="s">
        <v>1732</v>
      </c>
      <c r="D2255" t="s">
        <v>7023</v>
      </c>
      <c r="E2255" t="s">
        <v>1713</v>
      </c>
    </row>
    <row r="2256" spans="1:5">
      <c r="A2256" t="s">
        <v>3975</v>
      </c>
      <c r="B2256" t="s">
        <v>5</v>
      </c>
      <c r="C2256" t="s">
        <v>1732</v>
      </c>
      <c r="D2256" t="s">
        <v>7023</v>
      </c>
      <c r="E2256" t="s">
        <v>1714</v>
      </c>
    </row>
    <row r="2257" spans="1:5">
      <c r="A2257" t="s">
        <v>3976</v>
      </c>
      <c r="B2257" t="s">
        <v>5</v>
      </c>
      <c r="C2257" t="s">
        <v>1732</v>
      </c>
      <c r="D2257" t="s">
        <v>7023</v>
      </c>
      <c r="E2257" t="s">
        <v>1715</v>
      </c>
    </row>
    <row r="2258" spans="1:5">
      <c r="A2258" t="s">
        <v>3977</v>
      </c>
      <c r="B2258" t="s">
        <v>5</v>
      </c>
      <c r="C2258" t="s">
        <v>1732</v>
      </c>
      <c r="D2258" t="s">
        <v>7024</v>
      </c>
      <c r="E2258" t="s">
        <v>1702</v>
      </c>
    </row>
    <row r="2259" spans="1:5">
      <c r="A2259" t="s">
        <v>3978</v>
      </c>
      <c r="B2259" t="s">
        <v>5</v>
      </c>
      <c r="C2259" t="s">
        <v>1732</v>
      </c>
      <c r="D2259" t="s">
        <v>7024</v>
      </c>
      <c r="E2259" t="s">
        <v>1705</v>
      </c>
    </row>
    <row r="2260" spans="1:5">
      <c r="A2260" t="s">
        <v>3979</v>
      </c>
      <c r="B2260" t="s">
        <v>5</v>
      </c>
      <c r="C2260" t="s">
        <v>1732</v>
      </c>
      <c r="D2260" t="s">
        <v>7024</v>
      </c>
      <c r="E2260" t="s">
        <v>1706</v>
      </c>
    </row>
    <row r="2261" spans="1:5">
      <c r="A2261" t="s">
        <v>3980</v>
      </c>
      <c r="B2261" t="s">
        <v>5</v>
      </c>
      <c r="C2261" t="s">
        <v>1732</v>
      </c>
      <c r="D2261" t="s">
        <v>7024</v>
      </c>
      <c r="E2261" t="s">
        <v>1707</v>
      </c>
    </row>
    <row r="2262" spans="1:5">
      <c r="A2262" t="s">
        <v>3981</v>
      </c>
      <c r="B2262" t="s">
        <v>5</v>
      </c>
      <c r="C2262" t="s">
        <v>1732</v>
      </c>
      <c r="D2262" t="s">
        <v>7024</v>
      </c>
      <c r="E2262" t="s">
        <v>1708</v>
      </c>
    </row>
    <row r="2263" spans="1:5">
      <c r="A2263" t="s">
        <v>3982</v>
      </c>
      <c r="B2263" t="s">
        <v>5</v>
      </c>
      <c r="C2263" t="s">
        <v>1732</v>
      </c>
      <c r="D2263" t="s">
        <v>7024</v>
      </c>
      <c r="E2263" t="s">
        <v>1709</v>
      </c>
    </row>
    <row r="2264" spans="1:5">
      <c r="A2264" t="s">
        <v>3983</v>
      </c>
      <c r="B2264" t="s">
        <v>5</v>
      </c>
      <c r="C2264" t="s">
        <v>1732</v>
      </c>
      <c r="D2264" t="s">
        <v>7024</v>
      </c>
      <c r="E2264" t="s">
        <v>1710</v>
      </c>
    </row>
    <row r="2265" spans="1:5">
      <c r="A2265" t="s">
        <v>3984</v>
      </c>
      <c r="B2265" t="s">
        <v>5</v>
      </c>
      <c r="C2265" t="s">
        <v>1732</v>
      </c>
      <c r="D2265" t="s">
        <v>7024</v>
      </c>
      <c r="E2265" t="s">
        <v>1711</v>
      </c>
    </row>
    <row r="2266" spans="1:5">
      <c r="A2266" t="s">
        <v>3985</v>
      </c>
      <c r="B2266" t="s">
        <v>5</v>
      </c>
      <c r="C2266" t="s">
        <v>1732</v>
      </c>
      <c r="D2266" t="s">
        <v>7024</v>
      </c>
      <c r="E2266" t="s">
        <v>1712</v>
      </c>
    </row>
    <row r="2267" spans="1:5">
      <c r="A2267" t="s">
        <v>3986</v>
      </c>
      <c r="B2267" t="s">
        <v>5</v>
      </c>
      <c r="C2267" t="s">
        <v>1732</v>
      </c>
      <c r="D2267" t="s">
        <v>7024</v>
      </c>
      <c r="E2267" t="s">
        <v>1713</v>
      </c>
    </row>
    <row r="2268" spans="1:5">
      <c r="A2268" t="s">
        <v>3987</v>
      </c>
      <c r="B2268" t="s">
        <v>5</v>
      </c>
      <c r="C2268" t="s">
        <v>1732</v>
      </c>
      <c r="D2268" t="s">
        <v>7024</v>
      </c>
      <c r="E2268" t="s">
        <v>1714</v>
      </c>
    </row>
    <row r="2269" spans="1:5">
      <c r="A2269" t="s">
        <v>3988</v>
      </c>
      <c r="B2269" t="s">
        <v>5</v>
      </c>
      <c r="C2269" t="s">
        <v>1732</v>
      </c>
      <c r="D2269" t="s">
        <v>7024</v>
      </c>
      <c r="E2269" t="s">
        <v>1715</v>
      </c>
    </row>
    <row r="2270" spans="1:5">
      <c r="A2270" t="s">
        <v>3989</v>
      </c>
      <c r="B2270" t="s">
        <v>5</v>
      </c>
      <c r="C2270" t="s">
        <v>1732</v>
      </c>
      <c r="D2270" t="s">
        <v>7025</v>
      </c>
      <c r="E2270" t="s">
        <v>1702</v>
      </c>
    </row>
    <row r="2271" spans="1:5">
      <c r="A2271" t="s">
        <v>3990</v>
      </c>
      <c r="B2271" t="s">
        <v>5</v>
      </c>
      <c r="C2271" t="s">
        <v>1732</v>
      </c>
      <c r="D2271" t="s">
        <v>7025</v>
      </c>
      <c r="E2271" t="s">
        <v>1705</v>
      </c>
    </row>
    <row r="2272" spans="1:5">
      <c r="A2272" t="s">
        <v>3991</v>
      </c>
      <c r="B2272" t="s">
        <v>5</v>
      </c>
      <c r="C2272" t="s">
        <v>1732</v>
      </c>
      <c r="D2272" t="s">
        <v>7025</v>
      </c>
      <c r="E2272" t="s">
        <v>1706</v>
      </c>
    </row>
    <row r="2273" spans="1:5">
      <c r="A2273" t="s">
        <v>3992</v>
      </c>
      <c r="B2273" t="s">
        <v>5</v>
      </c>
      <c r="C2273" t="s">
        <v>1732</v>
      </c>
      <c r="D2273" t="s">
        <v>7025</v>
      </c>
      <c r="E2273" t="s">
        <v>1707</v>
      </c>
    </row>
    <row r="2274" spans="1:5">
      <c r="A2274" t="s">
        <v>3993</v>
      </c>
      <c r="B2274" t="s">
        <v>5</v>
      </c>
      <c r="C2274" t="s">
        <v>1732</v>
      </c>
      <c r="D2274" t="s">
        <v>7025</v>
      </c>
      <c r="E2274" t="s">
        <v>1708</v>
      </c>
    </row>
    <row r="2275" spans="1:5">
      <c r="A2275" t="s">
        <v>3994</v>
      </c>
      <c r="B2275" t="s">
        <v>5</v>
      </c>
      <c r="C2275" t="s">
        <v>1732</v>
      </c>
      <c r="D2275" t="s">
        <v>7025</v>
      </c>
      <c r="E2275" t="s">
        <v>1709</v>
      </c>
    </row>
    <row r="2276" spans="1:5">
      <c r="A2276" t="s">
        <v>3995</v>
      </c>
      <c r="B2276" t="s">
        <v>5</v>
      </c>
      <c r="C2276" t="s">
        <v>1732</v>
      </c>
      <c r="D2276" t="s">
        <v>7025</v>
      </c>
      <c r="E2276" t="s">
        <v>1710</v>
      </c>
    </row>
    <row r="2277" spans="1:5">
      <c r="A2277" t="s">
        <v>3996</v>
      </c>
      <c r="B2277" t="s">
        <v>5</v>
      </c>
      <c r="C2277" t="s">
        <v>1732</v>
      </c>
      <c r="D2277" t="s">
        <v>7025</v>
      </c>
      <c r="E2277" t="s">
        <v>1711</v>
      </c>
    </row>
    <row r="2278" spans="1:5">
      <c r="A2278" t="s">
        <v>3997</v>
      </c>
      <c r="B2278" t="s">
        <v>5</v>
      </c>
      <c r="C2278" t="s">
        <v>1732</v>
      </c>
      <c r="D2278" t="s">
        <v>7025</v>
      </c>
      <c r="E2278" t="s">
        <v>1712</v>
      </c>
    </row>
    <row r="2279" spans="1:5">
      <c r="A2279" t="s">
        <v>3998</v>
      </c>
      <c r="B2279" t="s">
        <v>5</v>
      </c>
      <c r="C2279" t="s">
        <v>1732</v>
      </c>
      <c r="D2279" t="s">
        <v>7025</v>
      </c>
      <c r="E2279" t="s">
        <v>1713</v>
      </c>
    </row>
    <row r="2280" spans="1:5">
      <c r="A2280" t="s">
        <v>3999</v>
      </c>
      <c r="B2280" t="s">
        <v>5</v>
      </c>
      <c r="C2280" t="s">
        <v>1732</v>
      </c>
      <c r="D2280" t="s">
        <v>7025</v>
      </c>
      <c r="E2280" t="s">
        <v>1714</v>
      </c>
    </row>
    <row r="2281" spans="1:5">
      <c r="A2281" t="s">
        <v>4000</v>
      </c>
      <c r="B2281" t="s">
        <v>5</v>
      </c>
      <c r="C2281" t="s">
        <v>1732</v>
      </c>
      <c r="D2281" t="s">
        <v>7025</v>
      </c>
      <c r="E2281" t="s">
        <v>1715</v>
      </c>
    </row>
    <row r="2282" spans="1:5">
      <c r="A2282" t="s">
        <v>4001</v>
      </c>
      <c r="B2282" t="s">
        <v>5</v>
      </c>
      <c r="C2282" t="s">
        <v>1733</v>
      </c>
      <c r="D2282" t="s">
        <v>7001</v>
      </c>
      <c r="E2282" t="s">
        <v>1702</v>
      </c>
    </row>
    <row r="2283" spans="1:5">
      <c r="A2283" t="s">
        <v>4002</v>
      </c>
      <c r="B2283" t="s">
        <v>5</v>
      </c>
      <c r="C2283" t="s">
        <v>1733</v>
      </c>
      <c r="D2283" t="s">
        <v>7001</v>
      </c>
      <c r="E2283" t="s">
        <v>1705</v>
      </c>
    </row>
    <row r="2284" spans="1:5">
      <c r="A2284" t="s">
        <v>4003</v>
      </c>
      <c r="B2284" t="s">
        <v>5</v>
      </c>
      <c r="C2284" t="s">
        <v>1733</v>
      </c>
      <c r="D2284" t="s">
        <v>7001</v>
      </c>
      <c r="E2284" t="s">
        <v>1706</v>
      </c>
    </row>
    <row r="2285" spans="1:5">
      <c r="A2285" t="s">
        <v>4004</v>
      </c>
      <c r="B2285" t="s">
        <v>5</v>
      </c>
      <c r="C2285" t="s">
        <v>1733</v>
      </c>
      <c r="D2285" t="s">
        <v>7001</v>
      </c>
      <c r="E2285" t="s">
        <v>1707</v>
      </c>
    </row>
    <row r="2286" spans="1:5">
      <c r="A2286" t="s">
        <v>4005</v>
      </c>
      <c r="B2286" t="s">
        <v>5</v>
      </c>
      <c r="C2286" t="s">
        <v>1733</v>
      </c>
      <c r="D2286" t="s">
        <v>7001</v>
      </c>
      <c r="E2286" t="s">
        <v>1708</v>
      </c>
    </row>
    <row r="2287" spans="1:5">
      <c r="A2287" t="s">
        <v>4006</v>
      </c>
      <c r="B2287" t="s">
        <v>5</v>
      </c>
      <c r="C2287" t="s">
        <v>1733</v>
      </c>
      <c r="D2287" t="s">
        <v>7001</v>
      </c>
      <c r="E2287" t="s">
        <v>1709</v>
      </c>
    </row>
    <row r="2288" spans="1:5">
      <c r="A2288" t="s">
        <v>4007</v>
      </c>
      <c r="B2288" t="s">
        <v>5</v>
      </c>
      <c r="C2288" t="s">
        <v>1733</v>
      </c>
      <c r="D2288" t="s">
        <v>7001</v>
      </c>
      <c r="E2288" t="s">
        <v>1710</v>
      </c>
    </row>
    <row r="2289" spans="1:5">
      <c r="A2289" t="s">
        <v>4008</v>
      </c>
      <c r="B2289" t="s">
        <v>5</v>
      </c>
      <c r="C2289" t="s">
        <v>1733</v>
      </c>
      <c r="D2289" t="s">
        <v>7001</v>
      </c>
      <c r="E2289" t="s">
        <v>1711</v>
      </c>
    </row>
    <row r="2290" spans="1:5">
      <c r="A2290" t="s">
        <v>4009</v>
      </c>
      <c r="B2290" t="s">
        <v>5</v>
      </c>
      <c r="C2290" t="s">
        <v>1733</v>
      </c>
      <c r="D2290" t="s">
        <v>7001</v>
      </c>
      <c r="E2290" t="s">
        <v>1712</v>
      </c>
    </row>
    <row r="2291" spans="1:5">
      <c r="A2291" t="s">
        <v>4010</v>
      </c>
      <c r="B2291" t="s">
        <v>5</v>
      </c>
      <c r="C2291" t="s">
        <v>1733</v>
      </c>
      <c r="D2291" t="s">
        <v>7001</v>
      </c>
      <c r="E2291" t="s">
        <v>1713</v>
      </c>
    </row>
    <row r="2292" spans="1:5">
      <c r="A2292" t="s">
        <v>4011</v>
      </c>
      <c r="B2292" t="s">
        <v>5</v>
      </c>
      <c r="C2292" t="s">
        <v>1733</v>
      </c>
      <c r="D2292" t="s">
        <v>7001</v>
      </c>
      <c r="E2292" t="s">
        <v>1714</v>
      </c>
    </row>
    <row r="2293" spans="1:5">
      <c r="A2293" t="s">
        <v>4012</v>
      </c>
      <c r="B2293" t="s">
        <v>5</v>
      </c>
      <c r="C2293" t="s">
        <v>1733</v>
      </c>
      <c r="D2293" t="s">
        <v>7001</v>
      </c>
      <c r="E2293" t="s">
        <v>1715</v>
      </c>
    </row>
    <row r="2294" spans="1:5">
      <c r="A2294" t="s">
        <v>4013</v>
      </c>
      <c r="B2294" t="s">
        <v>5</v>
      </c>
      <c r="C2294" t="s">
        <v>1733</v>
      </c>
      <c r="D2294" t="s">
        <v>7002</v>
      </c>
      <c r="E2294" t="s">
        <v>1702</v>
      </c>
    </row>
    <row r="2295" spans="1:5">
      <c r="A2295" t="s">
        <v>4014</v>
      </c>
      <c r="B2295" t="s">
        <v>5</v>
      </c>
      <c r="C2295" t="s">
        <v>1733</v>
      </c>
      <c r="D2295" t="s">
        <v>7002</v>
      </c>
      <c r="E2295" t="s">
        <v>1705</v>
      </c>
    </row>
    <row r="2296" spans="1:5">
      <c r="A2296" t="s">
        <v>4015</v>
      </c>
      <c r="B2296" t="s">
        <v>5</v>
      </c>
      <c r="C2296" t="s">
        <v>1733</v>
      </c>
      <c r="D2296" t="s">
        <v>7002</v>
      </c>
      <c r="E2296" t="s">
        <v>1706</v>
      </c>
    </row>
    <row r="2297" spans="1:5">
      <c r="A2297" t="s">
        <v>4016</v>
      </c>
      <c r="B2297" t="s">
        <v>5</v>
      </c>
      <c r="C2297" t="s">
        <v>1733</v>
      </c>
      <c r="D2297" t="s">
        <v>7002</v>
      </c>
      <c r="E2297" t="s">
        <v>1707</v>
      </c>
    </row>
    <row r="2298" spans="1:5">
      <c r="A2298" t="s">
        <v>4017</v>
      </c>
      <c r="B2298" t="s">
        <v>5</v>
      </c>
      <c r="C2298" t="s">
        <v>1733</v>
      </c>
      <c r="D2298" t="s">
        <v>7002</v>
      </c>
      <c r="E2298" t="s">
        <v>1708</v>
      </c>
    </row>
    <row r="2299" spans="1:5">
      <c r="A2299" t="s">
        <v>4018</v>
      </c>
      <c r="B2299" t="s">
        <v>5</v>
      </c>
      <c r="C2299" t="s">
        <v>1733</v>
      </c>
      <c r="D2299" t="s">
        <v>7002</v>
      </c>
      <c r="E2299" t="s">
        <v>1709</v>
      </c>
    </row>
    <row r="2300" spans="1:5">
      <c r="A2300" t="s">
        <v>4019</v>
      </c>
      <c r="B2300" t="s">
        <v>5</v>
      </c>
      <c r="C2300" t="s">
        <v>1733</v>
      </c>
      <c r="D2300" t="s">
        <v>7002</v>
      </c>
      <c r="E2300" t="s">
        <v>1710</v>
      </c>
    </row>
    <row r="2301" spans="1:5">
      <c r="A2301" t="s">
        <v>4020</v>
      </c>
      <c r="B2301" t="s">
        <v>5</v>
      </c>
      <c r="C2301" t="s">
        <v>1733</v>
      </c>
      <c r="D2301" t="s">
        <v>7002</v>
      </c>
      <c r="E2301" t="s">
        <v>1711</v>
      </c>
    </row>
    <row r="2302" spans="1:5">
      <c r="A2302" t="s">
        <v>4021</v>
      </c>
      <c r="B2302" t="s">
        <v>5</v>
      </c>
      <c r="C2302" t="s">
        <v>1733</v>
      </c>
      <c r="D2302" t="s">
        <v>7002</v>
      </c>
      <c r="E2302" t="s">
        <v>1712</v>
      </c>
    </row>
    <row r="2303" spans="1:5">
      <c r="A2303" t="s">
        <v>4022</v>
      </c>
      <c r="B2303" t="s">
        <v>5</v>
      </c>
      <c r="C2303" t="s">
        <v>1733</v>
      </c>
      <c r="D2303" t="s">
        <v>7002</v>
      </c>
      <c r="E2303" t="s">
        <v>1713</v>
      </c>
    </row>
    <row r="2304" spans="1:5">
      <c r="A2304" t="s">
        <v>4023</v>
      </c>
      <c r="B2304" t="s">
        <v>5</v>
      </c>
      <c r="C2304" t="s">
        <v>1733</v>
      </c>
      <c r="D2304" t="s">
        <v>7002</v>
      </c>
      <c r="E2304" t="s">
        <v>1714</v>
      </c>
    </row>
    <row r="2305" spans="1:5">
      <c r="A2305" t="s">
        <v>4024</v>
      </c>
      <c r="B2305" t="s">
        <v>5</v>
      </c>
      <c r="C2305" t="s">
        <v>1733</v>
      </c>
      <c r="D2305" t="s">
        <v>7002</v>
      </c>
      <c r="E2305" t="s">
        <v>1715</v>
      </c>
    </row>
    <row r="2306" spans="1:5">
      <c r="A2306" t="s">
        <v>4025</v>
      </c>
      <c r="B2306" t="s">
        <v>5</v>
      </c>
      <c r="C2306" t="s">
        <v>1733</v>
      </c>
      <c r="D2306" t="s">
        <v>7003</v>
      </c>
      <c r="E2306" t="s">
        <v>1702</v>
      </c>
    </row>
    <row r="2307" spans="1:5">
      <c r="A2307" t="s">
        <v>4026</v>
      </c>
      <c r="B2307" t="s">
        <v>5</v>
      </c>
      <c r="C2307" t="s">
        <v>1733</v>
      </c>
      <c r="D2307" t="s">
        <v>7003</v>
      </c>
      <c r="E2307" t="s">
        <v>1705</v>
      </c>
    </row>
    <row r="2308" spans="1:5">
      <c r="A2308" t="s">
        <v>4027</v>
      </c>
      <c r="B2308" t="s">
        <v>5</v>
      </c>
      <c r="C2308" t="s">
        <v>1733</v>
      </c>
      <c r="D2308" t="s">
        <v>7003</v>
      </c>
      <c r="E2308" t="s">
        <v>1706</v>
      </c>
    </row>
    <row r="2309" spans="1:5">
      <c r="A2309" t="s">
        <v>4028</v>
      </c>
      <c r="B2309" t="s">
        <v>5</v>
      </c>
      <c r="C2309" t="s">
        <v>1733</v>
      </c>
      <c r="D2309" t="s">
        <v>7003</v>
      </c>
      <c r="E2309" t="s">
        <v>1707</v>
      </c>
    </row>
    <row r="2310" spans="1:5">
      <c r="A2310" t="s">
        <v>4029</v>
      </c>
      <c r="B2310" t="s">
        <v>5</v>
      </c>
      <c r="C2310" t="s">
        <v>1733</v>
      </c>
      <c r="D2310" t="s">
        <v>7003</v>
      </c>
      <c r="E2310" t="s">
        <v>1708</v>
      </c>
    </row>
    <row r="2311" spans="1:5">
      <c r="A2311" t="s">
        <v>4030</v>
      </c>
      <c r="B2311" t="s">
        <v>5</v>
      </c>
      <c r="C2311" t="s">
        <v>1733</v>
      </c>
      <c r="D2311" t="s">
        <v>7003</v>
      </c>
      <c r="E2311" t="s">
        <v>1709</v>
      </c>
    </row>
    <row r="2312" spans="1:5">
      <c r="A2312" t="s">
        <v>4031</v>
      </c>
      <c r="B2312" t="s">
        <v>5</v>
      </c>
      <c r="C2312" t="s">
        <v>1733</v>
      </c>
      <c r="D2312" t="s">
        <v>7003</v>
      </c>
      <c r="E2312" t="s">
        <v>1710</v>
      </c>
    </row>
    <row r="2313" spans="1:5">
      <c r="A2313" t="s">
        <v>4032</v>
      </c>
      <c r="B2313" t="s">
        <v>5</v>
      </c>
      <c r="C2313" t="s">
        <v>1733</v>
      </c>
      <c r="D2313" t="s">
        <v>7003</v>
      </c>
      <c r="E2313" t="s">
        <v>1711</v>
      </c>
    </row>
    <row r="2314" spans="1:5">
      <c r="A2314" t="s">
        <v>4033</v>
      </c>
      <c r="B2314" t="s">
        <v>5</v>
      </c>
      <c r="C2314" t="s">
        <v>1733</v>
      </c>
      <c r="D2314" t="s">
        <v>7003</v>
      </c>
      <c r="E2314" t="s">
        <v>1712</v>
      </c>
    </row>
    <row r="2315" spans="1:5">
      <c r="A2315" t="s">
        <v>4034</v>
      </c>
      <c r="B2315" t="s">
        <v>5</v>
      </c>
      <c r="C2315" t="s">
        <v>1733</v>
      </c>
      <c r="D2315" t="s">
        <v>7003</v>
      </c>
      <c r="E2315" t="s">
        <v>1713</v>
      </c>
    </row>
    <row r="2316" spans="1:5">
      <c r="A2316" t="s">
        <v>4035</v>
      </c>
      <c r="B2316" t="s">
        <v>5</v>
      </c>
      <c r="C2316" t="s">
        <v>1733</v>
      </c>
      <c r="D2316" t="s">
        <v>7003</v>
      </c>
      <c r="E2316" t="s">
        <v>1714</v>
      </c>
    </row>
    <row r="2317" spans="1:5">
      <c r="A2317" t="s">
        <v>4036</v>
      </c>
      <c r="B2317" t="s">
        <v>5</v>
      </c>
      <c r="C2317" t="s">
        <v>1733</v>
      </c>
      <c r="D2317" t="s">
        <v>7003</v>
      </c>
      <c r="E2317" t="s">
        <v>1715</v>
      </c>
    </row>
    <row r="2318" spans="1:5">
      <c r="A2318" t="s">
        <v>4037</v>
      </c>
      <c r="B2318" t="s">
        <v>5</v>
      </c>
      <c r="C2318" t="s">
        <v>1733</v>
      </c>
      <c r="D2318" t="s">
        <v>7004</v>
      </c>
      <c r="E2318" t="s">
        <v>1702</v>
      </c>
    </row>
    <row r="2319" spans="1:5">
      <c r="A2319" t="s">
        <v>4038</v>
      </c>
      <c r="B2319" t="s">
        <v>5</v>
      </c>
      <c r="C2319" t="s">
        <v>1733</v>
      </c>
      <c r="D2319" t="s">
        <v>7004</v>
      </c>
      <c r="E2319" t="s">
        <v>1705</v>
      </c>
    </row>
    <row r="2320" spans="1:5">
      <c r="A2320" t="s">
        <v>4039</v>
      </c>
      <c r="B2320" t="s">
        <v>5</v>
      </c>
      <c r="C2320" t="s">
        <v>1733</v>
      </c>
      <c r="D2320" t="s">
        <v>7004</v>
      </c>
      <c r="E2320" t="s">
        <v>1706</v>
      </c>
    </row>
    <row r="2321" spans="1:5">
      <c r="A2321" t="s">
        <v>4040</v>
      </c>
      <c r="B2321" t="s">
        <v>5</v>
      </c>
      <c r="C2321" t="s">
        <v>1733</v>
      </c>
      <c r="D2321" t="s">
        <v>7004</v>
      </c>
      <c r="E2321" t="s">
        <v>1707</v>
      </c>
    </row>
    <row r="2322" spans="1:5">
      <c r="A2322" t="s">
        <v>4041</v>
      </c>
      <c r="B2322" t="s">
        <v>5</v>
      </c>
      <c r="C2322" t="s">
        <v>1733</v>
      </c>
      <c r="D2322" t="s">
        <v>7004</v>
      </c>
      <c r="E2322" t="s">
        <v>1708</v>
      </c>
    </row>
    <row r="2323" spans="1:5">
      <c r="A2323" t="s">
        <v>4042</v>
      </c>
      <c r="B2323" t="s">
        <v>5</v>
      </c>
      <c r="C2323" t="s">
        <v>1733</v>
      </c>
      <c r="D2323" t="s">
        <v>7004</v>
      </c>
      <c r="E2323" t="s">
        <v>1709</v>
      </c>
    </row>
    <row r="2324" spans="1:5">
      <c r="A2324" t="s">
        <v>4043</v>
      </c>
      <c r="B2324" t="s">
        <v>5</v>
      </c>
      <c r="C2324" t="s">
        <v>1733</v>
      </c>
      <c r="D2324" t="s">
        <v>7004</v>
      </c>
      <c r="E2324" t="s">
        <v>1710</v>
      </c>
    </row>
    <row r="2325" spans="1:5">
      <c r="A2325" t="s">
        <v>4044</v>
      </c>
      <c r="B2325" t="s">
        <v>5</v>
      </c>
      <c r="C2325" t="s">
        <v>1733</v>
      </c>
      <c r="D2325" t="s">
        <v>7004</v>
      </c>
      <c r="E2325" t="s">
        <v>1711</v>
      </c>
    </row>
    <row r="2326" spans="1:5">
      <c r="A2326" t="s">
        <v>4045</v>
      </c>
      <c r="B2326" t="s">
        <v>5</v>
      </c>
      <c r="C2326" t="s">
        <v>1733</v>
      </c>
      <c r="D2326" t="s">
        <v>7004</v>
      </c>
      <c r="E2326" t="s">
        <v>1712</v>
      </c>
    </row>
    <row r="2327" spans="1:5">
      <c r="A2327" t="s">
        <v>4046</v>
      </c>
      <c r="B2327" t="s">
        <v>5</v>
      </c>
      <c r="C2327" t="s">
        <v>1733</v>
      </c>
      <c r="D2327" t="s">
        <v>7004</v>
      </c>
      <c r="E2327" t="s">
        <v>1713</v>
      </c>
    </row>
    <row r="2328" spans="1:5">
      <c r="A2328" t="s">
        <v>4047</v>
      </c>
      <c r="B2328" t="s">
        <v>5</v>
      </c>
      <c r="C2328" t="s">
        <v>1733</v>
      </c>
      <c r="D2328" t="s">
        <v>7004</v>
      </c>
      <c r="E2328" t="s">
        <v>1714</v>
      </c>
    </row>
    <row r="2329" spans="1:5">
      <c r="A2329" t="s">
        <v>4048</v>
      </c>
      <c r="B2329" t="s">
        <v>5</v>
      </c>
      <c r="C2329" t="s">
        <v>1733</v>
      </c>
      <c r="D2329" t="s">
        <v>7004</v>
      </c>
      <c r="E2329" t="s">
        <v>1715</v>
      </c>
    </row>
    <row r="2330" spans="1:5">
      <c r="A2330" t="s">
        <v>4049</v>
      </c>
      <c r="B2330" t="s">
        <v>5</v>
      </c>
      <c r="C2330" t="s">
        <v>1733</v>
      </c>
      <c r="D2330" t="s">
        <v>7005</v>
      </c>
      <c r="E2330" t="s">
        <v>1702</v>
      </c>
    </row>
    <row r="2331" spans="1:5">
      <c r="A2331" t="s">
        <v>4050</v>
      </c>
      <c r="B2331" t="s">
        <v>5</v>
      </c>
      <c r="C2331" t="s">
        <v>1733</v>
      </c>
      <c r="D2331" t="s">
        <v>7005</v>
      </c>
      <c r="E2331" t="s">
        <v>1705</v>
      </c>
    </row>
    <row r="2332" spans="1:5">
      <c r="A2332" t="s">
        <v>4051</v>
      </c>
      <c r="B2332" t="s">
        <v>5</v>
      </c>
      <c r="C2332" t="s">
        <v>1733</v>
      </c>
      <c r="D2332" t="s">
        <v>7005</v>
      </c>
      <c r="E2332" t="s">
        <v>1706</v>
      </c>
    </row>
    <row r="2333" spans="1:5">
      <c r="A2333" t="s">
        <v>4052</v>
      </c>
      <c r="B2333" t="s">
        <v>5</v>
      </c>
      <c r="C2333" t="s">
        <v>1733</v>
      </c>
      <c r="D2333" t="s">
        <v>7005</v>
      </c>
      <c r="E2333" t="s">
        <v>1707</v>
      </c>
    </row>
    <row r="2334" spans="1:5">
      <c r="A2334" t="s">
        <v>4053</v>
      </c>
      <c r="B2334" t="s">
        <v>5</v>
      </c>
      <c r="C2334" t="s">
        <v>1733</v>
      </c>
      <c r="D2334" t="s">
        <v>7005</v>
      </c>
      <c r="E2334" t="s">
        <v>1708</v>
      </c>
    </row>
    <row r="2335" spans="1:5">
      <c r="A2335" t="s">
        <v>4054</v>
      </c>
      <c r="B2335" t="s">
        <v>5</v>
      </c>
      <c r="C2335" t="s">
        <v>1733</v>
      </c>
      <c r="D2335" t="s">
        <v>7005</v>
      </c>
      <c r="E2335" t="s">
        <v>1709</v>
      </c>
    </row>
    <row r="2336" spans="1:5">
      <c r="A2336" t="s">
        <v>4055</v>
      </c>
      <c r="B2336" t="s">
        <v>5</v>
      </c>
      <c r="C2336" t="s">
        <v>1733</v>
      </c>
      <c r="D2336" t="s">
        <v>7005</v>
      </c>
      <c r="E2336" t="s">
        <v>1710</v>
      </c>
    </row>
    <row r="2337" spans="1:5">
      <c r="A2337" t="s">
        <v>4056</v>
      </c>
      <c r="B2337" t="s">
        <v>5</v>
      </c>
      <c r="C2337" t="s">
        <v>1733</v>
      </c>
      <c r="D2337" t="s">
        <v>7005</v>
      </c>
      <c r="E2337" t="s">
        <v>1711</v>
      </c>
    </row>
    <row r="2338" spans="1:5">
      <c r="A2338" t="s">
        <v>4057</v>
      </c>
      <c r="B2338" t="s">
        <v>5</v>
      </c>
      <c r="C2338" t="s">
        <v>1733</v>
      </c>
      <c r="D2338" t="s">
        <v>7005</v>
      </c>
      <c r="E2338" t="s">
        <v>1712</v>
      </c>
    </row>
    <row r="2339" spans="1:5">
      <c r="A2339" t="s">
        <v>4058</v>
      </c>
      <c r="B2339" t="s">
        <v>5</v>
      </c>
      <c r="C2339" t="s">
        <v>1733</v>
      </c>
      <c r="D2339" t="s">
        <v>7005</v>
      </c>
      <c r="E2339" t="s">
        <v>1713</v>
      </c>
    </row>
    <row r="2340" spans="1:5">
      <c r="A2340" t="s">
        <v>4059</v>
      </c>
      <c r="B2340" t="s">
        <v>5</v>
      </c>
      <c r="C2340" t="s">
        <v>1733</v>
      </c>
      <c r="D2340" t="s">
        <v>7005</v>
      </c>
      <c r="E2340" t="s">
        <v>1714</v>
      </c>
    </row>
    <row r="2341" spans="1:5">
      <c r="A2341" t="s">
        <v>4060</v>
      </c>
      <c r="B2341" t="s">
        <v>5</v>
      </c>
      <c r="C2341" t="s">
        <v>1733</v>
      </c>
      <c r="D2341" t="s">
        <v>7005</v>
      </c>
      <c r="E2341" t="s">
        <v>1715</v>
      </c>
    </row>
    <row r="2342" spans="1:5">
      <c r="A2342" t="s">
        <v>4061</v>
      </c>
      <c r="B2342" t="s">
        <v>5</v>
      </c>
      <c r="C2342" t="s">
        <v>1733</v>
      </c>
      <c r="D2342" t="s">
        <v>7006</v>
      </c>
      <c r="E2342" t="s">
        <v>1702</v>
      </c>
    </row>
    <row r="2343" spans="1:5">
      <c r="A2343" t="s">
        <v>4062</v>
      </c>
      <c r="B2343" t="s">
        <v>5</v>
      </c>
      <c r="C2343" t="s">
        <v>1733</v>
      </c>
      <c r="D2343" t="s">
        <v>7006</v>
      </c>
      <c r="E2343" t="s">
        <v>1705</v>
      </c>
    </row>
    <row r="2344" spans="1:5">
      <c r="A2344" t="s">
        <v>4063</v>
      </c>
      <c r="B2344" t="s">
        <v>5</v>
      </c>
      <c r="C2344" t="s">
        <v>1733</v>
      </c>
      <c r="D2344" t="s">
        <v>7006</v>
      </c>
      <c r="E2344" t="s">
        <v>1706</v>
      </c>
    </row>
    <row r="2345" spans="1:5">
      <c r="A2345" t="s">
        <v>4064</v>
      </c>
      <c r="B2345" t="s">
        <v>5</v>
      </c>
      <c r="C2345" t="s">
        <v>1733</v>
      </c>
      <c r="D2345" t="s">
        <v>7006</v>
      </c>
      <c r="E2345" t="s">
        <v>1707</v>
      </c>
    </row>
    <row r="2346" spans="1:5">
      <c r="A2346" t="s">
        <v>4065</v>
      </c>
      <c r="B2346" t="s">
        <v>5</v>
      </c>
      <c r="C2346" t="s">
        <v>1733</v>
      </c>
      <c r="D2346" t="s">
        <v>7006</v>
      </c>
      <c r="E2346" t="s">
        <v>1708</v>
      </c>
    </row>
    <row r="2347" spans="1:5">
      <c r="A2347" t="s">
        <v>4066</v>
      </c>
      <c r="B2347" t="s">
        <v>5</v>
      </c>
      <c r="C2347" t="s">
        <v>1733</v>
      </c>
      <c r="D2347" t="s">
        <v>7006</v>
      </c>
      <c r="E2347" t="s">
        <v>1709</v>
      </c>
    </row>
    <row r="2348" spans="1:5">
      <c r="A2348" t="s">
        <v>4067</v>
      </c>
      <c r="B2348" t="s">
        <v>5</v>
      </c>
      <c r="C2348" t="s">
        <v>1733</v>
      </c>
      <c r="D2348" t="s">
        <v>7006</v>
      </c>
      <c r="E2348" t="s">
        <v>1710</v>
      </c>
    </row>
    <row r="2349" spans="1:5">
      <c r="A2349" t="s">
        <v>4068</v>
      </c>
      <c r="B2349" t="s">
        <v>5</v>
      </c>
      <c r="C2349" t="s">
        <v>1733</v>
      </c>
      <c r="D2349" t="s">
        <v>7006</v>
      </c>
      <c r="E2349" t="s">
        <v>1711</v>
      </c>
    </row>
    <row r="2350" spans="1:5">
      <c r="A2350" t="s">
        <v>4069</v>
      </c>
      <c r="B2350" t="s">
        <v>5</v>
      </c>
      <c r="C2350" t="s">
        <v>1733</v>
      </c>
      <c r="D2350" t="s">
        <v>7006</v>
      </c>
      <c r="E2350" t="s">
        <v>1712</v>
      </c>
    </row>
    <row r="2351" spans="1:5">
      <c r="A2351" t="s">
        <v>4070</v>
      </c>
      <c r="B2351" t="s">
        <v>5</v>
      </c>
      <c r="C2351" t="s">
        <v>1733</v>
      </c>
      <c r="D2351" t="s">
        <v>7006</v>
      </c>
      <c r="E2351" t="s">
        <v>1713</v>
      </c>
    </row>
    <row r="2352" spans="1:5">
      <c r="A2352" t="s">
        <v>4071</v>
      </c>
      <c r="B2352" t="s">
        <v>5</v>
      </c>
      <c r="C2352" t="s">
        <v>1733</v>
      </c>
      <c r="D2352" t="s">
        <v>7006</v>
      </c>
      <c r="E2352" t="s">
        <v>1714</v>
      </c>
    </row>
    <row r="2353" spans="1:5">
      <c r="A2353" t="s">
        <v>4072</v>
      </c>
      <c r="B2353" t="s">
        <v>5</v>
      </c>
      <c r="C2353" t="s">
        <v>1733</v>
      </c>
      <c r="D2353" t="s">
        <v>7006</v>
      </c>
      <c r="E2353" t="s">
        <v>1715</v>
      </c>
    </row>
    <row r="2354" spans="1:5">
      <c r="A2354" t="s">
        <v>4073</v>
      </c>
      <c r="B2354" t="s">
        <v>5</v>
      </c>
      <c r="C2354" t="s">
        <v>1733</v>
      </c>
      <c r="D2354" t="s">
        <v>7007</v>
      </c>
      <c r="E2354" t="s">
        <v>1702</v>
      </c>
    </row>
    <row r="2355" spans="1:5">
      <c r="A2355" t="s">
        <v>4074</v>
      </c>
      <c r="B2355" t="s">
        <v>5</v>
      </c>
      <c r="C2355" t="s">
        <v>1733</v>
      </c>
      <c r="D2355" t="s">
        <v>7007</v>
      </c>
      <c r="E2355" t="s">
        <v>1705</v>
      </c>
    </row>
    <row r="2356" spans="1:5">
      <c r="A2356" t="s">
        <v>4075</v>
      </c>
      <c r="B2356" t="s">
        <v>5</v>
      </c>
      <c r="C2356" t="s">
        <v>1733</v>
      </c>
      <c r="D2356" t="s">
        <v>7007</v>
      </c>
      <c r="E2356" t="s">
        <v>1706</v>
      </c>
    </row>
    <row r="2357" spans="1:5">
      <c r="A2357" t="s">
        <v>4076</v>
      </c>
      <c r="B2357" t="s">
        <v>5</v>
      </c>
      <c r="C2357" t="s">
        <v>1733</v>
      </c>
      <c r="D2357" t="s">
        <v>7007</v>
      </c>
      <c r="E2357" t="s">
        <v>1707</v>
      </c>
    </row>
    <row r="2358" spans="1:5">
      <c r="A2358" t="s">
        <v>4077</v>
      </c>
      <c r="B2358" t="s">
        <v>5</v>
      </c>
      <c r="C2358" t="s">
        <v>1733</v>
      </c>
      <c r="D2358" t="s">
        <v>7007</v>
      </c>
      <c r="E2358" t="s">
        <v>1708</v>
      </c>
    </row>
    <row r="2359" spans="1:5">
      <c r="A2359" t="s">
        <v>4078</v>
      </c>
      <c r="B2359" t="s">
        <v>5</v>
      </c>
      <c r="C2359" t="s">
        <v>1733</v>
      </c>
      <c r="D2359" t="s">
        <v>7007</v>
      </c>
      <c r="E2359" t="s">
        <v>1709</v>
      </c>
    </row>
    <row r="2360" spans="1:5">
      <c r="A2360" t="s">
        <v>4079</v>
      </c>
      <c r="B2360" t="s">
        <v>5</v>
      </c>
      <c r="C2360" t="s">
        <v>1733</v>
      </c>
      <c r="D2360" t="s">
        <v>7007</v>
      </c>
      <c r="E2360" t="s">
        <v>1710</v>
      </c>
    </row>
    <row r="2361" spans="1:5">
      <c r="A2361" t="s">
        <v>4080</v>
      </c>
      <c r="B2361" t="s">
        <v>5</v>
      </c>
      <c r="C2361" t="s">
        <v>1733</v>
      </c>
      <c r="D2361" t="s">
        <v>7007</v>
      </c>
      <c r="E2361" t="s">
        <v>1711</v>
      </c>
    </row>
    <row r="2362" spans="1:5">
      <c r="A2362" t="s">
        <v>4081</v>
      </c>
      <c r="B2362" t="s">
        <v>5</v>
      </c>
      <c r="C2362" t="s">
        <v>1733</v>
      </c>
      <c r="D2362" t="s">
        <v>7007</v>
      </c>
      <c r="E2362" t="s">
        <v>1712</v>
      </c>
    </row>
    <row r="2363" spans="1:5">
      <c r="A2363" t="s">
        <v>4082</v>
      </c>
      <c r="B2363" t="s">
        <v>5</v>
      </c>
      <c r="C2363" t="s">
        <v>1733</v>
      </c>
      <c r="D2363" t="s">
        <v>7007</v>
      </c>
      <c r="E2363" t="s">
        <v>1713</v>
      </c>
    </row>
    <row r="2364" spans="1:5">
      <c r="A2364" t="s">
        <v>4083</v>
      </c>
      <c r="B2364" t="s">
        <v>5</v>
      </c>
      <c r="C2364" t="s">
        <v>1733</v>
      </c>
      <c r="D2364" t="s">
        <v>7007</v>
      </c>
      <c r="E2364" t="s">
        <v>1714</v>
      </c>
    </row>
    <row r="2365" spans="1:5">
      <c r="A2365" t="s">
        <v>4084</v>
      </c>
      <c r="B2365" t="s">
        <v>5</v>
      </c>
      <c r="C2365" t="s">
        <v>1733</v>
      </c>
      <c r="D2365" t="s">
        <v>7007</v>
      </c>
      <c r="E2365" t="s">
        <v>1715</v>
      </c>
    </row>
    <row r="2366" spans="1:5">
      <c r="A2366" t="s">
        <v>4085</v>
      </c>
      <c r="B2366" t="s">
        <v>5</v>
      </c>
      <c r="C2366" t="s">
        <v>1733</v>
      </c>
      <c r="D2366" t="s">
        <v>7008</v>
      </c>
      <c r="E2366" t="s">
        <v>1702</v>
      </c>
    </row>
    <row r="2367" spans="1:5">
      <c r="A2367" t="s">
        <v>4086</v>
      </c>
      <c r="B2367" t="s">
        <v>5</v>
      </c>
      <c r="C2367" t="s">
        <v>1733</v>
      </c>
      <c r="D2367" t="s">
        <v>7008</v>
      </c>
      <c r="E2367" t="s">
        <v>1705</v>
      </c>
    </row>
    <row r="2368" spans="1:5">
      <c r="A2368" t="s">
        <v>4087</v>
      </c>
      <c r="B2368" t="s">
        <v>5</v>
      </c>
      <c r="C2368" t="s">
        <v>1733</v>
      </c>
      <c r="D2368" t="s">
        <v>7008</v>
      </c>
      <c r="E2368" t="s">
        <v>1706</v>
      </c>
    </row>
    <row r="2369" spans="1:5">
      <c r="A2369" t="s">
        <v>4088</v>
      </c>
      <c r="B2369" t="s">
        <v>5</v>
      </c>
      <c r="C2369" t="s">
        <v>1733</v>
      </c>
      <c r="D2369" t="s">
        <v>7008</v>
      </c>
      <c r="E2369" t="s">
        <v>1707</v>
      </c>
    </row>
    <row r="2370" spans="1:5">
      <c r="A2370" t="s">
        <v>4089</v>
      </c>
      <c r="B2370" t="s">
        <v>5</v>
      </c>
      <c r="C2370" t="s">
        <v>1733</v>
      </c>
      <c r="D2370" t="s">
        <v>7008</v>
      </c>
      <c r="E2370" t="s">
        <v>1708</v>
      </c>
    </row>
    <row r="2371" spans="1:5">
      <c r="A2371" t="s">
        <v>4090</v>
      </c>
      <c r="B2371" t="s">
        <v>5</v>
      </c>
      <c r="C2371" t="s">
        <v>1733</v>
      </c>
      <c r="D2371" t="s">
        <v>7008</v>
      </c>
      <c r="E2371" t="s">
        <v>1709</v>
      </c>
    </row>
    <row r="2372" spans="1:5">
      <c r="A2372" t="s">
        <v>4091</v>
      </c>
      <c r="B2372" t="s">
        <v>5</v>
      </c>
      <c r="C2372" t="s">
        <v>1733</v>
      </c>
      <c r="D2372" t="s">
        <v>7008</v>
      </c>
      <c r="E2372" t="s">
        <v>1710</v>
      </c>
    </row>
    <row r="2373" spans="1:5">
      <c r="A2373" t="s">
        <v>4092</v>
      </c>
      <c r="B2373" t="s">
        <v>5</v>
      </c>
      <c r="C2373" t="s">
        <v>1733</v>
      </c>
      <c r="D2373" t="s">
        <v>7008</v>
      </c>
      <c r="E2373" t="s">
        <v>1711</v>
      </c>
    </row>
    <row r="2374" spans="1:5">
      <c r="A2374" t="s">
        <v>4093</v>
      </c>
      <c r="B2374" t="s">
        <v>5</v>
      </c>
      <c r="C2374" t="s">
        <v>1733</v>
      </c>
      <c r="D2374" t="s">
        <v>7008</v>
      </c>
      <c r="E2374" t="s">
        <v>1712</v>
      </c>
    </row>
    <row r="2375" spans="1:5">
      <c r="A2375" t="s">
        <v>4094</v>
      </c>
      <c r="B2375" t="s">
        <v>5</v>
      </c>
      <c r="C2375" t="s">
        <v>1733</v>
      </c>
      <c r="D2375" t="s">
        <v>7008</v>
      </c>
      <c r="E2375" t="s">
        <v>1713</v>
      </c>
    </row>
    <row r="2376" spans="1:5">
      <c r="A2376" t="s">
        <v>4095</v>
      </c>
      <c r="B2376" t="s">
        <v>5</v>
      </c>
      <c r="C2376" t="s">
        <v>1733</v>
      </c>
      <c r="D2376" t="s">
        <v>7008</v>
      </c>
      <c r="E2376" t="s">
        <v>1714</v>
      </c>
    </row>
    <row r="2377" spans="1:5">
      <c r="A2377" t="s">
        <v>4096</v>
      </c>
      <c r="B2377" t="s">
        <v>5</v>
      </c>
      <c r="C2377" t="s">
        <v>1733</v>
      </c>
      <c r="D2377" t="s">
        <v>7008</v>
      </c>
      <c r="E2377" t="s">
        <v>1715</v>
      </c>
    </row>
    <row r="2378" spans="1:5">
      <c r="A2378" t="s">
        <v>4097</v>
      </c>
      <c r="B2378" t="s">
        <v>5</v>
      </c>
      <c r="C2378" t="s">
        <v>1733</v>
      </c>
      <c r="D2378" t="s">
        <v>7009</v>
      </c>
      <c r="E2378" t="s">
        <v>1702</v>
      </c>
    </row>
    <row r="2379" spans="1:5">
      <c r="A2379" t="s">
        <v>4098</v>
      </c>
      <c r="B2379" t="s">
        <v>5</v>
      </c>
      <c r="C2379" t="s">
        <v>1733</v>
      </c>
      <c r="D2379" t="s">
        <v>7009</v>
      </c>
      <c r="E2379" t="s">
        <v>1705</v>
      </c>
    </row>
    <row r="2380" spans="1:5">
      <c r="A2380" t="s">
        <v>4099</v>
      </c>
      <c r="B2380" t="s">
        <v>5</v>
      </c>
      <c r="C2380" t="s">
        <v>1733</v>
      </c>
      <c r="D2380" t="s">
        <v>7009</v>
      </c>
      <c r="E2380" t="s">
        <v>1706</v>
      </c>
    </row>
    <row r="2381" spans="1:5">
      <c r="A2381" t="s">
        <v>4100</v>
      </c>
      <c r="B2381" t="s">
        <v>5</v>
      </c>
      <c r="C2381" t="s">
        <v>1733</v>
      </c>
      <c r="D2381" t="s">
        <v>7009</v>
      </c>
      <c r="E2381" t="s">
        <v>1707</v>
      </c>
    </row>
    <row r="2382" spans="1:5">
      <c r="A2382" t="s">
        <v>4101</v>
      </c>
      <c r="B2382" t="s">
        <v>5</v>
      </c>
      <c r="C2382" t="s">
        <v>1733</v>
      </c>
      <c r="D2382" t="s">
        <v>7009</v>
      </c>
      <c r="E2382" t="s">
        <v>1708</v>
      </c>
    </row>
    <row r="2383" spans="1:5">
      <c r="A2383" t="s">
        <v>4102</v>
      </c>
      <c r="B2383" t="s">
        <v>5</v>
      </c>
      <c r="C2383" t="s">
        <v>1733</v>
      </c>
      <c r="D2383" t="s">
        <v>7009</v>
      </c>
      <c r="E2383" t="s">
        <v>1709</v>
      </c>
    </row>
    <row r="2384" spans="1:5">
      <c r="A2384" t="s">
        <v>4103</v>
      </c>
      <c r="B2384" t="s">
        <v>5</v>
      </c>
      <c r="C2384" t="s">
        <v>1733</v>
      </c>
      <c r="D2384" t="s">
        <v>7009</v>
      </c>
      <c r="E2384" t="s">
        <v>1710</v>
      </c>
    </row>
    <row r="2385" spans="1:5">
      <c r="A2385" t="s">
        <v>4104</v>
      </c>
      <c r="B2385" t="s">
        <v>5</v>
      </c>
      <c r="C2385" t="s">
        <v>1733</v>
      </c>
      <c r="D2385" t="s">
        <v>7009</v>
      </c>
      <c r="E2385" t="s">
        <v>1711</v>
      </c>
    </row>
    <row r="2386" spans="1:5">
      <c r="A2386" t="s">
        <v>4105</v>
      </c>
      <c r="B2386" t="s">
        <v>5</v>
      </c>
      <c r="C2386" t="s">
        <v>1733</v>
      </c>
      <c r="D2386" t="s">
        <v>7009</v>
      </c>
      <c r="E2386" t="s">
        <v>1712</v>
      </c>
    </row>
    <row r="2387" spans="1:5">
      <c r="A2387" t="s">
        <v>4106</v>
      </c>
      <c r="B2387" t="s">
        <v>5</v>
      </c>
      <c r="C2387" t="s">
        <v>1733</v>
      </c>
      <c r="D2387" t="s">
        <v>7009</v>
      </c>
      <c r="E2387" t="s">
        <v>1713</v>
      </c>
    </row>
    <row r="2388" spans="1:5">
      <c r="A2388" t="s">
        <v>4107</v>
      </c>
      <c r="B2388" t="s">
        <v>5</v>
      </c>
      <c r="C2388" t="s">
        <v>1733</v>
      </c>
      <c r="D2388" t="s">
        <v>7009</v>
      </c>
      <c r="E2388" t="s">
        <v>1714</v>
      </c>
    </row>
    <row r="2389" spans="1:5">
      <c r="A2389" t="s">
        <v>4108</v>
      </c>
      <c r="B2389" t="s">
        <v>5</v>
      </c>
      <c r="C2389" t="s">
        <v>1733</v>
      </c>
      <c r="D2389" t="s">
        <v>7009</v>
      </c>
      <c r="E2389" t="s">
        <v>1715</v>
      </c>
    </row>
    <row r="2390" spans="1:5">
      <c r="A2390" t="s">
        <v>4109</v>
      </c>
      <c r="B2390" t="s">
        <v>5</v>
      </c>
      <c r="C2390" t="s">
        <v>1733</v>
      </c>
      <c r="D2390" t="s">
        <v>7010</v>
      </c>
      <c r="E2390" t="s">
        <v>1702</v>
      </c>
    </row>
    <row r="2391" spans="1:5">
      <c r="A2391" t="s">
        <v>4110</v>
      </c>
      <c r="B2391" t="s">
        <v>5</v>
      </c>
      <c r="C2391" t="s">
        <v>1733</v>
      </c>
      <c r="D2391" t="s">
        <v>7010</v>
      </c>
      <c r="E2391" t="s">
        <v>1705</v>
      </c>
    </row>
    <row r="2392" spans="1:5">
      <c r="A2392" t="s">
        <v>4111</v>
      </c>
      <c r="B2392" t="s">
        <v>5</v>
      </c>
      <c r="C2392" t="s">
        <v>1733</v>
      </c>
      <c r="D2392" t="s">
        <v>7010</v>
      </c>
      <c r="E2392" t="s">
        <v>1706</v>
      </c>
    </row>
    <row r="2393" spans="1:5">
      <c r="A2393" t="s">
        <v>4112</v>
      </c>
      <c r="B2393" t="s">
        <v>5</v>
      </c>
      <c r="C2393" t="s">
        <v>1733</v>
      </c>
      <c r="D2393" t="s">
        <v>7010</v>
      </c>
      <c r="E2393" t="s">
        <v>1707</v>
      </c>
    </row>
    <row r="2394" spans="1:5">
      <c r="A2394" t="s">
        <v>4113</v>
      </c>
      <c r="B2394" t="s">
        <v>5</v>
      </c>
      <c r="C2394" t="s">
        <v>1733</v>
      </c>
      <c r="D2394" t="s">
        <v>7010</v>
      </c>
      <c r="E2394" t="s">
        <v>1708</v>
      </c>
    </row>
    <row r="2395" spans="1:5">
      <c r="A2395" t="s">
        <v>4114</v>
      </c>
      <c r="B2395" t="s">
        <v>5</v>
      </c>
      <c r="C2395" t="s">
        <v>1733</v>
      </c>
      <c r="D2395" t="s">
        <v>7010</v>
      </c>
      <c r="E2395" t="s">
        <v>1709</v>
      </c>
    </row>
    <row r="2396" spans="1:5">
      <c r="A2396" t="s">
        <v>4115</v>
      </c>
      <c r="B2396" t="s">
        <v>5</v>
      </c>
      <c r="C2396" t="s">
        <v>1733</v>
      </c>
      <c r="D2396" t="s">
        <v>7010</v>
      </c>
      <c r="E2396" t="s">
        <v>1710</v>
      </c>
    </row>
    <row r="2397" spans="1:5">
      <c r="A2397" t="s">
        <v>4116</v>
      </c>
      <c r="B2397" t="s">
        <v>5</v>
      </c>
      <c r="C2397" t="s">
        <v>1733</v>
      </c>
      <c r="D2397" t="s">
        <v>7010</v>
      </c>
      <c r="E2397" t="s">
        <v>1711</v>
      </c>
    </row>
    <row r="2398" spans="1:5">
      <c r="A2398" t="s">
        <v>4117</v>
      </c>
      <c r="B2398" t="s">
        <v>5</v>
      </c>
      <c r="C2398" t="s">
        <v>1733</v>
      </c>
      <c r="D2398" t="s">
        <v>7010</v>
      </c>
      <c r="E2398" t="s">
        <v>1712</v>
      </c>
    </row>
    <row r="2399" spans="1:5">
      <c r="A2399" t="s">
        <v>4118</v>
      </c>
      <c r="B2399" t="s">
        <v>5</v>
      </c>
      <c r="C2399" t="s">
        <v>1733</v>
      </c>
      <c r="D2399" t="s">
        <v>7010</v>
      </c>
      <c r="E2399" t="s">
        <v>1713</v>
      </c>
    </row>
    <row r="2400" spans="1:5">
      <c r="A2400" t="s">
        <v>4119</v>
      </c>
      <c r="B2400" t="s">
        <v>5</v>
      </c>
      <c r="C2400" t="s">
        <v>1733</v>
      </c>
      <c r="D2400" t="s">
        <v>7010</v>
      </c>
      <c r="E2400" t="s">
        <v>1714</v>
      </c>
    </row>
    <row r="2401" spans="1:5">
      <c r="A2401" t="s">
        <v>4120</v>
      </c>
      <c r="B2401" t="s">
        <v>5</v>
      </c>
      <c r="C2401" t="s">
        <v>1733</v>
      </c>
      <c r="D2401" t="s">
        <v>7010</v>
      </c>
      <c r="E2401" t="s">
        <v>1715</v>
      </c>
    </row>
    <row r="2402" spans="1:5">
      <c r="A2402" t="s">
        <v>4121</v>
      </c>
      <c r="B2402" t="s">
        <v>5</v>
      </c>
      <c r="C2402" t="s">
        <v>1733</v>
      </c>
      <c r="D2402" t="s">
        <v>7011</v>
      </c>
      <c r="E2402" t="s">
        <v>1702</v>
      </c>
    </row>
    <row r="2403" spans="1:5">
      <c r="A2403" t="s">
        <v>4122</v>
      </c>
      <c r="B2403" t="s">
        <v>5</v>
      </c>
      <c r="C2403" t="s">
        <v>1733</v>
      </c>
      <c r="D2403" t="s">
        <v>7011</v>
      </c>
      <c r="E2403" t="s">
        <v>1705</v>
      </c>
    </row>
    <row r="2404" spans="1:5">
      <c r="A2404" t="s">
        <v>4123</v>
      </c>
      <c r="B2404" t="s">
        <v>5</v>
      </c>
      <c r="C2404" t="s">
        <v>1733</v>
      </c>
      <c r="D2404" t="s">
        <v>7011</v>
      </c>
      <c r="E2404" t="s">
        <v>1706</v>
      </c>
    </row>
    <row r="2405" spans="1:5">
      <c r="A2405" t="s">
        <v>4124</v>
      </c>
      <c r="B2405" t="s">
        <v>5</v>
      </c>
      <c r="C2405" t="s">
        <v>1733</v>
      </c>
      <c r="D2405" t="s">
        <v>7011</v>
      </c>
      <c r="E2405" t="s">
        <v>1707</v>
      </c>
    </row>
    <row r="2406" spans="1:5">
      <c r="A2406" t="s">
        <v>4125</v>
      </c>
      <c r="B2406" t="s">
        <v>5</v>
      </c>
      <c r="C2406" t="s">
        <v>1733</v>
      </c>
      <c r="D2406" t="s">
        <v>7011</v>
      </c>
      <c r="E2406" t="s">
        <v>1708</v>
      </c>
    </row>
    <row r="2407" spans="1:5">
      <c r="A2407" t="s">
        <v>4126</v>
      </c>
      <c r="B2407" t="s">
        <v>5</v>
      </c>
      <c r="C2407" t="s">
        <v>1733</v>
      </c>
      <c r="D2407" t="s">
        <v>7011</v>
      </c>
      <c r="E2407" t="s">
        <v>1709</v>
      </c>
    </row>
    <row r="2408" spans="1:5">
      <c r="A2408" t="s">
        <v>4127</v>
      </c>
      <c r="B2408" t="s">
        <v>5</v>
      </c>
      <c r="C2408" t="s">
        <v>1733</v>
      </c>
      <c r="D2408" t="s">
        <v>7011</v>
      </c>
      <c r="E2408" t="s">
        <v>1710</v>
      </c>
    </row>
    <row r="2409" spans="1:5">
      <c r="A2409" t="s">
        <v>4128</v>
      </c>
      <c r="B2409" t="s">
        <v>5</v>
      </c>
      <c r="C2409" t="s">
        <v>1733</v>
      </c>
      <c r="D2409" t="s">
        <v>7011</v>
      </c>
      <c r="E2409" t="s">
        <v>1711</v>
      </c>
    </row>
    <row r="2410" spans="1:5">
      <c r="A2410" t="s">
        <v>4129</v>
      </c>
      <c r="B2410" t="s">
        <v>5</v>
      </c>
      <c r="C2410" t="s">
        <v>1733</v>
      </c>
      <c r="D2410" t="s">
        <v>7011</v>
      </c>
      <c r="E2410" t="s">
        <v>1712</v>
      </c>
    </row>
    <row r="2411" spans="1:5">
      <c r="A2411" t="s">
        <v>4130</v>
      </c>
      <c r="B2411" t="s">
        <v>5</v>
      </c>
      <c r="C2411" t="s">
        <v>1733</v>
      </c>
      <c r="D2411" t="s">
        <v>7011</v>
      </c>
      <c r="E2411" t="s">
        <v>1713</v>
      </c>
    </row>
    <row r="2412" spans="1:5">
      <c r="A2412" t="s">
        <v>4131</v>
      </c>
      <c r="B2412" t="s">
        <v>5</v>
      </c>
      <c r="C2412" t="s">
        <v>1733</v>
      </c>
      <c r="D2412" t="s">
        <v>7011</v>
      </c>
      <c r="E2412" t="s">
        <v>1714</v>
      </c>
    </row>
    <row r="2413" spans="1:5">
      <c r="A2413" t="s">
        <v>4132</v>
      </c>
      <c r="B2413" t="s">
        <v>5</v>
      </c>
      <c r="C2413" t="s">
        <v>1733</v>
      </c>
      <c r="D2413" t="s">
        <v>7011</v>
      </c>
      <c r="E2413" t="s">
        <v>1715</v>
      </c>
    </row>
    <row r="2414" spans="1:5">
      <c r="A2414" t="s">
        <v>4133</v>
      </c>
      <c r="B2414" t="s">
        <v>5</v>
      </c>
      <c r="C2414" t="s">
        <v>1733</v>
      </c>
      <c r="D2414" t="s">
        <v>7012</v>
      </c>
      <c r="E2414" t="s">
        <v>1702</v>
      </c>
    </row>
    <row r="2415" spans="1:5">
      <c r="A2415" t="s">
        <v>4134</v>
      </c>
      <c r="B2415" t="s">
        <v>5</v>
      </c>
      <c r="C2415" t="s">
        <v>1733</v>
      </c>
      <c r="D2415" t="s">
        <v>7012</v>
      </c>
      <c r="E2415" t="s">
        <v>1705</v>
      </c>
    </row>
    <row r="2416" spans="1:5">
      <c r="A2416" t="s">
        <v>4135</v>
      </c>
      <c r="B2416" t="s">
        <v>5</v>
      </c>
      <c r="C2416" t="s">
        <v>1733</v>
      </c>
      <c r="D2416" t="s">
        <v>7012</v>
      </c>
      <c r="E2416" t="s">
        <v>1706</v>
      </c>
    </row>
    <row r="2417" spans="1:5">
      <c r="A2417" t="s">
        <v>4136</v>
      </c>
      <c r="B2417" t="s">
        <v>5</v>
      </c>
      <c r="C2417" t="s">
        <v>1733</v>
      </c>
      <c r="D2417" t="s">
        <v>7012</v>
      </c>
      <c r="E2417" t="s">
        <v>1707</v>
      </c>
    </row>
    <row r="2418" spans="1:5">
      <c r="A2418" t="s">
        <v>4137</v>
      </c>
      <c r="B2418" t="s">
        <v>5</v>
      </c>
      <c r="C2418" t="s">
        <v>1733</v>
      </c>
      <c r="D2418" t="s">
        <v>7012</v>
      </c>
      <c r="E2418" t="s">
        <v>1708</v>
      </c>
    </row>
    <row r="2419" spans="1:5">
      <c r="A2419" t="s">
        <v>4138</v>
      </c>
      <c r="B2419" t="s">
        <v>5</v>
      </c>
      <c r="C2419" t="s">
        <v>1733</v>
      </c>
      <c r="D2419" t="s">
        <v>7012</v>
      </c>
      <c r="E2419" t="s">
        <v>1709</v>
      </c>
    </row>
    <row r="2420" spans="1:5">
      <c r="A2420" t="s">
        <v>4139</v>
      </c>
      <c r="B2420" t="s">
        <v>5</v>
      </c>
      <c r="C2420" t="s">
        <v>1733</v>
      </c>
      <c r="D2420" t="s">
        <v>7012</v>
      </c>
      <c r="E2420" t="s">
        <v>1710</v>
      </c>
    </row>
    <row r="2421" spans="1:5">
      <c r="A2421" t="s">
        <v>4140</v>
      </c>
      <c r="B2421" t="s">
        <v>5</v>
      </c>
      <c r="C2421" t="s">
        <v>1733</v>
      </c>
      <c r="D2421" t="s">
        <v>7012</v>
      </c>
      <c r="E2421" t="s">
        <v>1711</v>
      </c>
    </row>
    <row r="2422" spans="1:5">
      <c r="A2422" t="s">
        <v>4141</v>
      </c>
      <c r="B2422" t="s">
        <v>5</v>
      </c>
      <c r="C2422" t="s">
        <v>1733</v>
      </c>
      <c r="D2422" t="s">
        <v>7012</v>
      </c>
      <c r="E2422" t="s">
        <v>1712</v>
      </c>
    </row>
    <row r="2423" spans="1:5">
      <c r="A2423" t="s">
        <v>4142</v>
      </c>
      <c r="B2423" t="s">
        <v>5</v>
      </c>
      <c r="C2423" t="s">
        <v>1733</v>
      </c>
      <c r="D2423" t="s">
        <v>7012</v>
      </c>
      <c r="E2423" t="s">
        <v>1713</v>
      </c>
    </row>
    <row r="2424" spans="1:5">
      <c r="A2424" t="s">
        <v>4143</v>
      </c>
      <c r="B2424" t="s">
        <v>5</v>
      </c>
      <c r="C2424" t="s">
        <v>1733</v>
      </c>
      <c r="D2424" t="s">
        <v>7012</v>
      </c>
      <c r="E2424" t="s">
        <v>1714</v>
      </c>
    </row>
    <row r="2425" spans="1:5">
      <c r="A2425" t="s">
        <v>4144</v>
      </c>
      <c r="B2425" t="s">
        <v>5</v>
      </c>
      <c r="C2425" t="s">
        <v>1733</v>
      </c>
      <c r="D2425" t="s">
        <v>7012</v>
      </c>
      <c r="E2425" t="s">
        <v>1715</v>
      </c>
    </row>
    <row r="2426" spans="1:5">
      <c r="A2426" t="s">
        <v>4145</v>
      </c>
      <c r="B2426" t="s">
        <v>5</v>
      </c>
      <c r="C2426" t="s">
        <v>1733</v>
      </c>
      <c r="D2426" t="s">
        <v>7013</v>
      </c>
      <c r="E2426" t="s">
        <v>1702</v>
      </c>
    </row>
    <row r="2427" spans="1:5">
      <c r="A2427" t="s">
        <v>4146</v>
      </c>
      <c r="B2427" t="s">
        <v>5</v>
      </c>
      <c r="C2427" t="s">
        <v>1733</v>
      </c>
      <c r="D2427" t="s">
        <v>7013</v>
      </c>
      <c r="E2427" t="s">
        <v>1705</v>
      </c>
    </row>
    <row r="2428" spans="1:5">
      <c r="A2428" t="s">
        <v>4147</v>
      </c>
      <c r="B2428" t="s">
        <v>5</v>
      </c>
      <c r="C2428" t="s">
        <v>1733</v>
      </c>
      <c r="D2428" t="s">
        <v>7013</v>
      </c>
      <c r="E2428" t="s">
        <v>1706</v>
      </c>
    </row>
    <row r="2429" spans="1:5">
      <c r="A2429" t="s">
        <v>4148</v>
      </c>
      <c r="B2429" t="s">
        <v>5</v>
      </c>
      <c r="C2429" t="s">
        <v>1733</v>
      </c>
      <c r="D2429" t="s">
        <v>7013</v>
      </c>
      <c r="E2429" t="s">
        <v>1707</v>
      </c>
    </row>
    <row r="2430" spans="1:5">
      <c r="A2430" t="s">
        <v>4149</v>
      </c>
      <c r="B2430" t="s">
        <v>5</v>
      </c>
      <c r="C2430" t="s">
        <v>1733</v>
      </c>
      <c r="D2430" t="s">
        <v>7013</v>
      </c>
      <c r="E2430" t="s">
        <v>1708</v>
      </c>
    </row>
    <row r="2431" spans="1:5">
      <c r="A2431" t="s">
        <v>4150</v>
      </c>
      <c r="B2431" t="s">
        <v>5</v>
      </c>
      <c r="C2431" t="s">
        <v>1733</v>
      </c>
      <c r="D2431" t="s">
        <v>7013</v>
      </c>
      <c r="E2431" t="s">
        <v>1709</v>
      </c>
    </row>
    <row r="2432" spans="1:5">
      <c r="A2432" t="s">
        <v>4151</v>
      </c>
      <c r="B2432" t="s">
        <v>5</v>
      </c>
      <c r="C2432" t="s">
        <v>1733</v>
      </c>
      <c r="D2432" t="s">
        <v>7013</v>
      </c>
      <c r="E2432" t="s">
        <v>1710</v>
      </c>
    </row>
    <row r="2433" spans="1:5">
      <c r="A2433" t="s">
        <v>4152</v>
      </c>
      <c r="B2433" t="s">
        <v>5</v>
      </c>
      <c r="C2433" t="s">
        <v>1733</v>
      </c>
      <c r="D2433" t="s">
        <v>7013</v>
      </c>
      <c r="E2433" t="s">
        <v>1711</v>
      </c>
    </row>
    <row r="2434" spans="1:5">
      <c r="A2434" t="s">
        <v>4153</v>
      </c>
      <c r="B2434" t="s">
        <v>5</v>
      </c>
      <c r="C2434" t="s">
        <v>1733</v>
      </c>
      <c r="D2434" t="s">
        <v>7013</v>
      </c>
      <c r="E2434" t="s">
        <v>1712</v>
      </c>
    </row>
    <row r="2435" spans="1:5">
      <c r="A2435" t="s">
        <v>4154</v>
      </c>
      <c r="B2435" t="s">
        <v>5</v>
      </c>
      <c r="C2435" t="s">
        <v>1733</v>
      </c>
      <c r="D2435" t="s">
        <v>7013</v>
      </c>
      <c r="E2435" t="s">
        <v>1713</v>
      </c>
    </row>
    <row r="2436" spans="1:5">
      <c r="A2436" t="s">
        <v>4155</v>
      </c>
      <c r="B2436" t="s">
        <v>5</v>
      </c>
      <c r="C2436" t="s">
        <v>1733</v>
      </c>
      <c r="D2436" t="s">
        <v>7013</v>
      </c>
      <c r="E2436" t="s">
        <v>1714</v>
      </c>
    </row>
    <row r="2437" spans="1:5">
      <c r="A2437" t="s">
        <v>4156</v>
      </c>
      <c r="B2437" t="s">
        <v>5</v>
      </c>
      <c r="C2437" t="s">
        <v>1733</v>
      </c>
      <c r="D2437" t="s">
        <v>7013</v>
      </c>
      <c r="E2437" t="s">
        <v>1715</v>
      </c>
    </row>
    <row r="2438" spans="1:5">
      <c r="A2438" t="s">
        <v>4157</v>
      </c>
      <c r="B2438" t="s">
        <v>5</v>
      </c>
      <c r="C2438" t="s">
        <v>1733</v>
      </c>
      <c r="D2438" t="s">
        <v>7014</v>
      </c>
      <c r="E2438" t="s">
        <v>1702</v>
      </c>
    </row>
    <row r="2439" spans="1:5">
      <c r="A2439" t="s">
        <v>4158</v>
      </c>
      <c r="B2439" t="s">
        <v>5</v>
      </c>
      <c r="C2439" t="s">
        <v>1733</v>
      </c>
      <c r="D2439" t="s">
        <v>7014</v>
      </c>
      <c r="E2439" t="s">
        <v>1705</v>
      </c>
    </row>
    <row r="2440" spans="1:5">
      <c r="A2440" t="s">
        <v>4159</v>
      </c>
      <c r="B2440" t="s">
        <v>5</v>
      </c>
      <c r="C2440" t="s">
        <v>1733</v>
      </c>
      <c r="D2440" t="s">
        <v>7014</v>
      </c>
      <c r="E2440" t="s">
        <v>1706</v>
      </c>
    </row>
    <row r="2441" spans="1:5">
      <c r="A2441" t="s">
        <v>4160</v>
      </c>
      <c r="B2441" t="s">
        <v>5</v>
      </c>
      <c r="C2441" t="s">
        <v>1733</v>
      </c>
      <c r="D2441" t="s">
        <v>7014</v>
      </c>
      <c r="E2441" t="s">
        <v>1707</v>
      </c>
    </row>
    <row r="2442" spans="1:5">
      <c r="A2442" t="s">
        <v>4161</v>
      </c>
      <c r="B2442" t="s">
        <v>5</v>
      </c>
      <c r="C2442" t="s">
        <v>1733</v>
      </c>
      <c r="D2442" t="s">
        <v>7014</v>
      </c>
      <c r="E2442" t="s">
        <v>1708</v>
      </c>
    </row>
    <row r="2443" spans="1:5">
      <c r="A2443" t="s">
        <v>4162</v>
      </c>
      <c r="B2443" t="s">
        <v>5</v>
      </c>
      <c r="C2443" t="s">
        <v>1733</v>
      </c>
      <c r="D2443" t="s">
        <v>7014</v>
      </c>
      <c r="E2443" t="s">
        <v>1709</v>
      </c>
    </row>
    <row r="2444" spans="1:5">
      <c r="A2444" t="s">
        <v>4163</v>
      </c>
      <c r="B2444" t="s">
        <v>5</v>
      </c>
      <c r="C2444" t="s">
        <v>1733</v>
      </c>
      <c r="D2444" t="s">
        <v>7014</v>
      </c>
      <c r="E2444" t="s">
        <v>1710</v>
      </c>
    </row>
    <row r="2445" spans="1:5">
      <c r="A2445" t="s">
        <v>4164</v>
      </c>
      <c r="B2445" t="s">
        <v>5</v>
      </c>
      <c r="C2445" t="s">
        <v>1733</v>
      </c>
      <c r="D2445" t="s">
        <v>7014</v>
      </c>
      <c r="E2445" t="s">
        <v>1711</v>
      </c>
    </row>
    <row r="2446" spans="1:5">
      <c r="A2446" t="s">
        <v>4165</v>
      </c>
      <c r="B2446" t="s">
        <v>5</v>
      </c>
      <c r="C2446" t="s">
        <v>1733</v>
      </c>
      <c r="D2446" t="s">
        <v>7014</v>
      </c>
      <c r="E2446" t="s">
        <v>1712</v>
      </c>
    </row>
    <row r="2447" spans="1:5">
      <c r="A2447" t="s">
        <v>4166</v>
      </c>
      <c r="B2447" t="s">
        <v>5</v>
      </c>
      <c r="C2447" t="s">
        <v>1733</v>
      </c>
      <c r="D2447" t="s">
        <v>7014</v>
      </c>
      <c r="E2447" t="s">
        <v>1713</v>
      </c>
    </row>
    <row r="2448" spans="1:5">
      <c r="A2448" t="s">
        <v>4167</v>
      </c>
      <c r="B2448" t="s">
        <v>5</v>
      </c>
      <c r="C2448" t="s">
        <v>1733</v>
      </c>
      <c r="D2448" t="s">
        <v>7014</v>
      </c>
      <c r="E2448" t="s">
        <v>1714</v>
      </c>
    </row>
    <row r="2449" spans="1:5">
      <c r="A2449" t="s">
        <v>4168</v>
      </c>
      <c r="B2449" t="s">
        <v>5</v>
      </c>
      <c r="C2449" t="s">
        <v>1733</v>
      </c>
      <c r="D2449" t="s">
        <v>7014</v>
      </c>
      <c r="E2449" t="s">
        <v>1715</v>
      </c>
    </row>
    <row r="2450" spans="1:5">
      <c r="A2450" t="s">
        <v>4169</v>
      </c>
      <c r="B2450" t="s">
        <v>5</v>
      </c>
      <c r="C2450" t="s">
        <v>1733</v>
      </c>
      <c r="D2450" t="s">
        <v>7015</v>
      </c>
      <c r="E2450" t="s">
        <v>1702</v>
      </c>
    </row>
    <row r="2451" spans="1:5">
      <c r="A2451" t="s">
        <v>4170</v>
      </c>
      <c r="B2451" t="s">
        <v>5</v>
      </c>
      <c r="C2451" t="s">
        <v>1733</v>
      </c>
      <c r="D2451" t="s">
        <v>7015</v>
      </c>
      <c r="E2451" t="s">
        <v>1705</v>
      </c>
    </row>
    <row r="2452" spans="1:5">
      <c r="A2452" t="s">
        <v>4171</v>
      </c>
      <c r="B2452" t="s">
        <v>5</v>
      </c>
      <c r="C2452" t="s">
        <v>1733</v>
      </c>
      <c r="D2452" t="s">
        <v>7015</v>
      </c>
      <c r="E2452" t="s">
        <v>1706</v>
      </c>
    </row>
    <row r="2453" spans="1:5">
      <c r="A2453" t="s">
        <v>4172</v>
      </c>
      <c r="B2453" t="s">
        <v>5</v>
      </c>
      <c r="C2453" t="s">
        <v>1733</v>
      </c>
      <c r="D2453" t="s">
        <v>7015</v>
      </c>
      <c r="E2453" t="s">
        <v>1707</v>
      </c>
    </row>
    <row r="2454" spans="1:5">
      <c r="A2454" t="s">
        <v>4173</v>
      </c>
      <c r="B2454" t="s">
        <v>5</v>
      </c>
      <c r="C2454" t="s">
        <v>1733</v>
      </c>
      <c r="D2454" t="s">
        <v>7015</v>
      </c>
      <c r="E2454" t="s">
        <v>1708</v>
      </c>
    </row>
    <row r="2455" spans="1:5">
      <c r="A2455" t="s">
        <v>4174</v>
      </c>
      <c r="B2455" t="s">
        <v>5</v>
      </c>
      <c r="C2455" t="s">
        <v>1733</v>
      </c>
      <c r="D2455" t="s">
        <v>7015</v>
      </c>
      <c r="E2455" t="s">
        <v>1709</v>
      </c>
    </row>
    <row r="2456" spans="1:5">
      <c r="A2456" t="s">
        <v>4175</v>
      </c>
      <c r="B2456" t="s">
        <v>5</v>
      </c>
      <c r="C2456" t="s">
        <v>1733</v>
      </c>
      <c r="D2456" t="s">
        <v>7015</v>
      </c>
      <c r="E2456" t="s">
        <v>1710</v>
      </c>
    </row>
    <row r="2457" spans="1:5">
      <c r="A2457" t="s">
        <v>4176</v>
      </c>
      <c r="B2457" t="s">
        <v>5</v>
      </c>
      <c r="C2457" t="s">
        <v>1733</v>
      </c>
      <c r="D2457" t="s">
        <v>7015</v>
      </c>
      <c r="E2457" t="s">
        <v>1711</v>
      </c>
    </row>
    <row r="2458" spans="1:5">
      <c r="A2458" t="s">
        <v>4177</v>
      </c>
      <c r="B2458" t="s">
        <v>5</v>
      </c>
      <c r="C2458" t="s">
        <v>1733</v>
      </c>
      <c r="D2458" t="s">
        <v>7015</v>
      </c>
      <c r="E2458" t="s">
        <v>1712</v>
      </c>
    </row>
    <row r="2459" spans="1:5">
      <c r="A2459" t="s">
        <v>4178</v>
      </c>
      <c r="B2459" t="s">
        <v>5</v>
      </c>
      <c r="C2459" t="s">
        <v>1733</v>
      </c>
      <c r="D2459" t="s">
        <v>7015</v>
      </c>
      <c r="E2459" t="s">
        <v>1713</v>
      </c>
    </row>
    <row r="2460" spans="1:5">
      <c r="A2460" t="s">
        <v>4179</v>
      </c>
      <c r="B2460" t="s">
        <v>5</v>
      </c>
      <c r="C2460" t="s">
        <v>1733</v>
      </c>
      <c r="D2460" t="s">
        <v>7015</v>
      </c>
      <c r="E2460" t="s">
        <v>1714</v>
      </c>
    </row>
    <row r="2461" spans="1:5">
      <c r="A2461" t="s">
        <v>4180</v>
      </c>
      <c r="B2461" t="s">
        <v>5</v>
      </c>
      <c r="C2461" t="s">
        <v>1733</v>
      </c>
      <c r="D2461" t="s">
        <v>7015</v>
      </c>
      <c r="E2461" t="s">
        <v>1715</v>
      </c>
    </row>
    <row r="2462" spans="1:5">
      <c r="A2462" t="s">
        <v>4181</v>
      </c>
      <c r="B2462" t="s">
        <v>5</v>
      </c>
      <c r="C2462" t="s">
        <v>1733</v>
      </c>
      <c r="D2462" t="s">
        <v>7016</v>
      </c>
      <c r="E2462" t="s">
        <v>1702</v>
      </c>
    </row>
    <row r="2463" spans="1:5">
      <c r="A2463" t="s">
        <v>4182</v>
      </c>
      <c r="B2463" t="s">
        <v>5</v>
      </c>
      <c r="C2463" t="s">
        <v>1733</v>
      </c>
      <c r="D2463" t="s">
        <v>7016</v>
      </c>
      <c r="E2463" t="s">
        <v>1705</v>
      </c>
    </row>
    <row r="2464" spans="1:5">
      <c r="A2464" t="s">
        <v>4183</v>
      </c>
      <c r="B2464" t="s">
        <v>5</v>
      </c>
      <c r="C2464" t="s">
        <v>1733</v>
      </c>
      <c r="D2464" t="s">
        <v>7016</v>
      </c>
      <c r="E2464" t="s">
        <v>1706</v>
      </c>
    </row>
    <row r="2465" spans="1:5">
      <c r="A2465" t="s">
        <v>4184</v>
      </c>
      <c r="B2465" t="s">
        <v>5</v>
      </c>
      <c r="C2465" t="s">
        <v>1733</v>
      </c>
      <c r="D2465" t="s">
        <v>7016</v>
      </c>
      <c r="E2465" t="s">
        <v>1707</v>
      </c>
    </row>
    <row r="2466" spans="1:5">
      <c r="A2466" t="s">
        <v>4185</v>
      </c>
      <c r="B2466" t="s">
        <v>5</v>
      </c>
      <c r="C2466" t="s">
        <v>1733</v>
      </c>
      <c r="D2466" t="s">
        <v>7016</v>
      </c>
      <c r="E2466" t="s">
        <v>1708</v>
      </c>
    </row>
    <row r="2467" spans="1:5">
      <c r="A2467" t="s">
        <v>4186</v>
      </c>
      <c r="B2467" t="s">
        <v>5</v>
      </c>
      <c r="C2467" t="s">
        <v>1733</v>
      </c>
      <c r="D2467" t="s">
        <v>7016</v>
      </c>
      <c r="E2467" t="s">
        <v>1709</v>
      </c>
    </row>
    <row r="2468" spans="1:5">
      <c r="A2468" t="s">
        <v>4187</v>
      </c>
      <c r="B2468" t="s">
        <v>5</v>
      </c>
      <c r="C2468" t="s">
        <v>1733</v>
      </c>
      <c r="D2468" t="s">
        <v>7016</v>
      </c>
      <c r="E2468" t="s">
        <v>1710</v>
      </c>
    </row>
    <row r="2469" spans="1:5">
      <c r="A2469" t="s">
        <v>4188</v>
      </c>
      <c r="B2469" t="s">
        <v>5</v>
      </c>
      <c r="C2469" t="s">
        <v>1733</v>
      </c>
      <c r="D2469" t="s">
        <v>7016</v>
      </c>
      <c r="E2469" t="s">
        <v>1711</v>
      </c>
    </row>
    <row r="2470" spans="1:5">
      <c r="A2470" t="s">
        <v>4189</v>
      </c>
      <c r="B2470" t="s">
        <v>5</v>
      </c>
      <c r="C2470" t="s">
        <v>1733</v>
      </c>
      <c r="D2470" t="s">
        <v>7016</v>
      </c>
      <c r="E2470" t="s">
        <v>1712</v>
      </c>
    </row>
    <row r="2471" spans="1:5">
      <c r="A2471" t="s">
        <v>4190</v>
      </c>
      <c r="B2471" t="s">
        <v>5</v>
      </c>
      <c r="C2471" t="s">
        <v>1733</v>
      </c>
      <c r="D2471" t="s">
        <v>7016</v>
      </c>
      <c r="E2471" t="s">
        <v>1713</v>
      </c>
    </row>
    <row r="2472" spans="1:5">
      <c r="A2472" t="s">
        <v>4191</v>
      </c>
      <c r="B2472" t="s">
        <v>5</v>
      </c>
      <c r="C2472" t="s">
        <v>1733</v>
      </c>
      <c r="D2472" t="s">
        <v>7016</v>
      </c>
      <c r="E2472" t="s">
        <v>1714</v>
      </c>
    </row>
    <row r="2473" spans="1:5">
      <c r="A2473" t="s">
        <v>4192</v>
      </c>
      <c r="B2473" t="s">
        <v>5</v>
      </c>
      <c r="C2473" t="s">
        <v>1733</v>
      </c>
      <c r="D2473" t="s">
        <v>7016</v>
      </c>
      <c r="E2473" t="s">
        <v>1715</v>
      </c>
    </row>
    <row r="2474" spans="1:5">
      <c r="A2474" t="s">
        <v>4193</v>
      </c>
      <c r="B2474" t="s">
        <v>5</v>
      </c>
      <c r="C2474" t="s">
        <v>1733</v>
      </c>
      <c r="D2474" t="s">
        <v>7017</v>
      </c>
      <c r="E2474" t="s">
        <v>1702</v>
      </c>
    </row>
    <row r="2475" spans="1:5">
      <c r="A2475" t="s">
        <v>4194</v>
      </c>
      <c r="B2475" t="s">
        <v>5</v>
      </c>
      <c r="C2475" t="s">
        <v>1733</v>
      </c>
      <c r="D2475" t="s">
        <v>7017</v>
      </c>
      <c r="E2475" t="s">
        <v>1705</v>
      </c>
    </row>
    <row r="2476" spans="1:5">
      <c r="A2476" t="s">
        <v>4195</v>
      </c>
      <c r="B2476" t="s">
        <v>5</v>
      </c>
      <c r="C2476" t="s">
        <v>1733</v>
      </c>
      <c r="D2476" t="s">
        <v>7017</v>
      </c>
      <c r="E2476" t="s">
        <v>1706</v>
      </c>
    </row>
    <row r="2477" spans="1:5">
      <c r="A2477" t="s">
        <v>4196</v>
      </c>
      <c r="B2477" t="s">
        <v>5</v>
      </c>
      <c r="C2477" t="s">
        <v>1733</v>
      </c>
      <c r="D2477" t="s">
        <v>7017</v>
      </c>
      <c r="E2477" t="s">
        <v>1707</v>
      </c>
    </row>
    <row r="2478" spans="1:5">
      <c r="A2478" t="s">
        <v>4197</v>
      </c>
      <c r="B2478" t="s">
        <v>5</v>
      </c>
      <c r="C2478" t="s">
        <v>1733</v>
      </c>
      <c r="D2478" t="s">
        <v>7017</v>
      </c>
      <c r="E2478" t="s">
        <v>1708</v>
      </c>
    </row>
    <row r="2479" spans="1:5">
      <c r="A2479" t="s">
        <v>4198</v>
      </c>
      <c r="B2479" t="s">
        <v>5</v>
      </c>
      <c r="C2479" t="s">
        <v>1733</v>
      </c>
      <c r="D2479" t="s">
        <v>7017</v>
      </c>
      <c r="E2479" t="s">
        <v>1709</v>
      </c>
    </row>
    <row r="2480" spans="1:5">
      <c r="A2480" t="s">
        <v>4199</v>
      </c>
      <c r="B2480" t="s">
        <v>5</v>
      </c>
      <c r="C2480" t="s">
        <v>1733</v>
      </c>
      <c r="D2480" t="s">
        <v>7017</v>
      </c>
      <c r="E2480" t="s">
        <v>1710</v>
      </c>
    </row>
    <row r="2481" spans="1:5">
      <c r="A2481" t="s">
        <v>4200</v>
      </c>
      <c r="B2481" t="s">
        <v>5</v>
      </c>
      <c r="C2481" t="s">
        <v>1733</v>
      </c>
      <c r="D2481" t="s">
        <v>7017</v>
      </c>
      <c r="E2481" t="s">
        <v>1711</v>
      </c>
    </row>
    <row r="2482" spans="1:5">
      <c r="A2482" t="s">
        <v>4201</v>
      </c>
      <c r="B2482" t="s">
        <v>5</v>
      </c>
      <c r="C2482" t="s">
        <v>1733</v>
      </c>
      <c r="D2482" t="s">
        <v>7017</v>
      </c>
      <c r="E2482" t="s">
        <v>1712</v>
      </c>
    </row>
    <row r="2483" spans="1:5">
      <c r="A2483" t="s">
        <v>4202</v>
      </c>
      <c r="B2483" t="s">
        <v>5</v>
      </c>
      <c r="C2483" t="s">
        <v>1733</v>
      </c>
      <c r="D2483" t="s">
        <v>7017</v>
      </c>
      <c r="E2483" t="s">
        <v>1713</v>
      </c>
    </row>
    <row r="2484" spans="1:5">
      <c r="A2484" t="s">
        <v>4203</v>
      </c>
      <c r="B2484" t="s">
        <v>5</v>
      </c>
      <c r="C2484" t="s">
        <v>1733</v>
      </c>
      <c r="D2484" t="s">
        <v>7017</v>
      </c>
      <c r="E2484" t="s">
        <v>1714</v>
      </c>
    </row>
    <row r="2485" spans="1:5">
      <c r="A2485" t="s">
        <v>4204</v>
      </c>
      <c r="B2485" t="s">
        <v>5</v>
      </c>
      <c r="C2485" t="s">
        <v>1733</v>
      </c>
      <c r="D2485" t="s">
        <v>7017</v>
      </c>
      <c r="E2485" t="s">
        <v>1715</v>
      </c>
    </row>
    <row r="2486" spans="1:5">
      <c r="A2486" t="s">
        <v>4205</v>
      </c>
      <c r="B2486" t="s">
        <v>5</v>
      </c>
      <c r="C2486" t="s">
        <v>1733</v>
      </c>
      <c r="D2486" t="s">
        <v>7018</v>
      </c>
      <c r="E2486" t="s">
        <v>1702</v>
      </c>
    </row>
    <row r="2487" spans="1:5">
      <c r="A2487" t="s">
        <v>4206</v>
      </c>
      <c r="B2487" t="s">
        <v>5</v>
      </c>
      <c r="C2487" t="s">
        <v>1733</v>
      </c>
      <c r="D2487" t="s">
        <v>7018</v>
      </c>
      <c r="E2487" t="s">
        <v>1705</v>
      </c>
    </row>
    <row r="2488" spans="1:5">
      <c r="A2488" t="s">
        <v>4207</v>
      </c>
      <c r="B2488" t="s">
        <v>5</v>
      </c>
      <c r="C2488" t="s">
        <v>1733</v>
      </c>
      <c r="D2488" t="s">
        <v>7018</v>
      </c>
      <c r="E2488" t="s">
        <v>1706</v>
      </c>
    </row>
    <row r="2489" spans="1:5">
      <c r="A2489" t="s">
        <v>4208</v>
      </c>
      <c r="B2489" t="s">
        <v>5</v>
      </c>
      <c r="C2489" t="s">
        <v>1733</v>
      </c>
      <c r="D2489" t="s">
        <v>7018</v>
      </c>
      <c r="E2489" t="s">
        <v>1707</v>
      </c>
    </row>
    <row r="2490" spans="1:5">
      <c r="A2490" t="s">
        <v>4209</v>
      </c>
      <c r="B2490" t="s">
        <v>5</v>
      </c>
      <c r="C2490" t="s">
        <v>1733</v>
      </c>
      <c r="D2490" t="s">
        <v>7018</v>
      </c>
      <c r="E2490" t="s">
        <v>1708</v>
      </c>
    </row>
    <row r="2491" spans="1:5">
      <c r="A2491" t="s">
        <v>4210</v>
      </c>
      <c r="B2491" t="s">
        <v>5</v>
      </c>
      <c r="C2491" t="s">
        <v>1733</v>
      </c>
      <c r="D2491" t="s">
        <v>7018</v>
      </c>
      <c r="E2491" t="s">
        <v>1709</v>
      </c>
    </row>
    <row r="2492" spans="1:5">
      <c r="A2492" t="s">
        <v>4211</v>
      </c>
      <c r="B2492" t="s">
        <v>5</v>
      </c>
      <c r="C2492" t="s">
        <v>1733</v>
      </c>
      <c r="D2492" t="s">
        <v>7018</v>
      </c>
      <c r="E2492" t="s">
        <v>1710</v>
      </c>
    </row>
    <row r="2493" spans="1:5">
      <c r="A2493" t="s">
        <v>4212</v>
      </c>
      <c r="B2493" t="s">
        <v>5</v>
      </c>
      <c r="C2493" t="s">
        <v>1733</v>
      </c>
      <c r="D2493" t="s">
        <v>7018</v>
      </c>
      <c r="E2493" t="s">
        <v>1711</v>
      </c>
    </row>
    <row r="2494" spans="1:5">
      <c r="A2494" t="s">
        <v>4213</v>
      </c>
      <c r="B2494" t="s">
        <v>5</v>
      </c>
      <c r="C2494" t="s">
        <v>1733</v>
      </c>
      <c r="D2494" t="s">
        <v>7018</v>
      </c>
      <c r="E2494" t="s">
        <v>1712</v>
      </c>
    </row>
    <row r="2495" spans="1:5">
      <c r="A2495" t="s">
        <v>4214</v>
      </c>
      <c r="B2495" t="s">
        <v>5</v>
      </c>
      <c r="C2495" t="s">
        <v>1733</v>
      </c>
      <c r="D2495" t="s">
        <v>7018</v>
      </c>
      <c r="E2495" t="s">
        <v>1713</v>
      </c>
    </row>
    <row r="2496" spans="1:5">
      <c r="A2496" t="s">
        <v>4215</v>
      </c>
      <c r="B2496" t="s">
        <v>5</v>
      </c>
      <c r="C2496" t="s">
        <v>1733</v>
      </c>
      <c r="D2496" t="s">
        <v>7018</v>
      </c>
      <c r="E2496" t="s">
        <v>1714</v>
      </c>
    </row>
    <row r="2497" spans="1:5">
      <c r="A2497" t="s">
        <v>4216</v>
      </c>
      <c r="B2497" t="s">
        <v>5</v>
      </c>
      <c r="C2497" t="s">
        <v>1733</v>
      </c>
      <c r="D2497" t="s">
        <v>7018</v>
      </c>
      <c r="E2497" t="s">
        <v>1715</v>
      </c>
    </row>
    <row r="2498" spans="1:5">
      <c r="A2498" t="s">
        <v>4217</v>
      </c>
      <c r="B2498" t="s">
        <v>5</v>
      </c>
      <c r="C2498" t="s">
        <v>1733</v>
      </c>
      <c r="D2498" t="s">
        <v>7019</v>
      </c>
      <c r="E2498" t="s">
        <v>1702</v>
      </c>
    </row>
    <row r="2499" spans="1:5">
      <c r="A2499" t="s">
        <v>4218</v>
      </c>
      <c r="B2499" t="s">
        <v>5</v>
      </c>
      <c r="C2499" t="s">
        <v>1733</v>
      </c>
      <c r="D2499" t="s">
        <v>7019</v>
      </c>
      <c r="E2499" t="s">
        <v>1705</v>
      </c>
    </row>
    <row r="2500" spans="1:5">
      <c r="A2500" t="s">
        <v>4219</v>
      </c>
      <c r="B2500" t="s">
        <v>5</v>
      </c>
      <c r="C2500" t="s">
        <v>1733</v>
      </c>
      <c r="D2500" t="s">
        <v>7019</v>
      </c>
      <c r="E2500" t="s">
        <v>1706</v>
      </c>
    </row>
    <row r="2501" spans="1:5">
      <c r="A2501" t="s">
        <v>4220</v>
      </c>
      <c r="B2501" t="s">
        <v>5</v>
      </c>
      <c r="C2501" t="s">
        <v>1733</v>
      </c>
      <c r="D2501" t="s">
        <v>7019</v>
      </c>
      <c r="E2501" t="s">
        <v>1707</v>
      </c>
    </row>
    <row r="2502" spans="1:5">
      <c r="A2502" t="s">
        <v>4221</v>
      </c>
      <c r="B2502" t="s">
        <v>5</v>
      </c>
      <c r="C2502" t="s">
        <v>1733</v>
      </c>
      <c r="D2502" t="s">
        <v>7019</v>
      </c>
      <c r="E2502" t="s">
        <v>1708</v>
      </c>
    </row>
    <row r="2503" spans="1:5">
      <c r="A2503" t="s">
        <v>4222</v>
      </c>
      <c r="B2503" t="s">
        <v>5</v>
      </c>
      <c r="C2503" t="s">
        <v>1733</v>
      </c>
      <c r="D2503" t="s">
        <v>7019</v>
      </c>
      <c r="E2503" t="s">
        <v>1709</v>
      </c>
    </row>
    <row r="2504" spans="1:5">
      <c r="A2504" t="s">
        <v>4223</v>
      </c>
      <c r="B2504" t="s">
        <v>5</v>
      </c>
      <c r="C2504" t="s">
        <v>1733</v>
      </c>
      <c r="D2504" t="s">
        <v>7019</v>
      </c>
      <c r="E2504" t="s">
        <v>1710</v>
      </c>
    </row>
    <row r="2505" spans="1:5">
      <c r="A2505" t="s">
        <v>4224</v>
      </c>
      <c r="B2505" t="s">
        <v>5</v>
      </c>
      <c r="C2505" t="s">
        <v>1733</v>
      </c>
      <c r="D2505" t="s">
        <v>7019</v>
      </c>
      <c r="E2505" t="s">
        <v>1711</v>
      </c>
    </row>
    <row r="2506" spans="1:5">
      <c r="A2506" t="s">
        <v>4225</v>
      </c>
      <c r="B2506" t="s">
        <v>5</v>
      </c>
      <c r="C2506" t="s">
        <v>1733</v>
      </c>
      <c r="D2506" t="s">
        <v>7019</v>
      </c>
      <c r="E2506" t="s">
        <v>1712</v>
      </c>
    </row>
    <row r="2507" spans="1:5">
      <c r="A2507" t="s">
        <v>4226</v>
      </c>
      <c r="B2507" t="s">
        <v>5</v>
      </c>
      <c r="C2507" t="s">
        <v>1733</v>
      </c>
      <c r="D2507" t="s">
        <v>7019</v>
      </c>
      <c r="E2507" t="s">
        <v>1713</v>
      </c>
    </row>
    <row r="2508" spans="1:5">
      <c r="A2508" t="s">
        <v>4227</v>
      </c>
      <c r="B2508" t="s">
        <v>5</v>
      </c>
      <c r="C2508" t="s">
        <v>1733</v>
      </c>
      <c r="D2508" t="s">
        <v>7019</v>
      </c>
      <c r="E2508" t="s">
        <v>1714</v>
      </c>
    </row>
    <row r="2509" spans="1:5">
      <c r="A2509" t="s">
        <v>4228</v>
      </c>
      <c r="B2509" t="s">
        <v>5</v>
      </c>
      <c r="C2509" t="s">
        <v>1733</v>
      </c>
      <c r="D2509" t="s">
        <v>7019</v>
      </c>
      <c r="E2509" t="s">
        <v>1715</v>
      </c>
    </row>
    <row r="2510" spans="1:5">
      <c r="A2510" t="s">
        <v>4229</v>
      </c>
      <c r="B2510" t="s">
        <v>5</v>
      </c>
      <c r="C2510" t="s">
        <v>1733</v>
      </c>
      <c r="D2510" t="s">
        <v>7020</v>
      </c>
      <c r="E2510" t="s">
        <v>1702</v>
      </c>
    </row>
    <row r="2511" spans="1:5">
      <c r="A2511" t="s">
        <v>4230</v>
      </c>
      <c r="B2511" t="s">
        <v>5</v>
      </c>
      <c r="C2511" t="s">
        <v>1733</v>
      </c>
      <c r="D2511" t="s">
        <v>7020</v>
      </c>
      <c r="E2511" t="s">
        <v>1705</v>
      </c>
    </row>
    <row r="2512" spans="1:5">
      <c r="A2512" t="s">
        <v>4231</v>
      </c>
      <c r="B2512" t="s">
        <v>5</v>
      </c>
      <c r="C2512" t="s">
        <v>1733</v>
      </c>
      <c r="D2512" t="s">
        <v>7020</v>
      </c>
      <c r="E2512" t="s">
        <v>1706</v>
      </c>
    </row>
    <row r="2513" spans="1:5">
      <c r="A2513" t="s">
        <v>4232</v>
      </c>
      <c r="B2513" t="s">
        <v>5</v>
      </c>
      <c r="C2513" t="s">
        <v>1733</v>
      </c>
      <c r="D2513" t="s">
        <v>7020</v>
      </c>
      <c r="E2513" t="s">
        <v>1707</v>
      </c>
    </row>
    <row r="2514" spans="1:5">
      <c r="A2514" t="s">
        <v>4233</v>
      </c>
      <c r="B2514" t="s">
        <v>5</v>
      </c>
      <c r="C2514" t="s">
        <v>1733</v>
      </c>
      <c r="D2514" t="s">
        <v>7020</v>
      </c>
      <c r="E2514" t="s">
        <v>1708</v>
      </c>
    </row>
    <row r="2515" spans="1:5">
      <c r="A2515" t="s">
        <v>4234</v>
      </c>
      <c r="B2515" t="s">
        <v>5</v>
      </c>
      <c r="C2515" t="s">
        <v>1733</v>
      </c>
      <c r="D2515" t="s">
        <v>7020</v>
      </c>
      <c r="E2515" t="s">
        <v>1709</v>
      </c>
    </row>
    <row r="2516" spans="1:5">
      <c r="A2516" t="s">
        <v>4235</v>
      </c>
      <c r="B2516" t="s">
        <v>5</v>
      </c>
      <c r="C2516" t="s">
        <v>1733</v>
      </c>
      <c r="D2516" t="s">
        <v>7020</v>
      </c>
      <c r="E2516" t="s">
        <v>1710</v>
      </c>
    </row>
    <row r="2517" spans="1:5">
      <c r="A2517" t="s">
        <v>4236</v>
      </c>
      <c r="B2517" t="s">
        <v>5</v>
      </c>
      <c r="C2517" t="s">
        <v>1733</v>
      </c>
      <c r="D2517" t="s">
        <v>7020</v>
      </c>
      <c r="E2517" t="s">
        <v>1711</v>
      </c>
    </row>
    <row r="2518" spans="1:5">
      <c r="A2518" t="s">
        <v>4237</v>
      </c>
      <c r="B2518" t="s">
        <v>5</v>
      </c>
      <c r="C2518" t="s">
        <v>1733</v>
      </c>
      <c r="D2518" t="s">
        <v>7020</v>
      </c>
      <c r="E2518" t="s">
        <v>1712</v>
      </c>
    </row>
    <row r="2519" spans="1:5">
      <c r="A2519" t="s">
        <v>4238</v>
      </c>
      <c r="B2519" t="s">
        <v>5</v>
      </c>
      <c r="C2519" t="s">
        <v>1733</v>
      </c>
      <c r="D2519" t="s">
        <v>7020</v>
      </c>
      <c r="E2519" t="s">
        <v>1713</v>
      </c>
    </row>
    <row r="2520" spans="1:5">
      <c r="A2520" t="s">
        <v>4239</v>
      </c>
      <c r="B2520" t="s">
        <v>5</v>
      </c>
      <c r="C2520" t="s">
        <v>1733</v>
      </c>
      <c r="D2520" t="s">
        <v>7020</v>
      </c>
      <c r="E2520" t="s">
        <v>1714</v>
      </c>
    </row>
    <row r="2521" spans="1:5">
      <c r="A2521" t="s">
        <v>4240</v>
      </c>
      <c r="B2521" t="s">
        <v>5</v>
      </c>
      <c r="C2521" t="s">
        <v>1733</v>
      </c>
      <c r="D2521" t="s">
        <v>7020</v>
      </c>
      <c r="E2521" t="s">
        <v>1715</v>
      </c>
    </row>
    <row r="2522" spans="1:5">
      <c r="A2522" t="s">
        <v>4241</v>
      </c>
      <c r="B2522" t="s">
        <v>5</v>
      </c>
      <c r="C2522" t="s">
        <v>1733</v>
      </c>
      <c r="D2522" t="s">
        <v>7021</v>
      </c>
      <c r="E2522" t="s">
        <v>1702</v>
      </c>
    </row>
    <row r="2523" spans="1:5">
      <c r="A2523" t="s">
        <v>4242</v>
      </c>
      <c r="B2523" t="s">
        <v>5</v>
      </c>
      <c r="C2523" t="s">
        <v>1733</v>
      </c>
      <c r="D2523" t="s">
        <v>7021</v>
      </c>
      <c r="E2523" t="s">
        <v>1705</v>
      </c>
    </row>
    <row r="2524" spans="1:5">
      <c r="A2524" t="s">
        <v>4243</v>
      </c>
      <c r="B2524" t="s">
        <v>5</v>
      </c>
      <c r="C2524" t="s">
        <v>1733</v>
      </c>
      <c r="D2524" t="s">
        <v>7021</v>
      </c>
      <c r="E2524" t="s">
        <v>1706</v>
      </c>
    </row>
    <row r="2525" spans="1:5">
      <c r="A2525" t="s">
        <v>4244</v>
      </c>
      <c r="B2525" t="s">
        <v>5</v>
      </c>
      <c r="C2525" t="s">
        <v>1733</v>
      </c>
      <c r="D2525" t="s">
        <v>7021</v>
      </c>
      <c r="E2525" t="s">
        <v>1707</v>
      </c>
    </row>
    <row r="2526" spans="1:5">
      <c r="A2526" t="s">
        <v>4245</v>
      </c>
      <c r="B2526" t="s">
        <v>5</v>
      </c>
      <c r="C2526" t="s">
        <v>1733</v>
      </c>
      <c r="D2526" t="s">
        <v>7021</v>
      </c>
      <c r="E2526" t="s">
        <v>1708</v>
      </c>
    </row>
    <row r="2527" spans="1:5">
      <c r="A2527" t="s">
        <v>4246</v>
      </c>
      <c r="B2527" t="s">
        <v>5</v>
      </c>
      <c r="C2527" t="s">
        <v>1733</v>
      </c>
      <c r="D2527" t="s">
        <v>7021</v>
      </c>
      <c r="E2527" t="s">
        <v>1709</v>
      </c>
    </row>
    <row r="2528" spans="1:5">
      <c r="A2528" t="s">
        <v>4247</v>
      </c>
      <c r="B2528" t="s">
        <v>5</v>
      </c>
      <c r="C2528" t="s">
        <v>1733</v>
      </c>
      <c r="D2528" t="s">
        <v>7021</v>
      </c>
      <c r="E2528" t="s">
        <v>1710</v>
      </c>
    </row>
    <row r="2529" spans="1:5">
      <c r="A2529" t="s">
        <v>4248</v>
      </c>
      <c r="B2529" t="s">
        <v>5</v>
      </c>
      <c r="C2529" t="s">
        <v>1733</v>
      </c>
      <c r="D2529" t="s">
        <v>7021</v>
      </c>
      <c r="E2529" t="s">
        <v>1711</v>
      </c>
    </row>
    <row r="2530" spans="1:5">
      <c r="A2530" t="s">
        <v>4249</v>
      </c>
      <c r="B2530" t="s">
        <v>5</v>
      </c>
      <c r="C2530" t="s">
        <v>1733</v>
      </c>
      <c r="D2530" t="s">
        <v>7021</v>
      </c>
      <c r="E2530" t="s">
        <v>1712</v>
      </c>
    </row>
    <row r="2531" spans="1:5">
      <c r="A2531" t="s">
        <v>4250</v>
      </c>
      <c r="B2531" t="s">
        <v>5</v>
      </c>
      <c r="C2531" t="s">
        <v>1733</v>
      </c>
      <c r="D2531" t="s">
        <v>7021</v>
      </c>
      <c r="E2531" t="s">
        <v>1713</v>
      </c>
    </row>
    <row r="2532" spans="1:5">
      <c r="A2532" t="s">
        <v>4251</v>
      </c>
      <c r="B2532" t="s">
        <v>5</v>
      </c>
      <c r="C2532" t="s">
        <v>1733</v>
      </c>
      <c r="D2532" t="s">
        <v>7021</v>
      </c>
      <c r="E2532" t="s">
        <v>1714</v>
      </c>
    </row>
    <row r="2533" spans="1:5">
      <c r="A2533" t="s">
        <v>4252</v>
      </c>
      <c r="B2533" t="s">
        <v>5</v>
      </c>
      <c r="C2533" t="s">
        <v>1733</v>
      </c>
      <c r="D2533" t="s">
        <v>7021</v>
      </c>
      <c r="E2533" t="s">
        <v>1715</v>
      </c>
    </row>
    <row r="2534" spans="1:5">
      <c r="A2534" t="s">
        <v>4253</v>
      </c>
      <c r="B2534" t="s">
        <v>5</v>
      </c>
      <c r="C2534" t="s">
        <v>1733</v>
      </c>
      <c r="D2534" t="s">
        <v>7022</v>
      </c>
      <c r="E2534" t="s">
        <v>1702</v>
      </c>
    </row>
    <row r="2535" spans="1:5">
      <c r="A2535" t="s">
        <v>4254</v>
      </c>
      <c r="B2535" t="s">
        <v>5</v>
      </c>
      <c r="C2535" t="s">
        <v>1733</v>
      </c>
      <c r="D2535" t="s">
        <v>7022</v>
      </c>
      <c r="E2535" t="s">
        <v>1705</v>
      </c>
    </row>
    <row r="2536" spans="1:5">
      <c r="A2536" t="s">
        <v>4255</v>
      </c>
      <c r="B2536" t="s">
        <v>5</v>
      </c>
      <c r="C2536" t="s">
        <v>1733</v>
      </c>
      <c r="D2536" t="s">
        <v>7022</v>
      </c>
      <c r="E2536" t="s">
        <v>1706</v>
      </c>
    </row>
    <row r="2537" spans="1:5">
      <c r="A2537" t="s">
        <v>4256</v>
      </c>
      <c r="B2537" t="s">
        <v>5</v>
      </c>
      <c r="C2537" t="s">
        <v>1733</v>
      </c>
      <c r="D2537" t="s">
        <v>7022</v>
      </c>
      <c r="E2537" t="s">
        <v>1707</v>
      </c>
    </row>
    <row r="2538" spans="1:5">
      <c r="A2538" t="s">
        <v>4257</v>
      </c>
      <c r="B2538" t="s">
        <v>5</v>
      </c>
      <c r="C2538" t="s">
        <v>1733</v>
      </c>
      <c r="D2538" t="s">
        <v>7022</v>
      </c>
      <c r="E2538" t="s">
        <v>1708</v>
      </c>
    </row>
    <row r="2539" spans="1:5">
      <c r="A2539" t="s">
        <v>4258</v>
      </c>
      <c r="B2539" t="s">
        <v>5</v>
      </c>
      <c r="C2539" t="s">
        <v>1733</v>
      </c>
      <c r="D2539" t="s">
        <v>7022</v>
      </c>
      <c r="E2539" t="s">
        <v>1709</v>
      </c>
    </row>
    <row r="2540" spans="1:5">
      <c r="A2540" t="s">
        <v>4259</v>
      </c>
      <c r="B2540" t="s">
        <v>5</v>
      </c>
      <c r="C2540" t="s">
        <v>1733</v>
      </c>
      <c r="D2540" t="s">
        <v>7022</v>
      </c>
      <c r="E2540" t="s">
        <v>1710</v>
      </c>
    </row>
    <row r="2541" spans="1:5">
      <c r="A2541" t="s">
        <v>4260</v>
      </c>
      <c r="B2541" t="s">
        <v>5</v>
      </c>
      <c r="C2541" t="s">
        <v>1733</v>
      </c>
      <c r="D2541" t="s">
        <v>7022</v>
      </c>
      <c r="E2541" t="s">
        <v>1711</v>
      </c>
    </row>
    <row r="2542" spans="1:5">
      <c r="A2542" t="s">
        <v>4261</v>
      </c>
      <c r="B2542" t="s">
        <v>5</v>
      </c>
      <c r="C2542" t="s">
        <v>1733</v>
      </c>
      <c r="D2542" t="s">
        <v>7022</v>
      </c>
      <c r="E2542" t="s">
        <v>1712</v>
      </c>
    </row>
    <row r="2543" spans="1:5">
      <c r="A2543" t="s">
        <v>4262</v>
      </c>
      <c r="B2543" t="s">
        <v>5</v>
      </c>
      <c r="C2543" t="s">
        <v>1733</v>
      </c>
      <c r="D2543" t="s">
        <v>7022</v>
      </c>
      <c r="E2543" t="s">
        <v>1713</v>
      </c>
    </row>
    <row r="2544" spans="1:5">
      <c r="A2544" t="s">
        <v>4263</v>
      </c>
      <c r="B2544" t="s">
        <v>5</v>
      </c>
      <c r="C2544" t="s">
        <v>1733</v>
      </c>
      <c r="D2544" t="s">
        <v>7022</v>
      </c>
      <c r="E2544" t="s">
        <v>1714</v>
      </c>
    </row>
    <row r="2545" spans="1:5">
      <c r="A2545" t="s">
        <v>4264</v>
      </c>
      <c r="B2545" t="s">
        <v>5</v>
      </c>
      <c r="C2545" t="s">
        <v>1733</v>
      </c>
      <c r="D2545" t="s">
        <v>7022</v>
      </c>
      <c r="E2545" t="s">
        <v>1715</v>
      </c>
    </row>
    <row r="2546" spans="1:5">
      <c r="A2546" t="s">
        <v>4265</v>
      </c>
      <c r="B2546" t="s">
        <v>5</v>
      </c>
      <c r="C2546" t="s">
        <v>1733</v>
      </c>
      <c r="D2546" t="s">
        <v>7023</v>
      </c>
      <c r="E2546" t="s">
        <v>1702</v>
      </c>
    </row>
    <row r="2547" spans="1:5">
      <c r="A2547" t="s">
        <v>4266</v>
      </c>
      <c r="B2547" t="s">
        <v>5</v>
      </c>
      <c r="C2547" t="s">
        <v>1733</v>
      </c>
      <c r="D2547" t="s">
        <v>7023</v>
      </c>
      <c r="E2547" t="s">
        <v>1705</v>
      </c>
    </row>
    <row r="2548" spans="1:5">
      <c r="A2548" t="s">
        <v>4267</v>
      </c>
      <c r="B2548" t="s">
        <v>5</v>
      </c>
      <c r="C2548" t="s">
        <v>1733</v>
      </c>
      <c r="D2548" t="s">
        <v>7023</v>
      </c>
      <c r="E2548" t="s">
        <v>1706</v>
      </c>
    </row>
    <row r="2549" spans="1:5">
      <c r="A2549" t="s">
        <v>4268</v>
      </c>
      <c r="B2549" t="s">
        <v>5</v>
      </c>
      <c r="C2549" t="s">
        <v>1733</v>
      </c>
      <c r="D2549" t="s">
        <v>7023</v>
      </c>
      <c r="E2549" t="s">
        <v>1707</v>
      </c>
    </row>
    <row r="2550" spans="1:5">
      <c r="A2550" t="s">
        <v>4269</v>
      </c>
      <c r="B2550" t="s">
        <v>5</v>
      </c>
      <c r="C2550" t="s">
        <v>1733</v>
      </c>
      <c r="D2550" t="s">
        <v>7023</v>
      </c>
      <c r="E2550" t="s">
        <v>1708</v>
      </c>
    </row>
    <row r="2551" spans="1:5">
      <c r="A2551" t="s">
        <v>4270</v>
      </c>
      <c r="B2551" t="s">
        <v>5</v>
      </c>
      <c r="C2551" t="s">
        <v>1733</v>
      </c>
      <c r="D2551" t="s">
        <v>7023</v>
      </c>
      <c r="E2551" t="s">
        <v>1709</v>
      </c>
    </row>
    <row r="2552" spans="1:5">
      <c r="A2552" t="s">
        <v>4271</v>
      </c>
      <c r="B2552" t="s">
        <v>5</v>
      </c>
      <c r="C2552" t="s">
        <v>1733</v>
      </c>
      <c r="D2552" t="s">
        <v>7023</v>
      </c>
      <c r="E2552" t="s">
        <v>1710</v>
      </c>
    </row>
    <row r="2553" spans="1:5">
      <c r="A2553" t="s">
        <v>4272</v>
      </c>
      <c r="B2553" t="s">
        <v>5</v>
      </c>
      <c r="C2553" t="s">
        <v>1733</v>
      </c>
      <c r="D2553" t="s">
        <v>7023</v>
      </c>
      <c r="E2553" t="s">
        <v>1711</v>
      </c>
    </row>
    <row r="2554" spans="1:5">
      <c r="A2554" t="s">
        <v>4273</v>
      </c>
      <c r="B2554" t="s">
        <v>5</v>
      </c>
      <c r="C2554" t="s">
        <v>1733</v>
      </c>
      <c r="D2554" t="s">
        <v>7023</v>
      </c>
      <c r="E2554" t="s">
        <v>1712</v>
      </c>
    </row>
    <row r="2555" spans="1:5">
      <c r="A2555" t="s">
        <v>4274</v>
      </c>
      <c r="B2555" t="s">
        <v>5</v>
      </c>
      <c r="C2555" t="s">
        <v>1733</v>
      </c>
      <c r="D2555" t="s">
        <v>7023</v>
      </c>
      <c r="E2555" t="s">
        <v>1713</v>
      </c>
    </row>
    <row r="2556" spans="1:5">
      <c r="A2556" t="s">
        <v>4275</v>
      </c>
      <c r="B2556" t="s">
        <v>5</v>
      </c>
      <c r="C2556" t="s">
        <v>1733</v>
      </c>
      <c r="D2556" t="s">
        <v>7023</v>
      </c>
      <c r="E2556" t="s">
        <v>1714</v>
      </c>
    </row>
    <row r="2557" spans="1:5">
      <c r="A2557" t="s">
        <v>4276</v>
      </c>
      <c r="B2557" t="s">
        <v>5</v>
      </c>
      <c r="C2557" t="s">
        <v>1733</v>
      </c>
      <c r="D2557" t="s">
        <v>7023</v>
      </c>
      <c r="E2557" t="s">
        <v>1715</v>
      </c>
    </row>
    <row r="2558" spans="1:5">
      <c r="A2558" t="s">
        <v>4277</v>
      </c>
      <c r="B2558" t="s">
        <v>5</v>
      </c>
      <c r="C2558" t="s">
        <v>1733</v>
      </c>
      <c r="D2558" t="s">
        <v>7024</v>
      </c>
      <c r="E2558" t="s">
        <v>1702</v>
      </c>
    </row>
    <row r="2559" spans="1:5">
      <c r="A2559" t="s">
        <v>4278</v>
      </c>
      <c r="B2559" t="s">
        <v>5</v>
      </c>
      <c r="C2559" t="s">
        <v>1733</v>
      </c>
      <c r="D2559" t="s">
        <v>7024</v>
      </c>
      <c r="E2559" t="s">
        <v>1705</v>
      </c>
    </row>
    <row r="2560" spans="1:5">
      <c r="A2560" t="s">
        <v>4279</v>
      </c>
      <c r="B2560" t="s">
        <v>5</v>
      </c>
      <c r="C2560" t="s">
        <v>1733</v>
      </c>
      <c r="D2560" t="s">
        <v>7024</v>
      </c>
      <c r="E2560" t="s">
        <v>1706</v>
      </c>
    </row>
    <row r="2561" spans="1:5">
      <c r="A2561" t="s">
        <v>4280</v>
      </c>
      <c r="B2561" t="s">
        <v>5</v>
      </c>
      <c r="C2561" t="s">
        <v>1733</v>
      </c>
      <c r="D2561" t="s">
        <v>7024</v>
      </c>
      <c r="E2561" t="s">
        <v>1707</v>
      </c>
    </row>
    <row r="2562" spans="1:5">
      <c r="A2562" t="s">
        <v>4281</v>
      </c>
      <c r="B2562" t="s">
        <v>5</v>
      </c>
      <c r="C2562" t="s">
        <v>1733</v>
      </c>
      <c r="D2562" t="s">
        <v>7024</v>
      </c>
      <c r="E2562" t="s">
        <v>1708</v>
      </c>
    </row>
    <row r="2563" spans="1:5">
      <c r="A2563" t="s">
        <v>4282</v>
      </c>
      <c r="B2563" t="s">
        <v>5</v>
      </c>
      <c r="C2563" t="s">
        <v>1733</v>
      </c>
      <c r="D2563" t="s">
        <v>7024</v>
      </c>
      <c r="E2563" t="s">
        <v>1709</v>
      </c>
    </row>
    <row r="2564" spans="1:5">
      <c r="A2564" t="s">
        <v>4283</v>
      </c>
      <c r="B2564" t="s">
        <v>5</v>
      </c>
      <c r="C2564" t="s">
        <v>1733</v>
      </c>
      <c r="D2564" t="s">
        <v>7024</v>
      </c>
      <c r="E2564" t="s">
        <v>1710</v>
      </c>
    </row>
    <row r="2565" spans="1:5">
      <c r="A2565" t="s">
        <v>4284</v>
      </c>
      <c r="B2565" t="s">
        <v>5</v>
      </c>
      <c r="C2565" t="s">
        <v>1733</v>
      </c>
      <c r="D2565" t="s">
        <v>7024</v>
      </c>
      <c r="E2565" t="s">
        <v>1711</v>
      </c>
    </row>
    <row r="2566" spans="1:5">
      <c r="A2566" t="s">
        <v>4285</v>
      </c>
      <c r="B2566" t="s">
        <v>5</v>
      </c>
      <c r="C2566" t="s">
        <v>1733</v>
      </c>
      <c r="D2566" t="s">
        <v>7024</v>
      </c>
      <c r="E2566" t="s">
        <v>1712</v>
      </c>
    </row>
    <row r="2567" spans="1:5">
      <c r="A2567" t="s">
        <v>4286</v>
      </c>
      <c r="B2567" t="s">
        <v>5</v>
      </c>
      <c r="C2567" t="s">
        <v>1733</v>
      </c>
      <c r="D2567" t="s">
        <v>7024</v>
      </c>
      <c r="E2567" t="s">
        <v>1713</v>
      </c>
    </row>
    <row r="2568" spans="1:5">
      <c r="A2568" t="s">
        <v>4287</v>
      </c>
      <c r="B2568" t="s">
        <v>5</v>
      </c>
      <c r="C2568" t="s">
        <v>1733</v>
      </c>
      <c r="D2568" t="s">
        <v>7024</v>
      </c>
      <c r="E2568" t="s">
        <v>1714</v>
      </c>
    </row>
    <row r="2569" spans="1:5">
      <c r="A2569" t="s">
        <v>4288</v>
      </c>
      <c r="B2569" t="s">
        <v>5</v>
      </c>
      <c r="C2569" t="s">
        <v>1733</v>
      </c>
      <c r="D2569" t="s">
        <v>7024</v>
      </c>
      <c r="E2569" t="s">
        <v>1715</v>
      </c>
    </row>
    <row r="2570" spans="1:5">
      <c r="A2570" t="s">
        <v>4289</v>
      </c>
      <c r="B2570" t="s">
        <v>5</v>
      </c>
      <c r="C2570" t="s">
        <v>1733</v>
      </c>
      <c r="D2570" t="s">
        <v>7025</v>
      </c>
      <c r="E2570" t="s">
        <v>1702</v>
      </c>
    </row>
    <row r="2571" spans="1:5">
      <c r="A2571" t="s">
        <v>4290</v>
      </c>
      <c r="B2571" t="s">
        <v>5</v>
      </c>
      <c r="C2571" t="s">
        <v>1733</v>
      </c>
      <c r="D2571" t="s">
        <v>7025</v>
      </c>
      <c r="E2571" t="s">
        <v>1705</v>
      </c>
    </row>
    <row r="2572" spans="1:5">
      <c r="A2572" t="s">
        <v>4291</v>
      </c>
      <c r="B2572" t="s">
        <v>5</v>
      </c>
      <c r="C2572" t="s">
        <v>1733</v>
      </c>
      <c r="D2572" t="s">
        <v>7025</v>
      </c>
      <c r="E2572" t="s">
        <v>1706</v>
      </c>
    </row>
    <row r="2573" spans="1:5">
      <c r="A2573" t="s">
        <v>4292</v>
      </c>
      <c r="B2573" t="s">
        <v>5</v>
      </c>
      <c r="C2573" t="s">
        <v>1733</v>
      </c>
      <c r="D2573" t="s">
        <v>7025</v>
      </c>
      <c r="E2573" t="s">
        <v>1707</v>
      </c>
    </row>
    <row r="2574" spans="1:5">
      <c r="A2574" t="s">
        <v>4293</v>
      </c>
      <c r="B2574" t="s">
        <v>5</v>
      </c>
      <c r="C2574" t="s">
        <v>1733</v>
      </c>
      <c r="D2574" t="s">
        <v>7025</v>
      </c>
      <c r="E2574" t="s">
        <v>1708</v>
      </c>
    </row>
    <row r="2575" spans="1:5">
      <c r="A2575" t="s">
        <v>4294</v>
      </c>
      <c r="B2575" t="s">
        <v>5</v>
      </c>
      <c r="C2575" t="s">
        <v>1733</v>
      </c>
      <c r="D2575" t="s">
        <v>7025</v>
      </c>
      <c r="E2575" t="s">
        <v>1709</v>
      </c>
    </row>
    <row r="2576" spans="1:5">
      <c r="A2576" t="s">
        <v>4295</v>
      </c>
      <c r="B2576" t="s">
        <v>5</v>
      </c>
      <c r="C2576" t="s">
        <v>1733</v>
      </c>
      <c r="D2576" t="s">
        <v>7025</v>
      </c>
      <c r="E2576" t="s">
        <v>1710</v>
      </c>
    </row>
    <row r="2577" spans="1:5">
      <c r="A2577" t="s">
        <v>4296</v>
      </c>
      <c r="B2577" t="s">
        <v>5</v>
      </c>
      <c r="C2577" t="s">
        <v>1733</v>
      </c>
      <c r="D2577" t="s">
        <v>7025</v>
      </c>
      <c r="E2577" t="s">
        <v>1711</v>
      </c>
    </row>
    <row r="2578" spans="1:5">
      <c r="A2578" t="s">
        <v>4297</v>
      </c>
      <c r="B2578" t="s">
        <v>5</v>
      </c>
      <c r="C2578" t="s">
        <v>1733</v>
      </c>
      <c r="D2578" t="s">
        <v>7025</v>
      </c>
      <c r="E2578" t="s">
        <v>1712</v>
      </c>
    </row>
    <row r="2579" spans="1:5">
      <c r="A2579" t="s">
        <v>4298</v>
      </c>
      <c r="B2579" t="s">
        <v>5</v>
      </c>
      <c r="C2579" t="s">
        <v>1733</v>
      </c>
      <c r="D2579" t="s">
        <v>7025</v>
      </c>
      <c r="E2579" t="s">
        <v>1713</v>
      </c>
    </row>
    <row r="2580" spans="1:5">
      <c r="A2580" t="s">
        <v>4299</v>
      </c>
      <c r="B2580" t="s">
        <v>5</v>
      </c>
      <c r="C2580" t="s">
        <v>1733</v>
      </c>
      <c r="D2580" t="s">
        <v>7025</v>
      </c>
      <c r="E2580" t="s">
        <v>1714</v>
      </c>
    </row>
    <row r="2581" spans="1:5">
      <c r="A2581" t="s">
        <v>4300</v>
      </c>
      <c r="B2581" t="s">
        <v>5</v>
      </c>
      <c r="C2581" t="s">
        <v>1733</v>
      </c>
      <c r="D2581" t="s">
        <v>7025</v>
      </c>
      <c r="E2581" t="s">
        <v>1715</v>
      </c>
    </row>
    <row r="2582" spans="1:5">
      <c r="A2582" t="s">
        <v>4301</v>
      </c>
      <c r="B2582" t="s">
        <v>5</v>
      </c>
      <c r="C2582" t="s">
        <v>1734</v>
      </c>
      <c r="D2582" t="s">
        <v>7001</v>
      </c>
      <c r="E2582" t="s">
        <v>1702</v>
      </c>
    </row>
    <row r="2583" spans="1:5">
      <c r="A2583" t="s">
        <v>4302</v>
      </c>
      <c r="B2583" t="s">
        <v>5</v>
      </c>
      <c r="C2583" t="s">
        <v>1734</v>
      </c>
      <c r="D2583" t="s">
        <v>7001</v>
      </c>
      <c r="E2583" t="s">
        <v>1705</v>
      </c>
    </row>
    <row r="2584" spans="1:5">
      <c r="A2584" t="s">
        <v>4303</v>
      </c>
      <c r="B2584" t="s">
        <v>5</v>
      </c>
      <c r="C2584" t="s">
        <v>1734</v>
      </c>
      <c r="D2584" t="s">
        <v>7001</v>
      </c>
      <c r="E2584" t="s">
        <v>1706</v>
      </c>
    </row>
    <row r="2585" spans="1:5">
      <c r="A2585" t="s">
        <v>4304</v>
      </c>
      <c r="B2585" t="s">
        <v>5</v>
      </c>
      <c r="C2585" t="s">
        <v>1734</v>
      </c>
      <c r="D2585" t="s">
        <v>7001</v>
      </c>
      <c r="E2585" t="s">
        <v>1707</v>
      </c>
    </row>
    <row r="2586" spans="1:5">
      <c r="A2586" t="s">
        <v>4305</v>
      </c>
      <c r="B2586" t="s">
        <v>5</v>
      </c>
      <c r="C2586" t="s">
        <v>1734</v>
      </c>
      <c r="D2586" t="s">
        <v>7001</v>
      </c>
      <c r="E2586" t="s">
        <v>1708</v>
      </c>
    </row>
    <row r="2587" spans="1:5">
      <c r="A2587" t="s">
        <v>4306</v>
      </c>
      <c r="B2587" t="s">
        <v>5</v>
      </c>
      <c r="C2587" t="s">
        <v>1734</v>
      </c>
      <c r="D2587" t="s">
        <v>7001</v>
      </c>
      <c r="E2587" t="s">
        <v>1709</v>
      </c>
    </row>
    <row r="2588" spans="1:5">
      <c r="A2588" t="s">
        <v>4307</v>
      </c>
      <c r="B2588" t="s">
        <v>5</v>
      </c>
      <c r="C2588" t="s">
        <v>1734</v>
      </c>
      <c r="D2588" t="s">
        <v>7001</v>
      </c>
      <c r="E2588" t="s">
        <v>1710</v>
      </c>
    </row>
    <row r="2589" spans="1:5">
      <c r="A2589" t="s">
        <v>4308</v>
      </c>
      <c r="B2589" t="s">
        <v>5</v>
      </c>
      <c r="C2589" t="s">
        <v>1734</v>
      </c>
      <c r="D2589" t="s">
        <v>7001</v>
      </c>
      <c r="E2589" t="s">
        <v>1711</v>
      </c>
    </row>
    <row r="2590" spans="1:5">
      <c r="A2590" t="s">
        <v>4309</v>
      </c>
      <c r="B2590" t="s">
        <v>5</v>
      </c>
      <c r="C2590" t="s">
        <v>1734</v>
      </c>
      <c r="D2590" t="s">
        <v>7001</v>
      </c>
      <c r="E2590" t="s">
        <v>1712</v>
      </c>
    </row>
    <row r="2591" spans="1:5">
      <c r="A2591" t="s">
        <v>4310</v>
      </c>
      <c r="B2591" t="s">
        <v>5</v>
      </c>
      <c r="C2591" t="s">
        <v>1734</v>
      </c>
      <c r="D2591" t="s">
        <v>7001</v>
      </c>
      <c r="E2591" t="s">
        <v>1713</v>
      </c>
    </row>
    <row r="2592" spans="1:5">
      <c r="A2592" t="s">
        <v>4311</v>
      </c>
      <c r="B2592" t="s">
        <v>5</v>
      </c>
      <c r="C2592" t="s">
        <v>1734</v>
      </c>
      <c r="D2592" t="s">
        <v>7001</v>
      </c>
      <c r="E2592" t="s">
        <v>1714</v>
      </c>
    </row>
    <row r="2593" spans="1:5">
      <c r="A2593" t="s">
        <v>4312</v>
      </c>
      <c r="B2593" t="s">
        <v>5</v>
      </c>
      <c r="C2593" t="s">
        <v>1734</v>
      </c>
      <c r="D2593" t="s">
        <v>7001</v>
      </c>
      <c r="E2593" t="s">
        <v>1715</v>
      </c>
    </row>
    <row r="2594" spans="1:5">
      <c r="A2594" t="s">
        <v>4313</v>
      </c>
      <c r="B2594" t="s">
        <v>5</v>
      </c>
      <c r="C2594" t="s">
        <v>1734</v>
      </c>
      <c r="D2594" t="s">
        <v>7002</v>
      </c>
      <c r="E2594" t="s">
        <v>1702</v>
      </c>
    </row>
    <row r="2595" spans="1:5">
      <c r="A2595" t="s">
        <v>4314</v>
      </c>
      <c r="B2595" t="s">
        <v>5</v>
      </c>
      <c r="C2595" t="s">
        <v>1734</v>
      </c>
      <c r="D2595" t="s">
        <v>7002</v>
      </c>
      <c r="E2595" t="s">
        <v>1705</v>
      </c>
    </row>
    <row r="2596" spans="1:5">
      <c r="A2596" t="s">
        <v>4315</v>
      </c>
      <c r="B2596" t="s">
        <v>5</v>
      </c>
      <c r="C2596" t="s">
        <v>1734</v>
      </c>
      <c r="D2596" t="s">
        <v>7002</v>
      </c>
      <c r="E2596" t="s">
        <v>1706</v>
      </c>
    </row>
    <row r="2597" spans="1:5">
      <c r="A2597" t="s">
        <v>4316</v>
      </c>
      <c r="B2597" t="s">
        <v>5</v>
      </c>
      <c r="C2597" t="s">
        <v>1734</v>
      </c>
      <c r="D2597" t="s">
        <v>7002</v>
      </c>
      <c r="E2597" t="s">
        <v>1707</v>
      </c>
    </row>
    <row r="2598" spans="1:5">
      <c r="A2598" t="s">
        <v>4317</v>
      </c>
      <c r="B2598" t="s">
        <v>5</v>
      </c>
      <c r="C2598" t="s">
        <v>1734</v>
      </c>
      <c r="D2598" t="s">
        <v>7002</v>
      </c>
      <c r="E2598" t="s">
        <v>1708</v>
      </c>
    </row>
    <row r="2599" spans="1:5">
      <c r="A2599" t="s">
        <v>4318</v>
      </c>
      <c r="B2599" t="s">
        <v>5</v>
      </c>
      <c r="C2599" t="s">
        <v>1734</v>
      </c>
      <c r="D2599" t="s">
        <v>7002</v>
      </c>
      <c r="E2599" t="s">
        <v>1709</v>
      </c>
    </row>
    <row r="2600" spans="1:5">
      <c r="A2600" t="s">
        <v>4319</v>
      </c>
      <c r="B2600" t="s">
        <v>5</v>
      </c>
      <c r="C2600" t="s">
        <v>1734</v>
      </c>
      <c r="D2600" t="s">
        <v>7002</v>
      </c>
      <c r="E2600" t="s">
        <v>1710</v>
      </c>
    </row>
    <row r="2601" spans="1:5">
      <c r="A2601" t="s">
        <v>4320</v>
      </c>
      <c r="B2601" t="s">
        <v>5</v>
      </c>
      <c r="C2601" t="s">
        <v>1734</v>
      </c>
      <c r="D2601" t="s">
        <v>7002</v>
      </c>
      <c r="E2601" t="s">
        <v>1711</v>
      </c>
    </row>
    <row r="2602" spans="1:5">
      <c r="A2602" t="s">
        <v>4321</v>
      </c>
      <c r="B2602" t="s">
        <v>5</v>
      </c>
      <c r="C2602" t="s">
        <v>1734</v>
      </c>
      <c r="D2602" t="s">
        <v>7002</v>
      </c>
      <c r="E2602" t="s">
        <v>1712</v>
      </c>
    </row>
    <row r="2603" spans="1:5">
      <c r="A2603" t="s">
        <v>4322</v>
      </c>
      <c r="B2603" t="s">
        <v>5</v>
      </c>
      <c r="C2603" t="s">
        <v>1734</v>
      </c>
      <c r="D2603" t="s">
        <v>7002</v>
      </c>
      <c r="E2603" t="s">
        <v>1713</v>
      </c>
    </row>
    <row r="2604" spans="1:5">
      <c r="A2604" t="s">
        <v>4323</v>
      </c>
      <c r="B2604" t="s">
        <v>5</v>
      </c>
      <c r="C2604" t="s">
        <v>1734</v>
      </c>
      <c r="D2604" t="s">
        <v>7002</v>
      </c>
      <c r="E2604" t="s">
        <v>1714</v>
      </c>
    </row>
    <row r="2605" spans="1:5">
      <c r="A2605" t="s">
        <v>4324</v>
      </c>
      <c r="B2605" t="s">
        <v>5</v>
      </c>
      <c r="C2605" t="s">
        <v>1734</v>
      </c>
      <c r="D2605" t="s">
        <v>7002</v>
      </c>
      <c r="E2605" t="s">
        <v>1715</v>
      </c>
    </row>
    <row r="2606" spans="1:5">
      <c r="A2606" t="s">
        <v>4325</v>
      </c>
      <c r="B2606" t="s">
        <v>5</v>
      </c>
      <c r="C2606" t="s">
        <v>1734</v>
      </c>
      <c r="D2606" t="s">
        <v>7003</v>
      </c>
      <c r="E2606" t="s">
        <v>1702</v>
      </c>
    </row>
    <row r="2607" spans="1:5">
      <c r="A2607" t="s">
        <v>4326</v>
      </c>
      <c r="B2607" t="s">
        <v>5</v>
      </c>
      <c r="C2607" t="s">
        <v>1734</v>
      </c>
      <c r="D2607" t="s">
        <v>7003</v>
      </c>
      <c r="E2607" t="s">
        <v>1705</v>
      </c>
    </row>
    <row r="2608" spans="1:5">
      <c r="A2608" t="s">
        <v>4327</v>
      </c>
      <c r="B2608" t="s">
        <v>5</v>
      </c>
      <c r="C2608" t="s">
        <v>1734</v>
      </c>
      <c r="D2608" t="s">
        <v>7003</v>
      </c>
      <c r="E2608" t="s">
        <v>1706</v>
      </c>
    </row>
    <row r="2609" spans="1:5">
      <c r="A2609" t="s">
        <v>4328</v>
      </c>
      <c r="B2609" t="s">
        <v>5</v>
      </c>
      <c r="C2609" t="s">
        <v>1734</v>
      </c>
      <c r="D2609" t="s">
        <v>7003</v>
      </c>
      <c r="E2609" t="s">
        <v>1707</v>
      </c>
    </row>
    <row r="2610" spans="1:5">
      <c r="A2610" t="s">
        <v>4329</v>
      </c>
      <c r="B2610" t="s">
        <v>5</v>
      </c>
      <c r="C2610" t="s">
        <v>1734</v>
      </c>
      <c r="D2610" t="s">
        <v>7003</v>
      </c>
      <c r="E2610" t="s">
        <v>1708</v>
      </c>
    </row>
    <row r="2611" spans="1:5">
      <c r="A2611" t="s">
        <v>4330</v>
      </c>
      <c r="B2611" t="s">
        <v>5</v>
      </c>
      <c r="C2611" t="s">
        <v>1734</v>
      </c>
      <c r="D2611" t="s">
        <v>7003</v>
      </c>
      <c r="E2611" t="s">
        <v>1709</v>
      </c>
    </row>
    <row r="2612" spans="1:5">
      <c r="A2612" t="s">
        <v>4331</v>
      </c>
      <c r="B2612" t="s">
        <v>5</v>
      </c>
      <c r="C2612" t="s">
        <v>1734</v>
      </c>
      <c r="D2612" t="s">
        <v>7003</v>
      </c>
      <c r="E2612" t="s">
        <v>1710</v>
      </c>
    </row>
    <row r="2613" spans="1:5">
      <c r="A2613" t="s">
        <v>4332</v>
      </c>
      <c r="B2613" t="s">
        <v>5</v>
      </c>
      <c r="C2613" t="s">
        <v>1734</v>
      </c>
      <c r="D2613" t="s">
        <v>7003</v>
      </c>
      <c r="E2613" t="s">
        <v>1711</v>
      </c>
    </row>
    <row r="2614" spans="1:5">
      <c r="A2614" t="s">
        <v>4333</v>
      </c>
      <c r="B2614" t="s">
        <v>5</v>
      </c>
      <c r="C2614" t="s">
        <v>1734</v>
      </c>
      <c r="D2614" t="s">
        <v>7003</v>
      </c>
      <c r="E2614" t="s">
        <v>1712</v>
      </c>
    </row>
    <row r="2615" spans="1:5">
      <c r="A2615" t="s">
        <v>4334</v>
      </c>
      <c r="B2615" t="s">
        <v>5</v>
      </c>
      <c r="C2615" t="s">
        <v>1734</v>
      </c>
      <c r="D2615" t="s">
        <v>7003</v>
      </c>
      <c r="E2615" t="s">
        <v>1713</v>
      </c>
    </row>
    <row r="2616" spans="1:5">
      <c r="A2616" t="s">
        <v>4335</v>
      </c>
      <c r="B2616" t="s">
        <v>5</v>
      </c>
      <c r="C2616" t="s">
        <v>1734</v>
      </c>
      <c r="D2616" t="s">
        <v>7003</v>
      </c>
      <c r="E2616" t="s">
        <v>1714</v>
      </c>
    </row>
    <row r="2617" spans="1:5">
      <c r="A2617" t="s">
        <v>4336</v>
      </c>
      <c r="B2617" t="s">
        <v>5</v>
      </c>
      <c r="C2617" t="s">
        <v>1734</v>
      </c>
      <c r="D2617" t="s">
        <v>7003</v>
      </c>
      <c r="E2617" t="s">
        <v>1715</v>
      </c>
    </row>
    <row r="2618" spans="1:5">
      <c r="A2618" t="s">
        <v>4337</v>
      </c>
      <c r="B2618" t="s">
        <v>5</v>
      </c>
      <c r="C2618" t="s">
        <v>1734</v>
      </c>
      <c r="D2618" t="s">
        <v>7004</v>
      </c>
      <c r="E2618" t="s">
        <v>1702</v>
      </c>
    </row>
    <row r="2619" spans="1:5">
      <c r="A2619" t="s">
        <v>4338</v>
      </c>
      <c r="B2619" t="s">
        <v>5</v>
      </c>
      <c r="C2619" t="s">
        <v>1734</v>
      </c>
      <c r="D2619" t="s">
        <v>7004</v>
      </c>
      <c r="E2619" t="s">
        <v>1705</v>
      </c>
    </row>
    <row r="2620" spans="1:5">
      <c r="A2620" t="s">
        <v>4339</v>
      </c>
      <c r="B2620" t="s">
        <v>5</v>
      </c>
      <c r="C2620" t="s">
        <v>1734</v>
      </c>
      <c r="D2620" t="s">
        <v>7004</v>
      </c>
      <c r="E2620" t="s">
        <v>1706</v>
      </c>
    </row>
    <row r="2621" spans="1:5">
      <c r="A2621" t="s">
        <v>4340</v>
      </c>
      <c r="B2621" t="s">
        <v>5</v>
      </c>
      <c r="C2621" t="s">
        <v>1734</v>
      </c>
      <c r="D2621" t="s">
        <v>7004</v>
      </c>
      <c r="E2621" t="s">
        <v>1707</v>
      </c>
    </row>
    <row r="2622" spans="1:5">
      <c r="A2622" t="s">
        <v>4341</v>
      </c>
      <c r="B2622" t="s">
        <v>5</v>
      </c>
      <c r="C2622" t="s">
        <v>1734</v>
      </c>
      <c r="D2622" t="s">
        <v>7004</v>
      </c>
      <c r="E2622" t="s">
        <v>1708</v>
      </c>
    </row>
    <row r="2623" spans="1:5">
      <c r="A2623" t="s">
        <v>4342</v>
      </c>
      <c r="B2623" t="s">
        <v>5</v>
      </c>
      <c r="C2623" t="s">
        <v>1734</v>
      </c>
      <c r="D2623" t="s">
        <v>7004</v>
      </c>
      <c r="E2623" t="s">
        <v>1709</v>
      </c>
    </row>
    <row r="2624" spans="1:5">
      <c r="A2624" t="s">
        <v>4343</v>
      </c>
      <c r="B2624" t="s">
        <v>5</v>
      </c>
      <c r="C2624" t="s">
        <v>1734</v>
      </c>
      <c r="D2624" t="s">
        <v>7004</v>
      </c>
      <c r="E2624" t="s">
        <v>1710</v>
      </c>
    </row>
    <row r="2625" spans="1:5">
      <c r="A2625" t="s">
        <v>4344</v>
      </c>
      <c r="B2625" t="s">
        <v>5</v>
      </c>
      <c r="C2625" t="s">
        <v>1734</v>
      </c>
      <c r="D2625" t="s">
        <v>7004</v>
      </c>
      <c r="E2625" t="s">
        <v>1711</v>
      </c>
    </row>
    <row r="2626" spans="1:5">
      <c r="A2626" t="s">
        <v>4345</v>
      </c>
      <c r="B2626" t="s">
        <v>5</v>
      </c>
      <c r="C2626" t="s">
        <v>1734</v>
      </c>
      <c r="D2626" t="s">
        <v>7004</v>
      </c>
      <c r="E2626" t="s">
        <v>1712</v>
      </c>
    </row>
    <row r="2627" spans="1:5">
      <c r="A2627" t="s">
        <v>4346</v>
      </c>
      <c r="B2627" t="s">
        <v>5</v>
      </c>
      <c r="C2627" t="s">
        <v>1734</v>
      </c>
      <c r="D2627" t="s">
        <v>7004</v>
      </c>
      <c r="E2627" t="s">
        <v>1713</v>
      </c>
    </row>
    <row r="2628" spans="1:5">
      <c r="A2628" t="s">
        <v>4347</v>
      </c>
      <c r="B2628" t="s">
        <v>5</v>
      </c>
      <c r="C2628" t="s">
        <v>1734</v>
      </c>
      <c r="D2628" t="s">
        <v>7004</v>
      </c>
      <c r="E2628" t="s">
        <v>1714</v>
      </c>
    </row>
    <row r="2629" spans="1:5">
      <c r="A2629" t="s">
        <v>4348</v>
      </c>
      <c r="B2629" t="s">
        <v>5</v>
      </c>
      <c r="C2629" t="s">
        <v>1734</v>
      </c>
      <c r="D2629" t="s">
        <v>7004</v>
      </c>
      <c r="E2629" t="s">
        <v>1715</v>
      </c>
    </row>
    <row r="2630" spans="1:5">
      <c r="A2630" t="s">
        <v>4349</v>
      </c>
      <c r="B2630" t="s">
        <v>5</v>
      </c>
      <c r="C2630" t="s">
        <v>1734</v>
      </c>
      <c r="D2630" t="s">
        <v>7005</v>
      </c>
      <c r="E2630" t="s">
        <v>1702</v>
      </c>
    </row>
    <row r="2631" spans="1:5">
      <c r="A2631" t="s">
        <v>4350</v>
      </c>
      <c r="B2631" t="s">
        <v>5</v>
      </c>
      <c r="C2631" t="s">
        <v>1734</v>
      </c>
      <c r="D2631" t="s">
        <v>7005</v>
      </c>
      <c r="E2631" t="s">
        <v>1705</v>
      </c>
    </row>
    <row r="2632" spans="1:5">
      <c r="A2632" t="s">
        <v>4351</v>
      </c>
      <c r="B2632" t="s">
        <v>5</v>
      </c>
      <c r="C2632" t="s">
        <v>1734</v>
      </c>
      <c r="D2632" t="s">
        <v>7005</v>
      </c>
      <c r="E2632" t="s">
        <v>1706</v>
      </c>
    </row>
    <row r="2633" spans="1:5">
      <c r="A2633" t="s">
        <v>4352</v>
      </c>
      <c r="B2633" t="s">
        <v>5</v>
      </c>
      <c r="C2633" t="s">
        <v>1734</v>
      </c>
      <c r="D2633" t="s">
        <v>7005</v>
      </c>
      <c r="E2633" t="s">
        <v>1707</v>
      </c>
    </row>
    <row r="2634" spans="1:5">
      <c r="A2634" t="s">
        <v>4353</v>
      </c>
      <c r="B2634" t="s">
        <v>5</v>
      </c>
      <c r="C2634" t="s">
        <v>1734</v>
      </c>
      <c r="D2634" t="s">
        <v>7005</v>
      </c>
      <c r="E2634" t="s">
        <v>1708</v>
      </c>
    </row>
    <row r="2635" spans="1:5">
      <c r="A2635" t="s">
        <v>4354</v>
      </c>
      <c r="B2635" t="s">
        <v>5</v>
      </c>
      <c r="C2635" t="s">
        <v>1734</v>
      </c>
      <c r="D2635" t="s">
        <v>7005</v>
      </c>
      <c r="E2635" t="s">
        <v>1709</v>
      </c>
    </row>
    <row r="2636" spans="1:5">
      <c r="A2636" t="s">
        <v>4355</v>
      </c>
      <c r="B2636" t="s">
        <v>5</v>
      </c>
      <c r="C2636" t="s">
        <v>1734</v>
      </c>
      <c r="D2636" t="s">
        <v>7005</v>
      </c>
      <c r="E2636" t="s">
        <v>1710</v>
      </c>
    </row>
    <row r="2637" spans="1:5">
      <c r="A2637" t="s">
        <v>4356</v>
      </c>
      <c r="B2637" t="s">
        <v>5</v>
      </c>
      <c r="C2637" t="s">
        <v>1734</v>
      </c>
      <c r="D2637" t="s">
        <v>7005</v>
      </c>
      <c r="E2637" t="s">
        <v>1711</v>
      </c>
    </row>
    <row r="2638" spans="1:5">
      <c r="A2638" t="s">
        <v>4357</v>
      </c>
      <c r="B2638" t="s">
        <v>5</v>
      </c>
      <c r="C2638" t="s">
        <v>1734</v>
      </c>
      <c r="D2638" t="s">
        <v>7005</v>
      </c>
      <c r="E2638" t="s">
        <v>1712</v>
      </c>
    </row>
    <row r="2639" spans="1:5">
      <c r="A2639" t="s">
        <v>4358</v>
      </c>
      <c r="B2639" t="s">
        <v>5</v>
      </c>
      <c r="C2639" t="s">
        <v>1734</v>
      </c>
      <c r="D2639" t="s">
        <v>7005</v>
      </c>
      <c r="E2639" t="s">
        <v>1713</v>
      </c>
    </row>
    <row r="2640" spans="1:5">
      <c r="A2640" t="s">
        <v>4359</v>
      </c>
      <c r="B2640" t="s">
        <v>5</v>
      </c>
      <c r="C2640" t="s">
        <v>1734</v>
      </c>
      <c r="D2640" t="s">
        <v>7005</v>
      </c>
      <c r="E2640" t="s">
        <v>1714</v>
      </c>
    </row>
    <row r="2641" spans="1:5">
      <c r="A2641" t="s">
        <v>4360</v>
      </c>
      <c r="B2641" t="s">
        <v>5</v>
      </c>
      <c r="C2641" t="s">
        <v>1734</v>
      </c>
      <c r="D2641" t="s">
        <v>7005</v>
      </c>
      <c r="E2641" t="s">
        <v>1715</v>
      </c>
    </row>
    <row r="2642" spans="1:5">
      <c r="A2642" t="s">
        <v>4361</v>
      </c>
      <c r="B2642" t="s">
        <v>5</v>
      </c>
      <c r="C2642" t="s">
        <v>1734</v>
      </c>
      <c r="D2642" t="s">
        <v>7006</v>
      </c>
      <c r="E2642" t="s">
        <v>1702</v>
      </c>
    </row>
    <row r="2643" spans="1:5">
      <c r="A2643" t="s">
        <v>4362</v>
      </c>
      <c r="B2643" t="s">
        <v>5</v>
      </c>
      <c r="C2643" t="s">
        <v>1734</v>
      </c>
      <c r="D2643" t="s">
        <v>7006</v>
      </c>
      <c r="E2643" t="s">
        <v>1705</v>
      </c>
    </row>
    <row r="2644" spans="1:5">
      <c r="A2644" t="s">
        <v>4363</v>
      </c>
      <c r="B2644" t="s">
        <v>5</v>
      </c>
      <c r="C2644" t="s">
        <v>1734</v>
      </c>
      <c r="D2644" t="s">
        <v>7006</v>
      </c>
      <c r="E2644" t="s">
        <v>1706</v>
      </c>
    </row>
    <row r="2645" spans="1:5">
      <c r="A2645" t="s">
        <v>4364</v>
      </c>
      <c r="B2645" t="s">
        <v>5</v>
      </c>
      <c r="C2645" t="s">
        <v>1734</v>
      </c>
      <c r="D2645" t="s">
        <v>7006</v>
      </c>
      <c r="E2645" t="s">
        <v>1707</v>
      </c>
    </row>
    <row r="2646" spans="1:5">
      <c r="A2646" t="s">
        <v>4365</v>
      </c>
      <c r="B2646" t="s">
        <v>5</v>
      </c>
      <c r="C2646" t="s">
        <v>1734</v>
      </c>
      <c r="D2646" t="s">
        <v>7006</v>
      </c>
      <c r="E2646" t="s">
        <v>1708</v>
      </c>
    </row>
    <row r="2647" spans="1:5">
      <c r="A2647" t="s">
        <v>4366</v>
      </c>
      <c r="B2647" t="s">
        <v>5</v>
      </c>
      <c r="C2647" t="s">
        <v>1734</v>
      </c>
      <c r="D2647" t="s">
        <v>7006</v>
      </c>
      <c r="E2647" t="s">
        <v>1709</v>
      </c>
    </row>
    <row r="2648" spans="1:5">
      <c r="A2648" t="s">
        <v>4367</v>
      </c>
      <c r="B2648" t="s">
        <v>5</v>
      </c>
      <c r="C2648" t="s">
        <v>1734</v>
      </c>
      <c r="D2648" t="s">
        <v>7006</v>
      </c>
      <c r="E2648" t="s">
        <v>1710</v>
      </c>
    </row>
    <row r="2649" spans="1:5">
      <c r="A2649" t="s">
        <v>4368</v>
      </c>
      <c r="B2649" t="s">
        <v>5</v>
      </c>
      <c r="C2649" t="s">
        <v>1734</v>
      </c>
      <c r="D2649" t="s">
        <v>7006</v>
      </c>
      <c r="E2649" t="s">
        <v>1711</v>
      </c>
    </row>
    <row r="2650" spans="1:5">
      <c r="A2650" t="s">
        <v>4369</v>
      </c>
      <c r="B2650" t="s">
        <v>5</v>
      </c>
      <c r="C2650" t="s">
        <v>1734</v>
      </c>
      <c r="D2650" t="s">
        <v>7006</v>
      </c>
      <c r="E2650" t="s">
        <v>1712</v>
      </c>
    </row>
    <row r="2651" spans="1:5">
      <c r="A2651" t="s">
        <v>4370</v>
      </c>
      <c r="B2651" t="s">
        <v>5</v>
      </c>
      <c r="C2651" t="s">
        <v>1734</v>
      </c>
      <c r="D2651" t="s">
        <v>7006</v>
      </c>
      <c r="E2651" t="s">
        <v>1713</v>
      </c>
    </row>
    <row r="2652" spans="1:5">
      <c r="A2652" t="s">
        <v>4371</v>
      </c>
      <c r="B2652" t="s">
        <v>5</v>
      </c>
      <c r="C2652" t="s">
        <v>1734</v>
      </c>
      <c r="D2652" t="s">
        <v>7006</v>
      </c>
      <c r="E2652" t="s">
        <v>1714</v>
      </c>
    </row>
    <row r="2653" spans="1:5">
      <c r="A2653" t="s">
        <v>4372</v>
      </c>
      <c r="B2653" t="s">
        <v>5</v>
      </c>
      <c r="C2653" t="s">
        <v>1734</v>
      </c>
      <c r="D2653" t="s">
        <v>7006</v>
      </c>
      <c r="E2653" t="s">
        <v>1715</v>
      </c>
    </row>
    <row r="2654" spans="1:5">
      <c r="A2654" t="s">
        <v>4373</v>
      </c>
      <c r="B2654" t="s">
        <v>5</v>
      </c>
      <c r="C2654" t="s">
        <v>1734</v>
      </c>
      <c r="D2654" t="s">
        <v>7007</v>
      </c>
      <c r="E2654" t="s">
        <v>1702</v>
      </c>
    </row>
    <row r="2655" spans="1:5">
      <c r="A2655" t="s">
        <v>4374</v>
      </c>
      <c r="B2655" t="s">
        <v>5</v>
      </c>
      <c r="C2655" t="s">
        <v>1734</v>
      </c>
      <c r="D2655" t="s">
        <v>7007</v>
      </c>
      <c r="E2655" t="s">
        <v>1705</v>
      </c>
    </row>
    <row r="2656" spans="1:5">
      <c r="A2656" t="s">
        <v>4375</v>
      </c>
      <c r="B2656" t="s">
        <v>5</v>
      </c>
      <c r="C2656" t="s">
        <v>1734</v>
      </c>
      <c r="D2656" t="s">
        <v>7007</v>
      </c>
      <c r="E2656" t="s">
        <v>1706</v>
      </c>
    </row>
    <row r="2657" spans="1:5">
      <c r="A2657" t="s">
        <v>4376</v>
      </c>
      <c r="B2657" t="s">
        <v>5</v>
      </c>
      <c r="C2657" t="s">
        <v>1734</v>
      </c>
      <c r="D2657" t="s">
        <v>7007</v>
      </c>
      <c r="E2657" t="s">
        <v>1707</v>
      </c>
    </row>
    <row r="2658" spans="1:5">
      <c r="A2658" t="s">
        <v>4377</v>
      </c>
      <c r="B2658" t="s">
        <v>5</v>
      </c>
      <c r="C2658" t="s">
        <v>1734</v>
      </c>
      <c r="D2658" t="s">
        <v>7007</v>
      </c>
      <c r="E2658" t="s">
        <v>1708</v>
      </c>
    </row>
    <row r="2659" spans="1:5">
      <c r="A2659" t="s">
        <v>4378</v>
      </c>
      <c r="B2659" t="s">
        <v>5</v>
      </c>
      <c r="C2659" t="s">
        <v>1734</v>
      </c>
      <c r="D2659" t="s">
        <v>7007</v>
      </c>
      <c r="E2659" t="s">
        <v>1709</v>
      </c>
    </row>
    <row r="2660" spans="1:5">
      <c r="A2660" t="s">
        <v>4379</v>
      </c>
      <c r="B2660" t="s">
        <v>5</v>
      </c>
      <c r="C2660" t="s">
        <v>1734</v>
      </c>
      <c r="D2660" t="s">
        <v>7007</v>
      </c>
      <c r="E2660" t="s">
        <v>1710</v>
      </c>
    </row>
    <row r="2661" spans="1:5">
      <c r="A2661" t="s">
        <v>4380</v>
      </c>
      <c r="B2661" t="s">
        <v>5</v>
      </c>
      <c r="C2661" t="s">
        <v>1734</v>
      </c>
      <c r="D2661" t="s">
        <v>7007</v>
      </c>
      <c r="E2661" t="s">
        <v>1711</v>
      </c>
    </row>
    <row r="2662" spans="1:5">
      <c r="A2662" t="s">
        <v>4381</v>
      </c>
      <c r="B2662" t="s">
        <v>5</v>
      </c>
      <c r="C2662" t="s">
        <v>1734</v>
      </c>
      <c r="D2662" t="s">
        <v>7007</v>
      </c>
      <c r="E2662" t="s">
        <v>1712</v>
      </c>
    </row>
    <row r="2663" spans="1:5">
      <c r="A2663" t="s">
        <v>4382</v>
      </c>
      <c r="B2663" t="s">
        <v>5</v>
      </c>
      <c r="C2663" t="s">
        <v>1734</v>
      </c>
      <c r="D2663" t="s">
        <v>7007</v>
      </c>
      <c r="E2663" t="s">
        <v>1713</v>
      </c>
    </row>
    <row r="2664" spans="1:5">
      <c r="A2664" t="s">
        <v>4383</v>
      </c>
      <c r="B2664" t="s">
        <v>5</v>
      </c>
      <c r="C2664" t="s">
        <v>1734</v>
      </c>
      <c r="D2664" t="s">
        <v>7007</v>
      </c>
      <c r="E2664" t="s">
        <v>1714</v>
      </c>
    </row>
    <row r="2665" spans="1:5">
      <c r="A2665" t="s">
        <v>4384</v>
      </c>
      <c r="B2665" t="s">
        <v>5</v>
      </c>
      <c r="C2665" t="s">
        <v>1734</v>
      </c>
      <c r="D2665" t="s">
        <v>7007</v>
      </c>
      <c r="E2665" t="s">
        <v>1715</v>
      </c>
    </row>
    <row r="2666" spans="1:5">
      <c r="A2666" t="s">
        <v>4385</v>
      </c>
      <c r="B2666" t="s">
        <v>5</v>
      </c>
      <c r="C2666" t="s">
        <v>1734</v>
      </c>
      <c r="D2666" t="s">
        <v>7008</v>
      </c>
      <c r="E2666" t="s">
        <v>1702</v>
      </c>
    </row>
    <row r="2667" spans="1:5">
      <c r="A2667" t="s">
        <v>4386</v>
      </c>
      <c r="B2667" t="s">
        <v>5</v>
      </c>
      <c r="C2667" t="s">
        <v>1734</v>
      </c>
      <c r="D2667" t="s">
        <v>7008</v>
      </c>
      <c r="E2667" t="s">
        <v>1705</v>
      </c>
    </row>
    <row r="2668" spans="1:5">
      <c r="A2668" t="s">
        <v>4387</v>
      </c>
      <c r="B2668" t="s">
        <v>5</v>
      </c>
      <c r="C2668" t="s">
        <v>1734</v>
      </c>
      <c r="D2668" t="s">
        <v>7008</v>
      </c>
      <c r="E2668" t="s">
        <v>1706</v>
      </c>
    </row>
    <row r="2669" spans="1:5">
      <c r="A2669" t="s">
        <v>4388</v>
      </c>
      <c r="B2669" t="s">
        <v>5</v>
      </c>
      <c r="C2669" t="s">
        <v>1734</v>
      </c>
      <c r="D2669" t="s">
        <v>7008</v>
      </c>
      <c r="E2669" t="s">
        <v>1707</v>
      </c>
    </row>
    <row r="2670" spans="1:5">
      <c r="A2670" t="s">
        <v>4389</v>
      </c>
      <c r="B2670" t="s">
        <v>5</v>
      </c>
      <c r="C2670" t="s">
        <v>1734</v>
      </c>
      <c r="D2670" t="s">
        <v>7008</v>
      </c>
      <c r="E2670" t="s">
        <v>1708</v>
      </c>
    </row>
    <row r="2671" spans="1:5">
      <c r="A2671" t="s">
        <v>4390</v>
      </c>
      <c r="B2671" t="s">
        <v>5</v>
      </c>
      <c r="C2671" t="s">
        <v>1734</v>
      </c>
      <c r="D2671" t="s">
        <v>7008</v>
      </c>
      <c r="E2671" t="s">
        <v>1709</v>
      </c>
    </row>
    <row r="2672" spans="1:5">
      <c r="A2672" t="s">
        <v>4391</v>
      </c>
      <c r="B2672" t="s">
        <v>5</v>
      </c>
      <c r="C2672" t="s">
        <v>1734</v>
      </c>
      <c r="D2672" t="s">
        <v>7008</v>
      </c>
      <c r="E2672" t="s">
        <v>1710</v>
      </c>
    </row>
    <row r="2673" spans="1:5">
      <c r="A2673" t="s">
        <v>4392</v>
      </c>
      <c r="B2673" t="s">
        <v>5</v>
      </c>
      <c r="C2673" t="s">
        <v>1734</v>
      </c>
      <c r="D2673" t="s">
        <v>7008</v>
      </c>
      <c r="E2673" t="s">
        <v>1711</v>
      </c>
    </row>
    <row r="2674" spans="1:5">
      <c r="A2674" t="s">
        <v>4393</v>
      </c>
      <c r="B2674" t="s">
        <v>5</v>
      </c>
      <c r="C2674" t="s">
        <v>1734</v>
      </c>
      <c r="D2674" t="s">
        <v>7008</v>
      </c>
      <c r="E2674" t="s">
        <v>1712</v>
      </c>
    </row>
    <row r="2675" spans="1:5">
      <c r="A2675" t="s">
        <v>4394</v>
      </c>
      <c r="B2675" t="s">
        <v>5</v>
      </c>
      <c r="C2675" t="s">
        <v>1734</v>
      </c>
      <c r="D2675" t="s">
        <v>7008</v>
      </c>
      <c r="E2675" t="s">
        <v>1713</v>
      </c>
    </row>
    <row r="2676" spans="1:5">
      <c r="A2676" t="s">
        <v>4395</v>
      </c>
      <c r="B2676" t="s">
        <v>5</v>
      </c>
      <c r="C2676" t="s">
        <v>1734</v>
      </c>
      <c r="D2676" t="s">
        <v>7008</v>
      </c>
      <c r="E2676" t="s">
        <v>1714</v>
      </c>
    </row>
    <row r="2677" spans="1:5">
      <c r="A2677" t="s">
        <v>4396</v>
      </c>
      <c r="B2677" t="s">
        <v>5</v>
      </c>
      <c r="C2677" t="s">
        <v>1734</v>
      </c>
      <c r="D2677" t="s">
        <v>7008</v>
      </c>
      <c r="E2677" t="s">
        <v>1715</v>
      </c>
    </row>
    <row r="2678" spans="1:5">
      <c r="A2678" t="s">
        <v>4397</v>
      </c>
      <c r="B2678" t="s">
        <v>5</v>
      </c>
      <c r="C2678" t="s">
        <v>1734</v>
      </c>
      <c r="D2678" t="s">
        <v>7009</v>
      </c>
      <c r="E2678" t="s">
        <v>1702</v>
      </c>
    </row>
    <row r="2679" spans="1:5">
      <c r="A2679" t="s">
        <v>4398</v>
      </c>
      <c r="B2679" t="s">
        <v>5</v>
      </c>
      <c r="C2679" t="s">
        <v>1734</v>
      </c>
      <c r="D2679" t="s">
        <v>7009</v>
      </c>
      <c r="E2679" t="s">
        <v>1705</v>
      </c>
    </row>
    <row r="2680" spans="1:5">
      <c r="A2680" t="s">
        <v>4399</v>
      </c>
      <c r="B2680" t="s">
        <v>5</v>
      </c>
      <c r="C2680" t="s">
        <v>1734</v>
      </c>
      <c r="D2680" t="s">
        <v>7009</v>
      </c>
      <c r="E2680" t="s">
        <v>1706</v>
      </c>
    </row>
    <row r="2681" spans="1:5">
      <c r="A2681" t="s">
        <v>4400</v>
      </c>
      <c r="B2681" t="s">
        <v>5</v>
      </c>
      <c r="C2681" t="s">
        <v>1734</v>
      </c>
      <c r="D2681" t="s">
        <v>7009</v>
      </c>
      <c r="E2681" t="s">
        <v>1707</v>
      </c>
    </row>
    <row r="2682" spans="1:5">
      <c r="A2682" t="s">
        <v>4401</v>
      </c>
      <c r="B2682" t="s">
        <v>5</v>
      </c>
      <c r="C2682" t="s">
        <v>1734</v>
      </c>
      <c r="D2682" t="s">
        <v>7009</v>
      </c>
      <c r="E2682" t="s">
        <v>1708</v>
      </c>
    </row>
    <row r="2683" spans="1:5">
      <c r="A2683" t="s">
        <v>4402</v>
      </c>
      <c r="B2683" t="s">
        <v>5</v>
      </c>
      <c r="C2683" t="s">
        <v>1734</v>
      </c>
      <c r="D2683" t="s">
        <v>7009</v>
      </c>
      <c r="E2683" t="s">
        <v>1709</v>
      </c>
    </row>
    <row r="2684" spans="1:5">
      <c r="A2684" t="s">
        <v>4403</v>
      </c>
      <c r="B2684" t="s">
        <v>5</v>
      </c>
      <c r="C2684" t="s">
        <v>1734</v>
      </c>
      <c r="D2684" t="s">
        <v>7009</v>
      </c>
      <c r="E2684" t="s">
        <v>1710</v>
      </c>
    </row>
    <row r="2685" spans="1:5">
      <c r="A2685" t="s">
        <v>4404</v>
      </c>
      <c r="B2685" t="s">
        <v>5</v>
      </c>
      <c r="C2685" t="s">
        <v>1734</v>
      </c>
      <c r="D2685" t="s">
        <v>7009</v>
      </c>
      <c r="E2685" t="s">
        <v>1711</v>
      </c>
    </row>
    <row r="2686" spans="1:5">
      <c r="A2686" t="s">
        <v>4405</v>
      </c>
      <c r="B2686" t="s">
        <v>5</v>
      </c>
      <c r="C2686" t="s">
        <v>1734</v>
      </c>
      <c r="D2686" t="s">
        <v>7009</v>
      </c>
      <c r="E2686" t="s">
        <v>1712</v>
      </c>
    </row>
    <row r="2687" spans="1:5">
      <c r="A2687" t="s">
        <v>4406</v>
      </c>
      <c r="B2687" t="s">
        <v>5</v>
      </c>
      <c r="C2687" t="s">
        <v>1734</v>
      </c>
      <c r="D2687" t="s">
        <v>7009</v>
      </c>
      <c r="E2687" t="s">
        <v>1713</v>
      </c>
    </row>
    <row r="2688" spans="1:5">
      <c r="A2688" t="s">
        <v>4407</v>
      </c>
      <c r="B2688" t="s">
        <v>5</v>
      </c>
      <c r="C2688" t="s">
        <v>1734</v>
      </c>
      <c r="D2688" t="s">
        <v>7009</v>
      </c>
      <c r="E2688" t="s">
        <v>1714</v>
      </c>
    </row>
    <row r="2689" spans="1:5">
      <c r="A2689" t="s">
        <v>4408</v>
      </c>
      <c r="B2689" t="s">
        <v>5</v>
      </c>
      <c r="C2689" t="s">
        <v>1734</v>
      </c>
      <c r="D2689" t="s">
        <v>7009</v>
      </c>
      <c r="E2689" t="s">
        <v>1715</v>
      </c>
    </row>
    <row r="2690" spans="1:5">
      <c r="A2690" t="s">
        <v>4409</v>
      </c>
      <c r="B2690" t="s">
        <v>5</v>
      </c>
      <c r="C2690" t="s">
        <v>1734</v>
      </c>
      <c r="D2690" t="s">
        <v>7010</v>
      </c>
      <c r="E2690" t="s">
        <v>1702</v>
      </c>
    </row>
    <row r="2691" spans="1:5">
      <c r="A2691" t="s">
        <v>4410</v>
      </c>
      <c r="B2691" t="s">
        <v>5</v>
      </c>
      <c r="C2691" t="s">
        <v>1734</v>
      </c>
      <c r="D2691" t="s">
        <v>7010</v>
      </c>
      <c r="E2691" t="s">
        <v>1705</v>
      </c>
    </row>
    <row r="2692" spans="1:5">
      <c r="A2692" t="s">
        <v>4411</v>
      </c>
      <c r="B2692" t="s">
        <v>5</v>
      </c>
      <c r="C2692" t="s">
        <v>1734</v>
      </c>
      <c r="D2692" t="s">
        <v>7010</v>
      </c>
      <c r="E2692" t="s">
        <v>1706</v>
      </c>
    </row>
    <row r="2693" spans="1:5">
      <c r="A2693" t="s">
        <v>4412</v>
      </c>
      <c r="B2693" t="s">
        <v>5</v>
      </c>
      <c r="C2693" t="s">
        <v>1734</v>
      </c>
      <c r="D2693" t="s">
        <v>7010</v>
      </c>
      <c r="E2693" t="s">
        <v>1707</v>
      </c>
    </row>
    <row r="2694" spans="1:5">
      <c r="A2694" t="s">
        <v>4413</v>
      </c>
      <c r="B2694" t="s">
        <v>5</v>
      </c>
      <c r="C2694" t="s">
        <v>1734</v>
      </c>
      <c r="D2694" t="s">
        <v>7010</v>
      </c>
      <c r="E2694" t="s">
        <v>1708</v>
      </c>
    </row>
    <row r="2695" spans="1:5">
      <c r="A2695" t="s">
        <v>4414</v>
      </c>
      <c r="B2695" t="s">
        <v>5</v>
      </c>
      <c r="C2695" t="s">
        <v>1734</v>
      </c>
      <c r="D2695" t="s">
        <v>7010</v>
      </c>
      <c r="E2695" t="s">
        <v>1709</v>
      </c>
    </row>
    <row r="2696" spans="1:5">
      <c r="A2696" t="s">
        <v>4415</v>
      </c>
      <c r="B2696" t="s">
        <v>5</v>
      </c>
      <c r="C2696" t="s">
        <v>1734</v>
      </c>
      <c r="D2696" t="s">
        <v>7010</v>
      </c>
      <c r="E2696" t="s">
        <v>1710</v>
      </c>
    </row>
    <row r="2697" spans="1:5">
      <c r="A2697" t="s">
        <v>4416</v>
      </c>
      <c r="B2697" t="s">
        <v>5</v>
      </c>
      <c r="C2697" t="s">
        <v>1734</v>
      </c>
      <c r="D2697" t="s">
        <v>7010</v>
      </c>
      <c r="E2697" t="s">
        <v>1711</v>
      </c>
    </row>
    <row r="2698" spans="1:5">
      <c r="A2698" t="s">
        <v>4417</v>
      </c>
      <c r="B2698" t="s">
        <v>5</v>
      </c>
      <c r="C2698" t="s">
        <v>1734</v>
      </c>
      <c r="D2698" t="s">
        <v>7010</v>
      </c>
      <c r="E2698" t="s">
        <v>1712</v>
      </c>
    </row>
    <row r="2699" spans="1:5">
      <c r="A2699" t="s">
        <v>4418</v>
      </c>
      <c r="B2699" t="s">
        <v>5</v>
      </c>
      <c r="C2699" t="s">
        <v>1734</v>
      </c>
      <c r="D2699" t="s">
        <v>7010</v>
      </c>
      <c r="E2699" t="s">
        <v>1713</v>
      </c>
    </row>
    <row r="2700" spans="1:5">
      <c r="A2700" t="s">
        <v>4419</v>
      </c>
      <c r="B2700" t="s">
        <v>5</v>
      </c>
      <c r="C2700" t="s">
        <v>1734</v>
      </c>
      <c r="D2700" t="s">
        <v>7010</v>
      </c>
      <c r="E2700" t="s">
        <v>1714</v>
      </c>
    </row>
    <row r="2701" spans="1:5">
      <c r="A2701" t="s">
        <v>4420</v>
      </c>
      <c r="B2701" t="s">
        <v>5</v>
      </c>
      <c r="C2701" t="s">
        <v>1734</v>
      </c>
      <c r="D2701" t="s">
        <v>7010</v>
      </c>
      <c r="E2701" t="s">
        <v>1715</v>
      </c>
    </row>
    <row r="2702" spans="1:5">
      <c r="A2702" t="s">
        <v>4421</v>
      </c>
      <c r="B2702" t="s">
        <v>5</v>
      </c>
      <c r="C2702" t="s">
        <v>1734</v>
      </c>
      <c r="D2702" t="s">
        <v>7011</v>
      </c>
      <c r="E2702" t="s">
        <v>1702</v>
      </c>
    </row>
    <row r="2703" spans="1:5">
      <c r="A2703" t="s">
        <v>4422</v>
      </c>
      <c r="B2703" t="s">
        <v>5</v>
      </c>
      <c r="C2703" t="s">
        <v>1734</v>
      </c>
      <c r="D2703" t="s">
        <v>7011</v>
      </c>
      <c r="E2703" t="s">
        <v>1705</v>
      </c>
    </row>
    <row r="2704" spans="1:5">
      <c r="A2704" t="s">
        <v>4423</v>
      </c>
      <c r="B2704" t="s">
        <v>5</v>
      </c>
      <c r="C2704" t="s">
        <v>1734</v>
      </c>
      <c r="D2704" t="s">
        <v>7011</v>
      </c>
      <c r="E2704" t="s">
        <v>1706</v>
      </c>
    </row>
    <row r="2705" spans="1:5">
      <c r="A2705" t="s">
        <v>4424</v>
      </c>
      <c r="B2705" t="s">
        <v>5</v>
      </c>
      <c r="C2705" t="s">
        <v>1734</v>
      </c>
      <c r="D2705" t="s">
        <v>7011</v>
      </c>
      <c r="E2705" t="s">
        <v>1707</v>
      </c>
    </row>
    <row r="2706" spans="1:5">
      <c r="A2706" t="s">
        <v>4425</v>
      </c>
      <c r="B2706" t="s">
        <v>5</v>
      </c>
      <c r="C2706" t="s">
        <v>1734</v>
      </c>
      <c r="D2706" t="s">
        <v>7011</v>
      </c>
      <c r="E2706" t="s">
        <v>1708</v>
      </c>
    </row>
    <row r="2707" spans="1:5">
      <c r="A2707" t="s">
        <v>4426</v>
      </c>
      <c r="B2707" t="s">
        <v>5</v>
      </c>
      <c r="C2707" t="s">
        <v>1734</v>
      </c>
      <c r="D2707" t="s">
        <v>7011</v>
      </c>
      <c r="E2707" t="s">
        <v>1709</v>
      </c>
    </row>
    <row r="2708" spans="1:5">
      <c r="A2708" t="s">
        <v>4427</v>
      </c>
      <c r="B2708" t="s">
        <v>5</v>
      </c>
      <c r="C2708" t="s">
        <v>1734</v>
      </c>
      <c r="D2708" t="s">
        <v>7011</v>
      </c>
      <c r="E2708" t="s">
        <v>1710</v>
      </c>
    </row>
    <row r="2709" spans="1:5">
      <c r="A2709" t="s">
        <v>4428</v>
      </c>
      <c r="B2709" t="s">
        <v>5</v>
      </c>
      <c r="C2709" t="s">
        <v>1734</v>
      </c>
      <c r="D2709" t="s">
        <v>7011</v>
      </c>
      <c r="E2709" t="s">
        <v>1711</v>
      </c>
    </row>
    <row r="2710" spans="1:5">
      <c r="A2710" t="s">
        <v>4429</v>
      </c>
      <c r="B2710" t="s">
        <v>5</v>
      </c>
      <c r="C2710" t="s">
        <v>1734</v>
      </c>
      <c r="D2710" t="s">
        <v>7011</v>
      </c>
      <c r="E2710" t="s">
        <v>1712</v>
      </c>
    </row>
    <row r="2711" spans="1:5">
      <c r="A2711" t="s">
        <v>4430</v>
      </c>
      <c r="B2711" t="s">
        <v>5</v>
      </c>
      <c r="C2711" t="s">
        <v>1734</v>
      </c>
      <c r="D2711" t="s">
        <v>7011</v>
      </c>
      <c r="E2711" t="s">
        <v>1713</v>
      </c>
    </row>
    <row r="2712" spans="1:5">
      <c r="A2712" t="s">
        <v>4431</v>
      </c>
      <c r="B2712" t="s">
        <v>5</v>
      </c>
      <c r="C2712" t="s">
        <v>1734</v>
      </c>
      <c r="D2712" t="s">
        <v>7011</v>
      </c>
      <c r="E2712" t="s">
        <v>1714</v>
      </c>
    </row>
    <row r="2713" spans="1:5">
      <c r="A2713" t="s">
        <v>4432</v>
      </c>
      <c r="B2713" t="s">
        <v>5</v>
      </c>
      <c r="C2713" t="s">
        <v>1734</v>
      </c>
      <c r="D2713" t="s">
        <v>7011</v>
      </c>
      <c r="E2713" t="s">
        <v>1715</v>
      </c>
    </row>
    <row r="2714" spans="1:5">
      <c r="A2714" t="s">
        <v>4433</v>
      </c>
      <c r="B2714" t="s">
        <v>5</v>
      </c>
      <c r="C2714" t="s">
        <v>1734</v>
      </c>
      <c r="D2714" t="s">
        <v>7012</v>
      </c>
      <c r="E2714" t="s">
        <v>1702</v>
      </c>
    </row>
    <row r="2715" spans="1:5">
      <c r="A2715" t="s">
        <v>4434</v>
      </c>
      <c r="B2715" t="s">
        <v>5</v>
      </c>
      <c r="C2715" t="s">
        <v>1734</v>
      </c>
      <c r="D2715" t="s">
        <v>7012</v>
      </c>
      <c r="E2715" t="s">
        <v>1705</v>
      </c>
    </row>
    <row r="2716" spans="1:5">
      <c r="A2716" t="s">
        <v>4435</v>
      </c>
      <c r="B2716" t="s">
        <v>5</v>
      </c>
      <c r="C2716" t="s">
        <v>1734</v>
      </c>
      <c r="D2716" t="s">
        <v>7012</v>
      </c>
      <c r="E2716" t="s">
        <v>1706</v>
      </c>
    </row>
    <row r="2717" spans="1:5">
      <c r="A2717" t="s">
        <v>4436</v>
      </c>
      <c r="B2717" t="s">
        <v>5</v>
      </c>
      <c r="C2717" t="s">
        <v>1734</v>
      </c>
      <c r="D2717" t="s">
        <v>7012</v>
      </c>
      <c r="E2717" t="s">
        <v>1707</v>
      </c>
    </row>
    <row r="2718" spans="1:5">
      <c r="A2718" t="s">
        <v>4437</v>
      </c>
      <c r="B2718" t="s">
        <v>5</v>
      </c>
      <c r="C2718" t="s">
        <v>1734</v>
      </c>
      <c r="D2718" t="s">
        <v>7012</v>
      </c>
      <c r="E2718" t="s">
        <v>1708</v>
      </c>
    </row>
    <row r="2719" spans="1:5">
      <c r="A2719" t="s">
        <v>4438</v>
      </c>
      <c r="B2719" t="s">
        <v>5</v>
      </c>
      <c r="C2719" t="s">
        <v>1734</v>
      </c>
      <c r="D2719" t="s">
        <v>7012</v>
      </c>
      <c r="E2719" t="s">
        <v>1709</v>
      </c>
    </row>
    <row r="2720" spans="1:5">
      <c r="A2720" t="s">
        <v>4439</v>
      </c>
      <c r="B2720" t="s">
        <v>5</v>
      </c>
      <c r="C2720" t="s">
        <v>1734</v>
      </c>
      <c r="D2720" t="s">
        <v>7012</v>
      </c>
      <c r="E2720" t="s">
        <v>1710</v>
      </c>
    </row>
    <row r="2721" spans="1:5">
      <c r="A2721" t="s">
        <v>4440</v>
      </c>
      <c r="B2721" t="s">
        <v>5</v>
      </c>
      <c r="C2721" t="s">
        <v>1734</v>
      </c>
      <c r="D2721" t="s">
        <v>7012</v>
      </c>
      <c r="E2721" t="s">
        <v>1711</v>
      </c>
    </row>
    <row r="2722" spans="1:5">
      <c r="A2722" t="s">
        <v>4441</v>
      </c>
      <c r="B2722" t="s">
        <v>5</v>
      </c>
      <c r="C2722" t="s">
        <v>1734</v>
      </c>
      <c r="D2722" t="s">
        <v>7012</v>
      </c>
      <c r="E2722" t="s">
        <v>1712</v>
      </c>
    </row>
    <row r="2723" spans="1:5">
      <c r="A2723" t="s">
        <v>4442</v>
      </c>
      <c r="B2723" t="s">
        <v>5</v>
      </c>
      <c r="C2723" t="s">
        <v>1734</v>
      </c>
      <c r="D2723" t="s">
        <v>7012</v>
      </c>
      <c r="E2723" t="s">
        <v>1713</v>
      </c>
    </row>
    <row r="2724" spans="1:5">
      <c r="A2724" t="s">
        <v>4443</v>
      </c>
      <c r="B2724" t="s">
        <v>5</v>
      </c>
      <c r="C2724" t="s">
        <v>1734</v>
      </c>
      <c r="D2724" t="s">
        <v>7012</v>
      </c>
      <c r="E2724" t="s">
        <v>1714</v>
      </c>
    </row>
    <row r="2725" spans="1:5">
      <c r="A2725" t="s">
        <v>4444</v>
      </c>
      <c r="B2725" t="s">
        <v>5</v>
      </c>
      <c r="C2725" t="s">
        <v>1734</v>
      </c>
      <c r="D2725" t="s">
        <v>7012</v>
      </c>
      <c r="E2725" t="s">
        <v>1715</v>
      </c>
    </row>
    <row r="2726" spans="1:5">
      <c r="A2726" t="s">
        <v>4445</v>
      </c>
      <c r="B2726" t="s">
        <v>5</v>
      </c>
      <c r="C2726" t="s">
        <v>1734</v>
      </c>
      <c r="D2726" t="s">
        <v>7013</v>
      </c>
      <c r="E2726" t="s">
        <v>1702</v>
      </c>
    </row>
    <row r="2727" spans="1:5">
      <c r="A2727" t="s">
        <v>4446</v>
      </c>
      <c r="B2727" t="s">
        <v>5</v>
      </c>
      <c r="C2727" t="s">
        <v>1734</v>
      </c>
      <c r="D2727" t="s">
        <v>7013</v>
      </c>
      <c r="E2727" t="s">
        <v>1705</v>
      </c>
    </row>
    <row r="2728" spans="1:5">
      <c r="A2728" t="s">
        <v>4447</v>
      </c>
      <c r="B2728" t="s">
        <v>5</v>
      </c>
      <c r="C2728" t="s">
        <v>1734</v>
      </c>
      <c r="D2728" t="s">
        <v>7013</v>
      </c>
      <c r="E2728" t="s">
        <v>1706</v>
      </c>
    </row>
    <row r="2729" spans="1:5">
      <c r="A2729" t="s">
        <v>4448</v>
      </c>
      <c r="B2729" t="s">
        <v>5</v>
      </c>
      <c r="C2729" t="s">
        <v>1734</v>
      </c>
      <c r="D2729" t="s">
        <v>7013</v>
      </c>
      <c r="E2729" t="s">
        <v>1707</v>
      </c>
    </row>
    <row r="2730" spans="1:5">
      <c r="A2730" t="s">
        <v>4449</v>
      </c>
      <c r="B2730" t="s">
        <v>5</v>
      </c>
      <c r="C2730" t="s">
        <v>1734</v>
      </c>
      <c r="D2730" t="s">
        <v>7013</v>
      </c>
      <c r="E2730" t="s">
        <v>1708</v>
      </c>
    </row>
    <row r="2731" spans="1:5">
      <c r="A2731" t="s">
        <v>4450</v>
      </c>
      <c r="B2731" t="s">
        <v>5</v>
      </c>
      <c r="C2731" t="s">
        <v>1734</v>
      </c>
      <c r="D2731" t="s">
        <v>7013</v>
      </c>
      <c r="E2731" t="s">
        <v>1709</v>
      </c>
    </row>
    <row r="2732" spans="1:5">
      <c r="A2732" t="s">
        <v>4451</v>
      </c>
      <c r="B2732" t="s">
        <v>5</v>
      </c>
      <c r="C2732" t="s">
        <v>1734</v>
      </c>
      <c r="D2732" t="s">
        <v>7013</v>
      </c>
      <c r="E2732" t="s">
        <v>1710</v>
      </c>
    </row>
    <row r="2733" spans="1:5">
      <c r="A2733" t="s">
        <v>4452</v>
      </c>
      <c r="B2733" t="s">
        <v>5</v>
      </c>
      <c r="C2733" t="s">
        <v>1734</v>
      </c>
      <c r="D2733" t="s">
        <v>7013</v>
      </c>
      <c r="E2733" t="s">
        <v>1711</v>
      </c>
    </row>
    <row r="2734" spans="1:5">
      <c r="A2734" t="s">
        <v>4453</v>
      </c>
      <c r="B2734" t="s">
        <v>5</v>
      </c>
      <c r="C2734" t="s">
        <v>1734</v>
      </c>
      <c r="D2734" t="s">
        <v>7013</v>
      </c>
      <c r="E2734" t="s">
        <v>1712</v>
      </c>
    </row>
    <row r="2735" spans="1:5">
      <c r="A2735" t="s">
        <v>4454</v>
      </c>
      <c r="B2735" t="s">
        <v>5</v>
      </c>
      <c r="C2735" t="s">
        <v>1734</v>
      </c>
      <c r="D2735" t="s">
        <v>7013</v>
      </c>
      <c r="E2735" t="s">
        <v>1713</v>
      </c>
    </row>
    <row r="2736" spans="1:5">
      <c r="A2736" t="s">
        <v>4455</v>
      </c>
      <c r="B2736" t="s">
        <v>5</v>
      </c>
      <c r="C2736" t="s">
        <v>1734</v>
      </c>
      <c r="D2736" t="s">
        <v>7013</v>
      </c>
      <c r="E2736" t="s">
        <v>1714</v>
      </c>
    </row>
    <row r="2737" spans="1:5">
      <c r="A2737" t="s">
        <v>4456</v>
      </c>
      <c r="B2737" t="s">
        <v>5</v>
      </c>
      <c r="C2737" t="s">
        <v>1734</v>
      </c>
      <c r="D2737" t="s">
        <v>7013</v>
      </c>
      <c r="E2737" t="s">
        <v>1715</v>
      </c>
    </row>
    <row r="2738" spans="1:5">
      <c r="A2738" t="s">
        <v>4457</v>
      </c>
      <c r="B2738" t="s">
        <v>5</v>
      </c>
      <c r="C2738" t="s">
        <v>1734</v>
      </c>
      <c r="D2738" t="s">
        <v>7014</v>
      </c>
      <c r="E2738" t="s">
        <v>1702</v>
      </c>
    </row>
    <row r="2739" spans="1:5">
      <c r="A2739" t="s">
        <v>4458</v>
      </c>
      <c r="B2739" t="s">
        <v>5</v>
      </c>
      <c r="C2739" t="s">
        <v>1734</v>
      </c>
      <c r="D2739" t="s">
        <v>7014</v>
      </c>
      <c r="E2739" t="s">
        <v>1705</v>
      </c>
    </row>
    <row r="2740" spans="1:5">
      <c r="A2740" t="s">
        <v>4459</v>
      </c>
      <c r="B2740" t="s">
        <v>5</v>
      </c>
      <c r="C2740" t="s">
        <v>1734</v>
      </c>
      <c r="D2740" t="s">
        <v>7014</v>
      </c>
      <c r="E2740" t="s">
        <v>1706</v>
      </c>
    </row>
    <row r="2741" spans="1:5">
      <c r="A2741" t="s">
        <v>4460</v>
      </c>
      <c r="B2741" t="s">
        <v>5</v>
      </c>
      <c r="C2741" t="s">
        <v>1734</v>
      </c>
      <c r="D2741" t="s">
        <v>7014</v>
      </c>
      <c r="E2741" t="s">
        <v>1707</v>
      </c>
    </row>
    <row r="2742" spans="1:5">
      <c r="A2742" t="s">
        <v>4461</v>
      </c>
      <c r="B2742" t="s">
        <v>5</v>
      </c>
      <c r="C2742" t="s">
        <v>1734</v>
      </c>
      <c r="D2742" t="s">
        <v>7014</v>
      </c>
      <c r="E2742" t="s">
        <v>1708</v>
      </c>
    </row>
    <row r="2743" spans="1:5">
      <c r="A2743" t="s">
        <v>4462</v>
      </c>
      <c r="B2743" t="s">
        <v>5</v>
      </c>
      <c r="C2743" t="s">
        <v>1734</v>
      </c>
      <c r="D2743" t="s">
        <v>7014</v>
      </c>
      <c r="E2743" t="s">
        <v>1709</v>
      </c>
    </row>
    <row r="2744" spans="1:5">
      <c r="A2744" t="s">
        <v>4463</v>
      </c>
      <c r="B2744" t="s">
        <v>5</v>
      </c>
      <c r="C2744" t="s">
        <v>1734</v>
      </c>
      <c r="D2744" t="s">
        <v>7014</v>
      </c>
      <c r="E2744" t="s">
        <v>1710</v>
      </c>
    </row>
    <row r="2745" spans="1:5">
      <c r="A2745" t="s">
        <v>4464</v>
      </c>
      <c r="B2745" t="s">
        <v>5</v>
      </c>
      <c r="C2745" t="s">
        <v>1734</v>
      </c>
      <c r="D2745" t="s">
        <v>7014</v>
      </c>
      <c r="E2745" t="s">
        <v>1711</v>
      </c>
    </row>
    <row r="2746" spans="1:5">
      <c r="A2746" t="s">
        <v>4465</v>
      </c>
      <c r="B2746" t="s">
        <v>5</v>
      </c>
      <c r="C2746" t="s">
        <v>1734</v>
      </c>
      <c r="D2746" t="s">
        <v>7014</v>
      </c>
      <c r="E2746" t="s">
        <v>1712</v>
      </c>
    </row>
    <row r="2747" spans="1:5">
      <c r="A2747" t="s">
        <v>4466</v>
      </c>
      <c r="B2747" t="s">
        <v>5</v>
      </c>
      <c r="C2747" t="s">
        <v>1734</v>
      </c>
      <c r="D2747" t="s">
        <v>7014</v>
      </c>
      <c r="E2747" t="s">
        <v>1713</v>
      </c>
    </row>
    <row r="2748" spans="1:5">
      <c r="A2748" t="s">
        <v>4467</v>
      </c>
      <c r="B2748" t="s">
        <v>5</v>
      </c>
      <c r="C2748" t="s">
        <v>1734</v>
      </c>
      <c r="D2748" t="s">
        <v>7014</v>
      </c>
      <c r="E2748" t="s">
        <v>1714</v>
      </c>
    </row>
    <row r="2749" spans="1:5">
      <c r="A2749" t="s">
        <v>4468</v>
      </c>
      <c r="B2749" t="s">
        <v>5</v>
      </c>
      <c r="C2749" t="s">
        <v>1734</v>
      </c>
      <c r="D2749" t="s">
        <v>7014</v>
      </c>
      <c r="E2749" t="s">
        <v>1715</v>
      </c>
    </row>
    <row r="2750" spans="1:5">
      <c r="A2750" t="s">
        <v>4469</v>
      </c>
      <c r="B2750" t="s">
        <v>5</v>
      </c>
      <c r="C2750" t="s">
        <v>1734</v>
      </c>
      <c r="D2750" t="s">
        <v>7015</v>
      </c>
      <c r="E2750" t="s">
        <v>1702</v>
      </c>
    </row>
    <row r="2751" spans="1:5">
      <c r="A2751" t="s">
        <v>4470</v>
      </c>
      <c r="B2751" t="s">
        <v>5</v>
      </c>
      <c r="C2751" t="s">
        <v>1734</v>
      </c>
      <c r="D2751" t="s">
        <v>7015</v>
      </c>
      <c r="E2751" t="s">
        <v>1705</v>
      </c>
    </row>
    <row r="2752" spans="1:5">
      <c r="A2752" t="s">
        <v>4471</v>
      </c>
      <c r="B2752" t="s">
        <v>5</v>
      </c>
      <c r="C2752" t="s">
        <v>1734</v>
      </c>
      <c r="D2752" t="s">
        <v>7015</v>
      </c>
      <c r="E2752" t="s">
        <v>1706</v>
      </c>
    </row>
    <row r="2753" spans="1:5">
      <c r="A2753" t="s">
        <v>4472</v>
      </c>
      <c r="B2753" t="s">
        <v>5</v>
      </c>
      <c r="C2753" t="s">
        <v>1734</v>
      </c>
      <c r="D2753" t="s">
        <v>7015</v>
      </c>
      <c r="E2753" t="s">
        <v>1707</v>
      </c>
    </row>
    <row r="2754" spans="1:5">
      <c r="A2754" t="s">
        <v>4473</v>
      </c>
      <c r="B2754" t="s">
        <v>5</v>
      </c>
      <c r="C2754" t="s">
        <v>1734</v>
      </c>
      <c r="D2754" t="s">
        <v>7015</v>
      </c>
      <c r="E2754" t="s">
        <v>1708</v>
      </c>
    </row>
    <row r="2755" spans="1:5">
      <c r="A2755" t="s">
        <v>4474</v>
      </c>
      <c r="B2755" t="s">
        <v>5</v>
      </c>
      <c r="C2755" t="s">
        <v>1734</v>
      </c>
      <c r="D2755" t="s">
        <v>7015</v>
      </c>
      <c r="E2755" t="s">
        <v>1709</v>
      </c>
    </row>
    <row r="2756" spans="1:5">
      <c r="A2756" t="s">
        <v>4475</v>
      </c>
      <c r="B2756" t="s">
        <v>5</v>
      </c>
      <c r="C2756" t="s">
        <v>1734</v>
      </c>
      <c r="D2756" t="s">
        <v>7015</v>
      </c>
      <c r="E2756" t="s">
        <v>1710</v>
      </c>
    </row>
    <row r="2757" spans="1:5">
      <c r="A2757" t="s">
        <v>4476</v>
      </c>
      <c r="B2757" t="s">
        <v>5</v>
      </c>
      <c r="C2757" t="s">
        <v>1734</v>
      </c>
      <c r="D2757" t="s">
        <v>7015</v>
      </c>
      <c r="E2757" t="s">
        <v>1711</v>
      </c>
    </row>
    <row r="2758" spans="1:5">
      <c r="A2758" t="s">
        <v>4477</v>
      </c>
      <c r="B2758" t="s">
        <v>5</v>
      </c>
      <c r="C2758" t="s">
        <v>1734</v>
      </c>
      <c r="D2758" t="s">
        <v>7015</v>
      </c>
      <c r="E2758" t="s">
        <v>1712</v>
      </c>
    </row>
    <row r="2759" spans="1:5">
      <c r="A2759" t="s">
        <v>4478</v>
      </c>
      <c r="B2759" t="s">
        <v>5</v>
      </c>
      <c r="C2759" t="s">
        <v>1734</v>
      </c>
      <c r="D2759" t="s">
        <v>7015</v>
      </c>
      <c r="E2759" t="s">
        <v>1713</v>
      </c>
    </row>
    <row r="2760" spans="1:5">
      <c r="A2760" t="s">
        <v>4479</v>
      </c>
      <c r="B2760" t="s">
        <v>5</v>
      </c>
      <c r="C2760" t="s">
        <v>1734</v>
      </c>
      <c r="D2760" t="s">
        <v>7015</v>
      </c>
      <c r="E2760" t="s">
        <v>1714</v>
      </c>
    </row>
    <row r="2761" spans="1:5">
      <c r="A2761" t="s">
        <v>4480</v>
      </c>
      <c r="B2761" t="s">
        <v>5</v>
      </c>
      <c r="C2761" t="s">
        <v>1734</v>
      </c>
      <c r="D2761" t="s">
        <v>7015</v>
      </c>
      <c r="E2761" t="s">
        <v>1715</v>
      </c>
    </row>
    <row r="2762" spans="1:5">
      <c r="A2762" t="s">
        <v>4481</v>
      </c>
      <c r="B2762" t="s">
        <v>5</v>
      </c>
      <c r="C2762" t="s">
        <v>1734</v>
      </c>
      <c r="D2762" t="s">
        <v>7016</v>
      </c>
      <c r="E2762" t="s">
        <v>1702</v>
      </c>
    </row>
    <row r="2763" spans="1:5">
      <c r="A2763" t="s">
        <v>4482</v>
      </c>
      <c r="B2763" t="s">
        <v>5</v>
      </c>
      <c r="C2763" t="s">
        <v>1734</v>
      </c>
      <c r="D2763" t="s">
        <v>7016</v>
      </c>
      <c r="E2763" t="s">
        <v>1705</v>
      </c>
    </row>
    <row r="2764" spans="1:5">
      <c r="A2764" t="s">
        <v>4483</v>
      </c>
      <c r="B2764" t="s">
        <v>5</v>
      </c>
      <c r="C2764" t="s">
        <v>1734</v>
      </c>
      <c r="D2764" t="s">
        <v>7016</v>
      </c>
      <c r="E2764" t="s">
        <v>1706</v>
      </c>
    </row>
    <row r="2765" spans="1:5">
      <c r="A2765" t="s">
        <v>4484</v>
      </c>
      <c r="B2765" t="s">
        <v>5</v>
      </c>
      <c r="C2765" t="s">
        <v>1734</v>
      </c>
      <c r="D2765" t="s">
        <v>7016</v>
      </c>
      <c r="E2765" t="s">
        <v>1707</v>
      </c>
    </row>
    <row r="2766" spans="1:5">
      <c r="A2766" t="s">
        <v>4485</v>
      </c>
      <c r="B2766" t="s">
        <v>5</v>
      </c>
      <c r="C2766" t="s">
        <v>1734</v>
      </c>
      <c r="D2766" t="s">
        <v>7016</v>
      </c>
      <c r="E2766" t="s">
        <v>1708</v>
      </c>
    </row>
    <row r="2767" spans="1:5">
      <c r="A2767" t="s">
        <v>4486</v>
      </c>
      <c r="B2767" t="s">
        <v>5</v>
      </c>
      <c r="C2767" t="s">
        <v>1734</v>
      </c>
      <c r="D2767" t="s">
        <v>7016</v>
      </c>
      <c r="E2767" t="s">
        <v>1709</v>
      </c>
    </row>
    <row r="2768" spans="1:5">
      <c r="A2768" t="s">
        <v>4487</v>
      </c>
      <c r="B2768" t="s">
        <v>5</v>
      </c>
      <c r="C2768" t="s">
        <v>1734</v>
      </c>
      <c r="D2768" t="s">
        <v>7016</v>
      </c>
      <c r="E2768" t="s">
        <v>1710</v>
      </c>
    </row>
    <row r="2769" spans="1:5">
      <c r="A2769" t="s">
        <v>4488</v>
      </c>
      <c r="B2769" t="s">
        <v>5</v>
      </c>
      <c r="C2769" t="s">
        <v>1734</v>
      </c>
      <c r="D2769" t="s">
        <v>7016</v>
      </c>
      <c r="E2769" t="s">
        <v>1711</v>
      </c>
    </row>
    <row r="2770" spans="1:5">
      <c r="A2770" t="s">
        <v>4489</v>
      </c>
      <c r="B2770" t="s">
        <v>5</v>
      </c>
      <c r="C2770" t="s">
        <v>1734</v>
      </c>
      <c r="D2770" t="s">
        <v>7016</v>
      </c>
      <c r="E2770" t="s">
        <v>1712</v>
      </c>
    </row>
    <row r="2771" spans="1:5">
      <c r="A2771" t="s">
        <v>4490</v>
      </c>
      <c r="B2771" t="s">
        <v>5</v>
      </c>
      <c r="C2771" t="s">
        <v>1734</v>
      </c>
      <c r="D2771" t="s">
        <v>7016</v>
      </c>
      <c r="E2771" t="s">
        <v>1713</v>
      </c>
    </row>
    <row r="2772" spans="1:5">
      <c r="A2772" t="s">
        <v>4491</v>
      </c>
      <c r="B2772" t="s">
        <v>5</v>
      </c>
      <c r="C2772" t="s">
        <v>1734</v>
      </c>
      <c r="D2772" t="s">
        <v>7016</v>
      </c>
      <c r="E2772" t="s">
        <v>1714</v>
      </c>
    </row>
    <row r="2773" spans="1:5">
      <c r="A2773" t="s">
        <v>4492</v>
      </c>
      <c r="B2773" t="s">
        <v>5</v>
      </c>
      <c r="C2773" t="s">
        <v>1734</v>
      </c>
      <c r="D2773" t="s">
        <v>7016</v>
      </c>
      <c r="E2773" t="s">
        <v>1715</v>
      </c>
    </row>
    <row r="2774" spans="1:5">
      <c r="A2774" t="s">
        <v>4493</v>
      </c>
      <c r="B2774" t="s">
        <v>5</v>
      </c>
      <c r="C2774" t="s">
        <v>1734</v>
      </c>
      <c r="D2774" t="s">
        <v>7017</v>
      </c>
      <c r="E2774" t="s">
        <v>1702</v>
      </c>
    </row>
    <row r="2775" spans="1:5">
      <c r="A2775" t="s">
        <v>4494</v>
      </c>
      <c r="B2775" t="s">
        <v>5</v>
      </c>
      <c r="C2775" t="s">
        <v>1734</v>
      </c>
      <c r="D2775" t="s">
        <v>7017</v>
      </c>
      <c r="E2775" t="s">
        <v>1705</v>
      </c>
    </row>
    <row r="2776" spans="1:5">
      <c r="A2776" t="s">
        <v>4495</v>
      </c>
      <c r="B2776" t="s">
        <v>5</v>
      </c>
      <c r="C2776" t="s">
        <v>1734</v>
      </c>
      <c r="D2776" t="s">
        <v>7017</v>
      </c>
      <c r="E2776" t="s">
        <v>1706</v>
      </c>
    </row>
    <row r="2777" spans="1:5">
      <c r="A2777" t="s">
        <v>4496</v>
      </c>
      <c r="B2777" t="s">
        <v>5</v>
      </c>
      <c r="C2777" t="s">
        <v>1734</v>
      </c>
      <c r="D2777" t="s">
        <v>7017</v>
      </c>
      <c r="E2777" t="s">
        <v>1707</v>
      </c>
    </row>
    <row r="2778" spans="1:5">
      <c r="A2778" t="s">
        <v>4497</v>
      </c>
      <c r="B2778" t="s">
        <v>5</v>
      </c>
      <c r="C2778" t="s">
        <v>1734</v>
      </c>
      <c r="D2778" t="s">
        <v>7017</v>
      </c>
      <c r="E2778" t="s">
        <v>1708</v>
      </c>
    </row>
    <row r="2779" spans="1:5">
      <c r="A2779" t="s">
        <v>4498</v>
      </c>
      <c r="B2779" t="s">
        <v>5</v>
      </c>
      <c r="C2779" t="s">
        <v>1734</v>
      </c>
      <c r="D2779" t="s">
        <v>7017</v>
      </c>
      <c r="E2779" t="s">
        <v>1709</v>
      </c>
    </row>
    <row r="2780" spans="1:5">
      <c r="A2780" t="s">
        <v>4499</v>
      </c>
      <c r="B2780" t="s">
        <v>5</v>
      </c>
      <c r="C2780" t="s">
        <v>1734</v>
      </c>
      <c r="D2780" t="s">
        <v>7017</v>
      </c>
      <c r="E2780" t="s">
        <v>1710</v>
      </c>
    </row>
    <row r="2781" spans="1:5">
      <c r="A2781" t="s">
        <v>4500</v>
      </c>
      <c r="B2781" t="s">
        <v>5</v>
      </c>
      <c r="C2781" t="s">
        <v>1734</v>
      </c>
      <c r="D2781" t="s">
        <v>7017</v>
      </c>
      <c r="E2781" t="s">
        <v>1711</v>
      </c>
    </row>
    <row r="2782" spans="1:5">
      <c r="A2782" t="s">
        <v>4501</v>
      </c>
      <c r="B2782" t="s">
        <v>5</v>
      </c>
      <c r="C2782" t="s">
        <v>1734</v>
      </c>
      <c r="D2782" t="s">
        <v>7017</v>
      </c>
      <c r="E2782" t="s">
        <v>1712</v>
      </c>
    </row>
    <row r="2783" spans="1:5">
      <c r="A2783" t="s">
        <v>4502</v>
      </c>
      <c r="B2783" t="s">
        <v>5</v>
      </c>
      <c r="C2783" t="s">
        <v>1734</v>
      </c>
      <c r="D2783" t="s">
        <v>7017</v>
      </c>
      <c r="E2783" t="s">
        <v>1713</v>
      </c>
    </row>
    <row r="2784" spans="1:5">
      <c r="A2784" t="s">
        <v>4503</v>
      </c>
      <c r="B2784" t="s">
        <v>5</v>
      </c>
      <c r="C2784" t="s">
        <v>1734</v>
      </c>
      <c r="D2784" t="s">
        <v>7017</v>
      </c>
      <c r="E2784" t="s">
        <v>1714</v>
      </c>
    </row>
    <row r="2785" spans="1:5">
      <c r="A2785" t="s">
        <v>4504</v>
      </c>
      <c r="B2785" t="s">
        <v>5</v>
      </c>
      <c r="C2785" t="s">
        <v>1734</v>
      </c>
      <c r="D2785" t="s">
        <v>7017</v>
      </c>
      <c r="E2785" t="s">
        <v>1715</v>
      </c>
    </row>
    <row r="2786" spans="1:5">
      <c r="A2786" t="s">
        <v>4505</v>
      </c>
      <c r="B2786" t="s">
        <v>5</v>
      </c>
      <c r="C2786" t="s">
        <v>1734</v>
      </c>
      <c r="D2786" t="s">
        <v>7018</v>
      </c>
      <c r="E2786" t="s">
        <v>1702</v>
      </c>
    </row>
    <row r="2787" spans="1:5">
      <c r="A2787" t="s">
        <v>4506</v>
      </c>
      <c r="B2787" t="s">
        <v>5</v>
      </c>
      <c r="C2787" t="s">
        <v>1734</v>
      </c>
      <c r="D2787" t="s">
        <v>7018</v>
      </c>
      <c r="E2787" t="s">
        <v>1705</v>
      </c>
    </row>
    <row r="2788" spans="1:5">
      <c r="A2788" t="s">
        <v>4507</v>
      </c>
      <c r="B2788" t="s">
        <v>5</v>
      </c>
      <c r="C2788" t="s">
        <v>1734</v>
      </c>
      <c r="D2788" t="s">
        <v>7018</v>
      </c>
      <c r="E2788" t="s">
        <v>1706</v>
      </c>
    </row>
    <row r="2789" spans="1:5">
      <c r="A2789" t="s">
        <v>4508</v>
      </c>
      <c r="B2789" t="s">
        <v>5</v>
      </c>
      <c r="C2789" t="s">
        <v>1734</v>
      </c>
      <c r="D2789" t="s">
        <v>7018</v>
      </c>
      <c r="E2789" t="s">
        <v>1707</v>
      </c>
    </row>
    <row r="2790" spans="1:5">
      <c r="A2790" t="s">
        <v>4509</v>
      </c>
      <c r="B2790" t="s">
        <v>5</v>
      </c>
      <c r="C2790" t="s">
        <v>1734</v>
      </c>
      <c r="D2790" t="s">
        <v>7018</v>
      </c>
      <c r="E2790" t="s">
        <v>1708</v>
      </c>
    </row>
    <row r="2791" spans="1:5">
      <c r="A2791" t="s">
        <v>4510</v>
      </c>
      <c r="B2791" t="s">
        <v>5</v>
      </c>
      <c r="C2791" t="s">
        <v>1734</v>
      </c>
      <c r="D2791" t="s">
        <v>7018</v>
      </c>
      <c r="E2791" t="s">
        <v>1709</v>
      </c>
    </row>
    <row r="2792" spans="1:5">
      <c r="A2792" t="s">
        <v>4511</v>
      </c>
      <c r="B2792" t="s">
        <v>5</v>
      </c>
      <c r="C2792" t="s">
        <v>1734</v>
      </c>
      <c r="D2792" t="s">
        <v>7018</v>
      </c>
      <c r="E2792" t="s">
        <v>1710</v>
      </c>
    </row>
    <row r="2793" spans="1:5">
      <c r="A2793" t="s">
        <v>4512</v>
      </c>
      <c r="B2793" t="s">
        <v>5</v>
      </c>
      <c r="C2793" t="s">
        <v>1734</v>
      </c>
      <c r="D2793" t="s">
        <v>7018</v>
      </c>
      <c r="E2793" t="s">
        <v>1711</v>
      </c>
    </row>
    <row r="2794" spans="1:5">
      <c r="A2794" t="s">
        <v>4513</v>
      </c>
      <c r="B2794" t="s">
        <v>5</v>
      </c>
      <c r="C2794" t="s">
        <v>1734</v>
      </c>
      <c r="D2794" t="s">
        <v>7018</v>
      </c>
      <c r="E2794" t="s">
        <v>1712</v>
      </c>
    </row>
    <row r="2795" spans="1:5">
      <c r="A2795" t="s">
        <v>4514</v>
      </c>
      <c r="B2795" t="s">
        <v>5</v>
      </c>
      <c r="C2795" t="s">
        <v>1734</v>
      </c>
      <c r="D2795" t="s">
        <v>7018</v>
      </c>
      <c r="E2795" t="s">
        <v>1713</v>
      </c>
    </row>
    <row r="2796" spans="1:5">
      <c r="A2796" t="s">
        <v>4515</v>
      </c>
      <c r="B2796" t="s">
        <v>5</v>
      </c>
      <c r="C2796" t="s">
        <v>1734</v>
      </c>
      <c r="D2796" t="s">
        <v>7018</v>
      </c>
      <c r="E2796" t="s">
        <v>1714</v>
      </c>
    </row>
    <row r="2797" spans="1:5">
      <c r="A2797" t="s">
        <v>4516</v>
      </c>
      <c r="B2797" t="s">
        <v>5</v>
      </c>
      <c r="C2797" t="s">
        <v>1734</v>
      </c>
      <c r="D2797" t="s">
        <v>7018</v>
      </c>
      <c r="E2797" t="s">
        <v>1715</v>
      </c>
    </row>
    <row r="2798" spans="1:5">
      <c r="A2798" t="s">
        <v>4517</v>
      </c>
      <c r="B2798" t="s">
        <v>5</v>
      </c>
      <c r="C2798" t="s">
        <v>1734</v>
      </c>
      <c r="D2798" t="s">
        <v>7019</v>
      </c>
      <c r="E2798" t="s">
        <v>1702</v>
      </c>
    </row>
    <row r="2799" spans="1:5">
      <c r="A2799" t="s">
        <v>4518</v>
      </c>
      <c r="B2799" t="s">
        <v>5</v>
      </c>
      <c r="C2799" t="s">
        <v>1734</v>
      </c>
      <c r="D2799" t="s">
        <v>7019</v>
      </c>
      <c r="E2799" t="s">
        <v>1705</v>
      </c>
    </row>
    <row r="2800" spans="1:5">
      <c r="A2800" t="s">
        <v>4519</v>
      </c>
      <c r="B2800" t="s">
        <v>5</v>
      </c>
      <c r="C2800" t="s">
        <v>1734</v>
      </c>
      <c r="D2800" t="s">
        <v>7019</v>
      </c>
      <c r="E2800" t="s">
        <v>1706</v>
      </c>
    </row>
    <row r="2801" spans="1:5">
      <c r="A2801" t="s">
        <v>4520</v>
      </c>
      <c r="B2801" t="s">
        <v>5</v>
      </c>
      <c r="C2801" t="s">
        <v>1734</v>
      </c>
      <c r="D2801" t="s">
        <v>7019</v>
      </c>
      <c r="E2801" t="s">
        <v>1707</v>
      </c>
    </row>
    <row r="2802" spans="1:5">
      <c r="A2802" t="s">
        <v>4521</v>
      </c>
      <c r="B2802" t="s">
        <v>5</v>
      </c>
      <c r="C2802" t="s">
        <v>1734</v>
      </c>
      <c r="D2802" t="s">
        <v>7019</v>
      </c>
      <c r="E2802" t="s">
        <v>1708</v>
      </c>
    </row>
    <row r="2803" spans="1:5">
      <c r="A2803" t="s">
        <v>4522</v>
      </c>
      <c r="B2803" t="s">
        <v>5</v>
      </c>
      <c r="C2803" t="s">
        <v>1734</v>
      </c>
      <c r="D2803" t="s">
        <v>7019</v>
      </c>
      <c r="E2803" t="s">
        <v>1709</v>
      </c>
    </row>
    <row r="2804" spans="1:5">
      <c r="A2804" t="s">
        <v>4523</v>
      </c>
      <c r="B2804" t="s">
        <v>5</v>
      </c>
      <c r="C2804" t="s">
        <v>1734</v>
      </c>
      <c r="D2804" t="s">
        <v>7019</v>
      </c>
      <c r="E2804" t="s">
        <v>1710</v>
      </c>
    </row>
    <row r="2805" spans="1:5">
      <c r="A2805" t="s">
        <v>4524</v>
      </c>
      <c r="B2805" t="s">
        <v>5</v>
      </c>
      <c r="C2805" t="s">
        <v>1734</v>
      </c>
      <c r="D2805" t="s">
        <v>7019</v>
      </c>
      <c r="E2805" t="s">
        <v>1711</v>
      </c>
    </row>
    <row r="2806" spans="1:5">
      <c r="A2806" t="s">
        <v>4525</v>
      </c>
      <c r="B2806" t="s">
        <v>5</v>
      </c>
      <c r="C2806" t="s">
        <v>1734</v>
      </c>
      <c r="D2806" t="s">
        <v>7019</v>
      </c>
      <c r="E2806" t="s">
        <v>1712</v>
      </c>
    </row>
    <row r="2807" spans="1:5">
      <c r="A2807" t="s">
        <v>4526</v>
      </c>
      <c r="B2807" t="s">
        <v>5</v>
      </c>
      <c r="C2807" t="s">
        <v>1734</v>
      </c>
      <c r="D2807" t="s">
        <v>7019</v>
      </c>
      <c r="E2807" t="s">
        <v>1713</v>
      </c>
    </row>
    <row r="2808" spans="1:5">
      <c r="A2808" t="s">
        <v>4527</v>
      </c>
      <c r="B2808" t="s">
        <v>5</v>
      </c>
      <c r="C2808" t="s">
        <v>1734</v>
      </c>
      <c r="D2808" t="s">
        <v>7019</v>
      </c>
      <c r="E2808" t="s">
        <v>1714</v>
      </c>
    </row>
    <row r="2809" spans="1:5">
      <c r="A2809" t="s">
        <v>4528</v>
      </c>
      <c r="B2809" t="s">
        <v>5</v>
      </c>
      <c r="C2809" t="s">
        <v>1734</v>
      </c>
      <c r="D2809" t="s">
        <v>7019</v>
      </c>
      <c r="E2809" t="s">
        <v>1715</v>
      </c>
    </row>
    <row r="2810" spans="1:5">
      <c r="A2810" t="s">
        <v>4529</v>
      </c>
      <c r="B2810" t="s">
        <v>5</v>
      </c>
      <c r="C2810" t="s">
        <v>1734</v>
      </c>
      <c r="D2810" t="s">
        <v>7020</v>
      </c>
      <c r="E2810" t="s">
        <v>1702</v>
      </c>
    </row>
    <row r="2811" spans="1:5">
      <c r="A2811" t="s">
        <v>4530</v>
      </c>
      <c r="B2811" t="s">
        <v>5</v>
      </c>
      <c r="C2811" t="s">
        <v>1734</v>
      </c>
      <c r="D2811" t="s">
        <v>7020</v>
      </c>
      <c r="E2811" t="s">
        <v>1705</v>
      </c>
    </row>
    <row r="2812" spans="1:5">
      <c r="A2812" t="s">
        <v>4531</v>
      </c>
      <c r="B2812" t="s">
        <v>5</v>
      </c>
      <c r="C2812" t="s">
        <v>1734</v>
      </c>
      <c r="D2812" t="s">
        <v>7020</v>
      </c>
      <c r="E2812" t="s">
        <v>1706</v>
      </c>
    </row>
    <row r="2813" spans="1:5">
      <c r="A2813" t="s">
        <v>4532</v>
      </c>
      <c r="B2813" t="s">
        <v>5</v>
      </c>
      <c r="C2813" t="s">
        <v>1734</v>
      </c>
      <c r="D2813" t="s">
        <v>7020</v>
      </c>
      <c r="E2813" t="s">
        <v>1707</v>
      </c>
    </row>
    <row r="2814" spans="1:5">
      <c r="A2814" t="s">
        <v>4533</v>
      </c>
      <c r="B2814" t="s">
        <v>5</v>
      </c>
      <c r="C2814" t="s">
        <v>1734</v>
      </c>
      <c r="D2814" t="s">
        <v>7020</v>
      </c>
      <c r="E2814" t="s">
        <v>1708</v>
      </c>
    </row>
    <row r="2815" spans="1:5">
      <c r="A2815" t="s">
        <v>4534</v>
      </c>
      <c r="B2815" t="s">
        <v>5</v>
      </c>
      <c r="C2815" t="s">
        <v>1734</v>
      </c>
      <c r="D2815" t="s">
        <v>7020</v>
      </c>
      <c r="E2815" t="s">
        <v>1709</v>
      </c>
    </row>
    <row r="2816" spans="1:5">
      <c r="A2816" t="s">
        <v>4535</v>
      </c>
      <c r="B2816" t="s">
        <v>5</v>
      </c>
      <c r="C2816" t="s">
        <v>1734</v>
      </c>
      <c r="D2816" t="s">
        <v>7020</v>
      </c>
      <c r="E2816" t="s">
        <v>1710</v>
      </c>
    </row>
    <row r="2817" spans="1:5">
      <c r="A2817" t="s">
        <v>4536</v>
      </c>
      <c r="B2817" t="s">
        <v>5</v>
      </c>
      <c r="C2817" t="s">
        <v>1734</v>
      </c>
      <c r="D2817" t="s">
        <v>7020</v>
      </c>
      <c r="E2817" t="s">
        <v>1711</v>
      </c>
    </row>
    <row r="2818" spans="1:5">
      <c r="A2818" t="s">
        <v>4537</v>
      </c>
      <c r="B2818" t="s">
        <v>5</v>
      </c>
      <c r="C2818" t="s">
        <v>1734</v>
      </c>
      <c r="D2818" t="s">
        <v>7020</v>
      </c>
      <c r="E2818" t="s">
        <v>1712</v>
      </c>
    </row>
    <row r="2819" spans="1:5">
      <c r="A2819" t="s">
        <v>4538</v>
      </c>
      <c r="B2819" t="s">
        <v>5</v>
      </c>
      <c r="C2819" t="s">
        <v>1734</v>
      </c>
      <c r="D2819" t="s">
        <v>7020</v>
      </c>
      <c r="E2819" t="s">
        <v>1713</v>
      </c>
    </row>
    <row r="2820" spans="1:5">
      <c r="A2820" t="s">
        <v>4539</v>
      </c>
      <c r="B2820" t="s">
        <v>5</v>
      </c>
      <c r="C2820" t="s">
        <v>1734</v>
      </c>
      <c r="D2820" t="s">
        <v>7020</v>
      </c>
      <c r="E2820" t="s">
        <v>1714</v>
      </c>
    </row>
    <row r="2821" spans="1:5">
      <c r="A2821" t="s">
        <v>4540</v>
      </c>
      <c r="B2821" t="s">
        <v>5</v>
      </c>
      <c r="C2821" t="s">
        <v>1734</v>
      </c>
      <c r="D2821" t="s">
        <v>7020</v>
      </c>
      <c r="E2821" t="s">
        <v>1715</v>
      </c>
    </row>
    <row r="2822" spans="1:5">
      <c r="A2822" t="s">
        <v>4541</v>
      </c>
      <c r="B2822" t="s">
        <v>5</v>
      </c>
      <c r="C2822" t="s">
        <v>1734</v>
      </c>
      <c r="D2822" t="s">
        <v>7021</v>
      </c>
      <c r="E2822" t="s">
        <v>1702</v>
      </c>
    </row>
    <row r="2823" spans="1:5">
      <c r="A2823" t="s">
        <v>4542</v>
      </c>
      <c r="B2823" t="s">
        <v>5</v>
      </c>
      <c r="C2823" t="s">
        <v>1734</v>
      </c>
      <c r="D2823" t="s">
        <v>7021</v>
      </c>
      <c r="E2823" t="s">
        <v>1705</v>
      </c>
    </row>
    <row r="2824" spans="1:5">
      <c r="A2824" t="s">
        <v>4543</v>
      </c>
      <c r="B2824" t="s">
        <v>5</v>
      </c>
      <c r="C2824" t="s">
        <v>1734</v>
      </c>
      <c r="D2824" t="s">
        <v>7021</v>
      </c>
      <c r="E2824" t="s">
        <v>1706</v>
      </c>
    </row>
    <row r="2825" spans="1:5">
      <c r="A2825" t="s">
        <v>4544</v>
      </c>
      <c r="B2825" t="s">
        <v>5</v>
      </c>
      <c r="C2825" t="s">
        <v>1734</v>
      </c>
      <c r="D2825" t="s">
        <v>7021</v>
      </c>
      <c r="E2825" t="s">
        <v>1707</v>
      </c>
    </row>
    <row r="2826" spans="1:5">
      <c r="A2826" t="s">
        <v>4545</v>
      </c>
      <c r="B2826" t="s">
        <v>5</v>
      </c>
      <c r="C2826" t="s">
        <v>1734</v>
      </c>
      <c r="D2826" t="s">
        <v>7021</v>
      </c>
      <c r="E2826" t="s">
        <v>1708</v>
      </c>
    </row>
    <row r="2827" spans="1:5">
      <c r="A2827" t="s">
        <v>4546</v>
      </c>
      <c r="B2827" t="s">
        <v>5</v>
      </c>
      <c r="C2827" t="s">
        <v>1734</v>
      </c>
      <c r="D2827" t="s">
        <v>7021</v>
      </c>
      <c r="E2827" t="s">
        <v>1709</v>
      </c>
    </row>
    <row r="2828" spans="1:5">
      <c r="A2828" t="s">
        <v>4547</v>
      </c>
      <c r="B2828" t="s">
        <v>5</v>
      </c>
      <c r="C2828" t="s">
        <v>1734</v>
      </c>
      <c r="D2828" t="s">
        <v>7021</v>
      </c>
      <c r="E2828" t="s">
        <v>1710</v>
      </c>
    </row>
    <row r="2829" spans="1:5">
      <c r="A2829" t="s">
        <v>4548</v>
      </c>
      <c r="B2829" t="s">
        <v>5</v>
      </c>
      <c r="C2829" t="s">
        <v>1734</v>
      </c>
      <c r="D2829" t="s">
        <v>7021</v>
      </c>
      <c r="E2829" t="s">
        <v>1711</v>
      </c>
    </row>
    <row r="2830" spans="1:5">
      <c r="A2830" t="s">
        <v>4549</v>
      </c>
      <c r="B2830" t="s">
        <v>5</v>
      </c>
      <c r="C2830" t="s">
        <v>1734</v>
      </c>
      <c r="D2830" t="s">
        <v>7021</v>
      </c>
      <c r="E2830" t="s">
        <v>1712</v>
      </c>
    </row>
    <row r="2831" spans="1:5">
      <c r="A2831" t="s">
        <v>4550</v>
      </c>
      <c r="B2831" t="s">
        <v>5</v>
      </c>
      <c r="C2831" t="s">
        <v>1734</v>
      </c>
      <c r="D2831" t="s">
        <v>7021</v>
      </c>
      <c r="E2831" t="s">
        <v>1713</v>
      </c>
    </row>
    <row r="2832" spans="1:5">
      <c r="A2832" t="s">
        <v>4551</v>
      </c>
      <c r="B2832" t="s">
        <v>5</v>
      </c>
      <c r="C2832" t="s">
        <v>1734</v>
      </c>
      <c r="D2832" t="s">
        <v>7021</v>
      </c>
      <c r="E2832" t="s">
        <v>1714</v>
      </c>
    </row>
    <row r="2833" spans="1:5">
      <c r="A2833" t="s">
        <v>4552</v>
      </c>
      <c r="B2833" t="s">
        <v>5</v>
      </c>
      <c r="C2833" t="s">
        <v>1734</v>
      </c>
      <c r="D2833" t="s">
        <v>7021</v>
      </c>
      <c r="E2833" t="s">
        <v>1715</v>
      </c>
    </row>
    <row r="2834" spans="1:5">
      <c r="A2834" t="s">
        <v>4553</v>
      </c>
      <c r="B2834" t="s">
        <v>5</v>
      </c>
      <c r="C2834" t="s">
        <v>1734</v>
      </c>
      <c r="D2834" t="s">
        <v>7022</v>
      </c>
      <c r="E2834" t="s">
        <v>1702</v>
      </c>
    </row>
    <row r="2835" spans="1:5">
      <c r="A2835" t="s">
        <v>4554</v>
      </c>
      <c r="B2835" t="s">
        <v>5</v>
      </c>
      <c r="C2835" t="s">
        <v>1734</v>
      </c>
      <c r="D2835" t="s">
        <v>7022</v>
      </c>
      <c r="E2835" t="s">
        <v>1705</v>
      </c>
    </row>
    <row r="2836" spans="1:5">
      <c r="A2836" t="s">
        <v>4555</v>
      </c>
      <c r="B2836" t="s">
        <v>5</v>
      </c>
      <c r="C2836" t="s">
        <v>1734</v>
      </c>
      <c r="D2836" t="s">
        <v>7022</v>
      </c>
      <c r="E2836" t="s">
        <v>1706</v>
      </c>
    </row>
    <row r="2837" spans="1:5">
      <c r="A2837" t="s">
        <v>4556</v>
      </c>
      <c r="B2837" t="s">
        <v>5</v>
      </c>
      <c r="C2837" t="s">
        <v>1734</v>
      </c>
      <c r="D2837" t="s">
        <v>7022</v>
      </c>
      <c r="E2837" t="s">
        <v>1707</v>
      </c>
    </row>
    <row r="2838" spans="1:5">
      <c r="A2838" t="s">
        <v>4557</v>
      </c>
      <c r="B2838" t="s">
        <v>5</v>
      </c>
      <c r="C2838" t="s">
        <v>1734</v>
      </c>
      <c r="D2838" t="s">
        <v>7022</v>
      </c>
      <c r="E2838" t="s">
        <v>1708</v>
      </c>
    </row>
    <row r="2839" spans="1:5">
      <c r="A2839" t="s">
        <v>4558</v>
      </c>
      <c r="B2839" t="s">
        <v>5</v>
      </c>
      <c r="C2839" t="s">
        <v>1734</v>
      </c>
      <c r="D2839" t="s">
        <v>7022</v>
      </c>
      <c r="E2839" t="s">
        <v>1709</v>
      </c>
    </row>
    <row r="2840" spans="1:5">
      <c r="A2840" t="s">
        <v>4559</v>
      </c>
      <c r="B2840" t="s">
        <v>5</v>
      </c>
      <c r="C2840" t="s">
        <v>1734</v>
      </c>
      <c r="D2840" t="s">
        <v>7022</v>
      </c>
      <c r="E2840" t="s">
        <v>1710</v>
      </c>
    </row>
    <row r="2841" spans="1:5">
      <c r="A2841" t="s">
        <v>4560</v>
      </c>
      <c r="B2841" t="s">
        <v>5</v>
      </c>
      <c r="C2841" t="s">
        <v>1734</v>
      </c>
      <c r="D2841" t="s">
        <v>7022</v>
      </c>
      <c r="E2841" t="s">
        <v>1711</v>
      </c>
    </row>
    <row r="2842" spans="1:5">
      <c r="A2842" t="s">
        <v>4561</v>
      </c>
      <c r="B2842" t="s">
        <v>5</v>
      </c>
      <c r="C2842" t="s">
        <v>1734</v>
      </c>
      <c r="D2842" t="s">
        <v>7022</v>
      </c>
      <c r="E2842" t="s">
        <v>1712</v>
      </c>
    </row>
    <row r="2843" spans="1:5">
      <c r="A2843" t="s">
        <v>4562</v>
      </c>
      <c r="B2843" t="s">
        <v>5</v>
      </c>
      <c r="C2843" t="s">
        <v>1734</v>
      </c>
      <c r="D2843" t="s">
        <v>7022</v>
      </c>
      <c r="E2843" t="s">
        <v>1713</v>
      </c>
    </row>
    <row r="2844" spans="1:5">
      <c r="A2844" t="s">
        <v>4563</v>
      </c>
      <c r="B2844" t="s">
        <v>5</v>
      </c>
      <c r="C2844" t="s">
        <v>1734</v>
      </c>
      <c r="D2844" t="s">
        <v>7022</v>
      </c>
      <c r="E2844" t="s">
        <v>1714</v>
      </c>
    </row>
    <row r="2845" spans="1:5">
      <c r="A2845" t="s">
        <v>4564</v>
      </c>
      <c r="B2845" t="s">
        <v>5</v>
      </c>
      <c r="C2845" t="s">
        <v>1734</v>
      </c>
      <c r="D2845" t="s">
        <v>7022</v>
      </c>
      <c r="E2845" t="s">
        <v>1715</v>
      </c>
    </row>
    <row r="2846" spans="1:5">
      <c r="A2846" t="s">
        <v>4565</v>
      </c>
      <c r="B2846" t="s">
        <v>5</v>
      </c>
      <c r="C2846" t="s">
        <v>1734</v>
      </c>
      <c r="D2846" t="s">
        <v>7023</v>
      </c>
      <c r="E2846" t="s">
        <v>1702</v>
      </c>
    </row>
    <row r="2847" spans="1:5">
      <c r="A2847" t="s">
        <v>4566</v>
      </c>
      <c r="B2847" t="s">
        <v>5</v>
      </c>
      <c r="C2847" t="s">
        <v>1734</v>
      </c>
      <c r="D2847" t="s">
        <v>7023</v>
      </c>
      <c r="E2847" t="s">
        <v>1705</v>
      </c>
    </row>
    <row r="2848" spans="1:5">
      <c r="A2848" t="s">
        <v>4567</v>
      </c>
      <c r="B2848" t="s">
        <v>5</v>
      </c>
      <c r="C2848" t="s">
        <v>1734</v>
      </c>
      <c r="D2848" t="s">
        <v>7023</v>
      </c>
      <c r="E2848" t="s">
        <v>1706</v>
      </c>
    </row>
    <row r="2849" spans="1:5">
      <c r="A2849" t="s">
        <v>4568</v>
      </c>
      <c r="B2849" t="s">
        <v>5</v>
      </c>
      <c r="C2849" t="s">
        <v>1734</v>
      </c>
      <c r="D2849" t="s">
        <v>7023</v>
      </c>
      <c r="E2849" t="s">
        <v>1707</v>
      </c>
    </row>
    <row r="2850" spans="1:5">
      <c r="A2850" t="s">
        <v>4569</v>
      </c>
      <c r="B2850" t="s">
        <v>5</v>
      </c>
      <c r="C2850" t="s">
        <v>1734</v>
      </c>
      <c r="D2850" t="s">
        <v>7023</v>
      </c>
      <c r="E2850" t="s">
        <v>1708</v>
      </c>
    </row>
    <row r="2851" spans="1:5">
      <c r="A2851" t="s">
        <v>4570</v>
      </c>
      <c r="B2851" t="s">
        <v>5</v>
      </c>
      <c r="C2851" t="s">
        <v>1734</v>
      </c>
      <c r="D2851" t="s">
        <v>7023</v>
      </c>
      <c r="E2851" t="s">
        <v>1709</v>
      </c>
    </row>
    <row r="2852" spans="1:5">
      <c r="A2852" t="s">
        <v>4571</v>
      </c>
      <c r="B2852" t="s">
        <v>5</v>
      </c>
      <c r="C2852" t="s">
        <v>1734</v>
      </c>
      <c r="D2852" t="s">
        <v>7023</v>
      </c>
      <c r="E2852" t="s">
        <v>1710</v>
      </c>
    </row>
    <row r="2853" spans="1:5">
      <c r="A2853" t="s">
        <v>4572</v>
      </c>
      <c r="B2853" t="s">
        <v>5</v>
      </c>
      <c r="C2853" t="s">
        <v>1734</v>
      </c>
      <c r="D2853" t="s">
        <v>7023</v>
      </c>
      <c r="E2853" t="s">
        <v>1711</v>
      </c>
    </row>
    <row r="2854" spans="1:5">
      <c r="A2854" t="s">
        <v>4573</v>
      </c>
      <c r="B2854" t="s">
        <v>5</v>
      </c>
      <c r="C2854" t="s">
        <v>1734</v>
      </c>
      <c r="D2854" t="s">
        <v>7023</v>
      </c>
      <c r="E2854" t="s">
        <v>1712</v>
      </c>
    </row>
    <row r="2855" spans="1:5">
      <c r="A2855" t="s">
        <v>4574</v>
      </c>
      <c r="B2855" t="s">
        <v>5</v>
      </c>
      <c r="C2855" t="s">
        <v>1734</v>
      </c>
      <c r="D2855" t="s">
        <v>7023</v>
      </c>
      <c r="E2855" t="s">
        <v>1713</v>
      </c>
    </row>
    <row r="2856" spans="1:5">
      <c r="A2856" t="s">
        <v>4575</v>
      </c>
      <c r="B2856" t="s">
        <v>5</v>
      </c>
      <c r="C2856" t="s">
        <v>1734</v>
      </c>
      <c r="D2856" t="s">
        <v>7023</v>
      </c>
      <c r="E2856" t="s">
        <v>1714</v>
      </c>
    </row>
    <row r="2857" spans="1:5">
      <c r="A2857" t="s">
        <v>4576</v>
      </c>
      <c r="B2857" t="s">
        <v>5</v>
      </c>
      <c r="C2857" t="s">
        <v>1734</v>
      </c>
      <c r="D2857" t="s">
        <v>7023</v>
      </c>
      <c r="E2857" t="s">
        <v>1715</v>
      </c>
    </row>
    <row r="2858" spans="1:5">
      <c r="A2858" t="s">
        <v>4577</v>
      </c>
      <c r="B2858" t="s">
        <v>5</v>
      </c>
      <c r="C2858" t="s">
        <v>1734</v>
      </c>
      <c r="D2858" t="s">
        <v>7024</v>
      </c>
      <c r="E2858" t="s">
        <v>1702</v>
      </c>
    </row>
    <row r="2859" spans="1:5">
      <c r="A2859" t="s">
        <v>4578</v>
      </c>
      <c r="B2859" t="s">
        <v>5</v>
      </c>
      <c r="C2859" t="s">
        <v>1734</v>
      </c>
      <c r="D2859" t="s">
        <v>7024</v>
      </c>
      <c r="E2859" t="s">
        <v>1705</v>
      </c>
    </row>
    <row r="2860" spans="1:5">
      <c r="A2860" t="s">
        <v>4579</v>
      </c>
      <c r="B2860" t="s">
        <v>5</v>
      </c>
      <c r="C2860" t="s">
        <v>1734</v>
      </c>
      <c r="D2860" t="s">
        <v>7024</v>
      </c>
      <c r="E2860" t="s">
        <v>1706</v>
      </c>
    </row>
    <row r="2861" spans="1:5">
      <c r="A2861" t="s">
        <v>4580</v>
      </c>
      <c r="B2861" t="s">
        <v>5</v>
      </c>
      <c r="C2861" t="s">
        <v>1734</v>
      </c>
      <c r="D2861" t="s">
        <v>7024</v>
      </c>
      <c r="E2861" t="s">
        <v>1707</v>
      </c>
    </row>
    <row r="2862" spans="1:5">
      <c r="A2862" t="s">
        <v>4581</v>
      </c>
      <c r="B2862" t="s">
        <v>5</v>
      </c>
      <c r="C2862" t="s">
        <v>1734</v>
      </c>
      <c r="D2862" t="s">
        <v>7024</v>
      </c>
      <c r="E2862" t="s">
        <v>1708</v>
      </c>
    </row>
    <row r="2863" spans="1:5">
      <c r="A2863" t="s">
        <v>4582</v>
      </c>
      <c r="B2863" t="s">
        <v>5</v>
      </c>
      <c r="C2863" t="s">
        <v>1734</v>
      </c>
      <c r="D2863" t="s">
        <v>7024</v>
      </c>
      <c r="E2863" t="s">
        <v>1709</v>
      </c>
    </row>
    <row r="2864" spans="1:5">
      <c r="A2864" t="s">
        <v>4583</v>
      </c>
      <c r="B2864" t="s">
        <v>5</v>
      </c>
      <c r="C2864" t="s">
        <v>1734</v>
      </c>
      <c r="D2864" t="s">
        <v>7024</v>
      </c>
      <c r="E2864" t="s">
        <v>1710</v>
      </c>
    </row>
    <row r="2865" spans="1:5">
      <c r="A2865" t="s">
        <v>4584</v>
      </c>
      <c r="B2865" t="s">
        <v>5</v>
      </c>
      <c r="C2865" t="s">
        <v>1734</v>
      </c>
      <c r="D2865" t="s">
        <v>7024</v>
      </c>
      <c r="E2865" t="s">
        <v>1711</v>
      </c>
    </row>
    <row r="2866" spans="1:5">
      <c r="A2866" t="s">
        <v>4585</v>
      </c>
      <c r="B2866" t="s">
        <v>5</v>
      </c>
      <c r="C2866" t="s">
        <v>1734</v>
      </c>
      <c r="D2866" t="s">
        <v>7024</v>
      </c>
      <c r="E2866" t="s">
        <v>1712</v>
      </c>
    </row>
    <row r="2867" spans="1:5">
      <c r="A2867" t="s">
        <v>4586</v>
      </c>
      <c r="B2867" t="s">
        <v>5</v>
      </c>
      <c r="C2867" t="s">
        <v>1734</v>
      </c>
      <c r="D2867" t="s">
        <v>7024</v>
      </c>
      <c r="E2867" t="s">
        <v>1713</v>
      </c>
    </row>
    <row r="2868" spans="1:5">
      <c r="A2868" t="s">
        <v>4587</v>
      </c>
      <c r="B2868" t="s">
        <v>5</v>
      </c>
      <c r="C2868" t="s">
        <v>1734</v>
      </c>
      <c r="D2868" t="s">
        <v>7024</v>
      </c>
      <c r="E2868" t="s">
        <v>1714</v>
      </c>
    </row>
    <row r="2869" spans="1:5">
      <c r="A2869" t="s">
        <v>4588</v>
      </c>
      <c r="B2869" t="s">
        <v>5</v>
      </c>
      <c r="C2869" t="s">
        <v>1734</v>
      </c>
      <c r="D2869" t="s">
        <v>7024</v>
      </c>
      <c r="E2869" t="s">
        <v>1715</v>
      </c>
    </row>
    <row r="2870" spans="1:5">
      <c r="A2870" t="s">
        <v>4589</v>
      </c>
      <c r="B2870" t="s">
        <v>5</v>
      </c>
      <c r="C2870" t="s">
        <v>1734</v>
      </c>
      <c r="D2870" t="s">
        <v>7025</v>
      </c>
      <c r="E2870" t="s">
        <v>1702</v>
      </c>
    </row>
    <row r="2871" spans="1:5">
      <c r="A2871" t="s">
        <v>4590</v>
      </c>
      <c r="B2871" t="s">
        <v>5</v>
      </c>
      <c r="C2871" t="s">
        <v>1734</v>
      </c>
      <c r="D2871" t="s">
        <v>7025</v>
      </c>
      <c r="E2871" t="s">
        <v>1705</v>
      </c>
    </row>
    <row r="2872" spans="1:5">
      <c r="A2872" t="s">
        <v>4591</v>
      </c>
      <c r="B2872" t="s">
        <v>5</v>
      </c>
      <c r="C2872" t="s">
        <v>1734</v>
      </c>
      <c r="D2872" t="s">
        <v>7025</v>
      </c>
      <c r="E2872" t="s">
        <v>1706</v>
      </c>
    </row>
    <row r="2873" spans="1:5">
      <c r="A2873" t="s">
        <v>4592</v>
      </c>
      <c r="B2873" t="s">
        <v>5</v>
      </c>
      <c r="C2873" t="s">
        <v>1734</v>
      </c>
      <c r="D2873" t="s">
        <v>7025</v>
      </c>
      <c r="E2873" t="s">
        <v>1707</v>
      </c>
    </row>
    <row r="2874" spans="1:5">
      <c r="A2874" t="s">
        <v>4593</v>
      </c>
      <c r="B2874" t="s">
        <v>5</v>
      </c>
      <c r="C2874" t="s">
        <v>1734</v>
      </c>
      <c r="D2874" t="s">
        <v>7025</v>
      </c>
      <c r="E2874" t="s">
        <v>1708</v>
      </c>
    </row>
    <row r="2875" spans="1:5">
      <c r="A2875" t="s">
        <v>4594</v>
      </c>
      <c r="B2875" t="s">
        <v>5</v>
      </c>
      <c r="C2875" t="s">
        <v>1734</v>
      </c>
      <c r="D2875" t="s">
        <v>7025</v>
      </c>
      <c r="E2875" t="s">
        <v>1709</v>
      </c>
    </row>
    <row r="2876" spans="1:5">
      <c r="A2876" t="s">
        <v>4595</v>
      </c>
      <c r="B2876" t="s">
        <v>5</v>
      </c>
      <c r="C2876" t="s">
        <v>1734</v>
      </c>
      <c r="D2876" t="s">
        <v>7025</v>
      </c>
      <c r="E2876" t="s">
        <v>1710</v>
      </c>
    </row>
    <row r="2877" spans="1:5">
      <c r="A2877" t="s">
        <v>4596</v>
      </c>
      <c r="B2877" t="s">
        <v>5</v>
      </c>
      <c r="C2877" t="s">
        <v>1734</v>
      </c>
      <c r="D2877" t="s">
        <v>7025</v>
      </c>
      <c r="E2877" t="s">
        <v>1711</v>
      </c>
    </row>
    <row r="2878" spans="1:5">
      <c r="A2878" t="s">
        <v>4597</v>
      </c>
      <c r="B2878" t="s">
        <v>5</v>
      </c>
      <c r="C2878" t="s">
        <v>1734</v>
      </c>
      <c r="D2878" t="s">
        <v>7025</v>
      </c>
      <c r="E2878" t="s">
        <v>1712</v>
      </c>
    </row>
    <row r="2879" spans="1:5">
      <c r="A2879" t="s">
        <v>4598</v>
      </c>
      <c r="B2879" t="s">
        <v>5</v>
      </c>
      <c r="C2879" t="s">
        <v>1734</v>
      </c>
      <c r="D2879" t="s">
        <v>7025</v>
      </c>
      <c r="E2879" t="s">
        <v>1713</v>
      </c>
    </row>
    <row r="2880" spans="1:5">
      <c r="A2880" t="s">
        <v>4599</v>
      </c>
      <c r="B2880" t="s">
        <v>5</v>
      </c>
      <c r="C2880" t="s">
        <v>1734</v>
      </c>
      <c r="D2880" t="s">
        <v>7025</v>
      </c>
      <c r="E2880" t="s">
        <v>1714</v>
      </c>
    </row>
    <row r="2881" spans="1:5">
      <c r="A2881" t="s">
        <v>4600</v>
      </c>
      <c r="B2881" t="s">
        <v>5</v>
      </c>
      <c r="C2881" t="s">
        <v>1734</v>
      </c>
      <c r="D2881" t="s">
        <v>7025</v>
      </c>
      <c r="E2881" t="s">
        <v>1715</v>
      </c>
    </row>
    <row r="2882" spans="1:5">
      <c r="A2882" t="s">
        <v>4601</v>
      </c>
      <c r="B2882" t="s">
        <v>5</v>
      </c>
      <c r="C2882" t="s">
        <v>1735</v>
      </c>
      <c r="D2882" t="s">
        <v>7001</v>
      </c>
      <c r="E2882" t="s">
        <v>1702</v>
      </c>
    </row>
    <row r="2883" spans="1:5">
      <c r="A2883" t="s">
        <v>4602</v>
      </c>
      <c r="B2883" t="s">
        <v>5</v>
      </c>
      <c r="C2883" t="s">
        <v>1735</v>
      </c>
      <c r="D2883" t="s">
        <v>7001</v>
      </c>
      <c r="E2883" t="s">
        <v>1705</v>
      </c>
    </row>
    <row r="2884" spans="1:5">
      <c r="A2884" t="s">
        <v>4603</v>
      </c>
      <c r="B2884" t="s">
        <v>5</v>
      </c>
      <c r="C2884" t="s">
        <v>1735</v>
      </c>
      <c r="D2884" t="s">
        <v>7001</v>
      </c>
      <c r="E2884" t="s">
        <v>1706</v>
      </c>
    </row>
    <row r="2885" spans="1:5">
      <c r="A2885" t="s">
        <v>4604</v>
      </c>
      <c r="B2885" t="s">
        <v>5</v>
      </c>
      <c r="C2885" t="s">
        <v>1735</v>
      </c>
      <c r="D2885" t="s">
        <v>7001</v>
      </c>
      <c r="E2885" t="s">
        <v>1707</v>
      </c>
    </row>
    <row r="2886" spans="1:5">
      <c r="A2886" t="s">
        <v>4605</v>
      </c>
      <c r="B2886" t="s">
        <v>5</v>
      </c>
      <c r="C2886" t="s">
        <v>1735</v>
      </c>
      <c r="D2886" t="s">
        <v>7001</v>
      </c>
      <c r="E2886" t="s">
        <v>1708</v>
      </c>
    </row>
    <row r="2887" spans="1:5">
      <c r="A2887" t="s">
        <v>4606</v>
      </c>
      <c r="B2887" t="s">
        <v>5</v>
      </c>
      <c r="C2887" t="s">
        <v>1735</v>
      </c>
      <c r="D2887" t="s">
        <v>7001</v>
      </c>
      <c r="E2887" t="s">
        <v>1709</v>
      </c>
    </row>
    <row r="2888" spans="1:5">
      <c r="A2888" t="s">
        <v>4607</v>
      </c>
      <c r="B2888" t="s">
        <v>5</v>
      </c>
      <c r="C2888" t="s">
        <v>1735</v>
      </c>
      <c r="D2888" t="s">
        <v>7001</v>
      </c>
      <c r="E2888" t="s">
        <v>1710</v>
      </c>
    </row>
    <row r="2889" spans="1:5">
      <c r="A2889" t="s">
        <v>4608</v>
      </c>
      <c r="B2889" t="s">
        <v>5</v>
      </c>
      <c r="C2889" t="s">
        <v>1735</v>
      </c>
      <c r="D2889" t="s">
        <v>7001</v>
      </c>
      <c r="E2889" t="s">
        <v>1711</v>
      </c>
    </row>
    <row r="2890" spans="1:5">
      <c r="A2890" t="s">
        <v>4609</v>
      </c>
      <c r="B2890" t="s">
        <v>5</v>
      </c>
      <c r="C2890" t="s">
        <v>1735</v>
      </c>
      <c r="D2890" t="s">
        <v>7001</v>
      </c>
      <c r="E2890" t="s">
        <v>1712</v>
      </c>
    </row>
    <row r="2891" spans="1:5">
      <c r="A2891" t="s">
        <v>4610</v>
      </c>
      <c r="B2891" t="s">
        <v>5</v>
      </c>
      <c r="C2891" t="s">
        <v>1735</v>
      </c>
      <c r="D2891" t="s">
        <v>7001</v>
      </c>
      <c r="E2891" t="s">
        <v>1713</v>
      </c>
    </row>
    <row r="2892" spans="1:5">
      <c r="A2892" t="s">
        <v>4611</v>
      </c>
      <c r="B2892" t="s">
        <v>5</v>
      </c>
      <c r="C2892" t="s">
        <v>1735</v>
      </c>
      <c r="D2892" t="s">
        <v>7001</v>
      </c>
      <c r="E2892" t="s">
        <v>1714</v>
      </c>
    </row>
    <row r="2893" spans="1:5">
      <c r="A2893" t="s">
        <v>4612</v>
      </c>
      <c r="B2893" t="s">
        <v>5</v>
      </c>
      <c r="C2893" t="s">
        <v>1735</v>
      </c>
      <c r="D2893" t="s">
        <v>7001</v>
      </c>
      <c r="E2893" t="s">
        <v>1715</v>
      </c>
    </row>
    <row r="2894" spans="1:5">
      <c r="A2894" t="s">
        <v>4613</v>
      </c>
      <c r="B2894" t="s">
        <v>5</v>
      </c>
      <c r="C2894" t="s">
        <v>1735</v>
      </c>
      <c r="D2894" t="s">
        <v>7002</v>
      </c>
      <c r="E2894" t="s">
        <v>1702</v>
      </c>
    </row>
    <row r="2895" spans="1:5">
      <c r="A2895" t="s">
        <v>4614</v>
      </c>
      <c r="B2895" t="s">
        <v>5</v>
      </c>
      <c r="C2895" t="s">
        <v>1735</v>
      </c>
      <c r="D2895" t="s">
        <v>7002</v>
      </c>
      <c r="E2895" t="s">
        <v>1705</v>
      </c>
    </row>
    <row r="2896" spans="1:5">
      <c r="A2896" t="s">
        <v>4615</v>
      </c>
      <c r="B2896" t="s">
        <v>5</v>
      </c>
      <c r="C2896" t="s">
        <v>1735</v>
      </c>
      <c r="D2896" t="s">
        <v>7002</v>
      </c>
      <c r="E2896" t="s">
        <v>1706</v>
      </c>
    </row>
    <row r="2897" spans="1:5">
      <c r="A2897" t="s">
        <v>4616</v>
      </c>
      <c r="B2897" t="s">
        <v>5</v>
      </c>
      <c r="C2897" t="s">
        <v>1735</v>
      </c>
      <c r="D2897" t="s">
        <v>7002</v>
      </c>
      <c r="E2897" t="s">
        <v>1707</v>
      </c>
    </row>
    <row r="2898" spans="1:5">
      <c r="A2898" t="s">
        <v>4617</v>
      </c>
      <c r="B2898" t="s">
        <v>5</v>
      </c>
      <c r="C2898" t="s">
        <v>1735</v>
      </c>
      <c r="D2898" t="s">
        <v>7002</v>
      </c>
      <c r="E2898" t="s">
        <v>1708</v>
      </c>
    </row>
    <row r="2899" spans="1:5">
      <c r="A2899" t="s">
        <v>4618</v>
      </c>
      <c r="B2899" t="s">
        <v>5</v>
      </c>
      <c r="C2899" t="s">
        <v>1735</v>
      </c>
      <c r="D2899" t="s">
        <v>7002</v>
      </c>
      <c r="E2899" t="s">
        <v>1709</v>
      </c>
    </row>
    <row r="2900" spans="1:5">
      <c r="A2900" t="s">
        <v>4619</v>
      </c>
      <c r="B2900" t="s">
        <v>5</v>
      </c>
      <c r="C2900" t="s">
        <v>1735</v>
      </c>
      <c r="D2900" t="s">
        <v>7002</v>
      </c>
      <c r="E2900" t="s">
        <v>1710</v>
      </c>
    </row>
    <row r="2901" spans="1:5">
      <c r="A2901" t="s">
        <v>4620</v>
      </c>
      <c r="B2901" t="s">
        <v>5</v>
      </c>
      <c r="C2901" t="s">
        <v>1735</v>
      </c>
      <c r="D2901" t="s">
        <v>7002</v>
      </c>
      <c r="E2901" t="s">
        <v>1711</v>
      </c>
    </row>
    <row r="2902" spans="1:5">
      <c r="A2902" t="s">
        <v>4621</v>
      </c>
      <c r="B2902" t="s">
        <v>5</v>
      </c>
      <c r="C2902" t="s">
        <v>1735</v>
      </c>
      <c r="D2902" t="s">
        <v>7002</v>
      </c>
      <c r="E2902" t="s">
        <v>1712</v>
      </c>
    </row>
    <row r="2903" spans="1:5">
      <c r="A2903" t="s">
        <v>4622</v>
      </c>
      <c r="B2903" t="s">
        <v>5</v>
      </c>
      <c r="C2903" t="s">
        <v>1735</v>
      </c>
      <c r="D2903" t="s">
        <v>7002</v>
      </c>
      <c r="E2903" t="s">
        <v>1713</v>
      </c>
    </row>
    <row r="2904" spans="1:5">
      <c r="A2904" t="s">
        <v>4623</v>
      </c>
      <c r="B2904" t="s">
        <v>5</v>
      </c>
      <c r="C2904" t="s">
        <v>1735</v>
      </c>
      <c r="D2904" t="s">
        <v>7002</v>
      </c>
      <c r="E2904" t="s">
        <v>1714</v>
      </c>
    </row>
    <row r="2905" spans="1:5">
      <c r="A2905" t="s">
        <v>4624</v>
      </c>
      <c r="B2905" t="s">
        <v>5</v>
      </c>
      <c r="C2905" t="s">
        <v>1735</v>
      </c>
      <c r="D2905" t="s">
        <v>7002</v>
      </c>
      <c r="E2905" t="s">
        <v>1715</v>
      </c>
    </row>
    <row r="2906" spans="1:5">
      <c r="A2906" t="s">
        <v>4625</v>
      </c>
      <c r="B2906" t="s">
        <v>5</v>
      </c>
      <c r="C2906" t="s">
        <v>1735</v>
      </c>
      <c r="D2906" t="s">
        <v>7003</v>
      </c>
      <c r="E2906" t="s">
        <v>1702</v>
      </c>
    </row>
    <row r="2907" spans="1:5">
      <c r="A2907" t="s">
        <v>4626</v>
      </c>
      <c r="B2907" t="s">
        <v>5</v>
      </c>
      <c r="C2907" t="s">
        <v>1735</v>
      </c>
      <c r="D2907" t="s">
        <v>7003</v>
      </c>
      <c r="E2907" t="s">
        <v>1705</v>
      </c>
    </row>
    <row r="2908" spans="1:5">
      <c r="A2908" t="s">
        <v>4627</v>
      </c>
      <c r="B2908" t="s">
        <v>5</v>
      </c>
      <c r="C2908" t="s">
        <v>1735</v>
      </c>
      <c r="D2908" t="s">
        <v>7003</v>
      </c>
      <c r="E2908" t="s">
        <v>1706</v>
      </c>
    </row>
    <row r="2909" spans="1:5">
      <c r="A2909" t="s">
        <v>4628</v>
      </c>
      <c r="B2909" t="s">
        <v>5</v>
      </c>
      <c r="C2909" t="s">
        <v>1735</v>
      </c>
      <c r="D2909" t="s">
        <v>7003</v>
      </c>
      <c r="E2909" t="s">
        <v>1707</v>
      </c>
    </row>
    <row r="2910" spans="1:5">
      <c r="A2910" t="s">
        <v>4629</v>
      </c>
      <c r="B2910" t="s">
        <v>5</v>
      </c>
      <c r="C2910" t="s">
        <v>1735</v>
      </c>
      <c r="D2910" t="s">
        <v>7003</v>
      </c>
      <c r="E2910" t="s">
        <v>1708</v>
      </c>
    </row>
    <row r="2911" spans="1:5">
      <c r="A2911" t="s">
        <v>4630</v>
      </c>
      <c r="B2911" t="s">
        <v>5</v>
      </c>
      <c r="C2911" t="s">
        <v>1735</v>
      </c>
      <c r="D2911" t="s">
        <v>7003</v>
      </c>
      <c r="E2911" t="s">
        <v>1709</v>
      </c>
    </row>
    <row r="2912" spans="1:5">
      <c r="A2912" t="s">
        <v>4631</v>
      </c>
      <c r="B2912" t="s">
        <v>5</v>
      </c>
      <c r="C2912" t="s">
        <v>1735</v>
      </c>
      <c r="D2912" t="s">
        <v>7003</v>
      </c>
      <c r="E2912" t="s">
        <v>1710</v>
      </c>
    </row>
    <row r="2913" spans="1:5">
      <c r="A2913" t="s">
        <v>4632</v>
      </c>
      <c r="B2913" t="s">
        <v>5</v>
      </c>
      <c r="C2913" t="s">
        <v>1735</v>
      </c>
      <c r="D2913" t="s">
        <v>7003</v>
      </c>
      <c r="E2913" t="s">
        <v>1711</v>
      </c>
    </row>
    <row r="2914" spans="1:5">
      <c r="A2914" t="s">
        <v>4633</v>
      </c>
      <c r="B2914" t="s">
        <v>5</v>
      </c>
      <c r="C2914" t="s">
        <v>1735</v>
      </c>
      <c r="D2914" t="s">
        <v>7003</v>
      </c>
      <c r="E2914" t="s">
        <v>1712</v>
      </c>
    </row>
    <row r="2915" spans="1:5">
      <c r="A2915" t="s">
        <v>4634</v>
      </c>
      <c r="B2915" t="s">
        <v>5</v>
      </c>
      <c r="C2915" t="s">
        <v>1735</v>
      </c>
      <c r="D2915" t="s">
        <v>7003</v>
      </c>
      <c r="E2915" t="s">
        <v>1713</v>
      </c>
    </row>
    <row r="2916" spans="1:5">
      <c r="A2916" t="s">
        <v>4635</v>
      </c>
      <c r="B2916" t="s">
        <v>5</v>
      </c>
      <c r="C2916" t="s">
        <v>1735</v>
      </c>
      <c r="D2916" t="s">
        <v>7003</v>
      </c>
      <c r="E2916" t="s">
        <v>1714</v>
      </c>
    </row>
    <row r="2917" spans="1:5">
      <c r="A2917" t="s">
        <v>4636</v>
      </c>
      <c r="B2917" t="s">
        <v>5</v>
      </c>
      <c r="C2917" t="s">
        <v>1735</v>
      </c>
      <c r="D2917" t="s">
        <v>7003</v>
      </c>
      <c r="E2917" t="s">
        <v>1715</v>
      </c>
    </row>
    <row r="2918" spans="1:5">
      <c r="A2918" t="s">
        <v>4637</v>
      </c>
      <c r="B2918" t="s">
        <v>5</v>
      </c>
      <c r="C2918" t="s">
        <v>1735</v>
      </c>
      <c r="D2918" t="s">
        <v>7004</v>
      </c>
      <c r="E2918" t="s">
        <v>1702</v>
      </c>
    </row>
    <row r="2919" spans="1:5">
      <c r="A2919" t="s">
        <v>4638</v>
      </c>
      <c r="B2919" t="s">
        <v>5</v>
      </c>
      <c r="C2919" t="s">
        <v>1735</v>
      </c>
      <c r="D2919" t="s">
        <v>7004</v>
      </c>
      <c r="E2919" t="s">
        <v>1705</v>
      </c>
    </row>
    <row r="2920" spans="1:5">
      <c r="A2920" t="s">
        <v>4639</v>
      </c>
      <c r="B2920" t="s">
        <v>5</v>
      </c>
      <c r="C2920" t="s">
        <v>1735</v>
      </c>
      <c r="D2920" t="s">
        <v>7004</v>
      </c>
      <c r="E2920" t="s">
        <v>1706</v>
      </c>
    </row>
    <row r="2921" spans="1:5">
      <c r="A2921" t="s">
        <v>4640</v>
      </c>
      <c r="B2921" t="s">
        <v>5</v>
      </c>
      <c r="C2921" t="s">
        <v>1735</v>
      </c>
      <c r="D2921" t="s">
        <v>7004</v>
      </c>
      <c r="E2921" t="s">
        <v>1707</v>
      </c>
    </row>
    <row r="2922" spans="1:5">
      <c r="A2922" t="s">
        <v>4641</v>
      </c>
      <c r="B2922" t="s">
        <v>5</v>
      </c>
      <c r="C2922" t="s">
        <v>1735</v>
      </c>
      <c r="D2922" t="s">
        <v>7004</v>
      </c>
      <c r="E2922" t="s">
        <v>1708</v>
      </c>
    </row>
    <row r="2923" spans="1:5">
      <c r="A2923" t="s">
        <v>4642</v>
      </c>
      <c r="B2923" t="s">
        <v>5</v>
      </c>
      <c r="C2923" t="s">
        <v>1735</v>
      </c>
      <c r="D2923" t="s">
        <v>7004</v>
      </c>
      <c r="E2923" t="s">
        <v>1709</v>
      </c>
    </row>
    <row r="2924" spans="1:5">
      <c r="A2924" t="s">
        <v>4643</v>
      </c>
      <c r="B2924" t="s">
        <v>5</v>
      </c>
      <c r="C2924" t="s">
        <v>1735</v>
      </c>
      <c r="D2924" t="s">
        <v>7004</v>
      </c>
      <c r="E2924" t="s">
        <v>1710</v>
      </c>
    </row>
    <row r="2925" spans="1:5">
      <c r="A2925" t="s">
        <v>4644</v>
      </c>
      <c r="B2925" t="s">
        <v>5</v>
      </c>
      <c r="C2925" t="s">
        <v>1735</v>
      </c>
      <c r="D2925" t="s">
        <v>7004</v>
      </c>
      <c r="E2925" t="s">
        <v>1711</v>
      </c>
    </row>
    <row r="2926" spans="1:5">
      <c r="A2926" t="s">
        <v>4645</v>
      </c>
      <c r="B2926" t="s">
        <v>5</v>
      </c>
      <c r="C2926" t="s">
        <v>1735</v>
      </c>
      <c r="D2926" t="s">
        <v>7004</v>
      </c>
      <c r="E2926" t="s">
        <v>1712</v>
      </c>
    </row>
    <row r="2927" spans="1:5">
      <c r="A2927" t="s">
        <v>4646</v>
      </c>
      <c r="B2927" t="s">
        <v>5</v>
      </c>
      <c r="C2927" t="s">
        <v>1735</v>
      </c>
      <c r="D2927" t="s">
        <v>7004</v>
      </c>
      <c r="E2927" t="s">
        <v>1713</v>
      </c>
    </row>
    <row r="2928" spans="1:5">
      <c r="A2928" t="s">
        <v>4647</v>
      </c>
      <c r="B2928" t="s">
        <v>5</v>
      </c>
      <c r="C2928" t="s">
        <v>1735</v>
      </c>
      <c r="D2928" t="s">
        <v>7004</v>
      </c>
      <c r="E2928" t="s">
        <v>1714</v>
      </c>
    </row>
    <row r="2929" spans="1:5">
      <c r="A2929" t="s">
        <v>4648</v>
      </c>
      <c r="B2929" t="s">
        <v>5</v>
      </c>
      <c r="C2929" t="s">
        <v>1735</v>
      </c>
      <c r="D2929" t="s">
        <v>7004</v>
      </c>
      <c r="E2929" t="s">
        <v>1715</v>
      </c>
    </row>
    <row r="2930" spans="1:5">
      <c r="A2930" t="s">
        <v>4649</v>
      </c>
      <c r="B2930" t="s">
        <v>5</v>
      </c>
      <c r="C2930" t="s">
        <v>1735</v>
      </c>
      <c r="D2930" t="s">
        <v>7005</v>
      </c>
      <c r="E2930" t="s">
        <v>1702</v>
      </c>
    </row>
    <row r="2931" spans="1:5">
      <c r="A2931" t="s">
        <v>4650</v>
      </c>
      <c r="B2931" t="s">
        <v>5</v>
      </c>
      <c r="C2931" t="s">
        <v>1735</v>
      </c>
      <c r="D2931" t="s">
        <v>7005</v>
      </c>
      <c r="E2931" t="s">
        <v>1705</v>
      </c>
    </row>
    <row r="2932" spans="1:5">
      <c r="A2932" t="s">
        <v>4651</v>
      </c>
      <c r="B2932" t="s">
        <v>5</v>
      </c>
      <c r="C2932" t="s">
        <v>1735</v>
      </c>
      <c r="D2932" t="s">
        <v>7005</v>
      </c>
      <c r="E2932" t="s">
        <v>1706</v>
      </c>
    </row>
    <row r="2933" spans="1:5">
      <c r="A2933" t="s">
        <v>4652</v>
      </c>
      <c r="B2933" t="s">
        <v>5</v>
      </c>
      <c r="C2933" t="s">
        <v>1735</v>
      </c>
      <c r="D2933" t="s">
        <v>7005</v>
      </c>
      <c r="E2933" t="s">
        <v>1707</v>
      </c>
    </row>
    <row r="2934" spans="1:5">
      <c r="A2934" t="s">
        <v>4653</v>
      </c>
      <c r="B2934" t="s">
        <v>5</v>
      </c>
      <c r="C2934" t="s">
        <v>1735</v>
      </c>
      <c r="D2934" t="s">
        <v>7005</v>
      </c>
      <c r="E2934" t="s">
        <v>1708</v>
      </c>
    </row>
    <row r="2935" spans="1:5">
      <c r="A2935" t="s">
        <v>4654</v>
      </c>
      <c r="B2935" t="s">
        <v>5</v>
      </c>
      <c r="C2935" t="s">
        <v>1735</v>
      </c>
      <c r="D2935" t="s">
        <v>7005</v>
      </c>
      <c r="E2935" t="s">
        <v>1709</v>
      </c>
    </row>
    <row r="2936" spans="1:5">
      <c r="A2936" t="s">
        <v>4655</v>
      </c>
      <c r="B2936" t="s">
        <v>5</v>
      </c>
      <c r="C2936" t="s">
        <v>1735</v>
      </c>
      <c r="D2936" t="s">
        <v>7005</v>
      </c>
      <c r="E2936" t="s">
        <v>1710</v>
      </c>
    </row>
    <row r="2937" spans="1:5">
      <c r="A2937" t="s">
        <v>4656</v>
      </c>
      <c r="B2937" t="s">
        <v>5</v>
      </c>
      <c r="C2937" t="s">
        <v>1735</v>
      </c>
      <c r="D2937" t="s">
        <v>7005</v>
      </c>
      <c r="E2937" t="s">
        <v>1711</v>
      </c>
    </row>
    <row r="2938" spans="1:5">
      <c r="A2938" t="s">
        <v>4657</v>
      </c>
      <c r="B2938" t="s">
        <v>5</v>
      </c>
      <c r="C2938" t="s">
        <v>1735</v>
      </c>
      <c r="D2938" t="s">
        <v>7005</v>
      </c>
      <c r="E2938" t="s">
        <v>1712</v>
      </c>
    </row>
    <row r="2939" spans="1:5">
      <c r="A2939" t="s">
        <v>4658</v>
      </c>
      <c r="B2939" t="s">
        <v>5</v>
      </c>
      <c r="C2939" t="s">
        <v>1735</v>
      </c>
      <c r="D2939" t="s">
        <v>7005</v>
      </c>
      <c r="E2939" t="s">
        <v>1713</v>
      </c>
    </row>
    <row r="2940" spans="1:5">
      <c r="A2940" t="s">
        <v>4659</v>
      </c>
      <c r="B2940" t="s">
        <v>5</v>
      </c>
      <c r="C2940" t="s">
        <v>1735</v>
      </c>
      <c r="D2940" t="s">
        <v>7005</v>
      </c>
      <c r="E2940" t="s">
        <v>1714</v>
      </c>
    </row>
    <row r="2941" spans="1:5">
      <c r="A2941" t="s">
        <v>4660</v>
      </c>
      <c r="B2941" t="s">
        <v>5</v>
      </c>
      <c r="C2941" t="s">
        <v>1735</v>
      </c>
      <c r="D2941" t="s">
        <v>7005</v>
      </c>
      <c r="E2941" t="s">
        <v>1715</v>
      </c>
    </row>
    <row r="2942" spans="1:5">
      <c r="A2942" t="s">
        <v>4661</v>
      </c>
      <c r="B2942" t="s">
        <v>5</v>
      </c>
      <c r="C2942" t="s">
        <v>1735</v>
      </c>
      <c r="D2942" t="s">
        <v>7006</v>
      </c>
      <c r="E2942" t="s">
        <v>1702</v>
      </c>
    </row>
    <row r="2943" spans="1:5">
      <c r="A2943" t="s">
        <v>4662</v>
      </c>
      <c r="B2943" t="s">
        <v>5</v>
      </c>
      <c r="C2943" t="s">
        <v>1735</v>
      </c>
      <c r="D2943" t="s">
        <v>7006</v>
      </c>
      <c r="E2943" t="s">
        <v>1705</v>
      </c>
    </row>
    <row r="2944" spans="1:5">
      <c r="A2944" t="s">
        <v>4663</v>
      </c>
      <c r="B2944" t="s">
        <v>5</v>
      </c>
      <c r="C2944" t="s">
        <v>1735</v>
      </c>
      <c r="D2944" t="s">
        <v>7006</v>
      </c>
      <c r="E2944" t="s">
        <v>1706</v>
      </c>
    </row>
    <row r="2945" spans="1:5">
      <c r="A2945" t="s">
        <v>4664</v>
      </c>
      <c r="B2945" t="s">
        <v>5</v>
      </c>
      <c r="C2945" t="s">
        <v>1735</v>
      </c>
      <c r="D2945" t="s">
        <v>7006</v>
      </c>
      <c r="E2945" t="s">
        <v>1707</v>
      </c>
    </row>
    <row r="2946" spans="1:5">
      <c r="A2946" t="s">
        <v>4665</v>
      </c>
      <c r="B2946" t="s">
        <v>5</v>
      </c>
      <c r="C2946" t="s">
        <v>1735</v>
      </c>
      <c r="D2946" t="s">
        <v>7006</v>
      </c>
      <c r="E2946" t="s">
        <v>1708</v>
      </c>
    </row>
    <row r="2947" spans="1:5">
      <c r="A2947" t="s">
        <v>4666</v>
      </c>
      <c r="B2947" t="s">
        <v>5</v>
      </c>
      <c r="C2947" t="s">
        <v>1735</v>
      </c>
      <c r="D2947" t="s">
        <v>7006</v>
      </c>
      <c r="E2947" t="s">
        <v>1709</v>
      </c>
    </row>
    <row r="2948" spans="1:5">
      <c r="A2948" t="s">
        <v>4667</v>
      </c>
      <c r="B2948" t="s">
        <v>5</v>
      </c>
      <c r="C2948" t="s">
        <v>1735</v>
      </c>
      <c r="D2948" t="s">
        <v>7006</v>
      </c>
      <c r="E2948" t="s">
        <v>1710</v>
      </c>
    </row>
    <row r="2949" spans="1:5">
      <c r="A2949" t="s">
        <v>4668</v>
      </c>
      <c r="B2949" t="s">
        <v>5</v>
      </c>
      <c r="C2949" t="s">
        <v>1735</v>
      </c>
      <c r="D2949" t="s">
        <v>7006</v>
      </c>
      <c r="E2949" t="s">
        <v>1711</v>
      </c>
    </row>
    <row r="2950" spans="1:5">
      <c r="A2950" t="s">
        <v>4669</v>
      </c>
      <c r="B2950" t="s">
        <v>5</v>
      </c>
      <c r="C2950" t="s">
        <v>1735</v>
      </c>
      <c r="D2950" t="s">
        <v>7006</v>
      </c>
      <c r="E2950" t="s">
        <v>1712</v>
      </c>
    </row>
    <row r="2951" spans="1:5">
      <c r="A2951" t="s">
        <v>4670</v>
      </c>
      <c r="B2951" t="s">
        <v>5</v>
      </c>
      <c r="C2951" t="s">
        <v>1735</v>
      </c>
      <c r="D2951" t="s">
        <v>7006</v>
      </c>
      <c r="E2951" t="s">
        <v>1713</v>
      </c>
    </row>
    <row r="2952" spans="1:5">
      <c r="A2952" t="s">
        <v>4671</v>
      </c>
      <c r="B2952" t="s">
        <v>5</v>
      </c>
      <c r="C2952" t="s">
        <v>1735</v>
      </c>
      <c r="D2952" t="s">
        <v>7006</v>
      </c>
      <c r="E2952" t="s">
        <v>1714</v>
      </c>
    </row>
    <row r="2953" spans="1:5">
      <c r="A2953" t="s">
        <v>4672</v>
      </c>
      <c r="B2953" t="s">
        <v>5</v>
      </c>
      <c r="C2953" t="s">
        <v>1735</v>
      </c>
      <c r="D2953" t="s">
        <v>7006</v>
      </c>
      <c r="E2953" t="s">
        <v>1715</v>
      </c>
    </row>
    <row r="2954" spans="1:5">
      <c r="A2954" t="s">
        <v>4673</v>
      </c>
      <c r="B2954" t="s">
        <v>5</v>
      </c>
      <c r="C2954" t="s">
        <v>1735</v>
      </c>
      <c r="D2954" t="s">
        <v>7007</v>
      </c>
      <c r="E2954" t="s">
        <v>1702</v>
      </c>
    </row>
    <row r="2955" spans="1:5">
      <c r="A2955" t="s">
        <v>4674</v>
      </c>
      <c r="B2955" t="s">
        <v>5</v>
      </c>
      <c r="C2955" t="s">
        <v>1735</v>
      </c>
      <c r="D2955" t="s">
        <v>7007</v>
      </c>
      <c r="E2955" t="s">
        <v>1705</v>
      </c>
    </row>
    <row r="2956" spans="1:5">
      <c r="A2956" t="s">
        <v>4675</v>
      </c>
      <c r="B2956" t="s">
        <v>5</v>
      </c>
      <c r="C2956" t="s">
        <v>1735</v>
      </c>
      <c r="D2956" t="s">
        <v>7007</v>
      </c>
      <c r="E2956" t="s">
        <v>1706</v>
      </c>
    </row>
    <row r="2957" spans="1:5">
      <c r="A2957" t="s">
        <v>4676</v>
      </c>
      <c r="B2957" t="s">
        <v>5</v>
      </c>
      <c r="C2957" t="s">
        <v>1735</v>
      </c>
      <c r="D2957" t="s">
        <v>7007</v>
      </c>
      <c r="E2957" t="s">
        <v>1707</v>
      </c>
    </row>
    <row r="2958" spans="1:5">
      <c r="A2958" t="s">
        <v>4677</v>
      </c>
      <c r="B2958" t="s">
        <v>5</v>
      </c>
      <c r="C2958" t="s">
        <v>1735</v>
      </c>
      <c r="D2958" t="s">
        <v>7007</v>
      </c>
      <c r="E2958" t="s">
        <v>1708</v>
      </c>
    </row>
    <row r="2959" spans="1:5">
      <c r="A2959" t="s">
        <v>4678</v>
      </c>
      <c r="B2959" t="s">
        <v>5</v>
      </c>
      <c r="C2959" t="s">
        <v>1735</v>
      </c>
      <c r="D2959" t="s">
        <v>7007</v>
      </c>
      <c r="E2959" t="s">
        <v>1709</v>
      </c>
    </row>
    <row r="2960" spans="1:5">
      <c r="A2960" t="s">
        <v>4679</v>
      </c>
      <c r="B2960" t="s">
        <v>5</v>
      </c>
      <c r="C2960" t="s">
        <v>1735</v>
      </c>
      <c r="D2960" t="s">
        <v>7007</v>
      </c>
      <c r="E2960" t="s">
        <v>1710</v>
      </c>
    </row>
    <row r="2961" spans="1:5">
      <c r="A2961" t="s">
        <v>4680</v>
      </c>
      <c r="B2961" t="s">
        <v>5</v>
      </c>
      <c r="C2961" t="s">
        <v>1735</v>
      </c>
      <c r="D2961" t="s">
        <v>7007</v>
      </c>
      <c r="E2961" t="s">
        <v>1711</v>
      </c>
    </row>
    <row r="2962" spans="1:5">
      <c r="A2962" t="s">
        <v>4681</v>
      </c>
      <c r="B2962" t="s">
        <v>5</v>
      </c>
      <c r="C2962" t="s">
        <v>1735</v>
      </c>
      <c r="D2962" t="s">
        <v>7007</v>
      </c>
      <c r="E2962" t="s">
        <v>1712</v>
      </c>
    </row>
    <row r="2963" spans="1:5">
      <c r="A2963" t="s">
        <v>4682</v>
      </c>
      <c r="B2963" t="s">
        <v>5</v>
      </c>
      <c r="C2963" t="s">
        <v>1735</v>
      </c>
      <c r="D2963" t="s">
        <v>7007</v>
      </c>
      <c r="E2963" t="s">
        <v>1713</v>
      </c>
    </row>
    <row r="2964" spans="1:5">
      <c r="A2964" t="s">
        <v>4683</v>
      </c>
      <c r="B2964" t="s">
        <v>5</v>
      </c>
      <c r="C2964" t="s">
        <v>1735</v>
      </c>
      <c r="D2964" t="s">
        <v>7007</v>
      </c>
      <c r="E2964" t="s">
        <v>1714</v>
      </c>
    </row>
    <row r="2965" spans="1:5">
      <c r="A2965" t="s">
        <v>4684</v>
      </c>
      <c r="B2965" t="s">
        <v>5</v>
      </c>
      <c r="C2965" t="s">
        <v>1735</v>
      </c>
      <c r="D2965" t="s">
        <v>7007</v>
      </c>
      <c r="E2965" t="s">
        <v>1715</v>
      </c>
    </row>
    <row r="2966" spans="1:5">
      <c r="A2966" t="s">
        <v>4685</v>
      </c>
      <c r="B2966" t="s">
        <v>5</v>
      </c>
      <c r="C2966" t="s">
        <v>1735</v>
      </c>
      <c r="D2966" t="s">
        <v>7008</v>
      </c>
      <c r="E2966" t="s">
        <v>1702</v>
      </c>
    </row>
    <row r="2967" spans="1:5">
      <c r="A2967" t="s">
        <v>4686</v>
      </c>
      <c r="B2967" t="s">
        <v>5</v>
      </c>
      <c r="C2967" t="s">
        <v>1735</v>
      </c>
      <c r="D2967" t="s">
        <v>7008</v>
      </c>
      <c r="E2967" t="s">
        <v>1705</v>
      </c>
    </row>
    <row r="2968" spans="1:5">
      <c r="A2968" t="s">
        <v>4687</v>
      </c>
      <c r="B2968" t="s">
        <v>5</v>
      </c>
      <c r="C2968" t="s">
        <v>1735</v>
      </c>
      <c r="D2968" t="s">
        <v>7008</v>
      </c>
      <c r="E2968" t="s">
        <v>1706</v>
      </c>
    </row>
    <row r="2969" spans="1:5">
      <c r="A2969" t="s">
        <v>4688</v>
      </c>
      <c r="B2969" t="s">
        <v>5</v>
      </c>
      <c r="C2969" t="s">
        <v>1735</v>
      </c>
      <c r="D2969" t="s">
        <v>7008</v>
      </c>
      <c r="E2969" t="s">
        <v>1707</v>
      </c>
    </row>
    <row r="2970" spans="1:5">
      <c r="A2970" t="s">
        <v>4689</v>
      </c>
      <c r="B2970" t="s">
        <v>5</v>
      </c>
      <c r="C2970" t="s">
        <v>1735</v>
      </c>
      <c r="D2970" t="s">
        <v>7008</v>
      </c>
      <c r="E2970" t="s">
        <v>1708</v>
      </c>
    </row>
    <row r="2971" spans="1:5">
      <c r="A2971" t="s">
        <v>4690</v>
      </c>
      <c r="B2971" t="s">
        <v>5</v>
      </c>
      <c r="C2971" t="s">
        <v>1735</v>
      </c>
      <c r="D2971" t="s">
        <v>7008</v>
      </c>
      <c r="E2971" t="s">
        <v>1709</v>
      </c>
    </row>
    <row r="2972" spans="1:5">
      <c r="A2972" t="s">
        <v>4691</v>
      </c>
      <c r="B2972" t="s">
        <v>5</v>
      </c>
      <c r="C2972" t="s">
        <v>1735</v>
      </c>
      <c r="D2972" t="s">
        <v>7008</v>
      </c>
      <c r="E2972" t="s">
        <v>1710</v>
      </c>
    </row>
    <row r="2973" spans="1:5">
      <c r="A2973" t="s">
        <v>4692</v>
      </c>
      <c r="B2973" t="s">
        <v>5</v>
      </c>
      <c r="C2973" t="s">
        <v>1735</v>
      </c>
      <c r="D2973" t="s">
        <v>7008</v>
      </c>
      <c r="E2973" t="s">
        <v>1711</v>
      </c>
    </row>
    <row r="2974" spans="1:5">
      <c r="A2974" t="s">
        <v>4693</v>
      </c>
      <c r="B2974" t="s">
        <v>5</v>
      </c>
      <c r="C2974" t="s">
        <v>1735</v>
      </c>
      <c r="D2974" t="s">
        <v>7008</v>
      </c>
      <c r="E2974" t="s">
        <v>1712</v>
      </c>
    </row>
    <row r="2975" spans="1:5">
      <c r="A2975" t="s">
        <v>4694</v>
      </c>
      <c r="B2975" t="s">
        <v>5</v>
      </c>
      <c r="C2975" t="s">
        <v>1735</v>
      </c>
      <c r="D2975" t="s">
        <v>7008</v>
      </c>
      <c r="E2975" t="s">
        <v>1713</v>
      </c>
    </row>
    <row r="2976" spans="1:5">
      <c r="A2976" t="s">
        <v>4695</v>
      </c>
      <c r="B2976" t="s">
        <v>5</v>
      </c>
      <c r="C2976" t="s">
        <v>1735</v>
      </c>
      <c r="D2976" t="s">
        <v>7008</v>
      </c>
      <c r="E2976" t="s">
        <v>1714</v>
      </c>
    </row>
    <row r="2977" spans="1:5">
      <c r="A2977" t="s">
        <v>4696</v>
      </c>
      <c r="B2977" t="s">
        <v>5</v>
      </c>
      <c r="C2977" t="s">
        <v>1735</v>
      </c>
      <c r="D2977" t="s">
        <v>7008</v>
      </c>
      <c r="E2977" t="s">
        <v>1715</v>
      </c>
    </row>
    <row r="2978" spans="1:5">
      <c r="A2978" t="s">
        <v>4697</v>
      </c>
      <c r="B2978" t="s">
        <v>5</v>
      </c>
      <c r="C2978" t="s">
        <v>1735</v>
      </c>
      <c r="D2978" t="s">
        <v>7009</v>
      </c>
      <c r="E2978" t="s">
        <v>1702</v>
      </c>
    </row>
    <row r="2979" spans="1:5">
      <c r="A2979" t="s">
        <v>4698</v>
      </c>
      <c r="B2979" t="s">
        <v>5</v>
      </c>
      <c r="C2979" t="s">
        <v>1735</v>
      </c>
      <c r="D2979" t="s">
        <v>7009</v>
      </c>
      <c r="E2979" t="s">
        <v>1705</v>
      </c>
    </row>
    <row r="2980" spans="1:5">
      <c r="A2980" t="s">
        <v>4699</v>
      </c>
      <c r="B2980" t="s">
        <v>5</v>
      </c>
      <c r="C2980" t="s">
        <v>1735</v>
      </c>
      <c r="D2980" t="s">
        <v>7009</v>
      </c>
      <c r="E2980" t="s">
        <v>1706</v>
      </c>
    </row>
    <row r="2981" spans="1:5">
      <c r="A2981" t="s">
        <v>4700</v>
      </c>
      <c r="B2981" t="s">
        <v>5</v>
      </c>
      <c r="C2981" t="s">
        <v>1735</v>
      </c>
      <c r="D2981" t="s">
        <v>7009</v>
      </c>
      <c r="E2981" t="s">
        <v>1707</v>
      </c>
    </row>
    <row r="2982" spans="1:5">
      <c r="A2982" t="s">
        <v>4701</v>
      </c>
      <c r="B2982" t="s">
        <v>5</v>
      </c>
      <c r="C2982" t="s">
        <v>1735</v>
      </c>
      <c r="D2982" t="s">
        <v>7009</v>
      </c>
      <c r="E2982" t="s">
        <v>1708</v>
      </c>
    </row>
    <row r="2983" spans="1:5">
      <c r="A2983" t="s">
        <v>4702</v>
      </c>
      <c r="B2983" t="s">
        <v>5</v>
      </c>
      <c r="C2983" t="s">
        <v>1735</v>
      </c>
      <c r="D2983" t="s">
        <v>7009</v>
      </c>
      <c r="E2983" t="s">
        <v>1709</v>
      </c>
    </row>
    <row r="2984" spans="1:5">
      <c r="A2984" t="s">
        <v>4703</v>
      </c>
      <c r="B2984" t="s">
        <v>5</v>
      </c>
      <c r="C2984" t="s">
        <v>1735</v>
      </c>
      <c r="D2984" t="s">
        <v>7009</v>
      </c>
      <c r="E2984" t="s">
        <v>1710</v>
      </c>
    </row>
    <row r="2985" spans="1:5">
      <c r="A2985" t="s">
        <v>4704</v>
      </c>
      <c r="B2985" t="s">
        <v>5</v>
      </c>
      <c r="C2985" t="s">
        <v>1735</v>
      </c>
      <c r="D2985" t="s">
        <v>7009</v>
      </c>
      <c r="E2985" t="s">
        <v>1711</v>
      </c>
    </row>
    <row r="2986" spans="1:5">
      <c r="A2986" t="s">
        <v>4705</v>
      </c>
      <c r="B2986" t="s">
        <v>5</v>
      </c>
      <c r="C2986" t="s">
        <v>1735</v>
      </c>
      <c r="D2986" t="s">
        <v>7009</v>
      </c>
      <c r="E2986" t="s">
        <v>1712</v>
      </c>
    </row>
    <row r="2987" spans="1:5">
      <c r="A2987" t="s">
        <v>4706</v>
      </c>
      <c r="B2987" t="s">
        <v>5</v>
      </c>
      <c r="C2987" t="s">
        <v>1735</v>
      </c>
      <c r="D2987" t="s">
        <v>7009</v>
      </c>
      <c r="E2987" t="s">
        <v>1713</v>
      </c>
    </row>
    <row r="2988" spans="1:5">
      <c r="A2988" t="s">
        <v>4707</v>
      </c>
      <c r="B2988" t="s">
        <v>5</v>
      </c>
      <c r="C2988" t="s">
        <v>1735</v>
      </c>
      <c r="D2988" t="s">
        <v>7009</v>
      </c>
      <c r="E2988" t="s">
        <v>1714</v>
      </c>
    </row>
    <row r="2989" spans="1:5">
      <c r="A2989" t="s">
        <v>4708</v>
      </c>
      <c r="B2989" t="s">
        <v>5</v>
      </c>
      <c r="C2989" t="s">
        <v>1735</v>
      </c>
      <c r="D2989" t="s">
        <v>7009</v>
      </c>
      <c r="E2989" t="s">
        <v>1715</v>
      </c>
    </row>
    <row r="2990" spans="1:5">
      <c r="A2990" t="s">
        <v>4709</v>
      </c>
      <c r="B2990" t="s">
        <v>5</v>
      </c>
      <c r="C2990" t="s">
        <v>1735</v>
      </c>
      <c r="D2990" t="s">
        <v>7010</v>
      </c>
      <c r="E2990" t="s">
        <v>1702</v>
      </c>
    </row>
    <row r="2991" spans="1:5">
      <c r="A2991" t="s">
        <v>4710</v>
      </c>
      <c r="B2991" t="s">
        <v>5</v>
      </c>
      <c r="C2991" t="s">
        <v>1735</v>
      </c>
      <c r="D2991" t="s">
        <v>7010</v>
      </c>
      <c r="E2991" t="s">
        <v>1705</v>
      </c>
    </row>
    <row r="2992" spans="1:5">
      <c r="A2992" t="s">
        <v>4711</v>
      </c>
      <c r="B2992" t="s">
        <v>5</v>
      </c>
      <c r="C2992" t="s">
        <v>1735</v>
      </c>
      <c r="D2992" t="s">
        <v>7010</v>
      </c>
      <c r="E2992" t="s">
        <v>1706</v>
      </c>
    </row>
    <row r="2993" spans="1:5">
      <c r="A2993" t="s">
        <v>4712</v>
      </c>
      <c r="B2993" t="s">
        <v>5</v>
      </c>
      <c r="C2993" t="s">
        <v>1735</v>
      </c>
      <c r="D2993" t="s">
        <v>7010</v>
      </c>
      <c r="E2993" t="s">
        <v>1707</v>
      </c>
    </row>
    <row r="2994" spans="1:5">
      <c r="A2994" t="s">
        <v>4713</v>
      </c>
      <c r="B2994" t="s">
        <v>5</v>
      </c>
      <c r="C2994" t="s">
        <v>1735</v>
      </c>
      <c r="D2994" t="s">
        <v>7010</v>
      </c>
      <c r="E2994" t="s">
        <v>1708</v>
      </c>
    </row>
    <row r="2995" spans="1:5">
      <c r="A2995" t="s">
        <v>4714</v>
      </c>
      <c r="B2995" t="s">
        <v>5</v>
      </c>
      <c r="C2995" t="s">
        <v>1735</v>
      </c>
      <c r="D2995" t="s">
        <v>7010</v>
      </c>
      <c r="E2995" t="s">
        <v>1709</v>
      </c>
    </row>
    <row r="2996" spans="1:5">
      <c r="A2996" t="s">
        <v>4715</v>
      </c>
      <c r="B2996" t="s">
        <v>5</v>
      </c>
      <c r="C2996" t="s">
        <v>1735</v>
      </c>
      <c r="D2996" t="s">
        <v>7010</v>
      </c>
      <c r="E2996" t="s">
        <v>1710</v>
      </c>
    </row>
    <row r="2997" spans="1:5">
      <c r="A2997" t="s">
        <v>4716</v>
      </c>
      <c r="B2997" t="s">
        <v>5</v>
      </c>
      <c r="C2997" t="s">
        <v>1735</v>
      </c>
      <c r="D2997" t="s">
        <v>7010</v>
      </c>
      <c r="E2997" t="s">
        <v>1711</v>
      </c>
    </row>
    <row r="2998" spans="1:5">
      <c r="A2998" t="s">
        <v>4717</v>
      </c>
      <c r="B2998" t="s">
        <v>5</v>
      </c>
      <c r="C2998" t="s">
        <v>1735</v>
      </c>
      <c r="D2998" t="s">
        <v>7010</v>
      </c>
      <c r="E2998" t="s">
        <v>1712</v>
      </c>
    </row>
    <row r="2999" spans="1:5">
      <c r="A2999" t="s">
        <v>4718</v>
      </c>
      <c r="B2999" t="s">
        <v>5</v>
      </c>
      <c r="C2999" t="s">
        <v>1735</v>
      </c>
      <c r="D2999" t="s">
        <v>7010</v>
      </c>
      <c r="E2999" t="s">
        <v>1713</v>
      </c>
    </row>
    <row r="3000" spans="1:5">
      <c r="A3000" t="s">
        <v>4719</v>
      </c>
      <c r="B3000" t="s">
        <v>5</v>
      </c>
      <c r="C3000" t="s">
        <v>1735</v>
      </c>
      <c r="D3000" t="s">
        <v>7010</v>
      </c>
      <c r="E3000" t="s">
        <v>1714</v>
      </c>
    </row>
    <row r="3001" spans="1:5">
      <c r="A3001" t="s">
        <v>4720</v>
      </c>
      <c r="B3001" t="s">
        <v>5</v>
      </c>
      <c r="C3001" t="s">
        <v>1735</v>
      </c>
      <c r="D3001" t="s">
        <v>7010</v>
      </c>
      <c r="E3001" t="s">
        <v>1715</v>
      </c>
    </row>
    <row r="3002" spans="1:5">
      <c r="A3002" t="s">
        <v>4721</v>
      </c>
      <c r="B3002" t="s">
        <v>5</v>
      </c>
      <c r="C3002" t="s">
        <v>1735</v>
      </c>
      <c r="D3002" t="s">
        <v>7011</v>
      </c>
      <c r="E3002" t="s">
        <v>1702</v>
      </c>
    </row>
    <row r="3003" spans="1:5">
      <c r="A3003" t="s">
        <v>4722</v>
      </c>
      <c r="B3003" t="s">
        <v>5</v>
      </c>
      <c r="C3003" t="s">
        <v>1735</v>
      </c>
      <c r="D3003" t="s">
        <v>7011</v>
      </c>
      <c r="E3003" t="s">
        <v>1705</v>
      </c>
    </row>
    <row r="3004" spans="1:5">
      <c r="A3004" t="s">
        <v>4723</v>
      </c>
      <c r="B3004" t="s">
        <v>5</v>
      </c>
      <c r="C3004" t="s">
        <v>1735</v>
      </c>
      <c r="D3004" t="s">
        <v>7011</v>
      </c>
      <c r="E3004" t="s">
        <v>1706</v>
      </c>
    </row>
    <row r="3005" spans="1:5">
      <c r="A3005" t="s">
        <v>4724</v>
      </c>
      <c r="B3005" t="s">
        <v>5</v>
      </c>
      <c r="C3005" t="s">
        <v>1735</v>
      </c>
      <c r="D3005" t="s">
        <v>7011</v>
      </c>
      <c r="E3005" t="s">
        <v>1707</v>
      </c>
    </row>
    <row r="3006" spans="1:5">
      <c r="A3006" t="s">
        <v>4725</v>
      </c>
      <c r="B3006" t="s">
        <v>5</v>
      </c>
      <c r="C3006" t="s">
        <v>1735</v>
      </c>
      <c r="D3006" t="s">
        <v>7011</v>
      </c>
      <c r="E3006" t="s">
        <v>1708</v>
      </c>
    </row>
    <row r="3007" spans="1:5">
      <c r="A3007" t="s">
        <v>4726</v>
      </c>
      <c r="B3007" t="s">
        <v>5</v>
      </c>
      <c r="C3007" t="s">
        <v>1735</v>
      </c>
      <c r="D3007" t="s">
        <v>7011</v>
      </c>
      <c r="E3007" t="s">
        <v>1709</v>
      </c>
    </row>
    <row r="3008" spans="1:5">
      <c r="A3008" t="s">
        <v>4727</v>
      </c>
      <c r="B3008" t="s">
        <v>5</v>
      </c>
      <c r="C3008" t="s">
        <v>1735</v>
      </c>
      <c r="D3008" t="s">
        <v>7011</v>
      </c>
      <c r="E3008" t="s">
        <v>1710</v>
      </c>
    </row>
    <row r="3009" spans="1:5">
      <c r="A3009" t="s">
        <v>4728</v>
      </c>
      <c r="B3009" t="s">
        <v>5</v>
      </c>
      <c r="C3009" t="s">
        <v>1735</v>
      </c>
      <c r="D3009" t="s">
        <v>7011</v>
      </c>
      <c r="E3009" t="s">
        <v>1711</v>
      </c>
    </row>
    <row r="3010" spans="1:5">
      <c r="A3010" t="s">
        <v>4729</v>
      </c>
      <c r="B3010" t="s">
        <v>5</v>
      </c>
      <c r="C3010" t="s">
        <v>1735</v>
      </c>
      <c r="D3010" t="s">
        <v>7011</v>
      </c>
      <c r="E3010" t="s">
        <v>1712</v>
      </c>
    </row>
    <row r="3011" spans="1:5">
      <c r="A3011" t="s">
        <v>4730</v>
      </c>
      <c r="B3011" t="s">
        <v>5</v>
      </c>
      <c r="C3011" t="s">
        <v>1735</v>
      </c>
      <c r="D3011" t="s">
        <v>7011</v>
      </c>
      <c r="E3011" t="s">
        <v>1713</v>
      </c>
    </row>
    <row r="3012" spans="1:5">
      <c r="A3012" t="s">
        <v>4731</v>
      </c>
      <c r="B3012" t="s">
        <v>5</v>
      </c>
      <c r="C3012" t="s">
        <v>1735</v>
      </c>
      <c r="D3012" t="s">
        <v>7011</v>
      </c>
      <c r="E3012" t="s">
        <v>1714</v>
      </c>
    </row>
    <row r="3013" spans="1:5">
      <c r="A3013" t="s">
        <v>4732</v>
      </c>
      <c r="B3013" t="s">
        <v>5</v>
      </c>
      <c r="C3013" t="s">
        <v>1735</v>
      </c>
      <c r="D3013" t="s">
        <v>7011</v>
      </c>
      <c r="E3013" t="s">
        <v>1715</v>
      </c>
    </row>
    <row r="3014" spans="1:5">
      <c r="A3014" t="s">
        <v>4733</v>
      </c>
      <c r="B3014" t="s">
        <v>5</v>
      </c>
      <c r="C3014" t="s">
        <v>1735</v>
      </c>
      <c r="D3014" t="s">
        <v>7012</v>
      </c>
      <c r="E3014" t="s">
        <v>1702</v>
      </c>
    </row>
    <row r="3015" spans="1:5">
      <c r="A3015" t="s">
        <v>4734</v>
      </c>
      <c r="B3015" t="s">
        <v>5</v>
      </c>
      <c r="C3015" t="s">
        <v>1735</v>
      </c>
      <c r="D3015" t="s">
        <v>7012</v>
      </c>
      <c r="E3015" t="s">
        <v>1705</v>
      </c>
    </row>
    <row r="3016" spans="1:5">
      <c r="A3016" t="s">
        <v>4735</v>
      </c>
      <c r="B3016" t="s">
        <v>5</v>
      </c>
      <c r="C3016" t="s">
        <v>1735</v>
      </c>
      <c r="D3016" t="s">
        <v>7012</v>
      </c>
      <c r="E3016" t="s">
        <v>1706</v>
      </c>
    </row>
    <row r="3017" spans="1:5">
      <c r="A3017" t="s">
        <v>4736</v>
      </c>
      <c r="B3017" t="s">
        <v>5</v>
      </c>
      <c r="C3017" t="s">
        <v>1735</v>
      </c>
      <c r="D3017" t="s">
        <v>7012</v>
      </c>
      <c r="E3017" t="s">
        <v>1707</v>
      </c>
    </row>
    <row r="3018" spans="1:5">
      <c r="A3018" t="s">
        <v>4737</v>
      </c>
      <c r="B3018" t="s">
        <v>5</v>
      </c>
      <c r="C3018" t="s">
        <v>1735</v>
      </c>
      <c r="D3018" t="s">
        <v>7012</v>
      </c>
      <c r="E3018" t="s">
        <v>1708</v>
      </c>
    </row>
    <row r="3019" spans="1:5">
      <c r="A3019" t="s">
        <v>4738</v>
      </c>
      <c r="B3019" t="s">
        <v>5</v>
      </c>
      <c r="C3019" t="s">
        <v>1735</v>
      </c>
      <c r="D3019" t="s">
        <v>7012</v>
      </c>
      <c r="E3019" t="s">
        <v>1709</v>
      </c>
    </row>
    <row r="3020" spans="1:5">
      <c r="A3020" t="s">
        <v>4739</v>
      </c>
      <c r="B3020" t="s">
        <v>5</v>
      </c>
      <c r="C3020" t="s">
        <v>1735</v>
      </c>
      <c r="D3020" t="s">
        <v>7012</v>
      </c>
      <c r="E3020" t="s">
        <v>1710</v>
      </c>
    </row>
    <row r="3021" spans="1:5">
      <c r="A3021" t="s">
        <v>4740</v>
      </c>
      <c r="B3021" t="s">
        <v>5</v>
      </c>
      <c r="C3021" t="s">
        <v>1735</v>
      </c>
      <c r="D3021" t="s">
        <v>7012</v>
      </c>
      <c r="E3021" t="s">
        <v>1711</v>
      </c>
    </row>
    <row r="3022" spans="1:5">
      <c r="A3022" t="s">
        <v>4741</v>
      </c>
      <c r="B3022" t="s">
        <v>5</v>
      </c>
      <c r="C3022" t="s">
        <v>1735</v>
      </c>
      <c r="D3022" t="s">
        <v>7012</v>
      </c>
      <c r="E3022" t="s">
        <v>1712</v>
      </c>
    </row>
    <row r="3023" spans="1:5">
      <c r="A3023" t="s">
        <v>4742</v>
      </c>
      <c r="B3023" t="s">
        <v>5</v>
      </c>
      <c r="C3023" t="s">
        <v>1735</v>
      </c>
      <c r="D3023" t="s">
        <v>7012</v>
      </c>
      <c r="E3023" t="s">
        <v>1713</v>
      </c>
    </row>
    <row r="3024" spans="1:5">
      <c r="A3024" t="s">
        <v>4743</v>
      </c>
      <c r="B3024" t="s">
        <v>5</v>
      </c>
      <c r="C3024" t="s">
        <v>1735</v>
      </c>
      <c r="D3024" t="s">
        <v>7012</v>
      </c>
      <c r="E3024" t="s">
        <v>1714</v>
      </c>
    </row>
    <row r="3025" spans="1:5">
      <c r="A3025" t="s">
        <v>4744</v>
      </c>
      <c r="B3025" t="s">
        <v>5</v>
      </c>
      <c r="C3025" t="s">
        <v>1735</v>
      </c>
      <c r="D3025" t="s">
        <v>7012</v>
      </c>
      <c r="E3025" t="s">
        <v>1715</v>
      </c>
    </row>
    <row r="3026" spans="1:5">
      <c r="A3026" t="s">
        <v>4745</v>
      </c>
      <c r="B3026" t="s">
        <v>5</v>
      </c>
      <c r="C3026" t="s">
        <v>1735</v>
      </c>
      <c r="D3026" t="s">
        <v>7013</v>
      </c>
      <c r="E3026" t="s">
        <v>1702</v>
      </c>
    </row>
    <row r="3027" spans="1:5">
      <c r="A3027" t="s">
        <v>4746</v>
      </c>
      <c r="B3027" t="s">
        <v>5</v>
      </c>
      <c r="C3027" t="s">
        <v>1735</v>
      </c>
      <c r="D3027" t="s">
        <v>7013</v>
      </c>
      <c r="E3027" t="s">
        <v>1705</v>
      </c>
    </row>
    <row r="3028" spans="1:5">
      <c r="A3028" t="s">
        <v>4747</v>
      </c>
      <c r="B3028" t="s">
        <v>5</v>
      </c>
      <c r="C3028" t="s">
        <v>1735</v>
      </c>
      <c r="D3028" t="s">
        <v>7013</v>
      </c>
      <c r="E3028" t="s">
        <v>1706</v>
      </c>
    </row>
    <row r="3029" spans="1:5">
      <c r="A3029" t="s">
        <v>4748</v>
      </c>
      <c r="B3029" t="s">
        <v>5</v>
      </c>
      <c r="C3029" t="s">
        <v>1735</v>
      </c>
      <c r="D3029" t="s">
        <v>7013</v>
      </c>
      <c r="E3029" t="s">
        <v>1707</v>
      </c>
    </row>
    <row r="3030" spans="1:5">
      <c r="A3030" t="s">
        <v>4749</v>
      </c>
      <c r="B3030" t="s">
        <v>5</v>
      </c>
      <c r="C3030" t="s">
        <v>1735</v>
      </c>
      <c r="D3030" t="s">
        <v>7013</v>
      </c>
      <c r="E3030" t="s">
        <v>1708</v>
      </c>
    </row>
    <row r="3031" spans="1:5">
      <c r="A3031" t="s">
        <v>4750</v>
      </c>
      <c r="B3031" t="s">
        <v>5</v>
      </c>
      <c r="C3031" t="s">
        <v>1735</v>
      </c>
      <c r="D3031" t="s">
        <v>7013</v>
      </c>
      <c r="E3031" t="s">
        <v>1709</v>
      </c>
    </row>
    <row r="3032" spans="1:5">
      <c r="A3032" t="s">
        <v>4751</v>
      </c>
      <c r="B3032" t="s">
        <v>5</v>
      </c>
      <c r="C3032" t="s">
        <v>1735</v>
      </c>
      <c r="D3032" t="s">
        <v>7013</v>
      </c>
      <c r="E3032" t="s">
        <v>1710</v>
      </c>
    </row>
    <row r="3033" spans="1:5">
      <c r="A3033" t="s">
        <v>4752</v>
      </c>
      <c r="B3033" t="s">
        <v>5</v>
      </c>
      <c r="C3033" t="s">
        <v>1735</v>
      </c>
      <c r="D3033" t="s">
        <v>7013</v>
      </c>
      <c r="E3033" t="s">
        <v>1711</v>
      </c>
    </row>
    <row r="3034" spans="1:5">
      <c r="A3034" t="s">
        <v>4753</v>
      </c>
      <c r="B3034" t="s">
        <v>5</v>
      </c>
      <c r="C3034" t="s">
        <v>1735</v>
      </c>
      <c r="D3034" t="s">
        <v>7013</v>
      </c>
      <c r="E3034" t="s">
        <v>1712</v>
      </c>
    </row>
    <row r="3035" spans="1:5">
      <c r="A3035" t="s">
        <v>4754</v>
      </c>
      <c r="B3035" t="s">
        <v>5</v>
      </c>
      <c r="C3035" t="s">
        <v>1735</v>
      </c>
      <c r="D3035" t="s">
        <v>7013</v>
      </c>
      <c r="E3035" t="s">
        <v>1713</v>
      </c>
    </row>
    <row r="3036" spans="1:5">
      <c r="A3036" t="s">
        <v>4755</v>
      </c>
      <c r="B3036" t="s">
        <v>5</v>
      </c>
      <c r="C3036" t="s">
        <v>1735</v>
      </c>
      <c r="D3036" t="s">
        <v>7013</v>
      </c>
      <c r="E3036" t="s">
        <v>1714</v>
      </c>
    </row>
    <row r="3037" spans="1:5">
      <c r="A3037" t="s">
        <v>4756</v>
      </c>
      <c r="B3037" t="s">
        <v>5</v>
      </c>
      <c r="C3037" t="s">
        <v>1735</v>
      </c>
      <c r="D3037" t="s">
        <v>7013</v>
      </c>
      <c r="E3037" t="s">
        <v>1715</v>
      </c>
    </row>
    <row r="3038" spans="1:5">
      <c r="A3038" t="s">
        <v>4757</v>
      </c>
      <c r="B3038" t="s">
        <v>5</v>
      </c>
      <c r="C3038" t="s">
        <v>1735</v>
      </c>
      <c r="D3038" t="s">
        <v>7014</v>
      </c>
      <c r="E3038" t="s">
        <v>1702</v>
      </c>
    </row>
    <row r="3039" spans="1:5">
      <c r="A3039" t="s">
        <v>4758</v>
      </c>
      <c r="B3039" t="s">
        <v>5</v>
      </c>
      <c r="C3039" t="s">
        <v>1735</v>
      </c>
      <c r="D3039" t="s">
        <v>7014</v>
      </c>
      <c r="E3039" t="s">
        <v>1705</v>
      </c>
    </row>
    <row r="3040" spans="1:5">
      <c r="A3040" t="s">
        <v>4759</v>
      </c>
      <c r="B3040" t="s">
        <v>5</v>
      </c>
      <c r="C3040" t="s">
        <v>1735</v>
      </c>
      <c r="D3040" t="s">
        <v>7014</v>
      </c>
      <c r="E3040" t="s">
        <v>1706</v>
      </c>
    </row>
    <row r="3041" spans="1:5">
      <c r="A3041" t="s">
        <v>4760</v>
      </c>
      <c r="B3041" t="s">
        <v>5</v>
      </c>
      <c r="C3041" t="s">
        <v>1735</v>
      </c>
      <c r="D3041" t="s">
        <v>7014</v>
      </c>
      <c r="E3041" t="s">
        <v>1707</v>
      </c>
    </row>
    <row r="3042" spans="1:5">
      <c r="A3042" t="s">
        <v>4761</v>
      </c>
      <c r="B3042" t="s">
        <v>5</v>
      </c>
      <c r="C3042" t="s">
        <v>1735</v>
      </c>
      <c r="D3042" t="s">
        <v>7014</v>
      </c>
      <c r="E3042" t="s">
        <v>1708</v>
      </c>
    </row>
    <row r="3043" spans="1:5">
      <c r="A3043" t="s">
        <v>4762</v>
      </c>
      <c r="B3043" t="s">
        <v>5</v>
      </c>
      <c r="C3043" t="s">
        <v>1735</v>
      </c>
      <c r="D3043" t="s">
        <v>7014</v>
      </c>
      <c r="E3043" t="s">
        <v>1709</v>
      </c>
    </row>
    <row r="3044" spans="1:5">
      <c r="A3044" t="s">
        <v>4763</v>
      </c>
      <c r="B3044" t="s">
        <v>5</v>
      </c>
      <c r="C3044" t="s">
        <v>1735</v>
      </c>
      <c r="D3044" t="s">
        <v>7014</v>
      </c>
      <c r="E3044" t="s">
        <v>1710</v>
      </c>
    </row>
    <row r="3045" spans="1:5">
      <c r="A3045" t="s">
        <v>4764</v>
      </c>
      <c r="B3045" t="s">
        <v>5</v>
      </c>
      <c r="C3045" t="s">
        <v>1735</v>
      </c>
      <c r="D3045" t="s">
        <v>7014</v>
      </c>
      <c r="E3045" t="s">
        <v>1711</v>
      </c>
    </row>
    <row r="3046" spans="1:5">
      <c r="A3046" t="s">
        <v>4765</v>
      </c>
      <c r="B3046" t="s">
        <v>5</v>
      </c>
      <c r="C3046" t="s">
        <v>1735</v>
      </c>
      <c r="D3046" t="s">
        <v>7014</v>
      </c>
      <c r="E3046" t="s">
        <v>1712</v>
      </c>
    </row>
    <row r="3047" spans="1:5">
      <c r="A3047" t="s">
        <v>4766</v>
      </c>
      <c r="B3047" t="s">
        <v>5</v>
      </c>
      <c r="C3047" t="s">
        <v>1735</v>
      </c>
      <c r="D3047" t="s">
        <v>7014</v>
      </c>
      <c r="E3047" t="s">
        <v>1713</v>
      </c>
    </row>
    <row r="3048" spans="1:5">
      <c r="A3048" t="s">
        <v>4767</v>
      </c>
      <c r="B3048" t="s">
        <v>5</v>
      </c>
      <c r="C3048" t="s">
        <v>1735</v>
      </c>
      <c r="D3048" t="s">
        <v>7014</v>
      </c>
      <c r="E3048" t="s">
        <v>1714</v>
      </c>
    </row>
    <row r="3049" spans="1:5">
      <c r="A3049" t="s">
        <v>4768</v>
      </c>
      <c r="B3049" t="s">
        <v>5</v>
      </c>
      <c r="C3049" t="s">
        <v>1735</v>
      </c>
      <c r="D3049" t="s">
        <v>7014</v>
      </c>
      <c r="E3049" t="s">
        <v>1715</v>
      </c>
    </row>
    <row r="3050" spans="1:5">
      <c r="A3050" t="s">
        <v>4769</v>
      </c>
      <c r="B3050" t="s">
        <v>5</v>
      </c>
      <c r="C3050" t="s">
        <v>1735</v>
      </c>
      <c r="D3050" t="s">
        <v>7015</v>
      </c>
      <c r="E3050" t="s">
        <v>1702</v>
      </c>
    </row>
    <row r="3051" spans="1:5">
      <c r="A3051" t="s">
        <v>4770</v>
      </c>
      <c r="B3051" t="s">
        <v>5</v>
      </c>
      <c r="C3051" t="s">
        <v>1735</v>
      </c>
      <c r="D3051" t="s">
        <v>7015</v>
      </c>
      <c r="E3051" t="s">
        <v>1705</v>
      </c>
    </row>
    <row r="3052" spans="1:5">
      <c r="A3052" t="s">
        <v>4771</v>
      </c>
      <c r="B3052" t="s">
        <v>5</v>
      </c>
      <c r="C3052" t="s">
        <v>1735</v>
      </c>
      <c r="D3052" t="s">
        <v>7015</v>
      </c>
      <c r="E3052" t="s">
        <v>1706</v>
      </c>
    </row>
    <row r="3053" spans="1:5">
      <c r="A3053" t="s">
        <v>4772</v>
      </c>
      <c r="B3053" t="s">
        <v>5</v>
      </c>
      <c r="C3053" t="s">
        <v>1735</v>
      </c>
      <c r="D3053" t="s">
        <v>7015</v>
      </c>
      <c r="E3053" t="s">
        <v>1707</v>
      </c>
    </row>
    <row r="3054" spans="1:5">
      <c r="A3054" t="s">
        <v>4773</v>
      </c>
      <c r="B3054" t="s">
        <v>5</v>
      </c>
      <c r="C3054" t="s">
        <v>1735</v>
      </c>
      <c r="D3054" t="s">
        <v>7015</v>
      </c>
      <c r="E3054" t="s">
        <v>1708</v>
      </c>
    </row>
    <row r="3055" spans="1:5">
      <c r="A3055" t="s">
        <v>4774</v>
      </c>
      <c r="B3055" t="s">
        <v>5</v>
      </c>
      <c r="C3055" t="s">
        <v>1735</v>
      </c>
      <c r="D3055" t="s">
        <v>7015</v>
      </c>
      <c r="E3055" t="s">
        <v>1709</v>
      </c>
    </row>
    <row r="3056" spans="1:5">
      <c r="A3056" t="s">
        <v>4775</v>
      </c>
      <c r="B3056" t="s">
        <v>5</v>
      </c>
      <c r="C3056" t="s">
        <v>1735</v>
      </c>
      <c r="D3056" t="s">
        <v>7015</v>
      </c>
      <c r="E3056" t="s">
        <v>1710</v>
      </c>
    </row>
    <row r="3057" spans="1:5">
      <c r="A3057" t="s">
        <v>4776</v>
      </c>
      <c r="B3057" t="s">
        <v>5</v>
      </c>
      <c r="C3057" t="s">
        <v>1735</v>
      </c>
      <c r="D3057" t="s">
        <v>7015</v>
      </c>
      <c r="E3057" t="s">
        <v>1711</v>
      </c>
    </row>
    <row r="3058" spans="1:5">
      <c r="A3058" t="s">
        <v>4777</v>
      </c>
      <c r="B3058" t="s">
        <v>5</v>
      </c>
      <c r="C3058" t="s">
        <v>1735</v>
      </c>
      <c r="D3058" t="s">
        <v>7015</v>
      </c>
      <c r="E3058" t="s">
        <v>1712</v>
      </c>
    </row>
    <row r="3059" spans="1:5">
      <c r="A3059" t="s">
        <v>4778</v>
      </c>
      <c r="B3059" t="s">
        <v>5</v>
      </c>
      <c r="C3059" t="s">
        <v>1735</v>
      </c>
      <c r="D3059" t="s">
        <v>7015</v>
      </c>
      <c r="E3059" t="s">
        <v>1713</v>
      </c>
    </row>
    <row r="3060" spans="1:5">
      <c r="A3060" t="s">
        <v>4779</v>
      </c>
      <c r="B3060" t="s">
        <v>5</v>
      </c>
      <c r="C3060" t="s">
        <v>1735</v>
      </c>
      <c r="D3060" t="s">
        <v>7015</v>
      </c>
      <c r="E3060" t="s">
        <v>1714</v>
      </c>
    </row>
    <row r="3061" spans="1:5">
      <c r="A3061" t="s">
        <v>4780</v>
      </c>
      <c r="B3061" t="s">
        <v>5</v>
      </c>
      <c r="C3061" t="s">
        <v>1735</v>
      </c>
      <c r="D3061" t="s">
        <v>7015</v>
      </c>
      <c r="E3061" t="s">
        <v>1715</v>
      </c>
    </row>
    <row r="3062" spans="1:5">
      <c r="A3062" t="s">
        <v>4781</v>
      </c>
      <c r="B3062" t="s">
        <v>5</v>
      </c>
      <c r="C3062" t="s">
        <v>1735</v>
      </c>
      <c r="D3062" t="s">
        <v>7016</v>
      </c>
      <c r="E3062" t="s">
        <v>1702</v>
      </c>
    </row>
    <row r="3063" spans="1:5">
      <c r="A3063" t="s">
        <v>4782</v>
      </c>
      <c r="B3063" t="s">
        <v>5</v>
      </c>
      <c r="C3063" t="s">
        <v>1735</v>
      </c>
      <c r="D3063" t="s">
        <v>7016</v>
      </c>
      <c r="E3063" t="s">
        <v>1705</v>
      </c>
    </row>
    <row r="3064" spans="1:5">
      <c r="A3064" t="s">
        <v>4783</v>
      </c>
      <c r="B3064" t="s">
        <v>5</v>
      </c>
      <c r="C3064" t="s">
        <v>1735</v>
      </c>
      <c r="D3064" t="s">
        <v>7016</v>
      </c>
      <c r="E3064" t="s">
        <v>1706</v>
      </c>
    </row>
    <row r="3065" spans="1:5">
      <c r="A3065" t="s">
        <v>4784</v>
      </c>
      <c r="B3065" t="s">
        <v>5</v>
      </c>
      <c r="C3065" t="s">
        <v>1735</v>
      </c>
      <c r="D3065" t="s">
        <v>7016</v>
      </c>
      <c r="E3065" t="s">
        <v>1707</v>
      </c>
    </row>
    <row r="3066" spans="1:5">
      <c r="A3066" t="s">
        <v>4785</v>
      </c>
      <c r="B3066" t="s">
        <v>5</v>
      </c>
      <c r="C3066" t="s">
        <v>1735</v>
      </c>
      <c r="D3066" t="s">
        <v>7016</v>
      </c>
      <c r="E3066" t="s">
        <v>1708</v>
      </c>
    </row>
    <row r="3067" spans="1:5">
      <c r="A3067" t="s">
        <v>4786</v>
      </c>
      <c r="B3067" t="s">
        <v>5</v>
      </c>
      <c r="C3067" t="s">
        <v>1735</v>
      </c>
      <c r="D3067" t="s">
        <v>7016</v>
      </c>
      <c r="E3067" t="s">
        <v>1709</v>
      </c>
    </row>
    <row r="3068" spans="1:5">
      <c r="A3068" t="s">
        <v>4787</v>
      </c>
      <c r="B3068" t="s">
        <v>5</v>
      </c>
      <c r="C3068" t="s">
        <v>1735</v>
      </c>
      <c r="D3068" t="s">
        <v>7016</v>
      </c>
      <c r="E3068" t="s">
        <v>1710</v>
      </c>
    </row>
    <row r="3069" spans="1:5">
      <c r="A3069" t="s">
        <v>4788</v>
      </c>
      <c r="B3069" t="s">
        <v>5</v>
      </c>
      <c r="C3069" t="s">
        <v>1735</v>
      </c>
      <c r="D3069" t="s">
        <v>7016</v>
      </c>
      <c r="E3069" t="s">
        <v>1711</v>
      </c>
    </row>
    <row r="3070" spans="1:5">
      <c r="A3070" t="s">
        <v>4789</v>
      </c>
      <c r="B3070" t="s">
        <v>5</v>
      </c>
      <c r="C3070" t="s">
        <v>1735</v>
      </c>
      <c r="D3070" t="s">
        <v>7016</v>
      </c>
      <c r="E3070" t="s">
        <v>1712</v>
      </c>
    </row>
    <row r="3071" spans="1:5">
      <c r="A3071" t="s">
        <v>4790</v>
      </c>
      <c r="B3071" t="s">
        <v>5</v>
      </c>
      <c r="C3071" t="s">
        <v>1735</v>
      </c>
      <c r="D3071" t="s">
        <v>7016</v>
      </c>
      <c r="E3071" t="s">
        <v>1713</v>
      </c>
    </row>
    <row r="3072" spans="1:5">
      <c r="A3072" t="s">
        <v>4791</v>
      </c>
      <c r="B3072" t="s">
        <v>5</v>
      </c>
      <c r="C3072" t="s">
        <v>1735</v>
      </c>
      <c r="D3072" t="s">
        <v>7016</v>
      </c>
      <c r="E3072" t="s">
        <v>1714</v>
      </c>
    </row>
    <row r="3073" spans="1:5">
      <c r="A3073" t="s">
        <v>4792</v>
      </c>
      <c r="B3073" t="s">
        <v>5</v>
      </c>
      <c r="C3073" t="s">
        <v>1735</v>
      </c>
      <c r="D3073" t="s">
        <v>7016</v>
      </c>
      <c r="E3073" t="s">
        <v>1715</v>
      </c>
    </row>
    <row r="3074" spans="1:5">
      <c r="A3074" t="s">
        <v>4793</v>
      </c>
      <c r="B3074" t="s">
        <v>5</v>
      </c>
      <c r="C3074" t="s">
        <v>1735</v>
      </c>
      <c r="D3074" t="s">
        <v>7017</v>
      </c>
      <c r="E3074" t="s">
        <v>1702</v>
      </c>
    </row>
    <row r="3075" spans="1:5">
      <c r="A3075" t="s">
        <v>4794</v>
      </c>
      <c r="B3075" t="s">
        <v>5</v>
      </c>
      <c r="C3075" t="s">
        <v>1735</v>
      </c>
      <c r="D3075" t="s">
        <v>7017</v>
      </c>
      <c r="E3075" t="s">
        <v>1705</v>
      </c>
    </row>
    <row r="3076" spans="1:5">
      <c r="A3076" t="s">
        <v>4795</v>
      </c>
      <c r="B3076" t="s">
        <v>5</v>
      </c>
      <c r="C3076" t="s">
        <v>1735</v>
      </c>
      <c r="D3076" t="s">
        <v>7017</v>
      </c>
      <c r="E3076" t="s">
        <v>1706</v>
      </c>
    </row>
    <row r="3077" spans="1:5">
      <c r="A3077" t="s">
        <v>4796</v>
      </c>
      <c r="B3077" t="s">
        <v>5</v>
      </c>
      <c r="C3077" t="s">
        <v>1735</v>
      </c>
      <c r="D3077" t="s">
        <v>7017</v>
      </c>
      <c r="E3077" t="s">
        <v>1707</v>
      </c>
    </row>
    <row r="3078" spans="1:5">
      <c r="A3078" t="s">
        <v>4797</v>
      </c>
      <c r="B3078" t="s">
        <v>5</v>
      </c>
      <c r="C3078" t="s">
        <v>1735</v>
      </c>
      <c r="D3078" t="s">
        <v>7017</v>
      </c>
      <c r="E3078" t="s">
        <v>1708</v>
      </c>
    </row>
    <row r="3079" spans="1:5">
      <c r="A3079" t="s">
        <v>4798</v>
      </c>
      <c r="B3079" t="s">
        <v>5</v>
      </c>
      <c r="C3079" t="s">
        <v>1735</v>
      </c>
      <c r="D3079" t="s">
        <v>7017</v>
      </c>
      <c r="E3079" t="s">
        <v>1709</v>
      </c>
    </row>
    <row r="3080" spans="1:5">
      <c r="A3080" t="s">
        <v>4799</v>
      </c>
      <c r="B3080" t="s">
        <v>5</v>
      </c>
      <c r="C3080" t="s">
        <v>1735</v>
      </c>
      <c r="D3080" t="s">
        <v>7017</v>
      </c>
      <c r="E3080" t="s">
        <v>1710</v>
      </c>
    </row>
    <row r="3081" spans="1:5">
      <c r="A3081" t="s">
        <v>4800</v>
      </c>
      <c r="B3081" t="s">
        <v>5</v>
      </c>
      <c r="C3081" t="s">
        <v>1735</v>
      </c>
      <c r="D3081" t="s">
        <v>7017</v>
      </c>
      <c r="E3081" t="s">
        <v>1711</v>
      </c>
    </row>
    <row r="3082" spans="1:5">
      <c r="A3082" t="s">
        <v>4801</v>
      </c>
      <c r="B3082" t="s">
        <v>5</v>
      </c>
      <c r="C3082" t="s">
        <v>1735</v>
      </c>
      <c r="D3082" t="s">
        <v>7017</v>
      </c>
      <c r="E3082" t="s">
        <v>1712</v>
      </c>
    </row>
    <row r="3083" spans="1:5">
      <c r="A3083" t="s">
        <v>4802</v>
      </c>
      <c r="B3083" t="s">
        <v>5</v>
      </c>
      <c r="C3083" t="s">
        <v>1735</v>
      </c>
      <c r="D3083" t="s">
        <v>7017</v>
      </c>
      <c r="E3083" t="s">
        <v>1713</v>
      </c>
    </row>
    <row r="3084" spans="1:5">
      <c r="A3084" t="s">
        <v>4803</v>
      </c>
      <c r="B3084" t="s">
        <v>5</v>
      </c>
      <c r="C3084" t="s">
        <v>1735</v>
      </c>
      <c r="D3084" t="s">
        <v>7017</v>
      </c>
      <c r="E3084" t="s">
        <v>1714</v>
      </c>
    </row>
    <row r="3085" spans="1:5">
      <c r="A3085" t="s">
        <v>4804</v>
      </c>
      <c r="B3085" t="s">
        <v>5</v>
      </c>
      <c r="C3085" t="s">
        <v>1735</v>
      </c>
      <c r="D3085" t="s">
        <v>7017</v>
      </c>
      <c r="E3085" t="s">
        <v>1715</v>
      </c>
    </row>
    <row r="3086" spans="1:5">
      <c r="A3086" t="s">
        <v>4805</v>
      </c>
      <c r="B3086" t="s">
        <v>5</v>
      </c>
      <c r="C3086" t="s">
        <v>1735</v>
      </c>
      <c r="D3086" t="s">
        <v>7018</v>
      </c>
      <c r="E3086" t="s">
        <v>1702</v>
      </c>
    </row>
    <row r="3087" spans="1:5">
      <c r="A3087" t="s">
        <v>4806</v>
      </c>
      <c r="B3087" t="s">
        <v>5</v>
      </c>
      <c r="C3087" t="s">
        <v>1735</v>
      </c>
      <c r="D3087" t="s">
        <v>7018</v>
      </c>
      <c r="E3087" t="s">
        <v>1705</v>
      </c>
    </row>
    <row r="3088" spans="1:5">
      <c r="A3088" t="s">
        <v>4807</v>
      </c>
      <c r="B3088" t="s">
        <v>5</v>
      </c>
      <c r="C3088" t="s">
        <v>1735</v>
      </c>
      <c r="D3088" t="s">
        <v>7018</v>
      </c>
      <c r="E3088" t="s">
        <v>1706</v>
      </c>
    </row>
    <row r="3089" spans="1:5">
      <c r="A3089" t="s">
        <v>4808</v>
      </c>
      <c r="B3089" t="s">
        <v>5</v>
      </c>
      <c r="C3089" t="s">
        <v>1735</v>
      </c>
      <c r="D3089" t="s">
        <v>7018</v>
      </c>
      <c r="E3089" t="s">
        <v>1707</v>
      </c>
    </row>
    <row r="3090" spans="1:5">
      <c r="A3090" t="s">
        <v>4809</v>
      </c>
      <c r="B3090" t="s">
        <v>5</v>
      </c>
      <c r="C3090" t="s">
        <v>1735</v>
      </c>
      <c r="D3090" t="s">
        <v>7018</v>
      </c>
      <c r="E3090" t="s">
        <v>1708</v>
      </c>
    </row>
    <row r="3091" spans="1:5">
      <c r="A3091" t="s">
        <v>4810</v>
      </c>
      <c r="B3091" t="s">
        <v>5</v>
      </c>
      <c r="C3091" t="s">
        <v>1735</v>
      </c>
      <c r="D3091" t="s">
        <v>7018</v>
      </c>
      <c r="E3091" t="s">
        <v>1709</v>
      </c>
    </row>
    <row r="3092" spans="1:5">
      <c r="A3092" t="s">
        <v>4811</v>
      </c>
      <c r="B3092" t="s">
        <v>5</v>
      </c>
      <c r="C3092" t="s">
        <v>1735</v>
      </c>
      <c r="D3092" t="s">
        <v>7018</v>
      </c>
      <c r="E3092" t="s">
        <v>1710</v>
      </c>
    </row>
    <row r="3093" spans="1:5">
      <c r="A3093" t="s">
        <v>4812</v>
      </c>
      <c r="B3093" t="s">
        <v>5</v>
      </c>
      <c r="C3093" t="s">
        <v>1735</v>
      </c>
      <c r="D3093" t="s">
        <v>7018</v>
      </c>
      <c r="E3093" t="s">
        <v>1711</v>
      </c>
    </row>
    <row r="3094" spans="1:5">
      <c r="A3094" t="s">
        <v>4813</v>
      </c>
      <c r="B3094" t="s">
        <v>5</v>
      </c>
      <c r="C3094" t="s">
        <v>1735</v>
      </c>
      <c r="D3094" t="s">
        <v>7018</v>
      </c>
      <c r="E3094" t="s">
        <v>1712</v>
      </c>
    </row>
    <row r="3095" spans="1:5">
      <c r="A3095" t="s">
        <v>4814</v>
      </c>
      <c r="B3095" t="s">
        <v>5</v>
      </c>
      <c r="C3095" t="s">
        <v>1735</v>
      </c>
      <c r="D3095" t="s">
        <v>7018</v>
      </c>
      <c r="E3095" t="s">
        <v>1713</v>
      </c>
    </row>
    <row r="3096" spans="1:5">
      <c r="A3096" t="s">
        <v>4815</v>
      </c>
      <c r="B3096" t="s">
        <v>5</v>
      </c>
      <c r="C3096" t="s">
        <v>1735</v>
      </c>
      <c r="D3096" t="s">
        <v>7018</v>
      </c>
      <c r="E3096" t="s">
        <v>1714</v>
      </c>
    </row>
    <row r="3097" spans="1:5">
      <c r="A3097" t="s">
        <v>4816</v>
      </c>
      <c r="B3097" t="s">
        <v>5</v>
      </c>
      <c r="C3097" t="s">
        <v>1735</v>
      </c>
      <c r="D3097" t="s">
        <v>7018</v>
      </c>
      <c r="E3097" t="s">
        <v>1715</v>
      </c>
    </row>
    <row r="3098" spans="1:5">
      <c r="A3098" t="s">
        <v>4817</v>
      </c>
      <c r="B3098" t="s">
        <v>5</v>
      </c>
      <c r="C3098" t="s">
        <v>1735</v>
      </c>
      <c r="D3098" t="s">
        <v>7019</v>
      </c>
      <c r="E3098" t="s">
        <v>1702</v>
      </c>
    </row>
    <row r="3099" spans="1:5">
      <c r="A3099" t="s">
        <v>4818</v>
      </c>
      <c r="B3099" t="s">
        <v>5</v>
      </c>
      <c r="C3099" t="s">
        <v>1735</v>
      </c>
      <c r="D3099" t="s">
        <v>7019</v>
      </c>
      <c r="E3099" t="s">
        <v>1705</v>
      </c>
    </row>
    <row r="3100" spans="1:5">
      <c r="A3100" t="s">
        <v>4819</v>
      </c>
      <c r="B3100" t="s">
        <v>5</v>
      </c>
      <c r="C3100" t="s">
        <v>1735</v>
      </c>
      <c r="D3100" t="s">
        <v>7019</v>
      </c>
      <c r="E3100" t="s">
        <v>1706</v>
      </c>
    </row>
    <row r="3101" spans="1:5">
      <c r="A3101" t="s">
        <v>4820</v>
      </c>
      <c r="B3101" t="s">
        <v>5</v>
      </c>
      <c r="C3101" t="s">
        <v>1735</v>
      </c>
      <c r="D3101" t="s">
        <v>7019</v>
      </c>
      <c r="E3101" t="s">
        <v>1707</v>
      </c>
    </row>
    <row r="3102" spans="1:5">
      <c r="A3102" t="s">
        <v>4821</v>
      </c>
      <c r="B3102" t="s">
        <v>5</v>
      </c>
      <c r="C3102" t="s">
        <v>1735</v>
      </c>
      <c r="D3102" t="s">
        <v>7019</v>
      </c>
      <c r="E3102" t="s">
        <v>1708</v>
      </c>
    </row>
    <row r="3103" spans="1:5">
      <c r="A3103" t="s">
        <v>4822</v>
      </c>
      <c r="B3103" t="s">
        <v>5</v>
      </c>
      <c r="C3103" t="s">
        <v>1735</v>
      </c>
      <c r="D3103" t="s">
        <v>7019</v>
      </c>
      <c r="E3103" t="s">
        <v>1709</v>
      </c>
    </row>
    <row r="3104" spans="1:5">
      <c r="A3104" t="s">
        <v>4823</v>
      </c>
      <c r="B3104" t="s">
        <v>5</v>
      </c>
      <c r="C3104" t="s">
        <v>1735</v>
      </c>
      <c r="D3104" t="s">
        <v>7019</v>
      </c>
      <c r="E3104" t="s">
        <v>1710</v>
      </c>
    </row>
    <row r="3105" spans="1:5">
      <c r="A3105" t="s">
        <v>4824</v>
      </c>
      <c r="B3105" t="s">
        <v>5</v>
      </c>
      <c r="C3105" t="s">
        <v>1735</v>
      </c>
      <c r="D3105" t="s">
        <v>7019</v>
      </c>
      <c r="E3105" t="s">
        <v>1711</v>
      </c>
    </row>
    <row r="3106" spans="1:5">
      <c r="A3106" t="s">
        <v>4825</v>
      </c>
      <c r="B3106" t="s">
        <v>5</v>
      </c>
      <c r="C3106" t="s">
        <v>1735</v>
      </c>
      <c r="D3106" t="s">
        <v>7019</v>
      </c>
      <c r="E3106" t="s">
        <v>1712</v>
      </c>
    </row>
    <row r="3107" spans="1:5">
      <c r="A3107" t="s">
        <v>4826</v>
      </c>
      <c r="B3107" t="s">
        <v>5</v>
      </c>
      <c r="C3107" t="s">
        <v>1735</v>
      </c>
      <c r="D3107" t="s">
        <v>7019</v>
      </c>
      <c r="E3107" t="s">
        <v>1713</v>
      </c>
    </row>
    <row r="3108" spans="1:5">
      <c r="A3108" t="s">
        <v>4827</v>
      </c>
      <c r="B3108" t="s">
        <v>5</v>
      </c>
      <c r="C3108" t="s">
        <v>1735</v>
      </c>
      <c r="D3108" t="s">
        <v>7019</v>
      </c>
      <c r="E3108" t="s">
        <v>1714</v>
      </c>
    </row>
    <row r="3109" spans="1:5">
      <c r="A3109" t="s">
        <v>4828</v>
      </c>
      <c r="B3109" t="s">
        <v>5</v>
      </c>
      <c r="C3109" t="s">
        <v>1735</v>
      </c>
      <c r="D3109" t="s">
        <v>7019</v>
      </c>
      <c r="E3109" t="s">
        <v>1715</v>
      </c>
    </row>
    <row r="3110" spans="1:5">
      <c r="A3110" t="s">
        <v>4829</v>
      </c>
      <c r="B3110" t="s">
        <v>5</v>
      </c>
      <c r="C3110" t="s">
        <v>1735</v>
      </c>
      <c r="D3110" t="s">
        <v>7020</v>
      </c>
      <c r="E3110" t="s">
        <v>1702</v>
      </c>
    </row>
    <row r="3111" spans="1:5">
      <c r="A3111" t="s">
        <v>4830</v>
      </c>
      <c r="B3111" t="s">
        <v>5</v>
      </c>
      <c r="C3111" t="s">
        <v>1735</v>
      </c>
      <c r="D3111" t="s">
        <v>7020</v>
      </c>
      <c r="E3111" t="s">
        <v>1705</v>
      </c>
    </row>
    <row r="3112" spans="1:5">
      <c r="A3112" t="s">
        <v>4831</v>
      </c>
      <c r="B3112" t="s">
        <v>5</v>
      </c>
      <c r="C3112" t="s">
        <v>1735</v>
      </c>
      <c r="D3112" t="s">
        <v>7020</v>
      </c>
      <c r="E3112" t="s">
        <v>1706</v>
      </c>
    </row>
    <row r="3113" spans="1:5">
      <c r="A3113" t="s">
        <v>4832</v>
      </c>
      <c r="B3113" t="s">
        <v>5</v>
      </c>
      <c r="C3113" t="s">
        <v>1735</v>
      </c>
      <c r="D3113" t="s">
        <v>7020</v>
      </c>
      <c r="E3113" t="s">
        <v>1707</v>
      </c>
    </row>
    <row r="3114" spans="1:5">
      <c r="A3114" t="s">
        <v>4833</v>
      </c>
      <c r="B3114" t="s">
        <v>5</v>
      </c>
      <c r="C3114" t="s">
        <v>1735</v>
      </c>
      <c r="D3114" t="s">
        <v>7020</v>
      </c>
      <c r="E3114" t="s">
        <v>1708</v>
      </c>
    </row>
    <row r="3115" spans="1:5">
      <c r="A3115" t="s">
        <v>4834</v>
      </c>
      <c r="B3115" t="s">
        <v>5</v>
      </c>
      <c r="C3115" t="s">
        <v>1735</v>
      </c>
      <c r="D3115" t="s">
        <v>7020</v>
      </c>
      <c r="E3115" t="s">
        <v>1709</v>
      </c>
    </row>
    <row r="3116" spans="1:5">
      <c r="A3116" t="s">
        <v>4835</v>
      </c>
      <c r="B3116" t="s">
        <v>5</v>
      </c>
      <c r="C3116" t="s">
        <v>1735</v>
      </c>
      <c r="D3116" t="s">
        <v>7020</v>
      </c>
      <c r="E3116" t="s">
        <v>1710</v>
      </c>
    </row>
    <row r="3117" spans="1:5">
      <c r="A3117" t="s">
        <v>4836</v>
      </c>
      <c r="B3117" t="s">
        <v>5</v>
      </c>
      <c r="C3117" t="s">
        <v>1735</v>
      </c>
      <c r="D3117" t="s">
        <v>7020</v>
      </c>
      <c r="E3117" t="s">
        <v>1711</v>
      </c>
    </row>
    <row r="3118" spans="1:5">
      <c r="A3118" t="s">
        <v>4837</v>
      </c>
      <c r="B3118" t="s">
        <v>5</v>
      </c>
      <c r="C3118" t="s">
        <v>1735</v>
      </c>
      <c r="D3118" t="s">
        <v>7020</v>
      </c>
      <c r="E3118" t="s">
        <v>1712</v>
      </c>
    </row>
    <row r="3119" spans="1:5">
      <c r="A3119" t="s">
        <v>4838</v>
      </c>
      <c r="B3119" t="s">
        <v>5</v>
      </c>
      <c r="C3119" t="s">
        <v>1735</v>
      </c>
      <c r="D3119" t="s">
        <v>7020</v>
      </c>
      <c r="E3119" t="s">
        <v>1713</v>
      </c>
    </row>
    <row r="3120" spans="1:5">
      <c r="A3120" t="s">
        <v>4839</v>
      </c>
      <c r="B3120" t="s">
        <v>5</v>
      </c>
      <c r="C3120" t="s">
        <v>1735</v>
      </c>
      <c r="D3120" t="s">
        <v>7020</v>
      </c>
      <c r="E3120" t="s">
        <v>1714</v>
      </c>
    </row>
    <row r="3121" spans="1:5">
      <c r="A3121" t="s">
        <v>4840</v>
      </c>
      <c r="B3121" t="s">
        <v>5</v>
      </c>
      <c r="C3121" t="s">
        <v>1735</v>
      </c>
      <c r="D3121" t="s">
        <v>7020</v>
      </c>
      <c r="E3121" t="s">
        <v>1715</v>
      </c>
    </row>
    <row r="3122" spans="1:5">
      <c r="A3122" t="s">
        <v>4841</v>
      </c>
      <c r="B3122" t="s">
        <v>5</v>
      </c>
      <c r="C3122" t="s">
        <v>1735</v>
      </c>
      <c r="D3122" t="s">
        <v>7021</v>
      </c>
      <c r="E3122" t="s">
        <v>1702</v>
      </c>
    </row>
    <row r="3123" spans="1:5">
      <c r="A3123" t="s">
        <v>4842</v>
      </c>
      <c r="B3123" t="s">
        <v>5</v>
      </c>
      <c r="C3123" t="s">
        <v>1735</v>
      </c>
      <c r="D3123" t="s">
        <v>7021</v>
      </c>
      <c r="E3123" t="s">
        <v>1705</v>
      </c>
    </row>
    <row r="3124" spans="1:5">
      <c r="A3124" t="s">
        <v>4843</v>
      </c>
      <c r="B3124" t="s">
        <v>5</v>
      </c>
      <c r="C3124" t="s">
        <v>1735</v>
      </c>
      <c r="D3124" t="s">
        <v>7021</v>
      </c>
      <c r="E3124" t="s">
        <v>1706</v>
      </c>
    </row>
    <row r="3125" spans="1:5">
      <c r="A3125" t="s">
        <v>4844</v>
      </c>
      <c r="B3125" t="s">
        <v>5</v>
      </c>
      <c r="C3125" t="s">
        <v>1735</v>
      </c>
      <c r="D3125" t="s">
        <v>7021</v>
      </c>
      <c r="E3125" t="s">
        <v>1707</v>
      </c>
    </row>
    <row r="3126" spans="1:5">
      <c r="A3126" t="s">
        <v>4845</v>
      </c>
      <c r="B3126" t="s">
        <v>5</v>
      </c>
      <c r="C3126" t="s">
        <v>1735</v>
      </c>
      <c r="D3126" t="s">
        <v>7021</v>
      </c>
      <c r="E3126" t="s">
        <v>1708</v>
      </c>
    </row>
    <row r="3127" spans="1:5">
      <c r="A3127" t="s">
        <v>4846</v>
      </c>
      <c r="B3127" t="s">
        <v>5</v>
      </c>
      <c r="C3127" t="s">
        <v>1735</v>
      </c>
      <c r="D3127" t="s">
        <v>7021</v>
      </c>
      <c r="E3127" t="s">
        <v>1709</v>
      </c>
    </row>
    <row r="3128" spans="1:5">
      <c r="A3128" t="s">
        <v>4847</v>
      </c>
      <c r="B3128" t="s">
        <v>5</v>
      </c>
      <c r="C3128" t="s">
        <v>1735</v>
      </c>
      <c r="D3128" t="s">
        <v>7021</v>
      </c>
      <c r="E3128" t="s">
        <v>1710</v>
      </c>
    </row>
    <row r="3129" spans="1:5">
      <c r="A3129" t="s">
        <v>4848</v>
      </c>
      <c r="B3129" t="s">
        <v>5</v>
      </c>
      <c r="C3129" t="s">
        <v>1735</v>
      </c>
      <c r="D3129" t="s">
        <v>7021</v>
      </c>
      <c r="E3129" t="s">
        <v>1711</v>
      </c>
    </row>
    <row r="3130" spans="1:5">
      <c r="A3130" t="s">
        <v>4849</v>
      </c>
      <c r="B3130" t="s">
        <v>5</v>
      </c>
      <c r="C3130" t="s">
        <v>1735</v>
      </c>
      <c r="D3130" t="s">
        <v>7021</v>
      </c>
      <c r="E3130" t="s">
        <v>1712</v>
      </c>
    </row>
    <row r="3131" spans="1:5">
      <c r="A3131" t="s">
        <v>4850</v>
      </c>
      <c r="B3131" t="s">
        <v>5</v>
      </c>
      <c r="C3131" t="s">
        <v>1735</v>
      </c>
      <c r="D3131" t="s">
        <v>7021</v>
      </c>
      <c r="E3131" t="s">
        <v>1713</v>
      </c>
    </row>
    <row r="3132" spans="1:5">
      <c r="A3132" t="s">
        <v>4851</v>
      </c>
      <c r="B3132" t="s">
        <v>5</v>
      </c>
      <c r="C3132" t="s">
        <v>1735</v>
      </c>
      <c r="D3132" t="s">
        <v>7021</v>
      </c>
      <c r="E3132" t="s">
        <v>1714</v>
      </c>
    </row>
    <row r="3133" spans="1:5">
      <c r="A3133" t="s">
        <v>4852</v>
      </c>
      <c r="B3133" t="s">
        <v>5</v>
      </c>
      <c r="C3133" t="s">
        <v>1735</v>
      </c>
      <c r="D3133" t="s">
        <v>7021</v>
      </c>
      <c r="E3133" t="s">
        <v>1715</v>
      </c>
    </row>
    <row r="3134" spans="1:5">
      <c r="A3134" t="s">
        <v>4853</v>
      </c>
      <c r="B3134" t="s">
        <v>5</v>
      </c>
      <c r="C3134" t="s">
        <v>1735</v>
      </c>
      <c r="D3134" t="s">
        <v>7022</v>
      </c>
      <c r="E3134" t="s">
        <v>1702</v>
      </c>
    </row>
    <row r="3135" spans="1:5">
      <c r="A3135" t="s">
        <v>4854</v>
      </c>
      <c r="B3135" t="s">
        <v>5</v>
      </c>
      <c r="C3135" t="s">
        <v>1735</v>
      </c>
      <c r="D3135" t="s">
        <v>7022</v>
      </c>
      <c r="E3135" t="s">
        <v>1705</v>
      </c>
    </row>
    <row r="3136" spans="1:5">
      <c r="A3136" t="s">
        <v>4855</v>
      </c>
      <c r="B3136" t="s">
        <v>5</v>
      </c>
      <c r="C3136" t="s">
        <v>1735</v>
      </c>
      <c r="D3136" t="s">
        <v>7022</v>
      </c>
      <c r="E3136" t="s">
        <v>1706</v>
      </c>
    </row>
    <row r="3137" spans="1:5">
      <c r="A3137" t="s">
        <v>4856</v>
      </c>
      <c r="B3137" t="s">
        <v>5</v>
      </c>
      <c r="C3137" t="s">
        <v>1735</v>
      </c>
      <c r="D3137" t="s">
        <v>7022</v>
      </c>
      <c r="E3137" t="s">
        <v>1707</v>
      </c>
    </row>
    <row r="3138" spans="1:5">
      <c r="A3138" t="s">
        <v>4857</v>
      </c>
      <c r="B3138" t="s">
        <v>5</v>
      </c>
      <c r="C3138" t="s">
        <v>1735</v>
      </c>
      <c r="D3138" t="s">
        <v>7022</v>
      </c>
      <c r="E3138" t="s">
        <v>1708</v>
      </c>
    </row>
    <row r="3139" spans="1:5">
      <c r="A3139" t="s">
        <v>4858</v>
      </c>
      <c r="B3139" t="s">
        <v>5</v>
      </c>
      <c r="C3139" t="s">
        <v>1735</v>
      </c>
      <c r="D3139" t="s">
        <v>7022</v>
      </c>
      <c r="E3139" t="s">
        <v>1709</v>
      </c>
    </row>
    <row r="3140" spans="1:5">
      <c r="A3140" t="s">
        <v>4859</v>
      </c>
      <c r="B3140" t="s">
        <v>5</v>
      </c>
      <c r="C3140" t="s">
        <v>1735</v>
      </c>
      <c r="D3140" t="s">
        <v>7022</v>
      </c>
      <c r="E3140" t="s">
        <v>1710</v>
      </c>
    </row>
    <row r="3141" spans="1:5">
      <c r="A3141" t="s">
        <v>4860</v>
      </c>
      <c r="B3141" t="s">
        <v>5</v>
      </c>
      <c r="C3141" t="s">
        <v>1735</v>
      </c>
      <c r="D3141" t="s">
        <v>7022</v>
      </c>
      <c r="E3141" t="s">
        <v>1711</v>
      </c>
    </row>
    <row r="3142" spans="1:5">
      <c r="A3142" t="s">
        <v>4861</v>
      </c>
      <c r="B3142" t="s">
        <v>5</v>
      </c>
      <c r="C3142" t="s">
        <v>1735</v>
      </c>
      <c r="D3142" t="s">
        <v>7022</v>
      </c>
      <c r="E3142" t="s">
        <v>1712</v>
      </c>
    </row>
    <row r="3143" spans="1:5">
      <c r="A3143" t="s">
        <v>4862</v>
      </c>
      <c r="B3143" t="s">
        <v>5</v>
      </c>
      <c r="C3143" t="s">
        <v>1735</v>
      </c>
      <c r="D3143" t="s">
        <v>7022</v>
      </c>
      <c r="E3143" t="s">
        <v>1713</v>
      </c>
    </row>
    <row r="3144" spans="1:5">
      <c r="A3144" t="s">
        <v>4863</v>
      </c>
      <c r="B3144" t="s">
        <v>5</v>
      </c>
      <c r="C3144" t="s">
        <v>1735</v>
      </c>
      <c r="D3144" t="s">
        <v>7022</v>
      </c>
      <c r="E3144" t="s">
        <v>1714</v>
      </c>
    </row>
    <row r="3145" spans="1:5">
      <c r="A3145" t="s">
        <v>4864</v>
      </c>
      <c r="B3145" t="s">
        <v>5</v>
      </c>
      <c r="C3145" t="s">
        <v>1735</v>
      </c>
      <c r="D3145" t="s">
        <v>7022</v>
      </c>
      <c r="E3145" t="s">
        <v>1715</v>
      </c>
    </row>
    <row r="3146" spans="1:5">
      <c r="A3146" t="s">
        <v>4865</v>
      </c>
      <c r="B3146" t="s">
        <v>5</v>
      </c>
      <c r="C3146" t="s">
        <v>1735</v>
      </c>
      <c r="D3146" t="s">
        <v>7023</v>
      </c>
      <c r="E3146" t="s">
        <v>1702</v>
      </c>
    </row>
    <row r="3147" spans="1:5">
      <c r="A3147" t="s">
        <v>4866</v>
      </c>
      <c r="B3147" t="s">
        <v>5</v>
      </c>
      <c r="C3147" t="s">
        <v>1735</v>
      </c>
      <c r="D3147" t="s">
        <v>7023</v>
      </c>
      <c r="E3147" t="s">
        <v>1705</v>
      </c>
    </row>
    <row r="3148" spans="1:5">
      <c r="A3148" t="s">
        <v>4867</v>
      </c>
      <c r="B3148" t="s">
        <v>5</v>
      </c>
      <c r="C3148" t="s">
        <v>1735</v>
      </c>
      <c r="D3148" t="s">
        <v>7023</v>
      </c>
      <c r="E3148" t="s">
        <v>1706</v>
      </c>
    </row>
    <row r="3149" spans="1:5">
      <c r="A3149" t="s">
        <v>4868</v>
      </c>
      <c r="B3149" t="s">
        <v>5</v>
      </c>
      <c r="C3149" t="s">
        <v>1735</v>
      </c>
      <c r="D3149" t="s">
        <v>7023</v>
      </c>
      <c r="E3149" t="s">
        <v>1707</v>
      </c>
    </row>
    <row r="3150" spans="1:5">
      <c r="A3150" t="s">
        <v>4869</v>
      </c>
      <c r="B3150" t="s">
        <v>5</v>
      </c>
      <c r="C3150" t="s">
        <v>1735</v>
      </c>
      <c r="D3150" t="s">
        <v>7023</v>
      </c>
      <c r="E3150" t="s">
        <v>1708</v>
      </c>
    </row>
    <row r="3151" spans="1:5">
      <c r="A3151" t="s">
        <v>4870</v>
      </c>
      <c r="B3151" t="s">
        <v>5</v>
      </c>
      <c r="C3151" t="s">
        <v>1735</v>
      </c>
      <c r="D3151" t="s">
        <v>7023</v>
      </c>
      <c r="E3151" t="s">
        <v>1709</v>
      </c>
    </row>
    <row r="3152" spans="1:5">
      <c r="A3152" t="s">
        <v>4871</v>
      </c>
      <c r="B3152" t="s">
        <v>5</v>
      </c>
      <c r="C3152" t="s">
        <v>1735</v>
      </c>
      <c r="D3152" t="s">
        <v>7023</v>
      </c>
      <c r="E3152" t="s">
        <v>1710</v>
      </c>
    </row>
    <row r="3153" spans="1:5">
      <c r="A3153" t="s">
        <v>4872</v>
      </c>
      <c r="B3153" t="s">
        <v>5</v>
      </c>
      <c r="C3153" t="s">
        <v>1735</v>
      </c>
      <c r="D3153" t="s">
        <v>7023</v>
      </c>
      <c r="E3153" t="s">
        <v>1711</v>
      </c>
    </row>
    <row r="3154" spans="1:5">
      <c r="A3154" t="s">
        <v>4873</v>
      </c>
      <c r="B3154" t="s">
        <v>5</v>
      </c>
      <c r="C3154" t="s">
        <v>1735</v>
      </c>
      <c r="D3154" t="s">
        <v>7023</v>
      </c>
      <c r="E3154" t="s">
        <v>1712</v>
      </c>
    </row>
    <row r="3155" spans="1:5">
      <c r="A3155" t="s">
        <v>4874</v>
      </c>
      <c r="B3155" t="s">
        <v>5</v>
      </c>
      <c r="C3155" t="s">
        <v>1735</v>
      </c>
      <c r="D3155" t="s">
        <v>7023</v>
      </c>
      <c r="E3155" t="s">
        <v>1713</v>
      </c>
    </row>
    <row r="3156" spans="1:5">
      <c r="A3156" t="s">
        <v>4875</v>
      </c>
      <c r="B3156" t="s">
        <v>5</v>
      </c>
      <c r="C3156" t="s">
        <v>1735</v>
      </c>
      <c r="D3156" t="s">
        <v>7023</v>
      </c>
      <c r="E3156" t="s">
        <v>1714</v>
      </c>
    </row>
    <row r="3157" spans="1:5">
      <c r="A3157" t="s">
        <v>4876</v>
      </c>
      <c r="B3157" t="s">
        <v>5</v>
      </c>
      <c r="C3157" t="s">
        <v>1735</v>
      </c>
      <c r="D3157" t="s">
        <v>7023</v>
      </c>
      <c r="E3157" t="s">
        <v>1715</v>
      </c>
    </row>
    <row r="3158" spans="1:5">
      <c r="A3158" t="s">
        <v>4877</v>
      </c>
      <c r="B3158" t="s">
        <v>5</v>
      </c>
      <c r="C3158" t="s">
        <v>1735</v>
      </c>
      <c r="D3158" t="s">
        <v>7024</v>
      </c>
      <c r="E3158" t="s">
        <v>1702</v>
      </c>
    </row>
    <row r="3159" spans="1:5">
      <c r="A3159" t="s">
        <v>4878</v>
      </c>
      <c r="B3159" t="s">
        <v>5</v>
      </c>
      <c r="C3159" t="s">
        <v>1735</v>
      </c>
      <c r="D3159" t="s">
        <v>7024</v>
      </c>
      <c r="E3159" t="s">
        <v>1705</v>
      </c>
    </row>
    <row r="3160" spans="1:5">
      <c r="A3160" t="s">
        <v>4879</v>
      </c>
      <c r="B3160" t="s">
        <v>5</v>
      </c>
      <c r="C3160" t="s">
        <v>1735</v>
      </c>
      <c r="D3160" t="s">
        <v>7024</v>
      </c>
      <c r="E3160" t="s">
        <v>1706</v>
      </c>
    </row>
    <row r="3161" spans="1:5">
      <c r="A3161" t="s">
        <v>4880</v>
      </c>
      <c r="B3161" t="s">
        <v>5</v>
      </c>
      <c r="C3161" t="s">
        <v>1735</v>
      </c>
      <c r="D3161" t="s">
        <v>7024</v>
      </c>
      <c r="E3161" t="s">
        <v>1707</v>
      </c>
    </row>
    <row r="3162" spans="1:5">
      <c r="A3162" t="s">
        <v>4881</v>
      </c>
      <c r="B3162" t="s">
        <v>5</v>
      </c>
      <c r="C3162" t="s">
        <v>1735</v>
      </c>
      <c r="D3162" t="s">
        <v>7024</v>
      </c>
      <c r="E3162" t="s">
        <v>1708</v>
      </c>
    </row>
    <row r="3163" spans="1:5">
      <c r="A3163" t="s">
        <v>4882</v>
      </c>
      <c r="B3163" t="s">
        <v>5</v>
      </c>
      <c r="C3163" t="s">
        <v>1735</v>
      </c>
      <c r="D3163" t="s">
        <v>7024</v>
      </c>
      <c r="E3163" t="s">
        <v>1709</v>
      </c>
    </row>
    <row r="3164" spans="1:5">
      <c r="A3164" t="s">
        <v>4883</v>
      </c>
      <c r="B3164" t="s">
        <v>5</v>
      </c>
      <c r="C3164" t="s">
        <v>1735</v>
      </c>
      <c r="D3164" t="s">
        <v>7024</v>
      </c>
      <c r="E3164" t="s">
        <v>1710</v>
      </c>
    </row>
    <row r="3165" spans="1:5">
      <c r="A3165" t="s">
        <v>4884</v>
      </c>
      <c r="B3165" t="s">
        <v>5</v>
      </c>
      <c r="C3165" t="s">
        <v>1735</v>
      </c>
      <c r="D3165" t="s">
        <v>7024</v>
      </c>
      <c r="E3165" t="s">
        <v>1711</v>
      </c>
    </row>
    <row r="3166" spans="1:5">
      <c r="A3166" t="s">
        <v>4885</v>
      </c>
      <c r="B3166" t="s">
        <v>5</v>
      </c>
      <c r="C3166" t="s">
        <v>1735</v>
      </c>
      <c r="D3166" t="s">
        <v>7024</v>
      </c>
      <c r="E3166" t="s">
        <v>1712</v>
      </c>
    </row>
    <row r="3167" spans="1:5">
      <c r="A3167" t="s">
        <v>4886</v>
      </c>
      <c r="B3167" t="s">
        <v>5</v>
      </c>
      <c r="C3167" t="s">
        <v>1735</v>
      </c>
      <c r="D3167" t="s">
        <v>7024</v>
      </c>
      <c r="E3167" t="s">
        <v>1713</v>
      </c>
    </row>
    <row r="3168" spans="1:5">
      <c r="A3168" t="s">
        <v>4887</v>
      </c>
      <c r="B3168" t="s">
        <v>5</v>
      </c>
      <c r="C3168" t="s">
        <v>1735</v>
      </c>
      <c r="D3168" t="s">
        <v>7024</v>
      </c>
      <c r="E3168" t="s">
        <v>1714</v>
      </c>
    </row>
    <row r="3169" spans="1:5">
      <c r="A3169" t="s">
        <v>4888</v>
      </c>
      <c r="B3169" t="s">
        <v>5</v>
      </c>
      <c r="C3169" t="s">
        <v>1735</v>
      </c>
      <c r="D3169" t="s">
        <v>7024</v>
      </c>
      <c r="E3169" t="s">
        <v>1715</v>
      </c>
    </row>
    <row r="3170" spans="1:5">
      <c r="A3170" t="s">
        <v>4889</v>
      </c>
      <c r="B3170" t="s">
        <v>5</v>
      </c>
      <c r="C3170" t="s">
        <v>1735</v>
      </c>
      <c r="D3170" t="s">
        <v>7025</v>
      </c>
      <c r="E3170" t="s">
        <v>1702</v>
      </c>
    </row>
    <row r="3171" spans="1:5">
      <c r="A3171" t="s">
        <v>4890</v>
      </c>
      <c r="B3171" t="s">
        <v>5</v>
      </c>
      <c r="C3171" t="s">
        <v>1735</v>
      </c>
      <c r="D3171" t="s">
        <v>7025</v>
      </c>
      <c r="E3171" t="s">
        <v>1705</v>
      </c>
    </row>
    <row r="3172" spans="1:5">
      <c r="A3172" t="s">
        <v>4891</v>
      </c>
      <c r="B3172" t="s">
        <v>5</v>
      </c>
      <c r="C3172" t="s">
        <v>1735</v>
      </c>
      <c r="D3172" t="s">
        <v>7025</v>
      </c>
      <c r="E3172" t="s">
        <v>1706</v>
      </c>
    </row>
    <row r="3173" spans="1:5">
      <c r="A3173" t="s">
        <v>4892</v>
      </c>
      <c r="B3173" t="s">
        <v>5</v>
      </c>
      <c r="C3173" t="s">
        <v>1735</v>
      </c>
      <c r="D3173" t="s">
        <v>7025</v>
      </c>
      <c r="E3173" t="s">
        <v>1707</v>
      </c>
    </row>
    <row r="3174" spans="1:5">
      <c r="A3174" t="s">
        <v>4893</v>
      </c>
      <c r="B3174" t="s">
        <v>5</v>
      </c>
      <c r="C3174" t="s">
        <v>1735</v>
      </c>
      <c r="D3174" t="s">
        <v>7025</v>
      </c>
      <c r="E3174" t="s">
        <v>1708</v>
      </c>
    </row>
    <row r="3175" spans="1:5">
      <c r="A3175" t="s">
        <v>4894</v>
      </c>
      <c r="B3175" t="s">
        <v>5</v>
      </c>
      <c r="C3175" t="s">
        <v>1735</v>
      </c>
      <c r="D3175" t="s">
        <v>7025</v>
      </c>
      <c r="E3175" t="s">
        <v>1709</v>
      </c>
    </row>
    <row r="3176" spans="1:5">
      <c r="A3176" t="s">
        <v>4895</v>
      </c>
      <c r="B3176" t="s">
        <v>5</v>
      </c>
      <c r="C3176" t="s">
        <v>1735</v>
      </c>
      <c r="D3176" t="s">
        <v>7025</v>
      </c>
      <c r="E3176" t="s">
        <v>1710</v>
      </c>
    </row>
    <row r="3177" spans="1:5">
      <c r="A3177" t="s">
        <v>4896</v>
      </c>
      <c r="B3177" t="s">
        <v>5</v>
      </c>
      <c r="C3177" t="s">
        <v>1735</v>
      </c>
      <c r="D3177" t="s">
        <v>7025</v>
      </c>
      <c r="E3177" t="s">
        <v>1711</v>
      </c>
    </row>
    <row r="3178" spans="1:5">
      <c r="A3178" t="s">
        <v>4897</v>
      </c>
      <c r="B3178" t="s">
        <v>5</v>
      </c>
      <c r="C3178" t="s">
        <v>1735</v>
      </c>
      <c r="D3178" t="s">
        <v>7025</v>
      </c>
      <c r="E3178" t="s">
        <v>1712</v>
      </c>
    </row>
    <row r="3179" spans="1:5">
      <c r="A3179" t="s">
        <v>4898</v>
      </c>
      <c r="B3179" t="s">
        <v>5</v>
      </c>
      <c r="C3179" t="s">
        <v>1735</v>
      </c>
      <c r="D3179" t="s">
        <v>7025</v>
      </c>
      <c r="E3179" t="s">
        <v>1713</v>
      </c>
    </row>
    <row r="3180" spans="1:5">
      <c r="A3180" t="s">
        <v>4899</v>
      </c>
      <c r="B3180" t="s">
        <v>5</v>
      </c>
      <c r="C3180" t="s">
        <v>1735</v>
      </c>
      <c r="D3180" t="s">
        <v>7025</v>
      </c>
      <c r="E3180" t="s">
        <v>1714</v>
      </c>
    </row>
    <row r="3181" spans="1:5">
      <c r="A3181" t="s">
        <v>4900</v>
      </c>
      <c r="B3181" t="s">
        <v>5</v>
      </c>
      <c r="C3181" t="s">
        <v>1735</v>
      </c>
      <c r="D3181" t="s">
        <v>7025</v>
      </c>
      <c r="E3181" t="s">
        <v>1715</v>
      </c>
    </row>
    <row r="3182" spans="1:5">
      <c r="A3182" t="s">
        <v>4901</v>
      </c>
      <c r="B3182" t="s">
        <v>5</v>
      </c>
      <c r="C3182" t="s">
        <v>1736</v>
      </c>
      <c r="D3182" t="s">
        <v>7001</v>
      </c>
      <c r="E3182" t="s">
        <v>1702</v>
      </c>
    </row>
    <row r="3183" spans="1:5">
      <c r="A3183" t="s">
        <v>4902</v>
      </c>
      <c r="B3183" t="s">
        <v>5</v>
      </c>
      <c r="C3183" t="s">
        <v>1736</v>
      </c>
      <c r="D3183" t="s">
        <v>7001</v>
      </c>
      <c r="E3183" t="s">
        <v>1705</v>
      </c>
    </row>
    <row r="3184" spans="1:5">
      <c r="A3184" t="s">
        <v>4903</v>
      </c>
      <c r="B3184" t="s">
        <v>5</v>
      </c>
      <c r="C3184" t="s">
        <v>1736</v>
      </c>
      <c r="D3184" t="s">
        <v>7001</v>
      </c>
      <c r="E3184" t="s">
        <v>1706</v>
      </c>
    </row>
    <row r="3185" spans="1:5">
      <c r="A3185" t="s">
        <v>4904</v>
      </c>
      <c r="B3185" t="s">
        <v>5</v>
      </c>
      <c r="C3185" t="s">
        <v>1736</v>
      </c>
      <c r="D3185" t="s">
        <v>7001</v>
      </c>
      <c r="E3185" t="s">
        <v>1707</v>
      </c>
    </row>
    <row r="3186" spans="1:5">
      <c r="A3186" t="s">
        <v>4905</v>
      </c>
      <c r="B3186" t="s">
        <v>5</v>
      </c>
      <c r="C3186" t="s">
        <v>1736</v>
      </c>
      <c r="D3186" t="s">
        <v>7001</v>
      </c>
      <c r="E3186" t="s">
        <v>1708</v>
      </c>
    </row>
    <row r="3187" spans="1:5">
      <c r="A3187" t="s">
        <v>4906</v>
      </c>
      <c r="B3187" t="s">
        <v>5</v>
      </c>
      <c r="C3187" t="s">
        <v>1736</v>
      </c>
      <c r="D3187" t="s">
        <v>7001</v>
      </c>
      <c r="E3187" t="s">
        <v>1709</v>
      </c>
    </row>
    <row r="3188" spans="1:5">
      <c r="A3188" t="s">
        <v>4907</v>
      </c>
      <c r="B3188" t="s">
        <v>5</v>
      </c>
      <c r="C3188" t="s">
        <v>1736</v>
      </c>
      <c r="D3188" t="s">
        <v>7001</v>
      </c>
      <c r="E3188" t="s">
        <v>1710</v>
      </c>
    </row>
    <row r="3189" spans="1:5">
      <c r="A3189" t="s">
        <v>4908</v>
      </c>
      <c r="B3189" t="s">
        <v>5</v>
      </c>
      <c r="C3189" t="s">
        <v>1736</v>
      </c>
      <c r="D3189" t="s">
        <v>7001</v>
      </c>
      <c r="E3189" t="s">
        <v>1711</v>
      </c>
    </row>
    <row r="3190" spans="1:5">
      <c r="A3190" t="s">
        <v>4909</v>
      </c>
      <c r="B3190" t="s">
        <v>5</v>
      </c>
      <c r="C3190" t="s">
        <v>1736</v>
      </c>
      <c r="D3190" t="s">
        <v>7001</v>
      </c>
      <c r="E3190" t="s">
        <v>1712</v>
      </c>
    </row>
    <row r="3191" spans="1:5">
      <c r="A3191" t="s">
        <v>4910</v>
      </c>
      <c r="B3191" t="s">
        <v>5</v>
      </c>
      <c r="C3191" t="s">
        <v>1736</v>
      </c>
      <c r="D3191" t="s">
        <v>7001</v>
      </c>
      <c r="E3191" t="s">
        <v>1713</v>
      </c>
    </row>
    <row r="3192" spans="1:5">
      <c r="A3192" t="s">
        <v>4911</v>
      </c>
      <c r="B3192" t="s">
        <v>5</v>
      </c>
      <c r="C3192" t="s">
        <v>1736</v>
      </c>
      <c r="D3192" t="s">
        <v>7001</v>
      </c>
      <c r="E3192" t="s">
        <v>1714</v>
      </c>
    </row>
    <row r="3193" spans="1:5">
      <c r="A3193" t="s">
        <v>4912</v>
      </c>
      <c r="B3193" t="s">
        <v>5</v>
      </c>
      <c r="C3193" t="s">
        <v>1736</v>
      </c>
      <c r="D3193" t="s">
        <v>7001</v>
      </c>
      <c r="E3193" t="s">
        <v>1715</v>
      </c>
    </row>
    <row r="3194" spans="1:5">
      <c r="A3194" t="s">
        <v>4913</v>
      </c>
      <c r="B3194" t="s">
        <v>5</v>
      </c>
      <c r="C3194" t="s">
        <v>1736</v>
      </c>
      <c r="D3194" t="s">
        <v>7002</v>
      </c>
      <c r="E3194" t="s">
        <v>1702</v>
      </c>
    </row>
    <row r="3195" spans="1:5">
      <c r="A3195" t="s">
        <v>4914</v>
      </c>
      <c r="B3195" t="s">
        <v>5</v>
      </c>
      <c r="C3195" t="s">
        <v>1736</v>
      </c>
      <c r="D3195" t="s">
        <v>7002</v>
      </c>
      <c r="E3195" t="s">
        <v>1705</v>
      </c>
    </row>
    <row r="3196" spans="1:5">
      <c r="A3196" t="s">
        <v>4915</v>
      </c>
      <c r="B3196" t="s">
        <v>5</v>
      </c>
      <c r="C3196" t="s">
        <v>1736</v>
      </c>
      <c r="D3196" t="s">
        <v>7002</v>
      </c>
      <c r="E3196" t="s">
        <v>1706</v>
      </c>
    </row>
    <row r="3197" spans="1:5">
      <c r="A3197" t="s">
        <v>4916</v>
      </c>
      <c r="B3197" t="s">
        <v>5</v>
      </c>
      <c r="C3197" t="s">
        <v>1736</v>
      </c>
      <c r="D3197" t="s">
        <v>7002</v>
      </c>
      <c r="E3197" t="s">
        <v>1707</v>
      </c>
    </row>
    <row r="3198" spans="1:5">
      <c r="A3198" t="s">
        <v>4917</v>
      </c>
      <c r="B3198" t="s">
        <v>5</v>
      </c>
      <c r="C3198" t="s">
        <v>1736</v>
      </c>
      <c r="D3198" t="s">
        <v>7002</v>
      </c>
      <c r="E3198" t="s">
        <v>1708</v>
      </c>
    </row>
    <row r="3199" spans="1:5">
      <c r="A3199" t="s">
        <v>4918</v>
      </c>
      <c r="B3199" t="s">
        <v>5</v>
      </c>
      <c r="C3199" t="s">
        <v>1736</v>
      </c>
      <c r="D3199" t="s">
        <v>7002</v>
      </c>
      <c r="E3199" t="s">
        <v>1709</v>
      </c>
    </row>
    <row r="3200" spans="1:5">
      <c r="A3200" t="s">
        <v>4919</v>
      </c>
      <c r="B3200" t="s">
        <v>5</v>
      </c>
      <c r="C3200" t="s">
        <v>1736</v>
      </c>
      <c r="D3200" t="s">
        <v>7002</v>
      </c>
      <c r="E3200" t="s">
        <v>1710</v>
      </c>
    </row>
    <row r="3201" spans="1:5">
      <c r="A3201" t="s">
        <v>4920</v>
      </c>
      <c r="B3201" t="s">
        <v>5</v>
      </c>
      <c r="C3201" t="s">
        <v>1736</v>
      </c>
      <c r="D3201" t="s">
        <v>7002</v>
      </c>
      <c r="E3201" t="s">
        <v>1711</v>
      </c>
    </row>
    <row r="3202" spans="1:5">
      <c r="A3202" t="s">
        <v>4921</v>
      </c>
      <c r="B3202" t="s">
        <v>5</v>
      </c>
      <c r="C3202" t="s">
        <v>1736</v>
      </c>
      <c r="D3202" t="s">
        <v>7002</v>
      </c>
      <c r="E3202" t="s">
        <v>1712</v>
      </c>
    </row>
    <row r="3203" spans="1:5">
      <c r="A3203" t="s">
        <v>4922</v>
      </c>
      <c r="B3203" t="s">
        <v>5</v>
      </c>
      <c r="C3203" t="s">
        <v>1736</v>
      </c>
      <c r="D3203" t="s">
        <v>7002</v>
      </c>
      <c r="E3203" t="s">
        <v>1713</v>
      </c>
    </row>
    <row r="3204" spans="1:5">
      <c r="A3204" t="s">
        <v>4923</v>
      </c>
      <c r="B3204" t="s">
        <v>5</v>
      </c>
      <c r="C3204" t="s">
        <v>1736</v>
      </c>
      <c r="D3204" t="s">
        <v>7002</v>
      </c>
      <c r="E3204" t="s">
        <v>1714</v>
      </c>
    </row>
    <row r="3205" spans="1:5">
      <c r="A3205" t="s">
        <v>4924</v>
      </c>
      <c r="B3205" t="s">
        <v>5</v>
      </c>
      <c r="C3205" t="s">
        <v>1736</v>
      </c>
      <c r="D3205" t="s">
        <v>7002</v>
      </c>
      <c r="E3205" t="s">
        <v>1715</v>
      </c>
    </row>
    <row r="3206" spans="1:5">
      <c r="A3206" t="s">
        <v>4925</v>
      </c>
      <c r="B3206" t="s">
        <v>5</v>
      </c>
      <c r="C3206" t="s">
        <v>1736</v>
      </c>
      <c r="D3206" t="s">
        <v>7003</v>
      </c>
      <c r="E3206" t="s">
        <v>1702</v>
      </c>
    </row>
    <row r="3207" spans="1:5">
      <c r="A3207" t="s">
        <v>4926</v>
      </c>
      <c r="B3207" t="s">
        <v>5</v>
      </c>
      <c r="C3207" t="s">
        <v>1736</v>
      </c>
      <c r="D3207" t="s">
        <v>7003</v>
      </c>
      <c r="E3207" t="s">
        <v>1705</v>
      </c>
    </row>
    <row r="3208" spans="1:5">
      <c r="A3208" t="s">
        <v>4927</v>
      </c>
      <c r="B3208" t="s">
        <v>5</v>
      </c>
      <c r="C3208" t="s">
        <v>1736</v>
      </c>
      <c r="D3208" t="s">
        <v>7003</v>
      </c>
      <c r="E3208" t="s">
        <v>1706</v>
      </c>
    </row>
    <row r="3209" spans="1:5">
      <c r="A3209" t="s">
        <v>4928</v>
      </c>
      <c r="B3209" t="s">
        <v>5</v>
      </c>
      <c r="C3209" t="s">
        <v>1736</v>
      </c>
      <c r="D3209" t="s">
        <v>7003</v>
      </c>
      <c r="E3209" t="s">
        <v>1707</v>
      </c>
    </row>
    <row r="3210" spans="1:5">
      <c r="A3210" t="s">
        <v>4929</v>
      </c>
      <c r="B3210" t="s">
        <v>5</v>
      </c>
      <c r="C3210" t="s">
        <v>1736</v>
      </c>
      <c r="D3210" t="s">
        <v>7003</v>
      </c>
      <c r="E3210" t="s">
        <v>1708</v>
      </c>
    </row>
    <row r="3211" spans="1:5">
      <c r="A3211" t="s">
        <v>4930</v>
      </c>
      <c r="B3211" t="s">
        <v>5</v>
      </c>
      <c r="C3211" t="s">
        <v>1736</v>
      </c>
      <c r="D3211" t="s">
        <v>7003</v>
      </c>
      <c r="E3211" t="s">
        <v>1709</v>
      </c>
    </row>
    <row r="3212" spans="1:5">
      <c r="A3212" t="s">
        <v>4931</v>
      </c>
      <c r="B3212" t="s">
        <v>5</v>
      </c>
      <c r="C3212" t="s">
        <v>1736</v>
      </c>
      <c r="D3212" t="s">
        <v>7003</v>
      </c>
      <c r="E3212" t="s">
        <v>1710</v>
      </c>
    </row>
    <row r="3213" spans="1:5">
      <c r="A3213" t="s">
        <v>4932</v>
      </c>
      <c r="B3213" t="s">
        <v>5</v>
      </c>
      <c r="C3213" t="s">
        <v>1736</v>
      </c>
      <c r="D3213" t="s">
        <v>7003</v>
      </c>
      <c r="E3213" t="s">
        <v>1711</v>
      </c>
    </row>
    <row r="3214" spans="1:5">
      <c r="A3214" t="s">
        <v>4933</v>
      </c>
      <c r="B3214" t="s">
        <v>5</v>
      </c>
      <c r="C3214" t="s">
        <v>1736</v>
      </c>
      <c r="D3214" t="s">
        <v>7003</v>
      </c>
      <c r="E3214" t="s">
        <v>1712</v>
      </c>
    </row>
    <row r="3215" spans="1:5">
      <c r="A3215" t="s">
        <v>4934</v>
      </c>
      <c r="B3215" t="s">
        <v>5</v>
      </c>
      <c r="C3215" t="s">
        <v>1736</v>
      </c>
      <c r="D3215" t="s">
        <v>7003</v>
      </c>
      <c r="E3215" t="s">
        <v>1713</v>
      </c>
    </row>
    <row r="3216" spans="1:5">
      <c r="A3216" t="s">
        <v>4935</v>
      </c>
      <c r="B3216" t="s">
        <v>5</v>
      </c>
      <c r="C3216" t="s">
        <v>1736</v>
      </c>
      <c r="D3216" t="s">
        <v>7003</v>
      </c>
      <c r="E3216" t="s">
        <v>1714</v>
      </c>
    </row>
    <row r="3217" spans="1:5">
      <c r="A3217" t="s">
        <v>4936</v>
      </c>
      <c r="B3217" t="s">
        <v>5</v>
      </c>
      <c r="C3217" t="s">
        <v>1736</v>
      </c>
      <c r="D3217" t="s">
        <v>7003</v>
      </c>
      <c r="E3217" t="s">
        <v>1715</v>
      </c>
    </row>
    <row r="3218" spans="1:5">
      <c r="A3218" t="s">
        <v>4937</v>
      </c>
      <c r="B3218" t="s">
        <v>5</v>
      </c>
      <c r="C3218" t="s">
        <v>1736</v>
      </c>
      <c r="D3218" t="s">
        <v>7004</v>
      </c>
      <c r="E3218" t="s">
        <v>1702</v>
      </c>
    </row>
    <row r="3219" spans="1:5">
      <c r="A3219" t="s">
        <v>4938</v>
      </c>
      <c r="B3219" t="s">
        <v>5</v>
      </c>
      <c r="C3219" t="s">
        <v>1736</v>
      </c>
      <c r="D3219" t="s">
        <v>7004</v>
      </c>
      <c r="E3219" t="s">
        <v>1705</v>
      </c>
    </row>
    <row r="3220" spans="1:5">
      <c r="A3220" t="s">
        <v>4939</v>
      </c>
      <c r="B3220" t="s">
        <v>5</v>
      </c>
      <c r="C3220" t="s">
        <v>1736</v>
      </c>
      <c r="D3220" t="s">
        <v>7004</v>
      </c>
      <c r="E3220" t="s">
        <v>1706</v>
      </c>
    </row>
    <row r="3221" spans="1:5">
      <c r="A3221" t="s">
        <v>4940</v>
      </c>
      <c r="B3221" t="s">
        <v>5</v>
      </c>
      <c r="C3221" t="s">
        <v>1736</v>
      </c>
      <c r="D3221" t="s">
        <v>7004</v>
      </c>
      <c r="E3221" t="s">
        <v>1707</v>
      </c>
    </row>
    <row r="3222" spans="1:5">
      <c r="A3222" t="s">
        <v>4941</v>
      </c>
      <c r="B3222" t="s">
        <v>5</v>
      </c>
      <c r="C3222" t="s">
        <v>1736</v>
      </c>
      <c r="D3222" t="s">
        <v>7004</v>
      </c>
      <c r="E3222" t="s">
        <v>1708</v>
      </c>
    </row>
    <row r="3223" spans="1:5">
      <c r="A3223" t="s">
        <v>4942</v>
      </c>
      <c r="B3223" t="s">
        <v>5</v>
      </c>
      <c r="C3223" t="s">
        <v>1736</v>
      </c>
      <c r="D3223" t="s">
        <v>7004</v>
      </c>
      <c r="E3223" t="s">
        <v>1709</v>
      </c>
    </row>
    <row r="3224" spans="1:5">
      <c r="A3224" t="s">
        <v>4943</v>
      </c>
      <c r="B3224" t="s">
        <v>5</v>
      </c>
      <c r="C3224" t="s">
        <v>1736</v>
      </c>
      <c r="D3224" t="s">
        <v>7004</v>
      </c>
      <c r="E3224" t="s">
        <v>1710</v>
      </c>
    </row>
    <row r="3225" spans="1:5">
      <c r="A3225" t="s">
        <v>4944</v>
      </c>
      <c r="B3225" t="s">
        <v>5</v>
      </c>
      <c r="C3225" t="s">
        <v>1736</v>
      </c>
      <c r="D3225" t="s">
        <v>7004</v>
      </c>
      <c r="E3225" t="s">
        <v>1711</v>
      </c>
    </row>
    <row r="3226" spans="1:5">
      <c r="A3226" t="s">
        <v>4945</v>
      </c>
      <c r="B3226" t="s">
        <v>5</v>
      </c>
      <c r="C3226" t="s">
        <v>1736</v>
      </c>
      <c r="D3226" t="s">
        <v>7004</v>
      </c>
      <c r="E3226" t="s">
        <v>1712</v>
      </c>
    </row>
    <row r="3227" spans="1:5">
      <c r="A3227" t="s">
        <v>4946</v>
      </c>
      <c r="B3227" t="s">
        <v>5</v>
      </c>
      <c r="C3227" t="s">
        <v>1736</v>
      </c>
      <c r="D3227" t="s">
        <v>7004</v>
      </c>
      <c r="E3227" t="s">
        <v>1713</v>
      </c>
    </row>
    <row r="3228" spans="1:5">
      <c r="A3228" t="s">
        <v>4947</v>
      </c>
      <c r="B3228" t="s">
        <v>5</v>
      </c>
      <c r="C3228" t="s">
        <v>1736</v>
      </c>
      <c r="D3228" t="s">
        <v>7004</v>
      </c>
      <c r="E3228" t="s">
        <v>1714</v>
      </c>
    </row>
    <row r="3229" spans="1:5">
      <c r="A3229" t="s">
        <v>4948</v>
      </c>
      <c r="B3229" t="s">
        <v>5</v>
      </c>
      <c r="C3229" t="s">
        <v>1736</v>
      </c>
      <c r="D3229" t="s">
        <v>7004</v>
      </c>
      <c r="E3229" t="s">
        <v>1715</v>
      </c>
    </row>
    <row r="3230" spans="1:5">
      <c r="A3230" t="s">
        <v>4949</v>
      </c>
      <c r="B3230" t="s">
        <v>5</v>
      </c>
      <c r="C3230" t="s">
        <v>1736</v>
      </c>
      <c r="D3230" t="s">
        <v>7005</v>
      </c>
      <c r="E3230" t="s">
        <v>1702</v>
      </c>
    </row>
    <row r="3231" spans="1:5">
      <c r="A3231" t="s">
        <v>4950</v>
      </c>
      <c r="B3231" t="s">
        <v>5</v>
      </c>
      <c r="C3231" t="s">
        <v>1736</v>
      </c>
      <c r="D3231" t="s">
        <v>7005</v>
      </c>
      <c r="E3231" t="s">
        <v>1705</v>
      </c>
    </row>
    <row r="3232" spans="1:5">
      <c r="A3232" t="s">
        <v>4951</v>
      </c>
      <c r="B3232" t="s">
        <v>5</v>
      </c>
      <c r="C3232" t="s">
        <v>1736</v>
      </c>
      <c r="D3232" t="s">
        <v>7005</v>
      </c>
      <c r="E3232" t="s">
        <v>1706</v>
      </c>
    </row>
    <row r="3233" spans="1:5">
      <c r="A3233" t="s">
        <v>4952</v>
      </c>
      <c r="B3233" t="s">
        <v>5</v>
      </c>
      <c r="C3233" t="s">
        <v>1736</v>
      </c>
      <c r="D3233" t="s">
        <v>7005</v>
      </c>
      <c r="E3233" t="s">
        <v>1707</v>
      </c>
    </row>
    <row r="3234" spans="1:5">
      <c r="A3234" t="s">
        <v>4953</v>
      </c>
      <c r="B3234" t="s">
        <v>5</v>
      </c>
      <c r="C3234" t="s">
        <v>1736</v>
      </c>
      <c r="D3234" t="s">
        <v>7005</v>
      </c>
      <c r="E3234" t="s">
        <v>1708</v>
      </c>
    </row>
    <row r="3235" spans="1:5">
      <c r="A3235" t="s">
        <v>4954</v>
      </c>
      <c r="B3235" t="s">
        <v>5</v>
      </c>
      <c r="C3235" t="s">
        <v>1736</v>
      </c>
      <c r="D3235" t="s">
        <v>7005</v>
      </c>
      <c r="E3235" t="s">
        <v>1709</v>
      </c>
    </row>
    <row r="3236" spans="1:5">
      <c r="A3236" t="s">
        <v>4955</v>
      </c>
      <c r="B3236" t="s">
        <v>5</v>
      </c>
      <c r="C3236" t="s">
        <v>1736</v>
      </c>
      <c r="D3236" t="s">
        <v>7005</v>
      </c>
      <c r="E3236" t="s">
        <v>1710</v>
      </c>
    </row>
    <row r="3237" spans="1:5">
      <c r="A3237" t="s">
        <v>4956</v>
      </c>
      <c r="B3237" t="s">
        <v>5</v>
      </c>
      <c r="C3237" t="s">
        <v>1736</v>
      </c>
      <c r="D3237" t="s">
        <v>7005</v>
      </c>
      <c r="E3237" t="s">
        <v>1711</v>
      </c>
    </row>
    <row r="3238" spans="1:5">
      <c r="A3238" t="s">
        <v>4957</v>
      </c>
      <c r="B3238" t="s">
        <v>5</v>
      </c>
      <c r="C3238" t="s">
        <v>1736</v>
      </c>
      <c r="D3238" t="s">
        <v>7005</v>
      </c>
      <c r="E3238" t="s">
        <v>1712</v>
      </c>
    </row>
    <row r="3239" spans="1:5">
      <c r="A3239" t="s">
        <v>4958</v>
      </c>
      <c r="B3239" t="s">
        <v>5</v>
      </c>
      <c r="C3239" t="s">
        <v>1736</v>
      </c>
      <c r="D3239" t="s">
        <v>7005</v>
      </c>
      <c r="E3239" t="s">
        <v>1713</v>
      </c>
    </row>
    <row r="3240" spans="1:5">
      <c r="A3240" t="s">
        <v>4959</v>
      </c>
      <c r="B3240" t="s">
        <v>5</v>
      </c>
      <c r="C3240" t="s">
        <v>1736</v>
      </c>
      <c r="D3240" t="s">
        <v>7005</v>
      </c>
      <c r="E3240" t="s">
        <v>1714</v>
      </c>
    </row>
    <row r="3241" spans="1:5">
      <c r="A3241" t="s">
        <v>4960</v>
      </c>
      <c r="B3241" t="s">
        <v>5</v>
      </c>
      <c r="C3241" t="s">
        <v>1736</v>
      </c>
      <c r="D3241" t="s">
        <v>7005</v>
      </c>
      <c r="E3241" t="s">
        <v>1715</v>
      </c>
    </row>
    <row r="3242" spans="1:5">
      <c r="A3242" t="s">
        <v>4961</v>
      </c>
      <c r="B3242" t="s">
        <v>5</v>
      </c>
      <c r="C3242" t="s">
        <v>1736</v>
      </c>
      <c r="D3242" t="s">
        <v>7006</v>
      </c>
      <c r="E3242" t="s">
        <v>1702</v>
      </c>
    </row>
    <row r="3243" spans="1:5">
      <c r="A3243" t="s">
        <v>4962</v>
      </c>
      <c r="B3243" t="s">
        <v>5</v>
      </c>
      <c r="C3243" t="s">
        <v>1736</v>
      </c>
      <c r="D3243" t="s">
        <v>7006</v>
      </c>
      <c r="E3243" t="s">
        <v>1705</v>
      </c>
    </row>
    <row r="3244" spans="1:5">
      <c r="A3244" t="s">
        <v>4963</v>
      </c>
      <c r="B3244" t="s">
        <v>5</v>
      </c>
      <c r="C3244" t="s">
        <v>1736</v>
      </c>
      <c r="D3244" t="s">
        <v>7006</v>
      </c>
      <c r="E3244" t="s">
        <v>1706</v>
      </c>
    </row>
    <row r="3245" spans="1:5">
      <c r="A3245" t="s">
        <v>4964</v>
      </c>
      <c r="B3245" t="s">
        <v>5</v>
      </c>
      <c r="C3245" t="s">
        <v>1736</v>
      </c>
      <c r="D3245" t="s">
        <v>7006</v>
      </c>
      <c r="E3245" t="s">
        <v>1707</v>
      </c>
    </row>
    <row r="3246" spans="1:5">
      <c r="A3246" t="s">
        <v>4965</v>
      </c>
      <c r="B3246" t="s">
        <v>5</v>
      </c>
      <c r="C3246" t="s">
        <v>1736</v>
      </c>
      <c r="D3246" t="s">
        <v>7006</v>
      </c>
      <c r="E3246" t="s">
        <v>1708</v>
      </c>
    </row>
    <row r="3247" spans="1:5">
      <c r="A3247" t="s">
        <v>4966</v>
      </c>
      <c r="B3247" t="s">
        <v>5</v>
      </c>
      <c r="C3247" t="s">
        <v>1736</v>
      </c>
      <c r="D3247" t="s">
        <v>7006</v>
      </c>
      <c r="E3247" t="s">
        <v>1709</v>
      </c>
    </row>
    <row r="3248" spans="1:5">
      <c r="A3248" t="s">
        <v>4967</v>
      </c>
      <c r="B3248" t="s">
        <v>5</v>
      </c>
      <c r="C3248" t="s">
        <v>1736</v>
      </c>
      <c r="D3248" t="s">
        <v>7006</v>
      </c>
      <c r="E3248" t="s">
        <v>1710</v>
      </c>
    </row>
    <row r="3249" spans="1:5">
      <c r="A3249" t="s">
        <v>4968</v>
      </c>
      <c r="B3249" t="s">
        <v>5</v>
      </c>
      <c r="C3249" t="s">
        <v>1736</v>
      </c>
      <c r="D3249" t="s">
        <v>7006</v>
      </c>
      <c r="E3249" t="s">
        <v>1711</v>
      </c>
    </row>
    <row r="3250" spans="1:5">
      <c r="A3250" t="s">
        <v>4969</v>
      </c>
      <c r="B3250" t="s">
        <v>5</v>
      </c>
      <c r="C3250" t="s">
        <v>1736</v>
      </c>
      <c r="D3250" t="s">
        <v>7006</v>
      </c>
      <c r="E3250" t="s">
        <v>1712</v>
      </c>
    </row>
    <row r="3251" spans="1:5">
      <c r="A3251" t="s">
        <v>4970</v>
      </c>
      <c r="B3251" t="s">
        <v>5</v>
      </c>
      <c r="C3251" t="s">
        <v>1736</v>
      </c>
      <c r="D3251" t="s">
        <v>7006</v>
      </c>
      <c r="E3251" t="s">
        <v>1713</v>
      </c>
    </row>
    <row r="3252" spans="1:5">
      <c r="A3252" t="s">
        <v>4971</v>
      </c>
      <c r="B3252" t="s">
        <v>5</v>
      </c>
      <c r="C3252" t="s">
        <v>1736</v>
      </c>
      <c r="D3252" t="s">
        <v>7006</v>
      </c>
      <c r="E3252" t="s">
        <v>1714</v>
      </c>
    </row>
    <row r="3253" spans="1:5">
      <c r="A3253" t="s">
        <v>4972</v>
      </c>
      <c r="B3253" t="s">
        <v>5</v>
      </c>
      <c r="C3253" t="s">
        <v>1736</v>
      </c>
      <c r="D3253" t="s">
        <v>7006</v>
      </c>
      <c r="E3253" t="s">
        <v>1715</v>
      </c>
    </row>
    <row r="3254" spans="1:5">
      <c r="A3254" t="s">
        <v>4973</v>
      </c>
      <c r="B3254" t="s">
        <v>5</v>
      </c>
      <c r="C3254" t="s">
        <v>1736</v>
      </c>
      <c r="D3254" t="s">
        <v>7007</v>
      </c>
      <c r="E3254" t="s">
        <v>1702</v>
      </c>
    </row>
    <row r="3255" spans="1:5">
      <c r="A3255" t="s">
        <v>4974</v>
      </c>
      <c r="B3255" t="s">
        <v>5</v>
      </c>
      <c r="C3255" t="s">
        <v>1736</v>
      </c>
      <c r="D3255" t="s">
        <v>7007</v>
      </c>
      <c r="E3255" t="s">
        <v>1705</v>
      </c>
    </row>
    <row r="3256" spans="1:5">
      <c r="A3256" t="s">
        <v>4975</v>
      </c>
      <c r="B3256" t="s">
        <v>5</v>
      </c>
      <c r="C3256" t="s">
        <v>1736</v>
      </c>
      <c r="D3256" t="s">
        <v>7007</v>
      </c>
      <c r="E3256" t="s">
        <v>1706</v>
      </c>
    </row>
    <row r="3257" spans="1:5">
      <c r="A3257" t="s">
        <v>4976</v>
      </c>
      <c r="B3257" t="s">
        <v>5</v>
      </c>
      <c r="C3257" t="s">
        <v>1736</v>
      </c>
      <c r="D3257" t="s">
        <v>7007</v>
      </c>
      <c r="E3257" t="s">
        <v>1707</v>
      </c>
    </row>
    <row r="3258" spans="1:5">
      <c r="A3258" t="s">
        <v>4977</v>
      </c>
      <c r="B3258" t="s">
        <v>5</v>
      </c>
      <c r="C3258" t="s">
        <v>1736</v>
      </c>
      <c r="D3258" t="s">
        <v>7007</v>
      </c>
      <c r="E3258" t="s">
        <v>1708</v>
      </c>
    </row>
    <row r="3259" spans="1:5">
      <c r="A3259" t="s">
        <v>4978</v>
      </c>
      <c r="B3259" t="s">
        <v>5</v>
      </c>
      <c r="C3259" t="s">
        <v>1736</v>
      </c>
      <c r="D3259" t="s">
        <v>7007</v>
      </c>
      <c r="E3259" t="s">
        <v>1709</v>
      </c>
    </row>
    <row r="3260" spans="1:5">
      <c r="A3260" t="s">
        <v>4979</v>
      </c>
      <c r="B3260" t="s">
        <v>5</v>
      </c>
      <c r="C3260" t="s">
        <v>1736</v>
      </c>
      <c r="D3260" t="s">
        <v>7007</v>
      </c>
      <c r="E3260" t="s">
        <v>1710</v>
      </c>
    </row>
    <row r="3261" spans="1:5">
      <c r="A3261" t="s">
        <v>4980</v>
      </c>
      <c r="B3261" t="s">
        <v>5</v>
      </c>
      <c r="C3261" t="s">
        <v>1736</v>
      </c>
      <c r="D3261" t="s">
        <v>7007</v>
      </c>
      <c r="E3261" t="s">
        <v>1711</v>
      </c>
    </row>
    <row r="3262" spans="1:5">
      <c r="A3262" t="s">
        <v>4981</v>
      </c>
      <c r="B3262" t="s">
        <v>5</v>
      </c>
      <c r="C3262" t="s">
        <v>1736</v>
      </c>
      <c r="D3262" t="s">
        <v>7007</v>
      </c>
      <c r="E3262" t="s">
        <v>1712</v>
      </c>
    </row>
    <row r="3263" spans="1:5">
      <c r="A3263" t="s">
        <v>4982</v>
      </c>
      <c r="B3263" t="s">
        <v>5</v>
      </c>
      <c r="C3263" t="s">
        <v>1736</v>
      </c>
      <c r="D3263" t="s">
        <v>7007</v>
      </c>
      <c r="E3263" t="s">
        <v>1713</v>
      </c>
    </row>
    <row r="3264" spans="1:5">
      <c r="A3264" t="s">
        <v>4983</v>
      </c>
      <c r="B3264" t="s">
        <v>5</v>
      </c>
      <c r="C3264" t="s">
        <v>1736</v>
      </c>
      <c r="D3264" t="s">
        <v>7007</v>
      </c>
      <c r="E3264" t="s">
        <v>1714</v>
      </c>
    </row>
    <row r="3265" spans="1:5">
      <c r="A3265" t="s">
        <v>4984</v>
      </c>
      <c r="B3265" t="s">
        <v>5</v>
      </c>
      <c r="C3265" t="s">
        <v>1736</v>
      </c>
      <c r="D3265" t="s">
        <v>7007</v>
      </c>
      <c r="E3265" t="s">
        <v>1715</v>
      </c>
    </row>
    <row r="3266" spans="1:5">
      <c r="A3266" t="s">
        <v>4985</v>
      </c>
      <c r="B3266" t="s">
        <v>5</v>
      </c>
      <c r="C3266" t="s">
        <v>1736</v>
      </c>
      <c r="D3266" t="s">
        <v>7008</v>
      </c>
      <c r="E3266" t="s">
        <v>1702</v>
      </c>
    </row>
    <row r="3267" spans="1:5">
      <c r="A3267" t="s">
        <v>4986</v>
      </c>
      <c r="B3267" t="s">
        <v>5</v>
      </c>
      <c r="C3267" t="s">
        <v>1736</v>
      </c>
      <c r="D3267" t="s">
        <v>7008</v>
      </c>
      <c r="E3267" t="s">
        <v>1705</v>
      </c>
    </row>
    <row r="3268" spans="1:5">
      <c r="A3268" t="s">
        <v>4987</v>
      </c>
      <c r="B3268" t="s">
        <v>5</v>
      </c>
      <c r="C3268" t="s">
        <v>1736</v>
      </c>
      <c r="D3268" t="s">
        <v>7008</v>
      </c>
      <c r="E3268" t="s">
        <v>1706</v>
      </c>
    </row>
    <row r="3269" spans="1:5">
      <c r="A3269" t="s">
        <v>4988</v>
      </c>
      <c r="B3269" t="s">
        <v>5</v>
      </c>
      <c r="C3269" t="s">
        <v>1736</v>
      </c>
      <c r="D3269" t="s">
        <v>7008</v>
      </c>
      <c r="E3269" t="s">
        <v>1707</v>
      </c>
    </row>
    <row r="3270" spans="1:5">
      <c r="A3270" t="s">
        <v>4989</v>
      </c>
      <c r="B3270" t="s">
        <v>5</v>
      </c>
      <c r="C3270" t="s">
        <v>1736</v>
      </c>
      <c r="D3270" t="s">
        <v>7008</v>
      </c>
      <c r="E3270" t="s">
        <v>1708</v>
      </c>
    </row>
    <row r="3271" spans="1:5">
      <c r="A3271" t="s">
        <v>4990</v>
      </c>
      <c r="B3271" t="s">
        <v>5</v>
      </c>
      <c r="C3271" t="s">
        <v>1736</v>
      </c>
      <c r="D3271" t="s">
        <v>7008</v>
      </c>
      <c r="E3271" t="s">
        <v>1709</v>
      </c>
    </row>
    <row r="3272" spans="1:5">
      <c r="A3272" t="s">
        <v>4991</v>
      </c>
      <c r="B3272" t="s">
        <v>5</v>
      </c>
      <c r="C3272" t="s">
        <v>1736</v>
      </c>
      <c r="D3272" t="s">
        <v>7008</v>
      </c>
      <c r="E3272" t="s">
        <v>1710</v>
      </c>
    </row>
    <row r="3273" spans="1:5">
      <c r="A3273" t="s">
        <v>4992</v>
      </c>
      <c r="B3273" t="s">
        <v>5</v>
      </c>
      <c r="C3273" t="s">
        <v>1736</v>
      </c>
      <c r="D3273" t="s">
        <v>7008</v>
      </c>
      <c r="E3273" t="s">
        <v>1711</v>
      </c>
    </row>
    <row r="3274" spans="1:5">
      <c r="A3274" t="s">
        <v>4993</v>
      </c>
      <c r="B3274" t="s">
        <v>5</v>
      </c>
      <c r="C3274" t="s">
        <v>1736</v>
      </c>
      <c r="D3274" t="s">
        <v>7008</v>
      </c>
      <c r="E3274" t="s">
        <v>1712</v>
      </c>
    </row>
    <row r="3275" spans="1:5">
      <c r="A3275" t="s">
        <v>4994</v>
      </c>
      <c r="B3275" t="s">
        <v>5</v>
      </c>
      <c r="C3275" t="s">
        <v>1736</v>
      </c>
      <c r="D3275" t="s">
        <v>7008</v>
      </c>
      <c r="E3275" t="s">
        <v>1713</v>
      </c>
    </row>
    <row r="3276" spans="1:5">
      <c r="A3276" t="s">
        <v>4995</v>
      </c>
      <c r="B3276" t="s">
        <v>5</v>
      </c>
      <c r="C3276" t="s">
        <v>1736</v>
      </c>
      <c r="D3276" t="s">
        <v>7008</v>
      </c>
      <c r="E3276" t="s">
        <v>1714</v>
      </c>
    </row>
    <row r="3277" spans="1:5">
      <c r="A3277" t="s">
        <v>4996</v>
      </c>
      <c r="B3277" t="s">
        <v>5</v>
      </c>
      <c r="C3277" t="s">
        <v>1736</v>
      </c>
      <c r="D3277" t="s">
        <v>7008</v>
      </c>
      <c r="E3277" t="s">
        <v>1715</v>
      </c>
    </row>
    <row r="3278" spans="1:5">
      <c r="A3278" t="s">
        <v>4997</v>
      </c>
      <c r="B3278" t="s">
        <v>5</v>
      </c>
      <c r="C3278" t="s">
        <v>1736</v>
      </c>
      <c r="D3278" t="s">
        <v>7009</v>
      </c>
      <c r="E3278" t="s">
        <v>1702</v>
      </c>
    </row>
    <row r="3279" spans="1:5">
      <c r="A3279" t="s">
        <v>4998</v>
      </c>
      <c r="B3279" t="s">
        <v>5</v>
      </c>
      <c r="C3279" t="s">
        <v>1736</v>
      </c>
      <c r="D3279" t="s">
        <v>7009</v>
      </c>
      <c r="E3279" t="s">
        <v>1705</v>
      </c>
    </row>
    <row r="3280" spans="1:5">
      <c r="A3280" t="s">
        <v>4999</v>
      </c>
      <c r="B3280" t="s">
        <v>5</v>
      </c>
      <c r="C3280" t="s">
        <v>1736</v>
      </c>
      <c r="D3280" t="s">
        <v>7009</v>
      </c>
      <c r="E3280" t="s">
        <v>1706</v>
      </c>
    </row>
    <row r="3281" spans="1:5">
      <c r="A3281" t="s">
        <v>5000</v>
      </c>
      <c r="B3281" t="s">
        <v>5</v>
      </c>
      <c r="C3281" t="s">
        <v>1736</v>
      </c>
      <c r="D3281" t="s">
        <v>7009</v>
      </c>
      <c r="E3281" t="s">
        <v>1707</v>
      </c>
    </row>
    <row r="3282" spans="1:5">
      <c r="A3282" t="s">
        <v>5001</v>
      </c>
      <c r="B3282" t="s">
        <v>5</v>
      </c>
      <c r="C3282" t="s">
        <v>1736</v>
      </c>
      <c r="D3282" t="s">
        <v>7009</v>
      </c>
      <c r="E3282" t="s">
        <v>1708</v>
      </c>
    </row>
    <row r="3283" spans="1:5">
      <c r="A3283" t="s">
        <v>5002</v>
      </c>
      <c r="B3283" t="s">
        <v>5</v>
      </c>
      <c r="C3283" t="s">
        <v>1736</v>
      </c>
      <c r="D3283" t="s">
        <v>7009</v>
      </c>
      <c r="E3283" t="s">
        <v>1709</v>
      </c>
    </row>
    <row r="3284" spans="1:5">
      <c r="A3284" t="s">
        <v>5003</v>
      </c>
      <c r="B3284" t="s">
        <v>5</v>
      </c>
      <c r="C3284" t="s">
        <v>1736</v>
      </c>
      <c r="D3284" t="s">
        <v>7009</v>
      </c>
      <c r="E3284" t="s">
        <v>1710</v>
      </c>
    </row>
    <row r="3285" spans="1:5">
      <c r="A3285" t="s">
        <v>5004</v>
      </c>
      <c r="B3285" t="s">
        <v>5</v>
      </c>
      <c r="C3285" t="s">
        <v>1736</v>
      </c>
      <c r="D3285" t="s">
        <v>7009</v>
      </c>
      <c r="E3285" t="s">
        <v>1711</v>
      </c>
    </row>
    <row r="3286" spans="1:5">
      <c r="A3286" t="s">
        <v>5005</v>
      </c>
      <c r="B3286" t="s">
        <v>5</v>
      </c>
      <c r="C3286" t="s">
        <v>1736</v>
      </c>
      <c r="D3286" t="s">
        <v>7009</v>
      </c>
      <c r="E3286" t="s">
        <v>1712</v>
      </c>
    </row>
    <row r="3287" spans="1:5">
      <c r="A3287" t="s">
        <v>5006</v>
      </c>
      <c r="B3287" t="s">
        <v>5</v>
      </c>
      <c r="C3287" t="s">
        <v>1736</v>
      </c>
      <c r="D3287" t="s">
        <v>7009</v>
      </c>
      <c r="E3287" t="s">
        <v>1713</v>
      </c>
    </row>
    <row r="3288" spans="1:5">
      <c r="A3288" t="s">
        <v>5007</v>
      </c>
      <c r="B3288" t="s">
        <v>5</v>
      </c>
      <c r="C3288" t="s">
        <v>1736</v>
      </c>
      <c r="D3288" t="s">
        <v>7009</v>
      </c>
      <c r="E3288" t="s">
        <v>1714</v>
      </c>
    </row>
    <row r="3289" spans="1:5">
      <c r="A3289" t="s">
        <v>5008</v>
      </c>
      <c r="B3289" t="s">
        <v>5</v>
      </c>
      <c r="C3289" t="s">
        <v>1736</v>
      </c>
      <c r="D3289" t="s">
        <v>7009</v>
      </c>
      <c r="E3289" t="s">
        <v>1715</v>
      </c>
    </row>
    <row r="3290" spans="1:5">
      <c r="A3290" t="s">
        <v>5009</v>
      </c>
      <c r="B3290" t="s">
        <v>5</v>
      </c>
      <c r="C3290" t="s">
        <v>1736</v>
      </c>
      <c r="D3290" t="s">
        <v>7010</v>
      </c>
      <c r="E3290" t="s">
        <v>1702</v>
      </c>
    </row>
    <row r="3291" spans="1:5">
      <c r="A3291" t="s">
        <v>5010</v>
      </c>
      <c r="B3291" t="s">
        <v>5</v>
      </c>
      <c r="C3291" t="s">
        <v>1736</v>
      </c>
      <c r="D3291" t="s">
        <v>7010</v>
      </c>
      <c r="E3291" t="s">
        <v>1705</v>
      </c>
    </row>
    <row r="3292" spans="1:5">
      <c r="A3292" t="s">
        <v>5011</v>
      </c>
      <c r="B3292" t="s">
        <v>5</v>
      </c>
      <c r="C3292" t="s">
        <v>1736</v>
      </c>
      <c r="D3292" t="s">
        <v>7010</v>
      </c>
      <c r="E3292" t="s">
        <v>1706</v>
      </c>
    </row>
    <row r="3293" spans="1:5">
      <c r="A3293" t="s">
        <v>5012</v>
      </c>
      <c r="B3293" t="s">
        <v>5</v>
      </c>
      <c r="C3293" t="s">
        <v>1736</v>
      </c>
      <c r="D3293" t="s">
        <v>7010</v>
      </c>
      <c r="E3293" t="s">
        <v>1707</v>
      </c>
    </row>
    <row r="3294" spans="1:5">
      <c r="A3294" t="s">
        <v>5013</v>
      </c>
      <c r="B3294" t="s">
        <v>5</v>
      </c>
      <c r="C3294" t="s">
        <v>1736</v>
      </c>
      <c r="D3294" t="s">
        <v>7010</v>
      </c>
      <c r="E3294" t="s">
        <v>1708</v>
      </c>
    </row>
    <row r="3295" spans="1:5">
      <c r="A3295" t="s">
        <v>5014</v>
      </c>
      <c r="B3295" t="s">
        <v>5</v>
      </c>
      <c r="C3295" t="s">
        <v>1736</v>
      </c>
      <c r="D3295" t="s">
        <v>7010</v>
      </c>
      <c r="E3295" t="s">
        <v>1709</v>
      </c>
    </row>
    <row r="3296" spans="1:5">
      <c r="A3296" t="s">
        <v>5015</v>
      </c>
      <c r="B3296" t="s">
        <v>5</v>
      </c>
      <c r="C3296" t="s">
        <v>1736</v>
      </c>
      <c r="D3296" t="s">
        <v>7010</v>
      </c>
      <c r="E3296" t="s">
        <v>1710</v>
      </c>
    </row>
    <row r="3297" spans="1:5">
      <c r="A3297" t="s">
        <v>5016</v>
      </c>
      <c r="B3297" t="s">
        <v>5</v>
      </c>
      <c r="C3297" t="s">
        <v>1736</v>
      </c>
      <c r="D3297" t="s">
        <v>7010</v>
      </c>
      <c r="E3297" t="s">
        <v>1711</v>
      </c>
    </row>
    <row r="3298" spans="1:5">
      <c r="A3298" t="s">
        <v>5017</v>
      </c>
      <c r="B3298" t="s">
        <v>5</v>
      </c>
      <c r="C3298" t="s">
        <v>1736</v>
      </c>
      <c r="D3298" t="s">
        <v>7010</v>
      </c>
      <c r="E3298" t="s">
        <v>1712</v>
      </c>
    </row>
    <row r="3299" spans="1:5">
      <c r="A3299" t="s">
        <v>5018</v>
      </c>
      <c r="B3299" t="s">
        <v>5</v>
      </c>
      <c r="C3299" t="s">
        <v>1736</v>
      </c>
      <c r="D3299" t="s">
        <v>7010</v>
      </c>
      <c r="E3299" t="s">
        <v>1713</v>
      </c>
    </row>
    <row r="3300" spans="1:5">
      <c r="A3300" t="s">
        <v>5019</v>
      </c>
      <c r="B3300" t="s">
        <v>5</v>
      </c>
      <c r="C3300" t="s">
        <v>1736</v>
      </c>
      <c r="D3300" t="s">
        <v>7010</v>
      </c>
      <c r="E3300" t="s">
        <v>1714</v>
      </c>
    </row>
    <row r="3301" spans="1:5">
      <c r="A3301" t="s">
        <v>5020</v>
      </c>
      <c r="B3301" t="s">
        <v>5</v>
      </c>
      <c r="C3301" t="s">
        <v>1736</v>
      </c>
      <c r="D3301" t="s">
        <v>7010</v>
      </c>
      <c r="E3301" t="s">
        <v>1715</v>
      </c>
    </row>
    <row r="3302" spans="1:5">
      <c r="A3302" t="s">
        <v>5021</v>
      </c>
      <c r="B3302" t="s">
        <v>5</v>
      </c>
      <c r="C3302" t="s">
        <v>1736</v>
      </c>
      <c r="D3302" t="s">
        <v>7011</v>
      </c>
      <c r="E3302" t="s">
        <v>1702</v>
      </c>
    </row>
    <row r="3303" spans="1:5">
      <c r="A3303" t="s">
        <v>5022</v>
      </c>
      <c r="B3303" t="s">
        <v>5</v>
      </c>
      <c r="C3303" t="s">
        <v>1736</v>
      </c>
      <c r="D3303" t="s">
        <v>7011</v>
      </c>
      <c r="E3303" t="s">
        <v>1705</v>
      </c>
    </row>
    <row r="3304" spans="1:5">
      <c r="A3304" t="s">
        <v>5023</v>
      </c>
      <c r="B3304" t="s">
        <v>5</v>
      </c>
      <c r="C3304" t="s">
        <v>1736</v>
      </c>
      <c r="D3304" t="s">
        <v>7011</v>
      </c>
      <c r="E3304" t="s">
        <v>1706</v>
      </c>
    </row>
    <row r="3305" spans="1:5">
      <c r="A3305" t="s">
        <v>5024</v>
      </c>
      <c r="B3305" t="s">
        <v>5</v>
      </c>
      <c r="C3305" t="s">
        <v>1736</v>
      </c>
      <c r="D3305" t="s">
        <v>7011</v>
      </c>
      <c r="E3305" t="s">
        <v>1707</v>
      </c>
    </row>
    <row r="3306" spans="1:5">
      <c r="A3306" t="s">
        <v>5025</v>
      </c>
      <c r="B3306" t="s">
        <v>5</v>
      </c>
      <c r="C3306" t="s">
        <v>1736</v>
      </c>
      <c r="D3306" t="s">
        <v>7011</v>
      </c>
      <c r="E3306" t="s">
        <v>1708</v>
      </c>
    </row>
    <row r="3307" spans="1:5">
      <c r="A3307" t="s">
        <v>5026</v>
      </c>
      <c r="B3307" t="s">
        <v>5</v>
      </c>
      <c r="C3307" t="s">
        <v>1736</v>
      </c>
      <c r="D3307" t="s">
        <v>7011</v>
      </c>
      <c r="E3307" t="s">
        <v>1709</v>
      </c>
    </row>
    <row r="3308" spans="1:5">
      <c r="A3308" t="s">
        <v>5027</v>
      </c>
      <c r="B3308" t="s">
        <v>5</v>
      </c>
      <c r="C3308" t="s">
        <v>1736</v>
      </c>
      <c r="D3308" t="s">
        <v>7011</v>
      </c>
      <c r="E3308" t="s">
        <v>1710</v>
      </c>
    </row>
    <row r="3309" spans="1:5">
      <c r="A3309" t="s">
        <v>5028</v>
      </c>
      <c r="B3309" t="s">
        <v>5</v>
      </c>
      <c r="C3309" t="s">
        <v>1736</v>
      </c>
      <c r="D3309" t="s">
        <v>7011</v>
      </c>
      <c r="E3309" t="s">
        <v>1711</v>
      </c>
    </row>
    <row r="3310" spans="1:5">
      <c r="A3310" t="s">
        <v>5029</v>
      </c>
      <c r="B3310" t="s">
        <v>5</v>
      </c>
      <c r="C3310" t="s">
        <v>1736</v>
      </c>
      <c r="D3310" t="s">
        <v>7011</v>
      </c>
      <c r="E3310" t="s">
        <v>1712</v>
      </c>
    </row>
    <row r="3311" spans="1:5">
      <c r="A3311" t="s">
        <v>5030</v>
      </c>
      <c r="B3311" t="s">
        <v>5</v>
      </c>
      <c r="C3311" t="s">
        <v>1736</v>
      </c>
      <c r="D3311" t="s">
        <v>7011</v>
      </c>
      <c r="E3311" t="s">
        <v>1713</v>
      </c>
    </row>
    <row r="3312" spans="1:5">
      <c r="A3312" t="s">
        <v>5031</v>
      </c>
      <c r="B3312" t="s">
        <v>5</v>
      </c>
      <c r="C3312" t="s">
        <v>1736</v>
      </c>
      <c r="D3312" t="s">
        <v>7011</v>
      </c>
      <c r="E3312" t="s">
        <v>1714</v>
      </c>
    </row>
    <row r="3313" spans="1:5">
      <c r="A3313" t="s">
        <v>5032</v>
      </c>
      <c r="B3313" t="s">
        <v>5</v>
      </c>
      <c r="C3313" t="s">
        <v>1736</v>
      </c>
      <c r="D3313" t="s">
        <v>7011</v>
      </c>
      <c r="E3313" t="s">
        <v>1715</v>
      </c>
    </row>
    <row r="3314" spans="1:5">
      <c r="A3314" t="s">
        <v>5033</v>
      </c>
      <c r="B3314" t="s">
        <v>5</v>
      </c>
      <c r="C3314" t="s">
        <v>1736</v>
      </c>
      <c r="D3314" t="s">
        <v>7012</v>
      </c>
      <c r="E3314" t="s">
        <v>1702</v>
      </c>
    </row>
    <row r="3315" spans="1:5">
      <c r="A3315" t="s">
        <v>5034</v>
      </c>
      <c r="B3315" t="s">
        <v>5</v>
      </c>
      <c r="C3315" t="s">
        <v>1736</v>
      </c>
      <c r="D3315" t="s">
        <v>7012</v>
      </c>
      <c r="E3315" t="s">
        <v>1705</v>
      </c>
    </row>
    <row r="3316" spans="1:5">
      <c r="A3316" t="s">
        <v>5035</v>
      </c>
      <c r="B3316" t="s">
        <v>5</v>
      </c>
      <c r="C3316" t="s">
        <v>1736</v>
      </c>
      <c r="D3316" t="s">
        <v>7012</v>
      </c>
      <c r="E3316" t="s">
        <v>1706</v>
      </c>
    </row>
    <row r="3317" spans="1:5">
      <c r="A3317" t="s">
        <v>5036</v>
      </c>
      <c r="B3317" t="s">
        <v>5</v>
      </c>
      <c r="C3317" t="s">
        <v>1736</v>
      </c>
      <c r="D3317" t="s">
        <v>7012</v>
      </c>
      <c r="E3317" t="s">
        <v>1707</v>
      </c>
    </row>
    <row r="3318" spans="1:5">
      <c r="A3318" t="s">
        <v>5037</v>
      </c>
      <c r="B3318" t="s">
        <v>5</v>
      </c>
      <c r="C3318" t="s">
        <v>1736</v>
      </c>
      <c r="D3318" t="s">
        <v>7012</v>
      </c>
      <c r="E3318" t="s">
        <v>1708</v>
      </c>
    </row>
    <row r="3319" spans="1:5">
      <c r="A3319" t="s">
        <v>5038</v>
      </c>
      <c r="B3319" t="s">
        <v>5</v>
      </c>
      <c r="C3319" t="s">
        <v>1736</v>
      </c>
      <c r="D3319" t="s">
        <v>7012</v>
      </c>
      <c r="E3319" t="s">
        <v>1709</v>
      </c>
    </row>
    <row r="3320" spans="1:5">
      <c r="A3320" t="s">
        <v>5039</v>
      </c>
      <c r="B3320" t="s">
        <v>5</v>
      </c>
      <c r="C3320" t="s">
        <v>1736</v>
      </c>
      <c r="D3320" t="s">
        <v>7012</v>
      </c>
      <c r="E3320" t="s">
        <v>1710</v>
      </c>
    </row>
    <row r="3321" spans="1:5">
      <c r="A3321" t="s">
        <v>5040</v>
      </c>
      <c r="B3321" t="s">
        <v>5</v>
      </c>
      <c r="C3321" t="s">
        <v>1736</v>
      </c>
      <c r="D3321" t="s">
        <v>7012</v>
      </c>
      <c r="E3321" t="s">
        <v>1711</v>
      </c>
    </row>
    <row r="3322" spans="1:5">
      <c r="A3322" t="s">
        <v>5041</v>
      </c>
      <c r="B3322" t="s">
        <v>5</v>
      </c>
      <c r="C3322" t="s">
        <v>1736</v>
      </c>
      <c r="D3322" t="s">
        <v>7012</v>
      </c>
      <c r="E3322" t="s">
        <v>1712</v>
      </c>
    </row>
    <row r="3323" spans="1:5">
      <c r="A3323" t="s">
        <v>5042</v>
      </c>
      <c r="B3323" t="s">
        <v>5</v>
      </c>
      <c r="C3323" t="s">
        <v>1736</v>
      </c>
      <c r="D3323" t="s">
        <v>7012</v>
      </c>
      <c r="E3323" t="s">
        <v>1713</v>
      </c>
    </row>
    <row r="3324" spans="1:5">
      <c r="A3324" t="s">
        <v>5043</v>
      </c>
      <c r="B3324" t="s">
        <v>5</v>
      </c>
      <c r="C3324" t="s">
        <v>1736</v>
      </c>
      <c r="D3324" t="s">
        <v>7012</v>
      </c>
      <c r="E3324" t="s">
        <v>1714</v>
      </c>
    </row>
    <row r="3325" spans="1:5">
      <c r="A3325" t="s">
        <v>5044</v>
      </c>
      <c r="B3325" t="s">
        <v>5</v>
      </c>
      <c r="C3325" t="s">
        <v>1736</v>
      </c>
      <c r="D3325" t="s">
        <v>7012</v>
      </c>
      <c r="E3325" t="s">
        <v>1715</v>
      </c>
    </row>
    <row r="3326" spans="1:5">
      <c r="A3326" t="s">
        <v>5045</v>
      </c>
      <c r="B3326" t="s">
        <v>5</v>
      </c>
      <c r="C3326" t="s">
        <v>1736</v>
      </c>
      <c r="D3326" t="s">
        <v>7013</v>
      </c>
      <c r="E3326" t="s">
        <v>1702</v>
      </c>
    </row>
    <row r="3327" spans="1:5">
      <c r="A3327" t="s">
        <v>5046</v>
      </c>
      <c r="B3327" t="s">
        <v>5</v>
      </c>
      <c r="C3327" t="s">
        <v>1736</v>
      </c>
      <c r="D3327" t="s">
        <v>7013</v>
      </c>
      <c r="E3327" t="s">
        <v>1705</v>
      </c>
    </row>
    <row r="3328" spans="1:5">
      <c r="A3328" t="s">
        <v>5047</v>
      </c>
      <c r="B3328" t="s">
        <v>5</v>
      </c>
      <c r="C3328" t="s">
        <v>1736</v>
      </c>
      <c r="D3328" t="s">
        <v>7013</v>
      </c>
      <c r="E3328" t="s">
        <v>1706</v>
      </c>
    </row>
    <row r="3329" spans="1:5">
      <c r="A3329" t="s">
        <v>5048</v>
      </c>
      <c r="B3329" t="s">
        <v>5</v>
      </c>
      <c r="C3329" t="s">
        <v>1736</v>
      </c>
      <c r="D3329" t="s">
        <v>7013</v>
      </c>
      <c r="E3329" t="s">
        <v>1707</v>
      </c>
    </row>
    <row r="3330" spans="1:5">
      <c r="A3330" t="s">
        <v>5049</v>
      </c>
      <c r="B3330" t="s">
        <v>5</v>
      </c>
      <c r="C3330" t="s">
        <v>1736</v>
      </c>
      <c r="D3330" t="s">
        <v>7013</v>
      </c>
      <c r="E3330" t="s">
        <v>1708</v>
      </c>
    </row>
    <row r="3331" spans="1:5">
      <c r="A3331" t="s">
        <v>5050</v>
      </c>
      <c r="B3331" t="s">
        <v>5</v>
      </c>
      <c r="C3331" t="s">
        <v>1736</v>
      </c>
      <c r="D3331" t="s">
        <v>7013</v>
      </c>
      <c r="E3331" t="s">
        <v>1709</v>
      </c>
    </row>
    <row r="3332" spans="1:5">
      <c r="A3332" t="s">
        <v>5051</v>
      </c>
      <c r="B3332" t="s">
        <v>5</v>
      </c>
      <c r="C3332" t="s">
        <v>1736</v>
      </c>
      <c r="D3332" t="s">
        <v>7013</v>
      </c>
      <c r="E3332" t="s">
        <v>1710</v>
      </c>
    </row>
    <row r="3333" spans="1:5">
      <c r="A3333" t="s">
        <v>5052</v>
      </c>
      <c r="B3333" t="s">
        <v>5</v>
      </c>
      <c r="C3333" t="s">
        <v>1736</v>
      </c>
      <c r="D3333" t="s">
        <v>7013</v>
      </c>
      <c r="E3333" t="s">
        <v>1711</v>
      </c>
    </row>
    <row r="3334" spans="1:5">
      <c r="A3334" t="s">
        <v>5053</v>
      </c>
      <c r="B3334" t="s">
        <v>5</v>
      </c>
      <c r="C3334" t="s">
        <v>1736</v>
      </c>
      <c r="D3334" t="s">
        <v>7013</v>
      </c>
      <c r="E3334" t="s">
        <v>1712</v>
      </c>
    </row>
    <row r="3335" spans="1:5">
      <c r="A3335" t="s">
        <v>5054</v>
      </c>
      <c r="B3335" t="s">
        <v>5</v>
      </c>
      <c r="C3335" t="s">
        <v>1736</v>
      </c>
      <c r="D3335" t="s">
        <v>7013</v>
      </c>
      <c r="E3335" t="s">
        <v>1713</v>
      </c>
    </row>
    <row r="3336" spans="1:5">
      <c r="A3336" t="s">
        <v>5055</v>
      </c>
      <c r="B3336" t="s">
        <v>5</v>
      </c>
      <c r="C3336" t="s">
        <v>1736</v>
      </c>
      <c r="D3336" t="s">
        <v>7013</v>
      </c>
      <c r="E3336" t="s">
        <v>1714</v>
      </c>
    </row>
    <row r="3337" spans="1:5">
      <c r="A3337" t="s">
        <v>5056</v>
      </c>
      <c r="B3337" t="s">
        <v>5</v>
      </c>
      <c r="C3337" t="s">
        <v>1736</v>
      </c>
      <c r="D3337" t="s">
        <v>7013</v>
      </c>
      <c r="E3337" t="s">
        <v>1715</v>
      </c>
    </row>
    <row r="3338" spans="1:5">
      <c r="A3338" t="s">
        <v>5057</v>
      </c>
      <c r="B3338" t="s">
        <v>5</v>
      </c>
      <c r="C3338" t="s">
        <v>1736</v>
      </c>
      <c r="D3338" t="s">
        <v>7014</v>
      </c>
      <c r="E3338" t="s">
        <v>1702</v>
      </c>
    </row>
    <row r="3339" spans="1:5">
      <c r="A3339" t="s">
        <v>5058</v>
      </c>
      <c r="B3339" t="s">
        <v>5</v>
      </c>
      <c r="C3339" t="s">
        <v>1736</v>
      </c>
      <c r="D3339" t="s">
        <v>7014</v>
      </c>
      <c r="E3339" t="s">
        <v>1705</v>
      </c>
    </row>
    <row r="3340" spans="1:5">
      <c r="A3340" t="s">
        <v>5059</v>
      </c>
      <c r="B3340" t="s">
        <v>5</v>
      </c>
      <c r="C3340" t="s">
        <v>1736</v>
      </c>
      <c r="D3340" t="s">
        <v>7014</v>
      </c>
      <c r="E3340" t="s">
        <v>1706</v>
      </c>
    </row>
    <row r="3341" spans="1:5">
      <c r="A3341" t="s">
        <v>5060</v>
      </c>
      <c r="B3341" t="s">
        <v>5</v>
      </c>
      <c r="C3341" t="s">
        <v>1736</v>
      </c>
      <c r="D3341" t="s">
        <v>7014</v>
      </c>
      <c r="E3341" t="s">
        <v>1707</v>
      </c>
    </row>
    <row r="3342" spans="1:5">
      <c r="A3342" t="s">
        <v>5061</v>
      </c>
      <c r="B3342" t="s">
        <v>5</v>
      </c>
      <c r="C3342" t="s">
        <v>1736</v>
      </c>
      <c r="D3342" t="s">
        <v>7014</v>
      </c>
      <c r="E3342" t="s">
        <v>1708</v>
      </c>
    </row>
    <row r="3343" spans="1:5">
      <c r="A3343" t="s">
        <v>5062</v>
      </c>
      <c r="B3343" t="s">
        <v>5</v>
      </c>
      <c r="C3343" t="s">
        <v>1736</v>
      </c>
      <c r="D3343" t="s">
        <v>7014</v>
      </c>
      <c r="E3343" t="s">
        <v>1709</v>
      </c>
    </row>
    <row r="3344" spans="1:5">
      <c r="A3344" t="s">
        <v>5063</v>
      </c>
      <c r="B3344" t="s">
        <v>5</v>
      </c>
      <c r="C3344" t="s">
        <v>1736</v>
      </c>
      <c r="D3344" t="s">
        <v>7014</v>
      </c>
      <c r="E3344" t="s">
        <v>1710</v>
      </c>
    </row>
    <row r="3345" spans="1:5">
      <c r="A3345" t="s">
        <v>5064</v>
      </c>
      <c r="B3345" t="s">
        <v>5</v>
      </c>
      <c r="C3345" t="s">
        <v>1736</v>
      </c>
      <c r="D3345" t="s">
        <v>7014</v>
      </c>
      <c r="E3345" t="s">
        <v>1711</v>
      </c>
    </row>
    <row r="3346" spans="1:5">
      <c r="A3346" t="s">
        <v>5065</v>
      </c>
      <c r="B3346" t="s">
        <v>5</v>
      </c>
      <c r="C3346" t="s">
        <v>1736</v>
      </c>
      <c r="D3346" t="s">
        <v>7014</v>
      </c>
      <c r="E3346" t="s">
        <v>1712</v>
      </c>
    </row>
    <row r="3347" spans="1:5">
      <c r="A3347" t="s">
        <v>5066</v>
      </c>
      <c r="B3347" t="s">
        <v>5</v>
      </c>
      <c r="C3347" t="s">
        <v>1736</v>
      </c>
      <c r="D3347" t="s">
        <v>7014</v>
      </c>
      <c r="E3347" t="s">
        <v>1713</v>
      </c>
    </row>
    <row r="3348" spans="1:5">
      <c r="A3348" t="s">
        <v>5067</v>
      </c>
      <c r="B3348" t="s">
        <v>5</v>
      </c>
      <c r="C3348" t="s">
        <v>1736</v>
      </c>
      <c r="D3348" t="s">
        <v>7014</v>
      </c>
      <c r="E3348" t="s">
        <v>1714</v>
      </c>
    </row>
    <row r="3349" spans="1:5">
      <c r="A3349" t="s">
        <v>5068</v>
      </c>
      <c r="B3349" t="s">
        <v>5</v>
      </c>
      <c r="C3349" t="s">
        <v>1736</v>
      </c>
      <c r="D3349" t="s">
        <v>7014</v>
      </c>
      <c r="E3349" t="s">
        <v>1715</v>
      </c>
    </row>
    <row r="3350" spans="1:5">
      <c r="A3350" t="s">
        <v>5069</v>
      </c>
      <c r="B3350" t="s">
        <v>5</v>
      </c>
      <c r="C3350" t="s">
        <v>1736</v>
      </c>
      <c r="D3350" t="s">
        <v>7015</v>
      </c>
      <c r="E3350" t="s">
        <v>1702</v>
      </c>
    </row>
    <row r="3351" spans="1:5">
      <c r="A3351" t="s">
        <v>5070</v>
      </c>
      <c r="B3351" t="s">
        <v>5</v>
      </c>
      <c r="C3351" t="s">
        <v>1736</v>
      </c>
      <c r="D3351" t="s">
        <v>7015</v>
      </c>
      <c r="E3351" t="s">
        <v>1705</v>
      </c>
    </row>
    <row r="3352" spans="1:5">
      <c r="A3352" t="s">
        <v>5071</v>
      </c>
      <c r="B3352" t="s">
        <v>5</v>
      </c>
      <c r="C3352" t="s">
        <v>1736</v>
      </c>
      <c r="D3352" t="s">
        <v>7015</v>
      </c>
      <c r="E3352" t="s">
        <v>1706</v>
      </c>
    </row>
    <row r="3353" spans="1:5">
      <c r="A3353" t="s">
        <v>5072</v>
      </c>
      <c r="B3353" t="s">
        <v>5</v>
      </c>
      <c r="C3353" t="s">
        <v>1736</v>
      </c>
      <c r="D3353" t="s">
        <v>7015</v>
      </c>
      <c r="E3353" t="s">
        <v>1707</v>
      </c>
    </row>
    <row r="3354" spans="1:5">
      <c r="A3354" t="s">
        <v>5073</v>
      </c>
      <c r="B3354" t="s">
        <v>5</v>
      </c>
      <c r="C3354" t="s">
        <v>1736</v>
      </c>
      <c r="D3354" t="s">
        <v>7015</v>
      </c>
      <c r="E3354" t="s">
        <v>1708</v>
      </c>
    </row>
    <row r="3355" spans="1:5">
      <c r="A3355" t="s">
        <v>5074</v>
      </c>
      <c r="B3355" t="s">
        <v>5</v>
      </c>
      <c r="C3355" t="s">
        <v>1736</v>
      </c>
      <c r="D3355" t="s">
        <v>7015</v>
      </c>
      <c r="E3355" t="s">
        <v>1709</v>
      </c>
    </row>
    <row r="3356" spans="1:5">
      <c r="A3356" t="s">
        <v>5075</v>
      </c>
      <c r="B3356" t="s">
        <v>5</v>
      </c>
      <c r="C3356" t="s">
        <v>1736</v>
      </c>
      <c r="D3356" t="s">
        <v>7015</v>
      </c>
      <c r="E3356" t="s">
        <v>1710</v>
      </c>
    </row>
    <row r="3357" spans="1:5">
      <c r="A3357" t="s">
        <v>5076</v>
      </c>
      <c r="B3357" t="s">
        <v>5</v>
      </c>
      <c r="C3357" t="s">
        <v>1736</v>
      </c>
      <c r="D3357" t="s">
        <v>7015</v>
      </c>
      <c r="E3357" t="s">
        <v>1711</v>
      </c>
    </row>
    <row r="3358" spans="1:5">
      <c r="A3358" t="s">
        <v>5077</v>
      </c>
      <c r="B3358" t="s">
        <v>5</v>
      </c>
      <c r="C3358" t="s">
        <v>1736</v>
      </c>
      <c r="D3358" t="s">
        <v>7015</v>
      </c>
      <c r="E3358" t="s">
        <v>1712</v>
      </c>
    </row>
    <row r="3359" spans="1:5">
      <c r="A3359" t="s">
        <v>5078</v>
      </c>
      <c r="B3359" t="s">
        <v>5</v>
      </c>
      <c r="C3359" t="s">
        <v>1736</v>
      </c>
      <c r="D3359" t="s">
        <v>7015</v>
      </c>
      <c r="E3359" t="s">
        <v>1713</v>
      </c>
    </row>
    <row r="3360" spans="1:5">
      <c r="A3360" t="s">
        <v>5079</v>
      </c>
      <c r="B3360" t="s">
        <v>5</v>
      </c>
      <c r="C3360" t="s">
        <v>1736</v>
      </c>
      <c r="D3360" t="s">
        <v>7015</v>
      </c>
      <c r="E3360" t="s">
        <v>1714</v>
      </c>
    </row>
    <row r="3361" spans="1:5">
      <c r="A3361" t="s">
        <v>5080</v>
      </c>
      <c r="B3361" t="s">
        <v>5</v>
      </c>
      <c r="C3361" t="s">
        <v>1736</v>
      </c>
      <c r="D3361" t="s">
        <v>7015</v>
      </c>
      <c r="E3361" t="s">
        <v>1715</v>
      </c>
    </row>
    <row r="3362" spans="1:5">
      <c r="A3362" t="s">
        <v>5081</v>
      </c>
      <c r="B3362" t="s">
        <v>5</v>
      </c>
      <c r="C3362" t="s">
        <v>1736</v>
      </c>
      <c r="D3362" t="s">
        <v>7016</v>
      </c>
      <c r="E3362" t="s">
        <v>1702</v>
      </c>
    </row>
    <row r="3363" spans="1:5">
      <c r="A3363" t="s">
        <v>5082</v>
      </c>
      <c r="B3363" t="s">
        <v>5</v>
      </c>
      <c r="C3363" t="s">
        <v>1736</v>
      </c>
      <c r="D3363" t="s">
        <v>7016</v>
      </c>
      <c r="E3363" t="s">
        <v>1705</v>
      </c>
    </row>
    <row r="3364" spans="1:5">
      <c r="A3364" t="s">
        <v>5083</v>
      </c>
      <c r="B3364" t="s">
        <v>5</v>
      </c>
      <c r="C3364" t="s">
        <v>1736</v>
      </c>
      <c r="D3364" t="s">
        <v>7016</v>
      </c>
      <c r="E3364" t="s">
        <v>1706</v>
      </c>
    </row>
    <row r="3365" spans="1:5">
      <c r="A3365" t="s">
        <v>5084</v>
      </c>
      <c r="B3365" t="s">
        <v>5</v>
      </c>
      <c r="C3365" t="s">
        <v>1736</v>
      </c>
      <c r="D3365" t="s">
        <v>7016</v>
      </c>
      <c r="E3365" t="s">
        <v>1707</v>
      </c>
    </row>
    <row r="3366" spans="1:5">
      <c r="A3366" t="s">
        <v>5085</v>
      </c>
      <c r="B3366" t="s">
        <v>5</v>
      </c>
      <c r="C3366" t="s">
        <v>1736</v>
      </c>
      <c r="D3366" t="s">
        <v>7016</v>
      </c>
      <c r="E3366" t="s">
        <v>1708</v>
      </c>
    </row>
    <row r="3367" spans="1:5">
      <c r="A3367" t="s">
        <v>5086</v>
      </c>
      <c r="B3367" t="s">
        <v>5</v>
      </c>
      <c r="C3367" t="s">
        <v>1736</v>
      </c>
      <c r="D3367" t="s">
        <v>7016</v>
      </c>
      <c r="E3367" t="s">
        <v>1709</v>
      </c>
    </row>
    <row r="3368" spans="1:5">
      <c r="A3368" t="s">
        <v>5087</v>
      </c>
      <c r="B3368" t="s">
        <v>5</v>
      </c>
      <c r="C3368" t="s">
        <v>1736</v>
      </c>
      <c r="D3368" t="s">
        <v>7016</v>
      </c>
      <c r="E3368" t="s">
        <v>1710</v>
      </c>
    </row>
    <row r="3369" spans="1:5">
      <c r="A3369" t="s">
        <v>5088</v>
      </c>
      <c r="B3369" t="s">
        <v>5</v>
      </c>
      <c r="C3369" t="s">
        <v>1736</v>
      </c>
      <c r="D3369" t="s">
        <v>7016</v>
      </c>
      <c r="E3369" t="s">
        <v>1711</v>
      </c>
    </row>
    <row r="3370" spans="1:5">
      <c r="A3370" t="s">
        <v>5089</v>
      </c>
      <c r="B3370" t="s">
        <v>5</v>
      </c>
      <c r="C3370" t="s">
        <v>1736</v>
      </c>
      <c r="D3370" t="s">
        <v>7016</v>
      </c>
      <c r="E3370" t="s">
        <v>1712</v>
      </c>
    </row>
    <row r="3371" spans="1:5">
      <c r="A3371" t="s">
        <v>5090</v>
      </c>
      <c r="B3371" t="s">
        <v>5</v>
      </c>
      <c r="C3371" t="s">
        <v>1736</v>
      </c>
      <c r="D3371" t="s">
        <v>7016</v>
      </c>
      <c r="E3371" t="s">
        <v>1713</v>
      </c>
    </row>
    <row r="3372" spans="1:5">
      <c r="A3372" t="s">
        <v>5091</v>
      </c>
      <c r="B3372" t="s">
        <v>5</v>
      </c>
      <c r="C3372" t="s">
        <v>1736</v>
      </c>
      <c r="D3372" t="s">
        <v>7016</v>
      </c>
      <c r="E3372" t="s">
        <v>1714</v>
      </c>
    </row>
    <row r="3373" spans="1:5">
      <c r="A3373" t="s">
        <v>5092</v>
      </c>
      <c r="B3373" t="s">
        <v>5</v>
      </c>
      <c r="C3373" t="s">
        <v>1736</v>
      </c>
      <c r="D3373" t="s">
        <v>7016</v>
      </c>
      <c r="E3373" t="s">
        <v>1715</v>
      </c>
    </row>
    <row r="3374" spans="1:5">
      <c r="A3374" t="s">
        <v>5093</v>
      </c>
      <c r="B3374" t="s">
        <v>5</v>
      </c>
      <c r="C3374" t="s">
        <v>1736</v>
      </c>
      <c r="D3374" t="s">
        <v>7017</v>
      </c>
      <c r="E3374" t="s">
        <v>1702</v>
      </c>
    </row>
    <row r="3375" spans="1:5">
      <c r="A3375" t="s">
        <v>5094</v>
      </c>
      <c r="B3375" t="s">
        <v>5</v>
      </c>
      <c r="C3375" t="s">
        <v>1736</v>
      </c>
      <c r="D3375" t="s">
        <v>7017</v>
      </c>
      <c r="E3375" t="s">
        <v>1705</v>
      </c>
    </row>
    <row r="3376" spans="1:5">
      <c r="A3376" t="s">
        <v>5095</v>
      </c>
      <c r="B3376" t="s">
        <v>5</v>
      </c>
      <c r="C3376" t="s">
        <v>1736</v>
      </c>
      <c r="D3376" t="s">
        <v>7017</v>
      </c>
      <c r="E3376" t="s">
        <v>1706</v>
      </c>
    </row>
    <row r="3377" spans="1:5">
      <c r="A3377" t="s">
        <v>5096</v>
      </c>
      <c r="B3377" t="s">
        <v>5</v>
      </c>
      <c r="C3377" t="s">
        <v>1736</v>
      </c>
      <c r="D3377" t="s">
        <v>7017</v>
      </c>
      <c r="E3377" t="s">
        <v>1707</v>
      </c>
    </row>
    <row r="3378" spans="1:5">
      <c r="A3378" t="s">
        <v>5097</v>
      </c>
      <c r="B3378" t="s">
        <v>5</v>
      </c>
      <c r="C3378" t="s">
        <v>1736</v>
      </c>
      <c r="D3378" t="s">
        <v>7017</v>
      </c>
      <c r="E3378" t="s">
        <v>1708</v>
      </c>
    </row>
    <row r="3379" spans="1:5">
      <c r="A3379" t="s">
        <v>5098</v>
      </c>
      <c r="B3379" t="s">
        <v>5</v>
      </c>
      <c r="C3379" t="s">
        <v>1736</v>
      </c>
      <c r="D3379" t="s">
        <v>7017</v>
      </c>
      <c r="E3379" t="s">
        <v>1709</v>
      </c>
    </row>
    <row r="3380" spans="1:5">
      <c r="A3380" t="s">
        <v>5099</v>
      </c>
      <c r="B3380" t="s">
        <v>5</v>
      </c>
      <c r="C3380" t="s">
        <v>1736</v>
      </c>
      <c r="D3380" t="s">
        <v>7017</v>
      </c>
      <c r="E3380" t="s">
        <v>1710</v>
      </c>
    </row>
    <row r="3381" spans="1:5">
      <c r="A3381" t="s">
        <v>5100</v>
      </c>
      <c r="B3381" t="s">
        <v>5</v>
      </c>
      <c r="C3381" t="s">
        <v>1736</v>
      </c>
      <c r="D3381" t="s">
        <v>7017</v>
      </c>
      <c r="E3381" t="s">
        <v>1711</v>
      </c>
    </row>
    <row r="3382" spans="1:5">
      <c r="A3382" t="s">
        <v>5101</v>
      </c>
      <c r="B3382" t="s">
        <v>5</v>
      </c>
      <c r="C3382" t="s">
        <v>1736</v>
      </c>
      <c r="D3382" t="s">
        <v>7017</v>
      </c>
      <c r="E3382" t="s">
        <v>1712</v>
      </c>
    </row>
    <row r="3383" spans="1:5">
      <c r="A3383" t="s">
        <v>5102</v>
      </c>
      <c r="B3383" t="s">
        <v>5</v>
      </c>
      <c r="C3383" t="s">
        <v>1736</v>
      </c>
      <c r="D3383" t="s">
        <v>7017</v>
      </c>
      <c r="E3383" t="s">
        <v>1713</v>
      </c>
    </row>
    <row r="3384" spans="1:5">
      <c r="A3384" t="s">
        <v>5103</v>
      </c>
      <c r="B3384" t="s">
        <v>5</v>
      </c>
      <c r="C3384" t="s">
        <v>1736</v>
      </c>
      <c r="D3384" t="s">
        <v>7017</v>
      </c>
      <c r="E3384" t="s">
        <v>1714</v>
      </c>
    </row>
    <row r="3385" spans="1:5">
      <c r="A3385" t="s">
        <v>5104</v>
      </c>
      <c r="B3385" t="s">
        <v>5</v>
      </c>
      <c r="C3385" t="s">
        <v>1736</v>
      </c>
      <c r="D3385" t="s">
        <v>7017</v>
      </c>
      <c r="E3385" t="s">
        <v>1715</v>
      </c>
    </row>
    <row r="3386" spans="1:5">
      <c r="A3386" t="s">
        <v>5105</v>
      </c>
      <c r="B3386" t="s">
        <v>5</v>
      </c>
      <c r="C3386" t="s">
        <v>1736</v>
      </c>
      <c r="D3386" t="s">
        <v>7018</v>
      </c>
      <c r="E3386" t="s">
        <v>1702</v>
      </c>
    </row>
    <row r="3387" spans="1:5">
      <c r="A3387" t="s">
        <v>5106</v>
      </c>
      <c r="B3387" t="s">
        <v>5</v>
      </c>
      <c r="C3387" t="s">
        <v>1736</v>
      </c>
      <c r="D3387" t="s">
        <v>7018</v>
      </c>
      <c r="E3387" t="s">
        <v>1705</v>
      </c>
    </row>
    <row r="3388" spans="1:5">
      <c r="A3388" t="s">
        <v>5107</v>
      </c>
      <c r="B3388" t="s">
        <v>5</v>
      </c>
      <c r="C3388" t="s">
        <v>1736</v>
      </c>
      <c r="D3388" t="s">
        <v>7018</v>
      </c>
      <c r="E3388" t="s">
        <v>1706</v>
      </c>
    </row>
    <row r="3389" spans="1:5">
      <c r="A3389" t="s">
        <v>5108</v>
      </c>
      <c r="B3389" t="s">
        <v>5</v>
      </c>
      <c r="C3389" t="s">
        <v>1736</v>
      </c>
      <c r="D3389" t="s">
        <v>7018</v>
      </c>
      <c r="E3389" t="s">
        <v>1707</v>
      </c>
    </row>
    <row r="3390" spans="1:5">
      <c r="A3390" t="s">
        <v>5109</v>
      </c>
      <c r="B3390" t="s">
        <v>5</v>
      </c>
      <c r="C3390" t="s">
        <v>1736</v>
      </c>
      <c r="D3390" t="s">
        <v>7018</v>
      </c>
      <c r="E3390" t="s">
        <v>1708</v>
      </c>
    </row>
    <row r="3391" spans="1:5">
      <c r="A3391" t="s">
        <v>5110</v>
      </c>
      <c r="B3391" t="s">
        <v>5</v>
      </c>
      <c r="C3391" t="s">
        <v>1736</v>
      </c>
      <c r="D3391" t="s">
        <v>7018</v>
      </c>
      <c r="E3391" t="s">
        <v>1709</v>
      </c>
    </row>
    <row r="3392" spans="1:5">
      <c r="A3392" t="s">
        <v>5111</v>
      </c>
      <c r="B3392" t="s">
        <v>5</v>
      </c>
      <c r="C3392" t="s">
        <v>1736</v>
      </c>
      <c r="D3392" t="s">
        <v>7018</v>
      </c>
      <c r="E3392" t="s">
        <v>1710</v>
      </c>
    </row>
    <row r="3393" spans="1:5">
      <c r="A3393" t="s">
        <v>5112</v>
      </c>
      <c r="B3393" t="s">
        <v>5</v>
      </c>
      <c r="C3393" t="s">
        <v>1736</v>
      </c>
      <c r="D3393" t="s">
        <v>7018</v>
      </c>
      <c r="E3393" t="s">
        <v>1711</v>
      </c>
    </row>
    <row r="3394" spans="1:5">
      <c r="A3394" t="s">
        <v>5113</v>
      </c>
      <c r="B3394" t="s">
        <v>5</v>
      </c>
      <c r="C3394" t="s">
        <v>1736</v>
      </c>
      <c r="D3394" t="s">
        <v>7018</v>
      </c>
      <c r="E3394" t="s">
        <v>1712</v>
      </c>
    </row>
    <row r="3395" spans="1:5">
      <c r="A3395" t="s">
        <v>5114</v>
      </c>
      <c r="B3395" t="s">
        <v>5</v>
      </c>
      <c r="C3395" t="s">
        <v>1736</v>
      </c>
      <c r="D3395" t="s">
        <v>7018</v>
      </c>
      <c r="E3395" t="s">
        <v>1713</v>
      </c>
    </row>
    <row r="3396" spans="1:5">
      <c r="A3396" t="s">
        <v>5115</v>
      </c>
      <c r="B3396" t="s">
        <v>5</v>
      </c>
      <c r="C3396" t="s">
        <v>1736</v>
      </c>
      <c r="D3396" t="s">
        <v>7018</v>
      </c>
      <c r="E3396" t="s">
        <v>1714</v>
      </c>
    </row>
    <row r="3397" spans="1:5">
      <c r="A3397" t="s">
        <v>5116</v>
      </c>
      <c r="B3397" t="s">
        <v>5</v>
      </c>
      <c r="C3397" t="s">
        <v>1736</v>
      </c>
      <c r="D3397" t="s">
        <v>7018</v>
      </c>
      <c r="E3397" t="s">
        <v>1715</v>
      </c>
    </row>
    <row r="3398" spans="1:5">
      <c r="A3398" t="s">
        <v>5117</v>
      </c>
      <c r="B3398" t="s">
        <v>5</v>
      </c>
      <c r="C3398" t="s">
        <v>1736</v>
      </c>
      <c r="D3398" t="s">
        <v>7019</v>
      </c>
      <c r="E3398" t="s">
        <v>1702</v>
      </c>
    </row>
    <row r="3399" spans="1:5">
      <c r="A3399" t="s">
        <v>5118</v>
      </c>
      <c r="B3399" t="s">
        <v>5</v>
      </c>
      <c r="C3399" t="s">
        <v>1736</v>
      </c>
      <c r="D3399" t="s">
        <v>7019</v>
      </c>
      <c r="E3399" t="s">
        <v>1705</v>
      </c>
    </row>
    <row r="3400" spans="1:5">
      <c r="A3400" t="s">
        <v>5119</v>
      </c>
      <c r="B3400" t="s">
        <v>5</v>
      </c>
      <c r="C3400" t="s">
        <v>1736</v>
      </c>
      <c r="D3400" t="s">
        <v>7019</v>
      </c>
      <c r="E3400" t="s">
        <v>1706</v>
      </c>
    </row>
    <row r="3401" spans="1:5">
      <c r="A3401" t="s">
        <v>5120</v>
      </c>
      <c r="B3401" t="s">
        <v>5</v>
      </c>
      <c r="C3401" t="s">
        <v>1736</v>
      </c>
      <c r="D3401" t="s">
        <v>7019</v>
      </c>
      <c r="E3401" t="s">
        <v>1707</v>
      </c>
    </row>
    <row r="3402" spans="1:5">
      <c r="A3402" t="s">
        <v>5121</v>
      </c>
      <c r="B3402" t="s">
        <v>5</v>
      </c>
      <c r="C3402" t="s">
        <v>1736</v>
      </c>
      <c r="D3402" t="s">
        <v>7019</v>
      </c>
      <c r="E3402" t="s">
        <v>1708</v>
      </c>
    </row>
    <row r="3403" spans="1:5">
      <c r="A3403" t="s">
        <v>5122</v>
      </c>
      <c r="B3403" t="s">
        <v>5</v>
      </c>
      <c r="C3403" t="s">
        <v>1736</v>
      </c>
      <c r="D3403" t="s">
        <v>7019</v>
      </c>
      <c r="E3403" t="s">
        <v>1709</v>
      </c>
    </row>
    <row r="3404" spans="1:5">
      <c r="A3404" t="s">
        <v>5123</v>
      </c>
      <c r="B3404" t="s">
        <v>5</v>
      </c>
      <c r="C3404" t="s">
        <v>1736</v>
      </c>
      <c r="D3404" t="s">
        <v>7019</v>
      </c>
      <c r="E3404" t="s">
        <v>1710</v>
      </c>
    </row>
    <row r="3405" spans="1:5">
      <c r="A3405" t="s">
        <v>5124</v>
      </c>
      <c r="B3405" t="s">
        <v>5</v>
      </c>
      <c r="C3405" t="s">
        <v>1736</v>
      </c>
      <c r="D3405" t="s">
        <v>7019</v>
      </c>
      <c r="E3405" t="s">
        <v>1711</v>
      </c>
    </row>
    <row r="3406" spans="1:5">
      <c r="A3406" t="s">
        <v>5125</v>
      </c>
      <c r="B3406" t="s">
        <v>5</v>
      </c>
      <c r="C3406" t="s">
        <v>1736</v>
      </c>
      <c r="D3406" t="s">
        <v>7019</v>
      </c>
      <c r="E3406" t="s">
        <v>1712</v>
      </c>
    </row>
    <row r="3407" spans="1:5">
      <c r="A3407" t="s">
        <v>5126</v>
      </c>
      <c r="B3407" t="s">
        <v>5</v>
      </c>
      <c r="C3407" t="s">
        <v>1736</v>
      </c>
      <c r="D3407" t="s">
        <v>7019</v>
      </c>
      <c r="E3407" t="s">
        <v>1713</v>
      </c>
    </row>
    <row r="3408" spans="1:5">
      <c r="A3408" t="s">
        <v>5127</v>
      </c>
      <c r="B3408" t="s">
        <v>5</v>
      </c>
      <c r="C3408" t="s">
        <v>1736</v>
      </c>
      <c r="D3408" t="s">
        <v>7019</v>
      </c>
      <c r="E3408" t="s">
        <v>1714</v>
      </c>
    </row>
    <row r="3409" spans="1:5">
      <c r="A3409" t="s">
        <v>5128</v>
      </c>
      <c r="B3409" t="s">
        <v>5</v>
      </c>
      <c r="C3409" t="s">
        <v>1736</v>
      </c>
      <c r="D3409" t="s">
        <v>7019</v>
      </c>
      <c r="E3409" t="s">
        <v>1715</v>
      </c>
    </row>
    <row r="3410" spans="1:5">
      <c r="A3410" t="s">
        <v>5129</v>
      </c>
      <c r="B3410" t="s">
        <v>5</v>
      </c>
      <c r="C3410" t="s">
        <v>1736</v>
      </c>
      <c r="D3410" t="s">
        <v>7020</v>
      </c>
      <c r="E3410" t="s">
        <v>1702</v>
      </c>
    </row>
    <row r="3411" spans="1:5">
      <c r="A3411" t="s">
        <v>5130</v>
      </c>
      <c r="B3411" t="s">
        <v>5</v>
      </c>
      <c r="C3411" t="s">
        <v>1736</v>
      </c>
      <c r="D3411" t="s">
        <v>7020</v>
      </c>
      <c r="E3411" t="s">
        <v>1705</v>
      </c>
    </row>
    <row r="3412" spans="1:5">
      <c r="A3412" t="s">
        <v>5131</v>
      </c>
      <c r="B3412" t="s">
        <v>5</v>
      </c>
      <c r="C3412" t="s">
        <v>1736</v>
      </c>
      <c r="D3412" t="s">
        <v>7020</v>
      </c>
      <c r="E3412" t="s">
        <v>1706</v>
      </c>
    </row>
    <row r="3413" spans="1:5">
      <c r="A3413" t="s">
        <v>5132</v>
      </c>
      <c r="B3413" t="s">
        <v>5</v>
      </c>
      <c r="C3413" t="s">
        <v>1736</v>
      </c>
      <c r="D3413" t="s">
        <v>7020</v>
      </c>
      <c r="E3413" t="s">
        <v>1707</v>
      </c>
    </row>
    <row r="3414" spans="1:5">
      <c r="A3414" t="s">
        <v>5133</v>
      </c>
      <c r="B3414" t="s">
        <v>5</v>
      </c>
      <c r="C3414" t="s">
        <v>1736</v>
      </c>
      <c r="D3414" t="s">
        <v>7020</v>
      </c>
      <c r="E3414" t="s">
        <v>1708</v>
      </c>
    </row>
    <row r="3415" spans="1:5">
      <c r="A3415" t="s">
        <v>5134</v>
      </c>
      <c r="B3415" t="s">
        <v>5</v>
      </c>
      <c r="C3415" t="s">
        <v>1736</v>
      </c>
      <c r="D3415" t="s">
        <v>7020</v>
      </c>
      <c r="E3415" t="s">
        <v>1709</v>
      </c>
    </row>
    <row r="3416" spans="1:5">
      <c r="A3416" t="s">
        <v>5135</v>
      </c>
      <c r="B3416" t="s">
        <v>5</v>
      </c>
      <c r="C3416" t="s">
        <v>1736</v>
      </c>
      <c r="D3416" t="s">
        <v>7020</v>
      </c>
      <c r="E3416" t="s">
        <v>1710</v>
      </c>
    </row>
    <row r="3417" spans="1:5">
      <c r="A3417" t="s">
        <v>5136</v>
      </c>
      <c r="B3417" t="s">
        <v>5</v>
      </c>
      <c r="C3417" t="s">
        <v>1736</v>
      </c>
      <c r="D3417" t="s">
        <v>7020</v>
      </c>
      <c r="E3417" t="s">
        <v>1711</v>
      </c>
    </row>
    <row r="3418" spans="1:5">
      <c r="A3418" t="s">
        <v>5137</v>
      </c>
      <c r="B3418" t="s">
        <v>5</v>
      </c>
      <c r="C3418" t="s">
        <v>1736</v>
      </c>
      <c r="D3418" t="s">
        <v>7020</v>
      </c>
      <c r="E3418" t="s">
        <v>1712</v>
      </c>
    </row>
    <row r="3419" spans="1:5">
      <c r="A3419" t="s">
        <v>5138</v>
      </c>
      <c r="B3419" t="s">
        <v>5</v>
      </c>
      <c r="C3419" t="s">
        <v>1736</v>
      </c>
      <c r="D3419" t="s">
        <v>7020</v>
      </c>
      <c r="E3419" t="s">
        <v>1713</v>
      </c>
    </row>
    <row r="3420" spans="1:5">
      <c r="A3420" t="s">
        <v>5139</v>
      </c>
      <c r="B3420" t="s">
        <v>5</v>
      </c>
      <c r="C3420" t="s">
        <v>1736</v>
      </c>
      <c r="D3420" t="s">
        <v>7020</v>
      </c>
      <c r="E3420" t="s">
        <v>1714</v>
      </c>
    </row>
    <row r="3421" spans="1:5">
      <c r="A3421" t="s">
        <v>5140</v>
      </c>
      <c r="B3421" t="s">
        <v>5</v>
      </c>
      <c r="C3421" t="s">
        <v>1736</v>
      </c>
      <c r="D3421" t="s">
        <v>7020</v>
      </c>
      <c r="E3421" t="s">
        <v>1715</v>
      </c>
    </row>
    <row r="3422" spans="1:5">
      <c r="A3422" t="s">
        <v>5141</v>
      </c>
      <c r="B3422" t="s">
        <v>5</v>
      </c>
      <c r="C3422" t="s">
        <v>1736</v>
      </c>
      <c r="D3422" t="s">
        <v>7021</v>
      </c>
      <c r="E3422" t="s">
        <v>1702</v>
      </c>
    </row>
    <row r="3423" spans="1:5">
      <c r="A3423" t="s">
        <v>5142</v>
      </c>
      <c r="B3423" t="s">
        <v>5</v>
      </c>
      <c r="C3423" t="s">
        <v>1736</v>
      </c>
      <c r="D3423" t="s">
        <v>7021</v>
      </c>
      <c r="E3423" t="s">
        <v>1705</v>
      </c>
    </row>
    <row r="3424" spans="1:5">
      <c r="A3424" t="s">
        <v>5143</v>
      </c>
      <c r="B3424" t="s">
        <v>5</v>
      </c>
      <c r="C3424" t="s">
        <v>1736</v>
      </c>
      <c r="D3424" t="s">
        <v>7021</v>
      </c>
      <c r="E3424" t="s">
        <v>1706</v>
      </c>
    </row>
    <row r="3425" spans="1:5">
      <c r="A3425" t="s">
        <v>5144</v>
      </c>
      <c r="B3425" t="s">
        <v>5</v>
      </c>
      <c r="C3425" t="s">
        <v>1736</v>
      </c>
      <c r="D3425" t="s">
        <v>7021</v>
      </c>
      <c r="E3425" t="s">
        <v>1707</v>
      </c>
    </row>
    <row r="3426" spans="1:5">
      <c r="A3426" t="s">
        <v>5145</v>
      </c>
      <c r="B3426" t="s">
        <v>5</v>
      </c>
      <c r="C3426" t="s">
        <v>1736</v>
      </c>
      <c r="D3426" t="s">
        <v>7021</v>
      </c>
      <c r="E3426" t="s">
        <v>1708</v>
      </c>
    </row>
    <row r="3427" spans="1:5">
      <c r="A3427" t="s">
        <v>5146</v>
      </c>
      <c r="B3427" t="s">
        <v>5</v>
      </c>
      <c r="C3427" t="s">
        <v>1736</v>
      </c>
      <c r="D3427" t="s">
        <v>7021</v>
      </c>
      <c r="E3427" t="s">
        <v>1709</v>
      </c>
    </row>
    <row r="3428" spans="1:5">
      <c r="A3428" t="s">
        <v>5147</v>
      </c>
      <c r="B3428" t="s">
        <v>5</v>
      </c>
      <c r="C3428" t="s">
        <v>1736</v>
      </c>
      <c r="D3428" t="s">
        <v>7021</v>
      </c>
      <c r="E3428" t="s">
        <v>1710</v>
      </c>
    </row>
    <row r="3429" spans="1:5">
      <c r="A3429" t="s">
        <v>5148</v>
      </c>
      <c r="B3429" t="s">
        <v>5</v>
      </c>
      <c r="C3429" t="s">
        <v>1736</v>
      </c>
      <c r="D3429" t="s">
        <v>7021</v>
      </c>
      <c r="E3429" t="s">
        <v>1711</v>
      </c>
    </row>
    <row r="3430" spans="1:5">
      <c r="A3430" t="s">
        <v>5149</v>
      </c>
      <c r="B3430" t="s">
        <v>5</v>
      </c>
      <c r="C3430" t="s">
        <v>1736</v>
      </c>
      <c r="D3430" t="s">
        <v>7021</v>
      </c>
      <c r="E3430" t="s">
        <v>1712</v>
      </c>
    </row>
    <row r="3431" spans="1:5">
      <c r="A3431" t="s">
        <v>5150</v>
      </c>
      <c r="B3431" t="s">
        <v>5</v>
      </c>
      <c r="C3431" t="s">
        <v>1736</v>
      </c>
      <c r="D3431" t="s">
        <v>7021</v>
      </c>
      <c r="E3431" t="s">
        <v>1713</v>
      </c>
    </row>
    <row r="3432" spans="1:5">
      <c r="A3432" t="s">
        <v>5151</v>
      </c>
      <c r="B3432" t="s">
        <v>5</v>
      </c>
      <c r="C3432" t="s">
        <v>1736</v>
      </c>
      <c r="D3432" t="s">
        <v>7021</v>
      </c>
      <c r="E3432" t="s">
        <v>1714</v>
      </c>
    </row>
    <row r="3433" spans="1:5">
      <c r="A3433" t="s">
        <v>5152</v>
      </c>
      <c r="B3433" t="s">
        <v>5</v>
      </c>
      <c r="C3433" t="s">
        <v>1736</v>
      </c>
      <c r="D3433" t="s">
        <v>7021</v>
      </c>
      <c r="E3433" t="s">
        <v>1715</v>
      </c>
    </row>
    <row r="3434" spans="1:5">
      <c r="A3434" t="s">
        <v>5153</v>
      </c>
      <c r="B3434" t="s">
        <v>5</v>
      </c>
      <c r="C3434" t="s">
        <v>1736</v>
      </c>
      <c r="D3434" t="s">
        <v>7022</v>
      </c>
      <c r="E3434" t="s">
        <v>1702</v>
      </c>
    </row>
    <row r="3435" spans="1:5">
      <c r="A3435" t="s">
        <v>5154</v>
      </c>
      <c r="B3435" t="s">
        <v>5</v>
      </c>
      <c r="C3435" t="s">
        <v>1736</v>
      </c>
      <c r="D3435" t="s">
        <v>7022</v>
      </c>
      <c r="E3435" t="s">
        <v>1705</v>
      </c>
    </row>
    <row r="3436" spans="1:5">
      <c r="A3436" t="s">
        <v>5155</v>
      </c>
      <c r="B3436" t="s">
        <v>5</v>
      </c>
      <c r="C3436" t="s">
        <v>1736</v>
      </c>
      <c r="D3436" t="s">
        <v>7022</v>
      </c>
      <c r="E3436" t="s">
        <v>1706</v>
      </c>
    </row>
    <row r="3437" spans="1:5">
      <c r="A3437" t="s">
        <v>5156</v>
      </c>
      <c r="B3437" t="s">
        <v>5</v>
      </c>
      <c r="C3437" t="s">
        <v>1736</v>
      </c>
      <c r="D3437" t="s">
        <v>7022</v>
      </c>
      <c r="E3437" t="s">
        <v>1707</v>
      </c>
    </row>
    <row r="3438" spans="1:5">
      <c r="A3438" t="s">
        <v>5157</v>
      </c>
      <c r="B3438" t="s">
        <v>5</v>
      </c>
      <c r="C3438" t="s">
        <v>1736</v>
      </c>
      <c r="D3438" t="s">
        <v>7022</v>
      </c>
      <c r="E3438" t="s">
        <v>1708</v>
      </c>
    </row>
    <row r="3439" spans="1:5">
      <c r="A3439" t="s">
        <v>5158</v>
      </c>
      <c r="B3439" t="s">
        <v>5</v>
      </c>
      <c r="C3439" t="s">
        <v>1736</v>
      </c>
      <c r="D3439" t="s">
        <v>7022</v>
      </c>
      <c r="E3439" t="s">
        <v>1709</v>
      </c>
    </row>
    <row r="3440" spans="1:5">
      <c r="A3440" t="s">
        <v>5159</v>
      </c>
      <c r="B3440" t="s">
        <v>5</v>
      </c>
      <c r="C3440" t="s">
        <v>1736</v>
      </c>
      <c r="D3440" t="s">
        <v>7022</v>
      </c>
      <c r="E3440" t="s">
        <v>1710</v>
      </c>
    </row>
    <row r="3441" spans="1:5">
      <c r="A3441" t="s">
        <v>5160</v>
      </c>
      <c r="B3441" t="s">
        <v>5</v>
      </c>
      <c r="C3441" t="s">
        <v>1736</v>
      </c>
      <c r="D3441" t="s">
        <v>7022</v>
      </c>
      <c r="E3441" t="s">
        <v>1711</v>
      </c>
    </row>
    <row r="3442" spans="1:5">
      <c r="A3442" t="s">
        <v>5161</v>
      </c>
      <c r="B3442" t="s">
        <v>5</v>
      </c>
      <c r="C3442" t="s">
        <v>1736</v>
      </c>
      <c r="D3442" t="s">
        <v>7022</v>
      </c>
      <c r="E3442" t="s">
        <v>1712</v>
      </c>
    </row>
    <row r="3443" spans="1:5">
      <c r="A3443" t="s">
        <v>5162</v>
      </c>
      <c r="B3443" t="s">
        <v>5</v>
      </c>
      <c r="C3443" t="s">
        <v>1736</v>
      </c>
      <c r="D3443" t="s">
        <v>7022</v>
      </c>
      <c r="E3443" t="s">
        <v>1713</v>
      </c>
    </row>
    <row r="3444" spans="1:5">
      <c r="A3444" t="s">
        <v>5163</v>
      </c>
      <c r="B3444" t="s">
        <v>5</v>
      </c>
      <c r="C3444" t="s">
        <v>1736</v>
      </c>
      <c r="D3444" t="s">
        <v>7022</v>
      </c>
      <c r="E3444" t="s">
        <v>1714</v>
      </c>
    </row>
    <row r="3445" spans="1:5">
      <c r="A3445" t="s">
        <v>5164</v>
      </c>
      <c r="B3445" t="s">
        <v>5</v>
      </c>
      <c r="C3445" t="s">
        <v>1736</v>
      </c>
      <c r="D3445" t="s">
        <v>7022</v>
      </c>
      <c r="E3445" t="s">
        <v>1715</v>
      </c>
    </row>
    <row r="3446" spans="1:5">
      <c r="A3446" t="s">
        <v>5165</v>
      </c>
      <c r="B3446" t="s">
        <v>5</v>
      </c>
      <c r="C3446" t="s">
        <v>1736</v>
      </c>
      <c r="D3446" t="s">
        <v>7023</v>
      </c>
      <c r="E3446" t="s">
        <v>1702</v>
      </c>
    </row>
    <row r="3447" spans="1:5">
      <c r="A3447" t="s">
        <v>5166</v>
      </c>
      <c r="B3447" t="s">
        <v>5</v>
      </c>
      <c r="C3447" t="s">
        <v>1736</v>
      </c>
      <c r="D3447" t="s">
        <v>7023</v>
      </c>
      <c r="E3447" t="s">
        <v>1705</v>
      </c>
    </row>
    <row r="3448" spans="1:5">
      <c r="A3448" t="s">
        <v>5167</v>
      </c>
      <c r="B3448" t="s">
        <v>5</v>
      </c>
      <c r="C3448" t="s">
        <v>1736</v>
      </c>
      <c r="D3448" t="s">
        <v>7023</v>
      </c>
      <c r="E3448" t="s">
        <v>1706</v>
      </c>
    </row>
    <row r="3449" spans="1:5">
      <c r="A3449" t="s">
        <v>5168</v>
      </c>
      <c r="B3449" t="s">
        <v>5</v>
      </c>
      <c r="C3449" t="s">
        <v>1736</v>
      </c>
      <c r="D3449" t="s">
        <v>7023</v>
      </c>
      <c r="E3449" t="s">
        <v>1707</v>
      </c>
    </row>
    <row r="3450" spans="1:5">
      <c r="A3450" t="s">
        <v>5169</v>
      </c>
      <c r="B3450" t="s">
        <v>5</v>
      </c>
      <c r="C3450" t="s">
        <v>1736</v>
      </c>
      <c r="D3450" t="s">
        <v>7023</v>
      </c>
      <c r="E3450" t="s">
        <v>1708</v>
      </c>
    </row>
    <row r="3451" spans="1:5">
      <c r="A3451" t="s">
        <v>5170</v>
      </c>
      <c r="B3451" t="s">
        <v>5</v>
      </c>
      <c r="C3451" t="s">
        <v>1736</v>
      </c>
      <c r="D3451" t="s">
        <v>7023</v>
      </c>
      <c r="E3451" t="s">
        <v>1709</v>
      </c>
    </row>
    <row r="3452" spans="1:5">
      <c r="A3452" t="s">
        <v>5171</v>
      </c>
      <c r="B3452" t="s">
        <v>5</v>
      </c>
      <c r="C3452" t="s">
        <v>1736</v>
      </c>
      <c r="D3452" t="s">
        <v>7023</v>
      </c>
      <c r="E3452" t="s">
        <v>1710</v>
      </c>
    </row>
    <row r="3453" spans="1:5">
      <c r="A3453" t="s">
        <v>5172</v>
      </c>
      <c r="B3453" t="s">
        <v>5</v>
      </c>
      <c r="C3453" t="s">
        <v>1736</v>
      </c>
      <c r="D3453" t="s">
        <v>7023</v>
      </c>
      <c r="E3453" t="s">
        <v>1711</v>
      </c>
    </row>
    <row r="3454" spans="1:5">
      <c r="A3454" t="s">
        <v>5173</v>
      </c>
      <c r="B3454" t="s">
        <v>5</v>
      </c>
      <c r="C3454" t="s">
        <v>1736</v>
      </c>
      <c r="D3454" t="s">
        <v>7023</v>
      </c>
      <c r="E3454" t="s">
        <v>1712</v>
      </c>
    </row>
    <row r="3455" spans="1:5">
      <c r="A3455" t="s">
        <v>5174</v>
      </c>
      <c r="B3455" t="s">
        <v>5</v>
      </c>
      <c r="C3455" t="s">
        <v>1736</v>
      </c>
      <c r="D3455" t="s">
        <v>7023</v>
      </c>
      <c r="E3455" t="s">
        <v>1713</v>
      </c>
    </row>
    <row r="3456" spans="1:5">
      <c r="A3456" t="s">
        <v>5175</v>
      </c>
      <c r="B3456" t="s">
        <v>5</v>
      </c>
      <c r="C3456" t="s">
        <v>1736</v>
      </c>
      <c r="D3456" t="s">
        <v>7023</v>
      </c>
      <c r="E3456" t="s">
        <v>1714</v>
      </c>
    </row>
    <row r="3457" spans="1:5">
      <c r="A3457" t="s">
        <v>5176</v>
      </c>
      <c r="B3457" t="s">
        <v>5</v>
      </c>
      <c r="C3457" t="s">
        <v>1736</v>
      </c>
      <c r="D3457" t="s">
        <v>7023</v>
      </c>
      <c r="E3457" t="s">
        <v>1715</v>
      </c>
    </row>
    <row r="3458" spans="1:5">
      <c r="A3458" t="s">
        <v>5177</v>
      </c>
      <c r="B3458" t="s">
        <v>5</v>
      </c>
      <c r="C3458" t="s">
        <v>1736</v>
      </c>
      <c r="D3458" t="s">
        <v>7024</v>
      </c>
      <c r="E3458" t="s">
        <v>1702</v>
      </c>
    </row>
    <row r="3459" spans="1:5">
      <c r="A3459" t="s">
        <v>5178</v>
      </c>
      <c r="B3459" t="s">
        <v>5</v>
      </c>
      <c r="C3459" t="s">
        <v>1736</v>
      </c>
      <c r="D3459" t="s">
        <v>7024</v>
      </c>
      <c r="E3459" t="s">
        <v>1705</v>
      </c>
    </row>
    <row r="3460" spans="1:5">
      <c r="A3460" t="s">
        <v>5179</v>
      </c>
      <c r="B3460" t="s">
        <v>5</v>
      </c>
      <c r="C3460" t="s">
        <v>1736</v>
      </c>
      <c r="D3460" t="s">
        <v>7024</v>
      </c>
      <c r="E3460" t="s">
        <v>1706</v>
      </c>
    </row>
    <row r="3461" spans="1:5">
      <c r="A3461" t="s">
        <v>5180</v>
      </c>
      <c r="B3461" t="s">
        <v>5</v>
      </c>
      <c r="C3461" t="s">
        <v>1736</v>
      </c>
      <c r="D3461" t="s">
        <v>7024</v>
      </c>
      <c r="E3461" t="s">
        <v>1707</v>
      </c>
    </row>
    <row r="3462" spans="1:5">
      <c r="A3462" t="s">
        <v>5181</v>
      </c>
      <c r="B3462" t="s">
        <v>5</v>
      </c>
      <c r="C3462" t="s">
        <v>1736</v>
      </c>
      <c r="D3462" t="s">
        <v>7024</v>
      </c>
      <c r="E3462" t="s">
        <v>1708</v>
      </c>
    </row>
    <row r="3463" spans="1:5">
      <c r="A3463" t="s">
        <v>5182</v>
      </c>
      <c r="B3463" t="s">
        <v>5</v>
      </c>
      <c r="C3463" t="s">
        <v>1736</v>
      </c>
      <c r="D3463" t="s">
        <v>7024</v>
      </c>
      <c r="E3463" t="s">
        <v>1709</v>
      </c>
    </row>
    <row r="3464" spans="1:5">
      <c r="A3464" t="s">
        <v>5183</v>
      </c>
      <c r="B3464" t="s">
        <v>5</v>
      </c>
      <c r="C3464" t="s">
        <v>1736</v>
      </c>
      <c r="D3464" t="s">
        <v>7024</v>
      </c>
      <c r="E3464" t="s">
        <v>1710</v>
      </c>
    </row>
    <row r="3465" spans="1:5">
      <c r="A3465" t="s">
        <v>5184</v>
      </c>
      <c r="B3465" t="s">
        <v>5</v>
      </c>
      <c r="C3465" t="s">
        <v>1736</v>
      </c>
      <c r="D3465" t="s">
        <v>7024</v>
      </c>
      <c r="E3465" t="s">
        <v>1711</v>
      </c>
    </row>
    <row r="3466" spans="1:5">
      <c r="A3466" t="s">
        <v>5185</v>
      </c>
      <c r="B3466" t="s">
        <v>5</v>
      </c>
      <c r="C3466" t="s">
        <v>1736</v>
      </c>
      <c r="D3466" t="s">
        <v>7024</v>
      </c>
      <c r="E3466" t="s">
        <v>1712</v>
      </c>
    </row>
    <row r="3467" spans="1:5">
      <c r="A3467" t="s">
        <v>5186</v>
      </c>
      <c r="B3467" t="s">
        <v>5</v>
      </c>
      <c r="C3467" t="s">
        <v>1736</v>
      </c>
      <c r="D3467" t="s">
        <v>7024</v>
      </c>
      <c r="E3467" t="s">
        <v>1713</v>
      </c>
    </row>
    <row r="3468" spans="1:5">
      <c r="A3468" t="s">
        <v>5187</v>
      </c>
      <c r="B3468" t="s">
        <v>5</v>
      </c>
      <c r="C3468" t="s">
        <v>1736</v>
      </c>
      <c r="D3468" t="s">
        <v>7024</v>
      </c>
      <c r="E3468" t="s">
        <v>1714</v>
      </c>
    </row>
    <row r="3469" spans="1:5">
      <c r="A3469" t="s">
        <v>5188</v>
      </c>
      <c r="B3469" t="s">
        <v>5</v>
      </c>
      <c r="C3469" t="s">
        <v>1736</v>
      </c>
      <c r="D3469" t="s">
        <v>7024</v>
      </c>
      <c r="E3469" t="s">
        <v>1715</v>
      </c>
    </row>
    <row r="3470" spans="1:5">
      <c r="A3470" t="s">
        <v>5189</v>
      </c>
      <c r="B3470" t="s">
        <v>5</v>
      </c>
      <c r="C3470" t="s">
        <v>1736</v>
      </c>
      <c r="D3470" t="s">
        <v>7025</v>
      </c>
      <c r="E3470" t="s">
        <v>1702</v>
      </c>
    </row>
    <row r="3471" spans="1:5">
      <c r="A3471" t="s">
        <v>5190</v>
      </c>
      <c r="B3471" t="s">
        <v>5</v>
      </c>
      <c r="C3471" t="s">
        <v>1736</v>
      </c>
      <c r="D3471" t="s">
        <v>7025</v>
      </c>
      <c r="E3471" t="s">
        <v>1705</v>
      </c>
    </row>
    <row r="3472" spans="1:5">
      <c r="A3472" t="s">
        <v>5191</v>
      </c>
      <c r="B3472" t="s">
        <v>5</v>
      </c>
      <c r="C3472" t="s">
        <v>1736</v>
      </c>
      <c r="D3472" t="s">
        <v>7025</v>
      </c>
      <c r="E3472" t="s">
        <v>1706</v>
      </c>
    </row>
    <row r="3473" spans="1:5">
      <c r="A3473" t="s">
        <v>5192</v>
      </c>
      <c r="B3473" t="s">
        <v>5</v>
      </c>
      <c r="C3473" t="s">
        <v>1736</v>
      </c>
      <c r="D3473" t="s">
        <v>7025</v>
      </c>
      <c r="E3473" t="s">
        <v>1707</v>
      </c>
    </row>
    <row r="3474" spans="1:5">
      <c r="A3474" t="s">
        <v>5193</v>
      </c>
      <c r="B3474" t="s">
        <v>5</v>
      </c>
      <c r="C3474" t="s">
        <v>1736</v>
      </c>
      <c r="D3474" t="s">
        <v>7025</v>
      </c>
      <c r="E3474" t="s">
        <v>1708</v>
      </c>
    </row>
    <row r="3475" spans="1:5">
      <c r="A3475" t="s">
        <v>5194</v>
      </c>
      <c r="B3475" t="s">
        <v>5</v>
      </c>
      <c r="C3475" t="s">
        <v>1736</v>
      </c>
      <c r="D3475" t="s">
        <v>7025</v>
      </c>
      <c r="E3475" t="s">
        <v>1709</v>
      </c>
    </row>
    <row r="3476" spans="1:5">
      <c r="A3476" t="s">
        <v>5195</v>
      </c>
      <c r="B3476" t="s">
        <v>5</v>
      </c>
      <c r="C3476" t="s">
        <v>1736</v>
      </c>
      <c r="D3476" t="s">
        <v>7025</v>
      </c>
      <c r="E3476" t="s">
        <v>1710</v>
      </c>
    </row>
    <row r="3477" spans="1:5">
      <c r="A3477" t="s">
        <v>5196</v>
      </c>
      <c r="B3477" t="s">
        <v>5</v>
      </c>
      <c r="C3477" t="s">
        <v>1736</v>
      </c>
      <c r="D3477" t="s">
        <v>7025</v>
      </c>
      <c r="E3477" t="s">
        <v>1711</v>
      </c>
    </row>
    <row r="3478" spans="1:5">
      <c r="A3478" t="s">
        <v>5197</v>
      </c>
      <c r="B3478" t="s">
        <v>5</v>
      </c>
      <c r="C3478" t="s">
        <v>1736</v>
      </c>
      <c r="D3478" t="s">
        <v>7025</v>
      </c>
      <c r="E3478" t="s">
        <v>1712</v>
      </c>
    </row>
    <row r="3479" spans="1:5">
      <c r="A3479" t="s">
        <v>5198</v>
      </c>
      <c r="B3479" t="s">
        <v>5</v>
      </c>
      <c r="C3479" t="s">
        <v>1736</v>
      </c>
      <c r="D3479" t="s">
        <v>7025</v>
      </c>
      <c r="E3479" t="s">
        <v>1713</v>
      </c>
    </row>
    <row r="3480" spans="1:5">
      <c r="A3480" t="s">
        <v>5199</v>
      </c>
      <c r="B3480" t="s">
        <v>5</v>
      </c>
      <c r="C3480" t="s">
        <v>1736</v>
      </c>
      <c r="D3480" t="s">
        <v>7025</v>
      </c>
      <c r="E3480" t="s">
        <v>1714</v>
      </c>
    </row>
    <row r="3481" spans="1:5">
      <c r="A3481" t="s">
        <v>5200</v>
      </c>
      <c r="B3481" t="s">
        <v>5</v>
      </c>
      <c r="C3481" t="s">
        <v>1736</v>
      </c>
      <c r="D3481" t="s">
        <v>7025</v>
      </c>
      <c r="E3481" t="s">
        <v>1715</v>
      </c>
    </row>
    <row r="3482" spans="1:5">
      <c r="A3482" t="s">
        <v>5201</v>
      </c>
      <c r="B3482" t="s">
        <v>5</v>
      </c>
      <c r="C3482" t="s">
        <v>1737</v>
      </c>
      <c r="D3482" t="s">
        <v>7001</v>
      </c>
      <c r="E3482" t="s">
        <v>1702</v>
      </c>
    </row>
    <row r="3483" spans="1:5">
      <c r="A3483" t="s">
        <v>5202</v>
      </c>
      <c r="B3483" t="s">
        <v>5</v>
      </c>
      <c r="C3483" t="s">
        <v>1737</v>
      </c>
      <c r="D3483" t="s">
        <v>7001</v>
      </c>
      <c r="E3483" t="s">
        <v>1705</v>
      </c>
    </row>
    <row r="3484" spans="1:5">
      <c r="A3484" t="s">
        <v>5203</v>
      </c>
      <c r="B3484" t="s">
        <v>5</v>
      </c>
      <c r="C3484" t="s">
        <v>1737</v>
      </c>
      <c r="D3484" t="s">
        <v>7001</v>
      </c>
      <c r="E3484" t="s">
        <v>1706</v>
      </c>
    </row>
    <row r="3485" spans="1:5">
      <c r="A3485" t="s">
        <v>5204</v>
      </c>
      <c r="B3485" t="s">
        <v>5</v>
      </c>
      <c r="C3485" t="s">
        <v>1737</v>
      </c>
      <c r="D3485" t="s">
        <v>7001</v>
      </c>
      <c r="E3485" t="s">
        <v>1707</v>
      </c>
    </row>
    <row r="3486" spans="1:5">
      <c r="A3486" t="s">
        <v>5205</v>
      </c>
      <c r="B3486" t="s">
        <v>5</v>
      </c>
      <c r="C3486" t="s">
        <v>1737</v>
      </c>
      <c r="D3486" t="s">
        <v>7001</v>
      </c>
      <c r="E3486" t="s">
        <v>1708</v>
      </c>
    </row>
    <row r="3487" spans="1:5">
      <c r="A3487" t="s">
        <v>5206</v>
      </c>
      <c r="B3487" t="s">
        <v>5</v>
      </c>
      <c r="C3487" t="s">
        <v>1737</v>
      </c>
      <c r="D3487" t="s">
        <v>7001</v>
      </c>
      <c r="E3487" t="s">
        <v>1709</v>
      </c>
    </row>
    <row r="3488" spans="1:5">
      <c r="A3488" t="s">
        <v>5207</v>
      </c>
      <c r="B3488" t="s">
        <v>5</v>
      </c>
      <c r="C3488" t="s">
        <v>1737</v>
      </c>
      <c r="D3488" t="s">
        <v>7001</v>
      </c>
      <c r="E3488" t="s">
        <v>1710</v>
      </c>
    </row>
    <row r="3489" spans="1:5">
      <c r="A3489" t="s">
        <v>5208</v>
      </c>
      <c r="B3489" t="s">
        <v>5</v>
      </c>
      <c r="C3489" t="s">
        <v>1737</v>
      </c>
      <c r="D3489" t="s">
        <v>7001</v>
      </c>
      <c r="E3489" t="s">
        <v>1711</v>
      </c>
    </row>
    <row r="3490" spans="1:5">
      <c r="A3490" t="s">
        <v>5209</v>
      </c>
      <c r="B3490" t="s">
        <v>5</v>
      </c>
      <c r="C3490" t="s">
        <v>1737</v>
      </c>
      <c r="D3490" t="s">
        <v>7001</v>
      </c>
      <c r="E3490" t="s">
        <v>1712</v>
      </c>
    </row>
    <row r="3491" spans="1:5">
      <c r="A3491" t="s">
        <v>5210</v>
      </c>
      <c r="B3491" t="s">
        <v>5</v>
      </c>
      <c r="C3491" t="s">
        <v>1737</v>
      </c>
      <c r="D3491" t="s">
        <v>7001</v>
      </c>
      <c r="E3491" t="s">
        <v>1713</v>
      </c>
    </row>
    <row r="3492" spans="1:5">
      <c r="A3492" t="s">
        <v>5211</v>
      </c>
      <c r="B3492" t="s">
        <v>5</v>
      </c>
      <c r="C3492" t="s">
        <v>1737</v>
      </c>
      <c r="D3492" t="s">
        <v>7001</v>
      </c>
      <c r="E3492" t="s">
        <v>1714</v>
      </c>
    </row>
    <row r="3493" spans="1:5">
      <c r="A3493" t="s">
        <v>5212</v>
      </c>
      <c r="B3493" t="s">
        <v>5</v>
      </c>
      <c r="C3493" t="s">
        <v>1737</v>
      </c>
      <c r="D3493" t="s">
        <v>7001</v>
      </c>
      <c r="E3493" t="s">
        <v>1715</v>
      </c>
    </row>
    <row r="3494" spans="1:5">
      <c r="A3494" t="s">
        <v>5213</v>
      </c>
      <c r="B3494" t="s">
        <v>5</v>
      </c>
      <c r="C3494" t="s">
        <v>1737</v>
      </c>
      <c r="D3494" t="s">
        <v>7002</v>
      </c>
      <c r="E3494" t="s">
        <v>1702</v>
      </c>
    </row>
    <row r="3495" spans="1:5">
      <c r="A3495" t="s">
        <v>5214</v>
      </c>
      <c r="B3495" t="s">
        <v>5</v>
      </c>
      <c r="C3495" t="s">
        <v>1737</v>
      </c>
      <c r="D3495" t="s">
        <v>7002</v>
      </c>
      <c r="E3495" t="s">
        <v>1705</v>
      </c>
    </row>
    <row r="3496" spans="1:5">
      <c r="A3496" t="s">
        <v>5215</v>
      </c>
      <c r="B3496" t="s">
        <v>5</v>
      </c>
      <c r="C3496" t="s">
        <v>1737</v>
      </c>
      <c r="D3496" t="s">
        <v>7002</v>
      </c>
      <c r="E3496" t="s">
        <v>1706</v>
      </c>
    </row>
    <row r="3497" spans="1:5">
      <c r="A3497" t="s">
        <v>5216</v>
      </c>
      <c r="B3497" t="s">
        <v>5</v>
      </c>
      <c r="C3497" t="s">
        <v>1737</v>
      </c>
      <c r="D3497" t="s">
        <v>7002</v>
      </c>
      <c r="E3497" t="s">
        <v>1707</v>
      </c>
    </row>
    <row r="3498" spans="1:5">
      <c r="A3498" t="s">
        <v>5217</v>
      </c>
      <c r="B3498" t="s">
        <v>5</v>
      </c>
      <c r="C3498" t="s">
        <v>1737</v>
      </c>
      <c r="D3498" t="s">
        <v>7002</v>
      </c>
      <c r="E3498" t="s">
        <v>1708</v>
      </c>
    </row>
    <row r="3499" spans="1:5">
      <c r="A3499" t="s">
        <v>5218</v>
      </c>
      <c r="B3499" t="s">
        <v>5</v>
      </c>
      <c r="C3499" t="s">
        <v>1737</v>
      </c>
      <c r="D3499" t="s">
        <v>7002</v>
      </c>
      <c r="E3499" t="s">
        <v>1709</v>
      </c>
    </row>
    <row r="3500" spans="1:5">
      <c r="A3500" t="s">
        <v>5219</v>
      </c>
      <c r="B3500" t="s">
        <v>5</v>
      </c>
      <c r="C3500" t="s">
        <v>1737</v>
      </c>
      <c r="D3500" t="s">
        <v>7002</v>
      </c>
      <c r="E3500" t="s">
        <v>1710</v>
      </c>
    </row>
    <row r="3501" spans="1:5">
      <c r="A3501" t="s">
        <v>5220</v>
      </c>
      <c r="B3501" t="s">
        <v>5</v>
      </c>
      <c r="C3501" t="s">
        <v>1737</v>
      </c>
      <c r="D3501" t="s">
        <v>7002</v>
      </c>
      <c r="E3501" t="s">
        <v>1711</v>
      </c>
    </row>
    <row r="3502" spans="1:5">
      <c r="A3502" t="s">
        <v>5221</v>
      </c>
      <c r="B3502" t="s">
        <v>5</v>
      </c>
      <c r="C3502" t="s">
        <v>1737</v>
      </c>
      <c r="D3502" t="s">
        <v>7002</v>
      </c>
      <c r="E3502" t="s">
        <v>1712</v>
      </c>
    </row>
    <row r="3503" spans="1:5">
      <c r="A3503" t="s">
        <v>5222</v>
      </c>
      <c r="B3503" t="s">
        <v>5</v>
      </c>
      <c r="C3503" t="s">
        <v>1737</v>
      </c>
      <c r="D3503" t="s">
        <v>7002</v>
      </c>
      <c r="E3503" t="s">
        <v>1713</v>
      </c>
    </row>
    <row r="3504" spans="1:5">
      <c r="A3504" t="s">
        <v>5223</v>
      </c>
      <c r="B3504" t="s">
        <v>5</v>
      </c>
      <c r="C3504" t="s">
        <v>1737</v>
      </c>
      <c r="D3504" t="s">
        <v>7002</v>
      </c>
      <c r="E3504" t="s">
        <v>1714</v>
      </c>
    </row>
    <row r="3505" spans="1:5">
      <c r="A3505" t="s">
        <v>5224</v>
      </c>
      <c r="B3505" t="s">
        <v>5</v>
      </c>
      <c r="C3505" t="s">
        <v>1737</v>
      </c>
      <c r="D3505" t="s">
        <v>7002</v>
      </c>
      <c r="E3505" t="s">
        <v>1715</v>
      </c>
    </row>
    <row r="3506" spans="1:5">
      <c r="A3506" t="s">
        <v>5225</v>
      </c>
      <c r="B3506" t="s">
        <v>5</v>
      </c>
      <c r="C3506" t="s">
        <v>1737</v>
      </c>
      <c r="D3506" t="s">
        <v>7003</v>
      </c>
      <c r="E3506" t="s">
        <v>1702</v>
      </c>
    </row>
    <row r="3507" spans="1:5">
      <c r="A3507" t="s">
        <v>5226</v>
      </c>
      <c r="B3507" t="s">
        <v>5</v>
      </c>
      <c r="C3507" t="s">
        <v>1737</v>
      </c>
      <c r="D3507" t="s">
        <v>7003</v>
      </c>
      <c r="E3507" t="s">
        <v>1705</v>
      </c>
    </row>
    <row r="3508" spans="1:5">
      <c r="A3508" t="s">
        <v>5227</v>
      </c>
      <c r="B3508" t="s">
        <v>5</v>
      </c>
      <c r="C3508" t="s">
        <v>1737</v>
      </c>
      <c r="D3508" t="s">
        <v>7003</v>
      </c>
      <c r="E3508" t="s">
        <v>1706</v>
      </c>
    </row>
    <row r="3509" spans="1:5">
      <c r="A3509" t="s">
        <v>5228</v>
      </c>
      <c r="B3509" t="s">
        <v>5</v>
      </c>
      <c r="C3509" t="s">
        <v>1737</v>
      </c>
      <c r="D3509" t="s">
        <v>7003</v>
      </c>
      <c r="E3509" t="s">
        <v>1707</v>
      </c>
    </row>
    <row r="3510" spans="1:5">
      <c r="A3510" t="s">
        <v>5229</v>
      </c>
      <c r="B3510" t="s">
        <v>5</v>
      </c>
      <c r="C3510" t="s">
        <v>1737</v>
      </c>
      <c r="D3510" t="s">
        <v>7003</v>
      </c>
      <c r="E3510" t="s">
        <v>1708</v>
      </c>
    </row>
    <row r="3511" spans="1:5">
      <c r="A3511" t="s">
        <v>5230</v>
      </c>
      <c r="B3511" t="s">
        <v>5</v>
      </c>
      <c r="C3511" t="s">
        <v>1737</v>
      </c>
      <c r="D3511" t="s">
        <v>7003</v>
      </c>
      <c r="E3511" t="s">
        <v>1709</v>
      </c>
    </row>
    <row r="3512" spans="1:5">
      <c r="A3512" t="s">
        <v>5231</v>
      </c>
      <c r="B3512" t="s">
        <v>5</v>
      </c>
      <c r="C3512" t="s">
        <v>1737</v>
      </c>
      <c r="D3512" t="s">
        <v>7003</v>
      </c>
      <c r="E3512" t="s">
        <v>1710</v>
      </c>
    </row>
    <row r="3513" spans="1:5">
      <c r="A3513" t="s">
        <v>5232</v>
      </c>
      <c r="B3513" t="s">
        <v>5</v>
      </c>
      <c r="C3513" t="s">
        <v>1737</v>
      </c>
      <c r="D3513" t="s">
        <v>7003</v>
      </c>
      <c r="E3513" t="s">
        <v>1711</v>
      </c>
    </row>
    <row r="3514" spans="1:5">
      <c r="A3514" t="s">
        <v>5233</v>
      </c>
      <c r="B3514" t="s">
        <v>5</v>
      </c>
      <c r="C3514" t="s">
        <v>1737</v>
      </c>
      <c r="D3514" t="s">
        <v>7003</v>
      </c>
      <c r="E3514" t="s">
        <v>1712</v>
      </c>
    </row>
    <row r="3515" spans="1:5">
      <c r="A3515" t="s">
        <v>5234</v>
      </c>
      <c r="B3515" t="s">
        <v>5</v>
      </c>
      <c r="C3515" t="s">
        <v>1737</v>
      </c>
      <c r="D3515" t="s">
        <v>7003</v>
      </c>
      <c r="E3515" t="s">
        <v>1713</v>
      </c>
    </row>
    <row r="3516" spans="1:5">
      <c r="A3516" t="s">
        <v>5235</v>
      </c>
      <c r="B3516" t="s">
        <v>5</v>
      </c>
      <c r="C3516" t="s">
        <v>1737</v>
      </c>
      <c r="D3516" t="s">
        <v>7003</v>
      </c>
      <c r="E3516" t="s">
        <v>1714</v>
      </c>
    </row>
    <row r="3517" spans="1:5">
      <c r="A3517" t="s">
        <v>5236</v>
      </c>
      <c r="B3517" t="s">
        <v>5</v>
      </c>
      <c r="C3517" t="s">
        <v>1737</v>
      </c>
      <c r="D3517" t="s">
        <v>7003</v>
      </c>
      <c r="E3517" t="s">
        <v>1715</v>
      </c>
    </row>
    <row r="3518" spans="1:5">
      <c r="A3518" t="s">
        <v>5237</v>
      </c>
      <c r="B3518" t="s">
        <v>5</v>
      </c>
      <c r="C3518" t="s">
        <v>1737</v>
      </c>
      <c r="D3518" t="s">
        <v>7004</v>
      </c>
      <c r="E3518" t="s">
        <v>1702</v>
      </c>
    </row>
    <row r="3519" spans="1:5">
      <c r="A3519" t="s">
        <v>5238</v>
      </c>
      <c r="B3519" t="s">
        <v>5</v>
      </c>
      <c r="C3519" t="s">
        <v>1737</v>
      </c>
      <c r="D3519" t="s">
        <v>7004</v>
      </c>
      <c r="E3519" t="s">
        <v>1705</v>
      </c>
    </row>
    <row r="3520" spans="1:5">
      <c r="A3520" t="s">
        <v>5239</v>
      </c>
      <c r="B3520" t="s">
        <v>5</v>
      </c>
      <c r="C3520" t="s">
        <v>1737</v>
      </c>
      <c r="D3520" t="s">
        <v>7004</v>
      </c>
      <c r="E3520" t="s">
        <v>1706</v>
      </c>
    </row>
    <row r="3521" spans="1:5">
      <c r="A3521" t="s">
        <v>5240</v>
      </c>
      <c r="B3521" t="s">
        <v>5</v>
      </c>
      <c r="C3521" t="s">
        <v>1737</v>
      </c>
      <c r="D3521" t="s">
        <v>7004</v>
      </c>
      <c r="E3521" t="s">
        <v>1707</v>
      </c>
    </row>
    <row r="3522" spans="1:5">
      <c r="A3522" t="s">
        <v>5241</v>
      </c>
      <c r="B3522" t="s">
        <v>5</v>
      </c>
      <c r="C3522" t="s">
        <v>1737</v>
      </c>
      <c r="D3522" t="s">
        <v>7004</v>
      </c>
      <c r="E3522" t="s">
        <v>1708</v>
      </c>
    </row>
    <row r="3523" spans="1:5">
      <c r="A3523" t="s">
        <v>5242</v>
      </c>
      <c r="B3523" t="s">
        <v>5</v>
      </c>
      <c r="C3523" t="s">
        <v>1737</v>
      </c>
      <c r="D3523" t="s">
        <v>7004</v>
      </c>
      <c r="E3523" t="s">
        <v>1709</v>
      </c>
    </row>
    <row r="3524" spans="1:5">
      <c r="A3524" t="s">
        <v>5243</v>
      </c>
      <c r="B3524" t="s">
        <v>5</v>
      </c>
      <c r="C3524" t="s">
        <v>1737</v>
      </c>
      <c r="D3524" t="s">
        <v>7004</v>
      </c>
      <c r="E3524" t="s">
        <v>1710</v>
      </c>
    </row>
    <row r="3525" spans="1:5">
      <c r="A3525" t="s">
        <v>5244</v>
      </c>
      <c r="B3525" t="s">
        <v>5</v>
      </c>
      <c r="C3525" t="s">
        <v>1737</v>
      </c>
      <c r="D3525" t="s">
        <v>7004</v>
      </c>
      <c r="E3525" t="s">
        <v>1711</v>
      </c>
    </row>
    <row r="3526" spans="1:5">
      <c r="A3526" t="s">
        <v>5245</v>
      </c>
      <c r="B3526" t="s">
        <v>5</v>
      </c>
      <c r="C3526" t="s">
        <v>1737</v>
      </c>
      <c r="D3526" t="s">
        <v>7004</v>
      </c>
      <c r="E3526" t="s">
        <v>1712</v>
      </c>
    </row>
    <row r="3527" spans="1:5">
      <c r="A3527" t="s">
        <v>5246</v>
      </c>
      <c r="B3527" t="s">
        <v>5</v>
      </c>
      <c r="C3527" t="s">
        <v>1737</v>
      </c>
      <c r="D3527" t="s">
        <v>7004</v>
      </c>
      <c r="E3527" t="s">
        <v>1713</v>
      </c>
    </row>
    <row r="3528" spans="1:5">
      <c r="A3528" t="s">
        <v>5247</v>
      </c>
      <c r="B3528" t="s">
        <v>5</v>
      </c>
      <c r="C3528" t="s">
        <v>1737</v>
      </c>
      <c r="D3528" t="s">
        <v>7004</v>
      </c>
      <c r="E3528" t="s">
        <v>1714</v>
      </c>
    </row>
    <row r="3529" spans="1:5">
      <c r="A3529" t="s">
        <v>5248</v>
      </c>
      <c r="B3529" t="s">
        <v>5</v>
      </c>
      <c r="C3529" t="s">
        <v>1737</v>
      </c>
      <c r="D3529" t="s">
        <v>7004</v>
      </c>
      <c r="E3529" t="s">
        <v>1715</v>
      </c>
    </row>
    <row r="3530" spans="1:5">
      <c r="A3530" t="s">
        <v>5249</v>
      </c>
      <c r="B3530" t="s">
        <v>5</v>
      </c>
      <c r="C3530" t="s">
        <v>1737</v>
      </c>
      <c r="D3530" t="s">
        <v>7005</v>
      </c>
      <c r="E3530" t="s">
        <v>1702</v>
      </c>
    </row>
    <row r="3531" spans="1:5">
      <c r="A3531" t="s">
        <v>5250</v>
      </c>
      <c r="B3531" t="s">
        <v>5</v>
      </c>
      <c r="C3531" t="s">
        <v>1737</v>
      </c>
      <c r="D3531" t="s">
        <v>7005</v>
      </c>
      <c r="E3531" t="s">
        <v>1705</v>
      </c>
    </row>
    <row r="3532" spans="1:5">
      <c r="A3532" t="s">
        <v>5251</v>
      </c>
      <c r="B3532" t="s">
        <v>5</v>
      </c>
      <c r="C3532" t="s">
        <v>1737</v>
      </c>
      <c r="D3532" t="s">
        <v>7005</v>
      </c>
      <c r="E3532" t="s">
        <v>1706</v>
      </c>
    </row>
    <row r="3533" spans="1:5">
      <c r="A3533" t="s">
        <v>5252</v>
      </c>
      <c r="B3533" t="s">
        <v>5</v>
      </c>
      <c r="C3533" t="s">
        <v>1737</v>
      </c>
      <c r="D3533" t="s">
        <v>7005</v>
      </c>
      <c r="E3533" t="s">
        <v>1707</v>
      </c>
    </row>
    <row r="3534" spans="1:5">
      <c r="A3534" t="s">
        <v>5253</v>
      </c>
      <c r="B3534" t="s">
        <v>5</v>
      </c>
      <c r="C3534" t="s">
        <v>1737</v>
      </c>
      <c r="D3534" t="s">
        <v>7005</v>
      </c>
      <c r="E3534" t="s">
        <v>1708</v>
      </c>
    </row>
    <row r="3535" spans="1:5">
      <c r="A3535" t="s">
        <v>5254</v>
      </c>
      <c r="B3535" t="s">
        <v>5</v>
      </c>
      <c r="C3535" t="s">
        <v>1737</v>
      </c>
      <c r="D3535" t="s">
        <v>7005</v>
      </c>
      <c r="E3535" t="s">
        <v>1709</v>
      </c>
    </row>
    <row r="3536" spans="1:5">
      <c r="A3536" t="s">
        <v>5255</v>
      </c>
      <c r="B3536" t="s">
        <v>5</v>
      </c>
      <c r="C3536" t="s">
        <v>1737</v>
      </c>
      <c r="D3536" t="s">
        <v>7005</v>
      </c>
      <c r="E3536" t="s">
        <v>1710</v>
      </c>
    </row>
    <row r="3537" spans="1:5">
      <c r="A3537" t="s">
        <v>5256</v>
      </c>
      <c r="B3537" t="s">
        <v>5</v>
      </c>
      <c r="C3537" t="s">
        <v>1737</v>
      </c>
      <c r="D3537" t="s">
        <v>7005</v>
      </c>
      <c r="E3537" t="s">
        <v>1711</v>
      </c>
    </row>
    <row r="3538" spans="1:5">
      <c r="A3538" t="s">
        <v>5257</v>
      </c>
      <c r="B3538" t="s">
        <v>5</v>
      </c>
      <c r="C3538" t="s">
        <v>1737</v>
      </c>
      <c r="D3538" t="s">
        <v>7005</v>
      </c>
      <c r="E3538" t="s">
        <v>1712</v>
      </c>
    </row>
    <row r="3539" spans="1:5">
      <c r="A3539" t="s">
        <v>5258</v>
      </c>
      <c r="B3539" t="s">
        <v>5</v>
      </c>
      <c r="C3539" t="s">
        <v>1737</v>
      </c>
      <c r="D3539" t="s">
        <v>7005</v>
      </c>
      <c r="E3539" t="s">
        <v>1713</v>
      </c>
    </row>
    <row r="3540" spans="1:5">
      <c r="A3540" t="s">
        <v>5259</v>
      </c>
      <c r="B3540" t="s">
        <v>5</v>
      </c>
      <c r="C3540" t="s">
        <v>1737</v>
      </c>
      <c r="D3540" t="s">
        <v>7005</v>
      </c>
      <c r="E3540" t="s">
        <v>1714</v>
      </c>
    </row>
    <row r="3541" spans="1:5">
      <c r="A3541" t="s">
        <v>5260</v>
      </c>
      <c r="B3541" t="s">
        <v>5</v>
      </c>
      <c r="C3541" t="s">
        <v>1737</v>
      </c>
      <c r="D3541" t="s">
        <v>7005</v>
      </c>
      <c r="E3541" t="s">
        <v>1715</v>
      </c>
    </row>
    <row r="3542" spans="1:5">
      <c r="A3542" t="s">
        <v>5261</v>
      </c>
      <c r="B3542" t="s">
        <v>5</v>
      </c>
      <c r="C3542" t="s">
        <v>1737</v>
      </c>
      <c r="D3542" t="s">
        <v>7006</v>
      </c>
      <c r="E3542" t="s">
        <v>1702</v>
      </c>
    </row>
    <row r="3543" spans="1:5">
      <c r="A3543" t="s">
        <v>5262</v>
      </c>
      <c r="B3543" t="s">
        <v>5</v>
      </c>
      <c r="C3543" t="s">
        <v>1737</v>
      </c>
      <c r="D3543" t="s">
        <v>7006</v>
      </c>
      <c r="E3543" t="s">
        <v>1705</v>
      </c>
    </row>
    <row r="3544" spans="1:5">
      <c r="A3544" t="s">
        <v>5263</v>
      </c>
      <c r="B3544" t="s">
        <v>5</v>
      </c>
      <c r="C3544" t="s">
        <v>1737</v>
      </c>
      <c r="D3544" t="s">
        <v>7006</v>
      </c>
      <c r="E3544" t="s">
        <v>1706</v>
      </c>
    </row>
    <row r="3545" spans="1:5">
      <c r="A3545" t="s">
        <v>5264</v>
      </c>
      <c r="B3545" t="s">
        <v>5</v>
      </c>
      <c r="C3545" t="s">
        <v>1737</v>
      </c>
      <c r="D3545" t="s">
        <v>7006</v>
      </c>
      <c r="E3545" t="s">
        <v>1707</v>
      </c>
    </row>
    <row r="3546" spans="1:5">
      <c r="A3546" t="s">
        <v>5265</v>
      </c>
      <c r="B3546" t="s">
        <v>5</v>
      </c>
      <c r="C3546" t="s">
        <v>1737</v>
      </c>
      <c r="D3546" t="s">
        <v>7006</v>
      </c>
      <c r="E3546" t="s">
        <v>1708</v>
      </c>
    </row>
    <row r="3547" spans="1:5">
      <c r="A3547" t="s">
        <v>5266</v>
      </c>
      <c r="B3547" t="s">
        <v>5</v>
      </c>
      <c r="C3547" t="s">
        <v>1737</v>
      </c>
      <c r="D3547" t="s">
        <v>7006</v>
      </c>
      <c r="E3547" t="s">
        <v>1709</v>
      </c>
    </row>
    <row r="3548" spans="1:5">
      <c r="A3548" t="s">
        <v>5267</v>
      </c>
      <c r="B3548" t="s">
        <v>5</v>
      </c>
      <c r="C3548" t="s">
        <v>1737</v>
      </c>
      <c r="D3548" t="s">
        <v>7006</v>
      </c>
      <c r="E3548" t="s">
        <v>1710</v>
      </c>
    </row>
    <row r="3549" spans="1:5">
      <c r="A3549" t="s">
        <v>5268</v>
      </c>
      <c r="B3549" t="s">
        <v>5</v>
      </c>
      <c r="C3549" t="s">
        <v>1737</v>
      </c>
      <c r="D3549" t="s">
        <v>7006</v>
      </c>
      <c r="E3549" t="s">
        <v>1711</v>
      </c>
    </row>
    <row r="3550" spans="1:5">
      <c r="A3550" t="s">
        <v>5269</v>
      </c>
      <c r="B3550" t="s">
        <v>5</v>
      </c>
      <c r="C3550" t="s">
        <v>1737</v>
      </c>
      <c r="D3550" t="s">
        <v>7006</v>
      </c>
      <c r="E3550" t="s">
        <v>1712</v>
      </c>
    </row>
    <row r="3551" spans="1:5">
      <c r="A3551" t="s">
        <v>5270</v>
      </c>
      <c r="B3551" t="s">
        <v>5</v>
      </c>
      <c r="C3551" t="s">
        <v>1737</v>
      </c>
      <c r="D3551" t="s">
        <v>7006</v>
      </c>
      <c r="E3551" t="s">
        <v>1713</v>
      </c>
    </row>
    <row r="3552" spans="1:5">
      <c r="A3552" t="s">
        <v>5271</v>
      </c>
      <c r="B3552" t="s">
        <v>5</v>
      </c>
      <c r="C3552" t="s">
        <v>1737</v>
      </c>
      <c r="D3552" t="s">
        <v>7006</v>
      </c>
      <c r="E3552" t="s">
        <v>1714</v>
      </c>
    </row>
    <row r="3553" spans="1:5">
      <c r="A3553" t="s">
        <v>5272</v>
      </c>
      <c r="B3553" t="s">
        <v>5</v>
      </c>
      <c r="C3553" t="s">
        <v>1737</v>
      </c>
      <c r="D3553" t="s">
        <v>7006</v>
      </c>
      <c r="E3553" t="s">
        <v>1715</v>
      </c>
    </row>
    <row r="3554" spans="1:5">
      <c r="A3554" t="s">
        <v>5273</v>
      </c>
      <c r="B3554" t="s">
        <v>5</v>
      </c>
      <c r="C3554" t="s">
        <v>1737</v>
      </c>
      <c r="D3554" t="s">
        <v>7007</v>
      </c>
      <c r="E3554" t="s">
        <v>1702</v>
      </c>
    </row>
    <row r="3555" spans="1:5">
      <c r="A3555" t="s">
        <v>5274</v>
      </c>
      <c r="B3555" t="s">
        <v>5</v>
      </c>
      <c r="C3555" t="s">
        <v>1737</v>
      </c>
      <c r="D3555" t="s">
        <v>7007</v>
      </c>
      <c r="E3555" t="s">
        <v>1705</v>
      </c>
    </row>
    <row r="3556" spans="1:5">
      <c r="A3556" t="s">
        <v>5275</v>
      </c>
      <c r="B3556" t="s">
        <v>5</v>
      </c>
      <c r="C3556" t="s">
        <v>1737</v>
      </c>
      <c r="D3556" t="s">
        <v>7007</v>
      </c>
      <c r="E3556" t="s">
        <v>1706</v>
      </c>
    </row>
    <row r="3557" spans="1:5">
      <c r="A3557" t="s">
        <v>5276</v>
      </c>
      <c r="B3557" t="s">
        <v>5</v>
      </c>
      <c r="C3557" t="s">
        <v>1737</v>
      </c>
      <c r="D3557" t="s">
        <v>7007</v>
      </c>
      <c r="E3557" t="s">
        <v>1707</v>
      </c>
    </row>
    <row r="3558" spans="1:5">
      <c r="A3558" t="s">
        <v>5277</v>
      </c>
      <c r="B3558" t="s">
        <v>5</v>
      </c>
      <c r="C3558" t="s">
        <v>1737</v>
      </c>
      <c r="D3558" t="s">
        <v>7007</v>
      </c>
      <c r="E3558" t="s">
        <v>1708</v>
      </c>
    </row>
    <row r="3559" spans="1:5">
      <c r="A3559" t="s">
        <v>5278</v>
      </c>
      <c r="B3559" t="s">
        <v>5</v>
      </c>
      <c r="C3559" t="s">
        <v>1737</v>
      </c>
      <c r="D3559" t="s">
        <v>7007</v>
      </c>
      <c r="E3559" t="s">
        <v>1709</v>
      </c>
    </row>
    <row r="3560" spans="1:5">
      <c r="A3560" t="s">
        <v>5279</v>
      </c>
      <c r="B3560" t="s">
        <v>5</v>
      </c>
      <c r="C3560" t="s">
        <v>1737</v>
      </c>
      <c r="D3560" t="s">
        <v>7007</v>
      </c>
      <c r="E3560" t="s">
        <v>1710</v>
      </c>
    </row>
    <row r="3561" spans="1:5">
      <c r="A3561" t="s">
        <v>5280</v>
      </c>
      <c r="B3561" t="s">
        <v>5</v>
      </c>
      <c r="C3561" t="s">
        <v>1737</v>
      </c>
      <c r="D3561" t="s">
        <v>7007</v>
      </c>
      <c r="E3561" t="s">
        <v>1711</v>
      </c>
    </row>
    <row r="3562" spans="1:5">
      <c r="A3562" t="s">
        <v>5281</v>
      </c>
      <c r="B3562" t="s">
        <v>5</v>
      </c>
      <c r="C3562" t="s">
        <v>1737</v>
      </c>
      <c r="D3562" t="s">
        <v>7007</v>
      </c>
      <c r="E3562" t="s">
        <v>1712</v>
      </c>
    </row>
    <row r="3563" spans="1:5">
      <c r="A3563" t="s">
        <v>5282</v>
      </c>
      <c r="B3563" t="s">
        <v>5</v>
      </c>
      <c r="C3563" t="s">
        <v>1737</v>
      </c>
      <c r="D3563" t="s">
        <v>7007</v>
      </c>
      <c r="E3563" t="s">
        <v>1713</v>
      </c>
    </row>
    <row r="3564" spans="1:5">
      <c r="A3564" t="s">
        <v>5283</v>
      </c>
      <c r="B3564" t="s">
        <v>5</v>
      </c>
      <c r="C3564" t="s">
        <v>1737</v>
      </c>
      <c r="D3564" t="s">
        <v>7007</v>
      </c>
      <c r="E3564" t="s">
        <v>1714</v>
      </c>
    </row>
    <row r="3565" spans="1:5">
      <c r="A3565" t="s">
        <v>5284</v>
      </c>
      <c r="B3565" t="s">
        <v>5</v>
      </c>
      <c r="C3565" t="s">
        <v>1737</v>
      </c>
      <c r="D3565" t="s">
        <v>7007</v>
      </c>
      <c r="E3565" t="s">
        <v>1715</v>
      </c>
    </row>
    <row r="3566" spans="1:5">
      <c r="A3566" t="s">
        <v>5285</v>
      </c>
      <c r="B3566" t="s">
        <v>5</v>
      </c>
      <c r="C3566" t="s">
        <v>1737</v>
      </c>
      <c r="D3566" t="s">
        <v>7008</v>
      </c>
      <c r="E3566" t="s">
        <v>1702</v>
      </c>
    </row>
    <row r="3567" spans="1:5">
      <c r="A3567" t="s">
        <v>5286</v>
      </c>
      <c r="B3567" t="s">
        <v>5</v>
      </c>
      <c r="C3567" t="s">
        <v>1737</v>
      </c>
      <c r="D3567" t="s">
        <v>7008</v>
      </c>
      <c r="E3567" t="s">
        <v>1705</v>
      </c>
    </row>
    <row r="3568" spans="1:5">
      <c r="A3568" t="s">
        <v>5287</v>
      </c>
      <c r="B3568" t="s">
        <v>5</v>
      </c>
      <c r="C3568" t="s">
        <v>1737</v>
      </c>
      <c r="D3568" t="s">
        <v>7008</v>
      </c>
      <c r="E3568" t="s">
        <v>1706</v>
      </c>
    </row>
    <row r="3569" spans="1:5">
      <c r="A3569" t="s">
        <v>5288</v>
      </c>
      <c r="B3569" t="s">
        <v>5</v>
      </c>
      <c r="C3569" t="s">
        <v>1737</v>
      </c>
      <c r="D3569" t="s">
        <v>7008</v>
      </c>
      <c r="E3569" t="s">
        <v>1707</v>
      </c>
    </row>
    <row r="3570" spans="1:5">
      <c r="A3570" t="s">
        <v>5289</v>
      </c>
      <c r="B3570" t="s">
        <v>5</v>
      </c>
      <c r="C3570" t="s">
        <v>1737</v>
      </c>
      <c r="D3570" t="s">
        <v>7008</v>
      </c>
      <c r="E3570" t="s">
        <v>1708</v>
      </c>
    </row>
    <row r="3571" spans="1:5">
      <c r="A3571" t="s">
        <v>5290</v>
      </c>
      <c r="B3571" t="s">
        <v>5</v>
      </c>
      <c r="C3571" t="s">
        <v>1737</v>
      </c>
      <c r="D3571" t="s">
        <v>7008</v>
      </c>
      <c r="E3571" t="s">
        <v>1709</v>
      </c>
    </row>
    <row r="3572" spans="1:5">
      <c r="A3572" t="s">
        <v>5291</v>
      </c>
      <c r="B3572" t="s">
        <v>5</v>
      </c>
      <c r="C3572" t="s">
        <v>1737</v>
      </c>
      <c r="D3572" t="s">
        <v>7008</v>
      </c>
      <c r="E3572" t="s">
        <v>1710</v>
      </c>
    </row>
    <row r="3573" spans="1:5">
      <c r="A3573" t="s">
        <v>5292</v>
      </c>
      <c r="B3573" t="s">
        <v>5</v>
      </c>
      <c r="C3573" t="s">
        <v>1737</v>
      </c>
      <c r="D3573" t="s">
        <v>7008</v>
      </c>
      <c r="E3573" t="s">
        <v>1711</v>
      </c>
    </row>
    <row r="3574" spans="1:5">
      <c r="A3574" t="s">
        <v>5293</v>
      </c>
      <c r="B3574" t="s">
        <v>5</v>
      </c>
      <c r="C3574" t="s">
        <v>1737</v>
      </c>
      <c r="D3574" t="s">
        <v>7008</v>
      </c>
      <c r="E3574" t="s">
        <v>1712</v>
      </c>
    </row>
    <row r="3575" spans="1:5">
      <c r="A3575" t="s">
        <v>5294</v>
      </c>
      <c r="B3575" t="s">
        <v>5</v>
      </c>
      <c r="C3575" t="s">
        <v>1737</v>
      </c>
      <c r="D3575" t="s">
        <v>7008</v>
      </c>
      <c r="E3575" t="s">
        <v>1713</v>
      </c>
    </row>
    <row r="3576" spans="1:5">
      <c r="A3576" t="s">
        <v>5295</v>
      </c>
      <c r="B3576" t="s">
        <v>5</v>
      </c>
      <c r="C3576" t="s">
        <v>1737</v>
      </c>
      <c r="D3576" t="s">
        <v>7008</v>
      </c>
      <c r="E3576" t="s">
        <v>1714</v>
      </c>
    </row>
    <row r="3577" spans="1:5">
      <c r="A3577" t="s">
        <v>5296</v>
      </c>
      <c r="B3577" t="s">
        <v>5</v>
      </c>
      <c r="C3577" t="s">
        <v>1737</v>
      </c>
      <c r="D3577" t="s">
        <v>7008</v>
      </c>
      <c r="E3577" t="s">
        <v>1715</v>
      </c>
    </row>
    <row r="3578" spans="1:5">
      <c r="A3578" t="s">
        <v>5297</v>
      </c>
      <c r="B3578" t="s">
        <v>5</v>
      </c>
      <c r="C3578" t="s">
        <v>1737</v>
      </c>
      <c r="D3578" t="s">
        <v>7009</v>
      </c>
      <c r="E3578" t="s">
        <v>1702</v>
      </c>
    </row>
    <row r="3579" spans="1:5">
      <c r="A3579" t="s">
        <v>5298</v>
      </c>
      <c r="B3579" t="s">
        <v>5</v>
      </c>
      <c r="C3579" t="s">
        <v>1737</v>
      </c>
      <c r="D3579" t="s">
        <v>7009</v>
      </c>
      <c r="E3579" t="s">
        <v>1705</v>
      </c>
    </row>
    <row r="3580" spans="1:5">
      <c r="A3580" t="s">
        <v>5299</v>
      </c>
      <c r="B3580" t="s">
        <v>5</v>
      </c>
      <c r="C3580" t="s">
        <v>1737</v>
      </c>
      <c r="D3580" t="s">
        <v>7009</v>
      </c>
      <c r="E3580" t="s">
        <v>1706</v>
      </c>
    </row>
    <row r="3581" spans="1:5">
      <c r="A3581" t="s">
        <v>5300</v>
      </c>
      <c r="B3581" t="s">
        <v>5</v>
      </c>
      <c r="C3581" t="s">
        <v>1737</v>
      </c>
      <c r="D3581" t="s">
        <v>7009</v>
      </c>
      <c r="E3581" t="s">
        <v>1707</v>
      </c>
    </row>
    <row r="3582" spans="1:5">
      <c r="A3582" t="s">
        <v>5301</v>
      </c>
      <c r="B3582" t="s">
        <v>5</v>
      </c>
      <c r="C3582" t="s">
        <v>1737</v>
      </c>
      <c r="D3582" t="s">
        <v>7009</v>
      </c>
      <c r="E3582" t="s">
        <v>1708</v>
      </c>
    </row>
    <row r="3583" spans="1:5">
      <c r="A3583" t="s">
        <v>5302</v>
      </c>
      <c r="B3583" t="s">
        <v>5</v>
      </c>
      <c r="C3583" t="s">
        <v>1737</v>
      </c>
      <c r="D3583" t="s">
        <v>7009</v>
      </c>
      <c r="E3583" t="s">
        <v>1709</v>
      </c>
    </row>
    <row r="3584" spans="1:5">
      <c r="A3584" t="s">
        <v>5303</v>
      </c>
      <c r="B3584" t="s">
        <v>5</v>
      </c>
      <c r="C3584" t="s">
        <v>1737</v>
      </c>
      <c r="D3584" t="s">
        <v>7009</v>
      </c>
      <c r="E3584" t="s">
        <v>1710</v>
      </c>
    </row>
    <row r="3585" spans="1:5">
      <c r="A3585" t="s">
        <v>5304</v>
      </c>
      <c r="B3585" t="s">
        <v>5</v>
      </c>
      <c r="C3585" t="s">
        <v>1737</v>
      </c>
      <c r="D3585" t="s">
        <v>7009</v>
      </c>
      <c r="E3585" t="s">
        <v>1711</v>
      </c>
    </row>
    <row r="3586" spans="1:5">
      <c r="A3586" t="s">
        <v>5305</v>
      </c>
      <c r="B3586" t="s">
        <v>5</v>
      </c>
      <c r="C3586" t="s">
        <v>1737</v>
      </c>
      <c r="D3586" t="s">
        <v>7009</v>
      </c>
      <c r="E3586" t="s">
        <v>1712</v>
      </c>
    </row>
    <row r="3587" spans="1:5">
      <c r="A3587" t="s">
        <v>5306</v>
      </c>
      <c r="B3587" t="s">
        <v>5</v>
      </c>
      <c r="C3587" t="s">
        <v>1737</v>
      </c>
      <c r="D3587" t="s">
        <v>7009</v>
      </c>
      <c r="E3587" t="s">
        <v>1713</v>
      </c>
    </row>
    <row r="3588" spans="1:5">
      <c r="A3588" t="s">
        <v>5307</v>
      </c>
      <c r="B3588" t="s">
        <v>5</v>
      </c>
      <c r="C3588" t="s">
        <v>1737</v>
      </c>
      <c r="D3588" t="s">
        <v>7009</v>
      </c>
      <c r="E3588" t="s">
        <v>1714</v>
      </c>
    </row>
    <row r="3589" spans="1:5">
      <c r="A3589" t="s">
        <v>5308</v>
      </c>
      <c r="B3589" t="s">
        <v>5</v>
      </c>
      <c r="C3589" t="s">
        <v>1737</v>
      </c>
      <c r="D3589" t="s">
        <v>7009</v>
      </c>
      <c r="E3589" t="s">
        <v>1715</v>
      </c>
    </row>
    <row r="3590" spans="1:5">
      <c r="A3590" t="s">
        <v>5309</v>
      </c>
      <c r="B3590" t="s">
        <v>5</v>
      </c>
      <c r="C3590" t="s">
        <v>1737</v>
      </c>
      <c r="D3590" t="s">
        <v>7010</v>
      </c>
      <c r="E3590" t="s">
        <v>1702</v>
      </c>
    </row>
    <row r="3591" spans="1:5">
      <c r="A3591" t="s">
        <v>5310</v>
      </c>
      <c r="B3591" t="s">
        <v>5</v>
      </c>
      <c r="C3591" t="s">
        <v>1737</v>
      </c>
      <c r="D3591" t="s">
        <v>7010</v>
      </c>
      <c r="E3591" t="s">
        <v>1705</v>
      </c>
    </row>
    <row r="3592" spans="1:5">
      <c r="A3592" t="s">
        <v>5311</v>
      </c>
      <c r="B3592" t="s">
        <v>5</v>
      </c>
      <c r="C3592" t="s">
        <v>1737</v>
      </c>
      <c r="D3592" t="s">
        <v>7010</v>
      </c>
      <c r="E3592" t="s">
        <v>1706</v>
      </c>
    </row>
    <row r="3593" spans="1:5">
      <c r="A3593" t="s">
        <v>5312</v>
      </c>
      <c r="B3593" t="s">
        <v>5</v>
      </c>
      <c r="C3593" t="s">
        <v>1737</v>
      </c>
      <c r="D3593" t="s">
        <v>7010</v>
      </c>
      <c r="E3593" t="s">
        <v>1707</v>
      </c>
    </row>
    <row r="3594" spans="1:5">
      <c r="A3594" t="s">
        <v>5313</v>
      </c>
      <c r="B3594" t="s">
        <v>5</v>
      </c>
      <c r="C3594" t="s">
        <v>1737</v>
      </c>
      <c r="D3594" t="s">
        <v>7010</v>
      </c>
      <c r="E3594" t="s">
        <v>1708</v>
      </c>
    </row>
    <row r="3595" spans="1:5">
      <c r="A3595" t="s">
        <v>5314</v>
      </c>
      <c r="B3595" t="s">
        <v>5</v>
      </c>
      <c r="C3595" t="s">
        <v>1737</v>
      </c>
      <c r="D3595" t="s">
        <v>7010</v>
      </c>
      <c r="E3595" t="s">
        <v>1709</v>
      </c>
    </row>
    <row r="3596" spans="1:5">
      <c r="A3596" t="s">
        <v>5315</v>
      </c>
      <c r="B3596" t="s">
        <v>5</v>
      </c>
      <c r="C3596" t="s">
        <v>1737</v>
      </c>
      <c r="D3596" t="s">
        <v>7010</v>
      </c>
      <c r="E3596" t="s">
        <v>1710</v>
      </c>
    </row>
    <row r="3597" spans="1:5">
      <c r="A3597" t="s">
        <v>5316</v>
      </c>
      <c r="B3597" t="s">
        <v>5</v>
      </c>
      <c r="C3597" t="s">
        <v>1737</v>
      </c>
      <c r="D3597" t="s">
        <v>7010</v>
      </c>
      <c r="E3597" t="s">
        <v>1711</v>
      </c>
    </row>
    <row r="3598" spans="1:5">
      <c r="A3598" t="s">
        <v>5317</v>
      </c>
      <c r="B3598" t="s">
        <v>5</v>
      </c>
      <c r="C3598" t="s">
        <v>1737</v>
      </c>
      <c r="D3598" t="s">
        <v>7010</v>
      </c>
      <c r="E3598" t="s">
        <v>1712</v>
      </c>
    </row>
    <row r="3599" spans="1:5">
      <c r="A3599" t="s">
        <v>5318</v>
      </c>
      <c r="B3599" t="s">
        <v>5</v>
      </c>
      <c r="C3599" t="s">
        <v>1737</v>
      </c>
      <c r="D3599" t="s">
        <v>7010</v>
      </c>
      <c r="E3599" t="s">
        <v>1713</v>
      </c>
    </row>
    <row r="3600" spans="1:5">
      <c r="A3600" t="s">
        <v>5319</v>
      </c>
      <c r="B3600" t="s">
        <v>5</v>
      </c>
      <c r="C3600" t="s">
        <v>1737</v>
      </c>
      <c r="D3600" t="s">
        <v>7010</v>
      </c>
      <c r="E3600" t="s">
        <v>1714</v>
      </c>
    </row>
    <row r="3601" spans="1:5">
      <c r="A3601" t="s">
        <v>5320</v>
      </c>
      <c r="B3601" t="s">
        <v>5</v>
      </c>
      <c r="C3601" t="s">
        <v>1737</v>
      </c>
      <c r="D3601" t="s">
        <v>7010</v>
      </c>
      <c r="E3601" t="s">
        <v>1715</v>
      </c>
    </row>
    <row r="3602" spans="1:5">
      <c r="A3602" t="s">
        <v>5321</v>
      </c>
      <c r="B3602" t="s">
        <v>5</v>
      </c>
      <c r="C3602" t="s">
        <v>1737</v>
      </c>
      <c r="D3602" t="s">
        <v>7011</v>
      </c>
      <c r="E3602" t="s">
        <v>1702</v>
      </c>
    </row>
    <row r="3603" spans="1:5">
      <c r="A3603" t="s">
        <v>5322</v>
      </c>
      <c r="B3603" t="s">
        <v>5</v>
      </c>
      <c r="C3603" t="s">
        <v>1737</v>
      </c>
      <c r="D3603" t="s">
        <v>7011</v>
      </c>
      <c r="E3603" t="s">
        <v>1705</v>
      </c>
    </row>
    <row r="3604" spans="1:5">
      <c r="A3604" t="s">
        <v>5323</v>
      </c>
      <c r="B3604" t="s">
        <v>5</v>
      </c>
      <c r="C3604" t="s">
        <v>1737</v>
      </c>
      <c r="D3604" t="s">
        <v>7011</v>
      </c>
      <c r="E3604" t="s">
        <v>1706</v>
      </c>
    </row>
    <row r="3605" spans="1:5">
      <c r="A3605" t="s">
        <v>5324</v>
      </c>
      <c r="B3605" t="s">
        <v>5</v>
      </c>
      <c r="C3605" t="s">
        <v>1737</v>
      </c>
      <c r="D3605" t="s">
        <v>7011</v>
      </c>
      <c r="E3605" t="s">
        <v>1707</v>
      </c>
    </row>
    <row r="3606" spans="1:5">
      <c r="A3606" t="s">
        <v>5325</v>
      </c>
      <c r="B3606" t="s">
        <v>5</v>
      </c>
      <c r="C3606" t="s">
        <v>1737</v>
      </c>
      <c r="D3606" t="s">
        <v>7011</v>
      </c>
      <c r="E3606" t="s">
        <v>1708</v>
      </c>
    </row>
    <row r="3607" spans="1:5">
      <c r="A3607" t="s">
        <v>5326</v>
      </c>
      <c r="B3607" t="s">
        <v>5</v>
      </c>
      <c r="C3607" t="s">
        <v>1737</v>
      </c>
      <c r="D3607" t="s">
        <v>7011</v>
      </c>
      <c r="E3607" t="s">
        <v>1709</v>
      </c>
    </row>
    <row r="3608" spans="1:5">
      <c r="A3608" t="s">
        <v>5327</v>
      </c>
      <c r="B3608" t="s">
        <v>5</v>
      </c>
      <c r="C3608" t="s">
        <v>1737</v>
      </c>
      <c r="D3608" t="s">
        <v>7011</v>
      </c>
      <c r="E3608" t="s">
        <v>1710</v>
      </c>
    </row>
    <row r="3609" spans="1:5">
      <c r="A3609" t="s">
        <v>5328</v>
      </c>
      <c r="B3609" t="s">
        <v>5</v>
      </c>
      <c r="C3609" t="s">
        <v>1737</v>
      </c>
      <c r="D3609" t="s">
        <v>7011</v>
      </c>
      <c r="E3609" t="s">
        <v>1711</v>
      </c>
    </row>
    <row r="3610" spans="1:5">
      <c r="A3610" t="s">
        <v>5329</v>
      </c>
      <c r="B3610" t="s">
        <v>5</v>
      </c>
      <c r="C3610" t="s">
        <v>1737</v>
      </c>
      <c r="D3610" t="s">
        <v>7011</v>
      </c>
      <c r="E3610" t="s">
        <v>1712</v>
      </c>
    </row>
    <row r="3611" spans="1:5">
      <c r="A3611" t="s">
        <v>5330</v>
      </c>
      <c r="B3611" t="s">
        <v>5</v>
      </c>
      <c r="C3611" t="s">
        <v>1737</v>
      </c>
      <c r="D3611" t="s">
        <v>7011</v>
      </c>
      <c r="E3611" t="s">
        <v>1713</v>
      </c>
    </row>
    <row r="3612" spans="1:5">
      <c r="A3612" t="s">
        <v>5331</v>
      </c>
      <c r="B3612" t="s">
        <v>5</v>
      </c>
      <c r="C3612" t="s">
        <v>1737</v>
      </c>
      <c r="D3612" t="s">
        <v>7011</v>
      </c>
      <c r="E3612" t="s">
        <v>1714</v>
      </c>
    </row>
    <row r="3613" spans="1:5">
      <c r="A3613" t="s">
        <v>5332</v>
      </c>
      <c r="B3613" t="s">
        <v>5</v>
      </c>
      <c r="C3613" t="s">
        <v>1737</v>
      </c>
      <c r="D3613" t="s">
        <v>7011</v>
      </c>
      <c r="E3613" t="s">
        <v>1715</v>
      </c>
    </row>
    <row r="3614" spans="1:5">
      <c r="A3614" t="s">
        <v>5333</v>
      </c>
      <c r="B3614" t="s">
        <v>5</v>
      </c>
      <c r="C3614" t="s">
        <v>1737</v>
      </c>
      <c r="D3614" t="s">
        <v>7012</v>
      </c>
      <c r="E3614" t="s">
        <v>1702</v>
      </c>
    </row>
    <row r="3615" spans="1:5">
      <c r="A3615" t="s">
        <v>5334</v>
      </c>
      <c r="B3615" t="s">
        <v>5</v>
      </c>
      <c r="C3615" t="s">
        <v>1737</v>
      </c>
      <c r="D3615" t="s">
        <v>7012</v>
      </c>
      <c r="E3615" t="s">
        <v>1705</v>
      </c>
    </row>
    <row r="3616" spans="1:5">
      <c r="A3616" t="s">
        <v>5335</v>
      </c>
      <c r="B3616" t="s">
        <v>5</v>
      </c>
      <c r="C3616" t="s">
        <v>1737</v>
      </c>
      <c r="D3616" t="s">
        <v>7012</v>
      </c>
      <c r="E3616" t="s">
        <v>1706</v>
      </c>
    </row>
    <row r="3617" spans="1:5">
      <c r="A3617" t="s">
        <v>5336</v>
      </c>
      <c r="B3617" t="s">
        <v>5</v>
      </c>
      <c r="C3617" t="s">
        <v>1737</v>
      </c>
      <c r="D3617" t="s">
        <v>7012</v>
      </c>
      <c r="E3617" t="s">
        <v>1707</v>
      </c>
    </row>
    <row r="3618" spans="1:5">
      <c r="A3618" t="s">
        <v>5337</v>
      </c>
      <c r="B3618" t="s">
        <v>5</v>
      </c>
      <c r="C3618" t="s">
        <v>1737</v>
      </c>
      <c r="D3618" t="s">
        <v>7012</v>
      </c>
      <c r="E3618" t="s">
        <v>1708</v>
      </c>
    </row>
    <row r="3619" spans="1:5">
      <c r="A3619" t="s">
        <v>5338</v>
      </c>
      <c r="B3619" t="s">
        <v>5</v>
      </c>
      <c r="C3619" t="s">
        <v>1737</v>
      </c>
      <c r="D3619" t="s">
        <v>7012</v>
      </c>
      <c r="E3619" t="s">
        <v>1709</v>
      </c>
    </row>
    <row r="3620" spans="1:5">
      <c r="A3620" t="s">
        <v>5339</v>
      </c>
      <c r="B3620" t="s">
        <v>5</v>
      </c>
      <c r="C3620" t="s">
        <v>1737</v>
      </c>
      <c r="D3620" t="s">
        <v>7012</v>
      </c>
      <c r="E3620" t="s">
        <v>1710</v>
      </c>
    </row>
    <row r="3621" spans="1:5">
      <c r="A3621" t="s">
        <v>5340</v>
      </c>
      <c r="B3621" t="s">
        <v>5</v>
      </c>
      <c r="C3621" t="s">
        <v>1737</v>
      </c>
      <c r="D3621" t="s">
        <v>7012</v>
      </c>
      <c r="E3621" t="s">
        <v>1711</v>
      </c>
    </row>
    <row r="3622" spans="1:5">
      <c r="A3622" t="s">
        <v>5341</v>
      </c>
      <c r="B3622" t="s">
        <v>5</v>
      </c>
      <c r="C3622" t="s">
        <v>1737</v>
      </c>
      <c r="D3622" t="s">
        <v>7012</v>
      </c>
      <c r="E3622" t="s">
        <v>1712</v>
      </c>
    </row>
    <row r="3623" spans="1:5">
      <c r="A3623" t="s">
        <v>5342</v>
      </c>
      <c r="B3623" t="s">
        <v>5</v>
      </c>
      <c r="C3623" t="s">
        <v>1737</v>
      </c>
      <c r="D3623" t="s">
        <v>7012</v>
      </c>
      <c r="E3623" t="s">
        <v>1713</v>
      </c>
    </row>
    <row r="3624" spans="1:5">
      <c r="A3624" t="s">
        <v>5343</v>
      </c>
      <c r="B3624" t="s">
        <v>5</v>
      </c>
      <c r="C3624" t="s">
        <v>1737</v>
      </c>
      <c r="D3624" t="s">
        <v>7012</v>
      </c>
      <c r="E3624" t="s">
        <v>1714</v>
      </c>
    </row>
    <row r="3625" spans="1:5">
      <c r="A3625" t="s">
        <v>5344</v>
      </c>
      <c r="B3625" t="s">
        <v>5</v>
      </c>
      <c r="C3625" t="s">
        <v>1737</v>
      </c>
      <c r="D3625" t="s">
        <v>7012</v>
      </c>
      <c r="E3625" t="s">
        <v>1715</v>
      </c>
    </row>
    <row r="3626" spans="1:5">
      <c r="A3626" t="s">
        <v>5345</v>
      </c>
      <c r="B3626" t="s">
        <v>5</v>
      </c>
      <c r="C3626" t="s">
        <v>1737</v>
      </c>
      <c r="D3626" t="s">
        <v>7013</v>
      </c>
      <c r="E3626" t="s">
        <v>1702</v>
      </c>
    </row>
    <row r="3627" spans="1:5">
      <c r="A3627" t="s">
        <v>5346</v>
      </c>
      <c r="B3627" t="s">
        <v>5</v>
      </c>
      <c r="C3627" t="s">
        <v>1737</v>
      </c>
      <c r="D3627" t="s">
        <v>7013</v>
      </c>
      <c r="E3627" t="s">
        <v>1705</v>
      </c>
    </row>
    <row r="3628" spans="1:5">
      <c r="A3628" t="s">
        <v>5347</v>
      </c>
      <c r="B3628" t="s">
        <v>5</v>
      </c>
      <c r="C3628" t="s">
        <v>1737</v>
      </c>
      <c r="D3628" t="s">
        <v>7013</v>
      </c>
      <c r="E3628" t="s">
        <v>1706</v>
      </c>
    </row>
    <row r="3629" spans="1:5">
      <c r="A3629" t="s">
        <v>5348</v>
      </c>
      <c r="B3629" t="s">
        <v>5</v>
      </c>
      <c r="C3629" t="s">
        <v>1737</v>
      </c>
      <c r="D3629" t="s">
        <v>7013</v>
      </c>
      <c r="E3629" t="s">
        <v>1707</v>
      </c>
    </row>
    <row r="3630" spans="1:5">
      <c r="A3630" t="s">
        <v>5349</v>
      </c>
      <c r="B3630" t="s">
        <v>5</v>
      </c>
      <c r="C3630" t="s">
        <v>1737</v>
      </c>
      <c r="D3630" t="s">
        <v>7013</v>
      </c>
      <c r="E3630" t="s">
        <v>1708</v>
      </c>
    </row>
    <row r="3631" spans="1:5">
      <c r="A3631" t="s">
        <v>5350</v>
      </c>
      <c r="B3631" t="s">
        <v>5</v>
      </c>
      <c r="C3631" t="s">
        <v>1737</v>
      </c>
      <c r="D3631" t="s">
        <v>7013</v>
      </c>
      <c r="E3631" t="s">
        <v>1709</v>
      </c>
    </row>
    <row r="3632" spans="1:5">
      <c r="A3632" t="s">
        <v>5351</v>
      </c>
      <c r="B3632" t="s">
        <v>5</v>
      </c>
      <c r="C3632" t="s">
        <v>1737</v>
      </c>
      <c r="D3632" t="s">
        <v>7013</v>
      </c>
      <c r="E3632" t="s">
        <v>1710</v>
      </c>
    </row>
    <row r="3633" spans="1:5">
      <c r="A3633" t="s">
        <v>5352</v>
      </c>
      <c r="B3633" t="s">
        <v>5</v>
      </c>
      <c r="C3633" t="s">
        <v>1737</v>
      </c>
      <c r="D3633" t="s">
        <v>7013</v>
      </c>
      <c r="E3633" t="s">
        <v>1711</v>
      </c>
    </row>
    <row r="3634" spans="1:5">
      <c r="A3634" t="s">
        <v>5353</v>
      </c>
      <c r="B3634" t="s">
        <v>5</v>
      </c>
      <c r="C3634" t="s">
        <v>1737</v>
      </c>
      <c r="D3634" t="s">
        <v>7013</v>
      </c>
      <c r="E3634" t="s">
        <v>1712</v>
      </c>
    </row>
    <row r="3635" spans="1:5">
      <c r="A3635" t="s">
        <v>5354</v>
      </c>
      <c r="B3635" t="s">
        <v>5</v>
      </c>
      <c r="C3635" t="s">
        <v>1737</v>
      </c>
      <c r="D3635" t="s">
        <v>7013</v>
      </c>
      <c r="E3635" t="s">
        <v>1713</v>
      </c>
    </row>
    <row r="3636" spans="1:5">
      <c r="A3636" t="s">
        <v>5355</v>
      </c>
      <c r="B3636" t="s">
        <v>5</v>
      </c>
      <c r="C3636" t="s">
        <v>1737</v>
      </c>
      <c r="D3636" t="s">
        <v>7013</v>
      </c>
      <c r="E3636" t="s">
        <v>1714</v>
      </c>
    </row>
    <row r="3637" spans="1:5">
      <c r="A3637" t="s">
        <v>5356</v>
      </c>
      <c r="B3637" t="s">
        <v>5</v>
      </c>
      <c r="C3637" t="s">
        <v>1737</v>
      </c>
      <c r="D3637" t="s">
        <v>7013</v>
      </c>
      <c r="E3637" t="s">
        <v>1715</v>
      </c>
    </row>
    <row r="3638" spans="1:5">
      <c r="A3638" t="s">
        <v>5357</v>
      </c>
      <c r="B3638" t="s">
        <v>5</v>
      </c>
      <c r="C3638" t="s">
        <v>1737</v>
      </c>
      <c r="D3638" t="s">
        <v>7014</v>
      </c>
      <c r="E3638" t="s">
        <v>1702</v>
      </c>
    </row>
    <row r="3639" spans="1:5">
      <c r="A3639" t="s">
        <v>5358</v>
      </c>
      <c r="B3639" t="s">
        <v>5</v>
      </c>
      <c r="C3639" t="s">
        <v>1737</v>
      </c>
      <c r="D3639" t="s">
        <v>7014</v>
      </c>
      <c r="E3639" t="s">
        <v>1705</v>
      </c>
    </row>
    <row r="3640" spans="1:5">
      <c r="A3640" t="s">
        <v>5359</v>
      </c>
      <c r="B3640" t="s">
        <v>5</v>
      </c>
      <c r="C3640" t="s">
        <v>1737</v>
      </c>
      <c r="D3640" t="s">
        <v>7014</v>
      </c>
      <c r="E3640" t="s">
        <v>1706</v>
      </c>
    </row>
    <row r="3641" spans="1:5">
      <c r="A3641" t="s">
        <v>5360</v>
      </c>
      <c r="B3641" t="s">
        <v>5</v>
      </c>
      <c r="C3641" t="s">
        <v>1737</v>
      </c>
      <c r="D3641" t="s">
        <v>7014</v>
      </c>
      <c r="E3641" t="s">
        <v>1707</v>
      </c>
    </row>
    <row r="3642" spans="1:5">
      <c r="A3642" t="s">
        <v>5361</v>
      </c>
      <c r="B3642" t="s">
        <v>5</v>
      </c>
      <c r="C3642" t="s">
        <v>1737</v>
      </c>
      <c r="D3642" t="s">
        <v>7014</v>
      </c>
      <c r="E3642" t="s">
        <v>1708</v>
      </c>
    </row>
    <row r="3643" spans="1:5">
      <c r="A3643" t="s">
        <v>5362</v>
      </c>
      <c r="B3643" t="s">
        <v>5</v>
      </c>
      <c r="C3643" t="s">
        <v>1737</v>
      </c>
      <c r="D3643" t="s">
        <v>7014</v>
      </c>
      <c r="E3643" t="s">
        <v>1709</v>
      </c>
    </row>
    <row r="3644" spans="1:5">
      <c r="A3644" t="s">
        <v>5363</v>
      </c>
      <c r="B3644" t="s">
        <v>5</v>
      </c>
      <c r="C3644" t="s">
        <v>1737</v>
      </c>
      <c r="D3644" t="s">
        <v>7014</v>
      </c>
      <c r="E3644" t="s">
        <v>1710</v>
      </c>
    </row>
    <row r="3645" spans="1:5">
      <c r="A3645" t="s">
        <v>5364</v>
      </c>
      <c r="B3645" t="s">
        <v>5</v>
      </c>
      <c r="C3645" t="s">
        <v>1737</v>
      </c>
      <c r="D3645" t="s">
        <v>7014</v>
      </c>
      <c r="E3645" t="s">
        <v>1711</v>
      </c>
    </row>
    <row r="3646" spans="1:5">
      <c r="A3646" t="s">
        <v>5365</v>
      </c>
      <c r="B3646" t="s">
        <v>5</v>
      </c>
      <c r="C3646" t="s">
        <v>1737</v>
      </c>
      <c r="D3646" t="s">
        <v>7014</v>
      </c>
      <c r="E3646" t="s">
        <v>1712</v>
      </c>
    </row>
    <row r="3647" spans="1:5">
      <c r="A3647" t="s">
        <v>5366</v>
      </c>
      <c r="B3647" t="s">
        <v>5</v>
      </c>
      <c r="C3647" t="s">
        <v>1737</v>
      </c>
      <c r="D3647" t="s">
        <v>7014</v>
      </c>
      <c r="E3647" t="s">
        <v>1713</v>
      </c>
    </row>
    <row r="3648" spans="1:5">
      <c r="A3648" t="s">
        <v>5367</v>
      </c>
      <c r="B3648" t="s">
        <v>5</v>
      </c>
      <c r="C3648" t="s">
        <v>1737</v>
      </c>
      <c r="D3648" t="s">
        <v>7014</v>
      </c>
      <c r="E3648" t="s">
        <v>1714</v>
      </c>
    </row>
    <row r="3649" spans="1:5">
      <c r="A3649" t="s">
        <v>5368</v>
      </c>
      <c r="B3649" t="s">
        <v>5</v>
      </c>
      <c r="C3649" t="s">
        <v>1737</v>
      </c>
      <c r="D3649" t="s">
        <v>7014</v>
      </c>
      <c r="E3649" t="s">
        <v>1715</v>
      </c>
    </row>
    <row r="3650" spans="1:5">
      <c r="A3650" t="s">
        <v>5369</v>
      </c>
      <c r="B3650" t="s">
        <v>5</v>
      </c>
      <c r="C3650" t="s">
        <v>1737</v>
      </c>
      <c r="D3650" t="s">
        <v>7015</v>
      </c>
      <c r="E3650" t="s">
        <v>1702</v>
      </c>
    </row>
    <row r="3651" spans="1:5">
      <c r="A3651" t="s">
        <v>5370</v>
      </c>
      <c r="B3651" t="s">
        <v>5</v>
      </c>
      <c r="C3651" t="s">
        <v>1737</v>
      </c>
      <c r="D3651" t="s">
        <v>7015</v>
      </c>
      <c r="E3651" t="s">
        <v>1705</v>
      </c>
    </row>
    <row r="3652" spans="1:5">
      <c r="A3652" t="s">
        <v>5371</v>
      </c>
      <c r="B3652" t="s">
        <v>5</v>
      </c>
      <c r="C3652" t="s">
        <v>1737</v>
      </c>
      <c r="D3652" t="s">
        <v>7015</v>
      </c>
      <c r="E3652" t="s">
        <v>1706</v>
      </c>
    </row>
    <row r="3653" spans="1:5">
      <c r="A3653" t="s">
        <v>5372</v>
      </c>
      <c r="B3653" t="s">
        <v>5</v>
      </c>
      <c r="C3653" t="s">
        <v>1737</v>
      </c>
      <c r="D3653" t="s">
        <v>7015</v>
      </c>
      <c r="E3653" t="s">
        <v>1707</v>
      </c>
    </row>
    <row r="3654" spans="1:5">
      <c r="A3654" t="s">
        <v>5373</v>
      </c>
      <c r="B3654" t="s">
        <v>5</v>
      </c>
      <c r="C3654" t="s">
        <v>1737</v>
      </c>
      <c r="D3654" t="s">
        <v>7015</v>
      </c>
      <c r="E3654" t="s">
        <v>1708</v>
      </c>
    </row>
    <row r="3655" spans="1:5">
      <c r="A3655" t="s">
        <v>5374</v>
      </c>
      <c r="B3655" t="s">
        <v>5</v>
      </c>
      <c r="C3655" t="s">
        <v>1737</v>
      </c>
      <c r="D3655" t="s">
        <v>7015</v>
      </c>
      <c r="E3655" t="s">
        <v>1709</v>
      </c>
    </row>
    <row r="3656" spans="1:5">
      <c r="A3656" t="s">
        <v>5375</v>
      </c>
      <c r="B3656" t="s">
        <v>5</v>
      </c>
      <c r="C3656" t="s">
        <v>1737</v>
      </c>
      <c r="D3656" t="s">
        <v>7015</v>
      </c>
      <c r="E3656" t="s">
        <v>1710</v>
      </c>
    </row>
    <row r="3657" spans="1:5">
      <c r="A3657" t="s">
        <v>5376</v>
      </c>
      <c r="B3657" t="s">
        <v>5</v>
      </c>
      <c r="C3657" t="s">
        <v>1737</v>
      </c>
      <c r="D3657" t="s">
        <v>7015</v>
      </c>
      <c r="E3657" t="s">
        <v>1711</v>
      </c>
    </row>
    <row r="3658" spans="1:5">
      <c r="A3658" t="s">
        <v>5377</v>
      </c>
      <c r="B3658" t="s">
        <v>5</v>
      </c>
      <c r="C3658" t="s">
        <v>1737</v>
      </c>
      <c r="D3658" t="s">
        <v>7015</v>
      </c>
      <c r="E3658" t="s">
        <v>1712</v>
      </c>
    </row>
    <row r="3659" spans="1:5">
      <c r="A3659" t="s">
        <v>5378</v>
      </c>
      <c r="B3659" t="s">
        <v>5</v>
      </c>
      <c r="C3659" t="s">
        <v>1737</v>
      </c>
      <c r="D3659" t="s">
        <v>7015</v>
      </c>
      <c r="E3659" t="s">
        <v>1713</v>
      </c>
    </row>
    <row r="3660" spans="1:5">
      <c r="A3660" t="s">
        <v>5379</v>
      </c>
      <c r="B3660" t="s">
        <v>5</v>
      </c>
      <c r="C3660" t="s">
        <v>1737</v>
      </c>
      <c r="D3660" t="s">
        <v>7015</v>
      </c>
      <c r="E3660" t="s">
        <v>1714</v>
      </c>
    </row>
    <row r="3661" spans="1:5">
      <c r="A3661" t="s">
        <v>5380</v>
      </c>
      <c r="B3661" t="s">
        <v>5</v>
      </c>
      <c r="C3661" t="s">
        <v>1737</v>
      </c>
      <c r="D3661" t="s">
        <v>7015</v>
      </c>
      <c r="E3661" t="s">
        <v>1715</v>
      </c>
    </row>
    <row r="3662" spans="1:5">
      <c r="A3662" t="s">
        <v>5381</v>
      </c>
      <c r="B3662" t="s">
        <v>5</v>
      </c>
      <c r="C3662" t="s">
        <v>1737</v>
      </c>
      <c r="D3662" t="s">
        <v>7016</v>
      </c>
      <c r="E3662" t="s">
        <v>1702</v>
      </c>
    </row>
    <row r="3663" spans="1:5">
      <c r="A3663" t="s">
        <v>5382</v>
      </c>
      <c r="B3663" t="s">
        <v>5</v>
      </c>
      <c r="C3663" t="s">
        <v>1737</v>
      </c>
      <c r="D3663" t="s">
        <v>7016</v>
      </c>
      <c r="E3663" t="s">
        <v>1705</v>
      </c>
    </row>
    <row r="3664" spans="1:5">
      <c r="A3664" t="s">
        <v>5383</v>
      </c>
      <c r="B3664" t="s">
        <v>5</v>
      </c>
      <c r="C3664" t="s">
        <v>1737</v>
      </c>
      <c r="D3664" t="s">
        <v>7016</v>
      </c>
      <c r="E3664" t="s">
        <v>1706</v>
      </c>
    </row>
    <row r="3665" spans="1:5">
      <c r="A3665" t="s">
        <v>5384</v>
      </c>
      <c r="B3665" t="s">
        <v>5</v>
      </c>
      <c r="C3665" t="s">
        <v>1737</v>
      </c>
      <c r="D3665" t="s">
        <v>7016</v>
      </c>
      <c r="E3665" t="s">
        <v>1707</v>
      </c>
    </row>
    <row r="3666" spans="1:5">
      <c r="A3666" t="s">
        <v>5385</v>
      </c>
      <c r="B3666" t="s">
        <v>5</v>
      </c>
      <c r="C3666" t="s">
        <v>1737</v>
      </c>
      <c r="D3666" t="s">
        <v>7016</v>
      </c>
      <c r="E3666" t="s">
        <v>1708</v>
      </c>
    </row>
    <row r="3667" spans="1:5">
      <c r="A3667" t="s">
        <v>5386</v>
      </c>
      <c r="B3667" t="s">
        <v>5</v>
      </c>
      <c r="C3667" t="s">
        <v>1737</v>
      </c>
      <c r="D3667" t="s">
        <v>7016</v>
      </c>
      <c r="E3667" t="s">
        <v>1709</v>
      </c>
    </row>
    <row r="3668" spans="1:5">
      <c r="A3668" t="s">
        <v>5387</v>
      </c>
      <c r="B3668" t="s">
        <v>5</v>
      </c>
      <c r="C3668" t="s">
        <v>1737</v>
      </c>
      <c r="D3668" t="s">
        <v>7016</v>
      </c>
      <c r="E3668" t="s">
        <v>1710</v>
      </c>
    </row>
    <row r="3669" spans="1:5">
      <c r="A3669" t="s">
        <v>5388</v>
      </c>
      <c r="B3669" t="s">
        <v>5</v>
      </c>
      <c r="C3669" t="s">
        <v>1737</v>
      </c>
      <c r="D3669" t="s">
        <v>7016</v>
      </c>
      <c r="E3669" t="s">
        <v>1711</v>
      </c>
    </row>
    <row r="3670" spans="1:5">
      <c r="A3670" t="s">
        <v>5389</v>
      </c>
      <c r="B3670" t="s">
        <v>5</v>
      </c>
      <c r="C3670" t="s">
        <v>1737</v>
      </c>
      <c r="D3670" t="s">
        <v>7016</v>
      </c>
      <c r="E3670" t="s">
        <v>1712</v>
      </c>
    </row>
    <row r="3671" spans="1:5">
      <c r="A3671" t="s">
        <v>5390</v>
      </c>
      <c r="B3671" t="s">
        <v>5</v>
      </c>
      <c r="C3671" t="s">
        <v>1737</v>
      </c>
      <c r="D3671" t="s">
        <v>7016</v>
      </c>
      <c r="E3671" t="s">
        <v>1713</v>
      </c>
    </row>
    <row r="3672" spans="1:5">
      <c r="A3672" t="s">
        <v>5391</v>
      </c>
      <c r="B3672" t="s">
        <v>5</v>
      </c>
      <c r="C3672" t="s">
        <v>1737</v>
      </c>
      <c r="D3672" t="s">
        <v>7016</v>
      </c>
      <c r="E3672" t="s">
        <v>1714</v>
      </c>
    </row>
    <row r="3673" spans="1:5">
      <c r="A3673" t="s">
        <v>5392</v>
      </c>
      <c r="B3673" t="s">
        <v>5</v>
      </c>
      <c r="C3673" t="s">
        <v>1737</v>
      </c>
      <c r="D3673" t="s">
        <v>7016</v>
      </c>
      <c r="E3673" t="s">
        <v>1715</v>
      </c>
    </row>
    <row r="3674" spans="1:5">
      <c r="A3674" t="s">
        <v>5393</v>
      </c>
      <c r="B3674" t="s">
        <v>5</v>
      </c>
      <c r="C3674" t="s">
        <v>1737</v>
      </c>
      <c r="D3674" t="s">
        <v>7017</v>
      </c>
      <c r="E3674" t="s">
        <v>1702</v>
      </c>
    </row>
    <row r="3675" spans="1:5">
      <c r="A3675" t="s">
        <v>5394</v>
      </c>
      <c r="B3675" t="s">
        <v>5</v>
      </c>
      <c r="C3675" t="s">
        <v>1737</v>
      </c>
      <c r="D3675" t="s">
        <v>7017</v>
      </c>
      <c r="E3675" t="s">
        <v>1705</v>
      </c>
    </row>
    <row r="3676" spans="1:5">
      <c r="A3676" t="s">
        <v>5395</v>
      </c>
      <c r="B3676" t="s">
        <v>5</v>
      </c>
      <c r="C3676" t="s">
        <v>1737</v>
      </c>
      <c r="D3676" t="s">
        <v>7017</v>
      </c>
      <c r="E3676" t="s">
        <v>1706</v>
      </c>
    </row>
    <row r="3677" spans="1:5">
      <c r="A3677" t="s">
        <v>5396</v>
      </c>
      <c r="B3677" t="s">
        <v>5</v>
      </c>
      <c r="C3677" t="s">
        <v>1737</v>
      </c>
      <c r="D3677" t="s">
        <v>7017</v>
      </c>
      <c r="E3677" t="s">
        <v>1707</v>
      </c>
    </row>
    <row r="3678" spans="1:5">
      <c r="A3678" t="s">
        <v>5397</v>
      </c>
      <c r="B3678" t="s">
        <v>5</v>
      </c>
      <c r="C3678" t="s">
        <v>1737</v>
      </c>
      <c r="D3678" t="s">
        <v>7017</v>
      </c>
      <c r="E3678" t="s">
        <v>1708</v>
      </c>
    </row>
    <row r="3679" spans="1:5">
      <c r="A3679" t="s">
        <v>5398</v>
      </c>
      <c r="B3679" t="s">
        <v>5</v>
      </c>
      <c r="C3679" t="s">
        <v>1737</v>
      </c>
      <c r="D3679" t="s">
        <v>7017</v>
      </c>
      <c r="E3679" t="s">
        <v>1709</v>
      </c>
    </row>
    <row r="3680" spans="1:5">
      <c r="A3680" t="s">
        <v>5399</v>
      </c>
      <c r="B3680" t="s">
        <v>5</v>
      </c>
      <c r="C3680" t="s">
        <v>1737</v>
      </c>
      <c r="D3680" t="s">
        <v>7017</v>
      </c>
      <c r="E3680" t="s">
        <v>1710</v>
      </c>
    </row>
    <row r="3681" spans="1:5">
      <c r="A3681" t="s">
        <v>5400</v>
      </c>
      <c r="B3681" t="s">
        <v>5</v>
      </c>
      <c r="C3681" t="s">
        <v>1737</v>
      </c>
      <c r="D3681" t="s">
        <v>7017</v>
      </c>
      <c r="E3681" t="s">
        <v>1711</v>
      </c>
    </row>
    <row r="3682" spans="1:5">
      <c r="A3682" t="s">
        <v>5401</v>
      </c>
      <c r="B3682" t="s">
        <v>5</v>
      </c>
      <c r="C3682" t="s">
        <v>1737</v>
      </c>
      <c r="D3682" t="s">
        <v>7017</v>
      </c>
      <c r="E3682" t="s">
        <v>1712</v>
      </c>
    </row>
    <row r="3683" spans="1:5">
      <c r="A3683" t="s">
        <v>5402</v>
      </c>
      <c r="B3683" t="s">
        <v>5</v>
      </c>
      <c r="C3683" t="s">
        <v>1737</v>
      </c>
      <c r="D3683" t="s">
        <v>7017</v>
      </c>
      <c r="E3683" t="s">
        <v>1713</v>
      </c>
    </row>
    <row r="3684" spans="1:5">
      <c r="A3684" t="s">
        <v>5403</v>
      </c>
      <c r="B3684" t="s">
        <v>5</v>
      </c>
      <c r="C3684" t="s">
        <v>1737</v>
      </c>
      <c r="D3684" t="s">
        <v>7017</v>
      </c>
      <c r="E3684" t="s">
        <v>1714</v>
      </c>
    </row>
    <row r="3685" spans="1:5">
      <c r="A3685" t="s">
        <v>5404</v>
      </c>
      <c r="B3685" t="s">
        <v>5</v>
      </c>
      <c r="C3685" t="s">
        <v>1737</v>
      </c>
      <c r="D3685" t="s">
        <v>7017</v>
      </c>
      <c r="E3685" t="s">
        <v>1715</v>
      </c>
    </row>
    <row r="3686" spans="1:5">
      <c r="A3686" t="s">
        <v>5405</v>
      </c>
      <c r="B3686" t="s">
        <v>5</v>
      </c>
      <c r="C3686" t="s">
        <v>1737</v>
      </c>
      <c r="D3686" t="s">
        <v>7018</v>
      </c>
      <c r="E3686" t="s">
        <v>1702</v>
      </c>
    </row>
    <row r="3687" spans="1:5">
      <c r="A3687" t="s">
        <v>5406</v>
      </c>
      <c r="B3687" t="s">
        <v>5</v>
      </c>
      <c r="C3687" t="s">
        <v>1737</v>
      </c>
      <c r="D3687" t="s">
        <v>7018</v>
      </c>
      <c r="E3687" t="s">
        <v>1705</v>
      </c>
    </row>
    <row r="3688" spans="1:5">
      <c r="A3688" t="s">
        <v>5407</v>
      </c>
      <c r="B3688" t="s">
        <v>5</v>
      </c>
      <c r="C3688" t="s">
        <v>1737</v>
      </c>
      <c r="D3688" t="s">
        <v>7018</v>
      </c>
      <c r="E3688" t="s">
        <v>1706</v>
      </c>
    </row>
    <row r="3689" spans="1:5">
      <c r="A3689" t="s">
        <v>5408</v>
      </c>
      <c r="B3689" t="s">
        <v>5</v>
      </c>
      <c r="C3689" t="s">
        <v>1737</v>
      </c>
      <c r="D3689" t="s">
        <v>7018</v>
      </c>
      <c r="E3689" t="s">
        <v>1707</v>
      </c>
    </row>
    <row r="3690" spans="1:5">
      <c r="A3690" t="s">
        <v>5409</v>
      </c>
      <c r="B3690" t="s">
        <v>5</v>
      </c>
      <c r="C3690" t="s">
        <v>1737</v>
      </c>
      <c r="D3690" t="s">
        <v>7018</v>
      </c>
      <c r="E3690" t="s">
        <v>1708</v>
      </c>
    </row>
    <row r="3691" spans="1:5">
      <c r="A3691" t="s">
        <v>5410</v>
      </c>
      <c r="B3691" t="s">
        <v>5</v>
      </c>
      <c r="C3691" t="s">
        <v>1737</v>
      </c>
      <c r="D3691" t="s">
        <v>7018</v>
      </c>
      <c r="E3691" t="s">
        <v>1709</v>
      </c>
    </row>
    <row r="3692" spans="1:5">
      <c r="A3692" t="s">
        <v>5411</v>
      </c>
      <c r="B3692" t="s">
        <v>5</v>
      </c>
      <c r="C3692" t="s">
        <v>1737</v>
      </c>
      <c r="D3692" t="s">
        <v>7018</v>
      </c>
      <c r="E3692" t="s">
        <v>1710</v>
      </c>
    </row>
    <row r="3693" spans="1:5">
      <c r="A3693" t="s">
        <v>5412</v>
      </c>
      <c r="B3693" t="s">
        <v>5</v>
      </c>
      <c r="C3693" t="s">
        <v>1737</v>
      </c>
      <c r="D3693" t="s">
        <v>7018</v>
      </c>
      <c r="E3693" t="s">
        <v>1711</v>
      </c>
    </row>
    <row r="3694" spans="1:5">
      <c r="A3694" t="s">
        <v>5413</v>
      </c>
      <c r="B3694" t="s">
        <v>5</v>
      </c>
      <c r="C3694" t="s">
        <v>1737</v>
      </c>
      <c r="D3694" t="s">
        <v>7018</v>
      </c>
      <c r="E3694" t="s">
        <v>1712</v>
      </c>
    </row>
    <row r="3695" spans="1:5">
      <c r="A3695" t="s">
        <v>5414</v>
      </c>
      <c r="B3695" t="s">
        <v>5</v>
      </c>
      <c r="C3695" t="s">
        <v>1737</v>
      </c>
      <c r="D3695" t="s">
        <v>7018</v>
      </c>
      <c r="E3695" t="s">
        <v>1713</v>
      </c>
    </row>
    <row r="3696" spans="1:5">
      <c r="A3696" t="s">
        <v>5415</v>
      </c>
      <c r="B3696" t="s">
        <v>5</v>
      </c>
      <c r="C3696" t="s">
        <v>1737</v>
      </c>
      <c r="D3696" t="s">
        <v>7018</v>
      </c>
      <c r="E3696" t="s">
        <v>1714</v>
      </c>
    </row>
    <row r="3697" spans="1:5">
      <c r="A3697" t="s">
        <v>5416</v>
      </c>
      <c r="B3697" t="s">
        <v>5</v>
      </c>
      <c r="C3697" t="s">
        <v>1737</v>
      </c>
      <c r="D3697" t="s">
        <v>7018</v>
      </c>
      <c r="E3697" t="s">
        <v>1715</v>
      </c>
    </row>
    <row r="3698" spans="1:5">
      <c r="A3698" t="s">
        <v>5417</v>
      </c>
      <c r="B3698" t="s">
        <v>5</v>
      </c>
      <c r="C3698" t="s">
        <v>1737</v>
      </c>
      <c r="D3698" t="s">
        <v>7019</v>
      </c>
      <c r="E3698" t="s">
        <v>1702</v>
      </c>
    </row>
    <row r="3699" spans="1:5">
      <c r="A3699" t="s">
        <v>5418</v>
      </c>
      <c r="B3699" t="s">
        <v>5</v>
      </c>
      <c r="C3699" t="s">
        <v>1737</v>
      </c>
      <c r="D3699" t="s">
        <v>7019</v>
      </c>
      <c r="E3699" t="s">
        <v>1705</v>
      </c>
    </row>
    <row r="3700" spans="1:5">
      <c r="A3700" t="s">
        <v>5419</v>
      </c>
      <c r="B3700" t="s">
        <v>5</v>
      </c>
      <c r="C3700" t="s">
        <v>1737</v>
      </c>
      <c r="D3700" t="s">
        <v>7019</v>
      </c>
      <c r="E3700" t="s">
        <v>1706</v>
      </c>
    </row>
    <row r="3701" spans="1:5">
      <c r="A3701" t="s">
        <v>5420</v>
      </c>
      <c r="B3701" t="s">
        <v>5</v>
      </c>
      <c r="C3701" t="s">
        <v>1737</v>
      </c>
      <c r="D3701" t="s">
        <v>7019</v>
      </c>
      <c r="E3701" t="s">
        <v>1707</v>
      </c>
    </row>
    <row r="3702" spans="1:5">
      <c r="A3702" t="s">
        <v>5421</v>
      </c>
      <c r="B3702" t="s">
        <v>5</v>
      </c>
      <c r="C3702" t="s">
        <v>1737</v>
      </c>
      <c r="D3702" t="s">
        <v>7019</v>
      </c>
      <c r="E3702" t="s">
        <v>1708</v>
      </c>
    </row>
    <row r="3703" spans="1:5">
      <c r="A3703" t="s">
        <v>5422</v>
      </c>
      <c r="B3703" t="s">
        <v>5</v>
      </c>
      <c r="C3703" t="s">
        <v>1737</v>
      </c>
      <c r="D3703" t="s">
        <v>7019</v>
      </c>
      <c r="E3703" t="s">
        <v>1709</v>
      </c>
    </row>
    <row r="3704" spans="1:5">
      <c r="A3704" t="s">
        <v>5423</v>
      </c>
      <c r="B3704" t="s">
        <v>5</v>
      </c>
      <c r="C3704" t="s">
        <v>1737</v>
      </c>
      <c r="D3704" t="s">
        <v>7019</v>
      </c>
      <c r="E3704" t="s">
        <v>1710</v>
      </c>
    </row>
    <row r="3705" spans="1:5">
      <c r="A3705" t="s">
        <v>5424</v>
      </c>
      <c r="B3705" t="s">
        <v>5</v>
      </c>
      <c r="C3705" t="s">
        <v>1737</v>
      </c>
      <c r="D3705" t="s">
        <v>7019</v>
      </c>
      <c r="E3705" t="s">
        <v>1711</v>
      </c>
    </row>
    <row r="3706" spans="1:5">
      <c r="A3706" t="s">
        <v>5425</v>
      </c>
      <c r="B3706" t="s">
        <v>5</v>
      </c>
      <c r="C3706" t="s">
        <v>1737</v>
      </c>
      <c r="D3706" t="s">
        <v>7019</v>
      </c>
      <c r="E3706" t="s">
        <v>1712</v>
      </c>
    </row>
    <row r="3707" spans="1:5">
      <c r="A3707" t="s">
        <v>5426</v>
      </c>
      <c r="B3707" t="s">
        <v>5</v>
      </c>
      <c r="C3707" t="s">
        <v>1737</v>
      </c>
      <c r="D3707" t="s">
        <v>7019</v>
      </c>
      <c r="E3707" t="s">
        <v>1713</v>
      </c>
    </row>
    <row r="3708" spans="1:5">
      <c r="A3708" t="s">
        <v>5427</v>
      </c>
      <c r="B3708" t="s">
        <v>5</v>
      </c>
      <c r="C3708" t="s">
        <v>1737</v>
      </c>
      <c r="D3708" t="s">
        <v>7019</v>
      </c>
      <c r="E3708" t="s">
        <v>1714</v>
      </c>
    </row>
    <row r="3709" spans="1:5">
      <c r="A3709" t="s">
        <v>5428</v>
      </c>
      <c r="B3709" t="s">
        <v>5</v>
      </c>
      <c r="C3709" t="s">
        <v>1737</v>
      </c>
      <c r="D3709" t="s">
        <v>7019</v>
      </c>
      <c r="E3709" t="s">
        <v>1715</v>
      </c>
    </row>
    <row r="3710" spans="1:5">
      <c r="A3710" t="s">
        <v>5429</v>
      </c>
      <c r="B3710" t="s">
        <v>5</v>
      </c>
      <c r="C3710" t="s">
        <v>1737</v>
      </c>
      <c r="D3710" t="s">
        <v>7020</v>
      </c>
      <c r="E3710" t="s">
        <v>1702</v>
      </c>
    </row>
    <row r="3711" spans="1:5">
      <c r="A3711" t="s">
        <v>5430</v>
      </c>
      <c r="B3711" t="s">
        <v>5</v>
      </c>
      <c r="C3711" t="s">
        <v>1737</v>
      </c>
      <c r="D3711" t="s">
        <v>7020</v>
      </c>
      <c r="E3711" t="s">
        <v>1705</v>
      </c>
    </row>
    <row r="3712" spans="1:5">
      <c r="A3712" t="s">
        <v>5431</v>
      </c>
      <c r="B3712" t="s">
        <v>5</v>
      </c>
      <c r="C3712" t="s">
        <v>1737</v>
      </c>
      <c r="D3712" t="s">
        <v>7020</v>
      </c>
      <c r="E3712" t="s">
        <v>1706</v>
      </c>
    </row>
    <row r="3713" spans="1:5">
      <c r="A3713" t="s">
        <v>5432</v>
      </c>
      <c r="B3713" t="s">
        <v>5</v>
      </c>
      <c r="C3713" t="s">
        <v>1737</v>
      </c>
      <c r="D3713" t="s">
        <v>7020</v>
      </c>
      <c r="E3713" t="s">
        <v>1707</v>
      </c>
    </row>
    <row r="3714" spans="1:5">
      <c r="A3714" t="s">
        <v>5433</v>
      </c>
      <c r="B3714" t="s">
        <v>5</v>
      </c>
      <c r="C3714" t="s">
        <v>1737</v>
      </c>
      <c r="D3714" t="s">
        <v>7020</v>
      </c>
      <c r="E3714" t="s">
        <v>1708</v>
      </c>
    </row>
    <row r="3715" spans="1:5">
      <c r="A3715" t="s">
        <v>5434</v>
      </c>
      <c r="B3715" t="s">
        <v>5</v>
      </c>
      <c r="C3715" t="s">
        <v>1737</v>
      </c>
      <c r="D3715" t="s">
        <v>7020</v>
      </c>
      <c r="E3715" t="s">
        <v>1709</v>
      </c>
    </row>
    <row r="3716" spans="1:5">
      <c r="A3716" t="s">
        <v>5435</v>
      </c>
      <c r="B3716" t="s">
        <v>5</v>
      </c>
      <c r="C3716" t="s">
        <v>1737</v>
      </c>
      <c r="D3716" t="s">
        <v>7020</v>
      </c>
      <c r="E3716" t="s">
        <v>1710</v>
      </c>
    </row>
    <row r="3717" spans="1:5">
      <c r="A3717" t="s">
        <v>5436</v>
      </c>
      <c r="B3717" t="s">
        <v>5</v>
      </c>
      <c r="C3717" t="s">
        <v>1737</v>
      </c>
      <c r="D3717" t="s">
        <v>7020</v>
      </c>
      <c r="E3717" t="s">
        <v>1711</v>
      </c>
    </row>
    <row r="3718" spans="1:5">
      <c r="A3718" t="s">
        <v>5437</v>
      </c>
      <c r="B3718" t="s">
        <v>5</v>
      </c>
      <c r="C3718" t="s">
        <v>1737</v>
      </c>
      <c r="D3718" t="s">
        <v>7020</v>
      </c>
      <c r="E3718" t="s">
        <v>1712</v>
      </c>
    </row>
    <row r="3719" spans="1:5">
      <c r="A3719" t="s">
        <v>5438</v>
      </c>
      <c r="B3719" t="s">
        <v>5</v>
      </c>
      <c r="C3719" t="s">
        <v>1737</v>
      </c>
      <c r="D3719" t="s">
        <v>7020</v>
      </c>
      <c r="E3719" t="s">
        <v>1713</v>
      </c>
    </row>
    <row r="3720" spans="1:5">
      <c r="A3720" t="s">
        <v>5439</v>
      </c>
      <c r="B3720" t="s">
        <v>5</v>
      </c>
      <c r="C3720" t="s">
        <v>1737</v>
      </c>
      <c r="D3720" t="s">
        <v>7020</v>
      </c>
      <c r="E3720" t="s">
        <v>1714</v>
      </c>
    </row>
    <row r="3721" spans="1:5">
      <c r="A3721" t="s">
        <v>5440</v>
      </c>
      <c r="B3721" t="s">
        <v>5</v>
      </c>
      <c r="C3721" t="s">
        <v>1737</v>
      </c>
      <c r="D3721" t="s">
        <v>7020</v>
      </c>
      <c r="E3721" t="s">
        <v>1715</v>
      </c>
    </row>
    <row r="3722" spans="1:5">
      <c r="A3722" t="s">
        <v>5441</v>
      </c>
      <c r="B3722" t="s">
        <v>5</v>
      </c>
      <c r="C3722" t="s">
        <v>1737</v>
      </c>
      <c r="D3722" t="s">
        <v>7021</v>
      </c>
      <c r="E3722" t="s">
        <v>1702</v>
      </c>
    </row>
    <row r="3723" spans="1:5">
      <c r="A3723" t="s">
        <v>5442</v>
      </c>
      <c r="B3723" t="s">
        <v>5</v>
      </c>
      <c r="C3723" t="s">
        <v>1737</v>
      </c>
      <c r="D3723" t="s">
        <v>7021</v>
      </c>
      <c r="E3723" t="s">
        <v>1705</v>
      </c>
    </row>
    <row r="3724" spans="1:5">
      <c r="A3724" t="s">
        <v>5443</v>
      </c>
      <c r="B3724" t="s">
        <v>5</v>
      </c>
      <c r="C3724" t="s">
        <v>1737</v>
      </c>
      <c r="D3724" t="s">
        <v>7021</v>
      </c>
      <c r="E3724" t="s">
        <v>1706</v>
      </c>
    </row>
    <row r="3725" spans="1:5">
      <c r="A3725" t="s">
        <v>5444</v>
      </c>
      <c r="B3725" t="s">
        <v>5</v>
      </c>
      <c r="C3725" t="s">
        <v>1737</v>
      </c>
      <c r="D3725" t="s">
        <v>7021</v>
      </c>
      <c r="E3725" t="s">
        <v>1707</v>
      </c>
    </row>
    <row r="3726" spans="1:5">
      <c r="A3726" t="s">
        <v>5445</v>
      </c>
      <c r="B3726" t="s">
        <v>5</v>
      </c>
      <c r="C3726" t="s">
        <v>1737</v>
      </c>
      <c r="D3726" t="s">
        <v>7021</v>
      </c>
      <c r="E3726" t="s">
        <v>1708</v>
      </c>
    </row>
    <row r="3727" spans="1:5">
      <c r="A3727" t="s">
        <v>5446</v>
      </c>
      <c r="B3727" t="s">
        <v>5</v>
      </c>
      <c r="C3727" t="s">
        <v>1737</v>
      </c>
      <c r="D3727" t="s">
        <v>7021</v>
      </c>
      <c r="E3727" t="s">
        <v>1709</v>
      </c>
    </row>
    <row r="3728" spans="1:5">
      <c r="A3728" t="s">
        <v>5447</v>
      </c>
      <c r="B3728" t="s">
        <v>5</v>
      </c>
      <c r="C3728" t="s">
        <v>1737</v>
      </c>
      <c r="D3728" t="s">
        <v>7021</v>
      </c>
      <c r="E3728" t="s">
        <v>1710</v>
      </c>
    </row>
    <row r="3729" spans="1:5">
      <c r="A3729" t="s">
        <v>5448</v>
      </c>
      <c r="B3729" t="s">
        <v>5</v>
      </c>
      <c r="C3729" t="s">
        <v>1737</v>
      </c>
      <c r="D3729" t="s">
        <v>7021</v>
      </c>
      <c r="E3729" t="s">
        <v>1711</v>
      </c>
    </row>
    <row r="3730" spans="1:5">
      <c r="A3730" t="s">
        <v>5449</v>
      </c>
      <c r="B3730" t="s">
        <v>5</v>
      </c>
      <c r="C3730" t="s">
        <v>1737</v>
      </c>
      <c r="D3730" t="s">
        <v>7021</v>
      </c>
      <c r="E3730" t="s">
        <v>1712</v>
      </c>
    </row>
    <row r="3731" spans="1:5">
      <c r="A3731" t="s">
        <v>5450</v>
      </c>
      <c r="B3731" t="s">
        <v>5</v>
      </c>
      <c r="C3731" t="s">
        <v>1737</v>
      </c>
      <c r="D3731" t="s">
        <v>7021</v>
      </c>
      <c r="E3731" t="s">
        <v>1713</v>
      </c>
    </row>
    <row r="3732" spans="1:5">
      <c r="A3732" t="s">
        <v>5451</v>
      </c>
      <c r="B3732" t="s">
        <v>5</v>
      </c>
      <c r="C3732" t="s">
        <v>1737</v>
      </c>
      <c r="D3732" t="s">
        <v>7021</v>
      </c>
      <c r="E3732" t="s">
        <v>1714</v>
      </c>
    </row>
    <row r="3733" spans="1:5">
      <c r="A3733" t="s">
        <v>5452</v>
      </c>
      <c r="B3733" t="s">
        <v>5</v>
      </c>
      <c r="C3733" t="s">
        <v>1737</v>
      </c>
      <c r="D3733" t="s">
        <v>7021</v>
      </c>
      <c r="E3733" t="s">
        <v>1715</v>
      </c>
    </row>
    <row r="3734" spans="1:5">
      <c r="A3734" t="s">
        <v>5453</v>
      </c>
      <c r="B3734" t="s">
        <v>5</v>
      </c>
      <c r="C3734" t="s">
        <v>1737</v>
      </c>
      <c r="D3734" t="s">
        <v>7022</v>
      </c>
      <c r="E3734" t="s">
        <v>1702</v>
      </c>
    </row>
    <row r="3735" spans="1:5">
      <c r="A3735" t="s">
        <v>5454</v>
      </c>
      <c r="B3735" t="s">
        <v>5</v>
      </c>
      <c r="C3735" t="s">
        <v>1737</v>
      </c>
      <c r="D3735" t="s">
        <v>7022</v>
      </c>
      <c r="E3735" t="s">
        <v>1705</v>
      </c>
    </row>
    <row r="3736" spans="1:5">
      <c r="A3736" t="s">
        <v>5455</v>
      </c>
      <c r="B3736" t="s">
        <v>5</v>
      </c>
      <c r="C3736" t="s">
        <v>1737</v>
      </c>
      <c r="D3736" t="s">
        <v>7022</v>
      </c>
      <c r="E3736" t="s">
        <v>1706</v>
      </c>
    </row>
    <row r="3737" spans="1:5">
      <c r="A3737" t="s">
        <v>5456</v>
      </c>
      <c r="B3737" t="s">
        <v>5</v>
      </c>
      <c r="C3737" t="s">
        <v>1737</v>
      </c>
      <c r="D3737" t="s">
        <v>7022</v>
      </c>
      <c r="E3737" t="s">
        <v>1707</v>
      </c>
    </row>
    <row r="3738" spans="1:5">
      <c r="A3738" t="s">
        <v>5457</v>
      </c>
      <c r="B3738" t="s">
        <v>5</v>
      </c>
      <c r="C3738" t="s">
        <v>1737</v>
      </c>
      <c r="D3738" t="s">
        <v>7022</v>
      </c>
      <c r="E3738" t="s">
        <v>1708</v>
      </c>
    </row>
    <row r="3739" spans="1:5">
      <c r="A3739" t="s">
        <v>5458</v>
      </c>
      <c r="B3739" t="s">
        <v>5</v>
      </c>
      <c r="C3739" t="s">
        <v>1737</v>
      </c>
      <c r="D3739" t="s">
        <v>7022</v>
      </c>
      <c r="E3739" t="s">
        <v>1709</v>
      </c>
    </row>
    <row r="3740" spans="1:5">
      <c r="A3740" t="s">
        <v>5459</v>
      </c>
      <c r="B3740" t="s">
        <v>5</v>
      </c>
      <c r="C3740" t="s">
        <v>1737</v>
      </c>
      <c r="D3740" t="s">
        <v>7022</v>
      </c>
      <c r="E3740" t="s">
        <v>1710</v>
      </c>
    </row>
    <row r="3741" spans="1:5">
      <c r="A3741" t="s">
        <v>5460</v>
      </c>
      <c r="B3741" t="s">
        <v>5</v>
      </c>
      <c r="C3741" t="s">
        <v>1737</v>
      </c>
      <c r="D3741" t="s">
        <v>7022</v>
      </c>
      <c r="E3741" t="s">
        <v>1711</v>
      </c>
    </row>
    <row r="3742" spans="1:5">
      <c r="A3742" t="s">
        <v>5461</v>
      </c>
      <c r="B3742" t="s">
        <v>5</v>
      </c>
      <c r="C3742" t="s">
        <v>1737</v>
      </c>
      <c r="D3742" t="s">
        <v>7022</v>
      </c>
      <c r="E3742" t="s">
        <v>1712</v>
      </c>
    </row>
    <row r="3743" spans="1:5">
      <c r="A3743" t="s">
        <v>5462</v>
      </c>
      <c r="B3743" t="s">
        <v>5</v>
      </c>
      <c r="C3743" t="s">
        <v>1737</v>
      </c>
      <c r="D3743" t="s">
        <v>7022</v>
      </c>
      <c r="E3743" t="s">
        <v>1713</v>
      </c>
    </row>
    <row r="3744" spans="1:5">
      <c r="A3744" t="s">
        <v>5463</v>
      </c>
      <c r="B3744" t="s">
        <v>5</v>
      </c>
      <c r="C3744" t="s">
        <v>1737</v>
      </c>
      <c r="D3744" t="s">
        <v>7022</v>
      </c>
      <c r="E3744" t="s">
        <v>1714</v>
      </c>
    </row>
    <row r="3745" spans="1:5">
      <c r="A3745" t="s">
        <v>5464</v>
      </c>
      <c r="B3745" t="s">
        <v>5</v>
      </c>
      <c r="C3745" t="s">
        <v>1737</v>
      </c>
      <c r="D3745" t="s">
        <v>7022</v>
      </c>
      <c r="E3745" t="s">
        <v>1715</v>
      </c>
    </row>
    <row r="3746" spans="1:5">
      <c r="A3746" t="s">
        <v>5465</v>
      </c>
      <c r="B3746" t="s">
        <v>5</v>
      </c>
      <c r="C3746" t="s">
        <v>1737</v>
      </c>
      <c r="D3746" t="s">
        <v>7023</v>
      </c>
      <c r="E3746" t="s">
        <v>1702</v>
      </c>
    </row>
    <row r="3747" spans="1:5">
      <c r="A3747" t="s">
        <v>5466</v>
      </c>
      <c r="B3747" t="s">
        <v>5</v>
      </c>
      <c r="C3747" t="s">
        <v>1737</v>
      </c>
      <c r="D3747" t="s">
        <v>7023</v>
      </c>
      <c r="E3747" t="s">
        <v>1705</v>
      </c>
    </row>
    <row r="3748" spans="1:5">
      <c r="A3748" t="s">
        <v>5467</v>
      </c>
      <c r="B3748" t="s">
        <v>5</v>
      </c>
      <c r="C3748" t="s">
        <v>1737</v>
      </c>
      <c r="D3748" t="s">
        <v>7023</v>
      </c>
      <c r="E3748" t="s">
        <v>1706</v>
      </c>
    </row>
    <row r="3749" spans="1:5">
      <c r="A3749" t="s">
        <v>5468</v>
      </c>
      <c r="B3749" t="s">
        <v>5</v>
      </c>
      <c r="C3749" t="s">
        <v>1737</v>
      </c>
      <c r="D3749" t="s">
        <v>7023</v>
      </c>
      <c r="E3749" t="s">
        <v>1707</v>
      </c>
    </row>
    <row r="3750" spans="1:5">
      <c r="A3750" t="s">
        <v>5469</v>
      </c>
      <c r="B3750" t="s">
        <v>5</v>
      </c>
      <c r="C3750" t="s">
        <v>1737</v>
      </c>
      <c r="D3750" t="s">
        <v>7023</v>
      </c>
      <c r="E3750" t="s">
        <v>1708</v>
      </c>
    </row>
    <row r="3751" spans="1:5">
      <c r="A3751" t="s">
        <v>5470</v>
      </c>
      <c r="B3751" t="s">
        <v>5</v>
      </c>
      <c r="C3751" t="s">
        <v>1737</v>
      </c>
      <c r="D3751" t="s">
        <v>7023</v>
      </c>
      <c r="E3751" t="s">
        <v>1709</v>
      </c>
    </row>
    <row r="3752" spans="1:5">
      <c r="A3752" t="s">
        <v>5471</v>
      </c>
      <c r="B3752" t="s">
        <v>5</v>
      </c>
      <c r="C3752" t="s">
        <v>1737</v>
      </c>
      <c r="D3752" t="s">
        <v>7023</v>
      </c>
      <c r="E3752" t="s">
        <v>1710</v>
      </c>
    </row>
    <row r="3753" spans="1:5">
      <c r="A3753" t="s">
        <v>5472</v>
      </c>
      <c r="B3753" t="s">
        <v>5</v>
      </c>
      <c r="C3753" t="s">
        <v>1737</v>
      </c>
      <c r="D3753" t="s">
        <v>7023</v>
      </c>
      <c r="E3753" t="s">
        <v>1711</v>
      </c>
    </row>
    <row r="3754" spans="1:5">
      <c r="A3754" t="s">
        <v>5473</v>
      </c>
      <c r="B3754" t="s">
        <v>5</v>
      </c>
      <c r="C3754" t="s">
        <v>1737</v>
      </c>
      <c r="D3754" t="s">
        <v>7023</v>
      </c>
      <c r="E3754" t="s">
        <v>1712</v>
      </c>
    </row>
    <row r="3755" spans="1:5">
      <c r="A3755" t="s">
        <v>5474</v>
      </c>
      <c r="B3755" t="s">
        <v>5</v>
      </c>
      <c r="C3755" t="s">
        <v>1737</v>
      </c>
      <c r="D3755" t="s">
        <v>7023</v>
      </c>
      <c r="E3755" t="s">
        <v>1713</v>
      </c>
    </row>
    <row r="3756" spans="1:5">
      <c r="A3756" t="s">
        <v>5475</v>
      </c>
      <c r="B3756" t="s">
        <v>5</v>
      </c>
      <c r="C3756" t="s">
        <v>1737</v>
      </c>
      <c r="D3756" t="s">
        <v>7023</v>
      </c>
      <c r="E3756" t="s">
        <v>1714</v>
      </c>
    </row>
    <row r="3757" spans="1:5">
      <c r="A3757" t="s">
        <v>5476</v>
      </c>
      <c r="B3757" t="s">
        <v>5</v>
      </c>
      <c r="C3757" t="s">
        <v>1737</v>
      </c>
      <c r="D3757" t="s">
        <v>7023</v>
      </c>
      <c r="E3757" t="s">
        <v>1715</v>
      </c>
    </row>
    <row r="3758" spans="1:5">
      <c r="A3758" t="s">
        <v>5477</v>
      </c>
      <c r="B3758" t="s">
        <v>5</v>
      </c>
      <c r="C3758" t="s">
        <v>1737</v>
      </c>
      <c r="D3758" t="s">
        <v>7024</v>
      </c>
      <c r="E3758" t="s">
        <v>1702</v>
      </c>
    </row>
    <row r="3759" spans="1:5">
      <c r="A3759" t="s">
        <v>5478</v>
      </c>
      <c r="B3759" t="s">
        <v>5</v>
      </c>
      <c r="C3759" t="s">
        <v>1737</v>
      </c>
      <c r="D3759" t="s">
        <v>7024</v>
      </c>
      <c r="E3759" t="s">
        <v>1705</v>
      </c>
    </row>
    <row r="3760" spans="1:5">
      <c r="A3760" t="s">
        <v>5479</v>
      </c>
      <c r="B3760" t="s">
        <v>5</v>
      </c>
      <c r="C3760" t="s">
        <v>1737</v>
      </c>
      <c r="D3760" t="s">
        <v>7024</v>
      </c>
      <c r="E3760" t="s">
        <v>1706</v>
      </c>
    </row>
    <row r="3761" spans="1:5">
      <c r="A3761" t="s">
        <v>5480</v>
      </c>
      <c r="B3761" t="s">
        <v>5</v>
      </c>
      <c r="C3761" t="s">
        <v>1737</v>
      </c>
      <c r="D3761" t="s">
        <v>7024</v>
      </c>
      <c r="E3761" t="s">
        <v>1707</v>
      </c>
    </row>
    <row r="3762" spans="1:5">
      <c r="A3762" t="s">
        <v>5481</v>
      </c>
      <c r="B3762" t="s">
        <v>5</v>
      </c>
      <c r="C3762" t="s">
        <v>1737</v>
      </c>
      <c r="D3762" t="s">
        <v>7024</v>
      </c>
      <c r="E3762" t="s">
        <v>1708</v>
      </c>
    </row>
    <row r="3763" spans="1:5">
      <c r="A3763" t="s">
        <v>5482</v>
      </c>
      <c r="B3763" t="s">
        <v>5</v>
      </c>
      <c r="C3763" t="s">
        <v>1737</v>
      </c>
      <c r="D3763" t="s">
        <v>7024</v>
      </c>
      <c r="E3763" t="s">
        <v>1709</v>
      </c>
    </row>
    <row r="3764" spans="1:5">
      <c r="A3764" t="s">
        <v>5483</v>
      </c>
      <c r="B3764" t="s">
        <v>5</v>
      </c>
      <c r="C3764" t="s">
        <v>1737</v>
      </c>
      <c r="D3764" t="s">
        <v>7024</v>
      </c>
      <c r="E3764" t="s">
        <v>1710</v>
      </c>
    </row>
    <row r="3765" spans="1:5">
      <c r="A3765" t="s">
        <v>5484</v>
      </c>
      <c r="B3765" t="s">
        <v>5</v>
      </c>
      <c r="C3765" t="s">
        <v>1737</v>
      </c>
      <c r="D3765" t="s">
        <v>7024</v>
      </c>
      <c r="E3765" t="s">
        <v>1711</v>
      </c>
    </row>
    <row r="3766" spans="1:5">
      <c r="A3766" t="s">
        <v>5485</v>
      </c>
      <c r="B3766" t="s">
        <v>5</v>
      </c>
      <c r="C3766" t="s">
        <v>1737</v>
      </c>
      <c r="D3766" t="s">
        <v>7024</v>
      </c>
      <c r="E3766" t="s">
        <v>1712</v>
      </c>
    </row>
    <row r="3767" spans="1:5">
      <c r="A3767" t="s">
        <v>5486</v>
      </c>
      <c r="B3767" t="s">
        <v>5</v>
      </c>
      <c r="C3767" t="s">
        <v>1737</v>
      </c>
      <c r="D3767" t="s">
        <v>7024</v>
      </c>
      <c r="E3767" t="s">
        <v>1713</v>
      </c>
    </row>
    <row r="3768" spans="1:5">
      <c r="A3768" t="s">
        <v>5487</v>
      </c>
      <c r="B3768" t="s">
        <v>5</v>
      </c>
      <c r="C3768" t="s">
        <v>1737</v>
      </c>
      <c r="D3768" t="s">
        <v>7024</v>
      </c>
      <c r="E3768" t="s">
        <v>1714</v>
      </c>
    </row>
    <row r="3769" spans="1:5">
      <c r="A3769" t="s">
        <v>5488</v>
      </c>
      <c r="B3769" t="s">
        <v>5</v>
      </c>
      <c r="C3769" t="s">
        <v>1737</v>
      </c>
      <c r="D3769" t="s">
        <v>7024</v>
      </c>
      <c r="E3769" t="s">
        <v>1715</v>
      </c>
    </row>
    <row r="3770" spans="1:5">
      <c r="A3770" t="s">
        <v>5489</v>
      </c>
      <c r="B3770" t="s">
        <v>5</v>
      </c>
      <c r="C3770" t="s">
        <v>1737</v>
      </c>
      <c r="D3770" t="s">
        <v>7025</v>
      </c>
      <c r="E3770" t="s">
        <v>1702</v>
      </c>
    </row>
    <row r="3771" spans="1:5">
      <c r="A3771" t="s">
        <v>5490</v>
      </c>
      <c r="B3771" t="s">
        <v>5</v>
      </c>
      <c r="C3771" t="s">
        <v>1737</v>
      </c>
      <c r="D3771" t="s">
        <v>7025</v>
      </c>
      <c r="E3771" t="s">
        <v>1705</v>
      </c>
    </row>
    <row r="3772" spans="1:5">
      <c r="A3772" t="s">
        <v>5491</v>
      </c>
      <c r="B3772" t="s">
        <v>5</v>
      </c>
      <c r="C3772" t="s">
        <v>1737</v>
      </c>
      <c r="D3772" t="s">
        <v>7025</v>
      </c>
      <c r="E3772" t="s">
        <v>1706</v>
      </c>
    </row>
    <row r="3773" spans="1:5">
      <c r="A3773" t="s">
        <v>5492</v>
      </c>
      <c r="B3773" t="s">
        <v>5</v>
      </c>
      <c r="C3773" t="s">
        <v>1737</v>
      </c>
      <c r="D3773" t="s">
        <v>7025</v>
      </c>
      <c r="E3773" t="s">
        <v>1707</v>
      </c>
    </row>
    <row r="3774" spans="1:5">
      <c r="A3774" t="s">
        <v>5493</v>
      </c>
      <c r="B3774" t="s">
        <v>5</v>
      </c>
      <c r="C3774" t="s">
        <v>1737</v>
      </c>
      <c r="D3774" t="s">
        <v>7025</v>
      </c>
      <c r="E3774" t="s">
        <v>1708</v>
      </c>
    </row>
    <row r="3775" spans="1:5">
      <c r="A3775" t="s">
        <v>5494</v>
      </c>
      <c r="B3775" t="s">
        <v>5</v>
      </c>
      <c r="C3775" t="s">
        <v>1737</v>
      </c>
      <c r="D3775" t="s">
        <v>7025</v>
      </c>
      <c r="E3775" t="s">
        <v>1709</v>
      </c>
    </row>
    <row r="3776" spans="1:5">
      <c r="A3776" t="s">
        <v>5495</v>
      </c>
      <c r="B3776" t="s">
        <v>5</v>
      </c>
      <c r="C3776" t="s">
        <v>1737</v>
      </c>
      <c r="D3776" t="s">
        <v>7025</v>
      </c>
      <c r="E3776" t="s">
        <v>1710</v>
      </c>
    </row>
    <row r="3777" spans="1:5">
      <c r="A3777" t="s">
        <v>5496</v>
      </c>
      <c r="B3777" t="s">
        <v>5</v>
      </c>
      <c r="C3777" t="s">
        <v>1737</v>
      </c>
      <c r="D3777" t="s">
        <v>7025</v>
      </c>
      <c r="E3777" t="s">
        <v>1711</v>
      </c>
    </row>
    <row r="3778" spans="1:5">
      <c r="A3778" t="s">
        <v>5497</v>
      </c>
      <c r="B3778" t="s">
        <v>5</v>
      </c>
      <c r="C3778" t="s">
        <v>1737</v>
      </c>
      <c r="D3778" t="s">
        <v>7025</v>
      </c>
      <c r="E3778" t="s">
        <v>1712</v>
      </c>
    </row>
    <row r="3779" spans="1:5">
      <c r="A3779" t="s">
        <v>5498</v>
      </c>
      <c r="B3779" t="s">
        <v>5</v>
      </c>
      <c r="C3779" t="s">
        <v>1737</v>
      </c>
      <c r="D3779" t="s">
        <v>7025</v>
      </c>
      <c r="E3779" t="s">
        <v>1713</v>
      </c>
    </row>
    <row r="3780" spans="1:5">
      <c r="A3780" t="s">
        <v>5499</v>
      </c>
      <c r="B3780" t="s">
        <v>5</v>
      </c>
      <c r="C3780" t="s">
        <v>1737</v>
      </c>
      <c r="D3780" t="s">
        <v>7025</v>
      </c>
      <c r="E3780" t="s">
        <v>1714</v>
      </c>
    </row>
    <row r="3781" spans="1:5">
      <c r="A3781" t="s">
        <v>5500</v>
      </c>
      <c r="B3781" t="s">
        <v>5</v>
      </c>
      <c r="C3781" t="s">
        <v>1737</v>
      </c>
      <c r="D3781" t="s">
        <v>7025</v>
      </c>
      <c r="E3781" t="s">
        <v>1715</v>
      </c>
    </row>
    <row r="3782" spans="1:5">
      <c r="A3782" t="s">
        <v>5501</v>
      </c>
      <c r="B3782" t="s">
        <v>5</v>
      </c>
      <c r="C3782" t="s">
        <v>1738</v>
      </c>
      <c r="D3782" t="s">
        <v>7001</v>
      </c>
      <c r="E3782" t="s">
        <v>1702</v>
      </c>
    </row>
    <row r="3783" spans="1:5">
      <c r="A3783" t="s">
        <v>5502</v>
      </c>
      <c r="B3783" t="s">
        <v>5</v>
      </c>
      <c r="C3783" t="s">
        <v>1738</v>
      </c>
      <c r="D3783" t="s">
        <v>7001</v>
      </c>
      <c r="E3783" t="s">
        <v>1705</v>
      </c>
    </row>
    <row r="3784" spans="1:5">
      <c r="A3784" t="s">
        <v>5503</v>
      </c>
      <c r="B3784" t="s">
        <v>5</v>
      </c>
      <c r="C3784" t="s">
        <v>1738</v>
      </c>
      <c r="D3784" t="s">
        <v>7001</v>
      </c>
      <c r="E3784" t="s">
        <v>1706</v>
      </c>
    </row>
    <row r="3785" spans="1:5">
      <c r="A3785" t="s">
        <v>5504</v>
      </c>
      <c r="B3785" t="s">
        <v>5</v>
      </c>
      <c r="C3785" t="s">
        <v>1738</v>
      </c>
      <c r="D3785" t="s">
        <v>7001</v>
      </c>
      <c r="E3785" t="s">
        <v>1707</v>
      </c>
    </row>
    <row r="3786" spans="1:5">
      <c r="A3786" t="s">
        <v>5505</v>
      </c>
      <c r="B3786" t="s">
        <v>5</v>
      </c>
      <c r="C3786" t="s">
        <v>1738</v>
      </c>
      <c r="D3786" t="s">
        <v>7001</v>
      </c>
      <c r="E3786" t="s">
        <v>1708</v>
      </c>
    </row>
    <row r="3787" spans="1:5">
      <c r="A3787" t="s">
        <v>5506</v>
      </c>
      <c r="B3787" t="s">
        <v>5</v>
      </c>
      <c r="C3787" t="s">
        <v>1738</v>
      </c>
      <c r="D3787" t="s">
        <v>7001</v>
      </c>
      <c r="E3787" t="s">
        <v>1709</v>
      </c>
    </row>
    <row r="3788" spans="1:5">
      <c r="A3788" t="s">
        <v>5507</v>
      </c>
      <c r="B3788" t="s">
        <v>5</v>
      </c>
      <c r="C3788" t="s">
        <v>1738</v>
      </c>
      <c r="D3788" t="s">
        <v>7001</v>
      </c>
      <c r="E3788" t="s">
        <v>1710</v>
      </c>
    </row>
    <row r="3789" spans="1:5">
      <c r="A3789" t="s">
        <v>5508</v>
      </c>
      <c r="B3789" t="s">
        <v>5</v>
      </c>
      <c r="C3789" t="s">
        <v>1738</v>
      </c>
      <c r="D3789" t="s">
        <v>7001</v>
      </c>
      <c r="E3789" t="s">
        <v>1711</v>
      </c>
    </row>
    <row r="3790" spans="1:5">
      <c r="A3790" t="s">
        <v>5509</v>
      </c>
      <c r="B3790" t="s">
        <v>5</v>
      </c>
      <c r="C3790" t="s">
        <v>1738</v>
      </c>
      <c r="D3790" t="s">
        <v>7001</v>
      </c>
      <c r="E3790" t="s">
        <v>1712</v>
      </c>
    </row>
    <row r="3791" spans="1:5">
      <c r="A3791" t="s">
        <v>5510</v>
      </c>
      <c r="B3791" t="s">
        <v>5</v>
      </c>
      <c r="C3791" t="s">
        <v>1738</v>
      </c>
      <c r="D3791" t="s">
        <v>7001</v>
      </c>
      <c r="E3791" t="s">
        <v>1713</v>
      </c>
    </row>
    <row r="3792" spans="1:5">
      <c r="A3792" t="s">
        <v>5511</v>
      </c>
      <c r="B3792" t="s">
        <v>5</v>
      </c>
      <c r="C3792" t="s">
        <v>1738</v>
      </c>
      <c r="D3792" t="s">
        <v>7001</v>
      </c>
      <c r="E3792" t="s">
        <v>1714</v>
      </c>
    </row>
    <row r="3793" spans="1:5">
      <c r="A3793" t="s">
        <v>5512</v>
      </c>
      <c r="B3793" t="s">
        <v>5</v>
      </c>
      <c r="C3793" t="s">
        <v>1738</v>
      </c>
      <c r="D3793" t="s">
        <v>7001</v>
      </c>
      <c r="E3793" t="s">
        <v>1715</v>
      </c>
    </row>
    <row r="3794" spans="1:5">
      <c r="A3794" t="s">
        <v>5513</v>
      </c>
      <c r="B3794" t="s">
        <v>5</v>
      </c>
      <c r="C3794" t="s">
        <v>1738</v>
      </c>
      <c r="D3794" t="s">
        <v>7002</v>
      </c>
      <c r="E3794" t="s">
        <v>1702</v>
      </c>
    </row>
    <row r="3795" spans="1:5">
      <c r="A3795" t="s">
        <v>5514</v>
      </c>
      <c r="B3795" t="s">
        <v>5</v>
      </c>
      <c r="C3795" t="s">
        <v>1738</v>
      </c>
      <c r="D3795" t="s">
        <v>7002</v>
      </c>
      <c r="E3795" t="s">
        <v>1705</v>
      </c>
    </row>
    <row r="3796" spans="1:5">
      <c r="A3796" t="s">
        <v>5515</v>
      </c>
      <c r="B3796" t="s">
        <v>5</v>
      </c>
      <c r="C3796" t="s">
        <v>1738</v>
      </c>
      <c r="D3796" t="s">
        <v>7002</v>
      </c>
      <c r="E3796" t="s">
        <v>1706</v>
      </c>
    </row>
    <row r="3797" spans="1:5">
      <c r="A3797" t="s">
        <v>5516</v>
      </c>
      <c r="B3797" t="s">
        <v>5</v>
      </c>
      <c r="C3797" t="s">
        <v>1738</v>
      </c>
      <c r="D3797" t="s">
        <v>7002</v>
      </c>
      <c r="E3797" t="s">
        <v>1707</v>
      </c>
    </row>
    <row r="3798" spans="1:5">
      <c r="A3798" t="s">
        <v>5517</v>
      </c>
      <c r="B3798" t="s">
        <v>5</v>
      </c>
      <c r="C3798" t="s">
        <v>1738</v>
      </c>
      <c r="D3798" t="s">
        <v>7002</v>
      </c>
      <c r="E3798" t="s">
        <v>1708</v>
      </c>
    </row>
    <row r="3799" spans="1:5">
      <c r="A3799" t="s">
        <v>5518</v>
      </c>
      <c r="B3799" t="s">
        <v>5</v>
      </c>
      <c r="C3799" t="s">
        <v>1738</v>
      </c>
      <c r="D3799" t="s">
        <v>7002</v>
      </c>
      <c r="E3799" t="s">
        <v>1709</v>
      </c>
    </row>
    <row r="3800" spans="1:5">
      <c r="A3800" t="s">
        <v>5519</v>
      </c>
      <c r="B3800" t="s">
        <v>5</v>
      </c>
      <c r="C3800" t="s">
        <v>1738</v>
      </c>
      <c r="D3800" t="s">
        <v>7002</v>
      </c>
      <c r="E3800" t="s">
        <v>1710</v>
      </c>
    </row>
    <row r="3801" spans="1:5">
      <c r="A3801" t="s">
        <v>5520</v>
      </c>
      <c r="B3801" t="s">
        <v>5</v>
      </c>
      <c r="C3801" t="s">
        <v>1738</v>
      </c>
      <c r="D3801" t="s">
        <v>7002</v>
      </c>
      <c r="E3801" t="s">
        <v>1711</v>
      </c>
    </row>
    <row r="3802" spans="1:5">
      <c r="A3802" t="s">
        <v>5521</v>
      </c>
      <c r="B3802" t="s">
        <v>5</v>
      </c>
      <c r="C3802" t="s">
        <v>1738</v>
      </c>
      <c r="D3802" t="s">
        <v>7002</v>
      </c>
      <c r="E3802" t="s">
        <v>1712</v>
      </c>
    </row>
    <row r="3803" spans="1:5">
      <c r="A3803" t="s">
        <v>5522</v>
      </c>
      <c r="B3803" t="s">
        <v>5</v>
      </c>
      <c r="C3803" t="s">
        <v>1738</v>
      </c>
      <c r="D3803" t="s">
        <v>7002</v>
      </c>
      <c r="E3803" t="s">
        <v>1713</v>
      </c>
    </row>
    <row r="3804" spans="1:5">
      <c r="A3804" t="s">
        <v>5523</v>
      </c>
      <c r="B3804" t="s">
        <v>5</v>
      </c>
      <c r="C3804" t="s">
        <v>1738</v>
      </c>
      <c r="D3804" t="s">
        <v>7002</v>
      </c>
      <c r="E3804" t="s">
        <v>1714</v>
      </c>
    </row>
    <row r="3805" spans="1:5">
      <c r="A3805" t="s">
        <v>5524</v>
      </c>
      <c r="B3805" t="s">
        <v>5</v>
      </c>
      <c r="C3805" t="s">
        <v>1738</v>
      </c>
      <c r="D3805" t="s">
        <v>7002</v>
      </c>
      <c r="E3805" t="s">
        <v>1715</v>
      </c>
    </row>
    <row r="3806" spans="1:5">
      <c r="A3806" t="s">
        <v>5525</v>
      </c>
      <c r="B3806" t="s">
        <v>5</v>
      </c>
      <c r="C3806" t="s">
        <v>1738</v>
      </c>
      <c r="D3806" t="s">
        <v>7003</v>
      </c>
      <c r="E3806" t="s">
        <v>1702</v>
      </c>
    </row>
    <row r="3807" spans="1:5">
      <c r="A3807" t="s">
        <v>5526</v>
      </c>
      <c r="B3807" t="s">
        <v>5</v>
      </c>
      <c r="C3807" t="s">
        <v>1738</v>
      </c>
      <c r="D3807" t="s">
        <v>7003</v>
      </c>
      <c r="E3807" t="s">
        <v>1705</v>
      </c>
    </row>
    <row r="3808" spans="1:5">
      <c r="A3808" t="s">
        <v>5527</v>
      </c>
      <c r="B3808" t="s">
        <v>5</v>
      </c>
      <c r="C3808" t="s">
        <v>1738</v>
      </c>
      <c r="D3808" t="s">
        <v>7003</v>
      </c>
      <c r="E3808" t="s">
        <v>1706</v>
      </c>
    </row>
    <row r="3809" spans="1:5">
      <c r="A3809" t="s">
        <v>5528</v>
      </c>
      <c r="B3809" t="s">
        <v>5</v>
      </c>
      <c r="C3809" t="s">
        <v>1738</v>
      </c>
      <c r="D3809" t="s">
        <v>7003</v>
      </c>
      <c r="E3809" t="s">
        <v>1707</v>
      </c>
    </row>
    <row r="3810" spans="1:5">
      <c r="A3810" t="s">
        <v>5529</v>
      </c>
      <c r="B3810" t="s">
        <v>5</v>
      </c>
      <c r="C3810" t="s">
        <v>1738</v>
      </c>
      <c r="D3810" t="s">
        <v>7003</v>
      </c>
      <c r="E3810" t="s">
        <v>1708</v>
      </c>
    </row>
    <row r="3811" spans="1:5">
      <c r="A3811" t="s">
        <v>5530</v>
      </c>
      <c r="B3811" t="s">
        <v>5</v>
      </c>
      <c r="C3811" t="s">
        <v>1738</v>
      </c>
      <c r="D3811" t="s">
        <v>7003</v>
      </c>
      <c r="E3811" t="s">
        <v>1709</v>
      </c>
    </row>
    <row r="3812" spans="1:5">
      <c r="A3812" t="s">
        <v>5531</v>
      </c>
      <c r="B3812" t="s">
        <v>5</v>
      </c>
      <c r="C3812" t="s">
        <v>1738</v>
      </c>
      <c r="D3812" t="s">
        <v>7003</v>
      </c>
      <c r="E3812" t="s">
        <v>1710</v>
      </c>
    </row>
    <row r="3813" spans="1:5">
      <c r="A3813" t="s">
        <v>5532</v>
      </c>
      <c r="B3813" t="s">
        <v>5</v>
      </c>
      <c r="C3813" t="s">
        <v>1738</v>
      </c>
      <c r="D3813" t="s">
        <v>7003</v>
      </c>
      <c r="E3813" t="s">
        <v>1711</v>
      </c>
    </row>
    <row r="3814" spans="1:5">
      <c r="A3814" t="s">
        <v>5533</v>
      </c>
      <c r="B3814" t="s">
        <v>5</v>
      </c>
      <c r="C3814" t="s">
        <v>1738</v>
      </c>
      <c r="D3814" t="s">
        <v>7003</v>
      </c>
      <c r="E3814" t="s">
        <v>1712</v>
      </c>
    </row>
    <row r="3815" spans="1:5">
      <c r="A3815" t="s">
        <v>5534</v>
      </c>
      <c r="B3815" t="s">
        <v>5</v>
      </c>
      <c r="C3815" t="s">
        <v>1738</v>
      </c>
      <c r="D3815" t="s">
        <v>7003</v>
      </c>
      <c r="E3815" t="s">
        <v>1713</v>
      </c>
    </row>
    <row r="3816" spans="1:5">
      <c r="A3816" t="s">
        <v>5535</v>
      </c>
      <c r="B3816" t="s">
        <v>5</v>
      </c>
      <c r="C3816" t="s">
        <v>1738</v>
      </c>
      <c r="D3816" t="s">
        <v>7003</v>
      </c>
      <c r="E3816" t="s">
        <v>1714</v>
      </c>
    </row>
    <row r="3817" spans="1:5">
      <c r="A3817" t="s">
        <v>5536</v>
      </c>
      <c r="B3817" t="s">
        <v>5</v>
      </c>
      <c r="C3817" t="s">
        <v>1738</v>
      </c>
      <c r="D3817" t="s">
        <v>7003</v>
      </c>
      <c r="E3817" t="s">
        <v>1715</v>
      </c>
    </row>
    <row r="3818" spans="1:5">
      <c r="A3818" t="s">
        <v>5537</v>
      </c>
      <c r="B3818" t="s">
        <v>5</v>
      </c>
      <c r="C3818" t="s">
        <v>1738</v>
      </c>
      <c r="D3818" t="s">
        <v>7004</v>
      </c>
      <c r="E3818" t="s">
        <v>1702</v>
      </c>
    </row>
    <row r="3819" spans="1:5">
      <c r="A3819" t="s">
        <v>5538</v>
      </c>
      <c r="B3819" t="s">
        <v>5</v>
      </c>
      <c r="C3819" t="s">
        <v>1738</v>
      </c>
      <c r="D3819" t="s">
        <v>7004</v>
      </c>
      <c r="E3819" t="s">
        <v>1705</v>
      </c>
    </row>
    <row r="3820" spans="1:5">
      <c r="A3820" t="s">
        <v>5539</v>
      </c>
      <c r="B3820" t="s">
        <v>5</v>
      </c>
      <c r="C3820" t="s">
        <v>1738</v>
      </c>
      <c r="D3820" t="s">
        <v>7004</v>
      </c>
      <c r="E3820" t="s">
        <v>1706</v>
      </c>
    </row>
    <row r="3821" spans="1:5">
      <c r="A3821" t="s">
        <v>5540</v>
      </c>
      <c r="B3821" t="s">
        <v>5</v>
      </c>
      <c r="C3821" t="s">
        <v>1738</v>
      </c>
      <c r="D3821" t="s">
        <v>7004</v>
      </c>
      <c r="E3821" t="s">
        <v>1707</v>
      </c>
    </row>
    <row r="3822" spans="1:5">
      <c r="A3822" t="s">
        <v>5541</v>
      </c>
      <c r="B3822" t="s">
        <v>5</v>
      </c>
      <c r="C3822" t="s">
        <v>1738</v>
      </c>
      <c r="D3822" t="s">
        <v>7004</v>
      </c>
      <c r="E3822" t="s">
        <v>1708</v>
      </c>
    </row>
    <row r="3823" spans="1:5">
      <c r="A3823" t="s">
        <v>5542</v>
      </c>
      <c r="B3823" t="s">
        <v>5</v>
      </c>
      <c r="C3823" t="s">
        <v>1738</v>
      </c>
      <c r="D3823" t="s">
        <v>7004</v>
      </c>
      <c r="E3823" t="s">
        <v>1709</v>
      </c>
    </row>
    <row r="3824" spans="1:5">
      <c r="A3824" t="s">
        <v>5543</v>
      </c>
      <c r="B3824" t="s">
        <v>5</v>
      </c>
      <c r="C3824" t="s">
        <v>1738</v>
      </c>
      <c r="D3824" t="s">
        <v>7004</v>
      </c>
      <c r="E3824" t="s">
        <v>1710</v>
      </c>
    </row>
    <row r="3825" spans="1:5">
      <c r="A3825" t="s">
        <v>5544</v>
      </c>
      <c r="B3825" t="s">
        <v>5</v>
      </c>
      <c r="C3825" t="s">
        <v>1738</v>
      </c>
      <c r="D3825" t="s">
        <v>7004</v>
      </c>
      <c r="E3825" t="s">
        <v>1711</v>
      </c>
    </row>
    <row r="3826" spans="1:5">
      <c r="A3826" t="s">
        <v>5545</v>
      </c>
      <c r="B3826" t="s">
        <v>5</v>
      </c>
      <c r="C3826" t="s">
        <v>1738</v>
      </c>
      <c r="D3826" t="s">
        <v>7004</v>
      </c>
      <c r="E3826" t="s">
        <v>1712</v>
      </c>
    </row>
    <row r="3827" spans="1:5">
      <c r="A3827" t="s">
        <v>5546</v>
      </c>
      <c r="B3827" t="s">
        <v>5</v>
      </c>
      <c r="C3827" t="s">
        <v>1738</v>
      </c>
      <c r="D3827" t="s">
        <v>7004</v>
      </c>
      <c r="E3827" t="s">
        <v>1713</v>
      </c>
    </row>
    <row r="3828" spans="1:5">
      <c r="A3828" t="s">
        <v>5547</v>
      </c>
      <c r="B3828" t="s">
        <v>5</v>
      </c>
      <c r="C3828" t="s">
        <v>1738</v>
      </c>
      <c r="D3828" t="s">
        <v>7004</v>
      </c>
      <c r="E3828" t="s">
        <v>1714</v>
      </c>
    </row>
    <row r="3829" spans="1:5">
      <c r="A3829" t="s">
        <v>5548</v>
      </c>
      <c r="B3829" t="s">
        <v>5</v>
      </c>
      <c r="C3829" t="s">
        <v>1738</v>
      </c>
      <c r="D3829" t="s">
        <v>7004</v>
      </c>
      <c r="E3829" t="s">
        <v>1715</v>
      </c>
    </row>
    <row r="3830" spans="1:5">
      <c r="A3830" t="s">
        <v>5549</v>
      </c>
      <c r="B3830" t="s">
        <v>5</v>
      </c>
      <c r="C3830" t="s">
        <v>1738</v>
      </c>
      <c r="D3830" t="s">
        <v>7005</v>
      </c>
      <c r="E3830" t="s">
        <v>1702</v>
      </c>
    </row>
    <row r="3831" spans="1:5">
      <c r="A3831" t="s">
        <v>5550</v>
      </c>
      <c r="B3831" t="s">
        <v>5</v>
      </c>
      <c r="C3831" t="s">
        <v>1738</v>
      </c>
      <c r="D3831" t="s">
        <v>7005</v>
      </c>
      <c r="E3831" t="s">
        <v>1705</v>
      </c>
    </row>
    <row r="3832" spans="1:5">
      <c r="A3832" t="s">
        <v>5551</v>
      </c>
      <c r="B3832" t="s">
        <v>5</v>
      </c>
      <c r="C3832" t="s">
        <v>1738</v>
      </c>
      <c r="D3832" t="s">
        <v>7005</v>
      </c>
      <c r="E3832" t="s">
        <v>1706</v>
      </c>
    </row>
    <row r="3833" spans="1:5">
      <c r="A3833" t="s">
        <v>5552</v>
      </c>
      <c r="B3833" t="s">
        <v>5</v>
      </c>
      <c r="C3833" t="s">
        <v>1738</v>
      </c>
      <c r="D3833" t="s">
        <v>7005</v>
      </c>
      <c r="E3833" t="s">
        <v>1707</v>
      </c>
    </row>
    <row r="3834" spans="1:5">
      <c r="A3834" t="s">
        <v>5553</v>
      </c>
      <c r="B3834" t="s">
        <v>5</v>
      </c>
      <c r="C3834" t="s">
        <v>1738</v>
      </c>
      <c r="D3834" t="s">
        <v>7005</v>
      </c>
      <c r="E3834" t="s">
        <v>1708</v>
      </c>
    </row>
    <row r="3835" spans="1:5">
      <c r="A3835" t="s">
        <v>5554</v>
      </c>
      <c r="B3835" t="s">
        <v>5</v>
      </c>
      <c r="C3835" t="s">
        <v>1738</v>
      </c>
      <c r="D3835" t="s">
        <v>7005</v>
      </c>
      <c r="E3835" t="s">
        <v>1709</v>
      </c>
    </row>
    <row r="3836" spans="1:5">
      <c r="A3836" t="s">
        <v>5555</v>
      </c>
      <c r="B3836" t="s">
        <v>5</v>
      </c>
      <c r="C3836" t="s">
        <v>1738</v>
      </c>
      <c r="D3836" t="s">
        <v>7005</v>
      </c>
      <c r="E3836" t="s">
        <v>1710</v>
      </c>
    </row>
    <row r="3837" spans="1:5">
      <c r="A3837" t="s">
        <v>5556</v>
      </c>
      <c r="B3837" t="s">
        <v>5</v>
      </c>
      <c r="C3837" t="s">
        <v>1738</v>
      </c>
      <c r="D3837" t="s">
        <v>7005</v>
      </c>
      <c r="E3837" t="s">
        <v>1711</v>
      </c>
    </row>
    <row r="3838" spans="1:5">
      <c r="A3838" t="s">
        <v>5557</v>
      </c>
      <c r="B3838" t="s">
        <v>5</v>
      </c>
      <c r="C3838" t="s">
        <v>1738</v>
      </c>
      <c r="D3838" t="s">
        <v>7005</v>
      </c>
      <c r="E3838" t="s">
        <v>1712</v>
      </c>
    </row>
    <row r="3839" spans="1:5">
      <c r="A3839" t="s">
        <v>5558</v>
      </c>
      <c r="B3839" t="s">
        <v>5</v>
      </c>
      <c r="C3839" t="s">
        <v>1738</v>
      </c>
      <c r="D3839" t="s">
        <v>7005</v>
      </c>
      <c r="E3839" t="s">
        <v>1713</v>
      </c>
    </row>
    <row r="3840" spans="1:5">
      <c r="A3840" t="s">
        <v>5559</v>
      </c>
      <c r="B3840" t="s">
        <v>5</v>
      </c>
      <c r="C3840" t="s">
        <v>1738</v>
      </c>
      <c r="D3840" t="s">
        <v>7005</v>
      </c>
      <c r="E3840" t="s">
        <v>1714</v>
      </c>
    </row>
    <row r="3841" spans="1:5">
      <c r="A3841" t="s">
        <v>5560</v>
      </c>
      <c r="B3841" t="s">
        <v>5</v>
      </c>
      <c r="C3841" t="s">
        <v>1738</v>
      </c>
      <c r="D3841" t="s">
        <v>7005</v>
      </c>
      <c r="E3841" t="s">
        <v>1715</v>
      </c>
    </row>
    <row r="3842" spans="1:5">
      <c r="A3842" t="s">
        <v>5561</v>
      </c>
      <c r="B3842" t="s">
        <v>5</v>
      </c>
      <c r="C3842" t="s">
        <v>1738</v>
      </c>
      <c r="D3842" t="s">
        <v>7006</v>
      </c>
      <c r="E3842" t="s">
        <v>1702</v>
      </c>
    </row>
    <row r="3843" spans="1:5">
      <c r="A3843" t="s">
        <v>5562</v>
      </c>
      <c r="B3843" t="s">
        <v>5</v>
      </c>
      <c r="C3843" t="s">
        <v>1738</v>
      </c>
      <c r="D3843" t="s">
        <v>7006</v>
      </c>
      <c r="E3843" t="s">
        <v>1705</v>
      </c>
    </row>
    <row r="3844" spans="1:5">
      <c r="A3844" t="s">
        <v>5563</v>
      </c>
      <c r="B3844" t="s">
        <v>5</v>
      </c>
      <c r="C3844" t="s">
        <v>1738</v>
      </c>
      <c r="D3844" t="s">
        <v>7006</v>
      </c>
      <c r="E3844" t="s">
        <v>1706</v>
      </c>
    </row>
    <row r="3845" spans="1:5">
      <c r="A3845" t="s">
        <v>5564</v>
      </c>
      <c r="B3845" t="s">
        <v>5</v>
      </c>
      <c r="C3845" t="s">
        <v>1738</v>
      </c>
      <c r="D3845" t="s">
        <v>7006</v>
      </c>
      <c r="E3845" t="s">
        <v>1707</v>
      </c>
    </row>
    <row r="3846" spans="1:5">
      <c r="A3846" t="s">
        <v>5565</v>
      </c>
      <c r="B3846" t="s">
        <v>5</v>
      </c>
      <c r="C3846" t="s">
        <v>1738</v>
      </c>
      <c r="D3846" t="s">
        <v>7006</v>
      </c>
      <c r="E3846" t="s">
        <v>1708</v>
      </c>
    </row>
    <row r="3847" spans="1:5">
      <c r="A3847" t="s">
        <v>5566</v>
      </c>
      <c r="B3847" t="s">
        <v>5</v>
      </c>
      <c r="C3847" t="s">
        <v>1738</v>
      </c>
      <c r="D3847" t="s">
        <v>7006</v>
      </c>
      <c r="E3847" t="s">
        <v>1709</v>
      </c>
    </row>
    <row r="3848" spans="1:5">
      <c r="A3848" t="s">
        <v>5567</v>
      </c>
      <c r="B3848" t="s">
        <v>5</v>
      </c>
      <c r="C3848" t="s">
        <v>1738</v>
      </c>
      <c r="D3848" t="s">
        <v>7006</v>
      </c>
      <c r="E3848" t="s">
        <v>1710</v>
      </c>
    </row>
    <row r="3849" spans="1:5">
      <c r="A3849" t="s">
        <v>5568</v>
      </c>
      <c r="B3849" t="s">
        <v>5</v>
      </c>
      <c r="C3849" t="s">
        <v>1738</v>
      </c>
      <c r="D3849" t="s">
        <v>7006</v>
      </c>
      <c r="E3849" t="s">
        <v>1711</v>
      </c>
    </row>
    <row r="3850" spans="1:5">
      <c r="A3850" t="s">
        <v>5569</v>
      </c>
      <c r="B3850" t="s">
        <v>5</v>
      </c>
      <c r="C3850" t="s">
        <v>1738</v>
      </c>
      <c r="D3850" t="s">
        <v>7006</v>
      </c>
      <c r="E3850" t="s">
        <v>1712</v>
      </c>
    </row>
    <row r="3851" spans="1:5">
      <c r="A3851" t="s">
        <v>5570</v>
      </c>
      <c r="B3851" t="s">
        <v>5</v>
      </c>
      <c r="C3851" t="s">
        <v>1738</v>
      </c>
      <c r="D3851" t="s">
        <v>7006</v>
      </c>
      <c r="E3851" t="s">
        <v>1713</v>
      </c>
    </row>
    <row r="3852" spans="1:5">
      <c r="A3852" t="s">
        <v>5571</v>
      </c>
      <c r="B3852" t="s">
        <v>5</v>
      </c>
      <c r="C3852" t="s">
        <v>1738</v>
      </c>
      <c r="D3852" t="s">
        <v>7006</v>
      </c>
      <c r="E3852" t="s">
        <v>1714</v>
      </c>
    </row>
    <row r="3853" spans="1:5">
      <c r="A3853" t="s">
        <v>5572</v>
      </c>
      <c r="B3853" t="s">
        <v>5</v>
      </c>
      <c r="C3853" t="s">
        <v>1738</v>
      </c>
      <c r="D3853" t="s">
        <v>7006</v>
      </c>
      <c r="E3853" t="s">
        <v>1715</v>
      </c>
    </row>
    <row r="3854" spans="1:5">
      <c r="A3854" t="s">
        <v>5573</v>
      </c>
      <c r="B3854" t="s">
        <v>5</v>
      </c>
      <c r="C3854" t="s">
        <v>1738</v>
      </c>
      <c r="D3854" t="s">
        <v>7007</v>
      </c>
      <c r="E3854" t="s">
        <v>1702</v>
      </c>
    </row>
    <row r="3855" spans="1:5">
      <c r="A3855" t="s">
        <v>5574</v>
      </c>
      <c r="B3855" t="s">
        <v>5</v>
      </c>
      <c r="C3855" t="s">
        <v>1738</v>
      </c>
      <c r="D3855" t="s">
        <v>7007</v>
      </c>
      <c r="E3855" t="s">
        <v>1705</v>
      </c>
    </row>
    <row r="3856" spans="1:5">
      <c r="A3856" t="s">
        <v>5575</v>
      </c>
      <c r="B3856" t="s">
        <v>5</v>
      </c>
      <c r="C3856" t="s">
        <v>1738</v>
      </c>
      <c r="D3856" t="s">
        <v>7007</v>
      </c>
      <c r="E3856" t="s">
        <v>1706</v>
      </c>
    </row>
    <row r="3857" spans="1:5">
      <c r="A3857" t="s">
        <v>5576</v>
      </c>
      <c r="B3857" t="s">
        <v>5</v>
      </c>
      <c r="C3857" t="s">
        <v>1738</v>
      </c>
      <c r="D3857" t="s">
        <v>7007</v>
      </c>
      <c r="E3857" t="s">
        <v>1707</v>
      </c>
    </row>
    <row r="3858" spans="1:5">
      <c r="A3858" t="s">
        <v>5577</v>
      </c>
      <c r="B3858" t="s">
        <v>5</v>
      </c>
      <c r="C3858" t="s">
        <v>1738</v>
      </c>
      <c r="D3858" t="s">
        <v>7007</v>
      </c>
      <c r="E3858" t="s">
        <v>1708</v>
      </c>
    </row>
    <row r="3859" spans="1:5">
      <c r="A3859" t="s">
        <v>5578</v>
      </c>
      <c r="B3859" t="s">
        <v>5</v>
      </c>
      <c r="C3859" t="s">
        <v>1738</v>
      </c>
      <c r="D3859" t="s">
        <v>7007</v>
      </c>
      <c r="E3859" t="s">
        <v>1709</v>
      </c>
    </row>
    <row r="3860" spans="1:5">
      <c r="A3860" t="s">
        <v>5579</v>
      </c>
      <c r="B3860" t="s">
        <v>5</v>
      </c>
      <c r="C3860" t="s">
        <v>1738</v>
      </c>
      <c r="D3860" t="s">
        <v>7007</v>
      </c>
      <c r="E3860" t="s">
        <v>1710</v>
      </c>
    </row>
    <row r="3861" spans="1:5">
      <c r="A3861" t="s">
        <v>5580</v>
      </c>
      <c r="B3861" t="s">
        <v>5</v>
      </c>
      <c r="C3861" t="s">
        <v>1738</v>
      </c>
      <c r="D3861" t="s">
        <v>7007</v>
      </c>
      <c r="E3861" t="s">
        <v>1711</v>
      </c>
    </row>
    <row r="3862" spans="1:5">
      <c r="A3862" t="s">
        <v>5581</v>
      </c>
      <c r="B3862" t="s">
        <v>5</v>
      </c>
      <c r="C3862" t="s">
        <v>1738</v>
      </c>
      <c r="D3862" t="s">
        <v>7007</v>
      </c>
      <c r="E3862" t="s">
        <v>1712</v>
      </c>
    </row>
    <row r="3863" spans="1:5">
      <c r="A3863" t="s">
        <v>5582</v>
      </c>
      <c r="B3863" t="s">
        <v>5</v>
      </c>
      <c r="C3863" t="s">
        <v>1738</v>
      </c>
      <c r="D3863" t="s">
        <v>7007</v>
      </c>
      <c r="E3863" t="s">
        <v>1713</v>
      </c>
    </row>
    <row r="3864" spans="1:5">
      <c r="A3864" t="s">
        <v>5583</v>
      </c>
      <c r="B3864" t="s">
        <v>5</v>
      </c>
      <c r="C3864" t="s">
        <v>1738</v>
      </c>
      <c r="D3864" t="s">
        <v>7007</v>
      </c>
      <c r="E3864" t="s">
        <v>1714</v>
      </c>
    </row>
    <row r="3865" spans="1:5">
      <c r="A3865" t="s">
        <v>5584</v>
      </c>
      <c r="B3865" t="s">
        <v>5</v>
      </c>
      <c r="C3865" t="s">
        <v>1738</v>
      </c>
      <c r="D3865" t="s">
        <v>7007</v>
      </c>
      <c r="E3865" t="s">
        <v>1715</v>
      </c>
    </row>
    <row r="3866" spans="1:5">
      <c r="A3866" t="s">
        <v>5585</v>
      </c>
      <c r="B3866" t="s">
        <v>5</v>
      </c>
      <c r="C3866" t="s">
        <v>1738</v>
      </c>
      <c r="D3866" t="s">
        <v>7008</v>
      </c>
      <c r="E3866" t="s">
        <v>1702</v>
      </c>
    </row>
    <row r="3867" spans="1:5">
      <c r="A3867" t="s">
        <v>5586</v>
      </c>
      <c r="B3867" t="s">
        <v>5</v>
      </c>
      <c r="C3867" t="s">
        <v>1738</v>
      </c>
      <c r="D3867" t="s">
        <v>7008</v>
      </c>
      <c r="E3867" t="s">
        <v>1705</v>
      </c>
    </row>
    <row r="3868" spans="1:5">
      <c r="A3868" t="s">
        <v>5587</v>
      </c>
      <c r="B3868" t="s">
        <v>5</v>
      </c>
      <c r="C3868" t="s">
        <v>1738</v>
      </c>
      <c r="D3868" t="s">
        <v>7008</v>
      </c>
      <c r="E3868" t="s">
        <v>1706</v>
      </c>
    </row>
    <row r="3869" spans="1:5">
      <c r="A3869" t="s">
        <v>5588</v>
      </c>
      <c r="B3869" t="s">
        <v>5</v>
      </c>
      <c r="C3869" t="s">
        <v>1738</v>
      </c>
      <c r="D3869" t="s">
        <v>7008</v>
      </c>
      <c r="E3869" t="s">
        <v>1707</v>
      </c>
    </row>
    <row r="3870" spans="1:5">
      <c r="A3870" t="s">
        <v>5589</v>
      </c>
      <c r="B3870" t="s">
        <v>5</v>
      </c>
      <c r="C3870" t="s">
        <v>1738</v>
      </c>
      <c r="D3870" t="s">
        <v>7008</v>
      </c>
      <c r="E3870" t="s">
        <v>1708</v>
      </c>
    </row>
    <row r="3871" spans="1:5">
      <c r="A3871" t="s">
        <v>5590</v>
      </c>
      <c r="B3871" t="s">
        <v>5</v>
      </c>
      <c r="C3871" t="s">
        <v>1738</v>
      </c>
      <c r="D3871" t="s">
        <v>7008</v>
      </c>
      <c r="E3871" t="s">
        <v>1709</v>
      </c>
    </row>
    <row r="3872" spans="1:5">
      <c r="A3872" t="s">
        <v>5591</v>
      </c>
      <c r="B3872" t="s">
        <v>5</v>
      </c>
      <c r="C3872" t="s">
        <v>1738</v>
      </c>
      <c r="D3872" t="s">
        <v>7008</v>
      </c>
      <c r="E3872" t="s">
        <v>1710</v>
      </c>
    </row>
    <row r="3873" spans="1:5">
      <c r="A3873" t="s">
        <v>5592</v>
      </c>
      <c r="B3873" t="s">
        <v>5</v>
      </c>
      <c r="C3873" t="s">
        <v>1738</v>
      </c>
      <c r="D3873" t="s">
        <v>7008</v>
      </c>
      <c r="E3873" t="s">
        <v>1711</v>
      </c>
    </row>
    <row r="3874" spans="1:5">
      <c r="A3874" t="s">
        <v>5593</v>
      </c>
      <c r="B3874" t="s">
        <v>5</v>
      </c>
      <c r="C3874" t="s">
        <v>1738</v>
      </c>
      <c r="D3874" t="s">
        <v>7008</v>
      </c>
      <c r="E3874" t="s">
        <v>1712</v>
      </c>
    </row>
    <row r="3875" spans="1:5">
      <c r="A3875" t="s">
        <v>5594</v>
      </c>
      <c r="B3875" t="s">
        <v>5</v>
      </c>
      <c r="C3875" t="s">
        <v>1738</v>
      </c>
      <c r="D3875" t="s">
        <v>7008</v>
      </c>
      <c r="E3875" t="s">
        <v>1713</v>
      </c>
    </row>
    <row r="3876" spans="1:5">
      <c r="A3876" t="s">
        <v>5595</v>
      </c>
      <c r="B3876" t="s">
        <v>5</v>
      </c>
      <c r="C3876" t="s">
        <v>1738</v>
      </c>
      <c r="D3876" t="s">
        <v>7008</v>
      </c>
      <c r="E3876" t="s">
        <v>1714</v>
      </c>
    </row>
    <row r="3877" spans="1:5">
      <c r="A3877" t="s">
        <v>5596</v>
      </c>
      <c r="B3877" t="s">
        <v>5</v>
      </c>
      <c r="C3877" t="s">
        <v>1738</v>
      </c>
      <c r="D3877" t="s">
        <v>7008</v>
      </c>
      <c r="E3877" t="s">
        <v>1715</v>
      </c>
    </row>
    <row r="3878" spans="1:5">
      <c r="A3878" t="s">
        <v>5597</v>
      </c>
      <c r="B3878" t="s">
        <v>5</v>
      </c>
      <c r="C3878" t="s">
        <v>1738</v>
      </c>
      <c r="D3878" t="s">
        <v>7009</v>
      </c>
      <c r="E3878" t="s">
        <v>1702</v>
      </c>
    </row>
    <row r="3879" spans="1:5">
      <c r="A3879" t="s">
        <v>5598</v>
      </c>
      <c r="B3879" t="s">
        <v>5</v>
      </c>
      <c r="C3879" t="s">
        <v>1738</v>
      </c>
      <c r="D3879" t="s">
        <v>7009</v>
      </c>
      <c r="E3879" t="s">
        <v>1705</v>
      </c>
    </row>
    <row r="3880" spans="1:5">
      <c r="A3880" t="s">
        <v>5599</v>
      </c>
      <c r="B3880" t="s">
        <v>5</v>
      </c>
      <c r="C3880" t="s">
        <v>1738</v>
      </c>
      <c r="D3880" t="s">
        <v>7009</v>
      </c>
      <c r="E3880" t="s">
        <v>1706</v>
      </c>
    </row>
    <row r="3881" spans="1:5">
      <c r="A3881" t="s">
        <v>5600</v>
      </c>
      <c r="B3881" t="s">
        <v>5</v>
      </c>
      <c r="C3881" t="s">
        <v>1738</v>
      </c>
      <c r="D3881" t="s">
        <v>7009</v>
      </c>
      <c r="E3881" t="s">
        <v>1707</v>
      </c>
    </row>
    <row r="3882" spans="1:5">
      <c r="A3882" t="s">
        <v>5601</v>
      </c>
      <c r="B3882" t="s">
        <v>5</v>
      </c>
      <c r="C3882" t="s">
        <v>1738</v>
      </c>
      <c r="D3882" t="s">
        <v>7009</v>
      </c>
      <c r="E3882" t="s">
        <v>1708</v>
      </c>
    </row>
    <row r="3883" spans="1:5">
      <c r="A3883" t="s">
        <v>5602</v>
      </c>
      <c r="B3883" t="s">
        <v>5</v>
      </c>
      <c r="C3883" t="s">
        <v>1738</v>
      </c>
      <c r="D3883" t="s">
        <v>7009</v>
      </c>
      <c r="E3883" t="s">
        <v>1709</v>
      </c>
    </row>
    <row r="3884" spans="1:5">
      <c r="A3884" t="s">
        <v>5603</v>
      </c>
      <c r="B3884" t="s">
        <v>5</v>
      </c>
      <c r="C3884" t="s">
        <v>1738</v>
      </c>
      <c r="D3884" t="s">
        <v>7009</v>
      </c>
      <c r="E3884" t="s">
        <v>1710</v>
      </c>
    </row>
    <row r="3885" spans="1:5">
      <c r="A3885" t="s">
        <v>5604</v>
      </c>
      <c r="B3885" t="s">
        <v>5</v>
      </c>
      <c r="C3885" t="s">
        <v>1738</v>
      </c>
      <c r="D3885" t="s">
        <v>7009</v>
      </c>
      <c r="E3885" t="s">
        <v>1711</v>
      </c>
    </row>
    <row r="3886" spans="1:5">
      <c r="A3886" t="s">
        <v>5605</v>
      </c>
      <c r="B3886" t="s">
        <v>5</v>
      </c>
      <c r="C3886" t="s">
        <v>1738</v>
      </c>
      <c r="D3886" t="s">
        <v>7009</v>
      </c>
      <c r="E3886" t="s">
        <v>1712</v>
      </c>
    </row>
    <row r="3887" spans="1:5">
      <c r="A3887" t="s">
        <v>5606</v>
      </c>
      <c r="B3887" t="s">
        <v>5</v>
      </c>
      <c r="C3887" t="s">
        <v>1738</v>
      </c>
      <c r="D3887" t="s">
        <v>7009</v>
      </c>
      <c r="E3887" t="s">
        <v>1713</v>
      </c>
    </row>
    <row r="3888" spans="1:5">
      <c r="A3888" t="s">
        <v>5607</v>
      </c>
      <c r="B3888" t="s">
        <v>5</v>
      </c>
      <c r="C3888" t="s">
        <v>1738</v>
      </c>
      <c r="D3888" t="s">
        <v>7009</v>
      </c>
      <c r="E3888" t="s">
        <v>1714</v>
      </c>
    </row>
    <row r="3889" spans="1:5">
      <c r="A3889" t="s">
        <v>5608</v>
      </c>
      <c r="B3889" t="s">
        <v>5</v>
      </c>
      <c r="C3889" t="s">
        <v>1738</v>
      </c>
      <c r="D3889" t="s">
        <v>7009</v>
      </c>
      <c r="E3889" t="s">
        <v>1715</v>
      </c>
    </row>
    <row r="3890" spans="1:5">
      <c r="A3890" t="s">
        <v>5609</v>
      </c>
      <c r="B3890" t="s">
        <v>5</v>
      </c>
      <c r="C3890" t="s">
        <v>1738</v>
      </c>
      <c r="D3890" t="s">
        <v>7010</v>
      </c>
      <c r="E3890" t="s">
        <v>1702</v>
      </c>
    </row>
    <row r="3891" spans="1:5">
      <c r="A3891" t="s">
        <v>5610</v>
      </c>
      <c r="B3891" t="s">
        <v>5</v>
      </c>
      <c r="C3891" t="s">
        <v>1738</v>
      </c>
      <c r="D3891" t="s">
        <v>7010</v>
      </c>
      <c r="E3891" t="s">
        <v>1705</v>
      </c>
    </row>
    <row r="3892" spans="1:5">
      <c r="A3892" t="s">
        <v>5611</v>
      </c>
      <c r="B3892" t="s">
        <v>5</v>
      </c>
      <c r="C3892" t="s">
        <v>1738</v>
      </c>
      <c r="D3892" t="s">
        <v>7010</v>
      </c>
      <c r="E3892" t="s">
        <v>1706</v>
      </c>
    </row>
    <row r="3893" spans="1:5">
      <c r="A3893" t="s">
        <v>5612</v>
      </c>
      <c r="B3893" t="s">
        <v>5</v>
      </c>
      <c r="C3893" t="s">
        <v>1738</v>
      </c>
      <c r="D3893" t="s">
        <v>7010</v>
      </c>
      <c r="E3893" t="s">
        <v>1707</v>
      </c>
    </row>
    <row r="3894" spans="1:5">
      <c r="A3894" t="s">
        <v>5613</v>
      </c>
      <c r="B3894" t="s">
        <v>5</v>
      </c>
      <c r="C3894" t="s">
        <v>1738</v>
      </c>
      <c r="D3894" t="s">
        <v>7010</v>
      </c>
      <c r="E3894" t="s">
        <v>1708</v>
      </c>
    </row>
    <row r="3895" spans="1:5">
      <c r="A3895" t="s">
        <v>5614</v>
      </c>
      <c r="B3895" t="s">
        <v>5</v>
      </c>
      <c r="C3895" t="s">
        <v>1738</v>
      </c>
      <c r="D3895" t="s">
        <v>7010</v>
      </c>
      <c r="E3895" t="s">
        <v>1709</v>
      </c>
    </row>
    <row r="3896" spans="1:5">
      <c r="A3896" t="s">
        <v>5615</v>
      </c>
      <c r="B3896" t="s">
        <v>5</v>
      </c>
      <c r="C3896" t="s">
        <v>1738</v>
      </c>
      <c r="D3896" t="s">
        <v>7010</v>
      </c>
      <c r="E3896" t="s">
        <v>1710</v>
      </c>
    </row>
    <row r="3897" spans="1:5">
      <c r="A3897" t="s">
        <v>5616</v>
      </c>
      <c r="B3897" t="s">
        <v>5</v>
      </c>
      <c r="C3897" t="s">
        <v>1738</v>
      </c>
      <c r="D3897" t="s">
        <v>7010</v>
      </c>
      <c r="E3897" t="s">
        <v>1711</v>
      </c>
    </row>
    <row r="3898" spans="1:5">
      <c r="A3898" t="s">
        <v>5617</v>
      </c>
      <c r="B3898" t="s">
        <v>5</v>
      </c>
      <c r="C3898" t="s">
        <v>1738</v>
      </c>
      <c r="D3898" t="s">
        <v>7010</v>
      </c>
      <c r="E3898" t="s">
        <v>1712</v>
      </c>
    </row>
    <row r="3899" spans="1:5">
      <c r="A3899" t="s">
        <v>5618</v>
      </c>
      <c r="B3899" t="s">
        <v>5</v>
      </c>
      <c r="C3899" t="s">
        <v>1738</v>
      </c>
      <c r="D3899" t="s">
        <v>7010</v>
      </c>
      <c r="E3899" t="s">
        <v>1713</v>
      </c>
    </row>
    <row r="3900" spans="1:5">
      <c r="A3900" t="s">
        <v>5619</v>
      </c>
      <c r="B3900" t="s">
        <v>5</v>
      </c>
      <c r="C3900" t="s">
        <v>1738</v>
      </c>
      <c r="D3900" t="s">
        <v>7010</v>
      </c>
      <c r="E3900" t="s">
        <v>1714</v>
      </c>
    </row>
    <row r="3901" spans="1:5">
      <c r="A3901" t="s">
        <v>5620</v>
      </c>
      <c r="B3901" t="s">
        <v>5</v>
      </c>
      <c r="C3901" t="s">
        <v>1738</v>
      </c>
      <c r="D3901" t="s">
        <v>7010</v>
      </c>
      <c r="E3901" t="s">
        <v>1715</v>
      </c>
    </row>
    <row r="3902" spans="1:5">
      <c r="A3902" t="s">
        <v>5621</v>
      </c>
      <c r="B3902" t="s">
        <v>5</v>
      </c>
      <c r="C3902" t="s">
        <v>1738</v>
      </c>
      <c r="D3902" t="s">
        <v>7011</v>
      </c>
      <c r="E3902" t="s">
        <v>1702</v>
      </c>
    </row>
    <row r="3903" spans="1:5">
      <c r="A3903" t="s">
        <v>5622</v>
      </c>
      <c r="B3903" t="s">
        <v>5</v>
      </c>
      <c r="C3903" t="s">
        <v>1738</v>
      </c>
      <c r="D3903" t="s">
        <v>7011</v>
      </c>
      <c r="E3903" t="s">
        <v>1705</v>
      </c>
    </row>
    <row r="3904" spans="1:5">
      <c r="A3904" t="s">
        <v>5623</v>
      </c>
      <c r="B3904" t="s">
        <v>5</v>
      </c>
      <c r="C3904" t="s">
        <v>1738</v>
      </c>
      <c r="D3904" t="s">
        <v>7011</v>
      </c>
      <c r="E3904" t="s">
        <v>1706</v>
      </c>
    </row>
    <row r="3905" spans="1:5">
      <c r="A3905" t="s">
        <v>5624</v>
      </c>
      <c r="B3905" t="s">
        <v>5</v>
      </c>
      <c r="C3905" t="s">
        <v>1738</v>
      </c>
      <c r="D3905" t="s">
        <v>7011</v>
      </c>
      <c r="E3905" t="s">
        <v>1707</v>
      </c>
    </row>
    <row r="3906" spans="1:5">
      <c r="A3906" t="s">
        <v>5625</v>
      </c>
      <c r="B3906" t="s">
        <v>5</v>
      </c>
      <c r="C3906" t="s">
        <v>1738</v>
      </c>
      <c r="D3906" t="s">
        <v>7011</v>
      </c>
      <c r="E3906" t="s">
        <v>1708</v>
      </c>
    </row>
    <row r="3907" spans="1:5">
      <c r="A3907" t="s">
        <v>5626</v>
      </c>
      <c r="B3907" t="s">
        <v>5</v>
      </c>
      <c r="C3907" t="s">
        <v>1738</v>
      </c>
      <c r="D3907" t="s">
        <v>7011</v>
      </c>
      <c r="E3907" t="s">
        <v>1709</v>
      </c>
    </row>
    <row r="3908" spans="1:5">
      <c r="A3908" t="s">
        <v>5627</v>
      </c>
      <c r="B3908" t="s">
        <v>5</v>
      </c>
      <c r="C3908" t="s">
        <v>1738</v>
      </c>
      <c r="D3908" t="s">
        <v>7011</v>
      </c>
      <c r="E3908" t="s">
        <v>1710</v>
      </c>
    </row>
    <row r="3909" spans="1:5">
      <c r="A3909" t="s">
        <v>5628</v>
      </c>
      <c r="B3909" t="s">
        <v>5</v>
      </c>
      <c r="C3909" t="s">
        <v>1738</v>
      </c>
      <c r="D3909" t="s">
        <v>7011</v>
      </c>
      <c r="E3909" t="s">
        <v>1711</v>
      </c>
    </row>
    <row r="3910" spans="1:5">
      <c r="A3910" t="s">
        <v>5629</v>
      </c>
      <c r="B3910" t="s">
        <v>5</v>
      </c>
      <c r="C3910" t="s">
        <v>1738</v>
      </c>
      <c r="D3910" t="s">
        <v>7011</v>
      </c>
      <c r="E3910" t="s">
        <v>1712</v>
      </c>
    </row>
    <row r="3911" spans="1:5">
      <c r="A3911" t="s">
        <v>5630</v>
      </c>
      <c r="B3911" t="s">
        <v>5</v>
      </c>
      <c r="C3911" t="s">
        <v>1738</v>
      </c>
      <c r="D3911" t="s">
        <v>7011</v>
      </c>
      <c r="E3911" t="s">
        <v>1713</v>
      </c>
    </row>
    <row r="3912" spans="1:5">
      <c r="A3912" t="s">
        <v>5631</v>
      </c>
      <c r="B3912" t="s">
        <v>5</v>
      </c>
      <c r="C3912" t="s">
        <v>1738</v>
      </c>
      <c r="D3912" t="s">
        <v>7011</v>
      </c>
      <c r="E3912" t="s">
        <v>1714</v>
      </c>
    </row>
    <row r="3913" spans="1:5">
      <c r="A3913" t="s">
        <v>5632</v>
      </c>
      <c r="B3913" t="s">
        <v>5</v>
      </c>
      <c r="C3913" t="s">
        <v>1738</v>
      </c>
      <c r="D3913" t="s">
        <v>7011</v>
      </c>
      <c r="E3913" t="s">
        <v>1715</v>
      </c>
    </row>
    <row r="3914" spans="1:5">
      <c r="A3914" t="s">
        <v>5633</v>
      </c>
      <c r="B3914" t="s">
        <v>5</v>
      </c>
      <c r="C3914" t="s">
        <v>1738</v>
      </c>
      <c r="D3914" t="s">
        <v>7012</v>
      </c>
      <c r="E3914" t="s">
        <v>1702</v>
      </c>
    </row>
    <row r="3915" spans="1:5">
      <c r="A3915" t="s">
        <v>5634</v>
      </c>
      <c r="B3915" t="s">
        <v>5</v>
      </c>
      <c r="C3915" t="s">
        <v>1738</v>
      </c>
      <c r="D3915" t="s">
        <v>7012</v>
      </c>
      <c r="E3915" t="s">
        <v>1705</v>
      </c>
    </row>
    <row r="3916" spans="1:5">
      <c r="A3916" t="s">
        <v>5635</v>
      </c>
      <c r="B3916" t="s">
        <v>5</v>
      </c>
      <c r="C3916" t="s">
        <v>1738</v>
      </c>
      <c r="D3916" t="s">
        <v>7012</v>
      </c>
      <c r="E3916" t="s">
        <v>1706</v>
      </c>
    </row>
    <row r="3917" spans="1:5">
      <c r="A3917" t="s">
        <v>5636</v>
      </c>
      <c r="B3917" t="s">
        <v>5</v>
      </c>
      <c r="C3917" t="s">
        <v>1738</v>
      </c>
      <c r="D3917" t="s">
        <v>7012</v>
      </c>
      <c r="E3917" t="s">
        <v>1707</v>
      </c>
    </row>
    <row r="3918" spans="1:5">
      <c r="A3918" t="s">
        <v>5637</v>
      </c>
      <c r="B3918" t="s">
        <v>5</v>
      </c>
      <c r="C3918" t="s">
        <v>1738</v>
      </c>
      <c r="D3918" t="s">
        <v>7012</v>
      </c>
      <c r="E3918" t="s">
        <v>1708</v>
      </c>
    </row>
    <row r="3919" spans="1:5">
      <c r="A3919" t="s">
        <v>5638</v>
      </c>
      <c r="B3919" t="s">
        <v>5</v>
      </c>
      <c r="C3919" t="s">
        <v>1738</v>
      </c>
      <c r="D3919" t="s">
        <v>7012</v>
      </c>
      <c r="E3919" t="s">
        <v>1709</v>
      </c>
    </row>
    <row r="3920" spans="1:5">
      <c r="A3920" t="s">
        <v>5639</v>
      </c>
      <c r="B3920" t="s">
        <v>5</v>
      </c>
      <c r="C3920" t="s">
        <v>1738</v>
      </c>
      <c r="D3920" t="s">
        <v>7012</v>
      </c>
      <c r="E3920" t="s">
        <v>1710</v>
      </c>
    </row>
    <row r="3921" spans="1:5">
      <c r="A3921" t="s">
        <v>5640</v>
      </c>
      <c r="B3921" t="s">
        <v>5</v>
      </c>
      <c r="C3921" t="s">
        <v>1738</v>
      </c>
      <c r="D3921" t="s">
        <v>7012</v>
      </c>
      <c r="E3921" t="s">
        <v>1711</v>
      </c>
    </row>
    <row r="3922" spans="1:5">
      <c r="A3922" t="s">
        <v>5641</v>
      </c>
      <c r="B3922" t="s">
        <v>5</v>
      </c>
      <c r="C3922" t="s">
        <v>1738</v>
      </c>
      <c r="D3922" t="s">
        <v>7012</v>
      </c>
      <c r="E3922" t="s">
        <v>1712</v>
      </c>
    </row>
    <row r="3923" spans="1:5">
      <c r="A3923" t="s">
        <v>5642</v>
      </c>
      <c r="B3923" t="s">
        <v>5</v>
      </c>
      <c r="C3923" t="s">
        <v>1738</v>
      </c>
      <c r="D3923" t="s">
        <v>7012</v>
      </c>
      <c r="E3923" t="s">
        <v>1713</v>
      </c>
    </row>
    <row r="3924" spans="1:5">
      <c r="A3924" t="s">
        <v>5643</v>
      </c>
      <c r="B3924" t="s">
        <v>5</v>
      </c>
      <c r="C3924" t="s">
        <v>1738</v>
      </c>
      <c r="D3924" t="s">
        <v>7012</v>
      </c>
      <c r="E3924" t="s">
        <v>1714</v>
      </c>
    </row>
    <row r="3925" spans="1:5">
      <c r="A3925" t="s">
        <v>5644</v>
      </c>
      <c r="B3925" t="s">
        <v>5</v>
      </c>
      <c r="C3925" t="s">
        <v>1738</v>
      </c>
      <c r="D3925" t="s">
        <v>7012</v>
      </c>
      <c r="E3925" t="s">
        <v>1715</v>
      </c>
    </row>
    <row r="3926" spans="1:5">
      <c r="A3926" t="s">
        <v>5645</v>
      </c>
      <c r="B3926" t="s">
        <v>5</v>
      </c>
      <c r="C3926" t="s">
        <v>1738</v>
      </c>
      <c r="D3926" t="s">
        <v>7013</v>
      </c>
      <c r="E3926" t="s">
        <v>1702</v>
      </c>
    </row>
    <row r="3927" spans="1:5">
      <c r="A3927" t="s">
        <v>5646</v>
      </c>
      <c r="B3927" t="s">
        <v>5</v>
      </c>
      <c r="C3927" t="s">
        <v>1738</v>
      </c>
      <c r="D3927" t="s">
        <v>7013</v>
      </c>
      <c r="E3927" t="s">
        <v>1705</v>
      </c>
    </row>
    <row r="3928" spans="1:5">
      <c r="A3928" t="s">
        <v>5647</v>
      </c>
      <c r="B3928" t="s">
        <v>5</v>
      </c>
      <c r="C3928" t="s">
        <v>1738</v>
      </c>
      <c r="D3928" t="s">
        <v>7013</v>
      </c>
      <c r="E3928" t="s">
        <v>1706</v>
      </c>
    </row>
    <row r="3929" spans="1:5">
      <c r="A3929" t="s">
        <v>5648</v>
      </c>
      <c r="B3929" t="s">
        <v>5</v>
      </c>
      <c r="C3929" t="s">
        <v>1738</v>
      </c>
      <c r="D3929" t="s">
        <v>7013</v>
      </c>
      <c r="E3929" t="s">
        <v>1707</v>
      </c>
    </row>
    <row r="3930" spans="1:5">
      <c r="A3930" t="s">
        <v>5649</v>
      </c>
      <c r="B3930" t="s">
        <v>5</v>
      </c>
      <c r="C3930" t="s">
        <v>1738</v>
      </c>
      <c r="D3930" t="s">
        <v>7013</v>
      </c>
      <c r="E3930" t="s">
        <v>1708</v>
      </c>
    </row>
    <row r="3931" spans="1:5">
      <c r="A3931" t="s">
        <v>5650</v>
      </c>
      <c r="B3931" t="s">
        <v>5</v>
      </c>
      <c r="C3931" t="s">
        <v>1738</v>
      </c>
      <c r="D3931" t="s">
        <v>7013</v>
      </c>
      <c r="E3931" t="s">
        <v>1709</v>
      </c>
    </row>
    <row r="3932" spans="1:5">
      <c r="A3932" t="s">
        <v>5651</v>
      </c>
      <c r="B3932" t="s">
        <v>5</v>
      </c>
      <c r="C3932" t="s">
        <v>1738</v>
      </c>
      <c r="D3932" t="s">
        <v>7013</v>
      </c>
      <c r="E3932" t="s">
        <v>1710</v>
      </c>
    </row>
    <row r="3933" spans="1:5">
      <c r="A3933" t="s">
        <v>5652</v>
      </c>
      <c r="B3933" t="s">
        <v>5</v>
      </c>
      <c r="C3933" t="s">
        <v>1738</v>
      </c>
      <c r="D3933" t="s">
        <v>7013</v>
      </c>
      <c r="E3933" t="s">
        <v>1711</v>
      </c>
    </row>
    <row r="3934" spans="1:5">
      <c r="A3934" t="s">
        <v>5653</v>
      </c>
      <c r="B3934" t="s">
        <v>5</v>
      </c>
      <c r="C3934" t="s">
        <v>1738</v>
      </c>
      <c r="D3934" t="s">
        <v>7013</v>
      </c>
      <c r="E3934" t="s">
        <v>1712</v>
      </c>
    </row>
    <row r="3935" spans="1:5">
      <c r="A3935" t="s">
        <v>5654</v>
      </c>
      <c r="B3935" t="s">
        <v>5</v>
      </c>
      <c r="C3935" t="s">
        <v>1738</v>
      </c>
      <c r="D3935" t="s">
        <v>7013</v>
      </c>
      <c r="E3935" t="s">
        <v>1713</v>
      </c>
    </row>
    <row r="3936" spans="1:5">
      <c r="A3936" t="s">
        <v>5655</v>
      </c>
      <c r="B3936" t="s">
        <v>5</v>
      </c>
      <c r="C3936" t="s">
        <v>1738</v>
      </c>
      <c r="D3936" t="s">
        <v>7013</v>
      </c>
      <c r="E3936" t="s">
        <v>1714</v>
      </c>
    </row>
    <row r="3937" spans="1:5">
      <c r="A3937" t="s">
        <v>5656</v>
      </c>
      <c r="B3937" t="s">
        <v>5</v>
      </c>
      <c r="C3937" t="s">
        <v>1738</v>
      </c>
      <c r="D3937" t="s">
        <v>7013</v>
      </c>
      <c r="E3937" t="s">
        <v>1715</v>
      </c>
    </row>
    <row r="3938" spans="1:5">
      <c r="A3938" t="s">
        <v>5657</v>
      </c>
      <c r="B3938" t="s">
        <v>5</v>
      </c>
      <c r="C3938" t="s">
        <v>1738</v>
      </c>
      <c r="D3938" t="s">
        <v>7014</v>
      </c>
      <c r="E3938" t="s">
        <v>1702</v>
      </c>
    </row>
    <row r="3939" spans="1:5">
      <c r="A3939" t="s">
        <v>5658</v>
      </c>
      <c r="B3939" t="s">
        <v>5</v>
      </c>
      <c r="C3939" t="s">
        <v>1738</v>
      </c>
      <c r="D3939" t="s">
        <v>7014</v>
      </c>
      <c r="E3939" t="s">
        <v>1705</v>
      </c>
    </row>
    <row r="3940" spans="1:5">
      <c r="A3940" t="s">
        <v>5659</v>
      </c>
      <c r="B3940" t="s">
        <v>5</v>
      </c>
      <c r="C3940" t="s">
        <v>1738</v>
      </c>
      <c r="D3940" t="s">
        <v>7014</v>
      </c>
      <c r="E3940" t="s">
        <v>1706</v>
      </c>
    </row>
    <row r="3941" spans="1:5">
      <c r="A3941" t="s">
        <v>5660</v>
      </c>
      <c r="B3941" t="s">
        <v>5</v>
      </c>
      <c r="C3941" t="s">
        <v>1738</v>
      </c>
      <c r="D3941" t="s">
        <v>7014</v>
      </c>
      <c r="E3941" t="s">
        <v>1707</v>
      </c>
    </row>
    <row r="3942" spans="1:5">
      <c r="A3942" t="s">
        <v>5661</v>
      </c>
      <c r="B3942" t="s">
        <v>5</v>
      </c>
      <c r="C3942" t="s">
        <v>1738</v>
      </c>
      <c r="D3942" t="s">
        <v>7014</v>
      </c>
      <c r="E3942" t="s">
        <v>1708</v>
      </c>
    </row>
    <row r="3943" spans="1:5">
      <c r="A3943" t="s">
        <v>5662</v>
      </c>
      <c r="B3943" t="s">
        <v>5</v>
      </c>
      <c r="C3943" t="s">
        <v>1738</v>
      </c>
      <c r="D3943" t="s">
        <v>7014</v>
      </c>
      <c r="E3943" t="s">
        <v>1709</v>
      </c>
    </row>
    <row r="3944" spans="1:5">
      <c r="A3944" t="s">
        <v>5663</v>
      </c>
      <c r="B3944" t="s">
        <v>5</v>
      </c>
      <c r="C3944" t="s">
        <v>1738</v>
      </c>
      <c r="D3944" t="s">
        <v>7014</v>
      </c>
      <c r="E3944" t="s">
        <v>1710</v>
      </c>
    </row>
    <row r="3945" spans="1:5">
      <c r="A3945" t="s">
        <v>5664</v>
      </c>
      <c r="B3945" t="s">
        <v>5</v>
      </c>
      <c r="C3945" t="s">
        <v>1738</v>
      </c>
      <c r="D3945" t="s">
        <v>7014</v>
      </c>
      <c r="E3945" t="s">
        <v>1711</v>
      </c>
    </row>
    <row r="3946" spans="1:5">
      <c r="A3946" t="s">
        <v>5665</v>
      </c>
      <c r="B3946" t="s">
        <v>5</v>
      </c>
      <c r="C3946" t="s">
        <v>1738</v>
      </c>
      <c r="D3946" t="s">
        <v>7014</v>
      </c>
      <c r="E3946" t="s">
        <v>1712</v>
      </c>
    </row>
    <row r="3947" spans="1:5">
      <c r="A3947" t="s">
        <v>5666</v>
      </c>
      <c r="B3947" t="s">
        <v>5</v>
      </c>
      <c r="C3947" t="s">
        <v>1738</v>
      </c>
      <c r="D3947" t="s">
        <v>7014</v>
      </c>
      <c r="E3947" t="s">
        <v>1713</v>
      </c>
    </row>
    <row r="3948" spans="1:5">
      <c r="A3948" t="s">
        <v>5667</v>
      </c>
      <c r="B3948" t="s">
        <v>5</v>
      </c>
      <c r="C3948" t="s">
        <v>1738</v>
      </c>
      <c r="D3948" t="s">
        <v>7014</v>
      </c>
      <c r="E3948" t="s">
        <v>1714</v>
      </c>
    </row>
    <row r="3949" spans="1:5">
      <c r="A3949" t="s">
        <v>5668</v>
      </c>
      <c r="B3949" t="s">
        <v>5</v>
      </c>
      <c r="C3949" t="s">
        <v>1738</v>
      </c>
      <c r="D3949" t="s">
        <v>7014</v>
      </c>
      <c r="E3949" t="s">
        <v>1715</v>
      </c>
    </row>
    <row r="3950" spans="1:5">
      <c r="A3950" t="s">
        <v>5669</v>
      </c>
      <c r="B3950" t="s">
        <v>5</v>
      </c>
      <c r="C3950" t="s">
        <v>1738</v>
      </c>
      <c r="D3950" t="s">
        <v>7015</v>
      </c>
      <c r="E3950" t="s">
        <v>1702</v>
      </c>
    </row>
    <row r="3951" spans="1:5">
      <c r="A3951" t="s">
        <v>5670</v>
      </c>
      <c r="B3951" t="s">
        <v>5</v>
      </c>
      <c r="C3951" t="s">
        <v>1738</v>
      </c>
      <c r="D3951" t="s">
        <v>7015</v>
      </c>
      <c r="E3951" t="s">
        <v>1705</v>
      </c>
    </row>
    <row r="3952" spans="1:5">
      <c r="A3952" t="s">
        <v>5671</v>
      </c>
      <c r="B3952" t="s">
        <v>5</v>
      </c>
      <c r="C3952" t="s">
        <v>1738</v>
      </c>
      <c r="D3952" t="s">
        <v>7015</v>
      </c>
      <c r="E3952" t="s">
        <v>1706</v>
      </c>
    </row>
    <row r="3953" spans="1:5">
      <c r="A3953" t="s">
        <v>5672</v>
      </c>
      <c r="B3953" t="s">
        <v>5</v>
      </c>
      <c r="C3953" t="s">
        <v>1738</v>
      </c>
      <c r="D3953" t="s">
        <v>7015</v>
      </c>
      <c r="E3953" t="s">
        <v>1707</v>
      </c>
    </row>
    <row r="3954" spans="1:5">
      <c r="A3954" t="s">
        <v>5673</v>
      </c>
      <c r="B3954" t="s">
        <v>5</v>
      </c>
      <c r="C3954" t="s">
        <v>1738</v>
      </c>
      <c r="D3954" t="s">
        <v>7015</v>
      </c>
      <c r="E3954" t="s">
        <v>1708</v>
      </c>
    </row>
    <row r="3955" spans="1:5">
      <c r="A3955" t="s">
        <v>5674</v>
      </c>
      <c r="B3955" t="s">
        <v>5</v>
      </c>
      <c r="C3955" t="s">
        <v>1738</v>
      </c>
      <c r="D3955" t="s">
        <v>7015</v>
      </c>
      <c r="E3955" t="s">
        <v>1709</v>
      </c>
    </row>
    <row r="3956" spans="1:5">
      <c r="A3956" t="s">
        <v>5675</v>
      </c>
      <c r="B3956" t="s">
        <v>5</v>
      </c>
      <c r="C3956" t="s">
        <v>1738</v>
      </c>
      <c r="D3956" t="s">
        <v>7015</v>
      </c>
      <c r="E3956" t="s">
        <v>1710</v>
      </c>
    </row>
    <row r="3957" spans="1:5">
      <c r="A3957" t="s">
        <v>5676</v>
      </c>
      <c r="B3957" t="s">
        <v>5</v>
      </c>
      <c r="C3957" t="s">
        <v>1738</v>
      </c>
      <c r="D3957" t="s">
        <v>7015</v>
      </c>
      <c r="E3957" t="s">
        <v>1711</v>
      </c>
    </row>
    <row r="3958" spans="1:5">
      <c r="A3958" t="s">
        <v>5677</v>
      </c>
      <c r="B3958" t="s">
        <v>5</v>
      </c>
      <c r="C3958" t="s">
        <v>1738</v>
      </c>
      <c r="D3958" t="s">
        <v>7015</v>
      </c>
      <c r="E3958" t="s">
        <v>1712</v>
      </c>
    </row>
    <row r="3959" spans="1:5">
      <c r="A3959" t="s">
        <v>5678</v>
      </c>
      <c r="B3959" t="s">
        <v>5</v>
      </c>
      <c r="C3959" t="s">
        <v>1738</v>
      </c>
      <c r="D3959" t="s">
        <v>7015</v>
      </c>
      <c r="E3959" t="s">
        <v>1713</v>
      </c>
    </row>
    <row r="3960" spans="1:5">
      <c r="A3960" t="s">
        <v>5679</v>
      </c>
      <c r="B3960" t="s">
        <v>5</v>
      </c>
      <c r="C3960" t="s">
        <v>1738</v>
      </c>
      <c r="D3960" t="s">
        <v>7015</v>
      </c>
      <c r="E3960" t="s">
        <v>1714</v>
      </c>
    </row>
    <row r="3961" spans="1:5">
      <c r="A3961" t="s">
        <v>5680</v>
      </c>
      <c r="B3961" t="s">
        <v>5</v>
      </c>
      <c r="C3961" t="s">
        <v>1738</v>
      </c>
      <c r="D3961" t="s">
        <v>7015</v>
      </c>
      <c r="E3961" t="s">
        <v>1715</v>
      </c>
    </row>
    <row r="3962" spans="1:5">
      <c r="A3962" t="s">
        <v>5681</v>
      </c>
      <c r="B3962" t="s">
        <v>5</v>
      </c>
      <c r="C3962" t="s">
        <v>1738</v>
      </c>
      <c r="D3962" t="s">
        <v>7016</v>
      </c>
      <c r="E3962" t="s">
        <v>1702</v>
      </c>
    </row>
    <row r="3963" spans="1:5">
      <c r="A3963" t="s">
        <v>5682</v>
      </c>
      <c r="B3963" t="s">
        <v>5</v>
      </c>
      <c r="C3963" t="s">
        <v>1738</v>
      </c>
      <c r="D3963" t="s">
        <v>7016</v>
      </c>
      <c r="E3963" t="s">
        <v>1705</v>
      </c>
    </row>
    <row r="3964" spans="1:5">
      <c r="A3964" t="s">
        <v>5683</v>
      </c>
      <c r="B3964" t="s">
        <v>5</v>
      </c>
      <c r="C3964" t="s">
        <v>1738</v>
      </c>
      <c r="D3964" t="s">
        <v>7016</v>
      </c>
      <c r="E3964" t="s">
        <v>1706</v>
      </c>
    </row>
    <row r="3965" spans="1:5">
      <c r="A3965" t="s">
        <v>5684</v>
      </c>
      <c r="B3965" t="s">
        <v>5</v>
      </c>
      <c r="C3965" t="s">
        <v>1738</v>
      </c>
      <c r="D3965" t="s">
        <v>7016</v>
      </c>
      <c r="E3965" t="s">
        <v>1707</v>
      </c>
    </row>
    <row r="3966" spans="1:5">
      <c r="A3966" t="s">
        <v>5685</v>
      </c>
      <c r="B3966" t="s">
        <v>5</v>
      </c>
      <c r="C3966" t="s">
        <v>1738</v>
      </c>
      <c r="D3966" t="s">
        <v>7016</v>
      </c>
      <c r="E3966" t="s">
        <v>1708</v>
      </c>
    </row>
    <row r="3967" spans="1:5">
      <c r="A3967" t="s">
        <v>5686</v>
      </c>
      <c r="B3967" t="s">
        <v>5</v>
      </c>
      <c r="C3967" t="s">
        <v>1738</v>
      </c>
      <c r="D3967" t="s">
        <v>7016</v>
      </c>
      <c r="E3967" t="s">
        <v>1709</v>
      </c>
    </row>
    <row r="3968" spans="1:5">
      <c r="A3968" t="s">
        <v>5687</v>
      </c>
      <c r="B3968" t="s">
        <v>5</v>
      </c>
      <c r="C3968" t="s">
        <v>1738</v>
      </c>
      <c r="D3968" t="s">
        <v>7016</v>
      </c>
      <c r="E3968" t="s">
        <v>1710</v>
      </c>
    </row>
    <row r="3969" spans="1:5">
      <c r="A3969" t="s">
        <v>5688</v>
      </c>
      <c r="B3969" t="s">
        <v>5</v>
      </c>
      <c r="C3969" t="s">
        <v>1738</v>
      </c>
      <c r="D3969" t="s">
        <v>7016</v>
      </c>
      <c r="E3969" t="s">
        <v>1711</v>
      </c>
    </row>
    <row r="3970" spans="1:5">
      <c r="A3970" t="s">
        <v>5689</v>
      </c>
      <c r="B3970" t="s">
        <v>5</v>
      </c>
      <c r="C3970" t="s">
        <v>1738</v>
      </c>
      <c r="D3970" t="s">
        <v>7016</v>
      </c>
      <c r="E3970" t="s">
        <v>1712</v>
      </c>
    </row>
    <row r="3971" spans="1:5">
      <c r="A3971" t="s">
        <v>5690</v>
      </c>
      <c r="B3971" t="s">
        <v>5</v>
      </c>
      <c r="C3971" t="s">
        <v>1738</v>
      </c>
      <c r="D3971" t="s">
        <v>7016</v>
      </c>
      <c r="E3971" t="s">
        <v>1713</v>
      </c>
    </row>
    <row r="3972" spans="1:5">
      <c r="A3972" t="s">
        <v>5691</v>
      </c>
      <c r="B3972" t="s">
        <v>5</v>
      </c>
      <c r="C3972" t="s">
        <v>1738</v>
      </c>
      <c r="D3972" t="s">
        <v>7016</v>
      </c>
      <c r="E3972" t="s">
        <v>1714</v>
      </c>
    </row>
    <row r="3973" spans="1:5">
      <c r="A3973" t="s">
        <v>5692</v>
      </c>
      <c r="B3973" t="s">
        <v>5</v>
      </c>
      <c r="C3973" t="s">
        <v>1738</v>
      </c>
      <c r="D3973" t="s">
        <v>7016</v>
      </c>
      <c r="E3973" t="s">
        <v>1715</v>
      </c>
    </row>
    <row r="3974" spans="1:5">
      <c r="A3974" t="s">
        <v>5693</v>
      </c>
      <c r="B3974" t="s">
        <v>5</v>
      </c>
      <c r="C3974" t="s">
        <v>1738</v>
      </c>
      <c r="D3974" t="s">
        <v>7017</v>
      </c>
      <c r="E3974" t="s">
        <v>1702</v>
      </c>
    </row>
    <row r="3975" spans="1:5">
      <c r="A3975" t="s">
        <v>5694</v>
      </c>
      <c r="B3975" t="s">
        <v>5</v>
      </c>
      <c r="C3975" t="s">
        <v>1738</v>
      </c>
      <c r="D3975" t="s">
        <v>7017</v>
      </c>
      <c r="E3975" t="s">
        <v>1705</v>
      </c>
    </row>
    <row r="3976" spans="1:5">
      <c r="A3976" t="s">
        <v>5695</v>
      </c>
      <c r="B3976" t="s">
        <v>5</v>
      </c>
      <c r="C3976" t="s">
        <v>1738</v>
      </c>
      <c r="D3976" t="s">
        <v>7017</v>
      </c>
      <c r="E3976" t="s">
        <v>1706</v>
      </c>
    </row>
    <row r="3977" spans="1:5">
      <c r="A3977" t="s">
        <v>5696</v>
      </c>
      <c r="B3977" t="s">
        <v>5</v>
      </c>
      <c r="C3977" t="s">
        <v>1738</v>
      </c>
      <c r="D3977" t="s">
        <v>7017</v>
      </c>
      <c r="E3977" t="s">
        <v>1707</v>
      </c>
    </row>
    <row r="3978" spans="1:5">
      <c r="A3978" t="s">
        <v>5697</v>
      </c>
      <c r="B3978" t="s">
        <v>5</v>
      </c>
      <c r="C3978" t="s">
        <v>1738</v>
      </c>
      <c r="D3978" t="s">
        <v>7017</v>
      </c>
      <c r="E3978" t="s">
        <v>1708</v>
      </c>
    </row>
    <row r="3979" spans="1:5">
      <c r="A3979" t="s">
        <v>5698</v>
      </c>
      <c r="B3979" t="s">
        <v>5</v>
      </c>
      <c r="C3979" t="s">
        <v>1738</v>
      </c>
      <c r="D3979" t="s">
        <v>7017</v>
      </c>
      <c r="E3979" t="s">
        <v>1709</v>
      </c>
    </row>
    <row r="3980" spans="1:5">
      <c r="A3980" t="s">
        <v>5699</v>
      </c>
      <c r="B3980" t="s">
        <v>5</v>
      </c>
      <c r="C3980" t="s">
        <v>1738</v>
      </c>
      <c r="D3980" t="s">
        <v>7017</v>
      </c>
      <c r="E3980" t="s">
        <v>1710</v>
      </c>
    </row>
    <row r="3981" spans="1:5">
      <c r="A3981" t="s">
        <v>5700</v>
      </c>
      <c r="B3981" t="s">
        <v>5</v>
      </c>
      <c r="C3981" t="s">
        <v>1738</v>
      </c>
      <c r="D3981" t="s">
        <v>7017</v>
      </c>
      <c r="E3981" t="s">
        <v>1711</v>
      </c>
    </row>
    <row r="3982" spans="1:5">
      <c r="A3982" t="s">
        <v>5701</v>
      </c>
      <c r="B3982" t="s">
        <v>5</v>
      </c>
      <c r="C3982" t="s">
        <v>1738</v>
      </c>
      <c r="D3982" t="s">
        <v>7017</v>
      </c>
      <c r="E3982" t="s">
        <v>1712</v>
      </c>
    </row>
    <row r="3983" spans="1:5">
      <c r="A3983" t="s">
        <v>5702</v>
      </c>
      <c r="B3983" t="s">
        <v>5</v>
      </c>
      <c r="C3983" t="s">
        <v>1738</v>
      </c>
      <c r="D3983" t="s">
        <v>7017</v>
      </c>
      <c r="E3983" t="s">
        <v>1713</v>
      </c>
    </row>
    <row r="3984" spans="1:5">
      <c r="A3984" t="s">
        <v>5703</v>
      </c>
      <c r="B3984" t="s">
        <v>5</v>
      </c>
      <c r="C3984" t="s">
        <v>1738</v>
      </c>
      <c r="D3984" t="s">
        <v>7017</v>
      </c>
      <c r="E3984" t="s">
        <v>1714</v>
      </c>
    </row>
    <row r="3985" spans="1:5">
      <c r="A3985" t="s">
        <v>5704</v>
      </c>
      <c r="B3985" t="s">
        <v>5</v>
      </c>
      <c r="C3985" t="s">
        <v>1738</v>
      </c>
      <c r="D3985" t="s">
        <v>7017</v>
      </c>
      <c r="E3985" t="s">
        <v>1715</v>
      </c>
    </row>
    <row r="3986" spans="1:5">
      <c r="A3986" t="s">
        <v>5705</v>
      </c>
      <c r="B3986" t="s">
        <v>5</v>
      </c>
      <c r="C3986" t="s">
        <v>1738</v>
      </c>
      <c r="D3986" t="s">
        <v>7018</v>
      </c>
      <c r="E3986" t="s">
        <v>1702</v>
      </c>
    </row>
    <row r="3987" spans="1:5">
      <c r="A3987" t="s">
        <v>5706</v>
      </c>
      <c r="B3987" t="s">
        <v>5</v>
      </c>
      <c r="C3987" t="s">
        <v>1738</v>
      </c>
      <c r="D3987" t="s">
        <v>7018</v>
      </c>
      <c r="E3987" t="s">
        <v>1705</v>
      </c>
    </row>
    <row r="3988" spans="1:5">
      <c r="A3988" t="s">
        <v>5707</v>
      </c>
      <c r="B3988" t="s">
        <v>5</v>
      </c>
      <c r="C3988" t="s">
        <v>1738</v>
      </c>
      <c r="D3988" t="s">
        <v>7018</v>
      </c>
      <c r="E3988" t="s">
        <v>1706</v>
      </c>
    </row>
    <row r="3989" spans="1:5">
      <c r="A3989" t="s">
        <v>5708</v>
      </c>
      <c r="B3989" t="s">
        <v>5</v>
      </c>
      <c r="C3989" t="s">
        <v>1738</v>
      </c>
      <c r="D3989" t="s">
        <v>7018</v>
      </c>
      <c r="E3989" t="s">
        <v>1707</v>
      </c>
    </row>
    <row r="3990" spans="1:5">
      <c r="A3990" t="s">
        <v>5709</v>
      </c>
      <c r="B3990" t="s">
        <v>5</v>
      </c>
      <c r="C3990" t="s">
        <v>1738</v>
      </c>
      <c r="D3990" t="s">
        <v>7018</v>
      </c>
      <c r="E3990" t="s">
        <v>1708</v>
      </c>
    </row>
    <row r="3991" spans="1:5">
      <c r="A3991" t="s">
        <v>5710</v>
      </c>
      <c r="B3991" t="s">
        <v>5</v>
      </c>
      <c r="C3991" t="s">
        <v>1738</v>
      </c>
      <c r="D3991" t="s">
        <v>7018</v>
      </c>
      <c r="E3991" t="s">
        <v>1709</v>
      </c>
    </row>
    <row r="3992" spans="1:5">
      <c r="A3992" t="s">
        <v>5711</v>
      </c>
      <c r="B3992" t="s">
        <v>5</v>
      </c>
      <c r="C3992" t="s">
        <v>1738</v>
      </c>
      <c r="D3992" t="s">
        <v>7018</v>
      </c>
      <c r="E3992" t="s">
        <v>1710</v>
      </c>
    </row>
    <row r="3993" spans="1:5">
      <c r="A3993" t="s">
        <v>5712</v>
      </c>
      <c r="B3993" t="s">
        <v>5</v>
      </c>
      <c r="C3993" t="s">
        <v>1738</v>
      </c>
      <c r="D3993" t="s">
        <v>7018</v>
      </c>
      <c r="E3993" t="s">
        <v>1711</v>
      </c>
    </row>
    <row r="3994" spans="1:5">
      <c r="A3994" t="s">
        <v>5713</v>
      </c>
      <c r="B3994" t="s">
        <v>5</v>
      </c>
      <c r="C3994" t="s">
        <v>1738</v>
      </c>
      <c r="D3994" t="s">
        <v>7018</v>
      </c>
      <c r="E3994" t="s">
        <v>1712</v>
      </c>
    </row>
    <row r="3995" spans="1:5">
      <c r="A3995" t="s">
        <v>5714</v>
      </c>
      <c r="B3995" t="s">
        <v>5</v>
      </c>
      <c r="C3995" t="s">
        <v>1738</v>
      </c>
      <c r="D3995" t="s">
        <v>7018</v>
      </c>
      <c r="E3995" t="s">
        <v>1713</v>
      </c>
    </row>
    <row r="3996" spans="1:5">
      <c r="A3996" t="s">
        <v>5715</v>
      </c>
      <c r="B3996" t="s">
        <v>5</v>
      </c>
      <c r="C3996" t="s">
        <v>1738</v>
      </c>
      <c r="D3996" t="s">
        <v>7018</v>
      </c>
      <c r="E3996" t="s">
        <v>1714</v>
      </c>
    </row>
    <row r="3997" spans="1:5">
      <c r="A3997" t="s">
        <v>5716</v>
      </c>
      <c r="B3997" t="s">
        <v>5</v>
      </c>
      <c r="C3997" t="s">
        <v>1738</v>
      </c>
      <c r="D3997" t="s">
        <v>7018</v>
      </c>
      <c r="E3997" t="s">
        <v>1715</v>
      </c>
    </row>
    <row r="3998" spans="1:5">
      <c r="A3998" t="s">
        <v>5717</v>
      </c>
      <c r="B3998" t="s">
        <v>5</v>
      </c>
      <c r="C3998" t="s">
        <v>1738</v>
      </c>
      <c r="D3998" t="s">
        <v>7019</v>
      </c>
      <c r="E3998" t="s">
        <v>1702</v>
      </c>
    </row>
    <row r="3999" spans="1:5">
      <c r="A3999" t="s">
        <v>5718</v>
      </c>
      <c r="B3999" t="s">
        <v>5</v>
      </c>
      <c r="C3999" t="s">
        <v>1738</v>
      </c>
      <c r="D3999" t="s">
        <v>7019</v>
      </c>
      <c r="E3999" t="s">
        <v>1705</v>
      </c>
    </row>
    <row r="4000" spans="1:5">
      <c r="A4000" t="s">
        <v>5719</v>
      </c>
      <c r="B4000" t="s">
        <v>5</v>
      </c>
      <c r="C4000" t="s">
        <v>1738</v>
      </c>
      <c r="D4000" t="s">
        <v>7019</v>
      </c>
      <c r="E4000" t="s">
        <v>1706</v>
      </c>
    </row>
    <row r="4001" spans="1:5">
      <c r="A4001" t="s">
        <v>5720</v>
      </c>
      <c r="B4001" t="s">
        <v>5</v>
      </c>
      <c r="C4001" t="s">
        <v>1738</v>
      </c>
      <c r="D4001" t="s">
        <v>7019</v>
      </c>
      <c r="E4001" t="s">
        <v>1707</v>
      </c>
    </row>
    <row r="4002" spans="1:5">
      <c r="A4002" t="s">
        <v>5721</v>
      </c>
      <c r="B4002" t="s">
        <v>5</v>
      </c>
      <c r="C4002" t="s">
        <v>1738</v>
      </c>
      <c r="D4002" t="s">
        <v>7019</v>
      </c>
      <c r="E4002" t="s">
        <v>1708</v>
      </c>
    </row>
    <row r="4003" spans="1:5">
      <c r="A4003" t="s">
        <v>5722</v>
      </c>
      <c r="B4003" t="s">
        <v>5</v>
      </c>
      <c r="C4003" t="s">
        <v>1738</v>
      </c>
      <c r="D4003" t="s">
        <v>7019</v>
      </c>
      <c r="E4003" t="s">
        <v>1709</v>
      </c>
    </row>
    <row r="4004" spans="1:5">
      <c r="A4004" t="s">
        <v>5723</v>
      </c>
      <c r="B4004" t="s">
        <v>5</v>
      </c>
      <c r="C4004" t="s">
        <v>1738</v>
      </c>
      <c r="D4004" t="s">
        <v>7019</v>
      </c>
      <c r="E4004" t="s">
        <v>1710</v>
      </c>
    </row>
    <row r="4005" spans="1:5">
      <c r="A4005" t="s">
        <v>5724</v>
      </c>
      <c r="B4005" t="s">
        <v>5</v>
      </c>
      <c r="C4005" t="s">
        <v>1738</v>
      </c>
      <c r="D4005" t="s">
        <v>7019</v>
      </c>
      <c r="E4005" t="s">
        <v>1711</v>
      </c>
    </row>
    <row r="4006" spans="1:5">
      <c r="A4006" t="s">
        <v>5725</v>
      </c>
      <c r="B4006" t="s">
        <v>5</v>
      </c>
      <c r="C4006" t="s">
        <v>1738</v>
      </c>
      <c r="D4006" t="s">
        <v>7019</v>
      </c>
      <c r="E4006" t="s">
        <v>1712</v>
      </c>
    </row>
    <row r="4007" spans="1:5">
      <c r="A4007" t="s">
        <v>5726</v>
      </c>
      <c r="B4007" t="s">
        <v>5</v>
      </c>
      <c r="C4007" t="s">
        <v>1738</v>
      </c>
      <c r="D4007" t="s">
        <v>7019</v>
      </c>
      <c r="E4007" t="s">
        <v>1713</v>
      </c>
    </row>
    <row r="4008" spans="1:5">
      <c r="A4008" t="s">
        <v>5727</v>
      </c>
      <c r="B4008" t="s">
        <v>5</v>
      </c>
      <c r="C4008" t="s">
        <v>1738</v>
      </c>
      <c r="D4008" t="s">
        <v>7019</v>
      </c>
      <c r="E4008" t="s">
        <v>1714</v>
      </c>
    </row>
    <row r="4009" spans="1:5">
      <c r="A4009" t="s">
        <v>5728</v>
      </c>
      <c r="B4009" t="s">
        <v>5</v>
      </c>
      <c r="C4009" t="s">
        <v>1738</v>
      </c>
      <c r="D4009" t="s">
        <v>7019</v>
      </c>
      <c r="E4009" t="s">
        <v>1715</v>
      </c>
    </row>
    <row r="4010" spans="1:5">
      <c r="A4010" t="s">
        <v>5729</v>
      </c>
      <c r="B4010" t="s">
        <v>5</v>
      </c>
      <c r="C4010" t="s">
        <v>1738</v>
      </c>
      <c r="D4010" t="s">
        <v>7020</v>
      </c>
      <c r="E4010" t="s">
        <v>1702</v>
      </c>
    </row>
    <row r="4011" spans="1:5">
      <c r="A4011" t="s">
        <v>5730</v>
      </c>
      <c r="B4011" t="s">
        <v>5</v>
      </c>
      <c r="C4011" t="s">
        <v>1738</v>
      </c>
      <c r="D4011" t="s">
        <v>7020</v>
      </c>
      <c r="E4011" t="s">
        <v>1705</v>
      </c>
    </row>
    <row r="4012" spans="1:5">
      <c r="A4012" t="s">
        <v>5731</v>
      </c>
      <c r="B4012" t="s">
        <v>5</v>
      </c>
      <c r="C4012" t="s">
        <v>1738</v>
      </c>
      <c r="D4012" t="s">
        <v>7020</v>
      </c>
      <c r="E4012" t="s">
        <v>1706</v>
      </c>
    </row>
    <row r="4013" spans="1:5">
      <c r="A4013" t="s">
        <v>5732</v>
      </c>
      <c r="B4013" t="s">
        <v>5</v>
      </c>
      <c r="C4013" t="s">
        <v>1738</v>
      </c>
      <c r="D4013" t="s">
        <v>7020</v>
      </c>
      <c r="E4013" t="s">
        <v>1707</v>
      </c>
    </row>
    <row r="4014" spans="1:5">
      <c r="A4014" t="s">
        <v>5733</v>
      </c>
      <c r="B4014" t="s">
        <v>5</v>
      </c>
      <c r="C4014" t="s">
        <v>1738</v>
      </c>
      <c r="D4014" t="s">
        <v>7020</v>
      </c>
      <c r="E4014" t="s">
        <v>1708</v>
      </c>
    </row>
    <row r="4015" spans="1:5">
      <c r="A4015" t="s">
        <v>5734</v>
      </c>
      <c r="B4015" t="s">
        <v>5</v>
      </c>
      <c r="C4015" t="s">
        <v>1738</v>
      </c>
      <c r="D4015" t="s">
        <v>7020</v>
      </c>
      <c r="E4015" t="s">
        <v>1709</v>
      </c>
    </row>
    <row r="4016" spans="1:5">
      <c r="A4016" t="s">
        <v>5735</v>
      </c>
      <c r="B4016" t="s">
        <v>5</v>
      </c>
      <c r="C4016" t="s">
        <v>1738</v>
      </c>
      <c r="D4016" t="s">
        <v>7020</v>
      </c>
      <c r="E4016" t="s">
        <v>1710</v>
      </c>
    </row>
    <row r="4017" spans="1:5">
      <c r="A4017" t="s">
        <v>5736</v>
      </c>
      <c r="B4017" t="s">
        <v>5</v>
      </c>
      <c r="C4017" t="s">
        <v>1738</v>
      </c>
      <c r="D4017" t="s">
        <v>7020</v>
      </c>
      <c r="E4017" t="s">
        <v>1711</v>
      </c>
    </row>
    <row r="4018" spans="1:5">
      <c r="A4018" t="s">
        <v>5737</v>
      </c>
      <c r="B4018" t="s">
        <v>5</v>
      </c>
      <c r="C4018" t="s">
        <v>1738</v>
      </c>
      <c r="D4018" t="s">
        <v>7020</v>
      </c>
      <c r="E4018" t="s">
        <v>1712</v>
      </c>
    </row>
    <row r="4019" spans="1:5">
      <c r="A4019" t="s">
        <v>5738</v>
      </c>
      <c r="B4019" t="s">
        <v>5</v>
      </c>
      <c r="C4019" t="s">
        <v>1738</v>
      </c>
      <c r="D4019" t="s">
        <v>7020</v>
      </c>
      <c r="E4019" t="s">
        <v>1713</v>
      </c>
    </row>
    <row r="4020" spans="1:5">
      <c r="A4020" t="s">
        <v>5739</v>
      </c>
      <c r="B4020" t="s">
        <v>5</v>
      </c>
      <c r="C4020" t="s">
        <v>1738</v>
      </c>
      <c r="D4020" t="s">
        <v>7020</v>
      </c>
      <c r="E4020" t="s">
        <v>1714</v>
      </c>
    </row>
    <row r="4021" spans="1:5">
      <c r="A4021" t="s">
        <v>5740</v>
      </c>
      <c r="B4021" t="s">
        <v>5</v>
      </c>
      <c r="C4021" t="s">
        <v>1738</v>
      </c>
      <c r="D4021" t="s">
        <v>7020</v>
      </c>
      <c r="E4021" t="s">
        <v>1715</v>
      </c>
    </row>
    <row r="4022" spans="1:5">
      <c r="A4022" t="s">
        <v>5741</v>
      </c>
      <c r="B4022" t="s">
        <v>5</v>
      </c>
      <c r="C4022" t="s">
        <v>1738</v>
      </c>
      <c r="D4022" t="s">
        <v>7021</v>
      </c>
      <c r="E4022" t="s">
        <v>1702</v>
      </c>
    </row>
    <row r="4023" spans="1:5">
      <c r="A4023" t="s">
        <v>5742</v>
      </c>
      <c r="B4023" t="s">
        <v>5</v>
      </c>
      <c r="C4023" t="s">
        <v>1738</v>
      </c>
      <c r="D4023" t="s">
        <v>7021</v>
      </c>
      <c r="E4023" t="s">
        <v>1705</v>
      </c>
    </row>
    <row r="4024" spans="1:5">
      <c r="A4024" t="s">
        <v>5743</v>
      </c>
      <c r="B4024" t="s">
        <v>5</v>
      </c>
      <c r="C4024" t="s">
        <v>1738</v>
      </c>
      <c r="D4024" t="s">
        <v>7021</v>
      </c>
      <c r="E4024" t="s">
        <v>1706</v>
      </c>
    </row>
    <row r="4025" spans="1:5">
      <c r="A4025" t="s">
        <v>5744</v>
      </c>
      <c r="B4025" t="s">
        <v>5</v>
      </c>
      <c r="C4025" t="s">
        <v>1738</v>
      </c>
      <c r="D4025" t="s">
        <v>7021</v>
      </c>
      <c r="E4025" t="s">
        <v>1707</v>
      </c>
    </row>
    <row r="4026" spans="1:5">
      <c r="A4026" t="s">
        <v>5745</v>
      </c>
      <c r="B4026" t="s">
        <v>5</v>
      </c>
      <c r="C4026" t="s">
        <v>1738</v>
      </c>
      <c r="D4026" t="s">
        <v>7021</v>
      </c>
      <c r="E4026" t="s">
        <v>1708</v>
      </c>
    </row>
    <row r="4027" spans="1:5">
      <c r="A4027" t="s">
        <v>5746</v>
      </c>
      <c r="B4027" t="s">
        <v>5</v>
      </c>
      <c r="C4027" t="s">
        <v>1738</v>
      </c>
      <c r="D4027" t="s">
        <v>7021</v>
      </c>
      <c r="E4027" t="s">
        <v>1709</v>
      </c>
    </row>
    <row r="4028" spans="1:5">
      <c r="A4028" t="s">
        <v>5747</v>
      </c>
      <c r="B4028" t="s">
        <v>5</v>
      </c>
      <c r="C4028" t="s">
        <v>1738</v>
      </c>
      <c r="D4028" t="s">
        <v>7021</v>
      </c>
      <c r="E4028" t="s">
        <v>1710</v>
      </c>
    </row>
    <row r="4029" spans="1:5">
      <c r="A4029" t="s">
        <v>5748</v>
      </c>
      <c r="B4029" t="s">
        <v>5</v>
      </c>
      <c r="C4029" t="s">
        <v>1738</v>
      </c>
      <c r="D4029" t="s">
        <v>7021</v>
      </c>
      <c r="E4029" t="s">
        <v>1711</v>
      </c>
    </row>
    <row r="4030" spans="1:5">
      <c r="A4030" t="s">
        <v>5749</v>
      </c>
      <c r="B4030" t="s">
        <v>5</v>
      </c>
      <c r="C4030" t="s">
        <v>1738</v>
      </c>
      <c r="D4030" t="s">
        <v>7021</v>
      </c>
      <c r="E4030" t="s">
        <v>1712</v>
      </c>
    </row>
    <row r="4031" spans="1:5">
      <c r="A4031" t="s">
        <v>5750</v>
      </c>
      <c r="B4031" t="s">
        <v>5</v>
      </c>
      <c r="C4031" t="s">
        <v>1738</v>
      </c>
      <c r="D4031" t="s">
        <v>7021</v>
      </c>
      <c r="E4031" t="s">
        <v>1713</v>
      </c>
    </row>
    <row r="4032" spans="1:5">
      <c r="A4032" t="s">
        <v>5751</v>
      </c>
      <c r="B4032" t="s">
        <v>5</v>
      </c>
      <c r="C4032" t="s">
        <v>1738</v>
      </c>
      <c r="D4032" t="s">
        <v>7021</v>
      </c>
      <c r="E4032" t="s">
        <v>1714</v>
      </c>
    </row>
    <row r="4033" spans="1:5">
      <c r="A4033" t="s">
        <v>5752</v>
      </c>
      <c r="B4033" t="s">
        <v>5</v>
      </c>
      <c r="C4033" t="s">
        <v>1738</v>
      </c>
      <c r="D4033" t="s">
        <v>7021</v>
      </c>
      <c r="E4033" t="s">
        <v>1715</v>
      </c>
    </row>
    <row r="4034" spans="1:5">
      <c r="A4034" t="s">
        <v>5753</v>
      </c>
      <c r="B4034" t="s">
        <v>5</v>
      </c>
      <c r="C4034" t="s">
        <v>1738</v>
      </c>
      <c r="D4034" t="s">
        <v>7022</v>
      </c>
      <c r="E4034" t="s">
        <v>1702</v>
      </c>
    </row>
    <row r="4035" spans="1:5">
      <c r="A4035" t="s">
        <v>5754</v>
      </c>
      <c r="B4035" t="s">
        <v>5</v>
      </c>
      <c r="C4035" t="s">
        <v>1738</v>
      </c>
      <c r="D4035" t="s">
        <v>7022</v>
      </c>
      <c r="E4035" t="s">
        <v>1705</v>
      </c>
    </row>
    <row r="4036" spans="1:5">
      <c r="A4036" t="s">
        <v>5755</v>
      </c>
      <c r="B4036" t="s">
        <v>5</v>
      </c>
      <c r="C4036" t="s">
        <v>1738</v>
      </c>
      <c r="D4036" t="s">
        <v>7022</v>
      </c>
      <c r="E4036" t="s">
        <v>1706</v>
      </c>
    </row>
    <row r="4037" spans="1:5">
      <c r="A4037" t="s">
        <v>5756</v>
      </c>
      <c r="B4037" t="s">
        <v>5</v>
      </c>
      <c r="C4037" t="s">
        <v>1738</v>
      </c>
      <c r="D4037" t="s">
        <v>7022</v>
      </c>
      <c r="E4037" t="s">
        <v>1707</v>
      </c>
    </row>
    <row r="4038" spans="1:5">
      <c r="A4038" t="s">
        <v>5757</v>
      </c>
      <c r="B4038" t="s">
        <v>5</v>
      </c>
      <c r="C4038" t="s">
        <v>1738</v>
      </c>
      <c r="D4038" t="s">
        <v>7022</v>
      </c>
      <c r="E4038" t="s">
        <v>1708</v>
      </c>
    </row>
    <row r="4039" spans="1:5">
      <c r="A4039" t="s">
        <v>5758</v>
      </c>
      <c r="B4039" t="s">
        <v>5</v>
      </c>
      <c r="C4039" t="s">
        <v>1738</v>
      </c>
      <c r="D4039" t="s">
        <v>7022</v>
      </c>
      <c r="E4039" t="s">
        <v>1709</v>
      </c>
    </row>
    <row r="4040" spans="1:5">
      <c r="A4040" t="s">
        <v>5759</v>
      </c>
      <c r="B4040" t="s">
        <v>5</v>
      </c>
      <c r="C4040" t="s">
        <v>1738</v>
      </c>
      <c r="D4040" t="s">
        <v>7022</v>
      </c>
      <c r="E4040" t="s">
        <v>1710</v>
      </c>
    </row>
    <row r="4041" spans="1:5">
      <c r="A4041" t="s">
        <v>5760</v>
      </c>
      <c r="B4041" t="s">
        <v>5</v>
      </c>
      <c r="C4041" t="s">
        <v>1738</v>
      </c>
      <c r="D4041" t="s">
        <v>7022</v>
      </c>
      <c r="E4041" t="s">
        <v>1711</v>
      </c>
    </row>
    <row r="4042" spans="1:5">
      <c r="A4042" t="s">
        <v>5761</v>
      </c>
      <c r="B4042" t="s">
        <v>5</v>
      </c>
      <c r="C4042" t="s">
        <v>1738</v>
      </c>
      <c r="D4042" t="s">
        <v>7022</v>
      </c>
      <c r="E4042" t="s">
        <v>1712</v>
      </c>
    </row>
    <row r="4043" spans="1:5">
      <c r="A4043" t="s">
        <v>5762</v>
      </c>
      <c r="B4043" t="s">
        <v>5</v>
      </c>
      <c r="C4043" t="s">
        <v>1738</v>
      </c>
      <c r="D4043" t="s">
        <v>7022</v>
      </c>
      <c r="E4043" t="s">
        <v>1713</v>
      </c>
    </row>
    <row r="4044" spans="1:5">
      <c r="A4044" t="s">
        <v>5763</v>
      </c>
      <c r="B4044" t="s">
        <v>5</v>
      </c>
      <c r="C4044" t="s">
        <v>1738</v>
      </c>
      <c r="D4044" t="s">
        <v>7022</v>
      </c>
      <c r="E4044" t="s">
        <v>1714</v>
      </c>
    </row>
    <row r="4045" spans="1:5">
      <c r="A4045" t="s">
        <v>5764</v>
      </c>
      <c r="B4045" t="s">
        <v>5</v>
      </c>
      <c r="C4045" t="s">
        <v>1738</v>
      </c>
      <c r="D4045" t="s">
        <v>7022</v>
      </c>
      <c r="E4045" t="s">
        <v>1715</v>
      </c>
    </row>
    <row r="4046" spans="1:5">
      <c r="A4046" t="s">
        <v>5765</v>
      </c>
      <c r="B4046" t="s">
        <v>5</v>
      </c>
      <c r="C4046" t="s">
        <v>1738</v>
      </c>
      <c r="D4046" t="s">
        <v>7023</v>
      </c>
      <c r="E4046" t="s">
        <v>1702</v>
      </c>
    </row>
    <row r="4047" spans="1:5">
      <c r="A4047" t="s">
        <v>5766</v>
      </c>
      <c r="B4047" t="s">
        <v>5</v>
      </c>
      <c r="C4047" t="s">
        <v>1738</v>
      </c>
      <c r="D4047" t="s">
        <v>7023</v>
      </c>
      <c r="E4047" t="s">
        <v>1705</v>
      </c>
    </row>
    <row r="4048" spans="1:5">
      <c r="A4048" t="s">
        <v>5767</v>
      </c>
      <c r="B4048" t="s">
        <v>5</v>
      </c>
      <c r="C4048" t="s">
        <v>1738</v>
      </c>
      <c r="D4048" t="s">
        <v>7023</v>
      </c>
      <c r="E4048" t="s">
        <v>1706</v>
      </c>
    </row>
    <row r="4049" spans="1:5">
      <c r="A4049" t="s">
        <v>5768</v>
      </c>
      <c r="B4049" t="s">
        <v>5</v>
      </c>
      <c r="C4049" t="s">
        <v>1738</v>
      </c>
      <c r="D4049" t="s">
        <v>7023</v>
      </c>
      <c r="E4049" t="s">
        <v>1707</v>
      </c>
    </row>
    <row r="4050" spans="1:5">
      <c r="A4050" t="s">
        <v>5769</v>
      </c>
      <c r="B4050" t="s">
        <v>5</v>
      </c>
      <c r="C4050" t="s">
        <v>1738</v>
      </c>
      <c r="D4050" t="s">
        <v>7023</v>
      </c>
      <c r="E4050" t="s">
        <v>1708</v>
      </c>
    </row>
    <row r="4051" spans="1:5">
      <c r="A4051" t="s">
        <v>5770</v>
      </c>
      <c r="B4051" t="s">
        <v>5</v>
      </c>
      <c r="C4051" t="s">
        <v>1738</v>
      </c>
      <c r="D4051" t="s">
        <v>7023</v>
      </c>
      <c r="E4051" t="s">
        <v>1709</v>
      </c>
    </row>
    <row r="4052" spans="1:5">
      <c r="A4052" t="s">
        <v>5771</v>
      </c>
      <c r="B4052" t="s">
        <v>5</v>
      </c>
      <c r="C4052" t="s">
        <v>1738</v>
      </c>
      <c r="D4052" t="s">
        <v>7023</v>
      </c>
      <c r="E4052" t="s">
        <v>1710</v>
      </c>
    </row>
    <row r="4053" spans="1:5">
      <c r="A4053" t="s">
        <v>5772</v>
      </c>
      <c r="B4053" t="s">
        <v>5</v>
      </c>
      <c r="C4053" t="s">
        <v>1738</v>
      </c>
      <c r="D4053" t="s">
        <v>7023</v>
      </c>
      <c r="E4053" t="s">
        <v>1711</v>
      </c>
    </row>
    <row r="4054" spans="1:5">
      <c r="A4054" t="s">
        <v>5773</v>
      </c>
      <c r="B4054" t="s">
        <v>5</v>
      </c>
      <c r="C4054" t="s">
        <v>1738</v>
      </c>
      <c r="D4054" t="s">
        <v>7023</v>
      </c>
      <c r="E4054" t="s">
        <v>1712</v>
      </c>
    </row>
    <row r="4055" spans="1:5">
      <c r="A4055" t="s">
        <v>5774</v>
      </c>
      <c r="B4055" t="s">
        <v>5</v>
      </c>
      <c r="C4055" t="s">
        <v>1738</v>
      </c>
      <c r="D4055" t="s">
        <v>7023</v>
      </c>
      <c r="E4055" t="s">
        <v>1713</v>
      </c>
    </row>
    <row r="4056" spans="1:5">
      <c r="A4056" t="s">
        <v>5775</v>
      </c>
      <c r="B4056" t="s">
        <v>5</v>
      </c>
      <c r="C4056" t="s">
        <v>1738</v>
      </c>
      <c r="D4056" t="s">
        <v>7023</v>
      </c>
      <c r="E4056" t="s">
        <v>1714</v>
      </c>
    </row>
    <row r="4057" spans="1:5">
      <c r="A4057" t="s">
        <v>5776</v>
      </c>
      <c r="B4057" t="s">
        <v>5</v>
      </c>
      <c r="C4057" t="s">
        <v>1738</v>
      </c>
      <c r="D4057" t="s">
        <v>7023</v>
      </c>
      <c r="E4057" t="s">
        <v>1715</v>
      </c>
    </row>
    <row r="4058" spans="1:5">
      <c r="A4058" t="s">
        <v>5777</v>
      </c>
      <c r="B4058" t="s">
        <v>5</v>
      </c>
      <c r="C4058" t="s">
        <v>1738</v>
      </c>
      <c r="D4058" t="s">
        <v>7024</v>
      </c>
      <c r="E4058" t="s">
        <v>1702</v>
      </c>
    </row>
    <row r="4059" spans="1:5">
      <c r="A4059" t="s">
        <v>5778</v>
      </c>
      <c r="B4059" t="s">
        <v>5</v>
      </c>
      <c r="C4059" t="s">
        <v>1738</v>
      </c>
      <c r="D4059" t="s">
        <v>7024</v>
      </c>
      <c r="E4059" t="s">
        <v>1705</v>
      </c>
    </row>
    <row r="4060" spans="1:5">
      <c r="A4060" t="s">
        <v>5779</v>
      </c>
      <c r="B4060" t="s">
        <v>5</v>
      </c>
      <c r="C4060" t="s">
        <v>1738</v>
      </c>
      <c r="D4060" t="s">
        <v>7024</v>
      </c>
      <c r="E4060" t="s">
        <v>1706</v>
      </c>
    </row>
    <row r="4061" spans="1:5">
      <c r="A4061" t="s">
        <v>5780</v>
      </c>
      <c r="B4061" t="s">
        <v>5</v>
      </c>
      <c r="C4061" t="s">
        <v>1738</v>
      </c>
      <c r="D4061" t="s">
        <v>7024</v>
      </c>
      <c r="E4061" t="s">
        <v>1707</v>
      </c>
    </row>
    <row r="4062" spans="1:5">
      <c r="A4062" t="s">
        <v>5781</v>
      </c>
      <c r="B4062" t="s">
        <v>5</v>
      </c>
      <c r="C4062" t="s">
        <v>1738</v>
      </c>
      <c r="D4062" t="s">
        <v>7024</v>
      </c>
      <c r="E4062" t="s">
        <v>1708</v>
      </c>
    </row>
    <row r="4063" spans="1:5">
      <c r="A4063" t="s">
        <v>5782</v>
      </c>
      <c r="B4063" t="s">
        <v>5</v>
      </c>
      <c r="C4063" t="s">
        <v>1738</v>
      </c>
      <c r="D4063" t="s">
        <v>7024</v>
      </c>
      <c r="E4063" t="s">
        <v>1709</v>
      </c>
    </row>
    <row r="4064" spans="1:5">
      <c r="A4064" t="s">
        <v>5783</v>
      </c>
      <c r="B4064" t="s">
        <v>5</v>
      </c>
      <c r="C4064" t="s">
        <v>1738</v>
      </c>
      <c r="D4064" t="s">
        <v>7024</v>
      </c>
      <c r="E4064" t="s">
        <v>1710</v>
      </c>
    </row>
    <row r="4065" spans="1:5">
      <c r="A4065" t="s">
        <v>5784</v>
      </c>
      <c r="B4065" t="s">
        <v>5</v>
      </c>
      <c r="C4065" t="s">
        <v>1738</v>
      </c>
      <c r="D4065" t="s">
        <v>7024</v>
      </c>
      <c r="E4065" t="s">
        <v>1711</v>
      </c>
    </row>
    <row r="4066" spans="1:5">
      <c r="A4066" t="s">
        <v>5785</v>
      </c>
      <c r="B4066" t="s">
        <v>5</v>
      </c>
      <c r="C4066" t="s">
        <v>1738</v>
      </c>
      <c r="D4066" t="s">
        <v>7024</v>
      </c>
      <c r="E4066" t="s">
        <v>1712</v>
      </c>
    </row>
    <row r="4067" spans="1:5">
      <c r="A4067" t="s">
        <v>5786</v>
      </c>
      <c r="B4067" t="s">
        <v>5</v>
      </c>
      <c r="C4067" t="s">
        <v>1738</v>
      </c>
      <c r="D4067" t="s">
        <v>7024</v>
      </c>
      <c r="E4067" t="s">
        <v>1713</v>
      </c>
    </row>
    <row r="4068" spans="1:5">
      <c r="A4068" t="s">
        <v>5787</v>
      </c>
      <c r="B4068" t="s">
        <v>5</v>
      </c>
      <c r="C4068" t="s">
        <v>1738</v>
      </c>
      <c r="D4068" t="s">
        <v>7024</v>
      </c>
      <c r="E4068" t="s">
        <v>1714</v>
      </c>
    </row>
    <row r="4069" spans="1:5">
      <c r="A4069" t="s">
        <v>5788</v>
      </c>
      <c r="B4069" t="s">
        <v>5</v>
      </c>
      <c r="C4069" t="s">
        <v>1738</v>
      </c>
      <c r="D4069" t="s">
        <v>7024</v>
      </c>
      <c r="E4069" t="s">
        <v>1715</v>
      </c>
    </row>
    <row r="4070" spans="1:5">
      <c r="A4070" t="s">
        <v>5789</v>
      </c>
      <c r="B4070" t="s">
        <v>5</v>
      </c>
      <c r="C4070" t="s">
        <v>1738</v>
      </c>
      <c r="D4070" t="s">
        <v>7025</v>
      </c>
      <c r="E4070" t="s">
        <v>1702</v>
      </c>
    </row>
    <row r="4071" spans="1:5">
      <c r="A4071" t="s">
        <v>5790</v>
      </c>
      <c r="B4071" t="s">
        <v>5</v>
      </c>
      <c r="C4071" t="s">
        <v>1738</v>
      </c>
      <c r="D4071" t="s">
        <v>7025</v>
      </c>
      <c r="E4071" t="s">
        <v>1705</v>
      </c>
    </row>
    <row r="4072" spans="1:5">
      <c r="A4072" t="s">
        <v>5791</v>
      </c>
      <c r="B4072" t="s">
        <v>5</v>
      </c>
      <c r="C4072" t="s">
        <v>1738</v>
      </c>
      <c r="D4072" t="s">
        <v>7025</v>
      </c>
      <c r="E4072" t="s">
        <v>1706</v>
      </c>
    </row>
    <row r="4073" spans="1:5">
      <c r="A4073" t="s">
        <v>5792</v>
      </c>
      <c r="B4073" t="s">
        <v>5</v>
      </c>
      <c r="C4073" t="s">
        <v>1738</v>
      </c>
      <c r="D4073" t="s">
        <v>7025</v>
      </c>
      <c r="E4073" t="s">
        <v>1707</v>
      </c>
    </row>
    <row r="4074" spans="1:5">
      <c r="A4074" t="s">
        <v>5793</v>
      </c>
      <c r="B4074" t="s">
        <v>5</v>
      </c>
      <c r="C4074" t="s">
        <v>1738</v>
      </c>
      <c r="D4074" t="s">
        <v>7025</v>
      </c>
      <c r="E4074" t="s">
        <v>1708</v>
      </c>
    </row>
    <row r="4075" spans="1:5">
      <c r="A4075" t="s">
        <v>5794</v>
      </c>
      <c r="B4075" t="s">
        <v>5</v>
      </c>
      <c r="C4075" t="s">
        <v>1738</v>
      </c>
      <c r="D4075" t="s">
        <v>7025</v>
      </c>
      <c r="E4075" t="s">
        <v>1709</v>
      </c>
    </row>
    <row r="4076" spans="1:5">
      <c r="A4076" t="s">
        <v>5795</v>
      </c>
      <c r="B4076" t="s">
        <v>5</v>
      </c>
      <c r="C4076" t="s">
        <v>1738</v>
      </c>
      <c r="D4076" t="s">
        <v>7025</v>
      </c>
      <c r="E4076" t="s">
        <v>1710</v>
      </c>
    </row>
    <row r="4077" spans="1:5">
      <c r="A4077" t="s">
        <v>5796</v>
      </c>
      <c r="B4077" t="s">
        <v>5</v>
      </c>
      <c r="C4077" t="s">
        <v>1738</v>
      </c>
      <c r="D4077" t="s">
        <v>7025</v>
      </c>
      <c r="E4077" t="s">
        <v>1711</v>
      </c>
    </row>
    <row r="4078" spans="1:5">
      <c r="A4078" t="s">
        <v>5797</v>
      </c>
      <c r="B4078" t="s">
        <v>5</v>
      </c>
      <c r="C4078" t="s">
        <v>1738</v>
      </c>
      <c r="D4078" t="s">
        <v>7025</v>
      </c>
      <c r="E4078" t="s">
        <v>1712</v>
      </c>
    </row>
    <row r="4079" spans="1:5">
      <c r="A4079" t="s">
        <v>5798</v>
      </c>
      <c r="B4079" t="s">
        <v>5</v>
      </c>
      <c r="C4079" t="s">
        <v>1738</v>
      </c>
      <c r="D4079" t="s">
        <v>7025</v>
      </c>
      <c r="E4079" t="s">
        <v>1713</v>
      </c>
    </row>
    <row r="4080" spans="1:5">
      <c r="A4080" t="s">
        <v>5799</v>
      </c>
      <c r="B4080" t="s">
        <v>5</v>
      </c>
      <c r="C4080" t="s">
        <v>1738</v>
      </c>
      <c r="D4080" t="s">
        <v>7025</v>
      </c>
      <c r="E4080" t="s">
        <v>1714</v>
      </c>
    </row>
    <row r="4081" spans="1:5">
      <c r="A4081" t="s">
        <v>5800</v>
      </c>
      <c r="B4081" t="s">
        <v>5</v>
      </c>
      <c r="C4081" t="s">
        <v>1738</v>
      </c>
      <c r="D4081" t="s">
        <v>7025</v>
      </c>
      <c r="E4081" t="s">
        <v>1715</v>
      </c>
    </row>
    <row r="4082" spans="1:5">
      <c r="A4082" t="s">
        <v>5801</v>
      </c>
      <c r="B4082" t="s">
        <v>5</v>
      </c>
      <c r="C4082" t="s">
        <v>1739</v>
      </c>
      <c r="D4082" t="s">
        <v>7001</v>
      </c>
      <c r="E4082" t="s">
        <v>1702</v>
      </c>
    </row>
    <row r="4083" spans="1:5">
      <c r="A4083" t="s">
        <v>5802</v>
      </c>
      <c r="B4083" t="s">
        <v>5</v>
      </c>
      <c r="C4083" t="s">
        <v>1739</v>
      </c>
      <c r="D4083" t="s">
        <v>7001</v>
      </c>
      <c r="E4083" t="s">
        <v>1705</v>
      </c>
    </row>
    <row r="4084" spans="1:5">
      <c r="A4084" t="s">
        <v>5803</v>
      </c>
      <c r="B4084" t="s">
        <v>5</v>
      </c>
      <c r="C4084" t="s">
        <v>1739</v>
      </c>
      <c r="D4084" t="s">
        <v>7001</v>
      </c>
      <c r="E4084" t="s">
        <v>1706</v>
      </c>
    </row>
    <row r="4085" spans="1:5">
      <c r="A4085" t="s">
        <v>5804</v>
      </c>
      <c r="B4085" t="s">
        <v>5</v>
      </c>
      <c r="C4085" t="s">
        <v>1739</v>
      </c>
      <c r="D4085" t="s">
        <v>7001</v>
      </c>
      <c r="E4085" t="s">
        <v>1707</v>
      </c>
    </row>
    <row r="4086" spans="1:5">
      <c r="A4086" t="s">
        <v>5805</v>
      </c>
      <c r="B4086" t="s">
        <v>5</v>
      </c>
      <c r="C4086" t="s">
        <v>1739</v>
      </c>
      <c r="D4086" t="s">
        <v>7001</v>
      </c>
      <c r="E4086" t="s">
        <v>1708</v>
      </c>
    </row>
    <row r="4087" spans="1:5">
      <c r="A4087" t="s">
        <v>5806</v>
      </c>
      <c r="B4087" t="s">
        <v>5</v>
      </c>
      <c r="C4087" t="s">
        <v>1739</v>
      </c>
      <c r="D4087" t="s">
        <v>7001</v>
      </c>
      <c r="E4087" t="s">
        <v>1709</v>
      </c>
    </row>
    <row r="4088" spans="1:5">
      <c r="A4088" t="s">
        <v>5807</v>
      </c>
      <c r="B4088" t="s">
        <v>5</v>
      </c>
      <c r="C4088" t="s">
        <v>1739</v>
      </c>
      <c r="D4088" t="s">
        <v>7001</v>
      </c>
      <c r="E4088" t="s">
        <v>1710</v>
      </c>
    </row>
    <row r="4089" spans="1:5">
      <c r="A4089" t="s">
        <v>5808</v>
      </c>
      <c r="B4089" t="s">
        <v>5</v>
      </c>
      <c r="C4089" t="s">
        <v>1739</v>
      </c>
      <c r="D4089" t="s">
        <v>7001</v>
      </c>
      <c r="E4089" t="s">
        <v>1711</v>
      </c>
    </row>
    <row r="4090" spans="1:5">
      <c r="A4090" t="s">
        <v>5809</v>
      </c>
      <c r="B4090" t="s">
        <v>5</v>
      </c>
      <c r="C4090" t="s">
        <v>1739</v>
      </c>
      <c r="D4090" t="s">
        <v>7001</v>
      </c>
      <c r="E4090" t="s">
        <v>1712</v>
      </c>
    </row>
    <row r="4091" spans="1:5">
      <c r="A4091" t="s">
        <v>5810</v>
      </c>
      <c r="B4091" t="s">
        <v>5</v>
      </c>
      <c r="C4091" t="s">
        <v>1739</v>
      </c>
      <c r="D4091" t="s">
        <v>7001</v>
      </c>
      <c r="E4091" t="s">
        <v>1713</v>
      </c>
    </row>
    <row r="4092" spans="1:5">
      <c r="A4092" t="s">
        <v>5811</v>
      </c>
      <c r="B4092" t="s">
        <v>5</v>
      </c>
      <c r="C4092" t="s">
        <v>1739</v>
      </c>
      <c r="D4092" t="s">
        <v>7001</v>
      </c>
      <c r="E4092" t="s">
        <v>1714</v>
      </c>
    </row>
    <row r="4093" spans="1:5">
      <c r="A4093" t="s">
        <v>5812</v>
      </c>
      <c r="B4093" t="s">
        <v>5</v>
      </c>
      <c r="C4093" t="s">
        <v>1739</v>
      </c>
      <c r="D4093" t="s">
        <v>7001</v>
      </c>
      <c r="E4093" t="s">
        <v>1715</v>
      </c>
    </row>
    <row r="4094" spans="1:5">
      <c r="A4094" t="s">
        <v>5813</v>
      </c>
      <c r="B4094" t="s">
        <v>5</v>
      </c>
      <c r="C4094" t="s">
        <v>1739</v>
      </c>
      <c r="D4094" t="s">
        <v>7002</v>
      </c>
      <c r="E4094" t="s">
        <v>1702</v>
      </c>
    </row>
    <row r="4095" spans="1:5">
      <c r="A4095" t="s">
        <v>5814</v>
      </c>
      <c r="B4095" t="s">
        <v>5</v>
      </c>
      <c r="C4095" t="s">
        <v>1739</v>
      </c>
      <c r="D4095" t="s">
        <v>7002</v>
      </c>
      <c r="E4095" t="s">
        <v>1705</v>
      </c>
    </row>
    <row r="4096" spans="1:5">
      <c r="A4096" t="s">
        <v>5815</v>
      </c>
      <c r="B4096" t="s">
        <v>5</v>
      </c>
      <c r="C4096" t="s">
        <v>1739</v>
      </c>
      <c r="D4096" t="s">
        <v>7002</v>
      </c>
      <c r="E4096" t="s">
        <v>1706</v>
      </c>
    </row>
    <row r="4097" spans="1:5">
      <c r="A4097" t="s">
        <v>5816</v>
      </c>
      <c r="B4097" t="s">
        <v>5</v>
      </c>
      <c r="C4097" t="s">
        <v>1739</v>
      </c>
      <c r="D4097" t="s">
        <v>7002</v>
      </c>
      <c r="E4097" t="s">
        <v>1707</v>
      </c>
    </row>
    <row r="4098" spans="1:5">
      <c r="A4098" t="s">
        <v>5817</v>
      </c>
      <c r="B4098" t="s">
        <v>5</v>
      </c>
      <c r="C4098" t="s">
        <v>1739</v>
      </c>
      <c r="D4098" t="s">
        <v>7002</v>
      </c>
      <c r="E4098" t="s">
        <v>1708</v>
      </c>
    </row>
    <row r="4099" spans="1:5">
      <c r="A4099" t="s">
        <v>5818</v>
      </c>
      <c r="B4099" t="s">
        <v>5</v>
      </c>
      <c r="C4099" t="s">
        <v>1739</v>
      </c>
      <c r="D4099" t="s">
        <v>7002</v>
      </c>
      <c r="E4099" t="s">
        <v>1709</v>
      </c>
    </row>
    <row r="4100" spans="1:5">
      <c r="A4100" t="s">
        <v>5819</v>
      </c>
      <c r="B4100" t="s">
        <v>5</v>
      </c>
      <c r="C4100" t="s">
        <v>1739</v>
      </c>
      <c r="D4100" t="s">
        <v>7002</v>
      </c>
      <c r="E4100" t="s">
        <v>1710</v>
      </c>
    </row>
    <row r="4101" spans="1:5">
      <c r="A4101" t="s">
        <v>5820</v>
      </c>
      <c r="B4101" t="s">
        <v>5</v>
      </c>
      <c r="C4101" t="s">
        <v>1739</v>
      </c>
      <c r="D4101" t="s">
        <v>7002</v>
      </c>
      <c r="E4101" t="s">
        <v>1711</v>
      </c>
    </row>
    <row r="4102" spans="1:5">
      <c r="A4102" t="s">
        <v>5821</v>
      </c>
      <c r="B4102" t="s">
        <v>5</v>
      </c>
      <c r="C4102" t="s">
        <v>1739</v>
      </c>
      <c r="D4102" t="s">
        <v>7002</v>
      </c>
      <c r="E4102" t="s">
        <v>1712</v>
      </c>
    </row>
    <row r="4103" spans="1:5">
      <c r="A4103" t="s">
        <v>5822</v>
      </c>
      <c r="B4103" t="s">
        <v>5</v>
      </c>
      <c r="C4103" t="s">
        <v>1739</v>
      </c>
      <c r="D4103" t="s">
        <v>7002</v>
      </c>
      <c r="E4103" t="s">
        <v>1713</v>
      </c>
    </row>
    <row r="4104" spans="1:5">
      <c r="A4104" t="s">
        <v>5823</v>
      </c>
      <c r="B4104" t="s">
        <v>5</v>
      </c>
      <c r="C4104" t="s">
        <v>1739</v>
      </c>
      <c r="D4104" t="s">
        <v>7002</v>
      </c>
      <c r="E4104" t="s">
        <v>1714</v>
      </c>
    </row>
    <row r="4105" spans="1:5">
      <c r="A4105" t="s">
        <v>5824</v>
      </c>
      <c r="B4105" t="s">
        <v>5</v>
      </c>
      <c r="C4105" t="s">
        <v>1739</v>
      </c>
      <c r="D4105" t="s">
        <v>7002</v>
      </c>
      <c r="E4105" t="s">
        <v>1715</v>
      </c>
    </row>
    <row r="4106" spans="1:5">
      <c r="A4106" t="s">
        <v>5825</v>
      </c>
      <c r="B4106" t="s">
        <v>5</v>
      </c>
      <c r="C4106" t="s">
        <v>1739</v>
      </c>
      <c r="D4106" t="s">
        <v>7003</v>
      </c>
      <c r="E4106" t="s">
        <v>1702</v>
      </c>
    </row>
    <row r="4107" spans="1:5">
      <c r="A4107" t="s">
        <v>5826</v>
      </c>
      <c r="B4107" t="s">
        <v>5</v>
      </c>
      <c r="C4107" t="s">
        <v>1739</v>
      </c>
      <c r="D4107" t="s">
        <v>7003</v>
      </c>
      <c r="E4107" t="s">
        <v>1705</v>
      </c>
    </row>
    <row r="4108" spans="1:5">
      <c r="A4108" t="s">
        <v>5827</v>
      </c>
      <c r="B4108" t="s">
        <v>5</v>
      </c>
      <c r="C4108" t="s">
        <v>1739</v>
      </c>
      <c r="D4108" t="s">
        <v>7003</v>
      </c>
      <c r="E4108" t="s">
        <v>1706</v>
      </c>
    </row>
    <row r="4109" spans="1:5">
      <c r="A4109" t="s">
        <v>5828</v>
      </c>
      <c r="B4109" t="s">
        <v>5</v>
      </c>
      <c r="C4109" t="s">
        <v>1739</v>
      </c>
      <c r="D4109" t="s">
        <v>7003</v>
      </c>
      <c r="E4109" t="s">
        <v>1707</v>
      </c>
    </row>
    <row r="4110" spans="1:5">
      <c r="A4110" t="s">
        <v>5829</v>
      </c>
      <c r="B4110" t="s">
        <v>5</v>
      </c>
      <c r="C4110" t="s">
        <v>1739</v>
      </c>
      <c r="D4110" t="s">
        <v>7003</v>
      </c>
      <c r="E4110" t="s">
        <v>1708</v>
      </c>
    </row>
    <row r="4111" spans="1:5">
      <c r="A4111" t="s">
        <v>5830</v>
      </c>
      <c r="B4111" t="s">
        <v>5</v>
      </c>
      <c r="C4111" t="s">
        <v>1739</v>
      </c>
      <c r="D4111" t="s">
        <v>7003</v>
      </c>
      <c r="E4111" t="s">
        <v>1709</v>
      </c>
    </row>
    <row r="4112" spans="1:5">
      <c r="A4112" t="s">
        <v>5831</v>
      </c>
      <c r="B4112" t="s">
        <v>5</v>
      </c>
      <c r="C4112" t="s">
        <v>1739</v>
      </c>
      <c r="D4112" t="s">
        <v>7003</v>
      </c>
      <c r="E4112" t="s">
        <v>1710</v>
      </c>
    </row>
    <row r="4113" spans="1:5">
      <c r="A4113" t="s">
        <v>5832</v>
      </c>
      <c r="B4113" t="s">
        <v>5</v>
      </c>
      <c r="C4113" t="s">
        <v>1739</v>
      </c>
      <c r="D4113" t="s">
        <v>7003</v>
      </c>
      <c r="E4113" t="s">
        <v>1711</v>
      </c>
    </row>
    <row r="4114" spans="1:5">
      <c r="A4114" t="s">
        <v>5833</v>
      </c>
      <c r="B4114" t="s">
        <v>5</v>
      </c>
      <c r="C4114" t="s">
        <v>1739</v>
      </c>
      <c r="D4114" t="s">
        <v>7003</v>
      </c>
      <c r="E4114" t="s">
        <v>1712</v>
      </c>
    </row>
    <row r="4115" spans="1:5">
      <c r="A4115" t="s">
        <v>5834</v>
      </c>
      <c r="B4115" t="s">
        <v>5</v>
      </c>
      <c r="C4115" t="s">
        <v>1739</v>
      </c>
      <c r="D4115" t="s">
        <v>7003</v>
      </c>
      <c r="E4115" t="s">
        <v>1713</v>
      </c>
    </row>
    <row r="4116" spans="1:5">
      <c r="A4116" t="s">
        <v>5835</v>
      </c>
      <c r="B4116" t="s">
        <v>5</v>
      </c>
      <c r="C4116" t="s">
        <v>1739</v>
      </c>
      <c r="D4116" t="s">
        <v>7003</v>
      </c>
      <c r="E4116" t="s">
        <v>1714</v>
      </c>
    </row>
    <row r="4117" spans="1:5">
      <c r="A4117" t="s">
        <v>5836</v>
      </c>
      <c r="B4117" t="s">
        <v>5</v>
      </c>
      <c r="C4117" t="s">
        <v>1739</v>
      </c>
      <c r="D4117" t="s">
        <v>7003</v>
      </c>
      <c r="E4117" t="s">
        <v>1715</v>
      </c>
    </row>
    <row r="4118" spans="1:5">
      <c r="A4118" t="s">
        <v>5837</v>
      </c>
      <c r="B4118" t="s">
        <v>5</v>
      </c>
      <c r="C4118" t="s">
        <v>1739</v>
      </c>
      <c r="D4118" t="s">
        <v>7004</v>
      </c>
      <c r="E4118" t="s">
        <v>1702</v>
      </c>
    </row>
    <row r="4119" spans="1:5">
      <c r="A4119" t="s">
        <v>5838</v>
      </c>
      <c r="B4119" t="s">
        <v>5</v>
      </c>
      <c r="C4119" t="s">
        <v>1739</v>
      </c>
      <c r="D4119" t="s">
        <v>7004</v>
      </c>
      <c r="E4119" t="s">
        <v>1705</v>
      </c>
    </row>
    <row r="4120" spans="1:5">
      <c r="A4120" t="s">
        <v>5839</v>
      </c>
      <c r="B4120" t="s">
        <v>5</v>
      </c>
      <c r="C4120" t="s">
        <v>1739</v>
      </c>
      <c r="D4120" t="s">
        <v>7004</v>
      </c>
      <c r="E4120" t="s">
        <v>1706</v>
      </c>
    </row>
    <row r="4121" spans="1:5">
      <c r="A4121" t="s">
        <v>5840</v>
      </c>
      <c r="B4121" t="s">
        <v>5</v>
      </c>
      <c r="C4121" t="s">
        <v>1739</v>
      </c>
      <c r="D4121" t="s">
        <v>7004</v>
      </c>
      <c r="E4121" t="s">
        <v>1707</v>
      </c>
    </row>
    <row r="4122" spans="1:5">
      <c r="A4122" t="s">
        <v>5841</v>
      </c>
      <c r="B4122" t="s">
        <v>5</v>
      </c>
      <c r="C4122" t="s">
        <v>1739</v>
      </c>
      <c r="D4122" t="s">
        <v>7004</v>
      </c>
      <c r="E4122" t="s">
        <v>1708</v>
      </c>
    </row>
    <row r="4123" spans="1:5">
      <c r="A4123" t="s">
        <v>5842</v>
      </c>
      <c r="B4123" t="s">
        <v>5</v>
      </c>
      <c r="C4123" t="s">
        <v>1739</v>
      </c>
      <c r="D4123" t="s">
        <v>7004</v>
      </c>
      <c r="E4123" t="s">
        <v>1709</v>
      </c>
    </row>
    <row r="4124" spans="1:5">
      <c r="A4124" t="s">
        <v>5843</v>
      </c>
      <c r="B4124" t="s">
        <v>5</v>
      </c>
      <c r="C4124" t="s">
        <v>1739</v>
      </c>
      <c r="D4124" t="s">
        <v>7004</v>
      </c>
      <c r="E4124" t="s">
        <v>1710</v>
      </c>
    </row>
    <row r="4125" spans="1:5">
      <c r="A4125" t="s">
        <v>5844</v>
      </c>
      <c r="B4125" t="s">
        <v>5</v>
      </c>
      <c r="C4125" t="s">
        <v>1739</v>
      </c>
      <c r="D4125" t="s">
        <v>7004</v>
      </c>
      <c r="E4125" t="s">
        <v>1711</v>
      </c>
    </row>
    <row r="4126" spans="1:5">
      <c r="A4126" t="s">
        <v>5845</v>
      </c>
      <c r="B4126" t="s">
        <v>5</v>
      </c>
      <c r="C4126" t="s">
        <v>1739</v>
      </c>
      <c r="D4126" t="s">
        <v>7004</v>
      </c>
      <c r="E4126" t="s">
        <v>1712</v>
      </c>
    </row>
    <row r="4127" spans="1:5">
      <c r="A4127" t="s">
        <v>5846</v>
      </c>
      <c r="B4127" t="s">
        <v>5</v>
      </c>
      <c r="C4127" t="s">
        <v>1739</v>
      </c>
      <c r="D4127" t="s">
        <v>7004</v>
      </c>
      <c r="E4127" t="s">
        <v>1713</v>
      </c>
    </row>
    <row r="4128" spans="1:5">
      <c r="A4128" t="s">
        <v>5847</v>
      </c>
      <c r="B4128" t="s">
        <v>5</v>
      </c>
      <c r="C4128" t="s">
        <v>1739</v>
      </c>
      <c r="D4128" t="s">
        <v>7004</v>
      </c>
      <c r="E4128" t="s">
        <v>1714</v>
      </c>
    </row>
    <row r="4129" spans="1:5">
      <c r="A4129" t="s">
        <v>5848</v>
      </c>
      <c r="B4129" t="s">
        <v>5</v>
      </c>
      <c r="C4129" t="s">
        <v>1739</v>
      </c>
      <c r="D4129" t="s">
        <v>7004</v>
      </c>
      <c r="E4129" t="s">
        <v>1715</v>
      </c>
    </row>
    <row r="4130" spans="1:5">
      <c r="A4130" t="s">
        <v>5849</v>
      </c>
      <c r="B4130" t="s">
        <v>5</v>
      </c>
      <c r="C4130" t="s">
        <v>1739</v>
      </c>
      <c r="D4130" t="s">
        <v>7005</v>
      </c>
      <c r="E4130" t="s">
        <v>1702</v>
      </c>
    </row>
    <row r="4131" spans="1:5">
      <c r="A4131" t="s">
        <v>5850</v>
      </c>
      <c r="B4131" t="s">
        <v>5</v>
      </c>
      <c r="C4131" t="s">
        <v>1739</v>
      </c>
      <c r="D4131" t="s">
        <v>7005</v>
      </c>
      <c r="E4131" t="s">
        <v>1705</v>
      </c>
    </row>
    <row r="4132" spans="1:5">
      <c r="A4132" t="s">
        <v>5851</v>
      </c>
      <c r="B4132" t="s">
        <v>5</v>
      </c>
      <c r="C4132" t="s">
        <v>1739</v>
      </c>
      <c r="D4132" t="s">
        <v>7005</v>
      </c>
      <c r="E4132" t="s">
        <v>1706</v>
      </c>
    </row>
    <row r="4133" spans="1:5">
      <c r="A4133" t="s">
        <v>5852</v>
      </c>
      <c r="B4133" t="s">
        <v>5</v>
      </c>
      <c r="C4133" t="s">
        <v>1739</v>
      </c>
      <c r="D4133" t="s">
        <v>7005</v>
      </c>
      <c r="E4133" t="s">
        <v>1707</v>
      </c>
    </row>
    <row r="4134" spans="1:5">
      <c r="A4134" t="s">
        <v>5853</v>
      </c>
      <c r="B4134" t="s">
        <v>5</v>
      </c>
      <c r="C4134" t="s">
        <v>1739</v>
      </c>
      <c r="D4134" t="s">
        <v>7005</v>
      </c>
      <c r="E4134" t="s">
        <v>1708</v>
      </c>
    </row>
    <row r="4135" spans="1:5">
      <c r="A4135" t="s">
        <v>5854</v>
      </c>
      <c r="B4135" t="s">
        <v>5</v>
      </c>
      <c r="C4135" t="s">
        <v>1739</v>
      </c>
      <c r="D4135" t="s">
        <v>7005</v>
      </c>
      <c r="E4135" t="s">
        <v>1709</v>
      </c>
    </row>
    <row r="4136" spans="1:5">
      <c r="A4136" t="s">
        <v>5855</v>
      </c>
      <c r="B4136" t="s">
        <v>5</v>
      </c>
      <c r="C4136" t="s">
        <v>1739</v>
      </c>
      <c r="D4136" t="s">
        <v>7005</v>
      </c>
      <c r="E4136" t="s">
        <v>1710</v>
      </c>
    </row>
    <row r="4137" spans="1:5">
      <c r="A4137" t="s">
        <v>5856</v>
      </c>
      <c r="B4137" t="s">
        <v>5</v>
      </c>
      <c r="C4137" t="s">
        <v>1739</v>
      </c>
      <c r="D4137" t="s">
        <v>7005</v>
      </c>
      <c r="E4137" t="s">
        <v>1711</v>
      </c>
    </row>
    <row r="4138" spans="1:5">
      <c r="A4138" t="s">
        <v>5857</v>
      </c>
      <c r="B4138" t="s">
        <v>5</v>
      </c>
      <c r="C4138" t="s">
        <v>1739</v>
      </c>
      <c r="D4138" t="s">
        <v>7005</v>
      </c>
      <c r="E4138" t="s">
        <v>1712</v>
      </c>
    </row>
    <row r="4139" spans="1:5">
      <c r="A4139" t="s">
        <v>5858</v>
      </c>
      <c r="B4139" t="s">
        <v>5</v>
      </c>
      <c r="C4139" t="s">
        <v>1739</v>
      </c>
      <c r="D4139" t="s">
        <v>7005</v>
      </c>
      <c r="E4139" t="s">
        <v>1713</v>
      </c>
    </row>
    <row r="4140" spans="1:5">
      <c r="A4140" t="s">
        <v>5859</v>
      </c>
      <c r="B4140" t="s">
        <v>5</v>
      </c>
      <c r="C4140" t="s">
        <v>1739</v>
      </c>
      <c r="D4140" t="s">
        <v>7005</v>
      </c>
      <c r="E4140" t="s">
        <v>1714</v>
      </c>
    </row>
    <row r="4141" spans="1:5">
      <c r="A4141" t="s">
        <v>5860</v>
      </c>
      <c r="B4141" t="s">
        <v>5</v>
      </c>
      <c r="C4141" t="s">
        <v>1739</v>
      </c>
      <c r="D4141" t="s">
        <v>7005</v>
      </c>
      <c r="E4141" t="s">
        <v>1715</v>
      </c>
    </row>
    <row r="4142" spans="1:5">
      <c r="A4142" t="s">
        <v>5861</v>
      </c>
      <c r="B4142" t="s">
        <v>5</v>
      </c>
      <c r="C4142" t="s">
        <v>1739</v>
      </c>
      <c r="D4142" t="s">
        <v>7006</v>
      </c>
      <c r="E4142" t="s">
        <v>1702</v>
      </c>
    </row>
    <row r="4143" spans="1:5">
      <c r="A4143" t="s">
        <v>5862</v>
      </c>
      <c r="B4143" t="s">
        <v>5</v>
      </c>
      <c r="C4143" t="s">
        <v>1739</v>
      </c>
      <c r="D4143" t="s">
        <v>7006</v>
      </c>
      <c r="E4143" t="s">
        <v>1705</v>
      </c>
    </row>
    <row r="4144" spans="1:5">
      <c r="A4144" t="s">
        <v>5863</v>
      </c>
      <c r="B4144" t="s">
        <v>5</v>
      </c>
      <c r="C4144" t="s">
        <v>1739</v>
      </c>
      <c r="D4144" t="s">
        <v>7006</v>
      </c>
      <c r="E4144" t="s">
        <v>1706</v>
      </c>
    </row>
    <row r="4145" spans="1:5">
      <c r="A4145" t="s">
        <v>5864</v>
      </c>
      <c r="B4145" t="s">
        <v>5</v>
      </c>
      <c r="C4145" t="s">
        <v>1739</v>
      </c>
      <c r="D4145" t="s">
        <v>7006</v>
      </c>
      <c r="E4145" t="s">
        <v>1707</v>
      </c>
    </row>
    <row r="4146" spans="1:5">
      <c r="A4146" t="s">
        <v>5865</v>
      </c>
      <c r="B4146" t="s">
        <v>5</v>
      </c>
      <c r="C4146" t="s">
        <v>1739</v>
      </c>
      <c r="D4146" t="s">
        <v>7006</v>
      </c>
      <c r="E4146" t="s">
        <v>1708</v>
      </c>
    </row>
    <row r="4147" spans="1:5">
      <c r="A4147" t="s">
        <v>5866</v>
      </c>
      <c r="B4147" t="s">
        <v>5</v>
      </c>
      <c r="C4147" t="s">
        <v>1739</v>
      </c>
      <c r="D4147" t="s">
        <v>7006</v>
      </c>
      <c r="E4147" t="s">
        <v>1709</v>
      </c>
    </row>
    <row r="4148" spans="1:5">
      <c r="A4148" t="s">
        <v>5867</v>
      </c>
      <c r="B4148" t="s">
        <v>5</v>
      </c>
      <c r="C4148" t="s">
        <v>1739</v>
      </c>
      <c r="D4148" t="s">
        <v>7006</v>
      </c>
      <c r="E4148" t="s">
        <v>1710</v>
      </c>
    </row>
    <row r="4149" spans="1:5">
      <c r="A4149" t="s">
        <v>5868</v>
      </c>
      <c r="B4149" t="s">
        <v>5</v>
      </c>
      <c r="C4149" t="s">
        <v>1739</v>
      </c>
      <c r="D4149" t="s">
        <v>7006</v>
      </c>
      <c r="E4149" t="s">
        <v>1711</v>
      </c>
    </row>
    <row r="4150" spans="1:5">
      <c r="A4150" t="s">
        <v>5869</v>
      </c>
      <c r="B4150" t="s">
        <v>5</v>
      </c>
      <c r="C4150" t="s">
        <v>1739</v>
      </c>
      <c r="D4150" t="s">
        <v>7006</v>
      </c>
      <c r="E4150" t="s">
        <v>1712</v>
      </c>
    </row>
    <row r="4151" spans="1:5">
      <c r="A4151" t="s">
        <v>5870</v>
      </c>
      <c r="B4151" t="s">
        <v>5</v>
      </c>
      <c r="C4151" t="s">
        <v>1739</v>
      </c>
      <c r="D4151" t="s">
        <v>7006</v>
      </c>
      <c r="E4151" t="s">
        <v>1713</v>
      </c>
    </row>
    <row r="4152" spans="1:5">
      <c r="A4152" t="s">
        <v>5871</v>
      </c>
      <c r="B4152" t="s">
        <v>5</v>
      </c>
      <c r="C4152" t="s">
        <v>1739</v>
      </c>
      <c r="D4152" t="s">
        <v>7006</v>
      </c>
      <c r="E4152" t="s">
        <v>1714</v>
      </c>
    </row>
    <row r="4153" spans="1:5">
      <c r="A4153" t="s">
        <v>5872</v>
      </c>
      <c r="B4153" t="s">
        <v>5</v>
      </c>
      <c r="C4153" t="s">
        <v>1739</v>
      </c>
      <c r="D4153" t="s">
        <v>7006</v>
      </c>
      <c r="E4153" t="s">
        <v>1715</v>
      </c>
    </row>
    <row r="4154" spans="1:5">
      <c r="A4154" t="s">
        <v>5873</v>
      </c>
      <c r="B4154" t="s">
        <v>5</v>
      </c>
      <c r="C4154" t="s">
        <v>1739</v>
      </c>
      <c r="D4154" t="s">
        <v>7007</v>
      </c>
      <c r="E4154" t="s">
        <v>1702</v>
      </c>
    </row>
    <row r="4155" spans="1:5">
      <c r="A4155" t="s">
        <v>5874</v>
      </c>
      <c r="B4155" t="s">
        <v>5</v>
      </c>
      <c r="C4155" t="s">
        <v>1739</v>
      </c>
      <c r="D4155" t="s">
        <v>7007</v>
      </c>
      <c r="E4155" t="s">
        <v>1705</v>
      </c>
    </row>
    <row r="4156" spans="1:5">
      <c r="A4156" t="s">
        <v>5875</v>
      </c>
      <c r="B4156" t="s">
        <v>5</v>
      </c>
      <c r="C4156" t="s">
        <v>1739</v>
      </c>
      <c r="D4156" t="s">
        <v>7007</v>
      </c>
      <c r="E4156" t="s">
        <v>1706</v>
      </c>
    </row>
    <row r="4157" spans="1:5">
      <c r="A4157" t="s">
        <v>5876</v>
      </c>
      <c r="B4157" t="s">
        <v>5</v>
      </c>
      <c r="C4157" t="s">
        <v>1739</v>
      </c>
      <c r="D4157" t="s">
        <v>7007</v>
      </c>
      <c r="E4157" t="s">
        <v>1707</v>
      </c>
    </row>
    <row r="4158" spans="1:5">
      <c r="A4158" t="s">
        <v>5877</v>
      </c>
      <c r="B4158" t="s">
        <v>5</v>
      </c>
      <c r="C4158" t="s">
        <v>1739</v>
      </c>
      <c r="D4158" t="s">
        <v>7007</v>
      </c>
      <c r="E4158" t="s">
        <v>1708</v>
      </c>
    </row>
    <row r="4159" spans="1:5">
      <c r="A4159" t="s">
        <v>5878</v>
      </c>
      <c r="B4159" t="s">
        <v>5</v>
      </c>
      <c r="C4159" t="s">
        <v>1739</v>
      </c>
      <c r="D4159" t="s">
        <v>7007</v>
      </c>
      <c r="E4159" t="s">
        <v>1709</v>
      </c>
    </row>
    <row r="4160" spans="1:5">
      <c r="A4160" t="s">
        <v>5879</v>
      </c>
      <c r="B4160" t="s">
        <v>5</v>
      </c>
      <c r="C4160" t="s">
        <v>1739</v>
      </c>
      <c r="D4160" t="s">
        <v>7007</v>
      </c>
      <c r="E4160" t="s">
        <v>1710</v>
      </c>
    </row>
    <row r="4161" spans="1:5">
      <c r="A4161" t="s">
        <v>5880</v>
      </c>
      <c r="B4161" t="s">
        <v>5</v>
      </c>
      <c r="C4161" t="s">
        <v>1739</v>
      </c>
      <c r="D4161" t="s">
        <v>7007</v>
      </c>
      <c r="E4161" t="s">
        <v>1711</v>
      </c>
    </row>
    <row r="4162" spans="1:5">
      <c r="A4162" t="s">
        <v>5881</v>
      </c>
      <c r="B4162" t="s">
        <v>5</v>
      </c>
      <c r="C4162" t="s">
        <v>1739</v>
      </c>
      <c r="D4162" t="s">
        <v>7007</v>
      </c>
      <c r="E4162" t="s">
        <v>1712</v>
      </c>
    </row>
    <row r="4163" spans="1:5">
      <c r="A4163" t="s">
        <v>5882</v>
      </c>
      <c r="B4163" t="s">
        <v>5</v>
      </c>
      <c r="C4163" t="s">
        <v>1739</v>
      </c>
      <c r="D4163" t="s">
        <v>7007</v>
      </c>
      <c r="E4163" t="s">
        <v>1713</v>
      </c>
    </row>
    <row r="4164" spans="1:5">
      <c r="A4164" t="s">
        <v>5883</v>
      </c>
      <c r="B4164" t="s">
        <v>5</v>
      </c>
      <c r="C4164" t="s">
        <v>1739</v>
      </c>
      <c r="D4164" t="s">
        <v>7007</v>
      </c>
      <c r="E4164" t="s">
        <v>1714</v>
      </c>
    </row>
    <row r="4165" spans="1:5">
      <c r="A4165" t="s">
        <v>5884</v>
      </c>
      <c r="B4165" t="s">
        <v>5</v>
      </c>
      <c r="C4165" t="s">
        <v>1739</v>
      </c>
      <c r="D4165" t="s">
        <v>7007</v>
      </c>
      <c r="E4165" t="s">
        <v>1715</v>
      </c>
    </row>
    <row r="4166" spans="1:5">
      <c r="A4166" t="s">
        <v>5885</v>
      </c>
      <c r="B4166" t="s">
        <v>5</v>
      </c>
      <c r="C4166" t="s">
        <v>1739</v>
      </c>
      <c r="D4166" t="s">
        <v>7008</v>
      </c>
      <c r="E4166" t="s">
        <v>1702</v>
      </c>
    </row>
    <row r="4167" spans="1:5">
      <c r="A4167" t="s">
        <v>5886</v>
      </c>
      <c r="B4167" t="s">
        <v>5</v>
      </c>
      <c r="C4167" t="s">
        <v>1739</v>
      </c>
      <c r="D4167" t="s">
        <v>7008</v>
      </c>
      <c r="E4167" t="s">
        <v>1705</v>
      </c>
    </row>
    <row r="4168" spans="1:5">
      <c r="A4168" t="s">
        <v>5887</v>
      </c>
      <c r="B4168" t="s">
        <v>5</v>
      </c>
      <c r="C4168" t="s">
        <v>1739</v>
      </c>
      <c r="D4168" t="s">
        <v>7008</v>
      </c>
      <c r="E4168" t="s">
        <v>1706</v>
      </c>
    </row>
    <row r="4169" spans="1:5">
      <c r="A4169" t="s">
        <v>5888</v>
      </c>
      <c r="B4169" t="s">
        <v>5</v>
      </c>
      <c r="C4169" t="s">
        <v>1739</v>
      </c>
      <c r="D4169" t="s">
        <v>7008</v>
      </c>
      <c r="E4169" t="s">
        <v>1707</v>
      </c>
    </row>
    <row r="4170" spans="1:5">
      <c r="A4170" t="s">
        <v>5889</v>
      </c>
      <c r="B4170" t="s">
        <v>5</v>
      </c>
      <c r="C4170" t="s">
        <v>1739</v>
      </c>
      <c r="D4170" t="s">
        <v>7008</v>
      </c>
      <c r="E4170" t="s">
        <v>1708</v>
      </c>
    </row>
    <row r="4171" spans="1:5">
      <c r="A4171" t="s">
        <v>5890</v>
      </c>
      <c r="B4171" t="s">
        <v>5</v>
      </c>
      <c r="C4171" t="s">
        <v>1739</v>
      </c>
      <c r="D4171" t="s">
        <v>7008</v>
      </c>
      <c r="E4171" t="s">
        <v>1709</v>
      </c>
    </row>
    <row r="4172" spans="1:5">
      <c r="A4172" t="s">
        <v>5891</v>
      </c>
      <c r="B4172" t="s">
        <v>5</v>
      </c>
      <c r="C4172" t="s">
        <v>1739</v>
      </c>
      <c r="D4172" t="s">
        <v>7008</v>
      </c>
      <c r="E4172" t="s">
        <v>1710</v>
      </c>
    </row>
    <row r="4173" spans="1:5">
      <c r="A4173" t="s">
        <v>5892</v>
      </c>
      <c r="B4173" t="s">
        <v>5</v>
      </c>
      <c r="C4173" t="s">
        <v>1739</v>
      </c>
      <c r="D4173" t="s">
        <v>7008</v>
      </c>
      <c r="E4173" t="s">
        <v>1711</v>
      </c>
    </row>
    <row r="4174" spans="1:5">
      <c r="A4174" t="s">
        <v>5893</v>
      </c>
      <c r="B4174" t="s">
        <v>5</v>
      </c>
      <c r="C4174" t="s">
        <v>1739</v>
      </c>
      <c r="D4174" t="s">
        <v>7008</v>
      </c>
      <c r="E4174" t="s">
        <v>1712</v>
      </c>
    </row>
    <row r="4175" spans="1:5">
      <c r="A4175" t="s">
        <v>5894</v>
      </c>
      <c r="B4175" t="s">
        <v>5</v>
      </c>
      <c r="C4175" t="s">
        <v>1739</v>
      </c>
      <c r="D4175" t="s">
        <v>7008</v>
      </c>
      <c r="E4175" t="s">
        <v>1713</v>
      </c>
    </row>
    <row r="4176" spans="1:5">
      <c r="A4176" t="s">
        <v>5895</v>
      </c>
      <c r="B4176" t="s">
        <v>5</v>
      </c>
      <c r="C4176" t="s">
        <v>1739</v>
      </c>
      <c r="D4176" t="s">
        <v>7008</v>
      </c>
      <c r="E4176" t="s">
        <v>1714</v>
      </c>
    </row>
    <row r="4177" spans="1:5">
      <c r="A4177" t="s">
        <v>5896</v>
      </c>
      <c r="B4177" t="s">
        <v>5</v>
      </c>
      <c r="C4177" t="s">
        <v>1739</v>
      </c>
      <c r="D4177" t="s">
        <v>7008</v>
      </c>
      <c r="E4177" t="s">
        <v>1715</v>
      </c>
    </row>
    <row r="4178" spans="1:5">
      <c r="A4178" t="s">
        <v>5897</v>
      </c>
      <c r="B4178" t="s">
        <v>5</v>
      </c>
      <c r="C4178" t="s">
        <v>1739</v>
      </c>
      <c r="D4178" t="s">
        <v>7009</v>
      </c>
      <c r="E4178" t="s">
        <v>1702</v>
      </c>
    </row>
    <row r="4179" spans="1:5">
      <c r="A4179" t="s">
        <v>5898</v>
      </c>
      <c r="B4179" t="s">
        <v>5</v>
      </c>
      <c r="C4179" t="s">
        <v>1739</v>
      </c>
      <c r="D4179" t="s">
        <v>7009</v>
      </c>
      <c r="E4179" t="s">
        <v>1705</v>
      </c>
    </row>
    <row r="4180" spans="1:5">
      <c r="A4180" t="s">
        <v>5899</v>
      </c>
      <c r="B4180" t="s">
        <v>5</v>
      </c>
      <c r="C4180" t="s">
        <v>1739</v>
      </c>
      <c r="D4180" t="s">
        <v>7009</v>
      </c>
      <c r="E4180" t="s">
        <v>1706</v>
      </c>
    </row>
    <row r="4181" spans="1:5">
      <c r="A4181" t="s">
        <v>5900</v>
      </c>
      <c r="B4181" t="s">
        <v>5</v>
      </c>
      <c r="C4181" t="s">
        <v>1739</v>
      </c>
      <c r="D4181" t="s">
        <v>7009</v>
      </c>
      <c r="E4181" t="s">
        <v>1707</v>
      </c>
    </row>
    <row r="4182" spans="1:5">
      <c r="A4182" t="s">
        <v>5901</v>
      </c>
      <c r="B4182" t="s">
        <v>5</v>
      </c>
      <c r="C4182" t="s">
        <v>1739</v>
      </c>
      <c r="D4182" t="s">
        <v>7009</v>
      </c>
      <c r="E4182" t="s">
        <v>1708</v>
      </c>
    </row>
    <row r="4183" spans="1:5">
      <c r="A4183" t="s">
        <v>5902</v>
      </c>
      <c r="B4183" t="s">
        <v>5</v>
      </c>
      <c r="C4183" t="s">
        <v>1739</v>
      </c>
      <c r="D4183" t="s">
        <v>7009</v>
      </c>
      <c r="E4183" t="s">
        <v>1709</v>
      </c>
    </row>
    <row r="4184" spans="1:5">
      <c r="A4184" t="s">
        <v>5903</v>
      </c>
      <c r="B4184" t="s">
        <v>5</v>
      </c>
      <c r="C4184" t="s">
        <v>1739</v>
      </c>
      <c r="D4184" t="s">
        <v>7009</v>
      </c>
      <c r="E4184" t="s">
        <v>1710</v>
      </c>
    </row>
    <row r="4185" spans="1:5">
      <c r="A4185" t="s">
        <v>5904</v>
      </c>
      <c r="B4185" t="s">
        <v>5</v>
      </c>
      <c r="C4185" t="s">
        <v>1739</v>
      </c>
      <c r="D4185" t="s">
        <v>7009</v>
      </c>
      <c r="E4185" t="s">
        <v>1711</v>
      </c>
    </row>
    <row r="4186" spans="1:5">
      <c r="A4186" t="s">
        <v>5905</v>
      </c>
      <c r="B4186" t="s">
        <v>5</v>
      </c>
      <c r="C4186" t="s">
        <v>1739</v>
      </c>
      <c r="D4186" t="s">
        <v>7009</v>
      </c>
      <c r="E4186" t="s">
        <v>1712</v>
      </c>
    </row>
    <row r="4187" spans="1:5">
      <c r="A4187" t="s">
        <v>5906</v>
      </c>
      <c r="B4187" t="s">
        <v>5</v>
      </c>
      <c r="C4187" t="s">
        <v>1739</v>
      </c>
      <c r="D4187" t="s">
        <v>7009</v>
      </c>
      <c r="E4187" t="s">
        <v>1713</v>
      </c>
    </row>
    <row r="4188" spans="1:5">
      <c r="A4188" t="s">
        <v>5907</v>
      </c>
      <c r="B4188" t="s">
        <v>5</v>
      </c>
      <c r="C4188" t="s">
        <v>1739</v>
      </c>
      <c r="D4188" t="s">
        <v>7009</v>
      </c>
      <c r="E4188" t="s">
        <v>1714</v>
      </c>
    </row>
    <row r="4189" spans="1:5">
      <c r="A4189" t="s">
        <v>5908</v>
      </c>
      <c r="B4189" t="s">
        <v>5</v>
      </c>
      <c r="C4189" t="s">
        <v>1739</v>
      </c>
      <c r="D4189" t="s">
        <v>7009</v>
      </c>
      <c r="E4189" t="s">
        <v>1715</v>
      </c>
    </row>
    <row r="4190" spans="1:5">
      <c r="A4190" t="s">
        <v>5909</v>
      </c>
      <c r="B4190" t="s">
        <v>5</v>
      </c>
      <c r="C4190" t="s">
        <v>1739</v>
      </c>
      <c r="D4190" t="s">
        <v>7010</v>
      </c>
      <c r="E4190" t="s">
        <v>1702</v>
      </c>
    </row>
    <row r="4191" spans="1:5">
      <c r="A4191" t="s">
        <v>5910</v>
      </c>
      <c r="B4191" t="s">
        <v>5</v>
      </c>
      <c r="C4191" t="s">
        <v>1739</v>
      </c>
      <c r="D4191" t="s">
        <v>7010</v>
      </c>
      <c r="E4191" t="s">
        <v>1705</v>
      </c>
    </row>
    <row r="4192" spans="1:5">
      <c r="A4192" t="s">
        <v>5911</v>
      </c>
      <c r="B4192" t="s">
        <v>5</v>
      </c>
      <c r="C4192" t="s">
        <v>1739</v>
      </c>
      <c r="D4192" t="s">
        <v>7010</v>
      </c>
      <c r="E4192" t="s">
        <v>1706</v>
      </c>
    </row>
    <row r="4193" spans="1:5">
      <c r="A4193" t="s">
        <v>5912</v>
      </c>
      <c r="B4193" t="s">
        <v>5</v>
      </c>
      <c r="C4193" t="s">
        <v>1739</v>
      </c>
      <c r="D4193" t="s">
        <v>7010</v>
      </c>
      <c r="E4193" t="s">
        <v>1707</v>
      </c>
    </row>
    <row r="4194" spans="1:5">
      <c r="A4194" t="s">
        <v>5913</v>
      </c>
      <c r="B4194" t="s">
        <v>5</v>
      </c>
      <c r="C4194" t="s">
        <v>1739</v>
      </c>
      <c r="D4194" t="s">
        <v>7010</v>
      </c>
      <c r="E4194" t="s">
        <v>1708</v>
      </c>
    </row>
    <row r="4195" spans="1:5">
      <c r="A4195" t="s">
        <v>5914</v>
      </c>
      <c r="B4195" t="s">
        <v>5</v>
      </c>
      <c r="C4195" t="s">
        <v>1739</v>
      </c>
      <c r="D4195" t="s">
        <v>7010</v>
      </c>
      <c r="E4195" t="s">
        <v>1709</v>
      </c>
    </row>
    <row r="4196" spans="1:5">
      <c r="A4196" t="s">
        <v>5915</v>
      </c>
      <c r="B4196" t="s">
        <v>5</v>
      </c>
      <c r="C4196" t="s">
        <v>1739</v>
      </c>
      <c r="D4196" t="s">
        <v>7010</v>
      </c>
      <c r="E4196" t="s">
        <v>1710</v>
      </c>
    </row>
    <row r="4197" spans="1:5">
      <c r="A4197" t="s">
        <v>5916</v>
      </c>
      <c r="B4197" t="s">
        <v>5</v>
      </c>
      <c r="C4197" t="s">
        <v>1739</v>
      </c>
      <c r="D4197" t="s">
        <v>7010</v>
      </c>
      <c r="E4197" t="s">
        <v>1711</v>
      </c>
    </row>
    <row r="4198" spans="1:5">
      <c r="A4198" t="s">
        <v>5917</v>
      </c>
      <c r="B4198" t="s">
        <v>5</v>
      </c>
      <c r="C4198" t="s">
        <v>1739</v>
      </c>
      <c r="D4198" t="s">
        <v>7010</v>
      </c>
      <c r="E4198" t="s">
        <v>1712</v>
      </c>
    </row>
    <row r="4199" spans="1:5">
      <c r="A4199" t="s">
        <v>5918</v>
      </c>
      <c r="B4199" t="s">
        <v>5</v>
      </c>
      <c r="C4199" t="s">
        <v>1739</v>
      </c>
      <c r="D4199" t="s">
        <v>7010</v>
      </c>
      <c r="E4199" t="s">
        <v>1713</v>
      </c>
    </row>
    <row r="4200" spans="1:5">
      <c r="A4200" t="s">
        <v>5919</v>
      </c>
      <c r="B4200" t="s">
        <v>5</v>
      </c>
      <c r="C4200" t="s">
        <v>1739</v>
      </c>
      <c r="D4200" t="s">
        <v>7010</v>
      </c>
      <c r="E4200" t="s">
        <v>1714</v>
      </c>
    </row>
    <row r="4201" spans="1:5">
      <c r="A4201" t="s">
        <v>5920</v>
      </c>
      <c r="B4201" t="s">
        <v>5</v>
      </c>
      <c r="C4201" t="s">
        <v>1739</v>
      </c>
      <c r="D4201" t="s">
        <v>7010</v>
      </c>
      <c r="E4201" t="s">
        <v>1715</v>
      </c>
    </row>
    <row r="4202" spans="1:5">
      <c r="A4202" t="s">
        <v>5921</v>
      </c>
      <c r="B4202" t="s">
        <v>5</v>
      </c>
      <c r="C4202" t="s">
        <v>1739</v>
      </c>
      <c r="D4202" t="s">
        <v>7011</v>
      </c>
      <c r="E4202" t="s">
        <v>1702</v>
      </c>
    </row>
    <row r="4203" spans="1:5">
      <c r="A4203" t="s">
        <v>5922</v>
      </c>
      <c r="B4203" t="s">
        <v>5</v>
      </c>
      <c r="C4203" t="s">
        <v>1739</v>
      </c>
      <c r="D4203" t="s">
        <v>7011</v>
      </c>
      <c r="E4203" t="s">
        <v>1705</v>
      </c>
    </row>
    <row r="4204" spans="1:5">
      <c r="A4204" t="s">
        <v>5923</v>
      </c>
      <c r="B4204" t="s">
        <v>5</v>
      </c>
      <c r="C4204" t="s">
        <v>1739</v>
      </c>
      <c r="D4204" t="s">
        <v>7011</v>
      </c>
      <c r="E4204" t="s">
        <v>1706</v>
      </c>
    </row>
    <row r="4205" spans="1:5">
      <c r="A4205" t="s">
        <v>5924</v>
      </c>
      <c r="B4205" t="s">
        <v>5</v>
      </c>
      <c r="C4205" t="s">
        <v>1739</v>
      </c>
      <c r="D4205" t="s">
        <v>7011</v>
      </c>
      <c r="E4205" t="s">
        <v>1707</v>
      </c>
    </row>
    <row r="4206" spans="1:5">
      <c r="A4206" t="s">
        <v>5925</v>
      </c>
      <c r="B4206" t="s">
        <v>5</v>
      </c>
      <c r="C4206" t="s">
        <v>1739</v>
      </c>
      <c r="D4206" t="s">
        <v>7011</v>
      </c>
      <c r="E4206" t="s">
        <v>1708</v>
      </c>
    </row>
    <row r="4207" spans="1:5">
      <c r="A4207" t="s">
        <v>5926</v>
      </c>
      <c r="B4207" t="s">
        <v>5</v>
      </c>
      <c r="C4207" t="s">
        <v>1739</v>
      </c>
      <c r="D4207" t="s">
        <v>7011</v>
      </c>
      <c r="E4207" t="s">
        <v>1709</v>
      </c>
    </row>
    <row r="4208" spans="1:5">
      <c r="A4208" t="s">
        <v>5927</v>
      </c>
      <c r="B4208" t="s">
        <v>5</v>
      </c>
      <c r="C4208" t="s">
        <v>1739</v>
      </c>
      <c r="D4208" t="s">
        <v>7011</v>
      </c>
      <c r="E4208" t="s">
        <v>1710</v>
      </c>
    </row>
    <row r="4209" spans="1:5">
      <c r="A4209" t="s">
        <v>5928</v>
      </c>
      <c r="B4209" t="s">
        <v>5</v>
      </c>
      <c r="C4209" t="s">
        <v>1739</v>
      </c>
      <c r="D4209" t="s">
        <v>7011</v>
      </c>
      <c r="E4209" t="s">
        <v>1711</v>
      </c>
    </row>
    <row r="4210" spans="1:5">
      <c r="A4210" t="s">
        <v>5929</v>
      </c>
      <c r="B4210" t="s">
        <v>5</v>
      </c>
      <c r="C4210" t="s">
        <v>1739</v>
      </c>
      <c r="D4210" t="s">
        <v>7011</v>
      </c>
      <c r="E4210" t="s">
        <v>1712</v>
      </c>
    </row>
    <row r="4211" spans="1:5">
      <c r="A4211" t="s">
        <v>5930</v>
      </c>
      <c r="B4211" t="s">
        <v>5</v>
      </c>
      <c r="C4211" t="s">
        <v>1739</v>
      </c>
      <c r="D4211" t="s">
        <v>7011</v>
      </c>
      <c r="E4211" t="s">
        <v>1713</v>
      </c>
    </row>
    <row r="4212" spans="1:5">
      <c r="A4212" t="s">
        <v>5931</v>
      </c>
      <c r="B4212" t="s">
        <v>5</v>
      </c>
      <c r="C4212" t="s">
        <v>1739</v>
      </c>
      <c r="D4212" t="s">
        <v>7011</v>
      </c>
      <c r="E4212" t="s">
        <v>1714</v>
      </c>
    </row>
    <row r="4213" spans="1:5">
      <c r="A4213" t="s">
        <v>5932</v>
      </c>
      <c r="B4213" t="s">
        <v>5</v>
      </c>
      <c r="C4213" t="s">
        <v>1739</v>
      </c>
      <c r="D4213" t="s">
        <v>7011</v>
      </c>
      <c r="E4213" t="s">
        <v>1715</v>
      </c>
    </row>
    <row r="4214" spans="1:5">
      <c r="A4214" t="s">
        <v>5933</v>
      </c>
      <c r="B4214" t="s">
        <v>5</v>
      </c>
      <c r="C4214" t="s">
        <v>1739</v>
      </c>
      <c r="D4214" t="s">
        <v>7012</v>
      </c>
      <c r="E4214" t="s">
        <v>1702</v>
      </c>
    </row>
    <row r="4215" spans="1:5">
      <c r="A4215" t="s">
        <v>5934</v>
      </c>
      <c r="B4215" t="s">
        <v>5</v>
      </c>
      <c r="C4215" t="s">
        <v>1739</v>
      </c>
      <c r="D4215" t="s">
        <v>7012</v>
      </c>
      <c r="E4215" t="s">
        <v>1705</v>
      </c>
    </row>
    <row r="4216" spans="1:5">
      <c r="A4216" t="s">
        <v>5935</v>
      </c>
      <c r="B4216" t="s">
        <v>5</v>
      </c>
      <c r="C4216" t="s">
        <v>1739</v>
      </c>
      <c r="D4216" t="s">
        <v>7012</v>
      </c>
      <c r="E4216" t="s">
        <v>1706</v>
      </c>
    </row>
    <row r="4217" spans="1:5">
      <c r="A4217" t="s">
        <v>5936</v>
      </c>
      <c r="B4217" t="s">
        <v>5</v>
      </c>
      <c r="C4217" t="s">
        <v>1739</v>
      </c>
      <c r="D4217" t="s">
        <v>7012</v>
      </c>
      <c r="E4217" t="s">
        <v>1707</v>
      </c>
    </row>
    <row r="4218" spans="1:5">
      <c r="A4218" t="s">
        <v>5937</v>
      </c>
      <c r="B4218" t="s">
        <v>5</v>
      </c>
      <c r="C4218" t="s">
        <v>1739</v>
      </c>
      <c r="D4218" t="s">
        <v>7012</v>
      </c>
      <c r="E4218" t="s">
        <v>1708</v>
      </c>
    </row>
    <row r="4219" spans="1:5">
      <c r="A4219" t="s">
        <v>5938</v>
      </c>
      <c r="B4219" t="s">
        <v>5</v>
      </c>
      <c r="C4219" t="s">
        <v>1739</v>
      </c>
      <c r="D4219" t="s">
        <v>7012</v>
      </c>
      <c r="E4219" t="s">
        <v>1709</v>
      </c>
    </row>
    <row r="4220" spans="1:5">
      <c r="A4220" t="s">
        <v>5939</v>
      </c>
      <c r="B4220" t="s">
        <v>5</v>
      </c>
      <c r="C4220" t="s">
        <v>1739</v>
      </c>
      <c r="D4220" t="s">
        <v>7012</v>
      </c>
      <c r="E4220" t="s">
        <v>1710</v>
      </c>
    </row>
    <row r="4221" spans="1:5">
      <c r="A4221" t="s">
        <v>5940</v>
      </c>
      <c r="B4221" t="s">
        <v>5</v>
      </c>
      <c r="C4221" t="s">
        <v>1739</v>
      </c>
      <c r="D4221" t="s">
        <v>7012</v>
      </c>
      <c r="E4221" t="s">
        <v>1711</v>
      </c>
    </row>
    <row r="4222" spans="1:5">
      <c r="A4222" t="s">
        <v>5941</v>
      </c>
      <c r="B4222" t="s">
        <v>5</v>
      </c>
      <c r="C4222" t="s">
        <v>1739</v>
      </c>
      <c r="D4222" t="s">
        <v>7012</v>
      </c>
      <c r="E4222" t="s">
        <v>1712</v>
      </c>
    </row>
    <row r="4223" spans="1:5">
      <c r="A4223" t="s">
        <v>5942</v>
      </c>
      <c r="B4223" t="s">
        <v>5</v>
      </c>
      <c r="C4223" t="s">
        <v>1739</v>
      </c>
      <c r="D4223" t="s">
        <v>7012</v>
      </c>
      <c r="E4223" t="s">
        <v>1713</v>
      </c>
    </row>
    <row r="4224" spans="1:5">
      <c r="A4224" t="s">
        <v>5943</v>
      </c>
      <c r="B4224" t="s">
        <v>5</v>
      </c>
      <c r="C4224" t="s">
        <v>1739</v>
      </c>
      <c r="D4224" t="s">
        <v>7012</v>
      </c>
      <c r="E4224" t="s">
        <v>1714</v>
      </c>
    </row>
    <row r="4225" spans="1:5">
      <c r="A4225" t="s">
        <v>5944</v>
      </c>
      <c r="B4225" t="s">
        <v>5</v>
      </c>
      <c r="C4225" t="s">
        <v>1739</v>
      </c>
      <c r="D4225" t="s">
        <v>7012</v>
      </c>
      <c r="E4225" t="s">
        <v>1715</v>
      </c>
    </row>
    <row r="4226" spans="1:5">
      <c r="A4226" t="s">
        <v>5945</v>
      </c>
      <c r="B4226" t="s">
        <v>5</v>
      </c>
      <c r="C4226" t="s">
        <v>1739</v>
      </c>
      <c r="D4226" t="s">
        <v>7013</v>
      </c>
      <c r="E4226" t="s">
        <v>1702</v>
      </c>
    </row>
    <row r="4227" spans="1:5">
      <c r="A4227" t="s">
        <v>5946</v>
      </c>
      <c r="B4227" t="s">
        <v>5</v>
      </c>
      <c r="C4227" t="s">
        <v>1739</v>
      </c>
      <c r="D4227" t="s">
        <v>7013</v>
      </c>
      <c r="E4227" t="s">
        <v>1705</v>
      </c>
    </row>
    <row r="4228" spans="1:5">
      <c r="A4228" t="s">
        <v>5947</v>
      </c>
      <c r="B4228" t="s">
        <v>5</v>
      </c>
      <c r="C4228" t="s">
        <v>1739</v>
      </c>
      <c r="D4228" t="s">
        <v>7013</v>
      </c>
      <c r="E4228" t="s">
        <v>1706</v>
      </c>
    </row>
    <row r="4229" spans="1:5">
      <c r="A4229" t="s">
        <v>5948</v>
      </c>
      <c r="B4229" t="s">
        <v>5</v>
      </c>
      <c r="C4229" t="s">
        <v>1739</v>
      </c>
      <c r="D4229" t="s">
        <v>7013</v>
      </c>
      <c r="E4229" t="s">
        <v>1707</v>
      </c>
    </row>
    <row r="4230" spans="1:5">
      <c r="A4230" t="s">
        <v>5949</v>
      </c>
      <c r="B4230" t="s">
        <v>5</v>
      </c>
      <c r="C4230" t="s">
        <v>1739</v>
      </c>
      <c r="D4230" t="s">
        <v>7013</v>
      </c>
      <c r="E4230" t="s">
        <v>1708</v>
      </c>
    </row>
    <row r="4231" spans="1:5">
      <c r="A4231" t="s">
        <v>5950</v>
      </c>
      <c r="B4231" t="s">
        <v>5</v>
      </c>
      <c r="C4231" t="s">
        <v>1739</v>
      </c>
      <c r="D4231" t="s">
        <v>7013</v>
      </c>
      <c r="E4231" t="s">
        <v>1709</v>
      </c>
    </row>
    <row r="4232" spans="1:5">
      <c r="A4232" t="s">
        <v>5951</v>
      </c>
      <c r="B4232" t="s">
        <v>5</v>
      </c>
      <c r="C4232" t="s">
        <v>1739</v>
      </c>
      <c r="D4232" t="s">
        <v>7013</v>
      </c>
      <c r="E4232" t="s">
        <v>1710</v>
      </c>
    </row>
    <row r="4233" spans="1:5">
      <c r="A4233" t="s">
        <v>5952</v>
      </c>
      <c r="B4233" t="s">
        <v>5</v>
      </c>
      <c r="C4233" t="s">
        <v>1739</v>
      </c>
      <c r="D4233" t="s">
        <v>7013</v>
      </c>
      <c r="E4233" t="s">
        <v>1711</v>
      </c>
    </row>
    <row r="4234" spans="1:5">
      <c r="A4234" t="s">
        <v>5953</v>
      </c>
      <c r="B4234" t="s">
        <v>5</v>
      </c>
      <c r="C4234" t="s">
        <v>1739</v>
      </c>
      <c r="D4234" t="s">
        <v>7013</v>
      </c>
      <c r="E4234" t="s">
        <v>1712</v>
      </c>
    </row>
    <row r="4235" spans="1:5">
      <c r="A4235" t="s">
        <v>5954</v>
      </c>
      <c r="B4235" t="s">
        <v>5</v>
      </c>
      <c r="C4235" t="s">
        <v>1739</v>
      </c>
      <c r="D4235" t="s">
        <v>7013</v>
      </c>
      <c r="E4235" t="s">
        <v>1713</v>
      </c>
    </row>
    <row r="4236" spans="1:5">
      <c r="A4236" t="s">
        <v>5955</v>
      </c>
      <c r="B4236" t="s">
        <v>5</v>
      </c>
      <c r="C4236" t="s">
        <v>1739</v>
      </c>
      <c r="D4236" t="s">
        <v>7013</v>
      </c>
      <c r="E4236" t="s">
        <v>1714</v>
      </c>
    </row>
    <row r="4237" spans="1:5">
      <c r="A4237" t="s">
        <v>5956</v>
      </c>
      <c r="B4237" t="s">
        <v>5</v>
      </c>
      <c r="C4237" t="s">
        <v>1739</v>
      </c>
      <c r="D4237" t="s">
        <v>7013</v>
      </c>
      <c r="E4237" t="s">
        <v>1715</v>
      </c>
    </row>
    <row r="4238" spans="1:5">
      <c r="A4238" t="s">
        <v>5957</v>
      </c>
      <c r="B4238" t="s">
        <v>5</v>
      </c>
      <c r="C4238" t="s">
        <v>1739</v>
      </c>
      <c r="D4238" t="s">
        <v>7014</v>
      </c>
      <c r="E4238" t="s">
        <v>1702</v>
      </c>
    </row>
    <row r="4239" spans="1:5">
      <c r="A4239" t="s">
        <v>5958</v>
      </c>
      <c r="B4239" t="s">
        <v>5</v>
      </c>
      <c r="C4239" t="s">
        <v>1739</v>
      </c>
      <c r="D4239" t="s">
        <v>7014</v>
      </c>
      <c r="E4239" t="s">
        <v>1705</v>
      </c>
    </row>
    <row r="4240" spans="1:5">
      <c r="A4240" t="s">
        <v>5959</v>
      </c>
      <c r="B4240" t="s">
        <v>5</v>
      </c>
      <c r="C4240" t="s">
        <v>1739</v>
      </c>
      <c r="D4240" t="s">
        <v>7014</v>
      </c>
      <c r="E4240" t="s">
        <v>1706</v>
      </c>
    </row>
    <row r="4241" spans="1:5">
      <c r="A4241" t="s">
        <v>5960</v>
      </c>
      <c r="B4241" t="s">
        <v>5</v>
      </c>
      <c r="C4241" t="s">
        <v>1739</v>
      </c>
      <c r="D4241" t="s">
        <v>7014</v>
      </c>
      <c r="E4241" t="s">
        <v>1707</v>
      </c>
    </row>
    <row r="4242" spans="1:5">
      <c r="A4242" t="s">
        <v>5961</v>
      </c>
      <c r="B4242" t="s">
        <v>5</v>
      </c>
      <c r="C4242" t="s">
        <v>1739</v>
      </c>
      <c r="D4242" t="s">
        <v>7014</v>
      </c>
      <c r="E4242" t="s">
        <v>1708</v>
      </c>
    </row>
    <row r="4243" spans="1:5">
      <c r="A4243" t="s">
        <v>5962</v>
      </c>
      <c r="B4243" t="s">
        <v>5</v>
      </c>
      <c r="C4243" t="s">
        <v>1739</v>
      </c>
      <c r="D4243" t="s">
        <v>7014</v>
      </c>
      <c r="E4243" t="s">
        <v>1709</v>
      </c>
    </row>
    <row r="4244" spans="1:5">
      <c r="A4244" t="s">
        <v>5963</v>
      </c>
      <c r="B4244" t="s">
        <v>5</v>
      </c>
      <c r="C4244" t="s">
        <v>1739</v>
      </c>
      <c r="D4244" t="s">
        <v>7014</v>
      </c>
      <c r="E4244" t="s">
        <v>1710</v>
      </c>
    </row>
    <row r="4245" spans="1:5">
      <c r="A4245" t="s">
        <v>5964</v>
      </c>
      <c r="B4245" t="s">
        <v>5</v>
      </c>
      <c r="C4245" t="s">
        <v>1739</v>
      </c>
      <c r="D4245" t="s">
        <v>7014</v>
      </c>
      <c r="E4245" t="s">
        <v>1711</v>
      </c>
    </row>
    <row r="4246" spans="1:5">
      <c r="A4246" t="s">
        <v>5965</v>
      </c>
      <c r="B4246" t="s">
        <v>5</v>
      </c>
      <c r="C4246" t="s">
        <v>1739</v>
      </c>
      <c r="D4246" t="s">
        <v>7014</v>
      </c>
      <c r="E4246" t="s">
        <v>1712</v>
      </c>
    </row>
    <row r="4247" spans="1:5">
      <c r="A4247" t="s">
        <v>5966</v>
      </c>
      <c r="B4247" t="s">
        <v>5</v>
      </c>
      <c r="C4247" t="s">
        <v>1739</v>
      </c>
      <c r="D4247" t="s">
        <v>7014</v>
      </c>
      <c r="E4247" t="s">
        <v>1713</v>
      </c>
    </row>
    <row r="4248" spans="1:5">
      <c r="A4248" t="s">
        <v>5967</v>
      </c>
      <c r="B4248" t="s">
        <v>5</v>
      </c>
      <c r="C4248" t="s">
        <v>1739</v>
      </c>
      <c r="D4248" t="s">
        <v>7014</v>
      </c>
      <c r="E4248" t="s">
        <v>1714</v>
      </c>
    </row>
    <row r="4249" spans="1:5">
      <c r="A4249" t="s">
        <v>5968</v>
      </c>
      <c r="B4249" t="s">
        <v>5</v>
      </c>
      <c r="C4249" t="s">
        <v>1739</v>
      </c>
      <c r="D4249" t="s">
        <v>7014</v>
      </c>
      <c r="E4249" t="s">
        <v>1715</v>
      </c>
    </row>
    <row r="4250" spans="1:5">
      <c r="A4250" t="s">
        <v>5969</v>
      </c>
      <c r="B4250" t="s">
        <v>5</v>
      </c>
      <c r="C4250" t="s">
        <v>1739</v>
      </c>
      <c r="D4250" t="s">
        <v>7015</v>
      </c>
      <c r="E4250" t="s">
        <v>1702</v>
      </c>
    </row>
    <row r="4251" spans="1:5">
      <c r="A4251" t="s">
        <v>5970</v>
      </c>
      <c r="B4251" t="s">
        <v>5</v>
      </c>
      <c r="C4251" t="s">
        <v>1739</v>
      </c>
      <c r="D4251" t="s">
        <v>7015</v>
      </c>
      <c r="E4251" t="s">
        <v>1705</v>
      </c>
    </row>
    <row r="4252" spans="1:5">
      <c r="A4252" t="s">
        <v>5971</v>
      </c>
      <c r="B4252" t="s">
        <v>5</v>
      </c>
      <c r="C4252" t="s">
        <v>1739</v>
      </c>
      <c r="D4252" t="s">
        <v>7015</v>
      </c>
      <c r="E4252" t="s">
        <v>1706</v>
      </c>
    </row>
    <row r="4253" spans="1:5">
      <c r="A4253" t="s">
        <v>5972</v>
      </c>
      <c r="B4253" t="s">
        <v>5</v>
      </c>
      <c r="C4253" t="s">
        <v>1739</v>
      </c>
      <c r="D4253" t="s">
        <v>7015</v>
      </c>
      <c r="E4253" t="s">
        <v>1707</v>
      </c>
    </row>
    <row r="4254" spans="1:5">
      <c r="A4254" t="s">
        <v>5973</v>
      </c>
      <c r="B4254" t="s">
        <v>5</v>
      </c>
      <c r="C4254" t="s">
        <v>1739</v>
      </c>
      <c r="D4254" t="s">
        <v>7015</v>
      </c>
      <c r="E4254" t="s">
        <v>1708</v>
      </c>
    </row>
    <row r="4255" spans="1:5">
      <c r="A4255" t="s">
        <v>5974</v>
      </c>
      <c r="B4255" t="s">
        <v>5</v>
      </c>
      <c r="C4255" t="s">
        <v>1739</v>
      </c>
      <c r="D4255" t="s">
        <v>7015</v>
      </c>
      <c r="E4255" t="s">
        <v>1709</v>
      </c>
    </row>
    <row r="4256" spans="1:5">
      <c r="A4256" t="s">
        <v>5975</v>
      </c>
      <c r="B4256" t="s">
        <v>5</v>
      </c>
      <c r="C4256" t="s">
        <v>1739</v>
      </c>
      <c r="D4256" t="s">
        <v>7015</v>
      </c>
      <c r="E4256" t="s">
        <v>1710</v>
      </c>
    </row>
    <row r="4257" spans="1:5">
      <c r="A4257" t="s">
        <v>5976</v>
      </c>
      <c r="B4257" t="s">
        <v>5</v>
      </c>
      <c r="C4257" t="s">
        <v>1739</v>
      </c>
      <c r="D4257" t="s">
        <v>7015</v>
      </c>
      <c r="E4257" t="s">
        <v>1711</v>
      </c>
    </row>
    <row r="4258" spans="1:5">
      <c r="A4258" t="s">
        <v>5977</v>
      </c>
      <c r="B4258" t="s">
        <v>5</v>
      </c>
      <c r="C4258" t="s">
        <v>1739</v>
      </c>
      <c r="D4258" t="s">
        <v>7015</v>
      </c>
      <c r="E4258" t="s">
        <v>1712</v>
      </c>
    </row>
    <row r="4259" spans="1:5">
      <c r="A4259" t="s">
        <v>5978</v>
      </c>
      <c r="B4259" t="s">
        <v>5</v>
      </c>
      <c r="C4259" t="s">
        <v>1739</v>
      </c>
      <c r="D4259" t="s">
        <v>7015</v>
      </c>
      <c r="E4259" t="s">
        <v>1713</v>
      </c>
    </row>
    <row r="4260" spans="1:5">
      <c r="A4260" t="s">
        <v>5979</v>
      </c>
      <c r="B4260" t="s">
        <v>5</v>
      </c>
      <c r="C4260" t="s">
        <v>1739</v>
      </c>
      <c r="D4260" t="s">
        <v>7015</v>
      </c>
      <c r="E4260" t="s">
        <v>1714</v>
      </c>
    </row>
    <row r="4261" spans="1:5">
      <c r="A4261" t="s">
        <v>5980</v>
      </c>
      <c r="B4261" t="s">
        <v>5</v>
      </c>
      <c r="C4261" t="s">
        <v>1739</v>
      </c>
      <c r="D4261" t="s">
        <v>7015</v>
      </c>
      <c r="E4261" t="s">
        <v>1715</v>
      </c>
    </row>
    <row r="4262" spans="1:5">
      <c r="A4262" t="s">
        <v>5981</v>
      </c>
      <c r="B4262" t="s">
        <v>5</v>
      </c>
      <c r="C4262" t="s">
        <v>1739</v>
      </c>
      <c r="D4262" t="s">
        <v>7016</v>
      </c>
      <c r="E4262" t="s">
        <v>1702</v>
      </c>
    </row>
    <row r="4263" spans="1:5">
      <c r="A4263" t="s">
        <v>5982</v>
      </c>
      <c r="B4263" t="s">
        <v>5</v>
      </c>
      <c r="C4263" t="s">
        <v>1739</v>
      </c>
      <c r="D4263" t="s">
        <v>7016</v>
      </c>
      <c r="E4263" t="s">
        <v>1705</v>
      </c>
    </row>
    <row r="4264" spans="1:5">
      <c r="A4264" t="s">
        <v>5983</v>
      </c>
      <c r="B4264" t="s">
        <v>5</v>
      </c>
      <c r="C4264" t="s">
        <v>1739</v>
      </c>
      <c r="D4264" t="s">
        <v>7016</v>
      </c>
      <c r="E4264" t="s">
        <v>1706</v>
      </c>
    </row>
    <row r="4265" spans="1:5">
      <c r="A4265" t="s">
        <v>5984</v>
      </c>
      <c r="B4265" t="s">
        <v>5</v>
      </c>
      <c r="C4265" t="s">
        <v>1739</v>
      </c>
      <c r="D4265" t="s">
        <v>7016</v>
      </c>
      <c r="E4265" t="s">
        <v>1707</v>
      </c>
    </row>
    <row r="4266" spans="1:5">
      <c r="A4266" t="s">
        <v>5985</v>
      </c>
      <c r="B4266" t="s">
        <v>5</v>
      </c>
      <c r="C4266" t="s">
        <v>1739</v>
      </c>
      <c r="D4266" t="s">
        <v>7016</v>
      </c>
      <c r="E4266" t="s">
        <v>1708</v>
      </c>
    </row>
    <row r="4267" spans="1:5">
      <c r="A4267" t="s">
        <v>5986</v>
      </c>
      <c r="B4267" t="s">
        <v>5</v>
      </c>
      <c r="C4267" t="s">
        <v>1739</v>
      </c>
      <c r="D4267" t="s">
        <v>7016</v>
      </c>
      <c r="E4267" t="s">
        <v>1709</v>
      </c>
    </row>
    <row r="4268" spans="1:5">
      <c r="A4268" t="s">
        <v>5987</v>
      </c>
      <c r="B4268" t="s">
        <v>5</v>
      </c>
      <c r="C4268" t="s">
        <v>1739</v>
      </c>
      <c r="D4268" t="s">
        <v>7016</v>
      </c>
      <c r="E4268" t="s">
        <v>1710</v>
      </c>
    </row>
    <row r="4269" spans="1:5">
      <c r="A4269" t="s">
        <v>5988</v>
      </c>
      <c r="B4269" t="s">
        <v>5</v>
      </c>
      <c r="C4269" t="s">
        <v>1739</v>
      </c>
      <c r="D4269" t="s">
        <v>7016</v>
      </c>
      <c r="E4269" t="s">
        <v>1711</v>
      </c>
    </row>
    <row r="4270" spans="1:5">
      <c r="A4270" t="s">
        <v>5989</v>
      </c>
      <c r="B4270" t="s">
        <v>5</v>
      </c>
      <c r="C4270" t="s">
        <v>1739</v>
      </c>
      <c r="D4270" t="s">
        <v>7016</v>
      </c>
      <c r="E4270" t="s">
        <v>1712</v>
      </c>
    </row>
    <row r="4271" spans="1:5">
      <c r="A4271" t="s">
        <v>5990</v>
      </c>
      <c r="B4271" t="s">
        <v>5</v>
      </c>
      <c r="C4271" t="s">
        <v>1739</v>
      </c>
      <c r="D4271" t="s">
        <v>7016</v>
      </c>
      <c r="E4271" t="s">
        <v>1713</v>
      </c>
    </row>
    <row r="4272" spans="1:5">
      <c r="A4272" t="s">
        <v>5991</v>
      </c>
      <c r="B4272" t="s">
        <v>5</v>
      </c>
      <c r="C4272" t="s">
        <v>1739</v>
      </c>
      <c r="D4272" t="s">
        <v>7016</v>
      </c>
      <c r="E4272" t="s">
        <v>1714</v>
      </c>
    </row>
    <row r="4273" spans="1:5">
      <c r="A4273" t="s">
        <v>5992</v>
      </c>
      <c r="B4273" t="s">
        <v>5</v>
      </c>
      <c r="C4273" t="s">
        <v>1739</v>
      </c>
      <c r="D4273" t="s">
        <v>7016</v>
      </c>
      <c r="E4273" t="s">
        <v>1715</v>
      </c>
    </row>
    <row r="4274" spans="1:5">
      <c r="A4274" t="s">
        <v>5993</v>
      </c>
      <c r="B4274" t="s">
        <v>5</v>
      </c>
      <c r="C4274" t="s">
        <v>1739</v>
      </c>
      <c r="D4274" t="s">
        <v>7017</v>
      </c>
      <c r="E4274" t="s">
        <v>1702</v>
      </c>
    </row>
    <row r="4275" spans="1:5">
      <c r="A4275" t="s">
        <v>5994</v>
      </c>
      <c r="B4275" t="s">
        <v>5</v>
      </c>
      <c r="C4275" t="s">
        <v>1739</v>
      </c>
      <c r="D4275" t="s">
        <v>7017</v>
      </c>
      <c r="E4275" t="s">
        <v>1705</v>
      </c>
    </row>
    <row r="4276" spans="1:5">
      <c r="A4276" t="s">
        <v>5995</v>
      </c>
      <c r="B4276" t="s">
        <v>5</v>
      </c>
      <c r="C4276" t="s">
        <v>1739</v>
      </c>
      <c r="D4276" t="s">
        <v>7017</v>
      </c>
      <c r="E4276" t="s">
        <v>1706</v>
      </c>
    </row>
    <row r="4277" spans="1:5">
      <c r="A4277" t="s">
        <v>5996</v>
      </c>
      <c r="B4277" t="s">
        <v>5</v>
      </c>
      <c r="C4277" t="s">
        <v>1739</v>
      </c>
      <c r="D4277" t="s">
        <v>7017</v>
      </c>
      <c r="E4277" t="s">
        <v>1707</v>
      </c>
    </row>
    <row r="4278" spans="1:5">
      <c r="A4278" t="s">
        <v>5997</v>
      </c>
      <c r="B4278" t="s">
        <v>5</v>
      </c>
      <c r="C4278" t="s">
        <v>1739</v>
      </c>
      <c r="D4278" t="s">
        <v>7017</v>
      </c>
      <c r="E4278" t="s">
        <v>1708</v>
      </c>
    </row>
    <row r="4279" spans="1:5">
      <c r="A4279" t="s">
        <v>5998</v>
      </c>
      <c r="B4279" t="s">
        <v>5</v>
      </c>
      <c r="C4279" t="s">
        <v>1739</v>
      </c>
      <c r="D4279" t="s">
        <v>7017</v>
      </c>
      <c r="E4279" t="s">
        <v>1709</v>
      </c>
    </row>
    <row r="4280" spans="1:5">
      <c r="A4280" t="s">
        <v>5999</v>
      </c>
      <c r="B4280" t="s">
        <v>5</v>
      </c>
      <c r="C4280" t="s">
        <v>1739</v>
      </c>
      <c r="D4280" t="s">
        <v>7017</v>
      </c>
      <c r="E4280" t="s">
        <v>1710</v>
      </c>
    </row>
    <row r="4281" spans="1:5">
      <c r="A4281" t="s">
        <v>6000</v>
      </c>
      <c r="B4281" t="s">
        <v>5</v>
      </c>
      <c r="C4281" t="s">
        <v>1739</v>
      </c>
      <c r="D4281" t="s">
        <v>7017</v>
      </c>
      <c r="E4281" t="s">
        <v>1711</v>
      </c>
    </row>
    <row r="4282" spans="1:5">
      <c r="A4282" t="s">
        <v>6001</v>
      </c>
      <c r="B4282" t="s">
        <v>5</v>
      </c>
      <c r="C4282" t="s">
        <v>1739</v>
      </c>
      <c r="D4282" t="s">
        <v>7017</v>
      </c>
      <c r="E4282" t="s">
        <v>1712</v>
      </c>
    </row>
    <row r="4283" spans="1:5">
      <c r="A4283" t="s">
        <v>6002</v>
      </c>
      <c r="B4283" t="s">
        <v>5</v>
      </c>
      <c r="C4283" t="s">
        <v>1739</v>
      </c>
      <c r="D4283" t="s">
        <v>7017</v>
      </c>
      <c r="E4283" t="s">
        <v>1713</v>
      </c>
    </row>
    <row r="4284" spans="1:5">
      <c r="A4284" t="s">
        <v>6003</v>
      </c>
      <c r="B4284" t="s">
        <v>5</v>
      </c>
      <c r="C4284" t="s">
        <v>1739</v>
      </c>
      <c r="D4284" t="s">
        <v>7017</v>
      </c>
      <c r="E4284" t="s">
        <v>1714</v>
      </c>
    </row>
    <row r="4285" spans="1:5">
      <c r="A4285" t="s">
        <v>6004</v>
      </c>
      <c r="B4285" t="s">
        <v>5</v>
      </c>
      <c r="C4285" t="s">
        <v>1739</v>
      </c>
      <c r="D4285" t="s">
        <v>7017</v>
      </c>
      <c r="E4285" t="s">
        <v>1715</v>
      </c>
    </row>
    <row r="4286" spans="1:5">
      <c r="A4286" t="s">
        <v>6005</v>
      </c>
      <c r="B4286" t="s">
        <v>5</v>
      </c>
      <c r="C4286" t="s">
        <v>1739</v>
      </c>
      <c r="D4286" t="s">
        <v>7018</v>
      </c>
      <c r="E4286" t="s">
        <v>1702</v>
      </c>
    </row>
    <row r="4287" spans="1:5">
      <c r="A4287" t="s">
        <v>6006</v>
      </c>
      <c r="B4287" t="s">
        <v>5</v>
      </c>
      <c r="C4287" t="s">
        <v>1739</v>
      </c>
      <c r="D4287" t="s">
        <v>7018</v>
      </c>
      <c r="E4287" t="s">
        <v>1705</v>
      </c>
    </row>
    <row r="4288" spans="1:5">
      <c r="A4288" t="s">
        <v>6007</v>
      </c>
      <c r="B4288" t="s">
        <v>5</v>
      </c>
      <c r="C4288" t="s">
        <v>1739</v>
      </c>
      <c r="D4288" t="s">
        <v>7018</v>
      </c>
      <c r="E4288" t="s">
        <v>1706</v>
      </c>
    </row>
    <row r="4289" spans="1:5">
      <c r="A4289" t="s">
        <v>6008</v>
      </c>
      <c r="B4289" t="s">
        <v>5</v>
      </c>
      <c r="C4289" t="s">
        <v>1739</v>
      </c>
      <c r="D4289" t="s">
        <v>7018</v>
      </c>
      <c r="E4289" t="s">
        <v>1707</v>
      </c>
    </row>
    <row r="4290" spans="1:5">
      <c r="A4290" t="s">
        <v>6009</v>
      </c>
      <c r="B4290" t="s">
        <v>5</v>
      </c>
      <c r="C4290" t="s">
        <v>1739</v>
      </c>
      <c r="D4290" t="s">
        <v>7018</v>
      </c>
      <c r="E4290" t="s">
        <v>1708</v>
      </c>
    </row>
    <row r="4291" spans="1:5">
      <c r="A4291" t="s">
        <v>6010</v>
      </c>
      <c r="B4291" t="s">
        <v>5</v>
      </c>
      <c r="C4291" t="s">
        <v>1739</v>
      </c>
      <c r="D4291" t="s">
        <v>7018</v>
      </c>
      <c r="E4291" t="s">
        <v>1709</v>
      </c>
    </row>
    <row r="4292" spans="1:5">
      <c r="A4292" t="s">
        <v>6011</v>
      </c>
      <c r="B4292" t="s">
        <v>5</v>
      </c>
      <c r="C4292" t="s">
        <v>1739</v>
      </c>
      <c r="D4292" t="s">
        <v>7018</v>
      </c>
      <c r="E4292" t="s">
        <v>1710</v>
      </c>
    </row>
    <row r="4293" spans="1:5">
      <c r="A4293" t="s">
        <v>6012</v>
      </c>
      <c r="B4293" t="s">
        <v>5</v>
      </c>
      <c r="C4293" t="s">
        <v>1739</v>
      </c>
      <c r="D4293" t="s">
        <v>7018</v>
      </c>
      <c r="E4293" t="s">
        <v>1711</v>
      </c>
    </row>
    <row r="4294" spans="1:5">
      <c r="A4294" t="s">
        <v>6013</v>
      </c>
      <c r="B4294" t="s">
        <v>5</v>
      </c>
      <c r="C4294" t="s">
        <v>1739</v>
      </c>
      <c r="D4294" t="s">
        <v>7018</v>
      </c>
      <c r="E4294" t="s">
        <v>1712</v>
      </c>
    </row>
    <row r="4295" spans="1:5">
      <c r="A4295" t="s">
        <v>6014</v>
      </c>
      <c r="B4295" t="s">
        <v>5</v>
      </c>
      <c r="C4295" t="s">
        <v>1739</v>
      </c>
      <c r="D4295" t="s">
        <v>7018</v>
      </c>
      <c r="E4295" t="s">
        <v>1713</v>
      </c>
    </row>
    <row r="4296" spans="1:5">
      <c r="A4296" t="s">
        <v>6015</v>
      </c>
      <c r="B4296" t="s">
        <v>5</v>
      </c>
      <c r="C4296" t="s">
        <v>1739</v>
      </c>
      <c r="D4296" t="s">
        <v>7018</v>
      </c>
      <c r="E4296" t="s">
        <v>1714</v>
      </c>
    </row>
    <row r="4297" spans="1:5">
      <c r="A4297" t="s">
        <v>6016</v>
      </c>
      <c r="B4297" t="s">
        <v>5</v>
      </c>
      <c r="C4297" t="s">
        <v>1739</v>
      </c>
      <c r="D4297" t="s">
        <v>7018</v>
      </c>
      <c r="E4297" t="s">
        <v>1715</v>
      </c>
    </row>
    <row r="4298" spans="1:5">
      <c r="A4298" t="s">
        <v>6017</v>
      </c>
      <c r="B4298" t="s">
        <v>5</v>
      </c>
      <c r="C4298" t="s">
        <v>1739</v>
      </c>
      <c r="D4298" t="s">
        <v>7019</v>
      </c>
      <c r="E4298" t="s">
        <v>1702</v>
      </c>
    </row>
    <row r="4299" spans="1:5">
      <c r="A4299" t="s">
        <v>6018</v>
      </c>
      <c r="B4299" t="s">
        <v>5</v>
      </c>
      <c r="C4299" t="s">
        <v>1739</v>
      </c>
      <c r="D4299" t="s">
        <v>7019</v>
      </c>
      <c r="E4299" t="s">
        <v>1705</v>
      </c>
    </row>
    <row r="4300" spans="1:5">
      <c r="A4300" t="s">
        <v>6019</v>
      </c>
      <c r="B4300" t="s">
        <v>5</v>
      </c>
      <c r="C4300" t="s">
        <v>1739</v>
      </c>
      <c r="D4300" t="s">
        <v>7019</v>
      </c>
      <c r="E4300" t="s">
        <v>1706</v>
      </c>
    </row>
    <row r="4301" spans="1:5">
      <c r="A4301" t="s">
        <v>6020</v>
      </c>
      <c r="B4301" t="s">
        <v>5</v>
      </c>
      <c r="C4301" t="s">
        <v>1739</v>
      </c>
      <c r="D4301" t="s">
        <v>7019</v>
      </c>
      <c r="E4301" t="s">
        <v>1707</v>
      </c>
    </row>
    <row r="4302" spans="1:5">
      <c r="A4302" t="s">
        <v>6021</v>
      </c>
      <c r="B4302" t="s">
        <v>5</v>
      </c>
      <c r="C4302" t="s">
        <v>1739</v>
      </c>
      <c r="D4302" t="s">
        <v>7019</v>
      </c>
      <c r="E4302" t="s">
        <v>1708</v>
      </c>
    </row>
    <row r="4303" spans="1:5">
      <c r="A4303" t="s">
        <v>6022</v>
      </c>
      <c r="B4303" t="s">
        <v>5</v>
      </c>
      <c r="C4303" t="s">
        <v>1739</v>
      </c>
      <c r="D4303" t="s">
        <v>7019</v>
      </c>
      <c r="E4303" t="s">
        <v>1709</v>
      </c>
    </row>
    <row r="4304" spans="1:5">
      <c r="A4304" t="s">
        <v>6023</v>
      </c>
      <c r="B4304" t="s">
        <v>5</v>
      </c>
      <c r="C4304" t="s">
        <v>1739</v>
      </c>
      <c r="D4304" t="s">
        <v>7019</v>
      </c>
      <c r="E4304" t="s">
        <v>1710</v>
      </c>
    </row>
    <row r="4305" spans="1:5">
      <c r="A4305" t="s">
        <v>6024</v>
      </c>
      <c r="B4305" t="s">
        <v>5</v>
      </c>
      <c r="C4305" t="s">
        <v>1739</v>
      </c>
      <c r="D4305" t="s">
        <v>7019</v>
      </c>
      <c r="E4305" t="s">
        <v>1711</v>
      </c>
    </row>
    <row r="4306" spans="1:5">
      <c r="A4306" t="s">
        <v>6025</v>
      </c>
      <c r="B4306" t="s">
        <v>5</v>
      </c>
      <c r="C4306" t="s">
        <v>1739</v>
      </c>
      <c r="D4306" t="s">
        <v>7019</v>
      </c>
      <c r="E4306" t="s">
        <v>1712</v>
      </c>
    </row>
    <row r="4307" spans="1:5">
      <c r="A4307" t="s">
        <v>6026</v>
      </c>
      <c r="B4307" t="s">
        <v>5</v>
      </c>
      <c r="C4307" t="s">
        <v>1739</v>
      </c>
      <c r="D4307" t="s">
        <v>7019</v>
      </c>
      <c r="E4307" t="s">
        <v>1713</v>
      </c>
    </row>
    <row r="4308" spans="1:5">
      <c r="A4308" t="s">
        <v>6027</v>
      </c>
      <c r="B4308" t="s">
        <v>5</v>
      </c>
      <c r="C4308" t="s">
        <v>1739</v>
      </c>
      <c r="D4308" t="s">
        <v>7019</v>
      </c>
      <c r="E4308" t="s">
        <v>1714</v>
      </c>
    </row>
    <row r="4309" spans="1:5">
      <c r="A4309" t="s">
        <v>6028</v>
      </c>
      <c r="B4309" t="s">
        <v>5</v>
      </c>
      <c r="C4309" t="s">
        <v>1739</v>
      </c>
      <c r="D4309" t="s">
        <v>7019</v>
      </c>
      <c r="E4309" t="s">
        <v>1715</v>
      </c>
    </row>
    <row r="4310" spans="1:5">
      <c r="A4310" t="s">
        <v>6029</v>
      </c>
      <c r="B4310" t="s">
        <v>5</v>
      </c>
      <c r="C4310" t="s">
        <v>1739</v>
      </c>
      <c r="D4310" t="s">
        <v>7020</v>
      </c>
      <c r="E4310" t="s">
        <v>1702</v>
      </c>
    </row>
    <row r="4311" spans="1:5">
      <c r="A4311" t="s">
        <v>6030</v>
      </c>
      <c r="B4311" t="s">
        <v>5</v>
      </c>
      <c r="C4311" t="s">
        <v>1739</v>
      </c>
      <c r="D4311" t="s">
        <v>7020</v>
      </c>
      <c r="E4311" t="s">
        <v>1705</v>
      </c>
    </row>
    <row r="4312" spans="1:5">
      <c r="A4312" t="s">
        <v>6031</v>
      </c>
      <c r="B4312" t="s">
        <v>5</v>
      </c>
      <c r="C4312" t="s">
        <v>1739</v>
      </c>
      <c r="D4312" t="s">
        <v>7020</v>
      </c>
      <c r="E4312" t="s">
        <v>1706</v>
      </c>
    </row>
    <row r="4313" spans="1:5">
      <c r="A4313" t="s">
        <v>6032</v>
      </c>
      <c r="B4313" t="s">
        <v>5</v>
      </c>
      <c r="C4313" t="s">
        <v>1739</v>
      </c>
      <c r="D4313" t="s">
        <v>7020</v>
      </c>
      <c r="E4313" t="s">
        <v>1707</v>
      </c>
    </row>
    <row r="4314" spans="1:5">
      <c r="A4314" t="s">
        <v>6033</v>
      </c>
      <c r="B4314" t="s">
        <v>5</v>
      </c>
      <c r="C4314" t="s">
        <v>1739</v>
      </c>
      <c r="D4314" t="s">
        <v>7020</v>
      </c>
      <c r="E4314" t="s">
        <v>1708</v>
      </c>
    </row>
    <row r="4315" spans="1:5">
      <c r="A4315" t="s">
        <v>6034</v>
      </c>
      <c r="B4315" t="s">
        <v>5</v>
      </c>
      <c r="C4315" t="s">
        <v>1739</v>
      </c>
      <c r="D4315" t="s">
        <v>7020</v>
      </c>
      <c r="E4315" t="s">
        <v>1709</v>
      </c>
    </row>
    <row r="4316" spans="1:5">
      <c r="A4316" t="s">
        <v>6035</v>
      </c>
      <c r="B4316" t="s">
        <v>5</v>
      </c>
      <c r="C4316" t="s">
        <v>1739</v>
      </c>
      <c r="D4316" t="s">
        <v>7020</v>
      </c>
      <c r="E4316" t="s">
        <v>1710</v>
      </c>
    </row>
    <row r="4317" spans="1:5">
      <c r="A4317" t="s">
        <v>6036</v>
      </c>
      <c r="B4317" t="s">
        <v>5</v>
      </c>
      <c r="C4317" t="s">
        <v>1739</v>
      </c>
      <c r="D4317" t="s">
        <v>7020</v>
      </c>
      <c r="E4317" t="s">
        <v>1711</v>
      </c>
    </row>
    <row r="4318" spans="1:5">
      <c r="A4318" t="s">
        <v>6037</v>
      </c>
      <c r="B4318" t="s">
        <v>5</v>
      </c>
      <c r="C4318" t="s">
        <v>1739</v>
      </c>
      <c r="D4318" t="s">
        <v>7020</v>
      </c>
      <c r="E4318" t="s">
        <v>1712</v>
      </c>
    </row>
    <row r="4319" spans="1:5">
      <c r="A4319" t="s">
        <v>6038</v>
      </c>
      <c r="B4319" t="s">
        <v>5</v>
      </c>
      <c r="C4319" t="s">
        <v>1739</v>
      </c>
      <c r="D4319" t="s">
        <v>7020</v>
      </c>
      <c r="E4319" t="s">
        <v>1713</v>
      </c>
    </row>
    <row r="4320" spans="1:5">
      <c r="A4320" t="s">
        <v>6039</v>
      </c>
      <c r="B4320" t="s">
        <v>5</v>
      </c>
      <c r="C4320" t="s">
        <v>1739</v>
      </c>
      <c r="D4320" t="s">
        <v>7020</v>
      </c>
      <c r="E4320" t="s">
        <v>1714</v>
      </c>
    </row>
    <row r="4321" spans="1:5">
      <c r="A4321" t="s">
        <v>6040</v>
      </c>
      <c r="B4321" t="s">
        <v>5</v>
      </c>
      <c r="C4321" t="s">
        <v>1739</v>
      </c>
      <c r="D4321" t="s">
        <v>7020</v>
      </c>
      <c r="E4321" t="s">
        <v>1715</v>
      </c>
    </row>
    <row r="4322" spans="1:5">
      <c r="A4322" t="s">
        <v>6041</v>
      </c>
      <c r="B4322" t="s">
        <v>5</v>
      </c>
      <c r="C4322" t="s">
        <v>1739</v>
      </c>
      <c r="D4322" t="s">
        <v>7021</v>
      </c>
      <c r="E4322" t="s">
        <v>1702</v>
      </c>
    </row>
    <row r="4323" spans="1:5">
      <c r="A4323" t="s">
        <v>6042</v>
      </c>
      <c r="B4323" t="s">
        <v>5</v>
      </c>
      <c r="C4323" t="s">
        <v>1739</v>
      </c>
      <c r="D4323" t="s">
        <v>7021</v>
      </c>
      <c r="E4323" t="s">
        <v>1705</v>
      </c>
    </row>
    <row r="4324" spans="1:5">
      <c r="A4324" t="s">
        <v>6043</v>
      </c>
      <c r="B4324" t="s">
        <v>5</v>
      </c>
      <c r="C4324" t="s">
        <v>1739</v>
      </c>
      <c r="D4324" t="s">
        <v>7021</v>
      </c>
      <c r="E4324" t="s">
        <v>1706</v>
      </c>
    </row>
    <row r="4325" spans="1:5">
      <c r="A4325" t="s">
        <v>6044</v>
      </c>
      <c r="B4325" t="s">
        <v>5</v>
      </c>
      <c r="C4325" t="s">
        <v>1739</v>
      </c>
      <c r="D4325" t="s">
        <v>7021</v>
      </c>
      <c r="E4325" t="s">
        <v>1707</v>
      </c>
    </row>
    <row r="4326" spans="1:5">
      <c r="A4326" t="s">
        <v>6045</v>
      </c>
      <c r="B4326" t="s">
        <v>5</v>
      </c>
      <c r="C4326" t="s">
        <v>1739</v>
      </c>
      <c r="D4326" t="s">
        <v>7021</v>
      </c>
      <c r="E4326" t="s">
        <v>1708</v>
      </c>
    </row>
    <row r="4327" spans="1:5">
      <c r="A4327" t="s">
        <v>6046</v>
      </c>
      <c r="B4327" t="s">
        <v>5</v>
      </c>
      <c r="C4327" t="s">
        <v>1739</v>
      </c>
      <c r="D4327" t="s">
        <v>7021</v>
      </c>
      <c r="E4327" t="s">
        <v>1709</v>
      </c>
    </row>
    <row r="4328" spans="1:5">
      <c r="A4328" t="s">
        <v>6047</v>
      </c>
      <c r="B4328" t="s">
        <v>5</v>
      </c>
      <c r="C4328" t="s">
        <v>1739</v>
      </c>
      <c r="D4328" t="s">
        <v>7021</v>
      </c>
      <c r="E4328" t="s">
        <v>1710</v>
      </c>
    </row>
    <row r="4329" spans="1:5">
      <c r="A4329" t="s">
        <v>6048</v>
      </c>
      <c r="B4329" t="s">
        <v>5</v>
      </c>
      <c r="C4329" t="s">
        <v>1739</v>
      </c>
      <c r="D4329" t="s">
        <v>7021</v>
      </c>
      <c r="E4329" t="s">
        <v>1711</v>
      </c>
    </row>
    <row r="4330" spans="1:5">
      <c r="A4330" t="s">
        <v>6049</v>
      </c>
      <c r="B4330" t="s">
        <v>5</v>
      </c>
      <c r="C4330" t="s">
        <v>1739</v>
      </c>
      <c r="D4330" t="s">
        <v>7021</v>
      </c>
      <c r="E4330" t="s">
        <v>1712</v>
      </c>
    </row>
    <row r="4331" spans="1:5">
      <c r="A4331" t="s">
        <v>6050</v>
      </c>
      <c r="B4331" t="s">
        <v>5</v>
      </c>
      <c r="C4331" t="s">
        <v>1739</v>
      </c>
      <c r="D4331" t="s">
        <v>7021</v>
      </c>
      <c r="E4331" t="s">
        <v>1713</v>
      </c>
    </row>
    <row r="4332" spans="1:5">
      <c r="A4332" t="s">
        <v>6051</v>
      </c>
      <c r="B4332" t="s">
        <v>5</v>
      </c>
      <c r="C4332" t="s">
        <v>1739</v>
      </c>
      <c r="D4332" t="s">
        <v>7021</v>
      </c>
      <c r="E4332" t="s">
        <v>1714</v>
      </c>
    </row>
    <row r="4333" spans="1:5">
      <c r="A4333" t="s">
        <v>6052</v>
      </c>
      <c r="B4333" t="s">
        <v>5</v>
      </c>
      <c r="C4333" t="s">
        <v>1739</v>
      </c>
      <c r="D4333" t="s">
        <v>7021</v>
      </c>
      <c r="E4333" t="s">
        <v>1715</v>
      </c>
    </row>
    <row r="4334" spans="1:5">
      <c r="A4334" t="s">
        <v>6053</v>
      </c>
      <c r="B4334" t="s">
        <v>5</v>
      </c>
      <c r="C4334" t="s">
        <v>1739</v>
      </c>
      <c r="D4334" t="s">
        <v>7022</v>
      </c>
      <c r="E4334" t="s">
        <v>1702</v>
      </c>
    </row>
    <row r="4335" spans="1:5">
      <c r="A4335" t="s">
        <v>6054</v>
      </c>
      <c r="B4335" t="s">
        <v>5</v>
      </c>
      <c r="C4335" t="s">
        <v>1739</v>
      </c>
      <c r="D4335" t="s">
        <v>7022</v>
      </c>
      <c r="E4335" t="s">
        <v>1705</v>
      </c>
    </row>
    <row r="4336" spans="1:5">
      <c r="A4336" t="s">
        <v>6055</v>
      </c>
      <c r="B4336" t="s">
        <v>5</v>
      </c>
      <c r="C4336" t="s">
        <v>1739</v>
      </c>
      <c r="D4336" t="s">
        <v>7022</v>
      </c>
      <c r="E4336" t="s">
        <v>1706</v>
      </c>
    </row>
    <row r="4337" spans="1:5">
      <c r="A4337" t="s">
        <v>6056</v>
      </c>
      <c r="B4337" t="s">
        <v>5</v>
      </c>
      <c r="C4337" t="s">
        <v>1739</v>
      </c>
      <c r="D4337" t="s">
        <v>7022</v>
      </c>
      <c r="E4337" t="s">
        <v>1707</v>
      </c>
    </row>
    <row r="4338" spans="1:5">
      <c r="A4338" t="s">
        <v>6057</v>
      </c>
      <c r="B4338" t="s">
        <v>5</v>
      </c>
      <c r="C4338" t="s">
        <v>1739</v>
      </c>
      <c r="D4338" t="s">
        <v>7022</v>
      </c>
      <c r="E4338" t="s">
        <v>1708</v>
      </c>
    </row>
    <row r="4339" spans="1:5">
      <c r="A4339" t="s">
        <v>6058</v>
      </c>
      <c r="B4339" t="s">
        <v>5</v>
      </c>
      <c r="C4339" t="s">
        <v>1739</v>
      </c>
      <c r="D4339" t="s">
        <v>7022</v>
      </c>
      <c r="E4339" t="s">
        <v>1709</v>
      </c>
    </row>
    <row r="4340" spans="1:5">
      <c r="A4340" t="s">
        <v>6059</v>
      </c>
      <c r="B4340" t="s">
        <v>5</v>
      </c>
      <c r="C4340" t="s">
        <v>1739</v>
      </c>
      <c r="D4340" t="s">
        <v>7022</v>
      </c>
      <c r="E4340" t="s">
        <v>1710</v>
      </c>
    </row>
    <row r="4341" spans="1:5">
      <c r="A4341" t="s">
        <v>6060</v>
      </c>
      <c r="B4341" t="s">
        <v>5</v>
      </c>
      <c r="C4341" t="s">
        <v>1739</v>
      </c>
      <c r="D4341" t="s">
        <v>7022</v>
      </c>
      <c r="E4341" t="s">
        <v>1711</v>
      </c>
    </row>
    <row r="4342" spans="1:5">
      <c r="A4342" t="s">
        <v>6061</v>
      </c>
      <c r="B4342" t="s">
        <v>5</v>
      </c>
      <c r="C4342" t="s">
        <v>1739</v>
      </c>
      <c r="D4342" t="s">
        <v>7022</v>
      </c>
      <c r="E4342" t="s">
        <v>1712</v>
      </c>
    </row>
    <row r="4343" spans="1:5">
      <c r="A4343" t="s">
        <v>6062</v>
      </c>
      <c r="B4343" t="s">
        <v>5</v>
      </c>
      <c r="C4343" t="s">
        <v>1739</v>
      </c>
      <c r="D4343" t="s">
        <v>7022</v>
      </c>
      <c r="E4343" t="s">
        <v>1713</v>
      </c>
    </row>
    <row r="4344" spans="1:5">
      <c r="A4344" t="s">
        <v>6063</v>
      </c>
      <c r="B4344" t="s">
        <v>5</v>
      </c>
      <c r="C4344" t="s">
        <v>1739</v>
      </c>
      <c r="D4344" t="s">
        <v>7022</v>
      </c>
      <c r="E4344" t="s">
        <v>1714</v>
      </c>
    </row>
    <row r="4345" spans="1:5">
      <c r="A4345" t="s">
        <v>6064</v>
      </c>
      <c r="B4345" t="s">
        <v>5</v>
      </c>
      <c r="C4345" t="s">
        <v>1739</v>
      </c>
      <c r="D4345" t="s">
        <v>7022</v>
      </c>
      <c r="E4345" t="s">
        <v>1715</v>
      </c>
    </row>
    <row r="4346" spans="1:5">
      <c r="A4346" t="s">
        <v>6065</v>
      </c>
      <c r="B4346" t="s">
        <v>5</v>
      </c>
      <c r="C4346" t="s">
        <v>1739</v>
      </c>
      <c r="D4346" t="s">
        <v>7023</v>
      </c>
      <c r="E4346" t="s">
        <v>1702</v>
      </c>
    </row>
    <row r="4347" spans="1:5">
      <c r="A4347" t="s">
        <v>6066</v>
      </c>
      <c r="B4347" t="s">
        <v>5</v>
      </c>
      <c r="C4347" t="s">
        <v>1739</v>
      </c>
      <c r="D4347" t="s">
        <v>7023</v>
      </c>
      <c r="E4347" t="s">
        <v>1705</v>
      </c>
    </row>
    <row r="4348" spans="1:5">
      <c r="A4348" t="s">
        <v>6067</v>
      </c>
      <c r="B4348" t="s">
        <v>5</v>
      </c>
      <c r="C4348" t="s">
        <v>1739</v>
      </c>
      <c r="D4348" t="s">
        <v>7023</v>
      </c>
      <c r="E4348" t="s">
        <v>1706</v>
      </c>
    </row>
    <row r="4349" spans="1:5">
      <c r="A4349" t="s">
        <v>6068</v>
      </c>
      <c r="B4349" t="s">
        <v>5</v>
      </c>
      <c r="C4349" t="s">
        <v>1739</v>
      </c>
      <c r="D4349" t="s">
        <v>7023</v>
      </c>
      <c r="E4349" t="s">
        <v>1707</v>
      </c>
    </row>
    <row r="4350" spans="1:5">
      <c r="A4350" t="s">
        <v>6069</v>
      </c>
      <c r="B4350" t="s">
        <v>5</v>
      </c>
      <c r="C4350" t="s">
        <v>1739</v>
      </c>
      <c r="D4350" t="s">
        <v>7023</v>
      </c>
      <c r="E4350" t="s">
        <v>1708</v>
      </c>
    </row>
    <row r="4351" spans="1:5">
      <c r="A4351" t="s">
        <v>6070</v>
      </c>
      <c r="B4351" t="s">
        <v>5</v>
      </c>
      <c r="C4351" t="s">
        <v>1739</v>
      </c>
      <c r="D4351" t="s">
        <v>7023</v>
      </c>
      <c r="E4351" t="s">
        <v>1709</v>
      </c>
    </row>
    <row r="4352" spans="1:5">
      <c r="A4352" t="s">
        <v>6071</v>
      </c>
      <c r="B4352" t="s">
        <v>5</v>
      </c>
      <c r="C4352" t="s">
        <v>1739</v>
      </c>
      <c r="D4352" t="s">
        <v>7023</v>
      </c>
      <c r="E4352" t="s">
        <v>1710</v>
      </c>
    </row>
    <row r="4353" spans="1:5">
      <c r="A4353" t="s">
        <v>6072</v>
      </c>
      <c r="B4353" t="s">
        <v>5</v>
      </c>
      <c r="C4353" t="s">
        <v>1739</v>
      </c>
      <c r="D4353" t="s">
        <v>7023</v>
      </c>
      <c r="E4353" t="s">
        <v>1711</v>
      </c>
    </row>
    <row r="4354" spans="1:5">
      <c r="A4354" t="s">
        <v>6073</v>
      </c>
      <c r="B4354" t="s">
        <v>5</v>
      </c>
      <c r="C4354" t="s">
        <v>1739</v>
      </c>
      <c r="D4354" t="s">
        <v>7023</v>
      </c>
      <c r="E4354" t="s">
        <v>1712</v>
      </c>
    </row>
    <row r="4355" spans="1:5">
      <c r="A4355" t="s">
        <v>6074</v>
      </c>
      <c r="B4355" t="s">
        <v>5</v>
      </c>
      <c r="C4355" t="s">
        <v>1739</v>
      </c>
      <c r="D4355" t="s">
        <v>7023</v>
      </c>
      <c r="E4355" t="s">
        <v>1713</v>
      </c>
    </row>
    <row r="4356" spans="1:5">
      <c r="A4356" t="s">
        <v>6075</v>
      </c>
      <c r="B4356" t="s">
        <v>5</v>
      </c>
      <c r="C4356" t="s">
        <v>1739</v>
      </c>
      <c r="D4356" t="s">
        <v>7023</v>
      </c>
      <c r="E4356" t="s">
        <v>1714</v>
      </c>
    </row>
    <row r="4357" spans="1:5">
      <c r="A4357" t="s">
        <v>6076</v>
      </c>
      <c r="B4357" t="s">
        <v>5</v>
      </c>
      <c r="C4357" t="s">
        <v>1739</v>
      </c>
      <c r="D4357" t="s">
        <v>7023</v>
      </c>
      <c r="E4357" t="s">
        <v>1715</v>
      </c>
    </row>
    <row r="4358" spans="1:5">
      <c r="A4358" t="s">
        <v>6077</v>
      </c>
      <c r="B4358" t="s">
        <v>5</v>
      </c>
      <c r="C4358" t="s">
        <v>1739</v>
      </c>
      <c r="D4358" t="s">
        <v>7024</v>
      </c>
      <c r="E4358" t="s">
        <v>1702</v>
      </c>
    </row>
    <row r="4359" spans="1:5">
      <c r="A4359" t="s">
        <v>6078</v>
      </c>
      <c r="B4359" t="s">
        <v>5</v>
      </c>
      <c r="C4359" t="s">
        <v>1739</v>
      </c>
      <c r="D4359" t="s">
        <v>7024</v>
      </c>
      <c r="E4359" t="s">
        <v>1705</v>
      </c>
    </row>
    <row r="4360" spans="1:5">
      <c r="A4360" t="s">
        <v>6079</v>
      </c>
      <c r="B4360" t="s">
        <v>5</v>
      </c>
      <c r="C4360" t="s">
        <v>1739</v>
      </c>
      <c r="D4360" t="s">
        <v>7024</v>
      </c>
      <c r="E4360" t="s">
        <v>1706</v>
      </c>
    </row>
    <row r="4361" spans="1:5">
      <c r="A4361" t="s">
        <v>6080</v>
      </c>
      <c r="B4361" t="s">
        <v>5</v>
      </c>
      <c r="C4361" t="s">
        <v>1739</v>
      </c>
      <c r="D4361" t="s">
        <v>7024</v>
      </c>
      <c r="E4361" t="s">
        <v>1707</v>
      </c>
    </row>
    <row r="4362" spans="1:5">
      <c r="A4362" t="s">
        <v>6081</v>
      </c>
      <c r="B4362" t="s">
        <v>5</v>
      </c>
      <c r="C4362" t="s">
        <v>1739</v>
      </c>
      <c r="D4362" t="s">
        <v>7024</v>
      </c>
      <c r="E4362" t="s">
        <v>1708</v>
      </c>
    </row>
    <row r="4363" spans="1:5">
      <c r="A4363" t="s">
        <v>6082</v>
      </c>
      <c r="B4363" t="s">
        <v>5</v>
      </c>
      <c r="C4363" t="s">
        <v>1739</v>
      </c>
      <c r="D4363" t="s">
        <v>7024</v>
      </c>
      <c r="E4363" t="s">
        <v>1709</v>
      </c>
    </row>
    <row r="4364" spans="1:5">
      <c r="A4364" t="s">
        <v>6083</v>
      </c>
      <c r="B4364" t="s">
        <v>5</v>
      </c>
      <c r="C4364" t="s">
        <v>1739</v>
      </c>
      <c r="D4364" t="s">
        <v>7024</v>
      </c>
      <c r="E4364" t="s">
        <v>1710</v>
      </c>
    </row>
    <row r="4365" spans="1:5">
      <c r="A4365" t="s">
        <v>6084</v>
      </c>
      <c r="B4365" t="s">
        <v>5</v>
      </c>
      <c r="C4365" t="s">
        <v>1739</v>
      </c>
      <c r="D4365" t="s">
        <v>7024</v>
      </c>
      <c r="E4365" t="s">
        <v>1711</v>
      </c>
    </row>
    <row r="4366" spans="1:5">
      <c r="A4366" t="s">
        <v>6085</v>
      </c>
      <c r="B4366" t="s">
        <v>5</v>
      </c>
      <c r="C4366" t="s">
        <v>1739</v>
      </c>
      <c r="D4366" t="s">
        <v>7024</v>
      </c>
      <c r="E4366" t="s">
        <v>1712</v>
      </c>
    </row>
    <row r="4367" spans="1:5">
      <c r="A4367" t="s">
        <v>6086</v>
      </c>
      <c r="B4367" t="s">
        <v>5</v>
      </c>
      <c r="C4367" t="s">
        <v>1739</v>
      </c>
      <c r="D4367" t="s">
        <v>7024</v>
      </c>
      <c r="E4367" t="s">
        <v>1713</v>
      </c>
    </row>
    <row r="4368" spans="1:5">
      <c r="A4368" t="s">
        <v>6087</v>
      </c>
      <c r="B4368" t="s">
        <v>5</v>
      </c>
      <c r="C4368" t="s">
        <v>1739</v>
      </c>
      <c r="D4368" t="s">
        <v>7024</v>
      </c>
      <c r="E4368" t="s">
        <v>1714</v>
      </c>
    </row>
    <row r="4369" spans="1:5">
      <c r="A4369" t="s">
        <v>6088</v>
      </c>
      <c r="B4369" t="s">
        <v>5</v>
      </c>
      <c r="C4369" t="s">
        <v>1739</v>
      </c>
      <c r="D4369" t="s">
        <v>7024</v>
      </c>
      <c r="E4369" t="s">
        <v>1715</v>
      </c>
    </row>
    <row r="4370" spans="1:5">
      <c r="A4370" t="s">
        <v>6089</v>
      </c>
      <c r="B4370" t="s">
        <v>5</v>
      </c>
      <c r="C4370" t="s">
        <v>1739</v>
      </c>
      <c r="D4370" t="s">
        <v>7025</v>
      </c>
      <c r="E4370" t="s">
        <v>1702</v>
      </c>
    </row>
    <row r="4371" spans="1:5">
      <c r="A4371" t="s">
        <v>6090</v>
      </c>
      <c r="B4371" t="s">
        <v>5</v>
      </c>
      <c r="C4371" t="s">
        <v>1739</v>
      </c>
      <c r="D4371" t="s">
        <v>7025</v>
      </c>
      <c r="E4371" t="s">
        <v>1705</v>
      </c>
    </row>
    <row r="4372" spans="1:5">
      <c r="A4372" t="s">
        <v>6091</v>
      </c>
      <c r="B4372" t="s">
        <v>5</v>
      </c>
      <c r="C4372" t="s">
        <v>1739</v>
      </c>
      <c r="D4372" t="s">
        <v>7025</v>
      </c>
      <c r="E4372" t="s">
        <v>1706</v>
      </c>
    </row>
    <row r="4373" spans="1:5">
      <c r="A4373" t="s">
        <v>6092</v>
      </c>
      <c r="B4373" t="s">
        <v>5</v>
      </c>
      <c r="C4373" t="s">
        <v>1739</v>
      </c>
      <c r="D4373" t="s">
        <v>7025</v>
      </c>
      <c r="E4373" t="s">
        <v>1707</v>
      </c>
    </row>
    <row r="4374" spans="1:5">
      <c r="A4374" t="s">
        <v>6093</v>
      </c>
      <c r="B4374" t="s">
        <v>5</v>
      </c>
      <c r="C4374" t="s">
        <v>1739</v>
      </c>
      <c r="D4374" t="s">
        <v>7025</v>
      </c>
      <c r="E4374" t="s">
        <v>1708</v>
      </c>
    </row>
    <row r="4375" spans="1:5">
      <c r="A4375" t="s">
        <v>6094</v>
      </c>
      <c r="B4375" t="s">
        <v>5</v>
      </c>
      <c r="C4375" t="s">
        <v>1739</v>
      </c>
      <c r="D4375" t="s">
        <v>7025</v>
      </c>
      <c r="E4375" t="s">
        <v>1709</v>
      </c>
    </row>
    <row r="4376" spans="1:5">
      <c r="A4376" t="s">
        <v>6095</v>
      </c>
      <c r="B4376" t="s">
        <v>5</v>
      </c>
      <c r="C4376" t="s">
        <v>1739</v>
      </c>
      <c r="D4376" t="s">
        <v>7025</v>
      </c>
      <c r="E4376" t="s">
        <v>1710</v>
      </c>
    </row>
    <row r="4377" spans="1:5">
      <c r="A4377" t="s">
        <v>6096</v>
      </c>
      <c r="B4377" t="s">
        <v>5</v>
      </c>
      <c r="C4377" t="s">
        <v>1739</v>
      </c>
      <c r="D4377" t="s">
        <v>7025</v>
      </c>
      <c r="E4377" t="s">
        <v>1711</v>
      </c>
    </row>
    <row r="4378" spans="1:5">
      <c r="A4378" t="s">
        <v>6097</v>
      </c>
      <c r="B4378" t="s">
        <v>5</v>
      </c>
      <c r="C4378" t="s">
        <v>1739</v>
      </c>
      <c r="D4378" t="s">
        <v>7025</v>
      </c>
      <c r="E4378" t="s">
        <v>1712</v>
      </c>
    </row>
    <row r="4379" spans="1:5">
      <c r="A4379" t="s">
        <v>6098</v>
      </c>
      <c r="B4379" t="s">
        <v>5</v>
      </c>
      <c r="C4379" t="s">
        <v>1739</v>
      </c>
      <c r="D4379" t="s">
        <v>7025</v>
      </c>
      <c r="E4379" t="s">
        <v>1713</v>
      </c>
    </row>
    <row r="4380" spans="1:5">
      <c r="A4380" t="s">
        <v>6099</v>
      </c>
      <c r="B4380" t="s">
        <v>5</v>
      </c>
      <c r="C4380" t="s">
        <v>1739</v>
      </c>
      <c r="D4380" t="s">
        <v>7025</v>
      </c>
      <c r="E4380" t="s">
        <v>1714</v>
      </c>
    </row>
    <row r="4381" spans="1:5">
      <c r="A4381" t="s">
        <v>6100</v>
      </c>
      <c r="B4381" t="s">
        <v>5</v>
      </c>
      <c r="C4381" t="s">
        <v>1739</v>
      </c>
      <c r="D4381" t="s">
        <v>7025</v>
      </c>
      <c r="E4381" t="s">
        <v>1715</v>
      </c>
    </row>
    <row r="4382" spans="1:5">
      <c r="A4382" t="s">
        <v>6101</v>
      </c>
      <c r="B4382" t="s">
        <v>5</v>
      </c>
      <c r="C4382" t="s">
        <v>1740</v>
      </c>
      <c r="D4382" t="s">
        <v>7001</v>
      </c>
      <c r="E4382" t="s">
        <v>1702</v>
      </c>
    </row>
    <row r="4383" spans="1:5">
      <c r="A4383" t="s">
        <v>6102</v>
      </c>
      <c r="B4383" t="s">
        <v>5</v>
      </c>
      <c r="C4383" t="s">
        <v>1740</v>
      </c>
      <c r="D4383" t="s">
        <v>7001</v>
      </c>
      <c r="E4383" t="s">
        <v>1705</v>
      </c>
    </row>
    <row r="4384" spans="1:5">
      <c r="A4384" t="s">
        <v>6103</v>
      </c>
      <c r="B4384" t="s">
        <v>5</v>
      </c>
      <c r="C4384" t="s">
        <v>1740</v>
      </c>
      <c r="D4384" t="s">
        <v>7001</v>
      </c>
      <c r="E4384" t="s">
        <v>1706</v>
      </c>
    </row>
    <row r="4385" spans="1:5">
      <c r="A4385" t="s">
        <v>6104</v>
      </c>
      <c r="B4385" t="s">
        <v>5</v>
      </c>
      <c r="C4385" t="s">
        <v>1740</v>
      </c>
      <c r="D4385" t="s">
        <v>7001</v>
      </c>
      <c r="E4385" t="s">
        <v>1707</v>
      </c>
    </row>
    <row r="4386" spans="1:5">
      <c r="A4386" t="s">
        <v>6105</v>
      </c>
      <c r="B4386" t="s">
        <v>5</v>
      </c>
      <c r="C4386" t="s">
        <v>1740</v>
      </c>
      <c r="D4386" t="s">
        <v>7001</v>
      </c>
      <c r="E4386" t="s">
        <v>1708</v>
      </c>
    </row>
    <row r="4387" spans="1:5">
      <c r="A4387" t="s">
        <v>6106</v>
      </c>
      <c r="B4387" t="s">
        <v>5</v>
      </c>
      <c r="C4387" t="s">
        <v>1740</v>
      </c>
      <c r="D4387" t="s">
        <v>7001</v>
      </c>
      <c r="E4387" t="s">
        <v>1709</v>
      </c>
    </row>
    <row r="4388" spans="1:5">
      <c r="A4388" t="s">
        <v>6107</v>
      </c>
      <c r="B4388" t="s">
        <v>5</v>
      </c>
      <c r="C4388" t="s">
        <v>1740</v>
      </c>
      <c r="D4388" t="s">
        <v>7001</v>
      </c>
      <c r="E4388" t="s">
        <v>1710</v>
      </c>
    </row>
    <row r="4389" spans="1:5">
      <c r="A4389" t="s">
        <v>6108</v>
      </c>
      <c r="B4389" t="s">
        <v>5</v>
      </c>
      <c r="C4389" t="s">
        <v>1740</v>
      </c>
      <c r="D4389" t="s">
        <v>7001</v>
      </c>
      <c r="E4389" t="s">
        <v>1711</v>
      </c>
    </row>
    <row r="4390" spans="1:5">
      <c r="A4390" t="s">
        <v>6109</v>
      </c>
      <c r="B4390" t="s">
        <v>5</v>
      </c>
      <c r="C4390" t="s">
        <v>1740</v>
      </c>
      <c r="D4390" t="s">
        <v>7001</v>
      </c>
      <c r="E4390" t="s">
        <v>1712</v>
      </c>
    </row>
    <row r="4391" spans="1:5">
      <c r="A4391" t="s">
        <v>6110</v>
      </c>
      <c r="B4391" t="s">
        <v>5</v>
      </c>
      <c r="C4391" t="s">
        <v>1740</v>
      </c>
      <c r="D4391" t="s">
        <v>7001</v>
      </c>
      <c r="E4391" t="s">
        <v>1713</v>
      </c>
    </row>
    <row r="4392" spans="1:5">
      <c r="A4392" t="s">
        <v>6111</v>
      </c>
      <c r="B4392" t="s">
        <v>5</v>
      </c>
      <c r="C4392" t="s">
        <v>1740</v>
      </c>
      <c r="D4392" t="s">
        <v>7001</v>
      </c>
      <c r="E4392" t="s">
        <v>1714</v>
      </c>
    </row>
    <row r="4393" spans="1:5">
      <c r="A4393" t="s">
        <v>6112</v>
      </c>
      <c r="B4393" t="s">
        <v>5</v>
      </c>
      <c r="C4393" t="s">
        <v>1740</v>
      </c>
      <c r="D4393" t="s">
        <v>7001</v>
      </c>
      <c r="E4393" t="s">
        <v>1715</v>
      </c>
    </row>
    <row r="4394" spans="1:5">
      <c r="A4394" t="s">
        <v>6113</v>
      </c>
      <c r="B4394" t="s">
        <v>5</v>
      </c>
      <c r="C4394" t="s">
        <v>1740</v>
      </c>
      <c r="D4394" t="s">
        <v>7002</v>
      </c>
      <c r="E4394" t="s">
        <v>1702</v>
      </c>
    </row>
    <row r="4395" spans="1:5">
      <c r="A4395" t="s">
        <v>6114</v>
      </c>
      <c r="B4395" t="s">
        <v>5</v>
      </c>
      <c r="C4395" t="s">
        <v>1740</v>
      </c>
      <c r="D4395" t="s">
        <v>7002</v>
      </c>
      <c r="E4395" t="s">
        <v>1705</v>
      </c>
    </row>
    <row r="4396" spans="1:5">
      <c r="A4396" t="s">
        <v>6115</v>
      </c>
      <c r="B4396" t="s">
        <v>5</v>
      </c>
      <c r="C4396" t="s">
        <v>1740</v>
      </c>
      <c r="D4396" t="s">
        <v>7002</v>
      </c>
      <c r="E4396" t="s">
        <v>1706</v>
      </c>
    </row>
    <row r="4397" spans="1:5">
      <c r="A4397" t="s">
        <v>6116</v>
      </c>
      <c r="B4397" t="s">
        <v>5</v>
      </c>
      <c r="C4397" t="s">
        <v>1740</v>
      </c>
      <c r="D4397" t="s">
        <v>7002</v>
      </c>
      <c r="E4397" t="s">
        <v>1707</v>
      </c>
    </row>
    <row r="4398" spans="1:5">
      <c r="A4398" t="s">
        <v>6117</v>
      </c>
      <c r="B4398" t="s">
        <v>5</v>
      </c>
      <c r="C4398" t="s">
        <v>1740</v>
      </c>
      <c r="D4398" t="s">
        <v>7002</v>
      </c>
      <c r="E4398" t="s">
        <v>1708</v>
      </c>
    </row>
    <row r="4399" spans="1:5">
      <c r="A4399" t="s">
        <v>6118</v>
      </c>
      <c r="B4399" t="s">
        <v>5</v>
      </c>
      <c r="C4399" t="s">
        <v>1740</v>
      </c>
      <c r="D4399" t="s">
        <v>7002</v>
      </c>
      <c r="E4399" t="s">
        <v>1709</v>
      </c>
    </row>
    <row r="4400" spans="1:5">
      <c r="A4400" t="s">
        <v>6119</v>
      </c>
      <c r="B4400" t="s">
        <v>5</v>
      </c>
      <c r="C4400" t="s">
        <v>1740</v>
      </c>
      <c r="D4400" t="s">
        <v>7002</v>
      </c>
      <c r="E4400" t="s">
        <v>1710</v>
      </c>
    </row>
    <row r="4401" spans="1:5">
      <c r="A4401" t="s">
        <v>6120</v>
      </c>
      <c r="B4401" t="s">
        <v>5</v>
      </c>
      <c r="C4401" t="s">
        <v>1740</v>
      </c>
      <c r="D4401" t="s">
        <v>7002</v>
      </c>
      <c r="E4401" t="s">
        <v>1711</v>
      </c>
    </row>
    <row r="4402" spans="1:5">
      <c r="A4402" t="s">
        <v>6121</v>
      </c>
      <c r="B4402" t="s">
        <v>5</v>
      </c>
      <c r="C4402" t="s">
        <v>1740</v>
      </c>
      <c r="D4402" t="s">
        <v>7002</v>
      </c>
      <c r="E4402" t="s">
        <v>1712</v>
      </c>
    </row>
    <row r="4403" spans="1:5">
      <c r="A4403" t="s">
        <v>6122</v>
      </c>
      <c r="B4403" t="s">
        <v>5</v>
      </c>
      <c r="C4403" t="s">
        <v>1740</v>
      </c>
      <c r="D4403" t="s">
        <v>7002</v>
      </c>
      <c r="E4403" t="s">
        <v>1713</v>
      </c>
    </row>
    <row r="4404" spans="1:5">
      <c r="A4404" t="s">
        <v>6123</v>
      </c>
      <c r="B4404" t="s">
        <v>5</v>
      </c>
      <c r="C4404" t="s">
        <v>1740</v>
      </c>
      <c r="D4404" t="s">
        <v>7002</v>
      </c>
      <c r="E4404" t="s">
        <v>1714</v>
      </c>
    </row>
    <row r="4405" spans="1:5">
      <c r="A4405" t="s">
        <v>6124</v>
      </c>
      <c r="B4405" t="s">
        <v>5</v>
      </c>
      <c r="C4405" t="s">
        <v>1740</v>
      </c>
      <c r="D4405" t="s">
        <v>7002</v>
      </c>
      <c r="E4405" t="s">
        <v>1715</v>
      </c>
    </row>
    <row r="4406" spans="1:5">
      <c r="A4406" t="s">
        <v>6125</v>
      </c>
      <c r="B4406" t="s">
        <v>5</v>
      </c>
      <c r="C4406" t="s">
        <v>1740</v>
      </c>
      <c r="D4406" t="s">
        <v>7003</v>
      </c>
      <c r="E4406" t="s">
        <v>1702</v>
      </c>
    </row>
    <row r="4407" spans="1:5">
      <c r="A4407" t="s">
        <v>6126</v>
      </c>
      <c r="B4407" t="s">
        <v>5</v>
      </c>
      <c r="C4407" t="s">
        <v>1740</v>
      </c>
      <c r="D4407" t="s">
        <v>7003</v>
      </c>
      <c r="E4407" t="s">
        <v>1705</v>
      </c>
    </row>
    <row r="4408" spans="1:5">
      <c r="A4408" t="s">
        <v>6127</v>
      </c>
      <c r="B4408" t="s">
        <v>5</v>
      </c>
      <c r="C4408" t="s">
        <v>1740</v>
      </c>
      <c r="D4408" t="s">
        <v>7003</v>
      </c>
      <c r="E4408" t="s">
        <v>1706</v>
      </c>
    </row>
    <row r="4409" spans="1:5">
      <c r="A4409" t="s">
        <v>6128</v>
      </c>
      <c r="B4409" t="s">
        <v>5</v>
      </c>
      <c r="C4409" t="s">
        <v>1740</v>
      </c>
      <c r="D4409" t="s">
        <v>7003</v>
      </c>
      <c r="E4409" t="s">
        <v>1707</v>
      </c>
    </row>
    <row r="4410" spans="1:5">
      <c r="A4410" t="s">
        <v>6129</v>
      </c>
      <c r="B4410" t="s">
        <v>5</v>
      </c>
      <c r="C4410" t="s">
        <v>1740</v>
      </c>
      <c r="D4410" t="s">
        <v>7003</v>
      </c>
      <c r="E4410" t="s">
        <v>1708</v>
      </c>
    </row>
    <row r="4411" spans="1:5">
      <c r="A4411" t="s">
        <v>6130</v>
      </c>
      <c r="B4411" t="s">
        <v>5</v>
      </c>
      <c r="C4411" t="s">
        <v>1740</v>
      </c>
      <c r="D4411" t="s">
        <v>7003</v>
      </c>
      <c r="E4411" t="s">
        <v>1709</v>
      </c>
    </row>
    <row r="4412" spans="1:5">
      <c r="A4412" t="s">
        <v>6131</v>
      </c>
      <c r="B4412" t="s">
        <v>5</v>
      </c>
      <c r="C4412" t="s">
        <v>1740</v>
      </c>
      <c r="D4412" t="s">
        <v>7003</v>
      </c>
      <c r="E4412" t="s">
        <v>1710</v>
      </c>
    </row>
    <row r="4413" spans="1:5">
      <c r="A4413" t="s">
        <v>6132</v>
      </c>
      <c r="B4413" t="s">
        <v>5</v>
      </c>
      <c r="C4413" t="s">
        <v>1740</v>
      </c>
      <c r="D4413" t="s">
        <v>7003</v>
      </c>
      <c r="E4413" t="s">
        <v>1711</v>
      </c>
    </row>
    <row r="4414" spans="1:5">
      <c r="A4414" t="s">
        <v>6133</v>
      </c>
      <c r="B4414" t="s">
        <v>5</v>
      </c>
      <c r="C4414" t="s">
        <v>1740</v>
      </c>
      <c r="D4414" t="s">
        <v>7003</v>
      </c>
      <c r="E4414" t="s">
        <v>1712</v>
      </c>
    </row>
    <row r="4415" spans="1:5">
      <c r="A4415" t="s">
        <v>6134</v>
      </c>
      <c r="B4415" t="s">
        <v>5</v>
      </c>
      <c r="C4415" t="s">
        <v>1740</v>
      </c>
      <c r="D4415" t="s">
        <v>7003</v>
      </c>
      <c r="E4415" t="s">
        <v>1713</v>
      </c>
    </row>
    <row r="4416" spans="1:5">
      <c r="A4416" t="s">
        <v>6135</v>
      </c>
      <c r="B4416" t="s">
        <v>5</v>
      </c>
      <c r="C4416" t="s">
        <v>1740</v>
      </c>
      <c r="D4416" t="s">
        <v>7003</v>
      </c>
      <c r="E4416" t="s">
        <v>1714</v>
      </c>
    </row>
    <row r="4417" spans="1:5">
      <c r="A4417" t="s">
        <v>6136</v>
      </c>
      <c r="B4417" t="s">
        <v>5</v>
      </c>
      <c r="C4417" t="s">
        <v>1740</v>
      </c>
      <c r="D4417" t="s">
        <v>7003</v>
      </c>
      <c r="E4417" t="s">
        <v>1715</v>
      </c>
    </row>
    <row r="4418" spans="1:5">
      <c r="A4418" t="s">
        <v>6137</v>
      </c>
      <c r="B4418" t="s">
        <v>5</v>
      </c>
      <c r="C4418" t="s">
        <v>1740</v>
      </c>
      <c r="D4418" t="s">
        <v>7004</v>
      </c>
      <c r="E4418" t="s">
        <v>1702</v>
      </c>
    </row>
    <row r="4419" spans="1:5">
      <c r="A4419" t="s">
        <v>6138</v>
      </c>
      <c r="B4419" t="s">
        <v>5</v>
      </c>
      <c r="C4419" t="s">
        <v>1740</v>
      </c>
      <c r="D4419" t="s">
        <v>7004</v>
      </c>
      <c r="E4419" t="s">
        <v>1705</v>
      </c>
    </row>
    <row r="4420" spans="1:5">
      <c r="A4420" t="s">
        <v>6139</v>
      </c>
      <c r="B4420" t="s">
        <v>5</v>
      </c>
      <c r="C4420" t="s">
        <v>1740</v>
      </c>
      <c r="D4420" t="s">
        <v>7004</v>
      </c>
      <c r="E4420" t="s">
        <v>1706</v>
      </c>
    </row>
    <row r="4421" spans="1:5">
      <c r="A4421" t="s">
        <v>6140</v>
      </c>
      <c r="B4421" t="s">
        <v>5</v>
      </c>
      <c r="C4421" t="s">
        <v>1740</v>
      </c>
      <c r="D4421" t="s">
        <v>7004</v>
      </c>
      <c r="E4421" t="s">
        <v>1707</v>
      </c>
    </row>
    <row r="4422" spans="1:5">
      <c r="A4422" t="s">
        <v>6141</v>
      </c>
      <c r="B4422" t="s">
        <v>5</v>
      </c>
      <c r="C4422" t="s">
        <v>1740</v>
      </c>
      <c r="D4422" t="s">
        <v>7004</v>
      </c>
      <c r="E4422" t="s">
        <v>1708</v>
      </c>
    </row>
    <row r="4423" spans="1:5">
      <c r="A4423" t="s">
        <v>6142</v>
      </c>
      <c r="B4423" t="s">
        <v>5</v>
      </c>
      <c r="C4423" t="s">
        <v>1740</v>
      </c>
      <c r="D4423" t="s">
        <v>7004</v>
      </c>
      <c r="E4423" t="s">
        <v>1709</v>
      </c>
    </row>
    <row r="4424" spans="1:5">
      <c r="A4424" t="s">
        <v>6143</v>
      </c>
      <c r="B4424" t="s">
        <v>5</v>
      </c>
      <c r="C4424" t="s">
        <v>1740</v>
      </c>
      <c r="D4424" t="s">
        <v>7004</v>
      </c>
      <c r="E4424" t="s">
        <v>1710</v>
      </c>
    </row>
    <row r="4425" spans="1:5">
      <c r="A4425" t="s">
        <v>6144</v>
      </c>
      <c r="B4425" t="s">
        <v>5</v>
      </c>
      <c r="C4425" t="s">
        <v>1740</v>
      </c>
      <c r="D4425" t="s">
        <v>7004</v>
      </c>
      <c r="E4425" t="s">
        <v>1711</v>
      </c>
    </row>
    <row r="4426" spans="1:5">
      <c r="A4426" t="s">
        <v>6145</v>
      </c>
      <c r="B4426" t="s">
        <v>5</v>
      </c>
      <c r="C4426" t="s">
        <v>1740</v>
      </c>
      <c r="D4426" t="s">
        <v>7004</v>
      </c>
      <c r="E4426" t="s">
        <v>1712</v>
      </c>
    </row>
    <row r="4427" spans="1:5">
      <c r="A4427" t="s">
        <v>6146</v>
      </c>
      <c r="B4427" t="s">
        <v>5</v>
      </c>
      <c r="C4427" t="s">
        <v>1740</v>
      </c>
      <c r="D4427" t="s">
        <v>7004</v>
      </c>
      <c r="E4427" t="s">
        <v>1713</v>
      </c>
    </row>
    <row r="4428" spans="1:5">
      <c r="A4428" t="s">
        <v>6147</v>
      </c>
      <c r="B4428" t="s">
        <v>5</v>
      </c>
      <c r="C4428" t="s">
        <v>1740</v>
      </c>
      <c r="D4428" t="s">
        <v>7004</v>
      </c>
      <c r="E4428" t="s">
        <v>1714</v>
      </c>
    </row>
    <row r="4429" spans="1:5">
      <c r="A4429" t="s">
        <v>6148</v>
      </c>
      <c r="B4429" t="s">
        <v>5</v>
      </c>
      <c r="C4429" t="s">
        <v>1740</v>
      </c>
      <c r="D4429" t="s">
        <v>7004</v>
      </c>
      <c r="E4429" t="s">
        <v>1715</v>
      </c>
    </row>
    <row r="4430" spans="1:5">
      <c r="A4430" t="s">
        <v>6149</v>
      </c>
      <c r="B4430" t="s">
        <v>5</v>
      </c>
      <c r="C4430" t="s">
        <v>1740</v>
      </c>
      <c r="D4430" t="s">
        <v>7005</v>
      </c>
      <c r="E4430" t="s">
        <v>1702</v>
      </c>
    </row>
    <row r="4431" spans="1:5">
      <c r="A4431" t="s">
        <v>6150</v>
      </c>
      <c r="B4431" t="s">
        <v>5</v>
      </c>
      <c r="C4431" t="s">
        <v>1740</v>
      </c>
      <c r="D4431" t="s">
        <v>7005</v>
      </c>
      <c r="E4431" t="s">
        <v>1705</v>
      </c>
    </row>
    <row r="4432" spans="1:5">
      <c r="A4432" t="s">
        <v>6151</v>
      </c>
      <c r="B4432" t="s">
        <v>5</v>
      </c>
      <c r="C4432" t="s">
        <v>1740</v>
      </c>
      <c r="D4432" t="s">
        <v>7005</v>
      </c>
      <c r="E4432" t="s">
        <v>1706</v>
      </c>
    </row>
    <row r="4433" spans="1:5">
      <c r="A4433" t="s">
        <v>6152</v>
      </c>
      <c r="B4433" t="s">
        <v>5</v>
      </c>
      <c r="C4433" t="s">
        <v>1740</v>
      </c>
      <c r="D4433" t="s">
        <v>7005</v>
      </c>
      <c r="E4433" t="s">
        <v>1707</v>
      </c>
    </row>
    <row r="4434" spans="1:5">
      <c r="A4434" t="s">
        <v>6153</v>
      </c>
      <c r="B4434" t="s">
        <v>5</v>
      </c>
      <c r="C4434" t="s">
        <v>1740</v>
      </c>
      <c r="D4434" t="s">
        <v>7005</v>
      </c>
      <c r="E4434" t="s">
        <v>1708</v>
      </c>
    </row>
    <row r="4435" spans="1:5">
      <c r="A4435" t="s">
        <v>6154</v>
      </c>
      <c r="B4435" t="s">
        <v>5</v>
      </c>
      <c r="C4435" t="s">
        <v>1740</v>
      </c>
      <c r="D4435" t="s">
        <v>7005</v>
      </c>
      <c r="E4435" t="s">
        <v>1709</v>
      </c>
    </row>
    <row r="4436" spans="1:5">
      <c r="A4436" t="s">
        <v>6155</v>
      </c>
      <c r="B4436" t="s">
        <v>5</v>
      </c>
      <c r="C4436" t="s">
        <v>1740</v>
      </c>
      <c r="D4436" t="s">
        <v>7005</v>
      </c>
      <c r="E4436" t="s">
        <v>1710</v>
      </c>
    </row>
    <row r="4437" spans="1:5">
      <c r="A4437" t="s">
        <v>6156</v>
      </c>
      <c r="B4437" t="s">
        <v>5</v>
      </c>
      <c r="C4437" t="s">
        <v>1740</v>
      </c>
      <c r="D4437" t="s">
        <v>7005</v>
      </c>
      <c r="E4437" t="s">
        <v>1711</v>
      </c>
    </row>
    <row r="4438" spans="1:5">
      <c r="A4438" t="s">
        <v>6157</v>
      </c>
      <c r="B4438" t="s">
        <v>5</v>
      </c>
      <c r="C4438" t="s">
        <v>1740</v>
      </c>
      <c r="D4438" t="s">
        <v>7005</v>
      </c>
      <c r="E4438" t="s">
        <v>1712</v>
      </c>
    </row>
    <row r="4439" spans="1:5">
      <c r="A4439" t="s">
        <v>6158</v>
      </c>
      <c r="B4439" t="s">
        <v>5</v>
      </c>
      <c r="C4439" t="s">
        <v>1740</v>
      </c>
      <c r="D4439" t="s">
        <v>7005</v>
      </c>
      <c r="E4439" t="s">
        <v>1713</v>
      </c>
    </row>
    <row r="4440" spans="1:5">
      <c r="A4440" t="s">
        <v>6159</v>
      </c>
      <c r="B4440" t="s">
        <v>5</v>
      </c>
      <c r="C4440" t="s">
        <v>1740</v>
      </c>
      <c r="D4440" t="s">
        <v>7005</v>
      </c>
      <c r="E4440" t="s">
        <v>1714</v>
      </c>
    </row>
    <row r="4441" spans="1:5">
      <c r="A4441" t="s">
        <v>6160</v>
      </c>
      <c r="B4441" t="s">
        <v>5</v>
      </c>
      <c r="C4441" t="s">
        <v>1740</v>
      </c>
      <c r="D4441" t="s">
        <v>7005</v>
      </c>
      <c r="E4441" t="s">
        <v>1715</v>
      </c>
    </row>
    <row r="4442" spans="1:5">
      <c r="A4442" t="s">
        <v>6161</v>
      </c>
      <c r="B4442" t="s">
        <v>5</v>
      </c>
      <c r="C4442" t="s">
        <v>1740</v>
      </c>
      <c r="D4442" t="s">
        <v>7006</v>
      </c>
      <c r="E4442" t="s">
        <v>1702</v>
      </c>
    </row>
    <row r="4443" spans="1:5">
      <c r="A4443" t="s">
        <v>6162</v>
      </c>
      <c r="B4443" t="s">
        <v>5</v>
      </c>
      <c r="C4443" t="s">
        <v>1740</v>
      </c>
      <c r="D4443" t="s">
        <v>7006</v>
      </c>
      <c r="E4443" t="s">
        <v>1705</v>
      </c>
    </row>
    <row r="4444" spans="1:5">
      <c r="A4444" t="s">
        <v>6163</v>
      </c>
      <c r="B4444" t="s">
        <v>5</v>
      </c>
      <c r="C4444" t="s">
        <v>1740</v>
      </c>
      <c r="D4444" t="s">
        <v>7006</v>
      </c>
      <c r="E4444" t="s">
        <v>1706</v>
      </c>
    </row>
    <row r="4445" spans="1:5">
      <c r="A4445" t="s">
        <v>6164</v>
      </c>
      <c r="B4445" t="s">
        <v>5</v>
      </c>
      <c r="C4445" t="s">
        <v>1740</v>
      </c>
      <c r="D4445" t="s">
        <v>7006</v>
      </c>
      <c r="E4445" t="s">
        <v>1707</v>
      </c>
    </row>
    <row r="4446" spans="1:5">
      <c r="A4446" t="s">
        <v>6165</v>
      </c>
      <c r="B4446" t="s">
        <v>5</v>
      </c>
      <c r="C4446" t="s">
        <v>1740</v>
      </c>
      <c r="D4446" t="s">
        <v>7006</v>
      </c>
      <c r="E4446" t="s">
        <v>1708</v>
      </c>
    </row>
    <row r="4447" spans="1:5">
      <c r="A4447" t="s">
        <v>6166</v>
      </c>
      <c r="B4447" t="s">
        <v>5</v>
      </c>
      <c r="C4447" t="s">
        <v>1740</v>
      </c>
      <c r="D4447" t="s">
        <v>7006</v>
      </c>
      <c r="E4447" t="s">
        <v>1709</v>
      </c>
    </row>
    <row r="4448" spans="1:5">
      <c r="A4448" t="s">
        <v>6167</v>
      </c>
      <c r="B4448" t="s">
        <v>5</v>
      </c>
      <c r="C4448" t="s">
        <v>1740</v>
      </c>
      <c r="D4448" t="s">
        <v>7006</v>
      </c>
      <c r="E4448" t="s">
        <v>1710</v>
      </c>
    </row>
    <row r="4449" spans="1:5">
      <c r="A4449" t="s">
        <v>6168</v>
      </c>
      <c r="B4449" t="s">
        <v>5</v>
      </c>
      <c r="C4449" t="s">
        <v>1740</v>
      </c>
      <c r="D4449" t="s">
        <v>7006</v>
      </c>
      <c r="E4449" t="s">
        <v>1711</v>
      </c>
    </row>
    <row r="4450" spans="1:5">
      <c r="A4450" t="s">
        <v>6169</v>
      </c>
      <c r="B4450" t="s">
        <v>5</v>
      </c>
      <c r="C4450" t="s">
        <v>1740</v>
      </c>
      <c r="D4450" t="s">
        <v>7006</v>
      </c>
      <c r="E4450" t="s">
        <v>1712</v>
      </c>
    </row>
    <row r="4451" spans="1:5">
      <c r="A4451" t="s">
        <v>6170</v>
      </c>
      <c r="B4451" t="s">
        <v>5</v>
      </c>
      <c r="C4451" t="s">
        <v>1740</v>
      </c>
      <c r="D4451" t="s">
        <v>7006</v>
      </c>
      <c r="E4451" t="s">
        <v>1713</v>
      </c>
    </row>
    <row r="4452" spans="1:5">
      <c r="A4452" t="s">
        <v>6171</v>
      </c>
      <c r="B4452" t="s">
        <v>5</v>
      </c>
      <c r="C4452" t="s">
        <v>1740</v>
      </c>
      <c r="D4452" t="s">
        <v>7006</v>
      </c>
      <c r="E4452" t="s">
        <v>1714</v>
      </c>
    </row>
    <row r="4453" spans="1:5">
      <c r="A4453" t="s">
        <v>6172</v>
      </c>
      <c r="B4453" t="s">
        <v>5</v>
      </c>
      <c r="C4453" t="s">
        <v>1740</v>
      </c>
      <c r="D4453" t="s">
        <v>7006</v>
      </c>
      <c r="E4453" t="s">
        <v>1715</v>
      </c>
    </row>
    <row r="4454" spans="1:5">
      <c r="A4454" t="s">
        <v>6173</v>
      </c>
      <c r="B4454" t="s">
        <v>5</v>
      </c>
      <c r="C4454" t="s">
        <v>1740</v>
      </c>
      <c r="D4454" t="s">
        <v>7007</v>
      </c>
      <c r="E4454" t="s">
        <v>1702</v>
      </c>
    </row>
    <row r="4455" spans="1:5">
      <c r="A4455" t="s">
        <v>6174</v>
      </c>
      <c r="B4455" t="s">
        <v>5</v>
      </c>
      <c r="C4455" t="s">
        <v>1740</v>
      </c>
      <c r="D4455" t="s">
        <v>7007</v>
      </c>
      <c r="E4455" t="s">
        <v>1705</v>
      </c>
    </row>
    <row r="4456" spans="1:5">
      <c r="A4456" t="s">
        <v>6175</v>
      </c>
      <c r="B4456" t="s">
        <v>5</v>
      </c>
      <c r="C4456" t="s">
        <v>1740</v>
      </c>
      <c r="D4456" t="s">
        <v>7007</v>
      </c>
      <c r="E4456" t="s">
        <v>1706</v>
      </c>
    </row>
    <row r="4457" spans="1:5">
      <c r="A4457" t="s">
        <v>6176</v>
      </c>
      <c r="B4457" t="s">
        <v>5</v>
      </c>
      <c r="C4457" t="s">
        <v>1740</v>
      </c>
      <c r="D4457" t="s">
        <v>7007</v>
      </c>
      <c r="E4457" t="s">
        <v>1707</v>
      </c>
    </row>
    <row r="4458" spans="1:5">
      <c r="A4458" t="s">
        <v>6177</v>
      </c>
      <c r="B4458" t="s">
        <v>5</v>
      </c>
      <c r="C4458" t="s">
        <v>1740</v>
      </c>
      <c r="D4458" t="s">
        <v>7007</v>
      </c>
      <c r="E4458" t="s">
        <v>1708</v>
      </c>
    </row>
    <row r="4459" spans="1:5">
      <c r="A4459" t="s">
        <v>6178</v>
      </c>
      <c r="B4459" t="s">
        <v>5</v>
      </c>
      <c r="C4459" t="s">
        <v>1740</v>
      </c>
      <c r="D4459" t="s">
        <v>7007</v>
      </c>
      <c r="E4459" t="s">
        <v>1709</v>
      </c>
    </row>
    <row r="4460" spans="1:5">
      <c r="A4460" t="s">
        <v>6179</v>
      </c>
      <c r="B4460" t="s">
        <v>5</v>
      </c>
      <c r="C4460" t="s">
        <v>1740</v>
      </c>
      <c r="D4460" t="s">
        <v>7007</v>
      </c>
      <c r="E4460" t="s">
        <v>1710</v>
      </c>
    </row>
    <row r="4461" spans="1:5">
      <c r="A4461" t="s">
        <v>6180</v>
      </c>
      <c r="B4461" t="s">
        <v>5</v>
      </c>
      <c r="C4461" t="s">
        <v>1740</v>
      </c>
      <c r="D4461" t="s">
        <v>7007</v>
      </c>
      <c r="E4461" t="s">
        <v>1711</v>
      </c>
    </row>
    <row r="4462" spans="1:5">
      <c r="A4462" t="s">
        <v>6181</v>
      </c>
      <c r="B4462" t="s">
        <v>5</v>
      </c>
      <c r="C4462" t="s">
        <v>1740</v>
      </c>
      <c r="D4462" t="s">
        <v>7007</v>
      </c>
      <c r="E4462" t="s">
        <v>1712</v>
      </c>
    </row>
    <row r="4463" spans="1:5">
      <c r="A4463" t="s">
        <v>6182</v>
      </c>
      <c r="B4463" t="s">
        <v>5</v>
      </c>
      <c r="C4463" t="s">
        <v>1740</v>
      </c>
      <c r="D4463" t="s">
        <v>7007</v>
      </c>
      <c r="E4463" t="s">
        <v>1713</v>
      </c>
    </row>
    <row r="4464" spans="1:5">
      <c r="A4464" t="s">
        <v>6183</v>
      </c>
      <c r="B4464" t="s">
        <v>5</v>
      </c>
      <c r="C4464" t="s">
        <v>1740</v>
      </c>
      <c r="D4464" t="s">
        <v>7007</v>
      </c>
      <c r="E4464" t="s">
        <v>1714</v>
      </c>
    </row>
    <row r="4465" spans="1:5">
      <c r="A4465" t="s">
        <v>6184</v>
      </c>
      <c r="B4465" t="s">
        <v>5</v>
      </c>
      <c r="C4465" t="s">
        <v>1740</v>
      </c>
      <c r="D4465" t="s">
        <v>7007</v>
      </c>
      <c r="E4465" t="s">
        <v>1715</v>
      </c>
    </row>
    <row r="4466" spans="1:5">
      <c r="A4466" t="s">
        <v>6185</v>
      </c>
      <c r="B4466" t="s">
        <v>5</v>
      </c>
      <c r="C4466" t="s">
        <v>1740</v>
      </c>
      <c r="D4466" t="s">
        <v>7008</v>
      </c>
      <c r="E4466" t="s">
        <v>1702</v>
      </c>
    </row>
    <row r="4467" spans="1:5">
      <c r="A4467" t="s">
        <v>6186</v>
      </c>
      <c r="B4467" t="s">
        <v>5</v>
      </c>
      <c r="C4467" t="s">
        <v>1740</v>
      </c>
      <c r="D4467" t="s">
        <v>7008</v>
      </c>
      <c r="E4467" t="s">
        <v>1705</v>
      </c>
    </row>
    <row r="4468" spans="1:5">
      <c r="A4468" t="s">
        <v>6187</v>
      </c>
      <c r="B4468" t="s">
        <v>5</v>
      </c>
      <c r="C4468" t="s">
        <v>1740</v>
      </c>
      <c r="D4468" t="s">
        <v>7008</v>
      </c>
      <c r="E4468" t="s">
        <v>1706</v>
      </c>
    </row>
    <row r="4469" spans="1:5">
      <c r="A4469" t="s">
        <v>6188</v>
      </c>
      <c r="B4469" t="s">
        <v>5</v>
      </c>
      <c r="C4469" t="s">
        <v>1740</v>
      </c>
      <c r="D4469" t="s">
        <v>7008</v>
      </c>
      <c r="E4469" t="s">
        <v>1707</v>
      </c>
    </row>
    <row r="4470" spans="1:5">
      <c r="A4470" t="s">
        <v>6189</v>
      </c>
      <c r="B4470" t="s">
        <v>5</v>
      </c>
      <c r="C4470" t="s">
        <v>1740</v>
      </c>
      <c r="D4470" t="s">
        <v>7008</v>
      </c>
      <c r="E4470" t="s">
        <v>1708</v>
      </c>
    </row>
    <row r="4471" spans="1:5">
      <c r="A4471" t="s">
        <v>6190</v>
      </c>
      <c r="B4471" t="s">
        <v>5</v>
      </c>
      <c r="C4471" t="s">
        <v>1740</v>
      </c>
      <c r="D4471" t="s">
        <v>7008</v>
      </c>
      <c r="E4471" t="s">
        <v>1709</v>
      </c>
    </row>
    <row r="4472" spans="1:5">
      <c r="A4472" t="s">
        <v>6191</v>
      </c>
      <c r="B4472" t="s">
        <v>5</v>
      </c>
      <c r="C4472" t="s">
        <v>1740</v>
      </c>
      <c r="D4472" t="s">
        <v>7008</v>
      </c>
      <c r="E4472" t="s">
        <v>1710</v>
      </c>
    </row>
    <row r="4473" spans="1:5">
      <c r="A4473" t="s">
        <v>6192</v>
      </c>
      <c r="B4473" t="s">
        <v>5</v>
      </c>
      <c r="C4473" t="s">
        <v>1740</v>
      </c>
      <c r="D4473" t="s">
        <v>7008</v>
      </c>
      <c r="E4473" t="s">
        <v>1711</v>
      </c>
    </row>
    <row r="4474" spans="1:5">
      <c r="A4474" t="s">
        <v>6193</v>
      </c>
      <c r="B4474" t="s">
        <v>5</v>
      </c>
      <c r="C4474" t="s">
        <v>1740</v>
      </c>
      <c r="D4474" t="s">
        <v>7008</v>
      </c>
      <c r="E4474" t="s">
        <v>1712</v>
      </c>
    </row>
    <row r="4475" spans="1:5">
      <c r="A4475" t="s">
        <v>6194</v>
      </c>
      <c r="B4475" t="s">
        <v>5</v>
      </c>
      <c r="C4475" t="s">
        <v>1740</v>
      </c>
      <c r="D4475" t="s">
        <v>7008</v>
      </c>
      <c r="E4475" t="s">
        <v>1713</v>
      </c>
    </row>
    <row r="4476" spans="1:5">
      <c r="A4476" t="s">
        <v>6195</v>
      </c>
      <c r="B4476" t="s">
        <v>5</v>
      </c>
      <c r="C4476" t="s">
        <v>1740</v>
      </c>
      <c r="D4476" t="s">
        <v>7008</v>
      </c>
      <c r="E4476" t="s">
        <v>1714</v>
      </c>
    </row>
    <row r="4477" spans="1:5">
      <c r="A4477" t="s">
        <v>6196</v>
      </c>
      <c r="B4477" t="s">
        <v>5</v>
      </c>
      <c r="C4477" t="s">
        <v>1740</v>
      </c>
      <c r="D4477" t="s">
        <v>7008</v>
      </c>
      <c r="E4477" t="s">
        <v>1715</v>
      </c>
    </row>
    <row r="4478" spans="1:5">
      <c r="A4478" t="s">
        <v>6197</v>
      </c>
      <c r="B4478" t="s">
        <v>5</v>
      </c>
      <c r="C4478" t="s">
        <v>1740</v>
      </c>
      <c r="D4478" t="s">
        <v>7009</v>
      </c>
      <c r="E4478" t="s">
        <v>1702</v>
      </c>
    </row>
    <row r="4479" spans="1:5">
      <c r="A4479" t="s">
        <v>6198</v>
      </c>
      <c r="B4479" t="s">
        <v>5</v>
      </c>
      <c r="C4479" t="s">
        <v>1740</v>
      </c>
      <c r="D4479" t="s">
        <v>7009</v>
      </c>
      <c r="E4479" t="s">
        <v>1705</v>
      </c>
    </row>
    <row r="4480" spans="1:5">
      <c r="A4480" t="s">
        <v>6199</v>
      </c>
      <c r="B4480" t="s">
        <v>5</v>
      </c>
      <c r="C4480" t="s">
        <v>1740</v>
      </c>
      <c r="D4480" t="s">
        <v>7009</v>
      </c>
      <c r="E4480" t="s">
        <v>1706</v>
      </c>
    </row>
    <row r="4481" spans="1:5">
      <c r="A4481" t="s">
        <v>6200</v>
      </c>
      <c r="B4481" t="s">
        <v>5</v>
      </c>
      <c r="C4481" t="s">
        <v>1740</v>
      </c>
      <c r="D4481" t="s">
        <v>7009</v>
      </c>
      <c r="E4481" t="s">
        <v>1707</v>
      </c>
    </row>
    <row r="4482" spans="1:5">
      <c r="A4482" t="s">
        <v>6201</v>
      </c>
      <c r="B4482" t="s">
        <v>5</v>
      </c>
      <c r="C4482" t="s">
        <v>1740</v>
      </c>
      <c r="D4482" t="s">
        <v>7009</v>
      </c>
      <c r="E4482" t="s">
        <v>1708</v>
      </c>
    </row>
    <row r="4483" spans="1:5">
      <c r="A4483" t="s">
        <v>6202</v>
      </c>
      <c r="B4483" t="s">
        <v>5</v>
      </c>
      <c r="C4483" t="s">
        <v>1740</v>
      </c>
      <c r="D4483" t="s">
        <v>7009</v>
      </c>
      <c r="E4483" t="s">
        <v>1709</v>
      </c>
    </row>
    <row r="4484" spans="1:5">
      <c r="A4484" t="s">
        <v>6203</v>
      </c>
      <c r="B4484" t="s">
        <v>5</v>
      </c>
      <c r="C4484" t="s">
        <v>1740</v>
      </c>
      <c r="D4484" t="s">
        <v>7009</v>
      </c>
      <c r="E4484" t="s">
        <v>1710</v>
      </c>
    </row>
    <row r="4485" spans="1:5">
      <c r="A4485" t="s">
        <v>6204</v>
      </c>
      <c r="B4485" t="s">
        <v>5</v>
      </c>
      <c r="C4485" t="s">
        <v>1740</v>
      </c>
      <c r="D4485" t="s">
        <v>7009</v>
      </c>
      <c r="E4485" t="s">
        <v>1711</v>
      </c>
    </row>
    <row r="4486" spans="1:5">
      <c r="A4486" t="s">
        <v>6205</v>
      </c>
      <c r="B4486" t="s">
        <v>5</v>
      </c>
      <c r="C4486" t="s">
        <v>1740</v>
      </c>
      <c r="D4486" t="s">
        <v>7009</v>
      </c>
      <c r="E4486" t="s">
        <v>1712</v>
      </c>
    </row>
    <row r="4487" spans="1:5">
      <c r="A4487" t="s">
        <v>6206</v>
      </c>
      <c r="B4487" t="s">
        <v>5</v>
      </c>
      <c r="C4487" t="s">
        <v>1740</v>
      </c>
      <c r="D4487" t="s">
        <v>7009</v>
      </c>
      <c r="E4487" t="s">
        <v>1713</v>
      </c>
    </row>
    <row r="4488" spans="1:5">
      <c r="A4488" t="s">
        <v>6207</v>
      </c>
      <c r="B4488" t="s">
        <v>5</v>
      </c>
      <c r="C4488" t="s">
        <v>1740</v>
      </c>
      <c r="D4488" t="s">
        <v>7009</v>
      </c>
      <c r="E4488" t="s">
        <v>1714</v>
      </c>
    </row>
    <row r="4489" spans="1:5">
      <c r="A4489" t="s">
        <v>6208</v>
      </c>
      <c r="B4489" t="s">
        <v>5</v>
      </c>
      <c r="C4489" t="s">
        <v>1740</v>
      </c>
      <c r="D4489" t="s">
        <v>7009</v>
      </c>
      <c r="E4489" t="s">
        <v>1715</v>
      </c>
    </row>
    <row r="4490" spans="1:5">
      <c r="A4490" t="s">
        <v>6209</v>
      </c>
      <c r="B4490" t="s">
        <v>5</v>
      </c>
      <c r="C4490" t="s">
        <v>1740</v>
      </c>
      <c r="D4490" t="s">
        <v>7010</v>
      </c>
      <c r="E4490" t="s">
        <v>1702</v>
      </c>
    </row>
    <row r="4491" spans="1:5">
      <c r="A4491" t="s">
        <v>6210</v>
      </c>
      <c r="B4491" t="s">
        <v>5</v>
      </c>
      <c r="C4491" t="s">
        <v>1740</v>
      </c>
      <c r="D4491" t="s">
        <v>7010</v>
      </c>
      <c r="E4491" t="s">
        <v>1705</v>
      </c>
    </row>
    <row r="4492" spans="1:5">
      <c r="A4492" t="s">
        <v>6211</v>
      </c>
      <c r="B4492" t="s">
        <v>5</v>
      </c>
      <c r="C4492" t="s">
        <v>1740</v>
      </c>
      <c r="D4492" t="s">
        <v>7010</v>
      </c>
      <c r="E4492" t="s">
        <v>1706</v>
      </c>
    </row>
    <row r="4493" spans="1:5">
      <c r="A4493" t="s">
        <v>6212</v>
      </c>
      <c r="B4493" t="s">
        <v>5</v>
      </c>
      <c r="C4493" t="s">
        <v>1740</v>
      </c>
      <c r="D4493" t="s">
        <v>7010</v>
      </c>
      <c r="E4493" t="s">
        <v>1707</v>
      </c>
    </row>
    <row r="4494" spans="1:5">
      <c r="A4494" t="s">
        <v>6213</v>
      </c>
      <c r="B4494" t="s">
        <v>5</v>
      </c>
      <c r="C4494" t="s">
        <v>1740</v>
      </c>
      <c r="D4494" t="s">
        <v>7010</v>
      </c>
      <c r="E4494" t="s">
        <v>1708</v>
      </c>
    </row>
    <row r="4495" spans="1:5">
      <c r="A4495" t="s">
        <v>6214</v>
      </c>
      <c r="B4495" t="s">
        <v>5</v>
      </c>
      <c r="C4495" t="s">
        <v>1740</v>
      </c>
      <c r="D4495" t="s">
        <v>7010</v>
      </c>
      <c r="E4495" t="s">
        <v>1709</v>
      </c>
    </row>
    <row r="4496" spans="1:5">
      <c r="A4496" t="s">
        <v>6215</v>
      </c>
      <c r="B4496" t="s">
        <v>5</v>
      </c>
      <c r="C4496" t="s">
        <v>1740</v>
      </c>
      <c r="D4496" t="s">
        <v>7010</v>
      </c>
      <c r="E4496" t="s">
        <v>1710</v>
      </c>
    </row>
    <row r="4497" spans="1:5">
      <c r="A4497" t="s">
        <v>6216</v>
      </c>
      <c r="B4497" t="s">
        <v>5</v>
      </c>
      <c r="C4497" t="s">
        <v>1740</v>
      </c>
      <c r="D4497" t="s">
        <v>7010</v>
      </c>
      <c r="E4497" t="s">
        <v>1711</v>
      </c>
    </row>
    <row r="4498" spans="1:5">
      <c r="A4498" t="s">
        <v>6217</v>
      </c>
      <c r="B4498" t="s">
        <v>5</v>
      </c>
      <c r="C4498" t="s">
        <v>1740</v>
      </c>
      <c r="D4498" t="s">
        <v>7010</v>
      </c>
      <c r="E4498" t="s">
        <v>1712</v>
      </c>
    </row>
    <row r="4499" spans="1:5">
      <c r="A4499" t="s">
        <v>6218</v>
      </c>
      <c r="B4499" t="s">
        <v>5</v>
      </c>
      <c r="C4499" t="s">
        <v>1740</v>
      </c>
      <c r="D4499" t="s">
        <v>7010</v>
      </c>
      <c r="E4499" t="s">
        <v>1713</v>
      </c>
    </row>
    <row r="4500" spans="1:5">
      <c r="A4500" t="s">
        <v>6219</v>
      </c>
      <c r="B4500" t="s">
        <v>5</v>
      </c>
      <c r="C4500" t="s">
        <v>1740</v>
      </c>
      <c r="D4500" t="s">
        <v>7010</v>
      </c>
      <c r="E4500" t="s">
        <v>1714</v>
      </c>
    </row>
    <row r="4501" spans="1:5">
      <c r="A4501" t="s">
        <v>6220</v>
      </c>
      <c r="B4501" t="s">
        <v>5</v>
      </c>
      <c r="C4501" t="s">
        <v>1740</v>
      </c>
      <c r="D4501" t="s">
        <v>7010</v>
      </c>
      <c r="E4501" t="s">
        <v>1715</v>
      </c>
    </row>
    <row r="4502" spans="1:5">
      <c r="A4502" t="s">
        <v>6221</v>
      </c>
      <c r="B4502" t="s">
        <v>5</v>
      </c>
      <c r="C4502" t="s">
        <v>1740</v>
      </c>
      <c r="D4502" t="s">
        <v>7011</v>
      </c>
      <c r="E4502" t="s">
        <v>1702</v>
      </c>
    </row>
    <row r="4503" spans="1:5">
      <c r="A4503" t="s">
        <v>6222</v>
      </c>
      <c r="B4503" t="s">
        <v>5</v>
      </c>
      <c r="C4503" t="s">
        <v>1740</v>
      </c>
      <c r="D4503" t="s">
        <v>7011</v>
      </c>
      <c r="E4503" t="s">
        <v>1705</v>
      </c>
    </row>
    <row r="4504" spans="1:5">
      <c r="A4504" t="s">
        <v>6223</v>
      </c>
      <c r="B4504" t="s">
        <v>5</v>
      </c>
      <c r="C4504" t="s">
        <v>1740</v>
      </c>
      <c r="D4504" t="s">
        <v>7011</v>
      </c>
      <c r="E4504" t="s">
        <v>1706</v>
      </c>
    </row>
    <row r="4505" spans="1:5">
      <c r="A4505" t="s">
        <v>6224</v>
      </c>
      <c r="B4505" t="s">
        <v>5</v>
      </c>
      <c r="C4505" t="s">
        <v>1740</v>
      </c>
      <c r="D4505" t="s">
        <v>7011</v>
      </c>
      <c r="E4505" t="s">
        <v>1707</v>
      </c>
    </row>
    <row r="4506" spans="1:5">
      <c r="A4506" t="s">
        <v>6225</v>
      </c>
      <c r="B4506" t="s">
        <v>5</v>
      </c>
      <c r="C4506" t="s">
        <v>1740</v>
      </c>
      <c r="D4506" t="s">
        <v>7011</v>
      </c>
      <c r="E4506" t="s">
        <v>1708</v>
      </c>
    </row>
    <row r="4507" spans="1:5">
      <c r="A4507" t="s">
        <v>6226</v>
      </c>
      <c r="B4507" t="s">
        <v>5</v>
      </c>
      <c r="C4507" t="s">
        <v>1740</v>
      </c>
      <c r="D4507" t="s">
        <v>7011</v>
      </c>
      <c r="E4507" t="s">
        <v>1709</v>
      </c>
    </row>
    <row r="4508" spans="1:5">
      <c r="A4508" t="s">
        <v>6227</v>
      </c>
      <c r="B4508" t="s">
        <v>5</v>
      </c>
      <c r="C4508" t="s">
        <v>1740</v>
      </c>
      <c r="D4508" t="s">
        <v>7011</v>
      </c>
      <c r="E4508" t="s">
        <v>1710</v>
      </c>
    </row>
    <row r="4509" spans="1:5">
      <c r="A4509" t="s">
        <v>6228</v>
      </c>
      <c r="B4509" t="s">
        <v>5</v>
      </c>
      <c r="C4509" t="s">
        <v>1740</v>
      </c>
      <c r="D4509" t="s">
        <v>7011</v>
      </c>
      <c r="E4509" t="s">
        <v>1711</v>
      </c>
    </row>
    <row r="4510" spans="1:5">
      <c r="A4510" t="s">
        <v>6229</v>
      </c>
      <c r="B4510" t="s">
        <v>5</v>
      </c>
      <c r="C4510" t="s">
        <v>1740</v>
      </c>
      <c r="D4510" t="s">
        <v>7011</v>
      </c>
      <c r="E4510" t="s">
        <v>1712</v>
      </c>
    </row>
    <row r="4511" spans="1:5">
      <c r="A4511" t="s">
        <v>6230</v>
      </c>
      <c r="B4511" t="s">
        <v>5</v>
      </c>
      <c r="C4511" t="s">
        <v>1740</v>
      </c>
      <c r="D4511" t="s">
        <v>7011</v>
      </c>
      <c r="E4511" t="s">
        <v>1713</v>
      </c>
    </row>
    <row r="4512" spans="1:5">
      <c r="A4512" t="s">
        <v>6231</v>
      </c>
      <c r="B4512" t="s">
        <v>5</v>
      </c>
      <c r="C4512" t="s">
        <v>1740</v>
      </c>
      <c r="D4512" t="s">
        <v>7011</v>
      </c>
      <c r="E4512" t="s">
        <v>1714</v>
      </c>
    </row>
    <row r="4513" spans="1:5">
      <c r="A4513" t="s">
        <v>6232</v>
      </c>
      <c r="B4513" t="s">
        <v>5</v>
      </c>
      <c r="C4513" t="s">
        <v>1740</v>
      </c>
      <c r="D4513" t="s">
        <v>7011</v>
      </c>
      <c r="E4513" t="s">
        <v>1715</v>
      </c>
    </row>
    <row r="4514" spans="1:5">
      <c r="A4514" t="s">
        <v>6233</v>
      </c>
      <c r="B4514" t="s">
        <v>5</v>
      </c>
      <c r="C4514" t="s">
        <v>1740</v>
      </c>
      <c r="D4514" t="s">
        <v>7012</v>
      </c>
      <c r="E4514" t="s">
        <v>1702</v>
      </c>
    </row>
    <row r="4515" spans="1:5">
      <c r="A4515" t="s">
        <v>6234</v>
      </c>
      <c r="B4515" t="s">
        <v>5</v>
      </c>
      <c r="C4515" t="s">
        <v>1740</v>
      </c>
      <c r="D4515" t="s">
        <v>7012</v>
      </c>
      <c r="E4515" t="s">
        <v>1705</v>
      </c>
    </row>
    <row r="4516" spans="1:5">
      <c r="A4516" t="s">
        <v>6235</v>
      </c>
      <c r="B4516" t="s">
        <v>5</v>
      </c>
      <c r="C4516" t="s">
        <v>1740</v>
      </c>
      <c r="D4516" t="s">
        <v>7012</v>
      </c>
      <c r="E4516" t="s">
        <v>1706</v>
      </c>
    </row>
    <row r="4517" spans="1:5">
      <c r="A4517" t="s">
        <v>6236</v>
      </c>
      <c r="B4517" t="s">
        <v>5</v>
      </c>
      <c r="C4517" t="s">
        <v>1740</v>
      </c>
      <c r="D4517" t="s">
        <v>7012</v>
      </c>
      <c r="E4517" t="s">
        <v>1707</v>
      </c>
    </row>
    <row r="4518" spans="1:5">
      <c r="A4518" t="s">
        <v>6237</v>
      </c>
      <c r="B4518" t="s">
        <v>5</v>
      </c>
      <c r="C4518" t="s">
        <v>1740</v>
      </c>
      <c r="D4518" t="s">
        <v>7012</v>
      </c>
      <c r="E4518" t="s">
        <v>1708</v>
      </c>
    </row>
    <row r="4519" spans="1:5">
      <c r="A4519" t="s">
        <v>6238</v>
      </c>
      <c r="B4519" t="s">
        <v>5</v>
      </c>
      <c r="C4519" t="s">
        <v>1740</v>
      </c>
      <c r="D4519" t="s">
        <v>7012</v>
      </c>
      <c r="E4519" t="s">
        <v>1709</v>
      </c>
    </row>
    <row r="4520" spans="1:5">
      <c r="A4520" t="s">
        <v>6239</v>
      </c>
      <c r="B4520" t="s">
        <v>5</v>
      </c>
      <c r="C4520" t="s">
        <v>1740</v>
      </c>
      <c r="D4520" t="s">
        <v>7012</v>
      </c>
      <c r="E4520" t="s">
        <v>1710</v>
      </c>
    </row>
    <row r="4521" spans="1:5">
      <c r="A4521" t="s">
        <v>6240</v>
      </c>
      <c r="B4521" t="s">
        <v>5</v>
      </c>
      <c r="C4521" t="s">
        <v>1740</v>
      </c>
      <c r="D4521" t="s">
        <v>7012</v>
      </c>
      <c r="E4521" t="s">
        <v>1711</v>
      </c>
    </row>
    <row r="4522" spans="1:5">
      <c r="A4522" t="s">
        <v>6241</v>
      </c>
      <c r="B4522" t="s">
        <v>5</v>
      </c>
      <c r="C4522" t="s">
        <v>1740</v>
      </c>
      <c r="D4522" t="s">
        <v>7012</v>
      </c>
      <c r="E4522" t="s">
        <v>1712</v>
      </c>
    </row>
    <row r="4523" spans="1:5">
      <c r="A4523" t="s">
        <v>6242</v>
      </c>
      <c r="B4523" t="s">
        <v>5</v>
      </c>
      <c r="C4523" t="s">
        <v>1740</v>
      </c>
      <c r="D4523" t="s">
        <v>7012</v>
      </c>
      <c r="E4523" t="s">
        <v>1713</v>
      </c>
    </row>
    <row r="4524" spans="1:5">
      <c r="A4524" t="s">
        <v>6243</v>
      </c>
      <c r="B4524" t="s">
        <v>5</v>
      </c>
      <c r="C4524" t="s">
        <v>1740</v>
      </c>
      <c r="D4524" t="s">
        <v>7012</v>
      </c>
      <c r="E4524" t="s">
        <v>1714</v>
      </c>
    </row>
    <row r="4525" spans="1:5">
      <c r="A4525" t="s">
        <v>6244</v>
      </c>
      <c r="B4525" t="s">
        <v>5</v>
      </c>
      <c r="C4525" t="s">
        <v>1740</v>
      </c>
      <c r="D4525" t="s">
        <v>7012</v>
      </c>
      <c r="E4525" t="s">
        <v>1715</v>
      </c>
    </row>
    <row r="4526" spans="1:5">
      <c r="A4526" t="s">
        <v>6245</v>
      </c>
      <c r="B4526" t="s">
        <v>5</v>
      </c>
      <c r="C4526" t="s">
        <v>1740</v>
      </c>
      <c r="D4526" t="s">
        <v>7013</v>
      </c>
      <c r="E4526" t="s">
        <v>1702</v>
      </c>
    </row>
    <row r="4527" spans="1:5">
      <c r="A4527" t="s">
        <v>6246</v>
      </c>
      <c r="B4527" t="s">
        <v>5</v>
      </c>
      <c r="C4527" t="s">
        <v>1740</v>
      </c>
      <c r="D4527" t="s">
        <v>7013</v>
      </c>
      <c r="E4527" t="s">
        <v>1705</v>
      </c>
    </row>
    <row r="4528" spans="1:5">
      <c r="A4528" t="s">
        <v>6247</v>
      </c>
      <c r="B4528" t="s">
        <v>5</v>
      </c>
      <c r="C4528" t="s">
        <v>1740</v>
      </c>
      <c r="D4528" t="s">
        <v>7013</v>
      </c>
      <c r="E4528" t="s">
        <v>1706</v>
      </c>
    </row>
    <row r="4529" spans="1:5">
      <c r="A4529" t="s">
        <v>6248</v>
      </c>
      <c r="B4529" t="s">
        <v>5</v>
      </c>
      <c r="C4529" t="s">
        <v>1740</v>
      </c>
      <c r="D4529" t="s">
        <v>7013</v>
      </c>
      <c r="E4529" t="s">
        <v>1707</v>
      </c>
    </row>
    <row r="4530" spans="1:5">
      <c r="A4530" t="s">
        <v>6249</v>
      </c>
      <c r="B4530" t="s">
        <v>5</v>
      </c>
      <c r="C4530" t="s">
        <v>1740</v>
      </c>
      <c r="D4530" t="s">
        <v>7013</v>
      </c>
      <c r="E4530" t="s">
        <v>1708</v>
      </c>
    </row>
    <row r="4531" spans="1:5">
      <c r="A4531" t="s">
        <v>6250</v>
      </c>
      <c r="B4531" t="s">
        <v>5</v>
      </c>
      <c r="C4531" t="s">
        <v>1740</v>
      </c>
      <c r="D4531" t="s">
        <v>7013</v>
      </c>
      <c r="E4531" t="s">
        <v>1709</v>
      </c>
    </row>
    <row r="4532" spans="1:5">
      <c r="A4532" t="s">
        <v>6251</v>
      </c>
      <c r="B4532" t="s">
        <v>5</v>
      </c>
      <c r="C4532" t="s">
        <v>1740</v>
      </c>
      <c r="D4532" t="s">
        <v>7013</v>
      </c>
      <c r="E4532" t="s">
        <v>1710</v>
      </c>
    </row>
    <row r="4533" spans="1:5">
      <c r="A4533" t="s">
        <v>6252</v>
      </c>
      <c r="B4533" t="s">
        <v>5</v>
      </c>
      <c r="C4533" t="s">
        <v>1740</v>
      </c>
      <c r="D4533" t="s">
        <v>7013</v>
      </c>
      <c r="E4533" t="s">
        <v>1711</v>
      </c>
    </row>
    <row r="4534" spans="1:5">
      <c r="A4534" t="s">
        <v>6253</v>
      </c>
      <c r="B4534" t="s">
        <v>5</v>
      </c>
      <c r="C4534" t="s">
        <v>1740</v>
      </c>
      <c r="D4534" t="s">
        <v>7013</v>
      </c>
      <c r="E4534" t="s">
        <v>1712</v>
      </c>
    </row>
    <row r="4535" spans="1:5">
      <c r="A4535" t="s">
        <v>6254</v>
      </c>
      <c r="B4535" t="s">
        <v>5</v>
      </c>
      <c r="C4535" t="s">
        <v>1740</v>
      </c>
      <c r="D4535" t="s">
        <v>7013</v>
      </c>
      <c r="E4535" t="s">
        <v>1713</v>
      </c>
    </row>
    <row r="4536" spans="1:5">
      <c r="A4536" t="s">
        <v>6255</v>
      </c>
      <c r="B4536" t="s">
        <v>5</v>
      </c>
      <c r="C4536" t="s">
        <v>1740</v>
      </c>
      <c r="D4536" t="s">
        <v>7013</v>
      </c>
      <c r="E4536" t="s">
        <v>1714</v>
      </c>
    </row>
    <row r="4537" spans="1:5">
      <c r="A4537" t="s">
        <v>6256</v>
      </c>
      <c r="B4537" t="s">
        <v>5</v>
      </c>
      <c r="C4537" t="s">
        <v>1740</v>
      </c>
      <c r="D4537" t="s">
        <v>7013</v>
      </c>
      <c r="E4537" t="s">
        <v>1715</v>
      </c>
    </row>
    <row r="4538" spans="1:5">
      <c r="A4538" t="s">
        <v>6257</v>
      </c>
      <c r="B4538" t="s">
        <v>5</v>
      </c>
      <c r="C4538" t="s">
        <v>1740</v>
      </c>
      <c r="D4538" t="s">
        <v>7014</v>
      </c>
      <c r="E4538" t="s">
        <v>1702</v>
      </c>
    </row>
    <row r="4539" spans="1:5">
      <c r="A4539" t="s">
        <v>6258</v>
      </c>
      <c r="B4539" t="s">
        <v>5</v>
      </c>
      <c r="C4539" t="s">
        <v>1740</v>
      </c>
      <c r="D4539" t="s">
        <v>7014</v>
      </c>
      <c r="E4539" t="s">
        <v>1705</v>
      </c>
    </row>
    <row r="4540" spans="1:5">
      <c r="A4540" t="s">
        <v>6259</v>
      </c>
      <c r="B4540" t="s">
        <v>5</v>
      </c>
      <c r="C4540" t="s">
        <v>1740</v>
      </c>
      <c r="D4540" t="s">
        <v>7014</v>
      </c>
      <c r="E4540" t="s">
        <v>1706</v>
      </c>
    </row>
    <row r="4541" spans="1:5">
      <c r="A4541" t="s">
        <v>6260</v>
      </c>
      <c r="B4541" t="s">
        <v>5</v>
      </c>
      <c r="C4541" t="s">
        <v>1740</v>
      </c>
      <c r="D4541" t="s">
        <v>7014</v>
      </c>
      <c r="E4541" t="s">
        <v>1707</v>
      </c>
    </row>
    <row r="4542" spans="1:5">
      <c r="A4542" t="s">
        <v>6261</v>
      </c>
      <c r="B4542" t="s">
        <v>5</v>
      </c>
      <c r="C4542" t="s">
        <v>1740</v>
      </c>
      <c r="D4542" t="s">
        <v>7014</v>
      </c>
      <c r="E4542" t="s">
        <v>1708</v>
      </c>
    </row>
    <row r="4543" spans="1:5">
      <c r="A4543" t="s">
        <v>6262</v>
      </c>
      <c r="B4543" t="s">
        <v>5</v>
      </c>
      <c r="C4543" t="s">
        <v>1740</v>
      </c>
      <c r="D4543" t="s">
        <v>7014</v>
      </c>
      <c r="E4543" t="s">
        <v>1709</v>
      </c>
    </row>
    <row r="4544" spans="1:5">
      <c r="A4544" t="s">
        <v>6263</v>
      </c>
      <c r="B4544" t="s">
        <v>5</v>
      </c>
      <c r="C4544" t="s">
        <v>1740</v>
      </c>
      <c r="D4544" t="s">
        <v>7014</v>
      </c>
      <c r="E4544" t="s">
        <v>1710</v>
      </c>
    </row>
    <row r="4545" spans="1:5">
      <c r="A4545" t="s">
        <v>6264</v>
      </c>
      <c r="B4545" t="s">
        <v>5</v>
      </c>
      <c r="C4545" t="s">
        <v>1740</v>
      </c>
      <c r="D4545" t="s">
        <v>7014</v>
      </c>
      <c r="E4545" t="s">
        <v>1711</v>
      </c>
    </row>
    <row r="4546" spans="1:5">
      <c r="A4546" t="s">
        <v>6265</v>
      </c>
      <c r="B4546" t="s">
        <v>5</v>
      </c>
      <c r="C4546" t="s">
        <v>1740</v>
      </c>
      <c r="D4546" t="s">
        <v>7014</v>
      </c>
      <c r="E4546" t="s">
        <v>1712</v>
      </c>
    </row>
    <row r="4547" spans="1:5">
      <c r="A4547" t="s">
        <v>6266</v>
      </c>
      <c r="B4547" t="s">
        <v>5</v>
      </c>
      <c r="C4547" t="s">
        <v>1740</v>
      </c>
      <c r="D4547" t="s">
        <v>7014</v>
      </c>
      <c r="E4547" t="s">
        <v>1713</v>
      </c>
    </row>
    <row r="4548" spans="1:5">
      <c r="A4548" t="s">
        <v>6267</v>
      </c>
      <c r="B4548" t="s">
        <v>5</v>
      </c>
      <c r="C4548" t="s">
        <v>1740</v>
      </c>
      <c r="D4548" t="s">
        <v>7014</v>
      </c>
      <c r="E4548" t="s">
        <v>1714</v>
      </c>
    </row>
    <row r="4549" spans="1:5">
      <c r="A4549" t="s">
        <v>6268</v>
      </c>
      <c r="B4549" t="s">
        <v>5</v>
      </c>
      <c r="C4549" t="s">
        <v>1740</v>
      </c>
      <c r="D4549" t="s">
        <v>7014</v>
      </c>
      <c r="E4549" t="s">
        <v>1715</v>
      </c>
    </row>
    <row r="4550" spans="1:5">
      <c r="A4550" t="s">
        <v>6269</v>
      </c>
      <c r="B4550" t="s">
        <v>5</v>
      </c>
      <c r="C4550" t="s">
        <v>1740</v>
      </c>
      <c r="D4550" t="s">
        <v>7015</v>
      </c>
      <c r="E4550" t="s">
        <v>1702</v>
      </c>
    </row>
    <row r="4551" spans="1:5">
      <c r="A4551" t="s">
        <v>6270</v>
      </c>
      <c r="B4551" t="s">
        <v>5</v>
      </c>
      <c r="C4551" t="s">
        <v>1740</v>
      </c>
      <c r="D4551" t="s">
        <v>7015</v>
      </c>
      <c r="E4551" t="s">
        <v>1705</v>
      </c>
    </row>
    <row r="4552" spans="1:5">
      <c r="A4552" t="s">
        <v>6271</v>
      </c>
      <c r="B4552" t="s">
        <v>5</v>
      </c>
      <c r="C4552" t="s">
        <v>1740</v>
      </c>
      <c r="D4552" t="s">
        <v>7015</v>
      </c>
      <c r="E4552" t="s">
        <v>1706</v>
      </c>
    </row>
    <row r="4553" spans="1:5">
      <c r="A4553" t="s">
        <v>6272</v>
      </c>
      <c r="B4553" t="s">
        <v>5</v>
      </c>
      <c r="C4553" t="s">
        <v>1740</v>
      </c>
      <c r="D4553" t="s">
        <v>7015</v>
      </c>
      <c r="E4553" t="s">
        <v>1707</v>
      </c>
    </row>
    <row r="4554" spans="1:5">
      <c r="A4554" t="s">
        <v>6273</v>
      </c>
      <c r="B4554" t="s">
        <v>5</v>
      </c>
      <c r="C4554" t="s">
        <v>1740</v>
      </c>
      <c r="D4554" t="s">
        <v>7015</v>
      </c>
      <c r="E4554" t="s">
        <v>1708</v>
      </c>
    </row>
    <row r="4555" spans="1:5">
      <c r="A4555" t="s">
        <v>6274</v>
      </c>
      <c r="B4555" t="s">
        <v>5</v>
      </c>
      <c r="C4555" t="s">
        <v>1740</v>
      </c>
      <c r="D4555" t="s">
        <v>7015</v>
      </c>
      <c r="E4555" t="s">
        <v>1709</v>
      </c>
    </row>
    <row r="4556" spans="1:5">
      <c r="A4556" t="s">
        <v>6275</v>
      </c>
      <c r="B4556" t="s">
        <v>5</v>
      </c>
      <c r="C4556" t="s">
        <v>1740</v>
      </c>
      <c r="D4556" t="s">
        <v>7015</v>
      </c>
      <c r="E4556" t="s">
        <v>1710</v>
      </c>
    </row>
    <row r="4557" spans="1:5">
      <c r="A4557" t="s">
        <v>6276</v>
      </c>
      <c r="B4557" t="s">
        <v>5</v>
      </c>
      <c r="C4557" t="s">
        <v>1740</v>
      </c>
      <c r="D4557" t="s">
        <v>7015</v>
      </c>
      <c r="E4557" t="s">
        <v>1711</v>
      </c>
    </row>
    <row r="4558" spans="1:5">
      <c r="A4558" t="s">
        <v>6277</v>
      </c>
      <c r="B4558" t="s">
        <v>5</v>
      </c>
      <c r="C4558" t="s">
        <v>1740</v>
      </c>
      <c r="D4558" t="s">
        <v>7015</v>
      </c>
      <c r="E4558" t="s">
        <v>1712</v>
      </c>
    </row>
    <row r="4559" spans="1:5">
      <c r="A4559" t="s">
        <v>6278</v>
      </c>
      <c r="B4559" t="s">
        <v>5</v>
      </c>
      <c r="C4559" t="s">
        <v>1740</v>
      </c>
      <c r="D4559" t="s">
        <v>7015</v>
      </c>
      <c r="E4559" t="s">
        <v>1713</v>
      </c>
    </row>
    <row r="4560" spans="1:5">
      <c r="A4560" t="s">
        <v>6279</v>
      </c>
      <c r="B4560" t="s">
        <v>5</v>
      </c>
      <c r="C4560" t="s">
        <v>1740</v>
      </c>
      <c r="D4560" t="s">
        <v>7015</v>
      </c>
      <c r="E4560" t="s">
        <v>1714</v>
      </c>
    </row>
    <row r="4561" spans="1:5">
      <c r="A4561" t="s">
        <v>6280</v>
      </c>
      <c r="B4561" t="s">
        <v>5</v>
      </c>
      <c r="C4561" t="s">
        <v>1740</v>
      </c>
      <c r="D4561" t="s">
        <v>7015</v>
      </c>
      <c r="E4561" t="s">
        <v>1715</v>
      </c>
    </row>
    <row r="4562" spans="1:5">
      <c r="A4562" t="s">
        <v>6281</v>
      </c>
      <c r="B4562" t="s">
        <v>5</v>
      </c>
      <c r="C4562" t="s">
        <v>1740</v>
      </c>
      <c r="D4562" t="s">
        <v>7016</v>
      </c>
      <c r="E4562" t="s">
        <v>1702</v>
      </c>
    </row>
    <row r="4563" spans="1:5">
      <c r="A4563" t="s">
        <v>6282</v>
      </c>
      <c r="B4563" t="s">
        <v>5</v>
      </c>
      <c r="C4563" t="s">
        <v>1740</v>
      </c>
      <c r="D4563" t="s">
        <v>7016</v>
      </c>
      <c r="E4563" t="s">
        <v>1705</v>
      </c>
    </row>
    <row r="4564" spans="1:5">
      <c r="A4564" t="s">
        <v>6283</v>
      </c>
      <c r="B4564" t="s">
        <v>5</v>
      </c>
      <c r="C4564" t="s">
        <v>1740</v>
      </c>
      <c r="D4564" t="s">
        <v>7016</v>
      </c>
      <c r="E4564" t="s">
        <v>1706</v>
      </c>
    </row>
    <row r="4565" spans="1:5">
      <c r="A4565" t="s">
        <v>6284</v>
      </c>
      <c r="B4565" t="s">
        <v>5</v>
      </c>
      <c r="C4565" t="s">
        <v>1740</v>
      </c>
      <c r="D4565" t="s">
        <v>7016</v>
      </c>
      <c r="E4565" t="s">
        <v>1707</v>
      </c>
    </row>
    <row r="4566" spans="1:5">
      <c r="A4566" t="s">
        <v>6285</v>
      </c>
      <c r="B4566" t="s">
        <v>5</v>
      </c>
      <c r="C4566" t="s">
        <v>1740</v>
      </c>
      <c r="D4566" t="s">
        <v>7016</v>
      </c>
      <c r="E4566" t="s">
        <v>1708</v>
      </c>
    </row>
    <row r="4567" spans="1:5">
      <c r="A4567" t="s">
        <v>6286</v>
      </c>
      <c r="B4567" t="s">
        <v>5</v>
      </c>
      <c r="C4567" t="s">
        <v>1740</v>
      </c>
      <c r="D4567" t="s">
        <v>7016</v>
      </c>
      <c r="E4567" t="s">
        <v>1709</v>
      </c>
    </row>
    <row r="4568" spans="1:5">
      <c r="A4568" t="s">
        <v>6287</v>
      </c>
      <c r="B4568" t="s">
        <v>5</v>
      </c>
      <c r="C4568" t="s">
        <v>1740</v>
      </c>
      <c r="D4568" t="s">
        <v>7016</v>
      </c>
      <c r="E4568" t="s">
        <v>1710</v>
      </c>
    </row>
    <row r="4569" spans="1:5">
      <c r="A4569" t="s">
        <v>6288</v>
      </c>
      <c r="B4569" t="s">
        <v>5</v>
      </c>
      <c r="C4569" t="s">
        <v>1740</v>
      </c>
      <c r="D4569" t="s">
        <v>7016</v>
      </c>
      <c r="E4569" t="s">
        <v>1711</v>
      </c>
    </row>
    <row r="4570" spans="1:5">
      <c r="A4570" t="s">
        <v>6289</v>
      </c>
      <c r="B4570" t="s">
        <v>5</v>
      </c>
      <c r="C4570" t="s">
        <v>1740</v>
      </c>
      <c r="D4570" t="s">
        <v>7016</v>
      </c>
      <c r="E4570" t="s">
        <v>1712</v>
      </c>
    </row>
    <row r="4571" spans="1:5">
      <c r="A4571" t="s">
        <v>6290</v>
      </c>
      <c r="B4571" t="s">
        <v>5</v>
      </c>
      <c r="C4571" t="s">
        <v>1740</v>
      </c>
      <c r="D4571" t="s">
        <v>7016</v>
      </c>
      <c r="E4571" t="s">
        <v>1713</v>
      </c>
    </row>
    <row r="4572" spans="1:5">
      <c r="A4572" t="s">
        <v>6291</v>
      </c>
      <c r="B4572" t="s">
        <v>5</v>
      </c>
      <c r="C4572" t="s">
        <v>1740</v>
      </c>
      <c r="D4572" t="s">
        <v>7016</v>
      </c>
      <c r="E4572" t="s">
        <v>1714</v>
      </c>
    </row>
    <row r="4573" spans="1:5">
      <c r="A4573" t="s">
        <v>6292</v>
      </c>
      <c r="B4573" t="s">
        <v>5</v>
      </c>
      <c r="C4573" t="s">
        <v>1740</v>
      </c>
      <c r="D4573" t="s">
        <v>7016</v>
      </c>
      <c r="E4573" t="s">
        <v>1715</v>
      </c>
    </row>
    <row r="4574" spans="1:5">
      <c r="A4574" t="s">
        <v>6293</v>
      </c>
      <c r="B4574" t="s">
        <v>5</v>
      </c>
      <c r="C4574" t="s">
        <v>1740</v>
      </c>
      <c r="D4574" t="s">
        <v>7017</v>
      </c>
      <c r="E4574" t="s">
        <v>1702</v>
      </c>
    </row>
    <row r="4575" spans="1:5">
      <c r="A4575" t="s">
        <v>6294</v>
      </c>
      <c r="B4575" t="s">
        <v>5</v>
      </c>
      <c r="C4575" t="s">
        <v>1740</v>
      </c>
      <c r="D4575" t="s">
        <v>7017</v>
      </c>
      <c r="E4575" t="s">
        <v>1705</v>
      </c>
    </row>
    <row r="4576" spans="1:5">
      <c r="A4576" t="s">
        <v>6295</v>
      </c>
      <c r="B4576" t="s">
        <v>5</v>
      </c>
      <c r="C4576" t="s">
        <v>1740</v>
      </c>
      <c r="D4576" t="s">
        <v>7017</v>
      </c>
      <c r="E4576" t="s">
        <v>1706</v>
      </c>
    </row>
    <row r="4577" spans="1:5">
      <c r="A4577" t="s">
        <v>6296</v>
      </c>
      <c r="B4577" t="s">
        <v>5</v>
      </c>
      <c r="C4577" t="s">
        <v>1740</v>
      </c>
      <c r="D4577" t="s">
        <v>7017</v>
      </c>
      <c r="E4577" t="s">
        <v>1707</v>
      </c>
    </row>
    <row r="4578" spans="1:5">
      <c r="A4578" t="s">
        <v>6297</v>
      </c>
      <c r="B4578" t="s">
        <v>5</v>
      </c>
      <c r="C4578" t="s">
        <v>1740</v>
      </c>
      <c r="D4578" t="s">
        <v>7017</v>
      </c>
      <c r="E4578" t="s">
        <v>1708</v>
      </c>
    </row>
    <row r="4579" spans="1:5">
      <c r="A4579" t="s">
        <v>6298</v>
      </c>
      <c r="B4579" t="s">
        <v>5</v>
      </c>
      <c r="C4579" t="s">
        <v>1740</v>
      </c>
      <c r="D4579" t="s">
        <v>7017</v>
      </c>
      <c r="E4579" t="s">
        <v>1709</v>
      </c>
    </row>
    <row r="4580" spans="1:5">
      <c r="A4580" t="s">
        <v>6299</v>
      </c>
      <c r="B4580" t="s">
        <v>5</v>
      </c>
      <c r="C4580" t="s">
        <v>1740</v>
      </c>
      <c r="D4580" t="s">
        <v>7017</v>
      </c>
      <c r="E4580" t="s">
        <v>1710</v>
      </c>
    </row>
    <row r="4581" spans="1:5">
      <c r="A4581" t="s">
        <v>6300</v>
      </c>
      <c r="B4581" t="s">
        <v>5</v>
      </c>
      <c r="C4581" t="s">
        <v>1740</v>
      </c>
      <c r="D4581" t="s">
        <v>7017</v>
      </c>
      <c r="E4581" t="s">
        <v>1711</v>
      </c>
    </row>
    <row r="4582" spans="1:5">
      <c r="A4582" t="s">
        <v>6301</v>
      </c>
      <c r="B4582" t="s">
        <v>5</v>
      </c>
      <c r="C4582" t="s">
        <v>1740</v>
      </c>
      <c r="D4582" t="s">
        <v>7017</v>
      </c>
      <c r="E4582" t="s">
        <v>1712</v>
      </c>
    </row>
    <row r="4583" spans="1:5">
      <c r="A4583" t="s">
        <v>6302</v>
      </c>
      <c r="B4583" t="s">
        <v>5</v>
      </c>
      <c r="C4583" t="s">
        <v>1740</v>
      </c>
      <c r="D4583" t="s">
        <v>7017</v>
      </c>
      <c r="E4583" t="s">
        <v>1713</v>
      </c>
    </row>
    <row r="4584" spans="1:5">
      <c r="A4584" t="s">
        <v>6303</v>
      </c>
      <c r="B4584" t="s">
        <v>5</v>
      </c>
      <c r="C4584" t="s">
        <v>1740</v>
      </c>
      <c r="D4584" t="s">
        <v>7017</v>
      </c>
      <c r="E4584" t="s">
        <v>1714</v>
      </c>
    </row>
    <row r="4585" spans="1:5">
      <c r="A4585" t="s">
        <v>6304</v>
      </c>
      <c r="B4585" t="s">
        <v>5</v>
      </c>
      <c r="C4585" t="s">
        <v>1740</v>
      </c>
      <c r="D4585" t="s">
        <v>7017</v>
      </c>
      <c r="E4585" t="s">
        <v>1715</v>
      </c>
    </row>
    <row r="4586" spans="1:5">
      <c r="A4586" t="s">
        <v>6305</v>
      </c>
      <c r="B4586" t="s">
        <v>5</v>
      </c>
      <c r="C4586" t="s">
        <v>1740</v>
      </c>
      <c r="D4586" t="s">
        <v>7018</v>
      </c>
      <c r="E4586" t="s">
        <v>1702</v>
      </c>
    </row>
    <row r="4587" spans="1:5">
      <c r="A4587" t="s">
        <v>6306</v>
      </c>
      <c r="B4587" t="s">
        <v>5</v>
      </c>
      <c r="C4587" t="s">
        <v>1740</v>
      </c>
      <c r="D4587" t="s">
        <v>7018</v>
      </c>
      <c r="E4587" t="s">
        <v>1705</v>
      </c>
    </row>
    <row r="4588" spans="1:5">
      <c r="A4588" t="s">
        <v>6307</v>
      </c>
      <c r="B4588" t="s">
        <v>5</v>
      </c>
      <c r="C4588" t="s">
        <v>1740</v>
      </c>
      <c r="D4588" t="s">
        <v>7018</v>
      </c>
      <c r="E4588" t="s">
        <v>1706</v>
      </c>
    </row>
    <row r="4589" spans="1:5">
      <c r="A4589" t="s">
        <v>6308</v>
      </c>
      <c r="B4589" t="s">
        <v>5</v>
      </c>
      <c r="C4589" t="s">
        <v>1740</v>
      </c>
      <c r="D4589" t="s">
        <v>7018</v>
      </c>
      <c r="E4589" t="s">
        <v>1707</v>
      </c>
    </row>
    <row r="4590" spans="1:5">
      <c r="A4590" t="s">
        <v>6309</v>
      </c>
      <c r="B4590" t="s">
        <v>5</v>
      </c>
      <c r="C4590" t="s">
        <v>1740</v>
      </c>
      <c r="D4590" t="s">
        <v>7018</v>
      </c>
      <c r="E4590" t="s">
        <v>1708</v>
      </c>
    </row>
    <row r="4591" spans="1:5">
      <c r="A4591" t="s">
        <v>6310</v>
      </c>
      <c r="B4591" t="s">
        <v>5</v>
      </c>
      <c r="C4591" t="s">
        <v>1740</v>
      </c>
      <c r="D4591" t="s">
        <v>7018</v>
      </c>
      <c r="E4591" t="s">
        <v>1709</v>
      </c>
    </row>
    <row r="4592" spans="1:5">
      <c r="A4592" t="s">
        <v>6311</v>
      </c>
      <c r="B4592" t="s">
        <v>5</v>
      </c>
      <c r="C4592" t="s">
        <v>1740</v>
      </c>
      <c r="D4592" t="s">
        <v>7018</v>
      </c>
      <c r="E4592" t="s">
        <v>1710</v>
      </c>
    </row>
    <row r="4593" spans="1:5">
      <c r="A4593" t="s">
        <v>6312</v>
      </c>
      <c r="B4593" t="s">
        <v>5</v>
      </c>
      <c r="C4593" t="s">
        <v>1740</v>
      </c>
      <c r="D4593" t="s">
        <v>7018</v>
      </c>
      <c r="E4593" t="s">
        <v>1711</v>
      </c>
    </row>
    <row r="4594" spans="1:5">
      <c r="A4594" t="s">
        <v>6313</v>
      </c>
      <c r="B4594" t="s">
        <v>5</v>
      </c>
      <c r="C4594" t="s">
        <v>1740</v>
      </c>
      <c r="D4594" t="s">
        <v>7018</v>
      </c>
      <c r="E4594" t="s">
        <v>1712</v>
      </c>
    </row>
    <row r="4595" spans="1:5">
      <c r="A4595" t="s">
        <v>6314</v>
      </c>
      <c r="B4595" t="s">
        <v>5</v>
      </c>
      <c r="C4595" t="s">
        <v>1740</v>
      </c>
      <c r="D4595" t="s">
        <v>7018</v>
      </c>
      <c r="E4595" t="s">
        <v>1713</v>
      </c>
    </row>
    <row r="4596" spans="1:5">
      <c r="A4596" t="s">
        <v>6315</v>
      </c>
      <c r="B4596" t="s">
        <v>5</v>
      </c>
      <c r="C4596" t="s">
        <v>1740</v>
      </c>
      <c r="D4596" t="s">
        <v>7018</v>
      </c>
      <c r="E4596" t="s">
        <v>1714</v>
      </c>
    </row>
    <row r="4597" spans="1:5">
      <c r="A4597" t="s">
        <v>6316</v>
      </c>
      <c r="B4597" t="s">
        <v>5</v>
      </c>
      <c r="C4597" t="s">
        <v>1740</v>
      </c>
      <c r="D4597" t="s">
        <v>7018</v>
      </c>
      <c r="E4597" t="s">
        <v>1715</v>
      </c>
    </row>
    <row r="4598" spans="1:5">
      <c r="A4598" t="s">
        <v>6317</v>
      </c>
      <c r="B4598" t="s">
        <v>5</v>
      </c>
      <c r="C4598" t="s">
        <v>1740</v>
      </c>
      <c r="D4598" t="s">
        <v>7019</v>
      </c>
      <c r="E4598" t="s">
        <v>1702</v>
      </c>
    </row>
    <row r="4599" spans="1:5">
      <c r="A4599" t="s">
        <v>6318</v>
      </c>
      <c r="B4599" t="s">
        <v>5</v>
      </c>
      <c r="C4599" t="s">
        <v>1740</v>
      </c>
      <c r="D4599" t="s">
        <v>7019</v>
      </c>
      <c r="E4599" t="s">
        <v>1705</v>
      </c>
    </row>
    <row r="4600" spans="1:5">
      <c r="A4600" t="s">
        <v>6319</v>
      </c>
      <c r="B4600" t="s">
        <v>5</v>
      </c>
      <c r="C4600" t="s">
        <v>1740</v>
      </c>
      <c r="D4600" t="s">
        <v>7019</v>
      </c>
      <c r="E4600" t="s">
        <v>1706</v>
      </c>
    </row>
    <row r="4601" spans="1:5">
      <c r="A4601" t="s">
        <v>6320</v>
      </c>
      <c r="B4601" t="s">
        <v>5</v>
      </c>
      <c r="C4601" t="s">
        <v>1740</v>
      </c>
      <c r="D4601" t="s">
        <v>7019</v>
      </c>
      <c r="E4601" t="s">
        <v>1707</v>
      </c>
    </row>
    <row r="4602" spans="1:5">
      <c r="A4602" t="s">
        <v>6321</v>
      </c>
      <c r="B4602" t="s">
        <v>5</v>
      </c>
      <c r="C4602" t="s">
        <v>1740</v>
      </c>
      <c r="D4602" t="s">
        <v>7019</v>
      </c>
      <c r="E4602" t="s">
        <v>1708</v>
      </c>
    </row>
    <row r="4603" spans="1:5">
      <c r="A4603" t="s">
        <v>6322</v>
      </c>
      <c r="B4603" t="s">
        <v>5</v>
      </c>
      <c r="C4603" t="s">
        <v>1740</v>
      </c>
      <c r="D4603" t="s">
        <v>7019</v>
      </c>
      <c r="E4603" t="s">
        <v>1709</v>
      </c>
    </row>
    <row r="4604" spans="1:5">
      <c r="A4604" t="s">
        <v>6323</v>
      </c>
      <c r="B4604" t="s">
        <v>5</v>
      </c>
      <c r="C4604" t="s">
        <v>1740</v>
      </c>
      <c r="D4604" t="s">
        <v>7019</v>
      </c>
      <c r="E4604" t="s">
        <v>1710</v>
      </c>
    </row>
    <row r="4605" spans="1:5">
      <c r="A4605" t="s">
        <v>6324</v>
      </c>
      <c r="B4605" t="s">
        <v>5</v>
      </c>
      <c r="C4605" t="s">
        <v>1740</v>
      </c>
      <c r="D4605" t="s">
        <v>7019</v>
      </c>
      <c r="E4605" t="s">
        <v>1711</v>
      </c>
    </row>
    <row r="4606" spans="1:5">
      <c r="A4606" t="s">
        <v>6325</v>
      </c>
      <c r="B4606" t="s">
        <v>5</v>
      </c>
      <c r="C4606" t="s">
        <v>1740</v>
      </c>
      <c r="D4606" t="s">
        <v>7019</v>
      </c>
      <c r="E4606" t="s">
        <v>1712</v>
      </c>
    </row>
    <row r="4607" spans="1:5">
      <c r="A4607" t="s">
        <v>6326</v>
      </c>
      <c r="B4607" t="s">
        <v>5</v>
      </c>
      <c r="C4607" t="s">
        <v>1740</v>
      </c>
      <c r="D4607" t="s">
        <v>7019</v>
      </c>
      <c r="E4607" t="s">
        <v>1713</v>
      </c>
    </row>
    <row r="4608" spans="1:5">
      <c r="A4608" t="s">
        <v>6327</v>
      </c>
      <c r="B4608" t="s">
        <v>5</v>
      </c>
      <c r="C4608" t="s">
        <v>1740</v>
      </c>
      <c r="D4608" t="s">
        <v>7019</v>
      </c>
      <c r="E4608" t="s">
        <v>1714</v>
      </c>
    </row>
    <row r="4609" spans="1:5">
      <c r="A4609" t="s">
        <v>6328</v>
      </c>
      <c r="B4609" t="s">
        <v>5</v>
      </c>
      <c r="C4609" t="s">
        <v>1740</v>
      </c>
      <c r="D4609" t="s">
        <v>7019</v>
      </c>
      <c r="E4609" t="s">
        <v>1715</v>
      </c>
    </row>
    <row r="4610" spans="1:5">
      <c r="A4610" t="s">
        <v>6329</v>
      </c>
      <c r="B4610" t="s">
        <v>5</v>
      </c>
      <c r="C4610" t="s">
        <v>1740</v>
      </c>
      <c r="D4610" t="s">
        <v>7020</v>
      </c>
      <c r="E4610" t="s">
        <v>1702</v>
      </c>
    </row>
    <row r="4611" spans="1:5">
      <c r="A4611" t="s">
        <v>6330</v>
      </c>
      <c r="B4611" t="s">
        <v>5</v>
      </c>
      <c r="C4611" t="s">
        <v>1740</v>
      </c>
      <c r="D4611" t="s">
        <v>7020</v>
      </c>
      <c r="E4611" t="s">
        <v>1705</v>
      </c>
    </row>
    <row r="4612" spans="1:5">
      <c r="A4612" t="s">
        <v>6331</v>
      </c>
      <c r="B4612" t="s">
        <v>5</v>
      </c>
      <c r="C4612" t="s">
        <v>1740</v>
      </c>
      <c r="D4612" t="s">
        <v>7020</v>
      </c>
      <c r="E4612" t="s">
        <v>1706</v>
      </c>
    </row>
    <row r="4613" spans="1:5">
      <c r="A4613" t="s">
        <v>6332</v>
      </c>
      <c r="B4613" t="s">
        <v>5</v>
      </c>
      <c r="C4613" t="s">
        <v>1740</v>
      </c>
      <c r="D4613" t="s">
        <v>7020</v>
      </c>
      <c r="E4613" t="s">
        <v>1707</v>
      </c>
    </row>
    <row r="4614" spans="1:5">
      <c r="A4614" t="s">
        <v>6333</v>
      </c>
      <c r="B4614" t="s">
        <v>5</v>
      </c>
      <c r="C4614" t="s">
        <v>1740</v>
      </c>
      <c r="D4614" t="s">
        <v>7020</v>
      </c>
      <c r="E4614" t="s">
        <v>1708</v>
      </c>
    </row>
    <row r="4615" spans="1:5">
      <c r="A4615" t="s">
        <v>6334</v>
      </c>
      <c r="B4615" t="s">
        <v>5</v>
      </c>
      <c r="C4615" t="s">
        <v>1740</v>
      </c>
      <c r="D4615" t="s">
        <v>7020</v>
      </c>
      <c r="E4615" t="s">
        <v>1709</v>
      </c>
    </row>
    <row r="4616" spans="1:5">
      <c r="A4616" t="s">
        <v>6335</v>
      </c>
      <c r="B4616" t="s">
        <v>5</v>
      </c>
      <c r="C4616" t="s">
        <v>1740</v>
      </c>
      <c r="D4616" t="s">
        <v>7020</v>
      </c>
      <c r="E4616" t="s">
        <v>1710</v>
      </c>
    </row>
    <row r="4617" spans="1:5">
      <c r="A4617" t="s">
        <v>6336</v>
      </c>
      <c r="B4617" t="s">
        <v>5</v>
      </c>
      <c r="C4617" t="s">
        <v>1740</v>
      </c>
      <c r="D4617" t="s">
        <v>7020</v>
      </c>
      <c r="E4617" t="s">
        <v>1711</v>
      </c>
    </row>
    <row r="4618" spans="1:5">
      <c r="A4618" t="s">
        <v>6337</v>
      </c>
      <c r="B4618" t="s">
        <v>5</v>
      </c>
      <c r="C4618" t="s">
        <v>1740</v>
      </c>
      <c r="D4618" t="s">
        <v>7020</v>
      </c>
      <c r="E4618" t="s">
        <v>1712</v>
      </c>
    </row>
    <row r="4619" spans="1:5">
      <c r="A4619" t="s">
        <v>6338</v>
      </c>
      <c r="B4619" t="s">
        <v>5</v>
      </c>
      <c r="C4619" t="s">
        <v>1740</v>
      </c>
      <c r="D4619" t="s">
        <v>7020</v>
      </c>
      <c r="E4619" t="s">
        <v>1713</v>
      </c>
    </row>
    <row r="4620" spans="1:5">
      <c r="A4620" t="s">
        <v>6339</v>
      </c>
      <c r="B4620" t="s">
        <v>5</v>
      </c>
      <c r="C4620" t="s">
        <v>1740</v>
      </c>
      <c r="D4620" t="s">
        <v>7020</v>
      </c>
      <c r="E4620" t="s">
        <v>1714</v>
      </c>
    </row>
    <row r="4621" spans="1:5">
      <c r="A4621" t="s">
        <v>6340</v>
      </c>
      <c r="B4621" t="s">
        <v>5</v>
      </c>
      <c r="C4621" t="s">
        <v>1740</v>
      </c>
      <c r="D4621" t="s">
        <v>7020</v>
      </c>
      <c r="E4621" t="s">
        <v>1715</v>
      </c>
    </row>
    <row r="4622" spans="1:5">
      <c r="A4622" t="s">
        <v>6341</v>
      </c>
      <c r="B4622" t="s">
        <v>5</v>
      </c>
      <c r="C4622" t="s">
        <v>1740</v>
      </c>
      <c r="D4622" t="s">
        <v>7021</v>
      </c>
      <c r="E4622" t="s">
        <v>1702</v>
      </c>
    </row>
    <row r="4623" spans="1:5">
      <c r="A4623" t="s">
        <v>6342</v>
      </c>
      <c r="B4623" t="s">
        <v>5</v>
      </c>
      <c r="C4623" t="s">
        <v>1740</v>
      </c>
      <c r="D4623" t="s">
        <v>7021</v>
      </c>
      <c r="E4623" t="s">
        <v>1705</v>
      </c>
    </row>
    <row r="4624" spans="1:5">
      <c r="A4624" t="s">
        <v>6343</v>
      </c>
      <c r="B4624" t="s">
        <v>5</v>
      </c>
      <c r="C4624" t="s">
        <v>1740</v>
      </c>
      <c r="D4624" t="s">
        <v>7021</v>
      </c>
      <c r="E4624" t="s">
        <v>1706</v>
      </c>
    </row>
    <row r="4625" spans="1:5">
      <c r="A4625" t="s">
        <v>6344</v>
      </c>
      <c r="B4625" t="s">
        <v>5</v>
      </c>
      <c r="C4625" t="s">
        <v>1740</v>
      </c>
      <c r="D4625" t="s">
        <v>7021</v>
      </c>
      <c r="E4625" t="s">
        <v>1707</v>
      </c>
    </row>
    <row r="4626" spans="1:5">
      <c r="A4626" t="s">
        <v>6345</v>
      </c>
      <c r="B4626" t="s">
        <v>5</v>
      </c>
      <c r="C4626" t="s">
        <v>1740</v>
      </c>
      <c r="D4626" t="s">
        <v>7021</v>
      </c>
      <c r="E4626" t="s">
        <v>1708</v>
      </c>
    </row>
    <row r="4627" spans="1:5">
      <c r="A4627" t="s">
        <v>6346</v>
      </c>
      <c r="B4627" t="s">
        <v>5</v>
      </c>
      <c r="C4627" t="s">
        <v>1740</v>
      </c>
      <c r="D4627" t="s">
        <v>7021</v>
      </c>
      <c r="E4627" t="s">
        <v>1709</v>
      </c>
    </row>
    <row r="4628" spans="1:5">
      <c r="A4628" t="s">
        <v>6347</v>
      </c>
      <c r="B4628" t="s">
        <v>5</v>
      </c>
      <c r="C4628" t="s">
        <v>1740</v>
      </c>
      <c r="D4628" t="s">
        <v>7021</v>
      </c>
      <c r="E4628" t="s">
        <v>1710</v>
      </c>
    </row>
    <row r="4629" spans="1:5">
      <c r="A4629" t="s">
        <v>6348</v>
      </c>
      <c r="B4629" t="s">
        <v>5</v>
      </c>
      <c r="C4629" t="s">
        <v>1740</v>
      </c>
      <c r="D4629" t="s">
        <v>7021</v>
      </c>
      <c r="E4629" t="s">
        <v>1711</v>
      </c>
    </row>
    <row r="4630" spans="1:5">
      <c r="A4630" t="s">
        <v>6349</v>
      </c>
      <c r="B4630" t="s">
        <v>5</v>
      </c>
      <c r="C4630" t="s">
        <v>1740</v>
      </c>
      <c r="D4630" t="s">
        <v>7021</v>
      </c>
      <c r="E4630" t="s">
        <v>1712</v>
      </c>
    </row>
    <row r="4631" spans="1:5">
      <c r="A4631" t="s">
        <v>6350</v>
      </c>
      <c r="B4631" t="s">
        <v>5</v>
      </c>
      <c r="C4631" t="s">
        <v>1740</v>
      </c>
      <c r="D4631" t="s">
        <v>7021</v>
      </c>
      <c r="E4631" t="s">
        <v>1713</v>
      </c>
    </row>
    <row r="4632" spans="1:5">
      <c r="A4632" t="s">
        <v>6351</v>
      </c>
      <c r="B4632" t="s">
        <v>5</v>
      </c>
      <c r="C4632" t="s">
        <v>1740</v>
      </c>
      <c r="D4632" t="s">
        <v>7021</v>
      </c>
      <c r="E4632" t="s">
        <v>1714</v>
      </c>
    </row>
    <row r="4633" spans="1:5">
      <c r="A4633" t="s">
        <v>6352</v>
      </c>
      <c r="B4633" t="s">
        <v>5</v>
      </c>
      <c r="C4633" t="s">
        <v>1740</v>
      </c>
      <c r="D4633" t="s">
        <v>7021</v>
      </c>
      <c r="E4633" t="s">
        <v>1715</v>
      </c>
    </row>
    <row r="4634" spans="1:5">
      <c r="A4634" t="s">
        <v>6353</v>
      </c>
      <c r="B4634" t="s">
        <v>5</v>
      </c>
      <c r="C4634" t="s">
        <v>1740</v>
      </c>
      <c r="D4634" t="s">
        <v>7022</v>
      </c>
      <c r="E4634" t="s">
        <v>1702</v>
      </c>
    </row>
    <row r="4635" spans="1:5">
      <c r="A4635" t="s">
        <v>6354</v>
      </c>
      <c r="B4635" t="s">
        <v>5</v>
      </c>
      <c r="C4635" t="s">
        <v>1740</v>
      </c>
      <c r="D4635" t="s">
        <v>7022</v>
      </c>
      <c r="E4635" t="s">
        <v>1705</v>
      </c>
    </row>
    <row r="4636" spans="1:5">
      <c r="A4636" t="s">
        <v>6355</v>
      </c>
      <c r="B4636" t="s">
        <v>5</v>
      </c>
      <c r="C4636" t="s">
        <v>1740</v>
      </c>
      <c r="D4636" t="s">
        <v>7022</v>
      </c>
      <c r="E4636" t="s">
        <v>1706</v>
      </c>
    </row>
    <row r="4637" spans="1:5">
      <c r="A4637" t="s">
        <v>6356</v>
      </c>
      <c r="B4637" t="s">
        <v>5</v>
      </c>
      <c r="C4637" t="s">
        <v>1740</v>
      </c>
      <c r="D4637" t="s">
        <v>7022</v>
      </c>
      <c r="E4637" t="s">
        <v>1707</v>
      </c>
    </row>
    <row r="4638" spans="1:5">
      <c r="A4638" t="s">
        <v>6357</v>
      </c>
      <c r="B4638" t="s">
        <v>5</v>
      </c>
      <c r="C4638" t="s">
        <v>1740</v>
      </c>
      <c r="D4638" t="s">
        <v>7022</v>
      </c>
      <c r="E4638" t="s">
        <v>1708</v>
      </c>
    </row>
    <row r="4639" spans="1:5">
      <c r="A4639" t="s">
        <v>6358</v>
      </c>
      <c r="B4639" t="s">
        <v>5</v>
      </c>
      <c r="C4639" t="s">
        <v>1740</v>
      </c>
      <c r="D4639" t="s">
        <v>7022</v>
      </c>
      <c r="E4639" t="s">
        <v>1709</v>
      </c>
    </row>
    <row r="4640" spans="1:5">
      <c r="A4640" t="s">
        <v>6359</v>
      </c>
      <c r="B4640" t="s">
        <v>5</v>
      </c>
      <c r="C4640" t="s">
        <v>1740</v>
      </c>
      <c r="D4640" t="s">
        <v>7022</v>
      </c>
      <c r="E4640" t="s">
        <v>1710</v>
      </c>
    </row>
    <row r="4641" spans="1:5">
      <c r="A4641" t="s">
        <v>6360</v>
      </c>
      <c r="B4641" t="s">
        <v>5</v>
      </c>
      <c r="C4641" t="s">
        <v>1740</v>
      </c>
      <c r="D4641" t="s">
        <v>7022</v>
      </c>
      <c r="E4641" t="s">
        <v>1711</v>
      </c>
    </row>
    <row r="4642" spans="1:5">
      <c r="A4642" t="s">
        <v>6361</v>
      </c>
      <c r="B4642" t="s">
        <v>5</v>
      </c>
      <c r="C4642" t="s">
        <v>1740</v>
      </c>
      <c r="D4642" t="s">
        <v>7022</v>
      </c>
      <c r="E4642" t="s">
        <v>1712</v>
      </c>
    </row>
    <row r="4643" spans="1:5">
      <c r="A4643" t="s">
        <v>6362</v>
      </c>
      <c r="B4643" t="s">
        <v>5</v>
      </c>
      <c r="C4643" t="s">
        <v>1740</v>
      </c>
      <c r="D4643" t="s">
        <v>7022</v>
      </c>
      <c r="E4643" t="s">
        <v>1713</v>
      </c>
    </row>
    <row r="4644" spans="1:5">
      <c r="A4644" t="s">
        <v>6363</v>
      </c>
      <c r="B4644" t="s">
        <v>5</v>
      </c>
      <c r="C4644" t="s">
        <v>1740</v>
      </c>
      <c r="D4644" t="s">
        <v>7022</v>
      </c>
      <c r="E4644" t="s">
        <v>1714</v>
      </c>
    </row>
    <row r="4645" spans="1:5">
      <c r="A4645" t="s">
        <v>6364</v>
      </c>
      <c r="B4645" t="s">
        <v>5</v>
      </c>
      <c r="C4645" t="s">
        <v>1740</v>
      </c>
      <c r="D4645" t="s">
        <v>7022</v>
      </c>
      <c r="E4645" t="s">
        <v>1715</v>
      </c>
    </row>
    <row r="4646" spans="1:5">
      <c r="A4646" t="s">
        <v>6365</v>
      </c>
      <c r="B4646" t="s">
        <v>5</v>
      </c>
      <c r="C4646" t="s">
        <v>1740</v>
      </c>
      <c r="D4646" t="s">
        <v>7023</v>
      </c>
      <c r="E4646" t="s">
        <v>1702</v>
      </c>
    </row>
    <row r="4647" spans="1:5">
      <c r="A4647" t="s">
        <v>6366</v>
      </c>
      <c r="B4647" t="s">
        <v>5</v>
      </c>
      <c r="C4647" t="s">
        <v>1740</v>
      </c>
      <c r="D4647" t="s">
        <v>7023</v>
      </c>
      <c r="E4647" t="s">
        <v>1705</v>
      </c>
    </row>
    <row r="4648" spans="1:5">
      <c r="A4648" t="s">
        <v>6367</v>
      </c>
      <c r="B4648" t="s">
        <v>5</v>
      </c>
      <c r="C4648" t="s">
        <v>1740</v>
      </c>
      <c r="D4648" t="s">
        <v>7023</v>
      </c>
      <c r="E4648" t="s">
        <v>1706</v>
      </c>
    </row>
    <row r="4649" spans="1:5">
      <c r="A4649" t="s">
        <v>6368</v>
      </c>
      <c r="B4649" t="s">
        <v>5</v>
      </c>
      <c r="C4649" t="s">
        <v>1740</v>
      </c>
      <c r="D4649" t="s">
        <v>7023</v>
      </c>
      <c r="E4649" t="s">
        <v>1707</v>
      </c>
    </row>
    <row r="4650" spans="1:5">
      <c r="A4650" t="s">
        <v>6369</v>
      </c>
      <c r="B4650" t="s">
        <v>5</v>
      </c>
      <c r="C4650" t="s">
        <v>1740</v>
      </c>
      <c r="D4650" t="s">
        <v>7023</v>
      </c>
      <c r="E4650" t="s">
        <v>1708</v>
      </c>
    </row>
    <row r="4651" spans="1:5">
      <c r="A4651" t="s">
        <v>6370</v>
      </c>
      <c r="B4651" t="s">
        <v>5</v>
      </c>
      <c r="C4651" t="s">
        <v>1740</v>
      </c>
      <c r="D4651" t="s">
        <v>7023</v>
      </c>
      <c r="E4651" t="s">
        <v>1709</v>
      </c>
    </row>
    <row r="4652" spans="1:5">
      <c r="A4652" t="s">
        <v>6371</v>
      </c>
      <c r="B4652" t="s">
        <v>5</v>
      </c>
      <c r="C4652" t="s">
        <v>1740</v>
      </c>
      <c r="D4652" t="s">
        <v>7023</v>
      </c>
      <c r="E4652" t="s">
        <v>1710</v>
      </c>
    </row>
    <row r="4653" spans="1:5">
      <c r="A4653" t="s">
        <v>6372</v>
      </c>
      <c r="B4653" t="s">
        <v>5</v>
      </c>
      <c r="C4653" t="s">
        <v>1740</v>
      </c>
      <c r="D4653" t="s">
        <v>7023</v>
      </c>
      <c r="E4653" t="s">
        <v>1711</v>
      </c>
    </row>
    <row r="4654" spans="1:5">
      <c r="A4654" t="s">
        <v>6373</v>
      </c>
      <c r="B4654" t="s">
        <v>5</v>
      </c>
      <c r="C4654" t="s">
        <v>1740</v>
      </c>
      <c r="D4654" t="s">
        <v>7023</v>
      </c>
      <c r="E4654" t="s">
        <v>1712</v>
      </c>
    </row>
    <row r="4655" spans="1:5">
      <c r="A4655" t="s">
        <v>6374</v>
      </c>
      <c r="B4655" t="s">
        <v>5</v>
      </c>
      <c r="C4655" t="s">
        <v>1740</v>
      </c>
      <c r="D4655" t="s">
        <v>7023</v>
      </c>
      <c r="E4655" t="s">
        <v>1713</v>
      </c>
    </row>
    <row r="4656" spans="1:5">
      <c r="A4656" t="s">
        <v>6375</v>
      </c>
      <c r="B4656" t="s">
        <v>5</v>
      </c>
      <c r="C4656" t="s">
        <v>1740</v>
      </c>
      <c r="D4656" t="s">
        <v>7023</v>
      </c>
      <c r="E4656" t="s">
        <v>1714</v>
      </c>
    </row>
    <row r="4657" spans="1:5">
      <c r="A4657" t="s">
        <v>6376</v>
      </c>
      <c r="B4657" t="s">
        <v>5</v>
      </c>
      <c r="C4657" t="s">
        <v>1740</v>
      </c>
      <c r="D4657" t="s">
        <v>7023</v>
      </c>
      <c r="E4657" t="s">
        <v>1715</v>
      </c>
    </row>
    <row r="4658" spans="1:5">
      <c r="A4658" t="s">
        <v>6377</v>
      </c>
      <c r="B4658" t="s">
        <v>5</v>
      </c>
      <c r="C4658" t="s">
        <v>1740</v>
      </c>
      <c r="D4658" t="s">
        <v>7024</v>
      </c>
      <c r="E4658" t="s">
        <v>1702</v>
      </c>
    </row>
    <row r="4659" spans="1:5">
      <c r="A4659" t="s">
        <v>6378</v>
      </c>
      <c r="B4659" t="s">
        <v>5</v>
      </c>
      <c r="C4659" t="s">
        <v>1740</v>
      </c>
      <c r="D4659" t="s">
        <v>7024</v>
      </c>
      <c r="E4659" t="s">
        <v>1705</v>
      </c>
    </row>
    <row r="4660" spans="1:5">
      <c r="A4660" t="s">
        <v>6379</v>
      </c>
      <c r="B4660" t="s">
        <v>5</v>
      </c>
      <c r="C4660" t="s">
        <v>1740</v>
      </c>
      <c r="D4660" t="s">
        <v>7024</v>
      </c>
      <c r="E4660" t="s">
        <v>1706</v>
      </c>
    </row>
    <row r="4661" spans="1:5">
      <c r="A4661" t="s">
        <v>6380</v>
      </c>
      <c r="B4661" t="s">
        <v>5</v>
      </c>
      <c r="C4661" t="s">
        <v>1740</v>
      </c>
      <c r="D4661" t="s">
        <v>7024</v>
      </c>
      <c r="E4661" t="s">
        <v>1707</v>
      </c>
    </row>
    <row r="4662" spans="1:5">
      <c r="A4662" t="s">
        <v>6381</v>
      </c>
      <c r="B4662" t="s">
        <v>5</v>
      </c>
      <c r="C4662" t="s">
        <v>1740</v>
      </c>
      <c r="D4662" t="s">
        <v>7024</v>
      </c>
      <c r="E4662" t="s">
        <v>1708</v>
      </c>
    </row>
    <row r="4663" spans="1:5">
      <c r="A4663" t="s">
        <v>6382</v>
      </c>
      <c r="B4663" t="s">
        <v>5</v>
      </c>
      <c r="C4663" t="s">
        <v>1740</v>
      </c>
      <c r="D4663" t="s">
        <v>7024</v>
      </c>
      <c r="E4663" t="s">
        <v>1709</v>
      </c>
    </row>
    <row r="4664" spans="1:5">
      <c r="A4664" t="s">
        <v>6383</v>
      </c>
      <c r="B4664" t="s">
        <v>5</v>
      </c>
      <c r="C4664" t="s">
        <v>1740</v>
      </c>
      <c r="D4664" t="s">
        <v>7024</v>
      </c>
      <c r="E4664" t="s">
        <v>1710</v>
      </c>
    </row>
    <row r="4665" spans="1:5">
      <c r="A4665" t="s">
        <v>6384</v>
      </c>
      <c r="B4665" t="s">
        <v>5</v>
      </c>
      <c r="C4665" t="s">
        <v>1740</v>
      </c>
      <c r="D4665" t="s">
        <v>7024</v>
      </c>
      <c r="E4665" t="s">
        <v>1711</v>
      </c>
    </row>
    <row r="4666" spans="1:5">
      <c r="A4666" t="s">
        <v>6385</v>
      </c>
      <c r="B4666" t="s">
        <v>5</v>
      </c>
      <c r="C4666" t="s">
        <v>1740</v>
      </c>
      <c r="D4666" t="s">
        <v>7024</v>
      </c>
      <c r="E4666" t="s">
        <v>1712</v>
      </c>
    </row>
    <row r="4667" spans="1:5">
      <c r="A4667" t="s">
        <v>6386</v>
      </c>
      <c r="B4667" t="s">
        <v>5</v>
      </c>
      <c r="C4667" t="s">
        <v>1740</v>
      </c>
      <c r="D4667" t="s">
        <v>7024</v>
      </c>
      <c r="E4667" t="s">
        <v>1713</v>
      </c>
    </row>
    <row r="4668" spans="1:5">
      <c r="A4668" t="s">
        <v>6387</v>
      </c>
      <c r="B4668" t="s">
        <v>5</v>
      </c>
      <c r="C4668" t="s">
        <v>1740</v>
      </c>
      <c r="D4668" t="s">
        <v>7024</v>
      </c>
      <c r="E4668" t="s">
        <v>1714</v>
      </c>
    </row>
    <row r="4669" spans="1:5">
      <c r="A4669" t="s">
        <v>6388</v>
      </c>
      <c r="B4669" t="s">
        <v>5</v>
      </c>
      <c r="C4669" t="s">
        <v>1740</v>
      </c>
      <c r="D4669" t="s">
        <v>7024</v>
      </c>
      <c r="E4669" t="s">
        <v>1715</v>
      </c>
    </row>
    <row r="4670" spans="1:5">
      <c r="A4670" t="s">
        <v>6389</v>
      </c>
      <c r="B4670" t="s">
        <v>5</v>
      </c>
      <c r="C4670" t="s">
        <v>1740</v>
      </c>
      <c r="D4670" t="s">
        <v>7025</v>
      </c>
      <c r="E4670" t="s">
        <v>1702</v>
      </c>
    </row>
    <row r="4671" spans="1:5">
      <c r="A4671" t="s">
        <v>6390</v>
      </c>
      <c r="B4671" t="s">
        <v>5</v>
      </c>
      <c r="C4671" t="s">
        <v>1740</v>
      </c>
      <c r="D4671" t="s">
        <v>7025</v>
      </c>
      <c r="E4671" t="s">
        <v>1705</v>
      </c>
    </row>
    <row r="4672" spans="1:5">
      <c r="A4672" t="s">
        <v>6391</v>
      </c>
      <c r="B4672" t="s">
        <v>5</v>
      </c>
      <c r="C4672" t="s">
        <v>1740</v>
      </c>
      <c r="D4672" t="s">
        <v>7025</v>
      </c>
      <c r="E4672" t="s">
        <v>1706</v>
      </c>
    </row>
    <row r="4673" spans="1:5">
      <c r="A4673" t="s">
        <v>6392</v>
      </c>
      <c r="B4673" t="s">
        <v>5</v>
      </c>
      <c r="C4673" t="s">
        <v>1740</v>
      </c>
      <c r="D4673" t="s">
        <v>7025</v>
      </c>
      <c r="E4673" t="s">
        <v>1707</v>
      </c>
    </row>
    <row r="4674" spans="1:5">
      <c r="A4674" t="s">
        <v>6393</v>
      </c>
      <c r="B4674" t="s">
        <v>5</v>
      </c>
      <c r="C4674" t="s">
        <v>1740</v>
      </c>
      <c r="D4674" t="s">
        <v>7025</v>
      </c>
      <c r="E4674" t="s">
        <v>1708</v>
      </c>
    </row>
    <row r="4675" spans="1:5">
      <c r="A4675" t="s">
        <v>6394</v>
      </c>
      <c r="B4675" t="s">
        <v>5</v>
      </c>
      <c r="C4675" t="s">
        <v>1740</v>
      </c>
      <c r="D4675" t="s">
        <v>7025</v>
      </c>
      <c r="E4675" t="s">
        <v>1709</v>
      </c>
    </row>
    <row r="4676" spans="1:5">
      <c r="A4676" t="s">
        <v>6395</v>
      </c>
      <c r="B4676" t="s">
        <v>5</v>
      </c>
      <c r="C4676" t="s">
        <v>1740</v>
      </c>
      <c r="D4676" t="s">
        <v>7025</v>
      </c>
      <c r="E4676" t="s">
        <v>1710</v>
      </c>
    </row>
    <row r="4677" spans="1:5">
      <c r="A4677" t="s">
        <v>6396</v>
      </c>
      <c r="B4677" t="s">
        <v>5</v>
      </c>
      <c r="C4677" t="s">
        <v>1740</v>
      </c>
      <c r="D4677" t="s">
        <v>7025</v>
      </c>
      <c r="E4677" t="s">
        <v>1711</v>
      </c>
    </row>
    <row r="4678" spans="1:5">
      <c r="A4678" t="s">
        <v>6397</v>
      </c>
      <c r="B4678" t="s">
        <v>5</v>
      </c>
      <c r="C4678" t="s">
        <v>1740</v>
      </c>
      <c r="D4678" t="s">
        <v>7025</v>
      </c>
      <c r="E4678" t="s">
        <v>1712</v>
      </c>
    </row>
    <row r="4679" spans="1:5">
      <c r="A4679" t="s">
        <v>6398</v>
      </c>
      <c r="B4679" t="s">
        <v>5</v>
      </c>
      <c r="C4679" t="s">
        <v>1740</v>
      </c>
      <c r="D4679" t="s">
        <v>7025</v>
      </c>
      <c r="E4679" t="s">
        <v>1713</v>
      </c>
    </row>
    <row r="4680" spans="1:5">
      <c r="A4680" t="s">
        <v>6399</v>
      </c>
      <c r="B4680" t="s">
        <v>5</v>
      </c>
      <c r="C4680" t="s">
        <v>1740</v>
      </c>
      <c r="D4680" t="s">
        <v>7025</v>
      </c>
      <c r="E4680" t="s">
        <v>1714</v>
      </c>
    </row>
    <row r="4681" spans="1:5">
      <c r="A4681" t="s">
        <v>6400</v>
      </c>
      <c r="B4681" t="s">
        <v>5</v>
      </c>
      <c r="C4681" t="s">
        <v>1740</v>
      </c>
      <c r="D4681" t="s">
        <v>7025</v>
      </c>
      <c r="E4681" t="s">
        <v>1715</v>
      </c>
    </row>
    <row r="4682" spans="1:5">
      <c r="A4682" t="s">
        <v>6401</v>
      </c>
      <c r="B4682" t="s">
        <v>5</v>
      </c>
      <c r="C4682" t="s">
        <v>1741</v>
      </c>
      <c r="D4682" t="s">
        <v>7001</v>
      </c>
      <c r="E4682" t="s">
        <v>1702</v>
      </c>
    </row>
    <row r="4683" spans="1:5">
      <c r="A4683" t="s">
        <v>6402</v>
      </c>
      <c r="B4683" t="s">
        <v>5</v>
      </c>
      <c r="C4683" t="s">
        <v>1741</v>
      </c>
      <c r="D4683" t="s">
        <v>7001</v>
      </c>
      <c r="E4683" t="s">
        <v>1705</v>
      </c>
    </row>
    <row r="4684" spans="1:5">
      <c r="A4684" t="s">
        <v>6403</v>
      </c>
      <c r="B4684" t="s">
        <v>5</v>
      </c>
      <c r="C4684" t="s">
        <v>1741</v>
      </c>
      <c r="D4684" t="s">
        <v>7001</v>
      </c>
      <c r="E4684" t="s">
        <v>1706</v>
      </c>
    </row>
    <row r="4685" spans="1:5">
      <c r="A4685" t="s">
        <v>6404</v>
      </c>
      <c r="B4685" t="s">
        <v>5</v>
      </c>
      <c r="C4685" t="s">
        <v>1741</v>
      </c>
      <c r="D4685" t="s">
        <v>7001</v>
      </c>
      <c r="E4685" t="s">
        <v>1707</v>
      </c>
    </row>
    <row r="4686" spans="1:5">
      <c r="A4686" t="s">
        <v>6405</v>
      </c>
      <c r="B4686" t="s">
        <v>5</v>
      </c>
      <c r="C4686" t="s">
        <v>1741</v>
      </c>
      <c r="D4686" t="s">
        <v>7001</v>
      </c>
      <c r="E4686" t="s">
        <v>1708</v>
      </c>
    </row>
    <row r="4687" spans="1:5">
      <c r="A4687" t="s">
        <v>6406</v>
      </c>
      <c r="B4687" t="s">
        <v>5</v>
      </c>
      <c r="C4687" t="s">
        <v>1741</v>
      </c>
      <c r="D4687" t="s">
        <v>7001</v>
      </c>
      <c r="E4687" t="s">
        <v>1709</v>
      </c>
    </row>
    <row r="4688" spans="1:5">
      <c r="A4688" t="s">
        <v>6407</v>
      </c>
      <c r="B4688" t="s">
        <v>5</v>
      </c>
      <c r="C4688" t="s">
        <v>1741</v>
      </c>
      <c r="D4688" t="s">
        <v>7001</v>
      </c>
      <c r="E4688" t="s">
        <v>1710</v>
      </c>
    </row>
    <row r="4689" spans="1:5">
      <c r="A4689" t="s">
        <v>6408</v>
      </c>
      <c r="B4689" t="s">
        <v>5</v>
      </c>
      <c r="C4689" t="s">
        <v>1741</v>
      </c>
      <c r="D4689" t="s">
        <v>7001</v>
      </c>
      <c r="E4689" t="s">
        <v>1711</v>
      </c>
    </row>
    <row r="4690" spans="1:5">
      <c r="A4690" t="s">
        <v>6409</v>
      </c>
      <c r="B4690" t="s">
        <v>5</v>
      </c>
      <c r="C4690" t="s">
        <v>1741</v>
      </c>
      <c r="D4690" t="s">
        <v>7001</v>
      </c>
      <c r="E4690" t="s">
        <v>1712</v>
      </c>
    </row>
    <row r="4691" spans="1:5">
      <c r="A4691" t="s">
        <v>6410</v>
      </c>
      <c r="B4691" t="s">
        <v>5</v>
      </c>
      <c r="C4691" t="s">
        <v>1741</v>
      </c>
      <c r="D4691" t="s">
        <v>7001</v>
      </c>
      <c r="E4691" t="s">
        <v>1713</v>
      </c>
    </row>
    <row r="4692" spans="1:5">
      <c r="A4692" t="s">
        <v>6411</v>
      </c>
      <c r="B4692" t="s">
        <v>5</v>
      </c>
      <c r="C4692" t="s">
        <v>1741</v>
      </c>
      <c r="D4692" t="s">
        <v>7001</v>
      </c>
      <c r="E4692" t="s">
        <v>1714</v>
      </c>
    </row>
    <row r="4693" spans="1:5">
      <c r="A4693" t="s">
        <v>6412</v>
      </c>
      <c r="B4693" t="s">
        <v>5</v>
      </c>
      <c r="C4693" t="s">
        <v>1741</v>
      </c>
      <c r="D4693" t="s">
        <v>7001</v>
      </c>
      <c r="E4693" t="s">
        <v>1715</v>
      </c>
    </row>
    <row r="4694" spans="1:5">
      <c r="A4694" t="s">
        <v>6413</v>
      </c>
      <c r="B4694" t="s">
        <v>5</v>
      </c>
      <c r="C4694" t="s">
        <v>1741</v>
      </c>
      <c r="D4694" t="s">
        <v>7002</v>
      </c>
      <c r="E4694" t="s">
        <v>1702</v>
      </c>
    </row>
    <row r="4695" spans="1:5">
      <c r="A4695" t="s">
        <v>6414</v>
      </c>
      <c r="B4695" t="s">
        <v>5</v>
      </c>
      <c r="C4695" t="s">
        <v>1741</v>
      </c>
      <c r="D4695" t="s">
        <v>7002</v>
      </c>
      <c r="E4695" t="s">
        <v>1705</v>
      </c>
    </row>
    <row r="4696" spans="1:5">
      <c r="A4696" t="s">
        <v>6415</v>
      </c>
      <c r="B4696" t="s">
        <v>5</v>
      </c>
      <c r="C4696" t="s">
        <v>1741</v>
      </c>
      <c r="D4696" t="s">
        <v>7002</v>
      </c>
      <c r="E4696" t="s">
        <v>1706</v>
      </c>
    </row>
    <row r="4697" spans="1:5">
      <c r="A4697" t="s">
        <v>6416</v>
      </c>
      <c r="B4697" t="s">
        <v>5</v>
      </c>
      <c r="C4697" t="s">
        <v>1741</v>
      </c>
      <c r="D4697" t="s">
        <v>7002</v>
      </c>
      <c r="E4697" t="s">
        <v>1707</v>
      </c>
    </row>
    <row r="4698" spans="1:5">
      <c r="A4698" t="s">
        <v>6417</v>
      </c>
      <c r="B4698" t="s">
        <v>5</v>
      </c>
      <c r="C4698" t="s">
        <v>1741</v>
      </c>
      <c r="D4698" t="s">
        <v>7002</v>
      </c>
      <c r="E4698" t="s">
        <v>1708</v>
      </c>
    </row>
    <row r="4699" spans="1:5">
      <c r="A4699" t="s">
        <v>6418</v>
      </c>
      <c r="B4699" t="s">
        <v>5</v>
      </c>
      <c r="C4699" t="s">
        <v>1741</v>
      </c>
      <c r="D4699" t="s">
        <v>7002</v>
      </c>
      <c r="E4699" t="s">
        <v>1709</v>
      </c>
    </row>
    <row r="4700" spans="1:5">
      <c r="A4700" t="s">
        <v>6419</v>
      </c>
      <c r="B4700" t="s">
        <v>5</v>
      </c>
      <c r="C4700" t="s">
        <v>1741</v>
      </c>
      <c r="D4700" t="s">
        <v>7002</v>
      </c>
      <c r="E4700" t="s">
        <v>1710</v>
      </c>
    </row>
    <row r="4701" spans="1:5">
      <c r="A4701" t="s">
        <v>6420</v>
      </c>
      <c r="B4701" t="s">
        <v>5</v>
      </c>
      <c r="C4701" t="s">
        <v>1741</v>
      </c>
      <c r="D4701" t="s">
        <v>7002</v>
      </c>
      <c r="E4701" t="s">
        <v>1711</v>
      </c>
    </row>
    <row r="4702" spans="1:5">
      <c r="A4702" t="s">
        <v>6421</v>
      </c>
      <c r="B4702" t="s">
        <v>5</v>
      </c>
      <c r="C4702" t="s">
        <v>1741</v>
      </c>
      <c r="D4702" t="s">
        <v>7002</v>
      </c>
      <c r="E4702" t="s">
        <v>1712</v>
      </c>
    </row>
    <row r="4703" spans="1:5">
      <c r="A4703" t="s">
        <v>6422</v>
      </c>
      <c r="B4703" t="s">
        <v>5</v>
      </c>
      <c r="C4703" t="s">
        <v>1741</v>
      </c>
      <c r="D4703" t="s">
        <v>7002</v>
      </c>
      <c r="E4703" t="s">
        <v>1713</v>
      </c>
    </row>
    <row r="4704" spans="1:5">
      <c r="A4704" t="s">
        <v>6423</v>
      </c>
      <c r="B4704" t="s">
        <v>5</v>
      </c>
      <c r="C4704" t="s">
        <v>1741</v>
      </c>
      <c r="D4704" t="s">
        <v>7002</v>
      </c>
      <c r="E4704" t="s">
        <v>1714</v>
      </c>
    </row>
    <row r="4705" spans="1:5">
      <c r="A4705" t="s">
        <v>6424</v>
      </c>
      <c r="B4705" t="s">
        <v>5</v>
      </c>
      <c r="C4705" t="s">
        <v>1741</v>
      </c>
      <c r="D4705" t="s">
        <v>7002</v>
      </c>
      <c r="E4705" t="s">
        <v>1715</v>
      </c>
    </row>
    <row r="4706" spans="1:5">
      <c r="A4706" t="s">
        <v>6425</v>
      </c>
      <c r="B4706" t="s">
        <v>5</v>
      </c>
      <c r="C4706" t="s">
        <v>1741</v>
      </c>
      <c r="D4706" t="s">
        <v>7003</v>
      </c>
      <c r="E4706" t="s">
        <v>1702</v>
      </c>
    </row>
    <row r="4707" spans="1:5">
      <c r="A4707" t="s">
        <v>6426</v>
      </c>
      <c r="B4707" t="s">
        <v>5</v>
      </c>
      <c r="C4707" t="s">
        <v>1741</v>
      </c>
      <c r="D4707" t="s">
        <v>7003</v>
      </c>
      <c r="E4707" t="s">
        <v>1705</v>
      </c>
    </row>
    <row r="4708" spans="1:5">
      <c r="A4708" t="s">
        <v>6427</v>
      </c>
      <c r="B4708" t="s">
        <v>5</v>
      </c>
      <c r="C4708" t="s">
        <v>1741</v>
      </c>
      <c r="D4708" t="s">
        <v>7003</v>
      </c>
      <c r="E4708" t="s">
        <v>1706</v>
      </c>
    </row>
    <row r="4709" spans="1:5">
      <c r="A4709" t="s">
        <v>6428</v>
      </c>
      <c r="B4709" t="s">
        <v>5</v>
      </c>
      <c r="C4709" t="s">
        <v>1741</v>
      </c>
      <c r="D4709" t="s">
        <v>7003</v>
      </c>
      <c r="E4709" t="s">
        <v>1707</v>
      </c>
    </row>
    <row r="4710" spans="1:5">
      <c r="A4710" t="s">
        <v>6429</v>
      </c>
      <c r="B4710" t="s">
        <v>5</v>
      </c>
      <c r="C4710" t="s">
        <v>1741</v>
      </c>
      <c r="D4710" t="s">
        <v>7003</v>
      </c>
      <c r="E4710" t="s">
        <v>1708</v>
      </c>
    </row>
    <row r="4711" spans="1:5">
      <c r="A4711" t="s">
        <v>6430</v>
      </c>
      <c r="B4711" t="s">
        <v>5</v>
      </c>
      <c r="C4711" t="s">
        <v>1741</v>
      </c>
      <c r="D4711" t="s">
        <v>7003</v>
      </c>
      <c r="E4711" t="s">
        <v>1709</v>
      </c>
    </row>
    <row r="4712" spans="1:5">
      <c r="A4712" t="s">
        <v>6431</v>
      </c>
      <c r="B4712" t="s">
        <v>5</v>
      </c>
      <c r="C4712" t="s">
        <v>1741</v>
      </c>
      <c r="D4712" t="s">
        <v>7003</v>
      </c>
      <c r="E4712" t="s">
        <v>1710</v>
      </c>
    </row>
    <row r="4713" spans="1:5">
      <c r="A4713" t="s">
        <v>6432</v>
      </c>
      <c r="B4713" t="s">
        <v>5</v>
      </c>
      <c r="C4713" t="s">
        <v>1741</v>
      </c>
      <c r="D4713" t="s">
        <v>7003</v>
      </c>
      <c r="E4713" t="s">
        <v>1711</v>
      </c>
    </row>
    <row r="4714" spans="1:5">
      <c r="A4714" t="s">
        <v>6433</v>
      </c>
      <c r="B4714" t="s">
        <v>5</v>
      </c>
      <c r="C4714" t="s">
        <v>1741</v>
      </c>
      <c r="D4714" t="s">
        <v>7003</v>
      </c>
      <c r="E4714" t="s">
        <v>1712</v>
      </c>
    </row>
    <row r="4715" spans="1:5">
      <c r="A4715" t="s">
        <v>6434</v>
      </c>
      <c r="B4715" t="s">
        <v>5</v>
      </c>
      <c r="C4715" t="s">
        <v>1741</v>
      </c>
      <c r="D4715" t="s">
        <v>7003</v>
      </c>
      <c r="E4715" t="s">
        <v>1713</v>
      </c>
    </row>
    <row r="4716" spans="1:5">
      <c r="A4716" t="s">
        <v>6435</v>
      </c>
      <c r="B4716" t="s">
        <v>5</v>
      </c>
      <c r="C4716" t="s">
        <v>1741</v>
      </c>
      <c r="D4716" t="s">
        <v>7003</v>
      </c>
      <c r="E4716" t="s">
        <v>1714</v>
      </c>
    </row>
    <row r="4717" spans="1:5">
      <c r="A4717" t="s">
        <v>6436</v>
      </c>
      <c r="B4717" t="s">
        <v>5</v>
      </c>
      <c r="C4717" t="s">
        <v>1741</v>
      </c>
      <c r="D4717" t="s">
        <v>7003</v>
      </c>
      <c r="E4717" t="s">
        <v>1715</v>
      </c>
    </row>
    <row r="4718" spans="1:5">
      <c r="A4718" t="s">
        <v>6437</v>
      </c>
      <c r="B4718" t="s">
        <v>5</v>
      </c>
      <c r="C4718" t="s">
        <v>1741</v>
      </c>
      <c r="D4718" t="s">
        <v>7004</v>
      </c>
      <c r="E4718" t="s">
        <v>1702</v>
      </c>
    </row>
    <row r="4719" spans="1:5">
      <c r="A4719" t="s">
        <v>6438</v>
      </c>
      <c r="B4719" t="s">
        <v>5</v>
      </c>
      <c r="C4719" t="s">
        <v>1741</v>
      </c>
      <c r="D4719" t="s">
        <v>7004</v>
      </c>
      <c r="E4719" t="s">
        <v>1705</v>
      </c>
    </row>
    <row r="4720" spans="1:5">
      <c r="A4720" t="s">
        <v>6439</v>
      </c>
      <c r="B4720" t="s">
        <v>5</v>
      </c>
      <c r="C4720" t="s">
        <v>1741</v>
      </c>
      <c r="D4720" t="s">
        <v>7004</v>
      </c>
      <c r="E4720" t="s">
        <v>1706</v>
      </c>
    </row>
    <row r="4721" spans="1:5">
      <c r="A4721" t="s">
        <v>6440</v>
      </c>
      <c r="B4721" t="s">
        <v>5</v>
      </c>
      <c r="C4721" t="s">
        <v>1741</v>
      </c>
      <c r="D4721" t="s">
        <v>7004</v>
      </c>
      <c r="E4721" t="s">
        <v>1707</v>
      </c>
    </row>
    <row r="4722" spans="1:5">
      <c r="A4722" t="s">
        <v>6441</v>
      </c>
      <c r="B4722" t="s">
        <v>5</v>
      </c>
      <c r="C4722" t="s">
        <v>1741</v>
      </c>
      <c r="D4722" t="s">
        <v>7004</v>
      </c>
      <c r="E4722" t="s">
        <v>1708</v>
      </c>
    </row>
    <row r="4723" spans="1:5">
      <c r="A4723" t="s">
        <v>6442</v>
      </c>
      <c r="B4723" t="s">
        <v>5</v>
      </c>
      <c r="C4723" t="s">
        <v>1741</v>
      </c>
      <c r="D4723" t="s">
        <v>7004</v>
      </c>
      <c r="E4723" t="s">
        <v>1709</v>
      </c>
    </row>
    <row r="4724" spans="1:5">
      <c r="A4724" t="s">
        <v>6443</v>
      </c>
      <c r="B4724" t="s">
        <v>5</v>
      </c>
      <c r="C4724" t="s">
        <v>1741</v>
      </c>
      <c r="D4724" t="s">
        <v>7004</v>
      </c>
      <c r="E4724" t="s">
        <v>1710</v>
      </c>
    </row>
    <row r="4725" spans="1:5">
      <c r="A4725" t="s">
        <v>6444</v>
      </c>
      <c r="B4725" t="s">
        <v>5</v>
      </c>
      <c r="C4725" t="s">
        <v>1741</v>
      </c>
      <c r="D4725" t="s">
        <v>7004</v>
      </c>
      <c r="E4725" t="s">
        <v>1711</v>
      </c>
    </row>
    <row r="4726" spans="1:5">
      <c r="A4726" t="s">
        <v>6445</v>
      </c>
      <c r="B4726" t="s">
        <v>5</v>
      </c>
      <c r="C4726" t="s">
        <v>1741</v>
      </c>
      <c r="D4726" t="s">
        <v>7004</v>
      </c>
      <c r="E4726" t="s">
        <v>1712</v>
      </c>
    </row>
    <row r="4727" spans="1:5">
      <c r="A4727" t="s">
        <v>6446</v>
      </c>
      <c r="B4727" t="s">
        <v>5</v>
      </c>
      <c r="C4727" t="s">
        <v>1741</v>
      </c>
      <c r="D4727" t="s">
        <v>7004</v>
      </c>
      <c r="E4727" t="s">
        <v>1713</v>
      </c>
    </row>
    <row r="4728" spans="1:5">
      <c r="A4728" t="s">
        <v>6447</v>
      </c>
      <c r="B4728" t="s">
        <v>5</v>
      </c>
      <c r="C4728" t="s">
        <v>1741</v>
      </c>
      <c r="D4728" t="s">
        <v>7004</v>
      </c>
      <c r="E4728" t="s">
        <v>1714</v>
      </c>
    </row>
    <row r="4729" spans="1:5">
      <c r="A4729" t="s">
        <v>6448</v>
      </c>
      <c r="B4729" t="s">
        <v>5</v>
      </c>
      <c r="C4729" t="s">
        <v>1741</v>
      </c>
      <c r="D4729" t="s">
        <v>7004</v>
      </c>
      <c r="E4729" t="s">
        <v>1715</v>
      </c>
    </row>
    <row r="4730" spans="1:5">
      <c r="A4730" t="s">
        <v>6449</v>
      </c>
      <c r="B4730" t="s">
        <v>5</v>
      </c>
      <c r="C4730" t="s">
        <v>1741</v>
      </c>
      <c r="D4730" t="s">
        <v>7005</v>
      </c>
      <c r="E4730" t="s">
        <v>1702</v>
      </c>
    </row>
    <row r="4731" spans="1:5">
      <c r="A4731" t="s">
        <v>6450</v>
      </c>
      <c r="B4731" t="s">
        <v>5</v>
      </c>
      <c r="C4731" t="s">
        <v>1741</v>
      </c>
      <c r="D4731" t="s">
        <v>7005</v>
      </c>
      <c r="E4731" t="s">
        <v>1705</v>
      </c>
    </row>
    <row r="4732" spans="1:5">
      <c r="A4732" t="s">
        <v>6451</v>
      </c>
      <c r="B4732" t="s">
        <v>5</v>
      </c>
      <c r="C4732" t="s">
        <v>1741</v>
      </c>
      <c r="D4732" t="s">
        <v>7005</v>
      </c>
      <c r="E4732" t="s">
        <v>1706</v>
      </c>
    </row>
    <row r="4733" spans="1:5">
      <c r="A4733" t="s">
        <v>6452</v>
      </c>
      <c r="B4733" t="s">
        <v>5</v>
      </c>
      <c r="C4733" t="s">
        <v>1741</v>
      </c>
      <c r="D4733" t="s">
        <v>7005</v>
      </c>
      <c r="E4733" t="s">
        <v>1707</v>
      </c>
    </row>
    <row r="4734" spans="1:5">
      <c r="A4734" t="s">
        <v>6453</v>
      </c>
      <c r="B4734" t="s">
        <v>5</v>
      </c>
      <c r="C4734" t="s">
        <v>1741</v>
      </c>
      <c r="D4734" t="s">
        <v>7005</v>
      </c>
      <c r="E4734" t="s">
        <v>1708</v>
      </c>
    </row>
    <row r="4735" spans="1:5">
      <c r="A4735" t="s">
        <v>6454</v>
      </c>
      <c r="B4735" t="s">
        <v>5</v>
      </c>
      <c r="C4735" t="s">
        <v>1741</v>
      </c>
      <c r="D4735" t="s">
        <v>7005</v>
      </c>
      <c r="E4735" t="s">
        <v>1709</v>
      </c>
    </row>
    <row r="4736" spans="1:5">
      <c r="A4736" t="s">
        <v>6455</v>
      </c>
      <c r="B4736" t="s">
        <v>5</v>
      </c>
      <c r="C4736" t="s">
        <v>1741</v>
      </c>
      <c r="D4736" t="s">
        <v>7005</v>
      </c>
      <c r="E4736" t="s">
        <v>1710</v>
      </c>
    </row>
    <row r="4737" spans="1:5">
      <c r="A4737" t="s">
        <v>6456</v>
      </c>
      <c r="B4737" t="s">
        <v>5</v>
      </c>
      <c r="C4737" t="s">
        <v>1741</v>
      </c>
      <c r="D4737" t="s">
        <v>7005</v>
      </c>
      <c r="E4737" t="s">
        <v>1711</v>
      </c>
    </row>
    <row r="4738" spans="1:5">
      <c r="A4738" t="s">
        <v>6457</v>
      </c>
      <c r="B4738" t="s">
        <v>5</v>
      </c>
      <c r="C4738" t="s">
        <v>1741</v>
      </c>
      <c r="D4738" t="s">
        <v>7005</v>
      </c>
      <c r="E4738" t="s">
        <v>1712</v>
      </c>
    </row>
    <row r="4739" spans="1:5">
      <c r="A4739" t="s">
        <v>6458</v>
      </c>
      <c r="B4739" t="s">
        <v>5</v>
      </c>
      <c r="C4739" t="s">
        <v>1741</v>
      </c>
      <c r="D4739" t="s">
        <v>7005</v>
      </c>
      <c r="E4739" t="s">
        <v>1713</v>
      </c>
    </row>
    <row r="4740" spans="1:5">
      <c r="A4740" t="s">
        <v>6459</v>
      </c>
      <c r="B4740" t="s">
        <v>5</v>
      </c>
      <c r="C4740" t="s">
        <v>1741</v>
      </c>
      <c r="D4740" t="s">
        <v>7005</v>
      </c>
      <c r="E4740" t="s">
        <v>1714</v>
      </c>
    </row>
    <row r="4741" spans="1:5">
      <c r="A4741" t="s">
        <v>6460</v>
      </c>
      <c r="B4741" t="s">
        <v>5</v>
      </c>
      <c r="C4741" t="s">
        <v>1741</v>
      </c>
      <c r="D4741" t="s">
        <v>7005</v>
      </c>
      <c r="E4741" t="s">
        <v>1715</v>
      </c>
    </row>
    <row r="4742" spans="1:5">
      <c r="A4742" t="s">
        <v>6461</v>
      </c>
      <c r="B4742" t="s">
        <v>5</v>
      </c>
      <c r="C4742" t="s">
        <v>1741</v>
      </c>
      <c r="D4742" t="s">
        <v>7006</v>
      </c>
      <c r="E4742" t="s">
        <v>1702</v>
      </c>
    </row>
    <row r="4743" spans="1:5">
      <c r="A4743" t="s">
        <v>6462</v>
      </c>
      <c r="B4743" t="s">
        <v>5</v>
      </c>
      <c r="C4743" t="s">
        <v>1741</v>
      </c>
      <c r="D4743" t="s">
        <v>7006</v>
      </c>
      <c r="E4743" t="s">
        <v>1705</v>
      </c>
    </row>
    <row r="4744" spans="1:5">
      <c r="A4744" t="s">
        <v>6463</v>
      </c>
      <c r="B4744" t="s">
        <v>5</v>
      </c>
      <c r="C4744" t="s">
        <v>1741</v>
      </c>
      <c r="D4744" t="s">
        <v>7006</v>
      </c>
      <c r="E4744" t="s">
        <v>1706</v>
      </c>
    </row>
    <row r="4745" spans="1:5">
      <c r="A4745" t="s">
        <v>6464</v>
      </c>
      <c r="B4745" t="s">
        <v>5</v>
      </c>
      <c r="C4745" t="s">
        <v>1741</v>
      </c>
      <c r="D4745" t="s">
        <v>7006</v>
      </c>
      <c r="E4745" t="s">
        <v>1707</v>
      </c>
    </row>
    <row r="4746" spans="1:5">
      <c r="A4746" t="s">
        <v>6465</v>
      </c>
      <c r="B4746" t="s">
        <v>5</v>
      </c>
      <c r="C4746" t="s">
        <v>1741</v>
      </c>
      <c r="D4746" t="s">
        <v>7006</v>
      </c>
      <c r="E4746" t="s">
        <v>1708</v>
      </c>
    </row>
    <row r="4747" spans="1:5">
      <c r="A4747" t="s">
        <v>6466</v>
      </c>
      <c r="B4747" t="s">
        <v>5</v>
      </c>
      <c r="C4747" t="s">
        <v>1741</v>
      </c>
      <c r="D4747" t="s">
        <v>7006</v>
      </c>
      <c r="E4747" t="s">
        <v>1709</v>
      </c>
    </row>
    <row r="4748" spans="1:5">
      <c r="A4748" t="s">
        <v>6467</v>
      </c>
      <c r="B4748" t="s">
        <v>5</v>
      </c>
      <c r="C4748" t="s">
        <v>1741</v>
      </c>
      <c r="D4748" t="s">
        <v>7006</v>
      </c>
      <c r="E4748" t="s">
        <v>1710</v>
      </c>
    </row>
    <row r="4749" spans="1:5">
      <c r="A4749" t="s">
        <v>6468</v>
      </c>
      <c r="B4749" t="s">
        <v>5</v>
      </c>
      <c r="C4749" t="s">
        <v>1741</v>
      </c>
      <c r="D4749" t="s">
        <v>7006</v>
      </c>
      <c r="E4749" t="s">
        <v>1711</v>
      </c>
    </row>
    <row r="4750" spans="1:5">
      <c r="A4750" t="s">
        <v>6469</v>
      </c>
      <c r="B4750" t="s">
        <v>5</v>
      </c>
      <c r="C4750" t="s">
        <v>1741</v>
      </c>
      <c r="D4750" t="s">
        <v>7006</v>
      </c>
      <c r="E4750" t="s">
        <v>1712</v>
      </c>
    </row>
    <row r="4751" spans="1:5">
      <c r="A4751" t="s">
        <v>6470</v>
      </c>
      <c r="B4751" t="s">
        <v>5</v>
      </c>
      <c r="C4751" t="s">
        <v>1741</v>
      </c>
      <c r="D4751" t="s">
        <v>7006</v>
      </c>
      <c r="E4751" t="s">
        <v>1713</v>
      </c>
    </row>
    <row r="4752" spans="1:5">
      <c r="A4752" t="s">
        <v>6471</v>
      </c>
      <c r="B4752" t="s">
        <v>5</v>
      </c>
      <c r="C4752" t="s">
        <v>1741</v>
      </c>
      <c r="D4752" t="s">
        <v>7006</v>
      </c>
      <c r="E4752" t="s">
        <v>1714</v>
      </c>
    </row>
    <row r="4753" spans="1:5">
      <c r="A4753" t="s">
        <v>6472</v>
      </c>
      <c r="B4753" t="s">
        <v>5</v>
      </c>
      <c r="C4753" t="s">
        <v>1741</v>
      </c>
      <c r="D4753" t="s">
        <v>7006</v>
      </c>
      <c r="E4753" t="s">
        <v>1715</v>
      </c>
    </row>
    <row r="4754" spans="1:5">
      <c r="A4754" t="s">
        <v>6473</v>
      </c>
      <c r="B4754" t="s">
        <v>5</v>
      </c>
      <c r="C4754" t="s">
        <v>1741</v>
      </c>
      <c r="D4754" t="s">
        <v>7007</v>
      </c>
      <c r="E4754" t="s">
        <v>1702</v>
      </c>
    </row>
    <row r="4755" spans="1:5">
      <c r="A4755" t="s">
        <v>6474</v>
      </c>
      <c r="B4755" t="s">
        <v>5</v>
      </c>
      <c r="C4755" t="s">
        <v>1741</v>
      </c>
      <c r="D4755" t="s">
        <v>7007</v>
      </c>
      <c r="E4755" t="s">
        <v>1705</v>
      </c>
    </row>
    <row r="4756" spans="1:5">
      <c r="A4756" t="s">
        <v>6475</v>
      </c>
      <c r="B4756" t="s">
        <v>5</v>
      </c>
      <c r="C4756" t="s">
        <v>1741</v>
      </c>
      <c r="D4756" t="s">
        <v>7007</v>
      </c>
      <c r="E4756" t="s">
        <v>1706</v>
      </c>
    </row>
    <row r="4757" spans="1:5">
      <c r="A4757" t="s">
        <v>6476</v>
      </c>
      <c r="B4757" t="s">
        <v>5</v>
      </c>
      <c r="C4757" t="s">
        <v>1741</v>
      </c>
      <c r="D4757" t="s">
        <v>7007</v>
      </c>
      <c r="E4757" t="s">
        <v>1707</v>
      </c>
    </row>
    <row r="4758" spans="1:5">
      <c r="A4758" t="s">
        <v>6477</v>
      </c>
      <c r="B4758" t="s">
        <v>5</v>
      </c>
      <c r="C4758" t="s">
        <v>1741</v>
      </c>
      <c r="D4758" t="s">
        <v>7007</v>
      </c>
      <c r="E4758" t="s">
        <v>1708</v>
      </c>
    </row>
    <row r="4759" spans="1:5">
      <c r="A4759" t="s">
        <v>6478</v>
      </c>
      <c r="B4759" t="s">
        <v>5</v>
      </c>
      <c r="C4759" t="s">
        <v>1741</v>
      </c>
      <c r="D4759" t="s">
        <v>7007</v>
      </c>
      <c r="E4759" t="s">
        <v>1709</v>
      </c>
    </row>
    <row r="4760" spans="1:5">
      <c r="A4760" t="s">
        <v>6479</v>
      </c>
      <c r="B4760" t="s">
        <v>5</v>
      </c>
      <c r="C4760" t="s">
        <v>1741</v>
      </c>
      <c r="D4760" t="s">
        <v>7007</v>
      </c>
      <c r="E4760" t="s">
        <v>1710</v>
      </c>
    </row>
    <row r="4761" spans="1:5">
      <c r="A4761" t="s">
        <v>6480</v>
      </c>
      <c r="B4761" t="s">
        <v>5</v>
      </c>
      <c r="C4761" t="s">
        <v>1741</v>
      </c>
      <c r="D4761" t="s">
        <v>7007</v>
      </c>
      <c r="E4761" t="s">
        <v>1711</v>
      </c>
    </row>
    <row r="4762" spans="1:5">
      <c r="A4762" t="s">
        <v>6481</v>
      </c>
      <c r="B4762" t="s">
        <v>5</v>
      </c>
      <c r="C4762" t="s">
        <v>1741</v>
      </c>
      <c r="D4762" t="s">
        <v>7007</v>
      </c>
      <c r="E4762" t="s">
        <v>1712</v>
      </c>
    </row>
    <row r="4763" spans="1:5">
      <c r="A4763" t="s">
        <v>6482</v>
      </c>
      <c r="B4763" t="s">
        <v>5</v>
      </c>
      <c r="C4763" t="s">
        <v>1741</v>
      </c>
      <c r="D4763" t="s">
        <v>7007</v>
      </c>
      <c r="E4763" t="s">
        <v>1713</v>
      </c>
    </row>
    <row r="4764" spans="1:5">
      <c r="A4764" t="s">
        <v>6483</v>
      </c>
      <c r="B4764" t="s">
        <v>5</v>
      </c>
      <c r="C4764" t="s">
        <v>1741</v>
      </c>
      <c r="D4764" t="s">
        <v>7007</v>
      </c>
      <c r="E4764" t="s">
        <v>1714</v>
      </c>
    </row>
    <row r="4765" spans="1:5">
      <c r="A4765" t="s">
        <v>6484</v>
      </c>
      <c r="B4765" t="s">
        <v>5</v>
      </c>
      <c r="C4765" t="s">
        <v>1741</v>
      </c>
      <c r="D4765" t="s">
        <v>7007</v>
      </c>
      <c r="E4765" t="s">
        <v>1715</v>
      </c>
    </row>
    <row r="4766" spans="1:5">
      <c r="A4766" t="s">
        <v>6485</v>
      </c>
      <c r="B4766" t="s">
        <v>5</v>
      </c>
      <c r="C4766" t="s">
        <v>1741</v>
      </c>
      <c r="D4766" t="s">
        <v>7008</v>
      </c>
      <c r="E4766" t="s">
        <v>1702</v>
      </c>
    </row>
    <row r="4767" spans="1:5">
      <c r="A4767" t="s">
        <v>6486</v>
      </c>
      <c r="B4767" t="s">
        <v>5</v>
      </c>
      <c r="C4767" t="s">
        <v>1741</v>
      </c>
      <c r="D4767" t="s">
        <v>7008</v>
      </c>
      <c r="E4767" t="s">
        <v>1705</v>
      </c>
    </row>
    <row r="4768" spans="1:5">
      <c r="A4768" t="s">
        <v>6487</v>
      </c>
      <c r="B4768" t="s">
        <v>5</v>
      </c>
      <c r="C4768" t="s">
        <v>1741</v>
      </c>
      <c r="D4768" t="s">
        <v>7008</v>
      </c>
      <c r="E4768" t="s">
        <v>1706</v>
      </c>
    </row>
    <row r="4769" spans="1:5">
      <c r="A4769" t="s">
        <v>6488</v>
      </c>
      <c r="B4769" t="s">
        <v>5</v>
      </c>
      <c r="C4769" t="s">
        <v>1741</v>
      </c>
      <c r="D4769" t="s">
        <v>7008</v>
      </c>
      <c r="E4769" t="s">
        <v>1707</v>
      </c>
    </row>
    <row r="4770" spans="1:5">
      <c r="A4770" t="s">
        <v>6489</v>
      </c>
      <c r="B4770" t="s">
        <v>5</v>
      </c>
      <c r="C4770" t="s">
        <v>1741</v>
      </c>
      <c r="D4770" t="s">
        <v>7008</v>
      </c>
      <c r="E4770" t="s">
        <v>1708</v>
      </c>
    </row>
    <row r="4771" spans="1:5">
      <c r="A4771" t="s">
        <v>6490</v>
      </c>
      <c r="B4771" t="s">
        <v>5</v>
      </c>
      <c r="C4771" t="s">
        <v>1741</v>
      </c>
      <c r="D4771" t="s">
        <v>7008</v>
      </c>
      <c r="E4771" t="s">
        <v>1709</v>
      </c>
    </row>
    <row r="4772" spans="1:5">
      <c r="A4772" t="s">
        <v>6491</v>
      </c>
      <c r="B4772" t="s">
        <v>5</v>
      </c>
      <c r="C4772" t="s">
        <v>1741</v>
      </c>
      <c r="D4772" t="s">
        <v>7008</v>
      </c>
      <c r="E4772" t="s">
        <v>1710</v>
      </c>
    </row>
    <row r="4773" spans="1:5">
      <c r="A4773" t="s">
        <v>6492</v>
      </c>
      <c r="B4773" t="s">
        <v>5</v>
      </c>
      <c r="C4773" t="s">
        <v>1741</v>
      </c>
      <c r="D4773" t="s">
        <v>7008</v>
      </c>
      <c r="E4773" t="s">
        <v>1711</v>
      </c>
    </row>
    <row r="4774" spans="1:5">
      <c r="A4774" t="s">
        <v>6493</v>
      </c>
      <c r="B4774" t="s">
        <v>5</v>
      </c>
      <c r="C4774" t="s">
        <v>1741</v>
      </c>
      <c r="D4774" t="s">
        <v>7008</v>
      </c>
      <c r="E4774" t="s">
        <v>1712</v>
      </c>
    </row>
    <row r="4775" spans="1:5">
      <c r="A4775" t="s">
        <v>6494</v>
      </c>
      <c r="B4775" t="s">
        <v>5</v>
      </c>
      <c r="C4775" t="s">
        <v>1741</v>
      </c>
      <c r="D4775" t="s">
        <v>7008</v>
      </c>
      <c r="E4775" t="s">
        <v>1713</v>
      </c>
    </row>
    <row r="4776" spans="1:5">
      <c r="A4776" t="s">
        <v>6495</v>
      </c>
      <c r="B4776" t="s">
        <v>5</v>
      </c>
      <c r="C4776" t="s">
        <v>1741</v>
      </c>
      <c r="D4776" t="s">
        <v>7008</v>
      </c>
      <c r="E4776" t="s">
        <v>1714</v>
      </c>
    </row>
    <row r="4777" spans="1:5">
      <c r="A4777" t="s">
        <v>6496</v>
      </c>
      <c r="B4777" t="s">
        <v>5</v>
      </c>
      <c r="C4777" t="s">
        <v>1741</v>
      </c>
      <c r="D4777" t="s">
        <v>7008</v>
      </c>
      <c r="E4777" t="s">
        <v>1715</v>
      </c>
    </row>
    <row r="4778" spans="1:5">
      <c r="A4778" t="s">
        <v>6497</v>
      </c>
      <c r="B4778" t="s">
        <v>5</v>
      </c>
      <c r="C4778" t="s">
        <v>1741</v>
      </c>
      <c r="D4778" t="s">
        <v>7009</v>
      </c>
      <c r="E4778" t="s">
        <v>1702</v>
      </c>
    </row>
    <row r="4779" spans="1:5">
      <c r="A4779" t="s">
        <v>6498</v>
      </c>
      <c r="B4779" t="s">
        <v>5</v>
      </c>
      <c r="C4779" t="s">
        <v>1741</v>
      </c>
      <c r="D4779" t="s">
        <v>7009</v>
      </c>
      <c r="E4779" t="s">
        <v>1705</v>
      </c>
    </row>
    <row r="4780" spans="1:5">
      <c r="A4780" t="s">
        <v>6499</v>
      </c>
      <c r="B4780" t="s">
        <v>5</v>
      </c>
      <c r="C4780" t="s">
        <v>1741</v>
      </c>
      <c r="D4780" t="s">
        <v>7009</v>
      </c>
      <c r="E4780" t="s">
        <v>1706</v>
      </c>
    </row>
    <row r="4781" spans="1:5">
      <c r="A4781" t="s">
        <v>6500</v>
      </c>
      <c r="B4781" t="s">
        <v>5</v>
      </c>
      <c r="C4781" t="s">
        <v>1741</v>
      </c>
      <c r="D4781" t="s">
        <v>7009</v>
      </c>
      <c r="E4781" t="s">
        <v>1707</v>
      </c>
    </row>
    <row r="4782" spans="1:5">
      <c r="A4782" t="s">
        <v>6501</v>
      </c>
      <c r="B4782" t="s">
        <v>5</v>
      </c>
      <c r="C4782" t="s">
        <v>1741</v>
      </c>
      <c r="D4782" t="s">
        <v>7009</v>
      </c>
      <c r="E4782" t="s">
        <v>1708</v>
      </c>
    </row>
    <row r="4783" spans="1:5">
      <c r="A4783" t="s">
        <v>6502</v>
      </c>
      <c r="B4783" t="s">
        <v>5</v>
      </c>
      <c r="C4783" t="s">
        <v>1741</v>
      </c>
      <c r="D4783" t="s">
        <v>7009</v>
      </c>
      <c r="E4783" t="s">
        <v>1709</v>
      </c>
    </row>
    <row r="4784" spans="1:5">
      <c r="A4784" t="s">
        <v>6503</v>
      </c>
      <c r="B4784" t="s">
        <v>5</v>
      </c>
      <c r="C4784" t="s">
        <v>1741</v>
      </c>
      <c r="D4784" t="s">
        <v>7009</v>
      </c>
      <c r="E4784" t="s">
        <v>1710</v>
      </c>
    </row>
    <row r="4785" spans="1:5">
      <c r="A4785" t="s">
        <v>6504</v>
      </c>
      <c r="B4785" t="s">
        <v>5</v>
      </c>
      <c r="C4785" t="s">
        <v>1741</v>
      </c>
      <c r="D4785" t="s">
        <v>7009</v>
      </c>
      <c r="E4785" t="s">
        <v>1711</v>
      </c>
    </row>
    <row r="4786" spans="1:5">
      <c r="A4786" t="s">
        <v>6505</v>
      </c>
      <c r="B4786" t="s">
        <v>5</v>
      </c>
      <c r="C4786" t="s">
        <v>1741</v>
      </c>
      <c r="D4786" t="s">
        <v>7009</v>
      </c>
      <c r="E4786" t="s">
        <v>1712</v>
      </c>
    </row>
    <row r="4787" spans="1:5">
      <c r="A4787" t="s">
        <v>6506</v>
      </c>
      <c r="B4787" t="s">
        <v>5</v>
      </c>
      <c r="C4787" t="s">
        <v>1741</v>
      </c>
      <c r="D4787" t="s">
        <v>7009</v>
      </c>
      <c r="E4787" t="s">
        <v>1713</v>
      </c>
    </row>
    <row r="4788" spans="1:5">
      <c r="A4788" t="s">
        <v>6507</v>
      </c>
      <c r="B4788" t="s">
        <v>5</v>
      </c>
      <c r="C4788" t="s">
        <v>1741</v>
      </c>
      <c r="D4788" t="s">
        <v>7009</v>
      </c>
      <c r="E4788" t="s">
        <v>1714</v>
      </c>
    </row>
    <row r="4789" spans="1:5">
      <c r="A4789" t="s">
        <v>6508</v>
      </c>
      <c r="B4789" t="s">
        <v>5</v>
      </c>
      <c r="C4789" t="s">
        <v>1741</v>
      </c>
      <c r="D4789" t="s">
        <v>7009</v>
      </c>
      <c r="E4789" t="s">
        <v>1715</v>
      </c>
    </row>
    <row r="4790" spans="1:5">
      <c r="A4790" t="s">
        <v>6509</v>
      </c>
      <c r="B4790" t="s">
        <v>5</v>
      </c>
      <c r="C4790" t="s">
        <v>1741</v>
      </c>
      <c r="D4790" t="s">
        <v>7010</v>
      </c>
      <c r="E4790" t="s">
        <v>1702</v>
      </c>
    </row>
    <row r="4791" spans="1:5">
      <c r="A4791" t="s">
        <v>6510</v>
      </c>
      <c r="B4791" t="s">
        <v>5</v>
      </c>
      <c r="C4791" t="s">
        <v>1741</v>
      </c>
      <c r="D4791" t="s">
        <v>7010</v>
      </c>
      <c r="E4791" t="s">
        <v>1705</v>
      </c>
    </row>
    <row r="4792" spans="1:5">
      <c r="A4792" t="s">
        <v>6511</v>
      </c>
      <c r="B4792" t="s">
        <v>5</v>
      </c>
      <c r="C4792" t="s">
        <v>1741</v>
      </c>
      <c r="D4792" t="s">
        <v>7010</v>
      </c>
      <c r="E4792" t="s">
        <v>1706</v>
      </c>
    </row>
    <row r="4793" spans="1:5">
      <c r="A4793" t="s">
        <v>6512</v>
      </c>
      <c r="B4793" t="s">
        <v>5</v>
      </c>
      <c r="C4793" t="s">
        <v>1741</v>
      </c>
      <c r="D4793" t="s">
        <v>7010</v>
      </c>
      <c r="E4793" t="s">
        <v>1707</v>
      </c>
    </row>
    <row r="4794" spans="1:5">
      <c r="A4794" t="s">
        <v>6513</v>
      </c>
      <c r="B4794" t="s">
        <v>5</v>
      </c>
      <c r="C4794" t="s">
        <v>1741</v>
      </c>
      <c r="D4794" t="s">
        <v>7010</v>
      </c>
      <c r="E4794" t="s">
        <v>1708</v>
      </c>
    </row>
    <row r="4795" spans="1:5">
      <c r="A4795" t="s">
        <v>6514</v>
      </c>
      <c r="B4795" t="s">
        <v>5</v>
      </c>
      <c r="C4795" t="s">
        <v>1741</v>
      </c>
      <c r="D4795" t="s">
        <v>7010</v>
      </c>
      <c r="E4795" t="s">
        <v>1709</v>
      </c>
    </row>
    <row r="4796" spans="1:5">
      <c r="A4796" t="s">
        <v>6515</v>
      </c>
      <c r="B4796" t="s">
        <v>5</v>
      </c>
      <c r="C4796" t="s">
        <v>1741</v>
      </c>
      <c r="D4796" t="s">
        <v>7010</v>
      </c>
      <c r="E4796" t="s">
        <v>1710</v>
      </c>
    </row>
    <row r="4797" spans="1:5">
      <c r="A4797" t="s">
        <v>6516</v>
      </c>
      <c r="B4797" t="s">
        <v>5</v>
      </c>
      <c r="C4797" t="s">
        <v>1741</v>
      </c>
      <c r="D4797" t="s">
        <v>7010</v>
      </c>
      <c r="E4797" t="s">
        <v>1711</v>
      </c>
    </row>
    <row r="4798" spans="1:5">
      <c r="A4798" t="s">
        <v>6517</v>
      </c>
      <c r="B4798" t="s">
        <v>5</v>
      </c>
      <c r="C4798" t="s">
        <v>1741</v>
      </c>
      <c r="D4798" t="s">
        <v>7010</v>
      </c>
      <c r="E4798" t="s">
        <v>1712</v>
      </c>
    </row>
    <row r="4799" spans="1:5">
      <c r="A4799" t="s">
        <v>6518</v>
      </c>
      <c r="B4799" t="s">
        <v>5</v>
      </c>
      <c r="C4799" t="s">
        <v>1741</v>
      </c>
      <c r="D4799" t="s">
        <v>7010</v>
      </c>
      <c r="E4799" t="s">
        <v>1713</v>
      </c>
    </row>
    <row r="4800" spans="1:5">
      <c r="A4800" t="s">
        <v>6519</v>
      </c>
      <c r="B4800" t="s">
        <v>5</v>
      </c>
      <c r="C4800" t="s">
        <v>1741</v>
      </c>
      <c r="D4800" t="s">
        <v>7010</v>
      </c>
      <c r="E4800" t="s">
        <v>1714</v>
      </c>
    </row>
    <row r="4801" spans="1:5">
      <c r="A4801" t="s">
        <v>6520</v>
      </c>
      <c r="B4801" t="s">
        <v>5</v>
      </c>
      <c r="C4801" t="s">
        <v>1741</v>
      </c>
      <c r="D4801" t="s">
        <v>7010</v>
      </c>
      <c r="E4801" t="s">
        <v>1715</v>
      </c>
    </row>
    <row r="4802" spans="1:5">
      <c r="A4802" t="s">
        <v>6521</v>
      </c>
      <c r="B4802" t="s">
        <v>5</v>
      </c>
      <c r="C4802" t="s">
        <v>1741</v>
      </c>
      <c r="D4802" t="s">
        <v>7011</v>
      </c>
      <c r="E4802" t="s">
        <v>1702</v>
      </c>
    </row>
    <row r="4803" spans="1:5">
      <c r="A4803" t="s">
        <v>6522</v>
      </c>
      <c r="B4803" t="s">
        <v>5</v>
      </c>
      <c r="C4803" t="s">
        <v>1741</v>
      </c>
      <c r="D4803" t="s">
        <v>7011</v>
      </c>
      <c r="E4803" t="s">
        <v>1705</v>
      </c>
    </row>
    <row r="4804" spans="1:5">
      <c r="A4804" t="s">
        <v>6523</v>
      </c>
      <c r="B4804" t="s">
        <v>5</v>
      </c>
      <c r="C4804" t="s">
        <v>1741</v>
      </c>
      <c r="D4804" t="s">
        <v>7011</v>
      </c>
      <c r="E4804" t="s">
        <v>1706</v>
      </c>
    </row>
    <row r="4805" spans="1:5">
      <c r="A4805" t="s">
        <v>6524</v>
      </c>
      <c r="B4805" t="s">
        <v>5</v>
      </c>
      <c r="C4805" t="s">
        <v>1741</v>
      </c>
      <c r="D4805" t="s">
        <v>7011</v>
      </c>
      <c r="E4805" t="s">
        <v>1707</v>
      </c>
    </row>
    <row r="4806" spans="1:5">
      <c r="A4806" t="s">
        <v>6525</v>
      </c>
      <c r="B4806" t="s">
        <v>5</v>
      </c>
      <c r="C4806" t="s">
        <v>1741</v>
      </c>
      <c r="D4806" t="s">
        <v>7011</v>
      </c>
      <c r="E4806" t="s">
        <v>1708</v>
      </c>
    </row>
    <row r="4807" spans="1:5">
      <c r="A4807" t="s">
        <v>6526</v>
      </c>
      <c r="B4807" t="s">
        <v>5</v>
      </c>
      <c r="C4807" t="s">
        <v>1741</v>
      </c>
      <c r="D4807" t="s">
        <v>7011</v>
      </c>
      <c r="E4807" t="s">
        <v>1709</v>
      </c>
    </row>
    <row r="4808" spans="1:5">
      <c r="A4808" t="s">
        <v>6527</v>
      </c>
      <c r="B4808" t="s">
        <v>5</v>
      </c>
      <c r="C4808" t="s">
        <v>1741</v>
      </c>
      <c r="D4808" t="s">
        <v>7011</v>
      </c>
      <c r="E4808" t="s">
        <v>1710</v>
      </c>
    </row>
    <row r="4809" spans="1:5">
      <c r="A4809" t="s">
        <v>6528</v>
      </c>
      <c r="B4809" t="s">
        <v>5</v>
      </c>
      <c r="C4809" t="s">
        <v>1741</v>
      </c>
      <c r="D4809" t="s">
        <v>7011</v>
      </c>
      <c r="E4809" t="s">
        <v>1711</v>
      </c>
    </row>
    <row r="4810" spans="1:5">
      <c r="A4810" t="s">
        <v>6529</v>
      </c>
      <c r="B4810" t="s">
        <v>5</v>
      </c>
      <c r="C4810" t="s">
        <v>1741</v>
      </c>
      <c r="D4810" t="s">
        <v>7011</v>
      </c>
      <c r="E4810" t="s">
        <v>1712</v>
      </c>
    </row>
    <row r="4811" spans="1:5">
      <c r="A4811" t="s">
        <v>6530</v>
      </c>
      <c r="B4811" t="s">
        <v>5</v>
      </c>
      <c r="C4811" t="s">
        <v>1741</v>
      </c>
      <c r="D4811" t="s">
        <v>7011</v>
      </c>
      <c r="E4811" t="s">
        <v>1713</v>
      </c>
    </row>
    <row r="4812" spans="1:5">
      <c r="A4812" t="s">
        <v>6531</v>
      </c>
      <c r="B4812" t="s">
        <v>5</v>
      </c>
      <c r="C4812" t="s">
        <v>1741</v>
      </c>
      <c r="D4812" t="s">
        <v>7011</v>
      </c>
      <c r="E4812" t="s">
        <v>1714</v>
      </c>
    </row>
    <row r="4813" spans="1:5">
      <c r="A4813" t="s">
        <v>6532</v>
      </c>
      <c r="B4813" t="s">
        <v>5</v>
      </c>
      <c r="C4813" t="s">
        <v>1741</v>
      </c>
      <c r="D4813" t="s">
        <v>7011</v>
      </c>
      <c r="E4813" t="s">
        <v>1715</v>
      </c>
    </row>
    <row r="4814" spans="1:5">
      <c r="A4814" t="s">
        <v>6533</v>
      </c>
      <c r="B4814" t="s">
        <v>5</v>
      </c>
      <c r="C4814" t="s">
        <v>1741</v>
      </c>
      <c r="D4814" t="s">
        <v>7012</v>
      </c>
      <c r="E4814" t="s">
        <v>1702</v>
      </c>
    </row>
    <row r="4815" spans="1:5">
      <c r="A4815" t="s">
        <v>6534</v>
      </c>
      <c r="B4815" t="s">
        <v>5</v>
      </c>
      <c r="C4815" t="s">
        <v>1741</v>
      </c>
      <c r="D4815" t="s">
        <v>7012</v>
      </c>
      <c r="E4815" t="s">
        <v>1705</v>
      </c>
    </row>
    <row r="4816" spans="1:5">
      <c r="A4816" t="s">
        <v>6535</v>
      </c>
      <c r="B4816" t="s">
        <v>5</v>
      </c>
      <c r="C4816" t="s">
        <v>1741</v>
      </c>
      <c r="D4816" t="s">
        <v>7012</v>
      </c>
      <c r="E4816" t="s">
        <v>1706</v>
      </c>
    </row>
    <row r="4817" spans="1:5">
      <c r="A4817" t="s">
        <v>6536</v>
      </c>
      <c r="B4817" t="s">
        <v>5</v>
      </c>
      <c r="C4817" t="s">
        <v>1741</v>
      </c>
      <c r="D4817" t="s">
        <v>7012</v>
      </c>
      <c r="E4817" t="s">
        <v>1707</v>
      </c>
    </row>
    <row r="4818" spans="1:5">
      <c r="A4818" t="s">
        <v>6537</v>
      </c>
      <c r="B4818" t="s">
        <v>5</v>
      </c>
      <c r="C4818" t="s">
        <v>1741</v>
      </c>
      <c r="D4818" t="s">
        <v>7012</v>
      </c>
      <c r="E4818" t="s">
        <v>1708</v>
      </c>
    </row>
    <row r="4819" spans="1:5">
      <c r="A4819" t="s">
        <v>6538</v>
      </c>
      <c r="B4819" t="s">
        <v>5</v>
      </c>
      <c r="C4819" t="s">
        <v>1741</v>
      </c>
      <c r="D4819" t="s">
        <v>7012</v>
      </c>
      <c r="E4819" t="s">
        <v>1709</v>
      </c>
    </row>
    <row r="4820" spans="1:5">
      <c r="A4820" t="s">
        <v>6539</v>
      </c>
      <c r="B4820" t="s">
        <v>5</v>
      </c>
      <c r="C4820" t="s">
        <v>1741</v>
      </c>
      <c r="D4820" t="s">
        <v>7012</v>
      </c>
      <c r="E4820" t="s">
        <v>1710</v>
      </c>
    </row>
    <row r="4821" spans="1:5">
      <c r="A4821" t="s">
        <v>6540</v>
      </c>
      <c r="B4821" t="s">
        <v>5</v>
      </c>
      <c r="C4821" t="s">
        <v>1741</v>
      </c>
      <c r="D4821" t="s">
        <v>7012</v>
      </c>
      <c r="E4821" t="s">
        <v>1711</v>
      </c>
    </row>
    <row r="4822" spans="1:5">
      <c r="A4822" t="s">
        <v>6541</v>
      </c>
      <c r="B4822" t="s">
        <v>5</v>
      </c>
      <c r="C4822" t="s">
        <v>1741</v>
      </c>
      <c r="D4822" t="s">
        <v>7012</v>
      </c>
      <c r="E4822" t="s">
        <v>1712</v>
      </c>
    </row>
    <row r="4823" spans="1:5">
      <c r="A4823" t="s">
        <v>6542</v>
      </c>
      <c r="B4823" t="s">
        <v>5</v>
      </c>
      <c r="C4823" t="s">
        <v>1741</v>
      </c>
      <c r="D4823" t="s">
        <v>7012</v>
      </c>
      <c r="E4823" t="s">
        <v>1713</v>
      </c>
    </row>
    <row r="4824" spans="1:5">
      <c r="A4824" t="s">
        <v>6543</v>
      </c>
      <c r="B4824" t="s">
        <v>5</v>
      </c>
      <c r="C4824" t="s">
        <v>1741</v>
      </c>
      <c r="D4824" t="s">
        <v>7012</v>
      </c>
      <c r="E4824" t="s">
        <v>1714</v>
      </c>
    </row>
    <row r="4825" spans="1:5">
      <c r="A4825" t="s">
        <v>6544</v>
      </c>
      <c r="B4825" t="s">
        <v>5</v>
      </c>
      <c r="C4825" t="s">
        <v>1741</v>
      </c>
      <c r="D4825" t="s">
        <v>7012</v>
      </c>
      <c r="E4825" t="s">
        <v>1715</v>
      </c>
    </row>
    <row r="4826" spans="1:5">
      <c r="A4826" t="s">
        <v>6545</v>
      </c>
      <c r="B4826" t="s">
        <v>5</v>
      </c>
      <c r="C4826" t="s">
        <v>1741</v>
      </c>
      <c r="D4826" t="s">
        <v>7013</v>
      </c>
      <c r="E4826" t="s">
        <v>1702</v>
      </c>
    </row>
    <row r="4827" spans="1:5">
      <c r="A4827" t="s">
        <v>6546</v>
      </c>
      <c r="B4827" t="s">
        <v>5</v>
      </c>
      <c r="C4827" t="s">
        <v>1741</v>
      </c>
      <c r="D4827" t="s">
        <v>7013</v>
      </c>
      <c r="E4827" t="s">
        <v>1705</v>
      </c>
    </row>
    <row r="4828" spans="1:5">
      <c r="A4828" t="s">
        <v>6547</v>
      </c>
      <c r="B4828" t="s">
        <v>5</v>
      </c>
      <c r="C4828" t="s">
        <v>1741</v>
      </c>
      <c r="D4828" t="s">
        <v>7013</v>
      </c>
      <c r="E4828" t="s">
        <v>1706</v>
      </c>
    </row>
    <row r="4829" spans="1:5">
      <c r="A4829" t="s">
        <v>6548</v>
      </c>
      <c r="B4829" t="s">
        <v>5</v>
      </c>
      <c r="C4829" t="s">
        <v>1741</v>
      </c>
      <c r="D4829" t="s">
        <v>7013</v>
      </c>
      <c r="E4829" t="s">
        <v>1707</v>
      </c>
    </row>
    <row r="4830" spans="1:5">
      <c r="A4830" t="s">
        <v>6549</v>
      </c>
      <c r="B4830" t="s">
        <v>5</v>
      </c>
      <c r="C4830" t="s">
        <v>1741</v>
      </c>
      <c r="D4830" t="s">
        <v>7013</v>
      </c>
      <c r="E4830" t="s">
        <v>1708</v>
      </c>
    </row>
    <row r="4831" spans="1:5">
      <c r="A4831" t="s">
        <v>6550</v>
      </c>
      <c r="B4831" t="s">
        <v>5</v>
      </c>
      <c r="C4831" t="s">
        <v>1741</v>
      </c>
      <c r="D4831" t="s">
        <v>7013</v>
      </c>
      <c r="E4831" t="s">
        <v>1709</v>
      </c>
    </row>
    <row r="4832" spans="1:5">
      <c r="A4832" t="s">
        <v>6551</v>
      </c>
      <c r="B4832" t="s">
        <v>5</v>
      </c>
      <c r="C4832" t="s">
        <v>1741</v>
      </c>
      <c r="D4832" t="s">
        <v>7013</v>
      </c>
      <c r="E4832" t="s">
        <v>1710</v>
      </c>
    </row>
    <row r="4833" spans="1:5">
      <c r="A4833" t="s">
        <v>6552</v>
      </c>
      <c r="B4833" t="s">
        <v>5</v>
      </c>
      <c r="C4833" t="s">
        <v>1741</v>
      </c>
      <c r="D4833" t="s">
        <v>7013</v>
      </c>
      <c r="E4833" t="s">
        <v>1711</v>
      </c>
    </row>
    <row r="4834" spans="1:5">
      <c r="A4834" t="s">
        <v>6553</v>
      </c>
      <c r="B4834" t="s">
        <v>5</v>
      </c>
      <c r="C4834" t="s">
        <v>1741</v>
      </c>
      <c r="D4834" t="s">
        <v>7013</v>
      </c>
      <c r="E4834" t="s">
        <v>1712</v>
      </c>
    </row>
    <row r="4835" spans="1:5">
      <c r="A4835" t="s">
        <v>6554</v>
      </c>
      <c r="B4835" t="s">
        <v>5</v>
      </c>
      <c r="C4835" t="s">
        <v>1741</v>
      </c>
      <c r="D4835" t="s">
        <v>7013</v>
      </c>
      <c r="E4835" t="s">
        <v>1713</v>
      </c>
    </row>
    <row r="4836" spans="1:5">
      <c r="A4836" t="s">
        <v>6555</v>
      </c>
      <c r="B4836" t="s">
        <v>5</v>
      </c>
      <c r="C4836" t="s">
        <v>1741</v>
      </c>
      <c r="D4836" t="s">
        <v>7013</v>
      </c>
      <c r="E4836" t="s">
        <v>1714</v>
      </c>
    </row>
    <row r="4837" spans="1:5">
      <c r="A4837" t="s">
        <v>6556</v>
      </c>
      <c r="B4837" t="s">
        <v>5</v>
      </c>
      <c r="C4837" t="s">
        <v>1741</v>
      </c>
      <c r="D4837" t="s">
        <v>7013</v>
      </c>
      <c r="E4837" t="s">
        <v>1715</v>
      </c>
    </row>
    <row r="4838" spans="1:5">
      <c r="A4838" t="s">
        <v>6557</v>
      </c>
      <c r="B4838" t="s">
        <v>5</v>
      </c>
      <c r="C4838" t="s">
        <v>1741</v>
      </c>
      <c r="D4838" t="s">
        <v>7014</v>
      </c>
      <c r="E4838" t="s">
        <v>1702</v>
      </c>
    </row>
    <row r="4839" spans="1:5">
      <c r="A4839" t="s">
        <v>6558</v>
      </c>
      <c r="B4839" t="s">
        <v>5</v>
      </c>
      <c r="C4839" t="s">
        <v>1741</v>
      </c>
      <c r="D4839" t="s">
        <v>7014</v>
      </c>
      <c r="E4839" t="s">
        <v>1705</v>
      </c>
    </row>
    <row r="4840" spans="1:5">
      <c r="A4840" t="s">
        <v>6559</v>
      </c>
      <c r="B4840" t="s">
        <v>5</v>
      </c>
      <c r="C4840" t="s">
        <v>1741</v>
      </c>
      <c r="D4840" t="s">
        <v>7014</v>
      </c>
      <c r="E4840" t="s">
        <v>1706</v>
      </c>
    </row>
    <row r="4841" spans="1:5">
      <c r="A4841" t="s">
        <v>6560</v>
      </c>
      <c r="B4841" t="s">
        <v>5</v>
      </c>
      <c r="C4841" t="s">
        <v>1741</v>
      </c>
      <c r="D4841" t="s">
        <v>7014</v>
      </c>
      <c r="E4841" t="s">
        <v>1707</v>
      </c>
    </row>
    <row r="4842" spans="1:5">
      <c r="A4842" t="s">
        <v>6561</v>
      </c>
      <c r="B4842" t="s">
        <v>5</v>
      </c>
      <c r="C4842" t="s">
        <v>1741</v>
      </c>
      <c r="D4842" t="s">
        <v>7014</v>
      </c>
      <c r="E4842" t="s">
        <v>1708</v>
      </c>
    </row>
    <row r="4843" spans="1:5">
      <c r="A4843" t="s">
        <v>6562</v>
      </c>
      <c r="B4843" t="s">
        <v>5</v>
      </c>
      <c r="C4843" t="s">
        <v>1741</v>
      </c>
      <c r="D4843" t="s">
        <v>7014</v>
      </c>
      <c r="E4843" t="s">
        <v>1709</v>
      </c>
    </row>
    <row r="4844" spans="1:5">
      <c r="A4844" t="s">
        <v>6563</v>
      </c>
      <c r="B4844" t="s">
        <v>5</v>
      </c>
      <c r="C4844" t="s">
        <v>1741</v>
      </c>
      <c r="D4844" t="s">
        <v>7014</v>
      </c>
      <c r="E4844" t="s">
        <v>1710</v>
      </c>
    </row>
    <row r="4845" spans="1:5">
      <c r="A4845" t="s">
        <v>6564</v>
      </c>
      <c r="B4845" t="s">
        <v>5</v>
      </c>
      <c r="C4845" t="s">
        <v>1741</v>
      </c>
      <c r="D4845" t="s">
        <v>7014</v>
      </c>
      <c r="E4845" t="s">
        <v>1711</v>
      </c>
    </row>
    <row r="4846" spans="1:5">
      <c r="A4846" t="s">
        <v>6565</v>
      </c>
      <c r="B4846" t="s">
        <v>5</v>
      </c>
      <c r="C4846" t="s">
        <v>1741</v>
      </c>
      <c r="D4846" t="s">
        <v>7014</v>
      </c>
      <c r="E4846" t="s">
        <v>1712</v>
      </c>
    </row>
    <row r="4847" spans="1:5">
      <c r="A4847" t="s">
        <v>6566</v>
      </c>
      <c r="B4847" t="s">
        <v>5</v>
      </c>
      <c r="C4847" t="s">
        <v>1741</v>
      </c>
      <c r="D4847" t="s">
        <v>7014</v>
      </c>
      <c r="E4847" t="s">
        <v>1713</v>
      </c>
    </row>
    <row r="4848" spans="1:5">
      <c r="A4848" t="s">
        <v>6567</v>
      </c>
      <c r="B4848" t="s">
        <v>5</v>
      </c>
      <c r="C4848" t="s">
        <v>1741</v>
      </c>
      <c r="D4848" t="s">
        <v>7014</v>
      </c>
      <c r="E4848" t="s">
        <v>1714</v>
      </c>
    </row>
    <row r="4849" spans="1:5">
      <c r="A4849" t="s">
        <v>6568</v>
      </c>
      <c r="B4849" t="s">
        <v>5</v>
      </c>
      <c r="C4849" t="s">
        <v>1741</v>
      </c>
      <c r="D4849" t="s">
        <v>7014</v>
      </c>
      <c r="E4849" t="s">
        <v>1715</v>
      </c>
    </row>
    <row r="4850" spans="1:5">
      <c r="A4850" t="s">
        <v>6569</v>
      </c>
      <c r="B4850" t="s">
        <v>5</v>
      </c>
      <c r="C4850" t="s">
        <v>1741</v>
      </c>
      <c r="D4850" t="s">
        <v>7015</v>
      </c>
      <c r="E4850" t="s">
        <v>1702</v>
      </c>
    </row>
    <row r="4851" spans="1:5">
      <c r="A4851" t="s">
        <v>6570</v>
      </c>
      <c r="B4851" t="s">
        <v>5</v>
      </c>
      <c r="C4851" t="s">
        <v>1741</v>
      </c>
      <c r="D4851" t="s">
        <v>7015</v>
      </c>
      <c r="E4851" t="s">
        <v>1705</v>
      </c>
    </row>
    <row r="4852" spans="1:5">
      <c r="A4852" t="s">
        <v>6571</v>
      </c>
      <c r="B4852" t="s">
        <v>5</v>
      </c>
      <c r="C4852" t="s">
        <v>1741</v>
      </c>
      <c r="D4852" t="s">
        <v>7015</v>
      </c>
      <c r="E4852" t="s">
        <v>1706</v>
      </c>
    </row>
    <row r="4853" spans="1:5">
      <c r="A4853" t="s">
        <v>6572</v>
      </c>
      <c r="B4853" t="s">
        <v>5</v>
      </c>
      <c r="C4853" t="s">
        <v>1741</v>
      </c>
      <c r="D4853" t="s">
        <v>7015</v>
      </c>
      <c r="E4853" t="s">
        <v>1707</v>
      </c>
    </row>
    <row r="4854" spans="1:5">
      <c r="A4854" t="s">
        <v>6573</v>
      </c>
      <c r="B4854" t="s">
        <v>5</v>
      </c>
      <c r="C4854" t="s">
        <v>1741</v>
      </c>
      <c r="D4854" t="s">
        <v>7015</v>
      </c>
      <c r="E4854" t="s">
        <v>1708</v>
      </c>
    </row>
    <row r="4855" spans="1:5">
      <c r="A4855" t="s">
        <v>6574</v>
      </c>
      <c r="B4855" t="s">
        <v>5</v>
      </c>
      <c r="C4855" t="s">
        <v>1741</v>
      </c>
      <c r="D4855" t="s">
        <v>7015</v>
      </c>
      <c r="E4855" t="s">
        <v>1709</v>
      </c>
    </row>
    <row r="4856" spans="1:5">
      <c r="A4856" t="s">
        <v>6575</v>
      </c>
      <c r="B4856" t="s">
        <v>5</v>
      </c>
      <c r="C4856" t="s">
        <v>1741</v>
      </c>
      <c r="D4856" t="s">
        <v>7015</v>
      </c>
      <c r="E4856" t="s">
        <v>1710</v>
      </c>
    </row>
    <row r="4857" spans="1:5">
      <c r="A4857" t="s">
        <v>6576</v>
      </c>
      <c r="B4857" t="s">
        <v>5</v>
      </c>
      <c r="C4857" t="s">
        <v>1741</v>
      </c>
      <c r="D4857" t="s">
        <v>7015</v>
      </c>
      <c r="E4857" t="s">
        <v>1711</v>
      </c>
    </row>
    <row r="4858" spans="1:5">
      <c r="A4858" t="s">
        <v>6577</v>
      </c>
      <c r="B4858" t="s">
        <v>5</v>
      </c>
      <c r="C4858" t="s">
        <v>1741</v>
      </c>
      <c r="D4858" t="s">
        <v>7015</v>
      </c>
      <c r="E4858" t="s">
        <v>1712</v>
      </c>
    </row>
    <row r="4859" spans="1:5">
      <c r="A4859" t="s">
        <v>6578</v>
      </c>
      <c r="B4859" t="s">
        <v>5</v>
      </c>
      <c r="C4859" t="s">
        <v>1741</v>
      </c>
      <c r="D4859" t="s">
        <v>7015</v>
      </c>
      <c r="E4859" t="s">
        <v>1713</v>
      </c>
    </row>
    <row r="4860" spans="1:5">
      <c r="A4860" t="s">
        <v>6579</v>
      </c>
      <c r="B4860" t="s">
        <v>5</v>
      </c>
      <c r="C4860" t="s">
        <v>1741</v>
      </c>
      <c r="D4860" t="s">
        <v>7015</v>
      </c>
      <c r="E4860" t="s">
        <v>1714</v>
      </c>
    </row>
    <row r="4861" spans="1:5">
      <c r="A4861" t="s">
        <v>6580</v>
      </c>
      <c r="B4861" t="s">
        <v>5</v>
      </c>
      <c r="C4861" t="s">
        <v>1741</v>
      </c>
      <c r="D4861" t="s">
        <v>7015</v>
      </c>
      <c r="E4861" t="s">
        <v>1715</v>
      </c>
    </row>
    <row r="4862" spans="1:5">
      <c r="A4862" t="s">
        <v>6581</v>
      </c>
      <c r="B4862" t="s">
        <v>5</v>
      </c>
      <c r="C4862" t="s">
        <v>1741</v>
      </c>
      <c r="D4862" t="s">
        <v>7016</v>
      </c>
      <c r="E4862" t="s">
        <v>1702</v>
      </c>
    </row>
    <row r="4863" spans="1:5">
      <c r="A4863" t="s">
        <v>6582</v>
      </c>
      <c r="B4863" t="s">
        <v>5</v>
      </c>
      <c r="C4863" t="s">
        <v>1741</v>
      </c>
      <c r="D4863" t="s">
        <v>7016</v>
      </c>
      <c r="E4863" t="s">
        <v>1705</v>
      </c>
    </row>
    <row r="4864" spans="1:5">
      <c r="A4864" t="s">
        <v>6583</v>
      </c>
      <c r="B4864" t="s">
        <v>5</v>
      </c>
      <c r="C4864" t="s">
        <v>1741</v>
      </c>
      <c r="D4864" t="s">
        <v>7016</v>
      </c>
      <c r="E4864" t="s">
        <v>1706</v>
      </c>
    </row>
    <row r="4865" spans="1:5">
      <c r="A4865" t="s">
        <v>6584</v>
      </c>
      <c r="B4865" t="s">
        <v>5</v>
      </c>
      <c r="C4865" t="s">
        <v>1741</v>
      </c>
      <c r="D4865" t="s">
        <v>7016</v>
      </c>
      <c r="E4865" t="s">
        <v>1707</v>
      </c>
    </row>
    <row r="4866" spans="1:5">
      <c r="A4866" t="s">
        <v>6585</v>
      </c>
      <c r="B4866" t="s">
        <v>5</v>
      </c>
      <c r="C4866" t="s">
        <v>1741</v>
      </c>
      <c r="D4866" t="s">
        <v>7016</v>
      </c>
      <c r="E4866" t="s">
        <v>1708</v>
      </c>
    </row>
    <row r="4867" spans="1:5">
      <c r="A4867" t="s">
        <v>6586</v>
      </c>
      <c r="B4867" t="s">
        <v>5</v>
      </c>
      <c r="C4867" t="s">
        <v>1741</v>
      </c>
      <c r="D4867" t="s">
        <v>7016</v>
      </c>
      <c r="E4867" t="s">
        <v>1709</v>
      </c>
    </row>
    <row r="4868" spans="1:5">
      <c r="A4868" t="s">
        <v>6587</v>
      </c>
      <c r="B4868" t="s">
        <v>5</v>
      </c>
      <c r="C4868" t="s">
        <v>1741</v>
      </c>
      <c r="D4868" t="s">
        <v>7016</v>
      </c>
      <c r="E4868" t="s">
        <v>1710</v>
      </c>
    </row>
    <row r="4869" spans="1:5">
      <c r="A4869" t="s">
        <v>6588</v>
      </c>
      <c r="B4869" t="s">
        <v>5</v>
      </c>
      <c r="C4869" t="s">
        <v>1741</v>
      </c>
      <c r="D4869" t="s">
        <v>7016</v>
      </c>
      <c r="E4869" t="s">
        <v>1711</v>
      </c>
    </row>
    <row r="4870" spans="1:5">
      <c r="A4870" t="s">
        <v>6589</v>
      </c>
      <c r="B4870" t="s">
        <v>5</v>
      </c>
      <c r="C4870" t="s">
        <v>1741</v>
      </c>
      <c r="D4870" t="s">
        <v>7016</v>
      </c>
      <c r="E4870" t="s">
        <v>1712</v>
      </c>
    </row>
    <row r="4871" spans="1:5">
      <c r="A4871" t="s">
        <v>6590</v>
      </c>
      <c r="B4871" t="s">
        <v>5</v>
      </c>
      <c r="C4871" t="s">
        <v>1741</v>
      </c>
      <c r="D4871" t="s">
        <v>7016</v>
      </c>
      <c r="E4871" t="s">
        <v>1713</v>
      </c>
    </row>
    <row r="4872" spans="1:5">
      <c r="A4872" t="s">
        <v>6591</v>
      </c>
      <c r="B4872" t="s">
        <v>5</v>
      </c>
      <c r="C4872" t="s">
        <v>1741</v>
      </c>
      <c r="D4872" t="s">
        <v>7016</v>
      </c>
      <c r="E4872" t="s">
        <v>1714</v>
      </c>
    </row>
    <row r="4873" spans="1:5">
      <c r="A4873" t="s">
        <v>6592</v>
      </c>
      <c r="B4873" t="s">
        <v>5</v>
      </c>
      <c r="C4873" t="s">
        <v>1741</v>
      </c>
      <c r="D4873" t="s">
        <v>7016</v>
      </c>
      <c r="E4873" t="s">
        <v>1715</v>
      </c>
    </row>
    <row r="4874" spans="1:5">
      <c r="A4874" t="s">
        <v>6593</v>
      </c>
      <c r="B4874" t="s">
        <v>5</v>
      </c>
      <c r="C4874" t="s">
        <v>1741</v>
      </c>
      <c r="D4874" t="s">
        <v>7017</v>
      </c>
      <c r="E4874" t="s">
        <v>1702</v>
      </c>
    </row>
    <row r="4875" spans="1:5">
      <c r="A4875" t="s">
        <v>6594</v>
      </c>
      <c r="B4875" t="s">
        <v>5</v>
      </c>
      <c r="C4875" t="s">
        <v>1741</v>
      </c>
      <c r="D4875" t="s">
        <v>7017</v>
      </c>
      <c r="E4875" t="s">
        <v>1705</v>
      </c>
    </row>
    <row r="4876" spans="1:5">
      <c r="A4876" t="s">
        <v>6595</v>
      </c>
      <c r="B4876" t="s">
        <v>5</v>
      </c>
      <c r="C4876" t="s">
        <v>1741</v>
      </c>
      <c r="D4876" t="s">
        <v>7017</v>
      </c>
      <c r="E4876" t="s">
        <v>1706</v>
      </c>
    </row>
    <row r="4877" spans="1:5">
      <c r="A4877" t="s">
        <v>6596</v>
      </c>
      <c r="B4877" t="s">
        <v>5</v>
      </c>
      <c r="C4877" t="s">
        <v>1741</v>
      </c>
      <c r="D4877" t="s">
        <v>7017</v>
      </c>
      <c r="E4877" t="s">
        <v>1707</v>
      </c>
    </row>
    <row r="4878" spans="1:5">
      <c r="A4878" t="s">
        <v>6597</v>
      </c>
      <c r="B4878" t="s">
        <v>5</v>
      </c>
      <c r="C4878" t="s">
        <v>1741</v>
      </c>
      <c r="D4878" t="s">
        <v>7017</v>
      </c>
      <c r="E4878" t="s">
        <v>1708</v>
      </c>
    </row>
    <row r="4879" spans="1:5">
      <c r="A4879" t="s">
        <v>6598</v>
      </c>
      <c r="B4879" t="s">
        <v>5</v>
      </c>
      <c r="C4879" t="s">
        <v>1741</v>
      </c>
      <c r="D4879" t="s">
        <v>7017</v>
      </c>
      <c r="E4879" t="s">
        <v>1709</v>
      </c>
    </row>
    <row r="4880" spans="1:5">
      <c r="A4880" t="s">
        <v>6599</v>
      </c>
      <c r="B4880" t="s">
        <v>5</v>
      </c>
      <c r="C4880" t="s">
        <v>1741</v>
      </c>
      <c r="D4880" t="s">
        <v>7017</v>
      </c>
      <c r="E4880" t="s">
        <v>1710</v>
      </c>
    </row>
    <row r="4881" spans="1:5">
      <c r="A4881" t="s">
        <v>6600</v>
      </c>
      <c r="B4881" t="s">
        <v>5</v>
      </c>
      <c r="C4881" t="s">
        <v>1741</v>
      </c>
      <c r="D4881" t="s">
        <v>7017</v>
      </c>
      <c r="E4881" t="s">
        <v>1711</v>
      </c>
    </row>
    <row r="4882" spans="1:5">
      <c r="A4882" t="s">
        <v>6601</v>
      </c>
      <c r="B4882" t="s">
        <v>5</v>
      </c>
      <c r="C4882" t="s">
        <v>1741</v>
      </c>
      <c r="D4882" t="s">
        <v>7017</v>
      </c>
      <c r="E4882" t="s">
        <v>1712</v>
      </c>
    </row>
    <row r="4883" spans="1:5">
      <c r="A4883" t="s">
        <v>6602</v>
      </c>
      <c r="B4883" t="s">
        <v>5</v>
      </c>
      <c r="C4883" t="s">
        <v>1741</v>
      </c>
      <c r="D4883" t="s">
        <v>7017</v>
      </c>
      <c r="E4883" t="s">
        <v>1713</v>
      </c>
    </row>
    <row r="4884" spans="1:5">
      <c r="A4884" t="s">
        <v>6603</v>
      </c>
      <c r="B4884" t="s">
        <v>5</v>
      </c>
      <c r="C4884" t="s">
        <v>1741</v>
      </c>
      <c r="D4884" t="s">
        <v>7017</v>
      </c>
      <c r="E4884" t="s">
        <v>1714</v>
      </c>
    </row>
    <row r="4885" spans="1:5">
      <c r="A4885" t="s">
        <v>6604</v>
      </c>
      <c r="B4885" t="s">
        <v>5</v>
      </c>
      <c r="C4885" t="s">
        <v>1741</v>
      </c>
      <c r="D4885" t="s">
        <v>7017</v>
      </c>
      <c r="E4885" t="s">
        <v>1715</v>
      </c>
    </row>
    <row r="4886" spans="1:5">
      <c r="A4886" t="s">
        <v>6605</v>
      </c>
      <c r="B4886" t="s">
        <v>5</v>
      </c>
      <c r="C4886" t="s">
        <v>1741</v>
      </c>
      <c r="D4886" t="s">
        <v>7018</v>
      </c>
      <c r="E4886" t="s">
        <v>1702</v>
      </c>
    </row>
    <row r="4887" spans="1:5">
      <c r="A4887" t="s">
        <v>6606</v>
      </c>
      <c r="B4887" t="s">
        <v>5</v>
      </c>
      <c r="C4887" t="s">
        <v>1741</v>
      </c>
      <c r="D4887" t="s">
        <v>7018</v>
      </c>
      <c r="E4887" t="s">
        <v>1705</v>
      </c>
    </row>
    <row r="4888" spans="1:5">
      <c r="A4888" t="s">
        <v>6607</v>
      </c>
      <c r="B4888" t="s">
        <v>5</v>
      </c>
      <c r="C4888" t="s">
        <v>1741</v>
      </c>
      <c r="D4888" t="s">
        <v>7018</v>
      </c>
      <c r="E4888" t="s">
        <v>1706</v>
      </c>
    </row>
    <row r="4889" spans="1:5">
      <c r="A4889" t="s">
        <v>6608</v>
      </c>
      <c r="B4889" t="s">
        <v>5</v>
      </c>
      <c r="C4889" t="s">
        <v>1741</v>
      </c>
      <c r="D4889" t="s">
        <v>7018</v>
      </c>
      <c r="E4889" t="s">
        <v>1707</v>
      </c>
    </row>
    <row r="4890" spans="1:5">
      <c r="A4890" t="s">
        <v>6609</v>
      </c>
      <c r="B4890" t="s">
        <v>5</v>
      </c>
      <c r="C4890" t="s">
        <v>1741</v>
      </c>
      <c r="D4890" t="s">
        <v>7018</v>
      </c>
      <c r="E4890" t="s">
        <v>1708</v>
      </c>
    </row>
    <row r="4891" spans="1:5">
      <c r="A4891" t="s">
        <v>6610</v>
      </c>
      <c r="B4891" t="s">
        <v>5</v>
      </c>
      <c r="C4891" t="s">
        <v>1741</v>
      </c>
      <c r="D4891" t="s">
        <v>7018</v>
      </c>
      <c r="E4891" t="s">
        <v>1709</v>
      </c>
    </row>
    <row r="4892" spans="1:5">
      <c r="A4892" t="s">
        <v>6611</v>
      </c>
      <c r="B4892" t="s">
        <v>5</v>
      </c>
      <c r="C4892" t="s">
        <v>1741</v>
      </c>
      <c r="D4892" t="s">
        <v>7018</v>
      </c>
      <c r="E4892" t="s">
        <v>1710</v>
      </c>
    </row>
    <row r="4893" spans="1:5">
      <c r="A4893" t="s">
        <v>6612</v>
      </c>
      <c r="B4893" t="s">
        <v>5</v>
      </c>
      <c r="C4893" t="s">
        <v>1741</v>
      </c>
      <c r="D4893" t="s">
        <v>7018</v>
      </c>
      <c r="E4893" t="s">
        <v>1711</v>
      </c>
    </row>
    <row r="4894" spans="1:5">
      <c r="A4894" t="s">
        <v>6613</v>
      </c>
      <c r="B4894" t="s">
        <v>5</v>
      </c>
      <c r="C4894" t="s">
        <v>1741</v>
      </c>
      <c r="D4894" t="s">
        <v>7018</v>
      </c>
      <c r="E4894" t="s">
        <v>1712</v>
      </c>
    </row>
    <row r="4895" spans="1:5">
      <c r="A4895" t="s">
        <v>6614</v>
      </c>
      <c r="B4895" t="s">
        <v>5</v>
      </c>
      <c r="C4895" t="s">
        <v>1741</v>
      </c>
      <c r="D4895" t="s">
        <v>7018</v>
      </c>
      <c r="E4895" t="s">
        <v>1713</v>
      </c>
    </row>
    <row r="4896" spans="1:5">
      <c r="A4896" t="s">
        <v>6615</v>
      </c>
      <c r="B4896" t="s">
        <v>5</v>
      </c>
      <c r="C4896" t="s">
        <v>1741</v>
      </c>
      <c r="D4896" t="s">
        <v>7018</v>
      </c>
      <c r="E4896" t="s">
        <v>1714</v>
      </c>
    </row>
    <row r="4897" spans="1:5">
      <c r="A4897" t="s">
        <v>6616</v>
      </c>
      <c r="B4897" t="s">
        <v>5</v>
      </c>
      <c r="C4897" t="s">
        <v>1741</v>
      </c>
      <c r="D4897" t="s">
        <v>7018</v>
      </c>
      <c r="E4897" t="s">
        <v>1715</v>
      </c>
    </row>
    <row r="4898" spans="1:5">
      <c r="A4898" t="s">
        <v>6617</v>
      </c>
      <c r="B4898" t="s">
        <v>5</v>
      </c>
      <c r="C4898" t="s">
        <v>1741</v>
      </c>
      <c r="D4898" t="s">
        <v>7019</v>
      </c>
      <c r="E4898" t="s">
        <v>1702</v>
      </c>
    </row>
    <row r="4899" spans="1:5">
      <c r="A4899" t="s">
        <v>6618</v>
      </c>
      <c r="B4899" t="s">
        <v>5</v>
      </c>
      <c r="C4899" t="s">
        <v>1741</v>
      </c>
      <c r="D4899" t="s">
        <v>7019</v>
      </c>
      <c r="E4899" t="s">
        <v>1705</v>
      </c>
    </row>
    <row r="4900" spans="1:5">
      <c r="A4900" t="s">
        <v>6619</v>
      </c>
      <c r="B4900" t="s">
        <v>5</v>
      </c>
      <c r="C4900" t="s">
        <v>1741</v>
      </c>
      <c r="D4900" t="s">
        <v>7019</v>
      </c>
      <c r="E4900" t="s">
        <v>1706</v>
      </c>
    </row>
    <row r="4901" spans="1:5">
      <c r="A4901" t="s">
        <v>6620</v>
      </c>
      <c r="B4901" t="s">
        <v>5</v>
      </c>
      <c r="C4901" t="s">
        <v>1741</v>
      </c>
      <c r="D4901" t="s">
        <v>7019</v>
      </c>
      <c r="E4901" t="s">
        <v>1707</v>
      </c>
    </row>
    <row r="4902" spans="1:5">
      <c r="A4902" t="s">
        <v>6621</v>
      </c>
      <c r="B4902" t="s">
        <v>5</v>
      </c>
      <c r="C4902" t="s">
        <v>1741</v>
      </c>
      <c r="D4902" t="s">
        <v>7019</v>
      </c>
      <c r="E4902" t="s">
        <v>1708</v>
      </c>
    </row>
    <row r="4903" spans="1:5">
      <c r="A4903" t="s">
        <v>6622</v>
      </c>
      <c r="B4903" t="s">
        <v>5</v>
      </c>
      <c r="C4903" t="s">
        <v>1741</v>
      </c>
      <c r="D4903" t="s">
        <v>7019</v>
      </c>
      <c r="E4903" t="s">
        <v>1709</v>
      </c>
    </row>
    <row r="4904" spans="1:5">
      <c r="A4904" t="s">
        <v>6623</v>
      </c>
      <c r="B4904" t="s">
        <v>5</v>
      </c>
      <c r="C4904" t="s">
        <v>1741</v>
      </c>
      <c r="D4904" t="s">
        <v>7019</v>
      </c>
      <c r="E4904" t="s">
        <v>1710</v>
      </c>
    </row>
    <row r="4905" spans="1:5">
      <c r="A4905" t="s">
        <v>6624</v>
      </c>
      <c r="B4905" t="s">
        <v>5</v>
      </c>
      <c r="C4905" t="s">
        <v>1741</v>
      </c>
      <c r="D4905" t="s">
        <v>7019</v>
      </c>
      <c r="E4905" t="s">
        <v>1711</v>
      </c>
    </row>
    <row r="4906" spans="1:5">
      <c r="A4906" t="s">
        <v>6625</v>
      </c>
      <c r="B4906" t="s">
        <v>5</v>
      </c>
      <c r="C4906" t="s">
        <v>1741</v>
      </c>
      <c r="D4906" t="s">
        <v>7019</v>
      </c>
      <c r="E4906" t="s">
        <v>1712</v>
      </c>
    </row>
    <row r="4907" spans="1:5">
      <c r="A4907" t="s">
        <v>6626</v>
      </c>
      <c r="B4907" t="s">
        <v>5</v>
      </c>
      <c r="C4907" t="s">
        <v>1741</v>
      </c>
      <c r="D4907" t="s">
        <v>7019</v>
      </c>
      <c r="E4907" t="s">
        <v>1713</v>
      </c>
    </row>
    <row r="4908" spans="1:5">
      <c r="A4908" t="s">
        <v>6627</v>
      </c>
      <c r="B4908" t="s">
        <v>5</v>
      </c>
      <c r="C4908" t="s">
        <v>1741</v>
      </c>
      <c r="D4908" t="s">
        <v>7019</v>
      </c>
      <c r="E4908" t="s">
        <v>1714</v>
      </c>
    </row>
    <row r="4909" spans="1:5">
      <c r="A4909" t="s">
        <v>6628</v>
      </c>
      <c r="B4909" t="s">
        <v>5</v>
      </c>
      <c r="C4909" t="s">
        <v>1741</v>
      </c>
      <c r="D4909" t="s">
        <v>7019</v>
      </c>
      <c r="E4909" t="s">
        <v>1715</v>
      </c>
    </row>
    <row r="4910" spans="1:5">
      <c r="A4910" t="s">
        <v>6629</v>
      </c>
      <c r="B4910" t="s">
        <v>5</v>
      </c>
      <c r="C4910" t="s">
        <v>1741</v>
      </c>
      <c r="D4910" t="s">
        <v>7020</v>
      </c>
      <c r="E4910" t="s">
        <v>1702</v>
      </c>
    </row>
    <row r="4911" spans="1:5">
      <c r="A4911" t="s">
        <v>6630</v>
      </c>
      <c r="B4911" t="s">
        <v>5</v>
      </c>
      <c r="C4911" t="s">
        <v>1741</v>
      </c>
      <c r="D4911" t="s">
        <v>7020</v>
      </c>
      <c r="E4911" t="s">
        <v>1705</v>
      </c>
    </row>
    <row r="4912" spans="1:5">
      <c r="A4912" t="s">
        <v>6631</v>
      </c>
      <c r="B4912" t="s">
        <v>5</v>
      </c>
      <c r="C4912" t="s">
        <v>1741</v>
      </c>
      <c r="D4912" t="s">
        <v>7020</v>
      </c>
      <c r="E4912" t="s">
        <v>1706</v>
      </c>
    </row>
    <row r="4913" spans="1:5">
      <c r="A4913" t="s">
        <v>6632</v>
      </c>
      <c r="B4913" t="s">
        <v>5</v>
      </c>
      <c r="C4913" t="s">
        <v>1741</v>
      </c>
      <c r="D4913" t="s">
        <v>7020</v>
      </c>
      <c r="E4913" t="s">
        <v>1707</v>
      </c>
    </row>
    <row r="4914" spans="1:5">
      <c r="A4914" t="s">
        <v>6633</v>
      </c>
      <c r="B4914" t="s">
        <v>5</v>
      </c>
      <c r="C4914" t="s">
        <v>1741</v>
      </c>
      <c r="D4914" t="s">
        <v>7020</v>
      </c>
      <c r="E4914" t="s">
        <v>1708</v>
      </c>
    </row>
    <row r="4915" spans="1:5">
      <c r="A4915" t="s">
        <v>6634</v>
      </c>
      <c r="B4915" t="s">
        <v>5</v>
      </c>
      <c r="C4915" t="s">
        <v>1741</v>
      </c>
      <c r="D4915" t="s">
        <v>7020</v>
      </c>
      <c r="E4915" t="s">
        <v>1709</v>
      </c>
    </row>
    <row r="4916" spans="1:5">
      <c r="A4916" t="s">
        <v>6635</v>
      </c>
      <c r="B4916" t="s">
        <v>5</v>
      </c>
      <c r="C4916" t="s">
        <v>1741</v>
      </c>
      <c r="D4916" t="s">
        <v>7020</v>
      </c>
      <c r="E4916" t="s">
        <v>1710</v>
      </c>
    </row>
    <row r="4917" spans="1:5">
      <c r="A4917" t="s">
        <v>6636</v>
      </c>
      <c r="B4917" t="s">
        <v>5</v>
      </c>
      <c r="C4917" t="s">
        <v>1741</v>
      </c>
      <c r="D4917" t="s">
        <v>7020</v>
      </c>
      <c r="E4917" t="s">
        <v>1711</v>
      </c>
    </row>
    <row r="4918" spans="1:5">
      <c r="A4918" t="s">
        <v>6637</v>
      </c>
      <c r="B4918" t="s">
        <v>5</v>
      </c>
      <c r="C4918" t="s">
        <v>1741</v>
      </c>
      <c r="D4918" t="s">
        <v>7020</v>
      </c>
      <c r="E4918" t="s">
        <v>1712</v>
      </c>
    </row>
    <row r="4919" spans="1:5">
      <c r="A4919" t="s">
        <v>6638</v>
      </c>
      <c r="B4919" t="s">
        <v>5</v>
      </c>
      <c r="C4919" t="s">
        <v>1741</v>
      </c>
      <c r="D4919" t="s">
        <v>7020</v>
      </c>
      <c r="E4919" t="s">
        <v>1713</v>
      </c>
    </row>
    <row r="4920" spans="1:5">
      <c r="A4920" t="s">
        <v>6639</v>
      </c>
      <c r="B4920" t="s">
        <v>5</v>
      </c>
      <c r="C4920" t="s">
        <v>1741</v>
      </c>
      <c r="D4920" t="s">
        <v>7020</v>
      </c>
      <c r="E4920" t="s">
        <v>1714</v>
      </c>
    </row>
    <row r="4921" spans="1:5">
      <c r="A4921" t="s">
        <v>6640</v>
      </c>
      <c r="B4921" t="s">
        <v>5</v>
      </c>
      <c r="C4921" t="s">
        <v>1741</v>
      </c>
      <c r="D4921" t="s">
        <v>7020</v>
      </c>
      <c r="E4921" t="s">
        <v>1715</v>
      </c>
    </row>
    <row r="4922" spans="1:5">
      <c r="A4922" t="s">
        <v>6641</v>
      </c>
      <c r="B4922" t="s">
        <v>5</v>
      </c>
      <c r="C4922" t="s">
        <v>1741</v>
      </c>
      <c r="D4922" t="s">
        <v>7021</v>
      </c>
      <c r="E4922" t="s">
        <v>1702</v>
      </c>
    </row>
    <row r="4923" spans="1:5">
      <c r="A4923" t="s">
        <v>6642</v>
      </c>
      <c r="B4923" t="s">
        <v>5</v>
      </c>
      <c r="C4923" t="s">
        <v>1741</v>
      </c>
      <c r="D4923" t="s">
        <v>7021</v>
      </c>
      <c r="E4923" t="s">
        <v>1705</v>
      </c>
    </row>
    <row r="4924" spans="1:5">
      <c r="A4924" t="s">
        <v>6643</v>
      </c>
      <c r="B4924" t="s">
        <v>5</v>
      </c>
      <c r="C4924" t="s">
        <v>1741</v>
      </c>
      <c r="D4924" t="s">
        <v>7021</v>
      </c>
      <c r="E4924" t="s">
        <v>1706</v>
      </c>
    </row>
    <row r="4925" spans="1:5">
      <c r="A4925" t="s">
        <v>6644</v>
      </c>
      <c r="B4925" t="s">
        <v>5</v>
      </c>
      <c r="C4925" t="s">
        <v>1741</v>
      </c>
      <c r="D4925" t="s">
        <v>7021</v>
      </c>
      <c r="E4925" t="s">
        <v>1707</v>
      </c>
    </row>
    <row r="4926" spans="1:5">
      <c r="A4926" t="s">
        <v>6645</v>
      </c>
      <c r="B4926" t="s">
        <v>5</v>
      </c>
      <c r="C4926" t="s">
        <v>1741</v>
      </c>
      <c r="D4926" t="s">
        <v>7021</v>
      </c>
      <c r="E4926" t="s">
        <v>1708</v>
      </c>
    </row>
    <row r="4927" spans="1:5">
      <c r="A4927" t="s">
        <v>6646</v>
      </c>
      <c r="B4927" t="s">
        <v>5</v>
      </c>
      <c r="C4927" t="s">
        <v>1741</v>
      </c>
      <c r="D4927" t="s">
        <v>7021</v>
      </c>
      <c r="E4927" t="s">
        <v>1709</v>
      </c>
    </row>
    <row r="4928" spans="1:5">
      <c r="A4928" t="s">
        <v>6647</v>
      </c>
      <c r="B4928" t="s">
        <v>5</v>
      </c>
      <c r="C4928" t="s">
        <v>1741</v>
      </c>
      <c r="D4928" t="s">
        <v>7021</v>
      </c>
      <c r="E4928" t="s">
        <v>1710</v>
      </c>
    </row>
    <row r="4929" spans="1:5">
      <c r="A4929" t="s">
        <v>6648</v>
      </c>
      <c r="B4929" t="s">
        <v>5</v>
      </c>
      <c r="C4929" t="s">
        <v>1741</v>
      </c>
      <c r="D4929" t="s">
        <v>7021</v>
      </c>
      <c r="E4929" t="s">
        <v>1711</v>
      </c>
    </row>
    <row r="4930" spans="1:5">
      <c r="A4930" t="s">
        <v>6649</v>
      </c>
      <c r="B4930" t="s">
        <v>5</v>
      </c>
      <c r="C4930" t="s">
        <v>1741</v>
      </c>
      <c r="D4930" t="s">
        <v>7021</v>
      </c>
      <c r="E4930" t="s">
        <v>1712</v>
      </c>
    </row>
    <row r="4931" spans="1:5">
      <c r="A4931" t="s">
        <v>6650</v>
      </c>
      <c r="B4931" t="s">
        <v>5</v>
      </c>
      <c r="C4931" t="s">
        <v>1741</v>
      </c>
      <c r="D4931" t="s">
        <v>7021</v>
      </c>
      <c r="E4931" t="s">
        <v>1713</v>
      </c>
    </row>
    <row r="4932" spans="1:5">
      <c r="A4932" t="s">
        <v>6651</v>
      </c>
      <c r="B4932" t="s">
        <v>5</v>
      </c>
      <c r="C4932" t="s">
        <v>1741</v>
      </c>
      <c r="D4932" t="s">
        <v>7021</v>
      </c>
      <c r="E4932" t="s">
        <v>1714</v>
      </c>
    </row>
    <row r="4933" spans="1:5">
      <c r="A4933" t="s">
        <v>6652</v>
      </c>
      <c r="B4933" t="s">
        <v>5</v>
      </c>
      <c r="C4933" t="s">
        <v>1741</v>
      </c>
      <c r="D4933" t="s">
        <v>7021</v>
      </c>
      <c r="E4933" t="s">
        <v>1715</v>
      </c>
    </row>
    <row r="4934" spans="1:5">
      <c r="A4934" t="s">
        <v>6653</v>
      </c>
      <c r="B4934" t="s">
        <v>5</v>
      </c>
      <c r="C4934" t="s">
        <v>1741</v>
      </c>
      <c r="D4934" t="s">
        <v>7022</v>
      </c>
      <c r="E4934" t="s">
        <v>1702</v>
      </c>
    </row>
    <row r="4935" spans="1:5">
      <c r="A4935" t="s">
        <v>6654</v>
      </c>
      <c r="B4935" t="s">
        <v>5</v>
      </c>
      <c r="C4935" t="s">
        <v>1741</v>
      </c>
      <c r="D4935" t="s">
        <v>7022</v>
      </c>
      <c r="E4935" t="s">
        <v>1705</v>
      </c>
    </row>
    <row r="4936" spans="1:5">
      <c r="A4936" t="s">
        <v>6655</v>
      </c>
      <c r="B4936" t="s">
        <v>5</v>
      </c>
      <c r="C4936" t="s">
        <v>1741</v>
      </c>
      <c r="D4936" t="s">
        <v>7022</v>
      </c>
      <c r="E4936" t="s">
        <v>1706</v>
      </c>
    </row>
    <row r="4937" spans="1:5">
      <c r="A4937" t="s">
        <v>6656</v>
      </c>
      <c r="B4937" t="s">
        <v>5</v>
      </c>
      <c r="C4937" t="s">
        <v>1741</v>
      </c>
      <c r="D4937" t="s">
        <v>7022</v>
      </c>
      <c r="E4937" t="s">
        <v>1707</v>
      </c>
    </row>
    <row r="4938" spans="1:5">
      <c r="A4938" t="s">
        <v>6657</v>
      </c>
      <c r="B4938" t="s">
        <v>5</v>
      </c>
      <c r="C4938" t="s">
        <v>1741</v>
      </c>
      <c r="D4938" t="s">
        <v>7022</v>
      </c>
      <c r="E4938" t="s">
        <v>1708</v>
      </c>
    </row>
    <row r="4939" spans="1:5">
      <c r="A4939" t="s">
        <v>6658</v>
      </c>
      <c r="B4939" t="s">
        <v>5</v>
      </c>
      <c r="C4939" t="s">
        <v>1741</v>
      </c>
      <c r="D4939" t="s">
        <v>7022</v>
      </c>
      <c r="E4939" t="s">
        <v>1709</v>
      </c>
    </row>
    <row r="4940" spans="1:5">
      <c r="A4940" t="s">
        <v>6659</v>
      </c>
      <c r="B4940" t="s">
        <v>5</v>
      </c>
      <c r="C4940" t="s">
        <v>1741</v>
      </c>
      <c r="D4940" t="s">
        <v>7022</v>
      </c>
      <c r="E4940" t="s">
        <v>1710</v>
      </c>
    </row>
    <row r="4941" spans="1:5">
      <c r="A4941" t="s">
        <v>6660</v>
      </c>
      <c r="B4941" t="s">
        <v>5</v>
      </c>
      <c r="C4941" t="s">
        <v>1741</v>
      </c>
      <c r="D4941" t="s">
        <v>7022</v>
      </c>
      <c r="E4941" t="s">
        <v>1711</v>
      </c>
    </row>
    <row r="4942" spans="1:5">
      <c r="A4942" t="s">
        <v>6661</v>
      </c>
      <c r="B4942" t="s">
        <v>5</v>
      </c>
      <c r="C4942" t="s">
        <v>1741</v>
      </c>
      <c r="D4942" t="s">
        <v>7022</v>
      </c>
      <c r="E4942" t="s">
        <v>1712</v>
      </c>
    </row>
    <row r="4943" spans="1:5">
      <c r="A4943" t="s">
        <v>6662</v>
      </c>
      <c r="B4943" t="s">
        <v>5</v>
      </c>
      <c r="C4943" t="s">
        <v>1741</v>
      </c>
      <c r="D4943" t="s">
        <v>7022</v>
      </c>
      <c r="E4943" t="s">
        <v>1713</v>
      </c>
    </row>
    <row r="4944" spans="1:5">
      <c r="A4944" t="s">
        <v>6663</v>
      </c>
      <c r="B4944" t="s">
        <v>5</v>
      </c>
      <c r="C4944" t="s">
        <v>1741</v>
      </c>
      <c r="D4944" t="s">
        <v>7022</v>
      </c>
      <c r="E4944" t="s">
        <v>1714</v>
      </c>
    </row>
    <row r="4945" spans="1:5">
      <c r="A4945" t="s">
        <v>6664</v>
      </c>
      <c r="B4945" t="s">
        <v>5</v>
      </c>
      <c r="C4945" t="s">
        <v>1741</v>
      </c>
      <c r="D4945" t="s">
        <v>7022</v>
      </c>
      <c r="E4945" t="s">
        <v>1715</v>
      </c>
    </row>
    <row r="4946" spans="1:5">
      <c r="A4946" t="s">
        <v>6665</v>
      </c>
      <c r="B4946" t="s">
        <v>5</v>
      </c>
      <c r="C4946" t="s">
        <v>1741</v>
      </c>
      <c r="D4946" t="s">
        <v>7023</v>
      </c>
      <c r="E4946" t="s">
        <v>1702</v>
      </c>
    </row>
    <row r="4947" spans="1:5">
      <c r="A4947" t="s">
        <v>6666</v>
      </c>
      <c r="B4947" t="s">
        <v>5</v>
      </c>
      <c r="C4947" t="s">
        <v>1741</v>
      </c>
      <c r="D4947" t="s">
        <v>7023</v>
      </c>
      <c r="E4947" t="s">
        <v>1705</v>
      </c>
    </row>
    <row r="4948" spans="1:5">
      <c r="A4948" t="s">
        <v>6667</v>
      </c>
      <c r="B4948" t="s">
        <v>5</v>
      </c>
      <c r="C4948" t="s">
        <v>1741</v>
      </c>
      <c r="D4948" t="s">
        <v>7023</v>
      </c>
      <c r="E4948" t="s">
        <v>1706</v>
      </c>
    </row>
    <row r="4949" spans="1:5">
      <c r="A4949" t="s">
        <v>6668</v>
      </c>
      <c r="B4949" t="s">
        <v>5</v>
      </c>
      <c r="C4949" t="s">
        <v>1741</v>
      </c>
      <c r="D4949" t="s">
        <v>7023</v>
      </c>
      <c r="E4949" t="s">
        <v>1707</v>
      </c>
    </row>
    <row r="4950" spans="1:5">
      <c r="A4950" t="s">
        <v>6669</v>
      </c>
      <c r="B4950" t="s">
        <v>5</v>
      </c>
      <c r="C4950" t="s">
        <v>1741</v>
      </c>
      <c r="D4950" t="s">
        <v>7023</v>
      </c>
      <c r="E4950" t="s">
        <v>1708</v>
      </c>
    </row>
    <row r="4951" spans="1:5">
      <c r="A4951" t="s">
        <v>6670</v>
      </c>
      <c r="B4951" t="s">
        <v>5</v>
      </c>
      <c r="C4951" t="s">
        <v>1741</v>
      </c>
      <c r="D4951" t="s">
        <v>7023</v>
      </c>
      <c r="E4951" t="s">
        <v>1709</v>
      </c>
    </row>
    <row r="4952" spans="1:5">
      <c r="A4952" t="s">
        <v>6671</v>
      </c>
      <c r="B4952" t="s">
        <v>5</v>
      </c>
      <c r="C4952" t="s">
        <v>1741</v>
      </c>
      <c r="D4952" t="s">
        <v>7023</v>
      </c>
      <c r="E4952" t="s">
        <v>1710</v>
      </c>
    </row>
    <row r="4953" spans="1:5">
      <c r="A4953" t="s">
        <v>6672</v>
      </c>
      <c r="B4953" t="s">
        <v>5</v>
      </c>
      <c r="C4953" t="s">
        <v>1741</v>
      </c>
      <c r="D4953" t="s">
        <v>7023</v>
      </c>
      <c r="E4953" t="s">
        <v>1711</v>
      </c>
    </row>
    <row r="4954" spans="1:5">
      <c r="A4954" t="s">
        <v>6673</v>
      </c>
      <c r="B4954" t="s">
        <v>5</v>
      </c>
      <c r="C4954" t="s">
        <v>1741</v>
      </c>
      <c r="D4954" t="s">
        <v>7023</v>
      </c>
      <c r="E4954" t="s">
        <v>1712</v>
      </c>
    </row>
    <row r="4955" spans="1:5">
      <c r="A4955" t="s">
        <v>6674</v>
      </c>
      <c r="B4955" t="s">
        <v>5</v>
      </c>
      <c r="C4955" t="s">
        <v>1741</v>
      </c>
      <c r="D4955" t="s">
        <v>7023</v>
      </c>
      <c r="E4955" t="s">
        <v>1713</v>
      </c>
    </row>
    <row r="4956" spans="1:5">
      <c r="A4956" t="s">
        <v>6675</v>
      </c>
      <c r="B4956" t="s">
        <v>5</v>
      </c>
      <c r="C4956" t="s">
        <v>1741</v>
      </c>
      <c r="D4956" t="s">
        <v>7023</v>
      </c>
      <c r="E4956" t="s">
        <v>1714</v>
      </c>
    </row>
    <row r="4957" spans="1:5">
      <c r="A4957" t="s">
        <v>6676</v>
      </c>
      <c r="B4957" t="s">
        <v>5</v>
      </c>
      <c r="C4957" t="s">
        <v>1741</v>
      </c>
      <c r="D4957" t="s">
        <v>7023</v>
      </c>
      <c r="E4957" t="s">
        <v>1715</v>
      </c>
    </row>
    <row r="4958" spans="1:5">
      <c r="A4958" t="s">
        <v>6677</v>
      </c>
      <c r="B4958" t="s">
        <v>5</v>
      </c>
      <c r="C4958" t="s">
        <v>1741</v>
      </c>
      <c r="D4958" t="s">
        <v>7024</v>
      </c>
      <c r="E4958" t="s">
        <v>1702</v>
      </c>
    </row>
    <row r="4959" spans="1:5">
      <c r="A4959" t="s">
        <v>6678</v>
      </c>
      <c r="B4959" t="s">
        <v>5</v>
      </c>
      <c r="C4959" t="s">
        <v>1741</v>
      </c>
      <c r="D4959" t="s">
        <v>7024</v>
      </c>
      <c r="E4959" t="s">
        <v>1705</v>
      </c>
    </row>
    <row r="4960" spans="1:5">
      <c r="A4960" t="s">
        <v>6679</v>
      </c>
      <c r="B4960" t="s">
        <v>5</v>
      </c>
      <c r="C4960" t="s">
        <v>1741</v>
      </c>
      <c r="D4960" t="s">
        <v>7024</v>
      </c>
      <c r="E4960" t="s">
        <v>1706</v>
      </c>
    </row>
    <row r="4961" spans="1:5">
      <c r="A4961" t="s">
        <v>6680</v>
      </c>
      <c r="B4961" t="s">
        <v>5</v>
      </c>
      <c r="C4961" t="s">
        <v>1741</v>
      </c>
      <c r="D4961" t="s">
        <v>7024</v>
      </c>
      <c r="E4961" t="s">
        <v>1707</v>
      </c>
    </row>
    <row r="4962" spans="1:5">
      <c r="A4962" t="s">
        <v>6681</v>
      </c>
      <c r="B4962" t="s">
        <v>5</v>
      </c>
      <c r="C4962" t="s">
        <v>1741</v>
      </c>
      <c r="D4962" t="s">
        <v>7024</v>
      </c>
      <c r="E4962" t="s">
        <v>1708</v>
      </c>
    </row>
    <row r="4963" spans="1:5">
      <c r="A4963" t="s">
        <v>6682</v>
      </c>
      <c r="B4963" t="s">
        <v>5</v>
      </c>
      <c r="C4963" t="s">
        <v>1741</v>
      </c>
      <c r="D4963" t="s">
        <v>7024</v>
      </c>
      <c r="E4963" t="s">
        <v>1709</v>
      </c>
    </row>
    <row r="4964" spans="1:5">
      <c r="A4964" t="s">
        <v>6683</v>
      </c>
      <c r="B4964" t="s">
        <v>5</v>
      </c>
      <c r="C4964" t="s">
        <v>1741</v>
      </c>
      <c r="D4964" t="s">
        <v>7024</v>
      </c>
      <c r="E4964" t="s">
        <v>1710</v>
      </c>
    </row>
    <row r="4965" spans="1:5">
      <c r="A4965" t="s">
        <v>6684</v>
      </c>
      <c r="B4965" t="s">
        <v>5</v>
      </c>
      <c r="C4965" t="s">
        <v>1741</v>
      </c>
      <c r="D4965" t="s">
        <v>7024</v>
      </c>
      <c r="E4965" t="s">
        <v>1711</v>
      </c>
    </row>
    <row r="4966" spans="1:5">
      <c r="A4966" t="s">
        <v>6685</v>
      </c>
      <c r="B4966" t="s">
        <v>5</v>
      </c>
      <c r="C4966" t="s">
        <v>1741</v>
      </c>
      <c r="D4966" t="s">
        <v>7024</v>
      </c>
      <c r="E4966" t="s">
        <v>1712</v>
      </c>
    </row>
    <row r="4967" spans="1:5">
      <c r="A4967" t="s">
        <v>6686</v>
      </c>
      <c r="B4967" t="s">
        <v>5</v>
      </c>
      <c r="C4967" t="s">
        <v>1741</v>
      </c>
      <c r="D4967" t="s">
        <v>7024</v>
      </c>
      <c r="E4967" t="s">
        <v>1713</v>
      </c>
    </row>
    <row r="4968" spans="1:5">
      <c r="A4968" t="s">
        <v>6687</v>
      </c>
      <c r="B4968" t="s">
        <v>5</v>
      </c>
      <c r="C4968" t="s">
        <v>1741</v>
      </c>
      <c r="D4968" t="s">
        <v>7024</v>
      </c>
      <c r="E4968" t="s">
        <v>1714</v>
      </c>
    </row>
    <row r="4969" spans="1:5">
      <c r="A4969" t="s">
        <v>6688</v>
      </c>
      <c r="B4969" t="s">
        <v>5</v>
      </c>
      <c r="C4969" t="s">
        <v>1741</v>
      </c>
      <c r="D4969" t="s">
        <v>7024</v>
      </c>
      <c r="E4969" t="s">
        <v>1715</v>
      </c>
    </row>
    <row r="4970" spans="1:5">
      <c r="A4970" t="s">
        <v>6689</v>
      </c>
      <c r="B4970" t="s">
        <v>5</v>
      </c>
      <c r="C4970" t="s">
        <v>1741</v>
      </c>
      <c r="D4970" t="s">
        <v>7025</v>
      </c>
      <c r="E4970" t="s">
        <v>1702</v>
      </c>
    </row>
    <row r="4971" spans="1:5">
      <c r="A4971" t="s">
        <v>6690</v>
      </c>
      <c r="B4971" t="s">
        <v>5</v>
      </c>
      <c r="C4971" t="s">
        <v>1741</v>
      </c>
      <c r="D4971" t="s">
        <v>7025</v>
      </c>
      <c r="E4971" t="s">
        <v>1705</v>
      </c>
    </row>
    <row r="4972" spans="1:5">
      <c r="A4972" t="s">
        <v>6691</v>
      </c>
      <c r="B4972" t="s">
        <v>5</v>
      </c>
      <c r="C4972" t="s">
        <v>1741</v>
      </c>
      <c r="D4972" t="s">
        <v>7025</v>
      </c>
      <c r="E4972" t="s">
        <v>1706</v>
      </c>
    </row>
    <row r="4973" spans="1:5">
      <c r="A4973" t="s">
        <v>6692</v>
      </c>
      <c r="B4973" t="s">
        <v>5</v>
      </c>
      <c r="C4973" t="s">
        <v>1741</v>
      </c>
      <c r="D4973" t="s">
        <v>7025</v>
      </c>
      <c r="E4973" t="s">
        <v>1707</v>
      </c>
    </row>
    <row r="4974" spans="1:5">
      <c r="A4974" t="s">
        <v>6693</v>
      </c>
      <c r="B4974" t="s">
        <v>5</v>
      </c>
      <c r="C4974" t="s">
        <v>1741</v>
      </c>
      <c r="D4974" t="s">
        <v>7025</v>
      </c>
      <c r="E4974" t="s">
        <v>1708</v>
      </c>
    </row>
    <row r="4975" spans="1:5">
      <c r="A4975" t="s">
        <v>6694</v>
      </c>
      <c r="B4975" t="s">
        <v>5</v>
      </c>
      <c r="C4975" t="s">
        <v>1741</v>
      </c>
      <c r="D4975" t="s">
        <v>7025</v>
      </c>
      <c r="E4975" t="s">
        <v>1709</v>
      </c>
    </row>
    <row r="4976" spans="1:5">
      <c r="A4976" t="s">
        <v>6695</v>
      </c>
      <c r="B4976" t="s">
        <v>5</v>
      </c>
      <c r="C4976" t="s">
        <v>1741</v>
      </c>
      <c r="D4976" t="s">
        <v>7025</v>
      </c>
      <c r="E4976" t="s">
        <v>1710</v>
      </c>
    </row>
    <row r="4977" spans="1:5">
      <c r="A4977" t="s">
        <v>6696</v>
      </c>
      <c r="B4977" t="s">
        <v>5</v>
      </c>
      <c r="C4977" t="s">
        <v>1741</v>
      </c>
      <c r="D4977" t="s">
        <v>7025</v>
      </c>
      <c r="E4977" t="s">
        <v>1711</v>
      </c>
    </row>
    <row r="4978" spans="1:5">
      <c r="A4978" t="s">
        <v>6697</v>
      </c>
      <c r="B4978" t="s">
        <v>5</v>
      </c>
      <c r="C4978" t="s">
        <v>1741</v>
      </c>
      <c r="D4978" t="s">
        <v>7025</v>
      </c>
      <c r="E4978" t="s">
        <v>1712</v>
      </c>
    </row>
    <row r="4979" spans="1:5">
      <c r="A4979" t="s">
        <v>6698</v>
      </c>
      <c r="B4979" t="s">
        <v>5</v>
      </c>
      <c r="C4979" t="s">
        <v>1741</v>
      </c>
      <c r="D4979" t="s">
        <v>7025</v>
      </c>
      <c r="E4979" t="s">
        <v>1713</v>
      </c>
    </row>
    <row r="4980" spans="1:5">
      <c r="A4980" t="s">
        <v>6699</v>
      </c>
      <c r="B4980" t="s">
        <v>5</v>
      </c>
      <c r="C4980" t="s">
        <v>1741</v>
      </c>
      <c r="D4980" t="s">
        <v>7025</v>
      </c>
      <c r="E4980" t="s">
        <v>1714</v>
      </c>
    </row>
    <row r="4981" spans="1:5">
      <c r="A4981" t="s">
        <v>6700</v>
      </c>
      <c r="B4981" t="s">
        <v>5</v>
      </c>
      <c r="C4981" t="s">
        <v>1741</v>
      </c>
      <c r="D4981" t="s">
        <v>7025</v>
      </c>
      <c r="E4981" t="s">
        <v>1715</v>
      </c>
    </row>
    <row r="4982" spans="1:5">
      <c r="A4982" t="s">
        <v>6701</v>
      </c>
      <c r="B4982" t="s">
        <v>6</v>
      </c>
      <c r="C4982" t="s">
        <v>7001</v>
      </c>
      <c r="D4982" t="s">
        <v>1702</v>
      </c>
    </row>
    <row r="4983" spans="1:5">
      <c r="A4983" t="s">
        <v>6702</v>
      </c>
      <c r="B4983" t="s">
        <v>6</v>
      </c>
      <c r="C4983" t="s">
        <v>7001</v>
      </c>
      <c r="D4983" t="s">
        <v>1705</v>
      </c>
    </row>
    <row r="4984" spans="1:5">
      <c r="A4984" t="s">
        <v>6703</v>
      </c>
      <c r="B4984" t="s">
        <v>6</v>
      </c>
      <c r="C4984" t="s">
        <v>7001</v>
      </c>
      <c r="D4984" t="s">
        <v>1706</v>
      </c>
    </row>
    <row r="4985" spans="1:5">
      <c r="A4985" t="s">
        <v>6704</v>
      </c>
      <c r="B4985" t="s">
        <v>6</v>
      </c>
      <c r="C4985" t="s">
        <v>7001</v>
      </c>
      <c r="D4985" t="s">
        <v>1707</v>
      </c>
    </row>
    <row r="4986" spans="1:5">
      <c r="A4986" t="s">
        <v>6705</v>
      </c>
      <c r="B4986" t="s">
        <v>6</v>
      </c>
      <c r="C4986" t="s">
        <v>7001</v>
      </c>
      <c r="D4986" t="s">
        <v>1708</v>
      </c>
    </row>
    <row r="4987" spans="1:5">
      <c r="A4987" t="s">
        <v>6706</v>
      </c>
      <c r="B4987" t="s">
        <v>6</v>
      </c>
      <c r="C4987" t="s">
        <v>7001</v>
      </c>
      <c r="D4987" t="s">
        <v>1709</v>
      </c>
    </row>
    <row r="4988" spans="1:5">
      <c r="A4988" t="s">
        <v>6707</v>
      </c>
      <c r="B4988" t="s">
        <v>6</v>
      </c>
      <c r="C4988" t="s">
        <v>7001</v>
      </c>
      <c r="D4988" t="s">
        <v>1710</v>
      </c>
    </row>
    <row r="4989" spans="1:5">
      <c r="A4989" t="s">
        <v>6708</v>
      </c>
      <c r="B4989" t="s">
        <v>6</v>
      </c>
      <c r="C4989" t="s">
        <v>7001</v>
      </c>
      <c r="D4989" t="s">
        <v>1711</v>
      </c>
    </row>
    <row r="4990" spans="1:5">
      <c r="A4990" t="s">
        <v>6709</v>
      </c>
      <c r="B4990" t="s">
        <v>6</v>
      </c>
      <c r="C4990" t="s">
        <v>7001</v>
      </c>
      <c r="D4990" t="s">
        <v>1712</v>
      </c>
    </row>
    <row r="4991" spans="1:5">
      <c r="A4991" t="s">
        <v>6710</v>
      </c>
      <c r="B4991" t="s">
        <v>6</v>
      </c>
      <c r="C4991" t="s">
        <v>7001</v>
      </c>
      <c r="D4991" t="s">
        <v>1713</v>
      </c>
    </row>
    <row r="4992" spans="1:5">
      <c r="A4992" t="s">
        <v>6711</v>
      </c>
      <c r="B4992" t="s">
        <v>6</v>
      </c>
      <c r="C4992" t="s">
        <v>7001</v>
      </c>
      <c r="D4992" t="s">
        <v>1714</v>
      </c>
    </row>
    <row r="4993" spans="1:4">
      <c r="A4993" t="s">
        <v>6712</v>
      </c>
      <c r="B4993" t="s">
        <v>6</v>
      </c>
      <c r="C4993" t="s">
        <v>7001</v>
      </c>
      <c r="D4993" t="s">
        <v>1715</v>
      </c>
    </row>
    <row r="4994" spans="1:4">
      <c r="A4994" t="s">
        <v>6713</v>
      </c>
      <c r="B4994" t="s">
        <v>6</v>
      </c>
      <c r="C4994" t="s">
        <v>7002</v>
      </c>
      <c r="D4994" t="s">
        <v>1702</v>
      </c>
    </row>
    <row r="4995" spans="1:4">
      <c r="A4995" t="s">
        <v>6714</v>
      </c>
      <c r="B4995" t="s">
        <v>6</v>
      </c>
      <c r="C4995" t="s">
        <v>7002</v>
      </c>
      <c r="D4995" t="s">
        <v>1705</v>
      </c>
    </row>
    <row r="4996" spans="1:4">
      <c r="A4996" t="s">
        <v>6715</v>
      </c>
      <c r="B4996" t="s">
        <v>6</v>
      </c>
      <c r="C4996" t="s">
        <v>7002</v>
      </c>
      <c r="D4996" t="s">
        <v>1706</v>
      </c>
    </row>
    <row r="4997" spans="1:4">
      <c r="A4997" t="s">
        <v>6716</v>
      </c>
      <c r="B4997" t="s">
        <v>6</v>
      </c>
      <c r="C4997" t="s">
        <v>7002</v>
      </c>
      <c r="D4997" t="s">
        <v>1707</v>
      </c>
    </row>
    <row r="4998" spans="1:4">
      <c r="A4998" t="s">
        <v>6717</v>
      </c>
      <c r="B4998" t="s">
        <v>6</v>
      </c>
      <c r="C4998" t="s">
        <v>7002</v>
      </c>
      <c r="D4998" t="s">
        <v>1708</v>
      </c>
    </row>
    <row r="4999" spans="1:4">
      <c r="A4999" t="s">
        <v>6718</v>
      </c>
      <c r="B4999" t="s">
        <v>6</v>
      </c>
      <c r="C4999" t="s">
        <v>7002</v>
      </c>
      <c r="D4999" t="s">
        <v>1709</v>
      </c>
    </row>
    <row r="5000" spans="1:4">
      <c r="A5000" t="s">
        <v>6719</v>
      </c>
      <c r="B5000" t="s">
        <v>6</v>
      </c>
      <c r="C5000" t="s">
        <v>7002</v>
      </c>
      <c r="D5000" t="s">
        <v>1710</v>
      </c>
    </row>
    <row r="5001" spans="1:4">
      <c r="A5001" t="s">
        <v>6720</v>
      </c>
      <c r="B5001" t="s">
        <v>6</v>
      </c>
      <c r="C5001" t="s">
        <v>7002</v>
      </c>
      <c r="D5001" t="s">
        <v>1711</v>
      </c>
    </row>
    <row r="5002" spans="1:4">
      <c r="A5002" t="s">
        <v>6721</v>
      </c>
      <c r="B5002" t="s">
        <v>6</v>
      </c>
      <c r="C5002" t="s">
        <v>7002</v>
      </c>
      <c r="D5002" t="s">
        <v>1712</v>
      </c>
    </row>
    <row r="5003" spans="1:4">
      <c r="A5003" t="s">
        <v>6722</v>
      </c>
      <c r="B5003" t="s">
        <v>6</v>
      </c>
      <c r="C5003" t="s">
        <v>7002</v>
      </c>
      <c r="D5003" t="s">
        <v>1713</v>
      </c>
    </row>
    <row r="5004" spans="1:4">
      <c r="A5004" t="s">
        <v>6723</v>
      </c>
      <c r="B5004" t="s">
        <v>6</v>
      </c>
      <c r="C5004" t="s">
        <v>7002</v>
      </c>
      <c r="D5004" t="s">
        <v>1714</v>
      </c>
    </row>
    <row r="5005" spans="1:4">
      <c r="A5005" t="s">
        <v>6724</v>
      </c>
      <c r="B5005" t="s">
        <v>6</v>
      </c>
      <c r="C5005" t="s">
        <v>7002</v>
      </c>
      <c r="D5005" t="s">
        <v>1715</v>
      </c>
    </row>
    <row r="5006" spans="1:4">
      <c r="A5006" t="s">
        <v>6725</v>
      </c>
      <c r="B5006" t="s">
        <v>6</v>
      </c>
      <c r="C5006" t="s">
        <v>7003</v>
      </c>
      <c r="D5006" t="s">
        <v>1702</v>
      </c>
    </row>
    <row r="5007" spans="1:4">
      <c r="A5007" t="s">
        <v>6726</v>
      </c>
      <c r="B5007" t="s">
        <v>6</v>
      </c>
      <c r="C5007" t="s">
        <v>7003</v>
      </c>
      <c r="D5007" t="s">
        <v>1705</v>
      </c>
    </row>
    <row r="5008" spans="1:4">
      <c r="A5008" t="s">
        <v>6727</v>
      </c>
      <c r="B5008" t="s">
        <v>6</v>
      </c>
      <c r="C5008" t="s">
        <v>7003</v>
      </c>
      <c r="D5008" t="s">
        <v>1706</v>
      </c>
    </row>
    <row r="5009" spans="1:4">
      <c r="A5009" t="s">
        <v>6728</v>
      </c>
      <c r="B5009" t="s">
        <v>6</v>
      </c>
      <c r="C5009" t="s">
        <v>7003</v>
      </c>
      <c r="D5009" t="s">
        <v>1707</v>
      </c>
    </row>
    <row r="5010" spans="1:4">
      <c r="A5010" t="s">
        <v>6729</v>
      </c>
      <c r="B5010" t="s">
        <v>6</v>
      </c>
      <c r="C5010" t="s">
        <v>7003</v>
      </c>
      <c r="D5010" t="s">
        <v>1708</v>
      </c>
    </row>
    <row r="5011" spans="1:4">
      <c r="A5011" t="s">
        <v>6730</v>
      </c>
      <c r="B5011" t="s">
        <v>6</v>
      </c>
      <c r="C5011" t="s">
        <v>7003</v>
      </c>
      <c r="D5011" t="s">
        <v>1709</v>
      </c>
    </row>
    <row r="5012" spans="1:4">
      <c r="A5012" t="s">
        <v>6731</v>
      </c>
      <c r="B5012" t="s">
        <v>6</v>
      </c>
      <c r="C5012" t="s">
        <v>7003</v>
      </c>
      <c r="D5012" t="s">
        <v>1710</v>
      </c>
    </row>
    <row r="5013" spans="1:4">
      <c r="A5013" t="s">
        <v>6732</v>
      </c>
      <c r="B5013" t="s">
        <v>6</v>
      </c>
      <c r="C5013" t="s">
        <v>7003</v>
      </c>
      <c r="D5013" t="s">
        <v>1711</v>
      </c>
    </row>
    <row r="5014" spans="1:4">
      <c r="A5014" t="s">
        <v>6733</v>
      </c>
      <c r="B5014" t="s">
        <v>6</v>
      </c>
      <c r="C5014" t="s">
        <v>7003</v>
      </c>
      <c r="D5014" t="s">
        <v>1712</v>
      </c>
    </row>
    <row r="5015" spans="1:4">
      <c r="A5015" t="s">
        <v>6734</v>
      </c>
      <c r="B5015" t="s">
        <v>6</v>
      </c>
      <c r="C5015" t="s">
        <v>7003</v>
      </c>
      <c r="D5015" t="s">
        <v>1713</v>
      </c>
    </row>
    <row r="5016" spans="1:4">
      <c r="A5016" t="s">
        <v>6735</v>
      </c>
      <c r="B5016" t="s">
        <v>6</v>
      </c>
      <c r="C5016" t="s">
        <v>7003</v>
      </c>
      <c r="D5016" t="s">
        <v>1714</v>
      </c>
    </row>
    <row r="5017" spans="1:4">
      <c r="A5017" t="s">
        <v>6736</v>
      </c>
      <c r="B5017" t="s">
        <v>6</v>
      </c>
      <c r="C5017" t="s">
        <v>7003</v>
      </c>
      <c r="D5017" t="s">
        <v>1715</v>
      </c>
    </row>
    <row r="5018" spans="1:4">
      <c r="A5018" t="s">
        <v>6737</v>
      </c>
      <c r="B5018" t="s">
        <v>6</v>
      </c>
      <c r="C5018" t="s">
        <v>7004</v>
      </c>
      <c r="D5018" t="s">
        <v>1702</v>
      </c>
    </row>
    <row r="5019" spans="1:4">
      <c r="A5019" t="s">
        <v>6738</v>
      </c>
      <c r="B5019" t="s">
        <v>6</v>
      </c>
      <c r="C5019" t="s">
        <v>7004</v>
      </c>
      <c r="D5019" t="s">
        <v>1705</v>
      </c>
    </row>
    <row r="5020" spans="1:4">
      <c r="A5020" t="s">
        <v>6739</v>
      </c>
      <c r="B5020" t="s">
        <v>6</v>
      </c>
      <c r="C5020" t="s">
        <v>7004</v>
      </c>
      <c r="D5020" t="s">
        <v>1706</v>
      </c>
    </row>
    <row r="5021" spans="1:4">
      <c r="A5021" t="s">
        <v>6740</v>
      </c>
      <c r="B5021" t="s">
        <v>6</v>
      </c>
      <c r="C5021" t="s">
        <v>7004</v>
      </c>
      <c r="D5021" t="s">
        <v>1707</v>
      </c>
    </row>
    <row r="5022" spans="1:4">
      <c r="A5022" t="s">
        <v>6741</v>
      </c>
      <c r="B5022" t="s">
        <v>6</v>
      </c>
      <c r="C5022" t="s">
        <v>7004</v>
      </c>
      <c r="D5022" t="s">
        <v>1708</v>
      </c>
    </row>
    <row r="5023" spans="1:4">
      <c r="A5023" t="s">
        <v>6742</v>
      </c>
      <c r="B5023" t="s">
        <v>6</v>
      </c>
      <c r="C5023" t="s">
        <v>7004</v>
      </c>
      <c r="D5023" t="s">
        <v>1709</v>
      </c>
    </row>
    <row r="5024" spans="1:4">
      <c r="A5024" t="s">
        <v>6743</v>
      </c>
      <c r="B5024" t="s">
        <v>6</v>
      </c>
      <c r="C5024" t="s">
        <v>7004</v>
      </c>
      <c r="D5024" t="s">
        <v>1710</v>
      </c>
    </row>
    <row r="5025" spans="1:4">
      <c r="A5025" t="s">
        <v>6744</v>
      </c>
      <c r="B5025" t="s">
        <v>6</v>
      </c>
      <c r="C5025" t="s">
        <v>7004</v>
      </c>
      <c r="D5025" t="s">
        <v>1711</v>
      </c>
    </row>
    <row r="5026" spans="1:4">
      <c r="A5026" t="s">
        <v>6745</v>
      </c>
      <c r="B5026" t="s">
        <v>6</v>
      </c>
      <c r="C5026" t="s">
        <v>7004</v>
      </c>
      <c r="D5026" t="s">
        <v>1712</v>
      </c>
    </row>
    <row r="5027" spans="1:4">
      <c r="A5027" t="s">
        <v>6746</v>
      </c>
      <c r="B5027" t="s">
        <v>6</v>
      </c>
      <c r="C5027" t="s">
        <v>7004</v>
      </c>
      <c r="D5027" t="s">
        <v>1713</v>
      </c>
    </row>
    <row r="5028" spans="1:4">
      <c r="A5028" t="s">
        <v>6747</v>
      </c>
      <c r="B5028" t="s">
        <v>6</v>
      </c>
      <c r="C5028" t="s">
        <v>7004</v>
      </c>
      <c r="D5028" t="s">
        <v>1714</v>
      </c>
    </row>
    <row r="5029" spans="1:4">
      <c r="A5029" t="s">
        <v>6748</v>
      </c>
      <c r="B5029" t="s">
        <v>6</v>
      </c>
      <c r="C5029" t="s">
        <v>7004</v>
      </c>
      <c r="D5029" t="s">
        <v>1715</v>
      </c>
    </row>
    <row r="5030" spans="1:4">
      <c r="A5030" t="s">
        <v>6749</v>
      </c>
      <c r="B5030" t="s">
        <v>6</v>
      </c>
      <c r="C5030" t="s">
        <v>7005</v>
      </c>
      <c r="D5030" t="s">
        <v>1702</v>
      </c>
    </row>
    <row r="5031" spans="1:4">
      <c r="A5031" t="s">
        <v>6750</v>
      </c>
      <c r="B5031" t="s">
        <v>6</v>
      </c>
      <c r="C5031" t="s">
        <v>7005</v>
      </c>
      <c r="D5031" t="s">
        <v>1705</v>
      </c>
    </row>
    <row r="5032" spans="1:4">
      <c r="A5032" t="s">
        <v>6751</v>
      </c>
      <c r="B5032" t="s">
        <v>6</v>
      </c>
      <c r="C5032" t="s">
        <v>7005</v>
      </c>
      <c r="D5032" t="s">
        <v>1706</v>
      </c>
    </row>
    <row r="5033" spans="1:4">
      <c r="A5033" t="s">
        <v>6752</v>
      </c>
      <c r="B5033" t="s">
        <v>6</v>
      </c>
      <c r="C5033" t="s">
        <v>7005</v>
      </c>
      <c r="D5033" t="s">
        <v>1707</v>
      </c>
    </row>
    <row r="5034" spans="1:4">
      <c r="A5034" t="s">
        <v>6753</v>
      </c>
      <c r="B5034" t="s">
        <v>6</v>
      </c>
      <c r="C5034" t="s">
        <v>7005</v>
      </c>
      <c r="D5034" t="s">
        <v>1708</v>
      </c>
    </row>
    <row r="5035" spans="1:4">
      <c r="A5035" t="s">
        <v>6754</v>
      </c>
      <c r="B5035" t="s">
        <v>6</v>
      </c>
      <c r="C5035" t="s">
        <v>7005</v>
      </c>
      <c r="D5035" t="s">
        <v>1709</v>
      </c>
    </row>
    <row r="5036" spans="1:4">
      <c r="A5036" t="s">
        <v>6755</v>
      </c>
      <c r="B5036" t="s">
        <v>6</v>
      </c>
      <c r="C5036" t="s">
        <v>7005</v>
      </c>
      <c r="D5036" t="s">
        <v>1710</v>
      </c>
    </row>
    <row r="5037" spans="1:4">
      <c r="A5037" t="s">
        <v>6756</v>
      </c>
      <c r="B5037" t="s">
        <v>6</v>
      </c>
      <c r="C5037" t="s">
        <v>7005</v>
      </c>
      <c r="D5037" t="s">
        <v>1711</v>
      </c>
    </row>
    <row r="5038" spans="1:4">
      <c r="A5038" t="s">
        <v>6757</v>
      </c>
      <c r="B5038" t="s">
        <v>6</v>
      </c>
      <c r="C5038" t="s">
        <v>7005</v>
      </c>
      <c r="D5038" t="s">
        <v>1712</v>
      </c>
    </row>
    <row r="5039" spans="1:4">
      <c r="A5039" t="s">
        <v>6758</v>
      </c>
      <c r="B5039" t="s">
        <v>6</v>
      </c>
      <c r="C5039" t="s">
        <v>7005</v>
      </c>
      <c r="D5039" t="s">
        <v>1713</v>
      </c>
    </row>
    <row r="5040" spans="1:4">
      <c r="A5040" t="s">
        <v>6759</v>
      </c>
      <c r="B5040" t="s">
        <v>6</v>
      </c>
      <c r="C5040" t="s">
        <v>7005</v>
      </c>
      <c r="D5040" t="s">
        <v>1714</v>
      </c>
    </row>
    <row r="5041" spans="1:4">
      <c r="A5041" t="s">
        <v>6760</v>
      </c>
      <c r="B5041" t="s">
        <v>6</v>
      </c>
      <c r="C5041" t="s">
        <v>7005</v>
      </c>
      <c r="D5041" t="s">
        <v>1715</v>
      </c>
    </row>
    <row r="5042" spans="1:4">
      <c r="A5042" t="s">
        <v>6761</v>
      </c>
      <c r="B5042" t="s">
        <v>6</v>
      </c>
      <c r="C5042" t="s">
        <v>7006</v>
      </c>
      <c r="D5042" t="s">
        <v>1702</v>
      </c>
    </row>
    <row r="5043" spans="1:4">
      <c r="A5043" t="s">
        <v>6762</v>
      </c>
      <c r="B5043" t="s">
        <v>6</v>
      </c>
      <c r="C5043" t="s">
        <v>7006</v>
      </c>
      <c r="D5043" t="s">
        <v>1705</v>
      </c>
    </row>
    <row r="5044" spans="1:4">
      <c r="A5044" t="s">
        <v>6763</v>
      </c>
      <c r="B5044" t="s">
        <v>6</v>
      </c>
      <c r="C5044" t="s">
        <v>7006</v>
      </c>
      <c r="D5044" t="s">
        <v>1706</v>
      </c>
    </row>
    <row r="5045" spans="1:4">
      <c r="A5045" t="s">
        <v>6764</v>
      </c>
      <c r="B5045" t="s">
        <v>6</v>
      </c>
      <c r="C5045" t="s">
        <v>7006</v>
      </c>
      <c r="D5045" t="s">
        <v>1707</v>
      </c>
    </row>
    <row r="5046" spans="1:4">
      <c r="A5046" t="s">
        <v>6765</v>
      </c>
      <c r="B5046" t="s">
        <v>6</v>
      </c>
      <c r="C5046" t="s">
        <v>7006</v>
      </c>
      <c r="D5046" t="s">
        <v>1708</v>
      </c>
    </row>
    <row r="5047" spans="1:4">
      <c r="A5047" t="s">
        <v>6766</v>
      </c>
      <c r="B5047" t="s">
        <v>6</v>
      </c>
      <c r="C5047" t="s">
        <v>7006</v>
      </c>
      <c r="D5047" t="s">
        <v>1709</v>
      </c>
    </row>
    <row r="5048" spans="1:4">
      <c r="A5048" t="s">
        <v>6767</v>
      </c>
      <c r="B5048" t="s">
        <v>6</v>
      </c>
      <c r="C5048" t="s">
        <v>7006</v>
      </c>
      <c r="D5048" t="s">
        <v>1710</v>
      </c>
    </row>
    <row r="5049" spans="1:4">
      <c r="A5049" t="s">
        <v>6768</v>
      </c>
      <c r="B5049" t="s">
        <v>6</v>
      </c>
      <c r="C5049" t="s">
        <v>7006</v>
      </c>
      <c r="D5049" t="s">
        <v>1711</v>
      </c>
    </row>
    <row r="5050" spans="1:4">
      <c r="A5050" t="s">
        <v>6769</v>
      </c>
      <c r="B5050" t="s">
        <v>6</v>
      </c>
      <c r="C5050" t="s">
        <v>7006</v>
      </c>
      <c r="D5050" t="s">
        <v>1712</v>
      </c>
    </row>
    <row r="5051" spans="1:4">
      <c r="A5051" t="s">
        <v>6770</v>
      </c>
      <c r="B5051" t="s">
        <v>6</v>
      </c>
      <c r="C5051" t="s">
        <v>7006</v>
      </c>
      <c r="D5051" t="s">
        <v>1713</v>
      </c>
    </row>
    <row r="5052" spans="1:4">
      <c r="A5052" t="s">
        <v>6771</v>
      </c>
      <c r="B5052" t="s">
        <v>6</v>
      </c>
      <c r="C5052" t="s">
        <v>7006</v>
      </c>
      <c r="D5052" t="s">
        <v>1714</v>
      </c>
    </row>
    <row r="5053" spans="1:4">
      <c r="A5053" t="s">
        <v>6772</v>
      </c>
      <c r="B5053" t="s">
        <v>6</v>
      </c>
      <c r="C5053" t="s">
        <v>7006</v>
      </c>
      <c r="D5053" t="s">
        <v>1715</v>
      </c>
    </row>
    <row r="5054" spans="1:4">
      <c r="A5054" t="s">
        <v>6773</v>
      </c>
      <c r="B5054" t="s">
        <v>6</v>
      </c>
      <c r="C5054" t="s">
        <v>7007</v>
      </c>
      <c r="D5054" t="s">
        <v>1702</v>
      </c>
    </row>
    <row r="5055" spans="1:4">
      <c r="A5055" t="s">
        <v>6774</v>
      </c>
      <c r="B5055" t="s">
        <v>6</v>
      </c>
      <c r="C5055" t="s">
        <v>7007</v>
      </c>
      <c r="D5055" t="s">
        <v>1705</v>
      </c>
    </row>
    <row r="5056" spans="1:4">
      <c r="A5056" t="s">
        <v>6775</v>
      </c>
      <c r="B5056" t="s">
        <v>6</v>
      </c>
      <c r="C5056" t="s">
        <v>7007</v>
      </c>
      <c r="D5056" t="s">
        <v>1706</v>
      </c>
    </row>
    <row r="5057" spans="1:4">
      <c r="A5057" t="s">
        <v>6776</v>
      </c>
      <c r="B5057" t="s">
        <v>6</v>
      </c>
      <c r="C5057" t="s">
        <v>7007</v>
      </c>
      <c r="D5057" t="s">
        <v>1707</v>
      </c>
    </row>
    <row r="5058" spans="1:4">
      <c r="A5058" t="s">
        <v>6777</v>
      </c>
      <c r="B5058" t="s">
        <v>6</v>
      </c>
      <c r="C5058" t="s">
        <v>7007</v>
      </c>
      <c r="D5058" t="s">
        <v>1708</v>
      </c>
    </row>
    <row r="5059" spans="1:4">
      <c r="A5059" t="s">
        <v>6778</v>
      </c>
      <c r="B5059" t="s">
        <v>6</v>
      </c>
      <c r="C5059" t="s">
        <v>7007</v>
      </c>
      <c r="D5059" t="s">
        <v>1709</v>
      </c>
    </row>
    <row r="5060" spans="1:4">
      <c r="A5060" t="s">
        <v>6779</v>
      </c>
      <c r="B5060" t="s">
        <v>6</v>
      </c>
      <c r="C5060" t="s">
        <v>7007</v>
      </c>
      <c r="D5060" t="s">
        <v>1710</v>
      </c>
    </row>
    <row r="5061" spans="1:4">
      <c r="A5061" t="s">
        <v>6780</v>
      </c>
      <c r="B5061" t="s">
        <v>6</v>
      </c>
      <c r="C5061" t="s">
        <v>7007</v>
      </c>
      <c r="D5061" t="s">
        <v>1711</v>
      </c>
    </row>
    <row r="5062" spans="1:4">
      <c r="A5062" t="s">
        <v>6781</v>
      </c>
      <c r="B5062" t="s">
        <v>6</v>
      </c>
      <c r="C5062" t="s">
        <v>7007</v>
      </c>
      <c r="D5062" t="s">
        <v>1712</v>
      </c>
    </row>
    <row r="5063" spans="1:4">
      <c r="A5063" t="s">
        <v>6782</v>
      </c>
      <c r="B5063" t="s">
        <v>6</v>
      </c>
      <c r="C5063" t="s">
        <v>7007</v>
      </c>
      <c r="D5063" t="s">
        <v>1713</v>
      </c>
    </row>
    <row r="5064" spans="1:4">
      <c r="A5064" t="s">
        <v>6783</v>
      </c>
      <c r="B5064" t="s">
        <v>6</v>
      </c>
      <c r="C5064" t="s">
        <v>7007</v>
      </c>
      <c r="D5064" t="s">
        <v>1714</v>
      </c>
    </row>
    <row r="5065" spans="1:4">
      <c r="A5065" t="s">
        <v>6784</v>
      </c>
      <c r="B5065" t="s">
        <v>6</v>
      </c>
      <c r="C5065" t="s">
        <v>7007</v>
      </c>
      <c r="D5065" t="s">
        <v>1715</v>
      </c>
    </row>
    <row r="5066" spans="1:4">
      <c r="A5066" t="s">
        <v>6785</v>
      </c>
      <c r="B5066" t="s">
        <v>6</v>
      </c>
      <c r="C5066" t="s">
        <v>7008</v>
      </c>
      <c r="D5066" t="s">
        <v>1702</v>
      </c>
    </row>
    <row r="5067" spans="1:4">
      <c r="A5067" t="s">
        <v>6786</v>
      </c>
      <c r="B5067" t="s">
        <v>6</v>
      </c>
      <c r="C5067" t="s">
        <v>7008</v>
      </c>
      <c r="D5067" t="s">
        <v>1705</v>
      </c>
    </row>
    <row r="5068" spans="1:4">
      <c r="A5068" t="s">
        <v>6787</v>
      </c>
      <c r="B5068" t="s">
        <v>6</v>
      </c>
      <c r="C5068" t="s">
        <v>7008</v>
      </c>
      <c r="D5068" t="s">
        <v>1706</v>
      </c>
    </row>
    <row r="5069" spans="1:4">
      <c r="A5069" t="s">
        <v>6788</v>
      </c>
      <c r="B5069" t="s">
        <v>6</v>
      </c>
      <c r="C5069" t="s">
        <v>7008</v>
      </c>
      <c r="D5069" t="s">
        <v>1707</v>
      </c>
    </row>
    <row r="5070" spans="1:4">
      <c r="A5070" t="s">
        <v>6789</v>
      </c>
      <c r="B5070" t="s">
        <v>6</v>
      </c>
      <c r="C5070" t="s">
        <v>7008</v>
      </c>
      <c r="D5070" t="s">
        <v>1708</v>
      </c>
    </row>
    <row r="5071" spans="1:4">
      <c r="A5071" t="s">
        <v>6790</v>
      </c>
      <c r="B5071" t="s">
        <v>6</v>
      </c>
      <c r="C5071" t="s">
        <v>7008</v>
      </c>
      <c r="D5071" t="s">
        <v>1709</v>
      </c>
    </row>
    <row r="5072" spans="1:4">
      <c r="A5072" t="s">
        <v>6791</v>
      </c>
      <c r="B5072" t="s">
        <v>6</v>
      </c>
      <c r="C5072" t="s">
        <v>7008</v>
      </c>
      <c r="D5072" t="s">
        <v>1710</v>
      </c>
    </row>
    <row r="5073" spans="1:4">
      <c r="A5073" t="s">
        <v>6792</v>
      </c>
      <c r="B5073" t="s">
        <v>6</v>
      </c>
      <c r="C5073" t="s">
        <v>7008</v>
      </c>
      <c r="D5073" t="s">
        <v>1711</v>
      </c>
    </row>
    <row r="5074" spans="1:4">
      <c r="A5074" t="s">
        <v>6793</v>
      </c>
      <c r="B5074" t="s">
        <v>6</v>
      </c>
      <c r="C5074" t="s">
        <v>7008</v>
      </c>
      <c r="D5074" t="s">
        <v>1712</v>
      </c>
    </row>
    <row r="5075" spans="1:4">
      <c r="A5075" t="s">
        <v>6794</v>
      </c>
      <c r="B5075" t="s">
        <v>6</v>
      </c>
      <c r="C5075" t="s">
        <v>7008</v>
      </c>
      <c r="D5075" t="s">
        <v>1713</v>
      </c>
    </row>
    <row r="5076" spans="1:4">
      <c r="A5076" t="s">
        <v>6795</v>
      </c>
      <c r="B5076" t="s">
        <v>6</v>
      </c>
      <c r="C5076" t="s">
        <v>7008</v>
      </c>
      <c r="D5076" t="s">
        <v>1714</v>
      </c>
    </row>
    <row r="5077" spans="1:4">
      <c r="A5077" t="s">
        <v>6796</v>
      </c>
      <c r="B5077" t="s">
        <v>6</v>
      </c>
      <c r="C5077" t="s">
        <v>7008</v>
      </c>
      <c r="D5077" t="s">
        <v>1715</v>
      </c>
    </row>
    <row r="5078" spans="1:4">
      <c r="A5078" t="s">
        <v>6797</v>
      </c>
      <c r="B5078" t="s">
        <v>6</v>
      </c>
      <c r="C5078" t="s">
        <v>7009</v>
      </c>
      <c r="D5078" t="s">
        <v>1702</v>
      </c>
    </row>
    <row r="5079" spans="1:4">
      <c r="A5079" t="s">
        <v>6798</v>
      </c>
      <c r="B5079" t="s">
        <v>6</v>
      </c>
      <c r="C5079" t="s">
        <v>7009</v>
      </c>
      <c r="D5079" t="s">
        <v>1705</v>
      </c>
    </row>
    <row r="5080" spans="1:4">
      <c r="A5080" t="s">
        <v>6799</v>
      </c>
      <c r="B5080" t="s">
        <v>6</v>
      </c>
      <c r="C5080" t="s">
        <v>7009</v>
      </c>
      <c r="D5080" t="s">
        <v>1706</v>
      </c>
    </row>
    <row r="5081" spans="1:4">
      <c r="A5081" t="s">
        <v>6800</v>
      </c>
      <c r="B5081" t="s">
        <v>6</v>
      </c>
      <c r="C5081" t="s">
        <v>7009</v>
      </c>
      <c r="D5081" t="s">
        <v>1707</v>
      </c>
    </row>
    <row r="5082" spans="1:4">
      <c r="A5082" t="s">
        <v>6801</v>
      </c>
      <c r="B5082" t="s">
        <v>6</v>
      </c>
      <c r="C5082" t="s">
        <v>7009</v>
      </c>
      <c r="D5082" t="s">
        <v>1708</v>
      </c>
    </row>
    <row r="5083" spans="1:4">
      <c r="A5083" t="s">
        <v>6802</v>
      </c>
      <c r="B5083" t="s">
        <v>6</v>
      </c>
      <c r="C5083" t="s">
        <v>7009</v>
      </c>
      <c r="D5083" t="s">
        <v>1709</v>
      </c>
    </row>
    <row r="5084" spans="1:4">
      <c r="A5084" t="s">
        <v>6803</v>
      </c>
      <c r="B5084" t="s">
        <v>6</v>
      </c>
      <c r="C5084" t="s">
        <v>7009</v>
      </c>
      <c r="D5084" t="s">
        <v>1710</v>
      </c>
    </row>
    <row r="5085" spans="1:4">
      <c r="A5085" t="s">
        <v>6804</v>
      </c>
      <c r="B5085" t="s">
        <v>6</v>
      </c>
      <c r="C5085" t="s">
        <v>7009</v>
      </c>
      <c r="D5085" t="s">
        <v>1711</v>
      </c>
    </row>
    <row r="5086" spans="1:4">
      <c r="A5086" t="s">
        <v>6805</v>
      </c>
      <c r="B5086" t="s">
        <v>6</v>
      </c>
      <c r="C5086" t="s">
        <v>7009</v>
      </c>
      <c r="D5086" t="s">
        <v>1712</v>
      </c>
    </row>
    <row r="5087" spans="1:4">
      <c r="A5087" t="s">
        <v>6806</v>
      </c>
      <c r="B5087" t="s">
        <v>6</v>
      </c>
      <c r="C5087" t="s">
        <v>7009</v>
      </c>
      <c r="D5087" t="s">
        <v>1713</v>
      </c>
    </row>
    <row r="5088" spans="1:4">
      <c r="A5088" t="s">
        <v>6807</v>
      </c>
      <c r="B5088" t="s">
        <v>6</v>
      </c>
      <c r="C5088" t="s">
        <v>7009</v>
      </c>
      <c r="D5088" t="s">
        <v>1714</v>
      </c>
    </row>
    <row r="5089" spans="1:4">
      <c r="A5089" t="s">
        <v>6808</v>
      </c>
      <c r="B5089" t="s">
        <v>6</v>
      </c>
      <c r="C5089" t="s">
        <v>7009</v>
      </c>
      <c r="D5089" t="s">
        <v>1715</v>
      </c>
    </row>
    <row r="5090" spans="1:4">
      <c r="A5090" t="s">
        <v>6809</v>
      </c>
      <c r="B5090" t="s">
        <v>6</v>
      </c>
      <c r="C5090" t="s">
        <v>7010</v>
      </c>
      <c r="D5090" t="s">
        <v>1702</v>
      </c>
    </row>
    <row r="5091" spans="1:4">
      <c r="A5091" t="s">
        <v>6810</v>
      </c>
      <c r="B5091" t="s">
        <v>6</v>
      </c>
      <c r="C5091" t="s">
        <v>7010</v>
      </c>
      <c r="D5091" t="s">
        <v>1705</v>
      </c>
    </row>
    <row r="5092" spans="1:4">
      <c r="A5092" t="s">
        <v>6811</v>
      </c>
      <c r="B5092" t="s">
        <v>6</v>
      </c>
      <c r="C5092" t="s">
        <v>7010</v>
      </c>
      <c r="D5092" t="s">
        <v>1706</v>
      </c>
    </row>
    <row r="5093" spans="1:4">
      <c r="A5093" t="s">
        <v>6812</v>
      </c>
      <c r="B5093" t="s">
        <v>6</v>
      </c>
      <c r="C5093" t="s">
        <v>7010</v>
      </c>
      <c r="D5093" t="s">
        <v>1707</v>
      </c>
    </row>
    <row r="5094" spans="1:4">
      <c r="A5094" t="s">
        <v>6813</v>
      </c>
      <c r="B5094" t="s">
        <v>6</v>
      </c>
      <c r="C5094" t="s">
        <v>7010</v>
      </c>
      <c r="D5094" t="s">
        <v>1708</v>
      </c>
    </row>
    <row r="5095" spans="1:4">
      <c r="A5095" t="s">
        <v>6814</v>
      </c>
      <c r="B5095" t="s">
        <v>6</v>
      </c>
      <c r="C5095" t="s">
        <v>7010</v>
      </c>
      <c r="D5095" t="s">
        <v>1709</v>
      </c>
    </row>
    <row r="5096" spans="1:4">
      <c r="A5096" t="s">
        <v>6815</v>
      </c>
      <c r="B5096" t="s">
        <v>6</v>
      </c>
      <c r="C5096" t="s">
        <v>7010</v>
      </c>
      <c r="D5096" t="s">
        <v>1710</v>
      </c>
    </row>
    <row r="5097" spans="1:4">
      <c r="A5097" t="s">
        <v>6816</v>
      </c>
      <c r="B5097" t="s">
        <v>6</v>
      </c>
      <c r="C5097" t="s">
        <v>7010</v>
      </c>
      <c r="D5097" t="s">
        <v>1711</v>
      </c>
    </row>
    <row r="5098" spans="1:4">
      <c r="A5098" t="s">
        <v>6817</v>
      </c>
      <c r="B5098" t="s">
        <v>6</v>
      </c>
      <c r="C5098" t="s">
        <v>7010</v>
      </c>
      <c r="D5098" t="s">
        <v>1712</v>
      </c>
    </row>
    <row r="5099" spans="1:4">
      <c r="A5099" t="s">
        <v>6818</v>
      </c>
      <c r="B5099" t="s">
        <v>6</v>
      </c>
      <c r="C5099" t="s">
        <v>7010</v>
      </c>
      <c r="D5099" t="s">
        <v>1713</v>
      </c>
    </row>
    <row r="5100" spans="1:4">
      <c r="A5100" t="s">
        <v>6819</v>
      </c>
      <c r="B5100" t="s">
        <v>6</v>
      </c>
      <c r="C5100" t="s">
        <v>7010</v>
      </c>
      <c r="D5100" t="s">
        <v>1714</v>
      </c>
    </row>
    <row r="5101" spans="1:4">
      <c r="A5101" t="s">
        <v>6820</v>
      </c>
      <c r="B5101" t="s">
        <v>6</v>
      </c>
      <c r="C5101" t="s">
        <v>7010</v>
      </c>
      <c r="D5101" t="s">
        <v>1715</v>
      </c>
    </row>
    <row r="5102" spans="1:4">
      <c r="A5102" t="s">
        <v>6821</v>
      </c>
      <c r="B5102" t="s">
        <v>6</v>
      </c>
      <c r="C5102" t="s">
        <v>7011</v>
      </c>
      <c r="D5102" t="s">
        <v>1702</v>
      </c>
    </row>
    <row r="5103" spans="1:4">
      <c r="A5103" t="s">
        <v>6822</v>
      </c>
      <c r="B5103" t="s">
        <v>6</v>
      </c>
      <c r="C5103" t="s">
        <v>7011</v>
      </c>
      <c r="D5103" t="s">
        <v>1705</v>
      </c>
    </row>
    <row r="5104" spans="1:4">
      <c r="A5104" t="s">
        <v>6823</v>
      </c>
      <c r="B5104" t="s">
        <v>6</v>
      </c>
      <c r="C5104" t="s">
        <v>7011</v>
      </c>
      <c r="D5104" t="s">
        <v>1706</v>
      </c>
    </row>
    <row r="5105" spans="1:4">
      <c r="A5105" t="s">
        <v>6824</v>
      </c>
      <c r="B5105" t="s">
        <v>6</v>
      </c>
      <c r="C5105" t="s">
        <v>7011</v>
      </c>
      <c r="D5105" t="s">
        <v>1707</v>
      </c>
    </row>
    <row r="5106" spans="1:4">
      <c r="A5106" t="s">
        <v>6825</v>
      </c>
      <c r="B5106" t="s">
        <v>6</v>
      </c>
      <c r="C5106" t="s">
        <v>7011</v>
      </c>
      <c r="D5106" t="s">
        <v>1708</v>
      </c>
    </row>
    <row r="5107" spans="1:4">
      <c r="A5107" t="s">
        <v>6826</v>
      </c>
      <c r="B5107" t="s">
        <v>6</v>
      </c>
      <c r="C5107" t="s">
        <v>7011</v>
      </c>
      <c r="D5107" t="s">
        <v>1709</v>
      </c>
    </row>
    <row r="5108" spans="1:4">
      <c r="A5108" t="s">
        <v>6827</v>
      </c>
      <c r="B5108" t="s">
        <v>6</v>
      </c>
      <c r="C5108" t="s">
        <v>7011</v>
      </c>
      <c r="D5108" t="s">
        <v>1710</v>
      </c>
    </row>
    <row r="5109" spans="1:4">
      <c r="A5109" t="s">
        <v>6828</v>
      </c>
      <c r="B5109" t="s">
        <v>6</v>
      </c>
      <c r="C5109" t="s">
        <v>7011</v>
      </c>
      <c r="D5109" t="s">
        <v>1711</v>
      </c>
    </row>
    <row r="5110" spans="1:4">
      <c r="A5110" t="s">
        <v>6829</v>
      </c>
      <c r="B5110" t="s">
        <v>6</v>
      </c>
      <c r="C5110" t="s">
        <v>7011</v>
      </c>
      <c r="D5110" t="s">
        <v>1712</v>
      </c>
    </row>
    <row r="5111" spans="1:4">
      <c r="A5111" t="s">
        <v>6830</v>
      </c>
      <c r="B5111" t="s">
        <v>6</v>
      </c>
      <c r="C5111" t="s">
        <v>7011</v>
      </c>
      <c r="D5111" t="s">
        <v>1713</v>
      </c>
    </row>
    <row r="5112" spans="1:4">
      <c r="A5112" t="s">
        <v>6831</v>
      </c>
      <c r="B5112" t="s">
        <v>6</v>
      </c>
      <c r="C5112" t="s">
        <v>7011</v>
      </c>
      <c r="D5112" t="s">
        <v>1714</v>
      </c>
    </row>
    <row r="5113" spans="1:4">
      <c r="A5113" t="s">
        <v>6832</v>
      </c>
      <c r="B5113" t="s">
        <v>6</v>
      </c>
      <c r="C5113" t="s">
        <v>7011</v>
      </c>
      <c r="D5113" t="s">
        <v>1715</v>
      </c>
    </row>
    <row r="5114" spans="1:4">
      <c r="A5114" t="s">
        <v>6833</v>
      </c>
      <c r="B5114" t="s">
        <v>6</v>
      </c>
      <c r="C5114" t="s">
        <v>7012</v>
      </c>
      <c r="D5114" t="s">
        <v>1702</v>
      </c>
    </row>
    <row r="5115" spans="1:4">
      <c r="A5115" t="s">
        <v>6834</v>
      </c>
      <c r="B5115" t="s">
        <v>6</v>
      </c>
      <c r="C5115" t="s">
        <v>7012</v>
      </c>
      <c r="D5115" t="s">
        <v>1705</v>
      </c>
    </row>
    <row r="5116" spans="1:4">
      <c r="A5116" t="s">
        <v>6835</v>
      </c>
      <c r="B5116" t="s">
        <v>6</v>
      </c>
      <c r="C5116" t="s">
        <v>7012</v>
      </c>
      <c r="D5116" t="s">
        <v>1706</v>
      </c>
    </row>
    <row r="5117" spans="1:4">
      <c r="A5117" t="s">
        <v>6836</v>
      </c>
      <c r="B5117" t="s">
        <v>6</v>
      </c>
      <c r="C5117" t="s">
        <v>7012</v>
      </c>
      <c r="D5117" t="s">
        <v>1707</v>
      </c>
    </row>
    <row r="5118" spans="1:4">
      <c r="A5118" t="s">
        <v>6837</v>
      </c>
      <c r="B5118" t="s">
        <v>6</v>
      </c>
      <c r="C5118" t="s">
        <v>7012</v>
      </c>
      <c r="D5118" t="s">
        <v>1708</v>
      </c>
    </row>
    <row r="5119" spans="1:4">
      <c r="A5119" t="s">
        <v>6838</v>
      </c>
      <c r="B5119" t="s">
        <v>6</v>
      </c>
      <c r="C5119" t="s">
        <v>7012</v>
      </c>
      <c r="D5119" t="s">
        <v>1709</v>
      </c>
    </row>
    <row r="5120" spans="1:4">
      <c r="A5120" t="s">
        <v>6839</v>
      </c>
      <c r="B5120" t="s">
        <v>6</v>
      </c>
      <c r="C5120" t="s">
        <v>7012</v>
      </c>
      <c r="D5120" t="s">
        <v>1710</v>
      </c>
    </row>
    <row r="5121" spans="1:4">
      <c r="A5121" t="s">
        <v>6840</v>
      </c>
      <c r="B5121" t="s">
        <v>6</v>
      </c>
      <c r="C5121" t="s">
        <v>7012</v>
      </c>
      <c r="D5121" t="s">
        <v>1711</v>
      </c>
    </row>
    <row r="5122" spans="1:4">
      <c r="A5122" t="s">
        <v>6841</v>
      </c>
      <c r="B5122" t="s">
        <v>6</v>
      </c>
      <c r="C5122" t="s">
        <v>7012</v>
      </c>
      <c r="D5122" t="s">
        <v>1712</v>
      </c>
    </row>
    <row r="5123" spans="1:4">
      <c r="A5123" t="s">
        <v>6842</v>
      </c>
      <c r="B5123" t="s">
        <v>6</v>
      </c>
      <c r="C5123" t="s">
        <v>7012</v>
      </c>
      <c r="D5123" t="s">
        <v>1713</v>
      </c>
    </row>
    <row r="5124" spans="1:4">
      <c r="A5124" t="s">
        <v>6843</v>
      </c>
      <c r="B5124" t="s">
        <v>6</v>
      </c>
      <c r="C5124" t="s">
        <v>7012</v>
      </c>
      <c r="D5124" t="s">
        <v>1714</v>
      </c>
    </row>
    <row r="5125" spans="1:4">
      <c r="A5125" t="s">
        <v>6844</v>
      </c>
      <c r="B5125" t="s">
        <v>6</v>
      </c>
      <c r="C5125" t="s">
        <v>7012</v>
      </c>
      <c r="D5125" t="s">
        <v>1715</v>
      </c>
    </row>
    <row r="5126" spans="1:4">
      <c r="A5126" t="s">
        <v>6845</v>
      </c>
      <c r="B5126" t="s">
        <v>6</v>
      </c>
      <c r="C5126" t="s">
        <v>7013</v>
      </c>
      <c r="D5126" t="s">
        <v>1702</v>
      </c>
    </row>
    <row r="5127" spans="1:4">
      <c r="A5127" t="s">
        <v>6846</v>
      </c>
      <c r="B5127" t="s">
        <v>6</v>
      </c>
      <c r="C5127" t="s">
        <v>7013</v>
      </c>
      <c r="D5127" t="s">
        <v>1705</v>
      </c>
    </row>
    <row r="5128" spans="1:4">
      <c r="A5128" t="s">
        <v>6847</v>
      </c>
      <c r="B5128" t="s">
        <v>6</v>
      </c>
      <c r="C5128" t="s">
        <v>7013</v>
      </c>
      <c r="D5128" t="s">
        <v>1706</v>
      </c>
    </row>
    <row r="5129" spans="1:4">
      <c r="A5129" t="s">
        <v>6848</v>
      </c>
      <c r="B5129" t="s">
        <v>6</v>
      </c>
      <c r="C5129" t="s">
        <v>7013</v>
      </c>
      <c r="D5129" t="s">
        <v>1707</v>
      </c>
    </row>
    <row r="5130" spans="1:4">
      <c r="A5130" t="s">
        <v>6849</v>
      </c>
      <c r="B5130" t="s">
        <v>6</v>
      </c>
      <c r="C5130" t="s">
        <v>7013</v>
      </c>
      <c r="D5130" t="s">
        <v>1708</v>
      </c>
    </row>
    <row r="5131" spans="1:4">
      <c r="A5131" t="s">
        <v>6850</v>
      </c>
      <c r="B5131" t="s">
        <v>6</v>
      </c>
      <c r="C5131" t="s">
        <v>7013</v>
      </c>
      <c r="D5131" t="s">
        <v>1709</v>
      </c>
    </row>
    <row r="5132" spans="1:4">
      <c r="A5132" t="s">
        <v>6851</v>
      </c>
      <c r="B5132" t="s">
        <v>6</v>
      </c>
      <c r="C5132" t="s">
        <v>7013</v>
      </c>
      <c r="D5132" t="s">
        <v>1710</v>
      </c>
    </row>
    <row r="5133" spans="1:4">
      <c r="A5133" t="s">
        <v>6852</v>
      </c>
      <c r="B5133" t="s">
        <v>6</v>
      </c>
      <c r="C5133" t="s">
        <v>7013</v>
      </c>
      <c r="D5133" t="s">
        <v>1711</v>
      </c>
    </row>
    <row r="5134" spans="1:4">
      <c r="A5134" t="s">
        <v>6853</v>
      </c>
      <c r="B5134" t="s">
        <v>6</v>
      </c>
      <c r="C5134" t="s">
        <v>7013</v>
      </c>
      <c r="D5134" t="s">
        <v>1712</v>
      </c>
    </row>
    <row r="5135" spans="1:4">
      <c r="A5135" t="s">
        <v>6854</v>
      </c>
      <c r="B5135" t="s">
        <v>6</v>
      </c>
      <c r="C5135" t="s">
        <v>7013</v>
      </c>
      <c r="D5135" t="s">
        <v>1713</v>
      </c>
    </row>
    <row r="5136" spans="1:4">
      <c r="A5136" t="s">
        <v>6855</v>
      </c>
      <c r="B5136" t="s">
        <v>6</v>
      </c>
      <c r="C5136" t="s">
        <v>7013</v>
      </c>
      <c r="D5136" t="s">
        <v>1714</v>
      </c>
    </row>
    <row r="5137" spans="1:4">
      <c r="A5137" t="s">
        <v>6856</v>
      </c>
      <c r="B5137" t="s">
        <v>6</v>
      </c>
      <c r="C5137" t="s">
        <v>7013</v>
      </c>
      <c r="D5137" t="s">
        <v>1715</v>
      </c>
    </row>
    <row r="5138" spans="1:4">
      <c r="A5138" t="s">
        <v>6857</v>
      </c>
      <c r="B5138" t="s">
        <v>6</v>
      </c>
      <c r="C5138" t="s">
        <v>7014</v>
      </c>
      <c r="D5138" t="s">
        <v>1702</v>
      </c>
    </row>
    <row r="5139" spans="1:4">
      <c r="A5139" t="s">
        <v>6858</v>
      </c>
      <c r="B5139" t="s">
        <v>6</v>
      </c>
      <c r="C5139" t="s">
        <v>7014</v>
      </c>
      <c r="D5139" t="s">
        <v>1705</v>
      </c>
    </row>
    <row r="5140" spans="1:4">
      <c r="A5140" t="s">
        <v>6859</v>
      </c>
      <c r="B5140" t="s">
        <v>6</v>
      </c>
      <c r="C5140" t="s">
        <v>7014</v>
      </c>
      <c r="D5140" t="s">
        <v>1706</v>
      </c>
    </row>
    <row r="5141" spans="1:4">
      <c r="A5141" t="s">
        <v>6860</v>
      </c>
      <c r="B5141" t="s">
        <v>6</v>
      </c>
      <c r="C5141" t="s">
        <v>7014</v>
      </c>
      <c r="D5141" t="s">
        <v>1707</v>
      </c>
    </row>
    <row r="5142" spans="1:4">
      <c r="A5142" t="s">
        <v>6861</v>
      </c>
      <c r="B5142" t="s">
        <v>6</v>
      </c>
      <c r="C5142" t="s">
        <v>7014</v>
      </c>
      <c r="D5142" t="s">
        <v>1708</v>
      </c>
    </row>
    <row r="5143" spans="1:4">
      <c r="A5143" t="s">
        <v>6862</v>
      </c>
      <c r="B5143" t="s">
        <v>6</v>
      </c>
      <c r="C5143" t="s">
        <v>7014</v>
      </c>
      <c r="D5143" t="s">
        <v>1709</v>
      </c>
    </row>
    <row r="5144" spans="1:4">
      <c r="A5144" t="s">
        <v>6863</v>
      </c>
      <c r="B5144" t="s">
        <v>6</v>
      </c>
      <c r="C5144" t="s">
        <v>7014</v>
      </c>
      <c r="D5144" t="s">
        <v>1710</v>
      </c>
    </row>
    <row r="5145" spans="1:4">
      <c r="A5145" t="s">
        <v>6864</v>
      </c>
      <c r="B5145" t="s">
        <v>6</v>
      </c>
      <c r="C5145" t="s">
        <v>7014</v>
      </c>
      <c r="D5145" t="s">
        <v>1711</v>
      </c>
    </row>
    <row r="5146" spans="1:4">
      <c r="A5146" t="s">
        <v>6865</v>
      </c>
      <c r="B5146" t="s">
        <v>6</v>
      </c>
      <c r="C5146" t="s">
        <v>7014</v>
      </c>
      <c r="D5146" t="s">
        <v>1712</v>
      </c>
    </row>
    <row r="5147" spans="1:4">
      <c r="A5147" t="s">
        <v>6866</v>
      </c>
      <c r="B5147" t="s">
        <v>6</v>
      </c>
      <c r="C5147" t="s">
        <v>7014</v>
      </c>
      <c r="D5147" t="s">
        <v>1713</v>
      </c>
    </row>
    <row r="5148" spans="1:4">
      <c r="A5148" t="s">
        <v>6867</v>
      </c>
      <c r="B5148" t="s">
        <v>6</v>
      </c>
      <c r="C5148" t="s">
        <v>7014</v>
      </c>
      <c r="D5148" t="s">
        <v>1714</v>
      </c>
    </row>
    <row r="5149" spans="1:4">
      <c r="A5149" t="s">
        <v>6868</v>
      </c>
      <c r="B5149" t="s">
        <v>6</v>
      </c>
      <c r="C5149" t="s">
        <v>7014</v>
      </c>
      <c r="D5149" t="s">
        <v>1715</v>
      </c>
    </row>
    <row r="5150" spans="1:4">
      <c r="A5150" t="s">
        <v>6869</v>
      </c>
      <c r="B5150" t="s">
        <v>6</v>
      </c>
      <c r="C5150" t="s">
        <v>7015</v>
      </c>
      <c r="D5150" t="s">
        <v>1702</v>
      </c>
    </row>
    <row r="5151" spans="1:4">
      <c r="A5151" t="s">
        <v>6870</v>
      </c>
      <c r="B5151" t="s">
        <v>6</v>
      </c>
      <c r="C5151" t="s">
        <v>7015</v>
      </c>
      <c r="D5151" t="s">
        <v>1705</v>
      </c>
    </row>
    <row r="5152" spans="1:4">
      <c r="A5152" t="s">
        <v>6871</v>
      </c>
      <c r="B5152" t="s">
        <v>6</v>
      </c>
      <c r="C5152" t="s">
        <v>7015</v>
      </c>
      <c r="D5152" t="s">
        <v>1706</v>
      </c>
    </row>
    <row r="5153" spans="1:4">
      <c r="A5153" t="s">
        <v>6872</v>
      </c>
      <c r="B5153" t="s">
        <v>6</v>
      </c>
      <c r="C5153" t="s">
        <v>7015</v>
      </c>
      <c r="D5153" t="s">
        <v>1707</v>
      </c>
    </row>
    <row r="5154" spans="1:4">
      <c r="A5154" t="s">
        <v>6873</v>
      </c>
      <c r="B5154" t="s">
        <v>6</v>
      </c>
      <c r="C5154" t="s">
        <v>7015</v>
      </c>
      <c r="D5154" t="s">
        <v>1708</v>
      </c>
    </row>
    <row r="5155" spans="1:4">
      <c r="A5155" t="s">
        <v>6874</v>
      </c>
      <c r="B5155" t="s">
        <v>6</v>
      </c>
      <c r="C5155" t="s">
        <v>7015</v>
      </c>
      <c r="D5155" t="s">
        <v>1709</v>
      </c>
    </row>
    <row r="5156" spans="1:4">
      <c r="A5156" t="s">
        <v>6875</v>
      </c>
      <c r="B5156" t="s">
        <v>6</v>
      </c>
      <c r="C5156" t="s">
        <v>7015</v>
      </c>
      <c r="D5156" t="s">
        <v>1710</v>
      </c>
    </row>
    <row r="5157" spans="1:4">
      <c r="A5157" t="s">
        <v>6876</v>
      </c>
      <c r="B5157" t="s">
        <v>6</v>
      </c>
      <c r="C5157" t="s">
        <v>7015</v>
      </c>
      <c r="D5157" t="s">
        <v>1711</v>
      </c>
    </row>
    <row r="5158" spans="1:4">
      <c r="A5158" t="s">
        <v>6877</v>
      </c>
      <c r="B5158" t="s">
        <v>6</v>
      </c>
      <c r="C5158" t="s">
        <v>7015</v>
      </c>
      <c r="D5158" t="s">
        <v>1712</v>
      </c>
    </row>
    <row r="5159" spans="1:4">
      <c r="A5159" t="s">
        <v>6878</v>
      </c>
      <c r="B5159" t="s">
        <v>6</v>
      </c>
      <c r="C5159" t="s">
        <v>7015</v>
      </c>
      <c r="D5159" t="s">
        <v>1713</v>
      </c>
    </row>
    <row r="5160" spans="1:4">
      <c r="A5160" t="s">
        <v>6879</v>
      </c>
      <c r="B5160" t="s">
        <v>6</v>
      </c>
      <c r="C5160" t="s">
        <v>7015</v>
      </c>
      <c r="D5160" t="s">
        <v>1714</v>
      </c>
    </row>
    <row r="5161" spans="1:4">
      <c r="A5161" t="s">
        <v>6880</v>
      </c>
      <c r="B5161" t="s">
        <v>6</v>
      </c>
      <c r="C5161" t="s">
        <v>7015</v>
      </c>
      <c r="D5161" t="s">
        <v>1715</v>
      </c>
    </row>
    <row r="5162" spans="1:4">
      <c r="A5162" t="s">
        <v>6881</v>
      </c>
      <c r="B5162" t="s">
        <v>6</v>
      </c>
      <c r="C5162" t="s">
        <v>7016</v>
      </c>
      <c r="D5162" t="s">
        <v>1702</v>
      </c>
    </row>
    <row r="5163" spans="1:4">
      <c r="A5163" t="s">
        <v>6882</v>
      </c>
      <c r="B5163" t="s">
        <v>6</v>
      </c>
      <c r="C5163" t="s">
        <v>7016</v>
      </c>
      <c r="D5163" t="s">
        <v>1705</v>
      </c>
    </row>
    <row r="5164" spans="1:4">
      <c r="A5164" t="s">
        <v>6883</v>
      </c>
      <c r="B5164" t="s">
        <v>6</v>
      </c>
      <c r="C5164" t="s">
        <v>7016</v>
      </c>
      <c r="D5164" t="s">
        <v>1706</v>
      </c>
    </row>
    <row r="5165" spans="1:4">
      <c r="A5165" t="s">
        <v>6884</v>
      </c>
      <c r="B5165" t="s">
        <v>6</v>
      </c>
      <c r="C5165" t="s">
        <v>7016</v>
      </c>
      <c r="D5165" t="s">
        <v>1707</v>
      </c>
    </row>
    <row r="5166" spans="1:4">
      <c r="A5166" t="s">
        <v>6885</v>
      </c>
      <c r="B5166" t="s">
        <v>6</v>
      </c>
      <c r="C5166" t="s">
        <v>7016</v>
      </c>
      <c r="D5166" t="s">
        <v>1708</v>
      </c>
    </row>
    <row r="5167" spans="1:4">
      <c r="A5167" t="s">
        <v>6886</v>
      </c>
      <c r="B5167" t="s">
        <v>6</v>
      </c>
      <c r="C5167" t="s">
        <v>7016</v>
      </c>
      <c r="D5167" t="s">
        <v>1709</v>
      </c>
    </row>
    <row r="5168" spans="1:4">
      <c r="A5168" t="s">
        <v>6887</v>
      </c>
      <c r="B5168" t="s">
        <v>6</v>
      </c>
      <c r="C5168" t="s">
        <v>7016</v>
      </c>
      <c r="D5168" t="s">
        <v>1710</v>
      </c>
    </row>
    <row r="5169" spans="1:4">
      <c r="A5169" t="s">
        <v>6888</v>
      </c>
      <c r="B5169" t="s">
        <v>6</v>
      </c>
      <c r="C5169" t="s">
        <v>7016</v>
      </c>
      <c r="D5169" t="s">
        <v>1711</v>
      </c>
    </row>
    <row r="5170" spans="1:4">
      <c r="A5170" t="s">
        <v>6889</v>
      </c>
      <c r="B5170" t="s">
        <v>6</v>
      </c>
      <c r="C5170" t="s">
        <v>7016</v>
      </c>
      <c r="D5170" t="s">
        <v>1712</v>
      </c>
    </row>
    <row r="5171" spans="1:4">
      <c r="A5171" t="s">
        <v>6890</v>
      </c>
      <c r="B5171" t="s">
        <v>6</v>
      </c>
      <c r="C5171" t="s">
        <v>7016</v>
      </c>
      <c r="D5171" t="s">
        <v>1713</v>
      </c>
    </row>
    <row r="5172" spans="1:4">
      <c r="A5172" t="s">
        <v>6891</v>
      </c>
      <c r="B5172" t="s">
        <v>6</v>
      </c>
      <c r="C5172" t="s">
        <v>7016</v>
      </c>
      <c r="D5172" t="s">
        <v>1714</v>
      </c>
    </row>
    <row r="5173" spans="1:4">
      <c r="A5173" t="s">
        <v>6892</v>
      </c>
      <c r="B5173" t="s">
        <v>6</v>
      </c>
      <c r="C5173" t="s">
        <v>7016</v>
      </c>
      <c r="D5173" t="s">
        <v>1715</v>
      </c>
    </row>
    <row r="5174" spans="1:4">
      <c r="A5174" t="s">
        <v>6893</v>
      </c>
      <c r="B5174" t="s">
        <v>6</v>
      </c>
      <c r="C5174" t="s">
        <v>7017</v>
      </c>
      <c r="D5174" t="s">
        <v>1702</v>
      </c>
    </row>
    <row r="5175" spans="1:4">
      <c r="A5175" t="s">
        <v>6894</v>
      </c>
      <c r="B5175" t="s">
        <v>6</v>
      </c>
      <c r="C5175" t="s">
        <v>7017</v>
      </c>
      <c r="D5175" t="s">
        <v>1705</v>
      </c>
    </row>
    <row r="5176" spans="1:4">
      <c r="A5176" t="s">
        <v>6895</v>
      </c>
      <c r="B5176" t="s">
        <v>6</v>
      </c>
      <c r="C5176" t="s">
        <v>7017</v>
      </c>
      <c r="D5176" t="s">
        <v>1706</v>
      </c>
    </row>
    <row r="5177" spans="1:4">
      <c r="A5177" t="s">
        <v>6896</v>
      </c>
      <c r="B5177" t="s">
        <v>6</v>
      </c>
      <c r="C5177" t="s">
        <v>7017</v>
      </c>
      <c r="D5177" t="s">
        <v>1707</v>
      </c>
    </row>
    <row r="5178" spans="1:4">
      <c r="A5178" t="s">
        <v>6897</v>
      </c>
      <c r="B5178" t="s">
        <v>6</v>
      </c>
      <c r="C5178" t="s">
        <v>7017</v>
      </c>
      <c r="D5178" t="s">
        <v>1708</v>
      </c>
    </row>
    <row r="5179" spans="1:4">
      <c r="A5179" t="s">
        <v>6898</v>
      </c>
      <c r="B5179" t="s">
        <v>6</v>
      </c>
      <c r="C5179" t="s">
        <v>7017</v>
      </c>
      <c r="D5179" t="s">
        <v>1709</v>
      </c>
    </row>
    <row r="5180" spans="1:4">
      <c r="A5180" t="s">
        <v>6899</v>
      </c>
      <c r="B5180" t="s">
        <v>6</v>
      </c>
      <c r="C5180" t="s">
        <v>7017</v>
      </c>
      <c r="D5180" t="s">
        <v>1710</v>
      </c>
    </row>
    <row r="5181" spans="1:4">
      <c r="A5181" t="s">
        <v>6900</v>
      </c>
      <c r="B5181" t="s">
        <v>6</v>
      </c>
      <c r="C5181" t="s">
        <v>7017</v>
      </c>
      <c r="D5181" t="s">
        <v>1711</v>
      </c>
    </row>
    <row r="5182" spans="1:4">
      <c r="A5182" t="s">
        <v>6901</v>
      </c>
      <c r="B5182" t="s">
        <v>6</v>
      </c>
      <c r="C5182" t="s">
        <v>7017</v>
      </c>
      <c r="D5182" t="s">
        <v>1712</v>
      </c>
    </row>
    <row r="5183" spans="1:4">
      <c r="A5183" t="s">
        <v>6902</v>
      </c>
      <c r="B5183" t="s">
        <v>6</v>
      </c>
      <c r="C5183" t="s">
        <v>7017</v>
      </c>
      <c r="D5183" t="s">
        <v>1713</v>
      </c>
    </row>
    <row r="5184" spans="1:4">
      <c r="A5184" t="s">
        <v>6903</v>
      </c>
      <c r="B5184" t="s">
        <v>6</v>
      </c>
      <c r="C5184" t="s">
        <v>7017</v>
      </c>
      <c r="D5184" t="s">
        <v>1714</v>
      </c>
    </row>
    <row r="5185" spans="1:4">
      <c r="A5185" t="s">
        <v>6904</v>
      </c>
      <c r="B5185" t="s">
        <v>6</v>
      </c>
      <c r="C5185" t="s">
        <v>7017</v>
      </c>
      <c r="D5185" t="s">
        <v>1715</v>
      </c>
    </row>
    <row r="5186" spans="1:4">
      <c r="A5186" t="s">
        <v>6905</v>
      </c>
      <c r="B5186" t="s">
        <v>6</v>
      </c>
      <c r="C5186" t="s">
        <v>7018</v>
      </c>
      <c r="D5186" t="s">
        <v>1702</v>
      </c>
    </row>
    <row r="5187" spans="1:4">
      <c r="A5187" t="s">
        <v>6906</v>
      </c>
      <c r="B5187" t="s">
        <v>6</v>
      </c>
      <c r="C5187" t="s">
        <v>7018</v>
      </c>
      <c r="D5187" t="s">
        <v>1705</v>
      </c>
    </row>
    <row r="5188" spans="1:4">
      <c r="A5188" t="s">
        <v>6907</v>
      </c>
      <c r="B5188" t="s">
        <v>6</v>
      </c>
      <c r="C5188" t="s">
        <v>7018</v>
      </c>
      <c r="D5188" t="s">
        <v>1706</v>
      </c>
    </row>
    <row r="5189" spans="1:4">
      <c r="A5189" t="s">
        <v>6908</v>
      </c>
      <c r="B5189" t="s">
        <v>6</v>
      </c>
      <c r="C5189" t="s">
        <v>7018</v>
      </c>
      <c r="D5189" t="s">
        <v>1707</v>
      </c>
    </row>
    <row r="5190" spans="1:4">
      <c r="A5190" t="s">
        <v>6909</v>
      </c>
      <c r="B5190" t="s">
        <v>6</v>
      </c>
      <c r="C5190" t="s">
        <v>7018</v>
      </c>
      <c r="D5190" t="s">
        <v>1708</v>
      </c>
    </row>
    <row r="5191" spans="1:4">
      <c r="A5191" t="s">
        <v>6910</v>
      </c>
      <c r="B5191" t="s">
        <v>6</v>
      </c>
      <c r="C5191" t="s">
        <v>7018</v>
      </c>
      <c r="D5191" t="s">
        <v>1709</v>
      </c>
    </row>
    <row r="5192" spans="1:4">
      <c r="A5192" t="s">
        <v>6911</v>
      </c>
      <c r="B5192" t="s">
        <v>6</v>
      </c>
      <c r="C5192" t="s">
        <v>7018</v>
      </c>
      <c r="D5192" t="s">
        <v>1710</v>
      </c>
    </row>
    <row r="5193" spans="1:4">
      <c r="A5193" t="s">
        <v>6912</v>
      </c>
      <c r="B5193" t="s">
        <v>6</v>
      </c>
      <c r="C5193" t="s">
        <v>7018</v>
      </c>
      <c r="D5193" t="s">
        <v>1711</v>
      </c>
    </row>
    <row r="5194" spans="1:4">
      <c r="A5194" t="s">
        <v>6913</v>
      </c>
      <c r="B5194" t="s">
        <v>6</v>
      </c>
      <c r="C5194" t="s">
        <v>7018</v>
      </c>
      <c r="D5194" t="s">
        <v>1712</v>
      </c>
    </row>
    <row r="5195" spans="1:4">
      <c r="A5195" t="s">
        <v>6914</v>
      </c>
      <c r="B5195" t="s">
        <v>6</v>
      </c>
      <c r="C5195" t="s">
        <v>7018</v>
      </c>
      <c r="D5195" t="s">
        <v>1713</v>
      </c>
    </row>
    <row r="5196" spans="1:4">
      <c r="A5196" t="s">
        <v>6915</v>
      </c>
      <c r="B5196" t="s">
        <v>6</v>
      </c>
      <c r="C5196" t="s">
        <v>7018</v>
      </c>
      <c r="D5196" t="s">
        <v>1714</v>
      </c>
    </row>
    <row r="5197" spans="1:4">
      <c r="A5197" t="s">
        <v>6916</v>
      </c>
      <c r="B5197" t="s">
        <v>6</v>
      </c>
      <c r="C5197" t="s">
        <v>7018</v>
      </c>
      <c r="D5197" t="s">
        <v>1715</v>
      </c>
    </row>
    <row r="5198" spans="1:4">
      <c r="A5198" t="s">
        <v>6917</v>
      </c>
      <c r="B5198" t="s">
        <v>6</v>
      </c>
      <c r="C5198" t="s">
        <v>7019</v>
      </c>
      <c r="D5198" t="s">
        <v>1702</v>
      </c>
    </row>
    <row r="5199" spans="1:4">
      <c r="A5199" t="s">
        <v>6918</v>
      </c>
      <c r="B5199" t="s">
        <v>6</v>
      </c>
      <c r="C5199" t="s">
        <v>7019</v>
      </c>
      <c r="D5199" t="s">
        <v>1705</v>
      </c>
    </row>
    <row r="5200" spans="1:4">
      <c r="A5200" t="s">
        <v>6919</v>
      </c>
      <c r="B5200" t="s">
        <v>6</v>
      </c>
      <c r="C5200" t="s">
        <v>7019</v>
      </c>
      <c r="D5200" t="s">
        <v>1706</v>
      </c>
    </row>
    <row r="5201" spans="1:4">
      <c r="A5201" t="s">
        <v>6920</v>
      </c>
      <c r="B5201" t="s">
        <v>6</v>
      </c>
      <c r="C5201" t="s">
        <v>7019</v>
      </c>
      <c r="D5201" t="s">
        <v>1707</v>
      </c>
    </row>
    <row r="5202" spans="1:4">
      <c r="A5202" t="s">
        <v>6921</v>
      </c>
      <c r="B5202" t="s">
        <v>6</v>
      </c>
      <c r="C5202" t="s">
        <v>7019</v>
      </c>
      <c r="D5202" t="s">
        <v>1708</v>
      </c>
    </row>
    <row r="5203" spans="1:4">
      <c r="A5203" t="s">
        <v>6922</v>
      </c>
      <c r="B5203" t="s">
        <v>6</v>
      </c>
      <c r="C5203" t="s">
        <v>7019</v>
      </c>
      <c r="D5203" t="s">
        <v>1709</v>
      </c>
    </row>
    <row r="5204" spans="1:4">
      <c r="A5204" t="s">
        <v>6923</v>
      </c>
      <c r="B5204" t="s">
        <v>6</v>
      </c>
      <c r="C5204" t="s">
        <v>7019</v>
      </c>
      <c r="D5204" t="s">
        <v>1710</v>
      </c>
    </row>
    <row r="5205" spans="1:4">
      <c r="A5205" t="s">
        <v>6924</v>
      </c>
      <c r="B5205" t="s">
        <v>6</v>
      </c>
      <c r="C5205" t="s">
        <v>7019</v>
      </c>
      <c r="D5205" t="s">
        <v>1711</v>
      </c>
    </row>
    <row r="5206" spans="1:4">
      <c r="A5206" t="s">
        <v>6925</v>
      </c>
      <c r="B5206" t="s">
        <v>6</v>
      </c>
      <c r="C5206" t="s">
        <v>7019</v>
      </c>
      <c r="D5206" t="s">
        <v>1712</v>
      </c>
    </row>
    <row r="5207" spans="1:4">
      <c r="A5207" t="s">
        <v>6926</v>
      </c>
      <c r="B5207" t="s">
        <v>6</v>
      </c>
      <c r="C5207" t="s">
        <v>7019</v>
      </c>
      <c r="D5207" t="s">
        <v>1713</v>
      </c>
    </row>
    <row r="5208" spans="1:4">
      <c r="A5208" t="s">
        <v>6927</v>
      </c>
      <c r="B5208" t="s">
        <v>6</v>
      </c>
      <c r="C5208" t="s">
        <v>7019</v>
      </c>
      <c r="D5208" t="s">
        <v>1714</v>
      </c>
    </row>
    <row r="5209" spans="1:4">
      <c r="A5209" t="s">
        <v>6928</v>
      </c>
      <c r="B5209" t="s">
        <v>6</v>
      </c>
      <c r="C5209" t="s">
        <v>7019</v>
      </c>
      <c r="D5209" t="s">
        <v>1715</v>
      </c>
    </row>
    <row r="5210" spans="1:4">
      <c r="A5210" t="s">
        <v>6929</v>
      </c>
      <c r="B5210" t="s">
        <v>6</v>
      </c>
      <c r="C5210" t="s">
        <v>7020</v>
      </c>
      <c r="D5210" t="s">
        <v>1702</v>
      </c>
    </row>
    <row r="5211" spans="1:4">
      <c r="A5211" t="s">
        <v>6930</v>
      </c>
      <c r="B5211" t="s">
        <v>6</v>
      </c>
      <c r="C5211" t="s">
        <v>7020</v>
      </c>
      <c r="D5211" t="s">
        <v>1705</v>
      </c>
    </row>
    <row r="5212" spans="1:4">
      <c r="A5212" t="s">
        <v>6931</v>
      </c>
      <c r="B5212" t="s">
        <v>6</v>
      </c>
      <c r="C5212" t="s">
        <v>7020</v>
      </c>
      <c r="D5212" t="s">
        <v>1706</v>
      </c>
    </row>
    <row r="5213" spans="1:4">
      <c r="A5213" t="s">
        <v>6932</v>
      </c>
      <c r="B5213" t="s">
        <v>6</v>
      </c>
      <c r="C5213" t="s">
        <v>7020</v>
      </c>
      <c r="D5213" t="s">
        <v>1707</v>
      </c>
    </row>
    <row r="5214" spans="1:4">
      <c r="A5214" t="s">
        <v>6933</v>
      </c>
      <c r="B5214" t="s">
        <v>6</v>
      </c>
      <c r="C5214" t="s">
        <v>7020</v>
      </c>
      <c r="D5214" t="s">
        <v>1708</v>
      </c>
    </row>
    <row r="5215" spans="1:4">
      <c r="A5215" t="s">
        <v>6934</v>
      </c>
      <c r="B5215" t="s">
        <v>6</v>
      </c>
      <c r="C5215" t="s">
        <v>7020</v>
      </c>
      <c r="D5215" t="s">
        <v>1709</v>
      </c>
    </row>
    <row r="5216" spans="1:4">
      <c r="A5216" t="s">
        <v>6935</v>
      </c>
      <c r="B5216" t="s">
        <v>6</v>
      </c>
      <c r="C5216" t="s">
        <v>7020</v>
      </c>
      <c r="D5216" t="s">
        <v>1710</v>
      </c>
    </row>
    <row r="5217" spans="1:4">
      <c r="A5217" t="s">
        <v>6936</v>
      </c>
      <c r="B5217" t="s">
        <v>6</v>
      </c>
      <c r="C5217" t="s">
        <v>7020</v>
      </c>
      <c r="D5217" t="s">
        <v>1711</v>
      </c>
    </row>
    <row r="5218" spans="1:4">
      <c r="A5218" t="s">
        <v>6937</v>
      </c>
      <c r="B5218" t="s">
        <v>6</v>
      </c>
      <c r="C5218" t="s">
        <v>7020</v>
      </c>
      <c r="D5218" t="s">
        <v>1712</v>
      </c>
    </row>
    <row r="5219" spans="1:4">
      <c r="A5219" t="s">
        <v>6938</v>
      </c>
      <c r="B5219" t="s">
        <v>6</v>
      </c>
      <c r="C5219" t="s">
        <v>7020</v>
      </c>
      <c r="D5219" t="s">
        <v>1713</v>
      </c>
    </row>
    <row r="5220" spans="1:4">
      <c r="A5220" t="s">
        <v>6939</v>
      </c>
      <c r="B5220" t="s">
        <v>6</v>
      </c>
      <c r="C5220" t="s">
        <v>7020</v>
      </c>
      <c r="D5220" t="s">
        <v>1714</v>
      </c>
    </row>
    <row r="5221" spans="1:4">
      <c r="A5221" t="s">
        <v>6940</v>
      </c>
      <c r="B5221" t="s">
        <v>6</v>
      </c>
      <c r="C5221" t="s">
        <v>7020</v>
      </c>
      <c r="D5221" t="s">
        <v>1715</v>
      </c>
    </row>
    <row r="5222" spans="1:4">
      <c r="A5222" t="s">
        <v>6941</v>
      </c>
      <c r="B5222" t="s">
        <v>6</v>
      </c>
      <c r="C5222" t="s">
        <v>7021</v>
      </c>
      <c r="D5222" t="s">
        <v>1702</v>
      </c>
    </row>
    <row r="5223" spans="1:4">
      <c r="A5223" t="s">
        <v>6942</v>
      </c>
      <c r="B5223" t="s">
        <v>6</v>
      </c>
      <c r="C5223" t="s">
        <v>7021</v>
      </c>
      <c r="D5223" t="s">
        <v>1705</v>
      </c>
    </row>
    <row r="5224" spans="1:4">
      <c r="A5224" t="s">
        <v>6943</v>
      </c>
      <c r="B5224" t="s">
        <v>6</v>
      </c>
      <c r="C5224" t="s">
        <v>7021</v>
      </c>
      <c r="D5224" t="s">
        <v>1706</v>
      </c>
    </row>
    <row r="5225" spans="1:4">
      <c r="A5225" t="s">
        <v>6944</v>
      </c>
      <c r="B5225" t="s">
        <v>6</v>
      </c>
      <c r="C5225" t="s">
        <v>7021</v>
      </c>
      <c r="D5225" t="s">
        <v>1707</v>
      </c>
    </row>
    <row r="5226" spans="1:4">
      <c r="A5226" t="s">
        <v>6945</v>
      </c>
      <c r="B5226" t="s">
        <v>6</v>
      </c>
      <c r="C5226" t="s">
        <v>7021</v>
      </c>
      <c r="D5226" t="s">
        <v>1708</v>
      </c>
    </row>
    <row r="5227" spans="1:4">
      <c r="A5227" t="s">
        <v>6946</v>
      </c>
      <c r="B5227" t="s">
        <v>6</v>
      </c>
      <c r="C5227" t="s">
        <v>7021</v>
      </c>
      <c r="D5227" t="s">
        <v>1709</v>
      </c>
    </row>
    <row r="5228" spans="1:4">
      <c r="A5228" t="s">
        <v>6947</v>
      </c>
      <c r="B5228" t="s">
        <v>6</v>
      </c>
      <c r="C5228" t="s">
        <v>7021</v>
      </c>
      <c r="D5228" t="s">
        <v>1710</v>
      </c>
    </row>
    <row r="5229" spans="1:4">
      <c r="A5229" t="s">
        <v>6948</v>
      </c>
      <c r="B5229" t="s">
        <v>6</v>
      </c>
      <c r="C5229" t="s">
        <v>7021</v>
      </c>
      <c r="D5229" t="s">
        <v>1711</v>
      </c>
    </row>
    <row r="5230" spans="1:4">
      <c r="A5230" t="s">
        <v>6949</v>
      </c>
      <c r="B5230" t="s">
        <v>6</v>
      </c>
      <c r="C5230" t="s">
        <v>7021</v>
      </c>
      <c r="D5230" t="s">
        <v>1712</v>
      </c>
    </row>
    <row r="5231" spans="1:4">
      <c r="A5231" t="s">
        <v>6950</v>
      </c>
      <c r="B5231" t="s">
        <v>6</v>
      </c>
      <c r="C5231" t="s">
        <v>7021</v>
      </c>
      <c r="D5231" t="s">
        <v>1713</v>
      </c>
    </row>
    <row r="5232" spans="1:4">
      <c r="A5232" t="s">
        <v>6951</v>
      </c>
      <c r="B5232" t="s">
        <v>6</v>
      </c>
      <c r="C5232" t="s">
        <v>7021</v>
      </c>
      <c r="D5232" t="s">
        <v>1714</v>
      </c>
    </row>
    <row r="5233" spans="1:4">
      <c r="A5233" t="s">
        <v>6952</v>
      </c>
      <c r="B5233" t="s">
        <v>6</v>
      </c>
      <c r="C5233" t="s">
        <v>7021</v>
      </c>
      <c r="D5233" t="s">
        <v>1715</v>
      </c>
    </row>
    <row r="5234" spans="1:4">
      <c r="A5234" t="s">
        <v>6953</v>
      </c>
      <c r="B5234" t="s">
        <v>6</v>
      </c>
      <c r="C5234" t="s">
        <v>7022</v>
      </c>
      <c r="D5234" t="s">
        <v>1702</v>
      </c>
    </row>
    <row r="5235" spans="1:4">
      <c r="A5235" t="s">
        <v>6954</v>
      </c>
      <c r="B5235" t="s">
        <v>6</v>
      </c>
      <c r="C5235" t="s">
        <v>7022</v>
      </c>
      <c r="D5235" t="s">
        <v>1705</v>
      </c>
    </row>
    <row r="5236" spans="1:4">
      <c r="A5236" t="s">
        <v>6955</v>
      </c>
      <c r="B5236" t="s">
        <v>6</v>
      </c>
      <c r="C5236" t="s">
        <v>7022</v>
      </c>
      <c r="D5236" t="s">
        <v>1706</v>
      </c>
    </row>
    <row r="5237" spans="1:4">
      <c r="A5237" t="s">
        <v>6956</v>
      </c>
      <c r="B5237" t="s">
        <v>6</v>
      </c>
      <c r="C5237" t="s">
        <v>7022</v>
      </c>
      <c r="D5237" t="s">
        <v>1707</v>
      </c>
    </row>
    <row r="5238" spans="1:4">
      <c r="A5238" t="s">
        <v>6957</v>
      </c>
      <c r="B5238" t="s">
        <v>6</v>
      </c>
      <c r="C5238" t="s">
        <v>7022</v>
      </c>
      <c r="D5238" t="s">
        <v>1708</v>
      </c>
    </row>
    <row r="5239" spans="1:4">
      <c r="A5239" t="s">
        <v>6958</v>
      </c>
      <c r="B5239" t="s">
        <v>6</v>
      </c>
      <c r="C5239" t="s">
        <v>7022</v>
      </c>
      <c r="D5239" t="s">
        <v>1709</v>
      </c>
    </row>
    <row r="5240" spans="1:4">
      <c r="A5240" t="s">
        <v>6959</v>
      </c>
      <c r="B5240" t="s">
        <v>6</v>
      </c>
      <c r="C5240" t="s">
        <v>7022</v>
      </c>
      <c r="D5240" t="s">
        <v>1710</v>
      </c>
    </row>
    <row r="5241" spans="1:4">
      <c r="A5241" t="s">
        <v>6960</v>
      </c>
      <c r="B5241" t="s">
        <v>6</v>
      </c>
      <c r="C5241" t="s">
        <v>7022</v>
      </c>
      <c r="D5241" t="s">
        <v>1711</v>
      </c>
    </row>
    <row r="5242" spans="1:4">
      <c r="A5242" t="s">
        <v>6961</v>
      </c>
      <c r="B5242" t="s">
        <v>6</v>
      </c>
      <c r="C5242" t="s">
        <v>7022</v>
      </c>
      <c r="D5242" t="s">
        <v>1712</v>
      </c>
    </row>
    <row r="5243" spans="1:4">
      <c r="A5243" t="s">
        <v>6962</v>
      </c>
      <c r="B5243" t="s">
        <v>6</v>
      </c>
      <c r="C5243" t="s">
        <v>7022</v>
      </c>
      <c r="D5243" t="s">
        <v>1713</v>
      </c>
    </row>
    <row r="5244" spans="1:4">
      <c r="A5244" t="s">
        <v>6963</v>
      </c>
      <c r="B5244" t="s">
        <v>6</v>
      </c>
      <c r="C5244" t="s">
        <v>7022</v>
      </c>
      <c r="D5244" t="s">
        <v>1714</v>
      </c>
    </row>
    <row r="5245" spans="1:4">
      <c r="A5245" t="s">
        <v>6964</v>
      </c>
      <c r="B5245" t="s">
        <v>6</v>
      </c>
      <c r="C5245" t="s">
        <v>7022</v>
      </c>
      <c r="D5245" t="s">
        <v>1715</v>
      </c>
    </row>
    <row r="5246" spans="1:4">
      <c r="A5246" t="s">
        <v>6965</v>
      </c>
      <c r="B5246" t="s">
        <v>6</v>
      </c>
      <c r="C5246" t="s">
        <v>7023</v>
      </c>
      <c r="D5246" t="s">
        <v>1702</v>
      </c>
    </row>
    <row r="5247" spans="1:4">
      <c r="A5247" t="s">
        <v>6966</v>
      </c>
      <c r="B5247" t="s">
        <v>6</v>
      </c>
      <c r="C5247" t="s">
        <v>7023</v>
      </c>
      <c r="D5247" t="s">
        <v>1705</v>
      </c>
    </row>
    <row r="5248" spans="1:4">
      <c r="A5248" t="s">
        <v>6967</v>
      </c>
      <c r="B5248" t="s">
        <v>6</v>
      </c>
      <c r="C5248" t="s">
        <v>7023</v>
      </c>
      <c r="D5248" t="s">
        <v>1706</v>
      </c>
    </row>
    <row r="5249" spans="1:4">
      <c r="A5249" t="s">
        <v>6968</v>
      </c>
      <c r="B5249" t="s">
        <v>6</v>
      </c>
      <c r="C5249" t="s">
        <v>7023</v>
      </c>
      <c r="D5249" t="s">
        <v>1707</v>
      </c>
    </row>
    <row r="5250" spans="1:4">
      <c r="A5250" t="s">
        <v>6969</v>
      </c>
      <c r="B5250" t="s">
        <v>6</v>
      </c>
      <c r="C5250" t="s">
        <v>7023</v>
      </c>
      <c r="D5250" t="s">
        <v>1708</v>
      </c>
    </row>
    <row r="5251" spans="1:4">
      <c r="A5251" t="s">
        <v>6970</v>
      </c>
      <c r="B5251" t="s">
        <v>6</v>
      </c>
      <c r="C5251" t="s">
        <v>7023</v>
      </c>
      <c r="D5251" t="s">
        <v>1709</v>
      </c>
    </row>
    <row r="5252" spans="1:4">
      <c r="A5252" t="s">
        <v>6971</v>
      </c>
      <c r="B5252" t="s">
        <v>6</v>
      </c>
      <c r="C5252" t="s">
        <v>7023</v>
      </c>
      <c r="D5252" t="s">
        <v>1710</v>
      </c>
    </row>
    <row r="5253" spans="1:4">
      <c r="A5253" t="s">
        <v>6972</v>
      </c>
      <c r="B5253" t="s">
        <v>6</v>
      </c>
      <c r="C5253" t="s">
        <v>7023</v>
      </c>
      <c r="D5253" t="s">
        <v>1711</v>
      </c>
    </row>
    <row r="5254" spans="1:4">
      <c r="A5254" t="s">
        <v>6973</v>
      </c>
      <c r="B5254" t="s">
        <v>6</v>
      </c>
      <c r="C5254" t="s">
        <v>7023</v>
      </c>
      <c r="D5254" t="s">
        <v>1712</v>
      </c>
    </row>
    <row r="5255" spans="1:4">
      <c r="A5255" t="s">
        <v>6974</v>
      </c>
      <c r="B5255" t="s">
        <v>6</v>
      </c>
      <c r="C5255" t="s">
        <v>7023</v>
      </c>
      <c r="D5255" t="s">
        <v>1713</v>
      </c>
    </row>
    <row r="5256" spans="1:4">
      <c r="A5256" t="s">
        <v>6975</v>
      </c>
      <c r="B5256" t="s">
        <v>6</v>
      </c>
      <c r="C5256" t="s">
        <v>7023</v>
      </c>
      <c r="D5256" t="s">
        <v>1714</v>
      </c>
    </row>
    <row r="5257" spans="1:4">
      <c r="A5257" t="s">
        <v>6976</v>
      </c>
      <c r="B5257" t="s">
        <v>6</v>
      </c>
      <c r="C5257" t="s">
        <v>7023</v>
      </c>
      <c r="D5257" t="s">
        <v>1715</v>
      </c>
    </row>
    <row r="5258" spans="1:4">
      <c r="A5258" t="s">
        <v>6977</v>
      </c>
      <c r="B5258" t="s">
        <v>6</v>
      </c>
      <c r="C5258" t="s">
        <v>7024</v>
      </c>
      <c r="D5258" t="s">
        <v>1702</v>
      </c>
    </row>
    <row r="5259" spans="1:4">
      <c r="A5259" t="s">
        <v>6978</v>
      </c>
      <c r="B5259" t="s">
        <v>6</v>
      </c>
      <c r="C5259" t="s">
        <v>7024</v>
      </c>
      <c r="D5259" t="s">
        <v>1705</v>
      </c>
    </row>
    <row r="5260" spans="1:4">
      <c r="A5260" t="s">
        <v>6979</v>
      </c>
      <c r="B5260" t="s">
        <v>6</v>
      </c>
      <c r="C5260" t="s">
        <v>7024</v>
      </c>
      <c r="D5260" t="s">
        <v>1706</v>
      </c>
    </row>
    <row r="5261" spans="1:4">
      <c r="A5261" t="s">
        <v>6980</v>
      </c>
      <c r="B5261" t="s">
        <v>6</v>
      </c>
      <c r="C5261" t="s">
        <v>7024</v>
      </c>
      <c r="D5261" t="s">
        <v>1707</v>
      </c>
    </row>
    <row r="5262" spans="1:4">
      <c r="A5262" t="s">
        <v>6981</v>
      </c>
      <c r="B5262" t="s">
        <v>6</v>
      </c>
      <c r="C5262" t="s">
        <v>7024</v>
      </c>
      <c r="D5262" t="s">
        <v>1708</v>
      </c>
    </row>
    <row r="5263" spans="1:4">
      <c r="A5263" t="s">
        <v>6982</v>
      </c>
      <c r="B5263" t="s">
        <v>6</v>
      </c>
      <c r="C5263" t="s">
        <v>7024</v>
      </c>
      <c r="D5263" t="s">
        <v>1709</v>
      </c>
    </row>
    <row r="5264" spans="1:4">
      <c r="A5264" t="s">
        <v>6983</v>
      </c>
      <c r="B5264" t="s">
        <v>6</v>
      </c>
      <c r="C5264" t="s">
        <v>7024</v>
      </c>
      <c r="D5264" t="s">
        <v>1710</v>
      </c>
    </row>
    <row r="5265" spans="1:4">
      <c r="A5265" t="s">
        <v>6984</v>
      </c>
      <c r="B5265" t="s">
        <v>6</v>
      </c>
      <c r="C5265" t="s">
        <v>7024</v>
      </c>
      <c r="D5265" t="s">
        <v>1711</v>
      </c>
    </row>
    <row r="5266" spans="1:4">
      <c r="A5266" t="s">
        <v>6985</v>
      </c>
      <c r="B5266" t="s">
        <v>6</v>
      </c>
      <c r="C5266" t="s">
        <v>7024</v>
      </c>
      <c r="D5266" t="s">
        <v>1712</v>
      </c>
    </row>
    <row r="5267" spans="1:4">
      <c r="A5267" t="s">
        <v>6986</v>
      </c>
      <c r="B5267" t="s">
        <v>6</v>
      </c>
      <c r="C5267" t="s">
        <v>7024</v>
      </c>
      <c r="D5267" t="s">
        <v>1713</v>
      </c>
    </row>
    <row r="5268" spans="1:4">
      <c r="A5268" t="s">
        <v>6987</v>
      </c>
      <c r="B5268" t="s">
        <v>6</v>
      </c>
      <c r="C5268" t="s">
        <v>7024</v>
      </c>
      <c r="D5268" t="s">
        <v>1714</v>
      </c>
    </row>
    <row r="5269" spans="1:4">
      <c r="A5269" t="s">
        <v>6988</v>
      </c>
      <c r="B5269" t="s">
        <v>6</v>
      </c>
      <c r="C5269" t="s">
        <v>7024</v>
      </c>
      <c r="D5269" t="s">
        <v>1715</v>
      </c>
    </row>
    <row r="5270" spans="1:4">
      <c r="A5270" t="s">
        <v>6989</v>
      </c>
      <c r="B5270" t="s">
        <v>6</v>
      </c>
      <c r="C5270" t="s">
        <v>7025</v>
      </c>
      <c r="D5270" t="s">
        <v>1702</v>
      </c>
    </row>
    <row r="5271" spans="1:4">
      <c r="A5271" t="s">
        <v>6990</v>
      </c>
      <c r="B5271" t="s">
        <v>6</v>
      </c>
      <c r="C5271" t="s">
        <v>7025</v>
      </c>
      <c r="D5271" t="s">
        <v>1705</v>
      </c>
    </row>
    <row r="5272" spans="1:4">
      <c r="A5272" t="s">
        <v>6991</v>
      </c>
      <c r="B5272" t="s">
        <v>6</v>
      </c>
      <c r="C5272" t="s">
        <v>7025</v>
      </c>
      <c r="D5272" t="s">
        <v>1706</v>
      </c>
    </row>
    <row r="5273" spans="1:4">
      <c r="A5273" t="s">
        <v>6992</v>
      </c>
      <c r="B5273" t="s">
        <v>6</v>
      </c>
      <c r="C5273" t="s">
        <v>7025</v>
      </c>
      <c r="D5273" t="s">
        <v>1707</v>
      </c>
    </row>
    <row r="5274" spans="1:4">
      <c r="A5274" t="s">
        <v>6993</v>
      </c>
      <c r="B5274" t="s">
        <v>6</v>
      </c>
      <c r="C5274" t="s">
        <v>7025</v>
      </c>
      <c r="D5274" t="s">
        <v>1708</v>
      </c>
    </row>
    <row r="5275" spans="1:4">
      <c r="A5275" t="s">
        <v>6994</v>
      </c>
      <c r="B5275" t="s">
        <v>6</v>
      </c>
      <c r="C5275" t="s">
        <v>7025</v>
      </c>
      <c r="D5275" t="s">
        <v>1709</v>
      </c>
    </row>
    <row r="5276" spans="1:4">
      <c r="A5276" t="s">
        <v>6995</v>
      </c>
      <c r="B5276" t="s">
        <v>6</v>
      </c>
      <c r="C5276" t="s">
        <v>7025</v>
      </c>
      <c r="D5276" t="s">
        <v>1710</v>
      </c>
    </row>
    <row r="5277" spans="1:4">
      <c r="A5277" t="s">
        <v>6996</v>
      </c>
      <c r="B5277" t="s">
        <v>6</v>
      </c>
      <c r="C5277" t="s">
        <v>7025</v>
      </c>
      <c r="D5277" t="s">
        <v>1711</v>
      </c>
    </row>
    <row r="5278" spans="1:4">
      <c r="A5278" t="s">
        <v>6997</v>
      </c>
      <c r="B5278" t="s">
        <v>6</v>
      </c>
      <c r="C5278" t="s">
        <v>7025</v>
      </c>
      <c r="D5278" t="s">
        <v>1712</v>
      </c>
    </row>
    <row r="5279" spans="1:4">
      <c r="A5279" t="s">
        <v>6998</v>
      </c>
      <c r="B5279" t="s">
        <v>6</v>
      </c>
      <c r="C5279" t="s">
        <v>7025</v>
      </c>
      <c r="D5279" t="s">
        <v>1713</v>
      </c>
    </row>
    <row r="5280" spans="1:4">
      <c r="A5280" t="s">
        <v>6999</v>
      </c>
      <c r="B5280" t="s">
        <v>6</v>
      </c>
      <c r="C5280" t="s">
        <v>7025</v>
      </c>
      <c r="D5280" t="s">
        <v>1714</v>
      </c>
    </row>
    <row r="5281" spans="1:4">
      <c r="A5281" t="s">
        <v>7000</v>
      </c>
      <c r="B5281" t="s">
        <v>6</v>
      </c>
      <c r="C5281" t="s">
        <v>7025</v>
      </c>
      <c r="D5281" t="s">
        <v>1715</v>
      </c>
    </row>
    <row r="5282" spans="1:4">
      <c r="A5282" t="s">
        <v>7</v>
      </c>
      <c r="B5282" t="s">
        <v>1700</v>
      </c>
      <c r="C5282" t="s">
        <v>1768</v>
      </c>
    </row>
    <row r="5283" spans="1:4">
      <c r="A5283" t="s">
        <v>8</v>
      </c>
      <c r="B5283" t="s">
        <v>1700</v>
      </c>
      <c r="C5283" t="s">
        <v>1769</v>
      </c>
    </row>
    <row r="5284" spans="1:4">
      <c r="A5284" t="s">
        <v>9</v>
      </c>
      <c r="B5284" t="s">
        <v>1700</v>
      </c>
      <c r="C5284" t="s">
        <v>1770</v>
      </c>
    </row>
    <row r="5285" spans="1:4">
      <c r="A5285" t="s">
        <v>10</v>
      </c>
      <c r="B5285" t="s">
        <v>1700</v>
      </c>
      <c r="C5285" t="s">
        <v>1771</v>
      </c>
    </row>
    <row r="5286" spans="1:4">
      <c r="A5286" t="s">
        <v>11</v>
      </c>
      <c r="B5286" t="s">
        <v>1700</v>
      </c>
      <c r="C5286" t="s">
        <v>1772</v>
      </c>
    </row>
    <row r="5287" spans="1:4">
      <c r="A5287" t="s">
        <v>12</v>
      </c>
      <c r="B5287" t="s">
        <v>12</v>
      </c>
    </row>
    <row r="5288" spans="1:4">
      <c r="A5288" t="s">
        <v>13</v>
      </c>
      <c r="B5288" t="s">
        <v>13</v>
      </c>
    </row>
    <row r="5289" spans="1:4">
      <c r="A5289" t="s">
        <v>14</v>
      </c>
      <c r="B5289" t="s">
        <v>14</v>
      </c>
    </row>
    <row r="5290" spans="1:4">
      <c r="A5290" t="s">
        <v>15</v>
      </c>
      <c r="B5290" t="s">
        <v>15</v>
      </c>
    </row>
    <row r="5291" spans="1:4">
      <c r="A5291" t="s">
        <v>16</v>
      </c>
      <c r="B5291" t="s">
        <v>16</v>
      </c>
    </row>
    <row r="5292" spans="1:4">
      <c r="A5292" t="s">
        <v>1972</v>
      </c>
      <c r="B5292" t="s">
        <v>1973</v>
      </c>
      <c r="C5292" t="s">
        <v>1752</v>
      </c>
    </row>
    <row r="5293" spans="1:4">
      <c r="A5293" t="s">
        <v>1975</v>
      </c>
      <c r="B5293" t="s">
        <v>1973</v>
      </c>
      <c r="C5293" t="s">
        <v>1753</v>
      </c>
    </row>
    <row r="5294" spans="1:4">
      <c r="A5294" t="s">
        <v>1976</v>
      </c>
      <c r="B5294" t="s">
        <v>1973</v>
      </c>
      <c r="C5294" t="s">
        <v>1754</v>
      </c>
    </row>
    <row r="5295" spans="1:4">
      <c r="A5295" t="s">
        <v>1977</v>
      </c>
      <c r="B5295" t="s">
        <v>1973</v>
      </c>
      <c r="C5295" t="s">
        <v>1755</v>
      </c>
    </row>
    <row r="5296" spans="1:4">
      <c r="A5296" t="s">
        <v>1978</v>
      </c>
      <c r="B5296" t="s">
        <v>1973</v>
      </c>
      <c r="C5296" t="s">
        <v>1756</v>
      </c>
    </row>
    <row r="5297" spans="1:4">
      <c r="A5297" t="s">
        <v>1979</v>
      </c>
      <c r="B5297" t="s">
        <v>1973</v>
      </c>
      <c r="C5297" t="s">
        <v>1757</v>
      </c>
    </row>
    <row r="5298" spans="1:4">
      <c r="A5298" t="s">
        <v>1980</v>
      </c>
      <c r="B5298" t="s">
        <v>1973</v>
      </c>
      <c r="C5298" t="s">
        <v>1758</v>
      </c>
    </row>
    <row r="5299" spans="1:4">
      <c r="A5299" t="s">
        <v>1981</v>
      </c>
      <c r="B5299" t="s">
        <v>1973</v>
      </c>
      <c r="C5299" t="s">
        <v>1759</v>
      </c>
    </row>
    <row r="5300" spans="1:4">
      <c r="A5300" t="s">
        <v>1982</v>
      </c>
      <c r="B5300" t="s">
        <v>1973</v>
      </c>
      <c r="C5300" t="s">
        <v>1760</v>
      </c>
    </row>
    <row r="5301" spans="1:4">
      <c r="A5301" t="s">
        <v>1983</v>
      </c>
      <c r="B5301" t="s">
        <v>1973</v>
      </c>
      <c r="C5301" t="s">
        <v>1761</v>
      </c>
    </row>
    <row r="5302" spans="1:4">
      <c r="A5302" t="s">
        <v>1984</v>
      </c>
      <c r="B5302" t="s">
        <v>1973</v>
      </c>
      <c r="C5302" t="s">
        <v>1762</v>
      </c>
    </row>
    <row r="5303" spans="1:4">
      <c r="A5303" t="s">
        <v>1985</v>
      </c>
      <c r="B5303" t="s">
        <v>1973</v>
      </c>
      <c r="C5303" t="s">
        <v>1763</v>
      </c>
    </row>
    <row r="5304" spans="1:4">
      <c r="A5304" t="s">
        <v>1986</v>
      </c>
      <c r="B5304" t="s">
        <v>1973</v>
      </c>
      <c r="C5304" t="s">
        <v>1764</v>
      </c>
    </row>
    <row r="5305" spans="1:4">
      <c r="A5305" t="s">
        <v>1987</v>
      </c>
      <c r="B5305" t="s">
        <v>1973</v>
      </c>
      <c r="C5305" t="s">
        <v>1765</v>
      </c>
    </row>
    <row r="5306" spans="1:4">
      <c r="A5306" t="s">
        <v>1988</v>
      </c>
      <c r="B5306" t="s">
        <v>1973</v>
      </c>
      <c r="C5306" t="s">
        <v>1766</v>
      </c>
    </row>
    <row r="5307" spans="1:4">
      <c r="A5307" t="s">
        <v>1989</v>
      </c>
      <c r="B5307" t="s">
        <v>1973</v>
      </c>
      <c r="C5307" t="s">
        <v>1767</v>
      </c>
    </row>
    <row r="5308" spans="1:4">
      <c r="A5308" t="s">
        <v>2879</v>
      </c>
      <c r="B5308" t="s">
        <v>2878</v>
      </c>
      <c r="C5308" t="s">
        <v>1768</v>
      </c>
      <c r="D5308" t="s">
        <v>1702</v>
      </c>
    </row>
    <row r="5309" spans="1:4">
      <c r="A5309" t="s">
        <v>2880</v>
      </c>
      <c r="B5309" t="s">
        <v>2878</v>
      </c>
      <c r="C5309" t="s">
        <v>1768</v>
      </c>
      <c r="D5309" t="s">
        <v>1705</v>
      </c>
    </row>
    <row r="5310" spans="1:4">
      <c r="A5310" t="s">
        <v>2881</v>
      </c>
      <c r="B5310" t="s">
        <v>2878</v>
      </c>
      <c r="C5310" t="s">
        <v>1768</v>
      </c>
      <c r="D5310" t="s">
        <v>1706</v>
      </c>
    </row>
    <row r="5311" spans="1:4">
      <c r="A5311" t="s">
        <v>2882</v>
      </c>
      <c r="B5311" t="s">
        <v>2878</v>
      </c>
      <c r="C5311" t="s">
        <v>1768</v>
      </c>
      <c r="D5311" t="s">
        <v>1707</v>
      </c>
    </row>
    <row r="5312" spans="1:4">
      <c r="A5312" t="s">
        <v>2883</v>
      </c>
      <c r="B5312" t="s">
        <v>2878</v>
      </c>
      <c r="C5312" t="s">
        <v>1768</v>
      </c>
      <c r="D5312" t="s">
        <v>1708</v>
      </c>
    </row>
    <row r="5313" spans="1:4">
      <c r="A5313" t="s">
        <v>2884</v>
      </c>
      <c r="B5313" t="s">
        <v>2878</v>
      </c>
      <c r="C5313" t="s">
        <v>1768</v>
      </c>
      <c r="D5313" t="s">
        <v>1709</v>
      </c>
    </row>
    <row r="5314" spans="1:4">
      <c r="A5314" t="s">
        <v>2885</v>
      </c>
      <c r="B5314" t="s">
        <v>2878</v>
      </c>
      <c r="C5314" t="s">
        <v>1768</v>
      </c>
      <c r="D5314" t="s">
        <v>1710</v>
      </c>
    </row>
    <row r="5315" spans="1:4">
      <c r="A5315" t="s">
        <v>2886</v>
      </c>
      <c r="B5315" t="s">
        <v>2878</v>
      </c>
      <c r="C5315" t="s">
        <v>1768</v>
      </c>
      <c r="D5315" t="s">
        <v>1711</v>
      </c>
    </row>
    <row r="5316" spans="1:4">
      <c r="A5316" t="s">
        <v>2887</v>
      </c>
      <c r="B5316" t="s">
        <v>2878</v>
      </c>
      <c r="C5316" t="s">
        <v>1768</v>
      </c>
      <c r="D5316" t="s">
        <v>1712</v>
      </c>
    </row>
    <row r="5317" spans="1:4">
      <c r="A5317" t="s">
        <v>2888</v>
      </c>
      <c r="B5317" t="s">
        <v>2878</v>
      </c>
      <c r="C5317" t="s">
        <v>1768</v>
      </c>
      <c r="D5317" t="s">
        <v>1713</v>
      </c>
    </row>
    <row r="5318" spans="1:4">
      <c r="A5318" t="s">
        <v>2889</v>
      </c>
      <c r="B5318" t="s">
        <v>2878</v>
      </c>
      <c r="C5318" t="s">
        <v>1768</v>
      </c>
      <c r="D5318" t="s">
        <v>1714</v>
      </c>
    </row>
    <row r="5319" spans="1:4">
      <c r="A5319" t="s">
        <v>2890</v>
      </c>
      <c r="B5319" t="s">
        <v>2878</v>
      </c>
      <c r="C5319" t="s">
        <v>1768</v>
      </c>
      <c r="D5319" t="s">
        <v>1715</v>
      </c>
    </row>
    <row r="5320" spans="1:4">
      <c r="A5320" t="s">
        <v>2891</v>
      </c>
      <c r="B5320" t="s">
        <v>2878</v>
      </c>
      <c r="C5320" t="s">
        <v>1769</v>
      </c>
      <c r="D5320" t="s">
        <v>1702</v>
      </c>
    </row>
    <row r="5321" spans="1:4">
      <c r="A5321" t="s">
        <v>2892</v>
      </c>
      <c r="B5321" t="s">
        <v>2878</v>
      </c>
      <c r="C5321" t="s">
        <v>1769</v>
      </c>
      <c r="D5321" t="s">
        <v>1705</v>
      </c>
    </row>
    <row r="5322" spans="1:4">
      <c r="A5322" t="s">
        <v>2893</v>
      </c>
      <c r="B5322" t="s">
        <v>2878</v>
      </c>
      <c r="C5322" t="s">
        <v>1769</v>
      </c>
      <c r="D5322" t="s">
        <v>1706</v>
      </c>
    </row>
    <row r="5323" spans="1:4">
      <c r="A5323" t="s">
        <v>2894</v>
      </c>
      <c r="B5323" t="s">
        <v>2878</v>
      </c>
      <c r="C5323" t="s">
        <v>1769</v>
      </c>
      <c r="D5323" t="s">
        <v>1707</v>
      </c>
    </row>
    <row r="5324" spans="1:4">
      <c r="A5324" t="s">
        <v>2895</v>
      </c>
      <c r="B5324" t="s">
        <v>2878</v>
      </c>
      <c r="C5324" t="s">
        <v>1769</v>
      </c>
      <c r="D5324" t="s">
        <v>1708</v>
      </c>
    </row>
    <row r="5325" spans="1:4">
      <c r="A5325" t="s">
        <v>2896</v>
      </c>
      <c r="B5325" t="s">
        <v>2878</v>
      </c>
      <c r="C5325" t="s">
        <v>1769</v>
      </c>
      <c r="D5325" t="s">
        <v>1709</v>
      </c>
    </row>
    <row r="5326" spans="1:4">
      <c r="A5326" t="s">
        <v>2897</v>
      </c>
      <c r="B5326" t="s">
        <v>2878</v>
      </c>
      <c r="C5326" t="s">
        <v>1769</v>
      </c>
      <c r="D5326" t="s">
        <v>1710</v>
      </c>
    </row>
    <row r="5327" spans="1:4">
      <c r="A5327" t="s">
        <v>2898</v>
      </c>
      <c r="B5327" t="s">
        <v>2878</v>
      </c>
      <c r="C5327" t="s">
        <v>1769</v>
      </c>
      <c r="D5327" t="s">
        <v>1711</v>
      </c>
    </row>
    <row r="5328" spans="1:4">
      <c r="A5328" t="s">
        <v>2899</v>
      </c>
      <c r="B5328" t="s">
        <v>2878</v>
      </c>
      <c r="C5328" t="s">
        <v>1769</v>
      </c>
      <c r="D5328" t="s">
        <v>1712</v>
      </c>
    </row>
    <row r="5329" spans="1:4">
      <c r="A5329" t="s">
        <v>2900</v>
      </c>
      <c r="B5329" t="s">
        <v>2878</v>
      </c>
      <c r="C5329" t="s">
        <v>1769</v>
      </c>
      <c r="D5329" t="s">
        <v>1713</v>
      </c>
    </row>
    <row r="5330" spans="1:4">
      <c r="A5330" t="s">
        <v>2901</v>
      </c>
      <c r="B5330" t="s">
        <v>2878</v>
      </c>
      <c r="C5330" t="s">
        <v>1769</v>
      </c>
      <c r="D5330" t="s">
        <v>1714</v>
      </c>
    </row>
    <row r="5331" spans="1:4">
      <c r="A5331" t="s">
        <v>2902</v>
      </c>
      <c r="B5331" t="s">
        <v>2878</v>
      </c>
      <c r="C5331" t="s">
        <v>1769</v>
      </c>
      <c r="D5331" t="s">
        <v>1715</v>
      </c>
    </row>
    <row r="5332" spans="1:4">
      <c r="A5332" t="s">
        <v>2903</v>
      </c>
      <c r="B5332" t="s">
        <v>2878</v>
      </c>
      <c r="C5332" t="s">
        <v>2975</v>
      </c>
      <c r="D5332" t="s">
        <v>1702</v>
      </c>
    </row>
    <row r="5333" spans="1:4">
      <c r="A5333" t="s">
        <v>2904</v>
      </c>
      <c r="B5333" t="s">
        <v>2878</v>
      </c>
      <c r="C5333" t="s">
        <v>2975</v>
      </c>
      <c r="D5333" t="s">
        <v>1705</v>
      </c>
    </row>
    <row r="5334" spans="1:4">
      <c r="A5334" t="s">
        <v>2905</v>
      </c>
      <c r="B5334" t="s">
        <v>2878</v>
      </c>
      <c r="C5334" t="s">
        <v>2975</v>
      </c>
      <c r="D5334" t="s">
        <v>1706</v>
      </c>
    </row>
    <row r="5335" spans="1:4">
      <c r="A5335" t="s">
        <v>2906</v>
      </c>
      <c r="B5335" t="s">
        <v>2878</v>
      </c>
      <c r="C5335" t="s">
        <v>2975</v>
      </c>
      <c r="D5335" t="s">
        <v>1707</v>
      </c>
    </row>
    <row r="5336" spans="1:4">
      <c r="A5336" t="s">
        <v>2907</v>
      </c>
      <c r="B5336" t="s">
        <v>2878</v>
      </c>
      <c r="C5336" t="s">
        <v>2975</v>
      </c>
      <c r="D5336" t="s">
        <v>1708</v>
      </c>
    </row>
    <row r="5337" spans="1:4">
      <c r="A5337" t="s">
        <v>2908</v>
      </c>
      <c r="B5337" t="s">
        <v>2878</v>
      </c>
      <c r="C5337" t="s">
        <v>2975</v>
      </c>
      <c r="D5337" t="s">
        <v>1709</v>
      </c>
    </row>
    <row r="5338" spans="1:4">
      <c r="A5338" t="s">
        <v>2909</v>
      </c>
      <c r="B5338" t="s">
        <v>2878</v>
      </c>
      <c r="C5338" t="s">
        <v>2975</v>
      </c>
      <c r="D5338" t="s">
        <v>1710</v>
      </c>
    </row>
    <row r="5339" spans="1:4">
      <c r="A5339" t="s">
        <v>2910</v>
      </c>
      <c r="B5339" t="s">
        <v>2878</v>
      </c>
      <c r="C5339" t="s">
        <v>2975</v>
      </c>
      <c r="D5339" t="s">
        <v>1711</v>
      </c>
    </row>
    <row r="5340" spans="1:4">
      <c r="A5340" t="s">
        <v>2911</v>
      </c>
      <c r="B5340" t="s">
        <v>2878</v>
      </c>
      <c r="C5340" t="s">
        <v>2975</v>
      </c>
      <c r="D5340" t="s">
        <v>1712</v>
      </c>
    </row>
    <row r="5341" spans="1:4">
      <c r="A5341" t="s">
        <v>2912</v>
      </c>
      <c r="B5341" t="s">
        <v>2878</v>
      </c>
      <c r="C5341" t="s">
        <v>2975</v>
      </c>
      <c r="D5341" t="s">
        <v>1713</v>
      </c>
    </row>
    <row r="5342" spans="1:4">
      <c r="A5342" t="s">
        <v>2913</v>
      </c>
      <c r="B5342" t="s">
        <v>2878</v>
      </c>
      <c r="C5342" t="s">
        <v>2975</v>
      </c>
      <c r="D5342" t="s">
        <v>1714</v>
      </c>
    </row>
    <row r="5343" spans="1:4">
      <c r="A5343" t="s">
        <v>2914</v>
      </c>
      <c r="B5343" t="s">
        <v>2878</v>
      </c>
      <c r="C5343" t="s">
        <v>2975</v>
      </c>
      <c r="D5343" t="s">
        <v>1715</v>
      </c>
    </row>
    <row r="5344" spans="1:4">
      <c r="A5344" t="s">
        <v>2915</v>
      </c>
      <c r="B5344" t="s">
        <v>2878</v>
      </c>
      <c r="C5344" t="s">
        <v>2976</v>
      </c>
      <c r="D5344" t="s">
        <v>1702</v>
      </c>
    </row>
    <row r="5345" spans="1:4">
      <c r="A5345" t="s">
        <v>2916</v>
      </c>
      <c r="B5345" t="s">
        <v>2878</v>
      </c>
      <c r="C5345" t="s">
        <v>2976</v>
      </c>
      <c r="D5345" t="s">
        <v>1705</v>
      </c>
    </row>
    <row r="5346" spans="1:4">
      <c r="A5346" t="s">
        <v>2917</v>
      </c>
      <c r="B5346" t="s">
        <v>2878</v>
      </c>
      <c r="C5346" t="s">
        <v>2976</v>
      </c>
      <c r="D5346" t="s">
        <v>1706</v>
      </c>
    </row>
    <row r="5347" spans="1:4">
      <c r="A5347" t="s">
        <v>2918</v>
      </c>
      <c r="B5347" t="s">
        <v>2878</v>
      </c>
      <c r="C5347" t="s">
        <v>2976</v>
      </c>
      <c r="D5347" t="s">
        <v>1707</v>
      </c>
    </row>
    <row r="5348" spans="1:4">
      <c r="A5348" t="s">
        <v>2919</v>
      </c>
      <c r="B5348" t="s">
        <v>2878</v>
      </c>
      <c r="C5348" t="s">
        <v>2976</v>
      </c>
      <c r="D5348" t="s">
        <v>1708</v>
      </c>
    </row>
    <row r="5349" spans="1:4">
      <c r="A5349" t="s">
        <v>2920</v>
      </c>
      <c r="B5349" t="s">
        <v>2878</v>
      </c>
      <c r="C5349" t="s">
        <v>2976</v>
      </c>
      <c r="D5349" t="s">
        <v>1709</v>
      </c>
    </row>
    <row r="5350" spans="1:4">
      <c r="A5350" t="s">
        <v>2921</v>
      </c>
      <c r="B5350" t="s">
        <v>2878</v>
      </c>
      <c r="C5350" t="s">
        <v>2976</v>
      </c>
      <c r="D5350" t="s">
        <v>1710</v>
      </c>
    </row>
    <row r="5351" spans="1:4">
      <c r="A5351" t="s">
        <v>2922</v>
      </c>
      <c r="B5351" t="s">
        <v>2878</v>
      </c>
      <c r="C5351" t="s">
        <v>2976</v>
      </c>
      <c r="D5351" t="s">
        <v>1711</v>
      </c>
    </row>
    <row r="5352" spans="1:4">
      <c r="A5352" t="s">
        <v>2923</v>
      </c>
      <c r="B5352" t="s">
        <v>2878</v>
      </c>
      <c r="C5352" t="s">
        <v>2976</v>
      </c>
      <c r="D5352" t="s">
        <v>1712</v>
      </c>
    </row>
    <row r="5353" spans="1:4">
      <c r="A5353" t="s">
        <v>2924</v>
      </c>
      <c r="B5353" t="s">
        <v>2878</v>
      </c>
      <c r="C5353" t="s">
        <v>2976</v>
      </c>
      <c r="D5353" t="s">
        <v>1713</v>
      </c>
    </row>
    <row r="5354" spans="1:4">
      <c r="A5354" t="s">
        <v>2925</v>
      </c>
      <c r="B5354" t="s">
        <v>2878</v>
      </c>
      <c r="C5354" t="s">
        <v>2976</v>
      </c>
      <c r="D5354" t="s">
        <v>1714</v>
      </c>
    </row>
    <row r="5355" spans="1:4">
      <c r="A5355" t="s">
        <v>2926</v>
      </c>
      <c r="B5355" t="s">
        <v>2878</v>
      </c>
      <c r="C5355" t="s">
        <v>2976</v>
      </c>
      <c r="D5355" t="s">
        <v>1715</v>
      </c>
    </row>
    <row r="5356" spans="1:4">
      <c r="A5356" t="s">
        <v>2927</v>
      </c>
      <c r="B5356" t="s">
        <v>2878</v>
      </c>
      <c r="C5356" t="s">
        <v>2977</v>
      </c>
      <c r="D5356" t="s">
        <v>1702</v>
      </c>
    </row>
    <row r="5357" spans="1:4">
      <c r="A5357" t="s">
        <v>2928</v>
      </c>
      <c r="B5357" t="s">
        <v>2878</v>
      </c>
      <c r="C5357" t="s">
        <v>2977</v>
      </c>
      <c r="D5357" t="s">
        <v>1705</v>
      </c>
    </row>
    <row r="5358" spans="1:4">
      <c r="A5358" t="s">
        <v>2929</v>
      </c>
      <c r="B5358" t="s">
        <v>2878</v>
      </c>
      <c r="C5358" t="s">
        <v>2977</v>
      </c>
      <c r="D5358" t="s">
        <v>1706</v>
      </c>
    </row>
    <row r="5359" spans="1:4">
      <c r="A5359" t="s">
        <v>2930</v>
      </c>
      <c r="B5359" t="s">
        <v>2878</v>
      </c>
      <c r="C5359" t="s">
        <v>2977</v>
      </c>
      <c r="D5359" t="s">
        <v>1707</v>
      </c>
    </row>
    <row r="5360" spans="1:4">
      <c r="A5360" t="s">
        <v>2931</v>
      </c>
      <c r="B5360" t="s">
        <v>2878</v>
      </c>
      <c r="C5360" t="s">
        <v>2977</v>
      </c>
      <c r="D5360" t="s">
        <v>1708</v>
      </c>
    </row>
    <row r="5361" spans="1:4">
      <c r="A5361" t="s">
        <v>2932</v>
      </c>
      <c r="B5361" t="s">
        <v>2878</v>
      </c>
      <c r="C5361" t="s">
        <v>2977</v>
      </c>
      <c r="D5361" t="s">
        <v>1709</v>
      </c>
    </row>
    <row r="5362" spans="1:4">
      <c r="A5362" t="s">
        <v>2933</v>
      </c>
      <c r="B5362" t="s">
        <v>2878</v>
      </c>
      <c r="C5362" t="s">
        <v>2977</v>
      </c>
      <c r="D5362" t="s">
        <v>1710</v>
      </c>
    </row>
    <row r="5363" spans="1:4">
      <c r="A5363" t="s">
        <v>2934</v>
      </c>
      <c r="B5363" t="s">
        <v>2878</v>
      </c>
      <c r="C5363" t="s">
        <v>2977</v>
      </c>
      <c r="D5363" t="s">
        <v>1711</v>
      </c>
    </row>
    <row r="5364" spans="1:4">
      <c r="A5364" t="s">
        <v>2935</v>
      </c>
      <c r="B5364" t="s">
        <v>2878</v>
      </c>
      <c r="C5364" t="s">
        <v>2977</v>
      </c>
      <c r="D5364" t="s">
        <v>1712</v>
      </c>
    </row>
    <row r="5365" spans="1:4">
      <c r="A5365" t="s">
        <v>2936</v>
      </c>
      <c r="B5365" t="s">
        <v>2878</v>
      </c>
      <c r="C5365" t="s">
        <v>2977</v>
      </c>
      <c r="D5365" t="s">
        <v>1713</v>
      </c>
    </row>
    <row r="5366" spans="1:4">
      <c r="A5366" t="s">
        <v>2937</v>
      </c>
      <c r="B5366" t="s">
        <v>2878</v>
      </c>
      <c r="C5366" t="s">
        <v>2977</v>
      </c>
      <c r="D5366" t="s">
        <v>1714</v>
      </c>
    </row>
    <row r="5367" spans="1:4">
      <c r="A5367" t="s">
        <v>2938</v>
      </c>
      <c r="B5367" t="s">
        <v>2878</v>
      </c>
      <c r="C5367" t="s">
        <v>2977</v>
      </c>
      <c r="D5367" t="s">
        <v>1715</v>
      </c>
    </row>
    <row r="5368" spans="1:4">
      <c r="A5368" t="s">
        <v>2939</v>
      </c>
      <c r="B5368" t="s">
        <v>2878</v>
      </c>
      <c r="C5368" t="s">
        <v>1770</v>
      </c>
      <c r="D5368" t="s">
        <v>1702</v>
      </c>
    </row>
    <row r="5369" spans="1:4">
      <c r="A5369" t="s">
        <v>2940</v>
      </c>
      <c r="B5369" t="s">
        <v>2878</v>
      </c>
      <c r="C5369" t="s">
        <v>1770</v>
      </c>
      <c r="D5369" t="s">
        <v>1705</v>
      </c>
    </row>
    <row r="5370" spans="1:4">
      <c r="A5370" t="s">
        <v>2941</v>
      </c>
      <c r="B5370" t="s">
        <v>2878</v>
      </c>
      <c r="C5370" t="s">
        <v>1770</v>
      </c>
      <c r="D5370" t="s">
        <v>1706</v>
      </c>
    </row>
    <row r="5371" spans="1:4">
      <c r="A5371" t="s">
        <v>2942</v>
      </c>
      <c r="B5371" t="s">
        <v>2878</v>
      </c>
      <c r="C5371" t="s">
        <v>1770</v>
      </c>
      <c r="D5371" t="s">
        <v>1707</v>
      </c>
    </row>
    <row r="5372" spans="1:4">
      <c r="A5372" t="s">
        <v>2943</v>
      </c>
      <c r="B5372" t="s">
        <v>2878</v>
      </c>
      <c r="C5372" t="s">
        <v>1770</v>
      </c>
      <c r="D5372" t="s">
        <v>1708</v>
      </c>
    </row>
    <row r="5373" spans="1:4">
      <c r="A5373" t="s">
        <v>2944</v>
      </c>
      <c r="B5373" t="s">
        <v>2878</v>
      </c>
      <c r="C5373" t="s">
        <v>1770</v>
      </c>
      <c r="D5373" t="s">
        <v>1709</v>
      </c>
    </row>
    <row r="5374" spans="1:4">
      <c r="A5374" t="s">
        <v>2945</v>
      </c>
      <c r="B5374" t="s">
        <v>2878</v>
      </c>
      <c r="C5374" t="s">
        <v>1770</v>
      </c>
      <c r="D5374" t="s">
        <v>1710</v>
      </c>
    </row>
    <row r="5375" spans="1:4">
      <c r="A5375" t="s">
        <v>2946</v>
      </c>
      <c r="B5375" t="s">
        <v>2878</v>
      </c>
      <c r="C5375" t="s">
        <v>1770</v>
      </c>
      <c r="D5375" t="s">
        <v>1711</v>
      </c>
    </row>
    <row r="5376" spans="1:4">
      <c r="A5376" t="s">
        <v>2947</v>
      </c>
      <c r="B5376" t="s">
        <v>2878</v>
      </c>
      <c r="C5376" t="s">
        <v>1770</v>
      </c>
      <c r="D5376" t="s">
        <v>1712</v>
      </c>
    </row>
    <row r="5377" spans="1:4">
      <c r="A5377" t="s">
        <v>2948</v>
      </c>
      <c r="B5377" t="s">
        <v>2878</v>
      </c>
      <c r="C5377" t="s">
        <v>1770</v>
      </c>
      <c r="D5377" t="s">
        <v>1713</v>
      </c>
    </row>
    <row r="5378" spans="1:4">
      <c r="A5378" t="s">
        <v>2949</v>
      </c>
      <c r="B5378" t="s">
        <v>2878</v>
      </c>
      <c r="C5378" t="s">
        <v>1770</v>
      </c>
      <c r="D5378" t="s">
        <v>1714</v>
      </c>
    </row>
    <row r="5379" spans="1:4">
      <c r="A5379" t="s">
        <v>2950</v>
      </c>
      <c r="B5379" t="s">
        <v>2878</v>
      </c>
      <c r="C5379" t="s">
        <v>1770</v>
      </c>
      <c r="D5379" t="s">
        <v>1715</v>
      </c>
    </row>
    <row r="5380" spans="1:4">
      <c r="A5380" t="s">
        <v>2951</v>
      </c>
      <c r="B5380" t="s">
        <v>2878</v>
      </c>
      <c r="C5380" t="s">
        <v>1771</v>
      </c>
      <c r="D5380" t="s">
        <v>1702</v>
      </c>
    </row>
    <row r="5381" spans="1:4">
      <c r="A5381" t="s">
        <v>2952</v>
      </c>
      <c r="B5381" t="s">
        <v>2878</v>
      </c>
      <c r="C5381" t="s">
        <v>1771</v>
      </c>
      <c r="D5381" t="s">
        <v>1705</v>
      </c>
    </row>
    <row r="5382" spans="1:4">
      <c r="A5382" t="s">
        <v>2953</v>
      </c>
      <c r="B5382" t="s">
        <v>2878</v>
      </c>
      <c r="C5382" t="s">
        <v>1771</v>
      </c>
      <c r="D5382" t="s">
        <v>1706</v>
      </c>
    </row>
    <row r="5383" spans="1:4">
      <c r="A5383" t="s">
        <v>2954</v>
      </c>
      <c r="B5383" t="s">
        <v>2878</v>
      </c>
      <c r="C5383" t="s">
        <v>1771</v>
      </c>
      <c r="D5383" t="s">
        <v>1707</v>
      </c>
    </row>
    <row r="5384" spans="1:4">
      <c r="A5384" t="s">
        <v>2955</v>
      </c>
      <c r="B5384" t="s">
        <v>2878</v>
      </c>
      <c r="C5384" t="s">
        <v>1771</v>
      </c>
      <c r="D5384" t="s">
        <v>1708</v>
      </c>
    </row>
    <row r="5385" spans="1:4">
      <c r="A5385" t="s">
        <v>2956</v>
      </c>
      <c r="B5385" t="s">
        <v>2878</v>
      </c>
      <c r="C5385" t="s">
        <v>1771</v>
      </c>
      <c r="D5385" t="s">
        <v>1709</v>
      </c>
    </row>
    <row r="5386" spans="1:4">
      <c r="A5386" t="s">
        <v>2957</v>
      </c>
      <c r="B5386" t="s">
        <v>2878</v>
      </c>
      <c r="C5386" t="s">
        <v>1771</v>
      </c>
      <c r="D5386" t="s">
        <v>1710</v>
      </c>
    </row>
    <row r="5387" spans="1:4">
      <c r="A5387" t="s">
        <v>2958</v>
      </c>
      <c r="B5387" t="s">
        <v>2878</v>
      </c>
      <c r="C5387" t="s">
        <v>1771</v>
      </c>
      <c r="D5387" t="s">
        <v>1711</v>
      </c>
    </row>
    <row r="5388" spans="1:4">
      <c r="A5388" t="s">
        <v>2959</v>
      </c>
      <c r="B5388" t="s">
        <v>2878</v>
      </c>
      <c r="C5388" t="s">
        <v>1771</v>
      </c>
      <c r="D5388" t="s">
        <v>1712</v>
      </c>
    </row>
    <row r="5389" spans="1:4">
      <c r="A5389" t="s">
        <v>2960</v>
      </c>
      <c r="B5389" t="s">
        <v>2878</v>
      </c>
      <c r="C5389" t="s">
        <v>1771</v>
      </c>
      <c r="D5389" t="s">
        <v>1713</v>
      </c>
    </row>
    <row r="5390" spans="1:4">
      <c r="A5390" t="s">
        <v>2961</v>
      </c>
      <c r="B5390" t="s">
        <v>2878</v>
      </c>
      <c r="C5390" t="s">
        <v>1771</v>
      </c>
      <c r="D5390" t="s">
        <v>1714</v>
      </c>
    </row>
    <row r="5391" spans="1:4">
      <c r="A5391" t="s">
        <v>2962</v>
      </c>
      <c r="B5391" t="s">
        <v>2878</v>
      </c>
      <c r="C5391" t="s">
        <v>1771</v>
      </c>
      <c r="D5391" t="s">
        <v>1715</v>
      </c>
    </row>
    <row r="5392" spans="1:4">
      <c r="A5392" t="s">
        <v>2963</v>
      </c>
      <c r="B5392" t="s">
        <v>2878</v>
      </c>
      <c r="C5392" t="s">
        <v>1772</v>
      </c>
      <c r="D5392" t="s">
        <v>1702</v>
      </c>
    </row>
    <row r="5393" spans="1:5">
      <c r="A5393" t="s">
        <v>2964</v>
      </c>
      <c r="B5393" t="s">
        <v>2878</v>
      </c>
      <c r="C5393" t="s">
        <v>1772</v>
      </c>
      <c r="D5393" t="s">
        <v>1705</v>
      </c>
    </row>
    <row r="5394" spans="1:5">
      <c r="A5394" t="s">
        <v>2965</v>
      </c>
      <c r="B5394" t="s">
        <v>2878</v>
      </c>
      <c r="C5394" t="s">
        <v>1772</v>
      </c>
      <c r="D5394" t="s">
        <v>1706</v>
      </c>
    </row>
    <row r="5395" spans="1:5">
      <c r="A5395" t="s">
        <v>2966</v>
      </c>
      <c r="B5395" t="s">
        <v>2878</v>
      </c>
      <c r="C5395" t="s">
        <v>1772</v>
      </c>
      <c r="D5395" t="s">
        <v>1707</v>
      </c>
    </row>
    <row r="5396" spans="1:5">
      <c r="A5396" t="s">
        <v>2967</v>
      </c>
      <c r="B5396" t="s">
        <v>2878</v>
      </c>
      <c r="C5396" t="s">
        <v>1772</v>
      </c>
      <c r="D5396" t="s">
        <v>1708</v>
      </c>
    </row>
    <row r="5397" spans="1:5">
      <c r="A5397" t="s">
        <v>2968</v>
      </c>
      <c r="B5397" t="s">
        <v>2878</v>
      </c>
      <c r="C5397" t="s">
        <v>1772</v>
      </c>
      <c r="D5397" t="s">
        <v>1709</v>
      </c>
    </row>
    <row r="5398" spans="1:5">
      <c r="A5398" t="s">
        <v>2969</v>
      </c>
      <c r="B5398" t="s">
        <v>2878</v>
      </c>
      <c r="C5398" t="s">
        <v>1772</v>
      </c>
      <c r="D5398" t="s">
        <v>1710</v>
      </c>
    </row>
    <row r="5399" spans="1:5">
      <c r="A5399" t="s">
        <v>2970</v>
      </c>
      <c r="B5399" t="s">
        <v>2878</v>
      </c>
      <c r="C5399" t="s">
        <v>1772</v>
      </c>
      <c r="D5399" t="s">
        <v>1711</v>
      </c>
    </row>
    <row r="5400" spans="1:5">
      <c r="A5400" t="s">
        <v>2971</v>
      </c>
      <c r="B5400" t="s">
        <v>2878</v>
      </c>
      <c r="C5400" t="s">
        <v>1772</v>
      </c>
      <c r="D5400" t="s">
        <v>1712</v>
      </c>
    </row>
    <row r="5401" spans="1:5">
      <c r="A5401" t="s">
        <v>2972</v>
      </c>
      <c r="B5401" t="s">
        <v>2878</v>
      </c>
      <c r="C5401" t="s">
        <v>1772</v>
      </c>
      <c r="D5401" t="s">
        <v>1713</v>
      </c>
    </row>
    <row r="5402" spans="1:5">
      <c r="A5402" t="s">
        <v>2973</v>
      </c>
      <c r="B5402" t="s">
        <v>2878</v>
      </c>
      <c r="C5402" t="s">
        <v>1772</v>
      </c>
      <c r="D5402" t="s">
        <v>1714</v>
      </c>
    </row>
    <row r="5403" spans="1:5">
      <c r="A5403" t="s">
        <v>2974</v>
      </c>
      <c r="B5403" t="s">
        <v>2878</v>
      </c>
      <c r="C5403" t="s">
        <v>1772</v>
      </c>
      <c r="D5403" t="s">
        <v>1715</v>
      </c>
    </row>
    <row r="5404" spans="1:5">
      <c r="A5404" t="s">
        <v>3013</v>
      </c>
      <c r="B5404" t="s">
        <v>3012</v>
      </c>
      <c r="C5404" t="s">
        <v>1721</v>
      </c>
      <c r="D5404" t="s">
        <v>3373</v>
      </c>
      <c r="E5404" t="s">
        <v>1702</v>
      </c>
    </row>
    <row r="5405" spans="1:5">
      <c r="A5405" t="s">
        <v>3014</v>
      </c>
      <c r="B5405" t="s">
        <v>3012</v>
      </c>
      <c r="C5405" t="s">
        <v>1721</v>
      </c>
      <c r="D5405" t="s">
        <v>3373</v>
      </c>
      <c r="E5405" t="s">
        <v>1705</v>
      </c>
    </row>
    <row r="5406" spans="1:5">
      <c r="A5406" t="s">
        <v>3015</v>
      </c>
      <c r="B5406" t="s">
        <v>3012</v>
      </c>
      <c r="C5406" t="s">
        <v>1721</v>
      </c>
      <c r="D5406" t="s">
        <v>3373</v>
      </c>
      <c r="E5406" t="s">
        <v>1706</v>
      </c>
    </row>
    <row r="5407" spans="1:5">
      <c r="A5407" t="s">
        <v>3016</v>
      </c>
      <c r="B5407" t="s">
        <v>3012</v>
      </c>
      <c r="C5407" t="s">
        <v>1721</v>
      </c>
      <c r="D5407" t="s">
        <v>3373</v>
      </c>
      <c r="E5407" t="s">
        <v>1707</v>
      </c>
    </row>
    <row r="5408" spans="1:5">
      <c r="A5408" t="s">
        <v>3017</v>
      </c>
      <c r="B5408" t="s">
        <v>3012</v>
      </c>
      <c r="C5408" t="s">
        <v>1721</v>
      </c>
      <c r="D5408" t="s">
        <v>3373</v>
      </c>
      <c r="E5408" t="s">
        <v>1708</v>
      </c>
    </row>
    <row r="5409" spans="1:5">
      <c r="A5409" t="s">
        <v>3018</v>
      </c>
      <c r="B5409" t="s">
        <v>3012</v>
      </c>
      <c r="C5409" t="s">
        <v>1721</v>
      </c>
      <c r="D5409" t="s">
        <v>3373</v>
      </c>
      <c r="E5409" t="s">
        <v>1709</v>
      </c>
    </row>
    <row r="5410" spans="1:5">
      <c r="A5410" t="s">
        <v>3019</v>
      </c>
      <c r="B5410" t="s">
        <v>3012</v>
      </c>
      <c r="C5410" t="s">
        <v>1721</v>
      </c>
      <c r="D5410" t="s">
        <v>3373</v>
      </c>
      <c r="E5410" t="s">
        <v>1710</v>
      </c>
    </row>
    <row r="5411" spans="1:5">
      <c r="A5411" t="s">
        <v>3020</v>
      </c>
      <c r="B5411" t="s">
        <v>3012</v>
      </c>
      <c r="C5411" t="s">
        <v>1721</v>
      </c>
      <c r="D5411" t="s">
        <v>3373</v>
      </c>
      <c r="E5411" t="s">
        <v>1711</v>
      </c>
    </row>
    <row r="5412" spans="1:5">
      <c r="A5412" t="s">
        <v>3021</v>
      </c>
      <c r="B5412" t="s">
        <v>3012</v>
      </c>
      <c r="C5412" t="s">
        <v>1721</v>
      </c>
      <c r="D5412" t="s">
        <v>3373</v>
      </c>
      <c r="E5412" t="s">
        <v>1712</v>
      </c>
    </row>
    <row r="5413" spans="1:5">
      <c r="A5413" t="s">
        <v>3022</v>
      </c>
      <c r="B5413" t="s">
        <v>3012</v>
      </c>
      <c r="C5413" t="s">
        <v>1721</v>
      </c>
      <c r="D5413" t="s">
        <v>3373</v>
      </c>
      <c r="E5413" t="s">
        <v>1713</v>
      </c>
    </row>
    <row r="5414" spans="1:5">
      <c r="A5414" t="s">
        <v>3023</v>
      </c>
      <c r="B5414" t="s">
        <v>3012</v>
      </c>
      <c r="C5414" t="s">
        <v>1721</v>
      </c>
      <c r="D5414" t="s">
        <v>3373</v>
      </c>
      <c r="E5414" t="s">
        <v>1714</v>
      </c>
    </row>
    <row r="5415" spans="1:5">
      <c r="A5415" t="s">
        <v>3024</v>
      </c>
      <c r="B5415" t="s">
        <v>3012</v>
      </c>
      <c r="C5415" t="s">
        <v>1721</v>
      </c>
      <c r="D5415" t="s">
        <v>3373</v>
      </c>
      <c r="E5415" t="s">
        <v>1715</v>
      </c>
    </row>
    <row r="5416" spans="1:5">
      <c r="A5416" t="s">
        <v>3025</v>
      </c>
      <c r="B5416" t="s">
        <v>3012</v>
      </c>
      <c r="C5416" t="s">
        <v>1721</v>
      </c>
      <c r="D5416" t="s">
        <v>3374</v>
      </c>
      <c r="E5416" t="s">
        <v>1702</v>
      </c>
    </row>
    <row r="5417" spans="1:5">
      <c r="A5417" t="s">
        <v>3026</v>
      </c>
      <c r="B5417" t="s">
        <v>3012</v>
      </c>
      <c r="C5417" t="s">
        <v>1721</v>
      </c>
      <c r="D5417" t="s">
        <v>3374</v>
      </c>
      <c r="E5417" t="s">
        <v>1705</v>
      </c>
    </row>
    <row r="5418" spans="1:5">
      <c r="A5418" t="s">
        <v>3027</v>
      </c>
      <c r="B5418" t="s">
        <v>3012</v>
      </c>
      <c r="C5418" t="s">
        <v>1721</v>
      </c>
      <c r="D5418" t="s">
        <v>3374</v>
      </c>
      <c r="E5418" t="s">
        <v>1706</v>
      </c>
    </row>
    <row r="5419" spans="1:5">
      <c r="A5419" t="s">
        <v>3028</v>
      </c>
      <c r="B5419" t="s">
        <v>3012</v>
      </c>
      <c r="C5419" t="s">
        <v>1721</v>
      </c>
      <c r="D5419" t="s">
        <v>3374</v>
      </c>
      <c r="E5419" t="s">
        <v>1707</v>
      </c>
    </row>
    <row r="5420" spans="1:5">
      <c r="A5420" t="s">
        <v>3029</v>
      </c>
      <c r="B5420" t="s">
        <v>3012</v>
      </c>
      <c r="C5420" t="s">
        <v>1721</v>
      </c>
      <c r="D5420" t="s">
        <v>3374</v>
      </c>
      <c r="E5420" t="s">
        <v>1708</v>
      </c>
    </row>
    <row r="5421" spans="1:5">
      <c r="A5421" t="s">
        <v>3030</v>
      </c>
      <c r="B5421" t="s">
        <v>3012</v>
      </c>
      <c r="C5421" t="s">
        <v>1721</v>
      </c>
      <c r="D5421" t="s">
        <v>3374</v>
      </c>
      <c r="E5421" t="s">
        <v>1709</v>
      </c>
    </row>
    <row r="5422" spans="1:5">
      <c r="A5422" t="s">
        <v>3031</v>
      </c>
      <c r="B5422" t="s">
        <v>3012</v>
      </c>
      <c r="C5422" t="s">
        <v>1721</v>
      </c>
      <c r="D5422" t="s">
        <v>3374</v>
      </c>
      <c r="E5422" t="s">
        <v>1710</v>
      </c>
    </row>
    <row r="5423" spans="1:5">
      <c r="A5423" t="s">
        <v>3032</v>
      </c>
      <c r="B5423" t="s">
        <v>3012</v>
      </c>
      <c r="C5423" t="s">
        <v>1721</v>
      </c>
      <c r="D5423" t="s">
        <v>3374</v>
      </c>
      <c r="E5423" t="s">
        <v>1711</v>
      </c>
    </row>
    <row r="5424" spans="1:5">
      <c r="A5424" t="s">
        <v>3033</v>
      </c>
      <c r="B5424" t="s">
        <v>3012</v>
      </c>
      <c r="C5424" t="s">
        <v>1721</v>
      </c>
      <c r="D5424" t="s">
        <v>3374</v>
      </c>
      <c r="E5424" t="s">
        <v>1712</v>
      </c>
    </row>
    <row r="5425" spans="1:5">
      <c r="A5425" t="s">
        <v>3034</v>
      </c>
      <c r="B5425" t="s">
        <v>3012</v>
      </c>
      <c r="C5425" t="s">
        <v>1721</v>
      </c>
      <c r="D5425" t="s">
        <v>3374</v>
      </c>
      <c r="E5425" t="s">
        <v>1713</v>
      </c>
    </row>
    <row r="5426" spans="1:5">
      <c r="A5426" t="s">
        <v>3035</v>
      </c>
      <c r="B5426" t="s">
        <v>3012</v>
      </c>
      <c r="C5426" t="s">
        <v>1721</v>
      </c>
      <c r="D5426" t="s">
        <v>3374</v>
      </c>
      <c r="E5426" t="s">
        <v>1714</v>
      </c>
    </row>
    <row r="5427" spans="1:5">
      <c r="A5427" t="s">
        <v>3036</v>
      </c>
      <c r="B5427" t="s">
        <v>3012</v>
      </c>
      <c r="C5427" t="s">
        <v>1721</v>
      </c>
      <c r="D5427" t="s">
        <v>3374</v>
      </c>
      <c r="E5427" t="s">
        <v>1715</v>
      </c>
    </row>
    <row r="5428" spans="1:5">
      <c r="A5428" t="s">
        <v>3037</v>
      </c>
      <c r="B5428" t="s">
        <v>3012</v>
      </c>
      <c r="C5428" t="s">
        <v>1721</v>
      </c>
      <c r="D5428" t="s">
        <v>3375</v>
      </c>
      <c r="E5428" t="s">
        <v>1702</v>
      </c>
    </row>
    <row r="5429" spans="1:5">
      <c r="A5429" t="s">
        <v>3038</v>
      </c>
      <c r="B5429" t="s">
        <v>3012</v>
      </c>
      <c r="C5429" t="s">
        <v>1721</v>
      </c>
      <c r="D5429" t="s">
        <v>3375</v>
      </c>
      <c r="E5429" t="s">
        <v>1705</v>
      </c>
    </row>
    <row r="5430" spans="1:5">
      <c r="A5430" t="s">
        <v>3039</v>
      </c>
      <c r="B5430" t="s">
        <v>3012</v>
      </c>
      <c r="C5430" t="s">
        <v>1721</v>
      </c>
      <c r="D5430" t="s">
        <v>3375</v>
      </c>
      <c r="E5430" t="s">
        <v>1706</v>
      </c>
    </row>
    <row r="5431" spans="1:5">
      <c r="A5431" t="s">
        <v>3040</v>
      </c>
      <c r="B5431" t="s">
        <v>3012</v>
      </c>
      <c r="C5431" t="s">
        <v>1721</v>
      </c>
      <c r="D5431" t="s">
        <v>3375</v>
      </c>
      <c r="E5431" t="s">
        <v>1707</v>
      </c>
    </row>
    <row r="5432" spans="1:5">
      <c r="A5432" t="s">
        <v>3041</v>
      </c>
      <c r="B5432" t="s">
        <v>3012</v>
      </c>
      <c r="C5432" t="s">
        <v>1721</v>
      </c>
      <c r="D5432" t="s">
        <v>3375</v>
      </c>
      <c r="E5432" t="s">
        <v>1708</v>
      </c>
    </row>
    <row r="5433" spans="1:5">
      <c r="A5433" t="s">
        <v>3042</v>
      </c>
      <c r="B5433" t="s">
        <v>3012</v>
      </c>
      <c r="C5433" t="s">
        <v>1721</v>
      </c>
      <c r="D5433" t="s">
        <v>3375</v>
      </c>
      <c r="E5433" t="s">
        <v>1709</v>
      </c>
    </row>
    <row r="5434" spans="1:5">
      <c r="A5434" t="s">
        <v>3043</v>
      </c>
      <c r="B5434" t="s">
        <v>3012</v>
      </c>
      <c r="C5434" t="s">
        <v>1721</v>
      </c>
      <c r="D5434" t="s">
        <v>3375</v>
      </c>
      <c r="E5434" t="s">
        <v>1710</v>
      </c>
    </row>
    <row r="5435" spans="1:5">
      <c r="A5435" t="s">
        <v>3044</v>
      </c>
      <c r="B5435" t="s">
        <v>3012</v>
      </c>
      <c r="C5435" t="s">
        <v>1721</v>
      </c>
      <c r="D5435" t="s">
        <v>3375</v>
      </c>
      <c r="E5435" t="s">
        <v>1711</v>
      </c>
    </row>
    <row r="5436" spans="1:5">
      <c r="A5436" t="s">
        <v>3045</v>
      </c>
      <c r="B5436" t="s">
        <v>3012</v>
      </c>
      <c r="C5436" t="s">
        <v>1721</v>
      </c>
      <c r="D5436" t="s">
        <v>3375</v>
      </c>
      <c r="E5436" t="s">
        <v>1712</v>
      </c>
    </row>
    <row r="5437" spans="1:5">
      <c r="A5437" t="s">
        <v>3046</v>
      </c>
      <c r="B5437" t="s">
        <v>3012</v>
      </c>
      <c r="C5437" t="s">
        <v>1721</v>
      </c>
      <c r="D5437" t="s">
        <v>3375</v>
      </c>
      <c r="E5437" t="s">
        <v>1713</v>
      </c>
    </row>
    <row r="5438" spans="1:5">
      <c r="A5438" t="s">
        <v>3047</v>
      </c>
      <c r="B5438" t="s">
        <v>3012</v>
      </c>
      <c r="C5438" t="s">
        <v>1721</v>
      </c>
      <c r="D5438" t="s">
        <v>3375</v>
      </c>
      <c r="E5438" t="s">
        <v>1714</v>
      </c>
    </row>
    <row r="5439" spans="1:5">
      <c r="A5439" t="s">
        <v>3048</v>
      </c>
      <c r="B5439" t="s">
        <v>3012</v>
      </c>
      <c r="C5439" t="s">
        <v>1721</v>
      </c>
      <c r="D5439" t="s">
        <v>3375</v>
      </c>
      <c r="E5439" t="s">
        <v>1715</v>
      </c>
    </row>
    <row r="5440" spans="1:5">
      <c r="A5440" t="s">
        <v>3049</v>
      </c>
      <c r="B5440" t="s">
        <v>3012</v>
      </c>
      <c r="C5440" t="s">
        <v>1721</v>
      </c>
      <c r="D5440" t="s">
        <v>3376</v>
      </c>
      <c r="E5440" t="s">
        <v>1702</v>
      </c>
    </row>
    <row r="5441" spans="1:5">
      <c r="A5441" t="s">
        <v>3050</v>
      </c>
      <c r="B5441" t="s">
        <v>3012</v>
      </c>
      <c r="C5441" t="s">
        <v>1721</v>
      </c>
      <c r="D5441" t="s">
        <v>3376</v>
      </c>
      <c r="E5441" t="s">
        <v>1705</v>
      </c>
    </row>
    <row r="5442" spans="1:5">
      <c r="A5442" t="s">
        <v>3051</v>
      </c>
      <c r="B5442" t="s">
        <v>3012</v>
      </c>
      <c r="C5442" t="s">
        <v>1721</v>
      </c>
      <c r="D5442" t="s">
        <v>3376</v>
      </c>
      <c r="E5442" t="s">
        <v>1706</v>
      </c>
    </row>
    <row r="5443" spans="1:5">
      <c r="A5443" t="s">
        <v>3052</v>
      </c>
      <c r="B5443" t="s">
        <v>3012</v>
      </c>
      <c r="C5443" t="s">
        <v>1721</v>
      </c>
      <c r="D5443" t="s">
        <v>3376</v>
      </c>
      <c r="E5443" t="s">
        <v>1707</v>
      </c>
    </row>
    <row r="5444" spans="1:5">
      <c r="A5444" t="s">
        <v>3053</v>
      </c>
      <c r="B5444" t="s">
        <v>3012</v>
      </c>
      <c r="C5444" t="s">
        <v>1721</v>
      </c>
      <c r="D5444" t="s">
        <v>3376</v>
      </c>
      <c r="E5444" t="s">
        <v>1708</v>
      </c>
    </row>
    <row r="5445" spans="1:5">
      <c r="A5445" t="s">
        <v>3054</v>
      </c>
      <c r="B5445" t="s">
        <v>3012</v>
      </c>
      <c r="C5445" t="s">
        <v>1721</v>
      </c>
      <c r="D5445" t="s">
        <v>3376</v>
      </c>
      <c r="E5445" t="s">
        <v>1709</v>
      </c>
    </row>
    <row r="5446" spans="1:5">
      <c r="A5446" t="s">
        <v>3055</v>
      </c>
      <c r="B5446" t="s">
        <v>3012</v>
      </c>
      <c r="C5446" t="s">
        <v>1721</v>
      </c>
      <c r="D5446" t="s">
        <v>3376</v>
      </c>
      <c r="E5446" t="s">
        <v>1710</v>
      </c>
    </row>
    <row r="5447" spans="1:5">
      <c r="A5447" t="s">
        <v>3056</v>
      </c>
      <c r="B5447" t="s">
        <v>3012</v>
      </c>
      <c r="C5447" t="s">
        <v>1721</v>
      </c>
      <c r="D5447" t="s">
        <v>3376</v>
      </c>
      <c r="E5447" t="s">
        <v>1711</v>
      </c>
    </row>
    <row r="5448" spans="1:5">
      <c r="A5448" t="s">
        <v>3057</v>
      </c>
      <c r="B5448" t="s">
        <v>3012</v>
      </c>
      <c r="C5448" t="s">
        <v>1721</v>
      </c>
      <c r="D5448" t="s">
        <v>3376</v>
      </c>
      <c r="E5448" t="s">
        <v>1712</v>
      </c>
    </row>
    <row r="5449" spans="1:5">
      <c r="A5449" t="s">
        <v>3058</v>
      </c>
      <c r="B5449" t="s">
        <v>3012</v>
      </c>
      <c r="C5449" t="s">
        <v>1721</v>
      </c>
      <c r="D5449" t="s">
        <v>3376</v>
      </c>
      <c r="E5449" t="s">
        <v>1713</v>
      </c>
    </row>
    <row r="5450" spans="1:5">
      <c r="A5450" t="s">
        <v>3059</v>
      </c>
      <c r="B5450" t="s">
        <v>3012</v>
      </c>
      <c r="C5450" t="s">
        <v>1721</v>
      </c>
      <c r="D5450" t="s">
        <v>3376</v>
      </c>
      <c r="E5450" t="s">
        <v>1714</v>
      </c>
    </row>
    <row r="5451" spans="1:5">
      <c r="A5451" t="s">
        <v>3060</v>
      </c>
      <c r="B5451" t="s">
        <v>3012</v>
      </c>
      <c r="C5451" t="s">
        <v>1721</v>
      </c>
      <c r="D5451" t="s">
        <v>3376</v>
      </c>
      <c r="E5451" t="s">
        <v>1715</v>
      </c>
    </row>
    <row r="5452" spans="1:5">
      <c r="A5452" t="s">
        <v>3061</v>
      </c>
      <c r="B5452" t="s">
        <v>3012</v>
      </c>
      <c r="C5452" t="s">
        <v>1721</v>
      </c>
      <c r="D5452" t="s">
        <v>3377</v>
      </c>
      <c r="E5452" t="s">
        <v>1702</v>
      </c>
    </row>
    <row r="5453" spans="1:5">
      <c r="A5453" t="s">
        <v>3062</v>
      </c>
      <c r="B5453" t="s">
        <v>3012</v>
      </c>
      <c r="C5453" t="s">
        <v>1721</v>
      </c>
      <c r="D5453" t="s">
        <v>3377</v>
      </c>
      <c r="E5453" t="s">
        <v>1705</v>
      </c>
    </row>
    <row r="5454" spans="1:5">
      <c r="A5454" t="s">
        <v>3063</v>
      </c>
      <c r="B5454" t="s">
        <v>3012</v>
      </c>
      <c r="C5454" t="s">
        <v>1721</v>
      </c>
      <c r="D5454" t="s">
        <v>3377</v>
      </c>
      <c r="E5454" t="s">
        <v>1706</v>
      </c>
    </row>
    <row r="5455" spans="1:5">
      <c r="A5455" t="s">
        <v>3064</v>
      </c>
      <c r="B5455" t="s">
        <v>3012</v>
      </c>
      <c r="C5455" t="s">
        <v>1721</v>
      </c>
      <c r="D5455" t="s">
        <v>3377</v>
      </c>
      <c r="E5455" t="s">
        <v>1707</v>
      </c>
    </row>
    <row r="5456" spans="1:5">
      <c r="A5456" t="s">
        <v>3065</v>
      </c>
      <c r="B5456" t="s">
        <v>3012</v>
      </c>
      <c r="C5456" t="s">
        <v>1721</v>
      </c>
      <c r="D5456" t="s">
        <v>3377</v>
      </c>
      <c r="E5456" t="s">
        <v>1708</v>
      </c>
    </row>
    <row r="5457" spans="1:5">
      <c r="A5457" t="s">
        <v>3066</v>
      </c>
      <c r="B5457" t="s">
        <v>3012</v>
      </c>
      <c r="C5457" t="s">
        <v>1721</v>
      </c>
      <c r="D5457" t="s">
        <v>3377</v>
      </c>
      <c r="E5457" t="s">
        <v>1709</v>
      </c>
    </row>
    <row r="5458" spans="1:5">
      <c r="A5458" t="s">
        <v>3067</v>
      </c>
      <c r="B5458" t="s">
        <v>3012</v>
      </c>
      <c r="C5458" t="s">
        <v>1721</v>
      </c>
      <c r="D5458" t="s">
        <v>3377</v>
      </c>
      <c r="E5458" t="s">
        <v>1710</v>
      </c>
    </row>
    <row r="5459" spans="1:5">
      <c r="A5459" t="s">
        <v>3068</v>
      </c>
      <c r="B5459" t="s">
        <v>3012</v>
      </c>
      <c r="C5459" t="s">
        <v>1721</v>
      </c>
      <c r="D5459" t="s">
        <v>3377</v>
      </c>
      <c r="E5459" t="s">
        <v>1711</v>
      </c>
    </row>
    <row r="5460" spans="1:5">
      <c r="A5460" t="s">
        <v>3069</v>
      </c>
      <c r="B5460" t="s">
        <v>3012</v>
      </c>
      <c r="C5460" t="s">
        <v>1721</v>
      </c>
      <c r="D5460" t="s">
        <v>3377</v>
      </c>
      <c r="E5460" t="s">
        <v>1712</v>
      </c>
    </row>
    <row r="5461" spans="1:5">
      <c r="A5461" t="s">
        <v>3070</v>
      </c>
      <c r="B5461" t="s">
        <v>3012</v>
      </c>
      <c r="C5461" t="s">
        <v>1721</v>
      </c>
      <c r="D5461" t="s">
        <v>3377</v>
      </c>
      <c r="E5461" t="s">
        <v>1713</v>
      </c>
    </row>
    <row r="5462" spans="1:5">
      <c r="A5462" t="s">
        <v>3071</v>
      </c>
      <c r="B5462" t="s">
        <v>3012</v>
      </c>
      <c r="C5462" t="s">
        <v>1721</v>
      </c>
      <c r="D5462" t="s">
        <v>3377</v>
      </c>
      <c r="E5462" t="s">
        <v>1714</v>
      </c>
    </row>
    <row r="5463" spans="1:5">
      <c r="A5463" t="s">
        <v>3072</v>
      </c>
      <c r="B5463" t="s">
        <v>3012</v>
      </c>
      <c r="C5463" t="s">
        <v>1721</v>
      </c>
      <c r="D5463" t="s">
        <v>3377</v>
      </c>
      <c r="E5463" t="s">
        <v>1715</v>
      </c>
    </row>
    <row r="5464" spans="1:5">
      <c r="A5464" t="s">
        <v>3073</v>
      </c>
      <c r="B5464" t="s">
        <v>3012</v>
      </c>
      <c r="C5464" t="s">
        <v>1721</v>
      </c>
      <c r="D5464" t="s">
        <v>3378</v>
      </c>
      <c r="E5464" t="s">
        <v>1702</v>
      </c>
    </row>
    <row r="5465" spans="1:5">
      <c r="A5465" t="s">
        <v>3074</v>
      </c>
      <c r="B5465" t="s">
        <v>3012</v>
      </c>
      <c r="C5465" t="s">
        <v>1721</v>
      </c>
      <c r="D5465" t="s">
        <v>3378</v>
      </c>
      <c r="E5465" t="s">
        <v>1705</v>
      </c>
    </row>
    <row r="5466" spans="1:5">
      <c r="A5466" t="s">
        <v>3075</v>
      </c>
      <c r="B5466" t="s">
        <v>3012</v>
      </c>
      <c r="C5466" t="s">
        <v>1721</v>
      </c>
      <c r="D5466" t="s">
        <v>3378</v>
      </c>
      <c r="E5466" t="s">
        <v>1706</v>
      </c>
    </row>
    <row r="5467" spans="1:5">
      <c r="A5467" t="s">
        <v>3076</v>
      </c>
      <c r="B5467" t="s">
        <v>3012</v>
      </c>
      <c r="C5467" t="s">
        <v>1721</v>
      </c>
      <c r="D5467" t="s">
        <v>3378</v>
      </c>
      <c r="E5467" t="s">
        <v>1707</v>
      </c>
    </row>
    <row r="5468" spans="1:5">
      <c r="A5468" t="s">
        <v>3077</v>
      </c>
      <c r="B5468" t="s">
        <v>3012</v>
      </c>
      <c r="C5468" t="s">
        <v>1721</v>
      </c>
      <c r="D5468" t="s">
        <v>3378</v>
      </c>
      <c r="E5468" t="s">
        <v>1708</v>
      </c>
    </row>
    <row r="5469" spans="1:5">
      <c r="A5469" t="s">
        <v>3078</v>
      </c>
      <c r="B5469" t="s">
        <v>3012</v>
      </c>
      <c r="C5469" t="s">
        <v>1721</v>
      </c>
      <c r="D5469" t="s">
        <v>3378</v>
      </c>
      <c r="E5469" t="s">
        <v>1709</v>
      </c>
    </row>
    <row r="5470" spans="1:5">
      <c r="A5470" t="s">
        <v>3079</v>
      </c>
      <c r="B5470" t="s">
        <v>3012</v>
      </c>
      <c r="C5470" t="s">
        <v>1721</v>
      </c>
      <c r="D5470" t="s">
        <v>3378</v>
      </c>
      <c r="E5470" t="s">
        <v>1710</v>
      </c>
    </row>
    <row r="5471" spans="1:5">
      <c r="A5471" t="s">
        <v>3080</v>
      </c>
      <c r="B5471" t="s">
        <v>3012</v>
      </c>
      <c r="C5471" t="s">
        <v>1721</v>
      </c>
      <c r="D5471" t="s">
        <v>3378</v>
      </c>
      <c r="E5471" t="s">
        <v>1711</v>
      </c>
    </row>
    <row r="5472" spans="1:5">
      <c r="A5472" t="s">
        <v>3081</v>
      </c>
      <c r="B5472" t="s">
        <v>3012</v>
      </c>
      <c r="C5472" t="s">
        <v>1721</v>
      </c>
      <c r="D5472" t="s">
        <v>3378</v>
      </c>
      <c r="E5472" t="s">
        <v>1712</v>
      </c>
    </row>
    <row r="5473" spans="1:5">
      <c r="A5473" t="s">
        <v>3082</v>
      </c>
      <c r="B5473" t="s">
        <v>3012</v>
      </c>
      <c r="C5473" t="s">
        <v>1721</v>
      </c>
      <c r="D5473" t="s">
        <v>3378</v>
      </c>
      <c r="E5473" t="s">
        <v>1713</v>
      </c>
    </row>
    <row r="5474" spans="1:5">
      <c r="A5474" t="s">
        <v>3083</v>
      </c>
      <c r="B5474" t="s">
        <v>3012</v>
      </c>
      <c r="C5474" t="s">
        <v>1721</v>
      </c>
      <c r="D5474" t="s">
        <v>3378</v>
      </c>
      <c r="E5474" t="s">
        <v>1714</v>
      </c>
    </row>
    <row r="5475" spans="1:5">
      <c r="A5475" t="s">
        <v>3084</v>
      </c>
      <c r="B5475" t="s">
        <v>3012</v>
      </c>
      <c r="C5475" t="s">
        <v>1721</v>
      </c>
      <c r="D5475" t="s">
        <v>3378</v>
      </c>
      <c r="E5475" t="s">
        <v>1715</v>
      </c>
    </row>
    <row r="5476" spans="1:5">
      <c r="A5476" t="s">
        <v>3085</v>
      </c>
      <c r="B5476" t="s">
        <v>3012</v>
      </c>
      <c r="C5476" t="s">
        <v>1721</v>
      </c>
      <c r="D5476" t="s">
        <v>3379</v>
      </c>
      <c r="E5476" t="s">
        <v>1702</v>
      </c>
    </row>
    <row r="5477" spans="1:5">
      <c r="A5477" t="s">
        <v>3086</v>
      </c>
      <c r="B5477" t="s">
        <v>3012</v>
      </c>
      <c r="C5477" t="s">
        <v>1721</v>
      </c>
      <c r="D5477" t="s">
        <v>3379</v>
      </c>
      <c r="E5477" t="s">
        <v>1705</v>
      </c>
    </row>
    <row r="5478" spans="1:5">
      <c r="A5478" t="s">
        <v>3087</v>
      </c>
      <c r="B5478" t="s">
        <v>3012</v>
      </c>
      <c r="C5478" t="s">
        <v>1721</v>
      </c>
      <c r="D5478" t="s">
        <v>3379</v>
      </c>
      <c r="E5478" t="s">
        <v>1706</v>
      </c>
    </row>
    <row r="5479" spans="1:5">
      <c r="A5479" t="s">
        <v>3088</v>
      </c>
      <c r="B5479" t="s">
        <v>3012</v>
      </c>
      <c r="C5479" t="s">
        <v>1721</v>
      </c>
      <c r="D5479" t="s">
        <v>3379</v>
      </c>
      <c r="E5479" t="s">
        <v>1707</v>
      </c>
    </row>
    <row r="5480" spans="1:5">
      <c r="A5480" t="s">
        <v>3089</v>
      </c>
      <c r="B5480" t="s">
        <v>3012</v>
      </c>
      <c r="C5480" t="s">
        <v>1721</v>
      </c>
      <c r="D5480" t="s">
        <v>3379</v>
      </c>
      <c r="E5480" t="s">
        <v>1708</v>
      </c>
    </row>
    <row r="5481" spans="1:5">
      <c r="A5481" t="s">
        <v>3090</v>
      </c>
      <c r="B5481" t="s">
        <v>3012</v>
      </c>
      <c r="C5481" t="s">
        <v>1721</v>
      </c>
      <c r="D5481" t="s">
        <v>3379</v>
      </c>
      <c r="E5481" t="s">
        <v>1709</v>
      </c>
    </row>
    <row r="5482" spans="1:5">
      <c r="A5482" t="s">
        <v>3091</v>
      </c>
      <c r="B5482" t="s">
        <v>3012</v>
      </c>
      <c r="C5482" t="s">
        <v>1721</v>
      </c>
      <c r="D5482" t="s">
        <v>3379</v>
      </c>
      <c r="E5482" t="s">
        <v>1710</v>
      </c>
    </row>
    <row r="5483" spans="1:5">
      <c r="A5483" t="s">
        <v>3092</v>
      </c>
      <c r="B5483" t="s">
        <v>3012</v>
      </c>
      <c r="C5483" t="s">
        <v>1721</v>
      </c>
      <c r="D5483" t="s">
        <v>3379</v>
      </c>
      <c r="E5483" t="s">
        <v>1711</v>
      </c>
    </row>
    <row r="5484" spans="1:5">
      <c r="A5484" t="s">
        <v>3093</v>
      </c>
      <c r="B5484" t="s">
        <v>3012</v>
      </c>
      <c r="C5484" t="s">
        <v>1721</v>
      </c>
      <c r="D5484" t="s">
        <v>3379</v>
      </c>
      <c r="E5484" t="s">
        <v>1712</v>
      </c>
    </row>
    <row r="5485" spans="1:5">
      <c r="A5485" t="s">
        <v>3094</v>
      </c>
      <c r="B5485" t="s">
        <v>3012</v>
      </c>
      <c r="C5485" t="s">
        <v>1721</v>
      </c>
      <c r="D5485" t="s">
        <v>3379</v>
      </c>
      <c r="E5485" t="s">
        <v>1713</v>
      </c>
    </row>
    <row r="5486" spans="1:5">
      <c r="A5486" t="s">
        <v>3095</v>
      </c>
      <c r="B5486" t="s">
        <v>3012</v>
      </c>
      <c r="C5486" t="s">
        <v>1721</v>
      </c>
      <c r="D5486" t="s">
        <v>3379</v>
      </c>
      <c r="E5486" t="s">
        <v>1714</v>
      </c>
    </row>
    <row r="5487" spans="1:5">
      <c r="A5487" t="s">
        <v>3096</v>
      </c>
      <c r="B5487" t="s">
        <v>3012</v>
      </c>
      <c r="C5487" t="s">
        <v>1721</v>
      </c>
      <c r="D5487" t="s">
        <v>3379</v>
      </c>
      <c r="E5487" t="s">
        <v>1715</v>
      </c>
    </row>
    <row r="5488" spans="1:5">
      <c r="A5488" t="s">
        <v>3097</v>
      </c>
      <c r="B5488" t="s">
        <v>3012</v>
      </c>
      <c r="C5488" t="s">
        <v>1721</v>
      </c>
      <c r="D5488" t="s">
        <v>3380</v>
      </c>
      <c r="E5488" t="s">
        <v>1702</v>
      </c>
    </row>
    <row r="5489" spans="1:5">
      <c r="A5489" t="s">
        <v>3098</v>
      </c>
      <c r="B5489" t="s">
        <v>3012</v>
      </c>
      <c r="C5489" t="s">
        <v>1721</v>
      </c>
      <c r="D5489" t="s">
        <v>3380</v>
      </c>
      <c r="E5489" t="s">
        <v>1705</v>
      </c>
    </row>
    <row r="5490" spans="1:5">
      <c r="A5490" t="s">
        <v>3099</v>
      </c>
      <c r="B5490" t="s">
        <v>3012</v>
      </c>
      <c r="C5490" t="s">
        <v>1721</v>
      </c>
      <c r="D5490" t="s">
        <v>3380</v>
      </c>
      <c r="E5490" t="s">
        <v>1706</v>
      </c>
    </row>
    <row r="5491" spans="1:5">
      <c r="A5491" t="s">
        <v>3100</v>
      </c>
      <c r="B5491" t="s">
        <v>3012</v>
      </c>
      <c r="C5491" t="s">
        <v>1721</v>
      </c>
      <c r="D5491" t="s">
        <v>3380</v>
      </c>
      <c r="E5491" t="s">
        <v>1707</v>
      </c>
    </row>
    <row r="5492" spans="1:5">
      <c r="A5492" t="s">
        <v>3101</v>
      </c>
      <c r="B5492" t="s">
        <v>3012</v>
      </c>
      <c r="C5492" t="s">
        <v>1721</v>
      </c>
      <c r="D5492" t="s">
        <v>3380</v>
      </c>
      <c r="E5492" t="s">
        <v>1708</v>
      </c>
    </row>
    <row r="5493" spans="1:5">
      <c r="A5493" t="s">
        <v>3102</v>
      </c>
      <c r="B5493" t="s">
        <v>3012</v>
      </c>
      <c r="C5493" t="s">
        <v>1721</v>
      </c>
      <c r="D5493" t="s">
        <v>3380</v>
      </c>
      <c r="E5493" t="s">
        <v>1709</v>
      </c>
    </row>
    <row r="5494" spans="1:5">
      <c r="A5494" t="s">
        <v>3103</v>
      </c>
      <c r="B5494" t="s">
        <v>3012</v>
      </c>
      <c r="C5494" t="s">
        <v>1721</v>
      </c>
      <c r="D5494" t="s">
        <v>3380</v>
      </c>
      <c r="E5494" t="s">
        <v>1710</v>
      </c>
    </row>
    <row r="5495" spans="1:5">
      <c r="A5495" t="s">
        <v>3104</v>
      </c>
      <c r="B5495" t="s">
        <v>3012</v>
      </c>
      <c r="C5495" t="s">
        <v>1721</v>
      </c>
      <c r="D5495" t="s">
        <v>3380</v>
      </c>
      <c r="E5495" t="s">
        <v>1711</v>
      </c>
    </row>
    <row r="5496" spans="1:5">
      <c r="A5496" t="s">
        <v>3105</v>
      </c>
      <c r="B5496" t="s">
        <v>3012</v>
      </c>
      <c r="C5496" t="s">
        <v>1721</v>
      </c>
      <c r="D5496" t="s">
        <v>3380</v>
      </c>
      <c r="E5496" t="s">
        <v>1712</v>
      </c>
    </row>
    <row r="5497" spans="1:5">
      <c r="A5497" t="s">
        <v>3106</v>
      </c>
      <c r="B5497" t="s">
        <v>3012</v>
      </c>
      <c r="C5497" t="s">
        <v>1721</v>
      </c>
      <c r="D5497" t="s">
        <v>3380</v>
      </c>
      <c r="E5497" t="s">
        <v>1713</v>
      </c>
    </row>
    <row r="5498" spans="1:5">
      <c r="A5498" t="s">
        <v>3107</v>
      </c>
      <c r="B5498" t="s">
        <v>3012</v>
      </c>
      <c r="C5498" t="s">
        <v>1721</v>
      </c>
      <c r="D5498" t="s">
        <v>3380</v>
      </c>
      <c r="E5498" t="s">
        <v>1714</v>
      </c>
    </row>
    <row r="5499" spans="1:5">
      <c r="A5499" t="s">
        <v>3108</v>
      </c>
      <c r="B5499" t="s">
        <v>3012</v>
      </c>
      <c r="C5499" t="s">
        <v>1721</v>
      </c>
      <c r="D5499" t="s">
        <v>3380</v>
      </c>
      <c r="E5499" t="s">
        <v>1715</v>
      </c>
    </row>
    <row r="5500" spans="1:5">
      <c r="A5500" t="s">
        <v>3109</v>
      </c>
      <c r="B5500" t="s">
        <v>3012</v>
      </c>
      <c r="C5500" t="s">
        <v>1721</v>
      </c>
      <c r="D5500" t="s">
        <v>3381</v>
      </c>
      <c r="E5500" t="s">
        <v>1702</v>
      </c>
    </row>
    <row r="5501" spans="1:5">
      <c r="A5501" t="s">
        <v>3110</v>
      </c>
      <c r="B5501" t="s">
        <v>3012</v>
      </c>
      <c r="C5501" t="s">
        <v>1721</v>
      </c>
      <c r="D5501" t="s">
        <v>3381</v>
      </c>
      <c r="E5501" t="s">
        <v>1705</v>
      </c>
    </row>
    <row r="5502" spans="1:5">
      <c r="A5502" t="s">
        <v>3111</v>
      </c>
      <c r="B5502" t="s">
        <v>3012</v>
      </c>
      <c r="C5502" t="s">
        <v>1721</v>
      </c>
      <c r="D5502" t="s">
        <v>3381</v>
      </c>
      <c r="E5502" t="s">
        <v>1706</v>
      </c>
    </row>
    <row r="5503" spans="1:5">
      <c r="A5503" t="s">
        <v>3112</v>
      </c>
      <c r="B5503" t="s">
        <v>3012</v>
      </c>
      <c r="C5503" t="s">
        <v>1721</v>
      </c>
      <c r="D5503" t="s">
        <v>3381</v>
      </c>
      <c r="E5503" t="s">
        <v>1707</v>
      </c>
    </row>
    <row r="5504" spans="1:5">
      <c r="A5504" t="s">
        <v>3113</v>
      </c>
      <c r="B5504" t="s">
        <v>3012</v>
      </c>
      <c r="C5504" t="s">
        <v>1721</v>
      </c>
      <c r="D5504" t="s">
        <v>3381</v>
      </c>
      <c r="E5504" t="s">
        <v>1708</v>
      </c>
    </row>
    <row r="5505" spans="1:5">
      <c r="A5505" t="s">
        <v>3114</v>
      </c>
      <c r="B5505" t="s">
        <v>3012</v>
      </c>
      <c r="C5505" t="s">
        <v>1721</v>
      </c>
      <c r="D5505" t="s">
        <v>3381</v>
      </c>
      <c r="E5505" t="s">
        <v>1709</v>
      </c>
    </row>
    <row r="5506" spans="1:5">
      <c r="A5506" t="s">
        <v>3115</v>
      </c>
      <c r="B5506" t="s">
        <v>3012</v>
      </c>
      <c r="C5506" t="s">
        <v>1721</v>
      </c>
      <c r="D5506" t="s">
        <v>3381</v>
      </c>
      <c r="E5506" t="s">
        <v>1710</v>
      </c>
    </row>
    <row r="5507" spans="1:5">
      <c r="A5507" t="s">
        <v>3116</v>
      </c>
      <c r="B5507" t="s">
        <v>3012</v>
      </c>
      <c r="C5507" t="s">
        <v>1721</v>
      </c>
      <c r="D5507" t="s">
        <v>3381</v>
      </c>
      <c r="E5507" t="s">
        <v>1711</v>
      </c>
    </row>
    <row r="5508" spans="1:5">
      <c r="A5508" t="s">
        <v>3117</v>
      </c>
      <c r="B5508" t="s">
        <v>3012</v>
      </c>
      <c r="C5508" t="s">
        <v>1721</v>
      </c>
      <c r="D5508" t="s">
        <v>3381</v>
      </c>
      <c r="E5508" t="s">
        <v>1712</v>
      </c>
    </row>
    <row r="5509" spans="1:5">
      <c r="A5509" t="s">
        <v>3118</v>
      </c>
      <c r="B5509" t="s">
        <v>3012</v>
      </c>
      <c r="C5509" t="s">
        <v>1721</v>
      </c>
      <c r="D5509" t="s">
        <v>3381</v>
      </c>
      <c r="E5509" t="s">
        <v>1713</v>
      </c>
    </row>
    <row r="5510" spans="1:5">
      <c r="A5510" t="s">
        <v>3119</v>
      </c>
      <c r="B5510" t="s">
        <v>3012</v>
      </c>
      <c r="C5510" t="s">
        <v>1721</v>
      </c>
      <c r="D5510" t="s">
        <v>3381</v>
      </c>
      <c r="E5510" t="s">
        <v>1714</v>
      </c>
    </row>
    <row r="5511" spans="1:5">
      <c r="A5511" t="s">
        <v>3120</v>
      </c>
      <c r="B5511" t="s">
        <v>3012</v>
      </c>
      <c r="C5511" t="s">
        <v>1721</v>
      </c>
      <c r="D5511" t="s">
        <v>3381</v>
      </c>
      <c r="E5511" t="s">
        <v>1715</v>
      </c>
    </row>
    <row r="5512" spans="1:5">
      <c r="A5512" t="s">
        <v>3121</v>
      </c>
      <c r="B5512" t="s">
        <v>3012</v>
      </c>
      <c r="C5512" t="s">
        <v>1721</v>
      </c>
      <c r="D5512" t="s">
        <v>3382</v>
      </c>
      <c r="E5512" t="s">
        <v>1702</v>
      </c>
    </row>
    <row r="5513" spans="1:5">
      <c r="A5513" t="s">
        <v>3122</v>
      </c>
      <c r="B5513" t="s">
        <v>3012</v>
      </c>
      <c r="C5513" t="s">
        <v>1721</v>
      </c>
      <c r="D5513" t="s">
        <v>3382</v>
      </c>
      <c r="E5513" t="s">
        <v>1705</v>
      </c>
    </row>
    <row r="5514" spans="1:5">
      <c r="A5514" t="s">
        <v>3123</v>
      </c>
      <c r="B5514" t="s">
        <v>3012</v>
      </c>
      <c r="C5514" t="s">
        <v>1721</v>
      </c>
      <c r="D5514" t="s">
        <v>3382</v>
      </c>
      <c r="E5514" t="s">
        <v>1706</v>
      </c>
    </row>
    <row r="5515" spans="1:5">
      <c r="A5515" t="s">
        <v>3124</v>
      </c>
      <c r="B5515" t="s">
        <v>3012</v>
      </c>
      <c r="C5515" t="s">
        <v>1721</v>
      </c>
      <c r="D5515" t="s">
        <v>3382</v>
      </c>
      <c r="E5515" t="s">
        <v>1707</v>
      </c>
    </row>
    <row r="5516" spans="1:5">
      <c r="A5516" t="s">
        <v>3125</v>
      </c>
      <c r="B5516" t="s">
        <v>3012</v>
      </c>
      <c r="C5516" t="s">
        <v>1721</v>
      </c>
      <c r="D5516" t="s">
        <v>3382</v>
      </c>
      <c r="E5516" t="s">
        <v>1708</v>
      </c>
    </row>
    <row r="5517" spans="1:5">
      <c r="A5517" t="s">
        <v>3126</v>
      </c>
      <c r="B5517" t="s">
        <v>3012</v>
      </c>
      <c r="C5517" t="s">
        <v>1721</v>
      </c>
      <c r="D5517" t="s">
        <v>3382</v>
      </c>
      <c r="E5517" t="s">
        <v>1709</v>
      </c>
    </row>
    <row r="5518" spans="1:5">
      <c r="A5518" t="s">
        <v>3127</v>
      </c>
      <c r="B5518" t="s">
        <v>3012</v>
      </c>
      <c r="C5518" t="s">
        <v>1721</v>
      </c>
      <c r="D5518" t="s">
        <v>3382</v>
      </c>
      <c r="E5518" t="s">
        <v>1710</v>
      </c>
    </row>
    <row r="5519" spans="1:5">
      <c r="A5519" t="s">
        <v>3128</v>
      </c>
      <c r="B5519" t="s">
        <v>3012</v>
      </c>
      <c r="C5519" t="s">
        <v>1721</v>
      </c>
      <c r="D5519" t="s">
        <v>3382</v>
      </c>
      <c r="E5519" t="s">
        <v>1711</v>
      </c>
    </row>
    <row r="5520" spans="1:5">
      <c r="A5520" t="s">
        <v>3129</v>
      </c>
      <c r="B5520" t="s">
        <v>3012</v>
      </c>
      <c r="C5520" t="s">
        <v>1721</v>
      </c>
      <c r="D5520" t="s">
        <v>3382</v>
      </c>
      <c r="E5520" t="s">
        <v>1712</v>
      </c>
    </row>
    <row r="5521" spans="1:5">
      <c r="A5521" t="s">
        <v>3130</v>
      </c>
      <c r="B5521" t="s">
        <v>3012</v>
      </c>
      <c r="C5521" t="s">
        <v>1721</v>
      </c>
      <c r="D5521" t="s">
        <v>3382</v>
      </c>
      <c r="E5521" t="s">
        <v>1713</v>
      </c>
    </row>
    <row r="5522" spans="1:5">
      <c r="A5522" t="s">
        <v>3131</v>
      </c>
      <c r="B5522" t="s">
        <v>3012</v>
      </c>
      <c r="C5522" t="s">
        <v>1721</v>
      </c>
      <c r="D5522" t="s">
        <v>3382</v>
      </c>
      <c r="E5522" t="s">
        <v>1714</v>
      </c>
    </row>
    <row r="5523" spans="1:5">
      <c r="A5523" t="s">
        <v>3132</v>
      </c>
      <c r="B5523" t="s">
        <v>3012</v>
      </c>
      <c r="C5523" t="s">
        <v>1721</v>
      </c>
      <c r="D5523" t="s">
        <v>3382</v>
      </c>
      <c r="E5523" t="s">
        <v>1715</v>
      </c>
    </row>
    <row r="5524" spans="1:5">
      <c r="A5524" t="s">
        <v>3133</v>
      </c>
      <c r="B5524" t="s">
        <v>3012</v>
      </c>
      <c r="C5524" t="s">
        <v>1722</v>
      </c>
      <c r="D5524" t="s">
        <v>3373</v>
      </c>
      <c r="E5524" t="s">
        <v>1702</v>
      </c>
    </row>
    <row r="5525" spans="1:5">
      <c r="A5525" t="s">
        <v>3134</v>
      </c>
      <c r="B5525" t="s">
        <v>3012</v>
      </c>
      <c r="C5525" t="s">
        <v>1722</v>
      </c>
      <c r="D5525" t="s">
        <v>3373</v>
      </c>
      <c r="E5525" t="s">
        <v>1705</v>
      </c>
    </row>
    <row r="5526" spans="1:5">
      <c r="A5526" t="s">
        <v>3135</v>
      </c>
      <c r="B5526" t="s">
        <v>3012</v>
      </c>
      <c r="C5526" t="s">
        <v>1722</v>
      </c>
      <c r="D5526" t="s">
        <v>3373</v>
      </c>
      <c r="E5526" t="s">
        <v>1706</v>
      </c>
    </row>
    <row r="5527" spans="1:5">
      <c r="A5527" t="s">
        <v>3136</v>
      </c>
      <c r="B5527" t="s">
        <v>3012</v>
      </c>
      <c r="C5527" t="s">
        <v>1722</v>
      </c>
      <c r="D5527" t="s">
        <v>3373</v>
      </c>
      <c r="E5527" t="s">
        <v>1707</v>
      </c>
    </row>
    <row r="5528" spans="1:5">
      <c r="A5528" t="s">
        <v>3137</v>
      </c>
      <c r="B5528" t="s">
        <v>3012</v>
      </c>
      <c r="C5528" t="s">
        <v>1722</v>
      </c>
      <c r="D5528" t="s">
        <v>3373</v>
      </c>
      <c r="E5528" t="s">
        <v>1708</v>
      </c>
    </row>
    <row r="5529" spans="1:5">
      <c r="A5529" t="s">
        <v>3138</v>
      </c>
      <c r="B5529" t="s">
        <v>3012</v>
      </c>
      <c r="C5529" t="s">
        <v>1722</v>
      </c>
      <c r="D5529" t="s">
        <v>3373</v>
      </c>
      <c r="E5529" t="s">
        <v>1709</v>
      </c>
    </row>
    <row r="5530" spans="1:5">
      <c r="A5530" t="s">
        <v>3139</v>
      </c>
      <c r="B5530" t="s">
        <v>3012</v>
      </c>
      <c r="C5530" t="s">
        <v>1722</v>
      </c>
      <c r="D5530" t="s">
        <v>3373</v>
      </c>
      <c r="E5530" t="s">
        <v>1710</v>
      </c>
    </row>
    <row r="5531" spans="1:5">
      <c r="A5531" t="s">
        <v>3140</v>
      </c>
      <c r="B5531" t="s">
        <v>3012</v>
      </c>
      <c r="C5531" t="s">
        <v>1722</v>
      </c>
      <c r="D5531" t="s">
        <v>3373</v>
      </c>
      <c r="E5531" t="s">
        <v>1711</v>
      </c>
    </row>
    <row r="5532" spans="1:5">
      <c r="A5532" t="s">
        <v>3141</v>
      </c>
      <c r="B5532" t="s">
        <v>3012</v>
      </c>
      <c r="C5532" t="s">
        <v>1722</v>
      </c>
      <c r="D5532" t="s">
        <v>3373</v>
      </c>
      <c r="E5532" t="s">
        <v>1712</v>
      </c>
    </row>
    <row r="5533" spans="1:5">
      <c r="A5533" t="s">
        <v>3142</v>
      </c>
      <c r="B5533" t="s">
        <v>3012</v>
      </c>
      <c r="C5533" t="s">
        <v>1722</v>
      </c>
      <c r="D5533" t="s">
        <v>3373</v>
      </c>
      <c r="E5533" t="s">
        <v>1713</v>
      </c>
    </row>
    <row r="5534" spans="1:5">
      <c r="A5534" t="s">
        <v>3143</v>
      </c>
      <c r="B5534" t="s">
        <v>3012</v>
      </c>
      <c r="C5534" t="s">
        <v>1722</v>
      </c>
      <c r="D5534" t="s">
        <v>3373</v>
      </c>
      <c r="E5534" t="s">
        <v>1714</v>
      </c>
    </row>
    <row r="5535" spans="1:5">
      <c r="A5535" t="s">
        <v>3144</v>
      </c>
      <c r="B5535" t="s">
        <v>3012</v>
      </c>
      <c r="C5535" t="s">
        <v>1722</v>
      </c>
      <c r="D5535" t="s">
        <v>3373</v>
      </c>
      <c r="E5535" t="s">
        <v>1715</v>
      </c>
    </row>
    <row r="5536" spans="1:5">
      <c r="A5536" t="s">
        <v>3145</v>
      </c>
      <c r="B5536" t="s">
        <v>3012</v>
      </c>
      <c r="C5536" t="s">
        <v>1722</v>
      </c>
      <c r="D5536" t="s">
        <v>3374</v>
      </c>
      <c r="E5536" t="s">
        <v>1702</v>
      </c>
    </row>
    <row r="5537" spans="1:5">
      <c r="A5537" t="s">
        <v>3146</v>
      </c>
      <c r="B5537" t="s">
        <v>3012</v>
      </c>
      <c r="C5537" t="s">
        <v>1722</v>
      </c>
      <c r="D5537" t="s">
        <v>3374</v>
      </c>
      <c r="E5537" t="s">
        <v>1705</v>
      </c>
    </row>
    <row r="5538" spans="1:5">
      <c r="A5538" t="s">
        <v>3147</v>
      </c>
      <c r="B5538" t="s">
        <v>3012</v>
      </c>
      <c r="C5538" t="s">
        <v>1722</v>
      </c>
      <c r="D5538" t="s">
        <v>3374</v>
      </c>
      <c r="E5538" t="s">
        <v>1706</v>
      </c>
    </row>
    <row r="5539" spans="1:5">
      <c r="A5539" t="s">
        <v>3148</v>
      </c>
      <c r="B5539" t="s">
        <v>3012</v>
      </c>
      <c r="C5539" t="s">
        <v>1722</v>
      </c>
      <c r="D5539" t="s">
        <v>3374</v>
      </c>
      <c r="E5539" t="s">
        <v>1707</v>
      </c>
    </row>
    <row r="5540" spans="1:5">
      <c r="A5540" t="s">
        <v>3149</v>
      </c>
      <c r="B5540" t="s">
        <v>3012</v>
      </c>
      <c r="C5540" t="s">
        <v>1722</v>
      </c>
      <c r="D5540" t="s">
        <v>3374</v>
      </c>
      <c r="E5540" t="s">
        <v>1708</v>
      </c>
    </row>
    <row r="5541" spans="1:5">
      <c r="A5541" t="s">
        <v>3150</v>
      </c>
      <c r="B5541" t="s">
        <v>3012</v>
      </c>
      <c r="C5541" t="s">
        <v>1722</v>
      </c>
      <c r="D5541" t="s">
        <v>3374</v>
      </c>
      <c r="E5541" t="s">
        <v>1709</v>
      </c>
    </row>
    <row r="5542" spans="1:5">
      <c r="A5542" t="s">
        <v>3151</v>
      </c>
      <c r="B5542" t="s">
        <v>3012</v>
      </c>
      <c r="C5542" t="s">
        <v>1722</v>
      </c>
      <c r="D5542" t="s">
        <v>3374</v>
      </c>
      <c r="E5542" t="s">
        <v>1710</v>
      </c>
    </row>
    <row r="5543" spans="1:5">
      <c r="A5543" t="s">
        <v>3152</v>
      </c>
      <c r="B5543" t="s">
        <v>3012</v>
      </c>
      <c r="C5543" t="s">
        <v>1722</v>
      </c>
      <c r="D5543" t="s">
        <v>3374</v>
      </c>
      <c r="E5543" t="s">
        <v>1711</v>
      </c>
    </row>
    <row r="5544" spans="1:5">
      <c r="A5544" t="s">
        <v>3153</v>
      </c>
      <c r="B5544" t="s">
        <v>3012</v>
      </c>
      <c r="C5544" t="s">
        <v>1722</v>
      </c>
      <c r="D5544" t="s">
        <v>3374</v>
      </c>
      <c r="E5544" t="s">
        <v>1712</v>
      </c>
    </row>
    <row r="5545" spans="1:5">
      <c r="A5545" t="s">
        <v>3154</v>
      </c>
      <c r="B5545" t="s">
        <v>3012</v>
      </c>
      <c r="C5545" t="s">
        <v>1722</v>
      </c>
      <c r="D5545" t="s">
        <v>3374</v>
      </c>
      <c r="E5545" t="s">
        <v>1713</v>
      </c>
    </row>
    <row r="5546" spans="1:5">
      <c r="A5546" t="s">
        <v>3155</v>
      </c>
      <c r="B5546" t="s">
        <v>3012</v>
      </c>
      <c r="C5546" t="s">
        <v>1722</v>
      </c>
      <c r="D5546" t="s">
        <v>3374</v>
      </c>
      <c r="E5546" t="s">
        <v>1714</v>
      </c>
    </row>
    <row r="5547" spans="1:5">
      <c r="A5547" t="s">
        <v>3156</v>
      </c>
      <c r="B5547" t="s">
        <v>3012</v>
      </c>
      <c r="C5547" t="s">
        <v>1722</v>
      </c>
      <c r="D5547" t="s">
        <v>3374</v>
      </c>
      <c r="E5547" t="s">
        <v>1715</v>
      </c>
    </row>
    <row r="5548" spans="1:5">
      <c r="A5548" t="s">
        <v>3157</v>
      </c>
      <c r="B5548" t="s">
        <v>3012</v>
      </c>
      <c r="C5548" t="s">
        <v>1722</v>
      </c>
      <c r="D5548" t="s">
        <v>3375</v>
      </c>
      <c r="E5548" t="s">
        <v>1702</v>
      </c>
    </row>
    <row r="5549" spans="1:5">
      <c r="A5549" t="s">
        <v>3158</v>
      </c>
      <c r="B5549" t="s">
        <v>3012</v>
      </c>
      <c r="C5549" t="s">
        <v>1722</v>
      </c>
      <c r="D5549" t="s">
        <v>3375</v>
      </c>
      <c r="E5549" t="s">
        <v>1705</v>
      </c>
    </row>
    <row r="5550" spans="1:5">
      <c r="A5550" t="s">
        <v>3159</v>
      </c>
      <c r="B5550" t="s">
        <v>3012</v>
      </c>
      <c r="C5550" t="s">
        <v>1722</v>
      </c>
      <c r="D5550" t="s">
        <v>3375</v>
      </c>
      <c r="E5550" t="s">
        <v>1706</v>
      </c>
    </row>
    <row r="5551" spans="1:5">
      <c r="A5551" t="s">
        <v>3160</v>
      </c>
      <c r="B5551" t="s">
        <v>3012</v>
      </c>
      <c r="C5551" t="s">
        <v>1722</v>
      </c>
      <c r="D5551" t="s">
        <v>3375</v>
      </c>
      <c r="E5551" t="s">
        <v>1707</v>
      </c>
    </row>
    <row r="5552" spans="1:5">
      <c r="A5552" t="s">
        <v>3161</v>
      </c>
      <c r="B5552" t="s">
        <v>3012</v>
      </c>
      <c r="C5552" t="s">
        <v>1722</v>
      </c>
      <c r="D5552" t="s">
        <v>3375</v>
      </c>
      <c r="E5552" t="s">
        <v>1708</v>
      </c>
    </row>
    <row r="5553" spans="1:5">
      <c r="A5553" t="s">
        <v>3162</v>
      </c>
      <c r="B5553" t="s">
        <v>3012</v>
      </c>
      <c r="C5553" t="s">
        <v>1722</v>
      </c>
      <c r="D5553" t="s">
        <v>3375</v>
      </c>
      <c r="E5553" t="s">
        <v>1709</v>
      </c>
    </row>
    <row r="5554" spans="1:5">
      <c r="A5554" t="s">
        <v>3163</v>
      </c>
      <c r="B5554" t="s">
        <v>3012</v>
      </c>
      <c r="C5554" t="s">
        <v>1722</v>
      </c>
      <c r="D5554" t="s">
        <v>3375</v>
      </c>
      <c r="E5554" t="s">
        <v>1710</v>
      </c>
    </row>
    <row r="5555" spans="1:5">
      <c r="A5555" t="s">
        <v>3164</v>
      </c>
      <c r="B5555" t="s">
        <v>3012</v>
      </c>
      <c r="C5555" t="s">
        <v>1722</v>
      </c>
      <c r="D5555" t="s">
        <v>3375</v>
      </c>
      <c r="E5555" t="s">
        <v>1711</v>
      </c>
    </row>
    <row r="5556" spans="1:5">
      <c r="A5556" t="s">
        <v>3165</v>
      </c>
      <c r="B5556" t="s">
        <v>3012</v>
      </c>
      <c r="C5556" t="s">
        <v>1722</v>
      </c>
      <c r="D5556" t="s">
        <v>3375</v>
      </c>
      <c r="E5556" t="s">
        <v>1712</v>
      </c>
    </row>
    <row r="5557" spans="1:5">
      <c r="A5557" t="s">
        <v>3166</v>
      </c>
      <c r="B5557" t="s">
        <v>3012</v>
      </c>
      <c r="C5557" t="s">
        <v>1722</v>
      </c>
      <c r="D5557" t="s">
        <v>3375</v>
      </c>
      <c r="E5557" t="s">
        <v>1713</v>
      </c>
    </row>
    <row r="5558" spans="1:5">
      <c r="A5558" t="s">
        <v>3167</v>
      </c>
      <c r="B5558" t="s">
        <v>3012</v>
      </c>
      <c r="C5558" t="s">
        <v>1722</v>
      </c>
      <c r="D5558" t="s">
        <v>3375</v>
      </c>
      <c r="E5558" t="s">
        <v>1714</v>
      </c>
    </row>
    <row r="5559" spans="1:5">
      <c r="A5559" t="s">
        <v>3168</v>
      </c>
      <c r="B5559" t="s">
        <v>3012</v>
      </c>
      <c r="C5559" t="s">
        <v>1722</v>
      </c>
      <c r="D5559" t="s">
        <v>3375</v>
      </c>
      <c r="E5559" t="s">
        <v>1715</v>
      </c>
    </row>
    <row r="5560" spans="1:5">
      <c r="A5560" t="s">
        <v>3169</v>
      </c>
      <c r="B5560" t="s">
        <v>3012</v>
      </c>
      <c r="C5560" t="s">
        <v>1722</v>
      </c>
      <c r="D5560" t="s">
        <v>3376</v>
      </c>
      <c r="E5560" t="s">
        <v>1702</v>
      </c>
    </row>
    <row r="5561" spans="1:5">
      <c r="A5561" t="s">
        <v>3170</v>
      </c>
      <c r="B5561" t="s">
        <v>3012</v>
      </c>
      <c r="C5561" t="s">
        <v>1722</v>
      </c>
      <c r="D5561" t="s">
        <v>3376</v>
      </c>
      <c r="E5561" t="s">
        <v>1705</v>
      </c>
    </row>
    <row r="5562" spans="1:5">
      <c r="A5562" t="s">
        <v>3171</v>
      </c>
      <c r="B5562" t="s">
        <v>3012</v>
      </c>
      <c r="C5562" t="s">
        <v>1722</v>
      </c>
      <c r="D5562" t="s">
        <v>3376</v>
      </c>
      <c r="E5562" t="s">
        <v>1706</v>
      </c>
    </row>
    <row r="5563" spans="1:5">
      <c r="A5563" t="s">
        <v>3172</v>
      </c>
      <c r="B5563" t="s">
        <v>3012</v>
      </c>
      <c r="C5563" t="s">
        <v>1722</v>
      </c>
      <c r="D5563" t="s">
        <v>3376</v>
      </c>
      <c r="E5563" t="s">
        <v>1707</v>
      </c>
    </row>
    <row r="5564" spans="1:5">
      <c r="A5564" t="s">
        <v>3173</v>
      </c>
      <c r="B5564" t="s">
        <v>3012</v>
      </c>
      <c r="C5564" t="s">
        <v>1722</v>
      </c>
      <c r="D5564" t="s">
        <v>3376</v>
      </c>
      <c r="E5564" t="s">
        <v>1708</v>
      </c>
    </row>
    <row r="5565" spans="1:5">
      <c r="A5565" t="s">
        <v>3174</v>
      </c>
      <c r="B5565" t="s">
        <v>3012</v>
      </c>
      <c r="C5565" t="s">
        <v>1722</v>
      </c>
      <c r="D5565" t="s">
        <v>3376</v>
      </c>
      <c r="E5565" t="s">
        <v>1709</v>
      </c>
    </row>
    <row r="5566" spans="1:5">
      <c r="A5566" t="s">
        <v>3175</v>
      </c>
      <c r="B5566" t="s">
        <v>3012</v>
      </c>
      <c r="C5566" t="s">
        <v>1722</v>
      </c>
      <c r="D5566" t="s">
        <v>3376</v>
      </c>
      <c r="E5566" t="s">
        <v>1710</v>
      </c>
    </row>
    <row r="5567" spans="1:5">
      <c r="A5567" t="s">
        <v>3176</v>
      </c>
      <c r="B5567" t="s">
        <v>3012</v>
      </c>
      <c r="C5567" t="s">
        <v>1722</v>
      </c>
      <c r="D5567" t="s">
        <v>3376</v>
      </c>
      <c r="E5567" t="s">
        <v>1711</v>
      </c>
    </row>
    <row r="5568" spans="1:5">
      <c r="A5568" t="s">
        <v>3177</v>
      </c>
      <c r="B5568" t="s">
        <v>3012</v>
      </c>
      <c r="C5568" t="s">
        <v>1722</v>
      </c>
      <c r="D5568" t="s">
        <v>3376</v>
      </c>
      <c r="E5568" t="s">
        <v>1712</v>
      </c>
    </row>
    <row r="5569" spans="1:5">
      <c r="A5569" t="s">
        <v>3178</v>
      </c>
      <c r="B5569" t="s">
        <v>3012</v>
      </c>
      <c r="C5569" t="s">
        <v>1722</v>
      </c>
      <c r="D5569" t="s">
        <v>3376</v>
      </c>
      <c r="E5569" t="s">
        <v>1713</v>
      </c>
    </row>
    <row r="5570" spans="1:5">
      <c r="A5570" t="s">
        <v>3179</v>
      </c>
      <c r="B5570" t="s">
        <v>3012</v>
      </c>
      <c r="C5570" t="s">
        <v>1722</v>
      </c>
      <c r="D5570" t="s">
        <v>3376</v>
      </c>
      <c r="E5570" t="s">
        <v>1714</v>
      </c>
    </row>
    <row r="5571" spans="1:5">
      <c r="A5571" t="s">
        <v>3180</v>
      </c>
      <c r="B5571" t="s">
        <v>3012</v>
      </c>
      <c r="C5571" t="s">
        <v>1722</v>
      </c>
      <c r="D5571" t="s">
        <v>3376</v>
      </c>
      <c r="E5571" t="s">
        <v>1715</v>
      </c>
    </row>
    <row r="5572" spans="1:5">
      <c r="A5572" t="s">
        <v>3181</v>
      </c>
      <c r="B5572" t="s">
        <v>3012</v>
      </c>
      <c r="C5572" t="s">
        <v>1722</v>
      </c>
      <c r="D5572" t="s">
        <v>3377</v>
      </c>
      <c r="E5572" t="s">
        <v>1702</v>
      </c>
    </row>
    <row r="5573" spans="1:5">
      <c r="A5573" t="s">
        <v>3182</v>
      </c>
      <c r="B5573" t="s">
        <v>3012</v>
      </c>
      <c r="C5573" t="s">
        <v>1722</v>
      </c>
      <c r="D5573" t="s">
        <v>3377</v>
      </c>
      <c r="E5573" t="s">
        <v>1705</v>
      </c>
    </row>
    <row r="5574" spans="1:5">
      <c r="A5574" t="s">
        <v>3183</v>
      </c>
      <c r="B5574" t="s">
        <v>3012</v>
      </c>
      <c r="C5574" t="s">
        <v>1722</v>
      </c>
      <c r="D5574" t="s">
        <v>3377</v>
      </c>
      <c r="E5574" t="s">
        <v>1706</v>
      </c>
    </row>
    <row r="5575" spans="1:5">
      <c r="A5575" t="s">
        <v>3184</v>
      </c>
      <c r="B5575" t="s">
        <v>3012</v>
      </c>
      <c r="C5575" t="s">
        <v>1722</v>
      </c>
      <c r="D5575" t="s">
        <v>3377</v>
      </c>
      <c r="E5575" t="s">
        <v>1707</v>
      </c>
    </row>
    <row r="5576" spans="1:5">
      <c r="A5576" t="s">
        <v>3185</v>
      </c>
      <c r="B5576" t="s">
        <v>3012</v>
      </c>
      <c r="C5576" t="s">
        <v>1722</v>
      </c>
      <c r="D5576" t="s">
        <v>3377</v>
      </c>
      <c r="E5576" t="s">
        <v>1708</v>
      </c>
    </row>
    <row r="5577" spans="1:5">
      <c r="A5577" t="s">
        <v>3186</v>
      </c>
      <c r="B5577" t="s">
        <v>3012</v>
      </c>
      <c r="C5577" t="s">
        <v>1722</v>
      </c>
      <c r="D5577" t="s">
        <v>3377</v>
      </c>
      <c r="E5577" t="s">
        <v>1709</v>
      </c>
    </row>
    <row r="5578" spans="1:5">
      <c r="A5578" t="s">
        <v>3187</v>
      </c>
      <c r="B5578" t="s">
        <v>3012</v>
      </c>
      <c r="C5578" t="s">
        <v>1722</v>
      </c>
      <c r="D5578" t="s">
        <v>3377</v>
      </c>
      <c r="E5578" t="s">
        <v>1710</v>
      </c>
    </row>
    <row r="5579" spans="1:5">
      <c r="A5579" t="s">
        <v>3188</v>
      </c>
      <c r="B5579" t="s">
        <v>3012</v>
      </c>
      <c r="C5579" t="s">
        <v>1722</v>
      </c>
      <c r="D5579" t="s">
        <v>3377</v>
      </c>
      <c r="E5579" t="s">
        <v>1711</v>
      </c>
    </row>
    <row r="5580" spans="1:5">
      <c r="A5580" t="s">
        <v>3189</v>
      </c>
      <c r="B5580" t="s">
        <v>3012</v>
      </c>
      <c r="C5580" t="s">
        <v>1722</v>
      </c>
      <c r="D5580" t="s">
        <v>3377</v>
      </c>
      <c r="E5580" t="s">
        <v>1712</v>
      </c>
    </row>
    <row r="5581" spans="1:5">
      <c r="A5581" t="s">
        <v>3190</v>
      </c>
      <c r="B5581" t="s">
        <v>3012</v>
      </c>
      <c r="C5581" t="s">
        <v>1722</v>
      </c>
      <c r="D5581" t="s">
        <v>3377</v>
      </c>
      <c r="E5581" t="s">
        <v>1713</v>
      </c>
    </row>
    <row r="5582" spans="1:5">
      <c r="A5582" t="s">
        <v>3191</v>
      </c>
      <c r="B5582" t="s">
        <v>3012</v>
      </c>
      <c r="C5582" t="s">
        <v>1722</v>
      </c>
      <c r="D5582" t="s">
        <v>3377</v>
      </c>
      <c r="E5582" t="s">
        <v>1714</v>
      </c>
    </row>
    <row r="5583" spans="1:5">
      <c r="A5583" t="s">
        <v>3192</v>
      </c>
      <c r="B5583" t="s">
        <v>3012</v>
      </c>
      <c r="C5583" t="s">
        <v>1722</v>
      </c>
      <c r="D5583" t="s">
        <v>3377</v>
      </c>
      <c r="E5583" t="s">
        <v>1715</v>
      </c>
    </row>
    <row r="5584" spans="1:5">
      <c r="A5584" t="s">
        <v>3193</v>
      </c>
      <c r="B5584" t="s">
        <v>3012</v>
      </c>
      <c r="C5584" t="s">
        <v>1722</v>
      </c>
      <c r="D5584" t="s">
        <v>3378</v>
      </c>
      <c r="E5584" t="s">
        <v>1702</v>
      </c>
    </row>
    <row r="5585" spans="1:5">
      <c r="A5585" t="s">
        <v>3194</v>
      </c>
      <c r="B5585" t="s">
        <v>3012</v>
      </c>
      <c r="C5585" t="s">
        <v>1722</v>
      </c>
      <c r="D5585" t="s">
        <v>3378</v>
      </c>
      <c r="E5585" t="s">
        <v>1705</v>
      </c>
    </row>
    <row r="5586" spans="1:5">
      <c r="A5586" t="s">
        <v>3195</v>
      </c>
      <c r="B5586" t="s">
        <v>3012</v>
      </c>
      <c r="C5586" t="s">
        <v>1722</v>
      </c>
      <c r="D5586" t="s">
        <v>3378</v>
      </c>
      <c r="E5586" t="s">
        <v>1706</v>
      </c>
    </row>
    <row r="5587" spans="1:5">
      <c r="A5587" t="s">
        <v>3196</v>
      </c>
      <c r="B5587" t="s">
        <v>3012</v>
      </c>
      <c r="C5587" t="s">
        <v>1722</v>
      </c>
      <c r="D5587" t="s">
        <v>3378</v>
      </c>
      <c r="E5587" t="s">
        <v>1707</v>
      </c>
    </row>
    <row r="5588" spans="1:5">
      <c r="A5588" t="s">
        <v>3197</v>
      </c>
      <c r="B5588" t="s">
        <v>3012</v>
      </c>
      <c r="C5588" t="s">
        <v>1722</v>
      </c>
      <c r="D5588" t="s">
        <v>3378</v>
      </c>
      <c r="E5588" t="s">
        <v>1708</v>
      </c>
    </row>
    <row r="5589" spans="1:5">
      <c r="A5589" t="s">
        <v>3198</v>
      </c>
      <c r="B5589" t="s">
        <v>3012</v>
      </c>
      <c r="C5589" t="s">
        <v>1722</v>
      </c>
      <c r="D5589" t="s">
        <v>3378</v>
      </c>
      <c r="E5589" t="s">
        <v>1709</v>
      </c>
    </row>
    <row r="5590" spans="1:5">
      <c r="A5590" t="s">
        <v>3199</v>
      </c>
      <c r="B5590" t="s">
        <v>3012</v>
      </c>
      <c r="C5590" t="s">
        <v>1722</v>
      </c>
      <c r="D5590" t="s">
        <v>3378</v>
      </c>
      <c r="E5590" t="s">
        <v>1710</v>
      </c>
    </row>
    <row r="5591" spans="1:5">
      <c r="A5591" t="s">
        <v>3200</v>
      </c>
      <c r="B5591" t="s">
        <v>3012</v>
      </c>
      <c r="C5591" t="s">
        <v>1722</v>
      </c>
      <c r="D5591" t="s">
        <v>3378</v>
      </c>
      <c r="E5591" t="s">
        <v>1711</v>
      </c>
    </row>
    <row r="5592" spans="1:5">
      <c r="A5592" t="s">
        <v>3201</v>
      </c>
      <c r="B5592" t="s">
        <v>3012</v>
      </c>
      <c r="C5592" t="s">
        <v>1722</v>
      </c>
      <c r="D5592" t="s">
        <v>3378</v>
      </c>
      <c r="E5592" t="s">
        <v>1712</v>
      </c>
    </row>
    <row r="5593" spans="1:5">
      <c r="A5593" t="s">
        <v>3202</v>
      </c>
      <c r="B5593" t="s">
        <v>3012</v>
      </c>
      <c r="C5593" t="s">
        <v>1722</v>
      </c>
      <c r="D5593" t="s">
        <v>3378</v>
      </c>
      <c r="E5593" t="s">
        <v>1713</v>
      </c>
    </row>
    <row r="5594" spans="1:5">
      <c r="A5594" t="s">
        <v>3203</v>
      </c>
      <c r="B5594" t="s">
        <v>3012</v>
      </c>
      <c r="C5594" t="s">
        <v>1722</v>
      </c>
      <c r="D5594" t="s">
        <v>3378</v>
      </c>
      <c r="E5594" t="s">
        <v>1714</v>
      </c>
    </row>
    <row r="5595" spans="1:5">
      <c r="A5595" t="s">
        <v>3204</v>
      </c>
      <c r="B5595" t="s">
        <v>3012</v>
      </c>
      <c r="C5595" t="s">
        <v>1722</v>
      </c>
      <c r="D5595" t="s">
        <v>3378</v>
      </c>
      <c r="E5595" t="s">
        <v>1715</v>
      </c>
    </row>
    <row r="5596" spans="1:5">
      <c r="A5596" t="s">
        <v>3205</v>
      </c>
      <c r="B5596" t="s">
        <v>3012</v>
      </c>
      <c r="C5596" t="s">
        <v>1722</v>
      </c>
      <c r="D5596" t="s">
        <v>3379</v>
      </c>
      <c r="E5596" t="s">
        <v>1702</v>
      </c>
    </row>
    <row r="5597" spans="1:5">
      <c r="A5597" t="s">
        <v>3206</v>
      </c>
      <c r="B5597" t="s">
        <v>3012</v>
      </c>
      <c r="C5597" t="s">
        <v>1722</v>
      </c>
      <c r="D5597" t="s">
        <v>3379</v>
      </c>
      <c r="E5597" t="s">
        <v>1705</v>
      </c>
    </row>
    <row r="5598" spans="1:5">
      <c r="A5598" t="s">
        <v>3207</v>
      </c>
      <c r="B5598" t="s">
        <v>3012</v>
      </c>
      <c r="C5598" t="s">
        <v>1722</v>
      </c>
      <c r="D5598" t="s">
        <v>3379</v>
      </c>
      <c r="E5598" t="s">
        <v>1706</v>
      </c>
    </row>
    <row r="5599" spans="1:5">
      <c r="A5599" t="s">
        <v>3208</v>
      </c>
      <c r="B5599" t="s">
        <v>3012</v>
      </c>
      <c r="C5599" t="s">
        <v>1722</v>
      </c>
      <c r="D5599" t="s">
        <v>3379</v>
      </c>
      <c r="E5599" t="s">
        <v>1707</v>
      </c>
    </row>
    <row r="5600" spans="1:5">
      <c r="A5600" t="s">
        <v>3209</v>
      </c>
      <c r="B5600" t="s">
        <v>3012</v>
      </c>
      <c r="C5600" t="s">
        <v>1722</v>
      </c>
      <c r="D5600" t="s">
        <v>3379</v>
      </c>
      <c r="E5600" t="s">
        <v>1708</v>
      </c>
    </row>
    <row r="5601" spans="1:5">
      <c r="A5601" t="s">
        <v>3210</v>
      </c>
      <c r="B5601" t="s">
        <v>3012</v>
      </c>
      <c r="C5601" t="s">
        <v>1722</v>
      </c>
      <c r="D5601" t="s">
        <v>3379</v>
      </c>
      <c r="E5601" t="s">
        <v>1709</v>
      </c>
    </row>
    <row r="5602" spans="1:5">
      <c r="A5602" t="s">
        <v>3211</v>
      </c>
      <c r="B5602" t="s">
        <v>3012</v>
      </c>
      <c r="C5602" t="s">
        <v>1722</v>
      </c>
      <c r="D5602" t="s">
        <v>3379</v>
      </c>
      <c r="E5602" t="s">
        <v>1710</v>
      </c>
    </row>
    <row r="5603" spans="1:5">
      <c r="A5603" t="s">
        <v>3212</v>
      </c>
      <c r="B5603" t="s">
        <v>3012</v>
      </c>
      <c r="C5603" t="s">
        <v>1722</v>
      </c>
      <c r="D5603" t="s">
        <v>3379</v>
      </c>
      <c r="E5603" t="s">
        <v>1711</v>
      </c>
    </row>
    <row r="5604" spans="1:5">
      <c r="A5604" t="s">
        <v>3213</v>
      </c>
      <c r="B5604" t="s">
        <v>3012</v>
      </c>
      <c r="C5604" t="s">
        <v>1722</v>
      </c>
      <c r="D5604" t="s">
        <v>3379</v>
      </c>
      <c r="E5604" t="s">
        <v>1712</v>
      </c>
    </row>
    <row r="5605" spans="1:5">
      <c r="A5605" t="s">
        <v>3214</v>
      </c>
      <c r="B5605" t="s">
        <v>3012</v>
      </c>
      <c r="C5605" t="s">
        <v>1722</v>
      </c>
      <c r="D5605" t="s">
        <v>3379</v>
      </c>
      <c r="E5605" t="s">
        <v>1713</v>
      </c>
    </row>
    <row r="5606" spans="1:5">
      <c r="A5606" t="s">
        <v>3215</v>
      </c>
      <c r="B5606" t="s">
        <v>3012</v>
      </c>
      <c r="C5606" t="s">
        <v>1722</v>
      </c>
      <c r="D5606" t="s">
        <v>3379</v>
      </c>
      <c r="E5606" t="s">
        <v>1714</v>
      </c>
    </row>
    <row r="5607" spans="1:5">
      <c r="A5607" t="s">
        <v>3216</v>
      </c>
      <c r="B5607" t="s">
        <v>3012</v>
      </c>
      <c r="C5607" t="s">
        <v>1722</v>
      </c>
      <c r="D5607" t="s">
        <v>3379</v>
      </c>
      <c r="E5607" t="s">
        <v>1715</v>
      </c>
    </row>
    <row r="5608" spans="1:5">
      <c r="A5608" t="s">
        <v>3217</v>
      </c>
      <c r="B5608" t="s">
        <v>3012</v>
      </c>
      <c r="C5608" t="s">
        <v>1722</v>
      </c>
      <c r="D5608" t="s">
        <v>3380</v>
      </c>
      <c r="E5608" t="s">
        <v>1702</v>
      </c>
    </row>
    <row r="5609" spans="1:5">
      <c r="A5609" t="s">
        <v>3218</v>
      </c>
      <c r="B5609" t="s">
        <v>3012</v>
      </c>
      <c r="C5609" t="s">
        <v>1722</v>
      </c>
      <c r="D5609" t="s">
        <v>3380</v>
      </c>
      <c r="E5609" t="s">
        <v>1705</v>
      </c>
    </row>
    <row r="5610" spans="1:5">
      <c r="A5610" t="s">
        <v>3219</v>
      </c>
      <c r="B5610" t="s">
        <v>3012</v>
      </c>
      <c r="C5610" t="s">
        <v>1722</v>
      </c>
      <c r="D5610" t="s">
        <v>3380</v>
      </c>
      <c r="E5610" t="s">
        <v>1706</v>
      </c>
    </row>
    <row r="5611" spans="1:5">
      <c r="A5611" t="s">
        <v>3220</v>
      </c>
      <c r="B5611" t="s">
        <v>3012</v>
      </c>
      <c r="C5611" t="s">
        <v>1722</v>
      </c>
      <c r="D5611" t="s">
        <v>3380</v>
      </c>
      <c r="E5611" t="s">
        <v>1707</v>
      </c>
    </row>
    <row r="5612" spans="1:5">
      <c r="A5612" t="s">
        <v>3221</v>
      </c>
      <c r="B5612" t="s">
        <v>3012</v>
      </c>
      <c r="C5612" t="s">
        <v>1722</v>
      </c>
      <c r="D5612" t="s">
        <v>3380</v>
      </c>
      <c r="E5612" t="s">
        <v>1708</v>
      </c>
    </row>
    <row r="5613" spans="1:5">
      <c r="A5613" t="s">
        <v>3222</v>
      </c>
      <c r="B5613" t="s">
        <v>3012</v>
      </c>
      <c r="C5613" t="s">
        <v>1722</v>
      </c>
      <c r="D5613" t="s">
        <v>3380</v>
      </c>
      <c r="E5613" t="s">
        <v>1709</v>
      </c>
    </row>
    <row r="5614" spans="1:5">
      <c r="A5614" t="s">
        <v>3223</v>
      </c>
      <c r="B5614" t="s">
        <v>3012</v>
      </c>
      <c r="C5614" t="s">
        <v>1722</v>
      </c>
      <c r="D5614" t="s">
        <v>3380</v>
      </c>
      <c r="E5614" t="s">
        <v>1710</v>
      </c>
    </row>
    <row r="5615" spans="1:5">
      <c r="A5615" t="s">
        <v>3224</v>
      </c>
      <c r="B5615" t="s">
        <v>3012</v>
      </c>
      <c r="C5615" t="s">
        <v>1722</v>
      </c>
      <c r="D5615" t="s">
        <v>3380</v>
      </c>
      <c r="E5615" t="s">
        <v>1711</v>
      </c>
    </row>
    <row r="5616" spans="1:5">
      <c r="A5616" t="s">
        <v>3225</v>
      </c>
      <c r="B5616" t="s">
        <v>3012</v>
      </c>
      <c r="C5616" t="s">
        <v>1722</v>
      </c>
      <c r="D5616" t="s">
        <v>3380</v>
      </c>
      <c r="E5616" t="s">
        <v>1712</v>
      </c>
    </row>
    <row r="5617" spans="1:5">
      <c r="A5617" t="s">
        <v>3226</v>
      </c>
      <c r="B5617" t="s">
        <v>3012</v>
      </c>
      <c r="C5617" t="s">
        <v>1722</v>
      </c>
      <c r="D5617" t="s">
        <v>3380</v>
      </c>
      <c r="E5617" t="s">
        <v>1713</v>
      </c>
    </row>
    <row r="5618" spans="1:5">
      <c r="A5618" t="s">
        <v>3227</v>
      </c>
      <c r="B5618" t="s">
        <v>3012</v>
      </c>
      <c r="C5618" t="s">
        <v>1722</v>
      </c>
      <c r="D5618" t="s">
        <v>3380</v>
      </c>
      <c r="E5618" t="s">
        <v>1714</v>
      </c>
    </row>
    <row r="5619" spans="1:5">
      <c r="A5619" t="s">
        <v>3228</v>
      </c>
      <c r="B5619" t="s">
        <v>3012</v>
      </c>
      <c r="C5619" t="s">
        <v>1722</v>
      </c>
      <c r="D5619" t="s">
        <v>3380</v>
      </c>
      <c r="E5619" t="s">
        <v>1715</v>
      </c>
    </row>
    <row r="5620" spans="1:5">
      <c r="A5620" t="s">
        <v>3229</v>
      </c>
      <c r="B5620" t="s">
        <v>3012</v>
      </c>
      <c r="C5620" t="s">
        <v>1722</v>
      </c>
      <c r="D5620" t="s">
        <v>3381</v>
      </c>
      <c r="E5620" t="s">
        <v>1702</v>
      </c>
    </row>
    <row r="5621" spans="1:5">
      <c r="A5621" t="s">
        <v>3230</v>
      </c>
      <c r="B5621" t="s">
        <v>3012</v>
      </c>
      <c r="C5621" t="s">
        <v>1722</v>
      </c>
      <c r="D5621" t="s">
        <v>3381</v>
      </c>
      <c r="E5621" t="s">
        <v>1705</v>
      </c>
    </row>
    <row r="5622" spans="1:5">
      <c r="A5622" t="s">
        <v>3231</v>
      </c>
      <c r="B5622" t="s">
        <v>3012</v>
      </c>
      <c r="C5622" t="s">
        <v>1722</v>
      </c>
      <c r="D5622" t="s">
        <v>3381</v>
      </c>
      <c r="E5622" t="s">
        <v>1706</v>
      </c>
    </row>
    <row r="5623" spans="1:5">
      <c r="A5623" t="s">
        <v>3232</v>
      </c>
      <c r="B5623" t="s">
        <v>3012</v>
      </c>
      <c r="C5623" t="s">
        <v>1722</v>
      </c>
      <c r="D5623" t="s">
        <v>3381</v>
      </c>
      <c r="E5623" t="s">
        <v>1707</v>
      </c>
    </row>
    <row r="5624" spans="1:5">
      <c r="A5624" t="s">
        <v>3233</v>
      </c>
      <c r="B5624" t="s">
        <v>3012</v>
      </c>
      <c r="C5624" t="s">
        <v>1722</v>
      </c>
      <c r="D5624" t="s">
        <v>3381</v>
      </c>
      <c r="E5624" t="s">
        <v>1708</v>
      </c>
    </row>
    <row r="5625" spans="1:5">
      <c r="A5625" t="s">
        <v>3234</v>
      </c>
      <c r="B5625" t="s">
        <v>3012</v>
      </c>
      <c r="C5625" t="s">
        <v>1722</v>
      </c>
      <c r="D5625" t="s">
        <v>3381</v>
      </c>
      <c r="E5625" t="s">
        <v>1709</v>
      </c>
    </row>
    <row r="5626" spans="1:5">
      <c r="A5626" t="s">
        <v>3235</v>
      </c>
      <c r="B5626" t="s">
        <v>3012</v>
      </c>
      <c r="C5626" t="s">
        <v>1722</v>
      </c>
      <c r="D5626" t="s">
        <v>3381</v>
      </c>
      <c r="E5626" t="s">
        <v>1710</v>
      </c>
    </row>
    <row r="5627" spans="1:5">
      <c r="A5627" t="s">
        <v>3236</v>
      </c>
      <c r="B5627" t="s">
        <v>3012</v>
      </c>
      <c r="C5627" t="s">
        <v>1722</v>
      </c>
      <c r="D5627" t="s">
        <v>3381</v>
      </c>
      <c r="E5627" t="s">
        <v>1711</v>
      </c>
    </row>
    <row r="5628" spans="1:5">
      <c r="A5628" t="s">
        <v>3237</v>
      </c>
      <c r="B5628" t="s">
        <v>3012</v>
      </c>
      <c r="C5628" t="s">
        <v>1722</v>
      </c>
      <c r="D5628" t="s">
        <v>3381</v>
      </c>
      <c r="E5628" t="s">
        <v>1712</v>
      </c>
    </row>
    <row r="5629" spans="1:5">
      <c r="A5629" t="s">
        <v>3238</v>
      </c>
      <c r="B5629" t="s">
        <v>3012</v>
      </c>
      <c r="C5629" t="s">
        <v>1722</v>
      </c>
      <c r="D5629" t="s">
        <v>3381</v>
      </c>
      <c r="E5629" t="s">
        <v>1713</v>
      </c>
    </row>
    <row r="5630" spans="1:5">
      <c r="A5630" t="s">
        <v>3239</v>
      </c>
      <c r="B5630" t="s">
        <v>3012</v>
      </c>
      <c r="C5630" t="s">
        <v>1722</v>
      </c>
      <c r="D5630" t="s">
        <v>3381</v>
      </c>
      <c r="E5630" t="s">
        <v>1714</v>
      </c>
    </row>
    <row r="5631" spans="1:5">
      <c r="A5631" t="s">
        <v>3240</v>
      </c>
      <c r="B5631" t="s">
        <v>3012</v>
      </c>
      <c r="C5631" t="s">
        <v>1722</v>
      </c>
      <c r="D5631" t="s">
        <v>3381</v>
      </c>
      <c r="E5631" t="s">
        <v>1715</v>
      </c>
    </row>
    <row r="5632" spans="1:5">
      <c r="A5632" t="s">
        <v>3241</v>
      </c>
      <c r="B5632" t="s">
        <v>3012</v>
      </c>
      <c r="C5632" t="s">
        <v>1722</v>
      </c>
      <c r="D5632" t="s">
        <v>3382</v>
      </c>
      <c r="E5632" t="s">
        <v>1702</v>
      </c>
    </row>
    <row r="5633" spans="1:5">
      <c r="A5633" t="s">
        <v>3242</v>
      </c>
      <c r="B5633" t="s">
        <v>3012</v>
      </c>
      <c r="C5633" t="s">
        <v>1722</v>
      </c>
      <c r="D5633" t="s">
        <v>3382</v>
      </c>
      <c r="E5633" t="s">
        <v>1705</v>
      </c>
    </row>
    <row r="5634" spans="1:5">
      <c r="A5634" t="s">
        <v>3243</v>
      </c>
      <c r="B5634" t="s">
        <v>3012</v>
      </c>
      <c r="C5634" t="s">
        <v>1722</v>
      </c>
      <c r="D5634" t="s">
        <v>3382</v>
      </c>
      <c r="E5634" t="s">
        <v>1706</v>
      </c>
    </row>
    <row r="5635" spans="1:5">
      <c r="A5635" t="s">
        <v>3244</v>
      </c>
      <c r="B5635" t="s">
        <v>3012</v>
      </c>
      <c r="C5635" t="s">
        <v>1722</v>
      </c>
      <c r="D5635" t="s">
        <v>3382</v>
      </c>
      <c r="E5635" t="s">
        <v>1707</v>
      </c>
    </row>
    <row r="5636" spans="1:5">
      <c r="A5636" t="s">
        <v>3245</v>
      </c>
      <c r="B5636" t="s">
        <v>3012</v>
      </c>
      <c r="C5636" t="s">
        <v>1722</v>
      </c>
      <c r="D5636" t="s">
        <v>3382</v>
      </c>
      <c r="E5636" t="s">
        <v>1708</v>
      </c>
    </row>
    <row r="5637" spans="1:5">
      <c r="A5637" t="s">
        <v>3246</v>
      </c>
      <c r="B5637" t="s">
        <v>3012</v>
      </c>
      <c r="C5637" t="s">
        <v>1722</v>
      </c>
      <c r="D5637" t="s">
        <v>3382</v>
      </c>
      <c r="E5637" t="s">
        <v>1709</v>
      </c>
    </row>
    <row r="5638" spans="1:5">
      <c r="A5638" t="s">
        <v>3247</v>
      </c>
      <c r="B5638" t="s">
        <v>3012</v>
      </c>
      <c r="C5638" t="s">
        <v>1722</v>
      </c>
      <c r="D5638" t="s">
        <v>3382</v>
      </c>
      <c r="E5638" t="s">
        <v>1710</v>
      </c>
    </row>
    <row r="5639" spans="1:5">
      <c r="A5639" t="s">
        <v>3248</v>
      </c>
      <c r="B5639" t="s">
        <v>3012</v>
      </c>
      <c r="C5639" t="s">
        <v>1722</v>
      </c>
      <c r="D5639" t="s">
        <v>3382</v>
      </c>
      <c r="E5639" t="s">
        <v>1711</v>
      </c>
    </row>
    <row r="5640" spans="1:5">
      <c r="A5640" t="s">
        <v>3249</v>
      </c>
      <c r="B5640" t="s">
        <v>3012</v>
      </c>
      <c r="C5640" t="s">
        <v>1722</v>
      </c>
      <c r="D5640" t="s">
        <v>3382</v>
      </c>
      <c r="E5640" t="s">
        <v>1712</v>
      </c>
    </row>
    <row r="5641" spans="1:5">
      <c r="A5641" t="s">
        <v>3250</v>
      </c>
      <c r="B5641" t="s">
        <v>3012</v>
      </c>
      <c r="C5641" t="s">
        <v>1722</v>
      </c>
      <c r="D5641" t="s">
        <v>3382</v>
      </c>
      <c r="E5641" t="s">
        <v>1713</v>
      </c>
    </row>
    <row r="5642" spans="1:5">
      <c r="A5642" t="s">
        <v>3251</v>
      </c>
      <c r="B5642" t="s">
        <v>3012</v>
      </c>
      <c r="C5642" t="s">
        <v>1722</v>
      </c>
      <c r="D5642" t="s">
        <v>3382</v>
      </c>
      <c r="E5642" t="s">
        <v>1714</v>
      </c>
    </row>
    <row r="5643" spans="1:5">
      <c r="A5643" t="s">
        <v>3252</v>
      </c>
      <c r="B5643" t="s">
        <v>3012</v>
      </c>
      <c r="C5643" t="s">
        <v>1722</v>
      </c>
      <c r="D5643" t="s">
        <v>3382</v>
      </c>
      <c r="E5643" t="s">
        <v>1715</v>
      </c>
    </row>
    <row r="5644" spans="1:5">
      <c r="A5644" t="s">
        <v>3253</v>
      </c>
      <c r="B5644" t="s">
        <v>3012</v>
      </c>
      <c r="C5644" t="s">
        <v>1723</v>
      </c>
      <c r="D5644" t="s">
        <v>3373</v>
      </c>
      <c r="E5644" t="s">
        <v>1702</v>
      </c>
    </row>
    <row r="5645" spans="1:5">
      <c r="A5645" t="s">
        <v>3254</v>
      </c>
      <c r="B5645" t="s">
        <v>3012</v>
      </c>
      <c r="C5645" t="s">
        <v>1723</v>
      </c>
      <c r="D5645" t="s">
        <v>3373</v>
      </c>
      <c r="E5645" t="s">
        <v>1705</v>
      </c>
    </row>
    <row r="5646" spans="1:5">
      <c r="A5646" t="s">
        <v>3255</v>
      </c>
      <c r="B5646" t="s">
        <v>3012</v>
      </c>
      <c r="C5646" t="s">
        <v>1723</v>
      </c>
      <c r="D5646" t="s">
        <v>3373</v>
      </c>
      <c r="E5646" t="s">
        <v>1706</v>
      </c>
    </row>
    <row r="5647" spans="1:5">
      <c r="A5647" t="s">
        <v>3256</v>
      </c>
      <c r="B5647" t="s">
        <v>3012</v>
      </c>
      <c r="C5647" t="s">
        <v>1723</v>
      </c>
      <c r="D5647" t="s">
        <v>3373</v>
      </c>
      <c r="E5647" t="s">
        <v>1707</v>
      </c>
    </row>
    <row r="5648" spans="1:5">
      <c r="A5648" t="s">
        <v>3257</v>
      </c>
      <c r="B5648" t="s">
        <v>3012</v>
      </c>
      <c r="C5648" t="s">
        <v>1723</v>
      </c>
      <c r="D5648" t="s">
        <v>3373</v>
      </c>
      <c r="E5648" t="s">
        <v>1708</v>
      </c>
    </row>
    <row r="5649" spans="1:5">
      <c r="A5649" t="s">
        <v>3258</v>
      </c>
      <c r="B5649" t="s">
        <v>3012</v>
      </c>
      <c r="C5649" t="s">
        <v>1723</v>
      </c>
      <c r="D5649" t="s">
        <v>3373</v>
      </c>
      <c r="E5649" t="s">
        <v>1709</v>
      </c>
    </row>
    <row r="5650" spans="1:5">
      <c r="A5650" t="s">
        <v>3259</v>
      </c>
      <c r="B5650" t="s">
        <v>3012</v>
      </c>
      <c r="C5650" t="s">
        <v>1723</v>
      </c>
      <c r="D5650" t="s">
        <v>3373</v>
      </c>
      <c r="E5650" t="s">
        <v>1710</v>
      </c>
    </row>
    <row r="5651" spans="1:5">
      <c r="A5651" t="s">
        <v>3260</v>
      </c>
      <c r="B5651" t="s">
        <v>3012</v>
      </c>
      <c r="C5651" t="s">
        <v>1723</v>
      </c>
      <c r="D5651" t="s">
        <v>3373</v>
      </c>
      <c r="E5651" t="s">
        <v>1711</v>
      </c>
    </row>
    <row r="5652" spans="1:5">
      <c r="A5652" t="s">
        <v>3261</v>
      </c>
      <c r="B5652" t="s">
        <v>3012</v>
      </c>
      <c r="C5652" t="s">
        <v>1723</v>
      </c>
      <c r="D5652" t="s">
        <v>3373</v>
      </c>
      <c r="E5652" t="s">
        <v>1712</v>
      </c>
    </row>
    <row r="5653" spans="1:5">
      <c r="A5653" t="s">
        <v>3262</v>
      </c>
      <c r="B5653" t="s">
        <v>3012</v>
      </c>
      <c r="C5653" t="s">
        <v>1723</v>
      </c>
      <c r="D5653" t="s">
        <v>3373</v>
      </c>
      <c r="E5653" t="s">
        <v>1713</v>
      </c>
    </row>
    <row r="5654" spans="1:5">
      <c r="A5654" t="s">
        <v>3263</v>
      </c>
      <c r="B5654" t="s">
        <v>3012</v>
      </c>
      <c r="C5654" t="s">
        <v>1723</v>
      </c>
      <c r="D5654" t="s">
        <v>3373</v>
      </c>
      <c r="E5654" t="s">
        <v>1714</v>
      </c>
    </row>
    <row r="5655" spans="1:5">
      <c r="A5655" t="s">
        <v>3264</v>
      </c>
      <c r="B5655" t="s">
        <v>3012</v>
      </c>
      <c r="C5655" t="s">
        <v>1723</v>
      </c>
      <c r="D5655" t="s">
        <v>3373</v>
      </c>
      <c r="E5655" t="s">
        <v>1715</v>
      </c>
    </row>
    <row r="5656" spans="1:5">
      <c r="A5656" t="s">
        <v>3265</v>
      </c>
      <c r="B5656" t="s">
        <v>3012</v>
      </c>
      <c r="C5656" t="s">
        <v>1723</v>
      </c>
      <c r="D5656" t="s">
        <v>3374</v>
      </c>
      <c r="E5656" t="s">
        <v>1702</v>
      </c>
    </row>
    <row r="5657" spans="1:5">
      <c r="A5657" t="s">
        <v>3266</v>
      </c>
      <c r="B5657" t="s">
        <v>3012</v>
      </c>
      <c r="C5657" t="s">
        <v>1723</v>
      </c>
      <c r="D5657" t="s">
        <v>3374</v>
      </c>
      <c r="E5657" t="s">
        <v>1705</v>
      </c>
    </row>
    <row r="5658" spans="1:5">
      <c r="A5658" t="s">
        <v>3267</v>
      </c>
      <c r="B5658" t="s">
        <v>3012</v>
      </c>
      <c r="C5658" t="s">
        <v>1723</v>
      </c>
      <c r="D5658" t="s">
        <v>3374</v>
      </c>
      <c r="E5658" t="s">
        <v>1706</v>
      </c>
    </row>
    <row r="5659" spans="1:5">
      <c r="A5659" t="s">
        <v>3268</v>
      </c>
      <c r="B5659" t="s">
        <v>3012</v>
      </c>
      <c r="C5659" t="s">
        <v>1723</v>
      </c>
      <c r="D5659" t="s">
        <v>3374</v>
      </c>
      <c r="E5659" t="s">
        <v>1707</v>
      </c>
    </row>
    <row r="5660" spans="1:5">
      <c r="A5660" t="s">
        <v>3269</v>
      </c>
      <c r="B5660" t="s">
        <v>3012</v>
      </c>
      <c r="C5660" t="s">
        <v>1723</v>
      </c>
      <c r="D5660" t="s">
        <v>3374</v>
      </c>
      <c r="E5660" t="s">
        <v>1708</v>
      </c>
    </row>
    <row r="5661" spans="1:5">
      <c r="A5661" t="s">
        <v>3270</v>
      </c>
      <c r="B5661" t="s">
        <v>3012</v>
      </c>
      <c r="C5661" t="s">
        <v>1723</v>
      </c>
      <c r="D5661" t="s">
        <v>3374</v>
      </c>
      <c r="E5661" t="s">
        <v>1709</v>
      </c>
    </row>
    <row r="5662" spans="1:5">
      <c r="A5662" t="s">
        <v>3271</v>
      </c>
      <c r="B5662" t="s">
        <v>3012</v>
      </c>
      <c r="C5662" t="s">
        <v>1723</v>
      </c>
      <c r="D5662" t="s">
        <v>3374</v>
      </c>
      <c r="E5662" t="s">
        <v>1710</v>
      </c>
    </row>
    <row r="5663" spans="1:5">
      <c r="A5663" t="s">
        <v>3272</v>
      </c>
      <c r="B5663" t="s">
        <v>3012</v>
      </c>
      <c r="C5663" t="s">
        <v>1723</v>
      </c>
      <c r="D5663" t="s">
        <v>3374</v>
      </c>
      <c r="E5663" t="s">
        <v>1711</v>
      </c>
    </row>
    <row r="5664" spans="1:5">
      <c r="A5664" t="s">
        <v>3273</v>
      </c>
      <c r="B5664" t="s">
        <v>3012</v>
      </c>
      <c r="C5664" t="s">
        <v>1723</v>
      </c>
      <c r="D5664" t="s">
        <v>3374</v>
      </c>
      <c r="E5664" t="s">
        <v>1712</v>
      </c>
    </row>
    <row r="5665" spans="1:5">
      <c r="A5665" t="s">
        <v>3274</v>
      </c>
      <c r="B5665" t="s">
        <v>3012</v>
      </c>
      <c r="C5665" t="s">
        <v>1723</v>
      </c>
      <c r="D5665" t="s">
        <v>3374</v>
      </c>
      <c r="E5665" t="s">
        <v>1713</v>
      </c>
    </row>
    <row r="5666" spans="1:5">
      <c r="A5666" t="s">
        <v>3275</v>
      </c>
      <c r="B5666" t="s">
        <v>3012</v>
      </c>
      <c r="C5666" t="s">
        <v>1723</v>
      </c>
      <c r="D5666" t="s">
        <v>3374</v>
      </c>
      <c r="E5666" t="s">
        <v>1714</v>
      </c>
    </row>
    <row r="5667" spans="1:5">
      <c r="A5667" t="s">
        <v>3276</v>
      </c>
      <c r="B5667" t="s">
        <v>3012</v>
      </c>
      <c r="C5667" t="s">
        <v>1723</v>
      </c>
      <c r="D5667" t="s">
        <v>3374</v>
      </c>
      <c r="E5667" t="s">
        <v>1715</v>
      </c>
    </row>
    <row r="5668" spans="1:5">
      <c r="A5668" t="s">
        <v>3277</v>
      </c>
      <c r="B5668" t="s">
        <v>3012</v>
      </c>
      <c r="C5668" t="s">
        <v>1723</v>
      </c>
      <c r="D5668" t="s">
        <v>3375</v>
      </c>
      <c r="E5668" t="s">
        <v>1702</v>
      </c>
    </row>
    <row r="5669" spans="1:5">
      <c r="A5669" t="s">
        <v>3278</v>
      </c>
      <c r="B5669" t="s">
        <v>3012</v>
      </c>
      <c r="C5669" t="s">
        <v>1723</v>
      </c>
      <c r="D5669" t="s">
        <v>3375</v>
      </c>
      <c r="E5669" t="s">
        <v>1705</v>
      </c>
    </row>
    <row r="5670" spans="1:5">
      <c r="A5670" t="s">
        <v>3279</v>
      </c>
      <c r="B5670" t="s">
        <v>3012</v>
      </c>
      <c r="C5670" t="s">
        <v>1723</v>
      </c>
      <c r="D5670" t="s">
        <v>3375</v>
      </c>
      <c r="E5670" t="s">
        <v>1706</v>
      </c>
    </row>
    <row r="5671" spans="1:5">
      <c r="A5671" t="s">
        <v>3280</v>
      </c>
      <c r="B5671" t="s">
        <v>3012</v>
      </c>
      <c r="C5671" t="s">
        <v>1723</v>
      </c>
      <c r="D5671" t="s">
        <v>3375</v>
      </c>
      <c r="E5671" t="s">
        <v>1707</v>
      </c>
    </row>
    <row r="5672" spans="1:5">
      <c r="A5672" t="s">
        <v>3281</v>
      </c>
      <c r="B5672" t="s">
        <v>3012</v>
      </c>
      <c r="C5672" t="s">
        <v>1723</v>
      </c>
      <c r="D5672" t="s">
        <v>3375</v>
      </c>
      <c r="E5672" t="s">
        <v>1708</v>
      </c>
    </row>
    <row r="5673" spans="1:5">
      <c r="A5673" t="s">
        <v>3282</v>
      </c>
      <c r="B5673" t="s">
        <v>3012</v>
      </c>
      <c r="C5673" t="s">
        <v>1723</v>
      </c>
      <c r="D5673" t="s">
        <v>3375</v>
      </c>
      <c r="E5673" t="s">
        <v>1709</v>
      </c>
    </row>
    <row r="5674" spans="1:5">
      <c r="A5674" t="s">
        <v>3283</v>
      </c>
      <c r="B5674" t="s">
        <v>3012</v>
      </c>
      <c r="C5674" t="s">
        <v>1723</v>
      </c>
      <c r="D5674" t="s">
        <v>3375</v>
      </c>
      <c r="E5674" t="s">
        <v>1710</v>
      </c>
    </row>
    <row r="5675" spans="1:5">
      <c r="A5675" t="s">
        <v>3284</v>
      </c>
      <c r="B5675" t="s">
        <v>3012</v>
      </c>
      <c r="C5675" t="s">
        <v>1723</v>
      </c>
      <c r="D5675" t="s">
        <v>3375</v>
      </c>
      <c r="E5675" t="s">
        <v>1711</v>
      </c>
    </row>
    <row r="5676" spans="1:5">
      <c r="A5676" t="s">
        <v>3285</v>
      </c>
      <c r="B5676" t="s">
        <v>3012</v>
      </c>
      <c r="C5676" t="s">
        <v>1723</v>
      </c>
      <c r="D5676" t="s">
        <v>3375</v>
      </c>
      <c r="E5676" t="s">
        <v>1712</v>
      </c>
    </row>
    <row r="5677" spans="1:5">
      <c r="A5677" t="s">
        <v>3286</v>
      </c>
      <c r="B5677" t="s">
        <v>3012</v>
      </c>
      <c r="C5677" t="s">
        <v>1723</v>
      </c>
      <c r="D5677" t="s">
        <v>3375</v>
      </c>
      <c r="E5677" t="s">
        <v>1713</v>
      </c>
    </row>
    <row r="5678" spans="1:5">
      <c r="A5678" t="s">
        <v>3287</v>
      </c>
      <c r="B5678" t="s">
        <v>3012</v>
      </c>
      <c r="C5678" t="s">
        <v>1723</v>
      </c>
      <c r="D5678" t="s">
        <v>3375</v>
      </c>
      <c r="E5678" t="s">
        <v>1714</v>
      </c>
    </row>
    <row r="5679" spans="1:5">
      <c r="A5679" t="s">
        <v>3288</v>
      </c>
      <c r="B5679" t="s">
        <v>3012</v>
      </c>
      <c r="C5679" t="s">
        <v>1723</v>
      </c>
      <c r="D5679" t="s">
        <v>3375</v>
      </c>
      <c r="E5679" t="s">
        <v>1715</v>
      </c>
    </row>
    <row r="5680" spans="1:5">
      <c r="A5680" t="s">
        <v>3289</v>
      </c>
      <c r="B5680" t="s">
        <v>3012</v>
      </c>
      <c r="C5680" t="s">
        <v>1723</v>
      </c>
      <c r="D5680" t="s">
        <v>3376</v>
      </c>
      <c r="E5680" t="s">
        <v>1702</v>
      </c>
    </row>
    <row r="5681" spans="1:5">
      <c r="A5681" t="s">
        <v>3290</v>
      </c>
      <c r="B5681" t="s">
        <v>3012</v>
      </c>
      <c r="C5681" t="s">
        <v>1723</v>
      </c>
      <c r="D5681" t="s">
        <v>3376</v>
      </c>
      <c r="E5681" t="s">
        <v>1705</v>
      </c>
    </row>
    <row r="5682" spans="1:5">
      <c r="A5682" t="s">
        <v>3291</v>
      </c>
      <c r="B5682" t="s">
        <v>3012</v>
      </c>
      <c r="C5682" t="s">
        <v>1723</v>
      </c>
      <c r="D5682" t="s">
        <v>3376</v>
      </c>
      <c r="E5682" t="s">
        <v>1706</v>
      </c>
    </row>
    <row r="5683" spans="1:5">
      <c r="A5683" t="s">
        <v>3292</v>
      </c>
      <c r="B5683" t="s">
        <v>3012</v>
      </c>
      <c r="C5683" t="s">
        <v>1723</v>
      </c>
      <c r="D5683" t="s">
        <v>3376</v>
      </c>
      <c r="E5683" t="s">
        <v>1707</v>
      </c>
    </row>
    <row r="5684" spans="1:5">
      <c r="A5684" t="s">
        <v>3293</v>
      </c>
      <c r="B5684" t="s">
        <v>3012</v>
      </c>
      <c r="C5684" t="s">
        <v>1723</v>
      </c>
      <c r="D5684" t="s">
        <v>3376</v>
      </c>
      <c r="E5684" t="s">
        <v>1708</v>
      </c>
    </row>
    <row r="5685" spans="1:5">
      <c r="A5685" t="s">
        <v>3294</v>
      </c>
      <c r="B5685" t="s">
        <v>3012</v>
      </c>
      <c r="C5685" t="s">
        <v>1723</v>
      </c>
      <c r="D5685" t="s">
        <v>3376</v>
      </c>
      <c r="E5685" t="s">
        <v>1709</v>
      </c>
    </row>
    <row r="5686" spans="1:5">
      <c r="A5686" t="s">
        <v>3295</v>
      </c>
      <c r="B5686" t="s">
        <v>3012</v>
      </c>
      <c r="C5686" t="s">
        <v>1723</v>
      </c>
      <c r="D5686" t="s">
        <v>3376</v>
      </c>
      <c r="E5686" t="s">
        <v>1710</v>
      </c>
    </row>
    <row r="5687" spans="1:5">
      <c r="A5687" t="s">
        <v>3296</v>
      </c>
      <c r="B5687" t="s">
        <v>3012</v>
      </c>
      <c r="C5687" t="s">
        <v>1723</v>
      </c>
      <c r="D5687" t="s">
        <v>3376</v>
      </c>
      <c r="E5687" t="s">
        <v>1711</v>
      </c>
    </row>
    <row r="5688" spans="1:5">
      <c r="A5688" t="s">
        <v>3297</v>
      </c>
      <c r="B5688" t="s">
        <v>3012</v>
      </c>
      <c r="C5688" t="s">
        <v>1723</v>
      </c>
      <c r="D5688" t="s">
        <v>3376</v>
      </c>
      <c r="E5688" t="s">
        <v>1712</v>
      </c>
    </row>
    <row r="5689" spans="1:5">
      <c r="A5689" t="s">
        <v>3298</v>
      </c>
      <c r="B5689" t="s">
        <v>3012</v>
      </c>
      <c r="C5689" t="s">
        <v>1723</v>
      </c>
      <c r="D5689" t="s">
        <v>3376</v>
      </c>
      <c r="E5689" t="s">
        <v>1713</v>
      </c>
    </row>
    <row r="5690" spans="1:5">
      <c r="A5690" t="s">
        <v>3299</v>
      </c>
      <c r="B5690" t="s">
        <v>3012</v>
      </c>
      <c r="C5690" t="s">
        <v>1723</v>
      </c>
      <c r="D5690" t="s">
        <v>3376</v>
      </c>
      <c r="E5690" t="s">
        <v>1714</v>
      </c>
    </row>
    <row r="5691" spans="1:5">
      <c r="A5691" t="s">
        <v>3300</v>
      </c>
      <c r="B5691" t="s">
        <v>3012</v>
      </c>
      <c r="C5691" t="s">
        <v>1723</v>
      </c>
      <c r="D5691" t="s">
        <v>3376</v>
      </c>
      <c r="E5691" t="s">
        <v>1715</v>
      </c>
    </row>
    <row r="5692" spans="1:5">
      <c r="A5692" t="s">
        <v>3301</v>
      </c>
      <c r="B5692" t="s">
        <v>3012</v>
      </c>
      <c r="C5692" t="s">
        <v>1723</v>
      </c>
      <c r="D5692" t="s">
        <v>3377</v>
      </c>
      <c r="E5692" t="s">
        <v>1702</v>
      </c>
    </row>
    <row r="5693" spans="1:5">
      <c r="A5693" t="s">
        <v>3302</v>
      </c>
      <c r="B5693" t="s">
        <v>3012</v>
      </c>
      <c r="C5693" t="s">
        <v>1723</v>
      </c>
      <c r="D5693" t="s">
        <v>3377</v>
      </c>
      <c r="E5693" t="s">
        <v>1705</v>
      </c>
    </row>
    <row r="5694" spans="1:5">
      <c r="A5694" t="s">
        <v>3303</v>
      </c>
      <c r="B5694" t="s">
        <v>3012</v>
      </c>
      <c r="C5694" t="s">
        <v>1723</v>
      </c>
      <c r="D5694" t="s">
        <v>3377</v>
      </c>
      <c r="E5694" t="s">
        <v>1706</v>
      </c>
    </row>
    <row r="5695" spans="1:5">
      <c r="A5695" t="s">
        <v>3304</v>
      </c>
      <c r="B5695" t="s">
        <v>3012</v>
      </c>
      <c r="C5695" t="s">
        <v>1723</v>
      </c>
      <c r="D5695" t="s">
        <v>3377</v>
      </c>
      <c r="E5695" t="s">
        <v>1707</v>
      </c>
    </row>
    <row r="5696" spans="1:5">
      <c r="A5696" t="s">
        <v>3305</v>
      </c>
      <c r="B5696" t="s">
        <v>3012</v>
      </c>
      <c r="C5696" t="s">
        <v>1723</v>
      </c>
      <c r="D5696" t="s">
        <v>3377</v>
      </c>
      <c r="E5696" t="s">
        <v>1708</v>
      </c>
    </row>
    <row r="5697" spans="1:5">
      <c r="A5697" t="s">
        <v>3306</v>
      </c>
      <c r="B5697" t="s">
        <v>3012</v>
      </c>
      <c r="C5697" t="s">
        <v>1723</v>
      </c>
      <c r="D5697" t="s">
        <v>3377</v>
      </c>
      <c r="E5697" t="s">
        <v>1709</v>
      </c>
    </row>
    <row r="5698" spans="1:5">
      <c r="A5698" t="s">
        <v>3307</v>
      </c>
      <c r="B5698" t="s">
        <v>3012</v>
      </c>
      <c r="C5698" t="s">
        <v>1723</v>
      </c>
      <c r="D5698" t="s">
        <v>3377</v>
      </c>
      <c r="E5698" t="s">
        <v>1710</v>
      </c>
    </row>
    <row r="5699" spans="1:5">
      <c r="A5699" t="s">
        <v>3308</v>
      </c>
      <c r="B5699" t="s">
        <v>3012</v>
      </c>
      <c r="C5699" t="s">
        <v>1723</v>
      </c>
      <c r="D5699" t="s">
        <v>3377</v>
      </c>
      <c r="E5699" t="s">
        <v>1711</v>
      </c>
    </row>
    <row r="5700" spans="1:5">
      <c r="A5700" t="s">
        <v>3309</v>
      </c>
      <c r="B5700" t="s">
        <v>3012</v>
      </c>
      <c r="C5700" t="s">
        <v>1723</v>
      </c>
      <c r="D5700" t="s">
        <v>3377</v>
      </c>
      <c r="E5700" t="s">
        <v>1712</v>
      </c>
    </row>
    <row r="5701" spans="1:5">
      <c r="A5701" t="s">
        <v>3310</v>
      </c>
      <c r="B5701" t="s">
        <v>3012</v>
      </c>
      <c r="C5701" t="s">
        <v>1723</v>
      </c>
      <c r="D5701" t="s">
        <v>3377</v>
      </c>
      <c r="E5701" t="s">
        <v>1713</v>
      </c>
    </row>
    <row r="5702" spans="1:5">
      <c r="A5702" t="s">
        <v>3311</v>
      </c>
      <c r="B5702" t="s">
        <v>3012</v>
      </c>
      <c r="C5702" t="s">
        <v>1723</v>
      </c>
      <c r="D5702" t="s">
        <v>3377</v>
      </c>
      <c r="E5702" t="s">
        <v>1714</v>
      </c>
    </row>
    <row r="5703" spans="1:5">
      <c r="A5703" t="s">
        <v>3312</v>
      </c>
      <c r="B5703" t="s">
        <v>3012</v>
      </c>
      <c r="C5703" t="s">
        <v>1723</v>
      </c>
      <c r="D5703" t="s">
        <v>3377</v>
      </c>
      <c r="E5703" t="s">
        <v>1715</v>
      </c>
    </row>
    <row r="5704" spans="1:5">
      <c r="A5704" t="s">
        <v>3313</v>
      </c>
      <c r="B5704" t="s">
        <v>3012</v>
      </c>
      <c r="C5704" t="s">
        <v>1723</v>
      </c>
      <c r="D5704" t="s">
        <v>3378</v>
      </c>
      <c r="E5704" t="s">
        <v>1702</v>
      </c>
    </row>
    <row r="5705" spans="1:5">
      <c r="A5705" t="s">
        <v>3314</v>
      </c>
      <c r="B5705" t="s">
        <v>3012</v>
      </c>
      <c r="C5705" t="s">
        <v>1723</v>
      </c>
      <c r="D5705" t="s">
        <v>3378</v>
      </c>
      <c r="E5705" t="s">
        <v>1705</v>
      </c>
    </row>
    <row r="5706" spans="1:5">
      <c r="A5706" t="s">
        <v>3315</v>
      </c>
      <c r="B5706" t="s">
        <v>3012</v>
      </c>
      <c r="C5706" t="s">
        <v>1723</v>
      </c>
      <c r="D5706" t="s">
        <v>3378</v>
      </c>
      <c r="E5706" t="s">
        <v>1706</v>
      </c>
    </row>
    <row r="5707" spans="1:5">
      <c r="A5707" t="s">
        <v>3316</v>
      </c>
      <c r="B5707" t="s">
        <v>3012</v>
      </c>
      <c r="C5707" t="s">
        <v>1723</v>
      </c>
      <c r="D5707" t="s">
        <v>3378</v>
      </c>
      <c r="E5707" t="s">
        <v>1707</v>
      </c>
    </row>
    <row r="5708" spans="1:5">
      <c r="A5708" t="s">
        <v>3317</v>
      </c>
      <c r="B5708" t="s">
        <v>3012</v>
      </c>
      <c r="C5708" t="s">
        <v>1723</v>
      </c>
      <c r="D5708" t="s">
        <v>3378</v>
      </c>
      <c r="E5708" t="s">
        <v>1708</v>
      </c>
    </row>
    <row r="5709" spans="1:5">
      <c r="A5709" t="s">
        <v>3318</v>
      </c>
      <c r="B5709" t="s">
        <v>3012</v>
      </c>
      <c r="C5709" t="s">
        <v>1723</v>
      </c>
      <c r="D5709" t="s">
        <v>3378</v>
      </c>
      <c r="E5709" t="s">
        <v>1709</v>
      </c>
    </row>
    <row r="5710" spans="1:5">
      <c r="A5710" t="s">
        <v>3319</v>
      </c>
      <c r="B5710" t="s">
        <v>3012</v>
      </c>
      <c r="C5710" t="s">
        <v>1723</v>
      </c>
      <c r="D5710" t="s">
        <v>3378</v>
      </c>
      <c r="E5710" t="s">
        <v>1710</v>
      </c>
    </row>
    <row r="5711" spans="1:5">
      <c r="A5711" t="s">
        <v>3320</v>
      </c>
      <c r="B5711" t="s">
        <v>3012</v>
      </c>
      <c r="C5711" t="s">
        <v>1723</v>
      </c>
      <c r="D5711" t="s">
        <v>3378</v>
      </c>
      <c r="E5711" t="s">
        <v>1711</v>
      </c>
    </row>
    <row r="5712" spans="1:5">
      <c r="A5712" t="s">
        <v>3321</v>
      </c>
      <c r="B5712" t="s">
        <v>3012</v>
      </c>
      <c r="C5712" t="s">
        <v>1723</v>
      </c>
      <c r="D5712" t="s">
        <v>3378</v>
      </c>
      <c r="E5712" t="s">
        <v>1712</v>
      </c>
    </row>
    <row r="5713" spans="1:5">
      <c r="A5713" t="s">
        <v>3322</v>
      </c>
      <c r="B5713" t="s">
        <v>3012</v>
      </c>
      <c r="C5713" t="s">
        <v>1723</v>
      </c>
      <c r="D5713" t="s">
        <v>3378</v>
      </c>
      <c r="E5713" t="s">
        <v>1713</v>
      </c>
    </row>
    <row r="5714" spans="1:5">
      <c r="A5714" t="s">
        <v>3323</v>
      </c>
      <c r="B5714" t="s">
        <v>3012</v>
      </c>
      <c r="C5714" t="s">
        <v>1723</v>
      </c>
      <c r="D5714" t="s">
        <v>3378</v>
      </c>
      <c r="E5714" t="s">
        <v>1714</v>
      </c>
    </row>
    <row r="5715" spans="1:5">
      <c r="A5715" t="s">
        <v>3324</v>
      </c>
      <c r="B5715" t="s">
        <v>3012</v>
      </c>
      <c r="C5715" t="s">
        <v>1723</v>
      </c>
      <c r="D5715" t="s">
        <v>3378</v>
      </c>
      <c r="E5715" t="s">
        <v>1715</v>
      </c>
    </row>
    <row r="5716" spans="1:5">
      <c r="A5716" t="s">
        <v>3325</v>
      </c>
      <c r="B5716" t="s">
        <v>3012</v>
      </c>
      <c r="C5716" t="s">
        <v>1723</v>
      </c>
      <c r="D5716" t="s">
        <v>3379</v>
      </c>
      <c r="E5716" t="s">
        <v>1702</v>
      </c>
    </row>
    <row r="5717" spans="1:5">
      <c r="A5717" t="s">
        <v>3326</v>
      </c>
      <c r="B5717" t="s">
        <v>3012</v>
      </c>
      <c r="C5717" t="s">
        <v>1723</v>
      </c>
      <c r="D5717" t="s">
        <v>3379</v>
      </c>
      <c r="E5717" t="s">
        <v>1705</v>
      </c>
    </row>
    <row r="5718" spans="1:5">
      <c r="A5718" t="s">
        <v>3327</v>
      </c>
      <c r="B5718" t="s">
        <v>3012</v>
      </c>
      <c r="C5718" t="s">
        <v>1723</v>
      </c>
      <c r="D5718" t="s">
        <v>3379</v>
      </c>
      <c r="E5718" t="s">
        <v>1706</v>
      </c>
    </row>
    <row r="5719" spans="1:5">
      <c r="A5719" t="s">
        <v>3328</v>
      </c>
      <c r="B5719" t="s">
        <v>3012</v>
      </c>
      <c r="C5719" t="s">
        <v>1723</v>
      </c>
      <c r="D5719" t="s">
        <v>3379</v>
      </c>
      <c r="E5719" t="s">
        <v>1707</v>
      </c>
    </row>
    <row r="5720" spans="1:5">
      <c r="A5720" t="s">
        <v>3329</v>
      </c>
      <c r="B5720" t="s">
        <v>3012</v>
      </c>
      <c r="C5720" t="s">
        <v>1723</v>
      </c>
      <c r="D5720" t="s">
        <v>3379</v>
      </c>
      <c r="E5720" t="s">
        <v>1708</v>
      </c>
    </row>
    <row r="5721" spans="1:5">
      <c r="A5721" t="s">
        <v>3330</v>
      </c>
      <c r="B5721" t="s">
        <v>3012</v>
      </c>
      <c r="C5721" t="s">
        <v>1723</v>
      </c>
      <c r="D5721" t="s">
        <v>3379</v>
      </c>
      <c r="E5721" t="s">
        <v>1709</v>
      </c>
    </row>
    <row r="5722" spans="1:5">
      <c r="A5722" t="s">
        <v>3331</v>
      </c>
      <c r="B5722" t="s">
        <v>3012</v>
      </c>
      <c r="C5722" t="s">
        <v>1723</v>
      </c>
      <c r="D5722" t="s">
        <v>3379</v>
      </c>
      <c r="E5722" t="s">
        <v>1710</v>
      </c>
    </row>
    <row r="5723" spans="1:5">
      <c r="A5723" t="s">
        <v>3332</v>
      </c>
      <c r="B5723" t="s">
        <v>3012</v>
      </c>
      <c r="C5723" t="s">
        <v>1723</v>
      </c>
      <c r="D5723" t="s">
        <v>3379</v>
      </c>
      <c r="E5723" t="s">
        <v>1711</v>
      </c>
    </row>
    <row r="5724" spans="1:5">
      <c r="A5724" t="s">
        <v>3333</v>
      </c>
      <c r="B5724" t="s">
        <v>3012</v>
      </c>
      <c r="C5724" t="s">
        <v>1723</v>
      </c>
      <c r="D5724" t="s">
        <v>3379</v>
      </c>
      <c r="E5724" t="s">
        <v>1712</v>
      </c>
    </row>
    <row r="5725" spans="1:5">
      <c r="A5725" t="s">
        <v>3334</v>
      </c>
      <c r="B5725" t="s">
        <v>3012</v>
      </c>
      <c r="C5725" t="s">
        <v>1723</v>
      </c>
      <c r="D5725" t="s">
        <v>3379</v>
      </c>
      <c r="E5725" t="s">
        <v>1713</v>
      </c>
    </row>
    <row r="5726" spans="1:5">
      <c r="A5726" t="s">
        <v>3335</v>
      </c>
      <c r="B5726" t="s">
        <v>3012</v>
      </c>
      <c r="C5726" t="s">
        <v>1723</v>
      </c>
      <c r="D5726" t="s">
        <v>3379</v>
      </c>
      <c r="E5726" t="s">
        <v>1714</v>
      </c>
    </row>
    <row r="5727" spans="1:5">
      <c r="A5727" t="s">
        <v>3336</v>
      </c>
      <c r="B5727" t="s">
        <v>3012</v>
      </c>
      <c r="C5727" t="s">
        <v>1723</v>
      </c>
      <c r="D5727" t="s">
        <v>3379</v>
      </c>
      <c r="E5727" t="s">
        <v>1715</v>
      </c>
    </row>
    <row r="5728" spans="1:5">
      <c r="A5728" t="s">
        <v>3337</v>
      </c>
      <c r="B5728" t="s">
        <v>3012</v>
      </c>
      <c r="C5728" t="s">
        <v>1723</v>
      </c>
      <c r="D5728" t="s">
        <v>3380</v>
      </c>
      <c r="E5728" t="s">
        <v>1702</v>
      </c>
    </row>
    <row r="5729" spans="1:5">
      <c r="A5729" t="s">
        <v>3338</v>
      </c>
      <c r="B5729" t="s">
        <v>3012</v>
      </c>
      <c r="C5729" t="s">
        <v>1723</v>
      </c>
      <c r="D5729" t="s">
        <v>3380</v>
      </c>
      <c r="E5729" t="s">
        <v>1705</v>
      </c>
    </row>
    <row r="5730" spans="1:5">
      <c r="A5730" t="s">
        <v>3339</v>
      </c>
      <c r="B5730" t="s">
        <v>3012</v>
      </c>
      <c r="C5730" t="s">
        <v>1723</v>
      </c>
      <c r="D5730" t="s">
        <v>3380</v>
      </c>
      <c r="E5730" t="s">
        <v>1706</v>
      </c>
    </row>
    <row r="5731" spans="1:5">
      <c r="A5731" t="s">
        <v>3340</v>
      </c>
      <c r="B5731" t="s">
        <v>3012</v>
      </c>
      <c r="C5731" t="s">
        <v>1723</v>
      </c>
      <c r="D5731" t="s">
        <v>3380</v>
      </c>
      <c r="E5731" t="s">
        <v>1707</v>
      </c>
    </row>
    <row r="5732" spans="1:5">
      <c r="A5732" t="s">
        <v>3341</v>
      </c>
      <c r="B5732" t="s">
        <v>3012</v>
      </c>
      <c r="C5732" t="s">
        <v>1723</v>
      </c>
      <c r="D5732" t="s">
        <v>3380</v>
      </c>
      <c r="E5732" t="s">
        <v>1708</v>
      </c>
    </row>
    <row r="5733" spans="1:5">
      <c r="A5733" t="s">
        <v>3342</v>
      </c>
      <c r="B5733" t="s">
        <v>3012</v>
      </c>
      <c r="C5733" t="s">
        <v>1723</v>
      </c>
      <c r="D5733" t="s">
        <v>3380</v>
      </c>
      <c r="E5733" t="s">
        <v>1709</v>
      </c>
    </row>
    <row r="5734" spans="1:5">
      <c r="A5734" t="s">
        <v>3343</v>
      </c>
      <c r="B5734" t="s">
        <v>3012</v>
      </c>
      <c r="C5734" t="s">
        <v>1723</v>
      </c>
      <c r="D5734" t="s">
        <v>3380</v>
      </c>
      <c r="E5734" t="s">
        <v>1710</v>
      </c>
    </row>
    <row r="5735" spans="1:5">
      <c r="A5735" t="s">
        <v>3344</v>
      </c>
      <c r="B5735" t="s">
        <v>3012</v>
      </c>
      <c r="C5735" t="s">
        <v>1723</v>
      </c>
      <c r="D5735" t="s">
        <v>3380</v>
      </c>
      <c r="E5735" t="s">
        <v>1711</v>
      </c>
    </row>
    <row r="5736" spans="1:5">
      <c r="A5736" t="s">
        <v>3345</v>
      </c>
      <c r="B5736" t="s">
        <v>3012</v>
      </c>
      <c r="C5736" t="s">
        <v>1723</v>
      </c>
      <c r="D5736" t="s">
        <v>3380</v>
      </c>
      <c r="E5736" t="s">
        <v>1712</v>
      </c>
    </row>
    <row r="5737" spans="1:5">
      <c r="A5737" t="s">
        <v>3346</v>
      </c>
      <c r="B5737" t="s">
        <v>3012</v>
      </c>
      <c r="C5737" t="s">
        <v>1723</v>
      </c>
      <c r="D5737" t="s">
        <v>3380</v>
      </c>
      <c r="E5737" t="s">
        <v>1713</v>
      </c>
    </row>
    <row r="5738" spans="1:5">
      <c r="A5738" t="s">
        <v>3347</v>
      </c>
      <c r="B5738" t="s">
        <v>3012</v>
      </c>
      <c r="C5738" t="s">
        <v>1723</v>
      </c>
      <c r="D5738" t="s">
        <v>3380</v>
      </c>
      <c r="E5738" t="s">
        <v>1714</v>
      </c>
    </row>
    <row r="5739" spans="1:5">
      <c r="A5739" t="s">
        <v>3348</v>
      </c>
      <c r="B5739" t="s">
        <v>3012</v>
      </c>
      <c r="C5739" t="s">
        <v>1723</v>
      </c>
      <c r="D5739" t="s">
        <v>3380</v>
      </c>
      <c r="E5739" t="s">
        <v>1715</v>
      </c>
    </row>
    <row r="5740" spans="1:5">
      <c r="A5740" t="s">
        <v>3349</v>
      </c>
      <c r="B5740" t="s">
        <v>3012</v>
      </c>
      <c r="C5740" t="s">
        <v>1723</v>
      </c>
      <c r="D5740" t="s">
        <v>3381</v>
      </c>
      <c r="E5740" t="s">
        <v>1702</v>
      </c>
    </row>
    <row r="5741" spans="1:5">
      <c r="A5741" t="s">
        <v>3350</v>
      </c>
      <c r="B5741" t="s">
        <v>3012</v>
      </c>
      <c r="C5741" t="s">
        <v>1723</v>
      </c>
      <c r="D5741" t="s">
        <v>3381</v>
      </c>
      <c r="E5741" t="s">
        <v>1705</v>
      </c>
    </row>
    <row r="5742" spans="1:5">
      <c r="A5742" t="s">
        <v>3351</v>
      </c>
      <c r="B5742" t="s">
        <v>3012</v>
      </c>
      <c r="C5742" t="s">
        <v>1723</v>
      </c>
      <c r="D5742" t="s">
        <v>3381</v>
      </c>
      <c r="E5742" t="s">
        <v>1706</v>
      </c>
    </row>
    <row r="5743" spans="1:5">
      <c r="A5743" t="s">
        <v>3352</v>
      </c>
      <c r="B5743" t="s">
        <v>3012</v>
      </c>
      <c r="C5743" t="s">
        <v>1723</v>
      </c>
      <c r="D5743" t="s">
        <v>3381</v>
      </c>
      <c r="E5743" t="s">
        <v>1707</v>
      </c>
    </row>
    <row r="5744" spans="1:5">
      <c r="A5744" t="s">
        <v>3353</v>
      </c>
      <c r="B5744" t="s">
        <v>3012</v>
      </c>
      <c r="C5744" t="s">
        <v>1723</v>
      </c>
      <c r="D5744" t="s">
        <v>3381</v>
      </c>
      <c r="E5744" t="s">
        <v>1708</v>
      </c>
    </row>
    <row r="5745" spans="1:5">
      <c r="A5745" t="s">
        <v>3354</v>
      </c>
      <c r="B5745" t="s">
        <v>3012</v>
      </c>
      <c r="C5745" t="s">
        <v>1723</v>
      </c>
      <c r="D5745" t="s">
        <v>3381</v>
      </c>
      <c r="E5745" t="s">
        <v>1709</v>
      </c>
    </row>
    <row r="5746" spans="1:5">
      <c r="A5746" t="s">
        <v>3355</v>
      </c>
      <c r="B5746" t="s">
        <v>3012</v>
      </c>
      <c r="C5746" t="s">
        <v>1723</v>
      </c>
      <c r="D5746" t="s">
        <v>3381</v>
      </c>
      <c r="E5746" t="s">
        <v>1710</v>
      </c>
    </row>
    <row r="5747" spans="1:5">
      <c r="A5747" t="s">
        <v>3356</v>
      </c>
      <c r="B5747" t="s">
        <v>3012</v>
      </c>
      <c r="C5747" t="s">
        <v>1723</v>
      </c>
      <c r="D5747" t="s">
        <v>3381</v>
      </c>
      <c r="E5747" t="s">
        <v>1711</v>
      </c>
    </row>
    <row r="5748" spans="1:5">
      <c r="A5748" t="s">
        <v>3357</v>
      </c>
      <c r="B5748" t="s">
        <v>3012</v>
      </c>
      <c r="C5748" t="s">
        <v>1723</v>
      </c>
      <c r="D5748" t="s">
        <v>3381</v>
      </c>
      <c r="E5748" t="s">
        <v>1712</v>
      </c>
    </row>
    <row r="5749" spans="1:5">
      <c r="A5749" t="s">
        <v>3358</v>
      </c>
      <c r="B5749" t="s">
        <v>3012</v>
      </c>
      <c r="C5749" t="s">
        <v>1723</v>
      </c>
      <c r="D5749" t="s">
        <v>3381</v>
      </c>
      <c r="E5749" t="s">
        <v>1713</v>
      </c>
    </row>
    <row r="5750" spans="1:5">
      <c r="A5750" t="s">
        <v>3359</v>
      </c>
      <c r="B5750" t="s">
        <v>3012</v>
      </c>
      <c r="C5750" t="s">
        <v>1723</v>
      </c>
      <c r="D5750" t="s">
        <v>3381</v>
      </c>
      <c r="E5750" t="s">
        <v>1714</v>
      </c>
    </row>
    <row r="5751" spans="1:5">
      <c r="A5751" t="s">
        <v>3360</v>
      </c>
      <c r="B5751" t="s">
        <v>3012</v>
      </c>
      <c r="C5751" t="s">
        <v>1723</v>
      </c>
      <c r="D5751" t="s">
        <v>3381</v>
      </c>
      <c r="E5751" t="s">
        <v>1715</v>
      </c>
    </row>
    <row r="5752" spans="1:5">
      <c r="A5752" t="s">
        <v>3361</v>
      </c>
      <c r="B5752" t="s">
        <v>3012</v>
      </c>
      <c r="C5752" t="s">
        <v>1723</v>
      </c>
      <c r="D5752" t="s">
        <v>3382</v>
      </c>
      <c r="E5752" t="s">
        <v>1702</v>
      </c>
    </row>
    <row r="5753" spans="1:5">
      <c r="A5753" t="s">
        <v>3362</v>
      </c>
      <c r="B5753" t="s">
        <v>3012</v>
      </c>
      <c r="C5753" t="s">
        <v>1723</v>
      </c>
      <c r="D5753" t="s">
        <v>3382</v>
      </c>
      <c r="E5753" t="s">
        <v>1705</v>
      </c>
    </row>
    <row r="5754" spans="1:5">
      <c r="A5754" t="s">
        <v>3363</v>
      </c>
      <c r="B5754" t="s">
        <v>3012</v>
      </c>
      <c r="C5754" t="s">
        <v>1723</v>
      </c>
      <c r="D5754" t="s">
        <v>3382</v>
      </c>
      <c r="E5754" t="s">
        <v>1706</v>
      </c>
    </row>
    <row r="5755" spans="1:5">
      <c r="A5755" t="s">
        <v>3364</v>
      </c>
      <c r="B5755" t="s">
        <v>3012</v>
      </c>
      <c r="C5755" t="s">
        <v>1723</v>
      </c>
      <c r="D5755" t="s">
        <v>3382</v>
      </c>
      <c r="E5755" t="s">
        <v>1707</v>
      </c>
    </row>
    <row r="5756" spans="1:5">
      <c r="A5756" t="s">
        <v>3365</v>
      </c>
      <c r="B5756" t="s">
        <v>3012</v>
      </c>
      <c r="C5756" t="s">
        <v>1723</v>
      </c>
      <c r="D5756" t="s">
        <v>3382</v>
      </c>
      <c r="E5756" t="s">
        <v>1708</v>
      </c>
    </row>
    <row r="5757" spans="1:5">
      <c r="A5757" t="s">
        <v>3366</v>
      </c>
      <c r="B5757" t="s">
        <v>3012</v>
      </c>
      <c r="C5757" t="s">
        <v>1723</v>
      </c>
      <c r="D5757" t="s">
        <v>3382</v>
      </c>
      <c r="E5757" t="s">
        <v>1709</v>
      </c>
    </row>
    <row r="5758" spans="1:5">
      <c r="A5758" t="s">
        <v>3367</v>
      </c>
      <c r="B5758" t="s">
        <v>3012</v>
      </c>
      <c r="C5758" t="s">
        <v>1723</v>
      </c>
      <c r="D5758" t="s">
        <v>3382</v>
      </c>
      <c r="E5758" t="s">
        <v>1710</v>
      </c>
    </row>
    <row r="5759" spans="1:5">
      <c r="A5759" t="s">
        <v>3368</v>
      </c>
      <c r="B5759" t="s">
        <v>3012</v>
      </c>
      <c r="C5759" t="s">
        <v>1723</v>
      </c>
      <c r="D5759" t="s">
        <v>3382</v>
      </c>
      <c r="E5759" t="s">
        <v>1711</v>
      </c>
    </row>
    <row r="5760" spans="1:5">
      <c r="A5760" t="s">
        <v>3369</v>
      </c>
      <c r="B5760" t="s">
        <v>3012</v>
      </c>
      <c r="C5760" t="s">
        <v>1723</v>
      </c>
      <c r="D5760" t="s">
        <v>3382</v>
      </c>
      <c r="E5760" t="s">
        <v>1712</v>
      </c>
    </row>
    <row r="5761" spans="1:5">
      <c r="A5761" t="s">
        <v>3370</v>
      </c>
      <c r="B5761" t="s">
        <v>3012</v>
      </c>
      <c r="C5761" t="s">
        <v>1723</v>
      </c>
      <c r="D5761" t="s">
        <v>3382</v>
      </c>
      <c r="E5761" t="s">
        <v>1713</v>
      </c>
    </row>
    <row r="5762" spans="1:5">
      <c r="A5762" t="s">
        <v>3371</v>
      </c>
      <c r="B5762" t="s">
        <v>3012</v>
      </c>
      <c r="C5762" t="s">
        <v>1723</v>
      </c>
      <c r="D5762" t="s">
        <v>3382</v>
      </c>
      <c r="E5762" t="s">
        <v>1714</v>
      </c>
    </row>
    <row r="5763" spans="1:5">
      <c r="A5763" t="s">
        <v>3372</v>
      </c>
      <c r="B5763" t="s">
        <v>3012</v>
      </c>
      <c r="C5763" t="s">
        <v>1723</v>
      </c>
      <c r="D5763" t="s">
        <v>3382</v>
      </c>
      <c r="E5763" t="s">
        <v>1715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CD205-2E86-476F-9839-800A79F611A7}">
  <sheetPr codeName="Sheet1">
    <tabColor theme="8"/>
  </sheetPr>
  <dimension ref="A1:C24"/>
  <sheetViews>
    <sheetView workbookViewId="0">
      <selection activeCell="A2" sqref="A2:A21"/>
    </sheetView>
  </sheetViews>
  <sheetFormatPr defaultRowHeight="15"/>
  <cols>
    <col min="1" max="1" width="71.5703125" customWidth="1"/>
    <col min="2" max="2" width="20.28515625" customWidth="1"/>
    <col min="3" max="3" width="14.140625" customWidth="1"/>
  </cols>
  <sheetData>
    <row r="1" spans="1:3">
      <c r="A1" s="1" t="s">
        <v>0</v>
      </c>
      <c r="B1" s="1" t="s">
        <v>1779</v>
      </c>
      <c r="C1" s="1" t="s">
        <v>1825</v>
      </c>
    </row>
    <row r="2" spans="1:3">
      <c r="A2" t="s">
        <v>1</v>
      </c>
      <c r="B2" t="s">
        <v>1780</v>
      </c>
    </row>
    <row r="3" spans="1:3">
      <c r="A3" s="24" t="s">
        <v>2</v>
      </c>
      <c r="B3" t="s">
        <v>1780</v>
      </c>
    </row>
    <row r="4" spans="1:3">
      <c r="A4" s="24" t="s">
        <v>3</v>
      </c>
      <c r="B4" t="s">
        <v>1780</v>
      </c>
    </row>
    <row r="5" spans="1:3">
      <c r="A5" s="24" t="s">
        <v>17</v>
      </c>
      <c r="B5" t="s">
        <v>1780</v>
      </c>
    </row>
    <row r="6" spans="1:3">
      <c r="A6" s="24" t="s">
        <v>4</v>
      </c>
      <c r="B6" t="s">
        <v>1780</v>
      </c>
    </row>
    <row r="7" spans="1:3">
      <c r="A7" s="24" t="s">
        <v>5</v>
      </c>
      <c r="B7" t="s">
        <v>1780</v>
      </c>
    </row>
    <row r="8" spans="1:3">
      <c r="A8" s="24" t="s">
        <v>6</v>
      </c>
      <c r="B8" t="s">
        <v>1780</v>
      </c>
    </row>
    <row r="9" spans="1:3">
      <c r="A9" t="s">
        <v>7</v>
      </c>
      <c r="B9" t="s">
        <v>1781</v>
      </c>
    </row>
    <row r="10" spans="1:3">
      <c r="A10" t="s">
        <v>8</v>
      </c>
      <c r="B10" t="s">
        <v>1781</v>
      </c>
    </row>
    <row r="11" spans="1:3">
      <c r="A11" t="s">
        <v>9</v>
      </c>
      <c r="B11" t="s">
        <v>1781</v>
      </c>
    </row>
    <row r="12" spans="1:3">
      <c r="A12" t="s">
        <v>10</v>
      </c>
      <c r="B12" t="s">
        <v>1781</v>
      </c>
    </row>
    <row r="13" spans="1:3">
      <c r="A13" t="s">
        <v>11</v>
      </c>
      <c r="B13" t="s">
        <v>1781</v>
      </c>
    </row>
    <row r="14" spans="1:3">
      <c r="A14" t="s">
        <v>12</v>
      </c>
      <c r="B14" t="s">
        <v>1781</v>
      </c>
    </row>
    <row r="15" spans="1:3">
      <c r="A15" t="s">
        <v>13</v>
      </c>
      <c r="B15" t="s">
        <v>1781</v>
      </c>
    </row>
    <row r="16" spans="1:3">
      <c r="A16" t="s">
        <v>14</v>
      </c>
      <c r="B16" t="s">
        <v>1781</v>
      </c>
    </row>
    <row r="17" spans="1:2">
      <c r="A17" t="s">
        <v>15</v>
      </c>
      <c r="B17" t="s">
        <v>1781</v>
      </c>
    </row>
    <row r="18" spans="1:2">
      <c r="A18" t="s">
        <v>16</v>
      </c>
      <c r="B18" t="s">
        <v>1781</v>
      </c>
    </row>
    <row r="19" spans="1:2">
      <c r="A19" t="s">
        <v>1973</v>
      </c>
      <c r="B19" t="s">
        <v>1974</v>
      </c>
    </row>
    <row r="20" spans="1:2">
      <c r="A20" t="s">
        <v>2878</v>
      </c>
      <c r="B20" t="s">
        <v>1780</v>
      </c>
    </row>
    <row r="21" spans="1:2">
      <c r="A21" t="s">
        <v>3012</v>
      </c>
      <c r="B21" t="s">
        <v>1780</v>
      </c>
    </row>
    <row r="22" spans="1:2">
      <c r="A22" s="3" t="s">
        <v>1700</v>
      </c>
      <c r="B22" s="3" t="s">
        <v>1781</v>
      </c>
    </row>
    <row r="24" spans="1:2">
      <c r="B24" s="22"/>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179BA-81B3-453C-B976-16497915086F}">
  <sheetPr codeName="Sheet20">
    <tabColor theme="7" tint="-0.249977111117893"/>
  </sheetPr>
  <dimension ref="A1"/>
  <sheetViews>
    <sheetView workbookViewId="0"/>
  </sheetViews>
  <sheetFormatPr defaultRowHeight="1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A9D14-7697-45FA-93FA-27B907633006}">
  <sheetPr codeName="Sheet21">
    <tabColor theme="7" tint="-0.249977111117893"/>
  </sheetPr>
  <dimension ref="A1:AH42"/>
  <sheetViews>
    <sheetView workbookViewId="0"/>
  </sheetViews>
  <sheetFormatPr defaultRowHeight="15"/>
  <cols>
    <col min="1" max="1" width="9.140625" style="24"/>
    <col min="2" max="2" width="30.42578125" style="24" customWidth="1"/>
    <col min="3" max="30" width="0" style="24" hidden="1" customWidth="1"/>
    <col min="31" max="31" width="9.140625" style="24"/>
    <col min="32" max="32" width="23.7109375" style="24" customWidth="1"/>
    <col min="33" max="33" width="31.5703125" style="24" customWidth="1"/>
    <col min="34" max="16384" width="9.140625" style="24"/>
  </cols>
  <sheetData>
    <row r="1" spans="1:34">
      <c r="A1" s="24" t="s">
        <v>1786</v>
      </c>
    </row>
    <row r="3" spans="1:34">
      <c r="B3" s="24" t="s">
        <v>1787</v>
      </c>
      <c r="C3" s="24">
        <v>1990</v>
      </c>
      <c r="D3" s="24">
        <v>1991</v>
      </c>
      <c r="E3" s="24">
        <v>1992</v>
      </c>
      <c r="F3" s="24">
        <v>1993</v>
      </c>
      <c r="G3" s="24">
        <v>1994</v>
      </c>
      <c r="H3" s="24">
        <v>1995</v>
      </c>
      <c r="I3" s="24">
        <v>1996</v>
      </c>
      <c r="J3" s="24">
        <v>1997</v>
      </c>
      <c r="K3" s="24">
        <v>1998</v>
      </c>
      <c r="L3" s="24">
        <v>1999</v>
      </c>
      <c r="M3" s="24">
        <v>2000</v>
      </c>
      <c r="N3" s="24">
        <v>2001</v>
      </c>
      <c r="O3" s="24">
        <v>2002</v>
      </c>
      <c r="P3" s="24">
        <v>2003</v>
      </c>
      <c r="Q3" s="24">
        <v>2004</v>
      </c>
      <c r="R3" s="24">
        <v>2005</v>
      </c>
      <c r="S3" s="24">
        <v>2006</v>
      </c>
      <c r="T3" s="24">
        <v>2007</v>
      </c>
      <c r="U3" s="24">
        <v>2008</v>
      </c>
      <c r="V3" s="24">
        <v>2009</v>
      </c>
      <c r="W3" s="24">
        <v>2010</v>
      </c>
      <c r="X3" s="24">
        <v>2011</v>
      </c>
      <c r="Y3" s="24">
        <v>2012</v>
      </c>
      <c r="Z3" s="24">
        <v>2013</v>
      </c>
      <c r="AA3" s="24">
        <v>2014</v>
      </c>
      <c r="AB3" s="24">
        <v>2015</v>
      </c>
      <c r="AC3" s="24">
        <v>2016</v>
      </c>
      <c r="AD3" s="24">
        <v>2017</v>
      </c>
      <c r="AE3" s="24">
        <v>2018</v>
      </c>
      <c r="AF3" s="18" t="s">
        <v>2065</v>
      </c>
      <c r="AG3" s="18" t="s">
        <v>2066</v>
      </c>
      <c r="AH3" s="18" t="s">
        <v>2068</v>
      </c>
    </row>
    <row r="4" spans="1:34">
      <c r="B4" s="24" t="s">
        <v>1702</v>
      </c>
      <c r="C4" s="24">
        <v>4909.3</v>
      </c>
      <c r="D4" s="24">
        <v>4869.8</v>
      </c>
      <c r="E4" s="24">
        <v>4970.8999999999996</v>
      </c>
      <c r="F4" s="24">
        <v>5073.8999999999996</v>
      </c>
      <c r="G4" s="24">
        <v>5159.3999999999996</v>
      </c>
      <c r="H4" s="24">
        <v>5212.5</v>
      </c>
      <c r="I4" s="24">
        <v>5399.7</v>
      </c>
      <c r="J4" s="24">
        <v>5472.1</v>
      </c>
      <c r="K4" s="24">
        <v>5522.4</v>
      </c>
      <c r="L4" s="24">
        <v>5602.8</v>
      </c>
      <c r="M4" s="24">
        <v>5772.9</v>
      </c>
      <c r="N4" s="24">
        <v>5696.8</v>
      </c>
      <c r="O4" s="24">
        <v>5738.4</v>
      </c>
      <c r="P4" s="24">
        <v>5793</v>
      </c>
      <c r="Q4" s="24">
        <v>5901.6</v>
      </c>
      <c r="R4" s="24">
        <v>5930.3</v>
      </c>
      <c r="S4" s="24">
        <v>5844.9</v>
      </c>
      <c r="T4" s="24">
        <v>5919.4</v>
      </c>
      <c r="U4" s="24">
        <v>5736.2</v>
      </c>
      <c r="V4" s="24">
        <v>5340.7</v>
      </c>
      <c r="W4" s="24">
        <v>5518</v>
      </c>
      <c r="X4" s="24">
        <v>5381.8</v>
      </c>
      <c r="Y4" s="24">
        <v>5185.1000000000004</v>
      </c>
      <c r="Z4" s="24">
        <v>5331.6</v>
      </c>
      <c r="AA4" s="24">
        <v>5375.4</v>
      </c>
      <c r="AB4" s="24">
        <v>5231.5</v>
      </c>
      <c r="AC4" s="24">
        <v>5119.8</v>
      </c>
      <c r="AD4" s="24">
        <v>5081.3</v>
      </c>
      <c r="AE4" s="24">
        <v>5249.3</v>
      </c>
    </row>
    <row r="5" spans="1:34">
      <c r="B5" s="24" t="s">
        <v>1788</v>
      </c>
      <c r="C5" s="24">
        <v>4740</v>
      </c>
      <c r="D5" s="24">
        <v>4691</v>
      </c>
      <c r="E5" s="24">
        <v>4794.7</v>
      </c>
      <c r="F5" s="24">
        <v>4907.1000000000004</v>
      </c>
      <c r="G5" s="24">
        <v>4982.1000000000004</v>
      </c>
      <c r="H5" s="24">
        <v>5033.5</v>
      </c>
      <c r="I5" s="24">
        <v>5225.8999999999996</v>
      </c>
      <c r="J5" s="24">
        <v>5289.6</v>
      </c>
      <c r="K5" s="24">
        <v>5326.2</v>
      </c>
      <c r="L5" s="24">
        <v>5393</v>
      </c>
      <c r="M5" s="24">
        <v>5585.1</v>
      </c>
      <c r="N5" s="24">
        <v>5516.7</v>
      </c>
      <c r="O5" s="24">
        <v>5553.4</v>
      </c>
      <c r="P5" s="24">
        <v>5614.2</v>
      </c>
      <c r="Q5" s="24">
        <v>5704</v>
      </c>
      <c r="R5" s="24">
        <v>5740.7</v>
      </c>
      <c r="S5" s="24">
        <v>5653.4</v>
      </c>
      <c r="T5" s="24">
        <v>5744.7</v>
      </c>
      <c r="U5" s="24">
        <v>5558.3</v>
      </c>
      <c r="V5" s="24">
        <v>5183.3999999999996</v>
      </c>
      <c r="W5" s="24">
        <v>5351</v>
      </c>
      <c r="X5" s="24">
        <v>5215.7</v>
      </c>
      <c r="Y5" s="24">
        <v>5016.7</v>
      </c>
      <c r="Z5" s="24">
        <v>5142.7</v>
      </c>
      <c r="AA5" s="24">
        <v>5184.8</v>
      </c>
      <c r="AB5" s="24">
        <v>5031.8</v>
      </c>
      <c r="AC5" s="24">
        <v>4942.3999999999996</v>
      </c>
      <c r="AD5" s="24">
        <v>4892.2</v>
      </c>
      <c r="AE5" s="24">
        <v>5031.8</v>
      </c>
      <c r="AF5" s="24" t="s">
        <v>2062</v>
      </c>
      <c r="AH5" s="24" t="s">
        <v>1702</v>
      </c>
    </row>
    <row r="6" spans="1:34">
      <c r="B6" s="24" t="s">
        <v>1789</v>
      </c>
      <c r="C6" s="24">
        <v>1469.1</v>
      </c>
      <c r="D6" s="24">
        <v>1422.5</v>
      </c>
      <c r="E6" s="24">
        <v>1477.8</v>
      </c>
      <c r="F6" s="24">
        <v>1508.7</v>
      </c>
      <c r="G6" s="24">
        <v>1553.8</v>
      </c>
      <c r="H6" s="24">
        <v>1580.5</v>
      </c>
      <c r="I6" s="24">
        <v>1627.2</v>
      </c>
      <c r="J6" s="24">
        <v>1643.3</v>
      </c>
      <c r="K6" s="24">
        <v>1678.6</v>
      </c>
      <c r="L6" s="24">
        <v>1746</v>
      </c>
      <c r="M6" s="24">
        <v>1779.4</v>
      </c>
      <c r="N6" s="24">
        <v>1758.4</v>
      </c>
      <c r="O6" s="24">
        <v>1799.9</v>
      </c>
      <c r="P6" s="24">
        <v>1792.5</v>
      </c>
      <c r="Q6" s="24">
        <v>1837.2</v>
      </c>
      <c r="R6" s="24">
        <v>1856.1</v>
      </c>
      <c r="S6" s="24">
        <v>1852.7</v>
      </c>
      <c r="T6" s="24">
        <v>1854.9</v>
      </c>
      <c r="U6" s="24">
        <v>1760.2</v>
      </c>
      <c r="V6" s="24">
        <v>1685.1</v>
      </c>
      <c r="W6" s="24">
        <v>1695.5</v>
      </c>
      <c r="X6" s="24">
        <v>1670.6</v>
      </c>
      <c r="Y6" s="24">
        <v>1661.1</v>
      </c>
      <c r="Z6" s="24">
        <v>1674.1</v>
      </c>
      <c r="AA6" s="24">
        <v>1713.7</v>
      </c>
      <c r="AB6" s="24">
        <v>1725.3</v>
      </c>
      <c r="AC6" s="24">
        <v>1765.3</v>
      </c>
      <c r="AD6" s="24">
        <v>1787.3</v>
      </c>
      <c r="AE6" s="24">
        <v>1820.7</v>
      </c>
      <c r="AF6" s="24" t="s">
        <v>2062</v>
      </c>
      <c r="AH6" s="24" t="s">
        <v>1702</v>
      </c>
    </row>
    <row r="7" spans="1:34">
      <c r="B7" s="24" t="s">
        <v>1790</v>
      </c>
      <c r="C7" s="24">
        <v>1820</v>
      </c>
      <c r="D7" s="24">
        <v>1817.4</v>
      </c>
      <c r="E7" s="24">
        <v>1830.7</v>
      </c>
      <c r="F7" s="24">
        <v>1906.2</v>
      </c>
      <c r="G7" s="24">
        <v>1930.5</v>
      </c>
      <c r="H7" s="24">
        <v>1947.2</v>
      </c>
      <c r="I7" s="24">
        <v>2020.2</v>
      </c>
      <c r="J7" s="24">
        <v>2087.5</v>
      </c>
      <c r="K7" s="24">
        <v>2176.6</v>
      </c>
      <c r="L7" s="24">
        <v>2189.6999999999998</v>
      </c>
      <c r="M7" s="24">
        <v>2296</v>
      </c>
      <c r="N7" s="24">
        <v>2257.1</v>
      </c>
      <c r="O7" s="24">
        <v>2272.1</v>
      </c>
      <c r="P7" s="24">
        <v>2303.6</v>
      </c>
      <c r="Q7" s="24">
        <v>2335</v>
      </c>
      <c r="R7" s="24">
        <v>2400</v>
      </c>
      <c r="S7" s="24">
        <v>2344.4</v>
      </c>
      <c r="T7" s="24">
        <v>2411.1</v>
      </c>
      <c r="U7" s="24">
        <v>2359.3000000000002</v>
      </c>
      <c r="V7" s="24">
        <v>2145.3000000000002</v>
      </c>
      <c r="W7" s="24">
        <v>2258.6</v>
      </c>
      <c r="X7" s="24">
        <v>2158.1</v>
      </c>
      <c r="Y7" s="24">
        <v>2023.3</v>
      </c>
      <c r="Z7" s="24">
        <v>2038.3</v>
      </c>
      <c r="AA7" s="24">
        <v>2037.1</v>
      </c>
      <c r="AB7" s="24">
        <v>1900.6</v>
      </c>
      <c r="AC7" s="24">
        <v>1808.9</v>
      </c>
      <c r="AD7" s="24">
        <v>1732</v>
      </c>
      <c r="AE7" s="24">
        <v>1752.8</v>
      </c>
      <c r="AF7" s="24" t="s">
        <v>2062</v>
      </c>
      <c r="AH7" s="24" t="s">
        <v>1702</v>
      </c>
    </row>
    <row r="8" spans="1:34">
      <c r="B8" s="24" t="s">
        <v>1791</v>
      </c>
      <c r="C8" s="24">
        <v>857</v>
      </c>
      <c r="D8" s="24">
        <v>840</v>
      </c>
      <c r="E8" s="24">
        <v>871.6</v>
      </c>
      <c r="F8" s="24">
        <v>869.5</v>
      </c>
      <c r="G8" s="24">
        <v>878.8</v>
      </c>
      <c r="H8" s="24">
        <v>891.1</v>
      </c>
      <c r="I8" s="24">
        <v>926</v>
      </c>
      <c r="J8" s="24">
        <v>923.4</v>
      </c>
      <c r="K8" s="24">
        <v>886.5</v>
      </c>
      <c r="L8" s="24">
        <v>852.1</v>
      </c>
      <c r="M8" s="24">
        <v>867.3</v>
      </c>
      <c r="N8" s="24">
        <v>863.6</v>
      </c>
      <c r="O8" s="24">
        <v>850.2</v>
      </c>
      <c r="P8" s="24">
        <v>849.8</v>
      </c>
      <c r="Q8" s="24">
        <v>874.3</v>
      </c>
      <c r="R8" s="24">
        <v>850.1</v>
      </c>
      <c r="S8" s="24">
        <v>873.2</v>
      </c>
      <c r="T8" s="24">
        <v>866.6</v>
      </c>
      <c r="U8" s="24">
        <v>821.9</v>
      </c>
      <c r="V8" s="24">
        <v>744.9</v>
      </c>
      <c r="W8" s="24">
        <v>794.7</v>
      </c>
      <c r="X8" s="24">
        <v>795</v>
      </c>
      <c r="Y8" s="24">
        <v>805.4</v>
      </c>
      <c r="Z8" s="24">
        <v>833.9</v>
      </c>
      <c r="AA8" s="24">
        <v>812.9</v>
      </c>
      <c r="AB8" s="24">
        <v>801.3</v>
      </c>
      <c r="AC8" s="24">
        <v>801.4</v>
      </c>
      <c r="AD8" s="24">
        <v>805</v>
      </c>
      <c r="AE8" s="24">
        <v>833.2</v>
      </c>
      <c r="AF8" s="24" t="s">
        <v>2062</v>
      </c>
      <c r="AH8" s="24" t="s">
        <v>1702</v>
      </c>
    </row>
    <row r="9" spans="1:34">
      <c r="B9" s="24" t="s">
        <v>1792</v>
      </c>
      <c r="C9" s="24">
        <v>338.2</v>
      </c>
      <c r="D9" s="24">
        <v>347.3</v>
      </c>
      <c r="E9" s="24">
        <v>353.6</v>
      </c>
      <c r="F9" s="24">
        <v>365.6</v>
      </c>
      <c r="G9" s="24">
        <v>356.7</v>
      </c>
      <c r="H9" s="24">
        <v>352.8</v>
      </c>
      <c r="I9" s="24">
        <v>383</v>
      </c>
      <c r="J9" s="24">
        <v>364.6</v>
      </c>
      <c r="K9" s="24">
        <v>331.2</v>
      </c>
      <c r="L9" s="24">
        <v>350.5</v>
      </c>
      <c r="M9" s="24">
        <v>370.7</v>
      </c>
      <c r="N9" s="24">
        <v>362.1</v>
      </c>
      <c r="O9" s="24">
        <v>360.1</v>
      </c>
      <c r="P9" s="24">
        <v>379.1</v>
      </c>
      <c r="Q9" s="24">
        <v>368</v>
      </c>
      <c r="R9" s="24">
        <v>357.9</v>
      </c>
      <c r="S9" s="24">
        <v>321.39999999999998</v>
      </c>
      <c r="T9" s="24">
        <v>341.4</v>
      </c>
      <c r="U9" s="24">
        <v>348.1</v>
      </c>
      <c r="V9" s="24">
        <v>336.6</v>
      </c>
      <c r="W9" s="24">
        <v>334.9</v>
      </c>
      <c r="X9" s="24">
        <v>326.39999999999998</v>
      </c>
      <c r="Y9" s="24">
        <v>282.7</v>
      </c>
      <c r="Z9" s="24">
        <v>329.4</v>
      </c>
      <c r="AA9" s="24">
        <v>346.8</v>
      </c>
      <c r="AB9" s="24">
        <v>317.8</v>
      </c>
      <c r="AC9" s="24">
        <v>293.10000000000002</v>
      </c>
      <c r="AD9" s="24">
        <v>293.8</v>
      </c>
      <c r="AE9" s="24">
        <v>337.3</v>
      </c>
      <c r="AF9" s="24" t="s">
        <v>2062</v>
      </c>
      <c r="AH9" s="24" t="s">
        <v>1702</v>
      </c>
    </row>
    <row r="10" spans="1:34">
      <c r="B10" s="24" t="s">
        <v>1793</v>
      </c>
      <c r="C10" s="24">
        <v>228.2</v>
      </c>
      <c r="D10" s="24">
        <v>232.5</v>
      </c>
      <c r="E10" s="24">
        <v>227.9</v>
      </c>
      <c r="F10" s="24">
        <v>222.9</v>
      </c>
      <c r="G10" s="24">
        <v>224.7</v>
      </c>
      <c r="H10" s="24">
        <v>227.7</v>
      </c>
      <c r="I10" s="24">
        <v>237.5</v>
      </c>
      <c r="J10" s="24">
        <v>237.8</v>
      </c>
      <c r="K10" s="24">
        <v>220.1</v>
      </c>
      <c r="L10" s="24">
        <v>220.7</v>
      </c>
      <c r="M10" s="24">
        <v>236.2</v>
      </c>
      <c r="N10" s="24">
        <v>228.1</v>
      </c>
      <c r="O10" s="24">
        <v>228.7</v>
      </c>
      <c r="P10" s="24">
        <v>239.7</v>
      </c>
      <c r="Q10" s="24">
        <v>237.6</v>
      </c>
      <c r="R10" s="24">
        <v>226.9</v>
      </c>
      <c r="S10" s="24">
        <v>211.8</v>
      </c>
      <c r="T10" s="24">
        <v>223.6</v>
      </c>
      <c r="U10" s="24">
        <v>228.1</v>
      </c>
      <c r="V10" s="24">
        <v>228.4</v>
      </c>
      <c r="W10" s="24">
        <v>224.9</v>
      </c>
      <c r="X10" s="24">
        <v>224.9</v>
      </c>
      <c r="Y10" s="24">
        <v>200.8</v>
      </c>
      <c r="Z10" s="24">
        <v>224.7</v>
      </c>
      <c r="AA10" s="24">
        <v>232.8</v>
      </c>
      <c r="AB10" s="24">
        <v>245.4</v>
      </c>
      <c r="AC10" s="24">
        <v>232.3</v>
      </c>
      <c r="AD10" s="24">
        <v>232.8</v>
      </c>
      <c r="AE10" s="24">
        <v>246.5</v>
      </c>
      <c r="AF10" s="24" t="s">
        <v>2062</v>
      </c>
      <c r="AH10" s="24" t="s">
        <v>1702</v>
      </c>
    </row>
    <row r="11" spans="1:34">
      <c r="B11" s="24" t="s">
        <v>1794</v>
      </c>
      <c r="C11" s="24">
        <v>27.6</v>
      </c>
      <c r="D11" s="24">
        <v>31.4</v>
      </c>
      <c r="E11" s="24">
        <v>33.1</v>
      </c>
      <c r="F11" s="24">
        <v>34.200000000000003</v>
      </c>
      <c r="G11" s="24">
        <v>37.700000000000003</v>
      </c>
      <c r="H11" s="24">
        <v>34.299999999999997</v>
      </c>
      <c r="I11" s="24">
        <v>32.1</v>
      </c>
      <c r="J11" s="24">
        <v>33</v>
      </c>
      <c r="K11" s="24">
        <v>33.200000000000003</v>
      </c>
      <c r="L11" s="24">
        <v>34</v>
      </c>
      <c r="M11" s="24">
        <v>35.5</v>
      </c>
      <c r="N11" s="24">
        <v>47.5</v>
      </c>
      <c r="O11" s="24">
        <v>42.4</v>
      </c>
      <c r="P11" s="24">
        <v>49.6</v>
      </c>
      <c r="Q11" s="24">
        <v>52</v>
      </c>
      <c r="R11" s="24">
        <v>49.7</v>
      </c>
      <c r="S11" s="24">
        <v>49.9</v>
      </c>
      <c r="T11" s="24">
        <v>47</v>
      </c>
      <c r="U11" s="24">
        <v>40.6</v>
      </c>
      <c r="V11" s="24">
        <v>43.1</v>
      </c>
      <c r="W11" s="24">
        <v>42.4</v>
      </c>
      <c r="X11" s="24">
        <v>40.9</v>
      </c>
      <c r="Y11" s="24">
        <v>43.5</v>
      </c>
      <c r="Z11" s="24">
        <v>42.5</v>
      </c>
      <c r="AA11" s="24">
        <v>41.4</v>
      </c>
      <c r="AB11" s="24">
        <v>41.4</v>
      </c>
      <c r="AC11" s="24">
        <v>41.4</v>
      </c>
      <c r="AD11" s="24">
        <v>41.4</v>
      </c>
      <c r="AE11" s="24">
        <v>41.4</v>
      </c>
      <c r="AF11" s="24" t="s">
        <v>2067</v>
      </c>
      <c r="AH11" s="24" t="s">
        <v>1702</v>
      </c>
    </row>
    <row r="12" spans="1:34">
      <c r="B12" s="24" t="s">
        <v>1795</v>
      </c>
      <c r="C12" s="24">
        <v>119.5</v>
      </c>
      <c r="D12" s="24">
        <v>129.6</v>
      </c>
      <c r="E12" s="24">
        <v>125.7</v>
      </c>
      <c r="F12" s="24">
        <v>116.2</v>
      </c>
      <c r="G12" s="24">
        <v>125.4</v>
      </c>
      <c r="H12" s="24">
        <v>128.19999999999999</v>
      </c>
      <c r="I12" s="24">
        <v>123.7</v>
      </c>
      <c r="J12" s="24">
        <v>132.30000000000001</v>
      </c>
      <c r="K12" s="24">
        <v>149.4</v>
      </c>
      <c r="L12" s="24">
        <v>162.9</v>
      </c>
      <c r="M12" s="24">
        <v>140.30000000000001</v>
      </c>
      <c r="N12" s="24">
        <v>132.5</v>
      </c>
      <c r="O12" s="24">
        <v>136.4</v>
      </c>
      <c r="P12" s="24">
        <v>130</v>
      </c>
      <c r="Q12" s="24">
        <v>148.19999999999999</v>
      </c>
      <c r="R12" s="24">
        <v>139.69999999999999</v>
      </c>
      <c r="S12" s="24">
        <v>141</v>
      </c>
      <c r="T12" s="24">
        <v>123.4</v>
      </c>
      <c r="U12" s="24">
        <v>125.9</v>
      </c>
      <c r="V12" s="24">
        <v>106.7</v>
      </c>
      <c r="W12" s="24">
        <v>114.3</v>
      </c>
      <c r="X12" s="24">
        <v>109.5</v>
      </c>
      <c r="Y12" s="24">
        <v>108.7</v>
      </c>
      <c r="Z12" s="24">
        <v>123.5</v>
      </c>
      <c r="AA12" s="24">
        <v>120</v>
      </c>
      <c r="AB12" s="24">
        <v>127</v>
      </c>
      <c r="AC12" s="24">
        <v>113.7</v>
      </c>
      <c r="AD12" s="24">
        <v>123.1</v>
      </c>
      <c r="AE12" s="24">
        <v>134.6</v>
      </c>
      <c r="AF12" s="24" t="s">
        <v>2063</v>
      </c>
      <c r="AG12" s="24" t="s">
        <v>1731</v>
      </c>
      <c r="AH12" s="24" t="s">
        <v>1702</v>
      </c>
    </row>
    <row r="13" spans="1:34">
      <c r="B13" s="24" t="s">
        <v>1796</v>
      </c>
      <c r="C13" s="24">
        <v>9.6</v>
      </c>
      <c r="D13" s="24">
        <v>9.9</v>
      </c>
      <c r="E13" s="24">
        <v>9.9</v>
      </c>
      <c r="F13" s="24">
        <v>10</v>
      </c>
      <c r="G13" s="24">
        <v>10.3</v>
      </c>
      <c r="H13" s="24">
        <v>10.8</v>
      </c>
      <c r="I13" s="24">
        <v>11.2</v>
      </c>
      <c r="J13" s="24">
        <v>11.6</v>
      </c>
      <c r="K13" s="24">
        <v>11.5</v>
      </c>
      <c r="L13" s="24">
        <v>10.9</v>
      </c>
      <c r="M13" s="24">
        <v>11.1</v>
      </c>
      <c r="N13" s="24">
        <v>11.2</v>
      </c>
      <c r="O13" s="24">
        <v>11.3</v>
      </c>
      <c r="P13" s="24">
        <v>11.6</v>
      </c>
      <c r="Q13" s="24">
        <v>11.9</v>
      </c>
      <c r="R13" s="24">
        <v>12.2</v>
      </c>
      <c r="S13" s="24">
        <v>12.4</v>
      </c>
      <c r="T13" s="24">
        <v>12.6</v>
      </c>
      <c r="U13" s="24">
        <v>13.5</v>
      </c>
      <c r="V13" s="24">
        <v>13.7</v>
      </c>
      <c r="W13" s="24">
        <v>15.5</v>
      </c>
      <c r="X13" s="24">
        <v>18</v>
      </c>
      <c r="Y13" s="24">
        <v>22</v>
      </c>
      <c r="Z13" s="24">
        <v>26</v>
      </c>
      <c r="AA13" s="24">
        <v>30.5</v>
      </c>
      <c r="AB13" s="24">
        <v>32.6</v>
      </c>
      <c r="AC13" s="24">
        <v>23</v>
      </c>
      <c r="AD13" s="24">
        <v>24.5</v>
      </c>
      <c r="AE13" s="24">
        <v>36.799999999999997</v>
      </c>
      <c r="AF13" s="24" t="s">
        <v>2063</v>
      </c>
      <c r="AG13" s="24" t="s">
        <v>1725</v>
      </c>
      <c r="AH13" s="24" t="s">
        <v>1702</v>
      </c>
    </row>
    <row r="14" spans="1:34">
      <c r="B14" s="24" t="s">
        <v>1797</v>
      </c>
      <c r="C14" s="24">
        <v>32.200000000000003</v>
      </c>
      <c r="D14" s="24">
        <v>31.2</v>
      </c>
      <c r="E14" s="24">
        <v>31.1</v>
      </c>
      <c r="F14" s="24">
        <v>30.9</v>
      </c>
      <c r="G14" s="24">
        <v>30.8</v>
      </c>
      <c r="H14" s="24">
        <v>28.7</v>
      </c>
      <c r="I14" s="24">
        <v>26.9</v>
      </c>
      <c r="J14" s="24">
        <v>26.7</v>
      </c>
      <c r="K14" s="24">
        <v>24.5</v>
      </c>
      <c r="L14" s="24">
        <v>25.1</v>
      </c>
      <c r="M14" s="24">
        <v>25.3</v>
      </c>
      <c r="N14" s="24">
        <v>24.9</v>
      </c>
      <c r="O14" s="24">
        <v>25.4</v>
      </c>
      <c r="P14" s="24">
        <v>25</v>
      </c>
      <c r="Q14" s="24">
        <v>25.2</v>
      </c>
      <c r="R14" s="24">
        <v>25.3</v>
      </c>
      <c r="S14" s="24">
        <v>25.7</v>
      </c>
      <c r="T14" s="24">
        <v>26</v>
      </c>
      <c r="U14" s="24">
        <v>26.6</v>
      </c>
      <c r="V14" s="24">
        <v>25.6</v>
      </c>
      <c r="W14" s="24">
        <v>26.1</v>
      </c>
      <c r="X14" s="24">
        <v>28</v>
      </c>
      <c r="Y14" s="24">
        <v>27.3</v>
      </c>
      <c r="Z14" s="24">
        <v>29</v>
      </c>
      <c r="AA14" s="24">
        <v>29.6</v>
      </c>
      <c r="AB14" s="24">
        <v>29.3</v>
      </c>
      <c r="AC14" s="24">
        <v>29.9</v>
      </c>
      <c r="AD14" s="24">
        <v>30.4</v>
      </c>
      <c r="AE14" s="24">
        <v>35</v>
      </c>
      <c r="AF14" s="24" t="s">
        <v>2063</v>
      </c>
      <c r="AG14" s="24" t="s">
        <v>1725</v>
      </c>
      <c r="AH14" s="24" t="s">
        <v>1702</v>
      </c>
    </row>
    <row r="15" spans="1:34">
      <c r="B15" s="24" t="s">
        <v>1798</v>
      </c>
      <c r="C15" s="24">
        <v>8</v>
      </c>
      <c r="D15" s="24">
        <v>8</v>
      </c>
      <c r="E15" s="24">
        <v>9.5</v>
      </c>
      <c r="F15" s="24">
        <v>9.8000000000000007</v>
      </c>
      <c r="G15" s="24">
        <v>10.8</v>
      </c>
      <c r="H15" s="24">
        <v>11.3</v>
      </c>
      <c r="I15" s="24">
        <v>11.9</v>
      </c>
      <c r="J15" s="24">
        <v>11.8</v>
      </c>
      <c r="K15" s="24">
        <v>10.8</v>
      </c>
      <c r="L15" s="24">
        <v>11</v>
      </c>
      <c r="M15" s="24">
        <v>11.1</v>
      </c>
      <c r="N15" s="24">
        <v>11.4</v>
      </c>
      <c r="O15" s="24">
        <v>11.8</v>
      </c>
      <c r="P15" s="24">
        <v>12.1</v>
      </c>
      <c r="Q15" s="24">
        <v>12.4</v>
      </c>
      <c r="R15" s="24">
        <v>12.5</v>
      </c>
      <c r="S15" s="24">
        <v>12.5</v>
      </c>
      <c r="T15" s="24">
        <v>12.7</v>
      </c>
      <c r="U15" s="24">
        <v>11.9</v>
      </c>
      <c r="V15" s="24">
        <v>11.3</v>
      </c>
      <c r="W15" s="24">
        <v>11.1</v>
      </c>
      <c r="X15" s="24">
        <v>10.5</v>
      </c>
      <c r="Y15" s="24">
        <v>10.4</v>
      </c>
      <c r="Z15" s="24">
        <v>10.3</v>
      </c>
      <c r="AA15" s="24">
        <v>10.4</v>
      </c>
      <c r="AB15" s="24">
        <v>10.8</v>
      </c>
      <c r="AC15" s="24">
        <v>10.9</v>
      </c>
      <c r="AD15" s="24">
        <v>11.1</v>
      </c>
      <c r="AE15" s="24">
        <v>11.1</v>
      </c>
      <c r="AF15" s="24" t="s">
        <v>2063</v>
      </c>
      <c r="AG15" s="24" t="s">
        <v>1729</v>
      </c>
      <c r="AH15" s="24" t="s">
        <v>1702</v>
      </c>
    </row>
    <row r="16" spans="1:34">
      <c r="B16" s="24" t="s">
        <v>1799</v>
      </c>
      <c r="C16" s="24" t="s">
        <v>1800</v>
      </c>
      <c r="D16" s="24" t="s">
        <v>1800</v>
      </c>
      <c r="E16" s="24" t="s">
        <v>1800</v>
      </c>
      <c r="F16" s="24" t="s">
        <v>1800</v>
      </c>
      <c r="G16" s="24" t="s">
        <v>1800</v>
      </c>
      <c r="H16" s="24" t="s">
        <v>1800</v>
      </c>
      <c r="I16" s="24" t="s">
        <v>1800</v>
      </c>
      <c r="J16" s="24" t="s">
        <v>1800</v>
      </c>
      <c r="K16" s="24" t="s">
        <v>1800</v>
      </c>
      <c r="L16" s="24" t="s">
        <v>1800</v>
      </c>
      <c r="M16" s="24" t="s">
        <v>1800</v>
      </c>
      <c r="N16" s="24" t="s">
        <v>1800</v>
      </c>
      <c r="O16" s="24" t="s">
        <v>1800</v>
      </c>
      <c r="P16" s="24" t="s">
        <v>1800</v>
      </c>
      <c r="Q16" s="24" t="s">
        <v>1800</v>
      </c>
      <c r="R16" s="24" t="s">
        <v>1800</v>
      </c>
      <c r="S16" s="24" t="s">
        <v>1800</v>
      </c>
      <c r="T16" s="24" t="s">
        <v>1800</v>
      </c>
      <c r="U16" s="24" t="s">
        <v>1800</v>
      </c>
      <c r="V16" s="24" t="s">
        <v>1800</v>
      </c>
      <c r="W16" s="24" t="s">
        <v>1800</v>
      </c>
      <c r="X16" s="24" t="s">
        <v>1800</v>
      </c>
      <c r="Y16" s="24" t="s">
        <v>1800</v>
      </c>
      <c r="Z16" s="24" t="s">
        <v>1800</v>
      </c>
      <c r="AA16" s="24" t="s">
        <v>1800</v>
      </c>
      <c r="AB16" s="24" t="s">
        <v>1800</v>
      </c>
      <c r="AC16" s="24" t="s">
        <v>1800</v>
      </c>
      <c r="AD16" s="24" t="s">
        <v>1800</v>
      </c>
      <c r="AE16" s="24" t="s">
        <v>1800</v>
      </c>
      <c r="AF16" s="24" t="s">
        <v>2063</v>
      </c>
      <c r="AH16" s="24" t="s">
        <v>1702</v>
      </c>
    </row>
    <row r="17" spans="2:34">
      <c r="B17" s="24" t="s">
        <v>1801</v>
      </c>
      <c r="C17" s="24">
        <v>215.2</v>
      </c>
      <c r="D17" s="24">
        <v>215.3</v>
      </c>
      <c r="E17" s="24">
        <v>225</v>
      </c>
      <c r="F17" s="24">
        <v>219.3</v>
      </c>
      <c r="G17" s="24">
        <v>225</v>
      </c>
      <c r="H17" s="24">
        <v>229.1</v>
      </c>
      <c r="I17" s="24">
        <v>235.7</v>
      </c>
      <c r="J17" s="24">
        <v>228.5</v>
      </c>
      <c r="K17" s="24">
        <v>210.4</v>
      </c>
      <c r="L17" s="24">
        <v>213.3</v>
      </c>
      <c r="M17" s="24">
        <v>218.1</v>
      </c>
      <c r="N17" s="24">
        <v>193.5</v>
      </c>
      <c r="O17" s="24">
        <v>192.8</v>
      </c>
      <c r="P17" s="24">
        <v>193.8</v>
      </c>
      <c r="Q17" s="24">
        <v>205.1</v>
      </c>
      <c r="R17" s="24">
        <v>206.9</v>
      </c>
      <c r="S17" s="24">
        <v>202.9</v>
      </c>
      <c r="T17" s="24">
        <v>202.3</v>
      </c>
      <c r="U17" s="24">
        <v>199.9</v>
      </c>
      <c r="V17" s="24">
        <v>188.6</v>
      </c>
      <c r="W17" s="24">
        <v>215.5</v>
      </c>
      <c r="X17" s="24">
        <v>214.9</v>
      </c>
      <c r="Y17" s="24">
        <v>208.3</v>
      </c>
      <c r="Z17" s="24">
        <v>227.3</v>
      </c>
      <c r="AA17" s="24">
        <v>233.8</v>
      </c>
      <c r="AB17" s="24">
        <v>224.7</v>
      </c>
      <c r="AC17" s="24">
        <v>216.3</v>
      </c>
      <c r="AD17" s="24">
        <v>221.4</v>
      </c>
      <c r="AE17" s="24">
        <v>229.1</v>
      </c>
      <c r="AF17" s="24" t="s">
        <v>2067</v>
      </c>
      <c r="AH17" s="24" t="s">
        <v>1702</v>
      </c>
    </row>
    <row r="18" spans="2:34">
      <c r="B18" s="24" t="s">
        <v>1802</v>
      </c>
      <c r="C18" s="24">
        <v>103.5</v>
      </c>
      <c r="D18" s="24">
        <v>117.6</v>
      </c>
      <c r="E18" s="24">
        <v>107.9</v>
      </c>
      <c r="F18" s="24">
        <v>97.8</v>
      </c>
      <c r="G18" s="24">
        <v>96.7</v>
      </c>
      <c r="H18" s="24">
        <v>98.5</v>
      </c>
      <c r="I18" s="24">
        <v>99.7</v>
      </c>
      <c r="J18" s="24">
        <v>107</v>
      </c>
      <c r="K18" s="24">
        <v>110.5</v>
      </c>
      <c r="L18" s="24">
        <v>102.7</v>
      </c>
      <c r="M18" s="24">
        <v>101.7</v>
      </c>
      <c r="N18" s="24">
        <v>93.7</v>
      </c>
      <c r="O18" s="24">
        <v>94.4</v>
      </c>
      <c r="P18" s="24">
        <v>98.3</v>
      </c>
      <c r="Q18" s="24">
        <v>108.4</v>
      </c>
      <c r="R18" s="24">
        <v>113.1</v>
      </c>
      <c r="S18" s="24">
        <v>114.1</v>
      </c>
      <c r="T18" s="24">
        <v>115.3</v>
      </c>
      <c r="U18" s="24">
        <v>114.3</v>
      </c>
      <c r="V18" s="24">
        <v>106.4</v>
      </c>
      <c r="W18" s="24">
        <v>117</v>
      </c>
      <c r="X18" s="24">
        <v>111.7</v>
      </c>
      <c r="Y18" s="24">
        <v>105.8</v>
      </c>
      <c r="Z18" s="24">
        <v>99.8</v>
      </c>
      <c r="AA18" s="24">
        <v>103.4</v>
      </c>
      <c r="AB18" s="24">
        <v>110.9</v>
      </c>
      <c r="AC18" s="24">
        <v>116.6</v>
      </c>
      <c r="AD18" s="24">
        <v>120.1</v>
      </c>
      <c r="AE18" s="24">
        <v>122.1</v>
      </c>
      <c r="AF18" s="24" t="s">
        <v>2067</v>
      </c>
      <c r="AH18" s="24" t="s">
        <v>1702</v>
      </c>
    </row>
    <row r="19" spans="2:34">
      <c r="B19" s="24" t="s">
        <v>1803</v>
      </c>
      <c r="C19" s="24">
        <v>4.2</v>
      </c>
      <c r="D19" s="24">
        <v>4.9000000000000004</v>
      </c>
      <c r="E19" s="24">
        <v>5.6</v>
      </c>
      <c r="F19" s="24">
        <v>6.5</v>
      </c>
      <c r="G19" s="24">
        <v>7.3</v>
      </c>
      <c r="H19" s="24">
        <v>7.8</v>
      </c>
      <c r="I19" s="24">
        <v>5.6</v>
      </c>
      <c r="J19" s="24">
        <v>7.1</v>
      </c>
      <c r="K19" s="24">
        <v>7.8</v>
      </c>
      <c r="L19" s="24">
        <v>8.1999999999999993</v>
      </c>
      <c r="M19" s="24">
        <v>9.3000000000000007</v>
      </c>
      <c r="N19" s="24">
        <v>9.8000000000000007</v>
      </c>
      <c r="O19" s="24">
        <v>11.7</v>
      </c>
      <c r="P19" s="24">
        <v>16</v>
      </c>
      <c r="Q19" s="24">
        <v>20.100000000000001</v>
      </c>
      <c r="R19" s="24">
        <v>22.9</v>
      </c>
      <c r="S19" s="24">
        <v>31</v>
      </c>
      <c r="T19" s="24">
        <v>38.9</v>
      </c>
      <c r="U19" s="24">
        <v>54.7</v>
      </c>
      <c r="V19" s="24">
        <v>62.3</v>
      </c>
      <c r="W19" s="24">
        <v>72.599999999999994</v>
      </c>
      <c r="X19" s="24">
        <v>72.900000000000006</v>
      </c>
      <c r="Y19" s="24">
        <v>72.8</v>
      </c>
      <c r="Z19" s="24">
        <v>74.7</v>
      </c>
      <c r="AA19" s="24">
        <v>76.099999999999994</v>
      </c>
      <c r="AB19" s="24">
        <v>78.900000000000006</v>
      </c>
      <c r="AC19" s="24">
        <v>81.2</v>
      </c>
      <c r="AD19" s="24">
        <v>82.1</v>
      </c>
      <c r="AE19" s="24">
        <v>81.900000000000006</v>
      </c>
      <c r="AF19" s="24" t="s">
        <v>2067</v>
      </c>
      <c r="AH19" s="24" t="s">
        <v>1702</v>
      </c>
    </row>
    <row r="20" spans="2:34">
      <c r="B20" s="24" t="s">
        <v>1804</v>
      </c>
      <c r="C20" s="24">
        <v>0</v>
      </c>
      <c r="D20" s="24">
        <v>0</v>
      </c>
      <c r="E20" s="24">
        <v>0</v>
      </c>
      <c r="F20" s="24">
        <v>0</v>
      </c>
      <c r="G20" s="24">
        <v>0</v>
      </c>
      <c r="H20" s="24">
        <v>0</v>
      </c>
      <c r="I20" s="24">
        <v>0</v>
      </c>
      <c r="J20" s="24">
        <v>0</v>
      </c>
      <c r="K20" s="24">
        <v>0</v>
      </c>
      <c r="L20" s="24">
        <v>0</v>
      </c>
      <c r="M20" s="24">
        <v>0</v>
      </c>
      <c r="N20" s="24">
        <v>0.1</v>
      </c>
      <c r="O20" s="24">
        <v>0.2</v>
      </c>
      <c r="P20" s="24">
        <v>0.1</v>
      </c>
      <c r="Q20" s="24">
        <v>0.3</v>
      </c>
      <c r="R20" s="24">
        <v>0.9</v>
      </c>
      <c r="S20" s="24">
        <v>2.5</v>
      </c>
      <c r="T20" s="24">
        <v>3.3</v>
      </c>
      <c r="U20" s="24">
        <v>2.9</v>
      </c>
      <c r="V20" s="24">
        <v>3</v>
      </c>
      <c r="W20" s="24">
        <v>2.5</v>
      </c>
      <c r="X20" s="24">
        <v>8.3000000000000007</v>
      </c>
      <c r="Y20" s="24">
        <v>8.5</v>
      </c>
      <c r="Z20" s="24">
        <v>13.5</v>
      </c>
      <c r="AA20" s="24">
        <v>13.3</v>
      </c>
      <c r="AB20" s="24">
        <v>14.1</v>
      </c>
      <c r="AC20" s="24">
        <v>19.600000000000001</v>
      </c>
      <c r="AD20" s="24">
        <v>18.7</v>
      </c>
      <c r="AE20" s="24">
        <v>17.899999999999999</v>
      </c>
      <c r="AF20" s="24" t="s">
        <v>2067</v>
      </c>
      <c r="AH20" s="24" t="s">
        <v>1702</v>
      </c>
    </row>
    <row r="21" spans="2:34">
      <c r="B21" s="24" t="s">
        <v>1713</v>
      </c>
      <c r="C21" s="24">
        <v>361.2</v>
      </c>
      <c r="D21" s="24">
        <v>361.1</v>
      </c>
      <c r="E21" s="24">
        <v>356.6</v>
      </c>
      <c r="F21" s="24">
        <v>341.6</v>
      </c>
      <c r="G21" s="24">
        <v>343.2</v>
      </c>
      <c r="H21" s="24">
        <v>334.9</v>
      </c>
      <c r="I21" s="24">
        <v>332.7</v>
      </c>
      <c r="J21" s="24">
        <v>329</v>
      </c>
      <c r="K21" s="24">
        <v>320.2</v>
      </c>
      <c r="L21" s="24">
        <v>308</v>
      </c>
      <c r="M21" s="24">
        <v>305.8</v>
      </c>
      <c r="N21" s="24">
        <v>306.39999999999998</v>
      </c>
      <c r="O21" s="24">
        <v>297.8</v>
      </c>
      <c r="P21" s="24">
        <v>297.2</v>
      </c>
      <c r="Q21" s="24">
        <v>297.60000000000002</v>
      </c>
      <c r="R21" s="24">
        <v>292</v>
      </c>
      <c r="S21" s="24">
        <v>299.10000000000002</v>
      </c>
      <c r="T21" s="24">
        <v>294.39999999999998</v>
      </c>
      <c r="U21" s="24">
        <v>306.7</v>
      </c>
      <c r="V21" s="24">
        <v>297.5</v>
      </c>
      <c r="W21" s="24">
        <v>295.8</v>
      </c>
      <c r="X21" s="24">
        <v>284.5</v>
      </c>
      <c r="Y21" s="24">
        <v>274.5</v>
      </c>
      <c r="Z21" s="24">
        <v>278.7</v>
      </c>
      <c r="AA21" s="24">
        <v>275.60000000000002</v>
      </c>
      <c r="AB21" s="24">
        <v>269.3</v>
      </c>
      <c r="AC21" s="24">
        <v>253.9</v>
      </c>
      <c r="AD21" s="24">
        <v>257.3</v>
      </c>
      <c r="AE21" s="24">
        <v>253.9</v>
      </c>
    </row>
    <row r="22" spans="2:34">
      <c r="B22" s="24" t="s">
        <v>1797</v>
      </c>
      <c r="C22" s="24">
        <v>183.3</v>
      </c>
      <c r="D22" s="24">
        <v>186.4</v>
      </c>
      <c r="E22" s="24">
        <v>184.7</v>
      </c>
      <c r="F22" s="24">
        <v>184.9</v>
      </c>
      <c r="G22" s="24">
        <v>185.3</v>
      </c>
      <c r="H22" s="24">
        <v>178.5</v>
      </c>
      <c r="I22" s="24">
        <v>175.9</v>
      </c>
      <c r="J22" s="24">
        <v>174.5</v>
      </c>
      <c r="K22" s="24">
        <v>168.9</v>
      </c>
      <c r="L22" s="24">
        <v>163.6</v>
      </c>
      <c r="M22" s="24">
        <v>163.30000000000001</v>
      </c>
      <c r="N22" s="24">
        <v>164.7</v>
      </c>
      <c r="O22" s="24">
        <v>161.80000000000001</v>
      </c>
      <c r="P22" s="24">
        <v>160.19999999999999</v>
      </c>
      <c r="Q22" s="24">
        <v>159.80000000000001</v>
      </c>
      <c r="R22" s="24">
        <v>158.1</v>
      </c>
      <c r="S22" s="24">
        <v>161.5</v>
      </c>
      <c r="T22" s="24">
        <v>158.4</v>
      </c>
      <c r="U22" s="24">
        <v>159.80000000000001</v>
      </c>
      <c r="V22" s="24">
        <v>151.30000000000001</v>
      </c>
      <c r="W22" s="24">
        <v>146.4</v>
      </c>
      <c r="X22" s="24">
        <v>144.9</v>
      </c>
      <c r="Y22" s="24">
        <v>141.4</v>
      </c>
      <c r="Z22" s="24">
        <v>144.30000000000001</v>
      </c>
      <c r="AA22" s="24">
        <v>141.1</v>
      </c>
      <c r="AB22" s="24">
        <v>141.9</v>
      </c>
      <c r="AC22" s="24">
        <v>135.80000000000001</v>
      </c>
      <c r="AD22" s="24">
        <v>139.30000000000001</v>
      </c>
      <c r="AE22" s="24">
        <v>140</v>
      </c>
      <c r="AF22" s="24" t="s">
        <v>2063</v>
      </c>
      <c r="AG22" s="24" t="s">
        <v>1725</v>
      </c>
      <c r="AH22" s="24" t="s">
        <v>1713</v>
      </c>
    </row>
    <row r="23" spans="2:34">
      <c r="B23" s="24" t="s">
        <v>1805</v>
      </c>
      <c r="C23" s="24">
        <v>96.5</v>
      </c>
      <c r="D23" s="24">
        <v>93.3</v>
      </c>
      <c r="E23" s="24">
        <v>90.7</v>
      </c>
      <c r="F23" s="24">
        <v>77.3</v>
      </c>
      <c r="G23" s="24">
        <v>77.599999999999994</v>
      </c>
      <c r="H23" s="24">
        <v>76.400000000000006</v>
      </c>
      <c r="I23" s="24">
        <v>76</v>
      </c>
      <c r="J23" s="24">
        <v>75.400000000000006</v>
      </c>
      <c r="K23" s="24">
        <v>75.7</v>
      </c>
      <c r="L23" s="24">
        <v>71.2</v>
      </c>
      <c r="M23" s="24">
        <v>68.3</v>
      </c>
      <c r="N23" s="24">
        <v>68</v>
      </c>
      <c r="O23" s="24">
        <v>63.8</v>
      </c>
      <c r="P23" s="24">
        <v>64</v>
      </c>
      <c r="Q23" s="24">
        <v>65.3</v>
      </c>
      <c r="R23" s="24">
        <v>64.099999999999994</v>
      </c>
      <c r="S23" s="24">
        <v>65.599999999999994</v>
      </c>
      <c r="T23" s="24">
        <v>64.8</v>
      </c>
      <c r="U23" s="24">
        <v>75.599999999999994</v>
      </c>
      <c r="V23" s="24">
        <v>79.900000000000006</v>
      </c>
      <c r="W23" s="24">
        <v>81.900000000000006</v>
      </c>
      <c r="X23" s="24">
        <v>71.2</v>
      </c>
      <c r="Y23" s="24">
        <v>66.5</v>
      </c>
      <c r="Z23" s="24">
        <v>64.599999999999994</v>
      </c>
      <c r="AA23" s="24">
        <v>64.599999999999994</v>
      </c>
      <c r="AB23" s="24">
        <v>61.2</v>
      </c>
      <c r="AC23" s="24">
        <v>53.8</v>
      </c>
      <c r="AD23" s="24">
        <v>54.8</v>
      </c>
      <c r="AE23" s="24">
        <v>52.7</v>
      </c>
      <c r="AF23" s="24" t="s">
        <v>2063</v>
      </c>
      <c r="AG23" s="24" t="s">
        <v>1728</v>
      </c>
      <c r="AH23" s="24" t="s">
        <v>1713</v>
      </c>
    </row>
    <row r="24" spans="2:34">
      <c r="B24" s="24" t="s">
        <v>1806</v>
      </c>
      <c r="C24" s="24">
        <v>46.1</v>
      </c>
      <c r="D24" s="24">
        <v>46</v>
      </c>
      <c r="E24" s="24">
        <v>44.8</v>
      </c>
      <c r="F24" s="24">
        <v>43.5</v>
      </c>
      <c r="G24" s="24">
        <v>43.1</v>
      </c>
      <c r="H24" s="24">
        <v>42.7</v>
      </c>
      <c r="I24" s="24">
        <v>43.1</v>
      </c>
      <c r="J24" s="24">
        <v>43.4</v>
      </c>
      <c r="K24" s="24">
        <v>41.5</v>
      </c>
      <c r="L24" s="24">
        <v>39.799999999999997</v>
      </c>
      <c r="M24" s="24">
        <v>40.1</v>
      </c>
      <c r="N24" s="24">
        <v>40.5</v>
      </c>
      <c r="O24" s="24">
        <v>39.700000000000003</v>
      </c>
      <c r="P24" s="24">
        <v>40.5</v>
      </c>
      <c r="Q24" s="24">
        <v>40.700000000000003</v>
      </c>
      <c r="R24" s="24">
        <v>38.799999999999997</v>
      </c>
      <c r="S24" s="24">
        <v>42</v>
      </c>
      <c r="T24" s="24">
        <v>41.9</v>
      </c>
      <c r="U24" s="24">
        <v>42.8</v>
      </c>
      <c r="V24" s="24">
        <v>38.4</v>
      </c>
      <c r="W24" s="24">
        <v>39.200000000000003</v>
      </c>
      <c r="X24" s="24">
        <v>40.9</v>
      </c>
      <c r="Y24" s="24">
        <v>40.799999999999997</v>
      </c>
      <c r="Z24" s="24">
        <v>43.2</v>
      </c>
      <c r="AA24" s="24">
        <v>43.5</v>
      </c>
      <c r="AB24" s="24">
        <v>40.5</v>
      </c>
      <c r="AC24" s="24">
        <v>39</v>
      </c>
      <c r="AD24" s="24">
        <v>38.700000000000003</v>
      </c>
      <c r="AE24" s="24">
        <v>36.200000000000003</v>
      </c>
      <c r="AF24" s="24" t="s">
        <v>2063</v>
      </c>
      <c r="AG24" s="24" t="s">
        <v>1725</v>
      </c>
      <c r="AH24" s="24" t="s">
        <v>1713</v>
      </c>
    </row>
    <row r="25" spans="2:34">
      <c r="B25" s="24" t="s">
        <v>1807</v>
      </c>
      <c r="C25" s="24">
        <v>8.6</v>
      </c>
      <c r="D25" s="24">
        <v>8.8000000000000007</v>
      </c>
      <c r="E25" s="24">
        <v>9.1</v>
      </c>
      <c r="F25" s="24">
        <v>8.5</v>
      </c>
      <c r="G25" s="24">
        <v>8.3000000000000007</v>
      </c>
      <c r="H25" s="24">
        <v>8.3000000000000007</v>
      </c>
      <c r="I25" s="24">
        <v>8.6</v>
      </c>
      <c r="J25" s="24">
        <v>7.8</v>
      </c>
      <c r="K25" s="24">
        <v>7.1</v>
      </c>
      <c r="L25" s="24">
        <v>7.3</v>
      </c>
      <c r="M25" s="24">
        <v>7.7</v>
      </c>
      <c r="N25" s="24">
        <v>7.2</v>
      </c>
      <c r="O25" s="24">
        <v>7.3</v>
      </c>
      <c r="P25" s="24">
        <v>7.5</v>
      </c>
      <c r="Q25" s="24">
        <v>7.7</v>
      </c>
      <c r="R25" s="24">
        <v>7.8</v>
      </c>
      <c r="S25" s="24">
        <v>7.3</v>
      </c>
      <c r="T25" s="24">
        <v>7.7</v>
      </c>
      <c r="U25" s="24">
        <v>8</v>
      </c>
      <c r="V25" s="24">
        <v>8</v>
      </c>
      <c r="W25" s="24">
        <v>8.5</v>
      </c>
      <c r="X25" s="24">
        <v>8.3000000000000007</v>
      </c>
      <c r="Y25" s="24">
        <v>7.6</v>
      </c>
      <c r="Z25" s="24">
        <v>8.6999999999999993</v>
      </c>
      <c r="AA25" s="24">
        <v>8.9</v>
      </c>
      <c r="AB25" s="24">
        <v>8.5</v>
      </c>
      <c r="AC25" s="24">
        <v>7.9</v>
      </c>
      <c r="AD25" s="24">
        <v>7.8</v>
      </c>
      <c r="AE25" s="24">
        <v>8.6</v>
      </c>
      <c r="AF25" s="24" t="s">
        <v>2062</v>
      </c>
      <c r="AH25" s="24" t="s">
        <v>1713</v>
      </c>
    </row>
    <row r="26" spans="2:34">
      <c r="B26" s="24" t="s">
        <v>1799</v>
      </c>
      <c r="C26" s="24">
        <v>6.6</v>
      </c>
      <c r="D26" s="24">
        <v>6.6</v>
      </c>
      <c r="E26" s="24">
        <v>6.7</v>
      </c>
      <c r="F26" s="24">
        <v>6.7</v>
      </c>
      <c r="G26" s="24">
        <v>6.8</v>
      </c>
      <c r="H26" s="24">
        <v>6.8</v>
      </c>
      <c r="I26" s="24">
        <v>6.8</v>
      </c>
      <c r="J26" s="24">
        <v>6.8</v>
      </c>
      <c r="K26" s="24">
        <v>6.9</v>
      </c>
      <c r="L26" s="24">
        <v>6.9</v>
      </c>
      <c r="M26" s="24">
        <v>6.9</v>
      </c>
      <c r="N26" s="24">
        <v>6.9</v>
      </c>
      <c r="O26" s="24">
        <v>6.9</v>
      </c>
      <c r="P26" s="24">
        <v>6.9</v>
      </c>
      <c r="Q26" s="24">
        <v>7</v>
      </c>
      <c r="R26" s="24">
        <v>7</v>
      </c>
      <c r="S26" s="24">
        <v>7</v>
      </c>
      <c r="T26" s="24">
        <v>7</v>
      </c>
      <c r="U26" s="24">
        <v>7</v>
      </c>
      <c r="V26" s="24">
        <v>7</v>
      </c>
      <c r="W26" s="24">
        <v>7</v>
      </c>
      <c r="X26" s="24">
        <v>7</v>
      </c>
      <c r="Y26" s="24">
        <v>7</v>
      </c>
      <c r="Z26" s="24">
        <v>7.1</v>
      </c>
      <c r="AA26" s="24">
        <v>7.1</v>
      </c>
      <c r="AB26" s="24">
        <v>7.1</v>
      </c>
      <c r="AC26" s="24">
        <v>7.2</v>
      </c>
      <c r="AD26" s="24">
        <v>7.1</v>
      </c>
      <c r="AE26" s="24">
        <v>7</v>
      </c>
      <c r="AF26" s="24" t="s">
        <v>2063</v>
      </c>
      <c r="AG26" s="24" t="s">
        <v>1725</v>
      </c>
      <c r="AH26" s="24" t="s">
        <v>1713</v>
      </c>
    </row>
    <row r="27" spans="2:34">
      <c r="B27" s="24" t="s">
        <v>1808</v>
      </c>
      <c r="C27" s="24">
        <v>7.2</v>
      </c>
      <c r="D27" s="24">
        <v>7.3</v>
      </c>
      <c r="E27" s="24">
        <v>7.9</v>
      </c>
      <c r="F27" s="24">
        <v>8.1999999999999993</v>
      </c>
      <c r="G27" s="24">
        <v>9.6999999999999993</v>
      </c>
      <c r="H27" s="24">
        <v>9.8000000000000007</v>
      </c>
      <c r="I27" s="24">
        <v>10.1</v>
      </c>
      <c r="J27" s="24">
        <v>9</v>
      </c>
      <c r="K27" s="24">
        <v>8.1999999999999993</v>
      </c>
      <c r="L27" s="24">
        <v>8.3000000000000007</v>
      </c>
      <c r="M27" s="24">
        <v>8.8000000000000007</v>
      </c>
      <c r="N27" s="24">
        <v>8</v>
      </c>
      <c r="O27" s="24">
        <v>7.3</v>
      </c>
      <c r="P27" s="24">
        <v>7.2</v>
      </c>
      <c r="Q27" s="24">
        <v>6.9</v>
      </c>
      <c r="R27" s="24">
        <v>6.6</v>
      </c>
      <c r="S27" s="24">
        <v>6.5</v>
      </c>
      <c r="T27" s="24">
        <v>6.3</v>
      </c>
      <c r="U27" s="24">
        <v>6.3</v>
      </c>
      <c r="V27" s="24">
        <v>6.4</v>
      </c>
      <c r="W27" s="24">
        <v>6.6</v>
      </c>
      <c r="X27" s="24">
        <v>6.4</v>
      </c>
      <c r="Y27" s="24">
        <v>6.2</v>
      </c>
      <c r="Z27" s="24">
        <v>6.2</v>
      </c>
      <c r="AA27" s="24">
        <v>6.3</v>
      </c>
      <c r="AB27" s="24">
        <v>6.4</v>
      </c>
      <c r="AC27" s="24">
        <v>6.7</v>
      </c>
      <c r="AD27" s="24">
        <v>6.4</v>
      </c>
      <c r="AE27" s="24">
        <v>6.2</v>
      </c>
      <c r="AF27" s="24" t="s">
        <v>2063</v>
      </c>
      <c r="AG27" s="24" t="s">
        <v>1728</v>
      </c>
      <c r="AH27" s="24" t="s">
        <v>1713</v>
      </c>
    </row>
    <row r="28" spans="2:34">
      <c r="B28" s="24" t="s">
        <v>1809</v>
      </c>
      <c r="C28" s="24">
        <v>12.9</v>
      </c>
      <c r="D28" s="24">
        <v>12.7</v>
      </c>
      <c r="E28" s="24">
        <v>12.7</v>
      </c>
      <c r="F28" s="24">
        <v>12.5</v>
      </c>
      <c r="G28" s="24">
        <v>12.4</v>
      </c>
      <c r="H28" s="24">
        <v>12.4</v>
      </c>
      <c r="I28" s="24">
        <v>12.2</v>
      </c>
      <c r="J28" s="24">
        <v>12</v>
      </c>
      <c r="K28" s="24">
        <v>11.8</v>
      </c>
      <c r="L28" s="24">
        <v>11</v>
      </c>
      <c r="M28" s="24">
        <v>10.8</v>
      </c>
      <c r="N28" s="24">
        <v>11.1</v>
      </c>
      <c r="O28" s="24">
        <v>10.9</v>
      </c>
      <c r="P28" s="24">
        <v>10.9</v>
      </c>
      <c r="Q28" s="24">
        <v>10.199999999999999</v>
      </c>
      <c r="R28" s="24">
        <v>9.6</v>
      </c>
      <c r="S28" s="24">
        <v>9.3000000000000007</v>
      </c>
      <c r="T28" s="24">
        <v>8.3000000000000007</v>
      </c>
      <c r="U28" s="24">
        <v>7.2</v>
      </c>
      <c r="V28" s="24">
        <v>6.5</v>
      </c>
      <c r="W28" s="24">
        <v>6.1</v>
      </c>
      <c r="X28" s="24">
        <v>5.6</v>
      </c>
      <c r="Y28" s="24">
        <v>5</v>
      </c>
      <c r="Z28" s="24">
        <v>4.5999999999999996</v>
      </c>
      <c r="AA28" s="24">
        <v>4.0999999999999996</v>
      </c>
      <c r="AB28" s="24">
        <v>3.6</v>
      </c>
      <c r="AC28" s="24">
        <v>3.4</v>
      </c>
      <c r="AD28" s="24">
        <v>3.3</v>
      </c>
      <c r="AE28" s="24">
        <v>3.1</v>
      </c>
      <c r="AF28" s="24" t="s">
        <v>2062</v>
      </c>
      <c r="AH28" s="24" t="s">
        <v>1713</v>
      </c>
    </row>
    <row r="29" spans="2:34">
      <c r="B29" s="24" t="s">
        <v>1798</v>
      </c>
      <c r="C29" s="24" t="s">
        <v>1800</v>
      </c>
      <c r="D29" s="24" t="s">
        <v>1800</v>
      </c>
      <c r="E29" s="24" t="s">
        <v>1800</v>
      </c>
      <c r="F29" s="24" t="s">
        <v>1800</v>
      </c>
      <c r="G29" s="24" t="s">
        <v>1800</v>
      </c>
      <c r="H29" s="24" t="s">
        <v>1800</v>
      </c>
      <c r="I29" s="24" t="s">
        <v>1800</v>
      </c>
      <c r="J29" s="24" t="s">
        <v>1800</v>
      </c>
      <c r="K29" s="24" t="s">
        <v>1800</v>
      </c>
      <c r="L29" s="24" t="s">
        <v>1800</v>
      </c>
      <c r="M29" s="24" t="s">
        <v>1800</v>
      </c>
      <c r="N29" s="24" t="s">
        <v>1800</v>
      </c>
      <c r="O29" s="24" t="s">
        <v>1800</v>
      </c>
      <c r="P29" s="24" t="s">
        <v>1800</v>
      </c>
      <c r="Q29" s="24" t="s">
        <v>1800</v>
      </c>
      <c r="R29" s="24" t="s">
        <v>1800</v>
      </c>
      <c r="S29" s="24" t="s">
        <v>1800</v>
      </c>
      <c r="T29" s="24" t="s">
        <v>1800</v>
      </c>
      <c r="U29" s="24" t="s">
        <v>1800</v>
      </c>
      <c r="V29" s="24" t="s">
        <v>1800</v>
      </c>
      <c r="W29" s="24" t="s">
        <v>1800</v>
      </c>
      <c r="X29" s="24" t="s">
        <v>1800</v>
      </c>
      <c r="Y29" s="24" t="s">
        <v>1800</v>
      </c>
      <c r="Z29" s="24" t="s">
        <v>1800</v>
      </c>
      <c r="AA29" s="24" t="s">
        <v>1800</v>
      </c>
      <c r="AB29" s="24" t="s">
        <v>1800</v>
      </c>
      <c r="AC29" s="24" t="s">
        <v>1800</v>
      </c>
      <c r="AD29" s="24" t="s">
        <v>1800</v>
      </c>
      <c r="AE29" s="24" t="s">
        <v>1800</v>
      </c>
      <c r="AH29" s="24" t="s">
        <v>1713</v>
      </c>
    </row>
    <row r="30" spans="2:34">
      <c r="B30" s="24" t="s">
        <v>1802</v>
      </c>
      <c r="C30" s="24">
        <v>0.2</v>
      </c>
      <c r="D30" s="24">
        <v>0.2</v>
      </c>
      <c r="E30" s="24">
        <v>0.2</v>
      </c>
      <c r="F30" s="24">
        <v>0.1</v>
      </c>
      <c r="G30" s="24">
        <v>0.1</v>
      </c>
      <c r="H30" s="24">
        <v>0.1</v>
      </c>
      <c r="I30" s="24">
        <v>0.1</v>
      </c>
      <c r="J30" s="24">
        <v>0.1</v>
      </c>
      <c r="K30" s="24">
        <v>0.1</v>
      </c>
      <c r="L30" s="24">
        <v>0.1</v>
      </c>
      <c r="M30" s="24">
        <v>0.1</v>
      </c>
      <c r="N30" s="24">
        <v>0.1</v>
      </c>
      <c r="O30" s="24">
        <v>0.1</v>
      </c>
      <c r="P30" s="24">
        <v>0.1</v>
      </c>
      <c r="Q30" s="24">
        <v>0.1</v>
      </c>
      <c r="R30" s="24">
        <v>0.1</v>
      </c>
      <c r="S30" s="24">
        <v>0.1</v>
      </c>
      <c r="T30" s="24">
        <v>0.1</v>
      </c>
      <c r="U30" s="24">
        <v>0.1</v>
      </c>
      <c r="V30" s="24">
        <v>0.1</v>
      </c>
      <c r="W30" s="24">
        <v>0.1</v>
      </c>
      <c r="X30" s="24">
        <v>0.1</v>
      </c>
      <c r="Y30" s="24">
        <v>0.1</v>
      </c>
      <c r="Z30" s="24">
        <v>0.1</v>
      </c>
      <c r="AA30" s="24">
        <v>0.1</v>
      </c>
      <c r="AB30" s="24">
        <v>0.1</v>
      </c>
      <c r="AC30" s="24">
        <v>0.1</v>
      </c>
      <c r="AD30" s="24">
        <v>0.1</v>
      </c>
      <c r="AE30" s="24">
        <v>0.1</v>
      </c>
      <c r="AF30" s="24" t="s">
        <v>2067</v>
      </c>
      <c r="AH30" s="24" t="s">
        <v>1713</v>
      </c>
    </row>
    <row r="31" spans="2:34">
      <c r="B31" s="24" t="s">
        <v>1714</v>
      </c>
      <c r="C31" s="24">
        <v>67.599999999999994</v>
      </c>
      <c r="D31" s="24">
        <v>69.3</v>
      </c>
      <c r="E31" s="24">
        <v>72.599999999999994</v>
      </c>
      <c r="F31" s="24">
        <v>75.400000000000006</v>
      </c>
      <c r="G31" s="24">
        <v>77.8</v>
      </c>
      <c r="H31" s="24">
        <v>79.599999999999994</v>
      </c>
      <c r="I31" s="24">
        <v>81.599999999999994</v>
      </c>
      <c r="J31" s="24">
        <v>82.9</v>
      </c>
      <c r="K31" s="24">
        <v>83.6</v>
      </c>
      <c r="L31" s="24">
        <v>81.2</v>
      </c>
      <c r="M31" s="24">
        <v>81.599999999999994</v>
      </c>
      <c r="N31" s="24">
        <v>78.3</v>
      </c>
      <c r="O31" s="24">
        <v>77.400000000000006</v>
      </c>
      <c r="P31" s="24">
        <v>76.400000000000006</v>
      </c>
      <c r="Q31" s="24">
        <v>75.2</v>
      </c>
      <c r="R31" s="24">
        <v>72.099999999999994</v>
      </c>
      <c r="S31" s="24">
        <v>70.900000000000006</v>
      </c>
      <c r="T31" s="24">
        <v>67.099999999999994</v>
      </c>
      <c r="U31" s="24">
        <v>64.3</v>
      </c>
      <c r="V31" s="24">
        <v>60.1</v>
      </c>
      <c r="W31" s="24">
        <v>61.6</v>
      </c>
      <c r="X31" s="24">
        <v>59</v>
      </c>
      <c r="Y31" s="24">
        <v>54.1</v>
      </c>
      <c r="Z31" s="24">
        <v>54.6</v>
      </c>
      <c r="AA31" s="24">
        <v>53.1</v>
      </c>
      <c r="AB31" s="24">
        <v>49.2</v>
      </c>
      <c r="AC31" s="24">
        <v>47.8</v>
      </c>
      <c r="AD31" s="24">
        <v>45.2</v>
      </c>
      <c r="AE31" s="24">
        <v>44</v>
      </c>
    </row>
    <row r="32" spans="2:34">
      <c r="B32" s="24" t="s">
        <v>1807</v>
      </c>
      <c r="C32" s="24">
        <v>25.1</v>
      </c>
      <c r="D32" s="24">
        <v>25</v>
      </c>
      <c r="E32" s="24">
        <v>25.3</v>
      </c>
      <c r="F32" s="24">
        <v>26</v>
      </c>
      <c r="G32" s="24">
        <v>26.6</v>
      </c>
      <c r="H32" s="24">
        <v>26.8</v>
      </c>
      <c r="I32" s="24">
        <v>27.5</v>
      </c>
      <c r="J32" s="24">
        <v>28</v>
      </c>
      <c r="K32" s="24">
        <v>28.3</v>
      </c>
      <c r="L32" s="24">
        <v>28.4</v>
      </c>
      <c r="M32" s="24">
        <v>29.8</v>
      </c>
      <c r="N32" s="24">
        <v>29.4</v>
      </c>
      <c r="O32" s="24">
        <v>30.5</v>
      </c>
      <c r="P32" s="24">
        <v>31.8</v>
      </c>
      <c r="Q32" s="24">
        <v>33.1</v>
      </c>
      <c r="R32" s="24">
        <v>34.299999999999997</v>
      </c>
      <c r="S32" s="24">
        <v>34</v>
      </c>
      <c r="T32" s="24">
        <v>34.4</v>
      </c>
      <c r="U32" s="24">
        <v>34</v>
      </c>
      <c r="V32" s="24">
        <v>31.6</v>
      </c>
      <c r="W32" s="24">
        <v>34.200000000000003</v>
      </c>
      <c r="X32" s="24">
        <v>32.9</v>
      </c>
      <c r="Y32" s="24">
        <v>30.3</v>
      </c>
      <c r="Z32" s="24">
        <v>32.700000000000003</v>
      </c>
      <c r="AA32" s="24">
        <v>33</v>
      </c>
      <c r="AB32" s="24">
        <v>30.5</v>
      </c>
      <c r="AC32" s="24">
        <v>30</v>
      </c>
      <c r="AD32" s="24">
        <v>28.6</v>
      </c>
      <c r="AE32" s="24">
        <v>28.4</v>
      </c>
      <c r="AF32" s="24" t="s">
        <v>2062</v>
      </c>
      <c r="AH32" s="24" t="s">
        <v>1714</v>
      </c>
    </row>
    <row r="33" spans="2:34">
      <c r="B33" s="24" t="s">
        <v>1809</v>
      </c>
      <c r="C33" s="24">
        <v>42</v>
      </c>
      <c r="D33" s="24">
        <v>43.9</v>
      </c>
      <c r="E33" s="24">
        <v>46.9</v>
      </c>
      <c r="F33" s="24">
        <v>48.9</v>
      </c>
      <c r="G33" s="24">
        <v>50.8</v>
      </c>
      <c r="H33" s="24">
        <v>52.3</v>
      </c>
      <c r="I33" s="24">
        <v>53.6</v>
      </c>
      <c r="J33" s="24">
        <v>54.5</v>
      </c>
      <c r="K33" s="24">
        <v>54.9</v>
      </c>
      <c r="L33" s="24">
        <v>52.5</v>
      </c>
      <c r="M33" s="24">
        <v>51.4</v>
      </c>
      <c r="N33" s="24">
        <v>48.5</v>
      </c>
      <c r="O33" s="24">
        <v>46.5</v>
      </c>
      <c r="P33" s="24">
        <v>44.2</v>
      </c>
      <c r="Q33" s="24">
        <v>41.7</v>
      </c>
      <c r="R33" s="24">
        <v>37.299999999999997</v>
      </c>
      <c r="S33" s="24">
        <v>36.5</v>
      </c>
      <c r="T33" s="24">
        <v>32.299999999999997</v>
      </c>
      <c r="U33" s="24">
        <v>29.9</v>
      </c>
      <c r="V33" s="24">
        <v>28.2</v>
      </c>
      <c r="W33" s="24">
        <v>27.1</v>
      </c>
      <c r="X33" s="24">
        <v>25.8</v>
      </c>
      <c r="Y33" s="24">
        <v>23.4</v>
      </c>
      <c r="Z33" s="24">
        <v>21.6</v>
      </c>
      <c r="AA33" s="24">
        <v>19.7</v>
      </c>
      <c r="AB33" s="24">
        <v>18.3</v>
      </c>
      <c r="AC33" s="24">
        <v>17.399999999999999</v>
      </c>
      <c r="AD33" s="24">
        <v>16.3</v>
      </c>
      <c r="AE33" s="24">
        <v>15.2</v>
      </c>
      <c r="AF33" s="24" t="s">
        <v>2062</v>
      </c>
      <c r="AH33" s="24" t="s">
        <v>1714</v>
      </c>
    </row>
    <row r="34" spans="2:34">
      <c r="B34" s="24" t="s">
        <v>1798</v>
      </c>
      <c r="C34" s="24">
        <v>0.5</v>
      </c>
      <c r="D34" s="24">
        <v>0.4</v>
      </c>
      <c r="E34" s="24">
        <v>0.4</v>
      </c>
      <c r="F34" s="24">
        <v>0.4</v>
      </c>
      <c r="G34" s="24">
        <v>0.4</v>
      </c>
      <c r="H34" s="24">
        <v>0.4</v>
      </c>
      <c r="I34" s="24">
        <v>0.4</v>
      </c>
      <c r="J34" s="24">
        <v>0.4</v>
      </c>
      <c r="K34" s="24">
        <v>0.4</v>
      </c>
      <c r="L34" s="24">
        <v>0.4</v>
      </c>
      <c r="M34" s="24">
        <v>0.4</v>
      </c>
      <c r="N34" s="24">
        <v>0.4</v>
      </c>
      <c r="O34" s="24">
        <v>0.4</v>
      </c>
      <c r="P34" s="24">
        <v>0.4</v>
      </c>
      <c r="Q34" s="24">
        <v>0.4</v>
      </c>
      <c r="R34" s="24">
        <v>0.4</v>
      </c>
      <c r="S34" s="24">
        <v>0.4</v>
      </c>
      <c r="T34" s="24">
        <v>0.4</v>
      </c>
      <c r="U34" s="24">
        <v>0.4</v>
      </c>
      <c r="V34" s="24">
        <v>0.3</v>
      </c>
      <c r="W34" s="24">
        <v>0.3</v>
      </c>
      <c r="X34" s="24">
        <v>0.3</v>
      </c>
      <c r="Y34" s="24">
        <v>0.3</v>
      </c>
      <c r="Z34" s="24">
        <v>0.3</v>
      </c>
      <c r="AA34" s="24">
        <v>0.3</v>
      </c>
      <c r="AB34" s="24">
        <v>0.3</v>
      </c>
      <c r="AC34" s="24">
        <v>0.3</v>
      </c>
      <c r="AD34" s="24">
        <v>0.3</v>
      </c>
      <c r="AE34" s="24">
        <v>0.3</v>
      </c>
      <c r="AF34" s="24" t="s">
        <v>2063</v>
      </c>
      <c r="AG34" s="24" t="s">
        <v>1729</v>
      </c>
      <c r="AH34" s="24" t="s">
        <v>1714</v>
      </c>
    </row>
    <row r="35" spans="2:34">
      <c r="B35" s="24" t="s">
        <v>1806</v>
      </c>
      <c r="C35" s="24" t="s">
        <v>1800</v>
      </c>
      <c r="D35" s="24" t="s">
        <v>1800</v>
      </c>
      <c r="E35" s="24" t="s">
        <v>1800</v>
      </c>
      <c r="F35" s="24" t="s">
        <v>1800</v>
      </c>
      <c r="G35" s="24" t="s">
        <v>1800</v>
      </c>
      <c r="H35" s="24" t="s">
        <v>1800</v>
      </c>
      <c r="I35" s="24" t="s">
        <v>1800</v>
      </c>
      <c r="J35" s="24" t="s">
        <v>1800</v>
      </c>
      <c r="K35" s="24" t="s">
        <v>1800</v>
      </c>
      <c r="L35" s="24" t="s">
        <v>1800</v>
      </c>
      <c r="M35" s="24" t="s">
        <v>1800</v>
      </c>
      <c r="N35" s="24" t="s">
        <v>1800</v>
      </c>
      <c r="O35" s="24" t="s">
        <v>1800</v>
      </c>
      <c r="P35" s="24" t="s">
        <v>1800</v>
      </c>
      <c r="Q35" s="24" t="s">
        <v>1800</v>
      </c>
      <c r="R35" s="24" t="s">
        <v>1800</v>
      </c>
      <c r="S35" s="24" t="s">
        <v>1800</v>
      </c>
      <c r="T35" s="24" t="s">
        <v>1800</v>
      </c>
      <c r="U35" s="24" t="s">
        <v>1800</v>
      </c>
      <c r="V35" s="24" t="s">
        <v>1800</v>
      </c>
      <c r="W35" s="24" t="s">
        <v>1800</v>
      </c>
      <c r="X35" s="24" t="s">
        <v>1800</v>
      </c>
      <c r="Y35" s="24" t="s">
        <v>1800</v>
      </c>
      <c r="Z35" s="24" t="s">
        <v>1800</v>
      </c>
      <c r="AA35" s="24" t="s">
        <v>1800</v>
      </c>
      <c r="AB35" s="24" t="s">
        <v>1800</v>
      </c>
      <c r="AC35" s="24" t="s">
        <v>1800</v>
      </c>
      <c r="AD35" s="24" t="s">
        <v>1800</v>
      </c>
      <c r="AE35" s="24">
        <v>0.1</v>
      </c>
      <c r="AF35" s="24" t="s">
        <v>2063</v>
      </c>
      <c r="AG35" s="24" t="s">
        <v>1725</v>
      </c>
      <c r="AH35" s="24" t="s">
        <v>1714</v>
      </c>
    </row>
    <row r="36" spans="2:34">
      <c r="B36" s="24" t="s">
        <v>1797</v>
      </c>
      <c r="C36" s="24" t="s">
        <v>1800</v>
      </c>
      <c r="D36" s="24" t="s">
        <v>1800</v>
      </c>
      <c r="E36" s="24" t="s">
        <v>1800</v>
      </c>
      <c r="F36" s="24" t="s">
        <v>1800</v>
      </c>
      <c r="G36" s="24" t="s">
        <v>1800</v>
      </c>
      <c r="H36" s="24" t="s">
        <v>1800</v>
      </c>
      <c r="I36" s="24" t="s">
        <v>1800</v>
      </c>
      <c r="J36" s="24" t="s">
        <v>1800</v>
      </c>
      <c r="K36" s="24" t="s">
        <v>1800</v>
      </c>
      <c r="L36" s="24" t="s">
        <v>1800</v>
      </c>
      <c r="M36" s="24" t="s">
        <v>1800</v>
      </c>
      <c r="N36" s="24" t="s">
        <v>1800</v>
      </c>
      <c r="O36" s="24" t="s">
        <v>1800</v>
      </c>
      <c r="P36" s="24" t="s">
        <v>1800</v>
      </c>
      <c r="Q36" s="24" t="s">
        <v>1800</v>
      </c>
      <c r="R36" s="24" t="s">
        <v>1800</v>
      </c>
      <c r="S36" s="24" t="s">
        <v>1800</v>
      </c>
      <c r="T36" s="24" t="s">
        <v>1800</v>
      </c>
      <c r="U36" s="24" t="s">
        <v>1800</v>
      </c>
      <c r="V36" s="24" t="s">
        <v>1800</v>
      </c>
      <c r="W36" s="24" t="s">
        <v>1800</v>
      </c>
      <c r="X36" s="24" t="s">
        <v>1800</v>
      </c>
      <c r="Y36" s="24" t="s">
        <v>1800</v>
      </c>
      <c r="Z36" s="24" t="s">
        <v>1800</v>
      </c>
      <c r="AA36" s="24" t="s">
        <v>1800</v>
      </c>
      <c r="AB36" s="24" t="s">
        <v>1800</v>
      </c>
      <c r="AC36" s="24" t="s">
        <v>1800</v>
      </c>
      <c r="AD36" s="24" t="s">
        <v>1800</v>
      </c>
      <c r="AE36" s="24" t="s">
        <v>1800</v>
      </c>
      <c r="AH36" s="24" t="s">
        <v>1714</v>
      </c>
    </row>
    <row r="37" spans="2:34">
      <c r="B37" s="24" t="s">
        <v>1802</v>
      </c>
      <c r="C37" s="24">
        <v>0.9</v>
      </c>
      <c r="D37" s="24">
        <v>1</v>
      </c>
      <c r="E37" s="24">
        <v>0.9</v>
      </c>
      <c r="F37" s="24">
        <v>0.8</v>
      </c>
      <c r="G37" s="24">
        <v>0.8</v>
      </c>
      <c r="H37" s="24">
        <v>0.8</v>
      </c>
      <c r="I37" s="24">
        <v>0.9</v>
      </c>
      <c r="J37" s="24">
        <v>0.9</v>
      </c>
      <c r="K37" s="24">
        <v>0.9</v>
      </c>
      <c r="L37" s="24">
        <v>0.9</v>
      </c>
      <c r="M37" s="24">
        <v>0.9</v>
      </c>
      <c r="N37" s="24">
        <v>0.8</v>
      </c>
      <c r="O37" s="24">
        <v>0.8</v>
      </c>
      <c r="P37" s="24">
        <v>0.9</v>
      </c>
      <c r="Q37" s="24">
        <v>0.9</v>
      </c>
      <c r="R37" s="24">
        <v>1</v>
      </c>
      <c r="S37" s="24">
        <v>1</v>
      </c>
      <c r="T37" s="24">
        <v>1</v>
      </c>
      <c r="U37" s="24">
        <v>1</v>
      </c>
      <c r="V37" s="24">
        <v>0.9</v>
      </c>
      <c r="W37" s="24">
        <v>1</v>
      </c>
      <c r="X37" s="24">
        <v>1</v>
      </c>
      <c r="Y37" s="24">
        <v>0.9</v>
      </c>
      <c r="Z37" s="24">
        <v>0.9</v>
      </c>
      <c r="AA37" s="24">
        <v>0.9</v>
      </c>
      <c r="AB37" s="24">
        <v>1</v>
      </c>
      <c r="AC37" s="24">
        <v>1</v>
      </c>
      <c r="AD37" s="24">
        <v>1.1000000000000001</v>
      </c>
      <c r="AE37" s="24">
        <v>1.1000000000000001</v>
      </c>
      <c r="AF37" s="24" t="s">
        <v>2067</v>
      </c>
      <c r="AH37" s="24" t="s">
        <v>1714</v>
      </c>
    </row>
    <row r="38" spans="2:34">
      <c r="B38" s="24" t="s">
        <v>1810</v>
      </c>
      <c r="C38" s="24">
        <v>5338.1</v>
      </c>
      <c r="D38" s="24">
        <v>5300.2</v>
      </c>
      <c r="E38" s="24">
        <v>5400.1</v>
      </c>
      <c r="F38" s="24">
        <v>5490.9</v>
      </c>
      <c r="G38" s="24">
        <v>5580.4</v>
      </c>
      <c r="H38" s="24">
        <v>5626.9</v>
      </c>
      <c r="I38" s="24">
        <v>5813.9</v>
      </c>
      <c r="J38" s="24">
        <v>5884</v>
      </c>
      <c r="K38" s="24">
        <v>5926.1</v>
      </c>
      <c r="L38" s="24">
        <v>5992.1</v>
      </c>
      <c r="M38" s="24">
        <v>6160.4</v>
      </c>
      <c r="N38" s="24">
        <v>6081.5</v>
      </c>
      <c r="O38" s="24">
        <v>6113.6</v>
      </c>
      <c r="P38" s="24">
        <v>6166.6</v>
      </c>
      <c r="Q38" s="24">
        <v>6274.4</v>
      </c>
      <c r="R38" s="24">
        <v>6294.4</v>
      </c>
      <c r="S38" s="24">
        <v>6214.9</v>
      </c>
      <c r="T38" s="24">
        <v>6280.9</v>
      </c>
      <c r="U38" s="24">
        <v>6107.2</v>
      </c>
      <c r="V38" s="24">
        <v>5698.3</v>
      </c>
      <c r="W38" s="24">
        <v>5875.5</v>
      </c>
      <c r="X38" s="24">
        <v>5725.3</v>
      </c>
      <c r="Y38" s="24">
        <v>5513.6</v>
      </c>
      <c r="Z38" s="24">
        <v>5664.9</v>
      </c>
      <c r="AA38" s="24">
        <v>5704</v>
      </c>
      <c r="AB38" s="24">
        <v>5550.1</v>
      </c>
      <c r="AC38" s="24">
        <v>5421.6</v>
      </c>
      <c r="AD38" s="24">
        <v>5383.8</v>
      </c>
      <c r="AE38" s="24">
        <v>5547.2</v>
      </c>
    </row>
    <row r="39" spans="2:34">
      <c r="B39" s="24" t="s">
        <v>1811</v>
      </c>
    </row>
    <row r="40" spans="2:34">
      <c r="B40" s="24" t="s">
        <v>1812</v>
      </c>
    </row>
    <row r="41" spans="2:34">
      <c r="B41" s="24" t="s">
        <v>1813</v>
      </c>
    </row>
    <row r="42" spans="2:34">
      <c r="B42" s="24" t="s">
        <v>1814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17671-5E2C-452C-B059-B5571E68EBA9}">
  <sheetPr codeName="Sheet9">
    <tabColor theme="7" tint="-0.249977111117893"/>
  </sheetPr>
  <dimension ref="A1:AE27"/>
  <sheetViews>
    <sheetView workbookViewId="0"/>
  </sheetViews>
  <sheetFormatPr defaultRowHeight="15"/>
  <cols>
    <col min="2" max="2" width="21" customWidth="1"/>
    <col min="3" max="30" width="0" hidden="1" customWidth="1"/>
  </cols>
  <sheetData>
    <row r="1" spans="1:31">
      <c r="A1" t="s">
        <v>1815</v>
      </c>
    </row>
    <row r="3" spans="1:31">
      <c r="B3" t="s">
        <v>1816</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row>
    <row r="4" spans="1:31">
      <c r="B4" t="s">
        <v>1817</v>
      </c>
      <c r="C4">
        <v>1524</v>
      </c>
      <c r="D4">
        <v>1479.1</v>
      </c>
      <c r="E4">
        <v>1537.3</v>
      </c>
      <c r="F4">
        <v>1570.1</v>
      </c>
      <c r="G4">
        <v>1617</v>
      </c>
      <c r="H4">
        <v>1645.2</v>
      </c>
      <c r="I4">
        <v>1692.9</v>
      </c>
      <c r="J4">
        <v>1709.8</v>
      </c>
      <c r="K4">
        <v>1745.2</v>
      </c>
      <c r="L4">
        <v>1809.4</v>
      </c>
      <c r="M4">
        <v>1841.6</v>
      </c>
      <c r="N4">
        <v>1818.1</v>
      </c>
      <c r="O4">
        <v>1857.3</v>
      </c>
      <c r="P4">
        <v>1847.6</v>
      </c>
      <c r="Q4">
        <v>1889.1</v>
      </c>
      <c r="R4">
        <v>1903</v>
      </c>
      <c r="S4">
        <v>1898.5</v>
      </c>
      <c r="T4">
        <v>1895.5</v>
      </c>
      <c r="U4">
        <v>1797.3</v>
      </c>
      <c r="V4">
        <v>1719.8</v>
      </c>
      <c r="W4">
        <v>1728.7</v>
      </c>
      <c r="X4">
        <v>1702</v>
      </c>
      <c r="Y4">
        <v>1689.5</v>
      </c>
      <c r="Z4">
        <v>1700.3</v>
      </c>
      <c r="AA4">
        <v>1737.6</v>
      </c>
      <c r="AB4">
        <v>1747.3</v>
      </c>
      <c r="AC4">
        <v>1786.1</v>
      </c>
      <c r="AD4">
        <v>1806.8</v>
      </c>
      <c r="AE4">
        <v>1839</v>
      </c>
    </row>
    <row r="5" spans="1:31">
      <c r="B5" t="s">
        <v>1702</v>
      </c>
      <c r="C5">
        <v>1469.1</v>
      </c>
      <c r="D5">
        <v>1422.5</v>
      </c>
      <c r="E5">
        <v>1477.8</v>
      </c>
      <c r="F5">
        <v>1508.7</v>
      </c>
      <c r="G5">
        <v>1553.8</v>
      </c>
      <c r="H5">
        <v>1580.5</v>
      </c>
      <c r="I5">
        <v>1627.2</v>
      </c>
      <c r="J5">
        <v>1643.3</v>
      </c>
      <c r="K5">
        <v>1678.6</v>
      </c>
      <c r="L5">
        <v>1746</v>
      </c>
      <c r="M5">
        <v>1779.4</v>
      </c>
      <c r="N5">
        <v>1758.4</v>
      </c>
      <c r="O5">
        <v>1799.9</v>
      </c>
      <c r="P5">
        <v>1792.5</v>
      </c>
      <c r="Q5">
        <v>1837.2</v>
      </c>
      <c r="R5">
        <v>1856.1</v>
      </c>
      <c r="S5">
        <v>1852.7</v>
      </c>
      <c r="T5">
        <v>1854.9</v>
      </c>
      <c r="U5">
        <v>1760.2</v>
      </c>
      <c r="V5">
        <v>1685.1</v>
      </c>
      <c r="W5">
        <v>1695.5</v>
      </c>
      <c r="X5">
        <v>1670.6</v>
      </c>
      <c r="Y5">
        <v>1661.1</v>
      </c>
      <c r="Z5">
        <v>1674.1</v>
      </c>
      <c r="AA5">
        <v>1713.7</v>
      </c>
      <c r="AB5">
        <v>1725.3</v>
      </c>
      <c r="AC5">
        <v>1765.3</v>
      </c>
      <c r="AD5">
        <v>1787.3</v>
      </c>
      <c r="AE5">
        <v>1820.7</v>
      </c>
    </row>
    <row r="6" spans="1:31">
      <c r="B6" t="s">
        <v>1713</v>
      </c>
      <c r="C6">
        <v>12.9</v>
      </c>
      <c r="D6">
        <v>12.7</v>
      </c>
      <c r="E6">
        <v>12.7</v>
      </c>
      <c r="F6">
        <v>12.5</v>
      </c>
      <c r="G6">
        <v>12.4</v>
      </c>
      <c r="H6">
        <v>12.4</v>
      </c>
      <c r="I6">
        <v>12.2</v>
      </c>
      <c r="J6">
        <v>12</v>
      </c>
      <c r="K6">
        <v>11.8</v>
      </c>
      <c r="L6">
        <v>11</v>
      </c>
      <c r="M6">
        <v>10.8</v>
      </c>
      <c r="N6">
        <v>11.1</v>
      </c>
      <c r="O6">
        <v>10.9</v>
      </c>
      <c r="P6">
        <v>10.9</v>
      </c>
      <c r="Q6">
        <v>10.199999999999999</v>
      </c>
      <c r="R6">
        <v>9.6</v>
      </c>
      <c r="S6">
        <v>9.3000000000000007</v>
      </c>
      <c r="T6">
        <v>8.3000000000000007</v>
      </c>
      <c r="U6">
        <v>7.2</v>
      </c>
      <c r="V6">
        <v>6.5</v>
      </c>
      <c r="W6">
        <v>6.1</v>
      </c>
      <c r="X6">
        <v>5.6</v>
      </c>
      <c r="Y6">
        <v>5</v>
      </c>
      <c r="Z6">
        <v>4.5999999999999996</v>
      </c>
      <c r="AA6">
        <v>4.0999999999999996</v>
      </c>
      <c r="AB6">
        <v>3.6</v>
      </c>
      <c r="AC6">
        <v>3.4</v>
      </c>
      <c r="AD6">
        <v>3.3</v>
      </c>
      <c r="AE6">
        <v>3.1</v>
      </c>
    </row>
    <row r="7" spans="1:31">
      <c r="B7" t="s">
        <v>1714</v>
      </c>
      <c r="C7">
        <v>42</v>
      </c>
      <c r="D7">
        <v>43.9</v>
      </c>
      <c r="E7">
        <v>46.9</v>
      </c>
      <c r="F7">
        <v>48.9</v>
      </c>
      <c r="G7">
        <v>50.8</v>
      </c>
      <c r="H7">
        <v>52.3</v>
      </c>
      <c r="I7">
        <v>53.6</v>
      </c>
      <c r="J7">
        <v>54.5</v>
      </c>
      <c r="K7">
        <v>54.9</v>
      </c>
      <c r="L7">
        <v>52.5</v>
      </c>
      <c r="M7">
        <v>51.4</v>
      </c>
      <c r="N7">
        <v>48.5</v>
      </c>
      <c r="O7">
        <v>46.5</v>
      </c>
      <c r="P7">
        <v>44.2</v>
      </c>
      <c r="Q7">
        <v>41.7</v>
      </c>
      <c r="R7">
        <v>37.299999999999997</v>
      </c>
      <c r="S7">
        <v>36.5</v>
      </c>
      <c r="T7">
        <v>32.299999999999997</v>
      </c>
      <c r="U7">
        <v>29.9</v>
      </c>
      <c r="V7">
        <v>28.2</v>
      </c>
      <c r="W7">
        <v>27.1</v>
      </c>
      <c r="X7">
        <v>25.8</v>
      </c>
      <c r="Y7">
        <v>23.4</v>
      </c>
      <c r="Z7">
        <v>21.6</v>
      </c>
      <c r="AA7">
        <v>19.7</v>
      </c>
      <c r="AB7">
        <v>18.3</v>
      </c>
      <c r="AC7">
        <v>17.399999999999999</v>
      </c>
      <c r="AD7">
        <v>16.3</v>
      </c>
      <c r="AE7">
        <v>15.2</v>
      </c>
    </row>
    <row r="8" spans="1:31">
      <c r="B8" t="s">
        <v>1818</v>
      </c>
      <c r="C8">
        <v>1840.9</v>
      </c>
      <c r="D8">
        <v>1838.3</v>
      </c>
      <c r="E8">
        <v>1851.7</v>
      </c>
      <c r="F8">
        <v>1928.1</v>
      </c>
      <c r="G8">
        <v>1952.9</v>
      </c>
      <c r="H8">
        <v>1969.8</v>
      </c>
      <c r="I8">
        <v>2043.4</v>
      </c>
      <c r="J8">
        <v>2111.3000000000002</v>
      </c>
      <c r="K8">
        <v>2201</v>
      </c>
      <c r="L8">
        <v>2214.1999999999998</v>
      </c>
      <c r="M8">
        <v>2322</v>
      </c>
      <c r="N8">
        <v>2282.9</v>
      </c>
      <c r="O8">
        <v>2299.3000000000002</v>
      </c>
      <c r="P8">
        <v>2331.9</v>
      </c>
      <c r="Q8">
        <v>2364.6</v>
      </c>
      <c r="R8">
        <v>2430.9</v>
      </c>
      <c r="S8">
        <v>2375.1</v>
      </c>
      <c r="T8">
        <v>2442.3000000000002</v>
      </c>
      <c r="U8">
        <v>2390.3000000000002</v>
      </c>
      <c r="V8">
        <v>2174.1999999999998</v>
      </c>
      <c r="W8">
        <v>2289.6999999999998</v>
      </c>
      <c r="X8">
        <v>2187.9</v>
      </c>
      <c r="Y8">
        <v>2050.9</v>
      </c>
      <c r="Z8">
        <v>2067.9</v>
      </c>
      <c r="AA8">
        <v>2067.1</v>
      </c>
      <c r="AB8">
        <v>1928.3</v>
      </c>
      <c r="AC8">
        <v>1836.2</v>
      </c>
      <c r="AD8">
        <v>1757.9</v>
      </c>
      <c r="AE8">
        <v>1778.5</v>
      </c>
    </row>
    <row r="9" spans="1:31">
      <c r="B9" t="s">
        <v>1702</v>
      </c>
      <c r="C9">
        <v>1820</v>
      </c>
      <c r="D9">
        <v>1817.4</v>
      </c>
      <c r="E9">
        <v>1830.7</v>
      </c>
      <c r="F9">
        <v>1906.2</v>
      </c>
      <c r="G9">
        <v>1930.5</v>
      </c>
      <c r="H9">
        <v>1947.2</v>
      </c>
      <c r="I9">
        <v>2020.2</v>
      </c>
      <c r="J9">
        <v>2087.5</v>
      </c>
      <c r="K9">
        <v>2176.6</v>
      </c>
      <c r="L9">
        <v>2189.6999999999998</v>
      </c>
      <c r="M9">
        <v>2296</v>
      </c>
      <c r="N9">
        <v>2257.1</v>
      </c>
      <c r="O9">
        <v>2272.1</v>
      </c>
      <c r="P9">
        <v>2303.6</v>
      </c>
      <c r="Q9">
        <v>2335</v>
      </c>
      <c r="R9">
        <v>2400</v>
      </c>
      <c r="S9">
        <v>2344.4</v>
      </c>
      <c r="T9">
        <v>2411.1</v>
      </c>
      <c r="U9">
        <v>2359.3000000000002</v>
      </c>
      <c r="V9">
        <v>2145.3000000000002</v>
      </c>
      <c r="W9">
        <v>2258.6</v>
      </c>
      <c r="X9">
        <v>2158.1</v>
      </c>
      <c r="Y9">
        <v>2023.3</v>
      </c>
      <c r="Z9">
        <v>2038.3</v>
      </c>
      <c r="AA9">
        <v>2037.1</v>
      </c>
      <c r="AB9">
        <v>1900.6</v>
      </c>
      <c r="AC9">
        <v>1808.9</v>
      </c>
      <c r="AD9">
        <v>1732</v>
      </c>
      <c r="AE9">
        <v>1752.8</v>
      </c>
    </row>
    <row r="10" spans="1:31">
      <c r="B10" t="s">
        <v>1713</v>
      </c>
      <c r="C10">
        <v>0.4</v>
      </c>
      <c r="D10">
        <v>0.4</v>
      </c>
      <c r="E10">
        <v>0.4</v>
      </c>
      <c r="F10">
        <v>0.4</v>
      </c>
      <c r="G10">
        <v>0.5</v>
      </c>
      <c r="H10">
        <v>0.5</v>
      </c>
      <c r="I10">
        <v>0.5</v>
      </c>
      <c r="J10">
        <v>0.5</v>
      </c>
      <c r="K10">
        <v>0.5</v>
      </c>
      <c r="L10">
        <v>0.5</v>
      </c>
      <c r="M10">
        <v>0.6</v>
      </c>
      <c r="N10">
        <v>0.6</v>
      </c>
      <c r="O10">
        <v>0.7</v>
      </c>
      <c r="P10">
        <v>0.7</v>
      </c>
      <c r="Q10">
        <v>0.8</v>
      </c>
      <c r="R10">
        <v>0.9</v>
      </c>
      <c r="S10">
        <v>0.9</v>
      </c>
      <c r="T10">
        <v>1</v>
      </c>
      <c r="U10">
        <v>0.9</v>
      </c>
      <c r="V10">
        <v>0.9</v>
      </c>
      <c r="W10">
        <v>1</v>
      </c>
      <c r="X10">
        <v>1</v>
      </c>
      <c r="Y10">
        <v>1.1000000000000001</v>
      </c>
      <c r="Z10">
        <v>1</v>
      </c>
      <c r="AA10">
        <v>1.1000000000000001</v>
      </c>
      <c r="AB10">
        <v>1.2</v>
      </c>
      <c r="AC10">
        <v>1.2</v>
      </c>
      <c r="AD10">
        <v>1.1000000000000001</v>
      </c>
      <c r="AE10">
        <v>1.2</v>
      </c>
    </row>
    <row r="11" spans="1:31">
      <c r="B11" t="s">
        <v>1714</v>
      </c>
      <c r="C11">
        <v>20.5</v>
      </c>
      <c r="D11">
        <v>20.5</v>
      </c>
      <c r="E11">
        <v>20.6</v>
      </c>
      <c r="F11">
        <v>21.5</v>
      </c>
      <c r="G11">
        <v>21.9</v>
      </c>
      <c r="H11">
        <v>22.1</v>
      </c>
      <c r="I11">
        <v>22.7</v>
      </c>
      <c r="J11">
        <v>23.3</v>
      </c>
      <c r="K11">
        <v>24</v>
      </c>
      <c r="L11">
        <v>24</v>
      </c>
      <c r="M11">
        <v>25.3</v>
      </c>
      <c r="N11">
        <v>25.2</v>
      </c>
      <c r="O11">
        <v>26.4</v>
      </c>
      <c r="P11">
        <v>27.6</v>
      </c>
      <c r="Q11">
        <v>28.8</v>
      </c>
      <c r="R11">
        <v>30.1</v>
      </c>
      <c r="S11">
        <v>29.8</v>
      </c>
      <c r="T11">
        <v>30.3</v>
      </c>
      <c r="U11">
        <v>30</v>
      </c>
      <c r="V11">
        <v>27.9</v>
      </c>
      <c r="W11">
        <v>30.1</v>
      </c>
      <c r="X11">
        <v>28.9</v>
      </c>
      <c r="Y11">
        <v>26.5</v>
      </c>
      <c r="Z11">
        <v>28.6</v>
      </c>
      <c r="AA11">
        <v>28.9</v>
      </c>
      <c r="AB11">
        <v>26.5</v>
      </c>
      <c r="AC11">
        <v>26.2</v>
      </c>
      <c r="AD11">
        <v>24.8</v>
      </c>
      <c r="AE11">
        <v>24.4</v>
      </c>
    </row>
    <row r="12" spans="1:31">
      <c r="B12" t="s">
        <v>1819</v>
      </c>
      <c r="C12">
        <v>861.9</v>
      </c>
      <c r="D12">
        <v>844.7</v>
      </c>
      <c r="E12">
        <v>876.5</v>
      </c>
      <c r="F12">
        <v>874.4</v>
      </c>
      <c r="G12">
        <v>883.9</v>
      </c>
      <c r="H12">
        <v>896.3</v>
      </c>
      <c r="I12">
        <v>931.3</v>
      </c>
      <c r="J12">
        <v>928.8</v>
      </c>
      <c r="K12">
        <v>891.6</v>
      </c>
      <c r="L12">
        <v>857.1</v>
      </c>
      <c r="M12">
        <v>872.3</v>
      </c>
      <c r="N12">
        <v>868.3</v>
      </c>
      <c r="O12">
        <v>854.7</v>
      </c>
      <c r="P12">
        <v>854.3</v>
      </c>
      <c r="Q12">
        <v>879</v>
      </c>
      <c r="R12">
        <v>854.7</v>
      </c>
      <c r="S12">
        <v>877.9</v>
      </c>
      <c r="T12">
        <v>871.2</v>
      </c>
      <c r="U12">
        <v>826.2</v>
      </c>
      <c r="V12">
        <v>748.6</v>
      </c>
      <c r="W12">
        <v>799</v>
      </c>
      <c r="X12">
        <v>799.2</v>
      </c>
      <c r="Y12">
        <v>809.7</v>
      </c>
      <c r="Z12">
        <v>838.3</v>
      </c>
      <c r="AA12">
        <v>817.2</v>
      </c>
      <c r="AB12">
        <v>805.6</v>
      </c>
      <c r="AC12">
        <v>805.6</v>
      </c>
      <c r="AD12">
        <v>809.3</v>
      </c>
      <c r="AE12">
        <v>837.5</v>
      </c>
    </row>
    <row r="13" spans="1:31">
      <c r="B13" t="s">
        <v>1702</v>
      </c>
      <c r="C13">
        <v>857</v>
      </c>
      <c r="D13">
        <v>840</v>
      </c>
      <c r="E13">
        <v>871.6</v>
      </c>
      <c r="F13">
        <v>869.5</v>
      </c>
      <c r="G13">
        <v>878.8</v>
      </c>
      <c r="H13">
        <v>891.1</v>
      </c>
      <c r="I13">
        <v>926</v>
      </c>
      <c r="J13">
        <v>923.4</v>
      </c>
      <c r="K13">
        <v>886.5</v>
      </c>
      <c r="L13">
        <v>852.1</v>
      </c>
      <c r="M13">
        <v>867.3</v>
      </c>
      <c r="N13">
        <v>863.6</v>
      </c>
      <c r="O13">
        <v>850.2</v>
      </c>
      <c r="P13">
        <v>849.8</v>
      </c>
      <c r="Q13">
        <v>874.3</v>
      </c>
      <c r="R13">
        <v>850.1</v>
      </c>
      <c r="S13">
        <v>873.2</v>
      </c>
      <c r="T13">
        <v>866.6</v>
      </c>
      <c r="U13">
        <v>821.9</v>
      </c>
      <c r="V13">
        <v>744.9</v>
      </c>
      <c r="W13">
        <v>794.7</v>
      </c>
      <c r="X13">
        <v>795</v>
      </c>
      <c r="Y13">
        <v>805.4</v>
      </c>
      <c r="Z13">
        <v>833.9</v>
      </c>
      <c r="AA13">
        <v>812.9</v>
      </c>
      <c r="AB13">
        <v>801.3</v>
      </c>
      <c r="AC13">
        <v>801.4</v>
      </c>
      <c r="AD13">
        <v>805</v>
      </c>
      <c r="AE13" s="70">
        <v>833.2</v>
      </c>
    </row>
    <row r="14" spans="1:31">
      <c r="B14" t="s">
        <v>1713</v>
      </c>
      <c r="C14">
        <v>1.8</v>
      </c>
      <c r="D14">
        <v>1.8</v>
      </c>
      <c r="E14">
        <v>1.8</v>
      </c>
      <c r="F14">
        <v>1.8</v>
      </c>
      <c r="G14">
        <v>1.9</v>
      </c>
      <c r="H14">
        <v>2</v>
      </c>
      <c r="I14">
        <v>2</v>
      </c>
      <c r="J14">
        <v>2</v>
      </c>
      <c r="K14">
        <v>1.9</v>
      </c>
      <c r="L14">
        <v>1.9</v>
      </c>
      <c r="M14">
        <v>1.9</v>
      </c>
      <c r="N14">
        <v>1.8</v>
      </c>
      <c r="O14">
        <v>1.7</v>
      </c>
      <c r="P14">
        <v>1.7</v>
      </c>
      <c r="Q14">
        <v>1.8</v>
      </c>
      <c r="R14">
        <v>1.7</v>
      </c>
      <c r="S14">
        <v>1.8</v>
      </c>
      <c r="T14">
        <v>1.7</v>
      </c>
      <c r="U14">
        <v>1.6</v>
      </c>
      <c r="V14">
        <v>1.4</v>
      </c>
      <c r="W14">
        <v>1.6</v>
      </c>
      <c r="X14">
        <v>1.6</v>
      </c>
      <c r="Y14">
        <v>1.6</v>
      </c>
      <c r="Z14">
        <v>1.7</v>
      </c>
      <c r="AA14">
        <v>1.6</v>
      </c>
      <c r="AB14">
        <v>1.6</v>
      </c>
      <c r="AC14">
        <v>1.6</v>
      </c>
      <c r="AD14">
        <v>1.6</v>
      </c>
      <c r="AE14">
        <v>1.6</v>
      </c>
    </row>
    <row r="15" spans="1:31">
      <c r="B15" t="s">
        <v>1714</v>
      </c>
      <c r="C15">
        <v>3.1</v>
      </c>
      <c r="D15">
        <v>3</v>
      </c>
      <c r="E15">
        <v>3.1</v>
      </c>
      <c r="F15">
        <v>3.1</v>
      </c>
      <c r="G15">
        <v>3.2</v>
      </c>
      <c r="H15">
        <v>3.3</v>
      </c>
      <c r="I15">
        <v>3.3</v>
      </c>
      <c r="J15">
        <v>3.4</v>
      </c>
      <c r="K15">
        <v>3.2</v>
      </c>
      <c r="L15">
        <v>3.1</v>
      </c>
      <c r="M15">
        <v>3.1</v>
      </c>
      <c r="N15">
        <v>3</v>
      </c>
      <c r="O15">
        <v>2.8</v>
      </c>
      <c r="P15">
        <v>2.8</v>
      </c>
      <c r="Q15">
        <v>3</v>
      </c>
      <c r="R15">
        <v>2.9</v>
      </c>
      <c r="S15">
        <v>3</v>
      </c>
      <c r="T15">
        <v>2.9</v>
      </c>
      <c r="U15">
        <v>2.7</v>
      </c>
      <c r="V15">
        <v>2.2999999999999998</v>
      </c>
      <c r="W15">
        <v>2.7</v>
      </c>
      <c r="X15">
        <v>2.7</v>
      </c>
      <c r="Y15">
        <v>2.7</v>
      </c>
      <c r="Z15">
        <v>2.8</v>
      </c>
      <c r="AA15">
        <v>2.7</v>
      </c>
      <c r="AB15">
        <v>2.6</v>
      </c>
      <c r="AC15">
        <v>2.6</v>
      </c>
      <c r="AD15">
        <v>2.6</v>
      </c>
      <c r="AE15">
        <v>2.6</v>
      </c>
    </row>
    <row r="16" spans="1:31">
      <c r="B16" t="s">
        <v>1820</v>
      </c>
      <c r="C16">
        <v>344.5</v>
      </c>
      <c r="D16">
        <v>353.8</v>
      </c>
      <c r="E16">
        <v>360.4</v>
      </c>
      <c r="F16">
        <v>371.7</v>
      </c>
      <c r="G16">
        <v>362.5</v>
      </c>
      <c r="H16">
        <v>358.5</v>
      </c>
      <c r="I16">
        <v>389</v>
      </c>
      <c r="J16">
        <v>369.6</v>
      </c>
      <c r="K16">
        <v>335.6</v>
      </c>
      <c r="L16">
        <v>355.1</v>
      </c>
      <c r="M16">
        <v>375.6</v>
      </c>
      <c r="N16">
        <v>366.6</v>
      </c>
      <c r="O16">
        <v>364.7</v>
      </c>
      <c r="P16">
        <v>383.9</v>
      </c>
      <c r="Q16">
        <v>372.8</v>
      </c>
      <c r="R16">
        <v>362.9</v>
      </c>
      <c r="S16">
        <v>325.7</v>
      </c>
      <c r="T16">
        <v>346.2</v>
      </c>
      <c r="U16">
        <v>353.3</v>
      </c>
      <c r="V16">
        <v>341.9</v>
      </c>
      <c r="W16">
        <v>340.6</v>
      </c>
      <c r="X16">
        <v>331.9</v>
      </c>
      <c r="Y16">
        <v>287.3</v>
      </c>
      <c r="Z16">
        <v>335.2</v>
      </c>
      <c r="AA16">
        <v>352.8</v>
      </c>
      <c r="AB16">
        <v>323.10000000000002</v>
      </c>
      <c r="AC16">
        <v>297.89999999999998</v>
      </c>
      <c r="AD16">
        <v>298.39999999999998</v>
      </c>
      <c r="AE16">
        <v>342.7</v>
      </c>
    </row>
    <row r="17" spans="2:31">
      <c r="B17" t="s">
        <v>1702</v>
      </c>
      <c r="C17">
        <v>338.2</v>
      </c>
      <c r="D17">
        <v>347.3</v>
      </c>
      <c r="E17">
        <v>353.6</v>
      </c>
      <c r="F17">
        <v>365.6</v>
      </c>
      <c r="G17">
        <v>356.7</v>
      </c>
      <c r="H17">
        <v>352.8</v>
      </c>
      <c r="I17">
        <v>383</v>
      </c>
      <c r="J17">
        <v>364.6</v>
      </c>
      <c r="K17">
        <v>331.2</v>
      </c>
      <c r="L17">
        <v>350.5</v>
      </c>
      <c r="M17">
        <v>370.7</v>
      </c>
      <c r="N17">
        <v>362.1</v>
      </c>
      <c r="O17">
        <v>360.1</v>
      </c>
      <c r="P17">
        <v>379.1</v>
      </c>
      <c r="Q17">
        <v>368</v>
      </c>
      <c r="R17">
        <v>357.9</v>
      </c>
      <c r="S17">
        <v>321.39999999999998</v>
      </c>
      <c r="T17">
        <v>341.4</v>
      </c>
      <c r="U17">
        <v>348.1</v>
      </c>
      <c r="V17">
        <v>336.6</v>
      </c>
      <c r="W17">
        <v>334.9</v>
      </c>
      <c r="X17">
        <v>326.39999999999998</v>
      </c>
      <c r="Y17">
        <v>282.7</v>
      </c>
      <c r="Z17">
        <v>329.4</v>
      </c>
      <c r="AA17">
        <v>346.8</v>
      </c>
      <c r="AB17">
        <v>317.8</v>
      </c>
      <c r="AC17">
        <v>293.10000000000002</v>
      </c>
      <c r="AD17">
        <v>293.8</v>
      </c>
      <c r="AE17">
        <v>337.3</v>
      </c>
    </row>
    <row r="18" spans="2:31">
      <c r="B18" t="s">
        <v>1713</v>
      </c>
      <c r="C18">
        <v>5.2</v>
      </c>
      <c r="D18">
        <v>5.4</v>
      </c>
      <c r="E18">
        <v>5.7</v>
      </c>
      <c r="F18">
        <v>5</v>
      </c>
      <c r="G18">
        <v>4.8</v>
      </c>
      <c r="H18">
        <v>4.7</v>
      </c>
      <c r="I18">
        <v>5</v>
      </c>
      <c r="J18">
        <v>4.0999999999999996</v>
      </c>
      <c r="K18">
        <v>3.6</v>
      </c>
      <c r="L18">
        <v>3.8</v>
      </c>
      <c r="M18">
        <v>4</v>
      </c>
      <c r="N18">
        <v>3.7</v>
      </c>
      <c r="O18">
        <v>3.7</v>
      </c>
      <c r="P18">
        <v>3.9</v>
      </c>
      <c r="Q18">
        <v>4</v>
      </c>
      <c r="R18">
        <v>4.0999999999999996</v>
      </c>
      <c r="S18">
        <v>3.6</v>
      </c>
      <c r="T18">
        <v>3.9</v>
      </c>
      <c r="U18">
        <v>4.2</v>
      </c>
      <c r="V18">
        <v>4.5</v>
      </c>
      <c r="W18">
        <v>4.7</v>
      </c>
      <c r="X18">
        <v>4.5999999999999996</v>
      </c>
      <c r="Y18">
        <v>3.8</v>
      </c>
      <c r="Z18">
        <v>4.9000000000000004</v>
      </c>
      <c r="AA18">
        <v>5</v>
      </c>
      <c r="AB18">
        <v>4.5</v>
      </c>
      <c r="AC18">
        <v>3.9</v>
      </c>
      <c r="AD18">
        <v>3.8</v>
      </c>
      <c r="AE18">
        <v>4.5</v>
      </c>
    </row>
    <row r="19" spans="2:31">
      <c r="B19" t="s">
        <v>1714</v>
      </c>
      <c r="C19">
        <v>1</v>
      </c>
      <c r="D19">
        <v>1.1000000000000001</v>
      </c>
      <c r="E19">
        <v>1.1000000000000001</v>
      </c>
      <c r="F19">
        <v>1</v>
      </c>
      <c r="G19">
        <v>1</v>
      </c>
      <c r="H19">
        <v>1</v>
      </c>
      <c r="I19">
        <v>1</v>
      </c>
      <c r="J19">
        <v>0.9</v>
      </c>
      <c r="K19">
        <v>0.8</v>
      </c>
      <c r="L19">
        <v>0.8</v>
      </c>
      <c r="M19">
        <v>0.9</v>
      </c>
      <c r="N19">
        <v>0.8</v>
      </c>
      <c r="O19">
        <v>0.8</v>
      </c>
      <c r="P19">
        <v>0.9</v>
      </c>
      <c r="Q19">
        <v>0.9</v>
      </c>
      <c r="R19">
        <v>0.9</v>
      </c>
      <c r="S19">
        <v>0.8</v>
      </c>
      <c r="T19">
        <v>0.8</v>
      </c>
      <c r="U19">
        <v>0.9</v>
      </c>
      <c r="V19">
        <v>0.9</v>
      </c>
      <c r="W19">
        <v>0.9</v>
      </c>
      <c r="X19">
        <v>0.9</v>
      </c>
      <c r="Y19">
        <v>0.8</v>
      </c>
      <c r="Z19">
        <v>1</v>
      </c>
      <c r="AA19">
        <v>1</v>
      </c>
      <c r="AB19">
        <v>0.9</v>
      </c>
      <c r="AC19">
        <v>0.8</v>
      </c>
      <c r="AD19">
        <v>0.8</v>
      </c>
      <c r="AE19">
        <v>0.9</v>
      </c>
    </row>
    <row r="20" spans="2:31">
      <c r="B20" t="s">
        <v>1821</v>
      </c>
      <c r="C20">
        <v>229.7</v>
      </c>
      <c r="D20">
        <v>234</v>
      </c>
      <c r="E20">
        <v>229.4</v>
      </c>
      <c r="F20">
        <v>224.4</v>
      </c>
      <c r="G20">
        <v>226.1</v>
      </c>
      <c r="H20">
        <v>229.2</v>
      </c>
      <c r="I20">
        <v>239</v>
      </c>
      <c r="J20">
        <v>239.3</v>
      </c>
      <c r="K20">
        <v>221.4</v>
      </c>
      <c r="L20">
        <v>222</v>
      </c>
      <c r="M20">
        <v>237.6</v>
      </c>
      <c r="N20">
        <v>229.5</v>
      </c>
      <c r="O20">
        <v>230.1</v>
      </c>
      <c r="P20">
        <v>241.2</v>
      </c>
      <c r="Q20">
        <v>239.1</v>
      </c>
      <c r="R20">
        <v>228.3</v>
      </c>
      <c r="S20">
        <v>213.1</v>
      </c>
      <c r="T20">
        <v>225</v>
      </c>
      <c r="U20">
        <v>229.5</v>
      </c>
      <c r="V20">
        <v>229.8</v>
      </c>
      <c r="W20">
        <v>226.3</v>
      </c>
      <c r="X20">
        <v>226.3</v>
      </c>
      <c r="Y20">
        <v>202</v>
      </c>
      <c r="Z20">
        <v>226</v>
      </c>
      <c r="AA20">
        <v>234.3</v>
      </c>
      <c r="AB20">
        <v>247</v>
      </c>
      <c r="AC20">
        <v>233.9</v>
      </c>
      <c r="AD20">
        <v>234.3</v>
      </c>
      <c r="AE20">
        <v>248.1</v>
      </c>
    </row>
    <row r="21" spans="2:31">
      <c r="B21" t="s">
        <v>1702</v>
      </c>
      <c r="C21">
        <v>228.2</v>
      </c>
      <c r="D21">
        <v>232.5</v>
      </c>
      <c r="E21">
        <v>227.9</v>
      </c>
      <c r="F21">
        <v>222.9</v>
      </c>
      <c r="G21">
        <v>224.7</v>
      </c>
      <c r="H21">
        <v>227.7</v>
      </c>
      <c r="I21">
        <v>237.5</v>
      </c>
      <c r="J21">
        <v>237.8</v>
      </c>
      <c r="K21">
        <v>220.1</v>
      </c>
      <c r="L21">
        <v>220.7</v>
      </c>
      <c r="M21">
        <v>236.2</v>
      </c>
      <c r="N21">
        <v>228.1</v>
      </c>
      <c r="O21">
        <v>228.7</v>
      </c>
      <c r="P21">
        <v>239.7</v>
      </c>
      <c r="Q21">
        <v>237.6</v>
      </c>
      <c r="R21">
        <v>226.9</v>
      </c>
      <c r="S21">
        <v>211.8</v>
      </c>
      <c r="T21">
        <v>223.6</v>
      </c>
      <c r="U21">
        <v>228.1</v>
      </c>
      <c r="V21">
        <v>228.4</v>
      </c>
      <c r="W21">
        <v>224.9</v>
      </c>
      <c r="X21">
        <v>224.9</v>
      </c>
      <c r="Y21">
        <v>200.8</v>
      </c>
      <c r="Z21">
        <v>224.7</v>
      </c>
      <c r="AA21">
        <v>232.8</v>
      </c>
      <c r="AB21">
        <v>245.4</v>
      </c>
      <c r="AC21">
        <v>232.3</v>
      </c>
      <c r="AD21">
        <v>232.8</v>
      </c>
      <c r="AE21">
        <v>246.5</v>
      </c>
    </row>
    <row r="22" spans="2:31">
      <c r="B22" t="s">
        <v>1713</v>
      </c>
      <c r="C22">
        <v>1.1000000000000001</v>
      </c>
      <c r="D22">
        <v>1.1000000000000001</v>
      </c>
      <c r="E22">
        <v>1.1000000000000001</v>
      </c>
      <c r="F22">
        <v>1.1000000000000001</v>
      </c>
      <c r="G22">
        <v>1.1000000000000001</v>
      </c>
      <c r="H22">
        <v>1.1000000000000001</v>
      </c>
      <c r="I22">
        <v>1.1000000000000001</v>
      </c>
      <c r="J22">
        <v>1.1000000000000001</v>
      </c>
      <c r="K22">
        <v>1</v>
      </c>
      <c r="L22">
        <v>1</v>
      </c>
      <c r="M22">
        <v>1.1000000000000001</v>
      </c>
      <c r="N22">
        <v>1.1000000000000001</v>
      </c>
      <c r="O22">
        <v>1.1000000000000001</v>
      </c>
      <c r="P22">
        <v>1.1000000000000001</v>
      </c>
      <c r="Q22">
        <v>1.1000000000000001</v>
      </c>
      <c r="R22">
        <v>1.1000000000000001</v>
      </c>
      <c r="S22">
        <v>1</v>
      </c>
      <c r="T22">
        <v>1.1000000000000001</v>
      </c>
      <c r="U22">
        <v>1.1000000000000001</v>
      </c>
      <c r="V22">
        <v>1.1000000000000001</v>
      </c>
      <c r="W22">
        <v>1.1000000000000001</v>
      </c>
      <c r="X22">
        <v>1.1000000000000001</v>
      </c>
      <c r="Y22">
        <v>0.9</v>
      </c>
      <c r="Z22">
        <v>1.1000000000000001</v>
      </c>
      <c r="AA22">
        <v>1.1000000000000001</v>
      </c>
      <c r="AB22">
        <v>1.2</v>
      </c>
      <c r="AC22">
        <v>1.2</v>
      </c>
      <c r="AD22">
        <v>1.2</v>
      </c>
      <c r="AE22">
        <v>1.2</v>
      </c>
    </row>
    <row r="23" spans="2:31">
      <c r="B23" t="s">
        <v>1714</v>
      </c>
      <c r="C23">
        <v>0.4</v>
      </c>
      <c r="D23">
        <v>0.4</v>
      </c>
      <c r="E23">
        <v>0.4</v>
      </c>
      <c r="F23">
        <v>0.4</v>
      </c>
      <c r="G23">
        <v>0.4</v>
      </c>
      <c r="H23">
        <v>0.4</v>
      </c>
      <c r="I23">
        <v>0.4</v>
      </c>
      <c r="J23">
        <v>0.4</v>
      </c>
      <c r="K23">
        <v>0.3</v>
      </c>
      <c r="L23">
        <v>0.3</v>
      </c>
      <c r="M23">
        <v>0.4</v>
      </c>
      <c r="N23">
        <v>0.3</v>
      </c>
      <c r="O23">
        <v>0.3</v>
      </c>
      <c r="P23">
        <v>0.4</v>
      </c>
      <c r="Q23">
        <v>0.4</v>
      </c>
      <c r="R23">
        <v>0.3</v>
      </c>
      <c r="S23">
        <v>0.3</v>
      </c>
      <c r="T23">
        <v>0.3</v>
      </c>
      <c r="U23">
        <v>0.3</v>
      </c>
      <c r="V23">
        <v>0.3</v>
      </c>
      <c r="W23">
        <v>0.3</v>
      </c>
      <c r="X23">
        <v>0.3</v>
      </c>
      <c r="Y23">
        <v>0.3</v>
      </c>
      <c r="Z23">
        <v>0.3</v>
      </c>
      <c r="AA23">
        <v>0.3</v>
      </c>
      <c r="AB23">
        <v>0.4</v>
      </c>
      <c r="AC23">
        <v>0.3</v>
      </c>
      <c r="AD23">
        <v>0.3</v>
      </c>
      <c r="AE23">
        <v>0.3</v>
      </c>
    </row>
    <row r="24" spans="2:31">
      <c r="B24" t="s">
        <v>1822</v>
      </c>
      <c r="C24">
        <v>27.7</v>
      </c>
      <c r="D24">
        <v>31.5</v>
      </c>
      <c r="E24">
        <v>33.299999999999997</v>
      </c>
      <c r="F24">
        <v>34.299999999999997</v>
      </c>
      <c r="G24">
        <v>37.9</v>
      </c>
      <c r="H24">
        <v>34.4</v>
      </c>
      <c r="I24">
        <v>32.200000000000003</v>
      </c>
      <c r="J24">
        <v>33.1</v>
      </c>
      <c r="K24">
        <v>33.299999999999997</v>
      </c>
      <c r="L24">
        <v>34.1</v>
      </c>
      <c r="M24">
        <v>35.700000000000003</v>
      </c>
      <c r="N24">
        <v>47.7</v>
      </c>
      <c r="O24">
        <v>42.6</v>
      </c>
      <c r="P24">
        <v>49.8</v>
      </c>
      <c r="Q24">
        <v>52.2</v>
      </c>
      <c r="R24">
        <v>49.9</v>
      </c>
      <c r="S24">
        <v>50.1</v>
      </c>
      <c r="T24">
        <v>47.2</v>
      </c>
      <c r="U24">
        <v>40.799999999999997</v>
      </c>
      <c r="V24">
        <v>43.3</v>
      </c>
      <c r="W24">
        <v>42.6</v>
      </c>
      <c r="X24">
        <v>41</v>
      </c>
      <c r="Y24">
        <v>43.7</v>
      </c>
      <c r="Z24">
        <v>42.6</v>
      </c>
      <c r="AA24">
        <v>41.5</v>
      </c>
      <c r="AB24">
        <v>41.5</v>
      </c>
      <c r="AC24">
        <v>41.5</v>
      </c>
      <c r="AD24">
        <v>41.5</v>
      </c>
      <c r="AE24">
        <v>41.5</v>
      </c>
    </row>
    <row r="25" spans="2:31">
      <c r="B25" t="s">
        <v>1810</v>
      </c>
      <c r="C25">
        <v>4828.7</v>
      </c>
      <c r="D25">
        <v>4888.6000000000004</v>
      </c>
      <c r="E25">
        <v>5003</v>
      </c>
      <c r="F25">
        <v>5080.2</v>
      </c>
      <c r="G25">
        <v>5133.3</v>
      </c>
      <c r="H25">
        <v>5327.8</v>
      </c>
      <c r="I25">
        <v>5391.9</v>
      </c>
      <c r="J25">
        <v>5428.2</v>
      </c>
      <c r="K25">
        <v>5492</v>
      </c>
      <c r="L25">
        <v>5684.8</v>
      </c>
      <c r="M25">
        <v>5613</v>
      </c>
      <c r="N25">
        <v>5648.6</v>
      </c>
      <c r="O25">
        <v>5708.6</v>
      </c>
      <c r="P25">
        <v>5796.7</v>
      </c>
      <c r="Q25">
        <v>5829.7</v>
      </c>
      <c r="R25">
        <v>5740.5</v>
      </c>
      <c r="S25">
        <v>5827.4</v>
      </c>
      <c r="T25">
        <v>5637.3</v>
      </c>
      <c r="U25">
        <v>5257.6</v>
      </c>
      <c r="V25">
        <v>5426.9</v>
      </c>
      <c r="W25">
        <v>5288.3</v>
      </c>
      <c r="X25">
        <v>5083</v>
      </c>
      <c r="Y25">
        <v>5210.3</v>
      </c>
      <c r="Z25">
        <v>5210.3</v>
      </c>
      <c r="AA25">
        <v>5250.5</v>
      </c>
      <c r="AB25">
        <v>5092.8</v>
      </c>
      <c r="AC25">
        <v>5001.2</v>
      </c>
      <c r="AD25">
        <v>4948.2</v>
      </c>
      <c r="AE25">
        <v>5087.2</v>
      </c>
    </row>
    <row r="26" spans="2:31">
      <c r="B26" t="s">
        <v>1823</v>
      </c>
    </row>
    <row r="27" spans="2:31">
      <c r="B27" t="s">
        <v>1824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42029-E6CB-4299-8727-D04993851D58}">
  <sheetPr codeName="Sheet10">
    <tabColor theme="7" tint="-0.249977111117893"/>
  </sheetPr>
  <dimension ref="A1:AE27"/>
  <sheetViews>
    <sheetView workbookViewId="0"/>
  </sheetViews>
  <sheetFormatPr defaultRowHeight="15"/>
  <cols>
    <col min="2" max="2" width="37" customWidth="1"/>
    <col min="3" max="29" width="0" hidden="1" customWidth="1"/>
    <col min="30" max="30" width="29" hidden="1" customWidth="1"/>
  </cols>
  <sheetData>
    <row r="1" spans="1:31">
      <c r="A1" t="s">
        <v>1836</v>
      </c>
    </row>
    <row r="3" spans="1:31">
      <c r="B3" t="s">
        <v>1837</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row>
    <row r="4" spans="1:31">
      <c r="B4" s="1" t="s">
        <v>1818</v>
      </c>
      <c r="C4">
        <v>1820</v>
      </c>
      <c r="D4">
        <v>1820</v>
      </c>
      <c r="E4">
        <v>1817.4</v>
      </c>
      <c r="F4">
        <v>1830.7</v>
      </c>
      <c r="G4">
        <v>1906.2</v>
      </c>
      <c r="H4">
        <v>1930.5</v>
      </c>
      <c r="I4">
        <v>1947.2</v>
      </c>
      <c r="J4">
        <v>2020.2</v>
      </c>
      <c r="K4">
        <v>2087.5</v>
      </c>
      <c r="L4">
        <v>2176.6</v>
      </c>
      <c r="M4">
        <v>2189.6999999999998</v>
      </c>
      <c r="N4">
        <v>2296</v>
      </c>
      <c r="O4">
        <v>2257.1</v>
      </c>
      <c r="P4">
        <v>2272.1</v>
      </c>
      <c r="Q4">
        <v>2303.6</v>
      </c>
      <c r="R4">
        <v>2335</v>
      </c>
      <c r="S4">
        <v>2400</v>
      </c>
      <c r="T4">
        <v>2344.4</v>
      </c>
      <c r="U4">
        <v>2411.1</v>
      </c>
      <c r="V4">
        <v>2359.3000000000002</v>
      </c>
      <c r="W4">
        <v>2145.3000000000002</v>
      </c>
      <c r="X4">
        <v>2258.6</v>
      </c>
      <c r="Y4">
        <v>2158.1</v>
      </c>
      <c r="Z4">
        <v>2023.3</v>
      </c>
      <c r="AA4">
        <v>2038.3</v>
      </c>
      <c r="AB4">
        <v>1900.6</v>
      </c>
      <c r="AC4">
        <v>1808.9</v>
      </c>
      <c r="AD4">
        <v>1732</v>
      </c>
      <c r="AE4">
        <v>1752.8</v>
      </c>
    </row>
    <row r="5" spans="1:31">
      <c r="B5" t="s">
        <v>1838</v>
      </c>
      <c r="C5">
        <v>1546.5</v>
      </c>
      <c r="D5">
        <v>1546.5</v>
      </c>
      <c r="E5">
        <v>1547.2</v>
      </c>
      <c r="F5">
        <v>1568.5</v>
      </c>
      <c r="G5">
        <v>1631.6</v>
      </c>
      <c r="H5">
        <v>1637.9</v>
      </c>
      <c r="I5">
        <v>1659.9</v>
      </c>
      <c r="J5">
        <v>1751.5</v>
      </c>
      <c r="K5">
        <v>1796</v>
      </c>
      <c r="L5">
        <v>1827.2</v>
      </c>
      <c r="M5">
        <v>1835.4</v>
      </c>
      <c r="N5">
        <v>1926.4</v>
      </c>
      <c r="O5">
        <v>1868.8</v>
      </c>
      <c r="P5">
        <v>1888.9</v>
      </c>
      <c r="Q5">
        <v>1930</v>
      </c>
      <c r="R5">
        <v>1942</v>
      </c>
      <c r="S5">
        <v>1982.8</v>
      </c>
      <c r="T5">
        <v>1952.7</v>
      </c>
      <c r="U5">
        <v>1986.3</v>
      </c>
      <c r="V5">
        <v>1958.4</v>
      </c>
      <c r="W5">
        <v>1740.2</v>
      </c>
      <c r="X5">
        <v>1827.3</v>
      </c>
      <c r="Y5">
        <v>1722.4</v>
      </c>
      <c r="Z5">
        <v>1511.7</v>
      </c>
      <c r="AA5">
        <v>1571.3</v>
      </c>
      <c r="AB5">
        <v>1351.4</v>
      </c>
      <c r="AC5">
        <v>1242</v>
      </c>
      <c r="AD5">
        <v>1207.0999999999999</v>
      </c>
      <c r="AE5">
        <v>1152.9000000000001</v>
      </c>
    </row>
    <row r="6" spans="1:31">
      <c r="B6" t="s">
        <v>1839</v>
      </c>
      <c r="C6">
        <v>175.4</v>
      </c>
      <c r="D6">
        <v>175.4</v>
      </c>
      <c r="E6">
        <v>179</v>
      </c>
      <c r="F6">
        <v>186.1</v>
      </c>
      <c r="G6">
        <v>187.6</v>
      </c>
      <c r="H6">
        <v>210.9</v>
      </c>
      <c r="I6">
        <v>228.2</v>
      </c>
      <c r="J6">
        <v>204.9</v>
      </c>
      <c r="K6">
        <v>218.8</v>
      </c>
      <c r="L6">
        <v>247.7</v>
      </c>
      <c r="M6">
        <v>259.89999999999998</v>
      </c>
      <c r="N6">
        <v>280.8</v>
      </c>
      <c r="O6">
        <v>289.39999999999998</v>
      </c>
      <c r="P6">
        <v>306</v>
      </c>
      <c r="Q6">
        <v>278.10000000000002</v>
      </c>
      <c r="R6">
        <v>296.8</v>
      </c>
      <c r="S6">
        <v>318.89999999999998</v>
      </c>
      <c r="T6">
        <v>338</v>
      </c>
      <c r="U6">
        <v>371.5</v>
      </c>
      <c r="V6">
        <v>362.1</v>
      </c>
      <c r="W6">
        <v>372.5</v>
      </c>
      <c r="X6">
        <v>399.5</v>
      </c>
      <c r="Y6">
        <v>409.4</v>
      </c>
      <c r="Z6">
        <v>492.8</v>
      </c>
      <c r="AA6">
        <v>444.2</v>
      </c>
      <c r="AB6">
        <v>525.20000000000005</v>
      </c>
      <c r="AC6">
        <v>545</v>
      </c>
      <c r="AD6">
        <v>505.6</v>
      </c>
      <c r="AE6">
        <v>577.4</v>
      </c>
    </row>
    <row r="7" spans="1:31">
      <c r="B7" t="s">
        <v>1840</v>
      </c>
      <c r="C7">
        <v>97.5</v>
      </c>
      <c r="D7">
        <v>97.5</v>
      </c>
      <c r="E7">
        <v>90.7</v>
      </c>
      <c r="F7">
        <v>75.5</v>
      </c>
      <c r="G7">
        <v>86.4</v>
      </c>
      <c r="H7">
        <v>81.2</v>
      </c>
      <c r="I7">
        <v>58.7</v>
      </c>
      <c r="J7">
        <v>63.4</v>
      </c>
      <c r="K7">
        <v>72.2</v>
      </c>
      <c r="L7">
        <v>101.3</v>
      </c>
      <c r="M7">
        <v>93.8</v>
      </c>
      <c r="N7">
        <v>88.4</v>
      </c>
      <c r="O7">
        <v>98.4</v>
      </c>
      <c r="P7">
        <v>76.8</v>
      </c>
      <c r="Q7">
        <v>95</v>
      </c>
      <c r="R7">
        <v>95.8</v>
      </c>
      <c r="S7">
        <v>97.9</v>
      </c>
      <c r="T7">
        <v>53.2</v>
      </c>
      <c r="U7">
        <v>52.9</v>
      </c>
      <c r="V7">
        <v>38.4</v>
      </c>
      <c r="W7">
        <v>32.200000000000003</v>
      </c>
      <c r="X7">
        <v>31.4</v>
      </c>
      <c r="Y7">
        <v>25.8</v>
      </c>
      <c r="Z7">
        <v>18.3</v>
      </c>
      <c r="AA7">
        <v>22.4</v>
      </c>
      <c r="AB7">
        <v>23.7</v>
      </c>
      <c r="AC7">
        <v>21.4</v>
      </c>
      <c r="AD7">
        <v>18.899999999999999</v>
      </c>
      <c r="AE7">
        <v>22.2</v>
      </c>
    </row>
    <row r="8" spans="1:31">
      <c r="B8" t="s">
        <v>1841</v>
      </c>
      <c r="C8">
        <v>0.5</v>
      </c>
      <c r="D8">
        <v>0.5</v>
      </c>
      <c r="E8">
        <v>0.5</v>
      </c>
      <c r="F8">
        <v>0.5</v>
      </c>
      <c r="G8">
        <v>0.6</v>
      </c>
      <c r="H8">
        <v>0.5</v>
      </c>
      <c r="I8">
        <v>0.4</v>
      </c>
      <c r="J8">
        <v>0.5</v>
      </c>
      <c r="K8">
        <v>0.5</v>
      </c>
      <c r="L8">
        <v>0.5</v>
      </c>
      <c r="M8">
        <v>0.5</v>
      </c>
      <c r="N8">
        <v>0.5</v>
      </c>
      <c r="O8">
        <v>0.4</v>
      </c>
      <c r="P8">
        <v>0.5</v>
      </c>
      <c r="Q8">
        <v>0.5</v>
      </c>
      <c r="R8">
        <v>0.5</v>
      </c>
      <c r="S8">
        <v>0.5</v>
      </c>
      <c r="T8">
        <v>0.5</v>
      </c>
      <c r="U8">
        <v>0.5</v>
      </c>
      <c r="V8">
        <v>0.4</v>
      </c>
      <c r="W8">
        <v>0.4</v>
      </c>
      <c r="X8">
        <v>0.4</v>
      </c>
      <c r="Y8">
        <v>0.4</v>
      </c>
      <c r="Z8">
        <v>0.4</v>
      </c>
      <c r="AA8">
        <v>0.4</v>
      </c>
      <c r="AB8">
        <v>0.4</v>
      </c>
      <c r="AC8">
        <v>0.4</v>
      </c>
      <c r="AD8">
        <v>0.4</v>
      </c>
      <c r="AE8">
        <v>0.4</v>
      </c>
    </row>
    <row r="9" spans="1:31">
      <c r="B9" s="1" t="s">
        <v>1819</v>
      </c>
      <c r="C9">
        <v>857</v>
      </c>
      <c r="D9">
        <v>857</v>
      </c>
      <c r="E9">
        <v>840</v>
      </c>
      <c r="F9">
        <v>871.6</v>
      </c>
      <c r="G9">
        <v>869.5</v>
      </c>
      <c r="H9">
        <v>878.8</v>
      </c>
      <c r="I9">
        <v>891.1</v>
      </c>
      <c r="J9">
        <v>926</v>
      </c>
      <c r="K9">
        <v>923.4</v>
      </c>
      <c r="L9">
        <v>886.5</v>
      </c>
      <c r="M9">
        <v>852.1</v>
      </c>
      <c r="N9">
        <v>867.3</v>
      </c>
      <c r="O9">
        <v>863.6</v>
      </c>
      <c r="P9">
        <v>850.2</v>
      </c>
      <c r="Q9">
        <v>849.8</v>
      </c>
      <c r="R9">
        <v>874.3</v>
      </c>
      <c r="S9">
        <v>850.1</v>
      </c>
      <c r="T9">
        <v>873.2</v>
      </c>
      <c r="U9">
        <v>866.6</v>
      </c>
      <c r="V9">
        <v>821.9</v>
      </c>
      <c r="W9">
        <v>744.9</v>
      </c>
      <c r="X9">
        <v>794.7</v>
      </c>
      <c r="Y9">
        <v>795</v>
      </c>
      <c r="Z9">
        <v>805.4</v>
      </c>
      <c r="AA9">
        <v>833.9</v>
      </c>
      <c r="AB9">
        <v>801.3</v>
      </c>
      <c r="AC9">
        <v>801.4</v>
      </c>
      <c r="AD9">
        <v>805</v>
      </c>
      <c r="AE9">
        <v>833.2</v>
      </c>
    </row>
    <row r="10" spans="1:31">
      <c r="B10" t="s">
        <v>1838</v>
      </c>
      <c r="C10">
        <v>155.19999999999999</v>
      </c>
      <c r="D10">
        <v>155.19999999999999</v>
      </c>
      <c r="E10">
        <v>152</v>
      </c>
      <c r="F10">
        <v>147.4</v>
      </c>
      <c r="G10">
        <v>149.69999999999999</v>
      </c>
      <c r="H10">
        <v>150.6</v>
      </c>
      <c r="I10">
        <v>144.4</v>
      </c>
      <c r="J10">
        <v>137.30000000000001</v>
      </c>
      <c r="K10">
        <v>137.6</v>
      </c>
      <c r="L10">
        <v>139.1</v>
      </c>
      <c r="M10">
        <v>129.80000000000001</v>
      </c>
      <c r="N10">
        <v>127.3</v>
      </c>
      <c r="O10">
        <v>127.8</v>
      </c>
      <c r="P10">
        <v>116.6</v>
      </c>
      <c r="Q10">
        <v>116.9</v>
      </c>
      <c r="R10">
        <v>118.2</v>
      </c>
      <c r="S10">
        <v>115.3</v>
      </c>
      <c r="T10">
        <v>112.6</v>
      </c>
      <c r="U10">
        <v>107</v>
      </c>
      <c r="V10">
        <v>102.4</v>
      </c>
      <c r="W10">
        <v>83.2</v>
      </c>
      <c r="X10">
        <v>90.2</v>
      </c>
      <c r="Y10">
        <v>82.2</v>
      </c>
      <c r="Z10">
        <v>74.400000000000006</v>
      </c>
      <c r="AA10">
        <v>76</v>
      </c>
      <c r="AB10">
        <v>66.3</v>
      </c>
      <c r="AC10">
        <v>59.2</v>
      </c>
      <c r="AD10">
        <v>54.4</v>
      </c>
      <c r="AE10">
        <v>49.8</v>
      </c>
    </row>
    <row r="11" spans="1:31">
      <c r="B11" t="s">
        <v>1839</v>
      </c>
      <c r="C11">
        <v>408.5</v>
      </c>
      <c r="D11">
        <v>408.5</v>
      </c>
      <c r="E11">
        <v>414.8</v>
      </c>
      <c r="F11">
        <v>430.5</v>
      </c>
      <c r="G11">
        <v>438.2</v>
      </c>
      <c r="H11">
        <v>439.5</v>
      </c>
      <c r="I11">
        <v>462.6</v>
      </c>
      <c r="J11">
        <v>478.4</v>
      </c>
      <c r="K11">
        <v>479.1</v>
      </c>
      <c r="L11">
        <v>467.6</v>
      </c>
      <c r="M11">
        <v>446.7</v>
      </c>
      <c r="N11">
        <v>459.2</v>
      </c>
      <c r="O11">
        <v>421.4</v>
      </c>
      <c r="P11">
        <v>429.1</v>
      </c>
      <c r="Q11">
        <v>415.9</v>
      </c>
      <c r="R11">
        <v>419.7</v>
      </c>
      <c r="S11">
        <v>388.6</v>
      </c>
      <c r="T11">
        <v>388.2</v>
      </c>
      <c r="U11">
        <v>398.8</v>
      </c>
      <c r="V11">
        <v>401.5</v>
      </c>
      <c r="W11">
        <v>378</v>
      </c>
      <c r="X11">
        <v>407.9</v>
      </c>
      <c r="Y11">
        <v>418.1</v>
      </c>
      <c r="Z11">
        <v>435.3</v>
      </c>
      <c r="AA11">
        <v>452.1</v>
      </c>
      <c r="AB11">
        <v>464.4</v>
      </c>
      <c r="AC11">
        <v>474.8</v>
      </c>
      <c r="AD11">
        <v>485.8</v>
      </c>
      <c r="AE11">
        <v>514.79999999999995</v>
      </c>
    </row>
    <row r="12" spans="1:31">
      <c r="B12" t="s">
        <v>1840</v>
      </c>
      <c r="C12">
        <v>293.3</v>
      </c>
      <c r="D12">
        <v>293.3</v>
      </c>
      <c r="E12">
        <v>273.2</v>
      </c>
      <c r="F12">
        <v>293.7</v>
      </c>
      <c r="G12">
        <v>281.60000000000002</v>
      </c>
      <c r="H12">
        <v>288.60000000000002</v>
      </c>
      <c r="I12">
        <v>284.10000000000002</v>
      </c>
      <c r="J12">
        <v>310.2</v>
      </c>
      <c r="K12">
        <v>306.7</v>
      </c>
      <c r="L12">
        <v>279.89999999999998</v>
      </c>
      <c r="M12">
        <v>275.5</v>
      </c>
      <c r="N12">
        <v>280.8</v>
      </c>
      <c r="O12">
        <v>314.39999999999998</v>
      </c>
      <c r="P12">
        <v>304.5</v>
      </c>
      <c r="Q12">
        <v>316.89999999999998</v>
      </c>
      <c r="R12">
        <v>336.3</v>
      </c>
      <c r="S12">
        <v>346.2</v>
      </c>
      <c r="T12">
        <v>372.4</v>
      </c>
      <c r="U12">
        <v>360.8</v>
      </c>
      <c r="V12">
        <v>318.10000000000002</v>
      </c>
      <c r="W12">
        <v>283.7</v>
      </c>
      <c r="X12">
        <v>296.5</v>
      </c>
      <c r="Y12">
        <v>294.7</v>
      </c>
      <c r="Z12">
        <v>295.60000000000002</v>
      </c>
      <c r="AA12">
        <v>305.8</v>
      </c>
      <c r="AB12">
        <v>270.5</v>
      </c>
      <c r="AC12">
        <v>267.39999999999998</v>
      </c>
      <c r="AD12">
        <v>264.8</v>
      </c>
      <c r="AE12">
        <v>268.60000000000002</v>
      </c>
    </row>
    <row r="13" spans="1:31">
      <c r="B13" s="1" t="s">
        <v>1821</v>
      </c>
      <c r="C13">
        <v>228.2</v>
      </c>
      <c r="D13">
        <v>228.2</v>
      </c>
      <c r="E13">
        <v>232.5</v>
      </c>
      <c r="F13">
        <v>227.9</v>
      </c>
      <c r="G13">
        <v>222.9</v>
      </c>
      <c r="H13">
        <v>224.7</v>
      </c>
      <c r="I13">
        <v>227.7</v>
      </c>
      <c r="J13">
        <v>237.5</v>
      </c>
      <c r="K13">
        <v>237.8</v>
      </c>
      <c r="L13">
        <v>220.1</v>
      </c>
      <c r="M13">
        <v>220.7</v>
      </c>
      <c r="N13">
        <v>236.2</v>
      </c>
      <c r="O13">
        <v>228.1</v>
      </c>
      <c r="P13">
        <v>228.7</v>
      </c>
      <c r="Q13">
        <v>239.7</v>
      </c>
      <c r="R13">
        <v>237.6</v>
      </c>
      <c r="S13">
        <v>226.9</v>
      </c>
      <c r="T13">
        <v>211.8</v>
      </c>
      <c r="U13">
        <v>223.6</v>
      </c>
      <c r="V13">
        <v>228.1</v>
      </c>
      <c r="W13">
        <v>228.4</v>
      </c>
      <c r="X13">
        <v>224.9</v>
      </c>
      <c r="Y13">
        <v>224.9</v>
      </c>
      <c r="Z13">
        <v>200.8</v>
      </c>
      <c r="AA13">
        <v>224.7</v>
      </c>
      <c r="AB13">
        <v>245.4</v>
      </c>
      <c r="AC13">
        <v>232.3</v>
      </c>
      <c r="AD13">
        <v>232.8</v>
      </c>
      <c r="AE13">
        <v>246.5</v>
      </c>
    </row>
    <row r="14" spans="1:31">
      <c r="B14" t="s">
        <v>1838</v>
      </c>
      <c r="C14">
        <v>12</v>
      </c>
      <c r="D14">
        <v>12</v>
      </c>
      <c r="E14">
        <v>11.1</v>
      </c>
      <c r="F14">
        <v>11.3</v>
      </c>
      <c r="G14">
        <v>11.3</v>
      </c>
      <c r="H14">
        <v>11.3</v>
      </c>
      <c r="I14">
        <v>11.2</v>
      </c>
      <c r="J14">
        <v>11.6</v>
      </c>
      <c r="K14">
        <v>12.3</v>
      </c>
      <c r="L14">
        <v>8.9</v>
      </c>
      <c r="M14">
        <v>9.8000000000000007</v>
      </c>
      <c r="N14">
        <v>8.8000000000000007</v>
      </c>
      <c r="O14">
        <v>9.1999999999999993</v>
      </c>
      <c r="P14">
        <v>8.6</v>
      </c>
      <c r="Q14">
        <v>7.8</v>
      </c>
      <c r="R14">
        <v>9.8000000000000007</v>
      </c>
      <c r="S14">
        <v>9.3000000000000007</v>
      </c>
      <c r="T14">
        <v>6.2</v>
      </c>
      <c r="U14">
        <v>6.7</v>
      </c>
      <c r="V14">
        <v>7.6</v>
      </c>
      <c r="W14">
        <v>6.9</v>
      </c>
      <c r="X14">
        <v>6.6</v>
      </c>
      <c r="Y14">
        <v>5.8</v>
      </c>
      <c r="Z14">
        <v>4.0999999999999996</v>
      </c>
      <c r="AA14">
        <v>3.9</v>
      </c>
      <c r="AB14">
        <v>3</v>
      </c>
      <c r="AC14">
        <v>2.2999999999999998</v>
      </c>
      <c r="AD14">
        <v>2</v>
      </c>
      <c r="AE14">
        <v>1.8</v>
      </c>
    </row>
    <row r="15" spans="1:31">
      <c r="B15" t="s">
        <v>1839</v>
      </c>
      <c r="C15">
        <v>142</v>
      </c>
      <c r="D15">
        <v>142</v>
      </c>
      <c r="E15">
        <v>148.1</v>
      </c>
      <c r="F15">
        <v>152.1</v>
      </c>
      <c r="G15">
        <v>154.9</v>
      </c>
      <c r="H15">
        <v>157</v>
      </c>
      <c r="I15">
        <v>164.2</v>
      </c>
      <c r="J15">
        <v>171.1</v>
      </c>
      <c r="K15">
        <v>174.3</v>
      </c>
      <c r="L15">
        <v>163.30000000000001</v>
      </c>
      <c r="M15">
        <v>165.2</v>
      </c>
      <c r="N15">
        <v>172.5</v>
      </c>
      <c r="O15">
        <v>164.2</v>
      </c>
      <c r="P15">
        <v>170.5</v>
      </c>
      <c r="Q15">
        <v>172.9</v>
      </c>
      <c r="R15">
        <v>169.8</v>
      </c>
      <c r="S15">
        <v>162.9</v>
      </c>
      <c r="T15">
        <v>153.80000000000001</v>
      </c>
      <c r="U15">
        <v>163.6</v>
      </c>
      <c r="V15">
        <v>171.2</v>
      </c>
      <c r="W15">
        <v>169.1</v>
      </c>
      <c r="X15">
        <v>168</v>
      </c>
      <c r="Y15">
        <v>170.7</v>
      </c>
      <c r="Z15">
        <v>157</v>
      </c>
      <c r="AA15">
        <v>179.2</v>
      </c>
      <c r="AB15">
        <v>175.4</v>
      </c>
      <c r="AC15">
        <v>170.5</v>
      </c>
      <c r="AD15">
        <v>173.2</v>
      </c>
      <c r="AE15">
        <v>192.6</v>
      </c>
    </row>
    <row r="16" spans="1:31">
      <c r="B16" t="s">
        <v>1840</v>
      </c>
      <c r="C16">
        <v>74.2</v>
      </c>
      <c r="D16">
        <v>74.2</v>
      </c>
      <c r="E16">
        <v>73.3</v>
      </c>
      <c r="F16">
        <v>64.5</v>
      </c>
      <c r="G16">
        <v>56.8</v>
      </c>
      <c r="H16">
        <v>56.3</v>
      </c>
      <c r="I16">
        <v>52.3</v>
      </c>
      <c r="J16">
        <v>54.8</v>
      </c>
      <c r="K16">
        <v>51.2</v>
      </c>
      <c r="L16">
        <v>47.8</v>
      </c>
      <c r="M16">
        <v>45.8</v>
      </c>
      <c r="N16">
        <v>54.9</v>
      </c>
      <c r="O16">
        <v>54.7</v>
      </c>
      <c r="P16">
        <v>49.7</v>
      </c>
      <c r="Q16">
        <v>59</v>
      </c>
      <c r="R16">
        <v>58</v>
      </c>
      <c r="S16">
        <v>54.7</v>
      </c>
      <c r="T16">
        <v>51.8</v>
      </c>
      <c r="U16">
        <v>53.3</v>
      </c>
      <c r="V16">
        <v>49.3</v>
      </c>
      <c r="W16">
        <v>52.4</v>
      </c>
      <c r="X16">
        <v>50.3</v>
      </c>
      <c r="Y16">
        <v>48.3</v>
      </c>
      <c r="Z16">
        <v>39.6</v>
      </c>
      <c r="AA16">
        <v>41.5</v>
      </c>
      <c r="AB16">
        <v>67.099999999999994</v>
      </c>
      <c r="AC16">
        <v>59.5</v>
      </c>
      <c r="AD16">
        <v>57.6</v>
      </c>
      <c r="AE16">
        <v>52.1</v>
      </c>
    </row>
    <row r="17" spans="2:31">
      <c r="B17" s="1" t="s">
        <v>1820</v>
      </c>
      <c r="C17">
        <v>338.2</v>
      </c>
      <c r="D17">
        <v>338.2</v>
      </c>
      <c r="E17">
        <v>347.3</v>
      </c>
      <c r="F17">
        <v>353.6</v>
      </c>
      <c r="G17">
        <v>365.6</v>
      </c>
      <c r="H17">
        <v>356.7</v>
      </c>
      <c r="I17">
        <v>352.8</v>
      </c>
      <c r="J17">
        <v>383</v>
      </c>
      <c r="K17">
        <v>364.6</v>
      </c>
      <c r="L17">
        <v>331.2</v>
      </c>
      <c r="M17">
        <v>350.5</v>
      </c>
      <c r="N17">
        <v>370.7</v>
      </c>
      <c r="O17">
        <v>362.1</v>
      </c>
      <c r="P17">
        <v>360.1</v>
      </c>
      <c r="Q17">
        <v>379.1</v>
      </c>
      <c r="R17">
        <v>368</v>
      </c>
      <c r="S17">
        <v>357.9</v>
      </c>
      <c r="T17">
        <v>321.39999999999998</v>
      </c>
      <c r="U17">
        <v>341.4</v>
      </c>
      <c r="V17">
        <v>348.1</v>
      </c>
      <c r="W17">
        <v>336.6</v>
      </c>
      <c r="X17">
        <v>334.9</v>
      </c>
      <c r="Y17">
        <v>326.39999999999998</v>
      </c>
      <c r="Z17">
        <v>282.7</v>
      </c>
      <c r="AA17">
        <v>329.4</v>
      </c>
      <c r="AB17">
        <v>317.8</v>
      </c>
      <c r="AC17">
        <v>293.10000000000002</v>
      </c>
      <c r="AD17">
        <v>293.8</v>
      </c>
      <c r="AE17">
        <v>337.3</v>
      </c>
    </row>
    <row r="18" spans="2:31">
      <c r="B18" t="s">
        <v>1838</v>
      </c>
      <c r="C18">
        <v>3</v>
      </c>
      <c r="D18">
        <v>3</v>
      </c>
      <c r="E18">
        <v>2.4</v>
      </c>
      <c r="F18">
        <v>2.5</v>
      </c>
      <c r="G18">
        <v>2.5</v>
      </c>
      <c r="H18">
        <v>2</v>
      </c>
      <c r="I18">
        <v>1.7</v>
      </c>
      <c r="J18">
        <v>1.6</v>
      </c>
      <c r="K18">
        <v>1.5</v>
      </c>
      <c r="L18">
        <v>1.1000000000000001</v>
      </c>
      <c r="M18">
        <v>1.3</v>
      </c>
      <c r="N18">
        <v>1.1000000000000001</v>
      </c>
      <c r="O18">
        <v>1.1000000000000001</v>
      </c>
      <c r="P18">
        <v>1.2</v>
      </c>
      <c r="Q18">
        <v>1.2</v>
      </c>
      <c r="R18">
        <v>1.1000000000000001</v>
      </c>
      <c r="S18">
        <v>0.8</v>
      </c>
      <c r="T18">
        <v>0.6</v>
      </c>
      <c r="U18">
        <v>0.7</v>
      </c>
      <c r="V18" t="s">
        <v>1842</v>
      </c>
      <c r="W18" t="s">
        <v>1842</v>
      </c>
      <c r="X18" t="s">
        <v>1842</v>
      </c>
      <c r="Y18" t="s">
        <v>1842</v>
      </c>
      <c r="Z18" t="s">
        <v>1842</v>
      </c>
      <c r="AA18" t="s">
        <v>1842</v>
      </c>
      <c r="AB18">
        <v>0</v>
      </c>
      <c r="AC18">
        <v>0</v>
      </c>
      <c r="AD18">
        <v>0</v>
      </c>
      <c r="AE18" t="s">
        <v>1843</v>
      </c>
    </row>
    <row r="19" spans="2:31">
      <c r="B19" t="s">
        <v>1844</v>
      </c>
      <c r="C19">
        <v>237.8</v>
      </c>
      <c r="D19">
        <v>237.8</v>
      </c>
      <c r="E19">
        <v>247.3</v>
      </c>
      <c r="F19">
        <v>254.6</v>
      </c>
      <c r="G19">
        <v>268.2</v>
      </c>
      <c r="H19">
        <v>262.89999999999998</v>
      </c>
      <c r="I19">
        <v>262.8</v>
      </c>
      <c r="J19">
        <v>284</v>
      </c>
      <c r="K19">
        <v>270.10000000000002</v>
      </c>
      <c r="L19">
        <v>246.1</v>
      </c>
      <c r="M19">
        <v>256.39999999999998</v>
      </c>
      <c r="N19">
        <v>270.8</v>
      </c>
      <c r="O19">
        <v>259.2</v>
      </c>
      <c r="P19">
        <v>265.10000000000002</v>
      </c>
      <c r="Q19">
        <v>276.2</v>
      </c>
      <c r="R19">
        <v>264.2</v>
      </c>
      <c r="S19">
        <v>262.2</v>
      </c>
      <c r="T19">
        <v>237.3</v>
      </c>
      <c r="U19">
        <v>256.39999999999998</v>
      </c>
      <c r="V19">
        <v>265.7</v>
      </c>
      <c r="W19">
        <v>259.10000000000002</v>
      </c>
      <c r="X19">
        <v>258.89999999999998</v>
      </c>
      <c r="Y19">
        <v>255.1</v>
      </c>
      <c r="Z19">
        <v>225.1</v>
      </c>
      <c r="AA19">
        <v>266.39999999999998</v>
      </c>
      <c r="AB19">
        <v>252.7</v>
      </c>
      <c r="AC19">
        <v>238.4</v>
      </c>
      <c r="AD19">
        <v>241.5</v>
      </c>
      <c r="AE19">
        <v>273.7</v>
      </c>
    </row>
    <row r="20" spans="2:31">
      <c r="B20" t="s">
        <v>1840</v>
      </c>
      <c r="C20">
        <v>97.4</v>
      </c>
      <c r="D20">
        <v>97.4</v>
      </c>
      <c r="E20">
        <v>97.5</v>
      </c>
      <c r="F20">
        <v>96.5</v>
      </c>
      <c r="G20">
        <v>94.9</v>
      </c>
      <c r="H20">
        <v>91.8</v>
      </c>
      <c r="I20">
        <v>88.3</v>
      </c>
      <c r="J20">
        <v>97.4</v>
      </c>
      <c r="K20">
        <v>93</v>
      </c>
      <c r="L20">
        <v>84</v>
      </c>
      <c r="M20">
        <v>92.8</v>
      </c>
      <c r="N20">
        <v>98.8</v>
      </c>
      <c r="O20">
        <v>101.7</v>
      </c>
      <c r="P20">
        <v>93.9</v>
      </c>
      <c r="Q20">
        <v>101.7</v>
      </c>
      <c r="R20">
        <v>102.7</v>
      </c>
      <c r="S20">
        <v>94.9</v>
      </c>
      <c r="T20">
        <v>83.4</v>
      </c>
      <c r="U20">
        <v>84.3</v>
      </c>
      <c r="V20">
        <v>82.5</v>
      </c>
      <c r="W20">
        <v>77.5</v>
      </c>
      <c r="X20">
        <v>76</v>
      </c>
      <c r="Y20">
        <v>71.3</v>
      </c>
      <c r="Z20">
        <v>57.6</v>
      </c>
      <c r="AA20">
        <v>63</v>
      </c>
      <c r="AB20">
        <v>65.099999999999994</v>
      </c>
      <c r="AC20">
        <v>54.8</v>
      </c>
      <c r="AD20">
        <v>52.3</v>
      </c>
      <c r="AE20">
        <v>63.5</v>
      </c>
    </row>
    <row r="21" spans="2:31">
      <c r="B21" t="s">
        <v>1845</v>
      </c>
      <c r="C21">
        <v>27.6</v>
      </c>
      <c r="D21">
        <v>27.6</v>
      </c>
      <c r="E21">
        <v>31.4</v>
      </c>
      <c r="F21">
        <v>33.1</v>
      </c>
      <c r="G21">
        <v>34.200000000000003</v>
      </c>
      <c r="H21">
        <v>37.700000000000003</v>
      </c>
      <c r="I21">
        <v>34.299999999999997</v>
      </c>
      <c r="J21">
        <v>32.1</v>
      </c>
      <c r="K21">
        <v>33</v>
      </c>
      <c r="L21">
        <v>33.200000000000003</v>
      </c>
      <c r="M21">
        <v>34</v>
      </c>
      <c r="N21">
        <v>35.5</v>
      </c>
      <c r="O21">
        <v>47.5</v>
      </c>
      <c r="P21">
        <v>42.4</v>
      </c>
      <c r="Q21">
        <v>49.6</v>
      </c>
      <c r="R21">
        <v>52</v>
      </c>
      <c r="S21">
        <v>49.7</v>
      </c>
      <c r="T21">
        <v>49.9</v>
      </c>
      <c r="U21">
        <v>47</v>
      </c>
      <c r="V21">
        <v>40.6</v>
      </c>
      <c r="W21">
        <v>43.1</v>
      </c>
      <c r="X21">
        <v>42.4</v>
      </c>
      <c r="Y21">
        <v>40.9</v>
      </c>
      <c r="Z21">
        <v>43.5</v>
      </c>
      <c r="AA21">
        <v>42.5</v>
      </c>
      <c r="AB21">
        <v>41.4</v>
      </c>
      <c r="AC21">
        <v>41.4</v>
      </c>
      <c r="AD21">
        <v>41.4</v>
      </c>
      <c r="AE21">
        <v>41.4</v>
      </c>
    </row>
    <row r="22" spans="2:31">
      <c r="B22" t="s">
        <v>1838</v>
      </c>
      <c r="C22">
        <v>0.6</v>
      </c>
      <c r="D22">
        <v>0.6</v>
      </c>
      <c r="E22">
        <v>0.7</v>
      </c>
      <c r="F22">
        <v>0.8</v>
      </c>
      <c r="G22">
        <v>0.9</v>
      </c>
      <c r="H22">
        <v>0.9</v>
      </c>
      <c r="I22">
        <v>0.9</v>
      </c>
      <c r="J22">
        <v>1</v>
      </c>
      <c r="K22">
        <v>1</v>
      </c>
      <c r="L22">
        <v>1</v>
      </c>
      <c r="M22">
        <v>0.9</v>
      </c>
      <c r="N22">
        <v>0.9</v>
      </c>
      <c r="O22">
        <v>0.4</v>
      </c>
      <c r="P22">
        <v>1</v>
      </c>
      <c r="Q22">
        <v>3.1</v>
      </c>
      <c r="R22">
        <v>2.9</v>
      </c>
      <c r="S22">
        <v>3</v>
      </c>
      <c r="T22">
        <v>3.4</v>
      </c>
      <c r="U22">
        <v>3.4</v>
      </c>
      <c r="V22">
        <v>3.4</v>
      </c>
      <c r="W22">
        <v>3.4</v>
      </c>
      <c r="X22">
        <v>3.4</v>
      </c>
      <c r="Y22">
        <v>3.4</v>
      </c>
      <c r="Z22">
        <v>3.4</v>
      </c>
      <c r="AA22">
        <v>2.8</v>
      </c>
      <c r="AB22">
        <v>4</v>
      </c>
      <c r="AC22">
        <v>4</v>
      </c>
      <c r="AD22">
        <v>4</v>
      </c>
      <c r="AE22">
        <v>4</v>
      </c>
    </row>
    <row r="23" spans="2:31">
      <c r="B23" t="s">
        <v>1844</v>
      </c>
      <c r="C23" t="s">
        <v>1843</v>
      </c>
      <c r="D23" t="s">
        <v>1846</v>
      </c>
      <c r="E23" t="s">
        <v>1846</v>
      </c>
      <c r="F23" t="s">
        <v>1846</v>
      </c>
      <c r="G23" t="s">
        <v>1846</v>
      </c>
      <c r="H23" t="s">
        <v>1846</v>
      </c>
      <c r="I23" t="s">
        <v>1846</v>
      </c>
      <c r="J23" t="s">
        <v>1846</v>
      </c>
      <c r="K23" t="s">
        <v>1846</v>
      </c>
      <c r="L23" t="s">
        <v>1846</v>
      </c>
      <c r="M23" t="s">
        <v>1846</v>
      </c>
      <c r="N23">
        <v>0.7</v>
      </c>
      <c r="O23">
        <v>1.2</v>
      </c>
      <c r="P23">
        <v>1.2</v>
      </c>
      <c r="Q23">
        <v>1.4</v>
      </c>
      <c r="R23">
        <v>1.3</v>
      </c>
      <c r="S23">
        <v>1.3</v>
      </c>
      <c r="T23">
        <v>1.4</v>
      </c>
      <c r="U23">
        <v>1.4</v>
      </c>
      <c r="V23">
        <v>1.6</v>
      </c>
      <c r="W23">
        <v>1.5</v>
      </c>
      <c r="X23">
        <v>1.5</v>
      </c>
      <c r="Y23">
        <v>1.4</v>
      </c>
      <c r="Z23">
        <v>2.6</v>
      </c>
      <c r="AA23">
        <v>3</v>
      </c>
      <c r="AB23">
        <v>3</v>
      </c>
      <c r="AC23">
        <v>3</v>
      </c>
      <c r="AD23">
        <v>3</v>
      </c>
      <c r="AE23">
        <v>3</v>
      </c>
    </row>
    <row r="24" spans="2:31">
      <c r="B24" t="s">
        <v>1840</v>
      </c>
      <c r="C24">
        <v>26.9</v>
      </c>
      <c r="D24">
        <v>26.9</v>
      </c>
      <c r="E24">
        <v>30.7</v>
      </c>
      <c r="F24">
        <v>32.299999999999997</v>
      </c>
      <c r="G24">
        <v>33.299999999999997</v>
      </c>
      <c r="H24">
        <v>36.799999999999997</v>
      </c>
      <c r="I24">
        <v>33.299999999999997</v>
      </c>
      <c r="J24">
        <v>31.1</v>
      </c>
      <c r="K24">
        <v>32</v>
      </c>
      <c r="L24">
        <v>32.200000000000003</v>
      </c>
      <c r="M24">
        <v>33</v>
      </c>
      <c r="N24">
        <v>33.9</v>
      </c>
      <c r="O24">
        <v>45.9</v>
      </c>
      <c r="P24">
        <v>40.200000000000003</v>
      </c>
      <c r="Q24">
        <v>45</v>
      </c>
      <c r="R24">
        <v>47.8</v>
      </c>
      <c r="S24">
        <v>45.4</v>
      </c>
      <c r="T24">
        <v>45.1</v>
      </c>
      <c r="U24">
        <v>42.2</v>
      </c>
      <c r="V24">
        <v>35.700000000000003</v>
      </c>
      <c r="W24">
        <v>38.200000000000003</v>
      </c>
      <c r="X24">
        <v>37.5</v>
      </c>
      <c r="Y24">
        <v>36</v>
      </c>
      <c r="Z24">
        <v>37.5</v>
      </c>
      <c r="AA24">
        <v>36.6</v>
      </c>
      <c r="AB24">
        <v>34.299999999999997</v>
      </c>
      <c r="AC24">
        <v>34.299999999999997</v>
      </c>
      <c r="AD24">
        <v>34.299999999999997</v>
      </c>
      <c r="AE24">
        <v>34.299999999999997</v>
      </c>
    </row>
    <row r="25" spans="2:31">
      <c r="B25" t="s">
        <v>1810</v>
      </c>
      <c r="C25">
        <v>3270.9</v>
      </c>
      <c r="D25">
        <v>3270.9</v>
      </c>
      <c r="E25">
        <v>3268.6</v>
      </c>
      <c r="F25">
        <v>3316.9</v>
      </c>
      <c r="G25">
        <v>3398.4</v>
      </c>
      <c r="H25">
        <v>3428.4</v>
      </c>
      <c r="I25">
        <v>3453</v>
      </c>
      <c r="J25">
        <v>3598.8</v>
      </c>
      <c r="K25">
        <v>3646.3</v>
      </c>
      <c r="L25">
        <v>3647.6</v>
      </c>
      <c r="M25">
        <v>3646.9</v>
      </c>
      <c r="N25">
        <v>3805.7</v>
      </c>
      <c r="O25">
        <v>3758.3</v>
      </c>
      <c r="P25">
        <v>3753.6</v>
      </c>
      <c r="Q25">
        <v>3821.7</v>
      </c>
      <c r="R25">
        <v>3866.8</v>
      </c>
      <c r="S25">
        <v>3884.6</v>
      </c>
      <c r="T25">
        <v>3800.6</v>
      </c>
      <c r="U25">
        <v>3889.8</v>
      </c>
      <c r="V25">
        <v>3798</v>
      </c>
      <c r="W25">
        <v>3498.3</v>
      </c>
      <c r="X25">
        <v>3655.5</v>
      </c>
      <c r="Y25">
        <v>3545.2</v>
      </c>
      <c r="Z25">
        <v>3355.6</v>
      </c>
      <c r="AA25">
        <v>3468.6</v>
      </c>
      <c r="AB25">
        <v>3306.5</v>
      </c>
      <c r="AC25">
        <v>3177.1</v>
      </c>
      <c r="AD25">
        <v>3105</v>
      </c>
      <c r="AE25">
        <v>3211.2</v>
      </c>
    </row>
    <row r="26" spans="2:31">
      <c r="B26" t="s">
        <v>1811</v>
      </c>
    </row>
    <row r="27" spans="2:31">
      <c r="B27" t="s">
        <v>1847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86C4C-8234-4551-97D6-F338C1A97BD5}">
  <sheetPr codeName="Sheet11">
    <tabColor theme="7" tint="-0.249977111117893"/>
  </sheetPr>
  <dimension ref="A1:AE32"/>
  <sheetViews>
    <sheetView workbookViewId="0"/>
  </sheetViews>
  <sheetFormatPr defaultRowHeight="15"/>
  <cols>
    <col min="2" max="2" width="23.42578125" customWidth="1"/>
    <col min="3" max="30" width="0" hidden="1" customWidth="1"/>
  </cols>
  <sheetData>
    <row r="1" spans="1:31">
      <c r="A1" t="s">
        <v>1852</v>
      </c>
    </row>
    <row r="3" spans="1:31">
      <c r="B3" t="s">
        <v>1837</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row>
    <row r="4" spans="1:31">
      <c r="B4" s="1" t="s">
        <v>1818</v>
      </c>
      <c r="C4">
        <v>0.4</v>
      </c>
      <c r="D4">
        <v>0.4</v>
      </c>
      <c r="E4">
        <v>0.4</v>
      </c>
      <c r="F4">
        <v>0.4</v>
      </c>
      <c r="G4">
        <v>0.5</v>
      </c>
      <c r="H4">
        <v>0.5</v>
      </c>
      <c r="I4">
        <v>0.5</v>
      </c>
      <c r="J4">
        <v>0.5</v>
      </c>
      <c r="K4">
        <v>0.5</v>
      </c>
      <c r="L4">
        <v>0.5</v>
      </c>
      <c r="M4">
        <v>0.6</v>
      </c>
      <c r="N4">
        <v>0.6</v>
      </c>
      <c r="O4">
        <v>0.7</v>
      </c>
      <c r="P4">
        <v>0.7</v>
      </c>
      <c r="Q4">
        <v>0.8</v>
      </c>
      <c r="R4">
        <v>0.9</v>
      </c>
      <c r="S4">
        <v>0.9</v>
      </c>
      <c r="T4">
        <v>1</v>
      </c>
      <c r="U4">
        <v>0.9</v>
      </c>
      <c r="V4">
        <v>0.9</v>
      </c>
      <c r="W4">
        <v>1</v>
      </c>
      <c r="X4">
        <v>1</v>
      </c>
      <c r="Y4">
        <v>1.1000000000000001</v>
      </c>
      <c r="Z4">
        <v>1</v>
      </c>
      <c r="AA4">
        <v>1.1000000000000001</v>
      </c>
      <c r="AB4">
        <v>1.2</v>
      </c>
      <c r="AC4">
        <v>1.2</v>
      </c>
      <c r="AD4">
        <v>1.1000000000000001</v>
      </c>
      <c r="AE4">
        <v>1.2</v>
      </c>
    </row>
    <row r="5" spans="1:31">
      <c r="B5" t="s">
        <v>1838</v>
      </c>
      <c r="C5">
        <v>0.3</v>
      </c>
      <c r="D5">
        <v>0.3</v>
      </c>
      <c r="E5">
        <v>0.3</v>
      </c>
      <c r="F5">
        <v>0.3</v>
      </c>
      <c r="G5">
        <v>0.3</v>
      </c>
      <c r="H5">
        <v>0.3</v>
      </c>
      <c r="I5">
        <v>0.3</v>
      </c>
      <c r="J5">
        <v>0.4</v>
      </c>
      <c r="K5">
        <v>0.4</v>
      </c>
      <c r="L5">
        <v>0.4</v>
      </c>
      <c r="M5">
        <v>0.4</v>
      </c>
      <c r="N5">
        <v>0.4</v>
      </c>
      <c r="O5">
        <v>0.4</v>
      </c>
      <c r="P5">
        <v>0.4</v>
      </c>
      <c r="Q5">
        <v>0.4</v>
      </c>
      <c r="R5">
        <v>0.4</v>
      </c>
      <c r="S5">
        <v>0.4</v>
      </c>
      <c r="T5">
        <v>0.4</v>
      </c>
      <c r="U5">
        <v>0.4</v>
      </c>
      <c r="V5">
        <v>0.3</v>
      </c>
      <c r="W5">
        <v>0.3</v>
      </c>
      <c r="X5">
        <v>0.3</v>
      </c>
      <c r="Y5">
        <v>0.3</v>
      </c>
      <c r="Z5">
        <v>0.3</v>
      </c>
      <c r="AA5">
        <v>0.3</v>
      </c>
      <c r="AB5">
        <v>0.3</v>
      </c>
      <c r="AC5">
        <v>0.2</v>
      </c>
      <c r="AD5">
        <v>0.2</v>
      </c>
      <c r="AE5">
        <v>0.2</v>
      </c>
    </row>
    <row r="6" spans="1:31">
      <c r="B6" t="s">
        <v>1840</v>
      </c>
      <c r="C6" t="s">
        <v>1800</v>
      </c>
      <c r="D6" t="s">
        <v>1800</v>
      </c>
      <c r="E6" t="s">
        <v>1800</v>
      </c>
      <c r="F6" t="s">
        <v>1800</v>
      </c>
      <c r="G6" t="s">
        <v>1800</v>
      </c>
      <c r="H6" t="s">
        <v>1800</v>
      </c>
      <c r="I6" t="s">
        <v>1800</v>
      </c>
      <c r="J6" t="s">
        <v>1800</v>
      </c>
      <c r="K6" t="s">
        <v>1800</v>
      </c>
      <c r="L6" t="s">
        <v>1800</v>
      </c>
      <c r="M6" t="s">
        <v>1800</v>
      </c>
      <c r="N6" t="s">
        <v>1800</v>
      </c>
      <c r="O6" t="s">
        <v>1800</v>
      </c>
      <c r="P6" t="s">
        <v>1800</v>
      </c>
      <c r="Q6" t="s">
        <v>1800</v>
      </c>
      <c r="R6" t="s">
        <v>1800</v>
      </c>
      <c r="S6" t="s">
        <v>1800</v>
      </c>
      <c r="T6" t="s">
        <v>1800</v>
      </c>
      <c r="U6" t="s">
        <v>1800</v>
      </c>
      <c r="V6" t="s">
        <v>1800</v>
      </c>
      <c r="W6" t="s">
        <v>1800</v>
      </c>
      <c r="X6" t="s">
        <v>1800</v>
      </c>
      <c r="Y6" t="s">
        <v>1800</v>
      </c>
      <c r="Z6" t="s">
        <v>1800</v>
      </c>
      <c r="AA6" t="s">
        <v>1800</v>
      </c>
      <c r="AB6" t="s">
        <v>1800</v>
      </c>
      <c r="AC6" t="s">
        <v>1800</v>
      </c>
      <c r="AD6" t="s">
        <v>1800</v>
      </c>
      <c r="AE6" t="s">
        <v>1800</v>
      </c>
    </row>
    <row r="7" spans="1:31">
      <c r="B7" t="s">
        <v>1853</v>
      </c>
      <c r="C7">
        <v>0.1</v>
      </c>
      <c r="D7">
        <v>0.1</v>
      </c>
      <c r="E7">
        <v>0.1</v>
      </c>
      <c r="F7">
        <v>0.1</v>
      </c>
      <c r="G7">
        <v>0.1</v>
      </c>
      <c r="H7">
        <v>0.1</v>
      </c>
      <c r="I7">
        <v>0.1</v>
      </c>
      <c r="J7">
        <v>0.1</v>
      </c>
      <c r="K7">
        <v>0.1</v>
      </c>
      <c r="L7">
        <v>0.1</v>
      </c>
      <c r="M7">
        <v>0.2</v>
      </c>
      <c r="N7">
        <v>0.2</v>
      </c>
      <c r="O7">
        <v>0.3</v>
      </c>
      <c r="P7">
        <v>0.3</v>
      </c>
      <c r="Q7">
        <v>0.4</v>
      </c>
      <c r="R7">
        <v>0.5</v>
      </c>
      <c r="S7">
        <v>0.5</v>
      </c>
      <c r="T7">
        <v>0.6</v>
      </c>
      <c r="U7">
        <v>0.6</v>
      </c>
      <c r="V7">
        <v>0.6</v>
      </c>
      <c r="W7">
        <v>0.6</v>
      </c>
      <c r="X7">
        <v>0.7</v>
      </c>
      <c r="Y7">
        <v>0.8</v>
      </c>
      <c r="Z7">
        <v>0.7</v>
      </c>
      <c r="AA7">
        <v>0.8</v>
      </c>
      <c r="AB7">
        <v>0.9</v>
      </c>
      <c r="AC7">
        <v>0.9</v>
      </c>
      <c r="AD7">
        <v>0.9</v>
      </c>
      <c r="AE7">
        <v>1</v>
      </c>
    </row>
    <row r="8" spans="1:31">
      <c r="B8" t="s">
        <v>1854</v>
      </c>
      <c r="C8" t="s">
        <v>1800</v>
      </c>
      <c r="D8" t="s">
        <v>1800</v>
      </c>
      <c r="E8" t="s">
        <v>1800</v>
      </c>
      <c r="F8" t="s">
        <v>1800</v>
      </c>
      <c r="G8" t="s">
        <v>1800</v>
      </c>
      <c r="H8" t="s">
        <v>1800</v>
      </c>
      <c r="I8" t="s">
        <v>1800</v>
      </c>
      <c r="J8" t="s">
        <v>1800</v>
      </c>
      <c r="K8" t="s">
        <v>1800</v>
      </c>
      <c r="L8" t="s">
        <v>1800</v>
      </c>
      <c r="M8" t="s">
        <v>1800</v>
      </c>
      <c r="N8" t="s">
        <v>1800</v>
      </c>
      <c r="O8" t="s">
        <v>1800</v>
      </c>
      <c r="P8" t="s">
        <v>1800</v>
      </c>
      <c r="Q8" t="s">
        <v>1800</v>
      </c>
      <c r="R8" t="s">
        <v>1800</v>
      </c>
      <c r="S8" t="s">
        <v>1800</v>
      </c>
      <c r="T8" t="s">
        <v>1800</v>
      </c>
      <c r="U8" t="s">
        <v>1800</v>
      </c>
      <c r="V8" t="s">
        <v>1800</v>
      </c>
      <c r="W8" t="s">
        <v>1800</v>
      </c>
      <c r="X8" t="s">
        <v>1800</v>
      </c>
      <c r="Y8" t="s">
        <v>1800</v>
      </c>
      <c r="Z8" t="s">
        <v>1800</v>
      </c>
      <c r="AA8" t="s">
        <v>1800</v>
      </c>
      <c r="AB8" t="s">
        <v>1800</v>
      </c>
      <c r="AC8" t="s">
        <v>1800</v>
      </c>
      <c r="AD8" t="s">
        <v>1800</v>
      </c>
      <c r="AE8" t="s">
        <v>1800</v>
      </c>
    </row>
    <row r="9" spans="1:31">
      <c r="B9" s="1" t="s">
        <v>1819</v>
      </c>
      <c r="C9">
        <v>1.8</v>
      </c>
      <c r="D9">
        <v>1.8</v>
      </c>
      <c r="E9">
        <v>1.8</v>
      </c>
      <c r="F9">
        <v>1.8</v>
      </c>
      <c r="G9">
        <v>1.9</v>
      </c>
      <c r="H9">
        <v>2</v>
      </c>
      <c r="I9">
        <v>2</v>
      </c>
      <c r="J9">
        <v>2</v>
      </c>
      <c r="K9">
        <v>1.9</v>
      </c>
      <c r="L9">
        <v>1.9</v>
      </c>
      <c r="M9">
        <v>1.9</v>
      </c>
      <c r="N9">
        <v>1.8</v>
      </c>
      <c r="O9">
        <v>1.7</v>
      </c>
      <c r="P9">
        <v>1.7</v>
      </c>
      <c r="Q9">
        <v>1.8</v>
      </c>
      <c r="R9">
        <v>1.7</v>
      </c>
      <c r="S9">
        <v>1.8</v>
      </c>
      <c r="T9">
        <v>1.7</v>
      </c>
      <c r="U9">
        <v>1.6</v>
      </c>
      <c r="V9">
        <v>1.4</v>
      </c>
      <c r="W9">
        <v>1.6</v>
      </c>
      <c r="X9">
        <v>1.6</v>
      </c>
      <c r="Y9">
        <v>1.6</v>
      </c>
      <c r="Z9">
        <v>1.7</v>
      </c>
      <c r="AA9">
        <v>1.6</v>
      </c>
      <c r="AB9">
        <v>1.6</v>
      </c>
      <c r="AC9">
        <v>1.6</v>
      </c>
      <c r="AD9">
        <v>1.6</v>
      </c>
      <c r="AE9">
        <v>1.6</v>
      </c>
    </row>
    <row r="10" spans="1:31">
      <c r="B10" t="s">
        <v>1838</v>
      </c>
      <c r="C10">
        <v>0.4</v>
      </c>
      <c r="D10">
        <v>0.4</v>
      </c>
      <c r="E10">
        <v>0.4</v>
      </c>
      <c r="F10">
        <v>0.4</v>
      </c>
      <c r="G10">
        <v>0.4</v>
      </c>
      <c r="H10">
        <v>0.4</v>
      </c>
      <c r="I10">
        <v>0.4</v>
      </c>
      <c r="J10">
        <v>0.4</v>
      </c>
      <c r="K10">
        <v>0.4</v>
      </c>
      <c r="L10">
        <v>0.3</v>
      </c>
      <c r="M10">
        <v>0.3</v>
      </c>
      <c r="N10">
        <v>0.3</v>
      </c>
      <c r="O10">
        <v>0.3</v>
      </c>
      <c r="P10">
        <v>0.3</v>
      </c>
      <c r="Q10">
        <v>0.3</v>
      </c>
      <c r="R10">
        <v>0.3</v>
      </c>
      <c r="S10">
        <v>0.3</v>
      </c>
      <c r="T10">
        <v>0.3</v>
      </c>
      <c r="U10">
        <v>0.3</v>
      </c>
      <c r="V10">
        <v>0.2</v>
      </c>
      <c r="W10">
        <v>0.2</v>
      </c>
      <c r="X10">
        <v>0.2</v>
      </c>
      <c r="Y10">
        <v>0.2</v>
      </c>
      <c r="Z10">
        <v>0.2</v>
      </c>
      <c r="AA10">
        <v>0.2</v>
      </c>
      <c r="AB10">
        <v>0.2</v>
      </c>
      <c r="AC10">
        <v>0.2</v>
      </c>
      <c r="AD10">
        <v>0.1</v>
      </c>
      <c r="AE10">
        <v>0.1</v>
      </c>
    </row>
    <row r="11" spans="1:31">
      <c r="B11" t="s">
        <v>1840</v>
      </c>
      <c r="C11">
        <v>0.2</v>
      </c>
      <c r="D11">
        <v>0.2</v>
      </c>
      <c r="E11">
        <v>0.2</v>
      </c>
      <c r="F11">
        <v>0.2</v>
      </c>
      <c r="G11">
        <v>0.2</v>
      </c>
      <c r="H11">
        <v>0.2</v>
      </c>
      <c r="I11">
        <v>0.2</v>
      </c>
      <c r="J11">
        <v>0.2</v>
      </c>
      <c r="K11">
        <v>0.2</v>
      </c>
      <c r="L11">
        <v>0.2</v>
      </c>
      <c r="M11">
        <v>0.2</v>
      </c>
      <c r="N11">
        <v>0.2</v>
      </c>
      <c r="O11">
        <v>0.2</v>
      </c>
      <c r="P11">
        <v>0.2</v>
      </c>
      <c r="Q11">
        <v>0.2</v>
      </c>
      <c r="R11">
        <v>0.2</v>
      </c>
      <c r="S11">
        <v>0.2</v>
      </c>
      <c r="T11">
        <v>0.2</v>
      </c>
      <c r="U11">
        <v>0.2</v>
      </c>
      <c r="V11">
        <v>0.2</v>
      </c>
      <c r="W11">
        <v>0.2</v>
      </c>
      <c r="X11">
        <v>0.2</v>
      </c>
      <c r="Y11">
        <v>0.2</v>
      </c>
      <c r="Z11">
        <v>0.2</v>
      </c>
      <c r="AA11">
        <v>0.2</v>
      </c>
      <c r="AB11">
        <v>0.2</v>
      </c>
      <c r="AC11">
        <v>0.2</v>
      </c>
      <c r="AD11">
        <v>0.2</v>
      </c>
      <c r="AE11">
        <v>0.2</v>
      </c>
    </row>
    <row r="12" spans="1:31">
      <c r="B12" t="s">
        <v>1853</v>
      </c>
      <c r="C12">
        <v>0.2</v>
      </c>
      <c r="D12">
        <v>0.2</v>
      </c>
      <c r="E12">
        <v>0.2</v>
      </c>
      <c r="F12">
        <v>0.2</v>
      </c>
      <c r="G12">
        <v>0.2</v>
      </c>
      <c r="H12">
        <v>0.2</v>
      </c>
      <c r="I12">
        <v>0.2</v>
      </c>
      <c r="J12">
        <v>0.2</v>
      </c>
      <c r="K12">
        <v>0.2</v>
      </c>
      <c r="L12">
        <v>0.2</v>
      </c>
      <c r="M12">
        <v>0.2</v>
      </c>
      <c r="N12">
        <v>0.2</v>
      </c>
      <c r="O12">
        <v>0.2</v>
      </c>
      <c r="P12">
        <v>0.2</v>
      </c>
      <c r="Q12">
        <v>0.2</v>
      </c>
      <c r="R12">
        <v>0.2</v>
      </c>
      <c r="S12">
        <v>0.2</v>
      </c>
      <c r="T12">
        <v>0.2</v>
      </c>
      <c r="U12">
        <v>0.2</v>
      </c>
      <c r="V12">
        <v>0.2</v>
      </c>
      <c r="W12">
        <v>0.2</v>
      </c>
      <c r="X12">
        <v>0.2</v>
      </c>
      <c r="Y12">
        <v>0.2</v>
      </c>
      <c r="Z12">
        <v>0.2</v>
      </c>
      <c r="AA12">
        <v>0.2</v>
      </c>
      <c r="AB12">
        <v>0.2</v>
      </c>
      <c r="AC12">
        <v>0.2</v>
      </c>
      <c r="AD12">
        <v>0.2</v>
      </c>
      <c r="AE12">
        <v>0.2</v>
      </c>
    </row>
    <row r="13" spans="1:31">
      <c r="B13" t="s">
        <v>1854</v>
      </c>
      <c r="C13">
        <v>1</v>
      </c>
      <c r="D13">
        <v>1</v>
      </c>
      <c r="E13">
        <v>1</v>
      </c>
      <c r="F13">
        <v>1.1000000000000001</v>
      </c>
      <c r="G13">
        <v>1.1000000000000001</v>
      </c>
      <c r="H13">
        <v>1.2</v>
      </c>
      <c r="I13">
        <v>1.2</v>
      </c>
      <c r="J13">
        <v>1.2</v>
      </c>
      <c r="K13">
        <v>1.1000000000000001</v>
      </c>
      <c r="L13">
        <v>1.2</v>
      </c>
      <c r="M13">
        <v>1.2</v>
      </c>
      <c r="N13">
        <v>1</v>
      </c>
      <c r="O13">
        <v>1</v>
      </c>
      <c r="P13">
        <v>1</v>
      </c>
      <c r="Q13">
        <v>1.1000000000000001</v>
      </c>
      <c r="R13">
        <v>1</v>
      </c>
      <c r="S13">
        <v>1</v>
      </c>
      <c r="T13">
        <v>1</v>
      </c>
      <c r="U13">
        <v>1</v>
      </c>
      <c r="V13">
        <v>0.8</v>
      </c>
      <c r="W13">
        <v>1</v>
      </c>
      <c r="X13">
        <v>1</v>
      </c>
      <c r="Y13">
        <v>1</v>
      </c>
      <c r="Z13">
        <v>1.1000000000000001</v>
      </c>
      <c r="AA13">
        <v>1.1000000000000001</v>
      </c>
      <c r="AB13">
        <v>1.1000000000000001</v>
      </c>
      <c r="AC13">
        <v>1</v>
      </c>
      <c r="AD13">
        <v>1.1000000000000001</v>
      </c>
      <c r="AE13">
        <v>1.1000000000000001</v>
      </c>
    </row>
    <row r="14" spans="1:31">
      <c r="B14" s="1" t="s">
        <v>1821</v>
      </c>
      <c r="C14">
        <v>1.1000000000000001</v>
      </c>
      <c r="D14">
        <v>1.1000000000000001</v>
      </c>
      <c r="E14">
        <v>1.1000000000000001</v>
      </c>
      <c r="F14">
        <v>1.1000000000000001</v>
      </c>
      <c r="G14">
        <v>1.1000000000000001</v>
      </c>
      <c r="H14">
        <v>1.1000000000000001</v>
      </c>
      <c r="I14">
        <v>1.1000000000000001</v>
      </c>
      <c r="J14">
        <v>1.1000000000000001</v>
      </c>
      <c r="K14">
        <v>1</v>
      </c>
      <c r="L14">
        <v>1</v>
      </c>
      <c r="M14">
        <v>1.1000000000000001</v>
      </c>
      <c r="N14">
        <v>1.1000000000000001</v>
      </c>
      <c r="O14">
        <v>1.1000000000000001</v>
      </c>
      <c r="P14">
        <v>1.1000000000000001</v>
      </c>
      <c r="Q14">
        <v>1.1000000000000001</v>
      </c>
      <c r="R14">
        <v>1.1000000000000001</v>
      </c>
      <c r="S14">
        <v>1</v>
      </c>
      <c r="T14">
        <v>1.1000000000000001</v>
      </c>
      <c r="U14">
        <v>1.1000000000000001</v>
      </c>
      <c r="V14">
        <v>1.1000000000000001</v>
      </c>
      <c r="W14">
        <v>1.1000000000000001</v>
      </c>
      <c r="X14">
        <v>1.1000000000000001</v>
      </c>
      <c r="Y14">
        <v>0.9</v>
      </c>
      <c r="Z14">
        <v>1.1000000000000001</v>
      </c>
      <c r="AA14">
        <v>1.1000000000000001</v>
      </c>
      <c r="AB14">
        <v>1.2</v>
      </c>
      <c r="AC14">
        <v>1.2</v>
      </c>
      <c r="AD14">
        <v>1.2</v>
      </c>
      <c r="AE14">
        <v>1.2</v>
      </c>
    </row>
    <row r="15" spans="1:31">
      <c r="B15" t="s">
        <v>1838</v>
      </c>
      <c r="C15" t="s">
        <v>1800</v>
      </c>
      <c r="D15" t="s">
        <v>1800</v>
      </c>
      <c r="E15" t="s">
        <v>1800</v>
      </c>
      <c r="F15" t="s">
        <v>1800</v>
      </c>
      <c r="G15" t="s">
        <v>1800</v>
      </c>
      <c r="H15" t="s">
        <v>1800</v>
      </c>
      <c r="I15" t="s">
        <v>1800</v>
      </c>
      <c r="J15" t="s">
        <v>1800</v>
      </c>
      <c r="K15" t="s">
        <v>1800</v>
      </c>
      <c r="L15" t="s">
        <v>1800</v>
      </c>
      <c r="M15" t="s">
        <v>1800</v>
      </c>
      <c r="N15" t="s">
        <v>1800</v>
      </c>
      <c r="O15" t="s">
        <v>1800</v>
      </c>
      <c r="P15" t="s">
        <v>1800</v>
      </c>
      <c r="Q15" t="s">
        <v>1800</v>
      </c>
      <c r="R15" t="s">
        <v>1800</v>
      </c>
      <c r="S15" t="s">
        <v>1800</v>
      </c>
      <c r="T15" t="s">
        <v>1800</v>
      </c>
      <c r="U15" t="s">
        <v>1800</v>
      </c>
      <c r="V15" t="s">
        <v>1800</v>
      </c>
      <c r="W15" t="s">
        <v>1800</v>
      </c>
      <c r="X15" t="s">
        <v>1800</v>
      </c>
      <c r="Y15" t="s">
        <v>1800</v>
      </c>
      <c r="Z15" t="s">
        <v>1800</v>
      </c>
      <c r="AA15" t="s">
        <v>1800</v>
      </c>
      <c r="AB15" t="s">
        <v>1800</v>
      </c>
      <c r="AC15" t="s">
        <v>1800</v>
      </c>
      <c r="AD15" t="s">
        <v>1800</v>
      </c>
      <c r="AE15" t="s">
        <v>1800</v>
      </c>
    </row>
    <row r="16" spans="1:31">
      <c r="B16" t="s">
        <v>1840</v>
      </c>
      <c r="C16">
        <v>0.3</v>
      </c>
      <c r="D16">
        <v>0.3</v>
      </c>
      <c r="E16">
        <v>0.2</v>
      </c>
      <c r="F16">
        <v>0.2</v>
      </c>
      <c r="G16">
        <v>0.2</v>
      </c>
      <c r="H16">
        <v>0.2</v>
      </c>
      <c r="I16">
        <v>0.2</v>
      </c>
      <c r="J16">
        <v>0.2</v>
      </c>
      <c r="K16">
        <v>0.2</v>
      </c>
      <c r="L16">
        <v>0.2</v>
      </c>
      <c r="M16">
        <v>0.2</v>
      </c>
      <c r="N16">
        <v>0.2</v>
      </c>
      <c r="O16">
        <v>0.2</v>
      </c>
      <c r="P16">
        <v>0.2</v>
      </c>
      <c r="Q16">
        <v>0.2</v>
      </c>
      <c r="R16">
        <v>0.2</v>
      </c>
      <c r="S16">
        <v>0.2</v>
      </c>
      <c r="T16">
        <v>0.2</v>
      </c>
      <c r="U16">
        <v>0.2</v>
      </c>
      <c r="V16">
        <v>0.2</v>
      </c>
      <c r="W16">
        <v>0.2</v>
      </c>
      <c r="X16">
        <v>0.2</v>
      </c>
      <c r="Y16">
        <v>0.1</v>
      </c>
      <c r="Z16">
        <v>0.1</v>
      </c>
      <c r="AA16">
        <v>0.1</v>
      </c>
      <c r="AB16">
        <v>0.2</v>
      </c>
      <c r="AC16">
        <v>0.2</v>
      </c>
      <c r="AD16">
        <v>0.2</v>
      </c>
      <c r="AE16">
        <v>0.2</v>
      </c>
    </row>
    <row r="17" spans="2:31">
      <c r="B17" t="s">
        <v>1853</v>
      </c>
      <c r="C17">
        <v>0.3</v>
      </c>
      <c r="D17">
        <v>0.3</v>
      </c>
      <c r="E17">
        <v>0.3</v>
      </c>
      <c r="F17">
        <v>0.3</v>
      </c>
      <c r="G17">
        <v>0.4</v>
      </c>
      <c r="H17">
        <v>0.4</v>
      </c>
      <c r="I17">
        <v>0.4</v>
      </c>
      <c r="J17">
        <v>0.4</v>
      </c>
      <c r="K17">
        <v>0.4</v>
      </c>
      <c r="L17">
        <v>0.4</v>
      </c>
      <c r="M17">
        <v>0.4</v>
      </c>
      <c r="N17">
        <v>0.4</v>
      </c>
      <c r="O17">
        <v>0.4</v>
      </c>
      <c r="P17">
        <v>0.4</v>
      </c>
      <c r="Q17">
        <v>0.4</v>
      </c>
      <c r="R17">
        <v>0.4</v>
      </c>
      <c r="S17">
        <v>0.3</v>
      </c>
      <c r="T17">
        <v>0.4</v>
      </c>
      <c r="U17">
        <v>0.4</v>
      </c>
      <c r="V17">
        <v>0.4</v>
      </c>
      <c r="W17">
        <v>0.4</v>
      </c>
      <c r="X17">
        <v>0.4</v>
      </c>
      <c r="Y17">
        <v>0.4</v>
      </c>
      <c r="Z17">
        <v>0.4</v>
      </c>
      <c r="AA17">
        <v>0.4</v>
      </c>
      <c r="AB17">
        <v>0.4</v>
      </c>
      <c r="AC17">
        <v>0.4</v>
      </c>
      <c r="AD17">
        <v>0.4</v>
      </c>
      <c r="AE17">
        <v>0.4</v>
      </c>
    </row>
    <row r="18" spans="2:31">
      <c r="B18" t="s">
        <v>1854</v>
      </c>
      <c r="C18">
        <v>0.5</v>
      </c>
      <c r="D18">
        <v>0.5</v>
      </c>
      <c r="E18">
        <v>0.5</v>
      </c>
      <c r="F18">
        <v>0.5</v>
      </c>
      <c r="G18">
        <v>0.5</v>
      </c>
      <c r="H18">
        <v>0.5</v>
      </c>
      <c r="I18">
        <v>0.5</v>
      </c>
      <c r="J18">
        <v>0.5</v>
      </c>
      <c r="K18">
        <v>0.5</v>
      </c>
      <c r="L18">
        <v>0.5</v>
      </c>
      <c r="M18">
        <v>0.5</v>
      </c>
      <c r="N18">
        <v>0.5</v>
      </c>
      <c r="O18">
        <v>0.5</v>
      </c>
      <c r="P18">
        <v>0.5</v>
      </c>
      <c r="Q18">
        <v>0.5</v>
      </c>
      <c r="R18">
        <v>0.5</v>
      </c>
      <c r="S18">
        <v>0.5</v>
      </c>
      <c r="T18">
        <v>0.5</v>
      </c>
      <c r="U18">
        <v>0.5</v>
      </c>
      <c r="V18">
        <v>0.5</v>
      </c>
      <c r="W18">
        <v>0.5</v>
      </c>
      <c r="X18">
        <v>0.5</v>
      </c>
      <c r="Y18">
        <v>0.4</v>
      </c>
      <c r="Z18">
        <v>0.5</v>
      </c>
      <c r="AA18">
        <v>0.5</v>
      </c>
      <c r="AB18">
        <v>0.6</v>
      </c>
      <c r="AC18">
        <v>0.6</v>
      </c>
      <c r="AD18">
        <v>0.6</v>
      </c>
      <c r="AE18">
        <v>0.6</v>
      </c>
    </row>
    <row r="19" spans="2:31">
      <c r="B19" s="1" t="s">
        <v>1820</v>
      </c>
      <c r="C19">
        <v>5.2</v>
      </c>
      <c r="D19">
        <v>5.4</v>
      </c>
      <c r="E19">
        <v>5.7</v>
      </c>
      <c r="F19">
        <v>5</v>
      </c>
      <c r="G19">
        <v>4.8</v>
      </c>
      <c r="H19">
        <v>4.7</v>
      </c>
      <c r="I19">
        <v>5</v>
      </c>
      <c r="J19">
        <v>4.0999999999999996</v>
      </c>
      <c r="K19">
        <v>3.6</v>
      </c>
      <c r="L19">
        <v>3.8</v>
      </c>
      <c r="M19">
        <v>4</v>
      </c>
      <c r="N19">
        <v>3.7</v>
      </c>
      <c r="O19">
        <v>3.7</v>
      </c>
      <c r="P19">
        <v>3.9</v>
      </c>
      <c r="Q19">
        <v>4</v>
      </c>
      <c r="R19">
        <v>4.0999999999999996</v>
      </c>
      <c r="S19">
        <v>3.6</v>
      </c>
      <c r="T19">
        <v>3.9</v>
      </c>
      <c r="U19">
        <v>4.2</v>
      </c>
      <c r="V19">
        <v>4.5</v>
      </c>
      <c r="W19">
        <v>4.7</v>
      </c>
      <c r="X19">
        <v>4.5999999999999996</v>
      </c>
      <c r="Y19">
        <v>3.8</v>
      </c>
      <c r="Z19">
        <v>4.9000000000000004</v>
      </c>
      <c r="AA19">
        <v>5</v>
      </c>
      <c r="AB19">
        <v>4.5</v>
      </c>
      <c r="AC19">
        <v>3.9</v>
      </c>
      <c r="AD19">
        <v>3.8</v>
      </c>
      <c r="AE19">
        <v>4.5</v>
      </c>
    </row>
    <row r="20" spans="2:31">
      <c r="B20" t="s">
        <v>1838</v>
      </c>
      <c r="C20">
        <v>0.2</v>
      </c>
      <c r="D20">
        <v>0.2</v>
      </c>
      <c r="E20">
        <v>0.2</v>
      </c>
      <c r="F20">
        <v>0.2</v>
      </c>
      <c r="G20">
        <v>0.2</v>
      </c>
      <c r="H20">
        <v>0.1</v>
      </c>
      <c r="I20">
        <v>0.1</v>
      </c>
      <c r="J20">
        <v>0.1</v>
      </c>
      <c r="K20">
        <v>0.1</v>
      </c>
      <c r="L20">
        <v>0.1</v>
      </c>
      <c r="M20">
        <v>0.1</v>
      </c>
      <c r="N20">
        <v>0.1</v>
      </c>
      <c r="O20">
        <v>0.1</v>
      </c>
      <c r="P20">
        <v>0.1</v>
      </c>
      <c r="Q20">
        <v>0.1</v>
      </c>
      <c r="R20">
        <v>0.1</v>
      </c>
      <c r="S20" t="s">
        <v>1800</v>
      </c>
      <c r="T20">
        <v>0.1</v>
      </c>
      <c r="U20" t="s">
        <v>1843</v>
      </c>
      <c r="V20" t="s">
        <v>1843</v>
      </c>
      <c r="W20" t="s">
        <v>1843</v>
      </c>
      <c r="X20" t="s">
        <v>1843</v>
      </c>
      <c r="Y20" t="s">
        <v>1843</v>
      </c>
      <c r="Z20" t="s">
        <v>1843</v>
      </c>
      <c r="AA20" t="s">
        <v>1843</v>
      </c>
      <c r="AB20" t="s">
        <v>1843</v>
      </c>
      <c r="AC20" t="s">
        <v>1843</v>
      </c>
      <c r="AD20" t="s">
        <v>1843</v>
      </c>
      <c r="AE20" t="s">
        <v>1843</v>
      </c>
    </row>
    <row r="21" spans="2:31">
      <c r="B21" t="s">
        <v>1840</v>
      </c>
      <c r="C21">
        <v>0.3</v>
      </c>
      <c r="D21">
        <v>0.3</v>
      </c>
      <c r="E21">
        <v>0.3</v>
      </c>
      <c r="F21">
        <v>0.3</v>
      </c>
      <c r="G21">
        <v>0.3</v>
      </c>
      <c r="H21">
        <v>0.3</v>
      </c>
      <c r="I21">
        <v>0.3</v>
      </c>
      <c r="J21">
        <v>0.3</v>
      </c>
      <c r="K21">
        <v>0.3</v>
      </c>
      <c r="L21">
        <v>0.3</v>
      </c>
      <c r="M21">
        <v>0.4</v>
      </c>
      <c r="N21">
        <v>0.4</v>
      </c>
      <c r="O21">
        <v>0.3</v>
      </c>
      <c r="P21">
        <v>0.4</v>
      </c>
      <c r="Q21">
        <v>0.4</v>
      </c>
      <c r="R21">
        <v>0.3</v>
      </c>
      <c r="S21">
        <v>0.3</v>
      </c>
      <c r="T21">
        <v>0.3</v>
      </c>
      <c r="U21">
        <v>0.3</v>
      </c>
      <c r="V21">
        <v>0.3</v>
      </c>
      <c r="W21">
        <v>0.3</v>
      </c>
      <c r="X21">
        <v>0.3</v>
      </c>
      <c r="Y21">
        <v>0.2</v>
      </c>
      <c r="Z21">
        <v>0.2</v>
      </c>
      <c r="AA21">
        <v>0.3</v>
      </c>
      <c r="AB21">
        <v>0.2</v>
      </c>
      <c r="AC21">
        <v>0.2</v>
      </c>
      <c r="AD21">
        <v>0.2</v>
      </c>
      <c r="AE21">
        <v>0.2</v>
      </c>
    </row>
    <row r="22" spans="2:31">
      <c r="B22" t="s">
        <v>1839</v>
      </c>
      <c r="C22">
        <v>0.5</v>
      </c>
      <c r="D22">
        <v>0.6</v>
      </c>
      <c r="E22">
        <v>0.6</v>
      </c>
      <c r="F22">
        <v>0.6</v>
      </c>
      <c r="G22">
        <v>0.6</v>
      </c>
      <c r="H22">
        <v>0.6</v>
      </c>
      <c r="I22">
        <v>0.6</v>
      </c>
      <c r="J22">
        <v>0.6</v>
      </c>
      <c r="K22">
        <v>0.6</v>
      </c>
      <c r="L22">
        <v>0.6</v>
      </c>
      <c r="M22">
        <v>0.6</v>
      </c>
      <c r="N22">
        <v>0.6</v>
      </c>
      <c r="O22">
        <v>0.6</v>
      </c>
      <c r="P22">
        <v>0.6</v>
      </c>
      <c r="Q22">
        <v>0.6</v>
      </c>
      <c r="R22">
        <v>0.6</v>
      </c>
      <c r="S22">
        <v>0.5</v>
      </c>
      <c r="T22">
        <v>0.6</v>
      </c>
      <c r="U22">
        <v>0.6</v>
      </c>
      <c r="V22">
        <v>0.6</v>
      </c>
      <c r="W22">
        <v>0.6</v>
      </c>
      <c r="X22">
        <v>0.6</v>
      </c>
      <c r="Y22">
        <v>0.5</v>
      </c>
      <c r="Z22">
        <v>0.6</v>
      </c>
      <c r="AA22">
        <v>0.6</v>
      </c>
      <c r="AB22">
        <v>0.6</v>
      </c>
      <c r="AC22">
        <v>0.5</v>
      </c>
      <c r="AD22">
        <v>0.5</v>
      </c>
      <c r="AE22">
        <v>0.6</v>
      </c>
    </row>
    <row r="23" spans="2:31">
      <c r="B23" t="s">
        <v>1854</v>
      </c>
      <c r="C23">
        <v>4.0999999999999996</v>
      </c>
      <c r="D23">
        <v>4.3</v>
      </c>
      <c r="E23">
        <v>4.5999999999999996</v>
      </c>
      <c r="F23">
        <v>3.9</v>
      </c>
      <c r="G23">
        <v>3.7</v>
      </c>
      <c r="H23">
        <v>3.7</v>
      </c>
      <c r="I23">
        <v>3.8</v>
      </c>
      <c r="J23">
        <v>3.1</v>
      </c>
      <c r="K23">
        <v>2.7</v>
      </c>
      <c r="L23">
        <v>2.8</v>
      </c>
      <c r="M23">
        <v>3</v>
      </c>
      <c r="N23">
        <v>2.6</v>
      </c>
      <c r="O23">
        <v>2.7</v>
      </c>
      <c r="P23">
        <v>2.8</v>
      </c>
      <c r="Q23">
        <v>2.9</v>
      </c>
      <c r="R23">
        <v>3.1</v>
      </c>
      <c r="S23">
        <v>2.7</v>
      </c>
      <c r="T23">
        <v>3</v>
      </c>
      <c r="U23">
        <v>3.3</v>
      </c>
      <c r="V23">
        <v>3.6</v>
      </c>
      <c r="W23">
        <v>3.8</v>
      </c>
      <c r="X23">
        <v>3.7</v>
      </c>
      <c r="Y23">
        <v>3.1</v>
      </c>
      <c r="Z23">
        <v>4.0999999999999996</v>
      </c>
      <c r="AA23">
        <v>4.0999999999999996</v>
      </c>
      <c r="AB23">
        <v>3.7</v>
      </c>
      <c r="AC23">
        <v>3.2</v>
      </c>
      <c r="AD23">
        <v>3.1</v>
      </c>
      <c r="AE23">
        <v>3.7</v>
      </c>
    </row>
    <row r="24" spans="2:31">
      <c r="B24" t="s">
        <v>1845</v>
      </c>
      <c r="C24" t="s">
        <v>1800</v>
      </c>
      <c r="D24">
        <v>0.1</v>
      </c>
      <c r="E24">
        <v>0.1</v>
      </c>
      <c r="F24">
        <v>0.1</v>
      </c>
      <c r="G24">
        <v>0.1</v>
      </c>
      <c r="H24">
        <v>0.1</v>
      </c>
      <c r="I24">
        <v>0.1</v>
      </c>
      <c r="J24">
        <v>0.1</v>
      </c>
      <c r="K24">
        <v>0.1</v>
      </c>
      <c r="L24">
        <v>0.1</v>
      </c>
      <c r="M24">
        <v>0.1</v>
      </c>
      <c r="N24">
        <v>0.1</v>
      </c>
      <c r="O24">
        <v>0.1</v>
      </c>
      <c r="P24">
        <v>0.1</v>
      </c>
      <c r="Q24">
        <v>0.1</v>
      </c>
      <c r="R24">
        <v>0.1</v>
      </c>
      <c r="S24">
        <v>0.1</v>
      </c>
      <c r="T24">
        <v>0.1</v>
      </c>
      <c r="U24">
        <v>0.1</v>
      </c>
      <c r="V24">
        <v>0.1</v>
      </c>
      <c r="W24">
        <v>0.1</v>
      </c>
      <c r="X24">
        <v>0.1</v>
      </c>
      <c r="Y24">
        <v>0.1</v>
      </c>
      <c r="Z24">
        <v>0.1</v>
      </c>
      <c r="AA24">
        <v>0.1</v>
      </c>
      <c r="AB24">
        <v>0.1</v>
      </c>
      <c r="AC24">
        <v>0.1</v>
      </c>
      <c r="AD24">
        <v>0.1</v>
      </c>
      <c r="AE24">
        <v>0.1</v>
      </c>
    </row>
    <row r="25" spans="2:31">
      <c r="B25" t="s">
        <v>1838</v>
      </c>
      <c r="C25" t="s">
        <v>1800</v>
      </c>
      <c r="D25" t="s">
        <v>1800</v>
      </c>
      <c r="E25" t="s">
        <v>1800</v>
      </c>
      <c r="F25" t="s">
        <v>1800</v>
      </c>
      <c r="G25" t="s">
        <v>1800</v>
      </c>
      <c r="H25" t="s">
        <v>1800</v>
      </c>
      <c r="I25" t="s">
        <v>1800</v>
      </c>
      <c r="J25" t="s">
        <v>1800</v>
      </c>
      <c r="K25" t="s">
        <v>1800</v>
      </c>
      <c r="L25" t="s">
        <v>1800</v>
      </c>
      <c r="M25" t="s">
        <v>1800</v>
      </c>
      <c r="N25" t="s">
        <v>1800</v>
      </c>
      <c r="O25" t="s">
        <v>1800</v>
      </c>
      <c r="P25" t="s">
        <v>1800</v>
      </c>
      <c r="Q25" t="s">
        <v>1800</v>
      </c>
      <c r="R25" t="s">
        <v>1800</v>
      </c>
      <c r="S25" t="s">
        <v>1800</v>
      </c>
      <c r="T25" t="s">
        <v>1800</v>
      </c>
      <c r="U25" t="s">
        <v>1800</v>
      </c>
      <c r="V25" t="s">
        <v>1800</v>
      </c>
      <c r="W25" t="s">
        <v>1800</v>
      </c>
      <c r="X25" t="s">
        <v>1800</v>
      </c>
      <c r="Y25" t="s">
        <v>1800</v>
      </c>
      <c r="Z25" t="s">
        <v>1800</v>
      </c>
      <c r="AA25" t="s">
        <v>1800</v>
      </c>
      <c r="AB25" t="s">
        <v>1800</v>
      </c>
      <c r="AC25" t="s">
        <v>1800</v>
      </c>
      <c r="AD25" t="s">
        <v>1800</v>
      </c>
      <c r="AE25" t="s">
        <v>1800</v>
      </c>
    </row>
    <row r="26" spans="2:31">
      <c r="B26" t="s">
        <v>1840</v>
      </c>
      <c r="C26" t="s">
        <v>1800</v>
      </c>
      <c r="D26">
        <v>0.1</v>
      </c>
      <c r="E26">
        <v>0.1</v>
      </c>
      <c r="F26">
        <v>0.1</v>
      </c>
      <c r="G26">
        <v>0.1</v>
      </c>
      <c r="H26">
        <v>0.1</v>
      </c>
      <c r="I26">
        <v>0.1</v>
      </c>
      <c r="J26">
        <v>0.1</v>
      </c>
      <c r="K26">
        <v>0.1</v>
      </c>
      <c r="L26">
        <v>0.1</v>
      </c>
      <c r="M26">
        <v>0.1</v>
      </c>
      <c r="N26">
        <v>0.1</v>
      </c>
      <c r="O26">
        <v>0.1</v>
      </c>
      <c r="P26">
        <v>0.1</v>
      </c>
      <c r="Q26">
        <v>0.1</v>
      </c>
      <c r="R26">
        <v>0.1</v>
      </c>
      <c r="S26">
        <v>0.1</v>
      </c>
      <c r="T26">
        <v>0.1</v>
      </c>
      <c r="U26">
        <v>0.1</v>
      </c>
      <c r="V26">
        <v>0.1</v>
      </c>
      <c r="W26">
        <v>0.1</v>
      </c>
      <c r="X26">
        <v>0.1</v>
      </c>
      <c r="Y26">
        <v>0.1</v>
      </c>
      <c r="Z26">
        <v>0.1</v>
      </c>
      <c r="AA26">
        <v>0.1</v>
      </c>
      <c r="AB26">
        <v>0.1</v>
      </c>
      <c r="AC26">
        <v>0.1</v>
      </c>
      <c r="AD26">
        <v>0.1</v>
      </c>
      <c r="AE26">
        <v>0.1</v>
      </c>
    </row>
    <row r="27" spans="2:31">
      <c r="B27" t="s">
        <v>1839</v>
      </c>
      <c r="C27" t="s">
        <v>1843</v>
      </c>
      <c r="D27" t="s">
        <v>1843</v>
      </c>
      <c r="E27" t="s">
        <v>1843</v>
      </c>
      <c r="F27" t="s">
        <v>1843</v>
      </c>
      <c r="G27" t="s">
        <v>1843</v>
      </c>
      <c r="H27" t="s">
        <v>1843</v>
      </c>
      <c r="I27" t="s">
        <v>1843</v>
      </c>
      <c r="J27" t="s">
        <v>1843</v>
      </c>
      <c r="K27" t="s">
        <v>1843</v>
      </c>
      <c r="L27" t="s">
        <v>1843</v>
      </c>
      <c r="M27" t="s">
        <v>1800</v>
      </c>
      <c r="N27" t="s">
        <v>1800</v>
      </c>
      <c r="O27" t="s">
        <v>1800</v>
      </c>
      <c r="P27" t="s">
        <v>1800</v>
      </c>
      <c r="Q27" t="s">
        <v>1800</v>
      </c>
      <c r="R27" t="s">
        <v>1800</v>
      </c>
      <c r="S27" t="s">
        <v>1800</v>
      </c>
      <c r="T27" t="s">
        <v>1800</v>
      </c>
      <c r="U27" t="s">
        <v>1800</v>
      </c>
      <c r="V27" t="s">
        <v>1800</v>
      </c>
      <c r="W27" t="s">
        <v>1800</v>
      </c>
      <c r="X27" t="s">
        <v>1800</v>
      </c>
      <c r="Y27" t="s">
        <v>1800</v>
      </c>
      <c r="Z27" t="s">
        <v>1800</v>
      </c>
      <c r="AA27" t="s">
        <v>1800</v>
      </c>
      <c r="AB27" t="s">
        <v>1800</v>
      </c>
      <c r="AC27" t="s">
        <v>1800</v>
      </c>
      <c r="AD27" t="s">
        <v>1800</v>
      </c>
      <c r="AE27" t="s">
        <v>1800</v>
      </c>
    </row>
    <row r="28" spans="2:31">
      <c r="B28" t="s">
        <v>1854</v>
      </c>
      <c r="C28" t="s">
        <v>1843</v>
      </c>
      <c r="D28" t="s">
        <v>1843</v>
      </c>
      <c r="E28" t="s">
        <v>1843</v>
      </c>
      <c r="F28" t="s">
        <v>1843</v>
      </c>
      <c r="G28" t="s">
        <v>1843</v>
      </c>
      <c r="H28" t="s">
        <v>1843</v>
      </c>
      <c r="I28" t="s">
        <v>1843</v>
      </c>
      <c r="J28" t="s">
        <v>1843</v>
      </c>
      <c r="K28" t="s">
        <v>1843</v>
      </c>
      <c r="L28" t="s">
        <v>1843</v>
      </c>
      <c r="M28" t="s">
        <v>1843</v>
      </c>
      <c r="N28" t="s">
        <v>1843</v>
      </c>
      <c r="O28" t="s">
        <v>1843</v>
      </c>
      <c r="P28" t="s">
        <v>1843</v>
      </c>
      <c r="Q28" t="s">
        <v>1843</v>
      </c>
      <c r="R28" t="s">
        <v>1843</v>
      </c>
      <c r="S28" t="s">
        <v>1843</v>
      </c>
      <c r="T28" t="s">
        <v>1843</v>
      </c>
      <c r="U28" t="s">
        <v>1843</v>
      </c>
      <c r="V28" t="s">
        <v>1843</v>
      </c>
      <c r="W28" t="s">
        <v>1843</v>
      </c>
      <c r="X28" t="s">
        <v>1843</v>
      </c>
      <c r="Y28" t="s">
        <v>1843</v>
      </c>
      <c r="Z28" t="s">
        <v>1843</v>
      </c>
      <c r="AA28" t="s">
        <v>1843</v>
      </c>
      <c r="AB28" t="s">
        <v>1843</v>
      </c>
      <c r="AC28" t="s">
        <v>1843</v>
      </c>
      <c r="AD28" t="s">
        <v>1843</v>
      </c>
      <c r="AE28" t="s">
        <v>1843</v>
      </c>
    </row>
    <row r="29" spans="2:31">
      <c r="B29" t="s">
        <v>1810</v>
      </c>
      <c r="C29">
        <v>8.6</v>
      </c>
      <c r="D29">
        <v>8.8000000000000007</v>
      </c>
      <c r="E29">
        <v>9.1</v>
      </c>
      <c r="F29">
        <v>8.5</v>
      </c>
      <c r="G29">
        <v>8.3000000000000007</v>
      </c>
      <c r="H29">
        <v>8.3000000000000007</v>
      </c>
      <c r="I29">
        <v>8.6</v>
      </c>
      <c r="J29">
        <v>7.8</v>
      </c>
      <c r="K29">
        <v>7.1</v>
      </c>
      <c r="L29">
        <v>7.3</v>
      </c>
      <c r="M29">
        <v>7.7</v>
      </c>
      <c r="N29">
        <v>7.2</v>
      </c>
      <c r="O29">
        <v>7.3</v>
      </c>
      <c r="P29">
        <v>7.5</v>
      </c>
      <c r="Q29">
        <v>7.7</v>
      </c>
      <c r="R29">
        <v>7.8</v>
      </c>
      <c r="S29">
        <v>7.3</v>
      </c>
      <c r="T29">
        <v>7.7</v>
      </c>
      <c r="U29">
        <v>8</v>
      </c>
      <c r="V29">
        <v>8</v>
      </c>
      <c r="W29">
        <v>8.5</v>
      </c>
      <c r="X29">
        <v>8.3000000000000007</v>
      </c>
      <c r="Y29">
        <v>7.6</v>
      </c>
      <c r="Z29">
        <v>8.6999999999999993</v>
      </c>
      <c r="AA29">
        <v>8.9</v>
      </c>
      <c r="AB29">
        <v>8.5</v>
      </c>
      <c r="AC29">
        <v>7.9</v>
      </c>
      <c r="AD29">
        <v>7.8</v>
      </c>
      <c r="AE29">
        <v>8.6</v>
      </c>
    </row>
    <row r="30" spans="2:31">
      <c r="B30" t="s">
        <v>1811</v>
      </c>
    </row>
    <row r="31" spans="2:31">
      <c r="B31" t="s">
        <v>1812</v>
      </c>
    </row>
    <row r="32" spans="2:31">
      <c r="B32" t="s">
        <v>1847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22013-5097-4812-9FBC-DBD08CD58594}">
  <sheetPr codeName="Sheet12">
    <tabColor theme="7" tint="-0.249977111117893"/>
  </sheetPr>
  <dimension ref="A1:AE32"/>
  <sheetViews>
    <sheetView workbookViewId="0"/>
  </sheetViews>
  <sheetFormatPr defaultRowHeight="15"/>
  <cols>
    <col min="2" max="2" width="22.28515625" customWidth="1"/>
    <col min="3" max="30" width="0" hidden="1" customWidth="1"/>
  </cols>
  <sheetData>
    <row r="1" spans="1:31">
      <c r="A1" t="s">
        <v>1855</v>
      </c>
    </row>
    <row r="3" spans="1:31">
      <c r="B3" t="s">
        <v>1837</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row>
    <row r="4" spans="1:31">
      <c r="B4" s="1" t="s">
        <v>1818</v>
      </c>
      <c r="C4" s="1">
        <v>20.5</v>
      </c>
      <c r="D4" s="1">
        <v>20.5</v>
      </c>
      <c r="E4" s="1">
        <v>20.6</v>
      </c>
      <c r="F4" s="1">
        <v>21.5</v>
      </c>
      <c r="G4" s="1">
        <v>21.9</v>
      </c>
      <c r="H4" s="1">
        <v>22.1</v>
      </c>
      <c r="I4" s="1">
        <v>22.7</v>
      </c>
      <c r="J4" s="1">
        <v>23.3</v>
      </c>
      <c r="K4" s="1">
        <v>24</v>
      </c>
      <c r="L4" s="1">
        <v>24</v>
      </c>
      <c r="M4" s="1">
        <v>25.3</v>
      </c>
      <c r="N4" s="1">
        <v>25.2</v>
      </c>
      <c r="O4" s="1">
        <v>26.4</v>
      </c>
      <c r="P4" s="1">
        <v>27.6</v>
      </c>
      <c r="Q4" s="1">
        <v>28.8</v>
      </c>
      <c r="R4" s="1">
        <v>30.1</v>
      </c>
      <c r="S4" s="1">
        <v>29.8</v>
      </c>
      <c r="T4" s="1">
        <v>30.3</v>
      </c>
      <c r="U4" s="1">
        <v>30</v>
      </c>
      <c r="V4" s="1">
        <v>27.9</v>
      </c>
      <c r="W4" s="1">
        <v>30.1</v>
      </c>
      <c r="X4" s="1">
        <v>28.9</v>
      </c>
      <c r="Y4" s="1">
        <v>26.5</v>
      </c>
      <c r="Z4" s="1">
        <v>28.6</v>
      </c>
      <c r="AA4" s="1">
        <v>28.9</v>
      </c>
      <c r="AB4" s="1">
        <v>26.5</v>
      </c>
      <c r="AC4" s="1">
        <v>26.2</v>
      </c>
      <c r="AD4" s="1">
        <v>24.8</v>
      </c>
      <c r="AE4" s="1">
        <v>24.4</v>
      </c>
    </row>
    <row r="5" spans="1:31">
      <c r="B5" t="s">
        <v>1838</v>
      </c>
      <c r="C5">
        <v>20.100000000000001</v>
      </c>
      <c r="D5">
        <v>20.100000000000001</v>
      </c>
      <c r="E5">
        <v>20.2</v>
      </c>
      <c r="F5">
        <v>21.1</v>
      </c>
      <c r="G5">
        <v>21.5</v>
      </c>
      <c r="H5">
        <v>21.7</v>
      </c>
      <c r="I5">
        <v>22.3</v>
      </c>
      <c r="J5">
        <v>22.8</v>
      </c>
      <c r="K5">
        <v>23.3</v>
      </c>
      <c r="L5">
        <v>23.3</v>
      </c>
      <c r="M5">
        <v>24.5</v>
      </c>
      <c r="N5">
        <v>24.1</v>
      </c>
      <c r="O5">
        <v>25</v>
      </c>
      <c r="P5">
        <v>26.1</v>
      </c>
      <c r="Q5">
        <v>27</v>
      </c>
      <c r="R5">
        <v>28</v>
      </c>
      <c r="S5">
        <v>27.7</v>
      </c>
      <c r="T5">
        <v>27.8</v>
      </c>
      <c r="U5">
        <v>27.6</v>
      </c>
      <c r="V5">
        <v>25.4</v>
      </c>
      <c r="W5">
        <v>27.4</v>
      </c>
      <c r="X5">
        <v>26.1</v>
      </c>
      <c r="Y5">
        <v>23.1</v>
      </c>
      <c r="Z5">
        <v>25.5</v>
      </c>
      <c r="AA5">
        <v>25.7</v>
      </c>
      <c r="AB5">
        <v>22.8</v>
      </c>
      <c r="AC5">
        <v>22.4</v>
      </c>
      <c r="AD5">
        <v>21.2</v>
      </c>
      <c r="AE5">
        <v>20.3</v>
      </c>
    </row>
    <row r="6" spans="1:31">
      <c r="B6" t="s">
        <v>1840</v>
      </c>
      <c r="C6">
        <v>0.1</v>
      </c>
      <c r="D6">
        <v>0.1</v>
      </c>
      <c r="E6">
        <v>0.1</v>
      </c>
      <c r="F6">
        <v>0.1</v>
      </c>
      <c r="G6">
        <v>0.1</v>
      </c>
      <c r="H6">
        <v>0.1</v>
      </c>
      <c r="I6">
        <v>0.1</v>
      </c>
      <c r="J6">
        <v>0.1</v>
      </c>
      <c r="K6">
        <v>0.1</v>
      </c>
      <c r="L6">
        <v>0.1</v>
      </c>
      <c r="M6">
        <v>0.1</v>
      </c>
      <c r="N6">
        <v>0.1</v>
      </c>
      <c r="O6">
        <v>0.1</v>
      </c>
      <c r="P6">
        <v>0.1</v>
      </c>
      <c r="Q6">
        <v>0.1</v>
      </c>
      <c r="R6">
        <v>0.1</v>
      </c>
      <c r="S6">
        <v>0.1</v>
      </c>
      <c r="T6">
        <v>0.1</v>
      </c>
      <c r="U6" t="s">
        <v>1800</v>
      </c>
      <c r="V6" t="s">
        <v>1800</v>
      </c>
      <c r="W6" t="s">
        <v>1800</v>
      </c>
      <c r="X6" t="s">
        <v>1800</v>
      </c>
      <c r="Y6" t="s">
        <v>1800</v>
      </c>
      <c r="Z6" t="s">
        <v>1800</v>
      </c>
      <c r="AA6" t="s">
        <v>1800</v>
      </c>
      <c r="AB6" t="s">
        <v>1800</v>
      </c>
      <c r="AC6" t="s">
        <v>1800</v>
      </c>
      <c r="AD6" t="s">
        <v>1800</v>
      </c>
      <c r="AE6" t="s">
        <v>1800</v>
      </c>
    </row>
    <row r="7" spans="1:31">
      <c r="B7" t="s">
        <v>1839</v>
      </c>
      <c r="C7">
        <v>0.3</v>
      </c>
      <c r="D7">
        <v>0.3</v>
      </c>
      <c r="E7">
        <v>0.3</v>
      </c>
      <c r="F7">
        <v>0.3</v>
      </c>
      <c r="G7">
        <v>0.4</v>
      </c>
      <c r="H7">
        <v>0.4</v>
      </c>
      <c r="I7">
        <v>0.4</v>
      </c>
      <c r="J7">
        <v>0.4</v>
      </c>
      <c r="K7">
        <v>0.5</v>
      </c>
      <c r="L7">
        <v>0.5</v>
      </c>
      <c r="M7">
        <v>0.7</v>
      </c>
      <c r="N7">
        <v>0.9</v>
      </c>
      <c r="O7">
        <v>1.3</v>
      </c>
      <c r="P7">
        <v>1.4</v>
      </c>
      <c r="Q7">
        <v>1.7</v>
      </c>
      <c r="R7">
        <v>1.9</v>
      </c>
      <c r="S7">
        <v>2.1</v>
      </c>
      <c r="T7">
        <v>2.2999999999999998</v>
      </c>
      <c r="U7">
        <v>2.2999999999999998</v>
      </c>
      <c r="V7">
        <v>2.5</v>
      </c>
      <c r="W7">
        <v>2.7</v>
      </c>
      <c r="X7">
        <v>2.7</v>
      </c>
      <c r="Y7">
        <v>3.4</v>
      </c>
      <c r="Z7">
        <v>3.1</v>
      </c>
      <c r="AA7">
        <v>3.1</v>
      </c>
      <c r="AB7">
        <v>3.7</v>
      </c>
      <c r="AC7">
        <v>3.8</v>
      </c>
      <c r="AD7">
        <v>3.6</v>
      </c>
      <c r="AE7">
        <v>4.0999999999999996</v>
      </c>
    </row>
    <row r="8" spans="1:31">
      <c r="B8" t="s">
        <v>1854</v>
      </c>
      <c r="C8" t="s">
        <v>1800</v>
      </c>
      <c r="D8" t="s">
        <v>1800</v>
      </c>
      <c r="E8" t="s">
        <v>1800</v>
      </c>
      <c r="F8" t="s">
        <v>1800</v>
      </c>
      <c r="G8" t="s">
        <v>1800</v>
      </c>
      <c r="H8" t="s">
        <v>1800</v>
      </c>
      <c r="I8" t="s">
        <v>1800</v>
      </c>
      <c r="J8" t="s">
        <v>1800</v>
      </c>
      <c r="K8" t="s">
        <v>1800</v>
      </c>
      <c r="L8" t="s">
        <v>1800</v>
      </c>
      <c r="M8" t="s">
        <v>1800</v>
      </c>
      <c r="N8" t="s">
        <v>1800</v>
      </c>
      <c r="O8" t="s">
        <v>1800</v>
      </c>
      <c r="P8" t="s">
        <v>1800</v>
      </c>
      <c r="Q8" t="s">
        <v>1800</v>
      </c>
      <c r="R8" t="s">
        <v>1800</v>
      </c>
      <c r="S8" t="s">
        <v>1800</v>
      </c>
      <c r="T8" t="s">
        <v>1800</v>
      </c>
      <c r="U8" t="s">
        <v>1800</v>
      </c>
      <c r="V8" t="s">
        <v>1800</v>
      </c>
      <c r="W8" t="s">
        <v>1800</v>
      </c>
      <c r="X8" t="s">
        <v>1800</v>
      </c>
      <c r="Y8" t="s">
        <v>1800</v>
      </c>
      <c r="Z8" t="s">
        <v>1800</v>
      </c>
      <c r="AA8" t="s">
        <v>1800</v>
      </c>
      <c r="AB8" t="s">
        <v>1800</v>
      </c>
      <c r="AC8" t="s">
        <v>1800</v>
      </c>
      <c r="AD8" t="s">
        <v>1800</v>
      </c>
      <c r="AE8" t="s">
        <v>1800</v>
      </c>
    </row>
    <row r="9" spans="1:31">
      <c r="B9" s="1" t="s">
        <v>1819</v>
      </c>
      <c r="C9" s="1">
        <v>3.1</v>
      </c>
      <c r="D9" s="1">
        <v>3</v>
      </c>
      <c r="E9" s="1">
        <v>3.1</v>
      </c>
      <c r="F9" s="1">
        <v>3.1</v>
      </c>
      <c r="G9" s="1">
        <v>3.2</v>
      </c>
      <c r="H9" s="1">
        <v>3.3</v>
      </c>
      <c r="I9" s="1">
        <v>3.3</v>
      </c>
      <c r="J9" s="1">
        <v>3.4</v>
      </c>
      <c r="K9" s="1">
        <v>3.2</v>
      </c>
      <c r="L9" s="1">
        <v>3.1</v>
      </c>
      <c r="M9" s="1">
        <v>3.1</v>
      </c>
      <c r="N9" s="1">
        <v>3</v>
      </c>
      <c r="O9" s="1">
        <v>2.8</v>
      </c>
      <c r="P9" s="1">
        <v>2.8</v>
      </c>
      <c r="Q9" s="1">
        <v>3</v>
      </c>
      <c r="R9" s="1">
        <v>2.9</v>
      </c>
      <c r="S9" s="1">
        <v>3</v>
      </c>
      <c r="T9" s="1">
        <v>2.9</v>
      </c>
      <c r="U9" s="1">
        <v>2.7</v>
      </c>
      <c r="V9" s="1">
        <v>2.2999999999999998</v>
      </c>
      <c r="W9" s="1">
        <v>2.7</v>
      </c>
      <c r="X9" s="1">
        <v>2.7</v>
      </c>
      <c r="Y9" s="1">
        <v>2.7</v>
      </c>
      <c r="Z9" s="1">
        <v>2.8</v>
      </c>
      <c r="AA9" s="1">
        <v>2.7</v>
      </c>
      <c r="AB9" s="1">
        <v>2.6</v>
      </c>
      <c r="AC9" s="1">
        <v>2.6</v>
      </c>
      <c r="AD9" s="1">
        <v>2.6</v>
      </c>
      <c r="AE9" s="1">
        <v>2.6</v>
      </c>
    </row>
    <row r="10" spans="1:31">
      <c r="B10" t="s">
        <v>1838</v>
      </c>
      <c r="C10">
        <v>0.7</v>
      </c>
      <c r="D10">
        <v>0.7</v>
      </c>
      <c r="E10">
        <v>0.7</v>
      </c>
      <c r="F10">
        <v>0.7</v>
      </c>
      <c r="G10">
        <v>0.7</v>
      </c>
      <c r="H10">
        <v>0.7</v>
      </c>
      <c r="I10">
        <v>0.7</v>
      </c>
      <c r="J10">
        <v>0.7</v>
      </c>
      <c r="K10">
        <v>0.7</v>
      </c>
      <c r="L10">
        <v>0.6</v>
      </c>
      <c r="M10">
        <v>0.6</v>
      </c>
      <c r="N10">
        <v>0.6</v>
      </c>
      <c r="O10">
        <v>0.6</v>
      </c>
      <c r="P10">
        <v>0.6</v>
      </c>
      <c r="Q10">
        <v>0.6</v>
      </c>
      <c r="R10">
        <v>0.5</v>
      </c>
      <c r="S10">
        <v>0.5</v>
      </c>
      <c r="T10">
        <v>0.5</v>
      </c>
      <c r="U10">
        <v>0.5</v>
      </c>
      <c r="V10">
        <v>0.4</v>
      </c>
      <c r="W10">
        <v>0.4</v>
      </c>
      <c r="X10">
        <v>0.4</v>
      </c>
      <c r="Y10">
        <v>0.4</v>
      </c>
      <c r="Z10">
        <v>0.4</v>
      </c>
      <c r="AA10">
        <v>0.4</v>
      </c>
      <c r="AB10">
        <v>0.3</v>
      </c>
      <c r="AC10">
        <v>0.3</v>
      </c>
      <c r="AD10">
        <v>0.3</v>
      </c>
      <c r="AE10">
        <v>0.2</v>
      </c>
    </row>
    <row r="11" spans="1:31">
      <c r="B11" t="s">
        <v>1840</v>
      </c>
      <c r="C11">
        <v>0.5</v>
      </c>
      <c r="D11">
        <v>0.4</v>
      </c>
      <c r="E11">
        <v>0.5</v>
      </c>
      <c r="F11">
        <v>0.5</v>
      </c>
      <c r="G11">
        <v>0.5</v>
      </c>
      <c r="H11">
        <v>0.5</v>
      </c>
      <c r="I11">
        <v>0.5</v>
      </c>
      <c r="J11">
        <v>0.5</v>
      </c>
      <c r="K11">
        <v>0.4</v>
      </c>
      <c r="L11">
        <v>0.4</v>
      </c>
      <c r="M11">
        <v>0.4</v>
      </c>
      <c r="N11">
        <v>0.5</v>
      </c>
      <c r="O11">
        <v>0.5</v>
      </c>
      <c r="P11">
        <v>0.5</v>
      </c>
      <c r="Q11">
        <v>0.5</v>
      </c>
      <c r="R11">
        <v>0.5</v>
      </c>
      <c r="S11">
        <v>0.6</v>
      </c>
      <c r="T11">
        <v>0.6</v>
      </c>
      <c r="U11">
        <v>0.5</v>
      </c>
      <c r="V11">
        <v>0.4</v>
      </c>
      <c r="W11">
        <v>0.4</v>
      </c>
      <c r="X11">
        <v>0.4</v>
      </c>
      <c r="Y11">
        <v>0.4</v>
      </c>
      <c r="Z11">
        <v>0.5</v>
      </c>
      <c r="AA11">
        <v>0.4</v>
      </c>
      <c r="AB11">
        <v>0.4</v>
      </c>
      <c r="AC11">
        <v>0.4</v>
      </c>
      <c r="AD11">
        <v>0.4</v>
      </c>
      <c r="AE11">
        <v>0.4</v>
      </c>
    </row>
    <row r="12" spans="1:31">
      <c r="B12" t="s">
        <v>1839</v>
      </c>
      <c r="C12">
        <v>0.2</v>
      </c>
      <c r="D12">
        <v>0.2</v>
      </c>
      <c r="E12">
        <v>0.2</v>
      </c>
      <c r="F12">
        <v>0.2</v>
      </c>
      <c r="G12">
        <v>0.2</v>
      </c>
      <c r="H12">
        <v>0.2</v>
      </c>
      <c r="I12">
        <v>0.3</v>
      </c>
      <c r="J12">
        <v>0.3</v>
      </c>
      <c r="K12">
        <v>0.2</v>
      </c>
      <c r="L12">
        <v>0.2</v>
      </c>
      <c r="M12">
        <v>0.2</v>
      </c>
      <c r="N12">
        <v>0.2</v>
      </c>
      <c r="O12">
        <v>0.2</v>
      </c>
      <c r="P12">
        <v>0.2</v>
      </c>
      <c r="Q12">
        <v>0.2</v>
      </c>
      <c r="R12">
        <v>0.2</v>
      </c>
      <c r="S12">
        <v>0.2</v>
      </c>
      <c r="T12">
        <v>0.2</v>
      </c>
      <c r="U12">
        <v>0.2</v>
      </c>
      <c r="V12">
        <v>0.2</v>
      </c>
      <c r="W12">
        <v>0.2</v>
      </c>
      <c r="X12">
        <v>0.2</v>
      </c>
      <c r="Y12">
        <v>0.2</v>
      </c>
      <c r="Z12">
        <v>0.2</v>
      </c>
      <c r="AA12">
        <v>0.2</v>
      </c>
      <c r="AB12">
        <v>0.2</v>
      </c>
      <c r="AC12">
        <v>0.3</v>
      </c>
      <c r="AD12">
        <v>0.3</v>
      </c>
      <c r="AE12">
        <v>0.3</v>
      </c>
    </row>
    <row r="13" spans="1:31">
      <c r="B13" t="s">
        <v>1854</v>
      </c>
      <c r="C13">
        <v>1.6</v>
      </c>
      <c r="D13">
        <v>1.6</v>
      </c>
      <c r="E13">
        <v>1.7</v>
      </c>
      <c r="F13">
        <v>1.7</v>
      </c>
      <c r="G13">
        <v>1.8</v>
      </c>
      <c r="H13">
        <v>1.9</v>
      </c>
      <c r="I13">
        <v>1.9</v>
      </c>
      <c r="J13">
        <v>2</v>
      </c>
      <c r="K13">
        <v>1.8</v>
      </c>
      <c r="L13">
        <v>1.8</v>
      </c>
      <c r="M13">
        <v>1.9</v>
      </c>
      <c r="N13">
        <v>1.6</v>
      </c>
      <c r="O13">
        <v>1.6</v>
      </c>
      <c r="P13">
        <v>1.5</v>
      </c>
      <c r="Q13">
        <v>1.7</v>
      </c>
      <c r="R13">
        <v>1.6</v>
      </c>
      <c r="S13">
        <v>1.7</v>
      </c>
      <c r="T13">
        <v>1.6</v>
      </c>
      <c r="U13">
        <v>1.5</v>
      </c>
      <c r="V13">
        <v>1.3</v>
      </c>
      <c r="W13">
        <v>1.6</v>
      </c>
      <c r="X13">
        <v>1.6</v>
      </c>
      <c r="Y13">
        <v>1.7</v>
      </c>
      <c r="Z13">
        <v>1.7</v>
      </c>
      <c r="AA13">
        <v>1.7</v>
      </c>
      <c r="AB13">
        <v>1.7</v>
      </c>
      <c r="AC13">
        <v>1.7</v>
      </c>
      <c r="AD13">
        <v>1.7</v>
      </c>
      <c r="AE13">
        <v>1.7</v>
      </c>
    </row>
    <row r="14" spans="1:31">
      <c r="B14" s="1" t="s">
        <v>1821</v>
      </c>
      <c r="C14" s="1">
        <v>0.4</v>
      </c>
      <c r="D14" s="1">
        <v>0.4</v>
      </c>
      <c r="E14" s="1">
        <v>0.4</v>
      </c>
      <c r="F14" s="1">
        <v>0.4</v>
      </c>
      <c r="G14" s="1">
        <v>0.4</v>
      </c>
      <c r="H14" s="1">
        <v>0.4</v>
      </c>
      <c r="I14" s="1">
        <v>0.4</v>
      </c>
      <c r="J14" s="1">
        <v>0.4</v>
      </c>
      <c r="K14" s="1">
        <v>0.3</v>
      </c>
      <c r="L14" s="1">
        <v>0.3</v>
      </c>
      <c r="M14" s="1">
        <v>0.4</v>
      </c>
      <c r="N14" s="1">
        <v>0.3</v>
      </c>
      <c r="O14" s="1">
        <v>0.3</v>
      </c>
      <c r="P14" s="1">
        <v>0.4</v>
      </c>
      <c r="Q14" s="1">
        <v>0.4</v>
      </c>
      <c r="R14" s="1">
        <v>0.3</v>
      </c>
      <c r="S14" s="1">
        <v>0.3</v>
      </c>
      <c r="T14" s="1">
        <v>0.3</v>
      </c>
      <c r="U14" s="1">
        <v>0.3</v>
      </c>
      <c r="V14" s="1">
        <v>0.3</v>
      </c>
      <c r="W14" s="1">
        <v>0.3</v>
      </c>
      <c r="X14" s="1">
        <v>0.3</v>
      </c>
      <c r="Y14" s="1">
        <v>0.3</v>
      </c>
      <c r="Z14" s="1">
        <v>0.3</v>
      </c>
      <c r="AA14" s="1">
        <v>0.3</v>
      </c>
      <c r="AB14" s="1">
        <v>0.4</v>
      </c>
      <c r="AC14" s="1">
        <v>0.3</v>
      </c>
      <c r="AD14" s="1">
        <v>0.3</v>
      </c>
      <c r="AE14" s="1">
        <v>0.3</v>
      </c>
    </row>
    <row r="15" spans="1:31">
      <c r="B15" t="s">
        <v>1838</v>
      </c>
      <c r="C15">
        <v>0.1</v>
      </c>
      <c r="D15">
        <v>0.1</v>
      </c>
      <c r="E15">
        <v>0.1</v>
      </c>
      <c r="F15">
        <v>0.1</v>
      </c>
      <c r="G15">
        <v>0.1</v>
      </c>
      <c r="H15">
        <v>0.1</v>
      </c>
      <c r="I15">
        <v>0.1</v>
      </c>
      <c r="J15">
        <v>0.1</v>
      </c>
      <c r="K15" t="s">
        <v>1800</v>
      </c>
      <c r="L15" t="s">
        <v>1800</v>
      </c>
      <c r="M15" t="s">
        <v>1800</v>
      </c>
      <c r="N15" t="s">
        <v>1800</v>
      </c>
      <c r="O15" t="s">
        <v>1800</v>
      </c>
      <c r="P15" t="s">
        <v>1800</v>
      </c>
      <c r="Q15" t="s">
        <v>1800</v>
      </c>
      <c r="R15" t="s">
        <v>1800</v>
      </c>
      <c r="S15" t="s">
        <v>1800</v>
      </c>
      <c r="T15" t="s">
        <v>1800</v>
      </c>
      <c r="U15" t="s">
        <v>1800</v>
      </c>
      <c r="V15" t="s">
        <v>1800</v>
      </c>
      <c r="W15" t="s">
        <v>1800</v>
      </c>
      <c r="X15" t="s">
        <v>1800</v>
      </c>
      <c r="Y15" t="s">
        <v>1800</v>
      </c>
      <c r="Z15" t="s">
        <v>1800</v>
      </c>
      <c r="AA15" t="s">
        <v>1800</v>
      </c>
      <c r="AB15" t="s">
        <v>1800</v>
      </c>
      <c r="AC15" t="s">
        <v>1800</v>
      </c>
      <c r="AD15" t="s">
        <v>1800</v>
      </c>
      <c r="AE15" t="s">
        <v>1800</v>
      </c>
    </row>
    <row r="16" spans="1:31">
      <c r="B16" t="s">
        <v>1840</v>
      </c>
      <c r="C16">
        <v>0.2</v>
      </c>
      <c r="D16">
        <v>0.2</v>
      </c>
      <c r="E16">
        <v>0.2</v>
      </c>
      <c r="F16">
        <v>0.1</v>
      </c>
      <c r="G16">
        <v>0.1</v>
      </c>
      <c r="H16">
        <v>0.1</v>
      </c>
      <c r="I16">
        <v>0.1</v>
      </c>
      <c r="J16">
        <v>0.1</v>
      </c>
      <c r="K16">
        <v>0.1</v>
      </c>
      <c r="L16">
        <v>0.1</v>
      </c>
      <c r="M16">
        <v>0.1</v>
      </c>
      <c r="N16">
        <v>0.1</v>
      </c>
      <c r="O16">
        <v>0.1</v>
      </c>
      <c r="P16">
        <v>0.1</v>
      </c>
      <c r="Q16">
        <v>0.1</v>
      </c>
      <c r="R16">
        <v>0.1</v>
      </c>
      <c r="S16">
        <v>0.1</v>
      </c>
      <c r="T16">
        <v>0.1</v>
      </c>
      <c r="U16">
        <v>0.1</v>
      </c>
      <c r="V16">
        <v>0.1</v>
      </c>
      <c r="W16">
        <v>0.1</v>
      </c>
      <c r="X16">
        <v>0.1</v>
      </c>
      <c r="Y16">
        <v>0.1</v>
      </c>
      <c r="Z16">
        <v>0.1</v>
      </c>
      <c r="AA16">
        <v>0.1</v>
      </c>
      <c r="AB16">
        <v>0.2</v>
      </c>
      <c r="AC16">
        <v>0.2</v>
      </c>
      <c r="AD16">
        <v>0.1</v>
      </c>
      <c r="AE16">
        <v>0.1</v>
      </c>
    </row>
    <row r="17" spans="2:31">
      <c r="B17" t="s">
        <v>1839</v>
      </c>
      <c r="C17">
        <v>0.1</v>
      </c>
      <c r="D17">
        <v>0.1</v>
      </c>
      <c r="E17">
        <v>0.1</v>
      </c>
      <c r="F17">
        <v>0.1</v>
      </c>
      <c r="G17">
        <v>0.1</v>
      </c>
      <c r="H17">
        <v>0.1</v>
      </c>
      <c r="I17">
        <v>0.1</v>
      </c>
      <c r="J17">
        <v>0.1</v>
      </c>
      <c r="K17">
        <v>0.1</v>
      </c>
      <c r="L17">
        <v>0.1</v>
      </c>
      <c r="M17">
        <v>0.1</v>
      </c>
      <c r="N17">
        <v>0.1</v>
      </c>
      <c r="O17">
        <v>0.1</v>
      </c>
      <c r="P17">
        <v>0.1</v>
      </c>
      <c r="Q17">
        <v>0.1</v>
      </c>
      <c r="R17">
        <v>0.1</v>
      </c>
      <c r="S17">
        <v>0.1</v>
      </c>
      <c r="T17">
        <v>0.1</v>
      </c>
      <c r="U17">
        <v>0.1</v>
      </c>
      <c r="V17">
        <v>0.1</v>
      </c>
      <c r="W17">
        <v>0.1</v>
      </c>
      <c r="X17">
        <v>0.1</v>
      </c>
      <c r="Y17">
        <v>0.1</v>
      </c>
      <c r="Z17">
        <v>0.1</v>
      </c>
      <c r="AA17">
        <v>0.1</v>
      </c>
      <c r="AB17">
        <v>0.1</v>
      </c>
      <c r="AC17">
        <v>0.1</v>
      </c>
      <c r="AD17">
        <v>0.1</v>
      </c>
      <c r="AE17">
        <v>0.1</v>
      </c>
    </row>
    <row r="18" spans="2:31">
      <c r="B18" t="s">
        <v>1854</v>
      </c>
      <c r="C18">
        <v>0.1</v>
      </c>
      <c r="D18">
        <v>0.1</v>
      </c>
      <c r="E18">
        <v>0.1</v>
      </c>
      <c r="F18">
        <v>0.1</v>
      </c>
      <c r="G18">
        <v>0.1</v>
      </c>
      <c r="H18">
        <v>0.1</v>
      </c>
      <c r="I18">
        <v>0.1</v>
      </c>
      <c r="J18">
        <v>0.1</v>
      </c>
      <c r="K18">
        <v>0.1</v>
      </c>
      <c r="L18">
        <v>0.1</v>
      </c>
      <c r="M18">
        <v>0.1</v>
      </c>
      <c r="N18">
        <v>0.1</v>
      </c>
      <c r="O18">
        <v>0.1</v>
      </c>
      <c r="P18">
        <v>0.1</v>
      </c>
      <c r="Q18">
        <v>0.1</v>
      </c>
      <c r="R18">
        <v>0.1</v>
      </c>
      <c r="S18">
        <v>0.1</v>
      </c>
      <c r="T18">
        <v>0.1</v>
      </c>
      <c r="U18">
        <v>0.1</v>
      </c>
      <c r="V18">
        <v>0.1</v>
      </c>
      <c r="W18">
        <v>0.1</v>
      </c>
      <c r="X18">
        <v>0.1</v>
      </c>
      <c r="Y18">
        <v>0.1</v>
      </c>
      <c r="Z18">
        <v>0.1</v>
      </c>
      <c r="AA18">
        <v>0.1</v>
      </c>
      <c r="AB18">
        <v>0.1</v>
      </c>
      <c r="AC18">
        <v>0.1</v>
      </c>
      <c r="AD18">
        <v>0.1</v>
      </c>
      <c r="AE18">
        <v>0.1</v>
      </c>
    </row>
    <row r="19" spans="2:31">
      <c r="B19" s="1" t="s">
        <v>1820</v>
      </c>
      <c r="C19" s="1">
        <v>1</v>
      </c>
      <c r="D19" s="1">
        <v>1.1000000000000001</v>
      </c>
      <c r="E19" s="1">
        <v>1.1000000000000001</v>
      </c>
      <c r="F19" s="1">
        <v>1</v>
      </c>
      <c r="G19" s="1">
        <v>1</v>
      </c>
      <c r="H19" s="1">
        <v>1</v>
      </c>
      <c r="I19" s="1">
        <v>1</v>
      </c>
      <c r="J19" s="1">
        <v>0.9</v>
      </c>
      <c r="K19" s="1">
        <v>0.8</v>
      </c>
      <c r="L19" s="1">
        <v>0.8</v>
      </c>
      <c r="M19" s="1">
        <v>0.9</v>
      </c>
      <c r="N19" s="1">
        <v>0.8</v>
      </c>
      <c r="O19" s="1">
        <v>0.8</v>
      </c>
      <c r="P19" s="1">
        <v>0.9</v>
      </c>
      <c r="Q19" s="1">
        <v>0.9</v>
      </c>
      <c r="R19" s="1">
        <v>0.9</v>
      </c>
      <c r="S19" s="1">
        <v>0.8</v>
      </c>
      <c r="T19" s="1">
        <v>0.8</v>
      </c>
      <c r="U19" s="1">
        <v>0.9</v>
      </c>
      <c r="V19" s="1">
        <v>0.9</v>
      </c>
      <c r="W19" s="1">
        <v>0.9</v>
      </c>
      <c r="X19" s="1">
        <v>0.9</v>
      </c>
      <c r="Y19" s="1">
        <v>0.8</v>
      </c>
      <c r="Z19" s="1">
        <v>1</v>
      </c>
      <c r="AA19" s="1">
        <v>1</v>
      </c>
      <c r="AB19" s="1">
        <v>0.9</v>
      </c>
      <c r="AC19" s="1">
        <v>0.8</v>
      </c>
      <c r="AD19" s="1">
        <v>0.8</v>
      </c>
      <c r="AE19" s="1">
        <v>0.9</v>
      </c>
    </row>
    <row r="20" spans="2:31">
      <c r="B20" t="s">
        <v>1838</v>
      </c>
      <c r="C20" t="s">
        <v>1800</v>
      </c>
      <c r="D20" t="s">
        <v>1800</v>
      </c>
      <c r="E20" t="s">
        <v>1800</v>
      </c>
      <c r="F20" t="s">
        <v>1800</v>
      </c>
      <c r="G20" t="s">
        <v>1800</v>
      </c>
      <c r="H20" t="s">
        <v>1800</v>
      </c>
      <c r="I20" t="s">
        <v>1800</v>
      </c>
      <c r="J20" t="s">
        <v>1800</v>
      </c>
      <c r="K20" t="s">
        <v>1800</v>
      </c>
      <c r="L20" t="s">
        <v>1800</v>
      </c>
      <c r="M20" t="s">
        <v>1800</v>
      </c>
      <c r="N20" t="s">
        <v>1800</v>
      </c>
      <c r="O20" t="s">
        <v>1800</v>
      </c>
      <c r="P20" t="s">
        <v>1800</v>
      </c>
      <c r="Q20" t="s">
        <v>1800</v>
      </c>
      <c r="R20" t="s">
        <v>1800</v>
      </c>
      <c r="S20" t="s">
        <v>1800</v>
      </c>
      <c r="T20" t="s">
        <v>1800</v>
      </c>
      <c r="U20" t="s">
        <v>1843</v>
      </c>
      <c r="V20" t="s">
        <v>1843</v>
      </c>
      <c r="W20" t="s">
        <v>1843</v>
      </c>
      <c r="X20" t="s">
        <v>1843</v>
      </c>
      <c r="Y20" t="s">
        <v>1843</v>
      </c>
      <c r="Z20" t="s">
        <v>1843</v>
      </c>
      <c r="AA20" t="s">
        <v>1843</v>
      </c>
      <c r="AB20" t="s">
        <v>1843</v>
      </c>
      <c r="AC20" t="s">
        <v>1843</v>
      </c>
      <c r="AD20" t="s">
        <v>1843</v>
      </c>
      <c r="AE20" t="s">
        <v>1843</v>
      </c>
    </row>
    <row r="21" spans="2:31">
      <c r="B21" t="s">
        <v>1840</v>
      </c>
      <c r="C21">
        <v>0.2</v>
      </c>
      <c r="D21">
        <v>0.2</v>
      </c>
      <c r="E21">
        <v>0.2</v>
      </c>
      <c r="F21">
        <v>0.2</v>
      </c>
      <c r="G21">
        <v>0.2</v>
      </c>
      <c r="H21">
        <v>0.2</v>
      </c>
      <c r="I21">
        <v>0.3</v>
      </c>
      <c r="J21">
        <v>0.2</v>
      </c>
      <c r="K21">
        <v>0.2</v>
      </c>
      <c r="L21">
        <v>0.2</v>
      </c>
      <c r="M21">
        <v>0.3</v>
      </c>
      <c r="N21">
        <v>0.3</v>
      </c>
      <c r="O21">
        <v>0.2</v>
      </c>
      <c r="P21">
        <v>0.3</v>
      </c>
      <c r="Q21">
        <v>0.3</v>
      </c>
      <c r="R21">
        <v>0.2</v>
      </c>
      <c r="S21">
        <v>0.2</v>
      </c>
      <c r="T21">
        <v>0.2</v>
      </c>
      <c r="U21">
        <v>0.2</v>
      </c>
      <c r="V21">
        <v>0.2</v>
      </c>
      <c r="W21">
        <v>0.2</v>
      </c>
      <c r="X21">
        <v>0.2</v>
      </c>
      <c r="Y21">
        <v>0.2</v>
      </c>
      <c r="Z21">
        <v>0.2</v>
      </c>
      <c r="AA21">
        <v>0.2</v>
      </c>
      <c r="AB21">
        <v>0.2</v>
      </c>
      <c r="AC21">
        <v>0.1</v>
      </c>
      <c r="AD21">
        <v>0.1</v>
      </c>
      <c r="AE21">
        <v>0.2</v>
      </c>
    </row>
    <row r="22" spans="2:31">
      <c r="B22" t="s">
        <v>1839</v>
      </c>
      <c r="C22">
        <v>0.1</v>
      </c>
      <c r="D22">
        <v>0.1</v>
      </c>
      <c r="E22">
        <v>0.1</v>
      </c>
      <c r="F22">
        <v>0.1</v>
      </c>
      <c r="G22">
        <v>0.1</v>
      </c>
      <c r="H22">
        <v>0.1</v>
      </c>
      <c r="I22">
        <v>0.2</v>
      </c>
      <c r="J22">
        <v>0.1</v>
      </c>
      <c r="K22">
        <v>0.1</v>
      </c>
      <c r="L22">
        <v>0.1</v>
      </c>
      <c r="M22">
        <v>0.1</v>
      </c>
      <c r="N22">
        <v>0.1</v>
      </c>
      <c r="O22">
        <v>0.1</v>
      </c>
      <c r="P22">
        <v>0.1</v>
      </c>
      <c r="Q22">
        <v>0.1</v>
      </c>
      <c r="R22">
        <v>0.1</v>
      </c>
      <c r="S22">
        <v>0.1</v>
      </c>
      <c r="T22">
        <v>0.1</v>
      </c>
      <c r="U22">
        <v>0.1</v>
      </c>
      <c r="V22">
        <v>0.1</v>
      </c>
      <c r="W22">
        <v>0.1</v>
      </c>
      <c r="X22">
        <v>0.1</v>
      </c>
      <c r="Y22">
        <v>0.1</v>
      </c>
      <c r="Z22">
        <v>0.1</v>
      </c>
      <c r="AA22">
        <v>0.1</v>
      </c>
      <c r="AB22">
        <v>0.1</v>
      </c>
      <c r="AC22">
        <v>0.1</v>
      </c>
      <c r="AD22">
        <v>0.1</v>
      </c>
      <c r="AE22">
        <v>0.1</v>
      </c>
    </row>
    <row r="23" spans="2:31">
      <c r="B23" t="s">
        <v>1854</v>
      </c>
      <c r="C23">
        <v>0.7</v>
      </c>
      <c r="D23">
        <v>0.7</v>
      </c>
      <c r="E23">
        <v>0.7</v>
      </c>
      <c r="F23">
        <v>0.6</v>
      </c>
      <c r="G23">
        <v>0.6</v>
      </c>
      <c r="H23">
        <v>0.6</v>
      </c>
      <c r="I23">
        <v>0.6</v>
      </c>
      <c r="J23">
        <v>0.5</v>
      </c>
      <c r="K23">
        <v>0.4</v>
      </c>
      <c r="L23">
        <v>0.4</v>
      </c>
      <c r="M23">
        <v>0.5</v>
      </c>
      <c r="N23">
        <v>0.4</v>
      </c>
      <c r="O23">
        <v>0.4</v>
      </c>
      <c r="P23">
        <v>0.5</v>
      </c>
      <c r="Q23">
        <v>0.5</v>
      </c>
      <c r="R23">
        <v>0.5</v>
      </c>
      <c r="S23">
        <v>0.4</v>
      </c>
      <c r="T23">
        <v>0.5</v>
      </c>
      <c r="U23">
        <v>0.5</v>
      </c>
      <c r="V23">
        <v>0.6</v>
      </c>
      <c r="W23">
        <v>0.6</v>
      </c>
      <c r="X23">
        <v>0.6</v>
      </c>
      <c r="Y23">
        <v>0.5</v>
      </c>
      <c r="Z23">
        <v>0.6</v>
      </c>
      <c r="AA23">
        <v>0.7</v>
      </c>
      <c r="AB23">
        <v>0.6</v>
      </c>
      <c r="AC23">
        <v>0.5</v>
      </c>
      <c r="AD23">
        <v>0.5</v>
      </c>
      <c r="AE23">
        <v>0.6</v>
      </c>
    </row>
    <row r="24" spans="2:31">
      <c r="B24" t="s">
        <v>1845</v>
      </c>
      <c r="C24">
        <v>0.1</v>
      </c>
      <c r="D24">
        <v>0.1</v>
      </c>
      <c r="E24">
        <v>0.1</v>
      </c>
      <c r="F24">
        <v>0.1</v>
      </c>
      <c r="G24">
        <v>0.1</v>
      </c>
      <c r="H24">
        <v>0.1</v>
      </c>
      <c r="I24">
        <v>0.1</v>
      </c>
      <c r="J24">
        <v>0.1</v>
      </c>
      <c r="K24">
        <v>0.1</v>
      </c>
      <c r="L24">
        <v>0.1</v>
      </c>
      <c r="M24">
        <v>0.1</v>
      </c>
      <c r="N24">
        <v>0.1</v>
      </c>
      <c r="O24">
        <v>0.1</v>
      </c>
      <c r="P24">
        <v>0.1</v>
      </c>
      <c r="Q24">
        <v>0.1</v>
      </c>
      <c r="R24">
        <v>0.1</v>
      </c>
      <c r="S24">
        <v>0.1</v>
      </c>
      <c r="T24">
        <v>0.1</v>
      </c>
      <c r="U24">
        <v>0.1</v>
      </c>
      <c r="V24">
        <v>0.1</v>
      </c>
      <c r="W24">
        <v>0.1</v>
      </c>
      <c r="X24">
        <v>0.1</v>
      </c>
      <c r="Y24">
        <v>0.1</v>
      </c>
      <c r="Z24">
        <v>0.1</v>
      </c>
      <c r="AA24">
        <v>0.1</v>
      </c>
      <c r="AB24">
        <v>0.1</v>
      </c>
      <c r="AC24">
        <v>0.1</v>
      </c>
      <c r="AD24">
        <v>0.1</v>
      </c>
      <c r="AE24">
        <v>0.1</v>
      </c>
    </row>
    <row r="25" spans="2:31">
      <c r="B25" t="s">
        <v>1838</v>
      </c>
      <c r="C25" t="s">
        <v>1800</v>
      </c>
      <c r="D25" t="s">
        <v>1800</v>
      </c>
      <c r="E25" t="s">
        <v>1800</v>
      </c>
      <c r="F25" t="s">
        <v>1800</v>
      </c>
      <c r="G25" t="s">
        <v>1800</v>
      </c>
      <c r="H25" t="s">
        <v>1800</v>
      </c>
      <c r="I25" t="s">
        <v>1800</v>
      </c>
      <c r="J25" t="s">
        <v>1800</v>
      </c>
      <c r="K25" t="s">
        <v>1800</v>
      </c>
      <c r="L25" t="s">
        <v>1800</v>
      </c>
      <c r="M25" t="s">
        <v>1800</v>
      </c>
      <c r="N25" t="s">
        <v>1800</v>
      </c>
      <c r="O25" t="s">
        <v>1800</v>
      </c>
      <c r="P25" t="s">
        <v>1800</v>
      </c>
      <c r="Q25" t="s">
        <v>1800</v>
      </c>
      <c r="R25" t="s">
        <v>1800</v>
      </c>
      <c r="S25" t="s">
        <v>1800</v>
      </c>
      <c r="T25" t="s">
        <v>1800</v>
      </c>
      <c r="U25" t="s">
        <v>1800</v>
      </c>
      <c r="V25" t="s">
        <v>1800</v>
      </c>
      <c r="W25" t="s">
        <v>1800</v>
      </c>
      <c r="X25" t="s">
        <v>1800</v>
      </c>
      <c r="Y25" t="s">
        <v>1800</v>
      </c>
      <c r="Z25" t="s">
        <v>1800</v>
      </c>
      <c r="AA25" t="s">
        <v>1800</v>
      </c>
      <c r="AB25" t="s">
        <v>1800</v>
      </c>
      <c r="AC25" t="s">
        <v>1800</v>
      </c>
      <c r="AD25" t="s">
        <v>1800</v>
      </c>
      <c r="AE25" t="s">
        <v>1800</v>
      </c>
    </row>
    <row r="26" spans="2:31">
      <c r="B26" t="s">
        <v>1840</v>
      </c>
      <c r="C26">
        <v>0.1</v>
      </c>
      <c r="D26">
        <v>0.1</v>
      </c>
      <c r="E26">
        <v>0.1</v>
      </c>
      <c r="F26">
        <v>0.1</v>
      </c>
      <c r="G26">
        <v>0.1</v>
      </c>
      <c r="H26">
        <v>0.1</v>
      </c>
      <c r="I26">
        <v>0.1</v>
      </c>
      <c r="J26">
        <v>0.1</v>
      </c>
      <c r="K26">
        <v>0.1</v>
      </c>
      <c r="L26">
        <v>0.1</v>
      </c>
      <c r="M26">
        <v>0.1</v>
      </c>
      <c r="N26">
        <v>0.1</v>
      </c>
      <c r="O26">
        <v>0.1</v>
      </c>
      <c r="P26">
        <v>0.1</v>
      </c>
      <c r="Q26">
        <v>0.1</v>
      </c>
      <c r="R26">
        <v>0.1</v>
      </c>
      <c r="S26">
        <v>0.1</v>
      </c>
      <c r="T26">
        <v>0.1</v>
      </c>
      <c r="U26">
        <v>0.1</v>
      </c>
      <c r="V26">
        <v>0.1</v>
      </c>
      <c r="W26">
        <v>0.1</v>
      </c>
      <c r="X26">
        <v>0.1</v>
      </c>
      <c r="Y26">
        <v>0.1</v>
      </c>
      <c r="Z26">
        <v>0.1</v>
      </c>
      <c r="AA26">
        <v>0.1</v>
      </c>
      <c r="AB26">
        <v>0.1</v>
      </c>
      <c r="AC26">
        <v>0.1</v>
      </c>
      <c r="AD26">
        <v>0.1</v>
      </c>
      <c r="AE26">
        <v>0.1</v>
      </c>
    </row>
    <row r="27" spans="2:31">
      <c r="B27" t="s">
        <v>1839</v>
      </c>
      <c r="C27" t="s">
        <v>1843</v>
      </c>
      <c r="D27" t="s">
        <v>1843</v>
      </c>
      <c r="E27" t="s">
        <v>1843</v>
      </c>
      <c r="F27" t="s">
        <v>1843</v>
      </c>
      <c r="G27" t="s">
        <v>1843</v>
      </c>
      <c r="H27" t="s">
        <v>1843</v>
      </c>
      <c r="I27" t="s">
        <v>1843</v>
      </c>
      <c r="J27" t="s">
        <v>1843</v>
      </c>
      <c r="K27" t="s">
        <v>1843</v>
      </c>
      <c r="L27" t="s">
        <v>1843</v>
      </c>
      <c r="M27" t="s">
        <v>1800</v>
      </c>
      <c r="N27" t="s">
        <v>1800</v>
      </c>
      <c r="O27" t="s">
        <v>1800</v>
      </c>
      <c r="P27" t="s">
        <v>1800</v>
      </c>
      <c r="Q27" t="s">
        <v>1800</v>
      </c>
      <c r="R27" t="s">
        <v>1800</v>
      </c>
      <c r="S27" t="s">
        <v>1800</v>
      </c>
      <c r="T27" t="s">
        <v>1800</v>
      </c>
      <c r="U27" t="s">
        <v>1800</v>
      </c>
      <c r="V27" t="s">
        <v>1800</v>
      </c>
      <c r="W27" t="s">
        <v>1800</v>
      </c>
      <c r="X27" t="s">
        <v>1800</v>
      </c>
      <c r="Y27" t="s">
        <v>1800</v>
      </c>
      <c r="Z27" t="s">
        <v>1800</v>
      </c>
      <c r="AA27" t="s">
        <v>1800</v>
      </c>
      <c r="AB27" t="s">
        <v>1800</v>
      </c>
      <c r="AC27" t="s">
        <v>1800</v>
      </c>
      <c r="AD27" t="s">
        <v>1800</v>
      </c>
      <c r="AE27" t="s">
        <v>1800</v>
      </c>
    </row>
    <row r="28" spans="2:31">
      <c r="B28" t="s">
        <v>1854</v>
      </c>
      <c r="C28" t="s">
        <v>1843</v>
      </c>
      <c r="D28" t="s">
        <v>1843</v>
      </c>
      <c r="E28" t="s">
        <v>1843</v>
      </c>
      <c r="F28" t="s">
        <v>1843</v>
      </c>
      <c r="G28" t="s">
        <v>1843</v>
      </c>
      <c r="H28" t="s">
        <v>1843</v>
      </c>
      <c r="I28" t="s">
        <v>1843</v>
      </c>
      <c r="J28" t="s">
        <v>1843</v>
      </c>
      <c r="K28" t="s">
        <v>1843</v>
      </c>
      <c r="L28" t="s">
        <v>1843</v>
      </c>
      <c r="M28" t="s">
        <v>1843</v>
      </c>
      <c r="N28" t="s">
        <v>1843</v>
      </c>
      <c r="O28" t="s">
        <v>1843</v>
      </c>
      <c r="P28" t="s">
        <v>1843</v>
      </c>
      <c r="Q28" t="s">
        <v>1843</v>
      </c>
      <c r="R28" t="s">
        <v>1843</v>
      </c>
      <c r="S28" t="s">
        <v>1843</v>
      </c>
      <c r="T28" t="s">
        <v>1843</v>
      </c>
      <c r="U28" t="s">
        <v>1843</v>
      </c>
      <c r="V28" t="s">
        <v>1843</v>
      </c>
      <c r="W28" t="s">
        <v>1843</v>
      </c>
      <c r="X28" t="s">
        <v>1843</v>
      </c>
      <c r="Y28" t="s">
        <v>1843</v>
      </c>
      <c r="Z28" t="s">
        <v>1843</v>
      </c>
      <c r="AA28" t="s">
        <v>1843</v>
      </c>
      <c r="AB28" t="s">
        <v>1843</v>
      </c>
      <c r="AC28" t="s">
        <v>1843</v>
      </c>
      <c r="AD28" t="s">
        <v>1843</v>
      </c>
      <c r="AE28" t="s">
        <v>1843</v>
      </c>
    </row>
    <row r="29" spans="2:31">
      <c r="B29" t="s">
        <v>1810</v>
      </c>
      <c r="C29">
        <v>25.1</v>
      </c>
      <c r="D29">
        <v>25</v>
      </c>
      <c r="E29">
        <v>25.3</v>
      </c>
      <c r="F29">
        <v>26</v>
      </c>
      <c r="G29">
        <v>26.6</v>
      </c>
      <c r="H29">
        <v>26.8</v>
      </c>
      <c r="I29">
        <v>27.5</v>
      </c>
      <c r="J29">
        <v>28</v>
      </c>
      <c r="K29">
        <v>28.3</v>
      </c>
      <c r="L29">
        <v>28.4</v>
      </c>
      <c r="M29">
        <v>29.8</v>
      </c>
      <c r="N29">
        <v>29.4</v>
      </c>
      <c r="O29">
        <v>30.5</v>
      </c>
      <c r="P29">
        <v>31.8</v>
      </c>
      <c r="Q29">
        <v>33.1</v>
      </c>
      <c r="R29">
        <v>34.299999999999997</v>
      </c>
      <c r="S29">
        <v>34</v>
      </c>
      <c r="T29">
        <v>34.4</v>
      </c>
      <c r="U29">
        <v>34</v>
      </c>
      <c r="V29">
        <v>31.6</v>
      </c>
      <c r="W29">
        <v>34.200000000000003</v>
      </c>
      <c r="X29">
        <v>32.9</v>
      </c>
      <c r="Y29">
        <v>30.3</v>
      </c>
      <c r="Z29">
        <v>32.700000000000003</v>
      </c>
      <c r="AA29">
        <v>33</v>
      </c>
      <c r="AB29">
        <v>30.5</v>
      </c>
      <c r="AC29">
        <v>30</v>
      </c>
      <c r="AD29">
        <v>28.6</v>
      </c>
      <c r="AE29">
        <v>28.4</v>
      </c>
    </row>
    <row r="30" spans="2:31">
      <c r="B30" t="s">
        <v>1811</v>
      </c>
    </row>
    <row r="31" spans="2:31">
      <c r="B31" t="s">
        <v>1856</v>
      </c>
    </row>
    <row r="32" spans="2:31">
      <c r="B32" t="s">
        <v>1847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5A368-2516-4B9B-8144-A559980A1F1B}">
  <sheetPr codeName="Sheet13">
    <tabColor theme="7" tint="-0.249977111117893"/>
  </sheetPr>
  <dimension ref="A1:AE13"/>
  <sheetViews>
    <sheetView workbookViewId="0"/>
  </sheetViews>
  <sheetFormatPr defaultRowHeight="15"/>
  <cols>
    <col min="2" max="2" width="42.28515625" customWidth="1"/>
  </cols>
  <sheetData>
    <row r="1" spans="1:31">
      <c r="A1" t="s">
        <v>1857</v>
      </c>
    </row>
    <row r="3" spans="1:31">
      <c r="B3" t="s">
        <v>1858</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row>
    <row r="4" spans="1:31">
      <c r="B4" t="s">
        <v>1838</v>
      </c>
      <c r="C4" s="13">
        <v>0.54100000000000004</v>
      </c>
      <c r="D4" s="13">
        <v>0.53369999999999995</v>
      </c>
      <c r="E4" s="13">
        <v>0.54379999999999995</v>
      </c>
      <c r="F4" s="13">
        <v>0.54649999999999999</v>
      </c>
      <c r="G4" s="13">
        <v>0.53890000000000005</v>
      </c>
      <c r="H4" s="13">
        <v>0.52739999999999998</v>
      </c>
      <c r="I4" s="13">
        <v>0.53910000000000002</v>
      </c>
      <c r="J4" s="13">
        <v>0.54620000000000002</v>
      </c>
      <c r="K4" s="13">
        <v>0.53449999999999998</v>
      </c>
      <c r="L4" s="13">
        <v>0.52559999999999996</v>
      </c>
      <c r="M4" s="13">
        <v>0.53339999999999999</v>
      </c>
      <c r="N4" s="13">
        <v>0.52559999999999996</v>
      </c>
      <c r="O4" s="13">
        <v>0.51659999999999995</v>
      </c>
      <c r="P4" s="13">
        <v>0.52480000000000004</v>
      </c>
      <c r="Q4" s="13">
        <v>0.51390000000000002</v>
      </c>
      <c r="R4" s="13">
        <v>0.51049999999999995</v>
      </c>
      <c r="S4" s="13">
        <v>0.50409999999999999</v>
      </c>
      <c r="T4" s="13">
        <v>0.49890000000000001</v>
      </c>
      <c r="U4" s="13">
        <v>0.4955</v>
      </c>
      <c r="V4" s="13">
        <v>0.4572</v>
      </c>
      <c r="W4" s="13">
        <v>0.46029999999999999</v>
      </c>
      <c r="X4" s="13">
        <v>0.43519999999999998</v>
      </c>
      <c r="Y4" s="13">
        <v>0.38600000000000001</v>
      </c>
      <c r="Z4" s="13">
        <v>0.40189999999999998</v>
      </c>
      <c r="AA4" s="13">
        <v>0.39900000000000002</v>
      </c>
      <c r="AB4" s="13">
        <v>0.34200000000000003</v>
      </c>
      <c r="AC4" s="13">
        <v>0.314</v>
      </c>
      <c r="AD4" s="13">
        <v>0.309</v>
      </c>
      <c r="AE4" s="13">
        <v>0.28399999999999997</v>
      </c>
    </row>
    <row r="5" spans="1:31">
      <c r="B5" t="s">
        <v>1839</v>
      </c>
      <c r="C5" s="13">
        <v>0.107</v>
      </c>
      <c r="D5" s="13">
        <v>0.1081</v>
      </c>
      <c r="E5" s="13">
        <v>0.1138</v>
      </c>
      <c r="F5" s="13">
        <v>0.1123</v>
      </c>
      <c r="G5" s="13">
        <v>0.12470000000000001</v>
      </c>
      <c r="H5" s="13">
        <v>0.13109999999999999</v>
      </c>
      <c r="I5" s="13">
        <v>0.1152</v>
      </c>
      <c r="J5" s="13">
        <v>0.11990000000000001</v>
      </c>
      <c r="K5" s="13">
        <v>0.1298</v>
      </c>
      <c r="L5" s="13">
        <v>0.1338</v>
      </c>
      <c r="M5" s="13">
        <v>0.14219999999999999</v>
      </c>
      <c r="N5" s="13">
        <v>0.15490000000000001</v>
      </c>
      <c r="O5" s="13">
        <v>0.1643</v>
      </c>
      <c r="P5" s="13">
        <v>0.1525</v>
      </c>
      <c r="Q5" s="13">
        <v>0.16470000000000001</v>
      </c>
      <c r="R5" s="13">
        <v>0.17530000000000001</v>
      </c>
      <c r="S5" s="13">
        <v>0.18790000000000001</v>
      </c>
      <c r="T5" s="13">
        <v>0.2034</v>
      </c>
      <c r="U5" s="13">
        <v>0.2019</v>
      </c>
      <c r="V5" s="13">
        <v>0.22090000000000001</v>
      </c>
      <c r="W5" s="13">
        <v>0.22700000000000001</v>
      </c>
      <c r="X5" s="13">
        <v>0.23469999999999999</v>
      </c>
      <c r="Y5" s="13">
        <v>0.29139999999999999</v>
      </c>
      <c r="Z5" s="13">
        <v>0.26379999999999998</v>
      </c>
      <c r="AA5" s="13">
        <v>0.26300000000000001</v>
      </c>
      <c r="AB5" s="13">
        <v>0.316</v>
      </c>
      <c r="AC5" s="13">
        <v>0.32700000000000001</v>
      </c>
      <c r="AD5" s="13">
        <v>0.309</v>
      </c>
      <c r="AE5" s="13">
        <v>0.34100000000000003</v>
      </c>
    </row>
    <row r="6" spans="1:31">
      <c r="B6" t="s">
        <v>1859</v>
      </c>
      <c r="C6" s="13">
        <v>0.19900000000000001</v>
      </c>
      <c r="D6" s="13">
        <v>0.2084</v>
      </c>
      <c r="E6" s="13">
        <v>0.21060000000000001</v>
      </c>
      <c r="F6" s="13">
        <v>0.20030000000000001</v>
      </c>
      <c r="G6" s="13">
        <v>0.20710000000000001</v>
      </c>
      <c r="H6" s="13">
        <v>0.2107</v>
      </c>
      <c r="I6" s="13">
        <v>0.20530000000000001</v>
      </c>
      <c r="J6" s="13">
        <v>0.18859999999999999</v>
      </c>
      <c r="K6" s="13">
        <v>0.1946</v>
      </c>
      <c r="L6" s="13">
        <v>0.20599999999999999</v>
      </c>
      <c r="M6" s="13">
        <v>0.2069</v>
      </c>
      <c r="N6" s="13">
        <v>0.21460000000000001</v>
      </c>
      <c r="O6" s="13">
        <v>0.2109</v>
      </c>
      <c r="P6" s="13">
        <v>0.20519999999999999</v>
      </c>
      <c r="Q6" s="13">
        <v>0.20699999999999999</v>
      </c>
      <c r="R6" s="13">
        <v>0.20039999999999999</v>
      </c>
      <c r="S6" s="13">
        <v>0.20150000000000001</v>
      </c>
      <c r="T6" s="13">
        <v>0.20130000000000001</v>
      </c>
      <c r="U6" s="13">
        <v>0.2029</v>
      </c>
      <c r="V6" s="13">
        <v>0.20979999999999999</v>
      </c>
      <c r="W6" s="13">
        <v>0.20319999999999999</v>
      </c>
      <c r="X6" s="13">
        <v>0.20019999999999999</v>
      </c>
      <c r="Y6" s="13">
        <v>0.19789999999999999</v>
      </c>
      <c r="Z6" s="13">
        <v>0.20230000000000001</v>
      </c>
      <c r="AA6" s="13">
        <v>0.20300000000000001</v>
      </c>
      <c r="AB6" s="13">
        <v>0.20399999999999999</v>
      </c>
      <c r="AC6" s="13">
        <v>0.20599999999999999</v>
      </c>
      <c r="AD6" s="13">
        <v>0.20799999999999999</v>
      </c>
      <c r="AE6" s="13">
        <v>0.20100000000000001</v>
      </c>
    </row>
    <row r="7" spans="1:31">
      <c r="B7" t="s">
        <v>1860</v>
      </c>
      <c r="C7" s="13">
        <v>0.113</v>
      </c>
      <c r="D7" s="13">
        <v>0.11119999999999999</v>
      </c>
      <c r="E7" s="13">
        <v>0.1</v>
      </c>
      <c r="F7" s="13">
        <v>0.106</v>
      </c>
      <c r="G7" s="13">
        <v>9.69E-2</v>
      </c>
      <c r="H7" s="13">
        <v>0.1089</v>
      </c>
      <c r="I7" s="13">
        <v>0.1173</v>
      </c>
      <c r="J7" s="13">
        <v>0.11890000000000001</v>
      </c>
      <c r="K7" s="13">
        <v>0.1052</v>
      </c>
      <c r="L7" s="13">
        <v>0.1026</v>
      </c>
      <c r="M7" s="13">
        <v>8.7999999999999995E-2</v>
      </c>
      <c r="N7" s="13">
        <v>7.1499999999999994E-2</v>
      </c>
      <c r="O7" s="13">
        <v>8.3299999999999999E-2</v>
      </c>
      <c r="P7" s="13">
        <v>8.6300000000000002E-2</v>
      </c>
      <c r="Q7" s="13">
        <v>8.3299999999999999E-2</v>
      </c>
      <c r="R7" s="13">
        <v>8.3000000000000004E-2</v>
      </c>
      <c r="S7" s="13">
        <v>9.01E-2</v>
      </c>
      <c r="T7" s="13">
        <v>0.08</v>
      </c>
      <c r="U7" s="13">
        <v>8.8099999999999998E-2</v>
      </c>
      <c r="V7" s="13">
        <v>0.1019</v>
      </c>
      <c r="W7" s="13">
        <v>0.10009999999999999</v>
      </c>
      <c r="X7" s="13">
        <v>0.122</v>
      </c>
      <c r="Y7" s="13">
        <v>0.1188</v>
      </c>
      <c r="Z7" s="13">
        <v>0.12470000000000001</v>
      </c>
      <c r="AA7" s="13">
        <v>0.128</v>
      </c>
      <c r="AB7" s="13">
        <v>0.13</v>
      </c>
      <c r="AC7" s="13">
        <v>0.14699999999999999</v>
      </c>
      <c r="AD7" s="13">
        <v>0.16800000000000001</v>
      </c>
      <c r="AE7" s="13">
        <v>0.16700000000000001</v>
      </c>
    </row>
    <row r="8" spans="1:31">
      <c r="B8" t="s">
        <v>1861</v>
      </c>
      <c r="C8" s="13">
        <v>4.1000000000000002E-2</v>
      </c>
      <c r="D8" s="13">
        <v>3.8399999999999997E-2</v>
      </c>
      <c r="E8" s="13">
        <v>3.1399999999999997E-2</v>
      </c>
      <c r="F8" s="13">
        <v>3.4599999999999999E-2</v>
      </c>
      <c r="G8" s="13">
        <v>3.1899999999999998E-2</v>
      </c>
      <c r="H8" s="13">
        <v>2.1299999999999999E-2</v>
      </c>
      <c r="I8" s="13">
        <v>2.2800000000000001E-2</v>
      </c>
      <c r="J8" s="13">
        <v>2.5899999999999999E-2</v>
      </c>
      <c r="K8" s="13">
        <v>3.5299999999999998E-2</v>
      </c>
      <c r="L8" s="13">
        <v>3.15E-2</v>
      </c>
      <c r="M8" s="13">
        <v>2.8899999999999999E-2</v>
      </c>
      <c r="N8" s="13">
        <v>3.3300000000000003E-2</v>
      </c>
      <c r="O8" s="13">
        <v>2.4299999999999999E-2</v>
      </c>
      <c r="P8" s="13">
        <v>3.0599999999999999E-2</v>
      </c>
      <c r="Q8" s="13">
        <v>3.0099999999999998E-2</v>
      </c>
      <c r="R8" s="13">
        <v>2.9899999999999999E-2</v>
      </c>
      <c r="S8" s="13">
        <v>1.5299999999999999E-2</v>
      </c>
      <c r="T8" s="13">
        <v>1.5299999999999999E-2</v>
      </c>
      <c r="U8" s="13">
        <v>1.0800000000000001E-2</v>
      </c>
      <c r="V8" s="13">
        <v>9.4000000000000004E-3</v>
      </c>
      <c r="W8" s="13">
        <v>8.6999999999999994E-3</v>
      </c>
      <c r="X8" s="13">
        <v>7.1000000000000004E-3</v>
      </c>
      <c r="Y8" s="13">
        <v>5.1999999999999998E-3</v>
      </c>
      <c r="Z8" s="13">
        <v>6.3E-3</v>
      </c>
      <c r="AA8" s="13">
        <v>7.0000000000000001E-3</v>
      </c>
      <c r="AB8" s="13">
        <v>7.0000000000000001E-3</v>
      </c>
      <c r="AC8" s="13">
        <v>6.0000000000000001E-3</v>
      </c>
      <c r="AD8" s="13">
        <v>5.0000000000000001E-3</v>
      </c>
      <c r="AE8" s="13">
        <v>6.0000000000000001E-3</v>
      </c>
    </row>
    <row r="9" spans="1:31">
      <c r="B9" t="s">
        <v>1862</v>
      </c>
      <c r="C9" t="s">
        <v>1863</v>
      </c>
      <c r="D9" t="s">
        <v>1863</v>
      </c>
      <c r="E9" t="s">
        <v>1863</v>
      </c>
      <c r="F9" t="s">
        <v>1863</v>
      </c>
      <c r="G9" t="s">
        <v>1863</v>
      </c>
      <c r="H9" s="13">
        <v>5.9999999999999995E-4</v>
      </c>
      <c r="I9" t="s">
        <v>1863</v>
      </c>
      <c r="J9" t="s">
        <v>1863</v>
      </c>
      <c r="K9" s="13">
        <v>6.9999999999999999E-4</v>
      </c>
      <c r="L9" t="s">
        <v>1863</v>
      </c>
      <c r="M9" s="13">
        <v>5.9999999999999995E-4</v>
      </c>
      <c r="N9" t="s">
        <v>1863</v>
      </c>
      <c r="O9" s="13">
        <v>5.0000000000000001E-4</v>
      </c>
      <c r="P9" s="13">
        <v>6.9999999999999999E-4</v>
      </c>
      <c r="Q9" s="13">
        <v>8.9999999999999998E-4</v>
      </c>
      <c r="R9" s="13">
        <v>1E-3</v>
      </c>
      <c r="S9" s="13">
        <v>1.1000000000000001E-3</v>
      </c>
      <c r="T9" s="13">
        <v>1E-3</v>
      </c>
      <c r="U9" s="13">
        <v>8.0000000000000004E-4</v>
      </c>
      <c r="V9" s="13">
        <v>8.0000000000000004E-4</v>
      </c>
      <c r="W9" s="13">
        <v>6.9999999999999999E-4</v>
      </c>
      <c r="X9" s="13">
        <v>6.9999999999999999E-4</v>
      </c>
      <c r="Y9" s="13">
        <v>8.0000000000000004E-4</v>
      </c>
      <c r="Z9" s="13">
        <v>1.1000000000000001E-3</v>
      </c>
      <c r="AA9" s="13">
        <v>1E-3</v>
      </c>
      <c r="AB9" s="13">
        <v>1E-3</v>
      </c>
      <c r="AC9" s="13">
        <v>1E-3</v>
      </c>
      <c r="AD9" s="13">
        <v>1E-3</v>
      </c>
      <c r="AE9" s="13">
        <v>1E-3</v>
      </c>
    </row>
    <row r="10" spans="1:31">
      <c r="B10" t="s">
        <v>1864</v>
      </c>
      <c r="C10" s="14">
        <v>2905</v>
      </c>
      <c r="D10" s="14">
        <v>2940</v>
      </c>
      <c r="E10" s="14">
        <v>2938</v>
      </c>
      <c r="F10" s="14">
        <v>3048</v>
      </c>
      <c r="G10" s="14">
        <v>3092</v>
      </c>
      <c r="H10" s="14">
        <v>3197</v>
      </c>
      <c r="I10" s="14">
        <v>3287</v>
      </c>
      <c r="J10" s="14">
        <v>3333</v>
      </c>
      <c r="K10" s="14">
        <v>3462</v>
      </c>
      <c r="L10" s="14">
        <v>3536</v>
      </c>
      <c r="M10" s="14">
        <v>3643</v>
      </c>
      <c r="N10" s="14">
        <v>3582</v>
      </c>
      <c r="O10" s="14">
        <v>3698</v>
      </c>
      <c r="P10" s="14">
        <v>3721</v>
      </c>
      <c r="Q10" s="14">
        <v>3809</v>
      </c>
      <c r="R10" s="14">
        <v>3902</v>
      </c>
      <c r="S10" s="14">
        <v>3908</v>
      </c>
      <c r="T10" s="14">
        <v>4005</v>
      </c>
      <c r="U10" s="14">
        <v>3974</v>
      </c>
      <c r="V10" s="14">
        <v>3808</v>
      </c>
      <c r="W10" s="14">
        <v>3971</v>
      </c>
      <c r="X10" s="14">
        <v>3947</v>
      </c>
      <c r="Y10" s="14">
        <v>3888</v>
      </c>
      <c r="Z10" s="14">
        <v>3901</v>
      </c>
      <c r="AA10" s="14">
        <v>3936</v>
      </c>
      <c r="AB10" s="14">
        <v>3917</v>
      </c>
      <c r="AC10" s="14">
        <v>3917</v>
      </c>
      <c r="AD10" s="14">
        <v>3877</v>
      </c>
      <c r="AE10" s="14">
        <v>4009</v>
      </c>
    </row>
    <row r="11" spans="1:31">
      <c r="B11" t="s">
        <v>1865</v>
      </c>
    </row>
    <row r="12" spans="1:31">
      <c r="B12" t="s">
        <v>1866</v>
      </c>
    </row>
    <row r="13" spans="1:31">
      <c r="B13" t="s">
        <v>1867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B4EE-6E6E-4DE4-B6A2-12E89E565DF6}">
  <sheetPr codeName="Sheet14">
    <tabColor theme="7" tint="-0.249977111117893"/>
  </sheetPr>
  <dimension ref="A1:AE65"/>
  <sheetViews>
    <sheetView workbookViewId="0"/>
  </sheetViews>
  <sheetFormatPr defaultRowHeight="15"/>
  <cols>
    <col min="1" max="1" width="26.85546875" customWidth="1"/>
    <col min="2" max="29" width="0" hidden="1" customWidth="1"/>
    <col min="31" max="31" width="9" style="20"/>
  </cols>
  <sheetData>
    <row r="1" spans="1:31">
      <c r="A1" t="s">
        <v>1868</v>
      </c>
    </row>
    <row r="3" spans="1:31">
      <c r="A3" t="s">
        <v>1869</v>
      </c>
      <c r="B3">
        <v>1990</v>
      </c>
      <c r="C3">
        <v>1991</v>
      </c>
      <c r="D3">
        <v>1992</v>
      </c>
      <c r="E3">
        <v>1993</v>
      </c>
      <c r="F3">
        <v>1994</v>
      </c>
      <c r="G3">
        <v>1995</v>
      </c>
      <c r="H3">
        <v>1996</v>
      </c>
      <c r="I3">
        <v>1997</v>
      </c>
      <c r="J3">
        <v>1998</v>
      </c>
      <c r="K3">
        <v>1999</v>
      </c>
      <c r="L3">
        <v>2000</v>
      </c>
      <c r="M3">
        <v>2001</v>
      </c>
      <c r="N3">
        <v>2002</v>
      </c>
      <c r="O3">
        <v>2003</v>
      </c>
      <c r="P3">
        <v>2004</v>
      </c>
      <c r="Q3">
        <v>2005</v>
      </c>
      <c r="R3">
        <v>2006</v>
      </c>
      <c r="S3">
        <v>2007</v>
      </c>
      <c r="T3">
        <v>2008</v>
      </c>
      <c r="U3">
        <v>2009</v>
      </c>
      <c r="V3">
        <v>2010</v>
      </c>
      <c r="W3">
        <v>2011</v>
      </c>
      <c r="X3">
        <v>2012</v>
      </c>
      <c r="Y3">
        <v>2013</v>
      </c>
      <c r="Z3" t="s">
        <v>1870</v>
      </c>
      <c r="AA3" t="s">
        <v>1871</v>
      </c>
      <c r="AB3" t="s">
        <v>1872</v>
      </c>
      <c r="AC3" t="s">
        <v>1873</v>
      </c>
      <c r="AD3" t="s">
        <v>1874</v>
      </c>
      <c r="AE3" s="20" t="s">
        <v>1969</v>
      </c>
    </row>
    <row r="4" spans="1:31">
      <c r="A4" s="1" t="s">
        <v>1875</v>
      </c>
      <c r="B4">
        <v>958.9</v>
      </c>
      <c r="C4">
        <v>944.6</v>
      </c>
      <c r="D4">
        <v>973.7</v>
      </c>
      <c r="E4">
        <v>987.2</v>
      </c>
      <c r="F4">
        <v>999.7</v>
      </c>
      <c r="G4">
        <v>1013.1</v>
      </c>
      <c r="H4">
        <v>1036.5</v>
      </c>
      <c r="I4">
        <v>1048.8</v>
      </c>
      <c r="J4">
        <v>1079.4000000000001</v>
      </c>
      <c r="K4">
        <v>1113</v>
      </c>
      <c r="L4">
        <v>1110.0999999999999</v>
      </c>
      <c r="M4">
        <v>1118.4000000000001</v>
      </c>
      <c r="N4">
        <v>1143.7</v>
      </c>
      <c r="O4">
        <v>1147.4000000000001</v>
      </c>
      <c r="P4">
        <v>1164.0999999999999</v>
      </c>
      <c r="Q4">
        <v>1152.7</v>
      </c>
      <c r="R4">
        <v>1141.9000000000001</v>
      </c>
      <c r="S4">
        <v>1134.8</v>
      </c>
      <c r="T4">
        <v>1077.5999999999999</v>
      </c>
      <c r="U4">
        <v>1072.3</v>
      </c>
      <c r="V4">
        <v>1062.9000000000001</v>
      </c>
      <c r="W4">
        <v>1039.8</v>
      </c>
      <c r="X4">
        <v>1036.0999999999999</v>
      </c>
      <c r="Y4">
        <v>1037.4000000000001</v>
      </c>
      <c r="Z4">
        <v>1077.4000000000001</v>
      </c>
      <c r="AA4">
        <v>1070</v>
      </c>
      <c r="AB4">
        <v>1095.3</v>
      </c>
      <c r="AC4">
        <v>1091.7</v>
      </c>
      <c r="AD4">
        <v>1107.7</v>
      </c>
    </row>
    <row r="5" spans="1:31">
      <c r="A5" s="19" t="s">
        <v>1876</v>
      </c>
      <c r="B5">
        <v>604.29999999999995</v>
      </c>
      <c r="C5">
        <v>564.70000000000005</v>
      </c>
      <c r="D5">
        <v>571.9</v>
      </c>
      <c r="E5">
        <v>576.1</v>
      </c>
      <c r="F5">
        <v>580.79999999999995</v>
      </c>
      <c r="G5">
        <v>581.9</v>
      </c>
      <c r="H5">
        <v>591.79999999999995</v>
      </c>
      <c r="I5">
        <v>591.70000000000005</v>
      </c>
      <c r="J5">
        <v>611.6</v>
      </c>
      <c r="K5">
        <v>626.29999999999995</v>
      </c>
      <c r="L5">
        <v>623.9</v>
      </c>
      <c r="M5">
        <v>629.1</v>
      </c>
      <c r="N5">
        <v>642.9</v>
      </c>
      <c r="O5">
        <v>622.29999999999995</v>
      </c>
      <c r="P5">
        <v>619.5</v>
      </c>
      <c r="Q5">
        <v>638.6</v>
      </c>
      <c r="R5">
        <v>615.4</v>
      </c>
      <c r="S5">
        <v>768.9</v>
      </c>
      <c r="T5">
        <v>730.1</v>
      </c>
      <c r="U5">
        <v>724.7</v>
      </c>
      <c r="V5">
        <v>718.6</v>
      </c>
      <c r="W5">
        <v>713.5</v>
      </c>
      <c r="X5">
        <v>712.5</v>
      </c>
      <c r="Y5">
        <v>712.9</v>
      </c>
      <c r="Z5">
        <v>730.2</v>
      </c>
      <c r="AA5">
        <v>732</v>
      </c>
      <c r="AB5">
        <v>744.9</v>
      </c>
      <c r="AC5">
        <v>744.2</v>
      </c>
      <c r="AD5">
        <v>756</v>
      </c>
      <c r="AE5" s="20" t="s">
        <v>1961</v>
      </c>
    </row>
    <row r="6" spans="1:31">
      <c r="A6" s="19" t="s">
        <v>1877</v>
      </c>
      <c r="B6">
        <v>300.60000000000002</v>
      </c>
      <c r="C6">
        <v>326.39999999999998</v>
      </c>
      <c r="D6">
        <v>349</v>
      </c>
      <c r="E6">
        <v>359.6</v>
      </c>
      <c r="F6">
        <v>367.2</v>
      </c>
      <c r="G6">
        <v>380</v>
      </c>
      <c r="H6">
        <v>394.2</v>
      </c>
      <c r="I6">
        <v>407.3</v>
      </c>
      <c r="J6">
        <v>417.5</v>
      </c>
      <c r="K6">
        <v>435.8</v>
      </c>
      <c r="L6">
        <v>434.8</v>
      </c>
      <c r="M6">
        <v>438.9</v>
      </c>
      <c r="N6">
        <v>450.1</v>
      </c>
      <c r="O6">
        <v>479.4</v>
      </c>
      <c r="P6">
        <v>498.5</v>
      </c>
      <c r="Q6">
        <v>464.6</v>
      </c>
      <c r="R6">
        <v>476.4</v>
      </c>
      <c r="S6">
        <v>303.10000000000002</v>
      </c>
      <c r="T6">
        <v>285.10000000000002</v>
      </c>
      <c r="U6">
        <v>289.10000000000002</v>
      </c>
      <c r="V6">
        <v>287.2</v>
      </c>
      <c r="W6">
        <v>273</v>
      </c>
      <c r="X6">
        <v>270.2</v>
      </c>
      <c r="Y6">
        <v>270.60000000000002</v>
      </c>
      <c r="Z6">
        <v>292.2</v>
      </c>
      <c r="AA6">
        <v>283.5</v>
      </c>
      <c r="AB6">
        <v>294.60000000000002</v>
      </c>
      <c r="AC6">
        <v>290.89999999999998</v>
      </c>
      <c r="AD6">
        <v>293.7</v>
      </c>
      <c r="AE6" s="20" t="s">
        <v>1961</v>
      </c>
    </row>
    <row r="7" spans="1:31">
      <c r="A7" t="s">
        <v>1878</v>
      </c>
      <c r="B7">
        <v>37.700000000000003</v>
      </c>
      <c r="C7">
        <v>37.299999999999997</v>
      </c>
      <c r="D7">
        <v>36.5</v>
      </c>
      <c r="E7">
        <v>35.200000000000003</v>
      </c>
      <c r="F7">
        <v>35.299999999999997</v>
      </c>
      <c r="G7">
        <v>34.9</v>
      </c>
      <c r="H7">
        <v>34.1</v>
      </c>
      <c r="I7">
        <v>33.4</v>
      </c>
      <c r="J7">
        <v>33.9</v>
      </c>
      <c r="K7">
        <v>34.4</v>
      </c>
      <c r="L7">
        <v>35.1</v>
      </c>
      <c r="M7">
        <v>34.200000000000003</v>
      </c>
      <c r="N7">
        <v>34.700000000000003</v>
      </c>
      <c r="O7">
        <v>29.8</v>
      </c>
      <c r="P7">
        <v>30.1</v>
      </c>
      <c r="Q7">
        <v>33.9</v>
      </c>
      <c r="R7">
        <v>34.4</v>
      </c>
      <c r="S7">
        <v>44.8</v>
      </c>
      <c r="T7">
        <v>45</v>
      </c>
      <c r="U7">
        <v>41.4</v>
      </c>
      <c r="V7">
        <v>41.2</v>
      </c>
      <c r="W7">
        <v>37.799999999999997</v>
      </c>
      <c r="X7">
        <v>37.700000000000003</v>
      </c>
      <c r="Y7">
        <v>38.5</v>
      </c>
      <c r="Z7">
        <v>39.799999999999997</v>
      </c>
      <c r="AA7">
        <v>39.299999999999997</v>
      </c>
      <c r="AB7">
        <v>40.4</v>
      </c>
      <c r="AC7">
        <v>41.2</v>
      </c>
      <c r="AD7">
        <v>42.3</v>
      </c>
      <c r="AE7" s="20" t="s">
        <v>1962</v>
      </c>
    </row>
    <row r="8" spans="1:31">
      <c r="A8" t="s">
        <v>1879</v>
      </c>
      <c r="B8">
        <v>0.3</v>
      </c>
      <c r="C8">
        <v>0.3</v>
      </c>
      <c r="D8">
        <v>0.3</v>
      </c>
      <c r="E8">
        <v>0.3</v>
      </c>
      <c r="F8">
        <v>0.4</v>
      </c>
      <c r="G8">
        <v>0.4</v>
      </c>
      <c r="H8">
        <v>0.4</v>
      </c>
      <c r="I8">
        <v>0.4</v>
      </c>
      <c r="J8">
        <v>0.4</v>
      </c>
      <c r="K8">
        <v>0.4</v>
      </c>
      <c r="L8">
        <v>0.4</v>
      </c>
      <c r="M8">
        <v>0.3</v>
      </c>
      <c r="N8">
        <v>0.3</v>
      </c>
      <c r="O8">
        <v>0.3</v>
      </c>
      <c r="P8">
        <v>0.4</v>
      </c>
      <c r="Q8">
        <v>0.4</v>
      </c>
      <c r="R8">
        <v>0.4</v>
      </c>
      <c r="S8">
        <v>0.7</v>
      </c>
      <c r="T8">
        <v>0.7</v>
      </c>
      <c r="U8">
        <v>0.7</v>
      </c>
      <c r="V8">
        <v>0.7</v>
      </c>
      <c r="W8">
        <v>0.7</v>
      </c>
      <c r="X8">
        <v>0.8</v>
      </c>
      <c r="Y8">
        <v>0.8</v>
      </c>
      <c r="Z8">
        <v>0.9</v>
      </c>
      <c r="AA8">
        <v>0.9</v>
      </c>
      <c r="AB8">
        <v>0.9</v>
      </c>
      <c r="AC8">
        <v>1</v>
      </c>
      <c r="AD8">
        <v>1</v>
      </c>
      <c r="AE8" s="20" t="s">
        <v>1879</v>
      </c>
    </row>
    <row r="9" spans="1:31">
      <c r="A9" t="s">
        <v>1880</v>
      </c>
      <c r="B9">
        <v>1.7</v>
      </c>
      <c r="C9">
        <v>1.6</v>
      </c>
      <c r="D9">
        <v>1.7</v>
      </c>
      <c r="E9">
        <v>1.7</v>
      </c>
      <c r="F9">
        <v>1.8</v>
      </c>
      <c r="G9">
        <v>1.7</v>
      </c>
      <c r="H9">
        <v>1.7</v>
      </c>
      <c r="I9">
        <v>1.7</v>
      </c>
      <c r="J9">
        <v>1.8</v>
      </c>
      <c r="K9">
        <v>1.8</v>
      </c>
      <c r="L9">
        <v>1.8</v>
      </c>
      <c r="M9">
        <v>1.7</v>
      </c>
      <c r="N9">
        <v>1.6</v>
      </c>
      <c r="O9">
        <v>1.6</v>
      </c>
      <c r="P9">
        <v>1.7</v>
      </c>
      <c r="Q9">
        <v>1.6</v>
      </c>
      <c r="R9">
        <v>1.8</v>
      </c>
      <c r="S9">
        <v>4.0999999999999996</v>
      </c>
      <c r="T9">
        <v>4.2</v>
      </c>
      <c r="U9">
        <v>4</v>
      </c>
      <c r="V9">
        <v>3.6</v>
      </c>
      <c r="W9">
        <v>3.5</v>
      </c>
      <c r="X9">
        <v>4</v>
      </c>
      <c r="Y9">
        <v>3.8</v>
      </c>
      <c r="Z9">
        <v>3.8</v>
      </c>
      <c r="AA9">
        <v>3.7</v>
      </c>
      <c r="AB9">
        <v>3.8</v>
      </c>
      <c r="AC9">
        <v>3.7</v>
      </c>
      <c r="AD9">
        <v>3.8</v>
      </c>
      <c r="AE9" s="20" t="s">
        <v>1880</v>
      </c>
    </row>
    <row r="10" spans="1:31">
      <c r="A10" t="s">
        <v>1881</v>
      </c>
      <c r="B10">
        <v>14.3</v>
      </c>
      <c r="C10">
        <v>14.3</v>
      </c>
      <c r="D10">
        <v>14.4</v>
      </c>
      <c r="E10">
        <v>14.2</v>
      </c>
      <c r="F10">
        <v>14.2</v>
      </c>
      <c r="G10">
        <v>14.2</v>
      </c>
      <c r="H10">
        <v>14.3</v>
      </c>
      <c r="I10">
        <v>14.3</v>
      </c>
      <c r="J10">
        <v>14.3</v>
      </c>
      <c r="K10">
        <v>14.3</v>
      </c>
      <c r="L10">
        <v>14.2</v>
      </c>
      <c r="M10">
        <v>14.2</v>
      </c>
      <c r="N10">
        <v>14.2</v>
      </c>
      <c r="O10">
        <v>14</v>
      </c>
      <c r="P10">
        <v>13.8</v>
      </c>
      <c r="Q10">
        <v>13.8</v>
      </c>
      <c r="R10">
        <v>13.5</v>
      </c>
      <c r="S10">
        <v>13.2</v>
      </c>
      <c r="T10">
        <v>12.5</v>
      </c>
      <c r="U10">
        <v>12.3</v>
      </c>
      <c r="V10">
        <v>11.7</v>
      </c>
      <c r="W10">
        <v>11.3</v>
      </c>
      <c r="X10">
        <v>11</v>
      </c>
      <c r="Y10">
        <v>10.8</v>
      </c>
      <c r="Z10">
        <v>10.6</v>
      </c>
      <c r="AA10">
        <v>10.6</v>
      </c>
      <c r="AB10">
        <v>10.7</v>
      </c>
      <c r="AC10">
        <v>10.7</v>
      </c>
      <c r="AD10">
        <v>10.8</v>
      </c>
      <c r="AE10" s="20" t="s">
        <v>1963</v>
      </c>
    </row>
    <row r="11" spans="1:31">
      <c r="A11" s="1" t="s">
        <v>1882</v>
      </c>
      <c r="B11">
        <v>262.89999999999998</v>
      </c>
      <c r="C11">
        <v>266.2</v>
      </c>
      <c r="D11">
        <v>281.89999999999998</v>
      </c>
      <c r="E11">
        <v>298.5</v>
      </c>
      <c r="F11">
        <v>318.3</v>
      </c>
      <c r="G11">
        <v>333.2</v>
      </c>
      <c r="H11">
        <v>348.3</v>
      </c>
      <c r="I11">
        <v>364.1</v>
      </c>
      <c r="J11">
        <v>377.8</v>
      </c>
      <c r="K11">
        <v>396.4</v>
      </c>
      <c r="L11">
        <v>408.4</v>
      </c>
      <c r="M11">
        <v>405.6</v>
      </c>
      <c r="N11">
        <v>419.5</v>
      </c>
      <c r="O11">
        <v>429.6</v>
      </c>
      <c r="P11">
        <v>447.7</v>
      </c>
      <c r="Q11">
        <v>466.9</v>
      </c>
      <c r="R11">
        <v>477.3</v>
      </c>
      <c r="S11">
        <v>481.1</v>
      </c>
      <c r="T11">
        <v>457.1</v>
      </c>
      <c r="U11">
        <v>411.4</v>
      </c>
      <c r="V11">
        <v>429.7</v>
      </c>
      <c r="W11">
        <v>431.4</v>
      </c>
      <c r="X11">
        <v>429.1</v>
      </c>
      <c r="Y11">
        <v>431</v>
      </c>
      <c r="Z11">
        <v>439.9</v>
      </c>
      <c r="AA11">
        <v>452.2</v>
      </c>
      <c r="AB11">
        <v>449.2</v>
      </c>
      <c r="AC11">
        <v>463.2</v>
      </c>
      <c r="AD11">
        <v>474.5</v>
      </c>
    </row>
    <row r="12" spans="1:31">
      <c r="A12" s="19" t="s">
        <v>1876</v>
      </c>
      <c r="B12">
        <v>7.9</v>
      </c>
      <c r="C12">
        <v>7</v>
      </c>
      <c r="D12">
        <v>7.3</v>
      </c>
      <c r="E12">
        <v>8.3000000000000007</v>
      </c>
      <c r="F12">
        <v>8.5</v>
      </c>
      <c r="G12">
        <v>7.8</v>
      </c>
      <c r="H12">
        <v>6.7</v>
      </c>
      <c r="I12">
        <v>6.1</v>
      </c>
      <c r="J12">
        <v>5.6</v>
      </c>
      <c r="K12">
        <v>4.4000000000000004</v>
      </c>
      <c r="L12">
        <v>3.6</v>
      </c>
      <c r="M12">
        <v>3.7</v>
      </c>
      <c r="N12">
        <v>3.7</v>
      </c>
      <c r="O12">
        <v>4.2</v>
      </c>
      <c r="P12">
        <v>4.3</v>
      </c>
      <c r="Q12">
        <v>4.2</v>
      </c>
      <c r="R12">
        <v>4.0999999999999996</v>
      </c>
      <c r="S12">
        <v>4.0999999999999996</v>
      </c>
      <c r="T12">
        <v>3.7</v>
      </c>
      <c r="U12">
        <v>3.6</v>
      </c>
      <c r="V12">
        <v>3.7</v>
      </c>
      <c r="W12">
        <v>4</v>
      </c>
      <c r="X12">
        <v>4</v>
      </c>
      <c r="Y12">
        <v>4</v>
      </c>
      <c r="Z12">
        <v>4.0999999999999996</v>
      </c>
      <c r="AA12">
        <v>4.2</v>
      </c>
      <c r="AB12">
        <v>4.2</v>
      </c>
      <c r="AC12">
        <v>4.3</v>
      </c>
      <c r="AD12">
        <v>4.3</v>
      </c>
      <c r="AE12" s="20" t="s">
        <v>1961</v>
      </c>
    </row>
    <row r="13" spans="1:31">
      <c r="A13" s="19" t="s">
        <v>1877</v>
      </c>
      <c r="B13">
        <v>11.5</v>
      </c>
      <c r="C13">
        <v>11.4</v>
      </c>
      <c r="D13">
        <v>12.6</v>
      </c>
      <c r="E13">
        <v>13.5</v>
      </c>
      <c r="F13">
        <v>14</v>
      </c>
      <c r="G13">
        <v>14.9</v>
      </c>
      <c r="H13">
        <v>15.7</v>
      </c>
      <c r="I13">
        <v>16.3</v>
      </c>
      <c r="J13">
        <v>17.2</v>
      </c>
      <c r="K13">
        <v>18.899999999999999</v>
      </c>
      <c r="L13">
        <v>20.100000000000001</v>
      </c>
      <c r="M13">
        <v>20.8</v>
      </c>
      <c r="N13">
        <v>21.9</v>
      </c>
      <c r="O13">
        <v>27.2</v>
      </c>
      <c r="P13">
        <v>28.9</v>
      </c>
      <c r="Q13">
        <v>25.8</v>
      </c>
      <c r="R13">
        <v>26.7</v>
      </c>
      <c r="S13">
        <v>13.5</v>
      </c>
      <c r="T13">
        <v>12</v>
      </c>
      <c r="U13">
        <v>11.9</v>
      </c>
      <c r="V13">
        <v>12.4</v>
      </c>
      <c r="W13">
        <v>12.8</v>
      </c>
      <c r="X13">
        <v>12.8</v>
      </c>
      <c r="Y13">
        <v>12.6</v>
      </c>
      <c r="Z13">
        <v>13.6</v>
      </c>
      <c r="AA13">
        <v>13.7</v>
      </c>
      <c r="AB13">
        <v>13.9</v>
      </c>
      <c r="AC13">
        <v>13.9</v>
      </c>
      <c r="AD13">
        <v>14</v>
      </c>
      <c r="AE13" s="20" t="s">
        <v>1961</v>
      </c>
    </row>
    <row r="14" spans="1:31">
      <c r="A14" t="s">
        <v>1883</v>
      </c>
      <c r="B14">
        <v>190.5</v>
      </c>
      <c r="C14">
        <v>186.1</v>
      </c>
      <c r="D14">
        <v>197.2</v>
      </c>
      <c r="E14">
        <v>210.8</v>
      </c>
      <c r="F14">
        <v>226.5</v>
      </c>
      <c r="G14">
        <v>238.2</v>
      </c>
      <c r="H14">
        <v>251</v>
      </c>
      <c r="I14">
        <v>265.7</v>
      </c>
      <c r="J14">
        <v>278.2</v>
      </c>
      <c r="K14">
        <v>295.39999999999998</v>
      </c>
      <c r="L14">
        <v>309.2</v>
      </c>
      <c r="M14">
        <v>308.7</v>
      </c>
      <c r="N14">
        <v>321.89999999999998</v>
      </c>
      <c r="O14">
        <v>323.2</v>
      </c>
      <c r="P14">
        <v>334</v>
      </c>
      <c r="Q14">
        <v>360.2</v>
      </c>
      <c r="R14">
        <v>368.8</v>
      </c>
      <c r="S14">
        <v>382.1</v>
      </c>
      <c r="T14">
        <v>363.6</v>
      </c>
      <c r="U14">
        <v>327.3</v>
      </c>
      <c r="V14">
        <v>341.2</v>
      </c>
      <c r="W14">
        <v>339.2</v>
      </c>
      <c r="X14">
        <v>340.3</v>
      </c>
      <c r="Y14">
        <v>343.2</v>
      </c>
      <c r="Z14">
        <v>354.7</v>
      </c>
      <c r="AA14">
        <v>362.4</v>
      </c>
      <c r="AB14">
        <v>365.2</v>
      </c>
      <c r="AC14">
        <v>377.5</v>
      </c>
      <c r="AD14">
        <v>386.2</v>
      </c>
      <c r="AE14" s="20" t="s">
        <v>1962</v>
      </c>
    </row>
    <row r="15" spans="1:31">
      <c r="A15" t="s">
        <v>1879</v>
      </c>
      <c r="B15">
        <v>8</v>
      </c>
      <c r="C15">
        <v>7.4</v>
      </c>
      <c r="D15">
        <v>7.7</v>
      </c>
      <c r="E15">
        <v>8.4</v>
      </c>
      <c r="F15">
        <v>8.8000000000000007</v>
      </c>
      <c r="G15">
        <v>8.6999999999999993</v>
      </c>
      <c r="H15">
        <v>9.1</v>
      </c>
      <c r="I15">
        <v>9.1999999999999993</v>
      </c>
      <c r="J15">
        <v>9.4</v>
      </c>
      <c r="K15">
        <v>10.6</v>
      </c>
      <c r="L15">
        <v>10.199999999999999</v>
      </c>
      <c r="M15">
        <v>9.3000000000000007</v>
      </c>
      <c r="N15">
        <v>8.8000000000000007</v>
      </c>
      <c r="O15">
        <v>9.5</v>
      </c>
      <c r="P15">
        <v>13.5</v>
      </c>
      <c r="Q15">
        <v>10.6</v>
      </c>
      <c r="R15">
        <v>10.6</v>
      </c>
      <c r="S15">
        <v>15.5</v>
      </c>
      <c r="T15">
        <v>14.6</v>
      </c>
      <c r="U15">
        <v>13.5</v>
      </c>
      <c r="V15">
        <v>13.4</v>
      </c>
      <c r="W15">
        <v>14.2</v>
      </c>
      <c r="X15">
        <v>15.2</v>
      </c>
      <c r="Y15">
        <v>15.2</v>
      </c>
      <c r="Z15">
        <v>16.600000000000001</v>
      </c>
      <c r="AA15">
        <v>16.899999999999999</v>
      </c>
      <c r="AB15">
        <v>16.5</v>
      </c>
      <c r="AC15">
        <v>17.7</v>
      </c>
      <c r="AD15">
        <v>19</v>
      </c>
      <c r="AE15" s="20" t="s">
        <v>1879</v>
      </c>
    </row>
    <row r="16" spans="1:31">
      <c r="A16" t="s">
        <v>1884</v>
      </c>
      <c r="B16">
        <v>35.5</v>
      </c>
      <c r="C16">
        <v>33.4</v>
      </c>
      <c r="D16">
        <v>34.4</v>
      </c>
      <c r="E16">
        <v>35.299999999999997</v>
      </c>
      <c r="F16">
        <v>38.1</v>
      </c>
      <c r="G16">
        <v>39.6</v>
      </c>
      <c r="H16">
        <v>40.299999999999997</v>
      </c>
      <c r="I16">
        <v>40.4</v>
      </c>
      <c r="J16">
        <v>40.700000000000003</v>
      </c>
      <c r="K16">
        <v>42.2</v>
      </c>
      <c r="L16">
        <v>42.1</v>
      </c>
      <c r="M16">
        <v>42.2</v>
      </c>
      <c r="N16">
        <v>41.9</v>
      </c>
      <c r="O16">
        <v>42.8</v>
      </c>
      <c r="P16">
        <v>45.1</v>
      </c>
      <c r="Q16">
        <v>45.5</v>
      </c>
      <c r="R16">
        <v>47.7</v>
      </c>
      <c r="S16">
        <v>46.2</v>
      </c>
      <c r="T16">
        <v>42.9</v>
      </c>
      <c r="U16">
        <v>35.700000000000003</v>
      </c>
      <c r="V16">
        <v>38.5</v>
      </c>
      <c r="W16">
        <v>39.799999999999997</v>
      </c>
      <c r="X16">
        <v>39</v>
      </c>
      <c r="Y16">
        <v>39.4</v>
      </c>
      <c r="Z16">
        <v>41.2</v>
      </c>
      <c r="AA16">
        <v>39.299999999999997</v>
      </c>
      <c r="AB16">
        <v>35.9</v>
      </c>
      <c r="AC16">
        <v>37.1</v>
      </c>
      <c r="AD16">
        <v>38.9</v>
      </c>
      <c r="AE16" s="20" t="s">
        <v>1884</v>
      </c>
    </row>
    <row r="17" spans="1:31">
      <c r="A17" t="s">
        <v>1885</v>
      </c>
      <c r="B17">
        <v>2.7</v>
      </c>
      <c r="C17">
        <v>2.7</v>
      </c>
      <c r="D17">
        <v>2.7</v>
      </c>
      <c r="E17">
        <v>2.8</v>
      </c>
      <c r="F17">
        <v>2.8</v>
      </c>
      <c r="G17">
        <v>2.8</v>
      </c>
      <c r="H17">
        <v>2.8</v>
      </c>
      <c r="I17">
        <v>2.8</v>
      </c>
      <c r="J17">
        <v>2.8</v>
      </c>
      <c r="K17">
        <v>2.8</v>
      </c>
      <c r="L17">
        <v>2.8</v>
      </c>
      <c r="M17">
        <v>2.8</v>
      </c>
      <c r="N17">
        <v>2.8</v>
      </c>
      <c r="O17">
        <v>2.8</v>
      </c>
      <c r="P17">
        <v>2.8</v>
      </c>
      <c r="Q17">
        <v>2.8</v>
      </c>
      <c r="R17">
        <v>2.8</v>
      </c>
      <c r="S17">
        <v>2.8</v>
      </c>
      <c r="T17">
        <v>2.8</v>
      </c>
      <c r="U17">
        <v>2.7</v>
      </c>
      <c r="V17">
        <v>2.7</v>
      </c>
      <c r="W17">
        <v>2.6</v>
      </c>
      <c r="X17">
        <v>2.6</v>
      </c>
      <c r="Y17">
        <v>2.5</v>
      </c>
      <c r="Z17">
        <v>2.5</v>
      </c>
      <c r="AA17">
        <v>2.6</v>
      </c>
      <c r="AB17">
        <v>2.7</v>
      </c>
      <c r="AC17">
        <v>2.7</v>
      </c>
      <c r="AD17">
        <v>2.8</v>
      </c>
      <c r="AE17" s="20" t="s">
        <v>1963</v>
      </c>
    </row>
    <row r="18" spans="1:31">
      <c r="A18" t="s">
        <v>1886</v>
      </c>
      <c r="B18">
        <v>6.8</v>
      </c>
      <c r="C18">
        <v>7.2</v>
      </c>
      <c r="D18">
        <v>9.1999999999999993</v>
      </c>
      <c r="E18">
        <v>8.5</v>
      </c>
      <c r="F18">
        <v>10.7</v>
      </c>
      <c r="G18">
        <v>11.9</v>
      </c>
      <c r="H18">
        <v>14.3</v>
      </c>
      <c r="I18">
        <v>14.3</v>
      </c>
      <c r="J18">
        <v>12.1</v>
      </c>
      <c r="K18">
        <v>13.6</v>
      </c>
      <c r="L18">
        <v>14.1</v>
      </c>
      <c r="M18">
        <v>12.8</v>
      </c>
      <c r="N18">
        <v>12.4</v>
      </c>
      <c r="O18">
        <v>12.3</v>
      </c>
      <c r="P18">
        <v>8.5</v>
      </c>
      <c r="Q18">
        <v>8.4</v>
      </c>
      <c r="R18">
        <v>7.9</v>
      </c>
      <c r="S18">
        <v>8.6</v>
      </c>
      <c r="T18">
        <v>8.5</v>
      </c>
      <c r="U18">
        <v>8.5</v>
      </c>
      <c r="V18">
        <v>8.1999999999999993</v>
      </c>
      <c r="W18">
        <v>10.9</v>
      </c>
      <c r="X18">
        <v>8.5</v>
      </c>
      <c r="Y18">
        <v>8.6</v>
      </c>
      <c r="Z18">
        <v>7.3</v>
      </c>
      <c r="AA18">
        <v>13</v>
      </c>
      <c r="AB18">
        <v>10.8</v>
      </c>
      <c r="AC18">
        <v>10</v>
      </c>
      <c r="AD18">
        <v>9.3000000000000007</v>
      </c>
      <c r="AE18" s="20" t="s">
        <v>1971</v>
      </c>
    </row>
    <row r="19" spans="1:31">
      <c r="A19" t="s">
        <v>1887</v>
      </c>
      <c r="B19">
        <v>11.7</v>
      </c>
      <c r="C19">
        <v>11</v>
      </c>
      <c r="D19">
        <v>10.8</v>
      </c>
      <c r="E19">
        <v>10.8</v>
      </c>
      <c r="F19">
        <v>9</v>
      </c>
      <c r="G19">
        <v>9.3000000000000007</v>
      </c>
      <c r="H19">
        <v>8.4</v>
      </c>
      <c r="I19">
        <v>9.3000000000000007</v>
      </c>
      <c r="J19">
        <v>11.7</v>
      </c>
      <c r="K19">
        <v>8.4</v>
      </c>
      <c r="L19">
        <v>6.3</v>
      </c>
      <c r="M19">
        <v>5.4</v>
      </c>
      <c r="N19">
        <v>6.1</v>
      </c>
      <c r="O19">
        <v>7.7</v>
      </c>
      <c r="P19">
        <v>10.6</v>
      </c>
      <c r="Q19">
        <v>9.4</v>
      </c>
      <c r="R19">
        <v>8.8000000000000007</v>
      </c>
      <c r="S19">
        <v>8.1999999999999993</v>
      </c>
      <c r="T19">
        <v>9</v>
      </c>
      <c r="U19">
        <v>8.1999999999999993</v>
      </c>
      <c r="V19">
        <v>9.5</v>
      </c>
      <c r="W19">
        <v>7.9</v>
      </c>
      <c r="X19">
        <v>6.8</v>
      </c>
      <c r="Y19">
        <v>5.6</v>
      </c>
      <c r="Z19">
        <v>6.1</v>
      </c>
      <c r="AA19">
        <v>8.4</v>
      </c>
      <c r="AB19">
        <v>8.6999999999999993</v>
      </c>
      <c r="AC19">
        <v>9</v>
      </c>
      <c r="AD19">
        <v>9.9</v>
      </c>
      <c r="AE19" s="20" t="s">
        <v>1964</v>
      </c>
    </row>
    <row r="20" spans="1:31">
      <c r="A20" s="1" t="s">
        <v>1888</v>
      </c>
      <c r="B20">
        <v>184.2</v>
      </c>
      <c r="C20">
        <v>215.2</v>
      </c>
      <c r="D20">
        <v>213.4</v>
      </c>
      <c r="E20">
        <v>215.1</v>
      </c>
      <c r="F20">
        <v>223.9</v>
      </c>
      <c r="G20">
        <v>222.1</v>
      </c>
      <c r="H20">
        <v>235.6</v>
      </c>
      <c r="I20">
        <v>238.9</v>
      </c>
      <c r="J20">
        <v>242.4</v>
      </c>
      <c r="K20">
        <v>250</v>
      </c>
      <c r="L20">
        <v>257</v>
      </c>
      <c r="M20">
        <v>246.1</v>
      </c>
      <c r="N20">
        <v>239.9</v>
      </c>
      <c r="O20">
        <v>234.5</v>
      </c>
      <c r="P20">
        <v>242.9</v>
      </c>
      <c r="Q20">
        <v>249.5</v>
      </c>
      <c r="R20">
        <v>242.6</v>
      </c>
      <c r="S20">
        <v>241</v>
      </c>
      <c r="T20">
        <v>229.2</v>
      </c>
      <c r="U20">
        <v>206.9</v>
      </c>
      <c r="V20">
        <v>212.5</v>
      </c>
      <c r="W20">
        <v>211.4</v>
      </c>
      <c r="X20">
        <v>207.9</v>
      </c>
      <c r="Y20">
        <v>212.8</v>
      </c>
      <c r="Z20">
        <v>148.4</v>
      </c>
      <c r="AA20">
        <v>157.6</v>
      </c>
      <c r="AB20">
        <v>166</v>
      </c>
      <c r="AC20">
        <v>171.8</v>
      </c>
      <c r="AD20">
        <v>172.3</v>
      </c>
    </row>
    <row r="21" spans="1:31">
      <c r="A21" t="s">
        <v>1889</v>
      </c>
      <c r="B21">
        <v>109.9</v>
      </c>
      <c r="C21">
        <v>103.3</v>
      </c>
      <c r="D21">
        <v>105.5</v>
      </c>
      <c r="E21">
        <v>108.7</v>
      </c>
      <c r="F21">
        <v>113.5</v>
      </c>
      <c r="G21">
        <v>115.2</v>
      </c>
      <c r="H21">
        <v>118.6</v>
      </c>
      <c r="I21">
        <v>122.9</v>
      </c>
      <c r="J21">
        <v>119.7</v>
      </c>
      <c r="K21">
        <v>130.30000000000001</v>
      </c>
      <c r="L21">
        <v>139.30000000000001</v>
      </c>
      <c r="M21">
        <v>124.6</v>
      </c>
      <c r="N21">
        <v>121.3</v>
      </c>
      <c r="O21">
        <v>122.9</v>
      </c>
      <c r="P21">
        <v>124.8</v>
      </c>
      <c r="Q21">
        <v>132.69999999999999</v>
      </c>
      <c r="R21">
        <v>137</v>
      </c>
      <c r="S21">
        <v>139.69999999999999</v>
      </c>
      <c r="T21">
        <v>127.3</v>
      </c>
      <c r="U21">
        <v>119.5</v>
      </c>
      <c r="V21">
        <v>113.3</v>
      </c>
      <c r="W21">
        <v>114.6</v>
      </c>
      <c r="X21">
        <v>113.3</v>
      </c>
      <c r="Y21">
        <v>114.3</v>
      </c>
      <c r="Z21">
        <v>115.2</v>
      </c>
      <c r="AA21">
        <v>119</v>
      </c>
      <c r="AB21">
        <v>120.4</v>
      </c>
      <c r="AC21">
        <v>128</v>
      </c>
      <c r="AD21">
        <v>129.6</v>
      </c>
      <c r="AE21" s="20" t="s">
        <v>1965</v>
      </c>
    </row>
    <row r="22" spans="1:31">
      <c r="A22" t="s">
        <v>1890</v>
      </c>
      <c r="B22">
        <v>35</v>
      </c>
      <c r="C22">
        <v>34.1</v>
      </c>
      <c r="D22">
        <v>27.9</v>
      </c>
      <c r="E22">
        <v>27.2</v>
      </c>
      <c r="F22">
        <v>24.7</v>
      </c>
      <c r="G22">
        <v>24.3</v>
      </c>
      <c r="H22">
        <v>24.4</v>
      </c>
      <c r="I22">
        <v>22.4</v>
      </c>
      <c r="J22">
        <v>22.7</v>
      </c>
      <c r="K22">
        <v>22</v>
      </c>
      <c r="L22">
        <v>22.6</v>
      </c>
      <c r="M22">
        <v>24.2</v>
      </c>
      <c r="N22">
        <v>21.7</v>
      </c>
      <c r="O22">
        <v>22</v>
      </c>
      <c r="P22">
        <v>22.5</v>
      </c>
      <c r="Q22">
        <v>19.399999999999999</v>
      </c>
      <c r="R22">
        <v>17.8</v>
      </c>
      <c r="S22">
        <v>17.8</v>
      </c>
      <c r="T22">
        <v>17.600000000000001</v>
      </c>
      <c r="U22">
        <v>15.4</v>
      </c>
      <c r="V22">
        <v>13.6</v>
      </c>
      <c r="W22">
        <v>11.6</v>
      </c>
      <c r="X22">
        <v>12.1</v>
      </c>
      <c r="Y22">
        <v>11</v>
      </c>
      <c r="Z22">
        <v>14</v>
      </c>
      <c r="AA22">
        <v>13.5</v>
      </c>
      <c r="AB22">
        <v>12.3</v>
      </c>
      <c r="AC22">
        <v>12.2</v>
      </c>
      <c r="AD22">
        <v>11.8</v>
      </c>
      <c r="AE22" s="20" t="s">
        <v>1968</v>
      </c>
    </row>
    <row r="23" spans="1:31">
      <c r="A23" t="s">
        <v>1891</v>
      </c>
      <c r="B23">
        <v>39.4</v>
      </c>
      <c r="C23">
        <v>31.4</v>
      </c>
      <c r="D23">
        <v>33.200000000000003</v>
      </c>
      <c r="E23">
        <v>32.299999999999997</v>
      </c>
      <c r="F23">
        <v>37.299999999999997</v>
      </c>
      <c r="G23">
        <v>32.700000000000003</v>
      </c>
      <c r="H23">
        <v>41.5</v>
      </c>
      <c r="I23">
        <v>39.200000000000003</v>
      </c>
      <c r="J23">
        <v>46</v>
      </c>
      <c r="K23">
        <v>40.1</v>
      </c>
      <c r="L23">
        <v>33</v>
      </c>
      <c r="M23">
        <v>40.799999999999997</v>
      </c>
      <c r="N23">
        <v>42.3</v>
      </c>
      <c r="O23">
        <v>34.4</v>
      </c>
      <c r="P23">
        <v>39.299999999999997</v>
      </c>
      <c r="Q23">
        <v>37.299999999999997</v>
      </c>
      <c r="R23">
        <v>27.5</v>
      </c>
      <c r="S23">
        <v>22</v>
      </c>
      <c r="T23">
        <v>28.2</v>
      </c>
      <c r="U23">
        <v>19.2</v>
      </c>
      <c r="V23">
        <v>24.6</v>
      </c>
      <c r="W23">
        <v>20.399999999999999</v>
      </c>
      <c r="X23">
        <v>18</v>
      </c>
      <c r="Y23">
        <v>21.8</v>
      </c>
      <c r="Z23">
        <v>19.2</v>
      </c>
      <c r="AA23">
        <v>25.1</v>
      </c>
      <c r="AB23">
        <v>33.4</v>
      </c>
      <c r="AC23">
        <v>31.5</v>
      </c>
      <c r="AD23">
        <v>30.9</v>
      </c>
      <c r="AE23" s="20" t="s">
        <v>1968</v>
      </c>
    </row>
    <row r="24" spans="1:31">
      <c r="A24" t="s">
        <v>1887</v>
      </c>
      <c r="B24">
        <v>38</v>
      </c>
      <c r="C24">
        <v>46.3</v>
      </c>
      <c r="D24">
        <v>46.8</v>
      </c>
      <c r="E24">
        <v>46.9</v>
      </c>
      <c r="F24">
        <v>48.3</v>
      </c>
      <c r="G24">
        <v>49.9</v>
      </c>
      <c r="H24">
        <v>51</v>
      </c>
      <c r="I24">
        <v>54.5</v>
      </c>
      <c r="J24">
        <v>54.1</v>
      </c>
      <c r="K24">
        <v>57.6</v>
      </c>
      <c r="L24">
        <v>62</v>
      </c>
      <c r="M24">
        <v>56.4</v>
      </c>
      <c r="N24">
        <v>54.6</v>
      </c>
      <c r="O24">
        <v>55.2</v>
      </c>
      <c r="P24">
        <v>56.2</v>
      </c>
      <c r="Q24">
        <v>60.1</v>
      </c>
      <c r="R24">
        <v>60.3</v>
      </c>
      <c r="S24">
        <v>61.5</v>
      </c>
      <c r="T24">
        <v>56.1</v>
      </c>
      <c r="U24">
        <v>52.8</v>
      </c>
      <c r="V24">
        <v>61</v>
      </c>
      <c r="W24">
        <v>64.8</v>
      </c>
      <c r="X24">
        <v>64.5</v>
      </c>
      <c r="Y24">
        <v>65.7</v>
      </c>
      <c r="Z24">
        <v>69.599999999999994</v>
      </c>
      <c r="AA24">
        <v>71.900000000000006</v>
      </c>
      <c r="AB24">
        <v>74.099999999999994</v>
      </c>
      <c r="AC24">
        <v>77.7</v>
      </c>
      <c r="AD24">
        <v>80.8</v>
      </c>
      <c r="AE24" s="20" t="s">
        <v>1964</v>
      </c>
    </row>
    <row r="25" spans="1:31">
      <c r="A25" t="s">
        <v>1892</v>
      </c>
      <c r="B25">
        <v>30</v>
      </c>
      <c r="C25">
        <v>38.299999999999997</v>
      </c>
      <c r="D25">
        <v>40.200000000000003</v>
      </c>
      <c r="E25">
        <v>40.5</v>
      </c>
      <c r="F25">
        <v>42.6</v>
      </c>
      <c r="G25">
        <v>44.4</v>
      </c>
      <c r="H25">
        <v>45.8</v>
      </c>
      <c r="I25">
        <v>49.7</v>
      </c>
      <c r="J25">
        <v>49.2</v>
      </c>
      <c r="K25">
        <v>52.8</v>
      </c>
      <c r="L25">
        <v>57.4</v>
      </c>
      <c r="M25">
        <v>51.3</v>
      </c>
      <c r="N25">
        <v>49.9</v>
      </c>
      <c r="O25">
        <v>50.6</v>
      </c>
      <c r="P25">
        <v>51.4</v>
      </c>
      <c r="Q25">
        <v>55.6</v>
      </c>
      <c r="R25">
        <v>56.4</v>
      </c>
      <c r="S25">
        <v>57.5</v>
      </c>
      <c r="T25">
        <v>52.4</v>
      </c>
      <c r="U25">
        <v>49.2</v>
      </c>
      <c r="V25">
        <v>57.4</v>
      </c>
      <c r="W25">
        <v>61.7</v>
      </c>
      <c r="X25">
        <v>61.4</v>
      </c>
      <c r="Y25">
        <v>62.8</v>
      </c>
      <c r="Z25">
        <v>66.3</v>
      </c>
      <c r="AA25">
        <v>68.599999999999994</v>
      </c>
      <c r="AB25">
        <v>70.8</v>
      </c>
      <c r="AC25">
        <v>74.5</v>
      </c>
      <c r="AD25">
        <v>77.7</v>
      </c>
      <c r="AE25" s="20" t="s">
        <v>1964</v>
      </c>
    </row>
    <row r="26" spans="1:31">
      <c r="A26" s="1" t="s">
        <v>1893</v>
      </c>
      <c r="B26">
        <v>3.1</v>
      </c>
      <c r="C26">
        <v>2.9</v>
      </c>
      <c r="D26">
        <v>2.8</v>
      </c>
      <c r="E26">
        <v>2.7</v>
      </c>
      <c r="F26">
        <v>2.6</v>
      </c>
      <c r="G26">
        <v>2.7</v>
      </c>
      <c r="H26">
        <v>2.6</v>
      </c>
      <c r="I26">
        <v>2.7</v>
      </c>
      <c r="J26">
        <v>2.5</v>
      </c>
      <c r="K26">
        <v>2.7</v>
      </c>
      <c r="L26">
        <v>2.5</v>
      </c>
      <c r="M26">
        <v>2.4</v>
      </c>
      <c r="N26">
        <v>2.2999999999999998</v>
      </c>
      <c r="O26">
        <v>2.1</v>
      </c>
      <c r="P26">
        <v>2.2000000000000002</v>
      </c>
      <c r="Q26">
        <v>2.4</v>
      </c>
      <c r="R26">
        <v>2.2999999999999998</v>
      </c>
      <c r="S26">
        <v>2.2000000000000002</v>
      </c>
      <c r="T26">
        <v>2</v>
      </c>
      <c r="U26">
        <v>1.8</v>
      </c>
      <c r="V26">
        <v>1.9</v>
      </c>
      <c r="W26">
        <v>1.9</v>
      </c>
      <c r="X26">
        <v>1.7</v>
      </c>
      <c r="Y26">
        <v>1.5</v>
      </c>
      <c r="Z26">
        <v>1.5</v>
      </c>
      <c r="AA26">
        <v>1.5</v>
      </c>
      <c r="AB26">
        <v>1.4</v>
      </c>
      <c r="AC26">
        <v>1.4</v>
      </c>
      <c r="AD26">
        <v>1.5</v>
      </c>
    </row>
    <row r="27" spans="1:31">
      <c r="A27" t="s">
        <v>1891</v>
      </c>
      <c r="B27">
        <v>3.1</v>
      </c>
      <c r="C27">
        <v>2.9</v>
      </c>
      <c r="D27">
        <v>2.8</v>
      </c>
      <c r="E27">
        <v>2.7</v>
      </c>
      <c r="F27">
        <v>2.6</v>
      </c>
      <c r="G27">
        <v>2.7</v>
      </c>
      <c r="H27">
        <v>2.6</v>
      </c>
      <c r="I27">
        <v>2.7</v>
      </c>
      <c r="J27">
        <v>2.5</v>
      </c>
      <c r="K27">
        <v>2.7</v>
      </c>
      <c r="L27">
        <v>2.5</v>
      </c>
      <c r="M27">
        <v>2.4</v>
      </c>
      <c r="N27">
        <v>2.2999999999999998</v>
      </c>
      <c r="O27">
        <v>2.1</v>
      </c>
      <c r="P27">
        <v>2.2000000000000002</v>
      </c>
      <c r="Q27">
        <v>2.4</v>
      </c>
      <c r="R27">
        <v>2.2999999999999998</v>
      </c>
      <c r="S27">
        <v>2.2000000000000002</v>
      </c>
      <c r="T27">
        <v>2</v>
      </c>
      <c r="U27">
        <v>1.8</v>
      </c>
      <c r="V27">
        <v>1.9</v>
      </c>
      <c r="W27">
        <v>1.9</v>
      </c>
      <c r="X27">
        <v>1.7</v>
      </c>
      <c r="Y27">
        <v>1.5</v>
      </c>
      <c r="Z27">
        <v>1.5</v>
      </c>
      <c r="AA27">
        <v>1.5</v>
      </c>
      <c r="AB27">
        <v>1.4</v>
      </c>
      <c r="AC27">
        <v>1.4</v>
      </c>
      <c r="AD27">
        <v>1.5</v>
      </c>
      <c r="AE27" s="20" t="s">
        <v>1968</v>
      </c>
    </row>
    <row r="28" spans="1:31">
      <c r="A28" s="1" t="s">
        <v>1894</v>
      </c>
      <c r="B28">
        <v>22.6</v>
      </c>
      <c r="C28">
        <v>77</v>
      </c>
      <c r="D28">
        <v>80.3</v>
      </c>
      <c r="E28">
        <v>67.7</v>
      </c>
      <c r="F28">
        <v>66.3</v>
      </c>
      <c r="G28">
        <v>68.400000000000006</v>
      </c>
      <c r="H28">
        <v>63.9</v>
      </c>
      <c r="I28">
        <v>53.4</v>
      </c>
      <c r="J28">
        <v>50.6</v>
      </c>
      <c r="K28">
        <v>50</v>
      </c>
      <c r="L28">
        <v>66.599999999999994</v>
      </c>
      <c r="M28">
        <v>44</v>
      </c>
      <c r="N28">
        <v>50.8</v>
      </c>
      <c r="O28">
        <v>42.9</v>
      </c>
      <c r="P28">
        <v>55.5</v>
      </c>
      <c r="Q28">
        <v>62.9</v>
      </c>
      <c r="R28">
        <v>68</v>
      </c>
      <c r="S28">
        <v>74.599999999999994</v>
      </c>
      <c r="T28">
        <v>69.5</v>
      </c>
      <c r="U28">
        <v>59.4</v>
      </c>
      <c r="V28">
        <v>67</v>
      </c>
      <c r="W28">
        <v>58.3</v>
      </c>
      <c r="X28">
        <v>50.4</v>
      </c>
      <c r="Y28">
        <v>43.6</v>
      </c>
      <c r="Z28">
        <v>5.8</v>
      </c>
      <c r="AA28">
        <v>4.2</v>
      </c>
      <c r="AB28">
        <v>12.9</v>
      </c>
      <c r="AC28">
        <v>16.5</v>
      </c>
      <c r="AD28">
        <v>13.9</v>
      </c>
    </row>
    <row r="29" spans="1:31">
      <c r="A29" t="s">
        <v>1895</v>
      </c>
      <c r="B29">
        <v>22.6</v>
      </c>
      <c r="C29">
        <v>16.899999999999999</v>
      </c>
      <c r="D29">
        <v>30</v>
      </c>
      <c r="E29">
        <v>27.6</v>
      </c>
      <c r="F29">
        <v>26.9</v>
      </c>
      <c r="G29">
        <v>29.1</v>
      </c>
      <c r="H29">
        <v>23.6</v>
      </c>
      <c r="I29">
        <v>10.3</v>
      </c>
      <c r="J29">
        <v>5.9</v>
      </c>
      <c r="K29">
        <v>13.2</v>
      </c>
      <c r="L29">
        <v>33.299999999999997</v>
      </c>
      <c r="M29">
        <v>12</v>
      </c>
      <c r="N29">
        <v>17.100000000000001</v>
      </c>
      <c r="O29">
        <v>7.4</v>
      </c>
      <c r="P29">
        <v>14</v>
      </c>
      <c r="Q29">
        <v>19.3</v>
      </c>
      <c r="R29">
        <v>23</v>
      </c>
      <c r="S29">
        <v>29</v>
      </c>
      <c r="T29">
        <v>20.399999999999999</v>
      </c>
      <c r="U29">
        <v>13.9</v>
      </c>
      <c r="V29">
        <v>20.399999999999999</v>
      </c>
      <c r="W29">
        <v>19.399999999999999</v>
      </c>
      <c r="X29">
        <v>15.8</v>
      </c>
      <c r="Y29">
        <v>15.1</v>
      </c>
      <c r="Z29">
        <v>5.8</v>
      </c>
      <c r="AA29">
        <v>4.2</v>
      </c>
      <c r="AB29">
        <v>12.9</v>
      </c>
      <c r="AC29">
        <v>16.5</v>
      </c>
      <c r="AD29">
        <v>13.9</v>
      </c>
      <c r="AE29" s="20" t="s">
        <v>1971</v>
      </c>
    </row>
    <row r="30" spans="1:31">
      <c r="A30" t="s">
        <v>1887</v>
      </c>
      <c r="B30">
        <v>53.7</v>
      </c>
      <c r="C30">
        <v>60.2</v>
      </c>
      <c r="D30">
        <v>50.3</v>
      </c>
      <c r="E30">
        <v>40.1</v>
      </c>
      <c r="F30">
        <v>39.4</v>
      </c>
      <c r="G30">
        <v>39.299999999999997</v>
      </c>
      <c r="H30">
        <v>40.299999999999997</v>
      </c>
      <c r="I30">
        <v>43.2</v>
      </c>
      <c r="J30">
        <v>44.7</v>
      </c>
      <c r="K30">
        <v>36.799999999999997</v>
      </c>
      <c r="L30">
        <v>33.299999999999997</v>
      </c>
      <c r="M30">
        <v>32</v>
      </c>
      <c r="N30">
        <v>33.700000000000003</v>
      </c>
      <c r="O30">
        <v>35.4</v>
      </c>
      <c r="P30">
        <v>41.5</v>
      </c>
      <c r="Q30">
        <v>43.6</v>
      </c>
      <c r="R30">
        <v>45</v>
      </c>
      <c r="S30">
        <v>45.6</v>
      </c>
      <c r="T30">
        <v>49.2</v>
      </c>
      <c r="U30">
        <v>45.4</v>
      </c>
      <c r="V30">
        <v>46.5</v>
      </c>
      <c r="W30">
        <v>38.9</v>
      </c>
      <c r="X30">
        <v>34.5</v>
      </c>
      <c r="Y30">
        <v>28.5</v>
      </c>
      <c r="Z30">
        <v>27.7</v>
      </c>
      <c r="AA30">
        <v>30.6</v>
      </c>
      <c r="AB30">
        <v>33.799999999999997</v>
      </c>
      <c r="AC30">
        <v>33.4</v>
      </c>
      <c r="AD30">
        <v>31.4</v>
      </c>
      <c r="AE30" s="20" t="s">
        <v>1964</v>
      </c>
    </row>
    <row r="31" spans="1:31">
      <c r="A31" s="1" t="s">
        <v>1896</v>
      </c>
      <c r="B31">
        <v>36</v>
      </c>
      <c r="C31">
        <v>32.9</v>
      </c>
      <c r="D31">
        <v>32.200000000000003</v>
      </c>
      <c r="E31">
        <v>34.200000000000003</v>
      </c>
      <c r="F31">
        <v>37.6</v>
      </c>
      <c r="G31">
        <v>38.4</v>
      </c>
      <c r="H31">
        <v>39.1</v>
      </c>
      <c r="I31">
        <v>41.4</v>
      </c>
      <c r="J31">
        <v>35.299999999999997</v>
      </c>
      <c r="K31">
        <v>35.799999999999997</v>
      </c>
      <c r="L31">
        <v>35.700000000000003</v>
      </c>
      <c r="M31">
        <v>34.9</v>
      </c>
      <c r="N31">
        <v>37.1</v>
      </c>
      <c r="O31">
        <v>33.299999999999997</v>
      </c>
      <c r="P31">
        <v>31.9</v>
      </c>
      <c r="Q31">
        <v>33.1</v>
      </c>
      <c r="R31">
        <v>33.1</v>
      </c>
      <c r="S31">
        <v>35.200000000000003</v>
      </c>
      <c r="T31">
        <v>36.700000000000003</v>
      </c>
      <c r="U31">
        <v>37.9</v>
      </c>
      <c r="V31">
        <v>38.200000000000003</v>
      </c>
      <c r="W31">
        <v>38.9</v>
      </c>
      <c r="X31">
        <v>41.4</v>
      </c>
      <c r="Y31">
        <v>47</v>
      </c>
      <c r="Z31">
        <v>40.200000000000003</v>
      </c>
      <c r="AA31">
        <v>39.4</v>
      </c>
      <c r="AB31">
        <v>40.1</v>
      </c>
      <c r="AC31">
        <v>42.3</v>
      </c>
      <c r="AD31">
        <v>50.2</v>
      </c>
    </row>
    <row r="32" spans="1:31">
      <c r="A32" s="19" t="s">
        <v>1876</v>
      </c>
      <c r="B32" t="s">
        <v>1800</v>
      </c>
      <c r="C32" t="s">
        <v>1800</v>
      </c>
      <c r="D32" t="s">
        <v>1800</v>
      </c>
      <c r="E32" t="s">
        <v>1800</v>
      </c>
      <c r="F32" t="s">
        <v>1800</v>
      </c>
      <c r="G32" t="s">
        <v>1800</v>
      </c>
      <c r="H32" t="s">
        <v>1800</v>
      </c>
      <c r="I32" t="s">
        <v>1800</v>
      </c>
      <c r="J32" t="s">
        <v>1800</v>
      </c>
      <c r="K32" t="s">
        <v>1800</v>
      </c>
      <c r="L32" t="s">
        <v>1800</v>
      </c>
      <c r="M32" t="s">
        <v>1800</v>
      </c>
      <c r="N32" t="s">
        <v>1800</v>
      </c>
      <c r="O32" t="s">
        <v>1800</v>
      </c>
      <c r="P32" t="s">
        <v>1800</v>
      </c>
      <c r="Q32" t="s">
        <v>1800</v>
      </c>
      <c r="R32" t="s">
        <v>1800</v>
      </c>
      <c r="S32" t="s">
        <v>1800</v>
      </c>
      <c r="T32" t="s">
        <v>1800</v>
      </c>
      <c r="U32" t="s">
        <v>1800</v>
      </c>
      <c r="V32" t="s">
        <v>1800</v>
      </c>
      <c r="W32" t="s">
        <v>1800</v>
      </c>
      <c r="X32" t="s">
        <v>1800</v>
      </c>
      <c r="Y32" t="s">
        <v>1800</v>
      </c>
      <c r="Z32" t="s">
        <v>1800</v>
      </c>
      <c r="AA32" t="s">
        <v>1800</v>
      </c>
      <c r="AB32" t="s">
        <v>1800</v>
      </c>
      <c r="AC32" t="s">
        <v>1800</v>
      </c>
      <c r="AD32" t="s">
        <v>1800</v>
      </c>
    </row>
    <row r="33" spans="1:31">
      <c r="A33" s="19" t="s">
        <v>1877</v>
      </c>
      <c r="B33" t="s">
        <v>1800</v>
      </c>
      <c r="C33" t="s">
        <v>1800</v>
      </c>
      <c r="D33" t="s">
        <v>1800</v>
      </c>
      <c r="E33" t="s">
        <v>1800</v>
      </c>
      <c r="F33" t="s">
        <v>1800</v>
      </c>
      <c r="G33" t="s">
        <v>1800</v>
      </c>
      <c r="H33" t="s">
        <v>1800</v>
      </c>
      <c r="I33" t="s">
        <v>1800</v>
      </c>
      <c r="J33" t="s">
        <v>1800</v>
      </c>
      <c r="K33" t="s">
        <v>1800</v>
      </c>
      <c r="L33" t="s">
        <v>1800</v>
      </c>
      <c r="M33" t="s">
        <v>1800</v>
      </c>
      <c r="N33" t="s">
        <v>1800</v>
      </c>
      <c r="O33">
        <v>0.1</v>
      </c>
      <c r="P33" t="s">
        <v>1800</v>
      </c>
      <c r="Q33" t="s">
        <v>1800</v>
      </c>
      <c r="R33" t="s">
        <v>1800</v>
      </c>
      <c r="S33" t="s">
        <v>1800</v>
      </c>
      <c r="T33" t="s">
        <v>1800</v>
      </c>
      <c r="U33" t="s">
        <v>1800</v>
      </c>
      <c r="V33" t="s">
        <v>1800</v>
      </c>
      <c r="W33" t="s">
        <v>1800</v>
      </c>
      <c r="X33" t="s">
        <v>1800</v>
      </c>
      <c r="Y33" t="s">
        <v>1800</v>
      </c>
      <c r="Z33" t="s">
        <v>1800</v>
      </c>
      <c r="AA33" t="s">
        <v>1800</v>
      </c>
      <c r="AB33" t="s">
        <v>1800</v>
      </c>
      <c r="AC33" t="s">
        <v>1800</v>
      </c>
      <c r="AD33" t="s">
        <v>1800</v>
      </c>
    </row>
    <row r="34" spans="1:31">
      <c r="A34" t="s">
        <v>1897</v>
      </c>
      <c r="B34" t="s">
        <v>1800</v>
      </c>
      <c r="C34" t="s">
        <v>1800</v>
      </c>
      <c r="D34" t="s">
        <v>1800</v>
      </c>
      <c r="E34" t="s">
        <v>1800</v>
      </c>
      <c r="F34" t="s">
        <v>1800</v>
      </c>
      <c r="G34" t="s">
        <v>1800</v>
      </c>
      <c r="H34" t="s">
        <v>1800</v>
      </c>
      <c r="I34" t="s">
        <v>1800</v>
      </c>
      <c r="J34" t="s">
        <v>1800</v>
      </c>
      <c r="K34" t="s">
        <v>1800</v>
      </c>
      <c r="L34" t="s">
        <v>1800</v>
      </c>
      <c r="M34" t="s">
        <v>1800</v>
      </c>
      <c r="N34" t="s">
        <v>1800</v>
      </c>
      <c r="O34" t="s">
        <v>1800</v>
      </c>
      <c r="P34" t="s">
        <v>1800</v>
      </c>
      <c r="Q34" t="s">
        <v>1800</v>
      </c>
      <c r="R34" t="s">
        <v>1800</v>
      </c>
      <c r="S34" t="s">
        <v>1800</v>
      </c>
      <c r="T34" t="s">
        <v>1800</v>
      </c>
      <c r="U34" t="s">
        <v>1800</v>
      </c>
      <c r="V34" t="s">
        <v>1800</v>
      </c>
      <c r="W34" t="s">
        <v>1800</v>
      </c>
      <c r="X34" t="s">
        <v>1800</v>
      </c>
      <c r="Y34" t="s">
        <v>1800</v>
      </c>
      <c r="Z34" t="s">
        <v>1800</v>
      </c>
      <c r="AA34" t="s">
        <v>1800</v>
      </c>
      <c r="AB34" t="s">
        <v>1800</v>
      </c>
      <c r="AC34" t="s">
        <v>1800</v>
      </c>
      <c r="AD34" t="s">
        <v>1800</v>
      </c>
      <c r="AE34" s="20" t="s">
        <v>1971</v>
      </c>
    </row>
    <row r="35" spans="1:31">
      <c r="A35" t="s">
        <v>1879</v>
      </c>
      <c r="B35" t="s">
        <v>1800</v>
      </c>
      <c r="C35" t="s">
        <v>1800</v>
      </c>
      <c r="D35" t="s">
        <v>1800</v>
      </c>
      <c r="E35" t="s">
        <v>1800</v>
      </c>
      <c r="F35" t="s">
        <v>1800</v>
      </c>
      <c r="G35" t="s">
        <v>1800</v>
      </c>
      <c r="H35" t="s">
        <v>1800</v>
      </c>
      <c r="I35" t="s">
        <v>1800</v>
      </c>
      <c r="J35" t="s">
        <v>1800</v>
      </c>
      <c r="K35">
        <v>0.1</v>
      </c>
      <c r="L35">
        <v>0.2</v>
      </c>
      <c r="M35">
        <v>0.3</v>
      </c>
      <c r="N35">
        <v>0.3</v>
      </c>
      <c r="O35">
        <v>0.4</v>
      </c>
      <c r="P35">
        <v>0.6</v>
      </c>
      <c r="Q35">
        <v>0.6</v>
      </c>
      <c r="R35">
        <v>0.7</v>
      </c>
      <c r="S35">
        <v>0.7</v>
      </c>
      <c r="T35">
        <v>0.8</v>
      </c>
      <c r="U35">
        <v>0.8</v>
      </c>
      <c r="V35">
        <v>0.8</v>
      </c>
      <c r="W35">
        <v>0.8</v>
      </c>
      <c r="X35">
        <v>0.8</v>
      </c>
      <c r="Y35">
        <v>0.8</v>
      </c>
      <c r="Z35">
        <v>0.8</v>
      </c>
      <c r="AA35">
        <v>0.9</v>
      </c>
      <c r="AB35">
        <v>0.8</v>
      </c>
      <c r="AC35">
        <v>0.9</v>
      </c>
      <c r="AD35">
        <v>0.9</v>
      </c>
      <c r="AE35" s="20" t="s">
        <v>1879</v>
      </c>
    </row>
    <row r="36" spans="1:31">
      <c r="A36" t="s">
        <v>1898</v>
      </c>
      <c r="B36">
        <v>36</v>
      </c>
      <c r="C36">
        <v>32.9</v>
      </c>
      <c r="D36">
        <v>32.200000000000003</v>
      </c>
      <c r="E36">
        <v>34.200000000000003</v>
      </c>
      <c r="F36">
        <v>37.6</v>
      </c>
      <c r="G36">
        <v>38.4</v>
      </c>
      <c r="H36">
        <v>39.1</v>
      </c>
      <c r="I36">
        <v>41.4</v>
      </c>
      <c r="J36">
        <v>35.200000000000003</v>
      </c>
      <c r="K36">
        <v>35.700000000000003</v>
      </c>
      <c r="L36">
        <v>35.5</v>
      </c>
      <c r="M36">
        <v>34.6</v>
      </c>
      <c r="N36">
        <v>36.700000000000003</v>
      </c>
      <c r="O36">
        <v>32.799999999999997</v>
      </c>
      <c r="P36">
        <v>31.3</v>
      </c>
      <c r="Q36">
        <v>32.4</v>
      </c>
      <c r="R36">
        <v>32.4</v>
      </c>
      <c r="S36">
        <v>34.4</v>
      </c>
      <c r="T36">
        <v>35.9</v>
      </c>
      <c r="U36">
        <v>37.1</v>
      </c>
      <c r="V36">
        <v>37.299999999999997</v>
      </c>
      <c r="W36">
        <v>38.1</v>
      </c>
      <c r="X36">
        <v>40.6</v>
      </c>
      <c r="Y36">
        <v>46.2</v>
      </c>
      <c r="Z36">
        <v>39.4</v>
      </c>
      <c r="AA36">
        <v>38.5</v>
      </c>
      <c r="AB36">
        <v>39.200000000000003</v>
      </c>
      <c r="AC36">
        <v>41.3</v>
      </c>
      <c r="AD36">
        <v>49.2</v>
      </c>
      <c r="AE36" s="20" t="s">
        <v>1970</v>
      </c>
    </row>
    <row r="37" spans="1:31">
      <c r="A37" s="1" t="s">
        <v>1899</v>
      </c>
      <c r="B37">
        <v>1.4</v>
      </c>
      <c r="C37">
        <v>1.3</v>
      </c>
      <c r="D37">
        <v>1.2</v>
      </c>
      <c r="E37">
        <v>1.3</v>
      </c>
      <c r="F37">
        <v>2.1</v>
      </c>
      <c r="G37">
        <v>1.1000000000000001</v>
      </c>
      <c r="H37">
        <v>1</v>
      </c>
      <c r="I37">
        <v>0.9</v>
      </c>
      <c r="J37">
        <v>1.1000000000000001</v>
      </c>
      <c r="K37">
        <v>0.9</v>
      </c>
      <c r="L37">
        <v>0.7</v>
      </c>
      <c r="M37">
        <v>0.8</v>
      </c>
      <c r="N37">
        <v>0.9</v>
      </c>
      <c r="O37">
        <v>1.1000000000000001</v>
      </c>
      <c r="P37">
        <v>1.2</v>
      </c>
      <c r="Q37">
        <v>1.7</v>
      </c>
      <c r="R37">
        <v>1.7</v>
      </c>
      <c r="S37">
        <v>1.4</v>
      </c>
      <c r="T37">
        <v>2.5</v>
      </c>
      <c r="U37">
        <v>1.7</v>
      </c>
      <c r="V37">
        <v>0.5</v>
      </c>
      <c r="W37">
        <v>0.4</v>
      </c>
      <c r="X37">
        <v>0.4</v>
      </c>
      <c r="Y37">
        <v>0.4</v>
      </c>
      <c r="Z37">
        <v>0.4</v>
      </c>
      <c r="AA37">
        <v>0.4</v>
      </c>
      <c r="AB37">
        <v>0.4</v>
      </c>
      <c r="AC37">
        <v>0.4</v>
      </c>
      <c r="AD37">
        <v>0.5</v>
      </c>
    </row>
    <row r="38" spans="1:31">
      <c r="A38" s="19" t="s">
        <v>1876</v>
      </c>
      <c r="B38" t="s">
        <v>1800</v>
      </c>
      <c r="C38" t="s">
        <v>1800</v>
      </c>
      <c r="D38" t="s">
        <v>1800</v>
      </c>
      <c r="E38" t="s">
        <v>1800</v>
      </c>
      <c r="F38" t="s">
        <v>1800</v>
      </c>
      <c r="G38" t="s">
        <v>1800</v>
      </c>
      <c r="H38" t="s">
        <v>1800</v>
      </c>
      <c r="I38" t="s">
        <v>1800</v>
      </c>
      <c r="J38" t="s">
        <v>1800</v>
      </c>
      <c r="K38" t="s">
        <v>1800</v>
      </c>
      <c r="L38" t="s">
        <v>1800</v>
      </c>
      <c r="M38" t="s">
        <v>1800</v>
      </c>
      <c r="N38" t="s">
        <v>1800</v>
      </c>
      <c r="O38" t="s">
        <v>1800</v>
      </c>
      <c r="P38" t="s">
        <v>1800</v>
      </c>
      <c r="Q38" t="s">
        <v>1800</v>
      </c>
      <c r="R38" t="s">
        <v>1800</v>
      </c>
      <c r="S38" t="s">
        <v>1800</v>
      </c>
      <c r="T38" t="s">
        <v>1800</v>
      </c>
      <c r="U38" t="s">
        <v>1800</v>
      </c>
      <c r="V38" t="s">
        <v>1800</v>
      </c>
      <c r="W38" t="s">
        <v>1800</v>
      </c>
      <c r="X38" t="s">
        <v>1800</v>
      </c>
      <c r="Y38" t="s">
        <v>1800</v>
      </c>
      <c r="Z38" t="s">
        <v>1800</v>
      </c>
      <c r="AA38" t="s">
        <v>1800</v>
      </c>
      <c r="AB38" t="s">
        <v>1800</v>
      </c>
      <c r="AC38" t="s">
        <v>1800</v>
      </c>
      <c r="AD38" t="s">
        <v>1800</v>
      </c>
    </row>
    <row r="39" spans="1:31">
      <c r="A39" s="19" t="s">
        <v>1877</v>
      </c>
      <c r="B39">
        <v>0.2</v>
      </c>
      <c r="C39">
        <v>0.2</v>
      </c>
      <c r="D39">
        <v>0.2</v>
      </c>
      <c r="E39">
        <v>0.2</v>
      </c>
      <c r="F39">
        <v>0.3</v>
      </c>
      <c r="G39">
        <v>0.1</v>
      </c>
      <c r="H39">
        <v>0.1</v>
      </c>
      <c r="I39">
        <v>0.1</v>
      </c>
      <c r="J39">
        <v>0.1</v>
      </c>
      <c r="K39">
        <v>0.1</v>
      </c>
      <c r="L39">
        <v>0.1</v>
      </c>
      <c r="M39">
        <v>0.1</v>
      </c>
      <c r="N39">
        <v>0.1</v>
      </c>
      <c r="O39">
        <v>0.2</v>
      </c>
      <c r="P39">
        <v>0.2</v>
      </c>
      <c r="Q39">
        <v>0.3</v>
      </c>
      <c r="R39">
        <v>0.4</v>
      </c>
      <c r="S39">
        <v>0.3</v>
      </c>
      <c r="T39">
        <v>0.5</v>
      </c>
      <c r="U39">
        <v>0.4</v>
      </c>
      <c r="V39">
        <v>0.1</v>
      </c>
      <c r="W39">
        <v>0.1</v>
      </c>
      <c r="X39" t="s">
        <v>1800</v>
      </c>
      <c r="Y39" t="s">
        <v>1800</v>
      </c>
      <c r="Z39">
        <v>0.1</v>
      </c>
      <c r="AA39">
        <v>0.1</v>
      </c>
      <c r="AB39">
        <v>0.1</v>
      </c>
      <c r="AC39">
        <v>0.1</v>
      </c>
      <c r="AD39">
        <v>0.1</v>
      </c>
      <c r="AE39" s="20" t="s">
        <v>1961</v>
      </c>
    </row>
    <row r="40" spans="1:31">
      <c r="A40" t="s">
        <v>1883</v>
      </c>
      <c r="B40">
        <v>1.1000000000000001</v>
      </c>
      <c r="C40">
        <v>1</v>
      </c>
      <c r="D40">
        <v>1</v>
      </c>
      <c r="E40">
        <v>1</v>
      </c>
      <c r="F40">
        <v>1.7</v>
      </c>
      <c r="G40">
        <v>0.9</v>
      </c>
      <c r="H40">
        <v>0.8</v>
      </c>
      <c r="I40">
        <v>0.7</v>
      </c>
      <c r="J40">
        <v>0.9</v>
      </c>
      <c r="K40">
        <v>0.7</v>
      </c>
      <c r="L40">
        <v>0.6</v>
      </c>
      <c r="M40">
        <v>0.7</v>
      </c>
      <c r="N40">
        <v>0.7</v>
      </c>
      <c r="O40">
        <v>0.9</v>
      </c>
      <c r="P40">
        <v>0.8</v>
      </c>
      <c r="Q40">
        <v>1.3</v>
      </c>
      <c r="R40">
        <v>1</v>
      </c>
      <c r="S40">
        <v>0.8</v>
      </c>
      <c r="T40">
        <v>1.5</v>
      </c>
      <c r="U40">
        <v>1</v>
      </c>
      <c r="V40">
        <v>0.3</v>
      </c>
      <c r="W40">
        <v>0.3</v>
      </c>
      <c r="X40">
        <v>0.3</v>
      </c>
      <c r="Y40">
        <v>0.3</v>
      </c>
      <c r="Z40">
        <v>0.3</v>
      </c>
      <c r="AA40">
        <v>0.3</v>
      </c>
      <c r="AB40">
        <v>0.3</v>
      </c>
      <c r="AC40">
        <v>0.3</v>
      </c>
      <c r="AD40">
        <v>0.3</v>
      </c>
      <c r="AE40" s="20" t="s">
        <v>1962</v>
      </c>
    </row>
    <row r="41" spans="1:31">
      <c r="A41" t="s">
        <v>1879</v>
      </c>
      <c r="B41">
        <v>0.1</v>
      </c>
      <c r="C41">
        <v>0.1</v>
      </c>
      <c r="D41">
        <v>0.1</v>
      </c>
      <c r="E41">
        <v>0.1</v>
      </c>
      <c r="F41">
        <v>0.1</v>
      </c>
      <c r="G41">
        <v>0.1</v>
      </c>
      <c r="H41">
        <v>0.1</v>
      </c>
      <c r="I41">
        <v>0.1</v>
      </c>
      <c r="J41">
        <v>0.1</v>
      </c>
      <c r="K41">
        <v>0.1</v>
      </c>
      <c r="L41" t="s">
        <v>1800</v>
      </c>
      <c r="M41">
        <v>0.1</v>
      </c>
      <c r="N41">
        <v>0.1</v>
      </c>
      <c r="O41">
        <v>0.1</v>
      </c>
      <c r="P41">
        <v>0.1</v>
      </c>
      <c r="Q41">
        <v>0.1</v>
      </c>
      <c r="R41">
        <v>0.2</v>
      </c>
      <c r="S41">
        <v>0.2</v>
      </c>
      <c r="T41">
        <v>0.5</v>
      </c>
      <c r="U41">
        <v>0.3</v>
      </c>
      <c r="V41">
        <v>0.1</v>
      </c>
      <c r="W41">
        <v>0.1</v>
      </c>
      <c r="X41">
        <v>0.1</v>
      </c>
      <c r="Y41">
        <v>0.1</v>
      </c>
      <c r="Z41">
        <v>0.1</v>
      </c>
      <c r="AA41" t="s">
        <v>1800</v>
      </c>
      <c r="AB41">
        <v>0.1</v>
      </c>
      <c r="AC41">
        <v>0.1</v>
      </c>
      <c r="AD41">
        <v>0.1</v>
      </c>
      <c r="AE41" s="20" t="s">
        <v>1879</v>
      </c>
    </row>
    <row r="42" spans="1:31">
      <c r="A42" s="1" t="s">
        <v>1900</v>
      </c>
      <c r="B42">
        <v>3</v>
      </c>
      <c r="C42">
        <v>3</v>
      </c>
      <c r="D42">
        <v>3</v>
      </c>
      <c r="E42">
        <v>3</v>
      </c>
      <c r="F42">
        <v>3.1</v>
      </c>
      <c r="G42">
        <v>3.1</v>
      </c>
      <c r="H42">
        <v>3.1</v>
      </c>
      <c r="I42">
        <v>3.1</v>
      </c>
      <c r="J42">
        <v>3.2</v>
      </c>
      <c r="K42">
        <v>3.2</v>
      </c>
      <c r="L42">
        <v>3.4</v>
      </c>
      <c r="M42">
        <v>3.6</v>
      </c>
      <c r="N42">
        <v>3.5</v>
      </c>
      <c r="O42">
        <v>4.3</v>
      </c>
      <c r="P42">
        <v>4.5</v>
      </c>
      <c r="Q42">
        <v>4.7</v>
      </c>
      <c r="R42">
        <v>4.5</v>
      </c>
      <c r="S42">
        <v>5.0999999999999996</v>
      </c>
      <c r="T42">
        <v>4.7</v>
      </c>
      <c r="U42">
        <v>4.5</v>
      </c>
      <c r="V42">
        <v>4.5</v>
      </c>
      <c r="W42">
        <v>4.3</v>
      </c>
      <c r="X42">
        <v>4</v>
      </c>
      <c r="Y42">
        <v>4.3</v>
      </c>
      <c r="Z42">
        <v>4.4000000000000004</v>
      </c>
      <c r="AA42">
        <v>4.3</v>
      </c>
      <c r="AB42">
        <v>4.2</v>
      </c>
      <c r="AC42">
        <v>4.3</v>
      </c>
      <c r="AD42">
        <v>4.7</v>
      </c>
      <c r="AE42" s="20" t="s">
        <v>1970</v>
      </c>
    </row>
    <row r="43" spans="1:31">
      <c r="A43" t="s">
        <v>1876</v>
      </c>
      <c r="B43">
        <v>0</v>
      </c>
      <c r="C43">
        <v>0</v>
      </c>
      <c r="D43">
        <v>0</v>
      </c>
      <c r="E43">
        <v>0</v>
      </c>
      <c r="F43">
        <v>0</v>
      </c>
      <c r="G43">
        <v>0</v>
      </c>
      <c r="H43">
        <v>0</v>
      </c>
      <c r="I43">
        <v>0</v>
      </c>
      <c r="J43">
        <v>0</v>
      </c>
      <c r="K43">
        <v>0</v>
      </c>
      <c r="L43">
        <v>0</v>
      </c>
      <c r="M43">
        <v>0</v>
      </c>
      <c r="N43">
        <v>0</v>
      </c>
      <c r="O43">
        <v>0</v>
      </c>
      <c r="P43">
        <v>0</v>
      </c>
      <c r="Q43">
        <v>0</v>
      </c>
      <c r="R43">
        <v>0</v>
      </c>
      <c r="S43">
        <v>0</v>
      </c>
      <c r="T43">
        <v>0</v>
      </c>
      <c r="U43">
        <v>0</v>
      </c>
      <c r="V43" t="s">
        <v>1800</v>
      </c>
      <c r="W43" t="s">
        <v>1800</v>
      </c>
      <c r="X43">
        <v>0.1</v>
      </c>
      <c r="Y43">
        <v>0.2</v>
      </c>
      <c r="Z43">
        <v>0.4</v>
      </c>
      <c r="AA43">
        <v>0.5</v>
      </c>
      <c r="AB43">
        <v>0.6</v>
      </c>
      <c r="AC43">
        <v>0.8</v>
      </c>
      <c r="AD43">
        <v>1.2</v>
      </c>
      <c r="AE43" s="20" t="s">
        <v>1970</v>
      </c>
    </row>
    <row r="44" spans="1:31">
      <c r="A44" t="s">
        <v>1877</v>
      </c>
      <c r="B44">
        <v>0</v>
      </c>
      <c r="C44">
        <v>0</v>
      </c>
      <c r="D44">
        <v>0</v>
      </c>
      <c r="E44">
        <v>0</v>
      </c>
      <c r="F44">
        <v>0</v>
      </c>
      <c r="G44">
        <v>0</v>
      </c>
      <c r="H44">
        <v>0</v>
      </c>
      <c r="I44">
        <v>0</v>
      </c>
      <c r="J44">
        <v>0</v>
      </c>
      <c r="K44">
        <v>0</v>
      </c>
      <c r="L44">
        <v>0</v>
      </c>
      <c r="M44">
        <v>0</v>
      </c>
      <c r="N44">
        <v>0</v>
      </c>
      <c r="O44">
        <v>0</v>
      </c>
      <c r="P44">
        <v>0</v>
      </c>
      <c r="Q44">
        <v>0</v>
      </c>
      <c r="R44">
        <v>0</v>
      </c>
      <c r="S44">
        <v>0</v>
      </c>
      <c r="T44">
        <v>0</v>
      </c>
      <c r="U44">
        <v>0</v>
      </c>
      <c r="V44" t="s">
        <v>1800</v>
      </c>
      <c r="W44" t="s">
        <v>1800</v>
      </c>
      <c r="X44" t="s">
        <v>1800</v>
      </c>
      <c r="Y44" t="s">
        <v>1800</v>
      </c>
      <c r="Z44" t="s">
        <v>1800</v>
      </c>
      <c r="AA44" t="s">
        <v>1800</v>
      </c>
      <c r="AB44">
        <v>0.1</v>
      </c>
      <c r="AC44">
        <v>0.1</v>
      </c>
      <c r="AD44">
        <v>0.2</v>
      </c>
      <c r="AE44" s="20" t="s">
        <v>1970</v>
      </c>
    </row>
    <row r="45" spans="1:31">
      <c r="A45" t="s">
        <v>1879</v>
      </c>
      <c r="B45">
        <v>0</v>
      </c>
      <c r="C45">
        <v>0</v>
      </c>
      <c r="D45">
        <v>0</v>
      </c>
      <c r="E45">
        <v>0</v>
      </c>
      <c r="F45">
        <v>0</v>
      </c>
      <c r="G45">
        <v>0</v>
      </c>
      <c r="H45">
        <v>0</v>
      </c>
      <c r="I45">
        <v>0</v>
      </c>
      <c r="J45">
        <v>0</v>
      </c>
      <c r="K45">
        <v>0</v>
      </c>
      <c r="L45">
        <v>0</v>
      </c>
      <c r="M45">
        <v>0</v>
      </c>
      <c r="N45">
        <v>0</v>
      </c>
      <c r="O45">
        <v>0</v>
      </c>
      <c r="P45">
        <v>0</v>
      </c>
      <c r="Q45">
        <v>0</v>
      </c>
      <c r="R45">
        <v>0</v>
      </c>
      <c r="S45">
        <v>0</v>
      </c>
      <c r="T45">
        <v>0</v>
      </c>
      <c r="U45">
        <v>0</v>
      </c>
      <c r="V45" t="s">
        <v>1800</v>
      </c>
      <c r="W45" t="s">
        <v>1800</v>
      </c>
      <c r="X45" t="s">
        <v>1800</v>
      </c>
      <c r="Y45" t="s">
        <v>1800</v>
      </c>
      <c r="Z45" t="s">
        <v>1800</v>
      </c>
      <c r="AA45" t="s">
        <v>1800</v>
      </c>
      <c r="AB45" t="s">
        <v>1800</v>
      </c>
      <c r="AC45" t="s">
        <v>1800</v>
      </c>
      <c r="AD45" t="s">
        <v>1800</v>
      </c>
      <c r="AE45" s="20" t="s">
        <v>1970</v>
      </c>
    </row>
    <row r="46" spans="1:31">
      <c r="A46" t="s">
        <v>1884</v>
      </c>
      <c r="B46">
        <v>3</v>
      </c>
      <c r="C46">
        <v>3</v>
      </c>
      <c r="D46">
        <v>3</v>
      </c>
      <c r="E46">
        <v>3</v>
      </c>
      <c r="F46">
        <v>3.1</v>
      </c>
      <c r="G46">
        <v>3.1</v>
      </c>
      <c r="H46">
        <v>3.1</v>
      </c>
      <c r="I46">
        <v>3.1</v>
      </c>
      <c r="J46">
        <v>3.2</v>
      </c>
      <c r="K46">
        <v>3.2</v>
      </c>
      <c r="L46">
        <v>3.4</v>
      </c>
      <c r="M46">
        <v>3.6</v>
      </c>
      <c r="N46">
        <v>3.5</v>
      </c>
      <c r="O46">
        <v>4.3</v>
      </c>
      <c r="P46">
        <v>4.5</v>
      </c>
      <c r="Q46">
        <v>4.7</v>
      </c>
      <c r="R46">
        <v>4.5</v>
      </c>
      <c r="S46">
        <v>5.0999999999999996</v>
      </c>
      <c r="T46">
        <v>4.7</v>
      </c>
      <c r="U46">
        <v>4.5</v>
      </c>
      <c r="V46">
        <v>4.5</v>
      </c>
      <c r="W46">
        <v>4.3</v>
      </c>
      <c r="X46">
        <v>3.9</v>
      </c>
      <c r="Y46">
        <v>4</v>
      </c>
      <c r="Z46">
        <v>4</v>
      </c>
      <c r="AA46">
        <v>3.7</v>
      </c>
      <c r="AB46">
        <v>3.5</v>
      </c>
      <c r="AC46">
        <v>3.4</v>
      </c>
      <c r="AD46">
        <v>3.4</v>
      </c>
      <c r="AE46" s="20" t="s">
        <v>1970</v>
      </c>
    </row>
    <row r="47" spans="1:31">
      <c r="A47" t="s">
        <v>1901</v>
      </c>
      <c r="B47">
        <v>1472.1</v>
      </c>
      <c r="C47">
        <v>1425.5</v>
      </c>
      <c r="D47">
        <v>1480.7</v>
      </c>
      <c r="E47">
        <v>1511.7</v>
      </c>
      <c r="F47">
        <v>1556.9</v>
      </c>
      <c r="G47">
        <v>1583.5</v>
      </c>
      <c r="H47">
        <v>1630.2</v>
      </c>
      <c r="I47">
        <v>1646.4</v>
      </c>
      <c r="J47">
        <v>1681.8</v>
      </c>
      <c r="K47">
        <v>1749.2</v>
      </c>
      <c r="L47">
        <v>1782.8</v>
      </c>
      <c r="M47">
        <v>1762.1</v>
      </c>
      <c r="N47">
        <v>1803.3</v>
      </c>
      <c r="O47">
        <v>1796.8</v>
      </c>
      <c r="P47">
        <v>1841.7</v>
      </c>
      <c r="Q47">
        <v>1860.8</v>
      </c>
      <c r="R47">
        <v>1857.3</v>
      </c>
      <c r="S47">
        <v>1859.9</v>
      </c>
      <c r="T47">
        <v>1764.9</v>
      </c>
      <c r="U47">
        <v>1689.5</v>
      </c>
      <c r="V47">
        <v>1700</v>
      </c>
      <c r="W47">
        <v>1674.9</v>
      </c>
      <c r="X47">
        <v>1665.1</v>
      </c>
      <c r="Y47">
        <v>1678.4</v>
      </c>
      <c r="Z47">
        <v>1718.2</v>
      </c>
      <c r="AA47">
        <v>1729.5</v>
      </c>
      <c r="AB47">
        <v>1769.5</v>
      </c>
      <c r="AC47">
        <v>1791.6</v>
      </c>
      <c r="AD47">
        <v>1825.4</v>
      </c>
      <c r="AE47" s="20" t="s">
        <v>1970</v>
      </c>
    </row>
    <row r="48" spans="1:31">
      <c r="A48" t="s">
        <v>1902</v>
      </c>
      <c r="B48">
        <v>1575.6</v>
      </c>
      <c r="C48">
        <v>1543</v>
      </c>
      <c r="D48">
        <v>1588.6</v>
      </c>
      <c r="E48">
        <v>1609.6</v>
      </c>
      <c r="F48">
        <v>1653.6</v>
      </c>
      <c r="G48">
        <v>1682</v>
      </c>
      <c r="H48">
        <v>1730</v>
      </c>
      <c r="I48">
        <v>1753.4</v>
      </c>
      <c r="J48">
        <v>1792.3</v>
      </c>
      <c r="K48">
        <v>1852</v>
      </c>
      <c r="L48">
        <v>1884.6</v>
      </c>
      <c r="M48">
        <v>1855.8</v>
      </c>
      <c r="N48">
        <v>1897.8</v>
      </c>
      <c r="O48">
        <v>1895.1</v>
      </c>
      <c r="P48">
        <v>1950.1</v>
      </c>
      <c r="Q48">
        <v>1974</v>
      </c>
      <c r="R48">
        <v>1971.4</v>
      </c>
      <c r="S48">
        <v>1975.3</v>
      </c>
      <c r="T48">
        <v>1879.3</v>
      </c>
      <c r="U48">
        <v>1796</v>
      </c>
      <c r="V48">
        <v>1817</v>
      </c>
      <c r="W48">
        <v>1786.5</v>
      </c>
      <c r="X48">
        <v>1770.9</v>
      </c>
      <c r="Y48">
        <v>1778.1</v>
      </c>
      <c r="Z48">
        <v>1821.6</v>
      </c>
      <c r="AA48">
        <v>1840.4</v>
      </c>
      <c r="AB48">
        <v>1886.1</v>
      </c>
      <c r="AC48">
        <v>1911.7</v>
      </c>
      <c r="AD48">
        <v>1947.5</v>
      </c>
      <c r="AE48" s="20" t="s">
        <v>1970</v>
      </c>
    </row>
    <row r="49" spans="1:31">
      <c r="A49" t="s">
        <v>1903</v>
      </c>
      <c r="B49">
        <v>4.0999999999999996</v>
      </c>
      <c r="C49">
        <v>4.7</v>
      </c>
      <c r="D49">
        <v>5.4</v>
      </c>
      <c r="E49">
        <v>6.3</v>
      </c>
      <c r="F49">
        <v>7</v>
      </c>
      <c r="G49">
        <v>7.5</v>
      </c>
      <c r="H49">
        <v>5.4</v>
      </c>
      <c r="I49">
        <v>6.8</v>
      </c>
      <c r="J49">
        <v>7.6</v>
      </c>
      <c r="K49">
        <v>8</v>
      </c>
      <c r="L49">
        <v>9</v>
      </c>
      <c r="M49">
        <v>9.5</v>
      </c>
      <c r="N49">
        <v>11.2</v>
      </c>
      <c r="O49">
        <v>15.3</v>
      </c>
      <c r="P49">
        <v>19.100000000000001</v>
      </c>
      <c r="Q49">
        <v>21.6</v>
      </c>
      <c r="R49">
        <v>28.7</v>
      </c>
      <c r="S49">
        <v>36.1</v>
      </c>
      <c r="T49">
        <v>51.1</v>
      </c>
      <c r="U49">
        <v>58.5</v>
      </c>
      <c r="V49">
        <v>68.7</v>
      </c>
      <c r="W49">
        <v>69.5</v>
      </c>
      <c r="X49">
        <v>69.599999999999994</v>
      </c>
      <c r="Y49">
        <v>70.5</v>
      </c>
      <c r="Z49">
        <v>74</v>
      </c>
      <c r="AA49">
        <v>74.2</v>
      </c>
      <c r="AB49">
        <v>76.900000000000006</v>
      </c>
      <c r="AC49">
        <v>77.7</v>
      </c>
      <c r="AD49">
        <v>78.599999999999994</v>
      </c>
      <c r="AE49" s="20" t="s">
        <v>1970</v>
      </c>
    </row>
    <row r="50" spans="1:31">
      <c r="A50" t="s">
        <v>1904</v>
      </c>
      <c r="B50" t="s">
        <v>1800</v>
      </c>
      <c r="C50">
        <v>0</v>
      </c>
      <c r="D50">
        <v>0</v>
      </c>
      <c r="E50">
        <v>0</v>
      </c>
      <c r="F50">
        <v>0</v>
      </c>
      <c r="G50">
        <v>0</v>
      </c>
      <c r="H50">
        <v>0</v>
      </c>
      <c r="I50">
        <v>0</v>
      </c>
      <c r="J50">
        <v>0</v>
      </c>
      <c r="K50">
        <v>0</v>
      </c>
      <c r="L50">
        <v>0</v>
      </c>
      <c r="M50">
        <v>0.1</v>
      </c>
      <c r="N50">
        <v>0.2</v>
      </c>
      <c r="O50">
        <v>0.1</v>
      </c>
      <c r="P50">
        <v>0.3</v>
      </c>
      <c r="Q50">
        <v>0.9</v>
      </c>
      <c r="R50">
        <v>2.5</v>
      </c>
      <c r="S50">
        <v>3.3</v>
      </c>
      <c r="T50">
        <v>2.9</v>
      </c>
      <c r="U50">
        <v>3</v>
      </c>
      <c r="V50">
        <v>2.5</v>
      </c>
      <c r="W50">
        <v>8.3000000000000007</v>
      </c>
      <c r="X50">
        <v>8.5</v>
      </c>
      <c r="Y50">
        <v>13.5</v>
      </c>
      <c r="Z50">
        <v>13.3</v>
      </c>
      <c r="AA50">
        <v>14.1</v>
      </c>
      <c r="AB50">
        <v>19.600000000000001</v>
      </c>
      <c r="AC50">
        <v>18.7</v>
      </c>
      <c r="AD50">
        <v>17.899999999999999</v>
      </c>
      <c r="AE50" s="20" t="s">
        <v>1970</v>
      </c>
    </row>
    <row r="52" spans="1:31">
      <c r="A52" t="s">
        <v>1905</v>
      </c>
    </row>
    <row r="53" spans="1:31">
      <c r="A53" t="s">
        <v>1812</v>
      </c>
    </row>
    <row r="54" spans="1:31">
      <c r="A54" t="s">
        <v>1906</v>
      </c>
    </row>
    <row r="55" spans="1:31">
      <c r="A55" t="s">
        <v>1907</v>
      </c>
    </row>
    <row r="56" spans="1:31">
      <c r="A56" t="s">
        <v>1908</v>
      </c>
    </row>
    <row r="57" spans="1:31">
      <c r="A57" t="s">
        <v>1909</v>
      </c>
    </row>
    <row r="58" spans="1:31">
      <c r="A58" t="s">
        <v>1910</v>
      </c>
    </row>
    <row r="59" spans="1:31">
      <c r="A59" t="s">
        <v>1911</v>
      </c>
    </row>
    <row r="60" spans="1:31">
      <c r="A60" t="s">
        <v>1912</v>
      </c>
    </row>
    <row r="61" spans="1:31">
      <c r="A61" t="s">
        <v>1913</v>
      </c>
    </row>
    <row r="62" spans="1:31">
      <c r="A62" t="s">
        <v>1914</v>
      </c>
    </row>
    <row r="63" spans="1:31">
      <c r="A63" t="s">
        <v>1915</v>
      </c>
    </row>
    <row r="64" spans="1:31">
      <c r="A64" t="s">
        <v>1916</v>
      </c>
    </row>
    <row r="65" spans="1:1">
      <c r="A65" t="s">
        <v>1917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08973-BD65-4FE7-AF4B-682E9C44C731}">
  <sheetPr codeName="Sheet15">
    <tabColor theme="7" tint="-0.249977111117893"/>
  </sheetPr>
  <dimension ref="A1:AD30"/>
  <sheetViews>
    <sheetView workbookViewId="0"/>
  </sheetViews>
  <sheetFormatPr defaultRowHeight="15"/>
  <sheetData>
    <row r="1" spans="1:30">
      <c r="A1" t="s">
        <v>1918</v>
      </c>
    </row>
    <row r="3" spans="1:30">
      <c r="A3" t="s">
        <v>1919</v>
      </c>
      <c r="B3">
        <v>1990</v>
      </c>
      <c r="C3">
        <v>1991</v>
      </c>
      <c r="D3">
        <v>1992</v>
      </c>
      <c r="E3">
        <v>1993</v>
      </c>
      <c r="F3">
        <v>1994</v>
      </c>
      <c r="G3">
        <v>1995</v>
      </c>
      <c r="H3">
        <v>1996</v>
      </c>
      <c r="I3">
        <v>1997</v>
      </c>
      <c r="J3">
        <v>1998</v>
      </c>
      <c r="K3">
        <v>1999</v>
      </c>
      <c r="L3">
        <v>2000</v>
      </c>
      <c r="M3">
        <v>2001</v>
      </c>
      <c r="N3">
        <v>2002</v>
      </c>
      <c r="O3">
        <v>2003</v>
      </c>
      <c r="P3">
        <v>2004</v>
      </c>
      <c r="Q3">
        <v>2005</v>
      </c>
      <c r="R3">
        <v>2006</v>
      </c>
      <c r="S3">
        <v>2007</v>
      </c>
      <c r="T3">
        <v>2008</v>
      </c>
      <c r="U3">
        <v>2009</v>
      </c>
      <c r="V3">
        <v>2010</v>
      </c>
      <c r="W3">
        <v>2011</v>
      </c>
      <c r="X3">
        <v>2012</v>
      </c>
      <c r="Y3">
        <v>2013</v>
      </c>
      <c r="Z3">
        <v>2014</v>
      </c>
      <c r="AA3">
        <v>2015</v>
      </c>
      <c r="AB3">
        <v>2016</v>
      </c>
      <c r="AC3">
        <v>2017</v>
      </c>
      <c r="AD3">
        <v>2018</v>
      </c>
    </row>
    <row r="4" spans="1:30">
      <c r="A4" t="s">
        <v>1920</v>
      </c>
      <c r="B4">
        <v>5.2</v>
      </c>
      <c r="C4">
        <v>5.0999999999999996</v>
      </c>
      <c r="D4">
        <v>5</v>
      </c>
      <c r="E4">
        <v>5</v>
      </c>
      <c r="F4">
        <v>4.9000000000000004</v>
      </c>
      <c r="G4">
        <v>4.7</v>
      </c>
      <c r="H4">
        <v>4.5999999999999996</v>
      </c>
      <c r="I4">
        <v>4.4000000000000004</v>
      </c>
      <c r="J4">
        <v>4.2</v>
      </c>
      <c r="K4">
        <v>3.6</v>
      </c>
      <c r="L4">
        <v>3.4</v>
      </c>
      <c r="M4">
        <v>3.1</v>
      </c>
      <c r="N4">
        <v>2.8</v>
      </c>
      <c r="O4">
        <v>2.6</v>
      </c>
      <c r="P4">
        <v>2.4</v>
      </c>
      <c r="Q4">
        <v>2.2000000000000002</v>
      </c>
      <c r="R4">
        <v>2</v>
      </c>
      <c r="S4">
        <v>1.8</v>
      </c>
      <c r="T4">
        <v>1.7</v>
      </c>
      <c r="U4">
        <v>1.6</v>
      </c>
      <c r="V4">
        <v>1.5</v>
      </c>
      <c r="W4">
        <v>1.4</v>
      </c>
      <c r="X4">
        <v>1.3</v>
      </c>
      <c r="Y4">
        <v>1.2</v>
      </c>
      <c r="Z4">
        <v>1.1000000000000001</v>
      </c>
      <c r="AA4">
        <v>1</v>
      </c>
      <c r="AB4">
        <v>0.9</v>
      </c>
      <c r="AC4">
        <v>0.8</v>
      </c>
      <c r="AD4">
        <v>0.7</v>
      </c>
    </row>
    <row r="5" spans="1:30">
      <c r="A5" t="s">
        <v>1876</v>
      </c>
      <c r="B5">
        <v>3.2</v>
      </c>
      <c r="C5">
        <v>2.9</v>
      </c>
      <c r="D5">
        <v>2.8</v>
      </c>
      <c r="E5">
        <v>2.7</v>
      </c>
      <c r="F5">
        <v>2.7</v>
      </c>
      <c r="G5">
        <v>2.7</v>
      </c>
      <c r="H5">
        <v>2.6</v>
      </c>
      <c r="I5">
        <v>2.5</v>
      </c>
      <c r="J5">
        <v>2.4</v>
      </c>
      <c r="K5">
        <v>2.2000000000000002</v>
      </c>
      <c r="L5">
        <v>2</v>
      </c>
      <c r="M5">
        <v>1.8</v>
      </c>
      <c r="N5">
        <v>1.7</v>
      </c>
      <c r="O5">
        <v>1.5</v>
      </c>
      <c r="P5">
        <v>1.4</v>
      </c>
      <c r="Q5">
        <v>1.3</v>
      </c>
      <c r="R5">
        <v>1.1000000000000001</v>
      </c>
      <c r="S5">
        <v>1.3</v>
      </c>
      <c r="T5">
        <v>1.2</v>
      </c>
      <c r="U5">
        <v>1.1000000000000001</v>
      </c>
      <c r="V5">
        <v>1</v>
      </c>
      <c r="W5">
        <v>1</v>
      </c>
      <c r="X5">
        <v>0.9</v>
      </c>
      <c r="Y5">
        <v>0.8</v>
      </c>
      <c r="Z5">
        <v>0.7</v>
      </c>
      <c r="AA5">
        <v>0.6</v>
      </c>
      <c r="AB5">
        <v>0.6</v>
      </c>
      <c r="AC5">
        <v>0.5</v>
      </c>
      <c r="AD5">
        <v>0.5</v>
      </c>
    </row>
    <row r="6" spans="1:30">
      <c r="A6" t="s">
        <v>1877</v>
      </c>
      <c r="B6">
        <v>1.7</v>
      </c>
      <c r="C6">
        <v>1.9</v>
      </c>
      <c r="D6">
        <v>1.9</v>
      </c>
      <c r="E6">
        <v>2</v>
      </c>
      <c r="F6">
        <v>1.9</v>
      </c>
      <c r="G6">
        <v>1.8</v>
      </c>
      <c r="H6">
        <v>1.8</v>
      </c>
      <c r="I6">
        <v>1.7</v>
      </c>
      <c r="J6">
        <v>1.6</v>
      </c>
      <c r="K6">
        <v>1.3</v>
      </c>
      <c r="L6">
        <v>1.2</v>
      </c>
      <c r="M6">
        <v>1.1000000000000001</v>
      </c>
      <c r="N6">
        <v>1</v>
      </c>
      <c r="O6">
        <v>1</v>
      </c>
      <c r="P6">
        <v>0.9</v>
      </c>
      <c r="Q6">
        <v>0.8</v>
      </c>
      <c r="R6">
        <v>0.8</v>
      </c>
      <c r="S6">
        <v>0.4</v>
      </c>
      <c r="T6">
        <v>0.4</v>
      </c>
      <c r="U6">
        <v>0.4</v>
      </c>
      <c r="V6">
        <v>0.4</v>
      </c>
      <c r="W6">
        <v>0.3</v>
      </c>
      <c r="X6">
        <v>0.3</v>
      </c>
      <c r="Y6">
        <v>0.3</v>
      </c>
      <c r="Z6">
        <v>0.3</v>
      </c>
      <c r="AA6">
        <v>0.2</v>
      </c>
      <c r="AB6">
        <v>0.2</v>
      </c>
      <c r="AC6">
        <v>0.2</v>
      </c>
      <c r="AD6">
        <v>0.2</v>
      </c>
    </row>
    <row r="7" spans="1:30">
      <c r="A7" t="s">
        <v>1921</v>
      </c>
      <c r="B7">
        <v>0.3</v>
      </c>
      <c r="C7">
        <v>0.2</v>
      </c>
      <c r="D7">
        <v>0.2</v>
      </c>
      <c r="E7">
        <v>0.2</v>
      </c>
      <c r="F7">
        <v>0.2</v>
      </c>
      <c r="G7">
        <v>0.2</v>
      </c>
      <c r="H7">
        <v>0.2</v>
      </c>
      <c r="I7">
        <v>0.2</v>
      </c>
      <c r="J7">
        <v>0.2</v>
      </c>
      <c r="K7">
        <v>0.1</v>
      </c>
      <c r="L7">
        <v>0.1</v>
      </c>
      <c r="M7">
        <v>0.1</v>
      </c>
      <c r="N7">
        <v>0.1</v>
      </c>
      <c r="O7">
        <v>0.1</v>
      </c>
      <c r="P7">
        <v>0.1</v>
      </c>
      <c r="Q7">
        <v>0.1</v>
      </c>
      <c r="R7">
        <v>0.1</v>
      </c>
      <c r="S7">
        <v>0.1</v>
      </c>
      <c r="T7">
        <v>0.1</v>
      </c>
      <c r="U7">
        <v>0.1</v>
      </c>
      <c r="V7">
        <v>0.1</v>
      </c>
      <c r="W7">
        <v>0.1</v>
      </c>
      <c r="X7">
        <v>0.1</v>
      </c>
      <c r="Y7">
        <v>0.1</v>
      </c>
      <c r="Z7">
        <v>0.1</v>
      </c>
      <c r="AA7">
        <v>0.1</v>
      </c>
      <c r="AB7">
        <v>0</v>
      </c>
      <c r="AC7">
        <v>0</v>
      </c>
      <c r="AD7">
        <v>0</v>
      </c>
    </row>
    <row r="8" spans="1:30">
      <c r="A8" t="s">
        <v>1880</v>
      </c>
      <c r="B8" t="s">
        <v>1800</v>
      </c>
      <c r="C8" t="s">
        <v>1800</v>
      </c>
      <c r="D8" t="s">
        <v>1800</v>
      </c>
      <c r="E8" t="s">
        <v>1800</v>
      </c>
      <c r="F8" t="s">
        <v>1800</v>
      </c>
      <c r="G8" t="s">
        <v>1800</v>
      </c>
      <c r="H8" t="s">
        <v>1800</v>
      </c>
      <c r="I8" t="s">
        <v>1800</v>
      </c>
      <c r="J8" t="s">
        <v>1800</v>
      </c>
      <c r="K8" t="s">
        <v>1800</v>
      </c>
      <c r="L8" t="s">
        <v>1800</v>
      </c>
      <c r="M8" t="s">
        <v>1800</v>
      </c>
      <c r="N8" t="s">
        <v>1800</v>
      </c>
      <c r="O8" t="s">
        <v>1800</v>
      </c>
      <c r="P8" t="s">
        <v>1800</v>
      </c>
      <c r="Q8" t="s">
        <v>1800</v>
      </c>
      <c r="R8" t="s">
        <v>1800</v>
      </c>
      <c r="S8" t="s">
        <v>1800</v>
      </c>
      <c r="T8" t="s">
        <v>1800</v>
      </c>
      <c r="U8" t="s">
        <v>1800</v>
      </c>
      <c r="V8" t="s">
        <v>1800</v>
      </c>
      <c r="W8" t="s">
        <v>1800</v>
      </c>
      <c r="X8" t="s">
        <v>1800</v>
      </c>
      <c r="Y8" t="s">
        <v>1800</v>
      </c>
      <c r="Z8" t="s">
        <v>1800</v>
      </c>
      <c r="AA8" t="s">
        <v>1800</v>
      </c>
      <c r="AB8" t="s">
        <v>1800</v>
      </c>
      <c r="AC8" t="s">
        <v>1800</v>
      </c>
      <c r="AD8" t="s">
        <v>1800</v>
      </c>
    </row>
    <row r="9" spans="1:30">
      <c r="A9" t="s">
        <v>1922</v>
      </c>
      <c r="B9" t="s">
        <v>1800</v>
      </c>
      <c r="C9" t="s">
        <v>1800</v>
      </c>
      <c r="D9" t="s">
        <v>1800</v>
      </c>
      <c r="E9" t="s">
        <v>1800</v>
      </c>
      <c r="F9" t="s">
        <v>1800</v>
      </c>
      <c r="G9" t="s">
        <v>1800</v>
      </c>
      <c r="H9" t="s">
        <v>1800</v>
      </c>
      <c r="I9" t="s">
        <v>1800</v>
      </c>
      <c r="J9" t="s">
        <v>1800</v>
      </c>
      <c r="K9" t="s">
        <v>1800</v>
      </c>
      <c r="L9" t="s">
        <v>1800</v>
      </c>
      <c r="M9" t="s">
        <v>1800</v>
      </c>
      <c r="N9" t="s">
        <v>1800</v>
      </c>
      <c r="O9" t="s">
        <v>1800</v>
      </c>
      <c r="P9" t="s">
        <v>1800</v>
      </c>
      <c r="Q9" t="s">
        <v>1800</v>
      </c>
      <c r="R9" t="s">
        <v>1800</v>
      </c>
      <c r="S9" t="s">
        <v>1800</v>
      </c>
      <c r="T9" t="s">
        <v>1800</v>
      </c>
      <c r="U9" t="s">
        <v>1800</v>
      </c>
      <c r="V9" t="s">
        <v>1800</v>
      </c>
      <c r="W9" t="s">
        <v>1800</v>
      </c>
      <c r="X9">
        <v>0.1</v>
      </c>
      <c r="Y9">
        <v>0.1</v>
      </c>
      <c r="Z9">
        <v>0.1</v>
      </c>
      <c r="AA9">
        <v>0.1</v>
      </c>
      <c r="AB9">
        <v>0.1</v>
      </c>
      <c r="AC9">
        <v>0.1</v>
      </c>
      <c r="AD9">
        <v>0.1</v>
      </c>
    </row>
    <row r="10" spans="1:30">
      <c r="A10" t="s">
        <v>1876</v>
      </c>
      <c r="B10" t="s">
        <v>1800</v>
      </c>
      <c r="C10" t="s">
        <v>1800</v>
      </c>
      <c r="D10" t="s">
        <v>1800</v>
      </c>
      <c r="E10" t="s">
        <v>1800</v>
      </c>
      <c r="F10" t="s">
        <v>1800</v>
      </c>
      <c r="G10" t="s">
        <v>1800</v>
      </c>
      <c r="H10" t="s">
        <v>1800</v>
      </c>
      <c r="I10" t="s">
        <v>1800</v>
      </c>
      <c r="J10" t="s">
        <v>1800</v>
      </c>
      <c r="K10" t="s">
        <v>1800</v>
      </c>
      <c r="L10" t="s">
        <v>1800</v>
      </c>
      <c r="M10" t="s">
        <v>1800</v>
      </c>
      <c r="N10" t="s">
        <v>1800</v>
      </c>
      <c r="O10" t="s">
        <v>1800</v>
      </c>
      <c r="P10" t="s">
        <v>1800</v>
      </c>
      <c r="Q10" t="s">
        <v>1800</v>
      </c>
      <c r="R10" t="s">
        <v>1800</v>
      </c>
      <c r="S10" t="s">
        <v>1800</v>
      </c>
      <c r="T10" t="s">
        <v>1800</v>
      </c>
      <c r="U10" t="s">
        <v>1800</v>
      </c>
      <c r="V10" t="s">
        <v>1800</v>
      </c>
      <c r="W10" t="s">
        <v>1800</v>
      </c>
      <c r="X10" t="s">
        <v>1800</v>
      </c>
      <c r="Y10" t="s">
        <v>1800</v>
      </c>
      <c r="Z10" t="s">
        <v>1800</v>
      </c>
      <c r="AA10" t="s">
        <v>1800</v>
      </c>
      <c r="AB10" t="s">
        <v>1800</v>
      </c>
      <c r="AC10" t="s">
        <v>1800</v>
      </c>
      <c r="AD10" t="s">
        <v>1800</v>
      </c>
    </row>
    <row r="11" spans="1:30">
      <c r="A11" t="s">
        <v>1877</v>
      </c>
      <c r="B11" t="s">
        <v>1800</v>
      </c>
      <c r="C11" t="s">
        <v>1800</v>
      </c>
      <c r="D11" t="s">
        <v>1800</v>
      </c>
      <c r="E11" t="s">
        <v>1800</v>
      </c>
      <c r="F11" t="s">
        <v>1800</v>
      </c>
      <c r="G11" t="s">
        <v>1800</v>
      </c>
      <c r="H11" t="s">
        <v>1800</v>
      </c>
      <c r="I11" t="s">
        <v>1800</v>
      </c>
      <c r="J11" t="s">
        <v>1800</v>
      </c>
      <c r="K11" t="s">
        <v>1800</v>
      </c>
      <c r="L11" t="s">
        <v>1800</v>
      </c>
      <c r="M11" t="s">
        <v>1800</v>
      </c>
      <c r="N11" t="s">
        <v>1800</v>
      </c>
      <c r="O11" t="s">
        <v>1800</v>
      </c>
      <c r="P11" t="s">
        <v>1800</v>
      </c>
      <c r="Q11" t="s">
        <v>1800</v>
      </c>
      <c r="R11" t="s">
        <v>1800</v>
      </c>
      <c r="S11" t="s">
        <v>1800</v>
      </c>
      <c r="T11" t="s">
        <v>1800</v>
      </c>
      <c r="U11" t="s">
        <v>1800</v>
      </c>
      <c r="V11" t="s">
        <v>1800</v>
      </c>
      <c r="W11" t="s">
        <v>1800</v>
      </c>
      <c r="X11" t="s">
        <v>1800</v>
      </c>
      <c r="Y11" t="s">
        <v>1800</v>
      </c>
      <c r="Z11" t="s">
        <v>1800</v>
      </c>
      <c r="AA11" t="s">
        <v>1800</v>
      </c>
      <c r="AB11" t="s">
        <v>1800</v>
      </c>
      <c r="AC11" t="s">
        <v>1800</v>
      </c>
      <c r="AD11" t="s">
        <v>1800</v>
      </c>
    </row>
    <row r="12" spans="1:30">
      <c r="A12" t="s">
        <v>1921</v>
      </c>
      <c r="B12" t="s">
        <v>1800</v>
      </c>
      <c r="C12" t="s">
        <v>1800</v>
      </c>
      <c r="D12" t="s">
        <v>1800</v>
      </c>
      <c r="E12" t="s">
        <v>1800</v>
      </c>
      <c r="F12" t="s">
        <v>1800</v>
      </c>
      <c r="G12" t="s">
        <v>1800</v>
      </c>
      <c r="H12" t="s">
        <v>1800</v>
      </c>
      <c r="I12" t="s">
        <v>1800</v>
      </c>
      <c r="J12" t="s">
        <v>1800</v>
      </c>
      <c r="K12" t="s">
        <v>1800</v>
      </c>
      <c r="L12" t="s">
        <v>1800</v>
      </c>
      <c r="M12" t="s">
        <v>1800</v>
      </c>
      <c r="N12" t="s">
        <v>1800</v>
      </c>
      <c r="O12" t="s">
        <v>1800</v>
      </c>
      <c r="P12" t="s">
        <v>1800</v>
      </c>
      <c r="Q12" t="s">
        <v>1800</v>
      </c>
      <c r="R12" t="s">
        <v>1800</v>
      </c>
      <c r="S12" t="s">
        <v>1800</v>
      </c>
      <c r="T12" t="s">
        <v>1800</v>
      </c>
      <c r="U12" t="s">
        <v>1800</v>
      </c>
      <c r="V12" t="s">
        <v>1800</v>
      </c>
      <c r="W12" t="s">
        <v>1800</v>
      </c>
      <c r="X12" t="s">
        <v>1800</v>
      </c>
      <c r="Y12" t="s">
        <v>1800</v>
      </c>
      <c r="Z12" t="s">
        <v>1800</v>
      </c>
      <c r="AA12" t="s">
        <v>1800</v>
      </c>
      <c r="AB12">
        <v>0.1</v>
      </c>
      <c r="AC12">
        <v>0.1</v>
      </c>
      <c r="AD12">
        <v>0.1</v>
      </c>
    </row>
    <row r="13" spans="1:30">
      <c r="A13" t="s">
        <v>1923</v>
      </c>
      <c r="B13" t="s">
        <v>1800</v>
      </c>
      <c r="C13" t="s">
        <v>1800</v>
      </c>
      <c r="D13" t="s">
        <v>1800</v>
      </c>
      <c r="E13" t="s">
        <v>1800</v>
      </c>
      <c r="F13" t="s">
        <v>1800</v>
      </c>
      <c r="G13" t="s">
        <v>1800</v>
      </c>
      <c r="H13" t="s">
        <v>1800</v>
      </c>
      <c r="I13" t="s">
        <v>1800</v>
      </c>
      <c r="J13" t="s">
        <v>1800</v>
      </c>
      <c r="K13" t="s">
        <v>1800</v>
      </c>
      <c r="L13">
        <v>0.1</v>
      </c>
      <c r="M13">
        <v>0.1</v>
      </c>
      <c r="N13">
        <v>0.1</v>
      </c>
      <c r="O13">
        <v>0.1</v>
      </c>
      <c r="P13">
        <v>0.2</v>
      </c>
      <c r="Q13">
        <v>0.2</v>
      </c>
      <c r="R13">
        <v>0.3</v>
      </c>
      <c r="S13">
        <v>0.3</v>
      </c>
      <c r="T13">
        <v>0.3</v>
      </c>
      <c r="U13">
        <v>0.3</v>
      </c>
      <c r="V13">
        <v>0.3</v>
      </c>
      <c r="W13">
        <v>0.3</v>
      </c>
      <c r="X13">
        <v>0.3</v>
      </c>
      <c r="Y13">
        <v>0.2</v>
      </c>
      <c r="Z13">
        <v>0.2</v>
      </c>
      <c r="AA13">
        <v>0.2</v>
      </c>
      <c r="AB13">
        <v>0.2</v>
      </c>
      <c r="AC13">
        <v>0.2</v>
      </c>
      <c r="AD13">
        <v>0.2</v>
      </c>
    </row>
    <row r="14" spans="1:30">
      <c r="A14" t="s">
        <v>1924</v>
      </c>
      <c r="B14">
        <v>7.7</v>
      </c>
      <c r="C14">
        <v>7.7</v>
      </c>
      <c r="D14">
        <v>7.7</v>
      </c>
      <c r="E14">
        <v>7.5</v>
      </c>
      <c r="F14">
        <v>7.6</v>
      </c>
      <c r="G14">
        <v>7.6</v>
      </c>
      <c r="H14">
        <v>7.6</v>
      </c>
      <c r="I14">
        <v>7.6</v>
      </c>
      <c r="J14">
        <v>7.5</v>
      </c>
      <c r="K14">
        <v>7.3</v>
      </c>
      <c r="L14">
        <v>7.4</v>
      </c>
      <c r="M14">
        <v>7.9</v>
      </c>
      <c r="N14">
        <v>8</v>
      </c>
      <c r="O14">
        <v>8.1</v>
      </c>
      <c r="P14">
        <v>7.6</v>
      </c>
      <c r="Q14">
        <v>7.2</v>
      </c>
      <c r="R14">
        <v>6.9</v>
      </c>
      <c r="S14">
        <v>6.1</v>
      </c>
      <c r="T14">
        <v>5.2</v>
      </c>
      <c r="U14">
        <v>4.5999999999999996</v>
      </c>
      <c r="V14">
        <v>4.3</v>
      </c>
      <c r="W14">
        <v>3.9</v>
      </c>
      <c r="X14">
        <v>3.4</v>
      </c>
      <c r="Y14">
        <v>3.1</v>
      </c>
      <c r="Z14">
        <v>2.8</v>
      </c>
      <c r="AA14">
        <v>2.4</v>
      </c>
      <c r="AB14">
        <v>2.2999999999999998</v>
      </c>
      <c r="AC14">
        <v>2.2000000000000002</v>
      </c>
      <c r="AD14">
        <v>2.1</v>
      </c>
    </row>
    <row r="15" spans="1:30">
      <c r="A15" t="s">
        <v>1925</v>
      </c>
      <c r="B15">
        <v>0.6</v>
      </c>
      <c r="C15">
        <v>0.6</v>
      </c>
      <c r="D15">
        <v>0.6</v>
      </c>
      <c r="E15">
        <v>0.6</v>
      </c>
      <c r="F15">
        <v>0.6</v>
      </c>
      <c r="G15">
        <v>0.6</v>
      </c>
      <c r="H15">
        <v>0.6</v>
      </c>
      <c r="I15">
        <v>0.6</v>
      </c>
      <c r="J15">
        <v>0.5</v>
      </c>
      <c r="K15">
        <v>0.6</v>
      </c>
      <c r="L15">
        <v>0.6</v>
      </c>
      <c r="M15">
        <v>0.5</v>
      </c>
      <c r="N15">
        <v>0.5</v>
      </c>
      <c r="O15">
        <v>0.5</v>
      </c>
      <c r="P15">
        <v>0.5</v>
      </c>
      <c r="Q15">
        <v>0.5</v>
      </c>
      <c r="R15">
        <v>0.5</v>
      </c>
      <c r="S15">
        <v>0.5</v>
      </c>
      <c r="T15">
        <v>0.4</v>
      </c>
      <c r="U15">
        <v>0.4</v>
      </c>
      <c r="V15">
        <v>0.4</v>
      </c>
      <c r="W15">
        <v>0.4</v>
      </c>
      <c r="X15">
        <v>0.3</v>
      </c>
      <c r="Y15">
        <v>0.3</v>
      </c>
      <c r="Z15">
        <v>0.3</v>
      </c>
      <c r="AA15">
        <v>0.3</v>
      </c>
      <c r="AB15">
        <v>0.3</v>
      </c>
      <c r="AC15">
        <v>0.3</v>
      </c>
      <c r="AD15">
        <v>0.3</v>
      </c>
    </row>
    <row r="16" spans="1:30">
      <c r="A16" t="s">
        <v>1884</v>
      </c>
      <c r="B16">
        <v>0.1</v>
      </c>
      <c r="C16">
        <v>0.1</v>
      </c>
      <c r="D16">
        <v>0.1</v>
      </c>
      <c r="E16">
        <v>0.1</v>
      </c>
      <c r="F16">
        <v>0.1</v>
      </c>
      <c r="G16">
        <v>0.1</v>
      </c>
      <c r="H16">
        <v>0.1</v>
      </c>
      <c r="I16">
        <v>0.1</v>
      </c>
      <c r="J16">
        <v>0.1</v>
      </c>
      <c r="K16">
        <v>0.1</v>
      </c>
      <c r="L16">
        <v>0.1</v>
      </c>
      <c r="M16">
        <v>0.1</v>
      </c>
      <c r="N16">
        <v>0.1</v>
      </c>
      <c r="O16">
        <v>0.1</v>
      </c>
      <c r="P16">
        <v>0.1</v>
      </c>
      <c r="Q16">
        <v>0.1</v>
      </c>
      <c r="R16">
        <v>0.1</v>
      </c>
      <c r="S16">
        <v>0.1</v>
      </c>
      <c r="T16">
        <v>0.1</v>
      </c>
      <c r="U16">
        <v>0.1</v>
      </c>
      <c r="V16">
        <v>0.1</v>
      </c>
      <c r="W16">
        <v>0.1</v>
      </c>
      <c r="X16">
        <v>0.1</v>
      </c>
      <c r="Y16">
        <v>0.1</v>
      </c>
      <c r="Z16">
        <v>0.1</v>
      </c>
      <c r="AA16">
        <v>0.1</v>
      </c>
      <c r="AB16">
        <v>0.1</v>
      </c>
      <c r="AC16">
        <v>0.1</v>
      </c>
      <c r="AD16">
        <v>0.1</v>
      </c>
    </row>
    <row r="17" spans="1:30">
      <c r="A17" t="s">
        <v>1926</v>
      </c>
      <c r="B17">
        <v>0.1</v>
      </c>
      <c r="C17">
        <v>0.1</v>
      </c>
      <c r="D17">
        <v>0.1</v>
      </c>
      <c r="E17">
        <v>0.1</v>
      </c>
      <c r="F17">
        <v>0.1</v>
      </c>
      <c r="G17">
        <v>0.1</v>
      </c>
      <c r="H17">
        <v>0.1</v>
      </c>
      <c r="I17">
        <v>0.1</v>
      </c>
      <c r="J17">
        <v>0.1</v>
      </c>
      <c r="K17">
        <v>0.1</v>
      </c>
      <c r="L17">
        <v>0.1</v>
      </c>
      <c r="M17">
        <v>0.1</v>
      </c>
      <c r="N17" t="s">
        <v>1800</v>
      </c>
      <c r="O17" t="s">
        <v>1800</v>
      </c>
      <c r="P17" t="s">
        <v>1800</v>
      </c>
      <c r="Q17">
        <v>0.1</v>
      </c>
      <c r="R17" t="s">
        <v>1800</v>
      </c>
      <c r="S17" t="s">
        <v>1800</v>
      </c>
      <c r="T17" t="s">
        <v>1800</v>
      </c>
      <c r="U17" t="s">
        <v>1800</v>
      </c>
      <c r="V17" t="s">
        <v>1800</v>
      </c>
      <c r="W17" t="s">
        <v>1800</v>
      </c>
      <c r="X17" t="s">
        <v>1800</v>
      </c>
      <c r="Y17" t="s">
        <v>1800</v>
      </c>
      <c r="Z17" t="s">
        <v>1800</v>
      </c>
      <c r="AA17" t="s">
        <v>1800</v>
      </c>
      <c r="AB17" t="s">
        <v>1800</v>
      </c>
      <c r="AC17" t="s">
        <v>1800</v>
      </c>
      <c r="AD17" t="s">
        <v>1800</v>
      </c>
    </row>
    <row r="18" spans="1:30">
      <c r="A18" t="s">
        <v>1927</v>
      </c>
      <c r="B18">
        <v>0.6</v>
      </c>
      <c r="C18">
        <v>0.6</v>
      </c>
      <c r="D18">
        <v>0.6</v>
      </c>
      <c r="E18">
        <v>0.6</v>
      </c>
      <c r="F18">
        <v>0.7</v>
      </c>
      <c r="G18">
        <v>0.6</v>
      </c>
      <c r="H18">
        <v>0.6</v>
      </c>
      <c r="I18">
        <v>0.7</v>
      </c>
      <c r="J18">
        <v>0.6</v>
      </c>
      <c r="K18">
        <v>0.5</v>
      </c>
      <c r="L18">
        <v>0.5</v>
      </c>
      <c r="M18">
        <v>0.5</v>
      </c>
      <c r="N18">
        <v>0.5</v>
      </c>
      <c r="O18">
        <v>0.6</v>
      </c>
      <c r="P18">
        <v>0.6</v>
      </c>
      <c r="Q18">
        <v>0.6</v>
      </c>
      <c r="R18">
        <v>0.6</v>
      </c>
      <c r="S18">
        <v>0.5</v>
      </c>
      <c r="T18">
        <v>0.3</v>
      </c>
      <c r="U18">
        <v>0.3</v>
      </c>
      <c r="V18">
        <v>0.3</v>
      </c>
      <c r="W18">
        <v>0.3</v>
      </c>
      <c r="X18">
        <v>0.3</v>
      </c>
      <c r="Y18">
        <v>0.2</v>
      </c>
      <c r="Z18">
        <v>0.2</v>
      </c>
      <c r="AA18">
        <v>0.1</v>
      </c>
      <c r="AB18">
        <v>0.1</v>
      </c>
      <c r="AC18">
        <v>0.1</v>
      </c>
      <c r="AD18">
        <v>0.1</v>
      </c>
    </row>
    <row r="19" spans="1:30">
      <c r="A19" t="s">
        <v>1928</v>
      </c>
      <c r="B19">
        <v>0.9</v>
      </c>
      <c r="C19">
        <v>0.9</v>
      </c>
      <c r="D19">
        <v>0.9</v>
      </c>
      <c r="E19">
        <v>0.8</v>
      </c>
      <c r="F19">
        <v>0.9</v>
      </c>
      <c r="G19">
        <v>0.9</v>
      </c>
      <c r="H19">
        <v>0.9</v>
      </c>
      <c r="I19">
        <v>0.9</v>
      </c>
      <c r="J19">
        <v>0.8</v>
      </c>
      <c r="K19">
        <v>0.8</v>
      </c>
      <c r="L19">
        <v>0.8</v>
      </c>
      <c r="M19">
        <v>1</v>
      </c>
      <c r="N19">
        <v>1</v>
      </c>
      <c r="O19">
        <v>1.1000000000000001</v>
      </c>
      <c r="P19">
        <v>1.1000000000000001</v>
      </c>
      <c r="Q19">
        <v>1</v>
      </c>
      <c r="R19">
        <v>1</v>
      </c>
      <c r="S19">
        <v>0.9</v>
      </c>
      <c r="T19">
        <v>0.9</v>
      </c>
      <c r="U19">
        <v>0.8</v>
      </c>
      <c r="V19">
        <v>0.8</v>
      </c>
      <c r="W19">
        <v>0.7</v>
      </c>
      <c r="X19">
        <v>0.7</v>
      </c>
      <c r="Y19">
        <v>0.7</v>
      </c>
      <c r="Z19">
        <v>0.6</v>
      </c>
      <c r="AA19">
        <v>0.5</v>
      </c>
      <c r="AB19">
        <v>0.4</v>
      </c>
      <c r="AC19">
        <v>0.4</v>
      </c>
      <c r="AD19">
        <v>0.4</v>
      </c>
    </row>
    <row r="20" spans="1:30">
      <c r="A20" t="s">
        <v>1929</v>
      </c>
      <c r="B20">
        <v>5.5</v>
      </c>
      <c r="C20">
        <v>5.5</v>
      </c>
      <c r="D20">
        <v>5.5</v>
      </c>
      <c r="E20">
        <v>5.3</v>
      </c>
      <c r="F20">
        <v>5.3</v>
      </c>
      <c r="G20">
        <v>5.4</v>
      </c>
      <c r="H20">
        <v>5.3</v>
      </c>
      <c r="I20">
        <v>5.3</v>
      </c>
      <c r="J20">
        <v>5.3</v>
      </c>
      <c r="K20">
        <v>5.3</v>
      </c>
      <c r="L20">
        <v>5.4</v>
      </c>
      <c r="M20">
        <v>5.7</v>
      </c>
      <c r="N20">
        <v>5.7</v>
      </c>
      <c r="O20">
        <v>5.8</v>
      </c>
      <c r="P20">
        <v>5.2</v>
      </c>
      <c r="Q20">
        <v>4.9000000000000004</v>
      </c>
      <c r="R20">
        <v>4.7</v>
      </c>
      <c r="S20">
        <v>4.0999999999999996</v>
      </c>
      <c r="T20">
        <v>3.5</v>
      </c>
      <c r="U20">
        <v>3</v>
      </c>
      <c r="V20">
        <v>2.7</v>
      </c>
      <c r="W20">
        <v>2.4</v>
      </c>
      <c r="X20">
        <v>2</v>
      </c>
      <c r="Y20">
        <v>1.8</v>
      </c>
      <c r="Z20">
        <v>1.6</v>
      </c>
      <c r="AA20">
        <v>1.5</v>
      </c>
      <c r="AB20">
        <v>1.4</v>
      </c>
      <c r="AC20">
        <v>1.3</v>
      </c>
      <c r="AD20">
        <v>1.3</v>
      </c>
    </row>
    <row r="21" spans="1:30">
      <c r="A21" t="s">
        <v>1810</v>
      </c>
      <c r="B21">
        <v>12.9</v>
      </c>
      <c r="C21">
        <v>12.7</v>
      </c>
      <c r="D21">
        <v>12.7</v>
      </c>
      <c r="E21">
        <v>12.5</v>
      </c>
      <c r="F21">
        <v>12.4</v>
      </c>
      <c r="G21">
        <v>12.4</v>
      </c>
      <c r="H21">
        <v>12.2</v>
      </c>
      <c r="I21">
        <v>12</v>
      </c>
      <c r="J21">
        <v>11.8</v>
      </c>
      <c r="K21">
        <v>11</v>
      </c>
      <c r="L21">
        <v>10.8</v>
      </c>
      <c r="M21">
        <v>11.1</v>
      </c>
      <c r="N21">
        <v>10.9</v>
      </c>
      <c r="O21">
        <v>10.9</v>
      </c>
      <c r="P21">
        <v>10.199999999999999</v>
      </c>
      <c r="Q21">
        <v>9.6</v>
      </c>
      <c r="R21">
        <v>9.3000000000000007</v>
      </c>
      <c r="S21">
        <v>8.3000000000000007</v>
      </c>
      <c r="T21">
        <v>7.2</v>
      </c>
      <c r="U21">
        <v>6.5</v>
      </c>
      <c r="V21">
        <v>6.1</v>
      </c>
      <c r="W21">
        <v>5.6</v>
      </c>
      <c r="X21">
        <v>5</v>
      </c>
      <c r="Y21">
        <v>4.5999999999999996</v>
      </c>
      <c r="Z21">
        <v>4.0999999999999996</v>
      </c>
      <c r="AA21">
        <v>3.7</v>
      </c>
      <c r="AB21">
        <v>3.4</v>
      </c>
      <c r="AC21">
        <v>3.3</v>
      </c>
      <c r="AD21">
        <v>3.1</v>
      </c>
    </row>
    <row r="23" spans="1:30">
      <c r="A23" t="s">
        <v>1930</v>
      </c>
    </row>
    <row r="24" spans="1:30">
      <c r="A24" t="s">
        <v>1812</v>
      </c>
    </row>
    <row r="25" spans="1:30">
      <c r="A25" t="s">
        <v>1931</v>
      </c>
    </row>
    <row r="26" spans="1:30">
      <c r="A26" t="s">
        <v>1932</v>
      </c>
    </row>
    <row r="27" spans="1:30">
      <c r="A27" t="s">
        <v>1933</v>
      </c>
    </row>
    <row r="28" spans="1:30">
      <c r="A28" t="s">
        <v>1934</v>
      </c>
    </row>
    <row r="29" spans="1:30">
      <c r="A29" t="s">
        <v>1935</v>
      </c>
    </row>
    <row r="30" spans="1:30">
      <c r="A30" t="s">
        <v>1936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986FF-5952-4EF9-90F1-6E4F55D1D878}">
  <sheetPr codeName="Sheet16">
    <tabColor theme="7" tint="-0.249977111117893"/>
  </sheetPr>
  <dimension ref="A1:AD30"/>
  <sheetViews>
    <sheetView workbookViewId="0"/>
  </sheetViews>
  <sheetFormatPr defaultRowHeight="15"/>
  <cols>
    <col min="1" max="1" width="27.7109375" customWidth="1"/>
  </cols>
  <sheetData>
    <row r="1" spans="1:30">
      <c r="A1" t="s">
        <v>1937</v>
      </c>
    </row>
    <row r="3" spans="1:30">
      <c r="A3" t="s">
        <v>1919</v>
      </c>
      <c r="B3">
        <v>1990</v>
      </c>
      <c r="C3">
        <v>1991</v>
      </c>
      <c r="D3">
        <v>1992</v>
      </c>
      <c r="E3">
        <v>1993</v>
      </c>
      <c r="F3">
        <v>1994</v>
      </c>
      <c r="G3">
        <v>1995</v>
      </c>
      <c r="H3">
        <v>1996</v>
      </c>
      <c r="I3">
        <v>1997</v>
      </c>
      <c r="J3">
        <v>1998</v>
      </c>
      <c r="K3">
        <v>1999</v>
      </c>
      <c r="L3">
        <v>2000</v>
      </c>
      <c r="M3">
        <v>2001</v>
      </c>
      <c r="N3">
        <v>2002</v>
      </c>
      <c r="O3">
        <v>2003</v>
      </c>
      <c r="P3">
        <v>2004</v>
      </c>
      <c r="Q3">
        <v>2005</v>
      </c>
      <c r="R3">
        <v>2006</v>
      </c>
      <c r="S3">
        <v>2007</v>
      </c>
      <c r="T3">
        <v>2008</v>
      </c>
      <c r="U3">
        <v>2009</v>
      </c>
      <c r="V3">
        <v>2010</v>
      </c>
      <c r="W3">
        <v>2011</v>
      </c>
      <c r="X3">
        <v>2012</v>
      </c>
      <c r="Y3">
        <v>2013</v>
      </c>
      <c r="Z3">
        <v>2014</v>
      </c>
      <c r="AA3">
        <v>2015</v>
      </c>
      <c r="AB3">
        <v>2016</v>
      </c>
      <c r="AC3">
        <v>2017</v>
      </c>
      <c r="AD3">
        <v>2018</v>
      </c>
    </row>
    <row r="4" spans="1:30">
      <c r="A4" t="s">
        <v>1920</v>
      </c>
      <c r="B4">
        <v>37.5</v>
      </c>
      <c r="C4">
        <v>39.5</v>
      </c>
      <c r="D4">
        <v>42.3</v>
      </c>
      <c r="E4">
        <v>44.3</v>
      </c>
      <c r="F4">
        <v>46</v>
      </c>
      <c r="G4">
        <v>47.5</v>
      </c>
      <c r="H4">
        <v>48.7</v>
      </c>
      <c r="I4">
        <v>49.8</v>
      </c>
      <c r="J4">
        <v>50.2</v>
      </c>
      <c r="K4">
        <v>47.6</v>
      </c>
      <c r="L4">
        <v>46.2</v>
      </c>
      <c r="M4">
        <v>43.5</v>
      </c>
      <c r="N4">
        <v>41.4</v>
      </c>
      <c r="O4">
        <v>39.200000000000003</v>
      </c>
      <c r="P4">
        <v>36.5</v>
      </c>
      <c r="Q4">
        <v>31.8</v>
      </c>
      <c r="R4">
        <v>30.9</v>
      </c>
      <c r="S4">
        <v>26.3</v>
      </c>
      <c r="T4">
        <v>23.9</v>
      </c>
      <c r="U4">
        <v>22.6</v>
      </c>
      <c r="V4">
        <v>21.3</v>
      </c>
      <c r="W4">
        <v>19.899999999999999</v>
      </c>
      <c r="X4">
        <v>17.399999999999999</v>
      </c>
      <c r="Y4">
        <v>15.3</v>
      </c>
      <c r="Z4">
        <v>13.3</v>
      </c>
      <c r="AA4">
        <v>11.6</v>
      </c>
      <c r="AB4">
        <v>10.199999999999999</v>
      </c>
      <c r="AC4">
        <v>8.6999999999999993</v>
      </c>
      <c r="AD4">
        <v>7.3</v>
      </c>
    </row>
    <row r="5" spans="1:30">
      <c r="A5" t="s">
        <v>1876</v>
      </c>
      <c r="B5">
        <v>24.1</v>
      </c>
      <c r="C5">
        <v>23.8</v>
      </c>
      <c r="D5">
        <v>24.5</v>
      </c>
      <c r="E5">
        <v>24.9</v>
      </c>
      <c r="F5">
        <v>25.7</v>
      </c>
      <c r="G5">
        <v>26.3</v>
      </c>
      <c r="H5">
        <v>26.6</v>
      </c>
      <c r="I5">
        <v>26.7</v>
      </c>
      <c r="J5">
        <v>26.7</v>
      </c>
      <c r="K5">
        <v>24.6</v>
      </c>
      <c r="L5">
        <v>23.7</v>
      </c>
      <c r="M5">
        <v>22.5</v>
      </c>
      <c r="N5">
        <v>21.3</v>
      </c>
      <c r="O5">
        <v>20</v>
      </c>
      <c r="P5">
        <v>18.7</v>
      </c>
      <c r="Q5">
        <v>17.3</v>
      </c>
      <c r="R5">
        <v>15.8</v>
      </c>
      <c r="S5">
        <v>18.100000000000001</v>
      </c>
      <c r="T5">
        <v>16.2</v>
      </c>
      <c r="U5">
        <v>15.2</v>
      </c>
      <c r="V5">
        <v>14.3</v>
      </c>
      <c r="W5">
        <v>13.6</v>
      </c>
      <c r="X5">
        <v>11.9</v>
      </c>
      <c r="Y5">
        <v>10.5</v>
      </c>
      <c r="Z5">
        <v>9</v>
      </c>
      <c r="AA5">
        <v>8</v>
      </c>
      <c r="AB5">
        <v>7</v>
      </c>
      <c r="AC5">
        <v>6</v>
      </c>
      <c r="AD5">
        <v>5.0999999999999996</v>
      </c>
    </row>
    <row r="6" spans="1:30">
      <c r="A6" t="s">
        <v>1877</v>
      </c>
      <c r="B6">
        <v>12.8</v>
      </c>
      <c r="C6">
        <v>15.1</v>
      </c>
      <c r="D6">
        <v>17.100000000000001</v>
      </c>
      <c r="E6">
        <v>18.7</v>
      </c>
      <c r="F6">
        <v>19.600000000000001</v>
      </c>
      <c r="G6">
        <v>20.5</v>
      </c>
      <c r="H6">
        <v>21.3</v>
      </c>
      <c r="I6">
        <v>22.3</v>
      </c>
      <c r="J6">
        <v>22.5</v>
      </c>
      <c r="K6">
        <v>22.1</v>
      </c>
      <c r="L6">
        <v>21.5</v>
      </c>
      <c r="M6">
        <v>20.100000000000001</v>
      </c>
      <c r="N6">
        <v>19.100000000000001</v>
      </c>
      <c r="O6">
        <v>18.2</v>
      </c>
      <c r="P6">
        <v>16.7</v>
      </c>
      <c r="Q6">
        <v>13.6</v>
      </c>
      <c r="R6">
        <v>14.3</v>
      </c>
      <c r="S6">
        <v>7.1</v>
      </c>
      <c r="T6">
        <v>6.7</v>
      </c>
      <c r="U6">
        <v>6.5</v>
      </c>
      <c r="V6">
        <v>6.1</v>
      </c>
      <c r="W6">
        <v>5.6</v>
      </c>
      <c r="X6">
        <v>4.8</v>
      </c>
      <c r="Y6">
        <v>4.2</v>
      </c>
      <c r="Z6">
        <v>3.8</v>
      </c>
      <c r="AA6">
        <v>3.1</v>
      </c>
      <c r="AB6">
        <v>2.7</v>
      </c>
      <c r="AC6">
        <v>2.2999999999999998</v>
      </c>
      <c r="AD6">
        <v>1.9</v>
      </c>
    </row>
    <row r="7" spans="1:30">
      <c r="A7" t="s">
        <v>1921</v>
      </c>
      <c r="B7">
        <v>0.5</v>
      </c>
      <c r="C7">
        <v>0.6</v>
      </c>
      <c r="D7">
        <v>0.6</v>
      </c>
      <c r="E7">
        <v>0.7</v>
      </c>
      <c r="F7">
        <v>0.7</v>
      </c>
      <c r="G7">
        <v>0.7</v>
      </c>
      <c r="H7">
        <v>0.7</v>
      </c>
      <c r="I7">
        <v>0.8</v>
      </c>
      <c r="J7">
        <v>0.9</v>
      </c>
      <c r="K7">
        <v>0.9</v>
      </c>
      <c r="L7">
        <v>1</v>
      </c>
      <c r="M7">
        <v>1</v>
      </c>
      <c r="N7">
        <v>1</v>
      </c>
      <c r="O7">
        <v>1</v>
      </c>
      <c r="P7">
        <v>1</v>
      </c>
      <c r="Q7">
        <v>0.9</v>
      </c>
      <c r="R7">
        <v>0.8</v>
      </c>
      <c r="S7">
        <v>1.1000000000000001</v>
      </c>
      <c r="T7">
        <v>1</v>
      </c>
      <c r="U7">
        <v>0.9</v>
      </c>
      <c r="V7">
        <v>0.8</v>
      </c>
      <c r="W7">
        <v>0.7</v>
      </c>
      <c r="X7">
        <v>0.6</v>
      </c>
      <c r="Y7">
        <v>0.6</v>
      </c>
      <c r="Z7">
        <v>0.5</v>
      </c>
      <c r="AA7">
        <v>0.4</v>
      </c>
      <c r="AB7">
        <v>0.4</v>
      </c>
      <c r="AC7">
        <v>0.3</v>
      </c>
      <c r="AD7">
        <v>0.3</v>
      </c>
    </row>
    <row r="8" spans="1:30">
      <c r="A8" t="s">
        <v>1880</v>
      </c>
      <c r="B8" t="s">
        <v>1800</v>
      </c>
      <c r="C8" t="s">
        <v>1800</v>
      </c>
      <c r="D8" t="s">
        <v>1800</v>
      </c>
      <c r="E8" t="s">
        <v>1800</v>
      </c>
      <c r="F8" t="s">
        <v>1800</v>
      </c>
      <c r="G8" t="s">
        <v>1800</v>
      </c>
      <c r="H8" t="s">
        <v>1800</v>
      </c>
      <c r="I8" t="s">
        <v>1800</v>
      </c>
      <c r="J8" t="s">
        <v>1800</v>
      </c>
      <c r="K8" t="s">
        <v>1800</v>
      </c>
      <c r="L8" t="s">
        <v>1800</v>
      </c>
      <c r="M8" t="s">
        <v>1800</v>
      </c>
      <c r="N8" t="s">
        <v>1800</v>
      </c>
      <c r="O8" t="s">
        <v>1800</v>
      </c>
      <c r="P8" t="s">
        <v>1800</v>
      </c>
      <c r="Q8" t="s">
        <v>1800</v>
      </c>
      <c r="R8" t="s">
        <v>1800</v>
      </c>
      <c r="S8" t="s">
        <v>1800</v>
      </c>
      <c r="T8" t="s">
        <v>1800</v>
      </c>
      <c r="U8" t="s">
        <v>1800</v>
      </c>
      <c r="V8" t="s">
        <v>1800</v>
      </c>
      <c r="W8" t="s">
        <v>1800</v>
      </c>
      <c r="X8" t="s">
        <v>1800</v>
      </c>
      <c r="Y8" t="s">
        <v>1800</v>
      </c>
      <c r="Z8" t="s">
        <v>1800</v>
      </c>
      <c r="AA8" t="s">
        <v>1800</v>
      </c>
      <c r="AB8" t="s">
        <v>1800</v>
      </c>
      <c r="AC8" t="s">
        <v>1800</v>
      </c>
      <c r="AD8" t="s">
        <v>1800</v>
      </c>
    </row>
    <row r="9" spans="1:30">
      <c r="A9" t="s">
        <v>1922</v>
      </c>
      <c r="B9">
        <v>0.2</v>
      </c>
      <c r="C9">
        <v>0.2</v>
      </c>
      <c r="D9">
        <v>0.2</v>
      </c>
      <c r="E9">
        <v>0.2</v>
      </c>
      <c r="F9">
        <v>0.2</v>
      </c>
      <c r="G9">
        <v>0.2</v>
      </c>
      <c r="H9">
        <v>0.3</v>
      </c>
      <c r="I9">
        <v>0.3</v>
      </c>
      <c r="J9">
        <v>0.3</v>
      </c>
      <c r="K9">
        <v>0.3</v>
      </c>
      <c r="L9">
        <v>0.3</v>
      </c>
      <c r="M9">
        <v>0.3</v>
      </c>
      <c r="N9">
        <v>0.3</v>
      </c>
      <c r="O9">
        <v>0.3</v>
      </c>
      <c r="P9">
        <v>0.3</v>
      </c>
      <c r="Q9">
        <v>0.3</v>
      </c>
      <c r="R9">
        <v>0.3</v>
      </c>
      <c r="S9">
        <v>0.8</v>
      </c>
      <c r="T9">
        <v>1</v>
      </c>
      <c r="U9">
        <v>1.1000000000000001</v>
      </c>
      <c r="V9">
        <v>1.2</v>
      </c>
      <c r="W9">
        <v>1.3</v>
      </c>
      <c r="X9">
        <v>1.5</v>
      </c>
      <c r="Y9">
        <v>1.7</v>
      </c>
      <c r="Z9">
        <v>1.9</v>
      </c>
      <c r="AA9">
        <v>2.2000000000000002</v>
      </c>
      <c r="AB9">
        <v>2.4</v>
      </c>
      <c r="AC9">
        <v>2.6</v>
      </c>
      <c r="AD9">
        <v>2.9</v>
      </c>
    </row>
    <row r="10" spans="1:30">
      <c r="A10" t="s">
        <v>1876</v>
      </c>
      <c r="B10" t="s">
        <v>1800</v>
      </c>
      <c r="C10" t="s">
        <v>1800</v>
      </c>
      <c r="D10" t="s">
        <v>1800</v>
      </c>
      <c r="E10" t="s">
        <v>1800</v>
      </c>
      <c r="F10" t="s">
        <v>1800</v>
      </c>
      <c r="G10" t="s">
        <v>1800</v>
      </c>
      <c r="H10" t="s">
        <v>1800</v>
      </c>
      <c r="I10" t="s">
        <v>1800</v>
      </c>
      <c r="J10" t="s">
        <v>1800</v>
      </c>
      <c r="K10" t="s">
        <v>1800</v>
      </c>
      <c r="L10" t="s">
        <v>1800</v>
      </c>
      <c r="M10" t="s">
        <v>1800</v>
      </c>
      <c r="N10" t="s">
        <v>1800</v>
      </c>
      <c r="O10" t="s">
        <v>1800</v>
      </c>
      <c r="P10" t="s">
        <v>1800</v>
      </c>
      <c r="Q10" t="s">
        <v>1800</v>
      </c>
      <c r="R10" t="s">
        <v>1800</v>
      </c>
      <c r="S10" t="s">
        <v>1800</v>
      </c>
      <c r="T10" t="s">
        <v>1800</v>
      </c>
      <c r="U10" t="s">
        <v>1800</v>
      </c>
      <c r="V10" t="s">
        <v>1800</v>
      </c>
      <c r="W10" t="s">
        <v>1800</v>
      </c>
      <c r="X10" t="s">
        <v>1800</v>
      </c>
      <c r="Y10" t="s">
        <v>1800</v>
      </c>
      <c r="Z10" t="s">
        <v>1800</v>
      </c>
      <c r="AA10" t="s">
        <v>1800</v>
      </c>
      <c r="AB10">
        <v>0.1</v>
      </c>
      <c r="AC10">
        <v>0.1</v>
      </c>
      <c r="AD10">
        <v>0.1</v>
      </c>
    </row>
    <row r="11" spans="1:30">
      <c r="A11" t="s">
        <v>1877</v>
      </c>
      <c r="B11" t="s">
        <v>1800</v>
      </c>
      <c r="C11" t="s">
        <v>1800</v>
      </c>
      <c r="D11" t="s">
        <v>1800</v>
      </c>
      <c r="E11" t="s">
        <v>1800</v>
      </c>
      <c r="F11" t="s">
        <v>1800</v>
      </c>
      <c r="G11" t="s">
        <v>1800</v>
      </c>
      <c r="H11" t="s">
        <v>1800</v>
      </c>
      <c r="I11" t="s">
        <v>1800</v>
      </c>
      <c r="J11" t="s">
        <v>1800</v>
      </c>
      <c r="K11" t="s">
        <v>1800</v>
      </c>
      <c r="L11" t="s">
        <v>1800</v>
      </c>
      <c r="M11" t="s">
        <v>1800</v>
      </c>
      <c r="N11" t="s">
        <v>1800</v>
      </c>
      <c r="O11" t="s">
        <v>1800</v>
      </c>
      <c r="P11" t="s">
        <v>1800</v>
      </c>
      <c r="Q11" t="s">
        <v>1800</v>
      </c>
      <c r="R11" t="s">
        <v>1800</v>
      </c>
      <c r="S11" t="s">
        <v>1800</v>
      </c>
      <c r="T11" t="s">
        <v>1800</v>
      </c>
      <c r="U11" t="s">
        <v>1800</v>
      </c>
      <c r="V11">
        <v>0.1</v>
      </c>
      <c r="W11">
        <v>0.1</v>
      </c>
      <c r="X11">
        <v>0.1</v>
      </c>
      <c r="Y11">
        <v>0.1</v>
      </c>
      <c r="Z11">
        <v>0.1</v>
      </c>
      <c r="AA11">
        <v>0.1</v>
      </c>
      <c r="AB11">
        <v>0.1</v>
      </c>
      <c r="AC11">
        <v>0.1</v>
      </c>
      <c r="AD11">
        <v>0.1</v>
      </c>
    </row>
    <row r="12" spans="1:30">
      <c r="A12" t="s">
        <v>1921</v>
      </c>
      <c r="B12">
        <v>0.2</v>
      </c>
      <c r="C12">
        <v>0.2</v>
      </c>
      <c r="D12">
        <v>0.2</v>
      </c>
      <c r="E12">
        <v>0.2</v>
      </c>
      <c r="F12">
        <v>0.2</v>
      </c>
      <c r="G12">
        <v>0.2</v>
      </c>
      <c r="H12">
        <v>0.2</v>
      </c>
      <c r="I12">
        <v>0.3</v>
      </c>
      <c r="J12">
        <v>0.3</v>
      </c>
      <c r="K12">
        <v>0.3</v>
      </c>
      <c r="L12">
        <v>0.3</v>
      </c>
      <c r="M12">
        <v>0.3</v>
      </c>
      <c r="N12">
        <v>0.3</v>
      </c>
      <c r="O12">
        <v>0.3</v>
      </c>
      <c r="P12">
        <v>0.3</v>
      </c>
      <c r="Q12">
        <v>0.3</v>
      </c>
      <c r="R12">
        <v>0.3</v>
      </c>
      <c r="S12">
        <v>0.8</v>
      </c>
      <c r="T12">
        <v>1</v>
      </c>
      <c r="U12">
        <v>1</v>
      </c>
      <c r="V12">
        <v>1.1000000000000001</v>
      </c>
      <c r="W12">
        <v>1.2</v>
      </c>
      <c r="X12">
        <v>1.4</v>
      </c>
      <c r="Y12">
        <v>1.5</v>
      </c>
      <c r="Z12">
        <v>1.8</v>
      </c>
      <c r="AA12">
        <v>2</v>
      </c>
      <c r="AB12">
        <v>2.2000000000000002</v>
      </c>
      <c r="AC12">
        <v>2.4</v>
      </c>
      <c r="AD12">
        <v>2.7</v>
      </c>
    </row>
    <row r="13" spans="1:30">
      <c r="A13" t="s">
        <v>1923</v>
      </c>
      <c r="B13" t="s">
        <v>1800</v>
      </c>
      <c r="C13" t="s">
        <v>1800</v>
      </c>
      <c r="D13" t="s">
        <v>1800</v>
      </c>
      <c r="E13" t="s">
        <v>1800</v>
      </c>
      <c r="F13" t="s">
        <v>1800</v>
      </c>
      <c r="G13" t="s">
        <v>1800</v>
      </c>
      <c r="H13" t="s">
        <v>1800</v>
      </c>
      <c r="I13" t="s">
        <v>1800</v>
      </c>
      <c r="J13" t="s">
        <v>1800</v>
      </c>
      <c r="K13" t="s">
        <v>1800</v>
      </c>
      <c r="L13" t="s">
        <v>1800</v>
      </c>
      <c r="M13" t="s">
        <v>1800</v>
      </c>
      <c r="N13" t="s">
        <v>1800</v>
      </c>
      <c r="O13" t="s">
        <v>1800</v>
      </c>
      <c r="P13" t="s">
        <v>1800</v>
      </c>
      <c r="Q13" t="s">
        <v>1800</v>
      </c>
      <c r="R13" t="s">
        <v>1800</v>
      </c>
      <c r="S13" t="s">
        <v>1800</v>
      </c>
      <c r="T13" t="s">
        <v>1800</v>
      </c>
      <c r="U13" t="s">
        <v>1800</v>
      </c>
      <c r="V13" t="s">
        <v>1800</v>
      </c>
      <c r="W13" t="s">
        <v>1800</v>
      </c>
      <c r="X13" t="s">
        <v>1800</v>
      </c>
      <c r="Y13">
        <v>0.1</v>
      </c>
      <c r="Z13">
        <v>0.1</v>
      </c>
      <c r="AA13">
        <v>0.1</v>
      </c>
      <c r="AB13">
        <v>0.2</v>
      </c>
      <c r="AC13">
        <v>0.2</v>
      </c>
      <c r="AD13">
        <v>0.2</v>
      </c>
    </row>
    <row r="14" spans="1:30">
      <c r="A14" t="s">
        <v>1938</v>
      </c>
      <c r="B14">
        <v>4.4000000000000004</v>
      </c>
      <c r="C14">
        <v>4.0999999999999996</v>
      </c>
      <c r="D14">
        <v>4.4000000000000004</v>
      </c>
      <c r="E14">
        <v>4.4000000000000004</v>
      </c>
      <c r="F14">
        <v>4.5</v>
      </c>
      <c r="G14">
        <v>4.5</v>
      </c>
      <c r="H14">
        <v>4.5999999999999996</v>
      </c>
      <c r="I14">
        <v>4.4000000000000004</v>
      </c>
      <c r="J14">
        <v>4.4000000000000004</v>
      </c>
      <c r="K14">
        <v>4.5999999999999996</v>
      </c>
      <c r="L14">
        <v>4.9000000000000004</v>
      </c>
      <c r="M14">
        <v>4.5999999999999996</v>
      </c>
      <c r="N14">
        <v>4.7</v>
      </c>
      <c r="O14">
        <v>4.7</v>
      </c>
      <c r="P14">
        <v>5</v>
      </c>
      <c r="Q14">
        <v>5.2</v>
      </c>
      <c r="R14">
        <v>5.2</v>
      </c>
      <c r="S14">
        <v>5.2</v>
      </c>
      <c r="T14">
        <v>4.9000000000000004</v>
      </c>
      <c r="U14">
        <v>4.5</v>
      </c>
      <c r="V14">
        <v>4.5999999999999996</v>
      </c>
      <c r="W14">
        <v>4.5999999999999996</v>
      </c>
      <c r="X14">
        <v>4.5</v>
      </c>
      <c r="Y14">
        <v>4.5</v>
      </c>
      <c r="Z14">
        <v>4.4000000000000004</v>
      </c>
      <c r="AA14">
        <v>4.4000000000000004</v>
      </c>
      <c r="AB14">
        <v>4.5999999999999996</v>
      </c>
      <c r="AC14">
        <v>4.8</v>
      </c>
      <c r="AD14">
        <v>4.9000000000000004</v>
      </c>
    </row>
    <row r="15" spans="1:30">
      <c r="A15" t="s">
        <v>1925</v>
      </c>
      <c r="B15">
        <v>0.6</v>
      </c>
      <c r="C15">
        <v>0.5</v>
      </c>
      <c r="D15">
        <v>0.7</v>
      </c>
      <c r="E15">
        <v>0.7</v>
      </c>
      <c r="F15">
        <v>0.7</v>
      </c>
      <c r="G15">
        <v>0.7</v>
      </c>
      <c r="H15">
        <v>0.7</v>
      </c>
      <c r="I15">
        <v>0.5</v>
      </c>
      <c r="J15">
        <v>0.4</v>
      </c>
      <c r="K15">
        <v>0.5</v>
      </c>
      <c r="L15">
        <v>0.8</v>
      </c>
      <c r="M15">
        <v>0.5</v>
      </c>
      <c r="N15">
        <v>0.6</v>
      </c>
      <c r="O15">
        <v>0.4</v>
      </c>
      <c r="P15">
        <v>0.5</v>
      </c>
      <c r="Q15">
        <v>0.6</v>
      </c>
      <c r="R15">
        <v>0.6</v>
      </c>
      <c r="S15">
        <v>0.7</v>
      </c>
      <c r="T15">
        <v>0.6</v>
      </c>
      <c r="U15">
        <v>0.5</v>
      </c>
      <c r="V15">
        <v>0.6</v>
      </c>
      <c r="W15">
        <v>0.6</v>
      </c>
      <c r="X15">
        <v>0.5</v>
      </c>
      <c r="Y15">
        <v>0.5</v>
      </c>
      <c r="Z15">
        <v>0.3</v>
      </c>
      <c r="AA15">
        <v>0.4</v>
      </c>
      <c r="AB15">
        <v>0.5</v>
      </c>
      <c r="AC15">
        <v>0.5</v>
      </c>
      <c r="AD15">
        <v>0.5</v>
      </c>
    </row>
    <row r="16" spans="1:30">
      <c r="A16" t="s">
        <v>1939</v>
      </c>
      <c r="B16">
        <v>0.3</v>
      </c>
      <c r="C16">
        <v>0.2</v>
      </c>
      <c r="D16">
        <v>0.3</v>
      </c>
      <c r="E16">
        <v>0.3</v>
      </c>
      <c r="F16">
        <v>0.3</v>
      </c>
      <c r="G16">
        <v>0.3</v>
      </c>
      <c r="H16">
        <v>0.3</v>
      </c>
      <c r="I16">
        <v>0.3</v>
      </c>
      <c r="J16">
        <v>0.3</v>
      </c>
      <c r="K16">
        <v>0.3</v>
      </c>
      <c r="L16">
        <v>0.3</v>
      </c>
      <c r="M16">
        <v>0.3</v>
      </c>
      <c r="N16">
        <v>0.3</v>
      </c>
      <c r="O16">
        <v>0.3</v>
      </c>
      <c r="P16">
        <v>0.3</v>
      </c>
      <c r="Q16">
        <v>0.3</v>
      </c>
      <c r="R16">
        <v>0.4</v>
      </c>
      <c r="S16">
        <v>0.3</v>
      </c>
      <c r="T16">
        <v>0.3</v>
      </c>
      <c r="U16">
        <v>0.3</v>
      </c>
      <c r="V16">
        <v>0.3</v>
      </c>
      <c r="W16">
        <v>0.3</v>
      </c>
      <c r="X16">
        <v>0.3</v>
      </c>
      <c r="Y16">
        <v>0.3</v>
      </c>
      <c r="Z16">
        <v>0.3</v>
      </c>
      <c r="AA16">
        <v>0.3</v>
      </c>
      <c r="AB16">
        <v>0.3</v>
      </c>
      <c r="AC16">
        <v>0.3</v>
      </c>
      <c r="AD16">
        <v>0.3</v>
      </c>
    </row>
    <row r="17" spans="1:30">
      <c r="A17" t="s">
        <v>1940</v>
      </c>
      <c r="B17">
        <v>1.7</v>
      </c>
      <c r="C17">
        <v>1.6</v>
      </c>
      <c r="D17">
        <v>1.6</v>
      </c>
      <c r="E17">
        <v>1.6</v>
      </c>
      <c r="F17">
        <v>1.7</v>
      </c>
      <c r="G17">
        <v>1.6</v>
      </c>
      <c r="H17">
        <v>1.7</v>
      </c>
      <c r="I17">
        <v>1.7</v>
      </c>
      <c r="J17">
        <v>1.8</v>
      </c>
      <c r="K17">
        <v>1.8</v>
      </c>
      <c r="L17">
        <v>1.8</v>
      </c>
      <c r="M17">
        <v>1.8</v>
      </c>
      <c r="N17">
        <v>1.7</v>
      </c>
      <c r="O17">
        <v>1.7</v>
      </c>
      <c r="P17">
        <v>1.7</v>
      </c>
      <c r="Q17">
        <v>1.8</v>
      </c>
      <c r="R17">
        <v>1.7</v>
      </c>
      <c r="S17">
        <v>1.7</v>
      </c>
      <c r="T17">
        <v>1.6</v>
      </c>
      <c r="U17">
        <v>1.4</v>
      </c>
      <c r="V17">
        <v>1.4</v>
      </c>
      <c r="W17">
        <v>1.4</v>
      </c>
      <c r="X17">
        <v>1.3</v>
      </c>
      <c r="Y17">
        <v>1.4</v>
      </c>
      <c r="Z17">
        <v>1.4</v>
      </c>
      <c r="AA17">
        <v>1.5</v>
      </c>
      <c r="AB17">
        <v>1.5</v>
      </c>
      <c r="AC17">
        <v>1.6</v>
      </c>
      <c r="AD17">
        <v>1.6</v>
      </c>
    </row>
    <row r="18" spans="1:30">
      <c r="A18" t="s">
        <v>1927</v>
      </c>
      <c r="B18">
        <v>0.5</v>
      </c>
      <c r="C18">
        <v>0.5</v>
      </c>
      <c r="D18">
        <v>0.5</v>
      </c>
      <c r="E18">
        <v>0.5</v>
      </c>
      <c r="F18">
        <v>0.5</v>
      </c>
      <c r="G18">
        <v>0.5</v>
      </c>
      <c r="H18">
        <v>0.5</v>
      </c>
      <c r="I18">
        <v>0.5</v>
      </c>
      <c r="J18">
        <v>0.5</v>
      </c>
      <c r="K18">
        <v>0.5</v>
      </c>
      <c r="L18">
        <v>0.5</v>
      </c>
      <c r="M18">
        <v>0.5</v>
      </c>
      <c r="N18">
        <v>0.5</v>
      </c>
      <c r="O18">
        <v>0.6</v>
      </c>
      <c r="P18">
        <v>0.6</v>
      </c>
      <c r="Q18">
        <v>0.6</v>
      </c>
      <c r="R18">
        <v>0.7</v>
      </c>
      <c r="S18">
        <v>0.7</v>
      </c>
      <c r="T18">
        <v>0.6</v>
      </c>
      <c r="U18">
        <v>0.6</v>
      </c>
      <c r="V18">
        <v>0.6</v>
      </c>
      <c r="W18">
        <v>0.6</v>
      </c>
      <c r="X18">
        <v>0.6</v>
      </c>
      <c r="Y18">
        <v>0.6</v>
      </c>
      <c r="Z18">
        <v>0.6</v>
      </c>
      <c r="AA18">
        <v>0.6</v>
      </c>
      <c r="AB18">
        <v>0.6</v>
      </c>
      <c r="AC18">
        <v>0.5</v>
      </c>
      <c r="AD18">
        <v>0.5</v>
      </c>
    </row>
    <row r="19" spans="1:30">
      <c r="A19" t="s">
        <v>1928</v>
      </c>
      <c r="B19">
        <v>0.6</v>
      </c>
      <c r="C19">
        <v>0.6</v>
      </c>
      <c r="D19">
        <v>0.7</v>
      </c>
      <c r="E19">
        <v>0.7</v>
      </c>
      <c r="F19">
        <v>0.7</v>
      </c>
      <c r="G19">
        <v>0.7</v>
      </c>
      <c r="H19">
        <v>0.7</v>
      </c>
      <c r="I19">
        <v>0.7</v>
      </c>
      <c r="J19">
        <v>0.7</v>
      </c>
      <c r="K19">
        <v>0.7</v>
      </c>
      <c r="L19">
        <v>0.8</v>
      </c>
      <c r="M19">
        <v>0.8</v>
      </c>
      <c r="N19">
        <v>0.8</v>
      </c>
      <c r="O19">
        <v>0.9</v>
      </c>
      <c r="P19">
        <v>0.9</v>
      </c>
      <c r="Q19">
        <v>1</v>
      </c>
      <c r="R19">
        <v>1</v>
      </c>
      <c r="S19">
        <v>1</v>
      </c>
      <c r="T19">
        <v>0.9</v>
      </c>
      <c r="U19">
        <v>0.9</v>
      </c>
      <c r="V19">
        <v>0.9</v>
      </c>
      <c r="W19">
        <v>0.8</v>
      </c>
      <c r="X19">
        <v>0.8</v>
      </c>
      <c r="Y19">
        <v>0.8</v>
      </c>
      <c r="Z19">
        <v>0.8</v>
      </c>
      <c r="AA19">
        <v>0.8</v>
      </c>
      <c r="AB19">
        <v>0.8</v>
      </c>
      <c r="AC19">
        <v>0.9</v>
      </c>
      <c r="AD19">
        <v>0.9</v>
      </c>
    </row>
    <row r="20" spans="1:30">
      <c r="A20" t="s">
        <v>1929</v>
      </c>
      <c r="B20">
        <v>0.6</v>
      </c>
      <c r="C20">
        <v>0.6</v>
      </c>
      <c r="D20">
        <v>0.6</v>
      </c>
      <c r="E20">
        <v>0.6</v>
      </c>
      <c r="F20">
        <v>0.7</v>
      </c>
      <c r="G20">
        <v>0.7</v>
      </c>
      <c r="H20">
        <v>0.7</v>
      </c>
      <c r="I20">
        <v>0.7</v>
      </c>
      <c r="J20">
        <v>0.7</v>
      </c>
      <c r="K20">
        <v>0.7</v>
      </c>
      <c r="L20">
        <v>0.7</v>
      </c>
      <c r="M20">
        <v>0.8</v>
      </c>
      <c r="N20">
        <v>0.8</v>
      </c>
      <c r="O20">
        <v>0.8</v>
      </c>
      <c r="P20">
        <v>0.9</v>
      </c>
      <c r="Q20">
        <v>0.9</v>
      </c>
      <c r="R20">
        <v>0.9</v>
      </c>
      <c r="S20">
        <v>0.9</v>
      </c>
      <c r="T20">
        <v>0.9</v>
      </c>
      <c r="U20">
        <v>0.9</v>
      </c>
      <c r="V20">
        <v>0.9</v>
      </c>
      <c r="W20">
        <v>0.9</v>
      </c>
      <c r="X20">
        <v>0.9</v>
      </c>
      <c r="Y20">
        <v>0.9</v>
      </c>
      <c r="Z20">
        <v>1</v>
      </c>
      <c r="AA20">
        <v>1</v>
      </c>
      <c r="AB20">
        <v>1</v>
      </c>
      <c r="AC20">
        <v>1</v>
      </c>
      <c r="AD20">
        <v>1</v>
      </c>
    </row>
    <row r="21" spans="1:30">
      <c r="A21" t="s">
        <v>1810</v>
      </c>
      <c r="B21">
        <v>42.1</v>
      </c>
      <c r="C21">
        <v>43.9</v>
      </c>
      <c r="D21">
        <v>46.9</v>
      </c>
      <c r="E21">
        <v>48.9</v>
      </c>
      <c r="F21">
        <v>50.8</v>
      </c>
      <c r="G21">
        <v>52.3</v>
      </c>
      <c r="H21">
        <v>53.6</v>
      </c>
      <c r="I21">
        <v>54.5</v>
      </c>
      <c r="J21">
        <v>54.9</v>
      </c>
      <c r="K21">
        <v>52.5</v>
      </c>
      <c r="L21">
        <v>51.4</v>
      </c>
      <c r="M21">
        <v>48.5</v>
      </c>
      <c r="N21">
        <v>46.5</v>
      </c>
      <c r="O21">
        <v>44.2</v>
      </c>
      <c r="P21">
        <v>41.7</v>
      </c>
      <c r="Q21">
        <v>37.299999999999997</v>
      </c>
      <c r="R21">
        <v>36.5</v>
      </c>
      <c r="S21">
        <v>32.299999999999997</v>
      </c>
      <c r="T21">
        <v>29.9</v>
      </c>
      <c r="U21">
        <v>28.2</v>
      </c>
      <c r="V21">
        <v>27.1</v>
      </c>
      <c r="W21">
        <v>25.8</v>
      </c>
      <c r="X21">
        <v>23.4</v>
      </c>
      <c r="Y21">
        <v>21.6</v>
      </c>
      <c r="Z21">
        <v>19.7</v>
      </c>
      <c r="AA21">
        <v>18.3</v>
      </c>
      <c r="AB21">
        <v>17.399999999999999</v>
      </c>
      <c r="AC21">
        <v>16.3</v>
      </c>
      <c r="AD21">
        <v>15.2</v>
      </c>
    </row>
    <row r="23" spans="1:30">
      <c r="A23" t="s">
        <v>1941</v>
      </c>
    </row>
    <row r="24" spans="1:30">
      <c r="A24" t="s">
        <v>1812</v>
      </c>
    </row>
    <row r="25" spans="1:30">
      <c r="A25" t="s">
        <v>1931</v>
      </c>
    </row>
    <row r="26" spans="1:30">
      <c r="A26" t="s">
        <v>1942</v>
      </c>
    </row>
    <row r="27" spans="1:30">
      <c r="A27" t="s">
        <v>1943</v>
      </c>
    </row>
    <row r="28" spans="1:30">
      <c r="A28" t="s">
        <v>1934</v>
      </c>
    </row>
    <row r="29" spans="1:30">
      <c r="A29" t="s">
        <v>1935</v>
      </c>
    </row>
    <row r="30" spans="1:30">
      <c r="A30" t="s">
        <v>1936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BE717-775B-4CEC-BD58-0E4F0F62786D}">
  <sheetPr codeName="Sheet22">
    <tabColor theme="7" tint="-0.249977111117893"/>
  </sheetPr>
  <dimension ref="A1:AF59"/>
  <sheetViews>
    <sheetView workbookViewId="0"/>
  </sheetViews>
  <sheetFormatPr defaultRowHeight="15"/>
  <cols>
    <col min="2" max="2" width="51" customWidth="1"/>
    <col min="3" max="30" width="0" hidden="1" customWidth="1"/>
    <col min="32" max="32" width="17.85546875" customWidth="1"/>
  </cols>
  <sheetData>
    <row r="1" spans="1:32">
      <c r="A1" t="s">
        <v>2007</v>
      </c>
    </row>
    <row r="3" spans="1:32">
      <c r="B3" t="s">
        <v>1787</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c r="AF3" s="19" t="s">
        <v>2060</v>
      </c>
    </row>
    <row r="4" spans="1:32">
      <c r="B4" s="1" t="s">
        <v>1702</v>
      </c>
      <c r="C4">
        <v>212.3</v>
      </c>
      <c r="D4">
        <v>202.1</v>
      </c>
      <c r="E4">
        <v>205.2</v>
      </c>
      <c r="F4">
        <v>203.4</v>
      </c>
      <c r="G4">
        <v>211.2</v>
      </c>
      <c r="H4">
        <v>219.7</v>
      </c>
      <c r="I4">
        <v>220.6</v>
      </c>
      <c r="J4">
        <v>225</v>
      </c>
      <c r="K4">
        <v>221.5</v>
      </c>
      <c r="L4">
        <v>220.3</v>
      </c>
      <c r="M4">
        <v>217.9</v>
      </c>
      <c r="N4">
        <v>196.2</v>
      </c>
      <c r="O4">
        <v>196.2</v>
      </c>
      <c r="P4">
        <v>191.2</v>
      </c>
      <c r="Q4">
        <v>199</v>
      </c>
      <c r="R4">
        <v>194.1</v>
      </c>
      <c r="S4">
        <v>198.9</v>
      </c>
      <c r="T4">
        <v>201.3</v>
      </c>
      <c r="U4">
        <v>186.2</v>
      </c>
      <c r="V4">
        <v>143.5</v>
      </c>
      <c r="W4">
        <v>171.9</v>
      </c>
      <c r="X4">
        <v>176.2</v>
      </c>
      <c r="Y4">
        <v>172.8</v>
      </c>
      <c r="Z4">
        <v>174.8</v>
      </c>
      <c r="AA4">
        <v>178.8</v>
      </c>
      <c r="AB4">
        <v>173.1</v>
      </c>
      <c r="AC4">
        <v>165.3</v>
      </c>
      <c r="AD4">
        <v>164.7</v>
      </c>
      <c r="AE4">
        <v>167.8</v>
      </c>
    </row>
    <row r="5" spans="1:32">
      <c r="B5" t="s">
        <v>2008</v>
      </c>
      <c r="C5">
        <v>104.7</v>
      </c>
      <c r="D5">
        <v>94.9</v>
      </c>
      <c r="E5">
        <v>95.7</v>
      </c>
      <c r="F5">
        <v>91.6</v>
      </c>
      <c r="G5">
        <v>94.5</v>
      </c>
      <c r="H5">
        <v>98.4</v>
      </c>
      <c r="I5">
        <v>96.4</v>
      </c>
      <c r="J5">
        <v>97.6</v>
      </c>
      <c r="K5">
        <v>91.1</v>
      </c>
      <c r="L5">
        <v>89</v>
      </c>
      <c r="M5">
        <v>90.6</v>
      </c>
      <c r="N5">
        <v>79.8</v>
      </c>
      <c r="O5">
        <v>75.8</v>
      </c>
      <c r="P5">
        <v>72.7</v>
      </c>
      <c r="Q5">
        <v>72.2</v>
      </c>
      <c r="R5">
        <v>70.099999999999994</v>
      </c>
      <c r="S5">
        <v>72.8</v>
      </c>
      <c r="T5">
        <v>74.5</v>
      </c>
      <c r="U5">
        <v>69.900000000000006</v>
      </c>
      <c r="V5">
        <v>45.1</v>
      </c>
      <c r="W5">
        <v>58.6</v>
      </c>
      <c r="X5">
        <v>63</v>
      </c>
      <c r="Y5">
        <v>57.3</v>
      </c>
      <c r="Z5">
        <v>55.2</v>
      </c>
      <c r="AA5">
        <v>58.2</v>
      </c>
      <c r="AB5">
        <v>47.9</v>
      </c>
      <c r="AC5">
        <v>43.6</v>
      </c>
      <c r="AD5">
        <v>40.6</v>
      </c>
      <c r="AE5">
        <v>42.6</v>
      </c>
      <c r="AF5" t="s">
        <v>1726</v>
      </c>
    </row>
    <row r="6" spans="1:32">
      <c r="B6" t="s">
        <v>2009</v>
      </c>
      <c r="C6">
        <v>99.1</v>
      </c>
      <c r="D6">
        <v>89.9</v>
      </c>
      <c r="E6">
        <v>91.7</v>
      </c>
      <c r="F6">
        <v>88.7</v>
      </c>
      <c r="G6">
        <v>89.4</v>
      </c>
      <c r="H6">
        <v>93.2</v>
      </c>
      <c r="I6">
        <v>92</v>
      </c>
      <c r="J6">
        <v>93.8</v>
      </c>
      <c r="K6">
        <v>86.4</v>
      </c>
      <c r="L6">
        <v>84.3</v>
      </c>
      <c r="M6">
        <v>86.1</v>
      </c>
      <c r="N6">
        <v>76.900000000000006</v>
      </c>
      <c r="O6">
        <v>71.599999999999994</v>
      </c>
      <c r="P6">
        <v>68.3</v>
      </c>
      <c r="Q6">
        <v>68.400000000000006</v>
      </c>
      <c r="R6">
        <v>66.2</v>
      </c>
      <c r="S6">
        <v>69</v>
      </c>
      <c r="T6">
        <v>70.599999999999994</v>
      </c>
      <c r="U6">
        <v>65.8</v>
      </c>
      <c r="V6">
        <v>42.9</v>
      </c>
      <c r="W6">
        <v>54.8</v>
      </c>
      <c r="X6">
        <v>59.8</v>
      </c>
      <c r="Y6">
        <v>55.1</v>
      </c>
      <c r="Z6">
        <v>51.6</v>
      </c>
      <c r="AA6">
        <v>54.5</v>
      </c>
      <c r="AB6">
        <v>43.5</v>
      </c>
      <c r="AC6">
        <v>41</v>
      </c>
      <c r="AD6">
        <v>38.6</v>
      </c>
      <c r="AE6">
        <v>41.3</v>
      </c>
      <c r="AF6" t="s">
        <v>1726</v>
      </c>
    </row>
    <row r="7" spans="1:32">
      <c r="B7" t="s">
        <v>2010</v>
      </c>
      <c r="C7">
        <v>5.6</v>
      </c>
      <c r="D7">
        <v>5.0999999999999996</v>
      </c>
      <c r="E7">
        <v>4</v>
      </c>
      <c r="F7">
        <v>3</v>
      </c>
      <c r="G7">
        <v>5.2</v>
      </c>
      <c r="H7">
        <v>5.2</v>
      </c>
      <c r="I7">
        <v>4.4000000000000004</v>
      </c>
      <c r="J7">
        <v>3.8</v>
      </c>
      <c r="K7">
        <v>4.8</v>
      </c>
      <c r="L7">
        <v>4.7</v>
      </c>
      <c r="M7">
        <v>4.5</v>
      </c>
      <c r="N7">
        <v>3</v>
      </c>
      <c r="O7">
        <v>4.2</v>
      </c>
      <c r="P7">
        <v>4.4000000000000004</v>
      </c>
      <c r="Q7">
        <v>3.8</v>
      </c>
      <c r="R7">
        <v>3.9</v>
      </c>
      <c r="S7">
        <v>3.8</v>
      </c>
      <c r="T7">
        <v>3.9</v>
      </c>
      <c r="U7">
        <v>4.0999999999999996</v>
      </c>
      <c r="V7">
        <v>2.2000000000000002</v>
      </c>
      <c r="W7">
        <v>3.8</v>
      </c>
      <c r="X7">
        <v>3.1</v>
      </c>
      <c r="Y7">
        <v>2.2000000000000002</v>
      </c>
      <c r="Z7">
        <v>3.5</v>
      </c>
      <c r="AA7">
        <v>3.7</v>
      </c>
      <c r="AB7">
        <v>4.4000000000000004</v>
      </c>
      <c r="AC7">
        <v>2.6</v>
      </c>
      <c r="AD7">
        <v>2</v>
      </c>
      <c r="AE7">
        <v>1.3</v>
      </c>
      <c r="AF7" t="s">
        <v>1731</v>
      </c>
    </row>
    <row r="8" spans="1:32">
      <c r="B8" t="s">
        <v>2011</v>
      </c>
      <c r="C8">
        <v>33.5</v>
      </c>
      <c r="D8">
        <v>32.700000000000003</v>
      </c>
      <c r="E8">
        <v>33</v>
      </c>
      <c r="F8">
        <v>34.799999999999997</v>
      </c>
      <c r="G8">
        <v>36.299999999999997</v>
      </c>
      <c r="H8">
        <v>37.1</v>
      </c>
      <c r="I8">
        <v>37.299999999999997</v>
      </c>
      <c r="J8">
        <v>38.6</v>
      </c>
      <c r="K8">
        <v>39.5</v>
      </c>
      <c r="L8">
        <v>40.200000000000003</v>
      </c>
      <c r="M8">
        <v>41.4</v>
      </c>
      <c r="N8">
        <v>41.6</v>
      </c>
      <c r="O8">
        <v>43.2</v>
      </c>
      <c r="P8">
        <v>43.3</v>
      </c>
      <c r="Q8">
        <v>45.9</v>
      </c>
      <c r="R8">
        <v>46.2</v>
      </c>
      <c r="S8">
        <v>46.9</v>
      </c>
      <c r="T8">
        <v>45.5</v>
      </c>
      <c r="U8">
        <v>41.4</v>
      </c>
      <c r="V8">
        <v>29.6</v>
      </c>
      <c r="W8">
        <v>31.4</v>
      </c>
      <c r="X8">
        <v>32.200000000000003</v>
      </c>
      <c r="Y8">
        <v>35.299999999999997</v>
      </c>
      <c r="Z8">
        <v>36.4</v>
      </c>
      <c r="AA8">
        <v>39.4</v>
      </c>
      <c r="AB8">
        <v>39.9</v>
      </c>
      <c r="AC8">
        <v>39.4</v>
      </c>
      <c r="AD8">
        <v>40.299999999999997</v>
      </c>
      <c r="AE8">
        <v>40.299999999999997</v>
      </c>
      <c r="AF8" t="s">
        <v>1724</v>
      </c>
    </row>
    <row r="9" spans="1:32">
      <c r="B9" t="s">
        <v>2012</v>
      </c>
      <c r="C9">
        <v>21.6</v>
      </c>
      <c r="D9">
        <v>23.1</v>
      </c>
      <c r="E9">
        <v>23.7</v>
      </c>
      <c r="F9">
        <v>24.6</v>
      </c>
      <c r="G9">
        <v>26.6</v>
      </c>
      <c r="H9">
        <v>27.9</v>
      </c>
      <c r="I9">
        <v>29.1</v>
      </c>
      <c r="J9">
        <v>30.5</v>
      </c>
      <c r="K9">
        <v>30.9</v>
      </c>
      <c r="L9">
        <v>32.299999999999997</v>
      </c>
      <c r="M9">
        <v>31.6</v>
      </c>
      <c r="N9">
        <v>27.6</v>
      </c>
      <c r="O9">
        <v>28.7</v>
      </c>
      <c r="P9">
        <v>28.5</v>
      </c>
      <c r="Q9">
        <v>30.7</v>
      </c>
      <c r="R9">
        <v>27.4</v>
      </c>
      <c r="S9">
        <v>27.6</v>
      </c>
      <c r="T9">
        <v>28.1</v>
      </c>
      <c r="U9">
        <v>24.7</v>
      </c>
      <c r="V9">
        <v>23.8</v>
      </c>
      <c r="W9">
        <v>27.3</v>
      </c>
      <c r="X9">
        <v>26.3</v>
      </c>
      <c r="Y9">
        <v>26.5</v>
      </c>
      <c r="Z9">
        <v>26.4</v>
      </c>
      <c r="AA9">
        <v>26.3</v>
      </c>
      <c r="AB9">
        <v>28.1</v>
      </c>
      <c r="AC9">
        <v>28.3</v>
      </c>
      <c r="AD9">
        <v>28.9</v>
      </c>
      <c r="AE9">
        <v>29.4</v>
      </c>
      <c r="AF9" t="s">
        <v>1725</v>
      </c>
    </row>
    <row r="10" spans="1:32">
      <c r="B10" t="s">
        <v>2013</v>
      </c>
      <c r="C10">
        <v>13</v>
      </c>
      <c r="D10">
        <v>13.3</v>
      </c>
      <c r="E10">
        <v>13.7</v>
      </c>
      <c r="F10">
        <v>13.2</v>
      </c>
      <c r="G10">
        <v>14.2</v>
      </c>
      <c r="H10">
        <v>13.5</v>
      </c>
      <c r="I10">
        <v>13.8</v>
      </c>
      <c r="J10">
        <v>14</v>
      </c>
      <c r="K10">
        <v>14.1</v>
      </c>
      <c r="L10">
        <v>12.9</v>
      </c>
      <c r="M10">
        <v>12.2</v>
      </c>
      <c r="N10">
        <v>9.1999999999999993</v>
      </c>
      <c r="O10">
        <v>10.5</v>
      </c>
      <c r="P10">
        <v>8.8000000000000007</v>
      </c>
      <c r="Q10">
        <v>9.6</v>
      </c>
      <c r="R10">
        <v>9.1999999999999993</v>
      </c>
      <c r="S10">
        <v>8.8000000000000007</v>
      </c>
      <c r="T10">
        <v>9.1</v>
      </c>
      <c r="U10">
        <v>8.4</v>
      </c>
      <c r="V10">
        <v>8.5</v>
      </c>
      <c r="W10">
        <v>9.1999999999999993</v>
      </c>
      <c r="X10">
        <v>8.1999999999999993</v>
      </c>
      <c r="Y10">
        <v>8.9</v>
      </c>
      <c r="Z10">
        <v>9.5</v>
      </c>
      <c r="AA10">
        <v>9.4</v>
      </c>
      <c r="AB10">
        <v>10.6</v>
      </c>
      <c r="AC10">
        <v>10.8</v>
      </c>
      <c r="AD10">
        <v>13.2</v>
      </c>
      <c r="AE10">
        <v>13.5</v>
      </c>
      <c r="AF10" t="s">
        <v>1731</v>
      </c>
    </row>
    <row r="11" spans="1:32">
      <c r="B11" t="s">
        <v>2014</v>
      </c>
      <c r="C11">
        <v>11.7</v>
      </c>
      <c r="D11">
        <v>11.5</v>
      </c>
      <c r="E11">
        <v>11.9</v>
      </c>
      <c r="F11">
        <v>12.3</v>
      </c>
      <c r="G11">
        <v>12.7</v>
      </c>
      <c r="H11">
        <v>13.5</v>
      </c>
      <c r="I11">
        <v>14.2</v>
      </c>
      <c r="J11">
        <v>14.5</v>
      </c>
      <c r="K11">
        <v>14.8</v>
      </c>
      <c r="L11">
        <v>14.4</v>
      </c>
      <c r="M11">
        <v>14.3</v>
      </c>
      <c r="N11">
        <v>13.7</v>
      </c>
      <c r="O11">
        <v>13.2</v>
      </c>
      <c r="P11">
        <v>13.9</v>
      </c>
      <c r="Q11">
        <v>14.6</v>
      </c>
      <c r="R11">
        <v>14.6</v>
      </c>
      <c r="S11">
        <v>15.2</v>
      </c>
      <c r="T11">
        <v>14.7</v>
      </c>
      <c r="U11">
        <v>14.5</v>
      </c>
      <c r="V11">
        <v>11.4</v>
      </c>
      <c r="W11">
        <v>13.4</v>
      </c>
      <c r="X11">
        <v>14</v>
      </c>
      <c r="Y11">
        <v>13.8</v>
      </c>
      <c r="Z11">
        <v>14</v>
      </c>
      <c r="AA11">
        <v>14.2</v>
      </c>
      <c r="AB11">
        <v>13.3</v>
      </c>
      <c r="AC11">
        <v>12.6</v>
      </c>
      <c r="AD11">
        <v>12.8</v>
      </c>
      <c r="AE11">
        <v>13.2</v>
      </c>
      <c r="AF11" t="s">
        <v>1731</v>
      </c>
    </row>
    <row r="12" spans="1:32">
      <c r="B12" t="s">
        <v>2015</v>
      </c>
      <c r="C12">
        <v>6.3</v>
      </c>
      <c r="D12">
        <v>5.7</v>
      </c>
      <c r="E12">
        <v>5.6</v>
      </c>
      <c r="F12">
        <v>5.2</v>
      </c>
      <c r="G12">
        <v>5.6</v>
      </c>
      <c r="H12">
        <v>7.6</v>
      </c>
      <c r="I12">
        <v>8.1999999999999993</v>
      </c>
      <c r="J12">
        <v>7.8</v>
      </c>
      <c r="K12">
        <v>8.1</v>
      </c>
      <c r="L12">
        <v>8.9</v>
      </c>
      <c r="M12">
        <v>6</v>
      </c>
      <c r="N12">
        <v>6</v>
      </c>
      <c r="O12">
        <v>6.5</v>
      </c>
      <c r="P12">
        <v>5.0999999999999996</v>
      </c>
      <c r="Q12">
        <v>6.9</v>
      </c>
      <c r="R12">
        <v>7.6</v>
      </c>
      <c r="S12">
        <v>8.6</v>
      </c>
      <c r="T12">
        <v>8.6</v>
      </c>
      <c r="U12">
        <v>7.1</v>
      </c>
      <c r="V12">
        <v>8.6999999999999993</v>
      </c>
      <c r="W12">
        <v>10.7</v>
      </c>
      <c r="X12">
        <v>10.4</v>
      </c>
      <c r="Y12">
        <v>9.1</v>
      </c>
      <c r="Z12">
        <v>11.5</v>
      </c>
      <c r="AA12">
        <v>13</v>
      </c>
      <c r="AB12">
        <v>12.2</v>
      </c>
      <c r="AC12">
        <v>10.5</v>
      </c>
      <c r="AD12">
        <v>9.9</v>
      </c>
      <c r="AE12">
        <v>10</v>
      </c>
      <c r="AF12" t="s">
        <v>1724</v>
      </c>
    </row>
    <row r="13" spans="1:32">
      <c r="B13" t="s">
        <v>2016</v>
      </c>
      <c r="C13">
        <v>1.5</v>
      </c>
      <c r="D13">
        <v>1.5</v>
      </c>
      <c r="E13">
        <v>1.5</v>
      </c>
      <c r="F13">
        <v>1.5</v>
      </c>
      <c r="G13">
        <v>1.5</v>
      </c>
      <c r="H13">
        <v>1.5</v>
      </c>
      <c r="I13">
        <v>1.5</v>
      </c>
      <c r="J13">
        <v>1.5</v>
      </c>
      <c r="K13">
        <v>1.5</v>
      </c>
      <c r="L13">
        <v>1.5</v>
      </c>
      <c r="M13">
        <v>1.5</v>
      </c>
      <c r="N13">
        <v>0.9</v>
      </c>
      <c r="O13">
        <v>1</v>
      </c>
      <c r="P13">
        <v>1.4</v>
      </c>
      <c r="Q13">
        <v>1.3</v>
      </c>
      <c r="R13">
        <v>1.4</v>
      </c>
      <c r="S13">
        <v>1.8</v>
      </c>
      <c r="T13">
        <v>1.9</v>
      </c>
      <c r="U13">
        <v>1.8</v>
      </c>
      <c r="V13">
        <v>1.8</v>
      </c>
      <c r="W13">
        <v>4.4000000000000004</v>
      </c>
      <c r="X13">
        <v>4.0999999999999996</v>
      </c>
      <c r="Y13">
        <v>4</v>
      </c>
      <c r="Z13">
        <v>4.2</v>
      </c>
      <c r="AA13">
        <v>4.5</v>
      </c>
      <c r="AB13">
        <v>4.5</v>
      </c>
      <c r="AC13">
        <v>4.5</v>
      </c>
      <c r="AD13">
        <v>4.5</v>
      </c>
      <c r="AE13">
        <v>4.5</v>
      </c>
      <c r="AF13" t="s">
        <v>1724</v>
      </c>
    </row>
    <row r="14" spans="1:32">
      <c r="B14" t="s">
        <v>2017</v>
      </c>
      <c r="C14">
        <v>3.8</v>
      </c>
      <c r="D14">
        <v>3.5</v>
      </c>
      <c r="E14">
        <v>3.9</v>
      </c>
      <c r="F14">
        <v>4.5999999999999996</v>
      </c>
      <c r="G14">
        <v>4.3</v>
      </c>
      <c r="H14">
        <v>4.3</v>
      </c>
      <c r="I14">
        <v>3.9</v>
      </c>
      <c r="J14">
        <v>3.9</v>
      </c>
      <c r="K14">
        <v>4.8</v>
      </c>
      <c r="L14">
        <v>4.7</v>
      </c>
      <c r="M14">
        <v>4.2</v>
      </c>
      <c r="N14">
        <v>4.0999999999999996</v>
      </c>
      <c r="O14">
        <v>3.7</v>
      </c>
      <c r="P14">
        <v>3.6</v>
      </c>
      <c r="Q14">
        <v>3.7</v>
      </c>
      <c r="R14">
        <v>3.7</v>
      </c>
      <c r="S14">
        <v>3.5</v>
      </c>
      <c r="T14">
        <v>4.9000000000000004</v>
      </c>
      <c r="U14">
        <v>4.0999999999999996</v>
      </c>
      <c r="V14">
        <v>3.4</v>
      </c>
      <c r="W14">
        <v>4.7</v>
      </c>
      <c r="X14">
        <v>5.0999999999999996</v>
      </c>
      <c r="Y14">
        <v>4.8</v>
      </c>
      <c r="Z14">
        <v>4.5999999999999996</v>
      </c>
      <c r="AA14">
        <v>1.8</v>
      </c>
      <c r="AB14">
        <v>4.5999999999999996</v>
      </c>
      <c r="AC14">
        <v>5.0999999999999996</v>
      </c>
      <c r="AD14">
        <v>3.8</v>
      </c>
      <c r="AE14">
        <v>3.6</v>
      </c>
      <c r="AF14" t="s">
        <v>1731</v>
      </c>
    </row>
    <row r="15" spans="1:32">
      <c r="B15" t="s">
        <v>2018</v>
      </c>
      <c r="C15">
        <v>2.2000000000000002</v>
      </c>
      <c r="D15">
        <v>1.9</v>
      </c>
      <c r="E15">
        <v>2</v>
      </c>
      <c r="F15">
        <v>1.9</v>
      </c>
      <c r="G15">
        <v>2</v>
      </c>
      <c r="H15">
        <v>2</v>
      </c>
      <c r="I15">
        <v>2.1</v>
      </c>
      <c r="J15">
        <v>2.2000000000000002</v>
      </c>
      <c r="K15">
        <v>2.2000000000000002</v>
      </c>
      <c r="L15">
        <v>2.2000000000000002</v>
      </c>
      <c r="M15">
        <v>1.9</v>
      </c>
      <c r="N15">
        <v>1.5</v>
      </c>
      <c r="O15">
        <v>1.3</v>
      </c>
      <c r="P15">
        <v>1.3</v>
      </c>
      <c r="Q15">
        <v>1.4</v>
      </c>
      <c r="R15">
        <v>1.4</v>
      </c>
      <c r="S15">
        <v>1.5</v>
      </c>
      <c r="T15">
        <v>1.6</v>
      </c>
      <c r="U15">
        <v>1.6</v>
      </c>
      <c r="V15">
        <v>1.5</v>
      </c>
      <c r="W15">
        <v>1.7</v>
      </c>
      <c r="X15">
        <v>1.7</v>
      </c>
      <c r="Y15">
        <v>1.9</v>
      </c>
      <c r="Z15">
        <v>1.8</v>
      </c>
      <c r="AA15">
        <v>1.9</v>
      </c>
      <c r="AB15">
        <v>2</v>
      </c>
      <c r="AC15">
        <v>1.8</v>
      </c>
      <c r="AD15">
        <v>2</v>
      </c>
      <c r="AE15">
        <v>2.1</v>
      </c>
      <c r="AF15" t="s">
        <v>1726</v>
      </c>
    </row>
    <row r="16" spans="1:32">
      <c r="B16" t="s">
        <v>2019</v>
      </c>
      <c r="C16">
        <v>1.4</v>
      </c>
      <c r="D16">
        <v>1.4</v>
      </c>
      <c r="E16">
        <v>1.5</v>
      </c>
      <c r="F16">
        <v>1.4</v>
      </c>
      <c r="G16">
        <v>1.4</v>
      </c>
      <c r="H16">
        <v>1.6</v>
      </c>
      <c r="I16">
        <v>1.6</v>
      </c>
      <c r="J16">
        <v>1.7</v>
      </c>
      <c r="K16">
        <v>1.6</v>
      </c>
      <c r="L16">
        <v>1.5</v>
      </c>
      <c r="M16">
        <v>1.5</v>
      </c>
      <c r="N16">
        <v>1.5</v>
      </c>
      <c r="O16">
        <v>1.5</v>
      </c>
      <c r="P16">
        <v>1.5</v>
      </c>
      <c r="Q16">
        <v>1.6</v>
      </c>
      <c r="R16">
        <v>1.7</v>
      </c>
      <c r="S16">
        <v>1.6</v>
      </c>
      <c r="T16">
        <v>1.7</v>
      </c>
      <c r="U16">
        <v>1.7</v>
      </c>
      <c r="V16">
        <v>1.5</v>
      </c>
      <c r="W16">
        <v>1.5</v>
      </c>
      <c r="X16">
        <v>1.6</v>
      </c>
      <c r="Y16">
        <v>1.7</v>
      </c>
      <c r="Z16">
        <v>1.7</v>
      </c>
      <c r="AA16">
        <v>1.7</v>
      </c>
      <c r="AB16">
        <v>1.7</v>
      </c>
      <c r="AC16">
        <v>1.7</v>
      </c>
      <c r="AD16">
        <v>1.8</v>
      </c>
      <c r="AE16">
        <v>1.7</v>
      </c>
      <c r="AF16" t="s">
        <v>1731</v>
      </c>
    </row>
    <row r="17" spans="2:32">
      <c r="B17" t="s">
        <v>2020</v>
      </c>
      <c r="C17">
        <v>1.2</v>
      </c>
      <c r="D17">
        <v>1.2</v>
      </c>
      <c r="E17">
        <v>1.4</v>
      </c>
      <c r="F17">
        <v>1.4</v>
      </c>
      <c r="G17">
        <v>1.5</v>
      </c>
      <c r="H17">
        <v>1.5</v>
      </c>
      <c r="I17">
        <v>1.5</v>
      </c>
      <c r="J17">
        <v>1.7</v>
      </c>
      <c r="K17">
        <v>1.7</v>
      </c>
      <c r="L17">
        <v>1.7</v>
      </c>
      <c r="M17">
        <v>1.8</v>
      </c>
      <c r="N17">
        <v>1.7</v>
      </c>
      <c r="O17">
        <v>1.8</v>
      </c>
      <c r="P17">
        <v>1.8</v>
      </c>
      <c r="Q17">
        <v>2.1</v>
      </c>
      <c r="R17">
        <v>1.8</v>
      </c>
      <c r="S17">
        <v>1.8</v>
      </c>
      <c r="T17">
        <v>1.9</v>
      </c>
      <c r="U17">
        <v>1.8</v>
      </c>
      <c r="V17">
        <v>1.6</v>
      </c>
      <c r="W17">
        <v>1.8</v>
      </c>
      <c r="X17">
        <v>1.7</v>
      </c>
      <c r="Y17">
        <v>1.5</v>
      </c>
      <c r="Z17">
        <v>1.7</v>
      </c>
      <c r="AA17">
        <v>1.7</v>
      </c>
      <c r="AB17">
        <v>1.6</v>
      </c>
      <c r="AC17">
        <v>1.7</v>
      </c>
      <c r="AD17">
        <v>1.7</v>
      </c>
      <c r="AE17">
        <v>1.5</v>
      </c>
      <c r="AF17" t="s">
        <v>1731</v>
      </c>
    </row>
    <row r="18" spans="2:32">
      <c r="B18" t="s">
        <v>2021</v>
      </c>
      <c r="C18">
        <v>6.8</v>
      </c>
      <c r="D18">
        <v>6.9</v>
      </c>
      <c r="E18">
        <v>6.8</v>
      </c>
      <c r="F18">
        <v>6.2</v>
      </c>
      <c r="G18">
        <v>5.5</v>
      </c>
      <c r="H18">
        <v>5.7</v>
      </c>
      <c r="I18">
        <v>6</v>
      </c>
      <c r="J18">
        <v>6</v>
      </c>
      <c r="K18">
        <v>6.2</v>
      </c>
      <c r="L18">
        <v>6.3</v>
      </c>
      <c r="M18">
        <v>6.1</v>
      </c>
      <c r="N18">
        <v>4.4000000000000004</v>
      </c>
      <c r="O18">
        <v>4.5</v>
      </c>
      <c r="P18">
        <v>4.5</v>
      </c>
      <c r="Q18">
        <v>4.2</v>
      </c>
      <c r="R18">
        <v>4.0999999999999996</v>
      </c>
      <c r="S18">
        <v>3.8</v>
      </c>
      <c r="T18">
        <v>4.3</v>
      </c>
      <c r="U18">
        <v>4.5</v>
      </c>
      <c r="V18">
        <v>3</v>
      </c>
      <c r="W18">
        <v>2.7</v>
      </c>
      <c r="X18">
        <v>3.3</v>
      </c>
      <c r="Y18">
        <v>3.4</v>
      </c>
      <c r="Z18">
        <v>3.3</v>
      </c>
      <c r="AA18">
        <v>2.8</v>
      </c>
      <c r="AB18">
        <v>2.8</v>
      </c>
      <c r="AC18">
        <v>1.3</v>
      </c>
      <c r="AD18">
        <v>1.2</v>
      </c>
      <c r="AE18">
        <v>1.5</v>
      </c>
      <c r="AF18" t="s">
        <v>1731</v>
      </c>
    </row>
    <row r="19" spans="2:32">
      <c r="B19" t="s">
        <v>2022</v>
      </c>
      <c r="C19">
        <v>1.5</v>
      </c>
      <c r="D19">
        <v>1.4</v>
      </c>
      <c r="E19">
        <v>1.5</v>
      </c>
      <c r="F19">
        <v>1.6</v>
      </c>
      <c r="G19">
        <v>1.7</v>
      </c>
      <c r="H19">
        <v>1.8</v>
      </c>
      <c r="I19">
        <v>1.7</v>
      </c>
      <c r="J19">
        <v>1.6</v>
      </c>
      <c r="K19">
        <v>1.5</v>
      </c>
      <c r="L19">
        <v>1.4</v>
      </c>
      <c r="M19">
        <v>1.7</v>
      </c>
      <c r="N19">
        <v>1.4</v>
      </c>
      <c r="O19">
        <v>1.7</v>
      </c>
      <c r="P19">
        <v>1.6</v>
      </c>
      <c r="Q19">
        <v>1.6</v>
      </c>
      <c r="R19">
        <v>1.9</v>
      </c>
      <c r="S19">
        <v>2.1</v>
      </c>
      <c r="T19">
        <v>1.5</v>
      </c>
      <c r="U19">
        <v>1.5</v>
      </c>
      <c r="V19">
        <v>1</v>
      </c>
      <c r="W19">
        <v>1.5</v>
      </c>
      <c r="X19">
        <v>1.3</v>
      </c>
      <c r="Y19">
        <v>1.2</v>
      </c>
      <c r="Z19">
        <v>1.3</v>
      </c>
      <c r="AA19">
        <v>1.3</v>
      </c>
      <c r="AB19">
        <v>1.3</v>
      </c>
      <c r="AC19">
        <v>1.2</v>
      </c>
      <c r="AD19">
        <v>1.3</v>
      </c>
      <c r="AE19">
        <v>1.3</v>
      </c>
      <c r="AF19" t="s">
        <v>1731</v>
      </c>
    </row>
    <row r="20" spans="2:32">
      <c r="B20" t="s">
        <v>2023</v>
      </c>
      <c r="C20">
        <v>0.6</v>
      </c>
      <c r="D20">
        <v>0.8</v>
      </c>
      <c r="E20">
        <v>0.8</v>
      </c>
      <c r="F20">
        <v>0.9</v>
      </c>
      <c r="G20">
        <v>0.9</v>
      </c>
      <c r="H20">
        <v>0.9</v>
      </c>
      <c r="I20">
        <v>0.9</v>
      </c>
      <c r="J20">
        <v>1</v>
      </c>
      <c r="K20">
        <v>0.9</v>
      </c>
      <c r="L20">
        <v>0.9</v>
      </c>
      <c r="M20">
        <v>0.9</v>
      </c>
      <c r="N20">
        <v>0.7</v>
      </c>
      <c r="O20">
        <v>0.7</v>
      </c>
      <c r="P20">
        <v>1.1000000000000001</v>
      </c>
      <c r="Q20">
        <v>1</v>
      </c>
      <c r="R20">
        <v>1</v>
      </c>
      <c r="S20">
        <v>1</v>
      </c>
      <c r="T20">
        <v>1</v>
      </c>
      <c r="U20">
        <v>1.2</v>
      </c>
      <c r="V20">
        <v>0.9</v>
      </c>
      <c r="W20">
        <v>1.2</v>
      </c>
      <c r="X20">
        <v>1.3</v>
      </c>
      <c r="Y20">
        <v>1.5</v>
      </c>
      <c r="Z20">
        <v>1.4</v>
      </c>
      <c r="AA20">
        <v>1</v>
      </c>
      <c r="AB20">
        <v>0.9</v>
      </c>
      <c r="AC20">
        <v>0.9</v>
      </c>
      <c r="AD20">
        <v>1</v>
      </c>
      <c r="AE20">
        <v>1</v>
      </c>
      <c r="AF20" t="s">
        <v>1731</v>
      </c>
    </row>
    <row r="21" spans="2:32">
      <c r="B21" t="s">
        <v>2024</v>
      </c>
      <c r="C21">
        <v>1.5</v>
      </c>
      <c r="D21">
        <v>1.4</v>
      </c>
      <c r="E21">
        <v>1.5</v>
      </c>
      <c r="F21">
        <v>1.3</v>
      </c>
      <c r="G21">
        <v>1.5</v>
      </c>
      <c r="H21">
        <v>1.5</v>
      </c>
      <c r="I21">
        <v>1.6</v>
      </c>
      <c r="J21">
        <v>1.5</v>
      </c>
      <c r="K21">
        <v>1.6</v>
      </c>
      <c r="L21">
        <v>1.5</v>
      </c>
      <c r="M21">
        <v>1.4</v>
      </c>
      <c r="N21">
        <v>1.3</v>
      </c>
      <c r="O21">
        <v>1.3</v>
      </c>
      <c r="P21">
        <v>1.4</v>
      </c>
      <c r="Q21">
        <v>1.4</v>
      </c>
      <c r="R21">
        <v>1.3</v>
      </c>
      <c r="S21">
        <v>1.2</v>
      </c>
      <c r="T21">
        <v>1.2</v>
      </c>
      <c r="U21">
        <v>1.1000000000000001</v>
      </c>
      <c r="V21">
        <v>1</v>
      </c>
      <c r="W21">
        <v>1.1000000000000001</v>
      </c>
      <c r="X21">
        <v>1.2</v>
      </c>
      <c r="Y21">
        <v>1.1000000000000001</v>
      </c>
      <c r="Z21">
        <v>1.1000000000000001</v>
      </c>
      <c r="AA21">
        <v>1</v>
      </c>
      <c r="AB21">
        <v>1</v>
      </c>
      <c r="AC21">
        <v>1</v>
      </c>
      <c r="AD21">
        <v>1</v>
      </c>
      <c r="AE21">
        <v>0.9</v>
      </c>
      <c r="AF21" t="s">
        <v>1731</v>
      </c>
    </row>
    <row r="22" spans="2:32">
      <c r="B22" t="s">
        <v>2025</v>
      </c>
      <c r="C22">
        <v>0.5</v>
      </c>
      <c r="D22">
        <v>0.5</v>
      </c>
      <c r="E22">
        <v>0.5</v>
      </c>
      <c r="F22">
        <v>0.5</v>
      </c>
      <c r="G22">
        <v>0.5</v>
      </c>
      <c r="H22">
        <v>0.6</v>
      </c>
      <c r="I22">
        <v>0.6</v>
      </c>
      <c r="J22">
        <v>0.6</v>
      </c>
      <c r="K22">
        <v>0.6</v>
      </c>
      <c r="L22">
        <v>0.6</v>
      </c>
      <c r="M22">
        <v>0.6</v>
      </c>
      <c r="N22">
        <v>0.6</v>
      </c>
      <c r="O22">
        <v>0.6</v>
      </c>
      <c r="P22">
        <v>0.6</v>
      </c>
      <c r="Q22">
        <v>0.5</v>
      </c>
      <c r="R22">
        <v>0.6</v>
      </c>
      <c r="S22">
        <v>0.6</v>
      </c>
      <c r="T22">
        <v>0.6</v>
      </c>
      <c r="U22">
        <v>0.5</v>
      </c>
      <c r="V22">
        <v>0.5</v>
      </c>
      <c r="W22">
        <v>0.5</v>
      </c>
      <c r="X22">
        <v>0.5</v>
      </c>
      <c r="Y22">
        <v>0.5</v>
      </c>
      <c r="Z22">
        <v>0.5</v>
      </c>
      <c r="AA22">
        <v>0.5</v>
      </c>
      <c r="AB22">
        <v>0.5</v>
      </c>
      <c r="AC22">
        <v>0.5</v>
      </c>
      <c r="AD22">
        <v>0.5</v>
      </c>
      <c r="AE22">
        <v>0.5</v>
      </c>
      <c r="AF22" t="s">
        <v>1731</v>
      </c>
    </row>
    <row r="23" spans="2:32">
      <c r="B23" t="s">
        <v>2026</v>
      </c>
      <c r="C23">
        <v>0.4</v>
      </c>
      <c r="D23">
        <v>0.3</v>
      </c>
      <c r="E23">
        <v>0.3</v>
      </c>
      <c r="F23">
        <v>0.3</v>
      </c>
      <c r="G23">
        <v>0.3</v>
      </c>
      <c r="H23">
        <v>0.3</v>
      </c>
      <c r="I23">
        <v>0.3</v>
      </c>
      <c r="J23">
        <v>0.3</v>
      </c>
      <c r="K23">
        <v>0.4</v>
      </c>
      <c r="L23">
        <v>0.3</v>
      </c>
      <c r="M23">
        <v>0.2</v>
      </c>
      <c r="N23">
        <v>0.2</v>
      </c>
      <c r="O23">
        <v>0.2</v>
      </c>
      <c r="P23">
        <v>0.2</v>
      </c>
      <c r="Q23">
        <v>0.2</v>
      </c>
      <c r="R23">
        <v>0.2</v>
      </c>
      <c r="S23">
        <v>0.2</v>
      </c>
      <c r="T23">
        <v>0.2</v>
      </c>
      <c r="U23">
        <v>0.2</v>
      </c>
      <c r="V23">
        <v>0.1</v>
      </c>
      <c r="W23">
        <v>0.2</v>
      </c>
      <c r="X23">
        <v>0.2</v>
      </c>
      <c r="Y23">
        <v>0.2</v>
      </c>
      <c r="Z23">
        <v>0.2</v>
      </c>
      <c r="AA23">
        <v>0.2</v>
      </c>
      <c r="AB23">
        <v>0.2</v>
      </c>
      <c r="AC23">
        <v>0.2</v>
      </c>
      <c r="AD23">
        <v>0.2</v>
      </c>
      <c r="AE23">
        <v>0.2</v>
      </c>
      <c r="AF23" t="s">
        <v>1731</v>
      </c>
    </row>
    <row r="24" spans="2:32">
      <c r="B24" t="s">
        <v>2027</v>
      </c>
      <c r="C24" t="s">
        <v>1800</v>
      </c>
      <c r="D24" t="s">
        <v>1800</v>
      </c>
      <c r="E24" t="s">
        <v>1800</v>
      </c>
      <c r="F24" t="s">
        <v>1800</v>
      </c>
      <c r="G24" t="s">
        <v>1800</v>
      </c>
      <c r="H24" t="s">
        <v>1800</v>
      </c>
      <c r="I24" t="s">
        <v>1800</v>
      </c>
      <c r="J24" t="s">
        <v>1800</v>
      </c>
      <c r="K24" t="s">
        <v>1800</v>
      </c>
      <c r="L24" t="s">
        <v>1800</v>
      </c>
      <c r="M24" t="s">
        <v>1800</v>
      </c>
      <c r="N24" t="s">
        <v>1800</v>
      </c>
      <c r="O24" t="s">
        <v>1800</v>
      </c>
      <c r="P24" t="s">
        <v>1800</v>
      </c>
      <c r="Q24" t="s">
        <v>1800</v>
      </c>
      <c r="R24" t="s">
        <v>1800</v>
      </c>
      <c r="S24" t="s">
        <v>1800</v>
      </c>
      <c r="T24" t="s">
        <v>1800</v>
      </c>
      <c r="U24" t="s">
        <v>1800</v>
      </c>
      <c r="V24" t="s">
        <v>1800</v>
      </c>
      <c r="W24" t="s">
        <v>1800</v>
      </c>
      <c r="X24" t="s">
        <v>1800</v>
      </c>
      <c r="Y24" t="s">
        <v>1800</v>
      </c>
      <c r="Z24" t="s">
        <v>1800</v>
      </c>
      <c r="AA24" t="s">
        <v>1800</v>
      </c>
      <c r="AB24" t="s">
        <v>1800</v>
      </c>
      <c r="AC24" t="s">
        <v>1800</v>
      </c>
      <c r="AD24" t="s">
        <v>1800</v>
      </c>
      <c r="AE24" t="s">
        <v>1800</v>
      </c>
      <c r="AF24" t="s">
        <v>1731</v>
      </c>
    </row>
    <row r="25" spans="2:32">
      <c r="B25" s="1" t="s">
        <v>1713</v>
      </c>
      <c r="C25">
        <v>0.3</v>
      </c>
      <c r="D25">
        <v>0.3</v>
      </c>
      <c r="E25">
        <v>0.3</v>
      </c>
      <c r="F25">
        <v>0.3</v>
      </c>
      <c r="G25">
        <v>0.3</v>
      </c>
      <c r="H25">
        <v>0.4</v>
      </c>
      <c r="I25">
        <v>0.4</v>
      </c>
      <c r="J25">
        <v>0.4</v>
      </c>
      <c r="K25">
        <v>0.4</v>
      </c>
      <c r="L25">
        <v>0.4</v>
      </c>
      <c r="M25">
        <v>0.3</v>
      </c>
      <c r="N25">
        <v>0.2</v>
      </c>
      <c r="O25">
        <v>0.2</v>
      </c>
      <c r="P25">
        <v>0.2</v>
      </c>
      <c r="Q25">
        <v>0.2</v>
      </c>
      <c r="R25">
        <v>0.1</v>
      </c>
      <c r="S25">
        <v>0.1</v>
      </c>
      <c r="T25">
        <v>0.1</v>
      </c>
      <c r="U25">
        <v>0.1</v>
      </c>
      <c r="V25">
        <v>0.1</v>
      </c>
      <c r="W25">
        <v>0.1</v>
      </c>
      <c r="X25">
        <v>0.1</v>
      </c>
      <c r="Y25">
        <v>0.1</v>
      </c>
      <c r="Z25">
        <v>0.1</v>
      </c>
      <c r="AA25">
        <v>0.2</v>
      </c>
      <c r="AB25">
        <v>0.2</v>
      </c>
      <c r="AC25">
        <v>0.3</v>
      </c>
      <c r="AD25">
        <v>0.3</v>
      </c>
      <c r="AE25">
        <v>0.3</v>
      </c>
    </row>
    <row r="26" spans="2:32">
      <c r="B26" t="s">
        <v>2012</v>
      </c>
      <c r="C26">
        <v>0.2</v>
      </c>
      <c r="D26">
        <v>0.2</v>
      </c>
      <c r="E26">
        <v>0.2</v>
      </c>
      <c r="F26">
        <v>0.3</v>
      </c>
      <c r="G26">
        <v>0.3</v>
      </c>
      <c r="H26">
        <v>0.3</v>
      </c>
      <c r="I26">
        <v>0.3</v>
      </c>
      <c r="J26">
        <v>0.4</v>
      </c>
      <c r="K26">
        <v>0.3</v>
      </c>
      <c r="L26">
        <v>0.3</v>
      </c>
      <c r="M26">
        <v>0.3</v>
      </c>
      <c r="N26">
        <v>0.2</v>
      </c>
      <c r="O26">
        <v>0.2</v>
      </c>
      <c r="P26">
        <v>0.2</v>
      </c>
      <c r="Q26">
        <v>0.2</v>
      </c>
      <c r="R26">
        <v>0.1</v>
      </c>
      <c r="S26" t="s">
        <v>1800</v>
      </c>
      <c r="T26">
        <v>0.1</v>
      </c>
      <c r="U26" t="s">
        <v>1800</v>
      </c>
      <c r="V26" t="s">
        <v>1800</v>
      </c>
      <c r="W26" t="s">
        <v>1800</v>
      </c>
      <c r="X26" t="s">
        <v>1800</v>
      </c>
      <c r="Y26">
        <v>0.1</v>
      </c>
      <c r="Z26">
        <v>0.1</v>
      </c>
      <c r="AA26">
        <v>0.1</v>
      </c>
      <c r="AB26">
        <v>0.2</v>
      </c>
      <c r="AC26">
        <v>0.2</v>
      </c>
      <c r="AD26">
        <v>0.3</v>
      </c>
      <c r="AE26">
        <v>0.3</v>
      </c>
      <c r="AF26" t="s">
        <v>1725</v>
      </c>
    </row>
    <row r="27" spans="2:32">
      <c r="B27" t="s">
        <v>2018</v>
      </c>
      <c r="C27" t="s">
        <v>1800</v>
      </c>
      <c r="D27" t="s">
        <v>1800</v>
      </c>
      <c r="E27" t="s">
        <v>1800</v>
      </c>
      <c r="F27" t="s">
        <v>1800</v>
      </c>
      <c r="G27" t="s">
        <v>1800</v>
      </c>
      <c r="H27" t="s">
        <v>1800</v>
      </c>
      <c r="I27" t="s">
        <v>1800</v>
      </c>
      <c r="J27" t="s">
        <v>1800</v>
      </c>
      <c r="K27" t="s">
        <v>1800</v>
      </c>
      <c r="L27" t="s">
        <v>1800</v>
      </c>
      <c r="M27" t="s">
        <v>1800</v>
      </c>
      <c r="N27" t="s">
        <v>1800</v>
      </c>
      <c r="O27" t="s">
        <v>1800</v>
      </c>
      <c r="P27" t="s">
        <v>1800</v>
      </c>
      <c r="Q27" t="s">
        <v>1800</v>
      </c>
      <c r="R27" t="s">
        <v>1800</v>
      </c>
      <c r="S27" t="s">
        <v>1800</v>
      </c>
      <c r="T27" t="s">
        <v>1800</v>
      </c>
      <c r="U27" t="s">
        <v>1800</v>
      </c>
      <c r="V27" t="s">
        <v>1800</v>
      </c>
      <c r="W27" t="s">
        <v>1800</v>
      </c>
      <c r="X27" t="s">
        <v>1800</v>
      </c>
      <c r="Y27" t="s">
        <v>1800</v>
      </c>
      <c r="Z27" t="s">
        <v>1800</v>
      </c>
      <c r="AA27" t="s">
        <v>1800</v>
      </c>
      <c r="AB27" t="s">
        <v>1800</v>
      </c>
      <c r="AC27" t="s">
        <v>1800</v>
      </c>
      <c r="AD27" t="s">
        <v>1800</v>
      </c>
      <c r="AE27" t="s">
        <v>1800</v>
      </c>
      <c r="AF27" t="s">
        <v>1726</v>
      </c>
    </row>
    <row r="28" spans="2:32">
      <c r="B28" t="s">
        <v>2026</v>
      </c>
      <c r="C28" t="s">
        <v>1800</v>
      </c>
      <c r="D28" t="s">
        <v>1800</v>
      </c>
      <c r="E28" t="s">
        <v>1800</v>
      </c>
      <c r="F28" t="s">
        <v>1800</v>
      </c>
      <c r="G28" t="s">
        <v>1800</v>
      </c>
      <c r="H28" t="s">
        <v>1800</v>
      </c>
      <c r="I28" t="s">
        <v>1800</v>
      </c>
      <c r="J28" t="s">
        <v>1800</v>
      </c>
      <c r="K28" t="s">
        <v>1800</v>
      </c>
      <c r="L28" t="s">
        <v>1800</v>
      </c>
      <c r="M28" t="s">
        <v>1800</v>
      </c>
      <c r="N28" t="s">
        <v>1800</v>
      </c>
      <c r="O28" t="s">
        <v>1800</v>
      </c>
      <c r="P28" t="s">
        <v>1800</v>
      </c>
      <c r="Q28" t="s">
        <v>1800</v>
      </c>
      <c r="R28" t="s">
        <v>1800</v>
      </c>
      <c r="S28" t="s">
        <v>1800</v>
      </c>
      <c r="T28" t="s">
        <v>1800</v>
      </c>
      <c r="U28" t="s">
        <v>1800</v>
      </c>
      <c r="V28" t="s">
        <v>1800</v>
      </c>
      <c r="W28" t="s">
        <v>1800</v>
      </c>
      <c r="X28" t="s">
        <v>1800</v>
      </c>
      <c r="Y28" t="s">
        <v>1800</v>
      </c>
      <c r="Z28" t="s">
        <v>1800</v>
      </c>
      <c r="AA28" t="s">
        <v>1800</v>
      </c>
      <c r="AB28" t="s">
        <v>1800</v>
      </c>
      <c r="AC28" t="s">
        <v>1800</v>
      </c>
      <c r="AD28" t="s">
        <v>1800</v>
      </c>
      <c r="AE28" t="s">
        <v>1800</v>
      </c>
    </row>
    <row r="29" spans="2:32">
      <c r="B29" t="s">
        <v>2008</v>
      </c>
      <c r="C29" t="s">
        <v>1800</v>
      </c>
      <c r="D29" t="s">
        <v>1800</v>
      </c>
      <c r="E29" t="s">
        <v>1800</v>
      </c>
      <c r="F29" t="s">
        <v>1800</v>
      </c>
      <c r="G29" t="s">
        <v>1800</v>
      </c>
      <c r="H29" t="s">
        <v>1800</v>
      </c>
      <c r="I29" t="s">
        <v>1800</v>
      </c>
      <c r="J29" t="s">
        <v>1800</v>
      </c>
      <c r="K29" t="s">
        <v>1800</v>
      </c>
      <c r="L29" t="s">
        <v>1800</v>
      </c>
      <c r="M29" t="s">
        <v>1800</v>
      </c>
      <c r="N29" t="s">
        <v>1800</v>
      </c>
      <c r="O29" t="s">
        <v>1800</v>
      </c>
      <c r="P29" t="s">
        <v>1800</v>
      </c>
      <c r="Q29" t="s">
        <v>1800</v>
      </c>
      <c r="R29" t="s">
        <v>1800</v>
      </c>
      <c r="S29" t="s">
        <v>1800</v>
      </c>
      <c r="T29" t="s">
        <v>1800</v>
      </c>
      <c r="U29" t="s">
        <v>1800</v>
      </c>
      <c r="V29" t="s">
        <v>1800</v>
      </c>
      <c r="W29" t="s">
        <v>1800</v>
      </c>
      <c r="X29" t="s">
        <v>1800</v>
      </c>
      <c r="Y29" t="s">
        <v>1800</v>
      </c>
      <c r="Z29" t="s">
        <v>1800</v>
      </c>
      <c r="AA29" t="s">
        <v>1800</v>
      </c>
      <c r="AB29" t="s">
        <v>1800</v>
      </c>
      <c r="AC29" t="s">
        <v>1800</v>
      </c>
      <c r="AD29" t="s">
        <v>1800</v>
      </c>
      <c r="AE29" t="s">
        <v>1800</v>
      </c>
      <c r="AF29" t="s">
        <v>1726</v>
      </c>
    </row>
    <row r="30" spans="2:32">
      <c r="B30" t="s">
        <v>2009</v>
      </c>
      <c r="C30" t="s">
        <v>1800</v>
      </c>
      <c r="D30" t="s">
        <v>1800</v>
      </c>
      <c r="E30" t="s">
        <v>1800</v>
      </c>
      <c r="F30" t="s">
        <v>1800</v>
      </c>
      <c r="G30" t="s">
        <v>1800</v>
      </c>
      <c r="H30" t="s">
        <v>1800</v>
      </c>
      <c r="I30" t="s">
        <v>1800</v>
      </c>
      <c r="J30" t="s">
        <v>1800</v>
      </c>
      <c r="K30" t="s">
        <v>1800</v>
      </c>
      <c r="L30" t="s">
        <v>1800</v>
      </c>
      <c r="M30" t="s">
        <v>1800</v>
      </c>
      <c r="N30" t="s">
        <v>1800</v>
      </c>
      <c r="O30" t="s">
        <v>1800</v>
      </c>
      <c r="P30" t="s">
        <v>1800</v>
      </c>
      <c r="Q30" t="s">
        <v>1800</v>
      </c>
      <c r="R30" t="s">
        <v>1800</v>
      </c>
      <c r="S30" t="s">
        <v>1800</v>
      </c>
      <c r="T30" t="s">
        <v>1800</v>
      </c>
      <c r="U30" t="s">
        <v>1800</v>
      </c>
      <c r="V30" t="s">
        <v>1800</v>
      </c>
      <c r="W30" t="s">
        <v>1800</v>
      </c>
      <c r="X30" t="s">
        <v>1800</v>
      </c>
      <c r="Y30" t="s">
        <v>1800</v>
      </c>
      <c r="Z30" t="s">
        <v>1800</v>
      </c>
      <c r="AA30" t="s">
        <v>1800</v>
      </c>
      <c r="AB30" t="s">
        <v>1800</v>
      </c>
      <c r="AC30" t="s">
        <v>1800</v>
      </c>
      <c r="AD30" t="s">
        <v>1800</v>
      </c>
      <c r="AE30" t="s">
        <v>1800</v>
      </c>
      <c r="AF30" t="s">
        <v>1726</v>
      </c>
    </row>
    <row r="31" spans="2:32">
      <c r="B31" t="s">
        <v>2010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row>
    <row r="32" spans="2:32">
      <c r="B32" s="1" t="s">
        <v>1714</v>
      </c>
      <c r="C32">
        <v>33.299999999999997</v>
      </c>
      <c r="D32">
        <v>32.700000000000003</v>
      </c>
      <c r="E32">
        <v>31</v>
      </c>
      <c r="F32">
        <v>32.700000000000003</v>
      </c>
      <c r="G32">
        <v>33.200000000000003</v>
      </c>
      <c r="H32">
        <v>36.799999999999997</v>
      </c>
      <c r="I32">
        <v>37.200000000000003</v>
      </c>
      <c r="J32">
        <v>30.6</v>
      </c>
      <c r="K32">
        <v>26.1</v>
      </c>
      <c r="L32">
        <v>25.1</v>
      </c>
      <c r="M32">
        <v>25.4</v>
      </c>
      <c r="N32">
        <v>21.9</v>
      </c>
      <c r="O32">
        <v>22.9</v>
      </c>
      <c r="P32">
        <v>22.7</v>
      </c>
      <c r="Q32">
        <v>21</v>
      </c>
      <c r="R32">
        <v>24.9</v>
      </c>
      <c r="S32">
        <v>26.1</v>
      </c>
      <c r="T32">
        <v>30.1</v>
      </c>
      <c r="U32">
        <v>20.3</v>
      </c>
      <c r="V32">
        <v>18.8</v>
      </c>
      <c r="W32">
        <v>22.4</v>
      </c>
      <c r="X32">
        <v>27.8</v>
      </c>
      <c r="Y32">
        <v>22.5</v>
      </c>
      <c r="Z32">
        <v>21.1</v>
      </c>
      <c r="AA32">
        <v>22.8</v>
      </c>
      <c r="AB32">
        <v>22.2</v>
      </c>
      <c r="AC32">
        <v>23.3</v>
      </c>
      <c r="AD32">
        <v>22.7</v>
      </c>
      <c r="AE32">
        <v>25.5</v>
      </c>
    </row>
    <row r="33" spans="2:32">
      <c r="B33" t="s">
        <v>2028</v>
      </c>
      <c r="C33">
        <v>15.2</v>
      </c>
      <c r="D33">
        <v>14.9</v>
      </c>
      <c r="E33">
        <v>13</v>
      </c>
      <c r="F33">
        <v>13.9</v>
      </c>
      <c r="G33">
        <v>13.5</v>
      </c>
      <c r="H33">
        <v>16.899999999999999</v>
      </c>
      <c r="I33">
        <v>16.7</v>
      </c>
      <c r="J33">
        <v>9.4</v>
      </c>
      <c r="K33">
        <v>5.0999999999999996</v>
      </c>
      <c r="L33">
        <v>4.7</v>
      </c>
      <c r="M33">
        <v>5.3</v>
      </c>
      <c r="N33">
        <v>4.5</v>
      </c>
      <c r="O33">
        <v>4.9000000000000004</v>
      </c>
      <c r="P33">
        <v>5.5</v>
      </c>
      <c r="Q33">
        <v>3.7</v>
      </c>
      <c r="R33">
        <v>7.1</v>
      </c>
      <c r="S33">
        <v>8.6</v>
      </c>
      <c r="T33">
        <v>10.3</v>
      </c>
      <c r="U33">
        <v>2.5</v>
      </c>
      <c r="V33">
        <v>2.7</v>
      </c>
      <c r="W33">
        <v>4.2</v>
      </c>
      <c r="X33">
        <v>10.199999999999999</v>
      </c>
      <c r="Y33">
        <v>5.5</v>
      </c>
      <c r="Z33">
        <v>3.9</v>
      </c>
      <c r="AA33">
        <v>5.4</v>
      </c>
      <c r="AB33">
        <v>4.3</v>
      </c>
      <c r="AC33">
        <v>7</v>
      </c>
      <c r="AD33">
        <v>7.4</v>
      </c>
      <c r="AE33">
        <v>10.3</v>
      </c>
      <c r="AF33" t="s">
        <v>1727</v>
      </c>
    </row>
    <row r="34" spans="2:32">
      <c r="B34" t="s">
        <v>2029</v>
      </c>
      <c r="C34">
        <v>12.1</v>
      </c>
      <c r="D34">
        <v>12.1</v>
      </c>
      <c r="E34">
        <v>12.4</v>
      </c>
      <c r="F34">
        <v>12.6</v>
      </c>
      <c r="G34">
        <v>13.3</v>
      </c>
      <c r="H34">
        <v>13.5</v>
      </c>
      <c r="I34">
        <v>14.1</v>
      </c>
      <c r="J34">
        <v>14.4</v>
      </c>
      <c r="K34">
        <v>14.2</v>
      </c>
      <c r="L34">
        <v>13.7</v>
      </c>
      <c r="M34">
        <v>13.3</v>
      </c>
      <c r="N34">
        <v>10.8</v>
      </c>
      <c r="O34">
        <v>11.7</v>
      </c>
      <c r="P34">
        <v>11</v>
      </c>
      <c r="Q34">
        <v>10.9</v>
      </c>
      <c r="R34">
        <v>11.3</v>
      </c>
      <c r="S34">
        <v>11.1</v>
      </c>
      <c r="T34">
        <v>13.2</v>
      </c>
      <c r="U34">
        <v>11.3</v>
      </c>
      <c r="V34">
        <v>9.6</v>
      </c>
      <c r="W34">
        <v>11.5</v>
      </c>
      <c r="X34">
        <v>10.9</v>
      </c>
      <c r="Y34">
        <v>10.5</v>
      </c>
      <c r="Z34">
        <v>10.7</v>
      </c>
      <c r="AA34">
        <v>10.9</v>
      </c>
      <c r="AB34">
        <v>11.6</v>
      </c>
      <c r="AC34">
        <v>10.1</v>
      </c>
      <c r="AD34">
        <v>9.3000000000000007</v>
      </c>
      <c r="AE34">
        <v>9.3000000000000007</v>
      </c>
      <c r="AF34" t="s">
        <v>1727</v>
      </c>
    </row>
    <row r="35" spans="2:32">
      <c r="B35" t="s">
        <v>2030</v>
      </c>
      <c r="C35">
        <v>4.2</v>
      </c>
      <c r="D35">
        <v>4.0999999999999996</v>
      </c>
      <c r="E35">
        <v>3.9</v>
      </c>
      <c r="F35">
        <v>4.4000000000000004</v>
      </c>
      <c r="G35">
        <v>4.4000000000000004</v>
      </c>
      <c r="H35">
        <v>4.4000000000000004</v>
      </c>
      <c r="I35">
        <v>4.4000000000000004</v>
      </c>
      <c r="J35">
        <v>4.7</v>
      </c>
      <c r="K35">
        <v>4.7</v>
      </c>
      <c r="L35">
        <v>4.7</v>
      </c>
      <c r="M35">
        <v>4.7</v>
      </c>
      <c r="N35">
        <v>4.7</v>
      </c>
      <c r="O35">
        <v>4.2</v>
      </c>
      <c r="P35">
        <v>4.2</v>
      </c>
      <c r="Q35">
        <v>4.2</v>
      </c>
      <c r="R35">
        <v>4.2</v>
      </c>
      <c r="S35">
        <v>4.2</v>
      </c>
      <c r="T35">
        <v>4.2</v>
      </c>
      <c r="U35">
        <v>4.2</v>
      </c>
      <c r="V35">
        <v>4.2</v>
      </c>
      <c r="W35">
        <v>4.2</v>
      </c>
      <c r="X35">
        <v>4.2</v>
      </c>
      <c r="Y35">
        <v>4.2</v>
      </c>
      <c r="Z35">
        <v>4.2</v>
      </c>
      <c r="AA35">
        <v>4.2</v>
      </c>
      <c r="AB35">
        <v>4.2</v>
      </c>
      <c r="AC35">
        <v>4.2</v>
      </c>
      <c r="AD35">
        <v>4.2</v>
      </c>
      <c r="AE35">
        <v>4.2</v>
      </c>
      <c r="AF35" t="s">
        <v>1727</v>
      </c>
    </row>
    <row r="36" spans="2:32">
      <c r="B36" t="s">
        <v>2031</v>
      </c>
      <c r="C36">
        <v>1.7</v>
      </c>
      <c r="D36">
        <v>1.6</v>
      </c>
      <c r="E36">
        <v>1.7</v>
      </c>
      <c r="F36">
        <v>1.7</v>
      </c>
      <c r="G36">
        <v>1.9</v>
      </c>
      <c r="H36">
        <v>1.9</v>
      </c>
      <c r="I36">
        <v>1.9</v>
      </c>
      <c r="J36">
        <v>2</v>
      </c>
      <c r="K36">
        <v>2</v>
      </c>
      <c r="L36">
        <v>2</v>
      </c>
      <c r="M36">
        <v>2</v>
      </c>
      <c r="N36">
        <v>1.9</v>
      </c>
      <c r="O36">
        <v>2</v>
      </c>
      <c r="P36">
        <v>2</v>
      </c>
      <c r="Q36">
        <v>2.1</v>
      </c>
      <c r="R36">
        <v>2.1</v>
      </c>
      <c r="S36">
        <v>2.1</v>
      </c>
      <c r="T36">
        <v>2.2000000000000002</v>
      </c>
      <c r="U36">
        <v>2.1</v>
      </c>
      <c r="V36">
        <v>2.1</v>
      </c>
      <c r="W36">
        <v>2.2000000000000002</v>
      </c>
      <c r="X36">
        <v>2.2000000000000002</v>
      </c>
      <c r="Y36">
        <v>2.1</v>
      </c>
      <c r="Z36">
        <v>2.1</v>
      </c>
      <c r="AA36">
        <v>2</v>
      </c>
      <c r="AB36">
        <v>1.9</v>
      </c>
      <c r="AC36">
        <v>1.7</v>
      </c>
      <c r="AD36">
        <v>1.5</v>
      </c>
      <c r="AE36">
        <v>1.4</v>
      </c>
      <c r="AF36" t="s">
        <v>1727</v>
      </c>
    </row>
    <row r="37" spans="2:32">
      <c r="B37" t="s">
        <v>2032</v>
      </c>
      <c r="C37" t="s">
        <v>1800</v>
      </c>
      <c r="D37" t="s">
        <v>1800</v>
      </c>
      <c r="E37" t="s">
        <v>1800</v>
      </c>
      <c r="F37" t="s">
        <v>1800</v>
      </c>
      <c r="G37" t="s">
        <v>1800</v>
      </c>
      <c r="H37">
        <v>0.1</v>
      </c>
      <c r="I37">
        <v>0.1</v>
      </c>
      <c r="J37">
        <v>0.1</v>
      </c>
      <c r="K37">
        <v>0.1</v>
      </c>
      <c r="L37">
        <v>0.1</v>
      </c>
      <c r="M37">
        <v>0.1</v>
      </c>
      <c r="N37">
        <v>0.1</v>
      </c>
      <c r="O37">
        <v>0.1</v>
      </c>
      <c r="P37">
        <v>0.1</v>
      </c>
      <c r="Q37">
        <v>0.1</v>
      </c>
      <c r="R37">
        <v>0.1</v>
      </c>
      <c r="S37">
        <v>0.2</v>
      </c>
      <c r="T37">
        <v>0.2</v>
      </c>
      <c r="U37">
        <v>0.2</v>
      </c>
      <c r="V37">
        <v>0.1</v>
      </c>
      <c r="W37">
        <v>0.1</v>
      </c>
      <c r="X37">
        <v>0.2</v>
      </c>
      <c r="Y37">
        <v>0.2</v>
      </c>
      <c r="Z37">
        <v>0.2</v>
      </c>
      <c r="AA37">
        <v>0.2</v>
      </c>
      <c r="AB37">
        <v>0.2</v>
      </c>
      <c r="AC37">
        <v>0.2</v>
      </c>
      <c r="AD37">
        <v>0.3</v>
      </c>
      <c r="AE37">
        <v>0.3</v>
      </c>
      <c r="AF37" t="s">
        <v>1727</v>
      </c>
    </row>
    <row r="38" spans="2:32">
      <c r="B38" s="1" t="s">
        <v>2033</v>
      </c>
      <c r="C38">
        <v>46.5</v>
      </c>
      <c r="D38">
        <v>42.1</v>
      </c>
      <c r="E38">
        <v>47.9</v>
      </c>
      <c r="F38">
        <v>48.1</v>
      </c>
      <c r="G38">
        <v>54.9</v>
      </c>
      <c r="H38">
        <v>74.3</v>
      </c>
      <c r="I38">
        <v>84.7</v>
      </c>
      <c r="J38">
        <v>95.6</v>
      </c>
      <c r="K38">
        <v>116</v>
      </c>
      <c r="L38">
        <v>113.3</v>
      </c>
      <c r="M38">
        <v>118.3</v>
      </c>
      <c r="N38">
        <v>114</v>
      </c>
      <c r="O38">
        <v>121.7</v>
      </c>
      <c r="P38">
        <v>115.4</v>
      </c>
      <c r="Q38">
        <v>125.7</v>
      </c>
      <c r="R38">
        <v>128.69999999999999</v>
      </c>
      <c r="S38">
        <v>133.1</v>
      </c>
      <c r="T38">
        <v>144.80000000000001</v>
      </c>
      <c r="U38">
        <v>149.1</v>
      </c>
      <c r="V38">
        <v>148.5</v>
      </c>
      <c r="W38">
        <v>157.4</v>
      </c>
      <c r="X38">
        <v>161.1</v>
      </c>
      <c r="Y38">
        <v>160.19999999999999</v>
      </c>
      <c r="Z38">
        <v>160.9</v>
      </c>
      <c r="AA38">
        <v>166.3</v>
      </c>
      <c r="AB38">
        <v>170.5</v>
      </c>
      <c r="AC38">
        <v>170.5</v>
      </c>
      <c r="AD38">
        <v>172.5</v>
      </c>
      <c r="AE38">
        <v>171.6</v>
      </c>
    </row>
    <row r="39" spans="2:32">
      <c r="B39" t="s">
        <v>2034</v>
      </c>
      <c r="C39">
        <v>0.2</v>
      </c>
      <c r="D39">
        <v>0.5</v>
      </c>
      <c r="E39">
        <v>1.7</v>
      </c>
      <c r="F39">
        <v>5.9</v>
      </c>
      <c r="G39">
        <v>14.7</v>
      </c>
      <c r="H39">
        <v>32.200000000000003</v>
      </c>
      <c r="I39">
        <v>44.9</v>
      </c>
      <c r="J39">
        <v>57.1</v>
      </c>
      <c r="K39">
        <v>65.5</v>
      </c>
      <c r="L39">
        <v>74.3</v>
      </c>
      <c r="M39">
        <v>81.8</v>
      </c>
      <c r="N39">
        <v>88.8</v>
      </c>
      <c r="O39">
        <v>94.8</v>
      </c>
      <c r="P39">
        <v>99.6</v>
      </c>
      <c r="Q39">
        <v>103.7</v>
      </c>
      <c r="R39">
        <v>108.4</v>
      </c>
      <c r="S39">
        <v>115.3</v>
      </c>
      <c r="T39">
        <v>123.1</v>
      </c>
      <c r="U39">
        <v>131.6</v>
      </c>
      <c r="V39">
        <v>141.5</v>
      </c>
      <c r="W39">
        <v>149.1</v>
      </c>
      <c r="X39">
        <v>152</v>
      </c>
      <c r="Y39">
        <v>154.4</v>
      </c>
      <c r="Z39">
        <v>156.4</v>
      </c>
      <c r="AA39">
        <v>160.9</v>
      </c>
      <c r="AB39">
        <v>165.8</v>
      </c>
      <c r="AC39">
        <v>167.3</v>
      </c>
      <c r="AD39">
        <v>166.9</v>
      </c>
      <c r="AE39">
        <v>167.8</v>
      </c>
      <c r="AF39" t="s">
        <v>1727</v>
      </c>
    </row>
    <row r="40" spans="2:32">
      <c r="B40" t="s">
        <v>2035</v>
      </c>
      <c r="C40">
        <v>46.1</v>
      </c>
      <c r="D40">
        <v>41.4</v>
      </c>
      <c r="E40">
        <v>46</v>
      </c>
      <c r="F40">
        <v>41.9</v>
      </c>
      <c r="G40">
        <v>39.9</v>
      </c>
      <c r="H40">
        <v>41.7</v>
      </c>
      <c r="I40">
        <v>39.4</v>
      </c>
      <c r="J40">
        <v>38.1</v>
      </c>
      <c r="K40">
        <v>49.9</v>
      </c>
      <c r="L40">
        <v>38.5</v>
      </c>
      <c r="M40">
        <v>36.200000000000003</v>
      </c>
      <c r="N40">
        <v>25</v>
      </c>
      <c r="O40">
        <v>26.7</v>
      </c>
      <c r="P40">
        <v>15.6</v>
      </c>
      <c r="Q40">
        <v>21.8</v>
      </c>
      <c r="R40">
        <v>20</v>
      </c>
      <c r="S40">
        <v>17.5</v>
      </c>
      <c r="T40">
        <v>21.5</v>
      </c>
      <c r="U40">
        <v>17.2</v>
      </c>
      <c r="V40">
        <v>6.8</v>
      </c>
      <c r="W40">
        <v>8</v>
      </c>
      <c r="X40">
        <v>8.8000000000000007</v>
      </c>
      <c r="Y40">
        <v>5.5</v>
      </c>
      <c r="Z40">
        <v>4.0999999999999996</v>
      </c>
      <c r="AA40">
        <v>5</v>
      </c>
      <c r="AB40">
        <v>4.3</v>
      </c>
      <c r="AC40">
        <v>2.8</v>
      </c>
      <c r="AD40">
        <v>5.2</v>
      </c>
      <c r="AE40">
        <v>3.3</v>
      </c>
      <c r="AF40" t="s">
        <v>1727</v>
      </c>
    </row>
    <row r="41" spans="2:32">
      <c r="B41" t="s">
        <v>2032</v>
      </c>
      <c r="C41">
        <v>0.2</v>
      </c>
      <c r="D41">
        <v>0.2</v>
      </c>
      <c r="E41">
        <v>0.2</v>
      </c>
      <c r="F41">
        <v>0.3</v>
      </c>
      <c r="G41">
        <v>0.3</v>
      </c>
      <c r="H41">
        <v>0.4</v>
      </c>
      <c r="I41">
        <v>0.4</v>
      </c>
      <c r="J41">
        <v>0.4</v>
      </c>
      <c r="K41">
        <v>0.5</v>
      </c>
      <c r="L41">
        <v>0.5</v>
      </c>
      <c r="M41">
        <v>0.3</v>
      </c>
      <c r="N41">
        <v>0.2</v>
      </c>
      <c r="O41">
        <v>0.2</v>
      </c>
      <c r="P41">
        <v>0.2</v>
      </c>
      <c r="Q41">
        <v>0.2</v>
      </c>
      <c r="R41">
        <v>0.2</v>
      </c>
      <c r="S41">
        <v>0.2</v>
      </c>
      <c r="T41">
        <v>0.2</v>
      </c>
      <c r="U41">
        <v>0.2</v>
      </c>
      <c r="V41">
        <v>0.2</v>
      </c>
      <c r="W41">
        <v>0.2</v>
      </c>
      <c r="X41">
        <v>0.3</v>
      </c>
      <c r="Y41">
        <v>0.3</v>
      </c>
      <c r="Z41">
        <v>0.3</v>
      </c>
      <c r="AA41">
        <v>0.3</v>
      </c>
      <c r="AB41">
        <v>0.3</v>
      </c>
      <c r="AC41">
        <v>0.3</v>
      </c>
      <c r="AD41">
        <v>0.4</v>
      </c>
      <c r="AE41">
        <v>0.4</v>
      </c>
      <c r="AF41" t="s">
        <v>1727</v>
      </c>
    </row>
    <row r="42" spans="2:32">
      <c r="B42" t="s">
        <v>2027</v>
      </c>
      <c r="C42">
        <v>0</v>
      </c>
      <c r="D42">
        <v>0</v>
      </c>
      <c r="E42">
        <v>0</v>
      </c>
      <c r="F42">
        <v>0</v>
      </c>
      <c r="G42">
        <v>0</v>
      </c>
      <c r="H42">
        <v>0</v>
      </c>
      <c r="I42">
        <v>0</v>
      </c>
      <c r="J42">
        <v>0</v>
      </c>
      <c r="K42">
        <v>0</v>
      </c>
      <c r="L42">
        <v>0</v>
      </c>
      <c r="M42">
        <v>0</v>
      </c>
      <c r="N42">
        <v>0</v>
      </c>
      <c r="O42">
        <v>0</v>
      </c>
      <c r="P42">
        <v>0</v>
      </c>
      <c r="Q42">
        <v>0</v>
      </c>
      <c r="R42">
        <v>0</v>
      </c>
      <c r="S42" t="s">
        <v>1800</v>
      </c>
      <c r="T42" t="s">
        <v>1800</v>
      </c>
      <c r="U42" t="s">
        <v>1800</v>
      </c>
      <c r="V42" t="s">
        <v>1800</v>
      </c>
      <c r="W42" t="s">
        <v>1800</v>
      </c>
      <c r="X42" t="s">
        <v>1800</v>
      </c>
      <c r="Y42" t="s">
        <v>1800</v>
      </c>
      <c r="Z42">
        <v>0.1</v>
      </c>
      <c r="AA42">
        <v>0.1</v>
      </c>
      <c r="AB42">
        <v>0.1</v>
      </c>
      <c r="AC42">
        <v>0.1</v>
      </c>
      <c r="AD42">
        <v>0.1</v>
      </c>
      <c r="AE42">
        <v>0.1</v>
      </c>
      <c r="AF42" t="s">
        <v>1727</v>
      </c>
    </row>
    <row r="43" spans="2:32">
      <c r="B43" s="1" t="s">
        <v>2036</v>
      </c>
      <c r="C43">
        <v>24.3</v>
      </c>
      <c r="D43">
        <v>20.9</v>
      </c>
      <c r="E43">
        <v>19.5</v>
      </c>
      <c r="F43">
        <v>19.5</v>
      </c>
      <c r="G43">
        <v>18</v>
      </c>
      <c r="H43">
        <v>18.600000000000001</v>
      </c>
      <c r="I43">
        <v>19.899999999999999</v>
      </c>
      <c r="J43">
        <v>18.3</v>
      </c>
      <c r="K43">
        <v>17</v>
      </c>
      <c r="L43">
        <v>16.899999999999999</v>
      </c>
      <c r="M43">
        <v>15.9</v>
      </c>
      <c r="N43">
        <v>8.1999999999999993</v>
      </c>
      <c r="O43">
        <v>10.199999999999999</v>
      </c>
      <c r="P43">
        <v>8.1999999999999993</v>
      </c>
      <c r="Q43">
        <v>6.8</v>
      </c>
      <c r="R43">
        <v>6.7</v>
      </c>
      <c r="S43">
        <v>6.4</v>
      </c>
      <c r="T43">
        <v>7.8</v>
      </c>
      <c r="U43">
        <v>6.1</v>
      </c>
      <c r="V43">
        <v>3.9</v>
      </c>
      <c r="W43">
        <v>4.5999999999999996</v>
      </c>
      <c r="X43">
        <v>7.2</v>
      </c>
      <c r="Y43">
        <v>6.3</v>
      </c>
      <c r="Z43">
        <v>6</v>
      </c>
      <c r="AA43">
        <v>5.6</v>
      </c>
      <c r="AB43">
        <v>5.0999999999999996</v>
      </c>
      <c r="AC43">
        <v>4.3</v>
      </c>
      <c r="AD43">
        <v>4</v>
      </c>
      <c r="AE43">
        <v>4.5999999999999996</v>
      </c>
    </row>
    <row r="44" spans="2:32">
      <c r="B44" t="s">
        <v>2032</v>
      </c>
      <c r="C44">
        <v>2.8</v>
      </c>
      <c r="D44">
        <v>2.8</v>
      </c>
      <c r="E44">
        <v>2.8</v>
      </c>
      <c r="F44">
        <v>3.5</v>
      </c>
      <c r="G44">
        <v>3.9</v>
      </c>
      <c r="H44">
        <v>4.9000000000000004</v>
      </c>
      <c r="I44">
        <v>5.4</v>
      </c>
      <c r="J44">
        <v>5.7</v>
      </c>
      <c r="K44">
        <v>7</v>
      </c>
      <c r="L44">
        <v>7.1</v>
      </c>
      <c r="M44">
        <v>6</v>
      </c>
      <c r="N44">
        <v>4.2</v>
      </c>
      <c r="O44">
        <v>4.0999999999999996</v>
      </c>
      <c r="P44">
        <v>3.8</v>
      </c>
      <c r="Q44">
        <v>3.5</v>
      </c>
      <c r="R44">
        <v>3.2</v>
      </c>
      <c r="S44">
        <v>3.5</v>
      </c>
      <c r="T44">
        <v>3.3</v>
      </c>
      <c r="U44">
        <v>3</v>
      </c>
      <c r="V44">
        <v>2.1</v>
      </c>
      <c r="W44">
        <v>2.7</v>
      </c>
      <c r="X44">
        <v>3.7</v>
      </c>
      <c r="Y44">
        <v>3.3</v>
      </c>
      <c r="Z44">
        <v>3</v>
      </c>
      <c r="AA44">
        <v>3.1</v>
      </c>
      <c r="AB44">
        <v>3</v>
      </c>
      <c r="AC44">
        <v>2.9</v>
      </c>
      <c r="AD44">
        <v>2.9</v>
      </c>
      <c r="AE44">
        <v>3</v>
      </c>
      <c r="AF44" t="s">
        <v>1727</v>
      </c>
    </row>
    <row r="45" spans="2:32">
      <c r="B45" t="s">
        <v>2021</v>
      </c>
      <c r="C45">
        <v>21.5</v>
      </c>
      <c r="D45">
        <v>18.100000000000001</v>
      </c>
      <c r="E45">
        <v>16.7</v>
      </c>
      <c r="F45">
        <v>16</v>
      </c>
      <c r="G45">
        <v>14.1</v>
      </c>
      <c r="H45">
        <v>13.8</v>
      </c>
      <c r="I45">
        <v>14.5</v>
      </c>
      <c r="J45">
        <v>12.6</v>
      </c>
      <c r="K45">
        <v>10</v>
      </c>
      <c r="L45">
        <v>9.8000000000000007</v>
      </c>
      <c r="M45">
        <v>9.9</v>
      </c>
      <c r="N45">
        <v>4</v>
      </c>
      <c r="O45">
        <v>6.1</v>
      </c>
      <c r="P45">
        <v>4.4000000000000004</v>
      </c>
      <c r="Q45">
        <v>3.3</v>
      </c>
      <c r="R45">
        <v>3.4</v>
      </c>
      <c r="S45">
        <v>2.9</v>
      </c>
      <c r="T45">
        <v>4.5</v>
      </c>
      <c r="U45">
        <v>3.2</v>
      </c>
      <c r="V45">
        <v>1.9</v>
      </c>
      <c r="W45">
        <v>1.9</v>
      </c>
      <c r="X45">
        <v>3.5</v>
      </c>
      <c r="Y45">
        <v>2.9</v>
      </c>
      <c r="Z45">
        <v>3</v>
      </c>
      <c r="AA45">
        <v>2.5</v>
      </c>
      <c r="AB45">
        <v>2</v>
      </c>
      <c r="AC45">
        <v>1.4</v>
      </c>
      <c r="AD45">
        <v>1</v>
      </c>
      <c r="AE45">
        <v>1.6</v>
      </c>
      <c r="AF45" t="s">
        <v>1727</v>
      </c>
    </row>
    <row r="46" spans="2:32">
      <c r="B46" t="s">
        <v>2037</v>
      </c>
      <c r="C46">
        <v>0</v>
      </c>
      <c r="D46">
        <v>0</v>
      </c>
      <c r="E46">
        <v>0</v>
      </c>
      <c r="F46">
        <v>0</v>
      </c>
      <c r="G46" t="s">
        <v>1800</v>
      </c>
      <c r="H46" t="s">
        <v>1800</v>
      </c>
      <c r="I46" t="s">
        <v>1800</v>
      </c>
      <c r="J46" t="s">
        <v>1800</v>
      </c>
      <c r="K46" t="s">
        <v>1800</v>
      </c>
      <c r="L46" t="s">
        <v>1800</v>
      </c>
      <c r="M46" t="s">
        <v>1800</v>
      </c>
      <c r="N46" t="s">
        <v>1800</v>
      </c>
      <c r="O46" t="s">
        <v>1800</v>
      </c>
      <c r="P46" t="s">
        <v>1800</v>
      </c>
      <c r="Q46" t="s">
        <v>1800</v>
      </c>
      <c r="R46" t="s">
        <v>1800</v>
      </c>
      <c r="S46" t="s">
        <v>1800</v>
      </c>
      <c r="T46" t="s">
        <v>1800</v>
      </c>
      <c r="U46" t="s">
        <v>1800</v>
      </c>
      <c r="V46" t="s">
        <v>1800</v>
      </c>
      <c r="W46" t="s">
        <v>1800</v>
      </c>
      <c r="X46" t="s">
        <v>1800</v>
      </c>
      <c r="Y46" t="s">
        <v>1800</v>
      </c>
      <c r="Z46" t="s">
        <v>1800</v>
      </c>
      <c r="AA46" t="s">
        <v>1800</v>
      </c>
      <c r="AB46" t="s">
        <v>1800</v>
      </c>
      <c r="AC46" t="s">
        <v>1800</v>
      </c>
      <c r="AD46" t="s">
        <v>1800</v>
      </c>
      <c r="AE46">
        <v>0.1</v>
      </c>
      <c r="AF46" t="s">
        <v>1727</v>
      </c>
    </row>
    <row r="47" spans="2:32">
      <c r="B47" s="1" t="s">
        <v>2038</v>
      </c>
      <c r="C47">
        <v>28.8</v>
      </c>
      <c r="D47">
        <v>27.6</v>
      </c>
      <c r="E47">
        <v>27.8</v>
      </c>
      <c r="F47">
        <v>27.4</v>
      </c>
      <c r="G47">
        <v>26.1</v>
      </c>
      <c r="H47">
        <v>24.9</v>
      </c>
      <c r="I47">
        <v>24.3</v>
      </c>
      <c r="J47">
        <v>22.7</v>
      </c>
      <c r="K47">
        <v>19.899999999999999</v>
      </c>
      <c r="L47">
        <v>19.7</v>
      </c>
      <c r="M47">
        <v>16.600000000000001</v>
      </c>
      <c r="N47">
        <v>15.4</v>
      </c>
      <c r="O47">
        <v>14.2</v>
      </c>
      <c r="P47">
        <v>13.9</v>
      </c>
      <c r="Q47">
        <v>12.5</v>
      </c>
      <c r="R47">
        <v>11.8</v>
      </c>
      <c r="S47">
        <v>10.5</v>
      </c>
      <c r="T47">
        <v>9.1999999999999993</v>
      </c>
      <c r="U47">
        <v>8.4</v>
      </c>
      <c r="V47">
        <v>7.3</v>
      </c>
      <c r="W47">
        <v>7.3</v>
      </c>
      <c r="X47">
        <v>8.1999999999999993</v>
      </c>
      <c r="Y47">
        <v>6.9</v>
      </c>
      <c r="Z47">
        <v>6.5</v>
      </c>
      <c r="AA47">
        <v>6.5</v>
      </c>
      <c r="AB47">
        <v>5.5</v>
      </c>
      <c r="AC47">
        <v>6.1</v>
      </c>
      <c r="AD47">
        <v>5.9</v>
      </c>
      <c r="AE47">
        <v>5.9</v>
      </c>
    </row>
    <row r="48" spans="2:32">
      <c r="B48" t="s">
        <v>2039</v>
      </c>
      <c r="C48">
        <v>23.2</v>
      </c>
      <c r="D48">
        <v>22.2</v>
      </c>
      <c r="E48">
        <v>22.1</v>
      </c>
      <c r="F48">
        <v>21.4</v>
      </c>
      <c r="G48">
        <v>20.2</v>
      </c>
      <c r="H48">
        <v>18.600000000000001</v>
      </c>
      <c r="I48">
        <v>17</v>
      </c>
      <c r="J48">
        <v>15.6</v>
      </c>
      <c r="K48">
        <v>13.3</v>
      </c>
      <c r="L48">
        <v>13.6</v>
      </c>
      <c r="M48">
        <v>12.7</v>
      </c>
      <c r="N48">
        <v>12</v>
      </c>
      <c r="O48">
        <v>10.8</v>
      </c>
      <c r="P48">
        <v>9.9</v>
      </c>
      <c r="Q48">
        <v>9.1</v>
      </c>
      <c r="R48">
        <v>8.4</v>
      </c>
      <c r="S48">
        <v>7</v>
      </c>
      <c r="T48">
        <v>6.3</v>
      </c>
      <c r="U48">
        <v>6.1</v>
      </c>
      <c r="V48">
        <v>5.9</v>
      </c>
      <c r="W48">
        <v>5.7</v>
      </c>
      <c r="X48">
        <v>5.8</v>
      </c>
      <c r="Y48">
        <v>4.8</v>
      </c>
      <c r="Z48">
        <v>4.5999999999999996</v>
      </c>
      <c r="AA48">
        <v>4.8</v>
      </c>
      <c r="AB48">
        <v>3.8</v>
      </c>
      <c r="AC48">
        <v>4.0999999999999996</v>
      </c>
      <c r="AD48">
        <v>4.0999999999999996</v>
      </c>
      <c r="AE48">
        <v>4.0999999999999996</v>
      </c>
      <c r="AF48" t="s">
        <v>1727</v>
      </c>
    </row>
    <row r="49" spans="2:32">
      <c r="B49" t="s">
        <v>2027</v>
      </c>
      <c r="C49">
        <v>5.2</v>
      </c>
      <c r="D49">
        <v>4.9000000000000004</v>
      </c>
      <c r="E49">
        <v>5.2</v>
      </c>
      <c r="F49">
        <v>5.3</v>
      </c>
      <c r="G49">
        <v>5.2</v>
      </c>
      <c r="H49">
        <v>5.4</v>
      </c>
      <c r="I49">
        <v>6.3</v>
      </c>
      <c r="J49">
        <v>6</v>
      </c>
      <c r="K49">
        <v>5.4</v>
      </c>
      <c r="L49">
        <v>4.8</v>
      </c>
      <c r="M49">
        <v>2.9</v>
      </c>
      <c r="N49">
        <v>2.7</v>
      </c>
      <c r="O49">
        <v>2.8</v>
      </c>
      <c r="P49">
        <v>3.3</v>
      </c>
      <c r="Q49">
        <v>2.7</v>
      </c>
      <c r="R49">
        <v>2.7</v>
      </c>
      <c r="S49">
        <v>2.8</v>
      </c>
      <c r="T49">
        <v>2.5</v>
      </c>
      <c r="U49">
        <v>1.8</v>
      </c>
      <c r="V49">
        <v>1</v>
      </c>
      <c r="W49">
        <v>1.2</v>
      </c>
      <c r="X49">
        <v>1.7</v>
      </c>
      <c r="Y49">
        <v>1.4</v>
      </c>
      <c r="Z49">
        <v>1.3</v>
      </c>
      <c r="AA49">
        <v>0.9</v>
      </c>
      <c r="AB49">
        <v>1</v>
      </c>
      <c r="AC49">
        <v>1.1000000000000001</v>
      </c>
      <c r="AD49">
        <v>1.1000000000000001</v>
      </c>
      <c r="AE49">
        <v>1.1000000000000001</v>
      </c>
      <c r="AF49" t="s">
        <v>1727</v>
      </c>
    </row>
    <row r="50" spans="2:32">
      <c r="B50" t="s">
        <v>2032</v>
      </c>
      <c r="C50">
        <v>0.5</v>
      </c>
      <c r="D50">
        <v>0.5</v>
      </c>
      <c r="E50">
        <v>0.5</v>
      </c>
      <c r="F50">
        <v>0.6</v>
      </c>
      <c r="G50">
        <v>0.7</v>
      </c>
      <c r="H50">
        <v>0.9</v>
      </c>
      <c r="I50">
        <v>1</v>
      </c>
      <c r="J50">
        <v>1</v>
      </c>
      <c r="K50">
        <v>1.2</v>
      </c>
      <c r="L50">
        <v>1.3</v>
      </c>
      <c r="M50">
        <v>1</v>
      </c>
      <c r="N50">
        <v>0.7</v>
      </c>
      <c r="O50">
        <v>0.6</v>
      </c>
      <c r="P50">
        <v>0.7</v>
      </c>
      <c r="Q50">
        <v>0.7</v>
      </c>
      <c r="R50">
        <v>0.7</v>
      </c>
      <c r="S50">
        <v>0.7</v>
      </c>
      <c r="T50">
        <v>0.5</v>
      </c>
      <c r="U50">
        <v>0.4</v>
      </c>
      <c r="V50">
        <v>0.3</v>
      </c>
      <c r="W50">
        <v>0.4</v>
      </c>
      <c r="X50">
        <v>0.7</v>
      </c>
      <c r="Y50">
        <v>0.7</v>
      </c>
      <c r="Z50">
        <v>0.7</v>
      </c>
      <c r="AA50">
        <v>0.7</v>
      </c>
      <c r="AB50">
        <v>0.7</v>
      </c>
      <c r="AC50">
        <v>0.8</v>
      </c>
      <c r="AD50">
        <v>0.7</v>
      </c>
      <c r="AE50">
        <v>0.8</v>
      </c>
      <c r="AF50" t="s">
        <v>1727</v>
      </c>
    </row>
    <row r="51" spans="2:32">
      <c r="B51" s="1" t="s">
        <v>2040</v>
      </c>
      <c r="C51" t="s">
        <v>1800</v>
      </c>
      <c r="D51" t="s">
        <v>1800</v>
      </c>
      <c r="E51" t="s">
        <v>1800</v>
      </c>
      <c r="F51">
        <v>0.1</v>
      </c>
      <c r="G51">
        <v>0.1</v>
      </c>
      <c r="H51">
        <v>0.1</v>
      </c>
      <c r="I51">
        <v>0.1</v>
      </c>
      <c r="J51">
        <v>0.1</v>
      </c>
      <c r="K51">
        <v>0.1</v>
      </c>
      <c r="L51">
        <v>0.1</v>
      </c>
      <c r="M51">
        <v>0.2</v>
      </c>
      <c r="N51">
        <v>0.2</v>
      </c>
      <c r="O51">
        <v>0.6</v>
      </c>
      <c r="P51">
        <v>0.5</v>
      </c>
      <c r="Q51">
        <v>0.5</v>
      </c>
      <c r="R51">
        <v>0.5</v>
      </c>
      <c r="S51">
        <v>0.7</v>
      </c>
      <c r="T51">
        <v>0.6</v>
      </c>
      <c r="U51">
        <v>0.6</v>
      </c>
      <c r="V51">
        <v>0.5</v>
      </c>
      <c r="W51">
        <v>0.5</v>
      </c>
      <c r="X51">
        <v>0.6</v>
      </c>
      <c r="Y51">
        <v>0.6</v>
      </c>
      <c r="Z51">
        <v>0.5</v>
      </c>
      <c r="AA51">
        <v>0.5</v>
      </c>
      <c r="AB51">
        <v>0.6</v>
      </c>
      <c r="AC51">
        <v>0.6</v>
      </c>
      <c r="AD51">
        <v>0.6</v>
      </c>
      <c r="AE51">
        <v>0.6</v>
      </c>
    </row>
    <row r="52" spans="2:32">
      <c r="B52" t="s">
        <v>2032</v>
      </c>
      <c r="C52" t="s">
        <v>1800</v>
      </c>
      <c r="D52" t="s">
        <v>1800</v>
      </c>
      <c r="E52" t="s">
        <v>1800</v>
      </c>
      <c r="F52">
        <v>0.1</v>
      </c>
      <c r="G52">
        <v>0.1</v>
      </c>
      <c r="H52">
        <v>0.1</v>
      </c>
      <c r="I52">
        <v>0.1</v>
      </c>
      <c r="J52">
        <v>0.1</v>
      </c>
      <c r="K52">
        <v>0.1</v>
      </c>
      <c r="L52">
        <v>0.1</v>
      </c>
      <c r="M52">
        <v>0.2</v>
      </c>
      <c r="N52">
        <v>0.2</v>
      </c>
      <c r="O52">
        <v>0.6</v>
      </c>
      <c r="P52">
        <v>0.5</v>
      </c>
      <c r="Q52">
        <v>0.5</v>
      </c>
      <c r="R52">
        <v>0.5</v>
      </c>
      <c r="S52">
        <v>0.7</v>
      </c>
      <c r="T52">
        <v>0.6</v>
      </c>
      <c r="U52">
        <v>0.6</v>
      </c>
      <c r="V52">
        <v>0.5</v>
      </c>
      <c r="W52">
        <v>0.5</v>
      </c>
      <c r="X52">
        <v>0.6</v>
      </c>
      <c r="Y52">
        <v>0.6</v>
      </c>
      <c r="Z52">
        <v>0.5</v>
      </c>
      <c r="AA52">
        <v>0.5</v>
      </c>
      <c r="AB52">
        <v>0.6</v>
      </c>
      <c r="AC52">
        <v>0.6</v>
      </c>
      <c r="AD52">
        <v>0.6</v>
      </c>
      <c r="AE52">
        <v>0.6</v>
      </c>
      <c r="AF52" t="s">
        <v>1727</v>
      </c>
    </row>
    <row r="53" spans="2:32">
      <c r="B53" t="s">
        <v>2041</v>
      </c>
      <c r="C53" t="s">
        <v>1800</v>
      </c>
      <c r="D53" t="s">
        <v>1800</v>
      </c>
      <c r="E53" t="s">
        <v>1800</v>
      </c>
      <c r="F53" t="s">
        <v>1800</v>
      </c>
      <c r="G53" t="s">
        <v>1800</v>
      </c>
      <c r="H53" t="s">
        <v>1800</v>
      </c>
      <c r="I53" t="s">
        <v>1800</v>
      </c>
      <c r="J53" t="s">
        <v>1800</v>
      </c>
      <c r="K53" t="s">
        <v>1800</v>
      </c>
      <c r="L53" t="s">
        <v>1800</v>
      </c>
      <c r="M53" t="s">
        <v>1800</v>
      </c>
      <c r="N53" t="s">
        <v>1800</v>
      </c>
      <c r="O53" t="s">
        <v>1800</v>
      </c>
      <c r="P53" t="s">
        <v>1800</v>
      </c>
      <c r="Q53" t="s">
        <v>1800</v>
      </c>
      <c r="R53" t="s">
        <v>1800</v>
      </c>
      <c r="S53" t="s">
        <v>1800</v>
      </c>
      <c r="T53" t="s">
        <v>1800</v>
      </c>
      <c r="U53" t="s">
        <v>1800</v>
      </c>
      <c r="V53" t="s">
        <v>1800</v>
      </c>
      <c r="W53" t="s">
        <v>1800</v>
      </c>
      <c r="X53" t="s">
        <v>1800</v>
      </c>
      <c r="Y53" t="s">
        <v>1800</v>
      </c>
      <c r="Z53" t="s">
        <v>1800</v>
      </c>
      <c r="AA53" t="s">
        <v>1800</v>
      </c>
      <c r="AB53" t="s">
        <v>1800</v>
      </c>
      <c r="AC53" t="s">
        <v>1800</v>
      </c>
      <c r="AD53" t="s">
        <v>1800</v>
      </c>
      <c r="AE53" t="s">
        <v>1800</v>
      </c>
      <c r="AF53" t="s">
        <v>1727</v>
      </c>
    </row>
    <row r="54" spans="2:32">
      <c r="B54" t="s">
        <v>2032</v>
      </c>
      <c r="C54" t="s">
        <v>1800</v>
      </c>
      <c r="D54" t="s">
        <v>1800</v>
      </c>
      <c r="E54" t="s">
        <v>1800</v>
      </c>
      <c r="F54" t="s">
        <v>1800</v>
      </c>
      <c r="G54" t="s">
        <v>1800</v>
      </c>
      <c r="H54" t="s">
        <v>1800</v>
      </c>
      <c r="I54" t="s">
        <v>1800</v>
      </c>
      <c r="J54" t="s">
        <v>1800</v>
      </c>
      <c r="K54" t="s">
        <v>1800</v>
      </c>
      <c r="L54" t="s">
        <v>1800</v>
      </c>
      <c r="M54" t="s">
        <v>1800</v>
      </c>
      <c r="N54" t="s">
        <v>1800</v>
      </c>
      <c r="O54" t="s">
        <v>1800</v>
      </c>
      <c r="P54" t="s">
        <v>1800</v>
      </c>
      <c r="Q54" t="s">
        <v>1800</v>
      </c>
      <c r="R54" t="s">
        <v>1800</v>
      </c>
      <c r="S54" t="s">
        <v>1800</v>
      </c>
      <c r="T54" t="s">
        <v>1800</v>
      </c>
      <c r="U54" t="s">
        <v>1800</v>
      </c>
      <c r="V54" t="s">
        <v>1800</v>
      </c>
      <c r="W54" t="s">
        <v>1800</v>
      </c>
      <c r="X54" t="s">
        <v>1800</v>
      </c>
      <c r="Y54" t="s">
        <v>1800</v>
      </c>
      <c r="Z54" t="s">
        <v>1800</v>
      </c>
      <c r="AA54" t="s">
        <v>1800</v>
      </c>
      <c r="AB54" t="s">
        <v>1800</v>
      </c>
      <c r="AC54" t="s">
        <v>1800</v>
      </c>
      <c r="AD54" t="s">
        <v>1800</v>
      </c>
      <c r="AE54" t="s">
        <v>1800</v>
      </c>
      <c r="AF54" t="s">
        <v>1727</v>
      </c>
    </row>
    <row r="55" spans="2:32">
      <c r="B55" s="1" t="s">
        <v>1810</v>
      </c>
      <c r="C55">
        <v>345.6</v>
      </c>
      <c r="D55">
        <v>325.8</v>
      </c>
      <c r="E55">
        <v>331.8</v>
      </c>
      <c r="F55">
        <v>331.5</v>
      </c>
      <c r="G55">
        <v>343.7</v>
      </c>
      <c r="H55">
        <v>374.7</v>
      </c>
      <c r="I55">
        <v>387.2</v>
      </c>
      <c r="J55">
        <v>392.6</v>
      </c>
      <c r="K55">
        <v>401</v>
      </c>
      <c r="L55">
        <v>395.9</v>
      </c>
      <c r="M55">
        <v>394.7</v>
      </c>
      <c r="N55">
        <v>356.2</v>
      </c>
      <c r="O55">
        <v>366.1</v>
      </c>
      <c r="P55">
        <v>352.1</v>
      </c>
      <c r="Q55">
        <v>365.8</v>
      </c>
      <c r="R55">
        <v>366.8</v>
      </c>
      <c r="S55">
        <v>375.7</v>
      </c>
      <c r="T55">
        <v>393.9</v>
      </c>
      <c r="U55">
        <v>370.8</v>
      </c>
      <c r="V55">
        <v>322.60000000000002</v>
      </c>
      <c r="W55">
        <v>364.1</v>
      </c>
      <c r="X55">
        <v>381.2</v>
      </c>
      <c r="Y55">
        <v>369.4</v>
      </c>
      <c r="Z55">
        <v>369.9</v>
      </c>
      <c r="AA55">
        <v>380.8</v>
      </c>
      <c r="AB55">
        <v>377.1</v>
      </c>
      <c r="AC55">
        <v>370.4</v>
      </c>
      <c r="AD55">
        <v>370.7</v>
      </c>
      <c r="AE55">
        <v>376.5</v>
      </c>
    </row>
    <row r="57" spans="2:32">
      <c r="B57" t="s">
        <v>1811</v>
      </c>
    </row>
    <row r="58" spans="2:32">
      <c r="B58" t="s">
        <v>1812</v>
      </c>
    </row>
    <row r="59" spans="2:32">
      <c r="B59" t="s">
        <v>2042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8EA1E-6EB1-40C5-BBDA-B7890B900834}">
  <sheetPr codeName="Sheet23">
    <tabColor theme="7" tint="-0.249977111117893"/>
  </sheetPr>
  <dimension ref="A1:AF17"/>
  <sheetViews>
    <sheetView workbookViewId="0"/>
  </sheetViews>
  <sheetFormatPr defaultRowHeight="15"/>
  <cols>
    <col min="2" max="2" width="28.7109375" customWidth="1"/>
    <col min="3" max="3" width="9" hidden="1" customWidth="1"/>
    <col min="4" max="30" width="0" hidden="1" customWidth="1"/>
  </cols>
  <sheetData>
    <row r="1" spans="1:32">
      <c r="A1" t="s">
        <v>2046</v>
      </c>
    </row>
    <row r="3" spans="1:32">
      <c r="B3" t="s">
        <v>1787</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c r="AF3" t="s">
        <v>2060</v>
      </c>
    </row>
    <row r="4" spans="1:32">
      <c r="B4" s="1" t="s">
        <v>1702</v>
      </c>
      <c r="C4" s="1">
        <v>6.7</v>
      </c>
      <c r="D4" s="1">
        <v>7</v>
      </c>
      <c r="E4" s="1">
        <v>6.6</v>
      </c>
      <c r="F4" s="1">
        <v>6.1</v>
      </c>
      <c r="G4" s="1">
        <v>6.5</v>
      </c>
      <c r="H4" s="1">
        <v>6.7</v>
      </c>
      <c r="I4" s="1">
        <v>6.6</v>
      </c>
      <c r="J4" s="1">
        <v>6.6</v>
      </c>
      <c r="K4" s="1">
        <v>7.2</v>
      </c>
      <c r="L4" s="1">
        <v>7.1</v>
      </c>
      <c r="M4" s="1">
        <v>7.3</v>
      </c>
      <c r="N4" s="1">
        <v>7.4</v>
      </c>
      <c r="O4" s="1">
        <v>8</v>
      </c>
      <c r="P4" s="1">
        <v>7.8</v>
      </c>
      <c r="Q4" s="1">
        <v>7.1</v>
      </c>
      <c r="R4" s="1">
        <v>7.5</v>
      </c>
      <c r="S4" s="1">
        <v>7.3</v>
      </c>
      <c r="T4" s="1">
        <v>7.7</v>
      </c>
      <c r="U4" s="1">
        <v>8.1999999999999993</v>
      </c>
      <c r="V4" s="1">
        <v>6.8</v>
      </c>
      <c r="W4" s="1">
        <v>8.1</v>
      </c>
      <c r="X4" s="1">
        <v>7.4</v>
      </c>
      <c r="Y4" s="1">
        <v>9.6999999999999993</v>
      </c>
      <c r="Z4" s="1">
        <v>7.7</v>
      </c>
      <c r="AA4" s="1">
        <v>7.5</v>
      </c>
      <c r="AB4" s="1">
        <v>7.8</v>
      </c>
      <c r="AC4" s="1">
        <v>7.1</v>
      </c>
      <c r="AD4" s="1">
        <v>7.6</v>
      </c>
      <c r="AE4" s="1">
        <v>7.7</v>
      </c>
      <c r="AF4" s="1"/>
    </row>
    <row r="5" spans="1:32">
      <c r="B5" t="s">
        <v>2047</v>
      </c>
      <c r="C5">
        <v>2</v>
      </c>
      <c r="D5">
        <v>2</v>
      </c>
      <c r="E5">
        <v>2.2000000000000002</v>
      </c>
      <c r="F5">
        <v>2.2999999999999998</v>
      </c>
      <c r="G5">
        <v>2.2999999999999998</v>
      </c>
      <c r="H5">
        <v>2.4</v>
      </c>
      <c r="I5">
        <v>2.2999999999999998</v>
      </c>
      <c r="J5">
        <v>2.4</v>
      </c>
      <c r="K5">
        <v>2.5</v>
      </c>
      <c r="L5">
        <v>2.7</v>
      </c>
      <c r="M5">
        <v>2.9</v>
      </c>
      <c r="N5">
        <v>3</v>
      </c>
      <c r="O5">
        <v>3.1</v>
      </c>
      <c r="P5">
        <v>3.2</v>
      </c>
      <c r="Q5">
        <v>3.2</v>
      </c>
      <c r="R5">
        <v>3.1</v>
      </c>
      <c r="S5">
        <v>3</v>
      </c>
      <c r="T5">
        <v>3.2</v>
      </c>
      <c r="U5">
        <v>3.1</v>
      </c>
      <c r="V5">
        <v>3.2</v>
      </c>
      <c r="W5">
        <v>3.4</v>
      </c>
      <c r="X5">
        <v>3.5</v>
      </c>
      <c r="Y5">
        <v>3.8</v>
      </c>
      <c r="Z5">
        <v>3.8</v>
      </c>
      <c r="AA5">
        <v>3.9</v>
      </c>
      <c r="AB5">
        <v>4.0999999999999996</v>
      </c>
      <c r="AC5">
        <v>4</v>
      </c>
      <c r="AD5">
        <v>4.5</v>
      </c>
      <c r="AE5">
        <v>4.5999999999999996</v>
      </c>
      <c r="AF5" t="s">
        <v>1730</v>
      </c>
    </row>
    <row r="6" spans="1:32">
      <c r="B6" t="s">
        <v>2048</v>
      </c>
      <c r="C6">
        <v>4.7</v>
      </c>
      <c r="D6">
        <v>5</v>
      </c>
      <c r="E6">
        <v>4.4000000000000004</v>
      </c>
      <c r="F6">
        <v>3.8</v>
      </c>
      <c r="G6">
        <v>4.0999999999999996</v>
      </c>
      <c r="H6">
        <v>4.4000000000000004</v>
      </c>
      <c r="I6">
        <v>4.4000000000000004</v>
      </c>
      <c r="J6">
        <v>4.3</v>
      </c>
      <c r="K6">
        <v>4.7</v>
      </c>
      <c r="L6">
        <v>4.5</v>
      </c>
      <c r="M6">
        <v>4.3</v>
      </c>
      <c r="N6">
        <v>4.4000000000000004</v>
      </c>
      <c r="O6">
        <v>5</v>
      </c>
      <c r="P6">
        <v>4.5999999999999996</v>
      </c>
      <c r="Q6">
        <v>3.9</v>
      </c>
      <c r="R6">
        <v>4.3</v>
      </c>
      <c r="S6">
        <v>4.2</v>
      </c>
      <c r="T6">
        <v>4.5</v>
      </c>
      <c r="U6">
        <v>5</v>
      </c>
      <c r="V6">
        <v>3.7</v>
      </c>
      <c r="W6">
        <v>4.8</v>
      </c>
      <c r="X6">
        <v>3.9</v>
      </c>
      <c r="Y6">
        <v>6</v>
      </c>
      <c r="Z6">
        <v>3.9</v>
      </c>
      <c r="AA6">
        <v>3.6</v>
      </c>
      <c r="AB6">
        <v>3.7</v>
      </c>
      <c r="AC6">
        <v>3.1</v>
      </c>
      <c r="AD6">
        <v>3.1</v>
      </c>
      <c r="AE6">
        <v>3.1</v>
      </c>
      <c r="AF6" t="s">
        <v>1730</v>
      </c>
    </row>
    <row r="7" spans="1:32">
      <c r="B7" s="1" t="s">
        <v>1713</v>
      </c>
      <c r="C7" s="1">
        <v>217.6</v>
      </c>
      <c r="D7" s="1">
        <v>219.7</v>
      </c>
      <c r="E7" s="1">
        <v>223.2</v>
      </c>
      <c r="F7" s="1">
        <v>228.3</v>
      </c>
      <c r="G7" s="1">
        <v>232.7</v>
      </c>
      <c r="H7" s="1">
        <v>238.7</v>
      </c>
      <c r="I7" s="1">
        <v>237</v>
      </c>
      <c r="J7" s="1">
        <v>234.2</v>
      </c>
      <c r="K7" s="1">
        <v>237.5</v>
      </c>
      <c r="L7" s="1">
        <v>238.3</v>
      </c>
      <c r="M7" s="1">
        <v>237.9</v>
      </c>
      <c r="N7" s="1">
        <v>234.9</v>
      </c>
      <c r="O7" s="1">
        <v>238.2</v>
      </c>
      <c r="P7" s="1">
        <v>235.8</v>
      </c>
      <c r="Q7" s="1">
        <v>231.7</v>
      </c>
      <c r="R7" s="1">
        <v>238.8</v>
      </c>
      <c r="S7" s="1">
        <v>238.2</v>
      </c>
      <c r="T7" s="1">
        <v>246.8</v>
      </c>
      <c r="U7" s="1">
        <v>242.4</v>
      </c>
      <c r="V7" s="1">
        <v>242.7</v>
      </c>
      <c r="W7" s="1">
        <v>245.6</v>
      </c>
      <c r="X7" s="1">
        <v>239.7</v>
      </c>
      <c r="Y7" s="1">
        <v>239.2</v>
      </c>
      <c r="Z7" s="1">
        <v>234.3</v>
      </c>
      <c r="AA7" s="1">
        <v>234.3</v>
      </c>
      <c r="AB7" s="1">
        <v>241</v>
      </c>
      <c r="AC7" s="1">
        <v>245.3</v>
      </c>
      <c r="AD7" s="1">
        <v>248.4</v>
      </c>
      <c r="AE7" s="1">
        <v>253</v>
      </c>
    </row>
    <row r="8" spans="1:32">
      <c r="B8" t="s">
        <v>2049</v>
      </c>
      <c r="C8">
        <v>164.2</v>
      </c>
      <c r="D8">
        <v>164.4</v>
      </c>
      <c r="E8">
        <v>169.2</v>
      </c>
      <c r="F8">
        <v>171.6</v>
      </c>
      <c r="G8">
        <v>174.7</v>
      </c>
      <c r="H8">
        <v>178.7</v>
      </c>
      <c r="I8">
        <v>177.5</v>
      </c>
      <c r="J8">
        <v>174.1</v>
      </c>
      <c r="K8">
        <v>172.3</v>
      </c>
      <c r="L8">
        <v>172.4</v>
      </c>
      <c r="M8">
        <v>170.6</v>
      </c>
      <c r="N8">
        <v>169.6</v>
      </c>
      <c r="O8">
        <v>169.8</v>
      </c>
      <c r="P8">
        <v>170</v>
      </c>
      <c r="Q8">
        <v>166.8</v>
      </c>
      <c r="R8">
        <v>168.9</v>
      </c>
      <c r="S8">
        <v>171.6</v>
      </c>
      <c r="T8">
        <v>174.5</v>
      </c>
      <c r="U8">
        <v>173.8</v>
      </c>
      <c r="V8">
        <v>173</v>
      </c>
      <c r="W8">
        <v>171.3</v>
      </c>
      <c r="X8">
        <v>168.9</v>
      </c>
      <c r="Y8">
        <v>166.7</v>
      </c>
      <c r="Z8">
        <v>165.5</v>
      </c>
      <c r="AA8">
        <v>164.2</v>
      </c>
      <c r="AB8">
        <v>166.5</v>
      </c>
      <c r="AC8">
        <v>171.8</v>
      </c>
      <c r="AD8">
        <v>175.4</v>
      </c>
      <c r="AE8">
        <v>177.6</v>
      </c>
      <c r="AF8" t="s">
        <v>1730</v>
      </c>
    </row>
    <row r="9" spans="1:32">
      <c r="B9" t="s">
        <v>2050</v>
      </c>
      <c r="C9">
        <v>37.1</v>
      </c>
      <c r="D9">
        <v>38.9</v>
      </c>
      <c r="E9">
        <v>37.5</v>
      </c>
      <c r="F9">
        <v>39.200000000000003</v>
      </c>
      <c r="G9">
        <v>42</v>
      </c>
      <c r="H9">
        <v>43.3</v>
      </c>
      <c r="I9">
        <v>42.4</v>
      </c>
      <c r="J9">
        <v>44.3</v>
      </c>
      <c r="K9">
        <v>47.8</v>
      </c>
      <c r="L9">
        <v>47.9</v>
      </c>
      <c r="M9">
        <v>48</v>
      </c>
      <c r="N9">
        <v>49.6</v>
      </c>
      <c r="O9">
        <v>50.3</v>
      </c>
      <c r="P9">
        <v>50.6</v>
      </c>
      <c r="Q9">
        <v>48.9</v>
      </c>
      <c r="R9">
        <v>51.6</v>
      </c>
      <c r="S9">
        <v>51.6</v>
      </c>
      <c r="T9">
        <v>56</v>
      </c>
      <c r="U9">
        <v>54.1</v>
      </c>
      <c r="V9">
        <v>53.1</v>
      </c>
      <c r="W9">
        <v>54.9</v>
      </c>
      <c r="X9">
        <v>55.2</v>
      </c>
      <c r="Y9">
        <v>57</v>
      </c>
      <c r="Z9">
        <v>54.7</v>
      </c>
      <c r="AA9">
        <v>54.3</v>
      </c>
      <c r="AB9">
        <v>57.9</v>
      </c>
      <c r="AC9">
        <v>59.6</v>
      </c>
      <c r="AD9">
        <v>59.9</v>
      </c>
      <c r="AE9">
        <v>61.7</v>
      </c>
      <c r="AF9" t="s">
        <v>1730</v>
      </c>
    </row>
    <row r="10" spans="1:32">
      <c r="B10" t="s">
        <v>2051</v>
      </c>
      <c r="C10">
        <v>16</v>
      </c>
      <c r="D10">
        <v>16.100000000000001</v>
      </c>
      <c r="E10">
        <v>16.100000000000001</v>
      </c>
      <c r="F10">
        <v>17.100000000000001</v>
      </c>
      <c r="G10">
        <v>15.7</v>
      </c>
      <c r="H10">
        <v>16.5</v>
      </c>
      <c r="I10">
        <v>16.7</v>
      </c>
      <c r="J10">
        <v>15.4</v>
      </c>
      <c r="K10">
        <v>17.100000000000001</v>
      </c>
      <c r="L10">
        <v>17.7</v>
      </c>
      <c r="M10">
        <v>19</v>
      </c>
      <c r="N10">
        <v>15.4</v>
      </c>
      <c r="O10">
        <v>17.7</v>
      </c>
      <c r="P10">
        <v>14.7</v>
      </c>
      <c r="Q10">
        <v>15.6</v>
      </c>
      <c r="R10">
        <v>18</v>
      </c>
      <c r="S10">
        <v>14.7</v>
      </c>
      <c r="T10">
        <v>15.9</v>
      </c>
      <c r="U10">
        <v>14.1</v>
      </c>
      <c r="V10">
        <v>16.2</v>
      </c>
      <c r="W10">
        <v>18.899999999999999</v>
      </c>
      <c r="X10">
        <v>15.3</v>
      </c>
      <c r="Y10">
        <v>15.2</v>
      </c>
      <c r="Z10">
        <v>13.8</v>
      </c>
      <c r="AA10">
        <v>15.4</v>
      </c>
      <c r="AB10">
        <v>16.2</v>
      </c>
      <c r="AC10">
        <v>13.5</v>
      </c>
      <c r="AD10">
        <v>12.8</v>
      </c>
      <c r="AE10">
        <v>13.3</v>
      </c>
      <c r="AF10" t="s">
        <v>1730</v>
      </c>
    </row>
    <row r="11" spans="1:32">
      <c r="B11" t="s">
        <v>2052</v>
      </c>
      <c r="C11">
        <v>0.3</v>
      </c>
      <c r="D11">
        <v>0.3</v>
      </c>
      <c r="E11">
        <v>0.3</v>
      </c>
      <c r="F11">
        <v>0.4</v>
      </c>
      <c r="G11">
        <v>0.3</v>
      </c>
      <c r="H11">
        <v>0.3</v>
      </c>
      <c r="I11">
        <v>0.4</v>
      </c>
      <c r="J11">
        <v>0.4</v>
      </c>
      <c r="K11">
        <v>0.3</v>
      </c>
      <c r="L11">
        <v>0.4</v>
      </c>
      <c r="M11">
        <v>0.3</v>
      </c>
      <c r="N11">
        <v>0.3</v>
      </c>
      <c r="O11">
        <v>0.4</v>
      </c>
      <c r="P11">
        <v>0.4</v>
      </c>
      <c r="Q11">
        <v>0.4</v>
      </c>
      <c r="R11">
        <v>0.4</v>
      </c>
      <c r="S11">
        <v>0.3</v>
      </c>
      <c r="T11">
        <v>0.4</v>
      </c>
      <c r="U11">
        <v>0.4</v>
      </c>
      <c r="V11">
        <v>0.4</v>
      </c>
      <c r="W11">
        <v>0.4</v>
      </c>
      <c r="X11">
        <v>0.3</v>
      </c>
      <c r="Y11">
        <v>0.4</v>
      </c>
      <c r="Z11">
        <v>0.4</v>
      </c>
      <c r="AA11">
        <v>0.4</v>
      </c>
      <c r="AB11">
        <v>0.4</v>
      </c>
      <c r="AC11">
        <v>0.4</v>
      </c>
      <c r="AD11">
        <v>0.4</v>
      </c>
      <c r="AE11">
        <v>0.4</v>
      </c>
      <c r="AF11" t="s">
        <v>1730</v>
      </c>
    </row>
    <row r="12" spans="1:32">
      <c r="B12" s="1" t="s">
        <v>1714</v>
      </c>
      <c r="C12" s="1">
        <v>330.1</v>
      </c>
      <c r="D12" s="1">
        <v>319</v>
      </c>
      <c r="E12" s="1">
        <v>316.8</v>
      </c>
      <c r="F12" s="1">
        <v>340.1</v>
      </c>
      <c r="G12" s="1">
        <v>322.10000000000002</v>
      </c>
      <c r="H12" s="1">
        <v>328.3</v>
      </c>
      <c r="I12" s="1">
        <v>337.4</v>
      </c>
      <c r="J12" s="1">
        <v>328.4</v>
      </c>
      <c r="K12" s="1">
        <v>332.3</v>
      </c>
      <c r="L12" s="1">
        <v>324.8</v>
      </c>
      <c r="M12" s="1">
        <v>310.8</v>
      </c>
      <c r="N12" s="1">
        <v>332.8</v>
      </c>
      <c r="O12" s="1">
        <v>330.8</v>
      </c>
      <c r="P12" s="1">
        <v>332.2</v>
      </c>
      <c r="Q12" s="1">
        <v>344.4</v>
      </c>
      <c r="R12" s="1">
        <v>329.6</v>
      </c>
      <c r="S12" s="1">
        <v>325.5</v>
      </c>
      <c r="T12" s="1">
        <v>336.4</v>
      </c>
      <c r="U12" s="1">
        <v>332.8</v>
      </c>
      <c r="V12" s="1">
        <v>337.4</v>
      </c>
      <c r="W12" s="1">
        <v>341.3</v>
      </c>
      <c r="X12" s="1">
        <v>328.8</v>
      </c>
      <c r="Y12" s="1">
        <v>309.39999999999998</v>
      </c>
      <c r="Z12" s="1">
        <v>356.9</v>
      </c>
      <c r="AA12" s="1">
        <v>366.7</v>
      </c>
      <c r="AB12" s="1">
        <v>365.8</v>
      </c>
      <c r="AC12" s="1">
        <v>348.1</v>
      </c>
      <c r="AD12" s="1">
        <v>346.2</v>
      </c>
      <c r="AE12" s="1">
        <v>357.8</v>
      </c>
    </row>
    <row r="13" spans="1:32">
      <c r="B13" t="s">
        <v>2053</v>
      </c>
      <c r="C13">
        <v>315.89999999999998</v>
      </c>
      <c r="D13">
        <v>304.60000000000002</v>
      </c>
      <c r="E13">
        <v>302.39999999999998</v>
      </c>
      <c r="F13">
        <v>325.89999999999998</v>
      </c>
      <c r="G13">
        <v>307.2</v>
      </c>
      <c r="H13">
        <v>313.10000000000002</v>
      </c>
      <c r="I13">
        <v>322.2</v>
      </c>
      <c r="J13">
        <v>313</v>
      </c>
      <c r="K13">
        <v>316.8</v>
      </c>
      <c r="L13">
        <v>308.7</v>
      </c>
      <c r="M13">
        <v>294.3</v>
      </c>
      <c r="N13">
        <v>316.5</v>
      </c>
      <c r="O13">
        <v>314</v>
      </c>
      <c r="P13">
        <v>315.3</v>
      </c>
      <c r="Q13">
        <v>328.1</v>
      </c>
      <c r="R13">
        <v>313</v>
      </c>
      <c r="S13">
        <v>308.3</v>
      </c>
      <c r="T13">
        <v>319.10000000000002</v>
      </c>
      <c r="U13">
        <v>315.60000000000002</v>
      </c>
      <c r="V13">
        <v>320.3</v>
      </c>
      <c r="W13">
        <v>324.10000000000002</v>
      </c>
      <c r="X13">
        <v>311.5</v>
      </c>
      <c r="Y13">
        <v>291.89999999999998</v>
      </c>
      <c r="Z13">
        <v>339.4</v>
      </c>
      <c r="AA13">
        <v>349.2</v>
      </c>
      <c r="AB13">
        <v>348.1</v>
      </c>
      <c r="AC13">
        <v>329.8</v>
      </c>
      <c r="AD13">
        <v>327.39999999999998</v>
      </c>
      <c r="AE13">
        <v>338.2</v>
      </c>
      <c r="AF13" t="s">
        <v>1730</v>
      </c>
    </row>
    <row r="14" spans="1:32">
      <c r="B14" t="s">
        <v>2050</v>
      </c>
      <c r="C14">
        <v>14</v>
      </c>
      <c r="D14">
        <v>14.2</v>
      </c>
      <c r="E14">
        <v>14.2</v>
      </c>
      <c r="F14">
        <v>14</v>
      </c>
      <c r="G14">
        <v>14.8</v>
      </c>
      <c r="H14">
        <v>15.1</v>
      </c>
      <c r="I14">
        <v>15.1</v>
      </c>
      <c r="J14">
        <v>15.2</v>
      </c>
      <c r="K14">
        <v>15.4</v>
      </c>
      <c r="L14">
        <v>16</v>
      </c>
      <c r="M14">
        <v>16.399999999999999</v>
      </c>
      <c r="N14">
        <v>16.2</v>
      </c>
      <c r="O14">
        <v>16.600000000000001</v>
      </c>
      <c r="P14">
        <v>16.7</v>
      </c>
      <c r="Q14">
        <v>16.100000000000001</v>
      </c>
      <c r="R14">
        <v>16.399999999999999</v>
      </c>
      <c r="S14">
        <v>17.100000000000001</v>
      </c>
      <c r="T14">
        <v>17.2</v>
      </c>
      <c r="U14">
        <v>17</v>
      </c>
      <c r="V14">
        <v>16.899999999999999</v>
      </c>
      <c r="W14">
        <v>17</v>
      </c>
      <c r="X14">
        <v>17.2</v>
      </c>
      <c r="Y14">
        <v>17.3</v>
      </c>
      <c r="Z14">
        <v>17.3</v>
      </c>
      <c r="AA14">
        <v>17.3</v>
      </c>
      <c r="AB14">
        <v>17.5</v>
      </c>
      <c r="AC14">
        <v>18.100000000000001</v>
      </c>
      <c r="AD14">
        <v>18.7</v>
      </c>
      <c r="AE14">
        <v>19.399999999999999</v>
      </c>
      <c r="AF14" t="s">
        <v>1730</v>
      </c>
    </row>
    <row r="15" spans="1:32">
      <c r="B15" t="s">
        <v>2052</v>
      </c>
      <c r="C15">
        <v>0.2</v>
      </c>
      <c r="D15">
        <v>0.1</v>
      </c>
      <c r="E15">
        <v>0.2</v>
      </c>
      <c r="F15">
        <v>0.2</v>
      </c>
      <c r="G15">
        <v>0.1</v>
      </c>
      <c r="H15">
        <v>0.1</v>
      </c>
      <c r="I15">
        <v>0.2</v>
      </c>
      <c r="J15">
        <v>0.2</v>
      </c>
      <c r="K15">
        <v>0.2</v>
      </c>
      <c r="L15">
        <v>0.2</v>
      </c>
      <c r="M15">
        <v>0.1</v>
      </c>
      <c r="N15">
        <v>0.2</v>
      </c>
      <c r="O15">
        <v>0.2</v>
      </c>
      <c r="P15">
        <v>0.2</v>
      </c>
      <c r="Q15">
        <v>0.2</v>
      </c>
      <c r="R15">
        <v>0.2</v>
      </c>
      <c r="S15">
        <v>0.2</v>
      </c>
      <c r="T15">
        <v>0.2</v>
      </c>
      <c r="U15">
        <v>0.2</v>
      </c>
      <c r="V15">
        <v>0.2</v>
      </c>
      <c r="W15">
        <v>0.2</v>
      </c>
      <c r="X15">
        <v>0.1</v>
      </c>
      <c r="Y15">
        <v>0.2</v>
      </c>
      <c r="Z15">
        <v>0.2</v>
      </c>
      <c r="AA15">
        <v>0.2</v>
      </c>
      <c r="AB15">
        <v>0.2</v>
      </c>
      <c r="AC15">
        <v>0.2</v>
      </c>
      <c r="AD15">
        <v>0.2</v>
      </c>
      <c r="AE15">
        <v>0.2</v>
      </c>
      <c r="AF15" t="s">
        <v>1730</v>
      </c>
    </row>
    <row r="16" spans="1:32">
      <c r="B16" t="s">
        <v>1810</v>
      </c>
      <c r="C16">
        <v>554.4</v>
      </c>
      <c r="D16">
        <v>545.70000000000005</v>
      </c>
      <c r="E16">
        <v>546.5</v>
      </c>
      <c r="F16">
        <v>574.5</v>
      </c>
      <c r="G16">
        <v>561.4</v>
      </c>
      <c r="H16">
        <v>573.79999999999995</v>
      </c>
      <c r="I16">
        <v>581</v>
      </c>
      <c r="J16">
        <v>569.20000000000005</v>
      </c>
      <c r="K16">
        <v>577.1</v>
      </c>
      <c r="L16">
        <v>570.20000000000005</v>
      </c>
      <c r="M16">
        <v>556</v>
      </c>
      <c r="N16">
        <v>575.20000000000005</v>
      </c>
      <c r="O16">
        <v>577</v>
      </c>
      <c r="P16">
        <v>575.79999999999995</v>
      </c>
      <c r="Q16">
        <v>583.20000000000005</v>
      </c>
      <c r="R16">
        <v>575.9</v>
      </c>
      <c r="S16">
        <v>571</v>
      </c>
      <c r="T16">
        <v>590.9</v>
      </c>
      <c r="U16">
        <v>583.4</v>
      </c>
      <c r="V16">
        <v>586.9</v>
      </c>
      <c r="W16">
        <v>595</v>
      </c>
      <c r="X16">
        <v>576</v>
      </c>
      <c r="Y16">
        <v>558.29999999999995</v>
      </c>
      <c r="Z16">
        <v>598.9</v>
      </c>
      <c r="AA16">
        <v>608.6</v>
      </c>
      <c r="AB16">
        <v>614.6</v>
      </c>
      <c r="AC16">
        <v>600.5</v>
      </c>
      <c r="AD16">
        <v>602.29999999999995</v>
      </c>
      <c r="AE16">
        <v>618.5</v>
      </c>
    </row>
    <row r="17" spans="2:2">
      <c r="B17" t="s">
        <v>1811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E5A3F-AAEB-4602-AC97-5B965551D7E1}">
  <sheetPr codeName="Sheet24">
    <tabColor theme="7" tint="-0.249977111117893"/>
  </sheetPr>
  <dimension ref="A1:AD34"/>
  <sheetViews>
    <sheetView workbookViewId="0"/>
  </sheetViews>
  <sheetFormatPr defaultRowHeight="15"/>
  <cols>
    <col min="1" max="1" width="49" customWidth="1"/>
    <col min="2" max="29" width="0" hidden="1" customWidth="1"/>
  </cols>
  <sheetData>
    <row r="1" spans="1:30">
      <c r="A1" t="s">
        <v>2077</v>
      </c>
    </row>
    <row r="3" spans="1:30">
      <c r="A3" t="s">
        <v>2078</v>
      </c>
      <c r="B3">
        <v>1990</v>
      </c>
      <c r="C3">
        <v>1991</v>
      </c>
      <c r="D3">
        <v>1992</v>
      </c>
      <c r="E3">
        <v>1993</v>
      </c>
      <c r="F3">
        <v>1994</v>
      </c>
      <c r="G3">
        <v>1995</v>
      </c>
      <c r="H3">
        <v>1996</v>
      </c>
      <c r="I3">
        <v>1997</v>
      </c>
      <c r="J3">
        <v>1998</v>
      </c>
      <c r="K3">
        <v>1999</v>
      </c>
      <c r="L3">
        <v>2000</v>
      </c>
      <c r="M3">
        <v>2001</v>
      </c>
      <c r="N3">
        <v>2002</v>
      </c>
      <c r="O3">
        <v>2003</v>
      </c>
      <c r="P3">
        <v>2004</v>
      </c>
      <c r="Q3">
        <v>2005</v>
      </c>
      <c r="R3">
        <v>2006</v>
      </c>
      <c r="S3">
        <v>2007</v>
      </c>
      <c r="T3">
        <v>2008</v>
      </c>
      <c r="U3">
        <v>2009</v>
      </c>
      <c r="V3">
        <v>2010</v>
      </c>
      <c r="W3">
        <v>2011</v>
      </c>
      <c r="X3">
        <v>2012</v>
      </c>
      <c r="Y3">
        <v>2013</v>
      </c>
      <c r="Z3">
        <v>2014</v>
      </c>
      <c r="AA3">
        <v>2015</v>
      </c>
      <c r="AB3">
        <v>2016</v>
      </c>
      <c r="AC3">
        <v>2017</v>
      </c>
      <c r="AD3">
        <v>2018</v>
      </c>
    </row>
    <row r="4" spans="1:30">
      <c r="A4" t="s">
        <v>2079</v>
      </c>
      <c r="B4">
        <v>-733.9</v>
      </c>
      <c r="C4">
        <v>-734.9</v>
      </c>
      <c r="D4">
        <v>-727.7</v>
      </c>
      <c r="E4">
        <v>-729.2</v>
      </c>
      <c r="F4">
        <v>-723.5</v>
      </c>
      <c r="G4">
        <v>-710.9</v>
      </c>
      <c r="H4">
        <v>-714.6</v>
      </c>
      <c r="I4">
        <v>-704.6</v>
      </c>
      <c r="J4">
        <v>-700.9</v>
      </c>
      <c r="K4">
        <v>-687.6</v>
      </c>
      <c r="L4">
        <v>-665.5</v>
      </c>
      <c r="M4">
        <v>-641.5</v>
      </c>
      <c r="N4">
        <v>-653.70000000000005</v>
      </c>
      <c r="O4">
        <v>-568.1</v>
      </c>
      <c r="P4">
        <v>-619</v>
      </c>
      <c r="Q4">
        <v>-678.6</v>
      </c>
      <c r="R4">
        <v>-670.5</v>
      </c>
      <c r="S4">
        <v>-652.4</v>
      </c>
      <c r="T4">
        <v>-602.70000000000005</v>
      </c>
      <c r="U4">
        <v>-638.20000000000005</v>
      </c>
      <c r="V4">
        <v>-625.29999999999995</v>
      </c>
      <c r="W4">
        <v>-654.20000000000005</v>
      </c>
      <c r="X4">
        <v>-645</v>
      </c>
      <c r="Y4">
        <v>-656.4</v>
      </c>
      <c r="Z4">
        <v>-618.79999999999995</v>
      </c>
      <c r="AA4">
        <v>-676.1</v>
      </c>
      <c r="AB4">
        <v>-657.9</v>
      </c>
      <c r="AC4">
        <v>-647.70000000000005</v>
      </c>
      <c r="AD4">
        <v>-663.2</v>
      </c>
    </row>
    <row r="5" spans="1:30">
      <c r="A5" t="s">
        <v>2080</v>
      </c>
      <c r="B5">
        <v>-733.9</v>
      </c>
      <c r="C5">
        <v>-734.9</v>
      </c>
      <c r="D5">
        <v>-727.7</v>
      </c>
      <c r="E5">
        <v>-729.2</v>
      </c>
      <c r="F5">
        <v>-723.5</v>
      </c>
      <c r="G5">
        <v>-710.9</v>
      </c>
      <c r="H5">
        <v>-714.6</v>
      </c>
      <c r="I5">
        <v>-704.6</v>
      </c>
      <c r="J5">
        <v>-700.9</v>
      </c>
      <c r="K5">
        <v>-687.6</v>
      </c>
      <c r="L5">
        <v>-665.5</v>
      </c>
      <c r="M5">
        <v>-641.5</v>
      </c>
      <c r="N5">
        <v>-653.70000000000005</v>
      </c>
      <c r="O5">
        <v>-568.1</v>
      </c>
      <c r="P5">
        <v>-619</v>
      </c>
      <c r="Q5">
        <v>-678.6</v>
      </c>
      <c r="R5">
        <v>-670.5</v>
      </c>
      <c r="S5">
        <v>-652.4</v>
      </c>
      <c r="T5">
        <v>-602.70000000000005</v>
      </c>
      <c r="U5">
        <v>-638.20000000000005</v>
      </c>
      <c r="V5">
        <v>-625.29999999999995</v>
      </c>
      <c r="W5">
        <v>-654.20000000000005</v>
      </c>
      <c r="X5">
        <v>-645</v>
      </c>
      <c r="Y5">
        <v>-656.4</v>
      </c>
      <c r="Z5">
        <v>-618.79999999999995</v>
      </c>
      <c r="AA5">
        <v>-676.1</v>
      </c>
      <c r="AB5">
        <v>-657.9</v>
      </c>
      <c r="AC5">
        <v>-647.70000000000005</v>
      </c>
      <c r="AD5">
        <v>-663.2</v>
      </c>
    </row>
    <row r="6" spans="1:30">
      <c r="A6" t="s">
        <v>2081</v>
      </c>
      <c r="B6">
        <v>-109.4</v>
      </c>
      <c r="C6">
        <v>-109.4</v>
      </c>
      <c r="D6">
        <v>-109.4</v>
      </c>
      <c r="E6">
        <v>-109.5</v>
      </c>
      <c r="F6">
        <v>-109.6</v>
      </c>
      <c r="G6">
        <v>-109.7</v>
      </c>
      <c r="H6">
        <v>-109.7</v>
      </c>
      <c r="I6">
        <v>-109.7</v>
      </c>
      <c r="J6">
        <v>-109.8</v>
      </c>
      <c r="K6">
        <v>-109.8</v>
      </c>
      <c r="L6">
        <v>-109.9</v>
      </c>
      <c r="M6">
        <v>-109.9</v>
      </c>
      <c r="N6">
        <v>-110</v>
      </c>
      <c r="O6">
        <v>-110.1</v>
      </c>
      <c r="P6">
        <v>-110.1</v>
      </c>
      <c r="Q6">
        <v>-110.2</v>
      </c>
      <c r="R6">
        <v>-110.3</v>
      </c>
      <c r="S6">
        <v>-110.3</v>
      </c>
      <c r="T6">
        <v>-110.4</v>
      </c>
      <c r="U6">
        <v>-110.4</v>
      </c>
      <c r="V6">
        <v>-110.4</v>
      </c>
      <c r="W6">
        <v>-110.5</v>
      </c>
      <c r="X6">
        <v>-110.5</v>
      </c>
      <c r="Y6">
        <v>-110.5</v>
      </c>
      <c r="Z6">
        <v>-110.5</v>
      </c>
      <c r="AA6">
        <v>-110.6</v>
      </c>
      <c r="AB6">
        <v>-110.6</v>
      </c>
      <c r="AC6">
        <v>-110.6</v>
      </c>
      <c r="AD6">
        <v>-110.6</v>
      </c>
    </row>
    <row r="7" spans="1:30">
      <c r="A7" t="s">
        <v>2082</v>
      </c>
      <c r="B7">
        <v>-109.4</v>
      </c>
      <c r="C7">
        <v>-109.4</v>
      </c>
      <c r="D7">
        <v>-109.4</v>
      </c>
      <c r="E7">
        <v>-109.5</v>
      </c>
      <c r="F7">
        <v>-109.6</v>
      </c>
      <c r="G7">
        <v>-109.7</v>
      </c>
      <c r="H7">
        <v>-109.7</v>
      </c>
      <c r="I7">
        <v>-109.7</v>
      </c>
      <c r="J7">
        <v>-109.8</v>
      </c>
      <c r="K7">
        <v>-109.8</v>
      </c>
      <c r="L7">
        <v>-109.9</v>
      </c>
      <c r="M7">
        <v>-109.9</v>
      </c>
      <c r="N7">
        <v>-110</v>
      </c>
      <c r="O7">
        <v>-110.1</v>
      </c>
      <c r="P7">
        <v>-110.1</v>
      </c>
      <c r="Q7">
        <v>-110.2</v>
      </c>
      <c r="R7">
        <v>-110.3</v>
      </c>
      <c r="S7">
        <v>-110.3</v>
      </c>
      <c r="T7">
        <v>-110.4</v>
      </c>
      <c r="U7">
        <v>-110.4</v>
      </c>
      <c r="V7">
        <v>-110.4</v>
      </c>
      <c r="W7">
        <v>-110.5</v>
      </c>
      <c r="X7">
        <v>-110.5</v>
      </c>
      <c r="Y7">
        <v>-110.5</v>
      </c>
      <c r="Z7">
        <v>-110.5</v>
      </c>
      <c r="AA7">
        <v>-110.6</v>
      </c>
      <c r="AB7">
        <v>-110.6</v>
      </c>
      <c r="AC7">
        <v>-110.6</v>
      </c>
      <c r="AD7">
        <v>-110.6</v>
      </c>
    </row>
    <row r="8" spans="1:30">
      <c r="A8" t="s">
        <v>2083</v>
      </c>
      <c r="B8">
        <v>-23.2</v>
      </c>
      <c r="C8">
        <v>-29</v>
      </c>
      <c r="D8">
        <v>-25.5</v>
      </c>
      <c r="E8">
        <v>-11.6</v>
      </c>
      <c r="F8">
        <v>-19.3</v>
      </c>
      <c r="G8">
        <v>-12.1</v>
      </c>
      <c r="H8">
        <v>-27.5</v>
      </c>
      <c r="I8">
        <v>-19.100000000000001</v>
      </c>
      <c r="J8">
        <v>-9.9</v>
      </c>
      <c r="K8">
        <v>-18</v>
      </c>
      <c r="L8">
        <v>-23.7</v>
      </c>
      <c r="M8">
        <v>-27.2</v>
      </c>
      <c r="N8">
        <v>-32</v>
      </c>
      <c r="O8">
        <v>-24.1</v>
      </c>
      <c r="P8">
        <v>-26.2</v>
      </c>
      <c r="Q8">
        <v>-29</v>
      </c>
      <c r="R8">
        <v>-25.2</v>
      </c>
      <c r="S8">
        <v>-29.2</v>
      </c>
      <c r="T8">
        <v>-23</v>
      </c>
      <c r="U8">
        <v>-14</v>
      </c>
      <c r="V8">
        <v>-18.600000000000001</v>
      </c>
      <c r="W8">
        <v>-31.8</v>
      </c>
      <c r="X8">
        <v>-26.4</v>
      </c>
      <c r="Y8">
        <v>-15.3</v>
      </c>
      <c r="Z8">
        <v>-12.2</v>
      </c>
      <c r="AA8">
        <v>-12.8</v>
      </c>
      <c r="AB8">
        <v>-22.7</v>
      </c>
      <c r="AC8">
        <v>-22.3</v>
      </c>
      <c r="AD8">
        <v>-16.600000000000001</v>
      </c>
    </row>
    <row r="9" spans="1:30">
      <c r="A9" t="s">
        <v>2084</v>
      </c>
      <c r="B9">
        <v>-23.2</v>
      </c>
      <c r="C9">
        <v>-29</v>
      </c>
      <c r="D9">
        <v>-25.5</v>
      </c>
      <c r="E9">
        <v>-11.6</v>
      </c>
      <c r="F9">
        <v>-19.3</v>
      </c>
      <c r="G9">
        <v>-12.1</v>
      </c>
      <c r="H9">
        <v>-27.5</v>
      </c>
      <c r="I9">
        <v>-19.100000000000001</v>
      </c>
      <c r="J9">
        <v>-9.9</v>
      </c>
      <c r="K9">
        <v>-18</v>
      </c>
      <c r="L9">
        <v>-23.7</v>
      </c>
      <c r="M9">
        <v>-27.2</v>
      </c>
      <c r="N9">
        <v>-32</v>
      </c>
      <c r="O9">
        <v>-24.1</v>
      </c>
      <c r="P9">
        <v>-26.2</v>
      </c>
      <c r="Q9">
        <v>-29</v>
      </c>
      <c r="R9">
        <v>-25.2</v>
      </c>
      <c r="S9">
        <v>-29.2</v>
      </c>
      <c r="T9">
        <v>-23</v>
      </c>
      <c r="U9">
        <v>-14</v>
      </c>
      <c r="V9">
        <v>-18.600000000000001</v>
      </c>
      <c r="W9">
        <v>-31.8</v>
      </c>
      <c r="X9">
        <v>-26.4</v>
      </c>
      <c r="Y9">
        <v>-15.3</v>
      </c>
      <c r="Z9">
        <v>-12.2</v>
      </c>
      <c r="AA9">
        <v>-12.8</v>
      </c>
      <c r="AB9">
        <v>-22.7</v>
      </c>
      <c r="AC9">
        <v>-22.3</v>
      </c>
      <c r="AD9">
        <v>-16.600000000000001</v>
      </c>
    </row>
    <row r="10" spans="1:30">
      <c r="A10" t="s">
        <v>2085</v>
      </c>
      <c r="B10">
        <v>54.1</v>
      </c>
      <c r="C10">
        <v>54.9</v>
      </c>
      <c r="D10">
        <v>55.4</v>
      </c>
      <c r="E10">
        <v>54.7</v>
      </c>
      <c r="F10">
        <v>55</v>
      </c>
      <c r="G10">
        <v>59.2</v>
      </c>
      <c r="H10">
        <v>58.3</v>
      </c>
      <c r="I10">
        <v>61.3</v>
      </c>
      <c r="J10">
        <v>57.9</v>
      </c>
      <c r="K10">
        <v>58.1</v>
      </c>
      <c r="L10">
        <v>57.3</v>
      </c>
      <c r="M10">
        <v>57.7</v>
      </c>
      <c r="N10">
        <v>55.3</v>
      </c>
      <c r="O10">
        <v>55.1</v>
      </c>
      <c r="P10">
        <v>53.8</v>
      </c>
      <c r="Q10">
        <v>53.8</v>
      </c>
      <c r="R10">
        <v>52.7</v>
      </c>
      <c r="S10">
        <v>52.7</v>
      </c>
      <c r="T10">
        <v>55</v>
      </c>
      <c r="U10">
        <v>55.1</v>
      </c>
      <c r="V10">
        <v>56.4</v>
      </c>
      <c r="W10">
        <v>53.4</v>
      </c>
      <c r="X10">
        <v>54.7</v>
      </c>
      <c r="Y10">
        <v>55.5</v>
      </c>
      <c r="Z10">
        <v>56.7</v>
      </c>
      <c r="AA10">
        <v>57.2</v>
      </c>
      <c r="AB10">
        <v>55.5</v>
      </c>
      <c r="AC10">
        <v>55.6</v>
      </c>
      <c r="AD10">
        <v>55.3</v>
      </c>
    </row>
    <row r="11" spans="1:30">
      <c r="A11" t="s">
        <v>2086</v>
      </c>
      <c r="B11">
        <v>54.1</v>
      </c>
      <c r="C11">
        <v>54.9</v>
      </c>
      <c r="D11">
        <v>55.4</v>
      </c>
      <c r="E11">
        <v>54.7</v>
      </c>
      <c r="F11">
        <v>55</v>
      </c>
      <c r="G11">
        <v>59.2</v>
      </c>
      <c r="H11">
        <v>58.3</v>
      </c>
      <c r="I11">
        <v>61.3</v>
      </c>
      <c r="J11">
        <v>57.9</v>
      </c>
      <c r="K11">
        <v>58.1</v>
      </c>
      <c r="L11">
        <v>57.3</v>
      </c>
      <c r="M11">
        <v>57.7</v>
      </c>
      <c r="N11">
        <v>55.3</v>
      </c>
      <c r="O11">
        <v>55.1</v>
      </c>
      <c r="P11">
        <v>53.8</v>
      </c>
      <c r="Q11">
        <v>53.8</v>
      </c>
      <c r="R11">
        <v>52.7</v>
      </c>
      <c r="S11">
        <v>52.7</v>
      </c>
      <c r="T11">
        <v>55</v>
      </c>
      <c r="U11">
        <v>55.1</v>
      </c>
      <c r="V11">
        <v>56.4</v>
      </c>
      <c r="W11">
        <v>53.4</v>
      </c>
      <c r="X11">
        <v>54.7</v>
      </c>
      <c r="Y11">
        <v>55.5</v>
      </c>
      <c r="Z11">
        <v>56.7</v>
      </c>
      <c r="AA11">
        <v>57.2</v>
      </c>
      <c r="AB11">
        <v>55.5</v>
      </c>
      <c r="AC11">
        <v>55.6</v>
      </c>
      <c r="AD11">
        <v>55.3</v>
      </c>
    </row>
    <row r="12" spans="1:30">
      <c r="A12" t="s">
        <v>2087</v>
      </c>
      <c r="B12">
        <v>9.1</v>
      </c>
      <c r="C12">
        <v>9.1</v>
      </c>
      <c r="D12">
        <v>10.7</v>
      </c>
      <c r="E12">
        <v>13.4</v>
      </c>
      <c r="F12">
        <v>0.3</v>
      </c>
      <c r="G12">
        <v>8.4</v>
      </c>
      <c r="H12">
        <v>7.4</v>
      </c>
      <c r="I12">
        <v>11.3</v>
      </c>
      <c r="J12">
        <v>5.0999999999999996</v>
      </c>
      <c r="K12">
        <v>9.3000000000000007</v>
      </c>
      <c r="L12">
        <v>-3.4</v>
      </c>
      <c r="M12">
        <v>7.6</v>
      </c>
      <c r="N12">
        <v>6.1</v>
      </c>
      <c r="O12">
        <v>4.2</v>
      </c>
      <c r="P12">
        <v>9.9</v>
      </c>
      <c r="Q12">
        <v>10.7</v>
      </c>
      <c r="R12">
        <v>-2.2000000000000002</v>
      </c>
      <c r="S12">
        <v>12</v>
      </c>
      <c r="T12">
        <v>4.9000000000000004</v>
      </c>
      <c r="U12">
        <v>5.9</v>
      </c>
      <c r="V12">
        <v>20.399999999999999</v>
      </c>
      <c r="W12">
        <v>17.600000000000001</v>
      </c>
      <c r="X12">
        <v>3.3</v>
      </c>
      <c r="Y12">
        <v>16</v>
      </c>
      <c r="Z12">
        <v>19.7</v>
      </c>
      <c r="AA12">
        <v>13.6</v>
      </c>
      <c r="AB12">
        <v>9.6</v>
      </c>
      <c r="AC12">
        <v>10.9</v>
      </c>
      <c r="AD12">
        <v>11.2</v>
      </c>
    </row>
    <row r="13" spans="1:30">
      <c r="A13" t="s">
        <v>2084</v>
      </c>
      <c r="B13">
        <v>9.1</v>
      </c>
      <c r="C13">
        <v>9.1</v>
      </c>
      <c r="D13">
        <v>10.7</v>
      </c>
      <c r="E13">
        <v>13.4</v>
      </c>
      <c r="F13">
        <v>0.3</v>
      </c>
      <c r="G13">
        <v>8.4</v>
      </c>
      <c r="H13">
        <v>7.4</v>
      </c>
      <c r="I13">
        <v>11.3</v>
      </c>
      <c r="J13">
        <v>5.0999999999999996</v>
      </c>
      <c r="K13">
        <v>9.3000000000000007</v>
      </c>
      <c r="L13">
        <v>-3.4</v>
      </c>
      <c r="M13">
        <v>7.6</v>
      </c>
      <c r="N13">
        <v>6.1</v>
      </c>
      <c r="O13">
        <v>4.2</v>
      </c>
      <c r="P13">
        <v>9.9</v>
      </c>
      <c r="Q13">
        <v>10.7</v>
      </c>
      <c r="R13">
        <v>-2.2000000000000002</v>
      </c>
      <c r="S13">
        <v>12</v>
      </c>
      <c r="T13">
        <v>4.9000000000000004</v>
      </c>
      <c r="U13">
        <v>5.9</v>
      </c>
      <c r="V13">
        <v>20.399999999999999</v>
      </c>
      <c r="W13">
        <v>17.600000000000001</v>
      </c>
      <c r="X13">
        <v>3.3</v>
      </c>
      <c r="Y13">
        <v>16</v>
      </c>
      <c r="Z13">
        <v>19.7</v>
      </c>
      <c r="AA13">
        <v>13.6</v>
      </c>
      <c r="AB13">
        <v>9.6</v>
      </c>
      <c r="AC13">
        <v>10.9</v>
      </c>
      <c r="AD13">
        <v>11.2</v>
      </c>
    </row>
    <row r="14" spans="1:30">
      <c r="A14" t="s">
        <v>2088</v>
      </c>
      <c r="B14">
        <v>-6.7</v>
      </c>
      <c r="C14">
        <v>-6.6</v>
      </c>
      <c r="D14">
        <v>-6.2</v>
      </c>
      <c r="E14">
        <v>-9.1999999999999993</v>
      </c>
      <c r="F14">
        <v>-14.9</v>
      </c>
      <c r="G14">
        <v>-17.5</v>
      </c>
      <c r="H14">
        <v>-21.1</v>
      </c>
      <c r="I14">
        <v>-22.9</v>
      </c>
      <c r="J14">
        <v>-29.2</v>
      </c>
      <c r="K14">
        <v>-33.4</v>
      </c>
      <c r="L14">
        <v>-38.6</v>
      </c>
      <c r="M14">
        <v>-41.8</v>
      </c>
      <c r="N14">
        <v>-42</v>
      </c>
      <c r="O14">
        <v>-41.4</v>
      </c>
      <c r="P14">
        <v>-40.9</v>
      </c>
      <c r="Q14">
        <v>-40.299999999999997</v>
      </c>
      <c r="R14">
        <v>-41.3</v>
      </c>
      <c r="S14">
        <v>-40.299999999999997</v>
      </c>
      <c r="T14">
        <v>-37.200000000000003</v>
      </c>
      <c r="U14">
        <v>-36.799999999999997</v>
      </c>
      <c r="V14">
        <v>-35.6</v>
      </c>
      <c r="W14">
        <v>-35</v>
      </c>
      <c r="X14">
        <v>-33.9</v>
      </c>
      <c r="Y14">
        <v>-30.4</v>
      </c>
      <c r="Z14">
        <v>-24.9</v>
      </c>
      <c r="AA14">
        <v>-23.2</v>
      </c>
      <c r="AB14">
        <v>-24.8</v>
      </c>
      <c r="AC14">
        <v>-24.9</v>
      </c>
      <c r="AD14">
        <v>-24.6</v>
      </c>
    </row>
    <row r="15" spans="1:30">
      <c r="A15" t="s">
        <v>2086</v>
      </c>
      <c r="B15">
        <v>-6.7</v>
      </c>
      <c r="C15">
        <v>-6.6</v>
      </c>
      <c r="D15">
        <v>-6.2</v>
      </c>
      <c r="E15">
        <v>-9.1999999999999993</v>
      </c>
      <c r="F15">
        <v>-14.9</v>
      </c>
      <c r="G15">
        <v>-17.5</v>
      </c>
      <c r="H15">
        <v>-21.1</v>
      </c>
      <c r="I15">
        <v>-22.9</v>
      </c>
      <c r="J15">
        <v>-29.2</v>
      </c>
      <c r="K15">
        <v>-33.4</v>
      </c>
      <c r="L15">
        <v>-38.6</v>
      </c>
      <c r="M15">
        <v>-41.8</v>
      </c>
      <c r="N15">
        <v>-42</v>
      </c>
      <c r="O15">
        <v>-41.4</v>
      </c>
      <c r="P15">
        <v>-40.9</v>
      </c>
      <c r="Q15">
        <v>-40.299999999999997</v>
      </c>
      <c r="R15">
        <v>-41.3</v>
      </c>
      <c r="S15">
        <v>-40.299999999999997</v>
      </c>
      <c r="T15">
        <v>-37.200000000000003</v>
      </c>
      <c r="U15">
        <v>-36.799999999999997</v>
      </c>
      <c r="V15">
        <v>-35.6</v>
      </c>
      <c r="W15">
        <v>-35</v>
      </c>
      <c r="X15">
        <v>-33.9</v>
      </c>
      <c r="Y15">
        <v>-30.4</v>
      </c>
      <c r="Z15">
        <v>-24.9</v>
      </c>
      <c r="AA15">
        <v>-23.2</v>
      </c>
      <c r="AB15">
        <v>-24.8</v>
      </c>
      <c r="AC15">
        <v>-24.9</v>
      </c>
      <c r="AD15">
        <v>-24.6</v>
      </c>
    </row>
    <row r="16" spans="1:30">
      <c r="A16" t="s">
        <v>2089</v>
      </c>
      <c r="B16">
        <v>-4</v>
      </c>
      <c r="C16">
        <v>-4.0999999999999996</v>
      </c>
      <c r="D16">
        <v>-4.2</v>
      </c>
      <c r="E16">
        <v>-4.0999999999999996</v>
      </c>
      <c r="F16">
        <v>-4.2</v>
      </c>
      <c r="G16">
        <v>-4.0999999999999996</v>
      </c>
      <c r="H16">
        <v>-7.4</v>
      </c>
      <c r="I16">
        <v>-7.3</v>
      </c>
      <c r="J16">
        <v>-7.2</v>
      </c>
      <c r="K16">
        <v>-7.2</v>
      </c>
      <c r="L16">
        <v>-7.1</v>
      </c>
      <c r="M16">
        <v>-5.7</v>
      </c>
      <c r="N16">
        <v>-5.8</v>
      </c>
      <c r="O16">
        <v>-5.8</v>
      </c>
      <c r="P16">
        <v>-5.6</v>
      </c>
      <c r="Q16">
        <v>-5.7</v>
      </c>
      <c r="R16">
        <v>0.6</v>
      </c>
      <c r="S16">
        <v>0.8</v>
      </c>
      <c r="T16">
        <v>0.8</v>
      </c>
      <c r="U16">
        <v>0.8</v>
      </c>
      <c r="V16">
        <v>0.9</v>
      </c>
      <c r="W16">
        <v>-4.0999999999999996</v>
      </c>
      <c r="X16">
        <v>-4.3</v>
      </c>
      <c r="Y16">
        <v>-4.3</v>
      </c>
      <c r="Z16">
        <v>-4.3</v>
      </c>
      <c r="AA16">
        <v>-4.4000000000000004</v>
      </c>
      <c r="AB16">
        <v>-4.4000000000000004</v>
      </c>
      <c r="AC16">
        <v>-4.4000000000000004</v>
      </c>
      <c r="AD16">
        <v>-4.4000000000000004</v>
      </c>
    </row>
    <row r="17" spans="1:30">
      <c r="A17" t="s">
        <v>2090</v>
      </c>
      <c r="B17">
        <v>1.1000000000000001</v>
      </c>
      <c r="C17">
        <v>1</v>
      </c>
      <c r="D17">
        <v>0.9</v>
      </c>
      <c r="E17">
        <v>1</v>
      </c>
      <c r="F17">
        <v>0.9</v>
      </c>
      <c r="G17">
        <v>1.1000000000000001</v>
      </c>
      <c r="H17">
        <v>0.9</v>
      </c>
      <c r="I17">
        <v>1.1000000000000001</v>
      </c>
      <c r="J17">
        <v>1.1000000000000001</v>
      </c>
      <c r="K17">
        <v>1.2</v>
      </c>
      <c r="L17">
        <v>1.3</v>
      </c>
      <c r="M17">
        <v>1.2</v>
      </c>
      <c r="N17">
        <v>1</v>
      </c>
      <c r="O17">
        <v>1</v>
      </c>
      <c r="P17">
        <v>1.2</v>
      </c>
      <c r="Q17">
        <v>1.1000000000000001</v>
      </c>
      <c r="R17">
        <v>0.9</v>
      </c>
      <c r="S17">
        <v>1</v>
      </c>
      <c r="T17">
        <v>1</v>
      </c>
      <c r="U17">
        <v>1</v>
      </c>
      <c r="V17">
        <v>1</v>
      </c>
      <c r="W17">
        <v>0.9</v>
      </c>
      <c r="X17">
        <v>0.8</v>
      </c>
      <c r="Y17">
        <v>0.8</v>
      </c>
      <c r="Z17">
        <v>0.8</v>
      </c>
      <c r="AA17">
        <v>0.8</v>
      </c>
      <c r="AB17">
        <v>0.7</v>
      </c>
      <c r="AC17">
        <v>0.7</v>
      </c>
      <c r="AD17">
        <v>0.7</v>
      </c>
    </row>
    <row r="18" spans="1:30">
      <c r="A18" t="s">
        <v>2091</v>
      </c>
      <c r="B18">
        <v>-5.0999999999999996</v>
      </c>
      <c r="C18">
        <v>-5.0999999999999996</v>
      </c>
      <c r="D18">
        <v>-5.0999999999999996</v>
      </c>
      <c r="E18">
        <v>-5.0999999999999996</v>
      </c>
      <c r="F18">
        <v>-5.0999999999999996</v>
      </c>
      <c r="G18">
        <v>-5.2</v>
      </c>
      <c r="H18">
        <v>-8.3000000000000007</v>
      </c>
      <c r="I18">
        <v>-8.3000000000000007</v>
      </c>
      <c r="J18">
        <v>-8.4</v>
      </c>
      <c r="K18">
        <v>-8.4</v>
      </c>
      <c r="L18">
        <v>-8.4</v>
      </c>
      <c r="M18">
        <v>-6.9</v>
      </c>
      <c r="N18">
        <v>-6.8</v>
      </c>
      <c r="O18">
        <v>-6.8</v>
      </c>
      <c r="P18">
        <v>-6.8</v>
      </c>
      <c r="Q18">
        <v>-6.8</v>
      </c>
      <c r="R18">
        <v>-0.3</v>
      </c>
      <c r="S18">
        <v>-0.2</v>
      </c>
      <c r="T18">
        <v>-0.2</v>
      </c>
      <c r="U18">
        <v>-0.2</v>
      </c>
      <c r="V18">
        <v>-0.2</v>
      </c>
      <c r="W18">
        <v>-5</v>
      </c>
      <c r="X18">
        <v>-5.0999999999999996</v>
      </c>
      <c r="Y18">
        <v>-5.0999999999999996</v>
      </c>
      <c r="Z18">
        <v>-5.0999999999999996</v>
      </c>
      <c r="AA18">
        <v>-5.0999999999999996</v>
      </c>
      <c r="AB18">
        <v>-5.0999999999999996</v>
      </c>
      <c r="AC18">
        <v>-5.0999999999999996</v>
      </c>
      <c r="AD18">
        <v>-5.0999999999999996</v>
      </c>
    </row>
    <row r="19" spans="1:30">
      <c r="A19" t="s">
        <v>2092</v>
      </c>
      <c r="B19" t="s">
        <v>2093</v>
      </c>
      <c r="C19" t="s">
        <v>2093</v>
      </c>
      <c r="D19" t="s">
        <v>2093</v>
      </c>
      <c r="E19" t="s">
        <v>2093</v>
      </c>
      <c r="F19" t="s">
        <v>2093</v>
      </c>
      <c r="G19" t="s">
        <v>2093</v>
      </c>
      <c r="H19">
        <v>-0.1</v>
      </c>
      <c r="I19">
        <v>-0.1</v>
      </c>
      <c r="J19">
        <v>-0.1</v>
      </c>
      <c r="K19">
        <v>-0.1</v>
      </c>
      <c r="L19">
        <v>-0.1</v>
      </c>
      <c r="M19" t="s">
        <v>2093</v>
      </c>
      <c r="N19" t="s">
        <v>2093</v>
      </c>
      <c r="O19" t="s">
        <v>2093</v>
      </c>
      <c r="P19" t="s">
        <v>2093</v>
      </c>
      <c r="Q19" t="s">
        <v>2093</v>
      </c>
      <c r="R19" t="s">
        <v>2093</v>
      </c>
      <c r="S19" t="s">
        <v>2093</v>
      </c>
      <c r="T19" t="s">
        <v>2093</v>
      </c>
      <c r="U19" t="s">
        <v>2093</v>
      </c>
      <c r="V19" t="s">
        <v>2093</v>
      </c>
      <c r="W19" t="s">
        <v>2093</v>
      </c>
      <c r="X19" t="s">
        <v>2093</v>
      </c>
      <c r="Y19" t="s">
        <v>2093</v>
      </c>
      <c r="Z19" t="s">
        <v>2093</v>
      </c>
      <c r="AA19" t="s">
        <v>2093</v>
      </c>
      <c r="AB19" t="s">
        <v>2093</v>
      </c>
      <c r="AC19" t="s">
        <v>2093</v>
      </c>
      <c r="AD19" t="s">
        <v>2093</v>
      </c>
    </row>
    <row r="20" spans="1:30">
      <c r="A20" t="s">
        <v>2094</v>
      </c>
      <c r="B20" t="s">
        <v>2093</v>
      </c>
      <c r="C20" t="s">
        <v>2093</v>
      </c>
      <c r="D20" t="s">
        <v>2093</v>
      </c>
      <c r="E20" t="s">
        <v>2093</v>
      </c>
      <c r="F20" t="s">
        <v>2093</v>
      </c>
      <c r="G20" t="s">
        <v>2093</v>
      </c>
      <c r="H20">
        <v>-0.1</v>
      </c>
      <c r="I20">
        <v>-0.1</v>
      </c>
      <c r="J20">
        <v>-0.1</v>
      </c>
      <c r="K20">
        <v>-0.1</v>
      </c>
      <c r="L20">
        <v>-0.1</v>
      </c>
      <c r="M20" t="s">
        <v>2093</v>
      </c>
      <c r="N20" t="s">
        <v>2093</v>
      </c>
      <c r="O20" t="s">
        <v>2093</v>
      </c>
      <c r="P20" t="s">
        <v>2093</v>
      </c>
      <c r="Q20" t="s">
        <v>2093</v>
      </c>
      <c r="R20" t="s">
        <v>2093</v>
      </c>
      <c r="S20" t="s">
        <v>2093</v>
      </c>
      <c r="T20" t="s">
        <v>2093</v>
      </c>
      <c r="U20" t="s">
        <v>2093</v>
      </c>
      <c r="V20" t="s">
        <v>2093</v>
      </c>
      <c r="W20" t="s">
        <v>2093</v>
      </c>
      <c r="X20" t="s">
        <v>2093</v>
      </c>
      <c r="Y20" t="s">
        <v>2093</v>
      </c>
      <c r="Z20" t="s">
        <v>2093</v>
      </c>
      <c r="AA20" t="s">
        <v>2093</v>
      </c>
      <c r="AB20" t="s">
        <v>2093</v>
      </c>
      <c r="AC20" t="s">
        <v>2093</v>
      </c>
      <c r="AD20" t="s">
        <v>2093</v>
      </c>
    </row>
    <row r="21" spans="1:30">
      <c r="A21" t="s">
        <v>2095</v>
      </c>
      <c r="B21">
        <v>-109.6</v>
      </c>
      <c r="C21">
        <v>-110.2</v>
      </c>
      <c r="D21">
        <v>-108.4</v>
      </c>
      <c r="E21">
        <v>-107.6</v>
      </c>
      <c r="F21">
        <v>-105.9</v>
      </c>
      <c r="G21">
        <v>-105.6</v>
      </c>
      <c r="H21">
        <v>-106.6</v>
      </c>
      <c r="I21">
        <v>-106.9</v>
      </c>
      <c r="J21">
        <v>-108.7</v>
      </c>
      <c r="K21">
        <v>-111.2</v>
      </c>
      <c r="L21">
        <v>-112.5</v>
      </c>
      <c r="M21">
        <v>-113.8</v>
      </c>
      <c r="N21">
        <v>-112.9</v>
      </c>
      <c r="O21">
        <v>-113.8</v>
      </c>
      <c r="P21">
        <v>-115.4</v>
      </c>
      <c r="Q21">
        <v>-116.6</v>
      </c>
      <c r="R21">
        <v>-117.2</v>
      </c>
      <c r="S21">
        <v>-118.4</v>
      </c>
      <c r="T21">
        <v>-121.4</v>
      </c>
      <c r="U21">
        <v>-123.1</v>
      </c>
      <c r="V21">
        <v>-123.7</v>
      </c>
      <c r="W21">
        <v>-124.2</v>
      </c>
      <c r="X21">
        <v>-124.1</v>
      </c>
      <c r="Y21">
        <v>-125.4</v>
      </c>
      <c r="Z21">
        <v>-126.6</v>
      </c>
      <c r="AA21">
        <v>-126.8</v>
      </c>
      <c r="AB21">
        <v>-125.7</v>
      </c>
      <c r="AC21">
        <v>-125.9</v>
      </c>
      <c r="AD21">
        <v>-125.9</v>
      </c>
    </row>
    <row r="22" spans="1:30">
      <c r="A22" t="s">
        <v>2096</v>
      </c>
      <c r="B22">
        <v>11.3</v>
      </c>
      <c r="C22">
        <v>11.3</v>
      </c>
      <c r="D22">
        <v>11.3</v>
      </c>
      <c r="E22">
        <v>11.2</v>
      </c>
      <c r="F22">
        <v>11.2</v>
      </c>
      <c r="G22">
        <v>11.2</v>
      </c>
      <c r="H22">
        <v>11.2</v>
      </c>
      <c r="I22">
        <v>11.2</v>
      </c>
      <c r="J22">
        <v>11.2</v>
      </c>
      <c r="K22">
        <v>11.2</v>
      </c>
      <c r="L22">
        <v>11.2</v>
      </c>
      <c r="M22">
        <v>11.2</v>
      </c>
      <c r="N22">
        <v>11.2</v>
      </c>
      <c r="O22">
        <v>11.6</v>
      </c>
      <c r="P22">
        <v>11.9</v>
      </c>
      <c r="Q22">
        <v>12.2</v>
      </c>
      <c r="R22">
        <v>12.4</v>
      </c>
      <c r="S22">
        <v>12.7</v>
      </c>
      <c r="T22">
        <v>13.1</v>
      </c>
      <c r="U22">
        <v>13.4</v>
      </c>
      <c r="V22">
        <v>13.7</v>
      </c>
      <c r="W22">
        <v>14</v>
      </c>
      <c r="X22">
        <v>14.3</v>
      </c>
      <c r="Y22">
        <v>14.7</v>
      </c>
      <c r="Z22">
        <v>15.1</v>
      </c>
      <c r="AA22">
        <v>15.7</v>
      </c>
      <c r="AB22">
        <v>16</v>
      </c>
      <c r="AC22">
        <v>16</v>
      </c>
      <c r="AD22">
        <v>15.9</v>
      </c>
    </row>
    <row r="23" spans="1:30">
      <c r="A23" t="s">
        <v>2097</v>
      </c>
      <c r="B23">
        <v>-96.4</v>
      </c>
      <c r="C23">
        <v>-97.6</v>
      </c>
      <c r="D23">
        <v>-98.6</v>
      </c>
      <c r="E23">
        <v>-100.2</v>
      </c>
      <c r="F23">
        <v>-101.7</v>
      </c>
      <c r="G23">
        <v>-103.3</v>
      </c>
      <c r="H23">
        <v>-104.8</v>
      </c>
      <c r="I23">
        <v>-106.4</v>
      </c>
      <c r="J23">
        <v>-107.7</v>
      </c>
      <c r="K23">
        <v>-109</v>
      </c>
      <c r="L23">
        <v>-110.4</v>
      </c>
      <c r="M23">
        <v>-111.4</v>
      </c>
      <c r="N23">
        <v>-112.3</v>
      </c>
      <c r="O23">
        <v>-114.1</v>
      </c>
      <c r="P23">
        <v>-115.8</v>
      </c>
      <c r="Q23">
        <v>-117.4</v>
      </c>
      <c r="R23">
        <v>-118.9</v>
      </c>
      <c r="S23">
        <v>-120.4</v>
      </c>
      <c r="T23">
        <v>-121.9</v>
      </c>
      <c r="U23">
        <v>-123.3</v>
      </c>
      <c r="V23">
        <v>-124.6</v>
      </c>
      <c r="W23">
        <v>-126</v>
      </c>
      <c r="X23">
        <v>-126.7</v>
      </c>
      <c r="Y23">
        <v>-128</v>
      </c>
      <c r="Z23">
        <v>-129.4</v>
      </c>
      <c r="AA23">
        <v>-130.4</v>
      </c>
      <c r="AB23">
        <v>-129.80000000000001</v>
      </c>
      <c r="AC23">
        <v>-129.80000000000001</v>
      </c>
      <c r="AD23">
        <v>-129.80000000000001</v>
      </c>
    </row>
    <row r="24" spans="1:30">
      <c r="A24" t="s">
        <v>2098</v>
      </c>
      <c r="B24">
        <v>-24.5</v>
      </c>
      <c r="C24">
        <v>-24</v>
      </c>
      <c r="D24">
        <v>-21</v>
      </c>
      <c r="E24">
        <v>-18.600000000000001</v>
      </c>
      <c r="F24">
        <v>-15.5</v>
      </c>
      <c r="G24">
        <v>-13.5</v>
      </c>
      <c r="H24">
        <v>-13</v>
      </c>
      <c r="I24">
        <v>-11.8</v>
      </c>
      <c r="J24">
        <v>-12.2</v>
      </c>
      <c r="K24">
        <v>-13.4</v>
      </c>
      <c r="L24">
        <v>-13.4</v>
      </c>
      <c r="M24">
        <v>-13.6</v>
      </c>
      <c r="N24">
        <v>-11.8</v>
      </c>
      <c r="O24">
        <v>-11.3</v>
      </c>
      <c r="P24">
        <v>-11.4</v>
      </c>
      <c r="Q24">
        <v>-11.4</v>
      </c>
      <c r="R24">
        <v>-10.7</v>
      </c>
      <c r="S24">
        <v>-10.7</v>
      </c>
      <c r="T24">
        <v>-12.6</v>
      </c>
      <c r="U24">
        <v>-13.3</v>
      </c>
      <c r="V24">
        <v>-12.7</v>
      </c>
      <c r="W24">
        <v>-12.3</v>
      </c>
      <c r="X24">
        <v>-11.7</v>
      </c>
      <c r="Y24">
        <v>-12.1</v>
      </c>
      <c r="Z24">
        <v>-12.3</v>
      </c>
      <c r="AA24">
        <v>-12.1</v>
      </c>
      <c r="AB24">
        <v>-11.9</v>
      </c>
      <c r="AC24">
        <v>-12.1</v>
      </c>
      <c r="AD24">
        <v>-12</v>
      </c>
    </row>
    <row r="25" spans="1:30">
      <c r="A25" t="s">
        <v>2099</v>
      </c>
      <c r="B25">
        <v>62.9</v>
      </c>
      <c r="C25">
        <v>64.400000000000006</v>
      </c>
      <c r="D25">
        <v>66</v>
      </c>
      <c r="E25">
        <v>67.8</v>
      </c>
      <c r="F25">
        <v>69.599999999999994</v>
      </c>
      <c r="G25">
        <v>71.599999999999994</v>
      </c>
      <c r="H25">
        <v>73.5</v>
      </c>
      <c r="I25">
        <v>75.7</v>
      </c>
      <c r="J25">
        <v>77.5</v>
      </c>
      <c r="K25">
        <v>79.3</v>
      </c>
      <c r="L25">
        <v>81.3</v>
      </c>
      <c r="M25">
        <v>82.9</v>
      </c>
      <c r="N25">
        <v>84</v>
      </c>
      <c r="O25">
        <v>84.5</v>
      </c>
      <c r="P25">
        <v>84.7</v>
      </c>
      <c r="Q25">
        <v>85</v>
      </c>
      <c r="R25">
        <v>85.1</v>
      </c>
      <c r="S25">
        <v>85.1</v>
      </c>
      <c r="T25">
        <v>84.9</v>
      </c>
      <c r="U25">
        <v>84.5</v>
      </c>
      <c r="V25">
        <v>84.1</v>
      </c>
      <c r="W25">
        <v>83.5</v>
      </c>
      <c r="X25">
        <v>83</v>
      </c>
      <c r="Y25">
        <v>82.2</v>
      </c>
      <c r="Z25">
        <v>81.400000000000006</v>
      </c>
      <c r="AA25">
        <v>80.099999999999994</v>
      </c>
      <c r="AB25">
        <v>79.400000000000006</v>
      </c>
      <c r="AC25">
        <v>79.3</v>
      </c>
      <c r="AD25">
        <v>79.3</v>
      </c>
    </row>
    <row r="26" spans="1:30">
      <c r="A26" t="s">
        <v>2086</v>
      </c>
      <c r="B26">
        <v>62.9</v>
      </c>
      <c r="C26">
        <v>64.400000000000006</v>
      </c>
      <c r="D26">
        <v>66</v>
      </c>
      <c r="E26">
        <v>67.8</v>
      </c>
      <c r="F26">
        <v>69.599999999999994</v>
      </c>
      <c r="G26">
        <v>71.599999999999994</v>
      </c>
      <c r="H26">
        <v>73.5</v>
      </c>
      <c r="I26">
        <v>75.7</v>
      </c>
      <c r="J26">
        <v>77.5</v>
      </c>
      <c r="K26">
        <v>79.3</v>
      </c>
      <c r="L26">
        <v>81.3</v>
      </c>
      <c r="M26">
        <v>82.9</v>
      </c>
      <c r="N26">
        <v>84</v>
      </c>
      <c r="O26">
        <v>84.5</v>
      </c>
      <c r="P26">
        <v>84.7</v>
      </c>
      <c r="Q26">
        <v>85</v>
      </c>
      <c r="R26">
        <v>85.1</v>
      </c>
      <c r="S26">
        <v>85.1</v>
      </c>
      <c r="T26">
        <v>84.9</v>
      </c>
      <c r="U26">
        <v>84.5</v>
      </c>
      <c r="V26">
        <v>84.1</v>
      </c>
      <c r="W26">
        <v>83.5</v>
      </c>
      <c r="X26">
        <v>83</v>
      </c>
      <c r="Y26">
        <v>82.2</v>
      </c>
      <c r="Z26">
        <v>81.400000000000006</v>
      </c>
      <c r="AA26">
        <v>80.099999999999994</v>
      </c>
      <c r="AB26">
        <v>79.400000000000006</v>
      </c>
      <c r="AC26">
        <v>79.3</v>
      </c>
      <c r="AD26">
        <v>79.3</v>
      </c>
    </row>
    <row r="27" spans="1:30">
      <c r="A27" s="33" t="s">
        <v>2100</v>
      </c>
      <c r="B27" s="33">
        <v>-860.7</v>
      </c>
      <c r="C27" s="33">
        <v>-866</v>
      </c>
      <c r="D27" s="33">
        <v>-849.4</v>
      </c>
      <c r="E27" s="33">
        <v>-835.5</v>
      </c>
      <c r="F27" s="33">
        <v>-852.6</v>
      </c>
      <c r="G27" s="33">
        <v>-820.7</v>
      </c>
      <c r="H27" s="33">
        <v>-847.9</v>
      </c>
      <c r="I27" s="33">
        <v>-822.3</v>
      </c>
      <c r="J27" s="33">
        <v>-825.3</v>
      </c>
      <c r="K27" s="33">
        <v>-820.5</v>
      </c>
      <c r="L27" s="33">
        <v>-822.3</v>
      </c>
      <c r="M27" s="33">
        <v>-791.7</v>
      </c>
      <c r="N27" s="33">
        <v>-811</v>
      </c>
      <c r="O27" s="33">
        <v>-719.6</v>
      </c>
      <c r="P27" s="33">
        <v>-768.7</v>
      </c>
      <c r="Q27" s="33">
        <v>-831</v>
      </c>
      <c r="R27" s="33">
        <v>-828.3</v>
      </c>
      <c r="S27" s="33">
        <v>-800</v>
      </c>
      <c r="T27" s="33">
        <v>-749.1</v>
      </c>
      <c r="U27" s="33">
        <v>-776.1</v>
      </c>
      <c r="V27" s="33">
        <v>-752</v>
      </c>
      <c r="W27" s="33">
        <v>-805.2</v>
      </c>
      <c r="X27" s="33">
        <v>-803.2</v>
      </c>
      <c r="Y27" s="33">
        <v>-788.7</v>
      </c>
      <c r="Z27" s="33">
        <v>-739.6</v>
      </c>
      <c r="AA27" s="33">
        <v>-802.9</v>
      </c>
      <c r="AB27" s="33">
        <v>-801.7</v>
      </c>
      <c r="AC27" s="33">
        <v>-790</v>
      </c>
      <c r="AD27" s="33">
        <v>-799.6</v>
      </c>
    </row>
    <row r="29" spans="1:30">
      <c r="A29" t="s">
        <v>2101</v>
      </c>
    </row>
    <row r="30" spans="1:30">
      <c r="A30" t="s">
        <v>2102</v>
      </c>
    </row>
    <row r="31" spans="1:30">
      <c r="A31" t="s">
        <v>2103</v>
      </c>
    </row>
    <row r="32" spans="1:30">
      <c r="A32" t="s">
        <v>2104</v>
      </c>
    </row>
    <row r="33" spans="1:1">
      <c r="A33" t="s">
        <v>2105</v>
      </c>
    </row>
    <row r="34" spans="1:1">
      <c r="A34" t="s">
        <v>2106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4864B-18EC-4A3E-B88D-74A74B4DB0EC}">
  <sheetPr codeName="Sheet25">
    <tabColor theme="7" tint="-0.249977111117893"/>
  </sheetPr>
  <dimension ref="A1:AF12"/>
  <sheetViews>
    <sheetView workbookViewId="0"/>
  </sheetViews>
  <sheetFormatPr defaultRowHeight="15"/>
  <cols>
    <col min="2" max="2" width="19.7109375" customWidth="1"/>
    <col min="3" max="29" width="0" hidden="1" customWidth="1"/>
    <col min="30" max="30" width="9.28515625" hidden="1" customWidth="1"/>
    <col min="31" max="31" width="16.85546875" customWidth="1"/>
  </cols>
  <sheetData>
    <row r="1" spans="1:32">
      <c r="A1" t="s">
        <v>2054</v>
      </c>
    </row>
    <row r="3" spans="1:32">
      <c r="B3" t="s">
        <v>1787</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c r="AF3" t="s">
        <v>2061</v>
      </c>
    </row>
    <row r="4" spans="1:32">
      <c r="B4" s="1" t="s">
        <v>1713</v>
      </c>
      <c r="C4" s="1">
        <v>195.3</v>
      </c>
      <c r="D4" s="1">
        <v>197.7</v>
      </c>
      <c r="E4" s="1">
        <v>197.7</v>
      </c>
      <c r="F4" s="1">
        <v>195.8</v>
      </c>
      <c r="G4" s="1">
        <v>195.9</v>
      </c>
      <c r="H4" s="1">
        <v>191.1</v>
      </c>
      <c r="I4" s="1">
        <v>187.5</v>
      </c>
      <c r="J4" s="1">
        <v>178.3</v>
      </c>
      <c r="K4" s="1">
        <v>168.6</v>
      </c>
      <c r="L4" s="1">
        <v>162.19999999999999</v>
      </c>
      <c r="M4" s="1">
        <v>159</v>
      </c>
      <c r="N4" s="1">
        <v>154.1</v>
      </c>
      <c r="O4" s="1">
        <v>152.1</v>
      </c>
      <c r="P4" s="1">
        <v>154.69999999999999</v>
      </c>
      <c r="Q4" s="1">
        <v>152.19999999999999</v>
      </c>
      <c r="R4" s="1">
        <v>148.6</v>
      </c>
      <c r="S4" s="1">
        <v>146.5</v>
      </c>
      <c r="T4" s="1">
        <v>144.5</v>
      </c>
      <c r="U4" s="1">
        <v>142.5</v>
      </c>
      <c r="V4" s="1">
        <v>140</v>
      </c>
      <c r="W4" s="1">
        <v>140.9</v>
      </c>
      <c r="X4" s="1">
        <v>132</v>
      </c>
      <c r="Y4" s="1">
        <v>133</v>
      </c>
      <c r="Z4" s="1">
        <v>129.30000000000001</v>
      </c>
      <c r="AA4" s="1">
        <v>129</v>
      </c>
      <c r="AB4" s="1">
        <v>128</v>
      </c>
      <c r="AC4" s="1">
        <v>124.7</v>
      </c>
      <c r="AD4" s="1">
        <v>124.3</v>
      </c>
      <c r="AE4" s="1">
        <v>127.2</v>
      </c>
    </row>
    <row r="5" spans="1:32">
      <c r="B5" t="s">
        <v>2055</v>
      </c>
      <c r="C5">
        <v>179.6</v>
      </c>
      <c r="D5">
        <v>181.7</v>
      </c>
      <c r="E5">
        <v>181.4</v>
      </c>
      <c r="F5">
        <v>179.2</v>
      </c>
      <c r="G5">
        <v>179</v>
      </c>
      <c r="H5">
        <v>174.2</v>
      </c>
      <c r="I5">
        <v>170.6</v>
      </c>
      <c r="J5">
        <v>161.1</v>
      </c>
      <c r="K5">
        <v>151.4</v>
      </c>
      <c r="L5">
        <v>144.69999999999999</v>
      </c>
      <c r="M5">
        <v>141.4</v>
      </c>
      <c r="N5">
        <v>136.80000000000001</v>
      </c>
      <c r="O5">
        <v>134.9</v>
      </c>
      <c r="P5">
        <v>137.4</v>
      </c>
      <c r="Q5">
        <v>134.9</v>
      </c>
      <c r="R5">
        <v>131.30000000000001</v>
      </c>
      <c r="S5">
        <v>129.19999999999999</v>
      </c>
      <c r="T5">
        <v>127.1</v>
      </c>
      <c r="U5">
        <v>125.1</v>
      </c>
      <c r="V5">
        <v>123</v>
      </c>
      <c r="W5">
        <v>124.1</v>
      </c>
      <c r="X5">
        <v>115.4</v>
      </c>
      <c r="Y5">
        <v>116.6</v>
      </c>
      <c r="Z5">
        <v>113</v>
      </c>
      <c r="AA5">
        <v>112.6</v>
      </c>
      <c r="AB5">
        <v>111.3</v>
      </c>
      <c r="AC5">
        <v>108</v>
      </c>
      <c r="AD5">
        <v>107.7</v>
      </c>
      <c r="AE5">
        <v>110.6</v>
      </c>
      <c r="AF5" t="s">
        <v>1729</v>
      </c>
    </row>
    <row r="6" spans="1:32">
      <c r="B6" t="s">
        <v>2056</v>
      </c>
      <c r="C6">
        <v>15.3</v>
      </c>
      <c r="D6">
        <v>15.6</v>
      </c>
      <c r="E6">
        <v>15.9</v>
      </c>
      <c r="F6">
        <v>15.9</v>
      </c>
      <c r="G6">
        <v>16.100000000000001</v>
      </c>
      <c r="H6">
        <v>16</v>
      </c>
      <c r="I6">
        <v>15.9</v>
      </c>
      <c r="J6">
        <v>16.100000000000001</v>
      </c>
      <c r="K6">
        <v>16.100000000000001</v>
      </c>
      <c r="L6">
        <v>16.2</v>
      </c>
      <c r="M6">
        <v>16.100000000000001</v>
      </c>
      <c r="N6">
        <v>15.8</v>
      </c>
      <c r="O6">
        <v>15.8</v>
      </c>
      <c r="P6">
        <v>15.6</v>
      </c>
      <c r="Q6">
        <v>15.4</v>
      </c>
      <c r="R6">
        <v>15.4</v>
      </c>
      <c r="S6">
        <v>15.4</v>
      </c>
      <c r="T6">
        <v>15.4</v>
      </c>
      <c r="U6">
        <v>15.4</v>
      </c>
      <c r="V6">
        <v>15.1</v>
      </c>
      <c r="W6">
        <v>15</v>
      </c>
      <c r="X6">
        <v>14.8</v>
      </c>
      <c r="Y6">
        <v>14.5</v>
      </c>
      <c r="Z6">
        <v>14.3</v>
      </c>
      <c r="AA6">
        <v>14.3</v>
      </c>
      <c r="AB6">
        <v>14.6</v>
      </c>
      <c r="AC6">
        <v>14.4</v>
      </c>
      <c r="AD6">
        <v>14.1</v>
      </c>
      <c r="AE6">
        <v>14.2</v>
      </c>
      <c r="AF6" t="s">
        <v>1729</v>
      </c>
    </row>
    <row r="7" spans="1:32">
      <c r="B7" t="s">
        <v>2057</v>
      </c>
      <c r="C7">
        <v>0.4</v>
      </c>
      <c r="D7">
        <v>0.4</v>
      </c>
      <c r="E7">
        <v>0.5</v>
      </c>
      <c r="F7">
        <v>0.6</v>
      </c>
      <c r="G7">
        <v>0.8</v>
      </c>
      <c r="H7">
        <v>0.9</v>
      </c>
      <c r="I7">
        <v>1</v>
      </c>
      <c r="J7">
        <v>1.1000000000000001</v>
      </c>
      <c r="K7">
        <v>1.2</v>
      </c>
      <c r="L7">
        <v>1.3</v>
      </c>
      <c r="M7">
        <v>1.5</v>
      </c>
      <c r="N7">
        <v>1.5</v>
      </c>
      <c r="O7">
        <v>1.5</v>
      </c>
      <c r="P7">
        <v>1.7</v>
      </c>
      <c r="Q7">
        <v>1.9</v>
      </c>
      <c r="R7">
        <v>1.9</v>
      </c>
      <c r="S7">
        <v>1.9</v>
      </c>
      <c r="T7">
        <v>2</v>
      </c>
      <c r="U7">
        <v>2</v>
      </c>
      <c r="V7">
        <v>1.9</v>
      </c>
      <c r="W7">
        <v>1.8</v>
      </c>
      <c r="X7">
        <v>1.9</v>
      </c>
      <c r="Y7">
        <v>1.9</v>
      </c>
      <c r="Z7">
        <v>2</v>
      </c>
      <c r="AA7">
        <v>2.1</v>
      </c>
      <c r="AB7">
        <v>2.1</v>
      </c>
      <c r="AC7">
        <v>2.2999999999999998</v>
      </c>
      <c r="AD7">
        <v>2.4</v>
      </c>
      <c r="AE7">
        <v>2.5</v>
      </c>
      <c r="AF7" t="s">
        <v>1729</v>
      </c>
    </row>
    <row r="8" spans="1:32">
      <c r="B8" s="1" t="s">
        <v>1714</v>
      </c>
      <c r="C8" s="1">
        <v>3.7</v>
      </c>
      <c r="D8" s="1">
        <v>3.8</v>
      </c>
      <c r="E8" s="1">
        <v>4</v>
      </c>
      <c r="F8" s="1">
        <v>4.2</v>
      </c>
      <c r="G8" s="1">
        <v>4.4000000000000004</v>
      </c>
      <c r="H8" s="1">
        <v>4.5</v>
      </c>
      <c r="I8" s="1">
        <v>4.7</v>
      </c>
      <c r="J8" s="1">
        <v>4.8</v>
      </c>
      <c r="K8" s="1">
        <v>5</v>
      </c>
      <c r="L8" s="1">
        <v>5.3</v>
      </c>
      <c r="M8" s="1">
        <v>5.5</v>
      </c>
      <c r="N8" s="1">
        <v>5.5</v>
      </c>
      <c r="O8" s="1">
        <v>5.6</v>
      </c>
      <c r="P8" s="1">
        <v>5.9</v>
      </c>
      <c r="Q8" s="1">
        <v>6.1</v>
      </c>
      <c r="R8" s="1">
        <v>6.1</v>
      </c>
      <c r="S8" s="1">
        <v>6.2</v>
      </c>
      <c r="T8" s="1">
        <v>6.3</v>
      </c>
      <c r="U8" s="1">
        <v>6.3</v>
      </c>
      <c r="V8" s="1">
        <v>6.1</v>
      </c>
      <c r="W8" s="1">
        <v>6.2</v>
      </c>
      <c r="X8" s="1">
        <v>6.2</v>
      </c>
      <c r="Y8" s="1">
        <v>6.4</v>
      </c>
      <c r="Z8" s="1">
        <v>6.5</v>
      </c>
      <c r="AA8" s="1">
        <v>6.6</v>
      </c>
      <c r="AB8" s="1">
        <v>6.7</v>
      </c>
      <c r="AC8" s="1">
        <v>6.9</v>
      </c>
      <c r="AD8" s="1">
        <v>7.2</v>
      </c>
      <c r="AE8" s="1">
        <v>7.2</v>
      </c>
    </row>
    <row r="9" spans="1:32">
      <c r="B9" t="s">
        <v>2056</v>
      </c>
      <c r="C9">
        <v>3.4</v>
      </c>
      <c r="D9">
        <v>3.5</v>
      </c>
      <c r="E9">
        <v>3.5</v>
      </c>
      <c r="F9">
        <v>3.6</v>
      </c>
      <c r="G9">
        <v>3.7</v>
      </c>
      <c r="H9">
        <v>3.7</v>
      </c>
      <c r="I9">
        <v>3.8</v>
      </c>
      <c r="J9">
        <v>3.8</v>
      </c>
      <c r="K9">
        <v>3.9</v>
      </c>
      <c r="L9">
        <v>4.0999999999999996</v>
      </c>
      <c r="M9">
        <v>4.0999999999999996</v>
      </c>
      <c r="N9">
        <v>4.0999999999999996</v>
      </c>
      <c r="O9">
        <v>4.2</v>
      </c>
      <c r="P9">
        <v>4.3</v>
      </c>
      <c r="Q9">
        <v>4.4000000000000004</v>
      </c>
      <c r="R9">
        <v>4.4000000000000004</v>
      </c>
      <c r="S9">
        <v>4.5</v>
      </c>
      <c r="T9">
        <v>4.5</v>
      </c>
      <c r="U9">
        <v>4.5</v>
      </c>
      <c r="V9">
        <v>4.5</v>
      </c>
      <c r="W9">
        <v>4.5</v>
      </c>
      <c r="X9">
        <v>4.5</v>
      </c>
      <c r="Y9">
        <v>4.5999999999999996</v>
      </c>
      <c r="Z9">
        <v>4.7</v>
      </c>
      <c r="AA9">
        <v>4.8</v>
      </c>
      <c r="AB9">
        <v>4.8</v>
      </c>
      <c r="AC9">
        <v>4.9000000000000004</v>
      </c>
      <c r="AD9">
        <v>5</v>
      </c>
      <c r="AE9">
        <v>5</v>
      </c>
      <c r="AF9" t="s">
        <v>1729</v>
      </c>
    </row>
    <row r="10" spans="1:32">
      <c r="B10" t="s">
        <v>2057</v>
      </c>
      <c r="C10">
        <v>0.3</v>
      </c>
      <c r="D10">
        <v>0.4</v>
      </c>
      <c r="E10">
        <v>0.4</v>
      </c>
      <c r="F10">
        <v>0.6</v>
      </c>
      <c r="G10">
        <v>0.7</v>
      </c>
      <c r="H10">
        <v>0.8</v>
      </c>
      <c r="I10">
        <v>0.9</v>
      </c>
      <c r="J10">
        <v>1</v>
      </c>
      <c r="K10">
        <v>1.1000000000000001</v>
      </c>
      <c r="L10">
        <v>1.2</v>
      </c>
      <c r="M10">
        <v>1.3</v>
      </c>
      <c r="N10">
        <v>1.3</v>
      </c>
      <c r="O10">
        <v>1.4</v>
      </c>
      <c r="P10">
        <v>1.5</v>
      </c>
      <c r="Q10">
        <v>1.7</v>
      </c>
      <c r="R10">
        <v>1.7</v>
      </c>
      <c r="S10">
        <v>1.7</v>
      </c>
      <c r="T10">
        <v>1.8</v>
      </c>
      <c r="U10">
        <v>1.8</v>
      </c>
      <c r="V10">
        <v>1.7</v>
      </c>
      <c r="W10">
        <v>1.6</v>
      </c>
      <c r="X10">
        <v>1.7</v>
      </c>
      <c r="Y10">
        <v>1.7</v>
      </c>
      <c r="Z10">
        <v>1.8</v>
      </c>
      <c r="AA10">
        <v>1.9</v>
      </c>
      <c r="AB10">
        <v>1.9</v>
      </c>
      <c r="AC10">
        <v>2</v>
      </c>
      <c r="AD10">
        <v>2.2000000000000002</v>
      </c>
      <c r="AE10">
        <v>2.2000000000000002</v>
      </c>
      <c r="AF10" t="s">
        <v>1729</v>
      </c>
    </row>
    <row r="11" spans="1:32">
      <c r="B11" t="s">
        <v>1810</v>
      </c>
      <c r="C11">
        <v>199</v>
      </c>
      <c r="D11">
        <v>201.6</v>
      </c>
      <c r="E11">
        <v>201.7</v>
      </c>
      <c r="F11">
        <v>199.9</v>
      </c>
      <c r="G11">
        <v>200.3</v>
      </c>
      <c r="H11">
        <v>195.6</v>
      </c>
      <c r="I11">
        <v>192.2</v>
      </c>
      <c r="J11">
        <v>183.1</v>
      </c>
      <c r="K11">
        <v>173.6</v>
      </c>
      <c r="L11">
        <v>167.4</v>
      </c>
      <c r="M11">
        <v>164.4</v>
      </c>
      <c r="N11">
        <v>159.6</v>
      </c>
      <c r="O11">
        <v>157.69999999999999</v>
      </c>
      <c r="P11">
        <v>160.6</v>
      </c>
      <c r="Q11">
        <v>158.19999999999999</v>
      </c>
      <c r="R11">
        <v>154.69999999999999</v>
      </c>
      <c r="S11">
        <v>152.69999999999999</v>
      </c>
      <c r="T11">
        <v>150.80000000000001</v>
      </c>
      <c r="U11">
        <v>148.69999999999999</v>
      </c>
      <c r="V11">
        <v>146.1</v>
      </c>
      <c r="W11">
        <v>147</v>
      </c>
      <c r="X11">
        <v>138.19999999999999</v>
      </c>
      <c r="Y11">
        <v>139.4</v>
      </c>
      <c r="Z11">
        <v>135.80000000000001</v>
      </c>
      <c r="AA11">
        <v>135.6</v>
      </c>
      <c r="AB11">
        <v>134.69999999999999</v>
      </c>
      <c r="AC11">
        <v>131.6</v>
      </c>
      <c r="AD11">
        <v>131.4</v>
      </c>
      <c r="AE11">
        <v>134.4</v>
      </c>
    </row>
    <row r="12" spans="1:32">
      <c r="B12" t="s">
        <v>1811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9FFDC-0D67-4E00-9124-47B8D9837B66}">
  <sheetPr codeName="Sheet26">
    <tabColor theme="7" tint="0.59999389629810485"/>
  </sheetPr>
  <dimension ref="A1"/>
  <sheetViews>
    <sheetView workbookViewId="0"/>
  </sheetViews>
  <sheetFormatPr defaultRowHeight="15"/>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580FD-D601-410A-BE32-5D253FB8E0E3}">
  <sheetPr codeName="Sheet27">
    <tabColor theme="7" tint="0.59999389629810485"/>
  </sheetPr>
  <dimension ref="A1:AH74"/>
  <sheetViews>
    <sheetView workbookViewId="0"/>
  </sheetViews>
  <sheetFormatPr defaultRowHeight="15" customHeight="1"/>
  <cols>
    <col min="1" max="1" width="37" customWidth="1"/>
    <col min="2" max="2" width="49" customWidth="1"/>
  </cols>
  <sheetData>
    <row r="1" spans="1:34" ht="15" customHeight="1" thickBot="1">
      <c r="B1" s="34" t="s">
        <v>7026</v>
      </c>
      <c r="C1" s="35">
        <v>2020</v>
      </c>
      <c r="D1" s="35">
        <v>2021</v>
      </c>
      <c r="E1" s="35">
        <v>2022</v>
      </c>
      <c r="F1" s="35">
        <v>2023</v>
      </c>
      <c r="G1" s="35">
        <v>2024</v>
      </c>
      <c r="H1" s="35">
        <v>2025</v>
      </c>
      <c r="I1" s="35">
        <v>2026</v>
      </c>
      <c r="J1" s="35">
        <v>2027</v>
      </c>
      <c r="K1" s="35">
        <v>2028</v>
      </c>
      <c r="L1" s="35">
        <v>2029</v>
      </c>
      <c r="M1" s="35">
        <v>2030</v>
      </c>
      <c r="N1" s="35">
        <v>2031</v>
      </c>
      <c r="O1" s="35">
        <v>2032</v>
      </c>
      <c r="P1" s="35">
        <v>2033</v>
      </c>
      <c r="Q1" s="35">
        <v>2034</v>
      </c>
      <c r="R1" s="35">
        <v>2035</v>
      </c>
      <c r="S1" s="35">
        <v>2036</v>
      </c>
      <c r="T1" s="35">
        <v>2037</v>
      </c>
      <c r="U1" s="35">
        <v>2038</v>
      </c>
      <c r="V1" s="35">
        <v>2039</v>
      </c>
      <c r="W1" s="35">
        <v>2040</v>
      </c>
      <c r="X1" s="35">
        <v>2041</v>
      </c>
      <c r="Y1" s="35">
        <v>2042</v>
      </c>
      <c r="Z1" s="35">
        <v>2043</v>
      </c>
      <c r="AA1" s="35">
        <v>2044</v>
      </c>
      <c r="AB1" s="35">
        <v>2045</v>
      </c>
      <c r="AC1" s="35">
        <v>2046</v>
      </c>
      <c r="AD1" s="35">
        <v>2047</v>
      </c>
      <c r="AE1" s="35">
        <v>2048</v>
      </c>
      <c r="AF1" s="35">
        <v>2049</v>
      </c>
      <c r="AG1" s="35">
        <v>2050</v>
      </c>
    </row>
    <row r="2" spans="1:34" ht="15" customHeight="1" thickTop="1"/>
    <row r="3" spans="1:34" ht="15" customHeight="1">
      <c r="C3" s="101" t="s">
        <v>2107</v>
      </c>
      <c r="D3" s="101" t="s">
        <v>7027</v>
      </c>
      <c r="E3" s="101"/>
      <c r="F3" s="101"/>
      <c r="G3" s="101"/>
      <c r="H3" s="101"/>
    </row>
    <row r="4" spans="1:34" ht="15" customHeight="1">
      <c r="C4" s="101" t="s">
        <v>2108</v>
      </c>
      <c r="D4" s="101" t="s">
        <v>7028</v>
      </c>
      <c r="E4" s="101"/>
      <c r="F4" s="101"/>
      <c r="G4" s="101" t="s">
        <v>2109</v>
      </c>
      <c r="H4" s="101"/>
    </row>
    <row r="5" spans="1:34" ht="15" customHeight="1">
      <c r="C5" s="101" t="s">
        <v>2110</v>
      </c>
      <c r="D5" s="101" t="s">
        <v>7029</v>
      </c>
      <c r="E5" s="101"/>
      <c r="F5" s="101"/>
      <c r="G5" s="101"/>
      <c r="H5" s="101"/>
    </row>
    <row r="6" spans="1:34" ht="15" customHeight="1">
      <c r="C6" s="101" t="s">
        <v>2111</v>
      </c>
      <c r="D6" s="101"/>
      <c r="E6" s="101" t="s">
        <v>7030</v>
      </c>
      <c r="F6" s="101"/>
      <c r="G6" s="101"/>
      <c r="H6" s="101"/>
    </row>
    <row r="10" spans="1:34" ht="15" customHeight="1">
      <c r="A10" s="102" t="s">
        <v>2112</v>
      </c>
      <c r="B10" s="36" t="s">
        <v>2113</v>
      </c>
      <c r="AH10" s="103" t="s">
        <v>7031</v>
      </c>
    </row>
    <row r="11" spans="1:34" ht="15" customHeight="1">
      <c r="B11" s="34" t="s">
        <v>2114</v>
      </c>
      <c r="AH11" s="103" t="s">
        <v>7032</v>
      </c>
    </row>
    <row r="12" spans="1:34" ht="15" customHeight="1">
      <c r="B12" s="34" t="s">
        <v>2115</v>
      </c>
      <c r="C12" s="104" t="s">
        <v>2115</v>
      </c>
      <c r="D12" s="104" t="s">
        <v>2115</v>
      </c>
      <c r="E12" s="104" t="s">
        <v>2115</v>
      </c>
      <c r="F12" s="104" t="s">
        <v>2115</v>
      </c>
      <c r="G12" s="104" t="s">
        <v>2115</v>
      </c>
      <c r="H12" s="104" t="s">
        <v>2115</v>
      </c>
      <c r="I12" s="104" t="s">
        <v>2115</v>
      </c>
      <c r="J12" s="104" t="s">
        <v>2115</v>
      </c>
      <c r="K12" s="104" t="s">
        <v>2115</v>
      </c>
      <c r="L12" s="104" t="s">
        <v>2115</v>
      </c>
      <c r="M12" s="104" t="s">
        <v>2115</v>
      </c>
      <c r="N12" s="104" t="s">
        <v>2115</v>
      </c>
      <c r="O12" s="104" t="s">
        <v>2115</v>
      </c>
      <c r="P12" s="104" t="s">
        <v>2115</v>
      </c>
      <c r="Q12" s="104" t="s">
        <v>2115</v>
      </c>
      <c r="R12" s="104" t="s">
        <v>2115</v>
      </c>
      <c r="S12" s="104" t="s">
        <v>2115</v>
      </c>
      <c r="T12" s="104" t="s">
        <v>2115</v>
      </c>
      <c r="U12" s="104" t="s">
        <v>2115</v>
      </c>
      <c r="V12" s="104" t="s">
        <v>2115</v>
      </c>
      <c r="W12" s="104" t="s">
        <v>2115</v>
      </c>
      <c r="X12" s="104" t="s">
        <v>2115</v>
      </c>
      <c r="Y12" s="104" t="s">
        <v>2115</v>
      </c>
      <c r="Z12" s="104" t="s">
        <v>2115</v>
      </c>
      <c r="AA12" s="104" t="s">
        <v>2115</v>
      </c>
      <c r="AB12" s="104" t="s">
        <v>2115</v>
      </c>
      <c r="AC12" s="104" t="s">
        <v>2115</v>
      </c>
      <c r="AD12" s="104" t="s">
        <v>2115</v>
      </c>
      <c r="AE12" s="104" t="s">
        <v>2115</v>
      </c>
      <c r="AF12" s="104" t="s">
        <v>2115</v>
      </c>
      <c r="AG12" s="104" t="s">
        <v>2115</v>
      </c>
      <c r="AH12" s="103" t="s">
        <v>7033</v>
      </c>
    </row>
    <row r="13" spans="1:34" ht="15" customHeight="1" thickBot="1">
      <c r="B13" s="35" t="s">
        <v>2116</v>
      </c>
      <c r="C13" s="35">
        <v>2020</v>
      </c>
      <c r="D13" s="35">
        <v>2021</v>
      </c>
      <c r="E13" s="35">
        <v>2022</v>
      </c>
      <c r="F13" s="35">
        <v>2023</v>
      </c>
      <c r="G13" s="35">
        <v>2024</v>
      </c>
      <c r="H13" s="35">
        <v>2025</v>
      </c>
      <c r="I13" s="35">
        <v>2026</v>
      </c>
      <c r="J13" s="35">
        <v>2027</v>
      </c>
      <c r="K13" s="35">
        <v>2028</v>
      </c>
      <c r="L13" s="35">
        <v>2029</v>
      </c>
      <c r="M13" s="35">
        <v>2030</v>
      </c>
      <c r="N13" s="35">
        <v>2031</v>
      </c>
      <c r="O13" s="35">
        <v>2032</v>
      </c>
      <c r="P13" s="35">
        <v>2033</v>
      </c>
      <c r="Q13" s="35">
        <v>2034</v>
      </c>
      <c r="R13" s="35">
        <v>2035</v>
      </c>
      <c r="S13" s="35">
        <v>2036</v>
      </c>
      <c r="T13" s="35">
        <v>2037</v>
      </c>
      <c r="U13" s="35">
        <v>2038</v>
      </c>
      <c r="V13" s="35">
        <v>2039</v>
      </c>
      <c r="W13" s="35">
        <v>2040</v>
      </c>
      <c r="X13" s="35">
        <v>2041</v>
      </c>
      <c r="Y13" s="35">
        <v>2042</v>
      </c>
      <c r="Z13" s="35">
        <v>2043</v>
      </c>
      <c r="AA13" s="35">
        <v>2044</v>
      </c>
      <c r="AB13" s="35">
        <v>2045</v>
      </c>
      <c r="AC13" s="35">
        <v>2046</v>
      </c>
      <c r="AD13" s="35">
        <v>2047</v>
      </c>
      <c r="AE13" s="35">
        <v>2048</v>
      </c>
      <c r="AF13" s="35">
        <v>2049</v>
      </c>
      <c r="AG13" s="35">
        <v>2050</v>
      </c>
      <c r="AH13" s="105" t="s">
        <v>7034</v>
      </c>
    </row>
    <row r="14" spans="1:34" ht="15" customHeight="1" thickTop="1"/>
    <row r="15" spans="1:34" ht="15" customHeight="1">
      <c r="B15" s="37" t="s">
        <v>2117</v>
      </c>
    </row>
    <row r="16" spans="1:34" ht="15" customHeight="1">
      <c r="A16" s="102" t="s">
        <v>2118</v>
      </c>
      <c r="B16" s="38" t="s">
        <v>2119</v>
      </c>
      <c r="C16" s="39">
        <v>60.108082000000003</v>
      </c>
      <c r="D16" s="39">
        <v>63.177208</v>
      </c>
      <c r="E16" s="39">
        <v>62.781494000000002</v>
      </c>
      <c r="F16" s="39">
        <v>61.538372000000003</v>
      </c>
      <c r="G16" s="39">
        <v>60.346130000000002</v>
      </c>
      <c r="H16" s="39">
        <v>59.275139000000003</v>
      </c>
      <c r="I16" s="39">
        <v>58.300766000000003</v>
      </c>
      <c r="J16" s="39">
        <v>57.462356999999997</v>
      </c>
      <c r="K16" s="39">
        <v>56.681801</v>
      </c>
      <c r="L16" s="39">
        <v>55.982779999999998</v>
      </c>
      <c r="M16" s="39">
        <v>55.315024999999999</v>
      </c>
      <c r="N16" s="39">
        <v>54.691352999999999</v>
      </c>
      <c r="O16" s="39">
        <v>54.084465000000002</v>
      </c>
      <c r="P16" s="39">
        <v>53.517066999999997</v>
      </c>
      <c r="Q16" s="39">
        <v>52.979652000000002</v>
      </c>
      <c r="R16" s="39">
        <v>52.486656000000004</v>
      </c>
      <c r="S16" s="39">
        <v>52.005844000000003</v>
      </c>
      <c r="T16" s="39">
        <v>51.531798999999999</v>
      </c>
      <c r="U16" s="39">
        <v>51.065151</v>
      </c>
      <c r="V16" s="39">
        <v>50.631087999999998</v>
      </c>
      <c r="W16" s="39">
        <v>50.198234999999997</v>
      </c>
      <c r="X16" s="39">
        <v>49.771210000000004</v>
      </c>
      <c r="Y16" s="39">
        <v>49.355080000000001</v>
      </c>
      <c r="Z16" s="39">
        <v>48.942695999999998</v>
      </c>
      <c r="AA16" s="39">
        <v>48.557563999999999</v>
      </c>
      <c r="AB16" s="39">
        <v>48.195380999999998</v>
      </c>
      <c r="AC16" s="39">
        <v>47.822296000000001</v>
      </c>
      <c r="AD16" s="39">
        <v>47.439731999999999</v>
      </c>
      <c r="AE16" s="39">
        <v>47.075733</v>
      </c>
      <c r="AF16" s="39">
        <v>46.724243000000001</v>
      </c>
      <c r="AG16" s="39">
        <v>46.389004</v>
      </c>
      <c r="AH16" s="40">
        <v>-8.5990000000000007E-3</v>
      </c>
    </row>
    <row r="17" spans="1:34" ht="15" customHeight="1">
      <c r="A17" s="102" t="s">
        <v>2120</v>
      </c>
      <c r="B17" s="38" t="s">
        <v>2121</v>
      </c>
      <c r="C17" s="39">
        <v>263.65716600000002</v>
      </c>
      <c r="D17" s="39">
        <v>256.867706</v>
      </c>
      <c r="E17" s="39">
        <v>264.13818400000002</v>
      </c>
      <c r="F17" s="39">
        <v>263.72912600000001</v>
      </c>
      <c r="G17" s="39">
        <v>263.817902</v>
      </c>
      <c r="H17" s="39">
        <v>263.58706699999999</v>
      </c>
      <c r="I17" s="39">
        <v>262.95755000000003</v>
      </c>
      <c r="J17" s="39">
        <v>262.24722300000002</v>
      </c>
      <c r="K17" s="39">
        <v>261.63696299999998</v>
      </c>
      <c r="L17" s="39">
        <v>261.04617300000001</v>
      </c>
      <c r="M17" s="39">
        <v>260.17697099999998</v>
      </c>
      <c r="N17" s="39">
        <v>259.54852299999999</v>
      </c>
      <c r="O17" s="39">
        <v>259.078461</v>
      </c>
      <c r="P17" s="39">
        <v>258.62597699999998</v>
      </c>
      <c r="Q17" s="39">
        <v>258.17697099999998</v>
      </c>
      <c r="R17" s="39">
        <v>257.86639400000001</v>
      </c>
      <c r="S17" s="39">
        <v>257.62194799999997</v>
      </c>
      <c r="T17" s="39">
        <v>257.38165300000003</v>
      </c>
      <c r="U17" s="39">
        <v>257.15997299999998</v>
      </c>
      <c r="V17" s="39">
        <v>256.95428500000003</v>
      </c>
      <c r="W17" s="39">
        <v>256.84594700000002</v>
      </c>
      <c r="X17" s="39">
        <v>256.73416099999997</v>
      </c>
      <c r="Y17" s="39">
        <v>256.646637</v>
      </c>
      <c r="Z17" s="39">
        <v>256.56930499999999</v>
      </c>
      <c r="AA17" s="39">
        <v>256.54748499999999</v>
      </c>
      <c r="AB17" s="39">
        <v>256.49404900000002</v>
      </c>
      <c r="AC17" s="39">
        <v>256.45806900000002</v>
      </c>
      <c r="AD17" s="39">
        <v>256.37350500000002</v>
      </c>
      <c r="AE17" s="39">
        <v>256.26474000000002</v>
      </c>
      <c r="AF17" s="39">
        <v>256.09179699999999</v>
      </c>
      <c r="AG17" s="39">
        <v>255.91404700000001</v>
      </c>
      <c r="AH17" s="40">
        <v>-9.9299999999999996E-4</v>
      </c>
    </row>
    <row r="18" spans="1:34" ht="15" customHeight="1">
      <c r="A18" s="102" t="s">
        <v>2122</v>
      </c>
      <c r="B18" s="38" t="s">
        <v>2123</v>
      </c>
      <c r="C18" s="39">
        <v>570.48431400000004</v>
      </c>
      <c r="D18" s="39">
        <v>598.31042500000001</v>
      </c>
      <c r="E18" s="39">
        <v>607.84130900000002</v>
      </c>
      <c r="F18" s="39">
        <v>557.05529799999999</v>
      </c>
      <c r="G18" s="39">
        <v>515.14605700000004</v>
      </c>
      <c r="H18" s="39">
        <v>481.74890099999999</v>
      </c>
      <c r="I18" s="39">
        <v>488.783142</v>
      </c>
      <c r="J18" s="39">
        <v>479.04965199999998</v>
      </c>
      <c r="K18" s="39">
        <v>476.77001999999999</v>
      </c>
      <c r="L18" s="39">
        <v>476.884277</v>
      </c>
      <c r="M18" s="39">
        <v>469.79437300000001</v>
      </c>
      <c r="N18" s="39">
        <v>465.82058699999999</v>
      </c>
      <c r="O18" s="39">
        <v>461.92935199999999</v>
      </c>
      <c r="P18" s="39">
        <v>461.59082000000001</v>
      </c>
      <c r="Q18" s="39">
        <v>461.584137</v>
      </c>
      <c r="R18" s="39">
        <v>454.36996499999998</v>
      </c>
      <c r="S18" s="39">
        <v>454.64376800000002</v>
      </c>
      <c r="T18" s="39">
        <v>453.872681</v>
      </c>
      <c r="U18" s="39">
        <v>451.25384500000001</v>
      </c>
      <c r="V18" s="39">
        <v>452.75158699999997</v>
      </c>
      <c r="W18" s="39">
        <v>455.82284499999997</v>
      </c>
      <c r="X18" s="39">
        <v>455.58132899999998</v>
      </c>
      <c r="Y18" s="39">
        <v>458.26495399999999</v>
      </c>
      <c r="Z18" s="39">
        <v>459.11712599999998</v>
      </c>
      <c r="AA18" s="39">
        <v>459.89819299999999</v>
      </c>
      <c r="AB18" s="39">
        <v>457.45315599999998</v>
      </c>
      <c r="AC18" s="39">
        <v>457.20471199999997</v>
      </c>
      <c r="AD18" s="39">
        <v>457.63998400000003</v>
      </c>
      <c r="AE18" s="39">
        <v>460.78539999999998</v>
      </c>
      <c r="AF18" s="39">
        <v>463.39822400000003</v>
      </c>
      <c r="AG18" s="39">
        <v>465.27792399999998</v>
      </c>
      <c r="AH18" s="40">
        <v>-6.7720000000000002E-3</v>
      </c>
    </row>
    <row r="19" spans="1:34" ht="15" customHeight="1">
      <c r="A19" s="102" t="s">
        <v>2124</v>
      </c>
      <c r="B19" s="37" t="s">
        <v>2125</v>
      </c>
      <c r="C19" s="41">
        <v>894.24957300000005</v>
      </c>
      <c r="D19" s="41">
        <v>918.35534700000005</v>
      </c>
      <c r="E19" s="41">
        <v>934.760986</v>
      </c>
      <c r="F19" s="41">
        <v>882.32275400000003</v>
      </c>
      <c r="G19" s="41">
        <v>839.31005900000002</v>
      </c>
      <c r="H19" s="41">
        <v>804.61108400000001</v>
      </c>
      <c r="I19" s="41">
        <v>810.04144299999996</v>
      </c>
      <c r="J19" s="41">
        <v>798.759277</v>
      </c>
      <c r="K19" s="41">
        <v>795.08874500000002</v>
      </c>
      <c r="L19" s="41">
        <v>793.91320800000005</v>
      </c>
      <c r="M19" s="41">
        <v>785.28637700000002</v>
      </c>
      <c r="N19" s="41">
        <v>780.06042500000001</v>
      </c>
      <c r="O19" s="41">
        <v>775.09228499999995</v>
      </c>
      <c r="P19" s="41">
        <v>773.73388699999998</v>
      </c>
      <c r="Q19" s="41">
        <v>772.740723</v>
      </c>
      <c r="R19" s="41">
        <v>764.72302200000001</v>
      </c>
      <c r="S19" s="41">
        <v>764.27160600000002</v>
      </c>
      <c r="T19" s="41">
        <v>762.78613299999995</v>
      </c>
      <c r="U19" s="41">
        <v>759.47900400000003</v>
      </c>
      <c r="V19" s="41">
        <v>760.33697500000005</v>
      </c>
      <c r="W19" s="41">
        <v>762.86706500000003</v>
      </c>
      <c r="X19" s="41">
        <v>762.08667000000003</v>
      </c>
      <c r="Y19" s="41">
        <v>764.26666299999999</v>
      </c>
      <c r="Z19" s="41">
        <v>764.62914999999998</v>
      </c>
      <c r="AA19" s="41">
        <v>765.00323500000002</v>
      </c>
      <c r="AB19" s="41">
        <v>762.14257799999996</v>
      </c>
      <c r="AC19" s="41">
        <v>761.48510699999997</v>
      </c>
      <c r="AD19" s="41">
        <v>761.45324700000003</v>
      </c>
      <c r="AE19" s="41">
        <v>764.125854</v>
      </c>
      <c r="AF19" s="41">
        <v>766.21423300000004</v>
      </c>
      <c r="AG19" s="41">
        <v>767.58093299999996</v>
      </c>
      <c r="AH19" s="42">
        <v>-5.078E-3</v>
      </c>
    </row>
    <row r="21" spans="1:34" ht="15" customHeight="1">
      <c r="B21" s="37" t="s">
        <v>2126</v>
      </c>
    </row>
    <row r="22" spans="1:34" ht="15" customHeight="1">
      <c r="A22" s="102" t="s">
        <v>2127</v>
      </c>
      <c r="B22" s="38" t="s">
        <v>2119</v>
      </c>
      <c r="C22" s="39">
        <v>56.642887000000002</v>
      </c>
      <c r="D22" s="39">
        <v>59.647162999999999</v>
      </c>
      <c r="E22" s="39">
        <v>60.784874000000002</v>
      </c>
      <c r="F22" s="39">
        <v>61.035294</v>
      </c>
      <c r="G22" s="39">
        <v>61.388072999999999</v>
      </c>
      <c r="H22" s="39">
        <v>61.844456000000001</v>
      </c>
      <c r="I22" s="39">
        <v>61.893402000000002</v>
      </c>
      <c r="J22" s="39">
        <v>61.914985999999999</v>
      </c>
      <c r="K22" s="39">
        <v>61.778275000000001</v>
      </c>
      <c r="L22" s="39">
        <v>61.686745000000002</v>
      </c>
      <c r="M22" s="39">
        <v>61.495865000000002</v>
      </c>
      <c r="N22" s="39">
        <v>61.432254999999998</v>
      </c>
      <c r="O22" s="39">
        <v>61.350250000000003</v>
      </c>
      <c r="P22" s="39">
        <v>61.336342000000002</v>
      </c>
      <c r="Q22" s="39">
        <v>61.333511000000001</v>
      </c>
      <c r="R22" s="39">
        <v>61.347836000000001</v>
      </c>
      <c r="S22" s="39">
        <v>61.355308999999998</v>
      </c>
      <c r="T22" s="39">
        <v>61.337093000000003</v>
      </c>
      <c r="U22" s="39">
        <v>61.294823000000001</v>
      </c>
      <c r="V22" s="39">
        <v>61.305546</v>
      </c>
      <c r="W22" s="39">
        <v>61.245167000000002</v>
      </c>
      <c r="X22" s="39">
        <v>61.209530000000001</v>
      </c>
      <c r="Y22" s="39">
        <v>61.199126999999997</v>
      </c>
      <c r="Z22" s="39">
        <v>61.185768000000003</v>
      </c>
      <c r="AA22" s="39">
        <v>61.215904000000002</v>
      </c>
      <c r="AB22" s="39">
        <v>61.262332999999998</v>
      </c>
      <c r="AC22" s="39">
        <v>61.259887999999997</v>
      </c>
      <c r="AD22" s="39">
        <v>61.267783999999999</v>
      </c>
      <c r="AE22" s="39">
        <v>61.307152000000002</v>
      </c>
      <c r="AF22" s="39">
        <v>61.355350000000001</v>
      </c>
      <c r="AG22" s="39">
        <v>61.411335000000001</v>
      </c>
      <c r="AH22" s="40">
        <v>2.6979999999999999E-3</v>
      </c>
    </row>
    <row r="23" spans="1:34" ht="15" customHeight="1">
      <c r="A23" s="102" t="s">
        <v>2128</v>
      </c>
      <c r="B23" s="38" t="s">
        <v>2121</v>
      </c>
      <c r="C23" s="39">
        <v>175.778763</v>
      </c>
      <c r="D23" s="39">
        <v>181.564514</v>
      </c>
      <c r="E23" s="39">
        <v>180.04887400000001</v>
      </c>
      <c r="F23" s="39">
        <v>185.89201399999999</v>
      </c>
      <c r="G23" s="39">
        <v>189.37307699999999</v>
      </c>
      <c r="H23" s="39">
        <v>192.49598700000001</v>
      </c>
      <c r="I23" s="39">
        <v>192.84600800000001</v>
      </c>
      <c r="J23" s="39">
        <v>192.95509300000001</v>
      </c>
      <c r="K23" s="39">
        <v>193.01878400000001</v>
      </c>
      <c r="L23" s="39">
        <v>192.944458</v>
      </c>
      <c r="M23" s="39">
        <v>192.49848900000001</v>
      </c>
      <c r="N23" s="39">
        <v>192.556274</v>
      </c>
      <c r="O23" s="39">
        <v>192.83213799999999</v>
      </c>
      <c r="P23" s="39">
        <v>193.09115600000001</v>
      </c>
      <c r="Q23" s="39">
        <v>193.31826799999999</v>
      </c>
      <c r="R23" s="39">
        <v>193.66265899999999</v>
      </c>
      <c r="S23" s="39">
        <v>194.07968099999999</v>
      </c>
      <c r="T23" s="39">
        <v>194.45474200000001</v>
      </c>
      <c r="U23" s="39">
        <v>194.772491</v>
      </c>
      <c r="V23" s="39">
        <v>195.05796799999999</v>
      </c>
      <c r="W23" s="39">
        <v>195.39013700000001</v>
      </c>
      <c r="X23" s="39">
        <v>195.776016</v>
      </c>
      <c r="Y23" s="39">
        <v>196.176346</v>
      </c>
      <c r="Z23" s="39">
        <v>196.54634100000001</v>
      </c>
      <c r="AA23" s="39">
        <v>196.94589199999999</v>
      </c>
      <c r="AB23" s="39">
        <v>197.24295000000001</v>
      </c>
      <c r="AC23" s="39">
        <v>197.52404799999999</v>
      </c>
      <c r="AD23" s="39">
        <v>197.71935999999999</v>
      </c>
      <c r="AE23" s="39">
        <v>197.84622200000001</v>
      </c>
      <c r="AF23" s="39">
        <v>197.879257</v>
      </c>
      <c r="AG23" s="39">
        <v>197.857269</v>
      </c>
      <c r="AH23" s="40">
        <v>3.9519999999999998E-3</v>
      </c>
    </row>
    <row r="24" spans="1:34" ht="15" customHeight="1">
      <c r="A24" s="102" t="s">
        <v>2129</v>
      </c>
      <c r="B24" s="38" t="s">
        <v>2130</v>
      </c>
      <c r="C24" s="39">
        <v>1.642593</v>
      </c>
      <c r="D24" s="39">
        <v>1.4910140000000001</v>
      </c>
      <c r="E24" s="39">
        <v>1.338022</v>
      </c>
      <c r="F24" s="39">
        <v>1.4693430000000001</v>
      </c>
      <c r="G24" s="39">
        <v>1.441144</v>
      </c>
      <c r="H24" s="39">
        <v>1.429233</v>
      </c>
      <c r="I24" s="39">
        <v>1.4228430000000001</v>
      </c>
      <c r="J24" s="39">
        <v>1.421278</v>
      </c>
      <c r="K24" s="39">
        <v>1.4130750000000001</v>
      </c>
      <c r="L24" s="39">
        <v>1.4009119999999999</v>
      </c>
      <c r="M24" s="39">
        <v>1.3886430000000001</v>
      </c>
      <c r="N24" s="39">
        <v>1.374905</v>
      </c>
      <c r="O24" s="39">
        <v>1.3604799999999999</v>
      </c>
      <c r="P24" s="39">
        <v>1.347269</v>
      </c>
      <c r="Q24" s="39">
        <v>1.334627</v>
      </c>
      <c r="R24" s="39">
        <v>1.3201719999999999</v>
      </c>
      <c r="S24" s="39">
        <v>1.30264</v>
      </c>
      <c r="T24" s="39">
        <v>1.2931779999999999</v>
      </c>
      <c r="U24" s="39">
        <v>1.2850969999999999</v>
      </c>
      <c r="V24" s="39">
        <v>1.280529</v>
      </c>
      <c r="W24" s="39">
        <v>1.27088</v>
      </c>
      <c r="X24" s="39">
        <v>1.263598</v>
      </c>
      <c r="Y24" s="39">
        <v>1.2561990000000001</v>
      </c>
      <c r="Z24" s="39">
        <v>1.246624</v>
      </c>
      <c r="AA24" s="39">
        <v>1.238443</v>
      </c>
      <c r="AB24" s="39">
        <v>1.233786</v>
      </c>
      <c r="AC24" s="39">
        <v>1.2258800000000001</v>
      </c>
      <c r="AD24" s="39">
        <v>1.2187269999999999</v>
      </c>
      <c r="AE24" s="39">
        <v>1.2136929999999999</v>
      </c>
      <c r="AF24" s="39">
        <v>1.2040599999999999</v>
      </c>
      <c r="AG24" s="39">
        <v>1.194474</v>
      </c>
      <c r="AH24" s="40">
        <v>-1.0562999999999999E-2</v>
      </c>
    </row>
    <row r="25" spans="1:34" ht="15" customHeight="1">
      <c r="A25" s="102" t="s">
        <v>2131</v>
      </c>
      <c r="B25" s="38" t="s">
        <v>2123</v>
      </c>
      <c r="C25" s="39">
        <v>483.49215700000002</v>
      </c>
      <c r="D25" s="39">
        <v>510.58193999999997</v>
      </c>
      <c r="E25" s="39">
        <v>526.91015600000003</v>
      </c>
      <c r="F25" s="39">
        <v>487.96182299999998</v>
      </c>
      <c r="G25" s="39">
        <v>456.09713699999998</v>
      </c>
      <c r="H25" s="39">
        <v>433.16171300000002</v>
      </c>
      <c r="I25" s="39">
        <v>438.28741500000001</v>
      </c>
      <c r="J25" s="39">
        <v>428.46914700000002</v>
      </c>
      <c r="K25" s="39">
        <v>425.358093</v>
      </c>
      <c r="L25" s="39">
        <v>423.95431500000001</v>
      </c>
      <c r="M25" s="39">
        <v>415.80703699999998</v>
      </c>
      <c r="N25" s="39">
        <v>410.68936200000002</v>
      </c>
      <c r="O25" s="39">
        <v>406.34600799999998</v>
      </c>
      <c r="P25" s="39">
        <v>405.16430700000001</v>
      </c>
      <c r="Q25" s="39">
        <v>404.40225199999998</v>
      </c>
      <c r="R25" s="39">
        <v>396.70461999999998</v>
      </c>
      <c r="S25" s="39">
        <v>396.20336900000001</v>
      </c>
      <c r="T25" s="39">
        <v>395.09448200000003</v>
      </c>
      <c r="U25" s="39">
        <v>392.45950299999998</v>
      </c>
      <c r="V25" s="39">
        <v>393.58071899999999</v>
      </c>
      <c r="W25" s="39">
        <v>396.15756199999998</v>
      </c>
      <c r="X25" s="39">
        <v>396.27633700000001</v>
      </c>
      <c r="Y25" s="39">
        <v>398.75494400000002</v>
      </c>
      <c r="Z25" s="39">
        <v>400.30926499999998</v>
      </c>
      <c r="AA25" s="39">
        <v>401.55825800000002</v>
      </c>
      <c r="AB25" s="39">
        <v>400.70117199999999</v>
      </c>
      <c r="AC25" s="39">
        <v>401.44152800000001</v>
      </c>
      <c r="AD25" s="39">
        <v>403.188873</v>
      </c>
      <c r="AE25" s="39">
        <v>407.354309</v>
      </c>
      <c r="AF25" s="39">
        <v>411.43124399999999</v>
      </c>
      <c r="AG25" s="39">
        <v>415.06643700000001</v>
      </c>
      <c r="AH25" s="40">
        <v>-5.0740000000000004E-3</v>
      </c>
    </row>
    <row r="26" spans="1:34" ht="15" customHeight="1">
      <c r="A26" s="102" t="s">
        <v>2132</v>
      </c>
      <c r="B26" s="37" t="s">
        <v>2133</v>
      </c>
      <c r="C26" s="41">
        <v>717.55639599999995</v>
      </c>
      <c r="D26" s="41">
        <v>753.28460700000005</v>
      </c>
      <c r="E26" s="41">
        <v>769.081909</v>
      </c>
      <c r="F26" s="41">
        <v>736.35845900000004</v>
      </c>
      <c r="G26" s="41">
        <v>708.29943800000001</v>
      </c>
      <c r="H26" s="41">
        <v>688.93139599999995</v>
      </c>
      <c r="I26" s="41">
        <v>694.44970699999999</v>
      </c>
      <c r="J26" s="41">
        <v>684.76049799999998</v>
      </c>
      <c r="K26" s="41">
        <v>681.56823699999995</v>
      </c>
      <c r="L26" s="41">
        <v>679.98644999999999</v>
      </c>
      <c r="M26" s="41">
        <v>671.19006300000001</v>
      </c>
      <c r="N26" s="41">
        <v>666.05279499999995</v>
      </c>
      <c r="O26" s="41">
        <v>661.88885500000004</v>
      </c>
      <c r="P26" s="41">
        <v>660.93908699999997</v>
      </c>
      <c r="Q26" s="41">
        <v>660.38867200000004</v>
      </c>
      <c r="R26" s="41">
        <v>653.03527799999995</v>
      </c>
      <c r="S26" s="41">
        <v>652.94104000000004</v>
      </c>
      <c r="T26" s="41">
        <v>652.17950399999995</v>
      </c>
      <c r="U26" s="41">
        <v>649.81188999999995</v>
      </c>
      <c r="V26" s="41">
        <v>651.22473100000002</v>
      </c>
      <c r="W26" s="41">
        <v>654.06372099999999</v>
      </c>
      <c r="X26" s="41">
        <v>654.52551300000005</v>
      </c>
      <c r="Y26" s="41">
        <v>657.38659700000005</v>
      </c>
      <c r="Z26" s="41">
        <v>659.28796399999999</v>
      </c>
      <c r="AA26" s="41">
        <v>660.95849599999997</v>
      </c>
      <c r="AB26" s="41">
        <v>660.440247</v>
      </c>
      <c r="AC26" s="41">
        <v>661.45135500000004</v>
      </c>
      <c r="AD26" s="41">
        <v>663.39477499999998</v>
      </c>
      <c r="AE26" s="41">
        <v>667.72137499999997</v>
      </c>
      <c r="AF26" s="41">
        <v>671.86993399999994</v>
      </c>
      <c r="AG26" s="41">
        <v>675.52954099999999</v>
      </c>
      <c r="AH26" s="42">
        <v>-2.0100000000000001E-3</v>
      </c>
    </row>
    <row r="28" spans="1:34" ht="15" customHeight="1">
      <c r="B28" s="37" t="s">
        <v>2134</v>
      </c>
    </row>
    <row r="29" spans="1:34" ht="15" customHeight="1">
      <c r="A29" s="102" t="s">
        <v>2135</v>
      </c>
      <c r="B29" s="38" t="s">
        <v>2119</v>
      </c>
      <c r="C29" s="39">
        <v>341.908051</v>
      </c>
      <c r="D29" s="39">
        <v>353.32757600000002</v>
      </c>
      <c r="E29" s="39">
        <v>361.38400300000001</v>
      </c>
      <c r="F29" s="39">
        <v>369.04244999999997</v>
      </c>
      <c r="G29" s="39">
        <v>370.51104700000002</v>
      </c>
      <c r="H29" s="39">
        <v>375.77230800000001</v>
      </c>
      <c r="I29" s="39">
        <v>380.09518400000002</v>
      </c>
      <c r="J29" s="39">
        <v>384.124908</v>
      </c>
      <c r="K29" s="39">
        <v>388.04244999999997</v>
      </c>
      <c r="L29" s="39">
        <v>392.37100199999998</v>
      </c>
      <c r="M29" s="39">
        <v>395.93762199999998</v>
      </c>
      <c r="N29" s="39">
        <v>399.757812</v>
      </c>
      <c r="O29" s="39">
        <v>402.976562</v>
      </c>
      <c r="P29" s="39">
        <v>405.81369000000001</v>
      </c>
      <c r="Q29" s="39">
        <v>410.037598</v>
      </c>
      <c r="R29" s="39">
        <v>413.132812</v>
      </c>
      <c r="S29" s="39">
        <v>416.63220200000001</v>
      </c>
      <c r="T29" s="39">
        <v>420.24127199999998</v>
      </c>
      <c r="U29" s="39">
        <v>422.58960000000002</v>
      </c>
      <c r="V29" s="39">
        <v>425.06411700000001</v>
      </c>
      <c r="W29" s="39">
        <v>425.874146</v>
      </c>
      <c r="X29" s="39">
        <v>428.05911300000002</v>
      </c>
      <c r="Y29" s="39">
        <v>430.68170199999997</v>
      </c>
      <c r="Z29" s="39">
        <v>432.58242799999999</v>
      </c>
      <c r="AA29" s="39">
        <v>435.15167200000002</v>
      </c>
      <c r="AB29" s="39">
        <v>438.65173299999998</v>
      </c>
      <c r="AC29" s="39">
        <v>440.70697000000001</v>
      </c>
      <c r="AD29" s="39">
        <v>444.06356799999998</v>
      </c>
      <c r="AE29" s="39">
        <v>448.18124399999999</v>
      </c>
      <c r="AF29" s="39">
        <v>451.93463100000002</v>
      </c>
      <c r="AG29" s="39">
        <v>456.79296900000003</v>
      </c>
      <c r="AH29" s="40">
        <v>9.7029999999999998E-3</v>
      </c>
    </row>
    <row r="30" spans="1:34" ht="15" customHeight="1">
      <c r="A30" s="102" t="s">
        <v>2136</v>
      </c>
      <c r="B30" s="38" t="s">
        <v>2137</v>
      </c>
      <c r="C30" s="39">
        <v>550.94439699999998</v>
      </c>
      <c r="D30" s="39">
        <v>550.71331799999996</v>
      </c>
      <c r="E30" s="39">
        <v>555.59667999999999</v>
      </c>
      <c r="F30" s="39">
        <v>571.28967299999999</v>
      </c>
      <c r="G30" s="39">
        <v>588.47192399999994</v>
      </c>
      <c r="H30" s="39">
        <v>604.543091</v>
      </c>
      <c r="I30" s="39">
        <v>614.95599400000003</v>
      </c>
      <c r="J30" s="39">
        <v>616.39538600000003</v>
      </c>
      <c r="K30" s="39">
        <v>620.85223399999995</v>
      </c>
      <c r="L30" s="39">
        <v>625.84301800000003</v>
      </c>
      <c r="M30" s="39">
        <v>629.95782499999996</v>
      </c>
      <c r="N30" s="39">
        <v>635.01538100000005</v>
      </c>
      <c r="O30" s="39">
        <v>638.02770999999996</v>
      </c>
      <c r="P30" s="39">
        <v>641.75482199999999</v>
      </c>
      <c r="Q30" s="39">
        <v>647.13171399999999</v>
      </c>
      <c r="R30" s="39">
        <v>651.52569600000004</v>
      </c>
      <c r="S30" s="39">
        <v>655.84832800000004</v>
      </c>
      <c r="T30" s="39">
        <v>660.56158400000004</v>
      </c>
      <c r="U30" s="39">
        <v>665.88818400000002</v>
      </c>
      <c r="V30" s="39">
        <v>672.17291299999999</v>
      </c>
      <c r="W30" s="39">
        <v>677.75933799999996</v>
      </c>
      <c r="X30" s="39">
        <v>682.851135</v>
      </c>
      <c r="Y30" s="39">
        <v>690.99426300000005</v>
      </c>
      <c r="Z30" s="39">
        <v>699.96643100000006</v>
      </c>
      <c r="AA30" s="39">
        <v>705.97607400000004</v>
      </c>
      <c r="AB30" s="39">
        <v>709.71765100000005</v>
      </c>
      <c r="AC30" s="39">
        <v>717.22436500000003</v>
      </c>
      <c r="AD30" s="39">
        <v>723.29388400000005</v>
      </c>
      <c r="AE30" s="39">
        <v>729.15747099999999</v>
      </c>
      <c r="AF30" s="39">
        <v>735.52880900000002</v>
      </c>
      <c r="AG30" s="39">
        <v>742.79583700000001</v>
      </c>
      <c r="AH30" s="40">
        <v>1.0009000000000001E-2</v>
      </c>
    </row>
    <row r="31" spans="1:34" ht="15" customHeight="1">
      <c r="A31" s="102" t="s">
        <v>2138</v>
      </c>
      <c r="B31" s="38" t="s">
        <v>2130</v>
      </c>
      <c r="C31" s="39">
        <v>92.321938000000003</v>
      </c>
      <c r="D31" s="39">
        <v>84.211699999999993</v>
      </c>
      <c r="E31" s="39">
        <v>84.258292999999995</v>
      </c>
      <c r="F31" s="39">
        <v>92.026756000000006</v>
      </c>
      <c r="G31" s="39">
        <v>91.834045000000003</v>
      </c>
      <c r="H31" s="39">
        <v>89.030411000000001</v>
      </c>
      <c r="I31" s="39">
        <v>88.391746999999995</v>
      </c>
      <c r="J31" s="39">
        <v>86.922866999999997</v>
      </c>
      <c r="K31" s="39">
        <v>84.652061000000003</v>
      </c>
      <c r="L31" s="39">
        <v>82.592895999999996</v>
      </c>
      <c r="M31" s="39">
        <v>82.240157999999994</v>
      </c>
      <c r="N31" s="39">
        <v>81.895874000000006</v>
      </c>
      <c r="O31" s="39">
        <v>80.894585000000006</v>
      </c>
      <c r="P31" s="39">
        <v>79.803352000000004</v>
      </c>
      <c r="Q31" s="39">
        <v>79.403060999999994</v>
      </c>
      <c r="R31" s="39">
        <v>79.551010000000005</v>
      </c>
      <c r="S31" s="39">
        <v>79.198607999999993</v>
      </c>
      <c r="T31" s="39">
        <v>79.228927999999996</v>
      </c>
      <c r="U31" s="39">
        <v>79.597076000000001</v>
      </c>
      <c r="V31" s="39">
        <v>79.730721000000003</v>
      </c>
      <c r="W31" s="39">
        <v>79.124611000000002</v>
      </c>
      <c r="X31" s="39">
        <v>79.323158000000006</v>
      </c>
      <c r="Y31" s="39">
        <v>80.841835000000003</v>
      </c>
      <c r="Z31" s="39">
        <v>82.238426000000004</v>
      </c>
      <c r="AA31" s="39">
        <v>82.678032000000002</v>
      </c>
      <c r="AB31" s="39">
        <v>83.703177999999994</v>
      </c>
      <c r="AC31" s="39">
        <v>83.877953000000005</v>
      </c>
      <c r="AD31" s="39">
        <v>83.835068000000007</v>
      </c>
      <c r="AE31" s="39">
        <v>84.216515000000001</v>
      </c>
      <c r="AF31" s="39">
        <v>84.321404000000001</v>
      </c>
      <c r="AG31" s="39">
        <v>85.143096999999997</v>
      </c>
      <c r="AH31" s="40">
        <v>-2.6949999999999999E-3</v>
      </c>
    </row>
    <row r="32" spans="1:34" ht="15" customHeight="1">
      <c r="A32" s="102" t="s">
        <v>2139</v>
      </c>
      <c r="B32" s="38" t="s">
        <v>2123</v>
      </c>
      <c r="C32" s="39">
        <v>374.85830700000002</v>
      </c>
      <c r="D32" s="39">
        <v>377.22268700000001</v>
      </c>
      <c r="E32" s="39">
        <v>397.453552</v>
      </c>
      <c r="F32" s="39">
        <v>372.89389</v>
      </c>
      <c r="G32" s="39">
        <v>347.59716800000001</v>
      </c>
      <c r="H32" s="39">
        <v>329.44296300000002</v>
      </c>
      <c r="I32" s="39">
        <v>340.02780200000001</v>
      </c>
      <c r="J32" s="39">
        <v>334.73809799999998</v>
      </c>
      <c r="K32" s="39">
        <v>334.63964800000002</v>
      </c>
      <c r="L32" s="39">
        <v>334.58819599999998</v>
      </c>
      <c r="M32" s="39">
        <v>331.07086199999998</v>
      </c>
      <c r="N32" s="39">
        <v>329.84957900000001</v>
      </c>
      <c r="O32" s="39">
        <v>325.691101</v>
      </c>
      <c r="P32" s="39">
        <v>324.60833700000001</v>
      </c>
      <c r="Q32" s="39">
        <v>324.249664</v>
      </c>
      <c r="R32" s="39">
        <v>318.855682</v>
      </c>
      <c r="S32" s="39">
        <v>318.655914</v>
      </c>
      <c r="T32" s="39">
        <v>317.18221999999997</v>
      </c>
      <c r="U32" s="39">
        <v>313.93936200000002</v>
      </c>
      <c r="V32" s="39">
        <v>314.073059</v>
      </c>
      <c r="W32" s="39">
        <v>314.58312999999998</v>
      </c>
      <c r="X32" s="39">
        <v>314.44641100000001</v>
      </c>
      <c r="Y32" s="39">
        <v>316.63562000000002</v>
      </c>
      <c r="Z32" s="39">
        <v>317.533997</v>
      </c>
      <c r="AA32" s="39">
        <v>318.12380999999999</v>
      </c>
      <c r="AB32" s="39">
        <v>315.512024</v>
      </c>
      <c r="AC32" s="39">
        <v>314.07595800000001</v>
      </c>
      <c r="AD32" s="39">
        <v>314.255157</v>
      </c>
      <c r="AE32" s="39">
        <v>315.80612200000002</v>
      </c>
      <c r="AF32" s="39">
        <v>316.528931</v>
      </c>
      <c r="AG32" s="39">
        <v>317.12237499999998</v>
      </c>
      <c r="AH32" s="40">
        <v>-5.5599999999999998E-3</v>
      </c>
    </row>
    <row r="33" spans="1:34" ht="15" customHeight="1">
      <c r="A33" s="102" t="s">
        <v>2140</v>
      </c>
      <c r="B33" s="37" t="s">
        <v>2141</v>
      </c>
      <c r="C33" s="41">
        <v>1360.0327150000001</v>
      </c>
      <c r="D33" s="41">
        <v>1365.47522</v>
      </c>
      <c r="E33" s="41">
        <v>1398.6926269999999</v>
      </c>
      <c r="F33" s="41">
        <v>1405.252808</v>
      </c>
      <c r="G33" s="41">
        <v>1398.4141850000001</v>
      </c>
      <c r="H33" s="41">
        <v>1398.788818</v>
      </c>
      <c r="I33" s="41">
        <v>1423.470703</v>
      </c>
      <c r="J33" s="41">
        <v>1422.1811520000001</v>
      </c>
      <c r="K33" s="41">
        <v>1428.1864009999999</v>
      </c>
      <c r="L33" s="41">
        <v>1435.3950199999999</v>
      </c>
      <c r="M33" s="41">
        <v>1439.206543</v>
      </c>
      <c r="N33" s="41">
        <v>1446.518677</v>
      </c>
      <c r="O33" s="41">
        <v>1447.5898440000001</v>
      </c>
      <c r="P33" s="41">
        <v>1451.980225</v>
      </c>
      <c r="Q33" s="41">
        <v>1460.8220209999999</v>
      </c>
      <c r="R33" s="41">
        <v>1463.065186</v>
      </c>
      <c r="S33" s="41">
        <v>1470.334961</v>
      </c>
      <c r="T33" s="41">
        <v>1477.2139890000001</v>
      </c>
      <c r="U33" s="41">
        <v>1482.0141599999999</v>
      </c>
      <c r="V33" s="41">
        <v>1491.0407709999999</v>
      </c>
      <c r="W33" s="41">
        <v>1497.3413089999999</v>
      </c>
      <c r="X33" s="41">
        <v>1504.6798100000001</v>
      </c>
      <c r="Y33" s="41">
        <v>1519.153442</v>
      </c>
      <c r="Z33" s="41">
        <v>1532.321289</v>
      </c>
      <c r="AA33" s="41">
        <v>1541.929443</v>
      </c>
      <c r="AB33" s="41">
        <v>1547.5844729999999</v>
      </c>
      <c r="AC33" s="41">
        <v>1555.885254</v>
      </c>
      <c r="AD33" s="41">
        <v>1565.4476320000001</v>
      </c>
      <c r="AE33" s="41">
        <v>1577.3614500000001</v>
      </c>
      <c r="AF33" s="41">
        <v>1588.313721</v>
      </c>
      <c r="AG33" s="41">
        <v>1601.8542480000001</v>
      </c>
      <c r="AH33" s="42">
        <v>5.47E-3</v>
      </c>
    </row>
    <row r="35" spans="1:34" ht="15" customHeight="1">
      <c r="B35" s="37" t="s">
        <v>2142</v>
      </c>
    </row>
    <row r="36" spans="1:34" ht="15" customHeight="1">
      <c r="A36" s="102" t="s">
        <v>2143</v>
      </c>
      <c r="B36" s="38" t="s">
        <v>2144</v>
      </c>
      <c r="C36" s="39">
        <v>1545.431519</v>
      </c>
      <c r="D36" s="39">
        <v>1637.3736570000001</v>
      </c>
      <c r="E36" s="39">
        <v>1692.0327150000001</v>
      </c>
      <c r="F36" s="39">
        <v>1695.987793</v>
      </c>
      <c r="G36" s="39">
        <v>1694.552124</v>
      </c>
      <c r="H36" s="39">
        <v>1683.2666019999999</v>
      </c>
      <c r="I36" s="39">
        <v>1676.000366</v>
      </c>
      <c r="J36" s="39">
        <v>1662.780518</v>
      </c>
      <c r="K36" s="39">
        <v>1653.9174800000001</v>
      </c>
      <c r="L36" s="39">
        <v>1643.3461910000001</v>
      </c>
      <c r="M36" s="39">
        <v>1639.0688479999999</v>
      </c>
      <c r="N36" s="39">
        <v>1627.845337</v>
      </c>
      <c r="O36" s="39">
        <v>1621.8999020000001</v>
      </c>
      <c r="P36" s="39">
        <v>1618.1657709999999</v>
      </c>
      <c r="Q36" s="39">
        <v>1616.4891359999999</v>
      </c>
      <c r="R36" s="39">
        <v>1615.7514650000001</v>
      </c>
      <c r="S36" s="39">
        <v>1613.6892089999999</v>
      </c>
      <c r="T36" s="39">
        <v>1611.768311</v>
      </c>
      <c r="U36" s="39">
        <v>1611.6521</v>
      </c>
      <c r="V36" s="39">
        <v>1612.7730710000001</v>
      </c>
      <c r="W36" s="39">
        <v>1615.112183</v>
      </c>
      <c r="X36" s="39">
        <v>1620.024658</v>
      </c>
      <c r="Y36" s="39">
        <v>1623.266846</v>
      </c>
      <c r="Z36" s="39">
        <v>1630.4846190000001</v>
      </c>
      <c r="AA36" s="39">
        <v>1635.8321530000001</v>
      </c>
      <c r="AB36" s="39">
        <v>1642.989014</v>
      </c>
      <c r="AC36" s="39">
        <v>1647.7714840000001</v>
      </c>
      <c r="AD36" s="39">
        <v>1652.735962</v>
      </c>
      <c r="AE36" s="39">
        <v>1659.0297849999999</v>
      </c>
      <c r="AF36" s="39">
        <v>1665.266846</v>
      </c>
      <c r="AG36" s="39">
        <v>1671.6595460000001</v>
      </c>
      <c r="AH36" s="40">
        <v>2.6210000000000001E-3</v>
      </c>
    </row>
    <row r="37" spans="1:34" ht="15" customHeight="1">
      <c r="A37" s="102" t="s">
        <v>2145</v>
      </c>
      <c r="B37" s="38" t="s">
        <v>2146</v>
      </c>
      <c r="C37" s="39">
        <v>42.139533999999998</v>
      </c>
      <c r="D37" s="39">
        <v>46.438675000000003</v>
      </c>
      <c r="E37" s="39">
        <v>45.385807</v>
      </c>
      <c r="F37" s="39">
        <v>43.799003999999996</v>
      </c>
      <c r="G37" s="39">
        <v>42.216763</v>
      </c>
      <c r="H37" s="39">
        <v>42.105328</v>
      </c>
      <c r="I37" s="39">
        <v>40.226821999999999</v>
      </c>
      <c r="J37" s="39">
        <v>40.406596999999998</v>
      </c>
      <c r="K37" s="39">
        <v>40.853119</v>
      </c>
      <c r="L37" s="39">
        <v>41.305016000000002</v>
      </c>
      <c r="M37" s="39">
        <v>41.160721000000002</v>
      </c>
      <c r="N37" s="39">
        <v>42.040461999999998</v>
      </c>
      <c r="O37" s="39">
        <v>42.920586</v>
      </c>
      <c r="P37" s="39">
        <v>43.617393</v>
      </c>
      <c r="Q37" s="39">
        <v>44.338645999999997</v>
      </c>
      <c r="R37" s="39">
        <v>45.212542999999997</v>
      </c>
      <c r="S37" s="39">
        <v>45.943604000000001</v>
      </c>
      <c r="T37" s="39">
        <v>46.726154000000001</v>
      </c>
      <c r="U37" s="39">
        <v>47.706260999999998</v>
      </c>
      <c r="V37" s="39">
        <v>48.503605</v>
      </c>
      <c r="W37" s="39">
        <v>50.064506999999999</v>
      </c>
      <c r="X37" s="39">
        <v>50.931609999999999</v>
      </c>
      <c r="Y37" s="39">
        <v>52.288479000000002</v>
      </c>
      <c r="Z37" s="39">
        <v>53.558643000000004</v>
      </c>
      <c r="AA37" s="39">
        <v>54.889805000000003</v>
      </c>
      <c r="AB37" s="39">
        <v>55.777473000000001</v>
      </c>
      <c r="AC37" s="39">
        <v>57.239784</v>
      </c>
      <c r="AD37" s="39">
        <v>58.388930999999999</v>
      </c>
      <c r="AE37" s="39">
        <v>59.480732000000003</v>
      </c>
      <c r="AF37" s="39">
        <v>60.685080999999997</v>
      </c>
      <c r="AG37" s="39">
        <v>62.004173000000002</v>
      </c>
      <c r="AH37" s="40">
        <v>1.2957E-2</v>
      </c>
    </row>
    <row r="38" spans="1:34" ht="15" customHeight="1">
      <c r="A38" s="102" t="s">
        <v>2147</v>
      </c>
      <c r="B38" s="38" t="s">
        <v>2123</v>
      </c>
      <c r="C38" s="39">
        <v>3.1234850000000001</v>
      </c>
      <c r="D38" s="39">
        <v>4.1029140000000002</v>
      </c>
      <c r="E38" s="39">
        <v>4.7489540000000003</v>
      </c>
      <c r="F38" s="39">
        <v>4.9184109999999999</v>
      </c>
      <c r="G38" s="39">
        <v>4.9687289999999997</v>
      </c>
      <c r="H38" s="39">
        <v>5.1754389999999999</v>
      </c>
      <c r="I38" s="39">
        <v>5.7157169999999997</v>
      </c>
      <c r="J38" s="39">
        <v>6.1375400000000004</v>
      </c>
      <c r="K38" s="39">
        <v>6.6229129999999996</v>
      </c>
      <c r="L38" s="39">
        <v>7.1552429999999996</v>
      </c>
      <c r="M38" s="39">
        <v>7.635472</v>
      </c>
      <c r="N38" s="39">
        <v>8.1817759999999993</v>
      </c>
      <c r="O38" s="39">
        <v>8.8130019999999991</v>
      </c>
      <c r="P38" s="39">
        <v>9.6003720000000001</v>
      </c>
      <c r="Q38" s="39">
        <v>10.442796</v>
      </c>
      <c r="R38" s="39">
        <v>11.091685</v>
      </c>
      <c r="S38" s="39">
        <v>12.023014</v>
      </c>
      <c r="T38" s="39">
        <v>12.974373999999999</v>
      </c>
      <c r="U38" s="39">
        <v>13.933661000000001</v>
      </c>
      <c r="V38" s="39">
        <v>15.044953</v>
      </c>
      <c r="W38" s="39">
        <v>16.302237000000002</v>
      </c>
      <c r="X38" s="39">
        <v>17.42557</v>
      </c>
      <c r="Y38" s="39">
        <v>18.676390000000001</v>
      </c>
      <c r="Z38" s="39">
        <v>19.878551000000002</v>
      </c>
      <c r="AA38" s="39">
        <v>21.077126</v>
      </c>
      <c r="AB38" s="39">
        <v>22.141141999999999</v>
      </c>
      <c r="AC38" s="39">
        <v>23.251434</v>
      </c>
      <c r="AD38" s="39">
        <v>24.446912999999999</v>
      </c>
      <c r="AE38" s="39">
        <v>25.765408999999998</v>
      </c>
      <c r="AF38" s="39">
        <v>27.050281999999999</v>
      </c>
      <c r="AG38" s="39">
        <v>28.284839999999999</v>
      </c>
      <c r="AH38" s="40">
        <v>7.621E-2</v>
      </c>
    </row>
    <row r="39" spans="1:34" ht="15" customHeight="1">
      <c r="A39" s="102" t="s">
        <v>2148</v>
      </c>
      <c r="B39" s="37" t="s">
        <v>2149</v>
      </c>
      <c r="C39" s="41">
        <v>1590.6945800000001</v>
      </c>
      <c r="D39" s="41">
        <v>1687.915283</v>
      </c>
      <c r="E39" s="41">
        <v>1742.1674800000001</v>
      </c>
      <c r="F39" s="41">
        <v>1744.7052000000001</v>
      </c>
      <c r="G39" s="41">
        <v>1741.7376710000001</v>
      </c>
      <c r="H39" s="41">
        <v>1730.5473629999999</v>
      </c>
      <c r="I39" s="41">
        <v>1721.942871</v>
      </c>
      <c r="J39" s="41">
        <v>1709.324707</v>
      </c>
      <c r="K39" s="41">
        <v>1701.3935550000001</v>
      </c>
      <c r="L39" s="41">
        <v>1691.806519</v>
      </c>
      <c r="M39" s="41">
        <v>1687.865112</v>
      </c>
      <c r="N39" s="41">
        <v>1678.067505</v>
      </c>
      <c r="O39" s="41">
        <v>1673.633423</v>
      </c>
      <c r="P39" s="41">
        <v>1671.3835449999999</v>
      </c>
      <c r="Q39" s="41">
        <v>1671.2705080000001</v>
      </c>
      <c r="R39" s="41">
        <v>1672.055664</v>
      </c>
      <c r="S39" s="41">
        <v>1671.655884</v>
      </c>
      <c r="T39" s="41">
        <v>1671.4688719999999</v>
      </c>
      <c r="U39" s="41">
        <v>1673.2921140000001</v>
      </c>
      <c r="V39" s="41">
        <v>1676.321655</v>
      </c>
      <c r="W39" s="41">
        <v>1681.4788820000001</v>
      </c>
      <c r="X39" s="41">
        <v>1688.381836</v>
      </c>
      <c r="Y39" s="41">
        <v>1694.231689</v>
      </c>
      <c r="Z39" s="41">
        <v>1703.9217530000001</v>
      </c>
      <c r="AA39" s="41">
        <v>1711.799072</v>
      </c>
      <c r="AB39" s="41">
        <v>1720.9075929999999</v>
      </c>
      <c r="AC39" s="41">
        <v>1728.2626949999999</v>
      </c>
      <c r="AD39" s="41">
        <v>1735.5717770000001</v>
      </c>
      <c r="AE39" s="41">
        <v>1744.275879</v>
      </c>
      <c r="AF39" s="41">
        <v>1753.002197</v>
      </c>
      <c r="AG39" s="41">
        <v>1761.948486</v>
      </c>
      <c r="AH39" s="42">
        <v>3.4139999999999999E-3</v>
      </c>
    </row>
    <row r="41" spans="1:34" ht="15" customHeight="1">
      <c r="B41" s="37" t="s">
        <v>2150</v>
      </c>
    </row>
    <row r="42" spans="1:34" ht="15" customHeight="1">
      <c r="A42" s="102" t="s">
        <v>2151</v>
      </c>
      <c r="B42" s="38" t="s">
        <v>2119</v>
      </c>
      <c r="C42" s="39">
        <v>11.653502</v>
      </c>
      <c r="D42" s="39">
        <v>8.8027909999999991</v>
      </c>
      <c r="E42" s="39">
        <v>8.9753270000000001</v>
      </c>
      <c r="F42" s="39">
        <v>8.3597450000000002</v>
      </c>
      <c r="G42" s="39">
        <v>7.9565669999999997</v>
      </c>
      <c r="H42" s="39">
        <v>7.5755990000000004</v>
      </c>
      <c r="I42" s="39">
        <v>7.3044729999999998</v>
      </c>
      <c r="J42" s="39">
        <v>6.9142130000000002</v>
      </c>
      <c r="K42" s="39">
        <v>6.6695520000000004</v>
      </c>
      <c r="L42" s="39">
        <v>6.5385770000000001</v>
      </c>
      <c r="M42" s="39">
        <v>6.391222</v>
      </c>
      <c r="N42" s="39">
        <v>6.1452929999999997</v>
      </c>
      <c r="O42" s="39">
        <v>6.0814500000000002</v>
      </c>
      <c r="P42" s="39">
        <v>6.0375189999999996</v>
      </c>
      <c r="Q42" s="39">
        <v>6.0185849999999999</v>
      </c>
      <c r="R42" s="39">
        <v>5.9378909999999996</v>
      </c>
      <c r="S42" s="39">
        <v>5.8698639999999997</v>
      </c>
      <c r="T42" s="39">
        <v>5.7360119999999997</v>
      </c>
      <c r="U42" s="39">
        <v>5.4954900000000002</v>
      </c>
      <c r="V42" s="39">
        <v>5.4178360000000003</v>
      </c>
      <c r="W42" s="39">
        <v>5.3522860000000003</v>
      </c>
      <c r="X42" s="39">
        <v>5.1473199999999997</v>
      </c>
      <c r="Y42" s="39">
        <v>4.9383609999999996</v>
      </c>
      <c r="Z42" s="39">
        <v>4.6994220000000002</v>
      </c>
      <c r="AA42" s="39">
        <v>4.4846510000000004</v>
      </c>
      <c r="AB42" s="39">
        <v>4.2341899999999999</v>
      </c>
      <c r="AC42" s="39">
        <v>4.2342719999999998</v>
      </c>
      <c r="AD42" s="39">
        <v>4.2566800000000002</v>
      </c>
      <c r="AE42" s="39">
        <v>4.2827989999999998</v>
      </c>
      <c r="AF42" s="39">
        <v>4.3047399999999998</v>
      </c>
      <c r="AG42" s="39">
        <v>4.316859</v>
      </c>
      <c r="AH42" s="40">
        <v>-3.2561E-2</v>
      </c>
    </row>
    <row r="43" spans="1:34" ht="15" customHeight="1">
      <c r="A43" s="102" t="s">
        <v>2152</v>
      </c>
      <c r="B43" s="38" t="s">
        <v>2121</v>
      </c>
      <c r="C43" s="39">
        <v>642.6875</v>
      </c>
      <c r="D43" s="39">
        <v>540.27563499999997</v>
      </c>
      <c r="E43" s="39">
        <v>539.14160200000003</v>
      </c>
      <c r="F43" s="39">
        <v>559.65887499999997</v>
      </c>
      <c r="G43" s="39">
        <v>552.88568099999998</v>
      </c>
      <c r="H43" s="39">
        <v>573.24426300000005</v>
      </c>
      <c r="I43" s="39">
        <v>581.11334199999999</v>
      </c>
      <c r="J43" s="39">
        <v>580.76330600000006</v>
      </c>
      <c r="K43" s="39">
        <v>570.66101100000003</v>
      </c>
      <c r="L43" s="39">
        <v>568.49078399999996</v>
      </c>
      <c r="M43" s="39">
        <v>559.53942900000004</v>
      </c>
      <c r="N43" s="39">
        <v>562.09002699999996</v>
      </c>
      <c r="O43" s="39">
        <v>561.58917199999996</v>
      </c>
      <c r="P43" s="39">
        <v>561.22564699999998</v>
      </c>
      <c r="Q43" s="39">
        <v>562.36718800000006</v>
      </c>
      <c r="R43" s="39">
        <v>556.81909199999996</v>
      </c>
      <c r="S43" s="39">
        <v>558.74359100000004</v>
      </c>
      <c r="T43" s="39">
        <v>565.25769000000003</v>
      </c>
      <c r="U43" s="39">
        <v>575.50982699999997</v>
      </c>
      <c r="V43" s="39">
        <v>584.72595200000001</v>
      </c>
      <c r="W43" s="39">
        <v>594.19152799999995</v>
      </c>
      <c r="X43" s="39">
        <v>598.64788799999997</v>
      </c>
      <c r="Y43" s="39">
        <v>607.19891399999995</v>
      </c>
      <c r="Z43" s="39">
        <v>618.40832499999999</v>
      </c>
      <c r="AA43" s="39">
        <v>626.63995399999999</v>
      </c>
      <c r="AB43" s="39">
        <v>634.93633999999997</v>
      </c>
      <c r="AC43" s="39">
        <v>637.96826199999998</v>
      </c>
      <c r="AD43" s="39">
        <v>642.36834699999997</v>
      </c>
      <c r="AE43" s="39">
        <v>649.48675500000002</v>
      </c>
      <c r="AF43" s="39">
        <v>656.23138400000005</v>
      </c>
      <c r="AG43" s="39">
        <v>665.01580799999999</v>
      </c>
      <c r="AH43" s="40">
        <v>1.139E-3</v>
      </c>
    </row>
    <row r="44" spans="1:34" ht="15" customHeight="1">
      <c r="A44" s="102" t="s">
        <v>2153</v>
      </c>
      <c r="B44" s="38" t="s">
        <v>2130</v>
      </c>
      <c r="C44" s="39">
        <v>767.19012499999997</v>
      </c>
      <c r="D44" s="39">
        <v>930.716858</v>
      </c>
      <c r="E44" s="39">
        <v>978.39868200000001</v>
      </c>
      <c r="F44" s="39">
        <v>844.36645499999997</v>
      </c>
      <c r="G44" s="39">
        <v>752.49548300000004</v>
      </c>
      <c r="H44" s="39">
        <v>658.20703100000003</v>
      </c>
      <c r="I44" s="39">
        <v>673.86676</v>
      </c>
      <c r="J44" s="39">
        <v>650.15826400000003</v>
      </c>
      <c r="K44" s="39">
        <v>655.45727499999998</v>
      </c>
      <c r="L44" s="39">
        <v>656.91430700000001</v>
      </c>
      <c r="M44" s="39">
        <v>647.702271</v>
      </c>
      <c r="N44" s="39">
        <v>635.59783900000002</v>
      </c>
      <c r="O44" s="39">
        <v>624.37353499999995</v>
      </c>
      <c r="P44" s="39">
        <v>622.93029799999999</v>
      </c>
      <c r="Q44" s="39">
        <v>621.48968500000001</v>
      </c>
      <c r="R44" s="39">
        <v>607.42028800000003</v>
      </c>
      <c r="S44" s="39">
        <v>606.02636700000005</v>
      </c>
      <c r="T44" s="39">
        <v>597.20080600000006</v>
      </c>
      <c r="U44" s="39">
        <v>579.61285399999997</v>
      </c>
      <c r="V44" s="39">
        <v>574.300659</v>
      </c>
      <c r="W44" s="39">
        <v>572.28137200000003</v>
      </c>
      <c r="X44" s="39">
        <v>568.86340299999995</v>
      </c>
      <c r="Y44" s="39">
        <v>569.09582499999999</v>
      </c>
      <c r="Z44" s="39">
        <v>562.61010699999997</v>
      </c>
      <c r="AA44" s="39">
        <v>558.381348</v>
      </c>
      <c r="AB44" s="39">
        <v>545.456909</v>
      </c>
      <c r="AC44" s="39">
        <v>542.55859399999997</v>
      </c>
      <c r="AD44" s="39">
        <v>541.66674799999998</v>
      </c>
      <c r="AE44" s="39">
        <v>544.67614700000001</v>
      </c>
      <c r="AF44" s="39">
        <v>546.58868399999994</v>
      </c>
      <c r="AG44" s="39">
        <v>545.11450200000002</v>
      </c>
      <c r="AH44" s="40">
        <v>-1.1327E-2</v>
      </c>
    </row>
    <row r="45" spans="1:34" ht="15" customHeight="1">
      <c r="A45" s="102" t="s">
        <v>2154</v>
      </c>
      <c r="B45" s="38" t="s">
        <v>2155</v>
      </c>
      <c r="C45" s="39">
        <v>10.426985</v>
      </c>
      <c r="D45" s="39">
        <v>10.422738000000001</v>
      </c>
      <c r="E45" s="39">
        <v>10.438307</v>
      </c>
      <c r="F45" s="39">
        <v>10.444221000000001</v>
      </c>
      <c r="G45" s="39">
        <v>10.471384</v>
      </c>
      <c r="H45" s="39">
        <v>10.502203</v>
      </c>
      <c r="I45" s="39">
        <v>10.529329000000001</v>
      </c>
      <c r="J45" s="39">
        <v>10.558714999999999</v>
      </c>
      <c r="K45" s="39">
        <v>10.602878</v>
      </c>
      <c r="L45" s="39">
        <v>10.638318</v>
      </c>
      <c r="M45" s="39">
        <v>10.674689000000001</v>
      </c>
      <c r="N45" s="39">
        <v>10.708067</v>
      </c>
      <c r="O45" s="39">
        <v>10.735355999999999</v>
      </c>
      <c r="P45" s="39">
        <v>10.770414000000001</v>
      </c>
      <c r="Q45" s="39">
        <v>10.803411000000001</v>
      </c>
      <c r="R45" s="39">
        <v>10.844797</v>
      </c>
      <c r="S45" s="39">
        <v>10.886248999999999</v>
      </c>
      <c r="T45" s="39">
        <v>10.929354999999999</v>
      </c>
      <c r="U45" s="39">
        <v>10.968085</v>
      </c>
      <c r="V45" s="39">
        <v>11.00583</v>
      </c>
      <c r="W45" s="39">
        <v>11.040569</v>
      </c>
      <c r="X45" s="39">
        <v>11.071035</v>
      </c>
      <c r="Y45" s="39">
        <v>11.098820999999999</v>
      </c>
      <c r="Z45" s="39">
        <v>11.121115</v>
      </c>
      <c r="AA45" s="39">
        <v>11.151327</v>
      </c>
      <c r="AB45" s="39">
        <v>11.180042</v>
      </c>
      <c r="AC45" s="39">
        <v>11.212643</v>
      </c>
      <c r="AD45" s="39">
        <v>11.239236999999999</v>
      </c>
      <c r="AE45" s="39">
        <v>11.265672</v>
      </c>
      <c r="AF45" s="39">
        <v>11.283789000000001</v>
      </c>
      <c r="AG45" s="39">
        <v>11.304278999999999</v>
      </c>
      <c r="AH45" s="40">
        <v>2.696E-3</v>
      </c>
    </row>
    <row r="46" spans="1:34" ht="15" customHeight="1">
      <c r="A46" s="102" t="s">
        <v>2156</v>
      </c>
      <c r="B46" s="37" t="s">
        <v>2157</v>
      </c>
      <c r="C46" s="41">
        <v>1431.95813</v>
      </c>
      <c r="D46" s="41">
        <v>1490.218018</v>
      </c>
      <c r="E46" s="41">
        <v>1536.9539789999999</v>
      </c>
      <c r="F46" s="41">
        <v>1422.8292240000001</v>
      </c>
      <c r="G46" s="41">
        <v>1323.809082</v>
      </c>
      <c r="H46" s="41">
        <v>1249.529053</v>
      </c>
      <c r="I46" s="41">
        <v>1272.8138429999999</v>
      </c>
      <c r="J46" s="41">
        <v>1248.394409</v>
      </c>
      <c r="K46" s="41">
        <v>1243.3907469999999</v>
      </c>
      <c r="L46" s="41">
        <v>1242.581909</v>
      </c>
      <c r="M46" s="41">
        <v>1224.3076169999999</v>
      </c>
      <c r="N46" s="41">
        <v>1214.541138</v>
      </c>
      <c r="O46" s="41">
        <v>1202.7795410000001</v>
      </c>
      <c r="P46" s="41">
        <v>1200.9638669999999</v>
      </c>
      <c r="Q46" s="41">
        <v>1200.6789550000001</v>
      </c>
      <c r="R46" s="41">
        <v>1181.022095</v>
      </c>
      <c r="S46" s="41">
        <v>1181.5261230000001</v>
      </c>
      <c r="T46" s="41">
        <v>1179.1239009999999</v>
      </c>
      <c r="U46" s="41">
        <v>1171.5863039999999</v>
      </c>
      <c r="V46" s="41">
        <v>1175.450317</v>
      </c>
      <c r="W46" s="41">
        <v>1182.8657229999999</v>
      </c>
      <c r="X46" s="41">
        <v>1183.729736</v>
      </c>
      <c r="Y46" s="41">
        <v>1192.3320309999999</v>
      </c>
      <c r="Z46" s="41">
        <v>1196.8388669999999</v>
      </c>
      <c r="AA46" s="41">
        <v>1200.6573490000001</v>
      </c>
      <c r="AB46" s="41">
        <v>1195.807495</v>
      </c>
      <c r="AC46" s="41">
        <v>1195.973755</v>
      </c>
      <c r="AD46" s="41">
        <v>1199.5310059999999</v>
      </c>
      <c r="AE46" s="41">
        <v>1209.7113039999999</v>
      </c>
      <c r="AF46" s="41">
        <v>1218.4085689999999</v>
      </c>
      <c r="AG46" s="41">
        <v>1225.7514650000001</v>
      </c>
      <c r="AH46" s="42">
        <v>-5.1700000000000001E-3</v>
      </c>
    </row>
    <row r="48" spans="1:34" ht="15" customHeight="1">
      <c r="B48" s="37" t="s">
        <v>2158</v>
      </c>
    </row>
    <row r="49" spans="1:34" ht="15" customHeight="1">
      <c r="A49" s="102" t="s">
        <v>2159</v>
      </c>
      <c r="B49" s="38" t="s">
        <v>2144</v>
      </c>
      <c r="C49" s="39">
        <v>2015.744019</v>
      </c>
      <c r="D49" s="39">
        <v>2122.3283689999998</v>
      </c>
      <c r="E49" s="39">
        <v>2185.9584960000002</v>
      </c>
      <c r="F49" s="39">
        <v>2195.9638669999999</v>
      </c>
      <c r="G49" s="39">
        <v>2194.7539059999999</v>
      </c>
      <c r="H49" s="39">
        <v>2187.7341310000002</v>
      </c>
      <c r="I49" s="39">
        <v>2183.5942380000001</v>
      </c>
      <c r="J49" s="39">
        <v>2173.1970209999999</v>
      </c>
      <c r="K49" s="39">
        <v>2167.0893550000001</v>
      </c>
      <c r="L49" s="39">
        <v>2159.9252929999998</v>
      </c>
      <c r="M49" s="39">
        <v>2158.2084960000002</v>
      </c>
      <c r="N49" s="39">
        <v>2149.8720699999999</v>
      </c>
      <c r="O49" s="39">
        <v>2146.392578</v>
      </c>
      <c r="P49" s="39">
        <v>2144.8706050000001</v>
      </c>
      <c r="Q49" s="39">
        <v>2146.8583979999999</v>
      </c>
      <c r="R49" s="39">
        <v>2148.6567380000001</v>
      </c>
      <c r="S49" s="39">
        <v>2149.55249</v>
      </c>
      <c r="T49" s="39">
        <v>2150.6145019999999</v>
      </c>
      <c r="U49" s="39">
        <v>2152.0971679999998</v>
      </c>
      <c r="V49" s="39">
        <v>2155.1916500000002</v>
      </c>
      <c r="W49" s="39">
        <v>2157.781982</v>
      </c>
      <c r="X49" s="39">
        <v>2164.2116700000001</v>
      </c>
      <c r="Y49" s="39">
        <v>2169.4411620000001</v>
      </c>
      <c r="Z49" s="39">
        <v>2177.8950199999999</v>
      </c>
      <c r="AA49" s="39">
        <v>2185.241943</v>
      </c>
      <c r="AB49" s="39">
        <v>2195.3325199999999</v>
      </c>
      <c r="AC49" s="39">
        <v>2201.794922</v>
      </c>
      <c r="AD49" s="39">
        <v>2209.763672</v>
      </c>
      <c r="AE49" s="39">
        <v>2219.8767090000001</v>
      </c>
      <c r="AF49" s="39">
        <v>2229.585693</v>
      </c>
      <c r="AG49" s="39">
        <v>2240.5698240000002</v>
      </c>
      <c r="AH49" s="40">
        <v>3.5309999999999999E-3</v>
      </c>
    </row>
    <row r="50" spans="1:34" ht="15" customHeight="1">
      <c r="A50" s="102" t="s">
        <v>2160</v>
      </c>
      <c r="B50" s="38" t="s">
        <v>2121</v>
      </c>
      <c r="C50" s="39">
        <v>1675.2073969999999</v>
      </c>
      <c r="D50" s="39">
        <v>1575.8598629999999</v>
      </c>
      <c r="E50" s="39">
        <v>1584.3111570000001</v>
      </c>
      <c r="F50" s="39">
        <v>1624.3686520000001</v>
      </c>
      <c r="G50" s="39">
        <v>1636.7653809999999</v>
      </c>
      <c r="H50" s="39">
        <v>1675.9758300000001</v>
      </c>
      <c r="I50" s="39">
        <v>1692.0996090000001</v>
      </c>
      <c r="J50" s="39">
        <v>1692.767578</v>
      </c>
      <c r="K50" s="39">
        <v>1687.022217</v>
      </c>
      <c r="L50" s="39">
        <v>1689.6293949999999</v>
      </c>
      <c r="M50" s="39">
        <v>1683.333496</v>
      </c>
      <c r="N50" s="39">
        <v>1691.2504879999999</v>
      </c>
      <c r="O50" s="39">
        <v>1694.4479980000001</v>
      </c>
      <c r="P50" s="39">
        <v>1698.3149410000001</v>
      </c>
      <c r="Q50" s="39">
        <v>1705.332764</v>
      </c>
      <c r="R50" s="39">
        <v>1705.0863039999999</v>
      </c>
      <c r="S50" s="39">
        <v>1712.237061</v>
      </c>
      <c r="T50" s="39">
        <v>1724.381836</v>
      </c>
      <c r="U50" s="39">
        <v>1741.036865</v>
      </c>
      <c r="V50" s="39">
        <v>1757.4147949999999</v>
      </c>
      <c r="W50" s="39">
        <v>1774.2513429999999</v>
      </c>
      <c r="X50" s="39">
        <v>1784.940918</v>
      </c>
      <c r="Y50" s="39">
        <v>1803.3046879999999</v>
      </c>
      <c r="Z50" s="39">
        <v>1825.0489500000001</v>
      </c>
      <c r="AA50" s="39">
        <v>1840.999268</v>
      </c>
      <c r="AB50" s="39">
        <v>1854.168457</v>
      </c>
      <c r="AC50" s="39">
        <v>1866.4145510000001</v>
      </c>
      <c r="AD50" s="39">
        <v>1878.144043</v>
      </c>
      <c r="AE50" s="39">
        <v>1892.2358400000001</v>
      </c>
      <c r="AF50" s="39">
        <v>1906.41626</v>
      </c>
      <c r="AG50" s="39">
        <v>1923.587158</v>
      </c>
      <c r="AH50" s="40">
        <v>4.6189999999999998E-3</v>
      </c>
    </row>
    <row r="51" spans="1:34" ht="15" customHeight="1">
      <c r="A51" s="102" t="s">
        <v>2161</v>
      </c>
      <c r="B51" s="38" t="s">
        <v>2130</v>
      </c>
      <c r="C51" s="39">
        <v>861.15466300000003</v>
      </c>
      <c r="D51" s="39">
        <v>1016.4195560000001</v>
      </c>
      <c r="E51" s="39">
        <v>1063.994995</v>
      </c>
      <c r="F51" s="39">
        <v>937.86254899999994</v>
      </c>
      <c r="G51" s="39">
        <v>845.77069100000006</v>
      </c>
      <c r="H51" s="39">
        <v>748.66668700000002</v>
      </c>
      <c r="I51" s="39">
        <v>763.68133499999999</v>
      </c>
      <c r="J51" s="39">
        <v>738.50244099999998</v>
      </c>
      <c r="K51" s="39">
        <v>741.52239999999995</v>
      </c>
      <c r="L51" s="39">
        <v>740.90808100000004</v>
      </c>
      <c r="M51" s="39">
        <v>731.33105499999999</v>
      </c>
      <c r="N51" s="39">
        <v>718.868652</v>
      </c>
      <c r="O51" s="39">
        <v>706.628601</v>
      </c>
      <c r="P51" s="39">
        <v>704.08093299999996</v>
      </c>
      <c r="Q51" s="39">
        <v>702.22735599999999</v>
      </c>
      <c r="R51" s="39">
        <v>688.29150400000003</v>
      </c>
      <c r="S51" s="39">
        <v>686.52758800000004</v>
      </c>
      <c r="T51" s="39">
        <v>677.72289999999998</v>
      </c>
      <c r="U51" s="39">
        <v>660.49499500000002</v>
      </c>
      <c r="V51" s="39">
        <v>655.31188999999995</v>
      </c>
      <c r="W51" s="39">
        <v>652.67687999999998</v>
      </c>
      <c r="X51" s="39">
        <v>649.45013400000005</v>
      </c>
      <c r="Y51" s="39">
        <v>651.193848</v>
      </c>
      <c r="Z51" s="39">
        <v>646.09515399999998</v>
      </c>
      <c r="AA51" s="39">
        <v>642.29785200000003</v>
      </c>
      <c r="AB51" s="39">
        <v>630.39386000000002</v>
      </c>
      <c r="AC51" s="39">
        <v>627.66241500000001</v>
      </c>
      <c r="AD51" s="39">
        <v>626.72051999999996</v>
      </c>
      <c r="AE51" s="39">
        <v>630.10632299999997</v>
      </c>
      <c r="AF51" s="39">
        <v>632.11413600000003</v>
      </c>
      <c r="AG51" s="39">
        <v>631.45208700000001</v>
      </c>
      <c r="AH51" s="40">
        <v>-1.0288E-2</v>
      </c>
    </row>
    <row r="52" spans="1:34" ht="15" customHeight="1">
      <c r="A52" s="102" t="s">
        <v>2162</v>
      </c>
      <c r="B52" s="38" t="s">
        <v>2155</v>
      </c>
      <c r="C52" s="39">
        <v>10.426985</v>
      </c>
      <c r="D52" s="39">
        <v>10.422738000000001</v>
      </c>
      <c r="E52" s="39">
        <v>10.438307</v>
      </c>
      <c r="F52" s="39">
        <v>10.444221000000001</v>
      </c>
      <c r="G52" s="39">
        <v>10.471384</v>
      </c>
      <c r="H52" s="39">
        <v>10.502203</v>
      </c>
      <c r="I52" s="39">
        <v>10.529329000000001</v>
      </c>
      <c r="J52" s="39">
        <v>10.558714999999999</v>
      </c>
      <c r="K52" s="39">
        <v>10.602878</v>
      </c>
      <c r="L52" s="39">
        <v>10.638318</v>
      </c>
      <c r="M52" s="39">
        <v>10.674689000000001</v>
      </c>
      <c r="N52" s="39">
        <v>10.708067</v>
      </c>
      <c r="O52" s="39">
        <v>10.735355999999999</v>
      </c>
      <c r="P52" s="39">
        <v>10.770414000000001</v>
      </c>
      <c r="Q52" s="39">
        <v>10.803411000000001</v>
      </c>
      <c r="R52" s="39">
        <v>10.844797</v>
      </c>
      <c r="S52" s="39">
        <v>10.886248999999999</v>
      </c>
      <c r="T52" s="39">
        <v>10.929354999999999</v>
      </c>
      <c r="U52" s="39">
        <v>10.968085</v>
      </c>
      <c r="V52" s="39">
        <v>11.00583</v>
      </c>
      <c r="W52" s="39">
        <v>11.040569</v>
      </c>
      <c r="X52" s="39">
        <v>11.071035</v>
      </c>
      <c r="Y52" s="39">
        <v>11.098820999999999</v>
      </c>
      <c r="Z52" s="39">
        <v>11.121115</v>
      </c>
      <c r="AA52" s="39">
        <v>11.151327</v>
      </c>
      <c r="AB52" s="39">
        <v>11.180042</v>
      </c>
      <c r="AC52" s="39">
        <v>11.212643</v>
      </c>
      <c r="AD52" s="39">
        <v>11.239236999999999</v>
      </c>
      <c r="AE52" s="39">
        <v>11.265672</v>
      </c>
      <c r="AF52" s="39">
        <v>11.283789000000001</v>
      </c>
      <c r="AG52" s="39">
        <v>11.304278999999999</v>
      </c>
      <c r="AH52" s="40">
        <v>2.696E-3</v>
      </c>
    </row>
    <row r="53" spans="1:34" ht="15" customHeight="1">
      <c r="A53" s="102" t="s">
        <v>2163</v>
      </c>
      <c r="B53" s="37" t="s">
        <v>2164</v>
      </c>
      <c r="C53" s="41">
        <v>4562.5327150000003</v>
      </c>
      <c r="D53" s="41">
        <v>4725.0307620000003</v>
      </c>
      <c r="E53" s="41">
        <v>4844.703125</v>
      </c>
      <c r="F53" s="41">
        <v>4768.6396480000003</v>
      </c>
      <c r="G53" s="41">
        <v>4687.7612300000001</v>
      </c>
      <c r="H53" s="41">
        <v>4622.8789059999999</v>
      </c>
      <c r="I53" s="41">
        <v>4649.904297</v>
      </c>
      <c r="J53" s="41">
        <v>4615.0253910000001</v>
      </c>
      <c r="K53" s="41">
        <v>4606.2368159999996</v>
      </c>
      <c r="L53" s="41">
        <v>4601.1010740000002</v>
      </c>
      <c r="M53" s="41">
        <v>4583.5478519999997</v>
      </c>
      <c r="N53" s="41">
        <v>4570.6992190000001</v>
      </c>
      <c r="O53" s="41">
        <v>4558.2045900000003</v>
      </c>
      <c r="P53" s="41">
        <v>4558.0371089999999</v>
      </c>
      <c r="Q53" s="41">
        <v>4565.2216799999997</v>
      </c>
      <c r="R53" s="41">
        <v>4552.8793949999999</v>
      </c>
      <c r="S53" s="41">
        <v>4559.2036129999997</v>
      </c>
      <c r="T53" s="41">
        <v>4563.6484380000002</v>
      </c>
      <c r="U53" s="41">
        <v>4564.5971680000002</v>
      </c>
      <c r="V53" s="41">
        <v>4578.9243159999996</v>
      </c>
      <c r="W53" s="41">
        <v>4595.7504879999997</v>
      </c>
      <c r="X53" s="41">
        <v>4609.6733400000003</v>
      </c>
      <c r="Y53" s="41">
        <v>4635.0380859999996</v>
      </c>
      <c r="Z53" s="41">
        <v>4660.1601559999999</v>
      </c>
      <c r="AA53" s="41">
        <v>4679.6904299999997</v>
      </c>
      <c r="AB53" s="41">
        <v>4691.0751950000003</v>
      </c>
      <c r="AC53" s="41">
        <v>4707.0844729999999</v>
      </c>
      <c r="AD53" s="41">
        <v>4725.8676759999998</v>
      </c>
      <c r="AE53" s="41">
        <v>4753.484375</v>
      </c>
      <c r="AF53" s="41">
        <v>4779.3999020000001</v>
      </c>
      <c r="AG53" s="41">
        <v>4806.9135740000002</v>
      </c>
      <c r="AH53" s="42">
        <v>1.7409999999999999E-3</v>
      </c>
    </row>
    <row r="55" spans="1:34" ht="15" customHeight="1">
      <c r="B55" s="37" t="s">
        <v>2165</v>
      </c>
    </row>
    <row r="56" spans="1:34" ht="15" customHeight="1">
      <c r="A56" s="102" t="s">
        <v>2166</v>
      </c>
      <c r="B56" s="37" t="s">
        <v>2167</v>
      </c>
      <c r="C56" s="43">
        <v>13.808783999999999</v>
      </c>
      <c r="D56" s="43">
        <v>14.203673999999999</v>
      </c>
      <c r="E56" s="43">
        <v>14.46245</v>
      </c>
      <c r="F56" s="43">
        <v>14.138265000000001</v>
      </c>
      <c r="G56" s="43">
        <v>13.805294999999999</v>
      </c>
      <c r="H56" s="43">
        <v>13.524595</v>
      </c>
      <c r="I56" s="43">
        <v>13.515679</v>
      </c>
      <c r="J56" s="43">
        <v>13.329349000000001</v>
      </c>
      <c r="K56" s="43">
        <v>13.221638</v>
      </c>
      <c r="L56" s="43">
        <v>13.126839</v>
      </c>
      <c r="M56" s="43">
        <v>12.999368</v>
      </c>
      <c r="N56" s="43">
        <v>12.888603</v>
      </c>
      <c r="O56" s="43">
        <v>12.781941</v>
      </c>
      <c r="P56" s="43">
        <v>12.712507</v>
      </c>
      <c r="Q56" s="43">
        <v>12.665851999999999</v>
      </c>
      <c r="R56" s="43">
        <v>12.567372000000001</v>
      </c>
      <c r="S56" s="43">
        <v>12.522671000000001</v>
      </c>
      <c r="T56" s="43">
        <v>12.474708</v>
      </c>
      <c r="U56" s="43">
        <v>12.419048999999999</v>
      </c>
      <c r="V56" s="43">
        <v>12.401407000000001</v>
      </c>
      <c r="W56" s="43">
        <v>12.391838</v>
      </c>
      <c r="X56" s="43">
        <v>12.375634</v>
      </c>
      <c r="Y56" s="43">
        <v>12.391113000000001</v>
      </c>
      <c r="Z56" s="43">
        <v>12.406655000000001</v>
      </c>
      <c r="AA56" s="43">
        <v>12.407935</v>
      </c>
      <c r="AB56" s="43">
        <v>12.388228</v>
      </c>
      <c r="AC56" s="43">
        <v>12.38123</v>
      </c>
      <c r="AD56" s="43">
        <v>12.381842000000001</v>
      </c>
      <c r="AE56" s="43">
        <v>12.405657</v>
      </c>
      <c r="AF56" s="43">
        <v>12.42489</v>
      </c>
      <c r="AG56" s="43">
        <v>12.448029999999999</v>
      </c>
      <c r="AH56" s="42">
        <v>-3.4520000000000002E-3</v>
      </c>
    </row>
    <row r="57" spans="1:34" ht="15" customHeight="1" thickBot="1"/>
    <row r="58" spans="1:34" ht="15" customHeight="1">
      <c r="B58" s="123" t="s">
        <v>7035</v>
      </c>
      <c r="C58" s="123"/>
      <c r="D58" s="123"/>
      <c r="E58" s="123"/>
      <c r="F58" s="123"/>
      <c r="G58" s="123"/>
      <c r="H58" s="123"/>
      <c r="I58" s="123"/>
      <c r="J58" s="123"/>
      <c r="K58" s="123"/>
      <c r="L58" s="123"/>
      <c r="M58" s="123"/>
      <c r="N58" s="123"/>
      <c r="O58" s="123"/>
      <c r="P58" s="123"/>
      <c r="Q58" s="123"/>
      <c r="R58" s="123"/>
      <c r="S58" s="123"/>
      <c r="T58" s="123"/>
      <c r="U58" s="123"/>
      <c r="V58" s="123"/>
      <c r="W58" s="123"/>
      <c r="X58" s="123"/>
      <c r="Y58" s="123"/>
      <c r="Z58" s="123"/>
      <c r="AA58" s="123"/>
      <c r="AB58" s="123"/>
      <c r="AC58" s="123"/>
      <c r="AD58" s="123"/>
      <c r="AE58" s="123"/>
      <c r="AF58" s="123"/>
      <c r="AG58" s="123"/>
      <c r="AH58" s="123"/>
    </row>
    <row r="59" spans="1:34" ht="15" customHeight="1">
      <c r="B59" s="106" t="s">
        <v>7036</v>
      </c>
    </row>
    <row r="60" spans="1:34" ht="15" customHeight="1">
      <c r="B60" s="106" t="s">
        <v>7037</v>
      </c>
    </row>
    <row r="61" spans="1:34" ht="15" customHeight="1">
      <c r="B61" s="106" t="s">
        <v>7038</v>
      </c>
    </row>
    <row r="62" spans="1:34" ht="15" customHeight="1">
      <c r="B62" s="106" t="s">
        <v>2168</v>
      </c>
    </row>
    <row r="63" spans="1:34" ht="15" customHeight="1">
      <c r="B63" s="106" t="s">
        <v>7039</v>
      </c>
    </row>
    <row r="64" spans="1:34" ht="15" customHeight="1">
      <c r="B64" s="106" t="s">
        <v>7040</v>
      </c>
    </row>
    <row r="65" spans="2:2" ht="15" customHeight="1">
      <c r="B65" s="106" t="s">
        <v>7041</v>
      </c>
    </row>
    <row r="66" spans="2:2" ht="15" customHeight="1">
      <c r="B66" s="106" t="s">
        <v>7042</v>
      </c>
    </row>
    <row r="67" spans="2:2" ht="15" customHeight="1">
      <c r="B67" s="106" t="s">
        <v>2169</v>
      </c>
    </row>
    <row r="68" spans="2:2" ht="15" customHeight="1">
      <c r="B68" s="106" t="s">
        <v>2170</v>
      </c>
    </row>
    <row r="69" spans="2:2" ht="15" customHeight="1">
      <c r="B69" s="106" t="s">
        <v>2171</v>
      </c>
    </row>
    <row r="70" spans="2:2" ht="15" customHeight="1">
      <c r="B70" s="106" t="s">
        <v>2172</v>
      </c>
    </row>
    <row r="71" spans="2:2" ht="15" customHeight="1">
      <c r="B71" s="106" t="s">
        <v>2173</v>
      </c>
    </row>
    <row r="72" spans="2:2" ht="15" customHeight="1">
      <c r="B72" s="106" t="s">
        <v>2174</v>
      </c>
    </row>
    <row r="73" spans="2:2" ht="15" customHeight="1">
      <c r="B73" s="106" t="s">
        <v>7043</v>
      </c>
    </row>
    <row r="74" spans="2:2" ht="15" customHeight="1">
      <c r="B74" s="106" t="s">
        <v>7044</v>
      </c>
    </row>
  </sheetData>
  <mergeCells count="1">
    <mergeCell ref="B58:AH58"/>
  </mergeCells>
  <pageMargins left="0.75" right="0.75" top="1" bottom="1" header="0.5" footer="0.5"/>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FBD1C-9A1C-4A1D-990C-9BC5CAF7CA81}">
  <sheetPr codeName="Sheet28">
    <tabColor theme="7" tint="0.59999389629810485"/>
  </sheetPr>
  <dimension ref="A1:AH11111"/>
  <sheetViews>
    <sheetView topLeftCell="B1" workbookViewId="0"/>
  </sheetViews>
  <sheetFormatPr defaultRowHeight="15" customHeight="1"/>
  <cols>
    <col min="1" max="1" width="22.42578125" hidden="1" customWidth="1"/>
    <col min="2" max="2" width="49" customWidth="1"/>
  </cols>
  <sheetData>
    <row r="1" spans="1:34" ht="15" customHeight="1" thickBot="1">
      <c r="B1" s="34" t="s">
        <v>7026</v>
      </c>
      <c r="C1" s="35">
        <v>2020</v>
      </c>
      <c r="D1" s="35">
        <v>2021</v>
      </c>
      <c r="E1" s="35">
        <v>2022</v>
      </c>
      <c r="F1" s="35">
        <v>2023</v>
      </c>
      <c r="G1" s="35">
        <v>2024</v>
      </c>
      <c r="H1" s="35">
        <v>2025</v>
      </c>
      <c r="I1" s="35">
        <v>2026</v>
      </c>
      <c r="J1" s="35">
        <v>2027</v>
      </c>
      <c r="K1" s="35">
        <v>2028</v>
      </c>
      <c r="L1" s="35">
        <v>2029</v>
      </c>
      <c r="M1" s="35">
        <v>2030</v>
      </c>
      <c r="N1" s="35">
        <v>2031</v>
      </c>
      <c r="O1" s="35">
        <v>2032</v>
      </c>
      <c r="P1" s="35">
        <v>2033</v>
      </c>
      <c r="Q1" s="35">
        <v>2034</v>
      </c>
      <c r="R1" s="35">
        <v>2035</v>
      </c>
      <c r="S1" s="35">
        <v>2036</v>
      </c>
      <c r="T1" s="35">
        <v>2037</v>
      </c>
      <c r="U1" s="35">
        <v>2038</v>
      </c>
      <c r="V1" s="35">
        <v>2039</v>
      </c>
      <c r="W1" s="35">
        <v>2040</v>
      </c>
      <c r="X1" s="35">
        <v>2041</v>
      </c>
      <c r="Y1" s="35">
        <v>2042</v>
      </c>
      <c r="Z1" s="35">
        <v>2043</v>
      </c>
      <c r="AA1" s="35">
        <v>2044</v>
      </c>
      <c r="AB1" s="35">
        <v>2045</v>
      </c>
      <c r="AC1" s="35">
        <v>2046</v>
      </c>
      <c r="AD1" s="35">
        <v>2047</v>
      </c>
      <c r="AE1" s="35">
        <v>2048</v>
      </c>
      <c r="AF1" s="35">
        <v>2049</v>
      </c>
      <c r="AG1" s="35">
        <v>2050</v>
      </c>
    </row>
    <row r="2" spans="1:34" ht="15" customHeight="1" thickTop="1"/>
    <row r="3" spans="1:34" ht="15" customHeight="1">
      <c r="C3" s="107" t="s">
        <v>2107</v>
      </c>
      <c r="D3" s="107" t="s">
        <v>7027</v>
      </c>
      <c r="E3" s="101"/>
      <c r="F3" s="101"/>
      <c r="G3" s="101"/>
      <c r="H3" s="101"/>
    </row>
    <row r="4" spans="1:34" ht="15" customHeight="1">
      <c r="C4" s="107" t="s">
        <v>2108</v>
      </c>
      <c r="D4" s="107" t="s">
        <v>7028</v>
      </c>
      <c r="E4" s="101"/>
      <c r="F4" s="101"/>
      <c r="G4" s="107" t="s">
        <v>2109</v>
      </c>
      <c r="H4" s="101"/>
    </row>
    <row r="5" spans="1:34" ht="15" customHeight="1">
      <c r="C5" s="107" t="s">
        <v>2110</v>
      </c>
      <c r="D5" s="107" t="s">
        <v>7029</v>
      </c>
      <c r="E5" s="101"/>
      <c r="F5" s="101"/>
      <c r="G5" s="101"/>
      <c r="H5" s="101"/>
    </row>
    <row r="6" spans="1:34" ht="15" customHeight="1">
      <c r="C6" s="107" t="s">
        <v>2111</v>
      </c>
      <c r="D6" s="101"/>
      <c r="E6" s="107" t="s">
        <v>7030</v>
      </c>
      <c r="F6" s="101"/>
      <c r="G6" s="101"/>
      <c r="H6" s="101"/>
    </row>
    <row r="11" spans="1:34" ht="15" customHeight="1">
      <c r="A11" s="102" t="s">
        <v>2175</v>
      </c>
      <c r="B11" s="36" t="s">
        <v>2176</v>
      </c>
      <c r="AH11" s="103" t="s">
        <v>7031</v>
      </c>
    </row>
    <row r="12" spans="1:34" ht="15" customHeight="1">
      <c r="B12" s="34"/>
      <c r="AH12" s="103" t="s">
        <v>7032</v>
      </c>
    </row>
    <row r="13" spans="1:34" ht="15" customHeight="1">
      <c r="B13" s="34"/>
      <c r="C13" s="104"/>
      <c r="D13" s="104"/>
      <c r="E13" s="104"/>
      <c r="F13" s="104"/>
      <c r="G13" s="104"/>
      <c r="H13" s="104"/>
      <c r="I13" s="104"/>
      <c r="J13" s="104"/>
      <c r="K13" s="104"/>
      <c r="L13" s="104"/>
      <c r="M13" s="104"/>
      <c r="N13" s="104"/>
      <c r="O13" s="104"/>
      <c r="P13" s="104"/>
      <c r="Q13" s="104"/>
      <c r="R13" s="104"/>
      <c r="S13" s="104"/>
      <c r="T13" s="104"/>
      <c r="U13" s="104"/>
      <c r="V13" s="104"/>
      <c r="W13" s="104"/>
      <c r="X13" s="104"/>
      <c r="Y13" s="104"/>
      <c r="Z13" s="104"/>
      <c r="AA13" s="104"/>
      <c r="AB13" s="104"/>
      <c r="AC13" s="104"/>
      <c r="AD13" s="104"/>
      <c r="AE13" s="104"/>
      <c r="AF13" s="104"/>
      <c r="AG13" s="104"/>
      <c r="AH13" s="103" t="s">
        <v>7033</v>
      </c>
    </row>
    <row r="14" spans="1:34" ht="15" customHeight="1" thickBot="1">
      <c r="B14" s="35" t="s">
        <v>2177</v>
      </c>
      <c r="C14" s="35">
        <v>2020</v>
      </c>
      <c r="D14" s="35">
        <v>2021</v>
      </c>
      <c r="E14" s="35">
        <v>2022</v>
      </c>
      <c r="F14" s="35">
        <v>2023</v>
      </c>
      <c r="G14" s="35">
        <v>2024</v>
      </c>
      <c r="H14" s="35">
        <v>2025</v>
      </c>
      <c r="I14" s="35">
        <v>2026</v>
      </c>
      <c r="J14" s="35">
        <v>2027</v>
      </c>
      <c r="K14" s="35">
        <v>2028</v>
      </c>
      <c r="L14" s="35">
        <v>2029</v>
      </c>
      <c r="M14" s="35">
        <v>2030</v>
      </c>
      <c r="N14" s="35">
        <v>2031</v>
      </c>
      <c r="O14" s="35">
        <v>2032</v>
      </c>
      <c r="P14" s="35">
        <v>2033</v>
      </c>
      <c r="Q14" s="35">
        <v>2034</v>
      </c>
      <c r="R14" s="35">
        <v>2035</v>
      </c>
      <c r="S14" s="35">
        <v>2036</v>
      </c>
      <c r="T14" s="35">
        <v>2037</v>
      </c>
      <c r="U14" s="35">
        <v>2038</v>
      </c>
      <c r="V14" s="35">
        <v>2039</v>
      </c>
      <c r="W14" s="35">
        <v>2040</v>
      </c>
      <c r="X14" s="35">
        <v>2041</v>
      </c>
      <c r="Y14" s="35">
        <v>2042</v>
      </c>
      <c r="Z14" s="35">
        <v>2043</v>
      </c>
      <c r="AA14" s="35">
        <v>2044</v>
      </c>
      <c r="AB14" s="35">
        <v>2045</v>
      </c>
      <c r="AC14" s="35">
        <v>2046</v>
      </c>
      <c r="AD14" s="35">
        <v>2047</v>
      </c>
      <c r="AE14" s="35">
        <v>2048</v>
      </c>
      <c r="AF14" s="35">
        <v>2049</v>
      </c>
      <c r="AG14" s="35">
        <v>2050</v>
      </c>
      <c r="AH14" s="105" t="s">
        <v>7034</v>
      </c>
    </row>
    <row r="15" spans="1:34" ht="15" customHeight="1" thickTop="1"/>
    <row r="16" spans="1:34" ht="15" customHeight="1">
      <c r="B16" s="37" t="s">
        <v>2178</v>
      </c>
    </row>
    <row r="17" spans="1:34" ht="15" customHeight="1">
      <c r="B17" s="37" t="s">
        <v>2179</v>
      </c>
    </row>
    <row r="18" spans="1:34" ht="15" customHeight="1">
      <c r="B18" s="37" t="s">
        <v>2180</v>
      </c>
    </row>
    <row r="19" spans="1:34" ht="15" customHeight="1">
      <c r="A19" s="102" t="s">
        <v>2181</v>
      </c>
      <c r="B19" s="38" t="s">
        <v>2182</v>
      </c>
      <c r="C19" s="44">
        <v>219.20782500000001</v>
      </c>
      <c r="D19" s="44">
        <v>214.69940199999999</v>
      </c>
      <c r="E19" s="44">
        <v>209.98709099999999</v>
      </c>
      <c r="F19" s="44">
        <v>190.12750199999999</v>
      </c>
      <c r="G19" s="44">
        <v>178.63230899999999</v>
      </c>
      <c r="H19" s="44">
        <v>137.749619</v>
      </c>
      <c r="I19" s="44">
        <v>133.376724</v>
      </c>
      <c r="J19" s="44">
        <v>127.31012699999999</v>
      </c>
      <c r="K19" s="44">
        <v>124.719109</v>
      </c>
      <c r="L19" s="44">
        <v>122.24511</v>
      </c>
      <c r="M19" s="44">
        <v>119.713104</v>
      </c>
      <c r="N19" s="44">
        <v>118.295113</v>
      </c>
      <c r="O19" s="44">
        <v>116.234123</v>
      </c>
      <c r="P19" s="44">
        <v>115.055122</v>
      </c>
      <c r="Q19" s="44">
        <v>114.468636</v>
      </c>
      <c r="R19" s="44">
        <v>112.266121</v>
      </c>
      <c r="S19" s="44">
        <v>112.266121</v>
      </c>
      <c r="T19" s="44">
        <v>111.08513600000001</v>
      </c>
      <c r="U19" s="44">
        <v>108.002335</v>
      </c>
      <c r="V19" s="44">
        <v>107.223328</v>
      </c>
      <c r="W19" s="44">
        <v>107.223328</v>
      </c>
      <c r="X19" s="44">
        <v>106.883331</v>
      </c>
      <c r="Y19" s="44">
        <v>106.883331</v>
      </c>
      <c r="Z19" s="44">
        <v>106.883331</v>
      </c>
      <c r="AA19" s="44">
        <v>106.883331</v>
      </c>
      <c r="AB19" s="44">
        <v>104.369331</v>
      </c>
      <c r="AC19" s="44">
        <v>104.369331</v>
      </c>
      <c r="AD19" s="44">
        <v>103.88233200000001</v>
      </c>
      <c r="AE19" s="44">
        <v>103.88233200000001</v>
      </c>
      <c r="AF19" s="44">
        <v>103.88233200000001</v>
      </c>
      <c r="AG19" s="44">
        <v>103.88233200000001</v>
      </c>
      <c r="AH19" s="40">
        <v>-2.4584999999999999E-2</v>
      </c>
    </row>
    <row r="20" spans="1:34" ht="15" customHeight="1">
      <c r="A20" s="102" t="s">
        <v>2183</v>
      </c>
      <c r="B20" s="38" t="s">
        <v>2184</v>
      </c>
      <c r="C20" s="44">
        <v>73.267005999999995</v>
      </c>
      <c r="D20" s="44">
        <v>72.071906999999996</v>
      </c>
      <c r="E20" s="44">
        <v>67.220802000000006</v>
      </c>
      <c r="F20" s="44">
        <v>62.543007000000003</v>
      </c>
      <c r="G20" s="44">
        <v>57.094296</v>
      </c>
      <c r="H20" s="44">
        <v>56.887397999999997</v>
      </c>
      <c r="I20" s="44">
        <v>52.632198000000002</v>
      </c>
      <c r="J20" s="44">
        <v>52.117198999999999</v>
      </c>
      <c r="K20" s="44">
        <v>50.120201000000002</v>
      </c>
      <c r="L20" s="44">
        <v>48.137802000000001</v>
      </c>
      <c r="M20" s="44">
        <v>47.645401</v>
      </c>
      <c r="N20" s="44">
        <v>45.926898999999999</v>
      </c>
      <c r="O20" s="44">
        <v>45.683903000000001</v>
      </c>
      <c r="P20" s="44">
        <v>44.841099</v>
      </c>
      <c r="Q20" s="44">
        <v>44.338099999999997</v>
      </c>
      <c r="R20" s="44">
        <v>43.367603000000003</v>
      </c>
      <c r="S20" s="44">
        <v>43.287601000000002</v>
      </c>
      <c r="T20" s="44">
        <v>44.059601000000001</v>
      </c>
      <c r="U20" s="44">
        <v>44.059601000000001</v>
      </c>
      <c r="V20" s="44">
        <v>44.059601000000001</v>
      </c>
      <c r="W20" s="44">
        <v>44.059601000000001</v>
      </c>
      <c r="X20" s="44">
        <v>44.059601000000001</v>
      </c>
      <c r="Y20" s="44">
        <v>44.059601000000001</v>
      </c>
      <c r="Z20" s="44">
        <v>44.059601000000001</v>
      </c>
      <c r="AA20" s="44">
        <v>43.953601999999997</v>
      </c>
      <c r="AB20" s="44">
        <v>43.953601999999997</v>
      </c>
      <c r="AC20" s="44">
        <v>43.953601999999997</v>
      </c>
      <c r="AD20" s="44">
        <v>43.953601999999997</v>
      </c>
      <c r="AE20" s="44">
        <v>43.953601999999997</v>
      </c>
      <c r="AF20" s="44">
        <v>43.953601999999997</v>
      </c>
      <c r="AG20" s="44">
        <v>43.953601999999997</v>
      </c>
      <c r="AH20" s="40">
        <v>-1.6888E-2</v>
      </c>
    </row>
    <row r="21" spans="1:34" ht="15" customHeight="1">
      <c r="A21" s="102" t="s">
        <v>2185</v>
      </c>
      <c r="B21" s="38" t="s">
        <v>2186</v>
      </c>
      <c r="C21" s="44">
        <v>267.39880399999998</v>
      </c>
      <c r="D21" s="44">
        <v>270.722015</v>
      </c>
      <c r="E21" s="44">
        <v>283.32205199999999</v>
      </c>
      <c r="F21" s="44">
        <v>286.515198</v>
      </c>
      <c r="G21" s="44">
        <v>290.54324300000002</v>
      </c>
      <c r="H21" s="44">
        <v>304.55105600000002</v>
      </c>
      <c r="I21" s="44">
        <v>317.04482999999999</v>
      </c>
      <c r="J21" s="44">
        <v>322.77468900000002</v>
      </c>
      <c r="K21" s="44">
        <v>326.13772599999999</v>
      </c>
      <c r="L21" s="44">
        <v>329.09927399999998</v>
      </c>
      <c r="M21" s="44">
        <v>330.15774499999998</v>
      </c>
      <c r="N21" s="44">
        <v>334.80093399999998</v>
      </c>
      <c r="O21" s="44">
        <v>339.36245700000001</v>
      </c>
      <c r="P21" s="44">
        <v>342.82009900000003</v>
      </c>
      <c r="Q21" s="44">
        <v>346.68069500000001</v>
      </c>
      <c r="R21" s="44">
        <v>350.92544600000002</v>
      </c>
      <c r="S21" s="44">
        <v>354.13928199999998</v>
      </c>
      <c r="T21" s="44">
        <v>358.27658100000002</v>
      </c>
      <c r="U21" s="44">
        <v>362.171967</v>
      </c>
      <c r="V21" s="44">
        <v>364.63836700000002</v>
      </c>
      <c r="W21" s="44">
        <v>369.78927599999997</v>
      </c>
      <c r="X21" s="44">
        <v>373.11715700000002</v>
      </c>
      <c r="Y21" s="44">
        <v>375.42636099999999</v>
      </c>
      <c r="Z21" s="44">
        <v>381.231964</v>
      </c>
      <c r="AA21" s="44">
        <v>385.378693</v>
      </c>
      <c r="AB21" s="44">
        <v>389.63885499999998</v>
      </c>
      <c r="AC21" s="44">
        <v>392.61282299999999</v>
      </c>
      <c r="AD21" s="44">
        <v>397.19998199999998</v>
      </c>
      <c r="AE21" s="44">
        <v>402.626465</v>
      </c>
      <c r="AF21" s="44">
        <v>410.37069700000001</v>
      </c>
      <c r="AG21" s="44">
        <v>416.54162600000001</v>
      </c>
      <c r="AH21" s="40">
        <v>1.4884E-2</v>
      </c>
    </row>
    <row r="22" spans="1:34" ht="15" customHeight="1">
      <c r="A22" s="102" t="s">
        <v>2187</v>
      </c>
      <c r="B22" s="38" t="s">
        <v>2188</v>
      </c>
      <c r="C22" s="44">
        <v>143.14643899999999</v>
      </c>
      <c r="D22" s="44">
        <v>154.54177899999999</v>
      </c>
      <c r="E22" s="44">
        <v>160.60020399999999</v>
      </c>
      <c r="F22" s="44">
        <v>166.52525299999999</v>
      </c>
      <c r="G22" s="44">
        <v>170.81016500000001</v>
      </c>
      <c r="H22" s="44">
        <v>182.87408400000001</v>
      </c>
      <c r="I22" s="44">
        <v>187.33715799999999</v>
      </c>
      <c r="J22" s="44">
        <v>192.00456199999999</v>
      </c>
      <c r="K22" s="44">
        <v>195.10618600000001</v>
      </c>
      <c r="L22" s="44">
        <v>198.11348000000001</v>
      </c>
      <c r="M22" s="44">
        <v>200.33912699999999</v>
      </c>
      <c r="N22" s="44">
        <v>204.01338200000001</v>
      </c>
      <c r="O22" s="44">
        <v>206.237335</v>
      </c>
      <c r="P22" s="44">
        <v>209.17494199999999</v>
      </c>
      <c r="Q22" s="44">
        <v>213.92787200000001</v>
      </c>
      <c r="R22" s="44">
        <v>218.48142999999999</v>
      </c>
      <c r="S22" s="44">
        <v>222.81385800000001</v>
      </c>
      <c r="T22" s="44">
        <v>228.241409</v>
      </c>
      <c r="U22" s="44">
        <v>232.28114299999999</v>
      </c>
      <c r="V22" s="44">
        <v>238.72636399999999</v>
      </c>
      <c r="W22" s="44">
        <v>242.29002399999999</v>
      </c>
      <c r="X22" s="44">
        <v>246.659164</v>
      </c>
      <c r="Y22" s="44">
        <v>253.87802099999999</v>
      </c>
      <c r="Z22" s="44">
        <v>262.941193</v>
      </c>
      <c r="AA22" s="44">
        <v>268.423676</v>
      </c>
      <c r="AB22" s="44">
        <v>274.54974399999998</v>
      </c>
      <c r="AC22" s="44">
        <v>279.70339999999999</v>
      </c>
      <c r="AD22" s="44">
        <v>286.01058999999998</v>
      </c>
      <c r="AE22" s="44">
        <v>295.08425899999997</v>
      </c>
      <c r="AF22" s="44">
        <v>301.00430299999999</v>
      </c>
      <c r="AG22" s="44">
        <v>307.40304600000002</v>
      </c>
      <c r="AH22" s="40">
        <v>2.5804000000000001E-2</v>
      </c>
    </row>
    <row r="23" spans="1:34" ht="15" customHeight="1">
      <c r="A23" s="102" t="s">
        <v>2189</v>
      </c>
      <c r="B23" s="38" t="s">
        <v>2190</v>
      </c>
      <c r="C23" s="44">
        <v>97.120911000000007</v>
      </c>
      <c r="D23" s="44">
        <v>92.484604000000004</v>
      </c>
      <c r="E23" s="44">
        <v>92.860007999999993</v>
      </c>
      <c r="F23" s="44">
        <v>92.904007000000007</v>
      </c>
      <c r="G23" s="44">
        <v>92.954802999999998</v>
      </c>
      <c r="H23" s="44">
        <v>91.863929999999996</v>
      </c>
      <c r="I23" s="44">
        <v>80.659355000000005</v>
      </c>
      <c r="J23" s="44">
        <v>78.783530999999996</v>
      </c>
      <c r="K23" s="44">
        <v>78.818695000000005</v>
      </c>
      <c r="L23" s="44">
        <v>76.788666000000006</v>
      </c>
      <c r="M23" s="44">
        <v>76.874741</v>
      </c>
      <c r="N23" s="44">
        <v>77.013442999999995</v>
      </c>
      <c r="O23" s="44">
        <v>77.109756000000004</v>
      </c>
      <c r="P23" s="44">
        <v>76.137282999999996</v>
      </c>
      <c r="Q23" s="44">
        <v>74.091353999999995</v>
      </c>
      <c r="R23" s="44">
        <v>74.269699000000003</v>
      </c>
      <c r="S23" s="44">
        <v>73.501282000000003</v>
      </c>
      <c r="T23" s="44">
        <v>73.528037999999995</v>
      </c>
      <c r="U23" s="44">
        <v>73.554787000000005</v>
      </c>
      <c r="V23" s="44">
        <v>73.554787000000005</v>
      </c>
      <c r="W23" s="44">
        <v>72.445510999999996</v>
      </c>
      <c r="X23" s="44">
        <v>72.604445999999996</v>
      </c>
      <c r="Y23" s="44">
        <v>72.719436999999999</v>
      </c>
      <c r="Z23" s="44">
        <v>72.830353000000002</v>
      </c>
      <c r="AA23" s="44">
        <v>72.926261999999994</v>
      </c>
      <c r="AB23" s="44">
        <v>73.030144000000007</v>
      </c>
      <c r="AC23" s="44">
        <v>73.084243999999998</v>
      </c>
      <c r="AD23" s="44">
        <v>72.167343000000002</v>
      </c>
      <c r="AE23" s="44">
        <v>72.201035000000005</v>
      </c>
      <c r="AF23" s="44">
        <v>72.241744999999995</v>
      </c>
      <c r="AG23" s="44">
        <v>72.304069999999996</v>
      </c>
      <c r="AH23" s="40">
        <v>-9.7879999999999998E-3</v>
      </c>
    </row>
    <row r="24" spans="1:34" ht="15" customHeight="1">
      <c r="A24" s="102" t="s">
        <v>2191</v>
      </c>
      <c r="B24" s="38" t="s">
        <v>2192</v>
      </c>
      <c r="C24" s="44">
        <v>22.778303000000001</v>
      </c>
      <c r="D24" s="44">
        <v>22.778303000000001</v>
      </c>
      <c r="E24" s="44">
        <v>22.778303000000001</v>
      </c>
      <c r="F24" s="44">
        <v>22.778303000000001</v>
      </c>
      <c r="G24" s="44">
        <v>22.778303000000001</v>
      </c>
      <c r="H24" s="44">
        <v>22.778303000000001</v>
      </c>
      <c r="I24" s="44">
        <v>22.778303000000001</v>
      </c>
      <c r="J24" s="44">
        <v>22.778303000000001</v>
      </c>
      <c r="K24" s="44">
        <v>22.778303000000001</v>
      </c>
      <c r="L24" s="44">
        <v>22.778303000000001</v>
      </c>
      <c r="M24" s="44">
        <v>22.778303000000001</v>
      </c>
      <c r="N24" s="44">
        <v>22.778303000000001</v>
      </c>
      <c r="O24" s="44">
        <v>22.778303000000001</v>
      </c>
      <c r="P24" s="44">
        <v>22.778303000000001</v>
      </c>
      <c r="Q24" s="44">
        <v>22.778303000000001</v>
      </c>
      <c r="R24" s="44">
        <v>22.778303000000001</v>
      </c>
      <c r="S24" s="44">
        <v>22.778303000000001</v>
      </c>
      <c r="T24" s="44">
        <v>22.778303000000001</v>
      </c>
      <c r="U24" s="44">
        <v>22.778303000000001</v>
      </c>
      <c r="V24" s="44">
        <v>22.778303000000001</v>
      </c>
      <c r="W24" s="44">
        <v>22.778303000000001</v>
      </c>
      <c r="X24" s="44">
        <v>22.778303000000001</v>
      </c>
      <c r="Y24" s="44">
        <v>22.778303000000001</v>
      </c>
      <c r="Z24" s="44">
        <v>22.778303000000001</v>
      </c>
      <c r="AA24" s="44">
        <v>22.778303000000001</v>
      </c>
      <c r="AB24" s="44">
        <v>22.778303000000001</v>
      </c>
      <c r="AC24" s="44">
        <v>22.778303000000001</v>
      </c>
      <c r="AD24" s="44">
        <v>22.778303000000001</v>
      </c>
      <c r="AE24" s="44">
        <v>22.778303000000001</v>
      </c>
      <c r="AF24" s="44">
        <v>22.778303000000001</v>
      </c>
      <c r="AG24" s="44">
        <v>22.778303000000001</v>
      </c>
      <c r="AH24" s="40">
        <v>0</v>
      </c>
    </row>
    <row r="25" spans="1:34" ht="15" customHeight="1">
      <c r="A25" s="102" t="s">
        <v>2193</v>
      </c>
      <c r="B25" s="38" t="s">
        <v>2194</v>
      </c>
      <c r="C25" s="44">
        <v>3.1509999999999998</v>
      </c>
      <c r="D25" s="44">
        <v>6.9255000000000004</v>
      </c>
      <c r="E25" s="44">
        <v>8.623799</v>
      </c>
      <c r="F25" s="44">
        <v>9.5348000000000006</v>
      </c>
      <c r="G25" s="44">
        <v>10.1648</v>
      </c>
      <c r="H25" s="44">
        <v>10.607799999999999</v>
      </c>
      <c r="I25" s="44">
        <v>11.048738</v>
      </c>
      <c r="J25" s="44">
        <v>11.55354</v>
      </c>
      <c r="K25" s="44">
        <v>11.96454</v>
      </c>
      <c r="L25" s="44">
        <v>12.375540000000001</v>
      </c>
      <c r="M25" s="44">
        <v>12.786541</v>
      </c>
      <c r="N25" s="44">
        <v>12.786541</v>
      </c>
      <c r="O25" s="44">
        <v>12.85284</v>
      </c>
      <c r="P25" s="44">
        <v>12.866369000000001</v>
      </c>
      <c r="Q25" s="44">
        <v>12.959417999999999</v>
      </c>
      <c r="R25" s="44">
        <v>16.018660000000001</v>
      </c>
      <c r="S25" s="44">
        <v>16.104762999999998</v>
      </c>
      <c r="T25" s="44">
        <v>16.102764000000001</v>
      </c>
      <c r="U25" s="44">
        <v>16.102764000000001</v>
      </c>
      <c r="V25" s="44">
        <v>16.102764000000001</v>
      </c>
      <c r="W25" s="44">
        <v>16.411545</v>
      </c>
      <c r="X25" s="44">
        <v>16.553111999999999</v>
      </c>
      <c r="Y25" s="44">
        <v>16.553111999999999</v>
      </c>
      <c r="Z25" s="44">
        <v>17.113835999999999</v>
      </c>
      <c r="AA25" s="44">
        <v>17.441472999999998</v>
      </c>
      <c r="AB25" s="44">
        <v>17.74662</v>
      </c>
      <c r="AC25" s="44">
        <v>19.441296000000001</v>
      </c>
      <c r="AD25" s="44">
        <v>19.593993999999999</v>
      </c>
      <c r="AE25" s="44">
        <v>19.909217999999999</v>
      </c>
      <c r="AF25" s="44">
        <v>20.367298000000002</v>
      </c>
      <c r="AG25" s="44">
        <v>20.575191</v>
      </c>
      <c r="AH25" s="40">
        <v>6.4543000000000003E-2</v>
      </c>
    </row>
    <row r="26" spans="1:34" ht="15" customHeight="1">
      <c r="A26" s="102" t="s">
        <v>2195</v>
      </c>
      <c r="B26" s="38" t="s">
        <v>2196</v>
      </c>
      <c r="C26" s="44">
        <v>0.20419999999999999</v>
      </c>
      <c r="D26" s="44">
        <v>0.2303</v>
      </c>
      <c r="E26" s="44">
        <v>0.2303</v>
      </c>
      <c r="F26" s="44">
        <v>0.23136999999999999</v>
      </c>
      <c r="G26" s="44">
        <v>0.232485</v>
      </c>
      <c r="H26" s="44">
        <v>0.232485</v>
      </c>
      <c r="I26" s="44">
        <v>0.232485</v>
      </c>
      <c r="J26" s="44">
        <v>0.232485</v>
      </c>
      <c r="K26" s="44">
        <v>0.232485</v>
      </c>
      <c r="L26" s="44">
        <v>0.232485</v>
      </c>
      <c r="M26" s="44">
        <v>0.232485</v>
      </c>
      <c r="N26" s="44">
        <v>0.23138500000000001</v>
      </c>
      <c r="O26" s="44">
        <v>0.23138500000000001</v>
      </c>
      <c r="P26" s="44">
        <v>0.23138500000000001</v>
      </c>
      <c r="Q26" s="44">
        <v>0.23138500000000001</v>
      </c>
      <c r="R26" s="44">
        <v>0.23245299999999999</v>
      </c>
      <c r="S26" s="44">
        <v>0.23245299999999999</v>
      </c>
      <c r="T26" s="44">
        <v>0.23245299999999999</v>
      </c>
      <c r="U26" s="44">
        <v>0.23245299999999999</v>
      </c>
      <c r="V26" s="44">
        <v>0.23245299999999999</v>
      </c>
      <c r="W26" s="44">
        <v>0.23245299999999999</v>
      </c>
      <c r="X26" s="44">
        <v>0.23245299999999999</v>
      </c>
      <c r="Y26" s="44">
        <v>0.23245299999999999</v>
      </c>
      <c r="Z26" s="44">
        <v>0.23245299999999999</v>
      </c>
      <c r="AA26" s="44">
        <v>0.23245299999999999</v>
      </c>
      <c r="AB26" s="44">
        <v>0.23245299999999999</v>
      </c>
      <c r="AC26" s="44">
        <v>0.23245299999999999</v>
      </c>
      <c r="AD26" s="44">
        <v>0.23245299999999999</v>
      </c>
      <c r="AE26" s="44">
        <v>0.23245299999999999</v>
      </c>
      <c r="AF26" s="44">
        <v>0.23245299999999999</v>
      </c>
      <c r="AG26" s="44">
        <v>0.23347699999999999</v>
      </c>
      <c r="AH26" s="40">
        <v>4.4759999999999999E-3</v>
      </c>
    </row>
    <row r="27" spans="1:34" ht="15" customHeight="1">
      <c r="A27" s="102" t="s">
        <v>2197</v>
      </c>
      <c r="B27" s="38" t="s">
        <v>2198</v>
      </c>
      <c r="C27" s="44">
        <v>264.90811200000002</v>
      </c>
      <c r="D27" s="44">
        <v>284.66000400000001</v>
      </c>
      <c r="E27" s="44">
        <v>303.68536399999999</v>
      </c>
      <c r="F27" s="44">
        <v>336.42031900000001</v>
      </c>
      <c r="G27" s="44">
        <v>380.06961100000001</v>
      </c>
      <c r="H27" s="44">
        <v>398.693085</v>
      </c>
      <c r="I27" s="44">
        <v>419.69537400000002</v>
      </c>
      <c r="J27" s="44">
        <v>436.45974699999999</v>
      </c>
      <c r="K27" s="44">
        <v>446.47961400000003</v>
      </c>
      <c r="L27" s="44">
        <v>461.437073</v>
      </c>
      <c r="M27" s="44">
        <v>477.15182499999997</v>
      </c>
      <c r="N27" s="44">
        <v>485.931061</v>
      </c>
      <c r="O27" s="44">
        <v>497.48580900000002</v>
      </c>
      <c r="P27" s="44">
        <v>508.34326199999998</v>
      </c>
      <c r="Q27" s="44">
        <v>521.37561000000005</v>
      </c>
      <c r="R27" s="44">
        <v>540.42401099999995</v>
      </c>
      <c r="S27" s="44">
        <v>548.07287599999995</v>
      </c>
      <c r="T27" s="44">
        <v>556.19586200000003</v>
      </c>
      <c r="U27" s="44">
        <v>565.696777</v>
      </c>
      <c r="V27" s="44">
        <v>570.93194600000004</v>
      </c>
      <c r="W27" s="44">
        <v>577.02581799999996</v>
      </c>
      <c r="X27" s="44">
        <v>588.15911900000003</v>
      </c>
      <c r="Y27" s="44">
        <v>594.29882799999996</v>
      </c>
      <c r="Z27" s="44">
        <v>601.95416299999999</v>
      </c>
      <c r="AA27" s="44">
        <v>611.64349400000003</v>
      </c>
      <c r="AB27" s="44">
        <v>625.63287400000002</v>
      </c>
      <c r="AC27" s="44">
        <v>640.63708499999996</v>
      </c>
      <c r="AD27" s="44">
        <v>656.79107699999997</v>
      </c>
      <c r="AE27" s="44">
        <v>665.10308799999996</v>
      </c>
      <c r="AF27" s="44">
        <v>677.40319799999997</v>
      </c>
      <c r="AG27" s="44">
        <v>689.20111099999997</v>
      </c>
      <c r="AH27" s="40">
        <v>3.2384999999999997E-2</v>
      </c>
    </row>
    <row r="28" spans="1:34" ht="15" customHeight="1">
      <c r="A28" s="102" t="s">
        <v>2199</v>
      </c>
      <c r="B28" s="38" t="s">
        <v>2200</v>
      </c>
      <c r="C28" s="44">
        <v>0</v>
      </c>
      <c r="D28" s="44">
        <v>0</v>
      </c>
      <c r="E28" s="44">
        <v>1.1477040000000001</v>
      </c>
      <c r="F28" s="44">
        <v>1.518443</v>
      </c>
      <c r="G28" s="44">
        <v>1.9681900000000001</v>
      </c>
      <c r="H28" s="44">
        <v>2.835906</v>
      </c>
      <c r="I28" s="44">
        <v>3.2806090000000001</v>
      </c>
      <c r="J28" s="44">
        <v>3.7841170000000002</v>
      </c>
      <c r="K28" s="44">
        <v>4.4486850000000002</v>
      </c>
      <c r="L28" s="44">
        <v>5.1270980000000002</v>
      </c>
      <c r="M28" s="44">
        <v>5.8100370000000003</v>
      </c>
      <c r="N28" s="44">
        <v>6.5254279999999998</v>
      </c>
      <c r="O28" s="44">
        <v>7.2915080000000003</v>
      </c>
      <c r="P28" s="44">
        <v>8.0731929999999998</v>
      </c>
      <c r="Q28" s="44">
        <v>8.9240980000000008</v>
      </c>
      <c r="R28" s="44">
        <v>9.8111809999999995</v>
      </c>
      <c r="S28" s="44">
        <v>10.935399</v>
      </c>
      <c r="T28" s="44">
        <v>12.167045</v>
      </c>
      <c r="U28" s="44">
        <v>13.408576999999999</v>
      </c>
      <c r="V28" s="44">
        <v>14.729175</v>
      </c>
      <c r="W28" s="44">
        <v>16.063938</v>
      </c>
      <c r="X28" s="44">
        <v>17.426279000000001</v>
      </c>
      <c r="Y28" s="44">
        <v>18.853794000000001</v>
      </c>
      <c r="Z28" s="44">
        <v>20.413018999999998</v>
      </c>
      <c r="AA28" s="44">
        <v>21.984665</v>
      </c>
      <c r="AB28" s="44">
        <v>23.592424000000001</v>
      </c>
      <c r="AC28" s="44">
        <v>25.295141000000001</v>
      </c>
      <c r="AD28" s="44">
        <v>27.064219999999999</v>
      </c>
      <c r="AE28" s="44">
        <v>28.938288</v>
      </c>
      <c r="AF28" s="44">
        <v>30.912583999999999</v>
      </c>
      <c r="AG28" s="44">
        <v>32.993228999999999</v>
      </c>
      <c r="AH28" s="40" t="s">
        <v>2201</v>
      </c>
    </row>
    <row r="29" spans="1:34" ht="15" customHeight="1">
      <c r="A29" s="102" t="s">
        <v>2202</v>
      </c>
      <c r="B29" s="37" t="s">
        <v>2203</v>
      </c>
      <c r="C29" s="45">
        <v>1091.1826169999999</v>
      </c>
      <c r="D29" s="45">
        <v>1119.1137699999999</v>
      </c>
      <c r="E29" s="45">
        <v>1150.4555660000001</v>
      </c>
      <c r="F29" s="45">
        <v>1169.0981449999999</v>
      </c>
      <c r="G29" s="45">
        <v>1205.248169</v>
      </c>
      <c r="H29" s="45">
        <v>1209.0737300000001</v>
      </c>
      <c r="I29" s="45">
        <v>1228.0858149999999</v>
      </c>
      <c r="J29" s="45">
        <v>1247.7983400000001</v>
      </c>
      <c r="K29" s="45">
        <v>1260.805664</v>
      </c>
      <c r="L29" s="45">
        <v>1276.334717</v>
      </c>
      <c r="M29" s="45">
        <v>1293.4892580000001</v>
      </c>
      <c r="N29" s="45">
        <v>1308.3023679999999</v>
      </c>
      <c r="O29" s="45">
        <v>1325.2673339999999</v>
      </c>
      <c r="P29" s="45">
        <v>1340.3210449999999</v>
      </c>
      <c r="Q29" s="45">
        <v>1359.775513</v>
      </c>
      <c r="R29" s="45">
        <v>1388.5749510000001</v>
      </c>
      <c r="S29" s="45">
        <v>1404.1319579999999</v>
      </c>
      <c r="T29" s="45">
        <v>1422.667236</v>
      </c>
      <c r="U29" s="45">
        <v>1438.2886960000001</v>
      </c>
      <c r="V29" s="45">
        <v>1452.977173</v>
      </c>
      <c r="W29" s="45">
        <v>1468.3198239999999</v>
      </c>
      <c r="X29" s="45">
        <v>1488.4730219999999</v>
      </c>
      <c r="Y29" s="45">
        <v>1505.6832280000001</v>
      </c>
      <c r="Z29" s="45">
        <v>1530.438232</v>
      </c>
      <c r="AA29" s="45">
        <v>1551.645996</v>
      </c>
      <c r="AB29" s="45">
        <v>1575.5242920000001</v>
      </c>
      <c r="AC29" s="45">
        <v>1602.107788</v>
      </c>
      <c r="AD29" s="45">
        <v>1629.6739500000001</v>
      </c>
      <c r="AE29" s="45">
        <v>1654.7089840000001</v>
      </c>
      <c r="AF29" s="45">
        <v>1683.146606</v>
      </c>
      <c r="AG29" s="45">
        <v>1709.8660890000001</v>
      </c>
      <c r="AH29" s="42">
        <v>1.5084E-2</v>
      </c>
    </row>
    <row r="31" spans="1:34" ht="15" customHeight="1">
      <c r="B31" s="37" t="s">
        <v>2204</v>
      </c>
    </row>
    <row r="32" spans="1:34" ht="15" customHeight="1">
      <c r="A32" s="102" t="s">
        <v>2205</v>
      </c>
      <c r="B32" s="38" t="s">
        <v>2206</v>
      </c>
      <c r="C32" s="44" t="s">
        <v>2201</v>
      </c>
      <c r="D32" s="44">
        <v>0</v>
      </c>
      <c r="E32" s="44">
        <v>0</v>
      </c>
      <c r="F32" s="44">
        <v>0</v>
      </c>
      <c r="G32" s="44">
        <v>0</v>
      </c>
      <c r="H32" s="44">
        <v>0</v>
      </c>
      <c r="I32" s="44">
        <v>0</v>
      </c>
      <c r="J32" s="44">
        <v>0</v>
      </c>
      <c r="K32" s="44">
        <v>0</v>
      </c>
      <c r="L32" s="44">
        <v>0</v>
      </c>
      <c r="M32" s="44">
        <v>0</v>
      </c>
      <c r="N32" s="44">
        <v>0</v>
      </c>
      <c r="O32" s="44">
        <v>0</v>
      </c>
      <c r="P32" s="44">
        <v>0</v>
      </c>
      <c r="Q32" s="44">
        <v>0</v>
      </c>
      <c r="R32" s="44">
        <v>0</v>
      </c>
      <c r="S32" s="44">
        <v>0</v>
      </c>
      <c r="T32" s="44">
        <v>0</v>
      </c>
      <c r="U32" s="44">
        <v>0</v>
      </c>
      <c r="V32" s="44">
        <v>0</v>
      </c>
      <c r="W32" s="44">
        <v>0</v>
      </c>
      <c r="X32" s="44">
        <v>0</v>
      </c>
      <c r="Y32" s="44">
        <v>0</v>
      </c>
      <c r="Z32" s="44">
        <v>0</v>
      </c>
      <c r="AA32" s="44">
        <v>0</v>
      </c>
      <c r="AB32" s="44">
        <v>0</v>
      </c>
      <c r="AC32" s="44">
        <v>0</v>
      </c>
      <c r="AD32" s="44">
        <v>0</v>
      </c>
      <c r="AE32" s="44">
        <v>0</v>
      </c>
      <c r="AF32" s="44">
        <v>0</v>
      </c>
      <c r="AG32" s="44">
        <v>0</v>
      </c>
      <c r="AH32" s="40" t="s">
        <v>2201</v>
      </c>
    </row>
    <row r="33" spans="1:34" ht="15" customHeight="1">
      <c r="A33" s="102" t="s">
        <v>2207</v>
      </c>
      <c r="B33" s="38" t="s">
        <v>2208</v>
      </c>
      <c r="C33" s="44" t="s">
        <v>2201</v>
      </c>
      <c r="D33" s="44">
        <v>0</v>
      </c>
      <c r="E33" s="44">
        <v>0</v>
      </c>
      <c r="F33" s="44">
        <v>0</v>
      </c>
      <c r="G33" s="44">
        <v>0</v>
      </c>
      <c r="H33" s="44">
        <v>0</v>
      </c>
      <c r="I33" s="44">
        <v>0</v>
      </c>
      <c r="J33" s="44">
        <v>0</v>
      </c>
      <c r="K33" s="44">
        <v>0</v>
      </c>
      <c r="L33" s="44">
        <v>0</v>
      </c>
      <c r="M33" s="44">
        <v>0</v>
      </c>
      <c r="N33" s="44">
        <v>0</v>
      </c>
      <c r="O33" s="44">
        <v>0</v>
      </c>
      <c r="P33" s="44">
        <v>0</v>
      </c>
      <c r="Q33" s="44">
        <v>0</v>
      </c>
      <c r="R33" s="44">
        <v>0</v>
      </c>
      <c r="S33" s="44">
        <v>0</v>
      </c>
      <c r="T33" s="44">
        <v>0</v>
      </c>
      <c r="U33" s="44">
        <v>0</v>
      </c>
      <c r="V33" s="44">
        <v>0</v>
      </c>
      <c r="W33" s="44">
        <v>0</v>
      </c>
      <c r="X33" s="44">
        <v>0</v>
      </c>
      <c r="Y33" s="44">
        <v>0</v>
      </c>
      <c r="Z33" s="44">
        <v>0</v>
      </c>
      <c r="AA33" s="44">
        <v>0</v>
      </c>
      <c r="AB33" s="44">
        <v>0</v>
      </c>
      <c r="AC33" s="44">
        <v>0</v>
      </c>
      <c r="AD33" s="44">
        <v>0</v>
      </c>
      <c r="AE33" s="44">
        <v>0</v>
      </c>
      <c r="AF33" s="44">
        <v>0</v>
      </c>
      <c r="AG33" s="44">
        <v>0</v>
      </c>
      <c r="AH33" s="40" t="s">
        <v>2201</v>
      </c>
    </row>
    <row r="34" spans="1:34" ht="15" customHeight="1">
      <c r="A34" s="102" t="s">
        <v>2209</v>
      </c>
      <c r="B34" s="38" t="s">
        <v>2210</v>
      </c>
      <c r="C34" s="44" t="s">
        <v>2201</v>
      </c>
      <c r="D34" s="44">
        <v>3.3792</v>
      </c>
      <c r="E34" s="44">
        <v>17.000202000000002</v>
      </c>
      <c r="F34" s="44">
        <v>17.000202000000002</v>
      </c>
      <c r="G34" s="44">
        <v>17.000202000000002</v>
      </c>
      <c r="H34" s="44">
        <v>17.000202000000002</v>
      </c>
      <c r="I34" s="44">
        <v>17.000202000000002</v>
      </c>
      <c r="J34" s="44">
        <v>17.000202000000002</v>
      </c>
      <c r="K34" s="44">
        <v>17.000202000000002</v>
      </c>
      <c r="L34" s="44">
        <v>17.000202000000002</v>
      </c>
      <c r="M34" s="44">
        <v>17.000202000000002</v>
      </c>
      <c r="N34" s="44">
        <v>17.000202000000002</v>
      </c>
      <c r="O34" s="44">
        <v>17.000202000000002</v>
      </c>
      <c r="P34" s="44">
        <v>17.000202000000002</v>
      </c>
      <c r="Q34" s="44">
        <v>17.000202000000002</v>
      </c>
      <c r="R34" s="44">
        <v>17.000202000000002</v>
      </c>
      <c r="S34" s="44">
        <v>17.000202000000002</v>
      </c>
      <c r="T34" s="44">
        <v>17.000202000000002</v>
      </c>
      <c r="U34" s="44">
        <v>17.000202000000002</v>
      </c>
      <c r="V34" s="44">
        <v>17.000202000000002</v>
      </c>
      <c r="W34" s="44">
        <v>17.000202000000002</v>
      </c>
      <c r="X34" s="44">
        <v>17.000202000000002</v>
      </c>
      <c r="Y34" s="44">
        <v>17.000202000000002</v>
      </c>
      <c r="Z34" s="44">
        <v>17.000202000000002</v>
      </c>
      <c r="AA34" s="44">
        <v>17.000202000000002</v>
      </c>
      <c r="AB34" s="44">
        <v>17.000202000000002</v>
      </c>
      <c r="AC34" s="44">
        <v>17.000202000000002</v>
      </c>
      <c r="AD34" s="44">
        <v>17.000202000000002</v>
      </c>
      <c r="AE34" s="44">
        <v>17.000202000000002</v>
      </c>
      <c r="AF34" s="44">
        <v>17.000202000000002</v>
      </c>
      <c r="AG34" s="44">
        <v>17.000202000000002</v>
      </c>
      <c r="AH34" s="40" t="s">
        <v>2201</v>
      </c>
    </row>
    <row r="35" spans="1:34" ht="15" customHeight="1">
      <c r="A35" s="102" t="s">
        <v>2211</v>
      </c>
      <c r="B35" s="38" t="s">
        <v>2212</v>
      </c>
      <c r="C35" s="44" t="s">
        <v>2201</v>
      </c>
      <c r="D35" s="44">
        <v>3.2778</v>
      </c>
      <c r="E35" s="44">
        <v>4.028899</v>
      </c>
      <c r="F35" s="44">
        <v>4.028899</v>
      </c>
      <c r="G35" s="44">
        <v>4.5458990000000004</v>
      </c>
      <c r="H35" s="44">
        <v>4.5458990000000004</v>
      </c>
      <c r="I35" s="44">
        <v>4.5458990000000004</v>
      </c>
      <c r="J35" s="44">
        <v>4.5458990000000004</v>
      </c>
      <c r="K35" s="44">
        <v>4.5458990000000004</v>
      </c>
      <c r="L35" s="44">
        <v>4.5458990000000004</v>
      </c>
      <c r="M35" s="44">
        <v>4.5458990000000004</v>
      </c>
      <c r="N35" s="44">
        <v>4.5458990000000004</v>
      </c>
      <c r="O35" s="44">
        <v>4.5458990000000004</v>
      </c>
      <c r="P35" s="44">
        <v>4.5458990000000004</v>
      </c>
      <c r="Q35" s="44">
        <v>4.5458990000000004</v>
      </c>
      <c r="R35" s="44">
        <v>4.5458990000000004</v>
      </c>
      <c r="S35" s="44">
        <v>4.5458990000000004</v>
      </c>
      <c r="T35" s="44">
        <v>4.5458990000000004</v>
      </c>
      <c r="U35" s="44">
        <v>4.5458990000000004</v>
      </c>
      <c r="V35" s="44">
        <v>4.5458990000000004</v>
      </c>
      <c r="W35" s="44">
        <v>4.5458990000000004</v>
      </c>
      <c r="X35" s="44">
        <v>4.5458990000000004</v>
      </c>
      <c r="Y35" s="44">
        <v>4.5458990000000004</v>
      </c>
      <c r="Z35" s="44">
        <v>4.5458990000000004</v>
      </c>
      <c r="AA35" s="44">
        <v>4.5458990000000004</v>
      </c>
      <c r="AB35" s="44">
        <v>4.5458990000000004</v>
      </c>
      <c r="AC35" s="44">
        <v>4.5458990000000004</v>
      </c>
      <c r="AD35" s="44">
        <v>4.5458990000000004</v>
      </c>
      <c r="AE35" s="44">
        <v>4.5458990000000004</v>
      </c>
      <c r="AF35" s="44">
        <v>4.5458990000000004</v>
      </c>
      <c r="AG35" s="44">
        <v>4.5458990000000004</v>
      </c>
      <c r="AH35" s="40" t="s">
        <v>2201</v>
      </c>
    </row>
    <row r="36" spans="1:34" ht="15" customHeight="1">
      <c r="A36" s="102" t="s">
        <v>2213</v>
      </c>
      <c r="B36" s="38" t="s">
        <v>2214</v>
      </c>
      <c r="C36" s="44" t="s">
        <v>2201</v>
      </c>
      <c r="D36" s="44">
        <v>1.1000000000000001</v>
      </c>
      <c r="E36" s="44">
        <v>2.2000000000000002</v>
      </c>
      <c r="F36" s="44">
        <v>2.2000000000000002</v>
      </c>
      <c r="G36" s="44">
        <v>2.2000000000000002</v>
      </c>
      <c r="H36" s="44">
        <v>2.2000000000000002</v>
      </c>
      <c r="I36" s="44">
        <v>2.2000000000000002</v>
      </c>
      <c r="J36" s="44">
        <v>2.2000000000000002</v>
      </c>
      <c r="K36" s="44">
        <v>2.2000000000000002</v>
      </c>
      <c r="L36" s="44">
        <v>2.2000000000000002</v>
      </c>
      <c r="M36" s="44">
        <v>2.2000000000000002</v>
      </c>
      <c r="N36" s="44">
        <v>2.2000000000000002</v>
      </c>
      <c r="O36" s="44">
        <v>2.2000000000000002</v>
      </c>
      <c r="P36" s="44">
        <v>2.2000000000000002</v>
      </c>
      <c r="Q36" s="44">
        <v>2.2000000000000002</v>
      </c>
      <c r="R36" s="44">
        <v>2.2000000000000002</v>
      </c>
      <c r="S36" s="44">
        <v>2.2000000000000002</v>
      </c>
      <c r="T36" s="44">
        <v>2.2000000000000002</v>
      </c>
      <c r="U36" s="44">
        <v>2.2000000000000002</v>
      </c>
      <c r="V36" s="44">
        <v>2.2000000000000002</v>
      </c>
      <c r="W36" s="44">
        <v>2.2000000000000002</v>
      </c>
      <c r="X36" s="44">
        <v>2.2000000000000002</v>
      </c>
      <c r="Y36" s="44">
        <v>2.2000000000000002</v>
      </c>
      <c r="Z36" s="44">
        <v>2.2000000000000002</v>
      </c>
      <c r="AA36" s="44">
        <v>2.2000000000000002</v>
      </c>
      <c r="AB36" s="44">
        <v>2.2000000000000002</v>
      </c>
      <c r="AC36" s="44">
        <v>2.2000000000000002</v>
      </c>
      <c r="AD36" s="44">
        <v>2.2000000000000002</v>
      </c>
      <c r="AE36" s="44">
        <v>2.2000000000000002</v>
      </c>
      <c r="AF36" s="44">
        <v>2.2000000000000002</v>
      </c>
      <c r="AG36" s="44">
        <v>2.2000000000000002</v>
      </c>
      <c r="AH36" s="40" t="s">
        <v>2201</v>
      </c>
    </row>
    <row r="37" spans="1:34" ht="15" customHeight="1">
      <c r="A37" s="102" t="s">
        <v>2215</v>
      </c>
      <c r="B37" s="38" t="s">
        <v>2216</v>
      </c>
      <c r="C37" s="44" t="s">
        <v>2201</v>
      </c>
      <c r="D37" s="44">
        <v>0</v>
      </c>
      <c r="E37" s="44">
        <v>0</v>
      </c>
      <c r="F37" s="44">
        <v>0</v>
      </c>
      <c r="G37" s="44">
        <v>0</v>
      </c>
      <c r="H37" s="44">
        <v>0</v>
      </c>
      <c r="I37" s="44">
        <v>0</v>
      </c>
      <c r="J37" s="44">
        <v>0</v>
      </c>
      <c r="K37" s="44">
        <v>0</v>
      </c>
      <c r="L37" s="44">
        <v>0</v>
      </c>
      <c r="M37" s="44">
        <v>0</v>
      </c>
      <c r="N37" s="44">
        <v>0</v>
      </c>
      <c r="O37" s="44">
        <v>0</v>
      </c>
      <c r="P37" s="44">
        <v>0</v>
      </c>
      <c r="Q37" s="44">
        <v>0</v>
      </c>
      <c r="R37" s="44">
        <v>0</v>
      </c>
      <c r="S37" s="44">
        <v>0</v>
      </c>
      <c r="T37" s="44">
        <v>0</v>
      </c>
      <c r="U37" s="44">
        <v>0</v>
      </c>
      <c r="V37" s="44">
        <v>0</v>
      </c>
      <c r="W37" s="44">
        <v>0</v>
      </c>
      <c r="X37" s="44">
        <v>0</v>
      </c>
      <c r="Y37" s="44">
        <v>0</v>
      </c>
      <c r="Z37" s="44">
        <v>0</v>
      </c>
      <c r="AA37" s="44">
        <v>0</v>
      </c>
      <c r="AB37" s="44">
        <v>0</v>
      </c>
      <c r="AC37" s="44">
        <v>0</v>
      </c>
      <c r="AD37" s="44">
        <v>0</v>
      </c>
      <c r="AE37" s="44">
        <v>0</v>
      </c>
      <c r="AF37" s="44">
        <v>0</v>
      </c>
      <c r="AG37" s="44">
        <v>0</v>
      </c>
      <c r="AH37" s="40" t="s">
        <v>2201</v>
      </c>
    </row>
    <row r="38" spans="1:34" ht="15" customHeight="1">
      <c r="A38" s="102" t="s">
        <v>2217</v>
      </c>
      <c r="B38" s="38" t="s">
        <v>2218</v>
      </c>
      <c r="C38" s="44" t="s">
        <v>2201</v>
      </c>
      <c r="D38" s="44">
        <v>3.7745000000000002</v>
      </c>
      <c r="E38" s="44">
        <v>5.4727990000000002</v>
      </c>
      <c r="F38" s="44">
        <v>6.3837999999999999</v>
      </c>
      <c r="G38" s="44">
        <v>7.0148000000000001</v>
      </c>
      <c r="H38" s="44">
        <v>7.4577999999999998</v>
      </c>
      <c r="I38" s="44">
        <v>7.8688000000000002</v>
      </c>
      <c r="J38" s="44">
        <v>8.2797999999999998</v>
      </c>
      <c r="K38" s="44">
        <v>8.6907999999999994</v>
      </c>
      <c r="L38" s="44">
        <v>9.1017989999999998</v>
      </c>
      <c r="M38" s="44">
        <v>9.5128000000000004</v>
      </c>
      <c r="N38" s="44">
        <v>9.5128000000000004</v>
      </c>
      <c r="O38" s="44">
        <v>9.5128000000000004</v>
      </c>
      <c r="P38" s="44">
        <v>9.5128000000000004</v>
      </c>
      <c r="Q38" s="44">
        <v>9.5128000000000004</v>
      </c>
      <c r="R38" s="44">
        <v>12.462799</v>
      </c>
      <c r="S38" s="44">
        <v>12.462799</v>
      </c>
      <c r="T38" s="44">
        <v>12.462799</v>
      </c>
      <c r="U38" s="44">
        <v>12.462799</v>
      </c>
      <c r="V38" s="44">
        <v>12.462799</v>
      </c>
      <c r="W38" s="44">
        <v>12.7128</v>
      </c>
      <c r="X38" s="44">
        <v>12.7128</v>
      </c>
      <c r="Y38" s="44">
        <v>12.7128</v>
      </c>
      <c r="Z38" s="44">
        <v>12.7128</v>
      </c>
      <c r="AA38" s="44">
        <v>12.7128</v>
      </c>
      <c r="AB38" s="44">
        <v>12.9628</v>
      </c>
      <c r="AC38" s="44">
        <v>12.9628</v>
      </c>
      <c r="AD38" s="44">
        <v>12.9628</v>
      </c>
      <c r="AE38" s="44">
        <v>12.9628</v>
      </c>
      <c r="AF38" s="44">
        <v>12.9628</v>
      </c>
      <c r="AG38" s="44">
        <v>12.9628</v>
      </c>
      <c r="AH38" s="40" t="s">
        <v>2201</v>
      </c>
    </row>
    <row r="39" spans="1:34" ht="15" customHeight="1">
      <c r="A39" s="102" t="s">
        <v>2219</v>
      </c>
      <c r="B39" s="38" t="s">
        <v>2220</v>
      </c>
      <c r="C39" s="44" t="s">
        <v>2201</v>
      </c>
      <c r="D39" s="44">
        <v>2.6100000000000002E-2</v>
      </c>
      <c r="E39" s="44">
        <v>2.6100000000000002E-2</v>
      </c>
      <c r="F39" s="44">
        <v>2.6100000000000002E-2</v>
      </c>
      <c r="G39" s="44">
        <v>2.6100000000000002E-2</v>
      </c>
      <c r="H39" s="44">
        <v>2.6100000000000002E-2</v>
      </c>
      <c r="I39" s="44">
        <v>2.6100000000000002E-2</v>
      </c>
      <c r="J39" s="44">
        <v>2.6100000000000002E-2</v>
      </c>
      <c r="K39" s="44">
        <v>2.6100000000000002E-2</v>
      </c>
      <c r="L39" s="44">
        <v>2.6100000000000002E-2</v>
      </c>
      <c r="M39" s="44">
        <v>2.6100000000000002E-2</v>
      </c>
      <c r="N39" s="44">
        <v>2.6100000000000002E-2</v>
      </c>
      <c r="O39" s="44">
        <v>2.6100000000000002E-2</v>
      </c>
      <c r="P39" s="44">
        <v>2.6100000000000002E-2</v>
      </c>
      <c r="Q39" s="44">
        <v>2.6100000000000002E-2</v>
      </c>
      <c r="R39" s="44">
        <v>2.6100000000000002E-2</v>
      </c>
      <c r="S39" s="44">
        <v>2.6100000000000002E-2</v>
      </c>
      <c r="T39" s="44">
        <v>2.6100000000000002E-2</v>
      </c>
      <c r="U39" s="44">
        <v>2.6100000000000002E-2</v>
      </c>
      <c r="V39" s="44">
        <v>2.6100000000000002E-2</v>
      </c>
      <c r="W39" s="44">
        <v>2.6100000000000002E-2</v>
      </c>
      <c r="X39" s="44">
        <v>2.6100000000000002E-2</v>
      </c>
      <c r="Y39" s="44">
        <v>2.6100000000000002E-2</v>
      </c>
      <c r="Z39" s="44">
        <v>2.6100000000000002E-2</v>
      </c>
      <c r="AA39" s="44">
        <v>2.6100000000000002E-2</v>
      </c>
      <c r="AB39" s="44">
        <v>2.6100000000000002E-2</v>
      </c>
      <c r="AC39" s="44">
        <v>2.6100000000000002E-2</v>
      </c>
      <c r="AD39" s="44">
        <v>2.6100000000000002E-2</v>
      </c>
      <c r="AE39" s="44">
        <v>2.6100000000000002E-2</v>
      </c>
      <c r="AF39" s="44">
        <v>2.6100000000000002E-2</v>
      </c>
      <c r="AG39" s="44">
        <v>2.6100000000000002E-2</v>
      </c>
      <c r="AH39" s="40" t="s">
        <v>2201</v>
      </c>
    </row>
    <row r="40" spans="1:34" ht="15" customHeight="1">
      <c r="A40" s="102" t="s">
        <v>2221</v>
      </c>
      <c r="B40" s="38" t="s">
        <v>2222</v>
      </c>
      <c r="C40" s="44" t="s">
        <v>2201</v>
      </c>
      <c r="D40" s="44">
        <v>19.650895999999999</v>
      </c>
      <c r="E40" s="44">
        <v>29.922706999999999</v>
      </c>
      <c r="F40" s="44">
        <v>32.861702000000001</v>
      </c>
      <c r="G40" s="44">
        <v>33.421703000000001</v>
      </c>
      <c r="H40" s="44">
        <v>33.421703000000001</v>
      </c>
      <c r="I40" s="44">
        <v>33.421703000000001</v>
      </c>
      <c r="J40" s="44">
        <v>33.421703000000001</v>
      </c>
      <c r="K40" s="44">
        <v>35.421706999999998</v>
      </c>
      <c r="L40" s="44">
        <v>35.421706999999998</v>
      </c>
      <c r="M40" s="44">
        <v>42.521709000000001</v>
      </c>
      <c r="N40" s="44">
        <v>42.521709000000001</v>
      </c>
      <c r="O40" s="44">
        <v>42.521709000000001</v>
      </c>
      <c r="P40" s="44">
        <v>42.521709000000001</v>
      </c>
      <c r="Q40" s="44">
        <v>47.721705999999998</v>
      </c>
      <c r="R40" s="44">
        <v>55.921703000000001</v>
      </c>
      <c r="S40" s="44">
        <v>55.921703000000001</v>
      </c>
      <c r="T40" s="44">
        <v>55.921703000000001</v>
      </c>
      <c r="U40" s="44">
        <v>55.921703000000001</v>
      </c>
      <c r="V40" s="44">
        <v>55.921703000000001</v>
      </c>
      <c r="W40" s="44">
        <v>55.921703000000001</v>
      </c>
      <c r="X40" s="44">
        <v>55.921703000000001</v>
      </c>
      <c r="Y40" s="44">
        <v>55.921703000000001</v>
      </c>
      <c r="Z40" s="44">
        <v>55.921703000000001</v>
      </c>
      <c r="AA40" s="44">
        <v>55.921703000000001</v>
      </c>
      <c r="AB40" s="44">
        <v>55.921703000000001</v>
      </c>
      <c r="AC40" s="44">
        <v>55.921703000000001</v>
      </c>
      <c r="AD40" s="44">
        <v>55.921703000000001</v>
      </c>
      <c r="AE40" s="44">
        <v>55.921703000000001</v>
      </c>
      <c r="AF40" s="44">
        <v>55.921703000000001</v>
      </c>
      <c r="AG40" s="44">
        <v>55.921703000000001</v>
      </c>
      <c r="AH40" s="40" t="s">
        <v>2201</v>
      </c>
    </row>
    <row r="41" spans="1:34" ht="15" customHeight="1">
      <c r="A41" s="102" t="s">
        <v>2223</v>
      </c>
      <c r="B41" s="38" t="s">
        <v>2224</v>
      </c>
      <c r="C41" s="44" t="s">
        <v>2201</v>
      </c>
      <c r="D41" s="44">
        <v>0</v>
      </c>
      <c r="E41" s="44">
        <v>0</v>
      </c>
      <c r="F41" s="44">
        <v>0</v>
      </c>
      <c r="G41" s="44">
        <v>0</v>
      </c>
      <c r="H41" s="44">
        <v>0</v>
      </c>
      <c r="I41" s="44">
        <v>0</v>
      </c>
      <c r="J41" s="44">
        <v>0</v>
      </c>
      <c r="K41" s="44">
        <v>0</v>
      </c>
      <c r="L41" s="44">
        <v>0</v>
      </c>
      <c r="M41" s="44">
        <v>0</v>
      </c>
      <c r="N41" s="44">
        <v>0</v>
      </c>
      <c r="O41" s="44">
        <v>0</v>
      </c>
      <c r="P41" s="44">
        <v>0</v>
      </c>
      <c r="Q41" s="44">
        <v>0</v>
      </c>
      <c r="R41" s="44">
        <v>0</v>
      </c>
      <c r="S41" s="44">
        <v>0</v>
      </c>
      <c r="T41" s="44">
        <v>0</v>
      </c>
      <c r="U41" s="44">
        <v>0</v>
      </c>
      <c r="V41" s="44">
        <v>0</v>
      </c>
      <c r="W41" s="44">
        <v>0</v>
      </c>
      <c r="X41" s="44">
        <v>0</v>
      </c>
      <c r="Y41" s="44">
        <v>0</v>
      </c>
      <c r="Z41" s="44">
        <v>0</v>
      </c>
      <c r="AA41" s="44">
        <v>0</v>
      </c>
      <c r="AB41" s="44">
        <v>0</v>
      </c>
      <c r="AC41" s="44">
        <v>0</v>
      </c>
      <c r="AD41" s="44">
        <v>0</v>
      </c>
      <c r="AE41" s="44">
        <v>0</v>
      </c>
      <c r="AF41" s="44">
        <v>0</v>
      </c>
      <c r="AG41" s="44">
        <v>0</v>
      </c>
      <c r="AH41" s="40" t="s">
        <v>2201</v>
      </c>
    </row>
    <row r="42" spans="1:34" ht="15" customHeight="1">
      <c r="A42" s="102" t="s">
        <v>2225</v>
      </c>
      <c r="B42" s="37" t="s">
        <v>2226</v>
      </c>
      <c r="C42" s="45" t="s">
        <v>2201</v>
      </c>
      <c r="D42" s="45">
        <v>31.208511000000001</v>
      </c>
      <c r="E42" s="45">
        <v>58.650719000000002</v>
      </c>
      <c r="F42" s="45">
        <v>62.500725000000003</v>
      </c>
      <c r="G42" s="45">
        <v>64.208716999999993</v>
      </c>
      <c r="H42" s="45">
        <v>64.651718000000002</v>
      </c>
      <c r="I42" s="45">
        <v>65.062720999999996</v>
      </c>
      <c r="J42" s="45">
        <v>65.473724000000004</v>
      </c>
      <c r="K42" s="45">
        <v>67.884720000000002</v>
      </c>
      <c r="L42" s="45">
        <v>68.295722999999995</v>
      </c>
      <c r="M42" s="45">
        <v>75.806725</v>
      </c>
      <c r="N42" s="45">
        <v>75.806725</v>
      </c>
      <c r="O42" s="45">
        <v>75.806725</v>
      </c>
      <c r="P42" s="45">
        <v>75.806725</v>
      </c>
      <c r="Q42" s="45">
        <v>81.006729000000007</v>
      </c>
      <c r="R42" s="45">
        <v>92.156730999999994</v>
      </c>
      <c r="S42" s="45">
        <v>92.156730999999994</v>
      </c>
      <c r="T42" s="45">
        <v>92.156730999999994</v>
      </c>
      <c r="U42" s="45">
        <v>92.156730999999994</v>
      </c>
      <c r="V42" s="45">
        <v>92.156730999999994</v>
      </c>
      <c r="W42" s="45">
        <v>92.406730999999994</v>
      </c>
      <c r="X42" s="45">
        <v>92.406730999999994</v>
      </c>
      <c r="Y42" s="45">
        <v>92.406730999999994</v>
      </c>
      <c r="Z42" s="45">
        <v>92.406730999999994</v>
      </c>
      <c r="AA42" s="45">
        <v>92.406730999999994</v>
      </c>
      <c r="AB42" s="45">
        <v>92.656730999999994</v>
      </c>
      <c r="AC42" s="45">
        <v>92.656730999999994</v>
      </c>
      <c r="AD42" s="45">
        <v>92.656730999999994</v>
      </c>
      <c r="AE42" s="45">
        <v>92.656730999999994</v>
      </c>
      <c r="AF42" s="45">
        <v>92.656730999999994</v>
      </c>
      <c r="AG42" s="45">
        <v>92.656730999999994</v>
      </c>
      <c r="AH42" s="42" t="s">
        <v>2201</v>
      </c>
    </row>
    <row r="43" spans="1:34" ht="15" customHeight="1">
      <c r="B43" s="37" t="s">
        <v>2227</v>
      </c>
    </row>
    <row r="44" spans="1:34" ht="15" customHeight="1">
      <c r="A44" s="102" t="s">
        <v>2228</v>
      </c>
      <c r="B44" s="38" t="s">
        <v>2206</v>
      </c>
      <c r="C44" s="44" t="s">
        <v>2201</v>
      </c>
      <c r="D44" s="44">
        <v>0</v>
      </c>
      <c r="E44" s="44">
        <v>0</v>
      </c>
      <c r="F44" s="44">
        <v>0</v>
      </c>
      <c r="G44" s="44">
        <v>0</v>
      </c>
      <c r="H44" s="44">
        <v>0</v>
      </c>
      <c r="I44" s="44">
        <v>0</v>
      </c>
      <c r="J44" s="44">
        <v>0</v>
      </c>
      <c r="K44" s="44">
        <v>0</v>
      </c>
      <c r="L44" s="44">
        <v>0</v>
      </c>
      <c r="M44" s="44">
        <v>0</v>
      </c>
      <c r="N44" s="44">
        <v>0</v>
      </c>
      <c r="O44" s="44">
        <v>0</v>
      </c>
      <c r="P44" s="44">
        <v>0</v>
      </c>
      <c r="Q44" s="44">
        <v>0</v>
      </c>
      <c r="R44" s="44">
        <v>0</v>
      </c>
      <c r="S44" s="44">
        <v>0</v>
      </c>
      <c r="T44" s="44">
        <v>0</v>
      </c>
      <c r="U44" s="44">
        <v>0</v>
      </c>
      <c r="V44" s="44">
        <v>0</v>
      </c>
      <c r="W44" s="44">
        <v>0</v>
      </c>
      <c r="X44" s="44">
        <v>0</v>
      </c>
      <c r="Y44" s="44">
        <v>0</v>
      </c>
      <c r="Z44" s="44">
        <v>0</v>
      </c>
      <c r="AA44" s="44">
        <v>0</v>
      </c>
      <c r="AB44" s="44">
        <v>0</v>
      </c>
      <c r="AC44" s="44">
        <v>0</v>
      </c>
      <c r="AD44" s="44">
        <v>0</v>
      </c>
      <c r="AE44" s="44">
        <v>0</v>
      </c>
      <c r="AF44" s="44">
        <v>0</v>
      </c>
      <c r="AG44" s="44">
        <v>0</v>
      </c>
      <c r="AH44" s="40" t="s">
        <v>2201</v>
      </c>
    </row>
    <row r="45" spans="1:34" ht="15" customHeight="1">
      <c r="A45" s="102" t="s">
        <v>2229</v>
      </c>
      <c r="B45" s="38" t="s">
        <v>2208</v>
      </c>
      <c r="C45" s="44" t="s">
        <v>2201</v>
      </c>
      <c r="D45" s="44">
        <v>0</v>
      </c>
      <c r="E45" s="44">
        <v>0</v>
      </c>
      <c r="F45" s="44">
        <v>0</v>
      </c>
      <c r="G45" s="44">
        <v>0</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0" t="s">
        <v>2201</v>
      </c>
    </row>
    <row r="46" spans="1:34" ht="15" customHeight="1">
      <c r="A46" s="102" t="s">
        <v>2230</v>
      </c>
      <c r="B46" s="38" t="s">
        <v>2210</v>
      </c>
      <c r="C46" s="44" t="s">
        <v>2201</v>
      </c>
      <c r="D46" s="44">
        <v>0</v>
      </c>
      <c r="E46" s="44">
        <v>0</v>
      </c>
      <c r="F46" s="44">
        <v>4.7783689999999996</v>
      </c>
      <c r="G46" s="44">
        <v>9.9741850000000003</v>
      </c>
      <c r="H46" s="44">
        <v>25.503813000000001</v>
      </c>
      <c r="I46" s="44">
        <v>38.098407999999999</v>
      </c>
      <c r="J46" s="44">
        <v>44.278255000000001</v>
      </c>
      <c r="K46" s="44">
        <v>47.690711999999998</v>
      </c>
      <c r="L46" s="44">
        <v>50.652248</v>
      </c>
      <c r="M46" s="44">
        <v>52.374729000000002</v>
      </c>
      <c r="N46" s="44">
        <v>58.263317000000001</v>
      </c>
      <c r="O46" s="44">
        <v>62.824821</v>
      </c>
      <c r="P46" s="44">
        <v>66.291038999999998</v>
      </c>
      <c r="Q46" s="44">
        <v>70.151664999999994</v>
      </c>
      <c r="R46" s="44">
        <v>74.396393000000003</v>
      </c>
      <c r="S46" s="44">
        <v>77.610198999999994</v>
      </c>
      <c r="T46" s="44">
        <v>81.747519999999994</v>
      </c>
      <c r="U46" s="44">
        <v>86.36985</v>
      </c>
      <c r="V46" s="44">
        <v>89.338241999999994</v>
      </c>
      <c r="W46" s="44">
        <v>94.662200999999996</v>
      </c>
      <c r="X46" s="44">
        <v>98.141075000000001</v>
      </c>
      <c r="Y46" s="44">
        <v>101.032364</v>
      </c>
      <c r="Z46" s="44">
        <v>106.83796700000001</v>
      </c>
      <c r="AA46" s="44">
        <v>111.278648</v>
      </c>
      <c r="AB46" s="44">
        <v>116.40696</v>
      </c>
      <c r="AC46" s="44">
        <v>119.975937</v>
      </c>
      <c r="AD46" s="44">
        <v>124.563126</v>
      </c>
      <c r="AE46" s="44">
        <v>130.298599</v>
      </c>
      <c r="AF46" s="44">
        <v>138.04283100000001</v>
      </c>
      <c r="AG46" s="44">
        <v>144.21376000000001</v>
      </c>
      <c r="AH46" s="40" t="s">
        <v>2201</v>
      </c>
    </row>
    <row r="47" spans="1:34" ht="15" customHeight="1">
      <c r="A47" s="102" t="s">
        <v>2231</v>
      </c>
      <c r="B47" s="38" t="s">
        <v>2212</v>
      </c>
      <c r="C47" s="44" t="s">
        <v>2201</v>
      </c>
      <c r="D47" s="44">
        <v>8.1363260000000004</v>
      </c>
      <c r="E47" s="44">
        <v>13.524452999999999</v>
      </c>
      <c r="F47" s="44">
        <v>20.012014000000001</v>
      </c>
      <c r="G47" s="44">
        <v>24.349312000000001</v>
      </c>
      <c r="H47" s="44">
        <v>36.476818000000002</v>
      </c>
      <c r="I47" s="44">
        <v>41.509998000000003</v>
      </c>
      <c r="J47" s="44">
        <v>46.790989000000003</v>
      </c>
      <c r="K47" s="44">
        <v>49.911625000000001</v>
      </c>
      <c r="L47" s="44">
        <v>52.921722000000003</v>
      </c>
      <c r="M47" s="44">
        <v>55.511901999999999</v>
      </c>
      <c r="N47" s="44">
        <v>59.257129999999997</v>
      </c>
      <c r="O47" s="44">
        <v>61.643073999999999</v>
      </c>
      <c r="P47" s="44">
        <v>64.580680999999998</v>
      </c>
      <c r="Q47" s="44">
        <v>69.349411000000003</v>
      </c>
      <c r="R47" s="44">
        <v>73.919990999999996</v>
      </c>
      <c r="S47" s="44">
        <v>78.252426</v>
      </c>
      <c r="T47" s="44">
        <v>83.679985000000002</v>
      </c>
      <c r="U47" s="44">
        <v>87.719711000000004</v>
      </c>
      <c r="V47" s="44">
        <v>94.164908999999994</v>
      </c>
      <c r="W47" s="44">
        <v>97.728560999999999</v>
      </c>
      <c r="X47" s="44">
        <v>102.30671700000001</v>
      </c>
      <c r="Y47" s="44">
        <v>109.557579</v>
      </c>
      <c r="Z47" s="44">
        <v>118.620705</v>
      </c>
      <c r="AA47" s="44">
        <v>124.103233</v>
      </c>
      <c r="AB47" s="44">
        <v>130.33656300000001</v>
      </c>
      <c r="AC47" s="44">
        <v>135.49025</v>
      </c>
      <c r="AD47" s="44">
        <v>141.79745500000001</v>
      </c>
      <c r="AE47" s="44">
        <v>150.871094</v>
      </c>
      <c r="AF47" s="44">
        <v>156.79119900000001</v>
      </c>
      <c r="AG47" s="44">
        <v>163.189941</v>
      </c>
      <c r="AH47" s="40" t="s">
        <v>2201</v>
      </c>
    </row>
    <row r="48" spans="1:34" ht="15" customHeight="1">
      <c r="A48" s="102" t="s">
        <v>2232</v>
      </c>
      <c r="B48" s="38" t="s">
        <v>2214</v>
      </c>
      <c r="C48" s="44" t="s">
        <v>2201</v>
      </c>
      <c r="D48" s="44">
        <v>0</v>
      </c>
      <c r="E48" s="44">
        <v>0</v>
      </c>
      <c r="F48" s="44">
        <v>0</v>
      </c>
      <c r="G48" s="44">
        <v>0</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0" t="s">
        <v>2201</v>
      </c>
    </row>
    <row r="49" spans="1:34" ht="15" customHeight="1">
      <c r="A49" s="102" t="s">
        <v>2233</v>
      </c>
      <c r="B49" s="38" t="s">
        <v>2216</v>
      </c>
      <c r="C49" s="44" t="s">
        <v>2201</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0" t="s">
        <v>2201</v>
      </c>
    </row>
    <row r="50" spans="1:34" ht="15" customHeight="1">
      <c r="A50" s="102" t="s">
        <v>2234</v>
      </c>
      <c r="B50" s="38" t="s">
        <v>2218</v>
      </c>
      <c r="C50" s="44" t="s">
        <v>2201</v>
      </c>
      <c r="D50" s="44">
        <v>0</v>
      </c>
      <c r="E50" s="44">
        <v>0</v>
      </c>
      <c r="F50" s="44">
        <v>0</v>
      </c>
      <c r="G50" s="44">
        <v>0</v>
      </c>
      <c r="H50" s="44">
        <v>0</v>
      </c>
      <c r="I50" s="44">
        <v>2.9939E-2</v>
      </c>
      <c r="J50" s="44">
        <v>0.12374</v>
      </c>
      <c r="K50" s="44">
        <v>0.12374</v>
      </c>
      <c r="L50" s="44">
        <v>0.12374</v>
      </c>
      <c r="M50" s="44">
        <v>0.12374</v>
      </c>
      <c r="N50" s="44">
        <v>0.12374</v>
      </c>
      <c r="O50" s="44">
        <v>0.19003999999999999</v>
      </c>
      <c r="P50" s="44">
        <v>0.203568</v>
      </c>
      <c r="Q50" s="44">
        <v>0.29661799999999999</v>
      </c>
      <c r="R50" s="44">
        <v>0.40586</v>
      </c>
      <c r="S50" s="44">
        <v>0.49196400000000001</v>
      </c>
      <c r="T50" s="44">
        <v>0.49196400000000001</v>
      </c>
      <c r="U50" s="44">
        <v>0.49196400000000001</v>
      </c>
      <c r="V50" s="44">
        <v>0.49196400000000001</v>
      </c>
      <c r="W50" s="44">
        <v>0.55074400000000001</v>
      </c>
      <c r="X50" s="44">
        <v>0.69231200000000004</v>
      </c>
      <c r="Y50" s="44">
        <v>0.69231200000000004</v>
      </c>
      <c r="Z50" s="44">
        <v>1.253036</v>
      </c>
      <c r="AA50" s="44">
        <v>1.5806720000000001</v>
      </c>
      <c r="AB50" s="44">
        <v>1.6358200000000001</v>
      </c>
      <c r="AC50" s="44">
        <v>3.3304930000000001</v>
      </c>
      <c r="AD50" s="44">
        <v>3.4831940000000001</v>
      </c>
      <c r="AE50" s="44">
        <v>3.798416</v>
      </c>
      <c r="AF50" s="44">
        <v>4.2564979999999997</v>
      </c>
      <c r="AG50" s="44">
        <v>4.4643899999999999</v>
      </c>
      <c r="AH50" s="40" t="s">
        <v>2201</v>
      </c>
    </row>
    <row r="51" spans="1:34" ht="15" customHeight="1">
      <c r="A51" s="102" t="s">
        <v>2235</v>
      </c>
      <c r="B51" s="38" t="s">
        <v>2220</v>
      </c>
      <c r="C51" s="44" t="s">
        <v>2201</v>
      </c>
      <c r="D51" s="44">
        <v>0</v>
      </c>
      <c r="E51" s="44">
        <v>0</v>
      </c>
      <c r="F51" s="44">
        <v>1.07E-3</v>
      </c>
      <c r="G51" s="44">
        <v>2.1849999999999999E-3</v>
      </c>
      <c r="H51" s="44">
        <v>2.1849999999999999E-3</v>
      </c>
      <c r="I51" s="44">
        <v>2.1849999999999999E-3</v>
      </c>
      <c r="J51" s="44">
        <v>2.1849999999999999E-3</v>
      </c>
      <c r="K51" s="44">
        <v>2.1849999999999999E-3</v>
      </c>
      <c r="L51" s="44">
        <v>2.1849999999999999E-3</v>
      </c>
      <c r="M51" s="44">
        <v>2.1849999999999999E-3</v>
      </c>
      <c r="N51" s="44">
        <v>2.1849999999999999E-3</v>
      </c>
      <c r="O51" s="44">
        <v>2.1849999999999999E-3</v>
      </c>
      <c r="P51" s="44">
        <v>2.1849999999999999E-3</v>
      </c>
      <c r="Q51" s="44">
        <v>2.1849999999999999E-3</v>
      </c>
      <c r="R51" s="44">
        <v>3.2529999999999998E-3</v>
      </c>
      <c r="S51" s="44">
        <v>3.2529999999999998E-3</v>
      </c>
      <c r="T51" s="44">
        <v>3.2529999999999998E-3</v>
      </c>
      <c r="U51" s="44">
        <v>3.2529999999999998E-3</v>
      </c>
      <c r="V51" s="44">
        <v>3.2529999999999998E-3</v>
      </c>
      <c r="W51" s="44">
        <v>3.2529999999999998E-3</v>
      </c>
      <c r="X51" s="44">
        <v>3.2529999999999998E-3</v>
      </c>
      <c r="Y51" s="44">
        <v>3.2529999999999998E-3</v>
      </c>
      <c r="Z51" s="44">
        <v>3.2529999999999998E-3</v>
      </c>
      <c r="AA51" s="44">
        <v>3.2529999999999998E-3</v>
      </c>
      <c r="AB51" s="44">
        <v>3.2529999999999998E-3</v>
      </c>
      <c r="AC51" s="44">
        <v>3.2529999999999998E-3</v>
      </c>
      <c r="AD51" s="44">
        <v>3.2529999999999998E-3</v>
      </c>
      <c r="AE51" s="44">
        <v>3.2529999999999998E-3</v>
      </c>
      <c r="AF51" s="44">
        <v>3.2529999999999998E-3</v>
      </c>
      <c r="AG51" s="44">
        <v>4.2770000000000004E-3</v>
      </c>
      <c r="AH51" s="40" t="s">
        <v>2201</v>
      </c>
    </row>
    <row r="52" spans="1:34" ht="15" customHeight="1">
      <c r="A52" s="102" t="s">
        <v>2236</v>
      </c>
      <c r="B52" s="38" t="s">
        <v>2222</v>
      </c>
      <c r="C52" s="44" t="s">
        <v>2201</v>
      </c>
      <c r="D52" s="44">
        <v>0.100994</v>
      </c>
      <c r="E52" s="44">
        <v>8.8666499999999999</v>
      </c>
      <c r="F52" s="44">
        <v>38.685409999999997</v>
      </c>
      <c r="G52" s="44">
        <v>81.790710000000004</v>
      </c>
      <c r="H52" s="44">
        <v>100.41870900000001</v>
      </c>
      <c r="I52" s="44">
        <v>121.420952</v>
      </c>
      <c r="J52" s="44">
        <v>138.19000199999999</v>
      </c>
      <c r="K52" s="44">
        <v>146.418137</v>
      </c>
      <c r="L52" s="44">
        <v>161.45503199999999</v>
      </c>
      <c r="M52" s="44">
        <v>170.06973300000001</v>
      </c>
      <c r="N52" s="44">
        <v>178.848984</v>
      </c>
      <c r="O52" s="44">
        <v>190.403717</v>
      </c>
      <c r="P52" s="44">
        <v>201.2612</v>
      </c>
      <c r="Q52" s="44">
        <v>209.09356700000001</v>
      </c>
      <c r="R52" s="44">
        <v>219.94189499999999</v>
      </c>
      <c r="S52" s="44">
        <v>227.59080499999999</v>
      </c>
      <c r="T52" s="44">
        <v>235.71371500000001</v>
      </c>
      <c r="U52" s="44">
        <v>245.21466100000001</v>
      </c>
      <c r="V52" s="44">
        <v>250.44982899999999</v>
      </c>
      <c r="W52" s="44">
        <v>256.54361</v>
      </c>
      <c r="X52" s="44">
        <v>267.676941</v>
      </c>
      <c r="Y52" s="44">
        <v>273.81668100000002</v>
      </c>
      <c r="Z52" s="44">
        <v>281.47198500000002</v>
      </c>
      <c r="AA52" s="44">
        <v>291.24127199999998</v>
      </c>
      <c r="AB52" s="44">
        <v>305.230682</v>
      </c>
      <c r="AC52" s="44">
        <v>320.23486300000002</v>
      </c>
      <c r="AD52" s="44">
        <v>336.39175399999999</v>
      </c>
      <c r="AE52" s="44">
        <v>344.70382699999999</v>
      </c>
      <c r="AF52" s="44">
        <v>357.018799</v>
      </c>
      <c r="AG52" s="44">
        <v>368.81683299999997</v>
      </c>
      <c r="AH52" s="40" t="s">
        <v>2201</v>
      </c>
    </row>
    <row r="53" spans="1:34" ht="15" customHeight="1">
      <c r="A53" s="102" t="s">
        <v>2237</v>
      </c>
      <c r="B53" s="38" t="s">
        <v>2224</v>
      </c>
      <c r="C53" s="44" t="s">
        <v>2201</v>
      </c>
      <c r="D53" s="44">
        <v>0</v>
      </c>
      <c r="E53" s="44">
        <v>1.1477040000000001</v>
      </c>
      <c r="F53" s="44">
        <v>1.518443</v>
      </c>
      <c r="G53" s="44">
        <v>1.9681900000000001</v>
      </c>
      <c r="H53" s="44">
        <v>2.835906</v>
      </c>
      <c r="I53" s="44">
        <v>3.2806090000000001</v>
      </c>
      <c r="J53" s="44">
        <v>3.7841170000000002</v>
      </c>
      <c r="K53" s="44">
        <v>4.4486850000000002</v>
      </c>
      <c r="L53" s="44">
        <v>5.1270980000000002</v>
      </c>
      <c r="M53" s="44">
        <v>5.8100370000000003</v>
      </c>
      <c r="N53" s="44">
        <v>6.5254279999999998</v>
      </c>
      <c r="O53" s="44">
        <v>7.2915080000000003</v>
      </c>
      <c r="P53" s="44">
        <v>8.0731929999999998</v>
      </c>
      <c r="Q53" s="44">
        <v>8.9240980000000008</v>
      </c>
      <c r="R53" s="44">
        <v>9.8111809999999995</v>
      </c>
      <c r="S53" s="44">
        <v>10.935399</v>
      </c>
      <c r="T53" s="44">
        <v>12.167045</v>
      </c>
      <c r="U53" s="44">
        <v>13.408576999999999</v>
      </c>
      <c r="V53" s="44">
        <v>14.729175</v>
      </c>
      <c r="W53" s="44">
        <v>16.063938</v>
      </c>
      <c r="X53" s="44">
        <v>17.426279000000001</v>
      </c>
      <c r="Y53" s="44">
        <v>18.853794000000001</v>
      </c>
      <c r="Z53" s="44">
        <v>20.413018999999998</v>
      </c>
      <c r="AA53" s="44">
        <v>21.984665</v>
      </c>
      <c r="AB53" s="44">
        <v>23.592424000000001</v>
      </c>
      <c r="AC53" s="44">
        <v>25.295141000000001</v>
      </c>
      <c r="AD53" s="44">
        <v>27.064219999999999</v>
      </c>
      <c r="AE53" s="44">
        <v>28.938288</v>
      </c>
      <c r="AF53" s="44">
        <v>30.912583999999999</v>
      </c>
      <c r="AG53" s="44">
        <v>32.993228999999999</v>
      </c>
      <c r="AH53" s="40" t="s">
        <v>2201</v>
      </c>
    </row>
    <row r="54" spans="1:34" ht="15" customHeight="1">
      <c r="A54" s="102" t="s">
        <v>2238</v>
      </c>
      <c r="B54" s="37" t="s">
        <v>2239</v>
      </c>
      <c r="C54" s="45" t="s">
        <v>2201</v>
      </c>
      <c r="D54" s="45">
        <v>8.2373189999999994</v>
      </c>
      <c r="E54" s="45">
        <v>23.538810999999999</v>
      </c>
      <c r="F54" s="45">
        <v>64.995307999999994</v>
      </c>
      <c r="G54" s="45">
        <v>118.08457900000001</v>
      </c>
      <c r="H54" s="45">
        <v>165.23741100000001</v>
      </c>
      <c r="I54" s="45">
        <v>204.34210200000001</v>
      </c>
      <c r="J54" s="45">
        <v>233.16931199999999</v>
      </c>
      <c r="K54" s="45">
        <v>248.59510800000001</v>
      </c>
      <c r="L54" s="45">
        <v>270.28207400000002</v>
      </c>
      <c r="M54" s="45">
        <v>283.89230300000003</v>
      </c>
      <c r="N54" s="45">
        <v>303.02084400000001</v>
      </c>
      <c r="O54" s="45">
        <v>322.35540800000001</v>
      </c>
      <c r="P54" s="45">
        <v>340.41186499999998</v>
      </c>
      <c r="Q54" s="45">
        <v>357.81732199999999</v>
      </c>
      <c r="R54" s="45">
        <v>378.47857699999997</v>
      </c>
      <c r="S54" s="45">
        <v>394.88385</v>
      </c>
      <c r="T54" s="45">
        <v>413.80337500000002</v>
      </c>
      <c r="U54" s="45">
        <v>433.20800800000001</v>
      </c>
      <c r="V54" s="45">
        <v>449.17739899999998</v>
      </c>
      <c r="W54" s="45">
        <v>465.55248999999998</v>
      </c>
      <c r="X54" s="45">
        <v>486.24661300000002</v>
      </c>
      <c r="Y54" s="45">
        <v>503.955963</v>
      </c>
      <c r="Z54" s="45">
        <v>528.59985400000005</v>
      </c>
      <c r="AA54" s="45">
        <v>550.19171100000005</v>
      </c>
      <c r="AB54" s="45">
        <v>577.20556599999998</v>
      </c>
      <c r="AC54" s="45">
        <v>604.33007799999996</v>
      </c>
      <c r="AD54" s="45">
        <v>633.30328399999996</v>
      </c>
      <c r="AE54" s="45">
        <v>658.61370799999997</v>
      </c>
      <c r="AF54" s="45">
        <v>687.02563499999997</v>
      </c>
      <c r="AG54" s="45">
        <v>713.68231200000002</v>
      </c>
      <c r="AH54" s="42" t="s">
        <v>2201</v>
      </c>
    </row>
    <row r="55" spans="1:34" ht="15" customHeight="1">
      <c r="A55" s="102" t="s">
        <v>2240</v>
      </c>
      <c r="B55" s="37" t="s">
        <v>2241</v>
      </c>
      <c r="C55" s="45" t="s">
        <v>2201</v>
      </c>
      <c r="D55" s="45">
        <v>39.445830999999998</v>
      </c>
      <c r="E55" s="45">
        <v>82.189528999999993</v>
      </c>
      <c r="F55" s="45">
        <v>127.496033</v>
      </c>
      <c r="G55" s="45">
        <v>182.29330400000001</v>
      </c>
      <c r="H55" s="45">
        <v>229.88912999999999</v>
      </c>
      <c r="I55" s="45">
        <v>269.40481599999998</v>
      </c>
      <c r="J55" s="45">
        <v>298.643036</v>
      </c>
      <c r="K55" s="45">
        <v>316.479828</v>
      </c>
      <c r="L55" s="45">
        <v>338.577789</v>
      </c>
      <c r="M55" s="45">
        <v>359.69903599999998</v>
      </c>
      <c r="N55" s="45">
        <v>378.82757600000002</v>
      </c>
      <c r="O55" s="45">
        <v>398.16214000000002</v>
      </c>
      <c r="P55" s="45">
        <v>416.21859699999999</v>
      </c>
      <c r="Q55" s="45">
        <v>438.82403599999998</v>
      </c>
      <c r="R55" s="45">
        <v>470.63531499999999</v>
      </c>
      <c r="S55" s="45">
        <v>487.04058800000001</v>
      </c>
      <c r="T55" s="45">
        <v>505.96011399999998</v>
      </c>
      <c r="U55" s="45">
        <v>525.36474599999997</v>
      </c>
      <c r="V55" s="45">
        <v>541.33410600000002</v>
      </c>
      <c r="W55" s="45">
        <v>557.95922900000005</v>
      </c>
      <c r="X55" s="45">
        <v>578.65332000000001</v>
      </c>
      <c r="Y55" s="45">
        <v>596.36267099999998</v>
      </c>
      <c r="Z55" s="45">
        <v>621.00659199999996</v>
      </c>
      <c r="AA55" s="45">
        <v>642.59844999999996</v>
      </c>
      <c r="AB55" s="45">
        <v>669.86230499999999</v>
      </c>
      <c r="AC55" s="45">
        <v>696.98681599999998</v>
      </c>
      <c r="AD55" s="45">
        <v>725.96002199999998</v>
      </c>
      <c r="AE55" s="45">
        <v>751.27044699999999</v>
      </c>
      <c r="AF55" s="45">
        <v>779.68237299999998</v>
      </c>
      <c r="AG55" s="45">
        <v>806.33905000000004</v>
      </c>
      <c r="AH55" s="42" t="s">
        <v>2201</v>
      </c>
    </row>
    <row r="57" spans="1:34" ht="15" customHeight="1">
      <c r="B57" s="37" t="s">
        <v>2242</v>
      </c>
    </row>
    <row r="58" spans="1:34" ht="15" customHeight="1">
      <c r="A58" s="102" t="s">
        <v>2243</v>
      </c>
      <c r="B58" s="38" t="s">
        <v>2206</v>
      </c>
      <c r="C58" s="44" t="s">
        <v>2201</v>
      </c>
      <c r="D58" s="44">
        <v>4.5084</v>
      </c>
      <c r="E58" s="44">
        <v>9.2206989999999998</v>
      </c>
      <c r="F58" s="44">
        <v>29.080297000000002</v>
      </c>
      <c r="G58" s="44">
        <v>40.214497000000001</v>
      </c>
      <c r="H58" s="44">
        <v>78.104186999999996</v>
      </c>
      <c r="I58" s="44">
        <v>82.477097000000001</v>
      </c>
      <c r="J58" s="44">
        <v>88.543685999999994</v>
      </c>
      <c r="K58" s="44">
        <v>91.134681999999998</v>
      </c>
      <c r="L58" s="44">
        <v>93.608688000000001</v>
      </c>
      <c r="M58" s="44">
        <v>96.140693999999996</v>
      </c>
      <c r="N58" s="44">
        <v>97.558693000000005</v>
      </c>
      <c r="O58" s="44">
        <v>99.619698</v>
      </c>
      <c r="P58" s="44">
        <v>100.798698</v>
      </c>
      <c r="Q58" s="44">
        <v>101.385201</v>
      </c>
      <c r="R58" s="44">
        <v>103.5877</v>
      </c>
      <c r="S58" s="44">
        <v>103.5877</v>
      </c>
      <c r="T58" s="44">
        <v>103.926704</v>
      </c>
      <c r="U58" s="44">
        <v>107.00949900000001</v>
      </c>
      <c r="V58" s="44">
        <v>107.788506</v>
      </c>
      <c r="W58" s="44">
        <v>107.788506</v>
      </c>
      <c r="X58" s="44">
        <v>108.128502</v>
      </c>
      <c r="Y58" s="44">
        <v>108.128502</v>
      </c>
      <c r="Z58" s="44">
        <v>108.128502</v>
      </c>
      <c r="AA58" s="44">
        <v>108.128502</v>
      </c>
      <c r="AB58" s="44">
        <v>110.64250199999999</v>
      </c>
      <c r="AC58" s="44">
        <v>110.64250199999999</v>
      </c>
      <c r="AD58" s="44">
        <v>111.129501</v>
      </c>
      <c r="AE58" s="44">
        <v>111.129501</v>
      </c>
      <c r="AF58" s="44">
        <v>111.129501</v>
      </c>
      <c r="AG58" s="44">
        <v>111.129501</v>
      </c>
      <c r="AH58" s="40" t="s">
        <v>2201</v>
      </c>
    </row>
    <row r="59" spans="1:34" ht="15" customHeight="1">
      <c r="A59" s="102" t="s">
        <v>2244</v>
      </c>
      <c r="B59" s="38" t="s">
        <v>2208</v>
      </c>
      <c r="C59" s="44" t="s">
        <v>2201</v>
      </c>
      <c r="D59" s="44">
        <v>1.1951000000000001</v>
      </c>
      <c r="E59" s="44">
        <v>6.0462009999999999</v>
      </c>
      <c r="F59" s="44">
        <v>10.724000999999999</v>
      </c>
      <c r="G59" s="44">
        <v>16.533701000000001</v>
      </c>
      <c r="H59" s="44">
        <v>19.733601</v>
      </c>
      <c r="I59" s="44">
        <v>23.988803999999998</v>
      </c>
      <c r="J59" s="44">
        <v>24.503800999999999</v>
      </c>
      <c r="K59" s="44">
        <v>26.500800999999999</v>
      </c>
      <c r="L59" s="44">
        <v>28.483201999999999</v>
      </c>
      <c r="M59" s="44">
        <v>28.975601000000001</v>
      </c>
      <c r="N59" s="44">
        <v>30.694101</v>
      </c>
      <c r="O59" s="44">
        <v>30.937100999999998</v>
      </c>
      <c r="P59" s="44">
        <v>31.779904999999999</v>
      </c>
      <c r="Q59" s="44">
        <v>32.282905999999997</v>
      </c>
      <c r="R59" s="44">
        <v>33.253402999999999</v>
      </c>
      <c r="S59" s="44">
        <v>33.333401000000002</v>
      </c>
      <c r="T59" s="44">
        <v>33.403399999999998</v>
      </c>
      <c r="U59" s="44">
        <v>33.403399999999998</v>
      </c>
      <c r="V59" s="44">
        <v>33.403399999999998</v>
      </c>
      <c r="W59" s="44">
        <v>33.403399999999998</v>
      </c>
      <c r="X59" s="44">
        <v>33.403399999999998</v>
      </c>
      <c r="Y59" s="44">
        <v>33.403399999999998</v>
      </c>
      <c r="Z59" s="44">
        <v>33.403399999999998</v>
      </c>
      <c r="AA59" s="44">
        <v>33.509402999999999</v>
      </c>
      <c r="AB59" s="44">
        <v>33.509402999999999</v>
      </c>
      <c r="AC59" s="44">
        <v>33.509402999999999</v>
      </c>
      <c r="AD59" s="44">
        <v>33.509402999999999</v>
      </c>
      <c r="AE59" s="44">
        <v>33.509402999999999</v>
      </c>
      <c r="AF59" s="44">
        <v>33.509402999999999</v>
      </c>
      <c r="AG59" s="44">
        <v>33.509402999999999</v>
      </c>
      <c r="AH59" s="40" t="s">
        <v>2201</v>
      </c>
    </row>
    <row r="60" spans="1:34" ht="15" customHeight="1">
      <c r="A60" s="102" t="s">
        <v>2245</v>
      </c>
      <c r="B60" s="38" t="s">
        <v>2210</v>
      </c>
      <c r="C60" s="44" t="s">
        <v>2201</v>
      </c>
      <c r="D60" s="44">
        <v>5.6000000000000001E-2</v>
      </c>
      <c r="E60" s="44">
        <v>1.077</v>
      </c>
      <c r="F60" s="44">
        <v>2.6621999999999999</v>
      </c>
      <c r="G60" s="44">
        <v>3.83</v>
      </c>
      <c r="H60" s="44">
        <v>5.3517989999999998</v>
      </c>
      <c r="I60" s="44">
        <v>5.4525990000000002</v>
      </c>
      <c r="J60" s="44">
        <v>5.9025990000000004</v>
      </c>
      <c r="K60" s="44">
        <v>5.9519989999999998</v>
      </c>
      <c r="L60" s="44">
        <v>5.9519989999999998</v>
      </c>
      <c r="M60" s="44">
        <v>6.6159990000000004</v>
      </c>
      <c r="N60" s="44">
        <v>7.8613999999999997</v>
      </c>
      <c r="O60" s="44">
        <v>7.8613999999999997</v>
      </c>
      <c r="P60" s="44">
        <v>7.869999</v>
      </c>
      <c r="Q60" s="44">
        <v>7.869999</v>
      </c>
      <c r="R60" s="44">
        <v>7.869999</v>
      </c>
      <c r="S60" s="44">
        <v>7.869999</v>
      </c>
      <c r="T60" s="44">
        <v>7.869999</v>
      </c>
      <c r="U60" s="44">
        <v>8.5968990000000005</v>
      </c>
      <c r="V60" s="44">
        <v>9.0988989999999994</v>
      </c>
      <c r="W60" s="44">
        <v>9.2718989999999994</v>
      </c>
      <c r="X60" s="44">
        <v>9.422898</v>
      </c>
      <c r="Y60" s="44">
        <v>10.004999</v>
      </c>
      <c r="Z60" s="44">
        <v>10.004999</v>
      </c>
      <c r="AA60" s="44">
        <v>10.298999999999999</v>
      </c>
      <c r="AB60" s="44">
        <v>11.167101000000001</v>
      </c>
      <c r="AC60" s="44">
        <v>11.762100999999999</v>
      </c>
      <c r="AD60" s="44">
        <v>11.762100999999999</v>
      </c>
      <c r="AE60" s="44">
        <v>12.071101000000001</v>
      </c>
      <c r="AF60" s="44">
        <v>12.071101000000001</v>
      </c>
      <c r="AG60" s="44">
        <v>12.071101000000001</v>
      </c>
      <c r="AH60" s="40" t="s">
        <v>2201</v>
      </c>
    </row>
    <row r="61" spans="1:34" ht="15" customHeight="1">
      <c r="A61" s="102" t="s">
        <v>2246</v>
      </c>
      <c r="B61" s="38" t="s">
        <v>2212</v>
      </c>
      <c r="C61" s="44" t="s">
        <v>2201</v>
      </c>
      <c r="D61" s="44">
        <v>1.8800000000000001E-2</v>
      </c>
      <c r="E61" s="44">
        <v>9.9599999999999994E-2</v>
      </c>
      <c r="F61" s="44">
        <v>0.66210000000000002</v>
      </c>
      <c r="G61" s="44">
        <v>1.2315</v>
      </c>
      <c r="H61" s="44">
        <v>1.2950999999999999</v>
      </c>
      <c r="I61" s="44">
        <v>1.8652</v>
      </c>
      <c r="J61" s="44">
        <v>2.4788000000000001</v>
      </c>
      <c r="K61" s="44">
        <v>2.4977999999999998</v>
      </c>
      <c r="L61" s="44">
        <v>2.5005999999999999</v>
      </c>
      <c r="M61" s="44">
        <v>2.8651</v>
      </c>
      <c r="N61" s="44">
        <v>2.9361000000000002</v>
      </c>
      <c r="O61" s="44">
        <v>3.0981010000000002</v>
      </c>
      <c r="P61" s="44">
        <v>3.0981010000000002</v>
      </c>
      <c r="Q61" s="44">
        <v>3.1139009999999998</v>
      </c>
      <c r="R61" s="44">
        <v>3.1309010000000002</v>
      </c>
      <c r="S61" s="44">
        <v>3.1309010000000002</v>
      </c>
      <c r="T61" s="44">
        <v>3.1309010000000002</v>
      </c>
      <c r="U61" s="44">
        <v>3.1309010000000002</v>
      </c>
      <c r="V61" s="44">
        <v>3.1309010000000002</v>
      </c>
      <c r="W61" s="44">
        <v>3.1309010000000002</v>
      </c>
      <c r="X61" s="44">
        <v>3.3399000000000001</v>
      </c>
      <c r="Y61" s="44">
        <v>3.3719009999999998</v>
      </c>
      <c r="Z61" s="44">
        <v>3.3719009999999998</v>
      </c>
      <c r="AA61" s="44">
        <v>3.3719009999999998</v>
      </c>
      <c r="AB61" s="44">
        <v>3.4792010000000002</v>
      </c>
      <c r="AC61" s="44">
        <v>3.4792010000000002</v>
      </c>
      <c r="AD61" s="44">
        <v>3.4792010000000002</v>
      </c>
      <c r="AE61" s="44">
        <v>3.4792010000000002</v>
      </c>
      <c r="AF61" s="44">
        <v>3.4792010000000002</v>
      </c>
      <c r="AG61" s="44">
        <v>3.4792010000000002</v>
      </c>
      <c r="AH61" s="40" t="s">
        <v>2201</v>
      </c>
    </row>
    <row r="62" spans="1:34" ht="15" customHeight="1">
      <c r="A62" s="102" t="s">
        <v>2247</v>
      </c>
      <c r="B62" s="38" t="s">
        <v>2214</v>
      </c>
      <c r="C62" s="44" t="s">
        <v>2201</v>
      </c>
      <c r="D62" s="44">
        <v>5.7363</v>
      </c>
      <c r="E62" s="44">
        <v>6.5079000000000002</v>
      </c>
      <c r="F62" s="44">
        <v>6.5079000000000002</v>
      </c>
      <c r="G62" s="44">
        <v>6.5079000000000002</v>
      </c>
      <c r="H62" s="44">
        <v>7.6299000000000001</v>
      </c>
      <c r="I62" s="44">
        <v>18.865601000000002</v>
      </c>
      <c r="J62" s="44">
        <v>20.776602</v>
      </c>
      <c r="K62" s="44">
        <v>20.776602</v>
      </c>
      <c r="L62" s="44">
        <v>22.851600999999999</v>
      </c>
      <c r="M62" s="44">
        <v>22.851600999999999</v>
      </c>
      <c r="N62" s="44">
        <v>22.851600999999999</v>
      </c>
      <c r="O62" s="44">
        <v>22.851600999999999</v>
      </c>
      <c r="P62" s="44">
        <v>23.916601</v>
      </c>
      <c r="Q62" s="44">
        <v>26.050602000000001</v>
      </c>
      <c r="R62" s="44">
        <v>26.050602000000001</v>
      </c>
      <c r="S62" s="44">
        <v>26.951601</v>
      </c>
      <c r="T62" s="44">
        <v>26.951601</v>
      </c>
      <c r="U62" s="44">
        <v>26.951601</v>
      </c>
      <c r="V62" s="44">
        <v>26.951601</v>
      </c>
      <c r="W62" s="44">
        <v>28.104600999999999</v>
      </c>
      <c r="X62" s="44">
        <v>28.104600999999999</v>
      </c>
      <c r="Y62" s="44">
        <v>28.104600999999999</v>
      </c>
      <c r="Z62" s="44">
        <v>28.104600999999999</v>
      </c>
      <c r="AA62" s="44">
        <v>28.104600999999999</v>
      </c>
      <c r="AB62" s="44">
        <v>28.104600999999999</v>
      </c>
      <c r="AC62" s="44">
        <v>28.104600999999999</v>
      </c>
      <c r="AD62" s="44">
        <v>29.075602</v>
      </c>
      <c r="AE62" s="44">
        <v>29.075602</v>
      </c>
      <c r="AF62" s="44">
        <v>29.075602</v>
      </c>
      <c r="AG62" s="44">
        <v>29.075602</v>
      </c>
      <c r="AH62" s="40" t="s">
        <v>2201</v>
      </c>
    </row>
    <row r="63" spans="1:34" ht="15" customHeight="1">
      <c r="A63" s="102" t="s">
        <v>2248</v>
      </c>
      <c r="B63" s="38" t="s">
        <v>2216</v>
      </c>
      <c r="C63" s="44" t="s">
        <v>2201</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0" t="s">
        <v>2201</v>
      </c>
    </row>
    <row r="64" spans="1:34">
      <c r="A64" s="102" t="s">
        <v>2249</v>
      </c>
      <c r="B64" s="38" t="s">
        <v>2218</v>
      </c>
      <c r="C64" s="44" t="s">
        <v>2201</v>
      </c>
      <c r="D64" s="44">
        <v>0</v>
      </c>
      <c r="E64" s="44">
        <v>0</v>
      </c>
      <c r="F64" s="44">
        <v>0</v>
      </c>
      <c r="G64" s="44">
        <v>1E-3</v>
      </c>
      <c r="H64" s="44">
        <v>1E-3</v>
      </c>
      <c r="I64" s="44">
        <v>1E-3</v>
      </c>
      <c r="J64" s="44">
        <v>1E-3</v>
      </c>
      <c r="K64" s="44">
        <v>1E-3</v>
      </c>
      <c r="L64" s="44">
        <v>1E-3</v>
      </c>
      <c r="M64" s="44">
        <v>1E-3</v>
      </c>
      <c r="N64" s="44">
        <v>1E-3</v>
      </c>
      <c r="O64" s="44">
        <v>1E-3</v>
      </c>
      <c r="P64" s="44">
        <v>1E-3</v>
      </c>
      <c r="Q64" s="44">
        <v>1E-3</v>
      </c>
      <c r="R64" s="44">
        <v>1E-3</v>
      </c>
      <c r="S64" s="44">
        <v>1E-3</v>
      </c>
      <c r="T64" s="44">
        <v>3.0000000000000001E-3</v>
      </c>
      <c r="U64" s="44">
        <v>3.0000000000000001E-3</v>
      </c>
      <c r="V64" s="44">
        <v>3.0000000000000001E-3</v>
      </c>
      <c r="W64" s="44">
        <v>3.0000000000000001E-3</v>
      </c>
      <c r="X64" s="44">
        <v>3.0000000000000001E-3</v>
      </c>
      <c r="Y64" s="44">
        <v>3.0000000000000001E-3</v>
      </c>
      <c r="Z64" s="44">
        <v>3.0000000000000001E-3</v>
      </c>
      <c r="AA64" s="44">
        <v>3.0000000000000001E-3</v>
      </c>
      <c r="AB64" s="44">
        <v>3.0000000000000001E-3</v>
      </c>
      <c r="AC64" s="44">
        <v>3.0000000000000001E-3</v>
      </c>
      <c r="AD64" s="44">
        <v>3.0000000000000001E-3</v>
      </c>
      <c r="AE64" s="44">
        <v>3.0000000000000001E-3</v>
      </c>
      <c r="AF64" s="44">
        <v>3.0000000000000001E-3</v>
      </c>
      <c r="AG64" s="44">
        <v>3.0000000000000001E-3</v>
      </c>
      <c r="AH64" s="40" t="s">
        <v>2201</v>
      </c>
    </row>
    <row r="65" spans="1:34">
      <c r="A65" s="102" t="s">
        <v>2250</v>
      </c>
      <c r="B65" s="38" t="s">
        <v>2220</v>
      </c>
      <c r="C65" s="44" t="s">
        <v>2201</v>
      </c>
      <c r="D65" s="44">
        <v>0</v>
      </c>
      <c r="E65" s="44">
        <v>0</v>
      </c>
      <c r="F65" s="44">
        <v>0</v>
      </c>
      <c r="G65" s="44">
        <v>0</v>
      </c>
      <c r="H65" s="44">
        <v>0</v>
      </c>
      <c r="I65" s="44">
        <v>0</v>
      </c>
      <c r="J65" s="44">
        <v>0</v>
      </c>
      <c r="K65" s="44">
        <v>0</v>
      </c>
      <c r="L65" s="44">
        <v>0</v>
      </c>
      <c r="M65" s="44">
        <v>0</v>
      </c>
      <c r="N65" s="44">
        <v>1.1000000000000001E-3</v>
      </c>
      <c r="O65" s="44">
        <v>1.1000000000000001E-3</v>
      </c>
      <c r="P65" s="44">
        <v>1.1000000000000001E-3</v>
      </c>
      <c r="Q65" s="44">
        <v>1.1000000000000001E-3</v>
      </c>
      <c r="R65" s="44">
        <v>1.1000000000000001E-3</v>
      </c>
      <c r="S65" s="44">
        <v>1.1000000000000001E-3</v>
      </c>
      <c r="T65" s="44">
        <v>1.1000000000000001E-3</v>
      </c>
      <c r="U65" s="44">
        <v>1.1000000000000001E-3</v>
      </c>
      <c r="V65" s="44">
        <v>1.1000000000000001E-3</v>
      </c>
      <c r="W65" s="44">
        <v>1.1000000000000001E-3</v>
      </c>
      <c r="X65" s="44">
        <v>1.1000000000000001E-3</v>
      </c>
      <c r="Y65" s="44">
        <v>1.1000000000000001E-3</v>
      </c>
      <c r="Z65" s="44">
        <v>1.1000000000000001E-3</v>
      </c>
      <c r="AA65" s="44">
        <v>1.1000000000000001E-3</v>
      </c>
      <c r="AB65" s="44">
        <v>1.1000000000000001E-3</v>
      </c>
      <c r="AC65" s="44">
        <v>1.1000000000000001E-3</v>
      </c>
      <c r="AD65" s="44">
        <v>1.1000000000000001E-3</v>
      </c>
      <c r="AE65" s="44">
        <v>1.1000000000000001E-3</v>
      </c>
      <c r="AF65" s="44">
        <v>1.1000000000000001E-3</v>
      </c>
      <c r="AG65" s="44">
        <v>1.1000000000000001E-3</v>
      </c>
      <c r="AH65" s="40" t="s">
        <v>2201</v>
      </c>
    </row>
    <row r="66" spans="1:34">
      <c r="A66" s="102" t="s">
        <v>2251</v>
      </c>
      <c r="B66" s="38" t="s">
        <v>2222</v>
      </c>
      <c r="C66" s="44" t="s">
        <v>2201</v>
      </c>
      <c r="D66" s="44">
        <v>0</v>
      </c>
      <c r="E66" s="44">
        <v>1.21E-2</v>
      </c>
      <c r="F66" s="44">
        <v>3.49E-2</v>
      </c>
      <c r="G66" s="44">
        <v>5.0900000000000001E-2</v>
      </c>
      <c r="H66" s="44">
        <v>5.5399999999999998E-2</v>
      </c>
      <c r="I66" s="44">
        <v>5.5399999999999998E-2</v>
      </c>
      <c r="J66" s="44">
        <v>0.06</v>
      </c>
      <c r="K66" s="44">
        <v>0.23230000000000001</v>
      </c>
      <c r="L66" s="44">
        <v>0.31169999999999998</v>
      </c>
      <c r="M66" s="44">
        <v>0.31169999999999998</v>
      </c>
      <c r="N66" s="44">
        <v>0.31169999999999998</v>
      </c>
      <c r="O66" s="44">
        <v>0.31169999999999998</v>
      </c>
      <c r="P66" s="44">
        <v>0.31169999999999998</v>
      </c>
      <c r="Q66" s="44">
        <v>0.31169999999999998</v>
      </c>
      <c r="R66" s="44">
        <v>0.31169999999999998</v>
      </c>
      <c r="S66" s="44">
        <v>0.31169999999999998</v>
      </c>
      <c r="T66" s="44">
        <v>0.31169999999999998</v>
      </c>
      <c r="U66" s="44">
        <v>0.31169999999999998</v>
      </c>
      <c r="V66" s="44">
        <v>0.31169999999999998</v>
      </c>
      <c r="W66" s="44">
        <v>0.31169999999999998</v>
      </c>
      <c r="X66" s="44">
        <v>0.31169999999999998</v>
      </c>
      <c r="Y66" s="44">
        <v>0.31169999999999998</v>
      </c>
      <c r="Z66" s="44">
        <v>0.31169999999999998</v>
      </c>
      <c r="AA66" s="44">
        <v>0.3916</v>
      </c>
      <c r="AB66" s="44">
        <v>0.3916</v>
      </c>
      <c r="AC66" s="44">
        <v>0.3916</v>
      </c>
      <c r="AD66" s="44">
        <v>0.39460000000000001</v>
      </c>
      <c r="AE66" s="44">
        <v>0.39460000000000001</v>
      </c>
      <c r="AF66" s="44">
        <v>0.40960000000000002</v>
      </c>
      <c r="AG66" s="44">
        <v>0.40960000000000002</v>
      </c>
      <c r="AH66" s="40" t="s">
        <v>2201</v>
      </c>
    </row>
    <row r="67" spans="1:34">
      <c r="A67" s="102" t="s">
        <v>2252</v>
      </c>
      <c r="B67" s="37" t="s">
        <v>2253</v>
      </c>
      <c r="C67" s="45" t="s">
        <v>2201</v>
      </c>
      <c r="D67" s="45">
        <v>11.514602999999999</v>
      </c>
      <c r="E67" s="45">
        <v>22.963498999999999</v>
      </c>
      <c r="F67" s="45">
        <v>49.671379000000002</v>
      </c>
      <c r="G67" s="45">
        <v>68.369484</v>
      </c>
      <c r="H67" s="45">
        <v>112.171013</v>
      </c>
      <c r="I67" s="45">
        <v>132.70568800000001</v>
      </c>
      <c r="J67" s="45">
        <v>142.26651000000001</v>
      </c>
      <c r="K67" s="45">
        <v>147.13124099999999</v>
      </c>
      <c r="L67" s="45">
        <v>153.744812</v>
      </c>
      <c r="M67" s="45">
        <v>157.797729</v>
      </c>
      <c r="N67" s="45">
        <v>162.251724</v>
      </c>
      <c r="O67" s="45">
        <v>164.71771200000001</v>
      </c>
      <c r="P67" s="45">
        <v>167.813095</v>
      </c>
      <c r="Q67" s="45">
        <v>171.052414</v>
      </c>
      <c r="R67" s="45">
        <v>174.242401</v>
      </c>
      <c r="S67" s="45">
        <v>175.22340399999999</v>
      </c>
      <c r="T67" s="45">
        <v>175.63436899999999</v>
      </c>
      <c r="U67" s="45">
        <v>179.444107</v>
      </c>
      <c r="V67" s="45">
        <v>180.72508199999999</v>
      </c>
      <c r="W67" s="45">
        <v>182.05107100000001</v>
      </c>
      <c r="X67" s="45">
        <v>182.75108299999999</v>
      </c>
      <c r="Y67" s="45">
        <v>183.36515800000001</v>
      </c>
      <c r="Z67" s="45">
        <v>183.36515800000001</v>
      </c>
      <c r="AA67" s="45">
        <v>183.845078</v>
      </c>
      <c r="AB67" s="45">
        <v>187.33445699999999</v>
      </c>
      <c r="AC67" s="45">
        <v>187.92945900000001</v>
      </c>
      <c r="AD67" s="45">
        <v>189.390457</v>
      </c>
      <c r="AE67" s="45">
        <v>189.69944799999999</v>
      </c>
      <c r="AF67" s="45">
        <v>189.71443199999999</v>
      </c>
      <c r="AG67" s="45">
        <v>189.71443199999999</v>
      </c>
      <c r="AH67" s="42" t="s">
        <v>2201</v>
      </c>
    </row>
    <row r="69" spans="1:34">
      <c r="B69" s="37" t="s">
        <v>2254</v>
      </c>
    </row>
    <row r="70" spans="1:34">
      <c r="A70" s="102" t="s">
        <v>2255</v>
      </c>
      <c r="B70" s="38" t="s">
        <v>2256</v>
      </c>
      <c r="C70" s="44">
        <v>1.94556</v>
      </c>
      <c r="D70" s="44">
        <v>1.916191</v>
      </c>
      <c r="E70" s="44">
        <v>1.923332</v>
      </c>
      <c r="F70" s="44">
        <v>1.9164209999999999</v>
      </c>
      <c r="G70" s="44">
        <v>1.9170450000000001</v>
      </c>
      <c r="H70" s="44">
        <v>1.914498</v>
      </c>
      <c r="I70" s="44">
        <v>1.9152910000000001</v>
      </c>
      <c r="J70" s="44">
        <v>1.912048</v>
      </c>
      <c r="K70" s="44">
        <v>1.9065719999999999</v>
      </c>
      <c r="L70" s="44">
        <v>1.9021159999999999</v>
      </c>
      <c r="M70" s="44">
        <v>1.9008179999999999</v>
      </c>
      <c r="N70" s="44">
        <v>1.897994</v>
      </c>
      <c r="O70" s="44">
        <v>1.8935200000000001</v>
      </c>
      <c r="P70" s="44">
        <v>1.8887910000000001</v>
      </c>
      <c r="Q70" s="44">
        <v>1.8846670000000001</v>
      </c>
      <c r="R70" s="44">
        <v>1.8812420000000001</v>
      </c>
      <c r="S70" s="44">
        <v>1.8769960000000001</v>
      </c>
      <c r="T70" s="44">
        <v>1.8736029999999999</v>
      </c>
      <c r="U70" s="44">
        <v>1.8716889999999999</v>
      </c>
      <c r="V70" s="44">
        <v>1.8691979999999999</v>
      </c>
      <c r="W70" s="44">
        <v>1.8644529999999999</v>
      </c>
      <c r="X70" s="44">
        <v>1.861804</v>
      </c>
      <c r="Y70" s="44">
        <v>1.861334</v>
      </c>
      <c r="Z70" s="44">
        <v>1.860514</v>
      </c>
      <c r="AA70" s="44">
        <v>1.8570169999999999</v>
      </c>
      <c r="AB70" s="44">
        <v>1.853931</v>
      </c>
      <c r="AC70" s="44">
        <v>1.8511249999999999</v>
      </c>
      <c r="AD70" s="44">
        <v>1.8482529999999999</v>
      </c>
      <c r="AE70" s="44">
        <v>1.846036</v>
      </c>
      <c r="AF70" s="44">
        <v>1.843315</v>
      </c>
      <c r="AG70" s="44">
        <v>1.8423</v>
      </c>
      <c r="AH70" s="40">
        <v>-1.8159999999999999E-3</v>
      </c>
    </row>
    <row r="71" spans="1:34">
      <c r="A71" s="102" t="s">
        <v>2257</v>
      </c>
      <c r="B71" s="38" t="s">
        <v>2258</v>
      </c>
      <c r="C71" s="44">
        <v>0.56876099999999996</v>
      </c>
      <c r="D71" s="44">
        <v>0.56876099999999996</v>
      </c>
      <c r="E71" s="44">
        <v>0.56876099999999996</v>
      </c>
      <c r="F71" s="44">
        <v>0.56876099999999996</v>
      </c>
      <c r="G71" s="44">
        <v>0.56876099999999996</v>
      </c>
      <c r="H71" s="44">
        <v>0.56876099999999996</v>
      </c>
      <c r="I71" s="44">
        <v>0.56876099999999996</v>
      </c>
      <c r="J71" s="44">
        <v>0.56876099999999996</v>
      </c>
      <c r="K71" s="44">
        <v>0.56876099999999996</v>
      </c>
      <c r="L71" s="44">
        <v>0.56876099999999996</v>
      </c>
      <c r="M71" s="44">
        <v>0.56876099999999996</v>
      </c>
      <c r="N71" s="44">
        <v>0.56876099999999996</v>
      </c>
      <c r="O71" s="44">
        <v>0.56876099999999996</v>
      </c>
      <c r="P71" s="44">
        <v>0.56876099999999996</v>
      </c>
      <c r="Q71" s="44">
        <v>0.56876099999999996</v>
      </c>
      <c r="R71" s="44">
        <v>0.56876099999999996</v>
      </c>
      <c r="S71" s="44">
        <v>0.56876099999999996</v>
      </c>
      <c r="T71" s="44">
        <v>0.56876099999999996</v>
      </c>
      <c r="U71" s="44">
        <v>0.56876099999999996</v>
      </c>
      <c r="V71" s="44">
        <v>0.56876099999999996</v>
      </c>
      <c r="W71" s="44">
        <v>0.56876099999999996</v>
      </c>
      <c r="X71" s="44">
        <v>0.56876099999999996</v>
      </c>
      <c r="Y71" s="44">
        <v>0.56876099999999996</v>
      </c>
      <c r="Z71" s="44">
        <v>0.56876099999999996</v>
      </c>
      <c r="AA71" s="44">
        <v>0.56876099999999996</v>
      </c>
      <c r="AB71" s="44">
        <v>0.56876099999999996</v>
      </c>
      <c r="AC71" s="44">
        <v>0.56876099999999996</v>
      </c>
      <c r="AD71" s="44">
        <v>0.56876099999999996</v>
      </c>
      <c r="AE71" s="44">
        <v>0.56876099999999996</v>
      </c>
      <c r="AF71" s="44">
        <v>0.56876099999999996</v>
      </c>
      <c r="AG71" s="44">
        <v>0.56876099999999996</v>
      </c>
      <c r="AH71" s="40">
        <v>0</v>
      </c>
    </row>
    <row r="72" spans="1:34">
      <c r="A72" s="102" t="s">
        <v>2259</v>
      </c>
      <c r="B72" s="38" t="s">
        <v>2260</v>
      </c>
      <c r="C72" s="44">
        <v>17.831568000000001</v>
      </c>
      <c r="D72" s="44">
        <v>18.387868999999998</v>
      </c>
      <c r="E72" s="44">
        <v>18.699414999999998</v>
      </c>
      <c r="F72" s="44">
        <v>18.961583999999998</v>
      </c>
      <c r="G72" s="44">
        <v>19.268899999999999</v>
      </c>
      <c r="H72" s="44">
        <v>19.587135</v>
      </c>
      <c r="I72" s="44">
        <v>19.914079999999998</v>
      </c>
      <c r="J72" s="44">
        <v>20.238151999999999</v>
      </c>
      <c r="K72" s="44">
        <v>20.557549999999999</v>
      </c>
      <c r="L72" s="44">
        <v>20.876733999999999</v>
      </c>
      <c r="M72" s="44">
        <v>21.192513999999999</v>
      </c>
      <c r="N72" s="44">
        <v>21.513532999999999</v>
      </c>
      <c r="O72" s="44">
        <v>21.830508999999999</v>
      </c>
      <c r="P72" s="44">
        <v>22.158422000000002</v>
      </c>
      <c r="Q72" s="44">
        <v>22.488168999999999</v>
      </c>
      <c r="R72" s="44">
        <v>22.830341000000001</v>
      </c>
      <c r="S72" s="44">
        <v>23.174021</v>
      </c>
      <c r="T72" s="44">
        <v>23.529902</v>
      </c>
      <c r="U72" s="44">
        <v>23.901615</v>
      </c>
      <c r="V72" s="44">
        <v>24.281123999999998</v>
      </c>
      <c r="W72" s="44">
        <v>24.668427999999999</v>
      </c>
      <c r="X72" s="44">
        <v>25.083210000000001</v>
      </c>
      <c r="Y72" s="44">
        <v>25.536415000000002</v>
      </c>
      <c r="Z72" s="44">
        <v>26.024750000000001</v>
      </c>
      <c r="AA72" s="44">
        <v>26.545593</v>
      </c>
      <c r="AB72" s="44">
        <v>27.103928</v>
      </c>
      <c r="AC72" s="44">
        <v>27.712392999999999</v>
      </c>
      <c r="AD72" s="44">
        <v>28.377856999999999</v>
      </c>
      <c r="AE72" s="44">
        <v>29.091946</v>
      </c>
      <c r="AF72" s="44">
        <v>29.891047</v>
      </c>
      <c r="AG72" s="44">
        <v>30.785799000000001</v>
      </c>
      <c r="AH72" s="40">
        <v>1.8369E-2</v>
      </c>
    </row>
    <row r="73" spans="1:34">
      <c r="A73" s="102" t="s">
        <v>2261</v>
      </c>
      <c r="B73" s="38" t="s">
        <v>2262</v>
      </c>
      <c r="C73" s="44">
        <v>2.8463500000000002</v>
      </c>
      <c r="D73" s="44">
        <v>2.8697499999999998</v>
      </c>
      <c r="E73" s="44">
        <v>2.88985</v>
      </c>
      <c r="F73" s="44">
        <v>2.88985</v>
      </c>
      <c r="G73" s="44">
        <v>2.88985</v>
      </c>
      <c r="H73" s="44">
        <v>2.88985</v>
      </c>
      <c r="I73" s="44">
        <v>2.88985</v>
      </c>
      <c r="J73" s="44">
        <v>2.88985</v>
      </c>
      <c r="K73" s="44">
        <v>2.88985</v>
      </c>
      <c r="L73" s="44">
        <v>2.88985</v>
      </c>
      <c r="M73" s="44">
        <v>2.88985</v>
      </c>
      <c r="N73" s="44">
        <v>2.88985</v>
      </c>
      <c r="O73" s="44">
        <v>2.88985</v>
      </c>
      <c r="P73" s="44">
        <v>2.88985</v>
      </c>
      <c r="Q73" s="44">
        <v>2.88985</v>
      </c>
      <c r="R73" s="44">
        <v>2.88985</v>
      </c>
      <c r="S73" s="44">
        <v>2.88985</v>
      </c>
      <c r="T73" s="44">
        <v>2.88985</v>
      </c>
      <c r="U73" s="44">
        <v>2.88985</v>
      </c>
      <c r="V73" s="44">
        <v>2.88985</v>
      </c>
      <c r="W73" s="44">
        <v>2.88985</v>
      </c>
      <c r="X73" s="44">
        <v>2.88985</v>
      </c>
      <c r="Y73" s="44">
        <v>2.88985</v>
      </c>
      <c r="Z73" s="44">
        <v>2.88985</v>
      </c>
      <c r="AA73" s="44">
        <v>2.88985</v>
      </c>
      <c r="AB73" s="44">
        <v>2.88985</v>
      </c>
      <c r="AC73" s="44">
        <v>2.88985</v>
      </c>
      <c r="AD73" s="44">
        <v>2.88985</v>
      </c>
      <c r="AE73" s="44">
        <v>2.88985</v>
      </c>
      <c r="AF73" s="44">
        <v>2.88985</v>
      </c>
      <c r="AG73" s="44">
        <v>2.88985</v>
      </c>
      <c r="AH73" s="40">
        <v>5.0600000000000005E-4</v>
      </c>
    </row>
    <row r="74" spans="1:34">
      <c r="A74" s="102" t="s">
        <v>2263</v>
      </c>
      <c r="B74" s="38" t="s">
        <v>2198</v>
      </c>
      <c r="C74" s="44">
        <v>40.204402999999999</v>
      </c>
      <c r="D74" s="44">
        <v>45.795470999999999</v>
      </c>
      <c r="E74" s="44">
        <v>50.166580000000003</v>
      </c>
      <c r="F74" s="44">
        <v>53.557220000000001</v>
      </c>
      <c r="G74" s="44">
        <v>56.981921999999997</v>
      </c>
      <c r="H74" s="44">
        <v>61.154324000000003</v>
      </c>
      <c r="I74" s="44">
        <v>64.999961999999996</v>
      </c>
      <c r="J74" s="44">
        <v>69.516602000000006</v>
      </c>
      <c r="K74" s="44">
        <v>73.257407999999998</v>
      </c>
      <c r="L74" s="44">
        <v>77.233444000000006</v>
      </c>
      <c r="M74" s="44">
        <v>80.617476999999994</v>
      </c>
      <c r="N74" s="44">
        <v>84.771461000000002</v>
      </c>
      <c r="O74" s="44">
        <v>87.964127000000005</v>
      </c>
      <c r="P74" s="44">
        <v>92.396895999999998</v>
      </c>
      <c r="Q74" s="44">
        <v>96.045349000000002</v>
      </c>
      <c r="R74" s="44">
        <v>100.69515199999999</v>
      </c>
      <c r="S74" s="44">
        <v>105.47492200000001</v>
      </c>
      <c r="T74" s="44">
        <v>109.714523</v>
      </c>
      <c r="U74" s="44">
        <v>114.032928</v>
      </c>
      <c r="V74" s="44">
        <v>118.36406700000001</v>
      </c>
      <c r="W74" s="44">
        <v>123.08963799999999</v>
      </c>
      <c r="X74" s="44">
        <v>127.928833</v>
      </c>
      <c r="Y74" s="44">
        <v>133.13078300000001</v>
      </c>
      <c r="Z74" s="44">
        <v>137.07745399999999</v>
      </c>
      <c r="AA74" s="44">
        <v>142.120575</v>
      </c>
      <c r="AB74" s="44">
        <v>147.04652400000001</v>
      </c>
      <c r="AC74" s="44">
        <v>152.36599699999999</v>
      </c>
      <c r="AD74" s="44">
        <v>157.93038899999999</v>
      </c>
      <c r="AE74" s="44">
        <v>163.16830400000001</v>
      </c>
      <c r="AF74" s="44">
        <v>167.880585</v>
      </c>
      <c r="AG74" s="44">
        <v>172.731155</v>
      </c>
      <c r="AH74" s="40">
        <v>4.9792000000000003E-2</v>
      </c>
    </row>
    <row r="75" spans="1:34" ht="15" customHeight="1">
      <c r="A75" s="102" t="s">
        <v>2264</v>
      </c>
      <c r="B75" s="38" t="s">
        <v>2265</v>
      </c>
      <c r="C75" s="44">
        <v>0.63580000000000003</v>
      </c>
      <c r="D75" s="44">
        <v>0.63580000000000003</v>
      </c>
      <c r="E75" s="44">
        <v>0.68579999999999997</v>
      </c>
      <c r="F75" s="44">
        <v>0.68579999999999997</v>
      </c>
      <c r="G75" s="44">
        <v>0.68579999999999997</v>
      </c>
      <c r="H75" s="44">
        <v>0.68579999999999997</v>
      </c>
      <c r="I75" s="44">
        <v>0.68579999999999997</v>
      </c>
      <c r="J75" s="44">
        <v>0.68579999999999997</v>
      </c>
      <c r="K75" s="44">
        <v>0.68579999999999997</v>
      </c>
      <c r="L75" s="44">
        <v>0.68579999999999997</v>
      </c>
      <c r="M75" s="44">
        <v>0.68579999999999997</v>
      </c>
      <c r="N75" s="44">
        <v>0.68579999999999997</v>
      </c>
      <c r="O75" s="44">
        <v>0.68579999999999997</v>
      </c>
      <c r="P75" s="44">
        <v>0.68579999999999997</v>
      </c>
      <c r="Q75" s="44">
        <v>0.68579999999999997</v>
      </c>
      <c r="R75" s="44">
        <v>0.68579999999999997</v>
      </c>
      <c r="S75" s="44">
        <v>0.68579999999999997</v>
      </c>
      <c r="T75" s="44">
        <v>0.68579999999999997</v>
      </c>
      <c r="U75" s="44">
        <v>0.68579999999999997</v>
      </c>
      <c r="V75" s="44">
        <v>0.68579999999999997</v>
      </c>
      <c r="W75" s="44">
        <v>0.68579999999999997</v>
      </c>
      <c r="X75" s="44">
        <v>0.68579999999999997</v>
      </c>
      <c r="Y75" s="44">
        <v>0.68579999999999997</v>
      </c>
      <c r="Z75" s="44">
        <v>0.68579999999999997</v>
      </c>
      <c r="AA75" s="44">
        <v>0.68579999999999997</v>
      </c>
      <c r="AB75" s="44">
        <v>0.68579999999999997</v>
      </c>
      <c r="AC75" s="44">
        <v>0.68579999999999997</v>
      </c>
      <c r="AD75" s="44">
        <v>0.68579999999999997</v>
      </c>
      <c r="AE75" s="44">
        <v>0.68579999999999997</v>
      </c>
      <c r="AF75" s="44">
        <v>0.68579999999999997</v>
      </c>
      <c r="AG75" s="44">
        <v>0.68579999999999997</v>
      </c>
      <c r="AH75" s="40">
        <v>2.5270000000000002E-3</v>
      </c>
    </row>
    <row r="76" spans="1:34" ht="15" customHeight="1">
      <c r="A76" s="102" t="s">
        <v>2266</v>
      </c>
      <c r="B76" s="37" t="s">
        <v>2267</v>
      </c>
      <c r="C76" s="45">
        <v>64.032439999999994</v>
      </c>
      <c r="D76" s="45">
        <v>70.173843000000005</v>
      </c>
      <c r="E76" s="45">
        <v>74.933739000000003</v>
      </c>
      <c r="F76" s="45">
        <v>78.579635999999994</v>
      </c>
      <c r="G76" s="45">
        <v>82.312279000000004</v>
      </c>
      <c r="H76" s="45">
        <v>86.800369000000003</v>
      </c>
      <c r="I76" s="45">
        <v>90.973747000000003</v>
      </c>
      <c r="J76" s="45">
        <v>95.811211</v>
      </c>
      <c r="K76" s="45">
        <v>99.865943999999999</v>
      </c>
      <c r="L76" s="45">
        <v>104.1567</v>
      </c>
      <c r="M76" s="45">
        <v>107.855217</v>
      </c>
      <c r="N76" s="45">
        <v>112.3274</v>
      </c>
      <c r="O76" s="45">
        <v>115.832565</v>
      </c>
      <c r="P76" s="45">
        <v>120.58852400000001</v>
      </c>
      <c r="Q76" s="45">
        <v>124.56259900000001</v>
      </c>
      <c r="R76" s="45">
        <v>129.55114699999999</v>
      </c>
      <c r="S76" s="45">
        <v>134.67036400000001</v>
      </c>
      <c r="T76" s="45">
        <v>139.262451</v>
      </c>
      <c r="U76" s="45">
        <v>143.95065299999999</v>
      </c>
      <c r="V76" s="45">
        <v>148.65881300000001</v>
      </c>
      <c r="W76" s="45">
        <v>153.76693700000001</v>
      </c>
      <c r="X76" s="45">
        <v>159.01826500000001</v>
      </c>
      <c r="Y76" s="45">
        <v>164.67295799999999</v>
      </c>
      <c r="Z76" s="45">
        <v>169.10713200000001</v>
      </c>
      <c r="AA76" s="45">
        <v>174.66760300000001</v>
      </c>
      <c r="AB76" s="45">
        <v>180.14880400000001</v>
      </c>
      <c r="AC76" s="45">
        <v>186.07392899999999</v>
      </c>
      <c r="AD76" s="45">
        <v>192.30091899999999</v>
      </c>
      <c r="AE76" s="45">
        <v>198.25070199999999</v>
      </c>
      <c r="AF76" s="45">
        <v>203.75936899999999</v>
      </c>
      <c r="AG76" s="45">
        <v>209.50367700000001</v>
      </c>
      <c r="AH76" s="42">
        <v>4.0302999999999999E-2</v>
      </c>
    </row>
    <row r="78" spans="1:34" ht="15" customHeight="1">
      <c r="B78" s="37" t="s">
        <v>2268</v>
      </c>
    </row>
    <row r="79" spans="1:34" ht="15" customHeight="1">
      <c r="B79" s="37" t="s">
        <v>2269</v>
      </c>
    </row>
    <row r="80" spans="1:34" ht="15" customHeight="1">
      <c r="A80" s="102" t="s">
        <v>2270</v>
      </c>
      <c r="B80" s="38" t="s">
        <v>1792</v>
      </c>
      <c r="C80" s="44">
        <v>1480.8714600000001</v>
      </c>
      <c r="D80" s="44">
        <v>1490.4886469999999</v>
      </c>
      <c r="E80" s="44">
        <v>1492.1827390000001</v>
      </c>
      <c r="F80" s="44">
        <v>1495.228638</v>
      </c>
      <c r="G80" s="44">
        <v>1499.3360600000001</v>
      </c>
      <c r="H80" s="44">
        <v>1503.940308</v>
      </c>
      <c r="I80" s="44">
        <v>1510.4738769999999</v>
      </c>
      <c r="J80" s="44">
        <v>1516.9364009999999</v>
      </c>
      <c r="K80" s="44">
        <v>1524.457764</v>
      </c>
      <c r="L80" s="44">
        <v>1532.5322269999999</v>
      </c>
      <c r="M80" s="44">
        <v>1541.0131839999999</v>
      </c>
      <c r="N80" s="44">
        <v>1550.4514160000001</v>
      </c>
      <c r="O80" s="44">
        <v>1561.049683</v>
      </c>
      <c r="P80" s="44">
        <v>1571.166504</v>
      </c>
      <c r="Q80" s="44">
        <v>1582.7932129999999</v>
      </c>
      <c r="R80" s="44">
        <v>1594.9880370000001</v>
      </c>
      <c r="S80" s="44">
        <v>1608.155029</v>
      </c>
      <c r="T80" s="44">
        <v>1622.0297849999999</v>
      </c>
      <c r="U80" s="44">
        <v>1636.138428</v>
      </c>
      <c r="V80" s="44">
        <v>1650.2010499999999</v>
      </c>
      <c r="W80" s="44">
        <v>1663.151611</v>
      </c>
      <c r="X80" s="44">
        <v>1676.0017089999999</v>
      </c>
      <c r="Y80" s="44">
        <v>1689.1488039999999</v>
      </c>
      <c r="Z80" s="44">
        <v>1703.6206050000001</v>
      </c>
      <c r="AA80" s="44">
        <v>1718.22522</v>
      </c>
      <c r="AB80" s="44">
        <v>1732.7188719999999</v>
      </c>
      <c r="AC80" s="44">
        <v>1747.7647710000001</v>
      </c>
      <c r="AD80" s="44">
        <v>1762.4727780000001</v>
      </c>
      <c r="AE80" s="44">
        <v>1777.6949460000001</v>
      </c>
      <c r="AF80" s="44">
        <v>1793.6511230000001</v>
      </c>
      <c r="AG80" s="44">
        <v>1810.6446530000001</v>
      </c>
      <c r="AH80" s="40">
        <v>6.7239999999999999E-3</v>
      </c>
    </row>
    <row r="81" spans="1:34" ht="15" customHeight="1">
      <c r="A81" s="102" t="s">
        <v>2271</v>
      </c>
      <c r="B81" s="38" t="s">
        <v>2272</v>
      </c>
      <c r="C81" s="44">
        <v>1270.6419679999999</v>
      </c>
      <c r="D81" s="44">
        <v>1288.278198</v>
      </c>
      <c r="E81" s="44">
        <v>1316.109009</v>
      </c>
      <c r="F81" s="44">
        <v>1335.869019</v>
      </c>
      <c r="G81" s="44">
        <v>1357.7753909999999</v>
      </c>
      <c r="H81" s="44">
        <v>1379.098389</v>
      </c>
      <c r="I81" s="44">
        <v>1381.870361</v>
      </c>
      <c r="J81" s="44">
        <v>1384.636475</v>
      </c>
      <c r="K81" s="44">
        <v>1388.4748540000001</v>
      </c>
      <c r="L81" s="44">
        <v>1392.4229740000001</v>
      </c>
      <c r="M81" s="44">
        <v>1394.900635</v>
      </c>
      <c r="N81" s="44">
        <v>1398.716064</v>
      </c>
      <c r="O81" s="44">
        <v>1405.6423339999999</v>
      </c>
      <c r="P81" s="44">
        <v>1411.17749</v>
      </c>
      <c r="Q81" s="44">
        <v>1418.847168</v>
      </c>
      <c r="R81" s="44">
        <v>1426.0413820000001</v>
      </c>
      <c r="S81" s="44">
        <v>1434.2857670000001</v>
      </c>
      <c r="T81" s="44">
        <v>1444.072876</v>
      </c>
      <c r="U81" s="44">
        <v>1454.653687</v>
      </c>
      <c r="V81" s="44">
        <v>1465.772217</v>
      </c>
      <c r="W81" s="44">
        <v>1476.2501219999999</v>
      </c>
      <c r="X81" s="44">
        <v>1488.095947</v>
      </c>
      <c r="Y81" s="44">
        <v>1500.2264399999999</v>
      </c>
      <c r="Z81" s="44">
        <v>1516.0120850000001</v>
      </c>
      <c r="AA81" s="44">
        <v>1531.2666019999999</v>
      </c>
      <c r="AB81" s="44">
        <v>1547.766357</v>
      </c>
      <c r="AC81" s="44">
        <v>1565.129639</v>
      </c>
      <c r="AD81" s="44">
        <v>1583.2913820000001</v>
      </c>
      <c r="AE81" s="44">
        <v>1602.946655</v>
      </c>
      <c r="AF81" s="44">
        <v>1625.0035399999999</v>
      </c>
      <c r="AG81" s="44">
        <v>1648.5401609999999</v>
      </c>
      <c r="AH81" s="40">
        <v>8.7170000000000008E-3</v>
      </c>
    </row>
    <row r="82" spans="1:34" ht="15" customHeight="1">
      <c r="A82" s="102" t="s">
        <v>2273</v>
      </c>
      <c r="B82" s="38" t="s">
        <v>1791</v>
      </c>
      <c r="C82" s="44">
        <v>898.86425799999995</v>
      </c>
      <c r="D82" s="44">
        <v>889.14038100000005</v>
      </c>
      <c r="E82" s="44">
        <v>924.801331</v>
      </c>
      <c r="F82" s="44">
        <v>946.13531499999999</v>
      </c>
      <c r="G82" s="44">
        <v>963.40228300000001</v>
      </c>
      <c r="H82" s="44">
        <v>983.67645300000004</v>
      </c>
      <c r="I82" s="44">
        <v>996.57775900000001</v>
      </c>
      <c r="J82" s="44">
        <v>1006.475403</v>
      </c>
      <c r="K82" s="44">
        <v>1013.45813</v>
      </c>
      <c r="L82" s="44">
        <v>1020.547546</v>
      </c>
      <c r="M82" s="44">
        <v>1030.0638429999999</v>
      </c>
      <c r="N82" s="44">
        <v>1039.2352289999999</v>
      </c>
      <c r="O82" s="44">
        <v>1044.380737</v>
      </c>
      <c r="P82" s="44">
        <v>1049.2811280000001</v>
      </c>
      <c r="Q82" s="44">
        <v>1056.6701660000001</v>
      </c>
      <c r="R82" s="44">
        <v>1062.970337</v>
      </c>
      <c r="S82" s="44">
        <v>1068.6617429999999</v>
      </c>
      <c r="T82" s="44">
        <v>1074.271851</v>
      </c>
      <c r="U82" s="44">
        <v>1081.451172</v>
      </c>
      <c r="V82" s="44">
        <v>1088.302246</v>
      </c>
      <c r="W82" s="44">
        <v>1092.5108640000001</v>
      </c>
      <c r="X82" s="44">
        <v>1099.7219239999999</v>
      </c>
      <c r="Y82" s="44">
        <v>1110.501831</v>
      </c>
      <c r="Z82" s="44">
        <v>1121.734375</v>
      </c>
      <c r="AA82" s="44">
        <v>1129.8764650000001</v>
      </c>
      <c r="AB82" s="44">
        <v>1137.5239260000001</v>
      </c>
      <c r="AC82" s="44">
        <v>1145.190063</v>
      </c>
      <c r="AD82" s="44">
        <v>1152.1885990000001</v>
      </c>
      <c r="AE82" s="44">
        <v>1159.799072</v>
      </c>
      <c r="AF82" s="44">
        <v>1168.6053469999999</v>
      </c>
      <c r="AG82" s="44">
        <v>1177.9370120000001</v>
      </c>
      <c r="AH82" s="40">
        <v>9.0539999999999995E-3</v>
      </c>
    </row>
    <row r="83" spans="1:34" ht="15" customHeight="1">
      <c r="A83" s="102" t="s">
        <v>2274</v>
      </c>
      <c r="B83" s="38" t="s">
        <v>1789</v>
      </c>
      <c r="C83" s="44">
        <v>10.396267</v>
      </c>
      <c r="D83" s="44">
        <v>12.507391</v>
      </c>
      <c r="E83" s="44">
        <v>14.262776000000001</v>
      </c>
      <c r="F83" s="44">
        <v>15.89644</v>
      </c>
      <c r="G83" s="44">
        <v>17.405010000000001</v>
      </c>
      <c r="H83" s="44">
        <v>18.926043</v>
      </c>
      <c r="I83" s="44">
        <v>20.755571</v>
      </c>
      <c r="J83" s="44">
        <v>22.650198</v>
      </c>
      <c r="K83" s="44">
        <v>24.593163000000001</v>
      </c>
      <c r="L83" s="44">
        <v>26.621165999999999</v>
      </c>
      <c r="M83" s="44">
        <v>28.928604</v>
      </c>
      <c r="N83" s="44">
        <v>31.422851999999999</v>
      </c>
      <c r="O83" s="44">
        <v>34.224173999999998</v>
      </c>
      <c r="P83" s="44">
        <v>37.303116000000003</v>
      </c>
      <c r="Q83" s="44">
        <v>40.678576999999997</v>
      </c>
      <c r="R83" s="44">
        <v>44.321762</v>
      </c>
      <c r="S83" s="44">
        <v>48.198779999999999</v>
      </c>
      <c r="T83" s="44">
        <v>52.320816000000001</v>
      </c>
      <c r="U83" s="44">
        <v>56.725155000000001</v>
      </c>
      <c r="V83" s="44">
        <v>61.356689000000003</v>
      </c>
      <c r="W83" s="44">
        <v>66.283576999999994</v>
      </c>
      <c r="X83" s="44">
        <v>71.280022000000002</v>
      </c>
      <c r="Y83" s="44">
        <v>76.446678000000006</v>
      </c>
      <c r="Z83" s="44">
        <v>81.731071</v>
      </c>
      <c r="AA83" s="44">
        <v>87.236716999999999</v>
      </c>
      <c r="AB83" s="44">
        <v>92.594832999999994</v>
      </c>
      <c r="AC83" s="44">
        <v>98.090652000000006</v>
      </c>
      <c r="AD83" s="44">
        <v>103.69244399999999</v>
      </c>
      <c r="AE83" s="44">
        <v>109.445488</v>
      </c>
      <c r="AF83" s="44">
        <v>115.362534</v>
      </c>
      <c r="AG83" s="44">
        <v>121.303253</v>
      </c>
      <c r="AH83" s="40">
        <v>8.5342000000000001E-2</v>
      </c>
    </row>
    <row r="84" spans="1:34" ht="15" customHeight="1">
      <c r="A84" s="102" t="s">
        <v>2275</v>
      </c>
      <c r="B84" s="38" t="s">
        <v>2276</v>
      </c>
      <c r="C84" s="44">
        <v>3660.7741700000001</v>
      </c>
      <c r="D84" s="44">
        <v>3680.4152829999998</v>
      </c>
      <c r="E84" s="44">
        <v>3747.3559570000002</v>
      </c>
      <c r="F84" s="44">
        <v>3793.1293949999999</v>
      </c>
      <c r="G84" s="44">
        <v>3837.9187010000001</v>
      </c>
      <c r="H84" s="44">
        <v>3885.641357</v>
      </c>
      <c r="I84" s="44">
        <v>3909.67749</v>
      </c>
      <c r="J84" s="44">
        <v>3930.6984859999998</v>
      </c>
      <c r="K84" s="44">
        <v>3950.983643</v>
      </c>
      <c r="L84" s="44">
        <v>3972.123779</v>
      </c>
      <c r="M84" s="44">
        <v>3994.9060060000002</v>
      </c>
      <c r="N84" s="44">
        <v>4019.8254390000002</v>
      </c>
      <c r="O84" s="44">
        <v>4045.2971189999998</v>
      </c>
      <c r="P84" s="44">
        <v>4068.9282229999999</v>
      </c>
      <c r="Q84" s="44">
        <v>4098.9892579999996</v>
      </c>
      <c r="R84" s="44">
        <v>4128.3212890000004</v>
      </c>
      <c r="S84" s="44">
        <v>4159.3012699999999</v>
      </c>
      <c r="T84" s="44">
        <v>4192.6958009999998</v>
      </c>
      <c r="U84" s="44">
        <v>4228.9682620000003</v>
      </c>
      <c r="V84" s="44">
        <v>4265.6323240000002</v>
      </c>
      <c r="W84" s="44">
        <v>4298.1967770000001</v>
      </c>
      <c r="X84" s="44">
        <v>4335.0996089999999</v>
      </c>
      <c r="Y84" s="44">
        <v>4376.3242190000001</v>
      </c>
      <c r="Z84" s="44">
        <v>4423.0976559999999</v>
      </c>
      <c r="AA84" s="44">
        <v>4466.6049800000001</v>
      </c>
      <c r="AB84" s="44">
        <v>4510.6044920000004</v>
      </c>
      <c r="AC84" s="44">
        <v>4556.1748049999997</v>
      </c>
      <c r="AD84" s="44">
        <v>4601.6455079999996</v>
      </c>
      <c r="AE84" s="44">
        <v>4649.8862300000001</v>
      </c>
      <c r="AF84" s="44">
        <v>4702.6225590000004</v>
      </c>
      <c r="AG84" s="44">
        <v>4758.4252930000002</v>
      </c>
      <c r="AH84" s="40">
        <v>8.7799999999999996E-3</v>
      </c>
    </row>
    <row r="86" spans="1:34" ht="15" customHeight="1">
      <c r="B86" s="37" t="s">
        <v>2277</v>
      </c>
    </row>
    <row r="87" spans="1:34" ht="15" customHeight="1">
      <c r="A87" s="102" t="s">
        <v>2278</v>
      </c>
      <c r="B87" s="38" t="s">
        <v>2279</v>
      </c>
      <c r="C87" s="44">
        <v>60.081009000000002</v>
      </c>
      <c r="D87" s="44">
        <v>62.161628999999998</v>
      </c>
      <c r="E87" s="44">
        <v>58.960940999999998</v>
      </c>
      <c r="F87" s="44">
        <v>57.427269000000003</v>
      </c>
      <c r="G87" s="44">
        <v>59.408526999999999</v>
      </c>
      <c r="H87" s="44">
        <v>56.659542000000002</v>
      </c>
      <c r="I87" s="44">
        <v>57.931950000000001</v>
      </c>
      <c r="J87" s="44">
        <v>61.888134000000001</v>
      </c>
      <c r="K87" s="44">
        <v>64.070885000000004</v>
      </c>
      <c r="L87" s="44">
        <v>63.326571999999999</v>
      </c>
      <c r="M87" s="44">
        <v>65.936310000000006</v>
      </c>
      <c r="N87" s="44">
        <v>62.932690000000001</v>
      </c>
      <c r="O87" s="44">
        <v>65.577324000000004</v>
      </c>
      <c r="P87" s="44">
        <v>65.025665000000004</v>
      </c>
      <c r="Q87" s="44">
        <v>67.339950999999999</v>
      </c>
      <c r="R87" s="44">
        <v>66.792777999999998</v>
      </c>
      <c r="S87" s="44">
        <v>65.398871999999997</v>
      </c>
      <c r="T87" s="44">
        <v>64.673171999999994</v>
      </c>
      <c r="U87" s="44">
        <v>64.255065999999999</v>
      </c>
      <c r="V87" s="44">
        <v>64.484099999999998</v>
      </c>
      <c r="W87" s="44">
        <v>63.860027000000002</v>
      </c>
      <c r="X87" s="44">
        <v>62.897041000000002</v>
      </c>
      <c r="Y87" s="44">
        <v>61.954948000000002</v>
      </c>
      <c r="Z87" s="44">
        <v>61.560009000000001</v>
      </c>
      <c r="AA87" s="44">
        <v>61.177605</v>
      </c>
      <c r="AB87" s="44">
        <v>60.566195999999998</v>
      </c>
      <c r="AC87" s="44">
        <v>60.174422999999997</v>
      </c>
      <c r="AD87" s="44">
        <v>59.780441000000003</v>
      </c>
      <c r="AE87" s="44">
        <v>59.658825</v>
      </c>
      <c r="AF87" s="44">
        <v>58.395802000000003</v>
      </c>
      <c r="AG87" s="44">
        <v>58.052410000000002</v>
      </c>
      <c r="AH87" s="40">
        <v>-1.1440000000000001E-3</v>
      </c>
    </row>
    <row r="88" spans="1:34" ht="15" customHeight="1">
      <c r="A88" s="102" t="s">
        <v>2280</v>
      </c>
      <c r="B88" s="38" t="s">
        <v>2281</v>
      </c>
      <c r="C88" s="44">
        <v>14.394444</v>
      </c>
      <c r="D88" s="44">
        <v>14.394444</v>
      </c>
      <c r="E88" s="44">
        <v>14.394444</v>
      </c>
      <c r="F88" s="44">
        <v>14.394444</v>
      </c>
      <c r="G88" s="44">
        <v>14.394444</v>
      </c>
      <c r="H88" s="44">
        <v>14.394444</v>
      </c>
      <c r="I88" s="44">
        <v>14.394444</v>
      </c>
      <c r="J88" s="44">
        <v>14.394444</v>
      </c>
      <c r="K88" s="44">
        <v>14.394444</v>
      </c>
      <c r="L88" s="44">
        <v>14.394444</v>
      </c>
      <c r="M88" s="44">
        <v>14.394444</v>
      </c>
      <c r="N88" s="44">
        <v>14.394444</v>
      </c>
      <c r="O88" s="44">
        <v>14.394444</v>
      </c>
      <c r="P88" s="44">
        <v>14.394443000000001</v>
      </c>
      <c r="Q88" s="44">
        <v>14.394444</v>
      </c>
      <c r="R88" s="44">
        <v>14.394444</v>
      </c>
      <c r="S88" s="44">
        <v>14.394444</v>
      </c>
      <c r="T88" s="44">
        <v>14.394444</v>
      </c>
      <c r="U88" s="44">
        <v>14.394444</v>
      </c>
      <c r="V88" s="44">
        <v>14.394444</v>
      </c>
      <c r="W88" s="44">
        <v>14.394444</v>
      </c>
      <c r="X88" s="44">
        <v>14.394444</v>
      </c>
      <c r="Y88" s="44">
        <v>14.394444</v>
      </c>
      <c r="Z88" s="44">
        <v>14.394444</v>
      </c>
      <c r="AA88" s="44">
        <v>14.394444</v>
      </c>
      <c r="AB88" s="44">
        <v>14.394444</v>
      </c>
      <c r="AC88" s="44">
        <v>14.394444</v>
      </c>
      <c r="AD88" s="44">
        <v>14.394444</v>
      </c>
      <c r="AE88" s="44">
        <v>14.394444</v>
      </c>
      <c r="AF88" s="44">
        <v>14.394444</v>
      </c>
      <c r="AG88" s="44">
        <v>14.394444</v>
      </c>
      <c r="AH88" s="40">
        <v>0</v>
      </c>
    </row>
    <row r="89" spans="1:34" ht="15" customHeight="1">
      <c r="A89" s="102" t="s">
        <v>2282</v>
      </c>
      <c r="B89" s="38" t="s">
        <v>2283</v>
      </c>
      <c r="C89" s="44">
        <v>256.51895100000002</v>
      </c>
      <c r="D89" s="44">
        <v>260.013214</v>
      </c>
      <c r="E89" s="44">
        <v>260.39807100000002</v>
      </c>
      <c r="F89" s="44">
        <v>273.26342799999998</v>
      </c>
      <c r="G89" s="44">
        <v>291.21105999999997</v>
      </c>
      <c r="H89" s="44">
        <v>316.88012700000002</v>
      </c>
      <c r="I89" s="44">
        <v>318.23232999999999</v>
      </c>
      <c r="J89" s="44">
        <v>337.58963</v>
      </c>
      <c r="K89" s="44">
        <v>364.83392300000003</v>
      </c>
      <c r="L89" s="44">
        <v>352.24163800000002</v>
      </c>
      <c r="M89" s="44">
        <v>354.84567299999998</v>
      </c>
      <c r="N89" s="44">
        <v>374.49246199999999</v>
      </c>
      <c r="O89" s="44">
        <v>369.77432299999998</v>
      </c>
      <c r="P89" s="44">
        <v>374.92260700000003</v>
      </c>
      <c r="Q89" s="44">
        <v>364.72946200000001</v>
      </c>
      <c r="R89" s="44">
        <v>351.93640099999999</v>
      </c>
      <c r="S89" s="44">
        <v>355.30126999999999</v>
      </c>
      <c r="T89" s="44">
        <v>360.53988600000002</v>
      </c>
      <c r="U89" s="44">
        <v>367.48739599999999</v>
      </c>
      <c r="V89" s="44">
        <v>369.342804</v>
      </c>
      <c r="W89" s="44">
        <v>364.63320900000002</v>
      </c>
      <c r="X89" s="44">
        <v>364.05532799999997</v>
      </c>
      <c r="Y89" s="44">
        <v>365.363159</v>
      </c>
      <c r="Z89" s="44">
        <v>366.85781900000001</v>
      </c>
      <c r="AA89" s="44">
        <v>365.32800300000002</v>
      </c>
      <c r="AB89" s="44">
        <v>365.222961</v>
      </c>
      <c r="AC89" s="44">
        <v>361.85476699999998</v>
      </c>
      <c r="AD89" s="44">
        <v>380.71194500000001</v>
      </c>
      <c r="AE89" s="44">
        <v>399.211029</v>
      </c>
      <c r="AF89" s="44">
        <v>409.37051400000001</v>
      </c>
      <c r="AG89" s="44">
        <v>412.297211</v>
      </c>
      <c r="AH89" s="40">
        <v>1.5944E-2</v>
      </c>
    </row>
    <row r="90" spans="1:34" ht="15" customHeight="1">
      <c r="A90" s="102" t="s">
        <v>2284</v>
      </c>
      <c r="B90" s="38" t="s">
        <v>2285</v>
      </c>
      <c r="C90" s="44">
        <v>260.69314600000001</v>
      </c>
      <c r="D90" s="44">
        <v>264.25869799999998</v>
      </c>
      <c r="E90" s="44">
        <v>264.65142800000001</v>
      </c>
      <c r="F90" s="44">
        <v>277.77932700000002</v>
      </c>
      <c r="G90" s="44">
        <v>296.09494000000001</v>
      </c>
      <c r="H90" s="44">
        <v>322.32583599999998</v>
      </c>
      <c r="I90" s="44">
        <v>323.71011399999998</v>
      </c>
      <c r="J90" s="44">
        <v>343.46710200000001</v>
      </c>
      <c r="K90" s="44">
        <v>371.27267499999999</v>
      </c>
      <c r="L90" s="44">
        <v>358.428833</v>
      </c>
      <c r="M90" s="44">
        <v>361.091522</v>
      </c>
      <c r="N90" s="44">
        <v>381.147491</v>
      </c>
      <c r="O90" s="44">
        <v>376.34130900000002</v>
      </c>
      <c r="P90" s="44">
        <v>381.60290500000002</v>
      </c>
      <c r="Q90" s="44">
        <v>371.21508799999998</v>
      </c>
      <c r="R90" s="44">
        <v>358.175049</v>
      </c>
      <c r="S90" s="44">
        <v>361.62283300000001</v>
      </c>
      <c r="T90" s="44">
        <v>366.98599200000001</v>
      </c>
      <c r="U90" s="44">
        <v>374.09231599999998</v>
      </c>
      <c r="V90" s="44">
        <v>376.00701900000001</v>
      </c>
      <c r="W90" s="44">
        <v>371.223907</v>
      </c>
      <c r="X90" s="44">
        <v>370.65405299999998</v>
      </c>
      <c r="Y90" s="44">
        <v>372.01080300000001</v>
      </c>
      <c r="Z90" s="44">
        <v>373.55822799999999</v>
      </c>
      <c r="AA90" s="44">
        <v>372.01251200000002</v>
      </c>
      <c r="AB90" s="44">
        <v>371.91738900000001</v>
      </c>
      <c r="AC90" s="44">
        <v>368.49224900000002</v>
      </c>
      <c r="AD90" s="44">
        <v>387.74246199999999</v>
      </c>
      <c r="AE90" s="44">
        <v>406.627228</v>
      </c>
      <c r="AF90" s="44">
        <v>416.99774200000002</v>
      </c>
      <c r="AG90" s="44">
        <v>419.98657200000002</v>
      </c>
      <c r="AH90" s="40">
        <v>1.6022999999999999E-2</v>
      </c>
    </row>
    <row r="91" spans="1:34" ht="15" customHeight="1">
      <c r="A91" s="102" t="s">
        <v>2286</v>
      </c>
      <c r="B91" s="38" t="s">
        <v>2287</v>
      </c>
      <c r="C91" s="44">
        <v>54.585166999999998</v>
      </c>
      <c r="D91" s="44">
        <v>56.131863000000003</v>
      </c>
      <c r="E91" s="44">
        <v>47.839748</v>
      </c>
      <c r="F91" s="44">
        <v>49.006210000000003</v>
      </c>
      <c r="G91" s="44">
        <v>50.241652999999999</v>
      </c>
      <c r="H91" s="44">
        <v>51.508311999999997</v>
      </c>
      <c r="I91" s="44">
        <v>52.836246000000003</v>
      </c>
      <c r="J91" s="44">
        <v>54.151347999999999</v>
      </c>
      <c r="K91" s="44">
        <v>55.480044999999997</v>
      </c>
      <c r="L91" s="44">
        <v>56.818413</v>
      </c>
      <c r="M91" s="44">
        <v>58.208122000000003</v>
      </c>
      <c r="N91" s="44">
        <v>59.630642000000002</v>
      </c>
      <c r="O91" s="44">
        <v>61.086384000000002</v>
      </c>
      <c r="P91" s="44">
        <v>62.568600000000004</v>
      </c>
      <c r="Q91" s="44">
        <v>64.104682999999994</v>
      </c>
      <c r="R91" s="44">
        <v>65.671867000000006</v>
      </c>
      <c r="S91" s="44">
        <v>67.275993</v>
      </c>
      <c r="T91" s="44">
        <v>68.909492</v>
      </c>
      <c r="U91" s="44">
        <v>70.601737999999997</v>
      </c>
      <c r="V91" s="44">
        <v>72.313209999999998</v>
      </c>
      <c r="W91" s="44">
        <v>74.068184000000002</v>
      </c>
      <c r="X91" s="44">
        <v>75.886459000000002</v>
      </c>
      <c r="Y91" s="44">
        <v>77.792304999999999</v>
      </c>
      <c r="Z91" s="44">
        <v>79.799850000000006</v>
      </c>
      <c r="AA91" s="44">
        <v>81.868668</v>
      </c>
      <c r="AB91" s="44">
        <v>84.054160999999993</v>
      </c>
      <c r="AC91" s="44">
        <v>86.342865000000003</v>
      </c>
      <c r="AD91" s="44">
        <v>88.736153000000002</v>
      </c>
      <c r="AE91" s="44">
        <v>91.262253000000001</v>
      </c>
      <c r="AF91" s="44">
        <v>93.935867000000002</v>
      </c>
      <c r="AG91" s="44">
        <v>96.772163000000006</v>
      </c>
      <c r="AH91" s="40">
        <v>1.9269999999999999E-2</v>
      </c>
    </row>
    <row r="92" spans="1:34" ht="15" customHeight="1">
      <c r="A92" s="102" t="s">
        <v>2288</v>
      </c>
      <c r="B92" s="38" t="s">
        <v>2289</v>
      </c>
      <c r="C92" s="44">
        <v>3829.4255370000001</v>
      </c>
      <c r="D92" s="44">
        <v>3844.5095209999999</v>
      </c>
      <c r="E92" s="44">
        <v>3925.2646479999999</v>
      </c>
      <c r="F92" s="44">
        <v>3972.2951659999999</v>
      </c>
      <c r="G92" s="44">
        <v>4014.648193</v>
      </c>
      <c r="H92" s="44">
        <v>4065.4938959999999</v>
      </c>
      <c r="I92" s="44">
        <v>4088.7304690000001</v>
      </c>
      <c r="J92" s="44">
        <v>4106.6938479999999</v>
      </c>
      <c r="K92" s="44">
        <v>4125.7182620000003</v>
      </c>
      <c r="L92" s="44">
        <v>4148.1748049999997</v>
      </c>
      <c r="M92" s="44">
        <v>4168.8706050000001</v>
      </c>
      <c r="N92" s="44">
        <v>4198.1870120000003</v>
      </c>
      <c r="O92" s="44">
        <v>4221.0083009999998</v>
      </c>
      <c r="P92" s="44">
        <v>4246.6757809999999</v>
      </c>
      <c r="Q92" s="44">
        <v>4274.9736329999996</v>
      </c>
      <c r="R92" s="44">
        <v>4305.8837890000004</v>
      </c>
      <c r="S92" s="44">
        <v>4339.0888670000004</v>
      </c>
      <c r="T92" s="44">
        <v>4374.3691410000001</v>
      </c>
      <c r="U92" s="44">
        <v>4412.2895509999998</v>
      </c>
      <c r="V92" s="44">
        <v>4450.2387699999999</v>
      </c>
      <c r="W92" s="44">
        <v>4484.0683589999999</v>
      </c>
      <c r="X92" s="44">
        <v>4523.0268550000001</v>
      </c>
      <c r="Y92" s="44">
        <v>4566.1333009999998</v>
      </c>
      <c r="Z92" s="44">
        <v>4615.3203119999998</v>
      </c>
      <c r="AA92" s="44">
        <v>4661.0473629999997</v>
      </c>
      <c r="AB92" s="44">
        <v>4706.8413090000004</v>
      </c>
      <c r="AC92" s="44">
        <v>4753.9765619999998</v>
      </c>
      <c r="AD92" s="44">
        <v>4801.716797</v>
      </c>
      <c r="AE92" s="44">
        <v>4852.0073240000002</v>
      </c>
      <c r="AF92" s="44">
        <v>4907.3237300000001</v>
      </c>
      <c r="AG92" s="44">
        <v>4964.1308589999999</v>
      </c>
      <c r="AH92" s="40">
        <v>8.6879999999999995E-3</v>
      </c>
    </row>
    <row r="93" spans="1:34" ht="15" customHeight="1">
      <c r="A93" s="102" t="s">
        <v>2290</v>
      </c>
      <c r="B93" s="38" t="s">
        <v>2291</v>
      </c>
      <c r="C93" s="44">
        <v>3925.5229490000002</v>
      </c>
      <c r="D93" s="44">
        <v>3944.163086</v>
      </c>
      <c r="E93" s="44">
        <v>4013.4174800000001</v>
      </c>
      <c r="F93" s="44">
        <v>4059.8183589999999</v>
      </c>
      <c r="G93" s="44">
        <v>4105.0200199999999</v>
      </c>
      <c r="H93" s="44">
        <v>4153.8217770000001</v>
      </c>
      <c r="I93" s="44">
        <v>4179.6264650000003</v>
      </c>
      <c r="J93" s="44">
        <v>4202.4614259999998</v>
      </c>
      <c r="K93" s="44">
        <v>4224.4360349999997</v>
      </c>
      <c r="L93" s="44">
        <v>4247.7382809999999</v>
      </c>
      <c r="M93" s="44">
        <v>4272.3745120000003</v>
      </c>
      <c r="N93" s="44">
        <v>4299.7006840000004</v>
      </c>
      <c r="O93" s="44">
        <v>4326.7104490000002</v>
      </c>
      <c r="P93" s="44">
        <v>4353.1953119999998</v>
      </c>
      <c r="Q93" s="44">
        <v>4385.5380859999996</v>
      </c>
      <c r="R93" s="44">
        <v>4417.7153319999998</v>
      </c>
      <c r="S93" s="44">
        <v>4451.0478519999997</v>
      </c>
      <c r="T93" s="44">
        <v>4487.111328</v>
      </c>
      <c r="U93" s="44">
        <v>4526.1469729999999</v>
      </c>
      <c r="V93" s="44">
        <v>4565.9775390000004</v>
      </c>
      <c r="W93" s="44">
        <v>4601.0112300000001</v>
      </c>
      <c r="X93" s="44">
        <v>4640.8173829999996</v>
      </c>
      <c r="Y93" s="44">
        <v>4684.8383789999998</v>
      </c>
      <c r="Z93" s="44">
        <v>4735.5854490000002</v>
      </c>
      <c r="AA93" s="44">
        <v>4783.0146480000003</v>
      </c>
      <c r="AB93" s="44">
        <v>4830.3725590000004</v>
      </c>
      <c r="AC93" s="44">
        <v>4879.4619140000004</v>
      </c>
      <c r="AD93" s="44">
        <v>4928.8085940000001</v>
      </c>
      <c r="AE93" s="44">
        <v>4981.1176759999998</v>
      </c>
      <c r="AF93" s="44">
        <v>5037.6337890000004</v>
      </c>
      <c r="AG93" s="44">
        <v>5096.8715819999998</v>
      </c>
      <c r="AH93" s="40">
        <v>8.7419999999999998E-3</v>
      </c>
    </row>
    <row r="95" spans="1:34" ht="15" customHeight="1">
      <c r="B95" s="37" t="s">
        <v>2292</v>
      </c>
    </row>
    <row r="96" spans="1:34" ht="15" customHeight="1">
      <c r="B96" s="37" t="s">
        <v>2269</v>
      </c>
    </row>
    <row r="97" spans="1:34" ht="15" customHeight="1">
      <c r="B97" s="37" t="s">
        <v>2293</v>
      </c>
    </row>
    <row r="98" spans="1:34" ht="15" customHeight="1">
      <c r="A98" s="102" t="s">
        <v>2294</v>
      </c>
      <c r="B98" s="38" t="s">
        <v>2256</v>
      </c>
      <c r="C98" s="44">
        <v>766.910034</v>
      </c>
      <c r="D98" s="44">
        <v>934.87292500000001</v>
      </c>
      <c r="E98" s="44">
        <v>985.90362500000003</v>
      </c>
      <c r="F98" s="44">
        <v>864.88940400000001</v>
      </c>
      <c r="G98" s="44">
        <v>773.57372999999995</v>
      </c>
      <c r="H98" s="44">
        <v>699.56518600000004</v>
      </c>
      <c r="I98" s="44">
        <v>716.39373799999998</v>
      </c>
      <c r="J98" s="44">
        <v>691.56976299999997</v>
      </c>
      <c r="K98" s="44">
        <v>696.51721199999997</v>
      </c>
      <c r="L98" s="44">
        <v>698.37561000000005</v>
      </c>
      <c r="M98" s="44">
        <v>688.93945299999996</v>
      </c>
      <c r="N98" s="44">
        <v>676.80224599999997</v>
      </c>
      <c r="O98" s="44">
        <v>664.51397699999995</v>
      </c>
      <c r="P98" s="44">
        <v>663.33770800000002</v>
      </c>
      <c r="Q98" s="44">
        <v>661.83117700000003</v>
      </c>
      <c r="R98" s="44">
        <v>647.11047399999995</v>
      </c>
      <c r="S98" s="44">
        <v>645.99578899999995</v>
      </c>
      <c r="T98" s="44">
        <v>636.88122599999997</v>
      </c>
      <c r="U98" s="44">
        <v>620.07220500000005</v>
      </c>
      <c r="V98" s="44">
        <v>614.99609399999997</v>
      </c>
      <c r="W98" s="44">
        <v>613.25518799999998</v>
      </c>
      <c r="X98" s="44">
        <v>609.66149900000005</v>
      </c>
      <c r="Y98" s="44">
        <v>610.05590800000004</v>
      </c>
      <c r="Z98" s="44">
        <v>603.42456100000004</v>
      </c>
      <c r="AA98" s="44">
        <v>598.69317599999999</v>
      </c>
      <c r="AB98" s="44">
        <v>586.35369900000001</v>
      </c>
      <c r="AC98" s="44">
        <v>584.04321300000004</v>
      </c>
      <c r="AD98" s="44">
        <v>583.20880099999999</v>
      </c>
      <c r="AE98" s="44">
        <v>586.00860599999999</v>
      </c>
      <c r="AF98" s="44">
        <v>588.28405799999996</v>
      </c>
      <c r="AG98" s="44">
        <v>586.68383800000004</v>
      </c>
      <c r="AH98" s="40">
        <v>-8.8900000000000003E-3</v>
      </c>
    </row>
    <row r="99" spans="1:34" ht="15" customHeight="1">
      <c r="A99" s="102" t="s">
        <v>2295</v>
      </c>
      <c r="B99" s="38" t="s">
        <v>2258</v>
      </c>
      <c r="C99" s="44">
        <v>14.562377</v>
      </c>
      <c r="D99" s="44">
        <v>11.041577</v>
      </c>
      <c r="E99" s="44">
        <v>11.194088000000001</v>
      </c>
      <c r="F99" s="44">
        <v>10.516325</v>
      </c>
      <c r="G99" s="44">
        <v>10.036431</v>
      </c>
      <c r="H99" s="44">
        <v>9.6605550000000004</v>
      </c>
      <c r="I99" s="44">
        <v>9.3510270000000002</v>
      </c>
      <c r="J99" s="44">
        <v>8.8845270000000003</v>
      </c>
      <c r="K99" s="44">
        <v>8.6027159999999991</v>
      </c>
      <c r="L99" s="44">
        <v>8.443975</v>
      </c>
      <c r="M99" s="44">
        <v>8.2505430000000004</v>
      </c>
      <c r="N99" s="44">
        <v>7.9532939999999996</v>
      </c>
      <c r="O99" s="44">
        <v>7.8648530000000001</v>
      </c>
      <c r="P99" s="44">
        <v>7.8086869999999999</v>
      </c>
      <c r="Q99" s="44">
        <v>7.7803230000000001</v>
      </c>
      <c r="R99" s="44">
        <v>7.6797750000000002</v>
      </c>
      <c r="S99" s="44">
        <v>7.5807200000000003</v>
      </c>
      <c r="T99" s="44">
        <v>7.4041870000000003</v>
      </c>
      <c r="U99" s="44">
        <v>7.1053499999999996</v>
      </c>
      <c r="V99" s="44">
        <v>6.9964269999999997</v>
      </c>
      <c r="W99" s="44">
        <v>6.900442</v>
      </c>
      <c r="X99" s="44">
        <v>6.5994169999999999</v>
      </c>
      <c r="Y99" s="44">
        <v>6.2935049999999997</v>
      </c>
      <c r="Z99" s="44">
        <v>5.9490949999999998</v>
      </c>
      <c r="AA99" s="44">
        <v>5.6305440000000004</v>
      </c>
      <c r="AB99" s="44">
        <v>5.270607</v>
      </c>
      <c r="AC99" s="44">
        <v>5.2779889999999998</v>
      </c>
      <c r="AD99" s="44">
        <v>5.3096310000000004</v>
      </c>
      <c r="AE99" s="44">
        <v>5.3466620000000002</v>
      </c>
      <c r="AF99" s="44">
        <v>5.380293</v>
      </c>
      <c r="AG99" s="44">
        <v>5.401046</v>
      </c>
      <c r="AH99" s="40">
        <v>-3.2521000000000001E-2</v>
      </c>
    </row>
    <row r="100" spans="1:34" ht="15" customHeight="1">
      <c r="A100" s="102" t="s">
        <v>2296</v>
      </c>
      <c r="B100" s="38" t="s">
        <v>2260</v>
      </c>
      <c r="C100" s="44">
        <v>1521.1326899999999</v>
      </c>
      <c r="D100" s="44">
        <v>1309.7779539999999</v>
      </c>
      <c r="E100" s="44">
        <v>1312.3294679999999</v>
      </c>
      <c r="F100" s="44">
        <v>1372.7763669999999</v>
      </c>
      <c r="G100" s="44">
        <v>1360.8927000000001</v>
      </c>
      <c r="H100" s="44">
        <v>1424.843018</v>
      </c>
      <c r="I100" s="44">
        <v>1460.831177</v>
      </c>
      <c r="J100" s="44">
        <v>1470.8585210000001</v>
      </c>
      <c r="K100" s="44">
        <v>1451.658813</v>
      </c>
      <c r="L100" s="44">
        <v>1449.613159</v>
      </c>
      <c r="M100" s="44">
        <v>1427.055298</v>
      </c>
      <c r="N100" s="44">
        <v>1437.3596190000001</v>
      </c>
      <c r="O100" s="44">
        <v>1440.9407960000001</v>
      </c>
      <c r="P100" s="44">
        <v>1443.5219729999999</v>
      </c>
      <c r="Q100" s="44">
        <v>1449.3295900000001</v>
      </c>
      <c r="R100" s="44">
        <v>1438.1964109999999</v>
      </c>
      <c r="S100" s="44">
        <v>1445.533813</v>
      </c>
      <c r="T100" s="44">
        <v>1464.93335</v>
      </c>
      <c r="U100" s="44">
        <v>1494.4323730000001</v>
      </c>
      <c r="V100" s="44">
        <v>1519.8325199999999</v>
      </c>
      <c r="W100" s="44">
        <v>1546.955933</v>
      </c>
      <c r="X100" s="44">
        <v>1560.731323</v>
      </c>
      <c r="Y100" s="44">
        <v>1584.3957519999999</v>
      </c>
      <c r="Z100" s="44">
        <v>1616.818726</v>
      </c>
      <c r="AA100" s="44">
        <v>1640.861206</v>
      </c>
      <c r="AB100" s="44">
        <v>1663.6435550000001</v>
      </c>
      <c r="AC100" s="44">
        <v>1672.530518</v>
      </c>
      <c r="AD100" s="44">
        <v>1685.255249</v>
      </c>
      <c r="AE100" s="44">
        <v>1705.228638</v>
      </c>
      <c r="AF100" s="44">
        <v>1727.072754</v>
      </c>
      <c r="AG100" s="44">
        <v>1752.337158</v>
      </c>
      <c r="AH100" s="40">
        <v>4.7280000000000004E-3</v>
      </c>
    </row>
    <row r="101" spans="1:34" ht="15" customHeight="1">
      <c r="A101" s="102" t="s">
        <v>2297</v>
      </c>
      <c r="B101" s="38" t="s">
        <v>2298</v>
      </c>
      <c r="C101" s="44">
        <v>784.792236</v>
      </c>
      <c r="D101" s="44">
        <v>760.58019999999999</v>
      </c>
      <c r="E101" s="44">
        <v>736.682861</v>
      </c>
      <c r="F101" s="44">
        <v>749.79760699999997</v>
      </c>
      <c r="G101" s="44">
        <v>752.92675799999995</v>
      </c>
      <c r="H101" s="44">
        <v>744.93896500000005</v>
      </c>
      <c r="I101" s="44">
        <v>658.94946300000004</v>
      </c>
      <c r="J101" s="44">
        <v>644.83618200000001</v>
      </c>
      <c r="K101" s="44">
        <v>645.18322799999999</v>
      </c>
      <c r="L101" s="44">
        <v>629.51879899999994</v>
      </c>
      <c r="M101" s="44">
        <v>630.26769999999999</v>
      </c>
      <c r="N101" s="44">
        <v>631.43005400000004</v>
      </c>
      <c r="O101" s="44">
        <v>632.27673300000004</v>
      </c>
      <c r="P101" s="44">
        <v>624.55664100000001</v>
      </c>
      <c r="Q101" s="44">
        <v>607.81957999999997</v>
      </c>
      <c r="R101" s="44">
        <v>609.22460899999999</v>
      </c>
      <c r="S101" s="44">
        <v>602.73718299999996</v>
      </c>
      <c r="T101" s="44">
        <v>602.94830300000001</v>
      </c>
      <c r="U101" s="44">
        <v>603.15893600000004</v>
      </c>
      <c r="V101" s="44">
        <v>603.15893600000004</v>
      </c>
      <c r="W101" s="44">
        <v>594.80969200000004</v>
      </c>
      <c r="X101" s="44">
        <v>596.06176800000003</v>
      </c>
      <c r="Y101" s="44">
        <v>596.96734600000002</v>
      </c>
      <c r="Z101" s="44">
        <v>597.84088099999997</v>
      </c>
      <c r="AA101" s="44">
        <v>598.59619099999998</v>
      </c>
      <c r="AB101" s="44">
        <v>599.41479500000003</v>
      </c>
      <c r="AC101" s="44">
        <v>599.84082000000001</v>
      </c>
      <c r="AD101" s="44">
        <v>592.53234899999995</v>
      </c>
      <c r="AE101" s="44">
        <v>592.797729</v>
      </c>
      <c r="AF101" s="44">
        <v>593.11828600000001</v>
      </c>
      <c r="AG101" s="44">
        <v>593.581726</v>
      </c>
      <c r="AH101" s="40">
        <v>-9.2650000000000007E-3</v>
      </c>
    </row>
    <row r="102" spans="1:34" ht="15" customHeight="1">
      <c r="A102" s="102" t="s">
        <v>2299</v>
      </c>
      <c r="B102" s="38" t="s">
        <v>2300</v>
      </c>
      <c r="C102" s="44">
        <v>1.3844529999999999</v>
      </c>
      <c r="D102" s="44">
        <v>0.81455999999999995</v>
      </c>
      <c r="E102" s="44">
        <v>0.81774800000000003</v>
      </c>
      <c r="F102" s="44">
        <v>0.74717900000000004</v>
      </c>
      <c r="G102" s="44">
        <v>0.578457</v>
      </c>
      <c r="H102" s="44">
        <v>0.671844</v>
      </c>
      <c r="I102" s="44">
        <v>0.44246999999999997</v>
      </c>
      <c r="J102" s="44">
        <v>0.35474099999999997</v>
      </c>
      <c r="K102" s="44">
        <v>0.25850699999999999</v>
      </c>
      <c r="L102" s="44">
        <v>-0.14361599999999999</v>
      </c>
      <c r="M102" s="44">
        <v>-1.0506E-2</v>
      </c>
      <c r="N102" s="44">
        <v>-0.194107</v>
      </c>
      <c r="O102" s="44">
        <v>-0.21359900000000001</v>
      </c>
      <c r="P102" s="44">
        <v>-0.284416</v>
      </c>
      <c r="Q102" s="44">
        <v>-0.32338899999999998</v>
      </c>
      <c r="R102" s="44">
        <v>-0.56159499999999996</v>
      </c>
      <c r="S102" s="44">
        <v>-0.64928200000000003</v>
      </c>
      <c r="T102" s="44">
        <v>-0.66734800000000005</v>
      </c>
      <c r="U102" s="44">
        <v>-0.69507799999999997</v>
      </c>
      <c r="V102" s="44">
        <v>-0.72026800000000002</v>
      </c>
      <c r="W102" s="44">
        <v>-0.79058399999999995</v>
      </c>
      <c r="X102" s="44">
        <v>-0.81238600000000005</v>
      </c>
      <c r="Y102" s="44">
        <v>-0.856128</v>
      </c>
      <c r="Z102" s="44">
        <v>-0.96372899999999995</v>
      </c>
      <c r="AA102" s="44">
        <v>-1.109124</v>
      </c>
      <c r="AB102" s="44">
        <v>-1.2850140000000001</v>
      </c>
      <c r="AC102" s="44">
        <v>-1.713975</v>
      </c>
      <c r="AD102" s="44">
        <v>-1.8147599999999999</v>
      </c>
      <c r="AE102" s="44">
        <v>-1.882692</v>
      </c>
      <c r="AF102" s="44">
        <v>-2.0667019999999998</v>
      </c>
      <c r="AG102" s="44">
        <v>-2.4187069999999999</v>
      </c>
      <c r="AH102" s="40" t="s">
        <v>2201</v>
      </c>
    </row>
    <row r="103" spans="1:34" ht="15" customHeight="1">
      <c r="A103" s="102" t="s">
        <v>2301</v>
      </c>
      <c r="B103" s="38" t="s">
        <v>2302</v>
      </c>
      <c r="C103" s="44">
        <v>755.36676</v>
      </c>
      <c r="D103" s="44">
        <v>841.96832300000005</v>
      </c>
      <c r="E103" s="44">
        <v>892.30718999999999</v>
      </c>
      <c r="F103" s="44">
        <v>987.33892800000001</v>
      </c>
      <c r="G103" s="44">
        <v>1130.1801760000001</v>
      </c>
      <c r="H103" s="44">
        <v>1198.594971</v>
      </c>
      <c r="I103" s="44">
        <v>1255.348389</v>
      </c>
      <c r="J103" s="44">
        <v>1302.5557859999999</v>
      </c>
      <c r="K103" s="44">
        <v>1335.571899</v>
      </c>
      <c r="L103" s="44">
        <v>1374.144043</v>
      </c>
      <c r="M103" s="44">
        <v>1425.826294</v>
      </c>
      <c r="N103" s="44">
        <v>1455.877686</v>
      </c>
      <c r="O103" s="44">
        <v>1486.3317870000001</v>
      </c>
      <c r="P103" s="44">
        <v>1518.0988769999999</v>
      </c>
      <c r="Q103" s="44">
        <v>1558.5275879999999</v>
      </c>
      <c r="R103" s="44">
        <v>1613.8366699999999</v>
      </c>
      <c r="S103" s="44">
        <v>1647.0006100000001</v>
      </c>
      <c r="T103" s="44">
        <v>1671.440063</v>
      </c>
      <c r="U103" s="44">
        <v>1696.242798</v>
      </c>
      <c r="V103" s="44">
        <v>1713.4235839999999</v>
      </c>
      <c r="W103" s="44">
        <v>1729.8013920000001</v>
      </c>
      <c r="X103" s="44">
        <v>1757.0523679999999</v>
      </c>
      <c r="Y103" s="44">
        <v>1774.919312</v>
      </c>
      <c r="Z103" s="44">
        <v>1797.2094729999999</v>
      </c>
      <c r="AA103" s="44">
        <v>1822.64563</v>
      </c>
      <c r="AB103" s="44">
        <v>1856.786499</v>
      </c>
      <c r="AC103" s="44">
        <v>1896.4754640000001</v>
      </c>
      <c r="AD103" s="44">
        <v>1938.928101</v>
      </c>
      <c r="AE103" s="44">
        <v>1965.3901370000001</v>
      </c>
      <c r="AF103" s="44">
        <v>1995.552246</v>
      </c>
      <c r="AG103" s="44">
        <v>2027.6511230000001</v>
      </c>
      <c r="AH103" s="40">
        <v>3.3461999999999999E-2</v>
      </c>
    </row>
    <row r="104" spans="1:34" ht="15" customHeight="1">
      <c r="A104" s="102" t="s">
        <v>2303</v>
      </c>
      <c r="B104" s="38" t="s">
        <v>2200</v>
      </c>
      <c r="C104" s="44">
        <v>0</v>
      </c>
      <c r="D104" s="44">
        <v>0</v>
      </c>
      <c r="E104" s="44">
        <v>0.50269399999999997</v>
      </c>
      <c r="F104" s="44">
        <v>0.66507799999999995</v>
      </c>
      <c r="G104" s="44">
        <v>0.86206700000000003</v>
      </c>
      <c r="H104" s="44">
        <v>1.242127</v>
      </c>
      <c r="I104" s="44">
        <v>1.4369069999999999</v>
      </c>
      <c r="J104" s="44">
        <v>1.6574439999999999</v>
      </c>
      <c r="K104" s="44">
        <v>1.9485239999999999</v>
      </c>
      <c r="L104" s="44">
        <v>2.2456689999999999</v>
      </c>
      <c r="M104" s="44">
        <v>2.5447959999999998</v>
      </c>
      <c r="N104" s="44">
        <v>2.8581379999999998</v>
      </c>
      <c r="O104" s="44">
        <v>3.1936800000000001</v>
      </c>
      <c r="P104" s="44">
        <v>3.5360580000000001</v>
      </c>
      <c r="Q104" s="44">
        <v>3.9087550000000002</v>
      </c>
      <c r="R104" s="44">
        <v>4.2972970000000004</v>
      </c>
      <c r="S104" s="44">
        <v>4.7897049999999997</v>
      </c>
      <c r="T104" s="44">
        <v>5.3291649999999997</v>
      </c>
      <c r="U104" s="44">
        <v>5.8729560000000003</v>
      </c>
      <c r="V104" s="44">
        <v>6.4513780000000001</v>
      </c>
      <c r="W104" s="44">
        <v>7.0360050000000003</v>
      </c>
      <c r="X104" s="44">
        <v>7.6327090000000002</v>
      </c>
      <c r="Y104" s="44">
        <v>8.2579609999999999</v>
      </c>
      <c r="Z104" s="44">
        <v>8.9409010000000002</v>
      </c>
      <c r="AA104" s="44">
        <v>9.6292840000000002</v>
      </c>
      <c r="AB104" s="44">
        <v>10.333481000000001</v>
      </c>
      <c r="AC104" s="44">
        <v>11.079271</v>
      </c>
      <c r="AD104" s="44">
        <v>11.854127999999999</v>
      </c>
      <c r="AE104" s="44">
        <v>12.674968</v>
      </c>
      <c r="AF104" s="44">
        <v>13.539712</v>
      </c>
      <c r="AG104" s="44">
        <v>14.451034</v>
      </c>
      <c r="AH104" s="40" t="s">
        <v>2201</v>
      </c>
    </row>
    <row r="105" spans="1:34" ht="15" customHeight="1">
      <c r="A105" s="102" t="s">
        <v>2304</v>
      </c>
      <c r="B105" s="37" t="s">
        <v>2305</v>
      </c>
      <c r="C105" s="45">
        <v>3844.1484380000002</v>
      </c>
      <c r="D105" s="45">
        <v>3859.0551759999998</v>
      </c>
      <c r="E105" s="45">
        <v>3939.7375489999999</v>
      </c>
      <c r="F105" s="45">
        <v>3986.7307129999999</v>
      </c>
      <c r="G105" s="45">
        <v>4029.0502929999998</v>
      </c>
      <c r="H105" s="45">
        <v>4079.516846</v>
      </c>
      <c r="I105" s="45">
        <v>4102.7534180000002</v>
      </c>
      <c r="J105" s="45">
        <v>4120.716797</v>
      </c>
      <c r="K105" s="45">
        <v>4139.7412109999996</v>
      </c>
      <c r="L105" s="45">
        <v>4162.1977539999998</v>
      </c>
      <c r="M105" s="45">
        <v>4182.8740230000003</v>
      </c>
      <c r="N105" s="45">
        <v>4212.0869140000004</v>
      </c>
      <c r="O105" s="45">
        <v>4234.908203</v>
      </c>
      <c r="P105" s="45">
        <v>4260.5756840000004</v>
      </c>
      <c r="Q105" s="45">
        <v>4288.8735349999997</v>
      </c>
      <c r="R105" s="45">
        <v>4319.7836909999996</v>
      </c>
      <c r="S105" s="45">
        <v>4352.9887699999999</v>
      </c>
      <c r="T105" s="45">
        <v>4388.2690430000002</v>
      </c>
      <c r="U105" s="45">
        <v>4426.189453</v>
      </c>
      <c r="V105" s="45">
        <v>4464.138672</v>
      </c>
      <c r="W105" s="45">
        <v>4497.9682620000003</v>
      </c>
      <c r="X105" s="45">
        <v>4536.9267579999996</v>
      </c>
      <c r="Y105" s="45">
        <v>4580.033203</v>
      </c>
      <c r="Z105" s="45">
        <v>4629.2202150000003</v>
      </c>
      <c r="AA105" s="45">
        <v>4674.9472660000001</v>
      </c>
      <c r="AB105" s="45">
        <v>4720.517578</v>
      </c>
      <c r="AC105" s="45">
        <v>4767.533203</v>
      </c>
      <c r="AD105" s="45">
        <v>4815.2734380000002</v>
      </c>
      <c r="AE105" s="45">
        <v>4865.5639650000003</v>
      </c>
      <c r="AF105" s="45">
        <v>4920.8803710000002</v>
      </c>
      <c r="AG105" s="45">
        <v>4977.6875</v>
      </c>
      <c r="AH105" s="42">
        <v>8.6510000000000007E-3</v>
      </c>
    </row>
    <row r="106" spans="1:34" ht="15" customHeight="1">
      <c r="A106" s="102" t="s">
        <v>2306</v>
      </c>
      <c r="B106" s="38" t="s">
        <v>2307</v>
      </c>
      <c r="C106" s="44">
        <v>3829.4255370000001</v>
      </c>
      <c r="D106" s="44">
        <v>3844.5095209999999</v>
      </c>
      <c r="E106" s="44">
        <v>3925.2646479999999</v>
      </c>
      <c r="F106" s="44">
        <v>3972.2951659999999</v>
      </c>
      <c r="G106" s="44">
        <v>4014.648193</v>
      </c>
      <c r="H106" s="44">
        <v>4065.4938959999999</v>
      </c>
      <c r="I106" s="44">
        <v>4088.7304690000001</v>
      </c>
      <c r="J106" s="44">
        <v>4106.6938479999999</v>
      </c>
      <c r="K106" s="44">
        <v>4125.7182620000003</v>
      </c>
      <c r="L106" s="44">
        <v>4148.1748049999997</v>
      </c>
      <c r="M106" s="44">
        <v>4168.8706050000001</v>
      </c>
      <c r="N106" s="44">
        <v>4198.1870120000003</v>
      </c>
      <c r="O106" s="44">
        <v>4221.0083009999998</v>
      </c>
      <c r="P106" s="44">
        <v>4246.6757809999999</v>
      </c>
      <c r="Q106" s="44">
        <v>4274.9736329999996</v>
      </c>
      <c r="R106" s="44">
        <v>4305.8837890000004</v>
      </c>
      <c r="S106" s="44">
        <v>4339.0888670000004</v>
      </c>
      <c r="T106" s="44">
        <v>4374.3691410000001</v>
      </c>
      <c r="U106" s="44">
        <v>4412.2895509999998</v>
      </c>
      <c r="V106" s="44">
        <v>4450.2387699999999</v>
      </c>
      <c r="W106" s="44">
        <v>4484.0683589999999</v>
      </c>
      <c r="X106" s="44">
        <v>4523.0268550000001</v>
      </c>
      <c r="Y106" s="44">
        <v>4566.1333009999998</v>
      </c>
      <c r="Z106" s="44">
        <v>4615.3203119999998</v>
      </c>
      <c r="AA106" s="44">
        <v>4661.0473629999997</v>
      </c>
      <c r="AB106" s="44">
        <v>4706.8413090000004</v>
      </c>
      <c r="AC106" s="44">
        <v>4753.9765619999998</v>
      </c>
      <c r="AD106" s="44">
        <v>4801.716797</v>
      </c>
      <c r="AE106" s="44">
        <v>4852.0073240000002</v>
      </c>
      <c r="AF106" s="44">
        <v>4907.3237300000001</v>
      </c>
      <c r="AG106" s="44">
        <v>4964.1308589999999</v>
      </c>
      <c r="AH106" s="40">
        <v>8.6879999999999995E-3</v>
      </c>
    </row>
    <row r="107" spans="1:34" ht="15" customHeight="1">
      <c r="A107" s="102" t="s">
        <v>2308</v>
      </c>
      <c r="B107" s="38" t="s">
        <v>2309</v>
      </c>
      <c r="C107" s="44">
        <v>14.722818</v>
      </c>
      <c r="D107" s="44">
        <v>14.545529999999999</v>
      </c>
      <c r="E107" s="44">
        <v>14.472785</v>
      </c>
      <c r="F107" s="44">
        <v>14.435326</v>
      </c>
      <c r="G107" s="44">
        <v>14.402183000000001</v>
      </c>
      <c r="H107" s="44">
        <v>14.022976</v>
      </c>
      <c r="I107" s="44">
        <v>14.022976</v>
      </c>
      <c r="J107" s="44">
        <v>14.022976</v>
      </c>
      <c r="K107" s="44">
        <v>14.022976</v>
      </c>
      <c r="L107" s="44">
        <v>14.022976</v>
      </c>
      <c r="M107" s="44">
        <v>14.003571000000001</v>
      </c>
      <c r="N107" s="44">
        <v>13.900193</v>
      </c>
      <c r="O107" s="44">
        <v>13.900193</v>
      </c>
      <c r="P107" s="44">
        <v>13.900193</v>
      </c>
      <c r="Q107" s="44">
        <v>13.900193</v>
      </c>
      <c r="R107" s="44">
        <v>13.900193</v>
      </c>
      <c r="S107" s="44">
        <v>13.900193</v>
      </c>
      <c r="T107" s="44">
        <v>13.900193</v>
      </c>
      <c r="U107" s="44">
        <v>13.900193</v>
      </c>
      <c r="V107" s="44">
        <v>13.900193</v>
      </c>
      <c r="W107" s="44">
        <v>13.900193</v>
      </c>
      <c r="X107" s="44">
        <v>13.900193</v>
      </c>
      <c r="Y107" s="44">
        <v>13.900193</v>
      </c>
      <c r="Z107" s="44">
        <v>13.900193</v>
      </c>
      <c r="AA107" s="44">
        <v>13.900193</v>
      </c>
      <c r="AB107" s="44">
        <v>13.676349999999999</v>
      </c>
      <c r="AC107" s="44">
        <v>13.55667</v>
      </c>
      <c r="AD107" s="44">
        <v>13.55667</v>
      </c>
      <c r="AE107" s="44">
        <v>13.55667</v>
      </c>
      <c r="AF107" s="44">
        <v>13.55667</v>
      </c>
      <c r="AG107" s="44">
        <v>13.55667</v>
      </c>
      <c r="AH107" s="40">
        <v>-2.7469999999999999E-3</v>
      </c>
    </row>
    <row r="109" spans="1:34" ht="15" customHeight="1">
      <c r="B109" s="37" t="s">
        <v>2254</v>
      </c>
    </row>
    <row r="110" spans="1:34" ht="15" customHeight="1">
      <c r="A110" s="102" t="s">
        <v>2310</v>
      </c>
      <c r="B110" s="38" t="s">
        <v>2256</v>
      </c>
      <c r="C110" s="44">
        <v>6.9719569999999997</v>
      </c>
      <c r="D110" s="44">
        <v>6.8607800000000001</v>
      </c>
      <c r="E110" s="44">
        <v>6.8878130000000004</v>
      </c>
      <c r="F110" s="44">
        <v>6.86165</v>
      </c>
      <c r="G110" s="44">
        <v>6.8640160000000003</v>
      </c>
      <c r="H110" s="44">
        <v>6.854374</v>
      </c>
      <c r="I110" s="44">
        <v>6.8573729999999999</v>
      </c>
      <c r="J110" s="44">
        <v>6.845097</v>
      </c>
      <c r="K110" s="44">
        <v>6.8243669999999996</v>
      </c>
      <c r="L110" s="44">
        <v>6.8075000000000001</v>
      </c>
      <c r="M110" s="44">
        <v>6.8025849999999997</v>
      </c>
      <c r="N110" s="44">
        <v>6.7918969999999996</v>
      </c>
      <c r="O110" s="44">
        <v>6.774959</v>
      </c>
      <c r="P110" s="44">
        <v>6.7570540000000001</v>
      </c>
      <c r="Q110" s="44">
        <v>6.7414440000000004</v>
      </c>
      <c r="R110" s="44">
        <v>6.7284769999999998</v>
      </c>
      <c r="S110" s="44">
        <v>6.7124040000000003</v>
      </c>
      <c r="T110" s="44">
        <v>6.6995630000000004</v>
      </c>
      <c r="U110" s="44">
        <v>6.6923139999999997</v>
      </c>
      <c r="V110" s="44">
        <v>6.6828880000000002</v>
      </c>
      <c r="W110" s="44">
        <v>6.6649240000000001</v>
      </c>
      <c r="X110" s="44">
        <v>6.6548959999999999</v>
      </c>
      <c r="Y110" s="44">
        <v>6.6531159999999998</v>
      </c>
      <c r="Z110" s="44">
        <v>6.6500120000000003</v>
      </c>
      <c r="AA110" s="44">
        <v>6.6367750000000001</v>
      </c>
      <c r="AB110" s="44">
        <v>6.6250929999999997</v>
      </c>
      <c r="AC110" s="44">
        <v>6.6144720000000001</v>
      </c>
      <c r="AD110" s="44">
        <v>6.6036000000000001</v>
      </c>
      <c r="AE110" s="44">
        <v>6.595205</v>
      </c>
      <c r="AF110" s="44">
        <v>6.5849029999999997</v>
      </c>
      <c r="AG110" s="44">
        <v>6.581061</v>
      </c>
      <c r="AH110" s="40">
        <v>-1.921E-3</v>
      </c>
    </row>
    <row r="111" spans="1:34" ht="15" customHeight="1">
      <c r="A111" s="102" t="s">
        <v>2311</v>
      </c>
      <c r="B111" s="38" t="s">
        <v>2258</v>
      </c>
      <c r="C111" s="44">
        <v>1.131427</v>
      </c>
      <c r="D111" s="44">
        <v>1.1299380000000001</v>
      </c>
      <c r="E111" s="44">
        <v>0.73217900000000002</v>
      </c>
      <c r="F111" s="44">
        <v>0.73194000000000004</v>
      </c>
      <c r="G111" s="44">
        <v>0.73213799999999996</v>
      </c>
      <c r="H111" s="44">
        <v>0.73215200000000003</v>
      </c>
      <c r="I111" s="44">
        <v>0.73236699999999999</v>
      </c>
      <c r="J111" s="44">
        <v>0.73234200000000005</v>
      </c>
      <c r="K111" s="44">
        <v>0.73217900000000002</v>
      </c>
      <c r="L111" s="44">
        <v>0.732074</v>
      </c>
      <c r="M111" s="44">
        <v>0.73216800000000004</v>
      </c>
      <c r="N111" s="44">
        <v>0.73216599999999998</v>
      </c>
      <c r="O111" s="44">
        <v>0.73205600000000004</v>
      </c>
      <c r="P111" s="44">
        <v>0.73192500000000005</v>
      </c>
      <c r="Q111" s="44">
        <v>0.73183200000000004</v>
      </c>
      <c r="R111" s="44">
        <v>0.73178299999999996</v>
      </c>
      <c r="S111" s="44">
        <v>0.73167599999999999</v>
      </c>
      <c r="T111" s="44">
        <v>0.731626</v>
      </c>
      <c r="U111" s="44">
        <v>0.73168</v>
      </c>
      <c r="V111" s="44">
        <v>0.73169499999999998</v>
      </c>
      <c r="W111" s="44">
        <v>0.73154200000000003</v>
      </c>
      <c r="X111" s="44">
        <v>0.73154300000000005</v>
      </c>
      <c r="Y111" s="44">
        <v>0.73170900000000005</v>
      </c>
      <c r="Z111" s="44">
        <v>0.73185500000000003</v>
      </c>
      <c r="AA111" s="44">
        <v>0.73179300000000003</v>
      </c>
      <c r="AB111" s="44">
        <v>0.73176300000000005</v>
      </c>
      <c r="AC111" s="44">
        <v>0.73175400000000002</v>
      </c>
      <c r="AD111" s="44">
        <v>0.73173999999999995</v>
      </c>
      <c r="AE111" s="44">
        <v>0.73178100000000001</v>
      </c>
      <c r="AF111" s="44">
        <v>0.73177899999999996</v>
      </c>
      <c r="AG111" s="44">
        <v>0.73192900000000005</v>
      </c>
      <c r="AH111" s="40">
        <v>-1.4414E-2</v>
      </c>
    </row>
    <row r="112" spans="1:34" ht="15" customHeight="1">
      <c r="A112" s="102" t="s">
        <v>2312</v>
      </c>
      <c r="B112" s="38" t="s">
        <v>2260</v>
      </c>
      <c r="C112" s="44">
        <v>115.28093699999999</v>
      </c>
      <c r="D112" s="44">
        <v>118.38299600000001</v>
      </c>
      <c r="E112" s="44">
        <v>119.730301</v>
      </c>
      <c r="F112" s="44">
        <v>121.19049800000001</v>
      </c>
      <c r="G112" s="44">
        <v>122.857613</v>
      </c>
      <c r="H112" s="44">
        <v>124.57435599999999</v>
      </c>
      <c r="I112" s="44">
        <v>126.340256</v>
      </c>
      <c r="J112" s="44">
        <v>128.09565699999999</v>
      </c>
      <c r="K112" s="44">
        <v>129.82197600000001</v>
      </c>
      <c r="L112" s="44">
        <v>131.54890399999999</v>
      </c>
      <c r="M112" s="44">
        <v>132.47554</v>
      </c>
      <c r="N112" s="44">
        <v>134.266312</v>
      </c>
      <c r="O112" s="44">
        <v>135.98684700000001</v>
      </c>
      <c r="P112" s="44">
        <v>137.86222799999999</v>
      </c>
      <c r="Q112" s="44">
        <v>139.79234299999999</v>
      </c>
      <c r="R112" s="44">
        <v>141.80401599999999</v>
      </c>
      <c r="S112" s="44">
        <v>143.868439</v>
      </c>
      <c r="T112" s="44">
        <v>146.155045</v>
      </c>
      <c r="U112" s="44">
        <v>148.23825099999999</v>
      </c>
      <c r="V112" s="44">
        <v>150.33201600000001</v>
      </c>
      <c r="W112" s="44">
        <v>152.468918</v>
      </c>
      <c r="X112" s="44">
        <v>154.756958</v>
      </c>
      <c r="Y112" s="44">
        <v>157.254974</v>
      </c>
      <c r="Z112" s="44">
        <v>159.93820199999999</v>
      </c>
      <c r="AA112" s="44">
        <v>162.803314</v>
      </c>
      <c r="AB112" s="44">
        <v>165.87141399999999</v>
      </c>
      <c r="AC112" s="44">
        <v>169.21665999999999</v>
      </c>
      <c r="AD112" s="44">
        <v>172.88232400000001</v>
      </c>
      <c r="AE112" s="44">
        <v>176.81668099999999</v>
      </c>
      <c r="AF112" s="44">
        <v>181.22515899999999</v>
      </c>
      <c r="AG112" s="44">
        <v>186.16914399999999</v>
      </c>
      <c r="AH112" s="40">
        <v>1.6104E-2</v>
      </c>
    </row>
    <row r="113" spans="1:34" ht="15" customHeight="1">
      <c r="A113" s="102" t="s">
        <v>2313</v>
      </c>
      <c r="B113" s="38" t="s">
        <v>2262</v>
      </c>
      <c r="C113" s="44">
        <v>11.828586</v>
      </c>
      <c r="D113" s="44">
        <v>11.963874000000001</v>
      </c>
      <c r="E113" s="44">
        <v>12.766806000000001</v>
      </c>
      <c r="F113" s="44">
        <v>12.777715000000001</v>
      </c>
      <c r="G113" s="44">
        <v>12.777715000000001</v>
      </c>
      <c r="H113" s="44">
        <v>12.777715000000001</v>
      </c>
      <c r="I113" s="44">
        <v>12.777715000000001</v>
      </c>
      <c r="J113" s="44">
        <v>12.777715000000001</v>
      </c>
      <c r="K113" s="44">
        <v>12.777715000000001</v>
      </c>
      <c r="L113" s="44">
        <v>12.777715000000001</v>
      </c>
      <c r="M113" s="44">
        <v>12.575965999999999</v>
      </c>
      <c r="N113" s="44">
        <v>12.581746000000001</v>
      </c>
      <c r="O113" s="44">
        <v>12.575538999999999</v>
      </c>
      <c r="P113" s="44">
        <v>12.589823000000001</v>
      </c>
      <c r="Q113" s="44">
        <v>12.617489000000001</v>
      </c>
      <c r="R113" s="44">
        <v>12.647188999999999</v>
      </c>
      <c r="S113" s="44">
        <v>12.689086</v>
      </c>
      <c r="T113" s="44">
        <v>12.769624</v>
      </c>
      <c r="U113" s="44">
        <v>12.777715000000001</v>
      </c>
      <c r="V113" s="44">
        <v>12.777715000000001</v>
      </c>
      <c r="W113" s="44">
        <v>12.777715000000001</v>
      </c>
      <c r="X113" s="44">
        <v>12.777715000000001</v>
      </c>
      <c r="Y113" s="44">
        <v>12.777715000000001</v>
      </c>
      <c r="Z113" s="44">
        <v>12.777715000000001</v>
      </c>
      <c r="AA113" s="44">
        <v>12.777715000000001</v>
      </c>
      <c r="AB113" s="44">
        <v>12.777715000000001</v>
      </c>
      <c r="AC113" s="44">
        <v>12.777715000000001</v>
      </c>
      <c r="AD113" s="44">
        <v>12.777715000000001</v>
      </c>
      <c r="AE113" s="44">
        <v>12.777715000000001</v>
      </c>
      <c r="AF113" s="44">
        <v>12.777715000000001</v>
      </c>
      <c r="AG113" s="44">
        <v>12.777715000000001</v>
      </c>
      <c r="AH113" s="40">
        <v>2.5760000000000002E-3</v>
      </c>
    </row>
    <row r="114" spans="1:34" ht="15" customHeight="1">
      <c r="A114" s="102" t="s">
        <v>2314</v>
      </c>
      <c r="B114" s="38" t="s">
        <v>2302</v>
      </c>
      <c r="C114" s="44">
        <v>78.743476999999999</v>
      </c>
      <c r="D114" s="44">
        <v>86.742988999999994</v>
      </c>
      <c r="E114" s="44">
        <v>93.099761999999998</v>
      </c>
      <c r="F114" s="44">
        <v>97.822411000000002</v>
      </c>
      <c r="G114" s="44">
        <v>102.68862900000001</v>
      </c>
      <c r="H114" s="44">
        <v>108.541534</v>
      </c>
      <c r="I114" s="44">
        <v>114.069778</v>
      </c>
      <c r="J114" s="44">
        <v>120.302277</v>
      </c>
      <c r="K114" s="44">
        <v>125.60024300000001</v>
      </c>
      <c r="L114" s="44">
        <v>131.228455</v>
      </c>
      <c r="M114" s="44">
        <v>136.24302700000001</v>
      </c>
      <c r="N114" s="44">
        <v>142.18125900000001</v>
      </c>
      <c r="O114" s="44">
        <v>146.94854699999999</v>
      </c>
      <c r="P114" s="44">
        <v>153.10685699999999</v>
      </c>
      <c r="Q114" s="44">
        <v>158.42392000000001</v>
      </c>
      <c r="R114" s="44">
        <v>164.99733000000001</v>
      </c>
      <c r="S114" s="44">
        <v>171.76786799999999</v>
      </c>
      <c r="T114" s="44">
        <v>177.871399</v>
      </c>
      <c r="U114" s="44">
        <v>184.14042699999999</v>
      </c>
      <c r="V114" s="44">
        <v>190.397141</v>
      </c>
      <c r="W114" s="44">
        <v>197.118515</v>
      </c>
      <c r="X114" s="44">
        <v>204.008636</v>
      </c>
      <c r="Y114" s="44">
        <v>211.44352699999999</v>
      </c>
      <c r="Z114" s="44">
        <v>217.4375</v>
      </c>
      <c r="AA114" s="44">
        <v>224.72108499999999</v>
      </c>
      <c r="AB114" s="44">
        <v>231.948959</v>
      </c>
      <c r="AC114" s="44">
        <v>239.78144800000001</v>
      </c>
      <c r="AD114" s="44">
        <v>247.885696</v>
      </c>
      <c r="AE114" s="44">
        <v>255.649338</v>
      </c>
      <c r="AF114" s="44">
        <v>262.86914100000001</v>
      </c>
      <c r="AG114" s="44">
        <v>270.24368299999998</v>
      </c>
      <c r="AH114" s="40">
        <v>4.1960999999999998E-2</v>
      </c>
    </row>
    <row r="115" spans="1:34" ht="15" customHeight="1">
      <c r="A115" s="102" t="s">
        <v>2315</v>
      </c>
      <c r="B115" s="38" t="s">
        <v>2316</v>
      </c>
      <c r="C115" s="44">
        <v>3.0856460000000001</v>
      </c>
      <c r="D115" s="44">
        <v>3.0856460000000001</v>
      </c>
      <c r="E115" s="44">
        <v>3.3747259999999999</v>
      </c>
      <c r="F115" s="44">
        <v>3.3747259999999999</v>
      </c>
      <c r="G115" s="44">
        <v>3.3747259999999999</v>
      </c>
      <c r="H115" s="44">
        <v>3.3747259999999999</v>
      </c>
      <c r="I115" s="44">
        <v>3.3747259999999999</v>
      </c>
      <c r="J115" s="44">
        <v>3.3747259999999999</v>
      </c>
      <c r="K115" s="44">
        <v>3.3747259999999999</v>
      </c>
      <c r="L115" s="44">
        <v>3.3747259999999999</v>
      </c>
      <c r="M115" s="44">
        <v>3.3747259999999999</v>
      </c>
      <c r="N115" s="44">
        <v>3.3747259999999999</v>
      </c>
      <c r="O115" s="44">
        <v>3.3747259999999999</v>
      </c>
      <c r="P115" s="44">
        <v>3.3747259999999999</v>
      </c>
      <c r="Q115" s="44">
        <v>3.3747259999999999</v>
      </c>
      <c r="R115" s="44">
        <v>3.3747259999999999</v>
      </c>
      <c r="S115" s="44">
        <v>3.3747259999999999</v>
      </c>
      <c r="T115" s="44">
        <v>3.3747259999999999</v>
      </c>
      <c r="U115" s="44">
        <v>3.3747259999999999</v>
      </c>
      <c r="V115" s="44">
        <v>3.3747259999999999</v>
      </c>
      <c r="W115" s="44">
        <v>3.3747259999999999</v>
      </c>
      <c r="X115" s="44">
        <v>3.3747259999999999</v>
      </c>
      <c r="Y115" s="44">
        <v>3.3747259999999999</v>
      </c>
      <c r="Z115" s="44">
        <v>3.3747259999999999</v>
      </c>
      <c r="AA115" s="44">
        <v>3.3747259999999999</v>
      </c>
      <c r="AB115" s="44">
        <v>3.3747259999999999</v>
      </c>
      <c r="AC115" s="44">
        <v>3.3747259999999999</v>
      </c>
      <c r="AD115" s="44">
        <v>3.3747259999999999</v>
      </c>
      <c r="AE115" s="44">
        <v>3.3747259999999999</v>
      </c>
      <c r="AF115" s="44">
        <v>3.3747259999999999</v>
      </c>
      <c r="AG115" s="44">
        <v>3.3747259999999999</v>
      </c>
      <c r="AH115" s="40">
        <v>2.99E-3</v>
      </c>
    </row>
    <row r="116" spans="1:34" ht="15" customHeight="1">
      <c r="A116" s="102" t="s">
        <v>2317</v>
      </c>
      <c r="B116" s="37" t="s">
        <v>2267</v>
      </c>
      <c r="C116" s="45">
        <v>217.04203799999999</v>
      </c>
      <c r="D116" s="45">
        <v>228.166214</v>
      </c>
      <c r="E116" s="45">
        <v>236.59158300000001</v>
      </c>
      <c r="F116" s="45">
        <v>242.75894199999999</v>
      </c>
      <c r="G116" s="45">
        <v>249.29482999999999</v>
      </c>
      <c r="H116" s="45">
        <v>256.85485799999998</v>
      </c>
      <c r="I116" s="45">
        <v>264.15219100000002</v>
      </c>
      <c r="J116" s="45">
        <v>272.12780800000002</v>
      </c>
      <c r="K116" s="45">
        <v>279.13119499999999</v>
      </c>
      <c r="L116" s="45">
        <v>286.46939099999997</v>
      </c>
      <c r="M116" s="45">
        <v>292.20400999999998</v>
      </c>
      <c r="N116" s="45">
        <v>299.92810100000003</v>
      </c>
      <c r="O116" s="45">
        <v>306.39267000000001</v>
      </c>
      <c r="P116" s="45">
        <v>314.42263800000001</v>
      </c>
      <c r="Q116" s="45">
        <v>321.68176299999999</v>
      </c>
      <c r="R116" s="45">
        <v>330.28353900000002</v>
      </c>
      <c r="S116" s="45">
        <v>339.14419600000002</v>
      </c>
      <c r="T116" s="45">
        <v>347.60195900000002</v>
      </c>
      <c r="U116" s="45">
        <v>355.95510899999999</v>
      </c>
      <c r="V116" s="45">
        <v>364.29617300000001</v>
      </c>
      <c r="W116" s="45">
        <v>373.13632200000001</v>
      </c>
      <c r="X116" s="45">
        <v>382.30447400000003</v>
      </c>
      <c r="Y116" s="45">
        <v>392.235748</v>
      </c>
      <c r="Z116" s="45">
        <v>400.91000400000001</v>
      </c>
      <c r="AA116" s="45">
        <v>411.04538000000002</v>
      </c>
      <c r="AB116" s="45">
        <v>421.32968099999999</v>
      </c>
      <c r="AC116" s="45">
        <v>432.49676499999998</v>
      </c>
      <c r="AD116" s="45">
        <v>444.25579800000003</v>
      </c>
      <c r="AE116" s="45">
        <v>455.94543499999997</v>
      </c>
      <c r="AF116" s="45">
        <v>467.56341600000002</v>
      </c>
      <c r="AG116" s="45">
        <v>479.878265</v>
      </c>
      <c r="AH116" s="42">
        <v>2.6800999999999998E-2</v>
      </c>
    </row>
    <row r="117" spans="1:34" ht="15" customHeight="1">
      <c r="A117" s="102" t="s">
        <v>2318</v>
      </c>
      <c r="B117" s="38" t="s">
        <v>2319</v>
      </c>
      <c r="C117" s="44">
        <v>54.585166999999998</v>
      </c>
      <c r="D117" s="44">
        <v>56.131863000000003</v>
      </c>
      <c r="E117" s="44">
        <v>47.839748</v>
      </c>
      <c r="F117" s="44">
        <v>49.006210000000003</v>
      </c>
      <c r="G117" s="44">
        <v>50.241652999999999</v>
      </c>
      <c r="H117" s="44">
        <v>51.508311999999997</v>
      </c>
      <c r="I117" s="44">
        <v>52.836246000000003</v>
      </c>
      <c r="J117" s="44">
        <v>54.151347999999999</v>
      </c>
      <c r="K117" s="44">
        <v>55.480044999999997</v>
      </c>
      <c r="L117" s="44">
        <v>56.818413</v>
      </c>
      <c r="M117" s="44">
        <v>58.208122000000003</v>
      </c>
      <c r="N117" s="44">
        <v>59.630642000000002</v>
      </c>
      <c r="O117" s="44">
        <v>61.086384000000002</v>
      </c>
      <c r="P117" s="44">
        <v>62.568600000000004</v>
      </c>
      <c r="Q117" s="44">
        <v>64.104682999999994</v>
      </c>
      <c r="R117" s="44">
        <v>65.671867000000006</v>
      </c>
      <c r="S117" s="44">
        <v>67.275993</v>
      </c>
      <c r="T117" s="44">
        <v>68.909492</v>
      </c>
      <c r="U117" s="44">
        <v>70.601737999999997</v>
      </c>
      <c r="V117" s="44">
        <v>72.313209999999998</v>
      </c>
      <c r="W117" s="44">
        <v>74.068184000000002</v>
      </c>
      <c r="X117" s="44">
        <v>75.886459000000002</v>
      </c>
      <c r="Y117" s="44">
        <v>77.792304999999999</v>
      </c>
      <c r="Z117" s="44">
        <v>79.799850000000006</v>
      </c>
      <c r="AA117" s="44">
        <v>81.868668</v>
      </c>
      <c r="AB117" s="44">
        <v>84.054160999999993</v>
      </c>
      <c r="AC117" s="44">
        <v>86.342865000000003</v>
      </c>
      <c r="AD117" s="44">
        <v>88.736153000000002</v>
      </c>
      <c r="AE117" s="44">
        <v>91.262253000000001</v>
      </c>
      <c r="AF117" s="44">
        <v>93.935867000000002</v>
      </c>
      <c r="AG117" s="44">
        <v>96.772163000000006</v>
      </c>
      <c r="AH117" s="40">
        <v>1.9269999999999999E-2</v>
      </c>
    </row>
    <row r="118" spans="1:34" ht="15" customHeight="1">
      <c r="A118" s="102" t="s">
        <v>2320</v>
      </c>
      <c r="B118" s="38" t="s">
        <v>2309</v>
      </c>
      <c r="C118" s="44">
        <v>162.456863</v>
      </c>
      <c r="D118" s="44">
        <v>172.03434799999999</v>
      </c>
      <c r="E118" s="44">
        <v>188.75183100000001</v>
      </c>
      <c r="F118" s="44">
        <v>193.75273100000001</v>
      </c>
      <c r="G118" s="44">
        <v>199.05317700000001</v>
      </c>
      <c r="H118" s="44">
        <v>205.346542</v>
      </c>
      <c r="I118" s="44">
        <v>211.31596400000001</v>
      </c>
      <c r="J118" s="44">
        <v>217.976471</v>
      </c>
      <c r="K118" s="44">
        <v>223.651138</v>
      </c>
      <c r="L118" s="44">
        <v>229.65097</v>
      </c>
      <c r="M118" s="44">
        <v>233.99586500000001</v>
      </c>
      <c r="N118" s="44">
        <v>240.29747</v>
      </c>
      <c r="O118" s="44">
        <v>245.306274</v>
      </c>
      <c r="P118" s="44">
        <v>251.854004</v>
      </c>
      <c r="Q118" s="44">
        <v>257.57705700000002</v>
      </c>
      <c r="R118" s="44">
        <v>264.61163299999998</v>
      </c>
      <c r="S118" s="44">
        <v>271.86819500000001</v>
      </c>
      <c r="T118" s="44">
        <v>278.692474</v>
      </c>
      <c r="U118" s="44">
        <v>285.353363</v>
      </c>
      <c r="V118" s="44">
        <v>291.98294099999998</v>
      </c>
      <c r="W118" s="44">
        <v>299.068085</v>
      </c>
      <c r="X118" s="44">
        <v>306.41799900000001</v>
      </c>
      <c r="Y118" s="44">
        <v>314.44348100000002</v>
      </c>
      <c r="Z118" s="44">
        <v>321.11013800000001</v>
      </c>
      <c r="AA118" s="44">
        <v>329.17672700000003</v>
      </c>
      <c r="AB118" s="44">
        <v>337.27551299999999</v>
      </c>
      <c r="AC118" s="44">
        <v>346.15386999999998</v>
      </c>
      <c r="AD118" s="44">
        <v>355.51962300000002</v>
      </c>
      <c r="AE118" s="44">
        <v>364.68316700000003</v>
      </c>
      <c r="AF118" s="44">
        <v>373.62753300000003</v>
      </c>
      <c r="AG118" s="44">
        <v>383.10607900000002</v>
      </c>
      <c r="AH118" s="40">
        <v>2.9009E-2</v>
      </c>
    </row>
    <row r="120" spans="1:34">
      <c r="A120" s="102" t="s">
        <v>2321</v>
      </c>
      <c r="B120" s="37" t="s">
        <v>2322</v>
      </c>
      <c r="C120" s="45">
        <v>4061.1904300000001</v>
      </c>
      <c r="D120" s="45">
        <v>4087.2214359999998</v>
      </c>
      <c r="E120" s="45">
        <v>4176.3291019999997</v>
      </c>
      <c r="F120" s="45">
        <v>4229.4897460000002</v>
      </c>
      <c r="G120" s="45">
        <v>4278.3452150000003</v>
      </c>
      <c r="H120" s="45">
        <v>4336.3715819999998</v>
      </c>
      <c r="I120" s="45">
        <v>4366.9057620000003</v>
      </c>
      <c r="J120" s="45">
        <v>4392.8447269999997</v>
      </c>
      <c r="K120" s="45">
        <v>4418.8725590000004</v>
      </c>
      <c r="L120" s="45">
        <v>4448.6669920000004</v>
      </c>
      <c r="M120" s="45">
        <v>4475.078125</v>
      </c>
      <c r="N120" s="45">
        <v>4512.0151370000003</v>
      </c>
      <c r="O120" s="45">
        <v>4541.3007809999999</v>
      </c>
      <c r="P120" s="45">
        <v>4574.9985349999997</v>
      </c>
      <c r="Q120" s="45">
        <v>4610.5551759999998</v>
      </c>
      <c r="R120" s="45">
        <v>4650.0673829999996</v>
      </c>
      <c r="S120" s="45">
        <v>4692.1328119999998</v>
      </c>
      <c r="T120" s="45">
        <v>4735.8710940000001</v>
      </c>
      <c r="U120" s="45">
        <v>4782.1445309999999</v>
      </c>
      <c r="V120" s="45">
        <v>4828.4350590000004</v>
      </c>
      <c r="W120" s="45">
        <v>4871.1044920000004</v>
      </c>
      <c r="X120" s="45">
        <v>4919.2314450000003</v>
      </c>
      <c r="Y120" s="45">
        <v>4972.2690430000002</v>
      </c>
      <c r="Z120" s="45">
        <v>5030.1303710000002</v>
      </c>
      <c r="AA120" s="45">
        <v>5085.9926759999998</v>
      </c>
      <c r="AB120" s="45">
        <v>5141.8471680000002</v>
      </c>
      <c r="AC120" s="45">
        <v>5200.0297849999997</v>
      </c>
      <c r="AD120" s="45">
        <v>5259.529297</v>
      </c>
      <c r="AE120" s="45">
        <v>5321.5092770000001</v>
      </c>
      <c r="AF120" s="45">
        <v>5388.4438479999999</v>
      </c>
      <c r="AG120" s="45">
        <v>5457.5659180000002</v>
      </c>
      <c r="AH120" s="42">
        <v>9.9000000000000008E-3</v>
      </c>
    </row>
    <row r="122" spans="1:34" ht="15" customHeight="1">
      <c r="B122" s="37" t="s">
        <v>2323</v>
      </c>
    </row>
    <row r="123" spans="1:34" ht="15" customHeight="1">
      <c r="B123" s="37" t="s">
        <v>7045</v>
      </c>
    </row>
    <row r="124" spans="1:34" ht="15" customHeight="1">
      <c r="A124" s="102" t="s">
        <v>2324</v>
      </c>
      <c r="B124" s="38" t="s">
        <v>1792</v>
      </c>
      <c r="C124" s="46">
        <v>12.205985999999999</v>
      </c>
      <c r="D124" s="46">
        <v>12.461187000000001</v>
      </c>
      <c r="E124" s="46">
        <v>12.43744</v>
      </c>
      <c r="F124" s="46">
        <v>12.395898000000001</v>
      </c>
      <c r="G124" s="46">
        <v>12.34876</v>
      </c>
      <c r="H124" s="46">
        <v>12.365907</v>
      </c>
      <c r="I124" s="46">
        <v>12.410997</v>
      </c>
      <c r="J124" s="46">
        <v>12.442007</v>
      </c>
      <c r="K124" s="46">
        <v>12.451254</v>
      </c>
      <c r="L124" s="46">
        <v>12.48054</v>
      </c>
      <c r="M124" s="46">
        <v>12.466348999999999</v>
      </c>
      <c r="N124" s="46">
        <v>12.471897999999999</v>
      </c>
      <c r="O124" s="46">
        <v>12.444262999999999</v>
      </c>
      <c r="P124" s="46">
        <v>12.498111</v>
      </c>
      <c r="Q124" s="46">
        <v>12.501787</v>
      </c>
      <c r="R124" s="46">
        <v>12.499413000000001</v>
      </c>
      <c r="S124" s="46">
        <v>12.455545000000001</v>
      </c>
      <c r="T124" s="46">
        <v>12.420609000000001</v>
      </c>
      <c r="U124" s="46">
        <v>12.382406</v>
      </c>
      <c r="V124" s="46">
        <v>12.347830999999999</v>
      </c>
      <c r="W124" s="46">
        <v>12.330373</v>
      </c>
      <c r="X124" s="46">
        <v>12.311923999999999</v>
      </c>
      <c r="Y124" s="46">
        <v>12.310627</v>
      </c>
      <c r="Z124" s="46">
        <v>12.224258000000001</v>
      </c>
      <c r="AA124" s="46">
        <v>12.21482</v>
      </c>
      <c r="AB124" s="46">
        <v>12.189885</v>
      </c>
      <c r="AC124" s="46">
        <v>12.132692</v>
      </c>
      <c r="AD124" s="46">
        <v>12.12567</v>
      </c>
      <c r="AE124" s="46">
        <v>12.091168</v>
      </c>
      <c r="AF124" s="46">
        <v>12.012136999999999</v>
      </c>
      <c r="AG124" s="46">
        <v>11.927716999999999</v>
      </c>
      <c r="AH124" s="40">
        <v>-7.6800000000000002E-4</v>
      </c>
    </row>
    <row r="125" spans="1:34" ht="15" customHeight="1">
      <c r="A125" s="102" t="s">
        <v>2325</v>
      </c>
      <c r="B125" s="38" t="s">
        <v>1793</v>
      </c>
      <c r="C125" s="46">
        <v>10.688195</v>
      </c>
      <c r="D125" s="46">
        <v>10.826158</v>
      </c>
      <c r="E125" s="46">
        <v>10.782219</v>
      </c>
      <c r="F125" s="46">
        <v>10.655505</v>
      </c>
      <c r="G125" s="46">
        <v>10.565187</v>
      </c>
      <c r="H125" s="46">
        <v>10.555292</v>
      </c>
      <c r="I125" s="46">
        <v>10.559165</v>
      </c>
      <c r="J125" s="46">
        <v>10.569839999999999</v>
      </c>
      <c r="K125" s="46">
        <v>10.547832</v>
      </c>
      <c r="L125" s="46">
        <v>10.540528</v>
      </c>
      <c r="M125" s="46">
        <v>10.492057000000001</v>
      </c>
      <c r="N125" s="46">
        <v>10.491273</v>
      </c>
      <c r="O125" s="46">
        <v>10.412023</v>
      </c>
      <c r="P125" s="46">
        <v>10.466638</v>
      </c>
      <c r="Q125" s="46">
        <v>10.426723000000001</v>
      </c>
      <c r="R125" s="46">
        <v>10.415341</v>
      </c>
      <c r="S125" s="46">
        <v>10.342363000000001</v>
      </c>
      <c r="T125" s="46">
        <v>10.278186</v>
      </c>
      <c r="U125" s="46">
        <v>10.207287000000001</v>
      </c>
      <c r="V125" s="46">
        <v>10.148577</v>
      </c>
      <c r="W125" s="46">
        <v>10.111060999999999</v>
      </c>
      <c r="X125" s="46">
        <v>10.075654999999999</v>
      </c>
      <c r="Y125" s="46">
        <v>10.058273</v>
      </c>
      <c r="Z125" s="46">
        <v>9.9382239999999999</v>
      </c>
      <c r="AA125" s="46">
        <v>9.9040510000000008</v>
      </c>
      <c r="AB125" s="46">
        <v>9.8530239999999996</v>
      </c>
      <c r="AC125" s="46">
        <v>9.7728179999999991</v>
      </c>
      <c r="AD125" s="46">
        <v>9.7505159999999993</v>
      </c>
      <c r="AE125" s="46">
        <v>9.6894650000000002</v>
      </c>
      <c r="AF125" s="46">
        <v>9.5818919999999999</v>
      </c>
      <c r="AG125" s="46">
        <v>9.4849720000000008</v>
      </c>
      <c r="AH125" s="40">
        <v>-3.973E-3</v>
      </c>
    </row>
    <row r="126" spans="1:34" ht="15" customHeight="1">
      <c r="A126" s="102" t="s">
        <v>2326</v>
      </c>
      <c r="B126" s="38" t="s">
        <v>1791</v>
      </c>
      <c r="C126" s="46">
        <v>7.0676009999999998</v>
      </c>
      <c r="D126" s="46">
        <v>7.1434110000000004</v>
      </c>
      <c r="E126" s="46">
        <v>7.0418190000000003</v>
      </c>
      <c r="F126" s="46">
        <v>6.8788410000000004</v>
      </c>
      <c r="G126" s="46">
        <v>6.7748410000000003</v>
      </c>
      <c r="H126" s="46">
        <v>6.7363470000000003</v>
      </c>
      <c r="I126" s="46">
        <v>6.7453399999999997</v>
      </c>
      <c r="J126" s="46">
        <v>6.7263830000000002</v>
      </c>
      <c r="K126" s="46">
        <v>6.7114750000000001</v>
      </c>
      <c r="L126" s="46">
        <v>6.7085530000000002</v>
      </c>
      <c r="M126" s="46">
        <v>6.674817</v>
      </c>
      <c r="N126" s="46">
        <v>6.6803910000000002</v>
      </c>
      <c r="O126" s="46">
        <v>6.6546060000000002</v>
      </c>
      <c r="P126" s="46">
        <v>6.6553839999999997</v>
      </c>
      <c r="Q126" s="46">
        <v>6.6464679999999996</v>
      </c>
      <c r="R126" s="46">
        <v>6.6417849999999996</v>
      </c>
      <c r="S126" s="46">
        <v>6.6027769999999997</v>
      </c>
      <c r="T126" s="46">
        <v>6.5667470000000003</v>
      </c>
      <c r="U126" s="46">
        <v>6.5389869999999997</v>
      </c>
      <c r="V126" s="46">
        <v>6.5027910000000002</v>
      </c>
      <c r="W126" s="46">
        <v>6.474653</v>
      </c>
      <c r="X126" s="46">
        <v>6.4446019999999997</v>
      </c>
      <c r="Y126" s="46">
        <v>6.4223889999999999</v>
      </c>
      <c r="Z126" s="46">
        <v>6.3676009999999996</v>
      </c>
      <c r="AA126" s="46">
        <v>6.3383310000000002</v>
      </c>
      <c r="AB126" s="46">
        <v>6.310854</v>
      </c>
      <c r="AC126" s="46">
        <v>6.2748189999999999</v>
      </c>
      <c r="AD126" s="46">
        <v>6.2576669999999996</v>
      </c>
      <c r="AE126" s="46">
        <v>6.2371460000000001</v>
      </c>
      <c r="AF126" s="46">
        <v>6.1991259999999997</v>
      </c>
      <c r="AG126" s="46">
        <v>6.1604359999999998</v>
      </c>
      <c r="AH126" s="40">
        <v>-4.5690000000000001E-3</v>
      </c>
    </row>
    <row r="127" spans="1:34" ht="15" customHeight="1">
      <c r="A127" s="102" t="s">
        <v>2327</v>
      </c>
      <c r="B127" s="38" t="s">
        <v>1789</v>
      </c>
      <c r="C127" s="46">
        <v>11.887866000000001</v>
      </c>
      <c r="D127" s="46">
        <v>12.416195</v>
      </c>
      <c r="E127" s="46">
        <v>12.152699999999999</v>
      </c>
      <c r="F127" s="46">
        <v>11.922929</v>
      </c>
      <c r="G127" s="46">
        <v>11.747019</v>
      </c>
      <c r="H127" s="46">
        <v>11.741975</v>
      </c>
      <c r="I127" s="46">
        <v>11.818116</v>
      </c>
      <c r="J127" s="46">
        <v>11.849133</v>
      </c>
      <c r="K127" s="46">
        <v>11.875289</v>
      </c>
      <c r="L127" s="46">
        <v>11.916558</v>
      </c>
      <c r="M127" s="46">
        <v>11.888576</v>
      </c>
      <c r="N127" s="46">
        <v>11.934137</v>
      </c>
      <c r="O127" s="46">
        <v>11.925138</v>
      </c>
      <c r="P127" s="46">
        <v>11.996483</v>
      </c>
      <c r="Q127" s="46">
        <v>12.015618</v>
      </c>
      <c r="R127" s="46">
        <v>11.982355999999999</v>
      </c>
      <c r="S127" s="46">
        <v>11.94806</v>
      </c>
      <c r="T127" s="46">
        <v>11.919338</v>
      </c>
      <c r="U127" s="46">
        <v>11.873284</v>
      </c>
      <c r="V127" s="46">
        <v>11.818989</v>
      </c>
      <c r="W127" s="46">
        <v>11.780053000000001</v>
      </c>
      <c r="X127" s="46">
        <v>11.734873</v>
      </c>
      <c r="Y127" s="46">
        <v>11.688082</v>
      </c>
      <c r="Z127" s="46">
        <v>11.583748</v>
      </c>
      <c r="AA127" s="46">
        <v>11.523326000000001</v>
      </c>
      <c r="AB127" s="46">
        <v>11.469624</v>
      </c>
      <c r="AC127" s="46">
        <v>11.40141</v>
      </c>
      <c r="AD127" s="46">
        <v>11.346142</v>
      </c>
      <c r="AE127" s="46">
        <v>11.303171000000001</v>
      </c>
      <c r="AF127" s="46">
        <v>11.250595000000001</v>
      </c>
      <c r="AG127" s="46">
        <v>11.163133</v>
      </c>
      <c r="AH127" s="40">
        <v>-2.0950000000000001E-3</v>
      </c>
    </row>
    <row r="128" spans="1:34" ht="15" customHeight="1">
      <c r="A128" s="102" t="s">
        <v>2328</v>
      </c>
      <c r="B128" s="38" t="s">
        <v>2329</v>
      </c>
      <c r="C128" s="46">
        <v>10.416587</v>
      </c>
      <c r="D128" s="46">
        <v>10.604009</v>
      </c>
      <c r="E128" s="46">
        <v>10.523453</v>
      </c>
      <c r="F128" s="46">
        <v>10.404840999999999</v>
      </c>
      <c r="G128" s="46">
        <v>10.315863999999999</v>
      </c>
      <c r="H128" s="46">
        <v>10.29508</v>
      </c>
      <c r="I128" s="46">
        <v>10.309146</v>
      </c>
      <c r="J128" s="46">
        <v>10.315581999999999</v>
      </c>
      <c r="K128" s="46">
        <v>10.306461000000001</v>
      </c>
      <c r="L128" s="46">
        <v>10.313711</v>
      </c>
      <c r="M128" s="46">
        <v>10.279489</v>
      </c>
      <c r="N128" s="46">
        <v>10.281264</v>
      </c>
      <c r="O128" s="46">
        <v>10.238991</v>
      </c>
      <c r="P128" s="46">
        <v>10.282258000000001</v>
      </c>
      <c r="Q128" s="46">
        <v>10.269257</v>
      </c>
      <c r="R128" s="46">
        <v>10.265727999999999</v>
      </c>
      <c r="S128" s="46">
        <v>10.21719</v>
      </c>
      <c r="T128" s="46">
        <v>10.176542</v>
      </c>
      <c r="U128" s="46">
        <v>10.133089</v>
      </c>
      <c r="V128" s="46">
        <v>10.093248000000001</v>
      </c>
      <c r="W128" s="46">
        <v>10.071244</v>
      </c>
      <c r="X128" s="46">
        <v>10.046385000000001</v>
      </c>
      <c r="Y128" s="46">
        <v>10.033480000000001</v>
      </c>
      <c r="Z128" s="46">
        <v>9.9435900000000004</v>
      </c>
      <c r="AA128" s="46">
        <v>9.9226019999999995</v>
      </c>
      <c r="AB128" s="46">
        <v>9.8906019999999994</v>
      </c>
      <c r="AC128" s="46">
        <v>9.8339180000000006</v>
      </c>
      <c r="AD128" s="46">
        <v>9.8216149999999995</v>
      </c>
      <c r="AE128" s="46">
        <v>9.7845440000000004</v>
      </c>
      <c r="AF128" s="46">
        <v>9.7091410000000007</v>
      </c>
      <c r="AG128" s="46">
        <v>9.6342680000000005</v>
      </c>
      <c r="AH128" s="40">
        <v>-2.5990000000000002E-3</v>
      </c>
    </row>
    <row r="129" spans="1:34" ht="15" customHeight="1">
      <c r="B129" s="37" t="s">
        <v>2330</v>
      </c>
    </row>
    <row r="130" spans="1:34" ht="15" customHeight="1">
      <c r="A130" s="102" t="s">
        <v>2331</v>
      </c>
      <c r="B130" s="38" t="s">
        <v>1792</v>
      </c>
      <c r="C130" s="46">
        <v>12.205985999999999</v>
      </c>
      <c r="D130" s="46">
        <v>12.592622</v>
      </c>
      <c r="E130" s="46">
        <v>12.715816999999999</v>
      </c>
      <c r="F130" s="46">
        <v>12.845492999999999</v>
      </c>
      <c r="G130" s="46">
        <v>13.011623999999999</v>
      </c>
      <c r="H130" s="46">
        <v>13.301152</v>
      </c>
      <c r="I130" s="46">
        <v>13.667479999999999</v>
      </c>
      <c r="J130" s="46">
        <v>14.049626</v>
      </c>
      <c r="K130" s="46">
        <v>14.430408</v>
      </c>
      <c r="L130" s="46">
        <v>14.845530999999999</v>
      </c>
      <c r="M130" s="46">
        <v>15.212562999999999</v>
      </c>
      <c r="N130" s="46">
        <v>15.60074</v>
      </c>
      <c r="O130" s="46">
        <v>15.943683</v>
      </c>
      <c r="P130" s="46">
        <v>16.386462999999999</v>
      </c>
      <c r="Q130" s="46">
        <v>16.759846</v>
      </c>
      <c r="R130" s="46">
        <v>17.12632</v>
      </c>
      <c r="S130" s="46">
        <v>17.434303</v>
      </c>
      <c r="T130" s="46">
        <v>17.750772000000001</v>
      </c>
      <c r="U130" s="46">
        <v>18.067457000000001</v>
      </c>
      <c r="V130" s="46">
        <v>18.389755000000001</v>
      </c>
      <c r="W130" s="46">
        <v>18.752268000000001</v>
      </c>
      <c r="X130" s="46">
        <v>19.126207000000001</v>
      </c>
      <c r="Y130" s="46">
        <v>19.544592000000002</v>
      </c>
      <c r="Z130" s="46">
        <v>19.852556</v>
      </c>
      <c r="AA130" s="46">
        <v>20.310663000000002</v>
      </c>
      <c r="AB130" s="46">
        <v>20.768537999999999</v>
      </c>
      <c r="AC130" s="46">
        <v>21.20796</v>
      </c>
      <c r="AD130" s="46">
        <v>21.765305999999999</v>
      </c>
      <c r="AE130" s="46">
        <v>22.302734000000001</v>
      </c>
      <c r="AF130" s="46">
        <v>22.787426</v>
      </c>
      <c r="AG130" s="46">
        <v>23.291087999999998</v>
      </c>
      <c r="AH130" s="40">
        <v>2.1772E-2</v>
      </c>
    </row>
    <row r="131" spans="1:34" ht="15" customHeight="1">
      <c r="A131" s="102" t="s">
        <v>2332</v>
      </c>
      <c r="B131" s="38" t="s">
        <v>1793</v>
      </c>
      <c r="C131" s="46">
        <v>10.688195</v>
      </c>
      <c r="D131" s="46">
        <v>10.940346999999999</v>
      </c>
      <c r="E131" s="46">
        <v>11.023548999999999</v>
      </c>
      <c r="F131" s="46">
        <v>11.041976999999999</v>
      </c>
      <c r="G131" s="46">
        <v>11.132313</v>
      </c>
      <c r="H131" s="46">
        <v>11.353599000000001</v>
      </c>
      <c r="I131" s="46">
        <v>11.628168000000001</v>
      </c>
      <c r="J131" s="46">
        <v>11.935559</v>
      </c>
      <c r="K131" s="46">
        <v>12.224432999999999</v>
      </c>
      <c r="L131" s="46">
        <v>12.537898</v>
      </c>
      <c r="M131" s="46">
        <v>12.803353</v>
      </c>
      <c r="N131" s="46">
        <v>13.123233000000001</v>
      </c>
      <c r="O131" s="46">
        <v>13.339961000000001</v>
      </c>
      <c r="P131" s="46">
        <v>13.722967000000001</v>
      </c>
      <c r="Q131" s="46">
        <v>13.978023</v>
      </c>
      <c r="R131" s="46">
        <v>14.270785999999999</v>
      </c>
      <c r="S131" s="46">
        <v>14.476436</v>
      </c>
      <c r="T131" s="46">
        <v>14.688952</v>
      </c>
      <c r="U131" s="46">
        <v>14.893689999999999</v>
      </c>
      <c r="V131" s="46">
        <v>15.114383</v>
      </c>
      <c r="W131" s="46">
        <v>15.377096</v>
      </c>
      <c r="X131" s="46">
        <v>15.652229999999999</v>
      </c>
      <c r="Y131" s="46">
        <v>15.968712</v>
      </c>
      <c r="Z131" s="46">
        <v>16.139969000000001</v>
      </c>
      <c r="AA131" s="46">
        <v>16.468342</v>
      </c>
      <c r="AB131" s="46">
        <v>16.787106000000001</v>
      </c>
      <c r="AC131" s="46">
        <v>17.082896999999999</v>
      </c>
      <c r="AD131" s="46">
        <v>17.501957000000001</v>
      </c>
      <c r="AE131" s="46">
        <v>17.872676999999999</v>
      </c>
      <c r="AF131" s="46">
        <v>18.17717</v>
      </c>
      <c r="AG131" s="46">
        <v>18.521173000000001</v>
      </c>
      <c r="AH131" s="40">
        <v>1.8495000000000001E-2</v>
      </c>
    </row>
    <row r="132" spans="1:34">
      <c r="A132" s="102" t="s">
        <v>2333</v>
      </c>
      <c r="B132" s="38" t="s">
        <v>1791</v>
      </c>
      <c r="C132" s="46">
        <v>7.0676009999999998</v>
      </c>
      <c r="D132" s="46">
        <v>7.218756</v>
      </c>
      <c r="E132" s="46">
        <v>7.1994300000000004</v>
      </c>
      <c r="F132" s="46">
        <v>7.1283339999999997</v>
      </c>
      <c r="G132" s="46">
        <v>7.1385059999999996</v>
      </c>
      <c r="H132" s="46">
        <v>7.2458229999999997</v>
      </c>
      <c r="I132" s="46">
        <v>7.4282349999999999</v>
      </c>
      <c r="J132" s="46">
        <v>7.5954920000000001</v>
      </c>
      <c r="K132" s="46">
        <v>7.7782790000000004</v>
      </c>
      <c r="L132" s="46">
        <v>7.9797849999999997</v>
      </c>
      <c r="M132" s="46">
        <v>8.1452120000000008</v>
      </c>
      <c r="N132" s="46">
        <v>8.3563100000000006</v>
      </c>
      <c r="O132" s="46">
        <v>8.5259309999999999</v>
      </c>
      <c r="P132" s="46">
        <v>8.7259740000000008</v>
      </c>
      <c r="Q132" s="46">
        <v>8.910228</v>
      </c>
      <c r="R132" s="46">
        <v>9.1003729999999994</v>
      </c>
      <c r="S132" s="46">
        <v>9.2420530000000003</v>
      </c>
      <c r="T132" s="46">
        <v>9.3847909999999999</v>
      </c>
      <c r="U132" s="46">
        <v>9.541188</v>
      </c>
      <c r="V132" s="46">
        <v>9.6846759999999996</v>
      </c>
      <c r="W132" s="46">
        <v>9.8467769999999994</v>
      </c>
      <c r="X132" s="46">
        <v>10.011497</v>
      </c>
      <c r="Y132" s="46">
        <v>10.19631</v>
      </c>
      <c r="Z132" s="46">
        <v>10.341172</v>
      </c>
      <c r="AA132" s="46">
        <v>10.539304</v>
      </c>
      <c r="AB132" s="46">
        <v>10.752129</v>
      </c>
      <c r="AC132" s="46">
        <v>10.968391</v>
      </c>
      <c r="AD132" s="46">
        <v>11.232372</v>
      </c>
      <c r="AE132" s="46">
        <v>11.504711</v>
      </c>
      <c r="AF132" s="46">
        <v>11.75995</v>
      </c>
      <c r="AG132" s="46">
        <v>12.029398</v>
      </c>
      <c r="AH132" s="40">
        <v>1.7885999999999999E-2</v>
      </c>
    </row>
    <row r="133" spans="1:34" ht="15" customHeight="1">
      <c r="A133" s="102" t="s">
        <v>2334</v>
      </c>
      <c r="B133" s="38" t="s">
        <v>1789</v>
      </c>
      <c r="C133" s="46">
        <v>11.887866000000001</v>
      </c>
      <c r="D133" s="46">
        <v>12.547154000000001</v>
      </c>
      <c r="E133" s="46">
        <v>12.424706</v>
      </c>
      <c r="F133" s="46">
        <v>12.355370000000001</v>
      </c>
      <c r="G133" s="46">
        <v>12.377583</v>
      </c>
      <c r="H133" s="46">
        <v>12.630032</v>
      </c>
      <c r="I133" s="46">
        <v>13.014575000000001</v>
      </c>
      <c r="J133" s="46">
        <v>13.380146</v>
      </c>
      <c r="K133" s="46">
        <v>13.762893</v>
      </c>
      <c r="L133" s="46">
        <v>14.174678</v>
      </c>
      <c r="M133" s="46">
        <v>14.507510999999999</v>
      </c>
      <c r="N133" s="46">
        <v>14.92807</v>
      </c>
      <c r="O133" s="46">
        <v>15.278575</v>
      </c>
      <c r="P133" s="46">
        <v>15.728770000000001</v>
      </c>
      <c r="Q133" s="46">
        <v>16.108091000000002</v>
      </c>
      <c r="R133" s="46">
        <v>16.417862</v>
      </c>
      <c r="S133" s="46">
        <v>16.723965</v>
      </c>
      <c r="T133" s="46">
        <v>17.034386000000001</v>
      </c>
      <c r="U133" s="46">
        <v>17.324584999999999</v>
      </c>
      <c r="V133" s="46">
        <v>17.602143999999999</v>
      </c>
      <c r="W133" s="46">
        <v>17.915330999999998</v>
      </c>
      <c r="X133" s="46">
        <v>18.229776000000001</v>
      </c>
      <c r="Y133" s="46">
        <v>18.556227</v>
      </c>
      <c r="Z133" s="46">
        <v>18.812349000000001</v>
      </c>
      <c r="AA133" s="46">
        <v>19.160854</v>
      </c>
      <c r="AB133" s="46">
        <v>19.541391000000001</v>
      </c>
      <c r="AC133" s="46">
        <v>19.929677999999999</v>
      </c>
      <c r="AD133" s="46">
        <v>20.366070000000001</v>
      </c>
      <c r="AE133" s="46">
        <v>20.849236000000001</v>
      </c>
      <c r="AF133" s="46">
        <v>21.342753999999999</v>
      </c>
      <c r="AG133" s="46">
        <v>21.798096000000001</v>
      </c>
      <c r="AH133" s="40">
        <v>2.0416E-2</v>
      </c>
    </row>
    <row r="134" spans="1:34" ht="15" customHeight="1">
      <c r="A134" s="102" t="s">
        <v>2335</v>
      </c>
      <c r="B134" s="38" t="s">
        <v>2329</v>
      </c>
      <c r="C134" s="46">
        <v>10.416587</v>
      </c>
      <c r="D134" s="46">
        <v>10.715854999999999</v>
      </c>
      <c r="E134" s="46">
        <v>10.758991</v>
      </c>
      <c r="F134" s="46">
        <v>10.782222000000001</v>
      </c>
      <c r="G134" s="46">
        <v>10.869605999999999</v>
      </c>
      <c r="H134" s="46">
        <v>11.073707000000001</v>
      </c>
      <c r="I134" s="46">
        <v>11.352838999999999</v>
      </c>
      <c r="J134" s="46">
        <v>11.648448</v>
      </c>
      <c r="K134" s="46">
        <v>11.944696</v>
      </c>
      <c r="L134" s="46">
        <v>12.268101</v>
      </c>
      <c r="M134" s="46">
        <v>12.543958999999999</v>
      </c>
      <c r="N134" s="46">
        <v>12.860538</v>
      </c>
      <c r="O134" s="46">
        <v>13.118271999999999</v>
      </c>
      <c r="P134" s="46">
        <v>13.481225</v>
      </c>
      <c r="Q134" s="46">
        <v>13.766925000000001</v>
      </c>
      <c r="R134" s="46">
        <v>14.06579</v>
      </c>
      <c r="S134" s="46">
        <v>14.301227000000001</v>
      </c>
      <c r="T134" s="46">
        <v>14.54369</v>
      </c>
      <c r="U134" s="46">
        <v>14.785427</v>
      </c>
      <c r="V134" s="46">
        <v>15.031981</v>
      </c>
      <c r="W134" s="46">
        <v>15.316542999999999</v>
      </c>
      <c r="X134" s="46">
        <v>15.60676</v>
      </c>
      <c r="Y134" s="46">
        <v>15.929349999999999</v>
      </c>
      <c r="Z134" s="46">
        <v>16.148683999999999</v>
      </c>
      <c r="AA134" s="46">
        <v>16.499186999999999</v>
      </c>
      <c r="AB134" s="46">
        <v>16.851130000000001</v>
      </c>
      <c r="AC134" s="46">
        <v>17.189699000000001</v>
      </c>
      <c r="AD134" s="46">
        <v>17.629580000000001</v>
      </c>
      <c r="AE134" s="46">
        <v>18.048055999999999</v>
      </c>
      <c r="AF134" s="46">
        <v>18.418564</v>
      </c>
      <c r="AG134" s="46">
        <v>18.8127</v>
      </c>
      <c r="AH134" s="40">
        <v>1.9900000000000001E-2</v>
      </c>
    </row>
    <row r="136" spans="1:34" ht="15" customHeight="1">
      <c r="B136" s="37" t="s">
        <v>2336</v>
      </c>
    </row>
    <row r="137" spans="1:34" ht="15" customHeight="1">
      <c r="B137" s="37" t="s">
        <v>7045</v>
      </c>
    </row>
    <row r="138" spans="1:34" ht="15" customHeight="1">
      <c r="A138" s="102" t="s">
        <v>2337</v>
      </c>
      <c r="B138" s="38" t="s">
        <v>2338</v>
      </c>
      <c r="C138" s="46">
        <v>5.8290280000000001</v>
      </c>
      <c r="D138" s="46">
        <v>6.1711130000000001</v>
      </c>
      <c r="E138" s="46">
        <v>6.1420649999999997</v>
      </c>
      <c r="F138" s="46">
        <v>5.9170870000000004</v>
      </c>
      <c r="G138" s="46">
        <v>5.7705529999999996</v>
      </c>
      <c r="H138" s="46">
        <v>5.663646</v>
      </c>
      <c r="I138" s="46">
        <v>5.6016349999999999</v>
      </c>
      <c r="J138" s="46">
        <v>5.5631810000000002</v>
      </c>
      <c r="K138" s="46">
        <v>5.5149049999999997</v>
      </c>
      <c r="L138" s="46">
        <v>5.4995510000000003</v>
      </c>
      <c r="M138" s="46">
        <v>5.4238809999999997</v>
      </c>
      <c r="N138" s="46">
        <v>5.3898539999999997</v>
      </c>
      <c r="O138" s="46">
        <v>5.3184800000000001</v>
      </c>
      <c r="P138" s="46">
        <v>5.3299050000000001</v>
      </c>
      <c r="Q138" s="46">
        <v>5.2854289999999997</v>
      </c>
      <c r="R138" s="46">
        <v>5.2579149999999997</v>
      </c>
      <c r="S138" s="46">
        <v>5.1928879999999999</v>
      </c>
      <c r="T138" s="46">
        <v>5.1370449999999996</v>
      </c>
      <c r="U138" s="46">
        <v>5.080152</v>
      </c>
      <c r="V138" s="46">
        <v>5.0334029999999998</v>
      </c>
      <c r="W138" s="46">
        <v>4.9942320000000002</v>
      </c>
      <c r="X138" s="46">
        <v>4.9510170000000002</v>
      </c>
      <c r="Y138" s="46">
        <v>4.9334179999999996</v>
      </c>
      <c r="Z138" s="46">
        <v>4.8487220000000004</v>
      </c>
      <c r="AA138" s="46">
        <v>4.8331530000000003</v>
      </c>
      <c r="AB138" s="46">
        <v>4.8052799999999998</v>
      </c>
      <c r="AC138" s="46">
        <v>4.757307</v>
      </c>
      <c r="AD138" s="46">
        <v>4.7596230000000004</v>
      </c>
      <c r="AE138" s="46">
        <v>4.7427919999999997</v>
      </c>
      <c r="AF138" s="46">
        <v>4.704383</v>
      </c>
      <c r="AG138" s="46">
        <v>4.6767940000000001</v>
      </c>
      <c r="AH138" s="40">
        <v>-7.3140000000000002E-3</v>
      </c>
    </row>
    <row r="139" spans="1:34" ht="15" customHeight="1">
      <c r="A139" s="102" t="s">
        <v>2339</v>
      </c>
      <c r="B139" s="38" t="s">
        <v>2340</v>
      </c>
      <c r="C139" s="46">
        <v>1.3505640000000001</v>
      </c>
      <c r="D139" s="46">
        <v>1.370503</v>
      </c>
      <c r="E139" s="46">
        <v>1.392244</v>
      </c>
      <c r="F139" s="46">
        <v>1.4142980000000001</v>
      </c>
      <c r="G139" s="46">
        <v>1.4336100000000001</v>
      </c>
      <c r="H139" s="46">
        <v>1.449975</v>
      </c>
      <c r="I139" s="46">
        <v>1.4667209999999999</v>
      </c>
      <c r="J139" s="46">
        <v>1.48278</v>
      </c>
      <c r="K139" s="46">
        <v>1.494364</v>
      </c>
      <c r="L139" s="46">
        <v>1.501506</v>
      </c>
      <c r="M139" s="46">
        <v>1.50681</v>
      </c>
      <c r="N139" s="46">
        <v>1.5105740000000001</v>
      </c>
      <c r="O139" s="46">
        <v>1.513898</v>
      </c>
      <c r="P139" s="46">
        <v>1.520918</v>
      </c>
      <c r="Q139" s="46">
        <v>1.5302830000000001</v>
      </c>
      <c r="R139" s="46">
        <v>1.5420469999999999</v>
      </c>
      <c r="S139" s="46">
        <v>1.550945</v>
      </c>
      <c r="T139" s="46">
        <v>1.5592349999999999</v>
      </c>
      <c r="U139" s="46">
        <v>1.567059</v>
      </c>
      <c r="V139" s="46">
        <v>1.573323</v>
      </c>
      <c r="W139" s="46">
        <v>1.582052</v>
      </c>
      <c r="X139" s="46">
        <v>1.5924480000000001</v>
      </c>
      <c r="Y139" s="46">
        <v>1.5925990000000001</v>
      </c>
      <c r="Z139" s="46">
        <v>1.586903</v>
      </c>
      <c r="AA139" s="46">
        <v>1.5823149999999999</v>
      </c>
      <c r="AB139" s="46">
        <v>1.578379</v>
      </c>
      <c r="AC139" s="46">
        <v>1.574184</v>
      </c>
      <c r="AD139" s="46">
        <v>1.5689630000000001</v>
      </c>
      <c r="AE139" s="46">
        <v>1.5625599999999999</v>
      </c>
      <c r="AF139" s="46">
        <v>1.554597</v>
      </c>
      <c r="AG139" s="46">
        <v>1.5443629999999999</v>
      </c>
      <c r="AH139" s="40">
        <v>4.4799999999999996E-3</v>
      </c>
    </row>
    <row r="140" spans="1:34" ht="15" customHeight="1">
      <c r="A140" s="102" t="s">
        <v>2341</v>
      </c>
      <c r="B140" s="38" t="s">
        <v>2342</v>
      </c>
      <c r="C140" s="46">
        <v>3.2538339999999999</v>
      </c>
      <c r="D140" s="46">
        <v>3.0493890000000001</v>
      </c>
      <c r="E140" s="46">
        <v>2.9794209999999999</v>
      </c>
      <c r="F140" s="46">
        <v>3.0629599999999999</v>
      </c>
      <c r="G140" s="46">
        <v>3.1009359999999999</v>
      </c>
      <c r="H140" s="46">
        <v>3.1697069999999998</v>
      </c>
      <c r="I140" s="46">
        <v>3.2282489999999999</v>
      </c>
      <c r="J140" s="46">
        <v>3.2568139999999999</v>
      </c>
      <c r="K140" s="46">
        <v>3.2843749999999998</v>
      </c>
      <c r="L140" s="46">
        <v>3.2999390000000002</v>
      </c>
      <c r="M140" s="46">
        <v>3.3353830000000002</v>
      </c>
      <c r="N140" s="46">
        <v>3.3657170000000001</v>
      </c>
      <c r="O140" s="46">
        <v>3.3913660000000001</v>
      </c>
      <c r="P140" s="46">
        <v>3.4172229999999999</v>
      </c>
      <c r="Q140" s="46">
        <v>3.4386839999999999</v>
      </c>
      <c r="R140" s="46">
        <v>3.4512700000000001</v>
      </c>
      <c r="S140" s="46">
        <v>3.4584079999999999</v>
      </c>
      <c r="T140" s="46">
        <v>3.4648720000000002</v>
      </c>
      <c r="U140" s="46">
        <v>3.4703189999999999</v>
      </c>
      <c r="V140" s="46">
        <v>3.4728690000000002</v>
      </c>
      <c r="W140" s="46">
        <v>3.4804010000000001</v>
      </c>
      <c r="X140" s="46">
        <v>3.4887290000000002</v>
      </c>
      <c r="Y140" s="46">
        <v>3.4930460000000001</v>
      </c>
      <c r="Z140" s="46">
        <v>3.4934270000000001</v>
      </c>
      <c r="AA140" s="46">
        <v>3.492721</v>
      </c>
      <c r="AB140" s="46">
        <v>3.4929709999999998</v>
      </c>
      <c r="AC140" s="46">
        <v>3.4880640000000001</v>
      </c>
      <c r="AD140" s="46">
        <v>3.4784039999999998</v>
      </c>
      <c r="AE140" s="46">
        <v>3.4641060000000001</v>
      </c>
      <c r="AF140" s="46">
        <v>3.4344220000000001</v>
      </c>
      <c r="AG140" s="46">
        <v>3.3972169999999999</v>
      </c>
      <c r="AH140" s="40">
        <v>1.438E-3</v>
      </c>
    </row>
    <row r="141" spans="1:34">
      <c r="B141" s="37" t="s">
        <v>2330</v>
      </c>
    </row>
    <row r="142" spans="1:34" ht="15" customHeight="1">
      <c r="A142" s="102" t="s">
        <v>2343</v>
      </c>
      <c r="B142" s="38" t="s">
        <v>2338</v>
      </c>
      <c r="C142" s="46">
        <v>5.8290280000000001</v>
      </c>
      <c r="D142" s="46">
        <v>6.2362029999999997</v>
      </c>
      <c r="E142" s="46">
        <v>6.2795379999999996</v>
      </c>
      <c r="F142" s="46">
        <v>6.1316980000000001</v>
      </c>
      <c r="G142" s="46">
        <v>6.0803079999999996</v>
      </c>
      <c r="H142" s="46">
        <v>6.0919930000000004</v>
      </c>
      <c r="I142" s="46">
        <v>6.1687409999999998</v>
      </c>
      <c r="J142" s="46">
        <v>6.2819940000000001</v>
      </c>
      <c r="K142" s="46">
        <v>6.3915119999999996</v>
      </c>
      <c r="L142" s="46">
        <v>6.5416850000000002</v>
      </c>
      <c r="M142" s="46">
        <v>6.6187079999999998</v>
      </c>
      <c r="N142" s="46">
        <v>6.7420140000000002</v>
      </c>
      <c r="O142" s="46">
        <v>6.8140770000000002</v>
      </c>
      <c r="P142" s="46">
        <v>6.9881190000000002</v>
      </c>
      <c r="Q142" s="46">
        <v>7.0856250000000003</v>
      </c>
      <c r="R142" s="46">
        <v>7.204237</v>
      </c>
      <c r="S142" s="46">
        <v>7.2686000000000002</v>
      </c>
      <c r="T142" s="46">
        <v>7.3415499999999998</v>
      </c>
      <c r="U142" s="46">
        <v>7.4125680000000003</v>
      </c>
      <c r="V142" s="46">
        <v>7.4963009999999999</v>
      </c>
      <c r="W142" s="46">
        <v>7.5953239999999997</v>
      </c>
      <c r="X142" s="46">
        <v>7.6912580000000004</v>
      </c>
      <c r="Y142" s="46">
        <v>7.8323900000000002</v>
      </c>
      <c r="Z142" s="46">
        <v>7.8744670000000001</v>
      </c>
      <c r="AA142" s="46">
        <v>8.0365110000000008</v>
      </c>
      <c r="AB142" s="46">
        <v>8.1870030000000007</v>
      </c>
      <c r="AC142" s="46">
        <v>8.3157789999999991</v>
      </c>
      <c r="AD142" s="46">
        <v>8.5434160000000006</v>
      </c>
      <c r="AE142" s="46">
        <v>8.7483039999999992</v>
      </c>
      <c r="AF142" s="46">
        <v>8.9243729999999992</v>
      </c>
      <c r="AG142" s="46">
        <v>9.1323100000000004</v>
      </c>
      <c r="AH142" s="40">
        <v>1.5077999999999999E-2</v>
      </c>
    </row>
    <row r="143" spans="1:34" ht="15" customHeight="1">
      <c r="A143" s="102" t="s">
        <v>2344</v>
      </c>
      <c r="B143" s="38" t="s">
        <v>2340</v>
      </c>
      <c r="C143" s="46">
        <v>1.3505640000000001</v>
      </c>
      <c r="D143" s="46">
        <v>1.3849579999999999</v>
      </c>
      <c r="E143" s="46">
        <v>1.423405</v>
      </c>
      <c r="F143" s="46">
        <v>1.4655940000000001</v>
      </c>
      <c r="G143" s="46">
        <v>1.510564</v>
      </c>
      <c r="H143" s="46">
        <v>1.5596380000000001</v>
      </c>
      <c r="I143" s="46">
        <v>1.615211</v>
      </c>
      <c r="J143" s="46">
        <v>1.6743680000000001</v>
      </c>
      <c r="K143" s="46">
        <v>1.731897</v>
      </c>
      <c r="L143" s="46">
        <v>1.786033</v>
      </c>
      <c r="M143" s="46">
        <v>1.8387450000000001</v>
      </c>
      <c r="N143" s="46">
        <v>1.889534</v>
      </c>
      <c r="O143" s="46">
        <v>1.9396169999999999</v>
      </c>
      <c r="P143" s="46">
        <v>1.9940979999999999</v>
      </c>
      <c r="Q143" s="46">
        <v>2.051491</v>
      </c>
      <c r="R143" s="46">
        <v>2.1128670000000001</v>
      </c>
      <c r="S143" s="46">
        <v>2.1708919999999998</v>
      </c>
      <c r="T143" s="46">
        <v>2.2283620000000002</v>
      </c>
      <c r="U143" s="46">
        <v>2.2865319999999998</v>
      </c>
      <c r="V143" s="46">
        <v>2.3431670000000002</v>
      </c>
      <c r="W143" s="46">
        <v>2.406015</v>
      </c>
      <c r="X143" s="46">
        <v>2.473821</v>
      </c>
      <c r="Y143" s="46">
        <v>2.5284409999999999</v>
      </c>
      <c r="Z143" s="46">
        <v>2.577178</v>
      </c>
      <c r="AA143" s="46">
        <v>2.6310549999999999</v>
      </c>
      <c r="AB143" s="46">
        <v>2.6891660000000002</v>
      </c>
      <c r="AC143" s="46">
        <v>2.7516750000000001</v>
      </c>
      <c r="AD143" s="46">
        <v>2.8162539999999998</v>
      </c>
      <c r="AE143" s="46">
        <v>2.8822160000000001</v>
      </c>
      <c r="AF143" s="46">
        <v>2.949122</v>
      </c>
      <c r="AG143" s="46">
        <v>3.015657</v>
      </c>
      <c r="AH143" s="40">
        <v>2.7137999999999999E-2</v>
      </c>
    </row>
    <row r="144" spans="1:34" ht="15" customHeight="1">
      <c r="A144" s="102" t="s">
        <v>2345</v>
      </c>
      <c r="B144" s="38" t="s">
        <v>2342</v>
      </c>
      <c r="C144" s="46">
        <v>3.2538339999999999</v>
      </c>
      <c r="D144" s="46">
        <v>3.0815519999999998</v>
      </c>
      <c r="E144" s="46">
        <v>3.0461070000000001</v>
      </c>
      <c r="F144" s="46">
        <v>3.1740520000000001</v>
      </c>
      <c r="G144" s="46">
        <v>3.2673899999999998</v>
      </c>
      <c r="H144" s="46">
        <v>3.4094350000000002</v>
      </c>
      <c r="I144" s="46">
        <v>3.555075</v>
      </c>
      <c r="J144" s="46">
        <v>3.6776230000000001</v>
      </c>
      <c r="K144" s="46">
        <v>3.8064330000000002</v>
      </c>
      <c r="L144" s="46">
        <v>3.9252590000000001</v>
      </c>
      <c r="M144" s="46">
        <v>4.0701349999999996</v>
      </c>
      <c r="N144" s="46">
        <v>4.2100799999999996</v>
      </c>
      <c r="O144" s="46">
        <v>4.3450430000000004</v>
      </c>
      <c r="P144" s="46">
        <v>4.4803730000000002</v>
      </c>
      <c r="Q144" s="46">
        <v>4.6098860000000004</v>
      </c>
      <c r="R144" s="46">
        <v>4.7288259999999998</v>
      </c>
      <c r="S144" s="46">
        <v>4.8408110000000004</v>
      </c>
      <c r="T144" s="46">
        <v>4.9517819999999997</v>
      </c>
      <c r="U144" s="46">
        <v>5.0636229999999998</v>
      </c>
      <c r="V144" s="46">
        <v>5.1721810000000001</v>
      </c>
      <c r="W144" s="46">
        <v>5.2930609999999998</v>
      </c>
      <c r="X144" s="46">
        <v>5.419638</v>
      </c>
      <c r="Y144" s="46">
        <v>5.5456279999999998</v>
      </c>
      <c r="Z144" s="46">
        <v>5.6734289999999996</v>
      </c>
      <c r="AA144" s="46">
        <v>5.8076559999999997</v>
      </c>
      <c r="AB144" s="46">
        <v>5.9511560000000001</v>
      </c>
      <c r="AC144" s="46">
        <v>6.0971390000000003</v>
      </c>
      <c r="AD144" s="46">
        <v>6.2436579999999999</v>
      </c>
      <c r="AE144" s="46">
        <v>6.3897069999999996</v>
      </c>
      <c r="AF144" s="46">
        <v>6.5152130000000001</v>
      </c>
      <c r="AG144" s="46">
        <v>6.6336979999999999</v>
      </c>
      <c r="AH144" s="40">
        <v>2.4028000000000001E-2</v>
      </c>
    </row>
    <row r="146" spans="1:34" ht="15" customHeight="1">
      <c r="B146" s="37" t="s">
        <v>2346</v>
      </c>
    </row>
    <row r="147" spans="1:34" ht="15" customHeight="1">
      <c r="A147" s="102" t="s">
        <v>2347</v>
      </c>
      <c r="B147" s="38" t="s">
        <v>2348</v>
      </c>
      <c r="C147" s="44">
        <v>8.0354639999999993</v>
      </c>
      <c r="D147" s="44">
        <v>9.7576169999999998</v>
      </c>
      <c r="E147" s="44">
        <v>10.286769</v>
      </c>
      <c r="F147" s="44">
        <v>8.8766569999999998</v>
      </c>
      <c r="G147" s="44">
        <v>7.9077159999999997</v>
      </c>
      <c r="H147" s="44">
        <v>6.8996089999999999</v>
      </c>
      <c r="I147" s="44">
        <v>7.0626129999999998</v>
      </c>
      <c r="J147" s="44">
        <v>6.8131190000000004</v>
      </c>
      <c r="K147" s="44">
        <v>6.8638919999999999</v>
      </c>
      <c r="L147" s="44">
        <v>6.8732100000000003</v>
      </c>
      <c r="M147" s="44">
        <v>6.7715529999999999</v>
      </c>
      <c r="N147" s="44">
        <v>6.6459390000000003</v>
      </c>
      <c r="O147" s="44">
        <v>6.5266539999999997</v>
      </c>
      <c r="P147" s="44">
        <v>6.5113640000000004</v>
      </c>
      <c r="Q147" s="44">
        <v>6.4950729999999997</v>
      </c>
      <c r="R147" s="44">
        <v>6.3489269999999998</v>
      </c>
      <c r="S147" s="44">
        <v>6.3384609999999997</v>
      </c>
      <c r="T147" s="44">
        <v>6.2503919999999997</v>
      </c>
      <c r="U147" s="44">
        <v>6.0742760000000002</v>
      </c>
      <c r="V147" s="44">
        <v>6.0217530000000004</v>
      </c>
      <c r="W147" s="44">
        <v>6.0041770000000003</v>
      </c>
      <c r="X147" s="44">
        <v>5.9682389999999996</v>
      </c>
      <c r="Y147" s="44">
        <v>5.9715619999999996</v>
      </c>
      <c r="Z147" s="44">
        <v>5.9054089999999997</v>
      </c>
      <c r="AA147" s="44">
        <v>5.8613720000000002</v>
      </c>
      <c r="AB147" s="44">
        <v>5.7304659999999998</v>
      </c>
      <c r="AC147" s="44">
        <v>5.7029310000000004</v>
      </c>
      <c r="AD147" s="44">
        <v>5.6943239999999999</v>
      </c>
      <c r="AE147" s="44">
        <v>5.7255779999999996</v>
      </c>
      <c r="AF147" s="44">
        <v>5.7475129999999996</v>
      </c>
      <c r="AG147" s="44">
        <v>5.7315709999999997</v>
      </c>
      <c r="AH147" s="40">
        <v>-1.1199000000000001E-2</v>
      </c>
    </row>
    <row r="148" spans="1:34" ht="15" customHeight="1">
      <c r="A148" s="102" t="s">
        <v>2349</v>
      </c>
      <c r="B148" s="38" t="s">
        <v>2350</v>
      </c>
      <c r="C148" s="44">
        <v>12.115386000000001</v>
      </c>
      <c r="D148" s="44">
        <v>10.183331000000001</v>
      </c>
      <c r="E148" s="44">
        <v>10.161467999999999</v>
      </c>
      <c r="F148" s="44">
        <v>10.546638</v>
      </c>
      <c r="G148" s="44">
        <v>10.412424</v>
      </c>
      <c r="H148" s="44">
        <v>10.803972</v>
      </c>
      <c r="I148" s="44">
        <v>10.952265000000001</v>
      </c>
      <c r="J148" s="44">
        <v>10.946633</v>
      </c>
      <c r="K148" s="44">
        <v>10.756866</v>
      </c>
      <c r="L148" s="44">
        <v>10.716271000000001</v>
      </c>
      <c r="M148" s="44">
        <v>10.54744</v>
      </c>
      <c r="N148" s="44">
        <v>10.595551</v>
      </c>
      <c r="O148" s="44">
        <v>10.586587</v>
      </c>
      <c r="P148" s="44">
        <v>10.579724000000001</v>
      </c>
      <c r="Q148" s="44">
        <v>10.601208</v>
      </c>
      <c r="R148" s="44">
        <v>10.496551999999999</v>
      </c>
      <c r="S148" s="44">
        <v>10.5328</v>
      </c>
      <c r="T148" s="44">
        <v>10.655505</v>
      </c>
      <c r="U148" s="44">
        <v>10.850158</v>
      </c>
      <c r="V148" s="44">
        <v>11.023273</v>
      </c>
      <c r="W148" s="44">
        <v>11.202083999999999</v>
      </c>
      <c r="X148" s="44">
        <v>11.286046000000001</v>
      </c>
      <c r="Y148" s="44">
        <v>11.447224</v>
      </c>
      <c r="Z148" s="44">
        <v>11.6585</v>
      </c>
      <c r="AA148" s="44">
        <v>11.814285999999999</v>
      </c>
      <c r="AB148" s="44">
        <v>11.970556</v>
      </c>
      <c r="AC148" s="44">
        <v>12.02765</v>
      </c>
      <c r="AD148" s="44">
        <v>12.110580000000001</v>
      </c>
      <c r="AE148" s="44">
        <v>12.246114</v>
      </c>
      <c r="AF148" s="44">
        <v>12.374609</v>
      </c>
      <c r="AG148" s="44">
        <v>12.541498000000001</v>
      </c>
      <c r="AH148" s="40">
        <v>1.1529999999999999E-3</v>
      </c>
    </row>
    <row r="149" spans="1:34">
      <c r="A149" s="102" t="s">
        <v>2351</v>
      </c>
      <c r="B149" s="38" t="s">
        <v>2352</v>
      </c>
      <c r="C149" s="44">
        <v>0.15307100000000001</v>
      </c>
      <c r="D149" s="44">
        <v>0.117398</v>
      </c>
      <c r="E149" s="44">
        <v>0.119743</v>
      </c>
      <c r="F149" s="44">
        <v>0.111516</v>
      </c>
      <c r="G149" s="44">
        <v>0.10610600000000001</v>
      </c>
      <c r="H149" s="44">
        <v>0.10089099999999999</v>
      </c>
      <c r="I149" s="44">
        <v>9.7238000000000005E-2</v>
      </c>
      <c r="J149" s="44">
        <v>9.1951000000000005E-2</v>
      </c>
      <c r="K149" s="44">
        <v>8.8649000000000006E-2</v>
      </c>
      <c r="L149" s="44">
        <v>8.6897000000000002E-2</v>
      </c>
      <c r="M149" s="44">
        <v>8.4932999999999995E-2</v>
      </c>
      <c r="N149" s="44">
        <v>8.1595000000000001E-2</v>
      </c>
      <c r="O149" s="44">
        <v>8.0740999999999993E-2</v>
      </c>
      <c r="P149" s="44">
        <v>8.0158999999999994E-2</v>
      </c>
      <c r="Q149" s="44">
        <v>7.9915E-2</v>
      </c>
      <c r="R149" s="44">
        <v>7.8828999999999996E-2</v>
      </c>
      <c r="S149" s="44">
        <v>7.7945E-2</v>
      </c>
      <c r="T149" s="44">
        <v>7.6160000000000005E-2</v>
      </c>
      <c r="U149" s="44">
        <v>7.2919999999999999E-2</v>
      </c>
      <c r="V149" s="44">
        <v>7.1906999999999999E-2</v>
      </c>
      <c r="W149" s="44">
        <v>7.1058999999999997E-2</v>
      </c>
      <c r="X149" s="44">
        <v>6.8403000000000005E-2</v>
      </c>
      <c r="Y149" s="44">
        <v>6.5698999999999994E-2</v>
      </c>
      <c r="Z149" s="44">
        <v>6.2587000000000004E-2</v>
      </c>
      <c r="AA149" s="44">
        <v>5.9810000000000002E-2</v>
      </c>
      <c r="AB149" s="44">
        <v>5.6547E-2</v>
      </c>
      <c r="AC149" s="44">
        <v>5.6545999999999999E-2</v>
      </c>
      <c r="AD149" s="44">
        <v>5.6846000000000001E-2</v>
      </c>
      <c r="AE149" s="44">
        <v>5.7195000000000003E-2</v>
      </c>
      <c r="AF149" s="44">
        <v>5.7486000000000002E-2</v>
      </c>
      <c r="AG149" s="44">
        <v>5.7641999999999999E-2</v>
      </c>
      <c r="AH149" s="40">
        <v>-3.2030999999999997E-2</v>
      </c>
    </row>
    <row r="150" spans="1:34" ht="15" customHeight="1">
      <c r="A150" s="102" t="s">
        <v>2353</v>
      </c>
      <c r="B150" s="37" t="s">
        <v>2354</v>
      </c>
      <c r="C150" s="45">
        <v>20.303920999999999</v>
      </c>
      <c r="D150" s="45">
        <v>20.058346</v>
      </c>
      <c r="E150" s="45">
        <v>20.567979999999999</v>
      </c>
      <c r="F150" s="45">
        <v>19.534808999999999</v>
      </c>
      <c r="G150" s="45">
        <v>18.426247</v>
      </c>
      <c r="H150" s="45">
        <v>17.804472000000001</v>
      </c>
      <c r="I150" s="45">
        <v>18.112116</v>
      </c>
      <c r="J150" s="45">
        <v>17.851704000000002</v>
      </c>
      <c r="K150" s="45">
        <v>17.709406000000001</v>
      </c>
      <c r="L150" s="45">
        <v>17.676378</v>
      </c>
      <c r="M150" s="45">
        <v>17.403926999999999</v>
      </c>
      <c r="N150" s="45">
        <v>17.323084000000001</v>
      </c>
      <c r="O150" s="45">
        <v>17.193981000000001</v>
      </c>
      <c r="P150" s="45">
        <v>17.171247000000001</v>
      </c>
      <c r="Q150" s="45">
        <v>17.176196999999998</v>
      </c>
      <c r="R150" s="45">
        <v>16.924306999999999</v>
      </c>
      <c r="S150" s="45">
        <v>16.949204999999999</v>
      </c>
      <c r="T150" s="45">
        <v>16.982057999999999</v>
      </c>
      <c r="U150" s="45">
        <v>16.997354999999999</v>
      </c>
      <c r="V150" s="45">
        <v>17.116931999999998</v>
      </c>
      <c r="W150" s="45">
        <v>17.277318999999999</v>
      </c>
      <c r="X150" s="45">
        <v>17.322689</v>
      </c>
      <c r="Y150" s="45">
        <v>17.484483999999998</v>
      </c>
      <c r="Z150" s="45">
        <v>17.626494999999998</v>
      </c>
      <c r="AA150" s="45">
        <v>17.735468000000001</v>
      </c>
      <c r="AB150" s="45">
        <v>17.757570000000001</v>
      </c>
      <c r="AC150" s="45">
        <v>17.787127999999999</v>
      </c>
      <c r="AD150" s="45">
        <v>17.861751999999999</v>
      </c>
      <c r="AE150" s="45">
        <v>18.028887000000001</v>
      </c>
      <c r="AF150" s="45">
        <v>18.179607000000001</v>
      </c>
      <c r="AG150" s="45">
        <v>18.330711000000001</v>
      </c>
      <c r="AH150" s="42">
        <v>-3.4020000000000001E-3</v>
      </c>
    </row>
    <row r="152" spans="1:34" ht="15" customHeight="1">
      <c r="B152" s="37" t="s">
        <v>2355</v>
      </c>
    </row>
    <row r="153" spans="1:34" ht="15" customHeight="1">
      <c r="B153" s="37" t="s">
        <v>7046</v>
      </c>
    </row>
    <row r="154" spans="1:34" ht="15" customHeight="1">
      <c r="A154" s="102" t="s">
        <v>2356</v>
      </c>
      <c r="B154" s="38" t="s">
        <v>2348</v>
      </c>
      <c r="C154" s="44">
        <v>1.9632609999999999</v>
      </c>
      <c r="D154" s="44">
        <v>1.9911140000000001</v>
      </c>
      <c r="E154" s="44">
        <v>2.0229509999999999</v>
      </c>
      <c r="F154" s="44">
        <v>1.9492659999999999</v>
      </c>
      <c r="G154" s="44">
        <v>1.9309639999999999</v>
      </c>
      <c r="H154" s="44">
        <v>1.893561</v>
      </c>
      <c r="I154" s="44">
        <v>1.8771329999999999</v>
      </c>
      <c r="J154" s="44">
        <v>1.8653660000000001</v>
      </c>
      <c r="K154" s="44">
        <v>1.8418840000000001</v>
      </c>
      <c r="L154" s="44">
        <v>1.843364</v>
      </c>
      <c r="M154" s="44">
        <v>1.831437</v>
      </c>
      <c r="N154" s="44">
        <v>1.8349789999999999</v>
      </c>
      <c r="O154" s="44">
        <v>1.8227390000000001</v>
      </c>
      <c r="P154" s="44">
        <v>1.816109</v>
      </c>
      <c r="Q154" s="44">
        <v>1.8157920000000001</v>
      </c>
      <c r="R154" s="44">
        <v>1.8079130000000001</v>
      </c>
      <c r="S154" s="44">
        <v>1.805229</v>
      </c>
      <c r="T154" s="44">
        <v>1.803245</v>
      </c>
      <c r="U154" s="44">
        <v>1.814559</v>
      </c>
      <c r="V154" s="44">
        <v>1.8075209999999999</v>
      </c>
      <c r="W154" s="44">
        <v>1.8072919999999999</v>
      </c>
      <c r="X154" s="44">
        <v>1.8055570000000001</v>
      </c>
      <c r="Y154" s="44">
        <v>1.805439</v>
      </c>
      <c r="Z154" s="44">
        <v>1.8055060000000001</v>
      </c>
      <c r="AA154" s="44">
        <v>1.7930459999999999</v>
      </c>
      <c r="AB154" s="44">
        <v>1.7905660000000001</v>
      </c>
      <c r="AC154" s="44">
        <v>1.7912999999999999</v>
      </c>
      <c r="AD154" s="44">
        <v>1.788813</v>
      </c>
      <c r="AE154" s="44">
        <v>1.785466</v>
      </c>
      <c r="AF154" s="44">
        <v>1.7867500000000001</v>
      </c>
      <c r="AG154" s="44">
        <v>1.7877940000000001</v>
      </c>
      <c r="AH154" s="40">
        <v>-3.1159999999999998E-3</v>
      </c>
    </row>
    <row r="155" spans="1:34" ht="15" customHeight="1">
      <c r="A155" s="102" t="s">
        <v>2357</v>
      </c>
      <c r="B155" s="38" t="s">
        <v>2350</v>
      </c>
      <c r="C155" s="44">
        <v>2.4475289999999998</v>
      </c>
      <c r="D155" s="44">
        <v>3.500251</v>
      </c>
      <c r="E155" s="44">
        <v>3.6043889999999998</v>
      </c>
      <c r="F155" s="44">
        <v>3.3732150000000001</v>
      </c>
      <c r="G155" s="44">
        <v>3.1497820000000001</v>
      </c>
      <c r="H155" s="44">
        <v>3.2386529999999998</v>
      </c>
      <c r="I155" s="44">
        <v>3.3265920000000002</v>
      </c>
      <c r="J155" s="44">
        <v>3.3708650000000002</v>
      </c>
      <c r="K155" s="44">
        <v>3.4824510000000002</v>
      </c>
      <c r="L155" s="44">
        <v>3.5863800000000001</v>
      </c>
      <c r="M155" s="44">
        <v>3.6098659999999998</v>
      </c>
      <c r="N155" s="44">
        <v>3.6081080000000001</v>
      </c>
      <c r="O155" s="44">
        <v>3.6624859999999999</v>
      </c>
      <c r="P155" s="44">
        <v>3.72994</v>
      </c>
      <c r="Q155" s="44">
        <v>3.7634189999999998</v>
      </c>
      <c r="R155" s="44">
        <v>3.7636569999999998</v>
      </c>
      <c r="S155" s="44">
        <v>3.7659090000000002</v>
      </c>
      <c r="T155" s="44">
        <v>3.745787</v>
      </c>
      <c r="U155" s="44">
        <v>3.7747510000000002</v>
      </c>
      <c r="V155" s="44">
        <v>3.7731129999999999</v>
      </c>
      <c r="W155" s="44">
        <v>3.7718400000000001</v>
      </c>
      <c r="X155" s="44">
        <v>3.7619180000000001</v>
      </c>
      <c r="Y155" s="44">
        <v>3.7476910000000001</v>
      </c>
      <c r="Z155" s="44">
        <v>3.7319469999999999</v>
      </c>
      <c r="AA155" s="44">
        <v>3.731636</v>
      </c>
      <c r="AB155" s="44">
        <v>3.7389190000000001</v>
      </c>
      <c r="AC155" s="44">
        <v>3.7431589999999999</v>
      </c>
      <c r="AD155" s="44">
        <v>3.7627120000000001</v>
      </c>
      <c r="AE155" s="44">
        <v>3.8107440000000001</v>
      </c>
      <c r="AF155" s="44">
        <v>3.8606910000000001</v>
      </c>
      <c r="AG155" s="44">
        <v>3.9015369999999998</v>
      </c>
      <c r="AH155" s="40">
        <v>1.5664000000000001E-2</v>
      </c>
    </row>
    <row r="156" spans="1:34" ht="15" customHeight="1">
      <c r="A156" s="102" t="s">
        <v>2358</v>
      </c>
      <c r="B156" s="38" t="s">
        <v>2359</v>
      </c>
      <c r="C156" s="44">
        <v>17.709454000000001</v>
      </c>
      <c r="D156" s="44">
        <v>17.736681000000001</v>
      </c>
      <c r="E156" s="44">
        <v>17.849488999999998</v>
      </c>
      <c r="F156" s="44">
        <v>18.286124999999998</v>
      </c>
      <c r="G156" s="44">
        <v>18.340199999999999</v>
      </c>
      <c r="H156" s="44">
        <v>18.197597999999999</v>
      </c>
      <c r="I156" s="44">
        <v>17.801485</v>
      </c>
      <c r="J156" s="44">
        <v>18.115117999999999</v>
      </c>
      <c r="K156" s="44">
        <v>18.547117</v>
      </c>
      <c r="L156" s="44">
        <v>18.745708</v>
      </c>
      <c r="M156" s="44">
        <v>19.122778</v>
      </c>
      <c r="N156" s="44">
        <v>19.226334000000001</v>
      </c>
      <c r="O156" s="44">
        <v>19.518585000000002</v>
      </c>
      <c r="P156" s="44">
        <v>19.684090000000001</v>
      </c>
      <c r="Q156" s="44">
        <v>19.856324999999998</v>
      </c>
      <c r="R156" s="44">
        <v>19.987324000000001</v>
      </c>
      <c r="S156" s="44">
        <v>20.136797000000001</v>
      </c>
      <c r="T156" s="44">
        <v>20.414366000000001</v>
      </c>
      <c r="U156" s="44">
        <v>20.602679999999999</v>
      </c>
      <c r="V156" s="44">
        <v>20.629332000000002</v>
      </c>
      <c r="W156" s="44">
        <v>21.084249</v>
      </c>
      <c r="X156" s="44">
        <v>21.313354</v>
      </c>
      <c r="Y156" s="44">
        <v>21.467369000000001</v>
      </c>
      <c r="Z156" s="44">
        <v>21.806847000000001</v>
      </c>
      <c r="AA156" s="44">
        <v>21.819689</v>
      </c>
      <c r="AB156" s="44">
        <v>21.831968</v>
      </c>
      <c r="AC156" s="44">
        <v>22.152266000000001</v>
      </c>
      <c r="AD156" s="44">
        <v>22.286465</v>
      </c>
      <c r="AE156" s="44">
        <v>22.284217999999999</v>
      </c>
      <c r="AF156" s="44">
        <v>22.403027000000002</v>
      </c>
      <c r="AG156" s="44">
        <v>22.384056000000001</v>
      </c>
      <c r="AH156" s="40">
        <v>7.8390000000000005E-3</v>
      </c>
    </row>
    <row r="157" spans="1:34" ht="15" customHeight="1">
      <c r="A157" s="102" t="s">
        <v>2360</v>
      </c>
      <c r="B157" s="38" t="s">
        <v>2361</v>
      </c>
      <c r="C157" s="44">
        <v>8.2907849999999996</v>
      </c>
      <c r="D157" s="44">
        <v>8.8505050000000001</v>
      </c>
      <c r="E157" s="44">
        <v>9.7519310000000008</v>
      </c>
      <c r="F157" s="44">
        <v>10.984901000000001</v>
      </c>
      <c r="G157" s="44">
        <v>11.933863000000001</v>
      </c>
      <c r="H157" s="44">
        <v>12.652984999999999</v>
      </c>
      <c r="I157" s="44">
        <v>13.308279000000001</v>
      </c>
      <c r="J157" s="44">
        <v>13.621131</v>
      </c>
      <c r="K157" s="44">
        <v>14.037400999999999</v>
      </c>
      <c r="L157" s="44">
        <v>14.243209999999999</v>
      </c>
      <c r="M157" s="44">
        <v>14.673905</v>
      </c>
      <c r="N157" s="44">
        <v>14.860886000000001</v>
      </c>
      <c r="O157" s="44">
        <v>15.106888</v>
      </c>
      <c r="P157" s="44">
        <v>15.261984</v>
      </c>
      <c r="Q157" s="44">
        <v>15.383951</v>
      </c>
      <c r="R157" s="44">
        <v>15.521896999999999</v>
      </c>
      <c r="S157" s="44">
        <v>15.602078000000001</v>
      </c>
      <c r="T157" s="44">
        <v>15.679478</v>
      </c>
      <c r="U157" s="44">
        <v>15.899034</v>
      </c>
      <c r="V157" s="44">
        <v>15.880424</v>
      </c>
      <c r="W157" s="44">
        <v>16.378768999999998</v>
      </c>
      <c r="X157" s="44">
        <v>16.489996000000001</v>
      </c>
      <c r="Y157" s="44">
        <v>16.481967999999998</v>
      </c>
      <c r="Z157" s="44">
        <v>16.547727999999999</v>
      </c>
      <c r="AA157" s="44">
        <v>16.464558</v>
      </c>
      <c r="AB157" s="44">
        <v>16.218039999999998</v>
      </c>
      <c r="AC157" s="44">
        <v>16.41395</v>
      </c>
      <c r="AD157" s="44">
        <v>16.56711</v>
      </c>
      <c r="AE157" s="44">
        <v>16.69183</v>
      </c>
      <c r="AF157" s="44">
        <v>16.822192999999999</v>
      </c>
      <c r="AG157" s="44">
        <v>16.941462999999999</v>
      </c>
      <c r="AH157" s="40">
        <v>2.4107E-2</v>
      </c>
    </row>
    <row r="158" spans="1:34">
      <c r="B158" s="37" t="s">
        <v>2362</v>
      </c>
    </row>
    <row r="159" spans="1:34" ht="15" customHeight="1">
      <c r="A159" s="102" t="s">
        <v>2363</v>
      </c>
      <c r="B159" s="38" t="s">
        <v>2348</v>
      </c>
      <c r="C159" s="44">
        <v>1.9632609999999999</v>
      </c>
      <c r="D159" s="44">
        <v>2.0121150000000001</v>
      </c>
      <c r="E159" s="44">
        <v>2.0682290000000001</v>
      </c>
      <c r="F159" s="44">
        <v>2.019965</v>
      </c>
      <c r="G159" s="44">
        <v>2.0346150000000001</v>
      </c>
      <c r="H159" s="44">
        <v>2.036772</v>
      </c>
      <c r="I159" s="44">
        <v>2.0671729999999999</v>
      </c>
      <c r="J159" s="44">
        <v>2.1063879999999999</v>
      </c>
      <c r="K159" s="44">
        <v>2.134655</v>
      </c>
      <c r="L159" s="44">
        <v>2.192672</v>
      </c>
      <c r="M159" s="44">
        <v>2.2348849999999998</v>
      </c>
      <c r="N159" s="44">
        <v>2.2953229999999998</v>
      </c>
      <c r="O159" s="44">
        <v>2.3353069999999998</v>
      </c>
      <c r="P159" s="44">
        <v>2.3811279999999999</v>
      </c>
      <c r="Q159" s="44">
        <v>2.4342429999999999</v>
      </c>
      <c r="R159" s="44">
        <v>2.4771480000000001</v>
      </c>
      <c r="S159" s="44">
        <v>2.5268190000000001</v>
      </c>
      <c r="T159" s="44">
        <v>2.5770870000000001</v>
      </c>
      <c r="U159" s="44">
        <v>2.6476660000000001</v>
      </c>
      <c r="V159" s="44">
        <v>2.691961</v>
      </c>
      <c r="W159" s="44">
        <v>2.748564</v>
      </c>
      <c r="X159" s="44">
        <v>2.8048790000000001</v>
      </c>
      <c r="Y159" s="44">
        <v>2.8663500000000002</v>
      </c>
      <c r="Z159" s="44">
        <v>2.932194</v>
      </c>
      <c r="AA159" s="44">
        <v>2.9814560000000001</v>
      </c>
      <c r="AB159" s="44">
        <v>3.0506790000000001</v>
      </c>
      <c r="AC159" s="44">
        <v>3.1311939999999998</v>
      </c>
      <c r="AD159" s="44">
        <v>3.2108789999999998</v>
      </c>
      <c r="AE159" s="44">
        <v>3.293377</v>
      </c>
      <c r="AF159" s="44">
        <v>3.3895249999999999</v>
      </c>
      <c r="AG159" s="44">
        <v>3.4910009999999998</v>
      </c>
      <c r="AH159" s="40">
        <v>1.9370999999999999E-2</v>
      </c>
    </row>
    <row r="160" spans="1:34" ht="15" customHeight="1">
      <c r="A160" s="102" t="s">
        <v>2364</v>
      </c>
      <c r="B160" s="38" t="s">
        <v>2350</v>
      </c>
      <c r="C160" s="44">
        <v>2.4475289999999998</v>
      </c>
      <c r="D160" s="44">
        <v>3.5371700000000001</v>
      </c>
      <c r="E160" s="44">
        <v>3.6850640000000001</v>
      </c>
      <c r="F160" s="44">
        <v>3.4955599999999998</v>
      </c>
      <c r="G160" s="44">
        <v>3.3188589999999998</v>
      </c>
      <c r="H160" s="44">
        <v>3.4835950000000002</v>
      </c>
      <c r="I160" s="44">
        <v>3.6633740000000001</v>
      </c>
      <c r="J160" s="44">
        <v>3.8064110000000002</v>
      </c>
      <c r="K160" s="44">
        <v>4.0359939999999996</v>
      </c>
      <c r="L160" s="44">
        <v>4.2659789999999997</v>
      </c>
      <c r="M160" s="44">
        <v>4.4050840000000004</v>
      </c>
      <c r="N160" s="44">
        <v>4.5132789999999998</v>
      </c>
      <c r="O160" s="44">
        <v>4.6924039999999998</v>
      </c>
      <c r="P160" s="44">
        <v>4.8903809999999996</v>
      </c>
      <c r="Q160" s="44">
        <v>5.0452250000000003</v>
      </c>
      <c r="R160" s="44">
        <v>5.1568490000000002</v>
      </c>
      <c r="S160" s="44">
        <v>5.2712260000000004</v>
      </c>
      <c r="T160" s="44">
        <v>5.3532500000000001</v>
      </c>
      <c r="U160" s="44">
        <v>5.5078279999999999</v>
      </c>
      <c r="V160" s="44">
        <v>5.6193379999999999</v>
      </c>
      <c r="W160" s="44">
        <v>5.7362869999999999</v>
      </c>
      <c r="X160" s="44">
        <v>5.8440279999999998</v>
      </c>
      <c r="Y160" s="44">
        <v>5.9499069999999996</v>
      </c>
      <c r="Z160" s="44">
        <v>6.0607920000000002</v>
      </c>
      <c r="AA160" s="44">
        <v>6.2049209999999997</v>
      </c>
      <c r="AB160" s="44">
        <v>6.37019</v>
      </c>
      <c r="AC160" s="44">
        <v>6.5430460000000004</v>
      </c>
      <c r="AD160" s="44">
        <v>6.7539829999999998</v>
      </c>
      <c r="AE160" s="44">
        <v>7.0290970000000002</v>
      </c>
      <c r="AF160" s="44">
        <v>7.3238599999999998</v>
      </c>
      <c r="AG160" s="44">
        <v>7.6184770000000004</v>
      </c>
      <c r="AH160" s="40">
        <v>3.8574999999999998E-2</v>
      </c>
    </row>
    <row r="161" spans="1:34" ht="15" customHeight="1">
      <c r="A161" s="102" t="s">
        <v>2365</v>
      </c>
      <c r="B161" s="38" t="s">
        <v>2359</v>
      </c>
      <c r="C161" s="44">
        <v>17.709454000000001</v>
      </c>
      <c r="D161" s="44">
        <v>17.923759</v>
      </c>
      <c r="E161" s="44">
        <v>18.249001</v>
      </c>
      <c r="F161" s="44">
        <v>18.949356000000002</v>
      </c>
      <c r="G161" s="44">
        <v>19.324677999999999</v>
      </c>
      <c r="H161" s="44">
        <v>19.573898</v>
      </c>
      <c r="I161" s="44">
        <v>19.603697</v>
      </c>
      <c r="J161" s="44">
        <v>20.455753000000001</v>
      </c>
      <c r="K161" s="44">
        <v>21.495221999999998</v>
      </c>
      <c r="L161" s="44">
        <v>22.297915</v>
      </c>
      <c r="M161" s="44">
        <v>23.335336999999999</v>
      </c>
      <c r="N161" s="44">
        <v>24.049669000000002</v>
      </c>
      <c r="O161" s="44">
        <v>25.007356999999999</v>
      </c>
      <c r="P161" s="44">
        <v>25.808109000000002</v>
      </c>
      <c r="Q161" s="44">
        <v>26.619308</v>
      </c>
      <c r="R161" s="44">
        <v>27.386026000000001</v>
      </c>
      <c r="S161" s="44">
        <v>28.185918999999998</v>
      </c>
      <c r="T161" s="44">
        <v>29.174956999999999</v>
      </c>
      <c r="U161" s="44">
        <v>30.061851999999998</v>
      </c>
      <c r="V161" s="44">
        <v>30.723479999999999</v>
      </c>
      <c r="W161" s="44">
        <v>32.065331</v>
      </c>
      <c r="X161" s="44">
        <v>33.109665</v>
      </c>
      <c r="Y161" s="44">
        <v>34.082016000000003</v>
      </c>
      <c r="Z161" s="44">
        <v>35.414963</v>
      </c>
      <c r="AA161" s="44">
        <v>36.281525000000002</v>
      </c>
      <c r="AB161" s="44">
        <v>37.196255000000001</v>
      </c>
      <c r="AC161" s="44">
        <v>38.722183000000001</v>
      </c>
      <c r="AD161" s="44">
        <v>40.003703999999999</v>
      </c>
      <c r="AE161" s="44">
        <v>41.104298</v>
      </c>
      <c r="AF161" s="44">
        <v>42.499287000000002</v>
      </c>
      <c r="AG161" s="44">
        <v>43.709038</v>
      </c>
      <c r="AH161" s="40">
        <v>3.0572999999999999E-2</v>
      </c>
    </row>
    <row r="162" spans="1:34" ht="15" customHeight="1">
      <c r="A162" s="102" t="s">
        <v>2366</v>
      </c>
      <c r="B162" s="38" t="s">
        <v>2361</v>
      </c>
      <c r="C162" s="44">
        <v>8.2907849999999996</v>
      </c>
      <c r="D162" s="44">
        <v>8.9438549999999992</v>
      </c>
      <c r="E162" s="44">
        <v>9.9702009999999994</v>
      </c>
      <c r="F162" s="44">
        <v>11.383319999999999</v>
      </c>
      <c r="G162" s="44">
        <v>12.574456</v>
      </c>
      <c r="H162" s="44">
        <v>13.609940999999999</v>
      </c>
      <c r="I162" s="44">
        <v>14.655602</v>
      </c>
      <c r="J162" s="44">
        <v>15.381103</v>
      </c>
      <c r="K162" s="44">
        <v>16.268677</v>
      </c>
      <c r="L162" s="44">
        <v>16.942216999999999</v>
      </c>
      <c r="M162" s="44">
        <v>17.906421999999999</v>
      </c>
      <c r="N162" s="44">
        <v>18.589055999999999</v>
      </c>
      <c r="O162" s="44">
        <v>19.355056999999999</v>
      </c>
      <c r="P162" s="44">
        <v>20.01022</v>
      </c>
      <c r="Q162" s="44">
        <v>20.623664999999999</v>
      </c>
      <c r="R162" s="44">
        <v>21.267634999999999</v>
      </c>
      <c r="S162" s="44">
        <v>21.838573</v>
      </c>
      <c r="T162" s="44">
        <v>22.408148000000001</v>
      </c>
      <c r="U162" s="44">
        <v>23.198650000000001</v>
      </c>
      <c r="V162" s="44">
        <v>23.650883</v>
      </c>
      <c r="W162" s="44">
        <v>24.909144999999999</v>
      </c>
      <c r="X162" s="44">
        <v>25.616717999999999</v>
      </c>
      <c r="Y162" s="44">
        <v>26.167095</v>
      </c>
      <c r="Z162" s="44">
        <v>26.874001</v>
      </c>
      <c r="AA162" s="44">
        <v>27.377077</v>
      </c>
      <c r="AB162" s="44">
        <v>27.631516000000001</v>
      </c>
      <c r="AC162" s="44">
        <v>28.691603000000001</v>
      </c>
      <c r="AD162" s="44">
        <v>29.737590999999998</v>
      </c>
      <c r="AE162" s="44">
        <v>30.788872000000001</v>
      </c>
      <c r="AF162" s="44">
        <v>31.912261999999998</v>
      </c>
      <c r="AG162" s="44">
        <v>33.081359999999997</v>
      </c>
      <c r="AH162" s="40">
        <v>4.7208E-2</v>
      </c>
    </row>
    <row r="164" spans="1:34" ht="15" customHeight="1">
      <c r="B164" s="37" t="s">
        <v>2367</v>
      </c>
    </row>
    <row r="165" spans="1:34" ht="15" customHeight="1">
      <c r="A165" s="102" t="s">
        <v>2368</v>
      </c>
      <c r="B165" s="38" t="s">
        <v>2369</v>
      </c>
      <c r="C165" s="44">
        <v>430.36853000000002</v>
      </c>
      <c r="D165" s="44">
        <v>447.87829599999998</v>
      </c>
      <c r="E165" s="44">
        <v>461.92440800000003</v>
      </c>
      <c r="F165" s="44">
        <v>427.62475599999999</v>
      </c>
      <c r="G165" s="44">
        <v>397.86480699999998</v>
      </c>
      <c r="H165" s="44">
        <v>375.54016100000001</v>
      </c>
      <c r="I165" s="44">
        <v>382.53826900000001</v>
      </c>
      <c r="J165" s="44">
        <v>375.19924900000001</v>
      </c>
      <c r="K165" s="44">
        <v>373.69534299999998</v>
      </c>
      <c r="L165" s="44">
        <v>373.45233200000001</v>
      </c>
      <c r="M165" s="44">
        <v>367.960083</v>
      </c>
      <c r="N165" s="44">
        <v>365.02484099999998</v>
      </c>
      <c r="O165" s="44">
        <v>361.48996</v>
      </c>
      <c r="P165" s="44">
        <v>360.944275</v>
      </c>
      <c r="Q165" s="44">
        <v>360.85845899999998</v>
      </c>
      <c r="R165" s="44">
        <v>354.95077500000002</v>
      </c>
      <c r="S165" s="44">
        <v>355.10229500000003</v>
      </c>
      <c r="T165" s="44">
        <v>354.38021900000001</v>
      </c>
      <c r="U165" s="44">
        <v>352.11498999999998</v>
      </c>
      <c r="V165" s="44">
        <v>353.276184</v>
      </c>
      <c r="W165" s="44">
        <v>355.50488300000001</v>
      </c>
      <c r="X165" s="44">
        <v>355.76458700000001</v>
      </c>
      <c r="Y165" s="44">
        <v>358.34991500000001</v>
      </c>
      <c r="Z165" s="44">
        <v>359.70452899999998</v>
      </c>
      <c r="AA165" s="44">
        <v>360.85199</v>
      </c>
      <c r="AB165" s="44">
        <v>359.39443999999997</v>
      </c>
      <c r="AC165" s="44">
        <v>359.44442700000002</v>
      </c>
      <c r="AD165" s="44">
        <v>360.51361100000003</v>
      </c>
      <c r="AE165" s="44">
        <v>363.57330300000001</v>
      </c>
      <c r="AF165" s="44">
        <v>366.18710299999998</v>
      </c>
      <c r="AG165" s="44">
        <v>368.39395100000002</v>
      </c>
      <c r="AH165" s="40">
        <v>-5.1700000000000001E-3</v>
      </c>
    </row>
    <row r="166" spans="1:34" ht="15" customHeight="1">
      <c r="A166" s="102" t="s">
        <v>2370</v>
      </c>
      <c r="B166" s="38" t="s">
        <v>2371</v>
      </c>
      <c r="C166" s="44">
        <v>1578.017822</v>
      </c>
      <c r="D166" s="44">
        <v>1642.2202150000001</v>
      </c>
      <c r="E166" s="44">
        <v>1693.7232670000001</v>
      </c>
      <c r="F166" s="44">
        <v>1567.9580080000001</v>
      </c>
      <c r="G166" s="44">
        <v>1458.8376459999999</v>
      </c>
      <c r="H166" s="44">
        <v>1376.9812010000001</v>
      </c>
      <c r="I166" s="44">
        <v>1402.640991</v>
      </c>
      <c r="J166" s="44">
        <v>1375.7307129999999</v>
      </c>
      <c r="K166" s="44">
        <v>1370.2166749999999</v>
      </c>
      <c r="L166" s="44">
        <v>1369.3251949999999</v>
      </c>
      <c r="M166" s="44">
        <v>1349.187134</v>
      </c>
      <c r="N166" s="44">
        <v>1338.4243160000001</v>
      </c>
      <c r="O166" s="44">
        <v>1325.463013</v>
      </c>
      <c r="P166" s="44">
        <v>1323.4620359999999</v>
      </c>
      <c r="Q166" s="44">
        <v>1323.1480710000001</v>
      </c>
      <c r="R166" s="44">
        <v>1301.486206</v>
      </c>
      <c r="S166" s="44">
        <v>1302.0417480000001</v>
      </c>
      <c r="T166" s="44">
        <v>1299.394409</v>
      </c>
      <c r="U166" s="44">
        <v>1291.088135</v>
      </c>
      <c r="V166" s="44">
        <v>1295.3460689999999</v>
      </c>
      <c r="W166" s="44">
        <v>1303.5180660000001</v>
      </c>
      <c r="X166" s="44">
        <v>1304.4700929999999</v>
      </c>
      <c r="Y166" s="44">
        <v>1313.949707</v>
      </c>
      <c r="Z166" s="44">
        <v>1318.916626</v>
      </c>
      <c r="AA166" s="44">
        <v>1323.1243899999999</v>
      </c>
      <c r="AB166" s="44">
        <v>1317.7797849999999</v>
      </c>
      <c r="AC166" s="44">
        <v>1317.963013</v>
      </c>
      <c r="AD166" s="44">
        <v>1321.8831789999999</v>
      </c>
      <c r="AE166" s="44">
        <v>1333.1020510000001</v>
      </c>
      <c r="AF166" s="44">
        <v>1342.6864009999999</v>
      </c>
      <c r="AG166" s="44">
        <v>1350.7780760000001</v>
      </c>
      <c r="AH166" s="40">
        <v>-5.1700000000000001E-3</v>
      </c>
    </row>
    <row r="167" spans="1:34" ht="15" customHeight="1">
      <c r="A167" s="102" t="s">
        <v>2372</v>
      </c>
      <c r="B167" s="38" t="s">
        <v>2373</v>
      </c>
      <c r="C167" s="44">
        <v>0.61013799999999996</v>
      </c>
      <c r="D167" s="44">
        <v>0.683643</v>
      </c>
      <c r="E167" s="44">
        <v>0.79739199999999999</v>
      </c>
      <c r="F167" s="44">
        <v>0.66070399999999996</v>
      </c>
      <c r="G167" s="44">
        <v>0.58032499999999998</v>
      </c>
      <c r="H167" s="44">
        <v>0.49803999999999998</v>
      </c>
      <c r="I167" s="44">
        <v>0.54654599999999998</v>
      </c>
      <c r="J167" s="44">
        <v>0.54325900000000005</v>
      </c>
      <c r="K167" s="44">
        <v>0.52304300000000004</v>
      </c>
      <c r="L167" s="44">
        <v>0.52040500000000001</v>
      </c>
      <c r="M167" s="44">
        <v>0.48493900000000001</v>
      </c>
      <c r="N167" s="44">
        <v>0.46815000000000001</v>
      </c>
      <c r="O167" s="44">
        <v>0.45122099999999998</v>
      </c>
      <c r="P167" s="44">
        <v>0.460586</v>
      </c>
      <c r="Q167" s="44">
        <v>0.45697199999999999</v>
      </c>
      <c r="R167" s="44">
        <v>0.45327200000000001</v>
      </c>
      <c r="S167" s="44">
        <v>0.454708</v>
      </c>
      <c r="T167" s="44">
        <v>0.46160099999999998</v>
      </c>
      <c r="U167" s="44">
        <v>0.46756300000000001</v>
      </c>
      <c r="V167" s="44">
        <v>0.46824199999999999</v>
      </c>
      <c r="W167" s="44">
        <v>0.47981400000000002</v>
      </c>
      <c r="X167" s="44">
        <v>0.47923100000000002</v>
      </c>
      <c r="Y167" s="44">
        <v>0.478383</v>
      </c>
      <c r="Z167" s="44">
        <v>0.47974699999999998</v>
      </c>
      <c r="AA167" s="44">
        <v>0.47366599999999998</v>
      </c>
      <c r="AB167" s="44">
        <v>0.47502</v>
      </c>
      <c r="AC167" s="44">
        <v>0.47954400000000003</v>
      </c>
      <c r="AD167" s="44">
        <v>0.48057800000000001</v>
      </c>
      <c r="AE167" s="44">
        <v>0.48511599999999999</v>
      </c>
      <c r="AF167" s="44">
        <v>0.485545</v>
      </c>
      <c r="AG167" s="44">
        <v>0.484323</v>
      </c>
      <c r="AH167" s="40">
        <v>-7.6680000000000003E-3</v>
      </c>
    </row>
    <row r="168" spans="1:34" ht="15" customHeight="1">
      <c r="A168" s="102" t="s">
        <v>2374</v>
      </c>
      <c r="B168" s="38" t="s">
        <v>2375</v>
      </c>
      <c r="C168" s="44">
        <v>0.77271400000000001</v>
      </c>
      <c r="D168" s="44">
        <v>0.77537999999999996</v>
      </c>
      <c r="E168" s="44">
        <v>0.78144400000000003</v>
      </c>
      <c r="F168" s="44">
        <v>0.68548600000000004</v>
      </c>
      <c r="G168" s="44">
        <v>0.62627299999999997</v>
      </c>
      <c r="H168" s="44">
        <v>0.558674</v>
      </c>
      <c r="I168" s="44">
        <v>0.56079400000000001</v>
      </c>
      <c r="J168" s="44">
        <v>0.550454</v>
      </c>
      <c r="K168" s="44">
        <v>0.55296000000000001</v>
      </c>
      <c r="L168" s="44">
        <v>0.54841799999999996</v>
      </c>
      <c r="M168" s="44">
        <v>0.53114799999999995</v>
      </c>
      <c r="N168" s="44">
        <v>0.51765399999999995</v>
      </c>
      <c r="O168" s="44">
        <v>0.50836800000000004</v>
      </c>
      <c r="P168" s="44">
        <v>0.50697800000000004</v>
      </c>
      <c r="Q168" s="44">
        <v>0.50127200000000005</v>
      </c>
      <c r="R168" s="44">
        <v>0.48657699999999998</v>
      </c>
      <c r="S168" s="44">
        <v>0.48594199999999999</v>
      </c>
      <c r="T168" s="44">
        <v>0.48527300000000001</v>
      </c>
      <c r="U168" s="44">
        <v>0.47714600000000001</v>
      </c>
      <c r="V168" s="44">
        <v>0.47190599999999999</v>
      </c>
      <c r="W168" s="44">
        <v>0.47066999999999998</v>
      </c>
      <c r="X168" s="44">
        <v>0.46988999999999997</v>
      </c>
      <c r="Y168" s="44">
        <v>0.47106900000000002</v>
      </c>
      <c r="Z168" s="44">
        <v>0.46874700000000002</v>
      </c>
      <c r="AA168" s="44">
        <v>0.46714</v>
      </c>
      <c r="AB168" s="44">
        <v>0.46145900000000001</v>
      </c>
      <c r="AC168" s="44">
        <v>0.46080300000000002</v>
      </c>
      <c r="AD168" s="44">
        <v>0.46340799999999999</v>
      </c>
      <c r="AE168" s="44">
        <v>0.46604000000000001</v>
      </c>
      <c r="AF168" s="44">
        <v>0.46848000000000001</v>
      </c>
      <c r="AG168" s="44">
        <v>0.46785900000000002</v>
      </c>
      <c r="AH168" s="40">
        <v>-1.6586E-2</v>
      </c>
    </row>
    <row r="169" spans="1:34" ht="15" customHeight="1">
      <c r="A169" s="102" t="s">
        <v>2376</v>
      </c>
      <c r="B169" s="38" t="s">
        <v>2377</v>
      </c>
      <c r="C169" s="44">
        <v>3.3783409999999998</v>
      </c>
      <c r="D169" s="44">
        <v>4.1624499999999998</v>
      </c>
      <c r="E169" s="44">
        <v>4.4004500000000002</v>
      </c>
      <c r="F169" s="44">
        <v>3.8478409999999998</v>
      </c>
      <c r="G169" s="44">
        <v>3.3072149999999998</v>
      </c>
      <c r="H169" s="44">
        <v>3.0225050000000002</v>
      </c>
      <c r="I169" s="44">
        <v>3.1104099999999999</v>
      </c>
      <c r="J169" s="44">
        <v>2.9888189999999999</v>
      </c>
      <c r="K169" s="44">
        <v>3.088622</v>
      </c>
      <c r="L169" s="44">
        <v>3.0921850000000002</v>
      </c>
      <c r="M169" s="44">
        <v>3.0706889999999998</v>
      </c>
      <c r="N169" s="44">
        <v>3.03085</v>
      </c>
      <c r="O169" s="44">
        <v>2.9410159999999999</v>
      </c>
      <c r="P169" s="44">
        <v>2.9372210000000001</v>
      </c>
      <c r="Q169" s="44">
        <v>2.935546</v>
      </c>
      <c r="R169" s="44">
        <v>2.8794230000000001</v>
      </c>
      <c r="S169" s="44">
        <v>2.8974959999999998</v>
      </c>
      <c r="T169" s="44">
        <v>2.882959</v>
      </c>
      <c r="U169" s="44">
        <v>2.8379279999999998</v>
      </c>
      <c r="V169" s="44">
        <v>2.8490229999999999</v>
      </c>
      <c r="W169" s="44">
        <v>2.8740860000000001</v>
      </c>
      <c r="X169" s="44">
        <v>2.8832789999999999</v>
      </c>
      <c r="Y169" s="44">
        <v>2.9132980000000002</v>
      </c>
      <c r="Z169" s="44">
        <v>2.9070649999999998</v>
      </c>
      <c r="AA169" s="44">
        <v>2.8891450000000001</v>
      </c>
      <c r="AB169" s="44">
        <v>2.857062</v>
      </c>
      <c r="AC169" s="44">
        <v>2.845437</v>
      </c>
      <c r="AD169" s="44">
        <v>2.847791</v>
      </c>
      <c r="AE169" s="44">
        <v>2.8630279999999999</v>
      </c>
      <c r="AF169" s="44">
        <v>2.8643260000000001</v>
      </c>
      <c r="AG169" s="44">
        <v>2.8536380000000001</v>
      </c>
      <c r="AH169" s="40">
        <v>-5.6109999999999997E-3</v>
      </c>
    </row>
    <row r="170" spans="1:34" ht="15" customHeight="1" thickBot="1"/>
    <row r="171" spans="1:34" ht="15" customHeight="1">
      <c r="B171" s="124" t="s">
        <v>7047</v>
      </c>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08"/>
    </row>
    <row r="172" spans="1:34">
      <c r="B172" s="106" t="s">
        <v>2378</v>
      </c>
    </row>
    <row r="173" spans="1:34" ht="15" customHeight="1">
      <c r="B173" s="106" t="s">
        <v>7048</v>
      </c>
    </row>
    <row r="174" spans="1:34" ht="15" customHeight="1">
      <c r="B174" s="106" t="s">
        <v>7049</v>
      </c>
    </row>
    <row r="175" spans="1:34" ht="15" customHeight="1">
      <c r="B175" s="106" t="s">
        <v>2379</v>
      </c>
    </row>
    <row r="176" spans="1:34" ht="15" customHeight="1">
      <c r="B176" s="106" t="s">
        <v>2380</v>
      </c>
    </row>
    <row r="177" spans="2:2" ht="15" customHeight="1">
      <c r="B177" s="106" t="s">
        <v>7050</v>
      </c>
    </row>
    <row r="178" spans="2:2" ht="15" customHeight="1">
      <c r="B178" s="106" t="s">
        <v>7051</v>
      </c>
    </row>
    <row r="179" spans="2:2" ht="15" customHeight="1">
      <c r="B179" s="106" t="s">
        <v>7052</v>
      </c>
    </row>
    <row r="180" spans="2:2" ht="15" customHeight="1">
      <c r="B180" s="106" t="s">
        <v>7053</v>
      </c>
    </row>
    <row r="181" spans="2:2" ht="15" customHeight="1">
      <c r="B181" s="106" t="s">
        <v>7054</v>
      </c>
    </row>
    <row r="182" spans="2:2" ht="15" customHeight="1">
      <c r="B182" s="106" t="s">
        <v>7055</v>
      </c>
    </row>
    <row r="183" spans="2:2">
      <c r="B183" s="106" t="s">
        <v>2381</v>
      </c>
    </row>
    <row r="184" spans="2:2" ht="15" customHeight="1">
      <c r="B184" s="106" t="s">
        <v>2382</v>
      </c>
    </row>
    <row r="185" spans="2:2">
      <c r="B185" s="106" t="s">
        <v>7056</v>
      </c>
    </row>
    <row r="186" spans="2:2" ht="15" customHeight="1">
      <c r="B186" s="106" t="s">
        <v>7057</v>
      </c>
    </row>
    <row r="187" spans="2:2" ht="15" customHeight="1">
      <c r="B187" s="106" t="s">
        <v>7058</v>
      </c>
    </row>
    <row r="188" spans="2:2" ht="15" customHeight="1">
      <c r="B188" s="106" t="s">
        <v>7059</v>
      </c>
    </row>
    <row r="189" spans="2:2" ht="15" customHeight="1">
      <c r="B189" s="106" t="s">
        <v>7060</v>
      </c>
    </row>
    <row r="190" spans="2:2" ht="15" customHeight="1">
      <c r="B190" s="106" t="s">
        <v>7061</v>
      </c>
    </row>
    <row r="191" spans="2:2" ht="15" customHeight="1">
      <c r="B191" s="106" t="s">
        <v>7042</v>
      </c>
    </row>
    <row r="192" spans="2:2" ht="15" customHeight="1">
      <c r="B192" s="106" t="s">
        <v>7062</v>
      </c>
    </row>
    <row r="193" spans="2:2" ht="15" customHeight="1">
      <c r="B193" s="106" t="s">
        <v>7043</v>
      </c>
    </row>
    <row r="194" spans="2:2" ht="15" customHeight="1">
      <c r="B194" s="106" t="s">
        <v>7044</v>
      </c>
    </row>
    <row r="211" spans="1:34" ht="15" customHeight="1">
      <c r="B211" s="106" t="s">
        <v>7063</v>
      </c>
    </row>
    <row r="212" spans="1:34" ht="15" customHeight="1">
      <c r="B212" s="106" t="s">
        <v>7064</v>
      </c>
    </row>
    <row r="213" spans="1:34" ht="15" customHeight="1">
      <c r="B213" s="106" t="s">
        <v>7065</v>
      </c>
    </row>
    <row r="222" spans="1:34" ht="15" customHeight="1">
      <c r="A222" s="102" t="s">
        <v>7066</v>
      </c>
      <c r="B222" s="36" t="s">
        <v>7067</v>
      </c>
      <c r="AH222" s="103" t="s">
        <v>7031</v>
      </c>
    </row>
    <row r="223" spans="1:34" ht="15" customHeight="1">
      <c r="B223" s="34" t="s">
        <v>7068</v>
      </c>
      <c r="AH223" s="103" t="s">
        <v>7032</v>
      </c>
    </row>
    <row r="224" spans="1:34" ht="15" customHeight="1">
      <c r="B224" s="34" t="s">
        <v>7069</v>
      </c>
      <c r="C224" s="104"/>
      <c r="D224" s="104"/>
      <c r="E224" s="104"/>
      <c r="F224" s="104"/>
      <c r="G224" s="104"/>
      <c r="H224" s="104"/>
      <c r="I224" s="104"/>
      <c r="J224" s="104"/>
      <c r="K224" s="104"/>
      <c r="L224" s="104"/>
      <c r="M224" s="104"/>
      <c r="N224" s="104"/>
      <c r="O224" s="104"/>
      <c r="P224" s="104"/>
      <c r="Q224" s="104"/>
      <c r="R224" s="104"/>
      <c r="S224" s="104"/>
      <c r="T224" s="104"/>
      <c r="U224" s="104"/>
      <c r="V224" s="104"/>
      <c r="W224" s="104"/>
      <c r="X224" s="104"/>
      <c r="Y224" s="104"/>
      <c r="Z224" s="104"/>
      <c r="AA224" s="104"/>
      <c r="AB224" s="104"/>
      <c r="AC224" s="104"/>
      <c r="AD224" s="104"/>
      <c r="AE224" s="104"/>
      <c r="AF224" s="104"/>
      <c r="AG224" s="104"/>
      <c r="AH224" s="103" t="s">
        <v>7033</v>
      </c>
    </row>
    <row r="225" spans="1:34" ht="15" customHeight="1" thickBot="1">
      <c r="B225" s="35" t="s">
        <v>7070</v>
      </c>
      <c r="C225" s="35">
        <v>2020</v>
      </c>
      <c r="D225" s="35">
        <v>2021</v>
      </c>
      <c r="E225" s="35">
        <v>2022</v>
      </c>
      <c r="F225" s="35">
        <v>2023</v>
      </c>
      <c r="G225" s="35">
        <v>2024</v>
      </c>
      <c r="H225" s="35">
        <v>2025</v>
      </c>
      <c r="I225" s="35">
        <v>2026</v>
      </c>
      <c r="J225" s="35">
        <v>2027</v>
      </c>
      <c r="K225" s="35">
        <v>2028</v>
      </c>
      <c r="L225" s="35">
        <v>2029</v>
      </c>
      <c r="M225" s="35">
        <v>2030</v>
      </c>
      <c r="N225" s="35">
        <v>2031</v>
      </c>
      <c r="O225" s="35">
        <v>2032</v>
      </c>
      <c r="P225" s="35">
        <v>2033</v>
      </c>
      <c r="Q225" s="35">
        <v>2034</v>
      </c>
      <c r="R225" s="35">
        <v>2035</v>
      </c>
      <c r="S225" s="35">
        <v>2036</v>
      </c>
      <c r="T225" s="35">
        <v>2037</v>
      </c>
      <c r="U225" s="35">
        <v>2038</v>
      </c>
      <c r="V225" s="35">
        <v>2039</v>
      </c>
      <c r="W225" s="35">
        <v>2040</v>
      </c>
      <c r="X225" s="35">
        <v>2041</v>
      </c>
      <c r="Y225" s="35">
        <v>2042</v>
      </c>
      <c r="Z225" s="35">
        <v>2043</v>
      </c>
      <c r="AA225" s="35">
        <v>2044</v>
      </c>
      <c r="AB225" s="35">
        <v>2045</v>
      </c>
      <c r="AC225" s="35">
        <v>2046</v>
      </c>
      <c r="AD225" s="35">
        <v>2047</v>
      </c>
      <c r="AE225" s="35">
        <v>2048</v>
      </c>
      <c r="AF225" s="35">
        <v>2049</v>
      </c>
      <c r="AG225" s="35">
        <v>2050</v>
      </c>
      <c r="AH225" s="105" t="s">
        <v>7034</v>
      </c>
    </row>
    <row r="226" spans="1:34" ht="15" customHeight="1" thickTop="1"/>
    <row r="227" spans="1:34">
      <c r="B227" s="37" t="s">
        <v>1838</v>
      </c>
    </row>
    <row r="228" spans="1:34" ht="15" customHeight="1">
      <c r="A228" s="102" t="s">
        <v>7071</v>
      </c>
      <c r="B228" s="38" t="s">
        <v>7072</v>
      </c>
      <c r="C228" s="44">
        <v>0</v>
      </c>
      <c r="D228" s="44">
        <v>3872.76001</v>
      </c>
      <c r="E228" s="44">
        <v>3883.220703</v>
      </c>
      <c r="F228" s="44">
        <v>3881.0214839999999</v>
      </c>
      <c r="G228" s="44">
        <v>3879.538818</v>
      </c>
      <c r="H228" s="44">
        <v>3854.2136230000001</v>
      </c>
      <c r="I228" s="44">
        <v>3804.3032229999999</v>
      </c>
      <c r="J228" s="44">
        <v>3749.9895019999999</v>
      </c>
      <c r="K228" s="44">
        <v>3690.5942380000001</v>
      </c>
      <c r="L228" s="44">
        <v>3627.4433589999999</v>
      </c>
      <c r="M228" s="44">
        <v>3562.3713379999999</v>
      </c>
      <c r="N228" s="44">
        <v>3498.9033199999999</v>
      </c>
      <c r="O228" s="44">
        <v>3433.0419919999999</v>
      </c>
      <c r="P228" s="44">
        <v>3371.0690920000002</v>
      </c>
      <c r="Q228" s="44">
        <v>3314.6066890000002</v>
      </c>
      <c r="R228" s="44">
        <v>3258.9985350000002</v>
      </c>
      <c r="S228" s="44">
        <v>3204.529297</v>
      </c>
      <c r="T228" s="44">
        <v>3153.0871579999998</v>
      </c>
      <c r="U228" s="44">
        <v>3102.9753420000002</v>
      </c>
      <c r="V228" s="44">
        <v>3053.0358890000002</v>
      </c>
      <c r="W228" s="44">
        <v>3002.2226559999999</v>
      </c>
      <c r="X228" s="44">
        <v>2952.561279</v>
      </c>
      <c r="Y228" s="44">
        <v>2906.0686040000001</v>
      </c>
      <c r="Z228" s="44">
        <v>2859.326172</v>
      </c>
      <c r="AA228" s="44">
        <v>2811.905029</v>
      </c>
      <c r="AB228" s="44">
        <v>2764.048096</v>
      </c>
      <c r="AC228" s="44">
        <v>2713.5983890000002</v>
      </c>
      <c r="AD228" s="44">
        <v>2663.2807619999999</v>
      </c>
      <c r="AE228" s="44">
        <v>2614.7380370000001</v>
      </c>
      <c r="AF228" s="44">
        <v>2568.2395019999999</v>
      </c>
      <c r="AG228" s="44">
        <v>2522.9289549999999</v>
      </c>
      <c r="AH228" s="40" t="s">
        <v>2201</v>
      </c>
    </row>
    <row r="229" spans="1:34" ht="15" customHeight="1">
      <c r="A229" s="102" t="s">
        <v>7073</v>
      </c>
      <c r="B229" s="38" t="s">
        <v>7074</v>
      </c>
      <c r="C229" s="44">
        <v>0</v>
      </c>
      <c r="D229" s="44">
        <v>4827.8442379999997</v>
      </c>
      <c r="E229" s="44">
        <v>4837.7993159999996</v>
      </c>
      <c r="F229" s="44">
        <v>4831.9365230000003</v>
      </c>
      <c r="G229" s="44">
        <v>4826.9296880000002</v>
      </c>
      <c r="H229" s="44">
        <v>4792.2382809999999</v>
      </c>
      <c r="I229" s="44">
        <v>4727.0004879999997</v>
      </c>
      <c r="J229" s="44">
        <v>4656.3374020000001</v>
      </c>
      <c r="K229" s="44">
        <v>4579.4189450000003</v>
      </c>
      <c r="L229" s="44">
        <v>4497.904297</v>
      </c>
      <c r="M229" s="44">
        <v>4414.078125</v>
      </c>
      <c r="N229" s="44">
        <v>4332.3120120000003</v>
      </c>
      <c r="O229" s="44">
        <v>4247.65625</v>
      </c>
      <c r="P229" s="44">
        <v>4167.8852539999998</v>
      </c>
      <c r="Q229" s="44">
        <v>4094.994385</v>
      </c>
      <c r="R229" s="44">
        <v>4023.2214359999998</v>
      </c>
      <c r="S229" s="44">
        <v>3952.9165039999998</v>
      </c>
      <c r="T229" s="44">
        <v>3886.4045409999999</v>
      </c>
      <c r="U229" s="44">
        <v>3821.5876459999999</v>
      </c>
      <c r="V229" s="44">
        <v>3757.0397950000001</v>
      </c>
      <c r="W229" s="44">
        <v>3691.4746089999999</v>
      </c>
      <c r="X229" s="44">
        <v>3627.3835450000001</v>
      </c>
      <c r="Y229" s="44">
        <v>3567.2402339999999</v>
      </c>
      <c r="Z229" s="44">
        <v>3506.844971</v>
      </c>
      <c r="AA229" s="44">
        <v>3445.673096</v>
      </c>
      <c r="AB229" s="44">
        <v>3384.0251459999999</v>
      </c>
      <c r="AC229" s="44">
        <v>3319.2661130000001</v>
      </c>
      <c r="AD229" s="44">
        <v>3254.735107</v>
      </c>
      <c r="AE229" s="44">
        <v>3192.4392090000001</v>
      </c>
      <c r="AF229" s="44">
        <v>3132.703125</v>
      </c>
      <c r="AG229" s="44">
        <v>3074.4770509999998</v>
      </c>
      <c r="AH229" s="40" t="s">
        <v>2201</v>
      </c>
    </row>
    <row r="230" spans="1:34" ht="15" customHeight="1">
      <c r="A230" s="102" t="s">
        <v>7075</v>
      </c>
      <c r="B230" s="38" t="s">
        <v>7076</v>
      </c>
      <c r="C230" s="44">
        <v>0</v>
      </c>
      <c r="D230" s="44">
        <v>6286.6904299999997</v>
      </c>
      <c r="E230" s="44">
        <v>6295.6313479999999</v>
      </c>
      <c r="F230" s="44">
        <v>6283.9282229999999</v>
      </c>
      <c r="G230" s="44">
        <v>6273.2895509999998</v>
      </c>
      <c r="H230" s="44">
        <v>6224.0478519999997</v>
      </c>
      <c r="I230" s="44">
        <v>6135.1596680000002</v>
      </c>
      <c r="J230" s="44">
        <v>6039.2900390000004</v>
      </c>
      <c r="K230" s="44">
        <v>5935.3818359999996</v>
      </c>
      <c r="L230" s="44">
        <v>5825.5991210000002</v>
      </c>
      <c r="M230" s="44">
        <v>5712.9145509999998</v>
      </c>
      <c r="N230" s="44">
        <v>5602.9897460000002</v>
      </c>
      <c r="O230" s="44">
        <v>5489.4257809999999</v>
      </c>
      <c r="P230" s="44">
        <v>5382.2724609999996</v>
      </c>
      <c r="Q230" s="44">
        <v>5284.0908200000003</v>
      </c>
      <c r="R230" s="44">
        <v>5187.4350590000004</v>
      </c>
      <c r="S230" s="44">
        <v>5092.7524409999996</v>
      </c>
      <c r="T230" s="44">
        <v>5003.0341799999997</v>
      </c>
      <c r="U230" s="44">
        <v>4915.5737300000001</v>
      </c>
      <c r="V230" s="44">
        <v>4828.53125</v>
      </c>
      <c r="W230" s="44">
        <v>4740.2573240000002</v>
      </c>
      <c r="X230" s="44">
        <v>4653.955078</v>
      </c>
      <c r="Y230" s="44">
        <v>4572.7905270000001</v>
      </c>
      <c r="Z230" s="44">
        <v>4491.3745120000003</v>
      </c>
      <c r="AA230" s="44">
        <v>4409.0371089999999</v>
      </c>
      <c r="AB230" s="44">
        <v>4326.1674800000001</v>
      </c>
      <c r="AC230" s="44">
        <v>4239.404297</v>
      </c>
      <c r="AD230" s="44">
        <v>4153.0209960000002</v>
      </c>
      <c r="AE230" s="44">
        <v>4069.579346</v>
      </c>
      <c r="AF230" s="44">
        <v>3989.483643</v>
      </c>
      <c r="AG230" s="44">
        <v>3911.3937989999999</v>
      </c>
      <c r="AH230" s="40" t="s">
        <v>2201</v>
      </c>
    </row>
    <row r="231" spans="1:34" ht="15" customHeight="1">
      <c r="B231" s="37" t="s">
        <v>7077</v>
      </c>
    </row>
    <row r="232" spans="1:34" ht="15" customHeight="1">
      <c r="A232" s="102" t="s">
        <v>7078</v>
      </c>
      <c r="B232" s="38" t="s">
        <v>7079</v>
      </c>
      <c r="C232" s="44">
        <v>0</v>
      </c>
      <c r="D232" s="44">
        <v>996.34228499999995</v>
      </c>
      <c r="E232" s="44">
        <v>999.478882</v>
      </c>
      <c r="F232" s="44">
        <v>993.80456500000003</v>
      </c>
      <c r="G232" s="44">
        <v>989.58642599999996</v>
      </c>
      <c r="H232" s="44">
        <v>983.12518299999999</v>
      </c>
      <c r="I232" s="44">
        <v>971.21002199999998</v>
      </c>
      <c r="J232" s="44">
        <v>954.22949200000005</v>
      </c>
      <c r="K232" s="44">
        <v>939.495361</v>
      </c>
      <c r="L232" s="44">
        <v>925.05706799999996</v>
      </c>
      <c r="M232" s="44">
        <v>910.69970699999999</v>
      </c>
      <c r="N232" s="44">
        <v>896.70117200000004</v>
      </c>
      <c r="O232" s="44">
        <v>882.03649900000005</v>
      </c>
      <c r="P232" s="44">
        <v>868.31793200000004</v>
      </c>
      <c r="Q232" s="44">
        <v>855.97094700000002</v>
      </c>
      <c r="R232" s="44">
        <v>843.80023200000005</v>
      </c>
      <c r="S232" s="44">
        <v>831.88024900000005</v>
      </c>
      <c r="T232" s="44">
        <v>820.70404099999996</v>
      </c>
      <c r="U232" s="44">
        <v>809.83410600000002</v>
      </c>
      <c r="V232" s="44">
        <v>798.96948199999997</v>
      </c>
      <c r="W232" s="44">
        <v>787.83496100000002</v>
      </c>
      <c r="X232" s="44">
        <v>776.96093800000006</v>
      </c>
      <c r="Y232" s="44">
        <v>766.88128700000004</v>
      </c>
      <c r="Z232" s="44">
        <v>756.69757100000004</v>
      </c>
      <c r="AA232" s="44">
        <v>746.29461700000002</v>
      </c>
      <c r="AB232" s="44">
        <v>735.73443599999996</v>
      </c>
      <c r="AC232" s="44">
        <v>724.43926999999996</v>
      </c>
      <c r="AD232" s="44">
        <v>713.13171399999999</v>
      </c>
      <c r="AE232" s="44">
        <v>702.25195299999996</v>
      </c>
      <c r="AF232" s="44">
        <v>691.87609899999995</v>
      </c>
      <c r="AG232" s="44">
        <v>682.89917000000003</v>
      </c>
      <c r="AH232" s="40" t="s">
        <v>2201</v>
      </c>
    </row>
    <row r="233" spans="1:34" ht="15" customHeight="1">
      <c r="A233" s="102" t="s">
        <v>7080</v>
      </c>
      <c r="B233" s="38" t="s">
        <v>7081</v>
      </c>
      <c r="C233" s="44">
        <v>0</v>
      </c>
      <c r="D233" s="44">
        <v>889.04626499999995</v>
      </c>
      <c r="E233" s="44">
        <v>891.84515399999998</v>
      </c>
      <c r="F233" s="44">
        <v>886.78186000000005</v>
      </c>
      <c r="G233" s="44">
        <v>883.01794400000006</v>
      </c>
      <c r="H233" s="44">
        <v>877.25244099999998</v>
      </c>
      <c r="I233" s="44">
        <v>866.62042199999996</v>
      </c>
      <c r="J233" s="44">
        <v>851.46862799999997</v>
      </c>
      <c r="K233" s="44">
        <v>838.32122800000002</v>
      </c>
      <c r="L233" s="44">
        <v>825.43774399999995</v>
      </c>
      <c r="M233" s="44">
        <v>812.62646500000005</v>
      </c>
      <c r="N233" s="44">
        <v>800.13549799999998</v>
      </c>
      <c r="O233" s="44">
        <v>787.05004899999994</v>
      </c>
      <c r="P233" s="44">
        <v>774.80883800000004</v>
      </c>
      <c r="Q233" s="44">
        <v>763.79150400000003</v>
      </c>
      <c r="R233" s="44">
        <v>752.93145800000002</v>
      </c>
      <c r="S233" s="44">
        <v>742.29516599999999</v>
      </c>
      <c r="T233" s="44">
        <v>732.32250999999997</v>
      </c>
      <c r="U233" s="44">
        <v>722.623108</v>
      </c>
      <c r="V233" s="44">
        <v>712.92858899999999</v>
      </c>
      <c r="W233" s="44">
        <v>702.99316399999998</v>
      </c>
      <c r="X233" s="44">
        <v>693.29016100000001</v>
      </c>
      <c r="Y233" s="44">
        <v>684.29589799999997</v>
      </c>
      <c r="Z233" s="44">
        <v>675.20892300000003</v>
      </c>
      <c r="AA233" s="44">
        <v>665.92614700000001</v>
      </c>
      <c r="AB233" s="44">
        <v>656.50323500000002</v>
      </c>
      <c r="AC233" s="44">
        <v>646.42449999999997</v>
      </c>
      <c r="AD233" s="44">
        <v>636.33459500000004</v>
      </c>
      <c r="AE233" s="44">
        <v>626.62646500000005</v>
      </c>
      <c r="AF233" s="44">
        <v>617.36804199999995</v>
      </c>
      <c r="AG233" s="44">
        <v>609.35778800000003</v>
      </c>
      <c r="AH233" s="40" t="s">
        <v>2201</v>
      </c>
    </row>
    <row r="234" spans="1:34" ht="15" customHeight="1">
      <c r="A234" s="102" t="s">
        <v>7082</v>
      </c>
      <c r="B234" s="38" t="s">
        <v>7083</v>
      </c>
      <c r="C234" s="44">
        <v>0</v>
      </c>
      <c r="D234" s="44">
        <v>2335.7934570000002</v>
      </c>
      <c r="E234" s="44">
        <v>2336.7485350000002</v>
      </c>
      <c r="F234" s="44">
        <v>2322.1672359999998</v>
      </c>
      <c r="G234" s="44">
        <v>2309.7368160000001</v>
      </c>
      <c r="H234" s="44">
        <v>2288.4882809999999</v>
      </c>
      <c r="I234" s="44">
        <v>2253.835693</v>
      </c>
      <c r="J234" s="44">
        <v>2211.1069339999999</v>
      </c>
      <c r="K234" s="44">
        <v>2170.4790039999998</v>
      </c>
      <c r="L234" s="44">
        <v>2129.5317380000001</v>
      </c>
      <c r="M234" s="44">
        <v>2088.397461</v>
      </c>
      <c r="N234" s="44">
        <v>2048.2714839999999</v>
      </c>
      <c r="O234" s="44">
        <v>2006.8133539999999</v>
      </c>
      <c r="P234" s="44">
        <v>1967.697144</v>
      </c>
      <c r="Q234" s="44">
        <v>1931.8603519999999</v>
      </c>
      <c r="R234" s="44">
        <v>1896.5795900000001</v>
      </c>
      <c r="S234" s="44">
        <v>1862.0195309999999</v>
      </c>
      <c r="T234" s="44">
        <v>1829.2733149999999</v>
      </c>
      <c r="U234" s="44">
        <v>1797.3514399999999</v>
      </c>
      <c r="V234" s="44">
        <v>1765.581543</v>
      </c>
      <c r="W234" s="44">
        <v>1733.3602289999999</v>
      </c>
      <c r="X234" s="44">
        <v>1701.858643</v>
      </c>
      <c r="Y234" s="44">
        <v>1672.2353519999999</v>
      </c>
      <c r="Z234" s="44">
        <v>1642.518433</v>
      </c>
      <c r="AA234" s="44">
        <v>1612.463745</v>
      </c>
      <c r="AB234" s="44">
        <v>1582.2132570000001</v>
      </c>
      <c r="AC234" s="44">
        <v>1550.53772</v>
      </c>
      <c r="AD234" s="44">
        <v>1518.9998780000001</v>
      </c>
      <c r="AE234" s="44">
        <v>1488.536255</v>
      </c>
      <c r="AF234" s="44">
        <v>1459.296143</v>
      </c>
      <c r="AG234" s="44">
        <v>1432.3704829999999</v>
      </c>
      <c r="AH234" s="40" t="s">
        <v>2201</v>
      </c>
    </row>
    <row r="235" spans="1:34" ht="15" customHeight="1">
      <c r="B235" s="126" t="s">
        <v>7084</v>
      </c>
      <c r="C235" s="127"/>
      <c r="D235" s="127"/>
      <c r="E235" s="127"/>
      <c r="F235" s="127"/>
      <c r="G235" s="127"/>
      <c r="H235" s="127"/>
      <c r="I235" s="127"/>
      <c r="J235" s="127"/>
      <c r="K235" s="127"/>
      <c r="L235" s="127"/>
      <c r="M235" s="127"/>
      <c r="N235" s="127"/>
      <c r="O235" s="127"/>
      <c r="P235" s="127"/>
      <c r="Q235" s="127"/>
      <c r="R235" s="127"/>
      <c r="S235" s="127"/>
      <c r="T235" s="127"/>
      <c r="U235" s="127"/>
      <c r="V235" s="127"/>
      <c r="W235" s="127"/>
      <c r="X235" s="127"/>
      <c r="Y235" s="127"/>
      <c r="Z235" s="127"/>
      <c r="AA235" s="127"/>
      <c r="AB235" s="127"/>
      <c r="AC235" s="127"/>
      <c r="AD235" s="127"/>
      <c r="AE235" s="127"/>
      <c r="AF235" s="127"/>
      <c r="AG235" s="127"/>
      <c r="AH235" s="127"/>
    </row>
    <row r="236" spans="1:34" ht="15" customHeight="1">
      <c r="A236" s="102" t="s">
        <v>7085</v>
      </c>
      <c r="B236" s="38" t="s">
        <v>7086</v>
      </c>
      <c r="C236" s="44">
        <v>0</v>
      </c>
      <c r="D236" s="44">
        <v>1081.8717039999999</v>
      </c>
      <c r="E236" s="44">
        <v>1082.298096</v>
      </c>
      <c r="F236" s="44">
        <v>1066.7673339999999</v>
      </c>
      <c r="G236" s="44">
        <v>1054.4414059999999</v>
      </c>
      <c r="H236" s="44">
        <v>1043.97876</v>
      </c>
      <c r="I236" s="44">
        <v>1028.661255</v>
      </c>
      <c r="J236" s="44">
        <v>1003.617371</v>
      </c>
      <c r="K236" s="44">
        <v>984.98785399999997</v>
      </c>
      <c r="L236" s="44">
        <v>968.15563999999995</v>
      </c>
      <c r="M236" s="44">
        <v>952.13336200000003</v>
      </c>
      <c r="N236" s="44">
        <v>936.50897199999997</v>
      </c>
      <c r="O236" s="44">
        <v>920.212219</v>
      </c>
      <c r="P236" s="44">
        <v>904.92596400000002</v>
      </c>
      <c r="Q236" s="44">
        <v>891.09020999999996</v>
      </c>
      <c r="R236" s="44">
        <v>877.45739700000001</v>
      </c>
      <c r="S236" s="44">
        <v>864.10467500000004</v>
      </c>
      <c r="T236" s="44">
        <v>851.54303000000004</v>
      </c>
      <c r="U236" s="44">
        <v>839.31652799999995</v>
      </c>
      <c r="V236" s="44">
        <v>827.11279300000001</v>
      </c>
      <c r="W236" s="44">
        <v>814.64758300000005</v>
      </c>
      <c r="X236" s="44">
        <v>802.46966599999996</v>
      </c>
      <c r="Y236" s="44">
        <v>791.12939500000005</v>
      </c>
      <c r="Z236" s="44">
        <v>779.69812000000002</v>
      </c>
      <c r="AA236" s="44">
        <v>768.057861</v>
      </c>
      <c r="AB236" s="44">
        <v>756.27374299999997</v>
      </c>
      <c r="AC236" s="44">
        <v>743.75323500000002</v>
      </c>
      <c r="AD236" s="44">
        <v>731.24011199999995</v>
      </c>
      <c r="AE236" s="44">
        <v>719.18591300000003</v>
      </c>
      <c r="AF236" s="44">
        <v>707.66680899999994</v>
      </c>
      <c r="AG236" s="44">
        <v>698.894409</v>
      </c>
      <c r="AH236" s="40" t="s">
        <v>2201</v>
      </c>
    </row>
    <row r="237" spans="1:34" ht="15" customHeight="1">
      <c r="A237" s="102" t="s">
        <v>7087</v>
      </c>
      <c r="B237" s="38" t="s">
        <v>7088</v>
      </c>
      <c r="C237" s="44">
        <v>0</v>
      </c>
      <c r="D237" s="44">
        <v>657.41247599999997</v>
      </c>
      <c r="E237" s="44">
        <v>657.67156999999997</v>
      </c>
      <c r="F237" s="44">
        <v>648.23406999999997</v>
      </c>
      <c r="G237" s="44">
        <v>640.74414100000001</v>
      </c>
      <c r="H237" s="44">
        <v>634.38641399999995</v>
      </c>
      <c r="I237" s="44">
        <v>625.07849099999999</v>
      </c>
      <c r="J237" s="44">
        <v>609.86029099999996</v>
      </c>
      <c r="K237" s="44">
        <v>598.53985599999999</v>
      </c>
      <c r="L237" s="44">
        <v>588.31152299999997</v>
      </c>
      <c r="M237" s="44">
        <v>578.575378</v>
      </c>
      <c r="N237" s="44">
        <v>569.08105499999999</v>
      </c>
      <c r="O237" s="44">
        <v>559.17816200000004</v>
      </c>
      <c r="P237" s="44">
        <v>549.88928199999998</v>
      </c>
      <c r="Q237" s="44">
        <v>541.48181199999999</v>
      </c>
      <c r="R237" s="44">
        <v>533.197632</v>
      </c>
      <c r="S237" s="44">
        <v>525.08367899999996</v>
      </c>
      <c r="T237" s="44">
        <v>517.45043899999996</v>
      </c>
      <c r="U237" s="44">
        <v>510.02084400000001</v>
      </c>
      <c r="V237" s="44">
        <v>502.60513300000002</v>
      </c>
      <c r="W237" s="44">
        <v>495.03051799999997</v>
      </c>
      <c r="X237" s="44">
        <v>487.630493</v>
      </c>
      <c r="Y237" s="44">
        <v>480.739349</v>
      </c>
      <c r="Z237" s="44">
        <v>473.79302999999999</v>
      </c>
      <c r="AA237" s="44">
        <v>466.719696</v>
      </c>
      <c r="AB237" s="44">
        <v>459.558899</v>
      </c>
      <c r="AC237" s="44">
        <v>451.95068400000002</v>
      </c>
      <c r="AD237" s="44">
        <v>444.34695399999998</v>
      </c>
      <c r="AE237" s="44">
        <v>437.022064</v>
      </c>
      <c r="AF237" s="44">
        <v>430.02233899999999</v>
      </c>
      <c r="AG237" s="44">
        <v>424.69168100000002</v>
      </c>
      <c r="AH237" s="40" t="s">
        <v>2201</v>
      </c>
    </row>
    <row r="238" spans="1:34" ht="15" customHeight="1">
      <c r="A238" s="102" t="s">
        <v>7089</v>
      </c>
      <c r="B238" s="38" t="s">
        <v>7090</v>
      </c>
      <c r="C238" s="44">
        <v>0</v>
      </c>
      <c r="D238" s="44">
        <v>1899.644043</v>
      </c>
      <c r="E238" s="44">
        <v>1910.821655</v>
      </c>
      <c r="F238" s="44">
        <v>1915.8598629999999</v>
      </c>
      <c r="G238" s="44">
        <v>1921.3244629999999</v>
      </c>
      <c r="H238" s="44">
        <v>1915.017456</v>
      </c>
      <c r="I238" s="44">
        <v>1896.4533690000001</v>
      </c>
      <c r="J238" s="44">
        <v>1875.603638</v>
      </c>
      <c r="K238" s="44">
        <v>1852.104126</v>
      </c>
      <c r="L238" s="44">
        <v>1826.5946039999999</v>
      </c>
      <c r="M238" s="44">
        <v>1799.980225</v>
      </c>
      <c r="N238" s="44">
        <v>1774.0354</v>
      </c>
      <c r="O238" s="44">
        <v>1746.7319339999999</v>
      </c>
      <c r="P238" s="44">
        <v>1721.2615969999999</v>
      </c>
      <c r="Q238" s="44">
        <v>1698.4732670000001</v>
      </c>
      <c r="R238" s="44">
        <v>1676.0006100000001</v>
      </c>
      <c r="S238" s="44">
        <v>1653.992432</v>
      </c>
      <c r="T238" s="44">
        <v>1633.430908</v>
      </c>
      <c r="U238" s="44">
        <v>1613.448486</v>
      </c>
      <c r="V238" s="44">
        <v>1593.446533</v>
      </c>
      <c r="W238" s="44">
        <v>1572.8754879999999</v>
      </c>
      <c r="X238" s="44">
        <v>1552.7928469999999</v>
      </c>
      <c r="Y238" s="44">
        <v>1534.2680660000001</v>
      </c>
      <c r="Z238" s="44">
        <v>1515.50647</v>
      </c>
      <c r="AA238" s="44">
        <v>1496.275879</v>
      </c>
      <c r="AB238" s="44">
        <v>1476.699341</v>
      </c>
      <c r="AC238" s="44">
        <v>1455.6145019999999</v>
      </c>
      <c r="AD238" s="44">
        <v>1434.4689940000001</v>
      </c>
      <c r="AE238" s="44">
        <v>1414.149658</v>
      </c>
      <c r="AF238" s="44">
        <v>1394.8114009999999</v>
      </c>
      <c r="AG238" s="44">
        <v>1375.998413</v>
      </c>
      <c r="AH238" s="40" t="s">
        <v>2201</v>
      </c>
    </row>
    <row r="239" spans="1:34" ht="15" customHeight="1">
      <c r="B239" s="37" t="s">
        <v>7091</v>
      </c>
    </row>
    <row r="240" spans="1:34" ht="15" customHeight="1">
      <c r="A240" s="102" t="s">
        <v>7092</v>
      </c>
      <c r="B240" s="38" t="s">
        <v>7093</v>
      </c>
      <c r="C240" s="44">
        <v>0</v>
      </c>
      <c r="D240" s="44">
        <v>6892.7783200000003</v>
      </c>
      <c r="E240" s="44">
        <v>6911.3959960000002</v>
      </c>
      <c r="F240" s="44">
        <v>6897.2138670000004</v>
      </c>
      <c r="G240" s="44">
        <v>6748.453125</v>
      </c>
      <c r="H240" s="44">
        <v>6703.9243159999996</v>
      </c>
      <c r="I240" s="44">
        <v>6616.6357420000004</v>
      </c>
      <c r="J240" s="44">
        <v>6521.6953119999998</v>
      </c>
      <c r="K240" s="44">
        <v>6417.9262699999999</v>
      </c>
      <c r="L240" s="44">
        <v>6307.6352539999998</v>
      </c>
      <c r="M240" s="44">
        <v>6194.0146480000003</v>
      </c>
      <c r="N240" s="44">
        <v>6083.1938479999999</v>
      </c>
      <c r="O240" s="44">
        <v>5968.2231449999999</v>
      </c>
      <c r="P240" s="44">
        <v>5860.0234380000002</v>
      </c>
      <c r="Q240" s="44">
        <v>5761.4125979999999</v>
      </c>
      <c r="R240" s="44">
        <v>5664.2954099999997</v>
      </c>
      <c r="S240" s="44">
        <v>5569.1674800000001</v>
      </c>
      <c r="T240" s="44">
        <v>5479.3090819999998</v>
      </c>
      <c r="U240" s="44">
        <v>5391.7705079999996</v>
      </c>
      <c r="V240" s="44">
        <v>5304.5410160000001</v>
      </c>
      <c r="W240" s="44">
        <v>5215.8012699999999</v>
      </c>
      <c r="X240" s="44">
        <v>5129.0708009999998</v>
      </c>
      <c r="Y240" s="44">
        <v>5047.8530270000001</v>
      </c>
      <c r="Z240" s="44">
        <v>4966.2109380000002</v>
      </c>
      <c r="AA240" s="44">
        <v>4883.3974609999996</v>
      </c>
      <c r="AB240" s="44">
        <v>4799.8354490000002</v>
      </c>
      <c r="AC240" s="44">
        <v>4711.78125</v>
      </c>
      <c r="AD240" s="44">
        <v>4623.9658200000003</v>
      </c>
      <c r="AE240" s="44">
        <v>4539.2416990000002</v>
      </c>
      <c r="AF240" s="44">
        <v>4458.076172</v>
      </c>
      <c r="AG240" s="44">
        <v>4378.982422</v>
      </c>
      <c r="AH240" s="40" t="s">
        <v>2201</v>
      </c>
    </row>
    <row r="241" spans="1:34" ht="15" customHeight="1">
      <c r="A241" s="102" t="s">
        <v>7094</v>
      </c>
      <c r="B241" s="38" t="s">
        <v>7095</v>
      </c>
      <c r="C241" s="44">
        <v>0</v>
      </c>
      <c r="D241" s="44">
        <v>7235.0078119999998</v>
      </c>
      <c r="E241" s="44">
        <v>7254.5498049999997</v>
      </c>
      <c r="F241" s="44">
        <v>7250.4409180000002</v>
      </c>
      <c r="G241" s="44">
        <v>7247.671875</v>
      </c>
      <c r="H241" s="44">
        <v>7200.3598629999997</v>
      </c>
      <c r="I241" s="44">
        <v>7107.1181640000004</v>
      </c>
      <c r="J241" s="44">
        <v>7005.6503910000001</v>
      </c>
      <c r="K241" s="44">
        <v>6894.689453</v>
      </c>
      <c r="L241" s="44">
        <v>6776.7119140000004</v>
      </c>
      <c r="M241" s="44">
        <v>6655.1455079999996</v>
      </c>
      <c r="N241" s="44">
        <v>6536.576172</v>
      </c>
      <c r="O241" s="44">
        <v>6413.5361329999996</v>
      </c>
      <c r="P241" s="44">
        <v>6297.7597660000001</v>
      </c>
      <c r="Q241" s="44">
        <v>6192.2773440000001</v>
      </c>
      <c r="R241" s="44">
        <v>6088.3911129999997</v>
      </c>
      <c r="S241" s="44">
        <v>5986.6333009999998</v>
      </c>
      <c r="T241" s="44">
        <v>5890.5302730000003</v>
      </c>
      <c r="U241" s="44">
        <v>5796.9125979999999</v>
      </c>
      <c r="V241" s="44">
        <v>5703.6171880000002</v>
      </c>
      <c r="W241" s="44">
        <v>5608.6884769999997</v>
      </c>
      <c r="X241" s="44">
        <v>5515.9116210000002</v>
      </c>
      <c r="Y241" s="44">
        <v>5429.0546880000002</v>
      </c>
      <c r="Z241" s="44">
        <v>5341.732422</v>
      </c>
      <c r="AA241" s="44">
        <v>5253.1411129999997</v>
      </c>
      <c r="AB241" s="44">
        <v>5163.7358400000003</v>
      </c>
      <c r="AC241" s="44">
        <v>5069.4868159999996</v>
      </c>
      <c r="AD241" s="44">
        <v>4975.4848629999997</v>
      </c>
      <c r="AE241" s="44">
        <v>4884.7978519999997</v>
      </c>
      <c r="AF241" s="44">
        <v>4797.9306640000004</v>
      </c>
      <c r="AG241" s="44">
        <v>4713.2822269999997</v>
      </c>
      <c r="AH241" s="40" t="s">
        <v>2201</v>
      </c>
    </row>
    <row r="242" spans="1:34" ht="15" customHeight="1">
      <c r="A242" s="102" t="s">
        <v>7096</v>
      </c>
      <c r="B242" s="38" t="s">
        <v>7097</v>
      </c>
      <c r="C242" s="44">
        <v>0</v>
      </c>
      <c r="D242" s="44">
        <v>7191.4404299999997</v>
      </c>
      <c r="E242" s="44">
        <v>6801.9892579999996</v>
      </c>
      <c r="F242" s="44">
        <v>6506.8872069999998</v>
      </c>
      <c r="G242" s="44">
        <v>6448.6982420000004</v>
      </c>
      <c r="H242" s="44">
        <v>6348.9780270000001</v>
      </c>
      <c r="I242" s="44">
        <v>6209.1279299999997</v>
      </c>
      <c r="J242" s="44">
        <v>6064.5400390000004</v>
      </c>
      <c r="K242" s="44">
        <v>5912.7060549999997</v>
      </c>
      <c r="L242" s="44">
        <v>5755.9819340000004</v>
      </c>
      <c r="M242" s="44">
        <v>5597.4448240000002</v>
      </c>
      <c r="N242" s="44">
        <v>5442.6938479999999</v>
      </c>
      <c r="O242" s="44">
        <v>5285.5253910000001</v>
      </c>
      <c r="P242" s="44">
        <v>5135.6489259999998</v>
      </c>
      <c r="Q242" s="44">
        <v>4995.3481449999999</v>
      </c>
      <c r="R242" s="44">
        <v>4857.4335940000001</v>
      </c>
      <c r="S242" s="44">
        <v>4722.3046880000002</v>
      </c>
      <c r="T242" s="44">
        <v>4591.5444340000004</v>
      </c>
      <c r="U242" s="44">
        <v>4464.8735349999997</v>
      </c>
      <c r="V242" s="44">
        <v>4339.4331050000001</v>
      </c>
      <c r="W242" s="44">
        <v>4213.7666019999997</v>
      </c>
      <c r="X242" s="44">
        <v>4090.7478030000002</v>
      </c>
      <c r="Y242" s="44">
        <v>3973.0954590000001</v>
      </c>
      <c r="Z242" s="44">
        <v>3856.045654</v>
      </c>
      <c r="AA242" s="44">
        <v>3739.0615229999999</v>
      </c>
      <c r="AB242" s="44">
        <v>3622.5229490000002</v>
      </c>
      <c r="AC242" s="44">
        <v>3503.6926269999999</v>
      </c>
      <c r="AD242" s="44">
        <v>3386.2116700000001</v>
      </c>
      <c r="AE242" s="44">
        <v>3272.1560060000002</v>
      </c>
      <c r="AF242" s="44">
        <v>3161.7761230000001</v>
      </c>
      <c r="AG242" s="44">
        <v>3053.935547</v>
      </c>
      <c r="AH242" s="40" t="s">
        <v>2201</v>
      </c>
    </row>
    <row r="243" spans="1:34" ht="15" customHeight="1">
      <c r="B243" s="37" t="s">
        <v>7098</v>
      </c>
    </row>
    <row r="244" spans="1:34" ht="15" customHeight="1">
      <c r="A244" s="102" t="s">
        <v>7099</v>
      </c>
      <c r="B244" s="38" t="s">
        <v>7100</v>
      </c>
      <c r="C244" s="44">
        <v>0</v>
      </c>
      <c r="D244" s="44">
        <v>3612.6872560000002</v>
      </c>
      <c r="E244" s="44">
        <v>3633.9445799999999</v>
      </c>
      <c r="F244" s="44">
        <v>3643.5258789999998</v>
      </c>
      <c r="G244" s="44">
        <v>3653.9184570000002</v>
      </c>
      <c r="H244" s="44">
        <v>3641.9240719999998</v>
      </c>
      <c r="I244" s="44">
        <v>3606.6191410000001</v>
      </c>
      <c r="J244" s="44">
        <v>3566.968018</v>
      </c>
      <c r="K244" s="44">
        <v>3522.2773440000001</v>
      </c>
      <c r="L244" s="44">
        <v>3473.7641600000002</v>
      </c>
      <c r="M244" s="44">
        <v>3423.1496579999998</v>
      </c>
      <c r="N244" s="44">
        <v>3373.8085940000001</v>
      </c>
      <c r="O244" s="44">
        <v>3321.8835450000001</v>
      </c>
      <c r="P244" s="44">
        <v>3273.4445799999999</v>
      </c>
      <c r="Q244" s="44">
        <v>3230.1066890000002</v>
      </c>
      <c r="R244" s="44">
        <v>3187.3686520000001</v>
      </c>
      <c r="S244" s="44">
        <v>3145.5141600000002</v>
      </c>
      <c r="T244" s="44">
        <v>3106.4108890000002</v>
      </c>
      <c r="U244" s="44">
        <v>3068.4089359999998</v>
      </c>
      <c r="V244" s="44">
        <v>3030.3698730000001</v>
      </c>
      <c r="W244" s="44">
        <v>2991.2485350000002</v>
      </c>
      <c r="X244" s="44">
        <v>2953.055664</v>
      </c>
      <c r="Y244" s="44">
        <v>2917.8256839999999</v>
      </c>
      <c r="Z244" s="44">
        <v>2882.1457519999999</v>
      </c>
      <c r="AA244" s="44">
        <v>2845.5734859999998</v>
      </c>
      <c r="AB244" s="44">
        <v>2808.3435060000002</v>
      </c>
      <c r="AC244" s="44">
        <v>2768.2448730000001</v>
      </c>
      <c r="AD244" s="44">
        <v>2728.0310060000002</v>
      </c>
      <c r="AE244" s="44">
        <v>2689.3881839999999</v>
      </c>
      <c r="AF244" s="44">
        <v>2652.611328</v>
      </c>
      <c r="AG244" s="44">
        <v>2616.83374</v>
      </c>
      <c r="AH244" s="40" t="s">
        <v>2201</v>
      </c>
    </row>
    <row r="245" spans="1:34" ht="15" customHeight="1">
      <c r="A245" s="102" t="s">
        <v>7101</v>
      </c>
      <c r="B245" s="38" t="s">
        <v>7102</v>
      </c>
      <c r="C245" s="44">
        <v>0</v>
      </c>
      <c r="D245" s="44">
        <v>2772.492432</v>
      </c>
      <c r="E245" s="44">
        <v>2779.9809570000002</v>
      </c>
      <c r="F245" s="44">
        <v>2778.4064939999998</v>
      </c>
      <c r="G245" s="44">
        <v>2777.3452149999998</v>
      </c>
      <c r="H245" s="44">
        <v>2759.2150879999999</v>
      </c>
      <c r="I245" s="44">
        <v>2723.484375</v>
      </c>
      <c r="J245" s="44">
        <v>2575.0253910000001</v>
      </c>
      <c r="K245" s="44">
        <v>2509.3078609999998</v>
      </c>
      <c r="L245" s="44">
        <v>2444.7714839999999</v>
      </c>
      <c r="M245" s="44">
        <v>2376.8474120000001</v>
      </c>
      <c r="N245" s="44">
        <v>2316.8483890000002</v>
      </c>
      <c r="O245" s="44">
        <v>2260.0874020000001</v>
      </c>
      <c r="P245" s="44">
        <v>2211.2009280000002</v>
      </c>
      <c r="Q245" s="44">
        <v>2171.5390619999998</v>
      </c>
      <c r="R245" s="44">
        <v>2129.664307</v>
      </c>
      <c r="S245" s="44">
        <v>2106.6137699999999</v>
      </c>
      <c r="T245" s="44">
        <v>2649.0751949999999</v>
      </c>
      <c r="U245" s="44">
        <v>2602.1411130000001</v>
      </c>
      <c r="V245" s="44">
        <v>2556.4360350000002</v>
      </c>
      <c r="W245" s="44">
        <v>2512.5888669999999</v>
      </c>
      <c r="X245" s="44">
        <v>2469.7304690000001</v>
      </c>
      <c r="Y245" s="44">
        <v>2429.5463869999999</v>
      </c>
      <c r="Z245" s="44">
        <v>2896.0791020000001</v>
      </c>
      <c r="AA245" s="44">
        <v>2839.3374020000001</v>
      </c>
      <c r="AB245" s="44">
        <v>2789.4580080000001</v>
      </c>
      <c r="AC245" s="44">
        <v>2736.9956050000001</v>
      </c>
      <c r="AD245" s="44">
        <v>2684.7004390000002</v>
      </c>
      <c r="AE245" s="44">
        <v>2634.22876</v>
      </c>
      <c r="AF245" s="44">
        <v>2585.8498540000001</v>
      </c>
      <c r="AG245" s="44">
        <v>2538.6984859999998</v>
      </c>
      <c r="AH245" s="40" t="s">
        <v>2201</v>
      </c>
    </row>
    <row r="246" spans="1:34" ht="15" customHeight="1">
      <c r="A246" s="102" t="s">
        <v>7103</v>
      </c>
      <c r="B246" s="38" t="s">
        <v>7104</v>
      </c>
      <c r="C246" s="44">
        <v>0</v>
      </c>
      <c r="D246" s="44">
        <v>1642.443481</v>
      </c>
      <c r="E246" s="44">
        <v>1652.1079099999999</v>
      </c>
      <c r="F246" s="44">
        <v>1656.4638669999999</v>
      </c>
      <c r="G246" s="44">
        <v>1661.1885990000001</v>
      </c>
      <c r="H246" s="44">
        <v>1655.7354740000001</v>
      </c>
      <c r="I246" s="44">
        <v>1639.684937</v>
      </c>
      <c r="J246" s="44">
        <v>1621.658081</v>
      </c>
      <c r="K246" s="44">
        <v>1601.3402100000001</v>
      </c>
      <c r="L246" s="44">
        <v>1579.284668</v>
      </c>
      <c r="M246" s="44">
        <v>1556.273682</v>
      </c>
      <c r="N246" s="44">
        <v>1533.8414310000001</v>
      </c>
      <c r="O246" s="44">
        <v>1510.2348629999999</v>
      </c>
      <c r="P246" s="44">
        <v>1488.2128909999999</v>
      </c>
      <c r="Q246" s="44">
        <v>1468.5101320000001</v>
      </c>
      <c r="R246" s="44">
        <v>1449.0802000000001</v>
      </c>
      <c r="S246" s="44">
        <v>1430.0516359999999</v>
      </c>
      <c r="T246" s="44">
        <v>1412.2739260000001</v>
      </c>
      <c r="U246" s="44">
        <v>1394.997192</v>
      </c>
      <c r="V246" s="44">
        <v>1377.7033690000001</v>
      </c>
      <c r="W246" s="44">
        <v>1359.9174800000001</v>
      </c>
      <c r="X246" s="44">
        <v>1342.5539550000001</v>
      </c>
      <c r="Y246" s="44">
        <v>1326.537231</v>
      </c>
      <c r="Z246" s="44">
        <v>1310.315918</v>
      </c>
      <c r="AA246" s="44">
        <v>1293.6889650000001</v>
      </c>
      <c r="AB246" s="44">
        <v>1276.762939</v>
      </c>
      <c r="AC246" s="44">
        <v>1258.5329589999999</v>
      </c>
      <c r="AD246" s="44">
        <v>1240.2504879999999</v>
      </c>
      <c r="AE246" s="44">
        <v>1222.682129</v>
      </c>
      <c r="AF246" s="44">
        <v>1205.96228</v>
      </c>
      <c r="AG246" s="44">
        <v>1189.696533</v>
      </c>
      <c r="AH246" s="40" t="s">
        <v>2201</v>
      </c>
    </row>
    <row r="247" spans="1:34" ht="15" customHeight="1">
      <c r="A247" s="102" t="s">
        <v>7105</v>
      </c>
      <c r="B247" s="38" t="s">
        <v>7106</v>
      </c>
      <c r="C247" s="44">
        <v>0</v>
      </c>
      <c r="D247" s="44">
        <v>4264.5317379999997</v>
      </c>
      <c r="E247" s="44">
        <v>4275.8608400000003</v>
      </c>
      <c r="F247" s="44">
        <v>4273.2749020000001</v>
      </c>
      <c r="G247" s="44">
        <v>4270.4228519999997</v>
      </c>
      <c r="H247" s="44">
        <v>4242.4428710000002</v>
      </c>
      <c r="I247" s="44">
        <v>4187.4018550000001</v>
      </c>
      <c r="J247" s="44">
        <v>4127.5161129999997</v>
      </c>
      <c r="K247" s="44">
        <v>4062.039307</v>
      </c>
      <c r="L247" s="44">
        <v>3992.430664</v>
      </c>
      <c r="M247" s="44">
        <v>3920.709961</v>
      </c>
      <c r="N247" s="44">
        <v>3850.756836</v>
      </c>
      <c r="O247" s="44">
        <v>3778.172607</v>
      </c>
      <c r="P247" s="44">
        <v>3709.8698730000001</v>
      </c>
      <c r="Q247" s="44">
        <v>3647.6328119999998</v>
      </c>
      <c r="R247" s="44">
        <v>3586.3386230000001</v>
      </c>
      <c r="S247" s="44">
        <v>3526.2998050000001</v>
      </c>
      <c r="T247" s="44">
        <v>3469.5935060000002</v>
      </c>
      <c r="U247" s="44">
        <v>3414.3527829999998</v>
      </c>
      <c r="V247" s="44">
        <v>3359.3041990000002</v>
      </c>
      <c r="W247" s="44">
        <v>3303.295654</v>
      </c>
      <c r="X247" s="44">
        <v>3248.5561520000001</v>
      </c>
      <c r="Y247" s="44">
        <v>3197.3046880000002</v>
      </c>
      <c r="Z247" s="44">
        <v>3145.7810060000002</v>
      </c>
      <c r="AA247" s="44">
        <v>3093.5119629999999</v>
      </c>
      <c r="AB247" s="44">
        <v>3040.764893</v>
      </c>
      <c r="AC247" s="44">
        <v>2985.1684570000002</v>
      </c>
      <c r="AD247" s="44">
        <v>2929.71875</v>
      </c>
      <c r="AE247" s="44">
        <v>2876.2236330000001</v>
      </c>
      <c r="AF247" s="44">
        <v>2824.9797359999998</v>
      </c>
      <c r="AG247" s="44">
        <v>2775.0441890000002</v>
      </c>
      <c r="AH247" s="40" t="s">
        <v>2201</v>
      </c>
    </row>
    <row r="248" spans="1:34" ht="15" customHeight="1">
      <c r="A248" s="102" t="s">
        <v>7107</v>
      </c>
      <c r="B248" s="38" t="s">
        <v>7108</v>
      </c>
      <c r="C248" s="44">
        <v>0</v>
      </c>
      <c r="D248" s="44">
        <v>7671.091797</v>
      </c>
      <c r="E248" s="44">
        <v>7691.1528319999998</v>
      </c>
      <c r="F248" s="44">
        <v>7686.1308589999999</v>
      </c>
      <c r="G248" s="44">
        <v>7682.5205079999996</v>
      </c>
      <c r="H248" s="44">
        <v>7631.6904299999997</v>
      </c>
      <c r="I248" s="44">
        <v>7532.1845700000003</v>
      </c>
      <c r="J248" s="44">
        <v>7423.9702150000003</v>
      </c>
      <c r="K248" s="44">
        <v>7305.7070309999999</v>
      </c>
      <c r="L248" s="44">
        <v>7180.0239259999998</v>
      </c>
      <c r="M248" s="44">
        <v>7050.5527339999999</v>
      </c>
      <c r="N248" s="44">
        <v>6924.2714839999999</v>
      </c>
      <c r="O248" s="44">
        <v>6793.2700199999999</v>
      </c>
      <c r="P248" s="44">
        <v>6669.9790039999998</v>
      </c>
      <c r="Q248" s="44">
        <v>6557.6040039999998</v>
      </c>
      <c r="R248" s="44">
        <v>6446.9340819999998</v>
      </c>
      <c r="S248" s="44">
        <v>6338.5297849999997</v>
      </c>
      <c r="T248" s="44">
        <v>6236.1245120000003</v>
      </c>
      <c r="U248" s="44">
        <v>6136.3632809999999</v>
      </c>
      <c r="V248" s="44">
        <v>6036.955078</v>
      </c>
      <c r="W248" s="44">
        <v>5935.8315430000002</v>
      </c>
      <c r="X248" s="44">
        <v>5836.9970700000003</v>
      </c>
      <c r="Y248" s="44">
        <v>5744.4379879999997</v>
      </c>
      <c r="Z248" s="44">
        <v>5651.3984380000002</v>
      </c>
      <c r="AA248" s="44">
        <v>5557.0288090000004</v>
      </c>
      <c r="AB248" s="44">
        <v>5461.8100590000004</v>
      </c>
      <c r="AC248" s="44">
        <v>5361.482422</v>
      </c>
      <c r="AD248" s="44">
        <v>5261.4287109999996</v>
      </c>
      <c r="AE248" s="44">
        <v>5164.8950199999999</v>
      </c>
      <c r="AF248" s="44">
        <v>5072.4145509999998</v>
      </c>
      <c r="AG248" s="44">
        <v>4982.2924800000001</v>
      </c>
      <c r="AH248" s="40" t="s">
        <v>2201</v>
      </c>
    </row>
    <row r="249" spans="1:34" ht="15" customHeight="1">
      <c r="A249" s="102" t="s">
        <v>7109</v>
      </c>
      <c r="B249" s="38" t="s">
        <v>7110</v>
      </c>
      <c r="C249" s="44">
        <v>0</v>
      </c>
      <c r="D249" s="44">
        <v>1236.1374510000001</v>
      </c>
      <c r="E249" s="44">
        <v>1182.8392329999999</v>
      </c>
      <c r="F249" s="44">
        <v>1137.227539</v>
      </c>
      <c r="G249" s="44">
        <v>1097.244263</v>
      </c>
      <c r="H249" s="44">
        <v>1073.4913329999999</v>
      </c>
      <c r="I249" s="44">
        <v>1051.8160399999999</v>
      </c>
      <c r="J249" s="44">
        <v>1024.9548339999999</v>
      </c>
      <c r="K249" s="44">
        <v>998.69940199999996</v>
      </c>
      <c r="L249" s="44">
        <v>974.10681199999999</v>
      </c>
      <c r="M249" s="44">
        <v>951.24401899999998</v>
      </c>
      <c r="N249" s="44">
        <v>929.62731900000006</v>
      </c>
      <c r="O249" s="44">
        <v>910.27020300000004</v>
      </c>
      <c r="P249" s="44">
        <v>892.12756300000001</v>
      </c>
      <c r="Q249" s="44">
        <v>875.48022500000002</v>
      </c>
      <c r="R249" s="44">
        <v>859.09313999999995</v>
      </c>
      <c r="S249" s="44">
        <v>843.040344</v>
      </c>
      <c r="T249" s="44">
        <v>827.81671100000005</v>
      </c>
      <c r="U249" s="44">
        <v>812.97332800000004</v>
      </c>
      <c r="V249" s="44">
        <v>798.20605499999999</v>
      </c>
      <c r="W249" s="44">
        <v>783.24206500000003</v>
      </c>
      <c r="X249" s="44">
        <v>768.61102300000005</v>
      </c>
      <c r="Y249" s="44">
        <v>754.83544900000004</v>
      </c>
      <c r="Z249" s="44">
        <v>741.02484100000004</v>
      </c>
      <c r="AA249" s="44">
        <v>727.06909199999996</v>
      </c>
      <c r="AB249" s="44">
        <v>713.03283699999997</v>
      </c>
      <c r="AC249" s="44">
        <v>698.36261000000002</v>
      </c>
      <c r="AD249" s="44">
        <v>683.76318400000002</v>
      </c>
      <c r="AE249" s="44">
        <v>669.65631099999996</v>
      </c>
      <c r="AF249" s="44">
        <v>656.10809300000005</v>
      </c>
      <c r="AG249" s="44">
        <v>642.897156</v>
      </c>
      <c r="AH249" s="40" t="s">
        <v>2201</v>
      </c>
    </row>
    <row r="250" spans="1:34" ht="15" customHeight="1">
      <c r="A250" s="102" t="s">
        <v>7111</v>
      </c>
      <c r="B250" s="38" t="s">
        <v>7112</v>
      </c>
      <c r="C250" s="44">
        <v>0</v>
      </c>
      <c r="D250" s="44">
        <v>1652.716064</v>
      </c>
      <c r="E250" s="44">
        <v>1560.63562</v>
      </c>
      <c r="F250" s="44">
        <v>1485.3248289999999</v>
      </c>
      <c r="G250" s="44">
        <v>1432.8232419999999</v>
      </c>
      <c r="H250" s="44">
        <v>1402.355591</v>
      </c>
      <c r="I250" s="44">
        <v>1372.576904</v>
      </c>
      <c r="J250" s="44">
        <v>1332.892212</v>
      </c>
      <c r="K250" s="44">
        <v>1297.683716</v>
      </c>
      <c r="L250" s="44">
        <v>1264.145996</v>
      </c>
      <c r="M250" s="44">
        <v>1232.4685059999999</v>
      </c>
      <c r="N250" s="44">
        <v>1202.3088379999999</v>
      </c>
      <c r="O250" s="44">
        <v>1174.5748289999999</v>
      </c>
      <c r="P250" s="44">
        <v>1148.445923</v>
      </c>
      <c r="Q250" s="44">
        <v>1125.140259</v>
      </c>
      <c r="R250" s="44">
        <v>1105.5485839999999</v>
      </c>
      <c r="S250" s="44">
        <v>1086.357544</v>
      </c>
      <c r="T250" s="44">
        <v>1068.2066649999999</v>
      </c>
      <c r="U250" s="44">
        <v>1050.519409</v>
      </c>
      <c r="V250" s="44">
        <v>1032.903564</v>
      </c>
      <c r="W250" s="44">
        <v>1015.005615</v>
      </c>
      <c r="X250" s="44">
        <v>997.51049799999998</v>
      </c>
      <c r="Y250" s="44">
        <v>981.09887700000002</v>
      </c>
      <c r="Z250" s="44">
        <v>964.615723</v>
      </c>
      <c r="AA250" s="44">
        <v>947.91644299999996</v>
      </c>
      <c r="AB250" s="44">
        <v>931.083618</v>
      </c>
      <c r="AC250" s="44">
        <v>913.39215100000001</v>
      </c>
      <c r="AD250" s="44">
        <v>895.76080300000001</v>
      </c>
      <c r="AE250" s="44">
        <v>878.74176</v>
      </c>
      <c r="AF250" s="44">
        <v>862.42449999999997</v>
      </c>
      <c r="AG250" s="44">
        <v>846.52050799999995</v>
      </c>
      <c r="AH250" s="40" t="s">
        <v>2201</v>
      </c>
    </row>
    <row r="251" spans="1:34" ht="15" customHeight="1">
      <c r="A251" s="102" t="s">
        <v>7113</v>
      </c>
      <c r="B251" s="38" t="s">
        <v>7114</v>
      </c>
      <c r="C251" s="44">
        <v>0</v>
      </c>
      <c r="D251" s="44">
        <v>1394.6270750000001</v>
      </c>
      <c r="E251" s="44">
        <v>1275.3027340000001</v>
      </c>
      <c r="F251" s="44">
        <v>1278.665283</v>
      </c>
      <c r="G251" s="44">
        <v>1602.890625</v>
      </c>
      <c r="H251" s="44">
        <v>1405.913452</v>
      </c>
      <c r="I251" s="44">
        <v>1392.284668</v>
      </c>
      <c r="J251" s="44">
        <v>1376.977783</v>
      </c>
      <c r="K251" s="44">
        <v>1359.7254640000001</v>
      </c>
      <c r="L251" s="44">
        <v>1340.9976810000001</v>
      </c>
      <c r="M251" s="44">
        <v>1321.458496</v>
      </c>
      <c r="N251" s="44">
        <v>1302.411255</v>
      </c>
      <c r="O251" s="44">
        <v>1282.3664550000001</v>
      </c>
      <c r="P251" s="44">
        <v>1263.6673579999999</v>
      </c>
      <c r="Q251" s="44">
        <v>1246.9372559999999</v>
      </c>
      <c r="R251" s="44">
        <v>1230.438721</v>
      </c>
      <c r="S251" s="44">
        <v>1214.2814940000001</v>
      </c>
      <c r="T251" s="44">
        <v>1199.1860349999999</v>
      </c>
      <c r="U251" s="44">
        <v>1184.5161129999999</v>
      </c>
      <c r="V251" s="44">
        <v>1169.8316649999999</v>
      </c>
      <c r="W251" s="44">
        <v>1154.72937</v>
      </c>
      <c r="X251" s="44">
        <v>1139.985596</v>
      </c>
      <c r="Y251" s="44">
        <v>1023.986816</v>
      </c>
      <c r="Z251" s="44">
        <v>1011.46521</v>
      </c>
      <c r="AA251" s="44">
        <v>998.630493</v>
      </c>
      <c r="AB251" s="44">
        <v>985.56488000000002</v>
      </c>
      <c r="AC251" s="44">
        <v>971.49273700000003</v>
      </c>
      <c r="AD251" s="44">
        <v>957.38000499999998</v>
      </c>
      <c r="AE251" s="44">
        <v>943.81854199999998</v>
      </c>
      <c r="AF251" s="44">
        <v>930.91204800000003</v>
      </c>
      <c r="AG251" s="44">
        <v>918.35607900000002</v>
      </c>
      <c r="AH251" s="40" t="s">
        <v>2201</v>
      </c>
    </row>
    <row r="252" spans="1:34" ht="15" customHeight="1">
      <c r="A252" s="102" t="s">
        <v>7115</v>
      </c>
      <c r="B252" s="38" t="s">
        <v>7116</v>
      </c>
      <c r="C252" s="44">
        <v>0</v>
      </c>
      <c r="D252" s="44">
        <v>6389.5932620000003</v>
      </c>
      <c r="E252" s="44">
        <v>6396.6254879999997</v>
      </c>
      <c r="F252" s="44">
        <v>6382.6538090000004</v>
      </c>
      <c r="G252" s="44">
        <v>6369.7368159999996</v>
      </c>
      <c r="H252" s="44">
        <v>6285.0756840000004</v>
      </c>
      <c r="I252" s="44">
        <v>6193.1972660000001</v>
      </c>
      <c r="J252" s="44">
        <v>6094.3022460000002</v>
      </c>
      <c r="K252" s="44">
        <v>5987.3320309999999</v>
      </c>
      <c r="L252" s="44">
        <v>5874.4790039999998</v>
      </c>
      <c r="M252" s="44">
        <v>5035.1777339999999</v>
      </c>
      <c r="N252" s="44">
        <v>4936.4614259999998</v>
      </c>
      <c r="O252" s="44">
        <v>4218.8798829999996</v>
      </c>
      <c r="P252" s="44">
        <v>4133.0014650000003</v>
      </c>
      <c r="Q252" s="44">
        <v>4054.0888669999999</v>
      </c>
      <c r="R252" s="44">
        <v>3976.4177249999998</v>
      </c>
      <c r="S252" s="44">
        <v>3876.3740229999999</v>
      </c>
      <c r="T252" s="44">
        <v>3681.148682</v>
      </c>
      <c r="U252" s="44">
        <v>3612.040039</v>
      </c>
      <c r="V252" s="44">
        <v>3543.3264159999999</v>
      </c>
      <c r="W252" s="44">
        <v>3473.798828</v>
      </c>
      <c r="X252" s="44">
        <v>3405.8076169999999</v>
      </c>
      <c r="Y252" s="44">
        <v>3341.664307</v>
      </c>
      <c r="Z252" s="44">
        <v>3277.4204100000002</v>
      </c>
      <c r="AA252" s="44">
        <v>3212.5922850000002</v>
      </c>
      <c r="AB252" s="44">
        <v>3147.46875</v>
      </c>
      <c r="AC252" s="44">
        <v>3079.611328</v>
      </c>
      <c r="AD252" s="44">
        <v>3012.1364749999998</v>
      </c>
      <c r="AE252" s="44">
        <v>2959.5954590000001</v>
      </c>
      <c r="AF252" s="44">
        <v>2922.6748050000001</v>
      </c>
      <c r="AG252" s="44">
        <v>2886.78125</v>
      </c>
      <c r="AH252" s="40" t="s">
        <v>2201</v>
      </c>
    </row>
    <row r="253" spans="1:34" ht="15" customHeight="1">
      <c r="A253" s="102" t="s">
        <v>7117</v>
      </c>
      <c r="B253" s="38" t="s">
        <v>7118</v>
      </c>
      <c r="C253" s="44">
        <v>0</v>
      </c>
      <c r="D253" s="44">
        <v>1201.3710940000001</v>
      </c>
      <c r="E253" s="44">
        <v>1066.830078</v>
      </c>
      <c r="F253" s="44">
        <v>965.71545400000002</v>
      </c>
      <c r="G253" s="44">
        <v>930.95941200000004</v>
      </c>
      <c r="H253" s="44">
        <v>912.48242200000004</v>
      </c>
      <c r="I253" s="44">
        <v>888.26800500000002</v>
      </c>
      <c r="J253" s="44">
        <v>847.26898200000005</v>
      </c>
      <c r="K253" s="44">
        <v>821.40093999999999</v>
      </c>
      <c r="L253" s="44">
        <v>794.94836399999997</v>
      </c>
      <c r="M253" s="44">
        <v>768.35064699999998</v>
      </c>
      <c r="N253" s="44">
        <v>742.38140899999996</v>
      </c>
      <c r="O253" s="44">
        <v>716.19549600000005</v>
      </c>
      <c r="P253" s="44">
        <v>691.11236599999995</v>
      </c>
      <c r="Q253" s="44">
        <v>670.76135299999999</v>
      </c>
      <c r="R253" s="44">
        <v>664.05651899999998</v>
      </c>
      <c r="S253" s="44">
        <v>657.49230999999997</v>
      </c>
      <c r="T253" s="44">
        <v>651.46167000000003</v>
      </c>
      <c r="U253" s="44">
        <v>645.62286400000005</v>
      </c>
      <c r="V253" s="44">
        <v>639.73748799999998</v>
      </c>
      <c r="W253" s="44">
        <v>633.58349599999997</v>
      </c>
      <c r="X253" s="44">
        <v>627.58575399999995</v>
      </c>
      <c r="Y253" s="44">
        <v>622.17950399999995</v>
      </c>
      <c r="Z253" s="44">
        <v>616.640625</v>
      </c>
      <c r="AA253" s="44">
        <v>610.87280299999998</v>
      </c>
      <c r="AB253" s="44">
        <v>604.92407200000002</v>
      </c>
      <c r="AC253" s="44">
        <v>598.31494099999998</v>
      </c>
      <c r="AD253" s="44">
        <v>591.63574200000005</v>
      </c>
      <c r="AE253" s="44">
        <v>585.25250200000005</v>
      </c>
      <c r="AF253" s="44">
        <v>579.23303199999998</v>
      </c>
      <c r="AG253" s="44">
        <v>573.39086899999995</v>
      </c>
      <c r="AH253" s="40" t="s">
        <v>2201</v>
      </c>
    </row>
    <row r="254" spans="1:34" ht="15" customHeight="1">
      <c r="B254" s="37" t="s">
        <v>7119</v>
      </c>
    </row>
    <row r="255" spans="1:34" ht="15" customHeight="1">
      <c r="A255" s="102" t="s">
        <v>7120</v>
      </c>
      <c r="B255" s="38" t="s">
        <v>7121</v>
      </c>
      <c r="C255" s="44">
        <v>0</v>
      </c>
      <c r="D255" s="44">
        <v>1436.0631100000001</v>
      </c>
      <c r="E255" s="44">
        <v>1439.9420170000001</v>
      </c>
      <c r="F255" s="44">
        <v>1439.126587</v>
      </c>
      <c r="G255" s="44">
        <v>1438.5767820000001</v>
      </c>
      <c r="H255" s="44">
        <v>1429.1860349999999</v>
      </c>
      <c r="I255" s="44">
        <v>1410.6785890000001</v>
      </c>
      <c r="J255" s="44">
        <v>1390.5383300000001</v>
      </c>
      <c r="K255" s="44">
        <v>1368.514038</v>
      </c>
      <c r="L255" s="44">
        <v>1345.0969239999999</v>
      </c>
      <c r="M255" s="44">
        <v>1320.9674070000001</v>
      </c>
      <c r="N255" s="44">
        <v>1297.4327390000001</v>
      </c>
      <c r="O255" s="44">
        <v>1273.0107419999999</v>
      </c>
      <c r="P255" s="44">
        <v>1250.030518</v>
      </c>
      <c r="Q255" s="44">
        <v>1229.093384</v>
      </c>
      <c r="R255" s="44">
        <v>1208.4735109999999</v>
      </c>
      <c r="S255" s="44">
        <v>1188.275635</v>
      </c>
      <c r="T255" s="44">
        <v>1169.2001949999999</v>
      </c>
      <c r="U255" s="44">
        <v>1150.6182859999999</v>
      </c>
      <c r="V255" s="44">
        <v>1132.10022</v>
      </c>
      <c r="W255" s="44">
        <v>1113.2581789999999</v>
      </c>
      <c r="X255" s="44">
        <v>1094.8431399999999</v>
      </c>
      <c r="Y255" s="44">
        <v>1077.602905</v>
      </c>
      <c r="Z255" s="44">
        <v>1060.2703859999999</v>
      </c>
      <c r="AA255" s="44">
        <v>1042.6861570000001</v>
      </c>
      <c r="AB255" s="44">
        <v>1024.940308</v>
      </c>
      <c r="AC255" s="44">
        <v>1006.2329099999999</v>
      </c>
      <c r="AD255" s="44">
        <v>987.57458499999996</v>
      </c>
      <c r="AE255" s="44">
        <v>969.574341</v>
      </c>
      <c r="AF255" s="44">
        <v>952.33221400000002</v>
      </c>
      <c r="AG255" s="44">
        <v>935.53045699999996</v>
      </c>
      <c r="AH255" s="40" t="s">
        <v>2201</v>
      </c>
    </row>
    <row r="256" spans="1:34" ht="15" customHeight="1">
      <c r="A256" s="102" t="s">
        <v>7122</v>
      </c>
      <c r="B256" s="38" t="s">
        <v>7123</v>
      </c>
      <c r="C256" s="44">
        <v>0</v>
      </c>
      <c r="D256" s="44">
        <v>1733.852539</v>
      </c>
      <c r="E256" s="44">
        <v>1738.5357670000001</v>
      </c>
      <c r="F256" s="44">
        <v>1737.5511469999999</v>
      </c>
      <c r="G256" s="44">
        <v>1692.352173</v>
      </c>
      <c r="H256" s="44">
        <v>1607.544067</v>
      </c>
      <c r="I256" s="44">
        <v>1517.1789550000001</v>
      </c>
      <c r="J256" s="44">
        <v>1430.028442</v>
      </c>
      <c r="K256" s="44">
        <v>1345.805664</v>
      </c>
      <c r="L256" s="44">
        <v>1318.221802</v>
      </c>
      <c r="M256" s="44">
        <v>1292.572388</v>
      </c>
      <c r="N256" s="44">
        <v>1267.5507809999999</v>
      </c>
      <c r="O256" s="44">
        <v>1241.7094729999999</v>
      </c>
      <c r="P256" s="44">
        <v>1217.321899</v>
      </c>
      <c r="Q256" s="44">
        <v>1194.9666749999999</v>
      </c>
      <c r="R256" s="44">
        <v>1172.9594729999999</v>
      </c>
      <c r="S256" s="44">
        <v>1151.4014890000001</v>
      </c>
      <c r="T256" s="44">
        <v>1130.9688719999999</v>
      </c>
      <c r="U256" s="44">
        <v>1111.0491939999999</v>
      </c>
      <c r="V256" s="44">
        <v>1091.2270510000001</v>
      </c>
      <c r="W256" s="44">
        <v>1075.287842</v>
      </c>
      <c r="X256" s="44">
        <v>1065.1088870000001</v>
      </c>
      <c r="Y256" s="44">
        <v>1055.9335940000001</v>
      </c>
      <c r="Z256" s="44">
        <v>1046.533203</v>
      </c>
      <c r="AA256" s="44">
        <v>1036.744263</v>
      </c>
      <c r="AB256" s="44">
        <v>1026.6484379999999</v>
      </c>
      <c r="AC256" s="44">
        <v>1015.431763</v>
      </c>
      <c r="AD256" s="44">
        <v>1004.0960690000001</v>
      </c>
      <c r="AE256" s="44">
        <v>993.262878</v>
      </c>
      <c r="AF256" s="44">
        <v>983.04681400000004</v>
      </c>
      <c r="AG256" s="44">
        <v>973.13183600000002</v>
      </c>
      <c r="AH256" s="40" t="s">
        <v>2201</v>
      </c>
    </row>
    <row r="257" spans="2:2" ht="15" customHeight="1" thickBot="1"/>
    <row r="258" spans="2:2" ht="15" customHeight="1">
      <c r="B258" s="100" t="s">
        <v>7124</v>
      </c>
    </row>
    <row r="259" spans="2:2">
      <c r="B259" s="106" t="s">
        <v>7125</v>
      </c>
    </row>
    <row r="260" spans="2:2">
      <c r="B260" s="106" t="s">
        <v>7126</v>
      </c>
    </row>
    <row r="261" spans="2:2">
      <c r="B261" s="106" t="s">
        <v>7063</v>
      </c>
    </row>
    <row r="262" spans="2:2">
      <c r="B262" s="106" t="s">
        <v>7064</v>
      </c>
    </row>
    <row r="263" spans="2:2">
      <c r="B263" s="106" t="s">
        <v>7065</v>
      </c>
    </row>
    <row r="311" spans="2:34" ht="15" customHeight="1">
      <c r="B311" s="127"/>
      <c r="C311" s="127"/>
      <c r="D311" s="127"/>
      <c r="E311" s="127"/>
      <c r="F311" s="127"/>
      <c r="G311" s="127"/>
      <c r="H311" s="127"/>
      <c r="I311" s="127"/>
      <c r="J311" s="127"/>
      <c r="K311" s="127"/>
      <c r="L311" s="127"/>
      <c r="M311" s="127"/>
      <c r="N311" s="127"/>
      <c r="O311" s="127"/>
      <c r="P311" s="127"/>
      <c r="Q311" s="127"/>
      <c r="R311" s="127"/>
      <c r="S311" s="127"/>
      <c r="T311" s="127"/>
      <c r="U311" s="127"/>
      <c r="V311" s="127"/>
      <c r="W311" s="127"/>
      <c r="X311" s="127"/>
      <c r="Y311" s="127"/>
      <c r="Z311" s="127"/>
      <c r="AA311" s="127"/>
      <c r="AB311" s="127"/>
      <c r="AC311" s="127"/>
      <c r="AD311" s="127"/>
      <c r="AE311" s="127"/>
      <c r="AF311" s="127"/>
      <c r="AG311" s="127"/>
      <c r="AH311" s="127"/>
    </row>
    <row r="455" spans="2:34" ht="15" customHeight="1">
      <c r="B455" s="127"/>
      <c r="C455" s="127"/>
      <c r="D455" s="127"/>
      <c r="E455" s="127"/>
      <c r="F455" s="127"/>
      <c r="G455" s="127"/>
      <c r="H455" s="127"/>
      <c r="I455" s="127"/>
      <c r="J455" s="127"/>
      <c r="K455" s="127"/>
      <c r="L455" s="127"/>
      <c r="M455" s="127"/>
      <c r="N455" s="127"/>
      <c r="O455" s="127"/>
      <c r="P455" s="127"/>
      <c r="Q455" s="127"/>
      <c r="R455" s="127"/>
      <c r="S455" s="127"/>
      <c r="T455" s="127"/>
      <c r="U455" s="127"/>
      <c r="V455" s="127"/>
      <c r="W455" s="127"/>
      <c r="X455" s="127"/>
      <c r="Y455" s="127"/>
      <c r="Z455" s="127"/>
      <c r="AA455" s="127"/>
      <c r="AB455" s="127"/>
      <c r="AC455" s="127"/>
      <c r="AD455" s="127"/>
      <c r="AE455" s="127"/>
      <c r="AF455" s="127"/>
      <c r="AG455" s="127"/>
      <c r="AH455" s="127"/>
    </row>
    <row r="660" spans="2:34" ht="15" customHeight="1">
      <c r="B660" s="127"/>
      <c r="C660" s="127"/>
      <c r="D660" s="127"/>
      <c r="E660" s="127"/>
      <c r="F660" s="127"/>
      <c r="G660" s="127"/>
      <c r="H660" s="127"/>
      <c r="I660" s="127"/>
      <c r="J660" s="127"/>
      <c r="K660" s="127"/>
      <c r="L660" s="127"/>
      <c r="M660" s="127"/>
      <c r="N660" s="127"/>
      <c r="O660" s="127"/>
      <c r="P660" s="127"/>
      <c r="Q660" s="127"/>
      <c r="R660" s="127"/>
      <c r="S660" s="127"/>
      <c r="T660" s="127"/>
      <c r="U660" s="127"/>
      <c r="V660" s="127"/>
      <c r="W660" s="127"/>
      <c r="X660" s="127"/>
      <c r="Y660" s="127"/>
      <c r="Z660" s="127"/>
      <c r="AA660" s="127"/>
      <c r="AB660" s="127"/>
      <c r="AC660" s="127"/>
      <c r="AD660" s="127"/>
      <c r="AE660" s="127"/>
      <c r="AF660" s="127"/>
      <c r="AG660" s="127"/>
      <c r="AH660" s="127"/>
    </row>
    <row r="860" spans="2:34" ht="15" customHeight="1">
      <c r="B860" s="127"/>
      <c r="C860" s="127"/>
      <c r="D860" s="127"/>
      <c r="E860" s="127"/>
      <c r="F860" s="127"/>
      <c r="G860" s="127"/>
      <c r="H860" s="127"/>
      <c r="I860" s="127"/>
      <c r="J860" s="127"/>
      <c r="K860" s="127"/>
      <c r="L860" s="127"/>
      <c r="M860" s="127"/>
      <c r="N860" s="127"/>
      <c r="O860" s="127"/>
      <c r="P860" s="127"/>
      <c r="Q860" s="127"/>
      <c r="R860" s="127"/>
      <c r="S860" s="127"/>
      <c r="T860" s="127"/>
      <c r="U860" s="127"/>
      <c r="V860" s="127"/>
      <c r="W860" s="127"/>
      <c r="X860" s="127"/>
      <c r="Y860" s="127"/>
      <c r="Z860" s="127"/>
      <c r="AA860" s="127"/>
      <c r="AB860" s="127"/>
      <c r="AC860" s="127"/>
      <c r="AD860" s="127"/>
      <c r="AE860" s="127"/>
      <c r="AF860" s="127"/>
      <c r="AG860" s="127"/>
      <c r="AH860" s="127"/>
    </row>
    <row r="1060" spans="2:34" ht="15" customHeight="1">
      <c r="B1060" s="127"/>
      <c r="C1060" s="127"/>
      <c r="D1060" s="127"/>
      <c r="E1060" s="127"/>
      <c r="F1060" s="127"/>
      <c r="G1060" s="127"/>
      <c r="H1060" s="127"/>
      <c r="I1060" s="127"/>
      <c r="J1060" s="127"/>
      <c r="K1060" s="127"/>
      <c r="L1060" s="127"/>
      <c r="M1060" s="127"/>
      <c r="N1060" s="127"/>
      <c r="O1060" s="127"/>
      <c r="P1060" s="127"/>
      <c r="Q1060" s="127"/>
      <c r="R1060" s="127"/>
      <c r="S1060" s="127"/>
      <c r="T1060" s="127"/>
      <c r="U1060" s="127"/>
      <c r="V1060" s="127"/>
      <c r="W1060" s="127"/>
      <c r="X1060" s="127"/>
      <c r="Y1060" s="127"/>
      <c r="Z1060" s="127"/>
      <c r="AA1060" s="127"/>
      <c r="AB1060" s="127"/>
      <c r="AC1060" s="127"/>
      <c r="AD1060" s="127"/>
      <c r="AE1060" s="127"/>
      <c r="AF1060" s="127"/>
      <c r="AG1060" s="127"/>
      <c r="AH1060" s="127"/>
    </row>
    <row r="1260" spans="2:34" ht="15" customHeight="1">
      <c r="B1260" s="127"/>
      <c r="C1260" s="127"/>
      <c r="D1260" s="127"/>
      <c r="E1260" s="127"/>
      <c r="F1260" s="127"/>
      <c r="G1260" s="127"/>
      <c r="H1260" s="127"/>
      <c r="I1260" s="127"/>
      <c r="J1260" s="127"/>
      <c r="K1260" s="127"/>
      <c r="L1260" s="127"/>
      <c r="M1260" s="127"/>
      <c r="N1260" s="127"/>
      <c r="O1260" s="127"/>
      <c r="P1260" s="127"/>
      <c r="Q1260" s="127"/>
      <c r="R1260" s="127"/>
      <c r="S1260" s="127"/>
      <c r="T1260" s="127"/>
      <c r="U1260" s="127"/>
      <c r="V1260" s="127"/>
      <c r="W1260" s="127"/>
      <c r="X1260" s="127"/>
      <c r="Y1260" s="127"/>
      <c r="Z1260" s="127"/>
      <c r="AA1260" s="127"/>
      <c r="AB1260" s="127"/>
      <c r="AC1260" s="127"/>
      <c r="AD1260" s="127"/>
      <c r="AE1260" s="127"/>
      <c r="AF1260" s="127"/>
      <c r="AG1260" s="127"/>
      <c r="AH1260" s="127"/>
    </row>
    <row r="1460" spans="2:34" ht="15" customHeight="1">
      <c r="B1460" s="127"/>
      <c r="C1460" s="127"/>
      <c r="D1460" s="127"/>
      <c r="E1460" s="127"/>
      <c r="F1460" s="127"/>
      <c r="G1460" s="127"/>
      <c r="H1460" s="127"/>
      <c r="I1460" s="127"/>
      <c r="J1460" s="127"/>
      <c r="K1460" s="127"/>
      <c r="L1460" s="127"/>
      <c r="M1460" s="127"/>
      <c r="N1460" s="127"/>
      <c r="O1460" s="127"/>
      <c r="P1460" s="127"/>
      <c r="Q1460" s="127"/>
      <c r="R1460" s="127"/>
      <c r="S1460" s="127"/>
      <c r="T1460" s="127"/>
      <c r="U1460" s="127"/>
      <c r="V1460" s="127"/>
      <c r="W1460" s="127"/>
      <c r="X1460" s="127"/>
      <c r="Y1460" s="127"/>
      <c r="Z1460" s="127"/>
      <c r="AA1460" s="127"/>
      <c r="AB1460" s="127"/>
      <c r="AC1460" s="127"/>
      <c r="AD1460" s="127"/>
      <c r="AE1460" s="127"/>
      <c r="AF1460" s="127"/>
      <c r="AG1460" s="127"/>
      <c r="AH1460" s="127"/>
    </row>
    <row r="1660" spans="2:34" ht="15" customHeight="1">
      <c r="B1660" s="127"/>
      <c r="C1660" s="127"/>
      <c r="D1660" s="127"/>
      <c r="E1660" s="127"/>
      <c r="F1660" s="127"/>
      <c r="G1660" s="127"/>
      <c r="H1660" s="127"/>
      <c r="I1660" s="127"/>
      <c r="J1660" s="127"/>
      <c r="K1660" s="127"/>
      <c r="L1660" s="127"/>
      <c r="M1660" s="127"/>
      <c r="N1660" s="127"/>
      <c r="O1660" s="127"/>
      <c r="P1660" s="127"/>
      <c r="Q1660" s="127"/>
      <c r="R1660" s="127"/>
      <c r="S1660" s="127"/>
      <c r="T1660" s="127"/>
      <c r="U1660" s="127"/>
      <c r="V1660" s="127"/>
      <c r="W1660" s="127"/>
      <c r="X1660" s="127"/>
      <c r="Y1660" s="127"/>
      <c r="Z1660" s="127"/>
      <c r="AA1660" s="127"/>
      <c r="AB1660" s="127"/>
      <c r="AC1660" s="127"/>
      <c r="AD1660" s="127"/>
      <c r="AE1660" s="127"/>
      <c r="AF1660" s="127"/>
      <c r="AG1660" s="127"/>
      <c r="AH1660" s="127"/>
    </row>
    <row r="1860" spans="2:34" ht="15" customHeight="1">
      <c r="B1860" s="127"/>
      <c r="C1860" s="127"/>
      <c r="D1860" s="127"/>
      <c r="E1860" s="127"/>
      <c r="F1860" s="127"/>
      <c r="G1860" s="127"/>
      <c r="H1860" s="127"/>
      <c r="I1860" s="127"/>
      <c r="J1860" s="127"/>
      <c r="K1860" s="127"/>
      <c r="L1860" s="127"/>
      <c r="M1860" s="127"/>
      <c r="N1860" s="127"/>
      <c r="O1860" s="127"/>
      <c r="P1860" s="127"/>
      <c r="Q1860" s="127"/>
      <c r="R1860" s="127"/>
      <c r="S1860" s="127"/>
      <c r="T1860" s="127"/>
      <c r="U1860" s="127"/>
      <c r="V1860" s="127"/>
      <c r="W1860" s="127"/>
      <c r="X1860" s="127"/>
      <c r="Y1860" s="127"/>
      <c r="Z1860" s="127"/>
      <c r="AA1860" s="127"/>
      <c r="AB1860" s="127"/>
      <c r="AC1860" s="127"/>
      <c r="AD1860" s="127"/>
      <c r="AE1860" s="127"/>
      <c r="AF1860" s="127"/>
      <c r="AG1860" s="127"/>
      <c r="AH1860" s="127"/>
    </row>
    <row r="2060" spans="2:34" ht="15" customHeight="1">
      <c r="B2060" s="127"/>
      <c r="C2060" s="127"/>
      <c r="D2060" s="127"/>
      <c r="E2060" s="127"/>
      <c r="F2060" s="127"/>
      <c r="G2060" s="127"/>
      <c r="H2060" s="127"/>
      <c r="I2060" s="127"/>
      <c r="J2060" s="127"/>
      <c r="K2060" s="127"/>
      <c r="L2060" s="127"/>
      <c r="M2060" s="127"/>
      <c r="N2060" s="127"/>
      <c r="O2060" s="127"/>
      <c r="P2060" s="127"/>
      <c r="Q2060" s="127"/>
      <c r="R2060" s="127"/>
      <c r="S2060" s="127"/>
      <c r="T2060" s="127"/>
      <c r="U2060" s="127"/>
      <c r="V2060" s="127"/>
      <c r="W2060" s="127"/>
      <c r="X2060" s="127"/>
      <c r="Y2060" s="127"/>
      <c r="Z2060" s="127"/>
      <c r="AA2060" s="127"/>
      <c r="AB2060" s="127"/>
      <c r="AC2060" s="127"/>
      <c r="AD2060" s="127"/>
      <c r="AE2060" s="127"/>
      <c r="AF2060" s="127"/>
      <c r="AG2060" s="127"/>
      <c r="AH2060" s="127"/>
    </row>
    <row r="2260" spans="2:34" ht="15" customHeight="1">
      <c r="B2260" s="127"/>
      <c r="C2260" s="127"/>
      <c r="D2260" s="127"/>
      <c r="E2260" s="127"/>
      <c r="F2260" s="127"/>
      <c r="G2260" s="127"/>
      <c r="H2260" s="127"/>
      <c r="I2260" s="127"/>
      <c r="J2260" s="127"/>
      <c r="K2260" s="127"/>
      <c r="L2260" s="127"/>
      <c r="M2260" s="127"/>
      <c r="N2260" s="127"/>
      <c r="O2260" s="127"/>
      <c r="P2260" s="127"/>
      <c r="Q2260" s="127"/>
      <c r="R2260" s="127"/>
      <c r="S2260" s="127"/>
      <c r="T2260" s="127"/>
      <c r="U2260" s="127"/>
      <c r="V2260" s="127"/>
      <c r="W2260" s="127"/>
      <c r="X2260" s="127"/>
      <c r="Y2260" s="127"/>
      <c r="Z2260" s="127"/>
      <c r="AA2260" s="127"/>
      <c r="AB2260" s="127"/>
      <c r="AC2260" s="127"/>
      <c r="AD2260" s="127"/>
      <c r="AE2260" s="127"/>
      <c r="AF2260" s="127"/>
      <c r="AG2260" s="127"/>
      <c r="AH2260" s="127"/>
    </row>
    <row r="2460" spans="2:34" ht="15" customHeight="1">
      <c r="B2460" s="127"/>
      <c r="C2460" s="127"/>
      <c r="D2460" s="127"/>
      <c r="E2460" s="127"/>
      <c r="F2460" s="127"/>
      <c r="G2460" s="127"/>
      <c r="H2460" s="127"/>
      <c r="I2460" s="127"/>
      <c r="J2460" s="127"/>
      <c r="K2460" s="127"/>
      <c r="L2460" s="127"/>
      <c r="M2460" s="127"/>
      <c r="N2460" s="127"/>
      <c r="O2460" s="127"/>
      <c r="P2460" s="127"/>
      <c r="Q2460" s="127"/>
      <c r="R2460" s="127"/>
      <c r="S2460" s="127"/>
      <c r="T2460" s="127"/>
      <c r="U2460" s="127"/>
      <c r="V2460" s="127"/>
      <c r="W2460" s="127"/>
      <c r="X2460" s="127"/>
      <c r="Y2460" s="127"/>
      <c r="Z2460" s="127"/>
      <c r="AA2460" s="127"/>
      <c r="AB2460" s="127"/>
      <c r="AC2460" s="127"/>
      <c r="AD2460" s="127"/>
      <c r="AE2460" s="127"/>
      <c r="AF2460" s="127"/>
      <c r="AG2460" s="127"/>
      <c r="AH2460" s="127"/>
    </row>
    <row r="2660" spans="2:34" ht="15" customHeight="1">
      <c r="B2660" s="127"/>
      <c r="C2660" s="127"/>
      <c r="D2660" s="127"/>
      <c r="E2660" s="127"/>
      <c r="F2660" s="127"/>
      <c r="G2660" s="127"/>
      <c r="H2660" s="127"/>
      <c r="I2660" s="127"/>
      <c r="J2660" s="127"/>
      <c r="K2660" s="127"/>
      <c r="L2660" s="127"/>
      <c r="M2660" s="127"/>
      <c r="N2660" s="127"/>
      <c r="O2660" s="127"/>
      <c r="P2660" s="127"/>
      <c r="Q2660" s="127"/>
      <c r="R2660" s="127"/>
      <c r="S2660" s="127"/>
      <c r="T2660" s="127"/>
      <c r="U2660" s="127"/>
      <c r="V2660" s="127"/>
      <c r="W2660" s="127"/>
      <c r="X2660" s="127"/>
      <c r="Y2660" s="127"/>
      <c r="Z2660" s="127"/>
      <c r="AA2660" s="127"/>
      <c r="AB2660" s="127"/>
      <c r="AC2660" s="127"/>
      <c r="AD2660" s="127"/>
      <c r="AE2660" s="127"/>
      <c r="AF2660" s="127"/>
      <c r="AG2660" s="127"/>
      <c r="AH2660" s="127"/>
    </row>
    <row r="2860" spans="2:34" ht="15" customHeight="1">
      <c r="B2860" s="127"/>
      <c r="C2860" s="127"/>
      <c r="D2860" s="127"/>
      <c r="E2860" s="127"/>
      <c r="F2860" s="127"/>
      <c r="G2860" s="127"/>
      <c r="H2860" s="127"/>
      <c r="I2860" s="127"/>
      <c r="J2860" s="127"/>
      <c r="K2860" s="127"/>
      <c r="L2860" s="127"/>
      <c r="M2860" s="127"/>
      <c r="N2860" s="127"/>
      <c r="O2860" s="127"/>
      <c r="P2860" s="127"/>
      <c r="Q2860" s="127"/>
      <c r="R2860" s="127"/>
      <c r="S2860" s="127"/>
      <c r="T2860" s="127"/>
      <c r="U2860" s="127"/>
      <c r="V2860" s="127"/>
      <c r="W2860" s="127"/>
      <c r="X2860" s="127"/>
      <c r="Y2860" s="127"/>
      <c r="Z2860" s="127"/>
      <c r="AA2860" s="127"/>
      <c r="AB2860" s="127"/>
      <c r="AC2860" s="127"/>
      <c r="AD2860" s="127"/>
      <c r="AE2860" s="127"/>
      <c r="AF2860" s="127"/>
      <c r="AG2860" s="127"/>
      <c r="AH2860" s="127"/>
    </row>
    <row r="3060" spans="2:34" ht="15" customHeight="1">
      <c r="B3060" s="127"/>
      <c r="C3060" s="127"/>
      <c r="D3060" s="127"/>
      <c r="E3060" s="127"/>
      <c r="F3060" s="127"/>
      <c r="G3060" s="127"/>
      <c r="H3060" s="127"/>
      <c r="I3060" s="127"/>
      <c r="J3060" s="127"/>
      <c r="K3060" s="127"/>
      <c r="L3060" s="127"/>
      <c r="M3060" s="127"/>
      <c r="N3060" s="127"/>
      <c r="O3060" s="127"/>
      <c r="P3060" s="127"/>
      <c r="Q3060" s="127"/>
      <c r="R3060" s="127"/>
      <c r="S3060" s="127"/>
      <c r="T3060" s="127"/>
      <c r="U3060" s="127"/>
      <c r="V3060" s="127"/>
      <c r="W3060" s="127"/>
      <c r="X3060" s="127"/>
      <c r="Y3060" s="127"/>
      <c r="Z3060" s="127"/>
      <c r="AA3060" s="127"/>
      <c r="AB3060" s="127"/>
      <c r="AC3060" s="127"/>
      <c r="AD3060" s="127"/>
      <c r="AE3060" s="127"/>
      <c r="AF3060" s="127"/>
      <c r="AG3060" s="127"/>
      <c r="AH3060" s="127"/>
    </row>
    <row r="3260" spans="2:34" ht="15" customHeight="1">
      <c r="B3260" s="127"/>
      <c r="C3260" s="127"/>
      <c r="D3260" s="127"/>
      <c r="E3260" s="127"/>
      <c r="F3260" s="127"/>
      <c r="G3260" s="127"/>
      <c r="H3260" s="127"/>
      <c r="I3260" s="127"/>
      <c r="J3260" s="127"/>
      <c r="K3260" s="127"/>
      <c r="L3260" s="127"/>
      <c r="M3260" s="127"/>
      <c r="N3260" s="127"/>
      <c r="O3260" s="127"/>
      <c r="P3260" s="127"/>
      <c r="Q3260" s="127"/>
      <c r="R3260" s="127"/>
      <c r="S3260" s="127"/>
      <c r="T3260" s="127"/>
      <c r="U3260" s="127"/>
      <c r="V3260" s="127"/>
      <c r="W3260" s="127"/>
      <c r="X3260" s="127"/>
      <c r="Y3260" s="127"/>
      <c r="Z3260" s="127"/>
      <c r="AA3260" s="127"/>
      <c r="AB3260" s="127"/>
      <c r="AC3260" s="127"/>
      <c r="AD3260" s="127"/>
      <c r="AE3260" s="127"/>
      <c r="AF3260" s="127"/>
      <c r="AG3260" s="127"/>
      <c r="AH3260" s="127"/>
    </row>
    <row r="3460" spans="2:34" ht="15" customHeight="1">
      <c r="B3460" s="127"/>
      <c r="C3460" s="127"/>
      <c r="D3460" s="127"/>
      <c r="E3460" s="127"/>
      <c r="F3460" s="127"/>
      <c r="G3460" s="127"/>
      <c r="H3460" s="127"/>
      <c r="I3460" s="127"/>
      <c r="J3460" s="127"/>
      <c r="K3460" s="127"/>
      <c r="L3460" s="127"/>
      <c r="M3460" s="127"/>
      <c r="N3460" s="127"/>
      <c r="O3460" s="127"/>
      <c r="P3460" s="127"/>
      <c r="Q3460" s="127"/>
      <c r="R3460" s="127"/>
      <c r="S3460" s="127"/>
      <c r="T3460" s="127"/>
      <c r="U3460" s="127"/>
      <c r="V3460" s="127"/>
      <c r="W3460" s="127"/>
      <c r="X3460" s="127"/>
      <c r="Y3460" s="127"/>
      <c r="Z3460" s="127"/>
      <c r="AA3460" s="127"/>
      <c r="AB3460" s="127"/>
      <c r="AC3460" s="127"/>
      <c r="AD3460" s="127"/>
      <c r="AE3460" s="127"/>
      <c r="AF3460" s="127"/>
      <c r="AG3460" s="127"/>
      <c r="AH3460" s="127"/>
    </row>
    <row r="3660" spans="2:34" ht="15" customHeight="1">
      <c r="B3660" s="127"/>
      <c r="C3660" s="127"/>
      <c r="D3660" s="127"/>
      <c r="E3660" s="127"/>
      <c r="F3660" s="127"/>
      <c r="G3660" s="127"/>
      <c r="H3660" s="127"/>
      <c r="I3660" s="127"/>
      <c r="J3660" s="127"/>
      <c r="K3660" s="127"/>
      <c r="L3660" s="127"/>
      <c r="M3660" s="127"/>
      <c r="N3660" s="127"/>
      <c r="O3660" s="127"/>
      <c r="P3660" s="127"/>
      <c r="Q3660" s="127"/>
      <c r="R3660" s="127"/>
      <c r="S3660" s="127"/>
      <c r="T3660" s="127"/>
      <c r="U3660" s="127"/>
      <c r="V3660" s="127"/>
      <c r="W3660" s="127"/>
      <c r="X3660" s="127"/>
      <c r="Y3660" s="127"/>
      <c r="Z3660" s="127"/>
      <c r="AA3660" s="127"/>
      <c r="AB3660" s="127"/>
      <c r="AC3660" s="127"/>
      <c r="AD3660" s="127"/>
      <c r="AE3660" s="127"/>
      <c r="AF3660" s="127"/>
      <c r="AG3660" s="127"/>
      <c r="AH3660" s="127"/>
    </row>
    <row r="3860" spans="2:34" ht="15" customHeight="1">
      <c r="B3860" s="127"/>
      <c r="C3860" s="127"/>
      <c r="D3860" s="127"/>
      <c r="E3860" s="127"/>
      <c r="F3860" s="127"/>
      <c r="G3860" s="127"/>
      <c r="H3860" s="127"/>
      <c r="I3860" s="127"/>
      <c r="J3860" s="127"/>
      <c r="K3860" s="127"/>
      <c r="L3860" s="127"/>
      <c r="M3860" s="127"/>
      <c r="N3860" s="127"/>
      <c r="O3860" s="127"/>
      <c r="P3860" s="127"/>
      <c r="Q3860" s="127"/>
      <c r="R3860" s="127"/>
      <c r="S3860" s="127"/>
      <c r="T3860" s="127"/>
      <c r="U3860" s="127"/>
      <c r="V3860" s="127"/>
      <c r="W3860" s="127"/>
      <c r="X3860" s="127"/>
      <c r="Y3860" s="127"/>
      <c r="Z3860" s="127"/>
      <c r="AA3860" s="127"/>
      <c r="AB3860" s="127"/>
      <c r="AC3860" s="127"/>
      <c r="AD3860" s="127"/>
      <c r="AE3860" s="127"/>
      <c r="AF3860" s="127"/>
      <c r="AG3860" s="127"/>
      <c r="AH3860" s="127"/>
    </row>
    <row r="4060" spans="2:34" ht="15" customHeight="1">
      <c r="B4060" s="127"/>
      <c r="C4060" s="127"/>
      <c r="D4060" s="127"/>
      <c r="E4060" s="127"/>
      <c r="F4060" s="127"/>
      <c r="G4060" s="127"/>
      <c r="H4060" s="127"/>
      <c r="I4060" s="127"/>
      <c r="J4060" s="127"/>
      <c r="K4060" s="127"/>
      <c r="L4060" s="127"/>
      <c r="M4060" s="127"/>
      <c r="N4060" s="127"/>
      <c r="O4060" s="127"/>
      <c r="P4060" s="127"/>
      <c r="Q4060" s="127"/>
      <c r="R4060" s="127"/>
      <c r="S4060" s="127"/>
      <c r="T4060" s="127"/>
      <c r="U4060" s="127"/>
      <c r="V4060" s="127"/>
      <c r="W4060" s="127"/>
      <c r="X4060" s="127"/>
      <c r="Y4060" s="127"/>
      <c r="Z4060" s="127"/>
      <c r="AA4060" s="127"/>
      <c r="AB4060" s="127"/>
      <c r="AC4060" s="127"/>
      <c r="AD4060" s="127"/>
      <c r="AE4060" s="127"/>
      <c r="AF4060" s="127"/>
      <c r="AG4060" s="127"/>
      <c r="AH4060" s="127"/>
    </row>
    <row r="4260" spans="2:34" ht="15" customHeight="1">
      <c r="B4260" s="127"/>
      <c r="C4260" s="127"/>
      <c r="D4260" s="127"/>
      <c r="E4260" s="127"/>
      <c r="F4260" s="127"/>
      <c r="G4260" s="127"/>
      <c r="H4260" s="127"/>
      <c r="I4260" s="127"/>
      <c r="J4260" s="127"/>
      <c r="K4260" s="127"/>
      <c r="L4260" s="127"/>
      <c r="M4260" s="127"/>
      <c r="N4260" s="127"/>
      <c r="O4260" s="127"/>
      <c r="P4260" s="127"/>
      <c r="Q4260" s="127"/>
      <c r="R4260" s="127"/>
      <c r="S4260" s="127"/>
      <c r="T4260" s="127"/>
      <c r="U4260" s="127"/>
      <c r="V4260" s="127"/>
      <c r="W4260" s="127"/>
      <c r="X4260" s="127"/>
      <c r="Y4260" s="127"/>
      <c r="Z4260" s="127"/>
      <c r="AA4260" s="127"/>
      <c r="AB4260" s="127"/>
      <c r="AC4260" s="127"/>
      <c r="AD4260" s="127"/>
      <c r="AE4260" s="127"/>
      <c r="AF4260" s="127"/>
      <c r="AG4260" s="127"/>
      <c r="AH4260" s="127"/>
    </row>
    <row r="4460" spans="2:34" ht="15" customHeight="1">
      <c r="B4460" s="127"/>
      <c r="C4460" s="127"/>
      <c r="D4460" s="127"/>
      <c r="E4460" s="127"/>
      <c r="F4460" s="127"/>
      <c r="G4460" s="127"/>
      <c r="H4460" s="127"/>
      <c r="I4460" s="127"/>
      <c r="J4460" s="127"/>
      <c r="K4460" s="127"/>
      <c r="L4460" s="127"/>
      <c r="M4460" s="127"/>
      <c r="N4460" s="127"/>
      <c r="O4460" s="127"/>
      <c r="P4460" s="127"/>
      <c r="Q4460" s="127"/>
      <c r="R4460" s="127"/>
      <c r="S4460" s="127"/>
      <c r="T4460" s="127"/>
      <c r="U4460" s="127"/>
      <c r="V4460" s="127"/>
      <c r="W4460" s="127"/>
      <c r="X4460" s="127"/>
      <c r="Y4460" s="127"/>
      <c r="Z4460" s="127"/>
      <c r="AA4460" s="127"/>
      <c r="AB4460" s="127"/>
      <c r="AC4460" s="127"/>
      <c r="AD4460" s="127"/>
      <c r="AE4460" s="127"/>
      <c r="AF4460" s="127"/>
      <c r="AG4460" s="127"/>
      <c r="AH4460" s="127"/>
    </row>
    <row r="4660" spans="2:34" ht="15" customHeight="1">
      <c r="B4660" s="127"/>
      <c r="C4660" s="127"/>
      <c r="D4660" s="127"/>
      <c r="E4660" s="127"/>
      <c r="F4660" s="127"/>
      <c r="G4660" s="127"/>
      <c r="H4660" s="127"/>
      <c r="I4660" s="127"/>
      <c r="J4660" s="127"/>
      <c r="K4660" s="127"/>
      <c r="L4660" s="127"/>
      <c r="M4660" s="127"/>
      <c r="N4660" s="127"/>
      <c r="O4660" s="127"/>
      <c r="P4660" s="127"/>
      <c r="Q4660" s="127"/>
      <c r="R4660" s="127"/>
      <c r="S4660" s="127"/>
      <c r="T4660" s="127"/>
      <c r="U4660" s="127"/>
      <c r="V4660" s="127"/>
      <c r="W4660" s="127"/>
      <c r="X4660" s="127"/>
      <c r="Y4660" s="127"/>
      <c r="Z4660" s="127"/>
      <c r="AA4660" s="127"/>
      <c r="AB4660" s="127"/>
      <c r="AC4660" s="127"/>
      <c r="AD4660" s="127"/>
      <c r="AE4660" s="127"/>
      <c r="AF4660" s="127"/>
      <c r="AG4660" s="127"/>
      <c r="AH4660" s="127"/>
    </row>
    <row r="4860" spans="2:34" ht="15" customHeight="1">
      <c r="B4860" s="127"/>
      <c r="C4860" s="127"/>
      <c r="D4860" s="127"/>
      <c r="E4860" s="127"/>
      <c r="F4860" s="127"/>
      <c r="G4860" s="127"/>
      <c r="H4860" s="127"/>
      <c r="I4860" s="127"/>
      <c r="J4860" s="127"/>
      <c r="K4860" s="127"/>
      <c r="L4860" s="127"/>
      <c r="M4860" s="127"/>
      <c r="N4860" s="127"/>
      <c r="O4860" s="127"/>
      <c r="P4860" s="127"/>
      <c r="Q4860" s="127"/>
      <c r="R4860" s="127"/>
      <c r="S4860" s="127"/>
      <c r="T4860" s="127"/>
      <c r="U4860" s="127"/>
      <c r="V4860" s="127"/>
      <c r="W4860" s="127"/>
      <c r="X4860" s="127"/>
      <c r="Y4860" s="127"/>
      <c r="Z4860" s="127"/>
      <c r="AA4860" s="127"/>
      <c r="AB4860" s="127"/>
      <c r="AC4860" s="127"/>
      <c r="AD4860" s="127"/>
      <c r="AE4860" s="127"/>
      <c r="AF4860" s="127"/>
      <c r="AG4860" s="127"/>
      <c r="AH4860" s="127"/>
    </row>
    <row r="5060" spans="2:34" ht="15" customHeight="1">
      <c r="B5060" s="127"/>
      <c r="C5060" s="127"/>
      <c r="D5060" s="127"/>
      <c r="E5060" s="127"/>
      <c r="F5060" s="127"/>
      <c r="G5060" s="127"/>
      <c r="H5060" s="127"/>
      <c r="I5060" s="127"/>
      <c r="J5060" s="127"/>
      <c r="K5060" s="127"/>
      <c r="L5060" s="127"/>
      <c r="M5060" s="127"/>
      <c r="N5060" s="127"/>
      <c r="O5060" s="127"/>
      <c r="P5060" s="127"/>
      <c r="Q5060" s="127"/>
      <c r="R5060" s="127"/>
      <c r="S5060" s="127"/>
      <c r="T5060" s="127"/>
      <c r="U5060" s="127"/>
      <c r="V5060" s="127"/>
      <c r="W5060" s="127"/>
      <c r="X5060" s="127"/>
      <c r="Y5060" s="127"/>
      <c r="Z5060" s="127"/>
      <c r="AA5060" s="127"/>
      <c r="AB5060" s="127"/>
      <c r="AC5060" s="127"/>
      <c r="AD5060" s="127"/>
      <c r="AE5060" s="127"/>
      <c r="AF5060" s="127"/>
      <c r="AG5060" s="127"/>
      <c r="AH5060" s="127"/>
    </row>
    <row r="5260" spans="2:34" ht="15" customHeight="1">
      <c r="B5260" s="127"/>
      <c r="C5260" s="127"/>
      <c r="D5260" s="127"/>
      <c r="E5260" s="127"/>
      <c r="F5260" s="127"/>
      <c r="G5260" s="127"/>
      <c r="H5260" s="127"/>
      <c r="I5260" s="127"/>
      <c r="J5260" s="127"/>
      <c r="K5260" s="127"/>
      <c r="L5260" s="127"/>
      <c r="M5260" s="127"/>
      <c r="N5260" s="127"/>
      <c r="O5260" s="127"/>
      <c r="P5260" s="127"/>
      <c r="Q5260" s="127"/>
      <c r="R5260" s="127"/>
      <c r="S5260" s="127"/>
      <c r="T5260" s="127"/>
      <c r="U5260" s="127"/>
      <c r="V5260" s="127"/>
      <c r="W5260" s="127"/>
      <c r="X5260" s="127"/>
      <c r="Y5260" s="127"/>
      <c r="Z5260" s="127"/>
      <c r="AA5260" s="127"/>
      <c r="AB5260" s="127"/>
      <c r="AC5260" s="127"/>
      <c r="AD5260" s="127"/>
      <c r="AE5260" s="127"/>
      <c r="AF5260" s="127"/>
      <c r="AG5260" s="127"/>
      <c r="AH5260" s="127"/>
    </row>
    <row r="5460" spans="2:34" ht="15" customHeight="1">
      <c r="B5460" s="127"/>
      <c r="C5460" s="127"/>
      <c r="D5460" s="127"/>
      <c r="E5460" s="127"/>
      <c r="F5460" s="127"/>
      <c r="G5460" s="127"/>
      <c r="H5460" s="127"/>
      <c r="I5460" s="127"/>
      <c r="J5460" s="127"/>
      <c r="K5460" s="127"/>
      <c r="L5460" s="127"/>
      <c r="M5460" s="127"/>
      <c r="N5460" s="127"/>
      <c r="O5460" s="127"/>
      <c r="P5460" s="127"/>
      <c r="Q5460" s="127"/>
      <c r="R5460" s="127"/>
      <c r="S5460" s="127"/>
      <c r="T5460" s="127"/>
      <c r="U5460" s="127"/>
      <c r="V5460" s="127"/>
      <c r="W5460" s="127"/>
      <c r="X5460" s="127"/>
      <c r="Y5460" s="127"/>
      <c r="Z5460" s="127"/>
      <c r="AA5460" s="127"/>
      <c r="AB5460" s="127"/>
      <c r="AC5460" s="127"/>
      <c r="AD5460" s="127"/>
      <c r="AE5460" s="127"/>
      <c r="AF5460" s="127"/>
      <c r="AG5460" s="127"/>
      <c r="AH5460" s="127"/>
    </row>
    <row r="5630" spans="2:34" ht="15" customHeight="1">
      <c r="B5630" s="127"/>
      <c r="C5630" s="127"/>
      <c r="D5630" s="127"/>
      <c r="E5630" s="127"/>
      <c r="F5630" s="127"/>
      <c r="G5630" s="127"/>
      <c r="H5630" s="127"/>
      <c r="I5630" s="127"/>
      <c r="J5630" s="127"/>
      <c r="K5630" s="127"/>
      <c r="L5630" s="127"/>
      <c r="M5630" s="127"/>
      <c r="N5630" s="127"/>
      <c r="O5630" s="127"/>
      <c r="P5630" s="127"/>
      <c r="Q5630" s="127"/>
      <c r="R5630" s="127"/>
      <c r="S5630" s="127"/>
      <c r="T5630" s="127"/>
      <c r="U5630" s="127"/>
      <c r="V5630" s="127"/>
      <c r="W5630" s="127"/>
      <c r="X5630" s="127"/>
      <c r="Y5630" s="127"/>
      <c r="Z5630" s="127"/>
      <c r="AA5630" s="127"/>
      <c r="AB5630" s="127"/>
      <c r="AC5630" s="127"/>
      <c r="AD5630" s="127"/>
      <c r="AE5630" s="127"/>
      <c r="AF5630" s="127"/>
      <c r="AG5630" s="127"/>
      <c r="AH5630" s="127"/>
    </row>
    <row r="5805" spans="2:34" ht="15" customHeight="1">
      <c r="B5805" s="127"/>
      <c r="C5805" s="127"/>
      <c r="D5805" s="127"/>
      <c r="E5805" s="127"/>
      <c r="F5805" s="127"/>
      <c r="G5805" s="127"/>
      <c r="H5805" s="127"/>
      <c r="I5805" s="127"/>
      <c r="J5805" s="127"/>
      <c r="K5805" s="127"/>
      <c r="L5805" s="127"/>
      <c r="M5805" s="127"/>
      <c r="N5805" s="127"/>
      <c r="O5805" s="127"/>
      <c r="P5805" s="127"/>
      <c r="Q5805" s="127"/>
      <c r="R5805" s="127"/>
      <c r="S5805" s="127"/>
      <c r="T5805" s="127"/>
      <c r="U5805" s="127"/>
      <c r="V5805" s="127"/>
      <c r="W5805" s="127"/>
      <c r="X5805" s="127"/>
      <c r="Y5805" s="127"/>
      <c r="Z5805" s="127"/>
      <c r="AA5805" s="127"/>
      <c r="AB5805" s="127"/>
      <c r="AC5805" s="127"/>
      <c r="AD5805" s="127"/>
      <c r="AE5805" s="127"/>
      <c r="AF5805" s="127"/>
      <c r="AG5805" s="127"/>
      <c r="AH5805" s="127"/>
    </row>
    <row r="5980" spans="2:34" ht="15" customHeight="1">
      <c r="B5980" s="127"/>
      <c r="C5980" s="127"/>
      <c r="D5980" s="127"/>
      <c r="E5980" s="127"/>
      <c r="F5980" s="127"/>
      <c r="G5980" s="127"/>
      <c r="H5980" s="127"/>
      <c r="I5980" s="127"/>
      <c r="J5980" s="127"/>
      <c r="K5980" s="127"/>
      <c r="L5980" s="127"/>
      <c r="M5980" s="127"/>
      <c r="N5980" s="127"/>
      <c r="O5980" s="127"/>
      <c r="P5980" s="127"/>
      <c r="Q5980" s="127"/>
      <c r="R5980" s="127"/>
      <c r="S5980" s="127"/>
      <c r="T5980" s="127"/>
      <c r="U5980" s="127"/>
      <c r="V5980" s="127"/>
      <c r="W5980" s="127"/>
      <c r="X5980" s="127"/>
      <c r="Y5980" s="127"/>
      <c r="Z5980" s="127"/>
      <c r="AA5980" s="127"/>
      <c r="AB5980" s="127"/>
      <c r="AC5980" s="127"/>
      <c r="AD5980" s="127"/>
      <c r="AE5980" s="127"/>
      <c r="AF5980" s="127"/>
      <c r="AG5980" s="127"/>
      <c r="AH5980" s="127"/>
    </row>
    <row r="6155" spans="2:34" ht="15" customHeight="1">
      <c r="B6155" s="127"/>
      <c r="C6155" s="127"/>
      <c r="D6155" s="127"/>
      <c r="E6155" s="127"/>
      <c r="F6155" s="127"/>
      <c r="G6155" s="127"/>
      <c r="H6155" s="127"/>
      <c r="I6155" s="127"/>
      <c r="J6155" s="127"/>
      <c r="K6155" s="127"/>
      <c r="L6155" s="127"/>
      <c r="M6155" s="127"/>
      <c r="N6155" s="127"/>
      <c r="O6155" s="127"/>
      <c r="P6155" s="127"/>
      <c r="Q6155" s="127"/>
      <c r="R6155" s="127"/>
      <c r="S6155" s="127"/>
      <c r="T6155" s="127"/>
      <c r="U6155" s="127"/>
      <c r="V6155" s="127"/>
      <c r="W6155" s="127"/>
      <c r="X6155" s="127"/>
      <c r="Y6155" s="127"/>
      <c r="Z6155" s="127"/>
      <c r="AA6155" s="127"/>
      <c r="AB6155" s="127"/>
      <c r="AC6155" s="127"/>
      <c r="AD6155" s="127"/>
      <c r="AE6155" s="127"/>
      <c r="AF6155" s="127"/>
      <c r="AG6155" s="127"/>
      <c r="AH6155" s="127"/>
    </row>
    <row r="6330" spans="2:34" ht="15" customHeight="1">
      <c r="B6330" s="127"/>
      <c r="C6330" s="127"/>
      <c r="D6330" s="127"/>
      <c r="E6330" s="127"/>
      <c r="F6330" s="127"/>
      <c r="G6330" s="127"/>
      <c r="H6330" s="127"/>
      <c r="I6330" s="127"/>
      <c r="J6330" s="127"/>
      <c r="K6330" s="127"/>
      <c r="L6330" s="127"/>
      <c r="M6330" s="127"/>
      <c r="N6330" s="127"/>
      <c r="O6330" s="127"/>
      <c r="P6330" s="127"/>
      <c r="Q6330" s="127"/>
      <c r="R6330" s="127"/>
      <c r="S6330" s="127"/>
      <c r="T6330" s="127"/>
      <c r="U6330" s="127"/>
      <c r="V6330" s="127"/>
      <c r="W6330" s="127"/>
      <c r="X6330" s="127"/>
      <c r="Y6330" s="127"/>
      <c r="Z6330" s="127"/>
      <c r="AA6330" s="127"/>
      <c r="AB6330" s="127"/>
      <c r="AC6330" s="127"/>
      <c r="AD6330" s="127"/>
      <c r="AE6330" s="127"/>
      <c r="AF6330" s="127"/>
      <c r="AG6330" s="127"/>
      <c r="AH6330" s="127"/>
    </row>
    <row r="6505" spans="2:34" ht="15" customHeight="1">
      <c r="B6505" s="127"/>
      <c r="C6505" s="127"/>
      <c r="D6505" s="127"/>
      <c r="E6505" s="127"/>
      <c r="F6505" s="127"/>
      <c r="G6505" s="127"/>
      <c r="H6505" s="127"/>
      <c r="I6505" s="127"/>
      <c r="J6505" s="127"/>
      <c r="K6505" s="127"/>
      <c r="L6505" s="127"/>
      <c r="M6505" s="127"/>
      <c r="N6505" s="127"/>
      <c r="O6505" s="127"/>
      <c r="P6505" s="127"/>
      <c r="Q6505" s="127"/>
      <c r="R6505" s="127"/>
      <c r="S6505" s="127"/>
      <c r="T6505" s="127"/>
      <c r="U6505" s="127"/>
      <c r="V6505" s="127"/>
      <c r="W6505" s="127"/>
      <c r="X6505" s="127"/>
      <c r="Y6505" s="127"/>
      <c r="Z6505" s="127"/>
      <c r="AA6505" s="127"/>
      <c r="AB6505" s="127"/>
      <c r="AC6505" s="127"/>
      <c r="AD6505" s="127"/>
      <c r="AE6505" s="127"/>
      <c r="AF6505" s="127"/>
      <c r="AG6505" s="127"/>
      <c r="AH6505" s="127"/>
    </row>
    <row r="6680" spans="2:34" ht="15" customHeight="1">
      <c r="B6680" s="127"/>
      <c r="C6680" s="127"/>
      <c r="D6680" s="127"/>
      <c r="E6680" s="127"/>
      <c r="F6680" s="127"/>
      <c r="G6680" s="127"/>
      <c r="H6680" s="127"/>
      <c r="I6680" s="127"/>
      <c r="J6680" s="127"/>
      <c r="K6680" s="127"/>
      <c r="L6680" s="127"/>
      <c r="M6680" s="127"/>
      <c r="N6680" s="127"/>
      <c r="O6680" s="127"/>
      <c r="P6680" s="127"/>
      <c r="Q6680" s="127"/>
      <c r="R6680" s="127"/>
      <c r="S6680" s="127"/>
      <c r="T6680" s="127"/>
      <c r="U6680" s="127"/>
      <c r="V6680" s="127"/>
      <c r="W6680" s="127"/>
      <c r="X6680" s="127"/>
      <c r="Y6680" s="127"/>
      <c r="Z6680" s="127"/>
      <c r="AA6680" s="127"/>
      <c r="AB6680" s="127"/>
      <c r="AC6680" s="127"/>
      <c r="AD6680" s="127"/>
      <c r="AE6680" s="127"/>
      <c r="AF6680" s="127"/>
      <c r="AG6680" s="127"/>
      <c r="AH6680" s="127"/>
    </row>
    <row r="6855" spans="2:34" ht="15" customHeight="1">
      <c r="B6855" s="127"/>
      <c r="C6855" s="127"/>
      <c r="D6855" s="127"/>
      <c r="E6855" s="127"/>
      <c r="F6855" s="127"/>
      <c r="G6855" s="127"/>
      <c r="H6855" s="127"/>
      <c r="I6855" s="127"/>
      <c r="J6855" s="127"/>
      <c r="K6855" s="127"/>
      <c r="L6855" s="127"/>
      <c r="M6855" s="127"/>
      <c r="N6855" s="127"/>
      <c r="O6855" s="127"/>
      <c r="P6855" s="127"/>
      <c r="Q6855" s="127"/>
      <c r="R6855" s="127"/>
      <c r="S6855" s="127"/>
      <c r="T6855" s="127"/>
      <c r="U6855" s="127"/>
      <c r="V6855" s="127"/>
      <c r="W6855" s="127"/>
      <c r="X6855" s="127"/>
      <c r="Y6855" s="127"/>
      <c r="Z6855" s="127"/>
      <c r="AA6855" s="127"/>
      <c r="AB6855" s="127"/>
      <c r="AC6855" s="127"/>
      <c r="AD6855" s="127"/>
      <c r="AE6855" s="127"/>
      <c r="AF6855" s="127"/>
      <c r="AG6855" s="127"/>
      <c r="AH6855" s="127"/>
    </row>
    <row r="7030" spans="2:34" ht="15" customHeight="1">
      <c r="B7030" s="127"/>
      <c r="C7030" s="127"/>
      <c r="D7030" s="127"/>
      <c r="E7030" s="127"/>
      <c r="F7030" s="127"/>
      <c r="G7030" s="127"/>
      <c r="H7030" s="127"/>
      <c r="I7030" s="127"/>
      <c r="J7030" s="127"/>
      <c r="K7030" s="127"/>
      <c r="L7030" s="127"/>
      <c r="M7030" s="127"/>
      <c r="N7030" s="127"/>
      <c r="O7030" s="127"/>
      <c r="P7030" s="127"/>
      <c r="Q7030" s="127"/>
      <c r="R7030" s="127"/>
      <c r="S7030" s="127"/>
      <c r="T7030" s="127"/>
      <c r="U7030" s="127"/>
      <c r="V7030" s="127"/>
      <c r="W7030" s="127"/>
      <c r="X7030" s="127"/>
      <c r="Y7030" s="127"/>
      <c r="Z7030" s="127"/>
      <c r="AA7030" s="127"/>
      <c r="AB7030" s="127"/>
      <c r="AC7030" s="127"/>
      <c r="AD7030" s="127"/>
      <c r="AE7030" s="127"/>
      <c r="AF7030" s="127"/>
      <c r="AG7030" s="127"/>
      <c r="AH7030" s="127"/>
    </row>
    <row r="7205" spans="2:34" ht="15" customHeight="1">
      <c r="B7205" s="127"/>
      <c r="C7205" s="127"/>
      <c r="D7205" s="127"/>
      <c r="E7205" s="127"/>
      <c r="F7205" s="127"/>
      <c r="G7205" s="127"/>
      <c r="H7205" s="127"/>
      <c r="I7205" s="127"/>
      <c r="J7205" s="127"/>
      <c r="K7205" s="127"/>
      <c r="L7205" s="127"/>
      <c r="M7205" s="127"/>
      <c r="N7205" s="127"/>
      <c r="O7205" s="127"/>
      <c r="P7205" s="127"/>
      <c r="Q7205" s="127"/>
      <c r="R7205" s="127"/>
      <c r="S7205" s="127"/>
      <c r="T7205" s="127"/>
      <c r="U7205" s="127"/>
      <c r="V7205" s="127"/>
      <c r="W7205" s="127"/>
      <c r="X7205" s="127"/>
      <c r="Y7205" s="127"/>
      <c r="Z7205" s="127"/>
      <c r="AA7205" s="127"/>
      <c r="AB7205" s="127"/>
      <c r="AC7205" s="127"/>
      <c r="AD7205" s="127"/>
      <c r="AE7205" s="127"/>
      <c r="AF7205" s="127"/>
      <c r="AG7205" s="127"/>
      <c r="AH7205" s="127"/>
    </row>
    <row r="7380" spans="2:34" ht="15" customHeight="1">
      <c r="B7380" s="127"/>
      <c r="C7380" s="127"/>
      <c r="D7380" s="127"/>
      <c r="E7380" s="127"/>
      <c r="F7380" s="127"/>
      <c r="G7380" s="127"/>
      <c r="H7380" s="127"/>
      <c r="I7380" s="127"/>
      <c r="J7380" s="127"/>
      <c r="K7380" s="127"/>
      <c r="L7380" s="127"/>
      <c r="M7380" s="127"/>
      <c r="N7380" s="127"/>
      <c r="O7380" s="127"/>
      <c r="P7380" s="127"/>
      <c r="Q7380" s="127"/>
      <c r="R7380" s="127"/>
      <c r="S7380" s="127"/>
      <c r="T7380" s="127"/>
      <c r="U7380" s="127"/>
      <c r="V7380" s="127"/>
      <c r="W7380" s="127"/>
      <c r="X7380" s="127"/>
      <c r="Y7380" s="127"/>
      <c r="Z7380" s="127"/>
      <c r="AA7380" s="127"/>
      <c r="AB7380" s="127"/>
      <c r="AC7380" s="127"/>
      <c r="AD7380" s="127"/>
      <c r="AE7380" s="127"/>
      <c r="AF7380" s="127"/>
      <c r="AG7380" s="127"/>
      <c r="AH7380" s="127"/>
    </row>
    <row r="7555" spans="2:34" ht="15" customHeight="1">
      <c r="B7555" s="127"/>
      <c r="C7555" s="127"/>
      <c r="D7555" s="127"/>
      <c r="E7555" s="127"/>
      <c r="F7555" s="127"/>
      <c r="G7555" s="127"/>
      <c r="H7555" s="127"/>
      <c r="I7555" s="127"/>
      <c r="J7555" s="127"/>
      <c r="K7555" s="127"/>
      <c r="L7555" s="127"/>
      <c r="M7555" s="127"/>
      <c r="N7555" s="127"/>
      <c r="O7555" s="127"/>
      <c r="P7555" s="127"/>
      <c r="Q7555" s="127"/>
      <c r="R7555" s="127"/>
      <c r="S7555" s="127"/>
      <c r="T7555" s="127"/>
      <c r="U7555" s="127"/>
      <c r="V7555" s="127"/>
      <c r="W7555" s="127"/>
      <c r="X7555" s="127"/>
      <c r="Y7555" s="127"/>
      <c r="Z7555" s="127"/>
      <c r="AA7555" s="127"/>
      <c r="AB7555" s="127"/>
      <c r="AC7555" s="127"/>
      <c r="AD7555" s="127"/>
      <c r="AE7555" s="127"/>
      <c r="AF7555" s="127"/>
      <c r="AG7555" s="127"/>
      <c r="AH7555" s="127"/>
    </row>
    <row r="7730" spans="2:34" ht="15" customHeight="1">
      <c r="B7730" s="127"/>
      <c r="C7730" s="127"/>
      <c r="D7730" s="127"/>
      <c r="E7730" s="127"/>
      <c r="F7730" s="127"/>
      <c r="G7730" s="127"/>
      <c r="H7730" s="127"/>
      <c r="I7730" s="127"/>
      <c r="J7730" s="127"/>
      <c r="K7730" s="127"/>
      <c r="L7730" s="127"/>
      <c r="M7730" s="127"/>
      <c r="N7730" s="127"/>
      <c r="O7730" s="127"/>
      <c r="P7730" s="127"/>
      <c r="Q7730" s="127"/>
      <c r="R7730" s="127"/>
      <c r="S7730" s="127"/>
      <c r="T7730" s="127"/>
      <c r="U7730" s="127"/>
      <c r="V7730" s="127"/>
      <c r="W7730" s="127"/>
      <c r="X7730" s="127"/>
      <c r="Y7730" s="127"/>
      <c r="Z7730" s="127"/>
      <c r="AA7730" s="127"/>
      <c r="AB7730" s="127"/>
      <c r="AC7730" s="127"/>
      <c r="AD7730" s="127"/>
      <c r="AE7730" s="127"/>
      <c r="AF7730" s="127"/>
      <c r="AG7730" s="127"/>
      <c r="AH7730" s="127"/>
    </row>
    <row r="7905" spans="2:34" ht="15" customHeight="1">
      <c r="B7905" s="127"/>
      <c r="C7905" s="127"/>
      <c r="D7905" s="127"/>
      <c r="E7905" s="127"/>
      <c r="F7905" s="127"/>
      <c r="G7905" s="127"/>
      <c r="H7905" s="127"/>
      <c r="I7905" s="127"/>
      <c r="J7905" s="127"/>
      <c r="K7905" s="127"/>
      <c r="L7905" s="127"/>
      <c r="M7905" s="127"/>
      <c r="N7905" s="127"/>
      <c r="O7905" s="127"/>
      <c r="P7905" s="127"/>
      <c r="Q7905" s="127"/>
      <c r="R7905" s="127"/>
      <c r="S7905" s="127"/>
      <c r="T7905" s="127"/>
      <c r="U7905" s="127"/>
      <c r="V7905" s="127"/>
      <c r="W7905" s="127"/>
      <c r="X7905" s="127"/>
      <c r="Y7905" s="127"/>
      <c r="Z7905" s="127"/>
      <c r="AA7905" s="127"/>
      <c r="AB7905" s="127"/>
      <c r="AC7905" s="127"/>
      <c r="AD7905" s="127"/>
      <c r="AE7905" s="127"/>
      <c r="AF7905" s="127"/>
      <c r="AG7905" s="127"/>
      <c r="AH7905" s="127"/>
    </row>
    <row r="8080" spans="2:34" ht="15" customHeight="1">
      <c r="B8080" s="127"/>
      <c r="C8080" s="127"/>
      <c r="D8080" s="127"/>
      <c r="E8080" s="127"/>
      <c r="F8080" s="127"/>
      <c r="G8080" s="127"/>
      <c r="H8080" s="127"/>
      <c r="I8080" s="127"/>
      <c r="J8080" s="127"/>
      <c r="K8080" s="127"/>
      <c r="L8080" s="127"/>
      <c r="M8080" s="127"/>
      <c r="N8080" s="127"/>
      <c r="O8080" s="127"/>
      <c r="P8080" s="127"/>
      <c r="Q8080" s="127"/>
      <c r="R8080" s="127"/>
      <c r="S8080" s="127"/>
      <c r="T8080" s="127"/>
      <c r="U8080" s="127"/>
      <c r="V8080" s="127"/>
      <c r="W8080" s="127"/>
      <c r="X8080" s="127"/>
      <c r="Y8080" s="127"/>
      <c r="Z8080" s="127"/>
      <c r="AA8080" s="127"/>
      <c r="AB8080" s="127"/>
      <c r="AC8080" s="127"/>
      <c r="AD8080" s="127"/>
      <c r="AE8080" s="127"/>
      <c r="AF8080" s="127"/>
      <c r="AG8080" s="127"/>
      <c r="AH8080" s="127"/>
    </row>
    <row r="8255" spans="2:34" ht="15" customHeight="1">
      <c r="B8255" s="127"/>
      <c r="C8255" s="127"/>
      <c r="D8255" s="127"/>
      <c r="E8255" s="127"/>
      <c r="F8255" s="127"/>
      <c r="G8255" s="127"/>
      <c r="H8255" s="127"/>
      <c r="I8255" s="127"/>
      <c r="J8255" s="127"/>
      <c r="K8255" s="127"/>
      <c r="L8255" s="127"/>
      <c r="M8255" s="127"/>
      <c r="N8255" s="127"/>
      <c r="O8255" s="127"/>
      <c r="P8255" s="127"/>
      <c r="Q8255" s="127"/>
      <c r="R8255" s="127"/>
      <c r="S8255" s="127"/>
      <c r="T8255" s="127"/>
      <c r="U8255" s="127"/>
      <c r="V8255" s="127"/>
      <c r="W8255" s="127"/>
      <c r="X8255" s="127"/>
      <c r="Y8255" s="127"/>
      <c r="Z8255" s="127"/>
      <c r="AA8255" s="127"/>
      <c r="AB8255" s="127"/>
      <c r="AC8255" s="127"/>
      <c r="AD8255" s="127"/>
      <c r="AE8255" s="127"/>
      <c r="AF8255" s="127"/>
      <c r="AG8255" s="127"/>
      <c r="AH8255" s="127"/>
    </row>
    <row r="8430" spans="2:34" ht="15" customHeight="1">
      <c r="B8430" s="127"/>
      <c r="C8430" s="127"/>
      <c r="D8430" s="127"/>
      <c r="E8430" s="127"/>
      <c r="F8430" s="127"/>
      <c r="G8430" s="127"/>
      <c r="H8430" s="127"/>
      <c r="I8430" s="127"/>
      <c r="J8430" s="127"/>
      <c r="K8430" s="127"/>
      <c r="L8430" s="127"/>
      <c r="M8430" s="127"/>
      <c r="N8430" s="127"/>
      <c r="O8430" s="127"/>
      <c r="P8430" s="127"/>
      <c r="Q8430" s="127"/>
      <c r="R8430" s="127"/>
      <c r="S8430" s="127"/>
      <c r="T8430" s="127"/>
      <c r="U8430" s="127"/>
      <c r="V8430" s="127"/>
      <c r="W8430" s="127"/>
      <c r="X8430" s="127"/>
      <c r="Y8430" s="127"/>
      <c r="Z8430" s="127"/>
      <c r="AA8430" s="127"/>
      <c r="AB8430" s="127"/>
      <c r="AC8430" s="127"/>
      <c r="AD8430" s="127"/>
      <c r="AE8430" s="127"/>
      <c r="AF8430" s="127"/>
      <c r="AG8430" s="127"/>
      <c r="AH8430" s="127"/>
    </row>
    <row r="8605" spans="2:34" ht="15" customHeight="1">
      <c r="B8605" s="127"/>
      <c r="C8605" s="127"/>
      <c r="D8605" s="127"/>
      <c r="E8605" s="127"/>
      <c r="F8605" s="127"/>
      <c r="G8605" s="127"/>
      <c r="H8605" s="127"/>
      <c r="I8605" s="127"/>
      <c r="J8605" s="127"/>
      <c r="K8605" s="127"/>
      <c r="L8605" s="127"/>
      <c r="M8605" s="127"/>
      <c r="N8605" s="127"/>
      <c r="O8605" s="127"/>
      <c r="P8605" s="127"/>
      <c r="Q8605" s="127"/>
      <c r="R8605" s="127"/>
      <c r="S8605" s="127"/>
      <c r="T8605" s="127"/>
      <c r="U8605" s="127"/>
      <c r="V8605" s="127"/>
      <c r="W8605" s="127"/>
      <c r="X8605" s="127"/>
      <c r="Y8605" s="127"/>
      <c r="Z8605" s="127"/>
      <c r="AA8605" s="127"/>
      <c r="AB8605" s="127"/>
      <c r="AC8605" s="127"/>
      <c r="AD8605" s="127"/>
      <c r="AE8605" s="127"/>
      <c r="AF8605" s="127"/>
      <c r="AG8605" s="127"/>
      <c r="AH8605" s="127"/>
    </row>
    <row r="8780" spans="2:34" ht="15" customHeight="1">
      <c r="B8780" s="127"/>
      <c r="C8780" s="127"/>
      <c r="D8780" s="127"/>
      <c r="E8780" s="127"/>
      <c r="F8780" s="127"/>
      <c r="G8780" s="127"/>
      <c r="H8780" s="127"/>
      <c r="I8780" s="127"/>
      <c r="J8780" s="127"/>
      <c r="K8780" s="127"/>
      <c r="L8780" s="127"/>
      <c r="M8780" s="127"/>
      <c r="N8780" s="127"/>
      <c r="O8780" s="127"/>
      <c r="P8780" s="127"/>
      <c r="Q8780" s="127"/>
      <c r="R8780" s="127"/>
      <c r="S8780" s="127"/>
      <c r="T8780" s="127"/>
      <c r="U8780" s="127"/>
      <c r="V8780" s="127"/>
      <c r="W8780" s="127"/>
      <c r="X8780" s="127"/>
      <c r="Y8780" s="127"/>
      <c r="Z8780" s="127"/>
      <c r="AA8780" s="127"/>
      <c r="AB8780" s="127"/>
      <c r="AC8780" s="127"/>
      <c r="AD8780" s="127"/>
      <c r="AE8780" s="127"/>
      <c r="AF8780" s="127"/>
      <c r="AG8780" s="127"/>
      <c r="AH8780" s="127"/>
    </row>
    <row r="8955" spans="2:34" ht="15" customHeight="1">
      <c r="B8955" s="127"/>
      <c r="C8955" s="127"/>
      <c r="D8955" s="127"/>
      <c r="E8955" s="127"/>
      <c r="F8955" s="127"/>
      <c r="G8955" s="127"/>
      <c r="H8955" s="127"/>
      <c r="I8955" s="127"/>
      <c r="J8955" s="127"/>
      <c r="K8955" s="127"/>
      <c r="L8955" s="127"/>
      <c r="M8955" s="127"/>
      <c r="N8955" s="127"/>
      <c r="O8955" s="127"/>
      <c r="P8955" s="127"/>
      <c r="Q8955" s="127"/>
      <c r="R8955" s="127"/>
      <c r="S8955" s="127"/>
      <c r="T8955" s="127"/>
      <c r="U8955" s="127"/>
      <c r="V8955" s="127"/>
      <c r="W8955" s="127"/>
      <c r="X8955" s="127"/>
      <c r="Y8955" s="127"/>
      <c r="Z8955" s="127"/>
      <c r="AA8955" s="127"/>
      <c r="AB8955" s="127"/>
      <c r="AC8955" s="127"/>
      <c r="AD8955" s="127"/>
      <c r="AE8955" s="127"/>
      <c r="AF8955" s="127"/>
      <c r="AG8955" s="127"/>
      <c r="AH8955" s="127"/>
    </row>
    <row r="9130" spans="2:34" ht="15" customHeight="1">
      <c r="B9130" s="127"/>
      <c r="C9130" s="127"/>
      <c r="D9130" s="127"/>
      <c r="E9130" s="127"/>
      <c r="F9130" s="127"/>
      <c r="G9130" s="127"/>
      <c r="H9130" s="127"/>
      <c r="I9130" s="127"/>
      <c r="J9130" s="127"/>
      <c r="K9130" s="127"/>
      <c r="L9130" s="127"/>
      <c r="M9130" s="127"/>
      <c r="N9130" s="127"/>
      <c r="O9130" s="127"/>
      <c r="P9130" s="127"/>
      <c r="Q9130" s="127"/>
      <c r="R9130" s="127"/>
      <c r="S9130" s="127"/>
      <c r="T9130" s="127"/>
      <c r="U9130" s="127"/>
      <c r="V9130" s="127"/>
      <c r="W9130" s="127"/>
      <c r="X9130" s="127"/>
      <c r="Y9130" s="127"/>
      <c r="Z9130" s="127"/>
      <c r="AA9130" s="127"/>
      <c r="AB9130" s="127"/>
      <c r="AC9130" s="127"/>
      <c r="AD9130" s="127"/>
      <c r="AE9130" s="127"/>
      <c r="AF9130" s="127"/>
      <c r="AG9130" s="127"/>
      <c r="AH9130" s="127"/>
    </row>
    <row r="9305" spans="2:34" ht="15" customHeight="1">
      <c r="B9305" s="127"/>
      <c r="C9305" s="127"/>
      <c r="D9305" s="127"/>
      <c r="E9305" s="127"/>
      <c r="F9305" s="127"/>
      <c r="G9305" s="127"/>
      <c r="H9305" s="127"/>
      <c r="I9305" s="127"/>
      <c r="J9305" s="127"/>
      <c r="K9305" s="127"/>
      <c r="L9305" s="127"/>
      <c r="M9305" s="127"/>
      <c r="N9305" s="127"/>
      <c r="O9305" s="127"/>
      <c r="P9305" s="127"/>
      <c r="Q9305" s="127"/>
      <c r="R9305" s="127"/>
      <c r="S9305" s="127"/>
      <c r="T9305" s="127"/>
      <c r="U9305" s="127"/>
      <c r="V9305" s="127"/>
      <c r="W9305" s="127"/>
      <c r="X9305" s="127"/>
      <c r="Y9305" s="127"/>
      <c r="Z9305" s="127"/>
      <c r="AA9305" s="127"/>
      <c r="AB9305" s="127"/>
      <c r="AC9305" s="127"/>
      <c r="AD9305" s="127"/>
      <c r="AE9305" s="127"/>
      <c r="AF9305" s="127"/>
      <c r="AG9305" s="127"/>
      <c r="AH9305" s="127"/>
    </row>
    <row r="9480" spans="2:34" ht="15" customHeight="1">
      <c r="B9480" s="127"/>
      <c r="C9480" s="127"/>
      <c r="D9480" s="127"/>
      <c r="E9480" s="127"/>
      <c r="F9480" s="127"/>
      <c r="G9480" s="127"/>
      <c r="H9480" s="127"/>
      <c r="I9480" s="127"/>
      <c r="J9480" s="127"/>
      <c r="K9480" s="127"/>
      <c r="L9480" s="127"/>
      <c r="M9480" s="127"/>
      <c r="N9480" s="127"/>
      <c r="O9480" s="127"/>
      <c r="P9480" s="127"/>
      <c r="Q9480" s="127"/>
      <c r="R9480" s="127"/>
      <c r="S9480" s="127"/>
      <c r="T9480" s="127"/>
      <c r="U9480" s="127"/>
      <c r="V9480" s="127"/>
      <c r="W9480" s="127"/>
      <c r="X9480" s="127"/>
      <c r="Y9480" s="127"/>
      <c r="Z9480" s="127"/>
      <c r="AA9480" s="127"/>
      <c r="AB9480" s="127"/>
      <c r="AC9480" s="127"/>
      <c r="AD9480" s="127"/>
      <c r="AE9480" s="127"/>
      <c r="AF9480" s="127"/>
      <c r="AG9480" s="127"/>
      <c r="AH9480" s="127"/>
    </row>
    <row r="9655" spans="2:34" ht="15" customHeight="1">
      <c r="B9655" s="127"/>
      <c r="C9655" s="127"/>
      <c r="D9655" s="127"/>
      <c r="E9655" s="127"/>
      <c r="F9655" s="127"/>
      <c r="G9655" s="127"/>
      <c r="H9655" s="127"/>
      <c r="I9655" s="127"/>
      <c r="J9655" s="127"/>
      <c r="K9655" s="127"/>
      <c r="L9655" s="127"/>
      <c r="M9655" s="127"/>
      <c r="N9655" s="127"/>
      <c r="O9655" s="127"/>
      <c r="P9655" s="127"/>
      <c r="Q9655" s="127"/>
      <c r="R9655" s="127"/>
      <c r="S9655" s="127"/>
      <c r="T9655" s="127"/>
      <c r="U9655" s="127"/>
      <c r="V9655" s="127"/>
      <c r="W9655" s="127"/>
      <c r="X9655" s="127"/>
      <c r="Y9655" s="127"/>
      <c r="Z9655" s="127"/>
      <c r="AA9655" s="127"/>
      <c r="AB9655" s="127"/>
      <c r="AC9655" s="127"/>
      <c r="AD9655" s="127"/>
      <c r="AE9655" s="127"/>
      <c r="AF9655" s="127"/>
      <c r="AG9655" s="127"/>
      <c r="AH9655" s="127"/>
    </row>
    <row r="9830" spans="2:34" ht="15" customHeight="1">
      <c r="B9830" s="127"/>
      <c r="C9830" s="127"/>
      <c r="D9830" s="127"/>
      <c r="E9830" s="127"/>
      <c r="F9830" s="127"/>
      <c r="G9830" s="127"/>
      <c r="H9830" s="127"/>
      <c r="I9830" s="127"/>
      <c r="J9830" s="127"/>
      <c r="K9830" s="127"/>
      <c r="L9830" s="127"/>
      <c r="M9830" s="127"/>
      <c r="N9830" s="127"/>
      <c r="O9830" s="127"/>
      <c r="P9830" s="127"/>
      <c r="Q9830" s="127"/>
      <c r="R9830" s="127"/>
      <c r="S9830" s="127"/>
      <c r="T9830" s="127"/>
      <c r="U9830" s="127"/>
      <c r="V9830" s="127"/>
      <c r="W9830" s="127"/>
      <c r="X9830" s="127"/>
      <c r="Y9830" s="127"/>
      <c r="Z9830" s="127"/>
      <c r="AA9830" s="127"/>
      <c r="AB9830" s="127"/>
      <c r="AC9830" s="127"/>
      <c r="AD9830" s="127"/>
      <c r="AE9830" s="127"/>
      <c r="AF9830" s="127"/>
      <c r="AG9830" s="127"/>
      <c r="AH9830" s="127"/>
    </row>
    <row r="9911" spans="2:34" ht="15" customHeight="1">
      <c r="B9911" s="127"/>
      <c r="C9911" s="127"/>
      <c r="D9911" s="127"/>
      <c r="E9911" s="127"/>
      <c r="F9911" s="127"/>
      <c r="G9911" s="127"/>
      <c r="H9911" s="127"/>
      <c r="I9911" s="127"/>
      <c r="J9911" s="127"/>
      <c r="K9911" s="127"/>
      <c r="L9911" s="127"/>
      <c r="M9911" s="127"/>
      <c r="N9911" s="127"/>
      <c r="O9911" s="127"/>
      <c r="P9911" s="127"/>
      <c r="Q9911" s="127"/>
      <c r="R9911" s="127"/>
      <c r="S9911" s="127"/>
      <c r="T9911" s="127"/>
      <c r="U9911" s="127"/>
      <c r="V9911" s="127"/>
      <c r="W9911" s="127"/>
      <c r="X9911" s="127"/>
      <c r="Y9911" s="127"/>
      <c r="Z9911" s="127"/>
      <c r="AA9911" s="127"/>
      <c r="AB9911" s="127"/>
      <c r="AC9911" s="127"/>
      <c r="AD9911" s="127"/>
      <c r="AE9911" s="127"/>
      <c r="AF9911" s="127"/>
      <c r="AG9911" s="127"/>
      <c r="AH9911" s="127"/>
    </row>
    <row r="9961" spans="2:34" ht="15" customHeight="1">
      <c r="B9961" s="127"/>
      <c r="C9961" s="127"/>
      <c r="D9961" s="127"/>
      <c r="E9961" s="127"/>
      <c r="F9961" s="127"/>
      <c r="G9961" s="127"/>
      <c r="H9961" s="127"/>
      <c r="I9961" s="127"/>
      <c r="J9961" s="127"/>
      <c r="K9961" s="127"/>
      <c r="L9961" s="127"/>
      <c r="M9961" s="127"/>
      <c r="N9961" s="127"/>
      <c r="O9961" s="127"/>
      <c r="P9961" s="127"/>
      <c r="Q9961" s="127"/>
      <c r="R9961" s="127"/>
      <c r="S9961" s="127"/>
      <c r="T9961" s="127"/>
      <c r="U9961" s="127"/>
      <c r="V9961" s="127"/>
      <c r="W9961" s="127"/>
      <c r="X9961" s="127"/>
      <c r="Y9961" s="127"/>
      <c r="Z9961" s="127"/>
      <c r="AA9961" s="127"/>
      <c r="AB9961" s="127"/>
      <c r="AC9961" s="127"/>
      <c r="AD9961" s="127"/>
      <c r="AE9961" s="127"/>
      <c r="AF9961" s="127"/>
      <c r="AG9961" s="127"/>
      <c r="AH9961" s="127"/>
    </row>
    <row r="10011" spans="2:34" ht="15" customHeight="1">
      <c r="B10011" s="127"/>
      <c r="C10011" s="127"/>
      <c r="D10011" s="127"/>
      <c r="E10011" s="127"/>
      <c r="F10011" s="127"/>
      <c r="G10011" s="127"/>
      <c r="H10011" s="127"/>
      <c r="I10011" s="127"/>
      <c r="J10011" s="127"/>
      <c r="K10011" s="127"/>
      <c r="L10011" s="127"/>
      <c r="M10011" s="127"/>
      <c r="N10011" s="127"/>
      <c r="O10011" s="127"/>
      <c r="P10011" s="127"/>
      <c r="Q10011" s="127"/>
      <c r="R10011" s="127"/>
      <c r="S10011" s="127"/>
      <c r="T10011" s="127"/>
      <c r="U10011" s="127"/>
      <c r="V10011" s="127"/>
      <c r="W10011" s="127"/>
      <c r="X10011" s="127"/>
      <c r="Y10011" s="127"/>
      <c r="Z10011" s="127"/>
      <c r="AA10011" s="127"/>
      <c r="AB10011" s="127"/>
      <c r="AC10011" s="127"/>
      <c r="AD10011" s="127"/>
      <c r="AE10011" s="127"/>
      <c r="AF10011" s="127"/>
      <c r="AG10011" s="127"/>
      <c r="AH10011" s="127"/>
    </row>
    <row r="10061" spans="2:34" ht="15" customHeight="1">
      <c r="B10061" s="127"/>
      <c r="C10061" s="127"/>
      <c r="D10061" s="127"/>
      <c r="E10061" s="127"/>
      <c r="F10061" s="127"/>
      <c r="G10061" s="127"/>
      <c r="H10061" s="127"/>
      <c r="I10061" s="127"/>
      <c r="J10061" s="127"/>
      <c r="K10061" s="127"/>
      <c r="L10061" s="127"/>
      <c r="M10061" s="127"/>
      <c r="N10061" s="127"/>
      <c r="O10061" s="127"/>
      <c r="P10061" s="127"/>
      <c r="Q10061" s="127"/>
      <c r="R10061" s="127"/>
      <c r="S10061" s="127"/>
      <c r="T10061" s="127"/>
      <c r="U10061" s="127"/>
      <c r="V10061" s="127"/>
      <c r="W10061" s="127"/>
      <c r="X10061" s="127"/>
      <c r="Y10061" s="127"/>
      <c r="Z10061" s="127"/>
      <c r="AA10061" s="127"/>
      <c r="AB10061" s="127"/>
      <c r="AC10061" s="127"/>
      <c r="AD10061" s="127"/>
      <c r="AE10061" s="127"/>
      <c r="AF10061" s="127"/>
      <c r="AG10061" s="127"/>
      <c r="AH10061" s="127"/>
    </row>
    <row r="10111" spans="2:34" ht="15" customHeight="1">
      <c r="B10111" s="127"/>
      <c r="C10111" s="127"/>
      <c r="D10111" s="127"/>
      <c r="E10111" s="127"/>
      <c r="F10111" s="127"/>
      <c r="G10111" s="127"/>
      <c r="H10111" s="127"/>
      <c r="I10111" s="127"/>
      <c r="J10111" s="127"/>
      <c r="K10111" s="127"/>
      <c r="L10111" s="127"/>
      <c r="M10111" s="127"/>
      <c r="N10111" s="127"/>
      <c r="O10111" s="127"/>
      <c r="P10111" s="127"/>
      <c r="Q10111" s="127"/>
      <c r="R10111" s="127"/>
      <c r="S10111" s="127"/>
      <c r="T10111" s="127"/>
      <c r="U10111" s="127"/>
      <c r="V10111" s="127"/>
      <c r="W10111" s="127"/>
      <c r="X10111" s="127"/>
      <c r="Y10111" s="127"/>
      <c r="Z10111" s="127"/>
      <c r="AA10111" s="127"/>
      <c r="AB10111" s="127"/>
      <c r="AC10111" s="127"/>
      <c r="AD10111" s="127"/>
      <c r="AE10111" s="127"/>
      <c r="AF10111" s="127"/>
      <c r="AG10111" s="127"/>
      <c r="AH10111" s="127"/>
    </row>
    <row r="10161" spans="2:34" ht="15" customHeight="1">
      <c r="B10161" s="127"/>
      <c r="C10161" s="127"/>
      <c r="D10161" s="127"/>
      <c r="E10161" s="127"/>
      <c r="F10161" s="127"/>
      <c r="G10161" s="127"/>
      <c r="H10161" s="127"/>
      <c r="I10161" s="127"/>
      <c r="J10161" s="127"/>
      <c r="K10161" s="127"/>
      <c r="L10161" s="127"/>
      <c r="M10161" s="127"/>
      <c r="N10161" s="127"/>
      <c r="O10161" s="127"/>
      <c r="P10161" s="127"/>
      <c r="Q10161" s="127"/>
      <c r="R10161" s="127"/>
      <c r="S10161" s="127"/>
      <c r="T10161" s="127"/>
      <c r="U10161" s="127"/>
      <c r="V10161" s="127"/>
      <c r="W10161" s="127"/>
      <c r="X10161" s="127"/>
      <c r="Y10161" s="127"/>
      <c r="Z10161" s="127"/>
      <c r="AA10161" s="127"/>
      <c r="AB10161" s="127"/>
      <c r="AC10161" s="127"/>
      <c r="AD10161" s="127"/>
      <c r="AE10161" s="127"/>
      <c r="AF10161" s="127"/>
      <c r="AG10161" s="127"/>
      <c r="AH10161" s="127"/>
    </row>
    <row r="10211" spans="2:34" ht="15" customHeight="1">
      <c r="B10211" s="127"/>
      <c r="C10211" s="127"/>
      <c r="D10211" s="127"/>
      <c r="E10211" s="127"/>
      <c r="F10211" s="127"/>
      <c r="G10211" s="127"/>
      <c r="H10211" s="127"/>
      <c r="I10211" s="127"/>
      <c r="J10211" s="127"/>
      <c r="K10211" s="127"/>
      <c r="L10211" s="127"/>
      <c r="M10211" s="127"/>
      <c r="N10211" s="127"/>
      <c r="O10211" s="127"/>
      <c r="P10211" s="127"/>
      <c r="Q10211" s="127"/>
      <c r="R10211" s="127"/>
      <c r="S10211" s="127"/>
      <c r="T10211" s="127"/>
      <c r="U10211" s="127"/>
      <c r="V10211" s="127"/>
      <c r="W10211" s="127"/>
      <c r="X10211" s="127"/>
      <c r="Y10211" s="127"/>
      <c r="Z10211" s="127"/>
      <c r="AA10211" s="127"/>
      <c r="AB10211" s="127"/>
      <c r="AC10211" s="127"/>
      <c r="AD10211" s="127"/>
      <c r="AE10211" s="127"/>
      <c r="AF10211" s="127"/>
      <c r="AG10211" s="127"/>
      <c r="AH10211" s="127"/>
    </row>
    <row r="10261" spans="2:34" ht="15" customHeight="1">
      <c r="B10261" s="127"/>
      <c r="C10261" s="127"/>
      <c r="D10261" s="127"/>
      <c r="E10261" s="127"/>
      <c r="F10261" s="127"/>
      <c r="G10261" s="127"/>
      <c r="H10261" s="127"/>
      <c r="I10261" s="127"/>
      <c r="J10261" s="127"/>
      <c r="K10261" s="127"/>
      <c r="L10261" s="127"/>
      <c r="M10261" s="127"/>
      <c r="N10261" s="127"/>
      <c r="O10261" s="127"/>
      <c r="P10261" s="127"/>
      <c r="Q10261" s="127"/>
      <c r="R10261" s="127"/>
      <c r="S10261" s="127"/>
      <c r="T10261" s="127"/>
      <c r="U10261" s="127"/>
      <c r="V10261" s="127"/>
      <c r="W10261" s="127"/>
      <c r="X10261" s="127"/>
      <c r="Y10261" s="127"/>
      <c r="Z10261" s="127"/>
      <c r="AA10261" s="127"/>
      <c r="AB10261" s="127"/>
      <c r="AC10261" s="127"/>
      <c r="AD10261" s="127"/>
      <c r="AE10261" s="127"/>
      <c r="AF10261" s="127"/>
      <c r="AG10261" s="127"/>
      <c r="AH10261" s="127"/>
    </row>
    <row r="10311" spans="2:34" ht="15" customHeight="1">
      <c r="B10311" s="127"/>
      <c r="C10311" s="127"/>
      <c r="D10311" s="127"/>
      <c r="E10311" s="127"/>
      <c r="F10311" s="127"/>
      <c r="G10311" s="127"/>
      <c r="H10311" s="127"/>
      <c r="I10311" s="127"/>
      <c r="J10311" s="127"/>
      <c r="K10311" s="127"/>
      <c r="L10311" s="127"/>
      <c r="M10311" s="127"/>
      <c r="N10311" s="127"/>
      <c r="O10311" s="127"/>
      <c r="P10311" s="127"/>
      <c r="Q10311" s="127"/>
      <c r="R10311" s="127"/>
      <c r="S10311" s="127"/>
      <c r="T10311" s="127"/>
      <c r="U10311" s="127"/>
      <c r="V10311" s="127"/>
      <c r="W10311" s="127"/>
      <c r="X10311" s="127"/>
      <c r="Y10311" s="127"/>
      <c r="Z10311" s="127"/>
      <c r="AA10311" s="127"/>
      <c r="AB10311" s="127"/>
      <c r="AC10311" s="127"/>
      <c r="AD10311" s="127"/>
      <c r="AE10311" s="127"/>
      <c r="AF10311" s="127"/>
      <c r="AG10311" s="127"/>
      <c r="AH10311" s="127"/>
    </row>
    <row r="10361" spans="2:34" ht="15" customHeight="1">
      <c r="B10361" s="127"/>
      <c r="C10361" s="127"/>
      <c r="D10361" s="127"/>
      <c r="E10361" s="127"/>
      <c r="F10361" s="127"/>
      <c r="G10361" s="127"/>
      <c r="H10361" s="127"/>
      <c r="I10361" s="127"/>
      <c r="J10361" s="127"/>
      <c r="K10361" s="127"/>
      <c r="L10361" s="127"/>
      <c r="M10361" s="127"/>
      <c r="N10361" s="127"/>
      <c r="O10361" s="127"/>
      <c r="P10361" s="127"/>
      <c r="Q10361" s="127"/>
      <c r="R10361" s="127"/>
      <c r="S10361" s="127"/>
      <c r="T10361" s="127"/>
      <c r="U10361" s="127"/>
      <c r="V10361" s="127"/>
      <c r="W10361" s="127"/>
      <c r="X10361" s="127"/>
      <c r="Y10361" s="127"/>
      <c r="Z10361" s="127"/>
      <c r="AA10361" s="127"/>
      <c r="AB10361" s="127"/>
      <c r="AC10361" s="127"/>
      <c r="AD10361" s="127"/>
      <c r="AE10361" s="127"/>
      <c r="AF10361" s="127"/>
      <c r="AG10361" s="127"/>
      <c r="AH10361" s="127"/>
    </row>
    <row r="10411" spans="2:34" ht="15" customHeight="1">
      <c r="B10411" s="127"/>
      <c r="C10411" s="127"/>
      <c r="D10411" s="127"/>
      <c r="E10411" s="127"/>
      <c r="F10411" s="127"/>
      <c r="G10411" s="127"/>
      <c r="H10411" s="127"/>
      <c r="I10411" s="127"/>
      <c r="J10411" s="127"/>
      <c r="K10411" s="127"/>
      <c r="L10411" s="127"/>
      <c r="M10411" s="127"/>
      <c r="N10411" s="127"/>
      <c r="O10411" s="127"/>
      <c r="P10411" s="127"/>
      <c r="Q10411" s="127"/>
      <c r="R10411" s="127"/>
      <c r="S10411" s="127"/>
      <c r="T10411" s="127"/>
      <c r="U10411" s="127"/>
      <c r="V10411" s="127"/>
      <c r="W10411" s="127"/>
      <c r="X10411" s="127"/>
      <c r="Y10411" s="127"/>
      <c r="Z10411" s="127"/>
      <c r="AA10411" s="127"/>
      <c r="AB10411" s="127"/>
      <c r="AC10411" s="127"/>
      <c r="AD10411" s="127"/>
      <c r="AE10411" s="127"/>
      <c r="AF10411" s="127"/>
      <c r="AG10411" s="127"/>
      <c r="AH10411" s="127"/>
    </row>
    <row r="10461" spans="2:34" ht="15" customHeight="1">
      <c r="B10461" s="127"/>
      <c r="C10461" s="127"/>
      <c r="D10461" s="127"/>
      <c r="E10461" s="127"/>
      <c r="F10461" s="127"/>
      <c r="G10461" s="127"/>
      <c r="H10461" s="127"/>
      <c r="I10461" s="127"/>
      <c r="J10461" s="127"/>
      <c r="K10461" s="127"/>
      <c r="L10461" s="127"/>
      <c r="M10461" s="127"/>
      <c r="N10461" s="127"/>
      <c r="O10461" s="127"/>
      <c r="P10461" s="127"/>
      <c r="Q10461" s="127"/>
      <c r="R10461" s="127"/>
      <c r="S10461" s="127"/>
      <c r="T10461" s="127"/>
      <c r="U10461" s="127"/>
      <c r="V10461" s="127"/>
      <c r="W10461" s="127"/>
      <c r="X10461" s="127"/>
      <c r="Y10461" s="127"/>
      <c r="Z10461" s="127"/>
      <c r="AA10461" s="127"/>
      <c r="AB10461" s="127"/>
      <c r="AC10461" s="127"/>
      <c r="AD10461" s="127"/>
      <c r="AE10461" s="127"/>
      <c r="AF10461" s="127"/>
      <c r="AG10461" s="127"/>
      <c r="AH10461" s="127"/>
    </row>
    <row r="10511" spans="2:34" ht="15" customHeight="1">
      <c r="B10511" s="127"/>
      <c r="C10511" s="127"/>
      <c r="D10511" s="127"/>
      <c r="E10511" s="127"/>
      <c r="F10511" s="127"/>
      <c r="G10511" s="127"/>
      <c r="H10511" s="127"/>
      <c r="I10511" s="127"/>
      <c r="J10511" s="127"/>
      <c r="K10511" s="127"/>
      <c r="L10511" s="127"/>
      <c r="M10511" s="127"/>
      <c r="N10511" s="127"/>
      <c r="O10511" s="127"/>
      <c r="P10511" s="127"/>
      <c r="Q10511" s="127"/>
      <c r="R10511" s="127"/>
      <c r="S10511" s="127"/>
      <c r="T10511" s="127"/>
      <c r="U10511" s="127"/>
      <c r="V10511" s="127"/>
      <c r="W10511" s="127"/>
      <c r="X10511" s="127"/>
      <c r="Y10511" s="127"/>
      <c r="Z10511" s="127"/>
      <c r="AA10511" s="127"/>
      <c r="AB10511" s="127"/>
      <c r="AC10511" s="127"/>
      <c r="AD10511" s="127"/>
      <c r="AE10511" s="127"/>
      <c r="AF10511" s="127"/>
      <c r="AG10511" s="127"/>
      <c r="AH10511" s="127"/>
    </row>
    <row r="10561" spans="2:34" ht="15" customHeight="1">
      <c r="B10561" s="127"/>
      <c r="C10561" s="127"/>
      <c r="D10561" s="127"/>
      <c r="E10561" s="127"/>
      <c r="F10561" s="127"/>
      <c r="G10561" s="127"/>
      <c r="H10561" s="127"/>
      <c r="I10561" s="127"/>
      <c r="J10561" s="127"/>
      <c r="K10561" s="127"/>
      <c r="L10561" s="127"/>
      <c r="M10561" s="127"/>
      <c r="N10561" s="127"/>
      <c r="O10561" s="127"/>
      <c r="P10561" s="127"/>
      <c r="Q10561" s="127"/>
      <c r="R10561" s="127"/>
      <c r="S10561" s="127"/>
      <c r="T10561" s="127"/>
      <c r="U10561" s="127"/>
      <c r="V10561" s="127"/>
      <c r="W10561" s="127"/>
      <c r="X10561" s="127"/>
      <c r="Y10561" s="127"/>
      <c r="Z10561" s="127"/>
      <c r="AA10561" s="127"/>
      <c r="AB10561" s="127"/>
      <c r="AC10561" s="127"/>
      <c r="AD10561" s="127"/>
      <c r="AE10561" s="127"/>
      <c r="AF10561" s="127"/>
      <c r="AG10561" s="127"/>
      <c r="AH10561" s="127"/>
    </row>
    <row r="10611" spans="2:34" ht="15" customHeight="1">
      <c r="B10611" s="127"/>
      <c r="C10611" s="127"/>
      <c r="D10611" s="127"/>
      <c r="E10611" s="127"/>
      <c r="F10611" s="127"/>
      <c r="G10611" s="127"/>
      <c r="H10611" s="127"/>
      <c r="I10611" s="127"/>
      <c r="J10611" s="127"/>
      <c r="K10611" s="127"/>
      <c r="L10611" s="127"/>
      <c r="M10611" s="127"/>
      <c r="N10611" s="127"/>
      <c r="O10611" s="127"/>
      <c r="P10611" s="127"/>
      <c r="Q10611" s="127"/>
      <c r="R10611" s="127"/>
      <c r="S10611" s="127"/>
      <c r="T10611" s="127"/>
      <c r="U10611" s="127"/>
      <c r="V10611" s="127"/>
      <c r="W10611" s="127"/>
      <c r="X10611" s="127"/>
      <c r="Y10611" s="127"/>
      <c r="Z10611" s="127"/>
      <c r="AA10611" s="127"/>
      <c r="AB10611" s="127"/>
      <c r="AC10611" s="127"/>
      <c r="AD10611" s="127"/>
      <c r="AE10611" s="127"/>
      <c r="AF10611" s="127"/>
      <c r="AG10611" s="127"/>
      <c r="AH10611" s="127"/>
    </row>
    <row r="10661" spans="2:34" ht="15" customHeight="1">
      <c r="B10661" s="127"/>
      <c r="C10661" s="127"/>
      <c r="D10661" s="127"/>
      <c r="E10661" s="127"/>
      <c r="F10661" s="127"/>
      <c r="G10661" s="127"/>
      <c r="H10661" s="127"/>
      <c r="I10661" s="127"/>
      <c r="J10661" s="127"/>
      <c r="K10661" s="127"/>
      <c r="L10661" s="127"/>
      <c r="M10661" s="127"/>
      <c r="N10661" s="127"/>
      <c r="O10661" s="127"/>
      <c r="P10661" s="127"/>
      <c r="Q10661" s="127"/>
      <c r="R10661" s="127"/>
      <c r="S10661" s="127"/>
      <c r="T10661" s="127"/>
      <c r="U10661" s="127"/>
      <c r="V10661" s="127"/>
      <c r="W10661" s="127"/>
      <c r="X10661" s="127"/>
      <c r="Y10661" s="127"/>
      <c r="Z10661" s="127"/>
      <c r="AA10661" s="127"/>
      <c r="AB10661" s="127"/>
      <c r="AC10661" s="127"/>
      <c r="AD10661" s="127"/>
      <c r="AE10661" s="127"/>
      <c r="AF10661" s="127"/>
      <c r="AG10661" s="127"/>
      <c r="AH10661" s="127"/>
    </row>
    <row r="10711" spans="2:34" ht="15" customHeight="1">
      <c r="B10711" s="127"/>
      <c r="C10711" s="127"/>
      <c r="D10711" s="127"/>
      <c r="E10711" s="127"/>
      <c r="F10711" s="127"/>
      <c r="G10711" s="127"/>
      <c r="H10711" s="127"/>
      <c r="I10711" s="127"/>
      <c r="J10711" s="127"/>
      <c r="K10711" s="127"/>
      <c r="L10711" s="127"/>
      <c r="M10711" s="127"/>
      <c r="N10711" s="127"/>
      <c r="O10711" s="127"/>
      <c r="P10711" s="127"/>
      <c r="Q10711" s="127"/>
      <c r="R10711" s="127"/>
      <c r="S10711" s="127"/>
      <c r="T10711" s="127"/>
      <c r="U10711" s="127"/>
      <c r="V10711" s="127"/>
      <c r="W10711" s="127"/>
      <c r="X10711" s="127"/>
      <c r="Y10711" s="127"/>
      <c r="Z10711" s="127"/>
      <c r="AA10711" s="127"/>
      <c r="AB10711" s="127"/>
      <c r="AC10711" s="127"/>
      <c r="AD10711" s="127"/>
      <c r="AE10711" s="127"/>
      <c r="AF10711" s="127"/>
      <c r="AG10711" s="127"/>
      <c r="AH10711" s="127"/>
    </row>
    <row r="10761" spans="2:34" ht="15" customHeight="1">
      <c r="B10761" s="127"/>
      <c r="C10761" s="127"/>
      <c r="D10761" s="127"/>
      <c r="E10761" s="127"/>
      <c r="F10761" s="127"/>
      <c r="G10761" s="127"/>
      <c r="H10761" s="127"/>
      <c r="I10761" s="127"/>
      <c r="J10761" s="127"/>
      <c r="K10761" s="127"/>
      <c r="L10761" s="127"/>
      <c r="M10761" s="127"/>
      <c r="N10761" s="127"/>
      <c r="O10761" s="127"/>
      <c r="P10761" s="127"/>
      <c r="Q10761" s="127"/>
      <c r="R10761" s="127"/>
      <c r="S10761" s="127"/>
      <c r="T10761" s="127"/>
      <c r="U10761" s="127"/>
      <c r="V10761" s="127"/>
      <c r="W10761" s="127"/>
      <c r="X10761" s="127"/>
      <c r="Y10761" s="127"/>
      <c r="Z10761" s="127"/>
      <c r="AA10761" s="127"/>
      <c r="AB10761" s="127"/>
      <c r="AC10761" s="127"/>
      <c r="AD10761" s="127"/>
      <c r="AE10761" s="127"/>
      <c r="AF10761" s="127"/>
      <c r="AG10761" s="127"/>
      <c r="AH10761" s="127"/>
    </row>
    <row r="10811" spans="2:34" ht="15" customHeight="1">
      <c r="B10811" s="127"/>
      <c r="C10811" s="127"/>
      <c r="D10811" s="127"/>
      <c r="E10811" s="127"/>
      <c r="F10811" s="127"/>
      <c r="G10811" s="127"/>
      <c r="H10811" s="127"/>
      <c r="I10811" s="127"/>
      <c r="J10811" s="127"/>
      <c r="K10811" s="127"/>
      <c r="L10811" s="127"/>
      <c r="M10811" s="127"/>
      <c r="N10811" s="127"/>
      <c r="O10811" s="127"/>
      <c r="P10811" s="127"/>
      <c r="Q10811" s="127"/>
      <c r="R10811" s="127"/>
      <c r="S10811" s="127"/>
      <c r="T10811" s="127"/>
      <c r="U10811" s="127"/>
      <c r="V10811" s="127"/>
      <c r="W10811" s="127"/>
      <c r="X10811" s="127"/>
      <c r="Y10811" s="127"/>
      <c r="Z10811" s="127"/>
      <c r="AA10811" s="127"/>
      <c r="AB10811" s="127"/>
      <c r="AC10811" s="127"/>
      <c r="AD10811" s="127"/>
      <c r="AE10811" s="127"/>
      <c r="AF10811" s="127"/>
      <c r="AG10811" s="127"/>
      <c r="AH10811" s="127"/>
    </row>
    <row r="10861" spans="2:34" ht="15" customHeight="1">
      <c r="B10861" s="127"/>
      <c r="C10861" s="127"/>
      <c r="D10861" s="127"/>
      <c r="E10861" s="127"/>
      <c r="F10861" s="127"/>
      <c r="G10861" s="127"/>
      <c r="H10861" s="127"/>
      <c r="I10861" s="127"/>
      <c r="J10861" s="127"/>
      <c r="K10861" s="127"/>
      <c r="L10861" s="127"/>
      <c r="M10861" s="127"/>
      <c r="N10861" s="127"/>
      <c r="O10861" s="127"/>
      <c r="P10861" s="127"/>
      <c r="Q10861" s="127"/>
      <c r="R10861" s="127"/>
      <c r="S10861" s="127"/>
      <c r="T10861" s="127"/>
      <c r="U10861" s="127"/>
      <c r="V10861" s="127"/>
      <c r="W10861" s="127"/>
      <c r="X10861" s="127"/>
      <c r="Y10861" s="127"/>
      <c r="Z10861" s="127"/>
      <c r="AA10861" s="127"/>
      <c r="AB10861" s="127"/>
      <c r="AC10861" s="127"/>
      <c r="AD10861" s="127"/>
      <c r="AE10861" s="127"/>
      <c r="AF10861" s="127"/>
      <c r="AG10861" s="127"/>
      <c r="AH10861" s="127"/>
    </row>
    <row r="10911" spans="2:34" ht="15" customHeight="1">
      <c r="B10911" s="127"/>
      <c r="C10911" s="127"/>
      <c r="D10911" s="127"/>
      <c r="E10911" s="127"/>
      <c r="F10911" s="127"/>
      <c r="G10911" s="127"/>
      <c r="H10911" s="127"/>
      <c r="I10911" s="127"/>
      <c r="J10911" s="127"/>
      <c r="K10911" s="127"/>
      <c r="L10911" s="127"/>
      <c r="M10911" s="127"/>
      <c r="N10911" s="127"/>
      <c r="O10911" s="127"/>
      <c r="P10911" s="127"/>
      <c r="Q10911" s="127"/>
      <c r="R10911" s="127"/>
      <c r="S10911" s="127"/>
      <c r="T10911" s="127"/>
      <c r="U10911" s="127"/>
      <c r="V10911" s="127"/>
      <c r="W10911" s="127"/>
      <c r="X10911" s="127"/>
      <c r="Y10911" s="127"/>
      <c r="Z10911" s="127"/>
      <c r="AA10911" s="127"/>
      <c r="AB10911" s="127"/>
      <c r="AC10911" s="127"/>
      <c r="AD10911" s="127"/>
      <c r="AE10911" s="127"/>
      <c r="AF10911" s="127"/>
      <c r="AG10911" s="127"/>
      <c r="AH10911" s="127"/>
    </row>
    <row r="10961" spans="2:34" ht="15" customHeight="1">
      <c r="B10961" s="127"/>
      <c r="C10961" s="127"/>
      <c r="D10961" s="127"/>
      <c r="E10961" s="127"/>
      <c r="F10961" s="127"/>
      <c r="G10961" s="127"/>
      <c r="H10961" s="127"/>
      <c r="I10961" s="127"/>
      <c r="J10961" s="127"/>
      <c r="K10961" s="127"/>
      <c r="L10961" s="127"/>
      <c r="M10961" s="127"/>
      <c r="N10961" s="127"/>
      <c r="O10961" s="127"/>
      <c r="P10961" s="127"/>
      <c r="Q10961" s="127"/>
      <c r="R10961" s="127"/>
      <c r="S10961" s="127"/>
      <c r="T10961" s="127"/>
      <c r="U10961" s="127"/>
      <c r="V10961" s="127"/>
      <c r="W10961" s="127"/>
      <c r="X10961" s="127"/>
      <c r="Y10961" s="127"/>
      <c r="Z10961" s="127"/>
      <c r="AA10961" s="127"/>
      <c r="AB10961" s="127"/>
      <c r="AC10961" s="127"/>
      <c r="AD10961" s="127"/>
      <c r="AE10961" s="127"/>
      <c r="AF10961" s="127"/>
      <c r="AG10961" s="127"/>
      <c r="AH10961" s="127"/>
    </row>
    <row r="11011" spans="2:34" ht="15" customHeight="1">
      <c r="B11011" s="127"/>
      <c r="C11011" s="127"/>
      <c r="D11011" s="127"/>
      <c r="E11011" s="127"/>
      <c r="F11011" s="127"/>
      <c r="G11011" s="127"/>
      <c r="H11011" s="127"/>
      <c r="I11011" s="127"/>
      <c r="J11011" s="127"/>
      <c r="K11011" s="127"/>
      <c r="L11011" s="127"/>
      <c r="M11011" s="127"/>
      <c r="N11011" s="127"/>
      <c r="O11011" s="127"/>
      <c r="P11011" s="127"/>
      <c r="Q11011" s="127"/>
      <c r="R11011" s="127"/>
      <c r="S11011" s="127"/>
      <c r="T11011" s="127"/>
      <c r="U11011" s="127"/>
      <c r="V11011" s="127"/>
      <c r="W11011" s="127"/>
      <c r="X11011" s="127"/>
      <c r="Y11011" s="127"/>
      <c r="Z11011" s="127"/>
      <c r="AA11011" s="127"/>
      <c r="AB11011" s="127"/>
      <c r="AC11011" s="127"/>
      <c r="AD11011" s="127"/>
      <c r="AE11011" s="127"/>
      <c r="AF11011" s="127"/>
      <c r="AG11011" s="127"/>
      <c r="AH11011" s="127"/>
    </row>
    <row r="11061" spans="2:34" ht="15" customHeight="1">
      <c r="B11061" s="127"/>
      <c r="C11061" s="127"/>
      <c r="D11061" s="127"/>
      <c r="E11061" s="127"/>
      <c r="F11061" s="127"/>
      <c r="G11061" s="127"/>
      <c r="H11061" s="127"/>
      <c r="I11061" s="127"/>
      <c r="J11061" s="127"/>
      <c r="K11061" s="127"/>
      <c r="L11061" s="127"/>
      <c r="M11061" s="127"/>
      <c r="N11061" s="127"/>
      <c r="O11061" s="127"/>
      <c r="P11061" s="127"/>
      <c r="Q11061" s="127"/>
      <c r="R11061" s="127"/>
      <c r="S11061" s="127"/>
      <c r="T11061" s="127"/>
      <c r="U11061" s="127"/>
      <c r="V11061" s="127"/>
      <c r="W11061" s="127"/>
      <c r="X11061" s="127"/>
      <c r="Y11061" s="127"/>
      <c r="Z11061" s="127"/>
      <c r="AA11061" s="127"/>
      <c r="AB11061" s="127"/>
      <c r="AC11061" s="127"/>
      <c r="AD11061" s="127"/>
      <c r="AE11061" s="127"/>
      <c r="AF11061" s="127"/>
      <c r="AG11061" s="127"/>
      <c r="AH11061" s="127"/>
    </row>
    <row r="11111" spans="2:34" ht="15" customHeight="1">
      <c r="B11111" s="127"/>
      <c r="C11111" s="127"/>
      <c r="D11111" s="127"/>
      <c r="E11111" s="127"/>
      <c r="F11111" s="127"/>
      <c r="G11111" s="127"/>
      <c r="H11111" s="127"/>
      <c r="I11111" s="127"/>
      <c r="J11111" s="127"/>
      <c r="K11111" s="127"/>
      <c r="L11111" s="127"/>
      <c r="M11111" s="127"/>
      <c r="N11111" s="127"/>
      <c r="O11111" s="127"/>
      <c r="P11111" s="127"/>
      <c r="Q11111" s="127"/>
      <c r="R11111" s="127"/>
      <c r="S11111" s="127"/>
      <c r="T11111" s="127"/>
      <c r="U11111" s="127"/>
      <c r="V11111" s="127"/>
      <c r="W11111" s="127"/>
      <c r="X11111" s="127"/>
      <c r="Y11111" s="127"/>
      <c r="Z11111" s="127"/>
      <c r="AA11111" s="127"/>
      <c r="AB11111" s="127"/>
      <c r="AC11111" s="127"/>
      <c r="AD11111" s="127"/>
      <c r="AE11111" s="127"/>
      <c r="AF11111" s="127"/>
      <c r="AG11111" s="127"/>
      <c r="AH11111" s="127"/>
    </row>
  </sheetData>
  <mergeCells count="79">
    <mergeCell ref="B10961:AH10961"/>
    <mergeCell ref="B11011:AH11011"/>
    <mergeCell ref="B11061:AH11061"/>
    <mergeCell ref="B11111:AH11111"/>
    <mergeCell ref="B10711:AH10711"/>
    <mergeCell ref="B10761:AH10761"/>
    <mergeCell ref="B10811:AH10811"/>
    <mergeCell ref="B10861:AH10861"/>
    <mergeCell ref="B10911:AH10911"/>
    <mergeCell ref="B10461:AH10461"/>
    <mergeCell ref="B10511:AH10511"/>
    <mergeCell ref="B10561:AH10561"/>
    <mergeCell ref="B10611:AH10611"/>
    <mergeCell ref="B10661:AH10661"/>
    <mergeCell ref="B10211:AH10211"/>
    <mergeCell ref="B10261:AH10261"/>
    <mergeCell ref="B10311:AH10311"/>
    <mergeCell ref="B10361:AH10361"/>
    <mergeCell ref="B10411:AH10411"/>
    <mergeCell ref="B9961:AH9961"/>
    <mergeCell ref="B10011:AH10011"/>
    <mergeCell ref="B10061:AH10061"/>
    <mergeCell ref="B10111:AH10111"/>
    <mergeCell ref="B10161:AH10161"/>
    <mergeCell ref="B9305:AH9305"/>
    <mergeCell ref="B9480:AH9480"/>
    <mergeCell ref="B9655:AH9655"/>
    <mergeCell ref="B9830:AH9830"/>
    <mergeCell ref="B9911:AH9911"/>
    <mergeCell ref="B8430:AH8430"/>
    <mergeCell ref="B8605:AH8605"/>
    <mergeCell ref="B8780:AH8780"/>
    <mergeCell ref="B8955:AH8955"/>
    <mergeCell ref="B9130:AH9130"/>
    <mergeCell ref="B7555:AH7555"/>
    <mergeCell ref="B7730:AH7730"/>
    <mergeCell ref="B7905:AH7905"/>
    <mergeCell ref="B8080:AH8080"/>
    <mergeCell ref="B8255:AH8255"/>
    <mergeCell ref="B6680:AH6680"/>
    <mergeCell ref="B6855:AH6855"/>
    <mergeCell ref="B7030:AH7030"/>
    <mergeCell ref="B7205:AH7205"/>
    <mergeCell ref="B7380:AH7380"/>
    <mergeCell ref="B5805:AH5805"/>
    <mergeCell ref="B5980:AH5980"/>
    <mergeCell ref="B6155:AH6155"/>
    <mergeCell ref="B6330:AH6330"/>
    <mergeCell ref="B6505:AH6505"/>
    <mergeCell ref="B4860:AH4860"/>
    <mergeCell ref="B5060:AH5060"/>
    <mergeCell ref="B5260:AH5260"/>
    <mergeCell ref="B5460:AH5460"/>
    <mergeCell ref="B5630:AH5630"/>
    <mergeCell ref="B3860:AH3860"/>
    <mergeCell ref="B4060:AH4060"/>
    <mergeCell ref="B4260:AH4260"/>
    <mergeCell ref="B4460:AH4460"/>
    <mergeCell ref="B4660:AH4660"/>
    <mergeCell ref="B2860:AH2860"/>
    <mergeCell ref="B3060:AH3060"/>
    <mergeCell ref="B3260:AH3260"/>
    <mergeCell ref="B3460:AH3460"/>
    <mergeCell ref="B3660:AH3660"/>
    <mergeCell ref="B1860:AH1860"/>
    <mergeCell ref="B2060:AH2060"/>
    <mergeCell ref="B2260:AH2260"/>
    <mergeCell ref="B2460:AH2460"/>
    <mergeCell ref="B2660:AH2660"/>
    <mergeCell ref="B860:AH860"/>
    <mergeCell ref="B1060:AH1060"/>
    <mergeCell ref="B1260:AH1260"/>
    <mergeCell ref="B1460:AH1460"/>
    <mergeCell ref="B1660:AH1660"/>
    <mergeCell ref="B171:AG171"/>
    <mergeCell ref="B235:AH235"/>
    <mergeCell ref="B311:AH311"/>
    <mergeCell ref="B455:AH455"/>
    <mergeCell ref="B660:AH660"/>
  </mergeCells>
  <pageMargins left="0.75" right="0.75" top="1" bottom="1" header="0.5" footer="0.5"/>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29AD1-AA8B-4C9A-A197-75148FA088DD}">
  <sheetPr codeName="Sheet29">
    <tabColor theme="7" tint="0.59999389629810485"/>
  </sheetPr>
  <dimension ref="A1:O60"/>
  <sheetViews>
    <sheetView workbookViewId="0"/>
  </sheetViews>
  <sheetFormatPr defaultColWidth="9.140625" defaultRowHeight="15"/>
  <cols>
    <col min="1" max="1" width="40.28515625" style="50" customWidth="1"/>
    <col min="2" max="2" width="56.7109375" style="50" bestFit="1" customWidth="1"/>
    <col min="3" max="3" width="69.5703125" style="50" bestFit="1" customWidth="1"/>
    <col min="4" max="4" width="42.7109375" style="50" bestFit="1" customWidth="1"/>
    <col min="5" max="5" width="59.85546875" style="50" bestFit="1" customWidth="1"/>
    <col min="6" max="9" width="42.7109375" style="50" bestFit="1" customWidth="1"/>
    <col min="10" max="10" width="52.42578125" style="50" bestFit="1" customWidth="1"/>
    <col min="11" max="13" width="42.7109375" style="50" bestFit="1" customWidth="1"/>
    <col min="14" max="14" width="48.140625" style="50" bestFit="1" customWidth="1"/>
    <col min="15" max="15" width="42.7109375" style="50" bestFit="1" customWidth="1"/>
    <col min="16" max="16384" width="9.140625" style="50"/>
  </cols>
  <sheetData>
    <row r="1" spans="1:15" s="56" customFormat="1">
      <c r="B1" s="56" t="s">
        <v>1996</v>
      </c>
      <c r="C1" s="56" t="s">
        <v>2000</v>
      </c>
      <c r="D1" s="56" t="s">
        <v>1959</v>
      </c>
      <c r="E1" s="56" t="s">
        <v>2477</v>
      </c>
      <c r="F1" s="56" t="s">
        <v>2478</v>
      </c>
      <c r="G1" s="56" t="s">
        <v>2479</v>
      </c>
      <c r="H1" s="56" t="s">
        <v>2480</v>
      </c>
      <c r="I1" s="56" t="s">
        <v>2481</v>
      </c>
      <c r="J1" s="56" t="s">
        <v>2482</v>
      </c>
      <c r="K1" s="56" t="s">
        <v>2483</v>
      </c>
      <c r="L1" s="56" t="s">
        <v>2484</v>
      </c>
      <c r="M1" s="56" t="s">
        <v>2485</v>
      </c>
      <c r="N1" s="56" t="s">
        <v>1992</v>
      </c>
      <c r="O1" s="56" t="s">
        <v>2486</v>
      </c>
    </row>
    <row r="2" spans="1:15" ht="18.75">
      <c r="A2" s="49" t="s">
        <v>2385</v>
      </c>
    </row>
    <row r="3" spans="1:15" ht="18.75">
      <c r="A3" s="51" t="s">
        <v>2386</v>
      </c>
    </row>
    <row r="5" spans="1:15">
      <c r="A5" s="52" t="str">
        <f>HYPERLINK("http://www.eia.gov/totalenergy/data/monthly/dataunits.cfm","Note: Information about data precision.")</f>
        <v>Note: Information about data precision.</v>
      </c>
    </row>
    <row r="7" spans="1:15">
      <c r="A7" s="50" t="s">
        <v>2387</v>
      </c>
    </row>
    <row r="8" spans="1:15">
      <c r="A8" s="50" t="s">
        <v>2388</v>
      </c>
    </row>
    <row r="10" spans="1:15" ht="15.75">
      <c r="A10" s="53" t="s">
        <v>2389</v>
      </c>
    </row>
    <row r="12" spans="1:15">
      <c r="A12" s="54" t="s">
        <v>2390</v>
      </c>
      <c r="B12" s="54" t="s">
        <v>2391</v>
      </c>
      <c r="C12" s="54" t="s">
        <v>2392</v>
      </c>
      <c r="D12" s="54" t="s">
        <v>2393</v>
      </c>
      <c r="E12" s="54" t="s">
        <v>2394</v>
      </c>
      <c r="F12" s="54" t="s">
        <v>2395</v>
      </c>
      <c r="G12" s="54" t="s">
        <v>2396</v>
      </c>
      <c r="H12" s="54" t="s">
        <v>2397</v>
      </c>
      <c r="I12" s="54" t="s">
        <v>2398</v>
      </c>
      <c r="J12" s="54" t="s">
        <v>2399</v>
      </c>
      <c r="K12" s="54" t="s">
        <v>2400</v>
      </c>
      <c r="L12" s="54" t="s">
        <v>2401</v>
      </c>
      <c r="M12" s="54" t="s">
        <v>2402</v>
      </c>
      <c r="N12" s="54" t="s">
        <v>2403</v>
      </c>
      <c r="O12" s="54" t="s">
        <v>2404</v>
      </c>
    </row>
    <row r="13" spans="1:15">
      <c r="A13" s="54"/>
      <c r="B13" s="54" t="s">
        <v>2405</v>
      </c>
      <c r="C13" s="54" t="s">
        <v>2405</v>
      </c>
      <c r="D13" s="54" t="s">
        <v>2405</v>
      </c>
      <c r="E13" s="54" t="s">
        <v>2405</v>
      </c>
      <c r="F13" s="54" t="s">
        <v>2405</v>
      </c>
      <c r="G13" s="54" t="s">
        <v>2405</v>
      </c>
      <c r="H13" s="54" t="s">
        <v>2405</v>
      </c>
      <c r="I13" s="54" t="s">
        <v>2405</v>
      </c>
      <c r="J13" s="54" t="s">
        <v>2405</v>
      </c>
      <c r="K13" s="54" t="s">
        <v>2405</v>
      </c>
      <c r="L13" s="54" t="s">
        <v>2405</v>
      </c>
      <c r="M13" s="54" t="s">
        <v>2405</v>
      </c>
      <c r="N13" s="54" t="s">
        <v>2405</v>
      </c>
      <c r="O13" s="54" t="s">
        <v>2405</v>
      </c>
    </row>
    <row r="14" spans="1:15">
      <c r="A14" s="55">
        <v>1973</v>
      </c>
      <c r="B14" s="50">
        <v>1206.2739999999999</v>
      </c>
      <c r="C14" s="50">
        <v>1176.0650000000001</v>
      </c>
      <c r="D14" s="50">
        <v>5.774</v>
      </c>
      <c r="E14" s="50">
        <v>479.75099999999998</v>
      </c>
      <c r="F14" s="50">
        <v>79.763000000000005</v>
      </c>
      <c r="G14" s="50">
        <v>154.56700000000001</v>
      </c>
      <c r="H14" s="50">
        <v>32.353000000000002</v>
      </c>
      <c r="I14" s="50">
        <v>13.317</v>
      </c>
      <c r="J14" s="50">
        <v>910.77200000000005</v>
      </c>
      <c r="K14" s="50">
        <v>53.921999999999997</v>
      </c>
      <c r="L14" s="50">
        <v>510.17700000000002</v>
      </c>
      <c r="M14" s="50">
        <v>99.251000000000005</v>
      </c>
      <c r="N14" s="50">
        <v>2339.6460000000002</v>
      </c>
      <c r="O14" s="50">
        <v>4721.9849999999997</v>
      </c>
    </row>
    <row r="15" spans="1:15">
      <c r="A15" s="55">
        <v>1974</v>
      </c>
      <c r="B15" s="50">
        <v>1185.239</v>
      </c>
      <c r="C15" s="50">
        <v>1135.3789999999999</v>
      </c>
      <c r="D15" s="50">
        <v>5.6630000000000003</v>
      </c>
      <c r="E15" s="50">
        <v>457.35300000000001</v>
      </c>
      <c r="F15" s="50">
        <v>76.778000000000006</v>
      </c>
      <c r="G15" s="50">
        <v>144.80699999999999</v>
      </c>
      <c r="H15" s="50">
        <v>26.382999999999999</v>
      </c>
      <c r="I15" s="50">
        <v>12.754</v>
      </c>
      <c r="J15" s="50">
        <v>892.08699999999999</v>
      </c>
      <c r="K15" s="50">
        <v>49.372</v>
      </c>
      <c r="L15" s="50">
        <v>477.017</v>
      </c>
      <c r="M15" s="50">
        <v>98.396000000000001</v>
      </c>
      <c r="N15" s="50">
        <v>2240.61</v>
      </c>
      <c r="O15" s="50">
        <v>4561.2269999999999</v>
      </c>
    </row>
    <row r="16" spans="1:15">
      <c r="A16" s="55">
        <v>1975</v>
      </c>
      <c r="B16" s="50">
        <v>1180.7329999999999</v>
      </c>
      <c r="C16" s="50">
        <v>1043.5740000000001</v>
      </c>
      <c r="D16" s="50">
        <v>4.9130000000000003</v>
      </c>
      <c r="E16" s="50">
        <v>442.298</v>
      </c>
      <c r="F16" s="50">
        <v>73.040000000000006</v>
      </c>
      <c r="G16" s="50">
        <v>145.99799999999999</v>
      </c>
      <c r="H16" s="50">
        <v>23.774999999999999</v>
      </c>
      <c r="I16" s="50">
        <v>11.291</v>
      </c>
      <c r="J16" s="50">
        <v>910.79899999999998</v>
      </c>
      <c r="K16" s="50">
        <v>50.924999999999997</v>
      </c>
      <c r="L16" s="50">
        <v>445.012</v>
      </c>
      <c r="M16" s="50">
        <v>94.063000000000002</v>
      </c>
      <c r="N16" s="50">
        <v>2202.1149999999998</v>
      </c>
      <c r="O16" s="50">
        <v>4426.4210000000003</v>
      </c>
    </row>
    <row r="17" spans="1:15">
      <c r="A17" s="55">
        <v>1976</v>
      </c>
      <c r="B17" s="50">
        <v>1265.646</v>
      </c>
      <c r="C17" s="50">
        <v>1063.896</v>
      </c>
      <c r="D17" s="50">
        <v>4.6669999999999998</v>
      </c>
      <c r="E17" s="50">
        <v>487.363</v>
      </c>
      <c r="F17" s="50">
        <v>75.247</v>
      </c>
      <c r="G17" s="50">
        <v>144.494</v>
      </c>
      <c r="H17" s="50">
        <v>25.385999999999999</v>
      </c>
      <c r="I17" s="50">
        <v>12.542999999999999</v>
      </c>
      <c r="J17" s="50">
        <v>954.76599999999996</v>
      </c>
      <c r="K17" s="50">
        <v>50.384</v>
      </c>
      <c r="L17" s="50">
        <v>507.68900000000002</v>
      </c>
      <c r="M17" s="50">
        <v>102.07599999999999</v>
      </c>
      <c r="N17" s="50">
        <v>2364.6149999999998</v>
      </c>
      <c r="O17" s="50">
        <v>4694.1570000000002</v>
      </c>
    </row>
    <row r="18" spans="1:15">
      <c r="A18" s="55">
        <v>1977</v>
      </c>
      <c r="B18" s="50">
        <v>1299.5450000000001</v>
      </c>
      <c r="C18" s="50">
        <v>1042.126</v>
      </c>
      <c r="D18" s="50">
        <v>4.8659999999999997</v>
      </c>
      <c r="E18" s="50">
        <v>519.86199999999997</v>
      </c>
      <c r="F18" s="50">
        <v>73.956000000000003</v>
      </c>
      <c r="G18" s="50">
        <v>151.661</v>
      </c>
      <c r="H18" s="50">
        <v>26.222999999999999</v>
      </c>
      <c r="I18" s="50">
        <v>13.122999999999999</v>
      </c>
      <c r="J18" s="50">
        <v>979.33100000000002</v>
      </c>
      <c r="K18" s="50">
        <v>55.277000000000001</v>
      </c>
      <c r="L18" s="50">
        <v>555.12699999999995</v>
      </c>
      <c r="M18" s="50">
        <v>114.42700000000001</v>
      </c>
      <c r="N18" s="50">
        <v>2493.8530000000001</v>
      </c>
      <c r="O18" s="50">
        <v>4835.5249999999996</v>
      </c>
    </row>
    <row r="19" spans="1:15">
      <c r="A19" s="55">
        <v>1978</v>
      </c>
      <c r="B19" s="50">
        <v>1298.098</v>
      </c>
      <c r="C19" s="50">
        <v>1046.3</v>
      </c>
      <c r="D19" s="50">
        <v>4.944</v>
      </c>
      <c r="E19" s="50">
        <v>532.29100000000005</v>
      </c>
      <c r="F19" s="50">
        <v>71.387</v>
      </c>
      <c r="G19" s="50">
        <v>154.32300000000001</v>
      </c>
      <c r="H19" s="50">
        <v>26.256</v>
      </c>
      <c r="I19" s="50">
        <v>14.093</v>
      </c>
      <c r="J19" s="50">
        <v>1011.396</v>
      </c>
      <c r="K19" s="50">
        <v>52.859000000000002</v>
      </c>
      <c r="L19" s="50">
        <v>546.38199999999995</v>
      </c>
      <c r="M19" s="50">
        <v>125.583</v>
      </c>
      <c r="N19" s="50">
        <v>2539.5120000000002</v>
      </c>
      <c r="O19" s="50">
        <v>4883.91</v>
      </c>
    </row>
    <row r="20" spans="1:15">
      <c r="A20" s="55">
        <v>1979</v>
      </c>
      <c r="B20" s="50">
        <v>1409.79</v>
      </c>
      <c r="C20" s="50">
        <v>1081.5930000000001</v>
      </c>
      <c r="D20" s="50">
        <v>4.8650000000000002</v>
      </c>
      <c r="E20" s="50">
        <v>513.48900000000003</v>
      </c>
      <c r="F20" s="50">
        <v>82.075000000000003</v>
      </c>
      <c r="G20" s="50">
        <v>157.16300000000001</v>
      </c>
      <c r="H20" s="50">
        <v>28.111999999999998</v>
      </c>
      <c r="I20" s="50">
        <v>14.746</v>
      </c>
      <c r="J20" s="50">
        <v>959.90300000000002</v>
      </c>
      <c r="K20" s="50">
        <v>50.87</v>
      </c>
      <c r="L20" s="50">
        <v>510.87900000000002</v>
      </c>
      <c r="M20" s="50">
        <v>133.14099999999999</v>
      </c>
      <c r="N20" s="50">
        <v>2455.2440000000001</v>
      </c>
      <c r="O20" s="50">
        <v>4946.6270000000004</v>
      </c>
    </row>
    <row r="21" spans="1:15">
      <c r="A21" s="55">
        <v>1980</v>
      </c>
      <c r="B21" s="50">
        <v>1435.2</v>
      </c>
      <c r="C21" s="50">
        <v>1059.1400000000001</v>
      </c>
      <c r="D21" s="50">
        <v>4.452</v>
      </c>
      <c r="E21" s="50">
        <v>445.892</v>
      </c>
      <c r="F21" s="50">
        <v>78.215000000000003</v>
      </c>
      <c r="G21" s="50">
        <v>156.22</v>
      </c>
      <c r="H21" s="50">
        <v>23.765999999999998</v>
      </c>
      <c r="I21" s="50">
        <v>13.131</v>
      </c>
      <c r="J21" s="50">
        <v>900.15099999999995</v>
      </c>
      <c r="K21" s="50">
        <v>48.993000000000002</v>
      </c>
      <c r="L21" s="50">
        <v>454.66399999999999</v>
      </c>
      <c r="M21" s="50">
        <v>130.58500000000001</v>
      </c>
      <c r="N21" s="50">
        <v>2256.069</v>
      </c>
      <c r="O21" s="50">
        <v>4750.4089999999997</v>
      </c>
    </row>
    <row r="22" spans="1:15">
      <c r="A22" s="55">
        <v>1981</v>
      </c>
      <c r="B22" s="50">
        <v>1484.2449999999999</v>
      </c>
      <c r="C22" s="50">
        <v>1033.1479999999999</v>
      </c>
      <c r="D22" s="50">
        <v>3.8929999999999998</v>
      </c>
      <c r="E22" s="50">
        <v>438.80900000000003</v>
      </c>
      <c r="F22" s="50">
        <v>78.111999999999995</v>
      </c>
      <c r="G22" s="50">
        <v>147.04300000000001</v>
      </c>
      <c r="H22" s="50">
        <v>18.984000000000002</v>
      </c>
      <c r="I22" s="50">
        <v>12.593</v>
      </c>
      <c r="J22" s="50">
        <v>898.91700000000003</v>
      </c>
      <c r="K22" s="50">
        <v>51.970999999999997</v>
      </c>
      <c r="L22" s="50">
        <v>377.40800000000002</v>
      </c>
      <c r="M22" s="50">
        <v>82.173000000000002</v>
      </c>
      <c r="N22" s="50">
        <v>2109.9050000000002</v>
      </c>
      <c r="O22" s="50">
        <v>4627.2979999999998</v>
      </c>
    </row>
    <row r="23" spans="1:15">
      <c r="A23" s="55">
        <v>1982</v>
      </c>
      <c r="B23" s="50">
        <v>1432.231</v>
      </c>
      <c r="C23" s="50">
        <v>961.88800000000003</v>
      </c>
      <c r="D23" s="50">
        <v>3.25</v>
      </c>
      <c r="E23" s="50">
        <v>414.322</v>
      </c>
      <c r="F23" s="50">
        <v>79.474999999999994</v>
      </c>
      <c r="G23" s="50">
        <v>147.751</v>
      </c>
      <c r="H23" s="50">
        <v>19.254000000000001</v>
      </c>
      <c r="I23" s="50">
        <v>11.484</v>
      </c>
      <c r="J23" s="50">
        <v>892.32899999999995</v>
      </c>
      <c r="K23" s="50">
        <v>51.198</v>
      </c>
      <c r="L23" s="50">
        <v>310.27499999999998</v>
      </c>
      <c r="M23" s="50">
        <v>70.703000000000003</v>
      </c>
      <c r="N23" s="50">
        <v>2000.0419999999999</v>
      </c>
      <c r="O23" s="50">
        <v>4394.16</v>
      </c>
    </row>
    <row r="24" spans="1:15">
      <c r="A24" s="55">
        <v>1983</v>
      </c>
      <c r="B24" s="50">
        <v>1487.528</v>
      </c>
      <c r="C24" s="50">
        <v>902.01900000000001</v>
      </c>
      <c r="D24" s="50">
        <v>3.298</v>
      </c>
      <c r="E24" s="50">
        <v>417.47</v>
      </c>
      <c r="F24" s="50">
        <v>73.78</v>
      </c>
      <c r="G24" s="50">
        <v>152.661</v>
      </c>
      <c r="H24" s="50">
        <v>19.003</v>
      </c>
      <c r="I24" s="50">
        <v>12.023999999999999</v>
      </c>
      <c r="J24" s="50">
        <v>903.64099999999996</v>
      </c>
      <c r="K24" s="50">
        <v>47.249000000000002</v>
      </c>
      <c r="L24" s="50">
        <v>256.84300000000002</v>
      </c>
      <c r="M24" s="50">
        <v>95.138999999999996</v>
      </c>
      <c r="N24" s="50">
        <v>1981.1089999999999</v>
      </c>
      <c r="O24" s="50">
        <v>4370.6549999999997</v>
      </c>
    </row>
    <row r="25" spans="1:15">
      <c r="A25" s="55">
        <v>1984</v>
      </c>
      <c r="B25" s="50">
        <v>1597.944</v>
      </c>
      <c r="C25" s="50">
        <v>963.24</v>
      </c>
      <c r="D25" s="50">
        <v>3.036</v>
      </c>
      <c r="E25" s="50">
        <v>442.68400000000003</v>
      </c>
      <c r="F25" s="50">
        <v>80.037000000000006</v>
      </c>
      <c r="G25" s="50">
        <v>172.06800000000001</v>
      </c>
      <c r="H25" s="50">
        <v>17.295000000000002</v>
      </c>
      <c r="I25" s="50">
        <v>12.821999999999999</v>
      </c>
      <c r="J25" s="50">
        <v>913.85799999999995</v>
      </c>
      <c r="K25" s="50">
        <v>51.25</v>
      </c>
      <c r="L25" s="50">
        <v>248.21199999999999</v>
      </c>
      <c r="M25" s="50">
        <v>93.713999999999999</v>
      </c>
      <c r="N25" s="50">
        <v>2034.9749999999999</v>
      </c>
      <c r="O25" s="50">
        <v>4596.1589999999997</v>
      </c>
    </row>
    <row r="26" spans="1:15">
      <c r="A26" s="55">
        <v>1985</v>
      </c>
      <c r="B26" s="50">
        <v>1637.136</v>
      </c>
      <c r="C26" s="50">
        <v>927.46699999999998</v>
      </c>
      <c r="D26" s="50">
        <v>3.4820000000000002</v>
      </c>
      <c r="E26" s="50">
        <v>445.14299999999997</v>
      </c>
      <c r="F26" s="50">
        <v>82.090999999999994</v>
      </c>
      <c r="G26" s="50">
        <v>177.92099999999999</v>
      </c>
      <c r="H26" s="50">
        <v>17.042000000000002</v>
      </c>
      <c r="I26" s="50">
        <v>11.949</v>
      </c>
      <c r="J26" s="50">
        <v>930.23699999999997</v>
      </c>
      <c r="K26" s="50">
        <v>54.634999999999998</v>
      </c>
      <c r="L26" s="50">
        <v>217.33199999999999</v>
      </c>
      <c r="M26" s="50">
        <v>82.646000000000001</v>
      </c>
      <c r="N26" s="50">
        <v>2022.4770000000001</v>
      </c>
      <c r="O26" s="50">
        <v>4587.08</v>
      </c>
    </row>
    <row r="27" spans="1:15">
      <c r="A27" s="55">
        <v>1986</v>
      </c>
      <c r="B27" s="50">
        <v>1617.3019999999999</v>
      </c>
      <c r="C27" s="50">
        <v>868.75699999999995</v>
      </c>
      <c r="D27" s="50">
        <v>4.077</v>
      </c>
      <c r="E27" s="50">
        <v>452.31599999999997</v>
      </c>
      <c r="F27" s="50">
        <v>79.215999999999994</v>
      </c>
      <c r="G27" s="50">
        <v>191.01499999999999</v>
      </c>
      <c r="H27" s="50">
        <v>14.702</v>
      </c>
      <c r="I27" s="50">
        <v>11.683999999999999</v>
      </c>
      <c r="J27" s="50">
        <v>958.36800000000005</v>
      </c>
      <c r="K27" s="50">
        <v>55.451000000000001</v>
      </c>
      <c r="L27" s="50">
        <v>256.40800000000002</v>
      </c>
      <c r="M27" s="50">
        <v>89.022999999999996</v>
      </c>
      <c r="N27" s="50">
        <v>2112.261</v>
      </c>
      <c r="O27" s="50">
        <v>4598.3190000000004</v>
      </c>
    </row>
    <row r="28" spans="1:15">
      <c r="A28" s="55">
        <v>1987</v>
      </c>
      <c r="B28" s="50">
        <v>1690.7850000000001</v>
      </c>
      <c r="C28" s="50">
        <v>923.92</v>
      </c>
      <c r="D28" s="50">
        <v>3.1579999999999999</v>
      </c>
      <c r="E28" s="50">
        <v>461.99200000000002</v>
      </c>
      <c r="F28" s="50">
        <v>81.034000000000006</v>
      </c>
      <c r="G28" s="50">
        <v>202.39699999999999</v>
      </c>
      <c r="H28" s="50">
        <v>14.15</v>
      </c>
      <c r="I28" s="50">
        <v>13.209</v>
      </c>
      <c r="J28" s="50">
        <v>981.755</v>
      </c>
      <c r="K28" s="50">
        <v>61.734000000000002</v>
      </c>
      <c r="L28" s="50">
        <v>228.57400000000001</v>
      </c>
      <c r="M28" s="50">
        <v>93.754000000000005</v>
      </c>
      <c r="N28" s="50">
        <v>2141.7570000000001</v>
      </c>
      <c r="O28" s="50">
        <v>4756.4610000000002</v>
      </c>
    </row>
    <row r="29" spans="1:15">
      <c r="A29" s="55">
        <v>1988</v>
      </c>
      <c r="B29" s="50">
        <v>1774.6780000000001</v>
      </c>
      <c r="C29" s="50">
        <v>965.36199999999997</v>
      </c>
      <c r="D29" s="50">
        <v>3.39</v>
      </c>
      <c r="E29" s="50">
        <v>486.56700000000001</v>
      </c>
      <c r="F29" s="50">
        <v>84.216999999999999</v>
      </c>
      <c r="G29" s="50">
        <v>212.285</v>
      </c>
      <c r="H29" s="50">
        <v>14.430999999999999</v>
      </c>
      <c r="I29" s="50">
        <v>12.738</v>
      </c>
      <c r="J29" s="50">
        <v>1002.823</v>
      </c>
      <c r="K29" s="50">
        <v>64.588999999999999</v>
      </c>
      <c r="L29" s="50">
        <v>249.76599999999999</v>
      </c>
      <c r="M29" s="50">
        <v>109.84699999999999</v>
      </c>
      <c r="N29" s="50">
        <v>2240.654</v>
      </c>
      <c r="O29" s="50">
        <v>4980.6940000000004</v>
      </c>
    </row>
    <row r="30" spans="1:15">
      <c r="A30" s="55">
        <v>1989</v>
      </c>
      <c r="B30" s="50">
        <v>1795.049</v>
      </c>
      <c r="C30" s="50">
        <v>1028.009</v>
      </c>
      <c r="D30" s="50">
        <v>3.2930000000000001</v>
      </c>
      <c r="E30" s="50">
        <v>490.70400000000001</v>
      </c>
      <c r="F30" s="50">
        <v>82.849000000000004</v>
      </c>
      <c r="G30" s="50">
        <v>217.71600000000001</v>
      </c>
      <c r="H30" s="50">
        <v>12.608000000000001</v>
      </c>
      <c r="I30" s="50">
        <v>13.065</v>
      </c>
      <c r="J30" s="50">
        <v>999.94100000000003</v>
      </c>
      <c r="K30" s="50">
        <v>63.53</v>
      </c>
      <c r="L30" s="50">
        <v>247.69399999999999</v>
      </c>
      <c r="M30" s="50">
        <v>108.72199999999999</v>
      </c>
      <c r="N30" s="50">
        <v>2240.123</v>
      </c>
      <c r="O30" s="50">
        <v>5067.9110000000001</v>
      </c>
    </row>
    <row r="31" spans="1:15">
      <c r="A31" s="55">
        <v>1990</v>
      </c>
      <c r="B31" s="50">
        <v>1821.1420000000001</v>
      </c>
      <c r="C31" s="50">
        <v>1027.308</v>
      </c>
      <c r="D31" s="50">
        <v>3.1120000000000001</v>
      </c>
      <c r="E31" s="50">
        <v>469.51600000000002</v>
      </c>
      <c r="F31" s="50">
        <v>75.048000000000002</v>
      </c>
      <c r="G31" s="50">
        <v>222.61600000000001</v>
      </c>
      <c r="H31" s="50">
        <v>6.3639999999999999</v>
      </c>
      <c r="I31" s="50">
        <v>13.445</v>
      </c>
      <c r="J31" s="50">
        <v>987.90899999999999</v>
      </c>
      <c r="K31" s="50">
        <v>70.129000000000005</v>
      </c>
      <c r="L31" s="50">
        <v>222.15799999999999</v>
      </c>
      <c r="M31" s="50">
        <v>114.97799999999999</v>
      </c>
      <c r="N31" s="50">
        <v>2185.2759999999998</v>
      </c>
      <c r="O31" s="50">
        <v>5039.9040000000005</v>
      </c>
    </row>
    <row r="32" spans="1:15">
      <c r="A32" s="55">
        <v>1991</v>
      </c>
      <c r="B32" s="50">
        <v>1807.0219999999999</v>
      </c>
      <c r="C32" s="50">
        <v>1049.0730000000001</v>
      </c>
      <c r="D32" s="50">
        <v>2.887</v>
      </c>
      <c r="E32" s="50">
        <v>453.99700000000001</v>
      </c>
      <c r="F32" s="50">
        <v>80.495999999999995</v>
      </c>
      <c r="G32" s="50">
        <v>215.18299999999999</v>
      </c>
      <c r="H32" s="50">
        <v>6.9279999999999999</v>
      </c>
      <c r="I32" s="50">
        <v>12.028</v>
      </c>
      <c r="J32" s="50">
        <v>982.255</v>
      </c>
      <c r="K32" s="50">
        <v>67.989999999999995</v>
      </c>
      <c r="L32" s="50">
        <v>209.33600000000001</v>
      </c>
      <c r="M32" s="50">
        <v>99.807000000000002</v>
      </c>
      <c r="N32" s="50">
        <v>2130.9070000000002</v>
      </c>
      <c r="O32" s="50">
        <v>4994.607</v>
      </c>
    </row>
    <row r="33" spans="1:15">
      <c r="A33" s="55">
        <v>1992</v>
      </c>
      <c r="B33" s="50">
        <v>1822.982</v>
      </c>
      <c r="C33" s="50">
        <v>1084.623</v>
      </c>
      <c r="D33" s="50">
        <v>2.8410000000000002</v>
      </c>
      <c r="E33" s="50">
        <v>464.298</v>
      </c>
      <c r="F33" s="50">
        <v>85.87</v>
      </c>
      <c r="G33" s="50">
        <v>213.36799999999999</v>
      </c>
      <c r="H33" s="50">
        <v>6.2119999999999997</v>
      </c>
      <c r="I33" s="50">
        <v>12.263</v>
      </c>
      <c r="J33" s="50">
        <v>998.625</v>
      </c>
      <c r="K33" s="50">
        <v>79.456999999999994</v>
      </c>
      <c r="L33" s="50">
        <v>198.386</v>
      </c>
      <c r="M33" s="50">
        <v>117.137</v>
      </c>
      <c r="N33" s="50">
        <v>2178.4560000000001</v>
      </c>
      <c r="O33" s="50">
        <v>5094.9390000000003</v>
      </c>
    </row>
    <row r="34" spans="1:15">
      <c r="A34" s="55">
        <v>1993</v>
      </c>
      <c r="B34" s="50">
        <v>1882.6469999999999</v>
      </c>
      <c r="C34" s="50">
        <v>1111.3309999999999</v>
      </c>
      <c r="D34" s="50">
        <v>2.657</v>
      </c>
      <c r="E34" s="50">
        <v>472.71899999999999</v>
      </c>
      <c r="F34" s="50">
        <v>86.323999999999998</v>
      </c>
      <c r="G34" s="50">
        <v>215.11199999999999</v>
      </c>
      <c r="H34" s="50">
        <v>7.4260000000000002</v>
      </c>
      <c r="I34" s="50">
        <v>12.487</v>
      </c>
      <c r="J34" s="50">
        <v>1007.766</v>
      </c>
      <c r="K34" s="50">
        <v>76.105999999999995</v>
      </c>
      <c r="L34" s="50">
        <v>195.27500000000001</v>
      </c>
      <c r="M34" s="50">
        <v>106.892</v>
      </c>
      <c r="N34" s="50">
        <v>2182.7649999999999</v>
      </c>
      <c r="O34" s="50">
        <v>5185.75</v>
      </c>
    </row>
    <row r="35" spans="1:15">
      <c r="A35" s="55">
        <v>1994</v>
      </c>
      <c r="B35" s="50">
        <v>1893.24</v>
      </c>
      <c r="C35" s="50">
        <v>1136.951</v>
      </c>
      <c r="D35" s="50">
        <v>2.6389999999999998</v>
      </c>
      <c r="E35" s="50">
        <v>491.13799999999998</v>
      </c>
      <c r="F35" s="50">
        <v>90.323999999999998</v>
      </c>
      <c r="G35" s="50">
        <v>223.78899999999999</v>
      </c>
      <c r="H35" s="50">
        <v>7.3239999999999998</v>
      </c>
      <c r="I35" s="50">
        <v>13.052</v>
      </c>
      <c r="J35" s="50">
        <v>1019.346</v>
      </c>
      <c r="K35" s="50">
        <v>76.123999999999995</v>
      </c>
      <c r="L35" s="50">
        <v>184.54</v>
      </c>
      <c r="M35" s="50">
        <v>115.38</v>
      </c>
      <c r="N35" s="50">
        <v>2223.6559999999999</v>
      </c>
      <c r="O35" s="50">
        <v>5263.5540000000001</v>
      </c>
    </row>
    <row r="36" spans="1:15">
      <c r="A36" s="55">
        <v>1995</v>
      </c>
      <c r="B36" s="50">
        <v>1913.115</v>
      </c>
      <c r="C36" s="50">
        <v>1185.835</v>
      </c>
      <c r="D36" s="50">
        <v>2.7389999999999999</v>
      </c>
      <c r="E36" s="50">
        <v>498.03100000000001</v>
      </c>
      <c r="F36" s="50">
        <v>90.153000000000006</v>
      </c>
      <c r="G36" s="50">
        <v>222.07599999999999</v>
      </c>
      <c r="H36" s="50">
        <v>8.0869999999999997</v>
      </c>
      <c r="I36" s="50">
        <v>12.827999999999999</v>
      </c>
      <c r="J36" s="50">
        <v>1041.7180000000001</v>
      </c>
      <c r="K36" s="50">
        <v>77.052000000000007</v>
      </c>
      <c r="L36" s="50">
        <v>153.99299999999999</v>
      </c>
      <c r="M36" s="50">
        <v>107.24299999999999</v>
      </c>
      <c r="N36" s="50">
        <v>2213.9189999999999</v>
      </c>
      <c r="O36" s="50">
        <v>5323.2070000000003</v>
      </c>
    </row>
    <row r="37" spans="1:15">
      <c r="A37" s="55">
        <v>1996</v>
      </c>
      <c r="B37" s="50">
        <v>1995.4829999999999</v>
      </c>
      <c r="C37" s="50">
        <v>1207.144</v>
      </c>
      <c r="D37" s="50">
        <v>2.585</v>
      </c>
      <c r="E37" s="50">
        <v>524.09900000000005</v>
      </c>
      <c r="F37" s="50">
        <v>97.108999999999995</v>
      </c>
      <c r="G37" s="50">
        <v>232.08099999999999</v>
      </c>
      <c r="H37" s="50">
        <v>9.2629999999999999</v>
      </c>
      <c r="I37" s="50">
        <v>12.449</v>
      </c>
      <c r="J37" s="50">
        <v>1062.0150000000001</v>
      </c>
      <c r="K37" s="50">
        <v>80.340999999999994</v>
      </c>
      <c r="L37" s="50">
        <v>153.79</v>
      </c>
      <c r="M37" s="50">
        <v>125.474</v>
      </c>
      <c r="N37" s="50">
        <v>2299.2060000000001</v>
      </c>
      <c r="O37" s="50">
        <v>5512.12</v>
      </c>
    </row>
    <row r="38" spans="1:15">
      <c r="A38" s="55">
        <v>1997</v>
      </c>
      <c r="B38" s="50">
        <v>2039.934</v>
      </c>
      <c r="C38" s="50">
        <v>1214.1780000000001</v>
      </c>
      <c r="D38" s="50">
        <v>2.7469999999999999</v>
      </c>
      <c r="E38" s="50">
        <v>533.572</v>
      </c>
      <c r="F38" s="50">
        <v>95.277000000000001</v>
      </c>
      <c r="G38" s="50">
        <v>234.48599999999999</v>
      </c>
      <c r="H38" s="50">
        <v>9.8580000000000005</v>
      </c>
      <c r="I38" s="50">
        <v>13.151</v>
      </c>
      <c r="J38" s="50">
        <v>1073.3340000000001</v>
      </c>
      <c r="K38" s="50">
        <v>79.781000000000006</v>
      </c>
      <c r="L38" s="50">
        <v>144.03200000000001</v>
      </c>
      <c r="M38" s="50">
        <v>131.81700000000001</v>
      </c>
      <c r="N38" s="50">
        <v>2318.0549999999998</v>
      </c>
      <c r="O38" s="50">
        <v>5582.8720000000003</v>
      </c>
    </row>
    <row r="39" spans="1:15">
      <c r="A39" s="55">
        <v>1998</v>
      </c>
      <c r="B39" s="50">
        <v>2064.741</v>
      </c>
      <c r="C39" s="50">
        <v>1193.0889999999999</v>
      </c>
      <c r="D39" s="50">
        <v>2.456</v>
      </c>
      <c r="E39" s="50">
        <v>537.36400000000003</v>
      </c>
      <c r="F39" s="50">
        <v>86.031000000000006</v>
      </c>
      <c r="G39" s="50">
        <v>237.93199999999999</v>
      </c>
      <c r="H39" s="50">
        <v>11.68</v>
      </c>
      <c r="I39" s="50">
        <v>13.766999999999999</v>
      </c>
      <c r="J39" s="50">
        <v>1104.672</v>
      </c>
      <c r="K39" s="50">
        <v>92.02</v>
      </c>
      <c r="L39" s="50">
        <v>160.38800000000001</v>
      </c>
      <c r="M39" s="50">
        <v>116.72</v>
      </c>
      <c r="N39" s="50">
        <v>2363.0300000000002</v>
      </c>
      <c r="O39" s="50">
        <v>5631.4</v>
      </c>
    </row>
    <row r="40" spans="1:15">
      <c r="A40" s="55">
        <v>1999</v>
      </c>
      <c r="B40" s="50">
        <v>2062.6819999999998</v>
      </c>
      <c r="C40" s="50">
        <v>1197.6089999999999</v>
      </c>
      <c r="D40" s="50">
        <v>2.71</v>
      </c>
      <c r="E40" s="50">
        <v>554.54899999999998</v>
      </c>
      <c r="F40" s="50">
        <v>101.86</v>
      </c>
      <c r="G40" s="50">
        <v>245.374</v>
      </c>
      <c r="H40" s="50">
        <v>10.914</v>
      </c>
      <c r="I40" s="50">
        <v>13.911</v>
      </c>
      <c r="J40" s="50">
        <v>1125.4159999999999</v>
      </c>
      <c r="K40" s="50">
        <v>98.036000000000001</v>
      </c>
      <c r="L40" s="50">
        <v>150.08500000000001</v>
      </c>
      <c r="M40" s="50">
        <v>119.175</v>
      </c>
      <c r="N40" s="50">
        <v>2422.0309999999999</v>
      </c>
      <c r="O40" s="50">
        <v>5692.9719999999998</v>
      </c>
    </row>
    <row r="41" spans="1:15">
      <c r="A41" s="55">
        <v>2000</v>
      </c>
      <c r="B41" s="50">
        <v>2155.8069999999998</v>
      </c>
      <c r="C41" s="50">
        <v>1246.173</v>
      </c>
      <c r="D41" s="50">
        <v>2.5110000000000001</v>
      </c>
      <c r="E41" s="50">
        <v>579.46100000000001</v>
      </c>
      <c r="F41" s="50">
        <v>106.262</v>
      </c>
      <c r="G41" s="50">
        <v>253.779</v>
      </c>
      <c r="H41" s="50">
        <v>10.113</v>
      </c>
      <c r="I41" s="50">
        <v>13.702999999999999</v>
      </c>
      <c r="J41" s="50">
        <v>1133.048</v>
      </c>
      <c r="K41" s="50">
        <v>83.707999999999998</v>
      </c>
      <c r="L41" s="50">
        <v>164.71</v>
      </c>
      <c r="M41" s="50">
        <v>106.774</v>
      </c>
      <c r="N41" s="50">
        <v>2454.0680000000002</v>
      </c>
      <c r="O41" s="50">
        <v>5866.5550000000003</v>
      </c>
    </row>
    <row r="42" spans="1:15">
      <c r="A42" s="55">
        <v>2001</v>
      </c>
      <c r="B42" s="50">
        <v>2088.2919999999999</v>
      </c>
      <c r="C42" s="50">
        <v>1192.7070000000001</v>
      </c>
      <c r="D42" s="50">
        <v>2.4169999999999998</v>
      </c>
      <c r="E42" s="50">
        <v>597.20500000000004</v>
      </c>
      <c r="F42" s="50">
        <v>96.12</v>
      </c>
      <c r="G42" s="50">
        <v>242.83699999999999</v>
      </c>
      <c r="H42" s="50">
        <v>10.824999999999999</v>
      </c>
      <c r="I42" s="50">
        <v>12.555</v>
      </c>
      <c r="J42" s="50">
        <v>1148.671</v>
      </c>
      <c r="K42" s="50">
        <v>89.866</v>
      </c>
      <c r="L42" s="50">
        <v>146.65700000000001</v>
      </c>
      <c r="M42" s="50">
        <v>125.285</v>
      </c>
      <c r="N42" s="50">
        <v>2472.4389999999999</v>
      </c>
      <c r="O42" s="50">
        <v>5764.6869999999999</v>
      </c>
    </row>
    <row r="43" spans="1:15">
      <c r="A43" s="55">
        <v>2002</v>
      </c>
      <c r="B43" s="50">
        <v>2093.9259999999999</v>
      </c>
      <c r="C43" s="50">
        <v>1231.3630000000001</v>
      </c>
      <c r="D43" s="50">
        <v>2.3340000000000001</v>
      </c>
      <c r="E43" s="50">
        <v>586.221</v>
      </c>
      <c r="F43" s="50">
        <v>97.727999999999994</v>
      </c>
      <c r="G43" s="50">
        <v>236.76499999999999</v>
      </c>
      <c r="H43" s="50">
        <v>6.4850000000000003</v>
      </c>
      <c r="I43" s="50">
        <v>12.406000000000001</v>
      </c>
      <c r="J43" s="50">
        <v>1180.499</v>
      </c>
      <c r="K43" s="50">
        <v>100.38800000000001</v>
      </c>
      <c r="L43" s="50">
        <v>126.485</v>
      </c>
      <c r="M43" s="50">
        <v>121.521</v>
      </c>
      <c r="N43" s="50">
        <v>2470.8319999999999</v>
      </c>
      <c r="O43" s="50">
        <v>5809.2420000000002</v>
      </c>
    </row>
    <row r="44" spans="1:15">
      <c r="A44" s="55">
        <v>2003</v>
      </c>
      <c r="B44" s="50">
        <v>2134.9949999999999</v>
      </c>
      <c r="C44" s="50">
        <v>1196.3309999999999</v>
      </c>
      <c r="D44" s="50">
        <v>2.0910000000000002</v>
      </c>
      <c r="E44" s="50">
        <v>609.71500000000003</v>
      </c>
      <c r="F44" s="50">
        <v>95.575999999999993</v>
      </c>
      <c r="G44" s="50">
        <v>231.459</v>
      </c>
      <c r="H44" s="50">
        <v>8.1739999999999995</v>
      </c>
      <c r="I44" s="50">
        <v>11.468999999999999</v>
      </c>
      <c r="J44" s="50">
        <v>1186.0170000000001</v>
      </c>
      <c r="K44" s="50">
        <v>98.641000000000005</v>
      </c>
      <c r="L44" s="50">
        <v>139.596</v>
      </c>
      <c r="M44" s="50">
        <v>134.00800000000001</v>
      </c>
      <c r="N44" s="50">
        <v>2516.7460000000001</v>
      </c>
      <c r="O44" s="50">
        <v>5859.8850000000002</v>
      </c>
    </row>
    <row r="45" spans="1:15">
      <c r="A45" s="55">
        <v>2004</v>
      </c>
      <c r="B45" s="50">
        <v>2159.5300000000002</v>
      </c>
      <c r="C45" s="50">
        <v>1201.329</v>
      </c>
      <c r="D45" s="50">
        <v>2.1619999999999999</v>
      </c>
      <c r="E45" s="50">
        <v>631.70500000000004</v>
      </c>
      <c r="F45" s="50">
        <v>96.370999999999995</v>
      </c>
      <c r="G45" s="50">
        <v>239.75700000000001</v>
      </c>
      <c r="H45" s="50">
        <v>9.6509999999999998</v>
      </c>
      <c r="I45" s="50">
        <v>11.62</v>
      </c>
      <c r="J45" s="50">
        <v>1209.2339999999999</v>
      </c>
      <c r="K45" s="50">
        <v>113.315</v>
      </c>
      <c r="L45" s="50">
        <v>156.762</v>
      </c>
      <c r="M45" s="50">
        <v>135.83000000000001</v>
      </c>
      <c r="N45" s="50">
        <v>2606.4059999999999</v>
      </c>
      <c r="O45" s="50">
        <v>5978.81</v>
      </c>
    </row>
    <row r="46" spans="1:15">
      <c r="A46" s="55">
        <v>2005</v>
      </c>
      <c r="B46" s="50">
        <v>2181.2750000000001</v>
      </c>
      <c r="C46" s="50">
        <v>1183.4059999999999</v>
      </c>
      <c r="D46" s="50">
        <v>2.4470000000000001</v>
      </c>
      <c r="E46" s="50">
        <v>639.24199999999996</v>
      </c>
      <c r="F46" s="50">
        <v>91.947000000000003</v>
      </c>
      <c r="G46" s="50">
        <v>246.29400000000001</v>
      </c>
      <c r="H46" s="50">
        <v>10.446</v>
      </c>
      <c r="I46" s="50">
        <v>11.558999999999999</v>
      </c>
      <c r="J46" s="50">
        <v>1207.9369999999999</v>
      </c>
      <c r="K46" s="50">
        <v>111.16200000000001</v>
      </c>
      <c r="L46" s="50">
        <v>166.32400000000001</v>
      </c>
      <c r="M46" s="50">
        <v>135.49</v>
      </c>
      <c r="N46" s="50">
        <v>2622.8470000000002</v>
      </c>
      <c r="O46" s="50">
        <v>5999.1530000000002</v>
      </c>
    </row>
    <row r="47" spans="1:15">
      <c r="A47" s="55">
        <v>2006</v>
      </c>
      <c r="B47" s="50">
        <v>2147.0770000000002</v>
      </c>
      <c r="C47" s="50">
        <v>1170.626</v>
      </c>
      <c r="D47" s="50">
        <v>2.3140000000000001</v>
      </c>
      <c r="E47" s="50">
        <v>645.322</v>
      </c>
      <c r="F47" s="50">
        <v>86.344999999999999</v>
      </c>
      <c r="G47" s="50">
        <v>239.53399999999999</v>
      </c>
      <c r="H47" s="50">
        <v>8.0329999999999995</v>
      </c>
      <c r="I47" s="50">
        <v>11.262</v>
      </c>
      <c r="J47" s="50">
        <v>1215.922</v>
      </c>
      <c r="K47" s="50">
        <v>104.321</v>
      </c>
      <c r="L47" s="50">
        <v>124.535</v>
      </c>
      <c r="M47" s="50">
        <v>146.55500000000001</v>
      </c>
      <c r="N47" s="50">
        <v>2584.1419999999998</v>
      </c>
      <c r="O47" s="50">
        <v>5913.7479999999996</v>
      </c>
    </row>
    <row r="48" spans="1:15">
      <c r="A48" s="55">
        <v>2007</v>
      </c>
      <c r="B48" s="50">
        <v>2172.37</v>
      </c>
      <c r="C48" s="50">
        <v>1245.8589999999999</v>
      </c>
      <c r="D48" s="50">
        <v>2.1859999999999999</v>
      </c>
      <c r="E48" s="50">
        <v>647.34500000000003</v>
      </c>
      <c r="F48" s="50">
        <v>89.906000000000006</v>
      </c>
      <c r="G48" s="50">
        <v>237.99</v>
      </c>
      <c r="H48" s="50">
        <v>4.8090000000000002</v>
      </c>
      <c r="I48" s="50">
        <v>11.63</v>
      </c>
      <c r="J48" s="50">
        <v>1207.973</v>
      </c>
      <c r="K48" s="50">
        <v>97.671000000000006</v>
      </c>
      <c r="L48" s="50">
        <v>130.69800000000001</v>
      </c>
      <c r="M48" s="50">
        <v>142.99100000000001</v>
      </c>
      <c r="N48" s="50">
        <v>2573.1979999999999</v>
      </c>
      <c r="O48" s="50">
        <v>6003.0950000000003</v>
      </c>
    </row>
    <row r="49" spans="1:15">
      <c r="A49" s="55">
        <v>2008</v>
      </c>
      <c r="B49" s="50">
        <v>2139.7399999999998</v>
      </c>
      <c r="C49" s="50">
        <v>1255.229</v>
      </c>
      <c r="D49" s="50">
        <v>1.9570000000000001</v>
      </c>
      <c r="E49" s="50">
        <v>609.86099999999999</v>
      </c>
      <c r="F49" s="50">
        <v>88.869</v>
      </c>
      <c r="G49" s="50">
        <v>226.31100000000001</v>
      </c>
      <c r="H49" s="50">
        <v>2.1349999999999998</v>
      </c>
      <c r="I49" s="50">
        <v>10.797000000000001</v>
      </c>
      <c r="J49" s="50">
        <v>1138.6120000000001</v>
      </c>
      <c r="K49" s="50">
        <v>92.49</v>
      </c>
      <c r="L49" s="50">
        <v>112.79600000000001</v>
      </c>
      <c r="M49" s="50">
        <v>125.77800000000001</v>
      </c>
      <c r="N49" s="50">
        <v>2409.6060000000002</v>
      </c>
      <c r="O49" s="50">
        <v>5816.57</v>
      </c>
    </row>
    <row r="50" spans="1:15">
      <c r="A50" s="55">
        <v>2009</v>
      </c>
      <c r="B50" s="50">
        <v>1875.7349999999999</v>
      </c>
      <c r="C50" s="50">
        <v>1233.5119999999999</v>
      </c>
      <c r="D50" s="50">
        <v>1.8380000000000001</v>
      </c>
      <c r="E50" s="50">
        <v>554.95500000000004</v>
      </c>
      <c r="F50" s="50">
        <v>86.296999999999997</v>
      </c>
      <c r="G50" s="50">
        <v>204.369</v>
      </c>
      <c r="H50" s="50">
        <v>2.6259999999999999</v>
      </c>
      <c r="I50" s="50">
        <v>9.7070000000000007</v>
      </c>
      <c r="J50" s="50">
        <v>1126.298</v>
      </c>
      <c r="K50" s="50">
        <v>85.216999999999999</v>
      </c>
      <c r="L50" s="50">
        <v>92.408000000000001</v>
      </c>
      <c r="M50" s="50">
        <v>107.432</v>
      </c>
      <c r="N50" s="50">
        <v>2271.1460000000002</v>
      </c>
      <c r="O50" s="50">
        <v>5392.0240000000003</v>
      </c>
    </row>
    <row r="51" spans="1:15">
      <c r="A51" s="55">
        <v>2010</v>
      </c>
      <c r="B51" s="50">
        <v>1985.866</v>
      </c>
      <c r="C51" s="50">
        <v>1291.546</v>
      </c>
      <c r="D51" s="50">
        <v>1.871</v>
      </c>
      <c r="E51" s="50">
        <v>582.50599999999997</v>
      </c>
      <c r="F51" s="50">
        <v>84.552000000000007</v>
      </c>
      <c r="G51" s="50">
        <v>210.011</v>
      </c>
      <c r="H51" s="50">
        <v>2.9820000000000002</v>
      </c>
      <c r="I51" s="50">
        <v>10.785</v>
      </c>
      <c r="J51" s="50">
        <v>1109.605</v>
      </c>
      <c r="K51" s="50">
        <v>81.600999999999999</v>
      </c>
      <c r="L51" s="50">
        <v>96.507999999999996</v>
      </c>
      <c r="M51" s="50">
        <v>115.34</v>
      </c>
      <c r="N51" s="50">
        <v>2295.7620000000002</v>
      </c>
      <c r="O51" s="50">
        <v>5584.5749999999998</v>
      </c>
    </row>
    <row r="52" spans="1:15">
      <c r="A52" s="55">
        <v>2011</v>
      </c>
      <c r="B52" s="50">
        <v>1875.481</v>
      </c>
      <c r="C52" s="50">
        <v>1311.422</v>
      </c>
      <c r="D52" s="50">
        <v>1.8720000000000001</v>
      </c>
      <c r="E52" s="50">
        <v>592.24199999999996</v>
      </c>
      <c r="F52" s="50">
        <v>79.013000000000005</v>
      </c>
      <c r="G52" s="50">
        <v>209.08600000000001</v>
      </c>
      <c r="H52" s="50">
        <v>1.8320000000000001</v>
      </c>
      <c r="I52" s="50">
        <v>10.233000000000001</v>
      </c>
      <c r="J52" s="50">
        <v>1076.8320000000001</v>
      </c>
      <c r="K52" s="50">
        <v>78.724999999999994</v>
      </c>
      <c r="L52" s="50">
        <v>83.093000000000004</v>
      </c>
      <c r="M52" s="50">
        <v>114.333</v>
      </c>
      <c r="N52" s="50">
        <v>2247.2600000000002</v>
      </c>
      <c r="O52" s="50">
        <v>5445.8860000000004</v>
      </c>
    </row>
    <row r="53" spans="1:15">
      <c r="A53" s="55">
        <v>2012</v>
      </c>
      <c r="B53" s="50">
        <v>1656.979</v>
      </c>
      <c r="C53" s="50">
        <v>1371.5609999999999</v>
      </c>
      <c r="D53" s="50">
        <v>1.738</v>
      </c>
      <c r="E53" s="50">
        <v>569.05799999999999</v>
      </c>
      <c r="F53" s="50">
        <v>75.703999999999994</v>
      </c>
      <c r="G53" s="50">
        <v>205.65600000000001</v>
      </c>
      <c r="H53" s="50">
        <v>0.79200000000000004</v>
      </c>
      <c r="I53" s="50">
        <v>9.4149999999999991</v>
      </c>
      <c r="J53" s="50">
        <v>1070.5029999999999</v>
      </c>
      <c r="K53" s="50">
        <v>78.557000000000002</v>
      </c>
      <c r="L53" s="50">
        <v>66.716999999999999</v>
      </c>
      <c r="M53" s="50">
        <v>110.446</v>
      </c>
      <c r="N53" s="50">
        <v>2188.5859999999998</v>
      </c>
      <c r="O53" s="50">
        <v>5228.9629999999997</v>
      </c>
    </row>
    <row r="54" spans="1:15">
      <c r="A54" s="55">
        <v>2013</v>
      </c>
      <c r="B54" s="50">
        <v>1717.53</v>
      </c>
      <c r="C54" s="50">
        <v>1409.354</v>
      </c>
      <c r="D54" s="50">
        <v>1.5469999999999999</v>
      </c>
      <c r="E54" s="50">
        <v>573.13699999999994</v>
      </c>
      <c r="F54" s="50">
        <v>85.236999999999995</v>
      </c>
      <c r="G54" s="50">
        <v>210.41399999999999</v>
      </c>
      <c r="H54" s="50">
        <v>0.77800000000000002</v>
      </c>
      <c r="I54" s="50">
        <v>9.9610000000000003</v>
      </c>
      <c r="J54" s="50">
        <v>1086.087</v>
      </c>
      <c r="K54" s="50">
        <v>77.186000000000007</v>
      </c>
      <c r="L54" s="50">
        <v>57.500999999999998</v>
      </c>
      <c r="M54" s="50">
        <v>115.822</v>
      </c>
      <c r="N54" s="50">
        <v>2217.6709999999998</v>
      </c>
      <c r="O54" s="50">
        <v>5356.0349999999999</v>
      </c>
    </row>
    <row r="55" spans="1:15">
      <c r="A55" s="55">
        <v>2014</v>
      </c>
      <c r="B55" s="50">
        <v>1713.6130000000001</v>
      </c>
      <c r="C55" s="50">
        <v>1439.5260000000001</v>
      </c>
      <c r="D55" s="50">
        <v>1.5009999999999999</v>
      </c>
      <c r="E55" s="50">
        <v>605.68100000000004</v>
      </c>
      <c r="F55" s="50">
        <v>86.215000000000003</v>
      </c>
      <c r="G55" s="50">
        <v>215.626</v>
      </c>
      <c r="H55" s="50">
        <v>1.3460000000000001</v>
      </c>
      <c r="I55" s="50">
        <v>10.391</v>
      </c>
      <c r="J55" s="50">
        <v>1094.7159999999999</v>
      </c>
      <c r="K55" s="50">
        <v>78.203999999999994</v>
      </c>
      <c r="L55" s="50">
        <v>46.421999999999997</v>
      </c>
      <c r="M55" s="50">
        <v>108.447</v>
      </c>
      <c r="N55" s="50">
        <v>2248.549</v>
      </c>
      <c r="O55" s="50">
        <v>5413.2370000000001</v>
      </c>
    </row>
    <row r="56" spans="1:15">
      <c r="A56" s="55">
        <v>2015</v>
      </c>
      <c r="B56" s="50">
        <v>1480.39</v>
      </c>
      <c r="C56" s="50">
        <v>1482.9839999999999</v>
      </c>
      <c r="D56" s="50">
        <v>1.4630000000000001</v>
      </c>
      <c r="E56" s="50">
        <v>598.04100000000005</v>
      </c>
      <c r="F56" s="50">
        <v>86.5</v>
      </c>
      <c r="G56" s="50">
        <v>227.114</v>
      </c>
      <c r="H56" s="50">
        <v>0.95599999999999996</v>
      </c>
      <c r="I56" s="50">
        <v>11.316000000000001</v>
      </c>
      <c r="J56" s="50">
        <v>1125.1510000000001</v>
      </c>
      <c r="K56" s="50">
        <v>78.537000000000006</v>
      </c>
      <c r="L56" s="50">
        <v>46.820999999999998</v>
      </c>
      <c r="M56" s="50">
        <v>112.08199999999999</v>
      </c>
      <c r="N56" s="50">
        <v>2287.98</v>
      </c>
      <c r="O56" s="50">
        <v>5262.8419999999996</v>
      </c>
    </row>
    <row r="57" spans="1:15">
      <c r="A57" s="55">
        <v>2016</v>
      </c>
      <c r="B57" s="50">
        <v>1354.2170000000001</v>
      </c>
      <c r="C57" s="50">
        <v>1493.981</v>
      </c>
      <c r="D57" s="50">
        <v>1.4159999999999999</v>
      </c>
      <c r="E57" s="50">
        <v>575.55899999999997</v>
      </c>
      <c r="F57" s="50">
        <v>83.325999999999993</v>
      </c>
      <c r="G57" s="50">
        <v>237.44200000000001</v>
      </c>
      <c r="H57" s="50">
        <v>1.3009999999999999</v>
      </c>
      <c r="I57" s="50">
        <v>10.742000000000001</v>
      </c>
      <c r="J57" s="50">
        <v>1143.857</v>
      </c>
      <c r="K57" s="50">
        <v>78.119</v>
      </c>
      <c r="L57" s="50">
        <v>59.040999999999997</v>
      </c>
      <c r="M57" s="50">
        <v>119.858</v>
      </c>
      <c r="N57" s="50">
        <v>2310.663</v>
      </c>
      <c r="O57" s="50">
        <v>5170.5110000000004</v>
      </c>
    </row>
    <row r="58" spans="1:15">
      <c r="A58" s="55">
        <v>2017</v>
      </c>
      <c r="B58" s="50">
        <v>1316.027</v>
      </c>
      <c r="C58" s="50">
        <v>1475.0419999999999</v>
      </c>
      <c r="D58" s="50">
        <v>1.4490000000000001</v>
      </c>
      <c r="E58" s="50">
        <v>583.59699999999998</v>
      </c>
      <c r="F58" s="50">
        <v>85.742000000000004</v>
      </c>
      <c r="G58" s="50">
        <v>246.761</v>
      </c>
      <c r="H58" s="50">
        <v>0.77500000000000002</v>
      </c>
      <c r="I58" s="50">
        <v>9.9030000000000005</v>
      </c>
      <c r="J58" s="50">
        <v>1140.386</v>
      </c>
      <c r="K58" s="50">
        <v>71.676000000000002</v>
      </c>
      <c r="L58" s="50">
        <v>61.685000000000002</v>
      </c>
      <c r="M58" s="50">
        <v>126.437</v>
      </c>
      <c r="N58" s="50">
        <v>2328.4119999999998</v>
      </c>
      <c r="O58" s="50">
        <v>5130.5770000000002</v>
      </c>
    </row>
    <row r="59" spans="1:15">
      <c r="A59" s="55">
        <v>2018</v>
      </c>
      <c r="B59" s="50">
        <v>1260.2909999999999</v>
      </c>
      <c r="C59" s="50">
        <v>1639.0150000000001</v>
      </c>
      <c r="D59" s="50">
        <v>1.5489999999999999</v>
      </c>
      <c r="E59" s="50">
        <v>618.10799999999995</v>
      </c>
      <c r="F59" s="50">
        <v>98.024000000000001</v>
      </c>
      <c r="G59" s="50">
        <v>250.405</v>
      </c>
      <c r="H59" s="50">
        <v>0.81</v>
      </c>
      <c r="I59" s="50">
        <v>9.61</v>
      </c>
      <c r="J59" s="50">
        <v>1141.1289999999999</v>
      </c>
      <c r="K59" s="50">
        <v>73.974000000000004</v>
      </c>
      <c r="L59" s="50">
        <v>57.332000000000001</v>
      </c>
      <c r="M59" s="50">
        <v>123.063</v>
      </c>
      <c r="N59" s="50">
        <v>2374.0039999999999</v>
      </c>
      <c r="O59" s="50">
        <v>5284.4070000000002</v>
      </c>
    </row>
    <row r="60" spans="1:15">
      <c r="A60" s="55">
        <v>2019</v>
      </c>
      <c r="B60" s="50">
        <v>1075.9639999999999</v>
      </c>
      <c r="C60" s="50">
        <v>1693.72</v>
      </c>
      <c r="D60" s="50">
        <v>1.6180000000000001</v>
      </c>
      <c r="E60" s="50">
        <v>612.54300000000001</v>
      </c>
      <c r="F60" s="50">
        <v>102.715</v>
      </c>
      <c r="G60" s="50">
        <v>255.74</v>
      </c>
      <c r="H60" s="50">
        <v>1.0129999999999999</v>
      </c>
      <c r="I60" s="50">
        <v>9.2629999999999999</v>
      </c>
      <c r="J60" s="50">
        <v>1137.374</v>
      </c>
      <c r="K60" s="50">
        <v>68.688000000000002</v>
      </c>
      <c r="L60" s="50">
        <v>49.654000000000003</v>
      </c>
      <c r="M60" s="50">
        <v>126.879</v>
      </c>
      <c r="N60" s="50">
        <v>2365.4879999999998</v>
      </c>
      <c r="O60" s="50">
        <v>5146.2690000000002</v>
      </c>
    </row>
  </sheetData>
  <sheetProtection formatCells="0" formatColumns="0" formatRows="0" insertColumns="0" insertRows="0" insertHyperlinks="0" deleteColumns="0" deleteRows="0" sort="0" autoFilter="0" pivotTables="0"/>
  <hyperlinks>
    <hyperlink ref="A5" r:id="rId1" display="http://www.eia.gov/totalenergy/data/monthly/dataunits.cfm" xr:uid="{AE2763FA-5A7E-46DD-B884-0BA8B56E4856}"/>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0D28F-7468-43CB-A3E8-D6E45395F242}">
  <sheetPr codeName="Sheet30">
    <tabColor theme="7" tint="0.59999389629810485"/>
  </sheetPr>
  <dimension ref="A1:I60"/>
  <sheetViews>
    <sheetView workbookViewId="0"/>
  </sheetViews>
  <sheetFormatPr defaultColWidth="9.140625" defaultRowHeight="15"/>
  <cols>
    <col min="1" max="1" width="16.7109375" style="50" customWidth="1"/>
    <col min="2" max="2" width="15.85546875" style="50" customWidth="1"/>
    <col min="3" max="3" width="17.7109375" style="50" customWidth="1"/>
    <col min="4" max="4" width="26.7109375" style="50" customWidth="1"/>
    <col min="5" max="5" width="18.140625" style="50" customWidth="1"/>
    <col min="6" max="6" width="19.28515625" style="50" customWidth="1"/>
    <col min="7" max="7" width="21.140625" style="50" customWidth="1"/>
    <col min="8" max="8" width="14.140625" style="50" customWidth="1"/>
    <col min="9" max="9" width="27" style="50" customWidth="1"/>
    <col min="10" max="16384" width="9.140625" style="50"/>
  </cols>
  <sheetData>
    <row r="1" spans="1:9" s="56" customFormat="1">
      <c r="B1" s="56" t="s">
        <v>1996</v>
      </c>
      <c r="C1" s="56" t="s">
        <v>2000</v>
      </c>
      <c r="D1" s="56" t="s">
        <v>2477</v>
      </c>
      <c r="E1" s="56" t="s">
        <v>2478</v>
      </c>
      <c r="F1" s="56" t="s">
        <v>2480</v>
      </c>
      <c r="G1" s="56" t="s">
        <v>1992</v>
      </c>
      <c r="H1" s="56" t="s">
        <v>2487</v>
      </c>
      <c r="I1" s="56" t="s">
        <v>2486</v>
      </c>
    </row>
    <row r="2" spans="1:9" ht="18.75">
      <c r="A2" s="49" t="s">
        <v>2385</v>
      </c>
    </row>
    <row r="3" spans="1:9" ht="18.75">
      <c r="A3" s="51" t="s">
        <v>2386</v>
      </c>
    </row>
    <row r="5" spans="1:9">
      <c r="A5" s="52" t="str">
        <f>HYPERLINK("http://www.eia.gov/totalenergy/data/monthly/dataunits.cfm","Note: Information about data precision.")</f>
        <v>Note: Information about data precision.</v>
      </c>
    </row>
    <row r="7" spans="1:9">
      <c r="A7" s="50" t="s">
        <v>2387</v>
      </c>
    </row>
    <row r="8" spans="1:9">
      <c r="A8" s="50" t="s">
        <v>2388</v>
      </c>
    </row>
    <row r="10" spans="1:9" ht="15.75">
      <c r="A10" s="53" t="s">
        <v>2415</v>
      </c>
    </row>
    <row r="12" spans="1:9">
      <c r="A12" s="54" t="s">
        <v>2390</v>
      </c>
      <c r="B12" s="54" t="s">
        <v>2414</v>
      </c>
      <c r="C12" s="54" t="s">
        <v>2413</v>
      </c>
      <c r="D12" s="54" t="s">
        <v>2412</v>
      </c>
      <c r="E12" s="54" t="s">
        <v>2411</v>
      </c>
      <c r="F12" s="54" t="s">
        <v>2410</v>
      </c>
      <c r="G12" s="54" t="s">
        <v>2409</v>
      </c>
      <c r="H12" s="54" t="s">
        <v>2408</v>
      </c>
      <c r="I12" s="54" t="s">
        <v>2407</v>
      </c>
    </row>
    <row r="13" spans="1:9">
      <c r="A13" s="54"/>
      <c r="B13" s="54" t="s">
        <v>2405</v>
      </c>
      <c r="C13" s="54" t="s">
        <v>2405</v>
      </c>
      <c r="D13" s="54" t="s">
        <v>2405</v>
      </c>
      <c r="E13" s="54" t="s">
        <v>2405</v>
      </c>
      <c r="F13" s="54" t="s">
        <v>2405</v>
      </c>
      <c r="G13" s="54" t="s">
        <v>2405</v>
      </c>
      <c r="H13" s="54" t="s">
        <v>2405</v>
      </c>
      <c r="I13" s="54" t="s">
        <v>2405</v>
      </c>
    </row>
    <row r="14" spans="1:9">
      <c r="A14" s="55">
        <v>1973</v>
      </c>
      <c r="B14" s="50">
        <v>8.9710000000000001</v>
      </c>
      <c r="C14" s="50">
        <v>264.06200000000001</v>
      </c>
      <c r="D14" s="50">
        <v>146.54499999999999</v>
      </c>
      <c r="E14" s="50">
        <v>35.991</v>
      </c>
      <c r="F14" s="50">
        <v>16.419</v>
      </c>
      <c r="G14" s="50">
        <v>198.95500000000001</v>
      </c>
      <c r="H14" s="50">
        <v>434.988</v>
      </c>
      <c r="I14" s="50">
        <v>906.97699999999998</v>
      </c>
    </row>
    <row r="15" spans="1:9">
      <c r="A15" s="55">
        <v>1974</v>
      </c>
      <c r="B15" s="50">
        <v>7.8449999999999998</v>
      </c>
      <c r="C15" s="50">
        <v>260.02999999999997</v>
      </c>
      <c r="D15" s="50">
        <v>134.874</v>
      </c>
      <c r="E15" s="50">
        <v>33.231999999999999</v>
      </c>
      <c r="F15" s="50">
        <v>13.292</v>
      </c>
      <c r="G15" s="50">
        <v>181.398</v>
      </c>
      <c r="H15" s="50">
        <v>423.87700000000001</v>
      </c>
      <c r="I15" s="50">
        <v>873.15</v>
      </c>
    </row>
    <row r="16" spans="1:9">
      <c r="A16" s="55">
        <v>1975</v>
      </c>
      <c r="B16" s="50">
        <v>6.0030000000000001</v>
      </c>
      <c r="C16" s="50">
        <v>266.483</v>
      </c>
      <c r="D16" s="50">
        <v>132.15100000000001</v>
      </c>
      <c r="E16" s="50">
        <v>32.314999999999998</v>
      </c>
      <c r="F16" s="50">
        <v>11.606</v>
      </c>
      <c r="G16" s="50">
        <v>176.072</v>
      </c>
      <c r="H16" s="50">
        <v>418.71800000000002</v>
      </c>
      <c r="I16" s="50">
        <v>867.27599999999995</v>
      </c>
    </row>
    <row r="17" spans="1:9">
      <c r="A17" s="55">
        <v>1976</v>
      </c>
      <c r="B17" s="50">
        <v>5.625</v>
      </c>
      <c r="C17" s="50">
        <v>273.10000000000002</v>
      </c>
      <c r="D17" s="50">
        <v>145.32400000000001</v>
      </c>
      <c r="E17" s="50">
        <v>33.604999999999997</v>
      </c>
      <c r="F17" s="50">
        <v>13.34</v>
      </c>
      <c r="G17" s="50">
        <v>192.27</v>
      </c>
      <c r="H17" s="50">
        <v>441.68200000000002</v>
      </c>
      <c r="I17" s="50">
        <v>912.678</v>
      </c>
    </row>
    <row r="18" spans="1:9">
      <c r="A18" s="55">
        <v>1977</v>
      </c>
      <c r="B18" s="50">
        <v>5.4889999999999999</v>
      </c>
      <c r="C18" s="50">
        <v>260.67200000000003</v>
      </c>
      <c r="D18" s="50">
        <v>145.87700000000001</v>
      </c>
      <c r="E18" s="50">
        <v>32.820999999999998</v>
      </c>
      <c r="F18" s="50">
        <v>12.102</v>
      </c>
      <c r="G18" s="50">
        <v>190.8</v>
      </c>
      <c r="H18" s="50">
        <v>477.589</v>
      </c>
      <c r="I18" s="50">
        <v>934.55</v>
      </c>
    </row>
    <row r="19" spans="1:9">
      <c r="A19" s="55">
        <v>1978</v>
      </c>
      <c r="B19" s="50">
        <v>4.6950000000000003</v>
      </c>
      <c r="C19" s="50">
        <v>264.29899999999998</v>
      </c>
      <c r="D19" s="50">
        <v>142.69399999999999</v>
      </c>
      <c r="E19" s="50">
        <v>31.826000000000001</v>
      </c>
      <c r="F19" s="50">
        <v>11.052</v>
      </c>
      <c r="G19" s="50">
        <v>185.572</v>
      </c>
      <c r="H19" s="50">
        <v>483.86200000000002</v>
      </c>
      <c r="I19" s="50">
        <v>938.428</v>
      </c>
    </row>
    <row r="20" spans="1:9">
      <c r="A20" s="55">
        <v>1979</v>
      </c>
      <c r="B20" s="50">
        <v>3.5640000000000001</v>
      </c>
      <c r="C20" s="50">
        <v>268.18799999999999</v>
      </c>
      <c r="D20" s="50">
        <v>118.943</v>
      </c>
      <c r="E20" s="50">
        <v>21.468</v>
      </c>
      <c r="F20" s="50">
        <v>9.6039999999999992</v>
      </c>
      <c r="G20" s="50">
        <v>150.01599999999999</v>
      </c>
      <c r="H20" s="50">
        <v>496.26400000000001</v>
      </c>
      <c r="I20" s="50">
        <v>918.03200000000004</v>
      </c>
    </row>
    <row r="21" spans="1:9">
      <c r="A21" s="55">
        <v>1980</v>
      </c>
      <c r="B21" s="50">
        <v>2.9180000000000001</v>
      </c>
      <c r="C21" s="50">
        <v>255.99</v>
      </c>
      <c r="D21" s="50">
        <v>96.274000000000001</v>
      </c>
      <c r="E21" s="50">
        <v>19.658000000000001</v>
      </c>
      <c r="F21" s="50">
        <v>7.71</v>
      </c>
      <c r="G21" s="50">
        <v>123.642</v>
      </c>
      <c r="H21" s="50">
        <v>528.83100000000002</v>
      </c>
      <c r="I21" s="50">
        <v>911.38</v>
      </c>
    </row>
    <row r="22" spans="1:9">
      <c r="A22" s="55">
        <v>1981</v>
      </c>
      <c r="B22" s="50">
        <v>2.887</v>
      </c>
      <c r="C22" s="50">
        <v>244.81399999999999</v>
      </c>
      <c r="D22" s="50">
        <v>83.912000000000006</v>
      </c>
      <c r="E22" s="50">
        <v>18.858000000000001</v>
      </c>
      <c r="F22" s="50">
        <v>6.1710000000000003</v>
      </c>
      <c r="G22" s="50">
        <v>108.941</v>
      </c>
      <c r="H22" s="50">
        <v>521.79700000000003</v>
      </c>
      <c r="I22" s="50">
        <v>878.43799999999999</v>
      </c>
    </row>
    <row r="23" spans="1:9">
      <c r="A23" s="55">
        <v>1982</v>
      </c>
      <c r="B23" s="50">
        <v>3.0339999999999998</v>
      </c>
      <c r="C23" s="50">
        <v>249.96299999999999</v>
      </c>
      <c r="D23" s="50">
        <v>76.796000000000006</v>
      </c>
      <c r="E23" s="50">
        <v>18.227</v>
      </c>
      <c r="F23" s="50">
        <v>6.8760000000000003</v>
      </c>
      <c r="G23" s="50">
        <v>101.899</v>
      </c>
      <c r="H23" s="50">
        <v>517.75800000000004</v>
      </c>
      <c r="I23" s="50">
        <v>872.654</v>
      </c>
    </row>
    <row r="24" spans="1:9">
      <c r="A24" s="55">
        <v>1983</v>
      </c>
      <c r="B24" s="50">
        <v>2.9209999999999998</v>
      </c>
      <c r="C24" s="50">
        <v>237.56800000000001</v>
      </c>
      <c r="D24" s="50">
        <v>67.620999999999995</v>
      </c>
      <c r="E24" s="50">
        <v>21.7</v>
      </c>
      <c r="F24" s="50">
        <v>6.1740000000000004</v>
      </c>
      <c r="G24" s="50">
        <v>95.495000000000005</v>
      </c>
      <c r="H24" s="50">
        <v>530.93200000000002</v>
      </c>
      <c r="I24" s="50">
        <v>866.91700000000003</v>
      </c>
    </row>
    <row r="25" spans="1:9">
      <c r="A25" s="55">
        <v>1984</v>
      </c>
      <c r="B25" s="50">
        <v>3.766</v>
      </c>
      <c r="C25" s="50">
        <v>247.274</v>
      </c>
      <c r="D25" s="50">
        <v>79.777000000000001</v>
      </c>
      <c r="E25" s="50">
        <v>17.672000000000001</v>
      </c>
      <c r="F25" s="50">
        <v>11.59</v>
      </c>
      <c r="G25" s="50">
        <v>109.039</v>
      </c>
      <c r="H25" s="50">
        <v>542.06500000000005</v>
      </c>
      <c r="I25" s="50">
        <v>902.14300000000003</v>
      </c>
    </row>
    <row r="26" spans="1:9">
      <c r="A26" s="55">
        <v>1985</v>
      </c>
      <c r="B26" s="50">
        <v>3.6789999999999998</v>
      </c>
      <c r="C26" s="50">
        <v>240.57400000000001</v>
      </c>
      <c r="D26" s="50">
        <v>79.908000000000001</v>
      </c>
      <c r="E26" s="50">
        <v>19.847999999999999</v>
      </c>
      <c r="F26" s="50">
        <v>11.462</v>
      </c>
      <c r="G26" s="50">
        <v>111.218</v>
      </c>
      <c r="H26" s="50">
        <v>553.202</v>
      </c>
      <c r="I26" s="50">
        <v>908.673</v>
      </c>
    </row>
    <row r="27" spans="1:9">
      <c r="A27" s="55">
        <v>1986</v>
      </c>
      <c r="B27" s="50">
        <v>3.84</v>
      </c>
      <c r="C27" s="50">
        <v>233.72300000000001</v>
      </c>
      <c r="D27" s="50">
        <v>81.302000000000007</v>
      </c>
      <c r="E27" s="50">
        <v>19.439</v>
      </c>
      <c r="F27" s="50">
        <v>8.7720000000000002</v>
      </c>
      <c r="G27" s="50">
        <v>109.51300000000001</v>
      </c>
      <c r="H27" s="50">
        <v>557.86500000000001</v>
      </c>
      <c r="I27" s="50">
        <v>904.94100000000003</v>
      </c>
    </row>
    <row r="28" spans="1:9">
      <c r="A28" s="55">
        <v>1987</v>
      </c>
      <c r="B28" s="50">
        <v>3.5350000000000001</v>
      </c>
      <c r="C28" s="50">
        <v>234.488</v>
      </c>
      <c r="D28" s="50">
        <v>84.534000000000006</v>
      </c>
      <c r="E28" s="50">
        <v>21.613</v>
      </c>
      <c r="F28" s="50">
        <v>8.5850000000000009</v>
      </c>
      <c r="G28" s="50">
        <v>114.732</v>
      </c>
      <c r="H28" s="50">
        <v>581.495</v>
      </c>
      <c r="I28" s="50">
        <v>934.24900000000002</v>
      </c>
    </row>
    <row r="29" spans="1:9">
      <c r="A29" s="55">
        <v>1988</v>
      </c>
      <c r="B29" s="50">
        <v>3.5070000000000001</v>
      </c>
      <c r="C29" s="50">
        <v>251.22800000000001</v>
      </c>
      <c r="D29" s="50">
        <v>87.054000000000002</v>
      </c>
      <c r="E29" s="50">
        <v>21.542999999999999</v>
      </c>
      <c r="F29" s="50">
        <v>10.379</v>
      </c>
      <c r="G29" s="50">
        <v>118.97499999999999</v>
      </c>
      <c r="H29" s="50">
        <v>608.69000000000005</v>
      </c>
      <c r="I29" s="50">
        <v>982.4</v>
      </c>
    </row>
    <row r="30" spans="1:9">
      <c r="A30" s="55">
        <v>1989</v>
      </c>
      <c r="B30" s="50">
        <v>2.9129999999999998</v>
      </c>
      <c r="C30" s="50">
        <v>260.15699999999998</v>
      </c>
      <c r="D30" s="50">
        <v>84.86</v>
      </c>
      <c r="E30" s="50">
        <v>24.181000000000001</v>
      </c>
      <c r="F30" s="50">
        <v>8.48</v>
      </c>
      <c r="G30" s="50">
        <v>117.521</v>
      </c>
      <c r="H30" s="50">
        <v>624.57299999999998</v>
      </c>
      <c r="I30" s="50">
        <v>1005.165</v>
      </c>
    </row>
    <row r="31" spans="1:9">
      <c r="A31" s="55">
        <v>1990</v>
      </c>
      <c r="B31" s="50">
        <v>2.9889999999999999</v>
      </c>
      <c r="C31" s="50">
        <v>238.042</v>
      </c>
      <c r="D31" s="50">
        <v>71.55</v>
      </c>
      <c r="E31" s="50">
        <v>22.239000000000001</v>
      </c>
      <c r="F31" s="50">
        <v>4.6210000000000004</v>
      </c>
      <c r="G31" s="50">
        <v>98.41</v>
      </c>
      <c r="H31" s="50">
        <v>623.73800000000006</v>
      </c>
      <c r="I31" s="50">
        <v>963.178</v>
      </c>
    </row>
    <row r="32" spans="1:9">
      <c r="A32" s="55">
        <v>1991</v>
      </c>
      <c r="B32" s="50">
        <v>2.4430000000000001</v>
      </c>
      <c r="C32" s="50">
        <v>247.62700000000001</v>
      </c>
      <c r="D32" s="50">
        <v>68.055999999999997</v>
      </c>
      <c r="E32" s="50">
        <v>23.881</v>
      </c>
      <c r="F32" s="50">
        <v>5.2309999999999999</v>
      </c>
      <c r="G32" s="50">
        <v>97.168000000000006</v>
      </c>
      <c r="H32" s="50">
        <v>632.88800000000003</v>
      </c>
      <c r="I32" s="50">
        <v>980.12599999999998</v>
      </c>
    </row>
    <row r="33" spans="1:9">
      <c r="A33" s="55">
        <v>1992</v>
      </c>
      <c r="B33" s="50">
        <v>2.476</v>
      </c>
      <c r="C33" s="50">
        <v>254.91499999999999</v>
      </c>
      <c r="D33" s="50">
        <v>71.662000000000006</v>
      </c>
      <c r="E33" s="50">
        <v>23.33</v>
      </c>
      <c r="F33" s="50">
        <v>4.7</v>
      </c>
      <c r="G33" s="50">
        <v>99.691999999999993</v>
      </c>
      <c r="H33" s="50">
        <v>624.36800000000005</v>
      </c>
      <c r="I33" s="50">
        <v>981.45100000000002</v>
      </c>
    </row>
    <row r="34" spans="1:9">
      <c r="A34" s="55">
        <v>1993</v>
      </c>
      <c r="B34" s="50">
        <v>2.4700000000000002</v>
      </c>
      <c r="C34" s="50">
        <v>268.38</v>
      </c>
      <c r="D34" s="50">
        <v>71.233999999999995</v>
      </c>
      <c r="E34" s="50">
        <v>24.603000000000002</v>
      </c>
      <c r="F34" s="50">
        <v>5.4669999999999996</v>
      </c>
      <c r="G34" s="50">
        <v>101.304</v>
      </c>
      <c r="H34" s="50">
        <v>667.17499999999995</v>
      </c>
      <c r="I34" s="50">
        <v>1039.33</v>
      </c>
    </row>
    <row r="35" spans="1:9">
      <c r="A35" s="55">
        <v>1994</v>
      </c>
      <c r="B35" s="50">
        <v>1.9950000000000001</v>
      </c>
      <c r="C35" s="50">
        <v>263.15300000000002</v>
      </c>
      <c r="D35" s="50">
        <v>70.149000000000001</v>
      </c>
      <c r="E35" s="50">
        <v>24.231000000000002</v>
      </c>
      <c r="F35" s="50">
        <v>4.694</v>
      </c>
      <c r="G35" s="50">
        <v>99.073999999999998</v>
      </c>
      <c r="H35" s="50">
        <v>668.02700000000004</v>
      </c>
      <c r="I35" s="50">
        <v>1032.248</v>
      </c>
    </row>
    <row r="36" spans="1:9">
      <c r="A36" s="55">
        <v>1995</v>
      </c>
      <c r="B36" s="50">
        <v>1.6719999999999999</v>
      </c>
      <c r="C36" s="50">
        <v>262.85300000000001</v>
      </c>
      <c r="D36" s="50">
        <v>66.126000000000005</v>
      </c>
      <c r="E36" s="50">
        <v>24.934000000000001</v>
      </c>
      <c r="F36" s="50">
        <v>5.3719999999999999</v>
      </c>
      <c r="G36" s="50">
        <v>96.432000000000002</v>
      </c>
      <c r="H36" s="50">
        <v>678.11500000000001</v>
      </c>
      <c r="I36" s="50">
        <v>1039.0719999999999</v>
      </c>
    </row>
    <row r="37" spans="1:9">
      <c r="A37" s="55">
        <v>1996</v>
      </c>
      <c r="B37" s="50">
        <v>1.583</v>
      </c>
      <c r="C37" s="50">
        <v>284.08600000000001</v>
      </c>
      <c r="D37" s="50">
        <v>67.679000000000002</v>
      </c>
      <c r="E37" s="50">
        <v>29.602</v>
      </c>
      <c r="F37" s="50">
        <v>6.4189999999999996</v>
      </c>
      <c r="G37" s="50">
        <v>103.70099999999999</v>
      </c>
      <c r="H37" s="50">
        <v>709.75099999999998</v>
      </c>
      <c r="I37" s="50">
        <v>1099.1220000000001</v>
      </c>
    </row>
    <row r="38" spans="1:9">
      <c r="A38" s="55">
        <v>1997</v>
      </c>
      <c r="B38" s="50">
        <v>1.5189999999999999</v>
      </c>
      <c r="C38" s="50">
        <v>270.21300000000002</v>
      </c>
      <c r="D38" s="50">
        <v>63.911000000000001</v>
      </c>
      <c r="E38" s="50">
        <v>28.722000000000001</v>
      </c>
      <c r="F38" s="50">
        <v>6.7160000000000002</v>
      </c>
      <c r="G38" s="50">
        <v>99.349000000000004</v>
      </c>
      <c r="H38" s="50">
        <v>718.73299999999995</v>
      </c>
      <c r="I38" s="50">
        <v>1089.8140000000001</v>
      </c>
    </row>
    <row r="39" spans="1:9">
      <c r="A39" s="55">
        <v>1998</v>
      </c>
      <c r="B39" s="50">
        <v>1.1040000000000001</v>
      </c>
      <c r="C39" s="50">
        <v>246.506</v>
      </c>
      <c r="D39" s="50">
        <v>56.406999999999996</v>
      </c>
      <c r="E39" s="50">
        <v>26.77</v>
      </c>
      <c r="F39" s="50">
        <v>7.8319999999999999</v>
      </c>
      <c r="G39" s="50">
        <v>91.009</v>
      </c>
      <c r="H39" s="50">
        <v>758.81899999999996</v>
      </c>
      <c r="I39" s="50">
        <v>1097.4380000000001</v>
      </c>
    </row>
    <row r="40" spans="1:9">
      <c r="A40" s="55">
        <v>1999</v>
      </c>
      <c r="B40" s="50">
        <v>1.3320000000000001</v>
      </c>
      <c r="C40" s="50">
        <v>256.524</v>
      </c>
      <c r="D40" s="50">
        <v>60.488</v>
      </c>
      <c r="E40" s="50">
        <v>33.218000000000004</v>
      </c>
      <c r="F40" s="50">
        <v>8.0380000000000003</v>
      </c>
      <c r="G40" s="50">
        <v>101.744</v>
      </c>
      <c r="H40" s="50">
        <v>762.02700000000004</v>
      </c>
      <c r="I40" s="50">
        <v>1121.625</v>
      </c>
    </row>
    <row r="41" spans="1:9">
      <c r="A41" s="55">
        <v>2000</v>
      </c>
      <c r="B41" s="50">
        <v>1.083</v>
      </c>
      <c r="C41" s="50">
        <v>270.83300000000003</v>
      </c>
      <c r="D41" s="50">
        <v>66.117999999999995</v>
      </c>
      <c r="E41" s="50">
        <v>35.042999999999999</v>
      </c>
      <c r="F41" s="50">
        <v>6.8380000000000001</v>
      </c>
      <c r="G41" s="50">
        <v>108</v>
      </c>
      <c r="H41" s="50">
        <v>805.16099999999994</v>
      </c>
      <c r="I41" s="50">
        <v>1185.077</v>
      </c>
    </row>
    <row r="42" spans="1:9">
      <c r="A42" s="55">
        <v>2001</v>
      </c>
      <c r="B42" s="50">
        <v>1.141</v>
      </c>
      <c r="C42" s="50">
        <v>259.39499999999998</v>
      </c>
      <c r="D42" s="50">
        <v>66.375</v>
      </c>
      <c r="E42" s="50">
        <v>33.198999999999998</v>
      </c>
      <c r="F42" s="50">
        <v>6.875</v>
      </c>
      <c r="G42" s="50">
        <v>106.449</v>
      </c>
      <c r="H42" s="50">
        <v>804.50900000000001</v>
      </c>
      <c r="I42" s="50">
        <v>1171.4949999999999</v>
      </c>
    </row>
    <row r="43" spans="1:9">
      <c r="A43" s="55">
        <v>2002</v>
      </c>
      <c r="B43" s="50">
        <v>1.167</v>
      </c>
      <c r="C43" s="50">
        <v>265.01799999999997</v>
      </c>
      <c r="D43" s="50">
        <v>62.832000000000001</v>
      </c>
      <c r="E43" s="50">
        <v>33.923000000000002</v>
      </c>
      <c r="F43" s="50">
        <v>4.3339999999999996</v>
      </c>
      <c r="G43" s="50">
        <v>101.089</v>
      </c>
      <c r="H43" s="50">
        <v>835.33500000000004</v>
      </c>
      <c r="I43" s="50">
        <v>1202.6079999999999</v>
      </c>
    </row>
    <row r="44" spans="1:9">
      <c r="A44" s="55">
        <v>2003</v>
      </c>
      <c r="B44" s="50">
        <v>1.169</v>
      </c>
      <c r="C44" s="50">
        <v>276.39499999999998</v>
      </c>
      <c r="D44" s="50">
        <v>68.108000000000004</v>
      </c>
      <c r="E44" s="50">
        <v>34.386000000000003</v>
      </c>
      <c r="F44" s="50">
        <v>5.0830000000000002</v>
      </c>
      <c r="G44" s="50">
        <v>107.577</v>
      </c>
      <c r="H44" s="50">
        <v>846.92600000000004</v>
      </c>
      <c r="I44" s="50">
        <v>1232.068</v>
      </c>
    </row>
    <row r="45" spans="1:9">
      <c r="A45" s="55">
        <v>2004</v>
      </c>
      <c r="B45" s="50">
        <v>1.0860000000000001</v>
      </c>
      <c r="C45" s="50">
        <v>264.26600000000002</v>
      </c>
      <c r="D45" s="50">
        <v>67.494</v>
      </c>
      <c r="E45" s="50">
        <v>32.319000000000003</v>
      </c>
      <c r="F45" s="50">
        <v>6.1289999999999996</v>
      </c>
      <c r="G45" s="50">
        <v>105.941</v>
      </c>
      <c r="H45" s="50">
        <v>856.00400000000002</v>
      </c>
      <c r="I45" s="50">
        <v>1227.297</v>
      </c>
    </row>
    <row r="46" spans="1:9">
      <c r="A46" s="55">
        <v>2005</v>
      </c>
      <c r="B46" s="50">
        <v>0.80700000000000005</v>
      </c>
      <c r="C46" s="50">
        <v>262.43700000000001</v>
      </c>
      <c r="D46" s="50">
        <v>62.408000000000001</v>
      </c>
      <c r="E46" s="50">
        <v>32.387999999999998</v>
      </c>
      <c r="F46" s="50">
        <v>6.06</v>
      </c>
      <c r="G46" s="50">
        <v>100.857</v>
      </c>
      <c r="H46" s="50">
        <v>896.85400000000004</v>
      </c>
      <c r="I46" s="50">
        <v>1260.9549999999999</v>
      </c>
    </row>
    <row r="47" spans="1:9">
      <c r="A47" s="55">
        <v>2006</v>
      </c>
      <c r="B47" s="50">
        <v>0.61799999999999999</v>
      </c>
      <c r="C47" s="50">
        <v>237.477</v>
      </c>
      <c r="D47" s="50">
        <v>51.892000000000003</v>
      </c>
      <c r="E47" s="50">
        <v>28.135999999999999</v>
      </c>
      <c r="F47" s="50">
        <v>4.798</v>
      </c>
      <c r="G47" s="50">
        <v>84.825999999999993</v>
      </c>
      <c r="H47" s="50">
        <v>868.51099999999997</v>
      </c>
      <c r="I47" s="50">
        <v>1191.433</v>
      </c>
    </row>
    <row r="48" spans="1:9">
      <c r="A48" s="55">
        <v>2007</v>
      </c>
      <c r="B48" s="50">
        <v>0.74</v>
      </c>
      <c r="C48" s="50">
        <v>256.55200000000002</v>
      </c>
      <c r="D48" s="50">
        <v>52.738999999999997</v>
      </c>
      <c r="E48" s="50">
        <v>30.544</v>
      </c>
      <c r="F48" s="50">
        <v>3.1760000000000002</v>
      </c>
      <c r="G48" s="50">
        <v>86.459000000000003</v>
      </c>
      <c r="H48" s="50">
        <v>896.822</v>
      </c>
      <c r="I48" s="50">
        <v>1240.5730000000001</v>
      </c>
    </row>
    <row r="49" spans="1:9">
      <c r="A49" s="55">
        <v>2008</v>
      </c>
      <c r="B49" s="50" t="s">
        <v>2406</v>
      </c>
      <c r="C49" s="50">
        <v>265.81700000000001</v>
      </c>
      <c r="D49" s="50">
        <v>54.847999999999999</v>
      </c>
      <c r="E49" s="50">
        <v>34.906999999999996</v>
      </c>
      <c r="F49" s="50">
        <v>1.5369999999999999</v>
      </c>
      <c r="G49" s="50">
        <v>91.292000000000002</v>
      </c>
      <c r="H49" s="50">
        <v>877.39800000000002</v>
      </c>
      <c r="I49" s="50">
        <v>1234.5070000000001</v>
      </c>
    </row>
    <row r="50" spans="1:9">
      <c r="A50" s="55">
        <v>2009</v>
      </c>
      <c r="B50" s="50" t="s">
        <v>2406</v>
      </c>
      <c r="C50" s="50">
        <v>259.08199999999999</v>
      </c>
      <c r="D50" s="50">
        <v>42.587000000000003</v>
      </c>
      <c r="E50" s="50">
        <v>34.548999999999999</v>
      </c>
      <c r="F50" s="50">
        <v>2.0019999999999998</v>
      </c>
      <c r="G50" s="50">
        <v>79.138000000000005</v>
      </c>
      <c r="H50" s="50">
        <v>818.78800000000001</v>
      </c>
      <c r="I50" s="50">
        <v>1157.008</v>
      </c>
    </row>
    <row r="51" spans="1:9">
      <c r="A51" s="55">
        <v>2010</v>
      </c>
      <c r="B51" s="50" t="s">
        <v>2406</v>
      </c>
      <c r="C51" s="50">
        <v>258.81599999999997</v>
      </c>
      <c r="D51" s="50">
        <v>41.073999999999998</v>
      </c>
      <c r="E51" s="50">
        <v>33.417000000000002</v>
      </c>
      <c r="F51" s="50">
        <v>2.1040000000000001</v>
      </c>
      <c r="G51" s="50">
        <v>76.596000000000004</v>
      </c>
      <c r="H51" s="50">
        <v>874.13300000000004</v>
      </c>
      <c r="I51" s="50">
        <v>1209.5450000000001</v>
      </c>
    </row>
    <row r="52" spans="1:9">
      <c r="A52" s="55">
        <v>2011</v>
      </c>
      <c r="B52" s="50" t="s">
        <v>2406</v>
      </c>
      <c r="C52" s="50">
        <v>254.91499999999999</v>
      </c>
      <c r="D52" s="50">
        <v>38.234999999999999</v>
      </c>
      <c r="E52" s="50">
        <v>31.07</v>
      </c>
      <c r="F52" s="50">
        <v>1.34</v>
      </c>
      <c r="G52" s="50">
        <v>70.644000000000005</v>
      </c>
      <c r="H52" s="50">
        <v>823.25900000000001</v>
      </c>
      <c r="I52" s="50">
        <v>1148.819</v>
      </c>
    </row>
    <row r="53" spans="1:9">
      <c r="A53" s="55">
        <v>2012</v>
      </c>
      <c r="B53" s="50" t="s">
        <v>2406</v>
      </c>
      <c r="C53" s="50">
        <v>225.071</v>
      </c>
      <c r="D53" s="50">
        <v>35.281999999999996</v>
      </c>
      <c r="E53" s="50">
        <v>24.948</v>
      </c>
      <c r="F53" s="50">
        <v>0.55900000000000005</v>
      </c>
      <c r="G53" s="50">
        <v>60.79</v>
      </c>
      <c r="H53" s="50">
        <v>756.84199999999998</v>
      </c>
      <c r="I53" s="50">
        <v>1042.704</v>
      </c>
    </row>
    <row r="54" spans="1:9">
      <c r="A54" s="55">
        <v>2013</v>
      </c>
      <c r="B54" s="50" t="s">
        <v>2406</v>
      </c>
      <c r="C54" s="50">
        <v>266.50099999999998</v>
      </c>
      <c r="D54" s="50">
        <v>35.948999999999998</v>
      </c>
      <c r="E54" s="50">
        <v>29.231999999999999</v>
      </c>
      <c r="F54" s="50">
        <v>0.59699999999999998</v>
      </c>
      <c r="G54" s="50">
        <v>65.778000000000006</v>
      </c>
      <c r="H54" s="50">
        <v>767.60299999999995</v>
      </c>
      <c r="I54" s="50">
        <v>1099.8820000000001</v>
      </c>
    </row>
    <row r="55" spans="1:9">
      <c r="A55" s="55">
        <v>2014</v>
      </c>
      <c r="B55" s="50" t="s">
        <v>2406</v>
      </c>
      <c r="C55" s="50">
        <v>278.149</v>
      </c>
      <c r="D55" s="50">
        <v>38.988</v>
      </c>
      <c r="E55" s="50">
        <v>30.875</v>
      </c>
      <c r="F55" s="50">
        <v>0.99399999999999999</v>
      </c>
      <c r="G55" s="50">
        <v>70.856999999999999</v>
      </c>
      <c r="H55" s="50">
        <v>766.23400000000004</v>
      </c>
      <c r="I55" s="50">
        <v>1115.239</v>
      </c>
    </row>
    <row r="56" spans="1:9">
      <c r="A56" s="55">
        <v>2015</v>
      </c>
      <c r="B56" s="50" t="s">
        <v>2406</v>
      </c>
      <c r="C56" s="50">
        <v>253.44800000000001</v>
      </c>
      <c r="D56" s="50">
        <v>40.329000000000001</v>
      </c>
      <c r="E56" s="50">
        <v>28.111999999999998</v>
      </c>
      <c r="F56" s="50">
        <v>0.73199999999999998</v>
      </c>
      <c r="G56" s="50">
        <v>69.173000000000002</v>
      </c>
      <c r="H56" s="50">
        <v>714.40800000000002</v>
      </c>
      <c r="I56" s="50">
        <v>1037.028</v>
      </c>
    </row>
    <row r="57" spans="1:9">
      <c r="A57" s="55">
        <v>2016</v>
      </c>
      <c r="B57" s="50" t="s">
        <v>2406</v>
      </c>
      <c r="C57" s="50">
        <v>239.065</v>
      </c>
      <c r="D57" s="50">
        <v>31.802</v>
      </c>
      <c r="E57" s="50">
        <v>27.114000000000001</v>
      </c>
      <c r="F57" s="50">
        <v>0.98699999999999999</v>
      </c>
      <c r="G57" s="50">
        <v>59.902000000000001</v>
      </c>
      <c r="H57" s="50">
        <v>683.04399999999998</v>
      </c>
      <c r="I57" s="50">
        <v>982.01099999999997</v>
      </c>
    </row>
    <row r="58" spans="1:9">
      <c r="A58" s="55">
        <v>2017</v>
      </c>
      <c r="B58" s="50" t="s">
        <v>2406</v>
      </c>
      <c r="C58" s="50">
        <v>242.12299999999999</v>
      </c>
      <c r="D58" s="50">
        <v>31.629000000000001</v>
      </c>
      <c r="E58" s="50">
        <v>27.164999999999999</v>
      </c>
      <c r="F58" s="50">
        <v>0.60799999999999998</v>
      </c>
      <c r="G58" s="50">
        <v>59.402000000000001</v>
      </c>
      <c r="H58" s="50">
        <v>645.32399999999996</v>
      </c>
      <c r="I58" s="50">
        <v>946.84900000000005</v>
      </c>
    </row>
    <row r="59" spans="1:9">
      <c r="A59" s="55">
        <v>2018</v>
      </c>
      <c r="B59" s="50" t="s">
        <v>2406</v>
      </c>
      <c r="C59" s="50">
        <v>274.536</v>
      </c>
      <c r="D59" s="50">
        <v>37.128</v>
      </c>
      <c r="E59" s="50">
        <v>31.949000000000002</v>
      </c>
      <c r="F59" s="50">
        <v>0.59599999999999997</v>
      </c>
      <c r="G59" s="50">
        <v>69.673000000000002</v>
      </c>
      <c r="H59" s="50">
        <v>671.42399999999998</v>
      </c>
      <c r="I59" s="50">
        <v>1015.633</v>
      </c>
    </row>
    <row r="60" spans="1:9">
      <c r="A60" s="55">
        <v>2019</v>
      </c>
      <c r="B60" s="50" t="s">
        <v>2406</v>
      </c>
      <c r="C60" s="50">
        <v>276.15199999999999</v>
      </c>
      <c r="D60" s="50">
        <v>36.676000000000002</v>
      </c>
      <c r="E60" s="50">
        <v>31.234999999999999</v>
      </c>
      <c r="F60" s="50">
        <v>0.745</v>
      </c>
      <c r="G60" s="50">
        <v>68.656000000000006</v>
      </c>
      <c r="H60" s="50">
        <v>611.38599999999997</v>
      </c>
      <c r="I60" s="50">
        <v>956.19299999999998</v>
      </c>
    </row>
  </sheetData>
  <sheetProtection formatCells="0" formatColumns="0" formatRows="0" insertColumns="0" insertRows="0" insertHyperlinks="0" deleteColumns="0" deleteRows="0" sort="0" autoFilter="0" pivotTables="0"/>
  <hyperlinks>
    <hyperlink ref="A5" r:id="rId1" display="http://www.eia.gov/totalenergy/data/monthly/dataunits.cfm" xr:uid="{962442E1-AAD8-45E4-BAAE-D996020E84AB}"/>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0BE4E-AC3C-49AB-89BE-D335E849C150}">
  <sheetPr codeName="Sheet31">
    <tabColor theme="7" tint="0.59999389629810485"/>
  </sheetPr>
  <dimension ref="A1:L60"/>
  <sheetViews>
    <sheetView workbookViewId="0"/>
  </sheetViews>
  <sheetFormatPr defaultColWidth="9.140625" defaultRowHeight="15"/>
  <cols>
    <col min="1" max="1" width="18.5703125" style="50" customWidth="1"/>
    <col min="2" max="2" width="25.5703125" style="50" customWidth="1"/>
    <col min="3" max="3" width="28.42578125" style="50" customWidth="1"/>
    <col min="4" max="4" width="18.85546875" style="50" customWidth="1"/>
    <col min="5" max="5" width="22.140625" style="50" customWidth="1"/>
    <col min="6" max="6" width="26.42578125" style="50" customWidth="1"/>
    <col min="7" max="7" width="25.140625" style="50" customWidth="1"/>
    <col min="8" max="8" width="21.140625" style="50" customWidth="1"/>
    <col min="9" max="9" width="17.7109375" style="50" customWidth="1"/>
    <col min="10" max="10" width="22" style="50" customWidth="1"/>
    <col min="11" max="11" width="17.5703125" style="50" customWidth="1"/>
    <col min="12" max="12" width="48.140625" style="50" bestFit="1" customWidth="1"/>
    <col min="13" max="16384" width="9.140625" style="50"/>
  </cols>
  <sheetData>
    <row r="1" spans="1:12" s="56" customFormat="1" ht="23.25" customHeight="1">
      <c r="B1" s="56" t="s">
        <v>1996</v>
      </c>
      <c r="C1" s="56" t="s">
        <v>2000</v>
      </c>
      <c r="D1" s="56" t="s">
        <v>2477</v>
      </c>
      <c r="E1" s="56" t="s">
        <v>2478</v>
      </c>
      <c r="F1" s="56" t="s">
        <v>2480</v>
      </c>
      <c r="G1" s="56" t="s">
        <v>2488</v>
      </c>
      <c r="H1" s="56" t="s">
        <v>2483</v>
      </c>
      <c r="I1" s="56" t="s">
        <v>2484</v>
      </c>
      <c r="J1" s="56" t="s">
        <v>1992</v>
      </c>
      <c r="K1" s="56" t="s">
        <v>2487</v>
      </c>
      <c r="L1" s="56" t="s">
        <v>2486</v>
      </c>
    </row>
    <row r="2" spans="1:12" ht="18.75">
      <c r="A2" s="49" t="s">
        <v>2385</v>
      </c>
    </row>
    <row r="3" spans="1:12" ht="18.75">
      <c r="A3" s="51" t="s">
        <v>2386</v>
      </c>
    </row>
    <row r="5" spans="1:12">
      <c r="A5" s="52" t="str">
        <f>HYPERLINK("http://www.eia.gov/totalenergy/data/monthly/dataunits.cfm","Note: Information about data precision.")</f>
        <v>Note: Information about data precision.</v>
      </c>
    </row>
    <row r="7" spans="1:12">
      <c r="A7" s="50" t="s">
        <v>2387</v>
      </c>
    </row>
    <row r="8" spans="1:12">
      <c r="A8" s="50" t="s">
        <v>2388</v>
      </c>
    </row>
    <row r="10" spans="1:12" ht="15.75">
      <c r="A10" s="53" t="s">
        <v>2416</v>
      </c>
    </row>
    <row r="12" spans="1:12">
      <c r="A12" s="54" t="s">
        <v>2390</v>
      </c>
      <c r="B12" s="54" t="s">
        <v>2417</v>
      </c>
      <c r="C12" s="54" t="s">
        <v>2418</v>
      </c>
      <c r="D12" s="54" t="s">
        <v>2419</v>
      </c>
      <c r="E12" s="54" t="s">
        <v>2420</v>
      </c>
      <c r="F12" s="54" t="s">
        <v>2421</v>
      </c>
      <c r="G12" s="54" t="s">
        <v>2422</v>
      </c>
      <c r="H12" s="54" t="s">
        <v>2423</v>
      </c>
      <c r="I12" s="54" t="s">
        <v>2424</v>
      </c>
      <c r="J12" s="54" t="s">
        <v>2425</v>
      </c>
      <c r="K12" s="54" t="s">
        <v>2426</v>
      </c>
      <c r="L12" s="54" t="s">
        <v>2427</v>
      </c>
    </row>
    <row r="13" spans="1:12">
      <c r="A13" s="54"/>
      <c r="B13" s="54" t="s">
        <v>2405</v>
      </c>
      <c r="C13" s="54" t="s">
        <v>2405</v>
      </c>
      <c r="D13" s="54" t="s">
        <v>2405</v>
      </c>
      <c r="E13" s="54" t="s">
        <v>2405</v>
      </c>
      <c r="F13" s="54" t="s">
        <v>2405</v>
      </c>
      <c r="G13" s="54" t="s">
        <v>2405</v>
      </c>
      <c r="H13" s="54" t="s">
        <v>2405</v>
      </c>
      <c r="I13" s="54" t="s">
        <v>2405</v>
      </c>
      <c r="J13" s="54" t="s">
        <v>2405</v>
      </c>
      <c r="K13" s="54" t="s">
        <v>2405</v>
      </c>
      <c r="L13" s="54" t="s">
        <v>2405</v>
      </c>
    </row>
    <row r="14" spans="1:12">
      <c r="A14" s="55">
        <v>1973</v>
      </c>
      <c r="B14" s="50">
        <v>15.275</v>
      </c>
      <c r="C14" s="50">
        <v>140.54599999999999</v>
      </c>
      <c r="D14" s="50">
        <v>47.078000000000003</v>
      </c>
      <c r="E14" s="50">
        <v>9.2650000000000006</v>
      </c>
      <c r="F14" s="50">
        <v>4.6769999999999996</v>
      </c>
      <c r="G14" s="50">
        <v>6.1790000000000003</v>
      </c>
      <c r="H14" s="50" t="s">
        <v>2406</v>
      </c>
      <c r="I14" s="50">
        <v>52.432000000000002</v>
      </c>
      <c r="J14" s="50">
        <v>119.631</v>
      </c>
      <c r="K14" s="50">
        <v>333.81299999999999</v>
      </c>
      <c r="L14" s="50">
        <v>609.26499999999999</v>
      </c>
    </row>
    <row r="15" spans="1:12">
      <c r="A15" s="55">
        <v>1974</v>
      </c>
      <c r="B15" s="50">
        <v>16.670999999999999</v>
      </c>
      <c r="C15" s="50">
        <v>138.84700000000001</v>
      </c>
      <c r="D15" s="50">
        <v>43.570999999999998</v>
      </c>
      <c r="E15" s="50">
        <v>8.4760000000000009</v>
      </c>
      <c r="F15" s="50">
        <v>3.9449999999999998</v>
      </c>
      <c r="G15" s="50">
        <v>5.9050000000000002</v>
      </c>
      <c r="H15" s="50" t="s">
        <v>2406</v>
      </c>
      <c r="I15" s="50">
        <v>46.741999999999997</v>
      </c>
      <c r="J15" s="50">
        <v>108.64</v>
      </c>
      <c r="K15" s="50">
        <v>322.58300000000003</v>
      </c>
      <c r="L15" s="50">
        <v>586.74099999999999</v>
      </c>
    </row>
    <row r="16" spans="1:12">
      <c r="A16" s="55">
        <v>1975</v>
      </c>
      <c r="B16" s="50">
        <v>14.007</v>
      </c>
      <c r="C16" s="50">
        <v>135.74299999999999</v>
      </c>
      <c r="D16" s="50">
        <v>42.912999999999997</v>
      </c>
      <c r="E16" s="50">
        <v>8.1769999999999996</v>
      </c>
      <c r="F16" s="50">
        <v>3.5619999999999998</v>
      </c>
      <c r="G16" s="50">
        <v>6.3319999999999999</v>
      </c>
      <c r="H16" s="50" t="s">
        <v>2406</v>
      </c>
      <c r="I16" s="50">
        <v>38.743000000000002</v>
      </c>
      <c r="J16" s="50">
        <v>99.725999999999999</v>
      </c>
      <c r="K16" s="50">
        <v>333.39600000000002</v>
      </c>
      <c r="L16" s="50">
        <v>582.87300000000005</v>
      </c>
    </row>
    <row r="17" spans="1:12">
      <c r="A17" s="55">
        <v>1976</v>
      </c>
      <c r="B17" s="50">
        <v>13.772</v>
      </c>
      <c r="C17" s="50">
        <v>144.23099999999999</v>
      </c>
      <c r="D17" s="50">
        <v>47.978999999999999</v>
      </c>
      <c r="E17" s="50">
        <v>8.577</v>
      </c>
      <c r="F17" s="50">
        <v>3.1659999999999999</v>
      </c>
      <c r="G17" s="50">
        <v>6.8979999999999997</v>
      </c>
      <c r="H17" s="50" t="s">
        <v>2406</v>
      </c>
      <c r="I17" s="50">
        <v>44.706000000000003</v>
      </c>
      <c r="J17" s="50">
        <v>111.32599999999999</v>
      </c>
      <c r="K17" s="50">
        <v>358.16300000000001</v>
      </c>
      <c r="L17" s="50">
        <v>627.49199999999996</v>
      </c>
    </row>
    <row r="18" spans="1:12">
      <c r="A18" s="55">
        <v>1977</v>
      </c>
      <c r="B18" s="50">
        <v>14.115</v>
      </c>
      <c r="C18" s="50">
        <v>135.20500000000001</v>
      </c>
      <c r="D18" s="50">
        <v>49.456000000000003</v>
      </c>
      <c r="E18" s="50">
        <v>8.5280000000000005</v>
      </c>
      <c r="F18" s="50">
        <v>3.7679999999999998</v>
      </c>
      <c r="G18" s="50">
        <v>7.1589999999999998</v>
      </c>
      <c r="H18" s="50" t="s">
        <v>2406</v>
      </c>
      <c r="I18" s="50">
        <v>46.331000000000003</v>
      </c>
      <c r="J18" s="50">
        <v>115.242</v>
      </c>
      <c r="K18" s="50">
        <v>380.471</v>
      </c>
      <c r="L18" s="50">
        <v>645.03099999999995</v>
      </c>
    </row>
    <row r="19" spans="1:12">
      <c r="A19" s="55">
        <v>1978</v>
      </c>
      <c r="B19" s="50">
        <v>15.717000000000001</v>
      </c>
      <c r="C19" s="50">
        <v>140.214</v>
      </c>
      <c r="D19" s="50">
        <v>48.692</v>
      </c>
      <c r="E19" s="50">
        <v>8.2870000000000008</v>
      </c>
      <c r="F19" s="50">
        <v>3.9569999999999999</v>
      </c>
      <c r="G19" s="50">
        <v>7.5869999999999997</v>
      </c>
      <c r="H19" s="50" t="s">
        <v>2406</v>
      </c>
      <c r="I19" s="50">
        <v>41.893000000000001</v>
      </c>
      <c r="J19" s="50">
        <v>110.416</v>
      </c>
      <c r="K19" s="50">
        <v>381.25400000000002</v>
      </c>
      <c r="L19" s="50">
        <v>647.601</v>
      </c>
    </row>
    <row r="20" spans="1:12">
      <c r="A20" s="55">
        <v>1979</v>
      </c>
      <c r="B20" s="50">
        <v>14.257999999999999</v>
      </c>
      <c r="C20" s="50">
        <v>150.47399999999999</v>
      </c>
      <c r="D20" s="50">
        <v>42.683999999999997</v>
      </c>
      <c r="E20" s="50">
        <v>6.0129999999999999</v>
      </c>
      <c r="F20" s="50">
        <v>5.6760000000000002</v>
      </c>
      <c r="G20" s="50">
        <v>7.4329999999999998</v>
      </c>
      <c r="H20" s="50" t="s">
        <v>2406</v>
      </c>
      <c r="I20" s="50">
        <v>39.792999999999999</v>
      </c>
      <c r="J20" s="50">
        <v>101.599</v>
      </c>
      <c r="K20" s="50">
        <v>394.94499999999999</v>
      </c>
      <c r="L20" s="50">
        <v>661.27599999999995</v>
      </c>
    </row>
    <row r="21" spans="1:12">
      <c r="A21" s="55">
        <v>1980</v>
      </c>
      <c r="B21" s="50">
        <v>10.976000000000001</v>
      </c>
      <c r="C21" s="50">
        <v>140.64599999999999</v>
      </c>
      <c r="D21" s="50">
        <v>37.872</v>
      </c>
      <c r="E21" s="50">
        <v>5.5629999999999997</v>
      </c>
      <c r="F21" s="50">
        <v>2.9359999999999999</v>
      </c>
      <c r="G21" s="50">
        <v>7.62</v>
      </c>
      <c r="H21" s="50" t="s">
        <v>2406</v>
      </c>
      <c r="I21" s="50">
        <v>44.499000000000002</v>
      </c>
      <c r="J21" s="50">
        <v>98.489000000000004</v>
      </c>
      <c r="K21" s="50">
        <v>411.74799999999999</v>
      </c>
      <c r="L21" s="50">
        <v>661.86</v>
      </c>
    </row>
    <row r="22" spans="1:12">
      <c r="A22" s="55">
        <v>1981</v>
      </c>
      <c r="B22" s="50">
        <v>13.151</v>
      </c>
      <c r="C22" s="50">
        <v>135.684</v>
      </c>
      <c r="D22" s="50">
        <v>33.439</v>
      </c>
      <c r="E22" s="50">
        <v>5.4660000000000002</v>
      </c>
      <c r="F22" s="50">
        <v>5.0140000000000002</v>
      </c>
      <c r="G22" s="50">
        <v>6.5179999999999998</v>
      </c>
      <c r="H22" s="50" t="s">
        <v>2406</v>
      </c>
      <c r="I22" s="50">
        <v>32.881</v>
      </c>
      <c r="J22" s="50">
        <v>83.316999999999993</v>
      </c>
      <c r="K22" s="50">
        <v>430.51100000000002</v>
      </c>
      <c r="L22" s="50">
        <v>662.66300000000001</v>
      </c>
    </row>
    <row r="23" spans="1:12">
      <c r="A23" s="55">
        <v>1982</v>
      </c>
      <c r="B23" s="50">
        <v>14.813000000000001</v>
      </c>
      <c r="C23" s="50">
        <v>140.57400000000001</v>
      </c>
      <c r="D23" s="50">
        <v>32.161000000000001</v>
      </c>
      <c r="E23" s="50">
        <v>5.117</v>
      </c>
      <c r="F23" s="50">
        <v>2.1920000000000002</v>
      </c>
      <c r="G23" s="50">
        <v>6.2320000000000002</v>
      </c>
      <c r="H23" s="50" t="s">
        <v>2406</v>
      </c>
      <c r="I23" s="50">
        <v>31.407</v>
      </c>
      <c r="J23" s="50">
        <v>77.11</v>
      </c>
      <c r="K23" s="50">
        <v>432.04300000000001</v>
      </c>
      <c r="L23" s="50">
        <v>664.54</v>
      </c>
    </row>
    <row r="24" spans="1:12">
      <c r="A24" s="55">
        <v>1983</v>
      </c>
      <c r="B24" s="50">
        <v>15.336</v>
      </c>
      <c r="C24" s="50">
        <v>131.922</v>
      </c>
      <c r="D24" s="50">
        <v>47.655000000000001</v>
      </c>
      <c r="E24" s="50">
        <v>6.0919999999999996</v>
      </c>
      <c r="F24" s="50">
        <v>8.048</v>
      </c>
      <c r="G24" s="50">
        <v>7.2830000000000004</v>
      </c>
      <c r="H24" s="50" t="s">
        <v>2406</v>
      </c>
      <c r="I24" s="50">
        <v>16.420999999999999</v>
      </c>
      <c r="J24" s="50">
        <v>85.498999999999995</v>
      </c>
      <c r="K24" s="50">
        <v>438.55599999999998</v>
      </c>
      <c r="L24" s="50">
        <v>671.31299999999999</v>
      </c>
    </row>
    <row r="25" spans="1:12">
      <c r="A25" s="55">
        <v>1984</v>
      </c>
      <c r="B25" s="50">
        <v>16.053999999999998</v>
      </c>
      <c r="C25" s="50">
        <v>137.018</v>
      </c>
      <c r="D25" s="50">
        <v>53.777999999999999</v>
      </c>
      <c r="E25" s="50">
        <v>5.2619999999999996</v>
      </c>
      <c r="F25" s="50">
        <v>2.593</v>
      </c>
      <c r="G25" s="50">
        <v>7.61</v>
      </c>
      <c r="H25" s="50" t="s">
        <v>2406</v>
      </c>
      <c r="I25" s="50">
        <v>20.920999999999999</v>
      </c>
      <c r="J25" s="50">
        <v>90.164000000000001</v>
      </c>
      <c r="K25" s="50">
        <v>461.173</v>
      </c>
      <c r="L25" s="50">
        <v>704.40800000000002</v>
      </c>
    </row>
    <row r="26" spans="1:12">
      <c r="A26" s="55">
        <v>1985</v>
      </c>
      <c r="B26" s="50">
        <v>13.045</v>
      </c>
      <c r="C26" s="50">
        <v>131.99100000000001</v>
      </c>
      <c r="D26" s="50">
        <v>46.149000000000001</v>
      </c>
      <c r="E26" s="50">
        <v>6.0060000000000002</v>
      </c>
      <c r="F26" s="50">
        <v>2.3740000000000001</v>
      </c>
      <c r="G26" s="50">
        <v>6.8259999999999996</v>
      </c>
      <c r="H26" s="50" t="s">
        <v>2406</v>
      </c>
      <c r="I26" s="50">
        <v>17.942</v>
      </c>
      <c r="J26" s="50">
        <v>79.296999999999997</v>
      </c>
      <c r="K26" s="50">
        <v>480.17</v>
      </c>
      <c r="L26" s="50">
        <v>704.50400000000002</v>
      </c>
    </row>
    <row r="27" spans="1:12">
      <c r="A27" s="55">
        <v>1986</v>
      </c>
      <c r="B27" s="50">
        <v>12.855</v>
      </c>
      <c r="C27" s="50">
        <v>125.60299999999999</v>
      </c>
      <c r="D27" s="50">
        <v>45.600999999999999</v>
      </c>
      <c r="E27" s="50">
        <v>5.8780000000000001</v>
      </c>
      <c r="F27" s="50">
        <v>3.61</v>
      </c>
      <c r="G27" s="50">
        <v>7.556</v>
      </c>
      <c r="H27" s="50" t="s">
        <v>2406</v>
      </c>
      <c r="I27" s="50">
        <v>22.83</v>
      </c>
      <c r="J27" s="50">
        <v>85.474999999999994</v>
      </c>
      <c r="K27" s="50">
        <v>486.78199999999998</v>
      </c>
      <c r="L27" s="50">
        <v>710.71600000000001</v>
      </c>
    </row>
    <row r="28" spans="1:12">
      <c r="A28" s="55">
        <v>1987</v>
      </c>
      <c r="B28" s="50">
        <v>11.835000000000001</v>
      </c>
      <c r="C28" s="50">
        <v>132.06100000000001</v>
      </c>
      <c r="D28" s="50">
        <v>44.436999999999998</v>
      </c>
      <c r="E28" s="50">
        <v>6.4109999999999996</v>
      </c>
      <c r="F28" s="50">
        <v>3.5179999999999998</v>
      </c>
      <c r="G28" s="50">
        <v>7.8710000000000004</v>
      </c>
      <c r="H28" s="50" t="s">
        <v>2406</v>
      </c>
      <c r="I28" s="50">
        <v>20.684999999999999</v>
      </c>
      <c r="J28" s="50">
        <v>82.921999999999997</v>
      </c>
      <c r="K28" s="50">
        <v>508.779</v>
      </c>
      <c r="L28" s="50">
        <v>735.596</v>
      </c>
    </row>
    <row r="29" spans="1:12">
      <c r="A29" s="55">
        <v>1988</v>
      </c>
      <c r="B29" s="50">
        <v>12.433</v>
      </c>
      <c r="C29" s="50">
        <v>144.89099999999999</v>
      </c>
      <c r="D29" s="50">
        <v>43.881999999999998</v>
      </c>
      <c r="E29" s="50">
        <v>6.2679999999999998</v>
      </c>
      <c r="F29" s="50">
        <v>1.889</v>
      </c>
      <c r="G29" s="50">
        <v>7.8440000000000003</v>
      </c>
      <c r="H29" s="50" t="s">
        <v>2406</v>
      </c>
      <c r="I29" s="50">
        <v>20.786999999999999</v>
      </c>
      <c r="J29" s="50">
        <v>80.67</v>
      </c>
      <c r="K29" s="50">
        <v>534.49300000000005</v>
      </c>
      <c r="L29" s="50">
        <v>772.48699999999997</v>
      </c>
    </row>
    <row r="30" spans="1:12">
      <c r="A30" s="55">
        <v>1989</v>
      </c>
      <c r="B30" s="50">
        <v>10.96</v>
      </c>
      <c r="C30" s="50">
        <v>147.89599999999999</v>
      </c>
      <c r="D30" s="50">
        <v>41.966999999999999</v>
      </c>
      <c r="E30" s="50">
        <v>6.9119999999999999</v>
      </c>
      <c r="F30" s="50">
        <v>1.994</v>
      </c>
      <c r="G30" s="50">
        <v>7.2549999999999999</v>
      </c>
      <c r="H30" s="50">
        <v>0</v>
      </c>
      <c r="I30" s="50">
        <v>17.974</v>
      </c>
      <c r="J30" s="50">
        <v>76.100999999999999</v>
      </c>
      <c r="K30" s="50">
        <v>559.27700000000004</v>
      </c>
      <c r="L30" s="50">
        <v>794.23400000000004</v>
      </c>
    </row>
    <row r="31" spans="1:12">
      <c r="A31" s="55">
        <v>1990</v>
      </c>
      <c r="B31" s="50">
        <v>11.955</v>
      </c>
      <c r="C31" s="50">
        <v>142.16999999999999</v>
      </c>
      <c r="D31" s="50">
        <v>39.195999999999998</v>
      </c>
      <c r="E31" s="50">
        <v>6.4589999999999996</v>
      </c>
      <c r="F31" s="50">
        <v>0.85599999999999998</v>
      </c>
      <c r="G31" s="50">
        <v>7.9189999999999996</v>
      </c>
      <c r="H31" s="50">
        <v>0</v>
      </c>
      <c r="I31" s="50">
        <v>18.111000000000001</v>
      </c>
      <c r="J31" s="50">
        <v>72.540000000000006</v>
      </c>
      <c r="K31" s="50">
        <v>565.851</v>
      </c>
      <c r="L31" s="50">
        <v>792.51599999999996</v>
      </c>
    </row>
    <row r="32" spans="1:12">
      <c r="A32" s="55">
        <v>1991</v>
      </c>
      <c r="B32" s="50">
        <v>11.127000000000001</v>
      </c>
      <c r="C32" s="50">
        <v>148.315</v>
      </c>
      <c r="D32" s="50">
        <v>37.844999999999999</v>
      </c>
      <c r="E32" s="50">
        <v>6.835</v>
      </c>
      <c r="F32" s="50">
        <v>0.874</v>
      </c>
      <c r="G32" s="50">
        <v>6.0629999999999997</v>
      </c>
      <c r="H32" s="50">
        <v>0</v>
      </c>
      <c r="I32" s="50">
        <v>16.699000000000002</v>
      </c>
      <c r="J32" s="50">
        <v>68.316999999999993</v>
      </c>
      <c r="K32" s="50">
        <v>566.53099999999995</v>
      </c>
      <c r="L32" s="50">
        <v>794.29</v>
      </c>
    </row>
    <row r="33" spans="1:12">
      <c r="A33" s="55">
        <v>1992</v>
      </c>
      <c r="B33" s="50">
        <v>11.28</v>
      </c>
      <c r="C33" s="50">
        <v>152.33600000000001</v>
      </c>
      <c r="D33" s="50">
        <v>37.063000000000002</v>
      </c>
      <c r="E33" s="50">
        <v>6.7519999999999998</v>
      </c>
      <c r="F33" s="50">
        <v>0.80400000000000005</v>
      </c>
      <c r="G33" s="50">
        <v>5.6879999999999997</v>
      </c>
      <c r="H33" s="50">
        <v>7.0000000000000001E-3</v>
      </c>
      <c r="I33" s="50">
        <v>14.898999999999999</v>
      </c>
      <c r="J33" s="50">
        <v>65.212999999999994</v>
      </c>
      <c r="K33" s="50">
        <v>567.04200000000003</v>
      </c>
      <c r="L33" s="50">
        <v>795.87099999999998</v>
      </c>
    </row>
    <row r="34" spans="1:12">
      <c r="A34" s="55">
        <v>1993</v>
      </c>
      <c r="B34" s="50">
        <v>11.254</v>
      </c>
      <c r="C34" s="50">
        <v>154.94800000000001</v>
      </c>
      <c r="D34" s="50">
        <v>36.066000000000003</v>
      </c>
      <c r="E34" s="50">
        <v>6.899</v>
      </c>
      <c r="F34" s="50">
        <v>1.0149999999999999</v>
      </c>
      <c r="G34" s="50">
        <v>2.081</v>
      </c>
      <c r="H34" s="50">
        <v>1.6E-2</v>
      </c>
      <c r="I34" s="50">
        <v>13.61</v>
      </c>
      <c r="J34" s="50">
        <v>59.686</v>
      </c>
      <c r="K34" s="50">
        <v>593.37699999999995</v>
      </c>
      <c r="L34" s="50">
        <v>819.26499999999999</v>
      </c>
    </row>
    <row r="35" spans="1:12">
      <c r="A35" s="55">
        <v>1994</v>
      </c>
      <c r="B35" s="50">
        <v>11.303000000000001</v>
      </c>
      <c r="C35" s="50">
        <v>157.15299999999999</v>
      </c>
      <c r="D35" s="50">
        <v>36.612000000000002</v>
      </c>
      <c r="E35" s="50">
        <v>6.774</v>
      </c>
      <c r="F35" s="50">
        <v>1.407</v>
      </c>
      <c r="G35" s="50">
        <v>1.772</v>
      </c>
      <c r="H35" s="50">
        <v>1.4E-2</v>
      </c>
      <c r="I35" s="50">
        <v>13.548999999999999</v>
      </c>
      <c r="J35" s="50">
        <v>60.128</v>
      </c>
      <c r="K35" s="50">
        <v>604.84900000000005</v>
      </c>
      <c r="L35" s="50">
        <v>833.43299999999999</v>
      </c>
    </row>
    <row r="36" spans="1:12">
      <c r="A36" s="55">
        <v>1995</v>
      </c>
      <c r="B36" s="50">
        <v>11.191000000000001</v>
      </c>
      <c r="C36" s="50">
        <v>164.26300000000001</v>
      </c>
      <c r="D36" s="50">
        <v>35</v>
      </c>
      <c r="E36" s="50">
        <v>6.867</v>
      </c>
      <c r="F36" s="50">
        <v>1.5980000000000001</v>
      </c>
      <c r="G36" s="50">
        <v>1.2729999999999999</v>
      </c>
      <c r="H36" s="50">
        <v>1.2999999999999999E-2</v>
      </c>
      <c r="I36" s="50">
        <v>11.148</v>
      </c>
      <c r="J36" s="50">
        <v>55.899000000000001</v>
      </c>
      <c r="K36" s="50">
        <v>619.97299999999996</v>
      </c>
      <c r="L36" s="50">
        <v>851.327</v>
      </c>
    </row>
    <row r="37" spans="1:12">
      <c r="A37" s="55">
        <v>1996</v>
      </c>
      <c r="B37" s="50">
        <v>11.61</v>
      </c>
      <c r="C37" s="50">
        <v>171.178</v>
      </c>
      <c r="D37" s="50">
        <v>35.295000000000002</v>
      </c>
      <c r="E37" s="50">
        <v>7.73</v>
      </c>
      <c r="F37" s="50">
        <v>1.5209999999999999</v>
      </c>
      <c r="G37" s="50">
        <v>1.871</v>
      </c>
      <c r="H37" s="50">
        <v>1.2E-2</v>
      </c>
      <c r="I37" s="50">
        <v>10.81</v>
      </c>
      <c r="J37" s="50">
        <v>57.238</v>
      </c>
      <c r="K37" s="50">
        <v>642.57899999999995</v>
      </c>
      <c r="L37" s="50">
        <v>882.60500000000002</v>
      </c>
    </row>
    <row r="38" spans="1:12">
      <c r="A38" s="55">
        <v>1997</v>
      </c>
      <c r="B38" s="50">
        <v>12.287000000000001</v>
      </c>
      <c r="C38" s="50">
        <v>174.30799999999999</v>
      </c>
      <c r="D38" s="50">
        <v>32.436999999999998</v>
      </c>
      <c r="E38" s="50">
        <v>7.5940000000000003</v>
      </c>
      <c r="F38" s="50">
        <v>1.782</v>
      </c>
      <c r="G38" s="50">
        <v>3.0070000000000001</v>
      </c>
      <c r="H38" s="50">
        <v>1.4E-2</v>
      </c>
      <c r="I38" s="50">
        <v>8.766</v>
      </c>
      <c r="J38" s="50">
        <v>53.598999999999997</v>
      </c>
      <c r="K38" s="50">
        <v>685.83</v>
      </c>
      <c r="L38" s="50">
        <v>926.024</v>
      </c>
    </row>
    <row r="39" spans="1:12">
      <c r="A39" s="55">
        <v>1998</v>
      </c>
      <c r="B39" s="50">
        <v>8.93</v>
      </c>
      <c r="C39" s="50">
        <v>163.572</v>
      </c>
      <c r="D39" s="50">
        <v>31.338000000000001</v>
      </c>
      <c r="E39" s="50">
        <v>7.4249999999999998</v>
      </c>
      <c r="F39" s="50">
        <v>2.2519999999999998</v>
      </c>
      <c r="G39" s="50">
        <v>2.742</v>
      </c>
      <c r="H39" s="50">
        <v>1.2999999999999999E-2</v>
      </c>
      <c r="I39" s="50">
        <v>6.7140000000000004</v>
      </c>
      <c r="J39" s="50">
        <v>50.484000000000002</v>
      </c>
      <c r="K39" s="50">
        <v>723.80100000000004</v>
      </c>
      <c r="L39" s="50">
        <v>946.78700000000003</v>
      </c>
    </row>
    <row r="40" spans="1:12">
      <c r="A40" s="55">
        <v>1999</v>
      </c>
      <c r="B40" s="50">
        <v>9.7650000000000006</v>
      </c>
      <c r="C40" s="50">
        <v>165.273</v>
      </c>
      <c r="D40" s="50">
        <v>32.039000000000001</v>
      </c>
      <c r="E40" s="50">
        <v>8.8520000000000003</v>
      </c>
      <c r="F40" s="50">
        <v>1.948</v>
      </c>
      <c r="G40" s="50">
        <v>1.994</v>
      </c>
      <c r="H40" s="50">
        <v>1.2E-2</v>
      </c>
      <c r="I40" s="50">
        <v>5.7759999999999998</v>
      </c>
      <c r="J40" s="50">
        <v>50.621000000000002</v>
      </c>
      <c r="K40" s="50">
        <v>734.67</v>
      </c>
      <c r="L40" s="50">
        <v>960.33</v>
      </c>
    </row>
    <row r="41" spans="1:12">
      <c r="A41" s="55">
        <v>2000</v>
      </c>
      <c r="B41" s="50">
        <v>8.7639999999999993</v>
      </c>
      <c r="C41" s="50">
        <v>172.51499999999999</v>
      </c>
      <c r="D41" s="50">
        <v>35.877000000000002</v>
      </c>
      <c r="E41" s="50">
        <v>9.4979999999999993</v>
      </c>
      <c r="F41" s="50">
        <v>2.1440000000000001</v>
      </c>
      <c r="G41" s="50">
        <v>3.1240000000000001</v>
      </c>
      <c r="H41" s="50">
        <v>1.7000000000000001E-2</v>
      </c>
      <c r="I41" s="50">
        <v>7.2169999999999996</v>
      </c>
      <c r="J41" s="50">
        <v>57.875999999999998</v>
      </c>
      <c r="K41" s="50">
        <v>782.81200000000001</v>
      </c>
      <c r="L41" s="50">
        <v>1021.967</v>
      </c>
    </row>
    <row r="42" spans="1:12">
      <c r="A42" s="55">
        <v>2001</v>
      </c>
      <c r="B42" s="50">
        <v>9.234</v>
      </c>
      <c r="C42" s="50">
        <v>164.33</v>
      </c>
      <c r="D42" s="50">
        <v>37.148000000000003</v>
      </c>
      <c r="E42" s="50">
        <v>9.0109999999999992</v>
      </c>
      <c r="F42" s="50">
        <v>2.2709999999999999</v>
      </c>
      <c r="G42" s="50">
        <v>2.6259999999999999</v>
      </c>
      <c r="H42" s="50">
        <v>1.9E-2</v>
      </c>
      <c r="I42" s="50">
        <v>5.5039999999999996</v>
      </c>
      <c r="J42" s="50">
        <v>56.58</v>
      </c>
      <c r="K42" s="50">
        <v>797.08500000000004</v>
      </c>
      <c r="L42" s="50">
        <v>1027.229</v>
      </c>
    </row>
    <row r="43" spans="1:12">
      <c r="A43" s="55">
        <v>2002</v>
      </c>
      <c r="B43" s="50">
        <v>8.5549999999999997</v>
      </c>
      <c r="C43" s="50">
        <v>170.44200000000001</v>
      </c>
      <c r="D43" s="50">
        <v>32.451000000000001</v>
      </c>
      <c r="E43" s="50">
        <v>8.8919999999999995</v>
      </c>
      <c r="F43" s="50">
        <v>1.153</v>
      </c>
      <c r="G43" s="50">
        <v>3.1659999999999999</v>
      </c>
      <c r="H43" s="50">
        <v>2.5000000000000001E-2</v>
      </c>
      <c r="I43" s="50">
        <v>6.2880000000000003</v>
      </c>
      <c r="J43" s="50">
        <v>51.975999999999999</v>
      </c>
      <c r="K43" s="50">
        <v>795.29200000000003</v>
      </c>
      <c r="L43" s="50">
        <v>1026.2650000000001</v>
      </c>
    </row>
    <row r="44" spans="1:12">
      <c r="A44" s="55">
        <v>2003</v>
      </c>
      <c r="B44" s="50">
        <v>7.8259999999999996</v>
      </c>
      <c r="C44" s="50">
        <v>173.01300000000001</v>
      </c>
      <c r="D44" s="50">
        <v>36.247</v>
      </c>
      <c r="E44" s="50">
        <v>9.9060000000000006</v>
      </c>
      <c r="F44" s="50">
        <v>1.347</v>
      </c>
      <c r="G44" s="50">
        <v>4.1840000000000002</v>
      </c>
      <c r="H44" s="50">
        <v>3.3000000000000002E-2</v>
      </c>
      <c r="I44" s="50">
        <v>8.7560000000000002</v>
      </c>
      <c r="J44" s="50">
        <v>60.473999999999997</v>
      </c>
      <c r="K44" s="50">
        <v>795.74699999999996</v>
      </c>
      <c r="L44" s="50">
        <v>1037.06</v>
      </c>
    </row>
    <row r="45" spans="1:12">
      <c r="A45" s="55">
        <v>2004</v>
      </c>
      <c r="B45" s="50">
        <v>9.7769999999999992</v>
      </c>
      <c r="C45" s="50">
        <v>169.833</v>
      </c>
      <c r="D45" s="50">
        <v>34.362000000000002</v>
      </c>
      <c r="E45" s="50">
        <v>9.5969999999999995</v>
      </c>
      <c r="F45" s="50">
        <v>1.482</v>
      </c>
      <c r="G45" s="50">
        <v>3.1110000000000002</v>
      </c>
      <c r="H45" s="50">
        <v>2.7E-2</v>
      </c>
      <c r="I45" s="50">
        <v>9.6519999999999992</v>
      </c>
      <c r="J45" s="50">
        <v>58.231000000000002</v>
      </c>
      <c r="K45" s="50">
        <v>815.21900000000005</v>
      </c>
      <c r="L45" s="50">
        <v>1053.06</v>
      </c>
    </row>
    <row r="46" spans="1:12">
      <c r="A46" s="55">
        <v>2005</v>
      </c>
      <c r="B46" s="50">
        <v>9.2799999999999994</v>
      </c>
      <c r="C46" s="50">
        <v>163.05500000000001</v>
      </c>
      <c r="D46" s="50">
        <v>32.695</v>
      </c>
      <c r="E46" s="50">
        <v>8.2970000000000006</v>
      </c>
      <c r="F46" s="50">
        <v>1.5609999999999999</v>
      </c>
      <c r="G46" s="50">
        <v>3.1680000000000001</v>
      </c>
      <c r="H46" s="50">
        <v>2.7E-2</v>
      </c>
      <c r="I46" s="50">
        <v>9.1270000000000007</v>
      </c>
      <c r="J46" s="50">
        <v>54.875999999999998</v>
      </c>
      <c r="K46" s="50">
        <v>841.33100000000002</v>
      </c>
      <c r="L46" s="50">
        <v>1068.5409999999999</v>
      </c>
    </row>
    <row r="47" spans="1:12">
      <c r="A47" s="55">
        <v>2006</v>
      </c>
      <c r="B47" s="50">
        <v>6.2450000000000001</v>
      </c>
      <c r="C47" s="50">
        <v>153.95400000000001</v>
      </c>
      <c r="D47" s="50">
        <v>29.24</v>
      </c>
      <c r="E47" s="50">
        <v>7.7789999999999999</v>
      </c>
      <c r="F47" s="50">
        <v>1.097</v>
      </c>
      <c r="G47" s="50">
        <v>3.36</v>
      </c>
      <c r="H47" s="50">
        <v>2.9000000000000001E-2</v>
      </c>
      <c r="I47" s="50">
        <v>5.93</v>
      </c>
      <c r="J47" s="50">
        <v>47.433999999999997</v>
      </c>
      <c r="K47" s="50">
        <v>835.23900000000003</v>
      </c>
      <c r="L47" s="50">
        <v>1042.8720000000001</v>
      </c>
    </row>
    <row r="48" spans="1:12">
      <c r="A48" s="55">
        <v>2007</v>
      </c>
      <c r="B48" s="50">
        <v>6.66</v>
      </c>
      <c r="C48" s="50">
        <v>163.68299999999999</v>
      </c>
      <c r="D48" s="50">
        <v>27.885999999999999</v>
      </c>
      <c r="E48" s="50">
        <v>7.6680000000000001</v>
      </c>
      <c r="F48" s="50">
        <v>0.66300000000000003</v>
      </c>
      <c r="G48" s="50">
        <v>4.1769999999999996</v>
      </c>
      <c r="H48" s="50">
        <v>3.5999999999999997E-2</v>
      </c>
      <c r="I48" s="50">
        <v>5.94</v>
      </c>
      <c r="J48" s="50">
        <v>46.371000000000002</v>
      </c>
      <c r="K48" s="50">
        <v>860.79700000000003</v>
      </c>
      <c r="L48" s="50">
        <v>1077.51</v>
      </c>
    </row>
    <row r="49" spans="1:12">
      <c r="A49" s="55">
        <v>2008</v>
      </c>
      <c r="B49" s="50">
        <v>7.6139999999999999</v>
      </c>
      <c r="C49" s="50">
        <v>171.29</v>
      </c>
      <c r="D49" s="50">
        <v>28.082999999999998</v>
      </c>
      <c r="E49" s="50">
        <v>9.9770000000000003</v>
      </c>
      <c r="F49" s="50">
        <v>0.32100000000000001</v>
      </c>
      <c r="G49" s="50">
        <v>3.0329999999999999</v>
      </c>
      <c r="H49" s="50">
        <v>2.9000000000000001E-2</v>
      </c>
      <c r="I49" s="50">
        <v>5.5960000000000001</v>
      </c>
      <c r="J49" s="50">
        <v>47.037999999999997</v>
      </c>
      <c r="K49" s="50">
        <v>849.101</v>
      </c>
      <c r="L49" s="50">
        <v>1075.0429999999999</v>
      </c>
    </row>
    <row r="50" spans="1:12">
      <c r="A50" s="55">
        <v>2009</v>
      </c>
      <c r="B50" s="50">
        <v>6.9160000000000004</v>
      </c>
      <c r="C50" s="50">
        <v>169.07</v>
      </c>
      <c r="D50" s="50">
        <v>28.902999999999999</v>
      </c>
      <c r="E50" s="50">
        <v>8.7690000000000001</v>
      </c>
      <c r="F50" s="50">
        <v>0.30499999999999999</v>
      </c>
      <c r="G50" s="50">
        <v>3.4929999999999999</v>
      </c>
      <c r="H50" s="50">
        <v>2.5000000000000001E-2</v>
      </c>
      <c r="I50" s="50">
        <v>5.617</v>
      </c>
      <c r="J50" s="50">
        <v>47.112000000000002</v>
      </c>
      <c r="K50" s="50">
        <v>784.04700000000003</v>
      </c>
      <c r="L50" s="50">
        <v>1007.146</v>
      </c>
    </row>
    <row r="51" spans="1:12">
      <c r="A51" s="55">
        <v>2010</v>
      </c>
      <c r="B51" s="50">
        <v>6.5670000000000002</v>
      </c>
      <c r="C51" s="50">
        <v>167.90700000000001</v>
      </c>
      <c r="D51" s="50">
        <v>28.614999999999998</v>
      </c>
      <c r="E51" s="50">
        <v>8.8309999999999995</v>
      </c>
      <c r="F51" s="50">
        <v>0.34899999999999998</v>
      </c>
      <c r="G51" s="50">
        <v>3.4569999999999999</v>
      </c>
      <c r="H51" s="50">
        <v>3.5000000000000003E-2</v>
      </c>
      <c r="I51" s="50">
        <v>4.8609999999999998</v>
      </c>
      <c r="J51" s="50">
        <v>46.148000000000003</v>
      </c>
      <c r="K51" s="50">
        <v>804.29200000000003</v>
      </c>
      <c r="L51" s="50">
        <v>1024.914</v>
      </c>
    </row>
    <row r="52" spans="1:12">
      <c r="A52" s="55">
        <v>2011</v>
      </c>
      <c r="B52" s="50">
        <v>5.819</v>
      </c>
      <c r="C52" s="50">
        <v>170.636</v>
      </c>
      <c r="D52" s="50">
        <v>28.634</v>
      </c>
      <c r="E52" s="50">
        <v>8.9879999999999995</v>
      </c>
      <c r="F52" s="50">
        <v>0.23100000000000001</v>
      </c>
      <c r="G52" s="50">
        <v>2.9319999999999999</v>
      </c>
      <c r="H52" s="50">
        <v>1.9E-2</v>
      </c>
      <c r="I52" s="50">
        <v>4.2350000000000003</v>
      </c>
      <c r="J52" s="50">
        <v>45.039000000000001</v>
      </c>
      <c r="K52" s="50">
        <v>768.43899999999996</v>
      </c>
      <c r="L52" s="50">
        <v>989.93200000000002</v>
      </c>
    </row>
    <row r="53" spans="1:12">
      <c r="A53" s="55">
        <v>2012</v>
      </c>
      <c r="B53" s="50">
        <v>4.1059999999999999</v>
      </c>
      <c r="C53" s="50">
        <v>157.02199999999999</v>
      </c>
      <c r="D53" s="50">
        <v>25.98</v>
      </c>
      <c r="E53" s="50">
        <v>8.548</v>
      </c>
      <c r="F53" s="50">
        <v>8.6999999999999994E-2</v>
      </c>
      <c r="G53" s="50">
        <v>2.569</v>
      </c>
      <c r="H53" s="50">
        <v>3.6999999999999998E-2</v>
      </c>
      <c r="I53" s="50">
        <v>2.4740000000000002</v>
      </c>
      <c r="J53" s="50">
        <v>39.695</v>
      </c>
      <c r="K53" s="50">
        <v>730.73500000000001</v>
      </c>
      <c r="L53" s="50">
        <v>931.55799999999999</v>
      </c>
    </row>
    <row r="54" spans="1:12">
      <c r="A54" s="55">
        <v>2013</v>
      </c>
      <c r="B54" s="50">
        <v>3.9060000000000001</v>
      </c>
      <c r="C54" s="50">
        <v>179.321</v>
      </c>
      <c r="D54" s="50">
        <v>25.13</v>
      </c>
      <c r="E54" s="50">
        <v>9.5630000000000006</v>
      </c>
      <c r="F54" s="50">
        <v>7.3999999999999996E-2</v>
      </c>
      <c r="G54" s="50">
        <v>2.6520000000000001</v>
      </c>
      <c r="H54" s="50">
        <v>3.5999999999999997E-2</v>
      </c>
      <c r="I54" s="50">
        <v>1.923</v>
      </c>
      <c r="J54" s="50">
        <v>39.377000000000002</v>
      </c>
      <c r="K54" s="50">
        <v>735.83</v>
      </c>
      <c r="L54" s="50">
        <v>958.43399999999997</v>
      </c>
    </row>
    <row r="55" spans="1:12">
      <c r="A55" s="55">
        <v>2014</v>
      </c>
      <c r="B55" s="50">
        <v>3.7909999999999999</v>
      </c>
      <c r="C55" s="50">
        <v>189.51400000000001</v>
      </c>
      <c r="D55" s="50">
        <v>26.08</v>
      </c>
      <c r="E55" s="50">
        <v>10.121</v>
      </c>
      <c r="F55" s="50">
        <v>0.14799999999999999</v>
      </c>
      <c r="G55" s="50">
        <v>3.577</v>
      </c>
      <c r="H55" s="50">
        <v>5.3999999999999999E-2</v>
      </c>
      <c r="I55" s="50">
        <v>0.626</v>
      </c>
      <c r="J55" s="50">
        <v>40.604999999999997</v>
      </c>
      <c r="K55" s="50">
        <v>736.25800000000004</v>
      </c>
      <c r="L55" s="50">
        <v>970.16800000000001</v>
      </c>
    </row>
    <row r="56" spans="1:12">
      <c r="A56" s="55">
        <v>2015</v>
      </c>
      <c r="B56" s="50">
        <v>2.9340000000000002</v>
      </c>
      <c r="C56" s="50">
        <v>175.91399999999999</v>
      </c>
      <c r="D56" s="50">
        <v>26.335999999999999</v>
      </c>
      <c r="E56" s="50">
        <v>9.3360000000000003</v>
      </c>
      <c r="F56" s="50">
        <v>9.9000000000000005E-2</v>
      </c>
      <c r="G56" s="50">
        <v>24.969000000000001</v>
      </c>
      <c r="H56" s="50">
        <v>5.2999999999999999E-2</v>
      </c>
      <c r="I56" s="50">
        <v>0.313</v>
      </c>
      <c r="J56" s="50">
        <v>61.106000000000002</v>
      </c>
      <c r="K56" s="50">
        <v>692.35400000000004</v>
      </c>
      <c r="L56" s="50">
        <v>932.30799999999999</v>
      </c>
    </row>
    <row r="57" spans="1:12">
      <c r="A57" s="55">
        <v>2016</v>
      </c>
      <c r="B57" s="50">
        <v>2.2389999999999999</v>
      </c>
      <c r="C57" s="50">
        <v>171.029</v>
      </c>
      <c r="D57" s="50">
        <v>23.859000000000002</v>
      </c>
      <c r="E57" s="50">
        <v>9.4610000000000003</v>
      </c>
      <c r="F57" s="50">
        <v>0.15</v>
      </c>
      <c r="G57" s="50">
        <v>24.863</v>
      </c>
      <c r="H57" s="50">
        <v>0.03</v>
      </c>
      <c r="I57" s="50">
        <v>0.35</v>
      </c>
      <c r="J57" s="50">
        <v>58.713999999999999</v>
      </c>
      <c r="K57" s="50">
        <v>661.80899999999997</v>
      </c>
      <c r="L57" s="50">
        <v>893.79100000000005</v>
      </c>
    </row>
    <row r="58" spans="1:12">
      <c r="A58" s="55">
        <v>2017</v>
      </c>
      <c r="B58" s="50">
        <v>1.948</v>
      </c>
      <c r="C58" s="50">
        <v>173.64699999999999</v>
      </c>
      <c r="D58" s="50">
        <v>23.606000000000002</v>
      </c>
      <c r="E58" s="50">
        <v>9.8179999999999996</v>
      </c>
      <c r="F58" s="50">
        <v>8.5999999999999993E-2</v>
      </c>
      <c r="G58" s="50">
        <v>23.917999999999999</v>
      </c>
      <c r="H58" s="50">
        <v>5.0999999999999997E-2</v>
      </c>
      <c r="I58" s="50">
        <v>0.30199999999999999</v>
      </c>
      <c r="J58" s="50">
        <v>57.78</v>
      </c>
      <c r="K58" s="50">
        <v>633.26599999999996</v>
      </c>
      <c r="L58" s="50">
        <v>866.64099999999996</v>
      </c>
    </row>
    <row r="59" spans="1:12">
      <c r="A59" s="55">
        <v>2018</v>
      </c>
      <c r="B59" s="50">
        <v>1.7649999999999999</v>
      </c>
      <c r="C59" s="50">
        <v>193.036</v>
      </c>
      <c r="D59" s="50">
        <v>23.632000000000001</v>
      </c>
      <c r="E59" s="50">
        <v>11.098000000000001</v>
      </c>
      <c r="F59" s="50">
        <v>9.7000000000000003E-2</v>
      </c>
      <c r="G59" s="50">
        <v>24.295000000000002</v>
      </c>
      <c r="H59" s="50">
        <v>3.5999999999999997E-2</v>
      </c>
      <c r="I59" s="50">
        <v>0.245</v>
      </c>
      <c r="J59" s="50">
        <v>59.402999999999999</v>
      </c>
      <c r="K59" s="50">
        <v>631.50800000000004</v>
      </c>
      <c r="L59" s="50">
        <v>885.71199999999999</v>
      </c>
    </row>
    <row r="60" spans="1:12">
      <c r="A60" s="55">
        <v>2019</v>
      </c>
      <c r="B60" s="50">
        <v>1.5760000000000001</v>
      </c>
      <c r="C60" s="50">
        <v>193.399</v>
      </c>
      <c r="D60" s="50">
        <v>23.343</v>
      </c>
      <c r="E60" s="50">
        <v>10.85</v>
      </c>
      <c r="F60" s="50">
        <v>0.121</v>
      </c>
      <c r="G60" s="50">
        <v>24.216000000000001</v>
      </c>
      <c r="H60" s="50">
        <v>2.1000000000000001E-2</v>
      </c>
      <c r="I60" s="50">
        <v>0.21299999999999999</v>
      </c>
      <c r="J60" s="50">
        <v>58.765000000000001</v>
      </c>
      <c r="K60" s="50">
        <v>577.67600000000004</v>
      </c>
      <c r="L60" s="50">
        <v>831.41600000000005</v>
      </c>
    </row>
  </sheetData>
  <sheetProtection formatCells="0" formatColumns="0" formatRows="0" insertColumns="0" insertRows="0" insertHyperlinks="0" deleteColumns="0" deleteRows="0" sort="0" autoFilter="0" pivotTables="0"/>
  <hyperlinks>
    <hyperlink ref="A5" r:id="rId1" display="http://www.eia.gov/totalenergy/data/monthly/dataunits.cfm" xr:uid="{9ACE3F44-125C-4925-AFA7-09BDE6C0716C}"/>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0FA69-122A-48CB-B69F-8C8976F4B5B0}">
  <sheetPr codeName="Sheet32">
    <tabColor theme="7" tint="0.59999389629810485"/>
  </sheetPr>
  <dimension ref="A1:O60"/>
  <sheetViews>
    <sheetView workbookViewId="0"/>
  </sheetViews>
  <sheetFormatPr defaultColWidth="9.140625" defaultRowHeight="15"/>
  <cols>
    <col min="1" max="1" width="14" style="50" customWidth="1"/>
    <col min="2" max="2" width="20.5703125" style="50" customWidth="1"/>
    <col min="3" max="3" width="16" style="50" customWidth="1"/>
    <col min="4" max="4" width="18.42578125" style="50" customWidth="1"/>
    <col min="5" max="5" width="12.28515625" style="50" customWidth="1"/>
    <col min="6" max="6" width="21.28515625" style="50" customWidth="1"/>
    <col min="7" max="7" width="15.28515625" style="50" customWidth="1"/>
    <col min="8" max="8" width="13.28515625" style="50" customWidth="1"/>
    <col min="9" max="9" width="16.42578125" style="50" customWidth="1"/>
    <col min="10" max="10" width="17.28515625" style="50" customWidth="1"/>
    <col min="11" max="11" width="13" style="50" customWidth="1"/>
    <col min="12" max="12" width="21.85546875" style="50" customWidth="1"/>
    <col min="13" max="13" width="15.5703125" style="50" customWidth="1"/>
    <col min="14" max="14" width="17" style="50" customWidth="1"/>
    <col min="15" max="15" width="13" style="50" customWidth="1"/>
    <col min="16" max="16384" width="9.140625" style="50"/>
  </cols>
  <sheetData>
    <row r="1" spans="1:15" s="56" customFormat="1" ht="23.25" customHeight="1">
      <c r="B1" s="56" t="s">
        <v>1996</v>
      </c>
      <c r="C1" s="56" t="s">
        <v>1996</v>
      </c>
      <c r="D1" s="56" t="s">
        <v>2000</v>
      </c>
      <c r="E1" s="61" t="s">
        <v>2497</v>
      </c>
      <c r="F1" s="56" t="s">
        <v>2495</v>
      </c>
      <c r="G1" s="56" t="s">
        <v>2495</v>
      </c>
      <c r="H1" s="56" t="s">
        <v>2495</v>
      </c>
      <c r="I1" s="56" t="s">
        <v>2495</v>
      </c>
      <c r="J1" s="56" t="s">
        <v>1994</v>
      </c>
      <c r="K1" s="61" t="s">
        <v>2490</v>
      </c>
      <c r="L1" s="56" t="s">
        <v>2495</v>
      </c>
      <c r="M1" s="56" t="s">
        <v>1970</v>
      </c>
      <c r="N1" s="56" t="s">
        <v>2487</v>
      </c>
      <c r="O1" s="56" t="s">
        <v>2486</v>
      </c>
    </row>
    <row r="2" spans="1:15" ht="18.75">
      <c r="A2" s="49" t="s">
        <v>2385</v>
      </c>
    </row>
    <row r="3" spans="1:15" ht="18.75">
      <c r="A3" s="51" t="s">
        <v>2386</v>
      </c>
    </row>
    <row r="5" spans="1:15">
      <c r="A5" s="52" t="str">
        <f>HYPERLINK("http://www.eia.gov/totalenergy/data/monthly/dataunits.cfm","Note: Information about data precision.")</f>
        <v>Note: Information about data precision.</v>
      </c>
    </row>
    <row r="7" spans="1:15">
      <c r="A7" s="50" t="s">
        <v>2387</v>
      </c>
    </row>
    <row r="8" spans="1:15">
      <c r="A8" s="50" t="s">
        <v>2388</v>
      </c>
    </row>
    <row r="10" spans="1:15" ht="15.75">
      <c r="A10" s="53" t="s">
        <v>2428</v>
      </c>
    </row>
    <row r="12" spans="1:15">
      <c r="A12" s="54" t="s">
        <v>2390</v>
      </c>
      <c r="B12" s="54" t="s">
        <v>2429</v>
      </c>
      <c r="C12" s="54" t="s">
        <v>2430</v>
      </c>
      <c r="D12" s="54" t="s">
        <v>2431</v>
      </c>
      <c r="E12" s="54" t="s">
        <v>2432</v>
      </c>
      <c r="F12" s="54" t="s">
        <v>2433</v>
      </c>
      <c r="G12" s="54" t="s">
        <v>2434</v>
      </c>
      <c r="H12" s="54" t="s">
        <v>2435</v>
      </c>
      <c r="I12" s="54" t="s">
        <v>2436</v>
      </c>
      <c r="J12" s="54" t="s">
        <v>2437</v>
      </c>
      <c r="K12" s="54" t="s">
        <v>2438</v>
      </c>
      <c r="L12" s="54" t="s">
        <v>2439</v>
      </c>
      <c r="M12" s="54" t="s">
        <v>2440</v>
      </c>
      <c r="N12" s="54" t="s">
        <v>2441</v>
      </c>
      <c r="O12" s="54" t="s">
        <v>2442</v>
      </c>
    </row>
    <row r="13" spans="1:15">
      <c r="A13" s="54"/>
      <c r="B13" s="54" t="s">
        <v>2405</v>
      </c>
      <c r="C13" s="54" t="s">
        <v>2405</v>
      </c>
      <c r="D13" s="54" t="s">
        <v>2405</v>
      </c>
      <c r="E13" s="54" t="s">
        <v>2405</v>
      </c>
      <c r="F13" s="54" t="s">
        <v>2405</v>
      </c>
      <c r="G13" s="54" t="s">
        <v>2405</v>
      </c>
      <c r="H13" s="54" t="s">
        <v>2405</v>
      </c>
      <c r="I13" s="54" t="s">
        <v>2405</v>
      </c>
      <c r="J13" s="54" t="s">
        <v>2405</v>
      </c>
      <c r="K13" s="54" t="s">
        <v>2405</v>
      </c>
      <c r="L13" s="54" t="s">
        <v>2405</v>
      </c>
      <c r="M13" s="54" t="s">
        <v>2405</v>
      </c>
      <c r="N13" s="54" t="s">
        <v>2405</v>
      </c>
      <c r="O13" s="54" t="s">
        <v>2405</v>
      </c>
    </row>
    <row r="14" spans="1:15">
      <c r="A14" s="55">
        <v>1973</v>
      </c>
      <c r="B14" s="50">
        <v>370.84399999999999</v>
      </c>
      <c r="C14" s="50">
        <v>-0.85199999999999998</v>
      </c>
      <c r="D14" s="50">
        <v>533.19299999999998</v>
      </c>
      <c r="E14" s="50">
        <v>106.24</v>
      </c>
      <c r="F14" s="50">
        <v>31.385000000000002</v>
      </c>
      <c r="G14" s="50">
        <v>11.257</v>
      </c>
      <c r="H14" s="50">
        <v>7.2539999999999996</v>
      </c>
      <c r="I14" s="50">
        <v>18.167000000000002</v>
      </c>
      <c r="J14" s="50">
        <v>52.363</v>
      </c>
      <c r="K14" s="50">
        <v>146.20400000000001</v>
      </c>
      <c r="L14" s="50">
        <v>99.251000000000005</v>
      </c>
      <c r="M14" s="50">
        <v>472.12200000000001</v>
      </c>
      <c r="N14" s="50">
        <v>515.23299999999995</v>
      </c>
      <c r="O14" s="50">
        <v>1890.54</v>
      </c>
    </row>
    <row r="15" spans="1:15">
      <c r="A15" s="55">
        <v>1974</v>
      </c>
      <c r="B15" s="50">
        <v>354.02100000000002</v>
      </c>
      <c r="C15" s="50">
        <v>6.4029999999999996</v>
      </c>
      <c r="D15" s="50">
        <v>513.45000000000005</v>
      </c>
      <c r="E15" s="50">
        <v>97.372</v>
      </c>
      <c r="F15" s="50">
        <v>32.191000000000003</v>
      </c>
      <c r="G15" s="50">
        <v>9.1460000000000008</v>
      </c>
      <c r="H15" s="50">
        <v>6.9470000000000001</v>
      </c>
      <c r="I15" s="50">
        <v>16.731999999999999</v>
      </c>
      <c r="J15" s="50">
        <v>47.45</v>
      </c>
      <c r="K15" s="50">
        <v>136.02799999999999</v>
      </c>
      <c r="L15" s="50">
        <v>98.396000000000001</v>
      </c>
      <c r="M15" s="50">
        <v>444.26299999999998</v>
      </c>
      <c r="N15" s="50">
        <v>502.09399999999999</v>
      </c>
      <c r="O15" s="50">
        <v>1820.23</v>
      </c>
    </row>
    <row r="16" spans="1:15">
      <c r="A16" s="55">
        <v>1975</v>
      </c>
      <c r="B16" s="50">
        <v>335.38600000000002</v>
      </c>
      <c r="C16" s="50">
        <v>1.546</v>
      </c>
      <c r="D16" s="50">
        <v>437.90800000000002</v>
      </c>
      <c r="E16" s="50">
        <v>96.858000000000004</v>
      </c>
      <c r="F16" s="50">
        <v>29.826000000000001</v>
      </c>
      <c r="G16" s="50">
        <v>8.6069999999999993</v>
      </c>
      <c r="H16" s="50">
        <v>5.5469999999999997</v>
      </c>
      <c r="I16" s="50">
        <v>15.888999999999999</v>
      </c>
      <c r="J16" s="50">
        <v>50.71</v>
      </c>
      <c r="K16" s="50">
        <v>118.78</v>
      </c>
      <c r="L16" s="50">
        <v>94.063000000000002</v>
      </c>
      <c r="M16" s="50">
        <v>420.28</v>
      </c>
      <c r="N16" s="50">
        <v>489.58300000000003</v>
      </c>
      <c r="O16" s="50">
        <v>1684.704</v>
      </c>
    </row>
    <row r="17" spans="1:15">
      <c r="A17" s="55">
        <v>1976</v>
      </c>
      <c r="B17" s="50">
        <v>334.88900000000001</v>
      </c>
      <c r="C17" s="50">
        <v>-1.0999999999999999E-2</v>
      </c>
      <c r="D17" s="50">
        <v>449.7</v>
      </c>
      <c r="E17" s="50">
        <v>110.652</v>
      </c>
      <c r="F17" s="50">
        <v>30.097000000000001</v>
      </c>
      <c r="G17" s="50">
        <v>8.8789999999999996</v>
      </c>
      <c r="H17" s="50">
        <v>6.1619999999999999</v>
      </c>
      <c r="I17" s="50">
        <v>15.023</v>
      </c>
      <c r="J17" s="50">
        <v>50.174999999999997</v>
      </c>
      <c r="K17" s="50">
        <v>143.4</v>
      </c>
      <c r="L17" s="50">
        <v>102.07599999999999</v>
      </c>
      <c r="M17" s="50">
        <v>466.464</v>
      </c>
      <c r="N17" s="50">
        <v>549.19200000000001</v>
      </c>
      <c r="O17" s="50">
        <v>1800.2329999999999</v>
      </c>
    </row>
    <row r="18" spans="1:15">
      <c r="A18" s="55">
        <v>1977</v>
      </c>
      <c r="B18" s="50">
        <v>316.11500000000001</v>
      </c>
      <c r="C18" s="50">
        <v>1.6639999999999999</v>
      </c>
      <c r="D18" s="50">
        <v>443.226</v>
      </c>
      <c r="E18" s="50">
        <v>124.38</v>
      </c>
      <c r="F18" s="50">
        <v>29.45</v>
      </c>
      <c r="G18" s="50">
        <v>10.353</v>
      </c>
      <c r="H18" s="50">
        <v>6.7489999999999997</v>
      </c>
      <c r="I18" s="50">
        <v>13.974</v>
      </c>
      <c r="J18" s="50">
        <v>54.978000000000002</v>
      </c>
      <c r="K18" s="50">
        <v>152.42400000000001</v>
      </c>
      <c r="L18" s="50">
        <v>114.42700000000001</v>
      </c>
      <c r="M18" s="50">
        <v>506.73500000000001</v>
      </c>
      <c r="N18" s="50">
        <v>581.80399999999997</v>
      </c>
      <c r="O18" s="50">
        <v>1849.5440000000001</v>
      </c>
    </row>
    <row r="19" spans="1:15">
      <c r="A19" s="55">
        <v>1978</v>
      </c>
      <c r="B19" s="50">
        <v>303.53300000000002</v>
      </c>
      <c r="C19" s="50">
        <v>14.237</v>
      </c>
      <c r="D19" s="50">
        <v>438.27699999999999</v>
      </c>
      <c r="E19" s="50">
        <v>126.583</v>
      </c>
      <c r="F19" s="50">
        <v>27.87</v>
      </c>
      <c r="G19" s="50">
        <v>11.247</v>
      </c>
      <c r="H19" s="50">
        <v>7.2469999999999999</v>
      </c>
      <c r="I19" s="50">
        <v>12.65</v>
      </c>
      <c r="J19" s="50">
        <v>51.634</v>
      </c>
      <c r="K19" s="50">
        <v>135.04900000000001</v>
      </c>
      <c r="L19" s="50">
        <v>125.583</v>
      </c>
      <c r="M19" s="50">
        <v>497.863</v>
      </c>
      <c r="N19" s="50">
        <v>580.43299999999999</v>
      </c>
      <c r="O19" s="50">
        <v>1834.3420000000001</v>
      </c>
    </row>
    <row r="20" spans="1:15">
      <c r="A20" s="55">
        <v>1979</v>
      </c>
      <c r="B20" s="50">
        <v>329.09100000000001</v>
      </c>
      <c r="C20" s="50">
        <v>7.173</v>
      </c>
      <c r="D20" s="50">
        <v>438.79500000000002</v>
      </c>
      <c r="E20" s="50">
        <v>127.623</v>
      </c>
      <c r="F20" s="50">
        <v>53.222000000000001</v>
      </c>
      <c r="G20" s="50">
        <v>12.832000000000001</v>
      </c>
      <c r="H20" s="50">
        <v>7.5839999999999996</v>
      </c>
      <c r="I20" s="50">
        <v>11.499000000000001</v>
      </c>
      <c r="J20" s="50">
        <v>50.045999999999999</v>
      </c>
      <c r="K20" s="50">
        <v>130.27699999999999</v>
      </c>
      <c r="L20" s="50">
        <v>133.14099999999999</v>
      </c>
      <c r="M20" s="50">
        <v>526.22500000000002</v>
      </c>
      <c r="N20" s="50">
        <v>611.88400000000001</v>
      </c>
      <c r="O20" s="50">
        <v>1913.1679999999999</v>
      </c>
    </row>
    <row r="21" spans="1:15">
      <c r="A21" s="55">
        <v>1980</v>
      </c>
      <c r="B21" s="50">
        <v>288.70999999999998</v>
      </c>
      <c r="C21" s="50">
        <v>-3.9980000000000002</v>
      </c>
      <c r="D21" s="50">
        <v>427.57100000000003</v>
      </c>
      <c r="E21" s="50">
        <v>95.754000000000005</v>
      </c>
      <c r="F21" s="50">
        <v>51.88</v>
      </c>
      <c r="G21" s="50">
        <v>13.12</v>
      </c>
      <c r="H21" s="50">
        <v>6.7530000000000001</v>
      </c>
      <c r="I21" s="50">
        <v>11.254</v>
      </c>
      <c r="J21" s="50">
        <v>48.441000000000003</v>
      </c>
      <c r="K21" s="50">
        <v>106.19</v>
      </c>
      <c r="L21" s="50">
        <v>130.58500000000001</v>
      </c>
      <c r="M21" s="50">
        <v>463.97899999999998</v>
      </c>
      <c r="N21" s="50">
        <v>600.74599999999998</v>
      </c>
      <c r="O21" s="50">
        <v>1777.0070000000001</v>
      </c>
    </row>
    <row r="22" spans="1:15">
      <c r="A22" s="55">
        <v>1981</v>
      </c>
      <c r="B22" s="50">
        <v>289.661</v>
      </c>
      <c r="C22" s="50">
        <v>-1.82</v>
      </c>
      <c r="D22" s="50">
        <v>419.79399999999998</v>
      </c>
      <c r="E22" s="50">
        <v>100.446</v>
      </c>
      <c r="F22" s="50">
        <v>51.645000000000003</v>
      </c>
      <c r="G22" s="50">
        <v>7.8</v>
      </c>
      <c r="H22" s="50">
        <v>6.476</v>
      </c>
      <c r="I22" s="50">
        <v>11.375999999999999</v>
      </c>
      <c r="J22" s="50">
        <v>51.543999999999997</v>
      </c>
      <c r="K22" s="50">
        <v>85.097999999999999</v>
      </c>
      <c r="L22" s="50">
        <v>82.173000000000002</v>
      </c>
      <c r="M22" s="50">
        <v>396.55799999999999</v>
      </c>
      <c r="N22" s="50">
        <v>596.55499999999995</v>
      </c>
      <c r="O22" s="50">
        <v>1700.7470000000001</v>
      </c>
    </row>
    <row r="23" spans="1:15">
      <c r="A23" s="55">
        <v>1982</v>
      </c>
      <c r="B23" s="50">
        <v>234.9</v>
      </c>
      <c r="C23" s="50">
        <v>-2.472</v>
      </c>
      <c r="D23" s="50">
        <v>363.16300000000001</v>
      </c>
      <c r="E23" s="50">
        <v>94.963999999999999</v>
      </c>
      <c r="F23" s="50">
        <v>53.981000000000002</v>
      </c>
      <c r="G23" s="50">
        <v>10.186</v>
      </c>
      <c r="H23" s="50">
        <v>5.9059999999999997</v>
      </c>
      <c r="I23" s="50">
        <v>9.8360000000000003</v>
      </c>
      <c r="J23" s="50">
        <v>50.738</v>
      </c>
      <c r="K23" s="50">
        <v>82.372</v>
      </c>
      <c r="L23" s="50">
        <v>70.703000000000003</v>
      </c>
      <c r="M23" s="50">
        <v>378.685</v>
      </c>
      <c r="N23" s="50">
        <v>528.70899999999995</v>
      </c>
      <c r="O23" s="50">
        <v>1502.9839999999999</v>
      </c>
    </row>
    <row r="24" spans="1:15">
      <c r="A24" s="55">
        <v>1983</v>
      </c>
      <c r="B24" s="50">
        <v>229.27699999999999</v>
      </c>
      <c r="C24" s="50">
        <v>-1.7849999999999999</v>
      </c>
      <c r="D24" s="50">
        <v>348.01900000000001</v>
      </c>
      <c r="E24" s="50">
        <v>82.63</v>
      </c>
      <c r="F24" s="50">
        <v>43.433999999999997</v>
      </c>
      <c r="G24" s="50">
        <v>4.7809999999999997</v>
      </c>
      <c r="H24" s="50">
        <v>6.1829999999999998</v>
      </c>
      <c r="I24" s="50">
        <v>7.9909999999999997</v>
      </c>
      <c r="J24" s="50">
        <v>46.445</v>
      </c>
      <c r="K24" s="50">
        <v>62.290999999999997</v>
      </c>
      <c r="L24" s="50">
        <v>95.138999999999996</v>
      </c>
      <c r="M24" s="50">
        <v>348.89400000000001</v>
      </c>
      <c r="N24" s="50">
        <v>548.64400000000001</v>
      </c>
      <c r="O24" s="50">
        <v>1473.05</v>
      </c>
    </row>
    <row r="25" spans="1:15">
      <c r="A25" s="55">
        <v>1984</v>
      </c>
      <c r="B25" s="50">
        <v>261.822</v>
      </c>
      <c r="C25" s="50">
        <v>-1.3109999999999999</v>
      </c>
      <c r="D25" s="50">
        <v>380.34699999999998</v>
      </c>
      <c r="E25" s="50">
        <v>87.022999999999996</v>
      </c>
      <c r="F25" s="50">
        <v>54.414000000000001</v>
      </c>
      <c r="G25" s="50">
        <v>3.1120000000000001</v>
      </c>
      <c r="H25" s="50">
        <v>6.5940000000000003</v>
      </c>
      <c r="I25" s="50">
        <v>11.355</v>
      </c>
      <c r="J25" s="50">
        <v>50.475999999999999</v>
      </c>
      <c r="K25" s="50">
        <v>69.938999999999993</v>
      </c>
      <c r="L25" s="50">
        <v>93.713999999999999</v>
      </c>
      <c r="M25" s="50">
        <v>376.62599999999998</v>
      </c>
      <c r="N25" s="50">
        <v>582.19000000000005</v>
      </c>
      <c r="O25" s="50">
        <v>1599.674</v>
      </c>
    </row>
    <row r="26" spans="1:15">
      <c r="A26" s="55">
        <v>1985</v>
      </c>
      <c r="B26" s="50">
        <v>254.55</v>
      </c>
      <c r="C26" s="50">
        <v>-1.54</v>
      </c>
      <c r="D26" s="50">
        <v>361.03899999999999</v>
      </c>
      <c r="E26" s="50">
        <v>80.959000000000003</v>
      </c>
      <c r="F26" s="50">
        <v>54.372999999999998</v>
      </c>
      <c r="G26" s="50">
        <v>3.206</v>
      </c>
      <c r="H26" s="50">
        <v>6.1449999999999996</v>
      </c>
      <c r="I26" s="50">
        <v>15.478</v>
      </c>
      <c r="J26" s="50">
        <v>53.923000000000002</v>
      </c>
      <c r="K26" s="50">
        <v>58.835000000000001</v>
      </c>
      <c r="L26" s="50">
        <v>82.646000000000001</v>
      </c>
      <c r="M26" s="50">
        <v>355.56400000000002</v>
      </c>
      <c r="N26" s="50">
        <v>583.05100000000004</v>
      </c>
      <c r="O26" s="50">
        <v>1552.665</v>
      </c>
    </row>
    <row r="27" spans="1:15">
      <c r="A27" s="55">
        <v>1986</v>
      </c>
      <c r="B27" s="50">
        <v>245.03399999999999</v>
      </c>
      <c r="C27" s="50">
        <v>-1.9119999999999999</v>
      </c>
      <c r="D27" s="50">
        <v>341.27300000000002</v>
      </c>
      <c r="E27" s="50">
        <v>83.918999999999997</v>
      </c>
      <c r="F27" s="50">
        <v>52.176000000000002</v>
      </c>
      <c r="G27" s="50">
        <v>2.3210000000000002</v>
      </c>
      <c r="H27" s="50">
        <v>6.0090000000000003</v>
      </c>
      <c r="I27" s="50">
        <v>14.653</v>
      </c>
      <c r="J27" s="50">
        <v>54.488999999999997</v>
      </c>
      <c r="K27" s="50">
        <v>57.96</v>
      </c>
      <c r="L27" s="50">
        <v>89.022999999999996</v>
      </c>
      <c r="M27" s="50">
        <v>360.55</v>
      </c>
      <c r="N27" s="50">
        <v>565.65800000000002</v>
      </c>
      <c r="O27" s="50">
        <v>1510.6020000000001</v>
      </c>
    </row>
    <row r="28" spans="1:15">
      <c r="A28" s="55">
        <v>1987</v>
      </c>
      <c r="B28" s="50">
        <v>247.67699999999999</v>
      </c>
      <c r="C28" s="50">
        <v>0.98499999999999999</v>
      </c>
      <c r="D28" s="50">
        <v>374.26299999999998</v>
      </c>
      <c r="E28" s="50">
        <v>82.551000000000002</v>
      </c>
      <c r="F28" s="50">
        <v>51.646000000000001</v>
      </c>
      <c r="G28" s="50">
        <v>2.0470000000000002</v>
      </c>
      <c r="H28" s="50">
        <v>6.7930000000000001</v>
      </c>
      <c r="I28" s="50">
        <v>14.614000000000001</v>
      </c>
      <c r="J28" s="50">
        <v>60.664999999999999</v>
      </c>
      <c r="K28" s="50">
        <v>45.774999999999999</v>
      </c>
      <c r="L28" s="50">
        <v>93.754000000000005</v>
      </c>
      <c r="M28" s="50">
        <v>357.846</v>
      </c>
      <c r="N28" s="50">
        <v>586.84400000000005</v>
      </c>
      <c r="O28" s="50">
        <v>1567.614</v>
      </c>
    </row>
    <row r="29" spans="1:15">
      <c r="A29" s="55">
        <v>1988</v>
      </c>
      <c r="B29" s="50">
        <v>262.416</v>
      </c>
      <c r="C29" s="50">
        <v>4.5140000000000002</v>
      </c>
      <c r="D29" s="50">
        <v>392.86500000000001</v>
      </c>
      <c r="E29" s="50">
        <v>82.384</v>
      </c>
      <c r="F29" s="50">
        <v>54.935000000000002</v>
      </c>
      <c r="G29" s="50">
        <v>2.1640000000000001</v>
      </c>
      <c r="H29" s="50">
        <v>6.5510000000000002</v>
      </c>
      <c r="I29" s="50">
        <v>13.72</v>
      </c>
      <c r="J29" s="50">
        <v>63.331000000000003</v>
      </c>
      <c r="K29" s="50">
        <v>42.95</v>
      </c>
      <c r="L29" s="50">
        <v>109.84699999999999</v>
      </c>
      <c r="M29" s="50">
        <v>375.88200000000001</v>
      </c>
      <c r="N29" s="50">
        <v>611.16600000000005</v>
      </c>
      <c r="O29" s="50">
        <v>1646.8440000000001</v>
      </c>
    </row>
    <row r="30" spans="1:15">
      <c r="A30" s="55">
        <v>1989</v>
      </c>
      <c r="B30" s="50">
        <v>258.86099999999999</v>
      </c>
      <c r="C30" s="50">
        <v>3.47</v>
      </c>
      <c r="D30" s="50">
        <v>417.173</v>
      </c>
      <c r="E30" s="50">
        <v>83.064999999999998</v>
      </c>
      <c r="F30" s="50">
        <v>50.320999999999998</v>
      </c>
      <c r="G30" s="50">
        <v>2.1349999999999998</v>
      </c>
      <c r="H30" s="50">
        <v>6.7190000000000003</v>
      </c>
      <c r="I30" s="50">
        <v>14.147</v>
      </c>
      <c r="J30" s="50">
        <v>61.939</v>
      </c>
      <c r="K30" s="50">
        <v>32.232999999999997</v>
      </c>
      <c r="L30" s="50">
        <v>108.72199999999999</v>
      </c>
      <c r="M30" s="50">
        <v>359.28100000000001</v>
      </c>
      <c r="N30" s="50">
        <v>638.46</v>
      </c>
      <c r="O30" s="50">
        <v>1677.2460000000001</v>
      </c>
    </row>
    <row r="31" spans="1:15">
      <c r="A31" s="55">
        <v>1990</v>
      </c>
      <c r="B31" s="50">
        <v>258.089</v>
      </c>
      <c r="C31" s="50">
        <v>0.54500000000000004</v>
      </c>
      <c r="D31" s="50">
        <v>435.51799999999997</v>
      </c>
      <c r="E31" s="50">
        <v>83.897999999999996</v>
      </c>
      <c r="F31" s="50">
        <v>44.905000000000001</v>
      </c>
      <c r="G31" s="50">
        <v>0.88800000000000001</v>
      </c>
      <c r="H31" s="50">
        <v>6.915</v>
      </c>
      <c r="I31" s="50">
        <v>13.19</v>
      </c>
      <c r="J31" s="50">
        <v>67.028000000000006</v>
      </c>
      <c r="K31" s="50">
        <v>32.384</v>
      </c>
      <c r="L31" s="50">
        <v>114.97799999999999</v>
      </c>
      <c r="M31" s="50">
        <v>364.185</v>
      </c>
      <c r="N31" s="50">
        <v>638.25300000000004</v>
      </c>
      <c r="O31" s="50">
        <v>1696.5909999999999</v>
      </c>
    </row>
    <row r="32" spans="1:15">
      <c r="A32" s="55">
        <v>1991</v>
      </c>
      <c r="B32" s="50">
        <v>244.166</v>
      </c>
      <c r="C32" s="50">
        <v>1.1060000000000001</v>
      </c>
      <c r="D32" s="50">
        <v>441.02699999999999</v>
      </c>
      <c r="E32" s="50">
        <v>78.591999999999999</v>
      </c>
      <c r="F32" s="50">
        <v>48.445</v>
      </c>
      <c r="G32" s="50">
        <v>0.82299999999999995</v>
      </c>
      <c r="H32" s="50">
        <v>6.1859999999999999</v>
      </c>
      <c r="I32" s="50">
        <v>13.779</v>
      </c>
      <c r="J32" s="50">
        <v>64.995000000000005</v>
      </c>
      <c r="K32" s="50">
        <v>26.28</v>
      </c>
      <c r="L32" s="50">
        <v>99.807000000000002</v>
      </c>
      <c r="M32" s="50">
        <v>338.90800000000002</v>
      </c>
      <c r="N32" s="50">
        <v>627.03599999999994</v>
      </c>
      <c r="O32" s="50">
        <v>1652.2429999999999</v>
      </c>
    </row>
    <row r="33" spans="1:15">
      <c r="A33" s="55">
        <v>1992</v>
      </c>
      <c r="B33" s="50">
        <v>235.708</v>
      </c>
      <c r="C33" s="50">
        <v>3.952</v>
      </c>
      <c r="D33" s="50">
        <v>458.8</v>
      </c>
      <c r="E33" s="50">
        <v>80.715999999999994</v>
      </c>
      <c r="F33" s="50">
        <v>54.563000000000002</v>
      </c>
      <c r="G33" s="50">
        <v>0.70799999999999996</v>
      </c>
      <c r="H33" s="50">
        <v>6.3070000000000004</v>
      </c>
      <c r="I33" s="50">
        <v>13.882</v>
      </c>
      <c r="J33" s="50">
        <v>74.853999999999999</v>
      </c>
      <c r="K33" s="50">
        <v>30.452999999999999</v>
      </c>
      <c r="L33" s="50">
        <v>117.137</v>
      </c>
      <c r="M33" s="50">
        <v>378.61900000000003</v>
      </c>
      <c r="N33" s="50">
        <v>648.90099999999995</v>
      </c>
      <c r="O33" s="50">
        <v>1725.98</v>
      </c>
    </row>
    <row r="34" spans="1:15">
      <c r="A34" s="55">
        <v>1993</v>
      </c>
      <c r="B34" s="50">
        <v>233.30799999999999</v>
      </c>
      <c r="C34" s="50">
        <v>3.0939999999999999</v>
      </c>
      <c r="D34" s="50">
        <v>466.14100000000002</v>
      </c>
      <c r="E34" s="50">
        <v>81.429000000000002</v>
      </c>
      <c r="F34" s="50">
        <v>53.542999999999999</v>
      </c>
      <c r="G34" s="50">
        <v>0.94399999999999995</v>
      </c>
      <c r="H34" s="50">
        <v>6.4219999999999997</v>
      </c>
      <c r="I34" s="50">
        <v>12.619</v>
      </c>
      <c r="J34" s="50">
        <v>68.058999999999997</v>
      </c>
      <c r="K34" s="50">
        <v>35.095999999999997</v>
      </c>
      <c r="L34" s="50">
        <v>106.892</v>
      </c>
      <c r="M34" s="50">
        <v>365.00400000000002</v>
      </c>
      <c r="N34" s="50">
        <v>655.36</v>
      </c>
      <c r="O34" s="50">
        <v>1722.9069999999999</v>
      </c>
    </row>
    <row r="35" spans="1:15">
      <c r="A35" s="55">
        <v>1994</v>
      </c>
      <c r="B35" s="50">
        <v>234.50299999999999</v>
      </c>
      <c r="C35" s="50">
        <v>6.6580000000000004</v>
      </c>
      <c r="D35" s="50">
        <v>468.03100000000001</v>
      </c>
      <c r="E35" s="50">
        <v>80.912999999999997</v>
      </c>
      <c r="F35" s="50">
        <v>57.171999999999997</v>
      </c>
      <c r="G35" s="50">
        <v>1.2230000000000001</v>
      </c>
      <c r="H35" s="50">
        <v>6.7119999999999997</v>
      </c>
      <c r="I35" s="50">
        <v>13.518000000000001</v>
      </c>
      <c r="J35" s="50">
        <v>68.991</v>
      </c>
      <c r="K35" s="50">
        <v>32.972000000000001</v>
      </c>
      <c r="L35" s="50">
        <v>115.38</v>
      </c>
      <c r="M35" s="50">
        <v>376.88200000000001</v>
      </c>
      <c r="N35" s="50">
        <v>667.69500000000005</v>
      </c>
      <c r="O35" s="50">
        <v>1753.768</v>
      </c>
    </row>
    <row r="36" spans="1:15">
      <c r="A36" s="55">
        <v>1995</v>
      </c>
      <c r="B36" s="50">
        <v>232.53800000000001</v>
      </c>
      <c r="C36" s="50">
        <v>6.97</v>
      </c>
      <c r="D36" s="50">
        <v>492.06099999999998</v>
      </c>
      <c r="E36" s="50">
        <v>82.406999999999996</v>
      </c>
      <c r="F36" s="50">
        <v>57.232999999999997</v>
      </c>
      <c r="G36" s="50">
        <v>1.117</v>
      </c>
      <c r="H36" s="50">
        <v>6.5970000000000004</v>
      </c>
      <c r="I36" s="50">
        <v>14.061</v>
      </c>
      <c r="J36" s="50">
        <v>68.813000000000002</v>
      </c>
      <c r="K36" s="50">
        <v>26.503</v>
      </c>
      <c r="L36" s="50">
        <v>107.24299999999999</v>
      </c>
      <c r="M36" s="50">
        <v>363.97300000000001</v>
      </c>
      <c r="N36" s="50">
        <v>658.726</v>
      </c>
      <c r="O36" s="50">
        <v>1754.268</v>
      </c>
    </row>
    <row r="37" spans="1:15">
      <c r="A37" s="55">
        <v>1996</v>
      </c>
      <c r="B37" s="50">
        <v>227.27600000000001</v>
      </c>
      <c r="C37" s="50">
        <v>2.6040000000000001</v>
      </c>
      <c r="D37" s="50">
        <v>507.85500000000002</v>
      </c>
      <c r="E37" s="50">
        <v>86.477999999999994</v>
      </c>
      <c r="F37" s="50">
        <v>58.789000000000001</v>
      </c>
      <c r="G37" s="50">
        <v>1.323</v>
      </c>
      <c r="H37" s="50">
        <v>6.4020000000000001</v>
      </c>
      <c r="I37" s="50">
        <v>14.095000000000001</v>
      </c>
      <c r="J37" s="50">
        <v>72.203999999999994</v>
      </c>
      <c r="K37" s="50">
        <v>26.385000000000002</v>
      </c>
      <c r="L37" s="50">
        <v>125.474</v>
      </c>
      <c r="M37" s="50">
        <v>391.15100000000001</v>
      </c>
      <c r="N37" s="50">
        <v>677.70299999999997</v>
      </c>
      <c r="O37" s="50">
        <v>1806.588</v>
      </c>
    </row>
    <row r="38" spans="1:15">
      <c r="A38" s="55">
        <v>1997</v>
      </c>
      <c r="B38" s="50">
        <v>223.78299999999999</v>
      </c>
      <c r="C38" s="50">
        <v>5.3010000000000002</v>
      </c>
      <c r="D38" s="50">
        <v>509.37</v>
      </c>
      <c r="E38" s="50">
        <v>87.656999999999996</v>
      </c>
      <c r="F38" s="50">
        <v>58.063000000000002</v>
      </c>
      <c r="G38" s="50">
        <v>1.36</v>
      </c>
      <c r="H38" s="50">
        <v>6.7629999999999999</v>
      </c>
      <c r="I38" s="50">
        <v>14.906000000000001</v>
      </c>
      <c r="J38" s="50">
        <v>69.396000000000001</v>
      </c>
      <c r="K38" s="50">
        <v>22.875</v>
      </c>
      <c r="L38" s="50">
        <v>131.81700000000001</v>
      </c>
      <c r="M38" s="50">
        <v>392.839</v>
      </c>
      <c r="N38" s="50">
        <v>693.55899999999997</v>
      </c>
      <c r="O38" s="50">
        <v>1824.8520000000001</v>
      </c>
    </row>
    <row r="39" spans="1:15">
      <c r="A39" s="55">
        <v>1998</v>
      </c>
      <c r="B39" s="50">
        <v>218.86500000000001</v>
      </c>
      <c r="C39" s="50">
        <v>7.6580000000000004</v>
      </c>
      <c r="D39" s="50">
        <v>499.63600000000002</v>
      </c>
      <c r="E39" s="50">
        <v>88.100999999999999</v>
      </c>
      <c r="F39" s="50">
        <v>50.722000000000001</v>
      </c>
      <c r="G39" s="50">
        <v>1.5960000000000001</v>
      </c>
      <c r="H39" s="50">
        <v>7.08</v>
      </c>
      <c r="I39" s="50">
        <v>14.032</v>
      </c>
      <c r="J39" s="50">
        <v>79.39</v>
      </c>
      <c r="K39" s="50">
        <v>18.09</v>
      </c>
      <c r="L39" s="50">
        <v>116.72</v>
      </c>
      <c r="M39" s="50">
        <v>375.73099999999999</v>
      </c>
      <c r="N39" s="50">
        <v>705.83699999999999</v>
      </c>
      <c r="O39" s="50">
        <v>1807.7280000000001</v>
      </c>
    </row>
    <row r="40" spans="1:15">
      <c r="A40" s="55">
        <v>1999</v>
      </c>
      <c r="B40" s="50">
        <v>208.58600000000001</v>
      </c>
      <c r="C40" s="50">
        <v>6.585</v>
      </c>
      <c r="D40" s="50">
        <v>479.89</v>
      </c>
      <c r="E40" s="50">
        <v>86.334000000000003</v>
      </c>
      <c r="F40" s="50">
        <v>58.889000000000003</v>
      </c>
      <c r="G40" s="50">
        <v>0.92800000000000005</v>
      </c>
      <c r="H40" s="50">
        <v>7.1539999999999999</v>
      </c>
      <c r="I40" s="50">
        <v>10.645</v>
      </c>
      <c r="J40" s="50">
        <v>86.537000000000006</v>
      </c>
      <c r="K40" s="50">
        <v>16.329999999999998</v>
      </c>
      <c r="L40" s="50">
        <v>119.175</v>
      </c>
      <c r="M40" s="50">
        <v>385.99099999999999</v>
      </c>
      <c r="N40" s="50">
        <v>704.31700000000001</v>
      </c>
      <c r="O40" s="50">
        <v>1785.37</v>
      </c>
    </row>
    <row r="41" spans="1:15">
      <c r="A41" s="55">
        <v>2000</v>
      </c>
      <c r="B41" s="50">
        <v>211.12299999999999</v>
      </c>
      <c r="C41" s="50">
        <v>7.4610000000000003</v>
      </c>
      <c r="D41" s="50">
        <v>486.32299999999998</v>
      </c>
      <c r="E41" s="50">
        <v>87.293000000000006</v>
      </c>
      <c r="F41" s="50">
        <v>60.97</v>
      </c>
      <c r="G41" s="50">
        <v>1.131</v>
      </c>
      <c r="H41" s="50">
        <v>7.0469999999999997</v>
      </c>
      <c r="I41" s="50">
        <v>10.537000000000001</v>
      </c>
      <c r="J41" s="50">
        <v>73.617999999999995</v>
      </c>
      <c r="K41" s="50">
        <v>18.940000000000001</v>
      </c>
      <c r="L41" s="50">
        <v>106.774</v>
      </c>
      <c r="M41" s="50">
        <v>366.31</v>
      </c>
      <c r="N41" s="50">
        <v>718.59299999999996</v>
      </c>
      <c r="O41" s="50">
        <v>1789.809</v>
      </c>
    </row>
    <row r="42" spans="1:15">
      <c r="A42" s="55">
        <v>2001</v>
      </c>
      <c r="B42" s="50">
        <v>204.75</v>
      </c>
      <c r="C42" s="50">
        <v>3.34</v>
      </c>
      <c r="D42" s="50">
        <v>444.47899999999998</v>
      </c>
      <c r="E42" s="50">
        <v>94.53</v>
      </c>
      <c r="F42" s="50">
        <v>53.045000000000002</v>
      </c>
      <c r="G42" s="50">
        <v>1.679</v>
      </c>
      <c r="H42" s="50">
        <v>6.4560000000000004</v>
      </c>
      <c r="I42" s="50">
        <v>20.696999999999999</v>
      </c>
      <c r="J42" s="50">
        <v>79.305999999999997</v>
      </c>
      <c r="K42" s="50">
        <v>15.997</v>
      </c>
      <c r="L42" s="50">
        <v>125.285</v>
      </c>
      <c r="M42" s="50">
        <v>396.99599999999998</v>
      </c>
      <c r="N42" s="50">
        <v>667.25800000000004</v>
      </c>
      <c r="O42" s="50">
        <v>1716.8230000000001</v>
      </c>
    </row>
    <row r="43" spans="1:15">
      <c r="A43" s="55">
        <v>2002</v>
      </c>
      <c r="B43" s="50">
        <v>187.38900000000001</v>
      </c>
      <c r="C43" s="50">
        <v>6.9349999999999996</v>
      </c>
      <c r="D43" s="50">
        <v>452.85300000000001</v>
      </c>
      <c r="E43" s="50">
        <v>87.578999999999994</v>
      </c>
      <c r="F43" s="50">
        <v>54.011000000000003</v>
      </c>
      <c r="G43" s="50">
        <v>0.998</v>
      </c>
      <c r="H43" s="50">
        <v>6.38</v>
      </c>
      <c r="I43" s="50">
        <v>21.686</v>
      </c>
      <c r="J43" s="50">
        <v>82.474999999999994</v>
      </c>
      <c r="K43" s="50">
        <v>14.962999999999999</v>
      </c>
      <c r="L43" s="50">
        <v>121.521</v>
      </c>
      <c r="M43" s="50">
        <v>389.613</v>
      </c>
      <c r="N43" s="50">
        <v>653.80399999999997</v>
      </c>
      <c r="O43" s="50">
        <v>1690.5940000000001</v>
      </c>
    </row>
    <row r="44" spans="1:15">
      <c r="A44" s="55">
        <v>2003</v>
      </c>
      <c r="B44" s="50">
        <v>189.26300000000001</v>
      </c>
      <c r="C44" s="50">
        <v>5.766</v>
      </c>
      <c r="D44" s="50">
        <v>435.28399999999999</v>
      </c>
      <c r="E44" s="50">
        <v>85.132000000000005</v>
      </c>
      <c r="F44" s="50">
        <v>50.155000000000001</v>
      </c>
      <c r="G44" s="50">
        <v>1.744</v>
      </c>
      <c r="H44" s="50">
        <v>5.8979999999999997</v>
      </c>
      <c r="I44" s="50">
        <v>22.632000000000001</v>
      </c>
      <c r="J44" s="50">
        <v>80.771000000000001</v>
      </c>
      <c r="K44" s="50">
        <v>17.350000000000001</v>
      </c>
      <c r="L44" s="50">
        <v>134.00800000000001</v>
      </c>
      <c r="M44" s="50">
        <v>397.69099999999997</v>
      </c>
      <c r="N44" s="50">
        <v>672.04</v>
      </c>
      <c r="O44" s="50">
        <v>1700.0440000000001</v>
      </c>
    </row>
    <row r="45" spans="1:15">
      <c r="A45" s="55">
        <v>2004</v>
      </c>
      <c r="B45" s="50">
        <v>189.87299999999999</v>
      </c>
      <c r="C45" s="50">
        <v>15.725</v>
      </c>
      <c r="D45" s="50">
        <v>438.44299999999998</v>
      </c>
      <c r="E45" s="50">
        <v>88.299000000000007</v>
      </c>
      <c r="F45" s="50">
        <v>53.247999999999998</v>
      </c>
      <c r="G45" s="50">
        <v>2.04</v>
      </c>
      <c r="H45" s="50">
        <v>5.976</v>
      </c>
      <c r="I45" s="50">
        <v>25.902999999999999</v>
      </c>
      <c r="J45" s="50">
        <v>91.760999999999996</v>
      </c>
      <c r="K45" s="50">
        <v>19.574999999999999</v>
      </c>
      <c r="L45" s="50">
        <v>135.83000000000001</v>
      </c>
      <c r="M45" s="50">
        <v>422.63299999999998</v>
      </c>
      <c r="N45" s="50">
        <v>674.37699999999995</v>
      </c>
      <c r="O45" s="50">
        <v>1741.0509999999999</v>
      </c>
    </row>
    <row r="46" spans="1:15">
      <c r="A46" s="55">
        <v>2005</v>
      </c>
      <c r="B46" s="50">
        <v>182.31399999999999</v>
      </c>
      <c r="C46" s="50">
        <v>5.0439999999999996</v>
      </c>
      <c r="D46" s="50">
        <v>405.7</v>
      </c>
      <c r="E46" s="50">
        <v>91.872</v>
      </c>
      <c r="F46" s="50">
        <v>49.48</v>
      </c>
      <c r="G46" s="50">
        <v>2.8250000000000002</v>
      </c>
      <c r="H46" s="50">
        <v>5.944</v>
      </c>
      <c r="I46" s="50">
        <v>24.661999999999999</v>
      </c>
      <c r="J46" s="50">
        <v>87.531999999999996</v>
      </c>
      <c r="K46" s="50">
        <v>22.146999999999998</v>
      </c>
      <c r="L46" s="50">
        <v>135.49</v>
      </c>
      <c r="M46" s="50">
        <v>419.95299999999997</v>
      </c>
      <c r="N46" s="50">
        <v>672.46600000000001</v>
      </c>
      <c r="O46" s="50">
        <v>1685.4770000000001</v>
      </c>
    </row>
    <row r="47" spans="1:15">
      <c r="A47" s="55">
        <v>2006</v>
      </c>
      <c r="B47" s="50">
        <v>179.577</v>
      </c>
      <c r="C47" s="50">
        <v>6.9379999999999997</v>
      </c>
      <c r="D47" s="50">
        <v>407.79199999999997</v>
      </c>
      <c r="E47" s="50">
        <v>91.391999999999996</v>
      </c>
      <c r="F47" s="50">
        <v>48.695</v>
      </c>
      <c r="G47" s="50">
        <v>2.1389999999999998</v>
      </c>
      <c r="H47" s="50">
        <v>5.7919999999999998</v>
      </c>
      <c r="I47" s="50">
        <v>25.971</v>
      </c>
      <c r="J47" s="50">
        <v>83.558000000000007</v>
      </c>
      <c r="K47" s="50">
        <v>18.832000000000001</v>
      </c>
      <c r="L47" s="50">
        <v>146.55500000000001</v>
      </c>
      <c r="M47" s="50">
        <v>422.93299999999999</v>
      </c>
      <c r="N47" s="50">
        <v>649.87800000000004</v>
      </c>
      <c r="O47" s="50">
        <v>1667.1189999999999</v>
      </c>
    </row>
    <row r="48" spans="1:15">
      <c r="A48" s="55">
        <v>2007</v>
      </c>
      <c r="B48" s="50">
        <v>174.80600000000001</v>
      </c>
      <c r="C48" s="50">
        <v>2.875</v>
      </c>
      <c r="D48" s="50">
        <v>418.74900000000002</v>
      </c>
      <c r="E48" s="50">
        <v>91.24</v>
      </c>
      <c r="F48" s="50">
        <v>50.308</v>
      </c>
      <c r="G48" s="50">
        <v>0.97</v>
      </c>
      <c r="H48" s="50">
        <v>5.9809999999999999</v>
      </c>
      <c r="I48" s="50">
        <v>20.905999999999999</v>
      </c>
      <c r="J48" s="50">
        <v>81.034999999999997</v>
      </c>
      <c r="K48" s="50">
        <v>15.209</v>
      </c>
      <c r="L48" s="50">
        <v>142.99100000000001</v>
      </c>
      <c r="M48" s="50">
        <v>408.64</v>
      </c>
      <c r="N48" s="50">
        <v>662.08500000000004</v>
      </c>
      <c r="O48" s="50">
        <v>1667.155</v>
      </c>
    </row>
    <row r="49" spans="1:15">
      <c r="A49" s="55">
        <v>2008</v>
      </c>
      <c r="B49" s="50">
        <v>168.08500000000001</v>
      </c>
      <c r="C49" s="50">
        <v>4.6539999999999999</v>
      </c>
      <c r="D49" s="50">
        <v>419.08</v>
      </c>
      <c r="E49" s="50">
        <v>97.930999999999997</v>
      </c>
      <c r="F49" s="50">
        <v>41.45</v>
      </c>
      <c r="G49" s="50">
        <v>0.27700000000000002</v>
      </c>
      <c r="H49" s="50">
        <v>5.5519999999999996</v>
      </c>
      <c r="I49" s="50">
        <v>16.582000000000001</v>
      </c>
      <c r="J49" s="50">
        <v>77.512</v>
      </c>
      <c r="K49" s="50">
        <v>15.295999999999999</v>
      </c>
      <c r="L49" s="50">
        <v>125.77800000000001</v>
      </c>
      <c r="M49" s="50">
        <v>380.37799999999999</v>
      </c>
      <c r="N49" s="50">
        <v>641.53800000000001</v>
      </c>
      <c r="O49" s="50">
        <v>1613.7349999999999</v>
      </c>
    </row>
    <row r="50" spans="1:15">
      <c r="A50" s="55">
        <v>2009</v>
      </c>
      <c r="B50" s="50">
        <v>130.66200000000001</v>
      </c>
      <c r="C50" s="50">
        <v>-2.718</v>
      </c>
      <c r="D50" s="50">
        <v>394.84699999999998</v>
      </c>
      <c r="E50" s="50">
        <v>77.97</v>
      </c>
      <c r="F50" s="50">
        <v>41.207999999999998</v>
      </c>
      <c r="G50" s="50">
        <v>0.318</v>
      </c>
      <c r="H50" s="50">
        <v>4.992</v>
      </c>
      <c r="I50" s="50">
        <v>16.010999999999999</v>
      </c>
      <c r="J50" s="50">
        <v>71.727999999999994</v>
      </c>
      <c r="K50" s="50">
        <v>10.243</v>
      </c>
      <c r="L50" s="50">
        <v>107.432</v>
      </c>
      <c r="M50" s="50">
        <v>329.90199999999999</v>
      </c>
      <c r="N50" s="50">
        <v>550.40499999999997</v>
      </c>
      <c r="O50" s="50">
        <v>1403.0989999999999</v>
      </c>
    </row>
    <row r="51" spans="1:15">
      <c r="A51" s="55">
        <v>2010</v>
      </c>
      <c r="B51" s="50">
        <v>152.38499999999999</v>
      </c>
      <c r="C51" s="50">
        <v>-0.70399999999999996</v>
      </c>
      <c r="D51" s="50">
        <v>427.28500000000003</v>
      </c>
      <c r="E51" s="50">
        <v>84.155000000000001</v>
      </c>
      <c r="F51" s="50">
        <v>41.834000000000003</v>
      </c>
      <c r="G51" s="50">
        <v>0.52900000000000003</v>
      </c>
      <c r="H51" s="50">
        <v>5.0419999999999998</v>
      </c>
      <c r="I51" s="50">
        <v>17.315000000000001</v>
      </c>
      <c r="J51" s="50">
        <v>67.617000000000004</v>
      </c>
      <c r="K51" s="50">
        <v>9.2240000000000002</v>
      </c>
      <c r="L51" s="50">
        <v>115.34</v>
      </c>
      <c r="M51" s="50">
        <v>341.05500000000001</v>
      </c>
      <c r="N51" s="50">
        <v>587.23900000000003</v>
      </c>
      <c r="O51" s="50">
        <v>1507.261</v>
      </c>
    </row>
    <row r="52" spans="1:15">
      <c r="A52" s="55">
        <v>2011</v>
      </c>
      <c r="B52" s="50">
        <v>145.685</v>
      </c>
      <c r="C52" s="50">
        <v>1.2669999999999999</v>
      </c>
      <c r="D52" s="50">
        <v>437.76799999999997</v>
      </c>
      <c r="E52" s="50">
        <v>90.186999999999998</v>
      </c>
      <c r="F52" s="50">
        <v>38.497</v>
      </c>
      <c r="G52" s="50">
        <v>0.26100000000000001</v>
      </c>
      <c r="H52" s="50">
        <v>4.7270000000000003</v>
      </c>
      <c r="I52" s="50">
        <v>16.928999999999998</v>
      </c>
      <c r="J52" s="50">
        <v>64.581000000000003</v>
      </c>
      <c r="K52" s="50">
        <v>10.353999999999999</v>
      </c>
      <c r="L52" s="50">
        <v>114.333</v>
      </c>
      <c r="M52" s="50">
        <v>339.87</v>
      </c>
      <c r="N52" s="50">
        <v>573.59400000000005</v>
      </c>
      <c r="O52" s="50">
        <v>1498.183</v>
      </c>
    </row>
    <row r="53" spans="1:15">
      <c r="A53" s="55">
        <v>2012</v>
      </c>
      <c r="B53" s="50">
        <v>141.18100000000001</v>
      </c>
      <c r="C53" s="50">
        <v>0.45500000000000002</v>
      </c>
      <c r="D53" s="50">
        <v>455.36900000000003</v>
      </c>
      <c r="E53" s="50">
        <v>92.775999999999996</v>
      </c>
      <c r="F53" s="50">
        <v>41.759</v>
      </c>
      <c r="G53" s="50">
        <v>0.14499999999999999</v>
      </c>
      <c r="H53" s="50">
        <v>4.3899999999999997</v>
      </c>
      <c r="I53" s="50">
        <v>16.792999999999999</v>
      </c>
      <c r="J53" s="50">
        <v>69.834000000000003</v>
      </c>
      <c r="K53" s="50">
        <v>5.3630000000000004</v>
      </c>
      <c r="L53" s="50">
        <v>110.446</v>
      </c>
      <c r="M53" s="50">
        <v>341.50599999999997</v>
      </c>
      <c r="N53" s="50">
        <v>542.75900000000001</v>
      </c>
      <c r="O53" s="50">
        <v>1481.269</v>
      </c>
    </row>
    <row r="54" spans="1:15">
      <c r="A54" s="55">
        <v>2013</v>
      </c>
      <c r="B54" s="50">
        <v>144.26400000000001</v>
      </c>
      <c r="C54" s="50">
        <v>-1.9890000000000001</v>
      </c>
      <c r="D54" s="50">
        <v>472.041</v>
      </c>
      <c r="E54" s="50">
        <v>92.405000000000001</v>
      </c>
      <c r="F54" s="50">
        <v>46.006</v>
      </c>
      <c r="G54" s="50">
        <v>0.107</v>
      </c>
      <c r="H54" s="50">
        <v>4.6420000000000003</v>
      </c>
      <c r="I54" s="50">
        <v>17.460999999999999</v>
      </c>
      <c r="J54" s="50">
        <v>64.638999999999996</v>
      </c>
      <c r="K54" s="50">
        <v>3.7010000000000001</v>
      </c>
      <c r="L54" s="50">
        <v>115.822</v>
      </c>
      <c r="M54" s="50">
        <v>344.78199999999998</v>
      </c>
      <c r="N54" s="50">
        <v>542.26599999999996</v>
      </c>
      <c r="O54" s="50">
        <v>1501.364</v>
      </c>
    </row>
    <row r="55" spans="1:15">
      <c r="A55" s="55">
        <v>2014</v>
      </c>
      <c r="B55" s="50">
        <v>143.14599999999999</v>
      </c>
      <c r="C55" s="50">
        <v>-2.4609999999999999</v>
      </c>
      <c r="D55" s="50">
        <v>487.91300000000001</v>
      </c>
      <c r="E55" s="50">
        <v>99.713999999999999</v>
      </c>
      <c r="F55" s="50">
        <v>44.768000000000001</v>
      </c>
      <c r="G55" s="50">
        <v>0.20499999999999999</v>
      </c>
      <c r="H55" s="50">
        <v>4.8479999999999999</v>
      </c>
      <c r="I55" s="50">
        <v>13.956</v>
      </c>
      <c r="J55" s="50">
        <v>66.084999999999994</v>
      </c>
      <c r="K55" s="50">
        <v>3.1139999999999999</v>
      </c>
      <c r="L55" s="50">
        <v>108.447</v>
      </c>
      <c r="M55" s="50">
        <v>341.137</v>
      </c>
      <c r="N55" s="50">
        <v>543.18600000000004</v>
      </c>
      <c r="O55" s="50">
        <v>1512.921</v>
      </c>
    </row>
    <row r="56" spans="1:15">
      <c r="A56" s="55">
        <v>2015</v>
      </c>
      <c r="B56" s="50">
        <v>129.00700000000001</v>
      </c>
      <c r="C56" s="50">
        <v>-2.0299999999999998</v>
      </c>
      <c r="D56" s="50">
        <v>487.43799999999999</v>
      </c>
      <c r="E56" s="50">
        <v>85.391999999999996</v>
      </c>
      <c r="F56" s="50">
        <v>48.637999999999998</v>
      </c>
      <c r="G56" s="50">
        <v>0.125</v>
      </c>
      <c r="H56" s="50">
        <v>5.274</v>
      </c>
      <c r="I56" s="50">
        <v>17.126000000000001</v>
      </c>
      <c r="J56" s="50">
        <v>67.075999999999993</v>
      </c>
      <c r="K56" s="50">
        <v>2.5979999999999999</v>
      </c>
      <c r="L56" s="50">
        <v>112.08199999999999</v>
      </c>
      <c r="M56" s="50">
        <v>338.31099999999998</v>
      </c>
      <c r="N56" s="50">
        <v>501.93799999999999</v>
      </c>
      <c r="O56" s="50">
        <v>1454.664</v>
      </c>
    </row>
    <row r="57" spans="1:15">
      <c r="A57" s="55">
        <v>2016</v>
      </c>
      <c r="B57" s="50">
        <v>112.75700000000001</v>
      </c>
      <c r="C57" s="50">
        <v>-2.1850000000000001</v>
      </c>
      <c r="D57" s="50">
        <v>497.16</v>
      </c>
      <c r="E57" s="50">
        <v>84.457999999999998</v>
      </c>
      <c r="F57" s="50">
        <v>46.302</v>
      </c>
      <c r="G57" s="50">
        <v>0.16400000000000001</v>
      </c>
      <c r="H57" s="50">
        <v>5.0149999999999997</v>
      </c>
      <c r="I57" s="50">
        <v>17.385000000000002</v>
      </c>
      <c r="J57" s="50">
        <v>66.007000000000005</v>
      </c>
      <c r="K57" s="50">
        <v>4.0220000000000002</v>
      </c>
      <c r="L57" s="50">
        <v>119.858</v>
      </c>
      <c r="M57" s="50">
        <v>343.21199999999999</v>
      </c>
      <c r="N57" s="50">
        <v>472.79399999999998</v>
      </c>
      <c r="O57" s="50">
        <v>1423.7380000000001</v>
      </c>
    </row>
    <row r="58" spans="1:15">
      <c r="A58" s="55">
        <v>2017</v>
      </c>
      <c r="B58" s="50">
        <v>111.67400000000001</v>
      </c>
      <c r="C58" s="50">
        <v>-3.2639999999999998</v>
      </c>
      <c r="D58" s="50">
        <v>509.93599999999998</v>
      </c>
      <c r="E58" s="50">
        <v>87.980999999999995</v>
      </c>
      <c r="F58" s="50">
        <v>48.308</v>
      </c>
      <c r="G58" s="50">
        <v>8.1000000000000003E-2</v>
      </c>
      <c r="H58" s="50">
        <v>4.6340000000000003</v>
      </c>
      <c r="I58" s="50">
        <v>17.523</v>
      </c>
      <c r="J58" s="50">
        <v>61.698999999999998</v>
      </c>
      <c r="K58" s="50">
        <v>3.8319999999999999</v>
      </c>
      <c r="L58" s="50">
        <v>126.437</v>
      </c>
      <c r="M58" s="50">
        <v>350.495</v>
      </c>
      <c r="N58" s="50">
        <v>460.73500000000001</v>
      </c>
      <c r="O58" s="50">
        <v>1429.576</v>
      </c>
    </row>
    <row r="59" spans="1:15">
      <c r="A59" s="55">
        <v>2018</v>
      </c>
      <c r="B59" s="50">
        <v>110.16200000000001</v>
      </c>
      <c r="C59" s="50">
        <v>-2.9279999999999999</v>
      </c>
      <c r="D59" s="50">
        <v>541.43200000000002</v>
      </c>
      <c r="E59" s="50">
        <v>91.507000000000005</v>
      </c>
      <c r="F59" s="50">
        <v>54.491999999999997</v>
      </c>
      <c r="G59" s="50">
        <v>0.11700000000000001</v>
      </c>
      <c r="H59" s="50">
        <v>4.5250000000000004</v>
      </c>
      <c r="I59" s="50">
        <v>17.866</v>
      </c>
      <c r="J59" s="50">
        <v>63.575000000000003</v>
      </c>
      <c r="K59" s="50">
        <v>3.3260000000000001</v>
      </c>
      <c r="L59" s="50">
        <v>123.063</v>
      </c>
      <c r="M59" s="50">
        <v>358.47</v>
      </c>
      <c r="N59" s="50">
        <v>457.34100000000001</v>
      </c>
      <c r="O59" s="50">
        <v>1464.4770000000001</v>
      </c>
    </row>
    <row r="60" spans="1:15">
      <c r="A60" s="55">
        <v>2019</v>
      </c>
      <c r="B60" s="50">
        <v>104.297</v>
      </c>
      <c r="C60" s="50">
        <v>-2.411</v>
      </c>
      <c r="D60" s="50">
        <v>551.37900000000002</v>
      </c>
      <c r="E60" s="50">
        <v>92.221999999999994</v>
      </c>
      <c r="F60" s="50">
        <v>60.155000000000001</v>
      </c>
      <c r="G60" s="50">
        <v>0.14699999999999999</v>
      </c>
      <c r="H60" s="50">
        <v>4.3620000000000001</v>
      </c>
      <c r="I60" s="50">
        <v>17.806999999999999</v>
      </c>
      <c r="J60" s="50">
        <v>60.914999999999999</v>
      </c>
      <c r="K60" s="50">
        <v>2.87</v>
      </c>
      <c r="L60" s="50">
        <v>126.879</v>
      </c>
      <c r="M60" s="50">
        <v>365.35599999999999</v>
      </c>
      <c r="N60" s="50">
        <v>425.48700000000002</v>
      </c>
      <c r="O60" s="50">
        <v>1444.1079999999999</v>
      </c>
    </row>
  </sheetData>
  <sheetProtection formatCells="0" formatColumns="0" formatRows="0" insertColumns="0" insertRows="0" insertHyperlinks="0" deleteColumns="0" deleteRows="0" sort="0" autoFilter="0" pivotTables="0"/>
  <hyperlinks>
    <hyperlink ref="A5" r:id="rId1" display="http://www.eia.gov/totalenergy/data/monthly/dataunits.cfm" xr:uid="{0A8E001D-AD14-4FEB-A1A7-BB313BB73C99}"/>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984F3-F274-441E-88B6-AE90ADF5D572}">
  <sheetPr codeName="Sheet33">
    <tabColor theme="7" tint="0.59999389629810485"/>
  </sheetPr>
  <dimension ref="A1:M60"/>
  <sheetViews>
    <sheetView workbookViewId="0"/>
  </sheetViews>
  <sheetFormatPr defaultColWidth="9.140625" defaultRowHeight="15"/>
  <cols>
    <col min="1" max="1" width="9.42578125" style="50" customWidth="1"/>
    <col min="2" max="2" width="28" style="50" customWidth="1"/>
    <col min="3" max="3" width="32.42578125" style="50" customWidth="1"/>
    <col min="4" max="4" width="28.85546875" style="50" customWidth="1"/>
    <col min="5" max="5" width="19" style="50" customWidth="1"/>
    <col min="6" max="6" width="22.7109375" style="50" customWidth="1"/>
    <col min="7" max="7" width="19.28515625" style="50" customWidth="1"/>
    <col min="8" max="8" width="26.5703125" style="50" customWidth="1"/>
    <col min="9" max="9" width="14.85546875" style="50" customWidth="1"/>
    <col min="10" max="10" width="21" style="50" customWidth="1"/>
    <col min="11" max="11" width="25.42578125" style="50" customWidth="1"/>
    <col min="12" max="12" width="18.42578125" style="50" customWidth="1"/>
    <col min="13" max="13" width="30" style="50" customWidth="1"/>
    <col min="14" max="16384" width="9.140625" style="50"/>
  </cols>
  <sheetData>
    <row r="1" spans="1:13" s="56" customFormat="1" ht="23.25" customHeight="1">
      <c r="B1" s="56" t="s">
        <v>2495</v>
      </c>
      <c r="C1" s="56" t="s">
        <v>2000</v>
      </c>
      <c r="D1" s="56" t="s">
        <v>1959</v>
      </c>
      <c r="E1" s="56" t="s">
        <v>2477</v>
      </c>
      <c r="F1" s="56" t="s">
        <v>2478</v>
      </c>
      <c r="G1" s="56" t="s">
        <v>2479</v>
      </c>
      <c r="H1" s="56" t="s">
        <v>2495</v>
      </c>
      <c r="I1" s="56" t="s">
        <v>2488</v>
      </c>
      <c r="J1" s="56" t="s">
        <v>2484</v>
      </c>
      <c r="K1" s="56" t="s">
        <v>1970</v>
      </c>
      <c r="L1" s="56" t="s">
        <v>1970</v>
      </c>
      <c r="M1" s="56" t="s">
        <v>2486</v>
      </c>
    </row>
    <row r="2" spans="1:13" ht="18.75">
      <c r="A2" s="49" t="s">
        <v>2385</v>
      </c>
    </row>
    <row r="3" spans="1:13" ht="18.75">
      <c r="A3" s="51" t="s">
        <v>2386</v>
      </c>
    </row>
    <row r="5" spans="1:13">
      <c r="A5" s="52" t="str">
        <f>HYPERLINK("http://www.eia.gov/totalenergy/data/monthly/dataunits.cfm","Note: Information about data precision.")</f>
        <v>Note: Information about data precision.</v>
      </c>
    </row>
    <row r="7" spans="1:13">
      <c r="A7" s="50" t="s">
        <v>2387</v>
      </c>
    </row>
    <row r="8" spans="1:13">
      <c r="A8" s="50" t="s">
        <v>2388</v>
      </c>
    </row>
    <row r="10" spans="1:13" ht="15.75">
      <c r="A10" s="53" t="s">
        <v>2443</v>
      </c>
    </row>
    <row r="12" spans="1:13">
      <c r="A12" s="54" t="s">
        <v>2390</v>
      </c>
      <c r="B12" s="54" t="s">
        <v>2444</v>
      </c>
      <c r="C12" s="54" t="s">
        <v>2445</v>
      </c>
      <c r="D12" s="54" t="s">
        <v>2446</v>
      </c>
      <c r="E12" s="54" t="s">
        <v>2447</v>
      </c>
      <c r="F12" s="54" t="s">
        <v>2448</v>
      </c>
      <c r="G12" s="54" t="s">
        <v>2449</v>
      </c>
      <c r="H12" s="54" t="s">
        <v>2450</v>
      </c>
      <c r="I12" s="54" t="s">
        <v>2451</v>
      </c>
      <c r="J12" s="54" t="s">
        <v>2452</v>
      </c>
      <c r="K12" s="54" t="s">
        <v>2453</v>
      </c>
      <c r="L12" s="54" t="s">
        <v>2454</v>
      </c>
      <c r="M12" s="54" t="s">
        <v>2455</v>
      </c>
    </row>
    <row r="13" spans="1:13">
      <c r="A13" s="54"/>
      <c r="B13" s="54" t="s">
        <v>2405</v>
      </c>
      <c r="C13" s="54" t="s">
        <v>2405</v>
      </c>
      <c r="D13" s="54" t="s">
        <v>2405</v>
      </c>
      <c r="E13" s="54" t="s">
        <v>2405</v>
      </c>
      <c r="F13" s="54" t="s">
        <v>2405</v>
      </c>
      <c r="G13" s="54" t="s">
        <v>2405</v>
      </c>
      <c r="H13" s="54" t="s">
        <v>2405</v>
      </c>
      <c r="I13" s="54" t="s">
        <v>2405</v>
      </c>
      <c r="J13" s="54" t="s">
        <v>2405</v>
      </c>
      <c r="K13" s="54" t="s">
        <v>2405</v>
      </c>
      <c r="L13" s="54" t="s">
        <v>2405</v>
      </c>
      <c r="M13" s="54" t="s">
        <v>2405</v>
      </c>
    </row>
    <row r="14" spans="1:13">
      <c r="A14" s="55">
        <v>1973</v>
      </c>
      <c r="B14" s="50">
        <v>0.245</v>
      </c>
      <c r="C14" s="50">
        <v>39.406999999999996</v>
      </c>
      <c r="D14" s="50">
        <v>5.774</v>
      </c>
      <c r="E14" s="50">
        <v>162.541</v>
      </c>
      <c r="F14" s="50">
        <v>3.121</v>
      </c>
      <c r="G14" s="50">
        <v>151.999</v>
      </c>
      <c r="H14" s="50">
        <v>6.0629999999999997</v>
      </c>
      <c r="I14" s="50">
        <v>886.42499999999995</v>
      </c>
      <c r="J14" s="50">
        <v>57.31</v>
      </c>
      <c r="K14" s="50">
        <v>1273.2329999999999</v>
      </c>
      <c r="L14" s="50">
        <v>2.3180000000000001</v>
      </c>
      <c r="M14" s="50">
        <v>1315.204</v>
      </c>
    </row>
    <row r="15" spans="1:13">
      <c r="A15" s="55">
        <v>1974</v>
      </c>
      <c r="B15" s="50">
        <v>0.16800000000000001</v>
      </c>
      <c r="C15" s="50">
        <v>36.335000000000001</v>
      </c>
      <c r="D15" s="50">
        <v>5.6630000000000003</v>
      </c>
      <c r="E15" s="50">
        <v>161.102</v>
      </c>
      <c r="F15" s="50">
        <v>2.8780000000000001</v>
      </c>
      <c r="G15" s="50">
        <v>142.71600000000001</v>
      </c>
      <c r="H15" s="50">
        <v>5.8070000000000004</v>
      </c>
      <c r="I15" s="50">
        <v>869.44899999999996</v>
      </c>
      <c r="J15" s="50">
        <v>54.899000000000001</v>
      </c>
      <c r="K15" s="50">
        <v>1242.5129999999999</v>
      </c>
      <c r="L15" s="50">
        <v>2.089</v>
      </c>
      <c r="M15" s="50">
        <v>1281.105</v>
      </c>
    </row>
    <row r="16" spans="1:13">
      <c r="A16" s="55">
        <v>1975</v>
      </c>
      <c r="B16" s="50">
        <v>0.05</v>
      </c>
      <c r="C16" s="50">
        <v>31.548999999999999</v>
      </c>
      <c r="D16" s="50">
        <v>4.9130000000000003</v>
      </c>
      <c r="E16" s="50">
        <v>155.15199999999999</v>
      </c>
      <c r="F16" s="50">
        <v>2.722</v>
      </c>
      <c r="G16" s="50">
        <v>144.714</v>
      </c>
      <c r="H16" s="50">
        <v>5.7430000000000003</v>
      </c>
      <c r="I16" s="50">
        <v>888.577</v>
      </c>
      <c r="J16" s="50">
        <v>56.03</v>
      </c>
      <c r="K16" s="50">
        <v>1257.8520000000001</v>
      </c>
      <c r="L16" s="50">
        <v>2.1179999999999999</v>
      </c>
      <c r="M16" s="50">
        <v>1291.569</v>
      </c>
    </row>
    <row r="17" spans="1:13">
      <c r="A17" s="55">
        <v>1976</v>
      </c>
      <c r="B17" s="50">
        <v>2.5000000000000001E-2</v>
      </c>
      <c r="C17" s="50">
        <v>29.645</v>
      </c>
      <c r="D17" s="50">
        <v>4.6669999999999998</v>
      </c>
      <c r="E17" s="50">
        <v>167.38200000000001</v>
      </c>
      <c r="F17" s="50">
        <v>2.9689999999999999</v>
      </c>
      <c r="G17" s="50">
        <v>142.78200000000001</v>
      </c>
      <c r="H17" s="50">
        <v>6.38</v>
      </c>
      <c r="I17" s="50">
        <v>932.84500000000003</v>
      </c>
      <c r="J17" s="50">
        <v>64.912000000000006</v>
      </c>
      <c r="K17" s="50">
        <v>1321.9369999999999</v>
      </c>
      <c r="L17" s="50">
        <v>2.1469999999999998</v>
      </c>
      <c r="M17" s="50">
        <v>1353.7550000000001</v>
      </c>
    </row>
    <row r="18" spans="1:13">
      <c r="A18" s="55">
        <v>1977</v>
      </c>
      <c r="B18" s="50">
        <v>1.9E-2</v>
      </c>
      <c r="C18" s="50">
        <v>28.798999999999999</v>
      </c>
      <c r="D18" s="50">
        <v>4.8659999999999997</v>
      </c>
      <c r="E18" s="50">
        <v>182.05</v>
      </c>
      <c r="F18" s="50">
        <v>3.157</v>
      </c>
      <c r="G18" s="50">
        <v>149.09</v>
      </c>
      <c r="H18" s="50">
        <v>6.3739999999999997</v>
      </c>
      <c r="I18" s="50">
        <v>958.19799999999998</v>
      </c>
      <c r="J18" s="50">
        <v>71.584999999999994</v>
      </c>
      <c r="K18" s="50">
        <v>1375.319</v>
      </c>
      <c r="L18" s="50">
        <v>2.262</v>
      </c>
      <c r="M18" s="50">
        <v>1406.3989999999999</v>
      </c>
    </row>
    <row r="19" spans="1:13">
      <c r="A19" s="55">
        <v>1978</v>
      </c>
      <c r="B19" s="50">
        <v>0</v>
      </c>
      <c r="C19" s="50">
        <v>28.594000000000001</v>
      </c>
      <c r="D19" s="50">
        <v>4.944</v>
      </c>
      <c r="E19" s="50">
        <v>195.99299999999999</v>
      </c>
      <c r="F19" s="50">
        <v>3.403</v>
      </c>
      <c r="G19" s="50">
        <v>152.501</v>
      </c>
      <c r="H19" s="50">
        <v>6.8449999999999998</v>
      </c>
      <c r="I19" s="50">
        <v>991.16</v>
      </c>
      <c r="J19" s="50">
        <v>77.989999999999995</v>
      </c>
      <c r="K19" s="50">
        <v>1432.837</v>
      </c>
      <c r="L19" s="50">
        <v>2.1080000000000001</v>
      </c>
      <c r="M19" s="50">
        <v>1463.539</v>
      </c>
    </row>
    <row r="20" spans="1:13">
      <c r="A20" s="55">
        <v>1979</v>
      </c>
      <c r="B20" s="50">
        <v>0</v>
      </c>
      <c r="C20" s="50">
        <v>32.459000000000003</v>
      </c>
      <c r="D20" s="50">
        <v>4.8650000000000002</v>
      </c>
      <c r="E20" s="50">
        <v>212.51300000000001</v>
      </c>
      <c r="F20" s="50">
        <v>1.3720000000000001</v>
      </c>
      <c r="G20" s="50">
        <v>155.88</v>
      </c>
      <c r="H20" s="50">
        <v>7.1630000000000003</v>
      </c>
      <c r="I20" s="50">
        <v>940.97</v>
      </c>
      <c r="J20" s="50">
        <v>96.774000000000001</v>
      </c>
      <c r="K20" s="50">
        <v>1419.537</v>
      </c>
      <c r="L20" s="50">
        <v>2.1549999999999998</v>
      </c>
      <c r="M20" s="50">
        <v>1454.152</v>
      </c>
    </row>
    <row r="21" spans="1:13">
      <c r="A21" s="55">
        <v>1980</v>
      </c>
      <c r="B21" s="50">
        <v>0</v>
      </c>
      <c r="C21" s="50">
        <v>34.478999999999999</v>
      </c>
      <c r="D21" s="50">
        <v>4.452</v>
      </c>
      <c r="E21" s="50">
        <v>204.44200000000001</v>
      </c>
      <c r="F21" s="50">
        <v>1.113</v>
      </c>
      <c r="G21" s="50">
        <v>155.43299999999999</v>
      </c>
      <c r="H21" s="50">
        <v>6.3780000000000001</v>
      </c>
      <c r="I21" s="50">
        <v>881.27599999999995</v>
      </c>
      <c r="J21" s="50">
        <v>110.19499999999999</v>
      </c>
      <c r="K21" s="50">
        <v>1363.2909999999999</v>
      </c>
      <c r="L21" s="50">
        <v>2.391</v>
      </c>
      <c r="M21" s="50">
        <v>1400.1610000000001</v>
      </c>
    </row>
    <row r="22" spans="1:13">
      <c r="A22" s="55">
        <v>1981</v>
      </c>
      <c r="B22" s="50">
        <v>0</v>
      </c>
      <c r="C22" s="50">
        <v>34.932000000000002</v>
      </c>
      <c r="D22" s="50">
        <v>3.8929999999999998</v>
      </c>
      <c r="E22" s="50">
        <v>212.233</v>
      </c>
      <c r="F22" s="50">
        <v>2.1440000000000001</v>
      </c>
      <c r="G22" s="50">
        <v>146.756</v>
      </c>
      <c r="H22" s="50">
        <v>6.117</v>
      </c>
      <c r="I22" s="50">
        <v>881.02300000000002</v>
      </c>
      <c r="J22" s="50">
        <v>96.049000000000007</v>
      </c>
      <c r="K22" s="50">
        <v>1348.2159999999999</v>
      </c>
      <c r="L22" s="50">
        <v>2.302</v>
      </c>
      <c r="M22" s="50">
        <v>1385.4490000000001</v>
      </c>
    </row>
    <row r="23" spans="1:13">
      <c r="A23" s="55">
        <v>1982</v>
      </c>
      <c r="B23" s="50">
        <v>0</v>
      </c>
      <c r="C23" s="50">
        <v>32.466000000000001</v>
      </c>
      <c r="D23" s="50">
        <v>3.25</v>
      </c>
      <c r="E23" s="50">
        <v>204.054</v>
      </c>
      <c r="F23" s="50">
        <v>2.1509999999999998</v>
      </c>
      <c r="G23" s="50">
        <v>147.57400000000001</v>
      </c>
      <c r="H23" s="50">
        <v>5.5780000000000003</v>
      </c>
      <c r="I23" s="50">
        <v>876.26</v>
      </c>
      <c r="J23" s="50">
        <v>80.358999999999995</v>
      </c>
      <c r="K23" s="50">
        <v>1319.2270000000001</v>
      </c>
      <c r="L23" s="50">
        <v>2.2879999999999998</v>
      </c>
      <c r="M23" s="50">
        <v>1353.981</v>
      </c>
    </row>
    <row r="24" spans="1:13">
      <c r="A24" s="55">
        <v>1983</v>
      </c>
      <c r="B24" s="50">
        <v>0</v>
      </c>
      <c r="C24" s="50">
        <v>26.806000000000001</v>
      </c>
      <c r="D24" s="50">
        <v>3.298</v>
      </c>
      <c r="E24" s="50">
        <v>212.529</v>
      </c>
      <c r="F24" s="50">
        <v>2.5539999999999998</v>
      </c>
      <c r="G24" s="50">
        <v>152.661</v>
      </c>
      <c r="H24" s="50">
        <v>5.84</v>
      </c>
      <c r="I24" s="50">
        <v>888.36699999999996</v>
      </c>
      <c r="J24" s="50">
        <v>64.692999999999998</v>
      </c>
      <c r="K24" s="50">
        <v>1329.943</v>
      </c>
      <c r="L24" s="50">
        <v>2.6269999999999998</v>
      </c>
      <c r="M24" s="50">
        <v>1359.375</v>
      </c>
    </row>
    <row r="25" spans="1:13">
      <c r="A25" s="55">
        <v>1984</v>
      </c>
      <c r="B25" s="50">
        <v>0</v>
      </c>
      <c r="C25" s="50">
        <v>28.896000000000001</v>
      </c>
      <c r="D25" s="50">
        <v>3.036</v>
      </c>
      <c r="E25" s="50">
        <v>215.63399999999999</v>
      </c>
      <c r="F25" s="50">
        <v>2.6880000000000002</v>
      </c>
      <c r="G25" s="50">
        <v>172.06800000000001</v>
      </c>
      <c r="H25" s="50">
        <v>6.2279999999999998</v>
      </c>
      <c r="I25" s="50">
        <v>894.89400000000001</v>
      </c>
      <c r="J25" s="50">
        <v>63.579000000000001</v>
      </c>
      <c r="K25" s="50">
        <v>1358.127</v>
      </c>
      <c r="L25" s="50">
        <v>2.911</v>
      </c>
      <c r="M25" s="50">
        <v>1389.933</v>
      </c>
    </row>
    <row r="26" spans="1:13">
      <c r="A26" s="55">
        <v>1985</v>
      </c>
      <c r="B26" s="50">
        <v>0</v>
      </c>
      <c r="C26" s="50">
        <v>27.556999999999999</v>
      </c>
      <c r="D26" s="50">
        <v>3.4820000000000002</v>
      </c>
      <c r="E26" s="50">
        <v>231.89099999999999</v>
      </c>
      <c r="F26" s="50">
        <v>1.8640000000000001</v>
      </c>
      <c r="G26" s="50">
        <v>177.92099999999999</v>
      </c>
      <c r="H26" s="50">
        <v>5.8040000000000003</v>
      </c>
      <c r="I26" s="50">
        <v>907.93299999999999</v>
      </c>
      <c r="J26" s="50">
        <v>61.896999999999998</v>
      </c>
      <c r="K26" s="50">
        <v>1390.7919999999999</v>
      </c>
      <c r="L26" s="50">
        <v>2.8889999999999998</v>
      </c>
      <c r="M26" s="50">
        <v>1421.2380000000001</v>
      </c>
    </row>
    <row r="27" spans="1:13">
      <c r="A27" s="55">
        <v>1986</v>
      </c>
      <c r="B27" s="50">
        <v>0</v>
      </c>
      <c r="C27" s="50">
        <v>26.481000000000002</v>
      </c>
      <c r="D27" s="50">
        <v>4.077</v>
      </c>
      <c r="E27" s="50">
        <v>235.39</v>
      </c>
      <c r="F27" s="50">
        <v>1.7230000000000001</v>
      </c>
      <c r="G27" s="50">
        <v>191.01499999999999</v>
      </c>
      <c r="H27" s="50">
        <v>5.6749999999999998</v>
      </c>
      <c r="I27" s="50">
        <v>936.15800000000002</v>
      </c>
      <c r="J27" s="50">
        <v>68.534999999999997</v>
      </c>
      <c r="K27" s="50">
        <v>1442.5740000000001</v>
      </c>
      <c r="L27" s="50">
        <v>3.0059999999999998</v>
      </c>
      <c r="M27" s="50">
        <v>1472.06</v>
      </c>
    </row>
    <row r="28" spans="1:13">
      <c r="A28" s="55">
        <v>1987</v>
      </c>
      <c r="B28" s="50">
        <v>0</v>
      </c>
      <c r="C28" s="50">
        <v>28.399000000000001</v>
      </c>
      <c r="D28" s="50">
        <v>3.1579999999999999</v>
      </c>
      <c r="E28" s="50">
        <v>243.922</v>
      </c>
      <c r="F28" s="50">
        <v>1.3640000000000001</v>
      </c>
      <c r="G28" s="50">
        <v>202.39699999999999</v>
      </c>
      <c r="H28" s="50">
        <v>6.4160000000000004</v>
      </c>
      <c r="I28" s="50">
        <v>959.27</v>
      </c>
      <c r="J28" s="50">
        <v>70.956000000000003</v>
      </c>
      <c r="K28" s="50">
        <v>1487.482</v>
      </c>
      <c r="L28" s="50">
        <v>3.12</v>
      </c>
      <c r="M28" s="50">
        <v>1519.001</v>
      </c>
    </row>
    <row r="29" spans="1:13">
      <c r="A29" s="55">
        <v>1988</v>
      </c>
      <c r="B29" s="50">
        <v>0</v>
      </c>
      <c r="C29" s="50">
        <v>33.517000000000003</v>
      </c>
      <c r="D29" s="50">
        <v>3.39</v>
      </c>
      <c r="E29" s="50">
        <v>265.25</v>
      </c>
      <c r="F29" s="50">
        <v>1.4710000000000001</v>
      </c>
      <c r="G29" s="50">
        <v>212.285</v>
      </c>
      <c r="H29" s="50">
        <v>6.1870000000000003</v>
      </c>
      <c r="I29" s="50">
        <v>981.26</v>
      </c>
      <c r="J29" s="50">
        <v>72.421000000000006</v>
      </c>
      <c r="K29" s="50">
        <v>1542.2639999999999</v>
      </c>
      <c r="L29" s="50">
        <v>3.1829999999999998</v>
      </c>
      <c r="M29" s="50">
        <v>1578.9639999999999</v>
      </c>
    </row>
    <row r="30" spans="1:13">
      <c r="A30" s="55">
        <v>1989</v>
      </c>
      <c r="B30" s="50">
        <v>0</v>
      </c>
      <c r="C30" s="50">
        <v>34.457000000000001</v>
      </c>
      <c r="D30" s="50">
        <v>3.2930000000000001</v>
      </c>
      <c r="E30" s="50">
        <v>269.66800000000001</v>
      </c>
      <c r="F30" s="50">
        <v>1.4359999999999999</v>
      </c>
      <c r="G30" s="50">
        <v>217.71600000000001</v>
      </c>
      <c r="H30" s="50">
        <v>6.3460000000000001</v>
      </c>
      <c r="I30" s="50">
        <v>978.53899999999999</v>
      </c>
      <c r="J30" s="50">
        <v>76.522000000000006</v>
      </c>
      <c r="K30" s="50">
        <v>1553.519</v>
      </c>
      <c r="L30" s="50">
        <v>3.29</v>
      </c>
      <c r="M30" s="50">
        <v>1591.2670000000001</v>
      </c>
    </row>
    <row r="31" spans="1:13">
      <c r="A31" s="55">
        <v>1990</v>
      </c>
      <c r="B31" s="50">
        <v>0</v>
      </c>
      <c r="C31" s="50">
        <v>36.037999999999997</v>
      </c>
      <c r="D31" s="50">
        <v>3.1120000000000001</v>
      </c>
      <c r="E31" s="50">
        <v>267.81200000000001</v>
      </c>
      <c r="F31" s="50">
        <v>1.4450000000000001</v>
      </c>
      <c r="G31" s="50">
        <v>222.61600000000001</v>
      </c>
      <c r="H31" s="50">
        <v>6.5309999999999997</v>
      </c>
      <c r="I31" s="50">
        <v>966.8</v>
      </c>
      <c r="J31" s="50">
        <v>80.058000000000007</v>
      </c>
      <c r="K31" s="50">
        <v>1548.374</v>
      </c>
      <c r="L31" s="50">
        <v>3.2069999999999999</v>
      </c>
      <c r="M31" s="50">
        <v>1587.6189999999999</v>
      </c>
    </row>
    <row r="32" spans="1:13">
      <c r="A32" s="55">
        <v>1991</v>
      </c>
      <c r="B32" s="50">
        <v>0</v>
      </c>
      <c r="C32" s="50">
        <v>32.911999999999999</v>
      </c>
      <c r="D32" s="50">
        <v>2.887</v>
      </c>
      <c r="E32" s="50">
        <v>263.38499999999999</v>
      </c>
      <c r="F32" s="50">
        <v>1.335</v>
      </c>
      <c r="G32" s="50">
        <v>215.18299999999999</v>
      </c>
      <c r="H32" s="50">
        <v>5.8419999999999996</v>
      </c>
      <c r="I32" s="50">
        <v>962.41200000000003</v>
      </c>
      <c r="J32" s="50">
        <v>80.838999999999999</v>
      </c>
      <c r="K32" s="50">
        <v>1531.884</v>
      </c>
      <c r="L32" s="50">
        <v>3.1520000000000001</v>
      </c>
      <c r="M32" s="50">
        <v>1567.9480000000001</v>
      </c>
    </row>
    <row r="33" spans="1:13">
      <c r="A33" s="55">
        <v>1992</v>
      </c>
      <c r="B33" s="50">
        <v>0</v>
      </c>
      <c r="C33" s="50">
        <v>32.264000000000003</v>
      </c>
      <c r="D33" s="50">
        <v>2.8410000000000002</v>
      </c>
      <c r="E33" s="50">
        <v>269.47800000000001</v>
      </c>
      <c r="F33" s="50">
        <v>1.226</v>
      </c>
      <c r="G33" s="50">
        <v>213.36799999999999</v>
      </c>
      <c r="H33" s="50">
        <v>5.9569999999999999</v>
      </c>
      <c r="I33" s="50">
        <v>979.05399999999997</v>
      </c>
      <c r="J33" s="50">
        <v>84.31</v>
      </c>
      <c r="K33" s="50">
        <v>1556.2329999999999</v>
      </c>
      <c r="L33" s="50">
        <v>3.1389999999999998</v>
      </c>
      <c r="M33" s="50">
        <v>1591.6369999999999</v>
      </c>
    </row>
    <row r="34" spans="1:13">
      <c r="A34" s="55">
        <v>1993</v>
      </c>
      <c r="B34" s="50">
        <v>0</v>
      </c>
      <c r="C34" s="50">
        <v>34.173999999999999</v>
      </c>
      <c r="D34" s="50">
        <v>2.657</v>
      </c>
      <c r="E34" s="50">
        <v>277.66399999999999</v>
      </c>
      <c r="F34" s="50">
        <v>1.278</v>
      </c>
      <c r="G34" s="50">
        <v>215.11199999999999</v>
      </c>
      <c r="H34" s="50">
        <v>6.0650000000000004</v>
      </c>
      <c r="I34" s="50">
        <v>993.06600000000003</v>
      </c>
      <c r="J34" s="50">
        <v>71.031999999999996</v>
      </c>
      <c r="K34" s="50">
        <v>1566.875</v>
      </c>
      <c r="L34" s="50">
        <v>3.2</v>
      </c>
      <c r="M34" s="50">
        <v>1604.248</v>
      </c>
    </row>
    <row r="35" spans="1:13">
      <c r="A35" s="55">
        <v>1994</v>
      </c>
      <c r="B35" s="50">
        <v>0</v>
      </c>
      <c r="C35" s="50">
        <v>37.593000000000004</v>
      </c>
      <c r="D35" s="50">
        <v>2.6389999999999998</v>
      </c>
      <c r="E35" s="50">
        <v>294.68799999999999</v>
      </c>
      <c r="F35" s="50">
        <v>2.1469999999999998</v>
      </c>
      <c r="G35" s="50">
        <v>223.78899999999999</v>
      </c>
      <c r="H35" s="50">
        <v>6.34</v>
      </c>
      <c r="I35" s="50">
        <v>1004.056</v>
      </c>
      <c r="J35" s="50">
        <v>69.545000000000002</v>
      </c>
      <c r="K35" s="50">
        <v>1603.204</v>
      </c>
      <c r="L35" s="50">
        <v>3.3079999999999998</v>
      </c>
      <c r="M35" s="50">
        <v>1644.104</v>
      </c>
    </row>
    <row r="36" spans="1:13">
      <c r="A36" s="55">
        <v>1995</v>
      </c>
      <c r="B36" s="50">
        <v>0</v>
      </c>
      <c r="C36" s="50">
        <v>38.411000000000001</v>
      </c>
      <c r="D36" s="50">
        <v>2.7389999999999999</v>
      </c>
      <c r="E36" s="50">
        <v>306.60000000000002</v>
      </c>
      <c r="F36" s="50">
        <v>1.1200000000000001</v>
      </c>
      <c r="G36" s="50">
        <v>222.07599999999999</v>
      </c>
      <c r="H36" s="50">
        <v>6.2309999999999999</v>
      </c>
      <c r="I36" s="50">
        <v>1026.384</v>
      </c>
      <c r="J36" s="50">
        <v>71.745000000000005</v>
      </c>
      <c r="K36" s="50">
        <v>1636.894</v>
      </c>
      <c r="L36" s="50">
        <v>3.2360000000000002</v>
      </c>
      <c r="M36" s="50">
        <v>1678.54</v>
      </c>
    </row>
    <row r="37" spans="1:13">
      <c r="A37" s="55">
        <v>1996</v>
      </c>
      <c r="B37" s="50">
        <v>0</v>
      </c>
      <c r="C37" s="50">
        <v>39.097000000000001</v>
      </c>
      <c r="D37" s="50">
        <v>2.585</v>
      </c>
      <c r="E37" s="50">
        <v>326.65100000000001</v>
      </c>
      <c r="F37" s="50">
        <v>0.98699999999999999</v>
      </c>
      <c r="G37" s="50">
        <v>232.08099999999999</v>
      </c>
      <c r="H37" s="50">
        <v>6.0469999999999997</v>
      </c>
      <c r="I37" s="50">
        <v>1046.05</v>
      </c>
      <c r="J37" s="50">
        <v>67.08</v>
      </c>
      <c r="K37" s="50">
        <v>1681.48</v>
      </c>
      <c r="L37" s="50">
        <v>3.2280000000000002</v>
      </c>
      <c r="M37" s="50">
        <v>1723.8040000000001</v>
      </c>
    </row>
    <row r="38" spans="1:13">
      <c r="A38" s="55">
        <v>1997</v>
      </c>
      <c r="B38" s="50">
        <v>0</v>
      </c>
      <c r="C38" s="50">
        <v>41.401000000000003</v>
      </c>
      <c r="D38" s="50">
        <v>2.7469999999999999</v>
      </c>
      <c r="E38" s="50">
        <v>341.483</v>
      </c>
      <c r="F38" s="50">
        <v>0.89800000000000002</v>
      </c>
      <c r="G38" s="50">
        <v>234.48599999999999</v>
      </c>
      <c r="H38" s="50">
        <v>6.3879999999999999</v>
      </c>
      <c r="I38" s="50">
        <v>1055.42</v>
      </c>
      <c r="J38" s="50">
        <v>56.08</v>
      </c>
      <c r="K38" s="50">
        <v>1697.5029999999999</v>
      </c>
      <c r="L38" s="50">
        <v>3.278</v>
      </c>
      <c r="M38" s="50">
        <v>1742.182</v>
      </c>
    </row>
    <row r="39" spans="1:13">
      <c r="A39" s="55">
        <v>1998</v>
      </c>
      <c r="B39" s="50">
        <v>0</v>
      </c>
      <c r="C39" s="50">
        <v>35.341000000000001</v>
      </c>
      <c r="D39" s="50">
        <v>2.456</v>
      </c>
      <c r="E39" s="50">
        <v>351.601</v>
      </c>
      <c r="F39" s="50">
        <v>1.1140000000000001</v>
      </c>
      <c r="G39" s="50">
        <v>237.93199999999999</v>
      </c>
      <c r="H39" s="50">
        <v>6.6870000000000003</v>
      </c>
      <c r="I39" s="50">
        <v>1087.8979999999999</v>
      </c>
      <c r="J39" s="50">
        <v>53.085999999999999</v>
      </c>
      <c r="K39" s="50">
        <v>1740.7750000000001</v>
      </c>
      <c r="L39" s="50">
        <v>3.331</v>
      </c>
      <c r="M39" s="50">
        <v>1779.4469999999999</v>
      </c>
    </row>
    <row r="40" spans="1:13">
      <c r="A40" s="55">
        <v>1999</v>
      </c>
      <c r="B40" s="50">
        <v>0</v>
      </c>
      <c r="C40" s="50">
        <v>35.831000000000003</v>
      </c>
      <c r="D40" s="50">
        <v>2.71</v>
      </c>
      <c r="E40" s="50">
        <v>365.44799999999998</v>
      </c>
      <c r="F40" s="50">
        <v>0.90100000000000002</v>
      </c>
      <c r="G40" s="50">
        <v>245.374</v>
      </c>
      <c r="H40" s="50">
        <v>6.7569999999999997</v>
      </c>
      <c r="I40" s="50">
        <v>1112.777</v>
      </c>
      <c r="J40" s="50">
        <v>52.435000000000002</v>
      </c>
      <c r="K40" s="50">
        <v>1786.403</v>
      </c>
      <c r="L40" s="50">
        <v>3.4119999999999999</v>
      </c>
      <c r="M40" s="50">
        <v>1825.646</v>
      </c>
    </row>
    <row r="41" spans="1:13">
      <c r="A41" s="55">
        <v>2000</v>
      </c>
      <c r="B41" s="50">
        <v>0</v>
      </c>
      <c r="C41" s="50">
        <v>35.654000000000003</v>
      </c>
      <c r="D41" s="50">
        <v>2.5110000000000001</v>
      </c>
      <c r="E41" s="50">
        <v>377.39600000000002</v>
      </c>
      <c r="F41" s="50">
        <v>0.751</v>
      </c>
      <c r="G41" s="50">
        <v>253.779</v>
      </c>
      <c r="H41" s="50">
        <v>6.6559999999999997</v>
      </c>
      <c r="I41" s="50">
        <v>1119.3869999999999</v>
      </c>
      <c r="J41" s="50">
        <v>69.935000000000002</v>
      </c>
      <c r="K41" s="50">
        <v>1830.414</v>
      </c>
      <c r="L41" s="50">
        <v>3.6339999999999999</v>
      </c>
      <c r="M41" s="50">
        <v>1869.702</v>
      </c>
    </row>
    <row r="42" spans="1:13">
      <c r="A42" s="55">
        <v>2001</v>
      </c>
      <c r="B42" s="50">
        <v>0</v>
      </c>
      <c r="C42" s="50">
        <v>34.914000000000001</v>
      </c>
      <c r="D42" s="50">
        <v>2.4169999999999998</v>
      </c>
      <c r="E42" s="50">
        <v>386.68900000000002</v>
      </c>
      <c r="F42" s="50">
        <v>0.86599999999999999</v>
      </c>
      <c r="G42" s="50">
        <v>242.83699999999999</v>
      </c>
      <c r="H42" s="50">
        <v>6.0979999999999999</v>
      </c>
      <c r="I42" s="50">
        <v>1125.348</v>
      </c>
      <c r="J42" s="50">
        <v>46.137999999999998</v>
      </c>
      <c r="K42" s="50">
        <v>1810.394</v>
      </c>
      <c r="L42" s="50">
        <v>3.8330000000000002</v>
      </c>
      <c r="M42" s="50">
        <v>1849.14</v>
      </c>
    </row>
    <row r="43" spans="1:13">
      <c r="A43" s="55">
        <v>2002</v>
      </c>
      <c r="B43" s="50">
        <v>0</v>
      </c>
      <c r="C43" s="50">
        <v>37.082000000000001</v>
      </c>
      <c r="D43" s="50">
        <v>2.3340000000000001</v>
      </c>
      <c r="E43" s="50">
        <v>394.04599999999999</v>
      </c>
      <c r="F43" s="50">
        <v>0.90200000000000002</v>
      </c>
      <c r="G43" s="50">
        <v>236.76499999999999</v>
      </c>
      <c r="H43" s="50">
        <v>6.0259999999999998</v>
      </c>
      <c r="I43" s="50">
        <v>1155.6469999999999</v>
      </c>
      <c r="J43" s="50">
        <v>53.33</v>
      </c>
      <c r="K43" s="50">
        <v>1849.05</v>
      </c>
      <c r="L43" s="50">
        <v>3.6429999999999998</v>
      </c>
      <c r="M43" s="50">
        <v>1889.7750000000001</v>
      </c>
    </row>
    <row r="44" spans="1:13">
      <c r="A44" s="55">
        <v>2003</v>
      </c>
      <c r="B44" s="50">
        <v>0</v>
      </c>
      <c r="C44" s="50">
        <v>33.29</v>
      </c>
      <c r="D44" s="50">
        <v>2.0910000000000002</v>
      </c>
      <c r="E44" s="50">
        <v>408.46600000000001</v>
      </c>
      <c r="F44" s="50">
        <v>1.129</v>
      </c>
      <c r="G44" s="50">
        <v>231.459</v>
      </c>
      <c r="H44" s="50">
        <v>5.5709999999999997</v>
      </c>
      <c r="I44" s="50">
        <v>1159.2</v>
      </c>
      <c r="J44" s="50">
        <v>44.987000000000002</v>
      </c>
      <c r="K44" s="50">
        <v>1852.903</v>
      </c>
      <c r="L44" s="50">
        <v>4.5199999999999996</v>
      </c>
      <c r="M44" s="50">
        <v>1890.713</v>
      </c>
    </row>
    <row r="45" spans="1:13">
      <c r="A45" s="55">
        <v>2004</v>
      </c>
      <c r="B45" s="50">
        <v>0</v>
      </c>
      <c r="C45" s="50">
        <v>31.937999999999999</v>
      </c>
      <c r="D45" s="50">
        <v>2.1619999999999999</v>
      </c>
      <c r="E45" s="50">
        <v>433.41800000000001</v>
      </c>
      <c r="F45" s="50">
        <v>1.206</v>
      </c>
      <c r="G45" s="50">
        <v>239.75700000000001</v>
      </c>
      <c r="H45" s="50">
        <v>5.6440000000000001</v>
      </c>
      <c r="I45" s="50">
        <v>1180.22</v>
      </c>
      <c r="J45" s="50">
        <v>58.271000000000001</v>
      </c>
      <c r="K45" s="50">
        <v>1920.6769999999999</v>
      </c>
      <c r="L45" s="50">
        <v>4.7859999999999996</v>
      </c>
      <c r="M45" s="50">
        <v>1957.4010000000001</v>
      </c>
    </row>
    <row r="46" spans="1:13">
      <c r="A46" s="55">
        <v>2005</v>
      </c>
      <c r="B46" s="50">
        <v>0</v>
      </c>
      <c r="C46" s="50">
        <v>33.101999999999997</v>
      </c>
      <c r="D46" s="50">
        <v>2.4470000000000001</v>
      </c>
      <c r="E46" s="50">
        <v>443.89299999999997</v>
      </c>
      <c r="F46" s="50">
        <v>1.7809999999999999</v>
      </c>
      <c r="G46" s="50">
        <v>246.29400000000001</v>
      </c>
      <c r="H46" s="50">
        <v>5.6139999999999999</v>
      </c>
      <c r="I46" s="50">
        <v>1180.107</v>
      </c>
      <c r="J46" s="50">
        <v>65.988</v>
      </c>
      <c r="K46" s="50">
        <v>1946.124</v>
      </c>
      <c r="L46" s="50">
        <v>4.9530000000000003</v>
      </c>
      <c r="M46" s="50">
        <v>1984.1790000000001</v>
      </c>
    </row>
    <row r="47" spans="1:13">
      <c r="A47" s="55">
        <v>2006</v>
      </c>
      <c r="B47" s="50">
        <v>0</v>
      </c>
      <c r="C47" s="50">
        <v>33.158999999999999</v>
      </c>
      <c r="D47" s="50">
        <v>2.3140000000000001</v>
      </c>
      <c r="E47" s="50">
        <v>467.42899999999997</v>
      </c>
      <c r="F47" s="50">
        <v>1.7350000000000001</v>
      </c>
      <c r="G47" s="50">
        <v>239.53399999999999</v>
      </c>
      <c r="H47" s="50">
        <v>5.47</v>
      </c>
      <c r="I47" s="50">
        <v>1186.5920000000001</v>
      </c>
      <c r="J47" s="50">
        <v>71.364000000000004</v>
      </c>
      <c r="K47" s="50">
        <v>1974.4380000000001</v>
      </c>
      <c r="L47" s="50">
        <v>4.7279999999999998</v>
      </c>
      <c r="M47" s="50">
        <v>2012.325</v>
      </c>
    </row>
    <row r="48" spans="1:13">
      <c r="A48" s="55">
        <v>2007</v>
      </c>
      <c r="B48" s="50">
        <v>0</v>
      </c>
      <c r="C48" s="50">
        <v>35.201000000000001</v>
      </c>
      <c r="D48" s="50">
        <v>2.1859999999999999</v>
      </c>
      <c r="E48" s="50">
        <v>468.995</v>
      </c>
      <c r="F48" s="50">
        <v>1.3859999999999999</v>
      </c>
      <c r="G48" s="50">
        <v>237.99</v>
      </c>
      <c r="H48" s="50">
        <v>5.649</v>
      </c>
      <c r="I48" s="50">
        <v>1182.8900000000001</v>
      </c>
      <c r="J48" s="50">
        <v>78.296000000000006</v>
      </c>
      <c r="K48" s="50">
        <v>1977.3910000000001</v>
      </c>
      <c r="L48" s="50">
        <v>5.2640000000000002</v>
      </c>
      <c r="M48" s="50">
        <v>2017.857</v>
      </c>
    </row>
    <row r="49" spans="1:13">
      <c r="A49" s="55">
        <v>2008</v>
      </c>
      <c r="B49" s="50">
        <v>0</v>
      </c>
      <c r="C49" s="50">
        <v>36.722000000000001</v>
      </c>
      <c r="D49" s="50">
        <v>1.9570000000000001</v>
      </c>
      <c r="E49" s="50">
        <v>423.69400000000002</v>
      </c>
      <c r="F49" s="50">
        <v>2.5350000000000001</v>
      </c>
      <c r="G49" s="50">
        <v>226.31100000000001</v>
      </c>
      <c r="H49" s="50">
        <v>5.2439999999999998</v>
      </c>
      <c r="I49" s="50">
        <v>1118.9970000000001</v>
      </c>
      <c r="J49" s="50">
        <v>72.959999999999994</v>
      </c>
      <c r="K49" s="50">
        <v>1851.6990000000001</v>
      </c>
      <c r="L49" s="50">
        <v>4.8639999999999999</v>
      </c>
      <c r="M49" s="50">
        <v>1893.2840000000001</v>
      </c>
    </row>
    <row r="50" spans="1:13">
      <c r="A50" s="55">
        <v>2009</v>
      </c>
      <c r="B50" s="50">
        <v>0</v>
      </c>
      <c r="C50" s="50">
        <v>37.929000000000002</v>
      </c>
      <c r="D50" s="50">
        <v>1.8380000000000001</v>
      </c>
      <c r="E50" s="50">
        <v>400.40600000000001</v>
      </c>
      <c r="F50" s="50">
        <v>1.77</v>
      </c>
      <c r="G50" s="50">
        <v>204.369</v>
      </c>
      <c r="H50" s="50">
        <v>4.7149999999999999</v>
      </c>
      <c r="I50" s="50">
        <v>1106.7940000000001</v>
      </c>
      <c r="J50" s="50">
        <v>62.29</v>
      </c>
      <c r="K50" s="50">
        <v>1782.182</v>
      </c>
      <c r="L50" s="50">
        <v>4.66</v>
      </c>
      <c r="M50" s="50">
        <v>1824.771</v>
      </c>
    </row>
    <row r="51" spans="1:13">
      <c r="A51" s="55">
        <v>2010</v>
      </c>
      <c r="B51" s="50">
        <v>0</v>
      </c>
      <c r="C51" s="50">
        <v>38.145000000000003</v>
      </c>
      <c r="D51" s="50">
        <v>1.871</v>
      </c>
      <c r="E51" s="50">
        <v>422.83300000000003</v>
      </c>
      <c r="F51" s="50">
        <v>0.47</v>
      </c>
      <c r="G51" s="50">
        <v>210.011</v>
      </c>
      <c r="H51" s="50">
        <v>5.7430000000000003</v>
      </c>
      <c r="I51" s="50">
        <v>1088.8330000000001</v>
      </c>
      <c r="J51" s="50">
        <v>70.284999999999997</v>
      </c>
      <c r="K51" s="50">
        <v>1800.047</v>
      </c>
      <c r="L51" s="50">
        <v>4.6630000000000003</v>
      </c>
      <c r="M51" s="50">
        <v>1842.855</v>
      </c>
    </row>
    <row r="52" spans="1:13">
      <c r="A52" s="55">
        <v>2011</v>
      </c>
      <c r="B52" s="50">
        <v>0</v>
      </c>
      <c r="C52" s="50">
        <v>38.92</v>
      </c>
      <c r="D52" s="50">
        <v>1.8720000000000001</v>
      </c>
      <c r="E52" s="50">
        <v>430.529</v>
      </c>
      <c r="F52" s="50">
        <v>0.45700000000000002</v>
      </c>
      <c r="G52" s="50">
        <v>209.08600000000001</v>
      </c>
      <c r="H52" s="50">
        <v>5.5060000000000002</v>
      </c>
      <c r="I52" s="50">
        <v>1056.971</v>
      </c>
      <c r="J52" s="50">
        <v>61.170999999999999</v>
      </c>
      <c r="K52" s="50">
        <v>1765.5930000000001</v>
      </c>
      <c r="L52" s="50">
        <v>4.4390000000000001</v>
      </c>
      <c r="M52" s="50">
        <v>1808.952</v>
      </c>
    </row>
    <row r="53" spans="1:13">
      <c r="A53" s="55">
        <v>2012</v>
      </c>
      <c r="B53" s="50">
        <v>0</v>
      </c>
      <c r="C53" s="50">
        <v>41.372</v>
      </c>
      <c r="D53" s="50">
        <v>1.738</v>
      </c>
      <c r="E53" s="50">
        <v>411.185</v>
      </c>
      <c r="F53" s="50">
        <v>0.44900000000000001</v>
      </c>
      <c r="G53" s="50">
        <v>205.65600000000001</v>
      </c>
      <c r="H53" s="50">
        <v>5.0250000000000004</v>
      </c>
      <c r="I53" s="50">
        <v>1051.1420000000001</v>
      </c>
      <c r="J53" s="50">
        <v>52.835000000000001</v>
      </c>
      <c r="K53" s="50">
        <v>1728.029</v>
      </c>
      <c r="L53" s="50">
        <v>4.0309999999999997</v>
      </c>
      <c r="M53" s="50">
        <v>1773.432</v>
      </c>
    </row>
    <row r="54" spans="1:13">
      <c r="A54" s="55">
        <v>2013</v>
      </c>
      <c r="B54" s="50">
        <v>0</v>
      </c>
      <c r="C54" s="50">
        <v>47.076000000000001</v>
      </c>
      <c r="D54" s="50">
        <v>1.5469999999999999</v>
      </c>
      <c r="E54" s="50">
        <v>415.59899999999999</v>
      </c>
      <c r="F54" s="50">
        <v>0.437</v>
      </c>
      <c r="G54" s="50">
        <v>210.41399999999999</v>
      </c>
      <c r="H54" s="50">
        <v>5.32</v>
      </c>
      <c r="I54" s="50">
        <v>1065.9749999999999</v>
      </c>
      <c r="J54" s="50">
        <v>45.792999999999999</v>
      </c>
      <c r="K54" s="50">
        <v>1745.0840000000001</v>
      </c>
      <c r="L54" s="50">
        <v>4.1959999999999997</v>
      </c>
      <c r="M54" s="50">
        <v>1796.356</v>
      </c>
    </row>
    <row r="55" spans="1:13">
      <c r="A55" s="55">
        <v>2014</v>
      </c>
      <c r="B55" s="50">
        <v>0</v>
      </c>
      <c r="C55" s="50">
        <v>40.307000000000002</v>
      </c>
      <c r="D55" s="50">
        <v>1.5009999999999999</v>
      </c>
      <c r="E55" s="50">
        <v>434.88799999999998</v>
      </c>
      <c r="F55" s="50">
        <v>0.45100000000000001</v>
      </c>
      <c r="G55" s="50">
        <v>215.626</v>
      </c>
      <c r="H55" s="50">
        <v>5.5419999999999998</v>
      </c>
      <c r="I55" s="50">
        <v>1077.182</v>
      </c>
      <c r="J55" s="50">
        <v>35.186</v>
      </c>
      <c r="K55" s="50">
        <v>1770.377</v>
      </c>
      <c r="L55" s="50">
        <v>4.2240000000000002</v>
      </c>
      <c r="M55" s="50">
        <v>1814.9079999999999</v>
      </c>
    </row>
    <row r="56" spans="1:13">
      <c r="A56" s="55">
        <v>2015</v>
      </c>
      <c r="B56" s="50">
        <v>0</v>
      </c>
      <c r="C56" s="50">
        <v>39.518999999999998</v>
      </c>
      <c r="D56" s="50">
        <v>1.4630000000000001</v>
      </c>
      <c r="E56" s="50">
        <v>440.83499999999998</v>
      </c>
      <c r="F56" s="50">
        <v>0.41499999999999998</v>
      </c>
      <c r="G56" s="50">
        <v>227.114</v>
      </c>
      <c r="H56" s="50">
        <v>6.0410000000000004</v>
      </c>
      <c r="I56" s="50">
        <v>1083.0550000000001</v>
      </c>
      <c r="J56" s="50">
        <v>36.514000000000003</v>
      </c>
      <c r="K56" s="50">
        <v>1795.4369999999999</v>
      </c>
      <c r="L56" s="50">
        <v>3.8860000000000001</v>
      </c>
      <c r="M56" s="50">
        <v>1838.8420000000001</v>
      </c>
    </row>
    <row r="57" spans="1:13">
      <c r="A57" s="55">
        <v>2016</v>
      </c>
      <c r="B57" s="50">
        <v>0</v>
      </c>
      <c r="C57" s="50">
        <v>40.173999999999999</v>
      </c>
      <c r="D57" s="50">
        <v>1.4159999999999999</v>
      </c>
      <c r="E57" s="50">
        <v>431.42500000000001</v>
      </c>
      <c r="F57" s="50">
        <v>0.44800000000000001</v>
      </c>
      <c r="G57" s="50">
        <v>237.44200000000001</v>
      </c>
      <c r="H57" s="50">
        <v>5.7279999999999998</v>
      </c>
      <c r="I57" s="50">
        <v>1101.6089999999999</v>
      </c>
      <c r="J57" s="50">
        <v>49.1</v>
      </c>
      <c r="K57" s="50">
        <v>1827.1679999999999</v>
      </c>
      <c r="L57" s="50">
        <v>3.629</v>
      </c>
      <c r="M57" s="50">
        <v>1870.97</v>
      </c>
    </row>
    <row r="58" spans="1:13">
      <c r="A58" s="55">
        <v>2017</v>
      </c>
      <c r="B58" s="50">
        <v>0</v>
      </c>
      <c r="C58" s="50">
        <v>42.369</v>
      </c>
      <c r="D58" s="50">
        <v>1.4490000000000001</v>
      </c>
      <c r="E58" s="50">
        <v>436.37799999999999</v>
      </c>
      <c r="F58" s="50">
        <v>0.45100000000000001</v>
      </c>
      <c r="G58" s="50">
        <v>246.761</v>
      </c>
      <c r="H58" s="50">
        <v>5.2690000000000001</v>
      </c>
      <c r="I58" s="50">
        <v>1098.9459999999999</v>
      </c>
      <c r="J58" s="50">
        <v>52.366999999999997</v>
      </c>
      <c r="K58" s="50">
        <v>1841.6210000000001</v>
      </c>
      <c r="L58" s="50">
        <v>3.5209999999999999</v>
      </c>
      <c r="M58" s="50">
        <v>1887.511</v>
      </c>
    </row>
    <row r="59" spans="1:13">
      <c r="A59" s="55">
        <v>2018</v>
      </c>
      <c r="B59" s="50">
        <v>0</v>
      </c>
      <c r="C59" s="50">
        <v>51.05</v>
      </c>
      <c r="D59" s="50">
        <v>1.5489999999999999</v>
      </c>
      <c r="E59" s="50">
        <v>459.94400000000002</v>
      </c>
      <c r="F59" s="50">
        <v>0.48499999999999999</v>
      </c>
      <c r="G59" s="50">
        <v>250.405</v>
      </c>
      <c r="H59" s="50">
        <v>5.085</v>
      </c>
      <c r="I59" s="50">
        <v>1098.9680000000001</v>
      </c>
      <c r="J59" s="50">
        <v>47.595999999999997</v>
      </c>
      <c r="K59" s="50">
        <v>1864.0319999999999</v>
      </c>
      <c r="L59" s="50">
        <v>3.5030000000000001</v>
      </c>
      <c r="M59" s="50">
        <v>1918.5840000000001</v>
      </c>
    </row>
    <row r="60" spans="1:13">
      <c r="A60" s="55">
        <v>2019</v>
      </c>
      <c r="B60" s="50">
        <v>0</v>
      </c>
      <c r="C60" s="50">
        <v>54.926000000000002</v>
      </c>
      <c r="D60" s="50">
        <v>1.6180000000000001</v>
      </c>
      <c r="E60" s="50">
        <v>456.36099999999999</v>
      </c>
      <c r="F60" s="50">
        <v>0.47499999999999998</v>
      </c>
      <c r="G60" s="50">
        <v>255.74</v>
      </c>
      <c r="H60" s="50">
        <v>4.9009999999999998</v>
      </c>
      <c r="I60" s="50">
        <v>1095.3520000000001</v>
      </c>
      <c r="J60" s="50">
        <v>41.938000000000002</v>
      </c>
      <c r="K60" s="50">
        <v>1856.385</v>
      </c>
      <c r="L60" s="50">
        <v>3.24</v>
      </c>
      <c r="M60" s="50">
        <v>1914.5509999999999</v>
      </c>
    </row>
  </sheetData>
  <sheetProtection formatCells="0" formatColumns="0" formatRows="0" insertColumns="0" insertRows="0" insertHyperlinks="0" deleteColumns="0" deleteRows="0" sort="0" autoFilter="0" pivotTables="0"/>
  <hyperlinks>
    <hyperlink ref="A5" r:id="rId1" display="http://www.eia.gov/totalenergy/data/monthly/dataunits.cfm" xr:uid="{0D6283F3-0ED8-4B05-A8EA-470BDEF7E781}"/>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5F4FB-F9EC-4C7F-AD05-E9F6135062F5}">
  <sheetPr codeName="Sheet34">
    <tabColor theme="7" tint="0.59999389629810485"/>
  </sheetPr>
  <dimension ref="A1:J60"/>
  <sheetViews>
    <sheetView workbookViewId="0"/>
  </sheetViews>
  <sheetFormatPr defaultColWidth="9.140625" defaultRowHeight="15"/>
  <cols>
    <col min="1" max="1" width="106.5703125" style="50" bestFit="1" customWidth="1"/>
    <col min="2" max="2" width="43.85546875" style="50" bestFit="1" customWidth="1"/>
    <col min="3" max="3" width="51.28515625" style="50" bestFit="1" customWidth="1"/>
    <col min="4" max="4" width="97.42578125" style="50" bestFit="1" customWidth="1"/>
    <col min="5" max="5" width="54.5703125" style="50" bestFit="1" customWidth="1"/>
    <col min="6" max="6" width="57.7109375" style="50" bestFit="1" customWidth="1"/>
    <col min="7" max="7" width="49.140625" style="50" bestFit="1" customWidth="1"/>
    <col min="8" max="9" width="57.7109375" style="50" bestFit="1" customWidth="1"/>
    <col min="10" max="10" width="52.42578125" style="50" bestFit="1" customWidth="1"/>
    <col min="11" max="16384" width="9.140625" style="50"/>
  </cols>
  <sheetData>
    <row r="1" spans="1:10" s="56" customFormat="1" ht="23.25" customHeight="1">
      <c r="B1" s="56" t="s">
        <v>1996</v>
      </c>
      <c r="C1" s="56" t="s">
        <v>2000</v>
      </c>
      <c r="D1" s="61" t="s">
        <v>2495</v>
      </c>
      <c r="E1" s="61" t="s">
        <v>2495</v>
      </c>
      <c r="F1" s="61" t="s">
        <v>2490</v>
      </c>
      <c r="G1" s="61" t="s">
        <v>1970</v>
      </c>
      <c r="H1" s="61" t="s">
        <v>1991</v>
      </c>
      <c r="I1" s="61" t="s">
        <v>2495</v>
      </c>
      <c r="J1" s="61" t="s">
        <v>2486</v>
      </c>
    </row>
    <row r="2" spans="1:10" ht="18.75">
      <c r="A2" s="49" t="s">
        <v>2385</v>
      </c>
    </row>
    <row r="3" spans="1:10" ht="18.75">
      <c r="A3" s="51" t="s">
        <v>2386</v>
      </c>
    </row>
    <row r="5" spans="1:10">
      <c r="A5" s="52" t="str">
        <f>HYPERLINK("http://www.eia.gov/totalenergy/data/monthly/dataunits.cfm","Note: Information about data precision.")</f>
        <v>Note: Information about data precision.</v>
      </c>
    </row>
    <row r="7" spans="1:10">
      <c r="A7" s="50" t="s">
        <v>2387</v>
      </c>
    </row>
    <row r="8" spans="1:10">
      <c r="A8" s="50" t="s">
        <v>2388</v>
      </c>
    </row>
    <row r="10" spans="1:10" ht="15.75">
      <c r="A10" s="53" t="s">
        <v>2456</v>
      </c>
    </row>
    <row r="12" spans="1:10">
      <c r="A12" s="54" t="s">
        <v>2390</v>
      </c>
      <c r="B12" s="54" t="s">
        <v>2457</v>
      </c>
      <c r="C12" s="54" t="s">
        <v>2458</v>
      </c>
      <c r="D12" s="54" t="s">
        <v>2459</v>
      </c>
      <c r="E12" s="54" t="s">
        <v>2460</v>
      </c>
      <c r="F12" s="54" t="s">
        <v>2461</v>
      </c>
      <c r="G12" s="54" t="s">
        <v>2462</v>
      </c>
      <c r="H12" s="54" t="s">
        <v>2463</v>
      </c>
      <c r="I12" s="54" t="s">
        <v>2464</v>
      </c>
      <c r="J12" s="54" t="s">
        <v>2465</v>
      </c>
    </row>
    <row r="13" spans="1:10">
      <c r="A13" s="54"/>
      <c r="B13" s="54" t="s">
        <v>2405</v>
      </c>
      <c r="C13" s="54" t="s">
        <v>2405</v>
      </c>
      <c r="D13" s="54" t="s">
        <v>2405</v>
      </c>
      <c r="E13" s="54" t="s">
        <v>2405</v>
      </c>
      <c r="F13" s="54" t="s">
        <v>2405</v>
      </c>
      <c r="G13" s="54" t="s">
        <v>2405</v>
      </c>
      <c r="H13" s="54" t="s">
        <v>2405</v>
      </c>
      <c r="I13" s="54" t="s">
        <v>2405</v>
      </c>
      <c r="J13" s="54" t="s">
        <v>2405</v>
      </c>
    </row>
    <row r="14" spans="1:10">
      <c r="A14" s="55">
        <v>1973</v>
      </c>
      <c r="B14" s="50">
        <v>811.79100000000005</v>
      </c>
      <c r="C14" s="50">
        <v>198.857</v>
      </c>
      <c r="D14" s="50">
        <v>19.914000000000001</v>
      </c>
      <c r="E14" s="50">
        <v>1.5589999999999999</v>
      </c>
      <c r="F14" s="50">
        <v>254.23099999999999</v>
      </c>
      <c r="G14" s="50">
        <v>275.70400000000001</v>
      </c>
      <c r="H14" s="50" t="s">
        <v>2406</v>
      </c>
      <c r="I14" s="50" t="s">
        <v>2406</v>
      </c>
      <c r="J14" s="50">
        <v>1286.3520000000001</v>
      </c>
    </row>
    <row r="15" spans="1:10">
      <c r="A15" s="55">
        <v>1974</v>
      </c>
      <c r="B15" s="50">
        <v>800.13099999999997</v>
      </c>
      <c r="C15" s="50">
        <v>186.71600000000001</v>
      </c>
      <c r="D15" s="50">
        <v>22.524999999999999</v>
      </c>
      <c r="E15" s="50">
        <v>1.9219999999999999</v>
      </c>
      <c r="F15" s="50">
        <v>239.34800000000001</v>
      </c>
      <c r="G15" s="50">
        <v>263.79599999999999</v>
      </c>
      <c r="H15" s="50" t="s">
        <v>2406</v>
      </c>
      <c r="I15" s="50" t="s">
        <v>2406</v>
      </c>
      <c r="J15" s="50">
        <v>1250.643</v>
      </c>
    </row>
    <row r="16" spans="1:10">
      <c r="A16" s="55">
        <v>1975</v>
      </c>
      <c r="B16" s="50">
        <v>823.74</v>
      </c>
      <c r="C16" s="50">
        <v>171.89099999999999</v>
      </c>
      <c r="D16" s="50">
        <v>16.509</v>
      </c>
      <c r="E16" s="50">
        <v>0.216</v>
      </c>
      <c r="F16" s="50">
        <v>231.459</v>
      </c>
      <c r="G16" s="50">
        <v>248.184</v>
      </c>
      <c r="H16" s="50" t="s">
        <v>2406</v>
      </c>
      <c r="I16" s="50" t="s">
        <v>2406</v>
      </c>
      <c r="J16" s="50">
        <v>1243.8150000000001</v>
      </c>
    </row>
    <row r="17" spans="1:10">
      <c r="A17" s="55">
        <v>1976</v>
      </c>
      <c r="B17" s="50">
        <v>911.346</v>
      </c>
      <c r="C17" s="50">
        <v>167.22</v>
      </c>
      <c r="D17" s="50">
        <v>17.738</v>
      </c>
      <c r="E17" s="50">
        <v>0.20899999999999999</v>
      </c>
      <c r="F17" s="50">
        <v>254.67099999999999</v>
      </c>
      <c r="G17" s="50">
        <v>272.61799999999999</v>
      </c>
      <c r="H17" s="50" t="s">
        <v>2406</v>
      </c>
      <c r="I17" s="50" t="s">
        <v>2406</v>
      </c>
      <c r="J17" s="50">
        <v>1351.184</v>
      </c>
    </row>
    <row r="18" spans="1:10">
      <c r="A18" s="55">
        <v>1977</v>
      </c>
      <c r="B18" s="50">
        <v>962.14300000000003</v>
      </c>
      <c r="C18" s="50">
        <v>174.22499999999999</v>
      </c>
      <c r="D18" s="50">
        <v>20.670999999999999</v>
      </c>
      <c r="E18" s="50">
        <v>0.3</v>
      </c>
      <c r="F18" s="50">
        <v>284.78699999999998</v>
      </c>
      <c r="G18" s="50">
        <v>305.75799999999998</v>
      </c>
      <c r="H18" s="50" t="s">
        <v>2406</v>
      </c>
      <c r="I18" s="50" t="s">
        <v>2406</v>
      </c>
      <c r="J18" s="50">
        <v>1442.126</v>
      </c>
    </row>
    <row r="19" spans="1:10">
      <c r="A19" s="55">
        <v>1978</v>
      </c>
      <c r="B19" s="50">
        <v>959.91600000000005</v>
      </c>
      <c r="C19" s="50">
        <v>174.91499999999999</v>
      </c>
      <c r="D19" s="50">
        <v>20.151</v>
      </c>
      <c r="E19" s="50">
        <v>1.2250000000000001</v>
      </c>
      <c r="F19" s="50">
        <v>291.45</v>
      </c>
      <c r="G19" s="50">
        <v>312.82499999999999</v>
      </c>
      <c r="H19" s="50" t="s">
        <v>2406</v>
      </c>
      <c r="I19" s="50" t="s">
        <v>2406</v>
      </c>
      <c r="J19" s="50">
        <v>1447.6569999999999</v>
      </c>
    </row>
    <row r="20" spans="1:10">
      <c r="A20" s="55">
        <v>1979</v>
      </c>
      <c r="B20" s="50">
        <v>1055.704</v>
      </c>
      <c r="C20" s="50">
        <v>191.67699999999999</v>
      </c>
      <c r="D20" s="50">
        <v>13.009</v>
      </c>
      <c r="E20" s="50">
        <v>0.82399999999999995</v>
      </c>
      <c r="F20" s="50">
        <v>244.03399999999999</v>
      </c>
      <c r="G20" s="50">
        <v>257.86700000000002</v>
      </c>
      <c r="H20" s="50" t="s">
        <v>2406</v>
      </c>
      <c r="I20" s="50" t="s">
        <v>2406</v>
      </c>
      <c r="J20" s="50">
        <v>1505.248</v>
      </c>
    </row>
    <row r="21" spans="1:10">
      <c r="A21" s="55">
        <v>1980</v>
      </c>
      <c r="B21" s="50">
        <v>1136.5940000000001</v>
      </c>
      <c r="C21" s="50">
        <v>200.45400000000001</v>
      </c>
      <c r="D21" s="50">
        <v>12.337</v>
      </c>
      <c r="E21" s="50">
        <v>0.55100000000000005</v>
      </c>
      <c r="F21" s="50">
        <v>193.78</v>
      </c>
      <c r="G21" s="50">
        <v>206.66800000000001</v>
      </c>
      <c r="H21" s="50" t="s">
        <v>2406</v>
      </c>
      <c r="I21" s="50" t="s">
        <v>2406</v>
      </c>
      <c r="J21" s="50">
        <v>1543.7159999999999</v>
      </c>
    </row>
    <row r="22" spans="1:10">
      <c r="A22" s="55">
        <v>1981</v>
      </c>
      <c r="B22" s="50">
        <v>1180.367</v>
      </c>
      <c r="C22" s="50">
        <v>197.92500000000001</v>
      </c>
      <c r="D22" s="50">
        <v>9.0660000000000007</v>
      </c>
      <c r="E22" s="50">
        <v>0.42699999999999999</v>
      </c>
      <c r="F22" s="50">
        <v>163.38</v>
      </c>
      <c r="G22" s="50">
        <v>172.87299999999999</v>
      </c>
      <c r="H22" s="50" t="s">
        <v>2406</v>
      </c>
      <c r="I22" s="50" t="s">
        <v>2406</v>
      </c>
      <c r="J22" s="50">
        <v>1551.165</v>
      </c>
    </row>
    <row r="23" spans="1:10">
      <c r="A23" s="55">
        <v>1982</v>
      </c>
      <c r="B23" s="50">
        <v>1181.9559999999999</v>
      </c>
      <c r="C23" s="50">
        <v>175.721</v>
      </c>
      <c r="D23" s="50">
        <v>6.5250000000000004</v>
      </c>
      <c r="E23" s="50">
        <v>0.45900000000000002</v>
      </c>
      <c r="F23" s="50">
        <v>116.137</v>
      </c>
      <c r="G23" s="50">
        <v>123.122</v>
      </c>
      <c r="H23" s="50" t="s">
        <v>2406</v>
      </c>
      <c r="I23" s="50" t="s">
        <v>2406</v>
      </c>
      <c r="J23" s="50">
        <v>1480.798</v>
      </c>
    </row>
    <row r="24" spans="1:10">
      <c r="A24" s="55">
        <v>1983</v>
      </c>
      <c r="B24" s="50">
        <v>1241.778</v>
      </c>
      <c r="C24" s="50">
        <v>157.703</v>
      </c>
      <c r="D24" s="50">
        <v>7.0359999999999996</v>
      </c>
      <c r="E24" s="50">
        <v>0.80400000000000005</v>
      </c>
      <c r="F24" s="50">
        <v>113.438</v>
      </c>
      <c r="G24" s="50">
        <v>121.27800000000001</v>
      </c>
      <c r="H24" s="50" t="s">
        <v>2406</v>
      </c>
      <c r="I24" s="50" t="s">
        <v>2406</v>
      </c>
      <c r="J24" s="50">
        <v>1520.759</v>
      </c>
    </row>
    <row r="25" spans="1:10">
      <c r="A25" s="55">
        <v>1984</v>
      </c>
      <c r="B25" s="50">
        <v>1317.614</v>
      </c>
      <c r="C25" s="50">
        <v>169.70599999999999</v>
      </c>
      <c r="D25" s="50">
        <v>6.4729999999999999</v>
      </c>
      <c r="E25" s="50">
        <v>0.77400000000000002</v>
      </c>
      <c r="F25" s="50">
        <v>93.772999999999996</v>
      </c>
      <c r="G25" s="50">
        <v>101.01900000000001</v>
      </c>
      <c r="H25" s="50" t="s">
        <v>2406</v>
      </c>
      <c r="I25" s="50" t="s">
        <v>2406</v>
      </c>
      <c r="J25" s="50">
        <v>1588.338</v>
      </c>
    </row>
    <row r="26" spans="1:10">
      <c r="A26" s="55">
        <v>1985</v>
      </c>
      <c r="B26" s="50">
        <v>1367.4010000000001</v>
      </c>
      <c r="C26" s="50">
        <v>166.30600000000001</v>
      </c>
      <c r="D26" s="50">
        <v>6.2359999999999998</v>
      </c>
      <c r="E26" s="50">
        <v>0.71199999999999997</v>
      </c>
      <c r="F26" s="50">
        <v>78.658000000000001</v>
      </c>
      <c r="G26" s="50">
        <v>85.605999999999995</v>
      </c>
      <c r="H26" s="50" t="s">
        <v>2406</v>
      </c>
      <c r="I26" s="50" t="s">
        <v>2406</v>
      </c>
      <c r="J26" s="50">
        <v>1619.3130000000001</v>
      </c>
    </row>
    <row r="27" spans="1:10">
      <c r="A27" s="55">
        <v>1986</v>
      </c>
      <c r="B27" s="50">
        <v>1357.4849999999999</v>
      </c>
      <c r="C27" s="50">
        <v>141.67699999999999</v>
      </c>
      <c r="D27" s="50">
        <v>6.1040000000000001</v>
      </c>
      <c r="E27" s="50">
        <v>0.96199999999999997</v>
      </c>
      <c r="F27" s="50">
        <v>107.083</v>
      </c>
      <c r="G27" s="50">
        <v>114.149</v>
      </c>
      <c r="H27" s="50" t="s">
        <v>2406</v>
      </c>
      <c r="I27" s="50" t="s">
        <v>2406</v>
      </c>
      <c r="J27" s="50">
        <v>1613.31</v>
      </c>
    </row>
    <row r="28" spans="1:10">
      <c r="A28" s="55">
        <v>1987</v>
      </c>
      <c r="B28" s="50">
        <v>1426.7529999999999</v>
      </c>
      <c r="C28" s="50">
        <v>154.709</v>
      </c>
      <c r="D28" s="50">
        <v>6.548</v>
      </c>
      <c r="E28" s="50">
        <v>1.069</v>
      </c>
      <c r="F28" s="50">
        <v>91.158000000000001</v>
      </c>
      <c r="G28" s="50">
        <v>98.775000000000006</v>
      </c>
      <c r="H28" s="50" t="s">
        <v>2406</v>
      </c>
      <c r="I28" s="50" t="s">
        <v>2406</v>
      </c>
      <c r="J28" s="50">
        <v>1680.2370000000001</v>
      </c>
    </row>
    <row r="29" spans="1:10">
      <c r="A29" s="55">
        <v>1988</v>
      </c>
      <c r="B29" s="50">
        <v>1491.807</v>
      </c>
      <c r="C29" s="50">
        <v>142.86099999999999</v>
      </c>
      <c r="D29" s="50">
        <v>7.9969999999999999</v>
      </c>
      <c r="E29" s="50">
        <v>1.258</v>
      </c>
      <c r="F29" s="50">
        <v>113.607</v>
      </c>
      <c r="G29" s="50">
        <v>122.863</v>
      </c>
      <c r="H29" s="50" t="s">
        <v>2406</v>
      </c>
      <c r="I29" s="50" t="s">
        <v>2406</v>
      </c>
      <c r="J29" s="50">
        <v>1757.5309999999999</v>
      </c>
    </row>
    <row r="30" spans="1:10">
      <c r="A30" s="55">
        <v>1989</v>
      </c>
      <c r="B30" s="50">
        <v>1518.8440000000001</v>
      </c>
      <c r="C30" s="50">
        <v>168.32599999999999</v>
      </c>
      <c r="D30" s="50">
        <v>11.145</v>
      </c>
      <c r="E30" s="50">
        <v>1.591</v>
      </c>
      <c r="F30" s="50">
        <v>120.965</v>
      </c>
      <c r="G30" s="50">
        <v>133.70099999999999</v>
      </c>
      <c r="H30" s="50">
        <v>0.36299999999999999</v>
      </c>
      <c r="I30" s="50">
        <v>4.3659999999999997</v>
      </c>
      <c r="J30" s="50">
        <v>1825.6</v>
      </c>
    </row>
    <row r="31" spans="1:10">
      <c r="A31" s="55">
        <v>1990</v>
      </c>
      <c r="B31" s="50">
        <v>1547.5640000000001</v>
      </c>
      <c r="C31" s="50">
        <v>175.54</v>
      </c>
      <c r="D31" s="50">
        <v>7.0590000000000002</v>
      </c>
      <c r="E31" s="50">
        <v>3.101</v>
      </c>
      <c r="F31" s="50">
        <v>91.605999999999995</v>
      </c>
      <c r="G31" s="50">
        <v>101.76600000000001</v>
      </c>
      <c r="H31" s="50">
        <v>0.38400000000000001</v>
      </c>
      <c r="I31" s="50">
        <v>5.7949999999999999</v>
      </c>
      <c r="J31" s="50">
        <v>1831.049</v>
      </c>
    </row>
    <row r="32" spans="1:10">
      <c r="A32" s="55">
        <v>1991</v>
      </c>
      <c r="B32" s="50">
        <v>1548.18</v>
      </c>
      <c r="C32" s="50">
        <v>179.191</v>
      </c>
      <c r="D32" s="50">
        <v>6.1180000000000003</v>
      </c>
      <c r="E32" s="50">
        <v>2.9950000000000001</v>
      </c>
      <c r="F32" s="50">
        <v>85.516999999999996</v>
      </c>
      <c r="G32" s="50">
        <v>94.631</v>
      </c>
      <c r="H32" s="50">
        <v>0.39800000000000002</v>
      </c>
      <c r="I32" s="50">
        <v>7.2069999999999999</v>
      </c>
      <c r="J32" s="50">
        <v>1829.607</v>
      </c>
    </row>
    <row r="33" spans="1:10">
      <c r="A33" s="55">
        <v>1992</v>
      </c>
      <c r="B33" s="50">
        <v>1569.566</v>
      </c>
      <c r="C33" s="50">
        <v>186.309</v>
      </c>
      <c r="D33" s="50">
        <v>5.3789999999999996</v>
      </c>
      <c r="E33" s="50">
        <v>4.5960000000000001</v>
      </c>
      <c r="F33" s="50">
        <v>68.724000000000004</v>
      </c>
      <c r="G33" s="50">
        <v>78.698999999999998</v>
      </c>
      <c r="H33" s="50">
        <v>0.4</v>
      </c>
      <c r="I33" s="50">
        <v>8.4760000000000009</v>
      </c>
      <c r="J33" s="50">
        <v>1843.45</v>
      </c>
    </row>
    <row r="34" spans="1:10">
      <c r="A34" s="55">
        <v>1993</v>
      </c>
      <c r="B34" s="50">
        <v>1632.52</v>
      </c>
      <c r="C34" s="50">
        <v>187.68799999999999</v>
      </c>
      <c r="D34" s="50">
        <v>6.327</v>
      </c>
      <c r="E34" s="50">
        <v>8.0310000000000006</v>
      </c>
      <c r="F34" s="50">
        <v>75.537999999999997</v>
      </c>
      <c r="G34" s="50">
        <v>89.897000000000006</v>
      </c>
      <c r="H34" s="50">
        <v>0.41499999999999998</v>
      </c>
      <c r="I34" s="50">
        <v>8.5920000000000005</v>
      </c>
      <c r="J34" s="50">
        <v>1919.1120000000001</v>
      </c>
    </row>
    <row r="35" spans="1:10">
      <c r="A35" s="55">
        <v>1994</v>
      </c>
      <c r="B35" s="50">
        <v>1638.7809999999999</v>
      </c>
      <c r="C35" s="50">
        <v>211.02199999999999</v>
      </c>
      <c r="D35" s="50">
        <v>8.7750000000000004</v>
      </c>
      <c r="E35" s="50">
        <v>7.1189999999999998</v>
      </c>
      <c r="F35" s="50">
        <v>68.474000000000004</v>
      </c>
      <c r="G35" s="50">
        <v>84.369</v>
      </c>
      <c r="H35" s="50">
        <v>0.38400000000000001</v>
      </c>
      <c r="I35" s="50">
        <v>9.3230000000000004</v>
      </c>
      <c r="J35" s="50">
        <v>1943.8789999999999</v>
      </c>
    </row>
    <row r="36" spans="1:10">
      <c r="A36" s="55">
        <v>1995</v>
      </c>
      <c r="B36" s="50">
        <v>1660.7439999999999</v>
      </c>
      <c r="C36" s="50">
        <v>228.24799999999999</v>
      </c>
      <c r="D36" s="50">
        <v>7.8979999999999997</v>
      </c>
      <c r="E36" s="50">
        <v>8.2260000000000009</v>
      </c>
      <c r="F36" s="50">
        <v>44.597000000000001</v>
      </c>
      <c r="G36" s="50">
        <v>60.720999999999997</v>
      </c>
      <c r="H36" s="50">
        <v>0.32900000000000001</v>
      </c>
      <c r="I36" s="50">
        <v>10.007999999999999</v>
      </c>
      <c r="J36" s="50">
        <v>1960.05</v>
      </c>
    </row>
    <row r="37" spans="1:10">
      <c r="A37" s="55">
        <v>1996</v>
      </c>
      <c r="B37" s="50">
        <v>1752.41</v>
      </c>
      <c r="C37" s="50">
        <v>204.929</v>
      </c>
      <c r="D37" s="50">
        <v>7.9950000000000001</v>
      </c>
      <c r="E37" s="50">
        <v>8.1259999999999994</v>
      </c>
      <c r="F37" s="50">
        <v>49.515000000000001</v>
      </c>
      <c r="G37" s="50">
        <v>65.635999999999996</v>
      </c>
      <c r="H37" s="50">
        <v>0.36</v>
      </c>
      <c r="I37" s="50">
        <v>9.9260000000000002</v>
      </c>
      <c r="J37" s="50">
        <v>2033.261</v>
      </c>
    </row>
    <row r="38" spans="1:10">
      <c r="A38" s="55">
        <v>1997</v>
      </c>
      <c r="B38" s="50">
        <v>1797.0450000000001</v>
      </c>
      <c r="C38" s="50">
        <v>218.886</v>
      </c>
      <c r="D38" s="50">
        <v>8.0839999999999996</v>
      </c>
      <c r="E38" s="50">
        <v>10.371</v>
      </c>
      <c r="F38" s="50">
        <v>56.311</v>
      </c>
      <c r="G38" s="50">
        <v>74.766000000000005</v>
      </c>
      <c r="H38" s="50">
        <v>0.374</v>
      </c>
      <c r="I38" s="50">
        <v>10.33</v>
      </c>
      <c r="J38" s="50">
        <v>2101.4009999999998</v>
      </c>
    </row>
    <row r="39" spans="1:10">
      <c r="A39" s="55">
        <v>1998</v>
      </c>
      <c r="B39" s="50">
        <v>1828.184</v>
      </c>
      <c r="C39" s="50">
        <v>248.035</v>
      </c>
      <c r="D39" s="50">
        <v>9.9179999999999993</v>
      </c>
      <c r="E39" s="50">
        <v>12.617000000000001</v>
      </c>
      <c r="F39" s="50">
        <v>82.497</v>
      </c>
      <c r="G39" s="50">
        <v>105.032</v>
      </c>
      <c r="H39" s="50">
        <v>0.375</v>
      </c>
      <c r="I39" s="50">
        <v>10.164</v>
      </c>
      <c r="J39" s="50">
        <v>2191.79</v>
      </c>
    </row>
    <row r="40" spans="1:10">
      <c r="A40" s="55">
        <v>1999</v>
      </c>
      <c r="B40" s="50">
        <v>1836.415</v>
      </c>
      <c r="C40" s="50">
        <v>260.09199999999998</v>
      </c>
      <c r="D40" s="50">
        <v>10.24</v>
      </c>
      <c r="E40" s="50">
        <v>11.487</v>
      </c>
      <c r="F40" s="50">
        <v>75.543999999999997</v>
      </c>
      <c r="G40" s="50">
        <v>97.272000000000006</v>
      </c>
      <c r="H40" s="50">
        <v>0.38100000000000001</v>
      </c>
      <c r="I40" s="50">
        <v>10.266999999999999</v>
      </c>
      <c r="J40" s="50">
        <v>2204.4259999999999</v>
      </c>
    </row>
    <row r="41" spans="1:10">
      <c r="A41" s="55">
        <v>2000</v>
      </c>
      <c r="B41" s="50">
        <v>1927.376</v>
      </c>
      <c r="C41" s="50">
        <v>280.84899999999999</v>
      </c>
      <c r="D41" s="50">
        <v>12.776999999999999</v>
      </c>
      <c r="E41" s="50">
        <v>10.073</v>
      </c>
      <c r="F41" s="50">
        <v>68.619</v>
      </c>
      <c r="G41" s="50">
        <v>91.468000000000004</v>
      </c>
      <c r="H41" s="50">
        <v>0.36199999999999999</v>
      </c>
      <c r="I41" s="50">
        <v>10.144</v>
      </c>
      <c r="J41" s="50">
        <v>2310.1999999999998</v>
      </c>
    </row>
    <row r="42" spans="1:10">
      <c r="A42" s="55">
        <v>2001</v>
      </c>
      <c r="B42" s="50">
        <v>1869.826</v>
      </c>
      <c r="C42" s="50">
        <v>289.589</v>
      </c>
      <c r="D42" s="50">
        <v>12.461</v>
      </c>
      <c r="E42" s="50">
        <v>10.541</v>
      </c>
      <c r="F42" s="50">
        <v>79.018000000000001</v>
      </c>
      <c r="G42" s="50">
        <v>102.02</v>
      </c>
      <c r="H42" s="50">
        <v>0.35299999999999998</v>
      </c>
      <c r="I42" s="50">
        <v>10.896000000000001</v>
      </c>
      <c r="J42" s="50">
        <v>2272.6840000000002</v>
      </c>
    </row>
    <row r="43" spans="1:10">
      <c r="A43" s="55">
        <v>2002</v>
      </c>
      <c r="B43" s="50">
        <v>1889.8789999999999</v>
      </c>
      <c r="C43" s="50">
        <v>305.96800000000002</v>
      </c>
      <c r="D43" s="50">
        <v>9.3119999999999994</v>
      </c>
      <c r="E43" s="50">
        <v>17.888000000000002</v>
      </c>
      <c r="F43" s="50">
        <v>51.904000000000003</v>
      </c>
      <c r="G43" s="50">
        <v>79.103999999999999</v>
      </c>
      <c r="H43" s="50">
        <v>0.372</v>
      </c>
      <c r="I43" s="50">
        <v>12.749000000000001</v>
      </c>
      <c r="J43" s="50">
        <v>2288.0729999999999</v>
      </c>
    </row>
    <row r="44" spans="1:10">
      <c r="A44" s="55">
        <v>2003</v>
      </c>
      <c r="B44" s="50">
        <v>1930.971</v>
      </c>
      <c r="C44" s="50">
        <v>278.34800000000001</v>
      </c>
      <c r="D44" s="50">
        <v>11.762</v>
      </c>
      <c r="E44" s="50">
        <v>17.835999999999999</v>
      </c>
      <c r="F44" s="50">
        <v>68.503</v>
      </c>
      <c r="G44" s="50">
        <v>98.100999999999999</v>
      </c>
      <c r="H44" s="50">
        <v>0.371</v>
      </c>
      <c r="I44" s="50">
        <v>11.443</v>
      </c>
      <c r="J44" s="50">
        <v>2319.2339999999999</v>
      </c>
    </row>
    <row r="45" spans="1:10">
      <c r="A45" s="55">
        <v>2004</v>
      </c>
      <c r="B45" s="50">
        <v>1943.069</v>
      </c>
      <c r="C45" s="50">
        <v>296.84899999999999</v>
      </c>
      <c r="D45" s="50">
        <v>8.1319999999999997</v>
      </c>
      <c r="E45" s="50">
        <v>21.527000000000001</v>
      </c>
      <c r="F45" s="50">
        <v>69.263999999999996</v>
      </c>
      <c r="G45" s="50">
        <v>98.923000000000002</v>
      </c>
      <c r="H45" s="50">
        <v>0.38100000000000001</v>
      </c>
      <c r="I45" s="50">
        <v>11.164999999999999</v>
      </c>
      <c r="J45" s="50">
        <v>2350.386</v>
      </c>
    </row>
    <row r="46" spans="1:10">
      <c r="A46" s="55">
        <v>2005</v>
      </c>
      <c r="B46" s="50">
        <v>1983.829</v>
      </c>
      <c r="C46" s="50">
        <v>319.11200000000002</v>
      </c>
      <c r="D46" s="50">
        <v>8.3729999999999993</v>
      </c>
      <c r="E46" s="50">
        <v>23.602</v>
      </c>
      <c r="F46" s="50">
        <v>69.061999999999998</v>
      </c>
      <c r="G46" s="50">
        <v>101.038</v>
      </c>
      <c r="H46" s="50">
        <v>0.377</v>
      </c>
      <c r="I46" s="50">
        <v>11.247999999999999</v>
      </c>
      <c r="J46" s="50">
        <v>2415.605</v>
      </c>
    </row>
    <row r="47" spans="1:10">
      <c r="A47" s="55">
        <v>2006</v>
      </c>
      <c r="B47" s="50">
        <v>1953.6990000000001</v>
      </c>
      <c r="C47" s="50">
        <v>338.24400000000003</v>
      </c>
      <c r="D47" s="50">
        <v>5.3680000000000003</v>
      </c>
      <c r="E47" s="50">
        <v>20.734000000000002</v>
      </c>
      <c r="F47" s="50">
        <v>28.408000000000001</v>
      </c>
      <c r="G47" s="50">
        <v>54.511000000000003</v>
      </c>
      <c r="H47" s="50">
        <v>0.374</v>
      </c>
      <c r="I47" s="50">
        <v>11.529</v>
      </c>
      <c r="J47" s="50">
        <v>2358.357</v>
      </c>
    </row>
    <row r="48" spans="1:10">
      <c r="A48" s="55">
        <v>2007</v>
      </c>
      <c r="B48" s="50">
        <v>1987.288</v>
      </c>
      <c r="C48" s="50">
        <v>371.67399999999998</v>
      </c>
      <c r="D48" s="50">
        <v>6.4850000000000003</v>
      </c>
      <c r="E48" s="50">
        <v>16.600000000000001</v>
      </c>
      <c r="F48" s="50">
        <v>31.253</v>
      </c>
      <c r="G48" s="50">
        <v>54.337000000000003</v>
      </c>
      <c r="H48" s="50">
        <v>0.376</v>
      </c>
      <c r="I48" s="50">
        <v>11.292999999999999</v>
      </c>
      <c r="J48" s="50">
        <v>2424.9679999999998</v>
      </c>
    </row>
    <row r="49" spans="1:10">
      <c r="A49" s="55">
        <v>2008</v>
      </c>
      <c r="B49" s="50">
        <v>1959.3869999999999</v>
      </c>
      <c r="C49" s="50">
        <v>362.32</v>
      </c>
      <c r="D49" s="50">
        <v>5.3049999999999997</v>
      </c>
      <c r="E49" s="50">
        <v>14.949</v>
      </c>
      <c r="F49" s="50">
        <v>18.943999999999999</v>
      </c>
      <c r="G49" s="50">
        <v>39.198</v>
      </c>
      <c r="H49" s="50">
        <v>0.38100000000000001</v>
      </c>
      <c r="I49" s="50">
        <v>11.614000000000001</v>
      </c>
      <c r="J49" s="50">
        <v>2372.9</v>
      </c>
    </row>
    <row r="50" spans="1:10">
      <c r="A50" s="55">
        <v>2009</v>
      </c>
      <c r="B50" s="50">
        <v>1740.874</v>
      </c>
      <c r="C50" s="50">
        <v>372.58499999999998</v>
      </c>
      <c r="D50" s="50">
        <v>5.0890000000000004</v>
      </c>
      <c r="E50" s="50">
        <v>13.462999999999999</v>
      </c>
      <c r="F50" s="50">
        <v>14.259</v>
      </c>
      <c r="G50" s="50">
        <v>32.811</v>
      </c>
      <c r="H50" s="50">
        <v>0.38600000000000001</v>
      </c>
      <c r="I50" s="50">
        <v>11.244999999999999</v>
      </c>
      <c r="J50" s="50">
        <v>2157.9009999999998</v>
      </c>
    </row>
    <row r="51" spans="1:10">
      <c r="A51" s="55">
        <v>2010</v>
      </c>
      <c r="B51" s="50">
        <v>1827.6179999999999</v>
      </c>
      <c r="C51" s="50">
        <v>399.392</v>
      </c>
      <c r="D51" s="50">
        <v>5.8289999999999997</v>
      </c>
      <c r="E51" s="50">
        <v>13.949</v>
      </c>
      <c r="F51" s="50">
        <v>12.138999999999999</v>
      </c>
      <c r="G51" s="50">
        <v>31.916</v>
      </c>
      <c r="H51" s="50">
        <v>0.39100000000000001</v>
      </c>
      <c r="I51" s="50">
        <v>11.010999999999999</v>
      </c>
      <c r="J51" s="50">
        <v>2270.3270000000002</v>
      </c>
    </row>
    <row r="52" spans="1:10">
      <c r="A52" s="55">
        <v>2011</v>
      </c>
      <c r="B52" s="50">
        <v>1722.711</v>
      </c>
      <c r="C52" s="50">
        <v>409.18400000000003</v>
      </c>
      <c r="D52" s="50">
        <v>4.6559999999999997</v>
      </c>
      <c r="E52" s="50">
        <v>14.125</v>
      </c>
      <c r="F52" s="50">
        <v>7.3330000000000002</v>
      </c>
      <c r="G52" s="50">
        <v>26.114000000000001</v>
      </c>
      <c r="H52" s="50">
        <v>0.39500000000000002</v>
      </c>
      <c r="I52" s="50">
        <v>11.327999999999999</v>
      </c>
      <c r="J52" s="50">
        <v>2169.7310000000002</v>
      </c>
    </row>
    <row r="53" spans="1:10">
      <c r="A53" s="55">
        <v>2012</v>
      </c>
      <c r="B53" s="50">
        <v>1511.2370000000001</v>
      </c>
      <c r="C53" s="50">
        <v>492.726</v>
      </c>
      <c r="D53" s="50">
        <v>3.835</v>
      </c>
      <c r="E53" s="50">
        <v>8.6850000000000005</v>
      </c>
      <c r="F53" s="50">
        <v>6.0449999999999999</v>
      </c>
      <c r="G53" s="50">
        <v>18.565999999999999</v>
      </c>
      <c r="H53" s="50">
        <v>0.4</v>
      </c>
      <c r="I53" s="50">
        <v>11.436999999999999</v>
      </c>
      <c r="J53" s="50">
        <v>2034.367</v>
      </c>
    </row>
    <row r="54" spans="1:10">
      <c r="A54" s="55">
        <v>2013</v>
      </c>
      <c r="B54" s="50">
        <v>1571.3489999999999</v>
      </c>
      <c r="C54" s="50">
        <v>444.416</v>
      </c>
      <c r="D54" s="50">
        <v>4.0540000000000003</v>
      </c>
      <c r="E54" s="50">
        <v>12.510999999999999</v>
      </c>
      <c r="F54" s="50">
        <v>6.085</v>
      </c>
      <c r="G54" s="50">
        <v>22.65</v>
      </c>
      <c r="H54" s="50">
        <v>0.40500000000000003</v>
      </c>
      <c r="I54" s="50">
        <v>11.074</v>
      </c>
      <c r="J54" s="50">
        <v>2049.895</v>
      </c>
    </row>
    <row r="55" spans="1:10">
      <c r="A55" s="55">
        <v>2014</v>
      </c>
      <c r="B55" s="50">
        <v>1569.1369999999999</v>
      </c>
      <c r="C55" s="50">
        <v>443.64299999999997</v>
      </c>
      <c r="D55" s="50">
        <v>6.0110000000000001</v>
      </c>
      <c r="E55" s="50">
        <v>12.066000000000001</v>
      </c>
      <c r="F55" s="50">
        <v>7.4969999999999999</v>
      </c>
      <c r="G55" s="50">
        <v>25.573</v>
      </c>
      <c r="H55" s="50">
        <v>0.41799999999999998</v>
      </c>
      <c r="I55" s="50">
        <v>11.132</v>
      </c>
      <c r="J55" s="50">
        <v>2049.902</v>
      </c>
    </row>
    <row r="56" spans="1:10">
      <c r="A56" s="55">
        <v>2015</v>
      </c>
      <c r="B56" s="50">
        <v>1350.4780000000001</v>
      </c>
      <c r="C56" s="50">
        <v>526.66499999999996</v>
      </c>
      <c r="D56" s="50">
        <v>5.149</v>
      </c>
      <c r="E56" s="50">
        <v>11.407999999999999</v>
      </c>
      <c r="F56" s="50">
        <v>7.3959999999999999</v>
      </c>
      <c r="G56" s="50">
        <v>23.952999999999999</v>
      </c>
      <c r="H56" s="50">
        <v>0.41899999999999998</v>
      </c>
      <c r="I56" s="50">
        <v>11.07</v>
      </c>
      <c r="J56" s="50">
        <v>1912.5840000000001</v>
      </c>
    </row>
    <row r="57" spans="1:10">
      <c r="A57" s="55">
        <v>2016</v>
      </c>
      <c r="B57" s="50">
        <v>1241.405</v>
      </c>
      <c r="C57" s="50">
        <v>546.553</v>
      </c>
      <c r="D57" s="50">
        <v>4.016</v>
      </c>
      <c r="E57" s="50">
        <v>12.082000000000001</v>
      </c>
      <c r="F57" s="50">
        <v>5.569</v>
      </c>
      <c r="G57" s="50">
        <v>21.667999999999999</v>
      </c>
      <c r="H57" s="50">
        <v>0.41599999999999998</v>
      </c>
      <c r="I57" s="50">
        <v>11.234</v>
      </c>
      <c r="J57" s="50">
        <v>1821.2760000000001</v>
      </c>
    </row>
    <row r="58" spans="1:10">
      <c r="A58" s="55">
        <v>2017</v>
      </c>
      <c r="B58" s="50">
        <v>1205.6690000000001</v>
      </c>
      <c r="C58" s="50">
        <v>506.96699999999998</v>
      </c>
      <c r="D58" s="50">
        <v>4.0030000000000001</v>
      </c>
      <c r="E58" s="50">
        <v>9.9269999999999996</v>
      </c>
      <c r="F58" s="50">
        <v>5.1840000000000002</v>
      </c>
      <c r="G58" s="50">
        <v>19.114000000000001</v>
      </c>
      <c r="H58" s="50">
        <v>0.41899999999999998</v>
      </c>
      <c r="I58" s="50">
        <v>10.677</v>
      </c>
      <c r="J58" s="50">
        <v>1742.847</v>
      </c>
    </row>
    <row r="59" spans="1:10">
      <c r="A59" s="55">
        <v>2018</v>
      </c>
      <c r="B59" s="50">
        <v>1151.2919999999999</v>
      </c>
      <c r="C59" s="50">
        <v>578.96199999999999</v>
      </c>
      <c r="D59" s="50">
        <v>5.8970000000000002</v>
      </c>
      <c r="E59" s="50">
        <v>10.363</v>
      </c>
      <c r="F59" s="50">
        <v>6.1660000000000004</v>
      </c>
      <c r="G59" s="50">
        <v>22.425999999999998</v>
      </c>
      <c r="H59" s="50">
        <v>0.41899999999999998</v>
      </c>
      <c r="I59" s="50">
        <v>10.677</v>
      </c>
      <c r="J59" s="50">
        <v>1763.7760000000001</v>
      </c>
    </row>
    <row r="60" spans="1:10">
      <c r="A60" s="55">
        <v>2019</v>
      </c>
      <c r="B60" s="50">
        <v>972.50099999999998</v>
      </c>
      <c r="C60" s="50">
        <v>617.86400000000003</v>
      </c>
      <c r="D60" s="50">
        <v>3.9409999999999998</v>
      </c>
      <c r="E60" s="50">
        <v>7.7519999999999998</v>
      </c>
      <c r="F60" s="50">
        <v>4.633</v>
      </c>
      <c r="G60" s="50">
        <v>16.326000000000001</v>
      </c>
      <c r="H60" s="50">
        <v>0.41899999999999998</v>
      </c>
      <c r="I60" s="50">
        <v>10.677</v>
      </c>
      <c r="J60" s="50">
        <v>1617.788</v>
      </c>
    </row>
  </sheetData>
  <sheetProtection formatCells="0" formatColumns="0" formatRows="0" insertColumns="0" insertRows="0" insertHyperlinks="0" deleteColumns="0" deleteRows="0" sort="0" autoFilter="0" pivotTables="0"/>
  <hyperlinks>
    <hyperlink ref="A5" r:id="rId1" display="http://www.eia.gov/totalenergy/data/monthly/dataunits.cfm" xr:uid="{37021FE9-FFD7-4768-86A8-526552C7E979}"/>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F3A6F-97AA-474A-AA9A-541584F8F6F1}">
  <sheetPr codeName="Sheet35">
    <tabColor theme="7" tint="0.59999389629810485"/>
  </sheetPr>
  <dimension ref="A1:L59"/>
  <sheetViews>
    <sheetView workbookViewId="0"/>
  </sheetViews>
  <sheetFormatPr defaultColWidth="9.140625" defaultRowHeight="15"/>
  <cols>
    <col min="1" max="1" width="87.28515625" style="50" bestFit="1" customWidth="1"/>
    <col min="2" max="3" width="42.7109375" style="50" bestFit="1" customWidth="1"/>
    <col min="4" max="4" width="53.42578125" style="50" bestFit="1" customWidth="1"/>
    <col min="5" max="6" width="42.7109375" style="50" bestFit="1" customWidth="1"/>
    <col min="7" max="7" width="43.85546875" style="50" bestFit="1" customWidth="1"/>
    <col min="8" max="9" width="42.7109375" style="50" bestFit="1" customWidth="1"/>
    <col min="10" max="11" width="47" style="50" bestFit="1" customWidth="1"/>
    <col min="12" max="12" width="42.7109375" style="50" bestFit="1" customWidth="1"/>
    <col min="13" max="16384" width="9.140625" style="50"/>
  </cols>
  <sheetData>
    <row r="1" spans="1:12" ht="18.75">
      <c r="A1" s="49" t="s">
        <v>2385</v>
      </c>
    </row>
    <row r="2" spans="1:12" ht="18.75">
      <c r="A2" s="51" t="s">
        <v>2386</v>
      </c>
    </row>
    <row r="4" spans="1:12">
      <c r="A4" s="52" t="str">
        <f>HYPERLINK("http://www.eia.gov/totalenergy/data/monthly/dataunits.cfm","Note: Information about data precision.")</f>
        <v>Note: Information about data precision.</v>
      </c>
    </row>
    <row r="6" spans="1:12">
      <c r="A6" s="50" t="s">
        <v>2387</v>
      </c>
    </row>
    <row r="7" spans="1:12">
      <c r="A7" s="50" t="s">
        <v>2388</v>
      </c>
    </row>
    <row r="9" spans="1:12" ht="15.75">
      <c r="A9" s="53" t="s">
        <v>2466</v>
      </c>
    </row>
    <row r="11" spans="1:12">
      <c r="A11" s="54" t="s">
        <v>2390</v>
      </c>
      <c r="B11" s="54" t="s">
        <v>2467</v>
      </c>
      <c r="C11" s="54" t="s">
        <v>2468</v>
      </c>
      <c r="D11" s="54" t="s">
        <v>2469</v>
      </c>
      <c r="E11" s="54" t="s">
        <v>2470</v>
      </c>
      <c r="F11" s="54" t="s">
        <v>2471</v>
      </c>
      <c r="G11" s="54" t="s">
        <v>2472</v>
      </c>
      <c r="H11" s="54" t="s">
        <v>2473</v>
      </c>
      <c r="I11" s="54" t="s">
        <v>2474</v>
      </c>
      <c r="J11" s="54" t="s">
        <v>2475</v>
      </c>
      <c r="K11" s="54" t="s">
        <v>2476</v>
      </c>
      <c r="L11" s="54" t="s">
        <v>2471</v>
      </c>
    </row>
    <row r="12" spans="1:12">
      <c r="A12" s="54"/>
      <c r="B12" s="54" t="s">
        <v>2405</v>
      </c>
      <c r="C12" s="54" t="s">
        <v>2405</v>
      </c>
      <c r="D12" s="54" t="s">
        <v>2405</v>
      </c>
      <c r="E12" s="54" t="s">
        <v>2405</v>
      </c>
      <c r="F12" s="54" t="s">
        <v>2405</v>
      </c>
      <c r="G12" s="54" t="s">
        <v>2405</v>
      </c>
      <c r="H12" s="54" t="s">
        <v>2405</v>
      </c>
      <c r="I12" s="54" t="s">
        <v>2405</v>
      </c>
      <c r="J12" s="54" t="s">
        <v>2405</v>
      </c>
      <c r="K12" s="54" t="s">
        <v>2405</v>
      </c>
      <c r="L12" s="54" t="s">
        <v>2405</v>
      </c>
    </row>
    <row r="13" spans="1:12">
      <c r="A13" s="55">
        <v>1973</v>
      </c>
      <c r="B13" s="50">
        <v>143.23400000000001</v>
      </c>
      <c r="C13" s="50">
        <v>0.125</v>
      </c>
      <c r="D13" s="50" t="s">
        <v>2406</v>
      </c>
      <c r="E13" s="50" t="s">
        <v>2406</v>
      </c>
      <c r="F13" s="50">
        <v>143.35900000000001</v>
      </c>
      <c r="G13" s="50">
        <v>33.213999999999999</v>
      </c>
      <c r="H13" s="50">
        <v>0.629</v>
      </c>
      <c r="I13" s="50">
        <v>109.26300000000001</v>
      </c>
      <c r="J13" s="50" t="s">
        <v>2406</v>
      </c>
      <c r="K13" s="50">
        <v>0.252</v>
      </c>
      <c r="L13" s="50">
        <v>143.35900000000001</v>
      </c>
    </row>
    <row r="14" spans="1:12">
      <c r="A14" s="55">
        <v>1974</v>
      </c>
      <c r="B14" s="50">
        <v>144.24199999999999</v>
      </c>
      <c r="C14" s="50">
        <v>0.11600000000000001</v>
      </c>
      <c r="D14" s="50" t="s">
        <v>2406</v>
      </c>
      <c r="E14" s="50" t="s">
        <v>2406</v>
      </c>
      <c r="F14" s="50">
        <v>144.357</v>
      </c>
      <c r="G14" s="50">
        <v>34.795000000000002</v>
      </c>
      <c r="H14" s="50">
        <v>0.65800000000000003</v>
      </c>
      <c r="I14" s="50">
        <v>108.721</v>
      </c>
      <c r="J14" s="50" t="s">
        <v>2406</v>
      </c>
      <c r="K14" s="50">
        <v>0.183</v>
      </c>
      <c r="L14" s="50">
        <v>144.357</v>
      </c>
    </row>
    <row r="15" spans="1:12">
      <c r="A15" s="55">
        <v>1975</v>
      </c>
      <c r="B15" s="50">
        <v>140.41200000000001</v>
      </c>
      <c r="C15" s="50">
        <v>0.11</v>
      </c>
      <c r="D15" s="50" t="s">
        <v>2406</v>
      </c>
      <c r="E15" s="50" t="s">
        <v>2406</v>
      </c>
      <c r="F15" s="50">
        <v>140.52199999999999</v>
      </c>
      <c r="G15" s="50">
        <v>39.902999999999999</v>
      </c>
      <c r="H15" s="50">
        <v>0.75700000000000001</v>
      </c>
      <c r="I15" s="50">
        <v>99.734999999999999</v>
      </c>
      <c r="J15" s="50" t="s">
        <v>2406</v>
      </c>
      <c r="K15" s="50">
        <v>0.127</v>
      </c>
      <c r="L15" s="50">
        <v>140.52199999999999</v>
      </c>
    </row>
    <row r="16" spans="1:12">
      <c r="A16" s="55">
        <v>1976</v>
      </c>
      <c r="B16" s="50">
        <v>160.53700000000001</v>
      </c>
      <c r="C16" s="50">
        <v>0.115</v>
      </c>
      <c r="D16" s="50" t="s">
        <v>2406</v>
      </c>
      <c r="E16" s="50" t="s">
        <v>2406</v>
      </c>
      <c r="F16" s="50">
        <v>160.65199999999999</v>
      </c>
      <c r="G16" s="50">
        <v>45.177</v>
      </c>
      <c r="H16" s="50">
        <v>0.85299999999999998</v>
      </c>
      <c r="I16" s="50">
        <v>114.42400000000001</v>
      </c>
      <c r="J16" s="50" t="s">
        <v>2406</v>
      </c>
      <c r="K16" s="50">
        <v>0.19700000000000001</v>
      </c>
      <c r="L16" s="50">
        <v>160.65199999999999</v>
      </c>
    </row>
    <row r="17" spans="1:12">
      <c r="A17" s="55">
        <v>1977</v>
      </c>
      <c r="B17" s="50">
        <v>172.26599999999999</v>
      </c>
      <c r="C17" s="50">
        <v>0.11</v>
      </c>
      <c r="D17" s="50" t="s">
        <v>2406</v>
      </c>
      <c r="E17" s="50" t="s">
        <v>2406</v>
      </c>
      <c r="F17" s="50">
        <v>172.376</v>
      </c>
      <c r="G17" s="50">
        <v>50.819000000000003</v>
      </c>
      <c r="H17" s="50">
        <v>0.96499999999999997</v>
      </c>
      <c r="I17" s="50">
        <v>120.181</v>
      </c>
      <c r="J17" s="50" t="s">
        <v>2406</v>
      </c>
      <c r="K17" s="50">
        <v>0.41099999999999998</v>
      </c>
      <c r="L17" s="50">
        <v>172.376</v>
      </c>
    </row>
    <row r="18" spans="1:12">
      <c r="A18" s="55">
        <v>1978</v>
      </c>
      <c r="B18" s="50">
        <v>190.99100000000001</v>
      </c>
      <c r="C18" s="50">
        <v>8.7999999999999995E-2</v>
      </c>
      <c r="D18" s="50" t="s">
        <v>2406</v>
      </c>
      <c r="E18" s="50" t="s">
        <v>2406</v>
      </c>
      <c r="F18" s="50">
        <v>191.07900000000001</v>
      </c>
      <c r="G18" s="50">
        <v>58.329000000000001</v>
      </c>
      <c r="H18" s="50">
        <v>1.1100000000000001</v>
      </c>
      <c r="I18" s="50">
        <v>131.36000000000001</v>
      </c>
      <c r="J18" s="50" t="s">
        <v>2406</v>
      </c>
      <c r="K18" s="50">
        <v>0.28000000000000003</v>
      </c>
      <c r="L18" s="50">
        <v>191.07900000000001</v>
      </c>
    </row>
    <row r="19" spans="1:12">
      <c r="A19" s="55">
        <v>1979</v>
      </c>
      <c r="B19" s="50">
        <v>201.65600000000001</v>
      </c>
      <c r="C19" s="50">
        <v>0.125</v>
      </c>
      <c r="D19" s="50" t="s">
        <v>2406</v>
      </c>
      <c r="E19" s="50" t="s">
        <v>2406</v>
      </c>
      <c r="F19" s="50">
        <v>201.78100000000001</v>
      </c>
      <c r="G19" s="50">
        <v>68.293999999999997</v>
      </c>
      <c r="H19" s="50">
        <v>1.296</v>
      </c>
      <c r="I19" s="50">
        <v>131.77600000000001</v>
      </c>
      <c r="J19" s="50" t="s">
        <v>2406</v>
      </c>
      <c r="K19" s="50">
        <v>0.41599999999999998</v>
      </c>
      <c r="L19" s="50">
        <v>201.78100000000001</v>
      </c>
    </row>
    <row r="20" spans="1:12">
      <c r="A20" s="55">
        <v>1980</v>
      </c>
      <c r="B20" s="50">
        <v>232.048</v>
      </c>
      <c r="C20" s="50">
        <v>0.1</v>
      </c>
      <c r="D20" s="50" t="s">
        <v>2406</v>
      </c>
      <c r="E20" s="50" t="s">
        <v>2406</v>
      </c>
      <c r="F20" s="50">
        <v>232.148</v>
      </c>
      <c r="G20" s="50">
        <v>79.73</v>
      </c>
      <c r="H20" s="50">
        <v>1.97</v>
      </c>
      <c r="I20" s="50">
        <v>150.08000000000001</v>
      </c>
      <c r="J20" s="50" t="s">
        <v>2406</v>
      </c>
      <c r="K20" s="50">
        <v>0.36799999999999999</v>
      </c>
      <c r="L20" s="50">
        <v>232.148</v>
      </c>
    </row>
    <row r="21" spans="1:12">
      <c r="A21" s="55">
        <v>1981</v>
      </c>
      <c r="B21" s="50">
        <v>234.084</v>
      </c>
      <c r="C21" s="50">
        <v>5.3479999999999999</v>
      </c>
      <c r="D21" s="50">
        <v>0.46899999999999997</v>
      </c>
      <c r="E21" s="50" t="s">
        <v>2406</v>
      </c>
      <c r="F21" s="50">
        <v>239.90100000000001</v>
      </c>
      <c r="G21" s="50">
        <v>81.605999999999995</v>
      </c>
      <c r="H21" s="50">
        <v>1.9730000000000001</v>
      </c>
      <c r="I21" s="50">
        <v>155.54300000000001</v>
      </c>
      <c r="J21" s="50">
        <v>0.46</v>
      </c>
      <c r="K21" s="50">
        <v>0.318</v>
      </c>
      <c r="L21" s="50">
        <v>239.90100000000001</v>
      </c>
    </row>
    <row r="22" spans="1:12">
      <c r="A22" s="55">
        <v>1982</v>
      </c>
      <c r="B22" s="50">
        <v>235.44300000000001</v>
      </c>
      <c r="C22" s="50">
        <v>7.2309999999999999</v>
      </c>
      <c r="D22" s="50">
        <v>1.274</v>
      </c>
      <c r="E22" s="50" t="s">
        <v>2406</v>
      </c>
      <c r="F22" s="50">
        <v>243.94800000000001</v>
      </c>
      <c r="G22" s="50">
        <v>90.986000000000004</v>
      </c>
      <c r="H22" s="50">
        <v>2.073</v>
      </c>
      <c r="I22" s="50">
        <v>149.36699999999999</v>
      </c>
      <c r="J22" s="50">
        <v>1.2509999999999999</v>
      </c>
      <c r="K22" s="50">
        <v>0.27200000000000002</v>
      </c>
      <c r="L22" s="50">
        <v>243.94800000000001</v>
      </c>
    </row>
    <row r="23" spans="1:12">
      <c r="A23" s="55">
        <v>1983</v>
      </c>
      <c r="B23" s="50">
        <v>251.785</v>
      </c>
      <c r="C23" s="50">
        <v>9.5410000000000004</v>
      </c>
      <c r="D23" s="50">
        <v>2.347</v>
      </c>
      <c r="E23" s="50" t="s">
        <v>2406</v>
      </c>
      <c r="F23" s="50">
        <v>263.673</v>
      </c>
      <c r="G23" s="50">
        <v>90.986000000000004</v>
      </c>
      <c r="H23" s="50">
        <v>2.0830000000000002</v>
      </c>
      <c r="I23" s="50">
        <v>167.97900000000001</v>
      </c>
      <c r="J23" s="50">
        <v>2.3079999999999998</v>
      </c>
      <c r="K23" s="50">
        <v>0.317</v>
      </c>
      <c r="L23" s="50">
        <v>263.673</v>
      </c>
    </row>
    <row r="24" spans="1:12">
      <c r="A24" s="55">
        <v>1984</v>
      </c>
      <c r="B24" s="50">
        <v>251.93</v>
      </c>
      <c r="C24" s="50">
        <v>12.64</v>
      </c>
      <c r="D24" s="50">
        <v>2.8839999999999999</v>
      </c>
      <c r="E24" s="50" t="s">
        <v>2406</v>
      </c>
      <c r="F24" s="50">
        <v>267.45400000000001</v>
      </c>
      <c r="G24" s="50">
        <v>91.924000000000007</v>
      </c>
      <c r="H24" s="50">
        <v>2.0880000000000001</v>
      </c>
      <c r="I24" s="50">
        <v>169.89699999999999</v>
      </c>
      <c r="J24" s="50">
        <v>2.8239999999999998</v>
      </c>
      <c r="K24" s="50">
        <v>0.72099999999999997</v>
      </c>
      <c r="L24" s="50">
        <v>267.45400000000001</v>
      </c>
    </row>
    <row r="25" spans="1:12">
      <c r="A25" s="55">
        <v>1985</v>
      </c>
      <c r="B25" s="50">
        <v>252.01900000000001</v>
      </c>
      <c r="C25" s="50">
        <v>14.361000000000001</v>
      </c>
      <c r="D25" s="50">
        <v>3.488</v>
      </c>
      <c r="E25" s="50" t="s">
        <v>2406</v>
      </c>
      <c r="F25" s="50">
        <v>269.86700000000002</v>
      </c>
      <c r="G25" s="50">
        <v>94.738</v>
      </c>
      <c r="H25" s="50">
        <v>2.2770000000000001</v>
      </c>
      <c r="I25" s="50">
        <v>168.31399999999999</v>
      </c>
      <c r="J25" s="50">
        <v>3.4039999999999999</v>
      </c>
      <c r="K25" s="50">
        <v>1.1339999999999999</v>
      </c>
      <c r="L25" s="50">
        <v>269.86700000000002</v>
      </c>
    </row>
    <row r="26" spans="1:12">
      <c r="A26" s="55">
        <v>1986</v>
      </c>
      <c r="B26" s="50">
        <v>240.328</v>
      </c>
      <c r="C26" s="50">
        <v>15.974</v>
      </c>
      <c r="D26" s="50">
        <v>4.024</v>
      </c>
      <c r="E26" s="50" t="s">
        <v>2406</v>
      </c>
      <c r="F26" s="50">
        <v>260.32600000000002</v>
      </c>
      <c r="G26" s="50">
        <v>86.296000000000006</v>
      </c>
      <c r="H26" s="50">
        <v>2.5640000000000001</v>
      </c>
      <c r="I26" s="50">
        <v>166.61799999999999</v>
      </c>
      <c r="J26" s="50">
        <v>3.931</v>
      </c>
      <c r="K26" s="50">
        <v>0.91700000000000004</v>
      </c>
      <c r="L26" s="50">
        <v>260.32600000000002</v>
      </c>
    </row>
    <row r="27" spans="1:12">
      <c r="A27" s="55">
        <v>1987</v>
      </c>
      <c r="B27" s="50">
        <v>231.04400000000001</v>
      </c>
      <c r="C27" s="50">
        <v>17.562000000000001</v>
      </c>
      <c r="D27" s="50">
        <v>4.6280000000000001</v>
      </c>
      <c r="E27" s="50" t="s">
        <v>2406</v>
      </c>
      <c r="F27" s="50">
        <v>253.23400000000001</v>
      </c>
      <c r="G27" s="50">
        <v>79.73</v>
      </c>
      <c r="H27" s="50">
        <v>2.7570000000000001</v>
      </c>
      <c r="I27" s="50">
        <v>165.02099999999999</v>
      </c>
      <c r="J27" s="50">
        <v>4.5220000000000002</v>
      </c>
      <c r="K27" s="50">
        <v>1.2050000000000001</v>
      </c>
      <c r="L27" s="50">
        <v>253.23400000000001</v>
      </c>
    </row>
    <row r="28" spans="1:12">
      <c r="A28" s="55">
        <v>1988</v>
      </c>
      <c r="B28" s="50">
        <v>241.691</v>
      </c>
      <c r="C28" s="50">
        <v>19.161999999999999</v>
      </c>
      <c r="D28" s="50">
        <v>4.6950000000000003</v>
      </c>
      <c r="E28" s="50" t="s">
        <v>2406</v>
      </c>
      <c r="F28" s="50">
        <v>265.548</v>
      </c>
      <c r="G28" s="50">
        <v>85.358000000000004</v>
      </c>
      <c r="H28" s="50">
        <v>3.0379999999999998</v>
      </c>
      <c r="I28" s="50">
        <v>171.18799999999999</v>
      </c>
      <c r="J28" s="50">
        <v>4.5940000000000003</v>
      </c>
      <c r="K28" s="50">
        <v>1.37</v>
      </c>
      <c r="L28" s="50">
        <v>265.548</v>
      </c>
    </row>
    <row r="29" spans="1:12">
      <c r="A29" s="55">
        <v>1989</v>
      </c>
      <c r="B29" s="50">
        <v>251.34899999999999</v>
      </c>
      <c r="C29" s="50">
        <v>21.533999999999999</v>
      </c>
      <c r="D29" s="50">
        <v>4.7619999999999996</v>
      </c>
      <c r="E29" s="50" t="s">
        <v>2406</v>
      </c>
      <c r="F29" s="50">
        <v>277.64499999999998</v>
      </c>
      <c r="G29" s="50">
        <v>86.296000000000006</v>
      </c>
      <c r="H29" s="50">
        <v>8.5449999999999999</v>
      </c>
      <c r="I29" s="50">
        <v>160.78399999999999</v>
      </c>
      <c r="J29" s="50">
        <v>4.66</v>
      </c>
      <c r="K29" s="50">
        <v>17.359000000000002</v>
      </c>
      <c r="L29" s="50">
        <v>277.64499999999998</v>
      </c>
    </row>
    <row r="30" spans="1:12">
      <c r="A30" s="55">
        <v>1990</v>
      </c>
      <c r="B30" s="50">
        <v>207.876</v>
      </c>
      <c r="C30" s="50">
        <v>24.428000000000001</v>
      </c>
      <c r="D30" s="50">
        <v>4.2249999999999996</v>
      </c>
      <c r="E30" s="50" t="s">
        <v>2406</v>
      </c>
      <c r="F30" s="50">
        <v>236.53</v>
      </c>
      <c r="G30" s="50">
        <v>54.404000000000003</v>
      </c>
      <c r="H30" s="50">
        <v>7.8620000000000001</v>
      </c>
      <c r="I30" s="50">
        <v>146.821</v>
      </c>
      <c r="J30" s="50">
        <v>4.1349999999999998</v>
      </c>
      <c r="K30" s="50">
        <v>23.308</v>
      </c>
      <c r="L30" s="50">
        <v>236.53</v>
      </c>
    </row>
    <row r="31" spans="1:12">
      <c r="A31" s="55">
        <v>1991</v>
      </c>
      <c r="B31" s="50">
        <v>207.68100000000001</v>
      </c>
      <c r="C31" s="50">
        <v>25.922999999999998</v>
      </c>
      <c r="D31" s="50">
        <v>4.8959999999999999</v>
      </c>
      <c r="E31" s="50" t="s">
        <v>2406</v>
      </c>
      <c r="F31" s="50">
        <v>238.5</v>
      </c>
      <c r="G31" s="50">
        <v>57.218000000000004</v>
      </c>
      <c r="H31" s="50">
        <v>8.0109999999999992</v>
      </c>
      <c r="I31" s="50">
        <v>143.19999999999999</v>
      </c>
      <c r="J31" s="50">
        <v>4.7969999999999997</v>
      </c>
      <c r="K31" s="50">
        <v>25.274000000000001</v>
      </c>
      <c r="L31" s="50">
        <v>238.5</v>
      </c>
    </row>
    <row r="32" spans="1:12">
      <c r="A32" s="55">
        <v>1992</v>
      </c>
      <c r="B32" s="50">
        <v>217.00399999999999</v>
      </c>
      <c r="C32" s="50">
        <v>27.468</v>
      </c>
      <c r="D32" s="50">
        <v>5.5670000000000002</v>
      </c>
      <c r="E32" s="50" t="s">
        <v>2406</v>
      </c>
      <c r="F32" s="50">
        <v>250.03899999999999</v>
      </c>
      <c r="G32" s="50">
        <v>60.031999999999996</v>
      </c>
      <c r="H32" s="50">
        <v>8.6720000000000006</v>
      </c>
      <c r="I32" s="50">
        <v>147.50200000000001</v>
      </c>
      <c r="J32" s="50">
        <v>5.4580000000000002</v>
      </c>
      <c r="K32" s="50">
        <v>28.375</v>
      </c>
      <c r="L32" s="50">
        <v>250.03899999999999</v>
      </c>
    </row>
    <row r="33" spans="1:12">
      <c r="A33" s="55">
        <v>1993</v>
      </c>
      <c r="B33" s="50">
        <v>211.96700000000001</v>
      </c>
      <c r="C33" s="50">
        <v>27.824000000000002</v>
      </c>
      <c r="D33" s="50">
        <v>6.5049999999999999</v>
      </c>
      <c r="E33" s="50" t="s">
        <v>2406</v>
      </c>
      <c r="F33" s="50">
        <v>246.29599999999999</v>
      </c>
      <c r="G33" s="50">
        <v>51.59</v>
      </c>
      <c r="H33" s="50">
        <v>9.0429999999999993</v>
      </c>
      <c r="I33" s="50">
        <v>149.82900000000001</v>
      </c>
      <c r="J33" s="50">
        <v>6.41</v>
      </c>
      <c r="K33" s="50">
        <v>29.425000000000001</v>
      </c>
      <c r="L33" s="50">
        <v>246.29599999999999</v>
      </c>
    </row>
    <row r="34" spans="1:12">
      <c r="A34" s="55">
        <v>1994</v>
      </c>
      <c r="B34" s="50">
        <v>217.97399999999999</v>
      </c>
      <c r="C34" s="50">
        <v>29.446000000000002</v>
      </c>
      <c r="D34" s="50">
        <v>7.2839999999999998</v>
      </c>
      <c r="E34" s="50" t="s">
        <v>2406</v>
      </c>
      <c r="F34" s="50">
        <v>254.70500000000001</v>
      </c>
      <c r="G34" s="50">
        <v>48.776000000000003</v>
      </c>
      <c r="H34" s="50">
        <v>8.7119999999999997</v>
      </c>
      <c r="I34" s="50">
        <v>159.66399999999999</v>
      </c>
      <c r="J34" s="50">
        <v>7.1749999999999998</v>
      </c>
      <c r="K34" s="50">
        <v>30.376999999999999</v>
      </c>
      <c r="L34" s="50">
        <v>254.70500000000001</v>
      </c>
    </row>
    <row r="35" spans="1:12">
      <c r="A35" s="55">
        <v>1995</v>
      </c>
      <c r="B35" s="50">
        <v>222.29400000000001</v>
      </c>
      <c r="C35" s="50">
        <v>29.887</v>
      </c>
      <c r="D35" s="50">
        <v>7.8140000000000001</v>
      </c>
      <c r="E35" s="50" t="s">
        <v>2406</v>
      </c>
      <c r="F35" s="50">
        <v>259.995</v>
      </c>
      <c r="G35" s="50">
        <v>48.776000000000003</v>
      </c>
      <c r="H35" s="50">
        <v>9.0589999999999993</v>
      </c>
      <c r="I35" s="50">
        <v>166.03700000000001</v>
      </c>
      <c r="J35" s="50">
        <v>7.6989999999999998</v>
      </c>
      <c r="K35" s="50">
        <v>28.422999999999998</v>
      </c>
      <c r="L35" s="50">
        <v>259.995</v>
      </c>
    </row>
    <row r="36" spans="1:12">
      <c r="A36" s="55">
        <v>1996</v>
      </c>
      <c r="B36" s="50">
        <v>228.59299999999999</v>
      </c>
      <c r="C36" s="50">
        <v>31.922999999999998</v>
      </c>
      <c r="D36" s="50">
        <v>5.6050000000000004</v>
      </c>
      <c r="E36" s="50" t="s">
        <v>2406</v>
      </c>
      <c r="F36" s="50">
        <v>266.12099999999998</v>
      </c>
      <c r="G36" s="50">
        <v>50.652000000000001</v>
      </c>
      <c r="H36" s="50">
        <v>10.041</v>
      </c>
      <c r="I36" s="50">
        <v>170.35499999999999</v>
      </c>
      <c r="J36" s="50">
        <v>5.52</v>
      </c>
      <c r="K36" s="50">
        <v>29.552</v>
      </c>
      <c r="L36" s="50">
        <v>266.12099999999998</v>
      </c>
    </row>
    <row r="37" spans="1:12">
      <c r="A37" s="55">
        <v>1997</v>
      </c>
      <c r="B37" s="50">
        <v>222.399</v>
      </c>
      <c r="C37" s="50">
        <v>29.963999999999999</v>
      </c>
      <c r="D37" s="50">
        <v>7.0970000000000004</v>
      </c>
      <c r="E37" s="50" t="s">
        <v>2406</v>
      </c>
      <c r="F37" s="50">
        <v>259.45999999999998</v>
      </c>
      <c r="G37" s="50">
        <v>40.334000000000003</v>
      </c>
      <c r="H37" s="50">
        <v>10.038</v>
      </c>
      <c r="I37" s="50">
        <v>172.44399999999999</v>
      </c>
      <c r="J37" s="50">
        <v>6.9790000000000001</v>
      </c>
      <c r="K37" s="50">
        <v>29.664999999999999</v>
      </c>
      <c r="L37" s="50">
        <v>259.45999999999998</v>
      </c>
    </row>
    <row r="38" spans="1:12">
      <c r="A38" s="55">
        <v>1998</v>
      </c>
      <c r="B38" s="50">
        <v>204.874</v>
      </c>
      <c r="C38" s="50">
        <v>29.512</v>
      </c>
      <c r="D38" s="50">
        <v>7.8419999999999996</v>
      </c>
      <c r="E38" s="50" t="s">
        <v>2406</v>
      </c>
      <c r="F38" s="50">
        <v>242.22800000000001</v>
      </c>
      <c r="G38" s="50">
        <v>35.643999999999998</v>
      </c>
      <c r="H38" s="50">
        <v>8.9710000000000001</v>
      </c>
      <c r="I38" s="50">
        <v>160.31700000000001</v>
      </c>
      <c r="J38" s="50">
        <v>7.7229999999999999</v>
      </c>
      <c r="K38" s="50">
        <v>29.573</v>
      </c>
      <c r="L38" s="50">
        <v>242.22800000000001</v>
      </c>
    </row>
    <row r="39" spans="1:12">
      <c r="A39" s="55">
        <v>1999</v>
      </c>
      <c r="B39" s="50">
        <v>207.68899999999999</v>
      </c>
      <c r="C39" s="50">
        <v>29.395</v>
      </c>
      <c r="D39" s="50">
        <v>8.1530000000000005</v>
      </c>
      <c r="E39" s="50" t="s">
        <v>2406</v>
      </c>
      <c r="F39" s="50">
        <v>245.238</v>
      </c>
      <c r="G39" s="50">
        <v>36.582000000000001</v>
      </c>
      <c r="H39" s="50">
        <v>9.1980000000000004</v>
      </c>
      <c r="I39" s="50">
        <v>161.29599999999999</v>
      </c>
      <c r="J39" s="50">
        <v>8.0619999999999994</v>
      </c>
      <c r="K39" s="50">
        <v>30.1</v>
      </c>
      <c r="L39" s="50">
        <v>245.238</v>
      </c>
    </row>
    <row r="40" spans="1:12">
      <c r="A40" s="55">
        <v>2000</v>
      </c>
      <c r="B40" s="50">
        <v>212.149</v>
      </c>
      <c r="C40" s="50">
        <v>26.870999999999999</v>
      </c>
      <c r="D40" s="50">
        <v>9.3439999999999994</v>
      </c>
      <c r="E40" s="50" t="s">
        <v>2406</v>
      </c>
      <c r="F40" s="50">
        <v>248.364</v>
      </c>
      <c r="G40" s="50">
        <v>39.396000000000001</v>
      </c>
      <c r="H40" s="50">
        <v>9.2159999999999993</v>
      </c>
      <c r="I40" s="50">
        <v>161.16999999999999</v>
      </c>
      <c r="J40" s="50">
        <v>9.2319999999999993</v>
      </c>
      <c r="K40" s="50">
        <v>29.350999999999999</v>
      </c>
      <c r="L40" s="50">
        <v>248.364</v>
      </c>
    </row>
    <row r="41" spans="1:12">
      <c r="A41" s="55">
        <v>2001</v>
      </c>
      <c r="B41" s="50">
        <v>188.14699999999999</v>
      </c>
      <c r="C41" s="50">
        <v>33.003</v>
      </c>
      <c r="D41" s="50">
        <v>9.8379999999999992</v>
      </c>
      <c r="E41" s="50">
        <v>9.7000000000000003E-2</v>
      </c>
      <c r="F41" s="50">
        <v>231.08500000000001</v>
      </c>
      <c r="G41" s="50">
        <v>34.706000000000003</v>
      </c>
      <c r="H41" s="50">
        <v>8.5129999999999999</v>
      </c>
      <c r="I41" s="50">
        <v>147.161</v>
      </c>
      <c r="J41" s="50">
        <v>9.7349999999999994</v>
      </c>
      <c r="K41" s="50">
        <v>30.97</v>
      </c>
      <c r="L41" s="50">
        <v>231.08500000000001</v>
      </c>
    </row>
    <row r="42" spans="1:12">
      <c r="A42" s="55">
        <v>2002</v>
      </c>
      <c r="B42" s="50">
        <v>187.15799999999999</v>
      </c>
      <c r="C42" s="50">
        <v>36.462000000000003</v>
      </c>
      <c r="D42" s="50">
        <v>11.715999999999999</v>
      </c>
      <c r="E42" s="50">
        <v>0.154</v>
      </c>
      <c r="F42" s="50">
        <v>235.49</v>
      </c>
      <c r="G42" s="50">
        <v>35.643999999999998</v>
      </c>
      <c r="H42" s="50">
        <v>8.8190000000000008</v>
      </c>
      <c r="I42" s="50">
        <v>144.47399999999999</v>
      </c>
      <c r="J42" s="50">
        <v>11.624000000000001</v>
      </c>
      <c r="K42" s="50">
        <v>34.929000000000002</v>
      </c>
      <c r="L42" s="50">
        <v>235.49</v>
      </c>
    </row>
    <row r="43" spans="1:12">
      <c r="A43" s="55">
        <v>2003</v>
      </c>
      <c r="B43" s="50">
        <v>187.791</v>
      </c>
      <c r="C43" s="50">
        <v>36.402000000000001</v>
      </c>
      <c r="D43" s="50">
        <v>15.971</v>
      </c>
      <c r="E43" s="50">
        <v>0.127</v>
      </c>
      <c r="F43" s="50">
        <v>240.292</v>
      </c>
      <c r="G43" s="50">
        <v>37.520000000000003</v>
      </c>
      <c r="H43" s="50">
        <v>9.39</v>
      </c>
      <c r="I43" s="50">
        <v>141.10300000000001</v>
      </c>
      <c r="J43" s="50">
        <v>15.737</v>
      </c>
      <c r="K43" s="50">
        <v>36.542000000000002</v>
      </c>
      <c r="L43" s="50">
        <v>240.292</v>
      </c>
    </row>
    <row r="44" spans="1:12">
      <c r="A44" s="55">
        <v>2004</v>
      </c>
      <c r="B44" s="50">
        <v>198.97300000000001</v>
      </c>
      <c r="C44" s="50">
        <v>35.286000000000001</v>
      </c>
      <c r="D44" s="50">
        <v>20.074999999999999</v>
      </c>
      <c r="E44" s="50">
        <v>0.253</v>
      </c>
      <c r="F44" s="50">
        <v>254.58799999999999</v>
      </c>
      <c r="G44" s="50">
        <v>38.457999999999998</v>
      </c>
      <c r="H44" s="50">
        <v>9.7539999999999996</v>
      </c>
      <c r="I44" s="50">
        <v>150.82</v>
      </c>
      <c r="J44" s="50">
        <v>19.847000000000001</v>
      </c>
      <c r="K44" s="50">
        <v>35.71</v>
      </c>
      <c r="L44" s="50">
        <v>254.58799999999999</v>
      </c>
    </row>
    <row r="45" spans="1:12">
      <c r="A45" s="55">
        <v>2005</v>
      </c>
      <c r="B45" s="50">
        <v>200.422</v>
      </c>
      <c r="C45" s="50">
        <v>36.572000000000003</v>
      </c>
      <c r="D45" s="50">
        <v>22.937999999999999</v>
      </c>
      <c r="E45" s="50">
        <v>0.85599999999999998</v>
      </c>
      <c r="F45" s="50">
        <v>260.78699999999998</v>
      </c>
      <c r="G45" s="50">
        <v>40.334000000000003</v>
      </c>
      <c r="H45" s="50">
        <v>9.7319999999999993</v>
      </c>
      <c r="I45" s="50">
        <v>150.08699999999999</v>
      </c>
      <c r="J45" s="50">
        <v>23.265000000000001</v>
      </c>
      <c r="K45" s="50">
        <v>37.369999999999997</v>
      </c>
      <c r="L45" s="50">
        <v>260.78699999999998</v>
      </c>
    </row>
    <row r="46" spans="1:12">
      <c r="A46" s="55">
        <v>2006</v>
      </c>
      <c r="B46" s="50">
        <v>196.916</v>
      </c>
      <c r="C46" s="50">
        <v>35.968000000000004</v>
      </c>
      <c r="D46" s="50">
        <v>30.977</v>
      </c>
      <c r="E46" s="50">
        <v>2.4580000000000002</v>
      </c>
      <c r="F46" s="50">
        <v>266.32</v>
      </c>
      <c r="G46" s="50">
        <v>35.643999999999998</v>
      </c>
      <c r="H46" s="50">
        <v>9.4860000000000007</v>
      </c>
      <c r="I46" s="50">
        <v>150.52600000000001</v>
      </c>
      <c r="J46" s="50">
        <v>32.688000000000002</v>
      </c>
      <c r="K46" s="50">
        <v>37.975999999999999</v>
      </c>
      <c r="L46" s="50">
        <v>266.32</v>
      </c>
    </row>
    <row r="47" spans="1:12">
      <c r="A47" s="55">
        <v>2007</v>
      </c>
      <c r="B47" s="50">
        <v>195.92699999999999</v>
      </c>
      <c r="C47" s="50">
        <v>37.479999999999997</v>
      </c>
      <c r="D47" s="50">
        <v>38.914999999999999</v>
      </c>
      <c r="E47" s="50">
        <v>3.3330000000000002</v>
      </c>
      <c r="F47" s="50">
        <v>275.65499999999997</v>
      </c>
      <c r="G47" s="50">
        <v>39.396000000000001</v>
      </c>
      <c r="H47" s="50">
        <v>9.49</v>
      </c>
      <c r="I47" s="50">
        <v>146.34700000000001</v>
      </c>
      <c r="J47" s="50">
        <v>41.439</v>
      </c>
      <c r="K47" s="50">
        <v>38.982999999999997</v>
      </c>
      <c r="L47" s="50">
        <v>275.65499999999997</v>
      </c>
    </row>
    <row r="48" spans="1:12">
      <c r="A48" s="55">
        <v>2008</v>
      </c>
      <c r="B48" s="50">
        <v>193.13300000000001</v>
      </c>
      <c r="C48" s="50">
        <v>39.478000000000002</v>
      </c>
      <c r="D48" s="50">
        <v>54.725999999999999</v>
      </c>
      <c r="E48" s="50">
        <v>2.86</v>
      </c>
      <c r="F48" s="50">
        <v>290.197</v>
      </c>
      <c r="G48" s="50">
        <v>44.085999999999999</v>
      </c>
      <c r="H48" s="50">
        <v>10.087</v>
      </c>
      <c r="I48" s="50">
        <v>139.352</v>
      </c>
      <c r="J48" s="50">
        <v>56.643000000000001</v>
      </c>
      <c r="K48" s="50">
        <v>40.029000000000003</v>
      </c>
      <c r="L48" s="50">
        <v>290.197</v>
      </c>
    </row>
    <row r="49" spans="1:12">
      <c r="A49" s="55">
        <v>2009</v>
      </c>
      <c r="B49" s="50">
        <v>181.50399999999999</v>
      </c>
      <c r="C49" s="50">
        <v>40.968000000000004</v>
      </c>
      <c r="D49" s="50">
        <v>62.256999999999998</v>
      </c>
      <c r="E49" s="50">
        <v>3.032</v>
      </c>
      <c r="F49" s="50">
        <v>287.76100000000002</v>
      </c>
      <c r="G49" s="50">
        <v>47.274999999999999</v>
      </c>
      <c r="H49" s="50">
        <v>10.3</v>
      </c>
      <c r="I49" s="50">
        <v>125.417</v>
      </c>
      <c r="J49" s="50">
        <v>64.210999999999999</v>
      </c>
      <c r="K49" s="50">
        <v>40.558</v>
      </c>
      <c r="L49" s="50">
        <v>287.76100000000002</v>
      </c>
    </row>
    <row r="50" spans="1:12">
      <c r="A50" s="55">
        <v>2010</v>
      </c>
      <c r="B50" s="50">
        <v>207.93</v>
      </c>
      <c r="C50" s="50">
        <v>42.44</v>
      </c>
      <c r="D50" s="50">
        <v>72.63</v>
      </c>
      <c r="E50" s="50">
        <v>2.4500000000000002</v>
      </c>
      <c r="F50" s="50">
        <v>325.45</v>
      </c>
      <c r="G50" s="50">
        <v>50.701000000000001</v>
      </c>
      <c r="H50" s="50">
        <v>10.205</v>
      </c>
      <c r="I50" s="50">
        <v>148.55099999999999</v>
      </c>
      <c r="J50" s="50">
        <v>73.72</v>
      </c>
      <c r="K50" s="50">
        <v>42.271000000000001</v>
      </c>
      <c r="L50" s="50">
        <v>325.45</v>
      </c>
    </row>
    <row r="51" spans="1:12">
      <c r="A51" s="55">
        <v>2011</v>
      </c>
      <c r="B51" s="50">
        <v>207.6</v>
      </c>
      <c r="C51" s="50">
        <v>41.884999999999998</v>
      </c>
      <c r="D51" s="50">
        <v>72.864000000000004</v>
      </c>
      <c r="E51" s="50">
        <v>8.3490000000000002</v>
      </c>
      <c r="F51" s="50">
        <v>330.697</v>
      </c>
      <c r="G51" s="50">
        <v>49.176000000000002</v>
      </c>
      <c r="H51" s="50">
        <v>10.544</v>
      </c>
      <c r="I51" s="50">
        <v>150.93299999999999</v>
      </c>
      <c r="J51" s="50">
        <v>79.869</v>
      </c>
      <c r="K51" s="50">
        <v>40.176000000000002</v>
      </c>
      <c r="L51" s="50">
        <v>330.697</v>
      </c>
    </row>
    <row r="52" spans="1:12">
      <c r="A52" s="55">
        <v>2012</v>
      </c>
      <c r="B52" s="50">
        <v>201.78399999999999</v>
      </c>
      <c r="C52" s="50">
        <v>42.320999999999998</v>
      </c>
      <c r="D52" s="50">
        <v>72.81</v>
      </c>
      <c r="E52" s="50">
        <v>8.4700000000000006</v>
      </c>
      <c r="F52" s="50">
        <v>325.38499999999999</v>
      </c>
      <c r="G52" s="50">
        <v>41.093000000000004</v>
      </c>
      <c r="H52" s="50">
        <v>9.9710000000000001</v>
      </c>
      <c r="I52" s="50">
        <v>152.71299999999999</v>
      </c>
      <c r="J52" s="50">
        <v>79.962999999999994</v>
      </c>
      <c r="K52" s="50">
        <v>41.643999999999998</v>
      </c>
      <c r="L52" s="50">
        <v>325.38499999999999</v>
      </c>
    </row>
    <row r="53" spans="1:12">
      <c r="A53" s="55">
        <v>2013</v>
      </c>
      <c r="B53" s="50">
        <v>219.328</v>
      </c>
      <c r="C53" s="50">
        <v>45.027000000000001</v>
      </c>
      <c r="D53" s="50">
        <v>74.724999999999994</v>
      </c>
      <c r="E53" s="50">
        <v>13.462</v>
      </c>
      <c r="F53" s="50">
        <v>352.54199999999997</v>
      </c>
      <c r="G53" s="50">
        <v>53.621000000000002</v>
      </c>
      <c r="H53" s="50">
        <v>11.034000000000001</v>
      </c>
      <c r="I53" s="50">
        <v>157.84700000000001</v>
      </c>
      <c r="J53" s="50">
        <v>86.802999999999997</v>
      </c>
      <c r="K53" s="50">
        <v>43.237000000000002</v>
      </c>
      <c r="L53" s="50">
        <v>352.54199999999997</v>
      </c>
    </row>
    <row r="54" spans="1:12">
      <c r="A54" s="55">
        <v>2014</v>
      </c>
      <c r="B54" s="50">
        <v>225.221</v>
      </c>
      <c r="C54" s="50">
        <v>46.79</v>
      </c>
      <c r="D54" s="50">
        <v>76.057000000000002</v>
      </c>
      <c r="E54" s="50">
        <v>13.349</v>
      </c>
      <c r="F54" s="50">
        <v>361.41699999999997</v>
      </c>
      <c r="G54" s="50">
        <v>54.267000000000003</v>
      </c>
      <c r="H54" s="50">
        <v>11.664</v>
      </c>
      <c r="I54" s="50">
        <v>158.43600000000001</v>
      </c>
      <c r="J54" s="50">
        <v>88.186999999999998</v>
      </c>
      <c r="K54" s="50">
        <v>48.863</v>
      </c>
      <c r="L54" s="50">
        <v>361.41699999999997</v>
      </c>
    </row>
    <row r="55" spans="1:12">
      <c r="A55" s="55">
        <v>2015</v>
      </c>
      <c r="B55" s="50">
        <v>216.84399999999999</v>
      </c>
      <c r="C55" s="50">
        <v>47.015999999999998</v>
      </c>
      <c r="D55" s="50">
        <v>78.915000000000006</v>
      </c>
      <c r="E55" s="50">
        <v>14.077</v>
      </c>
      <c r="F55" s="50">
        <v>356.85300000000001</v>
      </c>
      <c r="G55" s="50">
        <v>48.094999999999999</v>
      </c>
      <c r="H55" s="50">
        <v>13.454000000000001</v>
      </c>
      <c r="I55" s="50">
        <v>156.90100000000001</v>
      </c>
      <c r="J55" s="50">
        <v>90.04</v>
      </c>
      <c r="K55" s="50">
        <v>48.362000000000002</v>
      </c>
      <c r="L55" s="50">
        <v>356.85300000000001</v>
      </c>
    </row>
    <row r="56" spans="1:12">
      <c r="A56" s="55">
        <v>2016</v>
      </c>
      <c r="B56" s="50">
        <v>208.62299999999999</v>
      </c>
      <c r="C56" s="50">
        <v>45.642000000000003</v>
      </c>
      <c r="D56" s="50">
        <v>81.23</v>
      </c>
      <c r="E56" s="50">
        <v>19.648</v>
      </c>
      <c r="F56" s="50">
        <v>355.14299999999997</v>
      </c>
      <c r="G56" s="50">
        <v>41.478000000000002</v>
      </c>
      <c r="H56" s="50">
        <v>13.986000000000001</v>
      </c>
      <c r="I56" s="50">
        <v>155.29499999999999</v>
      </c>
      <c r="J56" s="50">
        <v>97.878</v>
      </c>
      <c r="K56" s="50">
        <v>46.505000000000003</v>
      </c>
      <c r="L56" s="50">
        <v>355.14299999999997</v>
      </c>
    </row>
    <row r="57" spans="1:12">
      <c r="A57" s="55">
        <v>2017</v>
      </c>
      <c r="B57" s="50">
        <v>204.53700000000001</v>
      </c>
      <c r="C57" s="50">
        <v>44.92</v>
      </c>
      <c r="D57" s="50">
        <v>82.067999999999998</v>
      </c>
      <c r="E57" s="50">
        <v>18.704999999999998</v>
      </c>
      <c r="F57" s="50">
        <v>350.23</v>
      </c>
      <c r="G57" s="50">
        <v>39.881999999999998</v>
      </c>
      <c r="H57" s="50">
        <v>13.884</v>
      </c>
      <c r="I57" s="50">
        <v>151.74700000000001</v>
      </c>
      <c r="J57" s="50">
        <v>97.79</v>
      </c>
      <c r="K57" s="50">
        <v>46.926000000000002</v>
      </c>
      <c r="L57" s="50">
        <v>350.23</v>
      </c>
    </row>
    <row r="58" spans="1:12">
      <c r="A58" s="55">
        <v>2018</v>
      </c>
      <c r="B58" s="50">
        <v>212.035</v>
      </c>
      <c r="C58" s="50">
        <v>44.201999999999998</v>
      </c>
      <c r="D58" s="50">
        <v>81.897000000000006</v>
      </c>
      <c r="E58" s="50">
        <v>17.936</v>
      </c>
      <c r="F58" s="50">
        <v>356.07100000000003</v>
      </c>
      <c r="G58" s="50">
        <v>48.526000000000003</v>
      </c>
      <c r="H58" s="50">
        <v>13.885999999999999</v>
      </c>
      <c r="I58" s="50">
        <v>151.17099999999999</v>
      </c>
      <c r="J58" s="50">
        <v>96.808000000000007</v>
      </c>
      <c r="K58" s="50">
        <v>45.68</v>
      </c>
      <c r="L58" s="50">
        <v>356.07100000000003</v>
      </c>
    </row>
    <row r="59" spans="1:12">
      <c r="A59" s="55">
        <v>2019</v>
      </c>
      <c r="B59" s="50">
        <v>208.858</v>
      </c>
      <c r="C59" s="50">
        <v>40.130000000000003</v>
      </c>
      <c r="D59" s="50">
        <v>82.558000000000007</v>
      </c>
      <c r="E59" s="50">
        <v>17.079999999999998</v>
      </c>
      <c r="F59" s="50">
        <v>348.62599999999998</v>
      </c>
      <c r="G59" s="50">
        <v>49.600999999999999</v>
      </c>
      <c r="H59" s="50">
        <v>13.206</v>
      </c>
      <c r="I59" s="50">
        <v>147.964</v>
      </c>
      <c r="J59" s="50">
        <v>96.587000000000003</v>
      </c>
      <c r="K59" s="50">
        <v>41.268000000000001</v>
      </c>
      <c r="L59" s="50">
        <v>348.62599999999998</v>
      </c>
    </row>
  </sheetData>
  <sheetProtection formatCells="0" formatColumns="0" formatRows="0" insertColumns="0" insertRows="0" insertHyperlinks="0" deleteColumns="0" deleteRows="0" sort="0" autoFilter="0" pivotTables="0"/>
  <hyperlinks>
    <hyperlink ref="A4" r:id="rId1" display="http://www.eia.gov/totalenergy/data/monthly/dataunits.cfm" xr:uid="{4B73AB4F-1C91-4D95-AC61-2298252FF562}"/>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FFCC2-215F-4E92-A496-E50321AF948E}">
  <sheetPr codeName="Sheet36">
    <tabColor theme="9"/>
  </sheetPr>
  <dimension ref="A1"/>
  <sheetViews>
    <sheetView workbookViewId="0"/>
  </sheetViews>
  <sheetFormatPr defaultRowHeight="15"/>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26A3C-A118-411D-90C2-8EB218CC9CCB}">
  <sheetPr codeName="Sheet37" filterMode="1">
    <tabColor theme="9"/>
  </sheetPr>
  <dimension ref="A1:H5846"/>
  <sheetViews>
    <sheetView workbookViewId="0"/>
  </sheetViews>
  <sheetFormatPr defaultColWidth="9.140625" defaultRowHeight="15"/>
  <cols>
    <col min="1" max="1" width="54" style="73" customWidth="1"/>
    <col min="2" max="2" width="36.85546875" style="73" customWidth="1"/>
    <col min="3" max="3" width="8.140625" style="73" customWidth="1"/>
    <col min="4" max="4" width="18.28515625" style="86" customWidth="1"/>
    <col min="5" max="5" width="6.140625" style="73" customWidth="1"/>
    <col min="6" max="6" width="35.7109375" style="79" customWidth="1"/>
    <col min="7" max="7" width="24.7109375" style="84" customWidth="1"/>
    <col min="8" max="8" width="20.85546875" style="96" customWidth="1"/>
    <col min="9" max="16384" width="9.140625" style="73"/>
  </cols>
  <sheetData>
    <row r="1" spans="1:8">
      <c r="A1" s="72" t="s">
        <v>2508</v>
      </c>
    </row>
    <row r="2" spans="1:8">
      <c r="A2" s="81" t="s">
        <v>2509</v>
      </c>
      <c r="B2" s="81"/>
      <c r="C2" s="81"/>
      <c r="D2" s="87">
        <f>SUBTOTAL(9,D248:D966)/metricton_to_shortton</f>
        <v>4654480.4287641849</v>
      </c>
      <c r="E2" s="81"/>
    </row>
    <row r="3" spans="1:8">
      <c r="A3" s="74" t="s">
        <v>2510</v>
      </c>
      <c r="B3" s="74" t="s">
        <v>2511</v>
      </c>
      <c r="C3" s="74" t="s">
        <v>2512</v>
      </c>
      <c r="D3" s="88" t="s">
        <v>2513</v>
      </c>
      <c r="E3" s="74" t="s">
        <v>2514</v>
      </c>
      <c r="F3" s="80" t="s">
        <v>2061</v>
      </c>
      <c r="G3" s="85" t="s">
        <v>2992</v>
      </c>
      <c r="H3" s="97" t="s">
        <v>3387</v>
      </c>
    </row>
    <row r="4" spans="1:8" hidden="1">
      <c r="A4" s="73" t="s">
        <v>2515</v>
      </c>
      <c r="B4" s="73" t="s">
        <v>2516</v>
      </c>
      <c r="C4" s="73" t="s">
        <v>2517</v>
      </c>
      <c r="D4" s="86">
        <v>4035328489.5488</v>
      </c>
      <c r="E4" s="73" t="s">
        <v>2518</v>
      </c>
      <c r="F4" s="79" t="str">
        <f>INDEX('Crosswalk Particulates'!$B:$B,MATCH('2017 EPA Data'!A4,'Crosswalk Particulates'!$A:$A,0))</f>
        <v>Other-EPA</v>
      </c>
      <c r="G4" s="84">
        <f>INDEX('Crosswalk Particulates'!$E:$E,MATCH('2017 EPA Data'!$B4,'Crosswalk Particulates'!$D:$D,0))</f>
        <v>0</v>
      </c>
      <c r="H4" s="96">
        <f t="shared" ref="H4:H67" si="0">IF(E4="TON",D4/metricton_to_shortton,0)*10^6</f>
        <v>0</v>
      </c>
    </row>
    <row r="5" spans="1:8" hidden="1">
      <c r="A5" s="73" t="s">
        <v>2519</v>
      </c>
      <c r="B5" s="73" t="s">
        <v>2520</v>
      </c>
      <c r="C5" s="73" t="s">
        <v>2521</v>
      </c>
      <c r="D5" s="86">
        <v>2843121146.5027699</v>
      </c>
      <c r="E5" s="73" t="s">
        <v>2522</v>
      </c>
      <c r="F5" s="79" t="str">
        <f>INDEX('Crosswalk Particulates'!$B:$B,MATCH('2017 EPA Data'!A5,'Crosswalk Particulates'!$A:$A,0))</f>
        <v>process-other-industry</v>
      </c>
      <c r="G5" s="84">
        <f>INDEX('Crosswalk Particulates'!$E:$E,MATCH('2017 EPA Data'!$B5,'Crosswalk Particulates'!$D:$D,0))</f>
        <v>0</v>
      </c>
      <c r="H5" s="96">
        <f t="shared" si="0"/>
        <v>2579239185440366.5</v>
      </c>
    </row>
    <row r="6" spans="1:8" hidden="1">
      <c r="A6" s="73" t="s">
        <v>2523</v>
      </c>
      <c r="B6" s="73" t="s">
        <v>2520</v>
      </c>
      <c r="C6" s="73" t="s">
        <v>2521</v>
      </c>
      <c r="D6" s="86">
        <v>1308433989.6621001</v>
      </c>
      <c r="E6" s="73" t="s">
        <v>2522</v>
      </c>
      <c r="F6" s="79" t="str">
        <f>INDEX('Crosswalk Particulates'!$B:$B,MATCH('2017 EPA Data'!A6,'Crosswalk Particulates'!$A:$A,0))</f>
        <v>Transportation Sector</v>
      </c>
      <c r="G6" s="84">
        <f>INDEX('Crosswalk Particulates'!$E:$E,MATCH('2017 EPA Data'!$B6,'Crosswalk Particulates'!$D:$D,0))</f>
        <v>0</v>
      </c>
      <c r="H6" s="96">
        <f t="shared" si="0"/>
        <v>1186992760350627.5</v>
      </c>
    </row>
    <row r="7" spans="1:8" hidden="1">
      <c r="A7" s="73" t="s">
        <v>2515</v>
      </c>
      <c r="B7" s="73" t="s">
        <v>2524</v>
      </c>
      <c r="C7" s="73" t="s">
        <v>2517</v>
      </c>
      <c r="D7" s="86">
        <v>1165685403.01</v>
      </c>
      <c r="E7" s="73" t="s">
        <v>2518</v>
      </c>
      <c r="F7" s="79" t="str">
        <f>INDEX('Crosswalk Particulates'!$B:$B,MATCH('2017 EPA Data'!A7,'Crosswalk Particulates'!$A:$A,0))</f>
        <v>Other-EPA</v>
      </c>
      <c r="G7" s="84">
        <f>INDEX('Crosswalk Particulates'!$E:$E,MATCH('2017 EPA Data'!$B7,'Crosswalk Particulates'!$D:$D,0))</f>
        <v>0</v>
      </c>
      <c r="H7" s="96">
        <f t="shared" si="0"/>
        <v>0</v>
      </c>
    </row>
    <row r="8" spans="1:8" hidden="1">
      <c r="A8" s="73" t="s">
        <v>2515</v>
      </c>
      <c r="B8" s="73" t="s">
        <v>2525</v>
      </c>
      <c r="C8" s="73" t="s">
        <v>2517</v>
      </c>
      <c r="D8" s="86">
        <v>854820594.4756</v>
      </c>
      <c r="E8" s="73" t="s">
        <v>2518</v>
      </c>
      <c r="F8" s="79" t="str">
        <f>INDEX('Crosswalk Particulates'!$B:$B,MATCH('2017 EPA Data'!A8,'Crosswalk Particulates'!$A:$A,0))</f>
        <v>Other-EPA</v>
      </c>
      <c r="G8" s="84">
        <f>INDEX('Crosswalk Particulates'!$E:$E,MATCH('2017 EPA Data'!$B8,'Crosswalk Particulates'!$D:$D,0))</f>
        <v>0</v>
      </c>
      <c r="H8" s="96">
        <f t="shared" si="0"/>
        <v>0</v>
      </c>
    </row>
    <row r="9" spans="1:8" hidden="1">
      <c r="A9" s="73" t="s">
        <v>2526</v>
      </c>
      <c r="B9" s="73" t="s">
        <v>2524</v>
      </c>
      <c r="C9" s="73" t="s">
        <v>2517</v>
      </c>
      <c r="D9" s="86">
        <v>557177180.39079177</v>
      </c>
      <c r="E9" s="73" t="s">
        <v>2518</v>
      </c>
      <c r="F9" s="79" t="str">
        <f>INDEX('Crosswalk Particulates'!$B:$B,MATCH('2017 EPA Data'!A9,'Crosswalk Particulates'!$A:$A,0))</f>
        <v>Other-EPA</v>
      </c>
      <c r="G9" s="84">
        <f>INDEX('Crosswalk Particulates'!$E:$E,MATCH('2017 EPA Data'!$B9,'Crosswalk Particulates'!$D:$D,0))</f>
        <v>0</v>
      </c>
      <c r="H9" s="96">
        <f t="shared" si="0"/>
        <v>0</v>
      </c>
    </row>
    <row r="10" spans="1:8" hidden="1">
      <c r="A10" s="73" t="s">
        <v>2526</v>
      </c>
      <c r="B10" s="73" t="s">
        <v>2516</v>
      </c>
      <c r="C10" s="73" t="s">
        <v>2517</v>
      </c>
      <c r="D10" s="86">
        <v>542855909.75431395</v>
      </c>
      <c r="E10" s="73" t="s">
        <v>2518</v>
      </c>
      <c r="F10" s="79" t="str">
        <f>INDEX('Crosswalk Particulates'!$B:$B,MATCH('2017 EPA Data'!A10,'Crosswalk Particulates'!$A:$A,0))</f>
        <v>Other-EPA</v>
      </c>
      <c r="G10" s="84">
        <f>INDEX('Crosswalk Particulates'!$E:$E,MATCH('2017 EPA Data'!$B10,'Crosswalk Particulates'!$D:$D,0))</f>
        <v>0</v>
      </c>
      <c r="H10" s="96">
        <f t="shared" si="0"/>
        <v>0</v>
      </c>
    </row>
    <row r="11" spans="1:8" hidden="1">
      <c r="A11" s="73" t="s">
        <v>2527</v>
      </c>
      <c r="B11" s="73" t="s">
        <v>2520</v>
      </c>
      <c r="C11" s="73" t="s">
        <v>2521</v>
      </c>
      <c r="D11" s="86">
        <v>455472097.2557767</v>
      </c>
      <c r="E11" s="73" t="s">
        <v>2522</v>
      </c>
      <c r="F11" s="79" t="str">
        <f>INDEX('Crosswalk Particulates'!$B:$B,MATCH('2017 EPA Data'!A11,'Crosswalk Particulates'!$A:$A,0))</f>
        <v>Transportation Sector</v>
      </c>
      <c r="G11" s="84">
        <f>INDEX('Crosswalk Particulates'!$E:$E,MATCH('2017 EPA Data'!$B11,'Crosswalk Particulates'!$D:$D,0))</f>
        <v>0</v>
      </c>
      <c r="H11" s="96">
        <f t="shared" si="0"/>
        <v>413197827522000.88</v>
      </c>
    </row>
    <row r="12" spans="1:8" hidden="1">
      <c r="A12" s="73" t="s">
        <v>2523</v>
      </c>
      <c r="B12" s="73" t="s">
        <v>2528</v>
      </c>
      <c r="C12" s="73" t="s">
        <v>2517</v>
      </c>
      <c r="D12" s="86">
        <v>299663582.44956052</v>
      </c>
      <c r="E12" s="73" t="s">
        <v>2518</v>
      </c>
      <c r="F12" s="79" t="str">
        <f>INDEX('Crosswalk Particulates'!$B:$B,MATCH('2017 EPA Data'!A12,'Crosswalk Particulates'!$A:$A,0))</f>
        <v>Transportation Sector</v>
      </c>
      <c r="G12" s="84">
        <f>INDEX('Crosswalk Particulates'!$E:$E,MATCH('2017 EPA Data'!$B12,'Crosswalk Particulates'!$D:$D,0))</f>
        <v>0</v>
      </c>
      <c r="H12" s="96">
        <f t="shared" si="0"/>
        <v>0</v>
      </c>
    </row>
    <row r="13" spans="1:8" hidden="1">
      <c r="A13" s="73" t="s">
        <v>2526</v>
      </c>
      <c r="B13" s="73" t="s">
        <v>2525</v>
      </c>
      <c r="C13" s="73" t="s">
        <v>2517</v>
      </c>
      <c r="D13" s="86">
        <v>295046617.05210495</v>
      </c>
      <c r="E13" s="73" t="s">
        <v>2518</v>
      </c>
      <c r="F13" s="79" t="str">
        <f>INDEX('Crosswalk Particulates'!$B:$B,MATCH('2017 EPA Data'!A13,'Crosswalk Particulates'!$A:$A,0))</f>
        <v>Other-EPA</v>
      </c>
      <c r="G13" s="84">
        <f>INDEX('Crosswalk Particulates'!$E:$E,MATCH('2017 EPA Data'!$B13,'Crosswalk Particulates'!$D:$D,0))</f>
        <v>0</v>
      </c>
      <c r="H13" s="96">
        <f t="shared" si="0"/>
        <v>0</v>
      </c>
    </row>
    <row r="14" spans="1:8" hidden="1">
      <c r="A14" s="73" t="s">
        <v>2529</v>
      </c>
      <c r="B14" s="73" t="s">
        <v>2524</v>
      </c>
      <c r="C14" s="73" t="s">
        <v>2517</v>
      </c>
      <c r="D14" s="86">
        <v>248371514.21885005</v>
      </c>
      <c r="E14" s="73" t="s">
        <v>2518</v>
      </c>
      <c r="F14" s="79" t="str">
        <f>INDEX('Crosswalk Particulates'!$B:$B,MATCH('2017 EPA Data'!A14,'Crosswalk Particulates'!$A:$A,0))</f>
        <v>Other-EPA</v>
      </c>
      <c r="G14" s="84">
        <f>INDEX('Crosswalk Particulates'!$E:$E,MATCH('2017 EPA Data'!$B14,'Crosswalk Particulates'!$D:$D,0))</f>
        <v>0</v>
      </c>
      <c r="H14" s="96">
        <f t="shared" si="0"/>
        <v>0</v>
      </c>
    </row>
    <row r="15" spans="1:8" hidden="1">
      <c r="A15" s="73" t="s">
        <v>2530</v>
      </c>
      <c r="B15" s="73" t="s">
        <v>2516</v>
      </c>
      <c r="C15" s="73" t="s">
        <v>2517</v>
      </c>
      <c r="D15" s="86">
        <v>232051410.95150945</v>
      </c>
      <c r="E15" s="73" t="s">
        <v>2518</v>
      </c>
      <c r="F15" s="79" t="str">
        <f>INDEX('Crosswalk Particulates'!$B:$B,MATCH('2017 EPA Data'!A15,'Crosswalk Particulates'!$A:$A,0))</f>
        <v>process-other-industry</v>
      </c>
      <c r="G15" s="84">
        <f>INDEX('Crosswalk Particulates'!$E:$E,MATCH('2017 EPA Data'!$B15,'Crosswalk Particulates'!$D:$D,0))</f>
        <v>0</v>
      </c>
      <c r="H15" s="96">
        <f t="shared" si="0"/>
        <v>0</v>
      </c>
    </row>
    <row r="16" spans="1:8" hidden="1">
      <c r="A16" s="73" t="s">
        <v>2526</v>
      </c>
      <c r="B16" s="73" t="s">
        <v>2520</v>
      </c>
      <c r="C16" s="73" t="s">
        <v>2521</v>
      </c>
      <c r="D16" s="86">
        <v>208941082.62319696</v>
      </c>
      <c r="E16" s="73" t="s">
        <v>2522</v>
      </c>
      <c r="F16" s="79" t="str">
        <f>INDEX('Crosswalk Particulates'!$B:$B,MATCH('2017 EPA Data'!A16,'Crosswalk Particulates'!$A:$A,0))</f>
        <v>Other-EPA</v>
      </c>
      <c r="G16" s="84">
        <f>INDEX('Crosswalk Particulates'!$E:$E,MATCH('2017 EPA Data'!$B16,'Crosswalk Particulates'!$D:$D,0))</f>
        <v>0</v>
      </c>
      <c r="H16" s="96">
        <f t="shared" si="0"/>
        <v>189548387135376.59</v>
      </c>
    </row>
    <row r="17" spans="1:8" hidden="1">
      <c r="A17" s="73" t="s">
        <v>2529</v>
      </c>
      <c r="B17" s="73" t="s">
        <v>2516</v>
      </c>
      <c r="C17" s="73" t="s">
        <v>2517</v>
      </c>
      <c r="D17" s="86">
        <v>196562024.44225216</v>
      </c>
      <c r="E17" s="73" t="s">
        <v>2518</v>
      </c>
      <c r="F17" s="79" t="str">
        <f>INDEX('Crosswalk Particulates'!$B:$B,MATCH('2017 EPA Data'!A17,'Crosswalk Particulates'!$A:$A,0))</f>
        <v>Other-EPA</v>
      </c>
      <c r="G17" s="84">
        <f>INDEX('Crosswalk Particulates'!$E:$E,MATCH('2017 EPA Data'!$B17,'Crosswalk Particulates'!$D:$D,0))</f>
        <v>0</v>
      </c>
      <c r="H17" s="96">
        <f t="shared" si="0"/>
        <v>0</v>
      </c>
    </row>
    <row r="18" spans="1:8" hidden="1">
      <c r="A18" s="73" t="s">
        <v>2523</v>
      </c>
      <c r="B18" s="73" t="s">
        <v>2531</v>
      </c>
      <c r="C18" s="73" t="s">
        <v>2517</v>
      </c>
      <c r="D18" s="86">
        <v>189743987.33494347</v>
      </c>
      <c r="E18" s="73" t="s">
        <v>2518</v>
      </c>
      <c r="F18" s="79" t="str">
        <f>INDEX('Crosswalk Particulates'!$B:$B,MATCH('2017 EPA Data'!A18,'Crosswalk Particulates'!$A:$A,0))</f>
        <v>Transportation Sector</v>
      </c>
      <c r="G18" s="84">
        <f>INDEX('Crosswalk Particulates'!$E:$E,MATCH('2017 EPA Data'!$B18,'Crosswalk Particulates'!$D:$D,0))</f>
        <v>0</v>
      </c>
      <c r="H18" s="96">
        <f t="shared" si="0"/>
        <v>0</v>
      </c>
    </row>
    <row r="19" spans="1:8" hidden="1">
      <c r="A19" s="73" t="s">
        <v>2532</v>
      </c>
      <c r="B19" s="73" t="s">
        <v>2528</v>
      </c>
      <c r="C19" s="73" t="s">
        <v>2517</v>
      </c>
      <c r="D19" s="86">
        <v>185372375.94829273</v>
      </c>
      <c r="E19" s="73" t="s">
        <v>2518</v>
      </c>
      <c r="F19" s="79" t="str">
        <f>INDEX('Crosswalk Particulates'!$B:$B,MATCH('2017 EPA Data'!A19,'Crosswalk Particulates'!$A:$A,0))</f>
        <v>Other-EPA</v>
      </c>
      <c r="G19" s="84">
        <f>INDEX('Crosswalk Particulates'!$E:$E,MATCH('2017 EPA Data'!$B19,'Crosswalk Particulates'!$D:$D,0))</f>
        <v>0</v>
      </c>
      <c r="H19" s="96">
        <f t="shared" si="0"/>
        <v>0</v>
      </c>
    </row>
    <row r="20" spans="1:8" hidden="1">
      <c r="A20" s="73" t="s">
        <v>2532</v>
      </c>
      <c r="B20" s="73" t="s">
        <v>2533</v>
      </c>
      <c r="C20" s="73" t="s">
        <v>2517</v>
      </c>
      <c r="D20" s="86">
        <v>174794811.4647271</v>
      </c>
      <c r="E20" s="73" t="s">
        <v>2518</v>
      </c>
      <c r="F20" s="79" t="str">
        <f>INDEX('Crosswalk Particulates'!$B:$B,MATCH('2017 EPA Data'!A20,'Crosswalk Particulates'!$A:$A,0))</f>
        <v>Other-EPA</v>
      </c>
      <c r="G20" s="84">
        <f>INDEX('Crosswalk Particulates'!$E:$E,MATCH('2017 EPA Data'!$B20,'Crosswalk Particulates'!$D:$D,0))</f>
        <v>0</v>
      </c>
      <c r="H20" s="96">
        <f t="shared" si="0"/>
        <v>0</v>
      </c>
    </row>
    <row r="21" spans="1:8" hidden="1">
      <c r="A21" s="73" t="s">
        <v>2534</v>
      </c>
      <c r="B21" s="73" t="s">
        <v>2520</v>
      </c>
      <c r="C21" s="73" t="s">
        <v>2521</v>
      </c>
      <c r="D21" s="86">
        <v>150416850.31314328</v>
      </c>
      <c r="E21" s="73" t="s">
        <v>2522</v>
      </c>
      <c r="F21" s="79" t="str">
        <f>INDEX('Crosswalk Particulates'!$B:$B,MATCH('2017 EPA Data'!A21,'Crosswalk Particulates'!$A:$A,0))</f>
        <v>Other-EPA</v>
      </c>
      <c r="G21" s="84">
        <f>INDEX('Crosswalk Particulates'!$E:$E,MATCH('2017 EPA Data'!$B21,'Crosswalk Particulates'!$D:$D,0))</f>
        <v>0</v>
      </c>
      <c r="H21" s="96">
        <f t="shared" si="0"/>
        <v>136456033523367.55</v>
      </c>
    </row>
    <row r="22" spans="1:8" hidden="1">
      <c r="A22" s="73" t="s">
        <v>2532</v>
      </c>
      <c r="B22" s="73" t="s">
        <v>2531</v>
      </c>
      <c r="C22" s="73" t="s">
        <v>2517</v>
      </c>
      <c r="D22" s="86">
        <v>132401893.93586494</v>
      </c>
      <c r="E22" s="73" t="s">
        <v>2518</v>
      </c>
      <c r="F22" s="79" t="str">
        <f>INDEX('Crosswalk Particulates'!$B:$B,MATCH('2017 EPA Data'!A22,'Crosswalk Particulates'!$A:$A,0))</f>
        <v>Other-EPA</v>
      </c>
      <c r="G22" s="84">
        <f>INDEX('Crosswalk Particulates'!$E:$E,MATCH('2017 EPA Data'!$B22,'Crosswalk Particulates'!$D:$D,0))</f>
        <v>0</v>
      </c>
      <c r="H22" s="96">
        <f t="shared" si="0"/>
        <v>0</v>
      </c>
    </row>
    <row r="23" spans="1:8" hidden="1">
      <c r="A23" s="73" t="s">
        <v>2529</v>
      </c>
      <c r="B23" s="73" t="s">
        <v>2525</v>
      </c>
      <c r="C23" s="73" t="s">
        <v>2517</v>
      </c>
      <c r="D23" s="86">
        <v>125693914.3737248</v>
      </c>
      <c r="E23" s="73" t="s">
        <v>2518</v>
      </c>
      <c r="F23" s="79" t="str">
        <f>INDEX('Crosswalk Particulates'!$B:$B,MATCH('2017 EPA Data'!A23,'Crosswalk Particulates'!$A:$A,0))</f>
        <v>Other-EPA</v>
      </c>
      <c r="G23" s="84">
        <f>INDEX('Crosswalk Particulates'!$E:$E,MATCH('2017 EPA Data'!$B23,'Crosswalk Particulates'!$D:$D,0))</f>
        <v>0</v>
      </c>
      <c r="H23" s="96">
        <f t="shared" si="0"/>
        <v>0</v>
      </c>
    </row>
    <row r="24" spans="1:8" hidden="1">
      <c r="A24" s="73" t="s">
        <v>2529</v>
      </c>
      <c r="B24" s="73" t="s">
        <v>2520</v>
      </c>
      <c r="C24" s="73" t="s">
        <v>2521</v>
      </c>
      <c r="D24" s="86">
        <v>120709650.75168329</v>
      </c>
      <c r="E24" s="73" t="s">
        <v>2522</v>
      </c>
      <c r="F24" s="79" t="str">
        <f>INDEX('Crosswalk Particulates'!$B:$B,MATCH('2017 EPA Data'!A24,'Crosswalk Particulates'!$A:$A,0))</f>
        <v>Other-EPA</v>
      </c>
      <c r="G24" s="84">
        <f>INDEX('Crosswalk Particulates'!$E:$E,MATCH('2017 EPA Data'!$B24,'Crosswalk Particulates'!$D:$D,0))</f>
        <v>0</v>
      </c>
      <c r="H24" s="96">
        <f t="shared" si="0"/>
        <v>109506083362831.97</v>
      </c>
    </row>
    <row r="25" spans="1:8" hidden="1">
      <c r="A25" s="73" t="s">
        <v>2526</v>
      </c>
      <c r="B25" s="73" t="s">
        <v>2535</v>
      </c>
      <c r="C25" s="73" t="s">
        <v>2517</v>
      </c>
      <c r="D25" s="86">
        <v>98727509.619388506</v>
      </c>
      <c r="E25" s="73" t="s">
        <v>2518</v>
      </c>
      <c r="F25" s="79" t="str">
        <f>INDEX('Crosswalk Particulates'!$B:$B,MATCH('2017 EPA Data'!A25,'Crosswalk Particulates'!$A:$A,0))</f>
        <v>Other-EPA</v>
      </c>
      <c r="G25" s="84">
        <f>INDEX('Crosswalk Particulates'!$E:$E,MATCH('2017 EPA Data'!$B25,'Crosswalk Particulates'!$D:$D,0))</f>
        <v>0</v>
      </c>
      <c r="H25" s="96">
        <f t="shared" si="0"/>
        <v>0</v>
      </c>
    </row>
    <row r="26" spans="1:8" hidden="1">
      <c r="A26" s="73" t="s">
        <v>2526</v>
      </c>
      <c r="B26" s="73" t="s">
        <v>2536</v>
      </c>
      <c r="C26" s="73" t="s">
        <v>2517</v>
      </c>
      <c r="D26" s="86">
        <v>90147027.5880014</v>
      </c>
      <c r="E26" s="73" t="s">
        <v>2518</v>
      </c>
      <c r="F26" s="79" t="str">
        <f>INDEX('Crosswalk Particulates'!$B:$B,MATCH('2017 EPA Data'!A26,'Crosswalk Particulates'!$A:$A,0))</f>
        <v>Other-EPA</v>
      </c>
      <c r="G26" s="84">
        <f>INDEX('Crosswalk Particulates'!$E:$E,MATCH('2017 EPA Data'!$B26,'Crosswalk Particulates'!$D:$D,0))</f>
        <v>0</v>
      </c>
      <c r="H26" s="96">
        <f t="shared" si="0"/>
        <v>0</v>
      </c>
    </row>
    <row r="27" spans="1:8" hidden="1">
      <c r="A27" s="73" t="s">
        <v>2526</v>
      </c>
      <c r="B27" s="73" t="s">
        <v>2537</v>
      </c>
      <c r="C27" s="73" t="s">
        <v>2517</v>
      </c>
      <c r="D27" s="86">
        <v>85672702.656993255</v>
      </c>
      <c r="E27" s="73" t="s">
        <v>2518</v>
      </c>
      <c r="F27" s="79" t="str">
        <f>INDEX('Crosswalk Particulates'!$B:$B,MATCH('2017 EPA Data'!A27,'Crosswalk Particulates'!$A:$A,0))</f>
        <v>Other-EPA</v>
      </c>
      <c r="G27" s="84">
        <f>INDEX('Crosswalk Particulates'!$E:$E,MATCH('2017 EPA Data'!$B27,'Crosswalk Particulates'!$D:$D,0))</f>
        <v>0</v>
      </c>
      <c r="H27" s="96">
        <f t="shared" si="0"/>
        <v>0</v>
      </c>
    </row>
    <row r="28" spans="1:8" hidden="1">
      <c r="A28" s="73" t="s">
        <v>2523</v>
      </c>
      <c r="B28" s="73" t="s">
        <v>2535</v>
      </c>
      <c r="C28" s="73" t="s">
        <v>2517</v>
      </c>
      <c r="D28" s="86">
        <v>82061017.605821595</v>
      </c>
      <c r="E28" s="73" t="s">
        <v>2518</v>
      </c>
      <c r="F28" s="79" t="str">
        <f>INDEX('Crosswalk Particulates'!$B:$B,MATCH('2017 EPA Data'!A28,'Crosswalk Particulates'!$A:$A,0))</f>
        <v>Transportation Sector</v>
      </c>
      <c r="G28" s="84">
        <f>INDEX('Crosswalk Particulates'!$E:$E,MATCH('2017 EPA Data'!$B28,'Crosswalk Particulates'!$D:$D,0))</f>
        <v>0</v>
      </c>
      <c r="H28" s="96">
        <f t="shared" si="0"/>
        <v>0</v>
      </c>
    </row>
    <row r="29" spans="1:8" hidden="1">
      <c r="A29" s="73" t="s">
        <v>2538</v>
      </c>
      <c r="B29" s="73" t="s">
        <v>2516</v>
      </c>
      <c r="C29" s="73" t="s">
        <v>2517</v>
      </c>
      <c r="D29" s="86">
        <v>77818889.356446803</v>
      </c>
      <c r="E29" s="73" t="s">
        <v>2518</v>
      </c>
      <c r="F29" s="79" t="str">
        <f>INDEX('Crosswalk Particulates'!$B:$B,MATCH('2017 EPA Data'!A29,'Crosswalk Particulates'!$A:$A,0))</f>
        <v>process-other-industry</v>
      </c>
      <c r="G29" s="84">
        <f>INDEX('Crosswalk Particulates'!$E:$E,MATCH('2017 EPA Data'!$B29,'Crosswalk Particulates'!$D:$D,0))</f>
        <v>0</v>
      </c>
      <c r="H29" s="96">
        <f t="shared" si="0"/>
        <v>0</v>
      </c>
    </row>
    <row r="30" spans="1:8" hidden="1">
      <c r="A30" s="73" t="s">
        <v>2523</v>
      </c>
      <c r="B30" s="73" t="s">
        <v>2539</v>
      </c>
      <c r="C30" s="73" t="s">
        <v>2517</v>
      </c>
      <c r="D30" s="86">
        <v>72224387.432866514</v>
      </c>
      <c r="E30" s="73" t="s">
        <v>2518</v>
      </c>
      <c r="F30" s="79" t="str">
        <f>INDEX('Crosswalk Particulates'!$B:$B,MATCH('2017 EPA Data'!A30,'Crosswalk Particulates'!$A:$A,0))</f>
        <v>Transportation Sector</v>
      </c>
      <c r="G30" s="84">
        <f>INDEX('Crosswalk Particulates'!$E:$E,MATCH('2017 EPA Data'!$B30,'Crosswalk Particulates'!$D:$D,0))</f>
        <v>0</v>
      </c>
      <c r="H30" s="96">
        <f t="shared" si="0"/>
        <v>0</v>
      </c>
    </row>
    <row r="31" spans="1:8" hidden="1">
      <c r="A31" s="73" t="s">
        <v>2523</v>
      </c>
      <c r="B31" s="73" t="s">
        <v>2533</v>
      </c>
      <c r="C31" s="73" t="s">
        <v>2517</v>
      </c>
      <c r="D31" s="86">
        <v>64682375.388292246</v>
      </c>
      <c r="E31" s="73" t="s">
        <v>2518</v>
      </c>
      <c r="F31" s="79" t="str">
        <f>INDEX('Crosswalk Particulates'!$B:$B,MATCH('2017 EPA Data'!A31,'Crosswalk Particulates'!$A:$A,0))</f>
        <v>Transportation Sector</v>
      </c>
      <c r="G31" s="84">
        <f>INDEX('Crosswalk Particulates'!$E:$E,MATCH('2017 EPA Data'!$B31,'Crosswalk Particulates'!$D:$D,0))</f>
        <v>0</v>
      </c>
      <c r="H31" s="96">
        <f t="shared" si="0"/>
        <v>0</v>
      </c>
    </row>
    <row r="32" spans="1:8" hidden="1">
      <c r="A32" s="73" t="s">
        <v>2526</v>
      </c>
      <c r="B32" s="73" t="s">
        <v>2540</v>
      </c>
      <c r="C32" s="73" t="s">
        <v>2517</v>
      </c>
      <c r="D32" s="86">
        <v>64466582.6559228</v>
      </c>
      <c r="E32" s="73" t="s">
        <v>2518</v>
      </c>
      <c r="F32" s="79" t="str">
        <f>INDEX('Crosswalk Particulates'!$B:$B,MATCH('2017 EPA Data'!A32,'Crosswalk Particulates'!$A:$A,0))</f>
        <v>Other-EPA</v>
      </c>
      <c r="G32" s="84">
        <f>INDEX('Crosswalk Particulates'!$E:$E,MATCH('2017 EPA Data'!$B32,'Crosswalk Particulates'!$D:$D,0))</f>
        <v>0</v>
      </c>
      <c r="H32" s="96">
        <f t="shared" si="0"/>
        <v>0</v>
      </c>
    </row>
    <row r="33" spans="1:8" hidden="1">
      <c r="A33" s="73" t="s">
        <v>2526</v>
      </c>
      <c r="B33" s="73" t="s">
        <v>2528</v>
      </c>
      <c r="C33" s="73" t="s">
        <v>2517</v>
      </c>
      <c r="D33" s="86">
        <v>63417564.858831979</v>
      </c>
      <c r="E33" s="73" t="s">
        <v>2518</v>
      </c>
      <c r="F33" s="79" t="str">
        <f>INDEX('Crosswalk Particulates'!$B:$B,MATCH('2017 EPA Data'!A33,'Crosswalk Particulates'!$A:$A,0))</f>
        <v>Other-EPA</v>
      </c>
      <c r="G33" s="84">
        <f>INDEX('Crosswalk Particulates'!$E:$E,MATCH('2017 EPA Data'!$B33,'Crosswalk Particulates'!$D:$D,0))</f>
        <v>0</v>
      </c>
      <c r="H33" s="96">
        <f t="shared" si="0"/>
        <v>0</v>
      </c>
    </row>
    <row r="34" spans="1:8" hidden="1">
      <c r="A34" s="73" t="s">
        <v>2532</v>
      </c>
      <c r="B34" s="73" t="s">
        <v>2520</v>
      </c>
      <c r="C34" s="73" t="s">
        <v>2521</v>
      </c>
      <c r="D34" s="86">
        <v>59062942.205071695</v>
      </c>
      <c r="E34" s="73" t="s">
        <v>2522</v>
      </c>
      <c r="F34" s="79" t="str">
        <f>INDEX('Crosswalk Particulates'!$B:$B,MATCH('2017 EPA Data'!A34,'Crosswalk Particulates'!$A:$A,0))</f>
        <v>Other-EPA</v>
      </c>
      <c r="G34" s="84">
        <f>INDEX('Crosswalk Particulates'!$E:$E,MATCH('2017 EPA Data'!$B34,'Crosswalk Particulates'!$D:$D,0))</f>
        <v>0</v>
      </c>
      <c r="H34" s="96">
        <f t="shared" si="0"/>
        <v>53581063589255.023</v>
      </c>
    </row>
    <row r="35" spans="1:8" hidden="1">
      <c r="A35" s="73" t="s">
        <v>2541</v>
      </c>
      <c r="B35" s="73" t="s">
        <v>2520</v>
      </c>
      <c r="C35" s="73" t="s">
        <v>2521</v>
      </c>
      <c r="D35" s="86">
        <v>56288751.443703473</v>
      </c>
      <c r="E35" s="73" t="s">
        <v>2522</v>
      </c>
      <c r="F35" s="79" t="str">
        <f>INDEX('Crosswalk Particulates'!$B:$B,MATCH('2017 EPA Data'!A35,'Crosswalk Particulates'!$A:$A,0))</f>
        <v>Transportation Sector</v>
      </c>
      <c r="G35" s="84">
        <f>INDEX('Crosswalk Particulates'!$E:$E,MATCH('2017 EPA Data'!$B35,'Crosswalk Particulates'!$D:$D,0))</f>
        <v>0</v>
      </c>
      <c r="H35" s="96">
        <f t="shared" si="0"/>
        <v>51064357071698.047</v>
      </c>
    </row>
    <row r="36" spans="1:8" hidden="1">
      <c r="A36" s="73" t="s">
        <v>2542</v>
      </c>
      <c r="B36" s="73" t="s">
        <v>2535</v>
      </c>
      <c r="C36" s="73" t="s">
        <v>2517</v>
      </c>
      <c r="D36" s="86">
        <v>54741629.849955224</v>
      </c>
      <c r="E36" s="73" t="s">
        <v>2518</v>
      </c>
      <c r="F36" s="79" t="str">
        <f>INDEX('Crosswalk Particulates'!$B:$B,MATCH('2017 EPA Data'!A36,'Crosswalk Particulates'!$A:$A,0))</f>
        <v>process-ngps-industry</v>
      </c>
      <c r="G36" s="84">
        <f>INDEX('Crosswalk Particulates'!$E:$E,MATCH('2017 EPA Data'!$B36,'Crosswalk Particulates'!$D:$D,0))</f>
        <v>0</v>
      </c>
      <c r="H36" s="96">
        <f t="shared" si="0"/>
        <v>0</v>
      </c>
    </row>
    <row r="37" spans="1:8" hidden="1">
      <c r="A37" s="73" t="s">
        <v>2530</v>
      </c>
      <c r="B37" s="73" t="s">
        <v>2543</v>
      </c>
      <c r="C37" s="73" t="s">
        <v>2517</v>
      </c>
      <c r="D37" s="86">
        <v>52001620.804361202</v>
      </c>
      <c r="E37" s="73" t="s">
        <v>2518</v>
      </c>
      <c r="F37" s="79" t="str">
        <f>INDEX('Crosswalk Particulates'!$B:$B,MATCH('2017 EPA Data'!A37,'Crosswalk Particulates'!$A:$A,0))</f>
        <v>process-other-industry</v>
      </c>
      <c r="G37" s="84">
        <f>INDEX('Crosswalk Particulates'!$E:$E,MATCH('2017 EPA Data'!$B37,'Crosswalk Particulates'!$D:$D,0))</f>
        <v>0</v>
      </c>
      <c r="H37" s="96">
        <f t="shared" si="0"/>
        <v>0</v>
      </c>
    </row>
    <row r="38" spans="1:8" hidden="1">
      <c r="A38" s="73" t="s">
        <v>2542</v>
      </c>
      <c r="B38" s="73" t="s">
        <v>2531</v>
      </c>
      <c r="C38" s="73" t="s">
        <v>2517</v>
      </c>
      <c r="D38" s="86">
        <v>51831502.296228126</v>
      </c>
      <c r="E38" s="73" t="s">
        <v>2518</v>
      </c>
      <c r="F38" s="79" t="str">
        <f>INDEX('Crosswalk Particulates'!$B:$B,MATCH('2017 EPA Data'!A38,'Crosswalk Particulates'!$A:$A,0))</f>
        <v>process-ngps-industry</v>
      </c>
      <c r="G38" s="84">
        <f>INDEX('Crosswalk Particulates'!$E:$E,MATCH('2017 EPA Data'!$B38,'Crosswalk Particulates'!$D:$D,0))</f>
        <v>0</v>
      </c>
      <c r="H38" s="96">
        <f t="shared" si="0"/>
        <v>0</v>
      </c>
    </row>
    <row r="39" spans="1:8" hidden="1">
      <c r="A39" s="73" t="s">
        <v>2523</v>
      </c>
      <c r="B39" s="73" t="s">
        <v>2544</v>
      </c>
      <c r="C39" s="73" t="s">
        <v>2517</v>
      </c>
      <c r="D39" s="86">
        <v>51393694.718206085</v>
      </c>
      <c r="E39" s="73" t="s">
        <v>2518</v>
      </c>
      <c r="F39" s="79" t="str">
        <f>INDEX('Crosswalk Particulates'!$B:$B,MATCH('2017 EPA Data'!A39,'Crosswalk Particulates'!$A:$A,0))</f>
        <v>Transportation Sector</v>
      </c>
      <c r="G39" s="84">
        <f>INDEX('Crosswalk Particulates'!$E:$E,MATCH('2017 EPA Data'!$B39,'Crosswalk Particulates'!$D:$D,0))</f>
        <v>0</v>
      </c>
      <c r="H39" s="96">
        <f t="shared" si="0"/>
        <v>0</v>
      </c>
    </row>
    <row r="40" spans="1:8" hidden="1">
      <c r="A40" s="73" t="s">
        <v>2532</v>
      </c>
      <c r="B40" s="73" t="s">
        <v>2535</v>
      </c>
      <c r="C40" s="73" t="s">
        <v>2517</v>
      </c>
      <c r="D40" s="86">
        <v>49993539.484806798</v>
      </c>
      <c r="E40" s="73" t="s">
        <v>2518</v>
      </c>
      <c r="F40" s="79" t="str">
        <f>INDEX('Crosswalk Particulates'!$B:$B,MATCH('2017 EPA Data'!A40,'Crosswalk Particulates'!$A:$A,0))</f>
        <v>Other-EPA</v>
      </c>
      <c r="G40" s="84">
        <f>INDEX('Crosswalk Particulates'!$E:$E,MATCH('2017 EPA Data'!$B40,'Crosswalk Particulates'!$D:$D,0))</f>
        <v>0</v>
      </c>
      <c r="H40" s="96">
        <f t="shared" si="0"/>
        <v>0</v>
      </c>
    </row>
    <row r="41" spans="1:8" hidden="1">
      <c r="A41" s="73" t="s">
        <v>2529</v>
      </c>
      <c r="B41" s="73" t="s">
        <v>2536</v>
      </c>
      <c r="C41" s="73" t="s">
        <v>2517</v>
      </c>
      <c r="D41" s="86">
        <v>47288354.806647383</v>
      </c>
      <c r="E41" s="73" t="s">
        <v>2518</v>
      </c>
      <c r="F41" s="79" t="str">
        <f>INDEX('Crosswalk Particulates'!$B:$B,MATCH('2017 EPA Data'!A41,'Crosswalk Particulates'!$A:$A,0))</f>
        <v>Other-EPA</v>
      </c>
      <c r="G41" s="84">
        <f>INDEX('Crosswalk Particulates'!$E:$E,MATCH('2017 EPA Data'!$B41,'Crosswalk Particulates'!$D:$D,0))</f>
        <v>0</v>
      </c>
      <c r="H41" s="96">
        <f t="shared" si="0"/>
        <v>0</v>
      </c>
    </row>
    <row r="42" spans="1:8" hidden="1">
      <c r="A42" s="73" t="s">
        <v>2542</v>
      </c>
      <c r="B42" s="73" t="s">
        <v>2524</v>
      </c>
      <c r="C42" s="73" t="s">
        <v>2517</v>
      </c>
      <c r="D42" s="86">
        <v>47263706.212890834</v>
      </c>
      <c r="E42" s="73" t="s">
        <v>2518</v>
      </c>
      <c r="F42" s="79" t="str">
        <f>INDEX('Crosswalk Particulates'!$B:$B,MATCH('2017 EPA Data'!A42,'Crosswalk Particulates'!$A:$A,0))</f>
        <v>process-ngps-industry</v>
      </c>
      <c r="G42" s="84">
        <f>INDEX('Crosswalk Particulates'!$E:$E,MATCH('2017 EPA Data'!$B42,'Crosswalk Particulates'!$D:$D,0))</f>
        <v>0</v>
      </c>
      <c r="H42" s="96">
        <f t="shared" si="0"/>
        <v>0</v>
      </c>
    </row>
    <row r="43" spans="1:8" hidden="1">
      <c r="A43" s="73" t="s">
        <v>2545</v>
      </c>
      <c r="B43" s="73" t="s">
        <v>2520</v>
      </c>
      <c r="C43" s="73" t="s">
        <v>2521</v>
      </c>
      <c r="D43" s="86">
        <v>46036898.620712101</v>
      </c>
      <c r="E43" s="73" t="s">
        <v>2522</v>
      </c>
      <c r="F43" s="79" t="str">
        <f>INDEX('Crosswalk Particulates'!$B:$B,MATCH('2017 EPA Data'!A43,'Crosswalk Particulates'!$A:$A,0))</f>
        <v>Transportation Sector</v>
      </c>
      <c r="G43" s="84">
        <f>INDEX('Crosswalk Particulates'!$E:$E,MATCH('2017 EPA Data'!$B43,'Crosswalk Particulates'!$D:$D,0))</f>
        <v>0</v>
      </c>
      <c r="H43" s="96">
        <f t="shared" si="0"/>
        <v>41764021573524.789</v>
      </c>
    </row>
    <row r="44" spans="1:8" hidden="1">
      <c r="A44" s="73" t="s">
        <v>2546</v>
      </c>
      <c r="B44" s="73" t="s">
        <v>2528</v>
      </c>
      <c r="C44" s="73" t="s">
        <v>2517</v>
      </c>
      <c r="D44" s="86">
        <v>44680525.144529544</v>
      </c>
      <c r="E44" s="73" t="s">
        <v>2518</v>
      </c>
      <c r="F44" s="79" t="str">
        <f>INDEX('Crosswalk Particulates'!$B:$B,MATCH('2017 EPA Data'!A44,'Crosswalk Particulates'!$A:$A,0))</f>
        <v>process-other-industry</v>
      </c>
      <c r="G44" s="84">
        <f>INDEX('Crosswalk Particulates'!$E:$E,MATCH('2017 EPA Data'!$B44,'Crosswalk Particulates'!$D:$D,0))</f>
        <v>0</v>
      </c>
      <c r="H44" s="96">
        <f t="shared" si="0"/>
        <v>0</v>
      </c>
    </row>
    <row r="45" spans="1:8" hidden="1">
      <c r="A45" s="73" t="s">
        <v>2547</v>
      </c>
      <c r="B45" s="73" t="s">
        <v>2528</v>
      </c>
      <c r="C45" s="73" t="s">
        <v>2517</v>
      </c>
      <c r="D45" s="86">
        <v>43071989.514479272</v>
      </c>
      <c r="E45" s="73" t="s">
        <v>2518</v>
      </c>
      <c r="F45" s="79" t="str">
        <f>INDEX('Crosswalk Particulates'!$B:$B,MATCH('2017 EPA Data'!A45,'Crosswalk Particulates'!$A:$A,0))</f>
        <v>process-other-industry</v>
      </c>
      <c r="G45" s="84">
        <f>INDEX('Crosswalk Particulates'!$E:$E,MATCH('2017 EPA Data'!$B45,'Crosswalk Particulates'!$D:$D,0))</f>
        <v>0</v>
      </c>
      <c r="H45" s="96">
        <f t="shared" si="0"/>
        <v>0</v>
      </c>
    </row>
    <row r="46" spans="1:8" hidden="1">
      <c r="A46" s="73" t="s">
        <v>2526</v>
      </c>
      <c r="B46" s="73" t="s">
        <v>2548</v>
      </c>
      <c r="C46" s="73" t="s">
        <v>2517</v>
      </c>
      <c r="D46" s="86">
        <v>42164701.776038274</v>
      </c>
      <c r="E46" s="73" t="s">
        <v>2518</v>
      </c>
      <c r="F46" s="79" t="str">
        <f>INDEX('Crosswalk Particulates'!$B:$B,MATCH('2017 EPA Data'!A46,'Crosswalk Particulates'!$A:$A,0))</f>
        <v>Other-EPA</v>
      </c>
      <c r="G46" s="84">
        <f>INDEX('Crosswalk Particulates'!$E:$E,MATCH('2017 EPA Data'!$B46,'Crosswalk Particulates'!$D:$D,0))</f>
        <v>0</v>
      </c>
      <c r="H46" s="96">
        <f t="shared" si="0"/>
        <v>0</v>
      </c>
    </row>
    <row r="47" spans="1:8" hidden="1">
      <c r="A47" s="73" t="s">
        <v>2529</v>
      </c>
      <c r="B47" s="73" t="s">
        <v>2535</v>
      </c>
      <c r="C47" s="73" t="s">
        <v>2517</v>
      </c>
      <c r="D47" s="86">
        <v>41626580.321728878</v>
      </c>
      <c r="E47" s="73" t="s">
        <v>2518</v>
      </c>
      <c r="F47" s="79" t="str">
        <f>INDEX('Crosswalk Particulates'!$B:$B,MATCH('2017 EPA Data'!A47,'Crosswalk Particulates'!$A:$A,0))</f>
        <v>Other-EPA</v>
      </c>
      <c r="G47" s="84">
        <f>INDEX('Crosswalk Particulates'!$E:$E,MATCH('2017 EPA Data'!$B47,'Crosswalk Particulates'!$D:$D,0))</f>
        <v>0</v>
      </c>
      <c r="H47" s="96">
        <f t="shared" si="0"/>
        <v>0</v>
      </c>
    </row>
    <row r="48" spans="1:8" hidden="1">
      <c r="A48" s="73" t="s">
        <v>2549</v>
      </c>
      <c r="B48" s="73" t="s">
        <v>2524</v>
      </c>
      <c r="C48" s="73" t="s">
        <v>2517</v>
      </c>
      <c r="D48" s="86">
        <v>39196449.842600055</v>
      </c>
      <c r="E48" s="73" t="s">
        <v>2518</v>
      </c>
      <c r="F48" s="79" t="str">
        <f>INDEX('Crosswalk Particulates'!$B:$B,MATCH('2017 EPA Data'!A48,'Crosswalk Particulates'!$A:$A,0))</f>
        <v>Residential Buildings Sector</v>
      </c>
      <c r="G48" s="84">
        <f>INDEX('Crosswalk Particulates'!$E:$E,MATCH('2017 EPA Data'!$B48,'Crosswalk Particulates'!$D:$D,0))</f>
        <v>0</v>
      </c>
      <c r="H48" s="96">
        <f t="shared" si="0"/>
        <v>0</v>
      </c>
    </row>
    <row r="49" spans="1:8" hidden="1">
      <c r="A49" s="73" t="s">
        <v>2534</v>
      </c>
      <c r="B49" s="73" t="s">
        <v>2524</v>
      </c>
      <c r="C49" s="73" t="s">
        <v>2517</v>
      </c>
      <c r="D49" s="86">
        <v>38088092.404377259</v>
      </c>
      <c r="E49" s="73" t="s">
        <v>2518</v>
      </c>
      <c r="F49" s="79" t="str">
        <f>INDEX('Crosswalk Particulates'!$B:$B,MATCH('2017 EPA Data'!A49,'Crosswalk Particulates'!$A:$A,0))</f>
        <v>Other-EPA</v>
      </c>
      <c r="G49" s="84">
        <f>INDEX('Crosswalk Particulates'!$E:$E,MATCH('2017 EPA Data'!$B49,'Crosswalk Particulates'!$D:$D,0))</f>
        <v>0</v>
      </c>
      <c r="H49" s="96">
        <f t="shared" si="0"/>
        <v>0</v>
      </c>
    </row>
    <row r="50" spans="1:8" hidden="1">
      <c r="A50" s="73" t="s">
        <v>2542</v>
      </c>
      <c r="B50" s="73" t="s">
        <v>2528</v>
      </c>
      <c r="C50" s="73" t="s">
        <v>2517</v>
      </c>
      <c r="D50" s="86">
        <v>37756091.444871344</v>
      </c>
      <c r="E50" s="73" t="s">
        <v>2518</v>
      </c>
      <c r="F50" s="79" t="str">
        <f>INDEX('Crosswalk Particulates'!$B:$B,MATCH('2017 EPA Data'!A50,'Crosswalk Particulates'!$A:$A,0))</f>
        <v>process-ngps-industry</v>
      </c>
      <c r="G50" s="84">
        <f>INDEX('Crosswalk Particulates'!$E:$E,MATCH('2017 EPA Data'!$B50,'Crosswalk Particulates'!$D:$D,0))</f>
        <v>0</v>
      </c>
      <c r="H50" s="96">
        <f t="shared" si="0"/>
        <v>0</v>
      </c>
    </row>
    <row r="51" spans="1:8" hidden="1">
      <c r="A51" s="73" t="s">
        <v>2529</v>
      </c>
      <c r="B51" s="73" t="s">
        <v>2537</v>
      </c>
      <c r="C51" s="73" t="s">
        <v>2517</v>
      </c>
      <c r="D51" s="86">
        <v>37374454.719114833</v>
      </c>
      <c r="E51" s="73" t="s">
        <v>2518</v>
      </c>
      <c r="F51" s="79" t="str">
        <f>INDEX('Crosswalk Particulates'!$B:$B,MATCH('2017 EPA Data'!A51,'Crosswalk Particulates'!$A:$A,0))</f>
        <v>Other-EPA</v>
      </c>
      <c r="G51" s="84">
        <f>INDEX('Crosswalk Particulates'!$E:$E,MATCH('2017 EPA Data'!$B51,'Crosswalk Particulates'!$D:$D,0))</f>
        <v>0</v>
      </c>
      <c r="H51" s="96">
        <f t="shared" si="0"/>
        <v>0</v>
      </c>
    </row>
    <row r="52" spans="1:8" hidden="1">
      <c r="A52" s="73" t="s">
        <v>2532</v>
      </c>
      <c r="B52" s="73" t="s">
        <v>2544</v>
      </c>
      <c r="C52" s="73" t="s">
        <v>2517</v>
      </c>
      <c r="D52" s="86">
        <v>37160153.644610539</v>
      </c>
      <c r="E52" s="73" t="s">
        <v>2518</v>
      </c>
      <c r="F52" s="79" t="str">
        <f>INDEX('Crosswalk Particulates'!$B:$B,MATCH('2017 EPA Data'!A52,'Crosswalk Particulates'!$A:$A,0))</f>
        <v>Other-EPA</v>
      </c>
      <c r="G52" s="84">
        <f>INDEX('Crosswalk Particulates'!$E:$E,MATCH('2017 EPA Data'!$B52,'Crosswalk Particulates'!$D:$D,0))</f>
        <v>0</v>
      </c>
      <c r="H52" s="96">
        <f t="shared" si="0"/>
        <v>0</v>
      </c>
    </row>
    <row r="53" spans="1:8" hidden="1">
      <c r="A53" s="73" t="s">
        <v>2549</v>
      </c>
      <c r="B53" s="73" t="s">
        <v>2535</v>
      </c>
      <c r="C53" s="73" t="s">
        <v>2517</v>
      </c>
      <c r="D53" s="86">
        <v>35806286.794007808</v>
      </c>
      <c r="E53" s="73" t="s">
        <v>2518</v>
      </c>
      <c r="F53" s="79" t="str">
        <f>INDEX('Crosswalk Particulates'!$B:$B,MATCH('2017 EPA Data'!A53,'Crosswalk Particulates'!$A:$A,0))</f>
        <v>Residential Buildings Sector</v>
      </c>
      <c r="G53" s="84">
        <f>INDEX('Crosswalk Particulates'!$E:$E,MATCH('2017 EPA Data'!$B53,'Crosswalk Particulates'!$D:$D,0))</f>
        <v>0</v>
      </c>
      <c r="H53" s="96">
        <f t="shared" si="0"/>
        <v>0</v>
      </c>
    </row>
    <row r="54" spans="1:8" hidden="1">
      <c r="A54" s="73" t="s">
        <v>2550</v>
      </c>
      <c r="B54" s="73" t="s">
        <v>2543</v>
      </c>
      <c r="C54" s="73" t="s">
        <v>2517</v>
      </c>
      <c r="D54" s="86">
        <v>33904125.75125245</v>
      </c>
      <c r="E54" s="73" t="s">
        <v>2518</v>
      </c>
      <c r="F54" s="79" t="str">
        <f>INDEX('Crosswalk Particulates'!$B:$B,MATCH('2017 EPA Data'!A54,'Crosswalk Particulates'!$A:$A,0))</f>
        <v>process-other-industry</v>
      </c>
      <c r="G54" s="84">
        <f>INDEX('Crosswalk Particulates'!$E:$E,MATCH('2017 EPA Data'!$B54,'Crosswalk Particulates'!$D:$D,0))</f>
        <v>0</v>
      </c>
      <c r="H54" s="96">
        <f t="shared" si="0"/>
        <v>0</v>
      </c>
    </row>
    <row r="55" spans="1:8" hidden="1">
      <c r="A55" s="73" t="s">
        <v>2526</v>
      </c>
      <c r="B55" s="73" t="s">
        <v>2531</v>
      </c>
      <c r="C55" s="73" t="s">
        <v>2517</v>
      </c>
      <c r="D55" s="86">
        <v>33814592.823322885</v>
      </c>
      <c r="E55" s="73" t="s">
        <v>2518</v>
      </c>
      <c r="F55" s="79" t="str">
        <f>INDEX('Crosswalk Particulates'!$B:$B,MATCH('2017 EPA Data'!A55,'Crosswalk Particulates'!$A:$A,0))</f>
        <v>Other-EPA</v>
      </c>
      <c r="G55" s="84">
        <f>INDEX('Crosswalk Particulates'!$E:$E,MATCH('2017 EPA Data'!$B55,'Crosswalk Particulates'!$D:$D,0))</f>
        <v>0</v>
      </c>
      <c r="H55" s="96">
        <f t="shared" si="0"/>
        <v>0</v>
      </c>
    </row>
    <row r="56" spans="1:8" hidden="1">
      <c r="A56" s="73" t="s">
        <v>2551</v>
      </c>
      <c r="B56" s="73" t="s">
        <v>2520</v>
      </c>
      <c r="C56" s="73" t="s">
        <v>2521</v>
      </c>
      <c r="D56" s="86">
        <v>33574536.164925985</v>
      </c>
      <c r="E56" s="73" t="s">
        <v>2522</v>
      </c>
      <c r="F56" s="79" t="str">
        <f>INDEX('Crosswalk Particulates'!$B:$B,MATCH('2017 EPA Data'!A56,'Crosswalk Particulates'!$A:$A,0))</f>
        <v>industry-fuel-natural gas</v>
      </c>
      <c r="G56" s="84">
        <f>INDEX('Crosswalk Particulates'!$E:$E,MATCH('2017 EPA Data'!$B56,'Crosswalk Particulates'!$D:$D,0))</f>
        <v>0</v>
      </c>
      <c r="H56" s="96">
        <f t="shared" si="0"/>
        <v>30458343084001.77</v>
      </c>
    </row>
    <row r="57" spans="1:8" hidden="1">
      <c r="A57" s="73" t="s">
        <v>2552</v>
      </c>
      <c r="B57" s="73" t="s">
        <v>2516</v>
      </c>
      <c r="C57" s="73" t="s">
        <v>2517</v>
      </c>
      <c r="D57" s="86">
        <v>32322016.570058584</v>
      </c>
      <c r="E57" s="73" t="s">
        <v>2518</v>
      </c>
      <c r="F57" s="79" t="str">
        <f>INDEX('Crosswalk Particulates'!$B:$B,MATCH('2017 EPA Data'!A57,'Crosswalk Particulates'!$A:$A,0))</f>
        <v>process-agriculture-industry</v>
      </c>
      <c r="G57" s="84">
        <f>INDEX('Crosswalk Particulates'!$E:$E,MATCH('2017 EPA Data'!$B57,'Crosswalk Particulates'!$D:$D,0))</f>
        <v>0</v>
      </c>
      <c r="H57" s="96">
        <f t="shared" si="0"/>
        <v>0</v>
      </c>
    </row>
    <row r="58" spans="1:8" hidden="1">
      <c r="A58" s="73" t="s">
        <v>2529</v>
      </c>
      <c r="B58" s="73" t="s">
        <v>2548</v>
      </c>
      <c r="C58" s="73" t="s">
        <v>2517</v>
      </c>
      <c r="D58" s="86">
        <v>31109345.680750918</v>
      </c>
      <c r="E58" s="73" t="s">
        <v>2518</v>
      </c>
      <c r="F58" s="79" t="str">
        <f>INDEX('Crosswalk Particulates'!$B:$B,MATCH('2017 EPA Data'!A58,'Crosswalk Particulates'!$A:$A,0))</f>
        <v>Other-EPA</v>
      </c>
      <c r="G58" s="84">
        <f>INDEX('Crosswalk Particulates'!$E:$E,MATCH('2017 EPA Data'!$B58,'Crosswalk Particulates'!$D:$D,0))</f>
        <v>0</v>
      </c>
      <c r="H58" s="96">
        <f t="shared" si="0"/>
        <v>0</v>
      </c>
    </row>
    <row r="59" spans="1:8" hidden="1">
      <c r="A59" s="73" t="s">
        <v>2553</v>
      </c>
      <c r="B59" s="73" t="s">
        <v>2531</v>
      </c>
      <c r="C59" s="73" t="s">
        <v>2517</v>
      </c>
      <c r="D59" s="86">
        <v>30656772.244376291</v>
      </c>
      <c r="E59" s="73" t="s">
        <v>2518</v>
      </c>
      <c r="F59" s="79" t="str">
        <f>INDEX('Crosswalk Particulates'!$B:$B,MATCH('2017 EPA Data'!A59,'Crosswalk Particulates'!$A:$A,0))</f>
        <v>process-other-industry</v>
      </c>
      <c r="G59" s="84">
        <f>INDEX('Crosswalk Particulates'!$E:$E,MATCH('2017 EPA Data'!$B59,'Crosswalk Particulates'!$D:$D,0))</f>
        <v>0</v>
      </c>
      <c r="H59" s="96">
        <f t="shared" si="0"/>
        <v>0</v>
      </c>
    </row>
    <row r="60" spans="1:8" hidden="1">
      <c r="A60" s="73" t="s">
        <v>2529</v>
      </c>
      <c r="B60" s="73" t="s">
        <v>2528</v>
      </c>
      <c r="C60" s="73" t="s">
        <v>2517</v>
      </c>
      <c r="D60" s="86">
        <v>30520367.357696813</v>
      </c>
      <c r="E60" s="73" t="s">
        <v>2518</v>
      </c>
      <c r="F60" s="79" t="str">
        <f>INDEX('Crosswalk Particulates'!$B:$B,MATCH('2017 EPA Data'!A60,'Crosswalk Particulates'!$A:$A,0))</f>
        <v>Other-EPA</v>
      </c>
      <c r="G60" s="84">
        <f>INDEX('Crosswalk Particulates'!$E:$E,MATCH('2017 EPA Data'!$B60,'Crosswalk Particulates'!$D:$D,0))</f>
        <v>0</v>
      </c>
      <c r="H60" s="96">
        <f t="shared" si="0"/>
        <v>0</v>
      </c>
    </row>
    <row r="61" spans="1:8" hidden="1">
      <c r="A61" s="73" t="s">
        <v>2554</v>
      </c>
      <c r="B61" s="73" t="s">
        <v>2520</v>
      </c>
      <c r="C61" s="73" t="s">
        <v>2521</v>
      </c>
      <c r="D61" s="86">
        <v>29858457.14055454</v>
      </c>
      <c r="E61" s="73" t="s">
        <v>2522</v>
      </c>
      <c r="F61" s="79" t="str">
        <f>INDEX('Crosswalk Particulates'!$B:$B,MATCH('2017 EPA Data'!A61,'Crosswalk Particulates'!$A:$A,0))</f>
        <v>Transportation Sector</v>
      </c>
      <c r="G61" s="84">
        <f>INDEX('Crosswalk Particulates'!$E:$E,MATCH('2017 EPA Data'!$B61,'Crosswalk Particulates'!$D:$D,0))</f>
        <v>0</v>
      </c>
      <c r="H61" s="96">
        <f t="shared" si="0"/>
        <v>27087168891286.973</v>
      </c>
    </row>
    <row r="62" spans="1:8" hidden="1">
      <c r="A62" s="73" t="s">
        <v>2532</v>
      </c>
      <c r="B62" s="73" t="s">
        <v>2539</v>
      </c>
      <c r="C62" s="73" t="s">
        <v>2517</v>
      </c>
      <c r="D62" s="86">
        <v>29235222.610456701</v>
      </c>
      <c r="E62" s="73" t="s">
        <v>2518</v>
      </c>
      <c r="F62" s="79" t="str">
        <f>INDEX('Crosswalk Particulates'!$B:$B,MATCH('2017 EPA Data'!A62,'Crosswalk Particulates'!$A:$A,0))</f>
        <v>Other-EPA</v>
      </c>
      <c r="G62" s="84">
        <f>INDEX('Crosswalk Particulates'!$E:$E,MATCH('2017 EPA Data'!$B62,'Crosswalk Particulates'!$D:$D,0))</f>
        <v>0</v>
      </c>
      <c r="H62" s="96">
        <f t="shared" si="0"/>
        <v>0</v>
      </c>
    </row>
    <row r="63" spans="1:8" hidden="1">
      <c r="A63" s="73" t="s">
        <v>2523</v>
      </c>
      <c r="B63" s="73" t="s">
        <v>2525</v>
      </c>
      <c r="C63" s="73" t="s">
        <v>2517</v>
      </c>
      <c r="D63" s="86">
        <v>29198938.278792076</v>
      </c>
      <c r="E63" s="73" t="s">
        <v>2518</v>
      </c>
      <c r="F63" s="79" t="str">
        <f>INDEX('Crosswalk Particulates'!$B:$B,MATCH('2017 EPA Data'!A63,'Crosswalk Particulates'!$A:$A,0))</f>
        <v>Transportation Sector</v>
      </c>
      <c r="G63" s="84">
        <f>INDEX('Crosswalk Particulates'!$E:$E,MATCH('2017 EPA Data'!$B63,'Crosswalk Particulates'!$D:$D,0))</f>
        <v>0</v>
      </c>
      <c r="H63" s="96">
        <f t="shared" si="0"/>
        <v>0</v>
      </c>
    </row>
    <row r="64" spans="1:8" hidden="1">
      <c r="A64" s="73" t="s">
        <v>2550</v>
      </c>
      <c r="B64" s="73" t="s">
        <v>2528</v>
      </c>
      <c r="C64" s="73" t="s">
        <v>2517</v>
      </c>
      <c r="D64" s="86">
        <v>28927226.62734938</v>
      </c>
      <c r="E64" s="73" t="s">
        <v>2518</v>
      </c>
      <c r="F64" s="79" t="str">
        <f>INDEX('Crosswalk Particulates'!$B:$B,MATCH('2017 EPA Data'!A64,'Crosswalk Particulates'!$A:$A,0))</f>
        <v>process-other-industry</v>
      </c>
      <c r="G64" s="84">
        <f>INDEX('Crosswalk Particulates'!$E:$E,MATCH('2017 EPA Data'!$B64,'Crosswalk Particulates'!$D:$D,0))</f>
        <v>0</v>
      </c>
      <c r="H64" s="96">
        <f t="shared" si="0"/>
        <v>0</v>
      </c>
    </row>
    <row r="65" spans="1:8" hidden="1">
      <c r="A65" s="73" t="s">
        <v>2555</v>
      </c>
      <c r="B65" s="73" t="s">
        <v>2528</v>
      </c>
      <c r="C65" s="73" t="s">
        <v>2517</v>
      </c>
      <c r="D65" s="86">
        <v>27840864.850412026</v>
      </c>
      <c r="E65" s="73" t="s">
        <v>2518</v>
      </c>
      <c r="F65" s="79" t="str">
        <f>INDEX('Crosswalk Particulates'!$B:$B,MATCH('2017 EPA Data'!A65,'Crosswalk Particulates'!$A:$A,0))</f>
        <v>process-other-industry</v>
      </c>
      <c r="G65" s="84">
        <f>INDEX('Crosswalk Particulates'!$E:$E,MATCH('2017 EPA Data'!$B65,'Crosswalk Particulates'!$D:$D,0))</f>
        <v>0</v>
      </c>
      <c r="H65" s="96">
        <f t="shared" si="0"/>
        <v>0</v>
      </c>
    </row>
    <row r="66" spans="1:8" hidden="1">
      <c r="A66" s="73" t="s">
        <v>2553</v>
      </c>
      <c r="B66" s="73" t="s">
        <v>2528</v>
      </c>
      <c r="C66" s="73" t="s">
        <v>2517</v>
      </c>
      <c r="D66" s="86">
        <v>27216593.927025344</v>
      </c>
      <c r="E66" s="73" t="s">
        <v>2518</v>
      </c>
      <c r="F66" s="79" t="str">
        <f>INDEX('Crosswalk Particulates'!$B:$B,MATCH('2017 EPA Data'!A66,'Crosswalk Particulates'!$A:$A,0))</f>
        <v>process-other-industry</v>
      </c>
      <c r="G66" s="84">
        <f>INDEX('Crosswalk Particulates'!$E:$E,MATCH('2017 EPA Data'!$B66,'Crosswalk Particulates'!$D:$D,0))</f>
        <v>0</v>
      </c>
      <c r="H66" s="96">
        <f t="shared" si="0"/>
        <v>0</v>
      </c>
    </row>
    <row r="67" spans="1:8" hidden="1">
      <c r="A67" s="73" t="s">
        <v>2515</v>
      </c>
      <c r="B67" s="73" t="s">
        <v>2556</v>
      </c>
      <c r="C67" s="73" t="s">
        <v>2557</v>
      </c>
      <c r="D67" s="86">
        <v>25823487.798769999</v>
      </c>
      <c r="E67" s="73" t="s">
        <v>2522</v>
      </c>
      <c r="F67" s="79" t="str">
        <f>INDEX('Crosswalk Particulates'!$B:$B,MATCH('2017 EPA Data'!A67,'Crosswalk Particulates'!$A:$A,0))</f>
        <v>Other-EPA</v>
      </c>
      <c r="G67" s="84" t="str">
        <f>INDEX('Crosswalk Particulates'!$E:$E,MATCH('2017 EPA Data'!$B67,'Crosswalk Particulates'!$D:$D,0))</f>
        <v>VOC</v>
      </c>
      <c r="H67" s="96">
        <f t="shared" si="0"/>
        <v>23426701924839.656</v>
      </c>
    </row>
    <row r="68" spans="1:8" hidden="1">
      <c r="A68" s="73" t="s">
        <v>2551</v>
      </c>
      <c r="B68" s="73" t="s">
        <v>2524</v>
      </c>
      <c r="C68" s="73" t="s">
        <v>2517</v>
      </c>
      <c r="D68" s="86">
        <v>25462699.121412534</v>
      </c>
      <c r="E68" s="73" t="s">
        <v>2518</v>
      </c>
      <c r="F68" s="79" t="str">
        <f>INDEX('Crosswalk Particulates'!$B:$B,MATCH('2017 EPA Data'!A68,'Crosswalk Particulates'!$A:$A,0))</f>
        <v>industry-fuel-natural gas</v>
      </c>
      <c r="G68" s="84">
        <f>INDEX('Crosswalk Particulates'!$E:$E,MATCH('2017 EPA Data'!$B68,'Crosswalk Particulates'!$D:$D,0))</f>
        <v>0</v>
      </c>
      <c r="H68" s="96">
        <f t="shared" ref="H68:H131" si="1">IF(E68="TON",D68/metricton_to_shortton,0)*10^6</f>
        <v>0</v>
      </c>
    </row>
    <row r="69" spans="1:8" hidden="1">
      <c r="A69" s="73" t="s">
        <v>2519</v>
      </c>
      <c r="B69" s="73" t="s">
        <v>2539</v>
      </c>
      <c r="C69" s="73" t="s">
        <v>2517</v>
      </c>
      <c r="D69" s="86">
        <v>25262942.778996896</v>
      </c>
      <c r="E69" s="73" t="s">
        <v>2518</v>
      </c>
      <c r="F69" s="79" t="str">
        <f>INDEX('Crosswalk Particulates'!$B:$B,MATCH('2017 EPA Data'!A69,'Crosswalk Particulates'!$A:$A,0))</f>
        <v>process-other-industry</v>
      </c>
      <c r="G69" s="84">
        <f>INDEX('Crosswalk Particulates'!$E:$E,MATCH('2017 EPA Data'!$B69,'Crosswalk Particulates'!$D:$D,0))</f>
        <v>0</v>
      </c>
      <c r="H69" s="96">
        <f t="shared" si="1"/>
        <v>0</v>
      </c>
    </row>
    <row r="70" spans="1:8" hidden="1">
      <c r="A70" s="73" t="s">
        <v>2519</v>
      </c>
      <c r="B70" s="73" t="s">
        <v>2558</v>
      </c>
      <c r="C70" s="73" t="s">
        <v>2517</v>
      </c>
      <c r="D70" s="86">
        <v>24968703.593934689</v>
      </c>
      <c r="E70" s="73" t="s">
        <v>2518</v>
      </c>
      <c r="F70" s="79" t="str">
        <f>INDEX('Crosswalk Particulates'!$B:$B,MATCH('2017 EPA Data'!A70,'Crosswalk Particulates'!$A:$A,0))</f>
        <v>process-other-industry</v>
      </c>
      <c r="G70" s="84">
        <f>INDEX('Crosswalk Particulates'!$E:$E,MATCH('2017 EPA Data'!$B70,'Crosswalk Particulates'!$D:$D,0))</f>
        <v>0</v>
      </c>
      <c r="H70" s="96">
        <f t="shared" si="1"/>
        <v>0</v>
      </c>
    </row>
    <row r="71" spans="1:8" hidden="1">
      <c r="A71" s="73" t="s">
        <v>2523</v>
      </c>
      <c r="B71" s="73" t="s">
        <v>2524</v>
      </c>
      <c r="C71" s="73" t="s">
        <v>2517</v>
      </c>
      <c r="D71" s="86">
        <v>24553405.320878815</v>
      </c>
      <c r="E71" s="73" t="s">
        <v>2518</v>
      </c>
      <c r="F71" s="79" t="str">
        <f>INDEX('Crosswalk Particulates'!$B:$B,MATCH('2017 EPA Data'!A71,'Crosswalk Particulates'!$A:$A,0))</f>
        <v>Transportation Sector</v>
      </c>
      <c r="G71" s="84">
        <f>INDEX('Crosswalk Particulates'!$E:$E,MATCH('2017 EPA Data'!$B71,'Crosswalk Particulates'!$D:$D,0))</f>
        <v>0</v>
      </c>
      <c r="H71" s="96">
        <f t="shared" si="1"/>
        <v>0</v>
      </c>
    </row>
    <row r="72" spans="1:8" hidden="1">
      <c r="A72" s="73" t="s">
        <v>2559</v>
      </c>
      <c r="B72" s="73" t="s">
        <v>2516</v>
      </c>
      <c r="C72" s="73" t="s">
        <v>2517</v>
      </c>
      <c r="D72" s="86">
        <v>22016555.35956376</v>
      </c>
      <c r="E72" s="73" t="s">
        <v>2518</v>
      </c>
      <c r="F72" s="79" t="str">
        <f>INDEX('Crosswalk Particulates'!$B:$B,MATCH('2017 EPA Data'!A72,'Crosswalk Particulates'!$A:$A,0))</f>
        <v>process-waste-industry</v>
      </c>
      <c r="G72" s="84">
        <f>INDEX('Crosswalk Particulates'!$E:$E,MATCH('2017 EPA Data'!$B72,'Crosswalk Particulates'!$D:$D,0))</f>
        <v>0</v>
      </c>
      <c r="H72" s="96">
        <f t="shared" si="1"/>
        <v>0</v>
      </c>
    </row>
    <row r="73" spans="1:8" hidden="1">
      <c r="A73" s="73" t="s">
        <v>2527</v>
      </c>
      <c r="B73" s="73" t="s">
        <v>2524</v>
      </c>
      <c r="C73" s="73" t="s">
        <v>2517</v>
      </c>
      <c r="D73" s="86">
        <v>21542677.042533003</v>
      </c>
      <c r="E73" s="73" t="s">
        <v>2518</v>
      </c>
      <c r="F73" s="79" t="str">
        <f>INDEX('Crosswalk Particulates'!$B:$B,MATCH('2017 EPA Data'!A73,'Crosswalk Particulates'!$A:$A,0))</f>
        <v>Transportation Sector</v>
      </c>
      <c r="G73" s="84">
        <f>INDEX('Crosswalk Particulates'!$E:$E,MATCH('2017 EPA Data'!$B73,'Crosswalk Particulates'!$D:$D,0))</f>
        <v>0</v>
      </c>
      <c r="H73" s="96">
        <f t="shared" si="1"/>
        <v>0</v>
      </c>
    </row>
    <row r="74" spans="1:8" hidden="1">
      <c r="A74" s="73" t="s">
        <v>2546</v>
      </c>
      <c r="B74" s="73" t="s">
        <v>2531</v>
      </c>
      <c r="C74" s="73" t="s">
        <v>2517</v>
      </c>
      <c r="D74" s="86">
        <v>19781989.96712821</v>
      </c>
      <c r="E74" s="73" t="s">
        <v>2518</v>
      </c>
      <c r="F74" s="79" t="str">
        <f>INDEX('Crosswalk Particulates'!$B:$B,MATCH('2017 EPA Data'!A74,'Crosswalk Particulates'!$A:$A,0))</f>
        <v>process-other-industry</v>
      </c>
      <c r="G74" s="84">
        <f>INDEX('Crosswalk Particulates'!$E:$E,MATCH('2017 EPA Data'!$B74,'Crosswalk Particulates'!$D:$D,0))</f>
        <v>0</v>
      </c>
      <c r="H74" s="96">
        <f t="shared" si="1"/>
        <v>0</v>
      </c>
    </row>
    <row r="75" spans="1:8" hidden="1">
      <c r="A75" s="73" t="s">
        <v>2541</v>
      </c>
      <c r="B75" s="73" t="s">
        <v>2524</v>
      </c>
      <c r="C75" s="73" t="s">
        <v>2517</v>
      </c>
      <c r="D75" s="86">
        <v>19700154.249254867</v>
      </c>
      <c r="E75" s="73" t="s">
        <v>2518</v>
      </c>
      <c r="F75" s="79" t="str">
        <f>INDEX('Crosswalk Particulates'!$B:$B,MATCH('2017 EPA Data'!A75,'Crosswalk Particulates'!$A:$A,0))</f>
        <v>Transportation Sector</v>
      </c>
      <c r="G75" s="84">
        <f>INDEX('Crosswalk Particulates'!$E:$E,MATCH('2017 EPA Data'!$B75,'Crosswalk Particulates'!$D:$D,0))</f>
        <v>0</v>
      </c>
      <c r="H75" s="96">
        <f t="shared" si="1"/>
        <v>0</v>
      </c>
    </row>
    <row r="76" spans="1:8" hidden="1">
      <c r="A76" s="73" t="s">
        <v>2526</v>
      </c>
      <c r="B76" s="73" t="s">
        <v>2560</v>
      </c>
      <c r="C76" s="73" t="s">
        <v>2557</v>
      </c>
      <c r="D76" s="86">
        <v>19487071.795969751</v>
      </c>
      <c r="E76" s="73" t="s">
        <v>2522</v>
      </c>
      <c r="F76" s="79" t="str">
        <f>INDEX('Crosswalk Particulates'!$B:$B,MATCH('2017 EPA Data'!A76,'Crosswalk Particulates'!$A:$A,0))</f>
        <v>Other-EPA</v>
      </c>
      <c r="G76" s="84" t="str">
        <f>INDEX('Crosswalk Particulates'!$E:$E,MATCH('2017 EPA Data'!$B76,'Crosswalk Particulates'!$D:$D,0))</f>
        <v>CO</v>
      </c>
      <c r="H76" s="96">
        <f t="shared" si="1"/>
        <v>17678395184630.234</v>
      </c>
    </row>
    <row r="77" spans="1:8" hidden="1">
      <c r="A77" s="73" t="s">
        <v>2526</v>
      </c>
      <c r="B77" s="73" t="s">
        <v>2561</v>
      </c>
      <c r="C77" s="73" t="s">
        <v>2517</v>
      </c>
      <c r="D77" s="86">
        <v>18950991.385659393</v>
      </c>
      <c r="E77" s="73" t="s">
        <v>2518</v>
      </c>
      <c r="F77" s="79" t="str">
        <f>INDEX('Crosswalk Particulates'!$B:$B,MATCH('2017 EPA Data'!A77,'Crosswalk Particulates'!$A:$A,0))</f>
        <v>Other-EPA</v>
      </c>
      <c r="G77" s="84">
        <f>INDEX('Crosswalk Particulates'!$E:$E,MATCH('2017 EPA Data'!$B77,'Crosswalk Particulates'!$D:$D,0))</f>
        <v>0</v>
      </c>
      <c r="H77" s="96">
        <f t="shared" si="1"/>
        <v>0</v>
      </c>
    </row>
    <row r="78" spans="1:8" hidden="1">
      <c r="A78" s="73" t="s">
        <v>2549</v>
      </c>
      <c r="B78" s="73" t="s">
        <v>2525</v>
      </c>
      <c r="C78" s="73" t="s">
        <v>2517</v>
      </c>
      <c r="D78" s="86">
        <v>18713350.277910288</v>
      </c>
      <c r="E78" s="73" t="s">
        <v>2518</v>
      </c>
      <c r="F78" s="79" t="str">
        <f>INDEX('Crosswalk Particulates'!$B:$B,MATCH('2017 EPA Data'!A78,'Crosswalk Particulates'!$A:$A,0))</f>
        <v>Residential Buildings Sector</v>
      </c>
      <c r="G78" s="84">
        <f>INDEX('Crosswalk Particulates'!$E:$E,MATCH('2017 EPA Data'!$B78,'Crosswalk Particulates'!$D:$D,0))</f>
        <v>0</v>
      </c>
      <c r="H78" s="96">
        <f t="shared" si="1"/>
        <v>0</v>
      </c>
    </row>
    <row r="79" spans="1:8" hidden="1">
      <c r="A79" s="73" t="s">
        <v>2553</v>
      </c>
      <c r="B79" s="73" t="s">
        <v>2562</v>
      </c>
      <c r="C79" s="73" t="s">
        <v>2517</v>
      </c>
      <c r="D79" s="86">
        <v>18364685.846163549</v>
      </c>
      <c r="E79" s="73" t="s">
        <v>2518</v>
      </c>
      <c r="F79" s="79" t="str">
        <f>INDEX('Crosswalk Particulates'!$B:$B,MATCH('2017 EPA Data'!A79,'Crosswalk Particulates'!$A:$A,0))</f>
        <v>process-other-industry</v>
      </c>
      <c r="G79" s="84">
        <f>INDEX('Crosswalk Particulates'!$E:$E,MATCH('2017 EPA Data'!$B79,'Crosswalk Particulates'!$D:$D,0))</f>
        <v>0</v>
      </c>
      <c r="H79" s="96">
        <f t="shared" si="1"/>
        <v>0</v>
      </c>
    </row>
    <row r="80" spans="1:8" hidden="1">
      <c r="A80" s="73" t="s">
        <v>2526</v>
      </c>
      <c r="B80" s="73" t="s">
        <v>2558</v>
      </c>
      <c r="C80" s="73" t="s">
        <v>2517</v>
      </c>
      <c r="D80" s="86">
        <v>18237801.963489179</v>
      </c>
      <c r="E80" s="73" t="s">
        <v>2518</v>
      </c>
      <c r="F80" s="79" t="str">
        <f>INDEX('Crosswalk Particulates'!$B:$B,MATCH('2017 EPA Data'!A80,'Crosswalk Particulates'!$A:$A,0))</f>
        <v>Other-EPA</v>
      </c>
      <c r="G80" s="84">
        <f>INDEX('Crosswalk Particulates'!$E:$E,MATCH('2017 EPA Data'!$B80,'Crosswalk Particulates'!$D:$D,0))</f>
        <v>0</v>
      </c>
      <c r="H80" s="96">
        <f t="shared" si="1"/>
        <v>0</v>
      </c>
    </row>
    <row r="81" spans="1:8" hidden="1">
      <c r="A81" s="73" t="s">
        <v>2523</v>
      </c>
      <c r="B81" s="73" t="s">
        <v>2560</v>
      </c>
      <c r="C81" s="73" t="s">
        <v>2557</v>
      </c>
      <c r="D81" s="86">
        <v>18078053.122212298</v>
      </c>
      <c r="E81" s="73" t="s">
        <v>2522</v>
      </c>
      <c r="F81" s="79" t="str">
        <f>INDEX('Crosswalk Particulates'!$B:$B,MATCH('2017 EPA Data'!A81,'Crosswalk Particulates'!$A:$A,0))</f>
        <v>Transportation Sector</v>
      </c>
      <c r="G81" s="84" t="str">
        <f>INDEX('Crosswalk Particulates'!$E:$E,MATCH('2017 EPA Data'!$B81,'Crosswalk Particulates'!$D:$D,0))</f>
        <v>CO</v>
      </c>
      <c r="H81" s="96">
        <f t="shared" si="1"/>
        <v>16400153425272.654</v>
      </c>
    </row>
    <row r="82" spans="1:8" hidden="1">
      <c r="A82" s="73" t="s">
        <v>2529</v>
      </c>
      <c r="B82" s="73" t="s">
        <v>2540</v>
      </c>
      <c r="C82" s="73" t="s">
        <v>2517</v>
      </c>
      <c r="D82" s="86">
        <v>17833435.626582619</v>
      </c>
      <c r="E82" s="73" t="s">
        <v>2518</v>
      </c>
      <c r="F82" s="79" t="str">
        <f>INDEX('Crosswalk Particulates'!$B:$B,MATCH('2017 EPA Data'!A82,'Crosswalk Particulates'!$A:$A,0))</f>
        <v>Other-EPA</v>
      </c>
      <c r="G82" s="84">
        <f>INDEX('Crosswalk Particulates'!$E:$E,MATCH('2017 EPA Data'!$B82,'Crosswalk Particulates'!$D:$D,0))</f>
        <v>0</v>
      </c>
      <c r="H82" s="96">
        <f t="shared" si="1"/>
        <v>0</v>
      </c>
    </row>
    <row r="83" spans="1:8" hidden="1">
      <c r="A83" s="73" t="s">
        <v>2553</v>
      </c>
      <c r="B83" s="73" t="s">
        <v>2516</v>
      </c>
      <c r="C83" s="73" t="s">
        <v>2517</v>
      </c>
      <c r="D83" s="86">
        <v>17562403.292848013</v>
      </c>
      <c r="E83" s="73" t="s">
        <v>2518</v>
      </c>
      <c r="F83" s="79" t="str">
        <f>INDEX('Crosswalk Particulates'!$B:$B,MATCH('2017 EPA Data'!A83,'Crosswalk Particulates'!$A:$A,0))</f>
        <v>process-other-industry</v>
      </c>
      <c r="G83" s="84">
        <f>INDEX('Crosswalk Particulates'!$E:$E,MATCH('2017 EPA Data'!$B83,'Crosswalk Particulates'!$D:$D,0))</f>
        <v>0</v>
      </c>
      <c r="H83" s="96">
        <f t="shared" si="1"/>
        <v>0</v>
      </c>
    </row>
    <row r="84" spans="1:8" hidden="1">
      <c r="A84" s="73" t="s">
        <v>2563</v>
      </c>
      <c r="B84" s="73" t="s">
        <v>2520</v>
      </c>
      <c r="C84" s="73" t="s">
        <v>2521</v>
      </c>
      <c r="D84" s="86">
        <v>17506669.55212893</v>
      </c>
      <c r="E84" s="73" t="s">
        <v>2522</v>
      </c>
      <c r="F84" s="79" t="str">
        <f>INDEX('Crosswalk Particulates'!$B:$B,MATCH('2017 EPA Data'!A84,'Crosswalk Particulates'!$A:$A,0))</f>
        <v>Other-EPA</v>
      </c>
      <c r="G84" s="84">
        <f>INDEX('Crosswalk Particulates'!$E:$E,MATCH('2017 EPA Data'!$B84,'Crosswalk Particulates'!$D:$D,0))</f>
        <v>0</v>
      </c>
      <c r="H84" s="96">
        <f t="shared" si="1"/>
        <v>15881802353356.979</v>
      </c>
    </row>
    <row r="85" spans="1:8" hidden="1">
      <c r="A85" s="73" t="s">
        <v>2530</v>
      </c>
      <c r="B85" s="73" t="s">
        <v>2564</v>
      </c>
      <c r="C85" s="73" t="s">
        <v>2517</v>
      </c>
      <c r="D85" s="86">
        <v>17393570.333976101</v>
      </c>
      <c r="E85" s="73" t="s">
        <v>2518</v>
      </c>
      <c r="F85" s="79" t="str">
        <f>INDEX('Crosswalk Particulates'!$B:$B,MATCH('2017 EPA Data'!A85,'Crosswalk Particulates'!$A:$A,0))</f>
        <v>process-other-industry</v>
      </c>
      <c r="G85" s="84">
        <f>INDEX('Crosswalk Particulates'!$E:$E,MATCH('2017 EPA Data'!$B85,'Crosswalk Particulates'!$D:$D,0))</f>
        <v>0</v>
      </c>
      <c r="H85" s="96">
        <f t="shared" si="1"/>
        <v>0</v>
      </c>
    </row>
    <row r="86" spans="1:8" hidden="1">
      <c r="A86" s="73" t="s">
        <v>2555</v>
      </c>
      <c r="B86" s="73" t="s">
        <v>2516</v>
      </c>
      <c r="C86" s="73" t="s">
        <v>2517</v>
      </c>
      <c r="D86" s="86">
        <v>17082281.990612257</v>
      </c>
      <c r="E86" s="73" t="s">
        <v>2518</v>
      </c>
      <c r="F86" s="79" t="str">
        <f>INDEX('Crosswalk Particulates'!$B:$B,MATCH('2017 EPA Data'!A86,'Crosswalk Particulates'!$A:$A,0))</f>
        <v>process-other-industry</v>
      </c>
      <c r="G86" s="84">
        <f>INDEX('Crosswalk Particulates'!$E:$E,MATCH('2017 EPA Data'!$B86,'Crosswalk Particulates'!$D:$D,0))</f>
        <v>0</v>
      </c>
      <c r="H86" s="96">
        <f t="shared" si="1"/>
        <v>0</v>
      </c>
    </row>
    <row r="87" spans="1:8" hidden="1">
      <c r="A87" s="73" t="s">
        <v>2546</v>
      </c>
      <c r="B87" s="73" t="s">
        <v>2539</v>
      </c>
      <c r="C87" s="73" t="s">
        <v>2517</v>
      </c>
      <c r="D87" s="86">
        <v>16912825.873939097</v>
      </c>
      <c r="E87" s="73" t="s">
        <v>2518</v>
      </c>
      <c r="F87" s="79" t="str">
        <f>INDEX('Crosswalk Particulates'!$B:$B,MATCH('2017 EPA Data'!A87,'Crosswalk Particulates'!$A:$A,0))</f>
        <v>process-other-industry</v>
      </c>
      <c r="G87" s="84">
        <f>INDEX('Crosswalk Particulates'!$E:$E,MATCH('2017 EPA Data'!$B87,'Crosswalk Particulates'!$D:$D,0))</f>
        <v>0</v>
      </c>
      <c r="H87" s="96">
        <f t="shared" si="1"/>
        <v>0</v>
      </c>
    </row>
    <row r="88" spans="1:8" hidden="1">
      <c r="A88" s="73" t="s">
        <v>2530</v>
      </c>
      <c r="B88" s="73" t="s">
        <v>2528</v>
      </c>
      <c r="C88" s="73" t="s">
        <v>2517</v>
      </c>
      <c r="D88" s="86">
        <v>16032228.30291317</v>
      </c>
      <c r="E88" s="73" t="s">
        <v>2518</v>
      </c>
      <c r="F88" s="79" t="str">
        <f>INDEX('Crosswalk Particulates'!$B:$B,MATCH('2017 EPA Data'!A88,'Crosswalk Particulates'!$A:$A,0))</f>
        <v>process-other-industry</v>
      </c>
      <c r="G88" s="84">
        <f>INDEX('Crosswalk Particulates'!$E:$E,MATCH('2017 EPA Data'!$B88,'Crosswalk Particulates'!$D:$D,0))</f>
        <v>0</v>
      </c>
      <c r="H88" s="96">
        <f t="shared" si="1"/>
        <v>0</v>
      </c>
    </row>
    <row r="89" spans="1:8" hidden="1">
      <c r="A89" s="73" t="s">
        <v>2529</v>
      </c>
      <c r="B89" s="73" t="s">
        <v>2531</v>
      </c>
      <c r="C89" s="73" t="s">
        <v>2517</v>
      </c>
      <c r="D89" s="86">
        <v>15984021.098973585</v>
      </c>
      <c r="E89" s="73" t="s">
        <v>2518</v>
      </c>
      <c r="F89" s="79" t="str">
        <f>INDEX('Crosswalk Particulates'!$B:$B,MATCH('2017 EPA Data'!A89,'Crosswalk Particulates'!$A:$A,0))</f>
        <v>Other-EPA</v>
      </c>
      <c r="G89" s="84">
        <f>INDEX('Crosswalk Particulates'!$E:$E,MATCH('2017 EPA Data'!$B89,'Crosswalk Particulates'!$D:$D,0))</f>
        <v>0</v>
      </c>
      <c r="H89" s="96">
        <f t="shared" si="1"/>
        <v>0</v>
      </c>
    </row>
    <row r="90" spans="1:8" hidden="1">
      <c r="A90" s="73" t="s">
        <v>2565</v>
      </c>
      <c r="B90" s="73" t="s">
        <v>2520</v>
      </c>
      <c r="C90" s="73" t="s">
        <v>2521</v>
      </c>
      <c r="D90" s="86">
        <v>14033923.4</v>
      </c>
      <c r="E90" s="73" t="s">
        <v>2522</v>
      </c>
      <c r="F90" s="79" t="str">
        <f>INDEX('Crosswalk Particulates'!$B:$B,MATCH('2017 EPA Data'!A90,'Crosswalk Particulates'!$A:$A,0))</f>
        <v>Electricity Sector</v>
      </c>
      <c r="G90" s="84">
        <f>INDEX('Crosswalk Particulates'!$E:$E,MATCH('2017 EPA Data'!$B90,'Crosswalk Particulates'!$D:$D,0))</f>
        <v>0</v>
      </c>
      <c r="H90" s="96">
        <f t="shared" si="1"/>
        <v>12731376291605.813</v>
      </c>
    </row>
    <row r="91" spans="1:8" hidden="1">
      <c r="A91" s="73" t="s">
        <v>2550</v>
      </c>
      <c r="B91" s="73" t="s">
        <v>2566</v>
      </c>
      <c r="C91" s="73" t="s">
        <v>2517</v>
      </c>
      <c r="D91" s="86">
        <v>13866512.20256762</v>
      </c>
      <c r="E91" s="73" t="s">
        <v>2518</v>
      </c>
      <c r="F91" s="79" t="str">
        <f>INDEX('Crosswalk Particulates'!$B:$B,MATCH('2017 EPA Data'!A91,'Crosswalk Particulates'!$A:$A,0))</f>
        <v>process-other-industry</v>
      </c>
      <c r="G91" s="84">
        <f>INDEX('Crosswalk Particulates'!$E:$E,MATCH('2017 EPA Data'!$B91,'Crosswalk Particulates'!$D:$D,0))</f>
        <v>0</v>
      </c>
      <c r="H91" s="96">
        <f t="shared" si="1"/>
        <v>0</v>
      </c>
    </row>
    <row r="92" spans="1:8" hidden="1">
      <c r="A92" s="73" t="s">
        <v>2534</v>
      </c>
      <c r="B92" s="73" t="s">
        <v>2525</v>
      </c>
      <c r="C92" s="73" t="s">
        <v>2517</v>
      </c>
      <c r="D92" s="86">
        <v>13568883.522700096</v>
      </c>
      <c r="E92" s="73" t="s">
        <v>2518</v>
      </c>
      <c r="F92" s="79" t="str">
        <f>INDEX('Crosswalk Particulates'!$B:$B,MATCH('2017 EPA Data'!A92,'Crosswalk Particulates'!$A:$A,0))</f>
        <v>Other-EPA</v>
      </c>
      <c r="G92" s="84">
        <f>INDEX('Crosswalk Particulates'!$E:$E,MATCH('2017 EPA Data'!$B92,'Crosswalk Particulates'!$D:$D,0))</f>
        <v>0</v>
      </c>
      <c r="H92" s="96">
        <f t="shared" si="1"/>
        <v>0</v>
      </c>
    </row>
    <row r="93" spans="1:8" hidden="1">
      <c r="A93" s="73" t="s">
        <v>2532</v>
      </c>
      <c r="B93" s="73" t="s">
        <v>2524</v>
      </c>
      <c r="C93" s="73" t="s">
        <v>2517</v>
      </c>
      <c r="D93" s="86">
        <v>13272042.919774696</v>
      </c>
      <c r="E93" s="73" t="s">
        <v>2518</v>
      </c>
      <c r="F93" s="79" t="str">
        <f>INDEX('Crosswalk Particulates'!$B:$B,MATCH('2017 EPA Data'!A93,'Crosswalk Particulates'!$A:$A,0))</f>
        <v>Other-EPA</v>
      </c>
      <c r="G93" s="84">
        <f>INDEX('Crosswalk Particulates'!$E:$E,MATCH('2017 EPA Data'!$B93,'Crosswalk Particulates'!$D:$D,0))</f>
        <v>0</v>
      </c>
      <c r="H93" s="96">
        <f t="shared" si="1"/>
        <v>0</v>
      </c>
    </row>
    <row r="94" spans="1:8" hidden="1">
      <c r="A94" s="73" t="s">
        <v>2547</v>
      </c>
      <c r="B94" s="73" t="s">
        <v>2531</v>
      </c>
      <c r="C94" s="73" t="s">
        <v>2517</v>
      </c>
      <c r="D94" s="86">
        <v>13071792.181228632</v>
      </c>
      <c r="E94" s="73" t="s">
        <v>2518</v>
      </c>
      <c r="F94" s="79" t="str">
        <f>INDEX('Crosswalk Particulates'!$B:$B,MATCH('2017 EPA Data'!A94,'Crosswalk Particulates'!$A:$A,0))</f>
        <v>process-other-industry</v>
      </c>
      <c r="G94" s="84">
        <f>INDEX('Crosswalk Particulates'!$E:$E,MATCH('2017 EPA Data'!$B94,'Crosswalk Particulates'!$D:$D,0))</f>
        <v>0</v>
      </c>
      <c r="H94" s="96">
        <f t="shared" si="1"/>
        <v>0</v>
      </c>
    </row>
    <row r="95" spans="1:8" hidden="1">
      <c r="A95" s="73" t="s">
        <v>2546</v>
      </c>
      <c r="B95" s="73" t="s">
        <v>2533</v>
      </c>
      <c r="C95" s="73" t="s">
        <v>2517</v>
      </c>
      <c r="D95" s="86">
        <v>13051627.967017483</v>
      </c>
      <c r="E95" s="73" t="s">
        <v>2518</v>
      </c>
      <c r="F95" s="79" t="str">
        <f>INDEX('Crosswalk Particulates'!$B:$B,MATCH('2017 EPA Data'!A95,'Crosswalk Particulates'!$A:$A,0))</f>
        <v>process-other-industry</v>
      </c>
      <c r="G95" s="84">
        <f>INDEX('Crosswalk Particulates'!$E:$E,MATCH('2017 EPA Data'!$B95,'Crosswalk Particulates'!$D:$D,0))</f>
        <v>0</v>
      </c>
      <c r="H95" s="96">
        <f t="shared" si="1"/>
        <v>0</v>
      </c>
    </row>
    <row r="96" spans="1:8" hidden="1">
      <c r="A96" s="73" t="s">
        <v>2526</v>
      </c>
      <c r="B96" s="73" t="s">
        <v>2567</v>
      </c>
      <c r="C96" s="73" t="s">
        <v>2517</v>
      </c>
      <c r="D96" s="86">
        <v>12373203.317015225</v>
      </c>
      <c r="E96" s="73" t="s">
        <v>2518</v>
      </c>
      <c r="F96" s="79" t="str">
        <f>INDEX('Crosswalk Particulates'!$B:$B,MATCH('2017 EPA Data'!A96,'Crosswalk Particulates'!$A:$A,0))</f>
        <v>Other-EPA</v>
      </c>
      <c r="G96" s="84">
        <f>INDEX('Crosswalk Particulates'!$E:$E,MATCH('2017 EPA Data'!$B96,'Crosswalk Particulates'!$D:$D,0))</f>
        <v>0</v>
      </c>
      <c r="H96" s="96">
        <f t="shared" si="1"/>
        <v>0</v>
      </c>
    </row>
    <row r="97" spans="1:8" hidden="1">
      <c r="A97" s="73" t="s">
        <v>2526</v>
      </c>
      <c r="B97" s="73" t="s">
        <v>2568</v>
      </c>
      <c r="C97" s="73" t="s">
        <v>2517</v>
      </c>
      <c r="D97" s="86">
        <v>12157896.80896385</v>
      </c>
      <c r="E97" s="73" t="s">
        <v>2518</v>
      </c>
      <c r="F97" s="79" t="str">
        <f>INDEX('Crosswalk Particulates'!$B:$B,MATCH('2017 EPA Data'!A97,'Crosswalk Particulates'!$A:$A,0))</f>
        <v>Other-EPA</v>
      </c>
      <c r="G97" s="84">
        <f>INDEX('Crosswalk Particulates'!$E:$E,MATCH('2017 EPA Data'!$B97,'Crosswalk Particulates'!$D:$D,0))</f>
        <v>0</v>
      </c>
      <c r="H97" s="96">
        <f t="shared" si="1"/>
        <v>0</v>
      </c>
    </row>
    <row r="98" spans="1:8" hidden="1">
      <c r="A98" s="73" t="s">
        <v>2523</v>
      </c>
      <c r="B98" s="73" t="s">
        <v>2548</v>
      </c>
      <c r="C98" s="73" t="s">
        <v>2517</v>
      </c>
      <c r="D98" s="86">
        <v>12145247.99411946</v>
      </c>
      <c r="E98" s="73" t="s">
        <v>2518</v>
      </c>
      <c r="F98" s="79" t="str">
        <f>INDEX('Crosswalk Particulates'!$B:$B,MATCH('2017 EPA Data'!A98,'Crosswalk Particulates'!$A:$A,0))</f>
        <v>Transportation Sector</v>
      </c>
      <c r="G98" s="84">
        <f>INDEX('Crosswalk Particulates'!$E:$E,MATCH('2017 EPA Data'!$B98,'Crosswalk Particulates'!$D:$D,0))</f>
        <v>0</v>
      </c>
      <c r="H98" s="96">
        <f t="shared" si="1"/>
        <v>0</v>
      </c>
    </row>
    <row r="99" spans="1:8" hidden="1">
      <c r="A99" s="73" t="s">
        <v>2547</v>
      </c>
      <c r="B99" s="73" t="s">
        <v>2539</v>
      </c>
      <c r="C99" s="73" t="s">
        <v>2517</v>
      </c>
      <c r="D99" s="86">
        <v>11777549.920410095</v>
      </c>
      <c r="E99" s="73" t="s">
        <v>2518</v>
      </c>
      <c r="F99" s="79" t="str">
        <f>INDEX('Crosswalk Particulates'!$B:$B,MATCH('2017 EPA Data'!A99,'Crosswalk Particulates'!$A:$A,0))</f>
        <v>process-other-industry</v>
      </c>
      <c r="G99" s="84">
        <f>INDEX('Crosswalk Particulates'!$E:$E,MATCH('2017 EPA Data'!$B99,'Crosswalk Particulates'!$D:$D,0))</f>
        <v>0</v>
      </c>
      <c r="H99" s="96">
        <f t="shared" si="1"/>
        <v>0</v>
      </c>
    </row>
    <row r="100" spans="1:8" hidden="1">
      <c r="A100" s="73" t="s">
        <v>2569</v>
      </c>
      <c r="B100" s="73" t="s">
        <v>2524</v>
      </c>
      <c r="C100" s="73" t="s">
        <v>2517</v>
      </c>
      <c r="D100" s="86">
        <v>11711180.72568744</v>
      </c>
      <c r="E100" s="73" t="s">
        <v>2518</v>
      </c>
      <c r="F100" s="79" t="str">
        <f>INDEX('Crosswalk Particulates'!$B:$B,MATCH('2017 EPA Data'!A100,'Crosswalk Particulates'!$A:$A,0))</f>
        <v>Transportation Sector</v>
      </c>
      <c r="G100" s="84">
        <f>INDEX('Crosswalk Particulates'!$E:$E,MATCH('2017 EPA Data'!$B100,'Crosswalk Particulates'!$D:$D,0))</f>
        <v>0</v>
      </c>
      <c r="H100" s="96">
        <f t="shared" si="1"/>
        <v>0</v>
      </c>
    </row>
    <row r="101" spans="1:8" hidden="1">
      <c r="A101" s="73" t="s">
        <v>2553</v>
      </c>
      <c r="B101" s="73" t="s">
        <v>2570</v>
      </c>
      <c r="C101" s="73" t="s">
        <v>2517</v>
      </c>
      <c r="D101" s="86">
        <v>11528869.248679897</v>
      </c>
      <c r="E101" s="73" t="s">
        <v>2518</v>
      </c>
      <c r="F101" s="79" t="str">
        <f>INDEX('Crosswalk Particulates'!$B:$B,MATCH('2017 EPA Data'!A101,'Crosswalk Particulates'!$A:$A,0))</f>
        <v>process-other-industry</v>
      </c>
      <c r="G101" s="84">
        <f>INDEX('Crosswalk Particulates'!$E:$E,MATCH('2017 EPA Data'!$B101,'Crosswalk Particulates'!$D:$D,0))</f>
        <v>0</v>
      </c>
      <c r="H101" s="96">
        <f t="shared" si="1"/>
        <v>0</v>
      </c>
    </row>
    <row r="102" spans="1:8" hidden="1">
      <c r="A102" s="73" t="s">
        <v>2547</v>
      </c>
      <c r="B102" s="73" t="s">
        <v>2571</v>
      </c>
      <c r="C102" s="73" t="s">
        <v>2517</v>
      </c>
      <c r="D102" s="86">
        <v>11078646.525234139</v>
      </c>
      <c r="E102" s="73" t="s">
        <v>2518</v>
      </c>
      <c r="F102" s="79" t="str">
        <f>INDEX('Crosswalk Particulates'!$B:$B,MATCH('2017 EPA Data'!A102,'Crosswalk Particulates'!$A:$A,0))</f>
        <v>process-other-industry</v>
      </c>
      <c r="G102" s="84">
        <f>INDEX('Crosswalk Particulates'!$E:$E,MATCH('2017 EPA Data'!$B102,'Crosswalk Particulates'!$D:$D,0))</f>
        <v>0</v>
      </c>
      <c r="H102" s="96">
        <f t="shared" si="1"/>
        <v>0</v>
      </c>
    </row>
    <row r="103" spans="1:8" hidden="1">
      <c r="A103" s="73" t="s">
        <v>2572</v>
      </c>
      <c r="B103" s="73" t="s">
        <v>2573</v>
      </c>
      <c r="C103" s="73" t="s">
        <v>2517</v>
      </c>
      <c r="D103" s="86">
        <v>10993699.242666001</v>
      </c>
      <c r="E103" s="73" t="s">
        <v>2518</v>
      </c>
      <c r="F103" s="79" t="str">
        <f>INDEX('Crosswalk Particulates'!$B:$B,MATCH('2017 EPA Data'!A103,'Crosswalk Particulates'!$A:$A,0))</f>
        <v>process-other-industry</v>
      </c>
      <c r="G103" s="84">
        <f>INDEX('Crosswalk Particulates'!$E:$E,MATCH('2017 EPA Data'!$B103,'Crosswalk Particulates'!$D:$D,0))</f>
        <v>0</v>
      </c>
      <c r="H103" s="96">
        <f t="shared" si="1"/>
        <v>0</v>
      </c>
    </row>
    <row r="104" spans="1:8" hidden="1">
      <c r="A104" s="73" t="s">
        <v>2529</v>
      </c>
      <c r="B104" s="73" t="s">
        <v>2561</v>
      </c>
      <c r="C104" s="73" t="s">
        <v>2517</v>
      </c>
      <c r="D104" s="86">
        <v>10299194.089140652</v>
      </c>
      <c r="E104" s="73" t="s">
        <v>2518</v>
      </c>
      <c r="F104" s="79" t="str">
        <f>INDEX('Crosswalk Particulates'!$B:$B,MATCH('2017 EPA Data'!A104,'Crosswalk Particulates'!$A:$A,0))</f>
        <v>Other-EPA</v>
      </c>
      <c r="G104" s="84">
        <f>INDEX('Crosswalk Particulates'!$E:$E,MATCH('2017 EPA Data'!$B104,'Crosswalk Particulates'!$D:$D,0))</f>
        <v>0</v>
      </c>
      <c r="H104" s="96">
        <f t="shared" si="1"/>
        <v>0</v>
      </c>
    </row>
    <row r="105" spans="1:8" hidden="1">
      <c r="A105" s="73" t="s">
        <v>2532</v>
      </c>
      <c r="B105" s="73" t="s">
        <v>2560</v>
      </c>
      <c r="C105" s="73" t="s">
        <v>2557</v>
      </c>
      <c r="D105" s="86">
        <v>10099893.620280875</v>
      </c>
      <c r="E105" s="73" t="s">
        <v>2522</v>
      </c>
      <c r="F105" s="79" t="str">
        <f>INDEX('Crosswalk Particulates'!$B:$B,MATCH('2017 EPA Data'!A105,'Crosswalk Particulates'!$A:$A,0))</f>
        <v>Other-EPA</v>
      </c>
      <c r="G105" s="84" t="str">
        <f>INDEX('Crosswalk Particulates'!$E:$E,MATCH('2017 EPA Data'!$B105,'Crosswalk Particulates'!$D:$D,0))</f>
        <v>CO</v>
      </c>
      <c r="H105" s="96">
        <f t="shared" si="1"/>
        <v>9162480264427.3164</v>
      </c>
    </row>
    <row r="106" spans="1:8" hidden="1">
      <c r="A106" s="73" t="s">
        <v>2553</v>
      </c>
      <c r="B106" s="73" t="s">
        <v>2574</v>
      </c>
      <c r="C106" s="73" t="s">
        <v>2517</v>
      </c>
      <c r="D106" s="86">
        <v>10079393.128130369</v>
      </c>
      <c r="E106" s="73" t="s">
        <v>2518</v>
      </c>
      <c r="F106" s="79" t="str">
        <f>INDEX('Crosswalk Particulates'!$B:$B,MATCH('2017 EPA Data'!A106,'Crosswalk Particulates'!$A:$A,0))</f>
        <v>process-other-industry</v>
      </c>
      <c r="G106" s="84">
        <f>INDEX('Crosswalk Particulates'!$E:$E,MATCH('2017 EPA Data'!$B106,'Crosswalk Particulates'!$D:$D,0))</f>
        <v>0</v>
      </c>
      <c r="H106" s="96">
        <f t="shared" si="1"/>
        <v>0</v>
      </c>
    </row>
    <row r="107" spans="1:8" hidden="1">
      <c r="A107" s="73" t="s">
        <v>2551</v>
      </c>
      <c r="B107" s="73" t="s">
        <v>2575</v>
      </c>
      <c r="C107" s="73" t="s">
        <v>2517</v>
      </c>
      <c r="D107" s="86">
        <v>10043566.3178</v>
      </c>
      <c r="E107" s="73" t="s">
        <v>2518</v>
      </c>
      <c r="F107" s="79" t="str">
        <f>INDEX('Crosswalk Particulates'!$B:$B,MATCH('2017 EPA Data'!A107,'Crosswalk Particulates'!$A:$A,0))</f>
        <v>industry-fuel-natural gas</v>
      </c>
      <c r="G107" s="84">
        <f>INDEX('Crosswalk Particulates'!$E:$E,MATCH('2017 EPA Data'!$B107,'Crosswalk Particulates'!$D:$D,0))</f>
        <v>0</v>
      </c>
      <c r="H107" s="96">
        <f t="shared" si="1"/>
        <v>0</v>
      </c>
    </row>
    <row r="108" spans="1:8" hidden="1">
      <c r="A108" s="73" t="s">
        <v>2549</v>
      </c>
      <c r="B108" s="73" t="s">
        <v>2576</v>
      </c>
      <c r="C108" s="73" t="s">
        <v>2517</v>
      </c>
      <c r="D108" s="86">
        <v>9876948.7167508379</v>
      </c>
      <c r="E108" s="73" t="s">
        <v>2518</v>
      </c>
      <c r="F108" s="79" t="str">
        <f>INDEX('Crosswalk Particulates'!$B:$B,MATCH('2017 EPA Data'!A108,'Crosswalk Particulates'!$A:$A,0))</f>
        <v>Residential Buildings Sector</v>
      </c>
      <c r="G108" s="84">
        <f>INDEX('Crosswalk Particulates'!$E:$E,MATCH('2017 EPA Data'!$B108,'Crosswalk Particulates'!$D:$D,0))</f>
        <v>0</v>
      </c>
      <c r="H108" s="96">
        <f t="shared" si="1"/>
        <v>0</v>
      </c>
    </row>
    <row r="109" spans="1:8" hidden="1">
      <c r="A109" s="73" t="s">
        <v>2559</v>
      </c>
      <c r="B109" s="73" t="s">
        <v>2535</v>
      </c>
      <c r="C109" s="73" t="s">
        <v>2517</v>
      </c>
      <c r="D109" s="86">
        <v>9447382.9274198469</v>
      </c>
      <c r="E109" s="73" t="s">
        <v>2518</v>
      </c>
      <c r="F109" s="79" t="str">
        <f>INDEX('Crosswalk Particulates'!$B:$B,MATCH('2017 EPA Data'!A109,'Crosswalk Particulates'!$A:$A,0))</f>
        <v>process-waste-industry</v>
      </c>
      <c r="G109" s="84">
        <f>INDEX('Crosswalk Particulates'!$E:$E,MATCH('2017 EPA Data'!$B109,'Crosswalk Particulates'!$D:$D,0))</f>
        <v>0</v>
      </c>
      <c r="H109" s="96">
        <f t="shared" si="1"/>
        <v>0</v>
      </c>
    </row>
    <row r="110" spans="1:8" hidden="1">
      <c r="A110" s="73" t="s">
        <v>2529</v>
      </c>
      <c r="B110" s="73" t="s">
        <v>2560</v>
      </c>
      <c r="C110" s="73" t="s">
        <v>2557</v>
      </c>
      <c r="D110" s="86">
        <v>8870309.3565991558</v>
      </c>
      <c r="E110" s="73" t="s">
        <v>2522</v>
      </c>
      <c r="F110" s="79" t="str">
        <f>INDEX('Crosswalk Particulates'!$B:$B,MATCH('2017 EPA Data'!A110,'Crosswalk Particulates'!$A:$A,0))</f>
        <v>Other-EPA</v>
      </c>
      <c r="G110" s="84" t="str">
        <f>INDEX('Crosswalk Particulates'!$E:$E,MATCH('2017 EPA Data'!$B110,'Crosswalk Particulates'!$D:$D,0))</f>
        <v>CO</v>
      </c>
      <c r="H110" s="96">
        <f t="shared" si="1"/>
        <v>8047018857307.9766</v>
      </c>
    </row>
    <row r="111" spans="1:8" hidden="1">
      <c r="A111" s="73" t="s">
        <v>2547</v>
      </c>
      <c r="B111" s="73" t="s">
        <v>2516</v>
      </c>
      <c r="C111" s="73" t="s">
        <v>2517</v>
      </c>
      <c r="D111" s="86">
        <v>8689180.7786578443</v>
      </c>
      <c r="E111" s="73" t="s">
        <v>2518</v>
      </c>
      <c r="F111" s="79" t="str">
        <f>INDEX('Crosswalk Particulates'!$B:$B,MATCH('2017 EPA Data'!A111,'Crosswalk Particulates'!$A:$A,0))</f>
        <v>process-other-industry</v>
      </c>
      <c r="G111" s="84">
        <f>INDEX('Crosswalk Particulates'!$E:$E,MATCH('2017 EPA Data'!$B111,'Crosswalk Particulates'!$D:$D,0))</f>
        <v>0</v>
      </c>
      <c r="H111" s="96">
        <f t="shared" si="1"/>
        <v>0</v>
      </c>
    </row>
    <row r="112" spans="1:8" hidden="1">
      <c r="A112" s="73" t="s">
        <v>2532</v>
      </c>
      <c r="B112" s="73" t="s">
        <v>2548</v>
      </c>
      <c r="C112" s="73" t="s">
        <v>2517</v>
      </c>
      <c r="D112" s="86">
        <v>8553197.3847017437</v>
      </c>
      <c r="E112" s="73" t="s">
        <v>2518</v>
      </c>
      <c r="F112" s="79" t="str">
        <f>INDEX('Crosswalk Particulates'!$B:$B,MATCH('2017 EPA Data'!A112,'Crosswalk Particulates'!$A:$A,0))</f>
        <v>Other-EPA</v>
      </c>
      <c r="G112" s="84">
        <f>INDEX('Crosswalk Particulates'!$E:$E,MATCH('2017 EPA Data'!$B112,'Crosswalk Particulates'!$D:$D,0))</f>
        <v>0</v>
      </c>
      <c r="H112" s="96">
        <f t="shared" si="1"/>
        <v>0</v>
      </c>
    </row>
    <row r="113" spans="1:8" hidden="1">
      <c r="A113" s="73" t="s">
        <v>2527</v>
      </c>
      <c r="B113" s="73" t="s">
        <v>2525</v>
      </c>
      <c r="C113" s="73" t="s">
        <v>2517</v>
      </c>
      <c r="D113" s="86">
        <v>8526553.8829883467</v>
      </c>
      <c r="E113" s="73" t="s">
        <v>2518</v>
      </c>
      <c r="F113" s="79" t="str">
        <f>INDEX('Crosswalk Particulates'!$B:$B,MATCH('2017 EPA Data'!A113,'Crosswalk Particulates'!$A:$A,0))</f>
        <v>Transportation Sector</v>
      </c>
      <c r="G113" s="84">
        <f>INDEX('Crosswalk Particulates'!$E:$E,MATCH('2017 EPA Data'!$B113,'Crosswalk Particulates'!$D:$D,0))</f>
        <v>0</v>
      </c>
      <c r="H113" s="96">
        <f t="shared" si="1"/>
        <v>0</v>
      </c>
    </row>
    <row r="114" spans="1:8" hidden="1">
      <c r="A114" s="73" t="s">
        <v>2526</v>
      </c>
      <c r="B114" s="73" t="s">
        <v>2539</v>
      </c>
      <c r="C114" s="73" t="s">
        <v>2517</v>
      </c>
      <c r="D114" s="86">
        <v>8423764.256490577</v>
      </c>
      <c r="E114" s="73" t="s">
        <v>2518</v>
      </c>
      <c r="F114" s="79" t="str">
        <f>INDEX('Crosswalk Particulates'!$B:$B,MATCH('2017 EPA Data'!A114,'Crosswalk Particulates'!$A:$A,0))</f>
        <v>Other-EPA</v>
      </c>
      <c r="G114" s="84">
        <f>INDEX('Crosswalk Particulates'!$E:$E,MATCH('2017 EPA Data'!$B114,'Crosswalk Particulates'!$D:$D,0))</f>
        <v>0</v>
      </c>
      <c r="H114" s="96">
        <f t="shared" si="1"/>
        <v>0</v>
      </c>
    </row>
    <row r="115" spans="1:8" hidden="1">
      <c r="A115" s="73" t="s">
        <v>2519</v>
      </c>
      <c r="B115" s="73" t="s">
        <v>2516</v>
      </c>
      <c r="C115" s="73" t="s">
        <v>2517</v>
      </c>
      <c r="D115" s="86">
        <v>8410855.961496776</v>
      </c>
      <c r="E115" s="73" t="s">
        <v>2518</v>
      </c>
      <c r="F115" s="79" t="str">
        <f>INDEX('Crosswalk Particulates'!$B:$B,MATCH('2017 EPA Data'!A115,'Crosswalk Particulates'!$A:$A,0))</f>
        <v>process-other-industry</v>
      </c>
      <c r="G115" s="84">
        <f>INDEX('Crosswalk Particulates'!$E:$E,MATCH('2017 EPA Data'!$B115,'Crosswalk Particulates'!$D:$D,0))</f>
        <v>0</v>
      </c>
      <c r="H115" s="96">
        <f t="shared" si="1"/>
        <v>0</v>
      </c>
    </row>
    <row r="116" spans="1:8" hidden="1">
      <c r="A116" s="73" t="s">
        <v>2549</v>
      </c>
      <c r="B116" s="73" t="s">
        <v>2577</v>
      </c>
      <c r="C116" s="73" t="s">
        <v>2517</v>
      </c>
      <c r="D116" s="86">
        <v>8233023.779053553</v>
      </c>
      <c r="E116" s="73" t="s">
        <v>2518</v>
      </c>
      <c r="F116" s="79" t="str">
        <f>INDEX('Crosswalk Particulates'!$B:$B,MATCH('2017 EPA Data'!A116,'Crosswalk Particulates'!$A:$A,0))</f>
        <v>Residential Buildings Sector</v>
      </c>
      <c r="G116" s="84">
        <f>INDEX('Crosswalk Particulates'!$E:$E,MATCH('2017 EPA Data'!$B116,'Crosswalk Particulates'!$D:$D,0))</f>
        <v>0</v>
      </c>
      <c r="H116" s="96">
        <f t="shared" si="1"/>
        <v>0</v>
      </c>
    </row>
    <row r="117" spans="1:8" hidden="1">
      <c r="A117" s="73" t="s">
        <v>2578</v>
      </c>
      <c r="B117" s="73" t="s">
        <v>2579</v>
      </c>
      <c r="C117" s="73" t="s">
        <v>2517</v>
      </c>
      <c r="D117" s="86">
        <v>8225041.7692010002</v>
      </c>
      <c r="E117" s="73" t="s">
        <v>2518</v>
      </c>
      <c r="F117" s="79" t="str">
        <f>INDEX('Crosswalk Particulates'!$B:$B,MATCH('2017 EPA Data'!A117,'Crosswalk Particulates'!$A:$A,0))</f>
        <v>process-chemicals-industry</v>
      </c>
      <c r="G117" s="84">
        <f>INDEX('Crosswalk Particulates'!$E:$E,MATCH('2017 EPA Data'!$B117,'Crosswalk Particulates'!$D:$D,0))</f>
        <v>0</v>
      </c>
      <c r="H117" s="96">
        <f t="shared" si="1"/>
        <v>0</v>
      </c>
    </row>
    <row r="118" spans="1:8" hidden="1">
      <c r="A118" s="73" t="s">
        <v>2550</v>
      </c>
      <c r="B118" s="73" t="s">
        <v>2516</v>
      </c>
      <c r="C118" s="73" t="s">
        <v>2517</v>
      </c>
      <c r="D118" s="86">
        <v>8085583.0742694922</v>
      </c>
      <c r="E118" s="73" t="s">
        <v>2518</v>
      </c>
      <c r="F118" s="79" t="str">
        <f>INDEX('Crosswalk Particulates'!$B:$B,MATCH('2017 EPA Data'!A118,'Crosswalk Particulates'!$A:$A,0))</f>
        <v>process-other-industry</v>
      </c>
      <c r="G118" s="84">
        <f>INDEX('Crosswalk Particulates'!$E:$E,MATCH('2017 EPA Data'!$B118,'Crosswalk Particulates'!$D:$D,0))</f>
        <v>0</v>
      </c>
      <c r="H118" s="96">
        <f t="shared" si="1"/>
        <v>0</v>
      </c>
    </row>
    <row r="119" spans="1:8" hidden="1">
      <c r="A119" s="73" t="s">
        <v>2519</v>
      </c>
      <c r="B119" s="73" t="s">
        <v>2580</v>
      </c>
      <c r="C119" s="73" t="s">
        <v>2517</v>
      </c>
      <c r="D119" s="86">
        <v>8007190.7026380319</v>
      </c>
      <c r="E119" s="73" t="s">
        <v>2518</v>
      </c>
      <c r="F119" s="79" t="str">
        <f>INDEX('Crosswalk Particulates'!$B:$B,MATCH('2017 EPA Data'!A119,'Crosswalk Particulates'!$A:$A,0))</f>
        <v>process-other-industry</v>
      </c>
      <c r="G119" s="84">
        <f>INDEX('Crosswalk Particulates'!$E:$E,MATCH('2017 EPA Data'!$B119,'Crosswalk Particulates'!$D:$D,0))</f>
        <v>0</v>
      </c>
      <c r="H119" s="96">
        <f t="shared" si="1"/>
        <v>0</v>
      </c>
    </row>
    <row r="120" spans="1:8" hidden="1">
      <c r="A120" s="73" t="s">
        <v>2530</v>
      </c>
      <c r="B120" s="73" t="s">
        <v>2537</v>
      </c>
      <c r="C120" s="73" t="s">
        <v>2517</v>
      </c>
      <c r="D120" s="86">
        <v>7901059.6590593485</v>
      </c>
      <c r="E120" s="73" t="s">
        <v>2518</v>
      </c>
      <c r="F120" s="79" t="str">
        <f>INDEX('Crosswalk Particulates'!$B:$B,MATCH('2017 EPA Data'!A120,'Crosswalk Particulates'!$A:$A,0))</f>
        <v>process-other-industry</v>
      </c>
      <c r="G120" s="84">
        <f>INDEX('Crosswalk Particulates'!$E:$E,MATCH('2017 EPA Data'!$B120,'Crosswalk Particulates'!$D:$D,0))</f>
        <v>0</v>
      </c>
      <c r="H120" s="96">
        <f t="shared" si="1"/>
        <v>0</v>
      </c>
    </row>
    <row r="121" spans="1:8" hidden="1">
      <c r="A121" s="73" t="s">
        <v>2547</v>
      </c>
      <c r="B121" s="73" t="s">
        <v>2566</v>
      </c>
      <c r="C121" s="73" t="s">
        <v>2517</v>
      </c>
      <c r="D121" s="86">
        <v>7808763.4828972183</v>
      </c>
      <c r="E121" s="73" t="s">
        <v>2518</v>
      </c>
      <c r="F121" s="79" t="str">
        <f>INDEX('Crosswalk Particulates'!$B:$B,MATCH('2017 EPA Data'!A121,'Crosswalk Particulates'!$A:$A,0))</f>
        <v>process-other-industry</v>
      </c>
      <c r="G121" s="84">
        <f>INDEX('Crosswalk Particulates'!$E:$E,MATCH('2017 EPA Data'!$B121,'Crosswalk Particulates'!$D:$D,0))</f>
        <v>0</v>
      </c>
      <c r="H121" s="96">
        <f t="shared" si="1"/>
        <v>0</v>
      </c>
    </row>
    <row r="122" spans="1:8" hidden="1">
      <c r="A122" s="73" t="s">
        <v>2529</v>
      </c>
      <c r="B122" s="73" t="s">
        <v>2558</v>
      </c>
      <c r="C122" s="73" t="s">
        <v>2517</v>
      </c>
      <c r="D122" s="86">
        <v>7807881.7218195545</v>
      </c>
      <c r="E122" s="73" t="s">
        <v>2518</v>
      </c>
      <c r="F122" s="79" t="str">
        <f>INDEX('Crosswalk Particulates'!$B:$B,MATCH('2017 EPA Data'!A122,'Crosswalk Particulates'!$A:$A,0))</f>
        <v>Other-EPA</v>
      </c>
      <c r="G122" s="84">
        <f>INDEX('Crosswalk Particulates'!$E:$E,MATCH('2017 EPA Data'!$B122,'Crosswalk Particulates'!$D:$D,0))</f>
        <v>0</v>
      </c>
      <c r="H122" s="96">
        <f t="shared" si="1"/>
        <v>0</v>
      </c>
    </row>
    <row r="123" spans="1:8" hidden="1">
      <c r="A123" s="73" t="s">
        <v>2532</v>
      </c>
      <c r="B123" s="73" t="s">
        <v>2525</v>
      </c>
      <c r="C123" s="73" t="s">
        <v>2517</v>
      </c>
      <c r="D123" s="86">
        <v>7595415.0139808496</v>
      </c>
      <c r="E123" s="73" t="s">
        <v>2518</v>
      </c>
      <c r="F123" s="79" t="str">
        <f>INDEX('Crosswalk Particulates'!$B:$B,MATCH('2017 EPA Data'!A123,'Crosswalk Particulates'!$A:$A,0))</f>
        <v>Other-EPA</v>
      </c>
      <c r="G123" s="84">
        <f>INDEX('Crosswalk Particulates'!$E:$E,MATCH('2017 EPA Data'!$B123,'Crosswalk Particulates'!$D:$D,0))</f>
        <v>0</v>
      </c>
      <c r="H123" s="96">
        <f t="shared" si="1"/>
        <v>0</v>
      </c>
    </row>
    <row r="124" spans="1:8" hidden="1">
      <c r="A124" s="73" t="s">
        <v>2581</v>
      </c>
      <c r="B124" s="73" t="s">
        <v>2520</v>
      </c>
      <c r="C124" s="73" t="s">
        <v>2521</v>
      </c>
      <c r="D124" s="86">
        <v>7462354.1087705148</v>
      </c>
      <c r="E124" s="73" t="s">
        <v>2522</v>
      </c>
      <c r="F124" s="79" t="str">
        <f>INDEX('Crosswalk Particulates'!$B:$B,MATCH('2017 EPA Data'!A124,'Crosswalk Particulates'!$A:$A,0))</f>
        <v>Electricity Sector</v>
      </c>
      <c r="G124" s="84">
        <f>INDEX('Crosswalk Particulates'!$E:$E,MATCH('2017 EPA Data'!$B124,'Crosswalk Particulates'!$D:$D,0))</f>
        <v>0</v>
      </c>
      <c r="H124" s="96">
        <f t="shared" si="1"/>
        <v>6769741822872.4365</v>
      </c>
    </row>
    <row r="125" spans="1:8" hidden="1">
      <c r="A125" s="73" t="s">
        <v>2582</v>
      </c>
      <c r="B125" s="73" t="s">
        <v>2520</v>
      </c>
      <c r="C125" s="73" t="s">
        <v>2521</v>
      </c>
      <c r="D125" s="86">
        <v>7445616.1477089003</v>
      </c>
      <c r="E125" s="73" t="s">
        <v>2522</v>
      </c>
      <c r="F125" s="79" t="str">
        <f>INDEX('Crosswalk Particulates'!$B:$B,MATCH('2017 EPA Data'!A125,'Crosswalk Particulates'!$A:$A,0))</f>
        <v>Commercial Buildings Sector</v>
      </c>
      <c r="G125" s="84">
        <f>INDEX('Crosswalk Particulates'!$E:$E,MATCH('2017 EPA Data'!$B125,'Crosswalk Particulates'!$D:$D,0))</f>
        <v>0</v>
      </c>
      <c r="H125" s="96">
        <f t="shared" si="1"/>
        <v>6754557381960.5205</v>
      </c>
    </row>
    <row r="126" spans="1:8" hidden="1">
      <c r="A126" s="73" t="s">
        <v>2538</v>
      </c>
      <c r="B126" s="73" t="s">
        <v>2583</v>
      </c>
      <c r="D126" s="86">
        <v>7301262.6499300003</v>
      </c>
      <c r="E126" s="73" t="s">
        <v>2518</v>
      </c>
      <c r="F126" s="79" t="str">
        <f>INDEX('Crosswalk Particulates'!$B:$B,MATCH('2017 EPA Data'!A126,'Crosswalk Particulates'!$A:$A,0))</f>
        <v>process-other-industry</v>
      </c>
      <c r="G126" s="84">
        <f>INDEX('Crosswalk Particulates'!$E:$E,MATCH('2017 EPA Data'!$B126,'Crosswalk Particulates'!$D:$D,0))</f>
        <v>0</v>
      </c>
      <c r="H126" s="96">
        <f t="shared" si="1"/>
        <v>0</v>
      </c>
    </row>
    <row r="127" spans="1:8" hidden="1">
      <c r="A127" s="73" t="s">
        <v>2565</v>
      </c>
      <c r="B127" s="73" t="s">
        <v>2580</v>
      </c>
      <c r="C127" s="73" t="s">
        <v>2517</v>
      </c>
      <c r="D127" s="86">
        <v>7154106.7479999997</v>
      </c>
      <c r="E127" s="73" t="s">
        <v>2518</v>
      </c>
      <c r="F127" s="79" t="str">
        <f>INDEX('Crosswalk Particulates'!$B:$B,MATCH('2017 EPA Data'!A127,'Crosswalk Particulates'!$A:$A,0))</f>
        <v>Electricity Sector</v>
      </c>
      <c r="G127" s="84">
        <f>INDEX('Crosswalk Particulates'!$E:$E,MATCH('2017 EPA Data'!$B127,'Crosswalk Particulates'!$D:$D,0))</f>
        <v>0</v>
      </c>
      <c r="H127" s="96">
        <f t="shared" si="1"/>
        <v>0</v>
      </c>
    </row>
    <row r="128" spans="1:8" hidden="1">
      <c r="A128" s="73" t="s">
        <v>2542</v>
      </c>
      <c r="B128" s="73" t="s">
        <v>2539</v>
      </c>
      <c r="C128" s="73" t="s">
        <v>2517</v>
      </c>
      <c r="D128" s="86">
        <v>7122697.5984230693</v>
      </c>
      <c r="E128" s="73" t="s">
        <v>2518</v>
      </c>
      <c r="F128" s="79" t="str">
        <f>INDEX('Crosswalk Particulates'!$B:$B,MATCH('2017 EPA Data'!A128,'Crosswalk Particulates'!$A:$A,0))</f>
        <v>process-ngps-industry</v>
      </c>
      <c r="G128" s="84">
        <f>INDEX('Crosswalk Particulates'!$E:$E,MATCH('2017 EPA Data'!$B128,'Crosswalk Particulates'!$D:$D,0))</f>
        <v>0</v>
      </c>
      <c r="H128" s="96">
        <f t="shared" si="1"/>
        <v>0</v>
      </c>
    </row>
    <row r="129" spans="1:8" hidden="1">
      <c r="A129" s="73" t="s">
        <v>2584</v>
      </c>
      <c r="B129" s="73" t="s">
        <v>2520</v>
      </c>
      <c r="C129" s="73" t="s">
        <v>2521</v>
      </c>
      <c r="D129" s="86">
        <v>6887205.5494999997</v>
      </c>
      <c r="E129" s="73" t="s">
        <v>2522</v>
      </c>
      <c r="F129" s="79" t="str">
        <f>INDEX('Crosswalk Particulates'!$B:$B,MATCH('2017 EPA Data'!A129,'Crosswalk Particulates'!$A:$A,0))</f>
        <v>Electricity Sector</v>
      </c>
      <c r="G129" s="84">
        <f>INDEX('Crosswalk Particulates'!$E:$E,MATCH('2017 EPA Data'!$B129,'Crosswalk Particulates'!$D:$D,0))</f>
        <v>0</v>
      </c>
      <c r="H129" s="96">
        <f t="shared" si="1"/>
        <v>6247975206157.9775</v>
      </c>
    </row>
    <row r="130" spans="1:8" hidden="1">
      <c r="A130" s="73" t="s">
        <v>2578</v>
      </c>
      <c r="B130" s="73" t="s">
        <v>2539</v>
      </c>
      <c r="C130" s="73" t="s">
        <v>2517</v>
      </c>
      <c r="D130" s="86">
        <v>6869756.8686564993</v>
      </c>
      <c r="E130" s="73" t="s">
        <v>2518</v>
      </c>
      <c r="F130" s="79" t="str">
        <f>INDEX('Crosswalk Particulates'!$B:$B,MATCH('2017 EPA Data'!A130,'Crosswalk Particulates'!$A:$A,0))</f>
        <v>process-chemicals-industry</v>
      </c>
      <c r="G130" s="84">
        <f>INDEX('Crosswalk Particulates'!$E:$E,MATCH('2017 EPA Data'!$B130,'Crosswalk Particulates'!$D:$D,0))</f>
        <v>0</v>
      </c>
      <c r="H130" s="96">
        <f t="shared" si="1"/>
        <v>0</v>
      </c>
    </row>
    <row r="131" spans="1:8" hidden="1">
      <c r="A131" s="73" t="s">
        <v>2545</v>
      </c>
      <c r="B131" s="73" t="s">
        <v>2524</v>
      </c>
      <c r="C131" s="73" t="s">
        <v>2517</v>
      </c>
      <c r="D131" s="86">
        <v>6840076.3254800262</v>
      </c>
      <c r="E131" s="73" t="s">
        <v>2518</v>
      </c>
      <c r="F131" s="79" t="str">
        <f>INDEX('Crosswalk Particulates'!$B:$B,MATCH('2017 EPA Data'!A131,'Crosswalk Particulates'!$A:$A,0))</f>
        <v>Transportation Sector</v>
      </c>
      <c r="G131" s="84">
        <f>INDEX('Crosswalk Particulates'!$E:$E,MATCH('2017 EPA Data'!$B131,'Crosswalk Particulates'!$D:$D,0))</f>
        <v>0</v>
      </c>
      <c r="H131" s="96">
        <f t="shared" si="1"/>
        <v>0</v>
      </c>
    </row>
    <row r="132" spans="1:8" hidden="1">
      <c r="A132" s="73" t="s">
        <v>2541</v>
      </c>
      <c r="B132" s="73" t="s">
        <v>2525</v>
      </c>
      <c r="C132" s="73" t="s">
        <v>2517</v>
      </c>
      <c r="D132" s="86">
        <v>6819244.150181043</v>
      </c>
      <c r="E132" s="73" t="s">
        <v>2518</v>
      </c>
      <c r="F132" s="79" t="str">
        <f>INDEX('Crosswalk Particulates'!$B:$B,MATCH('2017 EPA Data'!A132,'Crosswalk Particulates'!$A:$A,0))</f>
        <v>Transportation Sector</v>
      </c>
      <c r="G132" s="84">
        <f>INDEX('Crosswalk Particulates'!$E:$E,MATCH('2017 EPA Data'!$B132,'Crosswalk Particulates'!$D:$D,0))</f>
        <v>0</v>
      </c>
      <c r="H132" s="96">
        <f t="shared" ref="H132:H195" si="2">IF(E132="TON",D132/metricton_to_shortton,0)*10^6</f>
        <v>0</v>
      </c>
    </row>
    <row r="133" spans="1:8" hidden="1">
      <c r="A133" s="73" t="s">
        <v>2585</v>
      </c>
      <c r="B133" s="73" t="s">
        <v>2539</v>
      </c>
      <c r="C133" s="73" t="s">
        <v>2517</v>
      </c>
      <c r="D133" s="86">
        <v>6754985.4442236349</v>
      </c>
      <c r="E133" s="73" t="s">
        <v>2518</v>
      </c>
      <c r="F133" s="79" t="str">
        <f>INDEX('Crosswalk Particulates'!$B:$B,MATCH('2017 EPA Data'!A133,'Crosswalk Particulates'!$A:$A,0))</f>
        <v>process-other-industry</v>
      </c>
      <c r="G133" s="84">
        <f>INDEX('Crosswalk Particulates'!$E:$E,MATCH('2017 EPA Data'!$B133,'Crosswalk Particulates'!$D:$D,0))</f>
        <v>0</v>
      </c>
      <c r="H133" s="96">
        <f t="shared" si="2"/>
        <v>0</v>
      </c>
    </row>
    <row r="134" spans="1:8" hidden="1">
      <c r="A134" s="73" t="s">
        <v>2586</v>
      </c>
      <c r="B134" s="73" t="s">
        <v>2539</v>
      </c>
      <c r="C134" s="73" t="s">
        <v>2517</v>
      </c>
      <c r="D134" s="86">
        <v>6749426.7554591661</v>
      </c>
      <c r="E134" s="73" t="s">
        <v>2518</v>
      </c>
      <c r="F134" s="79" t="str">
        <f>INDEX('Crosswalk Particulates'!$B:$B,MATCH('2017 EPA Data'!A134,'Crosswalk Particulates'!$A:$A,0))</f>
        <v>process-other-industry</v>
      </c>
      <c r="G134" s="84">
        <f>INDEX('Crosswalk Particulates'!$E:$E,MATCH('2017 EPA Data'!$B134,'Crosswalk Particulates'!$D:$D,0))</f>
        <v>0</v>
      </c>
      <c r="H134" s="96">
        <f t="shared" si="2"/>
        <v>0</v>
      </c>
    </row>
    <row r="135" spans="1:8" hidden="1">
      <c r="A135" s="73" t="s">
        <v>2553</v>
      </c>
      <c r="B135" s="73" t="s">
        <v>2587</v>
      </c>
      <c r="C135" s="73" t="s">
        <v>2517</v>
      </c>
      <c r="D135" s="86">
        <v>6696172.9886068217</v>
      </c>
      <c r="E135" s="73" t="s">
        <v>2518</v>
      </c>
      <c r="F135" s="79" t="str">
        <f>INDEX('Crosswalk Particulates'!$B:$B,MATCH('2017 EPA Data'!A135,'Crosswalk Particulates'!$A:$A,0))</f>
        <v>process-other-industry</v>
      </c>
      <c r="G135" s="84">
        <f>INDEX('Crosswalk Particulates'!$E:$E,MATCH('2017 EPA Data'!$B135,'Crosswalk Particulates'!$D:$D,0))</f>
        <v>0</v>
      </c>
      <c r="H135" s="96">
        <f t="shared" si="2"/>
        <v>0</v>
      </c>
    </row>
    <row r="136" spans="1:8" hidden="1">
      <c r="A136" s="73" t="s">
        <v>2578</v>
      </c>
      <c r="B136" s="73" t="s">
        <v>2516</v>
      </c>
      <c r="C136" s="73" t="s">
        <v>2517</v>
      </c>
      <c r="D136" s="86">
        <v>6513436.6209743526</v>
      </c>
      <c r="E136" s="73" t="s">
        <v>2518</v>
      </c>
      <c r="F136" s="79" t="str">
        <f>INDEX('Crosswalk Particulates'!$B:$B,MATCH('2017 EPA Data'!A136,'Crosswalk Particulates'!$A:$A,0))</f>
        <v>process-chemicals-industry</v>
      </c>
      <c r="G136" s="84">
        <f>INDEX('Crosswalk Particulates'!$E:$E,MATCH('2017 EPA Data'!$B136,'Crosswalk Particulates'!$D:$D,0))</f>
        <v>0</v>
      </c>
      <c r="H136" s="96">
        <f t="shared" si="2"/>
        <v>0</v>
      </c>
    </row>
    <row r="137" spans="1:8" hidden="1">
      <c r="A137" s="73" t="s">
        <v>2585</v>
      </c>
      <c r="B137" s="73" t="s">
        <v>2528</v>
      </c>
      <c r="C137" s="73" t="s">
        <v>2517</v>
      </c>
      <c r="D137" s="86">
        <v>6443394.1613294547</v>
      </c>
      <c r="E137" s="73" t="s">
        <v>2518</v>
      </c>
      <c r="F137" s="79" t="str">
        <f>INDEX('Crosswalk Particulates'!$B:$B,MATCH('2017 EPA Data'!A137,'Crosswalk Particulates'!$A:$A,0))</f>
        <v>process-other-industry</v>
      </c>
      <c r="G137" s="84">
        <f>INDEX('Crosswalk Particulates'!$E:$E,MATCH('2017 EPA Data'!$B137,'Crosswalk Particulates'!$D:$D,0))</f>
        <v>0</v>
      </c>
      <c r="H137" s="96">
        <f t="shared" si="2"/>
        <v>0</v>
      </c>
    </row>
    <row r="138" spans="1:8" hidden="1">
      <c r="A138" s="73" t="s">
        <v>2559</v>
      </c>
      <c r="B138" s="73" t="s">
        <v>2528</v>
      </c>
      <c r="C138" s="73" t="s">
        <v>2517</v>
      </c>
      <c r="D138" s="86">
        <v>6340195.9073980954</v>
      </c>
      <c r="E138" s="73" t="s">
        <v>2518</v>
      </c>
      <c r="F138" s="79" t="str">
        <f>INDEX('Crosswalk Particulates'!$B:$B,MATCH('2017 EPA Data'!A138,'Crosswalk Particulates'!$A:$A,0))</f>
        <v>process-waste-industry</v>
      </c>
      <c r="G138" s="84">
        <f>INDEX('Crosswalk Particulates'!$E:$E,MATCH('2017 EPA Data'!$B138,'Crosswalk Particulates'!$D:$D,0))</f>
        <v>0</v>
      </c>
      <c r="H138" s="96">
        <f t="shared" si="2"/>
        <v>0</v>
      </c>
    </row>
    <row r="139" spans="1:8" hidden="1">
      <c r="A139" s="73" t="s">
        <v>2559</v>
      </c>
      <c r="B139" s="73" t="s">
        <v>2558</v>
      </c>
      <c r="C139" s="73" t="s">
        <v>2517</v>
      </c>
      <c r="D139" s="86">
        <v>6326070.3035320239</v>
      </c>
      <c r="E139" s="73" t="s">
        <v>2518</v>
      </c>
      <c r="F139" s="79" t="str">
        <f>INDEX('Crosswalk Particulates'!$B:$B,MATCH('2017 EPA Data'!A139,'Crosswalk Particulates'!$A:$A,0))</f>
        <v>process-waste-industry</v>
      </c>
      <c r="G139" s="84">
        <f>INDEX('Crosswalk Particulates'!$E:$E,MATCH('2017 EPA Data'!$B139,'Crosswalk Particulates'!$D:$D,0))</f>
        <v>0</v>
      </c>
      <c r="H139" s="96">
        <f t="shared" si="2"/>
        <v>0</v>
      </c>
    </row>
    <row r="140" spans="1:8" hidden="1">
      <c r="A140" s="73" t="s">
        <v>2530</v>
      </c>
      <c r="B140" s="73" t="s">
        <v>2588</v>
      </c>
      <c r="C140" s="73" t="s">
        <v>2517</v>
      </c>
      <c r="D140" s="86">
        <v>6200724.8226357959</v>
      </c>
      <c r="E140" s="73" t="s">
        <v>2518</v>
      </c>
      <c r="F140" s="79" t="str">
        <f>INDEX('Crosswalk Particulates'!$B:$B,MATCH('2017 EPA Data'!A140,'Crosswalk Particulates'!$A:$A,0))</f>
        <v>process-other-industry</v>
      </c>
      <c r="G140" s="84">
        <f>INDEX('Crosswalk Particulates'!$E:$E,MATCH('2017 EPA Data'!$B140,'Crosswalk Particulates'!$D:$D,0))</f>
        <v>0</v>
      </c>
      <c r="H140" s="96">
        <f t="shared" si="2"/>
        <v>0</v>
      </c>
    </row>
    <row r="141" spans="1:8" hidden="1">
      <c r="A141" s="73" t="s">
        <v>2585</v>
      </c>
      <c r="B141" s="73" t="s">
        <v>2533</v>
      </c>
      <c r="C141" s="73" t="s">
        <v>2517</v>
      </c>
      <c r="D141" s="86">
        <v>6085138.2790566813</v>
      </c>
      <c r="E141" s="73" t="s">
        <v>2518</v>
      </c>
      <c r="F141" s="79" t="str">
        <f>INDEX('Crosswalk Particulates'!$B:$B,MATCH('2017 EPA Data'!A141,'Crosswalk Particulates'!$A:$A,0))</f>
        <v>process-other-industry</v>
      </c>
      <c r="G141" s="84">
        <f>INDEX('Crosswalk Particulates'!$E:$E,MATCH('2017 EPA Data'!$B141,'Crosswalk Particulates'!$D:$D,0))</f>
        <v>0</v>
      </c>
      <c r="H141" s="96">
        <f t="shared" si="2"/>
        <v>0</v>
      </c>
    </row>
    <row r="142" spans="1:8" hidden="1">
      <c r="A142" s="73" t="s">
        <v>2554</v>
      </c>
      <c r="B142" s="73" t="s">
        <v>2528</v>
      </c>
      <c r="C142" s="73" t="s">
        <v>2517</v>
      </c>
      <c r="D142" s="86">
        <v>5941765.279761795</v>
      </c>
      <c r="E142" s="73" t="s">
        <v>2518</v>
      </c>
      <c r="F142" s="79" t="str">
        <f>INDEX('Crosswalk Particulates'!$B:$B,MATCH('2017 EPA Data'!A142,'Crosswalk Particulates'!$A:$A,0))</f>
        <v>Transportation Sector</v>
      </c>
      <c r="G142" s="84">
        <f>INDEX('Crosswalk Particulates'!$E:$E,MATCH('2017 EPA Data'!$B142,'Crosswalk Particulates'!$D:$D,0))</f>
        <v>0</v>
      </c>
      <c r="H142" s="96">
        <f t="shared" si="2"/>
        <v>0</v>
      </c>
    </row>
    <row r="143" spans="1:8" hidden="1">
      <c r="A143" s="73" t="s">
        <v>2589</v>
      </c>
      <c r="B143" s="73" t="s">
        <v>2590</v>
      </c>
      <c r="C143" s="73" t="s">
        <v>2557</v>
      </c>
      <c r="D143" s="86">
        <v>5767265.4430713002</v>
      </c>
      <c r="E143" s="73" t="s">
        <v>2522</v>
      </c>
      <c r="F143" s="79" t="str">
        <f>INDEX('Crosswalk Particulates'!$B:$B,MATCH('2017 EPA Data'!A143,'Crosswalk Particulates'!$A:$A,0))</f>
        <v>Other-EPA</v>
      </c>
      <c r="G143" s="84" t="str">
        <f>INDEX('Crosswalk Particulates'!$E:$E,MATCH('2017 EPA Data'!$B143,'Crosswalk Particulates'!$D:$D,0))</f>
        <v>PM10</v>
      </c>
      <c r="H143" s="96">
        <f t="shared" si="2"/>
        <v>5231981423620.6699</v>
      </c>
    </row>
    <row r="144" spans="1:8" hidden="1">
      <c r="A144" s="73" t="s">
        <v>2530</v>
      </c>
      <c r="B144" s="73" t="s">
        <v>2531</v>
      </c>
      <c r="C144" s="73" t="s">
        <v>2517</v>
      </c>
      <c r="D144" s="86">
        <v>5651338.6424050685</v>
      </c>
      <c r="E144" s="73" t="s">
        <v>2518</v>
      </c>
      <c r="F144" s="79" t="str">
        <f>INDEX('Crosswalk Particulates'!$B:$B,MATCH('2017 EPA Data'!A144,'Crosswalk Particulates'!$A:$A,0))</f>
        <v>process-other-industry</v>
      </c>
      <c r="G144" s="84">
        <f>INDEX('Crosswalk Particulates'!$E:$E,MATCH('2017 EPA Data'!$B144,'Crosswalk Particulates'!$D:$D,0))</f>
        <v>0</v>
      </c>
      <c r="H144" s="96">
        <f t="shared" si="2"/>
        <v>0</v>
      </c>
    </row>
    <row r="145" spans="1:8" hidden="1">
      <c r="A145" s="73" t="s">
        <v>2534</v>
      </c>
      <c r="B145" s="73" t="s">
        <v>2535</v>
      </c>
      <c r="C145" s="73" t="s">
        <v>2517</v>
      </c>
      <c r="D145" s="86">
        <v>5570035.2955202973</v>
      </c>
      <c r="E145" s="73" t="s">
        <v>2518</v>
      </c>
      <c r="F145" s="79" t="str">
        <f>INDEX('Crosswalk Particulates'!$B:$B,MATCH('2017 EPA Data'!A145,'Crosswalk Particulates'!$A:$A,0))</f>
        <v>Other-EPA</v>
      </c>
      <c r="G145" s="84">
        <f>INDEX('Crosswalk Particulates'!$E:$E,MATCH('2017 EPA Data'!$B145,'Crosswalk Particulates'!$D:$D,0))</f>
        <v>0</v>
      </c>
      <c r="H145" s="96">
        <f t="shared" si="2"/>
        <v>0</v>
      </c>
    </row>
    <row r="146" spans="1:8" hidden="1">
      <c r="A146" s="73" t="s">
        <v>2542</v>
      </c>
      <c r="B146" s="73" t="s">
        <v>2525</v>
      </c>
      <c r="C146" s="73" t="s">
        <v>2517</v>
      </c>
      <c r="D146" s="86">
        <v>5497442.3622808475</v>
      </c>
      <c r="E146" s="73" t="s">
        <v>2518</v>
      </c>
      <c r="F146" s="79" t="str">
        <f>INDEX('Crosswalk Particulates'!$B:$B,MATCH('2017 EPA Data'!A146,'Crosswalk Particulates'!$A:$A,0))</f>
        <v>process-ngps-industry</v>
      </c>
      <c r="G146" s="84">
        <f>INDEX('Crosswalk Particulates'!$E:$E,MATCH('2017 EPA Data'!$B146,'Crosswalk Particulates'!$D:$D,0))</f>
        <v>0</v>
      </c>
      <c r="H146" s="96">
        <f t="shared" si="2"/>
        <v>0</v>
      </c>
    </row>
    <row r="147" spans="1:8" hidden="1">
      <c r="A147" s="73" t="s">
        <v>2549</v>
      </c>
      <c r="B147" s="73" t="s">
        <v>2528</v>
      </c>
      <c r="C147" s="73" t="s">
        <v>2517</v>
      </c>
      <c r="D147" s="86">
        <v>5437318.2785786213</v>
      </c>
      <c r="E147" s="73" t="s">
        <v>2518</v>
      </c>
      <c r="F147" s="79" t="str">
        <f>INDEX('Crosswalk Particulates'!$B:$B,MATCH('2017 EPA Data'!A147,'Crosswalk Particulates'!$A:$A,0))</f>
        <v>Residential Buildings Sector</v>
      </c>
      <c r="G147" s="84">
        <f>INDEX('Crosswalk Particulates'!$E:$E,MATCH('2017 EPA Data'!$B147,'Crosswalk Particulates'!$D:$D,0))</f>
        <v>0</v>
      </c>
      <c r="H147" s="96">
        <f t="shared" si="2"/>
        <v>0</v>
      </c>
    </row>
    <row r="148" spans="1:8" hidden="1">
      <c r="A148" s="73" t="s">
        <v>2538</v>
      </c>
      <c r="B148" s="73" t="s">
        <v>2525</v>
      </c>
      <c r="C148" s="73" t="s">
        <v>2517</v>
      </c>
      <c r="D148" s="86">
        <v>5431202.5576082775</v>
      </c>
      <c r="E148" s="73" t="s">
        <v>2518</v>
      </c>
      <c r="F148" s="79" t="str">
        <f>INDEX('Crosswalk Particulates'!$B:$B,MATCH('2017 EPA Data'!A148,'Crosswalk Particulates'!$A:$A,0))</f>
        <v>process-other-industry</v>
      </c>
      <c r="G148" s="84">
        <f>INDEX('Crosswalk Particulates'!$E:$E,MATCH('2017 EPA Data'!$B148,'Crosswalk Particulates'!$D:$D,0))</f>
        <v>0</v>
      </c>
      <c r="H148" s="96">
        <f t="shared" si="2"/>
        <v>0</v>
      </c>
    </row>
    <row r="149" spans="1:8" hidden="1">
      <c r="A149" s="73" t="s">
        <v>2591</v>
      </c>
      <c r="B149" s="73" t="s">
        <v>2525</v>
      </c>
      <c r="C149" s="73" t="s">
        <v>2517</v>
      </c>
      <c r="D149" s="86">
        <v>5411336.7741752472</v>
      </c>
      <c r="E149" s="73" t="s">
        <v>2518</v>
      </c>
      <c r="F149" s="79" t="str">
        <f>INDEX('Crosswalk Particulates'!$B:$B,MATCH('2017 EPA Data'!A149,'Crosswalk Particulates'!$A:$A,0))</f>
        <v>Other-EPA</v>
      </c>
      <c r="G149" s="84">
        <f>INDEX('Crosswalk Particulates'!$E:$E,MATCH('2017 EPA Data'!$B149,'Crosswalk Particulates'!$D:$D,0))</f>
        <v>0</v>
      </c>
      <c r="H149" s="96">
        <f t="shared" si="2"/>
        <v>0</v>
      </c>
    </row>
    <row r="150" spans="1:8" hidden="1">
      <c r="A150" s="73" t="s">
        <v>2529</v>
      </c>
      <c r="B150" s="73" t="s">
        <v>2567</v>
      </c>
      <c r="C150" s="73" t="s">
        <v>2517</v>
      </c>
      <c r="D150" s="86">
        <v>5409968.9185239868</v>
      </c>
      <c r="E150" s="73" t="s">
        <v>2518</v>
      </c>
      <c r="F150" s="79" t="str">
        <f>INDEX('Crosswalk Particulates'!$B:$B,MATCH('2017 EPA Data'!A150,'Crosswalk Particulates'!$A:$A,0))</f>
        <v>Other-EPA</v>
      </c>
      <c r="G150" s="84">
        <f>INDEX('Crosswalk Particulates'!$E:$E,MATCH('2017 EPA Data'!$B150,'Crosswalk Particulates'!$D:$D,0))</f>
        <v>0</v>
      </c>
      <c r="H150" s="96">
        <f t="shared" si="2"/>
        <v>0</v>
      </c>
    </row>
    <row r="151" spans="1:8" hidden="1">
      <c r="A151" s="73" t="s">
        <v>2559</v>
      </c>
      <c r="B151" s="73" t="s">
        <v>2580</v>
      </c>
      <c r="C151" s="73" t="s">
        <v>2517</v>
      </c>
      <c r="D151" s="86">
        <v>5387957.6414595218</v>
      </c>
      <c r="E151" s="73" t="s">
        <v>2518</v>
      </c>
      <c r="F151" s="79" t="str">
        <f>INDEX('Crosswalk Particulates'!$B:$B,MATCH('2017 EPA Data'!A151,'Crosswalk Particulates'!$A:$A,0))</f>
        <v>process-waste-industry</v>
      </c>
      <c r="G151" s="84">
        <f>INDEX('Crosswalk Particulates'!$E:$E,MATCH('2017 EPA Data'!$B151,'Crosswalk Particulates'!$D:$D,0))</f>
        <v>0</v>
      </c>
      <c r="H151" s="96">
        <f t="shared" si="2"/>
        <v>0</v>
      </c>
    </row>
    <row r="152" spans="1:8" hidden="1">
      <c r="A152" s="73" t="s">
        <v>2530</v>
      </c>
      <c r="B152" s="73" t="s">
        <v>2544</v>
      </c>
      <c r="C152" s="73" t="s">
        <v>2517</v>
      </c>
      <c r="D152" s="86">
        <v>5340494.7980197109</v>
      </c>
      <c r="E152" s="73" t="s">
        <v>2518</v>
      </c>
      <c r="F152" s="79" t="str">
        <f>INDEX('Crosswalk Particulates'!$B:$B,MATCH('2017 EPA Data'!A152,'Crosswalk Particulates'!$A:$A,0))</f>
        <v>process-other-industry</v>
      </c>
      <c r="G152" s="84">
        <f>INDEX('Crosswalk Particulates'!$E:$E,MATCH('2017 EPA Data'!$B152,'Crosswalk Particulates'!$D:$D,0))</f>
        <v>0</v>
      </c>
      <c r="H152" s="96">
        <f t="shared" si="2"/>
        <v>0</v>
      </c>
    </row>
    <row r="153" spans="1:8" hidden="1">
      <c r="A153" s="73" t="s">
        <v>2592</v>
      </c>
      <c r="B153" s="73" t="s">
        <v>2579</v>
      </c>
      <c r="C153" s="73" t="s">
        <v>2517</v>
      </c>
      <c r="D153" s="86">
        <v>5238886.3593049999</v>
      </c>
      <c r="E153" s="73" t="s">
        <v>2518</v>
      </c>
      <c r="F153" s="79" t="str">
        <f>INDEX('Crosswalk Particulates'!$B:$B,MATCH('2017 EPA Data'!A153,'Crosswalk Particulates'!$A:$A,0))</f>
        <v>process-ngps-industry</v>
      </c>
      <c r="G153" s="84">
        <f>INDEX('Crosswalk Particulates'!$E:$E,MATCH('2017 EPA Data'!$B153,'Crosswalk Particulates'!$D:$D,0))</f>
        <v>0</v>
      </c>
      <c r="H153" s="96">
        <f t="shared" si="2"/>
        <v>0</v>
      </c>
    </row>
    <row r="154" spans="1:8" hidden="1">
      <c r="A154" s="73" t="s">
        <v>2529</v>
      </c>
      <c r="B154" s="73" t="s">
        <v>2568</v>
      </c>
      <c r="C154" s="73" t="s">
        <v>2517</v>
      </c>
      <c r="D154" s="86">
        <v>5217279.2435400505</v>
      </c>
      <c r="E154" s="73" t="s">
        <v>2518</v>
      </c>
      <c r="F154" s="79" t="str">
        <f>INDEX('Crosswalk Particulates'!$B:$B,MATCH('2017 EPA Data'!A154,'Crosswalk Particulates'!$A:$A,0))</f>
        <v>Other-EPA</v>
      </c>
      <c r="G154" s="84">
        <f>INDEX('Crosswalk Particulates'!$E:$E,MATCH('2017 EPA Data'!$B154,'Crosswalk Particulates'!$D:$D,0))</f>
        <v>0</v>
      </c>
      <c r="H154" s="96">
        <f t="shared" si="2"/>
        <v>0</v>
      </c>
    </row>
    <row r="155" spans="1:8" hidden="1">
      <c r="A155" s="73" t="s">
        <v>2591</v>
      </c>
      <c r="B155" s="73" t="s">
        <v>2524</v>
      </c>
      <c r="C155" s="73" t="s">
        <v>2517</v>
      </c>
      <c r="D155" s="86">
        <v>5195775.9901621006</v>
      </c>
      <c r="E155" s="73" t="s">
        <v>2518</v>
      </c>
      <c r="F155" s="79" t="str">
        <f>INDEX('Crosswalk Particulates'!$B:$B,MATCH('2017 EPA Data'!A155,'Crosswalk Particulates'!$A:$A,0))</f>
        <v>Other-EPA</v>
      </c>
      <c r="G155" s="84">
        <f>INDEX('Crosswalk Particulates'!$E:$E,MATCH('2017 EPA Data'!$B155,'Crosswalk Particulates'!$D:$D,0))</f>
        <v>0</v>
      </c>
      <c r="H155" s="96">
        <f t="shared" si="2"/>
        <v>0</v>
      </c>
    </row>
    <row r="156" spans="1:8" hidden="1">
      <c r="A156" s="73" t="s">
        <v>2549</v>
      </c>
      <c r="B156" s="73" t="s">
        <v>2537</v>
      </c>
      <c r="C156" s="73" t="s">
        <v>2517</v>
      </c>
      <c r="D156" s="86">
        <v>5172159.6238793302</v>
      </c>
      <c r="E156" s="73" t="s">
        <v>2518</v>
      </c>
      <c r="F156" s="79" t="str">
        <f>INDEX('Crosswalk Particulates'!$B:$B,MATCH('2017 EPA Data'!A156,'Crosswalk Particulates'!$A:$A,0))</f>
        <v>Residential Buildings Sector</v>
      </c>
      <c r="G156" s="84">
        <f>INDEX('Crosswalk Particulates'!$E:$E,MATCH('2017 EPA Data'!$B156,'Crosswalk Particulates'!$D:$D,0))</f>
        <v>0</v>
      </c>
      <c r="H156" s="96">
        <f t="shared" si="2"/>
        <v>0</v>
      </c>
    </row>
    <row r="157" spans="1:8" hidden="1">
      <c r="A157" s="73" t="s">
        <v>2532</v>
      </c>
      <c r="B157" s="73" t="s">
        <v>2558</v>
      </c>
      <c r="C157" s="73" t="s">
        <v>2517</v>
      </c>
      <c r="D157" s="86">
        <v>5135778.1654773643</v>
      </c>
      <c r="E157" s="73" t="s">
        <v>2518</v>
      </c>
      <c r="F157" s="79" t="str">
        <f>INDEX('Crosswalk Particulates'!$B:$B,MATCH('2017 EPA Data'!A157,'Crosswalk Particulates'!$A:$A,0))</f>
        <v>Other-EPA</v>
      </c>
      <c r="G157" s="84">
        <f>INDEX('Crosswalk Particulates'!$E:$E,MATCH('2017 EPA Data'!$B157,'Crosswalk Particulates'!$D:$D,0))</f>
        <v>0</v>
      </c>
      <c r="H157" s="96">
        <f t="shared" si="2"/>
        <v>0</v>
      </c>
    </row>
    <row r="158" spans="1:8" hidden="1">
      <c r="A158" s="73" t="s">
        <v>2538</v>
      </c>
      <c r="B158" s="73" t="s">
        <v>2580</v>
      </c>
      <c r="C158" s="73" t="s">
        <v>2517</v>
      </c>
      <c r="D158" s="86">
        <v>5084725.5464361003</v>
      </c>
      <c r="E158" s="73" t="s">
        <v>2518</v>
      </c>
      <c r="F158" s="79" t="str">
        <f>INDEX('Crosswalk Particulates'!$B:$B,MATCH('2017 EPA Data'!A158,'Crosswalk Particulates'!$A:$A,0))</f>
        <v>process-other-industry</v>
      </c>
      <c r="G158" s="84">
        <f>INDEX('Crosswalk Particulates'!$E:$E,MATCH('2017 EPA Data'!$B158,'Crosswalk Particulates'!$D:$D,0))</f>
        <v>0</v>
      </c>
      <c r="H158" s="96">
        <f t="shared" si="2"/>
        <v>0</v>
      </c>
    </row>
    <row r="159" spans="1:8" hidden="1">
      <c r="A159" s="73" t="s">
        <v>2551</v>
      </c>
      <c r="B159" s="73" t="s">
        <v>2525</v>
      </c>
      <c r="C159" s="73" t="s">
        <v>2517</v>
      </c>
      <c r="D159" s="86">
        <v>5047189.4315787004</v>
      </c>
      <c r="E159" s="73" t="s">
        <v>2518</v>
      </c>
      <c r="F159" s="79" t="str">
        <f>INDEX('Crosswalk Particulates'!$B:$B,MATCH('2017 EPA Data'!A159,'Crosswalk Particulates'!$A:$A,0))</f>
        <v>industry-fuel-natural gas</v>
      </c>
      <c r="G159" s="84">
        <f>INDEX('Crosswalk Particulates'!$E:$E,MATCH('2017 EPA Data'!$B159,'Crosswalk Particulates'!$D:$D,0))</f>
        <v>0</v>
      </c>
      <c r="H159" s="96">
        <f t="shared" si="2"/>
        <v>0</v>
      </c>
    </row>
    <row r="160" spans="1:8" hidden="1">
      <c r="A160" s="73" t="s">
        <v>2565</v>
      </c>
      <c r="B160" s="73" t="s">
        <v>2593</v>
      </c>
      <c r="C160" s="73" t="s">
        <v>2517</v>
      </c>
      <c r="D160" s="86">
        <v>4982270.7257500999</v>
      </c>
      <c r="E160" s="73" t="s">
        <v>2518</v>
      </c>
      <c r="F160" s="79" t="str">
        <f>INDEX('Crosswalk Particulates'!$B:$B,MATCH('2017 EPA Data'!A160,'Crosswalk Particulates'!$A:$A,0))</f>
        <v>Electricity Sector</v>
      </c>
      <c r="G160" s="84">
        <f>INDEX('Crosswalk Particulates'!$E:$E,MATCH('2017 EPA Data'!$B160,'Crosswalk Particulates'!$D:$D,0))</f>
        <v>0</v>
      </c>
      <c r="H160" s="96">
        <f t="shared" si="2"/>
        <v>0</v>
      </c>
    </row>
    <row r="161" spans="1:8" hidden="1">
      <c r="A161" s="73" t="s">
        <v>2549</v>
      </c>
      <c r="B161" s="73" t="s">
        <v>2548</v>
      </c>
      <c r="C161" s="73" t="s">
        <v>2517</v>
      </c>
      <c r="D161" s="86">
        <v>4827568.9284417378</v>
      </c>
      <c r="E161" s="73" t="s">
        <v>2518</v>
      </c>
      <c r="F161" s="79" t="str">
        <f>INDEX('Crosswalk Particulates'!$B:$B,MATCH('2017 EPA Data'!A161,'Crosswalk Particulates'!$A:$A,0))</f>
        <v>Residential Buildings Sector</v>
      </c>
      <c r="G161" s="84">
        <f>INDEX('Crosswalk Particulates'!$E:$E,MATCH('2017 EPA Data'!$B161,'Crosswalk Particulates'!$D:$D,0))</f>
        <v>0</v>
      </c>
      <c r="H161" s="96">
        <f t="shared" si="2"/>
        <v>0</v>
      </c>
    </row>
    <row r="162" spans="1:8" hidden="1">
      <c r="A162" s="73" t="s">
        <v>2546</v>
      </c>
      <c r="B162" s="73" t="s">
        <v>2544</v>
      </c>
      <c r="C162" s="73" t="s">
        <v>2517</v>
      </c>
      <c r="D162" s="86">
        <v>4768470.1125640487</v>
      </c>
      <c r="E162" s="73" t="s">
        <v>2518</v>
      </c>
      <c r="F162" s="79" t="str">
        <f>INDEX('Crosswalk Particulates'!$B:$B,MATCH('2017 EPA Data'!A162,'Crosswalk Particulates'!$A:$A,0))</f>
        <v>process-other-industry</v>
      </c>
      <c r="G162" s="84">
        <f>INDEX('Crosswalk Particulates'!$E:$E,MATCH('2017 EPA Data'!$B162,'Crosswalk Particulates'!$D:$D,0))</f>
        <v>0</v>
      </c>
      <c r="H162" s="96">
        <f t="shared" si="2"/>
        <v>0</v>
      </c>
    </row>
    <row r="163" spans="1:8" hidden="1">
      <c r="A163" s="73" t="s">
        <v>2592</v>
      </c>
      <c r="B163" s="73" t="s">
        <v>2594</v>
      </c>
      <c r="C163" s="73" t="s">
        <v>2517</v>
      </c>
      <c r="D163" s="86">
        <v>4671270.9152800003</v>
      </c>
      <c r="E163" s="73" t="s">
        <v>2518</v>
      </c>
      <c r="F163" s="79" t="str">
        <f>INDEX('Crosswalk Particulates'!$B:$B,MATCH('2017 EPA Data'!A163,'Crosswalk Particulates'!$A:$A,0))</f>
        <v>process-ngps-industry</v>
      </c>
      <c r="G163" s="84">
        <f>INDEX('Crosswalk Particulates'!$E:$E,MATCH('2017 EPA Data'!$B163,'Crosswalk Particulates'!$D:$D,0))</f>
        <v>0</v>
      </c>
      <c r="H163" s="96">
        <f t="shared" si="2"/>
        <v>0</v>
      </c>
    </row>
    <row r="164" spans="1:8" hidden="1">
      <c r="A164" s="73" t="s">
        <v>2526</v>
      </c>
      <c r="B164" s="73" t="s">
        <v>2556</v>
      </c>
      <c r="C164" s="73" t="s">
        <v>2557</v>
      </c>
      <c r="D164" s="86">
        <v>4577921.7780738436</v>
      </c>
      <c r="E164" s="73" t="s">
        <v>2522</v>
      </c>
      <c r="F164" s="79" t="str">
        <f>INDEX('Crosswalk Particulates'!$B:$B,MATCH('2017 EPA Data'!A164,'Crosswalk Particulates'!$A:$A,0))</f>
        <v>Other-EPA</v>
      </c>
      <c r="G164" s="84" t="str">
        <f>INDEX('Crosswalk Particulates'!$E:$E,MATCH('2017 EPA Data'!$B164,'Crosswalk Particulates'!$D:$D,0))</f>
        <v>VOC</v>
      </c>
      <c r="H164" s="96">
        <f t="shared" si="2"/>
        <v>4153025716970.5835</v>
      </c>
    </row>
    <row r="165" spans="1:8" hidden="1">
      <c r="A165" s="73" t="s">
        <v>2559</v>
      </c>
      <c r="B165" s="73" t="s">
        <v>2524</v>
      </c>
      <c r="C165" s="73" t="s">
        <v>2517</v>
      </c>
      <c r="D165" s="86">
        <v>4505132.1778759249</v>
      </c>
      <c r="E165" s="73" t="s">
        <v>2518</v>
      </c>
      <c r="F165" s="79" t="str">
        <f>INDEX('Crosswalk Particulates'!$B:$B,MATCH('2017 EPA Data'!A165,'Crosswalk Particulates'!$A:$A,0))</f>
        <v>process-waste-industry</v>
      </c>
      <c r="G165" s="84">
        <f>INDEX('Crosswalk Particulates'!$E:$E,MATCH('2017 EPA Data'!$B165,'Crosswalk Particulates'!$D:$D,0))</f>
        <v>0</v>
      </c>
      <c r="H165" s="96">
        <f t="shared" si="2"/>
        <v>0</v>
      </c>
    </row>
    <row r="166" spans="1:8" hidden="1">
      <c r="A166" s="73" t="s">
        <v>2586</v>
      </c>
      <c r="B166" s="73" t="s">
        <v>2528</v>
      </c>
      <c r="C166" s="73" t="s">
        <v>2517</v>
      </c>
      <c r="D166" s="86">
        <v>4458194.0971292919</v>
      </c>
      <c r="E166" s="73" t="s">
        <v>2518</v>
      </c>
      <c r="F166" s="79" t="str">
        <f>INDEX('Crosswalk Particulates'!$B:$B,MATCH('2017 EPA Data'!A166,'Crosswalk Particulates'!$A:$A,0))</f>
        <v>process-other-industry</v>
      </c>
      <c r="G166" s="84">
        <f>INDEX('Crosswalk Particulates'!$E:$E,MATCH('2017 EPA Data'!$B166,'Crosswalk Particulates'!$D:$D,0))</f>
        <v>0</v>
      </c>
      <c r="H166" s="96">
        <f t="shared" si="2"/>
        <v>0</v>
      </c>
    </row>
    <row r="167" spans="1:8" hidden="1">
      <c r="A167" s="73" t="s">
        <v>2595</v>
      </c>
      <c r="B167" s="73" t="s">
        <v>2539</v>
      </c>
      <c r="C167" s="73" t="s">
        <v>2517</v>
      </c>
      <c r="D167" s="86">
        <v>4377871.0032027774</v>
      </c>
      <c r="E167" s="73" t="s">
        <v>2518</v>
      </c>
      <c r="F167" s="79" t="str">
        <f>INDEX('Crosswalk Particulates'!$B:$B,MATCH('2017 EPA Data'!A167,'Crosswalk Particulates'!$A:$A,0))</f>
        <v>process-other-industry</v>
      </c>
      <c r="G167" s="84">
        <f>INDEX('Crosswalk Particulates'!$E:$E,MATCH('2017 EPA Data'!$B167,'Crosswalk Particulates'!$D:$D,0))</f>
        <v>0</v>
      </c>
      <c r="H167" s="96">
        <f t="shared" si="2"/>
        <v>0</v>
      </c>
    </row>
    <row r="168" spans="1:8" hidden="1">
      <c r="A168" s="73" t="s">
        <v>2596</v>
      </c>
      <c r="B168" s="73" t="s">
        <v>2580</v>
      </c>
      <c r="C168" s="73" t="s">
        <v>2517</v>
      </c>
      <c r="D168" s="86">
        <v>4369400.3433320001</v>
      </c>
      <c r="E168" s="73" t="s">
        <v>2518</v>
      </c>
      <c r="F168" s="79" t="str">
        <f>INDEX('Crosswalk Particulates'!$B:$B,MATCH('2017 EPA Data'!A168,'Crosswalk Particulates'!$A:$A,0))</f>
        <v>industry-fuel-coal</v>
      </c>
      <c r="G168" s="84">
        <f>INDEX('Crosswalk Particulates'!$E:$E,MATCH('2017 EPA Data'!$B168,'Crosswalk Particulates'!$D:$D,0))</f>
        <v>0</v>
      </c>
      <c r="H168" s="96">
        <f t="shared" si="2"/>
        <v>0</v>
      </c>
    </row>
    <row r="169" spans="1:8" hidden="1">
      <c r="A169" s="73" t="s">
        <v>2519</v>
      </c>
      <c r="B169" s="73" t="s">
        <v>2597</v>
      </c>
      <c r="C169" s="73" t="s">
        <v>2521</v>
      </c>
      <c r="D169" s="86">
        <v>4316230.7295754114</v>
      </c>
      <c r="E169" s="73" t="s">
        <v>2522</v>
      </c>
      <c r="F169" s="79" t="str">
        <f>INDEX('Crosswalk Particulates'!$B:$B,MATCH('2017 EPA Data'!A169,'Crosswalk Particulates'!$A:$A,0))</f>
        <v>process-other-industry</v>
      </c>
      <c r="G169" s="84" t="str">
        <f>INDEX('Crosswalk Particulates'!$E:$E,MATCH('2017 EPA Data'!$B169,'Crosswalk Particulates'!$D:$D,0))</f>
        <v>CH4</v>
      </c>
      <c r="H169" s="96">
        <f t="shared" si="2"/>
        <v>3915623308847.2495</v>
      </c>
    </row>
    <row r="170" spans="1:8" hidden="1">
      <c r="A170" s="73" t="s">
        <v>2578</v>
      </c>
      <c r="B170" s="73" t="s">
        <v>2598</v>
      </c>
      <c r="C170" s="73" t="s">
        <v>2517</v>
      </c>
      <c r="D170" s="86">
        <v>4285453.7679030988</v>
      </c>
      <c r="E170" s="73" t="s">
        <v>2518</v>
      </c>
      <c r="F170" s="79" t="str">
        <f>INDEX('Crosswalk Particulates'!$B:$B,MATCH('2017 EPA Data'!A170,'Crosswalk Particulates'!$A:$A,0))</f>
        <v>process-chemicals-industry</v>
      </c>
      <c r="G170" s="84">
        <f>INDEX('Crosswalk Particulates'!$E:$E,MATCH('2017 EPA Data'!$B170,'Crosswalk Particulates'!$D:$D,0))</f>
        <v>0</v>
      </c>
      <c r="H170" s="96">
        <f t="shared" si="2"/>
        <v>0</v>
      </c>
    </row>
    <row r="171" spans="1:8" hidden="1">
      <c r="A171" s="73" t="s">
        <v>2542</v>
      </c>
      <c r="B171" s="73" t="s">
        <v>2544</v>
      </c>
      <c r="C171" s="73" t="s">
        <v>2517</v>
      </c>
      <c r="D171" s="86">
        <v>4267184.2318981318</v>
      </c>
      <c r="E171" s="73" t="s">
        <v>2518</v>
      </c>
      <c r="F171" s="79" t="str">
        <f>INDEX('Crosswalk Particulates'!$B:$B,MATCH('2017 EPA Data'!A171,'Crosswalk Particulates'!$A:$A,0))</f>
        <v>process-ngps-industry</v>
      </c>
      <c r="G171" s="84">
        <f>INDEX('Crosswalk Particulates'!$E:$E,MATCH('2017 EPA Data'!$B171,'Crosswalk Particulates'!$D:$D,0))</f>
        <v>0</v>
      </c>
      <c r="H171" s="96">
        <f t="shared" si="2"/>
        <v>0</v>
      </c>
    </row>
    <row r="172" spans="1:8" hidden="1">
      <c r="A172" s="73" t="s">
        <v>2523</v>
      </c>
      <c r="B172" s="73" t="s">
        <v>2537</v>
      </c>
      <c r="C172" s="73" t="s">
        <v>2517</v>
      </c>
      <c r="D172" s="86">
        <v>4249210.6466060523</v>
      </c>
      <c r="E172" s="73" t="s">
        <v>2518</v>
      </c>
      <c r="F172" s="79" t="str">
        <f>INDEX('Crosswalk Particulates'!$B:$B,MATCH('2017 EPA Data'!A172,'Crosswalk Particulates'!$A:$A,0))</f>
        <v>Transportation Sector</v>
      </c>
      <c r="G172" s="84">
        <f>INDEX('Crosswalk Particulates'!$E:$E,MATCH('2017 EPA Data'!$B172,'Crosswalk Particulates'!$D:$D,0))</f>
        <v>0</v>
      </c>
      <c r="H172" s="96">
        <f t="shared" si="2"/>
        <v>0</v>
      </c>
    </row>
    <row r="173" spans="1:8" hidden="1">
      <c r="A173" s="73" t="s">
        <v>2559</v>
      </c>
      <c r="B173" s="73" t="s">
        <v>2525</v>
      </c>
      <c r="C173" s="73" t="s">
        <v>2517</v>
      </c>
      <c r="D173" s="86">
        <v>4247544.9138526553</v>
      </c>
      <c r="E173" s="73" t="s">
        <v>2518</v>
      </c>
      <c r="F173" s="79" t="str">
        <f>INDEX('Crosswalk Particulates'!$B:$B,MATCH('2017 EPA Data'!A173,'Crosswalk Particulates'!$A:$A,0))</f>
        <v>process-waste-industry</v>
      </c>
      <c r="G173" s="84">
        <f>INDEX('Crosswalk Particulates'!$E:$E,MATCH('2017 EPA Data'!$B173,'Crosswalk Particulates'!$D:$D,0))</f>
        <v>0</v>
      </c>
      <c r="H173" s="96">
        <f t="shared" si="2"/>
        <v>0</v>
      </c>
    </row>
    <row r="174" spans="1:8" hidden="1">
      <c r="A174" s="73" t="s">
        <v>2519</v>
      </c>
      <c r="B174" s="73" t="s">
        <v>2528</v>
      </c>
      <c r="C174" s="73" t="s">
        <v>2517</v>
      </c>
      <c r="D174" s="86">
        <v>4207343.4168042224</v>
      </c>
      <c r="E174" s="73" t="s">
        <v>2518</v>
      </c>
      <c r="F174" s="79" t="str">
        <f>INDEX('Crosswalk Particulates'!$B:$B,MATCH('2017 EPA Data'!A174,'Crosswalk Particulates'!$A:$A,0))</f>
        <v>process-other-industry</v>
      </c>
      <c r="G174" s="84">
        <f>INDEX('Crosswalk Particulates'!$E:$E,MATCH('2017 EPA Data'!$B174,'Crosswalk Particulates'!$D:$D,0))</f>
        <v>0</v>
      </c>
      <c r="H174" s="96">
        <f t="shared" si="2"/>
        <v>0</v>
      </c>
    </row>
    <row r="175" spans="1:8" hidden="1">
      <c r="A175" s="73" t="s">
        <v>2519</v>
      </c>
      <c r="B175" s="73" t="s">
        <v>2583</v>
      </c>
      <c r="D175" s="86">
        <v>4130528.0207257862</v>
      </c>
      <c r="E175" s="73" t="s">
        <v>2518</v>
      </c>
      <c r="F175" s="79" t="str">
        <f>INDEX('Crosswalk Particulates'!$B:$B,MATCH('2017 EPA Data'!A175,'Crosswalk Particulates'!$A:$A,0))</f>
        <v>process-other-industry</v>
      </c>
      <c r="G175" s="84">
        <f>INDEX('Crosswalk Particulates'!$E:$E,MATCH('2017 EPA Data'!$B175,'Crosswalk Particulates'!$D:$D,0))</f>
        <v>0</v>
      </c>
      <c r="H175" s="96">
        <f t="shared" si="2"/>
        <v>0</v>
      </c>
    </row>
    <row r="176" spans="1:8" hidden="1">
      <c r="A176" s="73" t="s">
        <v>2569</v>
      </c>
      <c r="B176" s="73" t="s">
        <v>2525</v>
      </c>
      <c r="C176" s="73" t="s">
        <v>2517</v>
      </c>
      <c r="D176" s="86">
        <v>4112038.9567761645</v>
      </c>
      <c r="E176" s="73" t="s">
        <v>2518</v>
      </c>
      <c r="F176" s="79" t="str">
        <f>INDEX('Crosswalk Particulates'!$B:$B,MATCH('2017 EPA Data'!A176,'Crosswalk Particulates'!$A:$A,0))</f>
        <v>Transportation Sector</v>
      </c>
      <c r="G176" s="84">
        <f>INDEX('Crosswalk Particulates'!$E:$E,MATCH('2017 EPA Data'!$B176,'Crosswalk Particulates'!$D:$D,0))</f>
        <v>0</v>
      </c>
      <c r="H176" s="96">
        <f t="shared" si="2"/>
        <v>0</v>
      </c>
    </row>
    <row r="177" spans="1:8" hidden="1">
      <c r="A177" s="73" t="s">
        <v>2515</v>
      </c>
      <c r="B177" s="73" t="s">
        <v>2560</v>
      </c>
      <c r="C177" s="73" t="s">
        <v>2557</v>
      </c>
      <c r="D177" s="86">
        <v>4083199.3925589998</v>
      </c>
      <c r="E177" s="73" t="s">
        <v>2522</v>
      </c>
      <c r="F177" s="79" t="str">
        <f>INDEX('Crosswalk Particulates'!$B:$B,MATCH('2017 EPA Data'!A177,'Crosswalk Particulates'!$A:$A,0))</f>
        <v>Other-EPA</v>
      </c>
      <c r="G177" s="84" t="str">
        <f>INDEX('Crosswalk Particulates'!$E:$E,MATCH('2017 EPA Data'!$B177,'Crosswalk Particulates'!$D:$D,0))</f>
        <v>CO</v>
      </c>
      <c r="H177" s="96">
        <f t="shared" si="2"/>
        <v>3704220584553.3477</v>
      </c>
    </row>
    <row r="178" spans="1:8" hidden="1">
      <c r="A178" s="73" t="s">
        <v>2559</v>
      </c>
      <c r="B178" s="73" t="s">
        <v>2594</v>
      </c>
      <c r="C178" s="73" t="s">
        <v>2517</v>
      </c>
      <c r="D178" s="86">
        <v>4081334.5017477898</v>
      </c>
      <c r="E178" s="73" t="s">
        <v>2518</v>
      </c>
      <c r="F178" s="79" t="str">
        <f>INDEX('Crosswalk Particulates'!$B:$B,MATCH('2017 EPA Data'!A178,'Crosswalk Particulates'!$A:$A,0))</f>
        <v>process-waste-industry</v>
      </c>
      <c r="G178" s="84">
        <f>INDEX('Crosswalk Particulates'!$E:$E,MATCH('2017 EPA Data'!$B178,'Crosswalk Particulates'!$D:$D,0))</f>
        <v>0</v>
      </c>
      <c r="H178" s="96">
        <f t="shared" si="2"/>
        <v>0</v>
      </c>
    </row>
    <row r="179" spans="1:8" hidden="1">
      <c r="A179" s="73" t="s">
        <v>2534</v>
      </c>
      <c r="B179" s="73" t="s">
        <v>2528</v>
      </c>
      <c r="C179" s="73" t="s">
        <v>2517</v>
      </c>
      <c r="D179" s="86">
        <v>4055802.5119442106</v>
      </c>
      <c r="E179" s="73" t="s">
        <v>2518</v>
      </c>
      <c r="F179" s="79" t="str">
        <f>INDEX('Crosswalk Particulates'!$B:$B,MATCH('2017 EPA Data'!A179,'Crosswalk Particulates'!$A:$A,0))</f>
        <v>Other-EPA</v>
      </c>
      <c r="G179" s="84">
        <f>INDEX('Crosswalk Particulates'!$E:$E,MATCH('2017 EPA Data'!$B179,'Crosswalk Particulates'!$D:$D,0))</f>
        <v>0</v>
      </c>
      <c r="H179" s="96">
        <f t="shared" si="2"/>
        <v>0</v>
      </c>
    </row>
    <row r="180" spans="1:8" hidden="1">
      <c r="A180" s="73" t="s">
        <v>2599</v>
      </c>
      <c r="B180" s="73" t="s">
        <v>2590</v>
      </c>
      <c r="C180" s="73" t="s">
        <v>2557</v>
      </c>
      <c r="D180" s="86">
        <v>4033615.9503776617</v>
      </c>
      <c r="E180" s="73" t="s">
        <v>2522</v>
      </c>
      <c r="F180" s="79" t="str">
        <f>INDEX('Crosswalk Particulates'!$B:$B,MATCH('2017 EPA Data'!A180,'Crosswalk Particulates'!$A:$A,0))</f>
        <v>Other-EPA</v>
      </c>
      <c r="G180" s="84" t="str">
        <f>INDEX('Crosswalk Particulates'!$E:$E,MATCH('2017 EPA Data'!$B180,'Crosswalk Particulates'!$D:$D,0))</f>
        <v>PM10</v>
      </c>
      <c r="H180" s="96">
        <f t="shared" si="2"/>
        <v>3659239188955.6133</v>
      </c>
    </row>
    <row r="181" spans="1:8" hidden="1">
      <c r="A181" s="73" t="s">
        <v>2519</v>
      </c>
      <c r="B181" s="73" t="s">
        <v>2598</v>
      </c>
      <c r="C181" s="73" t="s">
        <v>2517</v>
      </c>
      <c r="D181" s="86">
        <v>4017873.0182428905</v>
      </c>
      <c r="E181" s="73" t="s">
        <v>2518</v>
      </c>
      <c r="F181" s="79" t="str">
        <f>INDEX('Crosswalk Particulates'!$B:$B,MATCH('2017 EPA Data'!A181,'Crosswalk Particulates'!$A:$A,0))</f>
        <v>process-other-industry</v>
      </c>
      <c r="G181" s="84">
        <f>INDEX('Crosswalk Particulates'!$E:$E,MATCH('2017 EPA Data'!$B181,'Crosswalk Particulates'!$D:$D,0))</f>
        <v>0</v>
      </c>
      <c r="H181" s="96">
        <f t="shared" si="2"/>
        <v>0</v>
      </c>
    </row>
    <row r="182" spans="1:8" hidden="1">
      <c r="A182" s="73" t="s">
        <v>2600</v>
      </c>
      <c r="B182" s="73" t="s">
        <v>2520</v>
      </c>
      <c r="C182" s="73" t="s">
        <v>2521</v>
      </c>
      <c r="D182" s="86">
        <v>3957848.6043405002</v>
      </c>
      <c r="E182" s="73" t="s">
        <v>2522</v>
      </c>
      <c r="F182" s="79" t="str">
        <f>INDEX('Crosswalk Particulates'!$B:$B,MATCH('2017 EPA Data'!A182,'Crosswalk Particulates'!$A:$A,0))</f>
        <v>industry-fuel-biomass</v>
      </c>
      <c r="G182" s="84">
        <f>INDEX('Crosswalk Particulates'!$E:$E,MATCH('2017 EPA Data'!$B182,'Crosswalk Particulates'!$D:$D,0))</f>
        <v>0</v>
      </c>
      <c r="H182" s="96">
        <f t="shared" si="2"/>
        <v>3590504127097.187</v>
      </c>
    </row>
    <row r="183" spans="1:8" hidden="1">
      <c r="A183" s="73" t="s">
        <v>2519</v>
      </c>
      <c r="B183" s="73" t="s">
        <v>2531</v>
      </c>
      <c r="C183" s="73" t="s">
        <v>2517</v>
      </c>
      <c r="D183" s="86">
        <v>3948900.7038653931</v>
      </c>
      <c r="E183" s="73" t="s">
        <v>2518</v>
      </c>
      <c r="F183" s="79" t="str">
        <f>INDEX('Crosswalk Particulates'!$B:$B,MATCH('2017 EPA Data'!A183,'Crosswalk Particulates'!$A:$A,0))</f>
        <v>process-other-industry</v>
      </c>
      <c r="G183" s="84">
        <f>INDEX('Crosswalk Particulates'!$E:$E,MATCH('2017 EPA Data'!$B183,'Crosswalk Particulates'!$D:$D,0))</f>
        <v>0</v>
      </c>
      <c r="H183" s="96">
        <f t="shared" si="2"/>
        <v>0</v>
      </c>
    </row>
    <row r="184" spans="1:8" hidden="1">
      <c r="A184" s="73" t="s">
        <v>2578</v>
      </c>
      <c r="B184" s="73" t="s">
        <v>2583</v>
      </c>
      <c r="D184" s="86">
        <v>3941730.2054077792</v>
      </c>
      <c r="E184" s="73" t="s">
        <v>2518</v>
      </c>
      <c r="F184" s="79" t="str">
        <f>INDEX('Crosswalk Particulates'!$B:$B,MATCH('2017 EPA Data'!A184,'Crosswalk Particulates'!$A:$A,0))</f>
        <v>process-chemicals-industry</v>
      </c>
      <c r="G184" s="84">
        <f>INDEX('Crosswalk Particulates'!$E:$E,MATCH('2017 EPA Data'!$B184,'Crosswalk Particulates'!$D:$D,0))</f>
        <v>0</v>
      </c>
      <c r="H184" s="96">
        <f t="shared" si="2"/>
        <v>0</v>
      </c>
    </row>
    <row r="185" spans="1:8" hidden="1">
      <c r="A185" s="73" t="s">
        <v>2553</v>
      </c>
      <c r="B185" s="73" t="s">
        <v>2573</v>
      </c>
      <c r="C185" s="73" t="s">
        <v>2517</v>
      </c>
      <c r="D185" s="86">
        <v>3908277.5524558742</v>
      </c>
      <c r="E185" s="73" t="s">
        <v>2518</v>
      </c>
      <c r="F185" s="79" t="str">
        <f>INDEX('Crosswalk Particulates'!$B:$B,MATCH('2017 EPA Data'!A185,'Crosswalk Particulates'!$A:$A,0))</f>
        <v>process-other-industry</v>
      </c>
      <c r="G185" s="84">
        <f>INDEX('Crosswalk Particulates'!$E:$E,MATCH('2017 EPA Data'!$B185,'Crosswalk Particulates'!$D:$D,0))</f>
        <v>0</v>
      </c>
      <c r="H185" s="96">
        <f t="shared" si="2"/>
        <v>0</v>
      </c>
    </row>
    <row r="186" spans="1:8" hidden="1">
      <c r="A186" s="73" t="s">
        <v>2541</v>
      </c>
      <c r="B186" s="73" t="s">
        <v>2536</v>
      </c>
      <c r="C186" s="73" t="s">
        <v>2517</v>
      </c>
      <c r="D186" s="86">
        <v>3892879.6920538605</v>
      </c>
      <c r="E186" s="73" t="s">
        <v>2518</v>
      </c>
      <c r="F186" s="79" t="str">
        <f>INDEX('Crosswalk Particulates'!$B:$B,MATCH('2017 EPA Data'!A186,'Crosswalk Particulates'!$A:$A,0))</f>
        <v>Transportation Sector</v>
      </c>
      <c r="G186" s="84">
        <f>INDEX('Crosswalk Particulates'!$E:$E,MATCH('2017 EPA Data'!$B186,'Crosswalk Particulates'!$D:$D,0))</f>
        <v>0</v>
      </c>
      <c r="H186" s="96">
        <f t="shared" si="2"/>
        <v>0</v>
      </c>
    </row>
    <row r="187" spans="1:8" hidden="1">
      <c r="A187" s="73" t="s">
        <v>2601</v>
      </c>
      <c r="B187" s="73" t="s">
        <v>2524</v>
      </c>
      <c r="C187" s="73" t="s">
        <v>2517</v>
      </c>
      <c r="D187" s="86">
        <v>3875027.6604020838</v>
      </c>
      <c r="E187" s="73" t="s">
        <v>2518</v>
      </c>
      <c r="F187" s="79" t="str">
        <f>INDEX('Crosswalk Particulates'!$B:$B,MATCH('2017 EPA Data'!A187,'Crosswalk Particulates'!$A:$A,0))</f>
        <v>Commercial Buildings Sector</v>
      </c>
      <c r="G187" s="84">
        <f>INDEX('Crosswalk Particulates'!$E:$E,MATCH('2017 EPA Data'!$B187,'Crosswalk Particulates'!$D:$D,0))</f>
        <v>0</v>
      </c>
      <c r="H187" s="96">
        <f t="shared" si="2"/>
        <v>0</v>
      </c>
    </row>
    <row r="188" spans="1:8" hidden="1">
      <c r="A188" s="73" t="s">
        <v>2602</v>
      </c>
      <c r="B188" s="73" t="s">
        <v>2580</v>
      </c>
      <c r="C188" s="73" t="s">
        <v>2517</v>
      </c>
      <c r="D188" s="86">
        <v>3847234.0130933002</v>
      </c>
      <c r="E188" s="73" t="s">
        <v>2518</v>
      </c>
      <c r="F188" s="79" t="str">
        <f>INDEX('Crosswalk Particulates'!$B:$B,MATCH('2017 EPA Data'!A188,'Crosswalk Particulates'!$A:$A,0))</f>
        <v>process-other-industry</v>
      </c>
      <c r="G188" s="84">
        <f>INDEX('Crosswalk Particulates'!$E:$E,MATCH('2017 EPA Data'!$B188,'Crosswalk Particulates'!$D:$D,0))</f>
        <v>0</v>
      </c>
      <c r="H188" s="96">
        <f t="shared" si="2"/>
        <v>0</v>
      </c>
    </row>
    <row r="189" spans="1:8" hidden="1">
      <c r="A189" s="73" t="s">
        <v>2542</v>
      </c>
      <c r="B189" s="73" t="s">
        <v>2516</v>
      </c>
      <c r="C189" s="73" t="s">
        <v>2517</v>
      </c>
      <c r="D189" s="86">
        <v>3838730.0416260767</v>
      </c>
      <c r="E189" s="73" t="s">
        <v>2518</v>
      </c>
      <c r="F189" s="79" t="str">
        <f>INDEX('Crosswalk Particulates'!$B:$B,MATCH('2017 EPA Data'!A189,'Crosswalk Particulates'!$A:$A,0))</f>
        <v>process-ngps-industry</v>
      </c>
      <c r="G189" s="84">
        <f>INDEX('Crosswalk Particulates'!$E:$E,MATCH('2017 EPA Data'!$B189,'Crosswalk Particulates'!$D:$D,0))</f>
        <v>0</v>
      </c>
      <c r="H189" s="96">
        <f t="shared" si="2"/>
        <v>0</v>
      </c>
    </row>
    <row r="190" spans="1:8" hidden="1">
      <c r="A190" s="73" t="s">
        <v>2581</v>
      </c>
      <c r="B190" s="73" t="s">
        <v>2524</v>
      </c>
      <c r="C190" s="73" t="s">
        <v>2517</v>
      </c>
      <c r="D190" s="86">
        <v>3804550.195792533</v>
      </c>
      <c r="E190" s="73" t="s">
        <v>2518</v>
      </c>
      <c r="F190" s="79" t="str">
        <f>INDEX('Crosswalk Particulates'!$B:$B,MATCH('2017 EPA Data'!A190,'Crosswalk Particulates'!$A:$A,0))</f>
        <v>Electricity Sector</v>
      </c>
      <c r="G190" s="84">
        <f>INDEX('Crosswalk Particulates'!$E:$E,MATCH('2017 EPA Data'!$B190,'Crosswalk Particulates'!$D:$D,0))</f>
        <v>0</v>
      </c>
      <c r="H190" s="96">
        <f t="shared" si="2"/>
        <v>0</v>
      </c>
    </row>
    <row r="191" spans="1:8" hidden="1">
      <c r="A191" s="73" t="s">
        <v>2546</v>
      </c>
      <c r="B191" s="73" t="s">
        <v>2535</v>
      </c>
      <c r="C191" s="73" t="s">
        <v>2517</v>
      </c>
      <c r="D191" s="86">
        <v>3726202.0391282137</v>
      </c>
      <c r="E191" s="73" t="s">
        <v>2518</v>
      </c>
      <c r="F191" s="79" t="str">
        <f>INDEX('Crosswalk Particulates'!$B:$B,MATCH('2017 EPA Data'!A191,'Crosswalk Particulates'!$A:$A,0))</f>
        <v>process-other-industry</v>
      </c>
      <c r="G191" s="84">
        <f>INDEX('Crosswalk Particulates'!$E:$E,MATCH('2017 EPA Data'!$B191,'Crosswalk Particulates'!$D:$D,0))</f>
        <v>0</v>
      </c>
      <c r="H191" s="96">
        <f t="shared" si="2"/>
        <v>0</v>
      </c>
    </row>
    <row r="192" spans="1:8" hidden="1">
      <c r="A192" s="73" t="s">
        <v>2551</v>
      </c>
      <c r="B192" s="73" t="s">
        <v>2536</v>
      </c>
      <c r="C192" s="73" t="s">
        <v>2517</v>
      </c>
      <c r="D192" s="86">
        <v>3701902.0838314453</v>
      </c>
      <c r="E192" s="73" t="s">
        <v>2518</v>
      </c>
      <c r="F192" s="79" t="str">
        <f>INDEX('Crosswalk Particulates'!$B:$B,MATCH('2017 EPA Data'!A192,'Crosswalk Particulates'!$A:$A,0))</f>
        <v>industry-fuel-natural gas</v>
      </c>
      <c r="G192" s="84">
        <f>INDEX('Crosswalk Particulates'!$E:$E,MATCH('2017 EPA Data'!$B192,'Crosswalk Particulates'!$D:$D,0))</f>
        <v>0</v>
      </c>
      <c r="H192" s="96">
        <f t="shared" si="2"/>
        <v>0</v>
      </c>
    </row>
    <row r="193" spans="1:8" hidden="1">
      <c r="A193" s="73" t="s">
        <v>2603</v>
      </c>
      <c r="B193" s="73" t="s">
        <v>2524</v>
      </c>
      <c r="C193" s="73" t="s">
        <v>2517</v>
      </c>
      <c r="D193" s="86">
        <v>3692360.9464502539</v>
      </c>
      <c r="E193" s="73" t="s">
        <v>2518</v>
      </c>
      <c r="F193" s="79" t="str">
        <f>INDEX('Crosswalk Particulates'!$B:$B,MATCH('2017 EPA Data'!A193,'Crosswalk Particulates'!$A:$A,0))</f>
        <v>Transportation Sector</v>
      </c>
      <c r="G193" s="84">
        <f>INDEX('Crosswalk Particulates'!$E:$E,MATCH('2017 EPA Data'!$B193,'Crosswalk Particulates'!$D:$D,0))</f>
        <v>0</v>
      </c>
      <c r="H193" s="96">
        <f t="shared" si="2"/>
        <v>0</v>
      </c>
    </row>
    <row r="194" spans="1:8" hidden="1">
      <c r="A194" s="73" t="s">
        <v>2585</v>
      </c>
      <c r="B194" s="73" t="s">
        <v>2531</v>
      </c>
      <c r="C194" s="73" t="s">
        <v>2517</v>
      </c>
      <c r="D194" s="86">
        <v>3677027.0822117105</v>
      </c>
      <c r="E194" s="73" t="s">
        <v>2518</v>
      </c>
      <c r="F194" s="79" t="str">
        <f>INDEX('Crosswalk Particulates'!$B:$B,MATCH('2017 EPA Data'!A194,'Crosswalk Particulates'!$A:$A,0))</f>
        <v>process-other-industry</v>
      </c>
      <c r="G194" s="84">
        <f>INDEX('Crosswalk Particulates'!$E:$E,MATCH('2017 EPA Data'!$B194,'Crosswalk Particulates'!$D:$D,0))</f>
        <v>0</v>
      </c>
      <c r="H194" s="96">
        <f t="shared" si="2"/>
        <v>0</v>
      </c>
    </row>
    <row r="195" spans="1:8" hidden="1">
      <c r="A195" s="73" t="s">
        <v>2554</v>
      </c>
      <c r="B195" s="73" t="s">
        <v>2531</v>
      </c>
      <c r="C195" s="73" t="s">
        <v>2517</v>
      </c>
      <c r="D195" s="86">
        <v>3644478.4948798949</v>
      </c>
      <c r="E195" s="73" t="s">
        <v>2518</v>
      </c>
      <c r="F195" s="79" t="str">
        <f>INDEX('Crosswalk Particulates'!$B:$B,MATCH('2017 EPA Data'!A195,'Crosswalk Particulates'!$A:$A,0))</f>
        <v>Transportation Sector</v>
      </c>
      <c r="G195" s="84">
        <f>INDEX('Crosswalk Particulates'!$E:$E,MATCH('2017 EPA Data'!$B195,'Crosswalk Particulates'!$D:$D,0))</f>
        <v>0</v>
      </c>
      <c r="H195" s="96">
        <f t="shared" si="2"/>
        <v>0</v>
      </c>
    </row>
    <row r="196" spans="1:8" hidden="1">
      <c r="A196" s="73" t="s">
        <v>2534</v>
      </c>
      <c r="B196" s="73" t="s">
        <v>2604</v>
      </c>
      <c r="C196" s="73" t="s">
        <v>2517</v>
      </c>
      <c r="D196" s="86">
        <v>3608103.6581392442</v>
      </c>
      <c r="E196" s="73" t="s">
        <v>2518</v>
      </c>
      <c r="F196" s="79" t="str">
        <f>INDEX('Crosswalk Particulates'!$B:$B,MATCH('2017 EPA Data'!A196,'Crosswalk Particulates'!$A:$A,0))</f>
        <v>Other-EPA</v>
      </c>
      <c r="G196" s="84">
        <f>INDEX('Crosswalk Particulates'!$E:$E,MATCH('2017 EPA Data'!$B196,'Crosswalk Particulates'!$D:$D,0))</f>
        <v>0</v>
      </c>
      <c r="H196" s="96">
        <f t="shared" ref="H196:H259" si="3">IF(E196="TON",D196/metricton_to_shortton,0)*10^6</f>
        <v>0</v>
      </c>
    </row>
    <row r="197" spans="1:8" hidden="1">
      <c r="A197" s="73" t="s">
        <v>2601</v>
      </c>
      <c r="B197" s="73" t="s">
        <v>2525</v>
      </c>
      <c r="C197" s="73" t="s">
        <v>2517</v>
      </c>
      <c r="D197" s="86">
        <v>3485797.7194791259</v>
      </c>
      <c r="E197" s="73" t="s">
        <v>2518</v>
      </c>
      <c r="F197" s="79" t="str">
        <f>INDEX('Crosswalk Particulates'!$B:$B,MATCH('2017 EPA Data'!A197,'Crosswalk Particulates'!$A:$A,0))</f>
        <v>Commercial Buildings Sector</v>
      </c>
      <c r="G197" s="84">
        <f>INDEX('Crosswalk Particulates'!$E:$E,MATCH('2017 EPA Data'!$B197,'Crosswalk Particulates'!$D:$D,0))</f>
        <v>0</v>
      </c>
      <c r="H197" s="96">
        <f t="shared" si="3"/>
        <v>0</v>
      </c>
    </row>
    <row r="198" spans="1:8" hidden="1">
      <c r="A198" s="73" t="s">
        <v>2595</v>
      </c>
      <c r="B198" s="73" t="s">
        <v>2528</v>
      </c>
      <c r="C198" s="73" t="s">
        <v>2517</v>
      </c>
      <c r="D198" s="86">
        <v>3461310.6945118699</v>
      </c>
      <c r="E198" s="73" t="s">
        <v>2518</v>
      </c>
      <c r="F198" s="79" t="str">
        <f>INDEX('Crosswalk Particulates'!$B:$B,MATCH('2017 EPA Data'!A198,'Crosswalk Particulates'!$A:$A,0))</f>
        <v>process-other-industry</v>
      </c>
      <c r="G198" s="84">
        <f>INDEX('Crosswalk Particulates'!$E:$E,MATCH('2017 EPA Data'!$B198,'Crosswalk Particulates'!$D:$D,0))</f>
        <v>0</v>
      </c>
      <c r="H198" s="96">
        <f t="shared" si="3"/>
        <v>0</v>
      </c>
    </row>
    <row r="199" spans="1:8" hidden="1">
      <c r="A199" s="73" t="s">
        <v>2538</v>
      </c>
      <c r="B199" s="73" t="s">
        <v>2524</v>
      </c>
      <c r="C199" s="73" t="s">
        <v>2517</v>
      </c>
      <c r="D199" s="86">
        <v>3442684.6116140438</v>
      </c>
      <c r="E199" s="73" t="s">
        <v>2518</v>
      </c>
      <c r="F199" s="79" t="str">
        <f>INDEX('Crosswalk Particulates'!$B:$B,MATCH('2017 EPA Data'!A199,'Crosswalk Particulates'!$A:$A,0))</f>
        <v>process-other-industry</v>
      </c>
      <c r="G199" s="84">
        <f>INDEX('Crosswalk Particulates'!$E:$E,MATCH('2017 EPA Data'!$B199,'Crosswalk Particulates'!$D:$D,0))</f>
        <v>0</v>
      </c>
      <c r="H199" s="96">
        <f t="shared" si="3"/>
        <v>0</v>
      </c>
    </row>
    <row r="200" spans="1:8" hidden="1">
      <c r="A200" s="73" t="s">
        <v>2596</v>
      </c>
      <c r="B200" s="73" t="s">
        <v>2516</v>
      </c>
      <c r="C200" s="73" t="s">
        <v>2517</v>
      </c>
      <c r="D200" s="86">
        <v>3315597.4829600002</v>
      </c>
      <c r="E200" s="73" t="s">
        <v>2518</v>
      </c>
      <c r="F200" s="79" t="str">
        <f>INDEX('Crosswalk Particulates'!$B:$B,MATCH('2017 EPA Data'!A200,'Crosswalk Particulates'!$A:$A,0))</f>
        <v>industry-fuel-coal</v>
      </c>
      <c r="G200" s="84">
        <f>INDEX('Crosswalk Particulates'!$E:$E,MATCH('2017 EPA Data'!$B200,'Crosswalk Particulates'!$D:$D,0))</f>
        <v>0</v>
      </c>
      <c r="H200" s="96">
        <f t="shared" si="3"/>
        <v>0</v>
      </c>
    </row>
    <row r="201" spans="1:8" hidden="1">
      <c r="A201" s="73" t="s">
        <v>2551</v>
      </c>
      <c r="B201" s="73" t="s">
        <v>2539</v>
      </c>
      <c r="C201" s="73" t="s">
        <v>2517</v>
      </c>
      <c r="D201" s="86">
        <v>3276250.8890020065</v>
      </c>
      <c r="E201" s="73" t="s">
        <v>2518</v>
      </c>
      <c r="F201" s="79" t="str">
        <f>INDEX('Crosswalk Particulates'!$B:$B,MATCH('2017 EPA Data'!A201,'Crosswalk Particulates'!$A:$A,0))</f>
        <v>industry-fuel-natural gas</v>
      </c>
      <c r="G201" s="84">
        <f>INDEX('Crosswalk Particulates'!$E:$E,MATCH('2017 EPA Data'!$B201,'Crosswalk Particulates'!$D:$D,0))</f>
        <v>0</v>
      </c>
      <c r="H201" s="96">
        <f t="shared" si="3"/>
        <v>0</v>
      </c>
    </row>
    <row r="202" spans="1:8" hidden="1">
      <c r="A202" s="73" t="s">
        <v>2542</v>
      </c>
      <c r="B202" s="73" t="s">
        <v>2536</v>
      </c>
      <c r="C202" s="73" t="s">
        <v>2517</v>
      </c>
      <c r="D202" s="86">
        <v>3237641.4383881954</v>
      </c>
      <c r="E202" s="73" t="s">
        <v>2518</v>
      </c>
      <c r="F202" s="79" t="str">
        <f>INDEX('Crosswalk Particulates'!$B:$B,MATCH('2017 EPA Data'!A202,'Crosswalk Particulates'!$A:$A,0))</f>
        <v>process-ngps-industry</v>
      </c>
      <c r="G202" s="84">
        <f>INDEX('Crosswalk Particulates'!$E:$E,MATCH('2017 EPA Data'!$B202,'Crosswalk Particulates'!$D:$D,0))</f>
        <v>0</v>
      </c>
      <c r="H202" s="96">
        <f t="shared" si="3"/>
        <v>0</v>
      </c>
    </row>
    <row r="203" spans="1:8" hidden="1">
      <c r="A203" s="73" t="s">
        <v>2534</v>
      </c>
      <c r="B203" s="73" t="s">
        <v>2536</v>
      </c>
      <c r="C203" s="73" t="s">
        <v>2517</v>
      </c>
      <c r="D203" s="86">
        <v>3194541.972929331</v>
      </c>
      <c r="E203" s="73" t="s">
        <v>2518</v>
      </c>
      <c r="F203" s="79" t="str">
        <f>INDEX('Crosswalk Particulates'!$B:$B,MATCH('2017 EPA Data'!A203,'Crosswalk Particulates'!$A:$A,0))</f>
        <v>Other-EPA</v>
      </c>
      <c r="G203" s="84">
        <f>INDEX('Crosswalk Particulates'!$E:$E,MATCH('2017 EPA Data'!$B203,'Crosswalk Particulates'!$D:$D,0))</f>
        <v>0</v>
      </c>
      <c r="H203" s="96">
        <f t="shared" si="3"/>
        <v>0</v>
      </c>
    </row>
    <row r="204" spans="1:8" hidden="1">
      <c r="A204" s="73" t="s">
        <v>2552</v>
      </c>
      <c r="B204" s="73" t="s">
        <v>2525</v>
      </c>
      <c r="C204" s="73" t="s">
        <v>2517</v>
      </c>
      <c r="D204" s="86">
        <v>3157902.8837488294</v>
      </c>
      <c r="E204" s="73" t="s">
        <v>2518</v>
      </c>
      <c r="F204" s="79" t="str">
        <f>INDEX('Crosswalk Particulates'!$B:$B,MATCH('2017 EPA Data'!A204,'Crosswalk Particulates'!$A:$A,0))</f>
        <v>process-agriculture-industry</v>
      </c>
      <c r="G204" s="84">
        <f>INDEX('Crosswalk Particulates'!$E:$E,MATCH('2017 EPA Data'!$B204,'Crosswalk Particulates'!$D:$D,0))</f>
        <v>0</v>
      </c>
      <c r="H204" s="96">
        <f t="shared" si="3"/>
        <v>0</v>
      </c>
    </row>
    <row r="205" spans="1:8" hidden="1">
      <c r="A205" s="73" t="s">
        <v>2529</v>
      </c>
      <c r="B205" s="73" t="s">
        <v>2539</v>
      </c>
      <c r="C205" s="73" t="s">
        <v>2517</v>
      </c>
      <c r="D205" s="86">
        <v>3154579.8067465024</v>
      </c>
      <c r="E205" s="73" t="s">
        <v>2518</v>
      </c>
      <c r="F205" s="79" t="str">
        <f>INDEX('Crosswalk Particulates'!$B:$B,MATCH('2017 EPA Data'!A205,'Crosswalk Particulates'!$A:$A,0))</f>
        <v>Other-EPA</v>
      </c>
      <c r="G205" s="84">
        <f>INDEX('Crosswalk Particulates'!$E:$E,MATCH('2017 EPA Data'!$B205,'Crosswalk Particulates'!$D:$D,0))</f>
        <v>0</v>
      </c>
      <c r="H205" s="96">
        <f t="shared" si="3"/>
        <v>0</v>
      </c>
    </row>
    <row r="206" spans="1:8" hidden="1">
      <c r="A206" s="73" t="s">
        <v>2601</v>
      </c>
      <c r="B206" s="73" t="s">
        <v>2535</v>
      </c>
      <c r="C206" s="73" t="s">
        <v>2517</v>
      </c>
      <c r="D206" s="86">
        <v>3111096.0416661701</v>
      </c>
      <c r="E206" s="73" t="s">
        <v>2518</v>
      </c>
      <c r="F206" s="79" t="str">
        <f>INDEX('Crosswalk Particulates'!$B:$B,MATCH('2017 EPA Data'!A206,'Crosswalk Particulates'!$A:$A,0))</f>
        <v>Commercial Buildings Sector</v>
      </c>
      <c r="G206" s="84">
        <f>INDEX('Crosswalk Particulates'!$E:$E,MATCH('2017 EPA Data'!$B206,'Crosswalk Particulates'!$D:$D,0))</f>
        <v>0</v>
      </c>
      <c r="H206" s="96">
        <f t="shared" si="3"/>
        <v>0</v>
      </c>
    </row>
    <row r="207" spans="1:8" hidden="1">
      <c r="A207" s="73" t="s">
        <v>2532</v>
      </c>
      <c r="B207" s="73" t="s">
        <v>2537</v>
      </c>
      <c r="C207" s="73" t="s">
        <v>2517</v>
      </c>
      <c r="D207" s="86">
        <v>3065367.0866000033</v>
      </c>
      <c r="E207" s="73" t="s">
        <v>2518</v>
      </c>
      <c r="F207" s="79" t="str">
        <f>INDEX('Crosswalk Particulates'!$B:$B,MATCH('2017 EPA Data'!A207,'Crosswalk Particulates'!$A:$A,0))</f>
        <v>Other-EPA</v>
      </c>
      <c r="G207" s="84">
        <f>INDEX('Crosswalk Particulates'!$E:$E,MATCH('2017 EPA Data'!$B207,'Crosswalk Particulates'!$D:$D,0))</f>
        <v>0</v>
      </c>
      <c r="H207" s="96">
        <f t="shared" si="3"/>
        <v>0</v>
      </c>
    </row>
    <row r="208" spans="1:8" hidden="1">
      <c r="A208" s="73" t="s">
        <v>2550</v>
      </c>
      <c r="B208" s="73" t="s">
        <v>2531</v>
      </c>
      <c r="C208" s="73" t="s">
        <v>2517</v>
      </c>
      <c r="D208" s="86">
        <v>2989405.5064803539</v>
      </c>
      <c r="E208" s="73" t="s">
        <v>2518</v>
      </c>
      <c r="F208" s="79" t="str">
        <f>INDEX('Crosswalk Particulates'!$B:$B,MATCH('2017 EPA Data'!A208,'Crosswalk Particulates'!$A:$A,0))</f>
        <v>process-other-industry</v>
      </c>
      <c r="G208" s="84">
        <f>INDEX('Crosswalk Particulates'!$E:$E,MATCH('2017 EPA Data'!$B208,'Crosswalk Particulates'!$D:$D,0))</f>
        <v>0</v>
      </c>
      <c r="H208" s="96">
        <f t="shared" si="3"/>
        <v>0</v>
      </c>
    </row>
    <row r="209" spans="1:8" hidden="1">
      <c r="A209" s="73" t="s">
        <v>2545</v>
      </c>
      <c r="B209" s="73" t="s">
        <v>2525</v>
      </c>
      <c r="C209" s="73" t="s">
        <v>2517</v>
      </c>
      <c r="D209" s="86">
        <v>2947567.6938560382</v>
      </c>
      <c r="E209" s="73" t="s">
        <v>2518</v>
      </c>
      <c r="F209" s="79" t="str">
        <f>INDEX('Crosswalk Particulates'!$B:$B,MATCH('2017 EPA Data'!A209,'Crosswalk Particulates'!$A:$A,0))</f>
        <v>Transportation Sector</v>
      </c>
      <c r="G209" s="84">
        <f>INDEX('Crosswalk Particulates'!$E:$E,MATCH('2017 EPA Data'!$B209,'Crosswalk Particulates'!$D:$D,0))</f>
        <v>0</v>
      </c>
      <c r="H209" s="96">
        <f t="shared" si="3"/>
        <v>0</v>
      </c>
    </row>
    <row r="210" spans="1:8" hidden="1">
      <c r="A210" s="73" t="s">
        <v>2547</v>
      </c>
      <c r="B210" s="73" t="s">
        <v>2543</v>
      </c>
      <c r="C210" s="73" t="s">
        <v>2517</v>
      </c>
      <c r="D210" s="86">
        <v>2935316.1806155895</v>
      </c>
      <c r="E210" s="73" t="s">
        <v>2518</v>
      </c>
      <c r="F210" s="79" t="str">
        <f>INDEX('Crosswalk Particulates'!$B:$B,MATCH('2017 EPA Data'!A210,'Crosswalk Particulates'!$A:$A,0))</f>
        <v>process-other-industry</v>
      </c>
      <c r="G210" s="84">
        <f>INDEX('Crosswalk Particulates'!$E:$E,MATCH('2017 EPA Data'!$B210,'Crosswalk Particulates'!$D:$D,0))</f>
        <v>0</v>
      </c>
      <c r="H210" s="96">
        <f t="shared" si="3"/>
        <v>0</v>
      </c>
    </row>
    <row r="211" spans="1:8" hidden="1">
      <c r="A211" s="73" t="s">
        <v>2541</v>
      </c>
      <c r="B211" s="73" t="s">
        <v>2535</v>
      </c>
      <c r="C211" s="73" t="s">
        <v>2517</v>
      </c>
      <c r="D211" s="86">
        <v>2894359.5932030156</v>
      </c>
      <c r="E211" s="73" t="s">
        <v>2518</v>
      </c>
      <c r="F211" s="79" t="str">
        <f>INDEX('Crosswalk Particulates'!$B:$B,MATCH('2017 EPA Data'!A211,'Crosswalk Particulates'!$A:$A,0))</f>
        <v>Transportation Sector</v>
      </c>
      <c r="G211" s="84">
        <f>INDEX('Crosswalk Particulates'!$E:$E,MATCH('2017 EPA Data'!$B211,'Crosswalk Particulates'!$D:$D,0))</f>
        <v>0</v>
      </c>
      <c r="H211" s="96">
        <f t="shared" si="3"/>
        <v>0</v>
      </c>
    </row>
    <row r="212" spans="1:8" hidden="1">
      <c r="A212" s="73" t="s">
        <v>2547</v>
      </c>
      <c r="B212" s="73" t="s">
        <v>2544</v>
      </c>
      <c r="C212" s="73" t="s">
        <v>2517</v>
      </c>
      <c r="D212" s="86">
        <v>2884025.6354106348</v>
      </c>
      <c r="E212" s="73" t="s">
        <v>2518</v>
      </c>
      <c r="F212" s="79" t="str">
        <f>INDEX('Crosswalk Particulates'!$B:$B,MATCH('2017 EPA Data'!A212,'Crosswalk Particulates'!$A:$A,0))</f>
        <v>process-other-industry</v>
      </c>
      <c r="G212" s="84">
        <f>INDEX('Crosswalk Particulates'!$E:$E,MATCH('2017 EPA Data'!$B212,'Crosswalk Particulates'!$D:$D,0))</f>
        <v>0</v>
      </c>
      <c r="H212" s="96">
        <f t="shared" si="3"/>
        <v>0</v>
      </c>
    </row>
    <row r="213" spans="1:8" hidden="1">
      <c r="A213" s="73" t="s">
        <v>2541</v>
      </c>
      <c r="B213" s="73" t="s">
        <v>2516</v>
      </c>
      <c r="C213" s="73" t="s">
        <v>2517</v>
      </c>
      <c r="D213" s="86">
        <v>2866743.2800474297</v>
      </c>
      <c r="E213" s="73" t="s">
        <v>2518</v>
      </c>
      <c r="F213" s="79" t="str">
        <f>INDEX('Crosswalk Particulates'!$B:$B,MATCH('2017 EPA Data'!A213,'Crosswalk Particulates'!$A:$A,0))</f>
        <v>Transportation Sector</v>
      </c>
      <c r="G213" s="84">
        <f>INDEX('Crosswalk Particulates'!$E:$E,MATCH('2017 EPA Data'!$B213,'Crosswalk Particulates'!$D:$D,0))</f>
        <v>0</v>
      </c>
      <c r="H213" s="96">
        <f t="shared" si="3"/>
        <v>0</v>
      </c>
    </row>
    <row r="214" spans="1:8" hidden="1">
      <c r="A214" s="73" t="s">
        <v>2578</v>
      </c>
      <c r="B214" s="73" t="s">
        <v>2528</v>
      </c>
      <c r="C214" s="73" t="s">
        <v>2517</v>
      </c>
      <c r="D214" s="86">
        <v>2860464.5834431672</v>
      </c>
      <c r="E214" s="73" t="s">
        <v>2518</v>
      </c>
      <c r="F214" s="79" t="str">
        <f>INDEX('Crosswalk Particulates'!$B:$B,MATCH('2017 EPA Data'!A214,'Crosswalk Particulates'!$A:$A,0))</f>
        <v>process-chemicals-industry</v>
      </c>
      <c r="G214" s="84">
        <f>INDEX('Crosswalk Particulates'!$E:$E,MATCH('2017 EPA Data'!$B214,'Crosswalk Particulates'!$D:$D,0))</f>
        <v>0</v>
      </c>
      <c r="H214" s="96">
        <f t="shared" si="3"/>
        <v>0</v>
      </c>
    </row>
    <row r="215" spans="1:8" hidden="1">
      <c r="A215" s="73" t="s">
        <v>2519</v>
      </c>
      <c r="B215" s="73" t="s">
        <v>2593</v>
      </c>
      <c r="C215" s="73" t="s">
        <v>2517</v>
      </c>
      <c r="D215" s="86">
        <v>2808345.6811972889</v>
      </c>
      <c r="E215" s="73" t="s">
        <v>2518</v>
      </c>
      <c r="F215" s="79" t="str">
        <f>INDEX('Crosswalk Particulates'!$B:$B,MATCH('2017 EPA Data'!A215,'Crosswalk Particulates'!$A:$A,0))</f>
        <v>process-other-industry</v>
      </c>
      <c r="G215" s="84">
        <f>INDEX('Crosswalk Particulates'!$E:$E,MATCH('2017 EPA Data'!$B215,'Crosswalk Particulates'!$D:$D,0))</f>
        <v>0</v>
      </c>
      <c r="H215" s="96">
        <f t="shared" si="3"/>
        <v>0</v>
      </c>
    </row>
    <row r="216" spans="1:8" hidden="1">
      <c r="A216" s="73" t="s">
        <v>2563</v>
      </c>
      <c r="B216" s="73" t="s">
        <v>2524</v>
      </c>
      <c r="C216" s="73" t="s">
        <v>2517</v>
      </c>
      <c r="D216" s="86">
        <v>2760387.6007109564</v>
      </c>
      <c r="E216" s="73" t="s">
        <v>2518</v>
      </c>
      <c r="F216" s="79" t="str">
        <f>INDEX('Crosswalk Particulates'!$B:$B,MATCH('2017 EPA Data'!A216,'Crosswalk Particulates'!$A:$A,0))</f>
        <v>Other-EPA</v>
      </c>
      <c r="G216" s="84">
        <f>INDEX('Crosswalk Particulates'!$E:$E,MATCH('2017 EPA Data'!$B216,'Crosswalk Particulates'!$D:$D,0))</f>
        <v>0</v>
      </c>
      <c r="H216" s="96">
        <f t="shared" si="3"/>
        <v>0</v>
      </c>
    </row>
    <row r="217" spans="1:8" hidden="1">
      <c r="A217" s="73" t="s">
        <v>2541</v>
      </c>
      <c r="B217" s="73" t="s">
        <v>2548</v>
      </c>
      <c r="C217" s="73" t="s">
        <v>2517</v>
      </c>
      <c r="D217" s="86">
        <v>2733667.3903626986</v>
      </c>
      <c r="E217" s="73" t="s">
        <v>2518</v>
      </c>
      <c r="F217" s="79" t="str">
        <f>INDEX('Crosswalk Particulates'!$B:$B,MATCH('2017 EPA Data'!A217,'Crosswalk Particulates'!$A:$A,0))</f>
        <v>Transportation Sector</v>
      </c>
      <c r="G217" s="84">
        <f>INDEX('Crosswalk Particulates'!$E:$E,MATCH('2017 EPA Data'!$B217,'Crosswalk Particulates'!$D:$D,0))</f>
        <v>0</v>
      </c>
      <c r="H217" s="96">
        <f t="shared" si="3"/>
        <v>0</v>
      </c>
    </row>
    <row r="218" spans="1:8" hidden="1">
      <c r="A218" s="73" t="s">
        <v>2559</v>
      </c>
      <c r="B218" s="73" t="s">
        <v>2544</v>
      </c>
      <c r="C218" s="73" t="s">
        <v>2517</v>
      </c>
      <c r="D218" s="86">
        <v>2707144.2118490031</v>
      </c>
      <c r="E218" s="73" t="s">
        <v>2518</v>
      </c>
      <c r="F218" s="79" t="str">
        <f>INDEX('Crosswalk Particulates'!$B:$B,MATCH('2017 EPA Data'!A218,'Crosswalk Particulates'!$A:$A,0))</f>
        <v>process-waste-industry</v>
      </c>
      <c r="G218" s="84">
        <f>INDEX('Crosswalk Particulates'!$E:$E,MATCH('2017 EPA Data'!$B218,'Crosswalk Particulates'!$D:$D,0))</f>
        <v>0</v>
      </c>
      <c r="H218" s="96">
        <f t="shared" si="3"/>
        <v>0</v>
      </c>
    </row>
    <row r="219" spans="1:8" hidden="1">
      <c r="A219" s="73" t="s">
        <v>2552</v>
      </c>
      <c r="B219" s="73" t="s">
        <v>2576</v>
      </c>
      <c r="C219" s="73" t="s">
        <v>2517</v>
      </c>
      <c r="D219" s="86">
        <v>2682140.5540018249</v>
      </c>
      <c r="E219" s="73" t="s">
        <v>2518</v>
      </c>
      <c r="F219" s="79" t="str">
        <f>INDEX('Crosswalk Particulates'!$B:$B,MATCH('2017 EPA Data'!A219,'Crosswalk Particulates'!$A:$A,0))</f>
        <v>process-agriculture-industry</v>
      </c>
      <c r="G219" s="84">
        <f>INDEX('Crosswalk Particulates'!$E:$E,MATCH('2017 EPA Data'!$B219,'Crosswalk Particulates'!$D:$D,0))</f>
        <v>0</v>
      </c>
      <c r="H219" s="96">
        <f t="shared" si="3"/>
        <v>0</v>
      </c>
    </row>
    <row r="220" spans="1:8" hidden="1">
      <c r="A220" s="73" t="s">
        <v>2578</v>
      </c>
      <c r="B220" s="73" t="s">
        <v>2558</v>
      </c>
      <c r="C220" s="73" t="s">
        <v>2517</v>
      </c>
      <c r="D220" s="86">
        <v>2680580.5342114838</v>
      </c>
      <c r="E220" s="73" t="s">
        <v>2518</v>
      </c>
      <c r="F220" s="79" t="str">
        <f>INDEX('Crosswalk Particulates'!$B:$B,MATCH('2017 EPA Data'!A220,'Crosswalk Particulates'!$A:$A,0))</f>
        <v>process-chemicals-industry</v>
      </c>
      <c r="G220" s="84">
        <f>INDEX('Crosswalk Particulates'!$E:$E,MATCH('2017 EPA Data'!$B220,'Crosswalk Particulates'!$D:$D,0))</f>
        <v>0</v>
      </c>
      <c r="H220" s="96">
        <f t="shared" si="3"/>
        <v>0</v>
      </c>
    </row>
    <row r="221" spans="1:8" hidden="1">
      <c r="A221" s="73" t="s">
        <v>2552</v>
      </c>
      <c r="B221" s="73" t="s">
        <v>2577</v>
      </c>
      <c r="C221" s="73" t="s">
        <v>2517</v>
      </c>
      <c r="D221" s="86">
        <v>2669280.658283954</v>
      </c>
      <c r="E221" s="73" t="s">
        <v>2518</v>
      </c>
      <c r="F221" s="79" t="str">
        <f>INDEX('Crosswalk Particulates'!$B:$B,MATCH('2017 EPA Data'!A221,'Crosswalk Particulates'!$A:$A,0))</f>
        <v>process-agriculture-industry</v>
      </c>
      <c r="G221" s="84">
        <f>INDEX('Crosswalk Particulates'!$E:$E,MATCH('2017 EPA Data'!$B221,'Crosswalk Particulates'!$D:$D,0))</f>
        <v>0</v>
      </c>
      <c r="H221" s="96">
        <f t="shared" si="3"/>
        <v>0</v>
      </c>
    </row>
    <row r="222" spans="1:8" hidden="1">
      <c r="A222" s="73" t="s">
        <v>2552</v>
      </c>
      <c r="B222" s="73" t="s">
        <v>2528</v>
      </c>
      <c r="C222" s="73" t="s">
        <v>2517</v>
      </c>
      <c r="D222" s="86">
        <v>2649690.5006042616</v>
      </c>
      <c r="E222" s="73" t="s">
        <v>2518</v>
      </c>
      <c r="F222" s="79" t="str">
        <f>INDEX('Crosswalk Particulates'!$B:$B,MATCH('2017 EPA Data'!A222,'Crosswalk Particulates'!$A:$A,0))</f>
        <v>process-agriculture-industry</v>
      </c>
      <c r="G222" s="84">
        <f>INDEX('Crosswalk Particulates'!$E:$E,MATCH('2017 EPA Data'!$B222,'Crosswalk Particulates'!$D:$D,0))</f>
        <v>0</v>
      </c>
      <c r="H222" s="96">
        <f t="shared" si="3"/>
        <v>0</v>
      </c>
    </row>
    <row r="223" spans="1:8" hidden="1">
      <c r="A223" s="73" t="s">
        <v>2552</v>
      </c>
      <c r="B223" s="73" t="s">
        <v>2605</v>
      </c>
      <c r="C223" s="73" t="s">
        <v>2557</v>
      </c>
      <c r="D223" s="86">
        <v>2569170.2036195472</v>
      </c>
      <c r="E223" s="73" t="s">
        <v>2522</v>
      </c>
      <c r="F223" s="79" t="str">
        <f>INDEX('Crosswalk Particulates'!$B:$B,MATCH('2017 EPA Data'!A223,'Crosswalk Particulates'!$A:$A,0))</f>
        <v>process-agriculture-industry</v>
      </c>
      <c r="G223" s="84">
        <f>INDEX('Crosswalk Particulates'!$E:$E,MATCH('2017 EPA Data'!$B223,'Crosswalk Particulates'!$D:$D,0))</f>
        <v>0</v>
      </c>
      <c r="H223" s="96">
        <f t="shared" si="3"/>
        <v>2330714774990.291</v>
      </c>
    </row>
    <row r="224" spans="1:8" hidden="1">
      <c r="A224" s="73" t="s">
        <v>2553</v>
      </c>
      <c r="B224" s="73" t="s">
        <v>2606</v>
      </c>
      <c r="C224" s="73" t="s">
        <v>2517</v>
      </c>
      <c r="D224" s="86">
        <v>2556639.4769765516</v>
      </c>
      <c r="E224" s="73" t="s">
        <v>2518</v>
      </c>
      <c r="F224" s="79" t="str">
        <f>INDEX('Crosswalk Particulates'!$B:$B,MATCH('2017 EPA Data'!A224,'Crosswalk Particulates'!$A:$A,0))</f>
        <v>process-other-industry</v>
      </c>
      <c r="G224" s="84">
        <f>INDEX('Crosswalk Particulates'!$E:$E,MATCH('2017 EPA Data'!$B224,'Crosswalk Particulates'!$D:$D,0))</f>
        <v>0</v>
      </c>
      <c r="H224" s="96">
        <f t="shared" si="3"/>
        <v>0</v>
      </c>
    </row>
    <row r="225" spans="1:8" hidden="1">
      <c r="A225" s="73" t="s">
        <v>2559</v>
      </c>
      <c r="B225" s="73" t="s">
        <v>2576</v>
      </c>
      <c r="C225" s="73" t="s">
        <v>2517</v>
      </c>
      <c r="D225" s="86">
        <v>2532928.4006850743</v>
      </c>
      <c r="E225" s="73" t="s">
        <v>2518</v>
      </c>
      <c r="F225" s="79" t="str">
        <f>INDEX('Crosswalk Particulates'!$B:$B,MATCH('2017 EPA Data'!A225,'Crosswalk Particulates'!$A:$A,0))</f>
        <v>process-waste-industry</v>
      </c>
      <c r="G225" s="84">
        <f>INDEX('Crosswalk Particulates'!$E:$E,MATCH('2017 EPA Data'!$B225,'Crosswalk Particulates'!$D:$D,0))</f>
        <v>0</v>
      </c>
      <c r="H225" s="96">
        <f t="shared" si="3"/>
        <v>0</v>
      </c>
    </row>
    <row r="226" spans="1:8" hidden="1">
      <c r="A226" s="73" t="s">
        <v>2555</v>
      </c>
      <c r="B226" s="73" t="s">
        <v>2531</v>
      </c>
      <c r="C226" s="73" t="s">
        <v>2517</v>
      </c>
      <c r="D226" s="86">
        <v>2513555.3966359678</v>
      </c>
      <c r="E226" s="73" t="s">
        <v>2518</v>
      </c>
      <c r="F226" s="79" t="str">
        <f>INDEX('Crosswalk Particulates'!$B:$B,MATCH('2017 EPA Data'!A226,'Crosswalk Particulates'!$A:$A,0))</f>
        <v>process-other-industry</v>
      </c>
      <c r="G226" s="84">
        <f>INDEX('Crosswalk Particulates'!$E:$E,MATCH('2017 EPA Data'!$B226,'Crosswalk Particulates'!$D:$D,0))</f>
        <v>0</v>
      </c>
      <c r="H226" s="96">
        <f t="shared" si="3"/>
        <v>0</v>
      </c>
    </row>
    <row r="227" spans="1:8" hidden="1">
      <c r="A227" s="73" t="s">
        <v>2542</v>
      </c>
      <c r="B227" s="73" t="s">
        <v>2556</v>
      </c>
      <c r="C227" s="73" t="s">
        <v>2557</v>
      </c>
      <c r="D227" s="86">
        <v>2492078.7303828038</v>
      </c>
      <c r="E227" s="73" t="s">
        <v>2522</v>
      </c>
      <c r="F227" s="79" t="str">
        <f>INDEX('Crosswalk Particulates'!$B:$B,MATCH('2017 EPA Data'!A227,'Crosswalk Particulates'!$A:$A,0))</f>
        <v>process-ngps-industry</v>
      </c>
      <c r="G227" s="84" t="str">
        <f>INDEX('Crosswalk Particulates'!$E:$E,MATCH('2017 EPA Data'!$B227,'Crosswalk Particulates'!$D:$D,0))</f>
        <v>VOC</v>
      </c>
      <c r="H227" s="96">
        <f t="shared" si="3"/>
        <v>2260778483714.022</v>
      </c>
    </row>
    <row r="228" spans="1:8" hidden="1">
      <c r="A228" s="73" t="s">
        <v>2538</v>
      </c>
      <c r="B228" s="73" t="s">
        <v>2520</v>
      </c>
      <c r="C228" s="73" t="s">
        <v>2521</v>
      </c>
      <c r="D228" s="86">
        <v>2470007.6927999998</v>
      </c>
      <c r="E228" s="73" t="s">
        <v>2522</v>
      </c>
      <c r="F228" s="79" t="str">
        <f>INDEX('Crosswalk Particulates'!$B:$B,MATCH('2017 EPA Data'!A228,'Crosswalk Particulates'!$A:$A,0))</f>
        <v>process-other-industry</v>
      </c>
      <c r="G228" s="84">
        <f>INDEX('Crosswalk Particulates'!$E:$E,MATCH('2017 EPA Data'!$B228,'Crosswalk Particulates'!$D:$D,0))</f>
        <v>0</v>
      </c>
      <c r="H228" s="96">
        <f t="shared" si="3"/>
        <v>2240755951411.1274</v>
      </c>
    </row>
    <row r="229" spans="1:8" hidden="1">
      <c r="A229" s="73" t="s">
        <v>2519</v>
      </c>
      <c r="B229" s="73" t="s">
        <v>2524</v>
      </c>
      <c r="C229" s="73" t="s">
        <v>2517</v>
      </c>
      <c r="D229" s="86">
        <v>2465620.0883293282</v>
      </c>
      <c r="E229" s="73" t="s">
        <v>2518</v>
      </c>
      <c r="F229" s="79" t="str">
        <f>INDEX('Crosswalk Particulates'!$B:$B,MATCH('2017 EPA Data'!A229,'Crosswalk Particulates'!$A:$A,0))</f>
        <v>process-other-industry</v>
      </c>
      <c r="G229" s="84">
        <f>INDEX('Crosswalk Particulates'!$E:$E,MATCH('2017 EPA Data'!$B229,'Crosswalk Particulates'!$D:$D,0))</f>
        <v>0</v>
      </c>
      <c r="H229" s="96">
        <f t="shared" si="3"/>
        <v>0</v>
      </c>
    </row>
    <row r="230" spans="1:8" hidden="1">
      <c r="A230" s="73" t="s">
        <v>2586</v>
      </c>
      <c r="B230" s="73" t="s">
        <v>2531</v>
      </c>
      <c r="C230" s="73" t="s">
        <v>2517</v>
      </c>
      <c r="D230" s="86">
        <v>2464537.7709990297</v>
      </c>
      <c r="E230" s="73" t="s">
        <v>2518</v>
      </c>
      <c r="F230" s="79" t="str">
        <f>INDEX('Crosswalk Particulates'!$B:$B,MATCH('2017 EPA Data'!A230,'Crosswalk Particulates'!$A:$A,0))</f>
        <v>process-other-industry</v>
      </c>
      <c r="G230" s="84">
        <f>INDEX('Crosswalk Particulates'!$E:$E,MATCH('2017 EPA Data'!$B230,'Crosswalk Particulates'!$D:$D,0))</f>
        <v>0</v>
      </c>
      <c r="H230" s="96">
        <f t="shared" si="3"/>
        <v>0</v>
      </c>
    </row>
    <row r="231" spans="1:8" hidden="1">
      <c r="A231" s="73" t="s">
        <v>2534</v>
      </c>
      <c r="B231" s="73" t="s">
        <v>2531</v>
      </c>
      <c r="C231" s="73" t="s">
        <v>2517</v>
      </c>
      <c r="D231" s="86">
        <v>2421407.9127288</v>
      </c>
      <c r="E231" s="73" t="s">
        <v>2518</v>
      </c>
      <c r="F231" s="79" t="str">
        <f>INDEX('Crosswalk Particulates'!$B:$B,MATCH('2017 EPA Data'!A231,'Crosswalk Particulates'!$A:$A,0))</f>
        <v>Other-EPA</v>
      </c>
      <c r="G231" s="84">
        <f>INDEX('Crosswalk Particulates'!$E:$E,MATCH('2017 EPA Data'!$B231,'Crosswalk Particulates'!$D:$D,0))</f>
        <v>0</v>
      </c>
      <c r="H231" s="96">
        <f t="shared" si="3"/>
        <v>0</v>
      </c>
    </row>
    <row r="232" spans="1:8" hidden="1">
      <c r="A232" s="73" t="s">
        <v>2549</v>
      </c>
      <c r="B232" s="73" t="s">
        <v>2560</v>
      </c>
      <c r="C232" s="73" t="s">
        <v>2557</v>
      </c>
      <c r="D232" s="86">
        <v>2398362.3236165582</v>
      </c>
      <c r="E232" s="73" t="s">
        <v>2522</v>
      </c>
      <c r="F232" s="79" t="str">
        <f>INDEX('Crosswalk Particulates'!$B:$B,MATCH('2017 EPA Data'!A232,'Crosswalk Particulates'!$A:$A,0))</f>
        <v>Residential Buildings Sector</v>
      </c>
      <c r="G232" s="84" t="str">
        <f>INDEX('Crosswalk Particulates'!$E:$E,MATCH('2017 EPA Data'!$B232,'Crosswalk Particulates'!$D:$D,0))</f>
        <v>CO</v>
      </c>
      <c r="H232" s="96">
        <f t="shared" si="3"/>
        <v>2175760288500.1121</v>
      </c>
    </row>
    <row r="233" spans="1:8" hidden="1">
      <c r="A233" s="73" t="s">
        <v>2519</v>
      </c>
      <c r="B233" s="73" t="s">
        <v>2525</v>
      </c>
      <c r="C233" s="73" t="s">
        <v>2517</v>
      </c>
      <c r="D233" s="86">
        <v>2252599.3255084408</v>
      </c>
      <c r="E233" s="73" t="s">
        <v>2518</v>
      </c>
      <c r="F233" s="79" t="str">
        <f>INDEX('Crosswalk Particulates'!$B:$B,MATCH('2017 EPA Data'!A233,'Crosswalk Particulates'!$A:$A,0))</f>
        <v>process-other-industry</v>
      </c>
      <c r="G233" s="84">
        <f>INDEX('Crosswalk Particulates'!$E:$E,MATCH('2017 EPA Data'!$B233,'Crosswalk Particulates'!$D:$D,0))</f>
        <v>0</v>
      </c>
      <c r="H233" s="96">
        <f t="shared" si="3"/>
        <v>0</v>
      </c>
    </row>
    <row r="234" spans="1:8" hidden="1">
      <c r="A234" s="73" t="s">
        <v>2527</v>
      </c>
      <c r="B234" s="73" t="s">
        <v>2531</v>
      </c>
      <c r="C234" s="73" t="s">
        <v>2517</v>
      </c>
      <c r="D234" s="86">
        <v>2220757.5971424524</v>
      </c>
      <c r="E234" s="73" t="s">
        <v>2518</v>
      </c>
      <c r="F234" s="79" t="str">
        <f>INDEX('Crosswalk Particulates'!$B:$B,MATCH('2017 EPA Data'!A234,'Crosswalk Particulates'!$A:$A,0))</f>
        <v>Transportation Sector</v>
      </c>
      <c r="G234" s="84">
        <f>INDEX('Crosswalk Particulates'!$E:$E,MATCH('2017 EPA Data'!$B234,'Crosswalk Particulates'!$D:$D,0))</f>
        <v>0</v>
      </c>
      <c r="H234" s="96">
        <f t="shared" si="3"/>
        <v>0</v>
      </c>
    </row>
    <row r="235" spans="1:8" hidden="1">
      <c r="A235" s="73" t="s">
        <v>2607</v>
      </c>
      <c r="B235" s="73" t="s">
        <v>2580</v>
      </c>
      <c r="C235" s="73" t="s">
        <v>2517</v>
      </c>
      <c r="D235" s="86">
        <v>2179516.2072000001</v>
      </c>
      <c r="E235" s="73" t="s">
        <v>2518</v>
      </c>
      <c r="F235" s="79" t="str">
        <f>INDEX('Crosswalk Particulates'!$B:$B,MATCH('2017 EPA Data'!A235,'Crosswalk Particulates'!$A:$A,0))</f>
        <v>process-cement-industry</v>
      </c>
      <c r="G235" s="84">
        <f>INDEX('Crosswalk Particulates'!$E:$E,MATCH('2017 EPA Data'!$B235,'Crosswalk Particulates'!$D:$D,0))</f>
        <v>0</v>
      </c>
      <c r="H235" s="96">
        <f t="shared" si="3"/>
        <v>0</v>
      </c>
    </row>
    <row r="236" spans="1:8" hidden="1">
      <c r="A236" s="73" t="s">
        <v>2608</v>
      </c>
      <c r="B236" s="73" t="s">
        <v>2524</v>
      </c>
      <c r="C236" s="73" t="s">
        <v>2517</v>
      </c>
      <c r="D236" s="86">
        <v>2146306.5690039601</v>
      </c>
      <c r="E236" s="73" t="s">
        <v>2518</v>
      </c>
      <c r="F236" s="79" t="str">
        <f>INDEX('Crosswalk Particulates'!$B:$B,MATCH('2017 EPA Data'!A236,'Crosswalk Particulates'!$A:$A,0))</f>
        <v>Electricity Sector</v>
      </c>
      <c r="G236" s="84">
        <f>INDEX('Crosswalk Particulates'!$E:$E,MATCH('2017 EPA Data'!$B236,'Crosswalk Particulates'!$D:$D,0))</f>
        <v>0</v>
      </c>
      <c r="H236" s="96">
        <f t="shared" si="3"/>
        <v>0</v>
      </c>
    </row>
    <row r="237" spans="1:8" hidden="1">
      <c r="A237" s="73" t="s">
        <v>2527</v>
      </c>
      <c r="B237" s="73" t="s">
        <v>2537</v>
      </c>
      <c r="C237" s="73" t="s">
        <v>2517</v>
      </c>
      <c r="D237" s="86">
        <v>2112775.5136352624</v>
      </c>
      <c r="E237" s="73" t="s">
        <v>2518</v>
      </c>
      <c r="F237" s="79" t="str">
        <f>INDEX('Crosswalk Particulates'!$B:$B,MATCH('2017 EPA Data'!A237,'Crosswalk Particulates'!$A:$A,0))</f>
        <v>Transportation Sector</v>
      </c>
      <c r="G237" s="84">
        <f>INDEX('Crosswalk Particulates'!$E:$E,MATCH('2017 EPA Data'!$B237,'Crosswalk Particulates'!$D:$D,0))</f>
        <v>0</v>
      </c>
      <c r="H237" s="96">
        <f t="shared" si="3"/>
        <v>0</v>
      </c>
    </row>
    <row r="238" spans="1:8" hidden="1">
      <c r="A238" s="73" t="s">
        <v>2538</v>
      </c>
      <c r="B238" s="73" t="s">
        <v>2576</v>
      </c>
      <c r="C238" s="73" t="s">
        <v>2517</v>
      </c>
      <c r="D238" s="86">
        <v>2073973.872450565</v>
      </c>
      <c r="E238" s="73" t="s">
        <v>2518</v>
      </c>
      <c r="F238" s="79" t="str">
        <f>INDEX('Crosswalk Particulates'!$B:$B,MATCH('2017 EPA Data'!A238,'Crosswalk Particulates'!$A:$A,0))</f>
        <v>process-other-industry</v>
      </c>
      <c r="G238" s="84">
        <f>INDEX('Crosswalk Particulates'!$E:$E,MATCH('2017 EPA Data'!$B238,'Crosswalk Particulates'!$D:$D,0))</f>
        <v>0</v>
      </c>
      <c r="H238" s="96">
        <f t="shared" si="3"/>
        <v>0</v>
      </c>
    </row>
    <row r="239" spans="1:8" hidden="1">
      <c r="A239" s="73" t="s">
        <v>2602</v>
      </c>
      <c r="B239" s="73" t="s">
        <v>2579</v>
      </c>
      <c r="C239" s="73" t="s">
        <v>2517</v>
      </c>
      <c r="D239" s="86">
        <v>2071166.0932</v>
      </c>
      <c r="E239" s="73" t="s">
        <v>2518</v>
      </c>
      <c r="F239" s="79" t="str">
        <f>INDEX('Crosswalk Particulates'!$B:$B,MATCH('2017 EPA Data'!A239,'Crosswalk Particulates'!$A:$A,0))</f>
        <v>process-other-industry</v>
      </c>
      <c r="G239" s="84">
        <f>INDEX('Crosswalk Particulates'!$E:$E,MATCH('2017 EPA Data'!$B239,'Crosswalk Particulates'!$D:$D,0))</f>
        <v>0</v>
      </c>
      <c r="H239" s="96">
        <f t="shared" si="3"/>
        <v>0</v>
      </c>
    </row>
    <row r="240" spans="1:8" hidden="1">
      <c r="A240" s="73" t="s">
        <v>2569</v>
      </c>
      <c r="B240" s="73" t="s">
        <v>2604</v>
      </c>
      <c r="C240" s="73" t="s">
        <v>2517</v>
      </c>
      <c r="D240" s="86">
        <v>2049051.5155524048</v>
      </c>
      <c r="E240" s="73" t="s">
        <v>2518</v>
      </c>
      <c r="F240" s="79" t="str">
        <f>INDEX('Crosswalk Particulates'!$B:$B,MATCH('2017 EPA Data'!A240,'Crosswalk Particulates'!$A:$A,0))</f>
        <v>Transportation Sector</v>
      </c>
      <c r="G240" s="84">
        <f>INDEX('Crosswalk Particulates'!$E:$E,MATCH('2017 EPA Data'!$B240,'Crosswalk Particulates'!$D:$D,0))</f>
        <v>0</v>
      </c>
      <c r="H240" s="96">
        <f t="shared" si="3"/>
        <v>0</v>
      </c>
    </row>
    <row r="241" spans="1:8" hidden="1">
      <c r="A241" s="73" t="s">
        <v>2529</v>
      </c>
      <c r="B241" s="73" t="s">
        <v>2556</v>
      </c>
      <c r="C241" s="73" t="s">
        <v>2557</v>
      </c>
      <c r="D241" s="86">
        <v>2042074.7866819082</v>
      </c>
      <c r="E241" s="73" t="s">
        <v>2522</v>
      </c>
      <c r="F241" s="79" t="str">
        <f>INDEX('Crosswalk Particulates'!$B:$B,MATCH('2017 EPA Data'!A241,'Crosswalk Particulates'!$A:$A,0))</f>
        <v>Other-EPA</v>
      </c>
      <c r="G241" s="84" t="str">
        <f>INDEX('Crosswalk Particulates'!$E:$E,MATCH('2017 EPA Data'!$B241,'Crosswalk Particulates'!$D:$D,0))</f>
        <v>VOC</v>
      </c>
      <c r="H241" s="96">
        <f t="shared" si="3"/>
        <v>1852541287552.4202</v>
      </c>
    </row>
    <row r="242" spans="1:8" hidden="1">
      <c r="A242" s="73" t="s">
        <v>2550</v>
      </c>
      <c r="B242" s="73" t="s">
        <v>2571</v>
      </c>
      <c r="C242" s="73" t="s">
        <v>2517</v>
      </c>
      <c r="D242" s="86">
        <v>2037335.1367344249</v>
      </c>
      <c r="E242" s="73" t="s">
        <v>2518</v>
      </c>
      <c r="F242" s="79" t="str">
        <f>INDEX('Crosswalk Particulates'!$B:$B,MATCH('2017 EPA Data'!A242,'Crosswalk Particulates'!$A:$A,0))</f>
        <v>process-other-industry</v>
      </c>
      <c r="G242" s="84">
        <f>INDEX('Crosswalk Particulates'!$E:$E,MATCH('2017 EPA Data'!$B242,'Crosswalk Particulates'!$D:$D,0))</f>
        <v>0</v>
      </c>
      <c r="H242" s="96">
        <f t="shared" si="3"/>
        <v>0</v>
      </c>
    </row>
    <row r="243" spans="1:8" hidden="1">
      <c r="A243" s="73" t="s">
        <v>2551</v>
      </c>
      <c r="B243" s="73" t="s">
        <v>2516</v>
      </c>
      <c r="C243" s="73" t="s">
        <v>2517</v>
      </c>
      <c r="D243" s="86">
        <v>1996365.684736107</v>
      </c>
      <c r="E243" s="73" t="s">
        <v>2518</v>
      </c>
      <c r="F243" s="79" t="str">
        <f>INDEX('Crosswalk Particulates'!$B:$B,MATCH('2017 EPA Data'!A243,'Crosswalk Particulates'!$A:$A,0))</f>
        <v>industry-fuel-natural gas</v>
      </c>
      <c r="G243" s="84">
        <f>INDEX('Crosswalk Particulates'!$E:$E,MATCH('2017 EPA Data'!$B243,'Crosswalk Particulates'!$D:$D,0))</f>
        <v>0</v>
      </c>
      <c r="H243" s="96">
        <f t="shared" si="3"/>
        <v>0</v>
      </c>
    </row>
    <row r="244" spans="1:8" hidden="1">
      <c r="A244" s="73" t="s">
        <v>2600</v>
      </c>
      <c r="B244" s="73" t="s">
        <v>2580</v>
      </c>
      <c r="C244" s="73" t="s">
        <v>2517</v>
      </c>
      <c r="D244" s="86">
        <v>1981852.2732619999</v>
      </c>
      <c r="E244" s="73" t="s">
        <v>2518</v>
      </c>
      <c r="F244" s="79" t="str">
        <f>INDEX('Crosswalk Particulates'!$B:$B,MATCH('2017 EPA Data'!A244,'Crosswalk Particulates'!$A:$A,0))</f>
        <v>industry-fuel-biomass</v>
      </c>
      <c r="G244" s="84">
        <f>INDEX('Crosswalk Particulates'!$E:$E,MATCH('2017 EPA Data'!$B244,'Crosswalk Particulates'!$D:$D,0))</f>
        <v>0</v>
      </c>
      <c r="H244" s="96">
        <f t="shared" si="3"/>
        <v>0</v>
      </c>
    </row>
    <row r="245" spans="1:8" hidden="1">
      <c r="A245" s="73" t="s">
        <v>2527</v>
      </c>
      <c r="B245" s="73" t="s">
        <v>2528</v>
      </c>
      <c r="C245" s="73" t="s">
        <v>2517</v>
      </c>
      <c r="D245" s="86">
        <v>1962924.6902659775</v>
      </c>
      <c r="E245" s="73" t="s">
        <v>2518</v>
      </c>
      <c r="F245" s="79" t="str">
        <f>INDEX('Crosswalk Particulates'!$B:$B,MATCH('2017 EPA Data'!A245,'Crosswalk Particulates'!$A:$A,0))</f>
        <v>Transportation Sector</v>
      </c>
      <c r="G245" s="84">
        <f>INDEX('Crosswalk Particulates'!$E:$E,MATCH('2017 EPA Data'!$B245,'Crosswalk Particulates'!$D:$D,0))</f>
        <v>0</v>
      </c>
      <c r="H245" s="96">
        <f t="shared" si="3"/>
        <v>0</v>
      </c>
    </row>
    <row r="246" spans="1:8" hidden="1">
      <c r="A246" s="73" t="s">
        <v>2526</v>
      </c>
      <c r="B246" s="73" t="s">
        <v>2590</v>
      </c>
      <c r="C246" s="73" t="s">
        <v>2557</v>
      </c>
      <c r="D246" s="86">
        <v>1952987.6416144813</v>
      </c>
      <c r="E246" s="73" t="s">
        <v>2522</v>
      </c>
      <c r="F246" s="79" t="str">
        <f>INDEX('Crosswalk Particulates'!$B:$B,MATCH('2017 EPA Data'!A246,'Crosswalk Particulates'!$A:$A,0))</f>
        <v>Other-EPA</v>
      </c>
      <c r="G246" s="84" t="str">
        <f>INDEX('Crosswalk Particulates'!$E:$E,MATCH('2017 EPA Data'!$B246,'Crosswalk Particulates'!$D:$D,0))</f>
        <v>PM10</v>
      </c>
      <c r="H246" s="96">
        <f t="shared" si="3"/>
        <v>1771722692903.5222</v>
      </c>
    </row>
    <row r="247" spans="1:8" hidden="1">
      <c r="A247" s="73" t="s">
        <v>2523</v>
      </c>
      <c r="B247" s="73" t="s">
        <v>2558</v>
      </c>
      <c r="C247" s="73" t="s">
        <v>2517</v>
      </c>
      <c r="D247" s="86">
        <v>1911149.8227068495</v>
      </c>
      <c r="E247" s="73" t="s">
        <v>2518</v>
      </c>
      <c r="F247" s="79" t="str">
        <f>INDEX('Crosswalk Particulates'!$B:$B,MATCH('2017 EPA Data'!A247,'Crosswalk Particulates'!$A:$A,0))</f>
        <v>Transportation Sector</v>
      </c>
      <c r="G247" s="84">
        <f>INDEX('Crosswalk Particulates'!$E:$E,MATCH('2017 EPA Data'!$B247,'Crosswalk Particulates'!$D:$D,0))</f>
        <v>0</v>
      </c>
      <c r="H247" s="96">
        <f t="shared" si="3"/>
        <v>0</v>
      </c>
    </row>
    <row r="248" spans="1:8">
      <c r="A248" s="73" t="s">
        <v>2523</v>
      </c>
      <c r="B248" s="73" t="s">
        <v>2609</v>
      </c>
      <c r="C248" s="73" t="s">
        <v>2557</v>
      </c>
      <c r="D248" s="86">
        <v>1886607.1828153448</v>
      </c>
      <c r="E248" s="73" t="s">
        <v>2522</v>
      </c>
      <c r="F248" s="79" t="str">
        <f>INDEX('Crosswalk Particulates'!$B:$B,MATCH('2017 EPA Data'!A248,'Crosswalk Particulates'!$A:$A,0))</f>
        <v>Transportation Sector</v>
      </c>
      <c r="G248" s="84" t="str">
        <f>INDEX('Crosswalk Particulates'!$E:$E,MATCH('2017 EPA Data'!$B248,'Crosswalk Particulates'!$D:$D,0))</f>
        <v>NOX</v>
      </c>
      <c r="H248" s="96">
        <f t="shared" si="3"/>
        <v>1711503282030.7761</v>
      </c>
    </row>
    <row r="249" spans="1:8" hidden="1">
      <c r="A249" s="73" t="s">
        <v>2549</v>
      </c>
      <c r="B249" s="73" t="s">
        <v>2536</v>
      </c>
      <c r="C249" s="73" t="s">
        <v>2517</v>
      </c>
      <c r="D249" s="86">
        <v>1841383.0331220806</v>
      </c>
      <c r="E249" s="73" t="s">
        <v>2518</v>
      </c>
      <c r="F249" s="79" t="str">
        <f>INDEX('Crosswalk Particulates'!$B:$B,MATCH('2017 EPA Data'!A249,'Crosswalk Particulates'!$A:$A,0))</f>
        <v>Residential Buildings Sector</v>
      </c>
      <c r="G249" s="84">
        <f>INDEX('Crosswalk Particulates'!$E:$E,MATCH('2017 EPA Data'!$B249,'Crosswalk Particulates'!$D:$D,0))</f>
        <v>0</v>
      </c>
      <c r="H249" s="96">
        <f t="shared" si="3"/>
        <v>0</v>
      </c>
    </row>
    <row r="250" spans="1:8" hidden="1">
      <c r="A250" s="73" t="s">
        <v>2559</v>
      </c>
      <c r="B250" s="73" t="s">
        <v>2531</v>
      </c>
      <c r="C250" s="73" t="s">
        <v>2517</v>
      </c>
      <c r="D250" s="86">
        <v>1837628.8720073798</v>
      </c>
      <c r="E250" s="73" t="s">
        <v>2518</v>
      </c>
      <c r="F250" s="79" t="str">
        <f>INDEX('Crosswalk Particulates'!$B:$B,MATCH('2017 EPA Data'!A250,'Crosswalk Particulates'!$A:$A,0))</f>
        <v>process-waste-industry</v>
      </c>
      <c r="G250" s="84">
        <f>INDEX('Crosswalk Particulates'!$E:$E,MATCH('2017 EPA Data'!$B250,'Crosswalk Particulates'!$D:$D,0))</f>
        <v>0</v>
      </c>
      <c r="H250" s="96">
        <f t="shared" si="3"/>
        <v>0</v>
      </c>
    </row>
    <row r="251" spans="1:8" hidden="1">
      <c r="A251" s="73" t="s">
        <v>2586</v>
      </c>
      <c r="B251" s="73" t="s">
        <v>2533</v>
      </c>
      <c r="C251" s="73" t="s">
        <v>2517</v>
      </c>
      <c r="D251" s="86">
        <v>1827603.1824734164</v>
      </c>
      <c r="E251" s="73" t="s">
        <v>2518</v>
      </c>
      <c r="F251" s="79" t="str">
        <f>INDEX('Crosswalk Particulates'!$B:$B,MATCH('2017 EPA Data'!A251,'Crosswalk Particulates'!$A:$A,0))</f>
        <v>process-other-industry</v>
      </c>
      <c r="G251" s="84">
        <f>INDEX('Crosswalk Particulates'!$E:$E,MATCH('2017 EPA Data'!$B251,'Crosswalk Particulates'!$D:$D,0))</f>
        <v>0</v>
      </c>
      <c r="H251" s="96">
        <f t="shared" si="3"/>
        <v>0</v>
      </c>
    </row>
    <row r="252" spans="1:8" hidden="1">
      <c r="A252" s="73" t="s">
        <v>2595</v>
      </c>
      <c r="B252" s="73" t="s">
        <v>2533</v>
      </c>
      <c r="C252" s="73" t="s">
        <v>2517</v>
      </c>
      <c r="D252" s="86">
        <v>1814205.5148323313</v>
      </c>
      <c r="E252" s="73" t="s">
        <v>2518</v>
      </c>
      <c r="F252" s="79" t="str">
        <f>INDEX('Crosswalk Particulates'!$B:$B,MATCH('2017 EPA Data'!A252,'Crosswalk Particulates'!$A:$A,0))</f>
        <v>process-other-industry</v>
      </c>
      <c r="G252" s="84">
        <f>INDEX('Crosswalk Particulates'!$E:$E,MATCH('2017 EPA Data'!$B252,'Crosswalk Particulates'!$D:$D,0))</f>
        <v>0</v>
      </c>
      <c r="H252" s="96">
        <f t="shared" si="3"/>
        <v>0</v>
      </c>
    </row>
    <row r="253" spans="1:8" hidden="1">
      <c r="A253" s="73" t="s">
        <v>2550</v>
      </c>
      <c r="B253" s="73" t="s">
        <v>2544</v>
      </c>
      <c r="C253" s="73" t="s">
        <v>2517</v>
      </c>
      <c r="D253" s="86">
        <v>1789893.7472603831</v>
      </c>
      <c r="E253" s="73" t="s">
        <v>2518</v>
      </c>
      <c r="F253" s="79" t="str">
        <f>INDEX('Crosswalk Particulates'!$B:$B,MATCH('2017 EPA Data'!A253,'Crosswalk Particulates'!$A:$A,0))</f>
        <v>process-other-industry</v>
      </c>
      <c r="G253" s="84">
        <f>INDEX('Crosswalk Particulates'!$E:$E,MATCH('2017 EPA Data'!$B253,'Crosswalk Particulates'!$D:$D,0))</f>
        <v>0</v>
      </c>
      <c r="H253" s="96">
        <f t="shared" si="3"/>
        <v>0</v>
      </c>
    </row>
    <row r="254" spans="1:8" hidden="1">
      <c r="A254" s="73" t="s">
        <v>2547</v>
      </c>
      <c r="B254" s="73" t="s">
        <v>2562</v>
      </c>
      <c r="C254" s="73" t="s">
        <v>2517</v>
      </c>
      <c r="D254" s="86">
        <v>1787224.901348778</v>
      </c>
      <c r="E254" s="73" t="s">
        <v>2518</v>
      </c>
      <c r="F254" s="79" t="str">
        <f>INDEX('Crosswalk Particulates'!$B:$B,MATCH('2017 EPA Data'!A254,'Crosswalk Particulates'!$A:$A,0))</f>
        <v>process-other-industry</v>
      </c>
      <c r="G254" s="84">
        <f>INDEX('Crosswalk Particulates'!$E:$E,MATCH('2017 EPA Data'!$B254,'Crosswalk Particulates'!$D:$D,0))</f>
        <v>0</v>
      </c>
      <c r="H254" s="96">
        <f t="shared" si="3"/>
        <v>0</v>
      </c>
    </row>
    <row r="255" spans="1:8" hidden="1">
      <c r="A255" s="73" t="s">
        <v>2527</v>
      </c>
      <c r="B255" s="73" t="s">
        <v>2535</v>
      </c>
      <c r="C255" s="73" t="s">
        <v>2517</v>
      </c>
      <c r="D255" s="86">
        <v>1777186.6203429683</v>
      </c>
      <c r="E255" s="73" t="s">
        <v>2518</v>
      </c>
      <c r="F255" s="79" t="str">
        <f>INDEX('Crosswalk Particulates'!$B:$B,MATCH('2017 EPA Data'!A255,'Crosswalk Particulates'!$A:$A,0))</f>
        <v>Transportation Sector</v>
      </c>
      <c r="G255" s="84">
        <f>INDEX('Crosswalk Particulates'!$E:$E,MATCH('2017 EPA Data'!$B255,'Crosswalk Particulates'!$D:$D,0))</f>
        <v>0</v>
      </c>
      <c r="H255" s="96">
        <f t="shared" si="3"/>
        <v>0</v>
      </c>
    </row>
    <row r="256" spans="1:8" hidden="1">
      <c r="A256" s="73" t="s">
        <v>2586</v>
      </c>
      <c r="B256" s="73" t="s">
        <v>2535</v>
      </c>
      <c r="C256" s="73" t="s">
        <v>2517</v>
      </c>
      <c r="D256" s="86">
        <v>1756997.4827969498</v>
      </c>
      <c r="E256" s="73" t="s">
        <v>2518</v>
      </c>
      <c r="F256" s="79" t="str">
        <f>INDEX('Crosswalk Particulates'!$B:$B,MATCH('2017 EPA Data'!A256,'Crosswalk Particulates'!$A:$A,0))</f>
        <v>process-other-industry</v>
      </c>
      <c r="G256" s="84">
        <f>INDEX('Crosswalk Particulates'!$E:$E,MATCH('2017 EPA Data'!$B256,'Crosswalk Particulates'!$D:$D,0))</f>
        <v>0</v>
      </c>
      <c r="H256" s="96">
        <f t="shared" si="3"/>
        <v>0</v>
      </c>
    </row>
    <row r="257" spans="1:8" hidden="1">
      <c r="A257" s="73" t="s">
        <v>2523</v>
      </c>
      <c r="B257" s="73" t="s">
        <v>2536</v>
      </c>
      <c r="C257" s="73" t="s">
        <v>2517</v>
      </c>
      <c r="D257" s="86">
        <v>1684964.0639274854</v>
      </c>
      <c r="E257" s="73" t="s">
        <v>2518</v>
      </c>
      <c r="F257" s="79" t="str">
        <f>INDEX('Crosswalk Particulates'!$B:$B,MATCH('2017 EPA Data'!A257,'Crosswalk Particulates'!$A:$A,0))</f>
        <v>Transportation Sector</v>
      </c>
      <c r="G257" s="84">
        <f>INDEX('Crosswalk Particulates'!$E:$E,MATCH('2017 EPA Data'!$B257,'Crosswalk Particulates'!$D:$D,0))</f>
        <v>0</v>
      </c>
      <c r="H257" s="96">
        <f t="shared" si="3"/>
        <v>0</v>
      </c>
    </row>
    <row r="258" spans="1:8" hidden="1">
      <c r="A258" s="73" t="s">
        <v>2526</v>
      </c>
      <c r="B258" s="73" t="s">
        <v>2610</v>
      </c>
      <c r="C258" s="73" t="s">
        <v>2557</v>
      </c>
      <c r="D258" s="86">
        <v>1655210.7293078364</v>
      </c>
      <c r="E258" s="73" t="s">
        <v>2522</v>
      </c>
      <c r="F258" s="79" t="str">
        <f>INDEX('Crosswalk Particulates'!$B:$B,MATCH('2017 EPA Data'!A258,'Crosswalk Particulates'!$A:$A,0))</f>
        <v>Other-EPA</v>
      </c>
      <c r="G258" s="84" t="str">
        <f>INDEX('Crosswalk Particulates'!$E:$E,MATCH('2017 EPA Data'!$B258,'Crosswalk Particulates'!$D:$D,0))</f>
        <v>PM25</v>
      </c>
      <c r="H258" s="96">
        <f t="shared" si="3"/>
        <v>1501583700871.6572</v>
      </c>
    </row>
    <row r="259" spans="1:8" hidden="1">
      <c r="A259" s="73" t="s">
        <v>2549</v>
      </c>
      <c r="B259" s="73" t="s">
        <v>2568</v>
      </c>
      <c r="C259" s="73" t="s">
        <v>2517</v>
      </c>
      <c r="D259" s="86">
        <v>1645601.9260246628</v>
      </c>
      <c r="E259" s="73" t="s">
        <v>2518</v>
      </c>
      <c r="F259" s="79" t="str">
        <f>INDEX('Crosswalk Particulates'!$B:$B,MATCH('2017 EPA Data'!A259,'Crosswalk Particulates'!$A:$A,0))</f>
        <v>Residential Buildings Sector</v>
      </c>
      <c r="G259" s="84">
        <f>INDEX('Crosswalk Particulates'!$E:$E,MATCH('2017 EPA Data'!$B259,'Crosswalk Particulates'!$D:$D,0))</f>
        <v>0</v>
      </c>
      <c r="H259" s="96">
        <f t="shared" si="3"/>
        <v>0</v>
      </c>
    </row>
    <row r="260" spans="1:8" hidden="1">
      <c r="A260" s="73" t="s">
        <v>2530</v>
      </c>
      <c r="B260" s="73" t="s">
        <v>2556</v>
      </c>
      <c r="C260" s="73" t="s">
        <v>2557</v>
      </c>
      <c r="D260" s="86">
        <v>1610196.680474333</v>
      </c>
      <c r="E260" s="73" t="s">
        <v>2522</v>
      </c>
      <c r="F260" s="79" t="str">
        <f>INDEX('Crosswalk Particulates'!$B:$B,MATCH('2017 EPA Data'!A260,'Crosswalk Particulates'!$A:$A,0))</f>
        <v>process-other-industry</v>
      </c>
      <c r="G260" s="84" t="str">
        <f>INDEX('Crosswalk Particulates'!$E:$E,MATCH('2017 EPA Data'!$B260,'Crosswalk Particulates'!$D:$D,0))</f>
        <v>VOC</v>
      </c>
      <c r="H260" s="96">
        <f t="shared" ref="H260:H323" si="4">IF(E260="TON",D260/metricton_to_shortton,0)*10^6</f>
        <v>1460747594119.9236</v>
      </c>
    </row>
    <row r="261" spans="1:8" hidden="1">
      <c r="A261" s="73" t="s">
        <v>2541</v>
      </c>
      <c r="B261" s="73" t="s">
        <v>2528</v>
      </c>
      <c r="C261" s="73" t="s">
        <v>2517</v>
      </c>
      <c r="D261" s="86">
        <v>1596287.416372882</v>
      </c>
      <c r="E261" s="73" t="s">
        <v>2518</v>
      </c>
      <c r="F261" s="79" t="str">
        <f>INDEX('Crosswalk Particulates'!$B:$B,MATCH('2017 EPA Data'!A261,'Crosswalk Particulates'!$A:$A,0))</f>
        <v>Transportation Sector</v>
      </c>
      <c r="G261" s="84">
        <f>INDEX('Crosswalk Particulates'!$E:$E,MATCH('2017 EPA Data'!$B261,'Crosswalk Particulates'!$D:$D,0))</f>
        <v>0</v>
      </c>
      <c r="H261" s="96">
        <f t="shared" si="4"/>
        <v>0</v>
      </c>
    </row>
    <row r="262" spans="1:8" hidden="1">
      <c r="A262" s="73" t="s">
        <v>2523</v>
      </c>
      <c r="B262" s="73" t="s">
        <v>2604</v>
      </c>
      <c r="C262" s="73" t="s">
        <v>2517</v>
      </c>
      <c r="D262" s="86">
        <v>1592900.4686993372</v>
      </c>
      <c r="E262" s="73" t="s">
        <v>2518</v>
      </c>
      <c r="F262" s="79" t="str">
        <f>INDEX('Crosswalk Particulates'!$B:$B,MATCH('2017 EPA Data'!A262,'Crosswalk Particulates'!$A:$A,0))</f>
        <v>Transportation Sector</v>
      </c>
      <c r="G262" s="84">
        <f>INDEX('Crosswalk Particulates'!$E:$E,MATCH('2017 EPA Data'!$B262,'Crosswalk Particulates'!$D:$D,0))</f>
        <v>0</v>
      </c>
      <c r="H262" s="96">
        <f t="shared" si="4"/>
        <v>0</v>
      </c>
    </row>
    <row r="263" spans="1:8" hidden="1">
      <c r="A263" s="73" t="s">
        <v>2554</v>
      </c>
      <c r="B263" s="73" t="s">
        <v>2535</v>
      </c>
      <c r="C263" s="73" t="s">
        <v>2517</v>
      </c>
      <c r="D263" s="86">
        <v>1563882.3829819004</v>
      </c>
      <c r="E263" s="73" t="s">
        <v>2518</v>
      </c>
      <c r="F263" s="79" t="str">
        <f>INDEX('Crosswalk Particulates'!$B:$B,MATCH('2017 EPA Data'!A263,'Crosswalk Particulates'!$A:$A,0))</f>
        <v>Transportation Sector</v>
      </c>
      <c r="G263" s="84">
        <f>INDEX('Crosswalk Particulates'!$E:$E,MATCH('2017 EPA Data'!$B263,'Crosswalk Particulates'!$D:$D,0))</f>
        <v>0</v>
      </c>
      <c r="H263" s="96">
        <f t="shared" si="4"/>
        <v>0</v>
      </c>
    </row>
    <row r="264" spans="1:8" hidden="1">
      <c r="A264" s="73" t="s">
        <v>2585</v>
      </c>
      <c r="B264" s="73" t="s">
        <v>2535</v>
      </c>
      <c r="C264" s="73" t="s">
        <v>2517</v>
      </c>
      <c r="D264" s="86">
        <v>1558133.1046014654</v>
      </c>
      <c r="E264" s="73" t="s">
        <v>2518</v>
      </c>
      <c r="F264" s="79" t="str">
        <f>INDEX('Crosswalk Particulates'!$B:$B,MATCH('2017 EPA Data'!A264,'Crosswalk Particulates'!$A:$A,0))</f>
        <v>process-other-industry</v>
      </c>
      <c r="G264" s="84">
        <f>INDEX('Crosswalk Particulates'!$E:$E,MATCH('2017 EPA Data'!$B264,'Crosswalk Particulates'!$D:$D,0))</f>
        <v>0</v>
      </c>
      <c r="H264" s="96">
        <f t="shared" si="4"/>
        <v>0</v>
      </c>
    </row>
    <row r="265" spans="1:8" hidden="1">
      <c r="A265" s="73" t="s">
        <v>2559</v>
      </c>
      <c r="B265" s="73" t="s">
        <v>2520</v>
      </c>
      <c r="C265" s="73" t="s">
        <v>2521</v>
      </c>
      <c r="D265" s="86">
        <v>1549514.8982760999</v>
      </c>
      <c r="E265" s="73" t="s">
        <v>2522</v>
      </c>
      <c r="F265" s="79" t="str">
        <f>INDEX('Crosswalk Particulates'!$B:$B,MATCH('2017 EPA Data'!A265,'Crosswalk Particulates'!$A:$A,0))</f>
        <v>process-waste-industry</v>
      </c>
      <c r="G265" s="84">
        <f>INDEX('Crosswalk Particulates'!$E:$E,MATCH('2017 EPA Data'!$B265,'Crosswalk Particulates'!$D:$D,0))</f>
        <v>0</v>
      </c>
      <c r="H265" s="96">
        <f t="shared" si="4"/>
        <v>1405697941845.8511</v>
      </c>
    </row>
    <row r="266" spans="1:8" hidden="1">
      <c r="A266" s="73" t="s">
        <v>2541</v>
      </c>
      <c r="B266" s="73" t="s">
        <v>2537</v>
      </c>
      <c r="C266" s="73" t="s">
        <v>2517</v>
      </c>
      <c r="D266" s="86">
        <v>1546407.6308029471</v>
      </c>
      <c r="E266" s="73" t="s">
        <v>2518</v>
      </c>
      <c r="F266" s="79" t="str">
        <f>INDEX('Crosswalk Particulates'!$B:$B,MATCH('2017 EPA Data'!A266,'Crosswalk Particulates'!$A:$A,0))</f>
        <v>Transportation Sector</v>
      </c>
      <c r="G266" s="84">
        <f>INDEX('Crosswalk Particulates'!$E:$E,MATCH('2017 EPA Data'!$B266,'Crosswalk Particulates'!$D:$D,0))</f>
        <v>0</v>
      </c>
      <c r="H266" s="96">
        <f t="shared" si="4"/>
        <v>0</v>
      </c>
    </row>
    <row r="267" spans="1:8" hidden="1">
      <c r="A267" s="73" t="s">
        <v>2559</v>
      </c>
      <c r="B267" s="73" t="s">
        <v>2561</v>
      </c>
      <c r="C267" s="73" t="s">
        <v>2517</v>
      </c>
      <c r="D267" s="86">
        <v>1537795.7230787347</v>
      </c>
      <c r="E267" s="73" t="s">
        <v>2518</v>
      </c>
      <c r="F267" s="79" t="str">
        <f>INDEX('Crosswalk Particulates'!$B:$B,MATCH('2017 EPA Data'!A267,'Crosswalk Particulates'!$A:$A,0))</f>
        <v>process-waste-industry</v>
      </c>
      <c r="G267" s="84">
        <f>INDEX('Crosswalk Particulates'!$E:$E,MATCH('2017 EPA Data'!$B267,'Crosswalk Particulates'!$D:$D,0))</f>
        <v>0</v>
      </c>
      <c r="H267" s="96">
        <f t="shared" si="4"/>
        <v>0</v>
      </c>
    </row>
    <row r="268" spans="1:8" hidden="1">
      <c r="A268" s="73" t="s">
        <v>2547</v>
      </c>
      <c r="B268" s="73" t="s">
        <v>2558</v>
      </c>
      <c r="C268" s="73" t="s">
        <v>2517</v>
      </c>
      <c r="D268" s="86">
        <v>1524030.5932435689</v>
      </c>
      <c r="E268" s="73" t="s">
        <v>2518</v>
      </c>
      <c r="F268" s="79" t="str">
        <f>INDEX('Crosswalk Particulates'!$B:$B,MATCH('2017 EPA Data'!A268,'Crosswalk Particulates'!$A:$A,0))</f>
        <v>process-other-industry</v>
      </c>
      <c r="G268" s="84">
        <f>INDEX('Crosswalk Particulates'!$E:$E,MATCH('2017 EPA Data'!$B268,'Crosswalk Particulates'!$D:$D,0))</f>
        <v>0</v>
      </c>
      <c r="H268" s="96">
        <f t="shared" si="4"/>
        <v>0</v>
      </c>
    </row>
    <row r="269" spans="1:8" hidden="1">
      <c r="A269" s="73" t="s">
        <v>2552</v>
      </c>
      <c r="B269" s="73" t="s">
        <v>2571</v>
      </c>
      <c r="C269" s="73" t="s">
        <v>2517</v>
      </c>
      <c r="D269" s="86">
        <v>1514963.6043240712</v>
      </c>
      <c r="E269" s="73" t="s">
        <v>2518</v>
      </c>
      <c r="F269" s="79" t="str">
        <f>INDEX('Crosswalk Particulates'!$B:$B,MATCH('2017 EPA Data'!A269,'Crosswalk Particulates'!$A:$A,0))</f>
        <v>process-agriculture-industry</v>
      </c>
      <c r="G269" s="84">
        <f>INDEX('Crosswalk Particulates'!$E:$E,MATCH('2017 EPA Data'!$B269,'Crosswalk Particulates'!$D:$D,0))</f>
        <v>0</v>
      </c>
      <c r="H269" s="96">
        <f t="shared" si="4"/>
        <v>0</v>
      </c>
    </row>
    <row r="270" spans="1:8" hidden="1">
      <c r="A270" s="73" t="s">
        <v>2592</v>
      </c>
      <c r="B270" s="73" t="s">
        <v>2539</v>
      </c>
      <c r="C270" s="73" t="s">
        <v>2517</v>
      </c>
      <c r="D270" s="86">
        <v>1512416.7112454211</v>
      </c>
      <c r="E270" s="73" t="s">
        <v>2518</v>
      </c>
      <c r="F270" s="79" t="str">
        <f>INDEX('Crosswalk Particulates'!$B:$B,MATCH('2017 EPA Data'!A270,'Crosswalk Particulates'!$A:$A,0))</f>
        <v>process-ngps-industry</v>
      </c>
      <c r="G270" s="84">
        <f>INDEX('Crosswalk Particulates'!$E:$E,MATCH('2017 EPA Data'!$B270,'Crosswalk Particulates'!$D:$D,0))</f>
        <v>0</v>
      </c>
      <c r="H270" s="96">
        <f t="shared" si="4"/>
        <v>0</v>
      </c>
    </row>
    <row r="271" spans="1:8" hidden="1">
      <c r="A271" s="73" t="s">
        <v>2523</v>
      </c>
      <c r="B271" s="73" t="s">
        <v>2556</v>
      </c>
      <c r="C271" s="73" t="s">
        <v>2557</v>
      </c>
      <c r="D271" s="86">
        <v>1506894.1549912295</v>
      </c>
      <c r="E271" s="73" t="s">
        <v>2522</v>
      </c>
      <c r="F271" s="79" t="str">
        <f>INDEX('Crosswalk Particulates'!$B:$B,MATCH('2017 EPA Data'!A271,'Crosswalk Particulates'!$A:$A,0))</f>
        <v>Transportation Sector</v>
      </c>
      <c r="G271" s="84" t="str">
        <f>INDEX('Crosswalk Particulates'!$E:$E,MATCH('2017 EPA Data'!$B271,'Crosswalk Particulates'!$D:$D,0))</f>
        <v>VOC</v>
      </c>
      <c r="H271" s="96">
        <f t="shared" si="4"/>
        <v>1367033007948.0632</v>
      </c>
    </row>
    <row r="272" spans="1:8" hidden="1">
      <c r="A272" s="73" t="s">
        <v>2595</v>
      </c>
      <c r="B272" s="73" t="s">
        <v>2531</v>
      </c>
      <c r="C272" s="73" t="s">
        <v>2517</v>
      </c>
      <c r="D272" s="86">
        <v>1497781.6823319886</v>
      </c>
      <c r="E272" s="73" t="s">
        <v>2518</v>
      </c>
      <c r="F272" s="79" t="str">
        <f>INDEX('Crosswalk Particulates'!$B:$B,MATCH('2017 EPA Data'!A272,'Crosswalk Particulates'!$A:$A,0))</f>
        <v>process-other-industry</v>
      </c>
      <c r="G272" s="84">
        <f>INDEX('Crosswalk Particulates'!$E:$E,MATCH('2017 EPA Data'!$B272,'Crosswalk Particulates'!$D:$D,0))</f>
        <v>0</v>
      </c>
      <c r="H272" s="96">
        <f t="shared" si="4"/>
        <v>0</v>
      </c>
    </row>
    <row r="273" spans="1:8" hidden="1">
      <c r="A273" s="73" t="s">
        <v>2554</v>
      </c>
      <c r="B273" s="73" t="s">
        <v>2539</v>
      </c>
      <c r="C273" s="73" t="s">
        <v>2517</v>
      </c>
      <c r="D273" s="86">
        <v>1495301.9345533394</v>
      </c>
      <c r="E273" s="73" t="s">
        <v>2518</v>
      </c>
      <c r="F273" s="79" t="str">
        <f>INDEX('Crosswalk Particulates'!$B:$B,MATCH('2017 EPA Data'!A273,'Crosswalk Particulates'!$A:$A,0))</f>
        <v>Transportation Sector</v>
      </c>
      <c r="G273" s="84">
        <f>INDEX('Crosswalk Particulates'!$E:$E,MATCH('2017 EPA Data'!$B273,'Crosswalk Particulates'!$D:$D,0))</f>
        <v>0</v>
      </c>
      <c r="H273" s="96">
        <f t="shared" si="4"/>
        <v>0</v>
      </c>
    </row>
    <row r="274" spans="1:8" hidden="1">
      <c r="A274" s="73" t="s">
        <v>2608</v>
      </c>
      <c r="B274" s="73" t="s">
        <v>2580</v>
      </c>
      <c r="C274" s="73" t="s">
        <v>2517</v>
      </c>
      <c r="D274" s="86">
        <v>1485606.607086</v>
      </c>
      <c r="E274" s="73" t="s">
        <v>2518</v>
      </c>
      <c r="F274" s="79" t="str">
        <f>INDEX('Crosswalk Particulates'!$B:$B,MATCH('2017 EPA Data'!A274,'Crosswalk Particulates'!$A:$A,0))</f>
        <v>Electricity Sector</v>
      </c>
      <c r="G274" s="84">
        <f>INDEX('Crosswalk Particulates'!$E:$E,MATCH('2017 EPA Data'!$B274,'Crosswalk Particulates'!$D:$D,0))</f>
        <v>0</v>
      </c>
      <c r="H274" s="96">
        <f t="shared" si="4"/>
        <v>0</v>
      </c>
    </row>
    <row r="275" spans="1:8" hidden="1">
      <c r="A275" s="73" t="s">
        <v>2578</v>
      </c>
      <c r="B275" s="73" t="s">
        <v>2525</v>
      </c>
      <c r="C275" s="73" t="s">
        <v>2517</v>
      </c>
      <c r="D275" s="86">
        <v>1466352.5982452305</v>
      </c>
      <c r="E275" s="73" t="s">
        <v>2518</v>
      </c>
      <c r="F275" s="79" t="str">
        <f>INDEX('Crosswalk Particulates'!$B:$B,MATCH('2017 EPA Data'!A275,'Crosswalk Particulates'!$A:$A,0))</f>
        <v>process-chemicals-industry</v>
      </c>
      <c r="G275" s="84">
        <f>INDEX('Crosswalk Particulates'!$E:$E,MATCH('2017 EPA Data'!$B275,'Crosswalk Particulates'!$D:$D,0))</f>
        <v>0</v>
      </c>
      <c r="H275" s="96">
        <f t="shared" si="4"/>
        <v>0</v>
      </c>
    </row>
    <row r="276" spans="1:8" hidden="1">
      <c r="A276" s="73" t="s">
        <v>2527</v>
      </c>
      <c r="B276" s="73" t="s">
        <v>2536</v>
      </c>
      <c r="C276" s="73" t="s">
        <v>2517</v>
      </c>
      <c r="D276" s="86">
        <v>1463216.6286869962</v>
      </c>
      <c r="E276" s="73" t="s">
        <v>2518</v>
      </c>
      <c r="F276" s="79" t="str">
        <f>INDEX('Crosswalk Particulates'!$B:$B,MATCH('2017 EPA Data'!A276,'Crosswalk Particulates'!$A:$A,0))</f>
        <v>Transportation Sector</v>
      </c>
      <c r="G276" s="84">
        <f>INDEX('Crosswalk Particulates'!$E:$E,MATCH('2017 EPA Data'!$B276,'Crosswalk Particulates'!$D:$D,0))</f>
        <v>0</v>
      </c>
      <c r="H276" s="96">
        <f t="shared" si="4"/>
        <v>0</v>
      </c>
    </row>
    <row r="277" spans="1:8" hidden="1">
      <c r="A277" s="73" t="s">
        <v>2578</v>
      </c>
      <c r="B277" s="73" t="s">
        <v>2580</v>
      </c>
      <c r="C277" s="73" t="s">
        <v>2517</v>
      </c>
      <c r="D277" s="86">
        <v>1462976.9722177361</v>
      </c>
      <c r="E277" s="73" t="s">
        <v>2518</v>
      </c>
      <c r="F277" s="79" t="str">
        <f>INDEX('Crosswalk Particulates'!$B:$B,MATCH('2017 EPA Data'!A277,'Crosswalk Particulates'!$A:$A,0))</f>
        <v>process-chemicals-industry</v>
      </c>
      <c r="G277" s="84">
        <f>INDEX('Crosswalk Particulates'!$E:$E,MATCH('2017 EPA Data'!$B277,'Crosswalk Particulates'!$D:$D,0))</f>
        <v>0</v>
      </c>
      <c r="H277" s="96">
        <f t="shared" si="4"/>
        <v>0</v>
      </c>
    </row>
    <row r="278" spans="1:8" hidden="1">
      <c r="A278" s="73" t="s">
        <v>2530</v>
      </c>
      <c r="B278" s="73" t="s">
        <v>2611</v>
      </c>
      <c r="C278" s="73" t="s">
        <v>2517</v>
      </c>
      <c r="D278" s="86">
        <v>1449373.0520766533</v>
      </c>
      <c r="E278" s="73" t="s">
        <v>2518</v>
      </c>
      <c r="F278" s="79" t="str">
        <f>INDEX('Crosswalk Particulates'!$B:$B,MATCH('2017 EPA Data'!A278,'Crosswalk Particulates'!$A:$A,0))</f>
        <v>process-other-industry</v>
      </c>
      <c r="G278" s="84">
        <f>INDEX('Crosswalk Particulates'!$E:$E,MATCH('2017 EPA Data'!$B278,'Crosswalk Particulates'!$D:$D,0))</f>
        <v>0</v>
      </c>
      <c r="H278" s="96">
        <f t="shared" si="4"/>
        <v>0</v>
      </c>
    </row>
    <row r="279" spans="1:8" hidden="1">
      <c r="A279" s="73" t="s">
        <v>2592</v>
      </c>
      <c r="B279" s="73" t="s">
        <v>2612</v>
      </c>
      <c r="C279" s="73" t="s">
        <v>2517</v>
      </c>
      <c r="D279" s="86">
        <v>1442207.05</v>
      </c>
      <c r="E279" s="73" t="s">
        <v>2518</v>
      </c>
      <c r="F279" s="79" t="str">
        <f>INDEX('Crosswalk Particulates'!$B:$B,MATCH('2017 EPA Data'!A279,'Crosswalk Particulates'!$A:$A,0))</f>
        <v>process-ngps-industry</v>
      </c>
      <c r="G279" s="84">
        <f>INDEX('Crosswalk Particulates'!$E:$E,MATCH('2017 EPA Data'!$B279,'Crosswalk Particulates'!$D:$D,0))</f>
        <v>0</v>
      </c>
      <c r="H279" s="96">
        <f t="shared" si="4"/>
        <v>0</v>
      </c>
    </row>
    <row r="280" spans="1:8" hidden="1">
      <c r="A280" s="73" t="s">
        <v>2596</v>
      </c>
      <c r="B280" s="73" t="s">
        <v>2520</v>
      </c>
      <c r="C280" s="73" t="s">
        <v>2521</v>
      </c>
      <c r="D280" s="86">
        <v>1432929.2873448001</v>
      </c>
      <c r="E280" s="73" t="s">
        <v>2522</v>
      </c>
      <c r="F280" s="79" t="str">
        <f>INDEX('Crosswalk Particulates'!$B:$B,MATCH('2017 EPA Data'!A280,'Crosswalk Particulates'!$A:$A,0))</f>
        <v>industry-fuel-coal</v>
      </c>
      <c r="G280" s="84">
        <f>INDEX('Crosswalk Particulates'!$E:$E,MATCH('2017 EPA Data'!$B280,'Crosswalk Particulates'!$D:$D,0))</f>
        <v>0</v>
      </c>
      <c r="H280" s="96">
        <f t="shared" si="4"/>
        <v>1299933128924.5315</v>
      </c>
    </row>
    <row r="281" spans="1:8" hidden="1">
      <c r="A281" s="73" t="s">
        <v>2519</v>
      </c>
      <c r="B281" s="73" t="s">
        <v>2613</v>
      </c>
      <c r="C281" s="73" t="s">
        <v>2517</v>
      </c>
      <c r="D281" s="86">
        <v>1412089.8547462779</v>
      </c>
      <c r="E281" s="73" t="s">
        <v>2518</v>
      </c>
      <c r="F281" s="79" t="str">
        <f>INDEX('Crosswalk Particulates'!$B:$B,MATCH('2017 EPA Data'!A281,'Crosswalk Particulates'!$A:$A,0))</f>
        <v>process-other-industry</v>
      </c>
      <c r="G281" s="84">
        <f>INDEX('Crosswalk Particulates'!$E:$E,MATCH('2017 EPA Data'!$B281,'Crosswalk Particulates'!$D:$D,0))</f>
        <v>0</v>
      </c>
      <c r="H281" s="96">
        <f t="shared" si="4"/>
        <v>0</v>
      </c>
    </row>
    <row r="282" spans="1:8">
      <c r="A282" s="73" t="s">
        <v>2527</v>
      </c>
      <c r="B282" s="73" t="s">
        <v>2609</v>
      </c>
      <c r="C282" s="73" t="s">
        <v>2557</v>
      </c>
      <c r="D282" s="86">
        <v>1399179.8278350316</v>
      </c>
      <c r="E282" s="73" t="s">
        <v>2522</v>
      </c>
      <c r="F282" s="79" t="str">
        <f>INDEX('Crosswalk Particulates'!$B:$B,MATCH('2017 EPA Data'!A282,'Crosswalk Particulates'!$A:$A,0))</f>
        <v>Transportation Sector</v>
      </c>
      <c r="G282" s="84" t="str">
        <f>INDEX('Crosswalk Particulates'!$E:$E,MATCH('2017 EPA Data'!$B282,'Crosswalk Particulates'!$D:$D,0))</f>
        <v>NOX</v>
      </c>
      <c r="H282" s="96">
        <f t="shared" si="4"/>
        <v>1269316097862.6987</v>
      </c>
    </row>
    <row r="283" spans="1:8" hidden="1">
      <c r="A283" s="73" t="s">
        <v>2585</v>
      </c>
      <c r="B283" s="73" t="s">
        <v>2524</v>
      </c>
      <c r="C283" s="73" t="s">
        <v>2517</v>
      </c>
      <c r="D283" s="86">
        <v>1392448.5550937224</v>
      </c>
      <c r="E283" s="73" t="s">
        <v>2518</v>
      </c>
      <c r="F283" s="79" t="str">
        <f>INDEX('Crosswalk Particulates'!$B:$B,MATCH('2017 EPA Data'!A283,'Crosswalk Particulates'!$A:$A,0))</f>
        <v>process-other-industry</v>
      </c>
      <c r="G283" s="84">
        <f>INDEX('Crosswalk Particulates'!$E:$E,MATCH('2017 EPA Data'!$B283,'Crosswalk Particulates'!$D:$D,0))</f>
        <v>0</v>
      </c>
      <c r="H283" s="96">
        <f t="shared" si="4"/>
        <v>0</v>
      </c>
    </row>
    <row r="284" spans="1:8" hidden="1">
      <c r="A284" s="73" t="s">
        <v>2542</v>
      </c>
      <c r="B284" s="73" t="s">
        <v>2583</v>
      </c>
      <c r="D284" s="86">
        <v>1381601.0462056359</v>
      </c>
      <c r="E284" s="73" t="s">
        <v>2518</v>
      </c>
      <c r="F284" s="79" t="str">
        <f>INDEX('Crosswalk Particulates'!$B:$B,MATCH('2017 EPA Data'!A284,'Crosswalk Particulates'!$A:$A,0))</f>
        <v>process-ngps-industry</v>
      </c>
      <c r="G284" s="84">
        <f>INDEX('Crosswalk Particulates'!$E:$E,MATCH('2017 EPA Data'!$B284,'Crosswalk Particulates'!$D:$D,0))</f>
        <v>0</v>
      </c>
      <c r="H284" s="96">
        <f t="shared" si="4"/>
        <v>0</v>
      </c>
    </row>
    <row r="285" spans="1:8" hidden="1">
      <c r="A285" s="73" t="s">
        <v>2526</v>
      </c>
      <c r="B285" s="73" t="s">
        <v>2614</v>
      </c>
      <c r="C285" s="73" t="s">
        <v>2517</v>
      </c>
      <c r="D285" s="86">
        <v>1371943.9664101622</v>
      </c>
      <c r="E285" s="73" t="s">
        <v>2518</v>
      </c>
      <c r="F285" s="79" t="str">
        <f>INDEX('Crosswalk Particulates'!$B:$B,MATCH('2017 EPA Data'!A285,'Crosswalk Particulates'!$A:$A,0))</f>
        <v>Other-EPA</v>
      </c>
      <c r="G285" s="84">
        <f>INDEX('Crosswalk Particulates'!$E:$E,MATCH('2017 EPA Data'!$B285,'Crosswalk Particulates'!$D:$D,0))</f>
        <v>0</v>
      </c>
      <c r="H285" s="96">
        <f t="shared" si="4"/>
        <v>0</v>
      </c>
    </row>
    <row r="286" spans="1:8" hidden="1">
      <c r="A286" s="73" t="s">
        <v>2515</v>
      </c>
      <c r="B286" s="73" t="s">
        <v>2609</v>
      </c>
      <c r="C286" s="73" t="s">
        <v>2557</v>
      </c>
      <c r="D286" s="86">
        <v>1366921.79873125</v>
      </c>
      <c r="E286" s="73" t="s">
        <v>2522</v>
      </c>
      <c r="F286" s="79" t="str">
        <f>INDEX('Crosswalk Particulates'!$B:$B,MATCH('2017 EPA Data'!A286,'Crosswalk Particulates'!$A:$A,0))</f>
        <v>Other-EPA</v>
      </c>
      <c r="G286" s="84" t="str">
        <f>INDEX('Crosswalk Particulates'!$E:$E,MATCH('2017 EPA Data'!$B286,'Crosswalk Particulates'!$D:$D,0))</f>
        <v>NOX</v>
      </c>
      <c r="H286" s="96">
        <f t="shared" si="4"/>
        <v>1240052071315.0112</v>
      </c>
    </row>
    <row r="287" spans="1:8" hidden="1">
      <c r="A287" s="73" t="s">
        <v>2591</v>
      </c>
      <c r="B287" s="73" t="s">
        <v>2535</v>
      </c>
      <c r="C287" s="73" t="s">
        <v>2517</v>
      </c>
      <c r="D287" s="86">
        <v>1348970.5467867337</v>
      </c>
      <c r="E287" s="73" t="s">
        <v>2518</v>
      </c>
      <c r="F287" s="79" t="str">
        <f>INDEX('Crosswalk Particulates'!$B:$B,MATCH('2017 EPA Data'!A287,'Crosswalk Particulates'!$A:$A,0))</f>
        <v>Other-EPA</v>
      </c>
      <c r="G287" s="84">
        <f>INDEX('Crosswalk Particulates'!$E:$E,MATCH('2017 EPA Data'!$B287,'Crosswalk Particulates'!$D:$D,0))</f>
        <v>0</v>
      </c>
      <c r="H287" s="96">
        <f t="shared" si="4"/>
        <v>0</v>
      </c>
    </row>
    <row r="288" spans="1:8" hidden="1">
      <c r="A288" s="73" t="s">
        <v>2559</v>
      </c>
      <c r="B288" s="73" t="s">
        <v>2583</v>
      </c>
      <c r="D288" s="86">
        <v>1335503.812380061</v>
      </c>
      <c r="E288" s="73" t="s">
        <v>2518</v>
      </c>
      <c r="F288" s="79" t="str">
        <f>INDEX('Crosswalk Particulates'!$B:$B,MATCH('2017 EPA Data'!A288,'Crosswalk Particulates'!$A:$A,0))</f>
        <v>process-waste-industry</v>
      </c>
      <c r="G288" s="84">
        <f>INDEX('Crosswalk Particulates'!$E:$E,MATCH('2017 EPA Data'!$B288,'Crosswalk Particulates'!$D:$D,0))</f>
        <v>0</v>
      </c>
      <c r="H288" s="96">
        <f t="shared" si="4"/>
        <v>0</v>
      </c>
    </row>
    <row r="289" spans="1:8" hidden="1">
      <c r="A289" s="73" t="s">
        <v>2565</v>
      </c>
      <c r="B289" s="73" t="s">
        <v>2615</v>
      </c>
      <c r="C289" s="73" t="s">
        <v>2557</v>
      </c>
      <c r="D289" s="86">
        <v>1319153.2103949999</v>
      </c>
      <c r="E289" s="73" t="s">
        <v>2522</v>
      </c>
      <c r="F289" s="79" t="str">
        <f>INDEX('Crosswalk Particulates'!$B:$B,MATCH('2017 EPA Data'!A289,'Crosswalk Particulates'!$A:$A,0))</f>
        <v>Electricity Sector</v>
      </c>
      <c r="G289" s="84" t="str">
        <f>INDEX('Crosswalk Particulates'!$E:$E,MATCH('2017 EPA Data'!$B289,'Crosswalk Particulates'!$D:$D,0))</f>
        <v>SOx</v>
      </c>
      <c r="H289" s="96">
        <f t="shared" si="4"/>
        <v>1196717085388.8652</v>
      </c>
    </row>
    <row r="290" spans="1:8" hidden="1">
      <c r="A290" s="73" t="s">
        <v>2592</v>
      </c>
      <c r="B290" s="73" t="s">
        <v>2528</v>
      </c>
      <c r="C290" s="73" t="s">
        <v>2517</v>
      </c>
      <c r="D290" s="86">
        <v>1317192.4989562114</v>
      </c>
      <c r="E290" s="73" t="s">
        <v>2518</v>
      </c>
      <c r="F290" s="79" t="str">
        <f>INDEX('Crosswalk Particulates'!$B:$B,MATCH('2017 EPA Data'!A290,'Crosswalk Particulates'!$A:$A,0))</f>
        <v>process-ngps-industry</v>
      </c>
      <c r="G290" s="84">
        <f>INDEX('Crosswalk Particulates'!$E:$E,MATCH('2017 EPA Data'!$B290,'Crosswalk Particulates'!$D:$D,0))</f>
        <v>0</v>
      </c>
      <c r="H290" s="96">
        <f t="shared" si="4"/>
        <v>0</v>
      </c>
    </row>
    <row r="291" spans="1:8" hidden="1">
      <c r="A291" s="73" t="s">
        <v>2559</v>
      </c>
      <c r="B291" s="73" t="s">
        <v>2548</v>
      </c>
      <c r="C291" s="73" t="s">
        <v>2517</v>
      </c>
      <c r="D291" s="86">
        <v>1313171.3128383688</v>
      </c>
      <c r="E291" s="73" t="s">
        <v>2518</v>
      </c>
      <c r="F291" s="79" t="str">
        <f>INDEX('Crosswalk Particulates'!$B:$B,MATCH('2017 EPA Data'!A291,'Crosswalk Particulates'!$A:$A,0))</f>
        <v>process-waste-industry</v>
      </c>
      <c r="G291" s="84">
        <f>INDEX('Crosswalk Particulates'!$E:$E,MATCH('2017 EPA Data'!$B291,'Crosswalk Particulates'!$D:$D,0))</f>
        <v>0</v>
      </c>
      <c r="H291" s="96">
        <f t="shared" si="4"/>
        <v>0</v>
      </c>
    </row>
    <row r="292" spans="1:8" hidden="1">
      <c r="A292" s="73" t="s">
        <v>2559</v>
      </c>
      <c r="B292" s="73" t="s">
        <v>2560</v>
      </c>
      <c r="C292" s="73" t="s">
        <v>2557</v>
      </c>
      <c r="D292" s="86">
        <v>1303260.5406787323</v>
      </c>
      <c r="E292" s="73" t="s">
        <v>2522</v>
      </c>
      <c r="F292" s="79" t="str">
        <f>INDEX('Crosswalk Particulates'!$B:$B,MATCH('2017 EPA Data'!A292,'Crosswalk Particulates'!$A:$A,0))</f>
        <v>process-waste-industry</v>
      </c>
      <c r="G292" s="84" t="str">
        <f>INDEX('Crosswalk Particulates'!$E:$E,MATCH('2017 EPA Data'!$B292,'Crosswalk Particulates'!$D:$D,0))</f>
        <v>CO</v>
      </c>
      <c r="H292" s="96">
        <f t="shared" si="4"/>
        <v>1182299480798.2622</v>
      </c>
    </row>
    <row r="293" spans="1:8" hidden="1">
      <c r="A293" s="73" t="s">
        <v>2600</v>
      </c>
      <c r="B293" s="73" t="s">
        <v>2524</v>
      </c>
      <c r="C293" s="73" t="s">
        <v>2517</v>
      </c>
      <c r="D293" s="86">
        <v>1293474.4351762892</v>
      </c>
      <c r="E293" s="73" t="s">
        <v>2518</v>
      </c>
      <c r="F293" s="79" t="str">
        <f>INDEX('Crosswalk Particulates'!$B:$B,MATCH('2017 EPA Data'!A293,'Crosswalk Particulates'!$A:$A,0))</f>
        <v>industry-fuel-biomass</v>
      </c>
      <c r="G293" s="84">
        <f>INDEX('Crosswalk Particulates'!$E:$E,MATCH('2017 EPA Data'!$B293,'Crosswalk Particulates'!$D:$D,0))</f>
        <v>0</v>
      </c>
      <c r="H293" s="96">
        <f t="shared" si="4"/>
        <v>0</v>
      </c>
    </row>
    <row r="294" spans="1:8" hidden="1">
      <c r="A294" s="73" t="s">
        <v>2554</v>
      </c>
      <c r="B294" s="73" t="s">
        <v>2533</v>
      </c>
      <c r="C294" s="73" t="s">
        <v>2517</v>
      </c>
      <c r="D294" s="86">
        <v>1287946.5011348776</v>
      </c>
      <c r="E294" s="73" t="s">
        <v>2518</v>
      </c>
      <c r="F294" s="79" t="str">
        <f>INDEX('Crosswalk Particulates'!$B:$B,MATCH('2017 EPA Data'!A294,'Crosswalk Particulates'!$A:$A,0))</f>
        <v>Transportation Sector</v>
      </c>
      <c r="G294" s="84">
        <f>INDEX('Crosswalk Particulates'!$E:$E,MATCH('2017 EPA Data'!$B294,'Crosswalk Particulates'!$D:$D,0))</f>
        <v>0</v>
      </c>
      <c r="H294" s="96">
        <f t="shared" si="4"/>
        <v>0</v>
      </c>
    </row>
    <row r="295" spans="1:8" hidden="1">
      <c r="A295" s="73" t="s">
        <v>2586</v>
      </c>
      <c r="B295" s="73" t="s">
        <v>2516</v>
      </c>
      <c r="C295" s="73" t="s">
        <v>2517</v>
      </c>
      <c r="D295" s="86">
        <v>1266558.743527164</v>
      </c>
      <c r="E295" s="73" t="s">
        <v>2518</v>
      </c>
      <c r="F295" s="79" t="str">
        <f>INDEX('Crosswalk Particulates'!$B:$B,MATCH('2017 EPA Data'!A295,'Crosswalk Particulates'!$A:$A,0))</f>
        <v>process-other-industry</v>
      </c>
      <c r="G295" s="84">
        <f>INDEX('Crosswalk Particulates'!$E:$E,MATCH('2017 EPA Data'!$B295,'Crosswalk Particulates'!$D:$D,0))</f>
        <v>0</v>
      </c>
      <c r="H295" s="96">
        <f t="shared" si="4"/>
        <v>0</v>
      </c>
    </row>
    <row r="296" spans="1:8" hidden="1">
      <c r="A296" s="73" t="s">
        <v>2601</v>
      </c>
      <c r="B296" s="73" t="s">
        <v>2528</v>
      </c>
      <c r="C296" s="73" t="s">
        <v>2517</v>
      </c>
      <c r="D296" s="86">
        <v>1227203.1509302685</v>
      </c>
      <c r="E296" s="73" t="s">
        <v>2518</v>
      </c>
      <c r="F296" s="79" t="str">
        <f>INDEX('Crosswalk Particulates'!$B:$B,MATCH('2017 EPA Data'!A296,'Crosswalk Particulates'!$A:$A,0))</f>
        <v>Commercial Buildings Sector</v>
      </c>
      <c r="G296" s="84">
        <f>INDEX('Crosswalk Particulates'!$E:$E,MATCH('2017 EPA Data'!$B296,'Crosswalk Particulates'!$D:$D,0))</f>
        <v>0</v>
      </c>
      <c r="H296" s="96">
        <f t="shared" si="4"/>
        <v>0</v>
      </c>
    </row>
    <row r="297" spans="1:8" hidden="1">
      <c r="A297" s="73" t="s">
        <v>2601</v>
      </c>
      <c r="B297" s="73" t="s">
        <v>2558</v>
      </c>
      <c r="C297" s="73" t="s">
        <v>2517</v>
      </c>
      <c r="D297" s="86">
        <v>1225068.4829194001</v>
      </c>
      <c r="E297" s="73" t="s">
        <v>2518</v>
      </c>
      <c r="F297" s="79" t="str">
        <f>INDEX('Crosswalk Particulates'!$B:$B,MATCH('2017 EPA Data'!A297,'Crosswalk Particulates'!$A:$A,0))</f>
        <v>Commercial Buildings Sector</v>
      </c>
      <c r="G297" s="84">
        <f>INDEX('Crosswalk Particulates'!$E:$E,MATCH('2017 EPA Data'!$B297,'Crosswalk Particulates'!$D:$D,0))</f>
        <v>0</v>
      </c>
      <c r="H297" s="96">
        <f t="shared" si="4"/>
        <v>0</v>
      </c>
    </row>
    <row r="298" spans="1:8" hidden="1">
      <c r="A298" s="73" t="s">
        <v>2526</v>
      </c>
      <c r="B298" s="73" t="s">
        <v>2616</v>
      </c>
      <c r="C298" s="73" t="s">
        <v>2517</v>
      </c>
      <c r="D298" s="86">
        <v>1215403.5367376034</v>
      </c>
      <c r="E298" s="73" t="s">
        <v>2518</v>
      </c>
      <c r="F298" s="79" t="str">
        <f>INDEX('Crosswalk Particulates'!$B:$B,MATCH('2017 EPA Data'!A298,'Crosswalk Particulates'!$A:$A,0))</f>
        <v>Other-EPA</v>
      </c>
      <c r="G298" s="84">
        <f>INDEX('Crosswalk Particulates'!$E:$E,MATCH('2017 EPA Data'!$B298,'Crosswalk Particulates'!$D:$D,0))</f>
        <v>0</v>
      </c>
      <c r="H298" s="96">
        <f t="shared" si="4"/>
        <v>0</v>
      </c>
    </row>
    <row r="299" spans="1:8" hidden="1">
      <c r="A299" s="73" t="s">
        <v>2592</v>
      </c>
      <c r="B299" s="73" t="s">
        <v>2583</v>
      </c>
      <c r="D299" s="86">
        <v>1209660.004360551</v>
      </c>
      <c r="E299" s="73" t="s">
        <v>2518</v>
      </c>
      <c r="F299" s="79" t="str">
        <f>INDEX('Crosswalk Particulates'!$B:$B,MATCH('2017 EPA Data'!A299,'Crosswalk Particulates'!$A:$A,0))</f>
        <v>process-ngps-industry</v>
      </c>
      <c r="G299" s="84">
        <f>INDEX('Crosswalk Particulates'!$E:$E,MATCH('2017 EPA Data'!$B299,'Crosswalk Particulates'!$D:$D,0))</f>
        <v>0</v>
      </c>
      <c r="H299" s="96">
        <f t="shared" si="4"/>
        <v>0</v>
      </c>
    </row>
    <row r="300" spans="1:8" hidden="1">
      <c r="A300" s="73" t="s">
        <v>2581</v>
      </c>
      <c r="B300" s="73" t="s">
        <v>2539</v>
      </c>
      <c r="C300" s="73" t="s">
        <v>2517</v>
      </c>
      <c r="D300" s="86">
        <v>1191551.5013421848</v>
      </c>
      <c r="E300" s="73" t="s">
        <v>2518</v>
      </c>
      <c r="F300" s="79" t="str">
        <f>INDEX('Crosswalk Particulates'!$B:$B,MATCH('2017 EPA Data'!A300,'Crosswalk Particulates'!$A:$A,0))</f>
        <v>Electricity Sector</v>
      </c>
      <c r="G300" s="84">
        <f>INDEX('Crosswalk Particulates'!$E:$E,MATCH('2017 EPA Data'!$B300,'Crosswalk Particulates'!$D:$D,0))</f>
        <v>0</v>
      </c>
      <c r="H300" s="96">
        <f t="shared" si="4"/>
        <v>0</v>
      </c>
    </row>
    <row r="301" spans="1:8" hidden="1">
      <c r="A301" s="73" t="s">
        <v>2569</v>
      </c>
      <c r="B301" s="73" t="s">
        <v>2535</v>
      </c>
      <c r="C301" s="73" t="s">
        <v>2517</v>
      </c>
      <c r="D301" s="86">
        <v>1181490.2671246193</v>
      </c>
      <c r="E301" s="73" t="s">
        <v>2518</v>
      </c>
      <c r="F301" s="79" t="str">
        <f>INDEX('Crosswalk Particulates'!$B:$B,MATCH('2017 EPA Data'!A301,'Crosswalk Particulates'!$A:$A,0))</f>
        <v>Transportation Sector</v>
      </c>
      <c r="G301" s="84">
        <f>INDEX('Crosswalk Particulates'!$E:$E,MATCH('2017 EPA Data'!$B301,'Crosswalk Particulates'!$D:$D,0))</f>
        <v>0</v>
      </c>
      <c r="H301" s="96">
        <f t="shared" si="4"/>
        <v>0</v>
      </c>
    </row>
    <row r="302" spans="1:8" hidden="1">
      <c r="A302" s="73" t="s">
        <v>2600</v>
      </c>
      <c r="B302" s="73" t="s">
        <v>2525</v>
      </c>
      <c r="C302" s="73" t="s">
        <v>2517</v>
      </c>
      <c r="D302" s="86">
        <v>1171028.1922713069</v>
      </c>
      <c r="E302" s="73" t="s">
        <v>2518</v>
      </c>
      <c r="F302" s="79" t="str">
        <f>INDEX('Crosswalk Particulates'!$B:$B,MATCH('2017 EPA Data'!A302,'Crosswalk Particulates'!$A:$A,0))</f>
        <v>industry-fuel-biomass</v>
      </c>
      <c r="G302" s="84">
        <f>INDEX('Crosswalk Particulates'!$E:$E,MATCH('2017 EPA Data'!$B302,'Crosswalk Particulates'!$D:$D,0))</f>
        <v>0</v>
      </c>
      <c r="H302" s="96">
        <f t="shared" si="4"/>
        <v>0</v>
      </c>
    </row>
    <row r="303" spans="1:8" hidden="1">
      <c r="A303" s="73" t="s">
        <v>2519</v>
      </c>
      <c r="B303" s="73" t="s">
        <v>2576</v>
      </c>
      <c r="C303" s="73" t="s">
        <v>2517</v>
      </c>
      <c r="D303" s="86">
        <v>1170971.8676130744</v>
      </c>
      <c r="E303" s="73" t="s">
        <v>2518</v>
      </c>
      <c r="F303" s="79" t="str">
        <f>INDEX('Crosswalk Particulates'!$B:$B,MATCH('2017 EPA Data'!A303,'Crosswalk Particulates'!$A:$A,0))</f>
        <v>process-other-industry</v>
      </c>
      <c r="G303" s="84">
        <f>INDEX('Crosswalk Particulates'!$E:$E,MATCH('2017 EPA Data'!$B303,'Crosswalk Particulates'!$D:$D,0))</f>
        <v>0</v>
      </c>
      <c r="H303" s="96">
        <f t="shared" si="4"/>
        <v>0</v>
      </c>
    </row>
    <row r="304" spans="1:8" hidden="1">
      <c r="A304" s="73" t="s">
        <v>2534</v>
      </c>
      <c r="B304" s="73" t="s">
        <v>2533</v>
      </c>
      <c r="C304" s="73" t="s">
        <v>2517</v>
      </c>
      <c r="D304" s="86">
        <v>1166754.6736516887</v>
      </c>
      <c r="E304" s="73" t="s">
        <v>2518</v>
      </c>
      <c r="F304" s="79" t="str">
        <f>INDEX('Crosswalk Particulates'!$B:$B,MATCH('2017 EPA Data'!A304,'Crosswalk Particulates'!$A:$A,0))</f>
        <v>Other-EPA</v>
      </c>
      <c r="G304" s="84">
        <f>INDEX('Crosswalk Particulates'!$E:$E,MATCH('2017 EPA Data'!$B304,'Crosswalk Particulates'!$D:$D,0))</f>
        <v>0</v>
      </c>
      <c r="H304" s="96">
        <f t="shared" si="4"/>
        <v>0</v>
      </c>
    </row>
    <row r="305" spans="1:8" hidden="1">
      <c r="A305" s="73" t="s">
        <v>2526</v>
      </c>
      <c r="B305" s="73" t="s">
        <v>2617</v>
      </c>
      <c r="C305" s="73" t="s">
        <v>2517</v>
      </c>
      <c r="D305" s="86">
        <v>1166669.2590136847</v>
      </c>
      <c r="E305" s="73" t="s">
        <v>2518</v>
      </c>
      <c r="F305" s="79" t="str">
        <f>INDEX('Crosswalk Particulates'!$B:$B,MATCH('2017 EPA Data'!A305,'Crosswalk Particulates'!$A:$A,0))</f>
        <v>Other-EPA</v>
      </c>
      <c r="G305" s="84">
        <f>INDEX('Crosswalk Particulates'!$E:$E,MATCH('2017 EPA Data'!$B305,'Crosswalk Particulates'!$D:$D,0))</f>
        <v>0</v>
      </c>
      <c r="H305" s="96">
        <f t="shared" si="4"/>
        <v>0</v>
      </c>
    </row>
    <row r="306" spans="1:8" hidden="1">
      <c r="A306" s="73" t="s">
        <v>2600</v>
      </c>
      <c r="B306" s="73" t="s">
        <v>2535</v>
      </c>
      <c r="C306" s="73" t="s">
        <v>2517</v>
      </c>
      <c r="D306" s="86">
        <v>1160468.6075196713</v>
      </c>
      <c r="E306" s="73" t="s">
        <v>2518</v>
      </c>
      <c r="F306" s="79" t="str">
        <f>INDEX('Crosswalk Particulates'!$B:$B,MATCH('2017 EPA Data'!A306,'Crosswalk Particulates'!$A:$A,0))</f>
        <v>industry-fuel-biomass</v>
      </c>
      <c r="G306" s="84">
        <f>INDEX('Crosswalk Particulates'!$E:$E,MATCH('2017 EPA Data'!$B306,'Crosswalk Particulates'!$D:$D,0))</f>
        <v>0</v>
      </c>
      <c r="H306" s="96">
        <f t="shared" si="4"/>
        <v>0</v>
      </c>
    </row>
    <row r="307" spans="1:8" hidden="1">
      <c r="A307" s="73" t="s">
        <v>2541</v>
      </c>
      <c r="B307" s="73" t="s">
        <v>2604</v>
      </c>
      <c r="C307" s="73" t="s">
        <v>2517</v>
      </c>
      <c r="D307" s="86">
        <v>1157965.3540794442</v>
      </c>
      <c r="E307" s="73" t="s">
        <v>2518</v>
      </c>
      <c r="F307" s="79" t="str">
        <f>INDEX('Crosswalk Particulates'!$B:$B,MATCH('2017 EPA Data'!A307,'Crosswalk Particulates'!$A:$A,0))</f>
        <v>Transportation Sector</v>
      </c>
      <c r="G307" s="84">
        <f>INDEX('Crosswalk Particulates'!$E:$E,MATCH('2017 EPA Data'!$B307,'Crosswalk Particulates'!$D:$D,0))</f>
        <v>0</v>
      </c>
      <c r="H307" s="96">
        <f t="shared" si="4"/>
        <v>0</v>
      </c>
    </row>
    <row r="308" spans="1:8" hidden="1">
      <c r="A308" s="73" t="s">
        <v>2541</v>
      </c>
      <c r="B308" s="73" t="s">
        <v>2576</v>
      </c>
      <c r="C308" s="73" t="s">
        <v>2517</v>
      </c>
      <c r="D308" s="86">
        <v>1153051.5863720691</v>
      </c>
      <c r="E308" s="73" t="s">
        <v>2518</v>
      </c>
      <c r="F308" s="79" t="str">
        <f>INDEX('Crosswalk Particulates'!$B:$B,MATCH('2017 EPA Data'!A308,'Crosswalk Particulates'!$A:$A,0))</f>
        <v>Transportation Sector</v>
      </c>
      <c r="G308" s="84">
        <f>INDEX('Crosswalk Particulates'!$E:$E,MATCH('2017 EPA Data'!$B308,'Crosswalk Particulates'!$D:$D,0))</f>
        <v>0</v>
      </c>
      <c r="H308" s="96">
        <f t="shared" si="4"/>
        <v>0</v>
      </c>
    </row>
    <row r="309" spans="1:8" hidden="1">
      <c r="A309" s="73" t="s">
        <v>2618</v>
      </c>
      <c r="B309" s="73" t="s">
        <v>2590</v>
      </c>
      <c r="C309" s="73" t="s">
        <v>2557</v>
      </c>
      <c r="D309" s="86">
        <v>1145136.9975557695</v>
      </c>
      <c r="E309" s="73" t="s">
        <v>2522</v>
      </c>
      <c r="F309" s="79" t="str">
        <f>INDEX('Crosswalk Particulates'!$B:$B,MATCH('2017 EPA Data'!A309,'Crosswalk Particulates'!$A:$A,0))</f>
        <v>Other-EPA</v>
      </c>
      <c r="G309" s="84" t="str">
        <f>INDEX('Crosswalk Particulates'!$E:$E,MATCH('2017 EPA Data'!$B309,'Crosswalk Particulates'!$D:$D,0))</f>
        <v>PM10</v>
      </c>
      <c r="H309" s="96">
        <f t="shared" si="4"/>
        <v>1038852044847.4292</v>
      </c>
    </row>
    <row r="310" spans="1:8" hidden="1">
      <c r="A310" s="73" t="s">
        <v>2569</v>
      </c>
      <c r="B310" s="73" t="s">
        <v>2528</v>
      </c>
      <c r="C310" s="73" t="s">
        <v>2517</v>
      </c>
      <c r="D310" s="86">
        <v>1140356.3923211654</v>
      </c>
      <c r="E310" s="73" t="s">
        <v>2518</v>
      </c>
      <c r="F310" s="79" t="str">
        <f>INDEX('Crosswalk Particulates'!$B:$B,MATCH('2017 EPA Data'!A310,'Crosswalk Particulates'!$A:$A,0))</f>
        <v>Transportation Sector</v>
      </c>
      <c r="G310" s="84">
        <f>INDEX('Crosswalk Particulates'!$E:$E,MATCH('2017 EPA Data'!$B310,'Crosswalk Particulates'!$D:$D,0))</f>
        <v>0</v>
      </c>
      <c r="H310" s="96">
        <f t="shared" si="4"/>
        <v>0</v>
      </c>
    </row>
    <row r="311" spans="1:8" hidden="1">
      <c r="A311" s="73" t="s">
        <v>2578</v>
      </c>
      <c r="B311" s="73" t="s">
        <v>2531</v>
      </c>
      <c r="C311" s="73" t="s">
        <v>2517</v>
      </c>
      <c r="D311" s="86">
        <v>1137941.9378203177</v>
      </c>
      <c r="E311" s="73" t="s">
        <v>2518</v>
      </c>
      <c r="F311" s="79" t="str">
        <f>INDEX('Crosswalk Particulates'!$B:$B,MATCH('2017 EPA Data'!A311,'Crosswalk Particulates'!$A:$A,0))</f>
        <v>process-chemicals-industry</v>
      </c>
      <c r="G311" s="84">
        <f>INDEX('Crosswalk Particulates'!$E:$E,MATCH('2017 EPA Data'!$B311,'Crosswalk Particulates'!$D:$D,0))</f>
        <v>0</v>
      </c>
      <c r="H311" s="96">
        <f t="shared" si="4"/>
        <v>0</v>
      </c>
    </row>
    <row r="312" spans="1:8" hidden="1">
      <c r="A312" s="73" t="s">
        <v>2619</v>
      </c>
      <c r="B312" s="73" t="s">
        <v>2580</v>
      </c>
      <c r="C312" s="73" t="s">
        <v>2517</v>
      </c>
      <c r="D312" s="86">
        <v>1132969.9659899999</v>
      </c>
      <c r="E312" s="73" t="s">
        <v>2518</v>
      </c>
      <c r="F312" s="79" t="str">
        <f>INDEX('Crosswalk Particulates'!$B:$B,MATCH('2017 EPA Data'!A312,'Crosswalk Particulates'!$A:$A,0))</f>
        <v>process-iron and steel-industry</v>
      </c>
      <c r="G312" s="84">
        <f>INDEX('Crosswalk Particulates'!$E:$E,MATCH('2017 EPA Data'!$B312,'Crosswalk Particulates'!$D:$D,0))</f>
        <v>0</v>
      </c>
      <c r="H312" s="96">
        <f t="shared" si="4"/>
        <v>0</v>
      </c>
    </row>
    <row r="313" spans="1:8" hidden="1">
      <c r="A313" s="73" t="s">
        <v>2601</v>
      </c>
      <c r="B313" s="73" t="s">
        <v>2604</v>
      </c>
      <c r="C313" s="73" t="s">
        <v>2517</v>
      </c>
      <c r="D313" s="86">
        <v>1132192.3737949047</v>
      </c>
      <c r="E313" s="73" t="s">
        <v>2518</v>
      </c>
      <c r="F313" s="79" t="str">
        <f>INDEX('Crosswalk Particulates'!$B:$B,MATCH('2017 EPA Data'!A313,'Crosswalk Particulates'!$A:$A,0))</f>
        <v>Commercial Buildings Sector</v>
      </c>
      <c r="G313" s="84">
        <f>INDEX('Crosswalk Particulates'!$E:$E,MATCH('2017 EPA Data'!$B313,'Crosswalk Particulates'!$D:$D,0))</f>
        <v>0</v>
      </c>
      <c r="H313" s="96">
        <f t="shared" si="4"/>
        <v>0</v>
      </c>
    </row>
    <row r="314" spans="1:8" hidden="1">
      <c r="A314" s="73" t="s">
        <v>2530</v>
      </c>
      <c r="B314" s="73" t="s">
        <v>2562</v>
      </c>
      <c r="C314" s="73" t="s">
        <v>2517</v>
      </c>
      <c r="D314" s="86">
        <v>1104589.3060334343</v>
      </c>
      <c r="E314" s="73" t="s">
        <v>2518</v>
      </c>
      <c r="F314" s="79" t="str">
        <f>INDEX('Crosswalk Particulates'!$B:$B,MATCH('2017 EPA Data'!A314,'Crosswalk Particulates'!$A:$A,0))</f>
        <v>process-other-industry</v>
      </c>
      <c r="G314" s="84">
        <f>INDEX('Crosswalk Particulates'!$E:$E,MATCH('2017 EPA Data'!$B314,'Crosswalk Particulates'!$D:$D,0))</f>
        <v>0</v>
      </c>
      <c r="H314" s="96">
        <f t="shared" si="4"/>
        <v>0</v>
      </c>
    </row>
    <row r="315" spans="1:8" hidden="1">
      <c r="A315" s="73" t="s">
        <v>2608</v>
      </c>
      <c r="B315" s="73" t="s">
        <v>2520</v>
      </c>
      <c r="C315" s="73" t="s">
        <v>2521</v>
      </c>
      <c r="D315" s="86">
        <v>1103211.7353950001</v>
      </c>
      <c r="E315" s="73" t="s">
        <v>2522</v>
      </c>
      <c r="F315" s="79" t="str">
        <f>INDEX('Crosswalk Particulates'!$B:$B,MATCH('2017 EPA Data'!A315,'Crosswalk Particulates'!$A:$A,0))</f>
        <v>Electricity Sector</v>
      </c>
      <c r="G315" s="84">
        <f>INDEX('Crosswalk Particulates'!$E:$E,MATCH('2017 EPA Data'!$B315,'Crosswalk Particulates'!$D:$D,0))</f>
        <v>0</v>
      </c>
      <c r="H315" s="96">
        <f t="shared" si="4"/>
        <v>1000818041562.7185</v>
      </c>
    </row>
    <row r="316" spans="1:8" hidden="1">
      <c r="A316" s="73" t="s">
        <v>2519</v>
      </c>
      <c r="B316" s="73" t="s">
        <v>2574</v>
      </c>
      <c r="C316" s="73" t="s">
        <v>2517</v>
      </c>
      <c r="D316" s="86">
        <v>1089391.5891836674</v>
      </c>
      <c r="E316" s="73" t="s">
        <v>2518</v>
      </c>
      <c r="F316" s="79" t="str">
        <f>INDEX('Crosswalk Particulates'!$B:$B,MATCH('2017 EPA Data'!A316,'Crosswalk Particulates'!$A:$A,0))</f>
        <v>process-other-industry</v>
      </c>
      <c r="G316" s="84">
        <f>INDEX('Crosswalk Particulates'!$E:$E,MATCH('2017 EPA Data'!$B316,'Crosswalk Particulates'!$D:$D,0))</f>
        <v>0</v>
      </c>
      <c r="H316" s="96">
        <f t="shared" si="4"/>
        <v>0</v>
      </c>
    </row>
    <row r="317" spans="1:8" hidden="1">
      <c r="A317" s="73" t="s">
        <v>2585</v>
      </c>
      <c r="B317" s="73" t="s">
        <v>2525</v>
      </c>
      <c r="C317" s="73" t="s">
        <v>2517</v>
      </c>
      <c r="D317" s="86">
        <v>1066743.1398954608</v>
      </c>
      <c r="E317" s="73" t="s">
        <v>2518</v>
      </c>
      <c r="F317" s="79" t="str">
        <f>INDEX('Crosswalk Particulates'!$B:$B,MATCH('2017 EPA Data'!A317,'Crosswalk Particulates'!$A:$A,0))</f>
        <v>process-other-industry</v>
      </c>
      <c r="G317" s="84">
        <f>INDEX('Crosswalk Particulates'!$E:$E,MATCH('2017 EPA Data'!$B317,'Crosswalk Particulates'!$D:$D,0))</f>
        <v>0</v>
      </c>
      <c r="H317" s="96">
        <f t="shared" si="4"/>
        <v>0</v>
      </c>
    </row>
    <row r="318" spans="1:8" hidden="1">
      <c r="A318" s="73" t="s">
        <v>2559</v>
      </c>
      <c r="B318" s="73" t="s">
        <v>2604</v>
      </c>
      <c r="C318" s="73" t="s">
        <v>2517</v>
      </c>
      <c r="D318" s="86">
        <v>1056114.4830832465</v>
      </c>
      <c r="E318" s="73" t="s">
        <v>2518</v>
      </c>
      <c r="F318" s="79" t="str">
        <f>INDEX('Crosswalk Particulates'!$B:$B,MATCH('2017 EPA Data'!A318,'Crosswalk Particulates'!$A:$A,0))</f>
        <v>process-waste-industry</v>
      </c>
      <c r="G318" s="84">
        <f>INDEX('Crosswalk Particulates'!$E:$E,MATCH('2017 EPA Data'!$B318,'Crosswalk Particulates'!$D:$D,0))</f>
        <v>0</v>
      </c>
      <c r="H318" s="96">
        <f t="shared" si="4"/>
        <v>0</v>
      </c>
    </row>
    <row r="319" spans="1:8" hidden="1">
      <c r="A319" s="73" t="s">
        <v>2591</v>
      </c>
      <c r="B319" s="73" t="s">
        <v>2528</v>
      </c>
      <c r="C319" s="73" t="s">
        <v>2517</v>
      </c>
      <c r="D319" s="86">
        <v>1048688.330750881</v>
      </c>
      <c r="E319" s="73" t="s">
        <v>2518</v>
      </c>
      <c r="F319" s="79" t="str">
        <f>INDEX('Crosswalk Particulates'!$B:$B,MATCH('2017 EPA Data'!A319,'Crosswalk Particulates'!$A:$A,0))</f>
        <v>Other-EPA</v>
      </c>
      <c r="G319" s="84">
        <f>INDEX('Crosswalk Particulates'!$E:$E,MATCH('2017 EPA Data'!$B319,'Crosswalk Particulates'!$D:$D,0))</f>
        <v>0</v>
      </c>
      <c r="H319" s="96">
        <f t="shared" si="4"/>
        <v>0</v>
      </c>
    </row>
    <row r="320" spans="1:8" hidden="1">
      <c r="A320" s="73" t="s">
        <v>2550</v>
      </c>
      <c r="B320" s="73" t="s">
        <v>2539</v>
      </c>
      <c r="C320" s="73" t="s">
        <v>2517</v>
      </c>
      <c r="D320" s="86">
        <v>1045476.2149553777</v>
      </c>
      <c r="E320" s="73" t="s">
        <v>2518</v>
      </c>
      <c r="F320" s="79" t="str">
        <f>INDEX('Crosswalk Particulates'!$B:$B,MATCH('2017 EPA Data'!A320,'Crosswalk Particulates'!$A:$A,0))</f>
        <v>process-other-industry</v>
      </c>
      <c r="G320" s="84">
        <f>INDEX('Crosswalk Particulates'!$E:$E,MATCH('2017 EPA Data'!$B320,'Crosswalk Particulates'!$D:$D,0))</f>
        <v>0</v>
      </c>
      <c r="H320" s="96">
        <f t="shared" si="4"/>
        <v>0</v>
      </c>
    </row>
    <row r="321" spans="1:8" hidden="1">
      <c r="A321" s="73" t="s">
        <v>2542</v>
      </c>
      <c r="B321" s="73" t="s">
        <v>2520</v>
      </c>
      <c r="C321" s="73" t="s">
        <v>2521</v>
      </c>
      <c r="D321" s="86">
        <v>1024705.9935805488</v>
      </c>
      <c r="E321" s="73" t="s">
        <v>2522</v>
      </c>
      <c r="F321" s="79" t="str">
        <f>INDEX('Crosswalk Particulates'!$B:$B,MATCH('2017 EPA Data'!A321,'Crosswalk Particulates'!$A:$A,0))</f>
        <v>process-ngps-industry</v>
      </c>
      <c r="G321" s="84">
        <f>INDEX('Crosswalk Particulates'!$E:$E,MATCH('2017 EPA Data'!$B321,'Crosswalk Particulates'!$D:$D,0))</f>
        <v>0</v>
      </c>
      <c r="H321" s="96">
        <f t="shared" si="4"/>
        <v>929598745888.67822</v>
      </c>
    </row>
    <row r="322" spans="1:8" hidden="1">
      <c r="A322" s="73" t="s">
        <v>2601</v>
      </c>
      <c r="B322" s="73" t="s">
        <v>2620</v>
      </c>
      <c r="C322" s="73" t="s">
        <v>2517</v>
      </c>
      <c r="D322" s="86">
        <v>1022987.3453265552</v>
      </c>
      <c r="E322" s="73" t="s">
        <v>2518</v>
      </c>
      <c r="F322" s="79" t="str">
        <f>INDEX('Crosswalk Particulates'!$B:$B,MATCH('2017 EPA Data'!A322,'Crosswalk Particulates'!$A:$A,0))</f>
        <v>Commercial Buildings Sector</v>
      </c>
      <c r="G322" s="84">
        <f>INDEX('Crosswalk Particulates'!$E:$E,MATCH('2017 EPA Data'!$B322,'Crosswalk Particulates'!$D:$D,0))</f>
        <v>0</v>
      </c>
      <c r="H322" s="96">
        <f t="shared" si="4"/>
        <v>0</v>
      </c>
    </row>
    <row r="323" spans="1:8" hidden="1">
      <c r="A323" s="73" t="s">
        <v>2578</v>
      </c>
      <c r="B323" s="73" t="s">
        <v>2535</v>
      </c>
      <c r="C323" s="73" t="s">
        <v>2517</v>
      </c>
      <c r="D323" s="86">
        <v>1022935.2301079774</v>
      </c>
      <c r="E323" s="73" t="s">
        <v>2518</v>
      </c>
      <c r="F323" s="79" t="str">
        <f>INDEX('Crosswalk Particulates'!$B:$B,MATCH('2017 EPA Data'!A323,'Crosswalk Particulates'!$A:$A,0))</f>
        <v>process-chemicals-industry</v>
      </c>
      <c r="G323" s="84">
        <f>INDEX('Crosswalk Particulates'!$E:$E,MATCH('2017 EPA Data'!$B323,'Crosswalk Particulates'!$D:$D,0))</f>
        <v>0</v>
      </c>
      <c r="H323" s="96">
        <f t="shared" si="4"/>
        <v>0</v>
      </c>
    </row>
    <row r="324" spans="1:8" hidden="1">
      <c r="A324" s="73" t="s">
        <v>2532</v>
      </c>
      <c r="B324" s="73" t="s">
        <v>2556</v>
      </c>
      <c r="C324" s="73" t="s">
        <v>2557</v>
      </c>
      <c r="D324" s="86">
        <v>1008500.4169613036</v>
      </c>
      <c r="E324" s="73" t="s">
        <v>2522</v>
      </c>
      <c r="F324" s="79" t="str">
        <f>INDEX('Crosswalk Particulates'!$B:$B,MATCH('2017 EPA Data'!A324,'Crosswalk Particulates'!$A:$A,0))</f>
        <v>Other-EPA</v>
      </c>
      <c r="G324" s="84" t="str">
        <f>INDEX('Crosswalk Particulates'!$E:$E,MATCH('2017 EPA Data'!$B324,'Crosswalk Particulates'!$D:$D,0))</f>
        <v>VOC</v>
      </c>
      <c r="H324" s="96">
        <f t="shared" ref="H324:H387" si="5">IF(E324="TON",D324/metricton_to_shortton,0)*10^6</f>
        <v>914897276593.06702</v>
      </c>
    </row>
    <row r="325" spans="1:8" hidden="1">
      <c r="A325" s="73" t="s">
        <v>2592</v>
      </c>
      <c r="B325" s="73" t="s">
        <v>2531</v>
      </c>
      <c r="C325" s="73" t="s">
        <v>2517</v>
      </c>
      <c r="D325" s="86">
        <v>1003588.3696688419</v>
      </c>
      <c r="E325" s="73" t="s">
        <v>2518</v>
      </c>
      <c r="F325" s="79" t="str">
        <f>INDEX('Crosswalk Particulates'!$B:$B,MATCH('2017 EPA Data'!A325,'Crosswalk Particulates'!$A:$A,0))</f>
        <v>process-ngps-industry</v>
      </c>
      <c r="G325" s="84">
        <f>INDEX('Crosswalk Particulates'!$E:$E,MATCH('2017 EPA Data'!$B325,'Crosswalk Particulates'!$D:$D,0))</f>
        <v>0</v>
      </c>
      <c r="H325" s="96">
        <f t="shared" si="5"/>
        <v>0</v>
      </c>
    </row>
    <row r="326" spans="1:8" hidden="1">
      <c r="A326" s="73" t="s">
        <v>2526</v>
      </c>
      <c r="B326" s="73" t="s">
        <v>2621</v>
      </c>
      <c r="C326" s="73" t="s">
        <v>2517</v>
      </c>
      <c r="D326" s="86">
        <v>993884.060646837</v>
      </c>
      <c r="E326" s="73" t="s">
        <v>2518</v>
      </c>
      <c r="F326" s="79" t="str">
        <f>INDEX('Crosswalk Particulates'!$B:$B,MATCH('2017 EPA Data'!A326,'Crosswalk Particulates'!$A:$A,0))</f>
        <v>Other-EPA</v>
      </c>
      <c r="G326" s="84">
        <f>INDEX('Crosswalk Particulates'!$E:$E,MATCH('2017 EPA Data'!$B326,'Crosswalk Particulates'!$D:$D,0))</f>
        <v>0</v>
      </c>
      <c r="H326" s="96">
        <f t="shared" si="5"/>
        <v>0</v>
      </c>
    </row>
    <row r="327" spans="1:8" hidden="1">
      <c r="A327" s="73" t="s">
        <v>2554</v>
      </c>
      <c r="B327" s="73" t="s">
        <v>2544</v>
      </c>
      <c r="C327" s="73" t="s">
        <v>2517</v>
      </c>
      <c r="D327" s="86">
        <v>983280.82190518698</v>
      </c>
      <c r="E327" s="73" t="s">
        <v>2518</v>
      </c>
      <c r="F327" s="79" t="str">
        <f>INDEX('Crosswalk Particulates'!$B:$B,MATCH('2017 EPA Data'!A327,'Crosswalk Particulates'!$A:$A,0))</f>
        <v>Transportation Sector</v>
      </c>
      <c r="G327" s="84">
        <f>INDEX('Crosswalk Particulates'!$E:$E,MATCH('2017 EPA Data'!$B327,'Crosswalk Particulates'!$D:$D,0))</f>
        <v>0</v>
      </c>
      <c r="H327" s="96">
        <f t="shared" si="5"/>
        <v>0</v>
      </c>
    </row>
    <row r="328" spans="1:8" hidden="1">
      <c r="A328" s="73" t="s">
        <v>2559</v>
      </c>
      <c r="B328" s="73" t="s">
        <v>2537</v>
      </c>
      <c r="C328" s="73" t="s">
        <v>2517</v>
      </c>
      <c r="D328" s="86">
        <v>963717.47553992271</v>
      </c>
      <c r="E328" s="73" t="s">
        <v>2518</v>
      </c>
      <c r="F328" s="79" t="str">
        <f>INDEX('Crosswalk Particulates'!$B:$B,MATCH('2017 EPA Data'!A328,'Crosswalk Particulates'!$A:$A,0))</f>
        <v>process-waste-industry</v>
      </c>
      <c r="G328" s="84">
        <f>INDEX('Crosswalk Particulates'!$E:$E,MATCH('2017 EPA Data'!$B328,'Crosswalk Particulates'!$D:$D,0))</f>
        <v>0</v>
      </c>
      <c r="H328" s="96">
        <f t="shared" si="5"/>
        <v>0</v>
      </c>
    </row>
    <row r="329" spans="1:8" hidden="1">
      <c r="A329" s="73" t="s">
        <v>2585</v>
      </c>
      <c r="B329" s="73" t="s">
        <v>2544</v>
      </c>
      <c r="C329" s="73" t="s">
        <v>2517</v>
      </c>
      <c r="D329" s="86">
        <v>949248.54677707725</v>
      </c>
      <c r="E329" s="73" t="s">
        <v>2518</v>
      </c>
      <c r="F329" s="79" t="str">
        <f>INDEX('Crosswalk Particulates'!$B:$B,MATCH('2017 EPA Data'!A329,'Crosswalk Particulates'!$A:$A,0))</f>
        <v>process-other-industry</v>
      </c>
      <c r="G329" s="84">
        <f>INDEX('Crosswalk Particulates'!$E:$E,MATCH('2017 EPA Data'!$B329,'Crosswalk Particulates'!$D:$D,0))</f>
        <v>0</v>
      </c>
      <c r="H329" s="96">
        <f t="shared" si="5"/>
        <v>0</v>
      </c>
    </row>
    <row r="330" spans="1:8" hidden="1">
      <c r="A330" s="73" t="s">
        <v>2529</v>
      </c>
      <c r="B330" s="73" t="s">
        <v>2590</v>
      </c>
      <c r="C330" s="73" t="s">
        <v>2557</v>
      </c>
      <c r="D330" s="86">
        <v>948309.46835839772</v>
      </c>
      <c r="E330" s="73" t="s">
        <v>2522</v>
      </c>
      <c r="F330" s="79" t="str">
        <f>INDEX('Crosswalk Particulates'!$B:$B,MATCH('2017 EPA Data'!A330,'Crosswalk Particulates'!$A:$A,0))</f>
        <v>Other-EPA</v>
      </c>
      <c r="G330" s="84" t="str">
        <f>INDEX('Crosswalk Particulates'!$E:$E,MATCH('2017 EPA Data'!$B330,'Crosswalk Particulates'!$D:$D,0))</f>
        <v>PM10</v>
      </c>
      <c r="H330" s="96">
        <f t="shared" si="5"/>
        <v>860292901596.10071</v>
      </c>
    </row>
    <row r="331" spans="1:8" hidden="1">
      <c r="A331" s="73" t="s">
        <v>2526</v>
      </c>
      <c r="B331" s="73" t="s">
        <v>2597</v>
      </c>
      <c r="C331" s="73" t="s">
        <v>2521</v>
      </c>
      <c r="D331" s="86">
        <v>945703.64905724837</v>
      </c>
      <c r="E331" s="73" t="s">
        <v>2522</v>
      </c>
      <c r="F331" s="79" t="str">
        <f>INDEX('Crosswalk Particulates'!$B:$B,MATCH('2017 EPA Data'!A331,'Crosswalk Particulates'!$A:$A,0))</f>
        <v>Other-EPA</v>
      </c>
      <c r="G331" s="84" t="str">
        <f>INDEX('Crosswalk Particulates'!$E:$E,MATCH('2017 EPA Data'!$B331,'Crosswalk Particulates'!$D:$D,0))</f>
        <v>CH4</v>
      </c>
      <c r="H331" s="96">
        <f t="shared" si="5"/>
        <v>857928939279.55701</v>
      </c>
    </row>
    <row r="332" spans="1:8" hidden="1">
      <c r="A332" s="73" t="s">
        <v>2585</v>
      </c>
      <c r="B332" s="73" t="s">
        <v>2594</v>
      </c>
      <c r="C332" s="73" t="s">
        <v>2517</v>
      </c>
      <c r="D332" s="86">
        <v>941380.32339999999</v>
      </c>
      <c r="E332" s="73" t="s">
        <v>2518</v>
      </c>
      <c r="F332" s="79" t="str">
        <f>INDEX('Crosswalk Particulates'!$B:$B,MATCH('2017 EPA Data'!A332,'Crosswalk Particulates'!$A:$A,0))</f>
        <v>process-other-industry</v>
      </c>
      <c r="G332" s="84">
        <f>INDEX('Crosswalk Particulates'!$E:$E,MATCH('2017 EPA Data'!$B332,'Crosswalk Particulates'!$D:$D,0))</f>
        <v>0</v>
      </c>
      <c r="H332" s="96">
        <f t="shared" si="5"/>
        <v>0</v>
      </c>
    </row>
    <row r="333" spans="1:8" hidden="1">
      <c r="A333" s="73" t="s">
        <v>2585</v>
      </c>
      <c r="B333" s="73" t="s">
        <v>2580</v>
      </c>
      <c r="C333" s="73" t="s">
        <v>2517</v>
      </c>
      <c r="D333" s="86">
        <v>935726.86663880933</v>
      </c>
      <c r="E333" s="73" t="s">
        <v>2518</v>
      </c>
      <c r="F333" s="79" t="str">
        <f>INDEX('Crosswalk Particulates'!$B:$B,MATCH('2017 EPA Data'!A333,'Crosswalk Particulates'!$A:$A,0))</f>
        <v>process-other-industry</v>
      </c>
      <c r="G333" s="84">
        <f>INDEX('Crosswalk Particulates'!$E:$E,MATCH('2017 EPA Data'!$B333,'Crosswalk Particulates'!$D:$D,0))</f>
        <v>0</v>
      </c>
      <c r="H333" s="96">
        <f t="shared" si="5"/>
        <v>0</v>
      </c>
    </row>
    <row r="334" spans="1:8" hidden="1">
      <c r="A334" s="73" t="s">
        <v>2541</v>
      </c>
      <c r="B334" s="73" t="s">
        <v>2622</v>
      </c>
      <c r="C334" s="73" t="s">
        <v>2623</v>
      </c>
      <c r="D334" s="86">
        <v>935376.32753177418</v>
      </c>
      <c r="E334" s="73" t="s">
        <v>2518</v>
      </c>
      <c r="F334" s="79" t="str">
        <f>INDEX('Crosswalk Particulates'!$B:$B,MATCH('2017 EPA Data'!A334,'Crosswalk Particulates'!$A:$A,0))</f>
        <v>Transportation Sector</v>
      </c>
      <c r="G334" s="84">
        <f>INDEX('Crosswalk Particulates'!$E:$E,MATCH('2017 EPA Data'!$B334,'Crosswalk Particulates'!$D:$D,0))</f>
        <v>0</v>
      </c>
      <c r="H334" s="96">
        <f t="shared" si="5"/>
        <v>0</v>
      </c>
    </row>
    <row r="335" spans="1:8" hidden="1">
      <c r="A335" s="73" t="s">
        <v>2624</v>
      </c>
      <c r="B335" s="73" t="s">
        <v>2605</v>
      </c>
      <c r="C335" s="73" t="s">
        <v>2557</v>
      </c>
      <c r="D335" s="86">
        <v>925528.81601900002</v>
      </c>
      <c r="E335" s="73" t="s">
        <v>2522</v>
      </c>
      <c r="F335" s="79" t="str">
        <f>INDEX('Crosswalk Particulates'!$B:$B,MATCH('2017 EPA Data'!A335,'Crosswalk Particulates'!$A:$A,0))</f>
        <v>process-agriculture-industry</v>
      </c>
      <c r="G335" s="84">
        <f>INDEX('Crosswalk Particulates'!$E:$E,MATCH('2017 EPA Data'!$B335,'Crosswalk Particulates'!$D:$D,0))</f>
        <v>0</v>
      </c>
      <c r="H335" s="96">
        <f t="shared" si="5"/>
        <v>839626616849.16223</v>
      </c>
    </row>
    <row r="336" spans="1:8" hidden="1">
      <c r="A336" s="73" t="s">
        <v>2565</v>
      </c>
      <c r="B336" s="73" t="s">
        <v>2609</v>
      </c>
      <c r="C336" s="73" t="s">
        <v>2557</v>
      </c>
      <c r="D336" s="86">
        <v>923961.35270199995</v>
      </c>
      <c r="E336" s="73" t="s">
        <v>2522</v>
      </c>
      <c r="F336" s="79" t="str">
        <f>INDEX('Crosswalk Particulates'!$B:$B,MATCH('2017 EPA Data'!A336,'Crosswalk Particulates'!$A:$A,0))</f>
        <v>Electricity Sector</v>
      </c>
      <c r="G336" s="84" t="str">
        <f>INDEX('Crosswalk Particulates'!$E:$E,MATCH('2017 EPA Data'!$B336,'Crosswalk Particulates'!$D:$D,0))</f>
        <v>NOX</v>
      </c>
      <c r="H336" s="96">
        <f t="shared" si="5"/>
        <v>838204636356.37891</v>
      </c>
    </row>
    <row r="337" spans="1:8" hidden="1">
      <c r="A337" s="73" t="s">
        <v>2592</v>
      </c>
      <c r="B337" s="73" t="s">
        <v>2516</v>
      </c>
      <c r="C337" s="73" t="s">
        <v>2517</v>
      </c>
      <c r="D337" s="86">
        <v>919018.01404017804</v>
      </c>
      <c r="E337" s="73" t="s">
        <v>2518</v>
      </c>
      <c r="F337" s="79" t="str">
        <f>INDEX('Crosswalk Particulates'!$B:$B,MATCH('2017 EPA Data'!A337,'Crosswalk Particulates'!$A:$A,0))</f>
        <v>process-ngps-industry</v>
      </c>
      <c r="G337" s="84">
        <f>INDEX('Crosswalk Particulates'!$E:$E,MATCH('2017 EPA Data'!$B337,'Crosswalk Particulates'!$D:$D,0))</f>
        <v>0</v>
      </c>
      <c r="H337" s="96">
        <f t="shared" si="5"/>
        <v>0</v>
      </c>
    </row>
    <row r="338" spans="1:8" hidden="1">
      <c r="A338" s="73" t="s">
        <v>2526</v>
      </c>
      <c r="B338" s="73" t="s">
        <v>2625</v>
      </c>
      <c r="C338" s="73" t="s">
        <v>2517</v>
      </c>
      <c r="D338" s="86">
        <v>915613.84280766139</v>
      </c>
      <c r="E338" s="73" t="s">
        <v>2518</v>
      </c>
      <c r="F338" s="79" t="str">
        <f>INDEX('Crosswalk Particulates'!$B:$B,MATCH('2017 EPA Data'!A338,'Crosswalk Particulates'!$A:$A,0))</f>
        <v>Other-EPA</v>
      </c>
      <c r="G338" s="84">
        <f>INDEX('Crosswalk Particulates'!$E:$E,MATCH('2017 EPA Data'!$B338,'Crosswalk Particulates'!$D:$D,0))</f>
        <v>0</v>
      </c>
      <c r="H338" s="96">
        <f t="shared" si="5"/>
        <v>0</v>
      </c>
    </row>
    <row r="339" spans="1:8" hidden="1">
      <c r="A339" s="73" t="s">
        <v>2526</v>
      </c>
      <c r="B339" s="73" t="s">
        <v>2626</v>
      </c>
      <c r="C339" s="73" t="s">
        <v>2517</v>
      </c>
      <c r="D339" s="86">
        <v>915613.84280766139</v>
      </c>
      <c r="E339" s="73" t="s">
        <v>2518</v>
      </c>
      <c r="F339" s="79" t="str">
        <f>INDEX('Crosswalk Particulates'!$B:$B,MATCH('2017 EPA Data'!A339,'Crosswalk Particulates'!$A:$A,0))</f>
        <v>Other-EPA</v>
      </c>
      <c r="G339" s="84">
        <f>INDEX('Crosswalk Particulates'!$E:$E,MATCH('2017 EPA Data'!$B339,'Crosswalk Particulates'!$D:$D,0))</f>
        <v>0</v>
      </c>
      <c r="H339" s="96">
        <f t="shared" si="5"/>
        <v>0</v>
      </c>
    </row>
    <row r="340" spans="1:8" hidden="1">
      <c r="A340" s="73" t="s">
        <v>2552</v>
      </c>
      <c r="B340" s="73" t="s">
        <v>2539</v>
      </c>
      <c r="C340" s="73" t="s">
        <v>2517</v>
      </c>
      <c r="D340" s="86">
        <v>913029.03363387054</v>
      </c>
      <c r="E340" s="73" t="s">
        <v>2518</v>
      </c>
      <c r="F340" s="79" t="str">
        <f>INDEX('Crosswalk Particulates'!$B:$B,MATCH('2017 EPA Data'!A340,'Crosswalk Particulates'!$A:$A,0))</f>
        <v>process-agriculture-industry</v>
      </c>
      <c r="G340" s="84">
        <f>INDEX('Crosswalk Particulates'!$E:$E,MATCH('2017 EPA Data'!$B340,'Crosswalk Particulates'!$D:$D,0))</f>
        <v>0</v>
      </c>
      <c r="H340" s="96">
        <f t="shared" si="5"/>
        <v>0</v>
      </c>
    </row>
    <row r="341" spans="1:8" hidden="1">
      <c r="A341" s="73" t="s">
        <v>2552</v>
      </c>
      <c r="B341" s="73" t="s">
        <v>2535</v>
      </c>
      <c r="C341" s="73" t="s">
        <v>2517</v>
      </c>
      <c r="D341" s="86">
        <v>910114.92474387703</v>
      </c>
      <c r="E341" s="73" t="s">
        <v>2518</v>
      </c>
      <c r="F341" s="79" t="str">
        <f>INDEX('Crosswalk Particulates'!$B:$B,MATCH('2017 EPA Data'!A341,'Crosswalk Particulates'!$A:$A,0))</f>
        <v>process-agriculture-industry</v>
      </c>
      <c r="G341" s="84">
        <f>INDEX('Crosswalk Particulates'!$E:$E,MATCH('2017 EPA Data'!$B341,'Crosswalk Particulates'!$D:$D,0))</f>
        <v>0</v>
      </c>
      <c r="H341" s="96">
        <f t="shared" si="5"/>
        <v>0</v>
      </c>
    </row>
    <row r="342" spans="1:8" hidden="1">
      <c r="A342" s="73" t="s">
        <v>2578</v>
      </c>
      <c r="B342" s="73" t="s">
        <v>2575</v>
      </c>
      <c r="C342" s="73" t="s">
        <v>2517</v>
      </c>
      <c r="D342" s="86">
        <v>909627.70021399006</v>
      </c>
      <c r="E342" s="73" t="s">
        <v>2518</v>
      </c>
      <c r="F342" s="79" t="str">
        <f>INDEX('Crosswalk Particulates'!$B:$B,MATCH('2017 EPA Data'!A342,'Crosswalk Particulates'!$A:$A,0))</f>
        <v>process-chemicals-industry</v>
      </c>
      <c r="G342" s="84">
        <f>INDEX('Crosswalk Particulates'!$E:$E,MATCH('2017 EPA Data'!$B342,'Crosswalk Particulates'!$D:$D,0))</f>
        <v>0</v>
      </c>
      <c r="H342" s="96">
        <f t="shared" si="5"/>
        <v>0</v>
      </c>
    </row>
    <row r="343" spans="1:8" hidden="1">
      <c r="A343" s="73" t="s">
        <v>2538</v>
      </c>
      <c r="B343" s="73" t="s">
        <v>2577</v>
      </c>
      <c r="C343" s="73" t="s">
        <v>2517</v>
      </c>
      <c r="D343" s="86">
        <v>905292.68397430005</v>
      </c>
      <c r="E343" s="73" t="s">
        <v>2518</v>
      </c>
      <c r="F343" s="79" t="str">
        <f>INDEX('Crosswalk Particulates'!$B:$B,MATCH('2017 EPA Data'!A343,'Crosswalk Particulates'!$A:$A,0))</f>
        <v>process-other-industry</v>
      </c>
      <c r="G343" s="84">
        <f>INDEX('Crosswalk Particulates'!$E:$E,MATCH('2017 EPA Data'!$B343,'Crosswalk Particulates'!$D:$D,0))</f>
        <v>0</v>
      </c>
      <c r="H343" s="96">
        <f t="shared" si="5"/>
        <v>0</v>
      </c>
    </row>
    <row r="344" spans="1:8" hidden="1">
      <c r="A344" s="73" t="s">
        <v>2578</v>
      </c>
      <c r="B344" s="73" t="s">
        <v>2548</v>
      </c>
      <c r="C344" s="73" t="s">
        <v>2517</v>
      </c>
      <c r="D344" s="86">
        <v>902878.40445303998</v>
      </c>
      <c r="E344" s="73" t="s">
        <v>2518</v>
      </c>
      <c r="F344" s="79" t="str">
        <f>INDEX('Crosswalk Particulates'!$B:$B,MATCH('2017 EPA Data'!A344,'Crosswalk Particulates'!$A:$A,0))</f>
        <v>process-chemicals-industry</v>
      </c>
      <c r="G344" s="84">
        <f>INDEX('Crosswalk Particulates'!$E:$E,MATCH('2017 EPA Data'!$B344,'Crosswalk Particulates'!$D:$D,0))</f>
        <v>0</v>
      </c>
      <c r="H344" s="96">
        <f t="shared" si="5"/>
        <v>0</v>
      </c>
    </row>
    <row r="345" spans="1:8" hidden="1">
      <c r="A345" s="73" t="s">
        <v>2578</v>
      </c>
      <c r="B345" s="73" t="s">
        <v>2606</v>
      </c>
      <c r="C345" s="73" t="s">
        <v>2517</v>
      </c>
      <c r="D345" s="86">
        <v>897703.725484072</v>
      </c>
      <c r="E345" s="73" t="s">
        <v>2518</v>
      </c>
      <c r="F345" s="79" t="str">
        <f>INDEX('Crosswalk Particulates'!$B:$B,MATCH('2017 EPA Data'!A345,'Crosswalk Particulates'!$A:$A,0))</f>
        <v>process-chemicals-industry</v>
      </c>
      <c r="G345" s="84">
        <f>INDEX('Crosswalk Particulates'!$E:$E,MATCH('2017 EPA Data'!$B345,'Crosswalk Particulates'!$D:$D,0))</f>
        <v>0</v>
      </c>
      <c r="H345" s="96">
        <f t="shared" si="5"/>
        <v>0</v>
      </c>
    </row>
    <row r="346" spans="1:8" hidden="1">
      <c r="A346" s="73" t="s">
        <v>2627</v>
      </c>
      <c r="B346" s="73" t="s">
        <v>2590</v>
      </c>
      <c r="C346" s="73" t="s">
        <v>2557</v>
      </c>
      <c r="D346" s="86">
        <v>884706.03713455005</v>
      </c>
      <c r="E346" s="73" t="s">
        <v>2522</v>
      </c>
      <c r="F346" s="79" t="str">
        <f>INDEX('Crosswalk Particulates'!$B:$B,MATCH('2017 EPA Data'!A346,'Crosswalk Particulates'!$A:$A,0))</f>
        <v>Other-EPA</v>
      </c>
      <c r="G346" s="84" t="str">
        <f>INDEX('Crosswalk Particulates'!$E:$E,MATCH('2017 EPA Data'!$B346,'Crosswalk Particulates'!$D:$D,0))</f>
        <v>PM10</v>
      </c>
      <c r="H346" s="96">
        <f t="shared" si="5"/>
        <v>802592770758.27136</v>
      </c>
    </row>
    <row r="347" spans="1:8" hidden="1">
      <c r="A347" s="73" t="s">
        <v>2569</v>
      </c>
      <c r="B347" s="73" t="s">
        <v>2531</v>
      </c>
      <c r="C347" s="73" t="s">
        <v>2517</v>
      </c>
      <c r="D347" s="86">
        <v>882700.03201219556</v>
      </c>
      <c r="E347" s="73" t="s">
        <v>2518</v>
      </c>
      <c r="F347" s="79" t="str">
        <f>INDEX('Crosswalk Particulates'!$B:$B,MATCH('2017 EPA Data'!A347,'Crosswalk Particulates'!$A:$A,0))</f>
        <v>Transportation Sector</v>
      </c>
      <c r="G347" s="84">
        <f>INDEX('Crosswalk Particulates'!$E:$E,MATCH('2017 EPA Data'!$B347,'Crosswalk Particulates'!$D:$D,0))</f>
        <v>0</v>
      </c>
      <c r="H347" s="96">
        <f t="shared" si="5"/>
        <v>0</v>
      </c>
    </row>
    <row r="348" spans="1:8" hidden="1">
      <c r="A348" s="73" t="s">
        <v>2559</v>
      </c>
      <c r="B348" s="73" t="s">
        <v>2606</v>
      </c>
      <c r="C348" s="73" t="s">
        <v>2517</v>
      </c>
      <c r="D348" s="86">
        <v>882399.22665991622</v>
      </c>
      <c r="E348" s="73" t="s">
        <v>2518</v>
      </c>
      <c r="F348" s="79" t="str">
        <f>INDEX('Crosswalk Particulates'!$B:$B,MATCH('2017 EPA Data'!A348,'Crosswalk Particulates'!$A:$A,0))</f>
        <v>process-waste-industry</v>
      </c>
      <c r="G348" s="84">
        <f>INDEX('Crosswalk Particulates'!$E:$E,MATCH('2017 EPA Data'!$B348,'Crosswalk Particulates'!$D:$D,0))</f>
        <v>0</v>
      </c>
      <c r="H348" s="96">
        <f t="shared" si="5"/>
        <v>0</v>
      </c>
    </row>
    <row r="349" spans="1:8" hidden="1">
      <c r="A349" s="73" t="s">
        <v>2600</v>
      </c>
      <c r="B349" s="73" t="s">
        <v>2516</v>
      </c>
      <c r="C349" s="73" t="s">
        <v>2517</v>
      </c>
      <c r="D349" s="86">
        <v>872869.65814800002</v>
      </c>
      <c r="E349" s="73" t="s">
        <v>2518</v>
      </c>
      <c r="F349" s="79" t="str">
        <f>INDEX('Crosswalk Particulates'!$B:$B,MATCH('2017 EPA Data'!A349,'Crosswalk Particulates'!$A:$A,0))</f>
        <v>industry-fuel-biomass</v>
      </c>
      <c r="G349" s="84">
        <f>INDEX('Crosswalk Particulates'!$E:$E,MATCH('2017 EPA Data'!$B349,'Crosswalk Particulates'!$D:$D,0))</f>
        <v>0</v>
      </c>
      <c r="H349" s="96">
        <f t="shared" si="5"/>
        <v>0</v>
      </c>
    </row>
    <row r="350" spans="1:8" hidden="1">
      <c r="A350" s="73" t="s">
        <v>2595</v>
      </c>
      <c r="B350" s="73" t="s">
        <v>2535</v>
      </c>
      <c r="C350" s="73" t="s">
        <v>2517</v>
      </c>
      <c r="D350" s="86">
        <v>869520.51590746734</v>
      </c>
      <c r="E350" s="73" t="s">
        <v>2518</v>
      </c>
      <c r="F350" s="79" t="str">
        <f>INDEX('Crosswalk Particulates'!$B:$B,MATCH('2017 EPA Data'!A350,'Crosswalk Particulates'!$A:$A,0))</f>
        <v>process-other-industry</v>
      </c>
      <c r="G350" s="84">
        <f>INDEX('Crosswalk Particulates'!$E:$E,MATCH('2017 EPA Data'!$B350,'Crosswalk Particulates'!$D:$D,0))</f>
        <v>0</v>
      </c>
      <c r="H350" s="96">
        <f t="shared" si="5"/>
        <v>0</v>
      </c>
    </row>
    <row r="351" spans="1:8" hidden="1">
      <c r="A351" s="73" t="s">
        <v>2527</v>
      </c>
      <c r="B351" s="73" t="s">
        <v>2604</v>
      </c>
      <c r="C351" s="73" t="s">
        <v>2517</v>
      </c>
      <c r="D351" s="86">
        <v>864007.48185728642</v>
      </c>
      <c r="E351" s="73" t="s">
        <v>2518</v>
      </c>
      <c r="F351" s="79" t="str">
        <f>INDEX('Crosswalk Particulates'!$B:$B,MATCH('2017 EPA Data'!A351,'Crosswalk Particulates'!$A:$A,0))</f>
        <v>Transportation Sector</v>
      </c>
      <c r="G351" s="84">
        <f>INDEX('Crosswalk Particulates'!$E:$E,MATCH('2017 EPA Data'!$B351,'Crosswalk Particulates'!$D:$D,0))</f>
        <v>0</v>
      </c>
      <c r="H351" s="96">
        <f t="shared" si="5"/>
        <v>0</v>
      </c>
    </row>
    <row r="352" spans="1:8" hidden="1">
      <c r="A352" s="73" t="s">
        <v>2549</v>
      </c>
      <c r="B352" s="73" t="s">
        <v>2628</v>
      </c>
      <c r="C352" s="73" t="s">
        <v>2517</v>
      </c>
      <c r="D352" s="86">
        <v>862873.79464092909</v>
      </c>
      <c r="E352" s="73" t="s">
        <v>2518</v>
      </c>
      <c r="F352" s="79" t="str">
        <f>INDEX('Crosswalk Particulates'!$B:$B,MATCH('2017 EPA Data'!A352,'Crosswalk Particulates'!$A:$A,0))</f>
        <v>Residential Buildings Sector</v>
      </c>
      <c r="G352" s="84">
        <f>INDEX('Crosswalk Particulates'!$E:$E,MATCH('2017 EPA Data'!$B352,'Crosswalk Particulates'!$D:$D,0))</f>
        <v>0</v>
      </c>
      <c r="H352" s="96">
        <f t="shared" si="5"/>
        <v>0</v>
      </c>
    </row>
    <row r="353" spans="1:8" hidden="1">
      <c r="A353" s="73" t="s">
        <v>2519</v>
      </c>
      <c r="B353" s="73" t="s">
        <v>2544</v>
      </c>
      <c r="C353" s="73" t="s">
        <v>2517</v>
      </c>
      <c r="D353" s="86">
        <v>857307.31903928507</v>
      </c>
      <c r="E353" s="73" t="s">
        <v>2518</v>
      </c>
      <c r="F353" s="79" t="str">
        <f>INDEX('Crosswalk Particulates'!$B:$B,MATCH('2017 EPA Data'!A353,'Crosswalk Particulates'!$A:$A,0))</f>
        <v>process-other-industry</v>
      </c>
      <c r="G353" s="84">
        <f>INDEX('Crosswalk Particulates'!$E:$E,MATCH('2017 EPA Data'!$B353,'Crosswalk Particulates'!$D:$D,0))</f>
        <v>0</v>
      </c>
      <c r="H353" s="96">
        <f t="shared" si="5"/>
        <v>0</v>
      </c>
    </row>
    <row r="354" spans="1:8" hidden="1">
      <c r="A354" s="73" t="s">
        <v>2534</v>
      </c>
      <c r="B354" s="73" t="s">
        <v>2544</v>
      </c>
      <c r="C354" s="73" t="s">
        <v>2517</v>
      </c>
      <c r="D354" s="86">
        <v>855007.93549225444</v>
      </c>
      <c r="E354" s="73" t="s">
        <v>2518</v>
      </c>
      <c r="F354" s="79" t="str">
        <f>INDEX('Crosswalk Particulates'!$B:$B,MATCH('2017 EPA Data'!A354,'Crosswalk Particulates'!$A:$A,0))</f>
        <v>Other-EPA</v>
      </c>
      <c r="G354" s="84">
        <f>INDEX('Crosswalk Particulates'!$E:$E,MATCH('2017 EPA Data'!$B354,'Crosswalk Particulates'!$D:$D,0))</f>
        <v>0</v>
      </c>
      <c r="H354" s="96">
        <f t="shared" si="5"/>
        <v>0</v>
      </c>
    </row>
    <row r="355" spans="1:8" hidden="1">
      <c r="A355" s="73" t="s">
        <v>2603</v>
      </c>
      <c r="B355" s="73" t="s">
        <v>2525</v>
      </c>
      <c r="C355" s="73" t="s">
        <v>2517</v>
      </c>
      <c r="D355" s="86">
        <v>846009.40279930132</v>
      </c>
      <c r="E355" s="73" t="s">
        <v>2518</v>
      </c>
      <c r="F355" s="79" t="str">
        <f>INDEX('Crosswalk Particulates'!$B:$B,MATCH('2017 EPA Data'!A355,'Crosswalk Particulates'!$A:$A,0))</f>
        <v>Transportation Sector</v>
      </c>
      <c r="G355" s="84">
        <f>INDEX('Crosswalk Particulates'!$E:$E,MATCH('2017 EPA Data'!$B355,'Crosswalk Particulates'!$D:$D,0))</f>
        <v>0</v>
      </c>
      <c r="H355" s="96">
        <f t="shared" si="5"/>
        <v>0</v>
      </c>
    </row>
    <row r="356" spans="1:8">
      <c r="A356" s="73" t="s">
        <v>2603</v>
      </c>
      <c r="B356" s="73" t="s">
        <v>2609</v>
      </c>
      <c r="C356" s="73" t="s">
        <v>2557</v>
      </c>
      <c r="D356" s="86">
        <v>844375.15327339002</v>
      </c>
      <c r="E356" s="73" t="s">
        <v>2522</v>
      </c>
      <c r="F356" s="79" t="str">
        <f>INDEX('Crosswalk Particulates'!$B:$B,MATCH('2017 EPA Data'!A356,'Crosswalk Particulates'!$A:$A,0))</f>
        <v>Transportation Sector</v>
      </c>
      <c r="G356" s="84" t="str">
        <f>INDEX('Crosswalk Particulates'!$E:$E,MATCH('2017 EPA Data'!$B356,'Crosswalk Particulates'!$D:$D,0))</f>
        <v>NOX</v>
      </c>
      <c r="H356" s="96">
        <f t="shared" si="5"/>
        <v>766005164856.88245</v>
      </c>
    </row>
    <row r="357" spans="1:8" hidden="1">
      <c r="A357" s="73" t="s">
        <v>2519</v>
      </c>
      <c r="B357" s="73" t="s">
        <v>2606</v>
      </c>
      <c r="C357" s="73" t="s">
        <v>2517</v>
      </c>
      <c r="D357" s="86">
        <v>842036.89060519135</v>
      </c>
      <c r="E357" s="73" t="s">
        <v>2518</v>
      </c>
      <c r="F357" s="79" t="str">
        <f>INDEX('Crosswalk Particulates'!$B:$B,MATCH('2017 EPA Data'!A357,'Crosswalk Particulates'!$A:$A,0))</f>
        <v>process-other-industry</v>
      </c>
      <c r="G357" s="84">
        <f>INDEX('Crosswalk Particulates'!$E:$E,MATCH('2017 EPA Data'!$B357,'Crosswalk Particulates'!$D:$D,0))</f>
        <v>0</v>
      </c>
      <c r="H357" s="96">
        <f t="shared" si="5"/>
        <v>0</v>
      </c>
    </row>
    <row r="358" spans="1:8" hidden="1">
      <c r="A358" s="73" t="s">
        <v>2569</v>
      </c>
      <c r="B358" s="73" t="s">
        <v>2536</v>
      </c>
      <c r="C358" s="73" t="s">
        <v>2517</v>
      </c>
      <c r="D358" s="86">
        <v>838422.47141356801</v>
      </c>
      <c r="E358" s="73" t="s">
        <v>2518</v>
      </c>
      <c r="F358" s="79" t="str">
        <f>INDEX('Crosswalk Particulates'!$B:$B,MATCH('2017 EPA Data'!A358,'Crosswalk Particulates'!$A:$A,0))</f>
        <v>Transportation Sector</v>
      </c>
      <c r="G358" s="84">
        <f>INDEX('Crosswalk Particulates'!$E:$E,MATCH('2017 EPA Data'!$B358,'Crosswalk Particulates'!$D:$D,0))</f>
        <v>0</v>
      </c>
      <c r="H358" s="96">
        <f t="shared" si="5"/>
        <v>0</v>
      </c>
    </row>
    <row r="359" spans="1:8" hidden="1">
      <c r="A359" s="73" t="s">
        <v>2534</v>
      </c>
      <c r="B359" s="73" t="s">
        <v>2609</v>
      </c>
      <c r="C359" s="73" t="s">
        <v>2557</v>
      </c>
      <c r="D359" s="86">
        <v>835101.27074277296</v>
      </c>
      <c r="E359" s="73" t="s">
        <v>2522</v>
      </c>
      <c r="F359" s="79" t="str">
        <f>INDEX('Crosswalk Particulates'!$B:$B,MATCH('2017 EPA Data'!A359,'Crosswalk Particulates'!$A:$A,0))</f>
        <v>Other-EPA</v>
      </c>
      <c r="G359" s="84" t="str">
        <f>INDEX('Crosswalk Particulates'!$E:$E,MATCH('2017 EPA Data'!$B359,'Crosswalk Particulates'!$D:$D,0))</f>
        <v>NOX</v>
      </c>
      <c r="H359" s="96">
        <f t="shared" si="5"/>
        <v>757592030139.22852</v>
      </c>
    </row>
    <row r="360" spans="1:8" hidden="1">
      <c r="A360" s="73" t="s">
        <v>2629</v>
      </c>
      <c r="B360" s="73" t="s">
        <v>2520</v>
      </c>
      <c r="C360" s="73" t="s">
        <v>2521</v>
      </c>
      <c r="D360" s="86">
        <v>826317.15103272849</v>
      </c>
      <c r="E360" s="73" t="s">
        <v>2522</v>
      </c>
      <c r="F360" s="79" t="str">
        <f>INDEX('Crosswalk Particulates'!$B:$B,MATCH('2017 EPA Data'!A360,'Crosswalk Particulates'!$A:$A,0))</f>
        <v>industry-fuel-oil</v>
      </c>
      <c r="G360" s="84">
        <f>INDEX('Crosswalk Particulates'!$E:$E,MATCH('2017 EPA Data'!$B360,'Crosswalk Particulates'!$D:$D,0))</f>
        <v>0</v>
      </c>
      <c r="H360" s="96">
        <f t="shared" si="5"/>
        <v>749623201307.00854</v>
      </c>
    </row>
    <row r="361" spans="1:8" hidden="1">
      <c r="A361" s="73" t="s">
        <v>2526</v>
      </c>
      <c r="B361" s="73" t="s">
        <v>2630</v>
      </c>
      <c r="D361" s="86">
        <v>823136.3025269917</v>
      </c>
      <c r="E361" s="73" t="s">
        <v>2522</v>
      </c>
      <c r="F361" s="79" t="str">
        <f>INDEX('Crosswalk Particulates'!$B:$B,MATCH('2017 EPA Data'!A361,'Crosswalk Particulates'!$A:$A,0))</f>
        <v>Other-EPA</v>
      </c>
      <c r="G361" s="84">
        <f>INDEX('Crosswalk Particulates'!$E:$E,MATCH('2017 EPA Data'!$B361,'Crosswalk Particulates'!$D:$D,0))</f>
        <v>0</v>
      </c>
      <c r="H361" s="96">
        <f t="shared" si="5"/>
        <v>746737580650.62622</v>
      </c>
    </row>
    <row r="362" spans="1:8" hidden="1">
      <c r="A362" s="73" t="s">
        <v>2631</v>
      </c>
      <c r="B362" s="73" t="s">
        <v>2539</v>
      </c>
      <c r="C362" s="73" t="s">
        <v>2517</v>
      </c>
      <c r="D362" s="86">
        <v>822817.93051420001</v>
      </c>
      <c r="E362" s="73" t="s">
        <v>2518</v>
      </c>
      <c r="F362" s="79" t="str">
        <f>INDEX('Crosswalk Particulates'!$B:$B,MATCH('2017 EPA Data'!A362,'Crosswalk Particulates'!$A:$A,0))</f>
        <v>Residential Buildings Sector</v>
      </c>
      <c r="G362" s="84">
        <f>INDEX('Crosswalk Particulates'!$E:$E,MATCH('2017 EPA Data'!$B362,'Crosswalk Particulates'!$D:$D,0))</f>
        <v>0</v>
      </c>
      <c r="H362" s="96">
        <f t="shared" si="5"/>
        <v>0</v>
      </c>
    </row>
    <row r="363" spans="1:8" hidden="1">
      <c r="A363" s="73" t="s">
        <v>2551</v>
      </c>
      <c r="B363" s="73" t="s">
        <v>2535</v>
      </c>
      <c r="C363" s="73" t="s">
        <v>2517</v>
      </c>
      <c r="D363" s="86">
        <v>817689.75490287831</v>
      </c>
      <c r="E363" s="73" t="s">
        <v>2518</v>
      </c>
      <c r="F363" s="79" t="str">
        <f>INDEX('Crosswalk Particulates'!$B:$B,MATCH('2017 EPA Data'!A363,'Crosswalk Particulates'!$A:$A,0))</f>
        <v>industry-fuel-natural gas</v>
      </c>
      <c r="G363" s="84">
        <f>INDEX('Crosswalk Particulates'!$E:$E,MATCH('2017 EPA Data'!$B363,'Crosswalk Particulates'!$D:$D,0))</f>
        <v>0</v>
      </c>
      <c r="H363" s="96">
        <f t="shared" si="5"/>
        <v>0</v>
      </c>
    </row>
    <row r="364" spans="1:8" hidden="1">
      <c r="A364" s="73" t="s">
        <v>2581</v>
      </c>
      <c r="B364" s="73" t="s">
        <v>2528</v>
      </c>
      <c r="C364" s="73" t="s">
        <v>2517</v>
      </c>
      <c r="D364" s="86">
        <v>813155.52601081901</v>
      </c>
      <c r="E364" s="73" t="s">
        <v>2518</v>
      </c>
      <c r="F364" s="79" t="str">
        <f>INDEX('Crosswalk Particulates'!$B:$B,MATCH('2017 EPA Data'!A364,'Crosswalk Particulates'!$A:$A,0))</f>
        <v>Electricity Sector</v>
      </c>
      <c r="G364" s="84">
        <f>INDEX('Crosswalk Particulates'!$E:$E,MATCH('2017 EPA Data'!$B364,'Crosswalk Particulates'!$D:$D,0))</f>
        <v>0</v>
      </c>
      <c r="H364" s="96">
        <f t="shared" si="5"/>
        <v>0</v>
      </c>
    </row>
    <row r="365" spans="1:8" hidden="1">
      <c r="A365" s="73" t="s">
        <v>2529</v>
      </c>
      <c r="B365" s="73" t="s">
        <v>2610</v>
      </c>
      <c r="C365" s="73" t="s">
        <v>2557</v>
      </c>
      <c r="D365" s="86">
        <v>805307.13234525674</v>
      </c>
      <c r="E365" s="73" t="s">
        <v>2522</v>
      </c>
      <c r="F365" s="79" t="str">
        <f>INDEX('Crosswalk Particulates'!$B:$B,MATCH('2017 EPA Data'!A365,'Crosswalk Particulates'!$A:$A,0))</f>
        <v>Other-EPA</v>
      </c>
      <c r="G365" s="84" t="str">
        <f>INDEX('Crosswalk Particulates'!$E:$E,MATCH('2017 EPA Data'!$B365,'Crosswalk Particulates'!$D:$D,0))</f>
        <v>PM25</v>
      </c>
      <c r="H365" s="96">
        <f t="shared" si="5"/>
        <v>730563210299.51355</v>
      </c>
    </row>
    <row r="366" spans="1:8" hidden="1">
      <c r="A366" s="73" t="s">
        <v>2519</v>
      </c>
      <c r="B366" s="73" t="s">
        <v>2543</v>
      </c>
      <c r="C366" s="73" t="s">
        <v>2517</v>
      </c>
      <c r="D366" s="86">
        <v>797577.64414926001</v>
      </c>
      <c r="E366" s="73" t="s">
        <v>2518</v>
      </c>
      <c r="F366" s="79" t="str">
        <f>INDEX('Crosswalk Particulates'!$B:$B,MATCH('2017 EPA Data'!A366,'Crosswalk Particulates'!$A:$A,0))</f>
        <v>process-other-industry</v>
      </c>
      <c r="G366" s="84">
        <f>INDEX('Crosswalk Particulates'!$E:$E,MATCH('2017 EPA Data'!$B366,'Crosswalk Particulates'!$D:$D,0))</f>
        <v>0</v>
      </c>
      <c r="H366" s="96">
        <f t="shared" si="5"/>
        <v>0</v>
      </c>
    </row>
    <row r="367" spans="1:8" hidden="1">
      <c r="A367" s="73" t="s">
        <v>2632</v>
      </c>
      <c r="B367" s="73" t="s">
        <v>2580</v>
      </c>
      <c r="C367" s="73" t="s">
        <v>2517</v>
      </c>
      <c r="D367" s="86">
        <v>796144.50405502005</v>
      </c>
      <c r="E367" s="73" t="s">
        <v>2518</v>
      </c>
      <c r="F367" s="79" t="str">
        <f>INDEX('Crosswalk Particulates'!$B:$B,MATCH('2017 EPA Data'!A367,'Crosswalk Particulates'!$A:$A,0))</f>
        <v>industry-fuel-other</v>
      </c>
      <c r="G367" s="84">
        <f>INDEX('Crosswalk Particulates'!$E:$E,MATCH('2017 EPA Data'!$B367,'Crosswalk Particulates'!$D:$D,0))</f>
        <v>0</v>
      </c>
      <c r="H367" s="96">
        <f t="shared" si="5"/>
        <v>0</v>
      </c>
    </row>
    <row r="368" spans="1:8" hidden="1">
      <c r="A368" s="73" t="s">
        <v>2591</v>
      </c>
      <c r="B368" s="73" t="s">
        <v>2539</v>
      </c>
      <c r="C368" s="73" t="s">
        <v>2517</v>
      </c>
      <c r="D368" s="86">
        <v>796022.70641774859</v>
      </c>
      <c r="E368" s="73" t="s">
        <v>2518</v>
      </c>
      <c r="F368" s="79" t="str">
        <f>INDEX('Crosswalk Particulates'!$B:$B,MATCH('2017 EPA Data'!A368,'Crosswalk Particulates'!$A:$A,0))</f>
        <v>Other-EPA</v>
      </c>
      <c r="G368" s="84">
        <f>INDEX('Crosswalk Particulates'!$E:$E,MATCH('2017 EPA Data'!$B368,'Crosswalk Particulates'!$D:$D,0))</f>
        <v>0</v>
      </c>
      <c r="H368" s="96">
        <f t="shared" si="5"/>
        <v>0</v>
      </c>
    </row>
    <row r="369" spans="1:8" hidden="1">
      <c r="A369" s="73" t="s">
        <v>2599</v>
      </c>
      <c r="B369" s="73" t="s">
        <v>2610</v>
      </c>
      <c r="C369" s="73" t="s">
        <v>2557</v>
      </c>
      <c r="D369" s="86">
        <v>793637.90758047334</v>
      </c>
      <c r="E369" s="73" t="s">
        <v>2522</v>
      </c>
      <c r="F369" s="79" t="str">
        <f>INDEX('Crosswalk Particulates'!$B:$B,MATCH('2017 EPA Data'!A369,'Crosswalk Particulates'!$A:$A,0))</f>
        <v>Other-EPA</v>
      </c>
      <c r="G369" s="84" t="str">
        <f>INDEX('Crosswalk Particulates'!$E:$E,MATCH('2017 EPA Data'!$B369,'Crosswalk Particulates'!$D:$D,0))</f>
        <v>PM25</v>
      </c>
      <c r="H369" s="96">
        <f t="shared" si="5"/>
        <v>719977055075.68054</v>
      </c>
    </row>
    <row r="370" spans="1:8" hidden="1">
      <c r="A370" s="73" t="s">
        <v>2582</v>
      </c>
      <c r="B370" s="73" t="s">
        <v>2524</v>
      </c>
      <c r="C370" s="73" t="s">
        <v>2517</v>
      </c>
      <c r="D370" s="86">
        <v>788488.02727649093</v>
      </c>
      <c r="E370" s="73" t="s">
        <v>2518</v>
      </c>
      <c r="F370" s="79" t="str">
        <f>INDEX('Crosswalk Particulates'!$B:$B,MATCH('2017 EPA Data'!A370,'Crosswalk Particulates'!$A:$A,0))</f>
        <v>Commercial Buildings Sector</v>
      </c>
      <c r="G370" s="84">
        <f>INDEX('Crosswalk Particulates'!$E:$E,MATCH('2017 EPA Data'!$B370,'Crosswalk Particulates'!$D:$D,0))</f>
        <v>0</v>
      </c>
      <c r="H370" s="96">
        <f t="shared" si="5"/>
        <v>0</v>
      </c>
    </row>
    <row r="371" spans="1:8" hidden="1">
      <c r="A371" s="73" t="s">
        <v>2582</v>
      </c>
      <c r="B371" s="73" t="s">
        <v>2539</v>
      </c>
      <c r="C371" s="73" t="s">
        <v>2517</v>
      </c>
      <c r="D371" s="86">
        <v>787474.72559240006</v>
      </c>
      <c r="E371" s="73" t="s">
        <v>2518</v>
      </c>
      <c r="F371" s="79" t="str">
        <f>INDEX('Crosswalk Particulates'!$B:$B,MATCH('2017 EPA Data'!A371,'Crosswalk Particulates'!$A:$A,0))</f>
        <v>Commercial Buildings Sector</v>
      </c>
      <c r="G371" s="84">
        <f>INDEX('Crosswalk Particulates'!$E:$E,MATCH('2017 EPA Data'!$B371,'Crosswalk Particulates'!$D:$D,0))</f>
        <v>0</v>
      </c>
      <c r="H371" s="96">
        <f t="shared" si="5"/>
        <v>0</v>
      </c>
    </row>
    <row r="372" spans="1:8" hidden="1">
      <c r="A372" s="73" t="s">
        <v>2530</v>
      </c>
      <c r="B372" s="73" t="s">
        <v>2633</v>
      </c>
      <c r="C372" s="73" t="s">
        <v>2517</v>
      </c>
      <c r="D372" s="86">
        <v>778508.49904630345</v>
      </c>
      <c r="E372" s="73" t="s">
        <v>2518</v>
      </c>
      <c r="F372" s="79" t="str">
        <f>INDEX('Crosswalk Particulates'!$B:$B,MATCH('2017 EPA Data'!A372,'Crosswalk Particulates'!$A:$A,0))</f>
        <v>process-other-industry</v>
      </c>
      <c r="G372" s="84">
        <f>INDEX('Crosswalk Particulates'!$E:$E,MATCH('2017 EPA Data'!$B372,'Crosswalk Particulates'!$D:$D,0))</f>
        <v>0</v>
      </c>
      <c r="H372" s="96">
        <f t="shared" si="5"/>
        <v>0</v>
      </c>
    </row>
    <row r="373" spans="1:8" hidden="1">
      <c r="A373" s="73" t="s">
        <v>2591</v>
      </c>
      <c r="B373" s="73" t="s">
        <v>2604</v>
      </c>
      <c r="C373" s="73" t="s">
        <v>2517</v>
      </c>
      <c r="D373" s="86">
        <v>778011.20626926364</v>
      </c>
      <c r="E373" s="73" t="s">
        <v>2518</v>
      </c>
      <c r="F373" s="79" t="str">
        <f>INDEX('Crosswalk Particulates'!$B:$B,MATCH('2017 EPA Data'!A373,'Crosswalk Particulates'!$A:$A,0))</f>
        <v>Other-EPA</v>
      </c>
      <c r="G373" s="84">
        <f>INDEX('Crosswalk Particulates'!$E:$E,MATCH('2017 EPA Data'!$B373,'Crosswalk Particulates'!$D:$D,0))</f>
        <v>0</v>
      </c>
      <c r="H373" s="96">
        <f t="shared" si="5"/>
        <v>0</v>
      </c>
    </row>
    <row r="374" spans="1:8" hidden="1">
      <c r="A374" s="73" t="s">
        <v>2526</v>
      </c>
      <c r="B374" s="73" t="s">
        <v>2634</v>
      </c>
      <c r="D374" s="86">
        <v>775962.79408817005</v>
      </c>
      <c r="E374" s="73" t="s">
        <v>2522</v>
      </c>
      <c r="F374" s="79" t="str">
        <f>INDEX('Crosswalk Particulates'!$B:$B,MATCH('2017 EPA Data'!A374,'Crosswalk Particulates'!$A:$A,0))</f>
        <v>Other-EPA</v>
      </c>
      <c r="G374" s="84" t="str">
        <f>INDEX('Crosswalk Particulates'!$E:$E,MATCH('2017 EPA Data'!$B374,'Crosswalk Particulates'!$D:$D,0))</f>
        <v>OC</v>
      </c>
      <c r="H374" s="96">
        <f t="shared" si="5"/>
        <v>703942442768.52258</v>
      </c>
    </row>
    <row r="375" spans="1:8" hidden="1">
      <c r="A375" s="73" t="s">
        <v>2602</v>
      </c>
      <c r="B375" s="73" t="s">
        <v>2575</v>
      </c>
      <c r="C375" s="73" t="s">
        <v>2517</v>
      </c>
      <c r="D375" s="86">
        <v>775572.16007860005</v>
      </c>
      <c r="E375" s="73" t="s">
        <v>2518</v>
      </c>
      <c r="F375" s="79" t="str">
        <f>INDEX('Crosswalk Particulates'!$B:$B,MATCH('2017 EPA Data'!A375,'Crosswalk Particulates'!$A:$A,0))</f>
        <v>process-other-industry</v>
      </c>
      <c r="G375" s="84">
        <f>INDEX('Crosswalk Particulates'!$E:$E,MATCH('2017 EPA Data'!$B375,'Crosswalk Particulates'!$D:$D,0))</f>
        <v>0</v>
      </c>
      <c r="H375" s="96">
        <f t="shared" si="5"/>
        <v>0</v>
      </c>
    </row>
    <row r="376" spans="1:8" hidden="1">
      <c r="A376" s="73" t="s">
        <v>2519</v>
      </c>
      <c r="B376" s="73" t="s">
        <v>2571</v>
      </c>
      <c r="C376" s="73" t="s">
        <v>2517</v>
      </c>
      <c r="D376" s="86">
        <v>775067.08536671998</v>
      </c>
      <c r="E376" s="73" t="s">
        <v>2518</v>
      </c>
      <c r="F376" s="79" t="str">
        <f>INDEX('Crosswalk Particulates'!$B:$B,MATCH('2017 EPA Data'!A376,'Crosswalk Particulates'!$A:$A,0))</f>
        <v>process-other-industry</v>
      </c>
      <c r="G376" s="84">
        <f>INDEX('Crosswalk Particulates'!$E:$E,MATCH('2017 EPA Data'!$B376,'Crosswalk Particulates'!$D:$D,0))</f>
        <v>0</v>
      </c>
      <c r="H376" s="96">
        <f t="shared" si="5"/>
        <v>0</v>
      </c>
    </row>
    <row r="377" spans="1:8" hidden="1">
      <c r="A377" s="73" t="s">
        <v>2632</v>
      </c>
      <c r="B377" s="73" t="s">
        <v>2537</v>
      </c>
      <c r="C377" s="73" t="s">
        <v>2517</v>
      </c>
      <c r="D377" s="86">
        <v>767546.0750866147</v>
      </c>
      <c r="E377" s="73" t="s">
        <v>2518</v>
      </c>
      <c r="F377" s="79" t="str">
        <f>INDEX('Crosswalk Particulates'!$B:$B,MATCH('2017 EPA Data'!A377,'Crosswalk Particulates'!$A:$A,0))</f>
        <v>industry-fuel-other</v>
      </c>
      <c r="G377" s="84">
        <f>INDEX('Crosswalk Particulates'!$E:$E,MATCH('2017 EPA Data'!$B377,'Crosswalk Particulates'!$D:$D,0))</f>
        <v>0</v>
      </c>
      <c r="H377" s="96">
        <f t="shared" si="5"/>
        <v>0</v>
      </c>
    </row>
    <row r="378" spans="1:8" hidden="1">
      <c r="A378" s="73" t="s">
        <v>2578</v>
      </c>
      <c r="B378" s="73" t="s">
        <v>2520</v>
      </c>
      <c r="C378" s="73" t="s">
        <v>2521</v>
      </c>
      <c r="D378" s="86">
        <v>760756.59701032005</v>
      </c>
      <c r="E378" s="73" t="s">
        <v>2522</v>
      </c>
      <c r="F378" s="79" t="str">
        <f>INDEX('Crosswalk Particulates'!$B:$B,MATCH('2017 EPA Data'!A378,'Crosswalk Particulates'!$A:$A,0))</f>
        <v>process-chemicals-industry</v>
      </c>
      <c r="G378" s="84">
        <f>INDEX('Crosswalk Particulates'!$E:$E,MATCH('2017 EPA Data'!$B378,'Crosswalk Particulates'!$D:$D,0))</f>
        <v>0</v>
      </c>
      <c r="H378" s="96">
        <f t="shared" si="5"/>
        <v>690147596420.53516</v>
      </c>
    </row>
    <row r="379" spans="1:8" hidden="1">
      <c r="A379" s="73" t="s">
        <v>2526</v>
      </c>
      <c r="B379" s="73" t="s">
        <v>2635</v>
      </c>
      <c r="C379" s="73" t="s">
        <v>2517</v>
      </c>
      <c r="D379" s="86">
        <v>759073.40811011195</v>
      </c>
      <c r="E379" s="73" t="s">
        <v>2518</v>
      </c>
      <c r="F379" s="79" t="str">
        <f>INDEX('Crosswalk Particulates'!$B:$B,MATCH('2017 EPA Data'!A379,'Crosswalk Particulates'!$A:$A,0))</f>
        <v>Other-EPA</v>
      </c>
      <c r="G379" s="84">
        <f>INDEX('Crosswalk Particulates'!$E:$E,MATCH('2017 EPA Data'!$B379,'Crosswalk Particulates'!$D:$D,0))</f>
        <v>0</v>
      </c>
      <c r="H379" s="96">
        <f t="shared" si="5"/>
        <v>0</v>
      </c>
    </row>
    <row r="380" spans="1:8" hidden="1">
      <c r="A380" s="73" t="s">
        <v>2551</v>
      </c>
      <c r="B380" s="73" t="s">
        <v>2528</v>
      </c>
      <c r="C380" s="73" t="s">
        <v>2517</v>
      </c>
      <c r="D380" s="86">
        <v>752086.0992266814</v>
      </c>
      <c r="E380" s="73" t="s">
        <v>2518</v>
      </c>
      <c r="F380" s="79" t="str">
        <f>INDEX('Crosswalk Particulates'!$B:$B,MATCH('2017 EPA Data'!A380,'Crosswalk Particulates'!$A:$A,0))</f>
        <v>industry-fuel-natural gas</v>
      </c>
      <c r="G380" s="84">
        <f>INDEX('Crosswalk Particulates'!$E:$E,MATCH('2017 EPA Data'!$B380,'Crosswalk Particulates'!$D:$D,0))</f>
        <v>0</v>
      </c>
      <c r="H380" s="96">
        <f t="shared" si="5"/>
        <v>0</v>
      </c>
    </row>
    <row r="381" spans="1:8" hidden="1">
      <c r="A381" s="73" t="s">
        <v>2526</v>
      </c>
      <c r="B381" s="73" t="s">
        <v>2636</v>
      </c>
      <c r="C381" s="73" t="s">
        <v>2517</v>
      </c>
      <c r="D381" s="86">
        <v>750212.62725978636</v>
      </c>
      <c r="E381" s="73" t="s">
        <v>2518</v>
      </c>
      <c r="F381" s="79" t="str">
        <f>INDEX('Crosswalk Particulates'!$B:$B,MATCH('2017 EPA Data'!A381,'Crosswalk Particulates'!$A:$A,0))</f>
        <v>Other-EPA</v>
      </c>
      <c r="G381" s="84">
        <f>INDEX('Crosswalk Particulates'!$E:$E,MATCH('2017 EPA Data'!$B381,'Crosswalk Particulates'!$D:$D,0))</f>
        <v>0</v>
      </c>
      <c r="H381" s="96">
        <f t="shared" si="5"/>
        <v>0</v>
      </c>
    </row>
    <row r="382" spans="1:8" hidden="1">
      <c r="A382" s="73" t="s">
        <v>2529</v>
      </c>
      <c r="B382" s="73" t="s">
        <v>2614</v>
      </c>
      <c r="C382" s="73" t="s">
        <v>2517</v>
      </c>
      <c r="D382" s="86">
        <v>745603.06158807792</v>
      </c>
      <c r="E382" s="73" t="s">
        <v>2518</v>
      </c>
      <c r="F382" s="79" t="str">
        <f>INDEX('Crosswalk Particulates'!$B:$B,MATCH('2017 EPA Data'!A382,'Crosswalk Particulates'!$A:$A,0))</f>
        <v>Other-EPA</v>
      </c>
      <c r="G382" s="84">
        <f>INDEX('Crosswalk Particulates'!$E:$E,MATCH('2017 EPA Data'!$B382,'Crosswalk Particulates'!$D:$D,0))</f>
        <v>0</v>
      </c>
      <c r="H382" s="96">
        <f t="shared" si="5"/>
        <v>0</v>
      </c>
    </row>
    <row r="383" spans="1:8" hidden="1">
      <c r="A383" s="73" t="s">
        <v>2545</v>
      </c>
      <c r="B383" s="73" t="s">
        <v>2537</v>
      </c>
      <c r="C383" s="73" t="s">
        <v>2517</v>
      </c>
      <c r="D383" s="86">
        <v>742174.25604344194</v>
      </c>
      <c r="E383" s="73" t="s">
        <v>2518</v>
      </c>
      <c r="F383" s="79" t="str">
        <f>INDEX('Crosswalk Particulates'!$B:$B,MATCH('2017 EPA Data'!A383,'Crosswalk Particulates'!$A:$A,0))</f>
        <v>Transportation Sector</v>
      </c>
      <c r="G383" s="84">
        <f>INDEX('Crosswalk Particulates'!$E:$E,MATCH('2017 EPA Data'!$B383,'Crosswalk Particulates'!$D:$D,0))</f>
        <v>0</v>
      </c>
      <c r="H383" s="96">
        <f t="shared" si="5"/>
        <v>0</v>
      </c>
    </row>
    <row r="384" spans="1:8" hidden="1">
      <c r="A384" s="73" t="s">
        <v>2554</v>
      </c>
      <c r="B384" s="73" t="s">
        <v>2524</v>
      </c>
      <c r="C384" s="73" t="s">
        <v>2517</v>
      </c>
      <c r="D384" s="86">
        <v>740867.29245303036</v>
      </c>
      <c r="E384" s="73" t="s">
        <v>2518</v>
      </c>
      <c r="F384" s="79" t="str">
        <f>INDEX('Crosswalk Particulates'!$B:$B,MATCH('2017 EPA Data'!A384,'Crosswalk Particulates'!$A:$A,0))</f>
        <v>Transportation Sector</v>
      </c>
      <c r="G384" s="84">
        <f>INDEX('Crosswalk Particulates'!$E:$E,MATCH('2017 EPA Data'!$B384,'Crosswalk Particulates'!$D:$D,0))</f>
        <v>0</v>
      </c>
      <c r="H384" s="96">
        <f t="shared" si="5"/>
        <v>0</v>
      </c>
    </row>
    <row r="385" spans="1:8" hidden="1">
      <c r="A385" s="73" t="s">
        <v>2526</v>
      </c>
      <c r="B385" s="73" t="s">
        <v>2637</v>
      </c>
      <c r="C385" s="73" t="s">
        <v>2517</v>
      </c>
      <c r="D385" s="86">
        <v>738398.25819078519</v>
      </c>
      <c r="E385" s="73" t="s">
        <v>2518</v>
      </c>
      <c r="F385" s="79" t="str">
        <f>INDEX('Crosswalk Particulates'!$B:$B,MATCH('2017 EPA Data'!A385,'Crosswalk Particulates'!$A:$A,0))</f>
        <v>Other-EPA</v>
      </c>
      <c r="G385" s="84">
        <f>INDEX('Crosswalk Particulates'!$E:$E,MATCH('2017 EPA Data'!$B385,'Crosswalk Particulates'!$D:$D,0))</f>
        <v>0</v>
      </c>
      <c r="H385" s="96">
        <f t="shared" si="5"/>
        <v>0</v>
      </c>
    </row>
    <row r="386" spans="1:8" hidden="1">
      <c r="A386" s="73" t="s">
        <v>2526</v>
      </c>
      <c r="B386" s="73" t="s">
        <v>2620</v>
      </c>
      <c r="C386" s="73" t="s">
        <v>2517</v>
      </c>
      <c r="D386" s="86">
        <v>738398.25819078519</v>
      </c>
      <c r="E386" s="73" t="s">
        <v>2518</v>
      </c>
      <c r="F386" s="79" t="str">
        <f>INDEX('Crosswalk Particulates'!$B:$B,MATCH('2017 EPA Data'!A386,'Crosswalk Particulates'!$A:$A,0))</f>
        <v>Other-EPA</v>
      </c>
      <c r="G386" s="84">
        <f>INDEX('Crosswalk Particulates'!$E:$E,MATCH('2017 EPA Data'!$B386,'Crosswalk Particulates'!$D:$D,0))</f>
        <v>0</v>
      </c>
      <c r="H386" s="96">
        <f t="shared" si="5"/>
        <v>0</v>
      </c>
    </row>
    <row r="387" spans="1:8" hidden="1">
      <c r="A387" s="73" t="s">
        <v>2578</v>
      </c>
      <c r="B387" s="73" t="s">
        <v>2613</v>
      </c>
      <c r="C387" s="73" t="s">
        <v>2517</v>
      </c>
      <c r="D387" s="86">
        <v>732772.92548520002</v>
      </c>
      <c r="E387" s="73" t="s">
        <v>2518</v>
      </c>
      <c r="F387" s="79" t="str">
        <f>INDEX('Crosswalk Particulates'!$B:$B,MATCH('2017 EPA Data'!A387,'Crosswalk Particulates'!$A:$A,0))</f>
        <v>process-chemicals-industry</v>
      </c>
      <c r="G387" s="84">
        <f>INDEX('Crosswalk Particulates'!$E:$E,MATCH('2017 EPA Data'!$B387,'Crosswalk Particulates'!$D:$D,0))</f>
        <v>0</v>
      </c>
      <c r="H387" s="96">
        <f t="shared" si="5"/>
        <v>0</v>
      </c>
    </row>
    <row r="388" spans="1:8" hidden="1">
      <c r="A388" s="73" t="s">
        <v>2632</v>
      </c>
      <c r="B388" s="73" t="s">
        <v>2520</v>
      </c>
      <c r="C388" s="73" t="s">
        <v>2521</v>
      </c>
      <c r="D388" s="86">
        <v>727143.21778586996</v>
      </c>
      <c r="E388" s="73" t="s">
        <v>2522</v>
      </c>
      <c r="F388" s="79" t="str">
        <f>INDEX('Crosswalk Particulates'!$B:$B,MATCH('2017 EPA Data'!A388,'Crosswalk Particulates'!$A:$A,0))</f>
        <v>industry-fuel-other</v>
      </c>
      <c r="G388" s="84">
        <f>INDEX('Crosswalk Particulates'!$E:$E,MATCH('2017 EPA Data'!$B388,'Crosswalk Particulates'!$D:$D,0))</f>
        <v>0</v>
      </c>
      <c r="H388" s="96">
        <f t="shared" ref="H388:H451" si="6">IF(E388="TON",D388/metricton_to_shortton,0)*10^6</f>
        <v>659654015463.77148</v>
      </c>
    </row>
    <row r="389" spans="1:8" hidden="1">
      <c r="A389" s="73" t="s">
        <v>2552</v>
      </c>
      <c r="B389" s="73" t="s">
        <v>2540</v>
      </c>
      <c r="C389" s="73" t="s">
        <v>2517</v>
      </c>
      <c r="D389" s="86">
        <v>723606.61961734493</v>
      </c>
      <c r="E389" s="73" t="s">
        <v>2518</v>
      </c>
      <c r="F389" s="79" t="str">
        <f>INDEX('Crosswalk Particulates'!$B:$B,MATCH('2017 EPA Data'!A389,'Crosswalk Particulates'!$A:$A,0))</f>
        <v>process-agriculture-industry</v>
      </c>
      <c r="G389" s="84">
        <f>INDEX('Crosswalk Particulates'!$E:$E,MATCH('2017 EPA Data'!$B389,'Crosswalk Particulates'!$D:$D,0))</f>
        <v>0</v>
      </c>
      <c r="H389" s="96">
        <f t="shared" si="6"/>
        <v>0</v>
      </c>
    </row>
    <row r="390" spans="1:8" hidden="1">
      <c r="A390" s="73" t="s">
        <v>2532</v>
      </c>
      <c r="B390" s="73" t="s">
        <v>2604</v>
      </c>
      <c r="C390" s="73" t="s">
        <v>2517</v>
      </c>
      <c r="D390" s="86">
        <v>717738.15274352918</v>
      </c>
      <c r="E390" s="73" t="s">
        <v>2518</v>
      </c>
      <c r="F390" s="79" t="str">
        <f>INDEX('Crosswalk Particulates'!$B:$B,MATCH('2017 EPA Data'!A390,'Crosswalk Particulates'!$A:$A,0))</f>
        <v>Other-EPA</v>
      </c>
      <c r="G390" s="84">
        <f>INDEX('Crosswalk Particulates'!$E:$E,MATCH('2017 EPA Data'!$B390,'Crosswalk Particulates'!$D:$D,0))</f>
        <v>0</v>
      </c>
      <c r="H390" s="96">
        <f t="shared" si="6"/>
        <v>0</v>
      </c>
    </row>
    <row r="391" spans="1:8" hidden="1">
      <c r="A391" s="73" t="s">
        <v>2519</v>
      </c>
      <c r="B391" s="73" t="s">
        <v>2535</v>
      </c>
      <c r="C391" s="73" t="s">
        <v>2517</v>
      </c>
      <c r="D391" s="86">
        <v>716171.57464216289</v>
      </c>
      <c r="E391" s="73" t="s">
        <v>2518</v>
      </c>
      <c r="F391" s="79" t="str">
        <f>INDEX('Crosswalk Particulates'!$B:$B,MATCH('2017 EPA Data'!A391,'Crosswalk Particulates'!$A:$A,0))</f>
        <v>process-other-industry</v>
      </c>
      <c r="G391" s="84">
        <f>INDEX('Crosswalk Particulates'!$E:$E,MATCH('2017 EPA Data'!$B391,'Crosswalk Particulates'!$D:$D,0))</f>
        <v>0</v>
      </c>
      <c r="H391" s="96">
        <f t="shared" si="6"/>
        <v>0</v>
      </c>
    </row>
    <row r="392" spans="1:8" hidden="1">
      <c r="A392" s="73" t="s">
        <v>2591</v>
      </c>
      <c r="B392" s="73" t="s">
        <v>2544</v>
      </c>
      <c r="C392" s="73" t="s">
        <v>2517</v>
      </c>
      <c r="D392" s="86">
        <v>704357.37794918544</v>
      </c>
      <c r="E392" s="73" t="s">
        <v>2518</v>
      </c>
      <c r="F392" s="79" t="str">
        <f>INDEX('Crosswalk Particulates'!$B:$B,MATCH('2017 EPA Data'!A392,'Crosswalk Particulates'!$A:$A,0))</f>
        <v>Other-EPA</v>
      </c>
      <c r="G392" s="84">
        <f>INDEX('Crosswalk Particulates'!$E:$E,MATCH('2017 EPA Data'!$B392,'Crosswalk Particulates'!$D:$D,0))</f>
        <v>0</v>
      </c>
      <c r="H392" s="96">
        <f t="shared" si="6"/>
        <v>0</v>
      </c>
    </row>
    <row r="393" spans="1:8" hidden="1">
      <c r="A393" s="73" t="s">
        <v>2547</v>
      </c>
      <c r="B393" s="73" t="s">
        <v>2573</v>
      </c>
      <c r="C393" s="73" t="s">
        <v>2517</v>
      </c>
      <c r="D393" s="86">
        <v>695980.67634879996</v>
      </c>
      <c r="E393" s="73" t="s">
        <v>2518</v>
      </c>
      <c r="F393" s="79" t="str">
        <f>INDEX('Crosswalk Particulates'!$B:$B,MATCH('2017 EPA Data'!A393,'Crosswalk Particulates'!$A:$A,0))</f>
        <v>process-other-industry</v>
      </c>
      <c r="G393" s="84">
        <f>INDEX('Crosswalk Particulates'!$E:$E,MATCH('2017 EPA Data'!$B393,'Crosswalk Particulates'!$D:$D,0))</f>
        <v>0</v>
      </c>
      <c r="H393" s="96">
        <f t="shared" si="6"/>
        <v>0</v>
      </c>
    </row>
    <row r="394" spans="1:8" hidden="1">
      <c r="A394" s="73" t="s">
        <v>2592</v>
      </c>
      <c r="B394" s="73" t="s">
        <v>2580</v>
      </c>
      <c r="C394" s="73" t="s">
        <v>2517</v>
      </c>
      <c r="D394" s="86">
        <v>692200.04155800003</v>
      </c>
      <c r="E394" s="73" t="s">
        <v>2518</v>
      </c>
      <c r="F394" s="79" t="str">
        <f>INDEX('Crosswalk Particulates'!$B:$B,MATCH('2017 EPA Data'!A394,'Crosswalk Particulates'!$A:$A,0))</f>
        <v>process-ngps-industry</v>
      </c>
      <c r="G394" s="84">
        <f>INDEX('Crosswalk Particulates'!$E:$E,MATCH('2017 EPA Data'!$B394,'Crosswalk Particulates'!$D:$D,0))</f>
        <v>0</v>
      </c>
      <c r="H394" s="96">
        <f t="shared" si="6"/>
        <v>0</v>
      </c>
    </row>
    <row r="395" spans="1:8" hidden="1">
      <c r="A395" s="73" t="s">
        <v>2547</v>
      </c>
      <c r="B395" s="73" t="s">
        <v>2570</v>
      </c>
      <c r="C395" s="73" t="s">
        <v>2517</v>
      </c>
      <c r="D395" s="86">
        <v>691378.69813078002</v>
      </c>
      <c r="E395" s="73" t="s">
        <v>2518</v>
      </c>
      <c r="F395" s="79" t="str">
        <f>INDEX('Crosswalk Particulates'!$B:$B,MATCH('2017 EPA Data'!A395,'Crosswalk Particulates'!$A:$A,0))</f>
        <v>process-other-industry</v>
      </c>
      <c r="G395" s="84">
        <f>INDEX('Crosswalk Particulates'!$E:$E,MATCH('2017 EPA Data'!$B395,'Crosswalk Particulates'!$D:$D,0))</f>
        <v>0</v>
      </c>
      <c r="H395" s="96">
        <f t="shared" si="6"/>
        <v>0</v>
      </c>
    </row>
    <row r="396" spans="1:8" hidden="1">
      <c r="A396" s="73" t="s">
        <v>2600</v>
      </c>
      <c r="B396" s="73" t="s">
        <v>2536</v>
      </c>
      <c r="C396" s="73" t="s">
        <v>2517</v>
      </c>
      <c r="D396" s="86">
        <v>690264.25798301969</v>
      </c>
      <c r="E396" s="73" t="s">
        <v>2518</v>
      </c>
      <c r="F396" s="79" t="str">
        <f>INDEX('Crosswalk Particulates'!$B:$B,MATCH('2017 EPA Data'!A396,'Crosswalk Particulates'!$A:$A,0))</f>
        <v>industry-fuel-biomass</v>
      </c>
      <c r="G396" s="84">
        <f>INDEX('Crosswalk Particulates'!$E:$E,MATCH('2017 EPA Data'!$B396,'Crosswalk Particulates'!$D:$D,0))</f>
        <v>0</v>
      </c>
      <c r="H396" s="96">
        <f t="shared" si="6"/>
        <v>0</v>
      </c>
    </row>
    <row r="397" spans="1:8" hidden="1">
      <c r="A397" s="73" t="s">
        <v>2527</v>
      </c>
      <c r="B397" s="73" t="s">
        <v>2544</v>
      </c>
      <c r="C397" s="73" t="s">
        <v>2517</v>
      </c>
      <c r="D397" s="86">
        <v>684882.651208553</v>
      </c>
      <c r="E397" s="73" t="s">
        <v>2518</v>
      </c>
      <c r="F397" s="79" t="str">
        <f>INDEX('Crosswalk Particulates'!$B:$B,MATCH('2017 EPA Data'!A397,'Crosswalk Particulates'!$A:$A,0))</f>
        <v>Transportation Sector</v>
      </c>
      <c r="G397" s="84">
        <f>INDEX('Crosswalk Particulates'!$E:$E,MATCH('2017 EPA Data'!$B397,'Crosswalk Particulates'!$D:$D,0))</f>
        <v>0</v>
      </c>
      <c r="H397" s="96">
        <f t="shared" si="6"/>
        <v>0</v>
      </c>
    </row>
    <row r="398" spans="1:8" hidden="1">
      <c r="A398" s="73" t="s">
        <v>2550</v>
      </c>
      <c r="B398" s="73" t="s">
        <v>2558</v>
      </c>
      <c r="C398" s="73" t="s">
        <v>2517</v>
      </c>
      <c r="D398" s="86">
        <v>682673.75314771628</v>
      </c>
      <c r="E398" s="73" t="s">
        <v>2518</v>
      </c>
      <c r="F398" s="79" t="str">
        <f>INDEX('Crosswalk Particulates'!$B:$B,MATCH('2017 EPA Data'!A398,'Crosswalk Particulates'!$A:$A,0))</f>
        <v>process-other-industry</v>
      </c>
      <c r="G398" s="84">
        <f>INDEX('Crosswalk Particulates'!$E:$E,MATCH('2017 EPA Data'!$B398,'Crosswalk Particulates'!$D:$D,0))</f>
        <v>0</v>
      </c>
      <c r="H398" s="96">
        <f t="shared" si="6"/>
        <v>0</v>
      </c>
    </row>
    <row r="399" spans="1:8" hidden="1">
      <c r="A399" s="73" t="s">
        <v>2565</v>
      </c>
      <c r="B399" s="73" t="s">
        <v>2612</v>
      </c>
      <c r="C399" s="73" t="s">
        <v>2517</v>
      </c>
      <c r="D399" s="86">
        <v>678042.97729720001</v>
      </c>
      <c r="E399" s="73" t="s">
        <v>2518</v>
      </c>
      <c r="F399" s="79" t="str">
        <f>INDEX('Crosswalk Particulates'!$B:$B,MATCH('2017 EPA Data'!A399,'Crosswalk Particulates'!$A:$A,0))</f>
        <v>Electricity Sector</v>
      </c>
      <c r="G399" s="84">
        <f>INDEX('Crosswalk Particulates'!$E:$E,MATCH('2017 EPA Data'!$B399,'Crosswalk Particulates'!$D:$D,0))</f>
        <v>0</v>
      </c>
      <c r="H399" s="96">
        <f t="shared" si="6"/>
        <v>0</v>
      </c>
    </row>
    <row r="400" spans="1:8" hidden="1">
      <c r="A400" s="73" t="s">
        <v>2542</v>
      </c>
      <c r="B400" s="73" t="s">
        <v>2548</v>
      </c>
      <c r="C400" s="73" t="s">
        <v>2517</v>
      </c>
      <c r="D400" s="86">
        <v>676119.287719007</v>
      </c>
      <c r="E400" s="73" t="s">
        <v>2518</v>
      </c>
      <c r="F400" s="79" t="str">
        <f>INDEX('Crosswalk Particulates'!$B:$B,MATCH('2017 EPA Data'!A400,'Crosswalk Particulates'!$A:$A,0))</f>
        <v>process-ngps-industry</v>
      </c>
      <c r="G400" s="84">
        <f>INDEX('Crosswalk Particulates'!$E:$E,MATCH('2017 EPA Data'!$B400,'Crosswalk Particulates'!$D:$D,0))</f>
        <v>0</v>
      </c>
      <c r="H400" s="96">
        <f t="shared" si="6"/>
        <v>0</v>
      </c>
    </row>
    <row r="401" spans="1:8" hidden="1">
      <c r="A401" s="73" t="s">
        <v>2599</v>
      </c>
      <c r="B401" s="73" t="s">
        <v>2630</v>
      </c>
      <c r="D401" s="86">
        <v>664863.39994425781</v>
      </c>
      <c r="E401" s="73" t="s">
        <v>2522</v>
      </c>
      <c r="F401" s="79" t="str">
        <f>INDEX('Crosswalk Particulates'!$B:$B,MATCH('2017 EPA Data'!A401,'Crosswalk Particulates'!$A:$A,0))</f>
        <v>Other-EPA</v>
      </c>
      <c r="G401" s="84">
        <f>INDEX('Crosswalk Particulates'!$E:$E,MATCH('2017 EPA Data'!$B401,'Crosswalk Particulates'!$D:$D,0))</f>
        <v>0</v>
      </c>
      <c r="H401" s="96">
        <f t="shared" si="6"/>
        <v>603154647915.97449</v>
      </c>
    </row>
    <row r="402" spans="1:8" hidden="1">
      <c r="A402" s="73" t="s">
        <v>2559</v>
      </c>
      <c r="B402" s="73" t="s">
        <v>2577</v>
      </c>
      <c r="C402" s="73" t="s">
        <v>2517</v>
      </c>
      <c r="D402" s="86">
        <v>662574.66193520639</v>
      </c>
      <c r="E402" s="73" t="s">
        <v>2518</v>
      </c>
      <c r="F402" s="79" t="str">
        <f>INDEX('Crosswalk Particulates'!$B:$B,MATCH('2017 EPA Data'!A402,'Crosswalk Particulates'!$A:$A,0))</f>
        <v>process-waste-industry</v>
      </c>
      <c r="G402" s="84">
        <f>INDEX('Crosswalk Particulates'!$E:$E,MATCH('2017 EPA Data'!$B402,'Crosswalk Particulates'!$D:$D,0))</f>
        <v>0</v>
      </c>
      <c r="H402" s="96">
        <f t="shared" si="6"/>
        <v>0</v>
      </c>
    </row>
    <row r="403" spans="1:8" hidden="1">
      <c r="A403" s="73" t="s">
        <v>2529</v>
      </c>
      <c r="B403" s="73" t="s">
        <v>2616</v>
      </c>
      <c r="C403" s="73" t="s">
        <v>2517</v>
      </c>
      <c r="D403" s="86">
        <v>660528.87475172896</v>
      </c>
      <c r="E403" s="73" t="s">
        <v>2518</v>
      </c>
      <c r="F403" s="79" t="str">
        <f>INDEX('Crosswalk Particulates'!$B:$B,MATCH('2017 EPA Data'!A403,'Crosswalk Particulates'!$A:$A,0))</f>
        <v>Other-EPA</v>
      </c>
      <c r="G403" s="84">
        <f>INDEX('Crosswalk Particulates'!$E:$E,MATCH('2017 EPA Data'!$B403,'Crosswalk Particulates'!$D:$D,0))</f>
        <v>0</v>
      </c>
      <c r="H403" s="96">
        <f t="shared" si="6"/>
        <v>0</v>
      </c>
    </row>
    <row r="404" spans="1:8" hidden="1">
      <c r="A404" s="73" t="s">
        <v>2602</v>
      </c>
      <c r="B404" s="73" t="s">
        <v>2520</v>
      </c>
      <c r="C404" s="73" t="s">
        <v>2521</v>
      </c>
      <c r="D404" s="86">
        <v>660404.41152199998</v>
      </c>
      <c r="E404" s="73" t="s">
        <v>2522</v>
      </c>
      <c r="F404" s="79" t="str">
        <f>INDEX('Crosswalk Particulates'!$B:$B,MATCH('2017 EPA Data'!A404,'Crosswalk Particulates'!$A:$A,0))</f>
        <v>process-other-industry</v>
      </c>
      <c r="G404" s="84">
        <f>INDEX('Crosswalk Particulates'!$E:$E,MATCH('2017 EPA Data'!$B404,'Crosswalk Particulates'!$D:$D,0))</f>
        <v>0</v>
      </c>
      <c r="H404" s="96">
        <f t="shared" si="6"/>
        <v>599109516852.79102</v>
      </c>
    </row>
    <row r="405" spans="1:8" hidden="1">
      <c r="A405" s="73" t="s">
        <v>2600</v>
      </c>
      <c r="B405" s="73" t="s">
        <v>2558</v>
      </c>
      <c r="C405" s="73" t="s">
        <v>2517</v>
      </c>
      <c r="D405" s="86">
        <v>655970.47319808451</v>
      </c>
      <c r="E405" s="73" t="s">
        <v>2518</v>
      </c>
      <c r="F405" s="79" t="str">
        <f>INDEX('Crosswalk Particulates'!$B:$B,MATCH('2017 EPA Data'!A405,'Crosswalk Particulates'!$A:$A,0))</f>
        <v>industry-fuel-biomass</v>
      </c>
      <c r="G405" s="84">
        <f>INDEX('Crosswalk Particulates'!$E:$E,MATCH('2017 EPA Data'!$B405,'Crosswalk Particulates'!$D:$D,0))</f>
        <v>0</v>
      </c>
      <c r="H405" s="96">
        <f t="shared" si="6"/>
        <v>0</v>
      </c>
    </row>
    <row r="406" spans="1:8" hidden="1">
      <c r="A406" s="73" t="s">
        <v>2532</v>
      </c>
      <c r="B406" s="73" t="s">
        <v>2536</v>
      </c>
      <c r="C406" s="73" t="s">
        <v>2517</v>
      </c>
      <c r="D406" s="86">
        <v>655082.47727567097</v>
      </c>
      <c r="E406" s="73" t="s">
        <v>2518</v>
      </c>
      <c r="F406" s="79" t="str">
        <f>INDEX('Crosswalk Particulates'!$B:$B,MATCH('2017 EPA Data'!A406,'Crosswalk Particulates'!$A:$A,0))</f>
        <v>Other-EPA</v>
      </c>
      <c r="G406" s="84">
        <f>INDEX('Crosswalk Particulates'!$E:$E,MATCH('2017 EPA Data'!$B406,'Crosswalk Particulates'!$D:$D,0))</f>
        <v>0</v>
      </c>
      <c r="H406" s="96">
        <f t="shared" si="6"/>
        <v>0</v>
      </c>
    </row>
    <row r="407" spans="1:8" hidden="1">
      <c r="A407" s="73" t="s">
        <v>2592</v>
      </c>
      <c r="B407" s="73" t="s">
        <v>2535</v>
      </c>
      <c r="C407" s="73" t="s">
        <v>2517</v>
      </c>
      <c r="D407" s="86">
        <v>653579.62948567071</v>
      </c>
      <c r="E407" s="73" t="s">
        <v>2518</v>
      </c>
      <c r="F407" s="79" t="str">
        <f>INDEX('Crosswalk Particulates'!$B:$B,MATCH('2017 EPA Data'!A407,'Crosswalk Particulates'!$A:$A,0))</f>
        <v>process-ngps-industry</v>
      </c>
      <c r="G407" s="84">
        <f>INDEX('Crosswalk Particulates'!$E:$E,MATCH('2017 EPA Data'!$B407,'Crosswalk Particulates'!$D:$D,0))</f>
        <v>0</v>
      </c>
      <c r="H407" s="96">
        <f t="shared" si="6"/>
        <v>0</v>
      </c>
    </row>
    <row r="408" spans="1:8" hidden="1">
      <c r="A408" s="73" t="s">
        <v>2596</v>
      </c>
      <c r="B408" s="73" t="s">
        <v>2593</v>
      </c>
      <c r="C408" s="73" t="s">
        <v>2517</v>
      </c>
      <c r="D408" s="86">
        <v>649165.47232399997</v>
      </c>
      <c r="E408" s="73" t="s">
        <v>2518</v>
      </c>
      <c r="F408" s="79" t="str">
        <f>INDEX('Crosswalk Particulates'!$B:$B,MATCH('2017 EPA Data'!A408,'Crosswalk Particulates'!$A:$A,0))</f>
        <v>industry-fuel-coal</v>
      </c>
      <c r="G408" s="84">
        <f>INDEX('Crosswalk Particulates'!$E:$E,MATCH('2017 EPA Data'!$B408,'Crosswalk Particulates'!$D:$D,0))</f>
        <v>0</v>
      </c>
      <c r="H408" s="96">
        <f t="shared" si="6"/>
        <v>0</v>
      </c>
    </row>
    <row r="409" spans="1:8" hidden="1">
      <c r="A409" s="73" t="s">
        <v>2584</v>
      </c>
      <c r="B409" s="73" t="s">
        <v>2580</v>
      </c>
      <c r="C409" s="73" t="s">
        <v>2517</v>
      </c>
      <c r="D409" s="86">
        <v>647353.87562199996</v>
      </c>
      <c r="E409" s="73" t="s">
        <v>2518</v>
      </c>
      <c r="F409" s="79" t="str">
        <f>INDEX('Crosswalk Particulates'!$B:$B,MATCH('2017 EPA Data'!A409,'Crosswalk Particulates'!$A:$A,0))</f>
        <v>Electricity Sector</v>
      </c>
      <c r="G409" s="84">
        <f>INDEX('Crosswalk Particulates'!$E:$E,MATCH('2017 EPA Data'!$B409,'Crosswalk Particulates'!$D:$D,0))</f>
        <v>0</v>
      </c>
      <c r="H409" s="96">
        <f t="shared" si="6"/>
        <v>0</v>
      </c>
    </row>
    <row r="410" spans="1:8" hidden="1">
      <c r="A410" s="73" t="s">
        <v>2541</v>
      </c>
      <c r="B410" s="73" t="s">
        <v>2560</v>
      </c>
      <c r="C410" s="73" t="s">
        <v>2557</v>
      </c>
      <c r="D410" s="86">
        <v>643767.2039747067</v>
      </c>
      <c r="E410" s="73" t="s">
        <v>2522</v>
      </c>
      <c r="F410" s="79" t="str">
        <f>INDEX('Crosswalk Particulates'!$B:$B,MATCH('2017 EPA Data'!A410,'Crosswalk Particulates'!$A:$A,0))</f>
        <v>Transportation Sector</v>
      </c>
      <c r="G410" s="84" t="str">
        <f>INDEX('Crosswalk Particulates'!$E:$E,MATCH('2017 EPA Data'!$B410,'Crosswalk Particulates'!$D:$D,0))</f>
        <v>CO</v>
      </c>
      <c r="H410" s="96">
        <f t="shared" si="6"/>
        <v>584016478100.26831</v>
      </c>
    </row>
    <row r="411" spans="1:8" hidden="1">
      <c r="A411" s="73" t="s">
        <v>2578</v>
      </c>
      <c r="B411" s="73" t="s">
        <v>2571</v>
      </c>
      <c r="C411" s="73" t="s">
        <v>2517</v>
      </c>
      <c r="D411" s="86">
        <v>638684.32708389999</v>
      </c>
      <c r="E411" s="73" t="s">
        <v>2518</v>
      </c>
      <c r="F411" s="79" t="str">
        <f>INDEX('Crosswalk Particulates'!$B:$B,MATCH('2017 EPA Data'!A411,'Crosswalk Particulates'!$A:$A,0))</f>
        <v>process-chemicals-industry</v>
      </c>
      <c r="G411" s="84">
        <f>INDEX('Crosswalk Particulates'!$E:$E,MATCH('2017 EPA Data'!$B411,'Crosswalk Particulates'!$D:$D,0))</f>
        <v>0</v>
      </c>
      <c r="H411" s="96">
        <f t="shared" si="6"/>
        <v>0</v>
      </c>
    </row>
    <row r="412" spans="1:8" hidden="1">
      <c r="A412" s="73" t="s">
        <v>2545</v>
      </c>
      <c r="B412" s="73" t="s">
        <v>2535</v>
      </c>
      <c r="C412" s="73" t="s">
        <v>2517</v>
      </c>
      <c r="D412" s="86">
        <v>636516.98533615516</v>
      </c>
      <c r="E412" s="73" t="s">
        <v>2518</v>
      </c>
      <c r="F412" s="79" t="str">
        <f>INDEX('Crosswalk Particulates'!$B:$B,MATCH('2017 EPA Data'!A412,'Crosswalk Particulates'!$A:$A,0))</f>
        <v>Transportation Sector</v>
      </c>
      <c r="G412" s="84">
        <f>INDEX('Crosswalk Particulates'!$E:$E,MATCH('2017 EPA Data'!$B412,'Crosswalk Particulates'!$D:$D,0))</f>
        <v>0</v>
      </c>
      <c r="H412" s="96">
        <f t="shared" si="6"/>
        <v>0</v>
      </c>
    </row>
    <row r="413" spans="1:8" hidden="1">
      <c r="A413" s="73" t="s">
        <v>2529</v>
      </c>
      <c r="B413" s="73" t="s">
        <v>2617</v>
      </c>
      <c r="C413" s="73" t="s">
        <v>2517</v>
      </c>
      <c r="D413" s="86">
        <v>634043.51555526117</v>
      </c>
      <c r="E413" s="73" t="s">
        <v>2518</v>
      </c>
      <c r="F413" s="79" t="str">
        <f>INDEX('Crosswalk Particulates'!$B:$B,MATCH('2017 EPA Data'!A413,'Crosswalk Particulates'!$A:$A,0))</f>
        <v>Other-EPA</v>
      </c>
      <c r="G413" s="84">
        <f>INDEX('Crosswalk Particulates'!$E:$E,MATCH('2017 EPA Data'!$B413,'Crosswalk Particulates'!$D:$D,0))</f>
        <v>0</v>
      </c>
      <c r="H413" s="96">
        <f t="shared" si="6"/>
        <v>0</v>
      </c>
    </row>
    <row r="414" spans="1:8" hidden="1">
      <c r="A414" s="73" t="s">
        <v>2542</v>
      </c>
      <c r="B414" s="73" t="s">
        <v>2560</v>
      </c>
      <c r="C414" s="73" t="s">
        <v>2557</v>
      </c>
      <c r="D414" s="86">
        <v>632265.71078872785</v>
      </c>
      <c r="E414" s="73" t="s">
        <v>2522</v>
      </c>
      <c r="F414" s="79" t="str">
        <f>INDEX('Crosswalk Particulates'!$B:$B,MATCH('2017 EPA Data'!A414,'Crosswalk Particulates'!$A:$A,0))</f>
        <v>process-ngps-industry</v>
      </c>
      <c r="G414" s="84" t="str">
        <f>INDEX('Crosswalk Particulates'!$E:$E,MATCH('2017 EPA Data'!$B414,'Crosswalk Particulates'!$D:$D,0))</f>
        <v>CO</v>
      </c>
      <c r="H414" s="96">
        <f t="shared" si="6"/>
        <v>573582486586.10364</v>
      </c>
    </row>
    <row r="415" spans="1:8" hidden="1">
      <c r="A415" s="73" t="s">
        <v>2554</v>
      </c>
      <c r="B415" s="73" t="s">
        <v>2560</v>
      </c>
      <c r="C415" s="73" t="s">
        <v>2557</v>
      </c>
      <c r="D415" s="86">
        <v>620771.75627530413</v>
      </c>
      <c r="E415" s="73" t="s">
        <v>2522</v>
      </c>
      <c r="F415" s="79" t="str">
        <f>INDEX('Crosswalk Particulates'!$B:$B,MATCH('2017 EPA Data'!A415,'Crosswalk Particulates'!$A:$A,0))</f>
        <v>Transportation Sector</v>
      </c>
      <c r="G415" s="84" t="str">
        <f>INDEX('Crosswalk Particulates'!$E:$E,MATCH('2017 EPA Data'!$B415,'Crosswalk Particulates'!$D:$D,0))</f>
        <v>CO</v>
      </c>
      <c r="H415" s="96">
        <f t="shared" si="6"/>
        <v>563155334048.77405</v>
      </c>
    </row>
    <row r="416" spans="1:8" hidden="1">
      <c r="A416" s="73" t="s">
        <v>2542</v>
      </c>
      <c r="B416" s="73" t="s">
        <v>2609</v>
      </c>
      <c r="C416" s="73" t="s">
        <v>2557</v>
      </c>
      <c r="D416" s="86">
        <v>617568.18563653808</v>
      </c>
      <c r="E416" s="73" t="s">
        <v>2522</v>
      </c>
      <c r="F416" s="79" t="str">
        <f>INDEX('Crosswalk Particulates'!$B:$B,MATCH('2017 EPA Data'!A416,'Crosswalk Particulates'!$A:$A,0))</f>
        <v>process-ngps-industry</v>
      </c>
      <c r="G416" s="84" t="str">
        <f>INDEX('Crosswalk Particulates'!$E:$E,MATCH('2017 EPA Data'!$B416,'Crosswalk Particulates'!$D:$D,0))</f>
        <v>NOX</v>
      </c>
      <c r="H416" s="96">
        <f t="shared" si="6"/>
        <v>560249100195.53308</v>
      </c>
    </row>
    <row r="417" spans="1:8" hidden="1">
      <c r="A417" s="73" t="s">
        <v>2591</v>
      </c>
      <c r="B417" s="73" t="s">
        <v>2548</v>
      </c>
      <c r="C417" s="73" t="s">
        <v>2517</v>
      </c>
      <c r="D417" s="86">
        <v>617214.28267944301</v>
      </c>
      <c r="E417" s="73" t="s">
        <v>2518</v>
      </c>
      <c r="F417" s="79" t="str">
        <f>INDEX('Crosswalk Particulates'!$B:$B,MATCH('2017 EPA Data'!A417,'Crosswalk Particulates'!$A:$A,0))</f>
        <v>Other-EPA</v>
      </c>
      <c r="G417" s="84">
        <f>INDEX('Crosswalk Particulates'!$E:$E,MATCH('2017 EPA Data'!$B417,'Crosswalk Particulates'!$D:$D,0))</f>
        <v>0</v>
      </c>
      <c r="H417" s="96">
        <f t="shared" si="6"/>
        <v>0</v>
      </c>
    </row>
    <row r="418" spans="1:8" hidden="1">
      <c r="A418" s="73" t="s">
        <v>2552</v>
      </c>
      <c r="B418" s="73" t="s">
        <v>2638</v>
      </c>
      <c r="C418" s="73" t="s">
        <v>2517</v>
      </c>
      <c r="D418" s="86">
        <v>617078.253386989</v>
      </c>
      <c r="E418" s="73" t="s">
        <v>2518</v>
      </c>
      <c r="F418" s="79" t="str">
        <f>INDEX('Crosswalk Particulates'!$B:$B,MATCH('2017 EPA Data'!A418,'Crosswalk Particulates'!$A:$A,0))</f>
        <v>process-agriculture-industry</v>
      </c>
      <c r="G418" s="84">
        <f>INDEX('Crosswalk Particulates'!$E:$E,MATCH('2017 EPA Data'!$B418,'Crosswalk Particulates'!$D:$D,0))</f>
        <v>0</v>
      </c>
      <c r="H418" s="96">
        <f t="shared" si="6"/>
        <v>0</v>
      </c>
    </row>
    <row r="419" spans="1:8" hidden="1">
      <c r="A419" s="73" t="s">
        <v>2527</v>
      </c>
      <c r="B419" s="73" t="s">
        <v>2533</v>
      </c>
      <c r="C419" s="73" t="s">
        <v>2517</v>
      </c>
      <c r="D419" s="86">
        <v>616927.57521182345</v>
      </c>
      <c r="E419" s="73" t="s">
        <v>2518</v>
      </c>
      <c r="F419" s="79" t="str">
        <f>INDEX('Crosswalk Particulates'!$B:$B,MATCH('2017 EPA Data'!A419,'Crosswalk Particulates'!$A:$A,0))</f>
        <v>Transportation Sector</v>
      </c>
      <c r="G419" s="84">
        <f>INDEX('Crosswalk Particulates'!$E:$E,MATCH('2017 EPA Data'!$B419,'Crosswalk Particulates'!$D:$D,0))</f>
        <v>0</v>
      </c>
      <c r="H419" s="96">
        <f t="shared" si="6"/>
        <v>0</v>
      </c>
    </row>
    <row r="420" spans="1:8" hidden="1">
      <c r="A420" s="73" t="s">
        <v>2603</v>
      </c>
      <c r="B420" s="73" t="s">
        <v>2533</v>
      </c>
      <c r="C420" s="73" t="s">
        <v>2517</v>
      </c>
      <c r="D420" s="86">
        <v>615744.45833092241</v>
      </c>
      <c r="E420" s="73" t="s">
        <v>2518</v>
      </c>
      <c r="F420" s="79" t="str">
        <f>INDEX('Crosswalk Particulates'!$B:$B,MATCH('2017 EPA Data'!A420,'Crosswalk Particulates'!$A:$A,0))</f>
        <v>Transportation Sector</v>
      </c>
      <c r="G420" s="84">
        <f>INDEX('Crosswalk Particulates'!$E:$E,MATCH('2017 EPA Data'!$B420,'Crosswalk Particulates'!$D:$D,0))</f>
        <v>0</v>
      </c>
      <c r="H420" s="96">
        <f t="shared" si="6"/>
        <v>0</v>
      </c>
    </row>
    <row r="421" spans="1:8" hidden="1">
      <c r="A421" s="73" t="s">
        <v>2549</v>
      </c>
      <c r="B421" s="73" t="s">
        <v>2620</v>
      </c>
      <c r="C421" s="73" t="s">
        <v>2517</v>
      </c>
      <c r="D421" s="86">
        <v>608864.80746669287</v>
      </c>
      <c r="E421" s="73" t="s">
        <v>2518</v>
      </c>
      <c r="F421" s="79" t="str">
        <f>INDEX('Crosswalk Particulates'!$B:$B,MATCH('2017 EPA Data'!A421,'Crosswalk Particulates'!$A:$A,0))</f>
        <v>Residential Buildings Sector</v>
      </c>
      <c r="G421" s="84">
        <f>INDEX('Crosswalk Particulates'!$E:$E,MATCH('2017 EPA Data'!$B421,'Crosswalk Particulates'!$D:$D,0))</f>
        <v>0</v>
      </c>
      <c r="H421" s="96">
        <f t="shared" si="6"/>
        <v>0</v>
      </c>
    </row>
    <row r="422" spans="1:8" hidden="1">
      <c r="A422" s="73" t="s">
        <v>2538</v>
      </c>
      <c r="B422" s="73" t="s">
        <v>2604</v>
      </c>
      <c r="C422" s="73" t="s">
        <v>2517</v>
      </c>
      <c r="D422" s="86">
        <v>607588.4923486301</v>
      </c>
      <c r="E422" s="73" t="s">
        <v>2518</v>
      </c>
      <c r="F422" s="79" t="str">
        <f>INDEX('Crosswalk Particulates'!$B:$B,MATCH('2017 EPA Data'!A422,'Crosswalk Particulates'!$A:$A,0))</f>
        <v>process-other-industry</v>
      </c>
      <c r="G422" s="84">
        <f>INDEX('Crosswalk Particulates'!$E:$E,MATCH('2017 EPA Data'!$B422,'Crosswalk Particulates'!$D:$D,0))</f>
        <v>0</v>
      </c>
      <c r="H422" s="96">
        <f t="shared" si="6"/>
        <v>0</v>
      </c>
    </row>
    <row r="423" spans="1:8" hidden="1">
      <c r="A423" s="73" t="s">
        <v>2555</v>
      </c>
      <c r="B423" s="73" t="s">
        <v>2566</v>
      </c>
      <c r="C423" s="73" t="s">
        <v>2517</v>
      </c>
      <c r="D423" s="86">
        <v>605130.36650660005</v>
      </c>
      <c r="E423" s="73" t="s">
        <v>2518</v>
      </c>
      <c r="F423" s="79" t="str">
        <f>INDEX('Crosswalk Particulates'!$B:$B,MATCH('2017 EPA Data'!A423,'Crosswalk Particulates'!$A:$A,0))</f>
        <v>process-other-industry</v>
      </c>
      <c r="G423" s="84">
        <f>INDEX('Crosswalk Particulates'!$E:$E,MATCH('2017 EPA Data'!$B423,'Crosswalk Particulates'!$D:$D,0))</f>
        <v>0</v>
      </c>
      <c r="H423" s="96">
        <f t="shared" si="6"/>
        <v>0</v>
      </c>
    </row>
    <row r="424" spans="1:8" hidden="1">
      <c r="A424" s="73" t="s">
        <v>2551</v>
      </c>
      <c r="B424" s="73" t="s">
        <v>2609</v>
      </c>
      <c r="C424" s="73" t="s">
        <v>2557</v>
      </c>
      <c r="D424" s="86">
        <v>602436.65062756615</v>
      </c>
      <c r="E424" s="73" t="s">
        <v>2522</v>
      </c>
      <c r="F424" s="79" t="str">
        <f>INDEX('Crosswalk Particulates'!$B:$B,MATCH('2017 EPA Data'!A424,'Crosswalk Particulates'!$A:$A,0))</f>
        <v>industry-fuel-natural gas</v>
      </c>
      <c r="G424" s="84" t="str">
        <f>INDEX('Crosswalk Particulates'!$E:$E,MATCH('2017 EPA Data'!$B424,'Crosswalk Particulates'!$D:$D,0))</f>
        <v>NOX</v>
      </c>
      <c r="H424" s="96">
        <f t="shared" si="6"/>
        <v>546521986217.63953</v>
      </c>
    </row>
    <row r="425" spans="1:8" hidden="1">
      <c r="A425" s="73" t="s">
        <v>2578</v>
      </c>
      <c r="B425" s="73" t="s">
        <v>2639</v>
      </c>
      <c r="C425" s="73" t="s">
        <v>2517</v>
      </c>
      <c r="D425" s="86">
        <v>600099.62335600005</v>
      </c>
      <c r="E425" s="73" t="s">
        <v>2518</v>
      </c>
      <c r="F425" s="79" t="str">
        <f>INDEX('Crosswalk Particulates'!$B:$B,MATCH('2017 EPA Data'!A425,'Crosswalk Particulates'!$A:$A,0))</f>
        <v>process-chemicals-industry</v>
      </c>
      <c r="G425" s="84">
        <f>INDEX('Crosswalk Particulates'!$E:$E,MATCH('2017 EPA Data'!$B425,'Crosswalk Particulates'!$D:$D,0))</f>
        <v>0</v>
      </c>
      <c r="H425" s="96">
        <f t="shared" si="6"/>
        <v>0</v>
      </c>
    </row>
    <row r="426" spans="1:8">
      <c r="A426" s="73" t="s">
        <v>2569</v>
      </c>
      <c r="B426" s="73" t="s">
        <v>2609</v>
      </c>
      <c r="C426" s="73" t="s">
        <v>2557</v>
      </c>
      <c r="D426" s="86">
        <v>599919.50674603903</v>
      </c>
      <c r="E426" s="73" t="s">
        <v>2522</v>
      </c>
      <c r="F426" s="79" t="str">
        <f>INDEX('Crosswalk Particulates'!$B:$B,MATCH('2017 EPA Data'!A426,'Crosswalk Particulates'!$A:$A,0))</f>
        <v>Transportation Sector</v>
      </c>
      <c r="G426" s="84" t="str">
        <f>INDEX('Crosswalk Particulates'!$E:$E,MATCH('2017 EPA Data'!$B426,'Crosswalk Particulates'!$D:$D,0))</f>
        <v>NOX</v>
      </c>
      <c r="H426" s="96">
        <f t="shared" si="6"/>
        <v>544238468984.25952</v>
      </c>
    </row>
    <row r="427" spans="1:8" hidden="1">
      <c r="A427" s="73" t="s">
        <v>2602</v>
      </c>
      <c r="B427" s="73" t="s">
        <v>2593</v>
      </c>
      <c r="C427" s="73" t="s">
        <v>2517</v>
      </c>
      <c r="D427" s="86">
        <v>597361.72866200004</v>
      </c>
      <c r="E427" s="73" t="s">
        <v>2518</v>
      </c>
      <c r="F427" s="79" t="str">
        <f>INDEX('Crosswalk Particulates'!$B:$B,MATCH('2017 EPA Data'!A427,'Crosswalk Particulates'!$A:$A,0))</f>
        <v>process-other-industry</v>
      </c>
      <c r="G427" s="84">
        <f>INDEX('Crosswalk Particulates'!$E:$E,MATCH('2017 EPA Data'!$B427,'Crosswalk Particulates'!$D:$D,0))</f>
        <v>0</v>
      </c>
      <c r="H427" s="96">
        <f t="shared" si="6"/>
        <v>0</v>
      </c>
    </row>
    <row r="428" spans="1:8" hidden="1">
      <c r="A428" s="73" t="s">
        <v>2542</v>
      </c>
      <c r="B428" s="73" t="s">
        <v>2533</v>
      </c>
      <c r="C428" s="73" t="s">
        <v>2517</v>
      </c>
      <c r="D428" s="86">
        <v>595911.13221554982</v>
      </c>
      <c r="E428" s="73" t="s">
        <v>2518</v>
      </c>
      <c r="F428" s="79" t="str">
        <f>INDEX('Crosswalk Particulates'!$B:$B,MATCH('2017 EPA Data'!A428,'Crosswalk Particulates'!$A:$A,0))</f>
        <v>process-ngps-industry</v>
      </c>
      <c r="G428" s="84">
        <f>INDEX('Crosswalk Particulates'!$E:$E,MATCH('2017 EPA Data'!$B428,'Crosswalk Particulates'!$D:$D,0))</f>
        <v>0</v>
      </c>
      <c r="H428" s="96">
        <f t="shared" si="6"/>
        <v>0</v>
      </c>
    </row>
    <row r="429" spans="1:8" hidden="1">
      <c r="A429" s="73" t="s">
        <v>2586</v>
      </c>
      <c r="B429" s="73" t="s">
        <v>2583</v>
      </c>
      <c r="D429" s="86">
        <v>594322.66700473265</v>
      </c>
      <c r="E429" s="73" t="s">
        <v>2518</v>
      </c>
      <c r="F429" s="79" t="str">
        <f>INDEX('Crosswalk Particulates'!$B:$B,MATCH('2017 EPA Data'!A429,'Crosswalk Particulates'!$A:$A,0))</f>
        <v>process-other-industry</v>
      </c>
      <c r="G429" s="84">
        <f>INDEX('Crosswalk Particulates'!$E:$E,MATCH('2017 EPA Data'!$B429,'Crosswalk Particulates'!$D:$D,0))</f>
        <v>0</v>
      </c>
      <c r="H429" s="96">
        <f t="shared" si="6"/>
        <v>0</v>
      </c>
    </row>
    <row r="430" spans="1:8" hidden="1">
      <c r="A430" s="73" t="s">
        <v>2553</v>
      </c>
      <c r="B430" s="73" t="s">
        <v>2539</v>
      </c>
      <c r="C430" s="73" t="s">
        <v>2517</v>
      </c>
      <c r="D430" s="86">
        <v>589889.63547770958</v>
      </c>
      <c r="E430" s="73" t="s">
        <v>2518</v>
      </c>
      <c r="F430" s="79" t="str">
        <f>INDEX('Crosswalk Particulates'!$B:$B,MATCH('2017 EPA Data'!A430,'Crosswalk Particulates'!$A:$A,0))</f>
        <v>process-other-industry</v>
      </c>
      <c r="G430" s="84">
        <f>INDEX('Crosswalk Particulates'!$E:$E,MATCH('2017 EPA Data'!$B430,'Crosswalk Particulates'!$D:$D,0))</f>
        <v>0</v>
      </c>
      <c r="H430" s="96">
        <f t="shared" si="6"/>
        <v>0</v>
      </c>
    </row>
    <row r="431" spans="1:8" hidden="1">
      <c r="A431" s="73" t="s">
        <v>2526</v>
      </c>
      <c r="B431" s="73" t="s">
        <v>2640</v>
      </c>
      <c r="C431" s="73" t="s">
        <v>2517</v>
      </c>
      <c r="D431" s="86">
        <v>575950.64299153094</v>
      </c>
      <c r="E431" s="73" t="s">
        <v>2518</v>
      </c>
      <c r="F431" s="79" t="str">
        <f>INDEX('Crosswalk Particulates'!$B:$B,MATCH('2017 EPA Data'!A431,'Crosswalk Particulates'!$A:$A,0))</f>
        <v>Other-EPA</v>
      </c>
      <c r="G431" s="84">
        <f>INDEX('Crosswalk Particulates'!$E:$E,MATCH('2017 EPA Data'!$B431,'Crosswalk Particulates'!$D:$D,0))</f>
        <v>0</v>
      </c>
      <c r="H431" s="96">
        <f t="shared" si="6"/>
        <v>0</v>
      </c>
    </row>
    <row r="432" spans="1:8" hidden="1">
      <c r="A432" s="73" t="s">
        <v>2534</v>
      </c>
      <c r="B432" s="73" t="s">
        <v>2537</v>
      </c>
      <c r="C432" s="73" t="s">
        <v>2517</v>
      </c>
      <c r="D432" s="86">
        <v>574528.5921079109</v>
      </c>
      <c r="E432" s="73" t="s">
        <v>2518</v>
      </c>
      <c r="F432" s="79" t="str">
        <f>INDEX('Crosswalk Particulates'!$B:$B,MATCH('2017 EPA Data'!A432,'Crosswalk Particulates'!$A:$A,0))</f>
        <v>Other-EPA</v>
      </c>
      <c r="G432" s="84">
        <f>INDEX('Crosswalk Particulates'!$E:$E,MATCH('2017 EPA Data'!$B432,'Crosswalk Particulates'!$D:$D,0))</f>
        <v>0</v>
      </c>
      <c r="H432" s="96">
        <f t="shared" si="6"/>
        <v>0</v>
      </c>
    </row>
    <row r="433" spans="1:8" hidden="1">
      <c r="A433" s="73" t="s">
        <v>2589</v>
      </c>
      <c r="B433" s="73" t="s">
        <v>2610</v>
      </c>
      <c r="C433" s="73" t="s">
        <v>2557</v>
      </c>
      <c r="D433" s="86">
        <v>573571.82875314006</v>
      </c>
      <c r="E433" s="73" t="s">
        <v>2522</v>
      </c>
      <c r="F433" s="79" t="str">
        <f>INDEX('Crosswalk Particulates'!$B:$B,MATCH('2017 EPA Data'!A433,'Crosswalk Particulates'!$A:$A,0))</f>
        <v>Other-EPA</v>
      </c>
      <c r="G433" s="84" t="str">
        <f>INDEX('Crosswalk Particulates'!$E:$E,MATCH('2017 EPA Data'!$B433,'Crosswalk Particulates'!$D:$D,0))</f>
        <v>PM25</v>
      </c>
      <c r="H433" s="96">
        <f t="shared" si="6"/>
        <v>520336229148.91461</v>
      </c>
    </row>
    <row r="434" spans="1:8" hidden="1">
      <c r="A434" s="73" t="s">
        <v>2592</v>
      </c>
      <c r="B434" s="73" t="s">
        <v>2524</v>
      </c>
      <c r="C434" s="73" t="s">
        <v>2517</v>
      </c>
      <c r="D434" s="86">
        <v>564529.80664144666</v>
      </c>
      <c r="E434" s="73" t="s">
        <v>2518</v>
      </c>
      <c r="F434" s="79" t="str">
        <f>INDEX('Crosswalk Particulates'!$B:$B,MATCH('2017 EPA Data'!A434,'Crosswalk Particulates'!$A:$A,0))</f>
        <v>process-ngps-industry</v>
      </c>
      <c r="G434" s="84">
        <f>INDEX('Crosswalk Particulates'!$E:$E,MATCH('2017 EPA Data'!$B434,'Crosswalk Particulates'!$D:$D,0))</f>
        <v>0</v>
      </c>
      <c r="H434" s="96">
        <f t="shared" si="6"/>
        <v>0</v>
      </c>
    </row>
    <row r="435" spans="1:8" hidden="1">
      <c r="A435" s="73" t="s">
        <v>2632</v>
      </c>
      <c r="B435" s="73" t="s">
        <v>2516</v>
      </c>
      <c r="C435" s="73" t="s">
        <v>2517</v>
      </c>
      <c r="D435" s="86">
        <v>561845.47741261602</v>
      </c>
      <c r="E435" s="73" t="s">
        <v>2518</v>
      </c>
      <c r="F435" s="79" t="str">
        <f>INDEX('Crosswalk Particulates'!$B:$B,MATCH('2017 EPA Data'!A435,'Crosswalk Particulates'!$A:$A,0))</f>
        <v>industry-fuel-other</v>
      </c>
      <c r="G435" s="84">
        <f>INDEX('Crosswalk Particulates'!$E:$E,MATCH('2017 EPA Data'!$B435,'Crosswalk Particulates'!$D:$D,0))</f>
        <v>0</v>
      </c>
      <c r="H435" s="96">
        <f t="shared" si="6"/>
        <v>0</v>
      </c>
    </row>
    <row r="436" spans="1:8" hidden="1">
      <c r="A436" s="73" t="s">
        <v>2602</v>
      </c>
      <c r="B436" s="73" t="s">
        <v>2571</v>
      </c>
      <c r="C436" s="73" t="s">
        <v>2517</v>
      </c>
      <c r="D436" s="86">
        <v>551805.00800000003</v>
      </c>
      <c r="E436" s="73" t="s">
        <v>2518</v>
      </c>
      <c r="F436" s="79" t="str">
        <f>INDEX('Crosswalk Particulates'!$B:$B,MATCH('2017 EPA Data'!A436,'Crosswalk Particulates'!$A:$A,0))</f>
        <v>process-other-industry</v>
      </c>
      <c r="G436" s="84">
        <f>INDEX('Crosswalk Particulates'!$E:$E,MATCH('2017 EPA Data'!$B436,'Crosswalk Particulates'!$D:$D,0))</f>
        <v>0</v>
      </c>
      <c r="H436" s="96">
        <f t="shared" si="6"/>
        <v>0</v>
      </c>
    </row>
    <row r="437" spans="1:8" hidden="1">
      <c r="A437" s="73" t="s">
        <v>2529</v>
      </c>
      <c r="B437" s="73" t="s">
        <v>2621</v>
      </c>
      <c r="C437" s="73" t="s">
        <v>2517</v>
      </c>
      <c r="D437" s="86">
        <v>540140.86061476008</v>
      </c>
      <c r="E437" s="73" t="s">
        <v>2518</v>
      </c>
      <c r="F437" s="79" t="str">
        <f>INDEX('Crosswalk Particulates'!$B:$B,MATCH('2017 EPA Data'!A437,'Crosswalk Particulates'!$A:$A,0))</f>
        <v>Other-EPA</v>
      </c>
      <c r="G437" s="84">
        <f>INDEX('Crosswalk Particulates'!$E:$E,MATCH('2017 EPA Data'!$B437,'Crosswalk Particulates'!$D:$D,0))</f>
        <v>0</v>
      </c>
      <c r="H437" s="96">
        <f t="shared" si="6"/>
        <v>0</v>
      </c>
    </row>
    <row r="438" spans="1:8" hidden="1">
      <c r="A438" s="73" t="s">
        <v>2527</v>
      </c>
      <c r="B438" s="73" t="s">
        <v>2539</v>
      </c>
      <c r="C438" s="73" t="s">
        <v>2517</v>
      </c>
      <c r="D438" s="86">
        <v>539310.52959126688</v>
      </c>
      <c r="E438" s="73" t="s">
        <v>2518</v>
      </c>
      <c r="F438" s="79" t="str">
        <f>INDEX('Crosswalk Particulates'!$B:$B,MATCH('2017 EPA Data'!A438,'Crosswalk Particulates'!$A:$A,0))</f>
        <v>Transportation Sector</v>
      </c>
      <c r="G438" s="84">
        <f>INDEX('Crosswalk Particulates'!$E:$E,MATCH('2017 EPA Data'!$B438,'Crosswalk Particulates'!$D:$D,0))</f>
        <v>0</v>
      </c>
      <c r="H438" s="96">
        <f t="shared" si="6"/>
        <v>0</v>
      </c>
    </row>
    <row r="439" spans="1:8" hidden="1">
      <c r="A439" s="73" t="s">
        <v>2578</v>
      </c>
      <c r="B439" s="73" t="s">
        <v>2543</v>
      </c>
      <c r="C439" s="73" t="s">
        <v>2517</v>
      </c>
      <c r="D439" s="86">
        <v>537447.55746557482</v>
      </c>
      <c r="E439" s="73" t="s">
        <v>2518</v>
      </c>
      <c r="F439" s="79" t="str">
        <f>INDEX('Crosswalk Particulates'!$B:$B,MATCH('2017 EPA Data'!A439,'Crosswalk Particulates'!$A:$A,0))</f>
        <v>process-chemicals-industry</v>
      </c>
      <c r="G439" s="84">
        <f>INDEX('Crosswalk Particulates'!$E:$E,MATCH('2017 EPA Data'!$B439,'Crosswalk Particulates'!$D:$D,0))</f>
        <v>0</v>
      </c>
      <c r="H439" s="96">
        <f t="shared" si="6"/>
        <v>0</v>
      </c>
    </row>
    <row r="440" spans="1:8" hidden="1">
      <c r="A440" s="73" t="s">
        <v>2589</v>
      </c>
      <c r="B440" s="73" t="s">
        <v>2630</v>
      </c>
      <c r="D440" s="86">
        <v>536603.97724634258</v>
      </c>
      <c r="E440" s="73" t="s">
        <v>2522</v>
      </c>
      <c r="F440" s="79" t="str">
        <f>INDEX('Crosswalk Particulates'!$B:$B,MATCH('2017 EPA Data'!A440,'Crosswalk Particulates'!$A:$A,0))</f>
        <v>Other-EPA</v>
      </c>
      <c r="G440" s="84">
        <f>INDEX('Crosswalk Particulates'!$E:$E,MATCH('2017 EPA Data'!$B440,'Crosswalk Particulates'!$D:$D,0))</f>
        <v>0</v>
      </c>
      <c r="H440" s="96">
        <f t="shared" si="6"/>
        <v>486799518507.80872</v>
      </c>
    </row>
    <row r="441" spans="1:8" hidden="1">
      <c r="A441" s="73" t="s">
        <v>2530</v>
      </c>
      <c r="B441" s="73" t="s">
        <v>2535</v>
      </c>
      <c r="C441" s="73" t="s">
        <v>2517</v>
      </c>
      <c r="D441" s="86">
        <v>536135.0359591028</v>
      </c>
      <c r="E441" s="73" t="s">
        <v>2518</v>
      </c>
      <c r="F441" s="79" t="str">
        <f>INDEX('Crosswalk Particulates'!$B:$B,MATCH('2017 EPA Data'!A441,'Crosswalk Particulates'!$A:$A,0))</f>
        <v>process-other-industry</v>
      </c>
      <c r="G441" s="84">
        <f>INDEX('Crosswalk Particulates'!$E:$E,MATCH('2017 EPA Data'!$B441,'Crosswalk Particulates'!$D:$D,0))</f>
        <v>0</v>
      </c>
      <c r="H441" s="96">
        <f t="shared" si="6"/>
        <v>0</v>
      </c>
    </row>
    <row r="442" spans="1:8" hidden="1">
      <c r="A442" s="73" t="s">
        <v>2629</v>
      </c>
      <c r="B442" s="73" t="s">
        <v>2524</v>
      </c>
      <c r="C442" s="73" t="s">
        <v>2517</v>
      </c>
      <c r="D442" s="86">
        <v>535584.36818313482</v>
      </c>
      <c r="E442" s="73" t="s">
        <v>2518</v>
      </c>
      <c r="F442" s="79" t="str">
        <f>INDEX('Crosswalk Particulates'!$B:$B,MATCH('2017 EPA Data'!A442,'Crosswalk Particulates'!$A:$A,0))</f>
        <v>industry-fuel-oil</v>
      </c>
      <c r="G442" s="84">
        <f>INDEX('Crosswalk Particulates'!$E:$E,MATCH('2017 EPA Data'!$B442,'Crosswalk Particulates'!$D:$D,0))</f>
        <v>0</v>
      </c>
      <c r="H442" s="96">
        <f t="shared" si="6"/>
        <v>0</v>
      </c>
    </row>
    <row r="443" spans="1:8" hidden="1">
      <c r="A443" s="73" t="s">
        <v>2547</v>
      </c>
      <c r="B443" s="73" t="s">
        <v>2524</v>
      </c>
      <c r="C443" s="73" t="s">
        <v>2517</v>
      </c>
      <c r="D443" s="86">
        <v>533332.84360203659</v>
      </c>
      <c r="E443" s="73" t="s">
        <v>2518</v>
      </c>
      <c r="F443" s="79" t="str">
        <f>INDEX('Crosswalk Particulates'!$B:$B,MATCH('2017 EPA Data'!A443,'Crosswalk Particulates'!$A:$A,0))</f>
        <v>process-other-industry</v>
      </c>
      <c r="G443" s="84">
        <f>INDEX('Crosswalk Particulates'!$E:$E,MATCH('2017 EPA Data'!$B443,'Crosswalk Particulates'!$D:$D,0))</f>
        <v>0</v>
      </c>
      <c r="H443" s="96">
        <f t="shared" si="6"/>
        <v>0</v>
      </c>
    </row>
    <row r="444" spans="1:8" hidden="1">
      <c r="A444" s="73" t="s">
        <v>2545</v>
      </c>
      <c r="B444" s="73" t="s">
        <v>2536</v>
      </c>
      <c r="C444" s="73" t="s">
        <v>2517</v>
      </c>
      <c r="D444" s="86">
        <v>532975.52357564284</v>
      </c>
      <c r="E444" s="73" t="s">
        <v>2518</v>
      </c>
      <c r="F444" s="79" t="str">
        <f>INDEX('Crosswalk Particulates'!$B:$B,MATCH('2017 EPA Data'!A444,'Crosswalk Particulates'!$A:$A,0))</f>
        <v>Transportation Sector</v>
      </c>
      <c r="G444" s="84">
        <f>INDEX('Crosswalk Particulates'!$E:$E,MATCH('2017 EPA Data'!$B444,'Crosswalk Particulates'!$D:$D,0))</f>
        <v>0</v>
      </c>
      <c r="H444" s="96">
        <f t="shared" si="6"/>
        <v>0</v>
      </c>
    </row>
    <row r="445" spans="1:8" hidden="1">
      <c r="A445" s="73" t="s">
        <v>2551</v>
      </c>
      <c r="B445" s="73" t="s">
        <v>2548</v>
      </c>
      <c r="C445" s="73" t="s">
        <v>2517</v>
      </c>
      <c r="D445" s="86">
        <v>527967.45303699782</v>
      </c>
      <c r="E445" s="73" t="s">
        <v>2518</v>
      </c>
      <c r="F445" s="79" t="str">
        <f>INDEX('Crosswalk Particulates'!$B:$B,MATCH('2017 EPA Data'!A445,'Crosswalk Particulates'!$A:$A,0))</f>
        <v>industry-fuel-natural gas</v>
      </c>
      <c r="G445" s="84">
        <f>INDEX('Crosswalk Particulates'!$E:$E,MATCH('2017 EPA Data'!$B445,'Crosswalk Particulates'!$D:$D,0))</f>
        <v>0</v>
      </c>
      <c r="H445" s="96">
        <f t="shared" si="6"/>
        <v>0</v>
      </c>
    </row>
    <row r="446" spans="1:8" hidden="1">
      <c r="A446" s="73" t="s">
        <v>2547</v>
      </c>
      <c r="B446" s="73" t="s">
        <v>2641</v>
      </c>
      <c r="C446" s="73" t="s">
        <v>2517</v>
      </c>
      <c r="D446" s="86">
        <v>519873.21292333602</v>
      </c>
      <c r="E446" s="73" t="s">
        <v>2518</v>
      </c>
      <c r="F446" s="79" t="str">
        <f>INDEX('Crosswalk Particulates'!$B:$B,MATCH('2017 EPA Data'!A446,'Crosswalk Particulates'!$A:$A,0))</f>
        <v>process-other-industry</v>
      </c>
      <c r="G446" s="84">
        <f>INDEX('Crosswalk Particulates'!$E:$E,MATCH('2017 EPA Data'!$B446,'Crosswalk Particulates'!$D:$D,0))</f>
        <v>0</v>
      </c>
      <c r="H446" s="96">
        <f t="shared" si="6"/>
        <v>0</v>
      </c>
    </row>
    <row r="447" spans="1:8" hidden="1">
      <c r="A447" s="73" t="s">
        <v>2601</v>
      </c>
      <c r="B447" s="73" t="s">
        <v>2614</v>
      </c>
      <c r="C447" s="73" t="s">
        <v>2517</v>
      </c>
      <c r="D447" s="86">
        <v>516597.14128646581</v>
      </c>
      <c r="E447" s="73" t="s">
        <v>2518</v>
      </c>
      <c r="F447" s="79" t="str">
        <f>INDEX('Crosswalk Particulates'!$B:$B,MATCH('2017 EPA Data'!A447,'Crosswalk Particulates'!$A:$A,0))</f>
        <v>Commercial Buildings Sector</v>
      </c>
      <c r="G447" s="84">
        <f>INDEX('Crosswalk Particulates'!$E:$E,MATCH('2017 EPA Data'!$B447,'Crosswalk Particulates'!$D:$D,0))</f>
        <v>0</v>
      </c>
      <c r="H447" s="96">
        <f t="shared" si="6"/>
        <v>0</v>
      </c>
    </row>
    <row r="448" spans="1:8" hidden="1">
      <c r="A448" s="73" t="s">
        <v>2547</v>
      </c>
      <c r="B448" s="73" t="s">
        <v>2576</v>
      </c>
      <c r="C448" s="73" t="s">
        <v>2517</v>
      </c>
      <c r="D448" s="86">
        <v>515344.88735831599</v>
      </c>
      <c r="E448" s="73" t="s">
        <v>2518</v>
      </c>
      <c r="F448" s="79" t="str">
        <f>INDEX('Crosswalk Particulates'!$B:$B,MATCH('2017 EPA Data'!A448,'Crosswalk Particulates'!$A:$A,0))</f>
        <v>process-other-industry</v>
      </c>
      <c r="G448" s="84">
        <f>INDEX('Crosswalk Particulates'!$E:$E,MATCH('2017 EPA Data'!$B448,'Crosswalk Particulates'!$D:$D,0))</f>
        <v>0</v>
      </c>
      <c r="H448" s="96">
        <f t="shared" si="6"/>
        <v>0</v>
      </c>
    </row>
    <row r="449" spans="1:8" hidden="1">
      <c r="A449" s="73" t="s">
        <v>2554</v>
      </c>
      <c r="B449" s="73" t="s">
        <v>2525</v>
      </c>
      <c r="C449" s="73" t="s">
        <v>2517</v>
      </c>
      <c r="D449" s="86">
        <v>512825.77572247095</v>
      </c>
      <c r="E449" s="73" t="s">
        <v>2518</v>
      </c>
      <c r="F449" s="79" t="str">
        <f>INDEX('Crosswalk Particulates'!$B:$B,MATCH('2017 EPA Data'!A449,'Crosswalk Particulates'!$A:$A,0))</f>
        <v>Transportation Sector</v>
      </c>
      <c r="G449" s="84">
        <f>INDEX('Crosswalk Particulates'!$E:$E,MATCH('2017 EPA Data'!$B449,'Crosswalk Particulates'!$D:$D,0))</f>
        <v>0</v>
      </c>
      <c r="H449" s="96">
        <f t="shared" si="6"/>
        <v>0</v>
      </c>
    </row>
    <row r="450" spans="1:8" hidden="1">
      <c r="A450" s="73" t="s">
        <v>2541</v>
      </c>
      <c r="B450" s="73" t="s">
        <v>2558</v>
      </c>
      <c r="C450" s="73" t="s">
        <v>2517</v>
      </c>
      <c r="D450" s="86">
        <v>509605.09533061134</v>
      </c>
      <c r="E450" s="73" t="s">
        <v>2518</v>
      </c>
      <c r="F450" s="79" t="str">
        <f>INDEX('Crosswalk Particulates'!$B:$B,MATCH('2017 EPA Data'!A450,'Crosswalk Particulates'!$A:$A,0))</f>
        <v>Transportation Sector</v>
      </c>
      <c r="G450" s="84">
        <f>INDEX('Crosswalk Particulates'!$E:$E,MATCH('2017 EPA Data'!$B450,'Crosswalk Particulates'!$D:$D,0))</f>
        <v>0</v>
      </c>
      <c r="H450" s="96">
        <f t="shared" si="6"/>
        <v>0</v>
      </c>
    </row>
    <row r="451" spans="1:8" hidden="1">
      <c r="A451" s="73" t="s">
        <v>2553</v>
      </c>
      <c r="B451" s="73" t="s">
        <v>2535</v>
      </c>
      <c r="C451" s="73" t="s">
        <v>2517</v>
      </c>
      <c r="D451" s="86">
        <v>504889.3358351714</v>
      </c>
      <c r="E451" s="73" t="s">
        <v>2518</v>
      </c>
      <c r="F451" s="79" t="str">
        <f>INDEX('Crosswalk Particulates'!$B:$B,MATCH('2017 EPA Data'!A451,'Crosswalk Particulates'!$A:$A,0))</f>
        <v>process-other-industry</v>
      </c>
      <c r="G451" s="84">
        <f>INDEX('Crosswalk Particulates'!$E:$E,MATCH('2017 EPA Data'!$B451,'Crosswalk Particulates'!$D:$D,0))</f>
        <v>0</v>
      </c>
      <c r="H451" s="96">
        <f t="shared" si="6"/>
        <v>0</v>
      </c>
    </row>
    <row r="452" spans="1:8" hidden="1">
      <c r="A452" s="73" t="s">
        <v>2578</v>
      </c>
      <c r="B452" s="73" t="s">
        <v>2642</v>
      </c>
      <c r="C452" s="73" t="s">
        <v>2517</v>
      </c>
      <c r="D452" s="86">
        <v>504693.90054937702</v>
      </c>
      <c r="E452" s="73" t="s">
        <v>2518</v>
      </c>
      <c r="F452" s="79" t="str">
        <f>INDEX('Crosswalk Particulates'!$B:$B,MATCH('2017 EPA Data'!A452,'Crosswalk Particulates'!$A:$A,0))</f>
        <v>process-chemicals-industry</v>
      </c>
      <c r="G452" s="84">
        <f>INDEX('Crosswalk Particulates'!$E:$E,MATCH('2017 EPA Data'!$B452,'Crosswalk Particulates'!$D:$D,0))</f>
        <v>0</v>
      </c>
      <c r="H452" s="96">
        <f t="shared" ref="H452:H515" si="7">IF(E452="TON",D452/metricton_to_shortton,0)*10^6</f>
        <v>0</v>
      </c>
    </row>
    <row r="453" spans="1:8" hidden="1">
      <c r="A453" s="73" t="s">
        <v>2526</v>
      </c>
      <c r="B453" s="73" t="s">
        <v>2643</v>
      </c>
      <c r="C453" s="73" t="s">
        <v>2517</v>
      </c>
      <c r="D453" s="86">
        <v>503587.61416245782</v>
      </c>
      <c r="E453" s="73" t="s">
        <v>2518</v>
      </c>
      <c r="F453" s="79" t="str">
        <f>INDEX('Crosswalk Particulates'!$B:$B,MATCH('2017 EPA Data'!A453,'Crosswalk Particulates'!$A:$A,0))</f>
        <v>Other-EPA</v>
      </c>
      <c r="G453" s="84">
        <f>INDEX('Crosswalk Particulates'!$E:$E,MATCH('2017 EPA Data'!$B453,'Crosswalk Particulates'!$D:$D,0))</f>
        <v>0</v>
      </c>
      <c r="H453" s="96">
        <f t="shared" si="7"/>
        <v>0</v>
      </c>
    </row>
    <row r="454" spans="1:8" hidden="1">
      <c r="A454" s="73" t="s">
        <v>2530</v>
      </c>
      <c r="B454" s="73" t="s">
        <v>2644</v>
      </c>
      <c r="C454" s="73" t="s">
        <v>2517</v>
      </c>
      <c r="D454" s="86">
        <v>500040.13427158369</v>
      </c>
      <c r="E454" s="73" t="s">
        <v>2518</v>
      </c>
      <c r="F454" s="79" t="str">
        <f>INDEX('Crosswalk Particulates'!$B:$B,MATCH('2017 EPA Data'!A454,'Crosswalk Particulates'!$A:$A,0))</f>
        <v>process-other-industry</v>
      </c>
      <c r="G454" s="84">
        <f>INDEX('Crosswalk Particulates'!$E:$E,MATCH('2017 EPA Data'!$B454,'Crosswalk Particulates'!$D:$D,0))</f>
        <v>0</v>
      </c>
      <c r="H454" s="96">
        <f t="shared" si="7"/>
        <v>0</v>
      </c>
    </row>
    <row r="455" spans="1:8" hidden="1">
      <c r="A455" s="73" t="s">
        <v>2619</v>
      </c>
      <c r="B455" s="73" t="s">
        <v>2535</v>
      </c>
      <c r="C455" s="73" t="s">
        <v>2517</v>
      </c>
      <c r="D455" s="86">
        <v>498358.18260084098</v>
      </c>
      <c r="E455" s="73" t="s">
        <v>2518</v>
      </c>
      <c r="F455" s="79" t="str">
        <f>INDEX('Crosswalk Particulates'!$B:$B,MATCH('2017 EPA Data'!A455,'Crosswalk Particulates'!$A:$A,0))</f>
        <v>process-iron and steel-industry</v>
      </c>
      <c r="G455" s="84">
        <f>INDEX('Crosswalk Particulates'!$E:$E,MATCH('2017 EPA Data'!$B455,'Crosswalk Particulates'!$D:$D,0))</f>
        <v>0</v>
      </c>
      <c r="H455" s="96">
        <f t="shared" si="7"/>
        <v>0</v>
      </c>
    </row>
    <row r="456" spans="1:8" hidden="1">
      <c r="A456" s="73" t="s">
        <v>2578</v>
      </c>
      <c r="B456" s="73" t="s">
        <v>2645</v>
      </c>
      <c r="C456" s="73" t="s">
        <v>2517</v>
      </c>
      <c r="D456" s="86">
        <v>498269.76601464523</v>
      </c>
      <c r="E456" s="73" t="s">
        <v>2518</v>
      </c>
      <c r="F456" s="79" t="str">
        <f>INDEX('Crosswalk Particulates'!$B:$B,MATCH('2017 EPA Data'!A456,'Crosswalk Particulates'!$A:$A,0))</f>
        <v>process-chemicals-industry</v>
      </c>
      <c r="G456" s="84">
        <f>INDEX('Crosswalk Particulates'!$E:$E,MATCH('2017 EPA Data'!$B456,'Crosswalk Particulates'!$D:$D,0))</f>
        <v>0</v>
      </c>
      <c r="H456" s="96">
        <f t="shared" si="7"/>
        <v>0</v>
      </c>
    </row>
    <row r="457" spans="1:8" hidden="1">
      <c r="A457" s="73" t="s">
        <v>2529</v>
      </c>
      <c r="B457" s="73" t="s">
        <v>2625</v>
      </c>
      <c r="C457" s="73" t="s">
        <v>2517</v>
      </c>
      <c r="D457" s="86">
        <v>497603.75652797637</v>
      </c>
      <c r="E457" s="73" t="s">
        <v>2518</v>
      </c>
      <c r="F457" s="79" t="str">
        <f>INDEX('Crosswalk Particulates'!$B:$B,MATCH('2017 EPA Data'!A457,'Crosswalk Particulates'!$A:$A,0))</f>
        <v>Other-EPA</v>
      </c>
      <c r="G457" s="84">
        <f>INDEX('Crosswalk Particulates'!$E:$E,MATCH('2017 EPA Data'!$B457,'Crosswalk Particulates'!$D:$D,0))</f>
        <v>0</v>
      </c>
      <c r="H457" s="96">
        <f t="shared" si="7"/>
        <v>0</v>
      </c>
    </row>
    <row r="458" spans="1:8" hidden="1">
      <c r="A458" s="73" t="s">
        <v>2529</v>
      </c>
      <c r="B458" s="73" t="s">
        <v>2626</v>
      </c>
      <c r="C458" s="73" t="s">
        <v>2517</v>
      </c>
      <c r="D458" s="86">
        <v>497603.75652797637</v>
      </c>
      <c r="E458" s="73" t="s">
        <v>2518</v>
      </c>
      <c r="F458" s="79" t="str">
        <f>INDEX('Crosswalk Particulates'!$B:$B,MATCH('2017 EPA Data'!A458,'Crosswalk Particulates'!$A:$A,0))</f>
        <v>Other-EPA</v>
      </c>
      <c r="G458" s="84">
        <f>INDEX('Crosswalk Particulates'!$E:$E,MATCH('2017 EPA Data'!$B458,'Crosswalk Particulates'!$D:$D,0))</f>
        <v>0</v>
      </c>
      <c r="H458" s="96">
        <f t="shared" si="7"/>
        <v>0</v>
      </c>
    </row>
    <row r="459" spans="1:8" hidden="1">
      <c r="A459" s="73" t="s">
        <v>2547</v>
      </c>
      <c r="B459" s="73" t="s">
        <v>2556</v>
      </c>
      <c r="C459" s="73" t="s">
        <v>2557</v>
      </c>
      <c r="D459" s="86">
        <v>492538.64643701632</v>
      </c>
      <c r="E459" s="73" t="s">
        <v>2522</v>
      </c>
      <c r="F459" s="79" t="str">
        <f>INDEX('Crosswalk Particulates'!$B:$B,MATCH('2017 EPA Data'!A459,'Crosswalk Particulates'!$A:$A,0))</f>
        <v>process-other-industry</v>
      </c>
      <c r="G459" s="84" t="str">
        <f>INDEX('Crosswalk Particulates'!$E:$E,MATCH('2017 EPA Data'!$B459,'Crosswalk Particulates'!$D:$D,0))</f>
        <v>VOC</v>
      </c>
      <c r="H459" s="96">
        <f t="shared" si="7"/>
        <v>446824075293.71625</v>
      </c>
    </row>
    <row r="460" spans="1:8" hidden="1">
      <c r="A460" s="73" t="s">
        <v>2585</v>
      </c>
      <c r="B460" s="73" t="s">
        <v>2604</v>
      </c>
      <c r="C460" s="73" t="s">
        <v>2517</v>
      </c>
      <c r="D460" s="86">
        <v>490634.71337998955</v>
      </c>
      <c r="E460" s="73" t="s">
        <v>2518</v>
      </c>
      <c r="F460" s="79" t="str">
        <f>INDEX('Crosswalk Particulates'!$B:$B,MATCH('2017 EPA Data'!A460,'Crosswalk Particulates'!$A:$A,0))</f>
        <v>process-other-industry</v>
      </c>
      <c r="G460" s="84">
        <f>INDEX('Crosswalk Particulates'!$E:$E,MATCH('2017 EPA Data'!$B460,'Crosswalk Particulates'!$D:$D,0))</f>
        <v>0</v>
      </c>
      <c r="H460" s="96">
        <f t="shared" si="7"/>
        <v>0</v>
      </c>
    </row>
    <row r="461" spans="1:8" hidden="1">
      <c r="A461" s="73" t="s">
        <v>2527</v>
      </c>
      <c r="B461" s="73" t="s">
        <v>2548</v>
      </c>
      <c r="C461" s="73" t="s">
        <v>2517</v>
      </c>
      <c r="D461" s="86">
        <v>490092.98641235899</v>
      </c>
      <c r="E461" s="73" t="s">
        <v>2518</v>
      </c>
      <c r="F461" s="79" t="str">
        <f>INDEX('Crosswalk Particulates'!$B:$B,MATCH('2017 EPA Data'!A461,'Crosswalk Particulates'!$A:$A,0))</f>
        <v>Transportation Sector</v>
      </c>
      <c r="G461" s="84">
        <f>INDEX('Crosswalk Particulates'!$E:$E,MATCH('2017 EPA Data'!$B461,'Crosswalk Particulates'!$D:$D,0))</f>
        <v>0</v>
      </c>
      <c r="H461" s="96">
        <f t="shared" si="7"/>
        <v>0</v>
      </c>
    </row>
    <row r="462" spans="1:8" hidden="1">
      <c r="A462" s="73" t="s">
        <v>2607</v>
      </c>
      <c r="B462" s="73" t="s">
        <v>2535</v>
      </c>
      <c r="C462" s="73" t="s">
        <v>2517</v>
      </c>
      <c r="D462" s="86">
        <v>486884.09168000001</v>
      </c>
      <c r="E462" s="73" t="s">
        <v>2518</v>
      </c>
      <c r="F462" s="79" t="str">
        <f>INDEX('Crosswalk Particulates'!$B:$B,MATCH('2017 EPA Data'!A462,'Crosswalk Particulates'!$A:$A,0))</f>
        <v>process-cement-industry</v>
      </c>
      <c r="G462" s="84">
        <f>INDEX('Crosswalk Particulates'!$E:$E,MATCH('2017 EPA Data'!$B462,'Crosswalk Particulates'!$D:$D,0))</f>
        <v>0</v>
      </c>
      <c r="H462" s="96">
        <f t="shared" si="7"/>
        <v>0</v>
      </c>
    </row>
    <row r="463" spans="1:8" hidden="1">
      <c r="A463" s="73" t="s">
        <v>2586</v>
      </c>
      <c r="B463" s="73" t="s">
        <v>2593</v>
      </c>
      <c r="C463" s="73" t="s">
        <v>2517</v>
      </c>
      <c r="D463" s="86">
        <v>484634.08094000001</v>
      </c>
      <c r="E463" s="73" t="s">
        <v>2518</v>
      </c>
      <c r="F463" s="79" t="str">
        <f>INDEX('Crosswalk Particulates'!$B:$B,MATCH('2017 EPA Data'!A463,'Crosswalk Particulates'!$A:$A,0))</f>
        <v>process-other-industry</v>
      </c>
      <c r="G463" s="84">
        <f>INDEX('Crosswalk Particulates'!$E:$E,MATCH('2017 EPA Data'!$B463,'Crosswalk Particulates'!$D:$D,0))</f>
        <v>0</v>
      </c>
      <c r="H463" s="96">
        <f t="shared" si="7"/>
        <v>0</v>
      </c>
    </row>
    <row r="464" spans="1:8" hidden="1">
      <c r="A464" s="73" t="s">
        <v>2578</v>
      </c>
      <c r="B464" s="73" t="s">
        <v>2561</v>
      </c>
      <c r="C464" s="73" t="s">
        <v>2517</v>
      </c>
      <c r="D464" s="86">
        <v>484200.13578960003</v>
      </c>
      <c r="E464" s="73" t="s">
        <v>2518</v>
      </c>
      <c r="F464" s="79" t="str">
        <f>INDEX('Crosswalk Particulates'!$B:$B,MATCH('2017 EPA Data'!A464,'Crosswalk Particulates'!$A:$A,0))</f>
        <v>process-chemicals-industry</v>
      </c>
      <c r="G464" s="84">
        <f>INDEX('Crosswalk Particulates'!$E:$E,MATCH('2017 EPA Data'!$B464,'Crosswalk Particulates'!$D:$D,0))</f>
        <v>0</v>
      </c>
      <c r="H464" s="96">
        <f t="shared" si="7"/>
        <v>0</v>
      </c>
    </row>
    <row r="465" spans="1:8" hidden="1">
      <c r="A465" s="73" t="s">
        <v>2545</v>
      </c>
      <c r="B465" s="73" t="s">
        <v>2531</v>
      </c>
      <c r="C465" s="73" t="s">
        <v>2517</v>
      </c>
      <c r="D465" s="86">
        <v>481436.45681440679</v>
      </c>
      <c r="E465" s="73" t="s">
        <v>2518</v>
      </c>
      <c r="F465" s="79" t="str">
        <f>INDEX('Crosswalk Particulates'!$B:$B,MATCH('2017 EPA Data'!A465,'Crosswalk Particulates'!$A:$A,0))</f>
        <v>Transportation Sector</v>
      </c>
      <c r="G465" s="84">
        <f>INDEX('Crosswalk Particulates'!$E:$E,MATCH('2017 EPA Data'!$B465,'Crosswalk Particulates'!$D:$D,0))</f>
        <v>0</v>
      </c>
      <c r="H465" s="96">
        <f t="shared" si="7"/>
        <v>0</v>
      </c>
    </row>
    <row r="466" spans="1:8" hidden="1">
      <c r="A466" s="73" t="s">
        <v>2596</v>
      </c>
      <c r="B466" s="73" t="s">
        <v>2583</v>
      </c>
      <c r="D466" s="86">
        <v>481245.33</v>
      </c>
      <c r="E466" s="73" t="s">
        <v>2518</v>
      </c>
      <c r="F466" s="79" t="str">
        <f>INDEX('Crosswalk Particulates'!$B:$B,MATCH('2017 EPA Data'!A466,'Crosswalk Particulates'!$A:$A,0))</f>
        <v>industry-fuel-coal</v>
      </c>
      <c r="G466" s="84">
        <f>INDEX('Crosswalk Particulates'!$E:$E,MATCH('2017 EPA Data'!$B466,'Crosswalk Particulates'!$D:$D,0))</f>
        <v>0</v>
      </c>
      <c r="H466" s="96">
        <f t="shared" si="7"/>
        <v>0</v>
      </c>
    </row>
    <row r="467" spans="1:8" hidden="1">
      <c r="A467" s="73" t="s">
        <v>2545</v>
      </c>
      <c r="B467" s="73" t="s">
        <v>2528</v>
      </c>
      <c r="C467" s="73" t="s">
        <v>2517</v>
      </c>
      <c r="D467" s="86">
        <v>477032.53794606059</v>
      </c>
      <c r="E467" s="73" t="s">
        <v>2518</v>
      </c>
      <c r="F467" s="79" t="str">
        <f>INDEX('Crosswalk Particulates'!$B:$B,MATCH('2017 EPA Data'!A467,'Crosswalk Particulates'!$A:$A,0))</f>
        <v>Transportation Sector</v>
      </c>
      <c r="G467" s="84">
        <f>INDEX('Crosswalk Particulates'!$E:$E,MATCH('2017 EPA Data'!$B467,'Crosswalk Particulates'!$D:$D,0))</f>
        <v>0</v>
      </c>
      <c r="H467" s="96">
        <f t="shared" si="7"/>
        <v>0</v>
      </c>
    </row>
    <row r="468" spans="1:8" hidden="1">
      <c r="A468" s="73" t="s">
        <v>2578</v>
      </c>
      <c r="B468" s="73" t="s">
        <v>2524</v>
      </c>
      <c r="C468" s="73" t="s">
        <v>2517</v>
      </c>
      <c r="D468" s="86">
        <v>471418.11727865681</v>
      </c>
      <c r="E468" s="73" t="s">
        <v>2518</v>
      </c>
      <c r="F468" s="79" t="str">
        <f>INDEX('Crosswalk Particulates'!$B:$B,MATCH('2017 EPA Data'!A468,'Crosswalk Particulates'!$A:$A,0))</f>
        <v>process-chemicals-industry</v>
      </c>
      <c r="G468" s="84">
        <f>INDEX('Crosswalk Particulates'!$E:$E,MATCH('2017 EPA Data'!$B468,'Crosswalk Particulates'!$D:$D,0))</f>
        <v>0</v>
      </c>
      <c r="H468" s="96">
        <f t="shared" si="7"/>
        <v>0</v>
      </c>
    </row>
    <row r="469" spans="1:8" hidden="1">
      <c r="A469" s="73" t="s">
        <v>2547</v>
      </c>
      <c r="B469" s="73" t="s">
        <v>2646</v>
      </c>
      <c r="C469" s="73" t="s">
        <v>2517</v>
      </c>
      <c r="D469" s="86">
        <v>461594.73092167731</v>
      </c>
      <c r="E469" s="73" t="s">
        <v>2518</v>
      </c>
      <c r="F469" s="79" t="str">
        <f>INDEX('Crosswalk Particulates'!$B:$B,MATCH('2017 EPA Data'!A469,'Crosswalk Particulates'!$A:$A,0))</f>
        <v>process-other-industry</v>
      </c>
      <c r="G469" s="84">
        <f>INDEX('Crosswalk Particulates'!$E:$E,MATCH('2017 EPA Data'!$B469,'Crosswalk Particulates'!$D:$D,0))</f>
        <v>0</v>
      </c>
      <c r="H469" s="96">
        <f t="shared" si="7"/>
        <v>0</v>
      </c>
    </row>
    <row r="470" spans="1:8" hidden="1">
      <c r="A470" s="73" t="s">
        <v>2647</v>
      </c>
      <c r="B470" s="73" t="s">
        <v>2590</v>
      </c>
      <c r="C470" s="73" t="s">
        <v>2557</v>
      </c>
      <c r="D470" s="86">
        <v>455316.56770593522</v>
      </c>
      <c r="E470" s="73" t="s">
        <v>2522</v>
      </c>
      <c r="F470" s="79" t="str">
        <f>INDEX('Crosswalk Particulates'!$B:$B,MATCH('2017 EPA Data'!A470,'Crosswalk Particulates'!$A:$A,0))</f>
        <v>process-mining-industry</v>
      </c>
      <c r="G470" s="84" t="str">
        <f>INDEX('Crosswalk Particulates'!$E:$E,MATCH('2017 EPA Data'!$B470,'Crosswalk Particulates'!$D:$D,0))</f>
        <v>PM10</v>
      </c>
      <c r="H470" s="96">
        <f t="shared" si="7"/>
        <v>413056733319.96918</v>
      </c>
    </row>
    <row r="471" spans="1:8" hidden="1">
      <c r="A471" s="73" t="s">
        <v>2527</v>
      </c>
      <c r="B471" s="73" t="s">
        <v>2560</v>
      </c>
      <c r="C471" s="73" t="s">
        <v>2557</v>
      </c>
      <c r="D471" s="86">
        <v>454628.61797986861</v>
      </c>
      <c r="E471" s="73" t="s">
        <v>2522</v>
      </c>
      <c r="F471" s="79" t="str">
        <f>INDEX('Crosswalk Particulates'!$B:$B,MATCH('2017 EPA Data'!A471,'Crosswalk Particulates'!$A:$A,0))</f>
        <v>Transportation Sector</v>
      </c>
      <c r="G471" s="84" t="str">
        <f>INDEX('Crosswalk Particulates'!$E:$E,MATCH('2017 EPA Data'!$B471,'Crosswalk Particulates'!$D:$D,0))</f>
        <v>CO</v>
      </c>
      <c r="H471" s="96">
        <f t="shared" si="7"/>
        <v>412432635084.38519</v>
      </c>
    </row>
    <row r="472" spans="1:8" hidden="1">
      <c r="A472" s="73" t="s">
        <v>2565</v>
      </c>
      <c r="B472" s="73" t="s">
        <v>2560</v>
      </c>
      <c r="C472" s="73" t="s">
        <v>2557</v>
      </c>
      <c r="D472" s="86">
        <v>453187.172395</v>
      </c>
      <c r="E472" s="73" t="s">
        <v>2522</v>
      </c>
      <c r="F472" s="79" t="str">
        <f>INDEX('Crosswalk Particulates'!$B:$B,MATCH('2017 EPA Data'!A472,'Crosswalk Particulates'!$A:$A,0))</f>
        <v>Electricity Sector</v>
      </c>
      <c r="G472" s="84" t="str">
        <f>INDEX('Crosswalk Particulates'!$E:$E,MATCH('2017 EPA Data'!$B472,'Crosswalk Particulates'!$D:$D,0))</f>
        <v>CO</v>
      </c>
      <c r="H472" s="96">
        <f t="shared" si="7"/>
        <v>411124976091.1178</v>
      </c>
    </row>
    <row r="473" spans="1:8" hidden="1">
      <c r="A473" s="73" t="s">
        <v>2523</v>
      </c>
      <c r="B473" s="73" t="s">
        <v>2620</v>
      </c>
      <c r="C473" s="73" t="s">
        <v>2517</v>
      </c>
      <c r="D473" s="86">
        <v>445410.08512274764</v>
      </c>
      <c r="E473" s="73" t="s">
        <v>2518</v>
      </c>
      <c r="F473" s="79" t="str">
        <f>INDEX('Crosswalk Particulates'!$B:$B,MATCH('2017 EPA Data'!A473,'Crosswalk Particulates'!$A:$A,0))</f>
        <v>Transportation Sector</v>
      </c>
      <c r="G473" s="84">
        <f>INDEX('Crosswalk Particulates'!$E:$E,MATCH('2017 EPA Data'!$B473,'Crosswalk Particulates'!$D:$D,0))</f>
        <v>0</v>
      </c>
      <c r="H473" s="96">
        <f t="shared" si="7"/>
        <v>0</v>
      </c>
    </row>
    <row r="474" spans="1:8" hidden="1">
      <c r="A474" s="73" t="s">
        <v>2550</v>
      </c>
      <c r="B474" s="73" t="s">
        <v>2641</v>
      </c>
      <c r="C474" s="73" t="s">
        <v>2517</v>
      </c>
      <c r="D474" s="86">
        <v>444171.98593800003</v>
      </c>
      <c r="E474" s="73" t="s">
        <v>2518</v>
      </c>
      <c r="F474" s="79" t="str">
        <f>INDEX('Crosswalk Particulates'!$B:$B,MATCH('2017 EPA Data'!A474,'Crosswalk Particulates'!$A:$A,0))</f>
        <v>process-other-industry</v>
      </c>
      <c r="G474" s="84">
        <f>INDEX('Crosswalk Particulates'!$E:$E,MATCH('2017 EPA Data'!$B474,'Crosswalk Particulates'!$D:$D,0))</f>
        <v>0</v>
      </c>
      <c r="H474" s="96">
        <f t="shared" si="7"/>
        <v>0</v>
      </c>
    </row>
    <row r="475" spans="1:8" hidden="1">
      <c r="A475" s="73" t="s">
        <v>2546</v>
      </c>
      <c r="B475" s="73" t="s">
        <v>2556</v>
      </c>
      <c r="C475" s="73" t="s">
        <v>2557</v>
      </c>
      <c r="D475" s="86">
        <v>443448.04982618178</v>
      </c>
      <c r="E475" s="73" t="s">
        <v>2522</v>
      </c>
      <c r="F475" s="79" t="str">
        <f>INDEX('Crosswalk Particulates'!$B:$B,MATCH('2017 EPA Data'!A475,'Crosswalk Particulates'!$A:$A,0))</f>
        <v>process-other-industry</v>
      </c>
      <c r="G475" s="84" t="str">
        <f>INDEX('Crosswalk Particulates'!$E:$E,MATCH('2017 EPA Data'!$B475,'Crosswalk Particulates'!$D:$D,0))</f>
        <v>VOC</v>
      </c>
      <c r="H475" s="96">
        <f t="shared" si="7"/>
        <v>402289782208.43671</v>
      </c>
    </row>
    <row r="476" spans="1:8" hidden="1">
      <c r="A476" s="73" t="s">
        <v>2519</v>
      </c>
      <c r="B476" s="73" t="s">
        <v>2537</v>
      </c>
      <c r="C476" s="73" t="s">
        <v>2517</v>
      </c>
      <c r="D476" s="86">
        <v>439713.41142060718</v>
      </c>
      <c r="E476" s="73" t="s">
        <v>2518</v>
      </c>
      <c r="F476" s="79" t="str">
        <f>INDEX('Crosswalk Particulates'!$B:$B,MATCH('2017 EPA Data'!A476,'Crosswalk Particulates'!$A:$A,0))</f>
        <v>process-other-industry</v>
      </c>
      <c r="G476" s="84">
        <f>INDEX('Crosswalk Particulates'!$E:$E,MATCH('2017 EPA Data'!$B476,'Crosswalk Particulates'!$D:$D,0))</f>
        <v>0</v>
      </c>
      <c r="H476" s="96">
        <f t="shared" si="7"/>
        <v>0</v>
      </c>
    </row>
    <row r="477" spans="1:8" hidden="1">
      <c r="A477" s="73" t="s">
        <v>2529</v>
      </c>
      <c r="B477" s="73" t="s">
        <v>2597</v>
      </c>
      <c r="C477" s="73" t="s">
        <v>2521</v>
      </c>
      <c r="D477" s="86">
        <v>437280.29292990122</v>
      </c>
      <c r="E477" s="73" t="s">
        <v>2522</v>
      </c>
      <c r="F477" s="79" t="str">
        <f>INDEX('Crosswalk Particulates'!$B:$B,MATCH('2017 EPA Data'!A477,'Crosswalk Particulates'!$A:$A,0))</f>
        <v>Other-EPA</v>
      </c>
      <c r="G477" s="84" t="str">
        <f>INDEX('Crosswalk Particulates'!$E:$E,MATCH('2017 EPA Data'!$B477,'Crosswalk Particulates'!$D:$D,0))</f>
        <v>CH4</v>
      </c>
      <c r="H477" s="96">
        <f t="shared" si="7"/>
        <v>396694480617.88544</v>
      </c>
    </row>
    <row r="478" spans="1:8" hidden="1">
      <c r="A478" s="73" t="s">
        <v>2526</v>
      </c>
      <c r="B478" s="73" t="s">
        <v>2648</v>
      </c>
      <c r="C478" s="73" t="s">
        <v>2517</v>
      </c>
      <c r="D478" s="86">
        <v>437131.7707921415</v>
      </c>
      <c r="E478" s="73" t="s">
        <v>2518</v>
      </c>
      <c r="F478" s="79" t="str">
        <f>INDEX('Crosswalk Particulates'!$B:$B,MATCH('2017 EPA Data'!A478,'Crosswalk Particulates'!$A:$A,0))</f>
        <v>Other-EPA</v>
      </c>
      <c r="G478" s="84">
        <f>INDEX('Crosswalk Particulates'!$E:$E,MATCH('2017 EPA Data'!$B478,'Crosswalk Particulates'!$D:$D,0))</f>
        <v>0</v>
      </c>
      <c r="H478" s="96">
        <f t="shared" si="7"/>
        <v>0</v>
      </c>
    </row>
    <row r="479" spans="1:8" hidden="1">
      <c r="A479" s="73" t="s">
        <v>2547</v>
      </c>
      <c r="B479" s="73" t="s">
        <v>2520</v>
      </c>
      <c r="C479" s="73" t="s">
        <v>2521</v>
      </c>
      <c r="D479" s="86">
        <v>435651.4987161</v>
      </c>
      <c r="E479" s="73" t="s">
        <v>2522</v>
      </c>
      <c r="F479" s="79" t="str">
        <f>INDEX('Crosswalk Particulates'!$B:$B,MATCH('2017 EPA Data'!A479,'Crosswalk Particulates'!$A:$A,0))</f>
        <v>process-other-industry</v>
      </c>
      <c r="G479" s="84">
        <f>INDEX('Crosswalk Particulates'!$E:$E,MATCH('2017 EPA Data'!$B479,'Crosswalk Particulates'!$D:$D,0))</f>
        <v>0</v>
      </c>
      <c r="H479" s="96">
        <f t="shared" si="7"/>
        <v>395216861605.26538</v>
      </c>
    </row>
    <row r="480" spans="1:8" hidden="1">
      <c r="A480" s="73" t="s">
        <v>2649</v>
      </c>
      <c r="B480" s="73" t="s">
        <v>2520</v>
      </c>
      <c r="C480" s="73" t="s">
        <v>2521</v>
      </c>
      <c r="D480" s="86">
        <v>429200.03812396002</v>
      </c>
      <c r="E480" s="73" t="s">
        <v>2522</v>
      </c>
      <c r="F480" s="79" t="str">
        <f>INDEX('Crosswalk Particulates'!$B:$B,MATCH('2017 EPA Data'!A480,'Crosswalk Particulates'!$A:$A,0))</f>
        <v>Electricity Sector</v>
      </c>
      <c r="G480" s="84">
        <f>INDEX('Crosswalk Particulates'!$E:$E,MATCH('2017 EPA Data'!$B480,'Crosswalk Particulates'!$D:$D,0))</f>
        <v>0</v>
      </c>
      <c r="H480" s="96">
        <f t="shared" si="7"/>
        <v>389364188045.06903</v>
      </c>
    </row>
    <row r="481" spans="1:8" hidden="1">
      <c r="A481" s="73" t="s">
        <v>2578</v>
      </c>
      <c r="B481" s="73" t="s">
        <v>2650</v>
      </c>
      <c r="C481" s="73" t="s">
        <v>2517</v>
      </c>
      <c r="D481" s="86">
        <v>427832.65245210403</v>
      </c>
      <c r="E481" s="73" t="s">
        <v>2518</v>
      </c>
      <c r="F481" s="79" t="str">
        <f>INDEX('Crosswalk Particulates'!$B:$B,MATCH('2017 EPA Data'!A481,'Crosswalk Particulates'!$A:$A,0))</f>
        <v>process-chemicals-industry</v>
      </c>
      <c r="G481" s="84">
        <f>INDEX('Crosswalk Particulates'!$E:$E,MATCH('2017 EPA Data'!$B481,'Crosswalk Particulates'!$D:$D,0))</f>
        <v>0</v>
      </c>
      <c r="H481" s="96">
        <f t="shared" si="7"/>
        <v>0</v>
      </c>
    </row>
    <row r="482" spans="1:8" hidden="1">
      <c r="A482" s="73" t="s">
        <v>2538</v>
      </c>
      <c r="B482" s="73" t="s">
        <v>2561</v>
      </c>
      <c r="C482" s="73" t="s">
        <v>2517</v>
      </c>
      <c r="D482" s="86">
        <v>425652.6979569</v>
      </c>
      <c r="E482" s="73" t="s">
        <v>2518</v>
      </c>
      <c r="F482" s="79" t="str">
        <f>INDEX('Crosswalk Particulates'!$B:$B,MATCH('2017 EPA Data'!A482,'Crosswalk Particulates'!$A:$A,0))</f>
        <v>process-other-industry</v>
      </c>
      <c r="G482" s="84">
        <f>INDEX('Crosswalk Particulates'!$E:$E,MATCH('2017 EPA Data'!$B482,'Crosswalk Particulates'!$D:$D,0))</f>
        <v>0</v>
      </c>
      <c r="H482" s="96">
        <f t="shared" si="7"/>
        <v>0</v>
      </c>
    </row>
    <row r="483" spans="1:8" hidden="1">
      <c r="A483" s="73" t="s">
        <v>2600</v>
      </c>
      <c r="B483" s="73" t="s">
        <v>2576</v>
      </c>
      <c r="C483" s="73" t="s">
        <v>2517</v>
      </c>
      <c r="D483" s="86">
        <v>424609.68039700843</v>
      </c>
      <c r="E483" s="73" t="s">
        <v>2518</v>
      </c>
      <c r="F483" s="79" t="str">
        <f>INDEX('Crosswalk Particulates'!$B:$B,MATCH('2017 EPA Data'!A483,'Crosswalk Particulates'!$A:$A,0))</f>
        <v>industry-fuel-biomass</v>
      </c>
      <c r="G483" s="84">
        <f>INDEX('Crosswalk Particulates'!$E:$E,MATCH('2017 EPA Data'!$B483,'Crosswalk Particulates'!$D:$D,0))</f>
        <v>0</v>
      </c>
      <c r="H483" s="96">
        <f t="shared" si="7"/>
        <v>0</v>
      </c>
    </row>
    <row r="484" spans="1:8" hidden="1">
      <c r="A484" s="73" t="s">
        <v>2585</v>
      </c>
      <c r="B484" s="73" t="s">
        <v>2642</v>
      </c>
      <c r="C484" s="73" t="s">
        <v>2517</v>
      </c>
      <c r="D484" s="86">
        <v>416363.1</v>
      </c>
      <c r="E484" s="73" t="s">
        <v>2518</v>
      </c>
      <c r="F484" s="79" t="str">
        <f>INDEX('Crosswalk Particulates'!$B:$B,MATCH('2017 EPA Data'!A484,'Crosswalk Particulates'!$A:$A,0))</f>
        <v>process-other-industry</v>
      </c>
      <c r="G484" s="84">
        <f>INDEX('Crosswalk Particulates'!$E:$E,MATCH('2017 EPA Data'!$B484,'Crosswalk Particulates'!$D:$D,0))</f>
        <v>0</v>
      </c>
      <c r="H484" s="96">
        <f t="shared" si="7"/>
        <v>0</v>
      </c>
    </row>
    <row r="485" spans="1:8" hidden="1">
      <c r="A485" s="73" t="s">
        <v>2619</v>
      </c>
      <c r="B485" s="73" t="s">
        <v>2593</v>
      </c>
      <c r="C485" s="73" t="s">
        <v>2517</v>
      </c>
      <c r="D485" s="86">
        <v>413503.24722640001</v>
      </c>
      <c r="E485" s="73" t="s">
        <v>2518</v>
      </c>
      <c r="F485" s="79" t="str">
        <f>INDEX('Crosswalk Particulates'!$B:$B,MATCH('2017 EPA Data'!A485,'Crosswalk Particulates'!$A:$A,0))</f>
        <v>process-iron and steel-industry</v>
      </c>
      <c r="G485" s="84">
        <f>INDEX('Crosswalk Particulates'!$E:$E,MATCH('2017 EPA Data'!$B485,'Crosswalk Particulates'!$D:$D,0))</f>
        <v>0</v>
      </c>
      <c r="H485" s="96">
        <f t="shared" si="7"/>
        <v>0</v>
      </c>
    </row>
    <row r="486" spans="1:8" hidden="1">
      <c r="A486" s="73" t="s">
        <v>2529</v>
      </c>
      <c r="B486" s="73" t="s">
        <v>2635</v>
      </c>
      <c r="C486" s="73" t="s">
        <v>2517</v>
      </c>
      <c r="D486" s="86">
        <v>412529.57846005203</v>
      </c>
      <c r="E486" s="73" t="s">
        <v>2518</v>
      </c>
      <c r="F486" s="79" t="str">
        <f>INDEX('Crosswalk Particulates'!$B:$B,MATCH('2017 EPA Data'!A486,'Crosswalk Particulates'!$A:$A,0))</f>
        <v>Other-EPA</v>
      </c>
      <c r="G486" s="84">
        <f>INDEX('Crosswalk Particulates'!$E:$E,MATCH('2017 EPA Data'!$B486,'Crosswalk Particulates'!$D:$D,0))</f>
        <v>0</v>
      </c>
      <c r="H486" s="96">
        <f t="shared" si="7"/>
        <v>0</v>
      </c>
    </row>
    <row r="487" spans="1:8" hidden="1">
      <c r="A487" s="73" t="s">
        <v>2538</v>
      </c>
      <c r="B487" s="73" t="s">
        <v>2536</v>
      </c>
      <c r="C487" s="73" t="s">
        <v>2517</v>
      </c>
      <c r="D487" s="86">
        <v>411857.79581913201</v>
      </c>
      <c r="E487" s="73" t="s">
        <v>2518</v>
      </c>
      <c r="F487" s="79" t="str">
        <f>INDEX('Crosswalk Particulates'!$B:$B,MATCH('2017 EPA Data'!A487,'Crosswalk Particulates'!$A:$A,0))</f>
        <v>process-other-industry</v>
      </c>
      <c r="G487" s="84">
        <f>INDEX('Crosswalk Particulates'!$E:$E,MATCH('2017 EPA Data'!$B487,'Crosswalk Particulates'!$D:$D,0))</f>
        <v>0</v>
      </c>
      <c r="H487" s="96">
        <f t="shared" si="7"/>
        <v>0</v>
      </c>
    </row>
    <row r="488" spans="1:8" hidden="1">
      <c r="A488" s="73" t="s">
        <v>2603</v>
      </c>
      <c r="B488" s="73" t="s">
        <v>2535</v>
      </c>
      <c r="C488" s="73" t="s">
        <v>2517</v>
      </c>
      <c r="D488" s="86">
        <v>409844.53453263722</v>
      </c>
      <c r="E488" s="73" t="s">
        <v>2518</v>
      </c>
      <c r="F488" s="79" t="str">
        <f>INDEX('Crosswalk Particulates'!$B:$B,MATCH('2017 EPA Data'!A488,'Crosswalk Particulates'!$A:$A,0))</f>
        <v>Transportation Sector</v>
      </c>
      <c r="G488" s="84">
        <f>INDEX('Crosswalk Particulates'!$E:$E,MATCH('2017 EPA Data'!$B488,'Crosswalk Particulates'!$D:$D,0))</f>
        <v>0</v>
      </c>
      <c r="H488" s="96">
        <f t="shared" si="7"/>
        <v>0</v>
      </c>
    </row>
    <row r="489" spans="1:8" hidden="1">
      <c r="A489" s="73" t="s">
        <v>2529</v>
      </c>
      <c r="B489" s="73" t="s">
        <v>2636</v>
      </c>
      <c r="C489" s="73" t="s">
        <v>2517</v>
      </c>
      <c r="D489" s="86">
        <v>407714.0583667194</v>
      </c>
      <c r="E489" s="73" t="s">
        <v>2518</v>
      </c>
      <c r="F489" s="79" t="str">
        <f>INDEX('Crosswalk Particulates'!$B:$B,MATCH('2017 EPA Data'!A489,'Crosswalk Particulates'!$A:$A,0))</f>
        <v>Other-EPA</v>
      </c>
      <c r="G489" s="84">
        <f>INDEX('Crosswalk Particulates'!$E:$E,MATCH('2017 EPA Data'!$B489,'Crosswalk Particulates'!$D:$D,0))</f>
        <v>0</v>
      </c>
      <c r="H489" s="96">
        <f t="shared" si="7"/>
        <v>0</v>
      </c>
    </row>
    <row r="490" spans="1:8" hidden="1">
      <c r="A490" s="73" t="s">
        <v>2551</v>
      </c>
      <c r="B490" s="73" t="s">
        <v>2580</v>
      </c>
      <c r="C490" s="73" t="s">
        <v>2517</v>
      </c>
      <c r="D490" s="86">
        <v>405831.69220618001</v>
      </c>
      <c r="E490" s="73" t="s">
        <v>2518</v>
      </c>
      <c r="F490" s="79" t="str">
        <f>INDEX('Crosswalk Particulates'!$B:$B,MATCH('2017 EPA Data'!A490,'Crosswalk Particulates'!$A:$A,0))</f>
        <v>industry-fuel-natural gas</v>
      </c>
      <c r="G490" s="84">
        <f>INDEX('Crosswalk Particulates'!$E:$E,MATCH('2017 EPA Data'!$B490,'Crosswalk Particulates'!$D:$D,0))</f>
        <v>0</v>
      </c>
      <c r="H490" s="96">
        <f t="shared" si="7"/>
        <v>0</v>
      </c>
    </row>
    <row r="491" spans="1:8" hidden="1">
      <c r="A491" s="73" t="s">
        <v>2581</v>
      </c>
      <c r="B491" s="73" t="s">
        <v>2531</v>
      </c>
      <c r="C491" s="73" t="s">
        <v>2517</v>
      </c>
      <c r="D491" s="86">
        <v>401615.24466496892</v>
      </c>
      <c r="E491" s="73" t="s">
        <v>2518</v>
      </c>
      <c r="F491" s="79" t="str">
        <f>INDEX('Crosswalk Particulates'!$B:$B,MATCH('2017 EPA Data'!A491,'Crosswalk Particulates'!$A:$A,0))</f>
        <v>Electricity Sector</v>
      </c>
      <c r="G491" s="84">
        <f>INDEX('Crosswalk Particulates'!$E:$E,MATCH('2017 EPA Data'!$B491,'Crosswalk Particulates'!$D:$D,0))</f>
        <v>0</v>
      </c>
      <c r="H491" s="96">
        <f t="shared" si="7"/>
        <v>0</v>
      </c>
    </row>
    <row r="492" spans="1:8" hidden="1">
      <c r="A492" s="73" t="s">
        <v>2529</v>
      </c>
      <c r="B492" s="73" t="s">
        <v>2620</v>
      </c>
      <c r="C492" s="73" t="s">
        <v>2517</v>
      </c>
      <c r="D492" s="86">
        <v>401293.35719953733</v>
      </c>
      <c r="E492" s="73" t="s">
        <v>2518</v>
      </c>
      <c r="F492" s="79" t="str">
        <f>INDEX('Crosswalk Particulates'!$B:$B,MATCH('2017 EPA Data'!A492,'Crosswalk Particulates'!$A:$A,0))</f>
        <v>Other-EPA</v>
      </c>
      <c r="G492" s="84">
        <f>INDEX('Crosswalk Particulates'!$E:$E,MATCH('2017 EPA Data'!$B492,'Crosswalk Particulates'!$D:$D,0))</f>
        <v>0</v>
      </c>
      <c r="H492" s="96">
        <f t="shared" si="7"/>
        <v>0</v>
      </c>
    </row>
    <row r="493" spans="1:8" hidden="1">
      <c r="A493" s="73" t="s">
        <v>2529</v>
      </c>
      <c r="B493" s="73" t="s">
        <v>2637</v>
      </c>
      <c r="C493" s="73" t="s">
        <v>2517</v>
      </c>
      <c r="D493" s="86">
        <v>401293.35719953733</v>
      </c>
      <c r="E493" s="73" t="s">
        <v>2518</v>
      </c>
      <c r="F493" s="79" t="str">
        <f>INDEX('Crosswalk Particulates'!$B:$B,MATCH('2017 EPA Data'!A493,'Crosswalk Particulates'!$A:$A,0))</f>
        <v>Other-EPA</v>
      </c>
      <c r="G493" s="84">
        <f>INDEX('Crosswalk Particulates'!$E:$E,MATCH('2017 EPA Data'!$B493,'Crosswalk Particulates'!$D:$D,0))</f>
        <v>0</v>
      </c>
      <c r="H493" s="96">
        <f t="shared" si="7"/>
        <v>0</v>
      </c>
    </row>
    <row r="494" spans="1:8" hidden="1">
      <c r="A494" s="73" t="s">
        <v>2529</v>
      </c>
      <c r="B494" s="73" t="s">
        <v>2630</v>
      </c>
      <c r="D494" s="86">
        <v>400479.25231959019</v>
      </c>
      <c r="E494" s="73" t="s">
        <v>2522</v>
      </c>
      <c r="F494" s="79" t="str">
        <f>INDEX('Crosswalk Particulates'!$B:$B,MATCH('2017 EPA Data'!A494,'Crosswalk Particulates'!$A:$A,0))</f>
        <v>Other-EPA</v>
      </c>
      <c r="G494" s="84">
        <f>INDEX('Crosswalk Particulates'!$E:$E,MATCH('2017 EPA Data'!$B494,'Crosswalk Particulates'!$D:$D,0))</f>
        <v>0</v>
      </c>
      <c r="H494" s="96">
        <f t="shared" si="7"/>
        <v>363309098456.50519</v>
      </c>
    </row>
    <row r="495" spans="1:8" hidden="1">
      <c r="A495" s="73" t="s">
        <v>2547</v>
      </c>
      <c r="B495" s="73" t="s">
        <v>2606</v>
      </c>
      <c r="C495" s="73" t="s">
        <v>2517</v>
      </c>
      <c r="D495" s="86">
        <v>398538.57177792001</v>
      </c>
      <c r="E495" s="73" t="s">
        <v>2518</v>
      </c>
      <c r="F495" s="79" t="str">
        <f>INDEX('Crosswalk Particulates'!$B:$B,MATCH('2017 EPA Data'!A495,'Crosswalk Particulates'!$A:$A,0))</f>
        <v>process-other-industry</v>
      </c>
      <c r="G495" s="84">
        <f>INDEX('Crosswalk Particulates'!$E:$E,MATCH('2017 EPA Data'!$B495,'Crosswalk Particulates'!$D:$D,0))</f>
        <v>0</v>
      </c>
      <c r="H495" s="96">
        <f t="shared" si="7"/>
        <v>0</v>
      </c>
    </row>
    <row r="496" spans="1:8" hidden="1">
      <c r="A496" s="73" t="s">
        <v>2534</v>
      </c>
      <c r="B496" s="73" t="s">
        <v>2560</v>
      </c>
      <c r="C496" s="73" t="s">
        <v>2557</v>
      </c>
      <c r="D496" s="86">
        <v>397106.86324072623</v>
      </c>
      <c r="E496" s="73" t="s">
        <v>2522</v>
      </c>
      <c r="F496" s="79" t="str">
        <f>INDEX('Crosswalk Particulates'!$B:$B,MATCH('2017 EPA Data'!A496,'Crosswalk Particulates'!$A:$A,0))</f>
        <v>Other-EPA</v>
      </c>
      <c r="G496" s="84" t="str">
        <f>INDEX('Crosswalk Particulates'!$E:$E,MATCH('2017 EPA Data'!$B496,'Crosswalk Particulates'!$D:$D,0))</f>
        <v>CO</v>
      </c>
      <c r="H496" s="96">
        <f t="shared" si="7"/>
        <v>360249714908.44342</v>
      </c>
    </row>
    <row r="497" spans="1:8" hidden="1">
      <c r="A497" s="73" t="s">
        <v>2559</v>
      </c>
      <c r="B497" s="73" t="s">
        <v>2573</v>
      </c>
      <c r="C497" s="73" t="s">
        <v>2517</v>
      </c>
      <c r="D497" s="86">
        <v>395462.03729373758</v>
      </c>
      <c r="E497" s="73" t="s">
        <v>2518</v>
      </c>
      <c r="F497" s="79" t="str">
        <f>INDEX('Crosswalk Particulates'!$B:$B,MATCH('2017 EPA Data'!A497,'Crosswalk Particulates'!$A:$A,0))</f>
        <v>process-waste-industry</v>
      </c>
      <c r="G497" s="84">
        <f>INDEX('Crosswalk Particulates'!$E:$E,MATCH('2017 EPA Data'!$B497,'Crosswalk Particulates'!$D:$D,0))</f>
        <v>0</v>
      </c>
      <c r="H497" s="96">
        <f t="shared" si="7"/>
        <v>0</v>
      </c>
    </row>
    <row r="498" spans="1:8" hidden="1">
      <c r="A498" s="73" t="s">
        <v>2526</v>
      </c>
      <c r="B498" s="73" t="s">
        <v>2651</v>
      </c>
      <c r="C498" s="73" t="s">
        <v>2517</v>
      </c>
      <c r="D498" s="86">
        <v>392827.87395557784</v>
      </c>
      <c r="E498" s="73" t="s">
        <v>2518</v>
      </c>
      <c r="F498" s="79" t="str">
        <f>INDEX('Crosswalk Particulates'!$B:$B,MATCH('2017 EPA Data'!A498,'Crosswalk Particulates'!$A:$A,0))</f>
        <v>Other-EPA</v>
      </c>
      <c r="G498" s="84">
        <f>INDEX('Crosswalk Particulates'!$E:$E,MATCH('2017 EPA Data'!$B498,'Crosswalk Particulates'!$D:$D,0))</f>
        <v>0</v>
      </c>
      <c r="H498" s="96">
        <f t="shared" si="7"/>
        <v>0</v>
      </c>
    </row>
    <row r="499" spans="1:8" hidden="1">
      <c r="A499" s="73" t="s">
        <v>2530</v>
      </c>
      <c r="B499" s="73" t="s">
        <v>2652</v>
      </c>
      <c r="C499" s="73" t="s">
        <v>2517</v>
      </c>
      <c r="D499" s="86">
        <v>392485.14933451999</v>
      </c>
      <c r="E499" s="73" t="s">
        <v>2518</v>
      </c>
      <c r="F499" s="79" t="str">
        <f>INDEX('Crosswalk Particulates'!$B:$B,MATCH('2017 EPA Data'!A499,'Crosswalk Particulates'!$A:$A,0))</f>
        <v>process-other-industry</v>
      </c>
      <c r="G499" s="84">
        <f>INDEX('Crosswalk Particulates'!$E:$E,MATCH('2017 EPA Data'!$B499,'Crosswalk Particulates'!$D:$D,0))</f>
        <v>0</v>
      </c>
      <c r="H499" s="96">
        <f t="shared" si="7"/>
        <v>0</v>
      </c>
    </row>
    <row r="500" spans="1:8" hidden="1">
      <c r="A500" s="73" t="s">
        <v>2586</v>
      </c>
      <c r="B500" s="73" t="s">
        <v>2544</v>
      </c>
      <c r="C500" s="73" t="s">
        <v>2517</v>
      </c>
      <c r="D500" s="86">
        <v>384463.42169120308</v>
      </c>
      <c r="E500" s="73" t="s">
        <v>2518</v>
      </c>
      <c r="F500" s="79" t="str">
        <f>INDEX('Crosswalk Particulates'!$B:$B,MATCH('2017 EPA Data'!A500,'Crosswalk Particulates'!$A:$A,0))</f>
        <v>process-other-industry</v>
      </c>
      <c r="G500" s="84">
        <f>INDEX('Crosswalk Particulates'!$E:$E,MATCH('2017 EPA Data'!$B500,'Crosswalk Particulates'!$D:$D,0))</f>
        <v>0</v>
      </c>
      <c r="H500" s="96">
        <f t="shared" si="7"/>
        <v>0</v>
      </c>
    </row>
    <row r="501" spans="1:8" hidden="1">
      <c r="A501" s="73" t="s">
        <v>2526</v>
      </c>
      <c r="B501" s="73" t="s">
        <v>2653</v>
      </c>
      <c r="C501" s="73" t="s">
        <v>2517</v>
      </c>
      <c r="D501" s="86">
        <v>383967.0941551631</v>
      </c>
      <c r="E501" s="73" t="s">
        <v>2518</v>
      </c>
      <c r="F501" s="79" t="str">
        <f>INDEX('Crosswalk Particulates'!$B:$B,MATCH('2017 EPA Data'!A501,'Crosswalk Particulates'!$A:$A,0))</f>
        <v>Other-EPA</v>
      </c>
      <c r="G501" s="84">
        <f>INDEX('Crosswalk Particulates'!$E:$E,MATCH('2017 EPA Data'!$B501,'Crosswalk Particulates'!$D:$D,0))</f>
        <v>0</v>
      </c>
      <c r="H501" s="96">
        <f t="shared" si="7"/>
        <v>0</v>
      </c>
    </row>
    <row r="502" spans="1:8" hidden="1">
      <c r="A502" s="73" t="s">
        <v>2526</v>
      </c>
      <c r="B502" s="73" t="s">
        <v>2654</v>
      </c>
      <c r="C502" s="73" t="s">
        <v>2517</v>
      </c>
      <c r="D502" s="86">
        <v>383967.0941551631</v>
      </c>
      <c r="E502" s="73" t="s">
        <v>2518</v>
      </c>
      <c r="F502" s="79" t="str">
        <f>INDEX('Crosswalk Particulates'!$B:$B,MATCH('2017 EPA Data'!A502,'Crosswalk Particulates'!$A:$A,0))</f>
        <v>Other-EPA</v>
      </c>
      <c r="G502" s="84">
        <f>INDEX('Crosswalk Particulates'!$E:$E,MATCH('2017 EPA Data'!$B502,'Crosswalk Particulates'!$D:$D,0))</f>
        <v>0</v>
      </c>
      <c r="H502" s="96">
        <f t="shared" si="7"/>
        <v>0</v>
      </c>
    </row>
    <row r="503" spans="1:8" hidden="1">
      <c r="A503" s="73" t="s">
        <v>2569</v>
      </c>
      <c r="B503" s="73" t="s">
        <v>2533</v>
      </c>
      <c r="C503" s="73" t="s">
        <v>2517</v>
      </c>
      <c r="D503" s="86">
        <v>383864.46180598385</v>
      </c>
      <c r="E503" s="73" t="s">
        <v>2518</v>
      </c>
      <c r="F503" s="79" t="str">
        <f>INDEX('Crosswalk Particulates'!$B:$B,MATCH('2017 EPA Data'!A503,'Crosswalk Particulates'!$A:$A,0))</f>
        <v>Transportation Sector</v>
      </c>
      <c r="G503" s="84">
        <f>INDEX('Crosswalk Particulates'!$E:$E,MATCH('2017 EPA Data'!$B503,'Crosswalk Particulates'!$D:$D,0))</f>
        <v>0</v>
      </c>
      <c r="H503" s="96">
        <f t="shared" si="7"/>
        <v>0</v>
      </c>
    </row>
    <row r="504" spans="1:8" hidden="1">
      <c r="A504" s="73" t="s">
        <v>2578</v>
      </c>
      <c r="B504" s="73" t="s">
        <v>2540</v>
      </c>
      <c r="C504" s="73" t="s">
        <v>2517</v>
      </c>
      <c r="D504" s="86">
        <v>383664.24993742001</v>
      </c>
      <c r="E504" s="73" t="s">
        <v>2518</v>
      </c>
      <c r="F504" s="79" t="str">
        <f>INDEX('Crosswalk Particulates'!$B:$B,MATCH('2017 EPA Data'!A504,'Crosswalk Particulates'!$A:$A,0))</f>
        <v>process-chemicals-industry</v>
      </c>
      <c r="G504" s="84">
        <f>INDEX('Crosswalk Particulates'!$E:$E,MATCH('2017 EPA Data'!$B504,'Crosswalk Particulates'!$D:$D,0))</f>
        <v>0</v>
      </c>
      <c r="H504" s="96">
        <f t="shared" si="7"/>
        <v>0</v>
      </c>
    </row>
    <row r="505" spans="1:8" hidden="1">
      <c r="A505" s="73" t="s">
        <v>2552</v>
      </c>
      <c r="B505" s="73" t="s">
        <v>2531</v>
      </c>
      <c r="C505" s="73" t="s">
        <v>2517</v>
      </c>
      <c r="D505" s="86">
        <v>379439.68243105302</v>
      </c>
      <c r="E505" s="73" t="s">
        <v>2518</v>
      </c>
      <c r="F505" s="79" t="str">
        <f>INDEX('Crosswalk Particulates'!$B:$B,MATCH('2017 EPA Data'!A505,'Crosswalk Particulates'!$A:$A,0))</f>
        <v>process-agriculture-industry</v>
      </c>
      <c r="G505" s="84">
        <f>INDEX('Crosswalk Particulates'!$E:$E,MATCH('2017 EPA Data'!$B505,'Crosswalk Particulates'!$D:$D,0))</f>
        <v>0</v>
      </c>
      <c r="H505" s="96">
        <f t="shared" si="7"/>
        <v>0</v>
      </c>
    </row>
    <row r="506" spans="1:8" hidden="1">
      <c r="A506" s="73" t="s">
        <v>2655</v>
      </c>
      <c r="B506" s="73" t="s">
        <v>2580</v>
      </c>
      <c r="C506" s="73" t="s">
        <v>2517</v>
      </c>
      <c r="D506" s="86">
        <v>378268.47908418003</v>
      </c>
      <c r="E506" s="73" t="s">
        <v>2518</v>
      </c>
      <c r="F506" s="79" t="str">
        <f>INDEX('Crosswalk Particulates'!$B:$B,MATCH('2017 EPA Data'!A506,'Crosswalk Particulates'!$A:$A,0))</f>
        <v>Commercial Buildings Sector</v>
      </c>
      <c r="G506" s="84">
        <f>INDEX('Crosswalk Particulates'!$E:$E,MATCH('2017 EPA Data'!$B506,'Crosswalk Particulates'!$D:$D,0))</f>
        <v>0</v>
      </c>
      <c r="H506" s="96">
        <f t="shared" si="7"/>
        <v>0</v>
      </c>
    </row>
    <row r="507" spans="1:8" hidden="1">
      <c r="A507" s="73" t="s">
        <v>2529</v>
      </c>
      <c r="B507" s="73" t="s">
        <v>2634</v>
      </c>
      <c r="D507" s="86">
        <v>377527.99746313901</v>
      </c>
      <c r="E507" s="73" t="s">
        <v>2522</v>
      </c>
      <c r="F507" s="79" t="str">
        <f>INDEX('Crosswalk Particulates'!$B:$B,MATCH('2017 EPA Data'!A507,'Crosswalk Particulates'!$A:$A,0))</f>
        <v>Other-EPA</v>
      </c>
      <c r="G507" s="84" t="str">
        <f>INDEX('Crosswalk Particulates'!$E:$E,MATCH('2017 EPA Data'!$B507,'Crosswalk Particulates'!$D:$D,0))</f>
        <v>OC</v>
      </c>
      <c r="H507" s="96">
        <f t="shared" si="7"/>
        <v>342488045525.43213</v>
      </c>
    </row>
    <row r="508" spans="1:8" hidden="1">
      <c r="A508" s="73" t="s">
        <v>2578</v>
      </c>
      <c r="B508" s="73" t="s">
        <v>2576</v>
      </c>
      <c r="C508" s="73" t="s">
        <v>2517</v>
      </c>
      <c r="D508" s="86">
        <v>376883.87263396481</v>
      </c>
      <c r="E508" s="73" t="s">
        <v>2518</v>
      </c>
      <c r="F508" s="79" t="str">
        <f>INDEX('Crosswalk Particulates'!$B:$B,MATCH('2017 EPA Data'!A508,'Crosswalk Particulates'!$A:$A,0))</f>
        <v>process-chemicals-industry</v>
      </c>
      <c r="G508" s="84">
        <f>INDEX('Crosswalk Particulates'!$E:$E,MATCH('2017 EPA Data'!$B508,'Crosswalk Particulates'!$D:$D,0))</f>
        <v>0</v>
      </c>
      <c r="H508" s="96">
        <f t="shared" si="7"/>
        <v>0</v>
      </c>
    </row>
    <row r="509" spans="1:8" hidden="1">
      <c r="A509" s="73" t="s">
        <v>2601</v>
      </c>
      <c r="B509" s="73" t="s">
        <v>2656</v>
      </c>
      <c r="C509" s="73" t="s">
        <v>2517</v>
      </c>
      <c r="D509" s="86">
        <v>373658.16733619262</v>
      </c>
      <c r="E509" s="73" t="s">
        <v>2518</v>
      </c>
      <c r="F509" s="79" t="str">
        <f>INDEX('Crosswalk Particulates'!$B:$B,MATCH('2017 EPA Data'!A509,'Crosswalk Particulates'!$A:$A,0))</f>
        <v>Commercial Buildings Sector</v>
      </c>
      <c r="G509" s="84">
        <f>INDEX('Crosswalk Particulates'!$E:$E,MATCH('2017 EPA Data'!$B509,'Crosswalk Particulates'!$D:$D,0))</f>
        <v>0</v>
      </c>
      <c r="H509" s="96">
        <f t="shared" si="7"/>
        <v>0</v>
      </c>
    </row>
    <row r="510" spans="1:8" hidden="1">
      <c r="A510" s="73" t="s">
        <v>2519</v>
      </c>
      <c r="B510" s="73" t="s">
        <v>2657</v>
      </c>
      <c r="D510" s="86">
        <v>373242.02</v>
      </c>
      <c r="E510" s="73" t="s">
        <v>2518</v>
      </c>
      <c r="F510" s="79" t="str">
        <f>INDEX('Crosswalk Particulates'!$B:$B,MATCH('2017 EPA Data'!A510,'Crosswalk Particulates'!$A:$A,0))</f>
        <v>process-other-industry</v>
      </c>
      <c r="G510" s="84">
        <f>INDEX('Crosswalk Particulates'!$E:$E,MATCH('2017 EPA Data'!$B510,'Crosswalk Particulates'!$D:$D,0))</f>
        <v>0</v>
      </c>
      <c r="H510" s="96">
        <f t="shared" si="7"/>
        <v>0</v>
      </c>
    </row>
    <row r="511" spans="1:8" hidden="1">
      <c r="A511" s="73" t="s">
        <v>2523</v>
      </c>
      <c r="B511" s="73" t="s">
        <v>2628</v>
      </c>
      <c r="C511" s="73" t="s">
        <v>2517</v>
      </c>
      <c r="D511" s="86">
        <v>372908.76623188733</v>
      </c>
      <c r="E511" s="73" t="s">
        <v>2518</v>
      </c>
      <c r="F511" s="79" t="str">
        <f>INDEX('Crosswalk Particulates'!$B:$B,MATCH('2017 EPA Data'!A511,'Crosswalk Particulates'!$A:$A,0))</f>
        <v>Transportation Sector</v>
      </c>
      <c r="G511" s="84">
        <f>INDEX('Crosswalk Particulates'!$E:$E,MATCH('2017 EPA Data'!$B511,'Crosswalk Particulates'!$D:$D,0))</f>
        <v>0</v>
      </c>
      <c r="H511" s="96">
        <f t="shared" si="7"/>
        <v>0</v>
      </c>
    </row>
    <row r="512" spans="1:8" hidden="1">
      <c r="A512" s="73" t="s">
        <v>2578</v>
      </c>
      <c r="B512" s="73" t="s">
        <v>2544</v>
      </c>
      <c r="C512" s="73" t="s">
        <v>2517</v>
      </c>
      <c r="D512" s="86">
        <v>372450.58278702141</v>
      </c>
      <c r="E512" s="73" t="s">
        <v>2518</v>
      </c>
      <c r="F512" s="79" t="str">
        <f>INDEX('Crosswalk Particulates'!$B:$B,MATCH('2017 EPA Data'!A512,'Crosswalk Particulates'!$A:$A,0))</f>
        <v>process-chemicals-industry</v>
      </c>
      <c r="G512" s="84">
        <f>INDEX('Crosswalk Particulates'!$E:$E,MATCH('2017 EPA Data'!$B512,'Crosswalk Particulates'!$D:$D,0))</f>
        <v>0</v>
      </c>
      <c r="H512" s="96">
        <f t="shared" si="7"/>
        <v>0</v>
      </c>
    </row>
    <row r="513" spans="1:8" hidden="1">
      <c r="A513" s="73" t="s">
        <v>2553</v>
      </c>
      <c r="B513" s="73" t="s">
        <v>2658</v>
      </c>
      <c r="C513" s="73" t="s">
        <v>2517</v>
      </c>
      <c r="D513" s="86">
        <v>371734.27050839254</v>
      </c>
      <c r="E513" s="73" t="s">
        <v>2518</v>
      </c>
      <c r="F513" s="79" t="str">
        <f>INDEX('Crosswalk Particulates'!$B:$B,MATCH('2017 EPA Data'!A513,'Crosswalk Particulates'!$A:$A,0))</f>
        <v>process-other-industry</v>
      </c>
      <c r="G513" s="84">
        <f>INDEX('Crosswalk Particulates'!$E:$E,MATCH('2017 EPA Data'!$B513,'Crosswalk Particulates'!$D:$D,0))</f>
        <v>0</v>
      </c>
      <c r="H513" s="96">
        <f t="shared" si="7"/>
        <v>0</v>
      </c>
    </row>
    <row r="514" spans="1:8" hidden="1">
      <c r="A514" s="73" t="s">
        <v>2519</v>
      </c>
      <c r="B514" s="73" t="s">
        <v>2659</v>
      </c>
      <c r="C514" s="73" t="s">
        <v>2517</v>
      </c>
      <c r="D514" s="86">
        <v>371664.66084249906</v>
      </c>
      <c r="E514" s="73" t="s">
        <v>2518</v>
      </c>
      <c r="F514" s="79" t="str">
        <f>INDEX('Crosswalk Particulates'!$B:$B,MATCH('2017 EPA Data'!A514,'Crosswalk Particulates'!$A:$A,0))</f>
        <v>process-other-industry</v>
      </c>
      <c r="G514" s="84">
        <f>INDEX('Crosswalk Particulates'!$E:$E,MATCH('2017 EPA Data'!$B514,'Crosswalk Particulates'!$D:$D,0))</f>
        <v>0</v>
      </c>
      <c r="H514" s="96">
        <f t="shared" si="7"/>
        <v>0</v>
      </c>
    </row>
    <row r="515" spans="1:8" hidden="1">
      <c r="A515" s="73" t="s">
        <v>2600</v>
      </c>
      <c r="B515" s="73" t="s">
        <v>2577</v>
      </c>
      <c r="C515" s="73" t="s">
        <v>2517</v>
      </c>
      <c r="D515" s="86">
        <v>367182.27920387039</v>
      </c>
      <c r="E515" s="73" t="s">
        <v>2518</v>
      </c>
      <c r="F515" s="79" t="str">
        <f>INDEX('Crosswalk Particulates'!$B:$B,MATCH('2017 EPA Data'!A515,'Crosswalk Particulates'!$A:$A,0))</f>
        <v>industry-fuel-biomass</v>
      </c>
      <c r="G515" s="84">
        <f>INDEX('Crosswalk Particulates'!$E:$E,MATCH('2017 EPA Data'!$B515,'Crosswalk Particulates'!$D:$D,0))</f>
        <v>0</v>
      </c>
      <c r="H515" s="96">
        <f t="shared" si="7"/>
        <v>0</v>
      </c>
    </row>
    <row r="516" spans="1:8" hidden="1">
      <c r="A516" s="73" t="s">
        <v>2547</v>
      </c>
      <c r="B516" s="73" t="s">
        <v>2660</v>
      </c>
      <c r="C516" s="73" t="s">
        <v>2517</v>
      </c>
      <c r="D516" s="86">
        <v>366547.37693025399</v>
      </c>
      <c r="E516" s="73" t="s">
        <v>2518</v>
      </c>
      <c r="F516" s="79" t="str">
        <f>INDEX('Crosswalk Particulates'!$B:$B,MATCH('2017 EPA Data'!A516,'Crosswalk Particulates'!$A:$A,0))</f>
        <v>process-other-industry</v>
      </c>
      <c r="G516" s="84">
        <f>INDEX('Crosswalk Particulates'!$E:$E,MATCH('2017 EPA Data'!$B516,'Crosswalk Particulates'!$D:$D,0))</f>
        <v>0</v>
      </c>
      <c r="H516" s="96">
        <f t="shared" ref="H516:H579" si="8">IF(E516="TON",D516/metricton_to_shortton,0)*10^6</f>
        <v>0</v>
      </c>
    </row>
    <row r="517" spans="1:8" hidden="1">
      <c r="A517" s="73" t="s">
        <v>2600</v>
      </c>
      <c r="B517" s="73" t="s">
        <v>2528</v>
      </c>
      <c r="C517" s="73" t="s">
        <v>2517</v>
      </c>
      <c r="D517" s="86">
        <v>363584.91461531655</v>
      </c>
      <c r="E517" s="73" t="s">
        <v>2518</v>
      </c>
      <c r="F517" s="79" t="str">
        <f>INDEX('Crosswalk Particulates'!$B:$B,MATCH('2017 EPA Data'!A517,'Crosswalk Particulates'!$A:$A,0))</f>
        <v>industry-fuel-biomass</v>
      </c>
      <c r="G517" s="84">
        <f>INDEX('Crosswalk Particulates'!$E:$E,MATCH('2017 EPA Data'!$B517,'Crosswalk Particulates'!$D:$D,0))</f>
        <v>0</v>
      </c>
      <c r="H517" s="96">
        <f t="shared" si="8"/>
        <v>0</v>
      </c>
    </row>
    <row r="518" spans="1:8" hidden="1">
      <c r="A518" s="73" t="s">
        <v>2545</v>
      </c>
      <c r="B518" s="73" t="s">
        <v>2560</v>
      </c>
      <c r="C518" s="73" t="s">
        <v>2557</v>
      </c>
      <c r="D518" s="86">
        <v>359597.10743618716</v>
      </c>
      <c r="E518" s="73" t="s">
        <v>2522</v>
      </c>
      <c r="F518" s="79" t="str">
        <f>INDEX('Crosswalk Particulates'!$B:$B,MATCH('2017 EPA Data'!A518,'Crosswalk Particulates'!$A:$A,0))</f>
        <v>Transportation Sector</v>
      </c>
      <c r="G518" s="84" t="str">
        <f>INDEX('Crosswalk Particulates'!$E:$E,MATCH('2017 EPA Data'!$B518,'Crosswalk Particulates'!$D:$D,0))</f>
        <v>CO</v>
      </c>
      <c r="H518" s="96">
        <f t="shared" si="8"/>
        <v>326221396373.24091</v>
      </c>
    </row>
    <row r="519" spans="1:8" hidden="1">
      <c r="A519" s="73" t="s">
        <v>2541</v>
      </c>
      <c r="B519" s="73" t="s">
        <v>2544</v>
      </c>
      <c r="C519" s="73" t="s">
        <v>2517</v>
      </c>
      <c r="D519" s="86">
        <v>357847.1813788478</v>
      </c>
      <c r="E519" s="73" t="s">
        <v>2518</v>
      </c>
      <c r="F519" s="79" t="str">
        <f>INDEX('Crosswalk Particulates'!$B:$B,MATCH('2017 EPA Data'!A519,'Crosswalk Particulates'!$A:$A,0))</f>
        <v>Transportation Sector</v>
      </c>
      <c r="G519" s="84">
        <f>INDEX('Crosswalk Particulates'!$E:$E,MATCH('2017 EPA Data'!$B519,'Crosswalk Particulates'!$D:$D,0))</f>
        <v>0</v>
      </c>
      <c r="H519" s="96">
        <f t="shared" si="8"/>
        <v>0</v>
      </c>
    </row>
    <row r="520" spans="1:8" hidden="1">
      <c r="A520" s="73" t="s">
        <v>2578</v>
      </c>
      <c r="B520" s="73" t="s">
        <v>2594</v>
      </c>
      <c r="C520" s="73" t="s">
        <v>2517</v>
      </c>
      <c r="D520" s="86">
        <v>357164.21474180999</v>
      </c>
      <c r="E520" s="73" t="s">
        <v>2518</v>
      </c>
      <c r="F520" s="79" t="str">
        <f>INDEX('Crosswalk Particulates'!$B:$B,MATCH('2017 EPA Data'!A520,'Crosswalk Particulates'!$A:$A,0))</f>
        <v>process-chemicals-industry</v>
      </c>
      <c r="G520" s="84">
        <f>INDEX('Crosswalk Particulates'!$E:$E,MATCH('2017 EPA Data'!$B520,'Crosswalk Particulates'!$D:$D,0))</f>
        <v>0</v>
      </c>
      <c r="H520" s="96">
        <f t="shared" si="8"/>
        <v>0</v>
      </c>
    </row>
    <row r="521" spans="1:8" hidden="1">
      <c r="A521" s="73" t="s">
        <v>2541</v>
      </c>
      <c r="B521" s="73" t="s">
        <v>2531</v>
      </c>
      <c r="C521" s="73" t="s">
        <v>2517</v>
      </c>
      <c r="D521" s="86">
        <v>355494.43216850661</v>
      </c>
      <c r="E521" s="73" t="s">
        <v>2518</v>
      </c>
      <c r="F521" s="79" t="str">
        <f>INDEX('Crosswalk Particulates'!$B:$B,MATCH('2017 EPA Data'!A521,'Crosswalk Particulates'!$A:$A,0))</f>
        <v>Transportation Sector</v>
      </c>
      <c r="G521" s="84">
        <f>INDEX('Crosswalk Particulates'!$E:$E,MATCH('2017 EPA Data'!$B521,'Crosswalk Particulates'!$D:$D,0))</f>
        <v>0</v>
      </c>
      <c r="H521" s="96">
        <f t="shared" si="8"/>
        <v>0</v>
      </c>
    </row>
    <row r="522" spans="1:8" hidden="1">
      <c r="A522" s="73" t="s">
        <v>2545</v>
      </c>
      <c r="B522" s="73" t="s">
        <v>2604</v>
      </c>
      <c r="C522" s="73" t="s">
        <v>2517</v>
      </c>
      <c r="D522" s="86">
        <v>354958.05055962258</v>
      </c>
      <c r="E522" s="73" t="s">
        <v>2518</v>
      </c>
      <c r="F522" s="79" t="str">
        <f>INDEX('Crosswalk Particulates'!$B:$B,MATCH('2017 EPA Data'!A522,'Crosswalk Particulates'!$A:$A,0))</f>
        <v>Transportation Sector</v>
      </c>
      <c r="G522" s="84">
        <f>INDEX('Crosswalk Particulates'!$E:$E,MATCH('2017 EPA Data'!$B522,'Crosswalk Particulates'!$D:$D,0))</f>
        <v>0</v>
      </c>
      <c r="H522" s="96">
        <f t="shared" si="8"/>
        <v>0</v>
      </c>
    </row>
    <row r="523" spans="1:8" hidden="1">
      <c r="A523" s="73" t="s">
        <v>2655</v>
      </c>
      <c r="B523" s="73" t="s">
        <v>2516</v>
      </c>
      <c r="C523" s="73" t="s">
        <v>2517</v>
      </c>
      <c r="D523" s="86">
        <v>353015</v>
      </c>
      <c r="E523" s="73" t="s">
        <v>2518</v>
      </c>
      <c r="F523" s="79" t="str">
        <f>INDEX('Crosswalk Particulates'!$B:$B,MATCH('2017 EPA Data'!A523,'Crosswalk Particulates'!$A:$A,0))</f>
        <v>Commercial Buildings Sector</v>
      </c>
      <c r="G523" s="84">
        <f>INDEX('Crosswalk Particulates'!$E:$E,MATCH('2017 EPA Data'!$B523,'Crosswalk Particulates'!$D:$D,0))</f>
        <v>0</v>
      </c>
      <c r="H523" s="96">
        <f t="shared" si="8"/>
        <v>0</v>
      </c>
    </row>
    <row r="524" spans="1:8" hidden="1">
      <c r="A524" s="73" t="s">
        <v>2555</v>
      </c>
      <c r="B524" s="73" t="s">
        <v>2556</v>
      </c>
      <c r="C524" s="73" t="s">
        <v>2557</v>
      </c>
      <c r="D524" s="86">
        <v>345826.30378359166</v>
      </c>
      <c r="E524" s="73" t="s">
        <v>2522</v>
      </c>
      <c r="F524" s="79" t="str">
        <f>INDEX('Crosswalk Particulates'!$B:$B,MATCH('2017 EPA Data'!A524,'Crosswalk Particulates'!$A:$A,0))</f>
        <v>process-other-industry</v>
      </c>
      <c r="G524" s="84" t="str">
        <f>INDEX('Crosswalk Particulates'!$E:$E,MATCH('2017 EPA Data'!$B524,'Crosswalk Particulates'!$D:$D,0))</f>
        <v>VOC</v>
      </c>
      <c r="H524" s="96">
        <f t="shared" si="8"/>
        <v>313728718585.14551</v>
      </c>
    </row>
    <row r="525" spans="1:8" hidden="1">
      <c r="A525" s="73" t="s">
        <v>2601</v>
      </c>
      <c r="B525" s="73" t="s">
        <v>2531</v>
      </c>
      <c r="C525" s="73" t="s">
        <v>2517</v>
      </c>
      <c r="D525" s="86">
        <v>344635.84260115999</v>
      </c>
      <c r="E525" s="73" t="s">
        <v>2518</v>
      </c>
      <c r="F525" s="79" t="str">
        <f>INDEX('Crosswalk Particulates'!$B:$B,MATCH('2017 EPA Data'!A525,'Crosswalk Particulates'!$A:$A,0))</f>
        <v>Commercial Buildings Sector</v>
      </c>
      <c r="G525" s="84">
        <f>INDEX('Crosswalk Particulates'!$E:$E,MATCH('2017 EPA Data'!$B525,'Crosswalk Particulates'!$D:$D,0))</f>
        <v>0</v>
      </c>
      <c r="H525" s="96">
        <f t="shared" si="8"/>
        <v>0</v>
      </c>
    </row>
    <row r="526" spans="1:8" hidden="1">
      <c r="A526" s="73" t="s">
        <v>2551</v>
      </c>
      <c r="B526" s="73" t="s">
        <v>2560</v>
      </c>
      <c r="C526" s="73" t="s">
        <v>2557</v>
      </c>
      <c r="D526" s="86">
        <v>342525.04536975268</v>
      </c>
      <c r="E526" s="73" t="s">
        <v>2522</v>
      </c>
      <c r="F526" s="79" t="str">
        <f>INDEX('Crosswalk Particulates'!$B:$B,MATCH('2017 EPA Data'!A526,'Crosswalk Particulates'!$A:$A,0))</f>
        <v>industry-fuel-natural gas</v>
      </c>
      <c r="G526" s="84" t="str">
        <f>INDEX('Crosswalk Particulates'!$E:$E,MATCH('2017 EPA Data'!$B526,'Crosswalk Particulates'!$D:$D,0))</f>
        <v>CO</v>
      </c>
      <c r="H526" s="96">
        <f t="shared" si="8"/>
        <v>310733863767.68121</v>
      </c>
    </row>
    <row r="527" spans="1:8" hidden="1">
      <c r="A527" s="73" t="s">
        <v>2547</v>
      </c>
      <c r="B527" s="73" t="s">
        <v>2568</v>
      </c>
      <c r="C527" s="73" t="s">
        <v>2517</v>
      </c>
      <c r="D527" s="86">
        <v>342475.75960335002</v>
      </c>
      <c r="E527" s="73" t="s">
        <v>2518</v>
      </c>
      <c r="F527" s="79" t="str">
        <f>INDEX('Crosswalk Particulates'!$B:$B,MATCH('2017 EPA Data'!A527,'Crosswalk Particulates'!$A:$A,0))</f>
        <v>process-other-industry</v>
      </c>
      <c r="G527" s="84">
        <f>INDEX('Crosswalk Particulates'!$E:$E,MATCH('2017 EPA Data'!$B527,'Crosswalk Particulates'!$D:$D,0))</f>
        <v>0</v>
      </c>
      <c r="H527" s="96">
        <f t="shared" si="8"/>
        <v>0</v>
      </c>
    </row>
    <row r="528" spans="1:8" hidden="1">
      <c r="A528" s="73" t="s">
        <v>2549</v>
      </c>
      <c r="B528" s="73" t="s">
        <v>2590</v>
      </c>
      <c r="C528" s="73" t="s">
        <v>2557</v>
      </c>
      <c r="D528" s="86">
        <v>338916.22430689953</v>
      </c>
      <c r="E528" s="73" t="s">
        <v>2522</v>
      </c>
      <c r="F528" s="79" t="str">
        <f>INDEX('Crosswalk Particulates'!$B:$B,MATCH('2017 EPA Data'!A528,'Crosswalk Particulates'!$A:$A,0))</f>
        <v>Residential Buildings Sector</v>
      </c>
      <c r="G528" s="84" t="str">
        <f>INDEX('Crosswalk Particulates'!$E:$E,MATCH('2017 EPA Data'!$B528,'Crosswalk Particulates'!$D:$D,0))</f>
        <v>PM10</v>
      </c>
      <c r="H528" s="96">
        <f t="shared" si="8"/>
        <v>307459992476.61688</v>
      </c>
    </row>
    <row r="529" spans="1:8" hidden="1">
      <c r="A529" s="73" t="s">
        <v>2519</v>
      </c>
      <c r="B529" s="73" t="s">
        <v>2579</v>
      </c>
      <c r="C529" s="73" t="s">
        <v>2517</v>
      </c>
      <c r="D529" s="86">
        <v>338873.57379264</v>
      </c>
      <c r="E529" s="73" t="s">
        <v>2518</v>
      </c>
      <c r="F529" s="79" t="str">
        <f>INDEX('Crosswalk Particulates'!$B:$B,MATCH('2017 EPA Data'!A529,'Crosswalk Particulates'!$A:$A,0))</f>
        <v>process-other-industry</v>
      </c>
      <c r="G529" s="84">
        <f>INDEX('Crosswalk Particulates'!$E:$E,MATCH('2017 EPA Data'!$B529,'Crosswalk Particulates'!$D:$D,0))</f>
        <v>0</v>
      </c>
      <c r="H529" s="96">
        <f t="shared" si="8"/>
        <v>0</v>
      </c>
    </row>
    <row r="530" spans="1:8" hidden="1">
      <c r="A530" s="73" t="s">
        <v>2565</v>
      </c>
      <c r="B530" s="73" t="s">
        <v>2535</v>
      </c>
      <c r="C530" s="73" t="s">
        <v>2517</v>
      </c>
      <c r="D530" s="86">
        <v>338180.34441989998</v>
      </c>
      <c r="E530" s="73" t="s">
        <v>2518</v>
      </c>
      <c r="F530" s="79" t="str">
        <f>INDEX('Crosswalk Particulates'!$B:$B,MATCH('2017 EPA Data'!A530,'Crosswalk Particulates'!$A:$A,0))</f>
        <v>Electricity Sector</v>
      </c>
      <c r="G530" s="84">
        <f>INDEX('Crosswalk Particulates'!$E:$E,MATCH('2017 EPA Data'!$B530,'Crosswalk Particulates'!$D:$D,0))</f>
        <v>0</v>
      </c>
      <c r="H530" s="96">
        <f t="shared" si="8"/>
        <v>0</v>
      </c>
    </row>
    <row r="531" spans="1:8" hidden="1">
      <c r="A531" s="73" t="s">
        <v>2519</v>
      </c>
      <c r="B531" s="73" t="s">
        <v>2540</v>
      </c>
      <c r="C531" s="73" t="s">
        <v>2517</v>
      </c>
      <c r="D531" s="86">
        <v>337950.27921170602</v>
      </c>
      <c r="E531" s="73" t="s">
        <v>2518</v>
      </c>
      <c r="F531" s="79" t="str">
        <f>INDEX('Crosswalk Particulates'!$B:$B,MATCH('2017 EPA Data'!A531,'Crosswalk Particulates'!$A:$A,0))</f>
        <v>process-other-industry</v>
      </c>
      <c r="G531" s="84">
        <f>INDEX('Crosswalk Particulates'!$E:$E,MATCH('2017 EPA Data'!$B531,'Crosswalk Particulates'!$D:$D,0))</f>
        <v>0</v>
      </c>
      <c r="H531" s="96">
        <f t="shared" si="8"/>
        <v>0</v>
      </c>
    </row>
    <row r="532" spans="1:8" hidden="1">
      <c r="A532" s="73" t="s">
        <v>2550</v>
      </c>
      <c r="B532" s="73" t="s">
        <v>2556</v>
      </c>
      <c r="C532" s="73" t="s">
        <v>2557</v>
      </c>
      <c r="D532" s="86">
        <v>337414.75125989999</v>
      </c>
      <c r="E532" s="73" t="s">
        <v>2522</v>
      </c>
      <c r="F532" s="79" t="str">
        <f>INDEX('Crosswalk Particulates'!$B:$B,MATCH('2017 EPA Data'!A532,'Crosswalk Particulates'!$A:$A,0))</f>
        <v>process-other-industry</v>
      </c>
      <c r="G532" s="84" t="str">
        <f>INDEX('Crosswalk Particulates'!$E:$E,MATCH('2017 EPA Data'!$B532,'Crosswalk Particulates'!$D:$D,0))</f>
        <v>VOC</v>
      </c>
      <c r="H532" s="96">
        <f t="shared" si="8"/>
        <v>306097877420.96143</v>
      </c>
    </row>
    <row r="533" spans="1:8" hidden="1">
      <c r="A533" s="73" t="s">
        <v>2549</v>
      </c>
      <c r="B533" s="73" t="s">
        <v>2610</v>
      </c>
      <c r="C533" s="73" t="s">
        <v>2557</v>
      </c>
      <c r="D533" s="86">
        <v>337310.15537774743</v>
      </c>
      <c r="E533" s="73" t="s">
        <v>2522</v>
      </c>
      <c r="F533" s="79" t="str">
        <f>INDEX('Crosswalk Particulates'!$B:$B,MATCH('2017 EPA Data'!A533,'Crosswalk Particulates'!$A:$A,0))</f>
        <v>Residential Buildings Sector</v>
      </c>
      <c r="G533" s="84" t="str">
        <f>INDEX('Crosswalk Particulates'!$E:$E,MATCH('2017 EPA Data'!$B533,'Crosswalk Particulates'!$D:$D,0))</f>
        <v>PM25</v>
      </c>
      <c r="H533" s="96">
        <f t="shared" si="8"/>
        <v>306002989519.96033</v>
      </c>
    </row>
    <row r="534" spans="1:8" hidden="1">
      <c r="A534" s="73" t="s">
        <v>2586</v>
      </c>
      <c r="B534" s="73" t="s">
        <v>2558</v>
      </c>
      <c r="C534" s="73" t="s">
        <v>2517</v>
      </c>
      <c r="D534" s="86">
        <v>337301.43149963109</v>
      </c>
      <c r="E534" s="73" t="s">
        <v>2518</v>
      </c>
      <c r="F534" s="79" t="str">
        <f>INDEX('Crosswalk Particulates'!$B:$B,MATCH('2017 EPA Data'!A534,'Crosswalk Particulates'!$A:$A,0))</f>
        <v>process-other-industry</v>
      </c>
      <c r="G534" s="84">
        <f>INDEX('Crosswalk Particulates'!$E:$E,MATCH('2017 EPA Data'!$B534,'Crosswalk Particulates'!$D:$D,0))</f>
        <v>0</v>
      </c>
      <c r="H534" s="96">
        <f t="shared" si="8"/>
        <v>0</v>
      </c>
    </row>
    <row r="535" spans="1:8" hidden="1">
      <c r="A535" s="73" t="s">
        <v>2578</v>
      </c>
      <c r="B535" s="73" t="s">
        <v>2661</v>
      </c>
      <c r="C535" s="73" t="s">
        <v>2517</v>
      </c>
      <c r="D535" s="86">
        <v>336676.53532364202</v>
      </c>
      <c r="E535" s="73" t="s">
        <v>2518</v>
      </c>
      <c r="F535" s="79" t="str">
        <f>INDEX('Crosswalk Particulates'!$B:$B,MATCH('2017 EPA Data'!A535,'Crosswalk Particulates'!$A:$A,0))</f>
        <v>process-chemicals-industry</v>
      </c>
      <c r="G535" s="84">
        <f>INDEX('Crosswalk Particulates'!$E:$E,MATCH('2017 EPA Data'!$B535,'Crosswalk Particulates'!$D:$D,0))</f>
        <v>0</v>
      </c>
      <c r="H535" s="96">
        <f t="shared" si="8"/>
        <v>0</v>
      </c>
    </row>
    <row r="536" spans="1:8" hidden="1">
      <c r="A536" s="73" t="s">
        <v>2631</v>
      </c>
      <c r="B536" s="73" t="s">
        <v>2524</v>
      </c>
      <c r="C536" s="73" t="s">
        <v>2517</v>
      </c>
      <c r="D536" s="86">
        <v>336045.06262700941</v>
      </c>
      <c r="E536" s="73" t="s">
        <v>2518</v>
      </c>
      <c r="F536" s="79" t="str">
        <f>INDEX('Crosswalk Particulates'!$B:$B,MATCH('2017 EPA Data'!A536,'Crosswalk Particulates'!$A:$A,0))</f>
        <v>Residential Buildings Sector</v>
      </c>
      <c r="G536" s="84">
        <f>INDEX('Crosswalk Particulates'!$E:$E,MATCH('2017 EPA Data'!$B536,'Crosswalk Particulates'!$D:$D,0))</f>
        <v>0</v>
      </c>
      <c r="H536" s="96">
        <f t="shared" si="8"/>
        <v>0</v>
      </c>
    </row>
    <row r="537" spans="1:8" hidden="1">
      <c r="A537" s="73" t="s">
        <v>2551</v>
      </c>
      <c r="B537" s="73" t="s">
        <v>2531</v>
      </c>
      <c r="C537" s="73" t="s">
        <v>2517</v>
      </c>
      <c r="D537" s="86">
        <v>334205.69647128327</v>
      </c>
      <c r="E537" s="73" t="s">
        <v>2518</v>
      </c>
      <c r="F537" s="79" t="str">
        <f>INDEX('Crosswalk Particulates'!$B:$B,MATCH('2017 EPA Data'!A537,'Crosswalk Particulates'!$A:$A,0))</f>
        <v>industry-fuel-natural gas</v>
      </c>
      <c r="G537" s="84">
        <f>INDEX('Crosswalk Particulates'!$E:$E,MATCH('2017 EPA Data'!$B537,'Crosswalk Particulates'!$D:$D,0))</f>
        <v>0</v>
      </c>
      <c r="H537" s="96">
        <f t="shared" si="8"/>
        <v>0</v>
      </c>
    </row>
    <row r="538" spans="1:8" hidden="1">
      <c r="A538" s="73" t="s">
        <v>2549</v>
      </c>
      <c r="B538" s="73" t="s">
        <v>2556</v>
      </c>
      <c r="C538" s="73" t="s">
        <v>2557</v>
      </c>
      <c r="D538" s="86">
        <v>333173.67230427469</v>
      </c>
      <c r="E538" s="73" t="s">
        <v>2522</v>
      </c>
      <c r="F538" s="79" t="str">
        <f>INDEX('Crosswalk Particulates'!$B:$B,MATCH('2017 EPA Data'!A538,'Crosswalk Particulates'!$A:$A,0))</f>
        <v>Residential Buildings Sector</v>
      </c>
      <c r="G538" s="84" t="str">
        <f>INDEX('Crosswalk Particulates'!$E:$E,MATCH('2017 EPA Data'!$B538,'Crosswalk Particulates'!$D:$D,0))</f>
        <v>VOC</v>
      </c>
      <c r="H538" s="96">
        <f t="shared" si="8"/>
        <v>302250430735.70477</v>
      </c>
    </row>
    <row r="539" spans="1:8" hidden="1">
      <c r="A539" s="73" t="s">
        <v>2619</v>
      </c>
      <c r="B539" s="73" t="s">
        <v>2659</v>
      </c>
      <c r="C539" s="73" t="s">
        <v>2517</v>
      </c>
      <c r="D539" s="86">
        <v>329871.80029487098</v>
      </c>
      <c r="E539" s="73" t="s">
        <v>2518</v>
      </c>
      <c r="F539" s="79" t="str">
        <f>INDEX('Crosswalk Particulates'!$B:$B,MATCH('2017 EPA Data'!A539,'Crosswalk Particulates'!$A:$A,0))</f>
        <v>process-iron and steel-industry</v>
      </c>
      <c r="G539" s="84">
        <f>INDEX('Crosswalk Particulates'!$E:$E,MATCH('2017 EPA Data'!$B539,'Crosswalk Particulates'!$D:$D,0))</f>
        <v>0</v>
      </c>
      <c r="H539" s="96">
        <f t="shared" si="8"/>
        <v>0</v>
      </c>
    </row>
    <row r="540" spans="1:8" hidden="1">
      <c r="A540" s="73" t="s">
        <v>2555</v>
      </c>
      <c r="B540" s="73" t="s">
        <v>2571</v>
      </c>
      <c r="C540" s="73" t="s">
        <v>2517</v>
      </c>
      <c r="D540" s="86">
        <v>329707.1955684867</v>
      </c>
      <c r="E540" s="73" t="s">
        <v>2518</v>
      </c>
      <c r="F540" s="79" t="str">
        <f>INDEX('Crosswalk Particulates'!$B:$B,MATCH('2017 EPA Data'!A540,'Crosswalk Particulates'!$A:$A,0))</f>
        <v>process-other-industry</v>
      </c>
      <c r="G540" s="84">
        <f>INDEX('Crosswalk Particulates'!$E:$E,MATCH('2017 EPA Data'!$B540,'Crosswalk Particulates'!$D:$D,0))</f>
        <v>0</v>
      </c>
      <c r="H540" s="96">
        <f t="shared" si="8"/>
        <v>0</v>
      </c>
    </row>
    <row r="541" spans="1:8" hidden="1">
      <c r="A541" s="73" t="s">
        <v>2619</v>
      </c>
      <c r="B541" s="73" t="s">
        <v>2560</v>
      </c>
      <c r="C541" s="73" t="s">
        <v>2557</v>
      </c>
      <c r="D541" s="86">
        <v>328494.8709719</v>
      </c>
      <c r="E541" s="73" t="s">
        <v>2522</v>
      </c>
      <c r="F541" s="79" t="str">
        <f>INDEX('Crosswalk Particulates'!$B:$B,MATCH('2017 EPA Data'!A541,'Crosswalk Particulates'!$A:$A,0))</f>
        <v>process-iron and steel-industry</v>
      </c>
      <c r="G541" s="84" t="str">
        <f>INDEX('Crosswalk Particulates'!$E:$E,MATCH('2017 EPA Data'!$B541,'Crosswalk Particulates'!$D:$D,0))</f>
        <v>CO</v>
      </c>
      <c r="H541" s="96">
        <f t="shared" si="8"/>
        <v>298005888517.65839</v>
      </c>
    </row>
    <row r="542" spans="1:8" hidden="1">
      <c r="A542" s="73" t="s">
        <v>2538</v>
      </c>
      <c r="B542" s="73" t="s">
        <v>2642</v>
      </c>
      <c r="C542" s="73" t="s">
        <v>2517</v>
      </c>
      <c r="D542" s="86">
        <v>328195.53918245976</v>
      </c>
      <c r="E542" s="73" t="s">
        <v>2518</v>
      </c>
      <c r="F542" s="79" t="str">
        <f>INDEX('Crosswalk Particulates'!$B:$B,MATCH('2017 EPA Data'!A542,'Crosswalk Particulates'!$A:$A,0))</f>
        <v>process-other-industry</v>
      </c>
      <c r="G542" s="84">
        <f>INDEX('Crosswalk Particulates'!$E:$E,MATCH('2017 EPA Data'!$B542,'Crosswalk Particulates'!$D:$D,0))</f>
        <v>0</v>
      </c>
      <c r="H542" s="96">
        <f t="shared" si="8"/>
        <v>0</v>
      </c>
    </row>
    <row r="543" spans="1:8" hidden="1">
      <c r="A543" s="73" t="s">
        <v>2541</v>
      </c>
      <c r="B543" s="73" t="s">
        <v>2662</v>
      </c>
      <c r="C543" s="73" t="s">
        <v>2517</v>
      </c>
      <c r="D543" s="86">
        <v>327171.80390483129</v>
      </c>
      <c r="E543" s="73" t="s">
        <v>2518</v>
      </c>
      <c r="F543" s="79" t="str">
        <f>INDEX('Crosswalk Particulates'!$B:$B,MATCH('2017 EPA Data'!A543,'Crosswalk Particulates'!$A:$A,0))</f>
        <v>Transportation Sector</v>
      </c>
      <c r="G543" s="84">
        <f>INDEX('Crosswalk Particulates'!$E:$E,MATCH('2017 EPA Data'!$B543,'Crosswalk Particulates'!$D:$D,0))</f>
        <v>0</v>
      </c>
      <c r="H543" s="96">
        <f t="shared" si="8"/>
        <v>0</v>
      </c>
    </row>
    <row r="544" spans="1:8" hidden="1">
      <c r="A544" s="73" t="s">
        <v>2519</v>
      </c>
      <c r="B544" s="73" t="s">
        <v>2594</v>
      </c>
      <c r="C544" s="73" t="s">
        <v>2517</v>
      </c>
      <c r="D544" s="86">
        <v>322398.89631521999</v>
      </c>
      <c r="E544" s="73" t="s">
        <v>2518</v>
      </c>
      <c r="F544" s="79" t="str">
        <f>INDEX('Crosswalk Particulates'!$B:$B,MATCH('2017 EPA Data'!A544,'Crosswalk Particulates'!$A:$A,0))</f>
        <v>process-other-industry</v>
      </c>
      <c r="G544" s="84">
        <f>INDEX('Crosswalk Particulates'!$E:$E,MATCH('2017 EPA Data'!$B544,'Crosswalk Particulates'!$D:$D,0))</f>
        <v>0</v>
      </c>
      <c r="H544" s="96">
        <f t="shared" si="8"/>
        <v>0</v>
      </c>
    </row>
    <row r="545" spans="1:8" hidden="1">
      <c r="A545" s="73" t="s">
        <v>2532</v>
      </c>
      <c r="B545" s="73" t="s">
        <v>2620</v>
      </c>
      <c r="C545" s="73" t="s">
        <v>2517</v>
      </c>
      <c r="D545" s="86">
        <v>322194.77748402272</v>
      </c>
      <c r="E545" s="73" t="s">
        <v>2518</v>
      </c>
      <c r="F545" s="79" t="str">
        <f>INDEX('Crosswalk Particulates'!$B:$B,MATCH('2017 EPA Data'!A545,'Crosswalk Particulates'!$A:$A,0))</f>
        <v>Other-EPA</v>
      </c>
      <c r="G545" s="84">
        <f>INDEX('Crosswalk Particulates'!$E:$E,MATCH('2017 EPA Data'!$B545,'Crosswalk Particulates'!$D:$D,0))</f>
        <v>0</v>
      </c>
      <c r="H545" s="96">
        <f t="shared" si="8"/>
        <v>0</v>
      </c>
    </row>
    <row r="546" spans="1:8" hidden="1">
      <c r="A546" s="73" t="s">
        <v>2526</v>
      </c>
      <c r="B546" s="73" t="s">
        <v>2605</v>
      </c>
      <c r="C546" s="73" t="s">
        <v>2557</v>
      </c>
      <c r="D546" s="86">
        <v>318657.287943698</v>
      </c>
      <c r="E546" s="73" t="s">
        <v>2522</v>
      </c>
      <c r="F546" s="79" t="str">
        <f>INDEX('Crosswalk Particulates'!$B:$B,MATCH('2017 EPA Data'!A546,'Crosswalk Particulates'!$A:$A,0))</f>
        <v>Other-EPA</v>
      </c>
      <c r="G546" s="84">
        <f>INDEX('Crosswalk Particulates'!$E:$E,MATCH('2017 EPA Data'!$B546,'Crosswalk Particulates'!$D:$D,0))</f>
        <v>0</v>
      </c>
      <c r="H546" s="96">
        <f t="shared" si="8"/>
        <v>289081372702.50476</v>
      </c>
    </row>
    <row r="547" spans="1:8" hidden="1">
      <c r="A547" s="73" t="s">
        <v>2592</v>
      </c>
      <c r="B547" s="73" t="s">
        <v>2533</v>
      </c>
      <c r="C547" s="73" t="s">
        <v>2517</v>
      </c>
      <c r="D547" s="86">
        <v>314206.85955946171</v>
      </c>
      <c r="E547" s="73" t="s">
        <v>2518</v>
      </c>
      <c r="F547" s="79" t="str">
        <f>INDEX('Crosswalk Particulates'!$B:$B,MATCH('2017 EPA Data'!A547,'Crosswalk Particulates'!$A:$A,0))</f>
        <v>process-ngps-industry</v>
      </c>
      <c r="G547" s="84">
        <f>INDEX('Crosswalk Particulates'!$E:$E,MATCH('2017 EPA Data'!$B547,'Crosswalk Particulates'!$D:$D,0))</f>
        <v>0</v>
      </c>
      <c r="H547" s="96">
        <f t="shared" si="8"/>
        <v>0</v>
      </c>
    </row>
    <row r="548" spans="1:8" hidden="1">
      <c r="A548" s="73" t="s">
        <v>2529</v>
      </c>
      <c r="B548" s="73" t="s">
        <v>2640</v>
      </c>
      <c r="C548" s="73" t="s">
        <v>2517</v>
      </c>
      <c r="D548" s="86">
        <v>313008.82426816761</v>
      </c>
      <c r="E548" s="73" t="s">
        <v>2518</v>
      </c>
      <c r="F548" s="79" t="str">
        <f>INDEX('Crosswalk Particulates'!$B:$B,MATCH('2017 EPA Data'!A548,'Crosswalk Particulates'!$A:$A,0))</f>
        <v>Other-EPA</v>
      </c>
      <c r="G548" s="84">
        <f>INDEX('Crosswalk Particulates'!$E:$E,MATCH('2017 EPA Data'!$B548,'Crosswalk Particulates'!$D:$D,0))</f>
        <v>0</v>
      </c>
      <c r="H548" s="96">
        <f t="shared" si="8"/>
        <v>0</v>
      </c>
    </row>
    <row r="549" spans="1:8" hidden="1">
      <c r="A549" s="73" t="s">
        <v>2538</v>
      </c>
      <c r="B549" s="73" t="s">
        <v>2531</v>
      </c>
      <c r="C549" s="73" t="s">
        <v>2517</v>
      </c>
      <c r="D549" s="86">
        <v>312134.73065671779</v>
      </c>
      <c r="E549" s="73" t="s">
        <v>2518</v>
      </c>
      <c r="F549" s="79" t="str">
        <f>INDEX('Crosswalk Particulates'!$B:$B,MATCH('2017 EPA Data'!A549,'Crosswalk Particulates'!$A:$A,0))</f>
        <v>process-other-industry</v>
      </c>
      <c r="G549" s="84">
        <f>INDEX('Crosswalk Particulates'!$E:$E,MATCH('2017 EPA Data'!$B549,'Crosswalk Particulates'!$D:$D,0))</f>
        <v>0</v>
      </c>
      <c r="H549" s="96">
        <f t="shared" si="8"/>
        <v>0</v>
      </c>
    </row>
    <row r="550" spans="1:8" hidden="1">
      <c r="A550" s="73" t="s">
        <v>2559</v>
      </c>
      <c r="B550" s="73" t="s">
        <v>2539</v>
      </c>
      <c r="C550" s="73" t="s">
        <v>2517</v>
      </c>
      <c r="D550" s="86">
        <v>311263.12627309602</v>
      </c>
      <c r="E550" s="73" t="s">
        <v>2518</v>
      </c>
      <c r="F550" s="79" t="str">
        <f>INDEX('Crosswalk Particulates'!$B:$B,MATCH('2017 EPA Data'!A550,'Crosswalk Particulates'!$A:$A,0))</f>
        <v>process-waste-industry</v>
      </c>
      <c r="G550" s="84">
        <f>INDEX('Crosswalk Particulates'!$E:$E,MATCH('2017 EPA Data'!$B550,'Crosswalk Particulates'!$D:$D,0))</f>
        <v>0</v>
      </c>
      <c r="H550" s="96">
        <f t="shared" si="8"/>
        <v>0</v>
      </c>
    </row>
    <row r="551" spans="1:8" hidden="1">
      <c r="A551" s="73" t="s">
        <v>2607</v>
      </c>
      <c r="B551" s="73" t="s">
        <v>2524</v>
      </c>
      <c r="C551" s="73" t="s">
        <v>2517</v>
      </c>
      <c r="D551" s="86">
        <v>308527.69163000002</v>
      </c>
      <c r="E551" s="73" t="s">
        <v>2518</v>
      </c>
      <c r="F551" s="79" t="str">
        <f>INDEX('Crosswalk Particulates'!$B:$B,MATCH('2017 EPA Data'!A551,'Crosswalk Particulates'!$A:$A,0))</f>
        <v>process-cement-industry</v>
      </c>
      <c r="G551" s="84">
        <f>INDEX('Crosswalk Particulates'!$E:$E,MATCH('2017 EPA Data'!$B551,'Crosswalk Particulates'!$D:$D,0))</f>
        <v>0</v>
      </c>
      <c r="H551" s="96">
        <f t="shared" si="8"/>
        <v>0</v>
      </c>
    </row>
    <row r="552" spans="1:8" hidden="1">
      <c r="A552" s="73" t="s">
        <v>2530</v>
      </c>
      <c r="B552" s="73" t="s">
        <v>2642</v>
      </c>
      <c r="C552" s="73" t="s">
        <v>2517</v>
      </c>
      <c r="D552" s="86">
        <v>308321.211060606</v>
      </c>
      <c r="E552" s="73" t="s">
        <v>2518</v>
      </c>
      <c r="F552" s="79" t="str">
        <f>INDEX('Crosswalk Particulates'!$B:$B,MATCH('2017 EPA Data'!A552,'Crosswalk Particulates'!$A:$A,0))</f>
        <v>process-other-industry</v>
      </c>
      <c r="G552" s="84">
        <f>INDEX('Crosswalk Particulates'!$E:$E,MATCH('2017 EPA Data'!$B552,'Crosswalk Particulates'!$D:$D,0))</f>
        <v>0</v>
      </c>
      <c r="H552" s="96">
        <f t="shared" si="8"/>
        <v>0</v>
      </c>
    </row>
    <row r="553" spans="1:8" hidden="1">
      <c r="A553" s="73" t="s">
        <v>2550</v>
      </c>
      <c r="B553" s="73" t="s">
        <v>2537</v>
      </c>
      <c r="C553" s="73" t="s">
        <v>2517</v>
      </c>
      <c r="D553" s="86">
        <v>307872.47562922561</v>
      </c>
      <c r="E553" s="73" t="s">
        <v>2518</v>
      </c>
      <c r="F553" s="79" t="str">
        <f>INDEX('Crosswalk Particulates'!$B:$B,MATCH('2017 EPA Data'!A553,'Crosswalk Particulates'!$A:$A,0))</f>
        <v>process-other-industry</v>
      </c>
      <c r="G553" s="84">
        <f>INDEX('Crosswalk Particulates'!$E:$E,MATCH('2017 EPA Data'!$B553,'Crosswalk Particulates'!$D:$D,0))</f>
        <v>0</v>
      </c>
      <c r="H553" s="96">
        <f t="shared" si="8"/>
        <v>0</v>
      </c>
    </row>
    <row r="554" spans="1:8" hidden="1">
      <c r="A554" s="73" t="s">
        <v>2519</v>
      </c>
      <c r="B554" s="73" t="s">
        <v>2663</v>
      </c>
      <c r="C554" s="73" t="s">
        <v>2517</v>
      </c>
      <c r="D554" s="86">
        <v>304814.37225713051</v>
      </c>
      <c r="E554" s="73" t="s">
        <v>2518</v>
      </c>
      <c r="F554" s="79" t="str">
        <f>INDEX('Crosswalk Particulates'!$B:$B,MATCH('2017 EPA Data'!A554,'Crosswalk Particulates'!$A:$A,0))</f>
        <v>process-other-industry</v>
      </c>
      <c r="G554" s="84">
        <f>INDEX('Crosswalk Particulates'!$E:$E,MATCH('2017 EPA Data'!$B554,'Crosswalk Particulates'!$D:$D,0))</f>
        <v>0</v>
      </c>
      <c r="H554" s="96">
        <f t="shared" si="8"/>
        <v>0</v>
      </c>
    </row>
    <row r="555" spans="1:8" hidden="1">
      <c r="A555" s="73" t="s">
        <v>2664</v>
      </c>
      <c r="B555" s="73" t="s">
        <v>2524</v>
      </c>
      <c r="C555" s="73" t="s">
        <v>2517</v>
      </c>
      <c r="D555" s="86">
        <v>303921.74531235249</v>
      </c>
      <c r="E555" s="73" t="s">
        <v>2518</v>
      </c>
      <c r="F555" s="79" t="str">
        <f>INDEX('Crosswalk Particulates'!$B:$B,MATCH('2017 EPA Data'!A555,'Crosswalk Particulates'!$A:$A,0))</f>
        <v>Commercial Buildings Sector</v>
      </c>
      <c r="G555" s="84">
        <f>INDEX('Crosswalk Particulates'!$E:$E,MATCH('2017 EPA Data'!$B555,'Crosswalk Particulates'!$D:$D,0))</f>
        <v>0</v>
      </c>
      <c r="H555" s="96">
        <f t="shared" si="8"/>
        <v>0</v>
      </c>
    </row>
    <row r="556" spans="1:8" hidden="1">
      <c r="A556" s="73" t="s">
        <v>2591</v>
      </c>
      <c r="B556" s="73" t="s">
        <v>2560</v>
      </c>
      <c r="C556" s="73" t="s">
        <v>2557</v>
      </c>
      <c r="D556" s="86">
        <v>301034.71981515671</v>
      </c>
      <c r="E556" s="73" t="s">
        <v>2522</v>
      </c>
      <c r="F556" s="79" t="str">
        <f>INDEX('Crosswalk Particulates'!$B:$B,MATCH('2017 EPA Data'!A556,'Crosswalk Particulates'!$A:$A,0))</f>
        <v>Other-EPA</v>
      </c>
      <c r="G556" s="84" t="str">
        <f>INDEX('Crosswalk Particulates'!$E:$E,MATCH('2017 EPA Data'!$B556,'Crosswalk Particulates'!$D:$D,0))</f>
        <v>CO</v>
      </c>
      <c r="H556" s="96">
        <f t="shared" si="8"/>
        <v>273094428804.19916</v>
      </c>
    </row>
    <row r="557" spans="1:8" hidden="1">
      <c r="A557" s="73" t="s">
        <v>2665</v>
      </c>
      <c r="B557" s="73" t="s">
        <v>2520</v>
      </c>
      <c r="C557" s="73" t="s">
        <v>2521</v>
      </c>
      <c r="D557" s="86">
        <v>299575.48300000001</v>
      </c>
      <c r="E557" s="73" t="s">
        <v>2522</v>
      </c>
      <c r="F557" s="79" t="str">
        <f>INDEX('Crosswalk Particulates'!$B:$B,MATCH('2017 EPA Data'!A557,'Crosswalk Particulates'!$A:$A,0))</f>
        <v>Commercial Buildings Sector</v>
      </c>
      <c r="G557" s="84">
        <f>INDEX('Crosswalk Particulates'!$E:$E,MATCH('2017 EPA Data'!$B557,'Crosswalk Particulates'!$D:$D,0))</f>
        <v>0</v>
      </c>
      <c r="H557" s="96">
        <f t="shared" si="8"/>
        <v>271770629859.11407</v>
      </c>
    </row>
    <row r="558" spans="1:8" hidden="1">
      <c r="A558" s="73" t="s">
        <v>2530</v>
      </c>
      <c r="B558" s="73" t="s">
        <v>2650</v>
      </c>
      <c r="C558" s="73" t="s">
        <v>2517</v>
      </c>
      <c r="D558" s="86">
        <v>294027.31343290536</v>
      </c>
      <c r="E558" s="73" t="s">
        <v>2518</v>
      </c>
      <c r="F558" s="79" t="str">
        <f>INDEX('Crosswalk Particulates'!$B:$B,MATCH('2017 EPA Data'!A558,'Crosswalk Particulates'!$A:$A,0))</f>
        <v>process-other-industry</v>
      </c>
      <c r="G558" s="84">
        <f>INDEX('Crosswalk Particulates'!$E:$E,MATCH('2017 EPA Data'!$B558,'Crosswalk Particulates'!$D:$D,0))</f>
        <v>0</v>
      </c>
      <c r="H558" s="96">
        <f t="shared" si="8"/>
        <v>0</v>
      </c>
    </row>
    <row r="559" spans="1:8" hidden="1">
      <c r="A559" s="73" t="s">
        <v>2581</v>
      </c>
      <c r="B559" s="73" t="s">
        <v>2525</v>
      </c>
      <c r="C559" s="73" t="s">
        <v>2517</v>
      </c>
      <c r="D559" s="86">
        <v>292887.21939969098</v>
      </c>
      <c r="E559" s="73" t="s">
        <v>2518</v>
      </c>
      <c r="F559" s="79" t="str">
        <f>INDEX('Crosswalk Particulates'!$B:$B,MATCH('2017 EPA Data'!A559,'Crosswalk Particulates'!$A:$A,0))</f>
        <v>Electricity Sector</v>
      </c>
      <c r="G559" s="84">
        <f>INDEX('Crosswalk Particulates'!$E:$E,MATCH('2017 EPA Data'!$B559,'Crosswalk Particulates'!$D:$D,0))</f>
        <v>0</v>
      </c>
      <c r="H559" s="96">
        <f t="shared" si="8"/>
        <v>0</v>
      </c>
    </row>
    <row r="560" spans="1:8" hidden="1">
      <c r="A560" s="73" t="s">
        <v>2553</v>
      </c>
      <c r="B560" s="73" t="s">
        <v>2558</v>
      </c>
      <c r="C560" s="73" t="s">
        <v>2517</v>
      </c>
      <c r="D560" s="86">
        <v>291450.959859</v>
      </c>
      <c r="E560" s="73" t="s">
        <v>2518</v>
      </c>
      <c r="F560" s="79" t="str">
        <f>INDEX('Crosswalk Particulates'!$B:$B,MATCH('2017 EPA Data'!A560,'Crosswalk Particulates'!$A:$A,0))</f>
        <v>process-other-industry</v>
      </c>
      <c r="G560" s="84">
        <f>INDEX('Crosswalk Particulates'!$E:$E,MATCH('2017 EPA Data'!$B560,'Crosswalk Particulates'!$D:$D,0))</f>
        <v>0</v>
      </c>
      <c r="H560" s="96">
        <f t="shared" si="8"/>
        <v>0</v>
      </c>
    </row>
    <row r="561" spans="1:8" hidden="1">
      <c r="A561" s="73" t="s">
        <v>2578</v>
      </c>
      <c r="B561" s="73" t="s">
        <v>2666</v>
      </c>
      <c r="C561" s="73" t="s">
        <v>2517</v>
      </c>
      <c r="D561" s="86">
        <v>291274.66064483201</v>
      </c>
      <c r="E561" s="73" t="s">
        <v>2518</v>
      </c>
      <c r="F561" s="79" t="str">
        <f>INDEX('Crosswalk Particulates'!$B:$B,MATCH('2017 EPA Data'!A561,'Crosswalk Particulates'!$A:$A,0))</f>
        <v>process-chemicals-industry</v>
      </c>
      <c r="G561" s="84">
        <f>INDEX('Crosswalk Particulates'!$E:$E,MATCH('2017 EPA Data'!$B561,'Crosswalk Particulates'!$D:$D,0))</f>
        <v>0</v>
      </c>
      <c r="H561" s="96">
        <f t="shared" si="8"/>
        <v>0</v>
      </c>
    </row>
    <row r="562" spans="1:8" hidden="1">
      <c r="A562" s="73" t="s">
        <v>2596</v>
      </c>
      <c r="B562" s="73" t="s">
        <v>2525</v>
      </c>
      <c r="C562" s="73" t="s">
        <v>2517</v>
      </c>
      <c r="D562" s="86">
        <v>285578.37792479998</v>
      </c>
      <c r="E562" s="73" t="s">
        <v>2518</v>
      </c>
      <c r="F562" s="79" t="str">
        <f>INDEX('Crosswalk Particulates'!$B:$B,MATCH('2017 EPA Data'!A562,'Crosswalk Particulates'!$A:$A,0))</f>
        <v>industry-fuel-coal</v>
      </c>
      <c r="G562" s="84">
        <f>INDEX('Crosswalk Particulates'!$E:$E,MATCH('2017 EPA Data'!$B562,'Crosswalk Particulates'!$D:$D,0))</f>
        <v>0</v>
      </c>
      <c r="H562" s="96">
        <f t="shared" si="8"/>
        <v>0</v>
      </c>
    </row>
    <row r="563" spans="1:8" hidden="1">
      <c r="A563" s="73" t="s">
        <v>2664</v>
      </c>
      <c r="B563" s="73" t="s">
        <v>2520</v>
      </c>
      <c r="C563" s="73" t="s">
        <v>2521</v>
      </c>
      <c r="D563" s="86">
        <v>281239.34717672999</v>
      </c>
      <c r="E563" s="73" t="s">
        <v>2522</v>
      </c>
      <c r="F563" s="79" t="str">
        <f>INDEX('Crosswalk Particulates'!$B:$B,MATCH('2017 EPA Data'!A563,'Crosswalk Particulates'!$A:$A,0))</f>
        <v>Commercial Buildings Sector</v>
      </c>
      <c r="G563" s="84">
        <f>INDEX('Crosswalk Particulates'!$E:$E,MATCH('2017 EPA Data'!$B563,'Crosswalk Particulates'!$D:$D,0))</f>
        <v>0</v>
      </c>
      <c r="H563" s="96">
        <f t="shared" si="8"/>
        <v>255136347467.34586</v>
      </c>
    </row>
    <row r="564" spans="1:8" hidden="1">
      <c r="A564" s="73" t="s">
        <v>2541</v>
      </c>
      <c r="B564" s="73" t="s">
        <v>2667</v>
      </c>
      <c r="C564" s="73" t="s">
        <v>2517</v>
      </c>
      <c r="D564" s="86">
        <v>280156.66188274958</v>
      </c>
      <c r="E564" s="73" t="s">
        <v>2518</v>
      </c>
      <c r="F564" s="79" t="str">
        <f>INDEX('Crosswalk Particulates'!$B:$B,MATCH('2017 EPA Data'!A564,'Crosswalk Particulates'!$A:$A,0))</f>
        <v>Transportation Sector</v>
      </c>
      <c r="G564" s="84">
        <f>INDEX('Crosswalk Particulates'!$E:$E,MATCH('2017 EPA Data'!$B564,'Crosswalk Particulates'!$D:$D,0))</f>
        <v>0</v>
      </c>
      <c r="H564" s="96">
        <f t="shared" si="8"/>
        <v>0</v>
      </c>
    </row>
    <row r="565" spans="1:8" hidden="1">
      <c r="A565" s="73" t="s">
        <v>2534</v>
      </c>
      <c r="B565" s="73" t="s">
        <v>2548</v>
      </c>
      <c r="C565" s="73" t="s">
        <v>2517</v>
      </c>
      <c r="D565" s="86">
        <v>280123.03404914291</v>
      </c>
      <c r="E565" s="73" t="s">
        <v>2518</v>
      </c>
      <c r="F565" s="79" t="str">
        <f>INDEX('Crosswalk Particulates'!$B:$B,MATCH('2017 EPA Data'!A565,'Crosswalk Particulates'!$A:$A,0))</f>
        <v>Other-EPA</v>
      </c>
      <c r="G565" s="84">
        <f>INDEX('Crosswalk Particulates'!$E:$E,MATCH('2017 EPA Data'!$B565,'Crosswalk Particulates'!$D:$D,0))</f>
        <v>0</v>
      </c>
      <c r="H565" s="96">
        <f t="shared" si="8"/>
        <v>0</v>
      </c>
    </row>
    <row r="566" spans="1:8" hidden="1">
      <c r="A566" s="73" t="s">
        <v>2552</v>
      </c>
      <c r="B566" s="73" t="s">
        <v>2598</v>
      </c>
      <c r="C566" s="73" t="s">
        <v>2517</v>
      </c>
      <c r="D566" s="86">
        <v>279680.44727692736</v>
      </c>
      <c r="E566" s="73" t="s">
        <v>2518</v>
      </c>
      <c r="F566" s="79" t="str">
        <f>INDEX('Crosswalk Particulates'!$B:$B,MATCH('2017 EPA Data'!A566,'Crosswalk Particulates'!$A:$A,0))</f>
        <v>process-agriculture-industry</v>
      </c>
      <c r="G566" s="84">
        <f>INDEX('Crosswalk Particulates'!$E:$E,MATCH('2017 EPA Data'!$B566,'Crosswalk Particulates'!$D:$D,0))</f>
        <v>0</v>
      </c>
      <c r="H566" s="96">
        <f t="shared" si="8"/>
        <v>0</v>
      </c>
    </row>
    <row r="567" spans="1:8" hidden="1">
      <c r="A567" s="73" t="s">
        <v>2530</v>
      </c>
      <c r="B567" s="73" t="s">
        <v>2668</v>
      </c>
      <c r="C567" s="73" t="s">
        <v>2517</v>
      </c>
      <c r="D567" s="86">
        <v>278755.26181420003</v>
      </c>
      <c r="E567" s="73" t="s">
        <v>2518</v>
      </c>
      <c r="F567" s="79" t="str">
        <f>INDEX('Crosswalk Particulates'!$B:$B,MATCH('2017 EPA Data'!A567,'Crosswalk Particulates'!$A:$A,0))</f>
        <v>process-other-industry</v>
      </c>
      <c r="G567" s="84">
        <f>INDEX('Crosswalk Particulates'!$E:$E,MATCH('2017 EPA Data'!$B567,'Crosswalk Particulates'!$D:$D,0))</f>
        <v>0</v>
      </c>
      <c r="H567" s="96">
        <f t="shared" si="8"/>
        <v>0</v>
      </c>
    </row>
    <row r="568" spans="1:8" hidden="1">
      <c r="A568" s="73" t="s">
        <v>2578</v>
      </c>
      <c r="B568" s="73" t="s">
        <v>2646</v>
      </c>
      <c r="C568" s="73" t="s">
        <v>2517</v>
      </c>
      <c r="D568" s="86">
        <v>276101.66410596285</v>
      </c>
      <c r="E568" s="73" t="s">
        <v>2518</v>
      </c>
      <c r="F568" s="79" t="str">
        <f>INDEX('Crosswalk Particulates'!$B:$B,MATCH('2017 EPA Data'!A568,'Crosswalk Particulates'!$A:$A,0))</f>
        <v>process-chemicals-industry</v>
      </c>
      <c r="G568" s="84">
        <f>INDEX('Crosswalk Particulates'!$E:$E,MATCH('2017 EPA Data'!$B568,'Crosswalk Particulates'!$D:$D,0))</f>
        <v>0</v>
      </c>
      <c r="H568" s="96">
        <f t="shared" si="8"/>
        <v>0</v>
      </c>
    </row>
    <row r="569" spans="1:8" hidden="1">
      <c r="A569" s="73" t="s">
        <v>2551</v>
      </c>
      <c r="B569" s="73" t="s">
        <v>2594</v>
      </c>
      <c r="C569" s="73" t="s">
        <v>2517</v>
      </c>
      <c r="D569" s="86">
        <v>274451.59999999998</v>
      </c>
      <c r="E569" s="73" t="s">
        <v>2518</v>
      </c>
      <c r="F569" s="79" t="str">
        <f>INDEX('Crosswalk Particulates'!$B:$B,MATCH('2017 EPA Data'!A569,'Crosswalk Particulates'!$A:$A,0))</f>
        <v>industry-fuel-natural gas</v>
      </c>
      <c r="G569" s="84">
        <f>INDEX('Crosswalk Particulates'!$E:$E,MATCH('2017 EPA Data'!$B569,'Crosswalk Particulates'!$D:$D,0))</f>
        <v>0</v>
      </c>
      <c r="H569" s="96">
        <f t="shared" si="8"/>
        <v>0</v>
      </c>
    </row>
    <row r="570" spans="1:8" hidden="1">
      <c r="A570" s="73" t="s">
        <v>2538</v>
      </c>
      <c r="B570" s="73" t="s">
        <v>2571</v>
      </c>
      <c r="C570" s="73" t="s">
        <v>2517</v>
      </c>
      <c r="D570" s="86">
        <v>273959.73155351612</v>
      </c>
      <c r="E570" s="73" t="s">
        <v>2518</v>
      </c>
      <c r="F570" s="79" t="str">
        <f>INDEX('Crosswalk Particulates'!$B:$B,MATCH('2017 EPA Data'!A570,'Crosswalk Particulates'!$A:$A,0))</f>
        <v>process-other-industry</v>
      </c>
      <c r="G570" s="84">
        <f>INDEX('Crosswalk Particulates'!$E:$E,MATCH('2017 EPA Data'!$B570,'Crosswalk Particulates'!$D:$D,0))</f>
        <v>0</v>
      </c>
      <c r="H570" s="96">
        <f t="shared" si="8"/>
        <v>0</v>
      </c>
    </row>
    <row r="571" spans="1:8" hidden="1">
      <c r="A571" s="73" t="s">
        <v>2529</v>
      </c>
      <c r="B571" s="73" t="s">
        <v>2643</v>
      </c>
      <c r="C571" s="73" t="s">
        <v>2517</v>
      </c>
      <c r="D571" s="86">
        <v>273682.07051616919</v>
      </c>
      <c r="E571" s="73" t="s">
        <v>2518</v>
      </c>
      <c r="F571" s="79" t="str">
        <f>INDEX('Crosswalk Particulates'!$B:$B,MATCH('2017 EPA Data'!A571,'Crosswalk Particulates'!$A:$A,0))</f>
        <v>Other-EPA</v>
      </c>
      <c r="G571" s="84">
        <f>INDEX('Crosswalk Particulates'!$E:$E,MATCH('2017 EPA Data'!$B571,'Crosswalk Particulates'!$D:$D,0))</f>
        <v>0</v>
      </c>
      <c r="H571" s="96">
        <f t="shared" si="8"/>
        <v>0</v>
      </c>
    </row>
    <row r="572" spans="1:8" hidden="1">
      <c r="A572" s="73" t="s">
        <v>2538</v>
      </c>
      <c r="B572" s="73" t="s">
        <v>2575</v>
      </c>
      <c r="C572" s="73" t="s">
        <v>2517</v>
      </c>
      <c r="D572" s="86">
        <v>272110.35153320798</v>
      </c>
      <c r="E572" s="73" t="s">
        <v>2518</v>
      </c>
      <c r="F572" s="79" t="str">
        <f>INDEX('Crosswalk Particulates'!$B:$B,MATCH('2017 EPA Data'!A572,'Crosswalk Particulates'!$A:$A,0))</f>
        <v>process-other-industry</v>
      </c>
      <c r="G572" s="84">
        <f>INDEX('Crosswalk Particulates'!$E:$E,MATCH('2017 EPA Data'!$B572,'Crosswalk Particulates'!$D:$D,0))</f>
        <v>0</v>
      </c>
      <c r="H572" s="96">
        <f t="shared" si="8"/>
        <v>0</v>
      </c>
    </row>
    <row r="573" spans="1:8" hidden="1">
      <c r="A573" s="73" t="s">
        <v>2519</v>
      </c>
      <c r="B573" s="73" t="s">
        <v>2611</v>
      </c>
      <c r="C573" s="73" t="s">
        <v>2517</v>
      </c>
      <c r="D573" s="86">
        <v>271214.39125838922</v>
      </c>
      <c r="E573" s="73" t="s">
        <v>2518</v>
      </c>
      <c r="F573" s="79" t="str">
        <f>INDEX('Crosswalk Particulates'!$B:$B,MATCH('2017 EPA Data'!A573,'Crosswalk Particulates'!$A:$A,0))</f>
        <v>process-other-industry</v>
      </c>
      <c r="G573" s="84">
        <f>INDEX('Crosswalk Particulates'!$E:$E,MATCH('2017 EPA Data'!$B573,'Crosswalk Particulates'!$D:$D,0))</f>
        <v>0</v>
      </c>
      <c r="H573" s="96">
        <f t="shared" si="8"/>
        <v>0</v>
      </c>
    </row>
    <row r="574" spans="1:8" hidden="1">
      <c r="A574" s="73" t="s">
        <v>2532</v>
      </c>
      <c r="B574" s="73" t="s">
        <v>2628</v>
      </c>
      <c r="C574" s="73" t="s">
        <v>2517</v>
      </c>
      <c r="D574" s="86">
        <v>269170.05271072546</v>
      </c>
      <c r="E574" s="73" t="s">
        <v>2518</v>
      </c>
      <c r="F574" s="79" t="str">
        <f>INDEX('Crosswalk Particulates'!$B:$B,MATCH('2017 EPA Data'!A574,'Crosswalk Particulates'!$A:$A,0))</f>
        <v>Other-EPA</v>
      </c>
      <c r="G574" s="84">
        <f>INDEX('Crosswalk Particulates'!$E:$E,MATCH('2017 EPA Data'!$B574,'Crosswalk Particulates'!$D:$D,0))</f>
        <v>0</v>
      </c>
      <c r="H574" s="96">
        <f t="shared" si="8"/>
        <v>0</v>
      </c>
    </row>
    <row r="575" spans="1:8" hidden="1">
      <c r="A575" s="73" t="s">
        <v>2578</v>
      </c>
      <c r="B575" s="73" t="s">
        <v>2612</v>
      </c>
      <c r="C575" s="73" t="s">
        <v>2517</v>
      </c>
      <c r="D575" s="86">
        <v>266908.9282808</v>
      </c>
      <c r="E575" s="73" t="s">
        <v>2518</v>
      </c>
      <c r="F575" s="79" t="str">
        <f>INDEX('Crosswalk Particulates'!$B:$B,MATCH('2017 EPA Data'!A575,'Crosswalk Particulates'!$A:$A,0))</f>
        <v>process-chemicals-industry</v>
      </c>
      <c r="G575" s="84">
        <f>INDEX('Crosswalk Particulates'!$E:$E,MATCH('2017 EPA Data'!$B575,'Crosswalk Particulates'!$D:$D,0))</f>
        <v>0</v>
      </c>
      <c r="H575" s="96">
        <f t="shared" si="8"/>
        <v>0</v>
      </c>
    </row>
    <row r="576" spans="1:8" hidden="1">
      <c r="A576" s="73" t="s">
        <v>2669</v>
      </c>
      <c r="B576" s="73" t="s">
        <v>2524</v>
      </c>
      <c r="C576" s="73" t="s">
        <v>2517</v>
      </c>
      <c r="D576" s="86">
        <v>264998.79823159805</v>
      </c>
      <c r="E576" s="73" t="s">
        <v>2518</v>
      </c>
      <c r="F576" s="79" t="str">
        <f>INDEX('Crosswalk Particulates'!$B:$B,MATCH('2017 EPA Data'!A576,'Crosswalk Particulates'!$A:$A,0))</f>
        <v>Commercial Buildings Sector</v>
      </c>
      <c r="G576" s="84">
        <f>INDEX('Crosswalk Particulates'!$E:$E,MATCH('2017 EPA Data'!$B576,'Crosswalk Particulates'!$D:$D,0))</f>
        <v>0</v>
      </c>
      <c r="H576" s="96">
        <f t="shared" si="8"/>
        <v>0</v>
      </c>
    </row>
    <row r="577" spans="1:8" hidden="1">
      <c r="A577" s="73" t="s">
        <v>2584</v>
      </c>
      <c r="B577" s="73" t="s">
        <v>2535</v>
      </c>
      <c r="C577" s="73" t="s">
        <v>2517</v>
      </c>
      <c r="D577" s="86">
        <v>264520.40183040511</v>
      </c>
      <c r="E577" s="73" t="s">
        <v>2518</v>
      </c>
      <c r="F577" s="79" t="str">
        <f>INDEX('Crosswalk Particulates'!$B:$B,MATCH('2017 EPA Data'!A577,'Crosswalk Particulates'!$A:$A,0))</f>
        <v>Electricity Sector</v>
      </c>
      <c r="G577" s="84">
        <f>INDEX('Crosswalk Particulates'!$E:$E,MATCH('2017 EPA Data'!$B577,'Crosswalk Particulates'!$D:$D,0))</f>
        <v>0</v>
      </c>
      <c r="H577" s="96">
        <f t="shared" si="8"/>
        <v>0</v>
      </c>
    </row>
    <row r="578" spans="1:8" hidden="1">
      <c r="A578" s="73" t="s">
        <v>2578</v>
      </c>
      <c r="B578" s="73" t="s">
        <v>2670</v>
      </c>
      <c r="C578" s="73" t="s">
        <v>2517</v>
      </c>
      <c r="D578" s="86">
        <v>262841.58188975701</v>
      </c>
      <c r="E578" s="73" t="s">
        <v>2518</v>
      </c>
      <c r="F578" s="79" t="str">
        <f>INDEX('Crosswalk Particulates'!$B:$B,MATCH('2017 EPA Data'!A578,'Crosswalk Particulates'!$A:$A,0))</f>
        <v>process-chemicals-industry</v>
      </c>
      <c r="G578" s="84">
        <f>INDEX('Crosswalk Particulates'!$E:$E,MATCH('2017 EPA Data'!$B578,'Crosswalk Particulates'!$D:$D,0))</f>
        <v>0</v>
      </c>
      <c r="H578" s="96">
        <f t="shared" si="8"/>
        <v>0</v>
      </c>
    </row>
    <row r="579" spans="1:8" hidden="1">
      <c r="A579" s="73" t="s">
        <v>2559</v>
      </c>
      <c r="B579" s="73" t="s">
        <v>2662</v>
      </c>
      <c r="C579" s="73" t="s">
        <v>2517</v>
      </c>
      <c r="D579" s="86">
        <v>260507.89418066377</v>
      </c>
      <c r="E579" s="73" t="s">
        <v>2518</v>
      </c>
      <c r="F579" s="79" t="str">
        <f>INDEX('Crosswalk Particulates'!$B:$B,MATCH('2017 EPA Data'!A579,'Crosswalk Particulates'!$A:$A,0))</f>
        <v>process-waste-industry</v>
      </c>
      <c r="G579" s="84">
        <f>INDEX('Crosswalk Particulates'!$E:$E,MATCH('2017 EPA Data'!$B579,'Crosswalk Particulates'!$D:$D,0))</f>
        <v>0</v>
      </c>
      <c r="H579" s="96">
        <f t="shared" si="8"/>
        <v>0</v>
      </c>
    </row>
    <row r="580" spans="1:8" hidden="1">
      <c r="A580" s="73" t="s">
        <v>2559</v>
      </c>
      <c r="B580" s="73" t="s">
        <v>2536</v>
      </c>
      <c r="C580" s="73" t="s">
        <v>2517</v>
      </c>
      <c r="D580" s="86">
        <v>257269.31658888588</v>
      </c>
      <c r="E580" s="73" t="s">
        <v>2518</v>
      </c>
      <c r="F580" s="79" t="str">
        <f>INDEX('Crosswalk Particulates'!$B:$B,MATCH('2017 EPA Data'!A580,'Crosswalk Particulates'!$A:$A,0))</f>
        <v>process-waste-industry</v>
      </c>
      <c r="G580" s="84">
        <f>INDEX('Crosswalk Particulates'!$E:$E,MATCH('2017 EPA Data'!$B580,'Crosswalk Particulates'!$D:$D,0))</f>
        <v>0</v>
      </c>
      <c r="H580" s="96">
        <f t="shared" ref="H580:H643" si="9">IF(E580="TON",D580/metricton_to_shortton,0)*10^6</f>
        <v>0</v>
      </c>
    </row>
    <row r="581" spans="1:8" hidden="1">
      <c r="A581" s="73" t="s">
        <v>2596</v>
      </c>
      <c r="B581" s="73" t="s">
        <v>2539</v>
      </c>
      <c r="C581" s="73" t="s">
        <v>2517</v>
      </c>
      <c r="D581" s="86">
        <v>256526.63689610001</v>
      </c>
      <c r="E581" s="73" t="s">
        <v>2518</v>
      </c>
      <c r="F581" s="79" t="str">
        <f>INDEX('Crosswalk Particulates'!$B:$B,MATCH('2017 EPA Data'!A581,'Crosswalk Particulates'!$A:$A,0))</f>
        <v>industry-fuel-coal</v>
      </c>
      <c r="G581" s="84">
        <f>INDEX('Crosswalk Particulates'!$E:$E,MATCH('2017 EPA Data'!$B581,'Crosswalk Particulates'!$D:$D,0))</f>
        <v>0</v>
      </c>
      <c r="H581" s="96">
        <f t="shared" si="9"/>
        <v>0</v>
      </c>
    </row>
    <row r="582" spans="1:8" hidden="1">
      <c r="A582" s="73" t="s">
        <v>2519</v>
      </c>
      <c r="B582" s="73" t="s">
        <v>2671</v>
      </c>
      <c r="C582" s="73" t="s">
        <v>2517</v>
      </c>
      <c r="D582" s="86">
        <v>255353.4948122612</v>
      </c>
      <c r="E582" s="73" t="s">
        <v>2518</v>
      </c>
      <c r="F582" s="79" t="str">
        <f>INDEX('Crosswalk Particulates'!$B:$B,MATCH('2017 EPA Data'!A582,'Crosswalk Particulates'!$A:$A,0))</f>
        <v>process-other-industry</v>
      </c>
      <c r="G582" s="84">
        <f>INDEX('Crosswalk Particulates'!$E:$E,MATCH('2017 EPA Data'!$B582,'Crosswalk Particulates'!$D:$D,0))</f>
        <v>0</v>
      </c>
      <c r="H582" s="96">
        <f t="shared" si="9"/>
        <v>0</v>
      </c>
    </row>
    <row r="583" spans="1:8" hidden="1">
      <c r="A583" s="73" t="s">
        <v>2552</v>
      </c>
      <c r="B583" s="73" t="s">
        <v>2672</v>
      </c>
      <c r="C583" s="73" t="s">
        <v>2517</v>
      </c>
      <c r="D583" s="86">
        <v>254503.75043787665</v>
      </c>
      <c r="E583" s="73" t="s">
        <v>2518</v>
      </c>
      <c r="F583" s="79" t="str">
        <f>INDEX('Crosswalk Particulates'!$B:$B,MATCH('2017 EPA Data'!A583,'Crosswalk Particulates'!$A:$A,0))</f>
        <v>process-agriculture-industry</v>
      </c>
      <c r="G583" s="84">
        <f>INDEX('Crosswalk Particulates'!$E:$E,MATCH('2017 EPA Data'!$B583,'Crosswalk Particulates'!$D:$D,0))</f>
        <v>0</v>
      </c>
      <c r="H583" s="96">
        <f t="shared" si="9"/>
        <v>0</v>
      </c>
    </row>
    <row r="584" spans="1:8" hidden="1">
      <c r="A584" s="73" t="s">
        <v>2550</v>
      </c>
      <c r="B584" s="73" t="s">
        <v>2646</v>
      </c>
      <c r="C584" s="73" t="s">
        <v>2517</v>
      </c>
      <c r="D584" s="86">
        <v>254329.4398965755</v>
      </c>
      <c r="E584" s="73" t="s">
        <v>2518</v>
      </c>
      <c r="F584" s="79" t="str">
        <f>INDEX('Crosswalk Particulates'!$B:$B,MATCH('2017 EPA Data'!A584,'Crosswalk Particulates'!$A:$A,0))</f>
        <v>process-other-industry</v>
      </c>
      <c r="G584" s="84">
        <f>INDEX('Crosswalk Particulates'!$E:$E,MATCH('2017 EPA Data'!$B584,'Crosswalk Particulates'!$D:$D,0))</f>
        <v>0</v>
      </c>
      <c r="H584" s="96">
        <f t="shared" si="9"/>
        <v>0</v>
      </c>
    </row>
    <row r="585" spans="1:8" hidden="1">
      <c r="A585" s="73" t="s">
        <v>2607</v>
      </c>
      <c r="B585" s="73" t="s">
        <v>2525</v>
      </c>
      <c r="C585" s="73" t="s">
        <v>2517</v>
      </c>
      <c r="D585" s="86">
        <v>253927.9479728</v>
      </c>
      <c r="E585" s="73" t="s">
        <v>2518</v>
      </c>
      <c r="F585" s="79" t="str">
        <f>INDEX('Crosswalk Particulates'!$B:$B,MATCH('2017 EPA Data'!A585,'Crosswalk Particulates'!$A:$A,0))</f>
        <v>process-cement-industry</v>
      </c>
      <c r="G585" s="84">
        <f>INDEX('Crosswalk Particulates'!$E:$E,MATCH('2017 EPA Data'!$B585,'Crosswalk Particulates'!$D:$D,0))</f>
        <v>0</v>
      </c>
      <c r="H585" s="96">
        <f t="shared" si="9"/>
        <v>0</v>
      </c>
    </row>
    <row r="586" spans="1:8" hidden="1">
      <c r="A586" s="73" t="s">
        <v>2584</v>
      </c>
      <c r="B586" s="73" t="s">
        <v>2524</v>
      </c>
      <c r="C586" s="73" t="s">
        <v>2517</v>
      </c>
      <c r="D586" s="86">
        <v>253257.11398896179</v>
      </c>
      <c r="E586" s="73" t="s">
        <v>2518</v>
      </c>
      <c r="F586" s="79" t="str">
        <f>INDEX('Crosswalk Particulates'!$B:$B,MATCH('2017 EPA Data'!A586,'Crosswalk Particulates'!$A:$A,0))</f>
        <v>Electricity Sector</v>
      </c>
      <c r="G586" s="84">
        <f>INDEX('Crosswalk Particulates'!$E:$E,MATCH('2017 EPA Data'!$B586,'Crosswalk Particulates'!$D:$D,0))</f>
        <v>0</v>
      </c>
      <c r="H586" s="96">
        <f t="shared" si="9"/>
        <v>0</v>
      </c>
    </row>
    <row r="587" spans="1:8" hidden="1">
      <c r="A587" s="73" t="s">
        <v>2541</v>
      </c>
      <c r="B587" s="73" t="s">
        <v>2568</v>
      </c>
      <c r="C587" s="73" t="s">
        <v>2517</v>
      </c>
      <c r="D587" s="86">
        <v>252295.69108065465</v>
      </c>
      <c r="E587" s="73" t="s">
        <v>2518</v>
      </c>
      <c r="F587" s="79" t="str">
        <f>INDEX('Crosswalk Particulates'!$B:$B,MATCH('2017 EPA Data'!A587,'Crosswalk Particulates'!$A:$A,0))</f>
        <v>Transportation Sector</v>
      </c>
      <c r="G587" s="84">
        <f>INDEX('Crosswalk Particulates'!$E:$E,MATCH('2017 EPA Data'!$B587,'Crosswalk Particulates'!$D:$D,0))</f>
        <v>0</v>
      </c>
      <c r="H587" s="96">
        <f t="shared" si="9"/>
        <v>0</v>
      </c>
    </row>
    <row r="588" spans="1:8" hidden="1">
      <c r="A588" s="73" t="s">
        <v>2600</v>
      </c>
      <c r="B588" s="73" t="s">
        <v>2560</v>
      </c>
      <c r="C588" s="73" t="s">
        <v>2557</v>
      </c>
      <c r="D588" s="86">
        <v>250586.8460009518</v>
      </c>
      <c r="E588" s="73" t="s">
        <v>2522</v>
      </c>
      <c r="F588" s="79" t="str">
        <f>INDEX('Crosswalk Particulates'!$B:$B,MATCH('2017 EPA Data'!A588,'Crosswalk Particulates'!$A:$A,0))</f>
        <v>industry-fuel-biomass</v>
      </c>
      <c r="G588" s="84" t="str">
        <f>INDEX('Crosswalk Particulates'!$E:$E,MATCH('2017 EPA Data'!$B588,'Crosswalk Particulates'!$D:$D,0))</f>
        <v>CO</v>
      </c>
      <c r="H588" s="96">
        <f t="shared" si="9"/>
        <v>227328833087.74466</v>
      </c>
    </row>
    <row r="589" spans="1:8" hidden="1">
      <c r="A589" s="73" t="s">
        <v>2563</v>
      </c>
      <c r="B589" s="73" t="s">
        <v>2560</v>
      </c>
      <c r="C589" s="73" t="s">
        <v>2557</v>
      </c>
      <c r="D589" s="86">
        <v>250072.7412329308</v>
      </c>
      <c r="E589" s="73" t="s">
        <v>2522</v>
      </c>
      <c r="F589" s="79" t="str">
        <f>INDEX('Crosswalk Particulates'!$B:$B,MATCH('2017 EPA Data'!A589,'Crosswalk Particulates'!$A:$A,0))</f>
        <v>Other-EPA</v>
      </c>
      <c r="G589" s="84" t="str">
        <f>INDEX('Crosswalk Particulates'!$E:$E,MATCH('2017 EPA Data'!$B589,'Crosswalk Particulates'!$D:$D,0))</f>
        <v>CO</v>
      </c>
      <c r="H589" s="96">
        <f t="shared" si="9"/>
        <v>226862444532.78189</v>
      </c>
    </row>
    <row r="590" spans="1:8" hidden="1">
      <c r="A590" s="73" t="s">
        <v>2578</v>
      </c>
      <c r="B590" s="73" t="s">
        <v>2593</v>
      </c>
      <c r="C590" s="73" t="s">
        <v>2517</v>
      </c>
      <c r="D590" s="86">
        <v>243133.48472919999</v>
      </c>
      <c r="E590" s="73" t="s">
        <v>2518</v>
      </c>
      <c r="F590" s="79" t="str">
        <f>INDEX('Crosswalk Particulates'!$B:$B,MATCH('2017 EPA Data'!A590,'Crosswalk Particulates'!$A:$A,0))</f>
        <v>process-chemicals-industry</v>
      </c>
      <c r="G590" s="84">
        <f>INDEX('Crosswalk Particulates'!$E:$E,MATCH('2017 EPA Data'!$B590,'Crosswalk Particulates'!$D:$D,0))</f>
        <v>0</v>
      </c>
      <c r="H590" s="96">
        <f t="shared" si="9"/>
        <v>0</v>
      </c>
    </row>
    <row r="591" spans="1:8" hidden="1">
      <c r="A591" s="73" t="s">
        <v>2632</v>
      </c>
      <c r="B591" s="73" t="s">
        <v>2535</v>
      </c>
      <c r="C591" s="73" t="s">
        <v>2517</v>
      </c>
      <c r="D591" s="86">
        <v>242200.69113200909</v>
      </c>
      <c r="E591" s="73" t="s">
        <v>2518</v>
      </c>
      <c r="F591" s="79" t="str">
        <f>INDEX('Crosswalk Particulates'!$B:$B,MATCH('2017 EPA Data'!A591,'Crosswalk Particulates'!$A:$A,0))</f>
        <v>industry-fuel-other</v>
      </c>
      <c r="G591" s="84">
        <f>INDEX('Crosswalk Particulates'!$E:$E,MATCH('2017 EPA Data'!$B591,'Crosswalk Particulates'!$D:$D,0))</f>
        <v>0</v>
      </c>
      <c r="H591" s="96">
        <f t="shared" si="9"/>
        <v>0</v>
      </c>
    </row>
    <row r="592" spans="1:8" hidden="1">
      <c r="A592" s="73" t="s">
        <v>2603</v>
      </c>
      <c r="B592" s="73" t="s">
        <v>2539</v>
      </c>
      <c r="C592" s="73" t="s">
        <v>2517</v>
      </c>
      <c r="D592" s="86">
        <v>241281.89452861901</v>
      </c>
      <c r="E592" s="73" t="s">
        <v>2518</v>
      </c>
      <c r="F592" s="79" t="str">
        <f>INDEX('Crosswalk Particulates'!$B:$B,MATCH('2017 EPA Data'!A592,'Crosswalk Particulates'!$A:$A,0))</f>
        <v>Transportation Sector</v>
      </c>
      <c r="G592" s="84">
        <f>INDEX('Crosswalk Particulates'!$E:$E,MATCH('2017 EPA Data'!$B592,'Crosswalk Particulates'!$D:$D,0))</f>
        <v>0</v>
      </c>
      <c r="H592" s="96">
        <f t="shared" si="9"/>
        <v>0</v>
      </c>
    </row>
    <row r="593" spans="1:8" hidden="1">
      <c r="A593" s="73" t="s">
        <v>2601</v>
      </c>
      <c r="B593" s="73" t="s">
        <v>2544</v>
      </c>
      <c r="C593" s="73" t="s">
        <v>2517</v>
      </c>
      <c r="D593" s="86">
        <v>239817.52737653011</v>
      </c>
      <c r="E593" s="73" t="s">
        <v>2518</v>
      </c>
      <c r="F593" s="79" t="str">
        <f>INDEX('Crosswalk Particulates'!$B:$B,MATCH('2017 EPA Data'!A593,'Crosswalk Particulates'!$A:$A,0))</f>
        <v>Commercial Buildings Sector</v>
      </c>
      <c r="G593" s="84">
        <f>INDEX('Crosswalk Particulates'!$E:$E,MATCH('2017 EPA Data'!$B593,'Crosswalk Particulates'!$D:$D,0))</f>
        <v>0</v>
      </c>
      <c r="H593" s="96">
        <f t="shared" si="9"/>
        <v>0</v>
      </c>
    </row>
    <row r="594" spans="1:8" hidden="1">
      <c r="A594" s="73" t="s">
        <v>2534</v>
      </c>
      <c r="B594" s="73" t="s">
        <v>2620</v>
      </c>
      <c r="C594" s="73" t="s">
        <v>2517</v>
      </c>
      <c r="D594" s="86">
        <v>239597.49052150914</v>
      </c>
      <c r="E594" s="73" t="s">
        <v>2518</v>
      </c>
      <c r="F594" s="79" t="str">
        <f>INDEX('Crosswalk Particulates'!$B:$B,MATCH('2017 EPA Data'!A594,'Crosswalk Particulates'!$A:$A,0))</f>
        <v>Other-EPA</v>
      </c>
      <c r="G594" s="84">
        <f>INDEX('Crosswalk Particulates'!$E:$E,MATCH('2017 EPA Data'!$B594,'Crosswalk Particulates'!$D:$D,0))</f>
        <v>0</v>
      </c>
      <c r="H594" s="96">
        <f t="shared" si="9"/>
        <v>0</v>
      </c>
    </row>
    <row r="595" spans="1:8" hidden="1">
      <c r="A595" s="73" t="s">
        <v>2602</v>
      </c>
      <c r="B595" s="73" t="s">
        <v>2574</v>
      </c>
      <c r="C595" s="73" t="s">
        <v>2517</v>
      </c>
      <c r="D595" s="86">
        <v>239198.50516500001</v>
      </c>
      <c r="E595" s="73" t="s">
        <v>2518</v>
      </c>
      <c r="F595" s="79" t="str">
        <f>INDEX('Crosswalk Particulates'!$B:$B,MATCH('2017 EPA Data'!A595,'Crosswalk Particulates'!$A:$A,0))</f>
        <v>process-other-industry</v>
      </c>
      <c r="G595" s="84">
        <f>INDEX('Crosswalk Particulates'!$E:$E,MATCH('2017 EPA Data'!$B595,'Crosswalk Particulates'!$D:$D,0))</f>
        <v>0</v>
      </c>
      <c r="H595" s="96">
        <f t="shared" si="9"/>
        <v>0</v>
      </c>
    </row>
    <row r="596" spans="1:8" hidden="1">
      <c r="A596" s="73" t="s">
        <v>2529</v>
      </c>
      <c r="B596" s="73" t="s">
        <v>2648</v>
      </c>
      <c r="C596" s="73" t="s">
        <v>2517</v>
      </c>
      <c r="D596" s="86">
        <v>237565.6738017562</v>
      </c>
      <c r="E596" s="73" t="s">
        <v>2518</v>
      </c>
      <c r="F596" s="79" t="str">
        <f>INDEX('Crosswalk Particulates'!$B:$B,MATCH('2017 EPA Data'!A596,'Crosswalk Particulates'!$A:$A,0))</f>
        <v>Other-EPA</v>
      </c>
      <c r="G596" s="84">
        <f>INDEX('Crosswalk Particulates'!$E:$E,MATCH('2017 EPA Data'!$B596,'Crosswalk Particulates'!$D:$D,0))</f>
        <v>0</v>
      </c>
      <c r="H596" s="96">
        <f t="shared" si="9"/>
        <v>0</v>
      </c>
    </row>
    <row r="597" spans="1:8" hidden="1">
      <c r="A597" s="73" t="s">
        <v>2559</v>
      </c>
      <c r="B597" s="73" t="s">
        <v>2673</v>
      </c>
      <c r="C597" s="73" t="s">
        <v>2517</v>
      </c>
      <c r="D597" s="86">
        <v>237289.74029156624</v>
      </c>
      <c r="E597" s="73" t="s">
        <v>2518</v>
      </c>
      <c r="F597" s="79" t="str">
        <f>INDEX('Crosswalk Particulates'!$B:$B,MATCH('2017 EPA Data'!A597,'Crosswalk Particulates'!$A:$A,0))</f>
        <v>process-waste-industry</v>
      </c>
      <c r="G597" s="84">
        <f>INDEX('Crosswalk Particulates'!$E:$E,MATCH('2017 EPA Data'!$B597,'Crosswalk Particulates'!$D:$D,0))</f>
        <v>0</v>
      </c>
      <c r="H597" s="96">
        <f t="shared" si="9"/>
        <v>0</v>
      </c>
    </row>
    <row r="598" spans="1:8" hidden="1">
      <c r="A598" s="73" t="s">
        <v>2586</v>
      </c>
      <c r="B598" s="73" t="s">
        <v>2575</v>
      </c>
      <c r="C598" s="73" t="s">
        <v>2517</v>
      </c>
      <c r="D598" s="86">
        <v>236920.59024300001</v>
      </c>
      <c r="E598" s="73" t="s">
        <v>2518</v>
      </c>
      <c r="F598" s="79" t="str">
        <f>INDEX('Crosswalk Particulates'!$B:$B,MATCH('2017 EPA Data'!A598,'Crosswalk Particulates'!$A:$A,0))</f>
        <v>process-other-industry</v>
      </c>
      <c r="G598" s="84">
        <f>INDEX('Crosswalk Particulates'!$E:$E,MATCH('2017 EPA Data'!$B598,'Crosswalk Particulates'!$D:$D,0))</f>
        <v>0</v>
      </c>
      <c r="H598" s="96">
        <f t="shared" si="9"/>
        <v>0</v>
      </c>
    </row>
    <row r="599" spans="1:8" hidden="1">
      <c r="A599" s="73" t="s">
        <v>2603</v>
      </c>
      <c r="B599" s="73" t="s">
        <v>2537</v>
      </c>
      <c r="C599" s="73" t="s">
        <v>2517</v>
      </c>
      <c r="D599" s="86">
        <v>236093.00492079285</v>
      </c>
      <c r="E599" s="73" t="s">
        <v>2518</v>
      </c>
      <c r="F599" s="79" t="str">
        <f>INDEX('Crosswalk Particulates'!$B:$B,MATCH('2017 EPA Data'!A599,'Crosswalk Particulates'!$A:$A,0))</f>
        <v>Transportation Sector</v>
      </c>
      <c r="G599" s="84">
        <f>INDEX('Crosswalk Particulates'!$E:$E,MATCH('2017 EPA Data'!$B599,'Crosswalk Particulates'!$D:$D,0))</f>
        <v>0</v>
      </c>
      <c r="H599" s="96">
        <f t="shared" si="9"/>
        <v>0</v>
      </c>
    </row>
    <row r="600" spans="1:8" hidden="1">
      <c r="A600" s="73" t="s">
        <v>2592</v>
      </c>
      <c r="B600" s="73" t="s">
        <v>2544</v>
      </c>
      <c r="C600" s="73" t="s">
        <v>2517</v>
      </c>
      <c r="D600" s="86">
        <v>234795.82681576969</v>
      </c>
      <c r="E600" s="73" t="s">
        <v>2518</v>
      </c>
      <c r="F600" s="79" t="str">
        <f>INDEX('Crosswalk Particulates'!$B:$B,MATCH('2017 EPA Data'!A600,'Crosswalk Particulates'!$A:$A,0))</f>
        <v>process-ngps-industry</v>
      </c>
      <c r="G600" s="84">
        <f>INDEX('Crosswalk Particulates'!$E:$E,MATCH('2017 EPA Data'!$B600,'Crosswalk Particulates'!$D:$D,0))</f>
        <v>0</v>
      </c>
      <c r="H600" s="96">
        <f t="shared" si="9"/>
        <v>0</v>
      </c>
    </row>
    <row r="601" spans="1:8" hidden="1">
      <c r="A601" s="73" t="s">
        <v>2565</v>
      </c>
      <c r="B601" s="73" t="s">
        <v>2606</v>
      </c>
      <c r="C601" s="73" t="s">
        <v>2517</v>
      </c>
      <c r="D601" s="86">
        <v>233220.88405349999</v>
      </c>
      <c r="E601" s="73" t="s">
        <v>2518</v>
      </c>
      <c r="F601" s="79" t="str">
        <f>INDEX('Crosswalk Particulates'!$B:$B,MATCH('2017 EPA Data'!A601,'Crosswalk Particulates'!$A:$A,0))</f>
        <v>Electricity Sector</v>
      </c>
      <c r="G601" s="84">
        <f>INDEX('Crosswalk Particulates'!$E:$E,MATCH('2017 EPA Data'!$B601,'Crosswalk Particulates'!$D:$D,0))</f>
        <v>0</v>
      </c>
      <c r="H601" s="96">
        <f t="shared" si="9"/>
        <v>0</v>
      </c>
    </row>
    <row r="602" spans="1:8" hidden="1">
      <c r="A602" s="73" t="s">
        <v>2563</v>
      </c>
      <c r="B602" s="73" t="s">
        <v>2525</v>
      </c>
      <c r="C602" s="73" t="s">
        <v>2517</v>
      </c>
      <c r="D602" s="86">
        <v>232859.00546105811</v>
      </c>
      <c r="E602" s="73" t="s">
        <v>2518</v>
      </c>
      <c r="F602" s="79" t="str">
        <f>INDEX('Crosswalk Particulates'!$B:$B,MATCH('2017 EPA Data'!A602,'Crosswalk Particulates'!$A:$A,0))</f>
        <v>Other-EPA</v>
      </c>
      <c r="G602" s="84">
        <f>INDEX('Crosswalk Particulates'!$E:$E,MATCH('2017 EPA Data'!$B602,'Crosswalk Particulates'!$D:$D,0))</f>
        <v>0</v>
      </c>
      <c r="H602" s="96">
        <f t="shared" si="9"/>
        <v>0</v>
      </c>
    </row>
    <row r="603" spans="1:8" hidden="1">
      <c r="A603" s="73" t="s">
        <v>2619</v>
      </c>
      <c r="B603" s="73" t="s">
        <v>2576</v>
      </c>
      <c r="C603" s="73" t="s">
        <v>2517</v>
      </c>
      <c r="D603" s="86">
        <v>231637.5777006454</v>
      </c>
      <c r="E603" s="73" t="s">
        <v>2518</v>
      </c>
      <c r="F603" s="79" t="str">
        <f>INDEX('Crosswalk Particulates'!$B:$B,MATCH('2017 EPA Data'!A603,'Crosswalk Particulates'!$A:$A,0))</f>
        <v>process-iron and steel-industry</v>
      </c>
      <c r="G603" s="84">
        <f>INDEX('Crosswalk Particulates'!$E:$E,MATCH('2017 EPA Data'!$B603,'Crosswalk Particulates'!$D:$D,0))</f>
        <v>0</v>
      </c>
      <c r="H603" s="96">
        <f t="shared" si="9"/>
        <v>0</v>
      </c>
    </row>
    <row r="604" spans="1:8" hidden="1">
      <c r="A604" s="73" t="s">
        <v>2526</v>
      </c>
      <c r="B604" s="73" t="s">
        <v>2609</v>
      </c>
      <c r="C604" s="73" t="s">
        <v>2557</v>
      </c>
      <c r="D604" s="86">
        <v>230540.99768410739</v>
      </c>
      <c r="E604" s="73" t="s">
        <v>2522</v>
      </c>
      <c r="F604" s="79" t="str">
        <f>INDEX('Crosswalk Particulates'!$B:$B,MATCH('2017 EPA Data'!A604,'Crosswalk Particulates'!$A:$A,0))</f>
        <v>Other-EPA</v>
      </c>
      <c r="G604" s="84" t="str">
        <f>INDEX('Crosswalk Particulates'!$E:$E,MATCH('2017 EPA Data'!$B604,'Crosswalk Particulates'!$D:$D,0))</f>
        <v>NOX</v>
      </c>
      <c r="H604" s="96">
        <f t="shared" si="9"/>
        <v>209143523767.45871</v>
      </c>
    </row>
    <row r="605" spans="1:8" hidden="1">
      <c r="A605" s="73" t="s">
        <v>2547</v>
      </c>
      <c r="B605" s="73" t="s">
        <v>2667</v>
      </c>
      <c r="C605" s="73" t="s">
        <v>2517</v>
      </c>
      <c r="D605" s="86">
        <v>229331.277921286</v>
      </c>
      <c r="E605" s="73" t="s">
        <v>2518</v>
      </c>
      <c r="F605" s="79" t="str">
        <f>INDEX('Crosswalk Particulates'!$B:$B,MATCH('2017 EPA Data'!A605,'Crosswalk Particulates'!$A:$A,0))</f>
        <v>process-other-industry</v>
      </c>
      <c r="G605" s="84">
        <f>INDEX('Crosswalk Particulates'!$E:$E,MATCH('2017 EPA Data'!$B605,'Crosswalk Particulates'!$D:$D,0))</f>
        <v>0</v>
      </c>
      <c r="H605" s="96">
        <f t="shared" si="9"/>
        <v>0</v>
      </c>
    </row>
    <row r="606" spans="1:8" hidden="1">
      <c r="A606" s="73" t="s">
        <v>2559</v>
      </c>
      <c r="B606" s="73" t="s">
        <v>2666</v>
      </c>
      <c r="C606" s="73" t="s">
        <v>2517</v>
      </c>
      <c r="D606" s="86">
        <v>229153.52700949868</v>
      </c>
      <c r="E606" s="73" t="s">
        <v>2518</v>
      </c>
      <c r="F606" s="79" t="str">
        <f>INDEX('Crosswalk Particulates'!$B:$B,MATCH('2017 EPA Data'!A606,'Crosswalk Particulates'!$A:$A,0))</f>
        <v>process-waste-industry</v>
      </c>
      <c r="G606" s="84">
        <f>INDEX('Crosswalk Particulates'!$E:$E,MATCH('2017 EPA Data'!$B606,'Crosswalk Particulates'!$D:$D,0))</f>
        <v>0</v>
      </c>
      <c r="H606" s="96">
        <f t="shared" si="9"/>
        <v>0</v>
      </c>
    </row>
    <row r="607" spans="1:8" hidden="1">
      <c r="A607" s="73" t="s">
        <v>2578</v>
      </c>
      <c r="B607" s="73" t="s">
        <v>2674</v>
      </c>
      <c r="C607" s="73" t="s">
        <v>2517</v>
      </c>
      <c r="D607" s="86">
        <v>228877.79373100001</v>
      </c>
      <c r="E607" s="73" t="s">
        <v>2518</v>
      </c>
      <c r="F607" s="79" t="str">
        <f>INDEX('Crosswalk Particulates'!$B:$B,MATCH('2017 EPA Data'!A607,'Crosswalk Particulates'!$A:$A,0))</f>
        <v>process-chemicals-industry</v>
      </c>
      <c r="G607" s="84">
        <f>INDEX('Crosswalk Particulates'!$E:$E,MATCH('2017 EPA Data'!$B607,'Crosswalk Particulates'!$D:$D,0))</f>
        <v>0</v>
      </c>
      <c r="H607" s="96">
        <f t="shared" si="9"/>
        <v>0</v>
      </c>
    </row>
    <row r="608" spans="1:8" hidden="1">
      <c r="A608" s="73" t="s">
        <v>2552</v>
      </c>
      <c r="B608" s="73" t="s">
        <v>2556</v>
      </c>
      <c r="C608" s="73" t="s">
        <v>2557</v>
      </c>
      <c r="D608" s="86">
        <v>228167.34762052193</v>
      </c>
      <c r="E608" s="73" t="s">
        <v>2522</v>
      </c>
      <c r="F608" s="79" t="str">
        <f>INDEX('Crosswalk Particulates'!$B:$B,MATCH('2017 EPA Data'!A608,'Crosswalk Particulates'!$A:$A,0))</f>
        <v>process-agriculture-industry</v>
      </c>
      <c r="G608" s="84" t="str">
        <f>INDEX('Crosswalk Particulates'!$E:$E,MATCH('2017 EPA Data'!$B608,'Crosswalk Particulates'!$D:$D,0))</f>
        <v>VOC</v>
      </c>
      <c r="H608" s="96">
        <f t="shared" si="9"/>
        <v>206990182090.8111</v>
      </c>
    </row>
    <row r="609" spans="1:8" hidden="1">
      <c r="A609" s="73" t="s">
        <v>2559</v>
      </c>
      <c r="B609" s="73" t="s">
        <v>2590</v>
      </c>
      <c r="C609" s="73" t="s">
        <v>2557</v>
      </c>
      <c r="D609" s="86">
        <v>227459.53541381253</v>
      </c>
      <c r="E609" s="73" t="s">
        <v>2522</v>
      </c>
      <c r="F609" s="79" t="str">
        <f>INDEX('Crosswalk Particulates'!$B:$B,MATCH('2017 EPA Data'!A609,'Crosswalk Particulates'!$A:$A,0))</f>
        <v>process-waste-industry</v>
      </c>
      <c r="G609" s="84" t="str">
        <f>INDEX('Crosswalk Particulates'!$E:$E,MATCH('2017 EPA Data'!$B609,'Crosswalk Particulates'!$D:$D,0))</f>
        <v>PM10</v>
      </c>
      <c r="H609" s="96">
        <f t="shared" si="9"/>
        <v>206348064894.46033</v>
      </c>
    </row>
    <row r="610" spans="1:8" hidden="1">
      <c r="A610" s="73" t="s">
        <v>2547</v>
      </c>
      <c r="B610" s="73" t="s">
        <v>2537</v>
      </c>
      <c r="C610" s="73" t="s">
        <v>2517</v>
      </c>
      <c r="D610" s="86">
        <v>227397.95369175429</v>
      </c>
      <c r="E610" s="73" t="s">
        <v>2518</v>
      </c>
      <c r="F610" s="79" t="str">
        <f>INDEX('Crosswalk Particulates'!$B:$B,MATCH('2017 EPA Data'!A610,'Crosswalk Particulates'!$A:$A,0))</f>
        <v>process-other-industry</v>
      </c>
      <c r="G610" s="84">
        <f>INDEX('Crosswalk Particulates'!$E:$E,MATCH('2017 EPA Data'!$B610,'Crosswalk Particulates'!$D:$D,0))</f>
        <v>0</v>
      </c>
      <c r="H610" s="96">
        <f t="shared" si="9"/>
        <v>0</v>
      </c>
    </row>
    <row r="611" spans="1:8" hidden="1">
      <c r="A611" s="73" t="s">
        <v>2545</v>
      </c>
      <c r="B611" s="73" t="s">
        <v>2544</v>
      </c>
      <c r="C611" s="73" t="s">
        <v>2517</v>
      </c>
      <c r="D611" s="86">
        <v>226238.89451971295</v>
      </c>
      <c r="E611" s="73" t="s">
        <v>2518</v>
      </c>
      <c r="F611" s="79" t="str">
        <f>INDEX('Crosswalk Particulates'!$B:$B,MATCH('2017 EPA Data'!A611,'Crosswalk Particulates'!$A:$A,0))</f>
        <v>Transportation Sector</v>
      </c>
      <c r="G611" s="84">
        <f>INDEX('Crosswalk Particulates'!$E:$E,MATCH('2017 EPA Data'!$B611,'Crosswalk Particulates'!$D:$D,0))</f>
        <v>0</v>
      </c>
      <c r="H611" s="96">
        <f t="shared" si="9"/>
        <v>0</v>
      </c>
    </row>
    <row r="612" spans="1:8" hidden="1">
      <c r="A612" s="73" t="s">
        <v>2519</v>
      </c>
      <c r="B612" s="73" t="s">
        <v>2575</v>
      </c>
      <c r="C612" s="73" t="s">
        <v>2517</v>
      </c>
      <c r="D612" s="86">
        <v>226035.81985515321</v>
      </c>
      <c r="E612" s="73" t="s">
        <v>2518</v>
      </c>
      <c r="F612" s="79" t="str">
        <f>INDEX('Crosswalk Particulates'!$B:$B,MATCH('2017 EPA Data'!A612,'Crosswalk Particulates'!$A:$A,0))</f>
        <v>process-other-industry</v>
      </c>
      <c r="G612" s="84">
        <f>INDEX('Crosswalk Particulates'!$E:$E,MATCH('2017 EPA Data'!$B612,'Crosswalk Particulates'!$D:$D,0))</f>
        <v>0</v>
      </c>
      <c r="H612" s="96">
        <f t="shared" si="9"/>
        <v>0</v>
      </c>
    </row>
    <row r="613" spans="1:8" hidden="1">
      <c r="A613" s="73" t="s">
        <v>2551</v>
      </c>
      <c r="B613" s="73" t="s">
        <v>2583</v>
      </c>
      <c r="D613" s="86">
        <v>224037.94552400001</v>
      </c>
      <c r="E613" s="73" t="s">
        <v>2518</v>
      </c>
      <c r="F613" s="79" t="str">
        <f>INDEX('Crosswalk Particulates'!$B:$B,MATCH('2017 EPA Data'!A613,'Crosswalk Particulates'!$A:$A,0))</f>
        <v>industry-fuel-natural gas</v>
      </c>
      <c r="G613" s="84">
        <f>INDEX('Crosswalk Particulates'!$E:$E,MATCH('2017 EPA Data'!$B613,'Crosswalk Particulates'!$D:$D,0))</f>
        <v>0</v>
      </c>
      <c r="H613" s="96">
        <f t="shared" si="9"/>
        <v>0</v>
      </c>
    </row>
    <row r="614" spans="1:8" hidden="1">
      <c r="A614" s="73" t="s">
        <v>2547</v>
      </c>
      <c r="B614" s="73" t="s">
        <v>2574</v>
      </c>
      <c r="C614" s="73" t="s">
        <v>2517</v>
      </c>
      <c r="D614" s="86">
        <v>223963.53454550699</v>
      </c>
      <c r="E614" s="73" t="s">
        <v>2518</v>
      </c>
      <c r="F614" s="79" t="str">
        <f>INDEX('Crosswalk Particulates'!$B:$B,MATCH('2017 EPA Data'!A614,'Crosswalk Particulates'!$A:$A,0))</f>
        <v>process-other-industry</v>
      </c>
      <c r="G614" s="84">
        <f>INDEX('Crosswalk Particulates'!$E:$E,MATCH('2017 EPA Data'!$B614,'Crosswalk Particulates'!$D:$D,0))</f>
        <v>0</v>
      </c>
      <c r="H614" s="96">
        <f t="shared" si="9"/>
        <v>0</v>
      </c>
    </row>
    <row r="615" spans="1:8" hidden="1">
      <c r="A615" s="73" t="s">
        <v>2619</v>
      </c>
      <c r="B615" s="73" t="s">
        <v>2528</v>
      </c>
      <c r="C615" s="73" t="s">
        <v>2517</v>
      </c>
      <c r="D615" s="86">
        <v>223770.93433274</v>
      </c>
      <c r="E615" s="73" t="s">
        <v>2518</v>
      </c>
      <c r="F615" s="79" t="str">
        <f>INDEX('Crosswalk Particulates'!$B:$B,MATCH('2017 EPA Data'!A615,'Crosswalk Particulates'!$A:$A,0))</f>
        <v>process-iron and steel-industry</v>
      </c>
      <c r="G615" s="84">
        <f>INDEX('Crosswalk Particulates'!$E:$E,MATCH('2017 EPA Data'!$B615,'Crosswalk Particulates'!$D:$D,0))</f>
        <v>0</v>
      </c>
      <c r="H615" s="96">
        <f t="shared" si="9"/>
        <v>0</v>
      </c>
    </row>
    <row r="616" spans="1:8" hidden="1">
      <c r="A616" s="73" t="s">
        <v>2526</v>
      </c>
      <c r="B616" s="73" t="s">
        <v>2675</v>
      </c>
      <c r="C616" s="73" t="s">
        <v>2517</v>
      </c>
      <c r="D616" s="86">
        <v>218565.88605763717</v>
      </c>
      <c r="E616" s="73" t="s">
        <v>2518</v>
      </c>
      <c r="F616" s="79" t="str">
        <f>INDEX('Crosswalk Particulates'!$B:$B,MATCH('2017 EPA Data'!A616,'Crosswalk Particulates'!$A:$A,0))</f>
        <v>Other-EPA</v>
      </c>
      <c r="G616" s="84">
        <f>INDEX('Crosswalk Particulates'!$E:$E,MATCH('2017 EPA Data'!$B616,'Crosswalk Particulates'!$D:$D,0))</f>
        <v>0</v>
      </c>
      <c r="H616" s="96">
        <f t="shared" si="9"/>
        <v>0</v>
      </c>
    </row>
    <row r="617" spans="1:8" hidden="1">
      <c r="A617" s="73" t="s">
        <v>2555</v>
      </c>
      <c r="B617" s="73" t="s">
        <v>2543</v>
      </c>
      <c r="C617" s="73" t="s">
        <v>2517</v>
      </c>
      <c r="D617" s="86">
        <v>216259.97344577601</v>
      </c>
      <c r="E617" s="73" t="s">
        <v>2518</v>
      </c>
      <c r="F617" s="79" t="str">
        <f>INDEX('Crosswalk Particulates'!$B:$B,MATCH('2017 EPA Data'!A617,'Crosswalk Particulates'!$A:$A,0))</f>
        <v>process-other-industry</v>
      </c>
      <c r="G617" s="84">
        <f>INDEX('Crosswalk Particulates'!$E:$E,MATCH('2017 EPA Data'!$B617,'Crosswalk Particulates'!$D:$D,0))</f>
        <v>0</v>
      </c>
      <c r="H617" s="96">
        <f t="shared" si="9"/>
        <v>0</v>
      </c>
    </row>
    <row r="618" spans="1:8" hidden="1">
      <c r="A618" s="73" t="s">
        <v>2519</v>
      </c>
      <c r="B618" s="73" t="s">
        <v>2536</v>
      </c>
      <c r="C618" s="73" t="s">
        <v>2517</v>
      </c>
      <c r="D618" s="86">
        <v>215882.13338660088</v>
      </c>
      <c r="E618" s="73" t="s">
        <v>2518</v>
      </c>
      <c r="F618" s="79" t="str">
        <f>INDEX('Crosswalk Particulates'!$B:$B,MATCH('2017 EPA Data'!A618,'Crosswalk Particulates'!$A:$A,0))</f>
        <v>process-other-industry</v>
      </c>
      <c r="G618" s="84">
        <f>INDEX('Crosswalk Particulates'!$E:$E,MATCH('2017 EPA Data'!$B618,'Crosswalk Particulates'!$D:$D,0))</f>
        <v>0</v>
      </c>
      <c r="H618" s="96">
        <f t="shared" si="9"/>
        <v>0</v>
      </c>
    </row>
    <row r="619" spans="1:8" hidden="1">
      <c r="A619" s="73" t="s">
        <v>2559</v>
      </c>
      <c r="B619" s="73" t="s">
        <v>2645</v>
      </c>
      <c r="C619" s="73" t="s">
        <v>2517</v>
      </c>
      <c r="D619" s="86">
        <v>215767.1528414808</v>
      </c>
      <c r="E619" s="73" t="s">
        <v>2518</v>
      </c>
      <c r="F619" s="79" t="str">
        <f>INDEX('Crosswalk Particulates'!$B:$B,MATCH('2017 EPA Data'!A619,'Crosswalk Particulates'!$A:$A,0))</f>
        <v>process-waste-industry</v>
      </c>
      <c r="G619" s="84">
        <f>INDEX('Crosswalk Particulates'!$E:$E,MATCH('2017 EPA Data'!$B619,'Crosswalk Particulates'!$D:$D,0))</f>
        <v>0</v>
      </c>
      <c r="H619" s="96">
        <f t="shared" si="9"/>
        <v>0</v>
      </c>
    </row>
    <row r="620" spans="1:8" hidden="1">
      <c r="A620" s="73" t="s">
        <v>2559</v>
      </c>
      <c r="B620" s="73" t="s">
        <v>2574</v>
      </c>
      <c r="C620" s="73" t="s">
        <v>2517</v>
      </c>
      <c r="D620" s="86">
        <v>215708.57454675558</v>
      </c>
      <c r="E620" s="73" t="s">
        <v>2518</v>
      </c>
      <c r="F620" s="79" t="str">
        <f>INDEX('Crosswalk Particulates'!$B:$B,MATCH('2017 EPA Data'!A620,'Crosswalk Particulates'!$A:$A,0))</f>
        <v>process-waste-industry</v>
      </c>
      <c r="G620" s="84">
        <f>INDEX('Crosswalk Particulates'!$E:$E,MATCH('2017 EPA Data'!$B620,'Crosswalk Particulates'!$D:$D,0))</f>
        <v>0</v>
      </c>
      <c r="H620" s="96">
        <f t="shared" si="9"/>
        <v>0</v>
      </c>
    </row>
    <row r="621" spans="1:8" hidden="1">
      <c r="A621" s="73" t="s">
        <v>2545</v>
      </c>
      <c r="B621" s="73" t="s">
        <v>2548</v>
      </c>
      <c r="C621" s="73" t="s">
        <v>2517</v>
      </c>
      <c r="D621" s="86">
        <v>215095.10465035032</v>
      </c>
      <c r="E621" s="73" t="s">
        <v>2518</v>
      </c>
      <c r="F621" s="79" t="str">
        <f>INDEX('Crosswalk Particulates'!$B:$B,MATCH('2017 EPA Data'!A621,'Crosswalk Particulates'!$A:$A,0))</f>
        <v>Transportation Sector</v>
      </c>
      <c r="G621" s="84">
        <f>INDEX('Crosswalk Particulates'!$E:$E,MATCH('2017 EPA Data'!$B621,'Crosswalk Particulates'!$D:$D,0))</f>
        <v>0</v>
      </c>
      <c r="H621" s="96">
        <f t="shared" si="9"/>
        <v>0</v>
      </c>
    </row>
    <row r="622" spans="1:8" hidden="1">
      <c r="A622" s="73" t="s">
        <v>2529</v>
      </c>
      <c r="B622" s="73" t="s">
        <v>2651</v>
      </c>
      <c r="C622" s="73" t="s">
        <v>2517</v>
      </c>
      <c r="D622" s="86">
        <v>213488.06749971269</v>
      </c>
      <c r="E622" s="73" t="s">
        <v>2518</v>
      </c>
      <c r="F622" s="79" t="str">
        <f>INDEX('Crosswalk Particulates'!$B:$B,MATCH('2017 EPA Data'!A622,'Crosswalk Particulates'!$A:$A,0))</f>
        <v>Other-EPA</v>
      </c>
      <c r="G622" s="84">
        <f>INDEX('Crosswalk Particulates'!$E:$E,MATCH('2017 EPA Data'!$B622,'Crosswalk Particulates'!$D:$D,0))</f>
        <v>0</v>
      </c>
      <c r="H622" s="96">
        <f t="shared" si="9"/>
        <v>0</v>
      </c>
    </row>
    <row r="623" spans="1:8" hidden="1">
      <c r="A623" s="73" t="s">
        <v>2596</v>
      </c>
      <c r="B623" s="73" t="s">
        <v>2615</v>
      </c>
      <c r="C623" s="73" t="s">
        <v>2557</v>
      </c>
      <c r="D623" s="86">
        <v>212292.40490274699</v>
      </c>
      <c r="E623" s="73" t="s">
        <v>2522</v>
      </c>
      <c r="F623" s="79" t="str">
        <f>INDEX('Crosswalk Particulates'!$B:$B,MATCH('2017 EPA Data'!A623,'Crosswalk Particulates'!$A:$A,0))</f>
        <v>industry-fuel-coal</v>
      </c>
      <c r="G623" s="84" t="str">
        <f>INDEX('Crosswalk Particulates'!$E:$E,MATCH('2017 EPA Data'!$B623,'Crosswalk Particulates'!$D:$D,0))</f>
        <v>SOx</v>
      </c>
      <c r="H623" s="96">
        <f t="shared" si="9"/>
        <v>192588659181.85175</v>
      </c>
    </row>
    <row r="624" spans="1:8" hidden="1">
      <c r="A624" s="73" t="s">
        <v>2569</v>
      </c>
      <c r="B624" s="73" t="s">
        <v>2544</v>
      </c>
      <c r="C624" s="73" t="s">
        <v>2517</v>
      </c>
      <c r="D624" s="86">
        <v>210297.80297381384</v>
      </c>
      <c r="E624" s="73" t="s">
        <v>2518</v>
      </c>
      <c r="F624" s="79" t="str">
        <f>INDEX('Crosswalk Particulates'!$B:$B,MATCH('2017 EPA Data'!A624,'Crosswalk Particulates'!$A:$A,0))</f>
        <v>Transportation Sector</v>
      </c>
      <c r="G624" s="84">
        <f>INDEX('Crosswalk Particulates'!$E:$E,MATCH('2017 EPA Data'!$B624,'Crosswalk Particulates'!$D:$D,0))</f>
        <v>0</v>
      </c>
      <c r="H624" s="96">
        <f t="shared" si="9"/>
        <v>0</v>
      </c>
    </row>
    <row r="625" spans="1:8" hidden="1">
      <c r="A625" s="73" t="s">
        <v>2542</v>
      </c>
      <c r="B625" s="73" t="s">
        <v>2537</v>
      </c>
      <c r="C625" s="73" t="s">
        <v>2517</v>
      </c>
      <c r="D625" s="86">
        <v>210055.57683607272</v>
      </c>
      <c r="E625" s="73" t="s">
        <v>2518</v>
      </c>
      <c r="F625" s="79" t="str">
        <f>INDEX('Crosswalk Particulates'!$B:$B,MATCH('2017 EPA Data'!A625,'Crosswalk Particulates'!$A:$A,0))</f>
        <v>process-ngps-industry</v>
      </c>
      <c r="G625" s="84">
        <f>INDEX('Crosswalk Particulates'!$E:$E,MATCH('2017 EPA Data'!$B625,'Crosswalk Particulates'!$D:$D,0))</f>
        <v>0</v>
      </c>
      <c r="H625" s="96">
        <f t="shared" si="9"/>
        <v>0</v>
      </c>
    </row>
    <row r="626" spans="1:8" hidden="1">
      <c r="A626" s="73" t="s">
        <v>2578</v>
      </c>
      <c r="B626" s="73" t="s">
        <v>2676</v>
      </c>
      <c r="C626" s="73" t="s">
        <v>2517</v>
      </c>
      <c r="D626" s="86">
        <v>209764.68236000001</v>
      </c>
      <c r="E626" s="73" t="s">
        <v>2518</v>
      </c>
      <c r="F626" s="79" t="str">
        <f>INDEX('Crosswalk Particulates'!$B:$B,MATCH('2017 EPA Data'!A626,'Crosswalk Particulates'!$A:$A,0))</f>
        <v>process-chemicals-industry</v>
      </c>
      <c r="G626" s="84">
        <f>INDEX('Crosswalk Particulates'!$E:$E,MATCH('2017 EPA Data'!$B626,'Crosswalk Particulates'!$D:$D,0))</f>
        <v>0</v>
      </c>
      <c r="H626" s="96">
        <f t="shared" si="9"/>
        <v>0</v>
      </c>
    </row>
    <row r="627" spans="1:8" hidden="1">
      <c r="A627" s="73" t="s">
        <v>2627</v>
      </c>
      <c r="B627" s="73" t="s">
        <v>2610</v>
      </c>
      <c r="C627" s="73" t="s">
        <v>2557</v>
      </c>
      <c r="D627" s="86">
        <v>208936.75790952001</v>
      </c>
      <c r="E627" s="73" t="s">
        <v>2522</v>
      </c>
      <c r="F627" s="79" t="str">
        <f>INDEX('Crosswalk Particulates'!$B:$B,MATCH('2017 EPA Data'!A627,'Crosswalk Particulates'!$A:$A,0))</f>
        <v>Other-EPA</v>
      </c>
      <c r="G627" s="84" t="str">
        <f>INDEX('Crosswalk Particulates'!$E:$E,MATCH('2017 EPA Data'!$B627,'Crosswalk Particulates'!$D:$D,0))</f>
        <v>PM25</v>
      </c>
      <c r="H627" s="96">
        <f t="shared" si="9"/>
        <v>189544463816.45819</v>
      </c>
    </row>
    <row r="628" spans="1:8" hidden="1">
      <c r="A628" s="73" t="s">
        <v>2584</v>
      </c>
      <c r="B628" s="73" t="s">
        <v>2536</v>
      </c>
      <c r="C628" s="73" t="s">
        <v>2517</v>
      </c>
      <c r="D628" s="86">
        <v>208808.89073820881</v>
      </c>
      <c r="E628" s="73" t="s">
        <v>2518</v>
      </c>
      <c r="F628" s="79" t="str">
        <f>INDEX('Crosswalk Particulates'!$B:$B,MATCH('2017 EPA Data'!A628,'Crosswalk Particulates'!$A:$A,0))</f>
        <v>Electricity Sector</v>
      </c>
      <c r="G628" s="84">
        <f>INDEX('Crosswalk Particulates'!$E:$E,MATCH('2017 EPA Data'!$B628,'Crosswalk Particulates'!$D:$D,0))</f>
        <v>0</v>
      </c>
      <c r="H628" s="96">
        <f t="shared" si="9"/>
        <v>0</v>
      </c>
    </row>
    <row r="629" spans="1:8" hidden="1">
      <c r="A629" s="73" t="s">
        <v>2529</v>
      </c>
      <c r="B629" s="73" t="s">
        <v>2654</v>
      </c>
      <c r="C629" s="73" t="s">
        <v>2517</v>
      </c>
      <c r="D629" s="86">
        <v>208672.54471592911</v>
      </c>
      <c r="E629" s="73" t="s">
        <v>2518</v>
      </c>
      <c r="F629" s="79" t="str">
        <f>INDEX('Crosswalk Particulates'!$B:$B,MATCH('2017 EPA Data'!A629,'Crosswalk Particulates'!$A:$A,0))</f>
        <v>Other-EPA</v>
      </c>
      <c r="G629" s="84">
        <f>INDEX('Crosswalk Particulates'!$E:$E,MATCH('2017 EPA Data'!$B629,'Crosswalk Particulates'!$D:$D,0))</f>
        <v>0</v>
      </c>
      <c r="H629" s="96">
        <f t="shared" si="9"/>
        <v>0</v>
      </c>
    </row>
    <row r="630" spans="1:8" hidden="1">
      <c r="A630" s="73" t="s">
        <v>2529</v>
      </c>
      <c r="B630" s="73" t="s">
        <v>2653</v>
      </c>
      <c r="C630" s="73" t="s">
        <v>2517</v>
      </c>
      <c r="D630" s="86">
        <v>208672.54471592911</v>
      </c>
      <c r="E630" s="73" t="s">
        <v>2518</v>
      </c>
      <c r="F630" s="79" t="str">
        <f>INDEX('Crosswalk Particulates'!$B:$B,MATCH('2017 EPA Data'!A630,'Crosswalk Particulates'!$A:$A,0))</f>
        <v>Other-EPA</v>
      </c>
      <c r="G630" s="84">
        <f>INDEX('Crosswalk Particulates'!$E:$E,MATCH('2017 EPA Data'!$B630,'Crosswalk Particulates'!$D:$D,0))</f>
        <v>0</v>
      </c>
      <c r="H630" s="96">
        <f t="shared" si="9"/>
        <v>0</v>
      </c>
    </row>
    <row r="631" spans="1:8" hidden="1">
      <c r="A631" s="73" t="s">
        <v>2553</v>
      </c>
      <c r="B631" s="73" t="s">
        <v>2657</v>
      </c>
      <c r="D631" s="86">
        <v>206958</v>
      </c>
      <c r="E631" s="73" t="s">
        <v>2518</v>
      </c>
      <c r="F631" s="79" t="str">
        <f>INDEX('Crosswalk Particulates'!$B:$B,MATCH('2017 EPA Data'!A631,'Crosswalk Particulates'!$A:$A,0))</f>
        <v>process-other-industry</v>
      </c>
      <c r="G631" s="84">
        <f>INDEX('Crosswalk Particulates'!$E:$E,MATCH('2017 EPA Data'!$B631,'Crosswalk Particulates'!$D:$D,0))</f>
        <v>0</v>
      </c>
      <c r="H631" s="96">
        <f t="shared" si="9"/>
        <v>0</v>
      </c>
    </row>
    <row r="632" spans="1:8" hidden="1">
      <c r="A632" s="73" t="s">
        <v>2578</v>
      </c>
      <c r="B632" s="73" t="s">
        <v>2677</v>
      </c>
      <c r="C632" s="73" t="s">
        <v>2517</v>
      </c>
      <c r="D632" s="86">
        <v>206902.97831999999</v>
      </c>
      <c r="E632" s="73" t="s">
        <v>2518</v>
      </c>
      <c r="F632" s="79" t="str">
        <f>INDEX('Crosswalk Particulates'!$B:$B,MATCH('2017 EPA Data'!A632,'Crosswalk Particulates'!$A:$A,0))</f>
        <v>process-chemicals-industry</v>
      </c>
      <c r="G632" s="84">
        <f>INDEX('Crosswalk Particulates'!$E:$E,MATCH('2017 EPA Data'!$B632,'Crosswalk Particulates'!$D:$D,0))</f>
        <v>0</v>
      </c>
      <c r="H632" s="96">
        <f t="shared" si="9"/>
        <v>0</v>
      </c>
    </row>
    <row r="633" spans="1:8" hidden="1">
      <c r="A633" s="73" t="s">
        <v>2538</v>
      </c>
      <c r="B633" s="73" t="s">
        <v>2646</v>
      </c>
      <c r="C633" s="73" t="s">
        <v>2517</v>
      </c>
      <c r="D633" s="86">
        <v>206330.08691542019</v>
      </c>
      <c r="E633" s="73" t="s">
        <v>2518</v>
      </c>
      <c r="F633" s="79" t="str">
        <f>INDEX('Crosswalk Particulates'!$B:$B,MATCH('2017 EPA Data'!A633,'Crosswalk Particulates'!$A:$A,0))</f>
        <v>process-other-industry</v>
      </c>
      <c r="G633" s="84">
        <f>INDEX('Crosswalk Particulates'!$E:$E,MATCH('2017 EPA Data'!$B633,'Crosswalk Particulates'!$D:$D,0))</f>
        <v>0</v>
      </c>
      <c r="H633" s="96">
        <f t="shared" si="9"/>
        <v>0</v>
      </c>
    </row>
    <row r="634" spans="1:8" hidden="1">
      <c r="A634" s="73" t="s">
        <v>2552</v>
      </c>
      <c r="B634" s="73" t="s">
        <v>2642</v>
      </c>
      <c r="C634" s="73" t="s">
        <v>2517</v>
      </c>
      <c r="D634" s="86">
        <v>205692.75008838827</v>
      </c>
      <c r="E634" s="73" t="s">
        <v>2518</v>
      </c>
      <c r="F634" s="79" t="str">
        <f>INDEX('Crosswalk Particulates'!$B:$B,MATCH('2017 EPA Data'!A634,'Crosswalk Particulates'!$A:$A,0))</f>
        <v>process-agriculture-industry</v>
      </c>
      <c r="G634" s="84">
        <f>INDEX('Crosswalk Particulates'!$E:$E,MATCH('2017 EPA Data'!$B634,'Crosswalk Particulates'!$D:$D,0))</f>
        <v>0</v>
      </c>
      <c r="H634" s="96">
        <f t="shared" si="9"/>
        <v>0</v>
      </c>
    </row>
    <row r="635" spans="1:8" hidden="1">
      <c r="A635" s="73" t="s">
        <v>2631</v>
      </c>
      <c r="B635" s="73" t="s">
        <v>2609</v>
      </c>
      <c r="C635" s="73" t="s">
        <v>2557</v>
      </c>
      <c r="D635" s="86">
        <v>205415.46305306401</v>
      </c>
      <c r="E635" s="73" t="s">
        <v>2522</v>
      </c>
      <c r="F635" s="79" t="str">
        <f>INDEX('Crosswalk Particulates'!$B:$B,MATCH('2017 EPA Data'!A635,'Crosswalk Particulates'!$A:$A,0))</f>
        <v>Residential Buildings Sector</v>
      </c>
      <c r="G635" s="84" t="str">
        <f>INDEX('Crosswalk Particulates'!$E:$E,MATCH('2017 EPA Data'!$B635,'Crosswalk Particulates'!$D:$D,0))</f>
        <v>NOX</v>
      </c>
      <c r="H635" s="96">
        <f t="shared" si="9"/>
        <v>186349995058.61694</v>
      </c>
    </row>
    <row r="636" spans="1:8" hidden="1">
      <c r="A636" s="73" t="s">
        <v>2552</v>
      </c>
      <c r="B636" s="73" t="s">
        <v>2668</v>
      </c>
      <c r="C636" s="73" t="s">
        <v>2517</v>
      </c>
      <c r="D636" s="86">
        <v>205138.25038760938</v>
      </c>
      <c r="E636" s="73" t="s">
        <v>2518</v>
      </c>
      <c r="F636" s="79" t="str">
        <f>INDEX('Crosswalk Particulates'!$B:$B,MATCH('2017 EPA Data'!A636,'Crosswalk Particulates'!$A:$A,0))</f>
        <v>process-agriculture-industry</v>
      </c>
      <c r="G636" s="84">
        <f>INDEX('Crosswalk Particulates'!$E:$E,MATCH('2017 EPA Data'!$B636,'Crosswalk Particulates'!$D:$D,0))</f>
        <v>0</v>
      </c>
      <c r="H636" s="96">
        <f t="shared" si="9"/>
        <v>0</v>
      </c>
    </row>
    <row r="637" spans="1:8" hidden="1">
      <c r="A637" s="73" t="s">
        <v>2542</v>
      </c>
      <c r="B637" s="73" t="s">
        <v>2604</v>
      </c>
      <c r="C637" s="73" t="s">
        <v>2517</v>
      </c>
      <c r="D637" s="86">
        <v>204933.56700308915</v>
      </c>
      <c r="E637" s="73" t="s">
        <v>2518</v>
      </c>
      <c r="F637" s="79" t="str">
        <f>INDEX('Crosswalk Particulates'!$B:$B,MATCH('2017 EPA Data'!A637,'Crosswalk Particulates'!$A:$A,0))</f>
        <v>process-ngps-industry</v>
      </c>
      <c r="G637" s="84">
        <f>INDEX('Crosswalk Particulates'!$E:$E,MATCH('2017 EPA Data'!$B637,'Crosswalk Particulates'!$D:$D,0))</f>
        <v>0</v>
      </c>
      <c r="H637" s="96">
        <f t="shared" si="9"/>
        <v>0</v>
      </c>
    </row>
    <row r="638" spans="1:8" hidden="1">
      <c r="A638" s="73" t="s">
        <v>2527</v>
      </c>
      <c r="B638" s="73" t="s">
        <v>2558</v>
      </c>
      <c r="C638" s="73" t="s">
        <v>2517</v>
      </c>
      <c r="D638" s="86">
        <v>204930.69790570854</v>
      </c>
      <c r="E638" s="73" t="s">
        <v>2518</v>
      </c>
      <c r="F638" s="79" t="str">
        <f>INDEX('Crosswalk Particulates'!$B:$B,MATCH('2017 EPA Data'!A638,'Crosswalk Particulates'!$A:$A,0))</f>
        <v>Transportation Sector</v>
      </c>
      <c r="G638" s="84">
        <f>INDEX('Crosswalk Particulates'!$E:$E,MATCH('2017 EPA Data'!$B638,'Crosswalk Particulates'!$D:$D,0))</f>
        <v>0</v>
      </c>
      <c r="H638" s="96">
        <f t="shared" si="9"/>
        <v>0</v>
      </c>
    </row>
    <row r="639" spans="1:8" hidden="1">
      <c r="A639" s="73" t="s">
        <v>2527</v>
      </c>
      <c r="B639" s="73" t="s">
        <v>2620</v>
      </c>
      <c r="C639" s="73" t="s">
        <v>2517</v>
      </c>
      <c r="D639" s="86">
        <v>204125.98887760099</v>
      </c>
      <c r="E639" s="73" t="s">
        <v>2518</v>
      </c>
      <c r="F639" s="79" t="str">
        <f>INDEX('Crosswalk Particulates'!$B:$B,MATCH('2017 EPA Data'!A639,'Crosswalk Particulates'!$A:$A,0))</f>
        <v>Transportation Sector</v>
      </c>
      <c r="G639" s="84">
        <f>INDEX('Crosswalk Particulates'!$E:$E,MATCH('2017 EPA Data'!$B639,'Crosswalk Particulates'!$D:$D,0))</f>
        <v>0</v>
      </c>
      <c r="H639" s="96">
        <f t="shared" si="9"/>
        <v>0</v>
      </c>
    </row>
    <row r="640" spans="1:8" hidden="1">
      <c r="A640" s="73" t="s">
        <v>2559</v>
      </c>
      <c r="B640" s="73" t="s">
        <v>2610</v>
      </c>
      <c r="C640" s="73" t="s">
        <v>2557</v>
      </c>
      <c r="D640" s="86">
        <v>203070.90215494123</v>
      </c>
      <c r="E640" s="73" t="s">
        <v>2522</v>
      </c>
      <c r="F640" s="79" t="str">
        <f>INDEX('Crosswalk Particulates'!$B:$B,MATCH('2017 EPA Data'!A640,'Crosswalk Particulates'!$A:$A,0))</f>
        <v>process-waste-industry</v>
      </c>
      <c r="G640" s="84" t="str">
        <f>INDEX('Crosswalk Particulates'!$E:$E,MATCH('2017 EPA Data'!$B640,'Crosswalk Particulates'!$D:$D,0))</f>
        <v>PM25</v>
      </c>
      <c r="H640" s="96">
        <f t="shared" si="9"/>
        <v>184223042660.35983</v>
      </c>
    </row>
    <row r="641" spans="1:8" hidden="1">
      <c r="A641" s="73" t="s">
        <v>2551</v>
      </c>
      <c r="B641" s="73" t="s">
        <v>2533</v>
      </c>
      <c r="C641" s="73" t="s">
        <v>2517</v>
      </c>
      <c r="D641" s="86">
        <v>202916.3560769636</v>
      </c>
      <c r="E641" s="73" t="s">
        <v>2518</v>
      </c>
      <c r="F641" s="79" t="str">
        <f>INDEX('Crosswalk Particulates'!$B:$B,MATCH('2017 EPA Data'!A641,'Crosswalk Particulates'!$A:$A,0))</f>
        <v>industry-fuel-natural gas</v>
      </c>
      <c r="G641" s="84">
        <f>INDEX('Crosswalk Particulates'!$E:$E,MATCH('2017 EPA Data'!$B641,'Crosswalk Particulates'!$D:$D,0))</f>
        <v>0</v>
      </c>
      <c r="H641" s="96">
        <f t="shared" si="9"/>
        <v>0</v>
      </c>
    </row>
    <row r="642" spans="1:8" hidden="1">
      <c r="A642" s="73" t="s">
        <v>2581</v>
      </c>
      <c r="B642" s="73" t="s">
        <v>2544</v>
      </c>
      <c r="C642" s="73" t="s">
        <v>2517</v>
      </c>
      <c r="D642" s="86">
        <v>202505.43968850435</v>
      </c>
      <c r="E642" s="73" t="s">
        <v>2518</v>
      </c>
      <c r="F642" s="79" t="str">
        <f>INDEX('Crosswalk Particulates'!$B:$B,MATCH('2017 EPA Data'!A642,'Crosswalk Particulates'!$A:$A,0))</f>
        <v>Electricity Sector</v>
      </c>
      <c r="G642" s="84">
        <f>INDEX('Crosswalk Particulates'!$E:$E,MATCH('2017 EPA Data'!$B642,'Crosswalk Particulates'!$D:$D,0))</f>
        <v>0</v>
      </c>
      <c r="H642" s="96">
        <f t="shared" si="9"/>
        <v>0</v>
      </c>
    </row>
    <row r="643" spans="1:8" hidden="1">
      <c r="A643" s="73" t="s">
        <v>2632</v>
      </c>
      <c r="B643" s="73" t="s">
        <v>2583</v>
      </c>
      <c r="D643" s="86">
        <v>201919.26490949999</v>
      </c>
      <c r="E643" s="73" t="s">
        <v>2518</v>
      </c>
      <c r="F643" s="79" t="str">
        <f>INDEX('Crosswalk Particulates'!$B:$B,MATCH('2017 EPA Data'!A643,'Crosswalk Particulates'!$A:$A,0))</f>
        <v>industry-fuel-other</v>
      </c>
      <c r="G643" s="84">
        <f>INDEX('Crosswalk Particulates'!$E:$E,MATCH('2017 EPA Data'!$B643,'Crosswalk Particulates'!$D:$D,0))</f>
        <v>0</v>
      </c>
      <c r="H643" s="96">
        <f t="shared" si="9"/>
        <v>0</v>
      </c>
    </row>
    <row r="644" spans="1:8" hidden="1">
      <c r="A644" s="73" t="s">
        <v>2601</v>
      </c>
      <c r="B644" s="73" t="s">
        <v>2537</v>
      </c>
      <c r="C644" s="73" t="s">
        <v>2517</v>
      </c>
      <c r="D644" s="86">
        <v>201519.72253687898</v>
      </c>
      <c r="E644" s="73" t="s">
        <v>2518</v>
      </c>
      <c r="F644" s="79" t="str">
        <f>INDEX('Crosswalk Particulates'!$B:$B,MATCH('2017 EPA Data'!A644,'Crosswalk Particulates'!$A:$A,0))</f>
        <v>Commercial Buildings Sector</v>
      </c>
      <c r="G644" s="84">
        <f>INDEX('Crosswalk Particulates'!$E:$E,MATCH('2017 EPA Data'!$B644,'Crosswalk Particulates'!$D:$D,0))</f>
        <v>0</v>
      </c>
      <c r="H644" s="96">
        <f t="shared" ref="H644:H707" si="10">IF(E644="TON",D644/metricton_to_shortton,0)*10^6</f>
        <v>0</v>
      </c>
    </row>
    <row r="645" spans="1:8" hidden="1">
      <c r="A645" s="73" t="s">
        <v>2538</v>
      </c>
      <c r="B645" s="73" t="s">
        <v>2606</v>
      </c>
      <c r="C645" s="73" t="s">
        <v>2517</v>
      </c>
      <c r="D645" s="86">
        <v>200238.22416750001</v>
      </c>
      <c r="E645" s="73" t="s">
        <v>2518</v>
      </c>
      <c r="F645" s="79" t="str">
        <f>INDEX('Crosswalk Particulates'!$B:$B,MATCH('2017 EPA Data'!A645,'Crosswalk Particulates'!$A:$A,0))</f>
        <v>process-other-industry</v>
      </c>
      <c r="G645" s="84">
        <f>INDEX('Crosswalk Particulates'!$E:$E,MATCH('2017 EPA Data'!$B645,'Crosswalk Particulates'!$D:$D,0))</f>
        <v>0</v>
      </c>
      <c r="H645" s="96">
        <f t="shared" si="10"/>
        <v>0</v>
      </c>
    </row>
    <row r="646" spans="1:8" hidden="1">
      <c r="A646" s="73" t="s">
        <v>2538</v>
      </c>
      <c r="B646" s="73" t="s">
        <v>2678</v>
      </c>
      <c r="C646" s="73" t="s">
        <v>2517</v>
      </c>
      <c r="D646" s="86">
        <v>199648.37373904401</v>
      </c>
      <c r="E646" s="73" t="s">
        <v>2518</v>
      </c>
      <c r="F646" s="79" t="str">
        <f>INDEX('Crosswalk Particulates'!$B:$B,MATCH('2017 EPA Data'!A646,'Crosswalk Particulates'!$A:$A,0))</f>
        <v>process-other-industry</v>
      </c>
      <c r="G646" s="84">
        <f>INDEX('Crosswalk Particulates'!$E:$E,MATCH('2017 EPA Data'!$B646,'Crosswalk Particulates'!$D:$D,0))</f>
        <v>0</v>
      </c>
      <c r="H646" s="96">
        <f t="shared" si="10"/>
        <v>0</v>
      </c>
    </row>
    <row r="647" spans="1:8" hidden="1">
      <c r="A647" s="73" t="s">
        <v>2534</v>
      </c>
      <c r="B647" s="73" t="s">
        <v>2539</v>
      </c>
      <c r="C647" s="73" t="s">
        <v>2517</v>
      </c>
      <c r="D647" s="86">
        <v>198879.17330746408</v>
      </c>
      <c r="E647" s="73" t="s">
        <v>2518</v>
      </c>
      <c r="F647" s="79" t="str">
        <f>INDEX('Crosswalk Particulates'!$B:$B,MATCH('2017 EPA Data'!A647,'Crosswalk Particulates'!$A:$A,0))</f>
        <v>Other-EPA</v>
      </c>
      <c r="G647" s="84">
        <f>INDEX('Crosswalk Particulates'!$E:$E,MATCH('2017 EPA Data'!$B647,'Crosswalk Particulates'!$D:$D,0))</f>
        <v>0</v>
      </c>
      <c r="H647" s="96">
        <f t="shared" si="10"/>
        <v>0</v>
      </c>
    </row>
    <row r="648" spans="1:8" hidden="1">
      <c r="A648" s="73" t="s">
        <v>2550</v>
      </c>
      <c r="B648" s="73" t="s">
        <v>2667</v>
      </c>
      <c r="C648" s="73" t="s">
        <v>2517</v>
      </c>
      <c r="D648" s="86">
        <v>197975.727896</v>
      </c>
      <c r="E648" s="73" t="s">
        <v>2518</v>
      </c>
      <c r="F648" s="79" t="str">
        <f>INDEX('Crosswalk Particulates'!$B:$B,MATCH('2017 EPA Data'!A648,'Crosswalk Particulates'!$A:$A,0))</f>
        <v>process-other-industry</v>
      </c>
      <c r="G648" s="84">
        <f>INDEX('Crosswalk Particulates'!$E:$E,MATCH('2017 EPA Data'!$B648,'Crosswalk Particulates'!$D:$D,0))</f>
        <v>0</v>
      </c>
      <c r="H648" s="96">
        <f t="shared" si="10"/>
        <v>0</v>
      </c>
    </row>
    <row r="649" spans="1:8" hidden="1">
      <c r="A649" s="73" t="s">
        <v>2530</v>
      </c>
      <c r="B649" s="73" t="s">
        <v>2539</v>
      </c>
      <c r="C649" s="73" t="s">
        <v>2517</v>
      </c>
      <c r="D649" s="86">
        <v>196242.53078641219</v>
      </c>
      <c r="E649" s="73" t="s">
        <v>2518</v>
      </c>
      <c r="F649" s="79" t="str">
        <f>INDEX('Crosswalk Particulates'!$B:$B,MATCH('2017 EPA Data'!A649,'Crosswalk Particulates'!$A:$A,0))</f>
        <v>process-other-industry</v>
      </c>
      <c r="G649" s="84">
        <f>INDEX('Crosswalk Particulates'!$E:$E,MATCH('2017 EPA Data'!$B649,'Crosswalk Particulates'!$D:$D,0))</f>
        <v>0</v>
      </c>
      <c r="H649" s="96">
        <f t="shared" si="10"/>
        <v>0</v>
      </c>
    </row>
    <row r="650" spans="1:8" hidden="1">
      <c r="A650" s="73" t="s">
        <v>2586</v>
      </c>
      <c r="B650" s="73" t="s">
        <v>2556</v>
      </c>
      <c r="C650" s="73" t="s">
        <v>2557</v>
      </c>
      <c r="D650" s="86">
        <v>195953.48137487497</v>
      </c>
      <c r="E650" s="73" t="s">
        <v>2522</v>
      </c>
      <c r="F650" s="79" t="str">
        <f>INDEX('Crosswalk Particulates'!$B:$B,MATCH('2017 EPA Data'!A650,'Crosswalk Particulates'!$A:$A,0))</f>
        <v>process-other-industry</v>
      </c>
      <c r="G650" s="84" t="str">
        <f>INDEX('Crosswalk Particulates'!$E:$E,MATCH('2017 EPA Data'!$B650,'Crosswalk Particulates'!$D:$D,0))</f>
        <v>VOC</v>
      </c>
      <c r="H650" s="96">
        <f t="shared" si="10"/>
        <v>177766219461.74396</v>
      </c>
    </row>
    <row r="651" spans="1:8" hidden="1">
      <c r="A651" s="73" t="s">
        <v>2550</v>
      </c>
      <c r="B651" s="73" t="s">
        <v>2568</v>
      </c>
      <c r="C651" s="73" t="s">
        <v>2517</v>
      </c>
      <c r="D651" s="86">
        <v>195259.07320000001</v>
      </c>
      <c r="E651" s="73" t="s">
        <v>2518</v>
      </c>
      <c r="F651" s="79" t="str">
        <f>INDEX('Crosswalk Particulates'!$B:$B,MATCH('2017 EPA Data'!A651,'Crosswalk Particulates'!$A:$A,0))</f>
        <v>process-other-industry</v>
      </c>
      <c r="G651" s="84">
        <f>INDEX('Crosswalk Particulates'!$E:$E,MATCH('2017 EPA Data'!$B651,'Crosswalk Particulates'!$D:$D,0))</f>
        <v>0</v>
      </c>
      <c r="H651" s="96">
        <f t="shared" si="10"/>
        <v>0</v>
      </c>
    </row>
    <row r="652" spans="1:8" hidden="1">
      <c r="A652" s="73" t="s">
        <v>2565</v>
      </c>
      <c r="B652" s="73" t="s">
        <v>2516</v>
      </c>
      <c r="C652" s="73" t="s">
        <v>2517</v>
      </c>
      <c r="D652" s="86">
        <v>195065.2</v>
      </c>
      <c r="E652" s="73" t="s">
        <v>2518</v>
      </c>
      <c r="F652" s="79" t="str">
        <f>INDEX('Crosswalk Particulates'!$B:$B,MATCH('2017 EPA Data'!A652,'Crosswalk Particulates'!$A:$A,0))</f>
        <v>Electricity Sector</v>
      </c>
      <c r="G652" s="84">
        <f>INDEX('Crosswalk Particulates'!$E:$E,MATCH('2017 EPA Data'!$B652,'Crosswalk Particulates'!$D:$D,0))</f>
        <v>0</v>
      </c>
      <c r="H652" s="96">
        <f t="shared" si="10"/>
        <v>0</v>
      </c>
    </row>
    <row r="653" spans="1:8" hidden="1">
      <c r="A653" s="73" t="s">
        <v>2586</v>
      </c>
      <c r="B653" s="73" t="s">
        <v>2679</v>
      </c>
      <c r="C653" s="73" t="s">
        <v>2517</v>
      </c>
      <c r="D653" s="86">
        <v>193497.39040571082</v>
      </c>
      <c r="E653" s="73" t="s">
        <v>2518</v>
      </c>
      <c r="F653" s="79" t="str">
        <f>INDEX('Crosswalk Particulates'!$B:$B,MATCH('2017 EPA Data'!A653,'Crosswalk Particulates'!$A:$A,0))</f>
        <v>process-other-industry</v>
      </c>
      <c r="G653" s="84">
        <f>INDEX('Crosswalk Particulates'!$E:$E,MATCH('2017 EPA Data'!$B653,'Crosswalk Particulates'!$D:$D,0))</f>
        <v>0</v>
      </c>
      <c r="H653" s="96">
        <f t="shared" si="10"/>
        <v>0</v>
      </c>
    </row>
    <row r="654" spans="1:8" hidden="1">
      <c r="A654" s="73" t="s">
        <v>2532</v>
      </c>
      <c r="B654" s="73" t="s">
        <v>2609</v>
      </c>
      <c r="C654" s="73" t="s">
        <v>2557</v>
      </c>
      <c r="D654" s="86">
        <v>193398.96830977342</v>
      </c>
      <c r="E654" s="73" t="s">
        <v>2522</v>
      </c>
      <c r="F654" s="79" t="str">
        <f>INDEX('Crosswalk Particulates'!$B:$B,MATCH('2017 EPA Data'!A654,'Crosswalk Particulates'!$A:$A,0))</f>
        <v>Other-EPA</v>
      </c>
      <c r="G654" s="84" t="str">
        <f>INDEX('Crosswalk Particulates'!$E:$E,MATCH('2017 EPA Data'!$B654,'Crosswalk Particulates'!$D:$D,0))</f>
        <v>NOX</v>
      </c>
      <c r="H654" s="96">
        <f t="shared" si="10"/>
        <v>175448801434.96243</v>
      </c>
    </row>
    <row r="655" spans="1:8" hidden="1">
      <c r="A655" s="73" t="s">
        <v>2586</v>
      </c>
      <c r="B655" s="73" t="s">
        <v>2580</v>
      </c>
      <c r="C655" s="73" t="s">
        <v>2517</v>
      </c>
      <c r="D655" s="86">
        <v>192786.063635</v>
      </c>
      <c r="E655" s="73" t="s">
        <v>2518</v>
      </c>
      <c r="F655" s="79" t="str">
        <f>INDEX('Crosswalk Particulates'!$B:$B,MATCH('2017 EPA Data'!A655,'Crosswalk Particulates'!$A:$A,0))</f>
        <v>process-other-industry</v>
      </c>
      <c r="G655" s="84">
        <f>INDEX('Crosswalk Particulates'!$E:$E,MATCH('2017 EPA Data'!$B655,'Crosswalk Particulates'!$D:$D,0))</f>
        <v>0</v>
      </c>
      <c r="H655" s="96">
        <f t="shared" si="10"/>
        <v>0</v>
      </c>
    </row>
    <row r="656" spans="1:8" hidden="1">
      <c r="A656" s="73" t="s">
        <v>2619</v>
      </c>
      <c r="B656" s="73" t="s">
        <v>2520</v>
      </c>
      <c r="C656" s="73" t="s">
        <v>2521</v>
      </c>
      <c r="D656" s="86">
        <v>192376.71280000001</v>
      </c>
      <c r="E656" s="73" t="s">
        <v>2522</v>
      </c>
      <c r="F656" s="79" t="str">
        <f>INDEX('Crosswalk Particulates'!$B:$B,MATCH('2017 EPA Data'!A656,'Crosswalk Particulates'!$A:$A,0))</f>
        <v>process-iron and steel-industry</v>
      </c>
      <c r="G656" s="84">
        <f>INDEX('Crosswalk Particulates'!$E:$E,MATCH('2017 EPA Data'!$B656,'Crosswalk Particulates'!$D:$D,0))</f>
        <v>0</v>
      </c>
      <c r="H656" s="96">
        <f t="shared" si="10"/>
        <v>174521425733.23297</v>
      </c>
    </row>
    <row r="657" spans="1:8" hidden="1">
      <c r="A657" s="73" t="s">
        <v>2632</v>
      </c>
      <c r="B657" s="73" t="s">
        <v>2576</v>
      </c>
      <c r="C657" s="73" t="s">
        <v>2517</v>
      </c>
      <c r="D657" s="86">
        <v>192329.582817382</v>
      </c>
      <c r="E657" s="73" t="s">
        <v>2518</v>
      </c>
      <c r="F657" s="79" t="str">
        <f>INDEX('Crosswalk Particulates'!$B:$B,MATCH('2017 EPA Data'!A657,'Crosswalk Particulates'!$A:$A,0))</f>
        <v>industry-fuel-other</v>
      </c>
      <c r="G657" s="84">
        <f>INDEX('Crosswalk Particulates'!$E:$E,MATCH('2017 EPA Data'!$B657,'Crosswalk Particulates'!$D:$D,0))</f>
        <v>0</v>
      </c>
      <c r="H657" s="96">
        <f t="shared" si="10"/>
        <v>0</v>
      </c>
    </row>
    <row r="658" spans="1:8">
      <c r="A658" s="73" t="s">
        <v>2541</v>
      </c>
      <c r="B658" s="73" t="s">
        <v>2609</v>
      </c>
      <c r="C658" s="73" t="s">
        <v>2557</v>
      </c>
      <c r="D658" s="86">
        <v>191547.0135162329</v>
      </c>
      <c r="E658" s="73" t="s">
        <v>2522</v>
      </c>
      <c r="F658" s="79" t="str">
        <f>INDEX('Crosswalk Particulates'!$B:$B,MATCH('2017 EPA Data'!A658,'Crosswalk Particulates'!$A:$A,0))</f>
        <v>Transportation Sector</v>
      </c>
      <c r="G658" s="84" t="str">
        <f>INDEX('Crosswalk Particulates'!$E:$E,MATCH('2017 EPA Data'!$B658,'Crosswalk Particulates'!$D:$D,0))</f>
        <v>NOX</v>
      </c>
      <c r="H658" s="96">
        <f t="shared" si="10"/>
        <v>173768734309.07178</v>
      </c>
    </row>
    <row r="659" spans="1:8" hidden="1">
      <c r="A659" s="73" t="s">
        <v>2586</v>
      </c>
      <c r="B659" s="73" t="s">
        <v>2639</v>
      </c>
      <c r="C659" s="73" t="s">
        <v>2517</v>
      </c>
      <c r="D659" s="86">
        <v>190501.94038871999</v>
      </c>
      <c r="E659" s="73" t="s">
        <v>2518</v>
      </c>
      <c r="F659" s="79" t="str">
        <f>INDEX('Crosswalk Particulates'!$B:$B,MATCH('2017 EPA Data'!A659,'Crosswalk Particulates'!$A:$A,0))</f>
        <v>process-other-industry</v>
      </c>
      <c r="G659" s="84">
        <f>INDEX('Crosswalk Particulates'!$E:$E,MATCH('2017 EPA Data'!$B659,'Crosswalk Particulates'!$D:$D,0))</f>
        <v>0</v>
      </c>
      <c r="H659" s="96">
        <f t="shared" si="10"/>
        <v>0</v>
      </c>
    </row>
    <row r="660" spans="1:8" hidden="1">
      <c r="A660" s="73" t="s">
        <v>2591</v>
      </c>
      <c r="B660" s="73" t="s">
        <v>2531</v>
      </c>
      <c r="C660" s="73" t="s">
        <v>2517</v>
      </c>
      <c r="D660" s="86">
        <v>190435.62735373047</v>
      </c>
      <c r="E660" s="73" t="s">
        <v>2518</v>
      </c>
      <c r="F660" s="79" t="str">
        <f>INDEX('Crosswalk Particulates'!$B:$B,MATCH('2017 EPA Data'!A660,'Crosswalk Particulates'!$A:$A,0))</f>
        <v>Other-EPA</v>
      </c>
      <c r="G660" s="84">
        <f>INDEX('Crosswalk Particulates'!$E:$E,MATCH('2017 EPA Data'!$B660,'Crosswalk Particulates'!$D:$D,0))</f>
        <v>0</v>
      </c>
      <c r="H660" s="96">
        <f t="shared" si="10"/>
        <v>0</v>
      </c>
    </row>
    <row r="661" spans="1:8" hidden="1">
      <c r="A661" s="73" t="s">
        <v>2530</v>
      </c>
      <c r="B661" s="73" t="s">
        <v>2606</v>
      </c>
      <c r="C661" s="73" t="s">
        <v>2517</v>
      </c>
      <c r="D661" s="86">
        <v>188490.02145285855</v>
      </c>
      <c r="E661" s="73" t="s">
        <v>2518</v>
      </c>
      <c r="F661" s="79" t="str">
        <f>INDEX('Crosswalk Particulates'!$B:$B,MATCH('2017 EPA Data'!A661,'Crosswalk Particulates'!$A:$A,0))</f>
        <v>process-other-industry</v>
      </c>
      <c r="G661" s="84">
        <f>INDEX('Crosswalk Particulates'!$E:$E,MATCH('2017 EPA Data'!$B661,'Crosswalk Particulates'!$D:$D,0))</f>
        <v>0</v>
      </c>
      <c r="H661" s="96">
        <f t="shared" si="10"/>
        <v>0</v>
      </c>
    </row>
    <row r="662" spans="1:8" hidden="1">
      <c r="A662" s="73" t="s">
        <v>2538</v>
      </c>
      <c r="B662" s="73" t="s">
        <v>2528</v>
      </c>
      <c r="C662" s="73" t="s">
        <v>2517</v>
      </c>
      <c r="D662" s="86">
        <v>188280.6444645038</v>
      </c>
      <c r="E662" s="73" t="s">
        <v>2518</v>
      </c>
      <c r="F662" s="79" t="str">
        <f>INDEX('Crosswalk Particulates'!$B:$B,MATCH('2017 EPA Data'!A662,'Crosswalk Particulates'!$A:$A,0))</f>
        <v>process-other-industry</v>
      </c>
      <c r="G662" s="84">
        <f>INDEX('Crosswalk Particulates'!$E:$E,MATCH('2017 EPA Data'!$B662,'Crosswalk Particulates'!$D:$D,0))</f>
        <v>0</v>
      </c>
      <c r="H662" s="96">
        <f t="shared" si="10"/>
        <v>0</v>
      </c>
    </row>
    <row r="663" spans="1:8" hidden="1">
      <c r="A663" s="73" t="s">
        <v>2578</v>
      </c>
      <c r="B663" s="73" t="s">
        <v>2536</v>
      </c>
      <c r="C663" s="73" t="s">
        <v>2517</v>
      </c>
      <c r="D663" s="86">
        <v>187817.81087379399</v>
      </c>
      <c r="E663" s="73" t="s">
        <v>2518</v>
      </c>
      <c r="F663" s="79" t="str">
        <f>INDEX('Crosswalk Particulates'!$B:$B,MATCH('2017 EPA Data'!A663,'Crosswalk Particulates'!$A:$A,0))</f>
        <v>process-chemicals-industry</v>
      </c>
      <c r="G663" s="84">
        <f>INDEX('Crosswalk Particulates'!$E:$E,MATCH('2017 EPA Data'!$B663,'Crosswalk Particulates'!$D:$D,0))</f>
        <v>0</v>
      </c>
      <c r="H663" s="96">
        <f t="shared" si="10"/>
        <v>0</v>
      </c>
    </row>
    <row r="664" spans="1:8" hidden="1">
      <c r="A664" s="73" t="s">
        <v>2542</v>
      </c>
      <c r="B664" s="73" t="s">
        <v>2597</v>
      </c>
      <c r="C664" s="73" t="s">
        <v>2521</v>
      </c>
      <c r="D664" s="86">
        <v>186384.2187842796</v>
      </c>
      <c r="E664" s="73" t="s">
        <v>2522</v>
      </c>
      <c r="F664" s="79" t="str">
        <f>INDEX('Crosswalk Particulates'!$B:$B,MATCH('2017 EPA Data'!A664,'Crosswalk Particulates'!$A:$A,0))</f>
        <v>process-ngps-industry</v>
      </c>
      <c r="G664" s="84" t="str">
        <f>INDEX('Crosswalk Particulates'!$E:$E,MATCH('2017 EPA Data'!$B664,'Crosswalk Particulates'!$D:$D,0))</f>
        <v>CH4</v>
      </c>
      <c r="H664" s="96">
        <f t="shared" si="10"/>
        <v>169085120142.5004</v>
      </c>
    </row>
    <row r="665" spans="1:8" hidden="1">
      <c r="A665" s="73" t="s">
        <v>2578</v>
      </c>
      <c r="B665" s="73" t="s">
        <v>2537</v>
      </c>
      <c r="C665" s="73" t="s">
        <v>2517</v>
      </c>
      <c r="D665" s="86">
        <v>185757.68476863208</v>
      </c>
      <c r="E665" s="73" t="s">
        <v>2518</v>
      </c>
      <c r="F665" s="79" t="str">
        <f>INDEX('Crosswalk Particulates'!$B:$B,MATCH('2017 EPA Data'!A665,'Crosswalk Particulates'!$A:$A,0))</f>
        <v>process-chemicals-industry</v>
      </c>
      <c r="G665" s="84">
        <f>INDEX('Crosswalk Particulates'!$E:$E,MATCH('2017 EPA Data'!$B665,'Crosswalk Particulates'!$D:$D,0))</f>
        <v>0</v>
      </c>
      <c r="H665" s="96">
        <f t="shared" si="10"/>
        <v>0</v>
      </c>
    </row>
    <row r="666" spans="1:8" hidden="1">
      <c r="A666" s="73" t="s">
        <v>2578</v>
      </c>
      <c r="B666" s="73" t="s">
        <v>2611</v>
      </c>
      <c r="C666" s="73" t="s">
        <v>2517</v>
      </c>
      <c r="D666" s="86">
        <v>185115.97313890999</v>
      </c>
      <c r="E666" s="73" t="s">
        <v>2518</v>
      </c>
      <c r="F666" s="79" t="str">
        <f>INDEX('Crosswalk Particulates'!$B:$B,MATCH('2017 EPA Data'!A666,'Crosswalk Particulates'!$A:$A,0))</f>
        <v>process-chemicals-industry</v>
      </c>
      <c r="G666" s="84">
        <f>INDEX('Crosswalk Particulates'!$E:$E,MATCH('2017 EPA Data'!$B666,'Crosswalk Particulates'!$D:$D,0))</f>
        <v>0</v>
      </c>
      <c r="H666" s="96">
        <f t="shared" si="10"/>
        <v>0</v>
      </c>
    </row>
    <row r="667" spans="1:8" hidden="1">
      <c r="A667" s="73" t="s">
        <v>2627</v>
      </c>
      <c r="B667" s="73" t="s">
        <v>2630</v>
      </c>
      <c r="D667" s="86">
        <v>184977.35306976162</v>
      </c>
      <c r="E667" s="73" t="s">
        <v>2522</v>
      </c>
      <c r="F667" s="79" t="str">
        <f>INDEX('Crosswalk Particulates'!$B:$B,MATCH('2017 EPA Data'!A667,'Crosswalk Particulates'!$A:$A,0))</f>
        <v>Other-EPA</v>
      </c>
      <c r="G667" s="84">
        <f>INDEX('Crosswalk Particulates'!$E:$E,MATCH('2017 EPA Data'!$B667,'Crosswalk Particulates'!$D:$D,0))</f>
        <v>0</v>
      </c>
      <c r="H667" s="96">
        <f t="shared" si="10"/>
        <v>167808831517.23349</v>
      </c>
    </row>
    <row r="668" spans="1:8" hidden="1">
      <c r="A668" s="73" t="s">
        <v>2584</v>
      </c>
      <c r="B668" s="73" t="s">
        <v>2558</v>
      </c>
      <c r="C668" s="73" t="s">
        <v>2517</v>
      </c>
      <c r="D668" s="86">
        <v>184492.52287512639</v>
      </c>
      <c r="E668" s="73" t="s">
        <v>2518</v>
      </c>
      <c r="F668" s="79" t="str">
        <f>INDEX('Crosswalk Particulates'!$B:$B,MATCH('2017 EPA Data'!A668,'Crosswalk Particulates'!$A:$A,0))</f>
        <v>Electricity Sector</v>
      </c>
      <c r="G668" s="84">
        <f>INDEX('Crosswalk Particulates'!$E:$E,MATCH('2017 EPA Data'!$B668,'Crosswalk Particulates'!$D:$D,0))</f>
        <v>0</v>
      </c>
      <c r="H668" s="96">
        <f t="shared" si="10"/>
        <v>0</v>
      </c>
    </row>
    <row r="669" spans="1:8" hidden="1">
      <c r="A669" s="73" t="s">
        <v>2519</v>
      </c>
      <c r="B669" s="73" t="s">
        <v>2556</v>
      </c>
      <c r="C669" s="73" t="s">
        <v>2557</v>
      </c>
      <c r="D669" s="86">
        <v>183494.13862555724</v>
      </c>
      <c r="E669" s="73" t="s">
        <v>2522</v>
      </c>
      <c r="F669" s="79" t="str">
        <f>INDEX('Crosswalk Particulates'!$B:$B,MATCH('2017 EPA Data'!A669,'Crosswalk Particulates'!$A:$A,0))</f>
        <v>process-other-industry</v>
      </c>
      <c r="G669" s="84" t="str">
        <f>INDEX('Crosswalk Particulates'!$E:$E,MATCH('2017 EPA Data'!$B669,'Crosswalk Particulates'!$D:$D,0))</f>
        <v>VOC</v>
      </c>
      <c r="H669" s="96">
        <f t="shared" si="10"/>
        <v>166463280407.1062</v>
      </c>
    </row>
    <row r="670" spans="1:8" hidden="1">
      <c r="A670" s="73" t="s">
        <v>2526</v>
      </c>
      <c r="B670" s="73" t="s">
        <v>2680</v>
      </c>
      <c r="C670" s="73" t="s">
        <v>2517</v>
      </c>
      <c r="D670" s="86">
        <v>182845.45430355635</v>
      </c>
      <c r="E670" s="73" t="s">
        <v>2518</v>
      </c>
      <c r="F670" s="79" t="str">
        <f>INDEX('Crosswalk Particulates'!$B:$B,MATCH('2017 EPA Data'!A670,'Crosswalk Particulates'!$A:$A,0))</f>
        <v>Other-EPA</v>
      </c>
      <c r="G670" s="84">
        <f>INDEX('Crosswalk Particulates'!$E:$E,MATCH('2017 EPA Data'!$B670,'Crosswalk Particulates'!$D:$D,0))</f>
        <v>0</v>
      </c>
      <c r="H670" s="96">
        <f t="shared" si="10"/>
        <v>0</v>
      </c>
    </row>
    <row r="671" spans="1:8" hidden="1">
      <c r="A671" s="73" t="s">
        <v>2553</v>
      </c>
      <c r="B671" s="73" t="s">
        <v>2556</v>
      </c>
      <c r="C671" s="73" t="s">
        <v>2557</v>
      </c>
      <c r="D671" s="86">
        <v>182808.52177916796</v>
      </c>
      <c r="E671" s="73" t="s">
        <v>2522</v>
      </c>
      <c r="F671" s="79" t="str">
        <f>INDEX('Crosswalk Particulates'!$B:$B,MATCH('2017 EPA Data'!A671,'Crosswalk Particulates'!$A:$A,0))</f>
        <v>process-other-industry</v>
      </c>
      <c r="G671" s="84" t="str">
        <f>INDEX('Crosswalk Particulates'!$E:$E,MATCH('2017 EPA Data'!$B671,'Crosswalk Particulates'!$D:$D,0))</f>
        <v>VOC</v>
      </c>
      <c r="H671" s="96">
        <f t="shared" si="10"/>
        <v>165841298526.88263</v>
      </c>
    </row>
    <row r="672" spans="1:8" hidden="1">
      <c r="A672" s="73" t="s">
        <v>2600</v>
      </c>
      <c r="B672" s="73" t="s">
        <v>2681</v>
      </c>
      <c r="C672" s="73" t="s">
        <v>2517</v>
      </c>
      <c r="D672" s="86">
        <v>182689.59707278229</v>
      </c>
      <c r="E672" s="73" t="s">
        <v>2518</v>
      </c>
      <c r="F672" s="79" t="str">
        <f>INDEX('Crosswalk Particulates'!$B:$B,MATCH('2017 EPA Data'!A672,'Crosswalk Particulates'!$A:$A,0))</f>
        <v>industry-fuel-biomass</v>
      </c>
      <c r="G672" s="84">
        <f>INDEX('Crosswalk Particulates'!$E:$E,MATCH('2017 EPA Data'!$B672,'Crosswalk Particulates'!$D:$D,0))</f>
        <v>0</v>
      </c>
      <c r="H672" s="96">
        <f t="shared" si="10"/>
        <v>0</v>
      </c>
    </row>
    <row r="673" spans="1:8" hidden="1">
      <c r="A673" s="73" t="s">
        <v>2603</v>
      </c>
      <c r="B673" s="73" t="s">
        <v>2615</v>
      </c>
      <c r="C673" s="73" t="s">
        <v>2557</v>
      </c>
      <c r="D673" s="86">
        <v>182651.27464639922</v>
      </c>
      <c r="E673" s="73" t="s">
        <v>2522</v>
      </c>
      <c r="F673" s="79" t="str">
        <f>INDEX('Crosswalk Particulates'!$B:$B,MATCH('2017 EPA Data'!A673,'Crosswalk Particulates'!$A:$A,0))</f>
        <v>Transportation Sector</v>
      </c>
      <c r="G673" s="84" t="str">
        <f>INDEX('Crosswalk Particulates'!$E:$E,MATCH('2017 EPA Data'!$B673,'Crosswalk Particulates'!$D:$D,0))</f>
        <v>SOx</v>
      </c>
      <c r="H673" s="96">
        <f t="shared" si="10"/>
        <v>165698646157.97665</v>
      </c>
    </row>
    <row r="674" spans="1:8" hidden="1">
      <c r="A674" s="73" t="s">
        <v>2585</v>
      </c>
      <c r="B674" s="73" t="s">
        <v>2612</v>
      </c>
      <c r="C674" s="73" t="s">
        <v>2517</v>
      </c>
      <c r="D674" s="86">
        <v>181868.2</v>
      </c>
      <c r="E674" s="73" t="s">
        <v>2518</v>
      </c>
      <c r="F674" s="79" t="str">
        <f>INDEX('Crosswalk Particulates'!$B:$B,MATCH('2017 EPA Data'!A674,'Crosswalk Particulates'!$A:$A,0))</f>
        <v>process-other-industry</v>
      </c>
      <c r="G674" s="84">
        <f>INDEX('Crosswalk Particulates'!$E:$E,MATCH('2017 EPA Data'!$B674,'Crosswalk Particulates'!$D:$D,0))</f>
        <v>0</v>
      </c>
      <c r="H674" s="96">
        <f t="shared" si="10"/>
        <v>0</v>
      </c>
    </row>
    <row r="675" spans="1:8" hidden="1">
      <c r="A675" s="73" t="s">
        <v>2530</v>
      </c>
      <c r="B675" s="73" t="s">
        <v>2566</v>
      </c>
      <c r="C675" s="73" t="s">
        <v>2517</v>
      </c>
      <c r="D675" s="86">
        <v>181839.80757643169</v>
      </c>
      <c r="E675" s="73" t="s">
        <v>2518</v>
      </c>
      <c r="F675" s="79" t="str">
        <f>INDEX('Crosswalk Particulates'!$B:$B,MATCH('2017 EPA Data'!A675,'Crosswalk Particulates'!$A:$A,0))</f>
        <v>process-other-industry</v>
      </c>
      <c r="G675" s="84">
        <f>INDEX('Crosswalk Particulates'!$E:$E,MATCH('2017 EPA Data'!$B675,'Crosswalk Particulates'!$D:$D,0))</f>
        <v>0</v>
      </c>
      <c r="H675" s="96">
        <f t="shared" si="10"/>
        <v>0</v>
      </c>
    </row>
    <row r="676" spans="1:8" hidden="1">
      <c r="A676" s="73" t="s">
        <v>2551</v>
      </c>
      <c r="B676" s="73" t="s">
        <v>2597</v>
      </c>
      <c r="C676" s="73" t="s">
        <v>2521</v>
      </c>
      <c r="D676" s="86">
        <v>179646.77794822803</v>
      </c>
      <c r="E676" s="73" t="s">
        <v>2522</v>
      </c>
      <c r="F676" s="79" t="str">
        <f>INDEX('Crosswalk Particulates'!$B:$B,MATCH('2017 EPA Data'!A676,'Crosswalk Particulates'!$A:$A,0))</f>
        <v>industry-fuel-natural gas</v>
      </c>
      <c r="G676" s="84" t="str">
        <f>INDEX('Crosswalk Particulates'!$E:$E,MATCH('2017 EPA Data'!$B676,'Crosswalk Particulates'!$D:$D,0))</f>
        <v>CH4</v>
      </c>
      <c r="H676" s="96">
        <f t="shared" si="10"/>
        <v>162973009360.55014</v>
      </c>
    </row>
    <row r="677" spans="1:8" hidden="1">
      <c r="A677" s="73" t="s">
        <v>2578</v>
      </c>
      <c r="B677" s="73" t="s">
        <v>2567</v>
      </c>
      <c r="C677" s="73" t="s">
        <v>2517</v>
      </c>
      <c r="D677" s="86">
        <v>178543.26130839999</v>
      </c>
      <c r="E677" s="73" t="s">
        <v>2518</v>
      </c>
      <c r="F677" s="79" t="str">
        <f>INDEX('Crosswalk Particulates'!$B:$B,MATCH('2017 EPA Data'!A677,'Crosswalk Particulates'!$A:$A,0))</f>
        <v>process-chemicals-industry</v>
      </c>
      <c r="G677" s="84">
        <f>INDEX('Crosswalk Particulates'!$E:$E,MATCH('2017 EPA Data'!$B677,'Crosswalk Particulates'!$D:$D,0))</f>
        <v>0</v>
      </c>
      <c r="H677" s="96">
        <f t="shared" si="10"/>
        <v>0</v>
      </c>
    </row>
    <row r="678" spans="1:8" hidden="1">
      <c r="A678" s="73" t="s">
        <v>2549</v>
      </c>
      <c r="B678" s="73" t="s">
        <v>2634</v>
      </c>
      <c r="D678" s="86">
        <v>178167.22407052616</v>
      </c>
      <c r="E678" s="73" t="s">
        <v>2522</v>
      </c>
      <c r="F678" s="79" t="str">
        <f>INDEX('Crosswalk Particulates'!$B:$B,MATCH('2017 EPA Data'!A678,'Crosswalk Particulates'!$A:$A,0))</f>
        <v>Residential Buildings Sector</v>
      </c>
      <c r="G678" s="84" t="str">
        <f>INDEX('Crosswalk Particulates'!$E:$E,MATCH('2017 EPA Data'!$B678,'Crosswalk Particulates'!$D:$D,0))</f>
        <v>OC</v>
      </c>
      <c r="H678" s="96">
        <f t="shared" si="10"/>
        <v>161630779064.44302</v>
      </c>
    </row>
    <row r="679" spans="1:8" hidden="1">
      <c r="A679" s="73" t="s">
        <v>2595</v>
      </c>
      <c r="B679" s="73" t="s">
        <v>2544</v>
      </c>
      <c r="C679" s="73" t="s">
        <v>2517</v>
      </c>
      <c r="D679" s="86">
        <v>178072.4479733599</v>
      </c>
      <c r="E679" s="73" t="s">
        <v>2518</v>
      </c>
      <c r="F679" s="79" t="str">
        <f>INDEX('Crosswalk Particulates'!$B:$B,MATCH('2017 EPA Data'!A679,'Crosswalk Particulates'!$A:$A,0))</f>
        <v>process-other-industry</v>
      </c>
      <c r="G679" s="84">
        <f>INDEX('Crosswalk Particulates'!$E:$E,MATCH('2017 EPA Data'!$B679,'Crosswalk Particulates'!$D:$D,0))</f>
        <v>0</v>
      </c>
      <c r="H679" s="96">
        <f t="shared" si="10"/>
        <v>0</v>
      </c>
    </row>
    <row r="680" spans="1:8" hidden="1">
      <c r="A680" s="73" t="s">
        <v>2538</v>
      </c>
      <c r="B680" s="73" t="s">
        <v>2558</v>
      </c>
      <c r="C680" s="73" t="s">
        <v>2517</v>
      </c>
      <c r="D680" s="86">
        <v>177528.77943074799</v>
      </c>
      <c r="E680" s="73" t="s">
        <v>2518</v>
      </c>
      <c r="F680" s="79" t="str">
        <f>INDEX('Crosswalk Particulates'!$B:$B,MATCH('2017 EPA Data'!A680,'Crosswalk Particulates'!$A:$A,0))</f>
        <v>process-other-industry</v>
      </c>
      <c r="G680" s="84">
        <f>INDEX('Crosswalk Particulates'!$E:$E,MATCH('2017 EPA Data'!$B680,'Crosswalk Particulates'!$D:$D,0))</f>
        <v>0</v>
      </c>
      <c r="H680" s="96">
        <f t="shared" si="10"/>
        <v>0</v>
      </c>
    </row>
    <row r="681" spans="1:8" hidden="1">
      <c r="A681" s="73" t="s">
        <v>2600</v>
      </c>
      <c r="B681" s="73" t="s">
        <v>2604</v>
      </c>
      <c r="C681" s="73" t="s">
        <v>2517</v>
      </c>
      <c r="D681" s="86">
        <v>176982.46224784743</v>
      </c>
      <c r="E681" s="73" t="s">
        <v>2518</v>
      </c>
      <c r="F681" s="79" t="str">
        <f>INDEX('Crosswalk Particulates'!$B:$B,MATCH('2017 EPA Data'!A681,'Crosswalk Particulates'!$A:$A,0))</f>
        <v>industry-fuel-biomass</v>
      </c>
      <c r="G681" s="84">
        <f>INDEX('Crosswalk Particulates'!$E:$E,MATCH('2017 EPA Data'!$B681,'Crosswalk Particulates'!$D:$D,0))</f>
        <v>0</v>
      </c>
      <c r="H681" s="96">
        <f t="shared" si="10"/>
        <v>0</v>
      </c>
    </row>
    <row r="682" spans="1:8" hidden="1">
      <c r="A682" s="73" t="s">
        <v>2554</v>
      </c>
      <c r="B682" s="73" t="s">
        <v>2548</v>
      </c>
      <c r="C682" s="73" t="s">
        <v>2517</v>
      </c>
      <c r="D682" s="86">
        <v>176514.24267089533</v>
      </c>
      <c r="E682" s="73" t="s">
        <v>2518</v>
      </c>
      <c r="F682" s="79" t="str">
        <f>INDEX('Crosswalk Particulates'!$B:$B,MATCH('2017 EPA Data'!A682,'Crosswalk Particulates'!$A:$A,0))</f>
        <v>Transportation Sector</v>
      </c>
      <c r="G682" s="84">
        <f>INDEX('Crosswalk Particulates'!$E:$E,MATCH('2017 EPA Data'!$B682,'Crosswalk Particulates'!$D:$D,0))</f>
        <v>0</v>
      </c>
      <c r="H682" s="96">
        <f t="shared" si="10"/>
        <v>0</v>
      </c>
    </row>
    <row r="683" spans="1:8" hidden="1">
      <c r="A683" s="73" t="s">
        <v>2603</v>
      </c>
      <c r="B683" s="73" t="s">
        <v>2528</v>
      </c>
      <c r="C683" s="73" t="s">
        <v>2517</v>
      </c>
      <c r="D683" s="86">
        <v>175969.95579866495</v>
      </c>
      <c r="E683" s="73" t="s">
        <v>2518</v>
      </c>
      <c r="F683" s="79" t="str">
        <f>INDEX('Crosswalk Particulates'!$B:$B,MATCH('2017 EPA Data'!A683,'Crosswalk Particulates'!$A:$A,0))</f>
        <v>Transportation Sector</v>
      </c>
      <c r="G683" s="84">
        <f>INDEX('Crosswalk Particulates'!$E:$E,MATCH('2017 EPA Data'!$B683,'Crosswalk Particulates'!$D:$D,0))</f>
        <v>0</v>
      </c>
      <c r="H683" s="96">
        <f t="shared" si="10"/>
        <v>0</v>
      </c>
    </row>
    <row r="684" spans="1:8" hidden="1">
      <c r="A684" s="73" t="s">
        <v>2578</v>
      </c>
      <c r="B684" s="73" t="s">
        <v>2682</v>
      </c>
      <c r="C684" s="73" t="s">
        <v>2517</v>
      </c>
      <c r="D684" s="86">
        <v>175389.43217750199</v>
      </c>
      <c r="E684" s="73" t="s">
        <v>2518</v>
      </c>
      <c r="F684" s="79" t="str">
        <f>INDEX('Crosswalk Particulates'!$B:$B,MATCH('2017 EPA Data'!A684,'Crosswalk Particulates'!$A:$A,0))</f>
        <v>process-chemicals-industry</v>
      </c>
      <c r="G684" s="84">
        <f>INDEX('Crosswalk Particulates'!$E:$E,MATCH('2017 EPA Data'!$B684,'Crosswalk Particulates'!$D:$D,0))</f>
        <v>0</v>
      </c>
      <c r="H684" s="96">
        <f t="shared" si="10"/>
        <v>0</v>
      </c>
    </row>
    <row r="685" spans="1:8" hidden="1">
      <c r="A685" s="73" t="s">
        <v>2581</v>
      </c>
      <c r="B685" s="73" t="s">
        <v>2580</v>
      </c>
      <c r="C685" s="73" t="s">
        <v>2517</v>
      </c>
      <c r="D685" s="86">
        <v>175218.82279999999</v>
      </c>
      <c r="E685" s="73" t="s">
        <v>2518</v>
      </c>
      <c r="F685" s="79" t="str">
        <f>INDEX('Crosswalk Particulates'!$B:$B,MATCH('2017 EPA Data'!A685,'Crosswalk Particulates'!$A:$A,0))</f>
        <v>Electricity Sector</v>
      </c>
      <c r="G685" s="84">
        <f>INDEX('Crosswalk Particulates'!$E:$E,MATCH('2017 EPA Data'!$B685,'Crosswalk Particulates'!$D:$D,0))</f>
        <v>0</v>
      </c>
      <c r="H685" s="96">
        <f t="shared" si="10"/>
        <v>0</v>
      </c>
    </row>
    <row r="686" spans="1:8" hidden="1">
      <c r="A686" s="73" t="s">
        <v>2600</v>
      </c>
      <c r="B686" s="73" t="s">
        <v>2537</v>
      </c>
      <c r="C686" s="73" t="s">
        <v>2517</v>
      </c>
      <c r="D686" s="86">
        <v>174401.45949961719</v>
      </c>
      <c r="E686" s="73" t="s">
        <v>2518</v>
      </c>
      <c r="F686" s="79" t="str">
        <f>INDEX('Crosswalk Particulates'!$B:$B,MATCH('2017 EPA Data'!A686,'Crosswalk Particulates'!$A:$A,0))</f>
        <v>industry-fuel-biomass</v>
      </c>
      <c r="G686" s="84">
        <f>INDEX('Crosswalk Particulates'!$E:$E,MATCH('2017 EPA Data'!$B686,'Crosswalk Particulates'!$D:$D,0))</f>
        <v>0</v>
      </c>
      <c r="H686" s="96">
        <f t="shared" si="10"/>
        <v>0</v>
      </c>
    </row>
    <row r="687" spans="1:8" hidden="1">
      <c r="A687" s="73" t="s">
        <v>2519</v>
      </c>
      <c r="B687" s="73" t="s">
        <v>2566</v>
      </c>
      <c r="C687" s="73" t="s">
        <v>2517</v>
      </c>
      <c r="D687" s="86">
        <v>173700.16941999999</v>
      </c>
      <c r="E687" s="73" t="s">
        <v>2518</v>
      </c>
      <c r="F687" s="79" t="str">
        <f>INDEX('Crosswalk Particulates'!$B:$B,MATCH('2017 EPA Data'!A687,'Crosswalk Particulates'!$A:$A,0))</f>
        <v>process-other-industry</v>
      </c>
      <c r="G687" s="84">
        <f>INDEX('Crosswalk Particulates'!$E:$E,MATCH('2017 EPA Data'!$B687,'Crosswalk Particulates'!$D:$D,0))</f>
        <v>0</v>
      </c>
      <c r="H687" s="96">
        <f t="shared" si="10"/>
        <v>0</v>
      </c>
    </row>
    <row r="688" spans="1:8" hidden="1">
      <c r="A688" s="73" t="s">
        <v>2545</v>
      </c>
      <c r="B688" s="73" t="s">
        <v>2533</v>
      </c>
      <c r="C688" s="73" t="s">
        <v>2517</v>
      </c>
      <c r="D688" s="86">
        <v>173295.08115218431</v>
      </c>
      <c r="E688" s="73" t="s">
        <v>2518</v>
      </c>
      <c r="F688" s="79" t="str">
        <f>INDEX('Crosswalk Particulates'!$B:$B,MATCH('2017 EPA Data'!A688,'Crosswalk Particulates'!$A:$A,0))</f>
        <v>Transportation Sector</v>
      </c>
      <c r="G688" s="84">
        <f>INDEX('Crosswalk Particulates'!$E:$E,MATCH('2017 EPA Data'!$B688,'Crosswalk Particulates'!$D:$D,0))</f>
        <v>0</v>
      </c>
      <c r="H688" s="96">
        <f t="shared" si="10"/>
        <v>0</v>
      </c>
    </row>
    <row r="689" spans="1:8" hidden="1">
      <c r="A689" s="73" t="s">
        <v>2553</v>
      </c>
      <c r="B689" s="73" t="s">
        <v>2613</v>
      </c>
      <c r="C689" s="73" t="s">
        <v>2517</v>
      </c>
      <c r="D689" s="86">
        <v>173239.57800000001</v>
      </c>
      <c r="E689" s="73" t="s">
        <v>2518</v>
      </c>
      <c r="F689" s="79" t="str">
        <f>INDEX('Crosswalk Particulates'!$B:$B,MATCH('2017 EPA Data'!A689,'Crosswalk Particulates'!$A:$A,0))</f>
        <v>process-other-industry</v>
      </c>
      <c r="G689" s="84">
        <f>INDEX('Crosswalk Particulates'!$E:$E,MATCH('2017 EPA Data'!$B689,'Crosswalk Particulates'!$D:$D,0))</f>
        <v>0</v>
      </c>
      <c r="H689" s="96">
        <f t="shared" si="10"/>
        <v>0</v>
      </c>
    </row>
    <row r="690" spans="1:8" hidden="1">
      <c r="A690" s="73" t="s">
        <v>2559</v>
      </c>
      <c r="B690" s="73" t="s">
        <v>2556</v>
      </c>
      <c r="C690" s="73" t="s">
        <v>2557</v>
      </c>
      <c r="D690" s="86">
        <v>172480.74268582565</v>
      </c>
      <c r="E690" s="73" t="s">
        <v>2522</v>
      </c>
      <c r="F690" s="79" t="str">
        <f>INDEX('Crosswalk Particulates'!$B:$B,MATCH('2017 EPA Data'!A690,'Crosswalk Particulates'!$A:$A,0))</f>
        <v>process-waste-industry</v>
      </c>
      <c r="G690" s="84" t="str">
        <f>INDEX('Crosswalk Particulates'!$E:$E,MATCH('2017 EPA Data'!$B690,'Crosswalk Particulates'!$D:$D,0))</f>
        <v>VOC</v>
      </c>
      <c r="H690" s="96">
        <f t="shared" si="10"/>
        <v>156472083792.96719</v>
      </c>
    </row>
    <row r="691" spans="1:8" hidden="1">
      <c r="A691" s="73" t="s">
        <v>2600</v>
      </c>
      <c r="B691" s="73" t="s">
        <v>2659</v>
      </c>
      <c r="C691" s="73" t="s">
        <v>2517</v>
      </c>
      <c r="D691" s="86">
        <v>172088.2206481637</v>
      </c>
      <c r="E691" s="73" t="s">
        <v>2518</v>
      </c>
      <c r="F691" s="79" t="str">
        <f>INDEX('Crosswalk Particulates'!$B:$B,MATCH('2017 EPA Data'!A691,'Crosswalk Particulates'!$A:$A,0))</f>
        <v>industry-fuel-biomass</v>
      </c>
      <c r="G691" s="84">
        <f>INDEX('Crosswalk Particulates'!$E:$E,MATCH('2017 EPA Data'!$B691,'Crosswalk Particulates'!$D:$D,0))</f>
        <v>0</v>
      </c>
      <c r="H691" s="96">
        <f t="shared" si="10"/>
        <v>0</v>
      </c>
    </row>
    <row r="692" spans="1:8" hidden="1">
      <c r="A692" s="73" t="s">
        <v>2545</v>
      </c>
      <c r="B692" s="73" t="s">
        <v>2539</v>
      </c>
      <c r="C692" s="73" t="s">
        <v>2517</v>
      </c>
      <c r="D692" s="86">
        <v>171847.68397573821</v>
      </c>
      <c r="E692" s="73" t="s">
        <v>2518</v>
      </c>
      <c r="F692" s="79" t="str">
        <f>INDEX('Crosswalk Particulates'!$B:$B,MATCH('2017 EPA Data'!A692,'Crosswalk Particulates'!$A:$A,0))</f>
        <v>Transportation Sector</v>
      </c>
      <c r="G692" s="84">
        <f>INDEX('Crosswalk Particulates'!$E:$E,MATCH('2017 EPA Data'!$B692,'Crosswalk Particulates'!$D:$D,0))</f>
        <v>0</v>
      </c>
      <c r="H692" s="96">
        <f t="shared" si="10"/>
        <v>0</v>
      </c>
    </row>
    <row r="693" spans="1:8" hidden="1">
      <c r="A693" s="73" t="s">
        <v>2569</v>
      </c>
      <c r="B693" s="73" t="s">
        <v>2539</v>
      </c>
      <c r="C693" s="73" t="s">
        <v>2517</v>
      </c>
      <c r="D693" s="86">
        <v>171542.82512354027</v>
      </c>
      <c r="E693" s="73" t="s">
        <v>2518</v>
      </c>
      <c r="F693" s="79" t="str">
        <f>INDEX('Crosswalk Particulates'!$B:$B,MATCH('2017 EPA Data'!A693,'Crosswalk Particulates'!$A:$A,0))</f>
        <v>Transportation Sector</v>
      </c>
      <c r="G693" s="84">
        <f>INDEX('Crosswalk Particulates'!$E:$E,MATCH('2017 EPA Data'!$B693,'Crosswalk Particulates'!$D:$D,0))</f>
        <v>0</v>
      </c>
      <c r="H693" s="96">
        <f t="shared" si="10"/>
        <v>0</v>
      </c>
    </row>
    <row r="694" spans="1:8" hidden="1">
      <c r="A694" s="73" t="s">
        <v>2519</v>
      </c>
      <c r="B694" s="73" t="s">
        <v>2683</v>
      </c>
      <c r="C694" s="73" t="s">
        <v>2517</v>
      </c>
      <c r="D694" s="86">
        <v>168526.23101477459</v>
      </c>
      <c r="E694" s="73" t="s">
        <v>2518</v>
      </c>
      <c r="F694" s="79" t="str">
        <f>INDEX('Crosswalk Particulates'!$B:$B,MATCH('2017 EPA Data'!A694,'Crosswalk Particulates'!$A:$A,0))</f>
        <v>process-other-industry</v>
      </c>
      <c r="G694" s="84">
        <f>INDEX('Crosswalk Particulates'!$E:$E,MATCH('2017 EPA Data'!$B694,'Crosswalk Particulates'!$D:$D,0))</f>
        <v>0</v>
      </c>
      <c r="H694" s="96">
        <f t="shared" si="10"/>
        <v>0</v>
      </c>
    </row>
    <row r="695" spans="1:8" hidden="1">
      <c r="A695" s="73" t="s">
        <v>2592</v>
      </c>
      <c r="B695" s="73" t="s">
        <v>2537</v>
      </c>
      <c r="C695" s="73" t="s">
        <v>2517</v>
      </c>
      <c r="D695" s="86">
        <v>168195.29413267178</v>
      </c>
      <c r="E695" s="73" t="s">
        <v>2518</v>
      </c>
      <c r="F695" s="79" t="str">
        <f>INDEX('Crosswalk Particulates'!$B:$B,MATCH('2017 EPA Data'!A695,'Crosswalk Particulates'!$A:$A,0))</f>
        <v>process-ngps-industry</v>
      </c>
      <c r="G695" s="84">
        <f>INDEX('Crosswalk Particulates'!$E:$E,MATCH('2017 EPA Data'!$B695,'Crosswalk Particulates'!$D:$D,0))</f>
        <v>0</v>
      </c>
      <c r="H695" s="96">
        <f t="shared" si="10"/>
        <v>0</v>
      </c>
    </row>
    <row r="696" spans="1:8" hidden="1">
      <c r="A696" s="73" t="s">
        <v>2538</v>
      </c>
      <c r="B696" s="73" t="s">
        <v>2684</v>
      </c>
      <c r="C696" s="73" t="s">
        <v>2517</v>
      </c>
      <c r="D696" s="86">
        <v>166515.3649049316</v>
      </c>
      <c r="E696" s="73" t="s">
        <v>2518</v>
      </c>
      <c r="F696" s="79" t="str">
        <f>INDEX('Crosswalk Particulates'!$B:$B,MATCH('2017 EPA Data'!A696,'Crosswalk Particulates'!$A:$A,0))</f>
        <v>process-other-industry</v>
      </c>
      <c r="G696" s="84">
        <f>INDEX('Crosswalk Particulates'!$E:$E,MATCH('2017 EPA Data'!$B696,'Crosswalk Particulates'!$D:$D,0))</f>
        <v>0</v>
      </c>
      <c r="H696" s="96">
        <f t="shared" si="10"/>
        <v>0</v>
      </c>
    </row>
    <row r="697" spans="1:8" hidden="1">
      <c r="A697" s="73" t="s">
        <v>2523</v>
      </c>
      <c r="B697" s="73" t="s">
        <v>2656</v>
      </c>
      <c r="C697" s="73" t="s">
        <v>2517</v>
      </c>
      <c r="D697" s="86">
        <v>165730.80681648717</v>
      </c>
      <c r="E697" s="73" t="s">
        <v>2518</v>
      </c>
      <c r="F697" s="79" t="str">
        <f>INDEX('Crosswalk Particulates'!$B:$B,MATCH('2017 EPA Data'!A697,'Crosswalk Particulates'!$A:$A,0))</f>
        <v>Transportation Sector</v>
      </c>
      <c r="G697" s="84">
        <f>INDEX('Crosswalk Particulates'!$E:$E,MATCH('2017 EPA Data'!$B697,'Crosswalk Particulates'!$D:$D,0))</f>
        <v>0</v>
      </c>
      <c r="H697" s="96">
        <f t="shared" si="10"/>
        <v>0</v>
      </c>
    </row>
    <row r="698" spans="1:8" hidden="1">
      <c r="A698" s="73" t="s">
        <v>2529</v>
      </c>
      <c r="B698" s="73" t="s">
        <v>2609</v>
      </c>
      <c r="C698" s="73" t="s">
        <v>2557</v>
      </c>
      <c r="D698" s="86">
        <v>164697.23289670155</v>
      </c>
      <c r="E698" s="73" t="s">
        <v>2522</v>
      </c>
      <c r="F698" s="79" t="str">
        <f>INDEX('Crosswalk Particulates'!$B:$B,MATCH('2017 EPA Data'!A698,'Crosswalk Particulates'!$A:$A,0))</f>
        <v>Other-EPA</v>
      </c>
      <c r="G698" s="84" t="str">
        <f>INDEX('Crosswalk Particulates'!$E:$E,MATCH('2017 EPA Data'!$B698,'Crosswalk Particulates'!$D:$D,0))</f>
        <v>NOX</v>
      </c>
      <c r="H698" s="96">
        <f t="shared" si="10"/>
        <v>149410994091.22803</v>
      </c>
    </row>
    <row r="699" spans="1:8" hidden="1">
      <c r="A699" s="73" t="s">
        <v>2538</v>
      </c>
      <c r="B699" s="73" t="s">
        <v>2535</v>
      </c>
      <c r="C699" s="73" t="s">
        <v>2517</v>
      </c>
      <c r="D699" s="86">
        <v>163000.6330617831</v>
      </c>
      <c r="E699" s="73" t="s">
        <v>2518</v>
      </c>
      <c r="F699" s="79" t="str">
        <f>INDEX('Crosswalk Particulates'!$B:$B,MATCH('2017 EPA Data'!A699,'Crosswalk Particulates'!$A:$A,0))</f>
        <v>process-other-industry</v>
      </c>
      <c r="G699" s="84">
        <f>INDEX('Crosswalk Particulates'!$E:$E,MATCH('2017 EPA Data'!$B699,'Crosswalk Particulates'!$D:$D,0))</f>
        <v>0</v>
      </c>
      <c r="H699" s="96">
        <f t="shared" si="10"/>
        <v>0</v>
      </c>
    </row>
    <row r="700" spans="1:8" hidden="1">
      <c r="A700" s="73" t="s">
        <v>2519</v>
      </c>
      <c r="B700" s="73" t="s">
        <v>2560</v>
      </c>
      <c r="C700" s="73" t="s">
        <v>2557</v>
      </c>
      <c r="D700" s="86">
        <v>162932.37244951937</v>
      </c>
      <c r="E700" s="73" t="s">
        <v>2522</v>
      </c>
      <c r="F700" s="79" t="str">
        <f>INDEX('Crosswalk Particulates'!$B:$B,MATCH('2017 EPA Data'!A700,'Crosswalk Particulates'!$A:$A,0))</f>
        <v>process-other-industry</v>
      </c>
      <c r="G700" s="84" t="str">
        <f>INDEX('Crosswalk Particulates'!$E:$E,MATCH('2017 EPA Data'!$B700,'Crosswalk Particulates'!$D:$D,0))</f>
        <v>CO</v>
      </c>
      <c r="H700" s="96">
        <f t="shared" si="10"/>
        <v>147809937721.25754</v>
      </c>
    </row>
    <row r="701" spans="1:8" hidden="1">
      <c r="A701" s="73" t="s">
        <v>2669</v>
      </c>
      <c r="B701" s="73" t="s">
        <v>2520</v>
      </c>
      <c r="C701" s="73" t="s">
        <v>2521</v>
      </c>
      <c r="D701" s="86">
        <v>161681.95795272</v>
      </c>
      <c r="E701" s="73" t="s">
        <v>2522</v>
      </c>
      <c r="F701" s="79" t="str">
        <f>INDEX('Crosswalk Particulates'!$B:$B,MATCH('2017 EPA Data'!A701,'Crosswalk Particulates'!$A:$A,0))</f>
        <v>Commercial Buildings Sector</v>
      </c>
      <c r="G701" s="84">
        <f>INDEX('Crosswalk Particulates'!$E:$E,MATCH('2017 EPA Data'!$B701,'Crosswalk Particulates'!$D:$D,0))</f>
        <v>0</v>
      </c>
      <c r="H701" s="96">
        <f t="shared" si="10"/>
        <v>146675579422.05008</v>
      </c>
    </row>
    <row r="702" spans="1:8" hidden="1">
      <c r="A702" s="73" t="s">
        <v>2519</v>
      </c>
      <c r="B702" s="73" t="s">
        <v>2685</v>
      </c>
      <c r="C702" s="73" t="s">
        <v>2517</v>
      </c>
      <c r="D702" s="86">
        <v>161032.79646244177</v>
      </c>
      <c r="E702" s="73" t="s">
        <v>2518</v>
      </c>
      <c r="F702" s="79" t="str">
        <f>INDEX('Crosswalk Particulates'!$B:$B,MATCH('2017 EPA Data'!A702,'Crosswalk Particulates'!$A:$A,0))</f>
        <v>process-other-industry</v>
      </c>
      <c r="G702" s="84">
        <f>INDEX('Crosswalk Particulates'!$E:$E,MATCH('2017 EPA Data'!$B702,'Crosswalk Particulates'!$D:$D,0))</f>
        <v>0</v>
      </c>
      <c r="H702" s="96">
        <f t="shared" si="10"/>
        <v>0</v>
      </c>
    </row>
    <row r="703" spans="1:8" hidden="1">
      <c r="A703" s="73" t="s">
        <v>2559</v>
      </c>
      <c r="B703" s="73" t="s">
        <v>2646</v>
      </c>
      <c r="C703" s="73" t="s">
        <v>2517</v>
      </c>
      <c r="D703" s="86">
        <v>160190.49979255878</v>
      </c>
      <c r="E703" s="73" t="s">
        <v>2518</v>
      </c>
      <c r="F703" s="79" t="str">
        <f>INDEX('Crosswalk Particulates'!$B:$B,MATCH('2017 EPA Data'!A703,'Crosswalk Particulates'!$A:$A,0))</f>
        <v>process-waste-industry</v>
      </c>
      <c r="G703" s="84">
        <f>INDEX('Crosswalk Particulates'!$E:$E,MATCH('2017 EPA Data'!$B703,'Crosswalk Particulates'!$D:$D,0))</f>
        <v>0</v>
      </c>
      <c r="H703" s="96">
        <f t="shared" si="10"/>
        <v>0</v>
      </c>
    </row>
    <row r="704" spans="1:8" hidden="1">
      <c r="A704" s="73" t="s">
        <v>2632</v>
      </c>
      <c r="B704" s="73" t="s">
        <v>2539</v>
      </c>
      <c r="C704" s="73" t="s">
        <v>2517</v>
      </c>
      <c r="D704" s="86">
        <v>160099.50974750804</v>
      </c>
      <c r="E704" s="73" t="s">
        <v>2518</v>
      </c>
      <c r="F704" s="79" t="str">
        <f>INDEX('Crosswalk Particulates'!$B:$B,MATCH('2017 EPA Data'!A704,'Crosswalk Particulates'!$A:$A,0))</f>
        <v>industry-fuel-other</v>
      </c>
      <c r="G704" s="84">
        <f>INDEX('Crosswalk Particulates'!$E:$E,MATCH('2017 EPA Data'!$B704,'Crosswalk Particulates'!$D:$D,0))</f>
        <v>0</v>
      </c>
      <c r="H704" s="96">
        <f t="shared" si="10"/>
        <v>0</v>
      </c>
    </row>
    <row r="705" spans="1:8" hidden="1">
      <c r="A705" s="73" t="s">
        <v>2603</v>
      </c>
      <c r="B705" s="73" t="s">
        <v>2536</v>
      </c>
      <c r="C705" s="73" t="s">
        <v>2517</v>
      </c>
      <c r="D705" s="86">
        <v>159801.7765191831</v>
      </c>
      <c r="E705" s="73" t="s">
        <v>2518</v>
      </c>
      <c r="F705" s="79" t="str">
        <f>INDEX('Crosswalk Particulates'!$B:$B,MATCH('2017 EPA Data'!A705,'Crosswalk Particulates'!$A:$A,0))</f>
        <v>Transportation Sector</v>
      </c>
      <c r="G705" s="84">
        <f>INDEX('Crosswalk Particulates'!$E:$E,MATCH('2017 EPA Data'!$B705,'Crosswalk Particulates'!$D:$D,0))</f>
        <v>0</v>
      </c>
      <c r="H705" s="96">
        <f t="shared" si="10"/>
        <v>0</v>
      </c>
    </row>
    <row r="706" spans="1:8" hidden="1">
      <c r="A706" s="73" t="s">
        <v>2578</v>
      </c>
      <c r="B706" s="73" t="s">
        <v>2667</v>
      </c>
      <c r="C706" s="73" t="s">
        <v>2517</v>
      </c>
      <c r="D706" s="86">
        <v>159183.62992400001</v>
      </c>
      <c r="E706" s="73" t="s">
        <v>2518</v>
      </c>
      <c r="F706" s="79" t="str">
        <f>INDEX('Crosswalk Particulates'!$B:$B,MATCH('2017 EPA Data'!A706,'Crosswalk Particulates'!$A:$A,0))</f>
        <v>process-chemicals-industry</v>
      </c>
      <c r="G706" s="84">
        <f>INDEX('Crosswalk Particulates'!$E:$E,MATCH('2017 EPA Data'!$B706,'Crosswalk Particulates'!$D:$D,0))</f>
        <v>0</v>
      </c>
      <c r="H706" s="96">
        <f t="shared" si="10"/>
        <v>0</v>
      </c>
    </row>
    <row r="707" spans="1:8" hidden="1">
      <c r="A707" s="73" t="s">
        <v>2519</v>
      </c>
      <c r="B707" s="73" t="s">
        <v>2609</v>
      </c>
      <c r="C707" s="73" t="s">
        <v>2557</v>
      </c>
      <c r="D707" s="86">
        <v>158205.71900260274</v>
      </c>
      <c r="E707" s="73" t="s">
        <v>2522</v>
      </c>
      <c r="F707" s="79" t="str">
        <f>INDEX('Crosswalk Particulates'!$B:$B,MATCH('2017 EPA Data'!A707,'Crosswalk Particulates'!$A:$A,0))</f>
        <v>process-other-industry</v>
      </c>
      <c r="G707" s="84" t="str">
        <f>INDEX('Crosswalk Particulates'!$E:$E,MATCH('2017 EPA Data'!$B707,'Crosswalk Particulates'!$D:$D,0))</f>
        <v>NOX</v>
      </c>
      <c r="H707" s="96">
        <f t="shared" si="10"/>
        <v>143521984743.4957</v>
      </c>
    </row>
    <row r="708" spans="1:8" hidden="1">
      <c r="A708" s="73" t="s">
        <v>2596</v>
      </c>
      <c r="B708" s="73" t="s">
        <v>2646</v>
      </c>
      <c r="C708" s="73" t="s">
        <v>2517</v>
      </c>
      <c r="D708" s="86">
        <v>157183.0618945942</v>
      </c>
      <c r="E708" s="73" t="s">
        <v>2518</v>
      </c>
      <c r="F708" s="79" t="str">
        <f>INDEX('Crosswalk Particulates'!$B:$B,MATCH('2017 EPA Data'!A708,'Crosswalk Particulates'!$A:$A,0))</f>
        <v>industry-fuel-coal</v>
      </c>
      <c r="G708" s="84">
        <f>INDEX('Crosswalk Particulates'!$E:$E,MATCH('2017 EPA Data'!$B708,'Crosswalk Particulates'!$D:$D,0))</f>
        <v>0</v>
      </c>
      <c r="H708" s="96">
        <f t="shared" ref="H708:H771" si="11">IF(E708="TON",D708/metricton_to_shortton,0)*10^6</f>
        <v>0</v>
      </c>
    </row>
    <row r="709" spans="1:8" hidden="1">
      <c r="A709" s="73" t="s">
        <v>2600</v>
      </c>
      <c r="B709" s="73" t="s">
        <v>2606</v>
      </c>
      <c r="C709" s="73" t="s">
        <v>2517</v>
      </c>
      <c r="D709" s="86">
        <v>156005.90789632429</v>
      </c>
      <c r="E709" s="73" t="s">
        <v>2518</v>
      </c>
      <c r="F709" s="79" t="str">
        <f>INDEX('Crosswalk Particulates'!$B:$B,MATCH('2017 EPA Data'!A709,'Crosswalk Particulates'!$A:$A,0))</f>
        <v>industry-fuel-biomass</v>
      </c>
      <c r="G709" s="84">
        <f>INDEX('Crosswalk Particulates'!$E:$E,MATCH('2017 EPA Data'!$B709,'Crosswalk Particulates'!$D:$D,0))</f>
        <v>0</v>
      </c>
      <c r="H709" s="96">
        <f t="shared" si="11"/>
        <v>0</v>
      </c>
    </row>
    <row r="710" spans="1:8" hidden="1">
      <c r="A710" s="73" t="s">
        <v>2601</v>
      </c>
      <c r="B710" s="73" t="s">
        <v>2621</v>
      </c>
      <c r="C710" s="73" t="s">
        <v>2517</v>
      </c>
      <c r="D710" s="86">
        <v>153289.48009973174</v>
      </c>
      <c r="E710" s="73" t="s">
        <v>2518</v>
      </c>
      <c r="F710" s="79" t="str">
        <f>INDEX('Crosswalk Particulates'!$B:$B,MATCH('2017 EPA Data'!A710,'Crosswalk Particulates'!$A:$A,0))</f>
        <v>Commercial Buildings Sector</v>
      </c>
      <c r="G710" s="84">
        <f>INDEX('Crosswalk Particulates'!$E:$E,MATCH('2017 EPA Data'!$B710,'Crosswalk Particulates'!$D:$D,0))</f>
        <v>0</v>
      </c>
      <c r="H710" s="96">
        <f t="shared" si="11"/>
        <v>0</v>
      </c>
    </row>
    <row r="711" spans="1:8" hidden="1">
      <c r="A711" s="73" t="s">
        <v>2565</v>
      </c>
      <c r="B711" s="73" t="s">
        <v>2686</v>
      </c>
      <c r="C711" s="73" t="s">
        <v>2517</v>
      </c>
      <c r="D711" s="86">
        <v>151416.85430058121</v>
      </c>
      <c r="E711" s="73" t="s">
        <v>2518</v>
      </c>
      <c r="F711" s="79" t="str">
        <f>INDEX('Crosswalk Particulates'!$B:$B,MATCH('2017 EPA Data'!A711,'Crosswalk Particulates'!$A:$A,0))</f>
        <v>Electricity Sector</v>
      </c>
      <c r="G711" s="84">
        <f>INDEX('Crosswalk Particulates'!$E:$E,MATCH('2017 EPA Data'!$B711,'Crosswalk Particulates'!$D:$D,0))</f>
        <v>0</v>
      </c>
      <c r="H711" s="96">
        <f t="shared" si="11"/>
        <v>0</v>
      </c>
    </row>
    <row r="712" spans="1:8" hidden="1">
      <c r="A712" s="73" t="s">
        <v>2596</v>
      </c>
      <c r="B712" s="73" t="s">
        <v>2606</v>
      </c>
      <c r="C712" s="73" t="s">
        <v>2517</v>
      </c>
      <c r="D712" s="86">
        <v>150792.3623022</v>
      </c>
      <c r="E712" s="73" t="s">
        <v>2518</v>
      </c>
      <c r="F712" s="79" t="str">
        <f>INDEX('Crosswalk Particulates'!$B:$B,MATCH('2017 EPA Data'!A712,'Crosswalk Particulates'!$A:$A,0))</f>
        <v>industry-fuel-coal</v>
      </c>
      <c r="G712" s="84">
        <f>INDEX('Crosswalk Particulates'!$E:$E,MATCH('2017 EPA Data'!$B712,'Crosswalk Particulates'!$D:$D,0))</f>
        <v>0</v>
      </c>
      <c r="H712" s="96">
        <f t="shared" si="11"/>
        <v>0</v>
      </c>
    </row>
    <row r="713" spans="1:8" hidden="1">
      <c r="A713" s="73" t="s">
        <v>2547</v>
      </c>
      <c r="B713" s="73" t="s">
        <v>2639</v>
      </c>
      <c r="C713" s="73" t="s">
        <v>2517</v>
      </c>
      <c r="D713" s="86">
        <v>150111.08830995401</v>
      </c>
      <c r="E713" s="73" t="s">
        <v>2518</v>
      </c>
      <c r="F713" s="79" t="str">
        <f>INDEX('Crosswalk Particulates'!$B:$B,MATCH('2017 EPA Data'!A713,'Crosswalk Particulates'!$A:$A,0))</f>
        <v>process-other-industry</v>
      </c>
      <c r="G713" s="84">
        <f>INDEX('Crosswalk Particulates'!$E:$E,MATCH('2017 EPA Data'!$B713,'Crosswalk Particulates'!$D:$D,0))</f>
        <v>0</v>
      </c>
      <c r="H713" s="96">
        <f t="shared" si="11"/>
        <v>0</v>
      </c>
    </row>
    <row r="714" spans="1:8" hidden="1">
      <c r="A714" s="73" t="s">
        <v>2538</v>
      </c>
      <c r="B714" s="73" t="s">
        <v>2598</v>
      </c>
      <c r="C714" s="73" t="s">
        <v>2517</v>
      </c>
      <c r="D714" s="86">
        <v>148783.37703457201</v>
      </c>
      <c r="E714" s="73" t="s">
        <v>2518</v>
      </c>
      <c r="F714" s="79" t="str">
        <f>INDEX('Crosswalk Particulates'!$B:$B,MATCH('2017 EPA Data'!A714,'Crosswalk Particulates'!$A:$A,0))</f>
        <v>process-other-industry</v>
      </c>
      <c r="G714" s="84">
        <f>INDEX('Crosswalk Particulates'!$E:$E,MATCH('2017 EPA Data'!$B714,'Crosswalk Particulates'!$D:$D,0))</f>
        <v>0</v>
      </c>
      <c r="H714" s="96">
        <f t="shared" si="11"/>
        <v>0</v>
      </c>
    </row>
    <row r="715" spans="1:8" hidden="1">
      <c r="A715" s="73" t="s">
        <v>2541</v>
      </c>
      <c r="B715" s="73" t="s">
        <v>2641</v>
      </c>
      <c r="C715" s="73" t="s">
        <v>2517</v>
      </c>
      <c r="D715" s="86">
        <v>148467.344979343</v>
      </c>
      <c r="E715" s="73" t="s">
        <v>2518</v>
      </c>
      <c r="F715" s="79" t="str">
        <f>INDEX('Crosswalk Particulates'!$B:$B,MATCH('2017 EPA Data'!A715,'Crosswalk Particulates'!$A:$A,0))</f>
        <v>Transportation Sector</v>
      </c>
      <c r="G715" s="84">
        <f>INDEX('Crosswalk Particulates'!$E:$E,MATCH('2017 EPA Data'!$B715,'Crosswalk Particulates'!$D:$D,0))</f>
        <v>0</v>
      </c>
      <c r="H715" s="96">
        <f t="shared" si="11"/>
        <v>0</v>
      </c>
    </row>
    <row r="716" spans="1:8" hidden="1">
      <c r="A716" s="73" t="s">
        <v>2569</v>
      </c>
      <c r="B716" s="73" t="s">
        <v>2537</v>
      </c>
      <c r="C716" s="73" t="s">
        <v>2517</v>
      </c>
      <c r="D716" s="86">
        <v>147939.00092665144</v>
      </c>
      <c r="E716" s="73" t="s">
        <v>2518</v>
      </c>
      <c r="F716" s="79" t="str">
        <f>INDEX('Crosswalk Particulates'!$B:$B,MATCH('2017 EPA Data'!A716,'Crosswalk Particulates'!$A:$A,0))</f>
        <v>Transportation Sector</v>
      </c>
      <c r="G716" s="84">
        <f>INDEX('Crosswalk Particulates'!$E:$E,MATCH('2017 EPA Data'!$B716,'Crosswalk Particulates'!$D:$D,0))</f>
        <v>0</v>
      </c>
      <c r="H716" s="96">
        <f t="shared" si="11"/>
        <v>0</v>
      </c>
    </row>
    <row r="717" spans="1:8" hidden="1">
      <c r="A717" s="73" t="s">
        <v>2602</v>
      </c>
      <c r="B717" s="73" t="s">
        <v>2560</v>
      </c>
      <c r="C717" s="73" t="s">
        <v>2557</v>
      </c>
      <c r="D717" s="86">
        <v>147619.54042413351</v>
      </c>
      <c r="E717" s="73" t="s">
        <v>2522</v>
      </c>
      <c r="F717" s="79" t="str">
        <f>INDEX('Crosswalk Particulates'!$B:$B,MATCH('2017 EPA Data'!A717,'Crosswalk Particulates'!$A:$A,0))</f>
        <v>process-other-industry</v>
      </c>
      <c r="G717" s="84" t="str">
        <f>INDEX('Crosswalk Particulates'!$E:$E,MATCH('2017 EPA Data'!$B717,'Crosswalk Particulates'!$D:$D,0))</f>
        <v>CO</v>
      </c>
      <c r="H717" s="96">
        <f t="shared" si="11"/>
        <v>133918353661.0695</v>
      </c>
    </row>
    <row r="718" spans="1:8" hidden="1">
      <c r="A718" s="73" t="s">
        <v>2519</v>
      </c>
      <c r="B718" s="73" t="s">
        <v>2639</v>
      </c>
      <c r="C718" s="73" t="s">
        <v>2517</v>
      </c>
      <c r="D718" s="86">
        <v>147287.5561517709</v>
      </c>
      <c r="E718" s="73" t="s">
        <v>2518</v>
      </c>
      <c r="F718" s="79" t="str">
        <f>INDEX('Crosswalk Particulates'!$B:$B,MATCH('2017 EPA Data'!A718,'Crosswalk Particulates'!$A:$A,0))</f>
        <v>process-other-industry</v>
      </c>
      <c r="G718" s="84">
        <f>INDEX('Crosswalk Particulates'!$E:$E,MATCH('2017 EPA Data'!$B718,'Crosswalk Particulates'!$D:$D,0))</f>
        <v>0</v>
      </c>
      <c r="H718" s="96">
        <f t="shared" si="11"/>
        <v>0</v>
      </c>
    </row>
    <row r="719" spans="1:8" hidden="1">
      <c r="A719" s="73" t="s">
        <v>2585</v>
      </c>
      <c r="B719" s="73" t="s">
        <v>2536</v>
      </c>
      <c r="C719" s="73" t="s">
        <v>2517</v>
      </c>
      <c r="D719" s="86">
        <v>147235.72998060001</v>
      </c>
      <c r="E719" s="73" t="s">
        <v>2518</v>
      </c>
      <c r="F719" s="79" t="str">
        <f>INDEX('Crosswalk Particulates'!$B:$B,MATCH('2017 EPA Data'!A719,'Crosswalk Particulates'!$A:$A,0))</f>
        <v>process-other-industry</v>
      </c>
      <c r="G719" s="84">
        <f>INDEX('Crosswalk Particulates'!$E:$E,MATCH('2017 EPA Data'!$B719,'Crosswalk Particulates'!$D:$D,0))</f>
        <v>0</v>
      </c>
      <c r="H719" s="96">
        <f t="shared" si="11"/>
        <v>0</v>
      </c>
    </row>
    <row r="720" spans="1:8">
      <c r="A720" s="73" t="s">
        <v>2545</v>
      </c>
      <c r="B720" s="73" t="s">
        <v>2609</v>
      </c>
      <c r="C720" s="73" t="s">
        <v>2557</v>
      </c>
      <c r="D720" s="86">
        <v>146997.26524064489</v>
      </c>
      <c r="E720" s="73" t="s">
        <v>2522</v>
      </c>
      <c r="F720" s="79" t="str">
        <f>INDEX('Crosswalk Particulates'!$B:$B,MATCH('2017 EPA Data'!A720,'Crosswalk Particulates'!$A:$A,0))</f>
        <v>Transportation Sector</v>
      </c>
      <c r="G720" s="84" t="str">
        <f>INDEX('Crosswalk Particulates'!$E:$E,MATCH('2017 EPA Data'!$B720,'Crosswalk Particulates'!$D:$D,0))</f>
        <v>NOX</v>
      </c>
      <c r="H720" s="96">
        <f t="shared" si="11"/>
        <v>133353834439.17311</v>
      </c>
    </row>
    <row r="721" spans="1:8" hidden="1">
      <c r="A721" s="73" t="s">
        <v>2519</v>
      </c>
      <c r="B721" s="73" t="s">
        <v>2642</v>
      </c>
      <c r="C721" s="73" t="s">
        <v>2517</v>
      </c>
      <c r="D721" s="86">
        <v>146638.29034869661</v>
      </c>
      <c r="E721" s="73" t="s">
        <v>2518</v>
      </c>
      <c r="F721" s="79" t="str">
        <f>INDEX('Crosswalk Particulates'!$B:$B,MATCH('2017 EPA Data'!A721,'Crosswalk Particulates'!$A:$A,0))</f>
        <v>process-other-industry</v>
      </c>
      <c r="G721" s="84">
        <f>INDEX('Crosswalk Particulates'!$E:$E,MATCH('2017 EPA Data'!$B721,'Crosswalk Particulates'!$D:$D,0))</f>
        <v>0</v>
      </c>
      <c r="H721" s="96">
        <f t="shared" si="11"/>
        <v>0</v>
      </c>
    </row>
    <row r="722" spans="1:8" hidden="1">
      <c r="A722" s="73" t="s">
        <v>2581</v>
      </c>
      <c r="B722" s="73" t="s">
        <v>2609</v>
      </c>
      <c r="C722" s="73" t="s">
        <v>2557</v>
      </c>
      <c r="D722" s="86">
        <v>144996.96401554745</v>
      </c>
      <c r="E722" s="73" t="s">
        <v>2522</v>
      </c>
      <c r="F722" s="79" t="str">
        <f>INDEX('Crosswalk Particulates'!$B:$B,MATCH('2017 EPA Data'!A722,'Crosswalk Particulates'!$A:$A,0))</f>
        <v>Electricity Sector</v>
      </c>
      <c r="G722" s="84" t="str">
        <f>INDEX('Crosswalk Particulates'!$E:$E,MATCH('2017 EPA Data'!$B722,'Crosswalk Particulates'!$D:$D,0))</f>
        <v>NOX</v>
      </c>
      <c r="H722" s="96">
        <f t="shared" si="11"/>
        <v>131539189534.29387</v>
      </c>
    </row>
    <row r="723" spans="1:8" hidden="1">
      <c r="A723" s="73" t="s">
        <v>2529</v>
      </c>
      <c r="B723" s="73" t="s">
        <v>2605</v>
      </c>
      <c r="C723" s="73" t="s">
        <v>2557</v>
      </c>
      <c r="D723" s="86">
        <v>144912.69213721971</v>
      </c>
      <c r="E723" s="73" t="s">
        <v>2522</v>
      </c>
      <c r="F723" s="79" t="str">
        <f>INDEX('Crosswalk Particulates'!$B:$B,MATCH('2017 EPA Data'!A723,'Crosswalk Particulates'!$A:$A,0))</f>
        <v>Other-EPA</v>
      </c>
      <c r="G723" s="84">
        <f>INDEX('Crosswalk Particulates'!$E:$E,MATCH('2017 EPA Data'!$B723,'Crosswalk Particulates'!$D:$D,0))</f>
        <v>0</v>
      </c>
      <c r="H723" s="96">
        <f t="shared" si="11"/>
        <v>131462739281.34528</v>
      </c>
    </row>
    <row r="724" spans="1:8" hidden="1">
      <c r="A724" s="73" t="s">
        <v>2665</v>
      </c>
      <c r="B724" s="73" t="s">
        <v>2580</v>
      </c>
      <c r="C724" s="73" t="s">
        <v>2517</v>
      </c>
      <c r="D724" s="86">
        <v>144830.52512919999</v>
      </c>
      <c r="E724" s="73" t="s">
        <v>2518</v>
      </c>
      <c r="F724" s="79" t="str">
        <f>INDEX('Crosswalk Particulates'!$B:$B,MATCH('2017 EPA Data'!A724,'Crosswalk Particulates'!$A:$A,0))</f>
        <v>Commercial Buildings Sector</v>
      </c>
      <c r="G724" s="84">
        <f>INDEX('Crosswalk Particulates'!$E:$E,MATCH('2017 EPA Data'!$B724,'Crosswalk Particulates'!$D:$D,0))</f>
        <v>0</v>
      </c>
      <c r="H724" s="96">
        <f t="shared" si="11"/>
        <v>0</v>
      </c>
    </row>
    <row r="725" spans="1:8" hidden="1">
      <c r="A725" s="73" t="s">
        <v>2582</v>
      </c>
      <c r="B725" s="73" t="s">
        <v>2609</v>
      </c>
      <c r="C725" s="73" t="s">
        <v>2557</v>
      </c>
      <c r="D725" s="86">
        <v>143901.49923698511</v>
      </c>
      <c r="E725" s="73" t="s">
        <v>2522</v>
      </c>
      <c r="F725" s="79" t="str">
        <f>INDEX('Crosswalk Particulates'!$B:$B,MATCH('2017 EPA Data'!A725,'Crosswalk Particulates'!$A:$A,0))</f>
        <v>Commercial Buildings Sector</v>
      </c>
      <c r="G725" s="84" t="str">
        <f>INDEX('Crosswalk Particulates'!$E:$E,MATCH('2017 EPA Data'!$B725,'Crosswalk Particulates'!$D:$D,0))</f>
        <v>NOX</v>
      </c>
      <c r="H725" s="96">
        <f t="shared" si="11"/>
        <v>130545399422.10915</v>
      </c>
    </row>
    <row r="726" spans="1:8" hidden="1">
      <c r="A726" s="73" t="s">
        <v>2527</v>
      </c>
      <c r="B726" s="73" t="s">
        <v>2614</v>
      </c>
      <c r="C726" s="73" t="s">
        <v>2517</v>
      </c>
      <c r="D726" s="86">
        <v>142511.13094704328</v>
      </c>
      <c r="E726" s="73" t="s">
        <v>2518</v>
      </c>
      <c r="F726" s="79" t="str">
        <f>INDEX('Crosswalk Particulates'!$B:$B,MATCH('2017 EPA Data'!A726,'Crosswalk Particulates'!$A:$A,0))</f>
        <v>Transportation Sector</v>
      </c>
      <c r="G726" s="84">
        <f>INDEX('Crosswalk Particulates'!$E:$E,MATCH('2017 EPA Data'!$B726,'Crosswalk Particulates'!$D:$D,0))</f>
        <v>0</v>
      </c>
      <c r="H726" s="96">
        <f t="shared" si="11"/>
        <v>0</v>
      </c>
    </row>
    <row r="727" spans="1:8" hidden="1">
      <c r="A727" s="73" t="s">
        <v>2601</v>
      </c>
      <c r="B727" s="73" t="s">
        <v>2576</v>
      </c>
      <c r="C727" s="73" t="s">
        <v>2517</v>
      </c>
      <c r="D727" s="86">
        <v>141948.60034123401</v>
      </c>
      <c r="E727" s="73" t="s">
        <v>2518</v>
      </c>
      <c r="F727" s="79" t="str">
        <f>INDEX('Crosswalk Particulates'!$B:$B,MATCH('2017 EPA Data'!A727,'Crosswalk Particulates'!$A:$A,0))</f>
        <v>Commercial Buildings Sector</v>
      </c>
      <c r="G727" s="84">
        <f>INDEX('Crosswalk Particulates'!$E:$E,MATCH('2017 EPA Data'!$B727,'Crosswalk Particulates'!$D:$D,0))</f>
        <v>0</v>
      </c>
      <c r="H727" s="96">
        <f t="shared" si="11"/>
        <v>0</v>
      </c>
    </row>
    <row r="728" spans="1:8" hidden="1">
      <c r="A728" s="73" t="s">
        <v>2538</v>
      </c>
      <c r="B728" s="73" t="s">
        <v>2537</v>
      </c>
      <c r="C728" s="73" t="s">
        <v>2517</v>
      </c>
      <c r="D728" s="86">
        <v>141694.11498237899</v>
      </c>
      <c r="E728" s="73" t="s">
        <v>2518</v>
      </c>
      <c r="F728" s="79" t="str">
        <f>INDEX('Crosswalk Particulates'!$B:$B,MATCH('2017 EPA Data'!A728,'Crosswalk Particulates'!$A:$A,0))</f>
        <v>process-other-industry</v>
      </c>
      <c r="G728" s="84">
        <f>INDEX('Crosswalk Particulates'!$E:$E,MATCH('2017 EPA Data'!$B728,'Crosswalk Particulates'!$D:$D,0))</f>
        <v>0</v>
      </c>
      <c r="H728" s="96">
        <f t="shared" si="11"/>
        <v>0</v>
      </c>
    </row>
    <row r="729" spans="1:8" hidden="1">
      <c r="A729" s="73" t="s">
        <v>2565</v>
      </c>
      <c r="B729" s="73" t="s">
        <v>2687</v>
      </c>
      <c r="C729" s="73" t="s">
        <v>2517</v>
      </c>
      <c r="D729" s="86">
        <v>140442.85495589999</v>
      </c>
      <c r="E729" s="73" t="s">
        <v>2518</v>
      </c>
      <c r="F729" s="79" t="str">
        <f>INDEX('Crosswalk Particulates'!$B:$B,MATCH('2017 EPA Data'!A729,'Crosswalk Particulates'!$A:$A,0))</f>
        <v>Electricity Sector</v>
      </c>
      <c r="G729" s="84">
        <f>INDEX('Crosswalk Particulates'!$E:$E,MATCH('2017 EPA Data'!$B729,'Crosswalk Particulates'!$D:$D,0))</f>
        <v>0</v>
      </c>
      <c r="H729" s="96">
        <f t="shared" si="11"/>
        <v>0</v>
      </c>
    </row>
    <row r="730" spans="1:8" hidden="1">
      <c r="A730" s="73" t="s">
        <v>2559</v>
      </c>
      <c r="B730" s="73" t="s">
        <v>2642</v>
      </c>
      <c r="C730" s="73" t="s">
        <v>2517</v>
      </c>
      <c r="D730" s="86">
        <v>139951.29003183483</v>
      </c>
      <c r="E730" s="73" t="s">
        <v>2518</v>
      </c>
      <c r="F730" s="79" t="str">
        <f>INDEX('Crosswalk Particulates'!$B:$B,MATCH('2017 EPA Data'!A730,'Crosswalk Particulates'!$A:$A,0))</f>
        <v>process-waste-industry</v>
      </c>
      <c r="G730" s="84">
        <f>INDEX('Crosswalk Particulates'!$E:$E,MATCH('2017 EPA Data'!$B730,'Crosswalk Particulates'!$D:$D,0))</f>
        <v>0</v>
      </c>
      <c r="H730" s="96">
        <f t="shared" si="11"/>
        <v>0</v>
      </c>
    </row>
    <row r="731" spans="1:8" hidden="1">
      <c r="A731" s="73" t="s">
        <v>2632</v>
      </c>
      <c r="B731" s="73" t="s">
        <v>2524</v>
      </c>
      <c r="C731" s="73" t="s">
        <v>2517</v>
      </c>
      <c r="D731" s="86">
        <v>139926.92439012471</v>
      </c>
      <c r="E731" s="73" t="s">
        <v>2518</v>
      </c>
      <c r="F731" s="79" t="str">
        <f>INDEX('Crosswalk Particulates'!$B:$B,MATCH('2017 EPA Data'!A731,'Crosswalk Particulates'!$A:$A,0))</f>
        <v>industry-fuel-other</v>
      </c>
      <c r="G731" s="84">
        <f>INDEX('Crosswalk Particulates'!$E:$E,MATCH('2017 EPA Data'!$B731,'Crosswalk Particulates'!$D:$D,0))</f>
        <v>0</v>
      </c>
      <c r="H731" s="96">
        <f t="shared" si="11"/>
        <v>0</v>
      </c>
    </row>
    <row r="732" spans="1:8" hidden="1">
      <c r="A732" s="73" t="s">
        <v>2578</v>
      </c>
      <c r="B732" s="73" t="s">
        <v>2560</v>
      </c>
      <c r="C732" s="73" t="s">
        <v>2557</v>
      </c>
      <c r="D732" s="86">
        <v>139415.57659005761</v>
      </c>
      <c r="E732" s="73" t="s">
        <v>2522</v>
      </c>
      <c r="F732" s="79" t="str">
        <f>INDEX('Crosswalk Particulates'!$B:$B,MATCH('2017 EPA Data'!A732,'Crosswalk Particulates'!$A:$A,0))</f>
        <v>process-chemicals-industry</v>
      </c>
      <c r="G732" s="84" t="str">
        <f>INDEX('Crosswalk Particulates'!$E:$E,MATCH('2017 EPA Data'!$B732,'Crosswalk Particulates'!$D:$D,0))</f>
        <v>CO</v>
      </c>
      <c r="H732" s="96">
        <f t="shared" si="11"/>
        <v>126475834012.26299</v>
      </c>
    </row>
    <row r="733" spans="1:8" hidden="1">
      <c r="A733" s="73" t="s">
        <v>2534</v>
      </c>
      <c r="B733" s="73" t="s">
        <v>2656</v>
      </c>
      <c r="C733" s="73" t="s">
        <v>2517</v>
      </c>
      <c r="D733" s="86">
        <v>139156.986349393</v>
      </c>
      <c r="E733" s="73" t="s">
        <v>2518</v>
      </c>
      <c r="F733" s="79" t="str">
        <f>INDEX('Crosswalk Particulates'!$B:$B,MATCH('2017 EPA Data'!A733,'Crosswalk Particulates'!$A:$A,0))</f>
        <v>Other-EPA</v>
      </c>
      <c r="G733" s="84">
        <f>INDEX('Crosswalk Particulates'!$E:$E,MATCH('2017 EPA Data'!$B733,'Crosswalk Particulates'!$D:$D,0))</f>
        <v>0</v>
      </c>
      <c r="H733" s="96">
        <f t="shared" si="11"/>
        <v>0</v>
      </c>
    </row>
    <row r="734" spans="1:8" hidden="1">
      <c r="A734" s="73" t="s">
        <v>2519</v>
      </c>
      <c r="B734" s="73" t="s">
        <v>2615</v>
      </c>
      <c r="C734" s="73" t="s">
        <v>2557</v>
      </c>
      <c r="D734" s="86">
        <v>138374.84828210025</v>
      </c>
      <c r="E734" s="73" t="s">
        <v>2522</v>
      </c>
      <c r="F734" s="79" t="str">
        <f>INDEX('Crosswalk Particulates'!$B:$B,MATCH('2017 EPA Data'!A734,'Crosswalk Particulates'!$A:$A,0))</f>
        <v>process-other-industry</v>
      </c>
      <c r="G734" s="84" t="str">
        <f>INDEX('Crosswalk Particulates'!$E:$E,MATCH('2017 EPA Data'!$B734,'Crosswalk Particulates'!$D:$D,0))</f>
        <v>SOx</v>
      </c>
      <c r="H734" s="96">
        <f t="shared" si="11"/>
        <v>125531700049.98618</v>
      </c>
    </row>
    <row r="735" spans="1:8" hidden="1">
      <c r="A735" s="73" t="s">
        <v>2549</v>
      </c>
      <c r="B735" s="73" t="s">
        <v>2630</v>
      </c>
      <c r="D735" s="86">
        <v>138306.60838922701</v>
      </c>
      <c r="E735" s="73" t="s">
        <v>2522</v>
      </c>
      <c r="F735" s="79" t="str">
        <f>INDEX('Crosswalk Particulates'!$B:$B,MATCH('2017 EPA Data'!A735,'Crosswalk Particulates'!$A:$A,0))</f>
        <v>Residential Buildings Sector</v>
      </c>
      <c r="G735" s="84">
        <f>INDEX('Crosswalk Particulates'!$E:$E,MATCH('2017 EPA Data'!$B735,'Crosswalk Particulates'!$D:$D,0))</f>
        <v>0</v>
      </c>
      <c r="H735" s="96">
        <f t="shared" si="11"/>
        <v>125469793786.89027</v>
      </c>
    </row>
    <row r="736" spans="1:8" hidden="1">
      <c r="A736" s="73" t="s">
        <v>2523</v>
      </c>
      <c r="B736" s="73" t="s">
        <v>2590</v>
      </c>
      <c r="C736" s="73" t="s">
        <v>2557</v>
      </c>
      <c r="D736" s="86">
        <v>137570.03079940248</v>
      </c>
      <c r="E736" s="73" t="s">
        <v>2522</v>
      </c>
      <c r="F736" s="79" t="str">
        <f>INDEX('Crosswalk Particulates'!$B:$B,MATCH('2017 EPA Data'!A736,'Crosswalk Particulates'!$A:$A,0))</f>
        <v>Transportation Sector</v>
      </c>
      <c r="G736" s="84" t="str">
        <f>INDEX('Crosswalk Particulates'!$E:$E,MATCH('2017 EPA Data'!$B736,'Crosswalk Particulates'!$D:$D,0))</f>
        <v>PM10</v>
      </c>
      <c r="H736" s="96">
        <f t="shared" si="11"/>
        <v>124801581042.90308</v>
      </c>
    </row>
    <row r="737" spans="1:8" hidden="1">
      <c r="A737" s="73" t="s">
        <v>2600</v>
      </c>
      <c r="B737" s="73" t="s">
        <v>2590</v>
      </c>
      <c r="C737" s="73" t="s">
        <v>2557</v>
      </c>
      <c r="D737" s="86">
        <v>137452.8130010259</v>
      </c>
      <c r="E737" s="73" t="s">
        <v>2522</v>
      </c>
      <c r="F737" s="79" t="str">
        <f>INDEX('Crosswalk Particulates'!$B:$B,MATCH('2017 EPA Data'!A737,'Crosswalk Particulates'!$A:$A,0))</f>
        <v>industry-fuel-biomass</v>
      </c>
      <c r="G737" s="84" t="str">
        <f>INDEX('Crosswalk Particulates'!$E:$E,MATCH('2017 EPA Data'!$B737,'Crosswalk Particulates'!$D:$D,0))</f>
        <v>PM10</v>
      </c>
      <c r="H737" s="96">
        <f t="shared" si="11"/>
        <v>124695242718.49654</v>
      </c>
    </row>
    <row r="738" spans="1:8" hidden="1">
      <c r="A738" s="73" t="s">
        <v>2523</v>
      </c>
      <c r="B738" s="73" t="s">
        <v>2614</v>
      </c>
      <c r="C738" s="73" t="s">
        <v>2517</v>
      </c>
      <c r="D738" s="86">
        <v>137405.19002912217</v>
      </c>
      <c r="E738" s="73" t="s">
        <v>2518</v>
      </c>
      <c r="F738" s="79" t="str">
        <f>INDEX('Crosswalk Particulates'!$B:$B,MATCH('2017 EPA Data'!A738,'Crosswalk Particulates'!$A:$A,0))</f>
        <v>Transportation Sector</v>
      </c>
      <c r="G738" s="84">
        <f>INDEX('Crosswalk Particulates'!$E:$E,MATCH('2017 EPA Data'!$B738,'Crosswalk Particulates'!$D:$D,0))</f>
        <v>0</v>
      </c>
      <c r="H738" s="96">
        <f t="shared" si="11"/>
        <v>0</v>
      </c>
    </row>
    <row r="739" spans="1:8" hidden="1">
      <c r="A739" s="73" t="s">
        <v>2565</v>
      </c>
      <c r="B739" s="73" t="s">
        <v>2525</v>
      </c>
      <c r="C739" s="73" t="s">
        <v>2517</v>
      </c>
      <c r="D739" s="86">
        <v>137316.6388165</v>
      </c>
      <c r="E739" s="73" t="s">
        <v>2518</v>
      </c>
      <c r="F739" s="79" t="str">
        <f>INDEX('Crosswalk Particulates'!$B:$B,MATCH('2017 EPA Data'!A739,'Crosswalk Particulates'!$A:$A,0))</f>
        <v>Electricity Sector</v>
      </c>
      <c r="G739" s="84">
        <f>INDEX('Crosswalk Particulates'!$E:$E,MATCH('2017 EPA Data'!$B739,'Crosswalk Particulates'!$D:$D,0))</f>
        <v>0</v>
      </c>
      <c r="H739" s="96">
        <f t="shared" si="11"/>
        <v>0</v>
      </c>
    </row>
    <row r="740" spans="1:8" hidden="1">
      <c r="A740" s="73" t="s">
        <v>2559</v>
      </c>
      <c r="B740" s="73" t="s">
        <v>2571</v>
      </c>
      <c r="C740" s="73" t="s">
        <v>2517</v>
      </c>
      <c r="D740" s="86">
        <v>136640.6962839569</v>
      </c>
      <c r="E740" s="73" t="s">
        <v>2518</v>
      </c>
      <c r="F740" s="79" t="str">
        <f>INDEX('Crosswalk Particulates'!$B:$B,MATCH('2017 EPA Data'!A740,'Crosswalk Particulates'!$A:$A,0))</f>
        <v>process-waste-industry</v>
      </c>
      <c r="G740" s="84">
        <f>INDEX('Crosswalk Particulates'!$E:$E,MATCH('2017 EPA Data'!$B740,'Crosswalk Particulates'!$D:$D,0))</f>
        <v>0</v>
      </c>
      <c r="H740" s="96">
        <f t="shared" si="11"/>
        <v>0</v>
      </c>
    </row>
    <row r="741" spans="1:8" hidden="1">
      <c r="A741" s="73" t="s">
        <v>2586</v>
      </c>
      <c r="B741" s="73" t="s">
        <v>2646</v>
      </c>
      <c r="C741" s="73" t="s">
        <v>2517</v>
      </c>
      <c r="D741" s="86">
        <v>136566.7020210597</v>
      </c>
      <c r="E741" s="73" t="s">
        <v>2518</v>
      </c>
      <c r="F741" s="79" t="str">
        <f>INDEX('Crosswalk Particulates'!$B:$B,MATCH('2017 EPA Data'!A741,'Crosswalk Particulates'!$A:$A,0))</f>
        <v>process-other-industry</v>
      </c>
      <c r="G741" s="84">
        <f>INDEX('Crosswalk Particulates'!$E:$E,MATCH('2017 EPA Data'!$B741,'Crosswalk Particulates'!$D:$D,0))</f>
        <v>0</v>
      </c>
      <c r="H741" s="96">
        <f t="shared" si="11"/>
        <v>0</v>
      </c>
    </row>
    <row r="742" spans="1:8" hidden="1">
      <c r="A742" s="73" t="s">
        <v>2542</v>
      </c>
      <c r="B742" s="73" t="s">
        <v>2663</v>
      </c>
      <c r="C742" s="73" t="s">
        <v>2517</v>
      </c>
      <c r="D742" s="86">
        <v>135720.55536557862</v>
      </c>
      <c r="E742" s="73" t="s">
        <v>2518</v>
      </c>
      <c r="F742" s="79" t="str">
        <f>INDEX('Crosswalk Particulates'!$B:$B,MATCH('2017 EPA Data'!A742,'Crosswalk Particulates'!$A:$A,0))</f>
        <v>process-ngps-industry</v>
      </c>
      <c r="G742" s="84">
        <f>INDEX('Crosswalk Particulates'!$E:$E,MATCH('2017 EPA Data'!$B742,'Crosswalk Particulates'!$D:$D,0))</f>
        <v>0</v>
      </c>
      <c r="H742" s="96">
        <f t="shared" si="11"/>
        <v>0</v>
      </c>
    </row>
    <row r="743" spans="1:8" hidden="1">
      <c r="A743" s="73" t="s">
        <v>2526</v>
      </c>
      <c r="B743" s="73" t="s">
        <v>2615</v>
      </c>
      <c r="C743" s="73" t="s">
        <v>2557</v>
      </c>
      <c r="D743" s="86">
        <v>135352.57327418728</v>
      </c>
      <c r="E743" s="73" t="s">
        <v>2522</v>
      </c>
      <c r="F743" s="79" t="str">
        <f>INDEX('Crosswalk Particulates'!$B:$B,MATCH('2017 EPA Data'!A743,'Crosswalk Particulates'!$A:$A,0))</f>
        <v>Other-EPA</v>
      </c>
      <c r="G743" s="84" t="str">
        <f>INDEX('Crosswalk Particulates'!$E:$E,MATCH('2017 EPA Data'!$B743,'Crosswalk Particulates'!$D:$D,0))</f>
        <v>SOx</v>
      </c>
      <c r="H743" s="96">
        <f t="shared" si="11"/>
        <v>122789935022.07845</v>
      </c>
    </row>
    <row r="744" spans="1:8" hidden="1">
      <c r="A744" s="73" t="s">
        <v>2549</v>
      </c>
      <c r="B744" s="73" t="s">
        <v>2656</v>
      </c>
      <c r="C744" s="73" t="s">
        <v>2517</v>
      </c>
      <c r="D744" s="86">
        <v>134727.74543347975</v>
      </c>
      <c r="E744" s="73" t="s">
        <v>2518</v>
      </c>
      <c r="F744" s="79" t="str">
        <f>INDEX('Crosswalk Particulates'!$B:$B,MATCH('2017 EPA Data'!A744,'Crosswalk Particulates'!$A:$A,0))</f>
        <v>Residential Buildings Sector</v>
      </c>
      <c r="G744" s="84">
        <f>INDEX('Crosswalk Particulates'!$E:$E,MATCH('2017 EPA Data'!$B744,'Crosswalk Particulates'!$D:$D,0))</f>
        <v>0</v>
      </c>
      <c r="H744" s="96">
        <f t="shared" si="11"/>
        <v>0</v>
      </c>
    </row>
    <row r="745" spans="1:8" hidden="1">
      <c r="A745" s="73" t="s">
        <v>2665</v>
      </c>
      <c r="B745" s="73" t="s">
        <v>2524</v>
      </c>
      <c r="C745" s="73" t="s">
        <v>2517</v>
      </c>
      <c r="D745" s="86">
        <v>134457.54523211639</v>
      </c>
      <c r="E745" s="73" t="s">
        <v>2518</v>
      </c>
      <c r="F745" s="79" t="str">
        <f>INDEX('Crosswalk Particulates'!$B:$B,MATCH('2017 EPA Data'!A745,'Crosswalk Particulates'!$A:$A,0))</f>
        <v>Commercial Buildings Sector</v>
      </c>
      <c r="G745" s="84">
        <f>INDEX('Crosswalk Particulates'!$E:$E,MATCH('2017 EPA Data'!$B745,'Crosswalk Particulates'!$D:$D,0))</f>
        <v>0</v>
      </c>
      <c r="H745" s="96">
        <f t="shared" si="11"/>
        <v>0</v>
      </c>
    </row>
    <row r="746" spans="1:8" hidden="1">
      <c r="A746" s="73" t="s">
        <v>2519</v>
      </c>
      <c r="B746" s="73" t="s">
        <v>2548</v>
      </c>
      <c r="C746" s="73" t="s">
        <v>2517</v>
      </c>
      <c r="D746" s="86">
        <v>133128.26471699399</v>
      </c>
      <c r="E746" s="73" t="s">
        <v>2518</v>
      </c>
      <c r="F746" s="79" t="str">
        <f>INDEX('Crosswalk Particulates'!$B:$B,MATCH('2017 EPA Data'!A746,'Crosswalk Particulates'!$A:$A,0))</f>
        <v>process-other-industry</v>
      </c>
      <c r="G746" s="84">
        <f>INDEX('Crosswalk Particulates'!$E:$E,MATCH('2017 EPA Data'!$B746,'Crosswalk Particulates'!$D:$D,0))</f>
        <v>0</v>
      </c>
      <c r="H746" s="96">
        <f t="shared" si="11"/>
        <v>0</v>
      </c>
    </row>
    <row r="747" spans="1:8" hidden="1">
      <c r="A747" s="73" t="s">
        <v>2519</v>
      </c>
      <c r="B747" s="73" t="s">
        <v>2573</v>
      </c>
      <c r="C747" s="73" t="s">
        <v>2517</v>
      </c>
      <c r="D747" s="86">
        <v>132937.96226379386</v>
      </c>
      <c r="E747" s="73" t="s">
        <v>2518</v>
      </c>
      <c r="F747" s="79" t="str">
        <f>INDEX('Crosswalk Particulates'!$B:$B,MATCH('2017 EPA Data'!A747,'Crosswalk Particulates'!$A:$A,0))</f>
        <v>process-other-industry</v>
      </c>
      <c r="G747" s="84">
        <f>INDEX('Crosswalk Particulates'!$E:$E,MATCH('2017 EPA Data'!$B747,'Crosswalk Particulates'!$D:$D,0))</f>
        <v>0</v>
      </c>
      <c r="H747" s="96">
        <f t="shared" si="11"/>
        <v>0</v>
      </c>
    </row>
    <row r="748" spans="1:8" hidden="1">
      <c r="A748" s="73" t="s">
        <v>2519</v>
      </c>
      <c r="B748" s="73" t="s">
        <v>2590</v>
      </c>
      <c r="C748" s="73" t="s">
        <v>2557</v>
      </c>
      <c r="D748" s="86">
        <v>132661.27417659396</v>
      </c>
      <c r="E748" s="73" t="s">
        <v>2522</v>
      </c>
      <c r="F748" s="79" t="str">
        <f>INDEX('Crosswalk Particulates'!$B:$B,MATCH('2017 EPA Data'!A748,'Crosswalk Particulates'!$A:$A,0))</f>
        <v>process-other-industry</v>
      </c>
      <c r="G748" s="84" t="str">
        <f>INDEX('Crosswalk Particulates'!$E:$E,MATCH('2017 EPA Data'!$B748,'Crosswalk Particulates'!$D:$D,0))</f>
        <v>PM10</v>
      </c>
      <c r="H748" s="96">
        <f t="shared" si="11"/>
        <v>120348426646.40071</v>
      </c>
    </row>
    <row r="749" spans="1:8" hidden="1">
      <c r="A749" s="73" t="s">
        <v>2596</v>
      </c>
      <c r="B749" s="73" t="s">
        <v>2531</v>
      </c>
      <c r="C749" s="73" t="s">
        <v>2517</v>
      </c>
      <c r="D749" s="86">
        <v>131799.23914150419</v>
      </c>
      <c r="E749" s="73" t="s">
        <v>2518</v>
      </c>
      <c r="F749" s="79" t="str">
        <f>INDEX('Crosswalk Particulates'!$B:$B,MATCH('2017 EPA Data'!A749,'Crosswalk Particulates'!$A:$A,0))</f>
        <v>industry-fuel-coal</v>
      </c>
      <c r="G749" s="84">
        <f>INDEX('Crosswalk Particulates'!$E:$E,MATCH('2017 EPA Data'!$B749,'Crosswalk Particulates'!$D:$D,0))</f>
        <v>0</v>
      </c>
      <c r="H749" s="96">
        <f t="shared" si="11"/>
        <v>0</v>
      </c>
    </row>
    <row r="750" spans="1:8" hidden="1">
      <c r="A750" s="73" t="s">
        <v>2578</v>
      </c>
      <c r="B750" s="73" t="s">
        <v>2566</v>
      </c>
      <c r="C750" s="73" t="s">
        <v>2517</v>
      </c>
      <c r="D750" s="86">
        <v>131501.90759166199</v>
      </c>
      <c r="E750" s="73" t="s">
        <v>2518</v>
      </c>
      <c r="F750" s="79" t="str">
        <f>INDEX('Crosswalk Particulates'!$B:$B,MATCH('2017 EPA Data'!A750,'Crosswalk Particulates'!$A:$A,0))</f>
        <v>process-chemicals-industry</v>
      </c>
      <c r="G750" s="84">
        <f>INDEX('Crosswalk Particulates'!$E:$E,MATCH('2017 EPA Data'!$B750,'Crosswalk Particulates'!$D:$D,0))</f>
        <v>0</v>
      </c>
      <c r="H750" s="96">
        <f t="shared" si="11"/>
        <v>0</v>
      </c>
    </row>
    <row r="751" spans="1:8" hidden="1">
      <c r="A751" s="73" t="s">
        <v>2595</v>
      </c>
      <c r="B751" s="73" t="s">
        <v>2556</v>
      </c>
      <c r="C751" s="73" t="s">
        <v>2557</v>
      </c>
      <c r="D751" s="86">
        <v>131390.01136115764</v>
      </c>
      <c r="E751" s="73" t="s">
        <v>2522</v>
      </c>
      <c r="F751" s="79" t="str">
        <f>INDEX('Crosswalk Particulates'!$B:$B,MATCH('2017 EPA Data'!A751,'Crosswalk Particulates'!$A:$A,0))</f>
        <v>process-other-industry</v>
      </c>
      <c r="G751" s="84" t="str">
        <f>INDEX('Crosswalk Particulates'!$E:$E,MATCH('2017 EPA Data'!$B751,'Crosswalk Particulates'!$D:$D,0))</f>
        <v>VOC</v>
      </c>
      <c r="H751" s="96">
        <f t="shared" si="11"/>
        <v>119195155048.17851</v>
      </c>
    </row>
    <row r="752" spans="1:8" hidden="1">
      <c r="A752" s="73" t="s">
        <v>2603</v>
      </c>
      <c r="B752" s="73" t="s">
        <v>2604</v>
      </c>
      <c r="C752" s="73" t="s">
        <v>2517</v>
      </c>
      <c r="D752" s="86">
        <v>131225.45655015146</v>
      </c>
      <c r="E752" s="73" t="s">
        <v>2518</v>
      </c>
      <c r="F752" s="79" t="str">
        <f>INDEX('Crosswalk Particulates'!$B:$B,MATCH('2017 EPA Data'!A752,'Crosswalk Particulates'!$A:$A,0))</f>
        <v>Transportation Sector</v>
      </c>
      <c r="G752" s="84">
        <f>INDEX('Crosswalk Particulates'!$E:$E,MATCH('2017 EPA Data'!$B752,'Crosswalk Particulates'!$D:$D,0))</f>
        <v>0</v>
      </c>
      <c r="H752" s="96">
        <f t="shared" si="11"/>
        <v>0</v>
      </c>
    </row>
    <row r="753" spans="1:8" hidden="1">
      <c r="A753" s="73" t="s">
        <v>2553</v>
      </c>
      <c r="B753" s="73" t="s">
        <v>2583</v>
      </c>
      <c r="D753" s="86">
        <v>131154.22</v>
      </c>
      <c r="E753" s="73" t="s">
        <v>2518</v>
      </c>
      <c r="F753" s="79" t="str">
        <f>INDEX('Crosswalk Particulates'!$B:$B,MATCH('2017 EPA Data'!A753,'Crosswalk Particulates'!$A:$A,0))</f>
        <v>process-other-industry</v>
      </c>
      <c r="G753" s="84">
        <f>INDEX('Crosswalk Particulates'!$E:$E,MATCH('2017 EPA Data'!$B753,'Crosswalk Particulates'!$D:$D,0))</f>
        <v>0</v>
      </c>
      <c r="H753" s="96">
        <f t="shared" si="11"/>
        <v>0</v>
      </c>
    </row>
    <row r="754" spans="1:8" hidden="1">
      <c r="A754" s="73" t="s">
        <v>2581</v>
      </c>
      <c r="B754" s="73" t="s">
        <v>2682</v>
      </c>
      <c r="C754" s="73" t="s">
        <v>2517</v>
      </c>
      <c r="D754" s="86">
        <v>130511.90672880461</v>
      </c>
      <c r="E754" s="73" t="s">
        <v>2518</v>
      </c>
      <c r="F754" s="79" t="str">
        <f>INDEX('Crosswalk Particulates'!$B:$B,MATCH('2017 EPA Data'!A754,'Crosswalk Particulates'!$A:$A,0))</f>
        <v>Electricity Sector</v>
      </c>
      <c r="G754" s="84">
        <f>INDEX('Crosswalk Particulates'!$E:$E,MATCH('2017 EPA Data'!$B754,'Crosswalk Particulates'!$D:$D,0))</f>
        <v>0</v>
      </c>
      <c r="H754" s="96">
        <f t="shared" si="11"/>
        <v>0</v>
      </c>
    </row>
    <row r="755" spans="1:8" hidden="1">
      <c r="A755" s="73" t="s">
        <v>2586</v>
      </c>
      <c r="B755" s="73" t="s">
        <v>2537</v>
      </c>
      <c r="C755" s="73" t="s">
        <v>2517</v>
      </c>
      <c r="D755" s="86">
        <v>128484.18801343795</v>
      </c>
      <c r="E755" s="73" t="s">
        <v>2518</v>
      </c>
      <c r="F755" s="79" t="str">
        <f>INDEX('Crosswalk Particulates'!$B:$B,MATCH('2017 EPA Data'!A755,'Crosswalk Particulates'!$A:$A,0))</f>
        <v>process-other-industry</v>
      </c>
      <c r="G755" s="84">
        <f>INDEX('Crosswalk Particulates'!$E:$E,MATCH('2017 EPA Data'!$B755,'Crosswalk Particulates'!$D:$D,0))</f>
        <v>0</v>
      </c>
      <c r="H755" s="96">
        <f t="shared" si="11"/>
        <v>0</v>
      </c>
    </row>
    <row r="756" spans="1:8" hidden="1">
      <c r="A756" s="73" t="s">
        <v>2655</v>
      </c>
      <c r="B756" s="73" t="s">
        <v>2520</v>
      </c>
      <c r="C756" s="73" t="s">
        <v>2521</v>
      </c>
      <c r="D756" s="86">
        <v>128464.69465</v>
      </c>
      <c r="E756" s="73" t="s">
        <v>2522</v>
      </c>
      <c r="F756" s="79" t="str">
        <f>INDEX('Crosswalk Particulates'!$B:$B,MATCH('2017 EPA Data'!A756,'Crosswalk Particulates'!$A:$A,0))</f>
        <v>Commercial Buildings Sector</v>
      </c>
      <c r="G756" s="84">
        <f>INDEX('Crosswalk Particulates'!$E:$E,MATCH('2017 EPA Data'!$B756,'Crosswalk Particulates'!$D:$D,0))</f>
        <v>0</v>
      </c>
      <c r="H756" s="96">
        <f t="shared" si="11"/>
        <v>116541349212.10913</v>
      </c>
    </row>
    <row r="757" spans="1:8" hidden="1">
      <c r="A757" s="73" t="s">
        <v>2592</v>
      </c>
      <c r="B757" s="73" t="s">
        <v>2520</v>
      </c>
      <c r="C757" s="73" t="s">
        <v>2521</v>
      </c>
      <c r="D757" s="86">
        <v>127726.9060893</v>
      </c>
      <c r="E757" s="73" t="s">
        <v>2522</v>
      </c>
      <c r="F757" s="79" t="str">
        <f>INDEX('Crosswalk Particulates'!$B:$B,MATCH('2017 EPA Data'!A757,'Crosswalk Particulates'!$A:$A,0))</f>
        <v>process-ngps-industry</v>
      </c>
      <c r="G757" s="84">
        <f>INDEX('Crosswalk Particulates'!$E:$E,MATCH('2017 EPA Data'!$B757,'Crosswalk Particulates'!$D:$D,0))</f>
        <v>0</v>
      </c>
      <c r="H757" s="96">
        <f t="shared" si="11"/>
        <v>115872037892.51663</v>
      </c>
    </row>
    <row r="758" spans="1:8" hidden="1">
      <c r="A758" s="73" t="s">
        <v>2530</v>
      </c>
      <c r="B758" s="73" t="s">
        <v>2573</v>
      </c>
      <c r="C758" s="73" t="s">
        <v>2517</v>
      </c>
      <c r="D758" s="86">
        <v>127704.54351034175</v>
      </c>
      <c r="E758" s="73" t="s">
        <v>2518</v>
      </c>
      <c r="F758" s="79" t="str">
        <f>INDEX('Crosswalk Particulates'!$B:$B,MATCH('2017 EPA Data'!A758,'Crosswalk Particulates'!$A:$A,0))</f>
        <v>process-other-industry</v>
      </c>
      <c r="G758" s="84">
        <f>INDEX('Crosswalk Particulates'!$E:$E,MATCH('2017 EPA Data'!$B758,'Crosswalk Particulates'!$D:$D,0))</f>
        <v>0</v>
      </c>
      <c r="H758" s="96">
        <f t="shared" si="11"/>
        <v>0</v>
      </c>
    </row>
    <row r="759" spans="1:8" hidden="1">
      <c r="A759" s="73" t="s">
        <v>2596</v>
      </c>
      <c r="B759" s="73" t="s">
        <v>2528</v>
      </c>
      <c r="C759" s="73" t="s">
        <v>2517</v>
      </c>
      <c r="D759" s="86">
        <v>127674.147912</v>
      </c>
      <c r="E759" s="73" t="s">
        <v>2518</v>
      </c>
      <c r="F759" s="79" t="str">
        <f>INDEX('Crosswalk Particulates'!$B:$B,MATCH('2017 EPA Data'!A759,'Crosswalk Particulates'!$A:$A,0))</f>
        <v>industry-fuel-coal</v>
      </c>
      <c r="G759" s="84">
        <f>INDEX('Crosswalk Particulates'!$E:$E,MATCH('2017 EPA Data'!$B759,'Crosswalk Particulates'!$D:$D,0))</f>
        <v>0</v>
      </c>
      <c r="H759" s="96">
        <f t="shared" si="11"/>
        <v>0</v>
      </c>
    </row>
    <row r="760" spans="1:8" hidden="1">
      <c r="A760" s="73" t="s">
        <v>2534</v>
      </c>
      <c r="B760" s="73" t="s">
        <v>2628</v>
      </c>
      <c r="C760" s="73" t="s">
        <v>2517</v>
      </c>
      <c r="D760" s="86">
        <v>127402.79554635628</v>
      </c>
      <c r="E760" s="73" t="s">
        <v>2518</v>
      </c>
      <c r="F760" s="79" t="str">
        <f>INDEX('Crosswalk Particulates'!$B:$B,MATCH('2017 EPA Data'!A760,'Crosswalk Particulates'!$A:$A,0))</f>
        <v>Other-EPA</v>
      </c>
      <c r="G760" s="84">
        <f>INDEX('Crosswalk Particulates'!$E:$E,MATCH('2017 EPA Data'!$B760,'Crosswalk Particulates'!$D:$D,0))</f>
        <v>0</v>
      </c>
      <c r="H760" s="96">
        <f t="shared" si="11"/>
        <v>0</v>
      </c>
    </row>
    <row r="761" spans="1:8" hidden="1">
      <c r="A761" s="73" t="s">
        <v>2608</v>
      </c>
      <c r="B761" s="73" t="s">
        <v>2583</v>
      </c>
      <c r="D761" s="86">
        <v>127169.773904</v>
      </c>
      <c r="E761" s="73" t="s">
        <v>2518</v>
      </c>
      <c r="F761" s="79" t="str">
        <f>INDEX('Crosswalk Particulates'!$B:$B,MATCH('2017 EPA Data'!A761,'Crosswalk Particulates'!$A:$A,0))</f>
        <v>Electricity Sector</v>
      </c>
      <c r="G761" s="84">
        <f>INDEX('Crosswalk Particulates'!$E:$E,MATCH('2017 EPA Data'!$B761,'Crosswalk Particulates'!$D:$D,0))</f>
        <v>0</v>
      </c>
      <c r="H761" s="96">
        <f t="shared" si="11"/>
        <v>0</v>
      </c>
    </row>
    <row r="762" spans="1:8" hidden="1">
      <c r="A762" s="73" t="s">
        <v>2565</v>
      </c>
      <c r="B762" s="73" t="s">
        <v>2561</v>
      </c>
      <c r="C762" s="73" t="s">
        <v>2517</v>
      </c>
      <c r="D762" s="86">
        <v>127064.9064321</v>
      </c>
      <c r="E762" s="73" t="s">
        <v>2518</v>
      </c>
      <c r="F762" s="79" t="str">
        <f>INDEX('Crosswalk Particulates'!$B:$B,MATCH('2017 EPA Data'!A762,'Crosswalk Particulates'!$A:$A,0))</f>
        <v>Electricity Sector</v>
      </c>
      <c r="G762" s="84">
        <f>INDEX('Crosswalk Particulates'!$E:$E,MATCH('2017 EPA Data'!$B762,'Crosswalk Particulates'!$D:$D,0))</f>
        <v>0</v>
      </c>
      <c r="H762" s="96">
        <f t="shared" si="11"/>
        <v>0</v>
      </c>
    </row>
    <row r="763" spans="1:8" hidden="1">
      <c r="A763" s="73" t="s">
        <v>2551</v>
      </c>
      <c r="B763" s="73" t="s">
        <v>2544</v>
      </c>
      <c r="C763" s="73" t="s">
        <v>2517</v>
      </c>
      <c r="D763" s="86">
        <v>126657.16068497623</v>
      </c>
      <c r="E763" s="73" t="s">
        <v>2518</v>
      </c>
      <c r="F763" s="79" t="str">
        <f>INDEX('Crosswalk Particulates'!$B:$B,MATCH('2017 EPA Data'!A763,'Crosswalk Particulates'!$A:$A,0))</f>
        <v>industry-fuel-natural gas</v>
      </c>
      <c r="G763" s="84">
        <f>INDEX('Crosswalk Particulates'!$E:$E,MATCH('2017 EPA Data'!$B763,'Crosswalk Particulates'!$D:$D,0))</f>
        <v>0</v>
      </c>
      <c r="H763" s="96">
        <f t="shared" si="11"/>
        <v>0</v>
      </c>
    </row>
    <row r="764" spans="1:8" hidden="1">
      <c r="A764" s="73" t="s">
        <v>2591</v>
      </c>
      <c r="B764" s="73" t="s">
        <v>2533</v>
      </c>
      <c r="C764" s="73" t="s">
        <v>2517</v>
      </c>
      <c r="D764" s="86">
        <v>126603.73383575428</v>
      </c>
      <c r="E764" s="73" t="s">
        <v>2518</v>
      </c>
      <c r="F764" s="79" t="str">
        <f>INDEX('Crosswalk Particulates'!$B:$B,MATCH('2017 EPA Data'!A764,'Crosswalk Particulates'!$A:$A,0))</f>
        <v>Other-EPA</v>
      </c>
      <c r="G764" s="84">
        <f>INDEX('Crosswalk Particulates'!$E:$E,MATCH('2017 EPA Data'!$B764,'Crosswalk Particulates'!$D:$D,0))</f>
        <v>0</v>
      </c>
      <c r="H764" s="96">
        <f t="shared" si="11"/>
        <v>0</v>
      </c>
    </row>
    <row r="765" spans="1:8" hidden="1">
      <c r="A765" s="73" t="s">
        <v>2601</v>
      </c>
      <c r="B765" s="73" t="s">
        <v>2590</v>
      </c>
      <c r="C765" s="73" t="s">
        <v>2557</v>
      </c>
      <c r="D765" s="86">
        <v>126341.2052339041</v>
      </c>
      <c r="E765" s="73" t="s">
        <v>2522</v>
      </c>
      <c r="F765" s="79" t="str">
        <f>INDEX('Crosswalk Particulates'!$B:$B,MATCH('2017 EPA Data'!A765,'Crosswalk Particulates'!$A:$A,0))</f>
        <v>Commercial Buildings Sector</v>
      </c>
      <c r="G765" s="84" t="str">
        <f>INDEX('Crosswalk Particulates'!$E:$E,MATCH('2017 EPA Data'!$B765,'Crosswalk Particulates'!$D:$D,0))</f>
        <v>PM10</v>
      </c>
      <c r="H765" s="96">
        <f t="shared" si="11"/>
        <v>114614949727.30367</v>
      </c>
    </row>
    <row r="766" spans="1:8" hidden="1">
      <c r="A766" s="73" t="s">
        <v>2619</v>
      </c>
      <c r="B766" s="73" t="s">
        <v>2516</v>
      </c>
      <c r="C766" s="73" t="s">
        <v>2517</v>
      </c>
      <c r="D766" s="86">
        <v>126081.5</v>
      </c>
      <c r="E766" s="73" t="s">
        <v>2518</v>
      </c>
      <c r="F766" s="79" t="str">
        <f>INDEX('Crosswalk Particulates'!$B:$B,MATCH('2017 EPA Data'!A766,'Crosswalk Particulates'!$A:$A,0))</f>
        <v>process-iron and steel-industry</v>
      </c>
      <c r="G766" s="84">
        <f>INDEX('Crosswalk Particulates'!$E:$E,MATCH('2017 EPA Data'!$B766,'Crosswalk Particulates'!$D:$D,0))</f>
        <v>0</v>
      </c>
      <c r="H766" s="96">
        <f t="shared" si="11"/>
        <v>0</v>
      </c>
    </row>
    <row r="767" spans="1:8" hidden="1">
      <c r="A767" s="73" t="s">
        <v>2530</v>
      </c>
      <c r="B767" s="73" t="s">
        <v>2583</v>
      </c>
      <c r="D767" s="86">
        <v>125639.65074919999</v>
      </c>
      <c r="E767" s="73" t="s">
        <v>2518</v>
      </c>
      <c r="F767" s="79" t="str">
        <f>INDEX('Crosswalk Particulates'!$B:$B,MATCH('2017 EPA Data'!A767,'Crosswalk Particulates'!$A:$A,0))</f>
        <v>process-other-industry</v>
      </c>
      <c r="G767" s="84">
        <f>INDEX('Crosswalk Particulates'!$E:$E,MATCH('2017 EPA Data'!$B767,'Crosswalk Particulates'!$D:$D,0))</f>
        <v>0</v>
      </c>
      <c r="H767" s="96">
        <f t="shared" si="11"/>
        <v>0</v>
      </c>
    </row>
    <row r="768" spans="1:8" hidden="1">
      <c r="A768" s="73" t="s">
        <v>2595</v>
      </c>
      <c r="B768" s="73" t="s">
        <v>2679</v>
      </c>
      <c r="C768" s="73" t="s">
        <v>2517</v>
      </c>
      <c r="D768" s="86">
        <v>125481.781804</v>
      </c>
      <c r="E768" s="73" t="s">
        <v>2518</v>
      </c>
      <c r="F768" s="79" t="str">
        <f>INDEX('Crosswalk Particulates'!$B:$B,MATCH('2017 EPA Data'!A768,'Crosswalk Particulates'!$A:$A,0))</f>
        <v>process-other-industry</v>
      </c>
      <c r="G768" s="84">
        <f>INDEX('Crosswalk Particulates'!$E:$E,MATCH('2017 EPA Data'!$B768,'Crosswalk Particulates'!$D:$D,0))</f>
        <v>0</v>
      </c>
      <c r="H768" s="96">
        <f t="shared" si="11"/>
        <v>0</v>
      </c>
    </row>
    <row r="769" spans="1:8" hidden="1">
      <c r="A769" s="73" t="s">
        <v>2619</v>
      </c>
      <c r="B769" s="73" t="s">
        <v>2583</v>
      </c>
      <c r="D769" s="86">
        <v>123680.62</v>
      </c>
      <c r="E769" s="73" t="s">
        <v>2518</v>
      </c>
      <c r="F769" s="79" t="str">
        <f>INDEX('Crosswalk Particulates'!$B:$B,MATCH('2017 EPA Data'!A769,'Crosswalk Particulates'!$A:$A,0))</f>
        <v>process-iron and steel-industry</v>
      </c>
      <c r="G769" s="84">
        <f>INDEX('Crosswalk Particulates'!$E:$E,MATCH('2017 EPA Data'!$B769,'Crosswalk Particulates'!$D:$D,0))</f>
        <v>0</v>
      </c>
      <c r="H769" s="96">
        <f t="shared" si="11"/>
        <v>0</v>
      </c>
    </row>
    <row r="770" spans="1:8" hidden="1">
      <c r="A770" s="73" t="s">
        <v>2665</v>
      </c>
      <c r="B770" s="73" t="s">
        <v>2525</v>
      </c>
      <c r="C770" s="73" t="s">
        <v>2517</v>
      </c>
      <c r="D770" s="86">
        <v>123664.84732989587</v>
      </c>
      <c r="E770" s="73" t="s">
        <v>2518</v>
      </c>
      <c r="F770" s="79" t="str">
        <f>INDEX('Crosswalk Particulates'!$B:$B,MATCH('2017 EPA Data'!A770,'Crosswalk Particulates'!$A:$A,0))</f>
        <v>Commercial Buildings Sector</v>
      </c>
      <c r="G770" s="84">
        <f>INDEX('Crosswalk Particulates'!$E:$E,MATCH('2017 EPA Data'!$B770,'Crosswalk Particulates'!$D:$D,0))</f>
        <v>0</v>
      </c>
      <c r="H770" s="96">
        <f t="shared" si="11"/>
        <v>0</v>
      </c>
    </row>
    <row r="771" spans="1:8" hidden="1">
      <c r="A771" s="73" t="s">
        <v>2538</v>
      </c>
      <c r="B771" s="73" t="s">
        <v>2556</v>
      </c>
      <c r="C771" s="73" t="s">
        <v>2557</v>
      </c>
      <c r="D771" s="86">
        <v>123522.8386553962</v>
      </c>
      <c r="E771" s="73" t="s">
        <v>2522</v>
      </c>
      <c r="F771" s="79" t="str">
        <f>INDEX('Crosswalk Particulates'!$B:$B,MATCH('2017 EPA Data'!A771,'Crosswalk Particulates'!$A:$A,0))</f>
        <v>process-other-industry</v>
      </c>
      <c r="G771" s="84" t="str">
        <f>INDEX('Crosswalk Particulates'!$E:$E,MATCH('2017 EPA Data'!$B771,'Crosswalk Particulates'!$D:$D,0))</f>
        <v>VOC</v>
      </c>
      <c r="H771" s="96">
        <f t="shared" si="11"/>
        <v>112058167534.90054</v>
      </c>
    </row>
    <row r="772" spans="1:8" hidden="1">
      <c r="A772" s="73" t="s">
        <v>2578</v>
      </c>
      <c r="B772" s="73" t="s">
        <v>2688</v>
      </c>
      <c r="C772" s="73" t="s">
        <v>2517</v>
      </c>
      <c r="D772" s="86">
        <v>123519.8296240262</v>
      </c>
      <c r="E772" s="73" t="s">
        <v>2518</v>
      </c>
      <c r="F772" s="79" t="str">
        <f>INDEX('Crosswalk Particulates'!$B:$B,MATCH('2017 EPA Data'!A772,'Crosswalk Particulates'!$A:$A,0))</f>
        <v>process-chemicals-industry</v>
      </c>
      <c r="G772" s="84">
        <f>INDEX('Crosswalk Particulates'!$E:$E,MATCH('2017 EPA Data'!$B772,'Crosswalk Particulates'!$D:$D,0))</f>
        <v>0</v>
      </c>
      <c r="H772" s="96">
        <f t="shared" ref="H772:H835" si="12">IF(E772="TON",D772/metricton_to_shortton,0)*10^6</f>
        <v>0</v>
      </c>
    </row>
    <row r="773" spans="1:8" hidden="1">
      <c r="A773" s="73" t="s">
        <v>2603</v>
      </c>
      <c r="B773" s="73" t="s">
        <v>2531</v>
      </c>
      <c r="C773" s="73" t="s">
        <v>2517</v>
      </c>
      <c r="D773" s="86">
        <v>122953.36279914901</v>
      </c>
      <c r="E773" s="73" t="s">
        <v>2518</v>
      </c>
      <c r="F773" s="79" t="str">
        <f>INDEX('Crosswalk Particulates'!$B:$B,MATCH('2017 EPA Data'!A773,'Crosswalk Particulates'!$A:$A,0))</f>
        <v>Transportation Sector</v>
      </c>
      <c r="G773" s="84">
        <f>INDEX('Crosswalk Particulates'!$E:$E,MATCH('2017 EPA Data'!$B773,'Crosswalk Particulates'!$D:$D,0))</f>
        <v>0</v>
      </c>
      <c r="H773" s="96">
        <f t="shared" si="12"/>
        <v>0</v>
      </c>
    </row>
    <row r="774" spans="1:8" hidden="1">
      <c r="A774" s="73" t="s">
        <v>2578</v>
      </c>
      <c r="B774" s="73" t="s">
        <v>2615</v>
      </c>
      <c r="C774" s="73" t="s">
        <v>2557</v>
      </c>
      <c r="D774" s="86">
        <v>122893.3228911027</v>
      </c>
      <c r="E774" s="73" t="s">
        <v>2522</v>
      </c>
      <c r="F774" s="79" t="str">
        <f>INDEX('Crosswalk Particulates'!$B:$B,MATCH('2017 EPA Data'!A774,'Crosswalk Particulates'!$A:$A,0))</f>
        <v>process-chemicals-industry</v>
      </c>
      <c r="G774" s="84" t="str">
        <f>INDEX('Crosswalk Particulates'!$E:$E,MATCH('2017 EPA Data'!$B774,'Crosswalk Particulates'!$D:$D,0))</f>
        <v>SOx</v>
      </c>
      <c r="H774" s="96">
        <f t="shared" si="12"/>
        <v>111487079760.77756</v>
      </c>
    </row>
    <row r="775" spans="1:8" hidden="1">
      <c r="A775" s="73" t="s">
        <v>2519</v>
      </c>
      <c r="B775" s="73" t="s">
        <v>2682</v>
      </c>
      <c r="C775" s="73" t="s">
        <v>2517</v>
      </c>
      <c r="D775" s="86">
        <v>121255.2692712</v>
      </c>
      <c r="E775" s="73" t="s">
        <v>2518</v>
      </c>
      <c r="F775" s="79" t="str">
        <f>INDEX('Crosswalk Particulates'!$B:$B,MATCH('2017 EPA Data'!A775,'Crosswalk Particulates'!$A:$A,0))</f>
        <v>process-other-industry</v>
      </c>
      <c r="G775" s="84">
        <f>INDEX('Crosswalk Particulates'!$E:$E,MATCH('2017 EPA Data'!$B775,'Crosswalk Particulates'!$D:$D,0))</f>
        <v>0</v>
      </c>
      <c r="H775" s="96">
        <f t="shared" si="12"/>
        <v>0</v>
      </c>
    </row>
    <row r="776" spans="1:8" hidden="1">
      <c r="A776" s="73" t="s">
        <v>2600</v>
      </c>
      <c r="B776" s="73" t="s">
        <v>2575</v>
      </c>
      <c r="C776" s="73" t="s">
        <v>2517</v>
      </c>
      <c r="D776" s="86">
        <v>121061.72856272</v>
      </c>
      <c r="E776" s="73" t="s">
        <v>2518</v>
      </c>
      <c r="F776" s="79" t="str">
        <f>INDEX('Crosswalk Particulates'!$B:$B,MATCH('2017 EPA Data'!A776,'Crosswalk Particulates'!$A:$A,0))</f>
        <v>industry-fuel-biomass</v>
      </c>
      <c r="G776" s="84">
        <f>INDEX('Crosswalk Particulates'!$E:$E,MATCH('2017 EPA Data'!$B776,'Crosswalk Particulates'!$D:$D,0))</f>
        <v>0</v>
      </c>
      <c r="H776" s="96">
        <f t="shared" si="12"/>
        <v>0</v>
      </c>
    </row>
    <row r="777" spans="1:8" hidden="1">
      <c r="A777" s="73" t="s">
        <v>2586</v>
      </c>
      <c r="B777" s="73" t="s">
        <v>2576</v>
      </c>
      <c r="C777" s="73" t="s">
        <v>2517</v>
      </c>
      <c r="D777" s="86">
        <v>120557.85067618724</v>
      </c>
      <c r="E777" s="73" t="s">
        <v>2518</v>
      </c>
      <c r="F777" s="79" t="str">
        <f>INDEX('Crosswalk Particulates'!$B:$B,MATCH('2017 EPA Data'!A777,'Crosswalk Particulates'!$A:$A,0))</f>
        <v>process-other-industry</v>
      </c>
      <c r="G777" s="84">
        <f>INDEX('Crosswalk Particulates'!$E:$E,MATCH('2017 EPA Data'!$B777,'Crosswalk Particulates'!$D:$D,0))</f>
        <v>0</v>
      </c>
      <c r="H777" s="96">
        <f t="shared" si="12"/>
        <v>0</v>
      </c>
    </row>
    <row r="778" spans="1:8" hidden="1">
      <c r="A778" s="73" t="s">
        <v>2523</v>
      </c>
      <c r="B778" s="73" t="s">
        <v>2621</v>
      </c>
      <c r="C778" s="73" t="s">
        <v>2517</v>
      </c>
      <c r="D778" s="86">
        <v>120482.01025846611</v>
      </c>
      <c r="E778" s="73" t="s">
        <v>2518</v>
      </c>
      <c r="F778" s="79" t="str">
        <f>INDEX('Crosswalk Particulates'!$B:$B,MATCH('2017 EPA Data'!A778,'Crosswalk Particulates'!$A:$A,0))</f>
        <v>Transportation Sector</v>
      </c>
      <c r="G778" s="84">
        <f>INDEX('Crosswalk Particulates'!$E:$E,MATCH('2017 EPA Data'!$B778,'Crosswalk Particulates'!$D:$D,0))</f>
        <v>0</v>
      </c>
      <c r="H778" s="96">
        <f t="shared" si="12"/>
        <v>0</v>
      </c>
    </row>
    <row r="779" spans="1:8" hidden="1">
      <c r="A779" s="73" t="s">
        <v>2532</v>
      </c>
      <c r="B779" s="73" t="s">
        <v>2656</v>
      </c>
      <c r="C779" s="73" t="s">
        <v>2517</v>
      </c>
      <c r="D779" s="86">
        <v>119468.4055848344</v>
      </c>
      <c r="E779" s="73" t="s">
        <v>2518</v>
      </c>
      <c r="F779" s="79" t="str">
        <f>INDEX('Crosswalk Particulates'!$B:$B,MATCH('2017 EPA Data'!A779,'Crosswalk Particulates'!$A:$A,0))</f>
        <v>Other-EPA</v>
      </c>
      <c r="G779" s="84">
        <f>INDEX('Crosswalk Particulates'!$E:$E,MATCH('2017 EPA Data'!$B779,'Crosswalk Particulates'!$D:$D,0))</f>
        <v>0</v>
      </c>
      <c r="H779" s="96">
        <f t="shared" si="12"/>
        <v>0</v>
      </c>
    </row>
    <row r="780" spans="1:8" hidden="1">
      <c r="A780" s="73" t="s">
        <v>2618</v>
      </c>
      <c r="B780" s="73" t="s">
        <v>2610</v>
      </c>
      <c r="C780" s="73" t="s">
        <v>2557</v>
      </c>
      <c r="D780" s="86">
        <v>119344.85150873667</v>
      </c>
      <c r="E780" s="73" t="s">
        <v>2522</v>
      </c>
      <c r="F780" s="79" t="str">
        <f>INDEX('Crosswalk Particulates'!$B:$B,MATCH('2017 EPA Data'!A780,'Crosswalk Particulates'!$A:$A,0))</f>
        <v>Other-EPA</v>
      </c>
      <c r="G780" s="84" t="str">
        <f>INDEX('Crosswalk Particulates'!$E:$E,MATCH('2017 EPA Data'!$B780,'Crosswalk Particulates'!$D:$D,0))</f>
        <v>PM25</v>
      </c>
      <c r="H780" s="96">
        <f t="shared" si="12"/>
        <v>108267956844.02454</v>
      </c>
    </row>
    <row r="781" spans="1:8" hidden="1">
      <c r="A781" s="73" t="s">
        <v>2569</v>
      </c>
      <c r="B781" s="73" t="s">
        <v>2685</v>
      </c>
      <c r="C781" s="73" t="s">
        <v>2517</v>
      </c>
      <c r="D781" s="86">
        <v>118876.99603690243</v>
      </c>
      <c r="E781" s="73" t="s">
        <v>2518</v>
      </c>
      <c r="F781" s="79" t="str">
        <f>INDEX('Crosswalk Particulates'!$B:$B,MATCH('2017 EPA Data'!A781,'Crosswalk Particulates'!$A:$A,0))</f>
        <v>Transportation Sector</v>
      </c>
      <c r="G781" s="84">
        <f>INDEX('Crosswalk Particulates'!$E:$E,MATCH('2017 EPA Data'!$B781,'Crosswalk Particulates'!$D:$D,0))</f>
        <v>0</v>
      </c>
      <c r="H781" s="96">
        <f t="shared" si="12"/>
        <v>0</v>
      </c>
    </row>
    <row r="782" spans="1:8" hidden="1">
      <c r="A782" s="73" t="s">
        <v>2529</v>
      </c>
      <c r="B782" s="73" t="s">
        <v>2675</v>
      </c>
      <c r="C782" s="73" t="s">
        <v>2517</v>
      </c>
      <c r="D782" s="86">
        <v>118782.83409589212</v>
      </c>
      <c r="E782" s="73" t="s">
        <v>2518</v>
      </c>
      <c r="F782" s="79" t="str">
        <f>INDEX('Crosswalk Particulates'!$B:$B,MATCH('2017 EPA Data'!A782,'Crosswalk Particulates'!$A:$A,0))</f>
        <v>Other-EPA</v>
      </c>
      <c r="G782" s="84">
        <f>INDEX('Crosswalk Particulates'!$E:$E,MATCH('2017 EPA Data'!$B782,'Crosswalk Particulates'!$D:$D,0))</f>
        <v>0</v>
      </c>
      <c r="H782" s="96">
        <f t="shared" si="12"/>
        <v>0</v>
      </c>
    </row>
    <row r="783" spans="1:8" hidden="1">
      <c r="A783" s="73" t="s">
        <v>2582</v>
      </c>
      <c r="B783" s="73" t="s">
        <v>2560</v>
      </c>
      <c r="C783" s="73" t="s">
        <v>2557</v>
      </c>
      <c r="D783" s="86">
        <v>118675.61402507004</v>
      </c>
      <c r="E783" s="73" t="s">
        <v>2522</v>
      </c>
      <c r="F783" s="79" t="str">
        <f>INDEX('Crosswalk Particulates'!$B:$B,MATCH('2017 EPA Data'!A783,'Crosswalk Particulates'!$A:$A,0))</f>
        <v>Commercial Buildings Sector</v>
      </c>
      <c r="G783" s="84" t="str">
        <f>INDEX('Crosswalk Particulates'!$E:$E,MATCH('2017 EPA Data'!$B783,'Crosswalk Particulates'!$D:$D,0))</f>
        <v>CO</v>
      </c>
      <c r="H783" s="96">
        <f t="shared" si="12"/>
        <v>107660834089.38507</v>
      </c>
    </row>
    <row r="784" spans="1:8" hidden="1">
      <c r="A784" s="73" t="s">
        <v>2600</v>
      </c>
      <c r="B784" s="73" t="s">
        <v>2610</v>
      </c>
      <c r="C784" s="73" t="s">
        <v>2557</v>
      </c>
      <c r="D784" s="86">
        <v>118303.13152521022</v>
      </c>
      <c r="E784" s="73" t="s">
        <v>2522</v>
      </c>
      <c r="F784" s="79" t="str">
        <f>INDEX('Crosswalk Particulates'!$B:$B,MATCH('2017 EPA Data'!A784,'Crosswalk Particulates'!$A:$A,0))</f>
        <v>industry-fuel-biomass</v>
      </c>
      <c r="G784" s="84" t="str">
        <f>INDEX('Crosswalk Particulates'!$E:$E,MATCH('2017 EPA Data'!$B784,'Crosswalk Particulates'!$D:$D,0))</f>
        <v>PM25</v>
      </c>
      <c r="H784" s="96">
        <f t="shared" si="12"/>
        <v>107322923247.73451</v>
      </c>
    </row>
    <row r="785" spans="1:8" hidden="1">
      <c r="A785" s="73" t="s">
        <v>2601</v>
      </c>
      <c r="B785" s="73" t="s">
        <v>2610</v>
      </c>
      <c r="C785" s="73" t="s">
        <v>2557</v>
      </c>
      <c r="D785" s="86">
        <v>118169.06461208851</v>
      </c>
      <c r="E785" s="73" t="s">
        <v>2522</v>
      </c>
      <c r="F785" s="79" t="str">
        <f>INDEX('Crosswalk Particulates'!$B:$B,MATCH('2017 EPA Data'!A785,'Crosswalk Particulates'!$A:$A,0))</f>
        <v>Commercial Buildings Sector</v>
      </c>
      <c r="G785" s="84" t="str">
        <f>INDEX('Crosswalk Particulates'!$E:$E,MATCH('2017 EPA Data'!$B785,'Crosswalk Particulates'!$D:$D,0))</f>
        <v>PM25</v>
      </c>
      <c r="H785" s="96">
        <f t="shared" si="12"/>
        <v>107201299645.37065</v>
      </c>
    </row>
    <row r="786" spans="1:8" hidden="1">
      <c r="A786" s="73" t="s">
        <v>2565</v>
      </c>
      <c r="B786" s="73" t="s">
        <v>2689</v>
      </c>
      <c r="C786" s="73" t="s">
        <v>2517</v>
      </c>
      <c r="D786" s="86">
        <v>117801.960777</v>
      </c>
      <c r="E786" s="73" t="s">
        <v>2518</v>
      </c>
      <c r="F786" s="79" t="str">
        <f>INDEX('Crosswalk Particulates'!$B:$B,MATCH('2017 EPA Data'!A786,'Crosswalk Particulates'!$A:$A,0))</f>
        <v>Electricity Sector</v>
      </c>
      <c r="G786" s="84">
        <f>INDEX('Crosswalk Particulates'!$E:$E,MATCH('2017 EPA Data'!$B786,'Crosswalk Particulates'!$D:$D,0))</f>
        <v>0</v>
      </c>
      <c r="H786" s="96">
        <f t="shared" si="12"/>
        <v>0</v>
      </c>
    </row>
    <row r="787" spans="1:8" hidden="1">
      <c r="A787" s="73" t="s">
        <v>2603</v>
      </c>
      <c r="B787" s="73" t="s">
        <v>2620</v>
      </c>
      <c r="C787" s="73" t="s">
        <v>2517</v>
      </c>
      <c r="D787" s="86">
        <v>117270.06323943984</v>
      </c>
      <c r="E787" s="73" t="s">
        <v>2518</v>
      </c>
      <c r="F787" s="79" t="str">
        <f>INDEX('Crosswalk Particulates'!$B:$B,MATCH('2017 EPA Data'!A787,'Crosswalk Particulates'!$A:$A,0))</f>
        <v>Transportation Sector</v>
      </c>
      <c r="G787" s="84">
        <f>INDEX('Crosswalk Particulates'!$E:$E,MATCH('2017 EPA Data'!$B787,'Crosswalk Particulates'!$D:$D,0))</f>
        <v>0</v>
      </c>
      <c r="H787" s="96">
        <f t="shared" si="12"/>
        <v>0</v>
      </c>
    </row>
    <row r="788" spans="1:8" hidden="1">
      <c r="A788" s="73" t="s">
        <v>2632</v>
      </c>
      <c r="B788" s="73" t="s">
        <v>2612</v>
      </c>
      <c r="C788" s="73" t="s">
        <v>2517</v>
      </c>
      <c r="D788" s="86">
        <v>116425.35267199999</v>
      </c>
      <c r="E788" s="73" t="s">
        <v>2518</v>
      </c>
      <c r="F788" s="79" t="str">
        <f>INDEX('Crosswalk Particulates'!$B:$B,MATCH('2017 EPA Data'!A788,'Crosswalk Particulates'!$A:$A,0))</f>
        <v>industry-fuel-other</v>
      </c>
      <c r="G788" s="84">
        <f>INDEX('Crosswalk Particulates'!$E:$E,MATCH('2017 EPA Data'!$B788,'Crosswalk Particulates'!$D:$D,0))</f>
        <v>0</v>
      </c>
      <c r="H788" s="96">
        <f t="shared" si="12"/>
        <v>0</v>
      </c>
    </row>
    <row r="789" spans="1:8" hidden="1">
      <c r="A789" s="73" t="s">
        <v>2569</v>
      </c>
      <c r="B789" s="73" t="s">
        <v>2560</v>
      </c>
      <c r="C789" s="73" t="s">
        <v>2557</v>
      </c>
      <c r="D789" s="86">
        <v>116344.44094281357</v>
      </c>
      <c r="E789" s="73" t="s">
        <v>2522</v>
      </c>
      <c r="F789" s="79" t="str">
        <f>INDEX('Crosswalk Particulates'!$B:$B,MATCH('2017 EPA Data'!A789,'Crosswalk Particulates'!$A:$A,0))</f>
        <v>Transportation Sector</v>
      </c>
      <c r="G789" s="84" t="str">
        <f>INDEX('Crosswalk Particulates'!$E:$E,MATCH('2017 EPA Data'!$B789,'Crosswalk Particulates'!$D:$D,0))</f>
        <v>CO</v>
      </c>
      <c r="H789" s="96">
        <f t="shared" si="12"/>
        <v>105546026927.82753</v>
      </c>
    </row>
    <row r="790" spans="1:8" hidden="1">
      <c r="A790" s="73" t="s">
        <v>2565</v>
      </c>
      <c r="B790" s="73" t="s">
        <v>2659</v>
      </c>
      <c r="C790" s="73" t="s">
        <v>2517</v>
      </c>
      <c r="D790" s="86">
        <v>115874.01292454109</v>
      </c>
      <c r="E790" s="73" t="s">
        <v>2518</v>
      </c>
      <c r="F790" s="79" t="str">
        <f>INDEX('Crosswalk Particulates'!$B:$B,MATCH('2017 EPA Data'!A790,'Crosswalk Particulates'!$A:$A,0))</f>
        <v>Electricity Sector</v>
      </c>
      <c r="G790" s="84">
        <f>INDEX('Crosswalk Particulates'!$E:$E,MATCH('2017 EPA Data'!$B790,'Crosswalk Particulates'!$D:$D,0))</f>
        <v>0</v>
      </c>
      <c r="H790" s="96">
        <f t="shared" si="12"/>
        <v>0</v>
      </c>
    </row>
    <row r="791" spans="1:8" hidden="1">
      <c r="A791" s="73" t="s">
        <v>2538</v>
      </c>
      <c r="B791" s="73" t="s">
        <v>2659</v>
      </c>
      <c r="C791" s="73" t="s">
        <v>2517</v>
      </c>
      <c r="D791" s="86">
        <v>114463.52274493</v>
      </c>
      <c r="E791" s="73" t="s">
        <v>2518</v>
      </c>
      <c r="F791" s="79" t="str">
        <f>INDEX('Crosswalk Particulates'!$B:$B,MATCH('2017 EPA Data'!A791,'Crosswalk Particulates'!$A:$A,0))</f>
        <v>process-other-industry</v>
      </c>
      <c r="G791" s="84">
        <f>INDEX('Crosswalk Particulates'!$E:$E,MATCH('2017 EPA Data'!$B791,'Crosswalk Particulates'!$D:$D,0))</f>
        <v>0</v>
      </c>
      <c r="H791" s="96">
        <f t="shared" si="12"/>
        <v>0</v>
      </c>
    </row>
    <row r="792" spans="1:8" hidden="1">
      <c r="A792" s="73" t="s">
        <v>2618</v>
      </c>
      <c r="B792" s="73" t="s">
        <v>2630</v>
      </c>
      <c r="D792" s="86">
        <v>112545.61080836802</v>
      </c>
      <c r="E792" s="73" t="s">
        <v>2522</v>
      </c>
      <c r="F792" s="79" t="str">
        <f>INDEX('Crosswalk Particulates'!$B:$B,MATCH('2017 EPA Data'!A792,'Crosswalk Particulates'!$A:$A,0))</f>
        <v>Other-EPA</v>
      </c>
      <c r="G792" s="84">
        <f>INDEX('Crosswalk Particulates'!$E:$E,MATCH('2017 EPA Data'!$B792,'Crosswalk Particulates'!$D:$D,0))</f>
        <v>0</v>
      </c>
      <c r="H792" s="96">
        <f t="shared" si="12"/>
        <v>102099782101.55766</v>
      </c>
    </row>
    <row r="793" spans="1:8" hidden="1">
      <c r="A793" s="73" t="s">
        <v>2538</v>
      </c>
      <c r="B793" s="73" t="s">
        <v>2573</v>
      </c>
      <c r="C793" s="73" t="s">
        <v>2517</v>
      </c>
      <c r="D793" s="86">
        <v>112446.44483872</v>
      </c>
      <c r="E793" s="73" t="s">
        <v>2518</v>
      </c>
      <c r="F793" s="79" t="str">
        <f>INDEX('Crosswalk Particulates'!$B:$B,MATCH('2017 EPA Data'!A793,'Crosswalk Particulates'!$A:$A,0))</f>
        <v>process-other-industry</v>
      </c>
      <c r="G793" s="84">
        <f>INDEX('Crosswalk Particulates'!$E:$E,MATCH('2017 EPA Data'!$B793,'Crosswalk Particulates'!$D:$D,0))</f>
        <v>0</v>
      </c>
      <c r="H793" s="96">
        <f t="shared" si="12"/>
        <v>0</v>
      </c>
    </row>
    <row r="794" spans="1:8" hidden="1">
      <c r="A794" s="73" t="s">
        <v>2602</v>
      </c>
      <c r="B794" s="73" t="s">
        <v>2690</v>
      </c>
      <c r="C794" s="73" t="s">
        <v>2517</v>
      </c>
      <c r="D794" s="86">
        <v>111811.56522401</v>
      </c>
      <c r="E794" s="73" t="s">
        <v>2518</v>
      </c>
      <c r="F794" s="79" t="str">
        <f>INDEX('Crosswalk Particulates'!$B:$B,MATCH('2017 EPA Data'!A794,'Crosswalk Particulates'!$A:$A,0))</f>
        <v>process-other-industry</v>
      </c>
      <c r="G794" s="84">
        <f>INDEX('Crosswalk Particulates'!$E:$E,MATCH('2017 EPA Data'!$B794,'Crosswalk Particulates'!$D:$D,0))</f>
        <v>0</v>
      </c>
      <c r="H794" s="96">
        <f t="shared" si="12"/>
        <v>0</v>
      </c>
    </row>
    <row r="795" spans="1:8" hidden="1">
      <c r="A795" s="73" t="s">
        <v>2547</v>
      </c>
      <c r="B795" s="73" t="s">
        <v>2691</v>
      </c>
      <c r="C795" s="73" t="s">
        <v>2517</v>
      </c>
      <c r="D795" s="86">
        <v>111761.55942000001</v>
      </c>
      <c r="E795" s="73" t="s">
        <v>2518</v>
      </c>
      <c r="F795" s="79" t="str">
        <f>INDEX('Crosswalk Particulates'!$B:$B,MATCH('2017 EPA Data'!A795,'Crosswalk Particulates'!$A:$A,0))</f>
        <v>process-other-industry</v>
      </c>
      <c r="G795" s="84">
        <f>INDEX('Crosswalk Particulates'!$E:$E,MATCH('2017 EPA Data'!$B795,'Crosswalk Particulates'!$D:$D,0))</f>
        <v>0</v>
      </c>
      <c r="H795" s="96">
        <f t="shared" si="12"/>
        <v>0</v>
      </c>
    </row>
    <row r="796" spans="1:8" hidden="1">
      <c r="A796" s="73" t="s">
        <v>2519</v>
      </c>
      <c r="B796" s="73" t="s">
        <v>2646</v>
      </c>
      <c r="C796" s="73" t="s">
        <v>2517</v>
      </c>
      <c r="D796" s="86">
        <v>111500.3685214884</v>
      </c>
      <c r="E796" s="73" t="s">
        <v>2518</v>
      </c>
      <c r="F796" s="79" t="str">
        <f>INDEX('Crosswalk Particulates'!$B:$B,MATCH('2017 EPA Data'!A796,'Crosswalk Particulates'!$A:$A,0))</f>
        <v>process-other-industry</v>
      </c>
      <c r="G796" s="84">
        <f>INDEX('Crosswalk Particulates'!$E:$E,MATCH('2017 EPA Data'!$B796,'Crosswalk Particulates'!$D:$D,0))</f>
        <v>0</v>
      </c>
      <c r="H796" s="96">
        <f t="shared" si="12"/>
        <v>0</v>
      </c>
    </row>
    <row r="797" spans="1:8" hidden="1">
      <c r="A797" s="73" t="s">
        <v>2547</v>
      </c>
      <c r="B797" s="73" t="s">
        <v>2683</v>
      </c>
      <c r="C797" s="73" t="s">
        <v>2517</v>
      </c>
      <c r="D797" s="86">
        <v>111009.5406919266</v>
      </c>
      <c r="E797" s="73" t="s">
        <v>2518</v>
      </c>
      <c r="F797" s="79" t="str">
        <f>INDEX('Crosswalk Particulates'!$B:$B,MATCH('2017 EPA Data'!A797,'Crosswalk Particulates'!$A:$A,0))</f>
        <v>process-other-industry</v>
      </c>
      <c r="G797" s="84">
        <f>INDEX('Crosswalk Particulates'!$E:$E,MATCH('2017 EPA Data'!$B797,'Crosswalk Particulates'!$D:$D,0))</f>
        <v>0</v>
      </c>
      <c r="H797" s="96">
        <f t="shared" si="12"/>
        <v>0</v>
      </c>
    </row>
    <row r="798" spans="1:8" hidden="1">
      <c r="A798" s="73" t="s">
        <v>2632</v>
      </c>
      <c r="B798" s="73" t="s">
        <v>2575</v>
      </c>
      <c r="C798" s="73" t="s">
        <v>2517</v>
      </c>
      <c r="D798" s="86">
        <v>110749.07829618</v>
      </c>
      <c r="E798" s="73" t="s">
        <v>2518</v>
      </c>
      <c r="F798" s="79" t="str">
        <f>INDEX('Crosswalk Particulates'!$B:$B,MATCH('2017 EPA Data'!A798,'Crosswalk Particulates'!$A:$A,0))</f>
        <v>industry-fuel-other</v>
      </c>
      <c r="G798" s="84">
        <f>INDEX('Crosswalk Particulates'!$E:$E,MATCH('2017 EPA Data'!$B798,'Crosswalk Particulates'!$D:$D,0))</f>
        <v>0</v>
      </c>
      <c r="H798" s="96">
        <f t="shared" si="12"/>
        <v>0</v>
      </c>
    </row>
    <row r="799" spans="1:8" hidden="1">
      <c r="A799" s="73" t="s">
        <v>2692</v>
      </c>
      <c r="B799" s="73" t="s">
        <v>2524</v>
      </c>
      <c r="C799" s="73" t="s">
        <v>2517</v>
      </c>
      <c r="D799" s="86">
        <v>110094.37784115525</v>
      </c>
      <c r="E799" s="73" t="s">
        <v>2518</v>
      </c>
      <c r="F799" s="79" t="str">
        <f>INDEX('Crosswalk Particulates'!$B:$B,MATCH('2017 EPA Data'!A799,'Crosswalk Particulates'!$A:$A,0))</f>
        <v>Residential Buildings Sector</v>
      </c>
      <c r="G799" s="84">
        <f>INDEX('Crosswalk Particulates'!$E:$E,MATCH('2017 EPA Data'!$B799,'Crosswalk Particulates'!$D:$D,0))</f>
        <v>0</v>
      </c>
      <c r="H799" s="96">
        <f t="shared" si="12"/>
        <v>0</v>
      </c>
    </row>
    <row r="800" spans="1:8" hidden="1">
      <c r="A800" s="73" t="s">
        <v>2547</v>
      </c>
      <c r="B800" s="73" t="s">
        <v>2693</v>
      </c>
      <c r="C800" s="73" t="s">
        <v>2517</v>
      </c>
      <c r="D800" s="86">
        <v>109209.207528896</v>
      </c>
      <c r="E800" s="73" t="s">
        <v>2518</v>
      </c>
      <c r="F800" s="79" t="str">
        <f>INDEX('Crosswalk Particulates'!$B:$B,MATCH('2017 EPA Data'!A800,'Crosswalk Particulates'!$A:$A,0))</f>
        <v>process-other-industry</v>
      </c>
      <c r="G800" s="84">
        <f>INDEX('Crosswalk Particulates'!$E:$E,MATCH('2017 EPA Data'!$B800,'Crosswalk Particulates'!$D:$D,0))</f>
        <v>0</v>
      </c>
      <c r="H800" s="96">
        <f t="shared" si="12"/>
        <v>0</v>
      </c>
    </row>
    <row r="801" spans="1:8" hidden="1">
      <c r="A801" s="73" t="s">
        <v>2527</v>
      </c>
      <c r="B801" s="73" t="s">
        <v>2621</v>
      </c>
      <c r="C801" s="73" t="s">
        <v>2517</v>
      </c>
      <c r="D801" s="86">
        <v>108771.38925540008</v>
      </c>
      <c r="E801" s="73" t="s">
        <v>2518</v>
      </c>
      <c r="F801" s="79" t="str">
        <f>INDEX('Crosswalk Particulates'!$B:$B,MATCH('2017 EPA Data'!A801,'Crosswalk Particulates'!$A:$A,0))</f>
        <v>Transportation Sector</v>
      </c>
      <c r="G801" s="84">
        <f>INDEX('Crosswalk Particulates'!$E:$E,MATCH('2017 EPA Data'!$B801,'Crosswalk Particulates'!$D:$D,0))</f>
        <v>0</v>
      </c>
      <c r="H801" s="96">
        <f t="shared" si="12"/>
        <v>0</v>
      </c>
    </row>
    <row r="802" spans="1:8" hidden="1">
      <c r="A802" s="73" t="s">
        <v>2519</v>
      </c>
      <c r="B802" s="73" t="s">
        <v>2694</v>
      </c>
      <c r="C802" s="73" t="s">
        <v>2517</v>
      </c>
      <c r="D802" s="86">
        <v>108714.98525838554</v>
      </c>
      <c r="E802" s="73" t="s">
        <v>2518</v>
      </c>
      <c r="F802" s="79" t="str">
        <f>INDEX('Crosswalk Particulates'!$B:$B,MATCH('2017 EPA Data'!A802,'Crosswalk Particulates'!$A:$A,0))</f>
        <v>process-other-industry</v>
      </c>
      <c r="G802" s="84">
        <f>INDEX('Crosswalk Particulates'!$E:$E,MATCH('2017 EPA Data'!$B802,'Crosswalk Particulates'!$D:$D,0))</f>
        <v>0</v>
      </c>
      <c r="H802" s="96">
        <f t="shared" si="12"/>
        <v>0</v>
      </c>
    </row>
    <row r="803" spans="1:8" hidden="1">
      <c r="A803" s="73" t="s">
        <v>2585</v>
      </c>
      <c r="B803" s="73" t="s">
        <v>2560</v>
      </c>
      <c r="C803" s="73" t="s">
        <v>2557</v>
      </c>
      <c r="D803" s="86">
        <v>107963.89741509715</v>
      </c>
      <c r="E803" s="73" t="s">
        <v>2522</v>
      </c>
      <c r="F803" s="79" t="str">
        <f>INDEX('Crosswalk Particulates'!$B:$B,MATCH('2017 EPA Data'!A803,'Crosswalk Particulates'!$A:$A,0))</f>
        <v>process-other-industry</v>
      </c>
      <c r="G803" s="84" t="str">
        <f>INDEX('Crosswalk Particulates'!$E:$E,MATCH('2017 EPA Data'!$B803,'Crosswalk Particulates'!$D:$D,0))</f>
        <v>CO</v>
      </c>
      <c r="H803" s="96">
        <f t="shared" si="12"/>
        <v>97943316685.049728</v>
      </c>
    </row>
    <row r="804" spans="1:8" hidden="1">
      <c r="A804" s="73" t="s">
        <v>2527</v>
      </c>
      <c r="B804" s="73" t="s">
        <v>2656</v>
      </c>
      <c r="C804" s="73" t="s">
        <v>2517</v>
      </c>
      <c r="D804" s="86">
        <v>107952.52618357098</v>
      </c>
      <c r="E804" s="73" t="s">
        <v>2518</v>
      </c>
      <c r="F804" s="79" t="str">
        <f>INDEX('Crosswalk Particulates'!$B:$B,MATCH('2017 EPA Data'!A804,'Crosswalk Particulates'!$A:$A,0))</f>
        <v>Transportation Sector</v>
      </c>
      <c r="G804" s="84">
        <f>INDEX('Crosswalk Particulates'!$E:$E,MATCH('2017 EPA Data'!$B804,'Crosswalk Particulates'!$D:$D,0))</f>
        <v>0</v>
      </c>
      <c r="H804" s="96">
        <f t="shared" si="12"/>
        <v>0</v>
      </c>
    </row>
    <row r="805" spans="1:8" hidden="1">
      <c r="A805" s="73" t="s">
        <v>2632</v>
      </c>
      <c r="B805" s="73" t="s">
        <v>2528</v>
      </c>
      <c r="C805" s="73" t="s">
        <v>2517</v>
      </c>
      <c r="D805" s="86">
        <v>106948.98828445694</v>
      </c>
      <c r="E805" s="73" t="s">
        <v>2518</v>
      </c>
      <c r="F805" s="79" t="str">
        <f>INDEX('Crosswalk Particulates'!$B:$B,MATCH('2017 EPA Data'!A805,'Crosswalk Particulates'!$A:$A,0))</f>
        <v>industry-fuel-other</v>
      </c>
      <c r="G805" s="84">
        <f>INDEX('Crosswalk Particulates'!$E:$E,MATCH('2017 EPA Data'!$B805,'Crosswalk Particulates'!$D:$D,0))</f>
        <v>0</v>
      </c>
      <c r="H805" s="96">
        <f t="shared" si="12"/>
        <v>0</v>
      </c>
    </row>
    <row r="806" spans="1:8" hidden="1">
      <c r="A806" s="73" t="s">
        <v>2559</v>
      </c>
      <c r="B806" s="73" t="s">
        <v>2566</v>
      </c>
      <c r="C806" s="73" t="s">
        <v>2517</v>
      </c>
      <c r="D806" s="86">
        <v>105766.24542803378</v>
      </c>
      <c r="E806" s="73" t="s">
        <v>2518</v>
      </c>
      <c r="F806" s="79" t="str">
        <f>INDEX('Crosswalk Particulates'!$B:$B,MATCH('2017 EPA Data'!A806,'Crosswalk Particulates'!$A:$A,0))</f>
        <v>process-waste-industry</v>
      </c>
      <c r="G806" s="84">
        <f>INDEX('Crosswalk Particulates'!$E:$E,MATCH('2017 EPA Data'!$B806,'Crosswalk Particulates'!$D:$D,0))</f>
        <v>0</v>
      </c>
      <c r="H806" s="96">
        <f t="shared" si="12"/>
        <v>0</v>
      </c>
    </row>
    <row r="807" spans="1:8" hidden="1">
      <c r="A807" s="73" t="s">
        <v>2607</v>
      </c>
      <c r="B807" s="73" t="s">
        <v>2609</v>
      </c>
      <c r="C807" s="73" t="s">
        <v>2557</v>
      </c>
      <c r="D807" s="86">
        <v>105143.71402150999</v>
      </c>
      <c r="E807" s="73" t="s">
        <v>2522</v>
      </c>
      <c r="F807" s="79" t="str">
        <f>INDEX('Crosswalk Particulates'!$B:$B,MATCH('2017 EPA Data'!A807,'Crosswalk Particulates'!$A:$A,0))</f>
        <v>process-cement-industry</v>
      </c>
      <c r="G807" s="84" t="str">
        <f>INDEX('Crosswalk Particulates'!$E:$E,MATCH('2017 EPA Data'!$B807,'Crosswalk Particulates'!$D:$D,0))</f>
        <v>NOX</v>
      </c>
      <c r="H807" s="96">
        <f t="shared" si="12"/>
        <v>95384886303.771164</v>
      </c>
    </row>
    <row r="808" spans="1:8" hidden="1">
      <c r="A808" s="73" t="s">
        <v>2586</v>
      </c>
      <c r="B808" s="73" t="s">
        <v>2606</v>
      </c>
      <c r="C808" s="73" t="s">
        <v>2517</v>
      </c>
      <c r="D808" s="86">
        <v>103898.72345120696</v>
      </c>
      <c r="E808" s="73" t="s">
        <v>2518</v>
      </c>
      <c r="F808" s="79" t="str">
        <f>INDEX('Crosswalk Particulates'!$B:$B,MATCH('2017 EPA Data'!A808,'Crosswalk Particulates'!$A:$A,0))</f>
        <v>process-other-industry</v>
      </c>
      <c r="G808" s="84">
        <f>INDEX('Crosswalk Particulates'!$E:$E,MATCH('2017 EPA Data'!$B808,'Crosswalk Particulates'!$D:$D,0))</f>
        <v>0</v>
      </c>
      <c r="H808" s="96">
        <f t="shared" si="12"/>
        <v>0</v>
      </c>
    </row>
    <row r="809" spans="1:8" hidden="1">
      <c r="A809" s="73" t="s">
        <v>2565</v>
      </c>
      <c r="B809" s="73" t="s">
        <v>2536</v>
      </c>
      <c r="C809" s="73" t="s">
        <v>2517</v>
      </c>
      <c r="D809" s="86">
        <v>103361.2775124</v>
      </c>
      <c r="E809" s="73" t="s">
        <v>2518</v>
      </c>
      <c r="F809" s="79" t="str">
        <f>INDEX('Crosswalk Particulates'!$B:$B,MATCH('2017 EPA Data'!A809,'Crosswalk Particulates'!$A:$A,0))</f>
        <v>Electricity Sector</v>
      </c>
      <c r="G809" s="84">
        <f>INDEX('Crosswalk Particulates'!$E:$E,MATCH('2017 EPA Data'!$B809,'Crosswalk Particulates'!$D:$D,0))</f>
        <v>0</v>
      </c>
      <c r="H809" s="96">
        <f t="shared" si="12"/>
        <v>0</v>
      </c>
    </row>
    <row r="810" spans="1:8" hidden="1">
      <c r="A810" s="73" t="s">
        <v>2619</v>
      </c>
      <c r="B810" s="73" t="s">
        <v>2539</v>
      </c>
      <c r="C810" s="73" t="s">
        <v>2517</v>
      </c>
      <c r="D810" s="86">
        <v>103248.79824819999</v>
      </c>
      <c r="E810" s="73" t="s">
        <v>2518</v>
      </c>
      <c r="F810" s="79" t="str">
        <f>INDEX('Crosswalk Particulates'!$B:$B,MATCH('2017 EPA Data'!A810,'Crosswalk Particulates'!$A:$A,0))</f>
        <v>process-iron and steel-industry</v>
      </c>
      <c r="G810" s="84">
        <f>INDEX('Crosswalk Particulates'!$E:$E,MATCH('2017 EPA Data'!$B810,'Crosswalk Particulates'!$D:$D,0))</f>
        <v>0</v>
      </c>
      <c r="H810" s="96">
        <f t="shared" si="12"/>
        <v>0</v>
      </c>
    </row>
    <row r="811" spans="1:8" hidden="1">
      <c r="A811" s="73" t="s">
        <v>2586</v>
      </c>
      <c r="B811" s="73" t="s">
        <v>2659</v>
      </c>
      <c r="C811" s="73" t="s">
        <v>2517</v>
      </c>
      <c r="D811" s="86">
        <v>103056.93705791487</v>
      </c>
      <c r="E811" s="73" t="s">
        <v>2518</v>
      </c>
      <c r="F811" s="79" t="str">
        <f>INDEX('Crosswalk Particulates'!$B:$B,MATCH('2017 EPA Data'!A811,'Crosswalk Particulates'!$A:$A,0))</f>
        <v>process-other-industry</v>
      </c>
      <c r="G811" s="84">
        <f>INDEX('Crosswalk Particulates'!$E:$E,MATCH('2017 EPA Data'!$B811,'Crosswalk Particulates'!$D:$D,0))</f>
        <v>0</v>
      </c>
      <c r="H811" s="96">
        <f t="shared" si="12"/>
        <v>0</v>
      </c>
    </row>
    <row r="812" spans="1:8" hidden="1">
      <c r="A812" s="73" t="s">
        <v>2596</v>
      </c>
      <c r="B812" s="73" t="s">
        <v>2576</v>
      </c>
      <c r="C812" s="73" t="s">
        <v>2517</v>
      </c>
      <c r="D812" s="86">
        <v>102686.66081630001</v>
      </c>
      <c r="E812" s="73" t="s">
        <v>2518</v>
      </c>
      <c r="F812" s="79" t="str">
        <f>INDEX('Crosswalk Particulates'!$B:$B,MATCH('2017 EPA Data'!A812,'Crosswalk Particulates'!$A:$A,0))</f>
        <v>industry-fuel-coal</v>
      </c>
      <c r="G812" s="84">
        <f>INDEX('Crosswalk Particulates'!$E:$E,MATCH('2017 EPA Data'!$B812,'Crosswalk Particulates'!$D:$D,0))</f>
        <v>0</v>
      </c>
      <c r="H812" s="96">
        <f t="shared" si="12"/>
        <v>0</v>
      </c>
    </row>
    <row r="813" spans="1:8" hidden="1">
      <c r="A813" s="73" t="s">
        <v>2601</v>
      </c>
      <c r="B813" s="73" t="s">
        <v>2695</v>
      </c>
      <c r="C813" s="73" t="s">
        <v>2517</v>
      </c>
      <c r="D813" s="86">
        <v>102661.67459059562</v>
      </c>
      <c r="E813" s="73" t="s">
        <v>2518</v>
      </c>
      <c r="F813" s="79" t="str">
        <f>INDEX('Crosswalk Particulates'!$B:$B,MATCH('2017 EPA Data'!A813,'Crosswalk Particulates'!$A:$A,0))</f>
        <v>Commercial Buildings Sector</v>
      </c>
      <c r="G813" s="84">
        <f>INDEX('Crosswalk Particulates'!$E:$E,MATCH('2017 EPA Data'!$B813,'Crosswalk Particulates'!$D:$D,0))</f>
        <v>0</v>
      </c>
      <c r="H813" s="96">
        <f t="shared" si="12"/>
        <v>0</v>
      </c>
    </row>
    <row r="814" spans="1:8" hidden="1">
      <c r="A814" s="73" t="s">
        <v>2532</v>
      </c>
      <c r="B814" s="73" t="s">
        <v>2636</v>
      </c>
      <c r="C814" s="73" t="s">
        <v>2517</v>
      </c>
      <c r="D814" s="86">
        <v>102278.12209640608</v>
      </c>
      <c r="E814" s="73" t="s">
        <v>2518</v>
      </c>
      <c r="F814" s="79" t="str">
        <f>INDEX('Crosswalk Particulates'!$B:$B,MATCH('2017 EPA Data'!A814,'Crosswalk Particulates'!$A:$A,0))</f>
        <v>Other-EPA</v>
      </c>
      <c r="G814" s="84">
        <f>INDEX('Crosswalk Particulates'!$E:$E,MATCH('2017 EPA Data'!$B814,'Crosswalk Particulates'!$D:$D,0))</f>
        <v>0</v>
      </c>
      <c r="H814" s="96">
        <f t="shared" si="12"/>
        <v>0</v>
      </c>
    </row>
    <row r="815" spans="1:8" hidden="1">
      <c r="A815" s="73" t="s">
        <v>2600</v>
      </c>
      <c r="B815" s="73" t="s">
        <v>2609</v>
      </c>
      <c r="C815" s="73" t="s">
        <v>2557</v>
      </c>
      <c r="D815" s="86">
        <v>102153.4715883621</v>
      </c>
      <c r="E815" s="73" t="s">
        <v>2522</v>
      </c>
      <c r="F815" s="79" t="str">
        <f>INDEX('Crosswalk Particulates'!$B:$B,MATCH('2017 EPA Data'!A815,'Crosswalk Particulates'!$A:$A,0))</f>
        <v>industry-fuel-biomass</v>
      </c>
      <c r="G815" s="84" t="str">
        <f>INDEX('Crosswalk Particulates'!$E:$E,MATCH('2017 EPA Data'!$B815,'Crosswalk Particulates'!$D:$D,0))</f>
        <v>NOX</v>
      </c>
      <c r="H815" s="96">
        <f t="shared" si="12"/>
        <v>92672180773.432251</v>
      </c>
    </row>
    <row r="816" spans="1:8" hidden="1">
      <c r="A816" s="73" t="s">
        <v>2585</v>
      </c>
      <c r="B816" s="73" t="s">
        <v>2548</v>
      </c>
      <c r="C816" s="73" t="s">
        <v>2517</v>
      </c>
      <c r="D816" s="86">
        <v>101967.97610062458</v>
      </c>
      <c r="E816" s="73" t="s">
        <v>2518</v>
      </c>
      <c r="F816" s="79" t="str">
        <f>INDEX('Crosswalk Particulates'!$B:$B,MATCH('2017 EPA Data'!A816,'Crosswalk Particulates'!$A:$A,0))</f>
        <v>process-other-industry</v>
      </c>
      <c r="G816" s="84">
        <f>INDEX('Crosswalk Particulates'!$E:$E,MATCH('2017 EPA Data'!$B816,'Crosswalk Particulates'!$D:$D,0))</f>
        <v>0</v>
      </c>
      <c r="H816" s="96">
        <f t="shared" si="12"/>
        <v>0</v>
      </c>
    </row>
    <row r="817" spans="1:8" hidden="1">
      <c r="A817" s="73" t="s">
        <v>2607</v>
      </c>
      <c r="B817" s="73" t="s">
        <v>2560</v>
      </c>
      <c r="C817" s="73" t="s">
        <v>2557</v>
      </c>
      <c r="D817" s="86">
        <v>101751.74160115</v>
      </c>
      <c r="E817" s="73" t="s">
        <v>2522</v>
      </c>
      <c r="F817" s="79" t="str">
        <f>INDEX('Crosswalk Particulates'!$B:$B,MATCH('2017 EPA Data'!A817,'Crosswalk Particulates'!$A:$A,0))</f>
        <v>process-cement-industry</v>
      </c>
      <c r="G817" s="84" t="str">
        <f>INDEX('Crosswalk Particulates'!$E:$E,MATCH('2017 EPA Data'!$B817,'Crosswalk Particulates'!$D:$D,0))</f>
        <v>CO</v>
      </c>
      <c r="H817" s="96">
        <f t="shared" si="12"/>
        <v>92307737026.018112</v>
      </c>
    </row>
    <row r="818" spans="1:8" hidden="1">
      <c r="A818" s="73" t="s">
        <v>2532</v>
      </c>
      <c r="B818" s="73" t="s">
        <v>2614</v>
      </c>
      <c r="C818" s="73" t="s">
        <v>2517</v>
      </c>
      <c r="D818" s="86">
        <v>100905.94168927577</v>
      </c>
      <c r="E818" s="73" t="s">
        <v>2518</v>
      </c>
      <c r="F818" s="79" t="str">
        <f>INDEX('Crosswalk Particulates'!$B:$B,MATCH('2017 EPA Data'!A818,'Crosswalk Particulates'!$A:$A,0))</f>
        <v>Other-EPA</v>
      </c>
      <c r="G818" s="84">
        <f>INDEX('Crosswalk Particulates'!$E:$E,MATCH('2017 EPA Data'!$B818,'Crosswalk Particulates'!$D:$D,0))</f>
        <v>0</v>
      </c>
      <c r="H818" s="96">
        <f t="shared" si="12"/>
        <v>0</v>
      </c>
    </row>
    <row r="819" spans="1:8" hidden="1">
      <c r="A819" s="73" t="s">
        <v>2601</v>
      </c>
      <c r="B819" s="73" t="s">
        <v>2661</v>
      </c>
      <c r="C819" s="73" t="s">
        <v>2517</v>
      </c>
      <c r="D819" s="86">
        <v>100625.40834537199</v>
      </c>
      <c r="E819" s="73" t="s">
        <v>2518</v>
      </c>
      <c r="F819" s="79" t="str">
        <f>INDEX('Crosswalk Particulates'!$B:$B,MATCH('2017 EPA Data'!A819,'Crosswalk Particulates'!$A:$A,0))</f>
        <v>Commercial Buildings Sector</v>
      </c>
      <c r="G819" s="84">
        <f>INDEX('Crosswalk Particulates'!$E:$E,MATCH('2017 EPA Data'!$B819,'Crosswalk Particulates'!$D:$D,0))</f>
        <v>0</v>
      </c>
      <c r="H819" s="96">
        <f t="shared" si="12"/>
        <v>0</v>
      </c>
    </row>
    <row r="820" spans="1:8" hidden="1">
      <c r="A820" s="73" t="s">
        <v>2559</v>
      </c>
      <c r="B820" s="73" t="s">
        <v>2630</v>
      </c>
      <c r="D820" s="86">
        <v>100437.33825131794</v>
      </c>
      <c r="E820" s="73" t="s">
        <v>2522</v>
      </c>
      <c r="F820" s="79" t="str">
        <f>INDEX('Crosswalk Particulates'!$B:$B,MATCH('2017 EPA Data'!A820,'Crosswalk Particulates'!$A:$A,0))</f>
        <v>process-waste-industry</v>
      </c>
      <c r="G820" s="84">
        <f>INDEX('Crosswalk Particulates'!$E:$E,MATCH('2017 EPA Data'!$B820,'Crosswalk Particulates'!$D:$D,0))</f>
        <v>0</v>
      </c>
      <c r="H820" s="96">
        <f t="shared" si="12"/>
        <v>91115328946.773544</v>
      </c>
    </row>
    <row r="821" spans="1:8" hidden="1">
      <c r="A821" s="73" t="s">
        <v>2527</v>
      </c>
      <c r="B821" s="73" t="s">
        <v>2556</v>
      </c>
      <c r="C821" s="73" t="s">
        <v>2557</v>
      </c>
      <c r="D821" s="86">
        <v>99553.998633855867</v>
      </c>
      <c r="E821" s="73" t="s">
        <v>2522</v>
      </c>
      <c r="F821" s="79" t="str">
        <f>INDEX('Crosswalk Particulates'!$B:$B,MATCH('2017 EPA Data'!A821,'Crosswalk Particulates'!$A:$A,0))</f>
        <v>Transportation Sector</v>
      </c>
      <c r="G821" s="84" t="str">
        <f>INDEX('Crosswalk Particulates'!$E:$E,MATCH('2017 EPA Data'!$B821,'Crosswalk Particulates'!$D:$D,0))</f>
        <v>VOC</v>
      </c>
      <c r="H821" s="96">
        <f t="shared" si="12"/>
        <v>90313975772.564774</v>
      </c>
    </row>
    <row r="822" spans="1:8" hidden="1">
      <c r="A822" s="73" t="s">
        <v>2649</v>
      </c>
      <c r="B822" s="73" t="s">
        <v>2524</v>
      </c>
      <c r="C822" s="73" t="s">
        <v>2517</v>
      </c>
      <c r="D822" s="86">
        <v>99299.519333410659</v>
      </c>
      <c r="E822" s="73" t="s">
        <v>2518</v>
      </c>
      <c r="F822" s="79" t="str">
        <f>INDEX('Crosswalk Particulates'!$B:$B,MATCH('2017 EPA Data'!A822,'Crosswalk Particulates'!$A:$A,0))</f>
        <v>Electricity Sector</v>
      </c>
      <c r="G822" s="84">
        <f>INDEX('Crosswalk Particulates'!$E:$E,MATCH('2017 EPA Data'!$B822,'Crosswalk Particulates'!$D:$D,0))</f>
        <v>0</v>
      </c>
      <c r="H822" s="96">
        <f t="shared" si="12"/>
        <v>0</v>
      </c>
    </row>
    <row r="823" spans="1:8" hidden="1">
      <c r="A823" s="73" t="s">
        <v>2592</v>
      </c>
      <c r="B823" s="73" t="s">
        <v>2696</v>
      </c>
      <c r="C823" s="73" t="s">
        <v>2517</v>
      </c>
      <c r="D823" s="86">
        <v>98864.903663000005</v>
      </c>
      <c r="E823" s="73" t="s">
        <v>2518</v>
      </c>
      <c r="F823" s="79" t="str">
        <f>INDEX('Crosswalk Particulates'!$B:$B,MATCH('2017 EPA Data'!A823,'Crosswalk Particulates'!$A:$A,0))</f>
        <v>process-ngps-industry</v>
      </c>
      <c r="G823" s="84">
        <f>INDEX('Crosswalk Particulates'!$E:$E,MATCH('2017 EPA Data'!$B823,'Crosswalk Particulates'!$D:$D,0))</f>
        <v>0</v>
      </c>
      <c r="H823" s="96">
        <f t="shared" si="12"/>
        <v>0</v>
      </c>
    </row>
    <row r="824" spans="1:8" hidden="1">
      <c r="A824" s="73" t="s">
        <v>2647</v>
      </c>
      <c r="B824" s="73" t="s">
        <v>2612</v>
      </c>
      <c r="C824" s="73" t="s">
        <v>2517</v>
      </c>
      <c r="D824" s="86">
        <v>98804.68</v>
      </c>
      <c r="E824" s="73" t="s">
        <v>2518</v>
      </c>
      <c r="F824" s="79" t="str">
        <f>INDEX('Crosswalk Particulates'!$B:$B,MATCH('2017 EPA Data'!A824,'Crosswalk Particulates'!$A:$A,0))</f>
        <v>process-mining-industry</v>
      </c>
      <c r="G824" s="84">
        <f>INDEX('Crosswalk Particulates'!$E:$E,MATCH('2017 EPA Data'!$B824,'Crosswalk Particulates'!$D:$D,0))</f>
        <v>0</v>
      </c>
      <c r="H824" s="96">
        <f t="shared" si="12"/>
        <v>0</v>
      </c>
    </row>
    <row r="825" spans="1:8" hidden="1">
      <c r="A825" s="73" t="s">
        <v>2547</v>
      </c>
      <c r="B825" s="73" t="s">
        <v>2613</v>
      </c>
      <c r="C825" s="73" t="s">
        <v>2517</v>
      </c>
      <c r="D825" s="86">
        <v>98039.810582698614</v>
      </c>
      <c r="E825" s="73" t="s">
        <v>2518</v>
      </c>
      <c r="F825" s="79" t="str">
        <f>INDEX('Crosswalk Particulates'!$B:$B,MATCH('2017 EPA Data'!A825,'Crosswalk Particulates'!$A:$A,0))</f>
        <v>process-other-industry</v>
      </c>
      <c r="G825" s="84">
        <f>INDEX('Crosswalk Particulates'!$E:$E,MATCH('2017 EPA Data'!$B825,'Crosswalk Particulates'!$D:$D,0))</f>
        <v>0</v>
      </c>
      <c r="H825" s="96">
        <f t="shared" si="12"/>
        <v>0</v>
      </c>
    </row>
    <row r="826" spans="1:8" hidden="1">
      <c r="A826" s="73" t="s">
        <v>2569</v>
      </c>
      <c r="B826" s="73" t="s">
        <v>2548</v>
      </c>
      <c r="C826" s="73" t="s">
        <v>2517</v>
      </c>
      <c r="D826" s="86">
        <v>97832.665594015183</v>
      </c>
      <c r="E826" s="73" t="s">
        <v>2518</v>
      </c>
      <c r="F826" s="79" t="str">
        <f>INDEX('Crosswalk Particulates'!$B:$B,MATCH('2017 EPA Data'!A826,'Crosswalk Particulates'!$A:$A,0))</f>
        <v>Transportation Sector</v>
      </c>
      <c r="G826" s="84">
        <f>INDEX('Crosswalk Particulates'!$E:$E,MATCH('2017 EPA Data'!$B826,'Crosswalk Particulates'!$D:$D,0))</f>
        <v>0</v>
      </c>
      <c r="H826" s="96">
        <f t="shared" si="12"/>
        <v>0</v>
      </c>
    </row>
    <row r="827" spans="1:8" hidden="1">
      <c r="A827" s="73" t="s">
        <v>2534</v>
      </c>
      <c r="B827" s="73" t="s">
        <v>2695</v>
      </c>
      <c r="C827" s="73" t="s">
        <v>2517</v>
      </c>
      <c r="D827" s="86">
        <v>97454.997901262657</v>
      </c>
      <c r="E827" s="73" t="s">
        <v>2518</v>
      </c>
      <c r="F827" s="79" t="str">
        <f>INDEX('Crosswalk Particulates'!$B:$B,MATCH('2017 EPA Data'!A827,'Crosswalk Particulates'!$A:$A,0))</f>
        <v>Other-EPA</v>
      </c>
      <c r="G827" s="84">
        <f>INDEX('Crosswalk Particulates'!$E:$E,MATCH('2017 EPA Data'!$B827,'Crosswalk Particulates'!$D:$D,0))</f>
        <v>0</v>
      </c>
      <c r="H827" s="96">
        <f t="shared" si="12"/>
        <v>0</v>
      </c>
    </row>
    <row r="828" spans="1:8" hidden="1">
      <c r="A828" s="73" t="s">
        <v>2603</v>
      </c>
      <c r="B828" s="73" t="s">
        <v>2560</v>
      </c>
      <c r="C828" s="73" t="s">
        <v>2557</v>
      </c>
      <c r="D828" s="86">
        <v>97394.487413683499</v>
      </c>
      <c r="E828" s="73" t="s">
        <v>2522</v>
      </c>
      <c r="F828" s="79" t="str">
        <f>INDEX('Crosswalk Particulates'!$B:$B,MATCH('2017 EPA Data'!A828,'Crosswalk Particulates'!$A:$A,0))</f>
        <v>Transportation Sector</v>
      </c>
      <c r="G828" s="84" t="str">
        <f>INDEX('Crosswalk Particulates'!$E:$E,MATCH('2017 EPA Data'!$B828,'Crosswalk Particulates'!$D:$D,0))</f>
        <v>CO</v>
      </c>
      <c r="H828" s="96">
        <f t="shared" si="12"/>
        <v>88354897817.931</v>
      </c>
    </row>
    <row r="829" spans="1:8" hidden="1">
      <c r="A829" s="73" t="s">
        <v>2538</v>
      </c>
      <c r="B829" s="73" t="s">
        <v>2539</v>
      </c>
      <c r="C829" s="73" t="s">
        <v>2517</v>
      </c>
      <c r="D829" s="86">
        <v>96945.217216692006</v>
      </c>
      <c r="E829" s="73" t="s">
        <v>2518</v>
      </c>
      <c r="F829" s="79" t="str">
        <f>INDEX('Crosswalk Particulates'!$B:$B,MATCH('2017 EPA Data'!A829,'Crosswalk Particulates'!$A:$A,0))</f>
        <v>process-other-industry</v>
      </c>
      <c r="G829" s="84">
        <f>INDEX('Crosswalk Particulates'!$E:$E,MATCH('2017 EPA Data'!$B829,'Crosswalk Particulates'!$D:$D,0))</f>
        <v>0</v>
      </c>
      <c r="H829" s="96">
        <f t="shared" si="12"/>
        <v>0</v>
      </c>
    </row>
    <row r="830" spans="1:8" hidden="1">
      <c r="A830" s="73" t="s">
        <v>2565</v>
      </c>
      <c r="B830" s="73" t="s">
        <v>2590</v>
      </c>
      <c r="C830" s="73" t="s">
        <v>2557</v>
      </c>
      <c r="D830" s="86">
        <v>96838.946738144994</v>
      </c>
      <c r="E830" s="73" t="s">
        <v>2522</v>
      </c>
      <c r="F830" s="79" t="str">
        <f>INDEX('Crosswalk Particulates'!$B:$B,MATCH('2017 EPA Data'!A830,'Crosswalk Particulates'!$A:$A,0))</f>
        <v>Electricity Sector</v>
      </c>
      <c r="G830" s="84" t="str">
        <f>INDEX('Crosswalk Particulates'!$E:$E,MATCH('2017 EPA Data'!$B830,'Crosswalk Particulates'!$D:$D,0))</f>
        <v>PM10</v>
      </c>
      <c r="H830" s="96">
        <f t="shared" si="12"/>
        <v>87850919195.276291</v>
      </c>
    </row>
    <row r="831" spans="1:8" hidden="1">
      <c r="A831" s="73" t="s">
        <v>2565</v>
      </c>
      <c r="B831" s="73" t="s">
        <v>2575</v>
      </c>
      <c r="C831" s="73" t="s">
        <v>2517</v>
      </c>
      <c r="D831" s="86">
        <v>96635.153640000004</v>
      </c>
      <c r="E831" s="73" t="s">
        <v>2518</v>
      </c>
      <c r="F831" s="79" t="str">
        <f>INDEX('Crosswalk Particulates'!$B:$B,MATCH('2017 EPA Data'!A831,'Crosswalk Particulates'!$A:$A,0))</f>
        <v>Electricity Sector</v>
      </c>
      <c r="G831" s="84">
        <f>INDEX('Crosswalk Particulates'!$E:$E,MATCH('2017 EPA Data'!$B831,'Crosswalk Particulates'!$D:$D,0))</f>
        <v>0</v>
      </c>
      <c r="H831" s="96">
        <f t="shared" si="12"/>
        <v>0</v>
      </c>
    </row>
    <row r="832" spans="1:8" hidden="1">
      <c r="A832" s="73" t="s">
        <v>2519</v>
      </c>
      <c r="B832" s="73" t="s">
        <v>2567</v>
      </c>
      <c r="C832" s="73" t="s">
        <v>2517</v>
      </c>
      <c r="D832" s="86">
        <v>96379.318046222004</v>
      </c>
      <c r="E832" s="73" t="s">
        <v>2518</v>
      </c>
      <c r="F832" s="79" t="str">
        <f>INDEX('Crosswalk Particulates'!$B:$B,MATCH('2017 EPA Data'!A832,'Crosswalk Particulates'!$A:$A,0))</f>
        <v>process-other-industry</v>
      </c>
      <c r="G832" s="84">
        <f>INDEX('Crosswalk Particulates'!$E:$E,MATCH('2017 EPA Data'!$B832,'Crosswalk Particulates'!$D:$D,0))</f>
        <v>0</v>
      </c>
      <c r="H832" s="96">
        <f t="shared" si="12"/>
        <v>0</v>
      </c>
    </row>
    <row r="833" spans="1:8" hidden="1">
      <c r="A833" s="73" t="s">
        <v>2547</v>
      </c>
      <c r="B833" s="73" t="s">
        <v>2580</v>
      </c>
      <c r="C833" s="73" t="s">
        <v>2517</v>
      </c>
      <c r="D833" s="86">
        <v>96169.8486137</v>
      </c>
      <c r="E833" s="73" t="s">
        <v>2518</v>
      </c>
      <c r="F833" s="79" t="str">
        <f>INDEX('Crosswalk Particulates'!$B:$B,MATCH('2017 EPA Data'!A833,'Crosswalk Particulates'!$A:$A,0))</f>
        <v>process-other-industry</v>
      </c>
      <c r="G833" s="84">
        <f>INDEX('Crosswalk Particulates'!$E:$E,MATCH('2017 EPA Data'!$B833,'Crosswalk Particulates'!$D:$D,0))</f>
        <v>0</v>
      </c>
      <c r="H833" s="96">
        <f t="shared" si="12"/>
        <v>0</v>
      </c>
    </row>
    <row r="834" spans="1:8" hidden="1">
      <c r="A834" s="73" t="s">
        <v>2559</v>
      </c>
      <c r="B834" s="73" t="s">
        <v>2697</v>
      </c>
      <c r="C834" s="73" t="s">
        <v>2517</v>
      </c>
      <c r="D834" s="86">
        <v>95441.849520794</v>
      </c>
      <c r="E834" s="73" t="s">
        <v>2518</v>
      </c>
      <c r="F834" s="79" t="str">
        <f>INDEX('Crosswalk Particulates'!$B:$B,MATCH('2017 EPA Data'!A834,'Crosswalk Particulates'!$A:$A,0))</f>
        <v>process-waste-industry</v>
      </c>
      <c r="G834" s="84">
        <f>INDEX('Crosswalk Particulates'!$E:$E,MATCH('2017 EPA Data'!$B834,'Crosswalk Particulates'!$D:$D,0))</f>
        <v>0</v>
      </c>
      <c r="H834" s="96">
        <f t="shared" si="12"/>
        <v>0</v>
      </c>
    </row>
    <row r="835" spans="1:8" hidden="1">
      <c r="A835" s="73" t="s">
        <v>2550</v>
      </c>
      <c r="B835" s="73" t="s">
        <v>2562</v>
      </c>
      <c r="C835" s="73" t="s">
        <v>2517</v>
      </c>
      <c r="D835" s="86">
        <v>95396.435800000007</v>
      </c>
      <c r="E835" s="73" t="s">
        <v>2518</v>
      </c>
      <c r="F835" s="79" t="str">
        <f>INDEX('Crosswalk Particulates'!$B:$B,MATCH('2017 EPA Data'!A835,'Crosswalk Particulates'!$A:$A,0))</f>
        <v>process-other-industry</v>
      </c>
      <c r="G835" s="84">
        <f>INDEX('Crosswalk Particulates'!$E:$E,MATCH('2017 EPA Data'!$B835,'Crosswalk Particulates'!$D:$D,0))</f>
        <v>0</v>
      </c>
      <c r="H835" s="96">
        <f t="shared" si="12"/>
        <v>0</v>
      </c>
    </row>
    <row r="836" spans="1:8" hidden="1">
      <c r="A836" s="73" t="s">
        <v>2578</v>
      </c>
      <c r="B836" s="73" t="s">
        <v>2573</v>
      </c>
      <c r="C836" s="73" t="s">
        <v>2517</v>
      </c>
      <c r="D836" s="86">
        <v>95077.110313234007</v>
      </c>
      <c r="E836" s="73" t="s">
        <v>2518</v>
      </c>
      <c r="F836" s="79" t="str">
        <f>INDEX('Crosswalk Particulates'!$B:$B,MATCH('2017 EPA Data'!A836,'Crosswalk Particulates'!$A:$A,0))</f>
        <v>process-chemicals-industry</v>
      </c>
      <c r="G836" s="84">
        <f>INDEX('Crosswalk Particulates'!$E:$E,MATCH('2017 EPA Data'!$B836,'Crosswalk Particulates'!$D:$D,0))</f>
        <v>0</v>
      </c>
      <c r="H836" s="96">
        <f t="shared" ref="H836:H899" si="13">IF(E836="TON",D836/metricton_to_shortton,0)*10^6</f>
        <v>0</v>
      </c>
    </row>
    <row r="837" spans="1:8" hidden="1">
      <c r="A837" s="73" t="s">
        <v>2519</v>
      </c>
      <c r="B837" s="73" t="s">
        <v>2698</v>
      </c>
      <c r="C837" s="73" t="s">
        <v>2521</v>
      </c>
      <c r="D837" s="86">
        <v>94765.121363717801</v>
      </c>
      <c r="E837" s="73" t="s">
        <v>2522</v>
      </c>
      <c r="F837" s="79" t="str">
        <f>INDEX('Crosswalk Particulates'!$B:$B,MATCH('2017 EPA Data'!A837,'Crosswalk Particulates'!$A:$A,0))</f>
        <v>process-other-industry</v>
      </c>
      <c r="G837" s="84" t="str">
        <f>INDEX('Crosswalk Particulates'!$E:$E,MATCH('2017 EPA Data'!$B837,'Crosswalk Particulates'!$D:$D,0))</f>
        <v>N2O</v>
      </c>
      <c r="H837" s="96">
        <f t="shared" si="13"/>
        <v>85969574224.780518</v>
      </c>
    </row>
    <row r="838" spans="1:8" hidden="1">
      <c r="A838" s="73" t="s">
        <v>2545</v>
      </c>
      <c r="B838" s="73" t="s">
        <v>2558</v>
      </c>
      <c r="C838" s="73" t="s">
        <v>2517</v>
      </c>
      <c r="D838" s="86">
        <v>94744.26847048926</v>
      </c>
      <c r="E838" s="73" t="s">
        <v>2518</v>
      </c>
      <c r="F838" s="79" t="str">
        <f>INDEX('Crosswalk Particulates'!$B:$B,MATCH('2017 EPA Data'!A838,'Crosswalk Particulates'!$A:$A,0))</f>
        <v>Transportation Sector</v>
      </c>
      <c r="G838" s="84">
        <f>INDEX('Crosswalk Particulates'!$E:$E,MATCH('2017 EPA Data'!$B838,'Crosswalk Particulates'!$D:$D,0))</f>
        <v>0</v>
      </c>
      <c r="H838" s="96">
        <f t="shared" si="13"/>
        <v>0</v>
      </c>
    </row>
    <row r="839" spans="1:8" hidden="1">
      <c r="A839" s="73" t="s">
        <v>2596</v>
      </c>
      <c r="B839" s="73" t="s">
        <v>2611</v>
      </c>
      <c r="C839" s="73" t="s">
        <v>2517</v>
      </c>
      <c r="D839" s="86">
        <v>94515.916108999998</v>
      </c>
      <c r="E839" s="73" t="s">
        <v>2518</v>
      </c>
      <c r="F839" s="79" t="str">
        <f>INDEX('Crosswalk Particulates'!$B:$B,MATCH('2017 EPA Data'!A839,'Crosswalk Particulates'!$A:$A,0))</f>
        <v>industry-fuel-coal</v>
      </c>
      <c r="G839" s="84">
        <f>INDEX('Crosswalk Particulates'!$E:$E,MATCH('2017 EPA Data'!$B839,'Crosswalk Particulates'!$D:$D,0))</f>
        <v>0</v>
      </c>
      <c r="H839" s="96">
        <f t="shared" si="13"/>
        <v>0</v>
      </c>
    </row>
    <row r="840" spans="1:8" hidden="1">
      <c r="A840" s="73" t="s">
        <v>2519</v>
      </c>
      <c r="B840" s="73" t="s">
        <v>2699</v>
      </c>
      <c r="C840" s="73" t="s">
        <v>2517</v>
      </c>
      <c r="D840" s="86">
        <v>94111.256291600002</v>
      </c>
      <c r="E840" s="73" t="s">
        <v>2518</v>
      </c>
      <c r="F840" s="79" t="str">
        <f>INDEX('Crosswalk Particulates'!$B:$B,MATCH('2017 EPA Data'!A840,'Crosswalk Particulates'!$A:$A,0))</f>
        <v>process-other-industry</v>
      </c>
      <c r="G840" s="84">
        <f>INDEX('Crosswalk Particulates'!$E:$E,MATCH('2017 EPA Data'!$B840,'Crosswalk Particulates'!$D:$D,0))</f>
        <v>0</v>
      </c>
      <c r="H840" s="96">
        <f t="shared" si="13"/>
        <v>0</v>
      </c>
    </row>
    <row r="841" spans="1:8" hidden="1">
      <c r="A841" s="73" t="s">
        <v>2550</v>
      </c>
      <c r="B841" s="73" t="s">
        <v>2700</v>
      </c>
      <c r="C841" s="73" t="s">
        <v>2517</v>
      </c>
      <c r="D841" s="86">
        <v>94010.251308021994</v>
      </c>
      <c r="E841" s="73" t="s">
        <v>2518</v>
      </c>
      <c r="F841" s="79" t="str">
        <f>INDEX('Crosswalk Particulates'!$B:$B,MATCH('2017 EPA Data'!A841,'Crosswalk Particulates'!$A:$A,0))</f>
        <v>process-other-industry</v>
      </c>
      <c r="G841" s="84">
        <f>INDEX('Crosswalk Particulates'!$E:$E,MATCH('2017 EPA Data'!$B841,'Crosswalk Particulates'!$D:$D,0))</f>
        <v>0</v>
      </c>
      <c r="H841" s="96">
        <f t="shared" si="13"/>
        <v>0</v>
      </c>
    </row>
    <row r="842" spans="1:8" hidden="1">
      <c r="A842" s="73" t="s">
        <v>2578</v>
      </c>
      <c r="B842" s="73" t="s">
        <v>2556</v>
      </c>
      <c r="C842" s="73" t="s">
        <v>2557</v>
      </c>
      <c r="D842" s="86">
        <v>93595.999835317445</v>
      </c>
      <c r="E842" s="73" t="s">
        <v>2522</v>
      </c>
      <c r="F842" s="79" t="str">
        <f>INDEX('Crosswalk Particulates'!$B:$B,MATCH('2017 EPA Data'!A842,'Crosswalk Particulates'!$A:$A,0))</f>
        <v>process-chemicals-industry</v>
      </c>
      <c r="G842" s="84" t="str">
        <f>INDEX('Crosswalk Particulates'!$E:$E,MATCH('2017 EPA Data'!$B842,'Crosswalk Particulates'!$D:$D,0))</f>
        <v>VOC</v>
      </c>
      <c r="H842" s="96">
        <f t="shared" si="13"/>
        <v>84908963753.678604</v>
      </c>
    </row>
    <row r="843" spans="1:8" hidden="1">
      <c r="A843" s="73" t="s">
        <v>2551</v>
      </c>
      <c r="B843" s="73" t="s">
        <v>2701</v>
      </c>
      <c r="C843" s="73" t="s">
        <v>2517</v>
      </c>
      <c r="D843" s="86">
        <v>92799.04164935631</v>
      </c>
      <c r="E843" s="73" t="s">
        <v>2518</v>
      </c>
      <c r="F843" s="79" t="str">
        <f>INDEX('Crosswalk Particulates'!$B:$B,MATCH('2017 EPA Data'!A843,'Crosswalk Particulates'!$A:$A,0))</f>
        <v>industry-fuel-natural gas</v>
      </c>
      <c r="G843" s="84">
        <f>INDEX('Crosswalk Particulates'!$E:$E,MATCH('2017 EPA Data'!$B843,'Crosswalk Particulates'!$D:$D,0))</f>
        <v>0</v>
      </c>
      <c r="H843" s="96">
        <f t="shared" si="13"/>
        <v>0</v>
      </c>
    </row>
    <row r="844" spans="1:8" hidden="1">
      <c r="A844" s="73" t="s">
        <v>2596</v>
      </c>
      <c r="B844" s="73" t="s">
        <v>2524</v>
      </c>
      <c r="C844" s="73" t="s">
        <v>2517</v>
      </c>
      <c r="D844" s="86">
        <v>92614.420243513494</v>
      </c>
      <c r="E844" s="73" t="s">
        <v>2518</v>
      </c>
      <c r="F844" s="79" t="str">
        <f>INDEX('Crosswalk Particulates'!$B:$B,MATCH('2017 EPA Data'!A844,'Crosswalk Particulates'!$A:$A,0))</f>
        <v>industry-fuel-coal</v>
      </c>
      <c r="G844" s="84">
        <f>INDEX('Crosswalk Particulates'!$E:$E,MATCH('2017 EPA Data'!$B844,'Crosswalk Particulates'!$D:$D,0))</f>
        <v>0</v>
      </c>
      <c r="H844" s="96">
        <f t="shared" si="13"/>
        <v>0</v>
      </c>
    </row>
    <row r="845" spans="1:8" hidden="1">
      <c r="A845" s="73" t="s">
        <v>2581</v>
      </c>
      <c r="B845" s="73" t="s">
        <v>2535</v>
      </c>
      <c r="C845" s="73" t="s">
        <v>2517</v>
      </c>
      <c r="D845" s="86">
        <v>92341.019739377545</v>
      </c>
      <c r="E845" s="73" t="s">
        <v>2518</v>
      </c>
      <c r="F845" s="79" t="str">
        <f>INDEX('Crosswalk Particulates'!$B:$B,MATCH('2017 EPA Data'!A845,'Crosswalk Particulates'!$A:$A,0))</f>
        <v>Electricity Sector</v>
      </c>
      <c r="G845" s="84">
        <f>INDEX('Crosswalk Particulates'!$E:$E,MATCH('2017 EPA Data'!$B845,'Crosswalk Particulates'!$D:$D,0))</f>
        <v>0</v>
      </c>
      <c r="H845" s="96">
        <f t="shared" si="13"/>
        <v>0</v>
      </c>
    </row>
    <row r="846" spans="1:8" hidden="1">
      <c r="A846" s="73" t="s">
        <v>2578</v>
      </c>
      <c r="B846" s="73" t="s">
        <v>2604</v>
      </c>
      <c r="C846" s="73" t="s">
        <v>2517</v>
      </c>
      <c r="D846" s="86">
        <v>92096.105456000005</v>
      </c>
      <c r="E846" s="73" t="s">
        <v>2518</v>
      </c>
      <c r="F846" s="79" t="str">
        <f>INDEX('Crosswalk Particulates'!$B:$B,MATCH('2017 EPA Data'!A846,'Crosswalk Particulates'!$A:$A,0))</f>
        <v>process-chemicals-industry</v>
      </c>
      <c r="G846" s="84">
        <f>INDEX('Crosswalk Particulates'!$E:$E,MATCH('2017 EPA Data'!$B846,'Crosswalk Particulates'!$D:$D,0))</f>
        <v>0</v>
      </c>
      <c r="H846" s="96">
        <f t="shared" si="13"/>
        <v>0</v>
      </c>
    </row>
    <row r="847" spans="1:8" hidden="1">
      <c r="A847" s="73" t="s">
        <v>2538</v>
      </c>
      <c r="B847" s="73" t="s">
        <v>2639</v>
      </c>
      <c r="C847" s="73" t="s">
        <v>2517</v>
      </c>
      <c r="D847" s="86">
        <v>92017.696844279999</v>
      </c>
      <c r="E847" s="73" t="s">
        <v>2518</v>
      </c>
      <c r="F847" s="79" t="str">
        <f>INDEX('Crosswalk Particulates'!$B:$B,MATCH('2017 EPA Data'!A847,'Crosswalk Particulates'!$A:$A,0))</f>
        <v>process-other-industry</v>
      </c>
      <c r="G847" s="84">
        <f>INDEX('Crosswalk Particulates'!$E:$E,MATCH('2017 EPA Data'!$B847,'Crosswalk Particulates'!$D:$D,0))</f>
        <v>0</v>
      </c>
      <c r="H847" s="96">
        <f t="shared" si="13"/>
        <v>0</v>
      </c>
    </row>
    <row r="848" spans="1:8" hidden="1">
      <c r="A848" s="73" t="s">
        <v>2523</v>
      </c>
      <c r="B848" s="73" t="s">
        <v>2636</v>
      </c>
      <c r="C848" s="73" t="s">
        <v>2517</v>
      </c>
      <c r="D848" s="86">
        <v>91516.789601222554</v>
      </c>
      <c r="E848" s="73" t="s">
        <v>2518</v>
      </c>
      <c r="F848" s="79" t="str">
        <f>INDEX('Crosswalk Particulates'!$B:$B,MATCH('2017 EPA Data'!A848,'Crosswalk Particulates'!$A:$A,0))</f>
        <v>Transportation Sector</v>
      </c>
      <c r="G848" s="84">
        <f>INDEX('Crosswalk Particulates'!$E:$E,MATCH('2017 EPA Data'!$B848,'Crosswalk Particulates'!$D:$D,0))</f>
        <v>0</v>
      </c>
      <c r="H848" s="96">
        <f t="shared" si="13"/>
        <v>0</v>
      </c>
    </row>
    <row r="849" spans="1:8" hidden="1">
      <c r="A849" s="73" t="s">
        <v>2519</v>
      </c>
      <c r="B849" s="73" t="s">
        <v>2650</v>
      </c>
      <c r="C849" s="73" t="s">
        <v>2517</v>
      </c>
      <c r="D849" s="86">
        <v>91253.276032637601</v>
      </c>
      <c r="E849" s="73" t="s">
        <v>2518</v>
      </c>
      <c r="F849" s="79" t="str">
        <f>INDEX('Crosswalk Particulates'!$B:$B,MATCH('2017 EPA Data'!A849,'Crosswalk Particulates'!$A:$A,0))</f>
        <v>process-other-industry</v>
      </c>
      <c r="G849" s="84">
        <f>INDEX('Crosswalk Particulates'!$E:$E,MATCH('2017 EPA Data'!$B849,'Crosswalk Particulates'!$D:$D,0))</f>
        <v>0</v>
      </c>
      <c r="H849" s="96">
        <f t="shared" si="13"/>
        <v>0</v>
      </c>
    </row>
    <row r="850" spans="1:8" hidden="1">
      <c r="A850" s="73" t="s">
        <v>2584</v>
      </c>
      <c r="B850" s="73" t="s">
        <v>2575</v>
      </c>
      <c r="C850" s="73" t="s">
        <v>2517</v>
      </c>
      <c r="D850" s="86">
        <v>90947.540112000002</v>
      </c>
      <c r="E850" s="73" t="s">
        <v>2518</v>
      </c>
      <c r="F850" s="79" t="str">
        <f>INDEX('Crosswalk Particulates'!$B:$B,MATCH('2017 EPA Data'!A850,'Crosswalk Particulates'!$A:$A,0))</f>
        <v>Electricity Sector</v>
      </c>
      <c r="G850" s="84">
        <f>INDEX('Crosswalk Particulates'!$E:$E,MATCH('2017 EPA Data'!$B850,'Crosswalk Particulates'!$D:$D,0))</f>
        <v>0</v>
      </c>
      <c r="H850" s="96">
        <f t="shared" si="13"/>
        <v>0</v>
      </c>
    </row>
    <row r="851" spans="1:8" hidden="1">
      <c r="A851" s="73" t="s">
        <v>2629</v>
      </c>
      <c r="B851" s="73" t="s">
        <v>2609</v>
      </c>
      <c r="C851" s="73" t="s">
        <v>2557</v>
      </c>
      <c r="D851" s="86">
        <v>90719.69229385037</v>
      </c>
      <c r="E851" s="73" t="s">
        <v>2522</v>
      </c>
      <c r="F851" s="79" t="str">
        <f>INDEX('Crosswalk Particulates'!$B:$B,MATCH('2017 EPA Data'!A851,'Crosswalk Particulates'!$A:$A,0))</f>
        <v>industry-fuel-oil</v>
      </c>
      <c r="G851" s="84" t="str">
        <f>INDEX('Crosswalk Particulates'!$E:$E,MATCH('2017 EPA Data'!$B851,'Crosswalk Particulates'!$D:$D,0))</f>
        <v>NOX</v>
      </c>
      <c r="H851" s="96">
        <f t="shared" si="13"/>
        <v>82299618341.347137</v>
      </c>
    </row>
    <row r="852" spans="1:8" hidden="1">
      <c r="A852" s="73" t="s">
        <v>2629</v>
      </c>
      <c r="B852" s="73" t="s">
        <v>2525</v>
      </c>
      <c r="C852" s="73" t="s">
        <v>2517</v>
      </c>
      <c r="D852" s="86">
        <v>90659.810305468229</v>
      </c>
      <c r="E852" s="73" t="s">
        <v>2518</v>
      </c>
      <c r="F852" s="79" t="str">
        <f>INDEX('Crosswalk Particulates'!$B:$B,MATCH('2017 EPA Data'!A852,'Crosswalk Particulates'!$A:$A,0))</f>
        <v>industry-fuel-oil</v>
      </c>
      <c r="G852" s="84">
        <f>INDEX('Crosswalk Particulates'!$E:$E,MATCH('2017 EPA Data'!$B852,'Crosswalk Particulates'!$D:$D,0))</f>
        <v>0</v>
      </c>
      <c r="H852" s="96">
        <f t="shared" si="13"/>
        <v>0</v>
      </c>
    </row>
    <row r="853" spans="1:8" hidden="1">
      <c r="A853" s="73" t="s">
        <v>2592</v>
      </c>
      <c r="B853" s="73" t="s">
        <v>2576</v>
      </c>
      <c r="C853" s="73" t="s">
        <v>2517</v>
      </c>
      <c r="D853" s="86">
        <v>90444.295275601879</v>
      </c>
      <c r="E853" s="73" t="s">
        <v>2518</v>
      </c>
      <c r="F853" s="79" t="str">
        <f>INDEX('Crosswalk Particulates'!$B:$B,MATCH('2017 EPA Data'!A853,'Crosswalk Particulates'!$A:$A,0))</f>
        <v>process-ngps-industry</v>
      </c>
      <c r="G853" s="84">
        <f>INDEX('Crosswalk Particulates'!$E:$E,MATCH('2017 EPA Data'!$B853,'Crosswalk Particulates'!$D:$D,0))</f>
        <v>0</v>
      </c>
      <c r="H853" s="96">
        <f t="shared" si="13"/>
        <v>0</v>
      </c>
    </row>
    <row r="854" spans="1:8" hidden="1">
      <c r="A854" s="73" t="s">
        <v>2523</v>
      </c>
      <c r="B854" s="73" t="s">
        <v>2605</v>
      </c>
      <c r="C854" s="73" t="s">
        <v>2557</v>
      </c>
      <c r="D854" s="86">
        <v>90385.128718980341</v>
      </c>
      <c r="E854" s="73" t="s">
        <v>2522</v>
      </c>
      <c r="F854" s="79" t="str">
        <f>INDEX('Crosswalk Particulates'!$B:$B,MATCH('2017 EPA Data'!A854,'Crosswalk Particulates'!$A:$A,0))</f>
        <v>Transportation Sector</v>
      </c>
      <c r="G854" s="84">
        <f>INDEX('Crosswalk Particulates'!$E:$E,MATCH('2017 EPA Data'!$B854,'Crosswalk Particulates'!$D:$D,0))</f>
        <v>0</v>
      </c>
      <c r="H854" s="96">
        <f t="shared" si="13"/>
        <v>81996107010.714188</v>
      </c>
    </row>
    <row r="855" spans="1:8" hidden="1">
      <c r="A855" s="73" t="s">
        <v>2565</v>
      </c>
      <c r="B855" s="73" t="s">
        <v>2528</v>
      </c>
      <c r="C855" s="73" t="s">
        <v>2517</v>
      </c>
      <c r="D855" s="86">
        <v>90279.043092299995</v>
      </c>
      <c r="E855" s="73" t="s">
        <v>2518</v>
      </c>
      <c r="F855" s="79" t="str">
        <f>INDEX('Crosswalk Particulates'!$B:$B,MATCH('2017 EPA Data'!A855,'Crosswalk Particulates'!$A:$A,0))</f>
        <v>Electricity Sector</v>
      </c>
      <c r="G855" s="84">
        <f>INDEX('Crosswalk Particulates'!$E:$E,MATCH('2017 EPA Data'!$B855,'Crosswalk Particulates'!$D:$D,0))</f>
        <v>0</v>
      </c>
      <c r="H855" s="96">
        <f t="shared" si="13"/>
        <v>0</v>
      </c>
    </row>
    <row r="856" spans="1:8" hidden="1">
      <c r="A856" s="73" t="s">
        <v>2527</v>
      </c>
      <c r="B856" s="73" t="s">
        <v>2590</v>
      </c>
      <c r="C856" s="73" t="s">
        <v>2557</v>
      </c>
      <c r="D856" s="86">
        <v>89980.274950284409</v>
      </c>
      <c r="E856" s="73" t="s">
        <v>2522</v>
      </c>
      <c r="F856" s="79" t="str">
        <f>INDEX('Crosswalk Particulates'!$B:$B,MATCH('2017 EPA Data'!A856,'Crosswalk Particulates'!$A:$A,0))</f>
        <v>Transportation Sector</v>
      </c>
      <c r="G856" s="84" t="str">
        <f>INDEX('Crosswalk Particulates'!$E:$E,MATCH('2017 EPA Data'!$B856,'Crosswalk Particulates'!$D:$D,0))</f>
        <v>PM10</v>
      </c>
      <c r="H856" s="96">
        <f t="shared" si="13"/>
        <v>81628829413.036636</v>
      </c>
    </row>
    <row r="857" spans="1:8" hidden="1">
      <c r="A857" s="73" t="s">
        <v>2538</v>
      </c>
      <c r="B857" s="73" t="s">
        <v>2560</v>
      </c>
      <c r="C857" s="73" t="s">
        <v>2557</v>
      </c>
      <c r="D857" s="86">
        <v>89512.014953655002</v>
      </c>
      <c r="E857" s="73" t="s">
        <v>2522</v>
      </c>
      <c r="F857" s="79" t="str">
        <f>INDEX('Crosswalk Particulates'!$B:$B,MATCH('2017 EPA Data'!A857,'Crosswalk Particulates'!$A:$A,0))</f>
        <v>process-other-industry</v>
      </c>
      <c r="G857" s="84" t="str">
        <f>INDEX('Crosswalk Particulates'!$E:$E,MATCH('2017 EPA Data'!$B857,'Crosswalk Particulates'!$D:$D,0))</f>
        <v>CO</v>
      </c>
      <c r="H857" s="96">
        <f t="shared" si="13"/>
        <v>81204030584.549713</v>
      </c>
    </row>
    <row r="858" spans="1:8" hidden="1">
      <c r="A858" s="73" t="s">
        <v>2631</v>
      </c>
      <c r="B858" s="73" t="s">
        <v>2560</v>
      </c>
      <c r="C858" s="73" t="s">
        <v>2557</v>
      </c>
      <c r="D858" s="86">
        <v>89251.109569124004</v>
      </c>
      <c r="E858" s="73" t="s">
        <v>2522</v>
      </c>
      <c r="F858" s="79" t="str">
        <f>INDEX('Crosswalk Particulates'!$B:$B,MATCH('2017 EPA Data'!A858,'Crosswalk Particulates'!$A:$A,0))</f>
        <v>Residential Buildings Sector</v>
      </c>
      <c r="G858" s="84" t="str">
        <f>INDEX('Crosswalk Particulates'!$E:$E,MATCH('2017 EPA Data'!$B858,'Crosswalk Particulates'!$D:$D,0))</f>
        <v>CO</v>
      </c>
      <c r="H858" s="96">
        <f t="shared" si="13"/>
        <v>80967340919.636047</v>
      </c>
    </row>
    <row r="859" spans="1:8" hidden="1">
      <c r="A859" s="73" t="s">
        <v>2559</v>
      </c>
      <c r="B859" s="73" t="s">
        <v>2689</v>
      </c>
      <c r="C859" s="73" t="s">
        <v>2517</v>
      </c>
      <c r="D859" s="86">
        <v>89208.187997892921</v>
      </c>
      <c r="E859" s="73" t="s">
        <v>2518</v>
      </c>
      <c r="F859" s="79" t="str">
        <f>INDEX('Crosswalk Particulates'!$B:$B,MATCH('2017 EPA Data'!A859,'Crosswalk Particulates'!$A:$A,0))</f>
        <v>process-waste-industry</v>
      </c>
      <c r="G859" s="84">
        <f>INDEX('Crosswalk Particulates'!$E:$E,MATCH('2017 EPA Data'!$B859,'Crosswalk Particulates'!$D:$D,0))</f>
        <v>0</v>
      </c>
      <c r="H859" s="96">
        <f t="shared" si="13"/>
        <v>0</v>
      </c>
    </row>
    <row r="860" spans="1:8" hidden="1">
      <c r="A860" s="73" t="s">
        <v>2563</v>
      </c>
      <c r="B860" s="73" t="s">
        <v>2536</v>
      </c>
      <c r="C860" s="73" t="s">
        <v>2517</v>
      </c>
      <c r="D860" s="86">
        <v>88890.570233803694</v>
      </c>
      <c r="E860" s="73" t="s">
        <v>2518</v>
      </c>
      <c r="F860" s="79" t="str">
        <f>INDEX('Crosswalk Particulates'!$B:$B,MATCH('2017 EPA Data'!A860,'Crosswalk Particulates'!$A:$A,0))</f>
        <v>Other-EPA</v>
      </c>
      <c r="G860" s="84">
        <f>INDEX('Crosswalk Particulates'!$E:$E,MATCH('2017 EPA Data'!$B860,'Crosswalk Particulates'!$D:$D,0))</f>
        <v>0</v>
      </c>
      <c r="H860" s="96">
        <f t="shared" si="13"/>
        <v>0</v>
      </c>
    </row>
    <row r="861" spans="1:8" hidden="1">
      <c r="A861" s="73" t="s">
        <v>2532</v>
      </c>
      <c r="B861" s="73" t="s">
        <v>2621</v>
      </c>
      <c r="C861" s="73" t="s">
        <v>2517</v>
      </c>
      <c r="D861" s="86">
        <v>88588.232831976784</v>
      </c>
      <c r="E861" s="73" t="s">
        <v>2518</v>
      </c>
      <c r="F861" s="79" t="str">
        <f>INDEX('Crosswalk Particulates'!$B:$B,MATCH('2017 EPA Data'!A861,'Crosswalk Particulates'!$A:$A,0))</f>
        <v>Other-EPA</v>
      </c>
      <c r="G861" s="84">
        <f>INDEX('Crosswalk Particulates'!$E:$E,MATCH('2017 EPA Data'!$B861,'Crosswalk Particulates'!$D:$D,0))</f>
        <v>0</v>
      </c>
      <c r="H861" s="96">
        <f t="shared" si="13"/>
        <v>0</v>
      </c>
    </row>
    <row r="862" spans="1:8" hidden="1">
      <c r="A862" s="73" t="s">
        <v>2596</v>
      </c>
      <c r="B862" s="73" t="s">
        <v>2609</v>
      </c>
      <c r="C862" s="73" t="s">
        <v>2557</v>
      </c>
      <c r="D862" s="86">
        <v>88189.275428961701</v>
      </c>
      <c r="E862" s="73" t="s">
        <v>2522</v>
      </c>
      <c r="F862" s="79" t="str">
        <f>INDEX('Crosswalk Particulates'!$B:$B,MATCH('2017 EPA Data'!A862,'Crosswalk Particulates'!$A:$A,0))</f>
        <v>industry-fuel-coal</v>
      </c>
      <c r="G862" s="84" t="str">
        <f>INDEX('Crosswalk Particulates'!$E:$E,MATCH('2017 EPA Data'!$B862,'Crosswalk Particulates'!$D:$D,0))</f>
        <v>NOX</v>
      </c>
      <c r="H862" s="96">
        <f t="shared" si="13"/>
        <v>80004060045.687424</v>
      </c>
    </row>
    <row r="863" spans="1:8" hidden="1">
      <c r="A863" s="73" t="s">
        <v>2603</v>
      </c>
      <c r="B863" s="73" t="s">
        <v>2548</v>
      </c>
      <c r="C863" s="73" t="s">
        <v>2517</v>
      </c>
      <c r="D863" s="86">
        <v>87608.971366351427</v>
      </c>
      <c r="E863" s="73" t="s">
        <v>2518</v>
      </c>
      <c r="F863" s="79" t="str">
        <f>INDEX('Crosswalk Particulates'!$B:$B,MATCH('2017 EPA Data'!A863,'Crosswalk Particulates'!$A:$A,0))</f>
        <v>Transportation Sector</v>
      </c>
      <c r="G863" s="84">
        <f>INDEX('Crosswalk Particulates'!$E:$E,MATCH('2017 EPA Data'!$B863,'Crosswalk Particulates'!$D:$D,0))</f>
        <v>0</v>
      </c>
      <c r="H863" s="96">
        <f t="shared" si="13"/>
        <v>0</v>
      </c>
    </row>
    <row r="864" spans="1:8" hidden="1">
      <c r="A864" s="73" t="s">
        <v>2655</v>
      </c>
      <c r="B864" s="73" t="s">
        <v>2583</v>
      </c>
      <c r="D864" s="86">
        <v>87590</v>
      </c>
      <c r="E864" s="73" t="s">
        <v>2518</v>
      </c>
      <c r="F864" s="79" t="str">
        <f>INDEX('Crosswalk Particulates'!$B:$B,MATCH('2017 EPA Data'!A864,'Crosswalk Particulates'!$A:$A,0))</f>
        <v>Commercial Buildings Sector</v>
      </c>
      <c r="G864" s="84">
        <f>INDEX('Crosswalk Particulates'!$E:$E,MATCH('2017 EPA Data'!$B864,'Crosswalk Particulates'!$D:$D,0))</f>
        <v>0</v>
      </c>
      <c r="H864" s="96">
        <f t="shared" si="13"/>
        <v>0</v>
      </c>
    </row>
    <row r="865" spans="1:8" hidden="1">
      <c r="A865" s="73" t="s">
        <v>2519</v>
      </c>
      <c r="B865" s="73" t="s">
        <v>2622</v>
      </c>
      <c r="C865" s="73" t="s">
        <v>2623</v>
      </c>
      <c r="D865" s="86">
        <v>87589.457218523981</v>
      </c>
      <c r="E865" s="73" t="s">
        <v>2518</v>
      </c>
      <c r="F865" s="79" t="str">
        <f>INDEX('Crosswalk Particulates'!$B:$B,MATCH('2017 EPA Data'!A865,'Crosswalk Particulates'!$A:$A,0))</f>
        <v>process-other-industry</v>
      </c>
      <c r="G865" s="84">
        <f>INDEX('Crosswalk Particulates'!$E:$E,MATCH('2017 EPA Data'!$B865,'Crosswalk Particulates'!$D:$D,0))</f>
        <v>0</v>
      </c>
      <c r="H865" s="96">
        <f t="shared" si="13"/>
        <v>0</v>
      </c>
    </row>
    <row r="866" spans="1:8" hidden="1">
      <c r="A866" s="73" t="s">
        <v>2541</v>
      </c>
      <c r="B866" s="73" t="s">
        <v>2556</v>
      </c>
      <c r="C866" s="73" t="s">
        <v>2557</v>
      </c>
      <c r="D866" s="86">
        <v>87205.960671389592</v>
      </c>
      <c r="E866" s="73" t="s">
        <v>2522</v>
      </c>
      <c r="F866" s="79" t="str">
        <f>INDEX('Crosswalk Particulates'!$B:$B,MATCH('2017 EPA Data'!A866,'Crosswalk Particulates'!$A:$A,0))</f>
        <v>Transportation Sector</v>
      </c>
      <c r="G866" s="84" t="str">
        <f>INDEX('Crosswalk Particulates'!$E:$E,MATCH('2017 EPA Data'!$B866,'Crosswalk Particulates'!$D:$D,0))</f>
        <v>VOC</v>
      </c>
      <c r="H866" s="96">
        <f t="shared" si="13"/>
        <v>79112010842.131165</v>
      </c>
    </row>
    <row r="867" spans="1:8" hidden="1">
      <c r="A867" s="73" t="s">
        <v>2538</v>
      </c>
      <c r="B867" s="73" t="s">
        <v>2701</v>
      </c>
      <c r="C867" s="73" t="s">
        <v>2517</v>
      </c>
      <c r="D867" s="86">
        <v>87035.317991428994</v>
      </c>
      <c r="E867" s="73" t="s">
        <v>2518</v>
      </c>
      <c r="F867" s="79" t="str">
        <f>INDEX('Crosswalk Particulates'!$B:$B,MATCH('2017 EPA Data'!A867,'Crosswalk Particulates'!$A:$A,0))</f>
        <v>process-other-industry</v>
      </c>
      <c r="G867" s="84">
        <f>INDEX('Crosswalk Particulates'!$E:$E,MATCH('2017 EPA Data'!$B867,'Crosswalk Particulates'!$D:$D,0))</f>
        <v>0</v>
      </c>
      <c r="H867" s="96">
        <f t="shared" si="13"/>
        <v>0</v>
      </c>
    </row>
    <row r="868" spans="1:8" hidden="1">
      <c r="A868" s="73" t="s">
        <v>2599</v>
      </c>
      <c r="B868" s="73" t="s">
        <v>2634</v>
      </c>
      <c r="D868" s="86">
        <v>86709.273211949519</v>
      </c>
      <c r="E868" s="73" t="s">
        <v>2522</v>
      </c>
      <c r="F868" s="79" t="str">
        <f>INDEX('Crosswalk Particulates'!$B:$B,MATCH('2017 EPA Data'!A868,'Crosswalk Particulates'!$A:$A,0))</f>
        <v>Other-EPA</v>
      </c>
      <c r="G868" s="84" t="str">
        <f>INDEX('Crosswalk Particulates'!$E:$E,MATCH('2017 EPA Data'!$B868,'Crosswalk Particulates'!$D:$D,0))</f>
        <v>OC</v>
      </c>
      <c r="H868" s="96">
        <f t="shared" si="13"/>
        <v>78661423022.51593</v>
      </c>
    </row>
    <row r="869" spans="1:8" hidden="1">
      <c r="A869" s="73" t="s">
        <v>2519</v>
      </c>
      <c r="B869" s="73" t="s">
        <v>2688</v>
      </c>
      <c r="C869" s="73" t="s">
        <v>2517</v>
      </c>
      <c r="D869" s="86">
        <v>86367.042919266998</v>
      </c>
      <c r="E869" s="73" t="s">
        <v>2518</v>
      </c>
      <c r="F869" s="79" t="str">
        <f>INDEX('Crosswalk Particulates'!$B:$B,MATCH('2017 EPA Data'!A869,'Crosswalk Particulates'!$A:$A,0))</f>
        <v>process-other-industry</v>
      </c>
      <c r="G869" s="84">
        <f>INDEX('Crosswalk Particulates'!$E:$E,MATCH('2017 EPA Data'!$B869,'Crosswalk Particulates'!$D:$D,0))</f>
        <v>0</v>
      </c>
      <c r="H869" s="96">
        <f t="shared" si="13"/>
        <v>0</v>
      </c>
    </row>
    <row r="870" spans="1:8" hidden="1">
      <c r="A870" s="73" t="s">
        <v>2578</v>
      </c>
      <c r="B870" s="73" t="s">
        <v>2701</v>
      </c>
      <c r="C870" s="73" t="s">
        <v>2517</v>
      </c>
      <c r="D870" s="86">
        <v>86197.366801123993</v>
      </c>
      <c r="E870" s="73" t="s">
        <v>2518</v>
      </c>
      <c r="F870" s="79" t="str">
        <f>INDEX('Crosswalk Particulates'!$B:$B,MATCH('2017 EPA Data'!A870,'Crosswalk Particulates'!$A:$A,0))</f>
        <v>process-chemicals-industry</v>
      </c>
      <c r="G870" s="84">
        <f>INDEX('Crosswalk Particulates'!$E:$E,MATCH('2017 EPA Data'!$B870,'Crosswalk Particulates'!$D:$D,0))</f>
        <v>0</v>
      </c>
      <c r="H870" s="96">
        <f t="shared" si="13"/>
        <v>0</v>
      </c>
    </row>
    <row r="871" spans="1:8" hidden="1">
      <c r="A871" s="73" t="s">
        <v>2586</v>
      </c>
      <c r="B871" s="73" t="s">
        <v>2524</v>
      </c>
      <c r="C871" s="73" t="s">
        <v>2517</v>
      </c>
      <c r="D871" s="86">
        <v>85932.418225194953</v>
      </c>
      <c r="E871" s="73" t="s">
        <v>2518</v>
      </c>
      <c r="F871" s="79" t="str">
        <f>INDEX('Crosswalk Particulates'!$B:$B,MATCH('2017 EPA Data'!A871,'Crosswalk Particulates'!$A:$A,0))</f>
        <v>process-other-industry</v>
      </c>
      <c r="G871" s="84">
        <f>INDEX('Crosswalk Particulates'!$E:$E,MATCH('2017 EPA Data'!$B871,'Crosswalk Particulates'!$D:$D,0))</f>
        <v>0</v>
      </c>
      <c r="H871" s="96">
        <f t="shared" si="13"/>
        <v>0</v>
      </c>
    </row>
    <row r="872" spans="1:8" hidden="1">
      <c r="A872" s="73" t="s">
        <v>2578</v>
      </c>
      <c r="B872" s="73" t="s">
        <v>2672</v>
      </c>
      <c r="C872" s="73" t="s">
        <v>2517</v>
      </c>
      <c r="D872" s="86">
        <v>85708.799326713997</v>
      </c>
      <c r="E872" s="73" t="s">
        <v>2518</v>
      </c>
      <c r="F872" s="79" t="str">
        <f>INDEX('Crosswalk Particulates'!$B:$B,MATCH('2017 EPA Data'!A872,'Crosswalk Particulates'!$A:$A,0))</f>
        <v>process-chemicals-industry</v>
      </c>
      <c r="G872" s="84">
        <f>INDEX('Crosswalk Particulates'!$E:$E,MATCH('2017 EPA Data'!$B872,'Crosswalk Particulates'!$D:$D,0))</f>
        <v>0</v>
      </c>
      <c r="H872" s="96">
        <f t="shared" si="13"/>
        <v>0</v>
      </c>
    </row>
    <row r="873" spans="1:8" hidden="1">
      <c r="A873" s="73" t="s">
        <v>2578</v>
      </c>
      <c r="B873" s="73" t="s">
        <v>2574</v>
      </c>
      <c r="C873" s="73" t="s">
        <v>2517</v>
      </c>
      <c r="D873" s="86">
        <v>85563.878867766995</v>
      </c>
      <c r="E873" s="73" t="s">
        <v>2518</v>
      </c>
      <c r="F873" s="79" t="str">
        <f>INDEX('Crosswalk Particulates'!$B:$B,MATCH('2017 EPA Data'!A873,'Crosswalk Particulates'!$A:$A,0))</f>
        <v>process-chemicals-industry</v>
      </c>
      <c r="G873" s="84">
        <f>INDEX('Crosswalk Particulates'!$E:$E,MATCH('2017 EPA Data'!$B873,'Crosswalk Particulates'!$D:$D,0))</f>
        <v>0</v>
      </c>
      <c r="H873" s="96">
        <f t="shared" si="13"/>
        <v>0</v>
      </c>
    </row>
    <row r="874" spans="1:8" hidden="1">
      <c r="A874" s="73" t="s">
        <v>2519</v>
      </c>
      <c r="B874" s="73" t="s">
        <v>2645</v>
      </c>
      <c r="C874" s="73" t="s">
        <v>2517</v>
      </c>
      <c r="D874" s="86">
        <v>85410.800076920001</v>
      </c>
      <c r="E874" s="73" t="s">
        <v>2518</v>
      </c>
      <c r="F874" s="79" t="str">
        <f>INDEX('Crosswalk Particulates'!$B:$B,MATCH('2017 EPA Data'!A874,'Crosswalk Particulates'!$A:$A,0))</f>
        <v>process-other-industry</v>
      </c>
      <c r="G874" s="84">
        <f>INDEX('Crosswalk Particulates'!$E:$E,MATCH('2017 EPA Data'!$B874,'Crosswalk Particulates'!$D:$D,0))</f>
        <v>0</v>
      </c>
      <c r="H874" s="96">
        <f t="shared" si="13"/>
        <v>0</v>
      </c>
    </row>
    <row r="875" spans="1:8" hidden="1">
      <c r="A875" s="73" t="s">
        <v>2591</v>
      </c>
      <c r="B875" s="73" t="s">
        <v>2558</v>
      </c>
      <c r="C875" s="73" t="s">
        <v>2517</v>
      </c>
      <c r="D875" s="86">
        <v>85020.287307332779</v>
      </c>
      <c r="E875" s="73" t="s">
        <v>2518</v>
      </c>
      <c r="F875" s="79" t="str">
        <f>INDEX('Crosswalk Particulates'!$B:$B,MATCH('2017 EPA Data'!A875,'Crosswalk Particulates'!$A:$A,0))</f>
        <v>Other-EPA</v>
      </c>
      <c r="G875" s="84">
        <f>INDEX('Crosswalk Particulates'!$E:$E,MATCH('2017 EPA Data'!$B875,'Crosswalk Particulates'!$D:$D,0))</f>
        <v>0</v>
      </c>
      <c r="H875" s="96">
        <f t="shared" si="13"/>
        <v>0</v>
      </c>
    </row>
    <row r="876" spans="1:8" hidden="1">
      <c r="A876" s="73" t="s">
        <v>2553</v>
      </c>
      <c r="B876" s="73" t="s">
        <v>2544</v>
      </c>
      <c r="C876" s="73" t="s">
        <v>2517</v>
      </c>
      <c r="D876" s="86">
        <v>84983.621633200004</v>
      </c>
      <c r="E876" s="73" t="s">
        <v>2518</v>
      </c>
      <c r="F876" s="79" t="str">
        <f>INDEX('Crosswalk Particulates'!$B:$B,MATCH('2017 EPA Data'!A876,'Crosswalk Particulates'!$A:$A,0))</f>
        <v>process-other-industry</v>
      </c>
      <c r="G876" s="84">
        <f>INDEX('Crosswalk Particulates'!$E:$E,MATCH('2017 EPA Data'!$B876,'Crosswalk Particulates'!$D:$D,0))</f>
        <v>0</v>
      </c>
      <c r="H876" s="96">
        <f t="shared" si="13"/>
        <v>0</v>
      </c>
    </row>
    <row r="877" spans="1:8" hidden="1">
      <c r="A877" s="73" t="s">
        <v>2592</v>
      </c>
      <c r="B877" s="73" t="s">
        <v>2548</v>
      </c>
      <c r="C877" s="73" t="s">
        <v>2517</v>
      </c>
      <c r="D877" s="86">
        <v>83726.62639726304</v>
      </c>
      <c r="E877" s="73" t="s">
        <v>2518</v>
      </c>
      <c r="F877" s="79" t="str">
        <f>INDEX('Crosswalk Particulates'!$B:$B,MATCH('2017 EPA Data'!A877,'Crosswalk Particulates'!$A:$A,0))</f>
        <v>process-ngps-industry</v>
      </c>
      <c r="G877" s="84">
        <f>INDEX('Crosswalk Particulates'!$E:$E,MATCH('2017 EPA Data'!$B877,'Crosswalk Particulates'!$D:$D,0))</f>
        <v>0</v>
      </c>
      <c r="H877" s="96">
        <f t="shared" si="13"/>
        <v>0</v>
      </c>
    </row>
    <row r="878" spans="1:8" hidden="1">
      <c r="A878" s="73" t="s">
        <v>2600</v>
      </c>
      <c r="B878" s="73" t="s">
        <v>2583</v>
      </c>
      <c r="D878" s="86">
        <v>83380.179999999993</v>
      </c>
      <c r="E878" s="73" t="s">
        <v>2518</v>
      </c>
      <c r="F878" s="79" t="str">
        <f>INDEX('Crosswalk Particulates'!$B:$B,MATCH('2017 EPA Data'!A878,'Crosswalk Particulates'!$A:$A,0))</f>
        <v>industry-fuel-biomass</v>
      </c>
      <c r="G878" s="84">
        <f>INDEX('Crosswalk Particulates'!$E:$E,MATCH('2017 EPA Data'!$B878,'Crosswalk Particulates'!$D:$D,0))</f>
        <v>0</v>
      </c>
      <c r="H878" s="96">
        <f t="shared" si="13"/>
        <v>0</v>
      </c>
    </row>
    <row r="879" spans="1:8" hidden="1">
      <c r="A879" s="73" t="s">
        <v>2519</v>
      </c>
      <c r="B879" s="73" t="s">
        <v>2577</v>
      </c>
      <c r="C879" s="73" t="s">
        <v>2517</v>
      </c>
      <c r="D879" s="86">
        <v>83268.66991173038</v>
      </c>
      <c r="E879" s="73" t="s">
        <v>2518</v>
      </c>
      <c r="F879" s="79" t="str">
        <f>INDEX('Crosswalk Particulates'!$B:$B,MATCH('2017 EPA Data'!A879,'Crosswalk Particulates'!$A:$A,0))</f>
        <v>process-other-industry</v>
      </c>
      <c r="G879" s="84">
        <f>INDEX('Crosswalk Particulates'!$E:$E,MATCH('2017 EPA Data'!$B879,'Crosswalk Particulates'!$D:$D,0))</f>
        <v>0</v>
      </c>
      <c r="H879" s="96">
        <f t="shared" si="13"/>
        <v>0</v>
      </c>
    </row>
    <row r="880" spans="1:8" hidden="1">
      <c r="A880" s="73" t="s">
        <v>2565</v>
      </c>
      <c r="B880" s="73" t="s">
        <v>2604</v>
      </c>
      <c r="C880" s="73" t="s">
        <v>2517</v>
      </c>
      <c r="D880" s="86">
        <v>82471.520216300007</v>
      </c>
      <c r="E880" s="73" t="s">
        <v>2518</v>
      </c>
      <c r="F880" s="79" t="str">
        <f>INDEX('Crosswalk Particulates'!$B:$B,MATCH('2017 EPA Data'!A880,'Crosswalk Particulates'!$A:$A,0))</f>
        <v>Electricity Sector</v>
      </c>
      <c r="G880" s="84">
        <f>INDEX('Crosswalk Particulates'!$E:$E,MATCH('2017 EPA Data'!$B880,'Crosswalk Particulates'!$D:$D,0))</f>
        <v>0</v>
      </c>
      <c r="H880" s="96">
        <f t="shared" si="13"/>
        <v>0</v>
      </c>
    </row>
    <row r="881" spans="1:8" hidden="1">
      <c r="A881" s="73" t="s">
        <v>2519</v>
      </c>
      <c r="B881" s="73" t="s">
        <v>2612</v>
      </c>
      <c r="C881" s="73" t="s">
        <v>2517</v>
      </c>
      <c r="D881" s="86">
        <v>82091.655978505587</v>
      </c>
      <c r="E881" s="73" t="s">
        <v>2518</v>
      </c>
      <c r="F881" s="79" t="str">
        <f>INDEX('Crosswalk Particulates'!$B:$B,MATCH('2017 EPA Data'!A881,'Crosswalk Particulates'!$A:$A,0))</f>
        <v>process-other-industry</v>
      </c>
      <c r="G881" s="84">
        <f>INDEX('Crosswalk Particulates'!$E:$E,MATCH('2017 EPA Data'!$B881,'Crosswalk Particulates'!$D:$D,0))</f>
        <v>0</v>
      </c>
      <c r="H881" s="96">
        <f t="shared" si="13"/>
        <v>0</v>
      </c>
    </row>
    <row r="882" spans="1:8" hidden="1">
      <c r="A882" s="73" t="s">
        <v>2584</v>
      </c>
      <c r="B882" s="73" t="s">
        <v>2528</v>
      </c>
      <c r="C882" s="73" t="s">
        <v>2517</v>
      </c>
      <c r="D882" s="86">
        <v>81951.680798507194</v>
      </c>
      <c r="E882" s="73" t="s">
        <v>2518</v>
      </c>
      <c r="F882" s="79" t="str">
        <f>INDEX('Crosswalk Particulates'!$B:$B,MATCH('2017 EPA Data'!A882,'Crosswalk Particulates'!$A:$A,0))</f>
        <v>Electricity Sector</v>
      </c>
      <c r="G882" s="84">
        <f>INDEX('Crosswalk Particulates'!$E:$E,MATCH('2017 EPA Data'!$B882,'Crosswalk Particulates'!$D:$D,0))</f>
        <v>0</v>
      </c>
      <c r="H882" s="96">
        <f t="shared" si="13"/>
        <v>0</v>
      </c>
    </row>
    <row r="883" spans="1:8" hidden="1">
      <c r="A883" s="73" t="s">
        <v>2527</v>
      </c>
      <c r="B883" s="73" t="s">
        <v>2628</v>
      </c>
      <c r="C883" s="73" t="s">
        <v>2517</v>
      </c>
      <c r="D883" s="86">
        <v>81878.178981417703</v>
      </c>
      <c r="E883" s="73" t="s">
        <v>2518</v>
      </c>
      <c r="F883" s="79" t="str">
        <f>INDEX('Crosswalk Particulates'!$B:$B,MATCH('2017 EPA Data'!A883,'Crosswalk Particulates'!$A:$A,0))</f>
        <v>Transportation Sector</v>
      </c>
      <c r="G883" s="84">
        <f>INDEX('Crosswalk Particulates'!$E:$E,MATCH('2017 EPA Data'!$B883,'Crosswalk Particulates'!$D:$D,0))</f>
        <v>0</v>
      </c>
      <c r="H883" s="96">
        <f t="shared" si="13"/>
        <v>0</v>
      </c>
    </row>
    <row r="884" spans="1:8" hidden="1">
      <c r="A884" s="73" t="s">
        <v>2523</v>
      </c>
      <c r="B884" s="73" t="s">
        <v>2695</v>
      </c>
      <c r="C884" s="73" t="s">
        <v>2517</v>
      </c>
      <c r="D884" s="86">
        <v>81818.304762003929</v>
      </c>
      <c r="E884" s="73" t="s">
        <v>2518</v>
      </c>
      <c r="F884" s="79" t="str">
        <f>INDEX('Crosswalk Particulates'!$B:$B,MATCH('2017 EPA Data'!A884,'Crosswalk Particulates'!$A:$A,0))</f>
        <v>Transportation Sector</v>
      </c>
      <c r="G884" s="84">
        <f>INDEX('Crosswalk Particulates'!$E:$E,MATCH('2017 EPA Data'!$B884,'Crosswalk Particulates'!$D:$D,0))</f>
        <v>0</v>
      </c>
      <c r="H884" s="96">
        <f t="shared" si="13"/>
        <v>0</v>
      </c>
    </row>
    <row r="885" spans="1:8" hidden="1">
      <c r="A885" s="73" t="s">
        <v>2669</v>
      </c>
      <c r="B885" s="73" t="s">
        <v>2580</v>
      </c>
      <c r="C885" s="73" t="s">
        <v>2517</v>
      </c>
      <c r="D885" s="86">
        <v>81261.469660000002</v>
      </c>
      <c r="E885" s="73" t="s">
        <v>2518</v>
      </c>
      <c r="F885" s="79" t="str">
        <f>INDEX('Crosswalk Particulates'!$B:$B,MATCH('2017 EPA Data'!A885,'Crosswalk Particulates'!$A:$A,0))</f>
        <v>Commercial Buildings Sector</v>
      </c>
      <c r="G885" s="84">
        <f>INDEX('Crosswalk Particulates'!$E:$E,MATCH('2017 EPA Data'!$B885,'Crosswalk Particulates'!$D:$D,0))</f>
        <v>0</v>
      </c>
      <c r="H885" s="96">
        <f t="shared" si="13"/>
        <v>0</v>
      </c>
    </row>
    <row r="886" spans="1:8" hidden="1">
      <c r="A886" s="73" t="s">
        <v>2559</v>
      </c>
      <c r="B886" s="73" t="s">
        <v>2609</v>
      </c>
      <c r="C886" s="73" t="s">
        <v>2557</v>
      </c>
      <c r="D886" s="86">
        <v>81232.712699840224</v>
      </c>
      <c r="E886" s="73" t="s">
        <v>2522</v>
      </c>
      <c r="F886" s="79" t="str">
        <f>INDEX('Crosswalk Particulates'!$B:$B,MATCH('2017 EPA Data'!A886,'Crosswalk Particulates'!$A:$A,0))</f>
        <v>process-waste-industry</v>
      </c>
      <c r="G886" s="84" t="str">
        <f>INDEX('Crosswalk Particulates'!$E:$E,MATCH('2017 EPA Data'!$B886,'Crosswalk Particulates'!$D:$D,0))</f>
        <v>NOX</v>
      </c>
      <c r="H886" s="96">
        <f t="shared" si="13"/>
        <v>73693164989.739929</v>
      </c>
    </row>
    <row r="887" spans="1:8" hidden="1">
      <c r="A887" s="73" t="s">
        <v>2619</v>
      </c>
      <c r="B887" s="73" t="s">
        <v>2694</v>
      </c>
      <c r="C887" s="73" t="s">
        <v>2517</v>
      </c>
      <c r="D887" s="86">
        <v>80633.610919929604</v>
      </c>
      <c r="E887" s="73" t="s">
        <v>2518</v>
      </c>
      <c r="F887" s="79" t="str">
        <f>INDEX('Crosswalk Particulates'!$B:$B,MATCH('2017 EPA Data'!A887,'Crosswalk Particulates'!$A:$A,0))</f>
        <v>process-iron and steel-industry</v>
      </c>
      <c r="G887" s="84">
        <f>INDEX('Crosswalk Particulates'!$E:$E,MATCH('2017 EPA Data'!$B887,'Crosswalk Particulates'!$D:$D,0))</f>
        <v>0</v>
      </c>
      <c r="H887" s="96">
        <f t="shared" si="13"/>
        <v>0</v>
      </c>
    </row>
    <row r="888" spans="1:8" hidden="1">
      <c r="A888" s="73" t="s">
        <v>2592</v>
      </c>
      <c r="B888" s="73" t="s">
        <v>2558</v>
      </c>
      <c r="C888" s="73" t="s">
        <v>2517</v>
      </c>
      <c r="D888" s="86">
        <v>80599.109417287997</v>
      </c>
      <c r="E888" s="73" t="s">
        <v>2518</v>
      </c>
      <c r="F888" s="79" t="str">
        <f>INDEX('Crosswalk Particulates'!$B:$B,MATCH('2017 EPA Data'!A888,'Crosswalk Particulates'!$A:$A,0))</f>
        <v>process-ngps-industry</v>
      </c>
      <c r="G888" s="84">
        <f>INDEX('Crosswalk Particulates'!$E:$E,MATCH('2017 EPA Data'!$B888,'Crosswalk Particulates'!$D:$D,0))</f>
        <v>0</v>
      </c>
      <c r="H888" s="96">
        <f t="shared" si="13"/>
        <v>0</v>
      </c>
    </row>
    <row r="889" spans="1:8" hidden="1">
      <c r="A889" s="73" t="s">
        <v>2550</v>
      </c>
      <c r="B889" s="73" t="s">
        <v>2639</v>
      </c>
      <c r="C889" s="73" t="s">
        <v>2517</v>
      </c>
      <c r="D889" s="86">
        <v>80314.55836789016</v>
      </c>
      <c r="E889" s="73" t="s">
        <v>2518</v>
      </c>
      <c r="F889" s="79" t="str">
        <f>INDEX('Crosswalk Particulates'!$B:$B,MATCH('2017 EPA Data'!A889,'Crosswalk Particulates'!$A:$A,0))</f>
        <v>process-other-industry</v>
      </c>
      <c r="G889" s="84">
        <f>INDEX('Crosswalk Particulates'!$E:$E,MATCH('2017 EPA Data'!$B889,'Crosswalk Particulates'!$D:$D,0))</f>
        <v>0</v>
      </c>
      <c r="H889" s="96">
        <f t="shared" si="13"/>
        <v>0</v>
      </c>
    </row>
    <row r="890" spans="1:8" hidden="1">
      <c r="A890" s="73" t="s">
        <v>2550</v>
      </c>
      <c r="B890" s="73" t="s">
        <v>2613</v>
      </c>
      <c r="C890" s="73" t="s">
        <v>2517</v>
      </c>
      <c r="D890" s="86">
        <v>80314.55836789016</v>
      </c>
      <c r="E890" s="73" t="s">
        <v>2518</v>
      </c>
      <c r="F890" s="79" t="str">
        <f>INDEX('Crosswalk Particulates'!$B:$B,MATCH('2017 EPA Data'!A890,'Crosswalk Particulates'!$A:$A,0))</f>
        <v>process-other-industry</v>
      </c>
      <c r="G890" s="84">
        <f>INDEX('Crosswalk Particulates'!$E:$E,MATCH('2017 EPA Data'!$B890,'Crosswalk Particulates'!$D:$D,0))</f>
        <v>0</v>
      </c>
      <c r="H890" s="96">
        <f t="shared" si="13"/>
        <v>0</v>
      </c>
    </row>
    <row r="891" spans="1:8" hidden="1">
      <c r="A891" s="73" t="s">
        <v>2585</v>
      </c>
      <c r="B891" s="73" t="s">
        <v>2556</v>
      </c>
      <c r="C891" s="73" t="s">
        <v>2557</v>
      </c>
      <c r="D891" s="86">
        <v>80286.091848242533</v>
      </c>
      <c r="E891" s="73" t="s">
        <v>2522</v>
      </c>
      <c r="F891" s="79" t="str">
        <f>INDEX('Crosswalk Particulates'!$B:$B,MATCH('2017 EPA Data'!A891,'Crosswalk Particulates'!$A:$A,0))</f>
        <v>process-other-industry</v>
      </c>
      <c r="G891" s="84" t="str">
        <f>INDEX('Crosswalk Particulates'!$E:$E,MATCH('2017 EPA Data'!$B891,'Crosswalk Particulates'!$D:$D,0))</f>
        <v>VOC</v>
      </c>
      <c r="H891" s="96">
        <f t="shared" si="13"/>
        <v>72834403977.322647</v>
      </c>
    </row>
    <row r="892" spans="1:8" hidden="1">
      <c r="A892" s="73" t="s">
        <v>2602</v>
      </c>
      <c r="B892" s="73" t="s">
        <v>2539</v>
      </c>
      <c r="C892" s="73" t="s">
        <v>2517</v>
      </c>
      <c r="D892" s="86">
        <v>80215.664109200006</v>
      </c>
      <c r="E892" s="73" t="s">
        <v>2518</v>
      </c>
      <c r="F892" s="79" t="str">
        <f>INDEX('Crosswalk Particulates'!$B:$B,MATCH('2017 EPA Data'!A892,'Crosswalk Particulates'!$A:$A,0))</f>
        <v>process-other-industry</v>
      </c>
      <c r="G892" s="84">
        <f>INDEX('Crosswalk Particulates'!$E:$E,MATCH('2017 EPA Data'!$B892,'Crosswalk Particulates'!$D:$D,0))</f>
        <v>0</v>
      </c>
      <c r="H892" s="96">
        <f t="shared" si="13"/>
        <v>0</v>
      </c>
    </row>
    <row r="893" spans="1:8" hidden="1">
      <c r="A893" s="73" t="s">
        <v>2554</v>
      </c>
      <c r="B893" s="73" t="s">
        <v>2537</v>
      </c>
      <c r="C893" s="73" t="s">
        <v>2517</v>
      </c>
      <c r="D893" s="86">
        <v>79914.04732778357</v>
      </c>
      <c r="E893" s="73" t="s">
        <v>2518</v>
      </c>
      <c r="F893" s="79" t="str">
        <f>INDEX('Crosswalk Particulates'!$B:$B,MATCH('2017 EPA Data'!A893,'Crosswalk Particulates'!$A:$A,0))</f>
        <v>Transportation Sector</v>
      </c>
      <c r="G893" s="84">
        <f>INDEX('Crosswalk Particulates'!$E:$E,MATCH('2017 EPA Data'!$B893,'Crosswalk Particulates'!$D:$D,0))</f>
        <v>0</v>
      </c>
      <c r="H893" s="96">
        <f t="shared" si="13"/>
        <v>0</v>
      </c>
    </row>
    <row r="894" spans="1:8" hidden="1">
      <c r="A894" s="73" t="s">
        <v>2549</v>
      </c>
      <c r="B894" s="73" t="s">
        <v>2637</v>
      </c>
      <c r="C894" s="73" t="s">
        <v>2517</v>
      </c>
      <c r="D894" s="86">
        <v>79744.21911429998</v>
      </c>
      <c r="E894" s="73" t="s">
        <v>2518</v>
      </c>
      <c r="F894" s="79" t="str">
        <f>INDEX('Crosswalk Particulates'!$B:$B,MATCH('2017 EPA Data'!A894,'Crosswalk Particulates'!$A:$A,0))</f>
        <v>Residential Buildings Sector</v>
      </c>
      <c r="G894" s="84">
        <f>INDEX('Crosswalk Particulates'!$E:$E,MATCH('2017 EPA Data'!$B894,'Crosswalk Particulates'!$D:$D,0))</f>
        <v>0</v>
      </c>
      <c r="H894" s="96">
        <f t="shared" si="13"/>
        <v>0</v>
      </c>
    </row>
    <row r="895" spans="1:8" hidden="1">
      <c r="A895" s="73" t="s">
        <v>2565</v>
      </c>
      <c r="B895" s="73" t="s">
        <v>2694</v>
      </c>
      <c r="C895" s="73" t="s">
        <v>2517</v>
      </c>
      <c r="D895" s="86">
        <v>79733.847235862529</v>
      </c>
      <c r="E895" s="73" t="s">
        <v>2518</v>
      </c>
      <c r="F895" s="79" t="str">
        <f>INDEX('Crosswalk Particulates'!$B:$B,MATCH('2017 EPA Data'!A895,'Crosswalk Particulates'!$A:$A,0))</f>
        <v>Electricity Sector</v>
      </c>
      <c r="G895" s="84">
        <f>INDEX('Crosswalk Particulates'!$E:$E,MATCH('2017 EPA Data'!$B895,'Crosswalk Particulates'!$D:$D,0))</f>
        <v>0</v>
      </c>
      <c r="H895" s="96">
        <f t="shared" si="13"/>
        <v>0</v>
      </c>
    </row>
    <row r="896" spans="1:8" hidden="1">
      <c r="A896" s="73" t="s">
        <v>2547</v>
      </c>
      <c r="B896" s="73" t="s">
        <v>2702</v>
      </c>
      <c r="C896" s="73" t="s">
        <v>2517</v>
      </c>
      <c r="D896" s="86">
        <v>79721.621945174949</v>
      </c>
      <c r="E896" s="73" t="s">
        <v>2518</v>
      </c>
      <c r="F896" s="79" t="str">
        <f>INDEX('Crosswalk Particulates'!$B:$B,MATCH('2017 EPA Data'!A896,'Crosswalk Particulates'!$A:$A,0))</f>
        <v>process-other-industry</v>
      </c>
      <c r="G896" s="84">
        <f>INDEX('Crosswalk Particulates'!$E:$E,MATCH('2017 EPA Data'!$B896,'Crosswalk Particulates'!$D:$D,0))</f>
        <v>0</v>
      </c>
      <c r="H896" s="96">
        <f t="shared" si="13"/>
        <v>0</v>
      </c>
    </row>
    <row r="897" spans="1:8" hidden="1">
      <c r="A897" s="73" t="s">
        <v>2619</v>
      </c>
      <c r="B897" s="73" t="s">
        <v>2622</v>
      </c>
      <c r="C897" s="73" t="s">
        <v>2623</v>
      </c>
      <c r="D897" s="86">
        <v>79264.759893941999</v>
      </c>
      <c r="E897" s="73" t="s">
        <v>2518</v>
      </c>
      <c r="F897" s="79" t="str">
        <f>INDEX('Crosswalk Particulates'!$B:$B,MATCH('2017 EPA Data'!A897,'Crosswalk Particulates'!$A:$A,0))</f>
        <v>process-iron and steel-industry</v>
      </c>
      <c r="G897" s="84">
        <f>INDEX('Crosswalk Particulates'!$E:$E,MATCH('2017 EPA Data'!$B897,'Crosswalk Particulates'!$D:$D,0))</f>
        <v>0</v>
      </c>
      <c r="H897" s="96">
        <f t="shared" si="13"/>
        <v>0</v>
      </c>
    </row>
    <row r="898" spans="1:8" hidden="1">
      <c r="A898" s="73" t="s">
        <v>2619</v>
      </c>
      <c r="B898" s="73" t="s">
        <v>2531</v>
      </c>
      <c r="C898" s="73" t="s">
        <v>2517</v>
      </c>
      <c r="D898" s="86">
        <v>79176.878972799997</v>
      </c>
      <c r="E898" s="73" t="s">
        <v>2518</v>
      </c>
      <c r="F898" s="79" t="str">
        <f>INDEX('Crosswalk Particulates'!$B:$B,MATCH('2017 EPA Data'!A898,'Crosswalk Particulates'!$A:$A,0))</f>
        <v>process-iron and steel-industry</v>
      </c>
      <c r="G898" s="84">
        <f>INDEX('Crosswalk Particulates'!$E:$E,MATCH('2017 EPA Data'!$B898,'Crosswalk Particulates'!$D:$D,0))</f>
        <v>0</v>
      </c>
      <c r="H898" s="96">
        <f t="shared" si="13"/>
        <v>0</v>
      </c>
    </row>
    <row r="899" spans="1:8" hidden="1">
      <c r="A899" s="73" t="s">
        <v>2586</v>
      </c>
      <c r="B899" s="73" t="s">
        <v>2598</v>
      </c>
      <c r="C899" s="73" t="s">
        <v>2517</v>
      </c>
      <c r="D899" s="86">
        <v>79155.953406526183</v>
      </c>
      <c r="E899" s="73" t="s">
        <v>2518</v>
      </c>
      <c r="F899" s="79" t="str">
        <f>INDEX('Crosswalk Particulates'!$B:$B,MATCH('2017 EPA Data'!A899,'Crosswalk Particulates'!$A:$A,0))</f>
        <v>process-other-industry</v>
      </c>
      <c r="G899" s="84">
        <f>INDEX('Crosswalk Particulates'!$E:$E,MATCH('2017 EPA Data'!$B899,'Crosswalk Particulates'!$D:$D,0))</f>
        <v>0</v>
      </c>
      <c r="H899" s="96">
        <f t="shared" si="13"/>
        <v>0</v>
      </c>
    </row>
    <row r="900" spans="1:8" hidden="1">
      <c r="A900" s="73" t="s">
        <v>2547</v>
      </c>
      <c r="B900" s="73" t="s">
        <v>2703</v>
      </c>
      <c r="C900" s="73" t="s">
        <v>2517</v>
      </c>
      <c r="D900" s="86">
        <v>78898.460967940686</v>
      </c>
      <c r="E900" s="73" t="s">
        <v>2518</v>
      </c>
      <c r="F900" s="79" t="str">
        <f>INDEX('Crosswalk Particulates'!$B:$B,MATCH('2017 EPA Data'!A900,'Crosswalk Particulates'!$A:$A,0))</f>
        <v>process-other-industry</v>
      </c>
      <c r="G900" s="84">
        <f>INDEX('Crosswalk Particulates'!$E:$E,MATCH('2017 EPA Data'!$B900,'Crosswalk Particulates'!$D:$D,0))</f>
        <v>0</v>
      </c>
      <c r="H900" s="96">
        <f t="shared" ref="H900:H963" si="14">IF(E900="TON",D900/metricton_to_shortton,0)*10^6</f>
        <v>0</v>
      </c>
    </row>
    <row r="901" spans="1:8" hidden="1">
      <c r="A901" s="73" t="s">
        <v>2526</v>
      </c>
      <c r="B901" s="73" t="s">
        <v>2579</v>
      </c>
      <c r="C901" s="73" t="s">
        <v>2517</v>
      </c>
      <c r="D901" s="86">
        <v>78860.934289001161</v>
      </c>
      <c r="E901" s="73" t="s">
        <v>2518</v>
      </c>
      <c r="F901" s="79" t="str">
        <f>INDEX('Crosswalk Particulates'!$B:$B,MATCH('2017 EPA Data'!A901,'Crosswalk Particulates'!$A:$A,0))</f>
        <v>Other-EPA</v>
      </c>
      <c r="G901" s="84">
        <f>INDEX('Crosswalk Particulates'!$E:$E,MATCH('2017 EPA Data'!$B901,'Crosswalk Particulates'!$D:$D,0))</f>
        <v>0</v>
      </c>
      <c r="H901" s="96">
        <f t="shared" si="14"/>
        <v>0</v>
      </c>
    </row>
    <row r="902" spans="1:8" hidden="1">
      <c r="A902" s="73" t="s">
        <v>2632</v>
      </c>
      <c r="B902" s="73" t="s">
        <v>2560</v>
      </c>
      <c r="C902" s="73" t="s">
        <v>2557</v>
      </c>
      <c r="D902" s="86">
        <v>78302.704950609812</v>
      </c>
      <c r="E902" s="73" t="s">
        <v>2522</v>
      </c>
      <c r="F902" s="79" t="str">
        <f>INDEX('Crosswalk Particulates'!$B:$B,MATCH('2017 EPA Data'!A902,'Crosswalk Particulates'!$A:$A,0))</f>
        <v>industry-fuel-other</v>
      </c>
      <c r="G902" s="84" t="str">
        <f>INDEX('Crosswalk Particulates'!$E:$E,MATCH('2017 EPA Data'!$B902,'Crosswalk Particulates'!$D:$D,0))</f>
        <v>CO</v>
      </c>
      <c r="H902" s="96">
        <f t="shared" si="14"/>
        <v>71035103510.455154</v>
      </c>
    </row>
    <row r="903" spans="1:8" hidden="1">
      <c r="A903" s="73" t="s">
        <v>2529</v>
      </c>
      <c r="B903" s="73" t="s">
        <v>2615</v>
      </c>
      <c r="C903" s="73" t="s">
        <v>2557</v>
      </c>
      <c r="D903" s="86">
        <v>78190.633465641527</v>
      </c>
      <c r="E903" s="73" t="s">
        <v>2522</v>
      </c>
      <c r="F903" s="79" t="str">
        <f>INDEX('Crosswalk Particulates'!$B:$B,MATCH('2017 EPA Data'!A903,'Crosswalk Particulates'!$A:$A,0))</f>
        <v>Other-EPA</v>
      </c>
      <c r="G903" s="84" t="str">
        <f>INDEX('Crosswalk Particulates'!$E:$E,MATCH('2017 EPA Data'!$B903,'Crosswalk Particulates'!$D:$D,0))</f>
        <v>SOx</v>
      </c>
      <c r="H903" s="96">
        <f t="shared" si="14"/>
        <v>70933433848.592072</v>
      </c>
    </row>
    <row r="904" spans="1:8" hidden="1">
      <c r="A904" s="73" t="s">
        <v>2581</v>
      </c>
      <c r="B904" s="73" t="s">
        <v>2560</v>
      </c>
      <c r="C904" s="73" t="s">
        <v>2557</v>
      </c>
      <c r="D904" s="86">
        <v>78141.05880476255</v>
      </c>
      <c r="E904" s="73" t="s">
        <v>2522</v>
      </c>
      <c r="F904" s="79" t="str">
        <f>INDEX('Crosswalk Particulates'!$B:$B,MATCH('2017 EPA Data'!A904,'Crosswalk Particulates'!$A:$A,0))</f>
        <v>Electricity Sector</v>
      </c>
      <c r="G904" s="84" t="str">
        <f>INDEX('Crosswalk Particulates'!$E:$E,MATCH('2017 EPA Data'!$B904,'Crosswalk Particulates'!$D:$D,0))</f>
        <v>CO</v>
      </c>
      <c r="H904" s="96">
        <f t="shared" si="14"/>
        <v>70888460419.267319</v>
      </c>
    </row>
    <row r="905" spans="1:8" hidden="1">
      <c r="A905" s="73" t="s">
        <v>2563</v>
      </c>
      <c r="B905" s="73" t="s">
        <v>2604</v>
      </c>
      <c r="C905" s="73" t="s">
        <v>2517</v>
      </c>
      <c r="D905" s="86">
        <v>78093.771790714367</v>
      </c>
      <c r="E905" s="73" t="s">
        <v>2518</v>
      </c>
      <c r="F905" s="79" t="str">
        <f>INDEX('Crosswalk Particulates'!$B:$B,MATCH('2017 EPA Data'!A905,'Crosswalk Particulates'!$A:$A,0))</f>
        <v>Other-EPA</v>
      </c>
      <c r="G905" s="84">
        <f>INDEX('Crosswalk Particulates'!$E:$E,MATCH('2017 EPA Data'!$B905,'Crosswalk Particulates'!$D:$D,0))</f>
        <v>0</v>
      </c>
      <c r="H905" s="96">
        <f t="shared" si="14"/>
        <v>0</v>
      </c>
    </row>
    <row r="906" spans="1:8" hidden="1">
      <c r="A906" s="73" t="s">
        <v>2578</v>
      </c>
      <c r="B906" s="73" t="s">
        <v>2704</v>
      </c>
      <c r="C906" s="73" t="s">
        <v>2517</v>
      </c>
      <c r="D906" s="86">
        <v>77824.101816372</v>
      </c>
      <c r="E906" s="73" t="s">
        <v>2518</v>
      </c>
      <c r="F906" s="79" t="str">
        <f>INDEX('Crosswalk Particulates'!$B:$B,MATCH('2017 EPA Data'!A906,'Crosswalk Particulates'!$A:$A,0))</f>
        <v>process-chemicals-industry</v>
      </c>
      <c r="G906" s="84">
        <f>INDEX('Crosswalk Particulates'!$E:$E,MATCH('2017 EPA Data'!$B906,'Crosswalk Particulates'!$D:$D,0))</f>
        <v>0</v>
      </c>
      <c r="H906" s="96">
        <f t="shared" si="14"/>
        <v>0</v>
      </c>
    </row>
    <row r="907" spans="1:8" hidden="1">
      <c r="A907" s="73" t="s">
        <v>2519</v>
      </c>
      <c r="B907" s="73" t="s">
        <v>2610</v>
      </c>
      <c r="C907" s="73" t="s">
        <v>2557</v>
      </c>
      <c r="D907" s="86">
        <v>77805.743477207187</v>
      </c>
      <c r="E907" s="73" t="s">
        <v>2522</v>
      </c>
      <c r="F907" s="79" t="str">
        <f>INDEX('Crosswalk Particulates'!$B:$B,MATCH('2017 EPA Data'!A907,'Crosswalk Particulates'!$A:$A,0))</f>
        <v>process-other-industry</v>
      </c>
      <c r="G907" s="84" t="str">
        <f>INDEX('Crosswalk Particulates'!$E:$E,MATCH('2017 EPA Data'!$B907,'Crosswalk Particulates'!$D:$D,0))</f>
        <v>PM25</v>
      </c>
      <c r="H907" s="96">
        <f t="shared" si="14"/>
        <v>70584267109.258911</v>
      </c>
    </row>
    <row r="908" spans="1:8" hidden="1">
      <c r="A908" s="73" t="s">
        <v>2519</v>
      </c>
      <c r="B908" s="73" t="s">
        <v>2562</v>
      </c>
      <c r="C908" s="73" t="s">
        <v>2517</v>
      </c>
      <c r="D908" s="86">
        <v>77638.648868322198</v>
      </c>
      <c r="E908" s="73" t="s">
        <v>2518</v>
      </c>
      <c r="F908" s="79" t="str">
        <f>INDEX('Crosswalk Particulates'!$B:$B,MATCH('2017 EPA Data'!A908,'Crosswalk Particulates'!$A:$A,0))</f>
        <v>process-other-industry</v>
      </c>
      <c r="G908" s="84">
        <f>INDEX('Crosswalk Particulates'!$E:$E,MATCH('2017 EPA Data'!$B908,'Crosswalk Particulates'!$D:$D,0))</f>
        <v>0</v>
      </c>
      <c r="H908" s="96">
        <f t="shared" si="14"/>
        <v>0</v>
      </c>
    </row>
    <row r="909" spans="1:8" hidden="1">
      <c r="A909" s="73" t="s">
        <v>2601</v>
      </c>
      <c r="B909" s="73" t="s">
        <v>2634</v>
      </c>
      <c r="D909" s="86">
        <v>77433.747518000717</v>
      </c>
      <c r="E909" s="73" t="s">
        <v>2522</v>
      </c>
      <c r="F909" s="79" t="str">
        <f>INDEX('Crosswalk Particulates'!$B:$B,MATCH('2017 EPA Data'!A909,'Crosswalk Particulates'!$A:$A,0))</f>
        <v>Commercial Buildings Sector</v>
      </c>
      <c r="G909" s="84" t="str">
        <f>INDEX('Crosswalk Particulates'!$E:$E,MATCH('2017 EPA Data'!$B909,'Crosswalk Particulates'!$D:$D,0))</f>
        <v>OC</v>
      </c>
      <c r="H909" s="96">
        <f t="shared" si="14"/>
        <v>70246797650.389389</v>
      </c>
    </row>
    <row r="910" spans="1:8" hidden="1">
      <c r="A910" s="73" t="s">
        <v>2647</v>
      </c>
      <c r="B910" s="73" t="s">
        <v>2531</v>
      </c>
      <c r="C910" s="73" t="s">
        <v>2517</v>
      </c>
      <c r="D910" s="86">
        <v>77105.019528163</v>
      </c>
      <c r="E910" s="73" t="s">
        <v>2518</v>
      </c>
      <c r="F910" s="79" t="str">
        <f>INDEX('Crosswalk Particulates'!$B:$B,MATCH('2017 EPA Data'!A910,'Crosswalk Particulates'!$A:$A,0))</f>
        <v>process-mining-industry</v>
      </c>
      <c r="G910" s="84">
        <f>INDEX('Crosswalk Particulates'!$E:$E,MATCH('2017 EPA Data'!$B910,'Crosswalk Particulates'!$D:$D,0))</f>
        <v>0</v>
      </c>
      <c r="H910" s="96">
        <f t="shared" si="14"/>
        <v>0</v>
      </c>
    </row>
    <row r="911" spans="1:8" hidden="1">
      <c r="A911" s="73" t="s">
        <v>2559</v>
      </c>
      <c r="B911" s="73" t="s">
        <v>2634</v>
      </c>
      <c r="D911" s="86">
        <v>76692.847667374954</v>
      </c>
      <c r="E911" s="73" t="s">
        <v>2522</v>
      </c>
      <c r="F911" s="79" t="str">
        <f>INDEX('Crosswalk Particulates'!$B:$B,MATCH('2017 EPA Data'!A911,'Crosswalk Particulates'!$A:$A,0))</f>
        <v>process-waste-industry</v>
      </c>
      <c r="G911" s="84" t="str">
        <f>INDEX('Crosswalk Particulates'!$E:$E,MATCH('2017 EPA Data'!$B911,'Crosswalk Particulates'!$D:$D,0))</f>
        <v>OC</v>
      </c>
      <c r="H911" s="96">
        <f t="shared" si="14"/>
        <v>69574663812.697845</v>
      </c>
    </row>
    <row r="912" spans="1:8" hidden="1">
      <c r="A912" s="73" t="s">
        <v>2565</v>
      </c>
      <c r="B912" s="73" t="s">
        <v>2531</v>
      </c>
      <c r="C912" s="73" t="s">
        <v>2517</v>
      </c>
      <c r="D912" s="86">
        <v>76110.000567969997</v>
      </c>
      <c r="E912" s="73" t="s">
        <v>2518</v>
      </c>
      <c r="F912" s="79" t="str">
        <f>INDEX('Crosswalk Particulates'!$B:$B,MATCH('2017 EPA Data'!A912,'Crosswalk Particulates'!$A:$A,0))</f>
        <v>Electricity Sector</v>
      </c>
      <c r="G912" s="84">
        <f>INDEX('Crosswalk Particulates'!$E:$E,MATCH('2017 EPA Data'!$B912,'Crosswalk Particulates'!$D:$D,0))</f>
        <v>0</v>
      </c>
      <c r="H912" s="96">
        <f t="shared" si="14"/>
        <v>0</v>
      </c>
    </row>
    <row r="913" spans="1:8" hidden="1">
      <c r="A913" s="73" t="s">
        <v>2534</v>
      </c>
      <c r="B913" s="73" t="s">
        <v>2556</v>
      </c>
      <c r="C913" s="73" t="s">
        <v>2557</v>
      </c>
      <c r="D913" s="86">
        <v>76095.324751692315</v>
      </c>
      <c r="E913" s="73" t="s">
        <v>2522</v>
      </c>
      <c r="F913" s="79" t="str">
        <f>INDEX('Crosswalk Particulates'!$B:$B,MATCH('2017 EPA Data'!A913,'Crosswalk Particulates'!$A:$A,0))</f>
        <v>Other-EPA</v>
      </c>
      <c r="G913" s="84" t="str">
        <f>INDEX('Crosswalk Particulates'!$E:$E,MATCH('2017 EPA Data'!$B913,'Crosswalk Particulates'!$D:$D,0))</f>
        <v>VOC</v>
      </c>
      <c r="H913" s="96">
        <f t="shared" si="14"/>
        <v>69032599497.139938</v>
      </c>
    </row>
    <row r="914" spans="1:8" hidden="1">
      <c r="A914" s="73" t="s">
        <v>2547</v>
      </c>
      <c r="B914" s="73" t="s">
        <v>2672</v>
      </c>
      <c r="C914" s="73" t="s">
        <v>2517</v>
      </c>
      <c r="D914" s="86">
        <v>75374.935159999994</v>
      </c>
      <c r="E914" s="73" t="s">
        <v>2518</v>
      </c>
      <c r="F914" s="79" t="str">
        <f>INDEX('Crosswalk Particulates'!$B:$B,MATCH('2017 EPA Data'!A914,'Crosswalk Particulates'!$A:$A,0))</f>
        <v>process-other-industry</v>
      </c>
      <c r="G914" s="84">
        <f>INDEX('Crosswalk Particulates'!$E:$E,MATCH('2017 EPA Data'!$B914,'Crosswalk Particulates'!$D:$D,0))</f>
        <v>0</v>
      </c>
      <c r="H914" s="96">
        <f t="shared" si="14"/>
        <v>0</v>
      </c>
    </row>
    <row r="915" spans="1:8" hidden="1">
      <c r="A915" s="73" t="s">
        <v>2596</v>
      </c>
      <c r="B915" s="73" t="s">
        <v>2703</v>
      </c>
      <c r="C915" s="73" t="s">
        <v>2517</v>
      </c>
      <c r="D915" s="86">
        <v>74967</v>
      </c>
      <c r="E915" s="73" t="s">
        <v>2518</v>
      </c>
      <c r="F915" s="79" t="str">
        <f>INDEX('Crosswalk Particulates'!$B:$B,MATCH('2017 EPA Data'!A915,'Crosswalk Particulates'!$A:$A,0))</f>
        <v>industry-fuel-coal</v>
      </c>
      <c r="G915" s="84">
        <f>INDEX('Crosswalk Particulates'!$E:$E,MATCH('2017 EPA Data'!$B915,'Crosswalk Particulates'!$D:$D,0))</f>
        <v>0</v>
      </c>
      <c r="H915" s="96">
        <f t="shared" si="14"/>
        <v>0</v>
      </c>
    </row>
    <row r="916" spans="1:8" hidden="1">
      <c r="A916" s="73" t="s">
        <v>2596</v>
      </c>
      <c r="B916" s="73" t="s">
        <v>2571</v>
      </c>
      <c r="C916" s="73" t="s">
        <v>2517</v>
      </c>
      <c r="D916" s="86">
        <v>74965.720100000006</v>
      </c>
      <c r="E916" s="73" t="s">
        <v>2518</v>
      </c>
      <c r="F916" s="79" t="str">
        <f>INDEX('Crosswalk Particulates'!$B:$B,MATCH('2017 EPA Data'!A916,'Crosswalk Particulates'!$A:$A,0))</f>
        <v>industry-fuel-coal</v>
      </c>
      <c r="G916" s="84">
        <f>INDEX('Crosswalk Particulates'!$E:$E,MATCH('2017 EPA Data'!$B916,'Crosswalk Particulates'!$D:$D,0))</f>
        <v>0</v>
      </c>
      <c r="H916" s="96">
        <f t="shared" si="14"/>
        <v>0</v>
      </c>
    </row>
    <row r="917" spans="1:8" hidden="1">
      <c r="A917" s="73" t="s">
        <v>2559</v>
      </c>
      <c r="B917" s="73" t="s">
        <v>2705</v>
      </c>
      <c r="C917" s="73" t="s">
        <v>2517</v>
      </c>
      <c r="D917" s="86">
        <v>74953.697625813758</v>
      </c>
      <c r="E917" s="73" t="s">
        <v>2518</v>
      </c>
      <c r="F917" s="79" t="str">
        <f>INDEX('Crosswalk Particulates'!$B:$B,MATCH('2017 EPA Data'!A917,'Crosswalk Particulates'!$A:$A,0))</f>
        <v>process-waste-industry</v>
      </c>
      <c r="G917" s="84">
        <f>INDEX('Crosswalk Particulates'!$E:$E,MATCH('2017 EPA Data'!$B917,'Crosswalk Particulates'!$D:$D,0))</f>
        <v>0</v>
      </c>
      <c r="H917" s="96">
        <f t="shared" si="14"/>
        <v>0</v>
      </c>
    </row>
    <row r="918" spans="1:8" hidden="1">
      <c r="A918" s="73" t="s">
        <v>2538</v>
      </c>
      <c r="B918" s="73" t="s">
        <v>2609</v>
      </c>
      <c r="C918" s="73" t="s">
        <v>2557</v>
      </c>
      <c r="D918" s="86">
        <v>74241.782134449997</v>
      </c>
      <c r="E918" s="73" t="s">
        <v>2522</v>
      </c>
      <c r="F918" s="79" t="str">
        <f>INDEX('Crosswalk Particulates'!$B:$B,MATCH('2017 EPA Data'!A918,'Crosswalk Particulates'!$A:$A,0))</f>
        <v>process-other-industry</v>
      </c>
      <c r="G918" s="84" t="str">
        <f>INDEX('Crosswalk Particulates'!$E:$E,MATCH('2017 EPA Data'!$B918,'Crosswalk Particulates'!$D:$D,0))</f>
        <v>NOX</v>
      </c>
      <c r="H918" s="96">
        <f t="shared" si="14"/>
        <v>67351091920.104156</v>
      </c>
    </row>
    <row r="919" spans="1:8" hidden="1">
      <c r="A919" s="73" t="s">
        <v>2565</v>
      </c>
      <c r="B919" s="73" t="s">
        <v>2610</v>
      </c>
      <c r="C919" s="73" t="s">
        <v>2557</v>
      </c>
      <c r="D919" s="86">
        <v>74165.239059061641</v>
      </c>
      <c r="E919" s="73" t="s">
        <v>2522</v>
      </c>
      <c r="F919" s="79" t="str">
        <f>INDEX('Crosswalk Particulates'!$B:$B,MATCH('2017 EPA Data'!A919,'Crosswalk Particulates'!$A:$A,0))</f>
        <v>Electricity Sector</v>
      </c>
      <c r="G919" s="84" t="str">
        <f>INDEX('Crosswalk Particulates'!$E:$E,MATCH('2017 EPA Data'!$B919,'Crosswalk Particulates'!$D:$D,0))</f>
        <v>PM25</v>
      </c>
      <c r="H919" s="96">
        <f t="shared" si="14"/>
        <v>67281653127.579033</v>
      </c>
    </row>
    <row r="920" spans="1:8" hidden="1">
      <c r="A920" s="73" t="s">
        <v>2619</v>
      </c>
      <c r="B920" s="73" t="s">
        <v>2524</v>
      </c>
      <c r="C920" s="73" t="s">
        <v>2517</v>
      </c>
      <c r="D920" s="86">
        <v>73576.840228479996</v>
      </c>
      <c r="E920" s="73" t="s">
        <v>2518</v>
      </c>
      <c r="F920" s="79" t="str">
        <f>INDEX('Crosswalk Particulates'!$B:$B,MATCH('2017 EPA Data'!A920,'Crosswalk Particulates'!$A:$A,0))</f>
        <v>process-iron and steel-industry</v>
      </c>
      <c r="G920" s="84">
        <f>INDEX('Crosswalk Particulates'!$E:$E,MATCH('2017 EPA Data'!$B920,'Crosswalk Particulates'!$D:$D,0))</f>
        <v>0</v>
      </c>
      <c r="H920" s="96">
        <f t="shared" si="14"/>
        <v>0</v>
      </c>
    </row>
    <row r="921" spans="1:8" hidden="1">
      <c r="A921" s="73" t="s">
        <v>2519</v>
      </c>
      <c r="B921" s="73" t="s">
        <v>2686</v>
      </c>
      <c r="C921" s="73" t="s">
        <v>2517</v>
      </c>
      <c r="D921" s="86">
        <v>73498.499782996834</v>
      </c>
      <c r="E921" s="73" t="s">
        <v>2518</v>
      </c>
      <c r="F921" s="79" t="str">
        <f>INDEX('Crosswalk Particulates'!$B:$B,MATCH('2017 EPA Data'!A921,'Crosswalk Particulates'!$A:$A,0))</f>
        <v>process-other-industry</v>
      </c>
      <c r="G921" s="84">
        <f>INDEX('Crosswalk Particulates'!$E:$E,MATCH('2017 EPA Data'!$B921,'Crosswalk Particulates'!$D:$D,0))</f>
        <v>0</v>
      </c>
      <c r="H921" s="96">
        <f t="shared" si="14"/>
        <v>0</v>
      </c>
    </row>
    <row r="922" spans="1:8" hidden="1">
      <c r="A922" s="73" t="s">
        <v>2547</v>
      </c>
      <c r="B922" s="73" t="s">
        <v>2700</v>
      </c>
      <c r="C922" s="73" t="s">
        <v>2517</v>
      </c>
      <c r="D922" s="86">
        <v>73432.686960482883</v>
      </c>
      <c r="E922" s="73" t="s">
        <v>2518</v>
      </c>
      <c r="F922" s="79" t="str">
        <f>INDEX('Crosswalk Particulates'!$B:$B,MATCH('2017 EPA Data'!A922,'Crosswalk Particulates'!$A:$A,0))</f>
        <v>process-other-industry</v>
      </c>
      <c r="G922" s="84">
        <f>INDEX('Crosswalk Particulates'!$E:$E,MATCH('2017 EPA Data'!$B922,'Crosswalk Particulates'!$D:$D,0))</f>
        <v>0</v>
      </c>
      <c r="H922" s="96">
        <f t="shared" si="14"/>
        <v>0</v>
      </c>
    </row>
    <row r="923" spans="1:8" hidden="1">
      <c r="A923" s="73" t="s">
        <v>2547</v>
      </c>
      <c r="B923" s="73" t="s">
        <v>2525</v>
      </c>
      <c r="C923" s="73" t="s">
        <v>2517</v>
      </c>
      <c r="D923" s="86">
        <v>72596.587594589044</v>
      </c>
      <c r="E923" s="73" t="s">
        <v>2518</v>
      </c>
      <c r="F923" s="79" t="str">
        <f>INDEX('Crosswalk Particulates'!$B:$B,MATCH('2017 EPA Data'!A923,'Crosswalk Particulates'!$A:$A,0))</f>
        <v>process-other-industry</v>
      </c>
      <c r="G923" s="84">
        <f>INDEX('Crosswalk Particulates'!$E:$E,MATCH('2017 EPA Data'!$B923,'Crosswalk Particulates'!$D:$D,0))</f>
        <v>0</v>
      </c>
      <c r="H923" s="96">
        <f t="shared" si="14"/>
        <v>0</v>
      </c>
    </row>
    <row r="924" spans="1:8" hidden="1">
      <c r="A924" s="73" t="s">
        <v>2519</v>
      </c>
      <c r="B924" s="73" t="s">
        <v>2706</v>
      </c>
      <c r="C924" s="73" t="s">
        <v>2517</v>
      </c>
      <c r="D924" s="86">
        <v>72034.829292379902</v>
      </c>
      <c r="E924" s="73" t="s">
        <v>2518</v>
      </c>
      <c r="F924" s="79" t="str">
        <f>INDEX('Crosswalk Particulates'!$B:$B,MATCH('2017 EPA Data'!A924,'Crosswalk Particulates'!$A:$A,0))</f>
        <v>process-other-industry</v>
      </c>
      <c r="G924" s="84">
        <f>INDEX('Crosswalk Particulates'!$E:$E,MATCH('2017 EPA Data'!$B924,'Crosswalk Particulates'!$D:$D,0))</f>
        <v>0</v>
      </c>
      <c r="H924" s="96">
        <f t="shared" si="14"/>
        <v>0</v>
      </c>
    </row>
    <row r="925" spans="1:8" hidden="1">
      <c r="A925" s="73" t="s">
        <v>2538</v>
      </c>
      <c r="B925" s="73" t="s">
        <v>2707</v>
      </c>
      <c r="C925" s="73" t="s">
        <v>2517</v>
      </c>
      <c r="D925" s="86">
        <v>71878.383941620006</v>
      </c>
      <c r="E925" s="73" t="s">
        <v>2518</v>
      </c>
      <c r="F925" s="79" t="str">
        <f>INDEX('Crosswalk Particulates'!$B:$B,MATCH('2017 EPA Data'!A925,'Crosswalk Particulates'!$A:$A,0))</f>
        <v>process-other-industry</v>
      </c>
      <c r="G925" s="84">
        <f>INDEX('Crosswalk Particulates'!$E:$E,MATCH('2017 EPA Data'!$B925,'Crosswalk Particulates'!$D:$D,0))</f>
        <v>0</v>
      </c>
      <c r="H925" s="96">
        <f t="shared" si="14"/>
        <v>0</v>
      </c>
    </row>
    <row r="926" spans="1:8" hidden="1">
      <c r="A926" s="73" t="s">
        <v>2538</v>
      </c>
      <c r="B926" s="73" t="s">
        <v>2708</v>
      </c>
      <c r="C926" s="73" t="s">
        <v>2517</v>
      </c>
      <c r="D926" s="86">
        <v>71069.400776299997</v>
      </c>
      <c r="E926" s="73" t="s">
        <v>2518</v>
      </c>
      <c r="F926" s="79" t="str">
        <f>INDEX('Crosswalk Particulates'!$B:$B,MATCH('2017 EPA Data'!A926,'Crosswalk Particulates'!$A:$A,0))</f>
        <v>process-other-industry</v>
      </c>
      <c r="G926" s="84">
        <f>INDEX('Crosswalk Particulates'!$E:$E,MATCH('2017 EPA Data'!$B926,'Crosswalk Particulates'!$D:$D,0))</f>
        <v>0</v>
      </c>
      <c r="H926" s="96">
        <f t="shared" si="14"/>
        <v>0</v>
      </c>
    </row>
    <row r="927" spans="1:8" hidden="1">
      <c r="A927" s="73" t="s">
        <v>2578</v>
      </c>
      <c r="B927" s="73" t="s">
        <v>2684</v>
      </c>
      <c r="C927" s="73" t="s">
        <v>2517</v>
      </c>
      <c r="D927" s="86">
        <v>71005.926066</v>
      </c>
      <c r="E927" s="73" t="s">
        <v>2518</v>
      </c>
      <c r="F927" s="79" t="str">
        <f>INDEX('Crosswalk Particulates'!$B:$B,MATCH('2017 EPA Data'!A927,'Crosswalk Particulates'!$A:$A,0))</f>
        <v>process-chemicals-industry</v>
      </c>
      <c r="G927" s="84">
        <f>INDEX('Crosswalk Particulates'!$E:$E,MATCH('2017 EPA Data'!$B927,'Crosswalk Particulates'!$D:$D,0))</f>
        <v>0</v>
      </c>
      <c r="H927" s="96">
        <f t="shared" si="14"/>
        <v>0</v>
      </c>
    </row>
    <row r="928" spans="1:8" hidden="1">
      <c r="A928" s="73" t="s">
        <v>2601</v>
      </c>
      <c r="B928" s="73" t="s">
        <v>2548</v>
      </c>
      <c r="C928" s="73" t="s">
        <v>2517</v>
      </c>
      <c r="D928" s="86">
        <v>71004.319754396318</v>
      </c>
      <c r="E928" s="73" t="s">
        <v>2518</v>
      </c>
      <c r="F928" s="79" t="str">
        <f>INDEX('Crosswalk Particulates'!$B:$B,MATCH('2017 EPA Data'!A928,'Crosswalk Particulates'!$A:$A,0))</f>
        <v>Commercial Buildings Sector</v>
      </c>
      <c r="G928" s="84">
        <f>INDEX('Crosswalk Particulates'!$E:$E,MATCH('2017 EPA Data'!$B928,'Crosswalk Particulates'!$D:$D,0))</f>
        <v>0</v>
      </c>
      <c r="H928" s="96">
        <f t="shared" si="14"/>
        <v>0</v>
      </c>
    </row>
    <row r="929" spans="1:8" hidden="1">
      <c r="A929" s="73" t="s">
        <v>2519</v>
      </c>
      <c r="B929" s="73" t="s">
        <v>2561</v>
      </c>
      <c r="C929" s="73" t="s">
        <v>2517</v>
      </c>
      <c r="D929" s="86">
        <v>70708.915287783806</v>
      </c>
      <c r="E929" s="73" t="s">
        <v>2518</v>
      </c>
      <c r="F929" s="79" t="str">
        <f>INDEX('Crosswalk Particulates'!$B:$B,MATCH('2017 EPA Data'!A929,'Crosswalk Particulates'!$A:$A,0))</f>
        <v>process-other-industry</v>
      </c>
      <c r="G929" s="84">
        <f>INDEX('Crosswalk Particulates'!$E:$E,MATCH('2017 EPA Data'!$B929,'Crosswalk Particulates'!$D:$D,0))</f>
        <v>0</v>
      </c>
      <c r="H929" s="96">
        <f t="shared" si="14"/>
        <v>0</v>
      </c>
    </row>
    <row r="930" spans="1:8" hidden="1">
      <c r="A930" s="73" t="s">
        <v>2559</v>
      </c>
      <c r="B930" s="73" t="s">
        <v>2628</v>
      </c>
      <c r="C930" s="73" t="s">
        <v>2517</v>
      </c>
      <c r="D930" s="86">
        <v>70412.908000937605</v>
      </c>
      <c r="E930" s="73" t="s">
        <v>2518</v>
      </c>
      <c r="F930" s="79" t="str">
        <f>INDEX('Crosswalk Particulates'!$B:$B,MATCH('2017 EPA Data'!A930,'Crosswalk Particulates'!$A:$A,0))</f>
        <v>process-waste-industry</v>
      </c>
      <c r="G930" s="84">
        <f>INDEX('Crosswalk Particulates'!$E:$E,MATCH('2017 EPA Data'!$B930,'Crosswalk Particulates'!$D:$D,0))</f>
        <v>0</v>
      </c>
      <c r="H930" s="96">
        <f t="shared" si="14"/>
        <v>0</v>
      </c>
    </row>
    <row r="931" spans="1:8" hidden="1">
      <c r="A931" s="73" t="s">
        <v>2519</v>
      </c>
      <c r="B931" s="73" t="s">
        <v>2690</v>
      </c>
      <c r="C931" s="73" t="s">
        <v>2517</v>
      </c>
      <c r="D931" s="86">
        <v>70389.013302132851</v>
      </c>
      <c r="E931" s="73" t="s">
        <v>2518</v>
      </c>
      <c r="F931" s="79" t="str">
        <f>INDEX('Crosswalk Particulates'!$B:$B,MATCH('2017 EPA Data'!A931,'Crosswalk Particulates'!$A:$A,0))</f>
        <v>process-other-industry</v>
      </c>
      <c r="G931" s="84">
        <f>INDEX('Crosswalk Particulates'!$E:$E,MATCH('2017 EPA Data'!$B931,'Crosswalk Particulates'!$D:$D,0))</f>
        <v>0</v>
      </c>
      <c r="H931" s="96">
        <f t="shared" si="14"/>
        <v>0</v>
      </c>
    </row>
    <row r="932" spans="1:8" hidden="1">
      <c r="A932" s="73" t="s">
        <v>2523</v>
      </c>
      <c r="B932" s="73" t="s">
        <v>2637</v>
      </c>
      <c r="C932" s="73" t="s">
        <v>2517</v>
      </c>
      <c r="D932" s="86">
        <v>70255.792905612747</v>
      </c>
      <c r="E932" s="73" t="s">
        <v>2518</v>
      </c>
      <c r="F932" s="79" t="str">
        <f>INDEX('Crosswalk Particulates'!$B:$B,MATCH('2017 EPA Data'!A932,'Crosswalk Particulates'!$A:$A,0))</f>
        <v>Transportation Sector</v>
      </c>
      <c r="G932" s="84">
        <f>INDEX('Crosswalk Particulates'!$E:$E,MATCH('2017 EPA Data'!$B932,'Crosswalk Particulates'!$D:$D,0))</f>
        <v>0</v>
      </c>
      <c r="H932" s="96">
        <f t="shared" si="14"/>
        <v>0</v>
      </c>
    </row>
    <row r="933" spans="1:8" hidden="1">
      <c r="A933" s="73" t="s">
        <v>2519</v>
      </c>
      <c r="B933" s="73" t="s">
        <v>2696</v>
      </c>
      <c r="C933" s="73" t="s">
        <v>2517</v>
      </c>
      <c r="D933" s="86">
        <v>69938.040942202002</v>
      </c>
      <c r="E933" s="73" t="s">
        <v>2518</v>
      </c>
      <c r="F933" s="79" t="str">
        <f>INDEX('Crosswalk Particulates'!$B:$B,MATCH('2017 EPA Data'!A933,'Crosswalk Particulates'!$A:$A,0))</f>
        <v>process-other-industry</v>
      </c>
      <c r="G933" s="84">
        <f>INDEX('Crosswalk Particulates'!$E:$E,MATCH('2017 EPA Data'!$B933,'Crosswalk Particulates'!$D:$D,0))</f>
        <v>0</v>
      </c>
      <c r="H933" s="96">
        <f t="shared" si="14"/>
        <v>0</v>
      </c>
    </row>
    <row r="934" spans="1:8" hidden="1">
      <c r="A934" s="73" t="s">
        <v>2547</v>
      </c>
      <c r="B934" s="73" t="s">
        <v>2709</v>
      </c>
      <c r="C934" s="73" t="s">
        <v>2517</v>
      </c>
      <c r="D934" s="86">
        <v>69613.073998193198</v>
      </c>
      <c r="E934" s="73" t="s">
        <v>2518</v>
      </c>
      <c r="F934" s="79" t="str">
        <f>INDEX('Crosswalk Particulates'!$B:$B,MATCH('2017 EPA Data'!A934,'Crosswalk Particulates'!$A:$A,0))</f>
        <v>process-other-industry</v>
      </c>
      <c r="G934" s="84">
        <f>INDEX('Crosswalk Particulates'!$E:$E,MATCH('2017 EPA Data'!$B934,'Crosswalk Particulates'!$D:$D,0))</f>
        <v>0</v>
      </c>
      <c r="H934" s="96">
        <f t="shared" si="14"/>
        <v>0</v>
      </c>
    </row>
    <row r="935" spans="1:8" hidden="1">
      <c r="A935" s="73" t="s">
        <v>2607</v>
      </c>
      <c r="B935" s="73" t="s">
        <v>2531</v>
      </c>
      <c r="C935" s="73" t="s">
        <v>2517</v>
      </c>
      <c r="D935" s="86">
        <v>68932.092300000004</v>
      </c>
      <c r="E935" s="73" t="s">
        <v>2518</v>
      </c>
      <c r="F935" s="79" t="str">
        <f>INDEX('Crosswalk Particulates'!$B:$B,MATCH('2017 EPA Data'!A935,'Crosswalk Particulates'!$A:$A,0))</f>
        <v>process-cement-industry</v>
      </c>
      <c r="G935" s="84">
        <f>INDEX('Crosswalk Particulates'!$E:$E,MATCH('2017 EPA Data'!$B935,'Crosswalk Particulates'!$D:$D,0))</f>
        <v>0</v>
      </c>
      <c r="H935" s="96">
        <f t="shared" si="14"/>
        <v>0</v>
      </c>
    </row>
    <row r="936" spans="1:8" hidden="1">
      <c r="A936" s="73" t="s">
        <v>2538</v>
      </c>
      <c r="B936" s="73" t="s">
        <v>2593</v>
      </c>
      <c r="C936" s="73" t="s">
        <v>2517</v>
      </c>
      <c r="D936" s="86">
        <v>68731.132124399999</v>
      </c>
      <c r="E936" s="73" t="s">
        <v>2518</v>
      </c>
      <c r="F936" s="79" t="str">
        <f>INDEX('Crosswalk Particulates'!$B:$B,MATCH('2017 EPA Data'!A936,'Crosswalk Particulates'!$A:$A,0))</f>
        <v>process-other-industry</v>
      </c>
      <c r="G936" s="84">
        <f>INDEX('Crosswalk Particulates'!$E:$E,MATCH('2017 EPA Data'!$B936,'Crosswalk Particulates'!$D:$D,0))</f>
        <v>0</v>
      </c>
      <c r="H936" s="96">
        <f t="shared" si="14"/>
        <v>0</v>
      </c>
    </row>
    <row r="937" spans="1:8" hidden="1">
      <c r="A937" s="73" t="s">
        <v>2600</v>
      </c>
      <c r="B937" s="73" t="s">
        <v>2548</v>
      </c>
      <c r="C937" s="73" t="s">
        <v>2517</v>
      </c>
      <c r="D937" s="86">
        <v>68508.48387452653</v>
      </c>
      <c r="E937" s="73" t="s">
        <v>2518</v>
      </c>
      <c r="F937" s="79" t="str">
        <f>INDEX('Crosswalk Particulates'!$B:$B,MATCH('2017 EPA Data'!A937,'Crosswalk Particulates'!$A:$A,0))</f>
        <v>industry-fuel-biomass</v>
      </c>
      <c r="G937" s="84">
        <f>INDEX('Crosswalk Particulates'!$E:$E,MATCH('2017 EPA Data'!$B937,'Crosswalk Particulates'!$D:$D,0))</f>
        <v>0</v>
      </c>
      <c r="H937" s="96">
        <f t="shared" si="14"/>
        <v>0</v>
      </c>
    </row>
    <row r="938" spans="1:8" hidden="1">
      <c r="A938" s="73" t="s">
        <v>2565</v>
      </c>
      <c r="B938" s="73" t="s">
        <v>2524</v>
      </c>
      <c r="C938" s="73" t="s">
        <v>2517</v>
      </c>
      <c r="D938" s="86">
        <v>68473.442635464002</v>
      </c>
      <c r="E938" s="73" t="s">
        <v>2518</v>
      </c>
      <c r="F938" s="79" t="str">
        <f>INDEX('Crosswalk Particulates'!$B:$B,MATCH('2017 EPA Data'!A938,'Crosswalk Particulates'!$A:$A,0))</f>
        <v>Electricity Sector</v>
      </c>
      <c r="G938" s="84">
        <f>INDEX('Crosswalk Particulates'!$E:$E,MATCH('2017 EPA Data'!$B938,'Crosswalk Particulates'!$D:$D,0))</f>
        <v>0</v>
      </c>
      <c r="H938" s="96">
        <f t="shared" si="14"/>
        <v>0</v>
      </c>
    </row>
    <row r="939" spans="1:8" hidden="1">
      <c r="A939" s="73" t="s">
        <v>2665</v>
      </c>
      <c r="B939" s="73" t="s">
        <v>2535</v>
      </c>
      <c r="C939" s="73" t="s">
        <v>2517</v>
      </c>
      <c r="D939" s="86">
        <v>68274.305170783482</v>
      </c>
      <c r="E939" s="73" t="s">
        <v>2518</v>
      </c>
      <c r="F939" s="79" t="str">
        <f>INDEX('Crosswalk Particulates'!$B:$B,MATCH('2017 EPA Data'!A939,'Crosswalk Particulates'!$A:$A,0))</f>
        <v>Commercial Buildings Sector</v>
      </c>
      <c r="G939" s="84">
        <f>INDEX('Crosswalk Particulates'!$E:$E,MATCH('2017 EPA Data'!$B939,'Crosswalk Particulates'!$D:$D,0))</f>
        <v>0</v>
      </c>
      <c r="H939" s="96">
        <f t="shared" si="14"/>
        <v>0</v>
      </c>
    </row>
    <row r="940" spans="1:8" hidden="1">
      <c r="A940" s="73" t="s">
        <v>2578</v>
      </c>
      <c r="B940" s="73" t="s">
        <v>2691</v>
      </c>
      <c r="C940" s="73" t="s">
        <v>2517</v>
      </c>
      <c r="D940" s="86">
        <v>68078.976859999995</v>
      </c>
      <c r="E940" s="73" t="s">
        <v>2518</v>
      </c>
      <c r="F940" s="79" t="str">
        <f>INDEX('Crosswalk Particulates'!$B:$B,MATCH('2017 EPA Data'!A940,'Crosswalk Particulates'!$A:$A,0))</f>
        <v>process-chemicals-industry</v>
      </c>
      <c r="G940" s="84">
        <f>INDEX('Crosswalk Particulates'!$E:$E,MATCH('2017 EPA Data'!$B940,'Crosswalk Particulates'!$D:$D,0))</f>
        <v>0</v>
      </c>
      <c r="H940" s="96">
        <f t="shared" si="14"/>
        <v>0</v>
      </c>
    </row>
    <row r="941" spans="1:8" hidden="1">
      <c r="A941" s="73" t="s">
        <v>2546</v>
      </c>
      <c r="B941" s="73" t="s">
        <v>2646</v>
      </c>
      <c r="C941" s="73" t="s">
        <v>2517</v>
      </c>
      <c r="D941" s="86">
        <v>68077.016659599671</v>
      </c>
      <c r="E941" s="73" t="s">
        <v>2518</v>
      </c>
      <c r="F941" s="79" t="str">
        <f>INDEX('Crosswalk Particulates'!$B:$B,MATCH('2017 EPA Data'!A941,'Crosswalk Particulates'!$A:$A,0))</f>
        <v>process-other-industry</v>
      </c>
      <c r="G941" s="84">
        <f>INDEX('Crosswalk Particulates'!$E:$E,MATCH('2017 EPA Data'!$B941,'Crosswalk Particulates'!$D:$D,0))</f>
        <v>0</v>
      </c>
      <c r="H941" s="96">
        <f t="shared" si="14"/>
        <v>0</v>
      </c>
    </row>
    <row r="942" spans="1:8" hidden="1">
      <c r="A942" s="73" t="s">
        <v>2602</v>
      </c>
      <c r="B942" s="73" t="s">
        <v>2516</v>
      </c>
      <c r="C942" s="73" t="s">
        <v>2517</v>
      </c>
      <c r="D942" s="86">
        <v>68020.771599999993</v>
      </c>
      <c r="E942" s="73" t="s">
        <v>2518</v>
      </c>
      <c r="F942" s="79" t="str">
        <f>INDEX('Crosswalk Particulates'!$B:$B,MATCH('2017 EPA Data'!A942,'Crosswalk Particulates'!$A:$A,0))</f>
        <v>process-other-industry</v>
      </c>
      <c r="G942" s="84">
        <f>INDEX('Crosswalk Particulates'!$E:$E,MATCH('2017 EPA Data'!$B942,'Crosswalk Particulates'!$D:$D,0))</f>
        <v>0</v>
      </c>
      <c r="H942" s="96">
        <f t="shared" si="14"/>
        <v>0</v>
      </c>
    </row>
    <row r="943" spans="1:8" hidden="1">
      <c r="A943" s="73" t="s">
        <v>2569</v>
      </c>
      <c r="B943" s="73" t="s">
        <v>2659</v>
      </c>
      <c r="C943" s="73" t="s">
        <v>2517</v>
      </c>
      <c r="D943" s="86">
        <v>67998.498096744966</v>
      </c>
      <c r="E943" s="73" t="s">
        <v>2518</v>
      </c>
      <c r="F943" s="79" t="str">
        <f>INDEX('Crosswalk Particulates'!$B:$B,MATCH('2017 EPA Data'!A943,'Crosswalk Particulates'!$A:$A,0))</f>
        <v>Transportation Sector</v>
      </c>
      <c r="G943" s="84">
        <f>INDEX('Crosswalk Particulates'!$E:$E,MATCH('2017 EPA Data'!$B943,'Crosswalk Particulates'!$D:$D,0))</f>
        <v>0</v>
      </c>
      <c r="H943" s="96">
        <f t="shared" si="14"/>
        <v>0</v>
      </c>
    </row>
    <row r="944" spans="1:8" hidden="1">
      <c r="A944" s="73" t="s">
        <v>2592</v>
      </c>
      <c r="B944" s="73" t="s">
        <v>2609</v>
      </c>
      <c r="C944" s="73" t="s">
        <v>2557</v>
      </c>
      <c r="D944" s="86">
        <v>67942.544132693321</v>
      </c>
      <c r="E944" s="73" t="s">
        <v>2522</v>
      </c>
      <c r="F944" s="79" t="str">
        <f>INDEX('Crosswalk Particulates'!$B:$B,MATCH('2017 EPA Data'!A944,'Crosswalk Particulates'!$A:$A,0))</f>
        <v>process-ngps-industry</v>
      </c>
      <c r="G944" s="84" t="str">
        <f>INDEX('Crosswalk Particulates'!$E:$E,MATCH('2017 EPA Data'!$B944,'Crosswalk Particulates'!$D:$D,0))</f>
        <v>NOX</v>
      </c>
      <c r="H944" s="96">
        <f t="shared" si="14"/>
        <v>61636512535.215439</v>
      </c>
    </row>
    <row r="945" spans="1:8" hidden="1">
      <c r="A945" s="73" t="s">
        <v>2600</v>
      </c>
      <c r="B945" s="73" t="s">
        <v>2539</v>
      </c>
      <c r="C945" s="73" t="s">
        <v>2517</v>
      </c>
      <c r="D945" s="86">
        <v>67690.932312000004</v>
      </c>
      <c r="E945" s="73" t="s">
        <v>2518</v>
      </c>
      <c r="F945" s="79" t="str">
        <f>INDEX('Crosswalk Particulates'!$B:$B,MATCH('2017 EPA Data'!A945,'Crosswalk Particulates'!$A:$A,0))</f>
        <v>industry-fuel-biomass</v>
      </c>
      <c r="G945" s="84">
        <f>INDEX('Crosswalk Particulates'!$E:$E,MATCH('2017 EPA Data'!$B945,'Crosswalk Particulates'!$D:$D,0))</f>
        <v>0</v>
      </c>
      <c r="H945" s="96">
        <f t="shared" si="14"/>
        <v>0</v>
      </c>
    </row>
    <row r="946" spans="1:8" hidden="1">
      <c r="A946" s="73" t="s">
        <v>2578</v>
      </c>
      <c r="B946" s="73" t="s">
        <v>2710</v>
      </c>
      <c r="C946" s="73" t="s">
        <v>2517</v>
      </c>
      <c r="D946" s="86">
        <v>67448.842003384794</v>
      </c>
      <c r="E946" s="73" t="s">
        <v>2518</v>
      </c>
      <c r="F946" s="79" t="str">
        <f>INDEX('Crosswalk Particulates'!$B:$B,MATCH('2017 EPA Data'!A946,'Crosswalk Particulates'!$A:$A,0))</f>
        <v>process-chemicals-industry</v>
      </c>
      <c r="G946" s="84">
        <f>INDEX('Crosswalk Particulates'!$E:$E,MATCH('2017 EPA Data'!$B946,'Crosswalk Particulates'!$D:$D,0))</f>
        <v>0</v>
      </c>
      <c r="H946" s="96">
        <f t="shared" si="14"/>
        <v>0</v>
      </c>
    </row>
    <row r="947" spans="1:8" hidden="1">
      <c r="A947" s="73" t="s">
        <v>2649</v>
      </c>
      <c r="B947" s="73" t="s">
        <v>2539</v>
      </c>
      <c r="C947" s="73" t="s">
        <v>2517</v>
      </c>
      <c r="D947" s="86">
        <v>67416.874611110004</v>
      </c>
      <c r="E947" s="73" t="s">
        <v>2518</v>
      </c>
      <c r="F947" s="79" t="str">
        <f>INDEX('Crosswalk Particulates'!$B:$B,MATCH('2017 EPA Data'!A947,'Crosswalk Particulates'!$A:$A,0))</f>
        <v>Electricity Sector</v>
      </c>
      <c r="G947" s="84">
        <f>INDEX('Crosswalk Particulates'!$E:$E,MATCH('2017 EPA Data'!$B947,'Crosswalk Particulates'!$D:$D,0))</f>
        <v>0</v>
      </c>
      <c r="H947" s="96">
        <f t="shared" si="14"/>
        <v>0</v>
      </c>
    </row>
    <row r="948" spans="1:8" hidden="1">
      <c r="A948" s="73" t="s">
        <v>2550</v>
      </c>
      <c r="B948" s="73" t="s">
        <v>2525</v>
      </c>
      <c r="C948" s="73" t="s">
        <v>2517</v>
      </c>
      <c r="D948" s="86">
        <v>66928.799477865134</v>
      </c>
      <c r="E948" s="73" t="s">
        <v>2518</v>
      </c>
      <c r="F948" s="79" t="str">
        <f>INDEX('Crosswalk Particulates'!$B:$B,MATCH('2017 EPA Data'!A948,'Crosswalk Particulates'!$A:$A,0))</f>
        <v>process-other-industry</v>
      </c>
      <c r="G948" s="84">
        <f>INDEX('Crosswalk Particulates'!$E:$E,MATCH('2017 EPA Data'!$B948,'Crosswalk Particulates'!$D:$D,0))</f>
        <v>0</v>
      </c>
      <c r="H948" s="96">
        <f t="shared" si="14"/>
        <v>0</v>
      </c>
    </row>
    <row r="949" spans="1:8" hidden="1">
      <c r="A949" s="73" t="s">
        <v>2578</v>
      </c>
      <c r="B949" s="73" t="s">
        <v>2609</v>
      </c>
      <c r="C949" s="73" t="s">
        <v>2557</v>
      </c>
      <c r="D949" s="86">
        <v>66221.767708452899</v>
      </c>
      <c r="E949" s="73" t="s">
        <v>2522</v>
      </c>
      <c r="F949" s="79" t="str">
        <f>INDEX('Crosswalk Particulates'!$B:$B,MATCH('2017 EPA Data'!A949,'Crosswalk Particulates'!$A:$A,0))</f>
        <v>process-chemicals-industry</v>
      </c>
      <c r="G949" s="84" t="str">
        <f>INDEX('Crosswalk Particulates'!$E:$E,MATCH('2017 EPA Data'!$B949,'Crosswalk Particulates'!$D:$D,0))</f>
        <v>NOX</v>
      </c>
      <c r="H949" s="96">
        <f t="shared" si="14"/>
        <v>60075448565.696495</v>
      </c>
    </row>
    <row r="950" spans="1:8" hidden="1">
      <c r="A950" s="73" t="s">
        <v>2607</v>
      </c>
      <c r="B950" s="73" t="s">
        <v>2575</v>
      </c>
      <c r="C950" s="73" t="s">
        <v>2517</v>
      </c>
      <c r="D950" s="86">
        <v>66097.2</v>
      </c>
      <c r="E950" s="73" t="s">
        <v>2518</v>
      </c>
      <c r="F950" s="79" t="str">
        <f>INDEX('Crosswalk Particulates'!$B:$B,MATCH('2017 EPA Data'!A950,'Crosswalk Particulates'!$A:$A,0))</f>
        <v>process-cement-industry</v>
      </c>
      <c r="G950" s="84">
        <f>INDEX('Crosswalk Particulates'!$E:$E,MATCH('2017 EPA Data'!$B950,'Crosswalk Particulates'!$D:$D,0))</f>
        <v>0</v>
      </c>
      <c r="H950" s="96">
        <f t="shared" si="14"/>
        <v>0</v>
      </c>
    </row>
    <row r="951" spans="1:8" hidden="1">
      <c r="A951" s="73" t="s">
        <v>2549</v>
      </c>
      <c r="B951" s="73" t="s">
        <v>2695</v>
      </c>
      <c r="C951" s="73" t="s">
        <v>2517</v>
      </c>
      <c r="D951" s="86">
        <v>65706.356632668816</v>
      </c>
      <c r="E951" s="73" t="s">
        <v>2518</v>
      </c>
      <c r="F951" s="79" t="str">
        <f>INDEX('Crosswalk Particulates'!$B:$B,MATCH('2017 EPA Data'!A951,'Crosswalk Particulates'!$A:$A,0))</f>
        <v>Residential Buildings Sector</v>
      </c>
      <c r="G951" s="84">
        <f>INDEX('Crosswalk Particulates'!$E:$E,MATCH('2017 EPA Data'!$B951,'Crosswalk Particulates'!$D:$D,0))</f>
        <v>0</v>
      </c>
      <c r="H951" s="96">
        <f t="shared" si="14"/>
        <v>0</v>
      </c>
    </row>
    <row r="952" spans="1:8" hidden="1">
      <c r="A952" s="73" t="s">
        <v>2607</v>
      </c>
      <c r="B952" s="73" t="s">
        <v>2528</v>
      </c>
      <c r="C952" s="73" t="s">
        <v>2517</v>
      </c>
      <c r="D952" s="86">
        <v>65539.009206000002</v>
      </c>
      <c r="E952" s="73" t="s">
        <v>2518</v>
      </c>
      <c r="F952" s="79" t="str">
        <f>INDEX('Crosswalk Particulates'!$B:$B,MATCH('2017 EPA Data'!A952,'Crosswalk Particulates'!$A:$A,0))</f>
        <v>process-cement-industry</v>
      </c>
      <c r="G952" s="84">
        <f>INDEX('Crosswalk Particulates'!$E:$E,MATCH('2017 EPA Data'!$B952,'Crosswalk Particulates'!$D:$D,0))</f>
        <v>0</v>
      </c>
      <c r="H952" s="96">
        <f t="shared" si="14"/>
        <v>0</v>
      </c>
    </row>
    <row r="953" spans="1:8" hidden="1">
      <c r="A953" s="73" t="s">
        <v>2592</v>
      </c>
      <c r="B953" s="73" t="s">
        <v>2525</v>
      </c>
      <c r="C953" s="73" t="s">
        <v>2517</v>
      </c>
      <c r="D953" s="86">
        <v>65053.079251119998</v>
      </c>
      <c r="E953" s="73" t="s">
        <v>2518</v>
      </c>
      <c r="F953" s="79" t="str">
        <f>INDEX('Crosswalk Particulates'!$B:$B,MATCH('2017 EPA Data'!A953,'Crosswalk Particulates'!$A:$A,0))</f>
        <v>process-ngps-industry</v>
      </c>
      <c r="G953" s="84">
        <f>INDEX('Crosswalk Particulates'!$E:$E,MATCH('2017 EPA Data'!$B953,'Crosswalk Particulates'!$D:$D,0))</f>
        <v>0</v>
      </c>
      <c r="H953" s="96">
        <f t="shared" si="14"/>
        <v>0</v>
      </c>
    </row>
    <row r="954" spans="1:8" hidden="1">
      <c r="A954" s="73" t="s">
        <v>2581</v>
      </c>
      <c r="B954" s="73" t="s">
        <v>2685</v>
      </c>
      <c r="C954" s="73" t="s">
        <v>2517</v>
      </c>
      <c r="D954" s="86">
        <v>65001.485428276726</v>
      </c>
      <c r="E954" s="73" t="s">
        <v>2518</v>
      </c>
      <c r="F954" s="79" t="str">
        <f>INDEX('Crosswalk Particulates'!$B:$B,MATCH('2017 EPA Data'!A954,'Crosswalk Particulates'!$A:$A,0))</f>
        <v>Electricity Sector</v>
      </c>
      <c r="G954" s="84">
        <f>INDEX('Crosswalk Particulates'!$E:$E,MATCH('2017 EPA Data'!$B954,'Crosswalk Particulates'!$D:$D,0))</f>
        <v>0</v>
      </c>
      <c r="H954" s="96">
        <f t="shared" si="14"/>
        <v>0</v>
      </c>
    </row>
    <row r="955" spans="1:8" hidden="1">
      <c r="A955" s="73" t="s">
        <v>2519</v>
      </c>
      <c r="B955" s="73" t="s">
        <v>2641</v>
      </c>
      <c r="C955" s="73" t="s">
        <v>2517</v>
      </c>
      <c r="D955" s="86">
        <v>64838.171774128001</v>
      </c>
      <c r="E955" s="73" t="s">
        <v>2518</v>
      </c>
      <c r="F955" s="79" t="str">
        <f>INDEX('Crosswalk Particulates'!$B:$B,MATCH('2017 EPA Data'!A955,'Crosswalk Particulates'!$A:$A,0))</f>
        <v>process-other-industry</v>
      </c>
      <c r="G955" s="84">
        <f>INDEX('Crosswalk Particulates'!$E:$E,MATCH('2017 EPA Data'!$B955,'Crosswalk Particulates'!$D:$D,0))</f>
        <v>0</v>
      </c>
      <c r="H955" s="96">
        <f t="shared" si="14"/>
        <v>0</v>
      </c>
    </row>
    <row r="956" spans="1:8" hidden="1">
      <c r="A956" s="73" t="s">
        <v>2600</v>
      </c>
      <c r="B956" s="73" t="s">
        <v>2630</v>
      </c>
      <c r="D956" s="86">
        <v>64658.7335882845</v>
      </c>
      <c r="E956" s="73" t="s">
        <v>2522</v>
      </c>
      <c r="F956" s="79" t="str">
        <f>INDEX('Crosswalk Particulates'!$B:$B,MATCH('2017 EPA Data'!A956,'Crosswalk Particulates'!$A:$A,0))</f>
        <v>industry-fuel-biomass</v>
      </c>
      <c r="G956" s="84">
        <f>INDEX('Crosswalk Particulates'!$E:$E,MATCH('2017 EPA Data'!$B956,'Crosswalk Particulates'!$D:$D,0))</f>
        <v>0</v>
      </c>
      <c r="H956" s="96">
        <f t="shared" si="14"/>
        <v>58657486177.467781</v>
      </c>
    </row>
    <row r="957" spans="1:8" hidden="1">
      <c r="A957" s="73" t="s">
        <v>2551</v>
      </c>
      <c r="B957" s="73" t="s">
        <v>2556</v>
      </c>
      <c r="C957" s="73" t="s">
        <v>2557</v>
      </c>
      <c r="D957" s="86">
        <v>64166.414868654414</v>
      </c>
      <c r="E957" s="73" t="s">
        <v>2522</v>
      </c>
      <c r="F957" s="79" t="str">
        <f>INDEX('Crosswalk Particulates'!$B:$B,MATCH('2017 EPA Data'!A957,'Crosswalk Particulates'!$A:$A,0))</f>
        <v>industry-fuel-natural gas</v>
      </c>
      <c r="G957" s="84" t="str">
        <f>INDEX('Crosswalk Particulates'!$E:$E,MATCH('2017 EPA Data'!$B957,'Crosswalk Particulates'!$D:$D,0))</f>
        <v>VOC</v>
      </c>
      <c r="H957" s="96">
        <f t="shared" si="14"/>
        <v>58210861616.654495</v>
      </c>
    </row>
    <row r="958" spans="1:8" hidden="1">
      <c r="A958" s="73" t="s">
        <v>2542</v>
      </c>
      <c r="B958" s="73" t="s">
        <v>2615</v>
      </c>
      <c r="C958" s="73" t="s">
        <v>2557</v>
      </c>
      <c r="D958" s="86">
        <v>63830.301165566438</v>
      </c>
      <c r="E958" s="73" t="s">
        <v>2522</v>
      </c>
      <c r="F958" s="79" t="str">
        <f>INDEX('Crosswalk Particulates'!$B:$B,MATCH('2017 EPA Data'!A958,'Crosswalk Particulates'!$A:$A,0))</f>
        <v>process-ngps-industry</v>
      </c>
      <c r="G958" s="84" t="str">
        <f>INDEX('Crosswalk Particulates'!$E:$E,MATCH('2017 EPA Data'!$B958,'Crosswalk Particulates'!$D:$D,0))</f>
        <v>SOx</v>
      </c>
      <c r="H958" s="96">
        <f t="shared" si="14"/>
        <v>57905944031.684776</v>
      </c>
    </row>
    <row r="959" spans="1:8" hidden="1">
      <c r="A959" s="73" t="s">
        <v>2591</v>
      </c>
      <c r="B959" s="73" t="s">
        <v>2605</v>
      </c>
      <c r="C959" s="73" t="s">
        <v>2557</v>
      </c>
      <c r="D959" s="86">
        <v>63460.216928868329</v>
      </c>
      <c r="E959" s="73" t="s">
        <v>2522</v>
      </c>
      <c r="F959" s="79" t="str">
        <f>INDEX('Crosswalk Particulates'!$B:$B,MATCH('2017 EPA Data'!A959,'Crosswalk Particulates'!$A:$A,0))</f>
        <v>Other-EPA</v>
      </c>
      <c r="G959" s="84">
        <f>INDEX('Crosswalk Particulates'!$E:$E,MATCH('2017 EPA Data'!$B959,'Crosswalk Particulates'!$D:$D,0))</f>
        <v>0</v>
      </c>
      <c r="H959" s="96">
        <f t="shared" si="14"/>
        <v>57570208860.364449</v>
      </c>
    </row>
    <row r="960" spans="1:8" hidden="1">
      <c r="A960" s="73" t="s">
        <v>2519</v>
      </c>
      <c r="B960" s="73" t="s">
        <v>2703</v>
      </c>
      <c r="C960" s="73" t="s">
        <v>2517</v>
      </c>
      <c r="D960" s="86">
        <v>63394.737009999997</v>
      </c>
      <c r="E960" s="73" t="s">
        <v>2518</v>
      </c>
      <c r="F960" s="79" t="str">
        <f>INDEX('Crosswalk Particulates'!$B:$B,MATCH('2017 EPA Data'!A960,'Crosswalk Particulates'!$A:$A,0))</f>
        <v>process-other-industry</v>
      </c>
      <c r="G960" s="84">
        <f>INDEX('Crosswalk Particulates'!$E:$E,MATCH('2017 EPA Data'!$B960,'Crosswalk Particulates'!$D:$D,0))</f>
        <v>0</v>
      </c>
      <c r="H960" s="96">
        <f t="shared" si="14"/>
        <v>0</v>
      </c>
    </row>
    <row r="961" spans="1:8" hidden="1">
      <c r="A961" s="73" t="s">
        <v>2581</v>
      </c>
      <c r="B961" s="73" t="s">
        <v>2659</v>
      </c>
      <c r="C961" s="73" t="s">
        <v>2517</v>
      </c>
      <c r="D961" s="86">
        <v>63162.655428651356</v>
      </c>
      <c r="E961" s="73" t="s">
        <v>2518</v>
      </c>
      <c r="F961" s="79" t="str">
        <f>INDEX('Crosswalk Particulates'!$B:$B,MATCH('2017 EPA Data'!A961,'Crosswalk Particulates'!$A:$A,0))</f>
        <v>Electricity Sector</v>
      </c>
      <c r="G961" s="84">
        <f>INDEX('Crosswalk Particulates'!$E:$E,MATCH('2017 EPA Data'!$B961,'Crosswalk Particulates'!$D:$D,0))</f>
        <v>0</v>
      </c>
      <c r="H961" s="96">
        <f t="shared" si="14"/>
        <v>0</v>
      </c>
    </row>
    <row r="962" spans="1:8" hidden="1">
      <c r="A962" s="73" t="s">
        <v>2553</v>
      </c>
      <c r="B962" s="73" t="s">
        <v>2571</v>
      </c>
      <c r="C962" s="73" t="s">
        <v>2517</v>
      </c>
      <c r="D962" s="86">
        <v>63155.110260000001</v>
      </c>
      <c r="E962" s="73" t="s">
        <v>2518</v>
      </c>
      <c r="F962" s="79" t="str">
        <f>INDEX('Crosswalk Particulates'!$B:$B,MATCH('2017 EPA Data'!A962,'Crosswalk Particulates'!$A:$A,0))</f>
        <v>process-other-industry</v>
      </c>
      <c r="G962" s="84">
        <f>INDEX('Crosswalk Particulates'!$E:$E,MATCH('2017 EPA Data'!$B962,'Crosswalk Particulates'!$D:$D,0))</f>
        <v>0</v>
      </c>
      <c r="H962" s="96">
        <f t="shared" si="14"/>
        <v>0</v>
      </c>
    </row>
    <row r="963" spans="1:8" hidden="1">
      <c r="A963" s="73" t="s">
        <v>2519</v>
      </c>
      <c r="B963" s="73" t="s">
        <v>2711</v>
      </c>
      <c r="C963" s="73" t="s">
        <v>2517</v>
      </c>
      <c r="D963" s="86">
        <v>62702.04986698</v>
      </c>
      <c r="E963" s="73" t="s">
        <v>2518</v>
      </c>
      <c r="F963" s="79" t="str">
        <f>INDEX('Crosswalk Particulates'!$B:$B,MATCH('2017 EPA Data'!A963,'Crosswalk Particulates'!$A:$A,0))</f>
        <v>process-other-industry</v>
      </c>
      <c r="G963" s="84">
        <f>INDEX('Crosswalk Particulates'!$E:$E,MATCH('2017 EPA Data'!$B963,'Crosswalk Particulates'!$D:$D,0))</f>
        <v>0</v>
      </c>
      <c r="H963" s="96">
        <f t="shared" si="14"/>
        <v>0</v>
      </c>
    </row>
    <row r="964" spans="1:8" hidden="1">
      <c r="A964" s="73" t="s">
        <v>2534</v>
      </c>
      <c r="B964" s="73" t="s">
        <v>2590</v>
      </c>
      <c r="C964" s="73" t="s">
        <v>2557</v>
      </c>
      <c r="D964" s="86">
        <v>62484.757027900283</v>
      </c>
      <c r="E964" s="73" t="s">
        <v>2522</v>
      </c>
      <c r="F964" s="79" t="str">
        <f>INDEX('Crosswalk Particulates'!$B:$B,MATCH('2017 EPA Data'!A964,'Crosswalk Particulates'!$A:$A,0))</f>
        <v>Other-EPA</v>
      </c>
      <c r="G964" s="84" t="str">
        <f>INDEX('Crosswalk Particulates'!$E:$E,MATCH('2017 EPA Data'!$B964,'Crosswalk Particulates'!$D:$D,0))</f>
        <v>PM10</v>
      </c>
      <c r="H964" s="96">
        <f t="shared" ref="H964:H1027" si="15">IF(E964="TON",D964/metricton_to_shortton,0)*10^6</f>
        <v>56685285471.328651</v>
      </c>
    </row>
    <row r="965" spans="1:8" hidden="1">
      <c r="A965" s="73" t="s">
        <v>2534</v>
      </c>
      <c r="B965" s="73" t="s">
        <v>2712</v>
      </c>
      <c r="D965" s="86">
        <v>62458.213200888698</v>
      </c>
      <c r="E965" s="73" t="s">
        <v>2522</v>
      </c>
      <c r="F965" s="79" t="str">
        <f>INDEX('Crosswalk Particulates'!$B:$B,MATCH('2017 EPA Data'!A965,'Crosswalk Particulates'!$A:$A,0))</f>
        <v>Other-EPA</v>
      </c>
      <c r="G965" s="84">
        <f>INDEX('Crosswalk Particulates'!$E:$E,MATCH('2017 EPA Data'!$B965,'Crosswalk Particulates'!$D:$D,0))</f>
        <v>0</v>
      </c>
      <c r="H965" s="96">
        <f t="shared" si="15"/>
        <v>56661205287.885178</v>
      </c>
    </row>
    <row r="966" spans="1:8">
      <c r="A966" s="73" t="s">
        <v>2554</v>
      </c>
      <c r="B966" s="73" t="s">
        <v>2609</v>
      </c>
      <c r="C966" s="73" t="s">
        <v>2557</v>
      </c>
      <c r="D966" s="86">
        <v>62054.372004364748</v>
      </c>
      <c r="E966" s="73" t="s">
        <v>2522</v>
      </c>
      <c r="F966" s="79" t="str">
        <f>INDEX('Crosswalk Particulates'!$B:$B,MATCH('2017 EPA Data'!A966,'Crosswalk Particulates'!$A:$A,0))</f>
        <v>Transportation Sector</v>
      </c>
      <c r="G966" s="84" t="str">
        <f>INDEX('Crosswalk Particulates'!$E:$E,MATCH('2017 EPA Data'!$B966,'Crosswalk Particulates'!$D:$D,0))</f>
        <v>NOX</v>
      </c>
      <c r="H966" s="96">
        <f t="shared" si="15"/>
        <v>56294846281.322639</v>
      </c>
    </row>
    <row r="967" spans="1:8" hidden="1">
      <c r="A967" s="73" t="s">
        <v>2592</v>
      </c>
      <c r="B967" s="73" t="s">
        <v>2598</v>
      </c>
      <c r="C967" s="73" t="s">
        <v>2517</v>
      </c>
      <c r="D967" s="86">
        <v>61268.951891290999</v>
      </c>
      <c r="E967" s="73" t="s">
        <v>2518</v>
      </c>
      <c r="F967" s="79" t="str">
        <f>INDEX('Crosswalk Particulates'!$B:$B,MATCH('2017 EPA Data'!A967,'Crosswalk Particulates'!$A:$A,0))</f>
        <v>process-ngps-industry</v>
      </c>
      <c r="G967" s="84">
        <f>INDEX('Crosswalk Particulates'!$E:$E,MATCH('2017 EPA Data'!$B967,'Crosswalk Particulates'!$D:$D,0))</f>
        <v>0</v>
      </c>
      <c r="H967" s="96">
        <f t="shared" si="15"/>
        <v>0</v>
      </c>
    </row>
    <row r="968" spans="1:8" hidden="1">
      <c r="A968" s="73" t="s">
        <v>2581</v>
      </c>
      <c r="B968" s="73" t="s">
        <v>2536</v>
      </c>
      <c r="C968" s="73" t="s">
        <v>2517</v>
      </c>
      <c r="D968" s="86">
        <v>61145.378523082261</v>
      </c>
      <c r="E968" s="73" t="s">
        <v>2518</v>
      </c>
      <c r="F968" s="79" t="str">
        <f>INDEX('Crosswalk Particulates'!$B:$B,MATCH('2017 EPA Data'!A968,'Crosswalk Particulates'!$A:$A,0))</f>
        <v>Electricity Sector</v>
      </c>
      <c r="G968" s="84">
        <f>INDEX('Crosswalk Particulates'!$E:$E,MATCH('2017 EPA Data'!$B968,'Crosswalk Particulates'!$D:$D,0))</f>
        <v>0</v>
      </c>
      <c r="H968" s="96">
        <f t="shared" si="15"/>
        <v>0</v>
      </c>
    </row>
    <row r="969" spans="1:8" hidden="1">
      <c r="A969" s="73" t="s">
        <v>2550</v>
      </c>
      <c r="B969" s="73" t="s">
        <v>2606</v>
      </c>
      <c r="C969" s="73" t="s">
        <v>2517</v>
      </c>
      <c r="D969" s="86">
        <v>61041.4522</v>
      </c>
      <c r="E969" s="73" t="s">
        <v>2518</v>
      </c>
      <c r="F969" s="79" t="str">
        <f>INDEX('Crosswalk Particulates'!$B:$B,MATCH('2017 EPA Data'!A969,'Crosswalk Particulates'!$A:$A,0))</f>
        <v>process-other-industry</v>
      </c>
      <c r="G969" s="84">
        <f>INDEX('Crosswalk Particulates'!$E:$E,MATCH('2017 EPA Data'!$B969,'Crosswalk Particulates'!$D:$D,0))</f>
        <v>0</v>
      </c>
      <c r="H969" s="96">
        <f t="shared" si="15"/>
        <v>0</v>
      </c>
    </row>
    <row r="970" spans="1:8" hidden="1">
      <c r="A970" s="73" t="s">
        <v>2519</v>
      </c>
      <c r="B970" s="73" t="s">
        <v>2700</v>
      </c>
      <c r="C970" s="73" t="s">
        <v>2517</v>
      </c>
      <c r="D970" s="86">
        <v>60995.90540104</v>
      </c>
      <c r="E970" s="73" t="s">
        <v>2518</v>
      </c>
      <c r="F970" s="79" t="str">
        <f>INDEX('Crosswalk Particulates'!$B:$B,MATCH('2017 EPA Data'!A970,'Crosswalk Particulates'!$A:$A,0))</f>
        <v>process-other-industry</v>
      </c>
      <c r="G970" s="84">
        <f>INDEX('Crosswalk Particulates'!$E:$E,MATCH('2017 EPA Data'!$B970,'Crosswalk Particulates'!$D:$D,0))</f>
        <v>0</v>
      </c>
      <c r="H970" s="96">
        <f t="shared" si="15"/>
        <v>0</v>
      </c>
    </row>
    <row r="971" spans="1:8" hidden="1">
      <c r="A971" s="73" t="s">
        <v>2584</v>
      </c>
      <c r="B971" s="73" t="s">
        <v>2525</v>
      </c>
      <c r="C971" s="73" t="s">
        <v>2517</v>
      </c>
      <c r="D971" s="86">
        <v>60562.435976874563</v>
      </c>
      <c r="E971" s="73" t="s">
        <v>2518</v>
      </c>
      <c r="F971" s="79" t="str">
        <f>INDEX('Crosswalk Particulates'!$B:$B,MATCH('2017 EPA Data'!A971,'Crosswalk Particulates'!$A:$A,0))</f>
        <v>Electricity Sector</v>
      </c>
      <c r="G971" s="84">
        <f>INDEX('Crosswalk Particulates'!$E:$E,MATCH('2017 EPA Data'!$B971,'Crosswalk Particulates'!$D:$D,0))</f>
        <v>0</v>
      </c>
      <c r="H971" s="96">
        <f t="shared" si="15"/>
        <v>0</v>
      </c>
    </row>
    <row r="972" spans="1:8" hidden="1">
      <c r="A972" s="73" t="s">
        <v>2647</v>
      </c>
      <c r="B972" s="73" t="s">
        <v>2610</v>
      </c>
      <c r="C972" s="73" t="s">
        <v>2557</v>
      </c>
      <c r="D972" s="86">
        <v>60545.55030189376</v>
      </c>
      <c r="E972" s="73" t="s">
        <v>2522</v>
      </c>
      <c r="F972" s="79" t="str">
        <f>INDEX('Crosswalk Particulates'!$B:$B,MATCH('2017 EPA Data'!A972,'Crosswalk Particulates'!$A:$A,0))</f>
        <v>process-mining-industry</v>
      </c>
      <c r="G972" s="84" t="str">
        <f>INDEX('Crosswalk Particulates'!$E:$E,MATCH('2017 EPA Data'!$B972,'Crosswalk Particulates'!$D:$D,0))</f>
        <v>PM25</v>
      </c>
      <c r="H972" s="96">
        <f t="shared" si="15"/>
        <v>54926064629.635727</v>
      </c>
    </row>
    <row r="973" spans="1:8" hidden="1">
      <c r="A973" s="73" t="s">
        <v>2534</v>
      </c>
      <c r="B973" s="73" t="s">
        <v>2610</v>
      </c>
      <c r="C973" s="73" t="s">
        <v>2557</v>
      </c>
      <c r="D973" s="86">
        <v>60406.109158962696</v>
      </c>
      <c r="E973" s="73" t="s">
        <v>2522</v>
      </c>
      <c r="F973" s="79" t="str">
        <f>INDEX('Crosswalk Particulates'!$B:$B,MATCH('2017 EPA Data'!A973,'Crosswalk Particulates'!$A:$A,0))</f>
        <v>Other-EPA</v>
      </c>
      <c r="G973" s="84" t="str">
        <f>INDEX('Crosswalk Particulates'!$E:$E,MATCH('2017 EPA Data'!$B973,'Crosswalk Particulates'!$D:$D,0))</f>
        <v>PM25</v>
      </c>
      <c r="H973" s="96">
        <f t="shared" si="15"/>
        <v>54799565602.201469</v>
      </c>
    </row>
    <row r="974" spans="1:8" hidden="1">
      <c r="A974" s="73" t="s">
        <v>2569</v>
      </c>
      <c r="B974" s="73" t="s">
        <v>2620</v>
      </c>
      <c r="C974" s="73" t="s">
        <v>2517</v>
      </c>
      <c r="D974" s="86">
        <v>60297.666277614328</v>
      </c>
      <c r="E974" s="73" t="s">
        <v>2518</v>
      </c>
      <c r="F974" s="79" t="str">
        <f>INDEX('Crosswalk Particulates'!$B:$B,MATCH('2017 EPA Data'!A974,'Crosswalk Particulates'!$A:$A,0))</f>
        <v>Transportation Sector</v>
      </c>
      <c r="G974" s="84">
        <f>INDEX('Crosswalk Particulates'!$E:$E,MATCH('2017 EPA Data'!$B974,'Crosswalk Particulates'!$D:$D,0))</f>
        <v>0</v>
      </c>
      <c r="H974" s="96">
        <f t="shared" si="15"/>
        <v>0</v>
      </c>
    </row>
    <row r="975" spans="1:8" hidden="1">
      <c r="A975" s="73" t="s">
        <v>2592</v>
      </c>
      <c r="B975" s="73" t="s">
        <v>2615</v>
      </c>
      <c r="C975" s="73" t="s">
        <v>2557</v>
      </c>
      <c r="D975" s="86">
        <v>60138.944557971387</v>
      </c>
      <c r="E975" s="73" t="s">
        <v>2522</v>
      </c>
      <c r="F975" s="79" t="str">
        <f>INDEX('Crosswalk Particulates'!$B:$B,MATCH('2017 EPA Data'!A975,'Crosswalk Particulates'!$A:$A,0))</f>
        <v>process-ngps-industry</v>
      </c>
      <c r="G975" s="84" t="str">
        <f>INDEX('Crosswalk Particulates'!$E:$E,MATCH('2017 EPA Data'!$B975,'Crosswalk Particulates'!$D:$D,0))</f>
        <v>SOx</v>
      </c>
      <c r="H975" s="96">
        <f t="shared" si="15"/>
        <v>54557197664.877747</v>
      </c>
    </row>
    <row r="976" spans="1:8" hidden="1">
      <c r="A976" s="73" t="s">
        <v>2547</v>
      </c>
      <c r="B976" s="73" t="s">
        <v>2689</v>
      </c>
      <c r="C976" s="73" t="s">
        <v>2517</v>
      </c>
      <c r="D976" s="86">
        <v>60097.159740000003</v>
      </c>
      <c r="E976" s="73" t="s">
        <v>2518</v>
      </c>
      <c r="F976" s="79" t="str">
        <f>INDEX('Crosswalk Particulates'!$B:$B,MATCH('2017 EPA Data'!A976,'Crosswalk Particulates'!$A:$A,0))</f>
        <v>process-other-industry</v>
      </c>
      <c r="G976" s="84">
        <f>INDEX('Crosswalk Particulates'!$E:$E,MATCH('2017 EPA Data'!$B976,'Crosswalk Particulates'!$D:$D,0))</f>
        <v>0</v>
      </c>
      <c r="H976" s="96">
        <f t="shared" si="15"/>
        <v>0</v>
      </c>
    </row>
    <row r="977" spans="1:8" hidden="1">
      <c r="A977" s="73" t="s">
        <v>2519</v>
      </c>
      <c r="B977" s="73" t="s">
        <v>2630</v>
      </c>
      <c r="D977" s="86">
        <v>59622.107328883991</v>
      </c>
      <c r="E977" s="73" t="s">
        <v>2522</v>
      </c>
      <c r="F977" s="79" t="str">
        <f>INDEX('Crosswalk Particulates'!$B:$B,MATCH('2017 EPA Data'!A977,'Crosswalk Particulates'!$A:$A,0))</f>
        <v>process-other-industry</v>
      </c>
      <c r="G977" s="84">
        <f>INDEX('Crosswalk Particulates'!$E:$E,MATCH('2017 EPA Data'!$B977,'Crosswalk Particulates'!$D:$D,0))</f>
        <v>0</v>
      </c>
      <c r="H977" s="96">
        <f t="shared" si="15"/>
        <v>54088330259.984932</v>
      </c>
    </row>
    <row r="978" spans="1:8" hidden="1">
      <c r="A978" s="73" t="s">
        <v>2582</v>
      </c>
      <c r="B978" s="73" t="s">
        <v>2525</v>
      </c>
      <c r="C978" s="73" t="s">
        <v>2517</v>
      </c>
      <c r="D978" s="86">
        <v>59526.551284327157</v>
      </c>
      <c r="E978" s="73" t="s">
        <v>2518</v>
      </c>
      <c r="F978" s="79" t="str">
        <f>INDEX('Crosswalk Particulates'!$B:$B,MATCH('2017 EPA Data'!A978,'Crosswalk Particulates'!$A:$A,0))</f>
        <v>Commercial Buildings Sector</v>
      </c>
      <c r="G978" s="84">
        <f>INDEX('Crosswalk Particulates'!$E:$E,MATCH('2017 EPA Data'!$B978,'Crosswalk Particulates'!$D:$D,0))</f>
        <v>0</v>
      </c>
      <c r="H978" s="96">
        <f t="shared" si="15"/>
        <v>0</v>
      </c>
    </row>
    <row r="979" spans="1:8" hidden="1">
      <c r="A979" s="73" t="s">
        <v>2647</v>
      </c>
      <c r="B979" s="73" t="s">
        <v>2630</v>
      </c>
      <c r="D979" s="86">
        <v>59429.199278031141</v>
      </c>
      <c r="E979" s="73" t="s">
        <v>2522</v>
      </c>
      <c r="F979" s="79" t="str">
        <f>INDEX('Crosswalk Particulates'!$B:$B,MATCH('2017 EPA Data'!A979,'Crosswalk Particulates'!$A:$A,0))</f>
        <v>process-mining-industry</v>
      </c>
      <c r="G979" s="84">
        <f>INDEX('Crosswalk Particulates'!$E:$E,MATCH('2017 EPA Data'!$B979,'Crosswalk Particulates'!$D:$D,0))</f>
        <v>0</v>
      </c>
      <c r="H979" s="96">
        <f t="shared" si="15"/>
        <v>53913326811.905136</v>
      </c>
    </row>
    <row r="980" spans="1:8" hidden="1">
      <c r="A980" s="73" t="s">
        <v>2632</v>
      </c>
      <c r="B980" s="73" t="s">
        <v>2713</v>
      </c>
      <c r="C980" s="73" t="s">
        <v>2517</v>
      </c>
      <c r="D980" s="86">
        <v>59374.158719999999</v>
      </c>
      <c r="E980" s="73" t="s">
        <v>2518</v>
      </c>
      <c r="F980" s="79" t="str">
        <f>INDEX('Crosswalk Particulates'!$B:$B,MATCH('2017 EPA Data'!A980,'Crosswalk Particulates'!$A:$A,0))</f>
        <v>industry-fuel-other</v>
      </c>
      <c r="G980" s="84">
        <f>INDEX('Crosswalk Particulates'!$E:$E,MATCH('2017 EPA Data'!$B980,'Crosswalk Particulates'!$D:$D,0))</f>
        <v>0</v>
      </c>
      <c r="H980" s="96">
        <f t="shared" si="15"/>
        <v>0</v>
      </c>
    </row>
    <row r="981" spans="1:8" hidden="1">
      <c r="A981" s="73" t="s">
        <v>2545</v>
      </c>
      <c r="B981" s="73" t="s">
        <v>2620</v>
      </c>
      <c r="C981" s="73" t="s">
        <v>2517</v>
      </c>
      <c r="D981" s="86">
        <v>59358.100475090177</v>
      </c>
      <c r="E981" s="73" t="s">
        <v>2518</v>
      </c>
      <c r="F981" s="79" t="str">
        <f>INDEX('Crosswalk Particulates'!$B:$B,MATCH('2017 EPA Data'!A981,'Crosswalk Particulates'!$A:$A,0))</f>
        <v>Transportation Sector</v>
      </c>
      <c r="G981" s="84">
        <f>INDEX('Crosswalk Particulates'!$E:$E,MATCH('2017 EPA Data'!$B981,'Crosswalk Particulates'!$D:$D,0))</f>
        <v>0</v>
      </c>
      <c r="H981" s="96">
        <f t="shared" si="15"/>
        <v>0</v>
      </c>
    </row>
    <row r="982" spans="1:8" hidden="1">
      <c r="A982" s="73" t="s">
        <v>2565</v>
      </c>
      <c r="B982" s="73" t="s">
        <v>2630</v>
      </c>
      <c r="D982" s="86">
        <v>59264.446745647649</v>
      </c>
      <c r="E982" s="73" t="s">
        <v>2522</v>
      </c>
      <c r="F982" s="79" t="str">
        <f>INDEX('Crosswalk Particulates'!$B:$B,MATCH('2017 EPA Data'!A982,'Crosswalk Particulates'!$A:$A,0))</f>
        <v>Electricity Sector</v>
      </c>
      <c r="G982" s="84">
        <f>INDEX('Crosswalk Particulates'!$E:$E,MATCH('2017 EPA Data'!$B982,'Crosswalk Particulates'!$D:$D,0))</f>
        <v>0</v>
      </c>
      <c r="H982" s="96">
        <f t="shared" si="15"/>
        <v>53763865650.903694</v>
      </c>
    </row>
    <row r="983" spans="1:8" hidden="1">
      <c r="A983" s="73" t="s">
        <v>2532</v>
      </c>
      <c r="B983" s="73" t="s">
        <v>2695</v>
      </c>
      <c r="C983" s="73" t="s">
        <v>2517</v>
      </c>
      <c r="D983" s="86">
        <v>58994.917387130547</v>
      </c>
      <c r="E983" s="73" t="s">
        <v>2518</v>
      </c>
      <c r="F983" s="79" t="str">
        <f>INDEX('Crosswalk Particulates'!$B:$B,MATCH('2017 EPA Data'!A983,'Crosswalk Particulates'!$A:$A,0))</f>
        <v>Other-EPA</v>
      </c>
      <c r="G983" s="84">
        <f>INDEX('Crosswalk Particulates'!$E:$E,MATCH('2017 EPA Data'!$B983,'Crosswalk Particulates'!$D:$D,0))</f>
        <v>0</v>
      </c>
      <c r="H983" s="96">
        <f t="shared" si="15"/>
        <v>0</v>
      </c>
    </row>
    <row r="984" spans="1:8" hidden="1">
      <c r="A984" s="73" t="s">
        <v>2619</v>
      </c>
      <c r="B984" s="73" t="s">
        <v>2609</v>
      </c>
      <c r="C984" s="73" t="s">
        <v>2557</v>
      </c>
      <c r="D984" s="86">
        <v>58971.827107944999</v>
      </c>
      <c r="E984" s="73" t="s">
        <v>2522</v>
      </c>
      <c r="F984" s="79" t="str">
        <f>INDEX('Crosswalk Particulates'!$B:$B,MATCH('2017 EPA Data'!A984,'Crosswalk Particulates'!$A:$A,0))</f>
        <v>process-iron and steel-industry</v>
      </c>
      <c r="G984" s="84" t="str">
        <f>INDEX('Crosswalk Particulates'!$E:$E,MATCH('2017 EPA Data'!$B984,'Crosswalk Particulates'!$D:$D,0))</f>
        <v>NOX</v>
      </c>
      <c r="H984" s="96">
        <f t="shared" si="15"/>
        <v>53498405265.256599</v>
      </c>
    </row>
    <row r="985" spans="1:8" hidden="1">
      <c r="A985" s="73" t="s">
        <v>2600</v>
      </c>
      <c r="B985" s="73" t="s">
        <v>2531</v>
      </c>
      <c r="C985" s="73" t="s">
        <v>2517</v>
      </c>
      <c r="D985" s="86">
        <v>58837.964987522428</v>
      </c>
      <c r="E985" s="73" t="s">
        <v>2518</v>
      </c>
      <c r="F985" s="79" t="str">
        <f>INDEX('Crosswalk Particulates'!$B:$B,MATCH('2017 EPA Data'!A985,'Crosswalk Particulates'!$A:$A,0))</f>
        <v>industry-fuel-biomass</v>
      </c>
      <c r="G985" s="84">
        <f>INDEX('Crosswalk Particulates'!$E:$E,MATCH('2017 EPA Data'!$B985,'Crosswalk Particulates'!$D:$D,0))</f>
        <v>0</v>
      </c>
      <c r="H985" s="96">
        <f t="shared" si="15"/>
        <v>0</v>
      </c>
    </row>
    <row r="986" spans="1:8" hidden="1">
      <c r="A986" s="73" t="s">
        <v>2592</v>
      </c>
      <c r="B986" s="73" t="s">
        <v>2642</v>
      </c>
      <c r="C986" s="73" t="s">
        <v>2517</v>
      </c>
      <c r="D986" s="86">
        <v>58470.459270799998</v>
      </c>
      <c r="E986" s="73" t="s">
        <v>2518</v>
      </c>
      <c r="F986" s="79" t="str">
        <f>INDEX('Crosswalk Particulates'!$B:$B,MATCH('2017 EPA Data'!A986,'Crosswalk Particulates'!$A:$A,0))</f>
        <v>process-ngps-industry</v>
      </c>
      <c r="G986" s="84">
        <f>INDEX('Crosswalk Particulates'!$E:$E,MATCH('2017 EPA Data'!$B986,'Crosswalk Particulates'!$D:$D,0))</f>
        <v>0</v>
      </c>
      <c r="H986" s="96">
        <f t="shared" si="15"/>
        <v>0</v>
      </c>
    </row>
    <row r="987" spans="1:8" hidden="1">
      <c r="A987" s="73" t="s">
        <v>2559</v>
      </c>
      <c r="B987" s="73" t="s">
        <v>2598</v>
      </c>
      <c r="C987" s="73" t="s">
        <v>2517</v>
      </c>
      <c r="D987" s="86">
        <v>58156.982664551273</v>
      </c>
      <c r="E987" s="73" t="s">
        <v>2518</v>
      </c>
      <c r="F987" s="79" t="str">
        <f>INDEX('Crosswalk Particulates'!$B:$B,MATCH('2017 EPA Data'!A987,'Crosswalk Particulates'!$A:$A,0))</f>
        <v>process-waste-industry</v>
      </c>
      <c r="G987" s="84">
        <f>INDEX('Crosswalk Particulates'!$E:$E,MATCH('2017 EPA Data'!$B987,'Crosswalk Particulates'!$D:$D,0))</f>
        <v>0</v>
      </c>
      <c r="H987" s="96">
        <f t="shared" si="15"/>
        <v>0</v>
      </c>
    </row>
    <row r="988" spans="1:8" hidden="1">
      <c r="A988" s="73" t="s">
        <v>2538</v>
      </c>
      <c r="B988" s="73" t="s">
        <v>2544</v>
      </c>
      <c r="C988" s="73" t="s">
        <v>2517</v>
      </c>
      <c r="D988" s="86">
        <v>57563.605236465999</v>
      </c>
      <c r="E988" s="73" t="s">
        <v>2518</v>
      </c>
      <c r="F988" s="79" t="str">
        <f>INDEX('Crosswalk Particulates'!$B:$B,MATCH('2017 EPA Data'!A988,'Crosswalk Particulates'!$A:$A,0))</f>
        <v>process-other-industry</v>
      </c>
      <c r="G988" s="84">
        <f>INDEX('Crosswalk Particulates'!$E:$E,MATCH('2017 EPA Data'!$B988,'Crosswalk Particulates'!$D:$D,0))</f>
        <v>0</v>
      </c>
      <c r="H988" s="96">
        <f t="shared" si="15"/>
        <v>0</v>
      </c>
    </row>
    <row r="989" spans="1:8" hidden="1">
      <c r="A989" s="73" t="s">
        <v>2592</v>
      </c>
      <c r="B989" s="73" t="s">
        <v>2560</v>
      </c>
      <c r="C989" s="73" t="s">
        <v>2557</v>
      </c>
      <c r="D989" s="86">
        <v>57401.086403015703</v>
      </c>
      <c r="E989" s="73" t="s">
        <v>2522</v>
      </c>
      <c r="F989" s="79" t="str">
        <f>INDEX('Crosswalk Particulates'!$B:$B,MATCH('2017 EPA Data'!A989,'Crosswalk Particulates'!$A:$A,0))</f>
        <v>process-ngps-industry</v>
      </c>
      <c r="G989" s="84" t="str">
        <f>INDEX('Crosswalk Particulates'!$E:$E,MATCH('2017 EPA Data'!$B989,'Crosswalk Particulates'!$D:$D,0))</f>
        <v>CO</v>
      </c>
      <c r="H989" s="96">
        <f t="shared" si="15"/>
        <v>52073451572.620872</v>
      </c>
    </row>
    <row r="990" spans="1:8" hidden="1">
      <c r="A990" s="73" t="s">
        <v>2592</v>
      </c>
      <c r="B990" s="73" t="s">
        <v>2646</v>
      </c>
      <c r="C990" s="73" t="s">
        <v>2517</v>
      </c>
      <c r="D990" s="86">
        <v>57399.846562120001</v>
      </c>
      <c r="E990" s="73" t="s">
        <v>2518</v>
      </c>
      <c r="F990" s="79" t="str">
        <f>INDEX('Crosswalk Particulates'!$B:$B,MATCH('2017 EPA Data'!A990,'Crosswalk Particulates'!$A:$A,0))</f>
        <v>process-ngps-industry</v>
      </c>
      <c r="G990" s="84">
        <f>INDEX('Crosswalk Particulates'!$E:$E,MATCH('2017 EPA Data'!$B990,'Crosswalk Particulates'!$D:$D,0))</f>
        <v>0</v>
      </c>
      <c r="H990" s="96">
        <f t="shared" si="15"/>
        <v>0</v>
      </c>
    </row>
    <row r="991" spans="1:8" hidden="1">
      <c r="A991" s="73" t="s">
        <v>2559</v>
      </c>
      <c r="B991" s="73" t="s">
        <v>2562</v>
      </c>
      <c r="C991" s="73" t="s">
        <v>2517</v>
      </c>
      <c r="D991" s="86">
        <v>57273.617688417777</v>
      </c>
      <c r="E991" s="73" t="s">
        <v>2518</v>
      </c>
      <c r="F991" s="79" t="str">
        <f>INDEX('Crosswalk Particulates'!$B:$B,MATCH('2017 EPA Data'!A991,'Crosswalk Particulates'!$A:$A,0))</f>
        <v>process-waste-industry</v>
      </c>
      <c r="G991" s="84">
        <f>INDEX('Crosswalk Particulates'!$E:$E,MATCH('2017 EPA Data'!$B991,'Crosswalk Particulates'!$D:$D,0))</f>
        <v>0</v>
      </c>
      <c r="H991" s="96">
        <f t="shared" si="15"/>
        <v>0</v>
      </c>
    </row>
    <row r="992" spans="1:8" hidden="1">
      <c r="A992" s="73" t="s">
        <v>2527</v>
      </c>
      <c r="B992" s="73" t="s">
        <v>2610</v>
      </c>
      <c r="C992" s="73" t="s">
        <v>2557</v>
      </c>
      <c r="D992" s="86">
        <v>57257.784560708926</v>
      </c>
      <c r="E992" s="73" t="s">
        <v>2522</v>
      </c>
      <c r="F992" s="79" t="str">
        <f>INDEX('Crosswalk Particulates'!$B:$B,MATCH('2017 EPA Data'!A992,'Crosswalk Particulates'!$A:$A,0))</f>
        <v>Transportation Sector</v>
      </c>
      <c r="G992" s="84" t="str">
        <f>INDEX('Crosswalk Particulates'!$E:$E,MATCH('2017 EPA Data'!$B992,'Crosswalk Particulates'!$D:$D,0))</f>
        <v>PM25</v>
      </c>
      <c r="H992" s="96">
        <f t="shared" si="15"/>
        <v>51943450173.462029</v>
      </c>
    </row>
    <row r="993" spans="1:8" hidden="1">
      <c r="A993" s="73" t="s">
        <v>2578</v>
      </c>
      <c r="B993" s="73" t="s">
        <v>2703</v>
      </c>
      <c r="C993" s="73" t="s">
        <v>2517</v>
      </c>
      <c r="D993" s="86">
        <v>57131.334746034045</v>
      </c>
      <c r="E993" s="73" t="s">
        <v>2518</v>
      </c>
      <c r="F993" s="79" t="str">
        <f>INDEX('Crosswalk Particulates'!$B:$B,MATCH('2017 EPA Data'!A993,'Crosswalk Particulates'!$A:$A,0))</f>
        <v>process-chemicals-industry</v>
      </c>
      <c r="G993" s="84">
        <f>INDEX('Crosswalk Particulates'!$E:$E,MATCH('2017 EPA Data'!$B993,'Crosswalk Particulates'!$D:$D,0))</f>
        <v>0</v>
      </c>
      <c r="H993" s="96">
        <f t="shared" si="15"/>
        <v>0</v>
      </c>
    </row>
    <row r="994" spans="1:8" hidden="1">
      <c r="A994" s="73" t="s">
        <v>2527</v>
      </c>
      <c r="B994" s="73" t="s">
        <v>2712</v>
      </c>
      <c r="D994" s="86">
        <v>56833.85440062952</v>
      </c>
      <c r="E994" s="73" t="s">
        <v>2522</v>
      </c>
      <c r="F994" s="79" t="str">
        <f>INDEX('Crosswalk Particulates'!$B:$B,MATCH('2017 EPA Data'!A994,'Crosswalk Particulates'!$A:$A,0))</f>
        <v>Transportation Sector</v>
      </c>
      <c r="G994" s="84">
        <f>INDEX('Crosswalk Particulates'!$E:$E,MATCH('2017 EPA Data'!$B994,'Crosswalk Particulates'!$D:$D,0))</f>
        <v>0</v>
      </c>
      <c r="H994" s="96">
        <f t="shared" si="15"/>
        <v>51558866744.046165</v>
      </c>
    </row>
    <row r="995" spans="1:8" hidden="1">
      <c r="A995" s="73" t="s">
        <v>2600</v>
      </c>
      <c r="B995" s="73" t="s">
        <v>2571</v>
      </c>
      <c r="C995" s="73" t="s">
        <v>2517</v>
      </c>
      <c r="D995" s="86">
        <v>56447.996347699998</v>
      </c>
      <c r="E995" s="73" t="s">
        <v>2518</v>
      </c>
      <c r="F995" s="79" t="str">
        <f>INDEX('Crosswalk Particulates'!$B:$B,MATCH('2017 EPA Data'!A995,'Crosswalk Particulates'!$A:$A,0))</f>
        <v>industry-fuel-biomass</v>
      </c>
      <c r="G995" s="84">
        <f>INDEX('Crosswalk Particulates'!$E:$E,MATCH('2017 EPA Data'!$B995,'Crosswalk Particulates'!$D:$D,0))</f>
        <v>0</v>
      </c>
      <c r="H995" s="96">
        <f t="shared" si="15"/>
        <v>0</v>
      </c>
    </row>
    <row r="996" spans="1:8" hidden="1">
      <c r="A996" s="73" t="s">
        <v>2519</v>
      </c>
      <c r="B996" s="73" t="s">
        <v>2714</v>
      </c>
      <c r="C996" s="73" t="s">
        <v>2517</v>
      </c>
      <c r="D996" s="86">
        <v>55865.584911948012</v>
      </c>
      <c r="E996" s="73" t="s">
        <v>2518</v>
      </c>
      <c r="F996" s="79" t="str">
        <f>INDEX('Crosswalk Particulates'!$B:$B,MATCH('2017 EPA Data'!A996,'Crosswalk Particulates'!$A:$A,0))</f>
        <v>process-other-industry</v>
      </c>
      <c r="G996" s="84">
        <f>INDEX('Crosswalk Particulates'!$E:$E,MATCH('2017 EPA Data'!$B996,'Crosswalk Particulates'!$D:$D,0))</f>
        <v>0</v>
      </c>
      <c r="H996" s="96">
        <f t="shared" si="15"/>
        <v>0</v>
      </c>
    </row>
    <row r="997" spans="1:8" hidden="1">
      <c r="A997" s="73" t="s">
        <v>2629</v>
      </c>
      <c r="B997" s="73" t="s">
        <v>2535</v>
      </c>
      <c r="C997" s="73" t="s">
        <v>2517</v>
      </c>
      <c r="D997" s="86">
        <v>55742.533313280212</v>
      </c>
      <c r="E997" s="73" t="s">
        <v>2518</v>
      </c>
      <c r="F997" s="79" t="str">
        <f>INDEX('Crosswalk Particulates'!$B:$B,MATCH('2017 EPA Data'!A997,'Crosswalk Particulates'!$A:$A,0))</f>
        <v>industry-fuel-oil</v>
      </c>
      <c r="G997" s="84">
        <f>INDEX('Crosswalk Particulates'!$E:$E,MATCH('2017 EPA Data'!$B997,'Crosswalk Particulates'!$D:$D,0))</f>
        <v>0</v>
      </c>
      <c r="H997" s="96">
        <f t="shared" si="15"/>
        <v>0</v>
      </c>
    </row>
    <row r="998" spans="1:8" hidden="1">
      <c r="A998" s="73" t="s">
        <v>2538</v>
      </c>
      <c r="B998" s="73" t="s">
        <v>2574</v>
      </c>
      <c r="C998" s="73" t="s">
        <v>2517</v>
      </c>
      <c r="D998" s="86">
        <v>55554.969053350003</v>
      </c>
      <c r="E998" s="73" t="s">
        <v>2518</v>
      </c>
      <c r="F998" s="79" t="str">
        <f>INDEX('Crosswalk Particulates'!$B:$B,MATCH('2017 EPA Data'!A998,'Crosswalk Particulates'!$A:$A,0))</f>
        <v>process-other-industry</v>
      </c>
      <c r="G998" s="84">
        <f>INDEX('Crosswalk Particulates'!$E:$E,MATCH('2017 EPA Data'!$B998,'Crosswalk Particulates'!$D:$D,0))</f>
        <v>0</v>
      </c>
      <c r="H998" s="96">
        <f t="shared" si="15"/>
        <v>0</v>
      </c>
    </row>
    <row r="999" spans="1:8" hidden="1">
      <c r="A999" s="73" t="s">
        <v>2551</v>
      </c>
      <c r="B999" s="73" t="s">
        <v>2537</v>
      </c>
      <c r="C999" s="73" t="s">
        <v>2517</v>
      </c>
      <c r="D999" s="86">
        <v>54963.142249390476</v>
      </c>
      <c r="E999" s="73" t="s">
        <v>2518</v>
      </c>
      <c r="F999" s="79" t="str">
        <f>INDEX('Crosswalk Particulates'!$B:$B,MATCH('2017 EPA Data'!A999,'Crosswalk Particulates'!$A:$A,0))</f>
        <v>industry-fuel-natural gas</v>
      </c>
      <c r="G999" s="84">
        <f>INDEX('Crosswalk Particulates'!$E:$E,MATCH('2017 EPA Data'!$B999,'Crosswalk Particulates'!$D:$D,0))</f>
        <v>0</v>
      </c>
      <c r="H999" s="96">
        <f t="shared" si="15"/>
        <v>0</v>
      </c>
    </row>
    <row r="1000" spans="1:8" hidden="1">
      <c r="A1000" s="73" t="s">
        <v>2565</v>
      </c>
      <c r="B1000" s="73" t="s">
        <v>2715</v>
      </c>
      <c r="C1000" s="73" t="s">
        <v>2517</v>
      </c>
      <c r="D1000" s="86">
        <v>54930.134991999999</v>
      </c>
      <c r="E1000" s="73" t="s">
        <v>2518</v>
      </c>
      <c r="F1000" s="79" t="str">
        <f>INDEX('Crosswalk Particulates'!$B:$B,MATCH('2017 EPA Data'!A1000,'Crosswalk Particulates'!$A:$A,0))</f>
        <v>Electricity Sector</v>
      </c>
      <c r="G1000" s="84">
        <f>INDEX('Crosswalk Particulates'!$E:$E,MATCH('2017 EPA Data'!$B1000,'Crosswalk Particulates'!$D:$D,0))</f>
        <v>0</v>
      </c>
      <c r="H1000" s="96">
        <f t="shared" si="15"/>
        <v>0</v>
      </c>
    </row>
    <row r="1001" spans="1:8" hidden="1">
      <c r="A1001" s="73" t="s">
        <v>2649</v>
      </c>
      <c r="B1001" s="73" t="s">
        <v>2609</v>
      </c>
      <c r="C1001" s="73" t="s">
        <v>2557</v>
      </c>
      <c r="D1001" s="86">
        <v>54609.667205633647</v>
      </c>
      <c r="E1001" s="73" t="s">
        <v>2522</v>
      </c>
      <c r="F1001" s="79" t="str">
        <f>INDEX('Crosswalk Particulates'!$B:$B,MATCH('2017 EPA Data'!A1001,'Crosswalk Particulates'!$A:$A,0))</f>
        <v>Electricity Sector</v>
      </c>
      <c r="G1001" s="84" t="str">
        <f>INDEX('Crosswalk Particulates'!$E:$E,MATCH('2017 EPA Data'!$B1001,'Crosswalk Particulates'!$D:$D,0))</f>
        <v>NOX</v>
      </c>
      <c r="H1001" s="96">
        <f t="shared" si="15"/>
        <v>49541115662.23082</v>
      </c>
    </row>
    <row r="1002" spans="1:8" hidden="1">
      <c r="A1002" s="73" t="s">
        <v>2549</v>
      </c>
      <c r="B1002" s="73" t="s">
        <v>2675</v>
      </c>
      <c r="C1002" s="73" t="s">
        <v>2517</v>
      </c>
      <c r="D1002" s="86">
        <v>54438.662871441389</v>
      </c>
      <c r="E1002" s="73" t="s">
        <v>2518</v>
      </c>
      <c r="F1002" s="79" t="str">
        <f>INDEX('Crosswalk Particulates'!$B:$B,MATCH('2017 EPA Data'!A1002,'Crosswalk Particulates'!$A:$A,0))</f>
        <v>Residential Buildings Sector</v>
      </c>
      <c r="G1002" s="84">
        <f>INDEX('Crosswalk Particulates'!$E:$E,MATCH('2017 EPA Data'!$B1002,'Crosswalk Particulates'!$D:$D,0))</f>
        <v>0</v>
      </c>
      <c r="H1002" s="96">
        <f t="shared" si="15"/>
        <v>0</v>
      </c>
    </row>
    <row r="1003" spans="1:8" hidden="1">
      <c r="A1003" s="73" t="s">
        <v>2618</v>
      </c>
      <c r="B1003" s="73" t="s">
        <v>2516</v>
      </c>
      <c r="C1003" s="73" t="s">
        <v>2517</v>
      </c>
      <c r="D1003" s="86">
        <v>54360</v>
      </c>
      <c r="E1003" s="73" t="s">
        <v>2518</v>
      </c>
      <c r="F1003" s="79" t="str">
        <f>INDEX('Crosswalk Particulates'!$B:$B,MATCH('2017 EPA Data'!A1003,'Crosswalk Particulates'!$A:$A,0))</f>
        <v>Other-EPA</v>
      </c>
      <c r="G1003" s="84">
        <f>INDEX('Crosswalk Particulates'!$E:$E,MATCH('2017 EPA Data'!$B1003,'Crosswalk Particulates'!$D:$D,0))</f>
        <v>0</v>
      </c>
      <c r="H1003" s="96">
        <f t="shared" si="15"/>
        <v>0</v>
      </c>
    </row>
    <row r="1004" spans="1:8" hidden="1">
      <c r="A1004" s="73" t="s">
        <v>2592</v>
      </c>
      <c r="B1004" s="73" t="s">
        <v>2575</v>
      </c>
      <c r="C1004" s="73" t="s">
        <v>2517</v>
      </c>
      <c r="D1004" s="86">
        <v>54286.600897999997</v>
      </c>
      <c r="E1004" s="73" t="s">
        <v>2518</v>
      </c>
      <c r="F1004" s="79" t="str">
        <f>INDEX('Crosswalk Particulates'!$B:$B,MATCH('2017 EPA Data'!A1004,'Crosswalk Particulates'!$A:$A,0))</f>
        <v>process-ngps-industry</v>
      </c>
      <c r="G1004" s="84">
        <f>INDEX('Crosswalk Particulates'!$E:$E,MATCH('2017 EPA Data'!$B1004,'Crosswalk Particulates'!$D:$D,0))</f>
        <v>0</v>
      </c>
      <c r="H1004" s="96">
        <f t="shared" si="15"/>
        <v>0</v>
      </c>
    </row>
    <row r="1005" spans="1:8" hidden="1">
      <c r="A1005" s="73" t="s">
        <v>2550</v>
      </c>
      <c r="B1005" s="73" t="s">
        <v>2703</v>
      </c>
      <c r="C1005" s="73" t="s">
        <v>2517</v>
      </c>
      <c r="D1005" s="86">
        <v>54212.929565817998</v>
      </c>
      <c r="E1005" s="73" t="s">
        <v>2518</v>
      </c>
      <c r="F1005" s="79" t="str">
        <f>INDEX('Crosswalk Particulates'!$B:$B,MATCH('2017 EPA Data'!A1005,'Crosswalk Particulates'!$A:$A,0))</f>
        <v>process-other-industry</v>
      </c>
      <c r="G1005" s="84">
        <f>INDEX('Crosswalk Particulates'!$E:$E,MATCH('2017 EPA Data'!$B1005,'Crosswalk Particulates'!$D:$D,0))</f>
        <v>0</v>
      </c>
      <c r="H1005" s="96">
        <f t="shared" si="15"/>
        <v>0</v>
      </c>
    </row>
    <row r="1006" spans="1:8" hidden="1">
      <c r="A1006" s="73" t="s">
        <v>2619</v>
      </c>
      <c r="B1006" s="73" t="s">
        <v>2537</v>
      </c>
      <c r="C1006" s="73" t="s">
        <v>2517</v>
      </c>
      <c r="D1006" s="86">
        <v>54204.346319383003</v>
      </c>
      <c r="E1006" s="73" t="s">
        <v>2518</v>
      </c>
      <c r="F1006" s="79" t="str">
        <f>INDEX('Crosswalk Particulates'!$B:$B,MATCH('2017 EPA Data'!A1006,'Crosswalk Particulates'!$A:$A,0))</f>
        <v>process-iron and steel-industry</v>
      </c>
      <c r="G1006" s="84">
        <f>INDEX('Crosswalk Particulates'!$E:$E,MATCH('2017 EPA Data'!$B1006,'Crosswalk Particulates'!$D:$D,0))</f>
        <v>0</v>
      </c>
      <c r="H1006" s="96">
        <f t="shared" si="15"/>
        <v>0</v>
      </c>
    </row>
    <row r="1007" spans="1:8" hidden="1">
      <c r="A1007" s="73" t="s">
        <v>2519</v>
      </c>
      <c r="B1007" s="73" t="s">
        <v>2701</v>
      </c>
      <c r="C1007" s="73" t="s">
        <v>2517</v>
      </c>
      <c r="D1007" s="86">
        <v>53937.206412113577</v>
      </c>
      <c r="E1007" s="73" t="s">
        <v>2518</v>
      </c>
      <c r="F1007" s="79" t="str">
        <f>INDEX('Crosswalk Particulates'!$B:$B,MATCH('2017 EPA Data'!A1007,'Crosswalk Particulates'!$A:$A,0))</f>
        <v>process-other-industry</v>
      </c>
      <c r="G1007" s="84">
        <f>INDEX('Crosswalk Particulates'!$E:$E,MATCH('2017 EPA Data'!$B1007,'Crosswalk Particulates'!$D:$D,0))</f>
        <v>0</v>
      </c>
      <c r="H1007" s="96">
        <f t="shared" si="15"/>
        <v>0</v>
      </c>
    </row>
    <row r="1008" spans="1:8" hidden="1">
      <c r="A1008" s="73" t="s">
        <v>2519</v>
      </c>
      <c r="B1008" s="73" t="s">
        <v>2684</v>
      </c>
      <c r="C1008" s="73" t="s">
        <v>2517</v>
      </c>
      <c r="D1008" s="86">
        <v>53912.367901780599</v>
      </c>
      <c r="E1008" s="73" t="s">
        <v>2518</v>
      </c>
      <c r="F1008" s="79" t="str">
        <f>INDEX('Crosswalk Particulates'!$B:$B,MATCH('2017 EPA Data'!A1008,'Crosswalk Particulates'!$A:$A,0))</f>
        <v>process-other-industry</v>
      </c>
      <c r="G1008" s="84">
        <f>INDEX('Crosswalk Particulates'!$E:$E,MATCH('2017 EPA Data'!$B1008,'Crosswalk Particulates'!$D:$D,0))</f>
        <v>0</v>
      </c>
      <c r="H1008" s="96">
        <f t="shared" si="15"/>
        <v>0</v>
      </c>
    </row>
    <row r="1009" spans="1:8" hidden="1">
      <c r="A1009" s="73" t="s">
        <v>2526</v>
      </c>
      <c r="B1009" s="73" t="s">
        <v>2716</v>
      </c>
      <c r="D1009" s="86">
        <v>53463.307214947701</v>
      </c>
      <c r="E1009" s="73" t="s">
        <v>2522</v>
      </c>
      <c r="F1009" s="79" t="str">
        <f>INDEX('Crosswalk Particulates'!$B:$B,MATCH('2017 EPA Data'!A1009,'Crosswalk Particulates'!$A:$A,0))</f>
        <v>Other-EPA</v>
      </c>
      <c r="G1009" s="84" t="str">
        <f>INDEX('Crosswalk Particulates'!$E:$E,MATCH('2017 EPA Data'!$B1009,'Crosswalk Particulates'!$D:$D,0))</f>
        <v>BC</v>
      </c>
      <c r="H1009" s="96">
        <f t="shared" si="15"/>
        <v>48501154135.359116</v>
      </c>
    </row>
    <row r="1010" spans="1:8" hidden="1">
      <c r="A1010" s="73" t="s">
        <v>2602</v>
      </c>
      <c r="B1010" s="73" t="s">
        <v>2663</v>
      </c>
      <c r="C1010" s="73" t="s">
        <v>2517</v>
      </c>
      <c r="D1010" s="86">
        <v>53433.358035244841</v>
      </c>
      <c r="E1010" s="73" t="s">
        <v>2518</v>
      </c>
      <c r="F1010" s="79" t="str">
        <f>INDEX('Crosswalk Particulates'!$B:$B,MATCH('2017 EPA Data'!A1010,'Crosswalk Particulates'!$A:$A,0))</f>
        <v>process-other-industry</v>
      </c>
      <c r="G1010" s="84">
        <f>INDEX('Crosswalk Particulates'!$E:$E,MATCH('2017 EPA Data'!$B1010,'Crosswalk Particulates'!$D:$D,0))</f>
        <v>0</v>
      </c>
      <c r="H1010" s="96">
        <f t="shared" si="15"/>
        <v>0</v>
      </c>
    </row>
    <row r="1011" spans="1:8" hidden="1">
      <c r="A1011" s="73" t="s">
        <v>2629</v>
      </c>
      <c r="B1011" s="73" t="s">
        <v>2580</v>
      </c>
      <c r="C1011" s="73" t="s">
        <v>2517</v>
      </c>
      <c r="D1011" s="86">
        <v>53426.318408794134</v>
      </c>
      <c r="E1011" s="73" t="s">
        <v>2518</v>
      </c>
      <c r="F1011" s="79" t="str">
        <f>INDEX('Crosswalk Particulates'!$B:$B,MATCH('2017 EPA Data'!A1011,'Crosswalk Particulates'!$A:$A,0))</f>
        <v>industry-fuel-oil</v>
      </c>
      <c r="G1011" s="84">
        <f>INDEX('Crosswalk Particulates'!$E:$E,MATCH('2017 EPA Data'!$B1011,'Crosswalk Particulates'!$D:$D,0))</f>
        <v>0</v>
      </c>
      <c r="H1011" s="96">
        <f t="shared" si="15"/>
        <v>0</v>
      </c>
    </row>
    <row r="1012" spans="1:8" hidden="1">
      <c r="A1012" s="73" t="s">
        <v>2602</v>
      </c>
      <c r="B1012" s="73" t="s">
        <v>2615</v>
      </c>
      <c r="C1012" s="73" t="s">
        <v>2557</v>
      </c>
      <c r="D1012" s="86">
        <v>53397.472587771401</v>
      </c>
      <c r="E1012" s="73" t="s">
        <v>2522</v>
      </c>
      <c r="F1012" s="79" t="str">
        <f>INDEX('Crosswalk Particulates'!$B:$B,MATCH('2017 EPA Data'!A1012,'Crosswalk Particulates'!$A:$A,0))</f>
        <v>process-other-industry</v>
      </c>
      <c r="G1012" s="84" t="str">
        <f>INDEX('Crosswalk Particulates'!$E:$E,MATCH('2017 EPA Data'!$B1012,'Crosswalk Particulates'!$D:$D,0))</f>
        <v>SOx</v>
      </c>
      <c r="H1012" s="96">
        <f t="shared" si="15"/>
        <v>48441429895.194092</v>
      </c>
    </row>
    <row r="1013" spans="1:8" hidden="1">
      <c r="A1013" s="73" t="s">
        <v>2602</v>
      </c>
      <c r="B1013" s="73" t="s">
        <v>2558</v>
      </c>
      <c r="C1013" s="73" t="s">
        <v>2517</v>
      </c>
      <c r="D1013" s="86">
        <v>53314.162118660002</v>
      </c>
      <c r="E1013" s="73" t="s">
        <v>2518</v>
      </c>
      <c r="F1013" s="79" t="str">
        <f>INDEX('Crosswalk Particulates'!$B:$B,MATCH('2017 EPA Data'!A1013,'Crosswalk Particulates'!$A:$A,0))</f>
        <v>process-other-industry</v>
      </c>
      <c r="G1013" s="84">
        <f>INDEX('Crosswalk Particulates'!$E:$E,MATCH('2017 EPA Data'!$B1013,'Crosswalk Particulates'!$D:$D,0))</f>
        <v>0</v>
      </c>
      <c r="H1013" s="96">
        <f t="shared" si="15"/>
        <v>0</v>
      </c>
    </row>
    <row r="1014" spans="1:8" hidden="1">
      <c r="A1014" s="73" t="s">
        <v>2582</v>
      </c>
      <c r="B1014" s="73" t="s">
        <v>2528</v>
      </c>
      <c r="C1014" s="73" t="s">
        <v>2517</v>
      </c>
      <c r="D1014" s="86">
        <v>53168.325327819504</v>
      </c>
      <c r="E1014" s="73" t="s">
        <v>2518</v>
      </c>
      <c r="F1014" s="79" t="str">
        <f>INDEX('Crosswalk Particulates'!$B:$B,MATCH('2017 EPA Data'!A1014,'Crosswalk Particulates'!$A:$A,0))</f>
        <v>Commercial Buildings Sector</v>
      </c>
      <c r="G1014" s="84">
        <f>INDEX('Crosswalk Particulates'!$E:$E,MATCH('2017 EPA Data'!$B1014,'Crosswalk Particulates'!$D:$D,0))</f>
        <v>0</v>
      </c>
      <c r="H1014" s="96">
        <f t="shared" si="15"/>
        <v>0</v>
      </c>
    </row>
    <row r="1015" spans="1:8" hidden="1">
      <c r="A1015" s="73" t="s">
        <v>2607</v>
      </c>
      <c r="B1015" s="73" t="s">
        <v>2543</v>
      </c>
      <c r="C1015" s="73" t="s">
        <v>2517</v>
      </c>
      <c r="D1015" s="86">
        <v>53112.111748000003</v>
      </c>
      <c r="E1015" s="73" t="s">
        <v>2518</v>
      </c>
      <c r="F1015" s="79" t="str">
        <f>INDEX('Crosswalk Particulates'!$B:$B,MATCH('2017 EPA Data'!A1015,'Crosswalk Particulates'!$A:$A,0))</f>
        <v>process-cement-industry</v>
      </c>
      <c r="G1015" s="84">
        <f>INDEX('Crosswalk Particulates'!$E:$E,MATCH('2017 EPA Data'!$B1015,'Crosswalk Particulates'!$D:$D,0))</f>
        <v>0</v>
      </c>
      <c r="H1015" s="96">
        <f t="shared" si="15"/>
        <v>0</v>
      </c>
    </row>
    <row r="1016" spans="1:8" hidden="1">
      <c r="A1016" s="73" t="s">
        <v>2592</v>
      </c>
      <c r="B1016" s="73" t="s">
        <v>2571</v>
      </c>
      <c r="C1016" s="73" t="s">
        <v>2517</v>
      </c>
      <c r="D1016" s="86">
        <v>52958.508829999999</v>
      </c>
      <c r="E1016" s="73" t="s">
        <v>2518</v>
      </c>
      <c r="F1016" s="79" t="str">
        <f>INDEX('Crosswalk Particulates'!$B:$B,MATCH('2017 EPA Data'!A1016,'Crosswalk Particulates'!$A:$A,0))</f>
        <v>process-ngps-industry</v>
      </c>
      <c r="G1016" s="84">
        <f>INDEX('Crosswalk Particulates'!$E:$E,MATCH('2017 EPA Data'!$B1016,'Crosswalk Particulates'!$D:$D,0))</f>
        <v>0</v>
      </c>
      <c r="H1016" s="96">
        <f t="shared" si="15"/>
        <v>0</v>
      </c>
    </row>
    <row r="1017" spans="1:8" hidden="1">
      <c r="A1017" s="73" t="s">
        <v>2578</v>
      </c>
      <c r="B1017" s="73" t="s">
        <v>2673</v>
      </c>
      <c r="C1017" s="73" t="s">
        <v>2517</v>
      </c>
      <c r="D1017" s="86">
        <v>52691.473899999997</v>
      </c>
      <c r="E1017" s="73" t="s">
        <v>2518</v>
      </c>
      <c r="F1017" s="79" t="str">
        <f>INDEX('Crosswalk Particulates'!$B:$B,MATCH('2017 EPA Data'!A1017,'Crosswalk Particulates'!$A:$A,0))</f>
        <v>process-chemicals-industry</v>
      </c>
      <c r="G1017" s="84">
        <f>INDEX('Crosswalk Particulates'!$E:$E,MATCH('2017 EPA Data'!$B1017,'Crosswalk Particulates'!$D:$D,0))</f>
        <v>0</v>
      </c>
      <c r="H1017" s="96">
        <f t="shared" si="15"/>
        <v>0</v>
      </c>
    </row>
    <row r="1018" spans="1:8" hidden="1">
      <c r="A1018" s="73" t="s">
        <v>2551</v>
      </c>
      <c r="B1018" s="73" t="s">
        <v>2598</v>
      </c>
      <c r="C1018" s="73" t="s">
        <v>2517</v>
      </c>
      <c r="D1018" s="86">
        <v>52388.94844</v>
      </c>
      <c r="E1018" s="73" t="s">
        <v>2518</v>
      </c>
      <c r="F1018" s="79" t="str">
        <f>INDEX('Crosswalk Particulates'!$B:$B,MATCH('2017 EPA Data'!A1018,'Crosswalk Particulates'!$A:$A,0))</f>
        <v>industry-fuel-natural gas</v>
      </c>
      <c r="G1018" s="84">
        <f>INDEX('Crosswalk Particulates'!$E:$E,MATCH('2017 EPA Data'!$B1018,'Crosswalk Particulates'!$D:$D,0))</f>
        <v>0</v>
      </c>
      <c r="H1018" s="96">
        <f t="shared" si="15"/>
        <v>0</v>
      </c>
    </row>
    <row r="1019" spans="1:8" hidden="1">
      <c r="A1019" s="73" t="s">
        <v>2519</v>
      </c>
      <c r="B1019" s="73" t="s">
        <v>2673</v>
      </c>
      <c r="C1019" s="73" t="s">
        <v>2517</v>
      </c>
      <c r="D1019" s="86">
        <v>52153.3289726574</v>
      </c>
      <c r="E1019" s="73" t="s">
        <v>2518</v>
      </c>
      <c r="F1019" s="79" t="str">
        <f>INDEX('Crosswalk Particulates'!$B:$B,MATCH('2017 EPA Data'!A1019,'Crosswalk Particulates'!$A:$A,0))</f>
        <v>process-other-industry</v>
      </c>
      <c r="G1019" s="84">
        <f>INDEX('Crosswalk Particulates'!$E:$E,MATCH('2017 EPA Data'!$B1019,'Crosswalk Particulates'!$D:$D,0))</f>
        <v>0</v>
      </c>
      <c r="H1019" s="96">
        <f t="shared" si="15"/>
        <v>0</v>
      </c>
    </row>
    <row r="1020" spans="1:8" hidden="1">
      <c r="A1020" s="73" t="s">
        <v>2527</v>
      </c>
      <c r="B1020" s="73" t="s">
        <v>2637</v>
      </c>
      <c r="C1020" s="73" t="s">
        <v>2517</v>
      </c>
      <c r="D1020" s="86">
        <v>51822.876700894994</v>
      </c>
      <c r="E1020" s="73" t="s">
        <v>2518</v>
      </c>
      <c r="F1020" s="79" t="str">
        <f>INDEX('Crosswalk Particulates'!$B:$B,MATCH('2017 EPA Data'!A1020,'Crosswalk Particulates'!$A:$A,0))</f>
        <v>Transportation Sector</v>
      </c>
      <c r="G1020" s="84">
        <f>INDEX('Crosswalk Particulates'!$E:$E,MATCH('2017 EPA Data'!$B1020,'Crosswalk Particulates'!$D:$D,0))</f>
        <v>0</v>
      </c>
      <c r="H1020" s="96">
        <f t="shared" si="15"/>
        <v>0</v>
      </c>
    </row>
    <row r="1021" spans="1:8" hidden="1">
      <c r="A1021" s="73" t="s">
        <v>2592</v>
      </c>
      <c r="B1021" s="73" t="s">
        <v>2556</v>
      </c>
      <c r="C1021" s="73" t="s">
        <v>2557</v>
      </c>
      <c r="D1021" s="86">
        <v>51718.553765772594</v>
      </c>
      <c r="E1021" s="73" t="s">
        <v>2522</v>
      </c>
      <c r="F1021" s="79" t="str">
        <f>INDEX('Crosswalk Particulates'!$B:$B,MATCH('2017 EPA Data'!A1021,'Crosswalk Particulates'!$A:$A,0))</f>
        <v>process-ngps-industry</v>
      </c>
      <c r="G1021" s="84" t="str">
        <f>INDEX('Crosswalk Particulates'!$E:$E,MATCH('2017 EPA Data'!$B1021,'Crosswalk Particulates'!$D:$D,0))</f>
        <v>VOC</v>
      </c>
      <c r="H1021" s="96">
        <f t="shared" si="15"/>
        <v>46918338548.840706</v>
      </c>
    </row>
    <row r="1022" spans="1:8" hidden="1">
      <c r="A1022" s="73" t="s">
        <v>2592</v>
      </c>
      <c r="B1022" s="73" t="s">
        <v>2701</v>
      </c>
      <c r="C1022" s="73" t="s">
        <v>2517</v>
      </c>
      <c r="D1022" s="86">
        <v>51665.147699130022</v>
      </c>
      <c r="E1022" s="73" t="s">
        <v>2518</v>
      </c>
      <c r="F1022" s="79" t="str">
        <f>INDEX('Crosswalk Particulates'!$B:$B,MATCH('2017 EPA Data'!A1022,'Crosswalk Particulates'!$A:$A,0))</f>
        <v>process-ngps-industry</v>
      </c>
      <c r="G1022" s="84">
        <f>INDEX('Crosswalk Particulates'!$E:$E,MATCH('2017 EPA Data'!$B1022,'Crosswalk Particulates'!$D:$D,0))</f>
        <v>0</v>
      </c>
      <c r="H1022" s="96">
        <f t="shared" si="15"/>
        <v>0</v>
      </c>
    </row>
    <row r="1023" spans="1:8" hidden="1">
      <c r="A1023" s="73" t="s">
        <v>2559</v>
      </c>
      <c r="B1023" s="73" t="s">
        <v>2713</v>
      </c>
      <c r="C1023" s="73" t="s">
        <v>2517</v>
      </c>
      <c r="D1023" s="86">
        <v>51538.674910593611</v>
      </c>
      <c r="E1023" s="73" t="s">
        <v>2518</v>
      </c>
      <c r="F1023" s="79" t="str">
        <f>INDEX('Crosswalk Particulates'!$B:$B,MATCH('2017 EPA Data'!A1023,'Crosswalk Particulates'!$A:$A,0))</f>
        <v>process-waste-industry</v>
      </c>
      <c r="G1023" s="84">
        <f>INDEX('Crosswalk Particulates'!$E:$E,MATCH('2017 EPA Data'!$B1023,'Crosswalk Particulates'!$D:$D,0))</f>
        <v>0</v>
      </c>
      <c r="H1023" s="96">
        <f t="shared" si="15"/>
        <v>0</v>
      </c>
    </row>
    <row r="1024" spans="1:8" hidden="1">
      <c r="A1024" s="73" t="s">
        <v>2607</v>
      </c>
      <c r="B1024" s="73" t="s">
        <v>2537</v>
      </c>
      <c r="C1024" s="73" t="s">
        <v>2517</v>
      </c>
      <c r="D1024" s="86">
        <v>51356.069342100003</v>
      </c>
      <c r="E1024" s="73" t="s">
        <v>2518</v>
      </c>
      <c r="F1024" s="79" t="str">
        <f>INDEX('Crosswalk Particulates'!$B:$B,MATCH('2017 EPA Data'!A1024,'Crosswalk Particulates'!$A:$A,0))</f>
        <v>process-cement-industry</v>
      </c>
      <c r="G1024" s="84">
        <f>INDEX('Crosswalk Particulates'!$E:$E,MATCH('2017 EPA Data'!$B1024,'Crosswalk Particulates'!$D:$D,0))</f>
        <v>0</v>
      </c>
      <c r="H1024" s="96">
        <f t="shared" si="15"/>
        <v>0</v>
      </c>
    </row>
    <row r="1025" spans="1:8" hidden="1">
      <c r="A1025" s="73" t="s">
        <v>2619</v>
      </c>
      <c r="B1025" s="73" t="s">
        <v>2558</v>
      </c>
      <c r="C1025" s="73" t="s">
        <v>2517</v>
      </c>
      <c r="D1025" s="86">
        <v>51323.924279999999</v>
      </c>
      <c r="E1025" s="73" t="s">
        <v>2518</v>
      </c>
      <c r="F1025" s="79" t="str">
        <f>INDEX('Crosswalk Particulates'!$B:$B,MATCH('2017 EPA Data'!A1025,'Crosswalk Particulates'!$A:$A,0))</f>
        <v>process-iron and steel-industry</v>
      </c>
      <c r="G1025" s="84">
        <f>INDEX('Crosswalk Particulates'!$E:$E,MATCH('2017 EPA Data'!$B1025,'Crosswalk Particulates'!$D:$D,0))</f>
        <v>0</v>
      </c>
      <c r="H1025" s="96">
        <f t="shared" si="15"/>
        <v>0</v>
      </c>
    </row>
    <row r="1026" spans="1:8" hidden="1">
      <c r="A1026" s="73" t="s">
        <v>2538</v>
      </c>
      <c r="B1026" s="73" t="s">
        <v>2579</v>
      </c>
      <c r="C1026" s="73" t="s">
        <v>2517</v>
      </c>
      <c r="D1026" s="86">
        <v>51253.657942999998</v>
      </c>
      <c r="E1026" s="73" t="s">
        <v>2518</v>
      </c>
      <c r="F1026" s="79" t="str">
        <f>INDEX('Crosswalk Particulates'!$B:$B,MATCH('2017 EPA Data'!A1026,'Crosswalk Particulates'!$A:$A,0))</f>
        <v>process-other-industry</v>
      </c>
      <c r="G1026" s="84">
        <f>INDEX('Crosswalk Particulates'!$E:$E,MATCH('2017 EPA Data'!$B1026,'Crosswalk Particulates'!$D:$D,0))</f>
        <v>0</v>
      </c>
      <c r="H1026" s="96">
        <f t="shared" si="15"/>
        <v>0</v>
      </c>
    </row>
    <row r="1027" spans="1:8" hidden="1">
      <c r="A1027" s="73" t="s">
        <v>2532</v>
      </c>
      <c r="B1027" s="73" t="s">
        <v>2637</v>
      </c>
      <c r="C1027" s="73" t="s">
        <v>2517</v>
      </c>
      <c r="D1027" s="86">
        <v>51170.005568728979</v>
      </c>
      <c r="E1027" s="73" t="s">
        <v>2518</v>
      </c>
      <c r="F1027" s="79" t="str">
        <f>INDEX('Crosswalk Particulates'!$B:$B,MATCH('2017 EPA Data'!A1027,'Crosswalk Particulates'!$A:$A,0))</f>
        <v>Other-EPA</v>
      </c>
      <c r="G1027" s="84">
        <f>INDEX('Crosswalk Particulates'!$E:$E,MATCH('2017 EPA Data'!$B1027,'Crosswalk Particulates'!$D:$D,0))</f>
        <v>0</v>
      </c>
      <c r="H1027" s="96">
        <f t="shared" si="15"/>
        <v>0</v>
      </c>
    </row>
    <row r="1028" spans="1:8" hidden="1">
      <c r="A1028" s="73" t="s">
        <v>2519</v>
      </c>
      <c r="B1028" s="73" t="s">
        <v>2667</v>
      </c>
      <c r="C1028" s="73" t="s">
        <v>2517</v>
      </c>
      <c r="D1028" s="86">
        <v>51028.913335183403</v>
      </c>
      <c r="E1028" s="73" t="s">
        <v>2518</v>
      </c>
      <c r="F1028" s="79" t="str">
        <f>INDEX('Crosswalk Particulates'!$B:$B,MATCH('2017 EPA Data'!A1028,'Crosswalk Particulates'!$A:$A,0))</f>
        <v>process-other-industry</v>
      </c>
      <c r="G1028" s="84">
        <f>INDEX('Crosswalk Particulates'!$E:$E,MATCH('2017 EPA Data'!$B1028,'Crosswalk Particulates'!$D:$D,0))</f>
        <v>0</v>
      </c>
      <c r="H1028" s="96">
        <f t="shared" ref="H1028:H1091" si="16">IF(E1028="TON",D1028/metricton_to_shortton,0)*10^6</f>
        <v>0</v>
      </c>
    </row>
    <row r="1029" spans="1:8" hidden="1">
      <c r="A1029" s="73" t="s">
        <v>2551</v>
      </c>
      <c r="B1029" s="73" t="s">
        <v>2606</v>
      </c>
      <c r="C1029" s="73" t="s">
        <v>2517</v>
      </c>
      <c r="D1029" s="86">
        <v>50814.837823102716</v>
      </c>
      <c r="E1029" s="73" t="s">
        <v>2518</v>
      </c>
      <c r="F1029" s="79" t="str">
        <f>INDEX('Crosswalk Particulates'!$B:$B,MATCH('2017 EPA Data'!A1029,'Crosswalk Particulates'!$A:$A,0))</f>
        <v>industry-fuel-natural gas</v>
      </c>
      <c r="G1029" s="84">
        <f>INDEX('Crosswalk Particulates'!$E:$E,MATCH('2017 EPA Data'!$B1029,'Crosswalk Particulates'!$D:$D,0))</f>
        <v>0</v>
      </c>
      <c r="H1029" s="96">
        <f t="shared" si="16"/>
        <v>0</v>
      </c>
    </row>
    <row r="1030" spans="1:8" hidden="1">
      <c r="A1030" s="73" t="s">
        <v>2559</v>
      </c>
      <c r="B1030" s="73" t="s">
        <v>2620</v>
      </c>
      <c r="C1030" s="73" t="s">
        <v>2517</v>
      </c>
      <c r="D1030" s="86">
        <v>50627.20216357155</v>
      </c>
      <c r="E1030" s="73" t="s">
        <v>2518</v>
      </c>
      <c r="F1030" s="79" t="str">
        <f>INDEX('Crosswalk Particulates'!$B:$B,MATCH('2017 EPA Data'!A1030,'Crosswalk Particulates'!$A:$A,0))</f>
        <v>process-waste-industry</v>
      </c>
      <c r="G1030" s="84">
        <f>INDEX('Crosswalk Particulates'!$E:$E,MATCH('2017 EPA Data'!$B1030,'Crosswalk Particulates'!$D:$D,0))</f>
        <v>0</v>
      </c>
      <c r="H1030" s="96">
        <f t="shared" si="16"/>
        <v>0</v>
      </c>
    </row>
    <row r="1031" spans="1:8" hidden="1">
      <c r="A1031" s="73" t="s">
        <v>2586</v>
      </c>
      <c r="B1031" s="73" t="s">
        <v>2525</v>
      </c>
      <c r="C1031" s="73" t="s">
        <v>2517</v>
      </c>
      <c r="D1031" s="86">
        <v>50153.277594712003</v>
      </c>
      <c r="E1031" s="73" t="s">
        <v>2518</v>
      </c>
      <c r="F1031" s="79" t="str">
        <f>INDEX('Crosswalk Particulates'!$B:$B,MATCH('2017 EPA Data'!A1031,'Crosswalk Particulates'!$A:$A,0))</f>
        <v>process-other-industry</v>
      </c>
      <c r="G1031" s="84">
        <f>INDEX('Crosswalk Particulates'!$E:$E,MATCH('2017 EPA Data'!$B1031,'Crosswalk Particulates'!$D:$D,0))</f>
        <v>0</v>
      </c>
      <c r="H1031" s="96">
        <f t="shared" si="16"/>
        <v>0</v>
      </c>
    </row>
    <row r="1032" spans="1:8" hidden="1">
      <c r="A1032" s="73" t="s">
        <v>2523</v>
      </c>
      <c r="B1032" s="73" t="s">
        <v>2610</v>
      </c>
      <c r="C1032" s="73" t="s">
        <v>2557</v>
      </c>
      <c r="D1032" s="86">
        <v>49714.11612230038</v>
      </c>
      <c r="E1032" s="73" t="s">
        <v>2522</v>
      </c>
      <c r="F1032" s="79" t="str">
        <f>INDEX('Crosswalk Particulates'!$B:$B,MATCH('2017 EPA Data'!A1032,'Crosswalk Particulates'!$A:$A,0))</f>
        <v>Transportation Sector</v>
      </c>
      <c r="G1032" s="84" t="str">
        <f>INDEX('Crosswalk Particulates'!$E:$E,MATCH('2017 EPA Data'!$B1032,'Crosswalk Particulates'!$D:$D,0))</f>
        <v>PM25</v>
      </c>
      <c r="H1032" s="96">
        <f t="shared" si="16"/>
        <v>45099941143.870949</v>
      </c>
    </row>
    <row r="1033" spans="1:8" hidden="1">
      <c r="A1033" s="73" t="s">
        <v>2602</v>
      </c>
      <c r="B1033" s="73" t="s">
        <v>2622</v>
      </c>
      <c r="C1033" s="73" t="s">
        <v>2623</v>
      </c>
      <c r="D1033" s="86">
        <v>49613.093753383298</v>
      </c>
      <c r="E1033" s="73" t="s">
        <v>2518</v>
      </c>
      <c r="F1033" s="79" t="str">
        <f>INDEX('Crosswalk Particulates'!$B:$B,MATCH('2017 EPA Data'!A1033,'Crosswalk Particulates'!$A:$A,0))</f>
        <v>process-other-industry</v>
      </c>
      <c r="G1033" s="84">
        <f>INDEX('Crosswalk Particulates'!$E:$E,MATCH('2017 EPA Data'!$B1033,'Crosswalk Particulates'!$D:$D,0))</f>
        <v>0</v>
      </c>
      <c r="H1033" s="96">
        <f t="shared" si="16"/>
        <v>0</v>
      </c>
    </row>
    <row r="1034" spans="1:8" hidden="1">
      <c r="A1034" s="73" t="s">
        <v>2552</v>
      </c>
      <c r="B1034" s="73" t="s">
        <v>2662</v>
      </c>
      <c r="C1034" s="73" t="s">
        <v>2517</v>
      </c>
      <c r="D1034" s="86">
        <v>49582.194339264715</v>
      </c>
      <c r="E1034" s="73" t="s">
        <v>2518</v>
      </c>
      <c r="F1034" s="79" t="str">
        <f>INDEX('Crosswalk Particulates'!$B:$B,MATCH('2017 EPA Data'!A1034,'Crosswalk Particulates'!$A:$A,0))</f>
        <v>process-agriculture-industry</v>
      </c>
      <c r="G1034" s="84">
        <f>INDEX('Crosswalk Particulates'!$E:$E,MATCH('2017 EPA Data'!$B1034,'Crosswalk Particulates'!$D:$D,0))</f>
        <v>0</v>
      </c>
      <c r="H1034" s="96">
        <f t="shared" si="16"/>
        <v>0</v>
      </c>
    </row>
    <row r="1035" spans="1:8" hidden="1">
      <c r="A1035" s="73" t="s">
        <v>2532</v>
      </c>
      <c r="B1035" s="73" t="s">
        <v>2597</v>
      </c>
      <c r="C1035" s="73" t="s">
        <v>2521</v>
      </c>
      <c r="D1035" s="86">
        <v>49379.306722943897</v>
      </c>
      <c r="E1035" s="73" t="s">
        <v>2522</v>
      </c>
      <c r="F1035" s="79" t="str">
        <f>INDEX('Crosswalk Particulates'!$B:$B,MATCH('2017 EPA Data'!A1035,'Crosswalk Particulates'!$A:$A,0))</f>
        <v>Other-EPA</v>
      </c>
      <c r="G1035" s="84" t="str">
        <f>INDEX('Crosswalk Particulates'!$E:$E,MATCH('2017 EPA Data'!$B1035,'Crosswalk Particulates'!$D:$D,0))</f>
        <v>CH4</v>
      </c>
      <c r="H1035" s="96">
        <f t="shared" si="16"/>
        <v>44796206804.749931</v>
      </c>
    </row>
    <row r="1036" spans="1:8" hidden="1">
      <c r="A1036" s="73" t="s">
        <v>2523</v>
      </c>
      <c r="B1036" s="73" t="s">
        <v>2597</v>
      </c>
      <c r="C1036" s="73" t="s">
        <v>2521</v>
      </c>
      <c r="D1036" s="86">
        <v>49211.137729572176</v>
      </c>
      <c r="E1036" s="73" t="s">
        <v>2522</v>
      </c>
      <c r="F1036" s="79" t="str">
        <f>INDEX('Crosswalk Particulates'!$B:$B,MATCH('2017 EPA Data'!A1036,'Crosswalk Particulates'!$A:$A,0))</f>
        <v>Transportation Sector</v>
      </c>
      <c r="G1036" s="84" t="str">
        <f>INDEX('Crosswalk Particulates'!$E:$E,MATCH('2017 EPA Data'!$B1036,'Crosswalk Particulates'!$D:$D,0))</f>
        <v>CH4</v>
      </c>
      <c r="H1036" s="96">
        <f t="shared" si="16"/>
        <v>44643646278.789253</v>
      </c>
    </row>
    <row r="1037" spans="1:8" hidden="1">
      <c r="A1037" s="73" t="s">
        <v>2542</v>
      </c>
      <c r="B1037" s="73" t="s">
        <v>2717</v>
      </c>
      <c r="C1037" s="73" t="s">
        <v>2517</v>
      </c>
      <c r="D1037" s="86">
        <v>49131.364742383274</v>
      </c>
      <c r="E1037" s="73" t="s">
        <v>2518</v>
      </c>
      <c r="F1037" s="79" t="str">
        <f>INDEX('Crosswalk Particulates'!$B:$B,MATCH('2017 EPA Data'!A1037,'Crosswalk Particulates'!$A:$A,0))</f>
        <v>process-ngps-industry</v>
      </c>
      <c r="G1037" s="84">
        <f>INDEX('Crosswalk Particulates'!$E:$E,MATCH('2017 EPA Data'!$B1037,'Crosswalk Particulates'!$D:$D,0))</f>
        <v>0</v>
      </c>
      <c r="H1037" s="96">
        <f t="shared" si="16"/>
        <v>0</v>
      </c>
    </row>
    <row r="1038" spans="1:8" hidden="1">
      <c r="A1038" s="73" t="s">
        <v>2551</v>
      </c>
      <c r="B1038" s="73" t="s">
        <v>2576</v>
      </c>
      <c r="C1038" s="73" t="s">
        <v>2517</v>
      </c>
      <c r="D1038" s="86">
        <v>48995.058456872808</v>
      </c>
      <c r="E1038" s="73" t="s">
        <v>2518</v>
      </c>
      <c r="F1038" s="79" t="str">
        <f>INDEX('Crosswalk Particulates'!$B:$B,MATCH('2017 EPA Data'!A1038,'Crosswalk Particulates'!$A:$A,0))</f>
        <v>industry-fuel-natural gas</v>
      </c>
      <c r="G1038" s="84">
        <f>INDEX('Crosswalk Particulates'!$E:$E,MATCH('2017 EPA Data'!$B1038,'Crosswalk Particulates'!$D:$D,0))</f>
        <v>0</v>
      </c>
      <c r="H1038" s="96">
        <f t="shared" si="16"/>
        <v>0</v>
      </c>
    </row>
    <row r="1039" spans="1:8" hidden="1">
      <c r="A1039" s="73" t="s">
        <v>2578</v>
      </c>
      <c r="B1039" s="73" t="s">
        <v>2718</v>
      </c>
      <c r="C1039" s="73" t="s">
        <v>2517</v>
      </c>
      <c r="D1039" s="86">
        <v>48994.571843500002</v>
      </c>
      <c r="E1039" s="73" t="s">
        <v>2518</v>
      </c>
      <c r="F1039" s="79" t="str">
        <f>INDEX('Crosswalk Particulates'!$B:$B,MATCH('2017 EPA Data'!A1039,'Crosswalk Particulates'!$A:$A,0))</f>
        <v>process-chemicals-industry</v>
      </c>
      <c r="G1039" s="84">
        <f>INDEX('Crosswalk Particulates'!$E:$E,MATCH('2017 EPA Data'!$B1039,'Crosswalk Particulates'!$D:$D,0))</f>
        <v>0</v>
      </c>
      <c r="H1039" s="96">
        <f t="shared" si="16"/>
        <v>0</v>
      </c>
    </row>
    <row r="1040" spans="1:8" hidden="1">
      <c r="A1040" s="73" t="s">
        <v>2527</v>
      </c>
      <c r="B1040" s="73" t="s">
        <v>2695</v>
      </c>
      <c r="C1040" s="73" t="s">
        <v>2517</v>
      </c>
      <c r="D1040" s="86">
        <v>48764.244058373821</v>
      </c>
      <c r="E1040" s="73" t="s">
        <v>2518</v>
      </c>
      <c r="F1040" s="79" t="str">
        <f>INDEX('Crosswalk Particulates'!$B:$B,MATCH('2017 EPA Data'!A1040,'Crosswalk Particulates'!$A:$A,0))</f>
        <v>Transportation Sector</v>
      </c>
      <c r="G1040" s="84">
        <f>INDEX('Crosswalk Particulates'!$E:$E,MATCH('2017 EPA Data'!$B1040,'Crosswalk Particulates'!$D:$D,0))</f>
        <v>0</v>
      </c>
      <c r="H1040" s="96">
        <f t="shared" si="16"/>
        <v>0</v>
      </c>
    </row>
    <row r="1041" spans="1:8" hidden="1">
      <c r="A1041" s="73" t="s">
        <v>2649</v>
      </c>
      <c r="B1041" s="73" t="s">
        <v>2685</v>
      </c>
      <c r="C1041" s="73" t="s">
        <v>2517</v>
      </c>
      <c r="D1041" s="86">
        <v>48756.240507416776</v>
      </c>
      <c r="E1041" s="73" t="s">
        <v>2518</v>
      </c>
      <c r="F1041" s="79" t="str">
        <f>INDEX('Crosswalk Particulates'!$B:$B,MATCH('2017 EPA Data'!A1041,'Crosswalk Particulates'!$A:$A,0))</f>
        <v>Electricity Sector</v>
      </c>
      <c r="G1041" s="84">
        <f>INDEX('Crosswalk Particulates'!$E:$E,MATCH('2017 EPA Data'!$B1041,'Crosswalk Particulates'!$D:$D,0))</f>
        <v>0</v>
      </c>
      <c r="H1041" s="96">
        <f t="shared" si="16"/>
        <v>0</v>
      </c>
    </row>
    <row r="1042" spans="1:8" hidden="1">
      <c r="A1042" s="73" t="s">
        <v>2600</v>
      </c>
      <c r="B1042" s="73" t="s">
        <v>2544</v>
      </c>
      <c r="C1042" s="73" t="s">
        <v>2517</v>
      </c>
      <c r="D1042" s="86">
        <v>48738.918346970808</v>
      </c>
      <c r="E1042" s="73" t="s">
        <v>2518</v>
      </c>
      <c r="F1042" s="79" t="str">
        <f>INDEX('Crosswalk Particulates'!$B:$B,MATCH('2017 EPA Data'!A1042,'Crosswalk Particulates'!$A:$A,0))</f>
        <v>industry-fuel-biomass</v>
      </c>
      <c r="G1042" s="84">
        <f>INDEX('Crosswalk Particulates'!$E:$E,MATCH('2017 EPA Data'!$B1042,'Crosswalk Particulates'!$D:$D,0))</f>
        <v>0</v>
      </c>
      <c r="H1042" s="96">
        <f t="shared" si="16"/>
        <v>0</v>
      </c>
    </row>
    <row r="1043" spans="1:8" hidden="1">
      <c r="A1043" s="73" t="s">
        <v>2559</v>
      </c>
      <c r="B1043" s="73" t="s">
        <v>2612</v>
      </c>
      <c r="C1043" s="73" t="s">
        <v>2517</v>
      </c>
      <c r="D1043" s="86">
        <v>48428.933784000001</v>
      </c>
      <c r="E1043" s="73" t="s">
        <v>2518</v>
      </c>
      <c r="F1043" s="79" t="str">
        <f>INDEX('Crosswalk Particulates'!$B:$B,MATCH('2017 EPA Data'!A1043,'Crosswalk Particulates'!$A:$A,0))</f>
        <v>process-waste-industry</v>
      </c>
      <c r="G1043" s="84">
        <f>INDEX('Crosswalk Particulates'!$E:$E,MATCH('2017 EPA Data'!$B1043,'Crosswalk Particulates'!$D:$D,0))</f>
        <v>0</v>
      </c>
      <c r="H1043" s="96">
        <f t="shared" si="16"/>
        <v>0</v>
      </c>
    </row>
    <row r="1044" spans="1:8" hidden="1">
      <c r="A1044" s="73" t="s">
        <v>2602</v>
      </c>
      <c r="B1044" s="73" t="s">
        <v>2659</v>
      </c>
      <c r="C1044" s="73" t="s">
        <v>2517</v>
      </c>
      <c r="D1044" s="86">
        <v>48419.284335912598</v>
      </c>
      <c r="E1044" s="73" t="s">
        <v>2518</v>
      </c>
      <c r="F1044" s="79" t="str">
        <f>INDEX('Crosswalk Particulates'!$B:$B,MATCH('2017 EPA Data'!A1044,'Crosswalk Particulates'!$A:$A,0))</f>
        <v>process-other-industry</v>
      </c>
      <c r="G1044" s="84">
        <f>INDEX('Crosswalk Particulates'!$E:$E,MATCH('2017 EPA Data'!$B1044,'Crosswalk Particulates'!$D:$D,0))</f>
        <v>0</v>
      </c>
      <c r="H1044" s="96">
        <f t="shared" si="16"/>
        <v>0</v>
      </c>
    </row>
    <row r="1045" spans="1:8" hidden="1">
      <c r="A1045" s="73" t="s">
        <v>2553</v>
      </c>
      <c r="B1045" s="73" t="s">
        <v>2566</v>
      </c>
      <c r="C1045" s="73" t="s">
        <v>2517</v>
      </c>
      <c r="D1045" s="86">
        <v>48414.393900000003</v>
      </c>
      <c r="E1045" s="73" t="s">
        <v>2518</v>
      </c>
      <c r="F1045" s="79" t="str">
        <f>INDEX('Crosswalk Particulates'!$B:$B,MATCH('2017 EPA Data'!A1045,'Crosswalk Particulates'!$A:$A,0))</f>
        <v>process-other-industry</v>
      </c>
      <c r="G1045" s="84">
        <f>INDEX('Crosswalk Particulates'!$E:$E,MATCH('2017 EPA Data'!$B1045,'Crosswalk Particulates'!$D:$D,0))</f>
        <v>0</v>
      </c>
      <c r="H1045" s="96">
        <f t="shared" si="16"/>
        <v>0</v>
      </c>
    </row>
    <row r="1046" spans="1:8" hidden="1">
      <c r="A1046" s="73" t="s">
        <v>2632</v>
      </c>
      <c r="B1046" s="73" t="s">
        <v>2525</v>
      </c>
      <c r="C1046" s="73" t="s">
        <v>2517</v>
      </c>
      <c r="D1046" s="86">
        <v>48335.222865051001</v>
      </c>
      <c r="E1046" s="73" t="s">
        <v>2518</v>
      </c>
      <c r="F1046" s="79" t="str">
        <f>INDEX('Crosswalk Particulates'!$B:$B,MATCH('2017 EPA Data'!A1046,'Crosswalk Particulates'!$A:$A,0))</f>
        <v>industry-fuel-other</v>
      </c>
      <c r="G1046" s="84">
        <f>INDEX('Crosswalk Particulates'!$E:$E,MATCH('2017 EPA Data'!$B1046,'Crosswalk Particulates'!$D:$D,0))</f>
        <v>0</v>
      </c>
      <c r="H1046" s="96">
        <f t="shared" si="16"/>
        <v>0</v>
      </c>
    </row>
    <row r="1047" spans="1:8" hidden="1">
      <c r="A1047" s="73" t="s">
        <v>2619</v>
      </c>
      <c r="B1047" s="73" t="s">
        <v>2699</v>
      </c>
      <c r="C1047" s="73" t="s">
        <v>2517</v>
      </c>
      <c r="D1047" s="86">
        <v>48261.36</v>
      </c>
      <c r="E1047" s="73" t="s">
        <v>2518</v>
      </c>
      <c r="F1047" s="79" t="str">
        <f>INDEX('Crosswalk Particulates'!$B:$B,MATCH('2017 EPA Data'!A1047,'Crosswalk Particulates'!$A:$A,0))</f>
        <v>process-iron and steel-industry</v>
      </c>
      <c r="G1047" s="84">
        <f>INDEX('Crosswalk Particulates'!$E:$E,MATCH('2017 EPA Data'!$B1047,'Crosswalk Particulates'!$D:$D,0))</f>
        <v>0</v>
      </c>
      <c r="H1047" s="96">
        <f t="shared" si="16"/>
        <v>0</v>
      </c>
    </row>
    <row r="1048" spans="1:8" hidden="1">
      <c r="A1048" s="73" t="s">
        <v>2664</v>
      </c>
      <c r="B1048" s="73" t="s">
        <v>2525</v>
      </c>
      <c r="C1048" s="73" t="s">
        <v>2517</v>
      </c>
      <c r="D1048" s="86">
        <v>48247.675696783641</v>
      </c>
      <c r="E1048" s="73" t="s">
        <v>2518</v>
      </c>
      <c r="F1048" s="79" t="str">
        <f>INDEX('Crosswalk Particulates'!$B:$B,MATCH('2017 EPA Data'!A1048,'Crosswalk Particulates'!$A:$A,0))</f>
        <v>Commercial Buildings Sector</v>
      </c>
      <c r="G1048" s="84">
        <f>INDEX('Crosswalk Particulates'!$E:$E,MATCH('2017 EPA Data'!$B1048,'Crosswalk Particulates'!$D:$D,0))</f>
        <v>0</v>
      </c>
      <c r="H1048" s="96">
        <f t="shared" si="16"/>
        <v>0</v>
      </c>
    </row>
    <row r="1049" spans="1:8" hidden="1">
      <c r="A1049" s="73" t="s">
        <v>2596</v>
      </c>
      <c r="B1049" s="73" t="s">
        <v>2590</v>
      </c>
      <c r="C1049" s="73" t="s">
        <v>2557</v>
      </c>
      <c r="D1049" s="86">
        <v>47978.401148174999</v>
      </c>
      <c r="E1049" s="73" t="s">
        <v>2522</v>
      </c>
      <c r="F1049" s="79" t="str">
        <f>INDEX('Crosswalk Particulates'!$B:$B,MATCH('2017 EPA Data'!A1049,'Crosswalk Particulates'!$A:$A,0))</f>
        <v>industry-fuel-coal</v>
      </c>
      <c r="G1049" s="84" t="str">
        <f>INDEX('Crosswalk Particulates'!$E:$E,MATCH('2017 EPA Data'!$B1049,'Crosswalk Particulates'!$D:$D,0))</f>
        <v>PM10</v>
      </c>
      <c r="H1049" s="96">
        <f t="shared" si="16"/>
        <v>43525325133.741867</v>
      </c>
    </row>
    <row r="1050" spans="1:8" hidden="1">
      <c r="A1050" s="73" t="s">
        <v>2586</v>
      </c>
      <c r="B1050" s="73" t="s">
        <v>2548</v>
      </c>
      <c r="C1050" s="73" t="s">
        <v>2517</v>
      </c>
      <c r="D1050" s="86">
        <v>47918.75014707449</v>
      </c>
      <c r="E1050" s="73" t="s">
        <v>2518</v>
      </c>
      <c r="F1050" s="79" t="str">
        <f>INDEX('Crosswalk Particulates'!$B:$B,MATCH('2017 EPA Data'!A1050,'Crosswalk Particulates'!$A:$A,0))</f>
        <v>process-other-industry</v>
      </c>
      <c r="G1050" s="84">
        <f>INDEX('Crosswalk Particulates'!$E:$E,MATCH('2017 EPA Data'!$B1050,'Crosswalk Particulates'!$D:$D,0))</f>
        <v>0</v>
      </c>
      <c r="H1050" s="96">
        <f t="shared" si="16"/>
        <v>0</v>
      </c>
    </row>
    <row r="1051" spans="1:8" hidden="1">
      <c r="A1051" s="73" t="s">
        <v>2565</v>
      </c>
      <c r="B1051" s="73" t="s">
        <v>2685</v>
      </c>
      <c r="C1051" s="73" t="s">
        <v>2517</v>
      </c>
      <c r="D1051" s="86">
        <v>47636.581112993837</v>
      </c>
      <c r="E1051" s="73" t="s">
        <v>2518</v>
      </c>
      <c r="F1051" s="79" t="str">
        <f>INDEX('Crosswalk Particulates'!$B:$B,MATCH('2017 EPA Data'!A1051,'Crosswalk Particulates'!$A:$A,0))</f>
        <v>Electricity Sector</v>
      </c>
      <c r="G1051" s="84">
        <f>INDEX('Crosswalk Particulates'!$E:$E,MATCH('2017 EPA Data'!$B1051,'Crosswalk Particulates'!$D:$D,0))</f>
        <v>0</v>
      </c>
      <c r="H1051" s="96">
        <f t="shared" si="16"/>
        <v>0</v>
      </c>
    </row>
    <row r="1052" spans="1:8" hidden="1">
      <c r="A1052" s="73" t="s">
        <v>2586</v>
      </c>
      <c r="B1052" s="73" t="s">
        <v>2540</v>
      </c>
      <c r="C1052" s="73" t="s">
        <v>2517</v>
      </c>
      <c r="D1052" s="86">
        <v>47438.837160000003</v>
      </c>
      <c r="E1052" s="73" t="s">
        <v>2518</v>
      </c>
      <c r="F1052" s="79" t="str">
        <f>INDEX('Crosswalk Particulates'!$B:$B,MATCH('2017 EPA Data'!A1052,'Crosswalk Particulates'!$A:$A,0))</f>
        <v>process-other-industry</v>
      </c>
      <c r="G1052" s="84">
        <f>INDEX('Crosswalk Particulates'!$E:$E,MATCH('2017 EPA Data'!$B1052,'Crosswalk Particulates'!$D:$D,0))</f>
        <v>0</v>
      </c>
      <c r="H1052" s="96">
        <f t="shared" si="16"/>
        <v>0</v>
      </c>
    </row>
    <row r="1053" spans="1:8" hidden="1">
      <c r="A1053" s="73" t="s">
        <v>2538</v>
      </c>
      <c r="B1053" s="73" t="s">
        <v>2568</v>
      </c>
      <c r="C1053" s="73" t="s">
        <v>2517</v>
      </c>
      <c r="D1053" s="86">
        <v>46919.100756694002</v>
      </c>
      <c r="E1053" s="73" t="s">
        <v>2518</v>
      </c>
      <c r="F1053" s="79" t="str">
        <f>INDEX('Crosswalk Particulates'!$B:$B,MATCH('2017 EPA Data'!A1053,'Crosswalk Particulates'!$A:$A,0))</f>
        <v>process-other-industry</v>
      </c>
      <c r="G1053" s="84">
        <f>INDEX('Crosswalk Particulates'!$E:$E,MATCH('2017 EPA Data'!$B1053,'Crosswalk Particulates'!$D:$D,0))</f>
        <v>0</v>
      </c>
      <c r="H1053" s="96">
        <f t="shared" si="16"/>
        <v>0</v>
      </c>
    </row>
    <row r="1054" spans="1:8" hidden="1">
      <c r="A1054" s="73" t="s">
        <v>2632</v>
      </c>
      <c r="B1054" s="73" t="s">
        <v>2609</v>
      </c>
      <c r="C1054" s="73" t="s">
        <v>2557</v>
      </c>
      <c r="D1054" s="86">
        <v>46687.858995415401</v>
      </c>
      <c r="E1054" s="73" t="s">
        <v>2522</v>
      </c>
      <c r="F1054" s="79" t="str">
        <f>INDEX('Crosswalk Particulates'!$B:$B,MATCH('2017 EPA Data'!A1054,'Crosswalk Particulates'!$A:$A,0))</f>
        <v>industry-fuel-other</v>
      </c>
      <c r="G1054" s="84" t="str">
        <f>INDEX('Crosswalk Particulates'!$E:$E,MATCH('2017 EPA Data'!$B1054,'Crosswalk Particulates'!$D:$D,0))</f>
        <v>NOX</v>
      </c>
      <c r="H1054" s="96">
        <f t="shared" si="16"/>
        <v>42354563594.102753</v>
      </c>
    </row>
    <row r="1055" spans="1:8" hidden="1">
      <c r="A1055" s="73" t="s">
        <v>2534</v>
      </c>
      <c r="B1055" s="73" t="s">
        <v>2716</v>
      </c>
      <c r="D1055" s="86">
        <v>46470.885697148449</v>
      </c>
      <c r="E1055" s="73" t="s">
        <v>2522</v>
      </c>
      <c r="F1055" s="79" t="str">
        <f>INDEX('Crosswalk Particulates'!$B:$B,MATCH('2017 EPA Data'!A1055,'Crosswalk Particulates'!$A:$A,0))</f>
        <v>Other-EPA</v>
      </c>
      <c r="G1055" s="84" t="str">
        <f>INDEX('Crosswalk Particulates'!$E:$E,MATCH('2017 EPA Data'!$B1055,'Crosswalk Particulates'!$D:$D,0))</f>
        <v>BC</v>
      </c>
      <c r="H1055" s="96">
        <f t="shared" si="16"/>
        <v>42157728494.841248</v>
      </c>
    </row>
    <row r="1056" spans="1:8" hidden="1">
      <c r="A1056" s="73" t="s">
        <v>2563</v>
      </c>
      <c r="B1056" s="73" t="s">
        <v>2609</v>
      </c>
      <c r="C1056" s="73" t="s">
        <v>2557</v>
      </c>
      <c r="D1056" s="86">
        <v>46340.227859754232</v>
      </c>
      <c r="E1056" s="73" t="s">
        <v>2522</v>
      </c>
      <c r="F1056" s="79" t="str">
        <f>INDEX('Crosswalk Particulates'!$B:$B,MATCH('2017 EPA Data'!A1056,'Crosswalk Particulates'!$A:$A,0))</f>
        <v>Other-EPA</v>
      </c>
      <c r="G1056" s="84" t="str">
        <f>INDEX('Crosswalk Particulates'!$E:$E,MATCH('2017 EPA Data'!$B1056,'Crosswalk Particulates'!$D:$D,0))</f>
        <v>NOX</v>
      </c>
      <c r="H1056" s="96">
        <f t="shared" si="16"/>
        <v>42039197557.63282</v>
      </c>
    </row>
    <row r="1057" spans="1:8" hidden="1">
      <c r="A1057" s="73" t="s">
        <v>2601</v>
      </c>
      <c r="B1057" s="73" t="s">
        <v>2560</v>
      </c>
      <c r="C1057" s="73" t="s">
        <v>2557</v>
      </c>
      <c r="D1057" s="86">
        <v>46027.945613297001</v>
      </c>
      <c r="E1057" s="73" t="s">
        <v>2522</v>
      </c>
      <c r="F1057" s="79" t="str">
        <f>INDEX('Crosswalk Particulates'!$B:$B,MATCH('2017 EPA Data'!A1057,'Crosswalk Particulates'!$A:$A,0))</f>
        <v>Commercial Buildings Sector</v>
      </c>
      <c r="G1057" s="84" t="str">
        <f>INDEX('Crosswalk Particulates'!$E:$E,MATCH('2017 EPA Data'!$B1057,'Crosswalk Particulates'!$D:$D,0))</f>
        <v>CO</v>
      </c>
      <c r="H1057" s="96">
        <f t="shared" si="16"/>
        <v>41755899532.16156</v>
      </c>
    </row>
    <row r="1058" spans="1:8" hidden="1">
      <c r="A1058" s="73" t="s">
        <v>2519</v>
      </c>
      <c r="B1058" s="73" t="s">
        <v>2661</v>
      </c>
      <c r="C1058" s="73" t="s">
        <v>2517</v>
      </c>
      <c r="D1058" s="86">
        <v>45737.021554285056</v>
      </c>
      <c r="E1058" s="73" t="s">
        <v>2518</v>
      </c>
      <c r="F1058" s="79" t="str">
        <f>INDEX('Crosswalk Particulates'!$B:$B,MATCH('2017 EPA Data'!A1058,'Crosswalk Particulates'!$A:$A,0))</f>
        <v>process-other-industry</v>
      </c>
      <c r="G1058" s="84">
        <f>INDEX('Crosswalk Particulates'!$E:$E,MATCH('2017 EPA Data'!$B1058,'Crosswalk Particulates'!$D:$D,0))</f>
        <v>0</v>
      </c>
      <c r="H1058" s="96">
        <f t="shared" si="16"/>
        <v>0</v>
      </c>
    </row>
    <row r="1059" spans="1:8" hidden="1">
      <c r="A1059" s="73" t="s">
        <v>2607</v>
      </c>
      <c r="B1059" s="73" t="s">
        <v>2583</v>
      </c>
      <c r="D1059" s="86">
        <v>45082</v>
      </c>
      <c r="E1059" s="73" t="s">
        <v>2518</v>
      </c>
      <c r="F1059" s="79" t="str">
        <f>INDEX('Crosswalk Particulates'!$B:$B,MATCH('2017 EPA Data'!A1059,'Crosswalk Particulates'!$A:$A,0))</f>
        <v>process-cement-industry</v>
      </c>
      <c r="G1059" s="84">
        <f>INDEX('Crosswalk Particulates'!$E:$E,MATCH('2017 EPA Data'!$B1059,'Crosswalk Particulates'!$D:$D,0))</f>
        <v>0</v>
      </c>
      <c r="H1059" s="96">
        <f t="shared" si="16"/>
        <v>0</v>
      </c>
    </row>
    <row r="1060" spans="1:8" hidden="1">
      <c r="A1060" s="73" t="s">
        <v>2596</v>
      </c>
      <c r="B1060" s="73" t="s">
        <v>2604</v>
      </c>
      <c r="C1060" s="73" t="s">
        <v>2517</v>
      </c>
      <c r="D1060" s="86">
        <v>45064.701215599998</v>
      </c>
      <c r="E1060" s="73" t="s">
        <v>2518</v>
      </c>
      <c r="F1060" s="79" t="str">
        <f>INDEX('Crosswalk Particulates'!$B:$B,MATCH('2017 EPA Data'!A1060,'Crosswalk Particulates'!$A:$A,0))</f>
        <v>industry-fuel-coal</v>
      </c>
      <c r="G1060" s="84">
        <f>INDEX('Crosswalk Particulates'!$E:$E,MATCH('2017 EPA Data'!$B1060,'Crosswalk Particulates'!$D:$D,0))</f>
        <v>0</v>
      </c>
      <c r="H1060" s="96">
        <f t="shared" si="16"/>
        <v>0</v>
      </c>
    </row>
    <row r="1061" spans="1:8" hidden="1">
      <c r="A1061" s="73" t="s">
        <v>2542</v>
      </c>
      <c r="B1061" s="73" t="s">
        <v>2606</v>
      </c>
      <c r="C1061" s="73" t="s">
        <v>2517</v>
      </c>
      <c r="D1061" s="86">
        <v>44944.111715123581</v>
      </c>
      <c r="E1061" s="73" t="s">
        <v>2518</v>
      </c>
      <c r="F1061" s="79" t="str">
        <f>INDEX('Crosswalk Particulates'!$B:$B,MATCH('2017 EPA Data'!A1061,'Crosswalk Particulates'!$A:$A,0))</f>
        <v>process-ngps-industry</v>
      </c>
      <c r="G1061" s="84">
        <f>INDEX('Crosswalk Particulates'!$E:$E,MATCH('2017 EPA Data'!$B1061,'Crosswalk Particulates'!$D:$D,0))</f>
        <v>0</v>
      </c>
      <c r="H1061" s="96">
        <f t="shared" si="16"/>
        <v>0</v>
      </c>
    </row>
    <row r="1062" spans="1:8" hidden="1">
      <c r="A1062" s="73" t="s">
        <v>2603</v>
      </c>
      <c r="B1062" s="73" t="s">
        <v>2685</v>
      </c>
      <c r="C1062" s="73" t="s">
        <v>2517</v>
      </c>
      <c r="D1062" s="86">
        <v>44639.403456918313</v>
      </c>
      <c r="E1062" s="73" t="s">
        <v>2518</v>
      </c>
      <c r="F1062" s="79" t="str">
        <f>INDEX('Crosswalk Particulates'!$B:$B,MATCH('2017 EPA Data'!A1062,'Crosswalk Particulates'!$A:$A,0))</f>
        <v>Transportation Sector</v>
      </c>
      <c r="G1062" s="84">
        <f>INDEX('Crosswalk Particulates'!$E:$E,MATCH('2017 EPA Data'!$B1062,'Crosswalk Particulates'!$D:$D,0))</f>
        <v>0</v>
      </c>
      <c r="H1062" s="96">
        <f t="shared" si="16"/>
        <v>0</v>
      </c>
    </row>
    <row r="1063" spans="1:8" hidden="1">
      <c r="A1063" s="73" t="s">
        <v>2559</v>
      </c>
      <c r="B1063" s="73" t="s">
        <v>2684</v>
      </c>
      <c r="C1063" s="73" t="s">
        <v>2517</v>
      </c>
      <c r="D1063" s="86">
        <v>44527.219482322893</v>
      </c>
      <c r="E1063" s="73" t="s">
        <v>2518</v>
      </c>
      <c r="F1063" s="79" t="str">
        <f>INDEX('Crosswalk Particulates'!$B:$B,MATCH('2017 EPA Data'!A1063,'Crosswalk Particulates'!$A:$A,0))</f>
        <v>process-waste-industry</v>
      </c>
      <c r="G1063" s="84">
        <f>INDEX('Crosswalk Particulates'!$E:$E,MATCH('2017 EPA Data'!$B1063,'Crosswalk Particulates'!$D:$D,0))</f>
        <v>0</v>
      </c>
      <c r="H1063" s="96">
        <f t="shared" si="16"/>
        <v>0</v>
      </c>
    </row>
    <row r="1064" spans="1:8" hidden="1">
      <c r="A1064" s="73" t="s">
        <v>2603</v>
      </c>
      <c r="B1064" s="73" t="s">
        <v>2568</v>
      </c>
      <c r="C1064" s="73" t="s">
        <v>2517</v>
      </c>
      <c r="D1064" s="86">
        <v>44368.491744980252</v>
      </c>
      <c r="E1064" s="73" t="s">
        <v>2518</v>
      </c>
      <c r="F1064" s="79" t="str">
        <f>INDEX('Crosswalk Particulates'!$B:$B,MATCH('2017 EPA Data'!A1064,'Crosswalk Particulates'!$A:$A,0))</f>
        <v>Transportation Sector</v>
      </c>
      <c r="G1064" s="84">
        <f>INDEX('Crosswalk Particulates'!$E:$E,MATCH('2017 EPA Data'!$B1064,'Crosswalk Particulates'!$D:$D,0))</f>
        <v>0</v>
      </c>
      <c r="H1064" s="96">
        <f t="shared" si="16"/>
        <v>0</v>
      </c>
    </row>
    <row r="1065" spans="1:8" hidden="1">
      <c r="A1065" s="73" t="s">
        <v>2601</v>
      </c>
      <c r="B1065" s="73" t="s">
        <v>2628</v>
      </c>
      <c r="C1065" s="73" t="s">
        <v>2517</v>
      </c>
      <c r="D1065" s="86">
        <v>44103.003645249097</v>
      </c>
      <c r="E1065" s="73" t="s">
        <v>2518</v>
      </c>
      <c r="F1065" s="79" t="str">
        <f>INDEX('Crosswalk Particulates'!$B:$B,MATCH('2017 EPA Data'!A1065,'Crosswalk Particulates'!$A:$A,0))</f>
        <v>Commercial Buildings Sector</v>
      </c>
      <c r="G1065" s="84">
        <f>INDEX('Crosswalk Particulates'!$E:$E,MATCH('2017 EPA Data'!$B1065,'Crosswalk Particulates'!$D:$D,0))</f>
        <v>0</v>
      </c>
      <c r="H1065" s="96">
        <f t="shared" si="16"/>
        <v>0</v>
      </c>
    </row>
    <row r="1066" spans="1:8" hidden="1">
      <c r="A1066" s="73" t="s">
        <v>2538</v>
      </c>
      <c r="B1066" s="73" t="s">
        <v>2717</v>
      </c>
      <c r="C1066" s="73" t="s">
        <v>2517</v>
      </c>
      <c r="D1066" s="86">
        <v>43642.284938634999</v>
      </c>
      <c r="E1066" s="73" t="s">
        <v>2518</v>
      </c>
      <c r="F1066" s="79" t="str">
        <f>INDEX('Crosswalk Particulates'!$B:$B,MATCH('2017 EPA Data'!A1066,'Crosswalk Particulates'!$A:$A,0))</f>
        <v>process-other-industry</v>
      </c>
      <c r="G1066" s="84">
        <f>INDEX('Crosswalk Particulates'!$E:$E,MATCH('2017 EPA Data'!$B1066,'Crosswalk Particulates'!$D:$D,0))</f>
        <v>0</v>
      </c>
      <c r="H1066" s="96">
        <f t="shared" si="16"/>
        <v>0</v>
      </c>
    </row>
    <row r="1067" spans="1:8" hidden="1">
      <c r="A1067" s="73" t="s">
        <v>2586</v>
      </c>
      <c r="B1067" s="73" t="s">
        <v>2573</v>
      </c>
      <c r="C1067" s="73" t="s">
        <v>2517</v>
      </c>
      <c r="D1067" s="86">
        <v>43577.907058893252</v>
      </c>
      <c r="E1067" s="73" t="s">
        <v>2518</v>
      </c>
      <c r="F1067" s="79" t="str">
        <f>INDEX('Crosswalk Particulates'!$B:$B,MATCH('2017 EPA Data'!A1067,'Crosswalk Particulates'!$A:$A,0))</f>
        <v>process-other-industry</v>
      </c>
      <c r="G1067" s="84">
        <f>INDEX('Crosswalk Particulates'!$E:$E,MATCH('2017 EPA Data'!$B1067,'Crosswalk Particulates'!$D:$D,0))</f>
        <v>0</v>
      </c>
      <c r="H1067" s="96">
        <f t="shared" si="16"/>
        <v>0</v>
      </c>
    </row>
    <row r="1068" spans="1:8" hidden="1">
      <c r="A1068" s="73" t="s">
        <v>2603</v>
      </c>
      <c r="B1068" s="73" t="s">
        <v>2556</v>
      </c>
      <c r="C1068" s="73" t="s">
        <v>2557</v>
      </c>
      <c r="D1068" s="86">
        <v>43240.481935167903</v>
      </c>
      <c r="E1068" s="73" t="s">
        <v>2522</v>
      </c>
      <c r="F1068" s="79" t="str">
        <f>INDEX('Crosswalk Particulates'!$B:$B,MATCH('2017 EPA Data'!A1068,'Crosswalk Particulates'!$A:$A,0))</f>
        <v>Transportation Sector</v>
      </c>
      <c r="G1068" s="84" t="str">
        <f>INDEX('Crosswalk Particulates'!$E:$E,MATCH('2017 EPA Data'!$B1068,'Crosswalk Particulates'!$D:$D,0))</f>
        <v>VOC</v>
      </c>
      <c r="H1068" s="96">
        <f t="shared" si="16"/>
        <v>39227152012.744057</v>
      </c>
    </row>
    <row r="1069" spans="1:8" hidden="1">
      <c r="A1069" s="73" t="s">
        <v>2538</v>
      </c>
      <c r="B1069" s="73" t="s">
        <v>2562</v>
      </c>
      <c r="C1069" s="73" t="s">
        <v>2517</v>
      </c>
      <c r="D1069" s="86">
        <v>43145.537876310002</v>
      </c>
      <c r="E1069" s="73" t="s">
        <v>2518</v>
      </c>
      <c r="F1069" s="79" t="str">
        <f>INDEX('Crosswalk Particulates'!$B:$B,MATCH('2017 EPA Data'!A1069,'Crosswalk Particulates'!$A:$A,0))</f>
        <v>process-other-industry</v>
      </c>
      <c r="G1069" s="84">
        <f>INDEX('Crosswalk Particulates'!$E:$E,MATCH('2017 EPA Data'!$B1069,'Crosswalk Particulates'!$D:$D,0))</f>
        <v>0</v>
      </c>
      <c r="H1069" s="96">
        <f t="shared" si="16"/>
        <v>0</v>
      </c>
    </row>
    <row r="1070" spans="1:8" hidden="1">
      <c r="A1070" s="73" t="s">
        <v>2591</v>
      </c>
      <c r="B1070" s="73" t="s">
        <v>2590</v>
      </c>
      <c r="C1070" s="73" t="s">
        <v>2557</v>
      </c>
      <c r="D1070" s="86">
        <v>42932.753228454421</v>
      </c>
      <c r="E1070" s="73" t="s">
        <v>2522</v>
      </c>
      <c r="F1070" s="79" t="str">
        <f>INDEX('Crosswalk Particulates'!$B:$B,MATCH('2017 EPA Data'!A1070,'Crosswalk Particulates'!$A:$A,0))</f>
        <v>Other-EPA</v>
      </c>
      <c r="G1070" s="84" t="str">
        <f>INDEX('Crosswalk Particulates'!$E:$E,MATCH('2017 EPA Data'!$B1070,'Crosswalk Particulates'!$D:$D,0))</f>
        <v>PM10</v>
      </c>
      <c r="H1070" s="96">
        <f t="shared" si="16"/>
        <v>38947984893.953995</v>
      </c>
    </row>
    <row r="1071" spans="1:8" hidden="1">
      <c r="A1071" s="73" t="s">
        <v>2529</v>
      </c>
      <c r="B1071" s="73" t="s">
        <v>2579</v>
      </c>
      <c r="C1071" s="73" t="s">
        <v>2517</v>
      </c>
      <c r="D1071" s="86">
        <v>42858.131738422322</v>
      </c>
      <c r="E1071" s="73" t="s">
        <v>2518</v>
      </c>
      <c r="F1071" s="79" t="str">
        <f>INDEX('Crosswalk Particulates'!$B:$B,MATCH('2017 EPA Data'!A1071,'Crosswalk Particulates'!$A:$A,0))</f>
        <v>Other-EPA</v>
      </c>
      <c r="G1071" s="84">
        <f>INDEX('Crosswalk Particulates'!$E:$E,MATCH('2017 EPA Data'!$B1071,'Crosswalk Particulates'!$D:$D,0))</f>
        <v>0</v>
      </c>
      <c r="H1071" s="96">
        <f t="shared" si="16"/>
        <v>0</v>
      </c>
    </row>
    <row r="1072" spans="1:8" hidden="1">
      <c r="A1072" s="73" t="s">
        <v>2602</v>
      </c>
      <c r="B1072" s="73" t="s">
        <v>2612</v>
      </c>
      <c r="C1072" s="73" t="s">
        <v>2517</v>
      </c>
      <c r="D1072" s="86">
        <v>42673.018734389603</v>
      </c>
      <c r="E1072" s="73" t="s">
        <v>2518</v>
      </c>
      <c r="F1072" s="79" t="str">
        <f>INDEX('Crosswalk Particulates'!$B:$B,MATCH('2017 EPA Data'!A1072,'Crosswalk Particulates'!$A:$A,0))</f>
        <v>process-other-industry</v>
      </c>
      <c r="G1072" s="84">
        <f>INDEX('Crosswalk Particulates'!$E:$E,MATCH('2017 EPA Data'!$B1072,'Crosswalk Particulates'!$D:$D,0))</f>
        <v>0</v>
      </c>
      <c r="H1072" s="96">
        <f t="shared" si="16"/>
        <v>0</v>
      </c>
    </row>
    <row r="1073" spans="1:8" hidden="1">
      <c r="A1073" s="73" t="s">
        <v>2565</v>
      </c>
      <c r="B1073" s="73" t="s">
        <v>2544</v>
      </c>
      <c r="C1073" s="73" t="s">
        <v>2517</v>
      </c>
      <c r="D1073" s="86">
        <v>42058.253854720002</v>
      </c>
      <c r="E1073" s="73" t="s">
        <v>2518</v>
      </c>
      <c r="F1073" s="79" t="str">
        <f>INDEX('Crosswalk Particulates'!$B:$B,MATCH('2017 EPA Data'!A1073,'Crosswalk Particulates'!$A:$A,0))</f>
        <v>Electricity Sector</v>
      </c>
      <c r="G1073" s="84">
        <f>INDEX('Crosswalk Particulates'!$E:$E,MATCH('2017 EPA Data'!$B1073,'Crosswalk Particulates'!$D:$D,0))</f>
        <v>0</v>
      </c>
      <c r="H1073" s="96">
        <f t="shared" si="16"/>
        <v>0</v>
      </c>
    </row>
    <row r="1074" spans="1:8" hidden="1">
      <c r="A1074" s="73" t="s">
        <v>2601</v>
      </c>
      <c r="B1074" s="73" t="s">
        <v>2701</v>
      </c>
      <c r="C1074" s="73" t="s">
        <v>2517</v>
      </c>
      <c r="D1074" s="86">
        <v>42057.1746822196</v>
      </c>
      <c r="E1074" s="73" t="s">
        <v>2518</v>
      </c>
      <c r="F1074" s="79" t="str">
        <f>INDEX('Crosswalk Particulates'!$B:$B,MATCH('2017 EPA Data'!A1074,'Crosswalk Particulates'!$A:$A,0))</f>
        <v>Commercial Buildings Sector</v>
      </c>
      <c r="G1074" s="84">
        <f>INDEX('Crosswalk Particulates'!$E:$E,MATCH('2017 EPA Data'!$B1074,'Crosswalk Particulates'!$D:$D,0))</f>
        <v>0</v>
      </c>
      <c r="H1074" s="96">
        <f t="shared" si="16"/>
        <v>0</v>
      </c>
    </row>
    <row r="1075" spans="1:8" hidden="1">
      <c r="A1075" s="73" t="s">
        <v>2647</v>
      </c>
      <c r="B1075" s="73" t="s">
        <v>2520</v>
      </c>
      <c r="C1075" s="73" t="s">
        <v>2521</v>
      </c>
      <c r="D1075" s="86">
        <v>41983</v>
      </c>
      <c r="E1075" s="73" t="s">
        <v>2522</v>
      </c>
      <c r="F1075" s="79" t="str">
        <f>INDEX('Crosswalk Particulates'!$B:$B,MATCH('2017 EPA Data'!A1075,'Crosswalk Particulates'!$A:$A,0))</f>
        <v>process-mining-industry</v>
      </c>
      <c r="G1075" s="84">
        <f>INDEX('Crosswalk Particulates'!$E:$E,MATCH('2017 EPA Data'!$B1075,'Crosswalk Particulates'!$D:$D,0))</f>
        <v>0</v>
      </c>
      <c r="H1075" s="96">
        <f t="shared" si="16"/>
        <v>38086382233.672928</v>
      </c>
    </row>
    <row r="1076" spans="1:8" hidden="1">
      <c r="A1076" s="73" t="s">
        <v>2523</v>
      </c>
      <c r="B1076" s="73" t="s">
        <v>2698</v>
      </c>
      <c r="C1076" s="73" t="s">
        <v>2521</v>
      </c>
      <c r="D1076" s="86">
        <v>41787.565864419361</v>
      </c>
      <c r="E1076" s="73" t="s">
        <v>2522</v>
      </c>
      <c r="F1076" s="79" t="str">
        <f>INDEX('Crosswalk Particulates'!$B:$B,MATCH('2017 EPA Data'!A1076,'Crosswalk Particulates'!$A:$A,0))</f>
        <v>Transportation Sector</v>
      </c>
      <c r="G1076" s="84" t="str">
        <f>INDEX('Crosswalk Particulates'!$E:$E,MATCH('2017 EPA Data'!$B1076,'Crosswalk Particulates'!$D:$D,0))</f>
        <v>N2O</v>
      </c>
      <c r="H1076" s="96">
        <f t="shared" si="16"/>
        <v>37909087157.350807</v>
      </c>
    </row>
    <row r="1077" spans="1:8" hidden="1">
      <c r="A1077" s="73" t="s">
        <v>2596</v>
      </c>
      <c r="B1077" s="73" t="s">
        <v>2612</v>
      </c>
      <c r="C1077" s="73" t="s">
        <v>2517</v>
      </c>
      <c r="D1077" s="86">
        <v>41721.067308969628</v>
      </c>
      <c r="E1077" s="73" t="s">
        <v>2518</v>
      </c>
      <c r="F1077" s="79" t="str">
        <f>INDEX('Crosswalk Particulates'!$B:$B,MATCH('2017 EPA Data'!A1077,'Crosswalk Particulates'!$A:$A,0))</f>
        <v>industry-fuel-coal</v>
      </c>
      <c r="G1077" s="84">
        <f>INDEX('Crosswalk Particulates'!$E:$E,MATCH('2017 EPA Data'!$B1077,'Crosswalk Particulates'!$D:$D,0))</f>
        <v>0</v>
      </c>
      <c r="H1077" s="96">
        <f t="shared" si="16"/>
        <v>0</v>
      </c>
    </row>
    <row r="1078" spans="1:8" hidden="1">
      <c r="A1078" s="73" t="s">
        <v>2600</v>
      </c>
      <c r="B1078" s="73" t="s">
        <v>2634</v>
      </c>
      <c r="D1078" s="86">
        <v>41521.169750151304</v>
      </c>
      <c r="E1078" s="73" t="s">
        <v>2522</v>
      </c>
      <c r="F1078" s="79" t="str">
        <f>INDEX('Crosswalk Particulates'!$B:$B,MATCH('2017 EPA Data'!A1078,'Crosswalk Particulates'!$A:$A,0))</f>
        <v>industry-fuel-biomass</v>
      </c>
      <c r="G1078" s="84" t="str">
        <f>INDEX('Crosswalk Particulates'!$E:$E,MATCH('2017 EPA Data'!$B1078,'Crosswalk Particulates'!$D:$D,0))</f>
        <v>OC</v>
      </c>
      <c r="H1078" s="96">
        <f t="shared" si="16"/>
        <v>37667416380.284409</v>
      </c>
    </row>
    <row r="1079" spans="1:8" hidden="1">
      <c r="A1079" s="73" t="s">
        <v>2586</v>
      </c>
      <c r="B1079" s="73" t="s">
        <v>2682</v>
      </c>
      <c r="C1079" s="73" t="s">
        <v>2517</v>
      </c>
      <c r="D1079" s="86">
        <v>41138.5933943208</v>
      </c>
      <c r="E1079" s="73" t="s">
        <v>2518</v>
      </c>
      <c r="F1079" s="79" t="str">
        <f>INDEX('Crosswalk Particulates'!$B:$B,MATCH('2017 EPA Data'!A1079,'Crosswalk Particulates'!$A:$A,0))</f>
        <v>process-other-industry</v>
      </c>
      <c r="G1079" s="84">
        <f>INDEX('Crosswalk Particulates'!$E:$E,MATCH('2017 EPA Data'!$B1079,'Crosswalk Particulates'!$D:$D,0))</f>
        <v>0</v>
      </c>
      <c r="H1079" s="96">
        <f t="shared" si="16"/>
        <v>0</v>
      </c>
    </row>
    <row r="1080" spans="1:8" hidden="1">
      <c r="A1080" s="73" t="s">
        <v>2578</v>
      </c>
      <c r="B1080" s="73" t="s">
        <v>2711</v>
      </c>
      <c r="C1080" s="73" t="s">
        <v>2517</v>
      </c>
      <c r="D1080" s="86">
        <v>41106.161188999999</v>
      </c>
      <c r="E1080" s="73" t="s">
        <v>2518</v>
      </c>
      <c r="F1080" s="79" t="str">
        <f>INDEX('Crosswalk Particulates'!$B:$B,MATCH('2017 EPA Data'!A1080,'Crosswalk Particulates'!$A:$A,0))</f>
        <v>process-chemicals-industry</v>
      </c>
      <c r="G1080" s="84">
        <f>INDEX('Crosswalk Particulates'!$E:$E,MATCH('2017 EPA Data'!$B1080,'Crosswalk Particulates'!$D:$D,0))</f>
        <v>0</v>
      </c>
      <c r="H1080" s="96">
        <f t="shared" si="16"/>
        <v>0</v>
      </c>
    </row>
    <row r="1081" spans="1:8" hidden="1">
      <c r="A1081" s="73" t="s">
        <v>2665</v>
      </c>
      <c r="B1081" s="73" t="s">
        <v>2536</v>
      </c>
      <c r="C1081" s="73" t="s">
        <v>2517</v>
      </c>
      <c r="D1081" s="86">
        <v>40943.32454389675</v>
      </c>
      <c r="E1081" s="73" t="s">
        <v>2518</v>
      </c>
      <c r="F1081" s="79" t="str">
        <f>INDEX('Crosswalk Particulates'!$B:$B,MATCH('2017 EPA Data'!A1081,'Crosswalk Particulates'!$A:$A,0))</f>
        <v>Commercial Buildings Sector</v>
      </c>
      <c r="G1081" s="84">
        <f>INDEX('Crosswalk Particulates'!$E:$E,MATCH('2017 EPA Data'!$B1081,'Crosswalk Particulates'!$D:$D,0))</f>
        <v>0</v>
      </c>
      <c r="H1081" s="96">
        <f t="shared" si="16"/>
        <v>0</v>
      </c>
    </row>
    <row r="1082" spans="1:8" hidden="1">
      <c r="A1082" s="73" t="s">
        <v>2553</v>
      </c>
      <c r="B1082" s="73" t="s">
        <v>2646</v>
      </c>
      <c r="C1082" s="73" t="s">
        <v>2517</v>
      </c>
      <c r="D1082" s="86">
        <v>40794.55085745969</v>
      </c>
      <c r="E1082" s="73" t="s">
        <v>2518</v>
      </c>
      <c r="F1082" s="79" t="str">
        <f>INDEX('Crosswalk Particulates'!$B:$B,MATCH('2017 EPA Data'!A1082,'Crosswalk Particulates'!$A:$A,0))</f>
        <v>process-other-industry</v>
      </c>
      <c r="G1082" s="84">
        <f>INDEX('Crosswalk Particulates'!$E:$E,MATCH('2017 EPA Data'!$B1082,'Crosswalk Particulates'!$D:$D,0))</f>
        <v>0</v>
      </c>
      <c r="H1082" s="96">
        <f t="shared" si="16"/>
        <v>0</v>
      </c>
    </row>
    <row r="1083" spans="1:8" hidden="1">
      <c r="A1083" s="73" t="s">
        <v>2532</v>
      </c>
      <c r="B1083" s="73" t="s">
        <v>2590</v>
      </c>
      <c r="C1083" s="73" t="s">
        <v>2557</v>
      </c>
      <c r="D1083" s="86">
        <v>40494.227428253733</v>
      </c>
      <c r="E1083" s="73" t="s">
        <v>2522</v>
      </c>
      <c r="F1083" s="79" t="str">
        <f>INDEX('Crosswalk Particulates'!$B:$B,MATCH('2017 EPA Data'!A1083,'Crosswalk Particulates'!$A:$A,0))</f>
        <v>Other-EPA</v>
      </c>
      <c r="G1083" s="84" t="str">
        <f>INDEX('Crosswalk Particulates'!$E:$E,MATCH('2017 EPA Data'!$B1083,'Crosswalk Particulates'!$D:$D,0))</f>
        <v>PM10</v>
      </c>
      <c r="H1083" s="96">
        <f t="shared" si="16"/>
        <v>36735788869.060188</v>
      </c>
    </row>
    <row r="1084" spans="1:8" hidden="1">
      <c r="A1084" s="73" t="s">
        <v>2565</v>
      </c>
      <c r="B1084" s="73" t="s">
        <v>2719</v>
      </c>
      <c r="C1084" s="73" t="s">
        <v>2517</v>
      </c>
      <c r="D1084" s="86">
        <v>40438.1025888</v>
      </c>
      <c r="E1084" s="73" t="s">
        <v>2518</v>
      </c>
      <c r="F1084" s="79" t="str">
        <f>INDEX('Crosswalk Particulates'!$B:$B,MATCH('2017 EPA Data'!A1084,'Crosswalk Particulates'!$A:$A,0))</f>
        <v>Electricity Sector</v>
      </c>
      <c r="G1084" s="84">
        <f>INDEX('Crosswalk Particulates'!$E:$E,MATCH('2017 EPA Data'!$B1084,'Crosswalk Particulates'!$D:$D,0))</f>
        <v>0</v>
      </c>
      <c r="H1084" s="96">
        <f t="shared" si="16"/>
        <v>0</v>
      </c>
    </row>
    <row r="1085" spans="1:8" hidden="1">
      <c r="A1085" s="73" t="s">
        <v>2582</v>
      </c>
      <c r="B1085" s="73" t="s">
        <v>2536</v>
      </c>
      <c r="C1085" s="73" t="s">
        <v>2517</v>
      </c>
      <c r="D1085" s="86">
        <v>40415.400506425554</v>
      </c>
      <c r="E1085" s="73" t="s">
        <v>2518</v>
      </c>
      <c r="F1085" s="79" t="str">
        <f>INDEX('Crosswalk Particulates'!$B:$B,MATCH('2017 EPA Data'!A1085,'Crosswalk Particulates'!$A:$A,0))</f>
        <v>Commercial Buildings Sector</v>
      </c>
      <c r="G1085" s="84">
        <f>INDEX('Crosswalk Particulates'!$E:$E,MATCH('2017 EPA Data'!$B1085,'Crosswalk Particulates'!$D:$D,0))</f>
        <v>0</v>
      </c>
      <c r="H1085" s="96">
        <f t="shared" si="16"/>
        <v>0</v>
      </c>
    </row>
    <row r="1086" spans="1:8" hidden="1">
      <c r="A1086" s="73" t="s">
        <v>2655</v>
      </c>
      <c r="B1086" s="73" t="s">
        <v>2593</v>
      </c>
      <c r="C1086" s="73" t="s">
        <v>2517</v>
      </c>
      <c r="D1086" s="86">
        <v>40061.282096080002</v>
      </c>
      <c r="E1086" s="73" t="s">
        <v>2518</v>
      </c>
      <c r="F1086" s="79" t="str">
        <f>INDEX('Crosswalk Particulates'!$B:$B,MATCH('2017 EPA Data'!A1086,'Crosswalk Particulates'!$A:$A,0))</f>
        <v>Commercial Buildings Sector</v>
      </c>
      <c r="G1086" s="84">
        <f>INDEX('Crosswalk Particulates'!$E:$E,MATCH('2017 EPA Data'!$B1086,'Crosswalk Particulates'!$D:$D,0))</f>
        <v>0</v>
      </c>
      <c r="H1086" s="96">
        <f t="shared" si="16"/>
        <v>0</v>
      </c>
    </row>
    <row r="1087" spans="1:8" hidden="1">
      <c r="A1087" s="73" t="s">
        <v>2603</v>
      </c>
      <c r="B1087" s="73" t="s">
        <v>2720</v>
      </c>
      <c r="C1087" s="73" t="s">
        <v>2517</v>
      </c>
      <c r="D1087" s="86">
        <v>39967.853658781059</v>
      </c>
      <c r="E1087" s="73" t="s">
        <v>2518</v>
      </c>
      <c r="F1087" s="79" t="str">
        <f>INDEX('Crosswalk Particulates'!$B:$B,MATCH('2017 EPA Data'!A1087,'Crosswalk Particulates'!$A:$A,0))</f>
        <v>Transportation Sector</v>
      </c>
      <c r="G1087" s="84">
        <f>INDEX('Crosswalk Particulates'!$E:$E,MATCH('2017 EPA Data'!$B1087,'Crosswalk Particulates'!$D:$D,0))</f>
        <v>0</v>
      </c>
      <c r="H1087" s="96">
        <f t="shared" si="16"/>
        <v>0</v>
      </c>
    </row>
    <row r="1088" spans="1:8" hidden="1">
      <c r="A1088" s="73" t="s">
        <v>2632</v>
      </c>
      <c r="B1088" s="73" t="s">
        <v>2561</v>
      </c>
      <c r="C1088" s="73" t="s">
        <v>2517</v>
      </c>
      <c r="D1088" s="86">
        <v>39733.338524979998</v>
      </c>
      <c r="E1088" s="73" t="s">
        <v>2518</v>
      </c>
      <c r="F1088" s="79" t="str">
        <f>INDEX('Crosswalk Particulates'!$B:$B,MATCH('2017 EPA Data'!A1088,'Crosswalk Particulates'!$A:$A,0))</f>
        <v>industry-fuel-other</v>
      </c>
      <c r="G1088" s="84">
        <f>INDEX('Crosswalk Particulates'!$E:$E,MATCH('2017 EPA Data'!$B1088,'Crosswalk Particulates'!$D:$D,0))</f>
        <v>0</v>
      </c>
      <c r="H1088" s="96">
        <f t="shared" si="16"/>
        <v>0</v>
      </c>
    </row>
    <row r="1089" spans="1:8" hidden="1">
      <c r="A1089" s="73" t="s">
        <v>2519</v>
      </c>
      <c r="B1089" s="73" t="s">
        <v>2568</v>
      </c>
      <c r="C1089" s="73" t="s">
        <v>2517</v>
      </c>
      <c r="D1089" s="86">
        <v>39605.784847563002</v>
      </c>
      <c r="E1089" s="73" t="s">
        <v>2518</v>
      </c>
      <c r="F1089" s="79" t="str">
        <f>INDEX('Crosswalk Particulates'!$B:$B,MATCH('2017 EPA Data'!A1089,'Crosswalk Particulates'!$A:$A,0))</f>
        <v>process-other-industry</v>
      </c>
      <c r="G1089" s="84">
        <f>INDEX('Crosswalk Particulates'!$E:$E,MATCH('2017 EPA Data'!$B1089,'Crosswalk Particulates'!$D:$D,0))</f>
        <v>0</v>
      </c>
      <c r="H1089" s="96">
        <f t="shared" si="16"/>
        <v>0</v>
      </c>
    </row>
    <row r="1090" spans="1:8" hidden="1">
      <c r="A1090" s="73" t="s">
        <v>2649</v>
      </c>
      <c r="B1090" s="73" t="s">
        <v>2615</v>
      </c>
      <c r="C1090" s="73" t="s">
        <v>2557</v>
      </c>
      <c r="D1090" s="86">
        <v>39588.996749072721</v>
      </c>
      <c r="E1090" s="73" t="s">
        <v>2522</v>
      </c>
      <c r="F1090" s="79" t="str">
        <f>INDEX('Crosswalk Particulates'!$B:$B,MATCH('2017 EPA Data'!A1090,'Crosswalk Particulates'!$A:$A,0))</f>
        <v>Electricity Sector</v>
      </c>
      <c r="G1090" s="84" t="str">
        <f>INDEX('Crosswalk Particulates'!$E:$E,MATCH('2017 EPA Data'!$B1090,'Crosswalk Particulates'!$D:$D,0))</f>
        <v>SOx</v>
      </c>
      <c r="H1090" s="96">
        <f t="shared" si="16"/>
        <v>35914576434.09996</v>
      </c>
    </row>
    <row r="1091" spans="1:8" hidden="1">
      <c r="A1091" s="73" t="s">
        <v>2538</v>
      </c>
      <c r="B1091" s="73" t="s">
        <v>2590</v>
      </c>
      <c r="C1091" s="73" t="s">
        <v>2557</v>
      </c>
      <c r="D1091" s="86">
        <v>39529.653047259933</v>
      </c>
      <c r="E1091" s="73" t="s">
        <v>2522</v>
      </c>
      <c r="F1091" s="79" t="str">
        <f>INDEX('Crosswalk Particulates'!$B:$B,MATCH('2017 EPA Data'!A1091,'Crosswalk Particulates'!$A:$A,0))</f>
        <v>process-other-industry</v>
      </c>
      <c r="G1091" s="84" t="str">
        <f>INDEX('Crosswalk Particulates'!$E:$E,MATCH('2017 EPA Data'!$B1091,'Crosswalk Particulates'!$D:$D,0))</f>
        <v>PM10</v>
      </c>
      <c r="H1091" s="96">
        <f t="shared" si="16"/>
        <v>35860740669.376068</v>
      </c>
    </row>
    <row r="1092" spans="1:8" hidden="1">
      <c r="A1092" s="73" t="s">
        <v>2547</v>
      </c>
      <c r="B1092" s="73" t="s">
        <v>2535</v>
      </c>
      <c r="C1092" s="73" t="s">
        <v>2517</v>
      </c>
      <c r="D1092" s="86">
        <v>39425.861704644667</v>
      </c>
      <c r="E1092" s="73" t="s">
        <v>2518</v>
      </c>
      <c r="F1092" s="79" t="str">
        <f>INDEX('Crosswalk Particulates'!$B:$B,MATCH('2017 EPA Data'!A1092,'Crosswalk Particulates'!$A:$A,0))</f>
        <v>process-other-industry</v>
      </c>
      <c r="G1092" s="84">
        <f>INDEX('Crosswalk Particulates'!$E:$E,MATCH('2017 EPA Data'!$B1092,'Crosswalk Particulates'!$D:$D,0))</f>
        <v>0</v>
      </c>
      <c r="H1092" s="96">
        <f t="shared" ref="H1092:H1155" si="17">IF(E1092="TON",D1092/metricton_to_shortton,0)*10^6</f>
        <v>0</v>
      </c>
    </row>
    <row r="1093" spans="1:8" hidden="1">
      <c r="A1093" s="73" t="s">
        <v>2559</v>
      </c>
      <c r="B1093" s="73" t="s">
        <v>2668</v>
      </c>
      <c r="C1093" s="73" t="s">
        <v>2517</v>
      </c>
      <c r="D1093" s="86">
        <v>39405.117483365706</v>
      </c>
      <c r="E1093" s="73" t="s">
        <v>2518</v>
      </c>
      <c r="F1093" s="79" t="str">
        <f>INDEX('Crosswalk Particulates'!$B:$B,MATCH('2017 EPA Data'!A1093,'Crosswalk Particulates'!$A:$A,0))</f>
        <v>process-waste-industry</v>
      </c>
      <c r="G1093" s="84">
        <f>INDEX('Crosswalk Particulates'!$E:$E,MATCH('2017 EPA Data'!$B1093,'Crosswalk Particulates'!$D:$D,0))</f>
        <v>0</v>
      </c>
      <c r="H1093" s="96">
        <f t="shared" si="17"/>
        <v>0</v>
      </c>
    </row>
    <row r="1094" spans="1:8" hidden="1">
      <c r="A1094" s="73" t="s">
        <v>2549</v>
      </c>
      <c r="B1094" s="73" t="s">
        <v>2609</v>
      </c>
      <c r="C1094" s="73" t="s">
        <v>2557</v>
      </c>
      <c r="D1094" s="86">
        <v>39272.234651004488</v>
      </c>
      <c r="E1094" s="73" t="s">
        <v>2522</v>
      </c>
      <c r="F1094" s="79" t="str">
        <f>INDEX('Crosswalk Particulates'!$B:$B,MATCH('2017 EPA Data'!A1094,'Crosswalk Particulates'!$A:$A,0))</f>
        <v>Residential Buildings Sector</v>
      </c>
      <c r="G1094" s="84" t="str">
        <f>INDEX('Crosswalk Particulates'!$E:$E,MATCH('2017 EPA Data'!$B1094,'Crosswalk Particulates'!$D:$D,0))</f>
        <v>NOX</v>
      </c>
      <c r="H1094" s="96">
        <f t="shared" si="17"/>
        <v>35627214350.776543</v>
      </c>
    </row>
    <row r="1095" spans="1:8" hidden="1">
      <c r="A1095" s="73" t="s">
        <v>2519</v>
      </c>
      <c r="B1095" s="73" t="s">
        <v>2672</v>
      </c>
      <c r="C1095" s="73" t="s">
        <v>2517</v>
      </c>
      <c r="D1095" s="86">
        <v>39238.076556303</v>
      </c>
      <c r="E1095" s="73" t="s">
        <v>2518</v>
      </c>
      <c r="F1095" s="79" t="str">
        <f>INDEX('Crosswalk Particulates'!$B:$B,MATCH('2017 EPA Data'!A1095,'Crosswalk Particulates'!$A:$A,0))</f>
        <v>process-other-industry</v>
      </c>
      <c r="G1095" s="84">
        <f>INDEX('Crosswalk Particulates'!$E:$E,MATCH('2017 EPA Data'!$B1095,'Crosswalk Particulates'!$D:$D,0))</f>
        <v>0</v>
      </c>
      <c r="H1095" s="96">
        <f t="shared" si="17"/>
        <v>0</v>
      </c>
    </row>
    <row r="1096" spans="1:8" hidden="1">
      <c r="A1096" s="73" t="s">
        <v>2602</v>
      </c>
      <c r="B1096" s="73" t="s">
        <v>2699</v>
      </c>
      <c r="C1096" s="73" t="s">
        <v>2517</v>
      </c>
      <c r="D1096" s="86">
        <v>39182.03</v>
      </c>
      <c r="E1096" s="73" t="s">
        <v>2518</v>
      </c>
      <c r="F1096" s="79" t="str">
        <f>INDEX('Crosswalk Particulates'!$B:$B,MATCH('2017 EPA Data'!A1096,'Crosswalk Particulates'!$A:$A,0))</f>
        <v>process-other-industry</v>
      </c>
      <c r="G1096" s="84">
        <f>INDEX('Crosswalk Particulates'!$E:$E,MATCH('2017 EPA Data'!$B1096,'Crosswalk Particulates'!$D:$D,0))</f>
        <v>0</v>
      </c>
      <c r="H1096" s="96">
        <f t="shared" si="17"/>
        <v>0</v>
      </c>
    </row>
    <row r="1097" spans="1:8" hidden="1">
      <c r="A1097" s="73" t="s">
        <v>2582</v>
      </c>
      <c r="B1097" s="73" t="s">
        <v>2516</v>
      </c>
      <c r="C1097" s="73" t="s">
        <v>2517</v>
      </c>
      <c r="D1097" s="86">
        <v>39003.711207127002</v>
      </c>
      <c r="E1097" s="73" t="s">
        <v>2518</v>
      </c>
      <c r="F1097" s="79" t="str">
        <f>INDEX('Crosswalk Particulates'!$B:$B,MATCH('2017 EPA Data'!A1097,'Crosswalk Particulates'!$A:$A,0))</f>
        <v>Commercial Buildings Sector</v>
      </c>
      <c r="G1097" s="84">
        <f>INDEX('Crosswalk Particulates'!$E:$E,MATCH('2017 EPA Data'!$B1097,'Crosswalk Particulates'!$D:$D,0))</f>
        <v>0</v>
      </c>
      <c r="H1097" s="96">
        <f t="shared" si="17"/>
        <v>0</v>
      </c>
    </row>
    <row r="1098" spans="1:8" hidden="1">
      <c r="A1098" s="73" t="s">
        <v>2601</v>
      </c>
      <c r="B1098" s="73" t="s">
        <v>2637</v>
      </c>
      <c r="C1098" s="73" t="s">
        <v>2517</v>
      </c>
      <c r="D1098" s="86">
        <v>38910.010413892662</v>
      </c>
      <c r="E1098" s="73" t="s">
        <v>2518</v>
      </c>
      <c r="F1098" s="79" t="str">
        <f>INDEX('Crosswalk Particulates'!$B:$B,MATCH('2017 EPA Data'!A1098,'Crosswalk Particulates'!$A:$A,0))</f>
        <v>Commercial Buildings Sector</v>
      </c>
      <c r="G1098" s="84">
        <f>INDEX('Crosswalk Particulates'!$E:$E,MATCH('2017 EPA Data'!$B1098,'Crosswalk Particulates'!$D:$D,0))</f>
        <v>0</v>
      </c>
      <c r="H1098" s="96">
        <f t="shared" si="17"/>
        <v>0</v>
      </c>
    </row>
    <row r="1099" spans="1:8" hidden="1">
      <c r="A1099" s="73" t="s">
        <v>2545</v>
      </c>
      <c r="B1099" s="73" t="s">
        <v>2556</v>
      </c>
      <c r="C1099" s="73" t="s">
        <v>2557</v>
      </c>
      <c r="D1099" s="86">
        <v>38847.608814783402</v>
      </c>
      <c r="E1099" s="73" t="s">
        <v>2522</v>
      </c>
      <c r="F1099" s="79" t="str">
        <f>INDEX('Crosswalk Particulates'!$B:$B,MATCH('2017 EPA Data'!A1099,'Crosswalk Particulates'!$A:$A,0))</f>
        <v>Transportation Sector</v>
      </c>
      <c r="G1099" s="84" t="str">
        <f>INDEX('Crosswalk Particulates'!$E:$E,MATCH('2017 EPA Data'!$B1099,'Crosswalk Particulates'!$D:$D,0))</f>
        <v>VOC</v>
      </c>
      <c r="H1099" s="96">
        <f t="shared" si="17"/>
        <v>35241999813.830414</v>
      </c>
    </row>
    <row r="1100" spans="1:8" hidden="1">
      <c r="A1100" s="73" t="s">
        <v>2538</v>
      </c>
      <c r="B1100" s="73" t="s">
        <v>2670</v>
      </c>
      <c r="C1100" s="73" t="s">
        <v>2517</v>
      </c>
      <c r="D1100" s="86">
        <v>38826.438743589999</v>
      </c>
      <c r="E1100" s="73" t="s">
        <v>2518</v>
      </c>
      <c r="F1100" s="79" t="str">
        <f>INDEX('Crosswalk Particulates'!$B:$B,MATCH('2017 EPA Data'!A1100,'Crosswalk Particulates'!$A:$A,0))</f>
        <v>process-other-industry</v>
      </c>
      <c r="G1100" s="84">
        <f>INDEX('Crosswalk Particulates'!$E:$E,MATCH('2017 EPA Data'!$B1100,'Crosswalk Particulates'!$D:$D,0))</f>
        <v>0</v>
      </c>
      <c r="H1100" s="96">
        <f t="shared" si="17"/>
        <v>0</v>
      </c>
    </row>
    <row r="1101" spans="1:8" hidden="1">
      <c r="A1101" s="73" t="s">
        <v>2541</v>
      </c>
      <c r="B1101" s="73" t="s">
        <v>2539</v>
      </c>
      <c r="C1101" s="73" t="s">
        <v>2517</v>
      </c>
      <c r="D1101" s="86">
        <v>38813.175838437637</v>
      </c>
      <c r="E1101" s="73" t="s">
        <v>2518</v>
      </c>
      <c r="F1101" s="79" t="str">
        <f>INDEX('Crosswalk Particulates'!$B:$B,MATCH('2017 EPA Data'!A1101,'Crosswalk Particulates'!$A:$A,0))</f>
        <v>Transportation Sector</v>
      </c>
      <c r="G1101" s="84">
        <f>INDEX('Crosswalk Particulates'!$E:$E,MATCH('2017 EPA Data'!$B1101,'Crosswalk Particulates'!$D:$D,0))</f>
        <v>0</v>
      </c>
      <c r="H1101" s="96">
        <f t="shared" si="17"/>
        <v>0</v>
      </c>
    </row>
    <row r="1102" spans="1:8" hidden="1">
      <c r="A1102" s="73" t="s">
        <v>2547</v>
      </c>
      <c r="B1102" s="73" t="s">
        <v>2721</v>
      </c>
      <c r="C1102" s="73" t="s">
        <v>2517</v>
      </c>
      <c r="D1102" s="86">
        <v>38580.101094470003</v>
      </c>
      <c r="E1102" s="73" t="s">
        <v>2518</v>
      </c>
      <c r="F1102" s="79" t="str">
        <f>INDEX('Crosswalk Particulates'!$B:$B,MATCH('2017 EPA Data'!A1102,'Crosswalk Particulates'!$A:$A,0))</f>
        <v>process-other-industry</v>
      </c>
      <c r="G1102" s="84">
        <f>INDEX('Crosswalk Particulates'!$E:$E,MATCH('2017 EPA Data'!$B1102,'Crosswalk Particulates'!$D:$D,0))</f>
        <v>0</v>
      </c>
      <c r="H1102" s="96">
        <f t="shared" si="17"/>
        <v>0</v>
      </c>
    </row>
    <row r="1103" spans="1:8" hidden="1">
      <c r="A1103" s="73" t="s">
        <v>2555</v>
      </c>
      <c r="B1103" s="73" t="s">
        <v>2539</v>
      </c>
      <c r="C1103" s="73" t="s">
        <v>2517</v>
      </c>
      <c r="D1103" s="86">
        <v>38383.445601624</v>
      </c>
      <c r="E1103" s="73" t="s">
        <v>2518</v>
      </c>
      <c r="F1103" s="79" t="str">
        <f>INDEX('Crosswalk Particulates'!$B:$B,MATCH('2017 EPA Data'!A1103,'Crosswalk Particulates'!$A:$A,0))</f>
        <v>process-other-industry</v>
      </c>
      <c r="G1103" s="84">
        <f>INDEX('Crosswalk Particulates'!$E:$E,MATCH('2017 EPA Data'!$B1103,'Crosswalk Particulates'!$D:$D,0))</f>
        <v>0</v>
      </c>
      <c r="H1103" s="96">
        <f t="shared" si="17"/>
        <v>0</v>
      </c>
    </row>
    <row r="1104" spans="1:8" hidden="1">
      <c r="A1104" s="73" t="s">
        <v>2532</v>
      </c>
      <c r="B1104" s="73" t="s">
        <v>2643</v>
      </c>
      <c r="C1104" s="73" t="s">
        <v>2517</v>
      </c>
      <c r="D1104" s="86">
        <v>38317.238350733372</v>
      </c>
      <c r="E1104" s="73" t="s">
        <v>2518</v>
      </c>
      <c r="F1104" s="79" t="str">
        <f>INDEX('Crosswalk Particulates'!$B:$B,MATCH('2017 EPA Data'!A1104,'Crosswalk Particulates'!$A:$A,0))</f>
        <v>Other-EPA</v>
      </c>
      <c r="G1104" s="84">
        <f>INDEX('Crosswalk Particulates'!$E:$E,MATCH('2017 EPA Data'!$B1104,'Crosswalk Particulates'!$D:$D,0))</f>
        <v>0</v>
      </c>
      <c r="H1104" s="96">
        <f t="shared" si="17"/>
        <v>0</v>
      </c>
    </row>
    <row r="1105" spans="1:8" hidden="1">
      <c r="A1105" s="73" t="s">
        <v>2532</v>
      </c>
      <c r="B1105" s="73" t="s">
        <v>2675</v>
      </c>
      <c r="C1105" s="73" t="s">
        <v>2517</v>
      </c>
      <c r="D1105" s="86">
        <v>38159.021275986524</v>
      </c>
      <c r="E1105" s="73" t="s">
        <v>2518</v>
      </c>
      <c r="F1105" s="79" t="str">
        <f>INDEX('Crosswalk Particulates'!$B:$B,MATCH('2017 EPA Data'!A1105,'Crosswalk Particulates'!$A:$A,0))</f>
        <v>Other-EPA</v>
      </c>
      <c r="G1105" s="84">
        <f>INDEX('Crosswalk Particulates'!$E:$E,MATCH('2017 EPA Data'!$B1105,'Crosswalk Particulates'!$D:$D,0))</f>
        <v>0</v>
      </c>
      <c r="H1105" s="96">
        <f t="shared" si="17"/>
        <v>0</v>
      </c>
    </row>
    <row r="1106" spans="1:8" hidden="1">
      <c r="A1106" s="73" t="s">
        <v>2591</v>
      </c>
      <c r="B1106" s="73" t="s">
        <v>2556</v>
      </c>
      <c r="C1106" s="73" t="s">
        <v>2557</v>
      </c>
      <c r="D1106" s="86">
        <v>38061.104166037097</v>
      </c>
      <c r="E1106" s="73" t="s">
        <v>2522</v>
      </c>
      <c r="F1106" s="79" t="str">
        <f>INDEX('Crosswalk Particulates'!$B:$B,MATCH('2017 EPA Data'!A1106,'Crosswalk Particulates'!$A:$A,0))</f>
        <v>Other-EPA</v>
      </c>
      <c r="G1106" s="84" t="str">
        <f>INDEX('Crosswalk Particulates'!$E:$E,MATCH('2017 EPA Data'!$B1106,'Crosswalk Particulates'!$D:$D,0))</f>
        <v>VOC</v>
      </c>
      <c r="H1106" s="96">
        <f t="shared" si="17"/>
        <v>34528493950.011436</v>
      </c>
    </row>
    <row r="1107" spans="1:8" hidden="1">
      <c r="A1107" s="73" t="s">
        <v>2602</v>
      </c>
      <c r="B1107" s="73" t="s">
        <v>2685</v>
      </c>
      <c r="C1107" s="73" t="s">
        <v>2517</v>
      </c>
      <c r="D1107" s="86">
        <v>38036.665811677522</v>
      </c>
      <c r="E1107" s="73" t="s">
        <v>2518</v>
      </c>
      <c r="F1107" s="79" t="str">
        <f>INDEX('Crosswalk Particulates'!$B:$B,MATCH('2017 EPA Data'!A1107,'Crosswalk Particulates'!$A:$A,0))</f>
        <v>process-other-industry</v>
      </c>
      <c r="G1107" s="84">
        <f>INDEX('Crosswalk Particulates'!$E:$E,MATCH('2017 EPA Data'!$B1107,'Crosswalk Particulates'!$D:$D,0))</f>
        <v>0</v>
      </c>
      <c r="H1107" s="96">
        <f t="shared" si="17"/>
        <v>0</v>
      </c>
    </row>
    <row r="1108" spans="1:8" hidden="1">
      <c r="A1108" s="73" t="s">
        <v>2592</v>
      </c>
      <c r="B1108" s="73" t="s">
        <v>2685</v>
      </c>
      <c r="C1108" s="73" t="s">
        <v>2517</v>
      </c>
      <c r="D1108" s="86">
        <v>37997.005155427876</v>
      </c>
      <c r="E1108" s="73" t="s">
        <v>2518</v>
      </c>
      <c r="F1108" s="79" t="str">
        <f>INDEX('Crosswalk Particulates'!$B:$B,MATCH('2017 EPA Data'!A1108,'Crosswalk Particulates'!$A:$A,0))</f>
        <v>process-ngps-industry</v>
      </c>
      <c r="G1108" s="84">
        <f>INDEX('Crosswalk Particulates'!$E:$E,MATCH('2017 EPA Data'!$B1108,'Crosswalk Particulates'!$D:$D,0))</f>
        <v>0</v>
      </c>
      <c r="H1108" s="96">
        <f t="shared" si="17"/>
        <v>0</v>
      </c>
    </row>
    <row r="1109" spans="1:8" hidden="1">
      <c r="A1109" s="73" t="s">
        <v>2603</v>
      </c>
      <c r="B1109" s="73" t="s">
        <v>2544</v>
      </c>
      <c r="C1109" s="73" t="s">
        <v>2517</v>
      </c>
      <c r="D1109" s="86">
        <v>37976.420951497996</v>
      </c>
      <c r="E1109" s="73" t="s">
        <v>2518</v>
      </c>
      <c r="F1109" s="79" t="str">
        <f>INDEX('Crosswalk Particulates'!$B:$B,MATCH('2017 EPA Data'!A1109,'Crosswalk Particulates'!$A:$A,0))</f>
        <v>Transportation Sector</v>
      </c>
      <c r="G1109" s="84">
        <f>INDEX('Crosswalk Particulates'!$E:$E,MATCH('2017 EPA Data'!$B1109,'Crosswalk Particulates'!$D:$D,0))</f>
        <v>0</v>
      </c>
      <c r="H1109" s="96">
        <f t="shared" si="17"/>
        <v>0</v>
      </c>
    </row>
    <row r="1110" spans="1:8" hidden="1">
      <c r="A1110" s="73" t="s">
        <v>2586</v>
      </c>
      <c r="B1110" s="73" t="s">
        <v>2690</v>
      </c>
      <c r="C1110" s="73" t="s">
        <v>2517</v>
      </c>
      <c r="D1110" s="86">
        <v>37826.505018695003</v>
      </c>
      <c r="E1110" s="73" t="s">
        <v>2518</v>
      </c>
      <c r="F1110" s="79" t="str">
        <f>INDEX('Crosswalk Particulates'!$B:$B,MATCH('2017 EPA Data'!A1110,'Crosswalk Particulates'!$A:$A,0))</f>
        <v>process-other-industry</v>
      </c>
      <c r="G1110" s="84">
        <f>INDEX('Crosswalk Particulates'!$E:$E,MATCH('2017 EPA Data'!$B1110,'Crosswalk Particulates'!$D:$D,0))</f>
        <v>0</v>
      </c>
      <c r="H1110" s="96">
        <f t="shared" si="17"/>
        <v>0</v>
      </c>
    </row>
    <row r="1111" spans="1:8" hidden="1">
      <c r="A1111" s="73" t="s">
        <v>2649</v>
      </c>
      <c r="B1111" s="73" t="s">
        <v>2580</v>
      </c>
      <c r="C1111" s="73" t="s">
        <v>2517</v>
      </c>
      <c r="D1111" s="86">
        <v>37694.80461621</v>
      </c>
      <c r="E1111" s="73" t="s">
        <v>2518</v>
      </c>
      <c r="F1111" s="79" t="str">
        <f>INDEX('Crosswalk Particulates'!$B:$B,MATCH('2017 EPA Data'!A1111,'Crosswalk Particulates'!$A:$A,0))</f>
        <v>Electricity Sector</v>
      </c>
      <c r="G1111" s="84">
        <f>INDEX('Crosswalk Particulates'!$E:$E,MATCH('2017 EPA Data'!$B1111,'Crosswalk Particulates'!$D:$D,0))</f>
        <v>0</v>
      </c>
      <c r="H1111" s="96">
        <f t="shared" si="17"/>
        <v>0</v>
      </c>
    </row>
    <row r="1112" spans="1:8" hidden="1">
      <c r="A1112" s="73" t="s">
        <v>2545</v>
      </c>
      <c r="B1112" s="73" t="s">
        <v>2656</v>
      </c>
      <c r="C1112" s="73" t="s">
        <v>2517</v>
      </c>
      <c r="D1112" s="86">
        <v>37565.062134477557</v>
      </c>
      <c r="E1112" s="73" t="s">
        <v>2518</v>
      </c>
      <c r="F1112" s="79" t="str">
        <f>INDEX('Crosswalk Particulates'!$B:$B,MATCH('2017 EPA Data'!A1112,'Crosswalk Particulates'!$A:$A,0))</f>
        <v>Transportation Sector</v>
      </c>
      <c r="G1112" s="84">
        <f>INDEX('Crosswalk Particulates'!$E:$E,MATCH('2017 EPA Data'!$B1112,'Crosswalk Particulates'!$D:$D,0))</f>
        <v>0</v>
      </c>
      <c r="H1112" s="96">
        <f t="shared" si="17"/>
        <v>0</v>
      </c>
    </row>
    <row r="1113" spans="1:8" hidden="1">
      <c r="A1113" s="73" t="s">
        <v>2584</v>
      </c>
      <c r="B1113" s="73" t="s">
        <v>2659</v>
      </c>
      <c r="C1113" s="73" t="s">
        <v>2517</v>
      </c>
      <c r="D1113" s="86">
        <v>37416.279915940671</v>
      </c>
      <c r="E1113" s="73" t="s">
        <v>2518</v>
      </c>
      <c r="F1113" s="79" t="str">
        <f>INDEX('Crosswalk Particulates'!$B:$B,MATCH('2017 EPA Data'!A1113,'Crosswalk Particulates'!$A:$A,0))</f>
        <v>Electricity Sector</v>
      </c>
      <c r="G1113" s="84">
        <f>INDEX('Crosswalk Particulates'!$E:$E,MATCH('2017 EPA Data'!$B1113,'Crosswalk Particulates'!$D:$D,0))</f>
        <v>0</v>
      </c>
      <c r="H1113" s="96">
        <f t="shared" si="17"/>
        <v>0</v>
      </c>
    </row>
    <row r="1114" spans="1:8" hidden="1">
      <c r="A1114" s="73" t="s">
        <v>2619</v>
      </c>
      <c r="B1114" s="73" t="s">
        <v>2685</v>
      </c>
      <c r="C1114" s="73" t="s">
        <v>2517</v>
      </c>
      <c r="D1114" s="86">
        <v>37357.290294647602</v>
      </c>
      <c r="E1114" s="73" t="s">
        <v>2518</v>
      </c>
      <c r="F1114" s="79" t="str">
        <f>INDEX('Crosswalk Particulates'!$B:$B,MATCH('2017 EPA Data'!A1114,'Crosswalk Particulates'!$A:$A,0))</f>
        <v>process-iron and steel-industry</v>
      </c>
      <c r="G1114" s="84">
        <f>INDEX('Crosswalk Particulates'!$E:$E,MATCH('2017 EPA Data'!$B1114,'Crosswalk Particulates'!$D:$D,0))</f>
        <v>0</v>
      </c>
      <c r="H1114" s="96">
        <f t="shared" si="17"/>
        <v>0</v>
      </c>
    </row>
    <row r="1115" spans="1:8" hidden="1">
      <c r="A1115" s="73" t="s">
        <v>2547</v>
      </c>
      <c r="B1115" s="73" t="s">
        <v>2567</v>
      </c>
      <c r="C1115" s="73" t="s">
        <v>2517</v>
      </c>
      <c r="D1115" s="86">
        <v>37247.322264395603</v>
      </c>
      <c r="E1115" s="73" t="s">
        <v>2518</v>
      </c>
      <c r="F1115" s="79" t="str">
        <f>INDEX('Crosswalk Particulates'!$B:$B,MATCH('2017 EPA Data'!A1115,'Crosswalk Particulates'!$A:$A,0))</f>
        <v>process-other-industry</v>
      </c>
      <c r="G1115" s="84">
        <f>INDEX('Crosswalk Particulates'!$E:$E,MATCH('2017 EPA Data'!$B1115,'Crosswalk Particulates'!$D:$D,0))</f>
        <v>0</v>
      </c>
      <c r="H1115" s="96">
        <f t="shared" si="17"/>
        <v>0</v>
      </c>
    </row>
    <row r="1116" spans="1:8" hidden="1">
      <c r="A1116" s="73" t="s">
        <v>2586</v>
      </c>
      <c r="B1116" s="73" t="s">
        <v>2520</v>
      </c>
      <c r="C1116" s="73" t="s">
        <v>2521</v>
      </c>
      <c r="D1116" s="86">
        <v>36935.468091340001</v>
      </c>
      <c r="E1116" s="73" t="s">
        <v>2522</v>
      </c>
      <c r="F1116" s="79" t="str">
        <f>INDEX('Crosswalk Particulates'!$B:$B,MATCH('2017 EPA Data'!A1116,'Crosswalk Particulates'!$A:$A,0))</f>
        <v>process-other-industry</v>
      </c>
      <c r="G1116" s="84">
        <f>INDEX('Crosswalk Particulates'!$E:$E,MATCH('2017 EPA Data'!$B1116,'Crosswalk Particulates'!$D:$D,0))</f>
        <v>0</v>
      </c>
      <c r="H1116" s="96">
        <f t="shared" si="17"/>
        <v>33507332865.836296</v>
      </c>
    </row>
    <row r="1117" spans="1:8" hidden="1">
      <c r="A1117" s="73" t="s">
        <v>2578</v>
      </c>
      <c r="B1117" s="73" t="s">
        <v>2679</v>
      </c>
      <c r="C1117" s="73" t="s">
        <v>2517</v>
      </c>
      <c r="D1117" s="86">
        <v>36732.559700999998</v>
      </c>
      <c r="E1117" s="73" t="s">
        <v>2518</v>
      </c>
      <c r="F1117" s="79" t="str">
        <f>INDEX('Crosswalk Particulates'!$B:$B,MATCH('2017 EPA Data'!A1117,'Crosswalk Particulates'!$A:$A,0))</f>
        <v>process-chemicals-industry</v>
      </c>
      <c r="G1117" s="84">
        <f>INDEX('Crosswalk Particulates'!$E:$E,MATCH('2017 EPA Data'!$B1117,'Crosswalk Particulates'!$D:$D,0))</f>
        <v>0</v>
      </c>
      <c r="H1117" s="96">
        <f t="shared" si="17"/>
        <v>0</v>
      </c>
    </row>
    <row r="1118" spans="1:8" hidden="1">
      <c r="A1118" s="73" t="s">
        <v>2532</v>
      </c>
      <c r="B1118" s="73" t="s">
        <v>2610</v>
      </c>
      <c r="C1118" s="73" t="s">
        <v>2557</v>
      </c>
      <c r="D1118" s="86">
        <v>36724.583287514048</v>
      </c>
      <c r="E1118" s="73" t="s">
        <v>2522</v>
      </c>
      <c r="F1118" s="79" t="str">
        <f>INDEX('Crosswalk Particulates'!$B:$B,MATCH('2017 EPA Data'!A1118,'Crosswalk Particulates'!$A:$A,0))</f>
        <v>Other-EPA</v>
      </c>
      <c r="G1118" s="84" t="str">
        <f>INDEX('Crosswalk Particulates'!$E:$E,MATCH('2017 EPA Data'!$B1118,'Crosswalk Particulates'!$D:$D,0))</f>
        <v>PM25</v>
      </c>
      <c r="H1118" s="96">
        <f t="shared" si="17"/>
        <v>33316021162.389938</v>
      </c>
    </row>
    <row r="1119" spans="1:8" hidden="1">
      <c r="A1119" s="73" t="s">
        <v>2549</v>
      </c>
      <c r="B1119" s="73" t="s">
        <v>2614</v>
      </c>
      <c r="C1119" s="73" t="s">
        <v>2517</v>
      </c>
      <c r="D1119" s="86">
        <v>36638.447557061627</v>
      </c>
      <c r="E1119" s="73" t="s">
        <v>2518</v>
      </c>
      <c r="F1119" s="79" t="str">
        <f>INDEX('Crosswalk Particulates'!$B:$B,MATCH('2017 EPA Data'!A1119,'Crosswalk Particulates'!$A:$A,0))</f>
        <v>Residential Buildings Sector</v>
      </c>
      <c r="G1119" s="84">
        <f>INDEX('Crosswalk Particulates'!$E:$E,MATCH('2017 EPA Data'!$B1119,'Crosswalk Particulates'!$D:$D,0))</f>
        <v>0</v>
      </c>
      <c r="H1119" s="96">
        <f t="shared" si="17"/>
        <v>0</v>
      </c>
    </row>
    <row r="1120" spans="1:8" hidden="1">
      <c r="A1120" s="73" t="s">
        <v>2545</v>
      </c>
      <c r="B1120" s="73" t="s">
        <v>2628</v>
      </c>
      <c r="C1120" s="73" t="s">
        <v>2517</v>
      </c>
      <c r="D1120" s="86">
        <v>36609.720283889081</v>
      </c>
      <c r="E1120" s="73" t="s">
        <v>2518</v>
      </c>
      <c r="F1120" s="79" t="str">
        <f>INDEX('Crosswalk Particulates'!$B:$B,MATCH('2017 EPA Data'!A1120,'Crosswalk Particulates'!$A:$A,0))</f>
        <v>Transportation Sector</v>
      </c>
      <c r="G1120" s="84">
        <f>INDEX('Crosswalk Particulates'!$E:$E,MATCH('2017 EPA Data'!$B1120,'Crosswalk Particulates'!$D:$D,0))</f>
        <v>0</v>
      </c>
      <c r="H1120" s="96">
        <f t="shared" si="17"/>
        <v>0</v>
      </c>
    </row>
    <row r="1121" spans="1:8" hidden="1">
      <c r="A1121" s="73" t="s">
        <v>2565</v>
      </c>
      <c r="B1121" s="73" t="s">
        <v>2594</v>
      </c>
      <c r="C1121" s="73" t="s">
        <v>2517</v>
      </c>
      <c r="D1121" s="86">
        <v>36537.299859999999</v>
      </c>
      <c r="E1121" s="73" t="s">
        <v>2518</v>
      </c>
      <c r="F1121" s="79" t="str">
        <f>INDEX('Crosswalk Particulates'!$B:$B,MATCH('2017 EPA Data'!A1121,'Crosswalk Particulates'!$A:$A,0))</f>
        <v>Electricity Sector</v>
      </c>
      <c r="G1121" s="84">
        <f>INDEX('Crosswalk Particulates'!$E:$E,MATCH('2017 EPA Data'!$B1121,'Crosswalk Particulates'!$D:$D,0))</f>
        <v>0</v>
      </c>
      <c r="H1121" s="96">
        <f t="shared" si="17"/>
        <v>0</v>
      </c>
    </row>
    <row r="1122" spans="1:8" hidden="1">
      <c r="A1122" s="73" t="s">
        <v>2559</v>
      </c>
      <c r="B1122" s="73" t="s">
        <v>2661</v>
      </c>
      <c r="C1122" s="73" t="s">
        <v>2517</v>
      </c>
      <c r="D1122" s="86">
        <v>36399.512765470092</v>
      </c>
      <c r="E1122" s="73" t="s">
        <v>2518</v>
      </c>
      <c r="F1122" s="79" t="str">
        <f>INDEX('Crosswalk Particulates'!$B:$B,MATCH('2017 EPA Data'!A1122,'Crosswalk Particulates'!$A:$A,0))</f>
        <v>process-waste-industry</v>
      </c>
      <c r="G1122" s="84">
        <f>INDEX('Crosswalk Particulates'!$E:$E,MATCH('2017 EPA Data'!$B1122,'Crosswalk Particulates'!$D:$D,0))</f>
        <v>0</v>
      </c>
      <c r="H1122" s="96">
        <f t="shared" si="17"/>
        <v>0</v>
      </c>
    </row>
    <row r="1123" spans="1:8" hidden="1">
      <c r="A1123" s="73" t="s">
        <v>2647</v>
      </c>
      <c r="B1123" s="73" t="s">
        <v>2580</v>
      </c>
      <c r="C1123" s="73" t="s">
        <v>2517</v>
      </c>
      <c r="D1123" s="86">
        <v>36347.440277759997</v>
      </c>
      <c r="E1123" s="73" t="s">
        <v>2518</v>
      </c>
      <c r="F1123" s="79" t="str">
        <f>INDEX('Crosswalk Particulates'!$B:$B,MATCH('2017 EPA Data'!A1123,'Crosswalk Particulates'!$A:$A,0))</f>
        <v>process-mining-industry</v>
      </c>
      <c r="G1123" s="84">
        <f>INDEX('Crosswalk Particulates'!$E:$E,MATCH('2017 EPA Data'!$B1123,'Crosswalk Particulates'!$D:$D,0))</f>
        <v>0</v>
      </c>
      <c r="H1123" s="96">
        <f t="shared" si="17"/>
        <v>0</v>
      </c>
    </row>
    <row r="1124" spans="1:8" hidden="1">
      <c r="A1124" s="73" t="s">
        <v>2586</v>
      </c>
      <c r="B1124" s="73" t="s">
        <v>2571</v>
      </c>
      <c r="C1124" s="73" t="s">
        <v>2517</v>
      </c>
      <c r="D1124" s="86">
        <v>36127.954703000003</v>
      </c>
      <c r="E1124" s="73" t="s">
        <v>2518</v>
      </c>
      <c r="F1124" s="79" t="str">
        <f>INDEX('Crosswalk Particulates'!$B:$B,MATCH('2017 EPA Data'!A1124,'Crosswalk Particulates'!$A:$A,0))</f>
        <v>process-other-industry</v>
      </c>
      <c r="G1124" s="84">
        <f>INDEX('Crosswalk Particulates'!$E:$E,MATCH('2017 EPA Data'!$B1124,'Crosswalk Particulates'!$D:$D,0))</f>
        <v>0</v>
      </c>
      <c r="H1124" s="96">
        <f t="shared" si="17"/>
        <v>0</v>
      </c>
    </row>
    <row r="1125" spans="1:8" hidden="1">
      <c r="A1125" s="73" t="s">
        <v>2665</v>
      </c>
      <c r="B1125" s="73" t="s">
        <v>2576</v>
      </c>
      <c r="C1125" s="73" t="s">
        <v>2517</v>
      </c>
      <c r="D1125" s="86">
        <v>36068.766934410967</v>
      </c>
      <c r="E1125" s="73" t="s">
        <v>2518</v>
      </c>
      <c r="F1125" s="79" t="str">
        <f>INDEX('Crosswalk Particulates'!$B:$B,MATCH('2017 EPA Data'!A1125,'Crosswalk Particulates'!$A:$A,0))</f>
        <v>Commercial Buildings Sector</v>
      </c>
      <c r="G1125" s="84">
        <f>INDEX('Crosswalk Particulates'!$E:$E,MATCH('2017 EPA Data'!$B1125,'Crosswalk Particulates'!$D:$D,0))</f>
        <v>0</v>
      </c>
      <c r="H1125" s="96">
        <f t="shared" si="17"/>
        <v>0</v>
      </c>
    </row>
    <row r="1126" spans="1:8" hidden="1">
      <c r="A1126" s="73" t="s">
        <v>2545</v>
      </c>
      <c r="B1126" s="73" t="s">
        <v>2614</v>
      </c>
      <c r="C1126" s="73" t="s">
        <v>2517</v>
      </c>
      <c r="D1126" s="86">
        <v>35980.009487626681</v>
      </c>
      <c r="E1126" s="73" t="s">
        <v>2518</v>
      </c>
      <c r="F1126" s="79" t="str">
        <f>INDEX('Crosswalk Particulates'!$B:$B,MATCH('2017 EPA Data'!A1126,'Crosswalk Particulates'!$A:$A,0))</f>
        <v>Transportation Sector</v>
      </c>
      <c r="G1126" s="84">
        <f>INDEX('Crosswalk Particulates'!$E:$E,MATCH('2017 EPA Data'!$B1126,'Crosswalk Particulates'!$D:$D,0))</f>
        <v>0</v>
      </c>
      <c r="H1126" s="96">
        <f t="shared" si="17"/>
        <v>0</v>
      </c>
    </row>
    <row r="1127" spans="1:8" hidden="1">
      <c r="A1127" s="73" t="s">
        <v>2554</v>
      </c>
      <c r="B1127" s="73" t="s">
        <v>2558</v>
      </c>
      <c r="C1127" s="73" t="s">
        <v>2517</v>
      </c>
      <c r="D1127" s="86">
        <v>35920.175484067375</v>
      </c>
      <c r="E1127" s="73" t="s">
        <v>2518</v>
      </c>
      <c r="F1127" s="79" t="str">
        <f>INDEX('Crosswalk Particulates'!$B:$B,MATCH('2017 EPA Data'!A1127,'Crosswalk Particulates'!$A:$A,0))</f>
        <v>Transportation Sector</v>
      </c>
      <c r="G1127" s="84">
        <f>INDEX('Crosswalk Particulates'!$E:$E,MATCH('2017 EPA Data'!$B1127,'Crosswalk Particulates'!$D:$D,0))</f>
        <v>0</v>
      </c>
      <c r="H1127" s="96">
        <f t="shared" si="17"/>
        <v>0</v>
      </c>
    </row>
    <row r="1128" spans="1:8" hidden="1">
      <c r="A1128" s="73" t="s">
        <v>2586</v>
      </c>
      <c r="B1128" s="73" t="s">
        <v>2613</v>
      </c>
      <c r="C1128" s="73" t="s">
        <v>2517</v>
      </c>
      <c r="D1128" s="86">
        <v>35866.165807099998</v>
      </c>
      <c r="E1128" s="73" t="s">
        <v>2518</v>
      </c>
      <c r="F1128" s="79" t="str">
        <f>INDEX('Crosswalk Particulates'!$B:$B,MATCH('2017 EPA Data'!A1128,'Crosswalk Particulates'!$A:$A,0))</f>
        <v>process-other-industry</v>
      </c>
      <c r="G1128" s="84">
        <f>INDEX('Crosswalk Particulates'!$E:$E,MATCH('2017 EPA Data'!$B1128,'Crosswalk Particulates'!$D:$D,0))</f>
        <v>0</v>
      </c>
      <c r="H1128" s="96">
        <f t="shared" si="17"/>
        <v>0</v>
      </c>
    </row>
    <row r="1129" spans="1:8" hidden="1">
      <c r="A1129" s="73" t="s">
        <v>2601</v>
      </c>
      <c r="B1129" s="73" t="s">
        <v>2630</v>
      </c>
      <c r="D1129" s="86">
        <v>35864.076387671666</v>
      </c>
      <c r="E1129" s="73" t="s">
        <v>2522</v>
      </c>
      <c r="F1129" s="79" t="str">
        <f>INDEX('Crosswalk Particulates'!$B:$B,MATCH('2017 EPA Data'!A1129,'Crosswalk Particulates'!$A:$A,0))</f>
        <v>Commercial Buildings Sector</v>
      </c>
      <c r="G1129" s="84">
        <f>INDEX('Crosswalk Particulates'!$E:$E,MATCH('2017 EPA Data'!$B1129,'Crosswalk Particulates'!$D:$D,0))</f>
        <v>0</v>
      </c>
      <c r="H1129" s="96">
        <f t="shared" si="17"/>
        <v>32535381505.812038</v>
      </c>
    </row>
    <row r="1130" spans="1:8" hidden="1">
      <c r="A1130" s="73" t="s">
        <v>2664</v>
      </c>
      <c r="B1130" s="73" t="s">
        <v>2609</v>
      </c>
      <c r="C1130" s="73" t="s">
        <v>2557</v>
      </c>
      <c r="D1130" s="86">
        <v>35827.070151078195</v>
      </c>
      <c r="E1130" s="73" t="s">
        <v>2522</v>
      </c>
      <c r="F1130" s="79" t="str">
        <f>INDEX('Crosswalk Particulates'!$B:$B,MATCH('2017 EPA Data'!A1130,'Crosswalk Particulates'!$A:$A,0))</f>
        <v>Commercial Buildings Sector</v>
      </c>
      <c r="G1130" s="84" t="str">
        <f>INDEX('Crosswalk Particulates'!$E:$E,MATCH('2017 EPA Data'!$B1130,'Crosswalk Particulates'!$D:$D,0))</f>
        <v>NOX</v>
      </c>
      <c r="H1130" s="96">
        <f t="shared" si="17"/>
        <v>32501809972.764648</v>
      </c>
    </row>
    <row r="1131" spans="1:8" hidden="1">
      <c r="A1131" s="73" t="s">
        <v>2578</v>
      </c>
      <c r="B1131" s="73" t="s">
        <v>2562</v>
      </c>
      <c r="C1131" s="73" t="s">
        <v>2517</v>
      </c>
      <c r="D1131" s="86">
        <v>35758.000654616</v>
      </c>
      <c r="E1131" s="73" t="s">
        <v>2518</v>
      </c>
      <c r="F1131" s="79" t="str">
        <f>INDEX('Crosswalk Particulates'!$B:$B,MATCH('2017 EPA Data'!A1131,'Crosswalk Particulates'!$A:$A,0))</f>
        <v>process-chemicals-industry</v>
      </c>
      <c r="G1131" s="84">
        <f>INDEX('Crosswalk Particulates'!$E:$E,MATCH('2017 EPA Data'!$B1131,'Crosswalk Particulates'!$D:$D,0))</f>
        <v>0</v>
      </c>
      <c r="H1131" s="96">
        <f t="shared" si="17"/>
        <v>0</v>
      </c>
    </row>
    <row r="1132" spans="1:8" hidden="1">
      <c r="A1132" s="73" t="s">
        <v>2554</v>
      </c>
      <c r="B1132" s="73" t="s">
        <v>2604</v>
      </c>
      <c r="C1132" s="73" t="s">
        <v>2517</v>
      </c>
      <c r="D1132" s="86">
        <v>35541.592612020439</v>
      </c>
      <c r="E1132" s="73" t="s">
        <v>2518</v>
      </c>
      <c r="F1132" s="79" t="str">
        <f>INDEX('Crosswalk Particulates'!$B:$B,MATCH('2017 EPA Data'!A1132,'Crosswalk Particulates'!$A:$A,0))</f>
        <v>Transportation Sector</v>
      </c>
      <c r="G1132" s="84">
        <f>INDEX('Crosswalk Particulates'!$E:$E,MATCH('2017 EPA Data'!$B1132,'Crosswalk Particulates'!$D:$D,0))</f>
        <v>0</v>
      </c>
      <c r="H1132" s="96">
        <f t="shared" si="17"/>
        <v>0</v>
      </c>
    </row>
    <row r="1133" spans="1:8" hidden="1">
      <c r="A1133" s="73" t="s">
        <v>2529</v>
      </c>
      <c r="B1133" s="73" t="s">
        <v>2680</v>
      </c>
      <c r="C1133" s="73" t="s">
        <v>2517</v>
      </c>
      <c r="D1133" s="86">
        <v>35465.859127099837</v>
      </c>
      <c r="E1133" s="73" t="s">
        <v>2518</v>
      </c>
      <c r="F1133" s="79" t="str">
        <f>INDEX('Crosswalk Particulates'!$B:$B,MATCH('2017 EPA Data'!A1133,'Crosswalk Particulates'!$A:$A,0))</f>
        <v>Other-EPA</v>
      </c>
      <c r="G1133" s="84">
        <f>INDEX('Crosswalk Particulates'!$E:$E,MATCH('2017 EPA Data'!$B1133,'Crosswalk Particulates'!$D:$D,0))</f>
        <v>0</v>
      </c>
      <c r="H1133" s="96">
        <f t="shared" si="17"/>
        <v>0</v>
      </c>
    </row>
    <row r="1134" spans="1:8" hidden="1">
      <c r="A1134" s="73" t="s">
        <v>2586</v>
      </c>
      <c r="B1134" s="73" t="s">
        <v>2590</v>
      </c>
      <c r="C1134" s="73" t="s">
        <v>2557</v>
      </c>
      <c r="D1134" s="86">
        <v>35340.077613046262</v>
      </c>
      <c r="E1134" s="73" t="s">
        <v>2522</v>
      </c>
      <c r="F1134" s="79" t="str">
        <f>INDEX('Crosswalk Particulates'!$B:$B,MATCH('2017 EPA Data'!A1134,'Crosswalk Particulates'!$A:$A,0))</f>
        <v>process-other-industry</v>
      </c>
      <c r="G1134" s="84" t="str">
        <f>INDEX('Crosswalk Particulates'!$E:$E,MATCH('2017 EPA Data'!$B1134,'Crosswalk Particulates'!$D:$D,0))</f>
        <v>PM10</v>
      </c>
      <c r="H1134" s="96">
        <f t="shared" si="17"/>
        <v>32060017248.365944</v>
      </c>
    </row>
    <row r="1135" spans="1:8" hidden="1">
      <c r="A1135" s="73" t="s">
        <v>2602</v>
      </c>
      <c r="B1135" s="73" t="s">
        <v>2535</v>
      </c>
      <c r="C1135" s="73" t="s">
        <v>2517</v>
      </c>
      <c r="D1135" s="86">
        <v>35157.434925399</v>
      </c>
      <c r="E1135" s="73" t="s">
        <v>2518</v>
      </c>
      <c r="F1135" s="79" t="str">
        <f>INDEX('Crosswalk Particulates'!$B:$B,MATCH('2017 EPA Data'!A1135,'Crosswalk Particulates'!$A:$A,0))</f>
        <v>process-other-industry</v>
      </c>
      <c r="G1135" s="84">
        <f>INDEX('Crosswalk Particulates'!$E:$E,MATCH('2017 EPA Data'!$B1135,'Crosswalk Particulates'!$D:$D,0))</f>
        <v>0</v>
      </c>
      <c r="H1135" s="96">
        <f t="shared" si="17"/>
        <v>0</v>
      </c>
    </row>
    <row r="1136" spans="1:8" hidden="1">
      <c r="A1136" s="73" t="s">
        <v>2603</v>
      </c>
      <c r="B1136" s="73" t="s">
        <v>2712</v>
      </c>
      <c r="D1136" s="86">
        <v>35029.085806488132</v>
      </c>
      <c r="E1136" s="73" t="s">
        <v>2522</v>
      </c>
      <c r="F1136" s="79" t="str">
        <f>INDEX('Crosswalk Particulates'!$B:$B,MATCH('2017 EPA Data'!A1136,'Crosswalk Particulates'!$A:$A,0))</f>
        <v>Transportation Sector</v>
      </c>
      <c r="G1136" s="84">
        <f>INDEX('Crosswalk Particulates'!$E:$E,MATCH('2017 EPA Data'!$B1136,'Crosswalk Particulates'!$D:$D,0))</f>
        <v>0</v>
      </c>
      <c r="H1136" s="96">
        <f t="shared" si="17"/>
        <v>31777889891.671249</v>
      </c>
    </row>
    <row r="1137" spans="1:8" hidden="1">
      <c r="A1137" s="73" t="s">
        <v>2603</v>
      </c>
      <c r="B1137" s="73" t="s">
        <v>2590</v>
      </c>
      <c r="C1137" s="73" t="s">
        <v>2557</v>
      </c>
      <c r="D1137" s="86">
        <v>35029.085806488132</v>
      </c>
      <c r="E1137" s="73" t="s">
        <v>2522</v>
      </c>
      <c r="F1137" s="79" t="str">
        <f>INDEX('Crosswalk Particulates'!$B:$B,MATCH('2017 EPA Data'!A1137,'Crosswalk Particulates'!$A:$A,0))</f>
        <v>Transportation Sector</v>
      </c>
      <c r="G1137" s="84" t="str">
        <f>INDEX('Crosswalk Particulates'!$E:$E,MATCH('2017 EPA Data'!$B1137,'Crosswalk Particulates'!$D:$D,0))</f>
        <v>PM10</v>
      </c>
      <c r="H1137" s="96">
        <f t="shared" si="17"/>
        <v>31777889891.671249</v>
      </c>
    </row>
    <row r="1138" spans="1:8" hidden="1">
      <c r="A1138" s="73" t="s">
        <v>2632</v>
      </c>
      <c r="B1138" s="73" t="s">
        <v>2615</v>
      </c>
      <c r="C1138" s="73" t="s">
        <v>2557</v>
      </c>
      <c r="D1138" s="86">
        <v>34771.767302476735</v>
      </c>
      <c r="E1138" s="73" t="s">
        <v>2522</v>
      </c>
      <c r="F1138" s="79" t="str">
        <f>INDEX('Crosswalk Particulates'!$B:$B,MATCH('2017 EPA Data'!A1138,'Crosswalk Particulates'!$A:$A,0))</f>
        <v>industry-fuel-other</v>
      </c>
      <c r="G1138" s="84" t="str">
        <f>INDEX('Crosswalk Particulates'!$E:$E,MATCH('2017 EPA Data'!$B1138,'Crosswalk Particulates'!$D:$D,0))</f>
        <v>SOx</v>
      </c>
      <c r="H1138" s="96">
        <f t="shared" si="17"/>
        <v>31544454193.898937</v>
      </c>
    </row>
    <row r="1139" spans="1:8" hidden="1">
      <c r="A1139" s="73" t="s">
        <v>2547</v>
      </c>
      <c r="B1139" s="73" t="s">
        <v>2657</v>
      </c>
      <c r="D1139" s="86">
        <v>34537</v>
      </c>
      <c r="E1139" s="73" t="s">
        <v>2518</v>
      </c>
      <c r="F1139" s="79" t="str">
        <f>INDEX('Crosswalk Particulates'!$B:$B,MATCH('2017 EPA Data'!A1139,'Crosswalk Particulates'!$A:$A,0))</f>
        <v>process-other-industry</v>
      </c>
      <c r="G1139" s="84">
        <f>INDEX('Crosswalk Particulates'!$E:$E,MATCH('2017 EPA Data'!$B1139,'Crosswalk Particulates'!$D:$D,0))</f>
        <v>0</v>
      </c>
      <c r="H1139" s="96">
        <f t="shared" si="17"/>
        <v>0</v>
      </c>
    </row>
    <row r="1140" spans="1:8" hidden="1">
      <c r="A1140" s="73" t="s">
        <v>2542</v>
      </c>
      <c r="B1140" s="73" t="s">
        <v>2679</v>
      </c>
      <c r="C1140" s="73" t="s">
        <v>2517</v>
      </c>
      <c r="D1140" s="86">
        <v>34527.199999999997</v>
      </c>
      <c r="E1140" s="73" t="s">
        <v>2518</v>
      </c>
      <c r="F1140" s="79" t="str">
        <f>INDEX('Crosswalk Particulates'!$B:$B,MATCH('2017 EPA Data'!A1140,'Crosswalk Particulates'!$A:$A,0))</f>
        <v>process-ngps-industry</v>
      </c>
      <c r="G1140" s="84">
        <f>INDEX('Crosswalk Particulates'!$E:$E,MATCH('2017 EPA Data'!$B1140,'Crosswalk Particulates'!$D:$D,0))</f>
        <v>0</v>
      </c>
      <c r="H1140" s="96">
        <f t="shared" si="17"/>
        <v>0</v>
      </c>
    </row>
    <row r="1141" spans="1:8" hidden="1">
      <c r="A1141" s="73" t="s">
        <v>2523</v>
      </c>
      <c r="B1141" s="73" t="s">
        <v>2675</v>
      </c>
      <c r="C1141" s="73" t="s">
        <v>2517</v>
      </c>
      <c r="D1141" s="86">
        <v>34402.950321177137</v>
      </c>
      <c r="E1141" s="73" t="s">
        <v>2518</v>
      </c>
      <c r="F1141" s="79" t="str">
        <f>INDEX('Crosswalk Particulates'!$B:$B,MATCH('2017 EPA Data'!A1141,'Crosswalk Particulates'!$A:$A,0))</f>
        <v>Transportation Sector</v>
      </c>
      <c r="G1141" s="84">
        <f>INDEX('Crosswalk Particulates'!$E:$E,MATCH('2017 EPA Data'!$B1141,'Crosswalk Particulates'!$D:$D,0))</f>
        <v>0</v>
      </c>
      <c r="H1141" s="96">
        <f t="shared" si="17"/>
        <v>0</v>
      </c>
    </row>
    <row r="1142" spans="1:8" hidden="1">
      <c r="A1142" s="73" t="s">
        <v>2584</v>
      </c>
      <c r="B1142" s="73" t="s">
        <v>2606</v>
      </c>
      <c r="C1142" s="73" t="s">
        <v>2517</v>
      </c>
      <c r="D1142" s="86">
        <v>34400.872135550497</v>
      </c>
      <c r="E1142" s="73" t="s">
        <v>2518</v>
      </c>
      <c r="F1142" s="79" t="str">
        <f>INDEX('Crosswalk Particulates'!$B:$B,MATCH('2017 EPA Data'!A1142,'Crosswalk Particulates'!$A:$A,0))</f>
        <v>Electricity Sector</v>
      </c>
      <c r="G1142" s="84">
        <f>INDEX('Crosswalk Particulates'!$E:$E,MATCH('2017 EPA Data'!$B1142,'Crosswalk Particulates'!$D:$D,0))</f>
        <v>0</v>
      </c>
      <c r="H1142" s="96">
        <f t="shared" si="17"/>
        <v>0</v>
      </c>
    </row>
    <row r="1143" spans="1:8" hidden="1">
      <c r="A1143" s="73" t="s">
        <v>2523</v>
      </c>
      <c r="B1143" s="73" t="s">
        <v>2643</v>
      </c>
      <c r="C1143" s="73" t="s">
        <v>2517</v>
      </c>
      <c r="D1143" s="86">
        <v>34384.013793714534</v>
      </c>
      <c r="E1143" s="73" t="s">
        <v>2518</v>
      </c>
      <c r="F1143" s="79" t="str">
        <f>INDEX('Crosswalk Particulates'!$B:$B,MATCH('2017 EPA Data'!A1143,'Crosswalk Particulates'!$A:$A,0))</f>
        <v>Transportation Sector</v>
      </c>
      <c r="G1143" s="84">
        <f>INDEX('Crosswalk Particulates'!$E:$E,MATCH('2017 EPA Data'!$B1143,'Crosswalk Particulates'!$D:$D,0))</f>
        <v>0</v>
      </c>
      <c r="H1143" s="96">
        <f t="shared" si="17"/>
        <v>0</v>
      </c>
    </row>
    <row r="1144" spans="1:8" hidden="1">
      <c r="A1144" s="73" t="s">
        <v>2629</v>
      </c>
      <c r="B1144" s="73" t="s">
        <v>2531</v>
      </c>
      <c r="C1144" s="73" t="s">
        <v>2517</v>
      </c>
      <c r="D1144" s="86">
        <v>34324.330983578795</v>
      </c>
      <c r="E1144" s="73" t="s">
        <v>2518</v>
      </c>
      <c r="F1144" s="79" t="str">
        <f>INDEX('Crosswalk Particulates'!$B:$B,MATCH('2017 EPA Data'!A1144,'Crosswalk Particulates'!$A:$A,0))</f>
        <v>industry-fuel-oil</v>
      </c>
      <c r="G1144" s="84">
        <f>INDEX('Crosswalk Particulates'!$E:$E,MATCH('2017 EPA Data'!$B1144,'Crosswalk Particulates'!$D:$D,0))</f>
        <v>0</v>
      </c>
      <c r="H1144" s="96">
        <f t="shared" si="17"/>
        <v>0</v>
      </c>
    </row>
    <row r="1145" spans="1:8" hidden="1">
      <c r="A1145" s="73" t="s">
        <v>2595</v>
      </c>
      <c r="B1145" s="73" t="s">
        <v>2646</v>
      </c>
      <c r="C1145" s="73" t="s">
        <v>2517</v>
      </c>
      <c r="D1145" s="86">
        <v>34223.74935622028</v>
      </c>
      <c r="E1145" s="73" t="s">
        <v>2518</v>
      </c>
      <c r="F1145" s="79" t="str">
        <f>INDEX('Crosswalk Particulates'!$B:$B,MATCH('2017 EPA Data'!A1145,'Crosswalk Particulates'!$A:$A,0))</f>
        <v>process-other-industry</v>
      </c>
      <c r="G1145" s="84">
        <f>INDEX('Crosswalk Particulates'!$E:$E,MATCH('2017 EPA Data'!$B1145,'Crosswalk Particulates'!$D:$D,0))</f>
        <v>0</v>
      </c>
      <c r="H1145" s="96">
        <f t="shared" si="17"/>
        <v>0</v>
      </c>
    </row>
    <row r="1146" spans="1:8" hidden="1">
      <c r="A1146" s="73" t="s">
        <v>2595</v>
      </c>
      <c r="B1146" s="73" t="s">
        <v>2516</v>
      </c>
      <c r="C1146" s="73" t="s">
        <v>2517</v>
      </c>
      <c r="D1146" s="86">
        <v>34015.795988480801</v>
      </c>
      <c r="E1146" s="73" t="s">
        <v>2518</v>
      </c>
      <c r="F1146" s="79" t="str">
        <f>INDEX('Crosswalk Particulates'!$B:$B,MATCH('2017 EPA Data'!A1146,'Crosswalk Particulates'!$A:$A,0))</f>
        <v>process-other-industry</v>
      </c>
      <c r="G1146" s="84">
        <f>INDEX('Crosswalk Particulates'!$E:$E,MATCH('2017 EPA Data'!$B1146,'Crosswalk Particulates'!$D:$D,0))</f>
        <v>0</v>
      </c>
      <c r="H1146" s="96">
        <f t="shared" si="17"/>
        <v>0</v>
      </c>
    </row>
    <row r="1147" spans="1:8" hidden="1">
      <c r="A1147" s="73" t="s">
        <v>2538</v>
      </c>
      <c r="B1147" s="73" t="s">
        <v>2566</v>
      </c>
      <c r="C1147" s="73" t="s">
        <v>2517</v>
      </c>
      <c r="D1147" s="86">
        <v>33970.616150000002</v>
      </c>
      <c r="E1147" s="73" t="s">
        <v>2518</v>
      </c>
      <c r="F1147" s="79" t="str">
        <f>INDEX('Crosswalk Particulates'!$B:$B,MATCH('2017 EPA Data'!A1147,'Crosswalk Particulates'!$A:$A,0))</f>
        <v>process-other-industry</v>
      </c>
      <c r="G1147" s="84">
        <f>INDEX('Crosswalk Particulates'!$E:$E,MATCH('2017 EPA Data'!$B1147,'Crosswalk Particulates'!$D:$D,0))</f>
        <v>0</v>
      </c>
      <c r="H1147" s="96">
        <f t="shared" si="17"/>
        <v>0</v>
      </c>
    </row>
    <row r="1148" spans="1:8" hidden="1">
      <c r="A1148" s="73" t="s">
        <v>2559</v>
      </c>
      <c r="B1148" s="73" t="s">
        <v>2672</v>
      </c>
      <c r="C1148" s="73" t="s">
        <v>2517</v>
      </c>
      <c r="D1148" s="86">
        <v>33919.061747352003</v>
      </c>
      <c r="E1148" s="73" t="s">
        <v>2518</v>
      </c>
      <c r="F1148" s="79" t="str">
        <f>INDEX('Crosswalk Particulates'!$B:$B,MATCH('2017 EPA Data'!A1148,'Crosswalk Particulates'!$A:$A,0))</f>
        <v>process-waste-industry</v>
      </c>
      <c r="G1148" s="84">
        <f>INDEX('Crosswalk Particulates'!$E:$E,MATCH('2017 EPA Data'!$B1148,'Crosswalk Particulates'!$D:$D,0))</f>
        <v>0</v>
      </c>
      <c r="H1148" s="96">
        <f t="shared" si="17"/>
        <v>0</v>
      </c>
    </row>
    <row r="1149" spans="1:8" hidden="1">
      <c r="A1149" s="73" t="s">
        <v>2559</v>
      </c>
      <c r="B1149" s="73" t="s">
        <v>2722</v>
      </c>
      <c r="C1149" s="73" t="s">
        <v>2517</v>
      </c>
      <c r="D1149" s="86">
        <v>33852.901331954992</v>
      </c>
      <c r="E1149" s="73" t="s">
        <v>2518</v>
      </c>
      <c r="F1149" s="79" t="str">
        <f>INDEX('Crosswalk Particulates'!$B:$B,MATCH('2017 EPA Data'!A1149,'Crosswalk Particulates'!$A:$A,0))</f>
        <v>process-waste-industry</v>
      </c>
      <c r="G1149" s="84">
        <f>INDEX('Crosswalk Particulates'!$E:$E,MATCH('2017 EPA Data'!$B1149,'Crosswalk Particulates'!$D:$D,0))</f>
        <v>0</v>
      </c>
      <c r="H1149" s="96">
        <f t="shared" si="17"/>
        <v>0</v>
      </c>
    </row>
    <row r="1150" spans="1:8" hidden="1">
      <c r="A1150" s="73" t="s">
        <v>2592</v>
      </c>
      <c r="B1150" s="73" t="s">
        <v>2593</v>
      </c>
      <c r="C1150" s="73" t="s">
        <v>2517</v>
      </c>
      <c r="D1150" s="86">
        <v>33782.139260000004</v>
      </c>
      <c r="E1150" s="73" t="s">
        <v>2518</v>
      </c>
      <c r="F1150" s="79" t="str">
        <f>INDEX('Crosswalk Particulates'!$B:$B,MATCH('2017 EPA Data'!A1150,'Crosswalk Particulates'!$A:$A,0))</f>
        <v>process-ngps-industry</v>
      </c>
      <c r="G1150" s="84">
        <f>INDEX('Crosswalk Particulates'!$E:$E,MATCH('2017 EPA Data'!$B1150,'Crosswalk Particulates'!$D:$D,0))</f>
        <v>0</v>
      </c>
      <c r="H1150" s="96">
        <f t="shared" si="17"/>
        <v>0</v>
      </c>
    </row>
    <row r="1151" spans="1:8" hidden="1">
      <c r="A1151" s="73" t="s">
        <v>2631</v>
      </c>
      <c r="B1151" s="73" t="s">
        <v>2605</v>
      </c>
      <c r="C1151" s="73" t="s">
        <v>2557</v>
      </c>
      <c r="D1151" s="86">
        <v>33772.208318941601</v>
      </c>
      <c r="E1151" s="73" t="s">
        <v>2522</v>
      </c>
      <c r="F1151" s="79" t="str">
        <f>INDEX('Crosswalk Particulates'!$B:$B,MATCH('2017 EPA Data'!A1151,'Crosswalk Particulates'!$A:$A,0))</f>
        <v>Residential Buildings Sector</v>
      </c>
      <c r="G1151" s="84">
        <f>INDEX('Crosswalk Particulates'!$E:$E,MATCH('2017 EPA Data'!$B1151,'Crosswalk Particulates'!$D:$D,0))</f>
        <v>0</v>
      </c>
      <c r="H1151" s="96">
        <f t="shared" si="17"/>
        <v>30637668458.910473</v>
      </c>
    </row>
    <row r="1152" spans="1:8" hidden="1">
      <c r="A1152" s="73" t="s">
        <v>2723</v>
      </c>
      <c r="B1152" s="73" t="s">
        <v>2524</v>
      </c>
      <c r="C1152" s="73" t="s">
        <v>2517</v>
      </c>
      <c r="D1152" s="86">
        <v>33667.048787932858</v>
      </c>
      <c r="E1152" s="73" t="s">
        <v>2518</v>
      </c>
      <c r="F1152" s="79" t="str">
        <f>INDEX('Crosswalk Particulates'!$B:$B,MATCH('2017 EPA Data'!A1152,'Crosswalk Particulates'!$A:$A,0))</f>
        <v>Residential Buildings Sector</v>
      </c>
      <c r="G1152" s="84">
        <f>INDEX('Crosswalk Particulates'!$E:$E,MATCH('2017 EPA Data'!$B1152,'Crosswalk Particulates'!$D:$D,0))</f>
        <v>0</v>
      </c>
      <c r="H1152" s="96">
        <f t="shared" si="17"/>
        <v>0</v>
      </c>
    </row>
    <row r="1153" spans="1:8" hidden="1">
      <c r="A1153" s="73" t="s">
        <v>2527</v>
      </c>
      <c r="B1153" s="73" t="s">
        <v>2626</v>
      </c>
      <c r="C1153" s="73" t="s">
        <v>2517</v>
      </c>
      <c r="D1153" s="86">
        <v>33453.613821134146</v>
      </c>
      <c r="E1153" s="73" t="s">
        <v>2518</v>
      </c>
      <c r="F1153" s="79" t="str">
        <f>INDEX('Crosswalk Particulates'!$B:$B,MATCH('2017 EPA Data'!A1153,'Crosswalk Particulates'!$A:$A,0))</f>
        <v>Transportation Sector</v>
      </c>
      <c r="G1153" s="84">
        <f>INDEX('Crosswalk Particulates'!$E:$E,MATCH('2017 EPA Data'!$B1153,'Crosswalk Particulates'!$D:$D,0))</f>
        <v>0</v>
      </c>
      <c r="H1153" s="96">
        <f t="shared" si="17"/>
        <v>0</v>
      </c>
    </row>
    <row r="1154" spans="1:8" hidden="1">
      <c r="A1154" s="73" t="s">
        <v>2619</v>
      </c>
      <c r="B1154" s="73" t="s">
        <v>2590</v>
      </c>
      <c r="C1154" s="73" t="s">
        <v>2557</v>
      </c>
      <c r="D1154" s="86">
        <v>33355.064824327666</v>
      </c>
      <c r="E1154" s="73" t="s">
        <v>2522</v>
      </c>
      <c r="F1154" s="79" t="str">
        <f>INDEX('Crosswalk Particulates'!$B:$B,MATCH('2017 EPA Data'!A1154,'Crosswalk Particulates'!$A:$A,0))</f>
        <v>process-iron and steel-industry</v>
      </c>
      <c r="G1154" s="84" t="str">
        <f>INDEX('Crosswalk Particulates'!$E:$E,MATCH('2017 EPA Data'!$B1154,'Crosswalk Particulates'!$D:$D,0))</f>
        <v>PM10</v>
      </c>
      <c r="H1154" s="96">
        <f t="shared" si="17"/>
        <v>30259241796.162304</v>
      </c>
    </row>
    <row r="1155" spans="1:8" hidden="1">
      <c r="A1155" s="73" t="s">
        <v>2692</v>
      </c>
      <c r="B1155" s="73" t="s">
        <v>2609</v>
      </c>
      <c r="C1155" s="73" t="s">
        <v>2557</v>
      </c>
      <c r="D1155" s="86">
        <v>33249.581374722271</v>
      </c>
      <c r="E1155" s="73" t="s">
        <v>2522</v>
      </c>
      <c r="F1155" s="79" t="str">
        <f>INDEX('Crosswalk Particulates'!$B:$B,MATCH('2017 EPA Data'!A1155,'Crosswalk Particulates'!$A:$A,0))</f>
        <v>Residential Buildings Sector</v>
      </c>
      <c r="G1155" s="84" t="str">
        <f>INDEX('Crosswalk Particulates'!$E:$E,MATCH('2017 EPA Data'!$B1155,'Crosswalk Particulates'!$D:$D,0))</f>
        <v>NOX</v>
      </c>
      <c r="H1155" s="96">
        <f t="shared" si="17"/>
        <v>30163548706.554665</v>
      </c>
    </row>
    <row r="1156" spans="1:8" hidden="1">
      <c r="A1156" s="73" t="s">
        <v>2578</v>
      </c>
      <c r="B1156" s="73" t="s">
        <v>2724</v>
      </c>
      <c r="C1156" s="73" t="s">
        <v>2517</v>
      </c>
      <c r="D1156" s="86">
        <v>33226.000399999997</v>
      </c>
      <c r="E1156" s="73" t="s">
        <v>2518</v>
      </c>
      <c r="F1156" s="79" t="str">
        <f>INDEX('Crosswalk Particulates'!$B:$B,MATCH('2017 EPA Data'!A1156,'Crosswalk Particulates'!$A:$A,0))</f>
        <v>process-chemicals-industry</v>
      </c>
      <c r="G1156" s="84">
        <f>INDEX('Crosswalk Particulates'!$E:$E,MATCH('2017 EPA Data'!$B1156,'Crosswalk Particulates'!$D:$D,0))</f>
        <v>0</v>
      </c>
      <c r="H1156" s="96">
        <f t="shared" ref="H1156:H1219" si="18">IF(E1156="TON",D1156/metricton_to_shortton,0)*10^6</f>
        <v>0</v>
      </c>
    </row>
    <row r="1157" spans="1:8" hidden="1">
      <c r="A1157" s="73" t="s">
        <v>2555</v>
      </c>
      <c r="B1157" s="73" t="s">
        <v>2646</v>
      </c>
      <c r="C1157" s="73" t="s">
        <v>2517</v>
      </c>
      <c r="D1157" s="86">
        <v>33061.858422632002</v>
      </c>
      <c r="E1157" s="73" t="s">
        <v>2518</v>
      </c>
      <c r="F1157" s="79" t="str">
        <f>INDEX('Crosswalk Particulates'!$B:$B,MATCH('2017 EPA Data'!A1157,'Crosswalk Particulates'!$A:$A,0))</f>
        <v>process-other-industry</v>
      </c>
      <c r="G1157" s="84">
        <f>INDEX('Crosswalk Particulates'!$E:$E,MATCH('2017 EPA Data'!$B1157,'Crosswalk Particulates'!$D:$D,0))</f>
        <v>0</v>
      </c>
      <c r="H1157" s="96">
        <f t="shared" si="18"/>
        <v>0</v>
      </c>
    </row>
    <row r="1158" spans="1:8" hidden="1">
      <c r="A1158" s="73" t="s">
        <v>2582</v>
      </c>
      <c r="B1158" s="73" t="s">
        <v>2531</v>
      </c>
      <c r="C1158" s="73" t="s">
        <v>2517</v>
      </c>
      <c r="D1158" s="86">
        <v>32983.668336266506</v>
      </c>
      <c r="E1158" s="73" t="s">
        <v>2518</v>
      </c>
      <c r="F1158" s="79" t="str">
        <f>INDEX('Crosswalk Particulates'!$B:$B,MATCH('2017 EPA Data'!A1158,'Crosswalk Particulates'!$A:$A,0))</f>
        <v>Commercial Buildings Sector</v>
      </c>
      <c r="G1158" s="84">
        <f>INDEX('Crosswalk Particulates'!$E:$E,MATCH('2017 EPA Data'!$B1158,'Crosswalk Particulates'!$D:$D,0))</f>
        <v>0</v>
      </c>
      <c r="H1158" s="96">
        <f t="shared" si="18"/>
        <v>0</v>
      </c>
    </row>
    <row r="1159" spans="1:8" hidden="1">
      <c r="A1159" s="73" t="s">
        <v>2596</v>
      </c>
      <c r="B1159" s="73" t="s">
        <v>2577</v>
      </c>
      <c r="C1159" s="73" t="s">
        <v>2517</v>
      </c>
      <c r="D1159" s="86">
        <v>32978</v>
      </c>
      <c r="E1159" s="73" t="s">
        <v>2518</v>
      </c>
      <c r="F1159" s="79" t="str">
        <f>INDEX('Crosswalk Particulates'!$B:$B,MATCH('2017 EPA Data'!A1159,'Crosswalk Particulates'!$A:$A,0))</f>
        <v>industry-fuel-coal</v>
      </c>
      <c r="G1159" s="84">
        <f>INDEX('Crosswalk Particulates'!$E:$E,MATCH('2017 EPA Data'!$B1159,'Crosswalk Particulates'!$D:$D,0))</f>
        <v>0</v>
      </c>
      <c r="H1159" s="96">
        <f t="shared" si="18"/>
        <v>0</v>
      </c>
    </row>
    <row r="1160" spans="1:8" hidden="1">
      <c r="A1160" s="73" t="s">
        <v>2602</v>
      </c>
      <c r="B1160" s="73" t="s">
        <v>2598</v>
      </c>
      <c r="C1160" s="73" t="s">
        <v>2517</v>
      </c>
      <c r="D1160" s="86">
        <v>32881.977128799997</v>
      </c>
      <c r="E1160" s="73" t="s">
        <v>2518</v>
      </c>
      <c r="F1160" s="79" t="str">
        <f>INDEX('Crosswalk Particulates'!$B:$B,MATCH('2017 EPA Data'!A1160,'Crosswalk Particulates'!$A:$A,0))</f>
        <v>process-other-industry</v>
      </c>
      <c r="G1160" s="84">
        <f>INDEX('Crosswalk Particulates'!$E:$E,MATCH('2017 EPA Data'!$B1160,'Crosswalk Particulates'!$D:$D,0))</f>
        <v>0</v>
      </c>
      <c r="H1160" s="96">
        <f t="shared" si="18"/>
        <v>0</v>
      </c>
    </row>
    <row r="1161" spans="1:8" hidden="1">
      <c r="A1161" s="73" t="s">
        <v>2607</v>
      </c>
      <c r="B1161" s="73" t="s">
        <v>2539</v>
      </c>
      <c r="C1161" s="73" t="s">
        <v>2517</v>
      </c>
      <c r="D1161" s="86">
        <v>32878.74</v>
      </c>
      <c r="E1161" s="73" t="s">
        <v>2518</v>
      </c>
      <c r="F1161" s="79" t="str">
        <f>INDEX('Crosswalk Particulates'!$B:$B,MATCH('2017 EPA Data'!A1161,'Crosswalk Particulates'!$A:$A,0))</f>
        <v>process-cement-industry</v>
      </c>
      <c r="G1161" s="84">
        <f>INDEX('Crosswalk Particulates'!$E:$E,MATCH('2017 EPA Data'!$B1161,'Crosswalk Particulates'!$D:$D,0))</f>
        <v>0</v>
      </c>
      <c r="H1161" s="96">
        <f t="shared" si="18"/>
        <v>0</v>
      </c>
    </row>
    <row r="1162" spans="1:8" hidden="1">
      <c r="A1162" s="73" t="s">
        <v>2549</v>
      </c>
      <c r="B1162" s="73" t="s">
        <v>2626</v>
      </c>
      <c r="C1162" s="73" t="s">
        <v>2517</v>
      </c>
      <c r="D1162" s="86">
        <v>32824.502690531022</v>
      </c>
      <c r="E1162" s="73" t="s">
        <v>2518</v>
      </c>
      <c r="F1162" s="79" t="str">
        <f>INDEX('Crosswalk Particulates'!$B:$B,MATCH('2017 EPA Data'!A1162,'Crosswalk Particulates'!$A:$A,0))</f>
        <v>Residential Buildings Sector</v>
      </c>
      <c r="G1162" s="84">
        <f>INDEX('Crosswalk Particulates'!$E:$E,MATCH('2017 EPA Data'!$B1162,'Crosswalk Particulates'!$D:$D,0))</f>
        <v>0</v>
      </c>
      <c r="H1162" s="96">
        <f t="shared" si="18"/>
        <v>0</v>
      </c>
    </row>
    <row r="1163" spans="1:8" hidden="1">
      <c r="A1163" s="73" t="s">
        <v>2549</v>
      </c>
      <c r="B1163" s="73" t="s">
        <v>2621</v>
      </c>
      <c r="C1163" s="73" t="s">
        <v>2517</v>
      </c>
      <c r="D1163" s="86">
        <v>32667.477212568534</v>
      </c>
      <c r="E1163" s="73" t="s">
        <v>2518</v>
      </c>
      <c r="F1163" s="79" t="str">
        <f>INDEX('Crosswalk Particulates'!$B:$B,MATCH('2017 EPA Data'!A1163,'Crosswalk Particulates'!$A:$A,0))</f>
        <v>Residential Buildings Sector</v>
      </c>
      <c r="G1163" s="84">
        <f>INDEX('Crosswalk Particulates'!$E:$E,MATCH('2017 EPA Data'!$B1163,'Crosswalk Particulates'!$D:$D,0))</f>
        <v>0</v>
      </c>
      <c r="H1163" s="96">
        <f t="shared" si="18"/>
        <v>0</v>
      </c>
    </row>
    <row r="1164" spans="1:8" hidden="1">
      <c r="A1164" s="73" t="s">
        <v>2596</v>
      </c>
      <c r="B1164" s="73" t="s">
        <v>2682</v>
      </c>
      <c r="C1164" s="73" t="s">
        <v>2517</v>
      </c>
      <c r="D1164" s="86">
        <v>32599</v>
      </c>
      <c r="E1164" s="73" t="s">
        <v>2518</v>
      </c>
      <c r="F1164" s="79" t="str">
        <f>INDEX('Crosswalk Particulates'!$B:$B,MATCH('2017 EPA Data'!A1164,'Crosswalk Particulates'!$A:$A,0))</f>
        <v>industry-fuel-coal</v>
      </c>
      <c r="G1164" s="84">
        <f>INDEX('Crosswalk Particulates'!$E:$E,MATCH('2017 EPA Data'!$B1164,'Crosswalk Particulates'!$D:$D,0))</f>
        <v>0</v>
      </c>
      <c r="H1164" s="96">
        <f t="shared" si="18"/>
        <v>0</v>
      </c>
    </row>
    <row r="1165" spans="1:8" hidden="1">
      <c r="A1165" s="73" t="s">
        <v>2649</v>
      </c>
      <c r="B1165" s="73" t="s">
        <v>2535</v>
      </c>
      <c r="C1165" s="73" t="s">
        <v>2517</v>
      </c>
      <c r="D1165" s="86">
        <v>32596.698849315868</v>
      </c>
      <c r="E1165" s="73" t="s">
        <v>2518</v>
      </c>
      <c r="F1165" s="79" t="str">
        <f>INDEX('Crosswalk Particulates'!$B:$B,MATCH('2017 EPA Data'!A1165,'Crosswalk Particulates'!$A:$A,0))</f>
        <v>Electricity Sector</v>
      </c>
      <c r="G1165" s="84">
        <f>INDEX('Crosswalk Particulates'!$E:$E,MATCH('2017 EPA Data'!$B1165,'Crosswalk Particulates'!$D:$D,0))</f>
        <v>0</v>
      </c>
      <c r="H1165" s="96">
        <f t="shared" si="18"/>
        <v>0</v>
      </c>
    </row>
    <row r="1166" spans="1:8" hidden="1">
      <c r="A1166" s="73" t="s">
        <v>2603</v>
      </c>
      <c r="B1166" s="73" t="s">
        <v>2610</v>
      </c>
      <c r="C1166" s="73" t="s">
        <v>2557</v>
      </c>
      <c r="D1166" s="86">
        <v>32512.310846242261</v>
      </c>
      <c r="E1166" s="73" t="s">
        <v>2522</v>
      </c>
      <c r="F1166" s="79" t="str">
        <f>INDEX('Crosswalk Particulates'!$B:$B,MATCH('2017 EPA Data'!A1166,'Crosswalk Particulates'!$A:$A,0))</f>
        <v>Transportation Sector</v>
      </c>
      <c r="G1166" s="84" t="str">
        <f>INDEX('Crosswalk Particulates'!$E:$E,MATCH('2017 EPA Data'!$B1166,'Crosswalk Particulates'!$D:$D,0))</f>
        <v>PM25</v>
      </c>
      <c r="H1166" s="96">
        <f t="shared" si="18"/>
        <v>29494707338.445866</v>
      </c>
    </row>
    <row r="1167" spans="1:8" hidden="1">
      <c r="A1167" s="73" t="s">
        <v>2601</v>
      </c>
      <c r="B1167" s="73" t="s">
        <v>2725</v>
      </c>
      <c r="C1167" s="73" t="s">
        <v>2517</v>
      </c>
      <c r="D1167" s="86">
        <v>32489.825817143999</v>
      </c>
      <c r="E1167" s="73" t="s">
        <v>2518</v>
      </c>
      <c r="F1167" s="79" t="str">
        <f>INDEX('Crosswalk Particulates'!$B:$B,MATCH('2017 EPA Data'!A1167,'Crosswalk Particulates'!$A:$A,0))</f>
        <v>Commercial Buildings Sector</v>
      </c>
      <c r="G1167" s="84">
        <f>INDEX('Crosswalk Particulates'!$E:$E,MATCH('2017 EPA Data'!$B1167,'Crosswalk Particulates'!$D:$D,0))</f>
        <v>0</v>
      </c>
      <c r="H1167" s="96">
        <f t="shared" si="18"/>
        <v>0</v>
      </c>
    </row>
    <row r="1168" spans="1:8" hidden="1">
      <c r="A1168" s="73" t="s">
        <v>2553</v>
      </c>
      <c r="B1168" s="73" t="s">
        <v>2543</v>
      </c>
      <c r="C1168" s="73" t="s">
        <v>2517</v>
      </c>
      <c r="D1168" s="86">
        <v>32384.71587</v>
      </c>
      <c r="E1168" s="73" t="s">
        <v>2518</v>
      </c>
      <c r="F1168" s="79" t="str">
        <f>INDEX('Crosswalk Particulates'!$B:$B,MATCH('2017 EPA Data'!A1168,'Crosswalk Particulates'!$A:$A,0))</f>
        <v>process-other-industry</v>
      </c>
      <c r="G1168" s="84">
        <f>INDEX('Crosswalk Particulates'!$E:$E,MATCH('2017 EPA Data'!$B1168,'Crosswalk Particulates'!$D:$D,0))</f>
        <v>0</v>
      </c>
      <c r="H1168" s="96">
        <f t="shared" si="18"/>
        <v>0</v>
      </c>
    </row>
    <row r="1169" spans="1:8" hidden="1">
      <c r="A1169" s="73" t="s">
        <v>2547</v>
      </c>
      <c r="B1169" s="73" t="s">
        <v>2673</v>
      </c>
      <c r="C1169" s="73" t="s">
        <v>2517</v>
      </c>
      <c r="D1169" s="86">
        <v>32301.554884223999</v>
      </c>
      <c r="E1169" s="73" t="s">
        <v>2518</v>
      </c>
      <c r="F1169" s="79" t="str">
        <f>INDEX('Crosswalk Particulates'!$B:$B,MATCH('2017 EPA Data'!A1169,'Crosswalk Particulates'!$A:$A,0))</f>
        <v>process-other-industry</v>
      </c>
      <c r="G1169" s="84">
        <f>INDEX('Crosswalk Particulates'!$E:$E,MATCH('2017 EPA Data'!$B1169,'Crosswalk Particulates'!$D:$D,0))</f>
        <v>0</v>
      </c>
      <c r="H1169" s="96">
        <f t="shared" si="18"/>
        <v>0</v>
      </c>
    </row>
    <row r="1170" spans="1:8" hidden="1">
      <c r="A1170" s="73" t="s">
        <v>2608</v>
      </c>
      <c r="B1170" s="73" t="s">
        <v>2528</v>
      </c>
      <c r="C1170" s="73" t="s">
        <v>2517</v>
      </c>
      <c r="D1170" s="86">
        <v>32102.513034899999</v>
      </c>
      <c r="E1170" s="73" t="s">
        <v>2518</v>
      </c>
      <c r="F1170" s="79" t="str">
        <f>INDEX('Crosswalk Particulates'!$B:$B,MATCH('2017 EPA Data'!A1170,'Crosswalk Particulates'!$A:$A,0))</f>
        <v>Electricity Sector</v>
      </c>
      <c r="G1170" s="84">
        <f>INDEX('Crosswalk Particulates'!$E:$E,MATCH('2017 EPA Data'!$B1170,'Crosswalk Particulates'!$D:$D,0))</f>
        <v>0</v>
      </c>
      <c r="H1170" s="96">
        <f t="shared" si="18"/>
        <v>0</v>
      </c>
    </row>
    <row r="1171" spans="1:8" hidden="1">
      <c r="A1171" s="73" t="s">
        <v>2618</v>
      </c>
      <c r="B1171" s="73" t="s">
        <v>2525</v>
      </c>
      <c r="C1171" s="73" t="s">
        <v>2517</v>
      </c>
      <c r="D1171" s="86">
        <v>31942</v>
      </c>
      <c r="E1171" s="73" t="s">
        <v>2518</v>
      </c>
      <c r="F1171" s="79" t="str">
        <f>INDEX('Crosswalk Particulates'!$B:$B,MATCH('2017 EPA Data'!A1171,'Crosswalk Particulates'!$A:$A,0))</f>
        <v>Other-EPA</v>
      </c>
      <c r="G1171" s="84">
        <f>INDEX('Crosswalk Particulates'!$E:$E,MATCH('2017 EPA Data'!$B1171,'Crosswalk Particulates'!$D:$D,0))</f>
        <v>0</v>
      </c>
      <c r="H1171" s="96">
        <f t="shared" si="18"/>
        <v>0</v>
      </c>
    </row>
    <row r="1172" spans="1:8" hidden="1">
      <c r="A1172" s="73" t="s">
        <v>2565</v>
      </c>
      <c r="B1172" s="73" t="s">
        <v>2611</v>
      </c>
      <c r="C1172" s="73" t="s">
        <v>2517</v>
      </c>
      <c r="D1172" s="86">
        <v>31893.110642299998</v>
      </c>
      <c r="E1172" s="73" t="s">
        <v>2518</v>
      </c>
      <c r="F1172" s="79" t="str">
        <f>INDEX('Crosswalk Particulates'!$B:$B,MATCH('2017 EPA Data'!A1172,'Crosswalk Particulates'!$A:$A,0))</f>
        <v>Electricity Sector</v>
      </c>
      <c r="G1172" s="84">
        <f>INDEX('Crosswalk Particulates'!$E:$E,MATCH('2017 EPA Data'!$B1172,'Crosswalk Particulates'!$D:$D,0))</f>
        <v>0</v>
      </c>
      <c r="H1172" s="96">
        <f t="shared" si="18"/>
        <v>0</v>
      </c>
    </row>
    <row r="1173" spans="1:8" hidden="1">
      <c r="A1173" s="73" t="s">
        <v>2596</v>
      </c>
      <c r="B1173" s="73" t="s">
        <v>2575</v>
      </c>
      <c r="C1173" s="73" t="s">
        <v>2517</v>
      </c>
      <c r="D1173" s="86">
        <v>31819.702236000001</v>
      </c>
      <c r="E1173" s="73" t="s">
        <v>2518</v>
      </c>
      <c r="F1173" s="79" t="str">
        <f>INDEX('Crosswalk Particulates'!$B:$B,MATCH('2017 EPA Data'!A1173,'Crosswalk Particulates'!$A:$A,0))</f>
        <v>industry-fuel-coal</v>
      </c>
      <c r="G1173" s="84">
        <f>INDEX('Crosswalk Particulates'!$E:$E,MATCH('2017 EPA Data'!$B1173,'Crosswalk Particulates'!$D:$D,0))</f>
        <v>0</v>
      </c>
      <c r="H1173" s="96">
        <f t="shared" si="18"/>
        <v>0</v>
      </c>
    </row>
    <row r="1174" spans="1:8" hidden="1">
      <c r="A1174" s="73" t="s">
        <v>2559</v>
      </c>
      <c r="B1174" s="73" t="s">
        <v>2650</v>
      </c>
      <c r="C1174" s="73" t="s">
        <v>2517</v>
      </c>
      <c r="D1174" s="86">
        <v>31814.397502273623</v>
      </c>
      <c r="E1174" s="73" t="s">
        <v>2518</v>
      </c>
      <c r="F1174" s="79" t="str">
        <f>INDEX('Crosswalk Particulates'!$B:$B,MATCH('2017 EPA Data'!A1174,'Crosswalk Particulates'!$A:$A,0))</f>
        <v>process-waste-industry</v>
      </c>
      <c r="G1174" s="84">
        <f>INDEX('Crosswalk Particulates'!$E:$E,MATCH('2017 EPA Data'!$B1174,'Crosswalk Particulates'!$D:$D,0))</f>
        <v>0</v>
      </c>
      <c r="H1174" s="96">
        <f t="shared" si="18"/>
        <v>0</v>
      </c>
    </row>
    <row r="1175" spans="1:8" hidden="1">
      <c r="A1175" s="73" t="s">
        <v>2519</v>
      </c>
      <c r="B1175" s="73" t="s">
        <v>2715</v>
      </c>
      <c r="C1175" s="73" t="s">
        <v>2517</v>
      </c>
      <c r="D1175" s="86">
        <v>31727.885542539592</v>
      </c>
      <c r="E1175" s="73" t="s">
        <v>2518</v>
      </c>
      <c r="F1175" s="79" t="str">
        <f>INDEX('Crosswalk Particulates'!$B:$B,MATCH('2017 EPA Data'!A1175,'Crosswalk Particulates'!$A:$A,0))</f>
        <v>process-other-industry</v>
      </c>
      <c r="G1175" s="84">
        <f>INDEX('Crosswalk Particulates'!$E:$E,MATCH('2017 EPA Data'!$B1175,'Crosswalk Particulates'!$D:$D,0))</f>
        <v>0</v>
      </c>
      <c r="H1175" s="96">
        <f t="shared" si="18"/>
        <v>0</v>
      </c>
    </row>
    <row r="1176" spans="1:8" hidden="1">
      <c r="A1176" s="73" t="s">
        <v>2569</v>
      </c>
      <c r="B1176" s="73" t="s">
        <v>2726</v>
      </c>
      <c r="C1176" s="73" t="s">
        <v>2517</v>
      </c>
      <c r="D1176" s="86">
        <v>31635.372918967179</v>
      </c>
      <c r="E1176" s="73" t="s">
        <v>2518</v>
      </c>
      <c r="F1176" s="79" t="str">
        <f>INDEX('Crosswalk Particulates'!$B:$B,MATCH('2017 EPA Data'!A1176,'Crosswalk Particulates'!$A:$A,0))</f>
        <v>Transportation Sector</v>
      </c>
      <c r="G1176" s="84">
        <f>INDEX('Crosswalk Particulates'!$E:$E,MATCH('2017 EPA Data'!$B1176,'Crosswalk Particulates'!$D:$D,0))</f>
        <v>0</v>
      </c>
      <c r="H1176" s="96">
        <f t="shared" si="18"/>
        <v>0</v>
      </c>
    </row>
    <row r="1177" spans="1:8" hidden="1">
      <c r="A1177" s="73" t="s">
        <v>2596</v>
      </c>
      <c r="B1177" s="73" t="s">
        <v>2560</v>
      </c>
      <c r="C1177" s="73" t="s">
        <v>2557</v>
      </c>
      <c r="D1177" s="86">
        <v>31570.046499516979</v>
      </c>
      <c r="E1177" s="73" t="s">
        <v>2522</v>
      </c>
      <c r="F1177" s="79" t="str">
        <f>INDEX('Crosswalk Particulates'!$B:$B,MATCH('2017 EPA Data'!A1177,'Crosswalk Particulates'!$A:$A,0))</f>
        <v>industry-fuel-coal</v>
      </c>
      <c r="G1177" s="84" t="str">
        <f>INDEX('Crosswalk Particulates'!$E:$E,MATCH('2017 EPA Data'!$B1177,'Crosswalk Particulates'!$D:$D,0))</f>
        <v>CO</v>
      </c>
      <c r="H1177" s="96">
        <f t="shared" si="18"/>
        <v>28639898485.468681</v>
      </c>
    </row>
    <row r="1178" spans="1:8" hidden="1">
      <c r="A1178" s="73" t="s">
        <v>2629</v>
      </c>
      <c r="B1178" s="73" t="s">
        <v>2685</v>
      </c>
      <c r="C1178" s="73" t="s">
        <v>2517</v>
      </c>
      <c r="D1178" s="86">
        <v>31388.553492987197</v>
      </c>
      <c r="E1178" s="73" t="s">
        <v>2518</v>
      </c>
      <c r="F1178" s="79" t="str">
        <f>INDEX('Crosswalk Particulates'!$B:$B,MATCH('2017 EPA Data'!A1178,'Crosswalk Particulates'!$A:$A,0))</f>
        <v>industry-fuel-oil</v>
      </c>
      <c r="G1178" s="84">
        <f>INDEX('Crosswalk Particulates'!$E:$E,MATCH('2017 EPA Data'!$B1178,'Crosswalk Particulates'!$D:$D,0))</f>
        <v>0</v>
      </c>
      <c r="H1178" s="96">
        <f t="shared" si="18"/>
        <v>0</v>
      </c>
    </row>
    <row r="1179" spans="1:8" hidden="1">
      <c r="A1179" s="73" t="s">
        <v>2723</v>
      </c>
      <c r="B1179" s="73" t="s">
        <v>2609</v>
      </c>
      <c r="C1179" s="73" t="s">
        <v>2557</v>
      </c>
      <c r="D1179" s="86">
        <v>31323.127795199998</v>
      </c>
      <c r="E1179" s="73" t="s">
        <v>2522</v>
      </c>
      <c r="F1179" s="79" t="str">
        <f>INDEX('Crosswalk Particulates'!$B:$B,MATCH('2017 EPA Data'!A1179,'Crosswalk Particulates'!$A:$A,0))</f>
        <v>Residential Buildings Sector</v>
      </c>
      <c r="G1179" s="84" t="str">
        <f>INDEX('Crosswalk Particulates'!$E:$E,MATCH('2017 EPA Data'!$B1179,'Crosswalk Particulates'!$D:$D,0))</f>
        <v>NOX</v>
      </c>
      <c r="H1179" s="96">
        <f t="shared" si="18"/>
        <v>28415897338.498245</v>
      </c>
    </row>
    <row r="1180" spans="1:8" hidden="1">
      <c r="A1180" s="73" t="s">
        <v>2589</v>
      </c>
      <c r="B1180" s="73" t="s">
        <v>2634</v>
      </c>
      <c r="D1180" s="86">
        <v>31317.021849921442</v>
      </c>
      <c r="E1180" s="73" t="s">
        <v>2522</v>
      </c>
      <c r="F1180" s="79" t="str">
        <f>INDEX('Crosswalk Particulates'!$B:$B,MATCH('2017 EPA Data'!A1180,'Crosswalk Particulates'!$A:$A,0))</f>
        <v>Other-EPA</v>
      </c>
      <c r="G1180" s="84" t="str">
        <f>INDEX('Crosswalk Particulates'!$E:$E,MATCH('2017 EPA Data'!$B1180,'Crosswalk Particulates'!$D:$D,0))</f>
        <v>OC</v>
      </c>
      <c r="H1180" s="96">
        <f t="shared" si="18"/>
        <v>28410358111.530735</v>
      </c>
    </row>
    <row r="1181" spans="1:8" hidden="1">
      <c r="A1181" s="73" t="s">
        <v>2538</v>
      </c>
      <c r="B1181" s="73" t="s">
        <v>2610</v>
      </c>
      <c r="C1181" s="73" t="s">
        <v>2557</v>
      </c>
      <c r="D1181" s="86">
        <v>31298.220113319734</v>
      </c>
      <c r="E1181" s="73" t="s">
        <v>2522</v>
      </c>
      <c r="F1181" s="79" t="str">
        <f>INDEX('Crosswalk Particulates'!$B:$B,MATCH('2017 EPA Data'!A1181,'Crosswalk Particulates'!$A:$A,0))</f>
        <v>process-other-industry</v>
      </c>
      <c r="G1181" s="84" t="str">
        <f>INDEX('Crosswalk Particulates'!$E:$E,MATCH('2017 EPA Data'!$B1181,'Crosswalk Particulates'!$D:$D,0))</f>
        <v>PM25</v>
      </c>
      <c r="H1181" s="96">
        <f t="shared" si="18"/>
        <v>28393301442.715515</v>
      </c>
    </row>
    <row r="1182" spans="1:8" hidden="1">
      <c r="A1182" s="73" t="s">
        <v>2595</v>
      </c>
      <c r="B1182" s="73" t="s">
        <v>2668</v>
      </c>
      <c r="C1182" s="73" t="s">
        <v>2517</v>
      </c>
      <c r="D1182" s="86">
        <v>31286.191559999999</v>
      </c>
      <c r="E1182" s="73" t="s">
        <v>2518</v>
      </c>
      <c r="F1182" s="79" t="str">
        <f>INDEX('Crosswalk Particulates'!$B:$B,MATCH('2017 EPA Data'!A1182,'Crosswalk Particulates'!$A:$A,0))</f>
        <v>process-other-industry</v>
      </c>
      <c r="G1182" s="84">
        <f>INDEX('Crosswalk Particulates'!$E:$E,MATCH('2017 EPA Data'!$B1182,'Crosswalk Particulates'!$D:$D,0))</f>
        <v>0</v>
      </c>
      <c r="H1182" s="96">
        <f t="shared" si="18"/>
        <v>0</v>
      </c>
    </row>
    <row r="1183" spans="1:8" hidden="1">
      <c r="A1183" s="73" t="s">
        <v>2629</v>
      </c>
      <c r="B1183" s="73" t="s">
        <v>2539</v>
      </c>
      <c r="C1183" s="73" t="s">
        <v>2517</v>
      </c>
      <c r="D1183" s="86">
        <v>31068.322564224229</v>
      </c>
      <c r="E1183" s="73" t="s">
        <v>2518</v>
      </c>
      <c r="F1183" s="79" t="str">
        <f>INDEX('Crosswalk Particulates'!$B:$B,MATCH('2017 EPA Data'!A1183,'Crosswalk Particulates'!$A:$A,0))</f>
        <v>industry-fuel-oil</v>
      </c>
      <c r="G1183" s="84">
        <f>INDEX('Crosswalk Particulates'!$E:$E,MATCH('2017 EPA Data'!$B1183,'Crosswalk Particulates'!$D:$D,0))</f>
        <v>0</v>
      </c>
      <c r="H1183" s="96">
        <f t="shared" si="18"/>
        <v>0</v>
      </c>
    </row>
    <row r="1184" spans="1:8" hidden="1">
      <c r="A1184" s="73" t="s">
        <v>2591</v>
      </c>
      <c r="B1184" s="73" t="s">
        <v>2610</v>
      </c>
      <c r="C1184" s="73" t="s">
        <v>2557</v>
      </c>
      <c r="D1184" s="86">
        <v>30776.11523458119</v>
      </c>
      <c r="E1184" s="73" t="s">
        <v>2522</v>
      </c>
      <c r="F1184" s="79" t="str">
        <f>INDEX('Crosswalk Particulates'!$B:$B,MATCH('2017 EPA Data'!A1184,'Crosswalk Particulates'!$A:$A,0))</f>
        <v>Other-EPA</v>
      </c>
      <c r="G1184" s="84" t="str">
        <f>INDEX('Crosswalk Particulates'!$E:$E,MATCH('2017 EPA Data'!$B1184,'Crosswalk Particulates'!$D:$D,0))</f>
        <v>PM25</v>
      </c>
      <c r="H1184" s="96">
        <f t="shared" si="18"/>
        <v>27919655300.760399</v>
      </c>
    </row>
    <row r="1185" spans="1:8" hidden="1">
      <c r="A1185" s="73" t="s">
        <v>2619</v>
      </c>
      <c r="B1185" s="73" t="s">
        <v>2575</v>
      </c>
      <c r="C1185" s="73" t="s">
        <v>2517</v>
      </c>
      <c r="D1185" s="86">
        <v>30487.892070000002</v>
      </c>
      <c r="E1185" s="73" t="s">
        <v>2518</v>
      </c>
      <c r="F1185" s="79" t="str">
        <f>INDEX('Crosswalk Particulates'!$B:$B,MATCH('2017 EPA Data'!A1185,'Crosswalk Particulates'!$A:$A,0))</f>
        <v>process-iron and steel-industry</v>
      </c>
      <c r="G1185" s="84">
        <f>INDEX('Crosswalk Particulates'!$E:$E,MATCH('2017 EPA Data'!$B1185,'Crosswalk Particulates'!$D:$D,0))</f>
        <v>0</v>
      </c>
      <c r="H1185" s="96">
        <f t="shared" si="18"/>
        <v>0</v>
      </c>
    </row>
    <row r="1186" spans="1:8" hidden="1">
      <c r="A1186" s="73" t="s">
        <v>2547</v>
      </c>
      <c r="B1186" s="73" t="s">
        <v>2540</v>
      </c>
      <c r="C1186" s="73" t="s">
        <v>2517</v>
      </c>
      <c r="D1186" s="86">
        <v>30373.163799999998</v>
      </c>
      <c r="E1186" s="73" t="s">
        <v>2518</v>
      </c>
      <c r="F1186" s="79" t="str">
        <f>INDEX('Crosswalk Particulates'!$B:$B,MATCH('2017 EPA Data'!A1186,'Crosswalk Particulates'!$A:$A,0))</f>
        <v>process-other-industry</v>
      </c>
      <c r="G1186" s="84">
        <f>INDEX('Crosswalk Particulates'!$E:$E,MATCH('2017 EPA Data'!$B1186,'Crosswalk Particulates'!$D:$D,0))</f>
        <v>0</v>
      </c>
      <c r="H1186" s="96">
        <f t="shared" si="18"/>
        <v>0</v>
      </c>
    </row>
    <row r="1187" spans="1:8" hidden="1">
      <c r="A1187" s="73" t="s">
        <v>2665</v>
      </c>
      <c r="B1187" s="73" t="s">
        <v>2577</v>
      </c>
      <c r="C1187" s="73" t="s">
        <v>2517</v>
      </c>
      <c r="D1187" s="86">
        <v>30316.922554131539</v>
      </c>
      <c r="E1187" s="73" t="s">
        <v>2518</v>
      </c>
      <c r="F1187" s="79" t="str">
        <f>INDEX('Crosswalk Particulates'!$B:$B,MATCH('2017 EPA Data'!A1187,'Crosswalk Particulates'!$A:$A,0))</f>
        <v>Commercial Buildings Sector</v>
      </c>
      <c r="G1187" s="84">
        <f>INDEX('Crosswalk Particulates'!$E:$E,MATCH('2017 EPA Data'!$B1187,'Crosswalk Particulates'!$D:$D,0))</f>
        <v>0</v>
      </c>
      <c r="H1187" s="96">
        <f t="shared" si="18"/>
        <v>0</v>
      </c>
    </row>
    <row r="1188" spans="1:8" hidden="1">
      <c r="A1188" s="73" t="s">
        <v>2559</v>
      </c>
      <c r="B1188" s="73" t="s">
        <v>2614</v>
      </c>
      <c r="C1188" s="73" t="s">
        <v>2517</v>
      </c>
      <c r="D1188" s="86">
        <v>30249.433198646671</v>
      </c>
      <c r="E1188" s="73" t="s">
        <v>2518</v>
      </c>
      <c r="F1188" s="79" t="str">
        <f>INDEX('Crosswalk Particulates'!$B:$B,MATCH('2017 EPA Data'!A1188,'Crosswalk Particulates'!$A:$A,0))</f>
        <v>process-waste-industry</v>
      </c>
      <c r="G1188" s="84">
        <f>INDEX('Crosswalk Particulates'!$E:$E,MATCH('2017 EPA Data'!$B1188,'Crosswalk Particulates'!$D:$D,0))</f>
        <v>0</v>
      </c>
      <c r="H1188" s="96">
        <f t="shared" si="18"/>
        <v>0</v>
      </c>
    </row>
    <row r="1189" spans="1:8" hidden="1">
      <c r="A1189" s="73" t="s">
        <v>2519</v>
      </c>
      <c r="B1189" s="73" t="s">
        <v>2533</v>
      </c>
      <c r="C1189" s="73" t="s">
        <v>2517</v>
      </c>
      <c r="D1189" s="86">
        <v>30198.834060734</v>
      </c>
      <c r="E1189" s="73" t="s">
        <v>2518</v>
      </c>
      <c r="F1189" s="79" t="str">
        <f>INDEX('Crosswalk Particulates'!$B:$B,MATCH('2017 EPA Data'!A1189,'Crosswalk Particulates'!$A:$A,0))</f>
        <v>process-other-industry</v>
      </c>
      <c r="G1189" s="84">
        <f>INDEX('Crosswalk Particulates'!$E:$E,MATCH('2017 EPA Data'!$B1189,'Crosswalk Particulates'!$D:$D,0))</f>
        <v>0</v>
      </c>
      <c r="H1189" s="96">
        <f t="shared" si="18"/>
        <v>0</v>
      </c>
    </row>
    <row r="1190" spans="1:8" hidden="1">
      <c r="A1190" s="73" t="s">
        <v>2551</v>
      </c>
      <c r="B1190" s="73" t="s">
        <v>2685</v>
      </c>
      <c r="C1190" s="73" t="s">
        <v>2517</v>
      </c>
      <c r="D1190" s="86">
        <v>30185.507630913071</v>
      </c>
      <c r="E1190" s="73" t="s">
        <v>2518</v>
      </c>
      <c r="F1190" s="79" t="str">
        <f>INDEX('Crosswalk Particulates'!$B:$B,MATCH('2017 EPA Data'!A1190,'Crosswalk Particulates'!$A:$A,0))</f>
        <v>industry-fuel-natural gas</v>
      </c>
      <c r="G1190" s="84">
        <f>INDEX('Crosswalk Particulates'!$E:$E,MATCH('2017 EPA Data'!$B1190,'Crosswalk Particulates'!$D:$D,0))</f>
        <v>0</v>
      </c>
      <c r="H1190" s="96">
        <f t="shared" si="18"/>
        <v>0</v>
      </c>
    </row>
    <row r="1191" spans="1:8" hidden="1">
      <c r="A1191" s="73" t="s">
        <v>2541</v>
      </c>
      <c r="B1191" s="73" t="s">
        <v>2628</v>
      </c>
      <c r="C1191" s="73" t="s">
        <v>2517</v>
      </c>
      <c r="D1191" s="86">
        <v>30064.794520412601</v>
      </c>
      <c r="E1191" s="73" t="s">
        <v>2518</v>
      </c>
      <c r="F1191" s="79" t="str">
        <f>INDEX('Crosswalk Particulates'!$B:$B,MATCH('2017 EPA Data'!A1191,'Crosswalk Particulates'!$A:$A,0))</f>
        <v>Transportation Sector</v>
      </c>
      <c r="G1191" s="84">
        <f>INDEX('Crosswalk Particulates'!$E:$E,MATCH('2017 EPA Data'!$B1191,'Crosswalk Particulates'!$D:$D,0))</f>
        <v>0</v>
      </c>
      <c r="H1191" s="96">
        <f t="shared" si="18"/>
        <v>0</v>
      </c>
    </row>
    <row r="1192" spans="1:8" hidden="1">
      <c r="A1192" s="73" t="s">
        <v>2554</v>
      </c>
      <c r="B1192" s="73" t="s">
        <v>2556</v>
      </c>
      <c r="C1192" s="73" t="s">
        <v>2557</v>
      </c>
      <c r="D1192" s="86">
        <v>29914.120636195425</v>
      </c>
      <c r="E1192" s="73" t="s">
        <v>2522</v>
      </c>
      <c r="F1192" s="79" t="str">
        <f>INDEX('Crosswalk Particulates'!$B:$B,MATCH('2017 EPA Data'!A1192,'Crosswalk Particulates'!$A:$A,0))</f>
        <v>Transportation Sector</v>
      </c>
      <c r="G1192" s="84" t="str">
        <f>INDEX('Crosswalk Particulates'!$E:$E,MATCH('2017 EPA Data'!$B1192,'Crosswalk Particulates'!$D:$D,0))</f>
        <v>VOC</v>
      </c>
      <c r="H1192" s="96">
        <f t="shared" si="18"/>
        <v>27137666025.161186</v>
      </c>
    </row>
    <row r="1193" spans="1:8" hidden="1">
      <c r="A1193" s="73" t="s">
        <v>2608</v>
      </c>
      <c r="B1193" s="73" t="s">
        <v>2560</v>
      </c>
      <c r="C1193" s="73" t="s">
        <v>2557</v>
      </c>
      <c r="D1193" s="86">
        <v>29764.609465726</v>
      </c>
      <c r="E1193" s="73" t="s">
        <v>2522</v>
      </c>
      <c r="F1193" s="79" t="str">
        <f>INDEX('Crosswalk Particulates'!$B:$B,MATCH('2017 EPA Data'!A1193,'Crosswalk Particulates'!$A:$A,0))</f>
        <v>Electricity Sector</v>
      </c>
      <c r="G1193" s="84" t="str">
        <f>INDEX('Crosswalk Particulates'!$E:$E,MATCH('2017 EPA Data'!$B1193,'Crosswalk Particulates'!$D:$D,0))</f>
        <v>CO</v>
      </c>
      <c r="H1193" s="96">
        <f t="shared" si="18"/>
        <v>27002031611.548477</v>
      </c>
    </row>
    <row r="1194" spans="1:8" hidden="1">
      <c r="A1194" s="73" t="s">
        <v>2601</v>
      </c>
      <c r="B1194" s="73" t="s">
        <v>2539</v>
      </c>
      <c r="C1194" s="73" t="s">
        <v>2517</v>
      </c>
      <c r="D1194" s="86">
        <v>29754.191135243775</v>
      </c>
      <c r="E1194" s="73" t="s">
        <v>2518</v>
      </c>
      <c r="F1194" s="79" t="str">
        <f>INDEX('Crosswalk Particulates'!$B:$B,MATCH('2017 EPA Data'!A1194,'Crosswalk Particulates'!$A:$A,0))</f>
        <v>Commercial Buildings Sector</v>
      </c>
      <c r="G1194" s="84">
        <f>INDEX('Crosswalk Particulates'!$E:$E,MATCH('2017 EPA Data'!$B1194,'Crosswalk Particulates'!$D:$D,0))</f>
        <v>0</v>
      </c>
      <c r="H1194" s="96">
        <f t="shared" si="18"/>
        <v>0</v>
      </c>
    </row>
    <row r="1195" spans="1:8" hidden="1">
      <c r="A1195" s="73" t="s">
        <v>2607</v>
      </c>
      <c r="B1195" s="73" t="s">
        <v>2558</v>
      </c>
      <c r="C1195" s="73" t="s">
        <v>2517</v>
      </c>
      <c r="D1195" s="86">
        <v>29752.023700199999</v>
      </c>
      <c r="E1195" s="73" t="s">
        <v>2518</v>
      </c>
      <c r="F1195" s="79" t="str">
        <f>INDEX('Crosswalk Particulates'!$B:$B,MATCH('2017 EPA Data'!A1195,'Crosswalk Particulates'!$A:$A,0))</f>
        <v>process-cement-industry</v>
      </c>
      <c r="G1195" s="84">
        <f>INDEX('Crosswalk Particulates'!$E:$E,MATCH('2017 EPA Data'!$B1195,'Crosswalk Particulates'!$D:$D,0))</f>
        <v>0</v>
      </c>
      <c r="H1195" s="96">
        <f t="shared" si="18"/>
        <v>0</v>
      </c>
    </row>
    <row r="1196" spans="1:8" hidden="1">
      <c r="A1196" s="73" t="s">
        <v>2603</v>
      </c>
      <c r="B1196" s="73" t="s">
        <v>2637</v>
      </c>
      <c r="C1196" s="73" t="s">
        <v>2517</v>
      </c>
      <c r="D1196" s="86">
        <v>29716.36154832779</v>
      </c>
      <c r="E1196" s="73" t="s">
        <v>2518</v>
      </c>
      <c r="F1196" s="79" t="str">
        <f>INDEX('Crosswalk Particulates'!$B:$B,MATCH('2017 EPA Data'!A1196,'Crosswalk Particulates'!$A:$A,0))</f>
        <v>Transportation Sector</v>
      </c>
      <c r="G1196" s="84">
        <f>INDEX('Crosswalk Particulates'!$E:$E,MATCH('2017 EPA Data'!$B1196,'Crosswalk Particulates'!$D:$D,0))</f>
        <v>0</v>
      </c>
      <c r="H1196" s="96">
        <f t="shared" si="18"/>
        <v>0</v>
      </c>
    </row>
    <row r="1197" spans="1:8" hidden="1">
      <c r="A1197" s="73" t="s">
        <v>2554</v>
      </c>
      <c r="B1197" s="73" t="s">
        <v>2536</v>
      </c>
      <c r="C1197" s="73" t="s">
        <v>2517</v>
      </c>
      <c r="D1197" s="86">
        <v>29558.490801366395</v>
      </c>
      <c r="E1197" s="73" t="s">
        <v>2518</v>
      </c>
      <c r="F1197" s="79" t="str">
        <f>INDEX('Crosswalk Particulates'!$B:$B,MATCH('2017 EPA Data'!A1197,'Crosswalk Particulates'!$A:$A,0))</f>
        <v>Transportation Sector</v>
      </c>
      <c r="G1197" s="84">
        <f>INDEX('Crosswalk Particulates'!$E:$E,MATCH('2017 EPA Data'!$B1197,'Crosswalk Particulates'!$D:$D,0))</f>
        <v>0</v>
      </c>
      <c r="H1197" s="96">
        <f t="shared" si="18"/>
        <v>0</v>
      </c>
    </row>
    <row r="1198" spans="1:8" hidden="1">
      <c r="A1198" s="73" t="s">
        <v>2578</v>
      </c>
      <c r="B1198" s="73" t="s">
        <v>2727</v>
      </c>
      <c r="C1198" s="73" t="s">
        <v>2517</v>
      </c>
      <c r="D1198" s="86">
        <v>29469.61</v>
      </c>
      <c r="E1198" s="73" t="s">
        <v>2518</v>
      </c>
      <c r="F1198" s="79" t="str">
        <f>INDEX('Crosswalk Particulates'!$B:$B,MATCH('2017 EPA Data'!A1198,'Crosswalk Particulates'!$A:$A,0))</f>
        <v>process-chemicals-industry</v>
      </c>
      <c r="G1198" s="84">
        <f>INDEX('Crosswalk Particulates'!$E:$E,MATCH('2017 EPA Data'!$B1198,'Crosswalk Particulates'!$D:$D,0))</f>
        <v>0</v>
      </c>
      <c r="H1198" s="96">
        <f t="shared" si="18"/>
        <v>0</v>
      </c>
    </row>
    <row r="1199" spans="1:8" hidden="1">
      <c r="A1199" s="73" t="s">
        <v>2632</v>
      </c>
      <c r="B1199" s="73" t="s">
        <v>2659</v>
      </c>
      <c r="C1199" s="73" t="s">
        <v>2517</v>
      </c>
      <c r="D1199" s="86">
        <v>29386.100831520049</v>
      </c>
      <c r="E1199" s="73" t="s">
        <v>2518</v>
      </c>
      <c r="F1199" s="79" t="str">
        <f>INDEX('Crosswalk Particulates'!$B:$B,MATCH('2017 EPA Data'!A1199,'Crosswalk Particulates'!$A:$A,0))</f>
        <v>industry-fuel-other</v>
      </c>
      <c r="G1199" s="84">
        <f>INDEX('Crosswalk Particulates'!$E:$E,MATCH('2017 EPA Data'!$B1199,'Crosswalk Particulates'!$D:$D,0))</f>
        <v>0</v>
      </c>
      <c r="H1199" s="96">
        <f t="shared" si="18"/>
        <v>0</v>
      </c>
    </row>
    <row r="1200" spans="1:8" hidden="1">
      <c r="A1200" s="73" t="s">
        <v>2601</v>
      </c>
      <c r="B1200" s="73" t="s">
        <v>2577</v>
      </c>
      <c r="C1200" s="73" t="s">
        <v>2517</v>
      </c>
      <c r="D1200" s="86">
        <v>29375.847159697001</v>
      </c>
      <c r="E1200" s="73" t="s">
        <v>2518</v>
      </c>
      <c r="F1200" s="79" t="str">
        <f>INDEX('Crosswalk Particulates'!$B:$B,MATCH('2017 EPA Data'!A1200,'Crosswalk Particulates'!$A:$A,0))</f>
        <v>Commercial Buildings Sector</v>
      </c>
      <c r="G1200" s="84">
        <f>INDEX('Crosswalk Particulates'!$E:$E,MATCH('2017 EPA Data'!$B1200,'Crosswalk Particulates'!$D:$D,0))</f>
        <v>0</v>
      </c>
      <c r="H1200" s="96">
        <f t="shared" si="18"/>
        <v>0</v>
      </c>
    </row>
    <row r="1201" spans="1:8" hidden="1">
      <c r="A1201" s="73" t="s">
        <v>2545</v>
      </c>
      <c r="B1201" s="73" t="s">
        <v>2621</v>
      </c>
      <c r="C1201" s="73" t="s">
        <v>2517</v>
      </c>
      <c r="D1201" s="86">
        <v>29345.412611457075</v>
      </c>
      <c r="E1201" s="73" t="s">
        <v>2518</v>
      </c>
      <c r="F1201" s="79" t="str">
        <f>INDEX('Crosswalk Particulates'!$B:$B,MATCH('2017 EPA Data'!A1201,'Crosswalk Particulates'!$A:$A,0))</f>
        <v>Transportation Sector</v>
      </c>
      <c r="G1201" s="84">
        <f>INDEX('Crosswalk Particulates'!$E:$E,MATCH('2017 EPA Data'!$B1201,'Crosswalk Particulates'!$D:$D,0))</f>
        <v>0</v>
      </c>
      <c r="H1201" s="96">
        <f t="shared" si="18"/>
        <v>0</v>
      </c>
    </row>
    <row r="1202" spans="1:8" hidden="1">
      <c r="A1202" s="73" t="s">
        <v>2546</v>
      </c>
      <c r="B1202" s="73" t="s">
        <v>2537</v>
      </c>
      <c r="C1202" s="73" t="s">
        <v>2517</v>
      </c>
      <c r="D1202" s="86">
        <v>29234.433202174816</v>
      </c>
      <c r="E1202" s="73" t="s">
        <v>2518</v>
      </c>
      <c r="F1202" s="79" t="str">
        <f>INDEX('Crosswalk Particulates'!$B:$B,MATCH('2017 EPA Data'!A1202,'Crosswalk Particulates'!$A:$A,0))</f>
        <v>process-other-industry</v>
      </c>
      <c r="G1202" s="84">
        <f>INDEX('Crosswalk Particulates'!$E:$E,MATCH('2017 EPA Data'!$B1202,'Crosswalk Particulates'!$D:$D,0))</f>
        <v>0</v>
      </c>
      <c r="H1202" s="96">
        <f t="shared" si="18"/>
        <v>0</v>
      </c>
    </row>
    <row r="1203" spans="1:8" hidden="1">
      <c r="A1203" s="73" t="s">
        <v>2519</v>
      </c>
      <c r="B1203" s="73" t="s">
        <v>2691</v>
      </c>
      <c r="C1203" s="73" t="s">
        <v>2517</v>
      </c>
      <c r="D1203" s="86">
        <v>29116.408800699999</v>
      </c>
      <c r="E1203" s="73" t="s">
        <v>2518</v>
      </c>
      <c r="F1203" s="79" t="str">
        <f>INDEX('Crosswalk Particulates'!$B:$B,MATCH('2017 EPA Data'!A1203,'Crosswalk Particulates'!$A:$A,0))</f>
        <v>process-other-industry</v>
      </c>
      <c r="G1203" s="84">
        <f>INDEX('Crosswalk Particulates'!$E:$E,MATCH('2017 EPA Data'!$B1203,'Crosswalk Particulates'!$D:$D,0))</f>
        <v>0</v>
      </c>
      <c r="H1203" s="96">
        <f t="shared" si="18"/>
        <v>0</v>
      </c>
    </row>
    <row r="1204" spans="1:8" hidden="1">
      <c r="A1204" s="73" t="s">
        <v>2586</v>
      </c>
      <c r="B1204" s="73" t="s">
        <v>2543</v>
      </c>
      <c r="C1204" s="73" t="s">
        <v>2517</v>
      </c>
      <c r="D1204" s="86">
        <v>29012.615625258</v>
      </c>
      <c r="E1204" s="73" t="s">
        <v>2518</v>
      </c>
      <c r="F1204" s="79" t="str">
        <f>INDEX('Crosswalk Particulates'!$B:$B,MATCH('2017 EPA Data'!A1204,'Crosswalk Particulates'!$A:$A,0))</f>
        <v>process-other-industry</v>
      </c>
      <c r="G1204" s="84">
        <f>INDEX('Crosswalk Particulates'!$E:$E,MATCH('2017 EPA Data'!$B1204,'Crosswalk Particulates'!$D:$D,0))</f>
        <v>0</v>
      </c>
      <c r="H1204" s="96">
        <f t="shared" si="18"/>
        <v>0</v>
      </c>
    </row>
    <row r="1205" spans="1:8" hidden="1">
      <c r="A1205" s="73" t="s">
        <v>2592</v>
      </c>
      <c r="B1205" s="73" t="s">
        <v>2574</v>
      </c>
      <c r="C1205" s="73" t="s">
        <v>2517</v>
      </c>
      <c r="D1205" s="86">
        <v>28885.474746600001</v>
      </c>
      <c r="E1205" s="73" t="s">
        <v>2518</v>
      </c>
      <c r="F1205" s="79" t="str">
        <f>INDEX('Crosswalk Particulates'!$B:$B,MATCH('2017 EPA Data'!A1205,'Crosswalk Particulates'!$A:$A,0))</f>
        <v>process-ngps-industry</v>
      </c>
      <c r="G1205" s="84">
        <f>INDEX('Crosswalk Particulates'!$E:$E,MATCH('2017 EPA Data'!$B1205,'Crosswalk Particulates'!$D:$D,0))</f>
        <v>0</v>
      </c>
      <c r="H1205" s="96">
        <f t="shared" si="18"/>
        <v>0</v>
      </c>
    </row>
    <row r="1206" spans="1:8" hidden="1">
      <c r="A1206" s="73" t="s">
        <v>2592</v>
      </c>
      <c r="B1206" s="73" t="s">
        <v>2543</v>
      </c>
      <c r="C1206" s="73" t="s">
        <v>2517</v>
      </c>
      <c r="D1206" s="86">
        <v>28857.179199999999</v>
      </c>
      <c r="E1206" s="73" t="s">
        <v>2518</v>
      </c>
      <c r="F1206" s="79" t="str">
        <f>INDEX('Crosswalk Particulates'!$B:$B,MATCH('2017 EPA Data'!A1206,'Crosswalk Particulates'!$A:$A,0))</f>
        <v>process-ngps-industry</v>
      </c>
      <c r="G1206" s="84">
        <f>INDEX('Crosswalk Particulates'!$E:$E,MATCH('2017 EPA Data'!$B1206,'Crosswalk Particulates'!$D:$D,0))</f>
        <v>0</v>
      </c>
      <c r="H1206" s="96">
        <f t="shared" si="18"/>
        <v>0</v>
      </c>
    </row>
    <row r="1207" spans="1:8" hidden="1">
      <c r="A1207" s="73" t="s">
        <v>2596</v>
      </c>
      <c r="B1207" s="73" t="s">
        <v>2543</v>
      </c>
      <c r="C1207" s="73" t="s">
        <v>2517</v>
      </c>
      <c r="D1207" s="86">
        <v>28783</v>
      </c>
      <c r="E1207" s="73" t="s">
        <v>2518</v>
      </c>
      <c r="F1207" s="79" t="str">
        <f>INDEX('Crosswalk Particulates'!$B:$B,MATCH('2017 EPA Data'!A1207,'Crosswalk Particulates'!$A:$A,0))</f>
        <v>industry-fuel-coal</v>
      </c>
      <c r="G1207" s="84">
        <f>INDEX('Crosswalk Particulates'!$E:$E,MATCH('2017 EPA Data'!$B1207,'Crosswalk Particulates'!$D:$D,0))</f>
        <v>0</v>
      </c>
      <c r="H1207" s="96">
        <f t="shared" si="18"/>
        <v>0</v>
      </c>
    </row>
    <row r="1208" spans="1:8" hidden="1">
      <c r="A1208" s="73" t="s">
        <v>2542</v>
      </c>
      <c r="B1208" s="73" t="s">
        <v>2705</v>
      </c>
      <c r="C1208" s="73" t="s">
        <v>2517</v>
      </c>
      <c r="D1208" s="86">
        <v>28767.315669987594</v>
      </c>
      <c r="E1208" s="73" t="s">
        <v>2518</v>
      </c>
      <c r="F1208" s="79" t="str">
        <f>INDEX('Crosswalk Particulates'!$B:$B,MATCH('2017 EPA Data'!A1208,'Crosswalk Particulates'!$A:$A,0))</f>
        <v>process-ngps-industry</v>
      </c>
      <c r="G1208" s="84">
        <f>INDEX('Crosswalk Particulates'!$E:$E,MATCH('2017 EPA Data'!$B1208,'Crosswalk Particulates'!$D:$D,0))</f>
        <v>0</v>
      </c>
      <c r="H1208" s="96">
        <f t="shared" si="18"/>
        <v>0</v>
      </c>
    </row>
    <row r="1209" spans="1:8" hidden="1">
      <c r="A1209" s="73" t="s">
        <v>2582</v>
      </c>
      <c r="B1209" s="73" t="s">
        <v>2535</v>
      </c>
      <c r="C1209" s="73" t="s">
        <v>2517</v>
      </c>
      <c r="D1209" s="86">
        <v>28697.281921681362</v>
      </c>
      <c r="E1209" s="73" t="s">
        <v>2518</v>
      </c>
      <c r="F1209" s="79" t="str">
        <f>INDEX('Crosswalk Particulates'!$B:$B,MATCH('2017 EPA Data'!A1209,'Crosswalk Particulates'!$A:$A,0))</f>
        <v>Commercial Buildings Sector</v>
      </c>
      <c r="G1209" s="84">
        <f>INDEX('Crosswalk Particulates'!$E:$E,MATCH('2017 EPA Data'!$B1209,'Crosswalk Particulates'!$D:$D,0))</f>
        <v>0</v>
      </c>
      <c r="H1209" s="96">
        <f t="shared" si="18"/>
        <v>0</v>
      </c>
    </row>
    <row r="1210" spans="1:8" hidden="1">
      <c r="A1210" s="73" t="s">
        <v>2551</v>
      </c>
      <c r="B1210" s="73" t="s">
        <v>2543</v>
      </c>
      <c r="C1210" s="73" t="s">
        <v>2517</v>
      </c>
      <c r="D1210" s="86">
        <v>28695.765800000001</v>
      </c>
      <c r="E1210" s="73" t="s">
        <v>2518</v>
      </c>
      <c r="F1210" s="79" t="str">
        <f>INDEX('Crosswalk Particulates'!$B:$B,MATCH('2017 EPA Data'!A1210,'Crosswalk Particulates'!$A:$A,0))</f>
        <v>industry-fuel-natural gas</v>
      </c>
      <c r="G1210" s="84">
        <f>INDEX('Crosswalk Particulates'!$E:$E,MATCH('2017 EPA Data'!$B1210,'Crosswalk Particulates'!$D:$D,0))</f>
        <v>0</v>
      </c>
      <c r="H1210" s="96">
        <f t="shared" si="18"/>
        <v>0</v>
      </c>
    </row>
    <row r="1211" spans="1:8" hidden="1">
      <c r="A1211" s="73" t="s">
        <v>2527</v>
      </c>
      <c r="B1211" s="73" t="s">
        <v>2716</v>
      </c>
      <c r="D1211" s="86">
        <v>28691.539050074869</v>
      </c>
      <c r="E1211" s="73" t="s">
        <v>2522</v>
      </c>
      <c r="F1211" s="79" t="str">
        <f>INDEX('Crosswalk Particulates'!$B:$B,MATCH('2017 EPA Data'!A1211,'Crosswalk Particulates'!$A:$A,0))</f>
        <v>Transportation Sector</v>
      </c>
      <c r="G1211" s="84" t="str">
        <f>INDEX('Crosswalk Particulates'!$E:$E,MATCH('2017 EPA Data'!$B1211,'Crosswalk Particulates'!$D:$D,0))</f>
        <v>BC</v>
      </c>
      <c r="H1211" s="96">
        <f t="shared" si="18"/>
        <v>26028557347.819466</v>
      </c>
    </row>
    <row r="1212" spans="1:8" hidden="1">
      <c r="A1212" s="73" t="s">
        <v>2569</v>
      </c>
      <c r="B1212" s="73" t="s">
        <v>2556</v>
      </c>
      <c r="C1212" s="73" t="s">
        <v>2557</v>
      </c>
      <c r="D1212" s="86">
        <v>28462.832430718427</v>
      </c>
      <c r="E1212" s="73" t="s">
        <v>2522</v>
      </c>
      <c r="F1212" s="79" t="str">
        <f>INDEX('Crosswalk Particulates'!$B:$B,MATCH('2017 EPA Data'!A1212,'Crosswalk Particulates'!$A:$A,0))</f>
        <v>Transportation Sector</v>
      </c>
      <c r="G1212" s="84" t="str">
        <f>INDEX('Crosswalk Particulates'!$E:$E,MATCH('2017 EPA Data'!$B1212,'Crosswalk Particulates'!$D:$D,0))</f>
        <v>VOC</v>
      </c>
      <c r="H1212" s="96">
        <f t="shared" si="18"/>
        <v>25821077946.057308</v>
      </c>
    </row>
    <row r="1213" spans="1:8" hidden="1">
      <c r="A1213" s="73" t="s">
        <v>2519</v>
      </c>
      <c r="B1213" s="73" t="s">
        <v>2724</v>
      </c>
      <c r="C1213" s="73" t="s">
        <v>2517</v>
      </c>
      <c r="D1213" s="86">
        <v>28389.054778082002</v>
      </c>
      <c r="E1213" s="73" t="s">
        <v>2518</v>
      </c>
      <c r="F1213" s="79" t="str">
        <f>INDEX('Crosswalk Particulates'!$B:$B,MATCH('2017 EPA Data'!A1213,'Crosswalk Particulates'!$A:$A,0))</f>
        <v>process-other-industry</v>
      </c>
      <c r="G1213" s="84">
        <f>INDEX('Crosswalk Particulates'!$E:$E,MATCH('2017 EPA Data'!$B1213,'Crosswalk Particulates'!$D:$D,0))</f>
        <v>0</v>
      </c>
      <c r="H1213" s="96">
        <f t="shared" si="18"/>
        <v>0</v>
      </c>
    </row>
    <row r="1214" spans="1:8" hidden="1">
      <c r="A1214" s="73" t="s">
        <v>2559</v>
      </c>
      <c r="B1214" s="73" t="s">
        <v>2656</v>
      </c>
      <c r="C1214" s="73" t="s">
        <v>2517</v>
      </c>
      <c r="D1214" s="86">
        <v>28062.109745826321</v>
      </c>
      <c r="E1214" s="73" t="s">
        <v>2518</v>
      </c>
      <c r="F1214" s="79" t="str">
        <f>INDEX('Crosswalk Particulates'!$B:$B,MATCH('2017 EPA Data'!A1214,'Crosswalk Particulates'!$A:$A,0))</f>
        <v>process-waste-industry</v>
      </c>
      <c r="G1214" s="84">
        <f>INDEX('Crosswalk Particulates'!$E:$E,MATCH('2017 EPA Data'!$B1214,'Crosswalk Particulates'!$D:$D,0))</f>
        <v>0</v>
      </c>
      <c r="H1214" s="96">
        <f t="shared" si="18"/>
        <v>0</v>
      </c>
    </row>
    <row r="1215" spans="1:8" hidden="1">
      <c r="A1215" s="73" t="s">
        <v>2585</v>
      </c>
      <c r="B1215" s="73" t="s">
        <v>2558</v>
      </c>
      <c r="C1215" s="73" t="s">
        <v>2517</v>
      </c>
      <c r="D1215" s="86">
        <v>27996.643558200001</v>
      </c>
      <c r="E1215" s="73" t="s">
        <v>2518</v>
      </c>
      <c r="F1215" s="79" t="str">
        <f>INDEX('Crosswalk Particulates'!$B:$B,MATCH('2017 EPA Data'!A1215,'Crosswalk Particulates'!$A:$A,0))</f>
        <v>process-other-industry</v>
      </c>
      <c r="G1215" s="84">
        <f>INDEX('Crosswalk Particulates'!$E:$E,MATCH('2017 EPA Data'!$B1215,'Crosswalk Particulates'!$D:$D,0))</f>
        <v>0</v>
      </c>
      <c r="H1215" s="96">
        <f t="shared" si="18"/>
        <v>0</v>
      </c>
    </row>
    <row r="1216" spans="1:8" hidden="1">
      <c r="A1216" s="73" t="s">
        <v>2569</v>
      </c>
      <c r="B1216" s="73" t="s">
        <v>2656</v>
      </c>
      <c r="C1216" s="73" t="s">
        <v>2517</v>
      </c>
      <c r="D1216" s="86">
        <v>27817.81817770956</v>
      </c>
      <c r="E1216" s="73" t="s">
        <v>2518</v>
      </c>
      <c r="F1216" s="79" t="str">
        <f>INDEX('Crosswalk Particulates'!$B:$B,MATCH('2017 EPA Data'!A1216,'Crosswalk Particulates'!$A:$A,0))</f>
        <v>Transportation Sector</v>
      </c>
      <c r="G1216" s="84">
        <f>INDEX('Crosswalk Particulates'!$E:$E,MATCH('2017 EPA Data'!$B1216,'Crosswalk Particulates'!$D:$D,0))</f>
        <v>0</v>
      </c>
      <c r="H1216" s="96">
        <f t="shared" si="18"/>
        <v>0</v>
      </c>
    </row>
    <row r="1217" spans="1:8" hidden="1">
      <c r="A1217" s="73" t="s">
        <v>2608</v>
      </c>
      <c r="B1217" s="73" t="s">
        <v>2525</v>
      </c>
      <c r="C1217" s="73" t="s">
        <v>2517</v>
      </c>
      <c r="D1217" s="86">
        <v>27456.5936864</v>
      </c>
      <c r="E1217" s="73" t="s">
        <v>2518</v>
      </c>
      <c r="F1217" s="79" t="str">
        <f>INDEX('Crosswalk Particulates'!$B:$B,MATCH('2017 EPA Data'!A1217,'Crosswalk Particulates'!$A:$A,0))</f>
        <v>Electricity Sector</v>
      </c>
      <c r="G1217" s="84">
        <f>INDEX('Crosswalk Particulates'!$E:$E,MATCH('2017 EPA Data'!$B1217,'Crosswalk Particulates'!$D:$D,0))</f>
        <v>0</v>
      </c>
      <c r="H1217" s="96">
        <f t="shared" si="18"/>
        <v>0</v>
      </c>
    </row>
    <row r="1218" spans="1:8" hidden="1">
      <c r="A1218" s="73" t="s">
        <v>2586</v>
      </c>
      <c r="B1218" s="73" t="s">
        <v>2574</v>
      </c>
      <c r="C1218" s="73" t="s">
        <v>2517</v>
      </c>
      <c r="D1218" s="86">
        <v>27454.042673240001</v>
      </c>
      <c r="E1218" s="73" t="s">
        <v>2518</v>
      </c>
      <c r="F1218" s="79" t="str">
        <f>INDEX('Crosswalk Particulates'!$B:$B,MATCH('2017 EPA Data'!A1218,'Crosswalk Particulates'!$A:$A,0))</f>
        <v>process-other-industry</v>
      </c>
      <c r="G1218" s="84">
        <f>INDEX('Crosswalk Particulates'!$E:$E,MATCH('2017 EPA Data'!$B1218,'Crosswalk Particulates'!$D:$D,0))</f>
        <v>0</v>
      </c>
      <c r="H1218" s="96">
        <f t="shared" si="18"/>
        <v>0</v>
      </c>
    </row>
    <row r="1219" spans="1:8" hidden="1">
      <c r="A1219" s="73" t="s">
        <v>2618</v>
      </c>
      <c r="B1219" s="73" t="s">
        <v>2583</v>
      </c>
      <c r="D1219" s="86">
        <v>27451</v>
      </c>
      <c r="E1219" s="73" t="s">
        <v>2518</v>
      </c>
      <c r="F1219" s="79" t="str">
        <f>INDEX('Crosswalk Particulates'!$B:$B,MATCH('2017 EPA Data'!A1219,'Crosswalk Particulates'!$A:$A,0))</f>
        <v>Other-EPA</v>
      </c>
      <c r="G1219" s="84">
        <f>INDEX('Crosswalk Particulates'!$E:$E,MATCH('2017 EPA Data'!$B1219,'Crosswalk Particulates'!$D:$D,0))</f>
        <v>0</v>
      </c>
      <c r="H1219" s="96">
        <f t="shared" si="18"/>
        <v>0</v>
      </c>
    </row>
    <row r="1220" spans="1:8" hidden="1">
      <c r="A1220" s="73" t="s">
        <v>2519</v>
      </c>
      <c r="B1220" s="73" t="s">
        <v>2728</v>
      </c>
      <c r="C1220" s="73" t="s">
        <v>2517</v>
      </c>
      <c r="D1220" s="86">
        <v>27296.895000892036</v>
      </c>
      <c r="E1220" s="73" t="s">
        <v>2518</v>
      </c>
      <c r="F1220" s="79" t="str">
        <f>INDEX('Crosswalk Particulates'!$B:$B,MATCH('2017 EPA Data'!A1220,'Crosswalk Particulates'!$A:$A,0))</f>
        <v>process-other-industry</v>
      </c>
      <c r="G1220" s="84">
        <f>INDEX('Crosswalk Particulates'!$E:$E,MATCH('2017 EPA Data'!$B1220,'Crosswalk Particulates'!$D:$D,0))</f>
        <v>0</v>
      </c>
      <c r="H1220" s="96">
        <f t="shared" ref="H1220:H1283" si="19">IF(E1220="TON",D1220/metricton_to_shortton,0)*10^6</f>
        <v>0</v>
      </c>
    </row>
    <row r="1221" spans="1:8" hidden="1">
      <c r="A1221" s="73" t="s">
        <v>2559</v>
      </c>
      <c r="B1221" s="73" t="s">
        <v>2621</v>
      </c>
      <c r="C1221" s="73" t="s">
        <v>2517</v>
      </c>
      <c r="D1221" s="86">
        <v>27264.926881222898</v>
      </c>
      <c r="E1221" s="73" t="s">
        <v>2518</v>
      </c>
      <c r="F1221" s="79" t="str">
        <f>INDEX('Crosswalk Particulates'!$B:$B,MATCH('2017 EPA Data'!A1221,'Crosswalk Particulates'!$A:$A,0))</f>
        <v>process-waste-industry</v>
      </c>
      <c r="G1221" s="84">
        <f>INDEX('Crosswalk Particulates'!$E:$E,MATCH('2017 EPA Data'!$B1221,'Crosswalk Particulates'!$D:$D,0))</f>
        <v>0</v>
      </c>
      <c r="H1221" s="96">
        <f t="shared" si="19"/>
        <v>0</v>
      </c>
    </row>
    <row r="1222" spans="1:8" hidden="1">
      <c r="A1222" s="73" t="s">
        <v>2578</v>
      </c>
      <c r="B1222" s="73" t="s">
        <v>2685</v>
      </c>
      <c r="C1222" s="73" t="s">
        <v>2517</v>
      </c>
      <c r="D1222" s="86">
        <v>27084.709464537202</v>
      </c>
      <c r="E1222" s="73" t="s">
        <v>2518</v>
      </c>
      <c r="F1222" s="79" t="str">
        <f>INDEX('Crosswalk Particulates'!$B:$B,MATCH('2017 EPA Data'!A1222,'Crosswalk Particulates'!$A:$A,0))</f>
        <v>process-chemicals-industry</v>
      </c>
      <c r="G1222" s="84">
        <f>INDEX('Crosswalk Particulates'!$E:$E,MATCH('2017 EPA Data'!$B1222,'Crosswalk Particulates'!$D:$D,0))</f>
        <v>0</v>
      </c>
      <c r="H1222" s="96">
        <f t="shared" si="19"/>
        <v>0</v>
      </c>
    </row>
    <row r="1223" spans="1:8" hidden="1">
      <c r="A1223" s="73" t="s">
        <v>2555</v>
      </c>
      <c r="B1223" s="73" t="s">
        <v>2606</v>
      </c>
      <c r="C1223" s="73" t="s">
        <v>2517</v>
      </c>
      <c r="D1223" s="86">
        <v>27039.806943380001</v>
      </c>
      <c r="E1223" s="73" t="s">
        <v>2518</v>
      </c>
      <c r="F1223" s="79" t="str">
        <f>INDEX('Crosswalk Particulates'!$B:$B,MATCH('2017 EPA Data'!A1223,'Crosswalk Particulates'!$A:$A,0))</f>
        <v>process-other-industry</v>
      </c>
      <c r="G1223" s="84">
        <f>INDEX('Crosswalk Particulates'!$E:$E,MATCH('2017 EPA Data'!$B1223,'Crosswalk Particulates'!$D:$D,0))</f>
        <v>0</v>
      </c>
      <c r="H1223" s="96">
        <f t="shared" si="19"/>
        <v>0</v>
      </c>
    </row>
    <row r="1224" spans="1:8" hidden="1">
      <c r="A1224" s="73" t="s">
        <v>2592</v>
      </c>
      <c r="B1224" s="73" t="s">
        <v>2573</v>
      </c>
      <c r="C1224" s="73" t="s">
        <v>2517</v>
      </c>
      <c r="D1224" s="86">
        <v>27010.953114331998</v>
      </c>
      <c r="E1224" s="73" t="s">
        <v>2518</v>
      </c>
      <c r="F1224" s="79" t="str">
        <f>INDEX('Crosswalk Particulates'!$B:$B,MATCH('2017 EPA Data'!A1224,'Crosswalk Particulates'!$A:$A,0))</f>
        <v>process-ngps-industry</v>
      </c>
      <c r="G1224" s="84">
        <f>INDEX('Crosswalk Particulates'!$E:$E,MATCH('2017 EPA Data'!$B1224,'Crosswalk Particulates'!$D:$D,0))</f>
        <v>0</v>
      </c>
      <c r="H1224" s="96">
        <f t="shared" si="19"/>
        <v>0</v>
      </c>
    </row>
    <row r="1225" spans="1:8" hidden="1">
      <c r="A1225" s="73" t="s">
        <v>2632</v>
      </c>
      <c r="B1225" s="73" t="s">
        <v>2594</v>
      </c>
      <c r="C1225" s="73" t="s">
        <v>2517</v>
      </c>
      <c r="D1225" s="86">
        <v>26782.652559999999</v>
      </c>
      <c r="E1225" s="73" t="s">
        <v>2518</v>
      </c>
      <c r="F1225" s="79" t="str">
        <f>INDEX('Crosswalk Particulates'!$B:$B,MATCH('2017 EPA Data'!A1225,'Crosswalk Particulates'!$A:$A,0))</f>
        <v>industry-fuel-other</v>
      </c>
      <c r="G1225" s="84">
        <f>INDEX('Crosswalk Particulates'!$E:$E,MATCH('2017 EPA Data'!$B1225,'Crosswalk Particulates'!$D:$D,0))</f>
        <v>0</v>
      </c>
      <c r="H1225" s="96">
        <f t="shared" si="19"/>
        <v>0</v>
      </c>
    </row>
    <row r="1226" spans="1:8" hidden="1">
      <c r="A1226" s="73" t="s">
        <v>2569</v>
      </c>
      <c r="B1226" s="73" t="s">
        <v>2628</v>
      </c>
      <c r="C1226" s="73" t="s">
        <v>2517</v>
      </c>
      <c r="D1226" s="86">
        <v>26534.556635711804</v>
      </c>
      <c r="E1226" s="73" t="s">
        <v>2518</v>
      </c>
      <c r="F1226" s="79" t="str">
        <f>INDEX('Crosswalk Particulates'!$B:$B,MATCH('2017 EPA Data'!A1226,'Crosswalk Particulates'!$A:$A,0))</f>
        <v>Transportation Sector</v>
      </c>
      <c r="G1226" s="84">
        <f>INDEX('Crosswalk Particulates'!$E:$E,MATCH('2017 EPA Data'!$B1226,'Crosswalk Particulates'!$D:$D,0))</f>
        <v>0</v>
      </c>
      <c r="H1226" s="96">
        <f t="shared" si="19"/>
        <v>0</v>
      </c>
    </row>
    <row r="1227" spans="1:8" hidden="1">
      <c r="A1227" s="73" t="s">
        <v>2629</v>
      </c>
      <c r="B1227" s="73" t="s">
        <v>2560</v>
      </c>
      <c r="C1227" s="73" t="s">
        <v>2557</v>
      </c>
      <c r="D1227" s="86">
        <v>26505.906758201229</v>
      </c>
      <c r="E1227" s="73" t="s">
        <v>2522</v>
      </c>
      <c r="F1227" s="79" t="str">
        <f>INDEX('Crosswalk Particulates'!$B:$B,MATCH('2017 EPA Data'!A1227,'Crosswalk Particulates'!$A:$A,0))</f>
        <v>industry-fuel-oil</v>
      </c>
      <c r="G1227" s="84" t="str">
        <f>INDEX('Crosswalk Particulates'!$E:$E,MATCH('2017 EPA Data'!$B1227,'Crosswalk Particulates'!$D:$D,0))</f>
        <v>CO</v>
      </c>
      <c r="H1227" s="96">
        <f t="shared" si="19"/>
        <v>24045782727.364563</v>
      </c>
    </row>
    <row r="1228" spans="1:8" hidden="1">
      <c r="A1228" s="73" t="s">
        <v>2664</v>
      </c>
      <c r="B1228" s="73" t="s">
        <v>2685</v>
      </c>
      <c r="C1228" s="73" t="s">
        <v>2517</v>
      </c>
      <c r="D1228" s="86">
        <v>26487.124623568685</v>
      </c>
      <c r="E1228" s="73" t="s">
        <v>2518</v>
      </c>
      <c r="F1228" s="79" t="str">
        <f>INDEX('Crosswalk Particulates'!$B:$B,MATCH('2017 EPA Data'!A1228,'Crosswalk Particulates'!$A:$A,0))</f>
        <v>Commercial Buildings Sector</v>
      </c>
      <c r="G1228" s="84">
        <f>INDEX('Crosswalk Particulates'!$E:$E,MATCH('2017 EPA Data'!$B1228,'Crosswalk Particulates'!$D:$D,0))</f>
        <v>0</v>
      </c>
      <c r="H1228" s="96">
        <f t="shared" si="19"/>
        <v>0</v>
      </c>
    </row>
    <row r="1229" spans="1:8" hidden="1">
      <c r="A1229" s="73" t="s">
        <v>2600</v>
      </c>
      <c r="B1229" s="73" t="s">
        <v>2715</v>
      </c>
      <c r="C1229" s="73" t="s">
        <v>2517</v>
      </c>
      <c r="D1229" s="86">
        <v>26389.679249514757</v>
      </c>
      <c r="E1229" s="73" t="s">
        <v>2518</v>
      </c>
      <c r="F1229" s="79" t="str">
        <f>INDEX('Crosswalk Particulates'!$B:$B,MATCH('2017 EPA Data'!A1229,'Crosswalk Particulates'!$A:$A,0))</f>
        <v>industry-fuel-biomass</v>
      </c>
      <c r="G1229" s="84">
        <f>INDEX('Crosswalk Particulates'!$E:$E,MATCH('2017 EPA Data'!$B1229,'Crosswalk Particulates'!$D:$D,0))</f>
        <v>0</v>
      </c>
      <c r="H1229" s="96">
        <f t="shared" si="19"/>
        <v>0</v>
      </c>
    </row>
    <row r="1230" spans="1:8" hidden="1">
      <c r="A1230" s="73" t="s">
        <v>2586</v>
      </c>
      <c r="B1230" s="73" t="s">
        <v>2579</v>
      </c>
      <c r="C1230" s="73" t="s">
        <v>2517</v>
      </c>
      <c r="D1230" s="86">
        <v>26366.242757</v>
      </c>
      <c r="E1230" s="73" t="s">
        <v>2518</v>
      </c>
      <c r="F1230" s="79" t="str">
        <f>INDEX('Crosswalk Particulates'!$B:$B,MATCH('2017 EPA Data'!A1230,'Crosswalk Particulates'!$A:$A,0))</f>
        <v>process-other-industry</v>
      </c>
      <c r="G1230" s="84">
        <f>INDEX('Crosswalk Particulates'!$E:$E,MATCH('2017 EPA Data'!$B1230,'Crosswalk Particulates'!$D:$D,0))</f>
        <v>0</v>
      </c>
      <c r="H1230" s="96">
        <f t="shared" si="19"/>
        <v>0</v>
      </c>
    </row>
    <row r="1231" spans="1:8" hidden="1">
      <c r="A1231" s="73" t="s">
        <v>2547</v>
      </c>
      <c r="B1231" s="73" t="s">
        <v>2696</v>
      </c>
      <c r="C1231" s="73" t="s">
        <v>2517</v>
      </c>
      <c r="D1231" s="86">
        <v>26344.803804250478</v>
      </c>
      <c r="E1231" s="73" t="s">
        <v>2518</v>
      </c>
      <c r="F1231" s="79" t="str">
        <f>INDEX('Crosswalk Particulates'!$B:$B,MATCH('2017 EPA Data'!A1231,'Crosswalk Particulates'!$A:$A,0))</f>
        <v>process-other-industry</v>
      </c>
      <c r="G1231" s="84">
        <f>INDEX('Crosswalk Particulates'!$E:$E,MATCH('2017 EPA Data'!$B1231,'Crosswalk Particulates'!$D:$D,0))</f>
        <v>0</v>
      </c>
      <c r="H1231" s="96">
        <f t="shared" si="19"/>
        <v>0</v>
      </c>
    </row>
    <row r="1232" spans="1:8" hidden="1">
      <c r="A1232" s="73" t="s">
        <v>2523</v>
      </c>
      <c r="B1232" s="73" t="s">
        <v>2653</v>
      </c>
      <c r="C1232" s="73" t="s">
        <v>2517</v>
      </c>
      <c r="D1232" s="86">
        <v>26296.942219705663</v>
      </c>
      <c r="E1232" s="73" t="s">
        <v>2518</v>
      </c>
      <c r="F1232" s="79" t="str">
        <f>INDEX('Crosswalk Particulates'!$B:$B,MATCH('2017 EPA Data'!A1232,'Crosswalk Particulates'!$A:$A,0))</f>
        <v>Transportation Sector</v>
      </c>
      <c r="G1232" s="84">
        <f>INDEX('Crosswalk Particulates'!$E:$E,MATCH('2017 EPA Data'!$B1232,'Crosswalk Particulates'!$D:$D,0))</f>
        <v>0</v>
      </c>
      <c r="H1232" s="96">
        <f t="shared" si="19"/>
        <v>0</v>
      </c>
    </row>
    <row r="1233" spans="1:8" hidden="1">
      <c r="A1233" s="73" t="s">
        <v>2523</v>
      </c>
      <c r="B1233" s="73" t="s">
        <v>2729</v>
      </c>
      <c r="C1233" s="73" t="s">
        <v>2517</v>
      </c>
      <c r="D1233" s="86">
        <v>26296.942219705663</v>
      </c>
      <c r="E1233" s="73" t="s">
        <v>2518</v>
      </c>
      <c r="F1233" s="79" t="str">
        <f>INDEX('Crosswalk Particulates'!$B:$B,MATCH('2017 EPA Data'!A1233,'Crosswalk Particulates'!$A:$A,0))</f>
        <v>Transportation Sector</v>
      </c>
      <c r="G1233" s="84">
        <f>INDEX('Crosswalk Particulates'!$E:$E,MATCH('2017 EPA Data'!$B1233,'Crosswalk Particulates'!$D:$D,0))</f>
        <v>0</v>
      </c>
      <c r="H1233" s="96">
        <f t="shared" si="19"/>
        <v>0</v>
      </c>
    </row>
    <row r="1234" spans="1:8" hidden="1">
      <c r="A1234" s="73" t="s">
        <v>2541</v>
      </c>
      <c r="B1234" s="73" t="s">
        <v>2615</v>
      </c>
      <c r="C1234" s="73" t="s">
        <v>2557</v>
      </c>
      <c r="D1234" s="86">
        <v>26215.079995539927</v>
      </c>
      <c r="E1234" s="73" t="s">
        <v>2522</v>
      </c>
      <c r="F1234" s="79" t="str">
        <f>INDEX('Crosswalk Particulates'!$B:$B,MATCH('2017 EPA Data'!A1234,'Crosswalk Particulates'!$A:$A,0))</f>
        <v>Transportation Sector</v>
      </c>
      <c r="G1234" s="84" t="str">
        <f>INDEX('Crosswalk Particulates'!$E:$E,MATCH('2017 EPA Data'!$B1234,'Crosswalk Particulates'!$D:$D,0))</f>
        <v>SOx</v>
      </c>
      <c r="H1234" s="96">
        <f t="shared" si="19"/>
        <v>23781948812.529987</v>
      </c>
    </row>
    <row r="1235" spans="1:8" hidden="1">
      <c r="A1235" s="73" t="s">
        <v>2565</v>
      </c>
      <c r="B1235" s="73" t="s">
        <v>2558</v>
      </c>
      <c r="C1235" s="73" t="s">
        <v>2517</v>
      </c>
      <c r="D1235" s="86">
        <v>26179.914148200001</v>
      </c>
      <c r="E1235" s="73" t="s">
        <v>2518</v>
      </c>
      <c r="F1235" s="79" t="str">
        <f>INDEX('Crosswalk Particulates'!$B:$B,MATCH('2017 EPA Data'!A1235,'Crosswalk Particulates'!$A:$A,0))</f>
        <v>Electricity Sector</v>
      </c>
      <c r="G1235" s="84">
        <f>INDEX('Crosswalk Particulates'!$E:$E,MATCH('2017 EPA Data'!$B1235,'Crosswalk Particulates'!$D:$D,0))</f>
        <v>0</v>
      </c>
      <c r="H1235" s="96">
        <f t="shared" si="19"/>
        <v>0</v>
      </c>
    </row>
    <row r="1236" spans="1:8" hidden="1">
      <c r="A1236" s="73" t="s">
        <v>2538</v>
      </c>
      <c r="B1236" s="73" t="s">
        <v>2700</v>
      </c>
      <c r="C1236" s="73" t="s">
        <v>2517</v>
      </c>
      <c r="D1236" s="86">
        <v>26065.699578422398</v>
      </c>
      <c r="E1236" s="73" t="s">
        <v>2518</v>
      </c>
      <c r="F1236" s="79" t="str">
        <f>INDEX('Crosswalk Particulates'!$B:$B,MATCH('2017 EPA Data'!A1236,'Crosswalk Particulates'!$A:$A,0))</f>
        <v>process-other-industry</v>
      </c>
      <c r="G1236" s="84">
        <f>INDEX('Crosswalk Particulates'!$E:$E,MATCH('2017 EPA Data'!$B1236,'Crosswalk Particulates'!$D:$D,0))</f>
        <v>0</v>
      </c>
      <c r="H1236" s="96">
        <f t="shared" si="19"/>
        <v>0</v>
      </c>
    </row>
    <row r="1237" spans="1:8" hidden="1">
      <c r="A1237" s="73" t="s">
        <v>2538</v>
      </c>
      <c r="B1237" s="73" t="s">
        <v>2715</v>
      </c>
      <c r="C1237" s="73" t="s">
        <v>2517</v>
      </c>
      <c r="D1237" s="86">
        <v>26055.264076169999</v>
      </c>
      <c r="E1237" s="73" t="s">
        <v>2518</v>
      </c>
      <c r="F1237" s="79" t="str">
        <f>INDEX('Crosswalk Particulates'!$B:$B,MATCH('2017 EPA Data'!A1237,'Crosswalk Particulates'!$A:$A,0))</f>
        <v>process-other-industry</v>
      </c>
      <c r="G1237" s="84">
        <f>INDEX('Crosswalk Particulates'!$E:$E,MATCH('2017 EPA Data'!$B1237,'Crosswalk Particulates'!$D:$D,0))</f>
        <v>0</v>
      </c>
      <c r="H1237" s="96">
        <f t="shared" si="19"/>
        <v>0</v>
      </c>
    </row>
    <row r="1238" spans="1:8" hidden="1">
      <c r="A1238" s="73" t="s">
        <v>2529</v>
      </c>
      <c r="B1238" s="73" t="s">
        <v>2716</v>
      </c>
      <c r="D1238" s="86">
        <v>26011.421076745199</v>
      </c>
      <c r="E1238" s="73" t="s">
        <v>2522</v>
      </c>
      <c r="F1238" s="79" t="str">
        <f>INDEX('Crosswalk Particulates'!$B:$B,MATCH('2017 EPA Data'!A1238,'Crosswalk Particulates'!$A:$A,0))</f>
        <v>Other-EPA</v>
      </c>
      <c r="G1238" s="84" t="str">
        <f>INDEX('Crosswalk Particulates'!$E:$E,MATCH('2017 EPA Data'!$B1238,'Crosswalk Particulates'!$D:$D,0))</f>
        <v>BC</v>
      </c>
      <c r="H1238" s="96">
        <f t="shared" si="19"/>
        <v>23597192329.512753</v>
      </c>
    </row>
    <row r="1239" spans="1:8" hidden="1">
      <c r="A1239" s="73" t="s">
        <v>2607</v>
      </c>
      <c r="B1239" s="73" t="s">
        <v>2615</v>
      </c>
      <c r="C1239" s="73" t="s">
        <v>2557</v>
      </c>
      <c r="D1239" s="86">
        <v>25961.667316362</v>
      </c>
      <c r="E1239" s="73" t="s">
        <v>2522</v>
      </c>
      <c r="F1239" s="79" t="str">
        <f>INDEX('Crosswalk Particulates'!$B:$B,MATCH('2017 EPA Data'!A1239,'Crosswalk Particulates'!$A:$A,0))</f>
        <v>process-cement-industry</v>
      </c>
      <c r="G1239" s="84" t="str">
        <f>INDEX('Crosswalk Particulates'!$E:$E,MATCH('2017 EPA Data'!$B1239,'Crosswalk Particulates'!$D:$D,0))</f>
        <v>SOx</v>
      </c>
      <c r="H1239" s="96">
        <f t="shared" si="19"/>
        <v>23552056423.657593</v>
      </c>
    </row>
    <row r="1240" spans="1:8" hidden="1">
      <c r="A1240" s="73" t="s">
        <v>2551</v>
      </c>
      <c r="B1240" s="73" t="s">
        <v>2682</v>
      </c>
      <c r="C1240" s="73" t="s">
        <v>2517</v>
      </c>
      <c r="D1240" s="86">
        <v>25937.029823607587</v>
      </c>
      <c r="E1240" s="73" t="s">
        <v>2518</v>
      </c>
      <c r="F1240" s="79" t="str">
        <f>INDEX('Crosswalk Particulates'!$B:$B,MATCH('2017 EPA Data'!A1240,'Crosswalk Particulates'!$A:$A,0))</f>
        <v>industry-fuel-natural gas</v>
      </c>
      <c r="G1240" s="84">
        <f>INDEX('Crosswalk Particulates'!$E:$E,MATCH('2017 EPA Data'!$B1240,'Crosswalk Particulates'!$D:$D,0))</f>
        <v>0</v>
      </c>
      <c r="H1240" s="96">
        <f t="shared" si="19"/>
        <v>0</v>
      </c>
    </row>
    <row r="1241" spans="1:8" hidden="1">
      <c r="A1241" s="73" t="s">
        <v>2523</v>
      </c>
      <c r="B1241" s="73" t="s">
        <v>2626</v>
      </c>
      <c r="C1241" s="73" t="s">
        <v>2517</v>
      </c>
      <c r="D1241" s="86">
        <v>25893.846504814206</v>
      </c>
      <c r="E1241" s="73" t="s">
        <v>2518</v>
      </c>
      <c r="F1241" s="79" t="str">
        <f>INDEX('Crosswalk Particulates'!$B:$B,MATCH('2017 EPA Data'!A1241,'Crosswalk Particulates'!$A:$A,0))</f>
        <v>Transportation Sector</v>
      </c>
      <c r="G1241" s="84">
        <f>INDEX('Crosswalk Particulates'!$E:$E,MATCH('2017 EPA Data'!$B1241,'Crosswalk Particulates'!$D:$D,0))</f>
        <v>0</v>
      </c>
      <c r="H1241" s="96">
        <f t="shared" si="19"/>
        <v>0</v>
      </c>
    </row>
    <row r="1242" spans="1:8" hidden="1">
      <c r="A1242" s="73" t="s">
        <v>2547</v>
      </c>
      <c r="B1242" s="73" t="s">
        <v>2722</v>
      </c>
      <c r="C1242" s="73" t="s">
        <v>2517</v>
      </c>
      <c r="D1242" s="86">
        <v>25876.74158449574</v>
      </c>
      <c r="E1242" s="73" t="s">
        <v>2518</v>
      </c>
      <c r="F1242" s="79" t="str">
        <f>INDEX('Crosswalk Particulates'!$B:$B,MATCH('2017 EPA Data'!A1242,'Crosswalk Particulates'!$A:$A,0))</f>
        <v>process-other-industry</v>
      </c>
      <c r="G1242" s="84">
        <f>INDEX('Crosswalk Particulates'!$E:$E,MATCH('2017 EPA Data'!$B1242,'Crosswalk Particulates'!$D:$D,0))</f>
        <v>0</v>
      </c>
      <c r="H1242" s="96">
        <f t="shared" si="19"/>
        <v>0</v>
      </c>
    </row>
    <row r="1243" spans="1:8" hidden="1">
      <c r="A1243" s="73" t="s">
        <v>2542</v>
      </c>
      <c r="B1243" s="73" t="s">
        <v>2730</v>
      </c>
      <c r="C1243" s="73" t="s">
        <v>2517</v>
      </c>
      <c r="D1243" s="86">
        <v>25737.807282472888</v>
      </c>
      <c r="E1243" s="73" t="s">
        <v>2518</v>
      </c>
      <c r="F1243" s="79" t="str">
        <f>INDEX('Crosswalk Particulates'!$B:$B,MATCH('2017 EPA Data'!A1243,'Crosswalk Particulates'!$A:$A,0))</f>
        <v>process-ngps-industry</v>
      </c>
      <c r="G1243" s="84">
        <f>INDEX('Crosswalk Particulates'!$E:$E,MATCH('2017 EPA Data'!$B1243,'Crosswalk Particulates'!$D:$D,0))</f>
        <v>0</v>
      </c>
      <c r="H1243" s="96">
        <f t="shared" si="19"/>
        <v>0</v>
      </c>
    </row>
    <row r="1244" spans="1:8" hidden="1">
      <c r="A1244" s="73" t="s">
        <v>2519</v>
      </c>
      <c r="B1244" s="73" t="s">
        <v>2604</v>
      </c>
      <c r="C1244" s="73" t="s">
        <v>2517</v>
      </c>
      <c r="D1244" s="86">
        <v>25714.687257990001</v>
      </c>
      <c r="E1244" s="73" t="s">
        <v>2518</v>
      </c>
      <c r="F1244" s="79" t="str">
        <f>INDEX('Crosswalk Particulates'!$B:$B,MATCH('2017 EPA Data'!A1244,'Crosswalk Particulates'!$A:$A,0))</f>
        <v>process-other-industry</v>
      </c>
      <c r="G1244" s="84">
        <f>INDEX('Crosswalk Particulates'!$E:$E,MATCH('2017 EPA Data'!$B1244,'Crosswalk Particulates'!$D:$D,0))</f>
        <v>0</v>
      </c>
      <c r="H1244" s="96">
        <f t="shared" si="19"/>
        <v>0</v>
      </c>
    </row>
    <row r="1245" spans="1:8" hidden="1">
      <c r="A1245" s="73" t="s">
        <v>2532</v>
      </c>
      <c r="B1245" s="73" t="s">
        <v>2568</v>
      </c>
      <c r="C1245" s="73" t="s">
        <v>2517</v>
      </c>
      <c r="D1245" s="86">
        <v>25709.357543794002</v>
      </c>
      <c r="E1245" s="73" t="s">
        <v>2518</v>
      </c>
      <c r="F1245" s="79" t="str">
        <f>INDEX('Crosswalk Particulates'!$B:$B,MATCH('2017 EPA Data'!A1245,'Crosswalk Particulates'!$A:$A,0))</f>
        <v>Other-EPA</v>
      </c>
      <c r="G1245" s="84">
        <f>INDEX('Crosswalk Particulates'!$E:$E,MATCH('2017 EPA Data'!$B1245,'Crosswalk Particulates'!$D:$D,0))</f>
        <v>0</v>
      </c>
      <c r="H1245" s="96">
        <f t="shared" si="19"/>
        <v>0</v>
      </c>
    </row>
    <row r="1246" spans="1:8" hidden="1">
      <c r="A1246" s="73" t="s">
        <v>2519</v>
      </c>
      <c r="B1246" s="73" t="s">
        <v>2679</v>
      </c>
      <c r="C1246" s="73" t="s">
        <v>2517</v>
      </c>
      <c r="D1246" s="86">
        <v>25641.534168979</v>
      </c>
      <c r="E1246" s="73" t="s">
        <v>2518</v>
      </c>
      <c r="F1246" s="79" t="str">
        <f>INDEX('Crosswalk Particulates'!$B:$B,MATCH('2017 EPA Data'!A1246,'Crosswalk Particulates'!$A:$A,0))</f>
        <v>process-other-industry</v>
      </c>
      <c r="G1246" s="84">
        <f>INDEX('Crosswalk Particulates'!$E:$E,MATCH('2017 EPA Data'!$B1246,'Crosswalk Particulates'!$D:$D,0))</f>
        <v>0</v>
      </c>
      <c r="H1246" s="96">
        <f t="shared" si="19"/>
        <v>0</v>
      </c>
    </row>
    <row r="1247" spans="1:8" hidden="1">
      <c r="A1247" s="73" t="s">
        <v>2547</v>
      </c>
      <c r="B1247" s="73" t="s">
        <v>2659</v>
      </c>
      <c r="C1247" s="73" t="s">
        <v>2517</v>
      </c>
      <c r="D1247" s="86">
        <v>25348.242888119679</v>
      </c>
      <c r="E1247" s="73" t="s">
        <v>2518</v>
      </c>
      <c r="F1247" s="79" t="str">
        <f>INDEX('Crosswalk Particulates'!$B:$B,MATCH('2017 EPA Data'!A1247,'Crosswalk Particulates'!$A:$A,0))</f>
        <v>process-other-industry</v>
      </c>
      <c r="G1247" s="84">
        <f>INDEX('Crosswalk Particulates'!$E:$E,MATCH('2017 EPA Data'!$B1247,'Crosswalk Particulates'!$D:$D,0))</f>
        <v>0</v>
      </c>
      <c r="H1247" s="96">
        <f t="shared" si="19"/>
        <v>0</v>
      </c>
    </row>
    <row r="1248" spans="1:8" hidden="1">
      <c r="A1248" s="73" t="s">
        <v>2602</v>
      </c>
      <c r="B1248" s="73" t="s">
        <v>2531</v>
      </c>
      <c r="C1248" s="73" t="s">
        <v>2517</v>
      </c>
      <c r="D1248" s="86">
        <v>25337.739026700001</v>
      </c>
      <c r="E1248" s="73" t="s">
        <v>2518</v>
      </c>
      <c r="F1248" s="79" t="str">
        <f>INDEX('Crosswalk Particulates'!$B:$B,MATCH('2017 EPA Data'!A1248,'Crosswalk Particulates'!$A:$A,0))</f>
        <v>process-other-industry</v>
      </c>
      <c r="G1248" s="84">
        <f>INDEX('Crosswalk Particulates'!$E:$E,MATCH('2017 EPA Data'!$B1248,'Crosswalk Particulates'!$D:$D,0))</f>
        <v>0</v>
      </c>
      <c r="H1248" s="96">
        <f t="shared" si="19"/>
        <v>0</v>
      </c>
    </row>
    <row r="1249" spans="1:8" hidden="1">
      <c r="A1249" s="73" t="s">
        <v>2549</v>
      </c>
      <c r="B1249" s="73" t="s">
        <v>2625</v>
      </c>
      <c r="C1249" s="73" t="s">
        <v>2517</v>
      </c>
      <c r="D1249" s="86">
        <v>25328.511972510314</v>
      </c>
      <c r="E1249" s="73" t="s">
        <v>2518</v>
      </c>
      <c r="F1249" s="79" t="str">
        <f>INDEX('Crosswalk Particulates'!$B:$B,MATCH('2017 EPA Data'!A1249,'Crosswalk Particulates'!$A:$A,0))</f>
        <v>Residential Buildings Sector</v>
      </c>
      <c r="G1249" s="84">
        <f>INDEX('Crosswalk Particulates'!$E:$E,MATCH('2017 EPA Data'!$B1249,'Crosswalk Particulates'!$D:$D,0))</f>
        <v>0</v>
      </c>
      <c r="H1249" s="96">
        <f t="shared" si="19"/>
        <v>0</v>
      </c>
    </row>
    <row r="1250" spans="1:8" hidden="1">
      <c r="A1250" s="73" t="s">
        <v>2559</v>
      </c>
      <c r="B1250" s="73" t="s">
        <v>2615</v>
      </c>
      <c r="C1250" s="73" t="s">
        <v>2557</v>
      </c>
      <c r="D1250" s="86">
        <v>25251.843276548585</v>
      </c>
      <c r="E1250" s="73" t="s">
        <v>2522</v>
      </c>
      <c r="F1250" s="79" t="str">
        <f>INDEX('Crosswalk Particulates'!$B:$B,MATCH('2017 EPA Data'!A1250,'Crosswalk Particulates'!$A:$A,0))</f>
        <v>process-waste-industry</v>
      </c>
      <c r="G1250" s="84" t="str">
        <f>INDEX('Crosswalk Particulates'!$E:$E,MATCH('2017 EPA Data'!$B1250,'Crosswalk Particulates'!$D:$D,0))</f>
        <v>SOx</v>
      </c>
      <c r="H1250" s="96">
        <f t="shared" si="19"/>
        <v>22908114120.84494</v>
      </c>
    </row>
    <row r="1251" spans="1:8" hidden="1">
      <c r="A1251" s="73" t="s">
        <v>2519</v>
      </c>
      <c r="B1251" s="73" t="s">
        <v>2722</v>
      </c>
      <c r="C1251" s="73" t="s">
        <v>2517</v>
      </c>
      <c r="D1251" s="86">
        <v>25222.846336899402</v>
      </c>
      <c r="E1251" s="73" t="s">
        <v>2518</v>
      </c>
      <c r="F1251" s="79" t="str">
        <f>INDEX('Crosswalk Particulates'!$B:$B,MATCH('2017 EPA Data'!A1251,'Crosswalk Particulates'!$A:$A,0))</f>
        <v>process-other-industry</v>
      </c>
      <c r="G1251" s="84">
        <f>INDEX('Crosswalk Particulates'!$E:$E,MATCH('2017 EPA Data'!$B1251,'Crosswalk Particulates'!$D:$D,0))</f>
        <v>0</v>
      </c>
      <c r="H1251" s="96">
        <f t="shared" si="19"/>
        <v>0</v>
      </c>
    </row>
    <row r="1252" spans="1:8" hidden="1">
      <c r="A1252" s="73" t="s">
        <v>2602</v>
      </c>
      <c r="B1252" s="73" t="s">
        <v>2524</v>
      </c>
      <c r="C1252" s="73" t="s">
        <v>2517</v>
      </c>
      <c r="D1252" s="86">
        <v>25185.651979822</v>
      </c>
      <c r="E1252" s="73" t="s">
        <v>2518</v>
      </c>
      <c r="F1252" s="79" t="str">
        <f>INDEX('Crosswalk Particulates'!$B:$B,MATCH('2017 EPA Data'!A1252,'Crosswalk Particulates'!$A:$A,0))</f>
        <v>process-other-industry</v>
      </c>
      <c r="G1252" s="84">
        <f>INDEX('Crosswalk Particulates'!$E:$E,MATCH('2017 EPA Data'!$B1252,'Crosswalk Particulates'!$D:$D,0))</f>
        <v>0</v>
      </c>
      <c r="H1252" s="96">
        <f t="shared" si="19"/>
        <v>0</v>
      </c>
    </row>
    <row r="1253" spans="1:8" hidden="1">
      <c r="A1253" s="73" t="s">
        <v>2578</v>
      </c>
      <c r="B1253" s="73" t="s">
        <v>2533</v>
      </c>
      <c r="C1253" s="73" t="s">
        <v>2517</v>
      </c>
      <c r="D1253" s="86">
        <v>25154.228294</v>
      </c>
      <c r="E1253" s="73" t="s">
        <v>2518</v>
      </c>
      <c r="F1253" s="79" t="str">
        <f>INDEX('Crosswalk Particulates'!$B:$B,MATCH('2017 EPA Data'!A1253,'Crosswalk Particulates'!$A:$A,0))</f>
        <v>process-chemicals-industry</v>
      </c>
      <c r="G1253" s="84">
        <f>INDEX('Crosswalk Particulates'!$E:$E,MATCH('2017 EPA Data'!$B1253,'Crosswalk Particulates'!$D:$D,0))</f>
        <v>0</v>
      </c>
      <c r="H1253" s="96">
        <f t="shared" si="19"/>
        <v>0</v>
      </c>
    </row>
    <row r="1254" spans="1:8" hidden="1">
      <c r="A1254" s="73" t="s">
        <v>2519</v>
      </c>
      <c r="B1254" s="73" t="s">
        <v>2704</v>
      </c>
      <c r="C1254" s="73" t="s">
        <v>2517</v>
      </c>
      <c r="D1254" s="86">
        <v>25045.958918</v>
      </c>
      <c r="E1254" s="73" t="s">
        <v>2518</v>
      </c>
      <c r="F1254" s="79" t="str">
        <f>INDEX('Crosswalk Particulates'!$B:$B,MATCH('2017 EPA Data'!A1254,'Crosswalk Particulates'!$A:$A,0))</f>
        <v>process-other-industry</v>
      </c>
      <c r="G1254" s="84">
        <f>INDEX('Crosswalk Particulates'!$E:$E,MATCH('2017 EPA Data'!$B1254,'Crosswalk Particulates'!$D:$D,0))</f>
        <v>0</v>
      </c>
      <c r="H1254" s="96">
        <f t="shared" si="19"/>
        <v>0</v>
      </c>
    </row>
    <row r="1255" spans="1:8" hidden="1">
      <c r="A1255" s="73" t="s">
        <v>2584</v>
      </c>
      <c r="B1255" s="73" t="s">
        <v>2593</v>
      </c>
      <c r="C1255" s="73" t="s">
        <v>2517</v>
      </c>
      <c r="D1255" s="86">
        <v>25020.1106</v>
      </c>
      <c r="E1255" s="73" t="s">
        <v>2518</v>
      </c>
      <c r="F1255" s="79" t="str">
        <f>INDEX('Crosswalk Particulates'!$B:$B,MATCH('2017 EPA Data'!A1255,'Crosswalk Particulates'!$A:$A,0))</f>
        <v>Electricity Sector</v>
      </c>
      <c r="G1255" s="84">
        <f>INDEX('Crosswalk Particulates'!$E:$E,MATCH('2017 EPA Data'!$B1255,'Crosswalk Particulates'!$D:$D,0))</f>
        <v>0</v>
      </c>
      <c r="H1255" s="96">
        <f t="shared" si="19"/>
        <v>0</v>
      </c>
    </row>
    <row r="1256" spans="1:8" hidden="1">
      <c r="A1256" s="73" t="s">
        <v>2629</v>
      </c>
      <c r="B1256" s="73" t="s">
        <v>2686</v>
      </c>
      <c r="C1256" s="73" t="s">
        <v>2517</v>
      </c>
      <c r="D1256" s="86">
        <v>24976.390826864314</v>
      </c>
      <c r="E1256" s="73" t="s">
        <v>2518</v>
      </c>
      <c r="F1256" s="79" t="str">
        <f>INDEX('Crosswalk Particulates'!$B:$B,MATCH('2017 EPA Data'!A1256,'Crosswalk Particulates'!$A:$A,0))</f>
        <v>industry-fuel-oil</v>
      </c>
      <c r="G1256" s="84">
        <f>INDEX('Crosswalk Particulates'!$E:$E,MATCH('2017 EPA Data'!$B1256,'Crosswalk Particulates'!$D:$D,0))</f>
        <v>0</v>
      </c>
      <c r="H1256" s="96">
        <f t="shared" si="19"/>
        <v>0</v>
      </c>
    </row>
    <row r="1257" spans="1:8" hidden="1">
      <c r="A1257" s="73" t="s">
        <v>2523</v>
      </c>
      <c r="B1257" s="73" t="s">
        <v>2625</v>
      </c>
      <c r="C1257" s="73" t="s">
        <v>2517</v>
      </c>
      <c r="D1257" s="86">
        <v>24918.257174831855</v>
      </c>
      <c r="E1257" s="73" t="s">
        <v>2518</v>
      </c>
      <c r="F1257" s="79" t="str">
        <f>INDEX('Crosswalk Particulates'!$B:$B,MATCH('2017 EPA Data'!A1257,'Crosswalk Particulates'!$A:$A,0))</f>
        <v>Transportation Sector</v>
      </c>
      <c r="G1257" s="84">
        <f>INDEX('Crosswalk Particulates'!$E:$E,MATCH('2017 EPA Data'!$B1257,'Crosswalk Particulates'!$D:$D,0))</f>
        <v>0</v>
      </c>
      <c r="H1257" s="96">
        <f t="shared" si="19"/>
        <v>0</v>
      </c>
    </row>
    <row r="1258" spans="1:8" hidden="1">
      <c r="A1258" s="73" t="s">
        <v>2581</v>
      </c>
      <c r="B1258" s="73" t="s">
        <v>2590</v>
      </c>
      <c r="C1258" s="73" t="s">
        <v>2557</v>
      </c>
      <c r="D1258" s="86">
        <v>24850.622506063701</v>
      </c>
      <c r="E1258" s="73" t="s">
        <v>2522</v>
      </c>
      <c r="F1258" s="79" t="str">
        <f>INDEX('Crosswalk Particulates'!$B:$B,MATCH('2017 EPA Data'!A1258,'Crosswalk Particulates'!$A:$A,0))</f>
        <v>Electricity Sector</v>
      </c>
      <c r="G1258" s="84" t="str">
        <f>INDEX('Crosswalk Particulates'!$E:$E,MATCH('2017 EPA Data'!$B1258,'Crosswalk Particulates'!$D:$D,0))</f>
        <v>PM10</v>
      </c>
      <c r="H1258" s="96">
        <f t="shared" si="19"/>
        <v>22544132327.624447</v>
      </c>
    </row>
    <row r="1259" spans="1:8" hidden="1">
      <c r="A1259" s="73" t="s">
        <v>2629</v>
      </c>
      <c r="B1259" s="73" t="s">
        <v>2571</v>
      </c>
      <c r="C1259" s="73" t="s">
        <v>2517</v>
      </c>
      <c r="D1259" s="86">
        <v>24766.255000000001</v>
      </c>
      <c r="E1259" s="73" t="s">
        <v>2518</v>
      </c>
      <c r="F1259" s="79" t="str">
        <f>INDEX('Crosswalk Particulates'!$B:$B,MATCH('2017 EPA Data'!A1259,'Crosswalk Particulates'!$A:$A,0))</f>
        <v>industry-fuel-oil</v>
      </c>
      <c r="G1259" s="84">
        <f>INDEX('Crosswalk Particulates'!$E:$E,MATCH('2017 EPA Data'!$B1259,'Crosswalk Particulates'!$D:$D,0))</f>
        <v>0</v>
      </c>
      <c r="H1259" s="96">
        <f t="shared" si="19"/>
        <v>0</v>
      </c>
    </row>
    <row r="1260" spans="1:8" hidden="1">
      <c r="A1260" s="73" t="s">
        <v>2523</v>
      </c>
      <c r="B1260" s="73" t="s">
        <v>2659</v>
      </c>
      <c r="C1260" s="73" t="s">
        <v>2517</v>
      </c>
      <c r="D1260" s="86">
        <v>24763.652482187899</v>
      </c>
      <c r="E1260" s="73" t="s">
        <v>2518</v>
      </c>
      <c r="F1260" s="79" t="str">
        <f>INDEX('Crosswalk Particulates'!$B:$B,MATCH('2017 EPA Data'!A1260,'Crosswalk Particulates'!$A:$A,0))</f>
        <v>Transportation Sector</v>
      </c>
      <c r="G1260" s="84">
        <f>INDEX('Crosswalk Particulates'!$E:$E,MATCH('2017 EPA Data'!$B1260,'Crosswalk Particulates'!$D:$D,0))</f>
        <v>0</v>
      </c>
      <c r="H1260" s="96">
        <f t="shared" si="19"/>
        <v>0</v>
      </c>
    </row>
    <row r="1261" spans="1:8" hidden="1">
      <c r="A1261" s="73" t="s">
        <v>2565</v>
      </c>
      <c r="B1261" s="73" t="s">
        <v>2598</v>
      </c>
      <c r="C1261" s="73" t="s">
        <v>2517</v>
      </c>
      <c r="D1261" s="86">
        <v>24631.522755689999</v>
      </c>
      <c r="E1261" s="73" t="s">
        <v>2518</v>
      </c>
      <c r="F1261" s="79" t="str">
        <f>INDEX('Crosswalk Particulates'!$B:$B,MATCH('2017 EPA Data'!A1261,'Crosswalk Particulates'!$A:$A,0))</f>
        <v>Electricity Sector</v>
      </c>
      <c r="G1261" s="84">
        <f>INDEX('Crosswalk Particulates'!$E:$E,MATCH('2017 EPA Data'!$B1261,'Crosswalk Particulates'!$D:$D,0))</f>
        <v>0</v>
      </c>
      <c r="H1261" s="96">
        <f t="shared" si="19"/>
        <v>0</v>
      </c>
    </row>
    <row r="1262" spans="1:8" hidden="1">
      <c r="A1262" s="73" t="s">
        <v>2619</v>
      </c>
      <c r="B1262" s="73" t="s">
        <v>2690</v>
      </c>
      <c r="C1262" s="73" t="s">
        <v>2517</v>
      </c>
      <c r="D1262" s="86">
        <v>24542.9205</v>
      </c>
      <c r="E1262" s="73" t="s">
        <v>2518</v>
      </c>
      <c r="F1262" s="79" t="str">
        <f>INDEX('Crosswalk Particulates'!$B:$B,MATCH('2017 EPA Data'!A1262,'Crosswalk Particulates'!$A:$A,0))</f>
        <v>process-iron and steel-industry</v>
      </c>
      <c r="G1262" s="84">
        <f>INDEX('Crosswalk Particulates'!$E:$E,MATCH('2017 EPA Data'!$B1262,'Crosswalk Particulates'!$D:$D,0))</f>
        <v>0</v>
      </c>
      <c r="H1262" s="96">
        <f t="shared" si="19"/>
        <v>0</v>
      </c>
    </row>
    <row r="1263" spans="1:8" hidden="1">
      <c r="A1263" s="73" t="s">
        <v>2592</v>
      </c>
      <c r="B1263" s="73" t="s">
        <v>2577</v>
      </c>
      <c r="C1263" s="73" t="s">
        <v>2517</v>
      </c>
      <c r="D1263" s="86">
        <v>24507.889796664</v>
      </c>
      <c r="E1263" s="73" t="s">
        <v>2518</v>
      </c>
      <c r="F1263" s="79" t="str">
        <f>INDEX('Crosswalk Particulates'!$B:$B,MATCH('2017 EPA Data'!A1263,'Crosswalk Particulates'!$A:$A,0))</f>
        <v>process-ngps-industry</v>
      </c>
      <c r="G1263" s="84">
        <f>INDEX('Crosswalk Particulates'!$E:$E,MATCH('2017 EPA Data'!$B1263,'Crosswalk Particulates'!$D:$D,0))</f>
        <v>0</v>
      </c>
      <c r="H1263" s="96">
        <f t="shared" si="19"/>
        <v>0</v>
      </c>
    </row>
    <row r="1264" spans="1:8" hidden="1">
      <c r="A1264" s="73" t="s">
        <v>2538</v>
      </c>
      <c r="B1264" s="73" t="s">
        <v>2615</v>
      </c>
      <c r="C1264" s="73" t="s">
        <v>2557</v>
      </c>
      <c r="D1264" s="86">
        <v>24411.538496623951</v>
      </c>
      <c r="E1264" s="73" t="s">
        <v>2522</v>
      </c>
      <c r="F1264" s="79" t="str">
        <f>INDEX('Crosswalk Particulates'!$B:$B,MATCH('2017 EPA Data'!A1264,'Crosswalk Particulates'!$A:$A,0))</f>
        <v>process-other-industry</v>
      </c>
      <c r="G1264" s="84" t="str">
        <f>INDEX('Crosswalk Particulates'!$E:$E,MATCH('2017 EPA Data'!$B1264,'Crosswalk Particulates'!$D:$D,0))</f>
        <v>SOx</v>
      </c>
      <c r="H1264" s="96">
        <f t="shared" si="19"/>
        <v>22145801540.96756</v>
      </c>
    </row>
    <row r="1265" spans="1:8" hidden="1">
      <c r="A1265" s="73" t="s">
        <v>2547</v>
      </c>
      <c r="B1265" s="73" t="s">
        <v>2593</v>
      </c>
      <c r="C1265" s="73" t="s">
        <v>2517</v>
      </c>
      <c r="D1265" s="86">
        <v>24355.841124136001</v>
      </c>
      <c r="E1265" s="73" t="s">
        <v>2518</v>
      </c>
      <c r="F1265" s="79" t="str">
        <f>INDEX('Crosswalk Particulates'!$B:$B,MATCH('2017 EPA Data'!A1265,'Crosswalk Particulates'!$A:$A,0))</f>
        <v>process-other-industry</v>
      </c>
      <c r="G1265" s="84">
        <f>INDEX('Crosswalk Particulates'!$E:$E,MATCH('2017 EPA Data'!$B1265,'Crosswalk Particulates'!$D:$D,0))</f>
        <v>0</v>
      </c>
      <c r="H1265" s="96">
        <f t="shared" si="19"/>
        <v>0</v>
      </c>
    </row>
    <row r="1266" spans="1:8" hidden="1">
      <c r="A1266" s="73" t="s">
        <v>2532</v>
      </c>
      <c r="B1266" s="73" t="s">
        <v>2729</v>
      </c>
      <c r="C1266" s="73" t="s">
        <v>2517</v>
      </c>
      <c r="D1266" s="86">
        <v>24309.478893590462</v>
      </c>
      <c r="E1266" s="73" t="s">
        <v>2518</v>
      </c>
      <c r="F1266" s="79" t="str">
        <f>INDEX('Crosswalk Particulates'!$B:$B,MATCH('2017 EPA Data'!A1266,'Crosswalk Particulates'!$A:$A,0))</f>
        <v>Other-EPA</v>
      </c>
      <c r="G1266" s="84">
        <f>INDEX('Crosswalk Particulates'!$E:$E,MATCH('2017 EPA Data'!$B1266,'Crosswalk Particulates'!$D:$D,0))</f>
        <v>0</v>
      </c>
      <c r="H1266" s="96">
        <f t="shared" si="19"/>
        <v>0</v>
      </c>
    </row>
    <row r="1267" spans="1:8" hidden="1">
      <c r="A1267" s="73" t="s">
        <v>2532</v>
      </c>
      <c r="B1267" s="73" t="s">
        <v>2653</v>
      </c>
      <c r="C1267" s="73" t="s">
        <v>2517</v>
      </c>
      <c r="D1267" s="86">
        <v>24309.478893590462</v>
      </c>
      <c r="E1267" s="73" t="s">
        <v>2518</v>
      </c>
      <c r="F1267" s="79" t="str">
        <f>INDEX('Crosswalk Particulates'!$B:$B,MATCH('2017 EPA Data'!A1267,'Crosswalk Particulates'!$A:$A,0))</f>
        <v>Other-EPA</v>
      </c>
      <c r="G1267" s="84">
        <f>INDEX('Crosswalk Particulates'!$E:$E,MATCH('2017 EPA Data'!$B1267,'Crosswalk Particulates'!$D:$D,0))</f>
        <v>0</v>
      </c>
      <c r="H1267" s="96">
        <f t="shared" si="19"/>
        <v>0</v>
      </c>
    </row>
    <row r="1268" spans="1:8" hidden="1">
      <c r="A1268" s="73" t="s">
        <v>2578</v>
      </c>
      <c r="B1268" s="73" t="s">
        <v>2605</v>
      </c>
      <c r="C1268" s="73" t="s">
        <v>2557</v>
      </c>
      <c r="D1268" s="86">
        <v>24302.295031477621</v>
      </c>
      <c r="E1268" s="73" t="s">
        <v>2522</v>
      </c>
      <c r="F1268" s="79" t="str">
        <f>INDEX('Crosswalk Particulates'!$B:$B,MATCH('2017 EPA Data'!A1268,'Crosswalk Particulates'!$A:$A,0))</f>
        <v>process-chemicals-industry</v>
      </c>
      <c r="G1268" s="84">
        <f>INDEX('Crosswalk Particulates'!$E:$E,MATCH('2017 EPA Data'!$B1268,'Crosswalk Particulates'!$D:$D,0))</f>
        <v>0</v>
      </c>
      <c r="H1268" s="96">
        <f t="shared" si="19"/>
        <v>22046697418.582451</v>
      </c>
    </row>
    <row r="1269" spans="1:8" hidden="1">
      <c r="A1269" s="73" t="s">
        <v>2581</v>
      </c>
      <c r="B1269" s="73" t="s">
        <v>2610</v>
      </c>
      <c r="C1269" s="73" t="s">
        <v>2557</v>
      </c>
      <c r="D1269" s="86">
        <v>24243.313299512258</v>
      </c>
      <c r="E1269" s="73" t="s">
        <v>2522</v>
      </c>
      <c r="F1269" s="79" t="str">
        <f>INDEX('Crosswalk Particulates'!$B:$B,MATCH('2017 EPA Data'!A1269,'Crosswalk Particulates'!$A:$A,0))</f>
        <v>Electricity Sector</v>
      </c>
      <c r="G1269" s="84" t="str">
        <f>INDEX('Crosswalk Particulates'!$E:$E,MATCH('2017 EPA Data'!$B1269,'Crosswalk Particulates'!$D:$D,0))</f>
        <v>PM25</v>
      </c>
      <c r="H1269" s="96">
        <f t="shared" si="19"/>
        <v>21993190027.771008</v>
      </c>
    </row>
    <row r="1270" spans="1:8" hidden="1">
      <c r="A1270" s="73" t="s">
        <v>2592</v>
      </c>
      <c r="B1270" s="73" t="s">
        <v>2679</v>
      </c>
      <c r="C1270" s="73" t="s">
        <v>2517</v>
      </c>
      <c r="D1270" s="86">
        <v>24138.4508584</v>
      </c>
      <c r="E1270" s="73" t="s">
        <v>2518</v>
      </c>
      <c r="F1270" s="79" t="str">
        <f>INDEX('Crosswalk Particulates'!$B:$B,MATCH('2017 EPA Data'!A1270,'Crosswalk Particulates'!$A:$A,0))</f>
        <v>process-ngps-industry</v>
      </c>
      <c r="G1270" s="84">
        <f>INDEX('Crosswalk Particulates'!$E:$E,MATCH('2017 EPA Data'!$B1270,'Crosswalk Particulates'!$D:$D,0))</f>
        <v>0</v>
      </c>
      <c r="H1270" s="96">
        <f t="shared" si="19"/>
        <v>0</v>
      </c>
    </row>
    <row r="1271" spans="1:8" hidden="1">
      <c r="A1271" s="73" t="s">
        <v>2563</v>
      </c>
      <c r="B1271" s="73" t="s">
        <v>2535</v>
      </c>
      <c r="C1271" s="73" t="s">
        <v>2517</v>
      </c>
      <c r="D1271" s="86">
        <v>24030.67727015265</v>
      </c>
      <c r="E1271" s="73" t="s">
        <v>2518</v>
      </c>
      <c r="F1271" s="79" t="str">
        <f>INDEX('Crosswalk Particulates'!$B:$B,MATCH('2017 EPA Data'!A1271,'Crosswalk Particulates'!$A:$A,0))</f>
        <v>Other-EPA</v>
      </c>
      <c r="G1271" s="84">
        <f>INDEX('Crosswalk Particulates'!$E:$E,MATCH('2017 EPA Data'!$B1271,'Crosswalk Particulates'!$D:$D,0))</f>
        <v>0</v>
      </c>
      <c r="H1271" s="96">
        <f t="shared" si="19"/>
        <v>0</v>
      </c>
    </row>
    <row r="1272" spans="1:8" hidden="1">
      <c r="A1272" s="73" t="s">
        <v>2586</v>
      </c>
      <c r="B1272" s="73" t="s">
        <v>2566</v>
      </c>
      <c r="C1272" s="73" t="s">
        <v>2517</v>
      </c>
      <c r="D1272" s="86">
        <v>23973.468400000002</v>
      </c>
      <c r="E1272" s="73" t="s">
        <v>2518</v>
      </c>
      <c r="F1272" s="79" t="str">
        <f>INDEX('Crosswalk Particulates'!$B:$B,MATCH('2017 EPA Data'!A1272,'Crosswalk Particulates'!$A:$A,0))</f>
        <v>process-other-industry</v>
      </c>
      <c r="G1272" s="84">
        <f>INDEX('Crosswalk Particulates'!$E:$E,MATCH('2017 EPA Data'!$B1272,'Crosswalk Particulates'!$D:$D,0))</f>
        <v>0</v>
      </c>
      <c r="H1272" s="96">
        <f t="shared" si="19"/>
        <v>0</v>
      </c>
    </row>
    <row r="1273" spans="1:8" hidden="1">
      <c r="A1273" s="73" t="s">
        <v>2581</v>
      </c>
      <c r="B1273" s="73" t="s">
        <v>2593</v>
      </c>
      <c r="C1273" s="73" t="s">
        <v>2517</v>
      </c>
      <c r="D1273" s="86">
        <v>23876.853179999998</v>
      </c>
      <c r="E1273" s="73" t="s">
        <v>2518</v>
      </c>
      <c r="F1273" s="79" t="str">
        <f>INDEX('Crosswalk Particulates'!$B:$B,MATCH('2017 EPA Data'!A1273,'Crosswalk Particulates'!$A:$A,0))</f>
        <v>Electricity Sector</v>
      </c>
      <c r="G1273" s="84">
        <f>INDEX('Crosswalk Particulates'!$E:$E,MATCH('2017 EPA Data'!$B1273,'Crosswalk Particulates'!$D:$D,0))</f>
        <v>0</v>
      </c>
      <c r="H1273" s="96">
        <f t="shared" si="19"/>
        <v>0</v>
      </c>
    </row>
    <row r="1274" spans="1:8" hidden="1">
      <c r="A1274" s="73" t="s">
        <v>2592</v>
      </c>
      <c r="B1274" s="73" t="s">
        <v>2620</v>
      </c>
      <c r="C1274" s="73" t="s">
        <v>2517</v>
      </c>
      <c r="D1274" s="86">
        <v>23848.859556618914</v>
      </c>
      <c r="E1274" s="73" t="s">
        <v>2518</v>
      </c>
      <c r="F1274" s="79" t="str">
        <f>INDEX('Crosswalk Particulates'!$B:$B,MATCH('2017 EPA Data'!A1274,'Crosswalk Particulates'!$A:$A,0))</f>
        <v>process-ngps-industry</v>
      </c>
      <c r="G1274" s="84">
        <f>INDEX('Crosswalk Particulates'!$E:$E,MATCH('2017 EPA Data'!$B1274,'Crosswalk Particulates'!$D:$D,0))</f>
        <v>0</v>
      </c>
      <c r="H1274" s="96">
        <f t="shared" si="19"/>
        <v>0</v>
      </c>
    </row>
    <row r="1275" spans="1:8" hidden="1">
      <c r="A1275" s="73" t="s">
        <v>2619</v>
      </c>
      <c r="B1275" s="73" t="s">
        <v>2610</v>
      </c>
      <c r="C1275" s="73" t="s">
        <v>2557</v>
      </c>
      <c r="D1275" s="86">
        <v>23754.931507799422</v>
      </c>
      <c r="E1275" s="73" t="s">
        <v>2522</v>
      </c>
      <c r="F1275" s="79" t="str">
        <f>INDEX('Crosswalk Particulates'!$B:$B,MATCH('2017 EPA Data'!A1275,'Crosswalk Particulates'!$A:$A,0))</f>
        <v>process-iron and steel-industry</v>
      </c>
      <c r="G1275" s="84" t="str">
        <f>INDEX('Crosswalk Particulates'!$E:$E,MATCH('2017 EPA Data'!$B1275,'Crosswalk Particulates'!$D:$D,0))</f>
        <v>PM25</v>
      </c>
      <c r="H1275" s="96">
        <f t="shared" si="19"/>
        <v>21550136992.134174</v>
      </c>
    </row>
    <row r="1276" spans="1:8" hidden="1">
      <c r="A1276" s="73" t="s">
        <v>2519</v>
      </c>
      <c r="B1276" s="73" t="s">
        <v>2666</v>
      </c>
      <c r="C1276" s="73" t="s">
        <v>2517</v>
      </c>
      <c r="D1276" s="86">
        <v>23742.351780429799</v>
      </c>
      <c r="E1276" s="73" t="s">
        <v>2518</v>
      </c>
      <c r="F1276" s="79" t="str">
        <f>INDEX('Crosswalk Particulates'!$B:$B,MATCH('2017 EPA Data'!A1276,'Crosswalk Particulates'!$A:$A,0))</f>
        <v>process-other-industry</v>
      </c>
      <c r="G1276" s="84">
        <f>INDEX('Crosswalk Particulates'!$E:$E,MATCH('2017 EPA Data'!$B1276,'Crosswalk Particulates'!$D:$D,0))</f>
        <v>0</v>
      </c>
      <c r="H1276" s="96">
        <f t="shared" si="19"/>
        <v>0</v>
      </c>
    </row>
    <row r="1277" spans="1:8" hidden="1">
      <c r="A1277" s="73" t="s">
        <v>2551</v>
      </c>
      <c r="B1277" s="73" t="s">
        <v>2590</v>
      </c>
      <c r="C1277" s="73" t="s">
        <v>2557</v>
      </c>
      <c r="D1277" s="86">
        <v>23735.011159389996</v>
      </c>
      <c r="E1277" s="73" t="s">
        <v>2522</v>
      </c>
      <c r="F1277" s="79" t="str">
        <f>INDEX('Crosswalk Particulates'!$B:$B,MATCH('2017 EPA Data'!A1277,'Crosswalk Particulates'!$A:$A,0))</f>
        <v>industry-fuel-natural gas</v>
      </c>
      <c r="G1277" s="84" t="str">
        <f>INDEX('Crosswalk Particulates'!$E:$E,MATCH('2017 EPA Data'!$B1277,'Crosswalk Particulates'!$D:$D,0))</f>
        <v>PM10</v>
      </c>
      <c r="H1277" s="96">
        <f t="shared" si="19"/>
        <v>21532065534.550171</v>
      </c>
    </row>
    <row r="1278" spans="1:8" hidden="1">
      <c r="A1278" s="73" t="s">
        <v>2608</v>
      </c>
      <c r="B1278" s="73" t="s">
        <v>2536</v>
      </c>
      <c r="C1278" s="73" t="s">
        <v>2517</v>
      </c>
      <c r="D1278" s="86">
        <v>23726.271203478002</v>
      </c>
      <c r="E1278" s="73" t="s">
        <v>2518</v>
      </c>
      <c r="F1278" s="79" t="str">
        <f>INDEX('Crosswalk Particulates'!$B:$B,MATCH('2017 EPA Data'!A1278,'Crosswalk Particulates'!$A:$A,0))</f>
        <v>Electricity Sector</v>
      </c>
      <c r="G1278" s="84">
        <f>INDEX('Crosswalk Particulates'!$E:$E,MATCH('2017 EPA Data'!$B1278,'Crosswalk Particulates'!$D:$D,0))</f>
        <v>0</v>
      </c>
      <c r="H1278" s="96">
        <f t="shared" si="19"/>
        <v>0</v>
      </c>
    </row>
    <row r="1279" spans="1:8" hidden="1">
      <c r="A1279" s="73" t="s">
        <v>2608</v>
      </c>
      <c r="B1279" s="73" t="s">
        <v>2609</v>
      </c>
      <c r="C1279" s="73" t="s">
        <v>2557</v>
      </c>
      <c r="D1279" s="86">
        <v>23721.414860115001</v>
      </c>
      <c r="E1279" s="73" t="s">
        <v>2522</v>
      </c>
      <c r="F1279" s="79" t="str">
        <f>INDEX('Crosswalk Particulates'!$B:$B,MATCH('2017 EPA Data'!A1279,'Crosswalk Particulates'!$A:$A,0))</f>
        <v>Electricity Sector</v>
      </c>
      <c r="G1279" s="84" t="str">
        <f>INDEX('Crosswalk Particulates'!$E:$E,MATCH('2017 EPA Data'!$B1279,'Crosswalk Particulates'!$D:$D,0))</f>
        <v>NOX</v>
      </c>
      <c r="H1279" s="96">
        <f t="shared" si="19"/>
        <v>21519731164.658768</v>
      </c>
    </row>
    <row r="1280" spans="1:8" hidden="1">
      <c r="A1280" s="73" t="s">
        <v>2629</v>
      </c>
      <c r="B1280" s="73" t="s">
        <v>2528</v>
      </c>
      <c r="C1280" s="73" t="s">
        <v>2517</v>
      </c>
      <c r="D1280" s="86">
        <v>23693.870082587269</v>
      </c>
      <c r="E1280" s="73" t="s">
        <v>2518</v>
      </c>
      <c r="F1280" s="79" t="str">
        <f>INDEX('Crosswalk Particulates'!$B:$B,MATCH('2017 EPA Data'!A1280,'Crosswalk Particulates'!$A:$A,0))</f>
        <v>industry-fuel-oil</v>
      </c>
      <c r="G1280" s="84">
        <f>INDEX('Crosswalk Particulates'!$E:$E,MATCH('2017 EPA Data'!$B1280,'Crosswalk Particulates'!$D:$D,0))</f>
        <v>0</v>
      </c>
      <c r="H1280" s="96">
        <f t="shared" si="19"/>
        <v>0</v>
      </c>
    </row>
    <row r="1281" spans="1:8" hidden="1">
      <c r="A1281" s="73" t="s">
        <v>2551</v>
      </c>
      <c r="B1281" s="73" t="s">
        <v>2705</v>
      </c>
      <c r="C1281" s="73" t="s">
        <v>2517</v>
      </c>
      <c r="D1281" s="86">
        <v>23685.966255562402</v>
      </c>
      <c r="E1281" s="73" t="s">
        <v>2518</v>
      </c>
      <c r="F1281" s="79" t="str">
        <f>INDEX('Crosswalk Particulates'!$B:$B,MATCH('2017 EPA Data'!A1281,'Crosswalk Particulates'!$A:$A,0))</f>
        <v>industry-fuel-natural gas</v>
      </c>
      <c r="G1281" s="84">
        <f>INDEX('Crosswalk Particulates'!$E:$E,MATCH('2017 EPA Data'!$B1281,'Crosswalk Particulates'!$D:$D,0))</f>
        <v>0</v>
      </c>
      <c r="H1281" s="96">
        <f t="shared" si="19"/>
        <v>0</v>
      </c>
    </row>
    <row r="1282" spans="1:8" hidden="1">
      <c r="A1282" s="73" t="s">
        <v>2559</v>
      </c>
      <c r="B1282" s="73" t="s">
        <v>2597</v>
      </c>
      <c r="C1282" s="73" t="s">
        <v>2521</v>
      </c>
      <c r="D1282" s="86">
        <v>23673.149172427999</v>
      </c>
      <c r="E1282" s="73" t="s">
        <v>2522</v>
      </c>
      <c r="F1282" s="79" t="str">
        <f>INDEX('Crosswalk Particulates'!$B:$B,MATCH('2017 EPA Data'!A1282,'Crosswalk Particulates'!$A:$A,0))</f>
        <v>process-waste-industry</v>
      </c>
      <c r="G1282" s="84" t="str">
        <f>INDEX('Crosswalk Particulates'!$E:$E,MATCH('2017 EPA Data'!$B1282,'Crosswalk Particulates'!$D:$D,0))</f>
        <v>CH4</v>
      </c>
      <c r="H1282" s="96">
        <f t="shared" si="19"/>
        <v>21475945217.251045</v>
      </c>
    </row>
    <row r="1283" spans="1:8" hidden="1">
      <c r="A1283" s="73" t="s">
        <v>2586</v>
      </c>
      <c r="B1283" s="73" t="s">
        <v>2642</v>
      </c>
      <c r="C1283" s="73" t="s">
        <v>2517</v>
      </c>
      <c r="D1283" s="86">
        <v>23549.870481599999</v>
      </c>
      <c r="E1283" s="73" t="s">
        <v>2518</v>
      </c>
      <c r="F1283" s="79" t="str">
        <f>INDEX('Crosswalk Particulates'!$B:$B,MATCH('2017 EPA Data'!A1283,'Crosswalk Particulates'!$A:$A,0))</f>
        <v>process-other-industry</v>
      </c>
      <c r="G1283" s="84">
        <f>INDEX('Crosswalk Particulates'!$E:$E,MATCH('2017 EPA Data'!$B1283,'Crosswalk Particulates'!$D:$D,0))</f>
        <v>0</v>
      </c>
      <c r="H1283" s="96">
        <f t="shared" si="19"/>
        <v>0</v>
      </c>
    </row>
    <row r="1284" spans="1:8" hidden="1">
      <c r="A1284" s="73" t="s">
        <v>2585</v>
      </c>
      <c r="B1284" s="73" t="s">
        <v>2537</v>
      </c>
      <c r="C1284" s="73" t="s">
        <v>2517</v>
      </c>
      <c r="D1284" s="86">
        <v>23494.815455339402</v>
      </c>
      <c r="E1284" s="73" t="s">
        <v>2518</v>
      </c>
      <c r="F1284" s="79" t="str">
        <f>INDEX('Crosswalk Particulates'!$B:$B,MATCH('2017 EPA Data'!A1284,'Crosswalk Particulates'!$A:$A,0))</f>
        <v>process-other-industry</v>
      </c>
      <c r="G1284" s="84">
        <f>INDEX('Crosswalk Particulates'!$E:$E,MATCH('2017 EPA Data'!$B1284,'Crosswalk Particulates'!$D:$D,0))</f>
        <v>0</v>
      </c>
      <c r="H1284" s="96">
        <f t="shared" ref="H1284:H1347" si="20">IF(E1284="TON",D1284/metricton_to_shortton,0)*10^6</f>
        <v>0</v>
      </c>
    </row>
    <row r="1285" spans="1:8" hidden="1">
      <c r="A1285" s="73" t="s">
        <v>2647</v>
      </c>
      <c r="B1285" s="73" t="s">
        <v>2528</v>
      </c>
      <c r="C1285" s="73" t="s">
        <v>2517</v>
      </c>
      <c r="D1285" s="86">
        <v>23459.40460288</v>
      </c>
      <c r="E1285" s="73" t="s">
        <v>2518</v>
      </c>
      <c r="F1285" s="79" t="str">
        <f>INDEX('Crosswalk Particulates'!$B:$B,MATCH('2017 EPA Data'!A1285,'Crosswalk Particulates'!$A:$A,0))</f>
        <v>process-mining-industry</v>
      </c>
      <c r="G1285" s="84">
        <f>INDEX('Crosswalk Particulates'!$E:$E,MATCH('2017 EPA Data'!$B1285,'Crosswalk Particulates'!$D:$D,0))</f>
        <v>0</v>
      </c>
      <c r="H1285" s="96">
        <f t="shared" si="20"/>
        <v>0</v>
      </c>
    </row>
    <row r="1286" spans="1:8" hidden="1">
      <c r="A1286" s="73" t="s">
        <v>2632</v>
      </c>
      <c r="B1286" s="73" t="s">
        <v>2579</v>
      </c>
      <c r="C1286" s="73" t="s">
        <v>2517</v>
      </c>
      <c r="D1286" s="86">
        <v>23404.317846000002</v>
      </c>
      <c r="E1286" s="73" t="s">
        <v>2518</v>
      </c>
      <c r="F1286" s="79" t="str">
        <f>INDEX('Crosswalk Particulates'!$B:$B,MATCH('2017 EPA Data'!A1286,'Crosswalk Particulates'!$A:$A,0))</f>
        <v>industry-fuel-other</v>
      </c>
      <c r="G1286" s="84">
        <f>INDEX('Crosswalk Particulates'!$E:$E,MATCH('2017 EPA Data'!$B1286,'Crosswalk Particulates'!$D:$D,0))</f>
        <v>0</v>
      </c>
      <c r="H1286" s="96">
        <f t="shared" si="20"/>
        <v>0</v>
      </c>
    </row>
    <row r="1287" spans="1:8" hidden="1">
      <c r="A1287" s="73" t="s">
        <v>2527</v>
      </c>
      <c r="B1287" s="73" t="s">
        <v>2597</v>
      </c>
      <c r="C1287" s="73" t="s">
        <v>2521</v>
      </c>
      <c r="D1287" s="86">
        <v>23285.259174321018</v>
      </c>
      <c r="E1287" s="73" t="s">
        <v>2522</v>
      </c>
      <c r="F1287" s="79" t="str">
        <f>INDEX('Crosswalk Particulates'!$B:$B,MATCH('2017 EPA Data'!A1287,'Crosswalk Particulates'!$A:$A,0))</f>
        <v>Transportation Sector</v>
      </c>
      <c r="G1287" s="84" t="str">
        <f>INDEX('Crosswalk Particulates'!$E:$E,MATCH('2017 EPA Data'!$B1287,'Crosswalk Particulates'!$D:$D,0))</f>
        <v>CH4</v>
      </c>
      <c r="H1287" s="96">
        <f t="shared" si="20"/>
        <v>21124056911.686386</v>
      </c>
    </row>
    <row r="1288" spans="1:8" hidden="1">
      <c r="A1288" s="73" t="s">
        <v>2647</v>
      </c>
      <c r="B1288" s="73" t="s">
        <v>2659</v>
      </c>
      <c r="C1288" s="73" t="s">
        <v>2517</v>
      </c>
      <c r="D1288" s="86">
        <v>23087.1183390222</v>
      </c>
      <c r="E1288" s="73" t="s">
        <v>2518</v>
      </c>
      <c r="F1288" s="79" t="str">
        <f>INDEX('Crosswalk Particulates'!$B:$B,MATCH('2017 EPA Data'!A1288,'Crosswalk Particulates'!$A:$A,0))</f>
        <v>process-mining-industry</v>
      </c>
      <c r="G1288" s="84">
        <f>INDEX('Crosswalk Particulates'!$E:$E,MATCH('2017 EPA Data'!$B1288,'Crosswalk Particulates'!$D:$D,0))</f>
        <v>0</v>
      </c>
      <c r="H1288" s="96">
        <f t="shared" si="20"/>
        <v>0</v>
      </c>
    </row>
    <row r="1289" spans="1:8" hidden="1">
      <c r="A1289" s="73" t="s">
        <v>2532</v>
      </c>
      <c r="B1289" s="73" t="s">
        <v>2626</v>
      </c>
      <c r="C1289" s="73" t="s">
        <v>2517</v>
      </c>
      <c r="D1289" s="86">
        <v>23029.534834460927</v>
      </c>
      <c r="E1289" s="73" t="s">
        <v>2518</v>
      </c>
      <c r="F1289" s="79" t="str">
        <f>INDEX('Crosswalk Particulates'!$B:$B,MATCH('2017 EPA Data'!A1289,'Crosswalk Particulates'!$A:$A,0))</f>
        <v>Other-EPA</v>
      </c>
      <c r="G1289" s="84">
        <f>INDEX('Crosswalk Particulates'!$E:$E,MATCH('2017 EPA Data'!$B1289,'Crosswalk Particulates'!$D:$D,0))</f>
        <v>0</v>
      </c>
      <c r="H1289" s="96">
        <f t="shared" si="20"/>
        <v>0</v>
      </c>
    </row>
    <row r="1290" spans="1:8" hidden="1">
      <c r="A1290" s="73" t="s">
        <v>2596</v>
      </c>
      <c r="B1290" s="73" t="s">
        <v>2544</v>
      </c>
      <c r="C1290" s="73" t="s">
        <v>2517</v>
      </c>
      <c r="D1290" s="86">
        <v>22874.127951480001</v>
      </c>
      <c r="E1290" s="73" t="s">
        <v>2518</v>
      </c>
      <c r="F1290" s="79" t="str">
        <f>INDEX('Crosswalk Particulates'!$B:$B,MATCH('2017 EPA Data'!A1290,'Crosswalk Particulates'!$A:$A,0))</f>
        <v>industry-fuel-coal</v>
      </c>
      <c r="G1290" s="84">
        <f>INDEX('Crosswalk Particulates'!$E:$E,MATCH('2017 EPA Data'!$B1290,'Crosswalk Particulates'!$D:$D,0))</f>
        <v>0</v>
      </c>
      <c r="H1290" s="96">
        <f t="shared" si="20"/>
        <v>0</v>
      </c>
    </row>
    <row r="1291" spans="1:8" hidden="1">
      <c r="A1291" s="73" t="s">
        <v>2586</v>
      </c>
      <c r="B1291" s="73" t="s">
        <v>2612</v>
      </c>
      <c r="C1291" s="73" t="s">
        <v>2517</v>
      </c>
      <c r="D1291" s="86">
        <v>22849.330699999999</v>
      </c>
      <c r="E1291" s="73" t="s">
        <v>2518</v>
      </c>
      <c r="F1291" s="79" t="str">
        <f>INDEX('Crosswalk Particulates'!$B:$B,MATCH('2017 EPA Data'!A1291,'Crosswalk Particulates'!$A:$A,0))</f>
        <v>process-other-industry</v>
      </c>
      <c r="G1291" s="84">
        <f>INDEX('Crosswalk Particulates'!$E:$E,MATCH('2017 EPA Data'!$B1291,'Crosswalk Particulates'!$D:$D,0))</f>
        <v>0</v>
      </c>
      <c r="H1291" s="96">
        <f t="shared" si="20"/>
        <v>0</v>
      </c>
    </row>
    <row r="1292" spans="1:8" hidden="1">
      <c r="A1292" s="73" t="s">
        <v>2578</v>
      </c>
      <c r="B1292" s="73" t="s">
        <v>2659</v>
      </c>
      <c r="C1292" s="73" t="s">
        <v>2517</v>
      </c>
      <c r="D1292" s="86">
        <v>22803.174188553508</v>
      </c>
      <c r="E1292" s="73" t="s">
        <v>2518</v>
      </c>
      <c r="F1292" s="79" t="str">
        <f>INDEX('Crosswalk Particulates'!$B:$B,MATCH('2017 EPA Data'!A1292,'Crosswalk Particulates'!$A:$A,0))</f>
        <v>process-chemicals-industry</v>
      </c>
      <c r="G1292" s="84">
        <f>INDEX('Crosswalk Particulates'!$E:$E,MATCH('2017 EPA Data'!$B1292,'Crosswalk Particulates'!$D:$D,0))</f>
        <v>0</v>
      </c>
      <c r="H1292" s="96">
        <f t="shared" si="20"/>
        <v>0</v>
      </c>
    </row>
    <row r="1293" spans="1:8" hidden="1">
      <c r="A1293" s="73" t="s">
        <v>2602</v>
      </c>
      <c r="B1293" s="73" t="s">
        <v>2576</v>
      </c>
      <c r="C1293" s="73" t="s">
        <v>2517</v>
      </c>
      <c r="D1293" s="86">
        <v>22786.874048999998</v>
      </c>
      <c r="E1293" s="73" t="s">
        <v>2518</v>
      </c>
      <c r="F1293" s="79" t="str">
        <f>INDEX('Crosswalk Particulates'!$B:$B,MATCH('2017 EPA Data'!A1293,'Crosswalk Particulates'!$A:$A,0))</f>
        <v>process-other-industry</v>
      </c>
      <c r="G1293" s="84">
        <f>INDEX('Crosswalk Particulates'!$E:$E,MATCH('2017 EPA Data'!$B1293,'Crosswalk Particulates'!$D:$D,0))</f>
        <v>0</v>
      </c>
      <c r="H1293" s="96">
        <f t="shared" si="20"/>
        <v>0</v>
      </c>
    </row>
    <row r="1294" spans="1:8" hidden="1">
      <c r="A1294" s="73" t="s">
        <v>2563</v>
      </c>
      <c r="B1294" s="73" t="s">
        <v>2548</v>
      </c>
      <c r="C1294" s="73" t="s">
        <v>2517</v>
      </c>
      <c r="D1294" s="86">
        <v>22702.373386039129</v>
      </c>
      <c r="E1294" s="73" t="s">
        <v>2518</v>
      </c>
      <c r="F1294" s="79" t="str">
        <f>INDEX('Crosswalk Particulates'!$B:$B,MATCH('2017 EPA Data'!A1294,'Crosswalk Particulates'!$A:$A,0))</f>
        <v>Other-EPA</v>
      </c>
      <c r="G1294" s="84">
        <f>INDEX('Crosswalk Particulates'!$E:$E,MATCH('2017 EPA Data'!$B1294,'Crosswalk Particulates'!$D:$D,0))</f>
        <v>0</v>
      </c>
      <c r="H1294" s="96">
        <f t="shared" si="20"/>
        <v>0</v>
      </c>
    </row>
    <row r="1295" spans="1:8" hidden="1">
      <c r="A1295" s="73" t="s">
        <v>2534</v>
      </c>
      <c r="B1295" s="73" t="s">
        <v>2614</v>
      </c>
      <c r="C1295" s="73" t="s">
        <v>2517</v>
      </c>
      <c r="D1295" s="86">
        <v>22619.105085920579</v>
      </c>
      <c r="E1295" s="73" t="s">
        <v>2518</v>
      </c>
      <c r="F1295" s="79" t="str">
        <f>INDEX('Crosswalk Particulates'!$B:$B,MATCH('2017 EPA Data'!A1295,'Crosswalk Particulates'!$A:$A,0))</f>
        <v>Other-EPA</v>
      </c>
      <c r="G1295" s="84">
        <f>INDEX('Crosswalk Particulates'!$E:$E,MATCH('2017 EPA Data'!$B1295,'Crosswalk Particulates'!$D:$D,0))</f>
        <v>0</v>
      </c>
      <c r="H1295" s="96">
        <f t="shared" si="20"/>
        <v>0</v>
      </c>
    </row>
    <row r="1296" spans="1:8" hidden="1">
      <c r="A1296" s="73" t="s">
        <v>2559</v>
      </c>
      <c r="B1296" s="73" t="s">
        <v>2622</v>
      </c>
      <c r="C1296" s="73" t="s">
        <v>2623</v>
      </c>
      <c r="D1296" s="86">
        <v>22494.334349984481</v>
      </c>
      <c r="E1296" s="73" t="s">
        <v>2518</v>
      </c>
      <c r="F1296" s="79" t="str">
        <f>INDEX('Crosswalk Particulates'!$B:$B,MATCH('2017 EPA Data'!A1296,'Crosswalk Particulates'!$A:$A,0))</f>
        <v>process-waste-industry</v>
      </c>
      <c r="G1296" s="84">
        <f>INDEX('Crosswalk Particulates'!$E:$E,MATCH('2017 EPA Data'!$B1296,'Crosswalk Particulates'!$D:$D,0))</f>
        <v>0</v>
      </c>
      <c r="H1296" s="96">
        <f t="shared" si="20"/>
        <v>0</v>
      </c>
    </row>
    <row r="1297" spans="1:8" hidden="1">
      <c r="A1297" s="73" t="s">
        <v>2619</v>
      </c>
      <c r="B1297" s="73" t="s">
        <v>2615</v>
      </c>
      <c r="C1297" s="73" t="s">
        <v>2557</v>
      </c>
      <c r="D1297" s="86">
        <v>22417.99025806562</v>
      </c>
      <c r="E1297" s="73" t="s">
        <v>2522</v>
      </c>
      <c r="F1297" s="79" t="str">
        <f>INDEX('Crosswalk Particulates'!$B:$B,MATCH('2017 EPA Data'!A1297,'Crosswalk Particulates'!$A:$A,0))</f>
        <v>process-iron and steel-industry</v>
      </c>
      <c r="G1297" s="84" t="str">
        <f>INDEX('Crosswalk Particulates'!$E:$E,MATCH('2017 EPA Data'!$B1297,'Crosswalk Particulates'!$D:$D,0))</f>
        <v>SOx</v>
      </c>
      <c r="H1297" s="96">
        <f t="shared" si="20"/>
        <v>20337282849.711624</v>
      </c>
    </row>
    <row r="1298" spans="1:8" hidden="1">
      <c r="A1298" s="73" t="s">
        <v>2551</v>
      </c>
      <c r="B1298" s="73" t="s">
        <v>2610</v>
      </c>
      <c r="C1298" s="73" t="s">
        <v>2557</v>
      </c>
      <c r="D1298" s="86">
        <v>22369.200133617684</v>
      </c>
      <c r="E1298" s="73" t="s">
        <v>2522</v>
      </c>
      <c r="F1298" s="79" t="str">
        <f>INDEX('Crosswalk Particulates'!$B:$B,MATCH('2017 EPA Data'!A1298,'Crosswalk Particulates'!$A:$A,0))</f>
        <v>industry-fuel-natural gas</v>
      </c>
      <c r="G1298" s="84" t="str">
        <f>INDEX('Crosswalk Particulates'!$E:$E,MATCH('2017 EPA Data'!$B1298,'Crosswalk Particulates'!$D:$D,0))</f>
        <v>PM25</v>
      </c>
      <c r="H1298" s="96">
        <f t="shared" si="20"/>
        <v>20293021140.711491</v>
      </c>
    </row>
    <row r="1299" spans="1:8" hidden="1">
      <c r="A1299" s="73" t="s">
        <v>2551</v>
      </c>
      <c r="B1299" s="73" t="s">
        <v>2650</v>
      </c>
      <c r="C1299" s="73" t="s">
        <v>2517</v>
      </c>
      <c r="D1299" s="86">
        <v>22287.515082476009</v>
      </c>
      <c r="E1299" s="73" t="s">
        <v>2518</v>
      </c>
      <c r="F1299" s="79" t="str">
        <f>INDEX('Crosswalk Particulates'!$B:$B,MATCH('2017 EPA Data'!A1299,'Crosswalk Particulates'!$A:$A,0))</f>
        <v>industry-fuel-natural gas</v>
      </c>
      <c r="G1299" s="84">
        <f>INDEX('Crosswalk Particulates'!$E:$E,MATCH('2017 EPA Data'!$B1299,'Crosswalk Particulates'!$D:$D,0))</f>
        <v>0</v>
      </c>
      <c r="H1299" s="96">
        <f t="shared" si="20"/>
        <v>0</v>
      </c>
    </row>
    <row r="1300" spans="1:8" hidden="1">
      <c r="A1300" s="73" t="s">
        <v>2578</v>
      </c>
      <c r="B1300" s="73" t="s">
        <v>2590</v>
      </c>
      <c r="C1300" s="73" t="s">
        <v>2557</v>
      </c>
      <c r="D1300" s="86">
        <v>22241.477164170501</v>
      </c>
      <c r="E1300" s="73" t="s">
        <v>2522</v>
      </c>
      <c r="F1300" s="79" t="str">
        <f>INDEX('Crosswalk Particulates'!$B:$B,MATCH('2017 EPA Data'!A1300,'Crosswalk Particulates'!$A:$A,0))</f>
        <v>process-chemicals-industry</v>
      </c>
      <c r="G1300" s="84" t="str">
        <f>INDEX('Crosswalk Particulates'!$E:$E,MATCH('2017 EPA Data'!$B1300,'Crosswalk Particulates'!$D:$D,0))</f>
        <v>PM10</v>
      </c>
      <c r="H1300" s="96">
        <f t="shared" si="20"/>
        <v>20177152674.084877</v>
      </c>
    </row>
    <row r="1301" spans="1:8" hidden="1">
      <c r="A1301" s="73" t="s">
        <v>2515</v>
      </c>
      <c r="B1301" s="73" t="s">
        <v>2605</v>
      </c>
      <c r="C1301" s="73" t="s">
        <v>2557</v>
      </c>
      <c r="D1301" s="86">
        <v>22161.23</v>
      </c>
      <c r="E1301" s="73" t="s">
        <v>2522</v>
      </c>
      <c r="F1301" s="79" t="str">
        <f>INDEX('Crosswalk Particulates'!$B:$B,MATCH('2017 EPA Data'!A1301,'Crosswalk Particulates'!$A:$A,0))</f>
        <v>Other-EPA</v>
      </c>
      <c r="G1301" s="84">
        <f>INDEX('Crosswalk Particulates'!$E:$E,MATCH('2017 EPA Data'!$B1301,'Crosswalk Particulates'!$D:$D,0))</f>
        <v>0</v>
      </c>
      <c r="H1301" s="96">
        <f t="shared" si="20"/>
        <v>20104353584.744762</v>
      </c>
    </row>
    <row r="1302" spans="1:8" hidden="1">
      <c r="A1302" s="73" t="s">
        <v>2519</v>
      </c>
      <c r="B1302" s="73" t="s">
        <v>2676</v>
      </c>
      <c r="C1302" s="73" t="s">
        <v>2517</v>
      </c>
      <c r="D1302" s="86">
        <v>22062.6951945</v>
      </c>
      <c r="E1302" s="73" t="s">
        <v>2518</v>
      </c>
      <c r="F1302" s="79" t="str">
        <f>INDEX('Crosswalk Particulates'!$B:$B,MATCH('2017 EPA Data'!A1302,'Crosswalk Particulates'!$A:$A,0))</f>
        <v>process-other-industry</v>
      </c>
      <c r="G1302" s="84">
        <f>INDEX('Crosswalk Particulates'!$E:$E,MATCH('2017 EPA Data'!$B1302,'Crosswalk Particulates'!$D:$D,0))</f>
        <v>0</v>
      </c>
      <c r="H1302" s="96">
        <f t="shared" si="20"/>
        <v>0</v>
      </c>
    </row>
    <row r="1303" spans="1:8" hidden="1">
      <c r="A1303" s="73" t="s">
        <v>2600</v>
      </c>
      <c r="B1303" s="73" t="s">
        <v>2593</v>
      </c>
      <c r="C1303" s="73" t="s">
        <v>2517</v>
      </c>
      <c r="D1303" s="86">
        <v>21930.194757599998</v>
      </c>
      <c r="E1303" s="73" t="s">
        <v>2518</v>
      </c>
      <c r="F1303" s="79" t="str">
        <f>INDEX('Crosswalk Particulates'!$B:$B,MATCH('2017 EPA Data'!A1303,'Crosswalk Particulates'!$A:$A,0))</f>
        <v>industry-fuel-biomass</v>
      </c>
      <c r="G1303" s="84">
        <f>INDEX('Crosswalk Particulates'!$E:$E,MATCH('2017 EPA Data'!$B1303,'Crosswalk Particulates'!$D:$D,0))</f>
        <v>0</v>
      </c>
      <c r="H1303" s="96">
        <f t="shared" si="20"/>
        <v>0</v>
      </c>
    </row>
    <row r="1304" spans="1:8" hidden="1">
      <c r="A1304" s="73" t="s">
        <v>2565</v>
      </c>
      <c r="B1304" s="73" t="s">
        <v>2673</v>
      </c>
      <c r="C1304" s="73" t="s">
        <v>2517</v>
      </c>
      <c r="D1304" s="86">
        <v>21927.909636209999</v>
      </c>
      <c r="E1304" s="73" t="s">
        <v>2518</v>
      </c>
      <c r="F1304" s="79" t="str">
        <f>INDEX('Crosswalk Particulates'!$B:$B,MATCH('2017 EPA Data'!A1304,'Crosswalk Particulates'!$A:$A,0))</f>
        <v>Electricity Sector</v>
      </c>
      <c r="G1304" s="84">
        <f>INDEX('Crosswalk Particulates'!$E:$E,MATCH('2017 EPA Data'!$B1304,'Crosswalk Particulates'!$D:$D,0))</f>
        <v>0</v>
      </c>
      <c r="H1304" s="96">
        <f t="shared" si="20"/>
        <v>0</v>
      </c>
    </row>
    <row r="1305" spans="1:8" hidden="1">
      <c r="A1305" s="73" t="s">
        <v>2555</v>
      </c>
      <c r="B1305" s="73" t="s">
        <v>2520</v>
      </c>
      <c r="C1305" s="73" t="s">
        <v>2521</v>
      </c>
      <c r="D1305" s="86">
        <v>21917.792089999999</v>
      </c>
      <c r="E1305" s="73" t="s">
        <v>2522</v>
      </c>
      <c r="F1305" s="79" t="str">
        <f>INDEX('Crosswalk Particulates'!$B:$B,MATCH('2017 EPA Data'!A1305,'Crosswalk Particulates'!$A:$A,0))</f>
        <v>process-other-industry</v>
      </c>
      <c r="G1305" s="84">
        <f>INDEX('Crosswalk Particulates'!$E:$E,MATCH('2017 EPA Data'!$B1305,'Crosswalk Particulates'!$D:$D,0))</f>
        <v>0</v>
      </c>
      <c r="H1305" s="96">
        <f t="shared" si="20"/>
        <v>19883510165.017101</v>
      </c>
    </row>
    <row r="1306" spans="1:8" hidden="1">
      <c r="A1306" s="73" t="s">
        <v>2665</v>
      </c>
      <c r="B1306" s="73" t="s">
        <v>2558</v>
      </c>
      <c r="C1306" s="73" t="s">
        <v>2517</v>
      </c>
      <c r="D1306" s="86">
        <v>21806.49816169967</v>
      </c>
      <c r="E1306" s="73" t="s">
        <v>2518</v>
      </c>
      <c r="F1306" s="79" t="str">
        <f>INDEX('Crosswalk Particulates'!$B:$B,MATCH('2017 EPA Data'!A1306,'Crosswalk Particulates'!$A:$A,0))</f>
        <v>Commercial Buildings Sector</v>
      </c>
      <c r="G1306" s="84">
        <f>INDEX('Crosswalk Particulates'!$E:$E,MATCH('2017 EPA Data'!$B1306,'Crosswalk Particulates'!$D:$D,0))</f>
        <v>0</v>
      </c>
      <c r="H1306" s="96">
        <f t="shared" si="20"/>
        <v>0</v>
      </c>
    </row>
    <row r="1307" spans="1:8" hidden="1">
      <c r="A1307" s="73" t="s">
        <v>2545</v>
      </c>
      <c r="B1307" s="73" t="s">
        <v>2695</v>
      </c>
      <c r="C1307" s="73" t="s">
        <v>2517</v>
      </c>
      <c r="D1307" s="86">
        <v>21777.900994888158</v>
      </c>
      <c r="E1307" s="73" t="s">
        <v>2518</v>
      </c>
      <c r="F1307" s="79" t="str">
        <f>INDEX('Crosswalk Particulates'!$B:$B,MATCH('2017 EPA Data'!A1307,'Crosswalk Particulates'!$A:$A,0))</f>
        <v>Transportation Sector</v>
      </c>
      <c r="G1307" s="84">
        <f>INDEX('Crosswalk Particulates'!$E:$E,MATCH('2017 EPA Data'!$B1307,'Crosswalk Particulates'!$D:$D,0))</f>
        <v>0</v>
      </c>
      <c r="H1307" s="96">
        <f t="shared" si="20"/>
        <v>0</v>
      </c>
    </row>
    <row r="1308" spans="1:8" hidden="1">
      <c r="A1308" s="73" t="s">
        <v>2547</v>
      </c>
      <c r="B1308" s="73" t="s">
        <v>2598</v>
      </c>
      <c r="C1308" s="73" t="s">
        <v>2517</v>
      </c>
      <c r="D1308" s="86">
        <v>21759.95419</v>
      </c>
      <c r="E1308" s="73" t="s">
        <v>2518</v>
      </c>
      <c r="F1308" s="79" t="str">
        <f>INDEX('Crosswalk Particulates'!$B:$B,MATCH('2017 EPA Data'!A1308,'Crosswalk Particulates'!$A:$A,0))</f>
        <v>process-other-industry</v>
      </c>
      <c r="G1308" s="84">
        <f>INDEX('Crosswalk Particulates'!$E:$E,MATCH('2017 EPA Data'!$B1308,'Crosswalk Particulates'!$D:$D,0))</f>
        <v>0</v>
      </c>
      <c r="H1308" s="96">
        <f t="shared" si="20"/>
        <v>0</v>
      </c>
    </row>
    <row r="1309" spans="1:8" hidden="1">
      <c r="A1309" s="73" t="s">
        <v>2565</v>
      </c>
      <c r="B1309" s="73" t="s">
        <v>2539</v>
      </c>
      <c r="C1309" s="73" t="s">
        <v>2517</v>
      </c>
      <c r="D1309" s="86">
        <v>21713.314785980001</v>
      </c>
      <c r="E1309" s="73" t="s">
        <v>2518</v>
      </c>
      <c r="F1309" s="79" t="str">
        <f>INDEX('Crosswalk Particulates'!$B:$B,MATCH('2017 EPA Data'!A1309,'Crosswalk Particulates'!$A:$A,0))</f>
        <v>Electricity Sector</v>
      </c>
      <c r="G1309" s="84">
        <f>INDEX('Crosswalk Particulates'!$E:$E,MATCH('2017 EPA Data'!$B1309,'Crosswalk Particulates'!$D:$D,0))</f>
        <v>0</v>
      </c>
      <c r="H1309" s="96">
        <f t="shared" si="20"/>
        <v>0</v>
      </c>
    </row>
    <row r="1310" spans="1:8" hidden="1">
      <c r="A1310" s="73" t="s">
        <v>2532</v>
      </c>
      <c r="B1310" s="73" t="s">
        <v>2625</v>
      </c>
      <c r="C1310" s="73" t="s">
        <v>2517</v>
      </c>
      <c r="D1310" s="86">
        <v>21693.052470016231</v>
      </c>
      <c r="E1310" s="73" t="s">
        <v>2518</v>
      </c>
      <c r="F1310" s="79" t="str">
        <f>INDEX('Crosswalk Particulates'!$B:$B,MATCH('2017 EPA Data'!A1310,'Crosswalk Particulates'!$A:$A,0))</f>
        <v>Other-EPA</v>
      </c>
      <c r="G1310" s="84">
        <f>INDEX('Crosswalk Particulates'!$E:$E,MATCH('2017 EPA Data'!$B1310,'Crosswalk Particulates'!$D:$D,0))</f>
        <v>0</v>
      </c>
      <c r="H1310" s="96">
        <f t="shared" si="20"/>
        <v>0</v>
      </c>
    </row>
    <row r="1311" spans="1:8" hidden="1">
      <c r="A1311" s="73" t="s">
        <v>2549</v>
      </c>
      <c r="B1311" s="73" t="s">
        <v>2651</v>
      </c>
      <c r="C1311" s="73" t="s">
        <v>2517</v>
      </c>
      <c r="D1311" s="86">
        <v>21507.99569948826</v>
      </c>
      <c r="E1311" s="73" t="s">
        <v>2518</v>
      </c>
      <c r="F1311" s="79" t="str">
        <f>INDEX('Crosswalk Particulates'!$B:$B,MATCH('2017 EPA Data'!A1311,'Crosswalk Particulates'!$A:$A,0))</f>
        <v>Residential Buildings Sector</v>
      </c>
      <c r="G1311" s="84">
        <f>INDEX('Crosswalk Particulates'!$E:$E,MATCH('2017 EPA Data'!$B1311,'Crosswalk Particulates'!$D:$D,0))</f>
        <v>0</v>
      </c>
      <c r="H1311" s="96">
        <f t="shared" si="20"/>
        <v>0</v>
      </c>
    </row>
    <row r="1312" spans="1:8" hidden="1">
      <c r="A1312" s="73" t="s">
        <v>2596</v>
      </c>
      <c r="B1312" s="73" t="s">
        <v>2535</v>
      </c>
      <c r="C1312" s="73" t="s">
        <v>2517</v>
      </c>
      <c r="D1312" s="86">
        <v>21444.342397199998</v>
      </c>
      <c r="E1312" s="73" t="s">
        <v>2518</v>
      </c>
      <c r="F1312" s="79" t="str">
        <f>INDEX('Crosswalk Particulates'!$B:$B,MATCH('2017 EPA Data'!A1312,'Crosswalk Particulates'!$A:$A,0))</f>
        <v>industry-fuel-coal</v>
      </c>
      <c r="G1312" s="84">
        <f>INDEX('Crosswalk Particulates'!$E:$E,MATCH('2017 EPA Data'!$B1312,'Crosswalk Particulates'!$D:$D,0))</f>
        <v>0</v>
      </c>
      <c r="H1312" s="96">
        <f t="shared" si="20"/>
        <v>0</v>
      </c>
    </row>
    <row r="1313" spans="1:8" hidden="1">
      <c r="A1313" s="73" t="s">
        <v>2559</v>
      </c>
      <c r="B1313" s="73" t="s">
        <v>2716</v>
      </c>
      <c r="D1313" s="86">
        <v>21387.084574503915</v>
      </c>
      <c r="E1313" s="73" t="s">
        <v>2522</v>
      </c>
      <c r="F1313" s="79" t="str">
        <f>INDEX('Crosswalk Particulates'!$B:$B,MATCH('2017 EPA Data'!A1313,'Crosswalk Particulates'!$A:$A,0))</f>
        <v>process-waste-industry</v>
      </c>
      <c r="G1313" s="84" t="str">
        <f>INDEX('Crosswalk Particulates'!$E:$E,MATCH('2017 EPA Data'!$B1313,'Crosswalk Particulates'!$D:$D,0))</f>
        <v>BC</v>
      </c>
      <c r="H1313" s="96">
        <f t="shared" si="20"/>
        <v>19402059832.990643</v>
      </c>
    </row>
    <row r="1314" spans="1:8" hidden="1">
      <c r="A1314" s="73" t="s">
        <v>2578</v>
      </c>
      <c r="B1314" s="73" t="s">
        <v>2641</v>
      </c>
      <c r="C1314" s="73" t="s">
        <v>2517</v>
      </c>
      <c r="D1314" s="86">
        <v>21239.251405999999</v>
      </c>
      <c r="E1314" s="73" t="s">
        <v>2518</v>
      </c>
      <c r="F1314" s="79" t="str">
        <f>INDEX('Crosswalk Particulates'!$B:$B,MATCH('2017 EPA Data'!A1314,'Crosswalk Particulates'!$A:$A,0))</f>
        <v>process-chemicals-industry</v>
      </c>
      <c r="G1314" s="84">
        <f>INDEX('Crosswalk Particulates'!$E:$E,MATCH('2017 EPA Data'!$B1314,'Crosswalk Particulates'!$D:$D,0))</f>
        <v>0</v>
      </c>
      <c r="H1314" s="96">
        <f t="shared" si="20"/>
        <v>0</v>
      </c>
    </row>
    <row r="1315" spans="1:8" hidden="1">
      <c r="A1315" s="73" t="s">
        <v>2519</v>
      </c>
      <c r="B1315" s="73" t="s">
        <v>2674</v>
      </c>
      <c r="C1315" s="73" t="s">
        <v>2517</v>
      </c>
      <c r="D1315" s="86">
        <v>21235.037479999999</v>
      </c>
      <c r="E1315" s="73" t="s">
        <v>2518</v>
      </c>
      <c r="F1315" s="79" t="str">
        <f>INDEX('Crosswalk Particulates'!$B:$B,MATCH('2017 EPA Data'!A1315,'Crosswalk Particulates'!$A:$A,0))</f>
        <v>process-other-industry</v>
      </c>
      <c r="G1315" s="84">
        <f>INDEX('Crosswalk Particulates'!$E:$E,MATCH('2017 EPA Data'!$B1315,'Crosswalk Particulates'!$D:$D,0))</f>
        <v>0</v>
      </c>
      <c r="H1315" s="96">
        <f t="shared" si="20"/>
        <v>0</v>
      </c>
    </row>
    <row r="1316" spans="1:8" hidden="1">
      <c r="A1316" s="73" t="s">
        <v>2519</v>
      </c>
      <c r="B1316" s="73" t="s">
        <v>2605</v>
      </c>
      <c r="C1316" s="73" t="s">
        <v>2557</v>
      </c>
      <c r="D1316" s="86">
        <v>21179.357605902118</v>
      </c>
      <c r="E1316" s="73" t="s">
        <v>2522</v>
      </c>
      <c r="F1316" s="79" t="str">
        <f>INDEX('Crosswalk Particulates'!$B:$B,MATCH('2017 EPA Data'!A1316,'Crosswalk Particulates'!$A:$A,0))</f>
        <v>process-other-industry</v>
      </c>
      <c r="G1316" s="84">
        <f>INDEX('Crosswalk Particulates'!$E:$E,MATCH('2017 EPA Data'!$B1316,'Crosswalk Particulates'!$D:$D,0))</f>
        <v>0</v>
      </c>
      <c r="H1316" s="96">
        <f t="shared" si="20"/>
        <v>19213612872.877972</v>
      </c>
    </row>
    <row r="1317" spans="1:8" hidden="1">
      <c r="A1317" s="73" t="s">
        <v>2586</v>
      </c>
      <c r="B1317" s="73" t="s">
        <v>2568</v>
      </c>
      <c r="C1317" s="73" t="s">
        <v>2517</v>
      </c>
      <c r="D1317" s="86">
        <v>21178.643967842803</v>
      </c>
      <c r="E1317" s="73" t="s">
        <v>2518</v>
      </c>
      <c r="F1317" s="79" t="str">
        <f>INDEX('Crosswalk Particulates'!$B:$B,MATCH('2017 EPA Data'!A1317,'Crosswalk Particulates'!$A:$A,0))</f>
        <v>process-other-industry</v>
      </c>
      <c r="G1317" s="84">
        <f>INDEX('Crosswalk Particulates'!$E:$E,MATCH('2017 EPA Data'!$B1317,'Crosswalk Particulates'!$D:$D,0))</f>
        <v>0</v>
      </c>
      <c r="H1317" s="96">
        <f t="shared" si="20"/>
        <v>0</v>
      </c>
    </row>
    <row r="1318" spans="1:8" hidden="1">
      <c r="A1318" s="73" t="s">
        <v>2578</v>
      </c>
      <c r="B1318" s="73" t="s">
        <v>2568</v>
      </c>
      <c r="C1318" s="73" t="s">
        <v>2517</v>
      </c>
      <c r="D1318" s="86">
        <v>21165.474983839998</v>
      </c>
      <c r="E1318" s="73" t="s">
        <v>2518</v>
      </c>
      <c r="F1318" s="79" t="str">
        <f>INDEX('Crosswalk Particulates'!$B:$B,MATCH('2017 EPA Data'!A1318,'Crosswalk Particulates'!$A:$A,0))</f>
        <v>process-chemicals-industry</v>
      </c>
      <c r="G1318" s="84">
        <f>INDEX('Crosswalk Particulates'!$E:$E,MATCH('2017 EPA Data'!$B1318,'Crosswalk Particulates'!$D:$D,0))</f>
        <v>0</v>
      </c>
      <c r="H1318" s="96">
        <f t="shared" si="20"/>
        <v>0</v>
      </c>
    </row>
    <row r="1319" spans="1:8" hidden="1">
      <c r="A1319" s="73" t="s">
        <v>2559</v>
      </c>
      <c r="B1319" s="73" t="s">
        <v>2593</v>
      </c>
      <c r="C1319" s="73" t="s">
        <v>2517</v>
      </c>
      <c r="D1319" s="86">
        <v>21145.670207160001</v>
      </c>
      <c r="E1319" s="73" t="s">
        <v>2518</v>
      </c>
      <c r="F1319" s="79" t="str">
        <f>INDEX('Crosswalk Particulates'!$B:$B,MATCH('2017 EPA Data'!A1319,'Crosswalk Particulates'!$A:$A,0))</f>
        <v>process-waste-industry</v>
      </c>
      <c r="G1319" s="84">
        <f>INDEX('Crosswalk Particulates'!$E:$E,MATCH('2017 EPA Data'!$B1319,'Crosswalk Particulates'!$D:$D,0))</f>
        <v>0</v>
      </c>
      <c r="H1319" s="96">
        <f t="shared" si="20"/>
        <v>0</v>
      </c>
    </row>
    <row r="1320" spans="1:8" hidden="1">
      <c r="A1320" s="73" t="s">
        <v>2596</v>
      </c>
      <c r="B1320" s="73" t="s">
        <v>2659</v>
      </c>
      <c r="C1320" s="73" t="s">
        <v>2517</v>
      </c>
      <c r="D1320" s="86">
        <v>21139.153290364891</v>
      </c>
      <c r="E1320" s="73" t="s">
        <v>2518</v>
      </c>
      <c r="F1320" s="79" t="str">
        <f>INDEX('Crosswalk Particulates'!$B:$B,MATCH('2017 EPA Data'!A1320,'Crosswalk Particulates'!$A:$A,0))</f>
        <v>industry-fuel-coal</v>
      </c>
      <c r="G1320" s="84">
        <f>INDEX('Crosswalk Particulates'!$E:$E,MATCH('2017 EPA Data'!$B1320,'Crosswalk Particulates'!$D:$D,0))</f>
        <v>0</v>
      </c>
      <c r="H1320" s="96">
        <f t="shared" si="20"/>
        <v>0</v>
      </c>
    </row>
    <row r="1321" spans="1:8" hidden="1">
      <c r="A1321" s="73" t="s">
        <v>2555</v>
      </c>
      <c r="B1321" s="73" t="s">
        <v>2570</v>
      </c>
      <c r="C1321" s="73" t="s">
        <v>2517</v>
      </c>
      <c r="D1321" s="86">
        <v>21088.686399999999</v>
      </c>
      <c r="E1321" s="73" t="s">
        <v>2518</v>
      </c>
      <c r="F1321" s="79" t="str">
        <f>INDEX('Crosswalk Particulates'!$B:$B,MATCH('2017 EPA Data'!A1321,'Crosswalk Particulates'!$A:$A,0))</f>
        <v>process-other-industry</v>
      </c>
      <c r="G1321" s="84">
        <f>INDEX('Crosswalk Particulates'!$E:$E,MATCH('2017 EPA Data'!$B1321,'Crosswalk Particulates'!$D:$D,0))</f>
        <v>0</v>
      </c>
      <c r="H1321" s="96">
        <f t="shared" si="20"/>
        <v>0</v>
      </c>
    </row>
    <row r="1322" spans="1:8" hidden="1">
      <c r="A1322" s="73" t="s">
        <v>2523</v>
      </c>
      <c r="B1322" s="73" t="s">
        <v>2634</v>
      </c>
      <c r="D1322" s="86">
        <v>21038.206603963452</v>
      </c>
      <c r="E1322" s="73" t="s">
        <v>2522</v>
      </c>
      <c r="F1322" s="79" t="str">
        <f>INDEX('Crosswalk Particulates'!$B:$B,MATCH('2017 EPA Data'!A1322,'Crosswalk Particulates'!$A:$A,0))</f>
        <v>Transportation Sector</v>
      </c>
      <c r="G1322" s="84" t="str">
        <f>INDEX('Crosswalk Particulates'!$E:$E,MATCH('2017 EPA Data'!$B1322,'Crosswalk Particulates'!$D:$D,0))</f>
        <v>OC</v>
      </c>
      <c r="H1322" s="96">
        <f t="shared" si="20"/>
        <v>19085562685.599743</v>
      </c>
    </row>
    <row r="1323" spans="1:8" hidden="1">
      <c r="A1323" s="73" t="s">
        <v>2619</v>
      </c>
      <c r="B1323" s="73" t="s">
        <v>2525</v>
      </c>
      <c r="C1323" s="73" t="s">
        <v>2517</v>
      </c>
      <c r="D1323" s="86">
        <v>20999.027476219999</v>
      </c>
      <c r="E1323" s="73" t="s">
        <v>2518</v>
      </c>
      <c r="F1323" s="79" t="str">
        <f>INDEX('Crosswalk Particulates'!$B:$B,MATCH('2017 EPA Data'!A1323,'Crosswalk Particulates'!$A:$A,0))</f>
        <v>process-iron and steel-industry</v>
      </c>
      <c r="G1323" s="84">
        <f>INDEX('Crosswalk Particulates'!$E:$E,MATCH('2017 EPA Data'!$B1323,'Crosswalk Particulates'!$D:$D,0))</f>
        <v>0</v>
      </c>
      <c r="H1323" s="96">
        <f t="shared" si="20"/>
        <v>0</v>
      </c>
    </row>
    <row r="1324" spans="1:8" hidden="1">
      <c r="A1324" s="73" t="s">
        <v>2592</v>
      </c>
      <c r="B1324" s="73" t="s">
        <v>2663</v>
      </c>
      <c r="C1324" s="73" t="s">
        <v>2517</v>
      </c>
      <c r="D1324" s="86">
        <v>20890.342526820001</v>
      </c>
      <c r="E1324" s="73" t="s">
        <v>2518</v>
      </c>
      <c r="F1324" s="79" t="str">
        <f>INDEX('Crosswalk Particulates'!$B:$B,MATCH('2017 EPA Data'!A1324,'Crosswalk Particulates'!$A:$A,0))</f>
        <v>process-ngps-industry</v>
      </c>
      <c r="G1324" s="84">
        <f>INDEX('Crosswalk Particulates'!$E:$E,MATCH('2017 EPA Data'!$B1324,'Crosswalk Particulates'!$D:$D,0))</f>
        <v>0</v>
      </c>
      <c r="H1324" s="96">
        <f t="shared" si="20"/>
        <v>0</v>
      </c>
    </row>
    <row r="1325" spans="1:8" hidden="1">
      <c r="A1325" s="73" t="s">
        <v>2607</v>
      </c>
      <c r="B1325" s="73" t="s">
        <v>2659</v>
      </c>
      <c r="C1325" s="73" t="s">
        <v>2517</v>
      </c>
      <c r="D1325" s="86">
        <v>20887.641708780935</v>
      </c>
      <c r="E1325" s="73" t="s">
        <v>2518</v>
      </c>
      <c r="F1325" s="79" t="str">
        <f>INDEX('Crosswalk Particulates'!$B:$B,MATCH('2017 EPA Data'!A1325,'Crosswalk Particulates'!$A:$A,0))</f>
        <v>process-cement-industry</v>
      </c>
      <c r="G1325" s="84">
        <f>INDEX('Crosswalk Particulates'!$E:$E,MATCH('2017 EPA Data'!$B1325,'Crosswalk Particulates'!$D:$D,0))</f>
        <v>0</v>
      </c>
      <c r="H1325" s="96">
        <f t="shared" si="20"/>
        <v>0</v>
      </c>
    </row>
    <row r="1326" spans="1:8" hidden="1">
      <c r="A1326" s="73" t="s">
        <v>2547</v>
      </c>
      <c r="B1326" s="73" t="s">
        <v>2684</v>
      </c>
      <c r="C1326" s="73" t="s">
        <v>2517</v>
      </c>
      <c r="D1326" s="86">
        <v>20844.51584</v>
      </c>
      <c r="E1326" s="73" t="s">
        <v>2518</v>
      </c>
      <c r="F1326" s="79" t="str">
        <f>INDEX('Crosswalk Particulates'!$B:$B,MATCH('2017 EPA Data'!A1326,'Crosswalk Particulates'!$A:$A,0))</f>
        <v>process-other-industry</v>
      </c>
      <c r="G1326" s="84">
        <f>INDEX('Crosswalk Particulates'!$E:$E,MATCH('2017 EPA Data'!$B1326,'Crosswalk Particulates'!$D:$D,0))</f>
        <v>0</v>
      </c>
      <c r="H1326" s="96">
        <f t="shared" si="20"/>
        <v>0</v>
      </c>
    </row>
    <row r="1327" spans="1:8" hidden="1">
      <c r="A1327" s="73" t="s">
        <v>2555</v>
      </c>
      <c r="B1327" s="73" t="s">
        <v>2544</v>
      </c>
      <c r="C1327" s="73" t="s">
        <v>2517</v>
      </c>
      <c r="D1327" s="86">
        <v>20844.128599512293</v>
      </c>
      <c r="E1327" s="73" t="s">
        <v>2518</v>
      </c>
      <c r="F1327" s="79" t="str">
        <f>INDEX('Crosswalk Particulates'!$B:$B,MATCH('2017 EPA Data'!A1327,'Crosswalk Particulates'!$A:$A,0))</f>
        <v>process-other-industry</v>
      </c>
      <c r="G1327" s="84">
        <f>INDEX('Crosswalk Particulates'!$E:$E,MATCH('2017 EPA Data'!$B1327,'Crosswalk Particulates'!$D:$D,0))</f>
        <v>0</v>
      </c>
      <c r="H1327" s="96">
        <f t="shared" si="20"/>
        <v>0</v>
      </c>
    </row>
    <row r="1328" spans="1:8" hidden="1">
      <c r="A1328" s="73" t="s">
        <v>2523</v>
      </c>
      <c r="B1328" s="73" t="s">
        <v>2615</v>
      </c>
      <c r="C1328" s="73" t="s">
        <v>2557</v>
      </c>
      <c r="D1328" s="86">
        <v>20769.366013839066</v>
      </c>
      <c r="E1328" s="73" t="s">
        <v>2522</v>
      </c>
      <c r="F1328" s="79" t="str">
        <f>INDEX('Crosswalk Particulates'!$B:$B,MATCH('2017 EPA Data'!A1328,'Crosswalk Particulates'!$A:$A,0))</f>
        <v>Transportation Sector</v>
      </c>
      <c r="G1328" s="84" t="str">
        <f>INDEX('Crosswalk Particulates'!$E:$E,MATCH('2017 EPA Data'!$B1328,'Crosswalk Particulates'!$D:$D,0))</f>
        <v>SOx</v>
      </c>
      <c r="H1328" s="96">
        <f t="shared" si="20"/>
        <v>18841674314.701916</v>
      </c>
    </row>
    <row r="1329" spans="1:8" hidden="1">
      <c r="A1329" s="73" t="s">
        <v>2559</v>
      </c>
      <c r="B1329" s="73" t="s">
        <v>2731</v>
      </c>
      <c r="C1329" s="73" t="s">
        <v>2517</v>
      </c>
      <c r="D1329" s="86">
        <v>20766.977647340002</v>
      </c>
      <c r="E1329" s="73" t="s">
        <v>2518</v>
      </c>
      <c r="F1329" s="79" t="str">
        <f>INDEX('Crosswalk Particulates'!$B:$B,MATCH('2017 EPA Data'!A1329,'Crosswalk Particulates'!$A:$A,0))</f>
        <v>process-waste-industry</v>
      </c>
      <c r="G1329" s="84">
        <f>INDEX('Crosswalk Particulates'!$E:$E,MATCH('2017 EPA Data'!$B1329,'Crosswalk Particulates'!$D:$D,0))</f>
        <v>0</v>
      </c>
      <c r="H1329" s="96">
        <f t="shared" si="20"/>
        <v>0</v>
      </c>
    </row>
    <row r="1330" spans="1:8" hidden="1">
      <c r="A1330" s="73" t="s">
        <v>2586</v>
      </c>
      <c r="B1330" s="73" t="s">
        <v>2667</v>
      </c>
      <c r="C1330" s="73" t="s">
        <v>2517</v>
      </c>
      <c r="D1330" s="86">
        <v>20670.650253540804</v>
      </c>
      <c r="E1330" s="73" t="s">
        <v>2518</v>
      </c>
      <c r="F1330" s="79" t="str">
        <f>INDEX('Crosswalk Particulates'!$B:$B,MATCH('2017 EPA Data'!A1330,'Crosswalk Particulates'!$A:$A,0))</f>
        <v>process-other-industry</v>
      </c>
      <c r="G1330" s="84">
        <f>INDEX('Crosswalk Particulates'!$E:$E,MATCH('2017 EPA Data'!$B1330,'Crosswalk Particulates'!$D:$D,0))</f>
        <v>0</v>
      </c>
      <c r="H1330" s="96">
        <f t="shared" si="20"/>
        <v>0</v>
      </c>
    </row>
    <row r="1331" spans="1:8" hidden="1">
      <c r="A1331" s="73" t="s">
        <v>2602</v>
      </c>
      <c r="B1331" s="73" t="s">
        <v>2528</v>
      </c>
      <c r="C1331" s="73" t="s">
        <v>2517</v>
      </c>
      <c r="D1331" s="86">
        <v>20593.914774657998</v>
      </c>
      <c r="E1331" s="73" t="s">
        <v>2518</v>
      </c>
      <c r="F1331" s="79" t="str">
        <f>INDEX('Crosswalk Particulates'!$B:$B,MATCH('2017 EPA Data'!A1331,'Crosswalk Particulates'!$A:$A,0))</f>
        <v>process-other-industry</v>
      </c>
      <c r="G1331" s="84">
        <f>INDEX('Crosswalk Particulates'!$E:$E,MATCH('2017 EPA Data'!$B1331,'Crosswalk Particulates'!$D:$D,0))</f>
        <v>0</v>
      </c>
      <c r="H1331" s="96">
        <f t="shared" si="20"/>
        <v>0</v>
      </c>
    </row>
    <row r="1332" spans="1:8" hidden="1">
      <c r="A1332" s="73" t="s">
        <v>2607</v>
      </c>
      <c r="B1332" s="73" t="s">
        <v>2544</v>
      </c>
      <c r="C1332" s="73" t="s">
        <v>2517</v>
      </c>
      <c r="D1332" s="86">
        <v>20579.637897000001</v>
      </c>
      <c r="E1332" s="73" t="s">
        <v>2518</v>
      </c>
      <c r="F1332" s="79" t="str">
        <f>INDEX('Crosswalk Particulates'!$B:$B,MATCH('2017 EPA Data'!A1332,'Crosswalk Particulates'!$A:$A,0))</f>
        <v>process-cement-industry</v>
      </c>
      <c r="G1332" s="84">
        <f>INDEX('Crosswalk Particulates'!$E:$E,MATCH('2017 EPA Data'!$B1332,'Crosswalk Particulates'!$D:$D,0))</f>
        <v>0</v>
      </c>
      <c r="H1332" s="96">
        <f t="shared" si="20"/>
        <v>0</v>
      </c>
    </row>
    <row r="1333" spans="1:8" hidden="1">
      <c r="A1333" s="73" t="s">
        <v>2559</v>
      </c>
      <c r="B1333" s="73" t="s">
        <v>2605</v>
      </c>
      <c r="C1333" s="73" t="s">
        <v>2557</v>
      </c>
      <c r="D1333" s="86">
        <v>20567.518919877777</v>
      </c>
      <c r="E1333" s="73" t="s">
        <v>2522</v>
      </c>
      <c r="F1333" s="79" t="str">
        <f>INDEX('Crosswalk Particulates'!$B:$B,MATCH('2017 EPA Data'!A1333,'Crosswalk Particulates'!$A:$A,0))</f>
        <v>process-waste-industry</v>
      </c>
      <c r="G1333" s="84">
        <f>INDEX('Crosswalk Particulates'!$E:$E,MATCH('2017 EPA Data'!$B1333,'Crosswalk Particulates'!$D:$D,0))</f>
        <v>0</v>
      </c>
      <c r="H1333" s="96">
        <f t="shared" si="20"/>
        <v>18658561493.479855</v>
      </c>
    </row>
    <row r="1334" spans="1:8" hidden="1">
      <c r="A1334" s="73" t="s">
        <v>2530</v>
      </c>
      <c r="B1334" s="73" t="s">
        <v>2661</v>
      </c>
      <c r="C1334" s="73" t="s">
        <v>2517</v>
      </c>
      <c r="D1334" s="86">
        <v>20547.432368735525</v>
      </c>
      <c r="E1334" s="73" t="s">
        <v>2518</v>
      </c>
      <c r="F1334" s="79" t="str">
        <f>INDEX('Crosswalk Particulates'!$B:$B,MATCH('2017 EPA Data'!A1334,'Crosswalk Particulates'!$A:$A,0))</f>
        <v>process-other-industry</v>
      </c>
      <c r="G1334" s="84">
        <f>INDEX('Crosswalk Particulates'!$E:$E,MATCH('2017 EPA Data'!$B1334,'Crosswalk Particulates'!$D:$D,0))</f>
        <v>0</v>
      </c>
      <c r="H1334" s="96">
        <f t="shared" si="20"/>
        <v>0</v>
      </c>
    </row>
    <row r="1335" spans="1:8" hidden="1">
      <c r="A1335" s="73" t="s">
        <v>2619</v>
      </c>
      <c r="B1335" s="73" t="s">
        <v>2657</v>
      </c>
      <c r="D1335" s="86">
        <v>20532</v>
      </c>
      <c r="E1335" s="73" t="s">
        <v>2518</v>
      </c>
      <c r="F1335" s="79" t="str">
        <f>INDEX('Crosswalk Particulates'!$B:$B,MATCH('2017 EPA Data'!A1335,'Crosswalk Particulates'!$A:$A,0))</f>
        <v>process-iron and steel-industry</v>
      </c>
      <c r="G1335" s="84">
        <f>INDEX('Crosswalk Particulates'!$E:$E,MATCH('2017 EPA Data'!$B1335,'Crosswalk Particulates'!$D:$D,0))</f>
        <v>0</v>
      </c>
      <c r="H1335" s="96">
        <f t="shared" si="20"/>
        <v>0</v>
      </c>
    </row>
    <row r="1336" spans="1:8" hidden="1">
      <c r="A1336" s="73" t="s">
        <v>2519</v>
      </c>
      <c r="B1336" s="73" t="s">
        <v>2689</v>
      </c>
      <c r="C1336" s="73" t="s">
        <v>2517</v>
      </c>
      <c r="D1336" s="86">
        <v>20475.468547654</v>
      </c>
      <c r="E1336" s="73" t="s">
        <v>2518</v>
      </c>
      <c r="F1336" s="79" t="str">
        <f>INDEX('Crosswalk Particulates'!$B:$B,MATCH('2017 EPA Data'!A1336,'Crosswalk Particulates'!$A:$A,0))</f>
        <v>process-other-industry</v>
      </c>
      <c r="G1336" s="84">
        <f>INDEX('Crosswalk Particulates'!$E:$E,MATCH('2017 EPA Data'!$B1336,'Crosswalk Particulates'!$D:$D,0))</f>
        <v>0</v>
      </c>
      <c r="H1336" s="96">
        <f t="shared" si="20"/>
        <v>0</v>
      </c>
    </row>
    <row r="1337" spans="1:8" hidden="1">
      <c r="A1337" s="73" t="s">
        <v>2553</v>
      </c>
      <c r="B1337" s="73" t="s">
        <v>2537</v>
      </c>
      <c r="C1337" s="73" t="s">
        <v>2517</v>
      </c>
      <c r="D1337" s="86">
        <v>20442.34733678769</v>
      </c>
      <c r="E1337" s="73" t="s">
        <v>2518</v>
      </c>
      <c r="F1337" s="79" t="str">
        <f>INDEX('Crosswalk Particulates'!$B:$B,MATCH('2017 EPA Data'!A1337,'Crosswalk Particulates'!$A:$A,0))</f>
        <v>process-other-industry</v>
      </c>
      <c r="G1337" s="84">
        <f>INDEX('Crosswalk Particulates'!$E:$E,MATCH('2017 EPA Data'!$B1337,'Crosswalk Particulates'!$D:$D,0))</f>
        <v>0</v>
      </c>
      <c r="H1337" s="96">
        <f t="shared" si="20"/>
        <v>0</v>
      </c>
    </row>
    <row r="1338" spans="1:8" hidden="1">
      <c r="A1338" s="73" t="s">
        <v>2592</v>
      </c>
      <c r="B1338" s="73" t="s">
        <v>2606</v>
      </c>
      <c r="C1338" s="73" t="s">
        <v>2517</v>
      </c>
      <c r="D1338" s="86">
        <v>20427.2886036286</v>
      </c>
      <c r="E1338" s="73" t="s">
        <v>2518</v>
      </c>
      <c r="F1338" s="79" t="str">
        <f>INDEX('Crosswalk Particulates'!$B:$B,MATCH('2017 EPA Data'!A1338,'Crosswalk Particulates'!$A:$A,0))</f>
        <v>process-ngps-industry</v>
      </c>
      <c r="G1338" s="84">
        <f>INDEX('Crosswalk Particulates'!$E:$E,MATCH('2017 EPA Data'!$B1338,'Crosswalk Particulates'!$D:$D,0))</f>
        <v>0</v>
      </c>
      <c r="H1338" s="96">
        <f t="shared" si="20"/>
        <v>0</v>
      </c>
    </row>
    <row r="1339" spans="1:8" hidden="1">
      <c r="A1339" s="73" t="s">
        <v>2599</v>
      </c>
      <c r="B1339" s="73" t="s">
        <v>2732</v>
      </c>
      <c r="D1339" s="86">
        <v>20381.287096965709</v>
      </c>
      <c r="E1339" s="73" t="s">
        <v>2522</v>
      </c>
      <c r="F1339" s="79" t="str">
        <f>INDEX('Crosswalk Particulates'!$B:$B,MATCH('2017 EPA Data'!A1339,'Crosswalk Particulates'!$A:$A,0))</f>
        <v>Other-EPA</v>
      </c>
      <c r="G1339" s="84">
        <f>INDEX('Crosswalk Particulates'!$E:$E,MATCH('2017 EPA Data'!$B1339,'Crosswalk Particulates'!$D:$D,0))</f>
        <v>0</v>
      </c>
      <c r="H1339" s="96">
        <f t="shared" si="20"/>
        <v>18489614624.711479</v>
      </c>
    </row>
    <row r="1340" spans="1:8" hidden="1">
      <c r="A1340" s="73" t="s">
        <v>2627</v>
      </c>
      <c r="B1340" s="73" t="s">
        <v>2634</v>
      </c>
      <c r="D1340" s="86">
        <v>20350.440220387249</v>
      </c>
      <c r="E1340" s="73" t="s">
        <v>2522</v>
      </c>
      <c r="F1340" s="79" t="str">
        <f>INDEX('Crosswalk Particulates'!$B:$B,MATCH('2017 EPA Data'!A1340,'Crosswalk Particulates'!$A:$A,0))</f>
        <v>Other-EPA</v>
      </c>
      <c r="G1340" s="84" t="str">
        <f>INDEX('Crosswalk Particulates'!$E:$E,MATCH('2017 EPA Data'!$B1340,'Crosswalk Particulates'!$D:$D,0))</f>
        <v>OC</v>
      </c>
      <c r="H1340" s="96">
        <f t="shared" si="20"/>
        <v>18461630775.723026</v>
      </c>
    </row>
    <row r="1341" spans="1:8" hidden="1">
      <c r="A1341" s="73" t="s">
        <v>2649</v>
      </c>
      <c r="B1341" s="73" t="s">
        <v>2528</v>
      </c>
      <c r="C1341" s="73" t="s">
        <v>2517</v>
      </c>
      <c r="D1341" s="86">
        <v>20259.584860678668</v>
      </c>
      <c r="E1341" s="73" t="s">
        <v>2518</v>
      </c>
      <c r="F1341" s="79" t="str">
        <f>INDEX('Crosswalk Particulates'!$B:$B,MATCH('2017 EPA Data'!A1341,'Crosswalk Particulates'!$A:$A,0))</f>
        <v>Electricity Sector</v>
      </c>
      <c r="G1341" s="84">
        <f>INDEX('Crosswalk Particulates'!$E:$E,MATCH('2017 EPA Data'!$B1341,'Crosswalk Particulates'!$D:$D,0))</f>
        <v>0</v>
      </c>
      <c r="H1341" s="96">
        <f t="shared" si="20"/>
        <v>0</v>
      </c>
    </row>
    <row r="1342" spans="1:8" hidden="1">
      <c r="A1342" s="73" t="s">
        <v>2665</v>
      </c>
      <c r="B1342" s="73" t="s">
        <v>2528</v>
      </c>
      <c r="C1342" s="73" t="s">
        <v>2517</v>
      </c>
      <c r="D1342" s="86">
        <v>20200.746253263314</v>
      </c>
      <c r="E1342" s="73" t="s">
        <v>2518</v>
      </c>
      <c r="F1342" s="79" t="str">
        <f>INDEX('Crosswalk Particulates'!$B:$B,MATCH('2017 EPA Data'!A1342,'Crosswalk Particulates'!$A:$A,0))</f>
        <v>Commercial Buildings Sector</v>
      </c>
      <c r="G1342" s="84">
        <f>INDEX('Crosswalk Particulates'!$E:$E,MATCH('2017 EPA Data'!$B1342,'Crosswalk Particulates'!$D:$D,0))</f>
        <v>0</v>
      </c>
      <c r="H1342" s="96">
        <f t="shared" si="20"/>
        <v>0</v>
      </c>
    </row>
    <row r="1343" spans="1:8" hidden="1">
      <c r="A1343" s="73" t="s">
        <v>2592</v>
      </c>
      <c r="B1343" s="73" t="s">
        <v>2690</v>
      </c>
      <c r="C1343" s="73" t="s">
        <v>2517</v>
      </c>
      <c r="D1343" s="86">
        <v>20194.3369346</v>
      </c>
      <c r="E1343" s="73" t="s">
        <v>2518</v>
      </c>
      <c r="F1343" s="79" t="str">
        <f>INDEX('Crosswalk Particulates'!$B:$B,MATCH('2017 EPA Data'!A1343,'Crosswalk Particulates'!$A:$A,0))</f>
        <v>process-ngps-industry</v>
      </c>
      <c r="G1343" s="84">
        <f>INDEX('Crosswalk Particulates'!$E:$E,MATCH('2017 EPA Data'!$B1343,'Crosswalk Particulates'!$D:$D,0))</f>
        <v>0</v>
      </c>
      <c r="H1343" s="96">
        <f t="shared" si="20"/>
        <v>0</v>
      </c>
    </row>
    <row r="1344" spans="1:8" hidden="1">
      <c r="A1344" s="73" t="s">
        <v>2592</v>
      </c>
      <c r="B1344" s="73" t="s">
        <v>2590</v>
      </c>
      <c r="C1344" s="73" t="s">
        <v>2557</v>
      </c>
      <c r="D1344" s="86">
        <v>20165.008319054123</v>
      </c>
      <c r="E1344" s="73" t="s">
        <v>2522</v>
      </c>
      <c r="F1344" s="79" t="str">
        <f>INDEX('Crosswalk Particulates'!$B:$B,MATCH('2017 EPA Data'!A1344,'Crosswalk Particulates'!$A:$A,0))</f>
        <v>process-ngps-industry</v>
      </c>
      <c r="G1344" s="84" t="str">
        <f>INDEX('Crosswalk Particulates'!$E:$E,MATCH('2017 EPA Data'!$B1344,'Crosswalk Particulates'!$D:$D,0))</f>
        <v>PM10</v>
      </c>
      <c r="H1344" s="96">
        <f t="shared" si="20"/>
        <v>18293409584.467278</v>
      </c>
    </row>
    <row r="1345" spans="1:8" hidden="1">
      <c r="A1345" s="73" t="s">
        <v>2665</v>
      </c>
      <c r="B1345" s="73" t="s">
        <v>2681</v>
      </c>
      <c r="C1345" s="73" t="s">
        <v>2517</v>
      </c>
      <c r="D1345" s="86">
        <v>20142.43236014578</v>
      </c>
      <c r="E1345" s="73" t="s">
        <v>2518</v>
      </c>
      <c r="F1345" s="79" t="str">
        <f>INDEX('Crosswalk Particulates'!$B:$B,MATCH('2017 EPA Data'!A1345,'Crosswalk Particulates'!$A:$A,0))</f>
        <v>Commercial Buildings Sector</v>
      </c>
      <c r="G1345" s="84">
        <f>INDEX('Crosswalk Particulates'!$E:$E,MATCH('2017 EPA Data'!$B1345,'Crosswalk Particulates'!$D:$D,0))</f>
        <v>0</v>
      </c>
      <c r="H1345" s="96">
        <f t="shared" si="20"/>
        <v>0</v>
      </c>
    </row>
    <row r="1346" spans="1:8" hidden="1">
      <c r="A1346" s="73" t="s">
        <v>2586</v>
      </c>
      <c r="B1346" s="73" t="s">
        <v>2666</v>
      </c>
      <c r="C1346" s="73" t="s">
        <v>2517</v>
      </c>
      <c r="D1346" s="86">
        <v>20135.494548999999</v>
      </c>
      <c r="E1346" s="73" t="s">
        <v>2518</v>
      </c>
      <c r="F1346" s="79" t="str">
        <f>INDEX('Crosswalk Particulates'!$B:$B,MATCH('2017 EPA Data'!A1346,'Crosswalk Particulates'!$A:$A,0))</f>
        <v>process-other-industry</v>
      </c>
      <c r="G1346" s="84">
        <f>INDEX('Crosswalk Particulates'!$E:$E,MATCH('2017 EPA Data'!$B1346,'Crosswalk Particulates'!$D:$D,0))</f>
        <v>0</v>
      </c>
      <c r="H1346" s="96">
        <f t="shared" si="20"/>
        <v>0</v>
      </c>
    </row>
    <row r="1347" spans="1:8" hidden="1">
      <c r="A1347" s="73" t="s">
        <v>2550</v>
      </c>
      <c r="B1347" s="73" t="s">
        <v>2673</v>
      </c>
      <c r="C1347" s="73" t="s">
        <v>2517</v>
      </c>
      <c r="D1347" s="86">
        <v>20078.639903900541</v>
      </c>
      <c r="E1347" s="73" t="s">
        <v>2518</v>
      </c>
      <c r="F1347" s="79" t="str">
        <f>INDEX('Crosswalk Particulates'!$B:$B,MATCH('2017 EPA Data'!A1347,'Crosswalk Particulates'!$A:$A,0))</f>
        <v>process-other-industry</v>
      </c>
      <c r="G1347" s="84">
        <f>INDEX('Crosswalk Particulates'!$E:$E,MATCH('2017 EPA Data'!$B1347,'Crosswalk Particulates'!$D:$D,0))</f>
        <v>0</v>
      </c>
      <c r="H1347" s="96">
        <f t="shared" si="20"/>
        <v>0</v>
      </c>
    </row>
    <row r="1348" spans="1:8" hidden="1">
      <c r="A1348" s="73" t="s">
        <v>2647</v>
      </c>
      <c r="B1348" s="73" t="s">
        <v>2609</v>
      </c>
      <c r="C1348" s="73" t="s">
        <v>2557</v>
      </c>
      <c r="D1348" s="86">
        <v>20048.515066989999</v>
      </c>
      <c r="E1348" s="73" t="s">
        <v>2522</v>
      </c>
      <c r="F1348" s="79" t="str">
        <f>INDEX('Crosswalk Particulates'!$B:$B,MATCH('2017 EPA Data'!A1348,'Crosswalk Particulates'!$A:$A,0))</f>
        <v>process-mining-industry</v>
      </c>
      <c r="G1348" s="84" t="str">
        <f>INDEX('Crosswalk Particulates'!$E:$E,MATCH('2017 EPA Data'!$B1348,'Crosswalk Particulates'!$D:$D,0))</f>
        <v>NOX</v>
      </c>
      <c r="H1348" s="96">
        <f t="shared" ref="H1348:H1411" si="21">IF(E1348="TON",D1348/metricton_to_shortton,0)*10^6</f>
        <v>18187728558.200504</v>
      </c>
    </row>
    <row r="1349" spans="1:8" hidden="1">
      <c r="A1349" s="73" t="s">
        <v>2519</v>
      </c>
      <c r="B1349" s="73" t="s">
        <v>2620</v>
      </c>
      <c r="C1349" s="73" t="s">
        <v>2517</v>
      </c>
      <c r="D1349" s="86">
        <v>19957.790185094211</v>
      </c>
      <c r="E1349" s="73" t="s">
        <v>2518</v>
      </c>
      <c r="F1349" s="79" t="str">
        <f>INDEX('Crosswalk Particulates'!$B:$B,MATCH('2017 EPA Data'!A1349,'Crosswalk Particulates'!$A:$A,0))</f>
        <v>process-other-industry</v>
      </c>
      <c r="G1349" s="84">
        <f>INDEX('Crosswalk Particulates'!$E:$E,MATCH('2017 EPA Data'!$B1349,'Crosswalk Particulates'!$D:$D,0))</f>
        <v>0</v>
      </c>
      <c r="H1349" s="96">
        <f t="shared" si="21"/>
        <v>0</v>
      </c>
    </row>
    <row r="1350" spans="1:8" hidden="1">
      <c r="A1350" s="73" t="s">
        <v>2569</v>
      </c>
      <c r="B1350" s="73" t="s">
        <v>2695</v>
      </c>
      <c r="C1350" s="73" t="s">
        <v>2517</v>
      </c>
      <c r="D1350" s="86">
        <v>19919.424715542933</v>
      </c>
      <c r="E1350" s="73" t="s">
        <v>2518</v>
      </c>
      <c r="F1350" s="79" t="str">
        <f>INDEX('Crosswalk Particulates'!$B:$B,MATCH('2017 EPA Data'!A1350,'Crosswalk Particulates'!$A:$A,0))</f>
        <v>Transportation Sector</v>
      </c>
      <c r="G1350" s="84">
        <f>INDEX('Crosswalk Particulates'!$E:$E,MATCH('2017 EPA Data'!$B1350,'Crosswalk Particulates'!$D:$D,0))</f>
        <v>0</v>
      </c>
      <c r="H1350" s="96">
        <f t="shared" si="21"/>
        <v>0</v>
      </c>
    </row>
    <row r="1351" spans="1:8" hidden="1">
      <c r="A1351" s="73" t="s">
        <v>2647</v>
      </c>
      <c r="B1351" s="73" t="s">
        <v>2560</v>
      </c>
      <c r="C1351" s="73" t="s">
        <v>2557</v>
      </c>
      <c r="D1351" s="86">
        <v>19822.117189650002</v>
      </c>
      <c r="E1351" s="73" t="s">
        <v>2522</v>
      </c>
      <c r="F1351" s="79" t="str">
        <f>INDEX('Crosswalk Particulates'!$B:$B,MATCH('2017 EPA Data'!A1351,'Crosswalk Particulates'!$A:$A,0))</f>
        <v>process-mining-industry</v>
      </c>
      <c r="G1351" s="84" t="str">
        <f>INDEX('Crosswalk Particulates'!$E:$E,MATCH('2017 EPA Data'!$B1351,'Crosswalk Particulates'!$D:$D,0))</f>
        <v>CO</v>
      </c>
      <c r="H1351" s="96">
        <f t="shared" si="21"/>
        <v>17982343614.455101</v>
      </c>
    </row>
    <row r="1352" spans="1:8" hidden="1">
      <c r="A1352" s="73" t="s">
        <v>2586</v>
      </c>
      <c r="B1352" s="73" t="s">
        <v>2733</v>
      </c>
      <c r="C1352" s="73" t="s">
        <v>2517</v>
      </c>
      <c r="D1352" s="86">
        <v>19706.203459</v>
      </c>
      <c r="E1352" s="73" t="s">
        <v>2518</v>
      </c>
      <c r="F1352" s="79" t="str">
        <f>INDEX('Crosswalk Particulates'!$B:$B,MATCH('2017 EPA Data'!A1352,'Crosswalk Particulates'!$A:$A,0))</f>
        <v>process-other-industry</v>
      </c>
      <c r="G1352" s="84">
        <f>INDEX('Crosswalk Particulates'!$E:$E,MATCH('2017 EPA Data'!$B1352,'Crosswalk Particulates'!$D:$D,0))</f>
        <v>0</v>
      </c>
      <c r="H1352" s="96">
        <f t="shared" si="21"/>
        <v>0</v>
      </c>
    </row>
    <row r="1353" spans="1:8" hidden="1">
      <c r="A1353" s="73" t="s">
        <v>2665</v>
      </c>
      <c r="B1353" s="73" t="s">
        <v>2560</v>
      </c>
      <c r="C1353" s="73" t="s">
        <v>2557</v>
      </c>
      <c r="D1353" s="86">
        <v>19647.3508863223</v>
      </c>
      <c r="E1353" s="73" t="s">
        <v>2522</v>
      </c>
      <c r="F1353" s="79" t="str">
        <f>INDEX('Crosswalk Particulates'!$B:$B,MATCH('2017 EPA Data'!A1353,'Crosswalk Particulates'!$A:$A,0))</f>
        <v>Commercial Buildings Sector</v>
      </c>
      <c r="G1353" s="84" t="str">
        <f>INDEX('Crosswalk Particulates'!$E:$E,MATCH('2017 EPA Data'!$B1353,'Crosswalk Particulates'!$D:$D,0))</f>
        <v>CO</v>
      </c>
      <c r="H1353" s="96">
        <f t="shared" si="21"/>
        <v>17823798102.459656</v>
      </c>
    </row>
    <row r="1354" spans="1:8" hidden="1">
      <c r="A1354" s="73" t="s">
        <v>2602</v>
      </c>
      <c r="B1354" s="73" t="s">
        <v>2583</v>
      </c>
      <c r="D1354" s="86">
        <v>19612.378000000001</v>
      </c>
      <c r="E1354" s="73" t="s">
        <v>2518</v>
      </c>
      <c r="F1354" s="79" t="str">
        <f>INDEX('Crosswalk Particulates'!$B:$B,MATCH('2017 EPA Data'!A1354,'Crosswalk Particulates'!$A:$A,0))</f>
        <v>process-other-industry</v>
      </c>
      <c r="G1354" s="84">
        <f>INDEX('Crosswalk Particulates'!$E:$E,MATCH('2017 EPA Data'!$B1354,'Crosswalk Particulates'!$D:$D,0))</f>
        <v>0</v>
      </c>
      <c r="H1354" s="96">
        <f t="shared" si="21"/>
        <v>0</v>
      </c>
    </row>
    <row r="1355" spans="1:8" hidden="1">
      <c r="A1355" s="73" t="s">
        <v>2527</v>
      </c>
      <c r="B1355" s="73" t="s">
        <v>2625</v>
      </c>
      <c r="C1355" s="73" t="s">
        <v>2517</v>
      </c>
      <c r="D1355" s="86">
        <v>19539.769548002416</v>
      </c>
      <c r="E1355" s="73" t="s">
        <v>2518</v>
      </c>
      <c r="F1355" s="79" t="str">
        <f>INDEX('Crosswalk Particulates'!$B:$B,MATCH('2017 EPA Data'!A1355,'Crosswalk Particulates'!$A:$A,0))</f>
        <v>Transportation Sector</v>
      </c>
      <c r="G1355" s="84">
        <f>INDEX('Crosswalk Particulates'!$E:$E,MATCH('2017 EPA Data'!$B1355,'Crosswalk Particulates'!$D:$D,0))</f>
        <v>0</v>
      </c>
      <c r="H1355" s="96">
        <f t="shared" si="21"/>
        <v>0</v>
      </c>
    </row>
    <row r="1356" spans="1:8" hidden="1">
      <c r="A1356" s="73" t="s">
        <v>2586</v>
      </c>
      <c r="B1356" s="73" t="s">
        <v>2567</v>
      </c>
      <c r="C1356" s="73" t="s">
        <v>2517</v>
      </c>
      <c r="D1356" s="86">
        <v>19509.440878000001</v>
      </c>
      <c r="E1356" s="73" t="s">
        <v>2518</v>
      </c>
      <c r="F1356" s="79" t="str">
        <f>INDEX('Crosswalk Particulates'!$B:$B,MATCH('2017 EPA Data'!A1356,'Crosswalk Particulates'!$A:$A,0))</f>
        <v>process-other-industry</v>
      </c>
      <c r="G1356" s="84">
        <f>INDEX('Crosswalk Particulates'!$E:$E,MATCH('2017 EPA Data'!$B1356,'Crosswalk Particulates'!$D:$D,0))</f>
        <v>0</v>
      </c>
      <c r="H1356" s="96">
        <f t="shared" si="21"/>
        <v>0</v>
      </c>
    </row>
    <row r="1357" spans="1:8" hidden="1">
      <c r="A1357" s="73" t="s">
        <v>2563</v>
      </c>
      <c r="B1357" s="73" t="s">
        <v>2516</v>
      </c>
      <c r="C1357" s="73" t="s">
        <v>2517</v>
      </c>
      <c r="D1357" s="86">
        <v>19417.044067727598</v>
      </c>
      <c r="E1357" s="73" t="s">
        <v>2518</v>
      </c>
      <c r="F1357" s="79" t="str">
        <f>INDEX('Crosswalk Particulates'!$B:$B,MATCH('2017 EPA Data'!A1357,'Crosswalk Particulates'!$A:$A,0))</f>
        <v>Other-EPA</v>
      </c>
      <c r="G1357" s="84">
        <f>INDEX('Crosswalk Particulates'!$E:$E,MATCH('2017 EPA Data'!$B1357,'Crosswalk Particulates'!$D:$D,0))</f>
        <v>0</v>
      </c>
      <c r="H1357" s="96">
        <f t="shared" si="21"/>
        <v>0</v>
      </c>
    </row>
    <row r="1358" spans="1:8" hidden="1">
      <c r="A1358" s="73" t="s">
        <v>2586</v>
      </c>
      <c r="B1358" s="73" t="s">
        <v>2594</v>
      </c>
      <c r="C1358" s="73" t="s">
        <v>2517</v>
      </c>
      <c r="D1358" s="86">
        <v>19414.719099999998</v>
      </c>
      <c r="E1358" s="73" t="s">
        <v>2518</v>
      </c>
      <c r="F1358" s="79" t="str">
        <f>INDEX('Crosswalk Particulates'!$B:$B,MATCH('2017 EPA Data'!A1358,'Crosswalk Particulates'!$A:$A,0))</f>
        <v>process-other-industry</v>
      </c>
      <c r="G1358" s="84">
        <f>INDEX('Crosswalk Particulates'!$E:$E,MATCH('2017 EPA Data'!$B1358,'Crosswalk Particulates'!$D:$D,0))</f>
        <v>0</v>
      </c>
      <c r="H1358" s="96">
        <f t="shared" si="21"/>
        <v>0</v>
      </c>
    </row>
    <row r="1359" spans="1:8" hidden="1">
      <c r="A1359" s="73" t="s">
        <v>2578</v>
      </c>
      <c r="B1359" s="73" t="s">
        <v>2577</v>
      </c>
      <c r="C1359" s="73" t="s">
        <v>2517</v>
      </c>
      <c r="D1359" s="86">
        <v>19326.937384359899</v>
      </c>
      <c r="E1359" s="73" t="s">
        <v>2518</v>
      </c>
      <c r="F1359" s="79" t="str">
        <f>INDEX('Crosswalk Particulates'!$B:$B,MATCH('2017 EPA Data'!A1359,'Crosswalk Particulates'!$A:$A,0))</f>
        <v>process-chemicals-industry</v>
      </c>
      <c r="G1359" s="84">
        <f>INDEX('Crosswalk Particulates'!$E:$E,MATCH('2017 EPA Data'!$B1359,'Crosswalk Particulates'!$D:$D,0))</f>
        <v>0</v>
      </c>
      <c r="H1359" s="96">
        <f t="shared" si="21"/>
        <v>0</v>
      </c>
    </row>
    <row r="1360" spans="1:8" hidden="1">
      <c r="A1360" s="73" t="s">
        <v>2629</v>
      </c>
      <c r="B1360" s="73" t="s">
        <v>2615</v>
      </c>
      <c r="C1360" s="73" t="s">
        <v>2557</v>
      </c>
      <c r="D1360" s="86">
        <v>19287.219442360059</v>
      </c>
      <c r="E1360" s="73" t="s">
        <v>2522</v>
      </c>
      <c r="F1360" s="79" t="str">
        <f>INDEX('Crosswalk Particulates'!$B:$B,MATCH('2017 EPA Data'!A1360,'Crosswalk Particulates'!$A:$A,0))</f>
        <v>industry-fuel-oil</v>
      </c>
      <c r="G1360" s="84" t="str">
        <f>INDEX('Crosswalk Particulates'!$E:$E,MATCH('2017 EPA Data'!$B1360,'Crosswalk Particulates'!$D:$D,0))</f>
        <v>SOx</v>
      </c>
      <c r="H1360" s="96">
        <f t="shared" si="21"/>
        <v>17497091963.567474</v>
      </c>
    </row>
    <row r="1361" spans="1:8" hidden="1">
      <c r="A1361" s="73" t="s">
        <v>2601</v>
      </c>
      <c r="B1361" s="73" t="s">
        <v>2556</v>
      </c>
      <c r="C1361" s="73" t="s">
        <v>2557</v>
      </c>
      <c r="D1361" s="86">
        <v>19171.122161135929</v>
      </c>
      <c r="E1361" s="73" t="s">
        <v>2522</v>
      </c>
      <c r="F1361" s="79" t="str">
        <f>INDEX('Crosswalk Particulates'!$B:$B,MATCH('2017 EPA Data'!A1361,'Crosswalk Particulates'!$A:$A,0))</f>
        <v>Commercial Buildings Sector</v>
      </c>
      <c r="G1361" s="84" t="str">
        <f>INDEX('Crosswalk Particulates'!$E:$E,MATCH('2017 EPA Data'!$B1361,'Crosswalk Particulates'!$D:$D,0))</f>
        <v>VOC</v>
      </c>
      <c r="H1361" s="96">
        <f t="shared" si="21"/>
        <v>17391770156.431431</v>
      </c>
    </row>
    <row r="1362" spans="1:8" hidden="1">
      <c r="A1362" s="73" t="s">
        <v>2665</v>
      </c>
      <c r="B1362" s="73" t="s">
        <v>2604</v>
      </c>
      <c r="C1362" s="73" t="s">
        <v>2517</v>
      </c>
      <c r="D1362" s="86">
        <v>19155.217400363137</v>
      </c>
      <c r="E1362" s="73" t="s">
        <v>2518</v>
      </c>
      <c r="F1362" s="79" t="str">
        <f>INDEX('Crosswalk Particulates'!$B:$B,MATCH('2017 EPA Data'!A1362,'Crosswalk Particulates'!$A:$A,0))</f>
        <v>Commercial Buildings Sector</v>
      </c>
      <c r="G1362" s="84">
        <f>INDEX('Crosswalk Particulates'!$E:$E,MATCH('2017 EPA Data'!$B1362,'Crosswalk Particulates'!$D:$D,0))</f>
        <v>0</v>
      </c>
      <c r="H1362" s="96">
        <f t="shared" si="21"/>
        <v>0</v>
      </c>
    </row>
    <row r="1363" spans="1:8" hidden="1">
      <c r="A1363" s="73" t="s">
        <v>2584</v>
      </c>
      <c r="B1363" s="73" t="s">
        <v>2560</v>
      </c>
      <c r="C1363" s="73" t="s">
        <v>2557</v>
      </c>
      <c r="D1363" s="86">
        <v>19113.7986733</v>
      </c>
      <c r="E1363" s="73" t="s">
        <v>2522</v>
      </c>
      <c r="F1363" s="79" t="str">
        <f>INDEX('Crosswalk Particulates'!$B:$B,MATCH('2017 EPA Data'!A1363,'Crosswalk Particulates'!$A:$A,0))</f>
        <v>Electricity Sector</v>
      </c>
      <c r="G1363" s="84" t="str">
        <f>INDEX('Crosswalk Particulates'!$E:$E,MATCH('2017 EPA Data'!$B1363,'Crosswalk Particulates'!$D:$D,0))</f>
        <v>CO</v>
      </c>
      <c r="H1363" s="96">
        <f t="shared" si="21"/>
        <v>17339767101.178436</v>
      </c>
    </row>
    <row r="1364" spans="1:8" hidden="1">
      <c r="A1364" s="73" t="s">
        <v>2559</v>
      </c>
      <c r="B1364" s="73" t="s">
        <v>2715</v>
      </c>
      <c r="C1364" s="73" t="s">
        <v>2517</v>
      </c>
      <c r="D1364" s="86">
        <v>18996.904709999999</v>
      </c>
      <c r="E1364" s="73" t="s">
        <v>2518</v>
      </c>
      <c r="F1364" s="79" t="str">
        <f>INDEX('Crosswalk Particulates'!$B:$B,MATCH('2017 EPA Data'!A1364,'Crosswalk Particulates'!$A:$A,0))</f>
        <v>process-waste-industry</v>
      </c>
      <c r="G1364" s="84">
        <f>INDEX('Crosswalk Particulates'!$E:$E,MATCH('2017 EPA Data'!$B1364,'Crosswalk Particulates'!$D:$D,0))</f>
        <v>0</v>
      </c>
      <c r="H1364" s="96">
        <f t="shared" si="21"/>
        <v>0</v>
      </c>
    </row>
    <row r="1365" spans="1:8" hidden="1">
      <c r="A1365" s="73" t="s">
        <v>2538</v>
      </c>
      <c r="B1365" s="73" t="s">
        <v>2641</v>
      </c>
      <c r="C1365" s="73" t="s">
        <v>2517</v>
      </c>
      <c r="D1365" s="86">
        <v>18862.92777522</v>
      </c>
      <c r="E1365" s="73" t="s">
        <v>2518</v>
      </c>
      <c r="F1365" s="79" t="str">
        <f>INDEX('Crosswalk Particulates'!$B:$B,MATCH('2017 EPA Data'!A1365,'Crosswalk Particulates'!$A:$A,0))</f>
        <v>process-other-industry</v>
      </c>
      <c r="G1365" s="84">
        <f>INDEX('Crosswalk Particulates'!$E:$E,MATCH('2017 EPA Data'!$B1365,'Crosswalk Particulates'!$D:$D,0))</f>
        <v>0</v>
      </c>
      <c r="H1365" s="96">
        <f t="shared" si="21"/>
        <v>0</v>
      </c>
    </row>
    <row r="1366" spans="1:8" hidden="1">
      <c r="A1366" s="73" t="s">
        <v>2549</v>
      </c>
      <c r="B1366" s="73" t="s">
        <v>2716</v>
      </c>
      <c r="D1366" s="86">
        <v>18821.906670078304</v>
      </c>
      <c r="E1366" s="73" t="s">
        <v>2522</v>
      </c>
      <c r="F1366" s="79" t="str">
        <f>INDEX('Crosswalk Particulates'!$B:$B,MATCH('2017 EPA Data'!A1366,'Crosswalk Particulates'!$A:$A,0))</f>
        <v>Residential Buildings Sector</v>
      </c>
      <c r="G1366" s="84" t="str">
        <f>INDEX('Crosswalk Particulates'!$E:$E,MATCH('2017 EPA Data'!$B1366,'Crosswalk Particulates'!$D:$D,0))</f>
        <v>BC</v>
      </c>
      <c r="H1366" s="96">
        <f t="shared" si="21"/>
        <v>17074966815.213781</v>
      </c>
    </row>
    <row r="1367" spans="1:8" hidden="1">
      <c r="A1367" s="73" t="s">
        <v>2559</v>
      </c>
      <c r="B1367" s="73" t="s">
        <v>2579</v>
      </c>
      <c r="C1367" s="73" t="s">
        <v>2517</v>
      </c>
      <c r="D1367" s="86">
        <v>18813.335155100001</v>
      </c>
      <c r="E1367" s="73" t="s">
        <v>2518</v>
      </c>
      <c r="F1367" s="79" t="str">
        <f>INDEX('Crosswalk Particulates'!$B:$B,MATCH('2017 EPA Data'!A1367,'Crosswalk Particulates'!$A:$A,0))</f>
        <v>process-waste-industry</v>
      </c>
      <c r="G1367" s="84">
        <f>INDEX('Crosswalk Particulates'!$E:$E,MATCH('2017 EPA Data'!$B1367,'Crosswalk Particulates'!$D:$D,0))</f>
        <v>0</v>
      </c>
      <c r="H1367" s="96">
        <f t="shared" si="21"/>
        <v>0</v>
      </c>
    </row>
    <row r="1368" spans="1:8" hidden="1">
      <c r="A1368" s="73" t="s">
        <v>2629</v>
      </c>
      <c r="B1368" s="73" t="s">
        <v>2537</v>
      </c>
      <c r="C1368" s="73" t="s">
        <v>2517</v>
      </c>
      <c r="D1368" s="86">
        <v>18735.529137736976</v>
      </c>
      <c r="E1368" s="73" t="s">
        <v>2518</v>
      </c>
      <c r="F1368" s="79" t="str">
        <f>INDEX('Crosswalk Particulates'!$B:$B,MATCH('2017 EPA Data'!A1368,'Crosswalk Particulates'!$A:$A,0))</f>
        <v>industry-fuel-oil</v>
      </c>
      <c r="G1368" s="84">
        <f>INDEX('Crosswalk Particulates'!$E:$E,MATCH('2017 EPA Data'!$B1368,'Crosswalk Particulates'!$D:$D,0))</f>
        <v>0</v>
      </c>
      <c r="H1368" s="96">
        <f t="shared" si="21"/>
        <v>0</v>
      </c>
    </row>
    <row r="1369" spans="1:8" hidden="1">
      <c r="A1369" s="73" t="s">
        <v>2578</v>
      </c>
      <c r="B1369" s="73" t="s">
        <v>2734</v>
      </c>
      <c r="C1369" s="73" t="s">
        <v>2517</v>
      </c>
      <c r="D1369" s="86">
        <v>18691.394902</v>
      </c>
      <c r="E1369" s="73" t="s">
        <v>2518</v>
      </c>
      <c r="F1369" s="79" t="str">
        <f>INDEX('Crosswalk Particulates'!$B:$B,MATCH('2017 EPA Data'!A1369,'Crosswalk Particulates'!$A:$A,0))</f>
        <v>process-chemicals-industry</v>
      </c>
      <c r="G1369" s="84">
        <f>INDEX('Crosswalk Particulates'!$E:$E,MATCH('2017 EPA Data'!$B1369,'Crosswalk Particulates'!$D:$D,0))</f>
        <v>0</v>
      </c>
      <c r="H1369" s="96">
        <f t="shared" si="21"/>
        <v>0</v>
      </c>
    </row>
    <row r="1370" spans="1:8" hidden="1">
      <c r="A1370" s="73" t="s">
        <v>2602</v>
      </c>
      <c r="B1370" s="73" t="s">
        <v>2537</v>
      </c>
      <c r="C1370" s="73" t="s">
        <v>2517</v>
      </c>
      <c r="D1370" s="86">
        <v>18671.104768354999</v>
      </c>
      <c r="E1370" s="73" t="s">
        <v>2518</v>
      </c>
      <c r="F1370" s="79" t="str">
        <f>INDEX('Crosswalk Particulates'!$B:$B,MATCH('2017 EPA Data'!A1370,'Crosswalk Particulates'!$A:$A,0))</f>
        <v>process-other-industry</v>
      </c>
      <c r="G1370" s="84">
        <f>INDEX('Crosswalk Particulates'!$E:$E,MATCH('2017 EPA Data'!$B1370,'Crosswalk Particulates'!$D:$D,0))</f>
        <v>0</v>
      </c>
      <c r="H1370" s="96">
        <f t="shared" si="21"/>
        <v>0</v>
      </c>
    </row>
    <row r="1371" spans="1:8" hidden="1">
      <c r="A1371" s="73" t="s">
        <v>2602</v>
      </c>
      <c r="B1371" s="73" t="s">
        <v>2720</v>
      </c>
      <c r="C1371" s="73" t="s">
        <v>2517</v>
      </c>
      <c r="D1371" s="86">
        <v>18664.563147127999</v>
      </c>
      <c r="E1371" s="73" t="s">
        <v>2518</v>
      </c>
      <c r="F1371" s="79" t="str">
        <f>INDEX('Crosswalk Particulates'!$B:$B,MATCH('2017 EPA Data'!A1371,'Crosswalk Particulates'!$A:$A,0))</f>
        <v>process-other-industry</v>
      </c>
      <c r="G1371" s="84">
        <f>INDEX('Crosswalk Particulates'!$E:$E,MATCH('2017 EPA Data'!$B1371,'Crosswalk Particulates'!$D:$D,0))</f>
        <v>0</v>
      </c>
      <c r="H1371" s="96">
        <f t="shared" si="21"/>
        <v>0</v>
      </c>
    </row>
    <row r="1372" spans="1:8" hidden="1">
      <c r="A1372" s="73" t="s">
        <v>2586</v>
      </c>
      <c r="B1372" s="73" t="s">
        <v>2668</v>
      </c>
      <c r="C1372" s="73" t="s">
        <v>2517</v>
      </c>
      <c r="D1372" s="86">
        <v>18652.335676839881</v>
      </c>
      <c r="E1372" s="73" t="s">
        <v>2518</v>
      </c>
      <c r="F1372" s="79" t="str">
        <f>INDEX('Crosswalk Particulates'!$B:$B,MATCH('2017 EPA Data'!A1372,'Crosswalk Particulates'!$A:$A,0))</f>
        <v>process-other-industry</v>
      </c>
      <c r="G1372" s="84">
        <f>INDEX('Crosswalk Particulates'!$E:$E,MATCH('2017 EPA Data'!$B1372,'Crosswalk Particulates'!$D:$D,0))</f>
        <v>0</v>
      </c>
      <c r="H1372" s="96">
        <f t="shared" si="21"/>
        <v>0</v>
      </c>
    </row>
    <row r="1373" spans="1:8" hidden="1">
      <c r="A1373" s="73" t="s">
        <v>2578</v>
      </c>
      <c r="B1373" s="73" t="s">
        <v>2715</v>
      </c>
      <c r="C1373" s="73" t="s">
        <v>2517</v>
      </c>
      <c r="D1373" s="86">
        <v>18641.071001659999</v>
      </c>
      <c r="E1373" s="73" t="s">
        <v>2518</v>
      </c>
      <c r="F1373" s="79" t="str">
        <f>INDEX('Crosswalk Particulates'!$B:$B,MATCH('2017 EPA Data'!A1373,'Crosswalk Particulates'!$A:$A,0))</f>
        <v>process-chemicals-industry</v>
      </c>
      <c r="G1373" s="84">
        <f>INDEX('Crosswalk Particulates'!$E:$E,MATCH('2017 EPA Data'!$B1373,'Crosswalk Particulates'!$D:$D,0))</f>
        <v>0</v>
      </c>
      <c r="H1373" s="96">
        <f t="shared" si="21"/>
        <v>0</v>
      </c>
    </row>
    <row r="1374" spans="1:8" hidden="1">
      <c r="A1374" s="73" t="s">
        <v>2541</v>
      </c>
      <c r="B1374" s="73" t="s">
        <v>2620</v>
      </c>
      <c r="C1374" s="73" t="s">
        <v>2517</v>
      </c>
      <c r="D1374" s="86">
        <v>18560.373910364211</v>
      </c>
      <c r="E1374" s="73" t="s">
        <v>2518</v>
      </c>
      <c r="F1374" s="79" t="str">
        <f>INDEX('Crosswalk Particulates'!$B:$B,MATCH('2017 EPA Data'!A1374,'Crosswalk Particulates'!$A:$A,0))</f>
        <v>Transportation Sector</v>
      </c>
      <c r="G1374" s="84">
        <f>INDEX('Crosswalk Particulates'!$E:$E,MATCH('2017 EPA Data'!$B1374,'Crosswalk Particulates'!$D:$D,0))</f>
        <v>0</v>
      </c>
      <c r="H1374" s="96">
        <f t="shared" si="21"/>
        <v>0</v>
      </c>
    </row>
    <row r="1375" spans="1:8" hidden="1">
      <c r="A1375" s="73" t="s">
        <v>2519</v>
      </c>
      <c r="B1375" s="73" t="s">
        <v>2718</v>
      </c>
      <c r="C1375" s="73" t="s">
        <v>2517</v>
      </c>
      <c r="D1375" s="86">
        <v>18527.997680002001</v>
      </c>
      <c r="E1375" s="73" t="s">
        <v>2518</v>
      </c>
      <c r="F1375" s="79" t="str">
        <f>INDEX('Crosswalk Particulates'!$B:$B,MATCH('2017 EPA Data'!A1375,'Crosswalk Particulates'!$A:$A,0))</f>
        <v>process-other-industry</v>
      </c>
      <c r="G1375" s="84">
        <f>INDEX('Crosswalk Particulates'!$E:$E,MATCH('2017 EPA Data'!$B1375,'Crosswalk Particulates'!$D:$D,0))</f>
        <v>0</v>
      </c>
      <c r="H1375" s="96">
        <f t="shared" si="21"/>
        <v>0</v>
      </c>
    </row>
    <row r="1376" spans="1:8" hidden="1">
      <c r="A1376" s="73" t="s">
        <v>2600</v>
      </c>
      <c r="B1376" s="73" t="s">
        <v>2573</v>
      </c>
      <c r="C1376" s="73" t="s">
        <v>2517</v>
      </c>
      <c r="D1376" s="86">
        <v>18370.11947967378</v>
      </c>
      <c r="E1376" s="73" t="s">
        <v>2518</v>
      </c>
      <c r="F1376" s="79" t="str">
        <f>INDEX('Crosswalk Particulates'!$B:$B,MATCH('2017 EPA Data'!A1376,'Crosswalk Particulates'!$A:$A,0))</f>
        <v>industry-fuel-biomass</v>
      </c>
      <c r="G1376" s="84">
        <f>INDEX('Crosswalk Particulates'!$E:$E,MATCH('2017 EPA Data'!$B1376,'Crosswalk Particulates'!$D:$D,0))</f>
        <v>0</v>
      </c>
      <c r="H1376" s="96">
        <f t="shared" si="21"/>
        <v>0</v>
      </c>
    </row>
    <row r="1377" spans="1:8" hidden="1">
      <c r="A1377" s="73" t="s">
        <v>2600</v>
      </c>
      <c r="B1377" s="73" t="s">
        <v>2670</v>
      </c>
      <c r="C1377" s="73" t="s">
        <v>2517</v>
      </c>
      <c r="D1377" s="86">
        <v>18333.286508571266</v>
      </c>
      <c r="E1377" s="73" t="s">
        <v>2518</v>
      </c>
      <c r="F1377" s="79" t="str">
        <f>INDEX('Crosswalk Particulates'!$B:$B,MATCH('2017 EPA Data'!A1377,'Crosswalk Particulates'!$A:$A,0))</f>
        <v>industry-fuel-biomass</v>
      </c>
      <c r="G1377" s="84">
        <f>INDEX('Crosswalk Particulates'!$E:$E,MATCH('2017 EPA Data'!$B1377,'Crosswalk Particulates'!$D:$D,0))</f>
        <v>0</v>
      </c>
      <c r="H1377" s="96">
        <f t="shared" si="21"/>
        <v>0</v>
      </c>
    </row>
    <row r="1378" spans="1:8" hidden="1">
      <c r="A1378" s="73" t="s">
        <v>2619</v>
      </c>
      <c r="B1378" s="73" t="s">
        <v>2630</v>
      </c>
      <c r="D1378" s="86">
        <v>18139.428940726637</v>
      </c>
      <c r="E1378" s="73" t="s">
        <v>2522</v>
      </c>
      <c r="F1378" s="79" t="str">
        <f>INDEX('Crosswalk Particulates'!$B:$B,MATCH('2017 EPA Data'!A1378,'Crosswalk Particulates'!$A:$A,0))</f>
        <v>process-iron and steel-industry</v>
      </c>
      <c r="G1378" s="84">
        <f>INDEX('Crosswalk Particulates'!$E:$E,MATCH('2017 EPA Data'!$B1378,'Crosswalk Particulates'!$D:$D,0))</f>
        <v>0</v>
      </c>
      <c r="H1378" s="96">
        <f t="shared" si="21"/>
        <v>16455832697.450481</v>
      </c>
    </row>
    <row r="1379" spans="1:8" hidden="1">
      <c r="A1379" s="73" t="s">
        <v>2555</v>
      </c>
      <c r="B1379" s="73" t="s">
        <v>2639</v>
      </c>
      <c r="C1379" s="73" t="s">
        <v>2517</v>
      </c>
      <c r="D1379" s="86">
        <v>18134.592000000001</v>
      </c>
      <c r="E1379" s="73" t="s">
        <v>2518</v>
      </c>
      <c r="F1379" s="79" t="str">
        <f>INDEX('Crosswalk Particulates'!$B:$B,MATCH('2017 EPA Data'!A1379,'Crosswalk Particulates'!$A:$A,0))</f>
        <v>process-other-industry</v>
      </c>
      <c r="G1379" s="84">
        <f>INDEX('Crosswalk Particulates'!$E:$E,MATCH('2017 EPA Data'!$B1379,'Crosswalk Particulates'!$D:$D,0))</f>
        <v>0</v>
      </c>
      <c r="H1379" s="96">
        <f t="shared" si="21"/>
        <v>0</v>
      </c>
    </row>
    <row r="1380" spans="1:8" hidden="1">
      <c r="A1380" s="73" t="s">
        <v>2534</v>
      </c>
      <c r="B1380" s="73" t="s">
        <v>2621</v>
      </c>
      <c r="C1380" s="73" t="s">
        <v>2517</v>
      </c>
      <c r="D1380" s="86">
        <v>18116.283455469209</v>
      </c>
      <c r="E1380" s="73" t="s">
        <v>2518</v>
      </c>
      <c r="F1380" s="79" t="str">
        <f>INDEX('Crosswalk Particulates'!$B:$B,MATCH('2017 EPA Data'!A1380,'Crosswalk Particulates'!$A:$A,0))</f>
        <v>Other-EPA</v>
      </c>
      <c r="G1380" s="84">
        <f>INDEX('Crosswalk Particulates'!$E:$E,MATCH('2017 EPA Data'!$B1380,'Crosswalk Particulates'!$D:$D,0))</f>
        <v>0</v>
      </c>
      <c r="H1380" s="96">
        <f t="shared" si="21"/>
        <v>0</v>
      </c>
    </row>
    <row r="1381" spans="1:8" hidden="1">
      <c r="A1381" s="73" t="s">
        <v>2578</v>
      </c>
      <c r="B1381" s="73" t="s">
        <v>2690</v>
      </c>
      <c r="C1381" s="73" t="s">
        <v>2517</v>
      </c>
      <c r="D1381" s="86">
        <v>18116.135046225631</v>
      </c>
      <c r="E1381" s="73" t="s">
        <v>2518</v>
      </c>
      <c r="F1381" s="79" t="str">
        <f>INDEX('Crosswalk Particulates'!$B:$B,MATCH('2017 EPA Data'!A1381,'Crosswalk Particulates'!$A:$A,0))</f>
        <v>process-chemicals-industry</v>
      </c>
      <c r="G1381" s="84">
        <f>INDEX('Crosswalk Particulates'!$E:$E,MATCH('2017 EPA Data'!$B1381,'Crosswalk Particulates'!$D:$D,0))</f>
        <v>0</v>
      </c>
      <c r="H1381" s="96">
        <f t="shared" si="21"/>
        <v>0</v>
      </c>
    </row>
    <row r="1382" spans="1:8" hidden="1">
      <c r="A1382" s="73" t="s">
        <v>2655</v>
      </c>
      <c r="B1382" s="73" t="s">
        <v>2525</v>
      </c>
      <c r="C1382" s="73" t="s">
        <v>2517</v>
      </c>
      <c r="D1382" s="86">
        <v>18113.972607899999</v>
      </c>
      <c r="E1382" s="73" t="s">
        <v>2518</v>
      </c>
      <c r="F1382" s="79" t="str">
        <f>INDEX('Crosswalk Particulates'!$B:$B,MATCH('2017 EPA Data'!A1382,'Crosswalk Particulates'!$A:$A,0))</f>
        <v>Commercial Buildings Sector</v>
      </c>
      <c r="G1382" s="84">
        <f>INDEX('Crosswalk Particulates'!$E:$E,MATCH('2017 EPA Data'!$B1382,'Crosswalk Particulates'!$D:$D,0))</f>
        <v>0</v>
      </c>
      <c r="H1382" s="96">
        <f t="shared" si="21"/>
        <v>0</v>
      </c>
    </row>
    <row r="1383" spans="1:8" hidden="1">
      <c r="A1383" s="73" t="s">
        <v>2553</v>
      </c>
      <c r="B1383" s="73" t="s">
        <v>2717</v>
      </c>
      <c r="C1383" s="73" t="s">
        <v>2517</v>
      </c>
      <c r="D1383" s="86">
        <v>18029.200140000001</v>
      </c>
      <c r="E1383" s="73" t="s">
        <v>2518</v>
      </c>
      <c r="F1383" s="79" t="str">
        <f>INDEX('Crosswalk Particulates'!$B:$B,MATCH('2017 EPA Data'!A1383,'Crosswalk Particulates'!$A:$A,0))</f>
        <v>process-other-industry</v>
      </c>
      <c r="G1383" s="84">
        <f>INDEX('Crosswalk Particulates'!$E:$E,MATCH('2017 EPA Data'!$B1383,'Crosswalk Particulates'!$D:$D,0))</f>
        <v>0</v>
      </c>
      <c r="H1383" s="96">
        <f t="shared" si="21"/>
        <v>0</v>
      </c>
    </row>
    <row r="1384" spans="1:8" hidden="1">
      <c r="A1384" s="73" t="s">
        <v>2547</v>
      </c>
      <c r="B1384" s="73" t="s">
        <v>2694</v>
      </c>
      <c r="C1384" s="73" t="s">
        <v>2517</v>
      </c>
      <c r="D1384" s="86">
        <v>18012.992512331501</v>
      </c>
      <c r="E1384" s="73" t="s">
        <v>2518</v>
      </c>
      <c r="F1384" s="79" t="str">
        <f>INDEX('Crosswalk Particulates'!$B:$B,MATCH('2017 EPA Data'!A1384,'Crosswalk Particulates'!$A:$A,0))</f>
        <v>process-other-industry</v>
      </c>
      <c r="G1384" s="84">
        <f>INDEX('Crosswalk Particulates'!$E:$E,MATCH('2017 EPA Data'!$B1384,'Crosswalk Particulates'!$D:$D,0))</f>
        <v>0</v>
      </c>
      <c r="H1384" s="96">
        <f t="shared" si="21"/>
        <v>0</v>
      </c>
    </row>
    <row r="1385" spans="1:8" hidden="1">
      <c r="A1385" s="73" t="s">
        <v>2545</v>
      </c>
      <c r="B1385" s="73" t="s">
        <v>2637</v>
      </c>
      <c r="C1385" s="73" t="s">
        <v>2517</v>
      </c>
      <c r="D1385" s="86">
        <v>17994.678932418708</v>
      </c>
      <c r="E1385" s="73" t="s">
        <v>2518</v>
      </c>
      <c r="F1385" s="79" t="str">
        <f>INDEX('Crosswalk Particulates'!$B:$B,MATCH('2017 EPA Data'!A1385,'Crosswalk Particulates'!$A:$A,0))</f>
        <v>Transportation Sector</v>
      </c>
      <c r="G1385" s="84">
        <f>INDEX('Crosswalk Particulates'!$E:$E,MATCH('2017 EPA Data'!$B1385,'Crosswalk Particulates'!$D:$D,0))</f>
        <v>0</v>
      </c>
      <c r="H1385" s="96">
        <f t="shared" si="21"/>
        <v>0</v>
      </c>
    </row>
    <row r="1386" spans="1:8" hidden="1">
      <c r="A1386" s="73" t="s">
        <v>2585</v>
      </c>
      <c r="B1386" s="73" t="s">
        <v>2590</v>
      </c>
      <c r="C1386" s="73" t="s">
        <v>2557</v>
      </c>
      <c r="D1386" s="86">
        <v>17979.449282770151</v>
      </c>
      <c r="E1386" s="73" t="s">
        <v>2522</v>
      </c>
      <c r="F1386" s="79" t="str">
        <f>INDEX('Crosswalk Particulates'!$B:$B,MATCH('2017 EPA Data'!A1386,'Crosswalk Particulates'!$A:$A,0))</f>
        <v>process-other-industry</v>
      </c>
      <c r="G1386" s="84" t="str">
        <f>INDEX('Crosswalk Particulates'!$E:$E,MATCH('2017 EPA Data'!$B1386,'Crosswalk Particulates'!$D:$D,0))</f>
        <v>PM10</v>
      </c>
      <c r="H1386" s="96">
        <f t="shared" si="21"/>
        <v>16310701420.444479</v>
      </c>
    </row>
    <row r="1387" spans="1:8" hidden="1">
      <c r="A1387" s="73" t="s">
        <v>2523</v>
      </c>
      <c r="B1387" s="73" t="s">
        <v>2630</v>
      </c>
      <c r="D1387" s="86">
        <v>17899.263770316957</v>
      </c>
      <c r="E1387" s="73" t="s">
        <v>2522</v>
      </c>
      <c r="F1387" s="79" t="str">
        <f>INDEX('Crosswalk Particulates'!$B:$B,MATCH('2017 EPA Data'!A1387,'Crosswalk Particulates'!$A:$A,0))</f>
        <v>Transportation Sector</v>
      </c>
      <c r="G1387" s="84">
        <f>INDEX('Crosswalk Particulates'!$E:$E,MATCH('2017 EPA Data'!$B1387,'Crosswalk Particulates'!$D:$D,0))</f>
        <v>0</v>
      </c>
      <c r="H1387" s="96">
        <f t="shared" si="21"/>
        <v>16237958260.668015</v>
      </c>
    </row>
    <row r="1388" spans="1:8" hidden="1">
      <c r="A1388" s="73" t="s">
        <v>2608</v>
      </c>
      <c r="B1388" s="73" t="s">
        <v>2615</v>
      </c>
      <c r="C1388" s="73" t="s">
        <v>2557</v>
      </c>
      <c r="D1388" s="86">
        <v>17837.920854336258</v>
      </c>
      <c r="E1388" s="73" t="s">
        <v>2522</v>
      </c>
      <c r="F1388" s="79" t="str">
        <f>INDEX('Crosswalk Particulates'!$B:$B,MATCH('2017 EPA Data'!A1388,'Crosswalk Particulates'!$A:$A,0))</f>
        <v>Electricity Sector</v>
      </c>
      <c r="G1388" s="84" t="str">
        <f>INDEX('Crosswalk Particulates'!$E:$E,MATCH('2017 EPA Data'!$B1388,'Crosswalk Particulates'!$D:$D,0))</f>
        <v>SOx</v>
      </c>
      <c r="H1388" s="96">
        <f t="shared" si="21"/>
        <v>16182308837.202112</v>
      </c>
    </row>
    <row r="1389" spans="1:8" hidden="1">
      <c r="A1389" s="73" t="s">
        <v>2519</v>
      </c>
      <c r="B1389" s="73" t="s">
        <v>2720</v>
      </c>
      <c r="C1389" s="73" t="s">
        <v>2517</v>
      </c>
      <c r="D1389" s="86">
        <v>17830.069628875426</v>
      </c>
      <c r="E1389" s="73" t="s">
        <v>2518</v>
      </c>
      <c r="F1389" s="79" t="str">
        <f>INDEX('Crosswalk Particulates'!$B:$B,MATCH('2017 EPA Data'!A1389,'Crosswalk Particulates'!$A:$A,0))</f>
        <v>process-other-industry</v>
      </c>
      <c r="G1389" s="84">
        <f>INDEX('Crosswalk Particulates'!$E:$E,MATCH('2017 EPA Data'!$B1389,'Crosswalk Particulates'!$D:$D,0))</f>
        <v>0</v>
      </c>
      <c r="H1389" s="96">
        <f t="shared" si="21"/>
        <v>0</v>
      </c>
    </row>
    <row r="1390" spans="1:8" hidden="1">
      <c r="A1390" s="73" t="s">
        <v>2559</v>
      </c>
      <c r="B1390" s="73" t="s">
        <v>2729</v>
      </c>
      <c r="C1390" s="73" t="s">
        <v>2517</v>
      </c>
      <c r="D1390" s="86">
        <v>17822.541628436833</v>
      </c>
      <c r="E1390" s="73" t="s">
        <v>2518</v>
      </c>
      <c r="F1390" s="79" t="str">
        <f>INDEX('Crosswalk Particulates'!$B:$B,MATCH('2017 EPA Data'!A1390,'Crosswalk Particulates'!$A:$A,0))</f>
        <v>process-waste-industry</v>
      </c>
      <c r="G1390" s="84">
        <f>INDEX('Crosswalk Particulates'!$E:$E,MATCH('2017 EPA Data'!$B1390,'Crosswalk Particulates'!$D:$D,0))</f>
        <v>0</v>
      </c>
      <c r="H1390" s="96">
        <f t="shared" si="21"/>
        <v>0</v>
      </c>
    </row>
    <row r="1391" spans="1:8" hidden="1">
      <c r="A1391" s="73" t="s">
        <v>2584</v>
      </c>
      <c r="B1391" s="73" t="s">
        <v>2672</v>
      </c>
      <c r="C1391" s="73" t="s">
        <v>2517</v>
      </c>
      <c r="D1391" s="86">
        <v>17821.717000000001</v>
      </c>
      <c r="E1391" s="73" t="s">
        <v>2518</v>
      </c>
      <c r="F1391" s="79" t="str">
        <f>INDEX('Crosswalk Particulates'!$B:$B,MATCH('2017 EPA Data'!A1391,'Crosswalk Particulates'!$A:$A,0))</f>
        <v>Electricity Sector</v>
      </c>
      <c r="G1391" s="84">
        <f>INDEX('Crosswalk Particulates'!$E:$E,MATCH('2017 EPA Data'!$B1391,'Crosswalk Particulates'!$D:$D,0))</f>
        <v>0</v>
      </c>
      <c r="H1391" s="96">
        <f t="shared" si="21"/>
        <v>0</v>
      </c>
    </row>
    <row r="1392" spans="1:8" hidden="1">
      <c r="A1392" s="73" t="s">
        <v>2551</v>
      </c>
      <c r="B1392" s="73" t="s">
        <v>2659</v>
      </c>
      <c r="C1392" s="73" t="s">
        <v>2517</v>
      </c>
      <c r="D1392" s="86">
        <v>17748.635340639485</v>
      </c>
      <c r="E1392" s="73" t="s">
        <v>2518</v>
      </c>
      <c r="F1392" s="79" t="str">
        <f>INDEX('Crosswalk Particulates'!$B:$B,MATCH('2017 EPA Data'!A1392,'Crosswalk Particulates'!$A:$A,0))</f>
        <v>industry-fuel-natural gas</v>
      </c>
      <c r="G1392" s="84">
        <f>INDEX('Crosswalk Particulates'!$E:$E,MATCH('2017 EPA Data'!$B1392,'Crosswalk Particulates'!$D:$D,0))</f>
        <v>0</v>
      </c>
      <c r="H1392" s="96">
        <f t="shared" si="21"/>
        <v>0</v>
      </c>
    </row>
    <row r="1393" spans="1:8" hidden="1">
      <c r="A1393" s="73" t="s">
        <v>2559</v>
      </c>
      <c r="B1393" s="73" t="s">
        <v>2625</v>
      </c>
      <c r="C1393" s="73" t="s">
        <v>2517</v>
      </c>
      <c r="D1393" s="86">
        <v>17529.174867976468</v>
      </c>
      <c r="E1393" s="73" t="s">
        <v>2518</v>
      </c>
      <c r="F1393" s="79" t="str">
        <f>INDEX('Crosswalk Particulates'!$B:$B,MATCH('2017 EPA Data'!A1393,'Crosswalk Particulates'!$A:$A,0))</f>
        <v>process-waste-industry</v>
      </c>
      <c r="G1393" s="84">
        <f>INDEX('Crosswalk Particulates'!$E:$E,MATCH('2017 EPA Data'!$B1393,'Crosswalk Particulates'!$D:$D,0))</f>
        <v>0</v>
      </c>
      <c r="H1393" s="96">
        <f t="shared" si="21"/>
        <v>0</v>
      </c>
    </row>
    <row r="1394" spans="1:8" hidden="1">
      <c r="A1394" s="73" t="s">
        <v>2532</v>
      </c>
      <c r="B1394" s="73" t="s">
        <v>2634</v>
      </c>
      <c r="D1394" s="86">
        <v>17446.634435089516</v>
      </c>
      <c r="E1394" s="73" t="s">
        <v>2522</v>
      </c>
      <c r="F1394" s="79" t="str">
        <f>INDEX('Crosswalk Particulates'!$B:$B,MATCH('2017 EPA Data'!A1394,'Crosswalk Particulates'!$A:$A,0))</f>
        <v>Other-EPA</v>
      </c>
      <c r="G1394" s="84" t="str">
        <f>INDEX('Crosswalk Particulates'!$E:$E,MATCH('2017 EPA Data'!$B1394,'Crosswalk Particulates'!$D:$D,0))</f>
        <v>OC</v>
      </c>
      <c r="H1394" s="96">
        <f t="shared" si="21"/>
        <v>15827339346.544546</v>
      </c>
    </row>
    <row r="1395" spans="1:8" hidden="1">
      <c r="A1395" s="73" t="s">
        <v>2600</v>
      </c>
      <c r="B1395" s="73" t="s">
        <v>2615</v>
      </c>
      <c r="C1395" s="73" t="s">
        <v>2557</v>
      </c>
      <c r="D1395" s="86">
        <v>17337.843983471808</v>
      </c>
      <c r="E1395" s="73" t="s">
        <v>2522</v>
      </c>
      <c r="F1395" s="79" t="str">
        <f>INDEX('Crosswalk Particulates'!$B:$B,MATCH('2017 EPA Data'!A1395,'Crosswalk Particulates'!$A:$A,0))</f>
        <v>industry-fuel-biomass</v>
      </c>
      <c r="G1395" s="84" t="str">
        <f>INDEX('Crosswalk Particulates'!$E:$E,MATCH('2017 EPA Data'!$B1395,'Crosswalk Particulates'!$D:$D,0))</f>
        <v>SOx</v>
      </c>
      <c r="H1395" s="96">
        <f t="shared" si="21"/>
        <v>15728646191.608358</v>
      </c>
    </row>
    <row r="1396" spans="1:8" hidden="1">
      <c r="A1396" s="73" t="s">
        <v>2665</v>
      </c>
      <c r="B1396" s="73" t="s">
        <v>2537</v>
      </c>
      <c r="C1396" s="73" t="s">
        <v>2517</v>
      </c>
      <c r="D1396" s="86">
        <v>17321.373260014258</v>
      </c>
      <c r="E1396" s="73" t="s">
        <v>2518</v>
      </c>
      <c r="F1396" s="79" t="str">
        <f>INDEX('Crosswalk Particulates'!$B:$B,MATCH('2017 EPA Data'!A1396,'Crosswalk Particulates'!$A:$A,0))</f>
        <v>Commercial Buildings Sector</v>
      </c>
      <c r="G1396" s="84">
        <f>INDEX('Crosswalk Particulates'!$E:$E,MATCH('2017 EPA Data'!$B1396,'Crosswalk Particulates'!$D:$D,0))</f>
        <v>0</v>
      </c>
      <c r="H1396" s="96">
        <f t="shared" si="21"/>
        <v>0</v>
      </c>
    </row>
    <row r="1397" spans="1:8" hidden="1">
      <c r="A1397" s="73" t="s">
        <v>2526</v>
      </c>
      <c r="B1397" s="73" t="s">
        <v>2735</v>
      </c>
      <c r="C1397" s="73" t="s">
        <v>2517</v>
      </c>
      <c r="D1397" s="86">
        <v>17294.553745438461</v>
      </c>
      <c r="E1397" s="73" t="s">
        <v>2518</v>
      </c>
      <c r="F1397" s="79" t="str">
        <f>INDEX('Crosswalk Particulates'!$B:$B,MATCH('2017 EPA Data'!A1397,'Crosswalk Particulates'!$A:$A,0))</f>
        <v>Other-EPA</v>
      </c>
      <c r="G1397" s="84">
        <f>INDEX('Crosswalk Particulates'!$E:$E,MATCH('2017 EPA Data'!$B1397,'Crosswalk Particulates'!$D:$D,0))</f>
        <v>0</v>
      </c>
      <c r="H1397" s="96">
        <f t="shared" si="21"/>
        <v>0</v>
      </c>
    </row>
    <row r="1398" spans="1:8" hidden="1">
      <c r="A1398" s="73" t="s">
        <v>2596</v>
      </c>
      <c r="B1398" s="73" t="s">
        <v>2736</v>
      </c>
      <c r="C1398" s="73" t="s">
        <v>2517</v>
      </c>
      <c r="D1398" s="86">
        <v>17283</v>
      </c>
      <c r="E1398" s="73" t="s">
        <v>2518</v>
      </c>
      <c r="F1398" s="79" t="str">
        <f>INDEX('Crosswalk Particulates'!$B:$B,MATCH('2017 EPA Data'!A1398,'Crosswalk Particulates'!$A:$A,0))</f>
        <v>industry-fuel-coal</v>
      </c>
      <c r="G1398" s="84">
        <f>INDEX('Crosswalk Particulates'!$E:$E,MATCH('2017 EPA Data'!$B1398,'Crosswalk Particulates'!$D:$D,0))</f>
        <v>0</v>
      </c>
      <c r="H1398" s="96">
        <f t="shared" si="21"/>
        <v>0</v>
      </c>
    </row>
    <row r="1399" spans="1:8" hidden="1">
      <c r="A1399" s="73" t="s">
        <v>2559</v>
      </c>
      <c r="B1399" s="73" t="s">
        <v>2679</v>
      </c>
      <c r="C1399" s="73" t="s">
        <v>2517</v>
      </c>
      <c r="D1399" s="86">
        <v>17281.056004743838</v>
      </c>
      <c r="E1399" s="73" t="s">
        <v>2518</v>
      </c>
      <c r="F1399" s="79" t="str">
        <f>INDEX('Crosswalk Particulates'!$B:$B,MATCH('2017 EPA Data'!A1399,'Crosswalk Particulates'!$A:$A,0))</f>
        <v>process-waste-industry</v>
      </c>
      <c r="G1399" s="84">
        <f>INDEX('Crosswalk Particulates'!$E:$E,MATCH('2017 EPA Data'!$B1399,'Crosswalk Particulates'!$D:$D,0))</f>
        <v>0</v>
      </c>
      <c r="H1399" s="96">
        <f t="shared" si="21"/>
        <v>0</v>
      </c>
    </row>
    <row r="1400" spans="1:8" hidden="1">
      <c r="A1400" s="73" t="s">
        <v>2551</v>
      </c>
      <c r="B1400" s="73" t="s">
        <v>2579</v>
      </c>
      <c r="C1400" s="73" t="s">
        <v>2517</v>
      </c>
      <c r="D1400" s="86">
        <v>17242.5</v>
      </c>
      <c r="E1400" s="73" t="s">
        <v>2518</v>
      </c>
      <c r="F1400" s="79" t="str">
        <f>INDEX('Crosswalk Particulates'!$B:$B,MATCH('2017 EPA Data'!A1400,'Crosswalk Particulates'!$A:$A,0))</f>
        <v>industry-fuel-natural gas</v>
      </c>
      <c r="G1400" s="84">
        <f>INDEX('Crosswalk Particulates'!$E:$E,MATCH('2017 EPA Data'!$B1400,'Crosswalk Particulates'!$D:$D,0))</f>
        <v>0</v>
      </c>
      <c r="H1400" s="96">
        <f t="shared" si="21"/>
        <v>0</v>
      </c>
    </row>
    <row r="1401" spans="1:8" hidden="1">
      <c r="A1401" s="73" t="s">
        <v>2578</v>
      </c>
      <c r="B1401" s="73" t="s">
        <v>2610</v>
      </c>
      <c r="C1401" s="73" t="s">
        <v>2557</v>
      </c>
      <c r="D1401" s="86">
        <v>17214.357381248286</v>
      </c>
      <c r="E1401" s="73" t="s">
        <v>2522</v>
      </c>
      <c r="F1401" s="79" t="str">
        <f>INDEX('Crosswalk Particulates'!$B:$B,MATCH('2017 EPA Data'!A1401,'Crosswalk Particulates'!$A:$A,0))</f>
        <v>process-chemicals-industry</v>
      </c>
      <c r="G1401" s="84" t="str">
        <f>INDEX('Crosswalk Particulates'!$E:$E,MATCH('2017 EPA Data'!$B1401,'Crosswalk Particulates'!$D:$D,0))</f>
        <v>PM25</v>
      </c>
      <c r="H1401" s="96">
        <f t="shared" si="21"/>
        <v>15616620897.250582</v>
      </c>
    </row>
    <row r="1402" spans="1:8" hidden="1">
      <c r="A1402" s="73" t="s">
        <v>2530</v>
      </c>
      <c r="B1402" s="73" t="s">
        <v>2571</v>
      </c>
      <c r="C1402" s="73" t="s">
        <v>2517</v>
      </c>
      <c r="D1402" s="86">
        <v>17210.598060213819</v>
      </c>
      <c r="E1402" s="73" t="s">
        <v>2518</v>
      </c>
      <c r="F1402" s="79" t="str">
        <f>INDEX('Crosswalk Particulates'!$B:$B,MATCH('2017 EPA Data'!A1402,'Crosswalk Particulates'!$A:$A,0))</f>
        <v>process-other-industry</v>
      </c>
      <c r="G1402" s="84">
        <f>INDEX('Crosswalk Particulates'!$E:$E,MATCH('2017 EPA Data'!$B1402,'Crosswalk Particulates'!$D:$D,0))</f>
        <v>0</v>
      </c>
      <c r="H1402" s="96">
        <f t="shared" si="21"/>
        <v>0</v>
      </c>
    </row>
    <row r="1403" spans="1:8" hidden="1">
      <c r="A1403" s="73" t="s">
        <v>2569</v>
      </c>
      <c r="B1403" s="73" t="s">
        <v>2590</v>
      </c>
      <c r="C1403" s="73" t="s">
        <v>2557</v>
      </c>
      <c r="D1403" s="86">
        <v>17131.216512029347</v>
      </c>
      <c r="E1403" s="73" t="s">
        <v>2522</v>
      </c>
      <c r="F1403" s="79" t="str">
        <f>INDEX('Crosswalk Particulates'!$B:$B,MATCH('2017 EPA Data'!A1403,'Crosswalk Particulates'!$A:$A,0))</f>
        <v>Transportation Sector</v>
      </c>
      <c r="G1403" s="84" t="str">
        <f>INDEX('Crosswalk Particulates'!$E:$E,MATCH('2017 EPA Data'!$B1403,'Crosswalk Particulates'!$D:$D,0))</f>
        <v>PM10</v>
      </c>
      <c r="H1403" s="96">
        <f t="shared" si="21"/>
        <v>15541196679.726526</v>
      </c>
    </row>
    <row r="1404" spans="1:8" hidden="1">
      <c r="A1404" s="73" t="s">
        <v>2569</v>
      </c>
      <c r="B1404" s="73" t="s">
        <v>2712</v>
      </c>
      <c r="D1404" s="86">
        <v>17131.216512029347</v>
      </c>
      <c r="E1404" s="73" t="s">
        <v>2522</v>
      </c>
      <c r="F1404" s="79" t="str">
        <f>INDEX('Crosswalk Particulates'!$B:$B,MATCH('2017 EPA Data'!A1404,'Crosswalk Particulates'!$A:$A,0))</f>
        <v>Transportation Sector</v>
      </c>
      <c r="G1404" s="84">
        <f>INDEX('Crosswalk Particulates'!$E:$E,MATCH('2017 EPA Data'!$B1404,'Crosswalk Particulates'!$D:$D,0))</f>
        <v>0</v>
      </c>
      <c r="H1404" s="96">
        <f t="shared" si="21"/>
        <v>15541196679.726526</v>
      </c>
    </row>
    <row r="1405" spans="1:8" hidden="1">
      <c r="A1405" s="73" t="s">
        <v>2591</v>
      </c>
      <c r="B1405" s="73" t="s">
        <v>2568</v>
      </c>
      <c r="C1405" s="73" t="s">
        <v>2517</v>
      </c>
      <c r="D1405" s="86">
        <v>17058.206496611961</v>
      </c>
      <c r="E1405" s="73" t="s">
        <v>2518</v>
      </c>
      <c r="F1405" s="79" t="str">
        <f>INDEX('Crosswalk Particulates'!$B:$B,MATCH('2017 EPA Data'!A1405,'Crosswalk Particulates'!$A:$A,0))</f>
        <v>Other-EPA</v>
      </c>
      <c r="G1405" s="84">
        <f>INDEX('Crosswalk Particulates'!$E:$E,MATCH('2017 EPA Data'!$B1405,'Crosswalk Particulates'!$D:$D,0))</f>
        <v>0</v>
      </c>
      <c r="H1405" s="96">
        <f t="shared" si="21"/>
        <v>0</v>
      </c>
    </row>
    <row r="1406" spans="1:8" hidden="1">
      <c r="A1406" s="73" t="s">
        <v>2600</v>
      </c>
      <c r="B1406" s="73" t="s">
        <v>2562</v>
      </c>
      <c r="C1406" s="73" t="s">
        <v>2517</v>
      </c>
      <c r="D1406" s="86">
        <v>17027.76108410181</v>
      </c>
      <c r="E1406" s="73" t="s">
        <v>2518</v>
      </c>
      <c r="F1406" s="79" t="str">
        <f>INDEX('Crosswalk Particulates'!$B:$B,MATCH('2017 EPA Data'!A1406,'Crosswalk Particulates'!$A:$A,0))</f>
        <v>industry-fuel-biomass</v>
      </c>
      <c r="G1406" s="84">
        <f>INDEX('Crosswalk Particulates'!$E:$E,MATCH('2017 EPA Data'!$B1406,'Crosswalk Particulates'!$D:$D,0))</f>
        <v>0</v>
      </c>
      <c r="H1406" s="96">
        <f t="shared" si="21"/>
        <v>0</v>
      </c>
    </row>
    <row r="1407" spans="1:8" hidden="1">
      <c r="A1407" s="73" t="s">
        <v>2542</v>
      </c>
      <c r="B1407" s="73" t="s">
        <v>2701</v>
      </c>
      <c r="C1407" s="73" t="s">
        <v>2517</v>
      </c>
      <c r="D1407" s="86">
        <v>17026.368540412055</v>
      </c>
      <c r="E1407" s="73" t="s">
        <v>2518</v>
      </c>
      <c r="F1407" s="79" t="str">
        <f>INDEX('Crosswalk Particulates'!$B:$B,MATCH('2017 EPA Data'!A1407,'Crosswalk Particulates'!$A:$A,0))</f>
        <v>process-ngps-industry</v>
      </c>
      <c r="G1407" s="84">
        <f>INDEX('Crosswalk Particulates'!$E:$E,MATCH('2017 EPA Data'!$B1407,'Crosswalk Particulates'!$D:$D,0))</f>
        <v>0</v>
      </c>
      <c r="H1407" s="96">
        <f t="shared" si="21"/>
        <v>0</v>
      </c>
    </row>
    <row r="1408" spans="1:8" hidden="1">
      <c r="A1408" s="73" t="s">
        <v>2629</v>
      </c>
      <c r="B1408" s="73" t="s">
        <v>2583</v>
      </c>
      <c r="D1408" s="86">
        <v>16982.938910000001</v>
      </c>
      <c r="E1408" s="73" t="s">
        <v>2518</v>
      </c>
      <c r="F1408" s="79" t="str">
        <f>INDEX('Crosswalk Particulates'!$B:$B,MATCH('2017 EPA Data'!A1408,'Crosswalk Particulates'!$A:$A,0))</f>
        <v>industry-fuel-oil</v>
      </c>
      <c r="G1408" s="84">
        <f>INDEX('Crosswalk Particulates'!$E:$E,MATCH('2017 EPA Data'!$B1408,'Crosswalk Particulates'!$D:$D,0))</f>
        <v>0</v>
      </c>
      <c r="H1408" s="96">
        <f t="shared" si="21"/>
        <v>0</v>
      </c>
    </row>
    <row r="1409" spans="1:8" hidden="1">
      <c r="A1409" s="73" t="s">
        <v>2549</v>
      </c>
      <c r="B1409" s="73" t="s">
        <v>2605</v>
      </c>
      <c r="C1409" s="73" t="s">
        <v>2557</v>
      </c>
      <c r="D1409" s="86">
        <v>16876.228760656617</v>
      </c>
      <c r="E1409" s="73" t="s">
        <v>2522</v>
      </c>
      <c r="F1409" s="79" t="str">
        <f>INDEX('Crosswalk Particulates'!$B:$B,MATCH('2017 EPA Data'!A1409,'Crosswalk Particulates'!$A:$A,0))</f>
        <v>Residential Buildings Sector</v>
      </c>
      <c r="G1409" s="84">
        <f>INDEX('Crosswalk Particulates'!$E:$E,MATCH('2017 EPA Data'!$B1409,'Crosswalk Particulates'!$D:$D,0))</f>
        <v>0</v>
      </c>
      <c r="H1409" s="96">
        <f t="shared" si="21"/>
        <v>15309875407.695313</v>
      </c>
    </row>
    <row r="1410" spans="1:8" hidden="1">
      <c r="A1410" s="73" t="s">
        <v>2586</v>
      </c>
      <c r="B1410" s="73" t="s">
        <v>2696</v>
      </c>
      <c r="C1410" s="73" t="s">
        <v>2517</v>
      </c>
      <c r="D1410" s="86">
        <v>16790.185936999998</v>
      </c>
      <c r="E1410" s="73" t="s">
        <v>2518</v>
      </c>
      <c r="F1410" s="79" t="str">
        <f>INDEX('Crosswalk Particulates'!$B:$B,MATCH('2017 EPA Data'!A1410,'Crosswalk Particulates'!$A:$A,0))</f>
        <v>process-other-industry</v>
      </c>
      <c r="G1410" s="84">
        <f>INDEX('Crosswalk Particulates'!$E:$E,MATCH('2017 EPA Data'!$B1410,'Crosswalk Particulates'!$D:$D,0))</f>
        <v>0</v>
      </c>
      <c r="H1410" s="96">
        <f t="shared" si="21"/>
        <v>0</v>
      </c>
    </row>
    <row r="1411" spans="1:8" hidden="1">
      <c r="A1411" s="73" t="s">
        <v>2602</v>
      </c>
      <c r="B1411" s="73" t="s">
        <v>2573</v>
      </c>
      <c r="C1411" s="73" t="s">
        <v>2517</v>
      </c>
      <c r="D1411" s="86">
        <v>16764.838599999999</v>
      </c>
      <c r="E1411" s="73" t="s">
        <v>2518</v>
      </c>
      <c r="F1411" s="79" t="str">
        <f>INDEX('Crosswalk Particulates'!$B:$B,MATCH('2017 EPA Data'!A1411,'Crosswalk Particulates'!$A:$A,0))</f>
        <v>process-other-industry</v>
      </c>
      <c r="G1411" s="84">
        <f>INDEX('Crosswalk Particulates'!$E:$E,MATCH('2017 EPA Data'!$B1411,'Crosswalk Particulates'!$D:$D,0))</f>
        <v>0</v>
      </c>
      <c r="H1411" s="96">
        <f t="shared" si="21"/>
        <v>0</v>
      </c>
    </row>
    <row r="1412" spans="1:8" hidden="1">
      <c r="A1412" s="73" t="s">
        <v>2578</v>
      </c>
      <c r="B1412" s="73" t="s">
        <v>2668</v>
      </c>
      <c r="C1412" s="73" t="s">
        <v>2517</v>
      </c>
      <c r="D1412" s="86">
        <v>16704.817198042201</v>
      </c>
      <c r="E1412" s="73" t="s">
        <v>2518</v>
      </c>
      <c r="F1412" s="79" t="str">
        <f>INDEX('Crosswalk Particulates'!$B:$B,MATCH('2017 EPA Data'!A1412,'Crosswalk Particulates'!$A:$A,0))</f>
        <v>process-chemicals-industry</v>
      </c>
      <c r="G1412" s="84">
        <f>INDEX('Crosswalk Particulates'!$E:$E,MATCH('2017 EPA Data'!$B1412,'Crosswalk Particulates'!$D:$D,0))</f>
        <v>0</v>
      </c>
      <c r="H1412" s="96">
        <f t="shared" ref="H1412:H1475" si="22">IF(E1412="TON",D1412/metricton_to_shortton,0)*10^6</f>
        <v>0</v>
      </c>
    </row>
    <row r="1413" spans="1:8" hidden="1">
      <c r="A1413" s="73" t="s">
        <v>2565</v>
      </c>
      <c r="B1413" s="73" t="s">
        <v>2556</v>
      </c>
      <c r="C1413" s="73" t="s">
        <v>2557</v>
      </c>
      <c r="D1413" s="86">
        <v>16687.44619925</v>
      </c>
      <c r="E1413" s="73" t="s">
        <v>2522</v>
      </c>
      <c r="F1413" s="79" t="str">
        <f>INDEX('Crosswalk Particulates'!$B:$B,MATCH('2017 EPA Data'!A1413,'Crosswalk Particulates'!$A:$A,0))</f>
        <v>Electricity Sector</v>
      </c>
      <c r="G1413" s="84" t="str">
        <f>INDEX('Crosswalk Particulates'!$E:$E,MATCH('2017 EPA Data'!$B1413,'Crosswalk Particulates'!$D:$D,0))</f>
        <v>VOC</v>
      </c>
      <c r="H1413" s="96">
        <f t="shared" si="22"/>
        <v>15138614545.137032</v>
      </c>
    </row>
    <row r="1414" spans="1:8" hidden="1">
      <c r="A1414" s="73" t="s">
        <v>2632</v>
      </c>
      <c r="B1414" s="73" t="s">
        <v>2598</v>
      </c>
      <c r="C1414" s="73" t="s">
        <v>2517</v>
      </c>
      <c r="D1414" s="86">
        <v>16665.022664</v>
      </c>
      <c r="E1414" s="73" t="s">
        <v>2518</v>
      </c>
      <c r="F1414" s="79" t="str">
        <f>INDEX('Crosswalk Particulates'!$B:$B,MATCH('2017 EPA Data'!A1414,'Crosswalk Particulates'!$A:$A,0))</f>
        <v>industry-fuel-other</v>
      </c>
      <c r="G1414" s="84">
        <f>INDEX('Crosswalk Particulates'!$E:$E,MATCH('2017 EPA Data'!$B1414,'Crosswalk Particulates'!$D:$D,0))</f>
        <v>0</v>
      </c>
      <c r="H1414" s="96">
        <f t="shared" si="22"/>
        <v>0</v>
      </c>
    </row>
    <row r="1415" spans="1:8" hidden="1">
      <c r="A1415" s="73" t="s">
        <v>2596</v>
      </c>
      <c r="B1415" s="73" t="s">
        <v>2694</v>
      </c>
      <c r="C1415" s="73" t="s">
        <v>2517</v>
      </c>
      <c r="D1415" s="86">
        <v>16597.456329258963</v>
      </c>
      <c r="E1415" s="73" t="s">
        <v>2518</v>
      </c>
      <c r="F1415" s="79" t="str">
        <f>INDEX('Crosswalk Particulates'!$B:$B,MATCH('2017 EPA Data'!A1415,'Crosswalk Particulates'!$A:$A,0))</f>
        <v>industry-fuel-coal</v>
      </c>
      <c r="G1415" s="84">
        <f>INDEX('Crosswalk Particulates'!$E:$E,MATCH('2017 EPA Data'!$B1415,'Crosswalk Particulates'!$D:$D,0))</f>
        <v>0</v>
      </c>
      <c r="H1415" s="96">
        <f t="shared" si="22"/>
        <v>0</v>
      </c>
    </row>
    <row r="1416" spans="1:8" hidden="1">
      <c r="A1416" s="73" t="s">
        <v>2592</v>
      </c>
      <c r="B1416" s="73" t="s">
        <v>2610</v>
      </c>
      <c r="C1416" s="73" t="s">
        <v>2557</v>
      </c>
      <c r="D1416" s="86">
        <v>16572.866105229499</v>
      </c>
      <c r="E1416" s="73" t="s">
        <v>2522</v>
      </c>
      <c r="F1416" s="79" t="str">
        <f>INDEX('Crosswalk Particulates'!$B:$B,MATCH('2017 EPA Data'!A1416,'Crosswalk Particulates'!$A:$A,0))</f>
        <v>process-ngps-industry</v>
      </c>
      <c r="G1416" s="84" t="str">
        <f>INDEX('Crosswalk Particulates'!$E:$E,MATCH('2017 EPA Data'!$B1416,'Crosswalk Particulates'!$D:$D,0))</f>
        <v>PM25</v>
      </c>
      <c r="H1416" s="96">
        <f t="shared" si="22"/>
        <v>15034669108.716696</v>
      </c>
    </row>
    <row r="1417" spans="1:8" hidden="1">
      <c r="A1417" s="73" t="s">
        <v>2542</v>
      </c>
      <c r="B1417" s="73" t="s">
        <v>2642</v>
      </c>
      <c r="C1417" s="73" t="s">
        <v>2517</v>
      </c>
      <c r="D1417" s="86">
        <v>16551.001271001842</v>
      </c>
      <c r="E1417" s="73" t="s">
        <v>2518</v>
      </c>
      <c r="F1417" s="79" t="str">
        <f>INDEX('Crosswalk Particulates'!$B:$B,MATCH('2017 EPA Data'!A1417,'Crosswalk Particulates'!$A:$A,0))</f>
        <v>process-ngps-industry</v>
      </c>
      <c r="G1417" s="84">
        <f>INDEX('Crosswalk Particulates'!$E:$E,MATCH('2017 EPA Data'!$B1417,'Crosswalk Particulates'!$D:$D,0))</f>
        <v>0</v>
      </c>
      <c r="H1417" s="96">
        <f t="shared" si="22"/>
        <v>0</v>
      </c>
    </row>
    <row r="1418" spans="1:8" hidden="1">
      <c r="A1418" s="73" t="s">
        <v>2569</v>
      </c>
      <c r="B1418" s="73" t="s">
        <v>2610</v>
      </c>
      <c r="C1418" s="73" t="s">
        <v>2557</v>
      </c>
      <c r="D1418" s="86">
        <v>16534.251135157359</v>
      </c>
      <c r="E1418" s="73" t="s">
        <v>2522</v>
      </c>
      <c r="F1418" s="79" t="str">
        <f>INDEX('Crosswalk Particulates'!$B:$B,MATCH('2017 EPA Data'!A1418,'Crosswalk Particulates'!$A:$A,0))</f>
        <v>Transportation Sector</v>
      </c>
      <c r="G1418" s="84" t="str">
        <f>INDEX('Crosswalk Particulates'!$E:$E,MATCH('2017 EPA Data'!$B1418,'Crosswalk Particulates'!$D:$D,0))</f>
        <v>PM25</v>
      </c>
      <c r="H1418" s="96">
        <f t="shared" si="22"/>
        <v>14999638155.471111</v>
      </c>
    </row>
    <row r="1419" spans="1:8" hidden="1">
      <c r="A1419" s="73" t="s">
        <v>2534</v>
      </c>
      <c r="B1419" s="73" t="s">
        <v>2637</v>
      </c>
      <c r="C1419" s="73" t="s">
        <v>2517</v>
      </c>
      <c r="D1419" s="86">
        <v>16381.21814310176</v>
      </c>
      <c r="E1419" s="73" t="s">
        <v>2518</v>
      </c>
      <c r="F1419" s="79" t="str">
        <f>INDEX('Crosswalk Particulates'!$B:$B,MATCH('2017 EPA Data'!A1419,'Crosswalk Particulates'!$A:$A,0))</f>
        <v>Other-EPA</v>
      </c>
      <c r="G1419" s="84">
        <f>INDEX('Crosswalk Particulates'!$E:$E,MATCH('2017 EPA Data'!$B1419,'Crosswalk Particulates'!$D:$D,0))</f>
        <v>0</v>
      </c>
      <c r="H1419" s="96">
        <f t="shared" si="22"/>
        <v>0</v>
      </c>
    </row>
    <row r="1420" spans="1:8" hidden="1">
      <c r="A1420" s="73" t="s">
        <v>2542</v>
      </c>
      <c r="B1420" s="73" t="s">
        <v>2558</v>
      </c>
      <c r="C1420" s="73" t="s">
        <v>2517</v>
      </c>
      <c r="D1420" s="86">
        <v>16320.706428826772</v>
      </c>
      <c r="E1420" s="73" t="s">
        <v>2518</v>
      </c>
      <c r="F1420" s="79" t="str">
        <f>INDEX('Crosswalk Particulates'!$B:$B,MATCH('2017 EPA Data'!A1420,'Crosswalk Particulates'!$A:$A,0))</f>
        <v>process-ngps-industry</v>
      </c>
      <c r="G1420" s="84">
        <f>INDEX('Crosswalk Particulates'!$E:$E,MATCH('2017 EPA Data'!$B1420,'Crosswalk Particulates'!$D:$D,0))</f>
        <v>0</v>
      </c>
      <c r="H1420" s="96">
        <f t="shared" si="22"/>
        <v>0</v>
      </c>
    </row>
    <row r="1421" spans="1:8" hidden="1">
      <c r="A1421" s="73" t="s">
        <v>2692</v>
      </c>
      <c r="B1421" s="73" t="s">
        <v>2525</v>
      </c>
      <c r="C1421" s="73" t="s">
        <v>2517</v>
      </c>
      <c r="D1421" s="86">
        <v>16286.857438376159</v>
      </c>
      <c r="E1421" s="73" t="s">
        <v>2518</v>
      </c>
      <c r="F1421" s="79" t="str">
        <f>INDEX('Crosswalk Particulates'!$B:$B,MATCH('2017 EPA Data'!A1421,'Crosswalk Particulates'!$A:$A,0))</f>
        <v>Residential Buildings Sector</v>
      </c>
      <c r="G1421" s="84">
        <f>INDEX('Crosswalk Particulates'!$E:$E,MATCH('2017 EPA Data'!$B1421,'Crosswalk Particulates'!$D:$D,0))</f>
        <v>0</v>
      </c>
      <c r="H1421" s="96">
        <f t="shared" si="22"/>
        <v>0</v>
      </c>
    </row>
    <row r="1422" spans="1:8" hidden="1">
      <c r="A1422" s="73" t="s">
        <v>2632</v>
      </c>
      <c r="B1422" s="73" t="s">
        <v>2558</v>
      </c>
      <c r="C1422" s="73" t="s">
        <v>2517</v>
      </c>
      <c r="D1422" s="86">
        <v>16270.90032515946</v>
      </c>
      <c r="E1422" s="73" t="s">
        <v>2518</v>
      </c>
      <c r="F1422" s="79" t="str">
        <f>INDEX('Crosswalk Particulates'!$B:$B,MATCH('2017 EPA Data'!A1422,'Crosswalk Particulates'!$A:$A,0))</f>
        <v>industry-fuel-other</v>
      </c>
      <c r="G1422" s="84">
        <f>INDEX('Crosswalk Particulates'!$E:$E,MATCH('2017 EPA Data'!$B1422,'Crosswalk Particulates'!$D:$D,0))</f>
        <v>0</v>
      </c>
      <c r="H1422" s="96">
        <f t="shared" si="22"/>
        <v>0</v>
      </c>
    </row>
    <row r="1423" spans="1:8" hidden="1">
      <c r="A1423" s="73" t="s">
        <v>2549</v>
      </c>
      <c r="B1423" s="73" t="s">
        <v>2737</v>
      </c>
      <c r="C1423" s="73" t="s">
        <v>2517</v>
      </c>
      <c r="D1423" s="86">
        <v>16209.181860236953</v>
      </c>
      <c r="E1423" s="73" t="s">
        <v>2518</v>
      </c>
      <c r="F1423" s="79" t="str">
        <f>INDEX('Crosswalk Particulates'!$B:$B,MATCH('2017 EPA Data'!A1423,'Crosswalk Particulates'!$A:$A,0))</f>
        <v>Residential Buildings Sector</v>
      </c>
      <c r="G1423" s="84">
        <f>INDEX('Crosswalk Particulates'!$E:$E,MATCH('2017 EPA Data'!$B1423,'Crosswalk Particulates'!$D:$D,0))</f>
        <v>0</v>
      </c>
      <c r="H1423" s="96">
        <f t="shared" si="22"/>
        <v>0</v>
      </c>
    </row>
    <row r="1424" spans="1:8" hidden="1">
      <c r="A1424" s="73" t="s">
        <v>2600</v>
      </c>
      <c r="B1424" s="73" t="s">
        <v>2561</v>
      </c>
      <c r="C1424" s="73" t="s">
        <v>2517</v>
      </c>
      <c r="D1424" s="86">
        <v>16154.267667024937</v>
      </c>
      <c r="E1424" s="73" t="s">
        <v>2518</v>
      </c>
      <c r="F1424" s="79" t="str">
        <f>INDEX('Crosswalk Particulates'!$B:$B,MATCH('2017 EPA Data'!A1424,'Crosswalk Particulates'!$A:$A,0))</f>
        <v>industry-fuel-biomass</v>
      </c>
      <c r="G1424" s="84">
        <f>INDEX('Crosswalk Particulates'!$E:$E,MATCH('2017 EPA Data'!$B1424,'Crosswalk Particulates'!$D:$D,0))</f>
        <v>0</v>
      </c>
      <c r="H1424" s="96">
        <f t="shared" si="22"/>
        <v>0</v>
      </c>
    </row>
    <row r="1425" spans="1:8" hidden="1">
      <c r="A1425" s="73" t="s">
        <v>2602</v>
      </c>
      <c r="B1425" s="73" t="s">
        <v>2726</v>
      </c>
      <c r="C1425" s="73" t="s">
        <v>2517</v>
      </c>
      <c r="D1425" s="86">
        <v>16151.5348226199</v>
      </c>
      <c r="E1425" s="73" t="s">
        <v>2518</v>
      </c>
      <c r="F1425" s="79" t="str">
        <f>INDEX('Crosswalk Particulates'!$B:$B,MATCH('2017 EPA Data'!A1425,'Crosswalk Particulates'!$A:$A,0))</f>
        <v>process-other-industry</v>
      </c>
      <c r="G1425" s="84">
        <f>INDEX('Crosswalk Particulates'!$E:$E,MATCH('2017 EPA Data'!$B1425,'Crosswalk Particulates'!$D:$D,0))</f>
        <v>0</v>
      </c>
      <c r="H1425" s="96">
        <f t="shared" si="22"/>
        <v>0</v>
      </c>
    </row>
    <row r="1426" spans="1:8" hidden="1">
      <c r="A1426" s="73" t="s">
        <v>2555</v>
      </c>
      <c r="B1426" s="73" t="s">
        <v>2537</v>
      </c>
      <c r="C1426" s="73" t="s">
        <v>2517</v>
      </c>
      <c r="D1426" s="86">
        <v>16150.250724924001</v>
      </c>
      <c r="E1426" s="73" t="s">
        <v>2518</v>
      </c>
      <c r="F1426" s="79" t="str">
        <f>INDEX('Crosswalk Particulates'!$B:$B,MATCH('2017 EPA Data'!A1426,'Crosswalk Particulates'!$A:$A,0))</f>
        <v>process-other-industry</v>
      </c>
      <c r="G1426" s="84">
        <f>INDEX('Crosswalk Particulates'!$E:$E,MATCH('2017 EPA Data'!$B1426,'Crosswalk Particulates'!$D:$D,0))</f>
        <v>0</v>
      </c>
      <c r="H1426" s="96">
        <f t="shared" si="22"/>
        <v>0</v>
      </c>
    </row>
    <row r="1427" spans="1:8" hidden="1">
      <c r="A1427" s="73" t="s">
        <v>2578</v>
      </c>
      <c r="B1427" s="73" t="s">
        <v>2706</v>
      </c>
      <c r="C1427" s="73" t="s">
        <v>2517</v>
      </c>
      <c r="D1427" s="86">
        <v>16145.337972325726</v>
      </c>
      <c r="E1427" s="73" t="s">
        <v>2518</v>
      </c>
      <c r="F1427" s="79" t="str">
        <f>INDEX('Crosswalk Particulates'!$B:$B,MATCH('2017 EPA Data'!A1427,'Crosswalk Particulates'!$A:$A,0))</f>
        <v>process-chemicals-industry</v>
      </c>
      <c r="G1427" s="84">
        <f>INDEX('Crosswalk Particulates'!$E:$E,MATCH('2017 EPA Data'!$B1427,'Crosswalk Particulates'!$D:$D,0))</f>
        <v>0</v>
      </c>
      <c r="H1427" s="96">
        <f t="shared" si="22"/>
        <v>0</v>
      </c>
    </row>
    <row r="1428" spans="1:8" hidden="1">
      <c r="A1428" s="73" t="s">
        <v>2538</v>
      </c>
      <c r="B1428" s="73" t="s">
        <v>2650</v>
      </c>
      <c r="C1428" s="73" t="s">
        <v>2517</v>
      </c>
      <c r="D1428" s="86">
        <v>16102.929878417501</v>
      </c>
      <c r="E1428" s="73" t="s">
        <v>2518</v>
      </c>
      <c r="F1428" s="79" t="str">
        <f>INDEX('Crosswalk Particulates'!$B:$B,MATCH('2017 EPA Data'!A1428,'Crosswalk Particulates'!$A:$A,0))</f>
        <v>process-other-industry</v>
      </c>
      <c r="G1428" s="84">
        <f>INDEX('Crosswalk Particulates'!$E:$E,MATCH('2017 EPA Data'!$B1428,'Crosswalk Particulates'!$D:$D,0))</f>
        <v>0</v>
      </c>
      <c r="H1428" s="96">
        <f t="shared" si="22"/>
        <v>0</v>
      </c>
    </row>
    <row r="1429" spans="1:8" hidden="1">
      <c r="A1429" s="73" t="s">
        <v>2629</v>
      </c>
      <c r="B1429" s="73" t="s">
        <v>2622</v>
      </c>
      <c r="C1429" s="73" t="s">
        <v>2623</v>
      </c>
      <c r="D1429" s="86">
        <v>16102.320538499456</v>
      </c>
      <c r="E1429" s="73" t="s">
        <v>2518</v>
      </c>
      <c r="F1429" s="79" t="str">
        <f>INDEX('Crosswalk Particulates'!$B:$B,MATCH('2017 EPA Data'!A1429,'Crosswalk Particulates'!$A:$A,0))</f>
        <v>industry-fuel-oil</v>
      </c>
      <c r="G1429" s="84">
        <f>INDEX('Crosswalk Particulates'!$E:$E,MATCH('2017 EPA Data'!$B1429,'Crosswalk Particulates'!$D:$D,0))</f>
        <v>0</v>
      </c>
      <c r="H1429" s="96">
        <f t="shared" si="22"/>
        <v>0</v>
      </c>
    </row>
    <row r="1430" spans="1:8" hidden="1">
      <c r="A1430" s="73" t="s">
        <v>2586</v>
      </c>
      <c r="B1430" s="73" t="s">
        <v>2701</v>
      </c>
      <c r="C1430" s="73" t="s">
        <v>2517</v>
      </c>
      <c r="D1430" s="86">
        <v>16090.677616945441</v>
      </c>
      <c r="E1430" s="73" t="s">
        <v>2518</v>
      </c>
      <c r="F1430" s="79" t="str">
        <f>INDEX('Crosswalk Particulates'!$B:$B,MATCH('2017 EPA Data'!A1430,'Crosswalk Particulates'!$A:$A,0))</f>
        <v>process-other-industry</v>
      </c>
      <c r="G1430" s="84">
        <f>INDEX('Crosswalk Particulates'!$E:$E,MATCH('2017 EPA Data'!$B1430,'Crosswalk Particulates'!$D:$D,0))</f>
        <v>0</v>
      </c>
      <c r="H1430" s="96">
        <f t="shared" si="22"/>
        <v>0</v>
      </c>
    </row>
    <row r="1431" spans="1:8" hidden="1">
      <c r="A1431" s="73" t="s">
        <v>2549</v>
      </c>
      <c r="B1431" s="73" t="s">
        <v>2729</v>
      </c>
      <c r="C1431" s="73" t="s">
        <v>2517</v>
      </c>
      <c r="D1431" s="86">
        <v>16090.238840165093</v>
      </c>
      <c r="E1431" s="73" t="s">
        <v>2518</v>
      </c>
      <c r="F1431" s="79" t="str">
        <f>INDEX('Crosswalk Particulates'!$B:$B,MATCH('2017 EPA Data'!A1431,'Crosswalk Particulates'!$A:$A,0))</f>
        <v>Residential Buildings Sector</v>
      </c>
      <c r="G1431" s="84">
        <f>INDEX('Crosswalk Particulates'!$E:$E,MATCH('2017 EPA Data'!$B1431,'Crosswalk Particulates'!$D:$D,0))</f>
        <v>0</v>
      </c>
      <c r="H1431" s="96">
        <f t="shared" si="22"/>
        <v>0</v>
      </c>
    </row>
    <row r="1432" spans="1:8" hidden="1">
      <c r="A1432" s="73" t="s">
        <v>2578</v>
      </c>
      <c r="B1432" s="73" t="s">
        <v>2717</v>
      </c>
      <c r="C1432" s="73" t="s">
        <v>2517</v>
      </c>
      <c r="D1432" s="86">
        <v>16056.31478472</v>
      </c>
      <c r="E1432" s="73" t="s">
        <v>2518</v>
      </c>
      <c r="F1432" s="79" t="str">
        <f>INDEX('Crosswalk Particulates'!$B:$B,MATCH('2017 EPA Data'!A1432,'Crosswalk Particulates'!$A:$A,0))</f>
        <v>process-chemicals-industry</v>
      </c>
      <c r="G1432" s="84">
        <f>INDEX('Crosswalk Particulates'!$E:$E,MATCH('2017 EPA Data'!$B1432,'Crosswalk Particulates'!$D:$D,0))</f>
        <v>0</v>
      </c>
      <c r="H1432" s="96">
        <f t="shared" si="22"/>
        <v>0</v>
      </c>
    </row>
    <row r="1433" spans="1:8" hidden="1">
      <c r="A1433" s="73" t="s">
        <v>2619</v>
      </c>
      <c r="B1433" s="73" t="s">
        <v>2577</v>
      </c>
      <c r="C1433" s="73" t="s">
        <v>2517</v>
      </c>
      <c r="D1433" s="86">
        <v>16053.523534440001</v>
      </c>
      <c r="E1433" s="73" t="s">
        <v>2518</v>
      </c>
      <c r="F1433" s="79" t="str">
        <f>INDEX('Crosswalk Particulates'!$B:$B,MATCH('2017 EPA Data'!A1433,'Crosswalk Particulates'!$A:$A,0))</f>
        <v>process-iron and steel-industry</v>
      </c>
      <c r="G1433" s="84">
        <f>INDEX('Crosswalk Particulates'!$E:$E,MATCH('2017 EPA Data'!$B1433,'Crosswalk Particulates'!$D:$D,0))</f>
        <v>0</v>
      </c>
      <c r="H1433" s="96">
        <f t="shared" si="22"/>
        <v>0</v>
      </c>
    </row>
    <row r="1434" spans="1:8" hidden="1">
      <c r="A1434" s="73" t="s">
        <v>2586</v>
      </c>
      <c r="B1434" s="73" t="s">
        <v>2657</v>
      </c>
      <c r="D1434" s="86">
        <v>16028</v>
      </c>
      <c r="E1434" s="73" t="s">
        <v>2518</v>
      </c>
      <c r="F1434" s="79" t="str">
        <f>INDEX('Crosswalk Particulates'!$B:$B,MATCH('2017 EPA Data'!A1434,'Crosswalk Particulates'!$A:$A,0))</f>
        <v>process-other-industry</v>
      </c>
      <c r="G1434" s="84">
        <f>INDEX('Crosswalk Particulates'!$E:$E,MATCH('2017 EPA Data'!$B1434,'Crosswalk Particulates'!$D:$D,0))</f>
        <v>0</v>
      </c>
      <c r="H1434" s="96">
        <f t="shared" si="22"/>
        <v>0</v>
      </c>
    </row>
    <row r="1435" spans="1:8" hidden="1">
      <c r="A1435" s="73" t="s">
        <v>2538</v>
      </c>
      <c r="B1435" s="73" t="s">
        <v>2570</v>
      </c>
      <c r="C1435" s="73" t="s">
        <v>2517</v>
      </c>
      <c r="D1435" s="86">
        <v>15999.59028</v>
      </c>
      <c r="E1435" s="73" t="s">
        <v>2518</v>
      </c>
      <c r="F1435" s="79" t="str">
        <f>INDEX('Crosswalk Particulates'!$B:$B,MATCH('2017 EPA Data'!A1435,'Crosswalk Particulates'!$A:$A,0))</f>
        <v>process-other-industry</v>
      </c>
      <c r="G1435" s="84">
        <f>INDEX('Crosswalk Particulates'!$E:$E,MATCH('2017 EPA Data'!$B1435,'Crosswalk Particulates'!$D:$D,0))</f>
        <v>0</v>
      </c>
      <c r="H1435" s="96">
        <f t="shared" si="22"/>
        <v>0</v>
      </c>
    </row>
    <row r="1436" spans="1:8" hidden="1">
      <c r="A1436" s="73" t="s">
        <v>2582</v>
      </c>
      <c r="B1436" s="73" t="s">
        <v>2593</v>
      </c>
      <c r="C1436" s="73" t="s">
        <v>2517</v>
      </c>
      <c r="D1436" s="86">
        <v>15966</v>
      </c>
      <c r="E1436" s="73" t="s">
        <v>2518</v>
      </c>
      <c r="F1436" s="79" t="str">
        <f>INDEX('Crosswalk Particulates'!$B:$B,MATCH('2017 EPA Data'!A1436,'Crosswalk Particulates'!$A:$A,0))</f>
        <v>Commercial Buildings Sector</v>
      </c>
      <c r="G1436" s="84">
        <f>INDEX('Crosswalk Particulates'!$E:$E,MATCH('2017 EPA Data'!$B1436,'Crosswalk Particulates'!$D:$D,0))</f>
        <v>0</v>
      </c>
      <c r="H1436" s="96">
        <f t="shared" si="22"/>
        <v>0</v>
      </c>
    </row>
    <row r="1437" spans="1:8" hidden="1">
      <c r="A1437" s="73" t="s">
        <v>2551</v>
      </c>
      <c r="B1437" s="73" t="s">
        <v>2615</v>
      </c>
      <c r="C1437" s="73" t="s">
        <v>2557</v>
      </c>
      <c r="D1437" s="86">
        <v>15928.790076288396</v>
      </c>
      <c r="E1437" s="73" t="s">
        <v>2522</v>
      </c>
      <c r="F1437" s="79" t="str">
        <f>INDEX('Crosswalk Particulates'!$B:$B,MATCH('2017 EPA Data'!A1437,'Crosswalk Particulates'!$A:$A,0))</f>
        <v>industry-fuel-natural gas</v>
      </c>
      <c r="G1437" s="84" t="str">
        <f>INDEX('Crosswalk Particulates'!$E:$E,MATCH('2017 EPA Data'!$B1437,'Crosswalk Particulates'!$D:$D,0))</f>
        <v>SOx</v>
      </c>
      <c r="H1437" s="96">
        <f t="shared" si="22"/>
        <v>14450372468.986399</v>
      </c>
    </row>
    <row r="1438" spans="1:8" hidden="1">
      <c r="A1438" s="73" t="s">
        <v>2542</v>
      </c>
      <c r="B1438" s="73" t="s">
        <v>2650</v>
      </c>
      <c r="C1438" s="73" t="s">
        <v>2517</v>
      </c>
      <c r="D1438" s="86">
        <v>15916.878677943481</v>
      </c>
      <c r="E1438" s="73" t="s">
        <v>2518</v>
      </c>
      <c r="F1438" s="79" t="str">
        <f>INDEX('Crosswalk Particulates'!$B:$B,MATCH('2017 EPA Data'!A1438,'Crosswalk Particulates'!$A:$A,0))</f>
        <v>process-ngps-industry</v>
      </c>
      <c r="G1438" s="84">
        <f>INDEX('Crosswalk Particulates'!$E:$E,MATCH('2017 EPA Data'!$B1438,'Crosswalk Particulates'!$D:$D,0))</f>
        <v>0</v>
      </c>
      <c r="H1438" s="96">
        <f t="shared" si="22"/>
        <v>0</v>
      </c>
    </row>
    <row r="1439" spans="1:8" hidden="1">
      <c r="A1439" s="73" t="s">
        <v>2547</v>
      </c>
      <c r="B1439" s="73" t="s">
        <v>2642</v>
      </c>
      <c r="C1439" s="73" t="s">
        <v>2517</v>
      </c>
      <c r="D1439" s="86">
        <v>15902.332659600001</v>
      </c>
      <c r="E1439" s="73" t="s">
        <v>2518</v>
      </c>
      <c r="F1439" s="79" t="str">
        <f>INDEX('Crosswalk Particulates'!$B:$B,MATCH('2017 EPA Data'!A1439,'Crosswalk Particulates'!$A:$A,0))</f>
        <v>process-other-industry</v>
      </c>
      <c r="G1439" s="84">
        <f>INDEX('Crosswalk Particulates'!$E:$E,MATCH('2017 EPA Data'!$B1439,'Crosswalk Particulates'!$D:$D,0))</f>
        <v>0</v>
      </c>
      <c r="H1439" s="96">
        <f t="shared" si="22"/>
        <v>0</v>
      </c>
    </row>
    <row r="1440" spans="1:8" hidden="1">
      <c r="A1440" s="73" t="s">
        <v>2552</v>
      </c>
      <c r="B1440" s="73" t="s">
        <v>2606</v>
      </c>
      <c r="C1440" s="73" t="s">
        <v>2517</v>
      </c>
      <c r="D1440" s="86">
        <v>15884.73708394425</v>
      </c>
      <c r="E1440" s="73" t="s">
        <v>2518</v>
      </c>
      <c r="F1440" s="79" t="str">
        <f>INDEX('Crosswalk Particulates'!$B:$B,MATCH('2017 EPA Data'!A1440,'Crosswalk Particulates'!$A:$A,0))</f>
        <v>process-agriculture-industry</v>
      </c>
      <c r="G1440" s="84">
        <f>INDEX('Crosswalk Particulates'!$E:$E,MATCH('2017 EPA Data'!$B1440,'Crosswalk Particulates'!$D:$D,0))</f>
        <v>0</v>
      </c>
      <c r="H1440" s="96">
        <f t="shared" si="22"/>
        <v>0</v>
      </c>
    </row>
    <row r="1441" spans="1:8" hidden="1">
      <c r="A1441" s="73" t="s">
        <v>2578</v>
      </c>
      <c r="B1441" s="73" t="s">
        <v>2738</v>
      </c>
      <c r="C1441" s="73" t="s">
        <v>2517</v>
      </c>
      <c r="D1441" s="86">
        <v>15860.49502</v>
      </c>
      <c r="E1441" s="73" t="s">
        <v>2518</v>
      </c>
      <c r="F1441" s="79" t="str">
        <f>INDEX('Crosswalk Particulates'!$B:$B,MATCH('2017 EPA Data'!A1441,'Crosswalk Particulates'!$A:$A,0))</f>
        <v>process-chemicals-industry</v>
      </c>
      <c r="G1441" s="84">
        <f>INDEX('Crosswalk Particulates'!$E:$E,MATCH('2017 EPA Data'!$B1441,'Crosswalk Particulates'!$D:$D,0))</f>
        <v>0</v>
      </c>
      <c r="H1441" s="96">
        <f t="shared" si="22"/>
        <v>0</v>
      </c>
    </row>
    <row r="1442" spans="1:8" hidden="1">
      <c r="A1442" s="73" t="s">
        <v>2664</v>
      </c>
      <c r="B1442" s="73" t="s">
        <v>2535</v>
      </c>
      <c r="C1442" s="73" t="s">
        <v>2517</v>
      </c>
      <c r="D1442" s="86">
        <v>15851.979893120739</v>
      </c>
      <c r="E1442" s="73" t="s">
        <v>2518</v>
      </c>
      <c r="F1442" s="79" t="str">
        <f>INDEX('Crosswalk Particulates'!$B:$B,MATCH('2017 EPA Data'!A1442,'Crosswalk Particulates'!$A:$A,0))</f>
        <v>Commercial Buildings Sector</v>
      </c>
      <c r="G1442" s="84">
        <f>INDEX('Crosswalk Particulates'!$E:$E,MATCH('2017 EPA Data'!$B1442,'Crosswalk Particulates'!$D:$D,0))</f>
        <v>0</v>
      </c>
      <c r="H1442" s="96">
        <f t="shared" si="22"/>
        <v>0</v>
      </c>
    </row>
    <row r="1443" spans="1:8" hidden="1">
      <c r="A1443" s="73" t="s">
        <v>2552</v>
      </c>
      <c r="B1443" s="73" t="s">
        <v>2650</v>
      </c>
      <c r="C1443" s="73" t="s">
        <v>2517</v>
      </c>
      <c r="D1443" s="86">
        <v>15779.865416445407</v>
      </c>
      <c r="E1443" s="73" t="s">
        <v>2518</v>
      </c>
      <c r="F1443" s="79" t="str">
        <f>INDEX('Crosswalk Particulates'!$B:$B,MATCH('2017 EPA Data'!A1443,'Crosswalk Particulates'!$A:$A,0))</f>
        <v>process-agriculture-industry</v>
      </c>
      <c r="G1443" s="84">
        <f>INDEX('Crosswalk Particulates'!$E:$E,MATCH('2017 EPA Data'!$B1443,'Crosswalk Particulates'!$D:$D,0))</f>
        <v>0</v>
      </c>
      <c r="H1443" s="96">
        <f t="shared" si="22"/>
        <v>0</v>
      </c>
    </row>
    <row r="1444" spans="1:8" hidden="1">
      <c r="A1444" s="73" t="s">
        <v>2619</v>
      </c>
      <c r="B1444" s="73" t="s">
        <v>2711</v>
      </c>
      <c r="C1444" s="73" t="s">
        <v>2517</v>
      </c>
      <c r="D1444" s="86">
        <v>15745.0874</v>
      </c>
      <c r="E1444" s="73" t="s">
        <v>2518</v>
      </c>
      <c r="F1444" s="79" t="str">
        <f>INDEX('Crosswalk Particulates'!$B:$B,MATCH('2017 EPA Data'!A1444,'Crosswalk Particulates'!$A:$A,0))</f>
        <v>process-iron and steel-industry</v>
      </c>
      <c r="G1444" s="84">
        <f>INDEX('Crosswalk Particulates'!$E:$E,MATCH('2017 EPA Data'!$B1444,'Crosswalk Particulates'!$D:$D,0))</f>
        <v>0</v>
      </c>
      <c r="H1444" s="96">
        <f t="shared" si="22"/>
        <v>0</v>
      </c>
    </row>
    <row r="1445" spans="1:8" hidden="1">
      <c r="A1445" s="73" t="s">
        <v>2600</v>
      </c>
      <c r="B1445" s="73" t="s">
        <v>2739</v>
      </c>
      <c r="C1445" s="73" t="s">
        <v>2517</v>
      </c>
      <c r="D1445" s="86">
        <v>15724.753104886691</v>
      </c>
      <c r="E1445" s="73" t="s">
        <v>2518</v>
      </c>
      <c r="F1445" s="79" t="str">
        <f>INDEX('Crosswalk Particulates'!$B:$B,MATCH('2017 EPA Data'!A1445,'Crosswalk Particulates'!$A:$A,0))</f>
        <v>industry-fuel-biomass</v>
      </c>
      <c r="G1445" s="84">
        <f>INDEX('Crosswalk Particulates'!$E:$E,MATCH('2017 EPA Data'!$B1445,'Crosswalk Particulates'!$D:$D,0))</f>
        <v>0</v>
      </c>
      <c r="H1445" s="96">
        <f t="shared" si="22"/>
        <v>0</v>
      </c>
    </row>
    <row r="1446" spans="1:8" hidden="1">
      <c r="A1446" s="73" t="s">
        <v>2542</v>
      </c>
      <c r="B1446" s="73" t="s">
        <v>2739</v>
      </c>
      <c r="C1446" s="73" t="s">
        <v>2517</v>
      </c>
      <c r="D1446" s="86">
        <v>15689.596134749361</v>
      </c>
      <c r="E1446" s="73" t="s">
        <v>2518</v>
      </c>
      <c r="F1446" s="79" t="str">
        <f>INDEX('Crosswalk Particulates'!$B:$B,MATCH('2017 EPA Data'!A1446,'Crosswalk Particulates'!$A:$A,0))</f>
        <v>process-ngps-industry</v>
      </c>
      <c r="G1446" s="84">
        <f>INDEX('Crosswalk Particulates'!$E:$E,MATCH('2017 EPA Data'!$B1446,'Crosswalk Particulates'!$D:$D,0))</f>
        <v>0</v>
      </c>
      <c r="H1446" s="96">
        <f t="shared" si="22"/>
        <v>0</v>
      </c>
    </row>
    <row r="1447" spans="1:8" hidden="1">
      <c r="A1447" s="73" t="s">
        <v>2538</v>
      </c>
      <c r="B1447" s="73" t="s">
        <v>2690</v>
      </c>
      <c r="C1447" s="73" t="s">
        <v>2517</v>
      </c>
      <c r="D1447" s="86">
        <v>15638.962280350001</v>
      </c>
      <c r="E1447" s="73" t="s">
        <v>2518</v>
      </c>
      <c r="F1447" s="79" t="str">
        <f>INDEX('Crosswalk Particulates'!$B:$B,MATCH('2017 EPA Data'!A1447,'Crosswalk Particulates'!$A:$A,0))</f>
        <v>process-other-industry</v>
      </c>
      <c r="G1447" s="84">
        <f>INDEX('Crosswalk Particulates'!$E:$E,MATCH('2017 EPA Data'!$B1447,'Crosswalk Particulates'!$D:$D,0))</f>
        <v>0</v>
      </c>
      <c r="H1447" s="96">
        <f t="shared" si="22"/>
        <v>0</v>
      </c>
    </row>
    <row r="1448" spans="1:8" hidden="1">
      <c r="A1448" s="73" t="s">
        <v>2527</v>
      </c>
      <c r="B1448" s="73" t="s">
        <v>2634</v>
      </c>
      <c r="D1448" s="86">
        <v>15631.177825989134</v>
      </c>
      <c r="E1448" s="73" t="s">
        <v>2522</v>
      </c>
      <c r="F1448" s="79" t="str">
        <f>INDEX('Crosswalk Particulates'!$B:$B,MATCH('2017 EPA Data'!A1448,'Crosswalk Particulates'!$A:$A,0))</f>
        <v>Transportation Sector</v>
      </c>
      <c r="G1448" s="84" t="str">
        <f>INDEX('Crosswalk Particulates'!$E:$E,MATCH('2017 EPA Data'!$B1448,'Crosswalk Particulates'!$D:$D,0))</f>
        <v>OC</v>
      </c>
      <c r="H1448" s="96">
        <f t="shared" si="22"/>
        <v>14180382855.992538</v>
      </c>
    </row>
    <row r="1449" spans="1:8" hidden="1">
      <c r="A1449" s="73" t="s">
        <v>2551</v>
      </c>
      <c r="B1449" s="73" t="s">
        <v>2662</v>
      </c>
      <c r="C1449" s="73" t="s">
        <v>2517</v>
      </c>
      <c r="D1449" s="86">
        <v>15622.043662860391</v>
      </c>
      <c r="E1449" s="73" t="s">
        <v>2518</v>
      </c>
      <c r="F1449" s="79" t="str">
        <f>INDEX('Crosswalk Particulates'!$B:$B,MATCH('2017 EPA Data'!A1449,'Crosswalk Particulates'!$A:$A,0))</f>
        <v>industry-fuel-natural gas</v>
      </c>
      <c r="G1449" s="84">
        <f>INDEX('Crosswalk Particulates'!$E:$E,MATCH('2017 EPA Data'!$B1449,'Crosswalk Particulates'!$D:$D,0))</f>
        <v>0</v>
      </c>
      <c r="H1449" s="96">
        <f t="shared" si="22"/>
        <v>0</v>
      </c>
    </row>
    <row r="1450" spans="1:8" hidden="1">
      <c r="A1450" s="73" t="s">
        <v>2655</v>
      </c>
      <c r="B1450" s="73" t="s">
        <v>2524</v>
      </c>
      <c r="C1450" s="73" t="s">
        <v>2517</v>
      </c>
      <c r="D1450" s="86">
        <v>15612.838849022914</v>
      </c>
      <c r="E1450" s="73" t="s">
        <v>2518</v>
      </c>
      <c r="F1450" s="79" t="str">
        <f>INDEX('Crosswalk Particulates'!$B:$B,MATCH('2017 EPA Data'!A1450,'Crosswalk Particulates'!$A:$A,0))</f>
        <v>Commercial Buildings Sector</v>
      </c>
      <c r="G1450" s="84">
        <f>INDEX('Crosswalk Particulates'!$E:$E,MATCH('2017 EPA Data'!$B1450,'Crosswalk Particulates'!$D:$D,0))</f>
        <v>0</v>
      </c>
      <c r="H1450" s="96">
        <f t="shared" si="22"/>
        <v>0</v>
      </c>
    </row>
    <row r="1451" spans="1:8" hidden="1">
      <c r="A1451" s="73" t="s">
        <v>2632</v>
      </c>
      <c r="B1451" s="73" t="s">
        <v>2531</v>
      </c>
      <c r="C1451" s="73" t="s">
        <v>2517</v>
      </c>
      <c r="D1451" s="86">
        <v>15582.658201063006</v>
      </c>
      <c r="E1451" s="73" t="s">
        <v>2518</v>
      </c>
      <c r="F1451" s="79" t="str">
        <f>INDEX('Crosswalk Particulates'!$B:$B,MATCH('2017 EPA Data'!A1451,'Crosswalk Particulates'!$A:$A,0))</f>
        <v>industry-fuel-other</v>
      </c>
      <c r="G1451" s="84">
        <f>INDEX('Crosswalk Particulates'!$E:$E,MATCH('2017 EPA Data'!$B1451,'Crosswalk Particulates'!$D:$D,0))</f>
        <v>0</v>
      </c>
      <c r="H1451" s="96">
        <f t="shared" si="22"/>
        <v>0</v>
      </c>
    </row>
    <row r="1452" spans="1:8" hidden="1">
      <c r="A1452" s="73" t="s">
        <v>2601</v>
      </c>
      <c r="B1452" s="73" t="s">
        <v>2684</v>
      </c>
      <c r="C1452" s="73" t="s">
        <v>2517</v>
      </c>
      <c r="D1452" s="86">
        <v>15453.8100488412</v>
      </c>
      <c r="E1452" s="73" t="s">
        <v>2518</v>
      </c>
      <c r="F1452" s="79" t="str">
        <f>INDEX('Crosswalk Particulates'!$B:$B,MATCH('2017 EPA Data'!A1452,'Crosswalk Particulates'!$A:$A,0))</f>
        <v>Commercial Buildings Sector</v>
      </c>
      <c r="G1452" s="84">
        <f>INDEX('Crosswalk Particulates'!$E:$E,MATCH('2017 EPA Data'!$B1452,'Crosswalk Particulates'!$D:$D,0))</f>
        <v>0</v>
      </c>
      <c r="H1452" s="96">
        <f t="shared" si="22"/>
        <v>0</v>
      </c>
    </row>
    <row r="1453" spans="1:8" hidden="1">
      <c r="A1453" s="73" t="s">
        <v>2565</v>
      </c>
      <c r="B1453" s="73" t="s">
        <v>2622</v>
      </c>
      <c r="C1453" s="73" t="s">
        <v>2623</v>
      </c>
      <c r="D1453" s="86">
        <v>15392.337734270195</v>
      </c>
      <c r="E1453" s="73" t="s">
        <v>2518</v>
      </c>
      <c r="F1453" s="79" t="str">
        <f>INDEX('Crosswalk Particulates'!$B:$B,MATCH('2017 EPA Data'!A1453,'Crosswalk Particulates'!$A:$A,0))</f>
        <v>Electricity Sector</v>
      </c>
      <c r="G1453" s="84">
        <f>INDEX('Crosswalk Particulates'!$E:$E,MATCH('2017 EPA Data'!$B1453,'Crosswalk Particulates'!$D:$D,0))</f>
        <v>0</v>
      </c>
      <c r="H1453" s="96">
        <f t="shared" si="22"/>
        <v>0</v>
      </c>
    </row>
    <row r="1454" spans="1:8" hidden="1">
      <c r="A1454" s="73" t="s">
        <v>2603</v>
      </c>
      <c r="B1454" s="73" t="s">
        <v>2740</v>
      </c>
      <c r="C1454" s="73" t="s">
        <v>2517</v>
      </c>
      <c r="D1454" s="86">
        <v>15372.250512415623</v>
      </c>
      <c r="E1454" s="73" t="s">
        <v>2518</v>
      </c>
      <c r="F1454" s="79" t="str">
        <f>INDEX('Crosswalk Particulates'!$B:$B,MATCH('2017 EPA Data'!A1454,'Crosswalk Particulates'!$A:$A,0))</f>
        <v>Transportation Sector</v>
      </c>
      <c r="G1454" s="84">
        <f>INDEX('Crosswalk Particulates'!$E:$E,MATCH('2017 EPA Data'!$B1454,'Crosswalk Particulates'!$D:$D,0))</f>
        <v>0</v>
      </c>
      <c r="H1454" s="96">
        <f t="shared" si="22"/>
        <v>0</v>
      </c>
    </row>
    <row r="1455" spans="1:8" hidden="1">
      <c r="A1455" s="73" t="s">
        <v>2542</v>
      </c>
      <c r="B1455" s="73" t="s">
        <v>2652</v>
      </c>
      <c r="C1455" s="73" t="s">
        <v>2517</v>
      </c>
      <c r="D1455" s="86">
        <v>15348.112621805114</v>
      </c>
      <c r="E1455" s="73" t="s">
        <v>2518</v>
      </c>
      <c r="F1455" s="79" t="str">
        <f>INDEX('Crosswalk Particulates'!$B:$B,MATCH('2017 EPA Data'!A1455,'Crosswalk Particulates'!$A:$A,0))</f>
        <v>process-ngps-industry</v>
      </c>
      <c r="G1455" s="84">
        <f>INDEX('Crosswalk Particulates'!$E:$E,MATCH('2017 EPA Data'!$B1455,'Crosswalk Particulates'!$D:$D,0))</f>
        <v>0</v>
      </c>
      <c r="H1455" s="96">
        <f t="shared" si="22"/>
        <v>0</v>
      </c>
    </row>
    <row r="1456" spans="1:8" hidden="1">
      <c r="A1456" s="73" t="s">
        <v>2602</v>
      </c>
      <c r="B1456" s="73" t="s">
        <v>2694</v>
      </c>
      <c r="C1456" s="73" t="s">
        <v>2517</v>
      </c>
      <c r="D1456" s="86">
        <v>15339.717549635279</v>
      </c>
      <c r="E1456" s="73" t="s">
        <v>2518</v>
      </c>
      <c r="F1456" s="79" t="str">
        <f>INDEX('Crosswalk Particulates'!$B:$B,MATCH('2017 EPA Data'!A1456,'Crosswalk Particulates'!$A:$A,0))</f>
        <v>process-other-industry</v>
      </c>
      <c r="G1456" s="84">
        <f>INDEX('Crosswalk Particulates'!$E:$E,MATCH('2017 EPA Data'!$B1456,'Crosswalk Particulates'!$D:$D,0))</f>
        <v>0</v>
      </c>
      <c r="H1456" s="96">
        <f t="shared" si="22"/>
        <v>0</v>
      </c>
    </row>
    <row r="1457" spans="1:8" hidden="1">
      <c r="A1457" s="73" t="s">
        <v>2586</v>
      </c>
      <c r="B1457" s="73" t="s">
        <v>2611</v>
      </c>
      <c r="C1457" s="73" t="s">
        <v>2517</v>
      </c>
      <c r="D1457" s="86">
        <v>15322.238519387512</v>
      </c>
      <c r="E1457" s="73" t="s">
        <v>2518</v>
      </c>
      <c r="F1457" s="79" t="str">
        <f>INDEX('Crosswalk Particulates'!$B:$B,MATCH('2017 EPA Data'!A1457,'Crosswalk Particulates'!$A:$A,0))</f>
        <v>process-other-industry</v>
      </c>
      <c r="G1457" s="84">
        <f>INDEX('Crosswalk Particulates'!$E:$E,MATCH('2017 EPA Data'!$B1457,'Crosswalk Particulates'!$D:$D,0))</f>
        <v>0</v>
      </c>
      <c r="H1457" s="96">
        <f t="shared" si="22"/>
        <v>0</v>
      </c>
    </row>
    <row r="1458" spans="1:8" hidden="1">
      <c r="A1458" s="73" t="s">
        <v>2665</v>
      </c>
      <c r="B1458" s="73" t="s">
        <v>2659</v>
      </c>
      <c r="C1458" s="73" t="s">
        <v>2517</v>
      </c>
      <c r="D1458" s="86">
        <v>15319.263778803916</v>
      </c>
      <c r="E1458" s="73" t="s">
        <v>2518</v>
      </c>
      <c r="F1458" s="79" t="str">
        <f>INDEX('Crosswalk Particulates'!$B:$B,MATCH('2017 EPA Data'!A1458,'Crosswalk Particulates'!$A:$A,0))</f>
        <v>Commercial Buildings Sector</v>
      </c>
      <c r="G1458" s="84">
        <f>INDEX('Crosswalk Particulates'!$E:$E,MATCH('2017 EPA Data'!$B1458,'Crosswalk Particulates'!$D:$D,0))</f>
        <v>0</v>
      </c>
      <c r="H1458" s="96">
        <f t="shared" si="22"/>
        <v>0</v>
      </c>
    </row>
    <row r="1459" spans="1:8" hidden="1">
      <c r="A1459" s="73" t="s">
        <v>2549</v>
      </c>
      <c r="B1459" s="73" t="s">
        <v>2636</v>
      </c>
      <c r="C1459" s="73" t="s">
        <v>2517</v>
      </c>
      <c r="D1459" s="86">
        <v>15309.857379308432</v>
      </c>
      <c r="E1459" s="73" t="s">
        <v>2518</v>
      </c>
      <c r="F1459" s="79" t="str">
        <f>INDEX('Crosswalk Particulates'!$B:$B,MATCH('2017 EPA Data'!A1459,'Crosswalk Particulates'!$A:$A,0))</f>
        <v>Residential Buildings Sector</v>
      </c>
      <c r="G1459" s="84">
        <f>INDEX('Crosswalk Particulates'!$E:$E,MATCH('2017 EPA Data'!$B1459,'Crosswalk Particulates'!$D:$D,0))</f>
        <v>0</v>
      </c>
      <c r="H1459" s="96">
        <f t="shared" si="22"/>
        <v>0</v>
      </c>
    </row>
    <row r="1460" spans="1:8" hidden="1">
      <c r="A1460" s="73" t="s">
        <v>2552</v>
      </c>
      <c r="B1460" s="73" t="s">
        <v>2558</v>
      </c>
      <c r="C1460" s="73" t="s">
        <v>2517</v>
      </c>
      <c r="D1460" s="86">
        <v>15208</v>
      </c>
      <c r="E1460" s="73" t="s">
        <v>2518</v>
      </c>
      <c r="F1460" s="79" t="str">
        <f>INDEX('Crosswalk Particulates'!$B:$B,MATCH('2017 EPA Data'!A1460,'Crosswalk Particulates'!$A:$A,0))</f>
        <v>process-agriculture-industry</v>
      </c>
      <c r="G1460" s="84">
        <f>INDEX('Crosswalk Particulates'!$E:$E,MATCH('2017 EPA Data'!$B1460,'Crosswalk Particulates'!$D:$D,0))</f>
        <v>0</v>
      </c>
      <c r="H1460" s="96">
        <f t="shared" si="22"/>
        <v>0</v>
      </c>
    </row>
    <row r="1461" spans="1:8" hidden="1">
      <c r="A1461" s="73" t="s">
        <v>2600</v>
      </c>
      <c r="B1461" s="73" t="s">
        <v>2661</v>
      </c>
      <c r="C1461" s="73" t="s">
        <v>2517</v>
      </c>
      <c r="D1461" s="86">
        <v>15181.778405459272</v>
      </c>
      <c r="E1461" s="73" t="s">
        <v>2518</v>
      </c>
      <c r="F1461" s="79" t="str">
        <f>INDEX('Crosswalk Particulates'!$B:$B,MATCH('2017 EPA Data'!A1461,'Crosswalk Particulates'!$A:$A,0))</f>
        <v>industry-fuel-biomass</v>
      </c>
      <c r="G1461" s="84">
        <f>INDEX('Crosswalk Particulates'!$E:$E,MATCH('2017 EPA Data'!$B1461,'Crosswalk Particulates'!$D:$D,0))</f>
        <v>0</v>
      </c>
      <c r="H1461" s="96">
        <f t="shared" si="22"/>
        <v>0</v>
      </c>
    </row>
    <row r="1462" spans="1:8" hidden="1">
      <c r="A1462" s="73" t="s">
        <v>2578</v>
      </c>
      <c r="B1462" s="73" t="s">
        <v>2741</v>
      </c>
      <c r="C1462" s="73" t="s">
        <v>2517</v>
      </c>
      <c r="D1462" s="86">
        <v>15160.706</v>
      </c>
      <c r="E1462" s="73" t="s">
        <v>2518</v>
      </c>
      <c r="F1462" s="79" t="str">
        <f>INDEX('Crosswalk Particulates'!$B:$B,MATCH('2017 EPA Data'!A1462,'Crosswalk Particulates'!$A:$A,0))</f>
        <v>process-chemicals-industry</v>
      </c>
      <c r="G1462" s="84">
        <f>INDEX('Crosswalk Particulates'!$E:$E,MATCH('2017 EPA Data'!$B1462,'Crosswalk Particulates'!$D:$D,0))</f>
        <v>0</v>
      </c>
      <c r="H1462" s="96">
        <f t="shared" si="22"/>
        <v>0</v>
      </c>
    </row>
    <row r="1463" spans="1:8" hidden="1">
      <c r="A1463" s="73" t="s">
        <v>2565</v>
      </c>
      <c r="B1463" s="73" t="s">
        <v>2742</v>
      </c>
      <c r="C1463" s="73" t="s">
        <v>2517</v>
      </c>
      <c r="D1463" s="86">
        <v>15115.175622000001</v>
      </c>
      <c r="E1463" s="73" t="s">
        <v>2518</v>
      </c>
      <c r="F1463" s="79" t="str">
        <f>INDEX('Crosswalk Particulates'!$B:$B,MATCH('2017 EPA Data'!A1463,'Crosswalk Particulates'!$A:$A,0))</f>
        <v>Electricity Sector</v>
      </c>
      <c r="G1463" s="84">
        <f>INDEX('Crosswalk Particulates'!$E:$E,MATCH('2017 EPA Data'!$B1463,'Crosswalk Particulates'!$D:$D,0))</f>
        <v>0</v>
      </c>
      <c r="H1463" s="96">
        <f t="shared" si="22"/>
        <v>0</v>
      </c>
    </row>
    <row r="1464" spans="1:8" hidden="1">
      <c r="A1464" s="73" t="s">
        <v>2559</v>
      </c>
      <c r="B1464" s="73" t="s">
        <v>2575</v>
      </c>
      <c r="C1464" s="73" t="s">
        <v>2517</v>
      </c>
      <c r="D1464" s="86">
        <v>14981.285243980001</v>
      </c>
      <c r="E1464" s="73" t="s">
        <v>2518</v>
      </c>
      <c r="F1464" s="79" t="str">
        <f>INDEX('Crosswalk Particulates'!$B:$B,MATCH('2017 EPA Data'!A1464,'Crosswalk Particulates'!$A:$A,0))</f>
        <v>process-waste-industry</v>
      </c>
      <c r="G1464" s="84">
        <f>INDEX('Crosswalk Particulates'!$E:$E,MATCH('2017 EPA Data'!$B1464,'Crosswalk Particulates'!$D:$D,0))</f>
        <v>0</v>
      </c>
      <c r="H1464" s="96">
        <f t="shared" si="22"/>
        <v>0</v>
      </c>
    </row>
    <row r="1465" spans="1:8" hidden="1">
      <c r="A1465" s="73" t="s">
        <v>2542</v>
      </c>
      <c r="B1465" s="73" t="s">
        <v>2580</v>
      </c>
      <c r="C1465" s="73" t="s">
        <v>2517</v>
      </c>
      <c r="D1465" s="86">
        <v>14892.469148</v>
      </c>
      <c r="E1465" s="73" t="s">
        <v>2518</v>
      </c>
      <c r="F1465" s="79" t="str">
        <f>INDEX('Crosswalk Particulates'!$B:$B,MATCH('2017 EPA Data'!A1465,'Crosswalk Particulates'!$A:$A,0))</f>
        <v>process-ngps-industry</v>
      </c>
      <c r="G1465" s="84">
        <f>INDEX('Crosswalk Particulates'!$E:$E,MATCH('2017 EPA Data'!$B1465,'Crosswalk Particulates'!$D:$D,0))</f>
        <v>0</v>
      </c>
      <c r="H1465" s="96">
        <f t="shared" si="22"/>
        <v>0</v>
      </c>
    </row>
    <row r="1466" spans="1:8" hidden="1">
      <c r="A1466" s="73" t="s">
        <v>2591</v>
      </c>
      <c r="B1466" s="73" t="s">
        <v>2630</v>
      </c>
      <c r="D1466" s="86">
        <v>14857.046525033131</v>
      </c>
      <c r="E1466" s="73" t="s">
        <v>2522</v>
      </c>
      <c r="F1466" s="79" t="str">
        <f>INDEX('Crosswalk Particulates'!$B:$B,MATCH('2017 EPA Data'!A1466,'Crosswalk Particulates'!$A:$A,0))</f>
        <v>Other-EPA</v>
      </c>
      <c r="G1466" s="84">
        <f>INDEX('Crosswalk Particulates'!$E:$E,MATCH('2017 EPA Data'!$B1466,'Crosswalk Particulates'!$D:$D,0))</f>
        <v>0</v>
      </c>
      <c r="H1466" s="96">
        <f t="shared" si="22"/>
        <v>13478101917.820879</v>
      </c>
    </row>
    <row r="1467" spans="1:8" hidden="1">
      <c r="A1467" s="73" t="s">
        <v>2595</v>
      </c>
      <c r="B1467" s="73" t="s">
        <v>2520</v>
      </c>
      <c r="C1467" s="73" t="s">
        <v>2521</v>
      </c>
      <c r="D1467" s="86">
        <v>14839.456749999999</v>
      </c>
      <c r="E1467" s="73" t="s">
        <v>2522</v>
      </c>
      <c r="F1467" s="79" t="str">
        <f>INDEX('Crosswalk Particulates'!$B:$B,MATCH('2017 EPA Data'!A1467,'Crosswalk Particulates'!$A:$A,0))</f>
        <v>process-other-industry</v>
      </c>
      <c r="G1467" s="84">
        <f>INDEX('Crosswalk Particulates'!$E:$E,MATCH('2017 EPA Data'!$B1467,'Crosswalk Particulates'!$D:$D,0))</f>
        <v>0</v>
      </c>
      <c r="H1467" s="96">
        <f t="shared" si="22"/>
        <v>13462144723.353685</v>
      </c>
    </row>
    <row r="1468" spans="1:8" hidden="1">
      <c r="A1468" s="73" t="s">
        <v>2665</v>
      </c>
      <c r="B1468" s="73" t="s">
        <v>2590</v>
      </c>
      <c r="C1468" s="73" t="s">
        <v>2557</v>
      </c>
      <c r="D1468" s="86">
        <v>14827.440993018699</v>
      </c>
      <c r="E1468" s="73" t="s">
        <v>2522</v>
      </c>
      <c r="F1468" s="79" t="str">
        <f>INDEX('Crosswalk Particulates'!$B:$B,MATCH('2017 EPA Data'!A1468,'Crosswalk Particulates'!$A:$A,0))</f>
        <v>Commercial Buildings Sector</v>
      </c>
      <c r="G1468" s="84" t="str">
        <f>INDEX('Crosswalk Particulates'!$E:$E,MATCH('2017 EPA Data'!$B1468,'Crosswalk Particulates'!$D:$D,0))</f>
        <v>PM10</v>
      </c>
      <c r="H1468" s="96">
        <f t="shared" si="22"/>
        <v>13451244199.017246</v>
      </c>
    </row>
    <row r="1469" spans="1:8" hidden="1">
      <c r="A1469" s="73" t="s">
        <v>2532</v>
      </c>
      <c r="B1469" s="73" t="s">
        <v>2630</v>
      </c>
      <c r="D1469" s="86">
        <v>14751.805021459406</v>
      </c>
      <c r="E1469" s="73" t="s">
        <v>2522</v>
      </c>
      <c r="F1469" s="79" t="str">
        <f>INDEX('Crosswalk Particulates'!$B:$B,MATCH('2017 EPA Data'!A1469,'Crosswalk Particulates'!$A:$A,0))</f>
        <v>Other-EPA</v>
      </c>
      <c r="G1469" s="84">
        <f>INDEX('Crosswalk Particulates'!$E:$E,MATCH('2017 EPA Data'!$B1469,'Crosswalk Particulates'!$D:$D,0))</f>
        <v>0</v>
      </c>
      <c r="H1469" s="96">
        <f t="shared" si="22"/>
        <v>13382628318.222103</v>
      </c>
    </row>
    <row r="1470" spans="1:8" hidden="1">
      <c r="A1470" s="73" t="s">
        <v>2600</v>
      </c>
      <c r="B1470" s="73" t="s">
        <v>2668</v>
      </c>
      <c r="C1470" s="73" t="s">
        <v>2517</v>
      </c>
      <c r="D1470" s="86">
        <v>14725.348589200001</v>
      </c>
      <c r="E1470" s="73" t="s">
        <v>2518</v>
      </c>
      <c r="F1470" s="79" t="str">
        <f>INDEX('Crosswalk Particulates'!$B:$B,MATCH('2017 EPA Data'!A1470,'Crosswalk Particulates'!$A:$A,0))</f>
        <v>industry-fuel-biomass</v>
      </c>
      <c r="G1470" s="84">
        <f>INDEX('Crosswalk Particulates'!$E:$E,MATCH('2017 EPA Data'!$B1470,'Crosswalk Particulates'!$D:$D,0))</f>
        <v>0</v>
      </c>
      <c r="H1470" s="96">
        <f t="shared" si="22"/>
        <v>0</v>
      </c>
    </row>
    <row r="1471" spans="1:8" hidden="1">
      <c r="A1471" s="73" t="s">
        <v>2547</v>
      </c>
      <c r="B1471" s="73" t="s">
        <v>2743</v>
      </c>
      <c r="C1471" s="73" t="s">
        <v>2517</v>
      </c>
      <c r="D1471" s="86">
        <v>14696.3757458092</v>
      </c>
      <c r="E1471" s="73" t="s">
        <v>2518</v>
      </c>
      <c r="F1471" s="79" t="str">
        <f>INDEX('Crosswalk Particulates'!$B:$B,MATCH('2017 EPA Data'!A1471,'Crosswalk Particulates'!$A:$A,0))</f>
        <v>process-other-industry</v>
      </c>
      <c r="G1471" s="84">
        <f>INDEX('Crosswalk Particulates'!$E:$E,MATCH('2017 EPA Data'!$B1471,'Crosswalk Particulates'!$D:$D,0))</f>
        <v>0</v>
      </c>
      <c r="H1471" s="96">
        <f t="shared" si="22"/>
        <v>0</v>
      </c>
    </row>
    <row r="1472" spans="1:8" hidden="1">
      <c r="A1472" s="73" t="s">
        <v>2578</v>
      </c>
      <c r="B1472" s="73" t="s">
        <v>2660</v>
      </c>
      <c r="C1472" s="73" t="s">
        <v>2517</v>
      </c>
      <c r="D1472" s="86">
        <v>14657.89445422139</v>
      </c>
      <c r="E1472" s="73" t="s">
        <v>2518</v>
      </c>
      <c r="F1472" s="79" t="str">
        <f>INDEX('Crosswalk Particulates'!$B:$B,MATCH('2017 EPA Data'!A1472,'Crosswalk Particulates'!$A:$A,0))</f>
        <v>process-chemicals-industry</v>
      </c>
      <c r="G1472" s="84">
        <f>INDEX('Crosswalk Particulates'!$E:$E,MATCH('2017 EPA Data'!$B1472,'Crosswalk Particulates'!$D:$D,0))</f>
        <v>0</v>
      </c>
      <c r="H1472" s="96">
        <f t="shared" si="22"/>
        <v>0</v>
      </c>
    </row>
    <row r="1473" spans="1:8" hidden="1">
      <c r="A1473" s="73" t="s">
        <v>2585</v>
      </c>
      <c r="B1473" s="73" t="s">
        <v>2568</v>
      </c>
      <c r="C1473" s="73" t="s">
        <v>2517</v>
      </c>
      <c r="D1473" s="86">
        <v>14642.555618954086</v>
      </c>
      <c r="E1473" s="73" t="s">
        <v>2518</v>
      </c>
      <c r="F1473" s="79" t="str">
        <f>INDEX('Crosswalk Particulates'!$B:$B,MATCH('2017 EPA Data'!A1473,'Crosswalk Particulates'!$A:$A,0))</f>
        <v>process-other-industry</v>
      </c>
      <c r="G1473" s="84">
        <f>INDEX('Crosswalk Particulates'!$E:$E,MATCH('2017 EPA Data'!$B1473,'Crosswalk Particulates'!$D:$D,0))</f>
        <v>0</v>
      </c>
      <c r="H1473" s="96">
        <f t="shared" si="22"/>
        <v>0</v>
      </c>
    </row>
    <row r="1474" spans="1:8" hidden="1">
      <c r="A1474" s="73" t="s">
        <v>2578</v>
      </c>
      <c r="B1474" s="73" t="s">
        <v>2744</v>
      </c>
      <c r="C1474" s="73" t="s">
        <v>2517</v>
      </c>
      <c r="D1474" s="86">
        <v>14625.440399999999</v>
      </c>
      <c r="E1474" s="73" t="s">
        <v>2518</v>
      </c>
      <c r="F1474" s="79" t="str">
        <f>INDEX('Crosswalk Particulates'!$B:$B,MATCH('2017 EPA Data'!A1474,'Crosswalk Particulates'!$A:$A,0))</f>
        <v>process-chemicals-industry</v>
      </c>
      <c r="G1474" s="84">
        <f>INDEX('Crosswalk Particulates'!$E:$E,MATCH('2017 EPA Data'!$B1474,'Crosswalk Particulates'!$D:$D,0))</f>
        <v>0</v>
      </c>
      <c r="H1474" s="96">
        <f t="shared" si="22"/>
        <v>0</v>
      </c>
    </row>
    <row r="1475" spans="1:8" hidden="1">
      <c r="A1475" s="73" t="s">
        <v>2551</v>
      </c>
      <c r="B1475" s="73" t="s">
        <v>2593</v>
      </c>
      <c r="C1475" s="73" t="s">
        <v>2517</v>
      </c>
      <c r="D1475" s="86">
        <v>14619.759</v>
      </c>
      <c r="E1475" s="73" t="s">
        <v>2518</v>
      </c>
      <c r="F1475" s="79" t="str">
        <f>INDEX('Crosswalk Particulates'!$B:$B,MATCH('2017 EPA Data'!A1475,'Crosswalk Particulates'!$A:$A,0))</f>
        <v>industry-fuel-natural gas</v>
      </c>
      <c r="G1475" s="84">
        <f>INDEX('Crosswalk Particulates'!$E:$E,MATCH('2017 EPA Data'!$B1475,'Crosswalk Particulates'!$D:$D,0))</f>
        <v>0</v>
      </c>
      <c r="H1475" s="96">
        <f t="shared" si="22"/>
        <v>0</v>
      </c>
    </row>
    <row r="1476" spans="1:8" hidden="1">
      <c r="A1476" s="73" t="s">
        <v>2585</v>
      </c>
      <c r="B1476" s="73" t="s">
        <v>2610</v>
      </c>
      <c r="C1476" s="73" t="s">
        <v>2557</v>
      </c>
      <c r="D1476" s="86">
        <v>14616.673791204874</v>
      </c>
      <c r="E1476" s="73" t="s">
        <v>2522</v>
      </c>
      <c r="F1476" s="79" t="str">
        <f>INDEX('Crosswalk Particulates'!$B:$B,MATCH('2017 EPA Data'!A1476,'Crosswalk Particulates'!$A:$A,0))</f>
        <v>process-other-industry</v>
      </c>
      <c r="G1476" s="84" t="str">
        <f>INDEX('Crosswalk Particulates'!$E:$E,MATCH('2017 EPA Data'!$B1476,'Crosswalk Particulates'!$D:$D,0))</f>
        <v>PM25</v>
      </c>
      <c r="H1476" s="96">
        <f t="shared" ref="H1476:H1539" si="23">IF(E1476="TON",D1476/metricton_to_shortton,0)*10^6</f>
        <v>13260039182.448563</v>
      </c>
    </row>
    <row r="1477" spans="1:8" hidden="1">
      <c r="A1477" s="73" t="s">
        <v>2608</v>
      </c>
      <c r="B1477" s="73" t="s">
        <v>2593</v>
      </c>
      <c r="C1477" s="73" t="s">
        <v>2517</v>
      </c>
      <c r="D1477" s="86">
        <v>14598.392529999999</v>
      </c>
      <c r="E1477" s="73" t="s">
        <v>2518</v>
      </c>
      <c r="F1477" s="79" t="str">
        <f>INDEX('Crosswalk Particulates'!$B:$B,MATCH('2017 EPA Data'!A1477,'Crosswalk Particulates'!$A:$A,0))</f>
        <v>Electricity Sector</v>
      </c>
      <c r="G1477" s="84">
        <f>INDEX('Crosswalk Particulates'!$E:$E,MATCH('2017 EPA Data'!$B1477,'Crosswalk Particulates'!$D:$D,0))</f>
        <v>0</v>
      </c>
      <c r="H1477" s="96">
        <f t="shared" si="23"/>
        <v>0</v>
      </c>
    </row>
    <row r="1478" spans="1:8" hidden="1">
      <c r="A1478" s="73" t="s">
        <v>2578</v>
      </c>
      <c r="B1478" s="73" t="s">
        <v>2739</v>
      </c>
      <c r="C1478" s="73" t="s">
        <v>2517</v>
      </c>
      <c r="D1478" s="86">
        <v>14459.527607</v>
      </c>
      <c r="E1478" s="73" t="s">
        <v>2518</v>
      </c>
      <c r="F1478" s="79" t="str">
        <f>INDEX('Crosswalk Particulates'!$B:$B,MATCH('2017 EPA Data'!A1478,'Crosswalk Particulates'!$A:$A,0))</f>
        <v>process-chemicals-industry</v>
      </c>
      <c r="G1478" s="84">
        <f>INDEX('Crosswalk Particulates'!$E:$E,MATCH('2017 EPA Data'!$B1478,'Crosswalk Particulates'!$D:$D,0))</f>
        <v>0</v>
      </c>
      <c r="H1478" s="96">
        <f t="shared" si="23"/>
        <v>0</v>
      </c>
    </row>
    <row r="1479" spans="1:8" hidden="1">
      <c r="A1479" s="73" t="s">
        <v>2559</v>
      </c>
      <c r="B1479" s="73" t="s">
        <v>2626</v>
      </c>
      <c r="C1479" s="73" t="s">
        <v>2517</v>
      </c>
      <c r="D1479" s="86">
        <v>14446.723325985944</v>
      </c>
      <c r="E1479" s="73" t="s">
        <v>2518</v>
      </c>
      <c r="F1479" s="79" t="str">
        <f>INDEX('Crosswalk Particulates'!$B:$B,MATCH('2017 EPA Data'!A1479,'Crosswalk Particulates'!$A:$A,0))</f>
        <v>process-waste-industry</v>
      </c>
      <c r="G1479" s="84">
        <f>INDEX('Crosswalk Particulates'!$E:$E,MATCH('2017 EPA Data'!$B1479,'Crosswalk Particulates'!$D:$D,0))</f>
        <v>0</v>
      </c>
      <c r="H1479" s="96">
        <f t="shared" si="23"/>
        <v>0</v>
      </c>
    </row>
    <row r="1480" spans="1:8" hidden="1">
      <c r="A1480" s="73" t="s">
        <v>2586</v>
      </c>
      <c r="B1480" s="73" t="s">
        <v>2661</v>
      </c>
      <c r="C1480" s="73" t="s">
        <v>2517</v>
      </c>
      <c r="D1480" s="86">
        <v>14410.848692310001</v>
      </c>
      <c r="E1480" s="73" t="s">
        <v>2518</v>
      </c>
      <c r="F1480" s="79" t="str">
        <f>INDEX('Crosswalk Particulates'!$B:$B,MATCH('2017 EPA Data'!A1480,'Crosswalk Particulates'!$A:$A,0))</f>
        <v>process-other-industry</v>
      </c>
      <c r="G1480" s="84">
        <f>INDEX('Crosswalk Particulates'!$E:$E,MATCH('2017 EPA Data'!$B1480,'Crosswalk Particulates'!$D:$D,0))</f>
        <v>0</v>
      </c>
      <c r="H1480" s="96">
        <f t="shared" si="23"/>
        <v>0</v>
      </c>
    </row>
    <row r="1481" spans="1:8" hidden="1">
      <c r="A1481" s="73" t="s">
        <v>2602</v>
      </c>
      <c r="B1481" s="73" t="s">
        <v>2544</v>
      </c>
      <c r="C1481" s="73" t="s">
        <v>2517</v>
      </c>
      <c r="D1481" s="86">
        <v>14402.0934316</v>
      </c>
      <c r="E1481" s="73" t="s">
        <v>2518</v>
      </c>
      <c r="F1481" s="79" t="str">
        <f>INDEX('Crosswalk Particulates'!$B:$B,MATCH('2017 EPA Data'!A1481,'Crosswalk Particulates'!$A:$A,0))</f>
        <v>process-other-industry</v>
      </c>
      <c r="G1481" s="84">
        <f>INDEX('Crosswalk Particulates'!$E:$E,MATCH('2017 EPA Data'!$B1481,'Crosswalk Particulates'!$D:$D,0))</f>
        <v>0</v>
      </c>
      <c r="H1481" s="96">
        <f t="shared" si="23"/>
        <v>0</v>
      </c>
    </row>
    <row r="1482" spans="1:8" hidden="1">
      <c r="A1482" s="73" t="s">
        <v>2559</v>
      </c>
      <c r="B1482" s="73" t="s">
        <v>2745</v>
      </c>
      <c r="C1482" s="73" t="s">
        <v>2517</v>
      </c>
      <c r="D1482" s="86">
        <v>14363.201416830463</v>
      </c>
      <c r="E1482" s="73" t="s">
        <v>2518</v>
      </c>
      <c r="F1482" s="79" t="str">
        <f>INDEX('Crosswalk Particulates'!$B:$B,MATCH('2017 EPA Data'!A1482,'Crosswalk Particulates'!$A:$A,0))</f>
        <v>process-waste-industry</v>
      </c>
      <c r="G1482" s="84">
        <f>INDEX('Crosswalk Particulates'!$E:$E,MATCH('2017 EPA Data'!$B1482,'Crosswalk Particulates'!$D:$D,0))</f>
        <v>0</v>
      </c>
      <c r="H1482" s="96">
        <f t="shared" si="23"/>
        <v>0</v>
      </c>
    </row>
    <row r="1483" spans="1:8" hidden="1">
      <c r="A1483" s="73" t="s">
        <v>2647</v>
      </c>
      <c r="B1483" s="73" t="s">
        <v>2715</v>
      </c>
      <c r="C1483" s="73" t="s">
        <v>2517</v>
      </c>
      <c r="D1483" s="86">
        <v>14356.755933578401</v>
      </c>
      <c r="E1483" s="73" t="s">
        <v>2518</v>
      </c>
      <c r="F1483" s="79" t="str">
        <f>INDEX('Crosswalk Particulates'!$B:$B,MATCH('2017 EPA Data'!A1483,'Crosswalk Particulates'!$A:$A,0))</f>
        <v>process-mining-industry</v>
      </c>
      <c r="G1483" s="84">
        <f>INDEX('Crosswalk Particulates'!$E:$E,MATCH('2017 EPA Data'!$B1483,'Crosswalk Particulates'!$D:$D,0))</f>
        <v>0</v>
      </c>
      <c r="H1483" s="96">
        <f t="shared" si="23"/>
        <v>0</v>
      </c>
    </row>
    <row r="1484" spans="1:8" hidden="1">
      <c r="A1484" s="73" t="s">
        <v>2578</v>
      </c>
      <c r="B1484" s="73" t="s">
        <v>2696</v>
      </c>
      <c r="C1484" s="73" t="s">
        <v>2517</v>
      </c>
      <c r="D1484" s="86">
        <v>14323.6084324</v>
      </c>
      <c r="E1484" s="73" t="s">
        <v>2518</v>
      </c>
      <c r="F1484" s="79" t="str">
        <f>INDEX('Crosswalk Particulates'!$B:$B,MATCH('2017 EPA Data'!A1484,'Crosswalk Particulates'!$A:$A,0))</f>
        <v>process-chemicals-industry</v>
      </c>
      <c r="G1484" s="84">
        <f>INDEX('Crosswalk Particulates'!$E:$E,MATCH('2017 EPA Data'!$B1484,'Crosswalk Particulates'!$D:$D,0))</f>
        <v>0</v>
      </c>
      <c r="H1484" s="96">
        <f t="shared" si="23"/>
        <v>0</v>
      </c>
    </row>
    <row r="1485" spans="1:8" hidden="1">
      <c r="A1485" s="73" t="s">
        <v>2600</v>
      </c>
      <c r="B1485" s="73" t="s">
        <v>2650</v>
      </c>
      <c r="C1485" s="73" t="s">
        <v>2517</v>
      </c>
      <c r="D1485" s="86">
        <v>14280.038251993492</v>
      </c>
      <c r="E1485" s="73" t="s">
        <v>2518</v>
      </c>
      <c r="F1485" s="79" t="str">
        <f>INDEX('Crosswalk Particulates'!$B:$B,MATCH('2017 EPA Data'!A1485,'Crosswalk Particulates'!$A:$A,0))</f>
        <v>industry-fuel-biomass</v>
      </c>
      <c r="G1485" s="84">
        <f>INDEX('Crosswalk Particulates'!$E:$E,MATCH('2017 EPA Data'!$B1485,'Crosswalk Particulates'!$D:$D,0))</f>
        <v>0</v>
      </c>
      <c r="H1485" s="96">
        <f t="shared" si="23"/>
        <v>0</v>
      </c>
    </row>
    <row r="1486" spans="1:8" hidden="1">
      <c r="A1486" s="73" t="s">
        <v>2664</v>
      </c>
      <c r="B1486" s="73" t="s">
        <v>2560</v>
      </c>
      <c r="C1486" s="73" t="s">
        <v>2557</v>
      </c>
      <c r="D1486" s="86">
        <v>14213.760196856929</v>
      </c>
      <c r="E1486" s="73" t="s">
        <v>2522</v>
      </c>
      <c r="F1486" s="79" t="str">
        <f>INDEX('Crosswalk Particulates'!$B:$B,MATCH('2017 EPA Data'!A1486,'Crosswalk Particulates'!$A:$A,0))</f>
        <v>Commercial Buildings Sector</v>
      </c>
      <c r="G1486" s="84" t="str">
        <f>INDEX('Crosswalk Particulates'!$E:$E,MATCH('2017 EPA Data'!$B1486,'Crosswalk Particulates'!$D:$D,0))</f>
        <v>CO</v>
      </c>
      <c r="H1486" s="96">
        <f t="shared" si="23"/>
        <v>12894521683.425652</v>
      </c>
    </row>
    <row r="1487" spans="1:8" hidden="1">
      <c r="A1487" s="73" t="s">
        <v>2603</v>
      </c>
      <c r="B1487" s="73" t="s">
        <v>2656</v>
      </c>
      <c r="C1487" s="73" t="s">
        <v>2517</v>
      </c>
      <c r="D1487" s="86">
        <v>14197.353893656791</v>
      </c>
      <c r="E1487" s="73" t="s">
        <v>2518</v>
      </c>
      <c r="F1487" s="79" t="str">
        <f>INDEX('Crosswalk Particulates'!$B:$B,MATCH('2017 EPA Data'!A1487,'Crosswalk Particulates'!$A:$A,0))</f>
        <v>Transportation Sector</v>
      </c>
      <c r="G1487" s="84">
        <f>INDEX('Crosswalk Particulates'!$E:$E,MATCH('2017 EPA Data'!$B1487,'Crosswalk Particulates'!$D:$D,0))</f>
        <v>0</v>
      </c>
      <c r="H1487" s="96">
        <f t="shared" si="23"/>
        <v>0</v>
      </c>
    </row>
    <row r="1488" spans="1:8" hidden="1">
      <c r="A1488" s="73" t="s">
        <v>2559</v>
      </c>
      <c r="B1488" s="73" t="s">
        <v>2695</v>
      </c>
      <c r="C1488" s="73" t="s">
        <v>2517</v>
      </c>
      <c r="D1488" s="86">
        <v>14169.046965088168</v>
      </c>
      <c r="E1488" s="73" t="s">
        <v>2518</v>
      </c>
      <c r="F1488" s="79" t="str">
        <f>INDEX('Crosswalk Particulates'!$B:$B,MATCH('2017 EPA Data'!A1488,'Crosswalk Particulates'!$A:$A,0))</f>
        <v>process-waste-industry</v>
      </c>
      <c r="G1488" s="84">
        <f>INDEX('Crosswalk Particulates'!$E:$E,MATCH('2017 EPA Data'!$B1488,'Crosswalk Particulates'!$D:$D,0))</f>
        <v>0</v>
      </c>
      <c r="H1488" s="96">
        <f t="shared" si="23"/>
        <v>0</v>
      </c>
    </row>
    <row r="1489" spans="1:8" hidden="1">
      <c r="A1489" s="73" t="s">
        <v>2559</v>
      </c>
      <c r="B1489" s="73" t="s">
        <v>2675</v>
      </c>
      <c r="C1489" s="73" t="s">
        <v>2517</v>
      </c>
      <c r="D1489" s="86">
        <v>14166.378040696409</v>
      </c>
      <c r="E1489" s="73" t="s">
        <v>2518</v>
      </c>
      <c r="F1489" s="79" t="str">
        <f>INDEX('Crosswalk Particulates'!$B:$B,MATCH('2017 EPA Data'!A1489,'Crosswalk Particulates'!$A:$A,0))</f>
        <v>process-waste-industry</v>
      </c>
      <c r="G1489" s="84">
        <f>INDEX('Crosswalk Particulates'!$E:$E,MATCH('2017 EPA Data'!$B1489,'Crosswalk Particulates'!$D:$D,0))</f>
        <v>0</v>
      </c>
      <c r="H1489" s="96">
        <f t="shared" si="23"/>
        <v>0</v>
      </c>
    </row>
    <row r="1490" spans="1:8" hidden="1">
      <c r="A1490" s="73" t="s">
        <v>2629</v>
      </c>
      <c r="B1490" s="73" t="s">
        <v>2516</v>
      </c>
      <c r="C1490" s="73" t="s">
        <v>2517</v>
      </c>
      <c r="D1490" s="86">
        <v>14132.03430616</v>
      </c>
      <c r="E1490" s="73" t="s">
        <v>2518</v>
      </c>
      <c r="F1490" s="79" t="str">
        <f>INDEX('Crosswalk Particulates'!$B:$B,MATCH('2017 EPA Data'!A1490,'Crosswalk Particulates'!$A:$A,0))</f>
        <v>industry-fuel-oil</v>
      </c>
      <c r="G1490" s="84">
        <f>INDEX('Crosswalk Particulates'!$E:$E,MATCH('2017 EPA Data'!$B1490,'Crosswalk Particulates'!$D:$D,0))</f>
        <v>0</v>
      </c>
      <c r="H1490" s="96">
        <f t="shared" si="23"/>
        <v>0</v>
      </c>
    </row>
    <row r="1491" spans="1:8" hidden="1">
      <c r="A1491" s="73" t="s">
        <v>2649</v>
      </c>
      <c r="B1491" s="73" t="s">
        <v>2593</v>
      </c>
      <c r="C1491" s="73" t="s">
        <v>2517</v>
      </c>
      <c r="D1491" s="86">
        <v>14069.131068000001</v>
      </c>
      <c r="E1491" s="73" t="s">
        <v>2518</v>
      </c>
      <c r="F1491" s="79" t="str">
        <f>INDEX('Crosswalk Particulates'!$B:$B,MATCH('2017 EPA Data'!A1491,'Crosswalk Particulates'!$A:$A,0))</f>
        <v>Electricity Sector</v>
      </c>
      <c r="G1491" s="84">
        <f>INDEX('Crosswalk Particulates'!$E:$E,MATCH('2017 EPA Data'!$B1491,'Crosswalk Particulates'!$D:$D,0))</f>
        <v>0</v>
      </c>
      <c r="H1491" s="96">
        <f t="shared" si="23"/>
        <v>0</v>
      </c>
    </row>
    <row r="1492" spans="1:8" hidden="1">
      <c r="A1492" s="73" t="s">
        <v>2519</v>
      </c>
      <c r="B1492" s="73" t="s">
        <v>2621</v>
      </c>
      <c r="C1492" s="73" t="s">
        <v>2517</v>
      </c>
      <c r="D1492" s="86">
        <v>13968.203371710837</v>
      </c>
      <c r="E1492" s="73" t="s">
        <v>2518</v>
      </c>
      <c r="F1492" s="79" t="str">
        <f>INDEX('Crosswalk Particulates'!$B:$B,MATCH('2017 EPA Data'!A1492,'Crosswalk Particulates'!$A:$A,0))</f>
        <v>process-other-industry</v>
      </c>
      <c r="G1492" s="84">
        <f>INDEX('Crosswalk Particulates'!$E:$E,MATCH('2017 EPA Data'!$B1492,'Crosswalk Particulates'!$D:$D,0))</f>
        <v>0</v>
      </c>
      <c r="H1492" s="96">
        <f t="shared" si="23"/>
        <v>0</v>
      </c>
    </row>
    <row r="1493" spans="1:8" hidden="1">
      <c r="A1493" s="73" t="s">
        <v>2538</v>
      </c>
      <c r="B1493" s="73" t="s">
        <v>2630</v>
      </c>
      <c r="D1493" s="86">
        <v>13879.848104422066</v>
      </c>
      <c r="E1493" s="73" t="s">
        <v>2522</v>
      </c>
      <c r="F1493" s="79" t="str">
        <f>INDEX('Crosswalk Particulates'!$B:$B,MATCH('2017 EPA Data'!A1493,'Crosswalk Particulates'!$A:$A,0))</f>
        <v>process-other-industry</v>
      </c>
      <c r="G1493" s="84">
        <f>INDEX('Crosswalk Particulates'!$E:$E,MATCH('2017 EPA Data'!$B1493,'Crosswalk Particulates'!$D:$D,0))</f>
        <v>0</v>
      </c>
      <c r="H1493" s="96">
        <f t="shared" si="23"/>
        <v>12591601368.419107</v>
      </c>
    </row>
    <row r="1494" spans="1:8" hidden="1">
      <c r="A1494" s="73" t="s">
        <v>2602</v>
      </c>
      <c r="B1494" s="73" t="s">
        <v>2609</v>
      </c>
      <c r="C1494" s="73" t="s">
        <v>2557</v>
      </c>
      <c r="D1494" s="86">
        <v>13877.6580505492</v>
      </c>
      <c r="E1494" s="73" t="s">
        <v>2522</v>
      </c>
      <c r="F1494" s="79" t="str">
        <f>INDEX('Crosswalk Particulates'!$B:$B,MATCH('2017 EPA Data'!A1494,'Crosswalk Particulates'!$A:$A,0))</f>
        <v>process-other-industry</v>
      </c>
      <c r="G1494" s="84" t="str">
        <f>INDEX('Crosswalk Particulates'!$E:$E,MATCH('2017 EPA Data'!$B1494,'Crosswalk Particulates'!$D:$D,0))</f>
        <v>NOX</v>
      </c>
      <c r="H1494" s="96">
        <f t="shared" si="23"/>
        <v>12589614582.603081</v>
      </c>
    </row>
    <row r="1495" spans="1:8" hidden="1">
      <c r="A1495" s="73" t="s">
        <v>2578</v>
      </c>
      <c r="B1495" s="73" t="s">
        <v>2630</v>
      </c>
      <c r="D1495" s="86">
        <v>13845.560602512738</v>
      </c>
      <c r="E1495" s="73" t="s">
        <v>2522</v>
      </c>
      <c r="F1495" s="79" t="str">
        <f>INDEX('Crosswalk Particulates'!$B:$B,MATCH('2017 EPA Data'!A1495,'Crosswalk Particulates'!$A:$A,0))</f>
        <v>process-chemicals-industry</v>
      </c>
      <c r="G1495" s="84">
        <f>INDEX('Crosswalk Particulates'!$E:$E,MATCH('2017 EPA Data'!$B1495,'Crosswalk Particulates'!$D:$D,0))</f>
        <v>0</v>
      </c>
      <c r="H1495" s="96">
        <f t="shared" si="23"/>
        <v>12560496232.922443</v>
      </c>
    </row>
    <row r="1496" spans="1:8" hidden="1">
      <c r="A1496" s="73" t="s">
        <v>2602</v>
      </c>
      <c r="B1496" s="73" t="s">
        <v>2525</v>
      </c>
      <c r="C1496" s="73" t="s">
        <v>2517</v>
      </c>
      <c r="D1496" s="86">
        <v>13811.15727908</v>
      </c>
      <c r="E1496" s="73" t="s">
        <v>2518</v>
      </c>
      <c r="F1496" s="79" t="str">
        <f>INDEX('Crosswalk Particulates'!$B:$B,MATCH('2017 EPA Data'!A1496,'Crosswalk Particulates'!$A:$A,0))</f>
        <v>process-other-industry</v>
      </c>
      <c r="G1496" s="84">
        <f>INDEX('Crosswalk Particulates'!$E:$E,MATCH('2017 EPA Data'!$B1496,'Crosswalk Particulates'!$D:$D,0))</f>
        <v>0</v>
      </c>
      <c r="H1496" s="96">
        <f t="shared" si="23"/>
        <v>0</v>
      </c>
    </row>
    <row r="1497" spans="1:8" hidden="1">
      <c r="A1497" s="73" t="s">
        <v>2600</v>
      </c>
      <c r="B1497" s="73" t="s">
        <v>2574</v>
      </c>
      <c r="C1497" s="73" t="s">
        <v>2517</v>
      </c>
      <c r="D1497" s="86">
        <v>13748.83467819643</v>
      </c>
      <c r="E1497" s="73" t="s">
        <v>2518</v>
      </c>
      <c r="F1497" s="79" t="str">
        <f>INDEX('Crosswalk Particulates'!$B:$B,MATCH('2017 EPA Data'!A1497,'Crosswalk Particulates'!$A:$A,0))</f>
        <v>industry-fuel-biomass</v>
      </c>
      <c r="G1497" s="84">
        <f>INDEX('Crosswalk Particulates'!$E:$E,MATCH('2017 EPA Data'!$B1497,'Crosswalk Particulates'!$D:$D,0))</f>
        <v>0</v>
      </c>
      <c r="H1497" s="96">
        <f t="shared" si="23"/>
        <v>0</v>
      </c>
    </row>
    <row r="1498" spans="1:8" hidden="1">
      <c r="A1498" s="73" t="s">
        <v>2538</v>
      </c>
      <c r="B1498" s="73" t="s">
        <v>2661</v>
      </c>
      <c r="C1498" s="73" t="s">
        <v>2517</v>
      </c>
      <c r="D1498" s="86">
        <v>13744.044441260001</v>
      </c>
      <c r="E1498" s="73" t="s">
        <v>2518</v>
      </c>
      <c r="F1498" s="79" t="str">
        <f>INDEX('Crosswalk Particulates'!$B:$B,MATCH('2017 EPA Data'!A1498,'Crosswalk Particulates'!$A:$A,0))</f>
        <v>process-other-industry</v>
      </c>
      <c r="G1498" s="84">
        <f>INDEX('Crosswalk Particulates'!$E:$E,MATCH('2017 EPA Data'!$B1498,'Crosswalk Particulates'!$D:$D,0))</f>
        <v>0</v>
      </c>
      <c r="H1498" s="96">
        <f t="shared" si="23"/>
        <v>0</v>
      </c>
    </row>
    <row r="1499" spans="1:8" hidden="1">
      <c r="A1499" s="73" t="s">
        <v>2578</v>
      </c>
      <c r="B1499" s="73" t="s">
        <v>2564</v>
      </c>
      <c r="C1499" s="73" t="s">
        <v>2517</v>
      </c>
      <c r="D1499" s="86">
        <v>13676.697399999999</v>
      </c>
      <c r="E1499" s="73" t="s">
        <v>2518</v>
      </c>
      <c r="F1499" s="79" t="str">
        <f>INDEX('Crosswalk Particulates'!$B:$B,MATCH('2017 EPA Data'!A1499,'Crosswalk Particulates'!$A:$A,0))</f>
        <v>process-chemicals-industry</v>
      </c>
      <c r="G1499" s="84">
        <f>INDEX('Crosswalk Particulates'!$E:$E,MATCH('2017 EPA Data'!$B1499,'Crosswalk Particulates'!$D:$D,0))</f>
        <v>0</v>
      </c>
      <c r="H1499" s="96">
        <f t="shared" si="23"/>
        <v>0</v>
      </c>
    </row>
    <row r="1500" spans="1:8" hidden="1">
      <c r="A1500" s="73" t="s">
        <v>2542</v>
      </c>
      <c r="B1500" s="73" t="s">
        <v>2697</v>
      </c>
      <c r="C1500" s="73" t="s">
        <v>2517</v>
      </c>
      <c r="D1500" s="86">
        <v>13668.061254951805</v>
      </c>
      <c r="E1500" s="73" t="s">
        <v>2518</v>
      </c>
      <c r="F1500" s="79" t="str">
        <f>INDEX('Crosswalk Particulates'!$B:$B,MATCH('2017 EPA Data'!A1500,'Crosswalk Particulates'!$A:$A,0))</f>
        <v>process-ngps-industry</v>
      </c>
      <c r="G1500" s="84">
        <f>INDEX('Crosswalk Particulates'!$E:$E,MATCH('2017 EPA Data'!$B1500,'Crosswalk Particulates'!$D:$D,0))</f>
        <v>0</v>
      </c>
      <c r="H1500" s="96">
        <f t="shared" si="23"/>
        <v>0</v>
      </c>
    </row>
    <row r="1501" spans="1:8" hidden="1">
      <c r="A1501" s="73" t="s">
        <v>2581</v>
      </c>
      <c r="B1501" s="73" t="s">
        <v>2516</v>
      </c>
      <c r="C1501" s="73" t="s">
        <v>2517</v>
      </c>
      <c r="D1501" s="86">
        <v>13661.0947750375</v>
      </c>
      <c r="E1501" s="73" t="s">
        <v>2518</v>
      </c>
      <c r="F1501" s="79" t="str">
        <f>INDEX('Crosswalk Particulates'!$B:$B,MATCH('2017 EPA Data'!A1501,'Crosswalk Particulates'!$A:$A,0))</f>
        <v>Electricity Sector</v>
      </c>
      <c r="G1501" s="84">
        <f>INDEX('Crosswalk Particulates'!$E:$E,MATCH('2017 EPA Data'!$B1501,'Crosswalk Particulates'!$D:$D,0))</f>
        <v>0</v>
      </c>
      <c r="H1501" s="96">
        <f t="shared" si="23"/>
        <v>0</v>
      </c>
    </row>
    <row r="1502" spans="1:8" hidden="1">
      <c r="A1502" s="73" t="s">
        <v>2647</v>
      </c>
      <c r="B1502" s="73" t="s">
        <v>2593</v>
      </c>
      <c r="C1502" s="73" t="s">
        <v>2517</v>
      </c>
      <c r="D1502" s="86">
        <v>13592.39</v>
      </c>
      <c r="E1502" s="73" t="s">
        <v>2518</v>
      </c>
      <c r="F1502" s="79" t="str">
        <f>INDEX('Crosswalk Particulates'!$B:$B,MATCH('2017 EPA Data'!A1502,'Crosswalk Particulates'!$A:$A,0))</f>
        <v>process-mining-industry</v>
      </c>
      <c r="G1502" s="84">
        <f>INDEX('Crosswalk Particulates'!$E:$E,MATCH('2017 EPA Data'!$B1502,'Crosswalk Particulates'!$D:$D,0))</f>
        <v>0</v>
      </c>
      <c r="H1502" s="96">
        <f t="shared" si="23"/>
        <v>0</v>
      </c>
    </row>
    <row r="1503" spans="1:8" hidden="1">
      <c r="A1503" s="73" t="s">
        <v>2581</v>
      </c>
      <c r="B1503" s="73" t="s">
        <v>2694</v>
      </c>
      <c r="C1503" s="73" t="s">
        <v>2517</v>
      </c>
      <c r="D1503" s="86">
        <v>13525.70189749871</v>
      </c>
      <c r="E1503" s="73" t="s">
        <v>2518</v>
      </c>
      <c r="F1503" s="79" t="str">
        <f>INDEX('Crosswalk Particulates'!$B:$B,MATCH('2017 EPA Data'!A1503,'Crosswalk Particulates'!$A:$A,0))</f>
        <v>Electricity Sector</v>
      </c>
      <c r="G1503" s="84">
        <f>INDEX('Crosswalk Particulates'!$E:$E,MATCH('2017 EPA Data'!$B1503,'Crosswalk Particulates'!$D:$D,0))</f>
        <v>0</v>
      </c>
      <c r="H1503" s="96">
        <f t="shared" si="23"/>
        <v>0</v>
      </c>
    </row>
    <row r="1504" spans="1:8" hidden="1">
      <c r="A1504" s="73" t="s">
        <v>2551</v>
      </c>
      <c r="B1504" s="73" t="s">
        <v>2642</v>
      </c>
      <c r="C1504" s="73" t="s">
        <v>2517</v>
      </c>
      <c r="D1504" s="86">
        <v>13435.402617017906</v>
      </c>
      <c r="E1504" s="73" t="s">
        <v>2518</v>
      </c>
      <c r="F1504" s="79" t="str">
        <f>INDEX('Crosswalk Particulates'!$B:$B,MATCH('2017 EPA Data'!A1504,'Crosswalk Particulates'!$A:$A,0))</f>
        <v>industry-fuel-natural gas</v>
      </c>
      <c r="G1504" s="84">
        <f>INDEX('Crosswalk Particulates'!$E:$E,MATCH('2017 EPA Data'!$B1504,'Crosswalk Particulates'!$D:$D,0))</f>
        <v>0</v>
      </c>
      <c r="H1504" s="96">
        <f t="shared" si="23"/>
        <v>0</v>
      </c>
    </row>
    <row r="1505" spans="1:8" hidden="1">
      <c r="A1505" s="73" t="s">
        <v>2550</v>
      </c>
      <c r="B1505" s="73" t="s">
        <v>2710</v>
      </c>
      <c r="C1505" s="73" t="s">
        <v>2517</v>
      </c>
      <c r="D1505" s="86">
        <v>13430.035891385</v>
      </c>
      <c r="E1505" s="73" t="s">
        <v>2518</v>
      </c>
      <c r="F1505" s="79" t="str">
        <f>INDEX('Crosswalk Particulates'!$B:$B,MATCH('2017 EPA Data'!A1505,'Crosswalk Particulates'!$A:$A,0))</f>
        <v>process-other-industry</v>
      </c>
      <c r="G1505" s="84">
        <f>INDEX('Crosswalk Particulates'!$E:$E,MATCH('2017 EPA Data'!$B1505,'Crosswalk Particulates'!$D:$D,0))</f>
        <v>0</v>
      </c>
      <c r="H1505" s="96">
        <f t="shared" si="23"/>
        <v>0</v>
      </c>
    </row>
    <row r="1506" spans="1:8" hidden="1">
      <c r="A1506" s="73" t="s">
        <v>2550</v>
      </c>
      <c r="B1506" s="73" t="s">
        <v>2746</v>
      </c>
      <c r="C1506" s="73" t="s">
        <v>2517</v>
      </c>
      <c r="D1506" s="86">
        <v>13430.035891385</v>
      </c>
      <c r="E1506" s="73" t="s">
        <v>2518</v>
      </c>
      <c r="F1506" s="79" t="str">
        <f>INDEX('Crosswalk Particulates'!$B:$B,MATCH('2017 EPA Data'!A1506,'Crosswalk Particulates'!$A:$A,0))</f>
        <v>process-other-industry</v>
      </c>
      <c r="G1506" s="84">
        <f>INDEX('Crosswalk Particulates'!$E:$E,MATCH('2017 EPA Data'!$B1506,'Crosswalk Particulates'!$D:$D,0))</f>
        <v>0</v>
      </c>
      <c r="H1506" s="96">
        <f t="shared" si="23"/>
        <v>0</v>
      </c>
    </row>
    <row r="1507" spans="1:8" hidden="1">
      <c r="A1507" s="73" t="s">
        <v>2559</v>
      </c>
      <c r="B1507" s="73" t="s">
        <v>2670</v>
      </c>
      <c r="C1507" s="73" t="s">
        <v>2517</v>
      </c>
      <c r="D1507" s="86">
        <v>13422.268895963976</v>
      </c>
      <c r="E1507" s="73" t="s">
        <v>2518</v>
      </c>
      <c r="F1507" s="79" t="str">
        <f>INDEX('Crosswalk Particulates'!$B:$B,MATCH('2017 EPA Data'!A1507,'Crosswalk Particulates'!$A:$A,0))</f>
        <v>process-waste-industry</v>
      </c>
      <c r="G1507" s="84">
        <f>INDEX('Crosswalk Particulates'!$E:$E,MATCH('2017 EPA Data'!$B1507,'Crosswalk Particulates'!$D:$D,0))</f>
        <v>0</v>
      </c>
      <c r="H1507" s="96">
        <f t="shared" si="23"/>
        <v>0</v>
      </c>
    </row>
    <row r="1508" spans="1:8" hidden="1">
      <c r="A1508" s="73" t="s">
        <v>2602</v>
      </c>
      <c r="B1508" s="73" t="s">
        <v>2590</v>
      </c>
      <c r="C1508" s="73" t="s">
        <v>2557</v>
      </c>
      <c r="D1508" s="86">
        <v>13390.098226845977</v>
      </c>
      <c r="E1508" s="73" t="s">
        <v>2522</v>
      </c>
      <c r="F1508" s="79" t="str">
        <f>INDEX('Crosswalk Particulates'!$B:$B,MATCH('2017 EPA Data'!A1508,'Crosswalk Particulates'!$A:$A,0))</f>
        <v>process-other-industry</v>
      </c>
      <c r="G1508" s="84" t="str">
        <f>INDEX('Crosswalk Particulates'!$E:$E,MATCH('2017 EPA Data'!$B1508,'Crosswalk Particulates'!$D:$D,0))</f>
        <v>PM10</v>
      </c>
      <c r="H1508" s="96">
        <f t="shared" si="23"/>
        <v>12147307224.688135</v>
      </c>
    </row>
    <row r="1509" spans="1:8" hidden="1">
      <c r="A1509" s="73" t="s">
        <v>2550</v>
      </c>
      <c r="B1509" s="73" t="s">
        <v>2722</v>
      </c>
      <c r="C1509" s="73" t="s">
        <v>2517</v>
      </c>
      <c r="D1509" s="86">
        <v>13385.759781654029</v>
      </c>
      <c r="E1509" s="73" t="s">
        <v>2518</v>
      </c>
      <c r="F1509" s="79" t="str">
        <f>INDEX('Crosswalk Particulates'!$B:$B,MATCH('2017 EPA Data'!A1509,'Crosswalk Particulates'!$A:$A,0))</f>
        <v>process-other-industry</v>
      </c>
      <c r="G1509" s="84">
        <f>INDEX('Crosswalk Particulates'!$E:$E,MATCH('2017 EPA Data'!$B1509,'Crosswalk Particulates'!$D:$D,0))</f>
        <v>0</v>
      </c>
      <c r="H1509" s="96">
        <f t="shared" si="23"/>
        <v>0</v>
      </c>
    </row>
    <row r="1510" spans="1:8" hidden="1">
      <c r="A1510" s="73" t="s">
        <v>2550</v>
      </c>
      <c r="B1510" s="73" t="s">
        <v>2524</v>
      </c>
      <c r="C1510" s="73" t="s">
        <v>2517</v>
      </c>
      <c r="D1510" s="86">
        <v>13385.759781654029</v>
      </c>
      <c r="E1510" s="73" t="s">
        <v>2518</v>
      </c>
      <c r="F1510" s="79" t="str">
        <f>INDEX('Crosswalk Particulates'!$B:$B,MATCH('2017 EPA Data'!A1510,'Crosswalk Particulates'!$A:$A,0))</f>
        <v>process-other-industry</v>
      </c>
      <c r="G1510" s="84">
        <f>INDEX('Crosswalk Particulates'!$E:$E,MATCH('2017 EPA Data'!$B1510,'Crosswalk Particulates'!$D:$D,0))</f>
        <v>0</v>
      </c>
      <c r="H1510" s="96">
        <f t="shared" si="23"/>
        <v>0</v>
      </c>
    </row>
    <row r="1511" spans="1:8" hidden="1">
      <c r="A1511" s="73" t="s">
        <v>2549</v>
      </c>
      <c r="B1511" s="73" t="s">
        <v>2643</v>
      </c>
      <c r="C1511" s="73" t="s">
        <v>2517</v>
      </c>
      <c r="D1511" s="86">
        <v>13305.895306485983</v>
      </c>
      <c r="E1511" s="73" t="s">
        <v>2518</v>
      </c>
      <c r="F1511" s="79" t="str">
        <f>INDEX('Crosswalk Particulates'!$B:$B,MATCH('2017 EPA Data'!A1511,'Crosswalk Particulates'!$A:$A,0))</f>
        <v>Residential Buildings Sector</v>
      </c>
      <c r="G1511" s="84">
        <f>INDEX('Crosswalk Particulates'!$E:$E,MATCH('2017 EPA Data'!$B1511,'Crosswalk Particulates'!$D:$D,0))</f>
        <v>0</v>
      </c>
      <c r="H1511" s="96">
        <f t="shared" si="23"/>
        <v>0</v>
      </c>
    </row>
    <row r="1512" spans="1:8" hidden="1">
      <c r="A1512" s="73" t="s">
        <v>2547</v>
      </c>
      <c r="B1512" s="73" t="s">
        <v>2710</v>
      </c>
      <c r="C1512" s="73" t="s">
        <v>2517</v>
      </c>
      <c r="D1512" s="86">
        <v>13118.277124483</v>
      </c>
      <c r="E1512" s="73" t="s">
        <v>2518</v>
      </c>
      <c r="F1512" s="79" t="str">
        <f>INDEX('Crosswalk Particulates'!$B:$B,MATCH('2017 EPA Data'!A1512,'Crosswalk Particulates'!$A:$A,0))</f>
        <v>process-other-industry</v>
      </c>
      <c r="G1512" s="84">
        <f>INDEX('Crosswalk Particulates'!$E:$E,MATCH('2017 EPA Data'!$B1512,'Crosswalk Particulates'!$D:$D,0))</f>
        <v>0</v>
      </c>
      <c r="H1512" s="96">
        <f t="shared" si="23"/>
        <v>0</v>
      </c>
    </row>
    <row r="1513" spans="1:8" hidden="1">
      <c r="A1513" s="73" t="s">
        <v>2538</v>
      </c>
      <c r="B1513" s="73" t="s">
        <v>2747</v>
      </c>
      <c r="C1513" s="73" t="s">
        <v>2517</v>
      </c>
      <c r="D1513" s="86">
        <v>13070.49274</v>
      </c>
      <c r="E1513" s="73" t="s">
        <v>2518</v>
      </c>
      <c r="F1513" s="79" t="str">
        <f>INDEX('Crosswalk Particulates'!$B:$B,MATCH('2017 EPA Data'!A1513,'Crosswalk Particulates'!$A:$A,0))</f>
        <v>process-other-industry</v>
      </c>
      <c r="G1513" s="84">
        <f>INDEX('Crosswalk Particulates'!$E:$E,MATCH('2017 EPA Data'!$B1513,'Crosswalk Particulates'!$D:$D,0))</f>
        <v>0</v>
      </c>
      <c r="H1513" s="96">
        <f t="shared" si="23"/>
        <v>0</v>
      </c>
    </row>
    <row r="1514" spans="1:8" hidden="1">
      <c r="A1514" s="73" t="s">
        <v>2523</v>
      </c>
      <c r="B1514" s="73" t="s">
        <v>2726</v>
      </c>
      <c r="C1514" s="73" t="s">
        <v>2517</v>
      </c>
      <c r="D1514" s="86">
        <v>13057.014827556286</v>
      </c>
      <c r="E1514" s="73" t="s">
        <v>2518</v>
      </c>
      <c r="F1514" s="79" t="str">
        <f>INDEX('Crosswalk Particulates'!$B:$B,MATCH('2017 EPA Data'!A1514,'Crosswalk Particulates'!$A:$A,0))</f>
        <v>Transportation Sector</v>
      </c>
      <c r="G1514" s="84">
        <f>INDEX('Crosswalk Particulates'!$E:$E,MATCH('2017 EPA Data'!$B1514,'Crosswalk Particulates'!$D:$D,0))</f>
        <v>0</v>
      </c>
      <c r="H1514" s="96">
        <f t="shared" si="23"/>
        <v>0</v>
      </c>
    </row>
    <row r="1515" spans="1:8" hidden="1">
      <c r="A1515" s="73" t="s">
        <v>2547</v>
      </c>
      <c r="B1515" s="73" t="s">
        <v>2575</v>
      </c>
      <c r="C1515" s="73" t="s">
        <v>2517</v>
      </c>
      <c r="D1515" s="86">
        <v>12999.19491</v>
      </c>
      <c r="E1515" s="73" t="s">
        <v>2518</v>
      </c>
      <c r="F1515" s="79" t="str">
        <f>INDEX('Crosswalk Particulates'!$B:$B,MATCH('2017 EPA Data'!A1515,'Crosswalk Particulates'!$A:$A,0))</f>
        <v>process-other-industry</v>
      </c>
      <c r="G1515" s="84">
        <f>INDEX('Crosswalk Particulates'!$E:$E,MATCH('2017 EPA Data'!$B1515,'Crosswalk Particulates'!$D:$D,0))</f>
        <v>0</v>
      </c>
      <c r="H1515" s="96">
        <f t="shared" si="23"/>
        <v>0</v>
      </c>
    </row>
    <row r="1516" spans="1:8" hidden="1">
      <c r="A1516" s="73" t="s">
        <v>2649</v>
      </c>
      <c r="B1516" s="73" t="s">
        <v>2659</v>
      </c>
      <c r="C1516" s="73" t="s">
        <v>2517</v>
      </c>
      <c r="D1516" s="86">
        <v>12964.399482318737</v>
      </c>
      <c r="E1516" s="73" t="s">
        <v>2518</v>
      </c>
      <c r="F1516" s="79" t="str">
        <f>INDEX('Crosswalk Particulates'!$B:$B,MATCH('2017 EPA Data'!A1516,'Crosswalk Particulates'!$A:$A,0))</f>
        <v>Electricity Sector</v>
      </c>
      <c r="G1516" s="84">
        <f>INDEX('Crosswalk Particulates'!$E:$E,MATCH('2017 EPA Data'!$B1516,'Crosswalk Particulates'!$D:$D,0))</f>
        <v>0</v>
      </c>
      <c r="H1516" s="96">
        <f t="shared" si="23"/>
        <v>0</v>
      </c>
    </row>
    <row r="1517" spans="1:8" hidden="1">
      <c r="A1517" s="73" t="s">
        <v>2619</v>
      </c>
      <c r="B1517" s="73" t="s">
        <v>2726</v>
      </c>
      <c r="C1517" s="73" t="s">
        <v>2517</v>
      </c>
      <c r="D1517" s="86">
        <v>12957.351795815999</v>
      </c>
      <c r="E1517" s="73" t="s">
        <v>2518</v>
      </c>
      <c r="F1517" s="79" t="str">
        <f>INDEX('Crosswalk Particulates'!$B:$B,MATCH('2017 EPA Data'!A1517,'Crosswalk Particulates'!$A:$A,0))</f>
        <v>process-iron and steel-industry</v>
      </c>
      <c r="G1517" s="84">
        <f>INDEX('Crosswalk Particulates'!$E:$E,MATCH('2017 EPA Data'!$B1517,'Crosswalk Particulates'!$D:$D,0))</f>
        <v>0</v>
      </c>
      <c r="H1517" s="96">
        <f t="shared" si="23"/>
        <v>0</v>
      </c>
    </row>
    <row r="1518" spans="1:8" hidden="1">
      <c r="A1518" s="73" t="s">
        <v>2655</v>
      </c>
      <c r="B1518" s="73" t="s">
        <v>2615</v>
      </c>
      <c r="C1518" s="73" t="s">
        <v>2557</v>
      </c>
      <c r="D1518" s="86">
        <v>12952.0915999278</v>
      </c>
      <c r="E1518" s="73" t="s">
        <v>2522</v>
      </c>
      <c r="F1518" s="79" t="str">
        <f>INDEX('Crosswalk Particulates'!$B:$B,MATCH('2017 EPA Data'!A1518,'Crosswalk Particulates'!$A:$A,0))</f>
        <v>Commercial Buildings Sector</v>
      </c>
      <c r="G1518" s="84" t="str">
        <f>INDEX('Crosswalk Particulates'!$E:$E,MATCH('2017 EPA Data'!$B1518,'Crosswalk Particulates'!$D:$D,0))</f>
        <v>SOx</v>
      </c>
      <c r="H1518" s="96">
        <f t="shared" si="23"/>
        <v>11749953824.176323</v>
      </c>
    </row>
    <row r="1519" spans="1:8" hidden="1">
      <c r="A1519" s="73" t="s">
        <v>2629</v>
      </c>
      <c r="B1519" s="73" t="s">
        <v>2659</v>
      </c>
      <c r="C1519" s="73" t="s">
        <v>2517</v>
      </c>
      <c r="D1519" s="86">
        <v>12916.389895639397</v>
      </c>
      <c r="E1519" s="73" t="s">
        <v>2518</v>
      </c>
      <c r="F1519" s="79" t="str">
        <f>INDEX('Crosswalk Particulates'!$B:$B,MATCH('2017 EPA Data'!A1519,'Crosswalk Particulates'!$A:$A,0))</f>
        <v>industry-fuel-oil</v>
      </c>
      <c r="G1519" s="84">
        <f>INDEX('Crosswalk Particulates'!$E:$E,MATCH('2017 EPA Data'!$B1519,'Crosswalk Particulates'!$D:$D,0))</f>
        <v>0</v>
      </c>
      <c r="H1519" s="96">
        <f t="shared" si="23"/>
        <v>0</v>
      </c>
    </row>
    <row r="1520" spans="1:8" hidden="1">
      <c r="A1520" s="73" t="s">
        <v>2582</v>
      </c>
      <c r="B1520" s="73" t="s">
        <v>2544</v>
      </c>
      <c r="C1520" s="73" t="s">
        <v>2517</v>
      </c>
      <c r="D1520" s="86">
        <v>12849.080226318754</v>
      </c>
      <c r="E1520" s="73" t="s">
        <v>2518</v>
      </c>
      <c r="F1520" s="79" t="str">
        <f>INDEX('Crosswalk Particulates'!$B:$B,MATCH('2017 EPA Data'!A1520,'Crosswalk Particulates'!$A:$A,0))</f>
        <v>Commercial Buildings Sector</v>
      </c>
      <c r="G1520" s="84">
        <f>INDEX('Crosswalk Particulates'!$E:$E,MATCH('2017 EPA Data'!$B1520,'Crosswalk Particulates'!$D:$D,0))</f>
        <v>0</v>
      </c>
      <c r="H1520" s="96">
        <f t="shared" si="23"/>
        <v>0</v>
      </c>
    </row>
    <row r="1521" spans="1:8" hidden="1">
      <c r="A1521" s="73" t="s">
        <v>2586</v>
      </c>
      <c r="B1521" s="73" t="s">
        <v>2610</v>
      </c>
      <c r="C1521" s="73" t="s">
        <v>2557</v>
      </c>
      <c r="D1521" s="86">
        <v>12845.922462519708</v>
      </c>
      <c r="E1521" s="73" t="s">
        <v>2522</v>
      </c>
      <c r="F1521" s="79" t="str">
        <f>INDEX('Crosswalk Particulates'!$B:$B,MATCH('2017 EPA Data'!A1521,'Crosswalk Particulates'!$A:$A,0))</f>
        <v>process-other-industry</v>
      </c>
      <c r="G1521" s="84" t="str">
        <f>INDEX('Crosswalk Particulates'!$E:$E,MATCH('2017 EPA Data'!$B1521,'Crosswalk Particulates'!$D:$D,0))</f>
        <v>PM25</v>
      </c>
      <c r="H1521" s="96">
        <f t="shared" si="23"/>
        <v>11653638688.317904</v>
      </c>
    </row>
    <row r="1522" spans="1:8" hidden="1">
      <c r="A1522" s="73" t="s">
        <v>2547</v>
      </c>
      <c r="B1522" s="73" t="s">
        <v>2748</v>
      </c>
      <c r="C1522" s="73" t="s">
        <v>2517</v>
      </c>
      <c r="D1522" s="86">
        <v>12841.026</v>
      </c>
      <c r="E1522" s="73" t="s">
        <v>2518</v>
      </c>
      <c r="F1522" s="79" t="str">
        <f>INDEX('Crosswalk Particulates'!$B:$B,MATCH('2017 EPA Data'!A1522,'Crosswalk Particulates'!$A:$A,0))</f>
        <v>process-other-industry</v>
      </c>
      <c r="G1522" s="84">
        <f>INDEX('Crosswalk Particulates'!$E:$E,MATCH('2017 EPA Data'!$B1522,'Crosswalk Particulates'!$D:$D,0))</f>
        <v>0</v>
      </c>
      <c r="H1522" s="96">
        <f t="shared" si="23"/>
        <v>0</v>
      </c>
    </row>
    <row r="1523" spans="1:8" hidden="1">
      <c r="A1523" s="73" t="s">
        <v>2551</v>
      </c>
      <c r="B1523" s="73" t="s">
        <v>2690</v>
      </c>
      <c r="C1523" s="73" t="s">
        <v>2517</v>
      </c>
      <c r="D1523" s="86">
        <v>12826.644795220171</v>
      </c>
      <c r="E1523" s="73" t="s">
        <v>2518</v>
      </c>
      <c r="F1523" s="79" t="str">
        <f>INDEX('Crosswalk Particulates'!$B:$B,MATCH('2017 EPA Data'!A1523,'Crosswalk Particulates'!$A:$A,0))</f>
        <v>industry-fuel-natural gas</v>
      </c>
      <c r="G1523" s="84">
        <f>INDEX('Crosswalk Particulates'!$E:$E,MATCH('2017 EPA Data'!$B1523,'Crosswalk Particulates'!$D:$D,0))</f>
        <v>0</v>
      </c>
      <c r="H1523" s="96">
        <f t="shared" si="23"/>
        <v>0</v>
      </c>
    </row>
    <row r="1524" spans="1:8" hidden="1">
      <c r="A1524" s="73" t="s">
        <v>2538</v>
      </c>
      <c r="B1524" s="73" t="s">
        <v>2628</v>
      </c>
      <c r="C1524" s="73" t="s">
        <v>2517</v>
      </c>
      <c r="D1524" s="86">
        <v>12796.661390931135</v>
      </c>
      <c r="E1524" s="73" t="s">
        <v>2518</v>
      </c>
      <c r="F1524" s="79" t="str">
        <f>INDEX('Crosswalk Particulates'!$B:$B,MATCH('2017 EPA Data'!A1524,'Crosswalk Particulates'!$A:$A,0))</f>
        <v>process-other-industry</v>
      </c>
      <c r="G1524" s="84">
        <f>INDEX('Crosswalk Particulates'!$E:$E,MATCH('2017 EPA Data'!$B1524,'Crosswalk Particulates'!$D:$D,0))</f>
        <v>0</v>
      </c>
      <c r="H1524" s="96">
        <f t="shared" si="23"/>
        <v>0</v>
      </c>
    </row>
    <row r="1525" spans="1:8" hidden="1">
      <c r="A1525" s="73" t="s">
        <v>2551</v>
      </c>
      <c r="B1525" s="73" t="s">
        <v>2558</v>
      </c>
      <c r="C1525" s="73" t="s">
        <v>2517</v>
      </c>
      <c r="D1525" s="86">
        <v>12790.204745021087</v>
      </c>
      <c r="E1525" s="73" t="s">
        <v>2518</v>
      </c>
      <c r="F1525" s="79" t="str">
        <f>INDEX('Crosswalk Particulates'!$B:$B,MATCH('2017 EPA Data'!A1525,'Crosswalk Particulates'!$A:$A,0))</f>
        <v>industry-fuel-natural gas</v>
      </c>
      <c r="G1525" s="84">
        <f>INDEX('Crosswalk Particulates'!$E:$E,MATCH('2017 EPA Data'!$B1525,'Crosswalk Particulates'!$D:$D,0))</f>
        <v>0</v>
      </c>
      <c r="H1525" s="96">
        <f t="shared" si="23"/>
        <v>0</v>
      </c>
    </row>
    <row r="1526" spans="1:8" hidden="1">
      <c r="A1526" s="73" t="s">
        <v>2665</v>
      </c>
      <c r="B1526" s="73" t="s">
        <v>2610</v>
      </c>
      <c r="C1526" s="73" t="s">
        <v>2557</v>
      </c>
      <c r="D1526" s="86">
        <v>12779.992492088721</v>
      </c>
      <c r="E1526" s="73" t="s">
        <v>2522</v>
      </c>
      <c r="F1526" s="79" t="str">
        <f>INDEX('Crosswalk Particulates'!$B:$B,MATCH('2017 EPA Data'!A1526,'Crosswalk Particulates'!$A:$A,0))</f>
        <v>Commercial Buildings Sector</v>
      </c>
      <c r="G1526" s="84" t="str">
        <f>INDEX('Crosswalk Particulates'!$E:$E,MATCH('2017 EPA Data'!$B1526,'Crosswalk Particulates'!$D:$D,0))</f>
        <v>PM25</v>
      </c>
      <c r="H1526" s="96">
        <f t="shared" si="23"/>
        <v>11593827954.104311</v>
      </c>
    </row>
    <row r="1527" spans="1:8" hidden="1">
      <c r="A1527" s="73" t="s">
        <v>2569</v>
      </c>
      <c r="B1527" s="73" t="s">
        <v>2716</v>
      </c>
      <c r="D1527" s="86">
        <v>12751.214475433355</v>
      </c>
      <c r="E1527" s="73" t="s">
        <v>2522</v>
      </c>
      <c r="F1527" s="79" t="str">
        <f>INDEX('Crosswalk Particulates'!$B:$B,MATCH('2017 EPA Data'!A1527,'Crosswalk Particulates'!$A:$A,0))</f>
        <v>Transportation Sector</v>
      </c>
      <c r="G1527" s="84" t="str">
        <f>INDEX('Crosswalk Particulates'!$E:$E,MATCH('2017 EPA Data'!$B1527,'Crosswalk Particulates'!$D:$D,0))</f>
        <v>BC</v>
      </c>
      <c r="H1527" s="96">
        <f t="shared" si="23"/>
        <v>11567720945.499321</v>
      </c>
    </row>
    <row r="1528" spans="1:8" hidden="1">
      <c r="A1528" s="73" t="s">
        <v>2559</v>
      </c>
      <c r="B1528" s="73" t="s">
        <v>2636</v>
      </c>
      <c r="C1528" s="73" t="s">
        <v>2517</v>
      </c>
      <c r="D1528" s="86">
        <v>12729.558566631085</v>
      </c>
      <c r="E1528" s="73" t="s">
        <v>2518</v>
      </c>
      <c r="F1528" s="79" t="str">
        <f>INDEX('Crosswalk Particulates'!$B:$B,MATCH('2017 EPA Data'!A1528,'Crosswalk Particulates'!$A:$A,0))</f>
        <v>process-waste-industry</v>
      </c>
      <c r="G1528" s="84">
        <f>INDEX('Crosswalk Particulates'!$E:$E,MATCH('2017 EPA Data'!$B1528,'Crosswalk Particulates'!$D:$D,0))</f>
        <v>0</v>
      </c>
      <c r="H1528" s="96">
        <f t="shared" si="23"/>
        <v>0</v>
      </c>
    </row>
    <row r="1529" spans="1:8" hidden="1">
      <c r="A1529" s="73" t="s">
        <v>2601</v>
      </c>
      <c r="B1529" s="73" t="s">
        <v>2568</v>
      </c>
      <c r="C1529" s="73" t="s">
        <v>2517</v>
      </c>
      <c r="D1529" s="86">
        <v>12719.675568821112</v>
      </c>
      <c r="E1529" s="73" t="s">
        <v>2518</v>
      </c>
      <c r="F1529" s="79" t="str">
        <f>INDEX('Crosswalk Particulates'!$B:$B,MATCH('2017 EPA Data'!A1529,'Crosswalk Particulates'!$A:$A,0))</f>
        <v>Commercial Buildings Sector</v>
      </c>
      <c r="G1529" s="84">
        <f>INDEX('Crosswalk Particulates'!$E:$E,MATCH('2017 EPA Data'!$B1529,'Crosswalk Particulates'!$D:$D,0))</f>
        <v>0</v>
      </c>
      <c r="H1529" s="96">
        <f t="shared" si="23"/>
        <v>0</v>
      </c>
    </row>
    <row r="1530" spans="1:8" hidden="1">
      <c r="A1530" s="73" t="s">
        <v>2591</v>
      </c>
      <c r="B1530" s="73" t="s">
        <v>2609</v>
      </c>
      <c r="C1530" s="73" t="s">
        <v>2557</v>
      </c>
      <c r="D1530" s="86">
        <v>12705.854977049359</v>
      </c>
      <c r="E1530" s="73" t="s">
        <v>2522</v>
      </c>
      <c r="F1530" s="79" t="str">
        <f>INDEX('Crosswalk Particulates'!$B:$B,MATCH('2017 EPA Data'!A1530,'Crosswalk Particulates'!$A:$A,0))</f>
        <v>Other-EPA</v>
      </c>
      <c r="G1530" s="84" t="str">
        <f>INDEX('Crosswalk Particulates'!$E:$E,MATCH('2017 EPA Data'!$B1530,'Crosswalk Particulates'!$D:$D,0))</f>
        <v>NOX</v>
      </c>
      <c r="H1530" s="96">
        <f t="shared" si="23"/>
        <v>11526571451.814245</v>
      </c>
    </row>
    <row r="1531" spans="1:8" hidden="1">
      <c r="A1531" s="73" t="s">
        <v>2538</v>
      </c>
      <c r="B1531" s="73" t="s">
        <v>2749</v>
      </c>
      <c r="C1531" s="73" t="s">
        <v>2517</v>
      </c>
      <c r="D1531" s="86">
        <v>12690.04718</v>
      </c>
      <c r="E1531" s="73" t="s">
        <v>2518</v>
      </c>
      <c r="F1531" s="79" t="str">
        <f>INDEX('Crosswalk Particulates'!$B:$B,MATCH('2017 EPA Data'!A1531,'Crosswalk Particulates'!$A:$A,0))</f>
        <v>process-other-industry</v>
      </c>
      <c r="G1531" s="84">
        <f>INDEX('Crosswalk Particulates'!$E:$E,MATCH('2017 EPA Data'!$B1531,'Crosswalk Particulates'!$D:$D,0))</f>
        <v>0</v>
      </c>
      <c r="H1531" s="96">
        <f t="shared" si="23"/>
        <v>0</v>
      </c>
    </row>
    <row r="1532" spans="1:8" hidden="1">
      <c r="A1532" s="73" t="s">
        <v>2559</v>
      </c>
      <c r="B1532" s="73" t="s">
        <v>2637</v>
      </c>
      <c r="C1532" s="73" t="s">
        <v>2517</v>
      </c>
      <c r="D1532" s="86">
        <v>12642.276620179746</v>
      </c>
      <c r="E1532" s="73" t="s">
        <v>2518</v>
      </c>
      <c r="F1532" s="79" t="str">
        <f>INDEX('Crosswalk Particulates'!$B:$B,MATCH('2017 EPA Data'!A1532,'Crosswalk Particulates'!$A:$A,0))</f>
        <v>process-waste-industry</v>
      </c>
      <c r="G1532" s="84">
        <f>INDEX('Crosswalk Particulates'!$E:$E,MATCH('2017 EPA Data'!$B1532,'Crosswalk Particulates'!$D:$D,0))</f>
        <v>0</v>
      </c>
      <c r="H1532" s="96">
        <f t="shared" si="23"/>
        <v>0</v>
      </c>
    </row>
    <row r="1533" spans="1:8" hidden="1">
      <c r="A1533" s="73" t="s">
        <v>2595</v>
      </c>
      <c r="B1533" s="73" t="s">
        <v>2641</v>
      </c>
      <c r="C1533" s="73" t="s">
        <v>2517</v>
      </c>
      <c r="D1533" s="86">
        <v>12613.591075800001</v>
      </c>
      <c r="E1533" s="73" t="s">
        <v>2518</v>
      </c>
      <c r="F1533" s="79" t="str">
        <f>INDEX('Crosswalk Particulates'!$B:$B,MATCH('2017 EPA Data'!A1533,'Crosswalk Particulates'!$A:$A,0))</f>
        <v>process-other-industry</v>
      </c>
      <c r="G1533" s="84">
        <f>INDEX('Crosswalk Particulates'!$E:$E,MATCH('2017 EPA Data'!$B1533,'Crosswalk Particulates'!$D:$D,0))</f>
        <v>0</v>
      </c>
      <c r="H1533" s="96">
        <f t="shared" si="23"/>
        <v>0</v>
      </c>
    </row>
    <row r="1534" spans="1:8" hidden="1">
      <c r="A1534" s="73" t="s">
        <v>2629</v>
      </c>
      <c r="B1534" s="73" t="s">
        <v>2540</v>
      </c>
      <c r="C1534" s="73" t="s">
        <v>2517</v>
      </c>
      <c r="D1534" s="86">
        <v>12597</v>
      </c>
      <c r="E1534" s="73" t="s">
        <v>2518</v>
      </c>
      <c r="F1534" s="79" t="str">
        <f>INDEX('Crosswalk Particulates'!$B:$B,MATCH('2017 EPA Data'!A1534,'Crosswalk Particulates'!$A:$A,0))</f>
        <v>industry-fuel-oil</v>
      </c>
      <c r="G1534" s="84">
        <f>INDEX('Crosswalk Particulates'!$E:$E,MATCH('2017 EPA Data'!$B1534,'Crosswalk Particulates'!$D:$D,0))</f>
        <v>0</v>
      </c>
      <c r="H1534" s="96">
        <f t="shared" si="23"/>
        <v>0</v>
      </c>
    </row>
    <row r="1535" spans="1:8" hidden="1">
      <c r="A1535" s="73" t="s">
        <v>2600</v>
      </c>
      <c r="B1535" s="73" t="s">
        <v>2642</v>
      </c>
      <c r="C1535" s="73" t="s">
        <v>2517</v>
      </c>
      <c r="D1535" s="86">
        <v>12584.563206714063</v>
      </c>
      <c r="E1535" s="73" t="s">
        <v>2518</v>
      </c>
      <c r="F1535" s="79" t="str">
        <f>INDEX('Crosswalk Particulates'!$B:$B,MATCH('2017 EPA Data'!A1535,'Crosswalk Particulates'!$A:$A,0))</f>
        <v>industry-fuel-biomass</v>
      </c>
      <c r="G1535" s="84">
        <f>INDEX('Crosswalk Particulates'!$E:$E,MATCH('2017 EPA Data'!$B1535,'Crosswalk Particulates'!$D:$D,0))</f>
        <v>0</v>
      </c>
      <c r="H1535" s="96">
        <f t="shared" si="23"/>
        <v>0</v>
      </c>
    </row>
    <row r="1536" spans="1:8" hidden="1">
      <c r="A1536" s="73" t="s">
        <v>2542</v>
      </c>
      <c r="B1536" s="73" t="s">
        <v>2590</v>
      </c>
      <c r="C1536" s="73" t="s">
        <v>2557</v>
      </c>
      <c r="D1536" s="86">
        <v>12580.016377218375</v>
      </c>
      <c r="E1536" s="73" t="s">
        <v>2522</v>
      </c>
      <c r="F1536" s="79" t="str">
        <f>INDEX('Crosswalk Particulates'!$B:$B,MATCH('2017 EPA Data'!A1536,'Crosswalk Particulates'!$A:$A,0))</f>
        <v>process-ngps-industry</v>
      </c>
      <c r="G1536" s="84" t="str">
        <f>INDEX('Crosswalk Particulates'!$E:$E,MATCH('2017 EPA Data'!$B1536,'Crosswalk Particulates'!$D:$D,0))</f>
        <v>PM10</v>
      </c>
      <c r="H1536" s="96">
        <f t="shared" si="23"/>
        <v>11412412458.580959</v>
      </c>
    </row>
    <row r="1537" spans="1:8" hidden="1">
      <c r="A1537" s="73" t="s">
        <v>2553</v>
      </c>
      <c r="B1537" s="73" t="s">
        <v>2576</v>
      </c>
      <c r="C1537" s="73" t="s">
        <v>2517</v>
      </c>
      <c r="D1537" s="86">
        <v>12575.15467</v>
      </c>
      <c r="E1537" s="73" t="s">
        <v>2518</v>
      </c>
      <c r="F1537" s="79" t="str">
        <f>INDEX('Crosswalk Particulates'!$B:$B,MATCH('2017 EPA Data'!A1537,'Crosswalk Particulates'!$A:$A,0))</f>
        <v>process-other-industry</v>
      </c>
      <c r="G1537" s="84">
        <f>INDEX('Crosswalk Particulates'!$E:$E,MATCH('2017 EPA Data'!$B1537,'Crosswalk Particulates'!$D:$D,0))</f>
        <v>0</v>
      </c>
      <c r="H1537" s="96">
        <f t="shared" si="23"/>
        <v>0</v>
      </c>
    </row>
    <row r="1538" spans="1:8" hidden="1">
      <c r="A1538" s="73" t="s">
        <v>2607</v>
      </c>
      <c r="B1538" s="73" t="s">
        <v>2606</v>
      </c>
      <c r="C1538" s="73" t="s">
        <v>2517</v>
      </c>
      <c r="D1538" s="86">
        <v>12470.059724000001</v>
      </c>
      <c r="E1538" s="73" t="s">
        <v>2518</v>
      </c>
      <c r="F1538" s="79" t="str">
        <f>INDEX('Crosswalk Particulates'!$B:$B,MATCH('2017 EPA Data'!A1538,'Crosswalk Particulates'!$A:$A,0))</f>
        <v>process-cement-industry</v>
      </c>
      <c r="G1538" s="84">
        <f>INDEX('Crosswalk Particulates'!$E:$E,MATCH('2017 EPA Data'!$B1538,'Crosswalk Particulates'!$D:$D,0))</f>
        <v>0</v>
      </c>
      <c r="H1538" s="96">
        <f t="shared" si="23"/>
        <v>0</v>
      </c>
    </row>
    <row r="1539" spans="1:8" hidden="1">
      <c r="A1539" s="73" t="s">
        <v>2559</v>
      </c>
      <c r="B1539" s="73" t="s">
        <v>2643</v>
      </c>
      <c r="C1539" s="73" t="s">
        <v>2517</v>
      </c>
      <c r="D1539" s="86">
        <v>12434.065369611446</v>
      </c>
      <c r="E1539" s="73" t="s">
        <v>2518</v>
      </c>
      <c r="F1539" s="79" t="str">
        <f>INDEX('Crosswalk Particulates'!$B:$B,MATCH('2017 EPA Data'!A1539,'Crosswalk Particulates'!$A:$A,0))</f>
        <v>process-waste-industry</v>
      </c>
      <c r="G1539" s="84">
        <f>INDEX('Crosswalk Particulates'!$E:$E,MATCH('2017 EPA Data'!$B1539,'Crosswalk Particulates'!$D:$D,0))</f>
        <v>0</v>
      </c>
      <c r="H1539" s="96">
        <f t="shared" si="23"/>
        <v>0</v>
      </c>
    </row>
    <row r="1540" spans="1:8" hidden="1">
      <c r="A1540" s="73" t="s">
        <v>2578</v>
      </c>
      <c r="B1540" s="73" t="s">
        <v>2722</v>
      </c>
      <c r="C1540" s="73" t="s">
        <v>2517</v>
      </c>
      <c r="D1540" s="86">
        <v>12356.4468</v>
      </c>
      <c r="E1540" s="73" t="s">
        <v>2518</v>
      </c>
      <c r="F1540" s="79" t="str">
        <f>INDEX('Crosswalk Particulates'!$B:$B,MATCH('2017 EPA Data'!A1540,'Crosswalk Particulates'!$A:$A,0))</f>
        <v>process-chemicals-industry</v>
      </c>
      <c r="G1540" s="84">
        <f>INDEX('Crosswalk Particulates'!$E:$E,MATCH('2017 EPA Data'!$B1540,'Crosswalk Particulates'!$D:$D,0))</f>
        <v>0</v>
      </c>
      <c r="H1540" s="96">
        <f t="shared" ref="H1540:H1603" si="24">IF(E1540="TON",D1540/metricton_to_shortton,0)*10^6</f>
        <v>0</v>
      </c>
    </row>
    <row r="1541" spans="1:8" hidden="1">
      <c r="A1541" s="73" t="s">
        <v>2596</v>
      </c>
      <c r="B1541" s="73" t="s">
        <v>2622</v>
      </c>
      <c r="C1541" s="73" t="s">
        <v>2623</v>
      </c>
      <c r="D1541" s="86">
        <v>12353.525532625579</v>
      </c>
      <c r="E1541" s="73" t="s">
        <v>2518</v>
      </c>
      <c r="F1541" s="79" t="str">
        <f>INDEX('Crosswalk Particulates'!$B:$B,MATCH('2017 EPA Data'!A1541,'Crosswalk Particulates'!$A:$A,0))</f>
        <v>industry-fuel-coal</v>
      </c>
      <c r="G1541" s="84">
        <f>INDEX('Crosswalk Particulates'!$E:$E,MATCH('2017 EPA Data'!$B1541,'Crosswalk Particulates'!$D:$D,0))</f>
        <v>0</v>
      </c>
      <c r="H1541" s="96">
        <f t="shared" si="24"/>
        <v>0</v>
      </c>
    </row>
    <row r="1542" spans="1:8" hidden="1">
      <c r="A1542" s="73" t="s">
        <v>2581</v>
      </c>
      <c r="B1542" s="73" t="s">
        <v>2605</v>
      </c>
      <c r="C1542" s="73" t="s">
        <v>2557</v>
      </c>
      <c r="D1542" s="86">
        <v>12352.089878717215</v>
      </c>
      <c r="E1542" s="73" t="s">
        <v>2522</v>
      </c>
      <c r="F1542" s="79" t="str">
        <f>INDEX('Crosswalk Particulates'!$B:$B,MATCH('2017 EPA Data'!A1542,'Crosswalk Particulates'!$A:$A,0))</f>
        <v>Electricity Sector</v>
      </c>
      <c r="G1542" s="84">
        <f>INDEX('Crosswalk Particulates'!$E:$E,MATCH('2017 EPA Data'!$B1542,'Crosswalk Particulates'!$D:$D,0))</f>
        <v>0</v>
      </c>
      <c r="H1542" s="96">
        <f t="shared" si="24"/>
        <v>11205640771.39572</v>
      </c>
    </row>
    <row r="1543" spans="1:8" hidden="1">
      <c r="A1543" s="73" t="s">
        <v>2649</v>
      </c>
      <c r="B1543" s="73" t="s">
        <v>2606</v>
      </c>
      <c r="C1543" s="73" t="s">
        <v>2517</v>
      </c>
      <c r="D1543" s="86">
        <v>12249.591226840001</v>
      </c>
      <c r="E1543" s="73" t="s">
        <v>2518</v>
      </c>
      <c r="F1543" s="79" t="str">
        <f>INDEX('Crosswalk Particulates'!$B:$B,MATCH('2017 EPA Data'!A1543,'Crosswalk Particulates'!$A:$A,0))</f>
        <v>Electricity Sector</v>
      </c>
      <c r="G1543" s="84">
        <f>INDEX('Crosswalk Particulates'!$E:$E,MATCH('2017 EPA Data'!$B1543,'Crosswalk Particulates'!$D:$D,0))</f>
        <v>0</v>
      </c>
      <c r="H1543" s="96">
        <f t="shared" si="24"/>
        <v>0</v>
      </c>
    </row>
    <row r="1544" spans="1:8" hidden="1">
      <c r="A1544" s="73" t="s">
        <v>2542</v>
      </c>
      <c r="B1544" s="73" t="s">
        <v>2610</v>
      </c>
      <c r="C1544" s="73" t="s">
        <v>2557</v>
      </c>
      <c r="D1544" s="86">
        <v>12237.394346466404</v>
      </c>
      <c r="E1544" s="73" t="s">
        <v>2522</v>
      </c>
      <c r="F1544" s="79" t="str">
        <f>INDEX('Crosswalk Particulates'!$B:$B,MATCH('2017 EPA Data'!A1544,'Crosswalk Particulates'!$A:$A,0))</f>
        <v>process-ngps-industry</v>
      </c>
      <c r="G1544" s="84" t="str">
        <f>INDEX('Crosswalk Particulates'!$E:$E,MATCH('2017 EPA Data'!$B1544,'Crosswalk Particulates'!$D:$D,0))</f>
        <v>PM25</v>
      </c>
      <c r="H1544" s="96">
        <f t="shared" si="24"/>
        <v>11101590611.049891</v>
      </c>
    </row>
    <row r="1545" spans="1:8" hidden="1">
      <c r="A1545" s="73" t="s">
        <v>2578</v>
      </c>
      <c r="B1545" s="73" t="s">
        <v>2750</v>
      </c>
      <c r="C1545" s="73" t="s">
        <v>2517</v>
      </c>
      <c r="D1545" s="86">
        <v>12171.005999999999</v>
      </c>
      <c r="E1545" s="73" t="s">
        <v>2518</v>
      </c>
      <c r="F1545" s="79" t="str">
        <f>INDEX('Crosswalk Particulates'!$B:$B,MATCH('2017 EPA Data'!A1545,'Crosswalk Particulates'!$A:$A,0))</f>
        <v>process-chemicals-industry</v>
      </c>
      <c r="G1545" s="84">
        <f>INDEX('Crosswalk Particulates'!$E:$E,MATCH('2017 EPA Data'!$B1545,'Crosswalk Particulates'!$D:$D,0))</f>
        <v>0</v>
      </c>
      <c r="H1545" s="96">
        <f t="shared" si="24"/>
        <v>0</v>
      </c>
    </row>
    <row r="1546" spans="1:8" hidden="1">
      <c r="A1546" s="73" t="s">
        <v>2631</v>
      </c>
      <c r="B1546" s="73" t="s">
        <v>2556</v>
      </c>
      <c r="C1546" s="73" t="s">
        <v>2557</v>
      </c>
      <c r="D1546" s="86">
        <v>12116.423389305701</v>
      </c>
      <c r="E1546" s="73" t="s">
        <v>2522</v>
      </c>
      <c r="F1546" s="79" t="str">
        <f>INDEX('Crosswalk Particulates'!$B:$B,MATCH('2017 EPA Data'!A1546,'Crosswalk Particulates'!$A:$A,0))</f>
        <v>Residential Buildings Sector</v>
      </c>
      <c r="G1546" s="84" t="str">
        <f>INDEX('Crosswalk Particulates'!$E:$E,MATCH('2017 EPA Data'!$B1546,'Crosswalk Particulates'!$D:$D,0))</f>
        <v>VOC</v>
      </c>
      <c r="H1546" s="96">
        <f t="shared" si="24"/>
        <v>10991847474.218416</v>
      </c>
    </row>
    <row r="1547" spans="1:8" hidden="1">
      <c r="A1547" s="73" t="s">
        <v>2553</v>
      </c>
      <c r="B1547" s="73" t="s">
        <v>2639</v>
      </c>
      <c r="C1547" s="73" t="s">
        <v>2517</v>
      </c>
      <c r="D1547" s="86">
        <v>12069.522000000001</v>
      </c>
      <c r="E1547" s="73" t="s">
        <v>2518</v>
      </c>
      <c r="F1547" s="79" t="str">
        <f>INDEX('Crosswalk Particulates'!$B:$B,MATCH('2017 EPA Data'!A1547,'Crosswalk Particulates'!$A:$A,0))</f>
        <v>process-other-industry</v>
      </c>
      <c r="G1547" s="84">
        <f>INDEX('Crosswalk Particulates'!$E:$E,MATCH('2017 EPA Data'!$B1547,'Crosswalk Particulates'!$D:$D,0))</f>
        <v>0</v>
      </c>
      <c r="H1547" s="96">
        <f t="shared" si="24"/>
        <v>0</v>
      </c>
    </row>
    <row r="1548" spans="1:8" hidden="1">
      <c r="A1548" s="73" t="s">
        <v>2565</v>
      </c>
      <c r="B1548" s="73" t="s">
        <v>2726</v>
      </c>
      <c r="C1548" s="73" t="s">
        <v>2517</v>
      </c>
      <c r="D1548" s="86">
        <v>12026.635539441737</v>
      </c>
      <c r="E1548" s="73" t="s">
        <v>2518</v>
      </c>
      <c r="F1548" s="79" t="str">
        <f>INDEX('Crosswalk Particulates'!$B:$B,MATCH('2017 EPA Data'!A1548,'Crosswalk Particulates'!$A:$A,0))</f>
        <v>Electricity Sector</v>
      </c>
      <c r="G1548" s="84">
        <f>INDEX('Crosswalk Particulates'!$E:$E,MATCH('2017 EPA Data'!$B1548,'Crosswalk Particulates'!$D:$D,0))</f>
        <v>0</v>
      </c>
      <c r="H1548" s="96">
        <f t="shared" si="24"/>
        <v>0</v>
      </c>
    </row>
    <row r="1549" spans="1:8" hidden="1">
      <c r="A1549" s="73" t="s">
        <v>2553</v>
      </c>
      <c r="B1549" s="73" t="s">
        <v>2524</v>
      </c>
      <c r="C1549" s="73" t="s">
        <v>2517</v>
      </c>
      <c r="D1549" s="86">
        <v>11965.9191997</v>
      </c>
      <c r="E1549" s="73" t="s">
        <v>2518</v>
      </c>
      <c r="F1549" s="79" t="str">
        <f>INDEX('Crosswalk Particulates'!$B:$B,MATCH('2017 EPA Data'!A1549,'Crosswalk Particulates'!$A:$A,0))</f>
        <v>process-other-industry</v>
      </c>
      <c r="G1549" s="84">
        <f>INDEX('Crosswalk Particulates'!$E:$E,MATCH('2017 EPA Data'!$B1549,'Crosswalk Particulates'!$D:$D,0))</f>
        <v>0</v>
      </c>
      <c r="H1549" s="96">
        <f t="shared" si="24"/>
        <v>0</v>
      </c>
    </row>
    <row r="1550" spans="1:8" hidden="1">
      <c r="A1550" s="73" t="s">
        <v>2595</v>
      </c>
      <c r="B1550" s="73" t="s">
        <v>2548</v>
      </c>
      <c r="C1550" s="73" t="s">
        <v>2517</v>
      </c>
      <c r="D1550" s="86">
        <v>11965.459165728</v>
      </c>
      <c r="E1550" s="73" t="s">
        <v>2518</v>
      </c>
      <c r="F1550" s="79" t="str">
        <f>INDEX('Crosswalk Particulates'!$B:$B,MATCH('2017 EPA Data'!A1550,'Crosswalk Particulates'!$A:$A,0))</f>
        <v>process-other-industry</v>
      </c>
      <c r="G1550" s="84">
        <f>INDEX('Crosswalk Particulates'!$E:$E,MATCH('2017 EPA Data'!$B1550,'Crosswalk Particulates'!$D:$D,0))</f>
        <v>0</v>
      </c>
      <c r="H1550" s="96">
        <f t="shared" si="24"/>
        <v>0</v>
      </c>
    </row>
    <row r="1551" spans="1:8" hidden="1">
      <c r="A1551" s="73" t="s">
        <v>2586</v>
      </c>
      <c r="B1551" s="73" t="s">
        <v>2641</v>
      </c>
      <c r="C1551" s="73" t="s">
        <v>2517</v>
      </c>
      <c r="D1551" s="86">
        <v>11960.115991998</v>
      </c>
      <c r="E1551" s="73" t="s">
        <v>2518</v>
      </c>
      <c r="F1551" s="79" t="str">
        <f>INDEX('Crosswalk Particulates'!$B:$B,MATCH('2017 EPA Data'!A1551,'Crosswalk Particulates'!$A:$A,0))</f>
        <v>process-other-industry</v>
      </c>
      <c r="G1551" s="84">
        <f>INDEX('Crosswalk Particulates'!$E:$E,MATCH('2017 EPA Data'!$B1551,'Crosswalk Particulates'!$D:$D,0))</f>
        <v>0</v>
      </c>
      <c r="H1551" s="96">
        <f t="shared" si="24"/>
        <v>0</v>
      </c>
    </row>
    <row r="1552" spans="1:8" hidden="1">
      <c r="A1552" s="73" t="s">
        <v>2608</v>
      </c>
      <c r="B1552" s="73" t="s">
        <v>2539</v>
      </c>
      <c r="C1552" s="73" t="s">
        <v>2517</v>
      </c>
      <c r="D1552" s="86">
        <v>11950.4055417</v>
      </c>
      <c r="E1552" s="73" t="s">
        <v>2518</v>
      </c>
      <c r="F1552" s="79" t="str">
        <f>INDEX('Crosswalk Particulates'!$B:$B,MATCH('2017 EPA Data'!A1552,'Crosswalk Particulates'!$A:$A,0))</f>
        <v>Electricity Sector</v>
      </c>
      <c r="G1552" s="84">
        <f>INDEX('Crosswalk Particulates'!$E:$E,MATCH('2017 EPA Data'!$B1552,'Crosswalk Particulates'!$D:$D,0))</f>
        <v>0</v>
      </c>
      <c r="H1552" s="96">
        <f t="shared" si="24"/>
        <v>0</v>
      </c>
    </row>
    <row r="1553" spans="1:8" hidden="1">
      <c r="A1553" s="73" t="s">
        <v>2591</v>
      </c>
      <c r="B1553" s="73" t="s">
        <v>2634</v>
      </c>
      <c r="D1553" s="86">
        <v>11947.287934064418</v>
      </c>
      <c r="E1553" s="73" t="s">
        <v>2522</v>
      </c>
      <c r="F1553" s="79" t="str">
        <f>INDEX('Crosswalk Particulates'!$B:$B,MATCH('2017 EPA Data'!A1553,'Crosswalk Particulates'!$A:$A,0))</f>
        <v>Other-EPA</v>
      </c>
      <c r="G1553" s="84" t="str">
        <f>INDEX('Crosswalk Particulates'!$E:$E,MATCH('2017 EPA Data'!$B1553,'Crosswalk Particulates'!$D:$D,0))</f>
        <v>OC</v>
      </c>
      <c r="H1553" s="96">
        <f t="shared" si="24"/>
        <v>10838410187.755186</v>
      </c>
    </row>
    <row r="1554" spans="1:8" hidden="1">
      <c r="A1554" s="73" t="s">
        <v>2549</v>
      </c>
      <c r="B1554" s="73" t="s">
        <v>2701</v>
      </c>
      <c r="C1554" s="73" t="s">
        <v>2517</v>
      </c>
      <c r="D1554" s="86">
        <v>11919.843480686019</v>
      </c>
      <c r="E1554" s="73" t="s">
        <v>2518</v>
      </c>
      <c r="F1554" s="79" t="str">
        <f>INDEX('Crosswalk Particulates'!$B:$B,MATCH('2017 EPA Data'!A1554,'Crosswalk Particulates'!$A:$A,0))</f>
        <v>Residential Buildings Sector</v>
      </c>
      <c r="G1554" s="84">
        <f>INDEX('Crosswalk Particulates'!$E:$E,MATCH('2017 EPA Data'!$B1554,'Crosswalk Particulates'!$D:$D,0))</f>
        <v>0</v>
      </c>
      <c r="H1554" s="96">
        <f t="shared" si="24"/>
        <v>0</v>
      </c>
    </row>
    <row r="1555" spans="1:8" hidden="1">
      <c r="A1555" s="73" t="s">
        <v>2586</v>
      </c>
      <c r="B1555" s="73" t="s">
        <v>2711</v>
      </c>
      <c r="C1555" s="73" t="s">
        <v>2517</v>
      </c>
      <c r="D1555" s="86">
        <v>11894.28179146</v>
      </c>
      <c r="E1555" s="73" t="s">
        <v>2518</v>
      </c>
      <c r="F1555" s="79" t="str">
        <f>INDEX('Crosswalk Particulates'!$B:$B,MATCH('2017 EPA Data'!A1555,'Crosswalk Particulates'!$A:$A,0))</f>
        <v>process-other-industry</v>
      </c>
      <c r="G1555" s="84">
        <f>INDEX('Crosswalk Particulates'!$E:$E,MATCH('2017 EPA Data'!$B1555,'Crosswalk Particulates'!$D:$D,0))</f>
        <v>0</v>
      </c>
      <c r="H1555" s="96">
        <f t="shared" si="24"/>
        <v>0</v>
      </c>
    </row>
    <row r="1556" spans="1:8" hidden="1">
      <c r="A1556" s="73" t="s">
        <v>2555</v>
      </c>
      <c r="B1556" s="73" t="s">
        <v>2696</v>
      </c>
      <c r="C1556" s="73" t="s">
        <v>2517</v>
      </c>
      <c r="D1556" s="86">
        <v>11857.368913786</v>
      </c>
      <c r="E1556" s="73" t="s">
        <v>2518</v>
      </c>
      <c r="F1556" s="79" t="str">
        <f>INDEX('Crosswalk Particulates'!$B:$B,MATCH('2017 EPA Data'!A1556,'Crosswalk Particulates'!$A:$A,0))</f>
        <v>process-other-industry</v>
      </c>
      <c r="G1556" s="84">
        <f>INDEX('Crosswalk Particulates'!$E:$E,MATCH('2017 EPA Data'!$B1556,'Crosswalk Particulates'!$D:$D,0))</f>
        <v>0</v>
      </c>
      <c r="H1556" s="96">
        <f t="shared" si="24"/>
        <v>0</v>
      </c>
    </row>
    <row r="1557" spans="1:8" hidden="1">
      <c r="A1557" s="73" t="s">
        <v>2669</v>
      </c>
      <c r="B1557" s="73" t="s">
        <v>2609</v>
      </c>
      <c r="C1557" s="73" t="s">
        <v>2557</v>
      </c>
      <c r="D1557" s="86">
        <v>11812.352146454796</v>
      </c>
      <c r="E1557" s="73" t="s">
        <v>2522</v>
      </c>
      <c r="F1557" s="79" t="str">
        <f>INDEX('Crosswalk Particulates'!$B:$B,MATCH('2017 EPA Data'!A1557,'Crosswalk Particulates'!$A:$A,0))</f>
        <v>Commercial Buildings Sector</v>
      </c>
      <c r="G1557" s="84" t="str">
        <f>INDEX('Crosswalk Particulates'!$E:$E,MATCH('2017 EPA Data'!$B1557,'Crosswalk Particulates'!$D:$D,0))</f>
        <v>NOX</v>
      </c>
      <c r="H1557" s="96">
        <f t="shared" si="24"/>
        <v>10715998354.77751</v>
      </c>
    </row>
    <row r="1558" spans="1:8" hidden="1">
      <c r="A1558" s="73" t="s">
        <v>2563</v>
      </c>
      <c r="B1558" s="73" t="s">
        <v>2597</v>
      </c>
      <c r="C1558" s="73" t="s">
        <v>2521</v>
      </c>
      <c r="D1558" s="86">
        <v>11810.675347430795</v>
      </c>
      <c r="E1558" s="73" t="s">
        <v>2522</v>
      </c>
      <c r="F1558" s="79" t="str">
        <f>INDEX('Crosswalk Particulates'!$B:$B,MATCH('2017 EPA Data'!A1558,'Crosswalk Particulates'!$A:$A,0))</f>
        <v>Other-EPA</v>
      </c>
      <c r="G1558" s="84" t="str">
        <f>INDEX('Crosswalk Particulates'!$E:$E,MATCH('2017 EPA Data'!$B1558,'Crosswalk Particulates'!$D:$D,0))</f>
        <v>CH4</v>
      </c>
      <c r="H1558" s="96">
        <f t="shared" si="24"/>
        <v>10714477186.48184</v>
      </c>
    </row>
    <row r="1559" spans="1:8" hidden="1">
      <c r="A1559" s="73" t="s">
        <v>2565</v>
      </c>
      <c r="B1559" s="73" t="s">
        <v>2642</v>
      </c>
      <c r="C1559" s="73" t="s">
        <v>2517</v>
      </c>
      <c r="D1559" s="86">
        <v>11741.851698500001</v>
      </c>
      <c r="E1559" s="73" t="s">
        <v>2518</v>
      </c>
      <c r="F1559" s="79" t="str">
        <f>INDEX('Crosswalk Particulates'!$B:$B,MATCH('2017 EPA Data'!A1559,'Crosswalk Particulates'!$A:$A,0))</f>
        <v>Electricity Sector</v>
      </c>
      <c r="G1559" s="84">
        <f>INDEX('Crosswalk Particulates'!$E:$E,MATCH('2017 EPA Data'!$B1559,'Crosswalk Particulates'!$D:$D,0))</f>
        <v>0</v>
      </c>
      <c r="H1559" s="96">
        <f t="shared" si="24"/>
        <v>0</v>
      </c>
    </row>
    <row r="1560" spans="1:8" hidden="1">
      <c r="A1560" s="73" t="s">
        <v>2578</v>
      </c>
      <c r="B1560" s="73" t="s">
        <v>2749</v>
      </c>
      <c r="C1560" s="73" t="s">
        <v>2517</v>
      </c>
      <c r="D1560" s="86">
        <v>11713.557909771411</v>
      </c>
      <c r="E1560" s="73" t="s">
        <v>2518</v>
      </c>
      <c r="F1560" s="79" t="str">
        <f>INDEX('Crosswalk Particulates'!$B:$B,MATCH('2017 EPA Data'!A1560,'Crosswalk Particulates'!$A:$A,0))</f>
        <v>process-chemicals-industry</v>
      </c>
      <c r="G1560" s="84">
        <f>INDEX('Crosswalk Particulates'!$E:$E,MATCH('2017 EPA Data'!$B1560,'Crosswalk Particulates'!$D:$D,0))</f>
        <v>0</v>
      </c>
      <c r="H1560" s="96">
        <f t="shared" si="24"/>
        <v>0</v>
      </c>
    </row>
    <row r="1561" spans="1:8" hidden="1">
      <c r="A1561" s="73" t="s">
        <v>2538</v>
      </c>
      <c r="B1561" s="73" t="s">
        <v>2540</v>
      </c>
      <c r="C1561" s="73" t="s">
        <v>2517</v>
      </c>
      <c r="D1561" s="86">
        <v>11700.2</v>
      </c>
      <c r="E1561" s="73" t="s">
        <v>2518</v>
      </c>
      <c r="F1561" s="79" t="str">
        <f>INDEX('Crosswalk Particulates'!$B:$B,MATCH('2017 EPA Data'!A1561,'Crosswalk Particulates'!$A:$A,0))</f>
        <v>process-other-industry</v>
      </c>
      <c r="G1561" s="84">
        <f>INDEX('Crosswalk Particulates'!$E:$E,MATCH('2017 EPA Data'!$B1561,'Crosswalk Particulates'!$D:$D,0))</f>
        <v>0</v>
      </c>
      <c r="H1561" s="96">
        <f t="shared" si="24"/>
        <v>0</v>
      </c>
    </row>
    <row r="1562" spans="1:8" hidden="1">
      <c r="A1562" s="73" t="s">
        <v>2586</v>
      </c>
      <c r="B1562" s="73" t="s">
        <v>2604</v>
      </c>
      <c r="C1562" s="73" t="s">
        <v>2517</v>
      </c>
      <c r="D1562" s="86">
        <v>11620.03</v>
      </c>
      <c r="E1562" s="73" t="s">
        <v>2518</v>
      </c>
      <c r="F1562" s="79" t="str">
        <f>INDEX('Crosswalk Particulates'!$B:$B,MATCH('2017 EPA Data'!A1562,'Crosswalk Particulates'!$A:$A,0))</f>
        <v>process-other-industry</v>
      </c>
      <c r="G1562" s="84">
        <f>INDEX('Crosswalk Particulates'!$E:$E,MATCH('2017 EPA Data'!$B1562,'Crosswalk Particulates'!$D:$D,0))</f>
        <v>0</v>
      </c>
      <c r="H1562" s="96">
        <f t="shared" si="24"/>
        <v>0</v>
      </c>
    </row>
    <row r="1563" spans="1:8" hidden="1">
      <c r="A1563" s="73" t="s">
        <v>2596</v>
      </c>
      <c r="B1563" s="73" t="s">
        <v>2610</v>
      </c>
      <c r="C1563" s="73" t="s">
        <v>2557</v>
      </c>
      <c r="D1563" s="86">
        <v>11576.1606552628</v>
      </c>
      <c r="E1563" s="73" t="s">
        <v>2522</v>
      </c>
      <c r="F1563" s="79" t="str">
        <f>INDEX('Crosswalk Particulates'!$B:$B,MATCH('2017 EPA Data'!A1563,'Crosswalk Particulates'!$A:$A,0))</f>
        <v>industry-fuel-coal</v>
      </c>
      <c r="G1563" s="84" t="str">
        <f>INDEX('Crosswalk Particulates'!$E:$E,MATCH('2017 EPA Data'!$B1563,'Crosswalk Particulates'!$D:$D,0))</f>
        <v>PM25</v>
      </c>
      <c r="H1563" s="96">
        <f t="shared" si="24"/>
        <v>10501728783.430071</v>
      </c>
    </row>
    <row r="1564" spans="1:8" hidden="1">
      <c r="A1564" s="73" t="s">
        <v>2538</v>
      </c>
      <c r="B1564" s="73" t="s">
        <v>2685</v>
      </c>
      <c r="C1564" s="73" t="s">
        <v>2517</v>
      </c>
      <c r="D1564" s="86">
        <v>11544.88657372034</v>
      </c>
      <c r="E1564" s="73" t="s">
        <v>2518</v>
      </c>
      <c r="F1564" s="79" t="str">
        <f>INDEX('Crosswalk Particulates'!$B:$B,MATCH('2017 EPA Data'!A1564,'Crosswalk Particulates'!$A:$A,0))</f>
        <v>process-other-industry</v>
      </c>
      <c r="G1564" s="84">
        <f>INDEX('Crosswalk Particulates'!$E:$E,MATCH('2017 EPA Data'!$B1564,'Crosswalk Particulates'!$D:$D,0))</f>
        <v>0</v>
      </c>
      <c r="H1564" s="96">
        <f t="shared" si="24"/>
        <v>0</v>
      </c>
    </row>
    <row r="1565" spans="1:8" hidden="1">
      <c r="A1565" s="73" t="s">
        <v>2647</v>
      </c>
      <c r="B1565" s="73" t="s">
        <v>2583</v>
      </c>
      <c r="D1565" s="86">
        <v>11542</v>
      </c>
      <c r="E1565" s="73" t="s">
        <v>2518</v>
      </c>
      <c r="F1565" s="79" t="str">
        <f>INDEX('Crosswalk Particulates'!$B:$B,MATCH('2017 EPA Data'!A1565,'Crosswalk Particulates'!$A:$A,0))</f>
        <v>process-mining-industry</v>
      </c>
      <c r="G1565" s="84">
        <f>INDEX('Crosswalk Particulates'!$E:$E,MATCH('2017 EPA Data'!$B1565,'Crosswalk Particulates'!$D:$D,0))</f>
        <v>0</v>
      </c>
      <c r="H1565" s="96">
        <f t="shared" si="24"/>
        <v>0</v>
      </c>
    </row>
    <row r="1566" spans="1:8" hidden="1">
      <c r="A1566" s="73" t="s">
        <v>2692</v>
      </c>
      <c r="B1566" s="73" t="s">
        <v>2615</v>
      </c>
      <c r="C1566" s="73" t="s">
        <v>2557</v>
      </c>
      <c r="D1566" s="86">
        <v>11530.29843114611</v>
      </c>
      <c r="E1566" s="73" t="s">
        <v>2522</v>
      </c>
      <c r="F1566" s="79" t="str">
        <f>INDEX('Crosswalk Particulates'!$B:$B,MATCH('2017 EPA Data'!A1566,'Crosswalk Particulates'!$A:$A,0))</f>
        <v>Residential Buildings Sector</v>
      </c>
      <c r="G1566" s="84" t="str">
        <f>INDEX('Crosswalk Particulates'!$E:$E,MATCH('2017 EPA Data'!$B1566,'Crosswalk Particulates'!$D:$D,0))</f>
        <v>SOx</v>
      </c>
      <c r="H1566" s="96">
        <f t="shared" si="24"/>
        <v>10460123224.089514</v>
      </c>
    </row>
    <row r="1567" spans="1:8" hidden="1">
      <c r="A1567" s="73" t="s">
        <v>2547</v>
      </c>
      <c r="B1567" s="73" t="s">
        <v>2533</v>
      </c>
      <c r="C1567" s="73" t="s">
        <v>2517</v>
      </c>
      <c r="D1567" s="86">
        <v>11470.32310208275</v>
      </c>
      <c r="E1567" s="73" t="s">
        <v>2518</v>
      </c>
      <c r="F1567" s="79" t="str">
        <f>INDEX('Crosswalk Particulates'!$B:$B,MATCH('2017 EPA Data'!A1567,'Crosswalk Particulates'!$A:$A,0))</f>
        <v>process-other-industry</v>
      </c>
      <c r="G1567" s="84">
        <f>INDEX('Crosswalk Particulates'!$E:$E,MATCH('2017 EPA Data'!$B1567,'Crosswalk Particulates'!$D:$D,0))</f>
        <v>0</v>
      </c>
      <c r="H1567" s="96">
        <f t="shared" si="24"/>
        <v>0</v>
      </c>
    </row>
    <row r="1568" spans="1:8" hidden="1">
      <c r="A1568" s="73" t="s">
        <v>2665</v>
      </c>
      <c r="B1568" s="73" t="s">
        <v>2516</v>
      </c>
      <c r="C1568" s="73" t="s">
        <v>2517</v>
      </c>
      <c r="D1568" s="86">
        <v>11375.8735</v>
      </c>
      <c r="E1568" s="73" t="s">
        <v>2518</v>
      </c>
      <c r="F1568" s="79" t="str">
        <f>INDEX('Crosswalk Particulates'!$B:$B,MATCH('2017 EPA Data'!A1568,'Crosswalk Particulates'!$A:$A,0))</f>
        <v>Commercial Buildings Sector</v>
      </c>
      <c r="G1568" s="84">
        <f>INDEX('Crosswalk Particulates'!$E:$E,MATCH('2017 EPA Data'!$B1568,'Crosswalk Particulates'!$D:$D,0))</f>
        <v>0</v>
      </c>
      <c r="H1568" s="96">
        <f t="shared" si="24"/>
        <v>0</v>
      </c>
    </row>
    <row r="1569" spans="1:8" hidden="1">
      <c r="A1569" s="73" t="s">
        <v>2607</v>
      </c>
      <c r="B1569" s="73" t="s">
        <v>2590</v>
      </c>
      <c r="C1569" s="73" t="s">
        <v>2557</v>
      </c>
      <c r="D1569" s="86">
        <v>11324.24109049136</v>
      </c>
      <c r="E1569" s="73" t="s">
        <v>2522</v>
      </c>
      <c r="F1569" s="79" t="str">
        <f>INDEX('Crosswalk Particulates'!$B:$B,MATCH('2017 EPA Data'!A1569,'Crosswalk Particulates'!$A:$A,0))</f>
        <v>process-cement-industry</v>
      </c>
      <c r="G1569" s="84" t="str">
        <f>INDEX('Crosswalk Particulates'!$E:$E,MATCH('2017 EPA Data'!$B1569,'Crosswalk Particulates'!$D:$D,0))</f>
        <v>PM10</v>
      </c>
      <c r="H1569" s="96">
        <f t="shared" si="24"/>
        <v>10273190926.773195</v>
      </c>
    </row>
    <row r="1570" spans="1:8" hidden="1">
      <c r="A1570" s="73" t="s">
        <v>2595</v>
      </c>
      <c r="B1570" s="73" t="s">
        <v>2639</v>
      </c>
      <c r="C1570" s="73" t="s">
        <v>2517</v>
      </c>
      <c r="D1570" s="86">
        <v>11296.6</v>
      </c>
      <c r="E1570" s="73" t="s">
        <v>2518</v>
      </c>
      <c r="F1570" s="79" t="str">
        <f>INDEX('Crosswalk Particulates'!$B:$B,MATCH('2017 EPA Data'!A1570,'Crosswalk Particulates'!$A:$A,0))</f>
        <v>process-other-industry</v>
      </c>
      <c r="G1570" s="84">
        <f>INDEX('Crosswalk Particulates'!$E:$E,MATCH('2017 EPA Data'!$B1570,'Crosswalk Particulates'!$D:$D,0))</f>
        <v>0</v>
      </c>
      <c r="H1570" s="96">
        <f t="shared" si="24"/>
        <v>0</v>
      </c>
    </row>
    <row r="1571" spans="1:8" hidden="1">
      <c r="A1571" s="73" t="s">
        <v>2599</v>
      </c>
      <c r="B1571" s="73" t="s">
        <v>2716</v>
      </c>
      <c r="D1571" s="86">
        <v>11290.659926441787</v>
      </c>
      <c r="E1571" s="73" t="s">
        <v>2522</v>
      </c>
      <c r="F1571" s="79" t="str">
        <f>INDEX('Crosswalk Particulates'!$B:$B,MATCH('2017 EPA Data'!A1571,'Crosswalk Particulates'!$A:$A,0))</f>
        <v>Other-EPA</v>
      </c>
      <c r="G1571" s="84" t="str">
        <f>INDEX('Crosswalk Particulates'!$E:$E,MATCH('2017 EPA Data'!$B1571,'Crosswalk Particulates'!$D:$D,0))</f>
        <v>BC</v>
      </c>
      <c r="H1571" s="96">
        <f t="shared" si="24"/>
        <v>10242726570.966234</v>
      </c>
    </row>
    <row r="1572" spans="1:8" hidden="1">
      <c r="A1572" s="73" t="s">
        <v>2600</v>
      </c>
      <c r="B1572" s="73" t="s">
        <v>2628</v>
      </c>
      <c r="C1572" s="73" t="s">
        <v>2517</v>
      </c>
      <c r="D1572" s="86">
        <v>11230.729730537018</v>
      </c>
      <c r="E1572" s="73" t="s">
        <v>2518</v>
      </c>
      <c r="F1572" s="79" t="str">
        <f>INDEX('Crosswalk Particulates'!$B:$B,MATCH('2017 EPA Data'!A1572,'Crosswalk Particulates'!$A:$A,0))</f>
        <v>industry-fuel-biomass</v>
      </c>
      <c r="G1572" s="84">
        <f>INDEX('Crosswalk Particulates'!$E:$E,MATCH('2017 EPA Data'!$B1572,'Crosswalk Particulates'!$D:$D,0))</f>
        <v>0</v>
      </c>
      <c r="H1572" s="96">
        <f t="shared" si="24"/>
        <v>0</v>
      </c>
    </row>
    <row r="1573" spans="1:8" hidden="1">
      <c r="A1573" s="73" t="s">
        <v>2538</v>
      </c>
      <c r="B1573" s="73" t="s">
        <v>2663</v>
      </c>
      <c r="C1573" s="73" t="s">
        <v>2517</v>
      </c>
      <c r="D1573" s="86">
        <v>11214.212945282001</v>
      </c>
      <c r="E1573" s="73" t="s">
        <v>2518</v>
      </c>
      <c r="F1573" s="79" t="str">
        <f>INDEX('Crosswalk Particulates'!$B:$B,MATCH('2017 EPA Data'!A1573,'Crosswalk Particulates'!$A:$A,0))</f>
        <v>process-other-industry</v>
      </c>
      <c r="G1573" s="84">
        <f>INDEX('Crosswalk Particulates'!$E:$E,MATCH('2017 EPA Data'!$B1573,'Crosswalk Particulates'!$D:$D,0))</f>
        <v>0</v>
      </c>
      <c r="H1573" s="96">
        <f t="shared" si="24"/>
        <v>0</v>
      </c>
    </row>
    <row r="1574" spans="1:8" hidden="1">
      <c r="A1574" s="73" t="s">
        <v>2584</v>
      </c>
      <c r="B1574" s="73" t="s">
        <v>2609</v>
      </c>
      <c r="C1574" s="73" t="s">
        <v>2557</v>
      </c>
      <c r="D1574" s="86">
        <v>11197.766895299999</v>
      </c>
      <c r="E1574" s="73" t="s">
        <v>2522</v>
      </c>
      <c r="F1574" s="79" t="str">
        <f>INDEX('Crosswalk Particulates'!$B:$B,MATCH('2017 EPA Data'!A1574,'Crosswalk Particulates'!$A:$A,0))</f>
        <v>Electricity Sector</v>
      </c>
      <c r="G1574" s="84" t="str">
        <f>INDEX('Crosswalk Particulates'!$E:$E,MATCH('2017 EPA Data'!$B1574,'Crosswalk Particulates'!$D:$D,0))</f>
        <v>NOX</v>
      </c>
      <c r="H1574" s="96">
        <f t="shared" si="24"/>
        <v>10158455330.442436</v>
      </c>
    </row>
    <row r="1575" spans="1:8" hidden="1">
      <c r="A1575" s="73" t="s">
        <v>2664</v>
      </c>
      <c r="B1575" s="73" t="s">
        <v>2580</v>
      </c>
      <c r="C1575" s="73" t="s">
        <v>2517</v>
      </c>
      <c r="D1575" s="86">
        <v>11071.031854953</v>
      </c>
      <c r="E1575" s="73" t="s">
        <v>2518</v>
      </c>
      <c r="F1575" s="79" t="str">
        <f>INDEX('Crosswalk Particulates'!$B:$B,MATCH('2017 EPA Data'!A1575,'Crosswalk Particulates'!$A:$A,0))</f>
        <v>Commercial Buildings Sector</v>
      </c>
      <c r="G1575" s="84">
        <f>INDEX('Crosswalk Particulates'!$E:$E,MATCH('2017 EPA Data'!$B1575,'Crosswalk Particulates'!$D:$D,0))</f>
        <v>0</v>
      </c>
      <c r="H1575" s="96">
        <f t="shared" si="24"/>
        <v>0</v>
      </c>
    </row>
    <row r="1576" spans="1:8" hidden="1">
      <c r="A1576" s="73" t="s">
        <v>2600</v>
      </c>
      <c r="B1576" s="73" t="s">
        <v>2598</v>
      </c>
      <c r="C1576" s="73" t="s">
        <v>2517</v>
      </c>
      <c r="D1576" s="86">
        <v>11047.292061</v>
      </c>
      <c r="E1576" s="73" t="s">
        <v>2518</v>
      </c>
      <c r="F1576" s="79" t="str">
        <f>INDEX('Crosswalk Particulates'!$B:$B,MATCH('2017 EPA Data'!A1576,'Crosswalk Particulates'!$A:$A,0))</f>
        <v>industry-fuel-biomass</v>
      </c>
      <c r="G1576" s="84">
        <f>INDEX('Crosswalk Particulates'!$E:$E,MATCH('2017 EPA Data'!$B1576,'Crosswalk Particulates'!$D:$D,0))</f>
        <v>0</v>
      </c>
      <c r="H1576" s="96">
        <f t="shared" si="24"/>
        <v>0</v>
      </c>
    </row>
    <row r="1577" spans="1:8" hidden="1">
      <c r="A1577" s="73" t="s">
        <v>2619</v>
      </c>
      <c r="B1577" s="73" t="s">
        <v>2556</v>
      </c>
      <c r="C1577" s="73" t="s">
        <v>2557</v>
      </c>
      <c r="D1577" s="86">
        <v>11041.90026929775</v>
      </c>
      <c r="E1577" s="73" t="s">
        <v>2522</v>
      </c>
      <c r="F1577" s="79" t="str">
        <f>INDEX('Crosswalk Particulates'!$B:$B,MATCH('2017 EPA Data'!A1577,'Crosswalk Particulates'!$A:$A,0))</f>
        <v>process-iron and steel-industry</v>
      </c>
      <c r="G1577" s="84" t="str">
        <f>INDEX('Crosswalk Particulates'!$E:$E,MATCH('2017 EPA Data'!$B1577,'Crosswalk Particulates'!$D:$D,0))</f>
        <v>VOC</v>
      </c>
      <c r="H1577" s="96">
        <f t="shared" si="24"/>
        <v>10017055337.69788</v>
      </c>
    </row>
    <row r="1578" spans="1:8" hidden="1">
      <c r="A1578" s="73" t="s">
        <v>2541</v>
      </c>
      <c r="B1578" s="73" t="s">
        <v>2656</v>
      </c>
      <c r="C1578" s="73" t="s">
        <v>2517</v>
      </c>
      <c r="D1578" s="86">
        <v>11018.893100719761</v>
      </c>
      <c r="E1578" s="73" t="s">
        <v>2518</v>
      </c>
      <c r="F1578" s="79" t="str">
        <f>INDEX('Crosswalk Particulates'!$B:$B,MATCH('2017 EPA Data'!A1578,'Crosswalk Particulates'!$A:$A,0))</f>
        <v>Transportation Sector</v>
      </c>
      <c r="G1578" s="84">
        <f>INDEX('Crosswalk Particulates'!$E:$E,MATCH('2017 EPA Data'!$B1578,'Crosswalk Particulates'!$D:$D,0))</f>
        <v>0</v>
      </c>
      <c r="H1578" s="96">
        <f t="shared" si="24"/>
        <v>0</v>
      </c>
    </row>
    <row r="1579" spans="1:8" hidden="1">
      <c r="A1579" s="73" t="s">
        <v>2600</v>
      </c>
      <c r="B1579" s="73" t="s">
        <v>2622</v>
      </c>
      <c r="C1579" s="73" t="s">
        <v>2623</v>
      </c>
      <c r="D1579" s="86">
        <v>10968.614667905284</v>
      </c>
      <c r="E1579" s="73" t="s">
        <v>2518</v>
      </c>
      <c r="F1579" s="79" t="str">
        <f>INDEX('Crosswalk Particulates'!$B:$B,MATCH('2017 EPA Data'!A1579,'Crosswalk Particulates'!$A:$A,0))</f>
        <v>industry-fuel-biomass</v>
      </c>
      <c r="G1579" s="84">
        <f>INDEX('Crosswalk Particulates'!$E:$E,MATCH('2017 EPA Data'!$B1579,'Crosswalk Particulates'!$D:$D,0))</f>
        <v>0</v>
      </c>
      <c r="H1579" s="96">
        <f t="shared" si="24"/>
        <v>0</v>
      </c>
    </row>
    <row r="1580" spans="1:8" hidden="1">
      <c r="A1580" s="73" t="s">
        <v>2603</v>
      </c>
      <c r="B1580" s="73" t="s">
        <v>2634</v>
      </c>
      <c r="D1580" s="86">
        <v>10959.618288248348</v>
      </c>
      <c r="E1580" s="73" t="s">
        <v>2522</v>
      </c>
      <c r="F1580" s="79" t="str">
        <f>INDEX('Crosswalk Particulates'!$B:$B,MATCH('2017 EPA Data'!A1580,'Crosswalk Particulates'!$A:$A,0))</f>
        <v>Transportation Sector</v>
      </c>
      <c r="G1580" s="84" t="str">
        <f>INDEX('Crosswalk Particulates'!$E:$E,MATCH('2017 EPA Data'!$B1580,'Crosswalk Particulates'!$D:$D,0))</f>
        <v>OC</v>
      </c>
      <c r="H1580" s="96">
        <f t="shared" si="24"/>
        <v>9942410291.3412285</v>
      </c>
    </row>
    <row r="1581" spans="1:8" hidden="1">
      <c r="A1581" s="73" t="s">
        <v>2619</v>
      </c>
      <c r="B1581" s="73" t="s">
        <v>2751</v>
      </c>
      <c r="C1581" s="73" t="s">
        <v>2517</v>
      </c>
      <c r="D1581" s="86">
        <v>10922.3518407266</v>
      </c>
      <c r="E1581" s="73" t="s">
        <v>2518</v>
      </c>
      <c r="F1581" s="79" t="str">
        <f>INDEX('Crosswalk Particulates'!$B:$B,MATCH('2017 EPA Data'!A1581,'Crosswalk Particulates'!$A:$A,0))</f>
        <v>process-iron and steel-industry</v>
      </c>
      <c r="G1581" s="84">
        <f>INDEX('Crosswalk Particulates'!$E:$E,MATCH('2017 EPA Data'!$B1581,'Crosswalk Particulates'!$D:$D,0))</f>
        <v>0</v>
      </c>
      <c r="H1581" s="96">
        <f t="shared" si="24"/>
        <v>0</v>
      </c>
    </row>
    <row r="1582" spans="1:8" hidden="1">
      <c r="A1582" s="73" t="s">
        <v>2565</v>
      </c>
      <c r="B1582" s="73" t="s">
        <v>2728</v>
      </c>
      <c r="C1582" s="73" t="s">
        <v>2517</v>
      </c>
      <c r="D1582" s="86">
        <v>10901.314133294998</v>
      </c>
      <c r="E1582" s="73" t="s">
        <v>2518</v>
      </c>
      <c r="F1582" s="79" t="str">
        <f>INDEX('Crosswalk Particulates'!$B:$B,MATCH('2017 EPA Data'!A1582,'Crosswalk Particulates'!$A:$A,0))</f>
        <v>Electricity Sector</v>
      </c>
      <c r="G1582" s="84">
        <f>INDEX('Crosswalk Particulates'!$E:$E,MATCH('2017 EPA Data'!$B1582,'Crosswalk Particulates'!$D:$D,0))</f>
        <v>0</v>
      </c>
      <c r="H1582" s="96">
        <f t="shared" si="24"/>
        <v>0</v>
      </c>
    </row>
    <row r="1583" spans="1:8" hidden="1">
      <c r="A1583" s="73" t="s">
        <v>2655</v>
      </c>
      <c r="B1583" s="73" t="s">
        <v>2575</v>
      </c>
      <c r="C1583" s="73" t="s">
        <v>2517</v>
      </c>
      <c r="D1583" s="86">
        <v>10873.7646</v>
      </c>
      <c r="E1583" s="73" t="s">
        <v>2518</v>
      </c>
      <c r="F1583" s="79" t="str">
        <f>INDEX('Crosswalk Particulates'!$B:$B,MATCH('2017 EPA Data'!A1583,'Crosswalk Particulates'!$A:$A,0))</f>
        <v>Commercial Buildings Sector</v>
      </c>
      <c r="G1583" s="84">
        <f>INDEX('Crosswalk Particulates'!$E:$E,MATCH('2017 EPA Data'!$B1583,'Crosswalk Particulates'!$D:$D,0))</f>
        <v>0</v>
      </c>
      <c r="H1583" s="96">
        <f t="shared" si="24"/>
        <v>0</v>
      </c>
    </row>
    <row r="1584" spans="1:8" hidden="1">
      <c r="A1584" s="73" t="s">
        <v>2553</v>
      </c>
      <c r="B1584" s="73" t="s">
        <v>2561</v>
      </c>
      <c r="C1584" s="73" t="s">
        <v>2517</v>
      </c>
      <c r="D1584" s="86">
        <v>10831.38408</v>
      </c>
      <c r="E1584" s="73" t="s">
        <v>2518</v>
      </c>
      <c r="F1584" s="79" t="str">
        <f>INDEX('Crosswalk Particulates'!$B:$B,MATCH('2017 EPA Data'!A1584,'Crosswalk Particulates'!$A:$A,0))</f>
        <v>process-other-industry</v>
      </c>
      <c r="G1584" s="84">
        <f>INDEX('Crosswalk Particulates'!$E:$E,MATCH('2017 EPA Data'!$B1584,'Crosswalk Particulates'!$D:$D,0))</f>
        <v>0</v>
      </c>
      <c r="H1584" s="96">
        <f t="shared" si="24"/>
        <v>0</v>
      </c>
    </row>
    <row r="1585" spans="1:8" hidden="1">
      <c r="A1585" s="73" t="s">
        <v>2581</v>
      </c>
      <c r="B1585" s="73" t="s">
        <v>2634</v>
      </c>
      <c r="D1585" s="86">
        <v>10824.639388232223</v>
      </c>
      <c r="E1585" s="73" t="s">
        <v>2522</v>
      </c>
      <c r="F1585" s="79" t="str">
        <f>INDEX('Crosswalk Particulates'!$B:$B,MATCH('2017 EPA Data'!A1585,'Crosswalk Particulates'!$A:$A,0))</f>
        <v>Electricity Sector</v>
      </c>
      <c r="G1585" s="84" t="str">
        <f>INDEX('Crosswalk Particulates'!$E:$E,MATCH('2017 EPA Data'!$B1585,'Crosswalk Particulates'!$D:$D,0))</f>
        <v>OC</v>
      </c>
      <c r="H1585" s="96">
        <f t="shared" si="24"/>
        <v>9819959347.3997555</v>
      </c>
    </row>
    <row r="1586" spans="1:8" hidden="1">
      <c r="A1586" s="73" t="s">
        <v>2584</v>
      </c>
      <c r="B1586" s="73" t="s">
        <v>2537</v>
      </c>
      <c r="C1586" s="73" t="s">
        <v>2517</v>
      </c>
      <c r="D1586" s="86">
        <v>10705.58639179027</v>
      </c>
      <c r="E1586" s="73" t="s">
        <v>2518</v>
      </c>
      <c r="F1586" s="79" t="str">
        <f>INDEX('Crosswalk Particulates'!$B:$B,MATCH('2017 EPA Data'!A1586,'Crosswalk Particulates'!$A:$A,0))</f>
        <v>Electricity Sector</v>
      </c>
      <c r="G1586" s="84">
        <f>INDEX('Crosswalk Particulates'!$E:$E,MATCH('2017 EPA Data'!$B1586,'Crosswalk Particulates'!$D:$D,0))</f>
        <v>0</v>
      </c>
      <c r="H1586" s="96">
        <f t="shared" si="24"/>
        <v>0</v>
      </c>
    </row>
    <row r="1587" spans="1:8" hidden="1">
      <c r="A1587" s="73" t="s">
        <v>2586</v>
      </c>
      <c r="B1587" s="73" t="s">
        <v>2622</v>
      </c>
      <c r="C1587" s="73" t="s">
        <v>2623</v>
      </c>
      <c r="D1587" s="86">
        <v>10699.380913860832</v>
      </c>
      <c r="E1587" s="73" t="s">
        <v>2518</v>
      </c>
      <c r="F1587" s="79" t="str">
        <f>INDEX('Crosswalk Particulates'!$B:$B,MATCH('2017 EPA Data'!A1587,'Crosswalk Particulates'!$A:$A,0))</f>
        <v>process-other-industry</v>
      </c>
      <c r="G1587" s="84">
        <f>INDEX('Crosswalk Particulates'!$E:$E,MATCH('2017 EPA Data'!$B1587,'Crosswalk Particulates'!$D:$D,0))</f>
        <v>0</v>
      </c>
      <c r="H1587" s="96">
        <f t="shared" si="24"/>
        <v>0</v>
      </c>
    </row>
    <row r="1588" spans="1:8" hidden="1">
      <c r="A1588" s="73" t="s">
        <v>2602</v>
      </c>
      <c r="B1588" s="73" t="s">
        <v>2556</v>
      </c>
      <c r="C1588" s="73" t="s">
        <v>2557</v>
      </c>
      <c r="D1588" s="86">
        <v>10693.955401425519</v>
      </c>
      <c r="E1588" s="73" t="s">
        <v>2522</v>
      </c>
      <c r="F1588" s="79" t="str">
        <f>INDEX('Crosswalk Particulates'!$B:$B,MATCH('2017 EPA Data'!A1588,'Crosswalk Particulates'!$A:$A,0))</f>
        <v>process-other-industry</v>
      </c>
      <c r="G1588" s="84" t="str">
        <f>INDEX('Crosswalk Particulates'!$E:$E,MATCH('2017 EPA Data'!$B1588,'Crosswalk Particulates'!$D:$D,0))</f>
        <v>VOC</v>
      </c>
      <c r="H1588" s="96">
        <f t="shared" si="24"/>
        <v>9701404687.8151512</v>
      </c>
    </row>
    <row r="1589" spans="1:8" hidden="1">
      <c r="A1589" s="73" t="s">
        <v>2534</v>
      </c>
      <c r="B1589" s="73" t="s">
        <v>2634</v>
      </c>
      <c r="D1589" s="86">
        <v>10609.754329360476</v>
      </c>
      <c r="E1589" s="73" t="s">
        <v>2522</v>
      </c>
      <c r="F1589" s="79" t="str">
        <f>INDEX('Crosswalk Particulates'!$B:$B,MATCH('2017 EPA Data'!A1589,'Crosswalk Particulates'!$A:$A,0))</f>
        <v>Other-EPA</v>
      </c>
      <c r="G1589" s="84" t="str">
        <f>INDEX('Crosswalk Particulates'!$E:$E,MATCH('2017 EPA Data'!$B1589,'Crosswalk Particulates'!$D:$D,0))</f>
        <v>OC</v>
      </c>
      <c r="H1589" s="96">
        <f t="shared" si="24"/>
        <v>9625018669.3039875</v>
      </c>
    </row>
    <row r="1590" spans="1:8" hidden="1">
      <c r="A1590" s="73" t="s">
        <v>2649</v>
      </c>
      <c r="B1590" s="73" t="s">
        <v>2540</v>
      </c>
      <c r="C1590" s="73" t="s">
        <v>2517</v>
      </c>
      <c r="D1590" s="86">
        <v>10581.41</v>
      </c>
      <c r="E1590" s="73" t="s">
        <v>2518</v>
      </c>
      <c r="F1590" s="79" t="str">
        <f>INDEX('Crosswalk Particulates'!$B:$B,MATCH('2017 EPA Data'!A1590,'Crosswalk Particulates'!$A:$A,0))</f>
        <v>Electricity Sector</v>
      </c>
      <c r="G1590" s="84">
        <f>INDEX('Crosswalk Particulates'!$E:$E,MATCH('2017 EPA Data'!$B1590,'Crosswalk Particulates'!$D:$D,0))</f>
        <v>0</v>
      </c>
      <c r="H1590" s="96">
        <f t="shared" si="24"/>
        <v>0</v>
      </c>
    </row>
    <row r="1591" spans="1:8" hidden="1">
      <c r="A1591" s="73" t="s">
        <v>2578</v>
      </c>
      <c r="B1591" s="73" t="s">
        <v>2689</v>
      </c>
      <c r="C1591" s="73" t="s">
        <v>2517</v>
      </c>
      <c r="D1591" s="86">
        <v>10550.2125772</v>
      </c>
      <c r="E1591" s="73" t="s">
        <v>2518</v>
      </c>
      <c r="F1591" s="79" t="str">
        <f>INDEX('Crosswalk Particulates'!$B:$B,MATCH('2017 EPA Data'!A1591,'Crosswalk Particulates'!$A:$A,0))</f>
        <v>process-chemicals-industry</v>
      </c>
      <c r="G1591" s="84">
        <f>INDEX('Crosswalk Particulates'!$E:$E,MATCH('2017 EPA Data'!$B1591,'Crosswalk Particulates'!$D:$D,0))</f>
        <v>0</v>
      </c>
      <c r="H1591" s="96">
        <f t="shared" si="24"/>
        <v>0</v>
      </c>
    </row>
    <row r="1592" spans="1:8" hidden="1">
      <c r="A1592" s="73" t="s">
        <v>2519</v>
      </c>
      <c r="B1592" s="73" t="s">
        <v>2745</v>
      </c>
      <c r="C1592" s="73" t="s">
        <v>2517</v>
      </c>
      <c r="D1592" s="86">
        <v>10529.277375544358</v>
      </c>
      <c r="E1592" s="73" t="s">
        <v>2518</v>
      </c>
      <c r="F1592" s="79" t="str">
        <f>INDEX('Crosswalk Particulates'!$B:$B,MATCH('2017 EPA Data'!A1592,'Crosswalk Particulates'!$A:$A,0))</f>
        <v>process-other-industry</v>
      </c>
      <c r="G1592" s="84">
        <f>INDEX('Crosswalk Particulates'!$E:$E,MATCH('2017 EPA Data'!$B1592,'Crosswalk Particulates'!$D:$D,0))</f>
        <v>0</v>
      </c>
      <c r="H1592" s="96">
        <f t="shared" si="24"/>
        <v>0</v>
      </c>
    </row>
    <row r="1593" spans="1:8" hidden="1">
      <c r="A1593" s="73" t="s">
        <v>2565</v>
      </c>
      <c r="B1593" s="73" t="s">
        <v>2752</v>
      </c>
      <c r="C1593" s="73" t="s">
        <v>2517</v>
      </c>
      <c r="D1593" s="86">
        <v>10463.199790999999</v>
      </c>
      <c r="E1593" s="73" t="s">
        <v>2518</v>
      </c>
      <c r="F1593" s="79" t="str">
        <f>INDEX('Crosswalk Particulates'!$B:$B,MATCH('2017 EPA Data'!A1593,'Crosswalk Particulates'!$A:$A,0))</f>
        <v>Electricity Sector</v>
      </c>
      <c r="G1593" s="84">
        <f>INDEX('Crosswalk Particulates'!$E:$E,MATCH('2017 EPA Data'!$B1593,'Crosswalk Particulates'!$D:$D,0))</f>
        <v>0</v>
      </c>
      <c r="H1593" s="96">
        <f t="shared" si="24"/>
        <v>0</v>
      </c>
    </row>
    <row r="1594" spans="1:8" hidden="1">
      <c r="A1594" s="73" t="s">
        <v>2586</v>
      </c>
      <c r="B1594" s="73" t="s">
        <v>2703</v>
      </c>
      <c r="C1594" s="73" t="s">
        <v>2517</v>
      </c>
      <c r="D1594" s="86">
        <v>10420.766439999999</v>
      </c>
      <c r="E1594" s="73" t="s">
        <v>2518</v>
      </c>
      <c r="F1594" s="79" t="str">
        <f>INDEX('Crosswalk Particulates'!$B:$B,MATCH('2017 EPA Data'!A1594,'Crosswalk Particulates'!$A:$A,0))</f>
        <v>process-other-industry</v>
      </c>
      <c r="G1594" s="84">
        <f>INDEX('Crosswalk Particulates'!$E:$E,MATCH('2017 EPA Data'!$B1594,'Crosswalk Particulates'!$D:$D,0))</f>
        <v>0</v>
      </c>
      <c r="H1594" s="96">
        <f t="shared" si="24"/>
        <v>0</v>
      </c>
    </row>
    <row r="1595" spans="1:8" hidden="1">
      <c r="A1595" s="73" t="s">
        <v>2669</v>
      </c>
      <c r="B1595" s="73" t="s">
        <v>2560</v>
      </c>
      <c r="C1595" s="73" t="s">
        <v>2557</v>
      </c>
      <c r="D1595" s="86">
        <v>10393.796755199372</v>
      </c>
      <c r="E1595" s="73" t="s">
        <v>2522</v>
      </c>
      <c r="F1595" s="79" t="str">
        <f>INDEX('Crosswalk Particulates'!$B:$B,MATCH('2017 EPA Data'!A1595,'Crosswalk Particulates'!$A:$A,0))</f>
        <v>Commercial Buildings Sector</v>
      </c>
      <c r="G1595" s="84" t="str">
        <f>INDEX('Crosswalk Particulates'!$E:$E,MATCH('2017 EPA Data'!$B1595,'Crosswalk Particulates'!$D:$D,0))</f>
        <v>CO</v>
      </c>
      <c r="H1595" s="96">
        <f t="shared" si="24"/>
        <v>9429105020.5471897</v>
      </c>
    </row>
    <row r="1596" spans="1:8" hidden="1">
      <c r="A1596" s="73" t="s">
        <v>2581</v>
      </c>
      <c r="B1596" s="73" t="s">
        <v>2537</v>
      </c>
      <c r="C1596" s="73" t="s">
        <v>2517</v>
      </c>
      <c r="D1596" s="86">
        <v>10377.623415324068</v>
      </c>
      <c r="E1596" s="73" t="s">
        <v>2518</v>
      </c>
      <c r="F1596" s="79" t="str">
        <f>INDEX('Crosswalk Particulates'!$B:$B,MATCH('2017 EPA Data'!A1596,'Crosswalk Particulates'!$A:$A,0))</f>
        <v>Electricity Sector</v>
      </c>
      <c r="G1596" s="84">
        <f>INDEX('Crosswalk Particulates'!$E:$E,MATCH('2017 EPA Data'!$B1596,'Crosswalk Particulates'!$D:$D,0))</f>
        <v>0</v>
      </c>
      <c r="H1596" s="96">
        <f t="shared" si="24"/>
        <v>0</v>
      </c>
    </row>
    <row r="1597" spans="1:8" hidden="1">
      <c r="A1597" s="73" t="s">
        <v>2541</v>
      </c>
      <c r="B1597" s="73" t="s">
        <v>2590</v>
      </c>
      <c r="C1597" s="73" t="s">
        <v>2557</v>
      </c>
      <c r="D1597" s="86">
        <v>10370.670233078774</v>
      </c>
      <c r="E1597" s="73" t="s">
        <v>2522</v>
      </c>
      <c r="F1597" s="79" t="str">
        <f>INDEX('Crosswalk Particulates'!$B:$B,MATCH('2017 EPA Data'!A1597,'Crosswalk Particulates'!$A:$A,0))</f>
        <v>Transportation Sector</v>
      </c>
      <c r="G1597" s="84" t="str">
        <f>INDEX('Crosswalk Particulates'!$E:$E,MATCH('2017 EPA Data'!$B1597,'Crosswalk Particulates'!$D:$D,0))</f>
        <v>PM10</v>
      </c>
      <c r="H1597" s="96">
        <f t="shared" si="24"/>
        <v>9408124967.6395702</v>
      </c>
    </row>
    <row r="1598" spans="1:8" hidden="1">
      <c r="A1598" s="73" t="s">
        <v>2603</v>
      </c>
      <c r="B1598" s="73" t="s">
        <v>2716</v>
      </c>
      <c r="D1598" s="86">
        <v>10362.37068539199</v>
      </c>
      <c r="E1598" s="73" t="s">
        <v>2522</v>
      </c>
      <c r="F1598" s="79" t="str">
        <f>INDEX('Crosswalk Particulates'!$B:$B,MATCH('2017 EPA Data'!A1598,'Crosswalk Particulates'!$A:$A,0))</f>
        <v>Transportation Sector</v>
      </c>
      <c r="G1598" s="84" t="str">
        <f>INDEX('Crosswalk Particulates'!$E:$E,MATCH('2017 EPA Data'!$B1598,'Crosswalk Particulates'!$D:$D,0))</f>
        <v>BC</v>
      </c>
      <c r="H1598" s="96">
        <f t="shared" si="24"/>
        <v>9400595735.6750755</v>
      </c>
    </row>
    <row r="1599" spans="1:8" hidden="1">
      <c r="A1599" s="73" t="s">
        <v>2619</v>
      </c>
      <c r="B1599" s="73" t="s">
        <v>2544</v>
      </c>
      <c r="C1599" s="73" t="s">
        <v>2517</v>
      </c>
      <c r="D1599" s="86">
        <v>10304.328950428</v>
      </c>
      <c r="E1599" s="73" t="s">
        <v>2518</v>
      </c>
      <c r="F1599" s="79" t="str">
        <f>INDEX('Crosswalk Particulates'!$B:$B,MATCH('2017 EPA Data'!A1599,'Crosswalk Particulates'!$A:$A,0))</f>
        <v>process-iron and steel-industry</v>
      </c>
      <c r="G1599" s="84">
        <f>INDEX('Crosswalk Particulates'!$E:$E,MATCH('2017 EPA Data'!$B1599,'Crosswalk Particulates'!$D:$D,0))</f>
        <v>0</v>
      </c>
      <c r="H1599" s="96">
        <f t="shared" si="24"/>
        <v>0</v>
      </c>
    </row>
    <row r="1600" spans="1:8" hidden="1">
      <c r="A1600" s="73" t="s">
        <v>2599</v>
      </c>
      <c r="B1600" s="73" t="s">
        <v>2753</v>
      </c>
      <c r="D1600" s="86">
        <v>10294.040905633665</v>
      </c>
      <c r="E1600" s="73" t="s">
        <v>2522</v>
      </c>
      <c r="F1600" s="79" t="str">
        <f>INDEX('Crosswalk Particulates'!$B:$B,MATCH('2017 EPA Data'!A1600,'Crosswalk Particulates'!$A:$A,0))</f>
        <v>Other-EPA</v>
      </c>
      <c r="G1600" s="84">
        <f>INDEX('Crosswalk Particulates'!$E:$E,MATCH('2017 EPA Data'!$B1600,'Crosswalk Particulates'!$D:$D,0))</f>
        <v>0</v>
      </c>
      <c r="H1600" s="96">
        <f t="shared" si="24"/>
        <v>9338607928.4717236</v>
      </c>
    </row>
    <row r="1601" spans="1:8" hidden="1">
      <c r="A1601" s="73" t="s">
        <v>2602</v>
      </c>
      <c r="B1601" s="73" t="s">
        <v>2610</v>
      </c>
      <c r="C1601" s="73" t="s">
        <v>2557</v>
      </c>
      <c r="D1601" s="86">
        <v>10289.980981556773</v>
      </c>
      <c r="E1601" s="73" t="s">
        <v>2522</v>
      </c>
      <c r="F1601" s="79" t="str">
        <f>INDEX('Crosswalk Particulates'!$B:$B,MATCH('2017 EPA Data'!A1601,'Crosswalk Particulates'!$A:$A,0))</f>
        <v>process-other-industry</v>
      </c>
      <c r="G1601" s="84" t="str">
        <f>INDEX('Crosswalk Particulates'!$E:$E,MATCH('2017 EPA Data'!$B1601,'Crosswalk Particulates'!$D:$D,0))</f>
        <v>PM25</v>
      </c>
      <c r="H1601" s="96">
        <f t="shared" si="24"/>
        <v>9334924822.9234753</v>
      </c>
    </row>
    <row r="1602" spans="1:8" hidden="1">
      <c r="A1602" s="73" t="s">
        <v>2632</v>
      </c>
      <c r="B1602" s="73" t="s">
        <v>2685</v>
      </c>
      <c r="C1602" s="73" t="s">
        <v>2517</v>
      </c>
      <c r="D1602" s="86">
        <v>10244.82768250367</v>
      </c>
      <c r="E1602" s="73" t="s">
        <v>2518</v>
      </c>
      <c r="F1602" s="79" t="str">
        <f>INDEX('Crosswalk Particulates'!$B:$B,MATCH('2017 EPA Data'!A1602,'Crosswalk Particulates'!$A:$A,0))</f>
        <v>industry-fuel-other</v>
      </c>
      <c r="G1602" s="84">
        <f>INDEX('Crosswalk Particulates'!$E:$E,MATCH('2017 EPA Data'!$B1602,'Crosswalk Particulates'!$D:$D,0))</f>
        <v>0</v>
      </c>
      <c r="H1602" s="96">
        <f t="shared" si="24"/>
        <v>0</v>
      </c>
    </row>
    <row r="1603" spans="1:8" hidden="1">
      <c r="A1603" s="73" t="s">
        <v>2586</v>
      </c>
      <c r="B1603" s="73" t="s">
        <v>2630</v>
      </c>
      <c r="D1603" s="86">
        <v>10221.761791056579</v>
      </c>
      <c r="E1603" s="73" t="s">
        <v>2522</v>
      </c>
      <c r="F1603" s="79" t="str">
        <f>INDEX('Crosswalk Particulates'!$B:$B,MATCH('2017 EPA Data'!A1603,'Crosswalk Particulates'!$A:$A,0))</f>
        <v>process-other-industry</v>
      </c>
      <c r="G1603" s="84">
        <f>INDEX('Crosswalk Particulates'!$E:$E,MATCH('2017 EPA Data'!$B1603,'Crosswalk Particulates'!$D:$D,0))</f>
        <v>0</v>
      </c>
      <c r="H1603" s="96">
        <f t="shared" si="24"/>
        <v>9273037340.7268181</v>
      </c>
    </row>
    <row r="1604" spans="1:8" hidden="1">
      <c r="A1604" s="73" t="s">
        <v>2603</v>
      </c>
      <c r="B1604" s="73" t="s">
        <v>2628</v>
      </c>
      <c r="C1604" s="73" t="s">
        <v>2517</v>
      </c>
      <c r="D1604" s="86">
        <v>10189.713091333899</v>
      </c>
      <c r="E1604" s="73" t="s">
        <v>2518</v>
      </c>
      <c r="F1604" s="79" t="str">
        <f>INDEX('Crosswalk Particulates'!$B:$B,MATCH('2017 EPA Data'!A1604,'Crosswalk Particulates'!$A:$A,0))</f>
        <v>Transportation Sector</v>
      </c>
      <c r="G1604" s="84">
        <f>INDEX('Crosswalk Particulates'!$E:$E,MATCH('2017 EPA Data'!$B1604,'Crosswalk Particulates'!$D:$D,0))</f>
        <v>0</v>
      </c>
      <c r="H1604" s="96">
        <f t="shared" ref="H1604:H1667" si="25">IF(E1604="TON",D1604/metricton_to_shortton,0)*10^6</f>
        <v>0</v>
      </c>
    </row>
    <row r="1605" spans="1:8" hidden="1">
      <c r="A1605" s="73" t="s">
        <v>2563</v>
      </c>
      <c r="B1605" s="73" t="s">
        <v>2528</v>
      </c>
      <c r="C1605" s="73" t="s">
        <v>2517</v>
      </c>
      <c r="D1605" s="86">
        <v>10168.316243011135</v>
      </c>
      <c r="E1605" s="73" t="s">
        <v>2518</v>
      </c>
      <c r="F1605" s="79" t="str">
        <f>INDEX('Crosswalk Particulates'!$B:$B,MATCH('2017 EPA Data'!A1605,'Crosswalk Particulates'!$A:$A,0))</f>
        <v>Other-EPA</v>
      </c>
      <c r="G1605" s="84">
        <f>INDEX('Crosswalk Particulates'!$E:$E,MATCH('2017 EPA Data'!$B1605,'Crosswalk Particulates'!$D:$D,0))</f>
        <v>0</v>
      </c>
      <c r="H1605" s="96">
        <f t="shared" si="25"/>
        <v>0</v>
      </c>
    </row>
    <row r="1606" spans="1:8" hidden="1">
      <c r="A1606" s="73" t="s">
        <v>2592</v>
      </c>
      <c r="B1606" s="73" t="s">
        <v>2566</v>
      </c>
      <c r="C1606" s="73" t="s">
        <v>2517</v>
      </c>
      <c r="D1606" s="86">
        <v>10166.24</v>
      </c>
      <c r="E1606" s="73" t="s">
        <v>2518</v>
      </c>
      <c r="F1606" s="79" t="str">
        <f>INDEX('Crosswalk Particulates'!$B:$B,MATCH('2017 EPA Data'!A1606,'Crosswalk Particulates'!$A:$A,0))</f>
        <v>process-ngps-industry</v>
      </c>
      <c r="G1606" s="84">
        <f>INDEX('Crosswalk Particulates'!$E:$E,MATCH('2017 EPA Data'!$B1606,'Crosswalk Particulates'!$D:$D,0))</f>
        <v>0</v>
      </c>
      <c r="H1606" s="96">
        <f t="shared" si="25"/>
        <v>0</v>
      </c>
    </row>
    <row r="1607" spans="1:8" hidden="1">
      <c r="A1607" s="73" t="s">
        <v>2600</v>
      </c>
      <c r="B1607" s="73" t="s">
        <v>2724</v>
      </c>
      <c r="C1607" s="73" t="s">
        <v>2517</v>
      </c>
      <c r="D1607" s="86">
        <v>10071.344955758273</v>
      </c>
      <c r="E1607" s="73" t="s">
        <v>2518</v>
      </c>
      <c r="F1607" s="79" t="str">
        <f>INDEX('Crosswalk Particulates'!$B:$B,MATCH('2017 EPA Data'!A1607,'Crosswalk Particulates'!$A:$A,0))</f>
        <v>industry-fuel-biomass</v>
      </c>
      <c r="G1607" s="84">
        <f>INDEX('Crosswalk Particulates'!$E:$E,MATCH('2017 EPA Data'!$B1607,'Crosswalk Particulates'!$D:$D,0))</f>
        <v>0</v>
      </c>
      <c r="H1607" s="96">
        <f t="shared" si="25"/>
        <v>0</v>
      </c>
    </row>
    <row r="1608" spans="1:8" hidden="1">
      <c r="A1608" s="73" t="s">
        <v>2527</v>
      </c>
      <c r="B1608" s="73" t="s">
        <v>2675</v>
      </c>
      <c r="C1608" s="73" t="s">
        <v>2517</v>
      </c>
      <c r="D1608" s="86">
        <v>10068.118564448974</v>
      </c>
      <c r="E1608" s="73" t="s">
        <v>2518</v>
      </c>
      <c r="F1608" s="79" t="str">
        <f>INDEX('Crosswalk Particulates'!$B:$B,MATCH('2017 EPA Data'!A1608,'Crosswalk Particulates'!$A:$A,0))</f>
        <v>Transportation Sector</v>
      </c>
      <c r="G1608" s="84">
        <f>INDEX('Crosswalk Particulates'!$E:$E,MATCH('2017 EPA Data'!$B1608,'Crosswalk Particulates'!$D:$D,0))</f>
        <v>0</v>
      </c>
      <c r="H1608" s="96">
        <f t="shared" si="25"/>
        <v>0</v>
      </c>
    </row>
    <row r="1609" spans="1:8" hidden="1">
      <c r="A1609" s="73" t="s">
        <v>2555</v>
      </c>
      <c r="B1609" s="73" t="s">
        <v>2574</v>
      </c>
      <c r="C1609" s="73" t="s">
        <v>2517</v>
      </c>
      <c r="D1609" s="86">
        <v>10056.962</v>
      </c>
      <c r="E1609" s="73" t="s">
        <v>2518</v>
      </c>
      <c r="F1609" s="79" t="str">
        <f>INDEX('Crosswalk Particulates'!$B:$B,MATCH('2017 EPA Data'!A1609,'Crosswalk Particulates'!$A:$A,0))</f>
        <v>process-other-industry</v>
      </c>
      <c r="G1609" s="84">
        <f>INDEX('Crosswalk Particulates'!$E:$E,MATCH('2017 EPA Data'!$B1609,'Crosswalk Particulates'!$D:$D,0))</f>
        <v>0</v>
      </c>
      <c r="H1609" s="96">
        <f t="shared" si="25"/>
        <v>0</v>
      </c>
    </row>
    <row r="1610" spans="1:8" hidden="1">
      <c r="A1610" s="73" t="s">
        <v>2547</v>
      </c>
      <c r="B1610" s="73" t="s">
        <v>2536</v>
      </c>
      <c r="C1610" s="73" t="s">
        <v>2517</v>
      </c>
      <c r="D1610" s="86">
        <v>10036.843103817</v>
      </c>
      <c r="E1610" s="73" t="s">
        <v>2518</v>
      </c>
      <c r="F1610" s="79" t="str">
        <f>INDEX('Crosswalk Particulates'!$B:$B,MATCH('2017 EPA Data'!A1610,'Crosswalk Particulates'!$A:$A,0))</f>
        <v>process-other-industry</v>
      </c>
      <c r="G1610" s="84">
        <f>INDEX('Crosswalk Particulates'!$E:$E,MATCH('2017 EPA Data'!$B1610,'Crosswalk Particulates'!$D:$D,0))</f>
        <v>0</v>
      </c>
      <c r="H1610" s="96">
        <f t="shared" si="25"/>
        <v>0</v>
      </c>
    </row>
    <row r="1611" spans="1:8" hidden="1">
      <c r="A1611" s="73" t="s">
        <v>2551</v>
      </c>
      <c r="B1611" s="73" t="s">
        <v>2634</v>
      </c>
      <c r="D1611" s="86">
        <v>9987.8478596602963</v>
      </c>
      <c r="E1611" s="73" t="s">
        <v>2522</v>
      </c>
      <c r="F1611" s="79" t="str">
        <f>INDEX('Crosswalk Particulates'!$B:$B,MATCH('2017 EPA Data'!A1611,'Crosswalk Particulates'!$A:$A,0))</f>
        <v>industry-fuel-natural gas</v>
      </c>
      <c r="G1611" s="84" t="str">
        <f>INDEX('Crosswalk Particulates'!$E:$E,MATCH('2017 EPA Data'!$B1611,'Crosswalk Particulates'!$D:$D,0))</f>
        <v>OC</v>
      </c>
      <c r="H1611" s="96">
        <f t="shared" si="25"/>
        <v>9060833939.3276825</v>
      </c>
    </row>
    <row r="1612" spans="1:8" hidden="1">
      <c r="A1612" s="73" t="s">
        <v>2582</v>
      </c>
      <c r="B1612" s="73" t="s">
        <v>2556</v>
      </c>
      <c r="C1612" s="73" t="s">
        <v>2557</v>
      </c>
      <c r="D1612" s="86">
        <v>9987.0668404952248</v>
      </c>
      <c r="E1612" s="73" t="s">
        <v>2522</v>
      </c>
      <c r="F1612" s="79" t="str">
        <f>INDEX('Crosswalk Particulates'!$B:$B,MATCH('2017 EPA Data'!A1612,'Crosswalk Particulates'!$A:$A,0))</f>
        <v>Commercial Buildings Sector</v>
      </c>
      <c r="G1612" s="84" t="str">
        <f>INDEX('Crosswalk Particulates'!$E:$E,MATCH('2017 EPA Data'!$B1612,'Crosswalk Particulates'!$D:$D,0))</f>
        <v>VOC</v>
      </c>
      <c r="H1612" s="96">
        <f t="shared" si="25"/>
        <v>9060125409.8168621</v>
      </c>
    </row>
    <row r="1613" spans="1:8" hidden="1">
      <c r="A1613" s="73" t="s">
        <v>2578</v>
      </c>
      <c r="B1613" s="73" t="s">
        <v>2754</v>
      </c>
      <c r="C1613" s="73" t="s">
        <v>2517</v>
      </c>
      <c r="D1613" s="86">
        <v>9984.5934959999995</v>
      </c>
      <c r="E1613" s="73" t="s">
        <v>2518</v>
      </c>
      <c r="F1613" s="79" t="str">
        <f>INDEX('Crosswalk Particulates'!$B:$B,MATCH('2017 EPA Data'!A1613,'Crosswalk Particulates'!$A:$A,0))</f>
        <v>process-chemicals-industry</v>
      </c>
      <c r="G1613" s="84">
        <f>INDEX('Crosswalk Particulates'!$E:$E,MATCH('2017 EPA Data'!$B1613,'Crosswalk Particulates'!$D:$D,0))</f>
        <v>0</v>
      </c>
      <c r="H1613" s="96">
        <f t="shared" si="25"/>
        <v>0</v>
      </c>
    </row>
    <row r="1614" spans="1:8" hidden="1">
      <c r="A1614" s="73" t="s">
        <v>2607</v>
      </c>
      <c r="B1614" s="73" t="s">
        <v>2516</v>
      </c>
      <c r="C1614" s="73" t="s">
        <v>2517</v>
      </c>
      <c r="D1614" s="86">
        <v>9971.3279999999995</v>
      </c>
      <c r="E1614" s="73" t="s">
        <v>2518</v>
      </c>
      <c r="F1614" s="79" t="str">
        <f>INDEX('Crosswalk Particulates'!$B:$B,MATCH('2017 EPA Data'!A1614,'Crosswalk Particulates'!$A:$A,0))</f>
        <v>process-cement-industry</v>
      </c>
      <c r="G1614" s="84">
        <f>INDEX('Crosswalk Particulates'!$E:$E,MATCH('2017 EPA Data'!$B1614,'Crosswalk Particulates'!$D:$D,0))</f>
        <v>0</v>
      </c>
      <c r="H1614" s="96">
        <f t="shared" si="25"/>
        <v>0</v>
      </c>
    </row>
    <row r="1615" spans="1:8" hidden="1">
      <c r="A1615" s="73" t="s">
        <v>2607</v>
      </c>
      <c r="B1615" s="73" t="s">
        <v>2520</v>
      </c>
      <c r="C1615" s="73" t="s">
        <v>2521</v>
      </c>
      <c r="D1615" s="86">
        <v>9953.9369999999999</v>
      </c>
      <c r="E1615" s="73" t="s">
        <v>2522</v>
      </c>
      <c r="F1615" s="79" t="str">
        <f>INDEX('Crosswalk Particulates'!$B:$B,MATCH('2017 EPA Data'!A1615,'Crosswalk Particulates'!$A:$A,0))</f>
        <v>process-cement-industry</v>
      </c>
      <c r="G1615" s="84">
        <f>INDEX('Crosswalk Particulates'!$E:$E,MATCH('2017 EPA Data'!$B1615,'Crosswalk Particulates'!$D:$D,0))</f>
        <v>0</v>
      </c>
      <c r="H1615" s="96">
        <f t="shared" si="25"/>
        <v>9030070488.3381271</v>
      </c>
    </row>
    <row r="1616" spans="1:8" hidden="1">
      <c r="A1616" s="73" t="s">
        <v>2592</v>
      </c>
      <c r="B1616" s="73" t="s">
        <v>2536</v>
      </c>
      <c r="C1616" s="73" t="s">
        <v>2517</v>
      </c>
      <c r="D1616" s="86">
        <v>9930.8035277599993</v>
      </c>
      <c r="E1616" s="73" t="s">
        <v>2518</v>
      </c>
      <c r="F1616" s="79" t="str">
        <f>INDEX('Crosswalk Particulates'!$B:$B,MATCH('2017 EPA Data'!A1616,'Crosswalk Particulates'!$A:$A,0))</f>
        <v>process-ngps-industry</v>
      </c>
      <c r="G1616" s="84">
        <f>INDEX('Crosswalk Particulates'!$E:$E,MATCH('2017 EPA Data'!$B1616,'Crosswalk Particulates'!$D:$D,0))</f>
        <v>0</v>
      </c>
      <c r="H1616" s="96">
        <f t="shared" si="25"/>
        <v>0</v>
      </c>
    </row>
    <row r="1617" spans="1:8" hidden="1">
      <c r="A1617" s="73" t="s">
        <v>2632</v>
      </c>
      <c r="B1617" s="73" t="s">
        <v>2593</v>
      </c>
      <c r="C1617" s="73" t="s">
        <v>2517</v>
      </c>
      <c r="D1617" s="86">
        <v>9874.7916239999995</v>
      </c>
      <c r="E1617" s="73" t="s">
        <v>2518</v>
      </c>
      <c r="F1617" s="79" t="str">
        <f>INDEX('Crosswalk Particulates'!$B:$B,MATCH('2017 EPA Data'!A1617,'Crosswalk Particulates'!$A:$A,0))</f>
        <v>industry-fuel-other</v>
      </c>
      <c r="G1617" s="84">
        <f>INDEX('Crosswalk Particulates'!$E:$E,MATCH('2017 EPA Data'!$B1617,'Crosswalk Particulates'!$D:$D,0))</f>
        <v>0</v>
      </c>
      <c r="H1617" s="96">
        <f t="shared" si="25"/>
        <v>0</v>
      </c>
    </row>
    <row r="1618" spans="1:8" hidden="1">
      <c r="A1618" s="73" t="s">
        <v>2565</v>
      </c>
      <c r="B1618" s="73" t="s">
        <v>2672</v>
      </c>
      <c r="C1618" s="73" t="s">
        <v>2517</v>
      </c>
      <c r="D1618" s="86">
        <v>9856.2768593199999</v>
      </c>
      <c r="E1618" s="73" t="s">
        <v>2518</v>
      </c>
      <c r="F1618" s="79" t="str">
        <f>INDEX('Crosswalk Particulates'!$B:$B,MATCH('2017 EPA Data'!A1618,'Crosswalk Particulates'!$A:$A,0))</f>
        <v>Electricity Sector</v>
      </c>
      <c r="G1618" s="84">
        <f>INDEX('Crosswalk Particulates'!$E:$E,MATCH('2017 EPA Data'!$B1618,'Crosswalk Particulates'!$D:$D,0))</f>
        <v>0</v>
      </c>
      <c r="H1618" s="96">
        <f t="shared" si="25"/>
        <v>0</v>
      </c>
    </row>
    <row r="1619" spans="1:8" hidden="1">
      <c r="A1619" s="73" t="s">
        <v>2551</v>
      </c>
      <c r="B1619" s="73" t="s">
        <v>2657</v>
      </c>
      <c r="D1619" s="86">
        <v>9847</v>
      </c>
      <c r="E1619" s="73" t="s">
        <v>2518</v>
      </c>
      <c r="F1619" s="79" t="str">
        <f>INDEX('Crosswalk Particulates'!$B:$B,MATCH('2017 EPA Data'!A1619,'Crosswalk Particulates'!$A:$A,0))</f>
        <v>industry-fuel-natural gas</v>
      </c>
      <c r="G1619" s="84">
        <f>INDEX('Crosswalk Particulates'!$E:$E,MATCH('2017 EPA Data'!$B1619,'Crosswalk Particulates'!$D:$D,0))</f>
        <v>0</v>
      </c>
      <c r="H1619" s="96">
        <f t="shared" si="25"/>
        <v>0</v>
      </c>
    </row>
    <row r="1620" spans="1:8" hidden="1">
      <c r="A1620" s="73" t="s">
        <v>2578</v>
      </c>
      <c r="B1620" s="73" t="s">
        <v>2733</v>
      </c>
      <c r="C1620" s="73" t="s">
        <v>2517</v>
      </c>
      <c r="D1620" s="86">
        <v>9840.7539030000007</v>
      </c>
      <c r="E1620" s="73" t="s">
        <v>2518</v>
      </c>
      <c r="F1620" s="79" t="str">
        <f>INDEX('Crosswalk Particulates'!$B:$B,MATCH('2017 EPA Data'!A1620,'Crosswalk Particulates'!$A:$A,0))</f>
        <v>process-chemicals-industry</v>
      </c>
      <c r="G1620" s="84">
        <f>INDEX('Crosswalk Particulates'!$E:$E,MATCH('2017 EPA Data'!$B1620,'Crosswalk Particulates'!$D:$D,0))</f>
        <v>0</v>
      </c>
      <c r="H1620" s="96">
        <f t="shared" si="25"/>
        <v>0</v>
      </c>
    </row>
    <row r="1621" spans="1:8" hidden="1">
      <c r="A1621" s="73" t="s">
        <v>2632</v>
      </c>
      <c r="B1621" s="73" t="s">
        <v>2536</v>
      </c>
      <c r="C1621" s="73" t="s">
        <v>2517</v>
      </c>
      <c r="D1621" s="86">
        <v>9829.0033659410019</v>
      </c>
      <c r="E1621" s="73" t="s">
        <v>2518</v>
      </c>
      <c r="F1621" s="79" t="str">
        <f>INDEX('Crosswalk Particulates'!$B:$B,MATCH('2017 EPA Data'!A1621,'Crosswalk Particulates'!$A:$A,0))</f>
        <v>industry-fuel-other</v>
      </c>
      <c r="G1621" s="84">
        <f>INDEX('Crosswalk Particulates'!$E:$E,MATCH('2017 EPA Data'!$B1621,'Crosswalk Particulates'!$D:$D,0))</f>
        <v>0</v>
      </c>
      <c r="H1621" s="96">
        <f t="shared" si="25"/>
        <v>0</v>
      </c>
    </row>
    <row r="1622" spans="1:8" hidden="1">
      <c r="A1622" s="73" t="s">
        <v>2519</v>
      </c>
      <c r="B1622" s="73" t="s">
        <v>2754</v>
      </c>
      <c r="C1622" s="73" t="s">
        <v>2517</v>
      </c>
      <c r="D1622" s="86">
        <v>9804.5271193200006</v>
      </c>
      <c r="E1622" s="73" t="s">
        <v>2518</v>
      </c>
      <c r="F1622" s="79" t="str">
        <f>INDEX('Crosswalk Particulates'!$B:$B,MATCH('2017 EPA Data'!A1622,'Crosswalk Particulates'!$A:$A,0))</f>
        <v>process-other-industry</v>
      </c>
      <c r="G1622" s="84">
        <f>INDEX('Crosswalk Particulates'!$E:$E,MATCH('2017 EPA Data'!$B1622,'Crosswalk Particulates'!$D:$D,0))</f>
        <v>0</v>
      </c>
      <c r="H1622" s="96">
        <f t="shared" si="25"/>
        <v>0</v>
      </c>
    </row>
    <row r="1623" spans="1:8" hidden="1">
      <c r="A1623" s="73" t="s">
        <v>2519</v>
      </c>
      <c r="B1623" s="73" t="s">
        <v>2678</v>
      </c>
      <c r="C1623" s="73" t="s">
        <v>2517</v>
      </c>
      <c r="D1623" s="86">
        <v>9765.4544595511998</v>
      </c>
      <c r="E1623" s="73" t="s">
        <v>2518</v>
      </c>
      <c r="F1623" s="79" t="str">
        <f>INDEX('Crosswalk Particulates'!$B:$B,MATCH('2017 EPA Data'!A1623,'Crosswalk Particulates'!$A:$A,0))</f>
        <v>process-other-industry</v>
      </c>
      <c r="G1623" s="84">
        <f>INDEX('Crosswalk Particulates'!$E:$E,MATCH('2017 EPA Data'!$B1623,'Crosswalk Particulates'!$D:$D,0))</f>
        <v>0</v>
      </c>
      <c r="H1623" s="96">
        <f t="shared" si="25"/>
        <v>0</v>
      </c>
    </row>
    <row r="1624" spans="1:8" hidden="1">
      <c r="A1624" s="73" t="s">
        <v>2559</v>
      </c>
      <c r="B1624" s="73" t="s">
        <v>2568</v>
      </c>
      <c r="C1624" s="73" t="s">
        <v>2517</v>
      </c>
      <c r="D1624" s="86">
        <v>9733.4044653244</v>
      </c>
      <c r="E1624" s="73" t="s">
        <v>2518</v>
      </c>
      <c r="F1624" s="79" t="str">
        <f>INDEX('Crosswalk Particulates'!$B:$B,MATCH('2017 EPA Data'!A1624,'Crosswalk Particulates'!$A:$A,0))</f>
        <v>process-waste-industry</v>
      </c>
      <c r="G1624" s="84">
        <f>INDEX('Crosswalk Particulates'!$E:$E,MATCH('2017 EPA Data'!$B1624,'Crosswalk Particulates'!$D:$D,0))</f>
        <v>0</v>
      </c>
      <c r="H1624" s="96">
        <f t="shared" si="25"/>
        <v>0</v>
      </c>
    </row>
    <row r="1625" spans="1:8" hidden="1">
      <c r="A1625" s="73" t="s">
        <v>2569</v>
      </c>
      <c r="B1625" s="73" t="s">
        <v>2558</v>
      </c>
      <c r="C1625" s="73" t="s">
        <v>2517</v>
      </c>
      <c r="D1625" s="86">
        <v>9729.0325055577996</v>
      </c>
      <c r="E1625" s="73" t="s">
        <v>2518</v>
      </c>
      <c r="F1625" s="79" t="str">
        <f>INDEX('Crosswalk Particulates'!$B:$B,MATCH('2017 EPA Data'!A1625,'Crosswalk Particulates'!$A:$A,0))</f>
        <v>Transportation Sector</v>
      </c>
      <c r="G1625" s="84">
        <f>INDEX('Crosswalk Particulates'!$E:$E,MATCH('2017 EPA Data'!$B1625,'Crosswalk Particulates'!$D:$D,0))</f>
        <v>0</v>
      </c>
      <c r="H1625" s="96">
        <f t="shared" si="25"/>
        <v>0</v>
      </c>
    </row>
    <row r="1626" spans="1:8" hidden="1">
      <c r="A1626" s="73" t="s">
        <v>2600</v>
      </c>
      <c r="B1626" s="73" t="s">
        <v>2620</v>
      </c>
      <c r="C1626" s="73" t="s">
        <v>2517</v>
      </c>
      <c r="D1626" s="86">
        <v>9708.1785070749174</v>
      </c>
      <c r="E1626" s="73" t="s">
        <v>2518</v>
      </c>
      <c r="F1626" s="79" t="str">
        <f>INDEX('Crosswalk Particulates'!$B:$B,MATCH('2017 EPA Data'!A1626,'Crosswalk Particulates'!$A:$A,0))</f>
        <v>industry-fuel-biomass</v>
      </c>
      <c r="G1626" s="84">
        <f>INDEX('Crosswalk Particulates'!$E:$E,MATCH('2017 EPA Data'!$B1626,'Crosswalk Particulates'!$D:$D,0))</f>
        <v>0</v>
      </c>
      <c r="H1626" s="96">
        <f t="shared" si="25"/>
        <v>0</v>
      </c>
    </row>
    <row r="1627" spans="1:8" hidden="1">
      <c r="A1627" s="73" t="s">
        <v>2551</v>
      </c>
      <c r="B1627" s="73" t="s">
        <v>2645</v>
      </c>
      <c r="C1627" s="73" t="s">
        <v>2517</v>
      </c>
      <c r="D1627" s="86">
        <v>9703.2172320853242</v>
      </c>
      <c r="E1627" s="73" t="s">
        <v>2518</v>
      </c>
      <c r="F1627" s="79" t="str">
        <f>INDEX('Crosswalk Particulates'!$B:$B,MATCH('2017 EPA Data'!A1627,'Crosswalk Particulates'!$A:$A,0))</f>
        <v>industry-fuel-natural gas</v>
      </c>
      <c r="G1627" s="84">
        <f>INDEX('Crosswalk Particulates'!$E:$E,MATCH('2017 EPA Data'!$B1627,'Crosswalk Particulates'!$D:$D,0))</f>
        <v>0</v>
      </c>
      <c r="H1627" s="96">
        <f t="shared" si="25"/>
        <v>0</v>
      </c>
    </row>
    <row r="1628" spans="1:8" hidden="1">
      <c r="A1628" s="73" t="s">
        <v>2538</v>
      </c>
      <c r="B1628" s="73" t="s">
        <v>2753</v>
      </c>
      <c r="D1628" s="86">
        <v>9699.6200029151478</v>
      </c>
      <c r="E1628" s="73" t="s">
        <v>2522</v>
      </c>
      <c r="F1628" s="79" t="str">
        <f>INDEX('Crosswalk Particulates'!$B:$B,MATCH('2017 EPA Data'!A1628,'Crosswalk Particulates'!$A:$A,0))</f>
        <v>process-other-industry</v>
      </c>
      <c r="G1628" s="84">
        <f>INDEX('Crosswalk Particulates'!$E:$E,MATCH('2017 EPA Data'!$B1628,'Crosswalk Particulates'!$D:$D,0))</f>
        <v>0</v>
      </c>
      <c r="H1628" s="96">
        <f t="shared" si="25"/>
        <v>8799357715.0848217</v>
      </c>
    </row>
    <row r="1629" spans="1:8" hidden="1">
      <c r="A1629" s="73" t="s">
        <v>2631</v>
      </c>
      <c r="B1629" s="73" t="s">
        <v>2535</v>
      </c>
      <c r="C1629" s="73" t="s">
        <v>2517</v>
      </c>
      <c r="D1629" s="86">
        <v>9682.0846613361282</v>
      </c>
      <c r="E1629" s="73" t="s">
        <v>2518</v>
      </c>
      <c r="F1629" s="79" t="str">
        <f>INDEX('Crosswalk Particulates'!$B:$B,MATCH('2017 EPA Data'!A1629,'Crosswalk Particulates'!$A:$A,0))</f>
        <v>Residential Buildings Sector</v>
      </c>
      <c r="G1629" s="84">
        <f>INDEX('Crosswalk Particulates'!$E:$E,MATCH('2017 EPA Data'!$B1629,'Crosswalk Particulates'!$D:$D,0))</f>
        <v>0</v>
      </c>
      <c r="H1629" s="96">
        <f t="shared" si="25"/>
        <v>0</v>
      </c>
    </row>
    <row r="1630" spans="1:8" hidden="1">
      <c r="A1630" s="73" t="s">
        <v>2559</v>
      </c>
      <c r="B1630" s="73" t="s">
        <v>2751</v>
      </c>
      <c r="C1630" s="73" t="s">
        <v>2517</v>
      </c>
      <c r="D1630" s="86">
        <v>9625.1478699536692</v>
      </c>
      <c r="E1630" s="73" t="s">
        <v>2518</v>
      </c>
      <c r="F1630" s="79" t="str">
        <f>INDEX('Crosswalk Particulates'!$B:$B,MATCH('2017 EPA Data'!A1630,'Crosswalk Particulates'!$A:$A,0))</f>
        <v>process-waste-industry</v>
      </c>
      <c r="G1630" s="84">
        <f>INDEX('Crosswalk Particulates'!$E:$E,MATCH('2017 EPA Data'!$B1630,'Crosswalk Particulates'!$D:$D,0))</f>
        <v>0</v>
      </c>
      <c r="H1630" s="96">
        <f t="shared" si="25"/>
        <v>0</v>
      </c>
    </row>
    <row r="1631" spans="1:8" hidden="1">
      <c r="A1631" s="73" t="s">
        <v>2608</v>
      </c>
      <c r="B1631" s="73" t="s">
        <v>2531</v>
      </c>
      <c r="C1631" s="73" t="s">
        <v>2517</v>
      </c>
      <c r="D1631" s="86">
        <v>9592.8790785500005</v>
      </c>
      <c r="E1631" s="73" t="s">
        <v>2518</v>
      </c>
      <c r="F1631" s="79" t="str">
        <f>INDEX('Crosswalk Particulates'!$B:$B,MATCH('2017 EPA Data'!A1631,'Crosswalk Particulates'!$A:$A,0))</f>
        <v>Electricity Sector</v>
      </c>
      <c r="G1631" s="84">
        <f>INDEX('Crosswalk Particulates'!$E:$E,MATCH('2017 EPA Data'!$B1631,'Crosswalk Particulates'!$D:$D,0))</f>
        <v>0</v>
      </c>
      <c r="H1631" s="96">
        <f t="shared" si="25"/>
        <v>0</v>
      </c>
    </row>
    <row r="1632" spans="1:8" hidden="1">
      <c r="A1632" s="73" t="s">
        <v>2596</v>
      </c>
      <c r="B1632" s="73" t="s">
        <v>2726</v>
      </c>
      <c r="C1632" s="73" t="s">
        <v>2517</v>
      </c>
      <c r="D1632" s="86">
        <v>9578.7980760298124</v>
      </c>
      <c r="E1632" s="73" t="s">
        <v>2518</v>
      </c>
      <c r="F1632" s="79" t="str">
        <f>INDEX('Crosswalk Particulates'!$B:$B,MATCH('2017 EPA Data'!A1632,'Crosswalk Particulates'!$A:$A,0))</f>
        <v>industry-fuel-coal</v>
      </c>
      <c r="G1632" s="84">
        <f>INDEX('Crosswalk Particulates'!$E:$E,MATCH('2017 EPA Data'!$B1632,'Crosswalk Particulates'!$D:$D,0))</f>
        <v>0</v>
      </c>
      <c r="H1632" s="96">
        <f t="shared" si="25"/>
        <v>0</v>
      </c>
    </row>
    <row r="1633" spans="1:8" hidden="1">
      <c r="A1633" s="73" t="s">
        <v>2632</v>
      </c>
      <c r="B1633" s="73" t="s">
        <v>2684</v>
      </c>
      <c r="C1633" s="73" t="s">
        <v>2517</v>
      </c>
      <c r="D1633" s="86">
        <v>9538.2278000000006</v>
      </c>
      <c r="E1633" s="73" t="s">
        <v>2518</v>
      </c>
      <c r="F1633" s="79" t="str">
        <f>INDEX('Crosswalk Particulates'!$B:$B,MATCH('2017 EPA Data'!A1633,'Crosswalk Particulates'!$A:$A,0))</f>
        <v>industry-fuel-other</v>
      </c>
      <c r="G1633" s="84">
        <f>INDEX('Crosswalk Particulates'!$E:$E,MATCH('2017 EPA Data'!$B1633,'Crosswalk Particulates'!$D:$D,0))</f>
        <v>0</v>
      </c>
      <c r="H1633" s="96">
        <f t="shared" si="25"/>
        <v>0</v>
      </c>
    </row>
    <row r="1634" spans="1:8" hidden="1">
      <c r="A1634" s="73" t="s">
        <v>2581</v>
      </c>
      <c r="B1634" s="73" t="s">
        <v>2548</v>
      </c>
      <c r="C1634" s="73" t="s">
        <v>2517</v>
      </c>
      <c r="D1634" s="86">
        <v>9537.7528414503904</v>
      </c>
      <c r="E1634" s="73" t="s">
        <v>2518</v>
      </c>
      <c r="F1634" s="79" t="str">
        <f>INDEX('Crosswalk Particulates'!$B:$B,MATCH('2017 EPA Data'!A1634,'Crosswalk Particulates'!$A:$A,0))</f>
        <v>Electricity Sector</v>
      </c>
      <c r="G1634" s="84">
        <f>INDEX('Crosswalk Particulates'!$E:$E,MATCH('2017 EPA Data'!$B1634,'Crosswalk Particulates'!$D:$D,0))</f>
        <v>0</v>
      </c>
      <c r="H1634" s="96">
        <f t="shared" si="25"/>
        <v>0</v>
      </c>
    </row>
    <row r="1635" spans="1:8" hidden="1">
      <c r="A1635" s="73" t="s">
        <v>2632</v>
      </c>
      <c r="B1635" s="73" t="s">
        <v>2590</v>
      </c>
      <c r="C1635" s="73" t="s">
        <v>2557</v>
      </c>
      <c r="D1635" s="86">
        <v>9530.75011311657</v>
      </c>
      <c r="E1635" s="73" t="s">
        <v>2522</v>
      </c>
      <c r="F1635" s="79" t="str">
        <f>INDEX('Crosswalk Particulates'!$B:$B,MATCH('2017 EPA Data'!A1635,'Crosswalk Particulates'!$A:$A,0))</f>
        <v>industry-fuel-other</v>
      </c>
      <c r="G1635" s="84" t="str">
        <f>INDEX('Crosswalk Particulates'!$E:$E,MATCH('2017 EPA Data'!$B1635,'Crosswalk Particulates'!$D:$D,0))</f>
        <v>PM10</v>
      </c>
      <c r="H1635" s="96">
        <f t="shared" si="25"/>
        <v>8646161345.8251953</v>
      </c>
    </row>
    <row r="1636" spans="1:8" hidden="1">
      <c r="A1636" s="73" t="s">
        <v>2596</v>
      </c>
      <c r="B1636" s="73" t="s">
        <v>2630</v>
      </c>
      <c r="D1636" s="86">
        <v>9527.0257277264991</v>
      </c>
      <c r="E1636" s="73" t="s">
        <v>2522</v>
      </c>
      <c r="F1636" s="79" t="str">
        <f>INDEX('Crosswalk Particulates'!$B:$B,MATCH('2017 EPA Data'!A1636,'Crosswalk Particulates'!$A:$A,0))</f>
        <v>industry-fuel-coal</v>
      </c>
      <c r="G1636" s="84">
        <f>INDEX('Crosswalk Particulates'!$E:$E,MATCH('2017 EPA Data'!$B1636,'Crosswalk Particulates'!$D:$D,0))</f>
        <v>0</v>
      </c>
      <c r="H1636" s="96">
        <f t="shared" si="25"/>
        <v>8642782636.2153111</v>
      </c>
    </row>
    <row r="1637" spans="1:8" hidden="1">
      <c r="A1637" s="73" t="s">
        <v>2581</v>
      </c>
      <c r="B1637" s="73" t="s">
        <v>2556</v>
      </c>
      <c r="C1637" s="73" t="s">
        <v>2557</v>
      </c>
      <c r="D1637" s="86">
        <v>9492.5741531646472</v>
      </c>
      <c r="E1637" s="73" t="s">
        <v>2522</v>
      </c>
      <c r="F1637" s="79" t="str">
        <f>INDEX('Crosswalk Particulates'!$B:$B,MATCH('2017 EPA Data'!A1637,'Crosswalk Particulates'!$A:$A,0))</f>
        <v>Electricity Sector</v>
      </c>
      <c r="G1637" s="84" t="str">
        <f>INDEX('Crosswalk Particulates'!$E:$E,MATCH('2017 EPA Data'!$B1637,'Crosswalk Particulates'!$D:$D,0))</f>
        <v>VOC</v>
      </c>
      <c r="H1637" s="96">
        <f t="shared" si="25"/>
        <v>8611528656.3350124</v>
      </c>
    </row>
    <row r="1638" spans="1:8" hidden="1">
      <c r="A1638" s="73" t="s">
        <v>2555</v>
      </c>
      <c r="B1638" s="73" t="s">
        <v>2703</v>
      </c>
      <c r="C1638" s="73" t="s">
        <v>2517</v>
      </c>
      <c r="D1638" s="86">
        <v>9488.9653300280006</v>
      </c>
      <c r="E1638" s="73" t="s">
        <v>2518</v>
      </c>
      <c r="F1638" s="79" t="str">
        <f>INDEX('Crosswalk Particulates'!$B:$B,MATCH('2017 EPA Data'!A1638,'Crosswalk Particulates'!$A:$A,0))</f>
        <v>process-other-industry</v>
      </c>
      <c r="G1638" s="84">
        <f>INDEX('Crosswalk Particulates'!$E:$E,MATCH('2017 EPA Data'!$B1638,'Crosswalk Particulates'!$D:$D,0))</f>
        <v>0</v>
      </c>
      <c r="H1638" s="96">
        <f t="shared" si="25"/>
        <v>0</v>
      </c>
    </row>
    <row r="1639" spans="1:8" hidden="1">
      <c r="A1639" s="73" t="s">
        <v>2559</v>
      </c>
      <c r="B1639" s="73" t="s">
        <v>2540</v>
      </c>
      <c r="C1639" s="73" t="s">
        <v>2517</v>
      </c>
      <c r="D1639" s="86">
        <v>9468.1606629595699</v>
      </c>
      <c r="E1639" s="73" t="s">
        <v>2518</v>
      </c>
      <c r="F1639" s="79" t="str">
        <f>INDEX('Crosswalk Particulates'!$B:$B,MATCH('2017 EPA Data'!A1639,'Crosswalk Particulates'!$A:$A,0))</f>
        <v>process-waste-industry</v>
      </c>
      <c r="G1639" s="84">
        <f>INDEX('Crosswalk Particulates'!$E:$E,MATCH('2017 EPA Data'!$B1639,'Crosswalk Particulates'!$D:$D,0))</f>
        <v>0</v>
      </c>
      <c r="H1639" s="96">
        <f t="shared" si="25"/>
        <v>0</v>
      </c>
    </row>
    <row r="1640" spans="1:8" hidden="1">
      <c r="A1640" s="73" t="s">
        <v>2600</v>
      </c>
      <c r="B1640" s="73" t="s">
        <v>2556</v>
      </c>
      <c r="C1640" s="73" t="s">
        <v>2557</v>
      </c>
      <c r="D1640" s="86">
        <v>9449.8012626830896</v>
      </c>
      <c r="E1640" s="73" t="s">
        <v>2522</v>
      </c>
      <c r="F1640" s="79" t="str">
        <f>INDEX('Crosswalk Particulates'!$B:$B,MATCH('2017 EPA Data'!A1640,'Crosswalk Particulates'!$A:$A,0))</f>
        <v>industry-fuel-biomass</v>
      </c>
      <c r="G1640" s="84" t="str">
        <f>INDEX('Crosswalk Particulates'!$E:$E,MATCH('2017 EPA Data'!$B1640,'Crosswalk Particulates'!$D:$D,0))</f>
        <v>VOC</v>
      </c>
      <c r="H1640" s="96">
        <f t="shared" si="25"/>
        <v>8572725696.6580095</v>
      </c>
    </row>
    <row r="1641" spans="1:8" hidden="1">
      <c r="A1641" s="73" t="s">
        <v>2542</v>
      </c>
      <c r="B1641" s="73" t="s">
        <v>2579</v>
      </c>
      <c r="C1641" s="73" t="s">
        <v>2517</v>
      </c>
      <c r="D1641" s="86">
        <v>9419.7999999999993</v>
      </c>
      <c r="E1641" s="73" t="s">
        <v>2518</v>
      </c>
      <c r="F1641" s="79" t="str">
        <f>INDEX('Crosswalk Particulates'!$B:$B,MATCH('2017 EPA Data'!A1641,'Crosswalk Particulates'!$A:$A,0))</f>
        <v>process-ngps-industry</v>
      </c>
      <c r="G1641" s="84">
        <f>INDEX('Crosswalk Particulates'!$E:$E,MATCH('2017 EPA Data'!$B1641,'Crosswalk Particulates'!$D:$D,0))</f>
        <v>0</v>
      </c>
      <c r="H1641" s="96">
        <f t="shared" si="25"/>
        <v>0</v>
      </c>
    </row>
    <row r="1642" spans="1:8" hidden="1">
      <c r="A1642" s="73" t="s">
        <v>2559</v>
      </c>
      <c r="B1642" s="73" t="s">
        <v>2714</v>
      </c>
      <c r="C1642" s="73" t="s">
        <v>2517</v>
      </c>
      <c r="D1642" s="86">
        <v>9396.0400000000009</v>
      </c>
      <c r="E1642" s="73" t="s">
        <v>2518</v>
      </c>
      <c r="F1642" s="79" t="str">
        <f>INDEX('Crosswalk Particulates'!$B:$B,MATCH('2017 EPA Data'!A1642,'Crosswalk Particulates'!$A:$A,0))</f>
        <v>process-waste-industry</v>
      </c>
      <c r="G1642" s="84">
        <f>INDEX('Crosswalk Particulates'!$E:$E,MATCH('2017 EPA Data'!$B1642,'Crosswalk Particulates'!$D:$D,0))</f>
        <v>0</v>
      </c>
      <c r="H1642" s="96">
        <f t="shared" si="25"/>
        <v>0</v>
      </c>
    </row>
    <row r="1643" spans="1:8" hidden="1">
      <c r="A1643" s="73" t="s">
        <v>2523</v>
      </c>
      <c r="B1643" s="73" t="s">
        <v>2716</v>
      </c>
      <c r="D1643" s="86">
        <v>9370.6303095231851</v>
      </c>
      <c r="E1643" s="73" t="s">
        <v>2522</v>
      </c>
      <c r="F1643" s="79" t="str">
        <f>INDEX('Crosswalk Particulates'!$B:$B,MATCH('2017 EPA Data'!A1643,'Crosswalk Particulates'!$A:$A,0))</f>
        <v>Transportation Sector</v>
      </c>
      <c r="G1643" s="84" t="str">
        <f>INDEX('Crosswalk Particulates'!$E:$E,MATCH('2017 EPA Data'!$B1643,'Crosswalk Particulates'!$D:$D,0))</f>
        <v>BC</v>
      </c>
      <c r="H1643" s="96">
        <f t="shared" si="25"/>
        <v>8500902930.6848221</v>
      </c>
    </row>
    <row r="1644" spans="1:8" hidden="1">
      <c r="A1644" s="73" t="s">
        <v>2559</v>
      </c>
      <c r="B1644" s="73" t="s">
        <v>2755</v>
      </c>
      <c r="C1644" s="73" t="s">
        <v>2517</v>
      </c>
      <c r="D1644" s="86">
        <v>9358.8405889999995</v>
      </c>
      <c r="E1644" s="73" t="s">
        <v>2518</v>
      </c>
      <c r="F1644" s="79" t="str">
        <f>INDEX('Crosswalk Particulates'!$B:$B,MATCH('2017 EPA Data'!A1644,'Crosswalk Particulates'!$A:$A,0))</f>
        <v>process-waste-industry</v>
      </c>
      <c r="G1644" s="84">
        <f>INDEX('Crosswalk Particulates'!$E:$E,MATCH('2017 EPA Data'!$B1644,'Crosswalk Particulates'!$D:$D,0))</f>
        <v>0</v>
      </c>
      <c r="H1644" s="96">
        <f t="shared" si="25"/>
        <v>0</v>
      </c>
    </row>
    <row r="1645" spans="1:8" hidden="1">
      <c r="A1645" s="73" t="s">
        <v>2519</v>
      </c>
      <c r="B1645" s="73" t="s">
        <v>2756</v>
      </c>
      <c r="C1645" s="73" t="s">
        <v>2517</v>
      </c>
      <c r="D1645" s="86">
        <v>9328.4889357924294</v>
      </c>
      <c r="E1645" s="73" t="s">
        <v>2518</v>
      </c>
      <c r="F1645" s="79" t="str">
        <f>INDEX('Crosswalk Particulates'!$B:$B,MATCH('2017 EPA Data'!A1645,'Crosswalk Particulates'!$A:$A,0))</f>
        <v>process-other-industry</v>
      </c>
      <c r="G1645" s="84">
        <f>INDEX('Crosswalk Particulates'!$E:$E,MATCH('2017 EPA Data'!$B1645,'Crosswalk Particulates'!$D:$D,0))</f>
        <v>0</v>
      </c>
      <c r="H1645" s="96">
        <f t="shared" si="25"/>
        <v>0</v>
      </c>
    </row>
    <row r="1646" spans="1:8" hidden="1">
      <c r="A1646" s="73" t="s">
        <v>2602</v>
      </c>
      <c r="B1646" s="73" t="s">
        <v>2561</v>
      </c>
      <c r="C1646" s="73" t="s">
        <v>2517</v>
      </c>
      <c r="D1646" s="86">
        <v>9321.8015759200007</v>
      </c>
      <c r="E1646" s="73" t="s">
        <v>2518</v>
      </c>
      <c r="F1646" s="79" t="str">
        <f>INDEX('Crosswalk Particulates'!$B:$B,MATCH('2017 EPA Data'!A1646,'Crosswalk Particulates'!$A:$A,0))</f>
        <v>process-other-industry</v>
      </c>
      <c r="G1646" s="84">
        <f>INDEX('Crosswalk Particulates'!$E:$E,MATCH('2017 EPA Data'!$B1646,'Crosswalk Particulates'!$D:$D,0))</f>
        <v>0</v>
      </c>
      <c r="H1646" s="96">
        <f t="shared" si="25"/>
        <v>0</v>
      </c>
    </row>
    <row r="1647" spans="1:8" hidden="1">
      <c r="A1647" s="73" t="s">
        <v>2542</v>
      </c>
      <c r="B1647" s="73" t="s">
        <v>2670</v>
      </c>
      <c r="C1647" s="73" t="s">
        <v>2517</v>
      </c>
      <c r="D1647" s="86">
        <v>9293.854360255018</v>
      </c>
      <c r="E1647" s="73" t="s">
        <v>2518</v>
      </c>
      <c r="F1647" s="79" t="str">
        <f>INDEX('Crosswalk Particulates'!$B:$B,MATCH('2017 EPA Data'!A1647,'Crosswalk Particulates'!$A:$A,0))</f>
        <v>process-ngps-industry</v>
      </c>
      <c r="G1647" s="84">
        <f>INDEX('Crosswalk Particulates'!$E:$E,MATCH('2017 EPA Data'!$B1647,'Crosswalk Particulates'!$D:$D,0))</f>
        <v>0</v>
      </c>
      <c r="H1647" s="96">
        <f t="shared" si="25"/>
        <v>0</v>
      </c>
    </row>
    <row r="1648" spans="1:8" hidden="1">
      <c r="A1648" s="73" t="s">
        <v>2592</v>
      </c>
      <c r="B1648" s="73" t="s">
        <v>2675</v>
      </c>
      <c r="C1648" s="73" t="s">
        <v>2517</v>
      </c>
      <c r="D1648" s="86">
        <v>9232.9948476675399</v>
      </c>
      <c r="E1648" s="73" t="s">
        <v>2518</v>
      </c>
      <c r="F1648" s="79" t="str">
        <f>INDEX('Crosswalk Particulates'!$B:$B,MATCH('2017 EPA Data'!A1648,'Crosswalk Particulates'!$A:$A,0))</f>
        <v>process-ngps-industry</v>
      </c>
      <c r="G1648" s="84">
        <f>INDEX('Crosswalk Particulates'!$E:$E,MATCH('2017 EPA Data'!$B1648,'Crosswalk Particulates'!$D:$D,0))</f>
        <v>0</v>
      </c>
      <c r="H1648" s="96">
        <f t="shared" si="25"/>
        <v>0</v>
      </c>
    </row>
    <row r="1649" spans="1:8" hidden="1">
      <c r="A1649" s="73" t="s">
        <v>2519</v>
      </c>
      <c r="B1649" s="73" t="s">
        <v>2697</v>
      </c>
      <c r="C1649" s="73" t="s">
        <v>2517</v>
      </c>
      <c r="D1649" s="86">
        <v>9199.3711797668002</v>
      </c>
      <c r="E1649" s="73" t="s">
        <v>2518</v>
      </c>
      <c r="F1649" s="79" t="str">
        <f>INDEX('Crosswalk Particulates'!$B:$B,MATCH('2017 EPA Data'!A1649,'Crosswalk Particulates'!$A:$A,0))</f>
        <v>process-other-industry</v>
      </c>
      <c r="G1649" s="84">
        <f>INDEX('Crosswalk Particulates'!$E:$E,MATCH('2017 EPA Data'!$B1649,'Crosswalk Particulates'!$D:$D,0))</f>
        <v>0</v>
      </c>
      <c r="H1649" s="96">
        <f t="shared" si="25"/>
        <v>0</v>
      </c>
    </row>
    <row r="1650" spans="1:8" hidden="1">
      <c r="A1650" s="73" t="s">
        <v>2592</v>
      </c>
      <c r="B1650" s="73" t="s">
        <v>2630</v>
      </c>
      <c r="D1650" s="86">
        <v>9173.84083830292</v>
      </c>
      <c r="E1650" s="73" t="s">
        <v>2522</v>
      </c>
      <c r="F1650" s="79" t="str">
        <f>INDEX('Crosswalk Particulates'!$B:$B,MATCH('2017 EPA Data'!A1650,'Crosswalk Particulates'!$A:$A,0))</f>
        <v>process-ngps-industry</v>
      </c>
      <c r="G1650" s="84">
        <f>INDEX('Crosswalk Particulates'!$E:$E,MATCH('2017 EPA Data'!$B1650,'Crosswalk Particulates'!$D:$D,0))</f>
        <v>0</v>
      </c>
      <c r="H1650" s="96">
        <f t="shared" si="25"/>
        <v>8322378313.0906191</v>
      </c>
    </row>
    <row r="1651" spans="1:8" hidden="1">
      <c r="A1651" s="73" t="s">
        <v>2596</v>
      </c>
      <c r="B1651" s="73" t="s">
        <v>2548</v>
      </c>
      <c r="C1651" s="73" t="s">
        <v>2517</v>
      </c>
      <c r="D1651" s="86">
        <v>9172.1357000000007</v>
      </c>
      <c r="E1651" s="73" t="s">
        <v>2518</v>
      </c>
      <c r="F1651" s="79" t="str">
        <f>INDEX('Crosswalk Particulates'!$B:$B,MATCH('2017 EPA Data'!A1651,'Crosswalk Particulates'!$A:$A,0))</f>
        <v>industry-fuel-coal</v>
      </c>
      <c r="G1651" s="84">
        <f>INDEX('Crosswalk Particulates'!$E:$E,MATCH('2017 EPA Data'!$B1651,'Crosswalk Particulates'!$D:$D,0))</f>
        <v>0</v>
      </c>
      <c r="H1651" s="96">
        <f t="shared" si="25"/>
        <v>0</v>
      </c>
    </row>
    <row r="1652" spans="1:8" hidden="1">
      <c r="A1652" s="73" t="s">
        <v>2586</v>
      </c>
      <c r="B1652" s="73" t="s">
        <v>2670</v>
      </c>
      <c r="C1652" s="73" t="s">
        <v>2517</v>
      </c>
      <c r="D1652" s="86">
        <v>9162.9894210000002</v>
      </c>
      <c r="E1652" s="73" t="s">
        <v>2518</v>
      </c>
      <c r="F1652" s="79" t="str">
        <f>INDEX('Crosswalk Particulates'!$B:$B,MATCH('2017 EPA Data'!A1652,'Crosswalk Particulates'!$A:$A,0))</f>
        <v>process-other-industry</v>
      </c>
      <c r="G1652" s="84">
        <f>INDEX('Crosswalk Particulates'!$E:$E,MATCH('2017 EPA Data'!$B1652,'Crosswalk Particulates'!$D:$D,0))</f>
        <v>0</v>
      </c>
      <c r="H1652" s="96">
        <f t="shared" si="25"/>
        <v>0</v>
      </c>
    </row>
    <row r="1653" spans="1:8" hidden="1">
      <c r="A1653" s="73" t="s">
        <v>2608</v>
      </c>
      <c r="B1653" s="73" t="s">
        <v>2535</v>
      </c>
      <c r="C1653" s="73" t="s">
        <v>2517</v>
      </c>
      <c r="D1653" s="86">
        <v>9136.3993009599999</v>
      </c>
      <c r="E1653" s="73" t="s">
        <v>2518</v>
      </c>
      <c r="F1653" s="79" t="str">
        <f>INDEX('Crosswalk Particulates'!$B:$B,MATCH('2017 EPA Data'!A1653,'Crosswalk Particulates'!$A:$A,0))</f>
        <v>Electricity Sector</v>
      </c>
      <c r="G1653" s="84">
        <f>INDEX('Crosswalk Particulates'!$E:$E,MATCH('2017 EPA Data'!$B1653,'Crosswalk Particulates'!$D:$D,0))</f>
        <v>0</v>
      </c>
      <c r="H1653" s="96">
        <f t="shared" si="25"/>
        <v>0</v>
      </c>
    </row>
    <row r="1654" spans="1:8" hidden="1">
      <c r="A1654" s="73" t="s">
        <v>2565</v>
      </c>
      <c r="B1654" s="73" t="s">
        <v>2576</v>
      </c>
      <c r="C1654" s="73" t="s">
        <v>2517</v>
      </c>
      <c r="D1654" s="86">
        <v>9132.4772805699995</v>
      </c>
      <c r="E1654" s="73" t="s">
        <v>2518</v>
      </c>
      <c r="F1654" s="79" t="str">
        <f>INDEX('Crosswalk Particulates'!$B:$B,MATCH('2017 EPA Data'!A1654,'Crosswalk Particulates'!$A:$A,0))</f>
        <v>Electricity Sector</v>
      </c>
      <c r="G1654" s="84">
        <f>INDEX('Crosswalk Particulates'!$E:$E,MATCH('2017 EPA Data'!$B1654,'Crosswalk Particulates'!$D:$D,0))</f>
        <v>0</v>
      </c>
      <c r="H1654" s="96">
        <f t="shared" si="25"/>
        <v>0</v>
      </c>
    </row>
    <row r="1655" spans="1:8" hidden="1">
      <c r="A1655" s="73" t="s">
        <v>2541</v>
      </c>
      <c r="B1655" s="73" t="s">
        <v>2610</v>
      </c>
      <c r="C1655" s="73" t="s">
        <v>2557</v>
      </c>
      <c r="D1655" s="86">
        <v>9109.0725355851937</v>
      </c>
      <c r="E1655" s="73" t="s">
        <v>2522</v>
      </c>
      <c r="F1655" s="79" t="str">
        <f>INDEX('Crosswalk Particulates'!$B:$B,MATCH('2017 EPA Data'!A1655,'Crosswalk Particulates'!$A:$A,0))</f>
        <v>Transportation Sector</v>
      </c>
      <c r="G1655" s="84" t="str">
        <f>INDEX('Crosswalk Particulates'!$E:$E,MATCH('2017 EPA Data'!$B1655,'Crosswalk Particulates'!$D:$D,0))</f>
        <v>PM25</v>
      </c>
      <c r="H1655" s="96">
        <f t="shared" si="25"/>
        <v>8263621427.3527365</v>
      </c>
    </row>
    <row r="1656" spans="1:8" hidden="1">
      <c r="A1656" s="73" t="s">
        <v>2565</v>
      </c>
      <c r="B1656" s="73" t="s">
        <v>2751</v>
      </c>
      <c r="C1656" s="73" t="s">
        <v>2517</v>
      </c>
      <c r="D1656" s="86">
        <v>9101.6168952553671</v>
      </c>
      <c r="E1656" s="73" t="s">
        <v>2518</v>
      </c>
      <c r="F1656" s="79" t="str">
        <f>INDEX('Crosswalk Particulates'!$B:$B,MATCH('2017 EPA Data'!A1656,'Crosswalk Particulates'!$A:$A,0))</f>
        <v>Electricity Sector</v>
      </c>
      <c r="G1656" s="84">
        <f>INDEX('Crosswalk Particulates'!$E:$E,MATCH('2017 EPA Data'!$B1656,'Crosswalk Particulates'!$D:$D,0))</f>
        <v>0</v>
      </c>
      <c r="H1656" s="96">
        <f t="shared" si="25"/>
        <v>0</v>
      </c>
    </row>
    <row r="1657" spans="1:8" hidden="1">
      <c r="A1657" s="73" t="s">
        <v>2649</v>
      </c>
      <c r="B1657" s="73" t="s">
        <v>2701</v>
      </c>
      <c r="C1657" s="73" t="s">
        <v>2517</v>
      </c>
      <c r="D1657" s="86">
        <v>9091.5343551499991</v>
      </c>
      <c r="E1657" s="73" t="s">
        <v>2518</v>
      </c>
      <c r="F1657" s="79" t="str">
        <f>INDEX('Crosswalk Particulates'!$B:$B,MATCH('2017 EPA Data'!A1657,'Crosswalk Particulates'!$A:$A,0))</f>
        <v>Electricity Sector</v>
      </c>
      <c r="G1657" s="84">
        <f>INDEX('Crosswalk Particulates'!$E:$E,MATCH('2017 EPA Data'!$B1657,'Crosswalk Particulates'!$D:$D,0))</f>
        <v>0</v>
      </c>
      <c r="H1657" s="96">
        <f t="shared" si="25"/>
        <v>0</v>
      </c>
    </row>
    <row r="1658" spans="1:8" hidden="1">
      <c r="A1658" s="73" t="s">
        <v>2665</v>
      </c>
      <c r="B1658" s="73" t="s">
        <v>2609</v>
      </c>
      <c r="C1658" s="73" t="s">
        <v>2557</v>
      </c>
      <c r="D1658" s="86">
        <v>9088.8693462298997</v>
      </c>
      <c r="E1658" s="73" t="s">
        <v>2522</v>
      </c>
      <c r="F1658" s="79" t="str">
        <f>INDEX('Crosswalk Particulates'!$B:$B,MATCH('2017 EPA Data'!A1658,'Crosswalk Particulates'!$A:$A,0))</f>
        <v>Commercial Buildings Sector</v>
      </c>
      <c r="G1658" s="84" t="str">
        <f>INDEX('Crosswalk Particulates'!$E:$E,MATCH('2017 EPA Data'!$B1658,'Crosswalk Particulates'!$D:$D,0))</f>
        <v>NOX</v>
      </c>
      <c r="H1658" s="96">
        <f t="shared" si="25"/>
        <v>8245293380.4736423</v>
      </c>
    </row>
    <row r="1659" spans="1:8" hidden="1">
      <c r="A1659" s="73" t="s">
        <v>2596</v>
      </c>
      <c r="B1659" s="73" t="s">
        <v>2687</v>
      </c>
      <c r="C1659" s="73" t="s">
        <v>2517</v>
      </c>
      <c r="D1659" s="86">
        <v>9058.4283626937995</v>
      </c>
      <c r="E1659" s="73" t="s">
        <v>2518</v>
      </c>
      <c r="F1659" s="79" t="str">
        <f>INDEX('Crosswalk Particulates'!$B:$B,MATCH('2017 EPA Data'!A1659,'Crosswalk Particulates'!$A:$A,0))</f>
        <v>industry-fuel-coal</v>
      </c>
      <c r="G1659" s="84">
        <f>INDEX('Crosswalk Particulates'!$E:$E,MATCH('2017 EPA Data'!$B1659,'Crosswalk Particulates'!$D:$D,0))</f>
        <v>0</v>
      </c>
      <c r="H1659" s="96">
        <f t="shared" si="25"/>
        <v>0</v>
      </c>
    </row>
    <row r="1660" spans="1:8" hidden="1">
      <c r="A1660" s="73" t="s">
        <v>2632</v>
      </c>
      <c r="B1660" s="73" t="s">
        <v>2671</v>
      </c>
      <c r="C1660" s="73" t="s">
        <v>2517</v>
      </c>
      <c r="D1660" s="86">
        <v>9030</v>
      </c>
      <c r="E1660" s="73" t="s">
        <v>2518</v>
      </c>
      <c r="F1660" s="79" t="str">
        <f>INDEX('Crosswalk Particulates'!$B:$B,MATCH('2017 EPA Data'!A1660,'Crosswalk Particulates'!$A:$A,0))</f>
        <v>industry-fuel-other</v>
      </c>
      <c r="G1660" s="84">
        <f>INDEX('Crosswalk Particulates'!$E:$E,MATCH('2017 EPA Data'!$B1660,'Crosswalk Particulates'!$D:$D,0))</f>
        <v>0</v>
      </c>
      <c r="H1660" s="96">
        <f t="shared" si="25"/>
        <v>0</v>
      </c>
    </row>
    <row r="1661" spans="1:8" hidden="1">
      <c r="A1661" s="73" t="s">
        <v>2600</v>
      </c>
      <c r="B1661" s="73" t="s">
        <v>2645</v>
      </c>
      <c r="C1661" s="73" t="s">
        <v>2517</v>
      </c>
      <c r="D1661" s="86">
        <v>9010.0340778330574</v>
      </c>
      <c r="E1661" s="73" t="s">
        <v>2518</v>
      </c>
      <c r="F1661" s="79" t="str">
        <f>INDEX('Crosswalk Particulates'!$B:$B,MATCH('2017 EPA Data'!A1661,'Crosswalk Particulates'!$A:$A,0))</f>
        <v>industry-fuel-biomass</v>
      </c>
      <c r="G1661" s="84">
        <f>INDEX('Crosswalk Particulates'!$E:$E,MATCH('2017 EPA Data'!$B1661,'Crosswalk Particulates'!$D:$D,0))</f>
        <v>0</v>
      </c>
      <c r="H1661" s="96">
        <f t="shared" si="25"/>
        <v>0</v>
      </c>
    </row>
    <row r="1662" spans="1:8" hidden="1">
      <c r="A1662" s="73" t="s">
        <v>2553</v>
      </c>
      <c r="B1662" s="73" t="s">
        <v>2700</v>
      </c>
      <c r="C1662" s="73" t="s">
        <v>2517</v>
      </c>
      <c r="D1662" s="86">
        <v>8982.1411399999997</v>
      </c>
      <c r="E1662" s="73" t="s">
        <v>2518</v>
      </c>
      <c r="F1662" s="79" t="str">
        <f>INDEX('Crosswalk Particulates'!$B:$B,MATCH('2017 EPA Data'!A1662,'Crosswalk Particulates'!$A:$A,0))</f>
        <v>process-other-industry</v>
      </c>
      <c r="G1662" s="84">
        <f>INDEX('Crosswalk Particulates'!$E:$E,MATCH('2017 EPA Data'!$B1662,'Crosswalk Particulates'!$D:$D,0))</f>
        <v>0</v>
      </c>
      <c r="H1662" s="96">
        <f t="shared" si="25"/>
        <v>0</v>
      </c>
    </row>
    <row r="1663" spans="1:8" hidden="1">
      <c r="A1663" s="73" t="s">
        <v>2546</v>
      </c>
      <c r="B1663" s="73" t="s">
        <v>2516</v>
      </c>
      <c r="C1663" s="73" t="s">
        <v>2517</v>
      </c>
      <c r="D1663" s="86">
        <v>8969.2381299000008</v>
      </c>
      <c r="E1663" s="73" t="s">
        <v>2518</v>
      </c>
      <c r="F1663" s="79" t="str">
        <f>INDEX('Crosswalk Particulates'!$B:$B,MATCH('2017 EPA Data'!A1663,'Crosswalk Particulates'!$A:$A,0))</f>
        <v>process-other-industry</v>
      </c>
      <c r="G1663" s="84">
        <f>INDEX('Crosswalk Particulates'!$E:$E,MATCH('2017 EPA Data'!$B1663,'Crosswalk Particulates'!$D:$D,0))</f>
        <v>0</v>
      </c>
      <c r="H1663" s="96">
        <f t="shared" si="25"/>
        <v>0</v>
      </c>
    </row>
    <row r="1664" spans="1:8" hidden="1">
      <c r="A1664" s="73" t="s">
        <v>2649</v>
      </c>
      <c r="B1664" s="73" t="s">
        <v>2525</v>
      </c>
      <c r="C1664" s="73" t="s">
        <v>2517</v>
      </c>
      <c r="D1664" s="86">
        <v>8952.0537919010876</v>
      </c>
      <c r="E1664" s="73" t="s">
        <v>2518</v>
      </c>
      <c r="F1664" s="79" t="str">
        <f>INDEX('Crosswalk Particulates'!$B:$B,MATCH('2017 EPA Data'!A1664,'Crosswalk Particulates'!$A:$A,0))</f>
        <v>Electricity Sector</v>
      </c>
      <c r="G1664" s="84">
        <f>INDEX('Crosswalk Particulates'!$E:$E,MATCH('2017 EPA Data'!$B1664,'Crosswalk Particulates'!$D:$D,0))</f>
        <v>0</v>
      </c>
      <c r="H1664" s="96">
        <f t="shared" si="25"/>
        <v>0</v>
      </c>
    </row>
    <row r="1665" spans="1:8" hidden="1">
      <c r="A1665" s="73" t="s">
        <v>2581</v>
      </c>
      <c r="B1665" s="73" t="s">
        <v>2630</v>
      </c>
      <c r="D1665" s="86">
        <v>8940.9339448601204</v>
      </c>
      <c r="E1665" s="73" t="s">
        <v>2522</v>
      </c>
      <c r="F1665" s="79" t="str">
        <f>INDEX('Crosswalk Particulates'!$B:$B,MATCH('2017 EPA Data'!A1665,'Crosswalk Particulates'!$A:$A,0))</f>
        <v>Electricity Sector</v>
      </c>
      <c r="G1665" s="84">
        <f>INDEX('Crosswalk Particulates'!$E:$E,MATCH('2017 EPA Data'!$B1665,'Crosswalk Particulates'!$D:$D,0))</f>
        <v>0</v>
      </c>
      <c r="H1665" s="96">
        <f t="shared" si="25"/>
        <v>8111088482.2419472</v>
      </c>
    </row>
    <row r="1666" spans="1:8" hidden="1">
      <c r="A1666" s="73" t="s">
        <v>2649</v>
      </c>
      <c r="B1666" s="73" t="s">
        <v>2516</v>
      </c>
      <c r="C1666" s="73" t="s">
        <v>2517</v>
      </c>
      <c r="D1666" s="86">
        <v>8930.3353781999995</v>
      </c>
      <c r="E1666" s="73" t="s">
        <v>2518</v>
      </c>
      <c r="F1666" s="79" t="str">
        <f>INDEX('Crosswalk Particulates'!$B:$B,MATCH('2017 EPA Data'!A1666,'Crosswalk Particulates'!$A:$A,0))</f>
        <v>Electricity Sector</v>
      </c>
      <c r="G1666" s="84">
        <f>INDEX('Crosswalk Particulates'!$E:$E,MATCH('2017 EPA Data'!$B1666,'Crosswalk Particulates'!$D:$D,0))</f>
        <v>0</v>
      </c>
      <c r="H1666" s="96">
        <f t="shared" si="25"/>
        <v>0</v>
      </c>
    </row>
    <row r="1667" spans="1:8" hidden="1">
      <c r="A1667" s="73" t="s">
        <v>2692</v>
      </c>
      <c r="B1667" s="73" t="s">
        <v>2560</v>
      </c>
      <c r="C1667" s="73" t="s">
        <v>2557</v>
      </c>
      <c r="D1667" s="86">
        <v>8900.257096820982</v>
      </c>
      <c r="E1667" s="73" t="s">
        <v>2522</v>
      </c>
      <c r="F1667" s="79" t="str">
        <f>INDEX('Crosswalk Particulates'!$B:$B,MATCH('2017 EPA Data'!A1667,'Crosswalk Particulates'!$A:$A,0))</f>
        <v>Residential Buildings Sector</v>
      </c>
      <c r="G1667" s="84" t="str">
        <f>INDEX('Crosswalk Particulates'!$E:$E,MATCH('2017 EPA Data'!$B1667,'Crosswalk Particulates'!$D:$D,0))</f>
        <v>CO</v>
      </c>
      <c r="H1667" s="96">
        <f t="shared" si="25"/>
        <v>8074187022.5444593</v>
      </c>
    </row>
    <row r="1668" spans="1:8" hidden="1">
      <c r="A1668" s="73" t="s">
        <v>2565</v>
      </c>
      <c r="B1668" s="73" t="s">
        <v>2571</v>
      </c>
      <c r="C1668" s="73" t="s">
        <v>2517</v>
      </c>
      <c r="D1668" s="86">
        <v>8894.9494699999996</v>
      </c>
      <c r="E1668" s="73" t="s">
        <v>2518</v>
      </c>
      <c r="F1668" s="79" t="str">
        <f>INDEX('Crosswalk Particulates'!$B:$B,MATCH('2017 EPA Data'!A1668,'Crosswalk Particulates'!$A:$A,0))</f>
        <v>Electricity Sector</v>
      </c>
      <c r="G1668" s="84">
        <f>INDEX('Crosswalk Particulates'!$E:$E,MATCH('2017 EPA Data'!$B1668,'Crosswalk Particulates'!$D:$D,0))</f>
        <v>0</v>
      </c>
      <c r="H1668" s="96">
        <f t="shared" ref="H1668:H1731" si="26">IF(E1668="TON",D1668/metricton_to_shortton,0)*10^6</f>
        <v>0</v>
      </c>
    </row>
    <row r="1669" spans="1:8" hidden="1">
      <c r="A1669" s="73" t="s">
        <v>2581</v>
      </c>
      <c r="B1669" s="73" t="s">
        <v>2740</v>
      </c>
      <c r="C1669" s="73" t="s">
        <v>2517</v>
      </c>
      <c r="D1669" s="86">
        <v>8875.6964118459036</v>
      </c>
      <c r="E1669" s="73" t="s">
        <v>2518</v>
      </c>
      <c r="F1669" s="79" t="str">
        <f>INDEX('Crosswalk Particulates'!$B:$B,MATCH('2017 EPA Data'!A1669,'Crosswalk Particulates'!$A:$A,0))</f>
        <v>Electricity Sector</v>
      </c>
      <c r="G1669" s="84">
        <f>INDEX('Crosswalk Particulates'!$E:$E,MATCH('2017 EPA Data'!$B1669,'Crosswalk Particulates'!$D:$D,0))</f>
        <v>0</v>
      </c>
      <c r="H1669" s="96">
        <f t="shared" si="26"/>
        <v>0</v>
      </c>
    </row>
    <row r="1670" spans="1:8" hidden="1">
      <c r="A1670" s="73" t="s">
        <v>2519</v>
      </c>
      <c r="B1670" s="73" t="s">
        <v>2705</v>
      </c>
      <c r="C1670" s="73" t="s">
        <v>2517</v>
      </c>
      <c r="D1670" s="86">
        <v>8865.9053626796394</v>
      </c>
      <c r="E1670" s="73" t="s">
        <v>2518</v>
      </c>
      <c r="F1670" s="79" t="str">
        <f>INDEX('Crosswalk Particulates'!$B:$B,MATCH('2017 EPA Data'!A1670,'Crosswalk Particulates'!$A:$A,0))</f>
        <v>process-other-industry</v>
      </c>
      <c r="G1670" s="84">
        <f>INDEX('Crosswalk Particulates'!$E:$E,MATCH('2017 EPA Data'!$B1670,'Crosswalk Particulates'!$D:$D,0))</f>
        <v>0</v>
      </c>
      <c r="H1670" s="96">
        <f t="shared" si="26"/>
        <v>0</v>
      </c>
    </row>
    <row r="1671" spans="1:8" hidden="1">
      <c r="A1671" s="73" t="s">
        <v>2585</v>
      </c>
      <c r="B1671" s="73" t="s">
        <v>2634</v>
      </c>
      <c r="D1671" s="86">
        <v>8858.677367436143</v>
      </c>
      <c r="E1671" s="73" t="s">
        <v>2522</v>
      </c>
      <c r="F1671" s="79" t="str">
        <f>INDEX('Crosswalk Particulates'!$B:$B,MATCH('2017 EPA Data'!A1671,'Crosswalk Particulates'!$A:$A,0))</f>
        <v>process-other-industry</v>
      </c>
      <c r="G1671" s="84" t="str">
        <f>INDEX('Crosswalk Particulates'!$E:$E,MATCH('2017 EPA Data'!$B1671,'Crosswalk Particulates'!$D:$D,0))</f>
        <v>OC</v>
      </c>
      <c r="H1671" s="96">
        <f t="shared" si="26"/>
        <v>8036466481.6940279</v>
      </c>
    </row>
    <row r="1672" spans="1:8" hidden="1">
      <c r="A1672" s="73" t="s">
        <v>2607</v>
      </c>
      <c r="B1672" s="73" t="s">
        <v>2576</v>
      </c>
      <c r="C1672" s="73" t="s">
        <v>2517</v>
      </c>
      <c r="D1672" s="86">
        <v>8827.6440039999998</v>
      </c>
      <c r="E1672" s="73" t="s">
        <v>2518</v>
      </c>
      <c r="F1672" s="79" t="str">
        <f>INDEX('Crosswalk Particulates'!$B:$B,MATCH('2017 EPA Data'!A1672,'Crosswalk Particulates'!$A:$A,0))</f>
        <v>process-cement-industry</v>
      </c>
      <c r="G1672" s="84">
        <f>INDEX('Crosswalk Particulates'!$E:$E,MATCH('2017 EPA Data'!$B1672,'Crosswalk Particulates'!$D:$D,0))</f>
        <v>0</v>
      </c>
      <c r="H1672" s="96">
        <f t="shared" si="26"/>
        <v>0</v>
      </c>
    </row>
    <row r="1673" spans="1:8" hidden="1">
      <c r="A1673" s="73" t="s">
        <v>2600</v>
      </c>
      <c r="B1673" s="73" t="s">
        <v>2662</v>
      </c>
      <c r="C1673" s="73" t="s">
        <v>2517</v>
      </c>
      <c r="D1673" s="86">
        <v>8816.8888340261328</v>
      </c>
      <c r="E1673" s="73" t="s">
        <v>2518</v>
      </c>
      <c r="F1673" s="79" t="str">
        <f>INDEX('Crosswalk Particulates'!$B:$B,MATCH('2017 EPA Data'!A1673,'Crosswalk Particulates'!$A:$A,0))</f>
        <v>industry-fuel-biomass</v>
      </c>
      <c r="G1673" s="84">
        <f>INDEX('Crosswalk Particulates'!$E:$E,MATCH('2017 EPA Data'!$B1673,'Crosswalk Particulates'!$D:$D,0))</f>
        <v>0</v>
      </c>
      <c r="H1673" s="96">
        <f t="shared" si="26"/>
        <v>0</v>
      </c>
    </row>
    <row r="1674" spans="1:8" hidden="1">
      <c r="A1674" s="73" t="s">
        <v>2547</v>
      </c>
      <c r="B1674" s="73" t="s">
        <v>2645</v>
      </c>
      <c r="C1674" s="73" t="s">
        <v>2517</v>
      </c>
      <c r="D1674" s="86">
        <v>8796.7647414399999</v>
      </c>
      <c r="E1674" s="73" t="s">
        <v>2518</v>
      </c>
      <c r="F1674" s="79" t="str">
        <f>INDEX('Crosswalk Particulates'!$B:$B,MATCH('2017 EPA Data'!A1674,'Crosswalk Particulates'!$A:$A,0))</f>
        <v>process-other-industry</v>
      </c>
      <c r="G1674" s="84">
        <f>INDEX('Crosswalk Particulates'!$E:$E,MATCH('2017 EPA Data'!$B1674,'Crosswalk Particulates'!$D:$D,0))</f>
        <v>0</v>
      </c>
      <c r="H1674" s="96">
        <f t="shared" si="26"/>
        <v>0</v>
      </c>
    </row>
    <row r="1675" spans="1:8" hidden="1">
      <c r="A1675" s="73" t="s">
        <v>2723</v>
      </c>
      <c r="B1675" s="73" t="s">
        <v>2560</v>
      </c>
      <c r="C1675" s="73" t="s">
        <v>2557</v>
      </c>
      <c r="D1675" s="86">
        <v>8776.3366676669993</v>
      </c>
      <c r="E1675" s="73" t="s">
        <v>2522</v>
      </c>
      <c r="F1675" s="79" t="str">
        <f>INDEX('Crosswalk Particulates'!$B:$B,MATCH('2017 EPA Data'!A1675,'Crosswalk Particulates'!$A:$A,0))</f>
        <v>Residential Buildings Sector</v>
      </c>
      <c r="G1675" s="84" t="str">
        <f>INDEX('Crosswalk Particulates'!$E:$E,MATCH('2017 EPA Data'!$B1675,'Crosswalk Particulates'!$D:$D,0))</f>
        <v>CO</v>
      </c>
      <c r="H1675" s="96">
        <f t="shared" si="26"/>
        <v>7961768166.5475225</v>
      </c>
    </row>
    <row r="1676" spans="1:8" hidden="1">
      <c r="A1676" s="73" t="s">
        <v>2629</v>
      </c>
      <c r="B1676" s="73" t="s">
        <v>2544</v>
      </c>
      <c r="C1676" s="73" t="s">
        <v>2517</v>
      </c>
      <c r="D1676" s="86">
        <v>8745.5366938296411</v>
      </c>
      <c r="E1676" s="73" t="s">
        <v>2518</v>
      </c>
      <c r="F1676" s="79" t="str">
        <f>INDEX('Crosswalk Particulates'!$B:$B,MATCH('2017 EPA Data'!A1676,'Crosswalk Particulates'!$A:$A,0))</f>
        <v>industry-fuel-oil</v>
      </c>
      <c r="G1676" s="84">
        <f>INDEX('Crosswalk Particulates'!$E:$E,MATCH('2017 EPA Data'!$B1676,'Crosswalk Particulates'!$D:$D,0))</f>
        <v>0</v>
      </c>
      <c r="H1676" s="96">
        <f t="shared" si="26"/>
        <v>0</v>
      </c>
    </row>
    <row r="1677" spans="1:8" hidden="1">
      <c r="A1677" s="73" t="s">
        <v>2559</v>
      </c>
      <c r="B1677" s="73" t="s">
        <v>2641</v>
      </c>
      <c r="C1677" s="73" t="s">
        <v>2517</v>
      </c>
      <c r="D1677" s="86">
        <v>8739.4480311413008</v>
      </c>
      <c r="E1677" s="73" t="s">
        <v>2518</v>
      </c>
      <c r="F1677" s="79" t="str">
        <f>INDEX('Crosswalk Particulates'!$B:$B,MATCH('2017 EPA Data'!A1677,'Crosswalk Particulates'!$A:$A,0))</f>
        <v>process-waste-industry</v>
      </c>
      <c r="G1677" s="84">
        <f>INDEX('Crosswalk Particulates'!$E:$E,MATCH('2017 EPA Data'!$B1677,'Crosswalk Particulates'!$D:$D,0))</f>
        <v>0</v>
      </c>
      <c r="H1677" s="96">
        <f t="shared" si="26"/>
        <v>0</v>
      </c>
    </row>
    <row r="1678" spans="1:8" hidden="1">
      <c r="A1678" s="73" t="s">
        <v>2527</v>
      </c>
      <c r="B1678" s="73" t="s">
        <v>2630</v>
      </c>
      <c r="D1678" s="86">
        <v>8732.9129152383066</v>
      </c>
      <c r="E1678" s="73" t="s">
        <v>2522</v>
      </c>
      <c r="F1678" s="79" t="str">
        <f>INDEX('Crosswalk Particulates'!$B:$B,MATCH('2017 EPA Data'!A1678,'Crosswalk Particulates'!$A:$A,0))</f>
        <v>Transportation Sector</v>
      </c>
      <c r="G1678" s="84">
        <f>INDEX('Crosswalk Particulates'!$E:$E,MATCH('2017 EPA Data'!$B1678,'Crosswalk Particulates'!$D:$D,0))</f>
        <v>0</v>
      </c>
      <c r="H1678" s="96">
        <f t="shared" si="26"/>
        <v>7922374754.1420355</v>
      </c>
    </row>
    <row r="1679" spans="1:8" hidden="1">
      <c r="A1679" s="73" t="s">
        <v>2578</v>
      </c>
      <c r="B1679" s="73" t="s">
        <v>2622</v>
      </c>
      <c r="C1679" s="73" t="s">
        <v>2623</v>
      </c>
      <c r="D1679" s="86">
        <v>8707.1371154494027</v>
      </c>
      <c r="E1679" s="73" t="s">
        <v>2518</v>
      </c>
      <c r="F1679" s="79" t="str">
        <f>INDEX('Crosswalk Particulates'!$B:$B,MATCH('2017 EPA Data'!A1679,'Crosswalk Particulates'!$A:$A,0))</f>
        <v>process-chemicals-industry</v>
      </c>
      <c r="G1679" s="84">
        <f>INDEX('Crosswalk Particulates'!$E:$E,MATCH('2017 EPA Data'!$B1679,'Crosswalk Particulates'!$D:$D,0))</f>
        <v>0</v>
      </c>
      <c r="H1679" s="96">
        <f t="shared" si="26"/>
        <v>0</v>
      </c>
    </row>
    <row r="1680" spans="1:8" hidden="1">
      <c r="A1680" s="73" t="s">
        <v>2549</v>
      </c>
      <c r="B1680" s="73" t="s">
        <v>2615</v>
      </c>
      <c r="C1680" s="73" t="s">
        <v>2557</v>
      </c>
      <c r="D1680" s="86">
        <v>8695.7388984760473</v>
      </c>
      <c r="E1680" s="73" t="s">
        <v>2522</v>
      </c>
      <c r="F1680" s="79" t="str">
        <f>INDEX('Crosswalk Particulates'!$B:$B,MATCH('2017 EPA Data'!A1680,'Crosswalk Particulates'!$A:$A,0))</f>
        <v>Residential Buildings Sector</v>
      </c>
      <c r="G1680" s="84" t="str">
        <f>INDEX('Crosswalk Particulates'!$E:$E,MATCH('2017 EPA Data'!$B1680,'Crosswalk Particulates'!$D:$D,0))</f>
        <v>SOx</v>
      </c>
      <c r="H1680" s="96">
        <f t="shared" si="26"/>
        <v>7888651013.3048306</v>
      </c>
    </row>
    <row r="1681" spans="1:8" hidden="1">
      <c r="A1681" s="73" t="s">
        <v>2607</v>
      </c>
      <c r="B1681" s="73" t="s">
        <v>2561</v>
      </c>
      <c r="C1681" s="73" t="s">
        <v>2517</v>
      </c>
      <c r="D1681" s="86">
        <v>8676.8616000000002</v>
      </c>
      <c r="E1681" s="73" t="s">
        <v>2518</v>
      </c>
      <c r="F1681" s="79" t="str">
        <f>INDEX('Crosswalk Particulates'!$B:$B,MATCH('2017 EPA Data'!A1681,'Crosswalk Particulates'!$A:$A,0))</f>
        <v>process-cement-industry</v>
      </c>
      <c r="G1681" s="84">
        <f>INDEX('Crosswalk Particulates'!$E:$E,MATCH('2017 EPA Data'!$B1681,'Crosswalk Particulates'!$D:$D,0))</f>
        <v>0</v>
      </c>
      <c r="H1681" s="96">
        <f t="shared" si="26"/>
        <v>0</v>
      </c>
    </row>
    <row r="1682" spans="1:8" hidden="1">
      <c r="A1682" s="73" t="s">
        <v>2542</v>
      </c>
      <c r="B1682" s="73" t="s">
        <v>2645</v>
      </c>
      <c r="C1682" s="73" t="s">
        <v>2517</v>
      </c>
      <c r="D1682" s="86">
        <v>8670.9591081569997</v>
      </c>
      <c r="E1682" s="73" t="s">
        <v>2518</v>
      </c>
      <c r="F1682" s="79" t="str">
        <f>INDEX('Crosswalk Particulates'!$B:$B,MATCH('2017 EPA Data'!A1682,'Crosswalk Particulates'!$A:$A,0))</f>
        <v>process-ngps-industry</v>
      </c>
      <c r="G1682" s="84">
        <f>INDEX('Crosswalk Particulates'!$E:$E,MATCH('2017 EPA Data'!$B1682,'Crosswalk Particulates'!$D:$D,0))</f>
        <v>0</v>
      </c>
      <c r="H1682" s="96">
        <f t="shared" si="26"/>
        <v>0</v>
      </c>
    </row>
    <row r="1683" spans="1:8" hidden="1">
      <c r="A1683" s="73" t="s">
        <v>2551</v>
      </c>
      <c r="B1683" s="73" t="s">
        <v>2661</v>
      </c>
      <c r="C1683" s="73" t="s">
        <v>2517</v>
      </c>
      <c r="D1683" s="86">
        <v>8666.0233244517203</v>
      </c>
      <c r="E1683" s="73" t="s">
        <v>2518</v>
      </c>
      <c r="F1683" s="79" t="str">
        <f>INDEX('Crosswalk Particulates'!$B:$B,MATCH('2017 EPA Data'!A1683,'Crosswalk Particulates'!$A:$A,0))</f>
        <v>industry-fuel-natural gas</v>
      </c>
      <c r="G1683" s="84">
        <f>INDEX('Crosswalk Particulates'!$E:$E,MATCH('2017 EPA Data'!$B1683,'Crosswalk Particulates'!$D:$D,0))</f>
        <v>0</v>
      </c>
      <c r="H1683" s="96">
        <f t="shared" si="26"/>
        <v>0</v>
      </c>
    </row>
    <row r="1684" spans="1:8" hidden="1">
      <c r="A1684" s="73" t="s">
        <v>2547</v>
      </c>
      <c r="B1684" s="73" t="s">
        <v>2622</v>
      </c>
      <c r="C1684" s="73" t="s">
        <v>2623</v>
      </c>
      <c r="D1684" s="86">
        <v>8649.1329723217004</v>
      </c>
      <c r="E1684" s="73" t="s">
        <v>2518</v>
      </c>
      <c r="F1684" s="79" t="str">
        <f>INDEX('Crosswalk Particulates'!$B:$B,MATCH('2017 EPA Data'!A1684,'Crosswalk Particulates'!$A:$A,0))</f>
        <v>process-other-industry</v>
      </c>
      <c r="G1684" s="84">
        <f>INDEX('Crosswalk Particulates'!$E:$E,MATCH('2017 EPA Data'!$B1684,'Crosswalk Particulates'!$D:$D,0))</f>
        <v>0</v>
      </c>
      <c r="H1684" s="96">
        <f t="shared" si="26"/>
        <v>0</v>
      </c>
    </row>
    <row r="1685" spans="1:8" hidden="1">
      <c r="A1685" s="73" t="s">
        <v>2603</v>
      </c>
      <c r="B1685" s="73" t="s">
        <v>2630</v>
      </c>
      <c r="D1685" s="86">
        <v>8605.6622256160081</v>
      </c>
      <c r="E1685" s="73" t="s">
        <v>2522</v>
      </c>
      <c r="F1685" s="79" t="str">
        <f>INDEX('Crosswalk Particulates'!$B:$B,MATCH('2017 EPA Data'!A1685,'Crosswalk Particulates'!$A:$A,0))</f>
        <v>Transportation Sector</v>
      </c>
      <c r="G1685" s="84">
        <f>INDEX('Crosswalk Particulates'!$E:$E,MATCH('2017 EPA Data'!$B1685,'Crosswalk Particulates'!$D:$D,0))</f>
        <v>0</v>
      </c>
      <c r="H1685" s="96">
        <f t="shared" si="26"/>
        <v>7806934733.0750961</v>
      </c>
    </row>
    <row r="1686" spans="1:8" hidden="1">
      <c r="A1686" s="73" t="s">
        <v>2603</v>
      </c>
      <c r="B1686" s="73" t="s">
        <v>2636</v>
      </c>
      <c r="C1686" s="73" t="s">
        <v>2517</v>
      </c>
      <c r="D1686" s="86">
        <v>8554.6888379404372</v>
      </c>
      <c r="E1686" s="73" t="s">
        <v>2518</v>
      </c>
      <c r="F1686" s="79" t="str">
        <f>INDEX('Crosswalk Particulates'!$B:$B,MATCH('2017 EPA Data'!A1686,'Crosswalk Particulates'!$A:$A,0))</f>
        <v>Transportation Sector</v>
      </c>
      <c r="G1686" s="84">
        <f>INDEX('Crosswalk Particulates'!$E:$E,MATCH('2017 EPA Data'!$B1686,'Crosswalk Particulates'!$D:$D,0))</f>
        <v>0</v>
      </c>
      <c r="H1686" s="96">
        <f t="shared" si="26"/>
        <v>0</v>
      </c>
    </row>
    <row r="1687" spans="1:8" hidden="1">
      <c r="A1687" s="73" t="s">
        <v>2632</v>
      </c>
      <c r="B1687" s="73" t="s">
        <v>2715</v>
      </c>
      <c r="C1687" s="73" t="s">
        <v>2517</v>
      </c>
      <c r="D1687" s="86">
        <v>8533.3454402394564</v>
      </c>
      <c r="E1687" s="73" t="s">
        <v>2518</v>
      </c>
      <c r="F1687" s="79" t="str">
        <f>INDEX('Crosswalk Particulates'!$B:$B,MATCH('2017 EPA Data'!A1687,'Crosswalk Particulates'!$A:$A,0))</f>
        <v>industry-fuel-other</v>
      </c>
      <c r="G1687" s="84">
        <f>INDEX('Crosswalk Particulates'!$E:$E,MATCH('2017 EPA Data'!$B1687,'Crosswalk Particulates'!$D:$D,0))</f>
        <v>0</v>
      </c>
      <c r="H1687" s="96">
        <f t="shared" si="26"/>
        <v>0</v>
      </c>
    </row>
    <row r="1688" spans="1:8" hidden="1">
      <c r="A1688" s="73" t="s">
        <v>2559</v>
      </c>
      <c r="B1688" s="73" t="s">
        <v>2533</v>
      </c>
      <c r="C1688" s="73" t="s">
        <v>2517</v>
      </c>
      <c r="D1688" s="86">
        <v>8524.5376359999991</v>
      </c>
      <c r="E1688" s="73" t="s">
        <v>2518</v>
      </c>
      <c r="F1688" s="79" t="str">
        <f>INDEX('Crosswalk Particulates'!$B:$B,MATCH('2017 EPA Data'!A1688,'Crosswalk Particulates'!$A:$A,0))</f>
        <v>process-waste-industry</v>
      </c>
      <c r="G1688" s="84">
        <f>INDEX('Crosswalk Particulates'!$E:$E,MATCH('2017 EPA Data'!$B1688,'Crosswalk Particulates'!$D:$D,0))</f>
        <v>0</v>
      </c>
      <c r="H1688" s="96">
        <f t="shared" si="26"/>
        <v>0</v>
      </c>
    </row>
    <row r="1689" spans="1:8" hidden="1">
      <c r="A1689" s="73" t="s">
        <v>2551</v>
      </c>
      <c r="B1689" s="73" t="s">
        <v>2717</v>
      </c>
      <c r="C1689" s="73" t="s">
        <v>2517</v>
      </c>
      <c r="D1689" s="86">
        <v>8515.6141241876885</v>
      </c>
      <c r="E1689" s="73" t="s">
        <v>2518</v>
      </c>
      <c r="F1689" s="79" t="str">
        <f>INDEX('Crosswalk Particulates'!$B:$B,MATCH('2017 EPA Data'!A1689,'Crosswalk Particulates'!$A:$A,0))</f>
        <v>industry-fuel-natural gas</v>
      </c>
      <c r="G1689" s="84">
        <f>INDEX('Crosswalk Particulates'!$E:$E,MATCH('2017 EPA Data'!$B1689,'Crosswalk Particulates'!$D:$D,0))</f>
        <v>0</v>
      </c>
      <c r="H1689" s="96">
        <f t="shared" si="26"/>
        <v>0</v>
      </c>
    </row>
    <row r="1690" spans="1:8" hidden="1">
      <c r="A1690" s="73" t="s">
        <v>2523</v>
      </c>
      <c r="B1690" s="73" t="s">
        <v>2685</v>
      </c>
      <c r="C1690" s="73" t="s">
        <v>2517</v>
      </c>
      <c r="D1690" s="86">
        <v>8515.4281301021074</v>
      </c>
      <c r="E1690" s="73" t="s">
        <v>2518</v>
      </c>
      <c r="F1690" s="79" t="str">
        <f>INDEX('Crosswalk Particulates'!$B:$B,MATCH('2017 EPA Data'!A1690,'Crosswalk Particulates'!$A:$A,0))</f>
        <v>Transportation Sector</v>
      </c>
      <c r="G1690" s="84">
        <f>INDEX('Crosswalk Particulates'!$E:$E,MATCH('2017 EPA Data'!$B1690,'Crosswalk Particulates'!$D:$D,0))</f>
        <v>0</v>
      </c>
      <c r="H1690" s="96">
        <f t="shared" si="26"/>
        <v>0</v>
      </c>
    </row>
    <row r="1691" spans="1:8" hidden="1">
      <c r="A1691" s="73" t="s">
        <v>2549</v>
      </c>
      <c r="B1691" s="73" t="s">
        <v>2653</v>
      </c>
      <c r="C1691" s="73" t="s">
        <v>2517</v>
      </c>
      <c r="D1691" s="86">
        <v>8514.4691071493853</v>
      </c>
      <c r="E1691" s="73" t="s">
        <v>2518</v>
      </c>
      <c r="F1691" s="79" t="str">
        <f>INDEX('Crosswalk Particulates'!$B:$B,MATCH('2017 EPA Data'!A1691,'Crosswalk Particulates'!$A:$A,0))</f>
        <v>Residential Buildings Sector</v>
      </c>
      <c r="G1691" s="84">
        <f>INDEX('Crosswalk Particulates'!$E:$E,MATCH('2017 EPA Data'!$B1691,'Crosswalk Particulates'!$D:$D,0))</f>
        <v>0</v>
      </c>
      <c r="H1691" s="96">
        <f t="shared" si="26"/>
        <v>0</v>
      </c>
    </row>
    <row r="1692" spans="1:8" hidden="1">
      <c r="A1692" s="73" t="s">
        <v>2551</v>
      </c>
      <c r="B1692" s="73" t="s">
        <v>2605</v>
      </c>
      <c r="C1692" s="73" t="s">
        <v>2557</v>
      </c>
      <c r="D1692" s="86">
        <v>8497.1646605733622</v>
      </c>
      <c r="E1692" s="73" t="s">
        <v>2522</v>
      </c>
      <c r="F1692" s="79" t="str">
        <f>INDEX('Crosswalk Particulates'!$B:$B,MATCH('2017 EPA Data'!A1692,'Crosswalk Particulates'!$A:$A,0))</f>
        <v>industry-fuel-natural gas</v>
      </c>
      <c r="G1692" s="84">
        <f>INDEX('Crosswalk Particulates'!$E:$E,MATCH('2017 EPA Data'!$B1692,'Crosswalk Particulates'!$D:$D,0))</f>
        <v>0</v>
      </c>
      <c r="H1692" s="96">
        <f t="shared" si="26"/>
        <v>7708507280.6863432</v>
      </c>
    </row>
    <row r="1693" spans="1:8" hidden="1">
      <c r="A1693" s="73" t="s">
        <v>2649</v>
      </c>
      <c r="B1693" s="73" t="s">
        <v>2706</v>
      </c>
      <c r="C1693" s="73" t="s">
        <v>2517</v>
      </c>
      <c r="D1693" s="86">
        <v>8462.4045960750154</v>
      </c>
      <c r="E1693" s="73" t="s">
        <v>2518</v>
      </c>
      <c r="F1693" s="79" t="str">
        <f>INDEX('Crosswalk Particulates'!$B:$B,MATCH('2017 EPA Data'!A1693,'Crosswalk Particulates'!$A:$A,0))</f>
        <v>Electricity Sector</v>
      </c>
      <c r="G1693" s="84">
        <f>INDEX('Crosswalk Particulates'!$E:$E,MATCH('2017 EPA Data'!$B1693,'Crosswalk Particulates'!$D:$D,0))</f>
        <v>0</v>
      </c>
      <c r="H1693" s="96">
        <f t="shared" si="26"/>
        <v>0</v>
      </c>
    </row>
    <row r="1694" spans="1:8" hidden="1">
      <c r="A1694" s="73" t="s">
        <v>2586</v>
      </c>
      <c r="B1694" s="73" t="s">
        <v>2561</v>
      </c>
      <c r="C1694" s="73" t="s">
        <v>2517</v>
      </c>
      <c r="D1694" s="86">
        <v>8439.513767749806</v>
      </c>
      <c r="E1694" s="73" t="s">
        <v>2518</v>
      </c>
      <c r="F1694" s="79" t="str">
        <f>INDEX('Crosswalk Particulates'!$B:$B,MATCH('2017 EPA Data'!A1694,'Crosswalk Particulates'!$A:$A,0))</f>
        <v>process-other-industry</v>
      </c>
      <c r="G1694" s="84">
        <f>INDEX('Crosswalk Particulates'!$E:$E,MATCH('2017 EPA Data'!$B1694,'Crosswalk Particulates'!$D:$D,0))</f>
        <v>0</v>
      </c>
      <c r="H1694" s="96">
        <f t="shared" si="26"/>
        <v>0</v>
      </c>
    </row>
    <row r="1695" spans="1:8" hidden="1">
      <c r="A1695" s="73" t="s">
        <v>2554</v>
      </c>
      <c r="B1695" s="73" t="s">
        <v>2620</v>
      </c>
      <c r="C1695" s="73" t="s">
        <v>2517</v>
      </c>
      <c r="D1695" s="86">
        <v>8428.152618383132</v>
      </c>
      <c r="E1695" s="73" t="s">
        <v>2518</v>
      </c>
      <c r="F1695" s="79" t="str">
        <f>INDEX('Crosswalk Particulates'!$B:$B,MATCH('2017 EPA Data'!A1695,'Crosswalk Particulates'!$A:$A,0))</f>
        <v>Transportation Sector</v>
      </c>
      <c r="G1695" s="84">
        <f>INDEX('Crosswalk Particulates'!$E:$E,MATCH('2017 EPA Data'!$B1695,'Crosswalk Particulates'!$D:$D,0))</f>
        <v>0</v>
      </c>
      <c r="H1695" s="96">
        <f t="shared" si="26"/>
        <v>0</v>
      </c>
    </row>
    <row r="1696" spans="1:8" hidden="1">
      <c r="A1696" s="73" t="s">
        <v>2519</v>
      </c>
      <c r="B1696" s="73" t="s">
        <v>2634</v>
      </c>
      <c r="D1696" s="86">
        <v>8423.3212268923126</v>
      </c>
      <c r="E1696" s="73" t="s">
        <v>2522</v>
      </c>
      <c r="F1696" s="79" t="str">
        <f>INDEX('Crosswalk Particulates'!$B:$B,MATCH('2017 EPA Data'!A1696,'Crosswalk Particulates'!$A:$A,0))</f>
        <v>process-other-industry</v>
      </c>
      <c r="G1696" s="84" t="str">
        <f>INDEX('Crosswalk Particulates'!$E:$E,MATCH('2017 EPA Data'!$B1696,'Crosswalk Particulates'!$D:$D,0))</f>
        <v>OC</v>
      </c>
      <c r="H1696" s="96">
        <f t="shared" si="26"/>
        <v>7641517564.8341331</v>
      </c>
    </row>
    <row r="1697" spans="1:8" hidden="1">
      <c r="A1697" s="73" t="s">
        <v>2586</v>
      </c>
      <c r="B1697" s="73" t="s">
        <v>2674</v>
      </c>
      <c r="C1697" s="73" t="s">
        <v>2517</v>
      </c>
      <c r="D1697" s="86">
        <v>8417.946156</v>
      </c>
      <c r="E1697" s="73" t="s">
        <v>2518</v>
      </c>
      <c r="F1697" s="79" t="str">
        <f>INDEX('Crosswalk Particulates'!$B:$B,MATCH('2017 EPA Data'!A1697,'Crosswalk Particulates'!$A:$A,0))</f>
        <v>process-other-industry</v>
      </c>
      <c r="G1697" s="84">
        <f>INDEX('Crosswalk Particulates'!$E:$E,MATCH('2017 EPA Data'!$B1697,'Crosswalk Particulates'!$D:$D,0))</f>
        <v>0</v>
      </c>
      <c r="H1697" s="96">
        <f t="shared" si="26"/>
        <v>0</v>
      </c>
    </row>
    <row r="1698" spans="1:8" hidden="1">
      <c r="A1698" s="73" t="s">
        <v>2586</v>
      </c>
      <c r="B1698" s="73" t="s">
        <v>2757</v>
      </c>
      <c r="C1698" s="73" t="s">
        <v>2517</v>
      </c>
      <c r="D1698" s="86">
        <v>8400.6502041639997</v>
      </c>
      <c r="E1698" s="73" t="s">
        <v>2518</v>
      </c>
      <c r="F1698" s="79" t="str">
        <f>INDEX('Crosswalk Particulates'!$B:$B,MATCH('2017 EPA Data'!A1698,'Crosswalk Particulates'!$A:$A,0))</f>
        <v>process-other-industry</v>
      </c>
      <c r="G1698" s="84">
        <f>INDEX('Crosswalk Particulates'!$E:$E,MATCH('2017 EPA Data'!$B1698,'Crosswalk Particulates'!$D:$D,0))</f>
        <v>0</v>
      </c>
      <c r="H1698" s="96">
        <f t="shared" si="26"/>
        <v>0</v>
      </c>
    </row>
    <row r="1699" spans="1:8" hidden="1">
      <c r="A1699" s="73" t="s">
        <v>2578</v>
      </c>
      <c r="B1699" s="73" t="s">
        <v>2694</v>
      </c>
      <c r="C1699" s="73" t="s">
        <v>2517</v>
      </c>
      <c r="D1699" s="86">
        <v>8387.1203786080969</v>
      </c>
      <c r="E1699" s="73" t="s">
        <v>2518</v>
      </c>
      <c r="F1699" s="79" t="str">
        <f>INDEX('Crosswalk Particulates'!$B:$B,MATCH('2017 EPA Data'!A1699,'Crosswalk Particulates'!$A:$A,0))</f>
        <v>process-chemicals-industry</v>
      </c>
      <c r="G1699" s="84">
        <f>INDEX('Crosswalk Particulates'!$E:$E,MATCH('2017 EPA Data'!$B1699,'Crosswalk Particulates'!$D:$D,0))</f>
        <v>0</v>
      </c>
      <c r="H1699" s="96">
        <f t="shared" si="26"/>
        <v>0</v>
      </c>
    </row>
    <row r="1700" spans="1:8" hidden="1">
      <c r="A1700" s="73" t="s">
        <v>2586</v>
      </c>
      <c r="B1700" s="73" t="s">
        <v>2676</v>
      </c>
      <c r="C1700" s="73" t="s">
        <v>2517</v>
      </c>
      <c r="D1700" s="86">
        <v>8384.9010600000001</v>
      </c>
      <c r="E1700" s="73" t="s">
        <v>2518</v>
      </c>
      <c r="F1700" s="79" t="str">
        <f>INDEX('Crosswalk Particulates'!$B:$B,MATCH('2017 EPA Data'!A1700,'Crosswalk Particulates'!$A:$A,0))</f>
        <v>process-other-industry</v>
      </c>
      <c r="G1700" s="84">
        <f>INDEX('Crosswalk Particulates'!$E:$E,MATCH('2017 EPA Data'!$B1700,'Crosswalk Particulates'!$D:$D,0))</f>
        <v>0</v>
      </c>
      <c r="H1700" s="96">
        <f t="shared" si="26"/>
        <v>0</v>
      </c>
    </row>
    <row r="1701" spans="1:8" hidden="1">
      <c r="A1701" s="73" t="s">
        <v>2601</v>
      </c>
      <c r="B1701" s="73" t="s">
        <v>2722</v>
      </c>
      <c r="C1701" s="73" t="s">
        <v>2517</v>
      </c>
      <c r="D1701" s="86">
        <v>8377.3062914271995</v>
      </c>
      <c r="E1701" s="73" t="s">
        <v>2518</v>
      </c>
      <c r="F1701" s="79" t="str">
        <f>INDEX('Crosswalk Particulates'!$B:$B,MATCH('2017 EPA Data'!A1701,'Crosswalk Particulates'!$A:$A,0))</f>
        <v>Commercial Buildings Sector</v>
      </c>
      <c r="G1701" s="84">
        <f>INDEX('Crosswalk Particulates'!$E:$E,MATCH('2017 EPA Data'!$B1701,'Crosswalk Particulates'!$D:$D,0))</f>
        <v>0</v>
      </c>
      <c r="H1701" s="96">
        <f t="shared" si="26"/>
        <v>0</v>
      </c>
    </row>
    <row r="1702" spans="1:8" hidden="1">
      <c r="A1702" s="73" t="s">
        <v>2586</v>
      </c>
      <c r="B1702" s="73" t="s">
        <v>2684</v>
      </c>
      <c r="C1702" s="73" t="s">
        <v>2517</v>
      </c>
      <c r="D1702" s="86">
        <v>8371.4090130000004</v>
      </c>
      <c r="E1702" s="73" t="s">
        <v>2518</v>
      </c>
      <c r="F1702" s="79" t="str">
        <f>INDEX('Crosswalk Particulates'!$B:$B,MATCH('2017 EPA Data'!A1702,'Crosswalk Particulates'!$A:$A,0))</f>
        <v>process-other-industry</v>
      </c>
      <c r="G1702" s="84">
        <f>INDEX('Crosswalk Particulates'!$E:$E,MATCH('2017 EPA Data'!$B1702,'Crosswalk Particulates'!$D:$D,0))</f>
        <v>0</v>
      </c>
      <c r="H1702" s="96">
        <f t="shared" si="26"/>
        <v>0</v>
      </c>
    </row>
    <row r="1703" spans="1:8" hidden="1">
      <c r="A1703" s="73" t="s">
        <v>2602</v>
      </c>
      <c r="B1703" s="73" t="s">
        <v>2630</v>
      </c>
      <c r="D1703" s="86">
        <v>8367.2878067171914</v>
      </c>
      <c r="E1703" s="73" t="s">
        <v>2522</v>
      </c>
      <c r="F1703" s="79" t="str">
        <f>INDEX('Crosswalk Particulates'!$B:$B,MATCH('2017 EPA Data'!A1703,'Crosswalk Particulates'!$A:$A,0))</f>
        <v>process-other-industry</v>
      </c>
      <c r="G1703" s="84">
        <f>INDEX('Crosswalk Particulates'!$E:$E,MATCH('2017 EPA Data'!$B1703,'Crosswalk Particulates'!$D:$D,0))</f>
        <v>0</v>
      </c>
      <c r="H1703" s="96">
        <f t="shared" si="26"/>
        <v>7590684840.6684074</v>
      </c>
    </row>
    <row r="1704" spans="1:8" hidden="1">
      <c r="A1704" s="73" t="s">
        <v>2608</v>
      </c>
      <c r="B1704" s="73" t="s">
        <v>2516</v>
      </c>
      <c r="C1704" s="73" t="s">
        <v>2517</v>
      </c>
      <c r="D1704" s="86">
        <v>8362.2057368000005</v>
      </c>
      <c r="E1704" s="73" t="s">
        <v>2518</v>
      </c>
      <c r="F1704" s="79" t="str">
        <f>INDEX('Crosswalk Particulates'!$B:$B,MATCH('2017 EPA Data'!A1704,'Crosswalk Particulates'!$A:$A,0))</f>
        <v>Electricity Sector</v>
      </c>
      <c r="G1704" s="84">
        <f>INDEX('Crosswalk Particulates'!$E:$E,MATCH('2017 EPA Data'!$B1704,'Crosswalk Particulates'!$D:$D,0))</f>
        <v>0</v>
      </c>
      <c r="H1704" s="96">
        <f t="shared" si="26"/>
        <v>0</v>
      </c>
    </row>
    <row r="1705" spans="1:8" hidden="1">
      <c r="A1705" s="73" t="s">
        <v>2545</v>
      </c>
      <c r="B1705" s="73" t="s">
        <v>2590</v>
      </c>
      <c r="C1705" s="73" t="s">
        <v>2557</v>
      </c>
      <c r="D1705" s="86">
        <v>8326.9922708323829</v>
      </c>
      <c r="E1705" s="73" t="s">
        <v>2522</v>
      </c>
      <c r="F1705" s="79" t="str">
        <f>INDEX('Crosswalk Particulates'!$B:$B,MATCH('2017 EPA Data'!A1705,'Crosswalk Particulates'!$A:$A,0))</f>
        <v>Transportation Sector</v>
      </c>
      <c r="G1705" s="84" t="str">
        <f>INDEX('Crosswalk Particulates'!$E:$E,MATCH('2017 EPA Data'!$B1705,'Crosswalk Particulates'!$D:$D,0))</f>
        <v>PM10</v>
      </c>
      <c r="H1705" s="96">
        <f t="shared" si="26"/>
        <v>7554129301.9498911</v>
      </c>
    </row>
    <row r="1706" spans="1:8" hidden="1">
      <c r="A1706" s="73" t="s">
        <v>2595</v>
      </c>
      <c r="B1706" s="73" t="s">
        <v>2537</v>
      </c>
      <c r="C1706" s="73" t="s">
        <v>2517</v>
      </c>
      <c r="D1706" s="86">
        <v>8296.7749323289408</v>
      </c>
      <c r="E1706" s="73" t="s">
        <v>2518</v>
      </c>
      <c r="F1706" s="79" t="str">
        <f>INDEX('Crosswalk Particulates'!$B:$B,MATCH('2017 EPA Data'!A1706,'Crosswalk Particulates'!$A:$A,0))</f>
        <v>process-other-industry</v>
      </c>
      <c r="G1706" s="84">
        <f>INDEX('Crosswalk Particulates'!$E:$E,MATCH('2017 EPA Data'!$B1706,'Crosswalk Particulates'!$D:$D,0))</f>
        <v>0</v>
      </c>
      <c r="H1706" s="96">
        <f t="shared" si="26"/>
        <v>0</v>
      </c>
    </row>
    <row r="1707" spans="1:8" hidden="1">
      <c r="A1707" s="73" t="s">
        <v>2596</v>
      </c>
      <c r="B1707" s="73" t="s">
        <v>2710</v>
      </c>
      <c r="C1707" s="73" t="s">
        <v>2517</v>
      </c>
      <c r="D1707" s="86">
        <v>8262</v>
      </c>
      <c r="E1707" s="73" t="s">
        <v>2518</v>
      </c>
      <c r="F1707" s="79" t="str">
        <f>INDEX('Crosswalk Particulates'!$B:$B,MATCH('2017 EPA Data'!A1707,'Crosswalk Particulates'!$A:$A,0))</f>
        <v>industry-fuel-coal</v>
      </c>
      <c r="G1707" s="84">
        <f>INDEX('Crosswalk Particulates'!$E:$E,MATCH('2017 EPA Data'!$B1707,'Crosswalk Particulates'!$D:$D,0))</f>
        <v>0</v>
      </c>
      <c r="H1707" s="96">
        <f t="shared" si="26"/>
        <v>0</v>
      </c>
    </row>
    <row r="1708" spans="1:8" hidden="1">
      <c r="A1708" s="73" t="s">
        <v>2551</v>
      </c>
      <c r="B1708" s="73" t="s">
        <v>2630</v>
      </c>
      <c r="D1708" s="86">
        <v>8249.7610092782015</v>
      </c>
      <c r="E1708" s="73" t="s">
        <v>2522</v>
      </c>
      <c r="F1708" s="79" t="str">
        <f>INDEX('Crosswalk Particulates'!$B:$B,MATCH('2017 EPA Data'!A1708,'Crosswalk Particulates'!$A:$A,0))</f>
        <v>industry-fuel-natural gas</v>
      </c>
      <c r="G1708" s="84">
        <f>INDEX('Crosswalk Particulates'!$E:$E,MATCH('2017 EPA Data'!$B1708,'Crosswalk Particulates'!$D:$D,0))</f>
        <v>0</v>
      </c>
      <c r="H1708" s="96">
        <f t="shared" si="26"/>
        <v>7484066196.6943979</v>
      </c>
    </row>
    <row r="1709" spans="1:8" hidden="1">
      <c r="A1709" s="73" t="s">
        <v>2632</v>
      </c>
      <c r="B1709" s="73" t="s">
        <v>2562</v>
      </c>
      <c r="C1709" s="73" t="s">
        <v>2517</v>
      </c>
      <c r="D1709" s="86">
        <v>8158.4090442429997</v>
      </c>
      <c r="E1709" s="73" t="s">
        <v>2518</v>
      </c>
      <c r="F1709" s="79" t="str">
        <f>INDEX('Crosswalk Particulates'!$B:$B,MATCH('2017 EPA Data'!A1709,'Crosswalk Particulates'!$A:$A,0))</f>
        <v>industry-fuel-other</v>
      </c>
      <c r="G1709" s="84">
        <f>INDEX('Crosswalk Particulates'!$E:$E,MATCH('2017 EPA Data'!$B1709,'Crosswalk Particulates'!$D:$D,0))</f>
        <v>0</v>
      </c>
      <c r="H1709" s="96">
        <f t="shared" si="26"/>
        <v>0</v>
      </c>
    </row>
    <row r="1710" spans="1:8" hidden="1">
      <c r="A1710" s="73" t="s">
        <v>2632</v>
      </c>
      <c r="B1710" s="73" t="s">
        <v>2610</v>
      </c>
      <c r="C1710" s="73" t="s">
        <v>2557</v>
      </c>
      <c r="D1710" s="86">
        <v>8155.3721572544564</v>
      </c>
      <c r="E1710" s="73" t="s">
        <v>2522</v>
      </c>
      <c r="F1710" s="79" t="str">
        <f>INDEX('Crosswalk Particulates'!$B:$B,MATCH('2017 EPA Data'!A1710,'Crosswalk Particulates'!$A:$A,0))</f>
        <v>industry-fuel-other</v>
      </c>
      <c r="G1710" s="84" t="str">
        <f>INDEX('Crosswalk Particulates'!$E:$E,MATCH('2017 EPA Data'!$B1710,'Crosswalk Particulates'!$D:$D,0))</f>
        <v>PM25</v>
      </c>
      <c r="H1710" s="96">
        <f t="shared" si="26"/>
        <v>7398437968.6789169</v>
      </c>
    </row>
    <row r="1711" spans="1:8" hidden="1">
      <c r="A1711" s="73" t="s">
        <v>2603</v>
      </c>
      <c r="B1711" s="73" t="s">
        <v>2622</v>
      </c>
      <c r="C1711" s="73" t="s">
        <v>2623</v>
      </c>
      <c r="D1711" s="86">
        <v>8144.333800039034</v>
      </c>
      <c r="E1711" s="73" t="s">
        <v>2518</v>
      </c>
      <c r="F1711" s="79" t="str">
        <f>INDEX('Crosswalk Particulates'!$B:$B,MATCH('2017 EPA Data'!A1711,'Crosswalk Particulates'!$A:$A,0))</f>
        <v>Transportation Sector</v>
      </c>
      <c r="G1711" s="84">
        <f>INDEX('Crosswalk Particulates'!$E:$E,MATCH('2017 EPA Data'!$B1711,'Crosswalk Particulates'!$D:$D,0))</f>
        <v>0</v>
      </c>
      <c r="H1711" s="96">
        <f t="shared" si="26"/>
        <v>0</v>
      </c>
    </row>
    <row r="1712" spans="1:8" hidden="1">
      <c r="A1712" s="73" t="s">
        <v>2519</v>
      </c>
      <c r="B1712" s="73" t="s">
        <v>2753</v>
      </c>
      <c r="D1712" s="86">
        <v>8124.7865660873613</v>
      </c>
      <c r="E1712" s="73" t="s">
        <v>2522</v>
      </c>
      <c r="F1712" s="79" t="str">
        <f>INDEX('Crosswalk Particulates'!$B:$B,MATCH('2017 EPA Data'!A1712,'Crosswalk Particulates'!$A:$A,0))</f>
        <v>process-other-industry</v>
      </c>
      <c r="G1712" s="84">
        <f>INDEX('Crosswalk Particulates'!$E:$E,MATCH('2017 EPA Data'!$B1712,'Crosswalk Particulates'!$D:$D,0))</f>
        <v>0</v>
      </c>
      <c r="H1712" s="96">
        <f t="shared" si="26"/>
        <v>7370691154.1103334</v>
      </c>
    </row>
    <row r="1713" spans="1:8" hidden="1">
      <c r="A1713" s="73" t="s">
        <v>2547</v>
      </c>
      <c r="B1713" s="73" t="s">
        <v>2587</v>
      </c>
      <c r="C1713" s="73" t="s">
        <v>2517</v>
      </c>
      <c r="D1713" s="86">
        <v>8118.0200035560001</v>
      </c>
      <c r="E1713" s="73" t="s">
        <v>2518</v>
      </c>
      <c r="F1713" s="79" t="str">
        <f>INDEX('Crosswalk Particulates'!$B:$B,MATCH('2017 EPA Data'!A1713,'Crosswalk Particulates'!$A:$A,0))</f>
        <v>process-other-industry</v>
      </c>
      <c r="G1713" s="84">
        <f>INDEX('Crosswalk Particulates'!$E:$E,MATCH('2017 EPA Data'!$B1713,'Crosswalk Particulates'!$D:$D,0))</f>
        <v>0</v>
      </c>
      <c r="H1713" s="96">
        <f t="shared" si="26"/>
        <v>0</v>
      </c>
    </row>
    <row r="1714" spans="1:8" hidden="1">
      <c r="A1714" s="73" t="s">
        <v>2563</v>
      </c>
      <c r="B1714" s="73" t="s">
        <v>2556</v>
      </c>
      <c r="C1714" s="73" t="s">
        <v>2557</v>
      </c>
      <c r="D1714" s="86">
        <v>8110.683547436397</v>
      </c>
      <c r="E1714" s="73" t="s">
        <v>2522</v>
      </c>
      <c r="F1714" s="79" t="str">
        <f>INDEX('Crosswalk Particulates'!$B:$B,MATCH('2017 EPA Data'!A1714,'Crosswalk Particulates'!$A:$A,0))</f>
        <v>Other-EPA</v>
      </c>
      <c r="G1714" s="84" t="str">
        <f>INDEX('Crosswalk Particulates'!$E:$E,MATCH('2017 EPA Data'!$B1714,'Crosswalk Particulates'!$D:$D,0))</f>
        <v>VOC</v>
      </c>
      <c r="H1714" s="96">
        <f t="shared" si="26"/>
        <v>7357897095.5869017</v>
      </c>
    </row>
    <row r="1715" spans="1:8" hidden="1">
      <c r="A1715" s="73" t="s">
        <v>2527</v>
      </c>
      <c r="B1715" s="73" t="s">
        <v>2659</v>
      </c>
      <c r="C1715" s="73" t="s">
        <v>2517</v>
      </c>
      <c r="D1715" s="86">
        <v>8057.2836914867003</v>
      </c>
      <c r="E1715" s="73" t="s">
        <v>2518</v>
      </c>
      <c r="F1715" s="79" t="str">
        <f>INDEX('Crosswalk Particulates'!$B:$B,MATCH('2017 EPA Data'!A1715,'Crosswalk Particulates'!$A:$A,0))</f>
        <v>Transportation Sector</v>
      </c>
      <c r="G1715" s="84">
        <f>INDEX('Crosswalk Particulates'!$E:$E,MATCH('2017 EPA Data'!$B1715,'Crosswalk Particulates'!$D:$D,0))</f>
        <v>0</v>
      </c>
      <c r="H1715" s="96">
        <f t="shared" si="26"/>
        <v>0</v>
      </c>
    </row>
    <row r="1716" spans="1:8" hidden="1">
      <c r="A1716" s="73" t="s">
        <v>2559</v>
      </c>
      <c r="B1716" s="73" t="s">
        <v>2739</v>
      </c>
      <c r="C1716" s="73" t="s">
        <v>2517</v>
      </c>
      <c r="D1716" s="86">
        <v>8000.4421430322082</v>
      </c>
      <c r="E1716" s="73" t="s">
        <v>2518</v>
      </c>
      <c r="F1716" s="79" t="str">
        <f>INDEX('Crosswalk Particulates'!$B:$B,MATCH('2017 EPA Data'!A1716,'Crosswalk Particulates'!$A:$A,0))</f>
        <v>process-waste-industry</v>
      </c>
      <c r="G1716" s="84">
        <f>INDEX('Crosswalk Particulates'!$E:$E,MATCH('2017 EPA Data'!$B1716,'Crosswalk Particulates'!$D:$D,0))</f>
        <v>0</v>
      </c>
      <c r="H1716" s="96">
        <f t="shared" si="26"/>
        <v>0</v>
      </c>
    </row>
    <row r="1717" spans="1:8" hidden="1">
      <c r="A1717" s="73" t="s">
        <v>2619</v>
      </c>
      <c r="B1717" s="73" t="s">
        <v>2612</v>
      </c>
      <c r="C1717" s="73" t="s">
        <v>2517</v>
      </c>
      <c r="D1717" s="86">
        <v>7947.7526099999995</v>
      </c>
      <c r="E1717" s="73" t="s">
        <v>2518</v>
      </c>
      <c r="F1717" s="79" t="str">
        <f>INDEX('Crosswalk Particulates'!$B:$B,MATCH('2017 EPA Data'!A1717,'Crosswalk Particulates'!$A:$A,0))</f>
        <v>process-iron and steel-industry</v>
      </c>
      <c r="G1717" s="84">
        <f>INDEX('Crosswalk Particulates'!$E:$E,MATCH('2017 EPA Data'!$B1717,'Crosswalk Particulates'!$D:$D,0))</f>
        <v>0</v>
      </c>
      <c r="H1717" s="96">
        <f t="shared" si="26"/>
        <v>0</v>
      </c>
    </row>
    <row r="1718" spans="1:8" hidden="1">
      <c r="A1718" s="73" t="s">
        <v>2578</v>
      </c>
      <c r="B1718" s="73" t="s">
        <v>2746</v>
      </c>
      <c r="C1718" s="73" t="s">
        <v>2517</v>
      </c>
      <c r="D1718" s="86">
        <v>7945.4627200000004</v>
      </c>
      <c r="E1718" s="73" t="s">
        <v>2518</v>
      </c>
      <c r="F1718" s="79" t="str">
        <f>INDEX('Crosswalk Particulates'!$B:$B,MATCH('2017 EPA Data'!A1718,'Crosswalk Particulates'!$A:$A,0))</f>
        <v>process-chemicals-industry</v>
      </c>
      <c r="G1718" s="84">
        <f>INDEX('Crosswalk Particulates'!$E:$E,MATCH('2017 EPA Data'!$B1718,'Crosswalk Particulates'!$D:$D,0))</f>
        <v>0</v>
      </c>
      <c r="H1718" s="96">
        <f t="shared" si="26"/>
        <v>0</v>
      </c>
    </row>
    <row r="1719" spans="1:8" hidden="1">
      <c r="A1719" s="73" t="s">
        <v>2565</v>
      </c>
      <c r="B1719" s="73" t="s">
        <v>2666</v>
      </c>
      <c r="C1719" s="73" t="s">
        <v>2517</v>
      </c>
      <c r="D1719" s="86">
        <v>7908.1717900000003</v>
      </c>
      <c r="E1719" s="73" t="s">
        <v>2518</v>
      </c>
      <c r="F1719" s="79" t="str">
        <f>INDEX('Crosswalk Particulates'!$B:$B,MATCH('2017 EPA Data'!A1719,'Crosswalk Particulates'!$A:$A,0))</f>
        <v>Electricity Sector</v>
      </c>
      <c r="G1719" s="84">
        <f>INDEX('Crosswalk Particulates'!$E:$E,MATCH('2017 EPA Data'!$B1719,'Crosswalk Particulates'!$D:$D,0))</f>
        <v>0</v>
      </c>
      <c r="H1719" s="96">
        <f t="shared" si="26"/>
        <v>0</v>
      </c>
    </row>
    <row r="1720" spans="1:8" hidden="1">
      <c r="A1720" s="73" t="s">
        <v>2551</v>
      </c>
      <c r="B1720" s="73" t="s">
        <v>2694</v>
      </c>
      <c r="C1720" s="73" t="s">
        <v>2517</v>
      </c>
      <c r="D1720" s="86">
        <v>7903.7434495499338</v>
      </c>
      <c r="E1720" s="73" t="s">
        <v>2518</v>
      </c>
      <c r="F1720" s="79" t="str">
        <f>INDEX('Crosswalk Particulates'!$B:$B,MATCH('2017 EPA Data'!A1720,'Crosswalk Particulates'!$A:$A,0))</f>
        <v>industry-fuel-natural gas</v>
      </c>
      <c r="G1720" s="84">
        <f>INDEX('Crosswalk Particulates'!$E:$E,MATCH('2017 EPA Data'!$B1720,'Crosswalk Particulates'!$D:$D,0))</f>
        <v>0</v>
      </c>
      <c r="H1720" s="96">
        <f t="shared" si="26"/>
        <v>0</v>
      </c>
    </row>
    <row r="1721" spans="1:8" hidden="1">
      <c r="A1721" s="73" t="s">
        <v>2547</v>
      </c>
      <c r="B1721" s="73" t="s">
        <v>2718</v>
      </c>
      <c r="C1721" s="73" t="s">
        <v>2517</v>
      </c>
      <c r="D1721" s="86">
        <v>7899.30431924</v>
      </c>
      <c r="E1721" s="73" t="s">
        <v>2518</v>
      </c>
      <c r="F1721" s="79" t="str">
        <f>INDEX('Crosswalk Particulates'!$B:$B,MATCH('2017 EPA Data'!A1721,'Crosswalk Particulates'!$A:$A,0))</f>
        <v>process-other-industry</v>
      </c>
      <c r="G1721" s="84">
        <f>INDEX('Crosswalk Particulates'!$E:$E,MATCH('2017 EPA Data'!$B1721,'Crosswalk Particulates'!$D:$D,0))</f>
        <v>0</v>
      </c>
      <c r="H1721" s="96">
        <f t="shared" si="26"/>
        <v>0</v>
      </c>
    </row>
    <row r="1722" spans="1:8" hidden="1">
      <c r="A1722" s="73" t="s">
        <v>2632</v>
      </c>
      <c r="B1722" s="73" t="s">
        <v>2714</v>
      </c>
      <c r="C1722" s="73" t="s">
        <v>2517</v>
      </c>
      <c r="D1722" s="86">
        <v>7897.32</v>
      </c>
      <c r="E1722" s="73" t="s">
        <v>2518</v>
      </c>
      <c r="F1722" s="79" t="str">
        <f>INDEX('Crosswalk Particulates'!$B:$B,MATCH('2017 EPA Data'!A1722,'Crosswalk Particulates'!$A:$A,0))</f>
        <v>industry-fuel-other</v>
      </c>
      <c r="G1722" s="84">
        <f>INDEX('Crosswalk Particulates'!$E:$E,MATCH('2017 EPA Data'!$B1722,'Crosswalk Particulates'!$D:$D,0))</f>
        <v>0</v>
      </c>
      <c r="H1722" s="96">
        <f t="shared" si="26"/>
        <v>0</v>
      </c>
    </row>
    <row r="1723" spans="1:8" hidden="1">
      <c r="A1723" s="73" t="s">
        <v>2632</v>
      </c>
      <c r="B1723" s="73" t="s">
        <v>2755</v>
      </c>
      <c r="C1723" s="73" t="s">
        <v>2517</v>
      </c>
      <c r="D1723" s="86">
        <v>7897.32</v>
      </c>
      <c r="E1723" s="73" t="s">
        <v>2518</v>
      </c>
      <c r="F1723" s="79" t="str">
        <f>INDEX('Crosswalk Particulates'!$B:$B,MATCH('2017 EPA Data'!A1723,'Crosswalk Particulates'!$A:$A,0))</f>
        <v>industry-fuel-other</v>
      </c>
      <c r="G1723" s="84">
        <f>INDEX('Crosswalk Particulates'!$E:$E,MATCH('2017 EPA Data'!$B1723,'Crosswalk Particulates'!$D:$D,0))</f>
        <v>0</v>
      </c>
      <c r="H1723" s="96">
        <f t="shared" si="26"/>
        <v>0</v>
      </c>
    </row>
    <row r="1724" spans="1:8" hidden="1">
      <c r="A1724" s="73" t="s">
        <v>2619</v>
      </c>
      <c r="B1724" s="73" t="s">
        <v>2720</v>
      </c>
      <c r="C1724" s="73" t="s">
        <v>2517</v>
      </c>
      <c r="D1724" s="86">
        <v>7894.2520849619996</v>
      </c>
      <c r="E1724" s="73" t="s">
        <v>2518</v>
      </c>
      <c r="F1724" s="79" t="str">
        <f>INDEX('Crosswalk Particulates'!$B:$B,MATCH('2017 EPA Data'!A1724,'Crosswalk Particulates'!$A:$A,0))</f>
        <v>process-iron and steel-industry</v>
      </c>
      <c r="G1724" s="84">
        <f>INDEX('Crosswalk Particulates'!$E:$E,MATCH('2017 EPA Data'!$B1724,'Crosswalk Particulates'!$D:$D,0))</f>
        <v>0</v>
      </c>
      <c r="H1724" s="96">
        <f t="shared" si="26"/>
        <v>0</v>
      </c>
    </row>
    <row r="1725" spans="1:8" hidden="1">
      <c r="A1725" s="73" t="s">
        <v>2632</v>
      </c>
      <c r="B1725" s="73" t="s">
        <v>2706</v>
      </c>
      <c r="C1725" s="73" t="s">
        <v>2517</v>
      </c>
      <c r="D1725" s="86">
        <v>7882.0721343366367</v>
      </c>
      <c r="E1725" s="73" t="s">
        <v>2518</v>
      </c>
      <c r="F1725" s="79" t="str">
        <f>INDEX('Crosswalk Particulates'!$B:$B,MATCH('2017 EPA Data'!A1725,'Crosswalk Particulates'!$A:$A,0))</f>
        <v>industry-fuel-other</v>
      </c>
      <c r="G1725" s="84">
        <f>INDEX('Crosswalk Particulates'!$E:$E,MATCH('2017 EPA Data'!$B1725,'Crosswalk Particulates'!$D:$D,0))</f>
        <v>0</v>
      </c>
      <c r="H1725" s="96">
        <f t="shared" si="26"/>
        <v>0</v>
      </c>
    </row>
    <row r="1726" spans="1:8" hidden="1">
      <c r="A1726" s="73" t="s">
        <v>2596</v>
      </c>
      <c r="B1726" s="73" t="s">
        <v>2558</v>
      </c>
      <c r="C1726" s="73" t="s">
        <v>2517</v>
      </c>
      <c r="D1726" s="86">
        <v>7752.5519925500003</v>
      </c>
      <c r="E1726" s="73" t="s">
        <v>2518</v>
      </c>
      <c r="F1726" s="79" t="str">
        <f>INDEX('Crosswalk Particulates'!$B:$B,MATCH('2017 EPA Data'!A1726,'Crosswalk Particulates'!$A:$A,0))</f>
        <v>industry-fuel-coal</v>
      </c>
      <c r="G1726" s="84">
        <f>INDEX('Crosswalk Particulates'!$E:$E,MATCH('2017 EPA Data'!$B1726,'Crosswalk Particulates'!$D:$D,0))</f>
        <v>0</v>
      </c>
      <c r="H1726" s="96">
        <f t="shared" si="26"/>
        <v>0</v>
      </c>
    </row>
    <row r="1727" spans="1:8" hidden="1">
      <c r="A1727" s="73" t="s">
        <v>2563</v>
      </c>
      <c r="B1727" s="73" t="s">
        <v>2576</v>
      </c>
      <c r="C1727" s="73" t="s">
        <v>2517</v>
      </c>
      <c r="D1727" s="86">
        <v>7741.9512501924</v>
      </c>
      <c r="E1727" s="73" t="s">
        <v>2518</v>
      </c>
      <c r="F1727" s="79" t="str">
        <f>INDEX('Crosswalk Particulates'!$B:$B,MATCH('2017 EPA Data'!A1727,'Crosswalk Particulates'!$A:$A,0))</f>
        <v>Other-EPA</v>
      </c>
      <c r="G1727" s="84">
        <f>INDEX('Crosswalk Particulates'!$E:$E,MATCH('2017 EPA Data'!$B1727,'Crosswalk Particulates'!$D:$D,0))</f>
        <v>0</v>
      </c>
      <c r="H1727" s="96">
        <f t="shared" si="26"/>
        <v>0</v>
      </c>
    </row>
    <row r="1728" spans="1:8" hidden="1">
      <c r="A1728" s="73" t="s">
        <v>2649</v>
      </c>
      <c r="B1728" s="73" t="s">
        <v>2560</v>
      </c>
      <c r="C1728" s="73" t="s">
        <v>2557</v>
      </c>
      <c r="D1728" s="86">
        <v>7732.75072729763</v>
      </c>
      <c r="E1728" s="73" t="s">
        <v>2522</v>
      </c>
      <c r="F1728" s="79" t="str">
        <f>INDEX('Crosswalk Particulates'!$B:$B,MATCH('2017 EPA Data'!A1728,'Crosswalk Particulates'!$A:$A,0))</f>
        <v>Electricity Sector</v>
      </c>
      <c r="G1728" s="84" t="str">
        <f>INDEX('Crosswalk Particulates'!$E:$E,MATCH('2017 EPA Data'!$B1728,'Crosswalk Particulates'!$D:$D,0))</f>
        <v>CO</v>
      </c>
      <c r="H1728" s="96">
        <f t="shared" si="26"/>
        <v>7015041800.6709824</v>
      </c>
    </row>
    <row r="1729" spans="1:8" hidden="1">
      <c r="A1729" s="73" t="s">
        <v>2600</v>
      </c>
      <c r="B1729" s="73" t="s">
        <v>2753</v>
      </c>
      <c r="D1729" s="86">
        <v>7726.9102135162275</v>
      </c>
      <c r="E1729" s="73" t="s">
        <v>2522</v>
      </c>
      <c r="F1729" s="79" t="str">
        <f>INDEX('Crosswalk Particulates'!$B:$B,MATCH('2017 EPA Data'!A1729,'Crosswalk Particulates'!$A:$A,0))</f>
        <v>industry-fuel-biomass</v>
      </c>
      <c r="G1729" s="84">
        <f>INDEX('Crosswalk Particulates'!$E:$E,MATCH('2017 EPA Data'!$B1729,'Crosswalk Particulates'!$D:$D,0))</f>
        <v>0</v>
      </c>
      <c r="H1729" s="96">
        <f t="shared" si="26"/>
        <v>7009743369.3935719</v>
      </c>
    </row>
    <row r="1730" spans="1:8" hidden="1">
      <c r="A1730" s="73" t="s">
        <v>2592</v>
      </c>
      <c r="B1730" s="73" t="s">
        <v>2611</v>
      </c>
      <c r="C1730" s="73" t="s">
        <v>2517</v>
      </c>
      <c r="D1730" s="86">
        <v>7719.2661369999996</v>
      </c>
      <c r="E1730" s="73" t="s">
        <v>2518</v>
      </c>
      <c r="F1730" s="79" t="str">
        <f>INDEX('Crosswalk Particulates'!$B:$B,MATCH('2017 EPA Data'!A1730,'Crosswalk Particulates'!$A:$A,0))</f>
        <v>process-ngps-industry</v>
      </c>
      <c r="G1730" s="84">
        <f>INDEX('Crosswalk Particulates'!$E:$E,MATCH('2017 EPA Data'!$B1730,'Crosswalk Particulates'!$D:$D,0))</f>
        <v>0</v>
      </c>
      <c r="H1730" s="96">
        <f t="shared" si="26"/>
        <v>0</v>
      </c>
    </row>
    <row r="1731" spans="1:8" hidden="1">
      <c r="A1731" s="73" t="s">
        <v>2584</v>
      </c>
      <c r="B1731" s="73" t="s">
        <v>2516</v>
      </c>
      <c r="C1731" s="73" t="s">
        <v>2517</v>
      </c>
      <c r="D1731" s="86">
        <v>7690.6</v>
      </c>
      <c r="E1731" s="73" t="s">
        <v>2518</v>
      </c>
      <c r="F1731" s="79" t="str">
        <f>INDEX('Crosswalk Particulates'!$B:$B,MATCH('2017 EPA Data'!A1731,'Crosswalk Particulates'!$A:$A,0))</f>
        <v>Electricity Sector</v>
      </c>
      <c r="G1731" s="84">
        <f>INDEX('Crosswalk Particulates'!$E:$E,MATCH('2017 EPA Data'!$B1731,'Crosswalk Particulates'!$D:$D,0))</f>
        <v>0</v>
      </c>
      <c r="H1731" s="96">
        <f t="shared" si="26"/>
        <v>0</v>
      </c>
    </row>
    <row r="1732" spans="1:8" hidden="1">
      <c r="A1732" s="73" t="s">
        <v>2586</v>
      </c>
      <c r="B1732" s="73" t="s">
        <v>2748</v>
      </c>
      <c r="C1732" s="73" t="s">
        <v>2517</v>
      </c>
      <c r="D1732" s="86">
        <v>7660</v>
      </c>
      <c r="E1732" s="73" t="s">
        <v>2518</v>
      </c>
      <c r="F1732" s="79" t="str">
        <f>INDEX('Crosswalk Particulates'!$B:$B,MATCH('2017 EPA Data'!A1732,'Crosswalk Particulates'!$A:$A,0))</f>
        <v>process-other-industry</v>
      </c>
      <c r="G1732" s="84">
        <f>INDEX('Crosswalk Particulates'!$E:$E,MATCH('2017 EPA Data'!$B1732,'Crosswalk Particulates'!$D:$D,0))</f>
        <v>0</v>
      </c>
      <c r="H1732" s="96">
        <f t="shared" ref="H1732:H1795" si="27">IF(E1732="TON",D1732/metricton_to_shortton,0)*10^6</f>
        <v>0</v>
      </c>
    </row>
    <row r="1733" spans="1:8" hidden="1">
      <c r="A1733" s="73" t="s">
        <v>2601</v>
      </c>
      <c r="B1733" s="73" t="s">
        <v>2533</v>
      </c>
      <c r="C1733" s="73" t="s">
        <v>2517</v>
      </c>
      <c r="D1733" s="86">
        <v>7641.4172687972914</v>
      </c>
      <c r="E1733" s="73" t="s">
        <v>2518</v>
      </c>
      <c r="F1733" s="79" t="str">
        <f>INDEX('Crosswalk Particulates'!$B:$B,MATCH('2017 EPA Data'!A1733,'Crosswalk Particulates'!$A:$A,0))</f>
        <v>Commercial Buildings Sector</v>
      </c>
      <c r="G1733" s="84">
        <f>INDEX('Crosswalk Particulates'!$E:$E,MATCH('2017 EPA Data'!$B1733,'Crosswalk Particulates'!$D:$D,0))</f>
        <v>0</v>
      </c>
      <c r="H1733" s="96">
        <f t="shared" si="27"/>
        <v>0</v>
      </c>
    </row>
    <row r="1734" spans="1:8" hidden="1">
      <c r="A1734" s="73" t="s">
        <v>2538</v>
      </c>
      <c r="B1734" s="73" t="s">
        <v>2622</v>
      </c>
      <c r="C1734" s="73" t="s">
        <v>2623</v>
      </c>
      <c r="D1734" s="86">
        <v>7600.183176736</v>
      </c>
      <c r="E1734" s="73" t="s">
        <v>2518</v>
      </c>
      <c r="F1734" s="79" t="str">
        <f>INDEX('Crosswalk Particulates'!$B:$B,MATCH('2017 EPA Data'!A1734,'Crosswalk Particulates'!$A:$A,0))</f>
        <v>process-other-industry</v>
      </c>
      <c r="G1734" s="84">
        <f>INDEX('Crosswalk Particulates'!$E:$E,MATCH('2017 EPA Data'!$B1734,'Crosswalk Particulates'!$D:$D,0))</f>
        <v>0</v>
      </c>
      <c r="H1734" s="96">
        <f t="shared" si="27"/>
        <v>0</v>
      </c>
    </row>
    <row r="1735" spans="1:8" hidden="1">
      <c r="A1735" s="73" t="s">
        <v>2592</v>
      </c>
      <c r="B1735" s="73" t="s">
        <v>2622</v>
      </c>
      <c r="C1735" s="73" t="s">
        <v>2623</v>
      </c>
      <c r="D1735" s="86">
        <v>7586.7606459886774</v>
      </c>
      <c r="E1735" s="73" t="s">
        <v>2518</v>
      </c>
      <c r="F1735" s="79" t="str">
        <f>INDEX('Crosswalk Particulates'!$B:$B,MATCH('2017 EPA Data'!A1735,'Crosswalk Particulates'!$A:$A,0))</f>
        <v>process-ngps-industry</v>
      </c>
      <c r="G1735" s="84">
        <f>INDEX('Crosswalk Particulates'!$E:$E,MATCH('2017 EPA Data'!$B1735,'Crosswalk Particulates'!$D:$D,0))</f>
        <v>0</v>
      </c>
      <c r="H1735" s="96">
        <f t="shared" si="27"/>
        <v>0</v>
      </c>
    </row>
    <row r="1736" spans="1:8" hidden="1">
      <c r="A1736" s="73" t="s">
        <v>2565</v>
      </c>
      <c r="B1736" s="73" t="s">
        <v>2573</v>
      </c>
      <c r="C1736" s="73" t="s">
        <v>2517</v>
      </c>
      <c r="D1736" s="86">
        <v>7572.0789196200003</v>
      </c>
      <c r="E1736" s="73" t="s">
        <v>2518</v>
      </c>
      <c r="F1736" s="79" t="str">
        <f>INDEX('Crosswalk Particulates'!$B:$B,MATCH('2017 EPA Data'!A1736,'Crosswalk Particulates'!$A:$A,0))</f>
        <v>Electricity Sector</v>
      </c>
      <c r="G1736" s="84">
        <f>INDEX('Crosswalk Particulates'!$E:$E,MATCH('2017 EPA Data'!$B1736,'Crosswalk Particulates'!$D:$D,0))</f>
        <v>0</v>
      </c>
      <c r="H1736" s="96">
        <f t="shared" si="27"/>
        <v>0</v>
      </c>
    </row>
    <row r="1737" spans="1:8" hidden="1">
      <c r="A1737" s="73" t="s">
        <v>2665</v>
      </c>
      <c r="B1737" s="73" t="s">
        <v>2548</v>
      </c>
      <c r="C1737" s="73" t="s">
        <v>2517</v>
      </c>
      <c r="D1737" s="86">
        <v>7553.3997789920013</v>
      </c>
      <c r="E1737" s="73" t="s">
        <v>2518</v>
      </c>
      <c r="F1737" s="79" t="str">
        <f>INDEX('Crosswalk Particulates'!$B:$B,MATCH('2017 EPA Data'!A1737,'Crosswalk Particulates'!$A:$A,0))</f>
        <v>Commercial Buildings Sector</v>
      </c>
      <c r="G1737" s="84">
        <f>INDEX('Crosswalk Particulates'!$E:$E,MATCH('2017 EPA Data'!$B1737,'Crosswalk Particulates'!$D:$D,0))</f>
        <v>0</v>
      </c>
      <c r="H1737" s="96">
        <f t="shared" si="27"/>
        <v>0</v>
      </c>
    </row>
    <row r="1738" spans="1:8" hidden="1">
      <c r="A1738" s="73" t="s">
        <v>2519</v>
      </c>
      <c r="B1738" s="73" t="s">
        <v>2681</v>
      </c>
      <c r="C1738" s="73" t="s">
        <v>2517</v>
      </c>
      <c r="D1738" s="86">
        <v>7504.4155199999996</v>
      </c>
      <c r="E1738" s="73" t="s">
        <v>2518</v>
      </c>
      <c r="F1738" s="79" t="str">
        <f>INDEX('Crosswalk Particulates'!$B:$B,MATCH('2017 EPA Data'!A1738,'Crosswalk Particulates'!$A:$A,0))</f>
        <v>process-other-industry</v>
      </c>
      <c r="G1738" s="84">
        <f>INDEX('Crosswalk Particulates'!$E:$E,MATCH('2017 EPA Data'!$B1738,'Crosswalk Particulates'!$D:$D,0))</f>
        <v>0</v>
      </c>
      <c r="H1738" s="96">
        <f t="shared" si="27"/>
        <v>0</v>
      </c>
    </row>
    <row r="1739" spans="1:8" hidden="1">
      <c r="A1739" s="73" t="s">
        <v>2585</v>
      </c>
      <c r="B1739" s="73" t="s">
        <v>2667</v>
      </c>
      <c r="C1739" s="73" t="s">
        <v>2517</v>
      </c>
      <c r="D1739" s="86">
        <v>7499.2746603086216</v>
      </c>
      <c r="E1739" s="73" t="s">
        <v>2518</v>
      </c>
      <c r="F1739" s="79" t="str">
        <f>INDEX('Crosswalk Particulates'!$B:$B,MATCH('2017 EPA Data'!A1739,'Crosswalk Particulates'!$A:$A,0))</f>
        <v>process-other-industry</v>
      </c>
      <c r="G1739" s="84">
        <f>INDEX('Crosswalk Particulates'!$E:$E,MATCH('2017 EPA Data'!$B1739,'Crosswalk Particulates'!$D:$D,0))</f>
        <v>0</v>
      </c>
      <c r="H1739" s="96">
        <f t="shared" si="27"/>
        <v>0</v>
      </c>
    </row>
    <row r="1740" spans="1:8" hidden="1">
      <c r="A1740" s="73" t="s">
        <v>2585</v>
      </c>
      <c r="B1740" s="73" t="s">
        <v>2641</v>
      </c>
      <c r="C1740" s="73" t="s">
        <v>2517</v>
      </c>
      <c r="D1740" s="86">
        <v>7499.2746603086216</v>
      </c>
      <c r="E1740" s="73" t="s">
        <v>2518</v>
      </c>
      <c r="F1740" s="79" t="str">
        <f>INDEX('Crosswalk Particulates'!$B:$B,MATCH('2017 EPA Data'!A1740,'Crosswalk Particulates'!$A:$A,0))</f>
        <v>process-other-industry</v>
      </c>
      <c r="G1740" s="84">
        <f>INDEX('Crosswalk Particulates'!$E:$E,MATCH('2017 EPA Data'!$B1740,'Crosswalk Particulates'!$D:$D,0))</f>
        <v>0</v>
      </c>
      <c r="H1740" s="96">
        <f t="shared" si="27"/>
        <v>0</v>
      </c>
    </row>
    <row r="1741" spans="1:8" hidden="1">
      <c r="A1741" s="73" t="s">
        <v>2632</v>
      </c>
      <c r="B1741" s="73" t="s">
        <v>2690</v>
      </c>
      <c r="C1741" s="73" t="s">
        <v>2517</v>
      </c>
      <c r="D1741" s="86">
        <v>7476.646195325</v>
      </c>
      <c r="E1741" s="73" t="s">
        <v>2518</v>
      </c>
      <c r="F1741" s="79" t="str">
        <f>INDEX('Crosswalk Particulates'!$B:$B,MATCH('2017 EPA Data'!A1741,'Crosswalk Particulates'!$A:$A,0))</f>
        <v>industry-fuel-other</v>
      </c>
      <c r="G1741" s="84">
        <f>INDEX('Crosswalk Particulates'!$E:$E,MATCH('2017 EPA Data'!$B1741,'Crosswalk Particulates'!$D:$D,0))</f>
        <v>0</v>
      </c>
      <c r="H1741" s="96">
        <f t="shared" si="27"/>
        <v>0</v>
      </c>
    </row>
    <row r="1742" spans="1:8" hidden="1">
      <c r="A1742" s="73" t="s">
        <v>2551</v>
      </c>
      <c r="B1742" s="73" t="s">
        <v>2613</v>
      </c>
      <c r="C1742" s="73" t="s">
        <v>2517</v>
      </c>
      <c r="D1742" s="86">
        <v>7476.2133169999997</v>
      </c>
      <c r="E1742" s="73" t="s">
        <v>2518</v>
      </c>
      <c r="F1742" s="79" t="str">
        <f>INDEX('Crosswalk Particulates'!$B:$B,MATCH('2017 EPA Data'!A1742,'Crosswalk Particulates'!$A:$A,0))</f>
        <v>industry-fuel-natural gas</v>
      </c>
      <c r="G1742" s="84">
        <f>INDEX('Crosswalk Particulates'!$E:$E,MATCH('2017 EPA Data'!$B1742,'Crosswalk Particulates'!$D:$D,0))</f>
        <v>0</v>
      </c>
      <c r="H1742" s="96">
        <f t="shared" si="27"/>
        <v>0</v>
      </c>
    </row>
    <row r="1743" spans="1:8" hidden="1">
      <c r="A1743" s="73" t="s">
        <v>2578</v>
      </c>
      <c r="B1743" s="73" t="s">
        <v>2745</v>
      </c>
      <c r="C1743" s="73" t="s">
        <v>2517</v>
      </c>
      <c r="D1743" s="86">
        <v>7474.3899759200003</v>
      </c>
      <c r="E1743" s="73" t="s">
        <v>2518</v>
      </c>
      <c r="F1743" s="79" t="str">
        <f>INDEX('Crosswalk Particulates'!$B:$B,MATCH('2017 EPA Data'!A1743,'Crosswalk Particulates'!$A:$A,0))</f>
        <v>process-chemicals-industry</v>
      </c>
      <c r="G1743" s="84">
        <f>INDEX('Crosswalk Particulates'!$E:$E,MATCH('2017 EPA Data'!$B1743,'Crosswalk Particulates'!$D:$D,0))</f>
        <v>0</v>
      </c>
      <c r="H1743" s="96">
        <f t="shared" si="27"/>
        <v>0</v>
      </c>
    </row>
    <row r="1744" spans="1:8" hidden="1">
      <c r="A1744" s="73" t="s">
        <v>2596</v>
      </c>
      <c r="B1744" s="73" t="s">
        <v>2715</v>
      </c>
      <c r="C1744" s="73" t="s">
        <v>2517</v>
      </c>
      <c r="D1744" s="86">
        <v>7459.9213675999999</v>
      </c>
      <c r="E1744" s="73" t="s">
        <v>2518</v>
      </c>
      <c r="F1744" s="79" t="str">
        <f>INDEX('Crosswalk Particulates'!$B:$B,MATCH('2017 EPA Data'!A1744,'Crosswalk Particulates'!$A:$A,0))</f>
        <v>industry-fuel-coal</v>
      </c>
      <c r="G1744" s="84">
        <f>INDEX('Crosswalk Particulates'!$E:$E,MATCH('2017 EPA Data'!$B1744,'Crosswalk Particulates'!$D:$D,0))</f>
        <v>0</v>
      </c>
      <c r="H1744" s="96">
        <f t="shared" si="27"/>
        <v>0</v>
      </c>
    </row>
    <row r="1745" spans="1:8" hidden="1">
      <c r="A1745" s="73" t="s">
        <v>2527</v>
      </c>
      <c r="B1745" s="73" t="s">
        <v>2605</v>
      </c>
      <c r="C1745" s="73" t="s">
        <v>2557</v>
      </c>
      <c r="D1745" s="86">
        <v>7438.149756645621</v>
      </c>
      <c r="E1745" s="73" t="s">
        <v>2522</v>
      </c>
      <c r="F1745" s="79" t="str">
        <f>INDEX('Crosswalk Particulates'!$B:$B,MATCH('2017 EPA Data'!A1745,'Crosswalk Particulates'!$A:$A,0))</f>
        <v>Transportation Sector</v>
      </c>
      <c r="G1745" s="84">
        <f>INDEX('Crosswalk Particulates'!$E:$E,MATCH('2017 EPA Data'!$B1745,'Crosswalk Particulates'!$D:$D,0))</f>
        <v>0</v>
      </c>
      <c r="H1745" s="96">
        <f t="shared" si="27"/>
        <v>6747783977.8697662</v>
      </c>
    </row>
    <row r="1746" spans="1:8" hidden="1">
      <c r="A1746" s="73" t="s">
        <v>2551</v>
      </c>
      <c r="B1746" s="73" t="s">
        <v>2652</v>
      </c>
      <c r="C1746" s="73" t="s">
        <v>2517</v>
      </c>
      <c r="D1746" s="86">
        <v>7405.8662497347113</v>
      </c>
      <c r="E1746" s="73" t="s">
        <v>2518</v>
      </c>
      <c r="F1746" s="79" t="str">
        <f>INDEX('Crosswalk Particulates'!$B:$B,MATCH('2017 EPA Data'!A1746,'Crosswalk Particulates'!$A:$A,0))</f>
        <v>industry-fuel-natural gas</v>
      </c>
      <c r="G1746" s="84">
        <f>INDEX('Crosswalk Particulates'!$E:$E,MATCH('2017 EPA Data'!$B1746,'Crosswalk Particulates'!$D:$D,0))</f>
        <v>0</v>
      </c>
      <c r="H1746" s="96">
        <f t="shared" si="27"/>
        <v>0</v>
      </c>
    </row>
    <row r="1747" spans="1:8" hidden="1">
      <c r="A1747" s="73" t="s">
        <v>2581</v>
      </c>
      <c r="B1747" s="73" t="s">
        <v>2576</v>
      </c>
      <c r="C1747" s="73" t="s">
        <v>2517</v>
      </c>
      <c r="D1747" s="86">
        <v>7379.5492900785212</v>
      </c>
      <c r="E1747" s="73" t="s">
        <v>2518</v>
      </c>
      <c r="F1747" s="79" t="str">
        <f>INDEX('Crosswalk Particulates'!$B:$B,MATCH('2017 EPA Data'!A1747,'Crosswalk Particulates'!$A:$A,0))</f>
        <v>Electricity Sector</v>
      </c>
      <c r="G1747" s="84">
        <f>INDEX('Crosswalk Particulates'!$E:$E,MATCH('2017 EPA Data'!$B1747,'Crosswalk Particulates'!$D:$D,0))</f>
        <v>0</v>
      </c>
      <c r="H1747" s="96">
        <f t="shared" si="27"/>
        <v>0</v>
      </c>
    </row>
    <row r="1748" spans="1:8" hidden="1">
      <c r="A1748" s="73" t="s">
        <v>2551</v>
      </c>
      <c r="B1748" s="73" t="s">
        <v>2561</v>
      </c>
      <c r="C1748" s="73" t="s">
        <v>2517</v>
      </c>
      <c r="D1748" s="86">
        <v>7367.0039498599999</v>
      </c>
      <c r="E1748" s="73" t="s">
        <v>2518</v>
      </c>
      <c r="F1748" s="79" t="str">
        <f>INDEX('Crosswalk Particulates'!$B:$B,MATCH('2017 EPA Data'!A1748,'Crosswalk Particulates'!$A:$A,0))</f>
        <v>industry-fuel-natural gas</v>
      </c>
      <c r="G1748" s="84">
        <f>INDEX('Crosswalk Particulates'!$E:$E,MATCH('2017 EPA Data'!$B1748,'Crosswalk Particulates'!$D:$D,0))</f>
        <v>0</v>
      </c>
      <c r="H1748" s="96">
        <f t="shared" si="27"/>
        <v>0</v>
      </c>
    </row>
    <row r="1749" spans="1:8" hidden="1">
      <c r="A1749" s="73" t="s">
        <v>2547</v>
      </c>
      <c r="B1749" s="73" t="s">
        <v>2583</v>
      </c>
      <c r="D1749" s="86">
        <v>7361.7503999999999</v>
      </c>
      <c r="E1749" s="73" t="s">
        <v>2518</v>
      </c>
      <c r="F1749" s="79" t="str">
        <f>INDEX('Crosswalk Particulates'!$B:$B,MATCH('2017 EPA Data'!A1749,'Crosswalk Particulates'!$A:$A,0))</f>
        <v>process-other-industry</v>
      </c>
      <c r="G1749" s="84">
        <f>INDEX('Crosswalk Particulates'!$E:$E,MATCH('2017 EPA Data'!$B1749,'Crosswalk Particulates'!$D:$D,0))</f>
        <v>0</v>
      </c>
      <c r="H1749" s="96">
        <f t="shared" si="27"/>
        <v>0</v>
      </c>
    </row>
    <row r="1750" spans="1:8" hidden="1">
      <c r="A1750" s="73" t="s">
        <v>2647</v>
      </c>
      <c r="B1750" s="73" t="s">
        <v>2516</v>
      </c>
      <c r="C1750" s="73" t="s">
        <v>2517</v>
      </c>
      <c r="D1750" s="86">
        <v>7361.37</v>
      </c>
      <c r="E1750" s="73" t="s">
        <v>2518</v>
      </c>
      <c r="F1750" s="79" t="str">
        <f>INDEX('Crosswalk Particulates'!$B:$B,MATCH('2017 EPA Data'!A1750,'Crosswalk Particulates'!$A:$A,0))</f>
        <v>process-mining-industry</v>
      </c>
      <c r="G1750" s="84">
        <f>INDEX('Crosswalk Particulates'!$E:$E,MATCH('2017 EPA Data'!$B1750,'Crosswalk Particulates'!$D:$D,0))</f>
        <v>0</v>
      </c>
      <c r="H1750" s="96">
        <f t="shared" si="27"/>
        <v>0</v>
      </c>
    </row>
    <row r="1751" spans="1:8" hidden="1">
      <c r="A1751" s="73" t="s">
        <v>2547</v>
      </c>
      <c r="B1751" s="73" t="s">
        <v>2758</v>
      </c>
      <c r="C1751" s="73" t="s">
        <v>2517</v>
      </c>
      <c r="D1751" s="86">
        <v>7356.3322952799999</v>
      </c>
      <c r="E1751" s="73" t="s">
        <v>2518</v>
      </c>
      <c r="F1751" s="79" t="str">
        <f>INDEX('Crosswalk Particulates'!$B:$B,MATCH('2017 EPA Data'!A1751,'Crosswalk Particulates'!$A:$A,0))</f>
        <v>process-other-industry</v>
      </c>
      <c r="G1751" s="84">
        <f>INDEX('Crosswalk Particulates'!$E:$E,MATCH('2017 EPA Data'!$B1751,'Crosswalk Particulates'!$D:$D,0))</f>
        <v>0</v>
      </c>
      <c r="H1751" s="96">
        <f t="shared" si="27"/>
        <v>0</v>
      </c>
    </row>
    <row r="1752" spans="1:8" hidden="1">
      <c r="A1752" s="73" t="s">
        <v>2565</v>
      </c>
      <c r="B1752" s="73" t="s">
        <v>2738</v>
      </c>
      <c r="C1752" s="73" t="s">
        <v>2517</v>
      </c>
      <c r="D1752" s="86">
        <v>7324.6439399999999</v>
      </c>
      <c r="E1752" s="73" t="s">
        <v>2518</v>
      </c>
      <c r="F1752" s="79" t="str">
        <f>INDEX('Crosswalk Particulates'!$B:$B,MATCH('2017 EPA Data'!A1752,'Crosswalk Particulates'!$A:$A,0))</f>
        <v>Electricity Sector</v>
      </c>
      <c r="G1752" s="84">
        <f>INDEX('Crosswalk Particulates'!$E:$E,MATCH('2017 EPA Data'!$B1752,'Crosswalk Particulates'!$D:$D,0))</f>
        <v>0</v>
      </c>
      <c r="H1752" s="96">
        <f t="shared" si="27"/>
        <v>0</v>
      </c>
    </row>
    <row r="1753" spans="1:8" hidden="1">
      <c r="A1753" s="73" t="s">
        <v>2519</v>
      </c>
      <c r="B1753" s="73" t="s">
        <v>2717</v>
      </c>
      <c r="C1753" s="73" t="s">
        <v>2517</v>
      </c>
      <c r="D1753" s="86">
        <v>7321.2596857216004</v>
      </c>
      <c r="E1753" s="73" t="s">
        <v>2518</v>
      </c>
      <c r="F1753" s="79" t="str">
        <f>INDEX('Crosswalk Particulates'!$B:$B,MATCH('2017 EPA Data'!A1753,'Crosswalk Particulates'!$A:$A,0))</f>
        <v>process-other-industry</v>
      </c>
      <c r="G1753" s="84">
        <f>INDEX('Crosswalk Particulates'!$E:$E,MATCH('2017 EPA Data'!$B1753,'Crosswalk Particulates'!$D:$D,0))</f>
        <v>0</v>
      </c>
      <c r="H1753" s="96">
        <f t="shared" si="27"/>
        <v>0</v>
      </c>
    </row>
    <row r="1754" spans="1:8" hidden="1">
      <c r="A1754" s="73" t="s">
        <v>2600</v>
      </c>
      <c r="B1754" s="73" t="s">
        <v>2611</v>
      </c>
      <c r="C1754" s="73" t="s">
        <v>2517</v>
      </c>
      <c r="D1754" s="86">
        <v>7314.8214342888341</v>
      </c>
      <c r="E1754" s="73" t="s">
        <v>2518</v>
      </c>
      <c r="F1754" s="79" t="str">
        <f>INDEX('Crosswalk Particulates'!$B:$B,MATCH('2017 EPA Data'!A1754,'Crosswalk Particulates'!$A:$A,0))</f>
        <v>industry-fuel-biomass</v>
      </c>
      <c r="G1754" s="84">
        <f>INDEX('Crosswalk Particulates'!$E:$E,MATCH('2017 EPA Data'!$B1754,'Crosswalk Particulates'!$D:$D,0))</f>
        <v>0</v>
      </c>
      <c r="H1754" s="96">
        <f t="shared" si="27"/>
        <v>0</v>
      </c>
    </row>
    <row r="1755" spans="1:8" hidden="1">
      <c r="A1755" s="73" t="s">
        <v>2581</v>
      </c>
      <c r="B1755" s="73" t="s">
        <v>2615</v>
      </c>
      <c r="C1755" s="73" t="s">
        <v>2557</v>
      </c>
      <c r="D1755" s="86">
        <v>7302.8565209911794</v>
      </c>
      <c r="E1755" s="73" t="s">
        <v>2522</v>
      </c>
      <c r="F1755" s="79" t="str">
        <f>INDEX('Crosswalk Particulates'!$B:$B,MATCH('2017 EPA Data'!A1755,'Crosswalk Particulates'!$A:$A,0))</f>
        <v>Electricity Sector</v>
      </c>
      <c r="G1755" s="84" t="str">
        <f>INDEX('Crosswalk Particulates'!$E:$E,MATCH('2017 EPA Data'!$B1755,'Crosswalk Particulates'!$D:$D,0))</f>
        <v>SOx</v>
      </c>
      <c r="H1755" s="96">
        <f t="shared" si="27"/>
        <v>6625047873.0948458</v>
      </c>
    </row>
    <row r="1756" spans="1:8" hidden="1">
      <c r="A1756" s="73" t="s">
        <v>2665</v>
      </c>
      <c r="B1756" s="73" t="s">
        <v>2606</v>
      </c>
      <c r="C1756" s="73" t="s">
        <v>2517</v>
      </c>
      <c r="D1756" s="86">
        <v>7292.1470884871978</v>
      </c>
      <c r="E1756" s="73" t="s">
        <v>2518</v>
      </c>
      <c r="F1756" s="79" t="str">
        <f>INDEX('Crosswalk Particulates'!$B:$B,MATCH('2017 EPA Data'!A1756,'Crosswalk Particulates'!$A:$A,0))</f>
        <v>Commercial Buildings Sector</v>
      </c>
      <c r="G1756" s="84">
        <f>INDEX('Crosswalk Particulates'!$E:$E,MATCH('2017 EPA Data'!$B1756,'Crosswalk Particulates'!$D:$D,0))</f>
        <v>0</v>
      </c>
      <c r="H1756" s="96">
        <f t="shared" si="27"/>
        <v>0</v>
      </c>
    </row>
    <row r="1757" spans="1:8" hidden="1">
      <c r="A1757" s="73" t="s">
        <v>2519</v>
      </c>
      <c r="B1757" s="73" t="s">
        <v>2670</v>
      </c>
      <c r="C1757" s="73" t="s">
        <v>2517</v>
      </c>
      <c r="D1757" s="86">
        <v>7282.4798623038796</v>
      </c>
      <c r="E1757" s="73" t="s">
        <v>2518</v>
      </c>
      <c r="F1757" s="79" t="str">
        <f>INDEX('Crosswalk Particulates'!$B:$B,MATCH('2017 EPA Data'!A1757,'Crosswalk Particulates'!$A:$A,0))</f>
        <v>process-other-industry</v>
      </c>
      <c r="G1757" s="84">
        <f>INDEX('Crosswalk Particulates'!$E:$E,MATCH('2017 EPA Data'!$B1757,'Crosswalk Particulates'!$D:$D,0))</f>
        <v>0</v>
      </c>
      <c r="H1757" s="96">
        <f t="shared" si="27"/>
        <v>0</v>
      </c>
    </row>
    <row r="1758" spans="1:8" hidden="1">
      <c r="A1758" s="73" t="s">
        <v>2565</v>
      </c>
      <c r="B1758" s="73" t="s">
        <v>2753</v>
      </c>
      <c r="D1758" s="86">
        <v>7282.1865830495726</v>
      </c>
      <c r="E1758" s="73" t="s">
        <v>2522</v>
      </c>
      <c r="F1758" s="79" t="str">
        <f>INDEX('Crosswalk Particulates'!$B:$B,MATCH('2017 EPA Data'!A1758,'Crosswalk Particulates'!$A:$A,0))</f>
        <v>Electricity Sector</v>
      </c>
      <c r="G1758" s="84">
        <f>INDEX('Crosswalk Particulates'!$E:$E,MATCH('2017 EPA Data'!$B1758,'Crosswalk Particulates'!$D:$D,0))</f>
        <v>0</v>
      </c>
      <c r="H1758" s="96">
        <f t="shared" si="27"/>
        <v>6606296398.517271</v>
      </c>
    </row>
    <row r="1759" spans="1:8" hidden="1">
      <c r="A1759" s="73" t="s">
        <v>2664</v>
      </c>
      <c r="B1759" s="73" t="s">
        <v>2540</v>
      </c>
      <c r="C1759" s="73" t="s">
        <v>2517</v>
      </c>
      <c r="D1759" s="86">
        <v>7275.29</v>
      </c>
      <c r="E1759" s="73" t="s">
        <v>2518</v>
      </c>
      <c r="F1759" s="79" t="str">
        <f>INDEX('Crosswalk Particulates'!$B:$B,MATCH('2017 EPA Data'!A1759,'Crosswalk Particulates'!$A:$A,0))</f>
        <v>Commercial Buildings Sector</v>
      </c>
      <c r="G1759" s="84">
        <f>INDEX('Crosswalk Particulates'!$E:$E,MATCH('2017 EPA Data'!$B1759,'Crosswalk Particulates'!$D:$D,0))</f>
        <v>0</v>
      </c>
      <c r="H1759" s="96">
        <f t="shared" si="27"/>
        <v>0</v>
      </c>
    </row>
    <row r="1760" spans="1:8" hidden="1">
      <c r="A1760" s="73" t="s">
        <v>2538</v>
      </c>
      <c r="B1760" s="73" t="s">
        <v>2733</v>
      </c>
      <c r="C1760" s="73" t="s">
        <v>2517</v>
      </c>
      <c r="D1760" s="86">
        <v>7258.4070000000002</v>
      </c>
      <c r="E1760" s="73" t="s">
        <v>2518</v>
      </c>
      <c r="F1760" s="79" t="str">
        <f>INDEX('Crosswalk Particulates'!$B:$B,MATCH('2017 EPA Data'!A1760,'Crosswalk Particulates'!$A:$A,0))</f>
        <v>process-other-industry</v>
      </c>
      <c r="G1760" s="84">
        <f>INDEX('Crosswalk Particulates'!$E:$E,MATCH('2017 EPA Data'!$B1760,'Crosswalk Particulates'!$D:$D,0))</f>
        <v>0</v>
      </c>
      <c r="H1760" s="96">
        <f t="shared" si="27"/>
        <v>0</v>
      </c>
    </row>
    <row r="1761" spans="1:8" hidden="1">
      <c r="A1761" s="73" t="s">
        <v>2629</v>
      </c>
      <c r="B1761" s="73" t="s">
        <v>2726</v>
      </c>
      <c r="C1761" s="73" t="s">
        <v>2517</v>
      </c>
      <c r="D1761" s="86">
        <v>7248.9190464118174</v>
      </c>
      <c r="E1761" s="73" t="s">
        <v>2518</v>
      </c>
      <c r="F1761" s="79" t="str">
        <f>INDEX('Crosswalk Particulates'!$B:$B,MATCH('2017 EPA Data'!A1761,'Crosswalk Particulates'!$A:$A,0))</f>
        <v>industry-fuel-oil</v>
      </c>
      <c r="G1761" s="84">
        <f>INDEX('Crosswalk Particulates'!$E:$E,MATCH('2017 EPA Data'!$B1761,'Crosswalk Particulates'!$D:$D,0))</f>
        <v>0</v>
      </c>
      <c r="H1761" s="96">
        <f t="shared" si="27"/>
        <v>0</v>
      </c>
    </row>
    <row r="1762" spans="1:8" hidden="1">
      <c r="A1762" s="73" t="s">
        <v>2559</v>
      </c>
      <c r="B1762" s="73" t="s">
        <v>2682</v>
      </c>
      <c r="C1762" s="73" t="s">
        <v>2517</v>
      </c>
      <c r="D1762" s="86">
        <v>7238.9295044614382</v>
      </c>
      <c r="E1762" s="73" t="s">
        <v>2518</v>
      </c>
      <c r="F1762" s="79" t="str">
        <f>INDEX('Crosswalk Particulates'!$B:$B,MATCH('2017 EPA Data'!A1762,'Crosswalk Particulates'!$A:$A,0))</f>
        <v>process-waste-industry</v>
      </c>
      <c r="G1762" s="84">
        <f>INDEX('Crosswalk Particulates'!$E:$E,MATCH('2017 EPA Data'!$B1762,'Crosswalk Particulates'!$D:$D,0))</f>
        <v>0</v>
      </c>
      <c r="H1762" s="96">
        <f t="shared" si="27"/>
        <v>0</v>
      </c>
    </row>
    <row r="1763" spans="1:8" hidden="1">
      <c r="A1763" s="73" t="s">
        <v>2547</v>
      </c>
      <c r="B1763" s="73" t="s">
        <v>2577</v>
      </c>
      <c r="C1763" s="73" t="s">
        <v>2517</v>
      </c>
      <c r="D1763" s="86">
        <v>7225.4713739999997</v>
      </c>
      <c r="E1763" s="73" t="s">
        <v>2518</v>
      </c>
      <c r="F1763" s="79" t="str">
        <f>INDEX('Crosswalk Particulates'!$B:$B,MATCH('2017 EPA Data'!A1763,'Crosswalk Particulates'!$A:$A,0))</f>
        <v>process-other-industry</v>
      </c>
      <c r="G1763" s="84">
        <f>INDEX('Crosswalk Particulates'!$E:$E,MATCH('2017 EPA Data'!$B1763,'Crosswalk Particulates'!$D:$D,0))</f>
        <v>0</v>
      </c>
      <c r="H1763" s="96">
        <f t="shared" si="27"/>
        <v>0</v>
      </c>
    </row>
    <row r="1764" spans="1:8" hidden="1">
      <c r="A1764" s="73" t="s">
        <v>2664</v>
      </c>
      <c r="B1764" s="73" t="s">
        <v>2558</v>
      </c>
      <c r="C1764" s="73" t="s">
        <v>2517</v>
      </c>
      <c r="D1764" s="86">
        <v>7205.7311</v>
      </c>
      <c r="E1764" s="73" t="s">
        <v>2518</v>
      </c>
      <c r="F1764" s="79" t="str">
        <f>INDEX('Crosswalk Particulates'!$B:$B,MATCH('2017 EPA Data'!A1764,'Crosswalk Particulates'!$A:$A,0))</f>
        <v>Commercial Buildings Sector</v>
      </c>
      <c r="G1764" s="84">
        <f>INDEX('Crosswalk Particulates'!$E:$E,MATCH('2017 EPA Data'!$B1764,'Crosswalk Particulates'!$D:$D,0))</f>
        <v>0</v>
      </c>
      <c r="H1764" s="96">
        <f t="shared" si="27"/>
        <v>0</v>
      </c>
    </row>
    <row r="1765" spans="1:8" hidden="1">
      <c r="A1765" s="73" t="s">
        <v>2619</v>
      </c>
      <c r="B1765" s="73" t="s">
        <v>2663</v>
      </c>
      <c r="C1765" s="73" t="s">
        <v>2517</v>
      </c>
      <c r="D1765" s="86">
        <v>7204.0884996459999</v>
      </c>
      <c r="E1765" s="73" t="s">
        <v>2518</v>
      </c>
      <c r="F1765" s="79" t="str">
        <f>INDEX('Crosswalk Particulates'!$B:$B,MATCH('2017 EPA Data'!A1765,'Crosswalk Particulates'!$A:$A,0))</f>
        <v>process-iron and steel-industry</v>
      </c>
      <c r="G1765" s="84">
        <f>INDEX('Crosswalk Particulates'!$E:$E,MATCH('2017 EPA Data'!$B1765,'Crosswalk Particulates'!$D:$D,0))</f>
        <v>0</v>
      </c>
      <c r="H1765" s="96">
        <f t="shared" si="27"/>
        <v>0</v>
      </c>
    </row>
    <row r="1766" spans="1:8" hidden="1">
      <c r="A1766" s="73" t="s">
        <v>2519</v>
      </c>
      <c r="B1766" s="73" t="s">
        <v>2759</v>
      </c>
      <c r="C1766" s="73" t="s">
        <v>2517</v>
      </c>
      <c r="D1766" s="86">
        <v>7201.4345260339996</v>
      </c>
      <c r="E1766" s="73" t="s">
        <v>2518</v>
      </c>
      <c r="F1766" s="79" t="str">
        <f>INDEX('Crosswalk Particulates'!$B:$B,MATCH('2017 EPA Data'!A1766,'Crosswalk Particulates'!$A:$A,0))</f>
        <v>process-other-industry</v>
      </c>
      <c r="G1766" s="84">
        <f>INDEX('Crosswalk Particulates'!$E:$E,MATCH('2017 EPA Data'!$B1766,'Crosswalk Particulates'!$D:$D,0))</f>
        <v>0</v>
      </c>
      <c r="H1766" s="96">
        <f t="shared" si="27"/>
        <v>0</v>
      </c>
    </row>
    <row r="1767" spans="1:8" hidden="1">
      <c r="A1767" s="73" t="s">
        <v>2632</v>
      </c>
      <c r="B1767" s="73" t="s">
        <v>2604</v>
      </c>
      <c r="C1767" s="73" t="s">
        <v>2517</v>
      </c>
      <c r="D1767" s="86">
        <v>7168.9181040000003</v>
      </c>
      <c r="E1767" s="73" t="s">
        <v>2518</v>
      </c>
      <c r="F1767" s="79" t="str">
        <f>INDEX('Crosswalk Particulates'!$B:$B,MATCH('2017 EPA Data'!A1767,'Crosswalk Particulates'!$A:$A,0))</f>
        <v>industry-fuel-other</v>
      </c>
      <c r="G1767" s="84">
        <f>INDEX('Crosswalk Particulates'!$E:$E,MATCH('2017 EPA Data'!$B1767,'Crosswalk Particulates'!$D:$D,0))</f>
        <v>0</v>
      </c>
      <c r="H1767" s="96">
        <f t="shared" si="27"/>
        <v>0</v>
      </c>
    </row>
    <row r="1768" spans="1:8" hidden="1">
      <c r="A1768" s="73" t="s">
        <v>2647</v>
      </c>
      <c r="B1768" s="73" t="s">
        <v>2622</v>
      </c>
      <c r="C1768" s="73" t="s">
        <v>2623</v>
      </c>
      <c r="D1768" s="86">
        <v>7163.0925625239597</v>
      </c>
      <c r="E1768" s="73" t="s">
        <v>2518</v>
      </c>
      <c r="F1768" s="79" t="str">
        <f>INDEX('Crosswalk Particulates'!$B:$B,MATCH('2017 EPA Data'!A1768,'Crosswalk Particulates'!$A:$A,0))</f>
        <v>process-mining-industry</v>
      </c>
      <c r="G1768" s="84">
        <f>INDEX('Crosswalk Particulates'!$E:$E,MATCH('2017 EPA Data'!$B1768,'Crosswalk Particulates'!$D:$D,0))</f>
        <v>0</v>
      </c>
      <c r="H1768" s="96">
        <f t="shared" si="27"/>
        <v>0</v>
      </c>
    </row>
    <row r="1769" spans="1:8" hidden="1">
      <c r="A1769" s="73" t="s">
        <v>2629</v>
      </c>
      <c r="B1769" s="73" t="s">
        <v>2590</v>
      </c>
      <c r="C1769" s="73" t="s">
        <v>2557</v>
      </c>
      <c r="D1769" s="86">
        <v>7162.773789275413</v>
      </c>
      <c r="E1769" s="73" t="s">
        <v>2522</v>
      </c>
      <c r="F1769" s="79" t="str">
        <f>INDEX('Crosswalk Particulates'!$B:$B,MATCH('2017 EPA Data'!A1769,'Crosswalk Particulates'!$A:$A,0))</f>
        <v>industry-fuel-oil</v>
      </c>
      <c r="G1769" s="84" t="str">
        <f>INDEX('Crosswalk Particulates'!$E:$E,MATCH('2017 EPA Data'!$B1769,'Crosswalk Particulates'!$D:$D,0))</f>
        <v>PM10</v>
      </c>
      <c r="H1769" s="96">
        <f t="shared" si="27"/>
        <v>6497966805.4135523</v>
      </c>
    </row>
    <row r="1770" spans="1:8" hidden="1">
      <c r="A1770" s="73" t="s">
        <v>2565</v>
      </c>
      <c r="B1770" s="73" t="s">
        <v>2661</v>
      </c>
      <c r="C1770" s="73" t="s">
        <v>2517</v>
      </c>
      <c r="D1770" s="86">
        <v>7148.6206521399999</v>
      </c>
      <c r="E1770" s="73" t="s">
        <v>2518</v>
      </c>
      <c r="F1770" s="79" t="str">
        <f>INDEX('Crosswalk Particulates'!$B:$B,MATCH('2017 EPA Data'!A1770,'Crosswalk Particulates'!$A:$A,0))</f>
        <v>Electricity Sector</v>
      </c>
      <c r="G1770" s="84">
        <f>INDEX('Crosswalk Particulates'!$E:$E,MATCH('2017 EPA Data'!$B1770,'Crosswalk Particulates'!$D:$D,0))</f>
        <v>0</v>
      </c>
      <c r="H1770" s="96">
        <f t="shared" si="27"/>
        <v>0</v>
      </c>
    </row>
    <row r="1771" spans="1:8" hidden="1">
      <c r="A1771" s="73" t="s">
        <v>2669</v>
      </c>
      <c r="B1771" s="73" t="s">
        <v>2528</v>
      </c>
      <c r="C1771" s="73" t="s">
        <v>2517</v>
      </c>
      <c r="D1771" s="86">
        <v>7141.3540565006851</v>
      </c>
      <c r="E1771" s="73" t="s">
        <v>2518</v>
      </c>
      <c r="F1771" s="79" t="str">
        <f>INDEX('Crosswalk Particulates'!$B:$B,MATCH('2017 EPA Data'!A1771,'Crosswalk Particulates'!$A:$A,0))</f>
        <v>Commercial Buildings Sector</v>
      </c>
      <c r="G1771" s="84">
        <f>INDEX('Crosswalk Particulates'!$E:$E,MATCH('2017 EPA Data'!$B1771,'Crosswalk Particulates'!$D:$D,0))</f>
        <v>0</v>
      </c>
      <c r="H1771" s="96">
        <f t="shared" si="27"/>
        <v>0</v>
      </c>
    </row>
    <row r="1772" spans="1:8" hidden="1">
      <c r="A1772" s="73" t="s">
        <v>2547</v>
      </c>
      <c r="B1772" s="73" t="s">
        <v>2728</v>
      </c>
      <c r="C1772" s="73" t="s">
        <v>2517</v>
      </c>
      <c r="D1772" s="86">
        <v>7135.1990762401001</v>
      </c>
      <c r="E1772" s="73" t="s">
        <v>2518</v>
      </c>
      <c r="F1772" s="79" t="str">
        <f>INDEX('Crosswalk Particulates'!$B:$B,MATCH('2017 EPA Data'!A1772,'Crosswalk Particulates'!$A:$A,0))</f>
        <v>process-other-industry</v>
      </c>
      <c r="G1772" s="84">
        <f>INDEX('Crosswalk Particulates'!$E:$E,MATCH('2017 EPA Data'!$B1772,'Crosswalk Particulates'!$D:$D,0))</f>
        <v>0</v>
      </c>
      <c r="H1772" s="96">
        <f t="shared" si="27"/>
        <v>0</v>
      </c>
    </row>
    <row r="1773" spans="1:8" hidden="1">
      <c r="A1773" s="73" t="s">
        <v>2538</v>
      </c>
      <c r="B1773" s="73" t="s">
        <v>2543</v>
      </c>
      <c r="C1773" s="73" t="s">
        <v>2517</v>
      </c>
      <c r="D1773" s="86">
        <v>7108.6369699999996</v>
      </c>
      <c r="E1773" s="73" t="s">
        <v>2518</v>
      </c>
      <c r="F1773" s="79" t="str">
        <f>INDEX('Crosswalk Particulates'!$B:$B,MATCH('2017 EPA Data'!A1773,'Crosswalk Particulates'!$A:$A,0))</f>
        <v>process-other-industry</v>
      </c>
      <c r="G1773" s="84">
        <f>INDEX('Crosswalk Particulates'!$E:$E,MATCH('2017 EPA Data'!$B1773,'Crosswalk Particulates'!$D:$D,0))</f>
        <v>0</v>
      </c>
      <c r="H1773" s="96">
        <f t="shared" si="27"/>
        <v>0</v>
      </c>
    </row>
    <row r="1774" spans="1:8" hidden="1">
      <c r="A1774" s="73" t="s">
        <v>2551</v>
      </c>
      <c r="B1774" s="73" t="s">
        <v>2622</v>
      </c>
      <c r="C1774" s="73" t="s">
        <v>2623</v>
      </c>
      <c r="D1774" s="86">
        <v>7095.264695411046</v>
      </c>
      <c r="E1774" s="73" t="s">
        <v>2518</v>
      </c>
      <c r="F1774" s="79" t="str">
        <f>INDEX('Crosswalk Particulates'!$B:$B,MATCH('2017 EPA Data'!A1774,'Crosswalk Particulates'!$A:$A,0))</f>
        <v>industry-fuel-natural gas</v>
      </c>
      <c r="G1774" s="84">
        <f>INDEX('Crosswalk Particulates'!$E:$E,MATCH('2017 EPA Data'!$B1774,'Crosswalk Particulates'!$D:$D,0))</f>
        <v>0</v>
      </c>
      <c r="H1774" s="96">
        <f t="shared" si="27"/>
        <v>0</v>
      </c>
    </row>
    <row r="1775" spans="1:8" hidden="1">
      <c r="A1775" s="73" t="s">
        <v>2547</v>
      </c>
      <c r="B1775" s="73" t="s">
        <v>2676</v>
      </c>
      <c r="C1775" s="73" t="s">
        <v>2517</v>
      </c>
      <c r="D1775" s="86">
        <v>7071.1797399999996</v>
      </c>
      <c r="E1775" s="73" t="s">
        <v>2518</v>
      </c>
      <c r="F1775" s="79" t="str">
        <f>INDEX('Crosswalk Particulates'!$B:$B,MATCH('2017 EPA Data'!A1775,'Crosswalk Particulates'!$A:$A,0))</f>
        <v>process-other-industry</v>
      </c>
      <c r="G1775" s="84">
        <f>INDEX('Crosswalk Particulates'!$E:$E,MATCH('2017 EPA Data'!$B1775,'Crosswalk Particulates'!$D:$D,0))</f>
        <v>0</v>
      </c>
      <c r="H1775" s="96">
        <f t="shared" si="27"/>
        <v>0</v>
      </c>
    </row>
    <row r="1776" spans="1:8" hidden="1">
      <c r="A1776" s="73" t="s">
        <v>2547</v>
      </c>
      <c r="B1776" s="73" t="s">
        <v>2701</v>
      </c>
      <c r="C1776" s="73" t="s">
        <v>2517</v>
      </c>
      <c r="D1776" s="86">
        <v>7051.1293044800004</v>
      </c>
      <c r="E1776" s="73" t="s">
        <v>2518</v>
      </c>
      <c r="F1776" s="79" t="str">
        <f>INDEX('Crosswalk Particulates'!$B:$B,MATCH('2017 EPA Data'!A1776,'Crosswalk Particulates'!$A:$A,0))</f>
        <v>process-other-industry</v>
      </c>
      <c r="G1776" s="84">
        <f>INDEX('Crosswalk Particulates'!$E:$E,MATCH('2017 EPA Data'!$B1776,'Crosswalk Particulates'!$D:$D,0))</f>
        <v>0</v>
      </c>
      <c r="H1776" s="96">
        <f t="shared" si="27"/>
        <v>0</v>
      </c>
    </row>
    <row r="1777" spans="1:8" hidden="1">
      <c r="A1777" s="73" t="s">
        <v>2578</v>
      </c>
      <c r="B1777" s="73" t="s">
        <v>2678</v>
      </c>
      <c r="C1777" s="73" t="s">
        <v>2517</v>
      </c>
      <c r="D1777" s="86">
        <v>7049.5331999999999</v>
      </c>
      <c r="E1777" s="73" t="s">
        <v>2518</v>
      </c>
      <c r="F1777" s="79" t="str">
        <f>INDEX('Crosswalk Particulates'!$B:$B,MATCH('2017 EPA Data'!A1777,'Crosswalk Particulates'!$A:$A,0))</f>
        <v>process-chemicals-industry</v>
      </c>
      <c r="G1777" s="84">
        <f>INDEX('Crosswalk Particulates'!$E:$E,MATCH('2017 EPA Data'!$B1777,'Crosswalk Particulates'!$D:$D,0))</f>
        <v>0</v>
      </c>
      <c r="H1777" s="96">
        <f t="shared" si="27"/>
        <v>0</v>
      </c>
    </row>
    <row r="1778" spans="1:8" hidden="1">
      <c r="A1778" s="73" t="s">
        <v>2551</v>
      </c>
      <c r="B1778" s="73" t="s">
        <v>2739</v>
      </c>
      <c r="C1778" s="73" t="s">
        <v>2517</v>
      </c>
      <c r="D1778" s="86">
        <v>7043.7970160213681</v>
      </c>
      <c r="E1778" s="73" t="s">
        <v>2518</v>
      </c>
      <c r="F1778" s="79" t="str">
        <f>INDEX('Crosswalk Particulates'!$B:$B,MATCH('2017 EPA Data'!A1778,'Crosswalk Particulates'!$A:$A,0))</f>
        <v>industry-fuel-natural gas</v>
      </c>
      <c r="G1778" s="84">
        <f>INDEX('Crosswalk Particulates'!$E:$E,MATCH('2017 EPA Data'!$B1778,'Crosswalk Particulates'!$D:$D,0))</f>
        <v>0</v>
      </c>
      <c r="H1778" s="96">
        <f t="shared" si="27"/>
        <v>0</v>
      </c>
    </row>
    <row r="1779" spans="1:8" hidden="1">
      <c r="A1779" s="73" t="s">
        <v>2592</v>
      </c>
      <c r="B1779" s="73" t="s">
        <v>2659</v>
      </c>
      <c r="C1779" s="73" t="s">
        <v>2517</v>
      </c>
      <c r="D1779" s="86">
        <v>7033.1544708793199</v>
      </c>
      <c r="E1779" s="73" t="s">
        <v>2518</v>
      </c>
      <c r="F1779" s="79" t="str">
        <f>INDEX('Crosswalk Particulates'!$B:$B,MATCH('2017 EPA Data'!A1779,'Crosswalk Particulates'!$A:$A,0))</f>
        <v>process-ngps-industry</v>
      </c>
      <c r="G1779" s="84">
        <f>INDEX('Crosswalk Particulates'!$E:$E,MATCH('2017 EPA Data'!$B1779,'Crosswalk Particulates'!$D:$D,0))</f>
        <v>0</v>
      </c>
      <c r="H1779" s="96">
        <f t="shared" si="27"/>
        <v>0</v>
      </c>
    </row>
    <row r="1780" spans="1:8" hidden="1">
      <c r="A1780" s="73" t="s">
        <v>2541</v>
      </c>
      <c r="B1780" s="73" t="s">
        <v>2533</v>
      </c>
      <c r="C1780" s="73" t="s">
        <v>2517</v>
      </c>
      <c r="D1780" s="86">
        <v>7028.8376575710063</v>
      </c>
      <c r="E1780" s="73" t="s">
        <v>2518</v>
      </c>
      <c r="F1780" s="79" t="str">
        <f>INDEX('Crosswalk Particulates'!$B:$B,MATCH('2017 EPA Data'!A1780,'Crosswalk Particulates'!$A:$A,0))</f>
        <v>Transportation Sector</v>
      </c>
      <c r="G1780" s="84">
        <f>INDEX('Crosswalk Particulates'!$E:$E,MATCH('2017 EPA Data'!$B1780,'Crosswalk Particulates'!$D:$D,0))</f>
        <v>0</v>
      </c>
      <c r="H1780" s="96">
        <f t="shared" si="27"/>
        <v>0</v>
      </c>
    </row>
    <row r="1781" spans="1:8" hidden="1">
      <c r="A1781" s="73" t="s">
        <v>2554</v>
      </c>
      <c r="B1781" s="73" t="s">
        <v>2628</v>
      </c>
      <c r="C1781" s="73" t="s">
        <v>2517</v>
      </c>
      <c r="D1781" s="86">
        <v>7025.3086610276432</v>
      </c>
      <c r="E1781" s="73" t="s">
        <v>2518</v>
      </c>
      <c r="F1781" s="79" t="str">
        <f>INDEX('Crosswalk Particulates'!$B:$B,MATCH('2017 EPA Data'!A1781,'Crosswalk Particulates'!$A:$A,0))</f>
        <v>Transportation Sector</v>
      </c>
      <c r="G1781" s="84">
        <f>INDEX('Crosswalk Particulates'!$E:$E,MATCH('2017 EPA Data'!$B1781,'Crosswalk Particulates'!$D:$D,0))</f>
        <v>0</v>
      </c>
      <c r="H1781" s="96">
        <f t="shared" si="27"/>
        <v>0</v>
      </c>
    </row>
    <row r="1782" spans="1:8" hidden="1">
      <c r="A1782" s="73" t="s">
        <v>2665</v>
      </c>
      <c r="B1782" s="73" t="s">
        <v>2630</v>
      </c>
      <c r="D1782" s="86">
        <v>7003.5857233579991</v>
      </c>
      <c r="E1782" s="73" t="s">
        <v>2522</v>
      </c>
      <c r="F1782" s="79" t="str">
        <f>INDEX('Crosswalk Particulates'!$B:$B,MATCH('2017 EPA Data'!A1782,'Crosswalk Particulates'!$A:$A,0))</f>
        <v>Commercial Buildings Sector</v>
      </c>
      <c r="G1782" s="84">
        <f>INDEX('Crosswalk Particulates'!$E:$E,MATCH('2017 EPA Data'!$B1782,'Crosswalk Particulates'!$D:$D,0))</f>
        <v>0</v>
      </c>
      <c r="H1782" s="96">
        <f t="shared" si="27"/>
        <v>6353553649.4797287</v>
      </c>
    </row>
    <row r="1783" spans="1:8" hidden="1">
      <c r="A1783" s="73" t="s">
        <v>2619</v>
      </c>
      <c r="B1783" s="73" t="s">
        <v>2543</v>
      </c>
      <c r="C1783" s="73" t="s">
        <v>2517</v>
      </c>
      <c r="D1783" s="86">
        <v>6979.7449999999999</v>
      </c>
      <c r="E1783" s="73" t="s">
        <v>2518</v>
      </c>
      <c r="F1783" s="79" t="str">
        <f>INDEX('Crosswalk Particulates'!$B:$B,MATCH('2017 EPA Data'!A1783,'Crosswalk Particulates'!$A:$A,0))</f>
        <v>process-iron and steel-industry</v>
      </c>
      <c r="G1783" s="84">
        <f>INDEX('Crosswalk Particulates'!$E:$E,MATCH('2017 EPA Data'!$B1783,'Crosswalk Particulates'!$D:$D,0))</f>
        <v>0</v>
      </c>
      <c r="H1783" s="96">
        <f t="shared" si="27"/>
        <v>0</v>
      </c>
    </row>
    <row r="1784" spans="1:8" hidden="1">
      <c r="A1784" s="73" t="s">
        <v>2538</v>
      </c>
      <c r="B1784" s="73" t="s">
        <v>2757</v>
      </c>
      <c r="C1784" s="73" t="s">
        <v>2517</v>
      </c>
      <c r="D1784" s="86">
        <v>6956.3120120000003</v>
      </c>
      <c r="E1784" s="73" t="s">
        <v>2518</v>
      </c>
      <c r="F1784" s="79" t="str">
        <f>INDEX('Crosswalk Particulates'!$B:$B,MATCH('2017 EPA Data'!A1784,'Crosswalk Particulates'!$A:$A,0))</f>
        <v>process-other-industry</v>
      </c>
      <c r="G1784" s="84">
        <f>INDEX('Crosswalk Particulates'!$E:$E,MATCH('2017 EPA Data'!$B1784,'Crosswalk Particulates'!$D:$D,0))</f>
        <v>0</v>
      </c>
      <c r="H1784" s="96">
        <f t="shared" si="27"/>
        <v>0</v>
      </c>
    </row>
    <row r="1785" spans="1:8" hidden="1">
      <c r="A1785" s="73" t="s">
        <v>2649</v>
      </c>
      <c r="B1785" s="73" t="s">
        <v>2537</v>
      </c>
      <c r="C1785" s="73" t="s">
        <v>2517</v>
      </c>
      <c r="D1785" s="86">
        <v>6950.169223602953</v>
      </c>
      <c r="E1785" s="73" t="s">
        <v>2518</v>
      </c>
      <c r="F1785" s="79" t="str">
        <f>INDEX('Crosswalk Particulates'!$B:$B,MATCH('2017 EPA Data'!A1785,'Crosswalk Particulates'!$A:$A,0))</f>
        <v>Electricity Sector</v>
      </c>
      <c r="G1785" s="84">
        <f>INDEX('Crosswalk Particulates'!$E:$E,MATCH('2017 EPA Data'!$B1785,'Crosswalk Particulates'!$D:$D,0))</f>
        <v>0</v>
      </c>
      <c r="H1785" s="96">
        <f t="shared" si="27"/>
        <v>0</v>
      </c>
    </row>
    <row r="1786" spans="1:8" hidden="1">
      <c r="A1786" s="73" t="s">
        <v>2565</v>
      </c>
      <c r="B1786" s="73" t="s">
        <v>2734</v>
      </c>
      <c r="C1786" s="73" t="s">
        <v>2517</v>
      </c>
      <c r="D1786" s="86">
        <v>6938.1882570400003</v>
      </c>
      <c r="E1786" s="73" t="s">
        <v>2518</v>
      </c>
      <c r="F1786" s="79" t="str">
        <f>INDEX('Crosswalk Particulates'!$B:$B,MATCH('2017 EPA Data'!A1786,'Crosswalk Particulates'!$A:$A,0))</f>
        <v>Electricity Sector</v>
      </c>
      <c r="G1786" s="84">
        <f>INDEX('Crosswalk Particulates'!$E:$E,MATCH('2017 EPA Data'!$B1786,'Crosswalk Particulates'!$D:$D,0))</f>
        <v>0</v>
      </c>
      <c r="H1786" s="96">
        <f t="shared" si="27"/>
        <v>0</v>
      </c>
    </row>
    <row r="1787" spans="1:8" hidden="1">
      <c r="A1787" s="73" t="s">
        <v>2619</v>
      </c>
      <c r="B1787" s="73" t="s">
        <v>2536</v>
      </c>
      <c r="C1787" s="73" t="s">
        <v>2517</v>
      </c>
      <c r="D1787" s="86">
        <v>6937.7020144400003</v>
      </c>
      <c r="E1787" s="73" t="s">
        <v>2518</v>
      </c>
      <c r="F1787" s="79" t="str">
        <f>INDEX('Crosswalk Particulates'!$B:$B,MATCH('2017 EPA Data'!A1787,'Crosswalk Particulates'!$A:$A,0))</f>
        <v>process-iron and steel-industry</v>
      </c>
      <c r="G1787" s="84">
        <f>INDEX('Crosswalk Particulates'!$E:$E,MATCH('2017 EPA Data'!$B1787,'Crosswalk Particulates'!$D:$D,0))</f>
        <v>0</v>
      </c>
      <c r="H1787" s="96">
        <f t="shared" si="27"/>
        <v>0</v>
      </c>
    </row>
    <row r="1788" spans="1:8" hidden="1">
      <c r="A1788" s="73" t="s">
        <v>2632</v>
      </c>
      <c r="B1788" s="73" t="s">
        <v>2556</v>
      </c>
      <c r="C1788" s="73" t="s">
        <v>2557</v>
      </c>
      <c r="D1788" s="86">
        <v>6916.9866624103179</v>
      </c>
      <c r="E1788" s="73" t="s">
        <v>2522</v>
      </c>
      <c r="F1788" s="79" t="str">
        <f>INDEX('Crosswalk Particulates'!$B:$B,MATCH('2017 EPA Data'!A1788,'Crosswalk Particulates'!$A:$A,0))</f>
        <v>industry-fuel-other</v>
      </c>
      <c r="G1788" s="84" t="str">
        <f>INDEX('Crosswalk Particulates'!$E:$E,MATCH('2017 EPA Data'!$B1788,'Crosswalk Particulates'!$D:$D,0))</f>
        <v>VOC</v>
      </c>
      <c r="H1788" s="96">
        <f t="shared" si="27"/>
        <v>6274992209.4604225</v>
      </c>
    </row>
    <row r="1789" spans="1:8" hidden="1">
      <c r="A1789" s="73" t="s">
        <v>2585</v>
      </c>
      <c r="B1789" s="73" t="s">
        <v>2751</v>
      </c>
      <c r="C1789" s="73" t="s">
        <v>2517</v>
      </c>
      <c r="D1789" s="86">
        <v>6915.3458726251038</v>
      </c>
      <c r="E1789" s="73" t="s">
        <v>2518</v>
      </c>
      <c r="F1789" s="79" t="str">
        <f>INDEX('Crosswalk Particulates'!$B:$B,MATCH('2017 EPA Data'!A1789,'Crosswalk Particulates'!$A:$A,0))</f>
        <v>process-other-industry</v>
      </c>
      <c r="G1789" s="84">
        <f>INDEX('Crosswalk Particulates'!$E:$E,MATCH('2017 EPA Data'!$B1789,'Crosswalk Particulates'!$D:$D,0))</f>
        <v>0</v>
      </c>
      <c r="H1789" s="96">
        <f t="shared" si="27"/>
        <v>0</v>
      </c>
    </row>
    <row r="1790" spans="1:8" hidden="1">
      <c r="A1790" s="73" t="s">
        <v>2551</v>
      </c>
      <c r="B1790" s="73" t="s">
        <v>2571</v>
      </c>
      <c r="C1790" s="73" t="s">
        <v>2517</v>
      </c>
      <c r="D1790" s="86">
        <v>6907.6288999999997</v>
      </c>
      <c r="E1790" s="73" t="s">
        <v>2518</v>
      </c>
      <c r="F1790" s="79" t="str">
        <f>INDEX('Crosswalk Particulates'!$B:$B,MATCH('2017 EPA Data'!A1790,'Crosswalk Particulates'!$A:$A,0))</f>
        <v>industry-fuel-natural gas</v>
      </c>
      <c r="G1790" s="84">
        <f>INDEX('Crosswalk Particulates'!$E:$E,MATCH('2017 EPA Data'!$B1790,'Crosswalk Particulates'!$D:$D,0))</f>
        <v>0</v>
      </c>
      <c r="H1790" s="96">
        <f t="shared" si="27"/>
        <v>0</v>
      </c>
    </row>
    <row r="1791" spans="1:8" hidden="1">
      <c r="A1791" s="73" t="s">
        <v>2538</v>
      </c>
      <c r="B1791" s="73" t="s">
        <v>2667</v>
      </c>
      <c r="C1791" s="73" t="s">
        <v>2517</v>
      </c>
      <c r="D1791" s="86">
        <v>6901.1609960400001</v>
      </c>
      <c r="E1791" s="73" t="s">
        <v>2518</v>
      </c>
      <c r="F1791" s="79" t="str">
        <f>INDEX('Crosswalk Particulates'!$B:$B,MATCH('2017 EPA Data'!A1791,'Crosswalk Particulates'!$A:$A,0))</f>
        <v>process-other-industry</v>
      </c>
      <c r="G1791" s="84">
        <f>INDEX('Crosswalk Particulates'!$E:$E,MATCH('2017 EPA Data'!$B1791,'Crosswalk Particulates'!$D:$D,0))</f>
        <v>0</v>
      </c>
      <c r="H1791" s="96">
        <f t="shared" si="27"/>
        <v>0</v>
      </c>
    </row>
    <row r="1792" spans="1:8" hidden="1">
      <c r="A1792" s="73" t="s">
        <v>2669</v>
      </c>
      <c r="B1792" s="73" t="s">
        <v>2593</v>
      </c>
      <c r="C1792" s="73" t="s">
        <v>2517</v>
      </c>
      <c r="D1792" s="86">
        <v>6863.8413300000002</v>
      </c>
      <c r="E1792" s="73" t="s">
        <v>2518</v>
      </c>
      <c r="F1792" s="79" t="str">
        <f>INDEX('Crosswalk Particulates'!$B:$B,MATCH('2017 EPA Data'!A1792,'Crosswalk Particulates'!$A:$A,0))</f>
        <v>Commercial Buildings Sector</v>
      </c>
      <c r="G1792" s="84">
        <f>INDEX('Crosswalk Particulates'!$E:$E,MATCH('2017 EPA Data'!$B1792,'Crosswalk Particulates'!$D:$D,0))</f>
        <v>0</v>
      </c>
      <c r="H1792" s="96">
        <f t="shared" si="27"/>
        <v>0</v>
      </c>
    </row>
    <row r="1793" spans="1:8" hidden="1">
      <c r="A1793" s="73" t="s">
        <v>2555</v>
      </c>
      <c r="B1793" s="73" t="s">
        <v>2576</v>
      </c>
      <c r="C1793" s="73" t="s">
        <v>2517</v>
      </c>
      <c r="D1793" s="86">
        <v>6839.7361698000004</v>
      </c>
      <c r="E1793" s="73" t="s">
        <v>2518</v>
      </c>
      <c r="F1793" s="79" t="str">
        <f>INDEX('Crosswalk Particulates'!$B:$B,MATCH('2017 EPA Data'!A1793,'Crosswalk Particulates'!$A:$A,0))</f>
        <v>process-other-industry</v>
      </c>
      <c r="G1793" s="84">
        <f>INDEX('Crosswalk Particulates'!$E:$E,MATCH('2017 EPA Data'!$B1793,'Crosswalk Particulates'!$D:$D,0))</f>
        <v>0</v>
      </c>
      <c r="H1793" s="96">
        <f t="shared" si="27"/>
        <v>0</v>
      </c>
    </row>
    <row r="1794" spans="1:8" hidden="1">
      <c r="A1794" s="73" t="s">
        <v>2647</v>
      </c>
      <c r="B1794" s="73" t="s">
        <v>2539</v>
      </c>
      <c r="C1794" s="73" t="s">
        <v>2517</v>
      </c>
      <c r="D1794" s="86">
        <v>6832.1750459719997</v>
      </c>
      <c r="E1794" s="73" t="s">
        <v>2518</v>
      </c>
      <c r="F1794" s="79" t="str">
        <f>INDEX('Crosswalk Particulates'!$B:$B,MATCH('2017 EPA Data'!A1794,'Crosswalk Particulates'!$A:$A,0))</f>
        <v>process-mining-industry</v>
      </c>
      <c r="G1794" s="84">
        <f>INDEX('Crosswalk Particulates'!$E:$E,MATCH('2017 EPA Data'!$B1794,'Crosswalk Particulates'!$D:$D,0))</f>
        <v>0</v>
      </c>
      <c r="H1794" s="96">
        <f t="shared" si="27"/>
        <v>0</v>
      </c>
    </row>
    <row r="1795" spans="1:8" hidden="1">
      <c r="A1795" s="73" t="s">
        <v>2632</v>
      </c>
      <c r="B1795" s="73" t="s">
        <v>2620</v>
      </c>
      <c r="C1795" s="73" t="s">
        <v>2517</v>
      </c>
      <c r="D1795" s="86">
        <v>6808.4498479635859</v>
      </c>
      <c r="E1795" s="73" t="s">
        <v>2518</v>
      </c>
      <c r="F1795" s="79" t="str">
        <f>INDEX('Crosswalk Particulates'!$B:$B,MATCH('2017 EPA Data'!A1795,'Crosswalk Particulates'!$A:$A,0))</f>
        <v>industry-fuel-other</v>
      </c>
      <c r="G1795" s="84">
        <f>INDEX('Crosswalk Particulates'!$E:$E,MATCH('2017 EPA Data'!$B1795,'Crosswalk Particulates'!$D:$D,0))</f>
        <v>0</v>
      </c>
      <c r="H1795" s="96">
        <f t="shared" si="27"/>
        <v>0</v>
      </c>
    </row>
    <row r="1796" spans="1:8" hidden="1">
      <c r="A1796" s="73" t="s">
        <v>2607</v>
      </c>
      <c r="B1796" s="73" t="s">
        <v>2593</v>
      </c>
      <c r="C1796" s="73" t="s">
        <v>2517</v>
      </c>
      <c r="D1796" s="86">
        <v>6806.3554000000004</v>
      </c>
      <c r="E1796" s="73" t="s">
        <v>2518</v>
      </c>
      <c r="F1796" s="79" t="str">
        <f>INDEX('Crosswalk Particulates'!$B:$B,MATCH('2017 EPA Data'!A1796,'Crosswalk Particulates'!$A:$A,0))</f>
        <v>process-cement-industry</v>
      </c>
      <c r="G1796" s="84">
        <f>INDEX('Crosswalk Particulates'!$E:$E,MATCH('2017 EPA Data'!$B1796,'Crosswalk Particulates'!$D:$D,0))</f>
        <v>0</v>
      </c>
      <c r="H1796" s="96">
        <f t="shared" ref="H1796:H1859" si="28">IF(E1796="TON",D1796/metricton_to_shortton,0)*10^6</f>
        <v>0</v>
      </c>
    </row>
    <row r="1797" spans="1:8" hidden="1">
      <c r="A1797" s="73" t="s">
        <v>2547</v>
      </c>
      <c r="B1797" s="73" t="s">
        <v>2699</v>
      </c>
      <c r="C1797" s="73" t="s">
        <v>2517</v>
      </c>
      <c r="D1797" s="86">
        <v>6759.0439999999999</v>
      </c>
      <c r="E1797" s="73" t="s">
        <v>2518</v>
      </c>
      <c r="F1797" s="79" t="str">
        <f>INDEX('Crosswalk Particulates'!$B:$B,MATCH('2017 EPA Data'!A1797,'Crosswalk Particulates'!$A:$A,0))</f>
        <v>process-other-industry</v>
      </c>
      <c r="G1797" s="84">
        <f>INDEX('Crosswalk Particulates'!$E:$E,MATCH('2017 EPA Data'!$B1797,'Crosswalk Particulates'!$D:$D,0))</f>
        <v>0</v>
      </c>
      <c r="H1797" s="96">
        <f t="shared" si="28"/>
        <v>0</v>
      </c>
    </row>
    <row r="1798" spans="1:8" hidden="1">
      <c r="A1798" s="73" t="s">
        <v>2519</v>
      </c>
      <c r="B1798" s="73" t="s">
        <v>2668</v>
      </c>
      <c r="C1798" s="73" t="s">
        <v>2517</v>
      </c>
      <c r="D1798" s="86">
        <v>6725.0662621429356</v>
      </c>
      <c r="E1798" s="73" t="s">
        <v>2518</v>
      </c>
      <c r="F1798" s="79" t="str">
        <f>INDEX('Crosswalk Particulates'!$B:$B,MATCH('2017 EPA Data'!A1798,'Crosswalk Particulates'!$A:$A,0))</f>
        <v>process-other-industry</v>
      </c>
      <c r="G1798" s="84">
        <f>INDEX('Crosswalk Particulates'!$E:$E,MATCH('2017 EPA Data'!$B1798,'Crosswalk Particulates'!$D:$D,0))</f>
        <v>0</v>
      </c>
      <c r="H1798" s="96">
        <f t="shared" si="28"/>
        <v>0</v>
      </c>
    </row>
    <row r="1799" spans="1:8" hidden="1">
      <c r="A1799" s="73" t="s">
        <v>2550</v>
      </c>
      <c r="B1799" s="73" t="s">
        <v>2683</v>
      </c>
      <c r="C1799" s="73" t="s">
        <v>2517</v>
      </c>
      <c r="D1799" s="86">
        <v>6715.0179993920001</v>
      </c>
      <c r="E1799" s="73" t="s">
        <v>2518</v>
      </c>
      <c r="F1799" s="79" t="str">
        <f>INDEX('Crosswalk Particulates'!$B:$B,MATCH('2017 EPA Data'!A1799,'Crosswalk Particulates'!$A:$A,0))</f>
        <v>process-other-industry</v>
      </c>
      <c r="G1799" s="84">
        <f>INDEX('Crosswalk Particulates'!$E:$E,MATCH('2017 EPA Data'!$B1799,'Crosswalk Particulates'!$D:$D,0))</f>
        <v>0</v>
      </c>
      <c r="H1799" s="96">
        <f t="shared" si="28"/>
        <v>0</v>
      </c>
    </row>
    <row r="1800" spans="1:8" hidden="1">
      <c r="A1800" s="73" t="s">
        <v>2586</v>
      </c>
      <c r="B1800" s="73" t="s">
        <v>2688</v>
      </c>
      <c r="C1800" s="73" t="s">
        <v>2517</v>
      </c>
      <c r="D1800" s="86">
        <v>6706.7257360000003</v>
      </c>
      <c r="E1800" s="73" t="s">
        <v>2518</v>
      </c>
      <c r="F1800" s="79" t="str">
        <f>INDEX('Crosswalk Particulates'!$B:$B,MATCH('2017 EPA Data'!A1800,'Crosswalk Particulates'!$A:$A,0))</f>
        <v>process-other-industry</v>
      </c>
      <c r="G1800" s="84">
        <f>INDEX('Crosswalk Particulates'!$E:$E,MATCH('2017 EPA Data'!$B1800,'Crosswalk Particulates'!$D:$D,0))</f>
        <v>0</v>
      </c>
      <c r="H1800" s="96">
        <f t="shared" si="28"/>
        <v>0</v>
      </c>
    </row>
    <row r="1801" spans="1:8" hidden="1">
      <c r="A1801" s="73" t="s">
        <v>2607</v>
      </c>
      <c r="B1801" s="73" t="s">
        <v>2610</v>
      </c>
      <c r="C1801" s="73" t="s">
        <v>2557</v>
      </c>
      <c r="D1801" s="86">
        <v>6686.0844468346631</v>
      </c>
      <c r="E1801" s="73" t="s">
        <v>2522</v>
      </c>
      <c r="F1801" s="79" t="str">
        <f>INDEX('Crosswalk Particulates'!$B:$B,MATCH('2017 EPA Data'!A1801,'Crosswalk Particulates'!$A:$A,0))</f>
        <v>process-cement-industry</v>
      </c>
      <c r="G1801" s="84" t="str">
        <f>INDEX('Crosswalk Particulates'!$E:$E,MATCH('2017 EPA Data'!$B1801,'Crosswalk Particulates'!$D:$D,0))</f>
        <v>PM25</v>
      </c>
      <c r="H1801" s="96">
        <f t="shared" si="28"/>
        <v>6065520993.9442291</v>
      </c>
    </row>
    <row r="1802" spans="1:8" hidden="1">
      <c r="A1802" s="73" t="s">
        <v>2619</v>
      </c>
      <c r="B1802" s="73" t="s">
        <v>2571</v>
      </c>
      <c r="C1802" s="73" t="s">
        <v>2517</v>
      </c>
      <c r="D1802" s="86">
        <v>6677.8310000000001</v>
      </c>
      <c r="E1802" s="73" t="s">
        <v>2518</v>
      </c>
      <c r="F1802" s="79" t="str">
        <f>INDEX('Crosswalk Particulates'!$B:$B,MATCH('2017 EPA Data'!A1802,'Crosswalk Particulates'!$A:$A,0))</f>
        <v>process-iron and steel-industry</v>
      </c>
      <c r="G1802" s="84">
        <f>INDEX('Crosswalk Particulates'!$E:$E,MATCH('2017 EPA Data'!$B1802,'Crosswalk Particulates'!$D:$D,0))</f>
        <v>0</v>
      </c>
      <c r="H1802" s="96">
        <f t="shared" si="28"/>
        <v>0</v>
      </c>
    </row>
    <row r="1803" spans="1:8" hidden="1">
      <c r="A1803" s="73" t="s">
        <v>2553</v>
      </c>
      <c r="B1803" s="73" t="s">
        <v>2704</v>
      </c>
      <c r="C1803" s="73" t="s">
        <v>2517</v>
      </c>
      <c r="D1803" s="86">
        <v>6651.11</v>
      </c>
      <c r="E1803" s="73" t="s">
        <v>2518</v>
      </c>
      <c r="F1803" s="79" t="str">
        <f>INDEX('Crosswalk Particulates'!$B:$B,MATCH('2017 EPA Data'!A1803,'Crosswalk Particulates'!$A:$A,0))</f>
        <v>process-other-industry</v>
      </c>
      <c r="G1803" s="84">
        <f>INDEX('Crosswalk Particulates'!$E:$E,MATCH('2017 EPA Data'!$B1803,'Crosswalk Particulates'!$D:$D,0))</f>
        <v>0</v>
      </c>
      <c r="H1803" s="96">
        <f t="shared" si="28"/>
        <v>0</v>
      </c>
    </row>
    <row r="1804" spans="1:8" hidden="1">
      <c r="A1804" s="73" t="s">
        <v>2541</v>
      </c>
      <c r="B1804" s="73" t="s">
        <v>2621</v>
      </c>
      <c r="C1804" s="73" t="s">
        <v>2517</v>
      </c>
      <c r="D1804" s="86">
        <v>6646.2041352117758</v>
      </c>
      <c r="E1804" s="73" t="s">
        <v>2518</v>
      </c>
      <c r="F1804" s="79" t="str">
        <f>INDEX('Crosswalk Particulates'!$B:$B,MATCH('2017 EPA Data'!A1804,'Crosswalk Particulates'!$A:$A,0))</f>
        <v>Transportation Sector</v>
      </c>
      <c r="G1804" s="84">
        <f>INDEX('Crosswalk Particulates'!$E:$E,MATCH('2017 EPA Data'!$B1804,'Crosswalk Particulates'!$D:$D,0))</f>
        <v>0</v>
      </c>
      <c r="H1804" s="96">
        <f t="shared" si="28"/>
        <v>0</v>
      </c>
    </row>
    <row r="1805" spans="1:8" hidden="1">
      <c r="A1805" s="73" t="s">
        <v>2538</v>
      </c>
      <c r="B1805" s="73" t="s">
        <v>2634</v>
      </c>
      <c r="D1805" s="86">
        <v>6635.7849679738983</v>
      </c>
      <c r="E1805" s="73" t="s">
        <v>2522</v>
      </c>
      <c r="F1805" s="79" t="str">
        <f>INDEX('Crosswalk Particulates'!$B:$B,MATCH('2017 EPA Data'!A1805,'Crosswalk Particulates'!$A:$A,0))</f>
        <v>process-other-industry</v>
      </c>
      <c r="G1805" s="84" t="str">
        <f>INDEX('Crosswalk Particulates'!$E:$E,MATCH('2017 EPA Data'!$B1805,'Crosswalk Particulates'!$D:$D,0))</f>
        <v>OC</v>
      </c>
      <c r="H1805" s="96">
        <f t="shared" si="28"/>
        <v>6019890020.0251284</v>
      </c>
    </row>
    <row r="1806" spans="1:8" hidden="1">
      <c r="A1806" s="73" t="s">
        <v>2649</v>
      </c>
      <c r="B1806" s="73" t="s">
        <v>2531</v>
      </c>
      <c r="C1806" s="73" t="s">
        <v>2517</v>
      </c>
      <c r="D1806" s="86">
        <v>6551.5842646901401</v>
      </c>
      <c r="E1806" s="73" t="s">
        <v>2518</v>
      </c>
      <c r="F1806" s="79" t="str">
        <f>INDEX('Crosswalk Particulates'!$B:$B,MATCH('2017 EPA Data'!A1806,'Crosswalk Particulates'!$A:$A,0))</f>
        <v>Electricity Sector</v>
      </c>
      <c r="G1806" s="84">
        <f>INDEX('Crosswalk Particulates'!$E:$E,MATCH('2017 EPA Data'!$B1806,'Crosswalk Particulates'!$D:$D,0))</f>
        <v>0</v>
      </c>
      <c r="H1806" s="96">
        <f t="shared" si="28"/>
        <v>0</v>
      </c>
    </row>
    <row r="1807" spans="1:8" hidden="1">
      <c r="A1807" s="73" t="s">
        <v>2519</v>
      </c>
      <c r="B1807" s="73" t="s">
        <v>2636</v>
      </c>
      <c r="C1807" s="73" t="s">
        <v>2517</v>
      </c>
      <c r="D1807" s="86">
        <v>6534.1969853456148</v>
      </c>
      <c r="E1807" s="73" t="s">
        <v>2518</v>
      </c>
      <c r="F1807" s="79" t="str">
        <f>INDEX('Crosswalk Particulates'!$B:$B,MATCH('2017 EPA Data'!A1807,'Crosswalk Particulates'!$A:$A,0))</f>
        <v>process-other-industry</v>
      </c>
      <c r="G1807" s="84">
        <f>INDEX('Crosswalk Particulates'!$E:$E,MATCH('2017 EPA Data'!$B1807,'Crosswalk Particulates'!$D:$D,0))</f>
        <v>0</v>
      </c>
      <c r="H1807" s="96">
        <f t="shared" si="28"/>
        <v>0</v>
      </c>
    </row>
    <row r="1808" spans="1:8" hidden="1">
      <c r="A1808" s="73" t="s">
        <v>2596</v>
      </c>
      <c r="B1808" s="73" t="s">
        <v>2579</v>
      </c>
      <c r="C1808" s="73" t="s">
        <v>2517</v>
      </c>
      <c r="D1808" s="86">
        <v>6497</v>
      </c>
      <c r="E1808" s="73" t="s">
        <v>2518</v>
      </c>
      <c r="F1808" s="79" t="str">
        <f>INDEX('Crosswalk Particulates'!$B:$B,MATCH('2017 EPA Data'!A1808,'Crosswalk Particulates'!$A:$A,0))</f>
        <v>industry-fuel-coal</v>
      </c>
      <c r="G1808" s="84">
        <f>INDEX('Crosswalk Particulates'!$E:$E,MATCH('2017 EPA Data'!$B1808,'Crosswalk Particulates'!$D:$D,0))</f>
        <v>0</v>
      </c>
      <c r="H1808" s="96">
        <f t="shared" si="28"/>
        <v>0</v>
      </c>
    </row>
    <row r="1809" spans="1:8" hidden="1">
      <c r="A1809" s="73" t="s">
        <v>2547</v>
      </c>
      <c r="B1809" s="73" t="s">
        <v>2561</v>
      </c>
      <c r="C1809" s="73" t="s">
        <v>2517</v>
      </c>
      <c r="D1809" s="86">
        <v>6446.929408</v>
      </c>
      <c r="E1809" s="73" t="s">
        <v>2518</v>
      </c>
      <c r="F1809" s="79" t="str">
        <f>INDEX('Crosswalk Particulates'!$B:$B,MATCH('2017 EPA Data'!A1809,'Crosswalk Particulates'!$A:$A,0))</f>
        <v>process-other-industry</v>
      </c>
      <c r="G1809" s="84">
        <f>INDEX('Crosswalk Particulates'!$E:$E,MATCH('2017 EPA Data'!$B1809,'Crosswalk Particulates'!$D:$D,0))</f>
        <v>0</v>
      </c>
      <c r="H1809" s="96">
        <f t="shared" si="28"/>
        <v>0</v>
      </c>
    </row>
    <row r="1810" spans="1:8" hidden="1">
      <c r="A1810" s="73" t="s">
        <v>2584</v>
      </c>
      <c r="B1810" s="73" t="s">
        <v>2604</v>
      </c>
      <c r="C1810" s="73" t="s">
        <v>2517</v>
      </c>
      <c r="D1810" s="86">
        <v>6442.1416923306297</v>
      </c>
      <c r="E1810" s="73" t="s">
        <v>2518</v>
      </c>
      <c r="F1810" s="79" t="str">
        <f>INDEX('Crosswalk Particulates'!$B:$B,MATCH('2017 EPA Data'!A1810,'Crosswalk Particulates'!$A:$A,0))</f>
        <v>Electricity Sector</v>
      </c>
      <c r="G1810" s="84">
        <f>INDEX('Crosswalk Particulates'!$E:$E,MATCH('2017 EPA Data'!$B1810,'Crosswalk Particulates'!$D:$D,0))</f>
        <v>0</v>
      </c>
      <c r="H1810" s="96">
        <f t="shared" si="28"/>
        <v>0</v>
      </c>
    </row>
    <row r="1811" spans="1:8" hidden="1">
      <c r="A1811" s="73" t="s">
        <v>2608</v>
      </c>
      <c r="B1811" s="73" t="s">
        <v>2606</v>
      </c>
      <c r="C1811" s="73" t="s">
        <v>2517</v>
      </c>
      <c r="D1811" s="86">
        <v>6424.6708056500001</v>
      </c>
      <c r="E1811" s="73" t="s">
        <v>2518</v>
      </c>
      <c r="F1811" s="79" t="str">
        <f>INDEX('Crosswalk Particulates'!$B:$B,MATCH('2017 EPA Data'!A1811,'Crosswalk Particulates'!$A:$A,0))</f>
        <v>Electricity Sector</v>
      </c>
      <c r="G1811" s="84">
        <f>INDEX('Crosswalk Particulates'!$E:$E,MATCH('2017 EPA Data'!$B1811,'Crosswalk Particulates'!$D:$D,0))</f>
        <v>0</v>
      </c>
      <c r="H1811" s="96">
        <f t="shared" si="28"/>
        <v>0</v>
      </c>
    </row>
    <row r="1812" spans="1:8" hidden="1">
      <c r="A1812" s="73" t="s">
        <v>2551</v>
      </c>
      <c r="B1812" s="73" t="s">
        <v>2697</v>
      </c>
      <c r="C1812" s="73" t="s">
        <v>2517</v>
      </c>
      <c r="D1812" s="86">
        <v>6423.9486582427126</v>
      </c>
      <c r="E1812" s="73" t="s">
        <v>2518</v>
      </c>
      <c r="F1812" s="79" t="str">
        <f>INDEX('Crosswalk Particulates'!$B:$B,MATCH('2017 EPA Data'!A1812,'Crosswalk Particulates'!$A:$A,0))</f>
        <v>industry-fuel-natural gas</v>
      </c>
      <c r="G1812" s="84">
        <f>INDEX('Crosswalk Particulates'!$E:$E,MATCH('2017 EPA Data'!$B1812,'Crosswalk Particulates'!$D:$D,0))</f>
        <v>0</v>
      </c>
      <c r="H1812" s="96">
        <f t="shared" si="28"/>
        <v>0</v>
      </c>
    </row>
    <row r="1813" spans="1:8" hidden="1">
      <c r="A1813" s="73" t="s">
        <v>2600</v>
      </c>
      <c r="B1813" s="73" t="s">
        <v>2568</v>
      </c>
      <c r="C1813" s="73" t="s">
        <v>2517</v>
      </c>
      <c r="D1813" s="86">
        <v>6408.6147050358477</v>
      </c>
      <c r="E1813" s="73" t="s">
        <v>2518</v>
      </c>
      <c r="F1813" s="79" t="str">
        <f>INDEX('Crosswalk Particulates'!$B:$B,MATCH('2017 EPA Data'!A1813,'Crosswalk Particulates'!$A:$A,0))</f>
        <v>industry-fuel-biomass</v>
      </c>
      <c r="G1813" s="84">
        <f>INDEX('Crosswalk Particulates'!$E:$E,MATCH('2017 EPA Data'!$B1813,'Crosswalk Particulates'!$D:$D,0))</f>
        <v>0</v>
      </c>
      <c r="H1813" s="96">
        <f t="shared" si="28"/>
        <v>0</v>
      </c>
    </row>
    <row r="1814" spans="1:8" hidden="1">
      <c r="A1814" s="73" t="s">
        <v>2553</v>
      </c>
      <c r="B1814" s="73" t="s">
        <v>2580</v>
      </c>
      <c r="C1814" s="73" t="s">
        <v>2517</v>
      </c>
      <c r="D1814" s="86">
        <v>6374.28</v>
      </c>
      <c r="E1814" s="73" t="s">
        <v>2518</v>
      </c>
      <c r="F1814" s="79" t="str">
        <f>INDEX('Crosswalk Particulates'!$B:$B,MATCH('2017 EPA Data'!A1814,'Crosswalk Particulates'!$A:$A,0))</f>
        <v>process-other-industry</v>
      </c>
      <c r="G1814" s="84">
        <f>INDEX('Crosswalk Particulates'!$E:$E,MATCH('2017 EPA Data'!$B1814,'Crosswalk Particulates'!$D:$D,0))</f>
        <v>0</v>
      </c>
      <c r="H1814" s="96">
        <f t="shared" si="28"/>
        <v>0</v>
      </c>
    </row>
    <row r="1815" spans="1:8" hidden="1">
      <c r="A1815" s="73" t="s">
        <v>2629</v>
      </c>
      <c r="B1815" s="73" t="s">
        <v>2610</v>
      </c>
      <c r="C1815" s="73" t="s">
        <v>2557</v>
      </c>
      <c r="D1815" s="86">
        <v>6369.4389875608949</v>
      </c>
      <c r="E1815" s="73" t="s">
        <v>2522</v>
      </c>
      <c r="F1815" s="79" t="str">
        <f>INDEX('Crosswalk Particulates'!$B:$B,MATCH('2017 EPA Data'!A1815,'Crosswalk Particulates'!$A:$A,0))</f>
        <v>industry-fuel-oil</v>
      </c>
      <c r="G1815" s="84" t="str">
        <f>INDEX('Crosswalk Particulates'!$E:$E,MATCH('2017 EPA Data'!$B1815,'Crosswalk Particulates'!$D:$D,0))</f>
        <v>PM25</v>
      </c>
      <c r="H1815" s="96">
        <f t="shared" si="28"/>
        <v>5778264723.6810837</v>
      </c>
    </row>
    <row r="1816" spans="1:8" hidden="1">
      <c r="A1816" s="73" t="s">
        <v>2592</v>
      </c>
      <c r="B1816" s="73" t="s">
        <v>2568</v>
      </c>
      <c r="C1816" s="73" t="s">
        <v>2517</v>
      </c>
      <c r="D1816" s="86">
        <v>6364.8200737999996</v>
      </c>
      <c r="E1816" s="73" t="s">
        <v>2518</v>
      </c>
      <c r="F1816" s="79" t="str">
        <f>INDEX('Crosswalk Particulates'!$B:$B,MATCH('2017 EPA Data'!A1816,'Crosswalk Particulates'!$A:$A,0))</f>
        <v>process-ngps-industry</v>
      </c>
      <c r="G1816" s="84">
        <f>INDEX('Crosswalk Particulates'!$E:$E,MATCH('2017 EPA Data'!$B1816,'Crosswalk Particulates'!$D:$D,0))</f>
        <v>0</v>
      </c>
      <c r="H1816" s="96">
        <f t="shared" si="28"/>
        <v>0</v>
      </c>
    </row>
    <row r="1817" spans="1:8" hidden="1">
      <c r="A1817" s="73" t="s">
        <v>2578</v>
      </c>
      <c r="B1817" s="73" t="s">
        <v>2740</v>
      </c>
      <c r="C1817" s="73" t="s">
        <v>2517</v>
      </c>
      <c r="D1817" s="86">
        <v>6361.0419166823704</v>
      </c>
      <c r="E1817" s="73" t="s">
        <v>2518</v>
      </c>
      <c r="F1817" s="79" t="str">
        <f>INDEX('Crosswalk Particulates'!$B:$B,MATCH('2017 EPA Data'!A1817,'Crosswalk Particulates'!$A:$A,0))</f>
        <v>process-chemicals-industry</v>
      </c>
      <c r="G1817" s="84">
        <f>INDEX('Crosswalk Particulates'!$E:$E,MATCH('2017 EPA Data'!$B1817,'Crosswalk Particulates'!$D:$D,0))</f>
        <v>0</v>
      </c>
      <c r="H1817" s="96">
        <f t="shared" si="28"/>
        <v>0</v>
      </c>
    </row>
    <row r="1818" spans="1:8" hidden="1">
      <c r="A1818" s="73" t="s">
        <v>2538</v>
      </c>
      <c r="B1818" s="73" t="s">
        <v>2704</v>
      </c>
      <c r="C1818" s="73" t="s">
        <v>2517</v>
      </c>
      <c r="D1818" s="86">
        <v>6356.6432000000004</v>
      </c>
      <c r="E1818" s="73" t="s">
        <v>2518</v>
      </c>
      <c r="F1818" s="79" t="str">
        <f>INDEX('Crosswalk Particulates'!$B:$B,MATCH('2017 EPA Data'!A1818,'Crosswalk Particulates'!$A:$A,0))</f>
        <v>process-other-industry</v>
      </c>
      <c r="G1818" s="84">
        <f>INDEX('Crosswalk Particulates'!$E:$E,MATCH('2017 EPA Data'!$B1818,'Crosswalk Particulates'!$D:$D,0))</f>
        <v>0</v>
      </c>
      <c r="H1818" s="96">
        <f t="shared" si="28"/>
        <v>0</v>
      </c>
    </row>
    <row r="1819" spans="1:8" hidden="1">
      <c r="A1819" s="73" t="s">
        <v>2629</v>
      </c>
      <c r="B1819" s="73" t="s">
        <v>2536</v>
      </c>
      <c r="C1819" s="73" t="s">
        <v>2517</v>
      </c>
      <c r="D1819" s="86">
        <v>6294.437397888707</v>
      </c>
      <c r="E1819" s="73" t="s">
        <v>2518</v>
      </c>
      <c r="F1819" s="79" t="str">
        <f>INDEX('Crosswalk Particulates'!$B:$B,MATCH('2017 EPA Data'!A1819,'Crosswalk Particulates'!$A:$A,0))</f>
        <v>industry-fuel-oil</v>
      </c>
      <c r="G1819" s="84">
        <f>INDEX('Crosswalk Particulates'!$E:$E,MATCH('2017 EPA Data'!$B1819,'Crosswalk Particulates'!$D:$D,0))</f>
        <v>0</v>
      </c>
      <c r="H1819" s="96">
        <f t="shared" si="28"/>
        <v>0</v>
      </c>
    </row>
    <row r="1820" spans="1:8" hidden="1">
      <c r="A1820" s="73" t="s">
        <v>2592</v>
      </c>
      <c r="B1820" s="73" t="s">
        <v>2699</v>
      </c>
      <c r="C1820" s="73" t="s">
        <v>2517</v>
      </c>
      <c r="D1820" s="86">
        <v>6292.6601000000001</v>
      </c>
      <c r="E1820" s="73" t="s">
        <v>2518</v>
      </c>
      <c r="F1820" s="79" t="str">
        <f>INDEX('Crosswalk Particulates'!$B:$B,MATCH('2017 EPA Data'!A1820,'Crosswalk Particulates'!$A:$A,0))</f>
        <v>process-ngps-industry</v>
      </c>
      <c r="G1820" s="84">
        <f>INDEX('Crosswalk Particulates'!$E:$E,MATCH('2017 EPA Data'!$B1820,'Crosswalk Particulates'!$D:$D,0))</f>
        <v>0</v>
      </c>
      <c r="H1820" s="96">
        <f t="shared" si="28"/>
        <v>0</v>
      </c>
    </row>
    <row r="1821" spans="1:8" hidden="1">
      <c r="A1821" s="73" t="s">
        <v>2586</v>
      </c>
      <c r="B1821" s="73" t="s">
        <v>2560</v>
      </c>
      <c r="C1821" s="73" t="s">
        <v>2557</v>
      </c>
      <c r="D1821" s="86">
        <v>6281.5970366525198</v>
      </c>
      <c r="E1821" s="73" t="s">
        <v>2522</v>
      </c>
      <c r="F1821" s="79" t="str">
        <f>INDEX('Crosswalk Particulates'!$B:$B,MATCH('2017 EPA Data'!A1821,'Crosswalk Particulates'!$A:$A,0))</f>
        <v>process-other-industry</v>
      </c>
      <c r="G1821" s="84" t="str">
        <f>INDEX('Crosswalk Particulates'!$E:$E,MATCH('2017 EPA Data'!$B1821,'Crosswalk Particulates'!$D:$D,0))</f>
        <v>CO</v>
      </c>
      <c r="H1821" s="96">
        <f t="shared" si="28"/>
        <v>5698575751.5150194</v>
      </c>
    </row>
    <row r="1822" spans="1:8" hidden="1">
      <c r="A1822" s="73" t="s">
        <v>2538</v>
      </c>
      <c r="B1822" s="73" t="s">
        <v>2748</v>
      </c>
      <c r="C1822" s="73" t="s">
        <v>2517</v>
      </c>
      <c r="D1822" s="86">
        <v>6279.0508067999999</v>
      </c>
      <c r="E1822" s="73" t="s">
        <v>2518</v>
      </c>
      <c r="F1822" s="79" t="str">
        <f>INDEX('Crosswalk Particulates'!$B:$B,MATCH('2017 EPA Data'!A1822,'Crosswalk Particulates'!$A:$A,0))</f>
        <v>process-other-industry</v>
      </c>
      <c r="G1822" s="84">
        <f>INDEX('Crosswalk Particulates'!$E:$E,MATCH('2017 EPA Data'!$B1822,'Crosswalk Particulates'!$D:$D,0))</f>
        <v>0</v>
      </c>
      <c r="H1822" s="96">
        <f t="shared" si="28"/>
        <v>0</v>
      </c>
    </row>
    <row r="1823" spans="1:8" hidden="1">
      <c r="A1823" s="73" t="s">
        <v>2664</v>
      </c>
      <c r="B1823" s="73" t="s">
        <v>2615</v>
      </c>
      <c r="C1823" s="73" t="s">
        <v>2557</v>
      </c>
      <c r="D1823" s="86">
        <v>6274.6389317467911</v>
      </c>
      <c r="E1823" s="73" t="s">
        <v>2522</v>
      </c>
      <c r="F1823" s="79" t="str">
        <f>INDEX('Crosswalk Particulates'!$B:$B,MATCH('2017 EPA Data'!A1823,'Crosswalk Particulates'!$A:$A,0))</f>
        <v>Commercial Buildings Sector</v>
      </c>
      <c r="G1823" s="84" t="str">
        <f>INDEX('Crosswalk Particulates'!$E:$E,MATCH('2017 EPA Data'!$B1823,'Crosswalk Particulates'!$D:$D,0))</f>
        <v>SOx</v>
      </c>
      <c r="H1823" s="96">
        <f t="shared" si="28"/>
        <v>5692263457.4183226</v>
      </c>
    </row>
    <row r="1824" spans="1:8" hidden="1">
      <c r="A1824" s="73" t="s">
        <v>2619</v>
      </c>
      <c r="B1824" s="73" t="s">
        <v>2689</v>
      </c>
      <c r="C1824" s="73" t="s">
        <v>2517</v>
      </c>
      <c r="D1824" s="86">
        <v>6256.4273999999996</v>
      </c>
      <c r="E1824" s="73" t="s">
        <v>2518</v>
      </c>
      <c r="F1824" s="79" t="str">
        <f>INDEX('Crosswalk Particulates'!$B:$B,MATCH('2017 EPA Data'!A1824,'Crosswalk Particulates'!$A:$A,0))</f>
        <v>process-iron and steel-industry</v>
      </c>
      <c r="G1824" s="84">
        <f>INDEX('Crosswalk Particulates'!$E:$E,MATCH('2017 EPA Data'!$B1824,'Crosswalk Particulates'!$D:$D,0))</f>
        <v>0</v>
      </c>
      <c r="H1824" s="96">
        <f t="shared" si="28"/>
        <v>0</v>
      </c>
    </row>
    <row r="1825" spans="1:8" hidden="1">
      <c r="A1825" s="73" t="s">
        <v>2519</v>
      </c>
      <c r="B1825" s="73" t="s">
        <v>2726</v>
      </c>
      <c r="C1825" s="73" t="s">
        <v>2517</v>
      </c>
      <c r="D1825" s="86">
        <v>6237.0218849608791</v>
      </c>
      <c r="E1825" s="73" t="s">
        <v>2518</v>
      </c>
      <c r="F1825" s="79" t="str">
        <f>INDEX('Crosswalk Particulates'!$B:$B,MATCH('2017 EPA Data'!A1825,'Crosswalk Particulates'!$A:$A,0))</f>
        <v>process-other-industry</v>
      </c>
      <c r="G1825" s="84">
        <f>INDEX('Crosswalk Particulates'!$E:$E,MATCH('2017 EPA Data'!$B1825,'Crosswalk Particulates'!$D:$D,0))</f>
        <v>0</v>
      </c>
      <c r="H1825" s="96">
        <f t="shared" si="28"/>
        <v>0</v>
      </c>
    </row>
    <row r="1826" spans="1:8" hidden="1">
      <c r="A1826" s="73" t="s">
        <v>2519</v>
      </c>
      <c r="B1826" s="73" t="s">
        <v>2749</v>
      </c>
      <c r="C1826" s="73" t="s">
        <v>2517</v>
      </c>
      <c r="D1826" s="86">
        <v>6235.4711289999996</v>
      </c>
      <c r="E1826" s="73" t="s">
        <v>2518</v>
      </c>
      <c r="F1826" s="79" t="str">
        <f>INDEX('Crosswalk Particulates'!$B:$B,MATCH('2017 EPA Data'!A1826,'Crosswalk Particulates'!$A:$A,0))</f>
        <v>process-other-industry</v>
      </c>
      <c r="G1826" s="84">
        <f>INDEX('Crosswalk Particulates'!$E:$E,MATCH('2017 EPA Data'!$B1826,'Crosswalk Particulates'!$D:$D,0))</f>
        <v>0</v>
      </c>
      <c r="H1826" s="96">
        <f t="shared" si="28"/>
        <v>0</v>
      </c>
    </row>
    <row r="1827" spans="1:8" hidden="1">
      <c r="A1827" s="73" t="s">
        <v>2542</v>
      </c>
      <c r="B1827" s="73" t="s">
        <v>2575</v>
      </c>
      <c r="C1827" s="73" t="s">
        <v>2517</v>
      </c>
      <c r="D1827" s="86">
        <v>6221.9066639072707</v>
      </c>
      <c r="E1827" s="73" t="s">
        <v>2518</v>
      </c>
      <c r="F1827" s="79" t="str">
        <f>INDEX('Crosswalk Particulates'!$B:$B,MATCH('2017 EPA Data'!A1827,'Crosswalk Particulates'!$A:$A,0))</f>
        <v>process-ngps-industry</v>
      </c>
      <c r="G1827" s="84">
        <f>INDEX('Crosswalk Particulates'!$E:$E,MATCH('2017 EPA Data'!$B1827,'Crosswalk Particulates'!$D:$D,0))</f>
        <v>0</v>
      </c>
      <c r="H1827" s="96">
        <f t="shared" si="28"/>
        <v>0</v>
      </c>
    </row>
    <row r="1828" spans="1:8" hidden="1">
      <c r="A1828" s="73" t="s">
        <v>2600</v>
      </c>
      <c r="B1828" s="73" t="s">
        <v>2760</v>
      </c>
      <c r="C1828" s="73" t="s">
        <v>2517</v>
      </c>
      <c r="D1828" s="86">
        <v>6206.7765231129497</v>
      </c>
      <c r="E1828" s="73" t="s">
        <v>2518</v>
      </c>
      <c r="F1828" s="79" t="str">
        <f>INDEX('Crosswalk Particulates'!$B:$B,MATCH('2017 EPA Data'!A1828,'Crosswalk Particulates'!$A:$A,0))</f>
        <v>industry-fuel-biomass</v>
      </c>
      <c r="G1828" s="84">
        <f>INDEX('Crosswalk Particulates'!$E:$E,MATCH('2017 EPA Data'!$B1828,'Crosswalk Particulates'!$D:$D,0))</f>
        <v>0</v>
      </c>
      <c r="H1828" s="96">
        <f t="shared" si="28"/>
        <v>0</v>
      </c>
    </row>
    <row r="1829" spans="1:8" hidden="1">
      <c r="A1829" s="73" t="s">
        <v>2541</v>
      </c>
      <c r="B1829" s="73" t="s">
        <v>2637</v>
      </c>
      <c r="C1829" s="73" t="s">
        <v>2517</v>
      </c>
      <c r="D1829" s="86">
        <v>6204.7469313729734</v>
      </c>
      <c r="E1829" s="73" t="s">
        <v>2518</v>
      </c>
      <c r="F1829" s="79" t="str">
        <f>INDEX('Crosswalk Particulates'!$B:$B,MATCH('2017 EPA Data'!A1829,'Crosswalk Particulates'!$A:$A,0))</f>
        <v>Transportation Sector</v>
      </c>
      <c r="G1829" s="84">
        <f>INDEX('Crosswalk Particulates'!$E:$E,MATCH('2017 EPA Data'!$B1829,'Crosswalk Particulates'!$D:$D,0))</f>
        <v>0</v>
      </c>
      <c r="H1829" s="96">
        <f t="shared" si="28"/>
        <v>0</v>
      </c>
    </row>
    <row r="1830" spans="1:8" hidden="1">
      <c r="A1830" s="73" t="s">
        <v>2578</v>
      </c>
      <c r="B1830" s="73" t="s">
        <v>2721</v>
      </c>
      <c r="C1830" s="73" t="s">
        <v>2517</v>
      </c>
      <c r="D1830" s="86">
        <v>6203.5860000000002</v>
      </c>
      <c r="E1830" s="73" t="s">
        <v>2518</v>
      </c>
      <c r="F1830" s="79" t="str">
        <f>INDEX('Crosswalk Particulates'!$B:$B,MATCH('2017 EPA Data'!A1830,'Crosswalk Particulates'!$A:$A,0))</f>
        <v>process-chemicals-industry</v>
      </c>
      <c r="G1830" s="84">
        <f>INDEX('Crosswalk Particulates'!$E:$E,MATCH('2017 EPA Data'!$B1830,'Crosswalk Particulates'!$D:$D,0))</f>
        <v>0</v>
      </c>
      <c r="H1830" s="96">
        <f t="shared" si="28"/>
        <v>0</v>
      </c>
    </row>
    <row r="1831" spans="1:8" hidden="1">
      <c r="A1831" s="73" t="s">
        <v>2559</v>
      </c>
      <c r="B1831" s="73" t="s">
        <v>2653</v>
      </c>
      <c r="C1831" s="73" t="s">
        <v>2517</v>
      </c>
      <c r="D1831" s="86">
        <v>6199.322862934212</v>
      </c>
      <c r="E1831" s="73" t="s">
        <v>2518</v>
      </c>
      <c r="F1831" s="79" t="str">
        <f>INDEX('Crosswalk Particulates'!$B:$B,MATCH('2017 EPA Data'!A1831,'Crosswalk Particulates'!$A:$A,0))</f>
        <v>process-waste-industry</v>
      </c>
      <c r="G1831" s="84">
        <f>INDEX('Crosswalk Particulates'!$E:$E,MATCH('2017 EPA Data'!$B1831,'Crosswalk Particulates'!$D:$D,0))</f>
        <v>0</v>
      </c>
      <c r="H1831" s="96">
        <f t="shared" si="28"/>
        <v>0</v>
      </c>
    </row>
    <row r="1832" spans="1:8" hidden="1">
      <c r="A1832" s="73" t="s">
        <v>2538</v>
      </c>
      <c r="B1832" s="73" t="s">
        <v>2620</v>
      </c>
      <c r="C1832" s="73" t="s">
        <v>2517</v>
      </c>
      <c r="D1832" s="86">
        <v>6183.038939148264</v>
      </c>
      <c r="E1832" s="73" t="s">
        <v>2518</v>
      </c>
      <c r="F1832" s="79" t="str">
        <f>INDEX('Crosswalk Particulates'!$B:$B,MATCH('2017 EPA Data'!A1832,'Crosswalk Particulates'!$A:$A,0))</f>
        <v>process-other-industry</v>
      </c>
      <c r="G1832" s="84">
        <f>INDEX('Crosswalk Particulates'!$E:$E,MATCH('2017 EPA Data'!$B1832,'Crosswalk Particulates'!$D:$D,0))</f>
        <v>0</v>
      </c>
      <c r="H1832" s="96">
        <f t="shared" si="28"/>
        <v>0</v>
      </c>
    </row>
    <row r="1833" spans="1:8" hidden="1">
      <c r="A1833" s="73" t="s">
        <v>2563</v>
      </c>
      <c r="B1833" s="73" t="s">
        <v>2537</v>
      </c>
      <c r="C1833" s="73" t="s">
        <v>2517</v>
      </c>
      <c r="D1833" s="86">
        <v>6153.2750316333386</v>
      </c>
      <c r="E1833" s="73" t="s">
        <v>2518</v>
      </c>
      <c r="F1833" s="79" t="str">
        <f>INDEX('Crosswalk Particulates'!$B:$B,MATCH('2017 EPA Data'!A1833,'Crosswalk Particulates'!$A:$A,0))</f>
        <v>Other-EPA</v>
      </c>
      <c r="G1833" s="84">
        <f>INDEX('Crosswalk Particulates'!$E:$E,MATCH('2017 EPA Data'!$B1833,'Crosswalk Particulates'!$D:$D,0))</f>
        <v>0</v>
      </c>
      <c r="H1833" s="96">
        <f t="shared" si="28"/>
        <v>0</v>
      </c>
    </row>
    <row r="1834" spans="1:8" hidden="1">
      <c r="A1834" s="73" t="s">
        <v>2546</v>
      </c>
      <c r="B1834" s="73" t="s">
        <v>2679</v>
      </c>
      <c r="C1834" s="73" t="s">
        <v>2517</v>
      </c>
      <c r="D1834" s="86">
        <v>6144.5542155330004</v>
      </c>
      <c r="E1834" s="73" t="s">
        <v>2518</v>
      </c>
      <c r="F1834" s="79" t="str">
        <f>INDEX('Crosswalk Particulates'!$B:$B,MATCH('2017 EPA Data'!A1834,'Crosswalk Particulates'!$A:$A,0))</f>
        <v>process-other-industry</v>
      </c>
      <c r="G1834" s="84">
        <f>INDEX('Crosswalk Particulates'!$E:$E,MATCH('2017 EPA Data'!$B1834,'Crosswalk Particulates'!$D:$D,0))</f>
        <v>0</v>
      </c>
      <c r="H1834" s="96">
        <f t="shared" si="28"/>
        <v>0</v>
      </c>
    </row>
    <row r="1835" spans="1:8" hidden="1">
      <c r="A1835" s="73" t="s">
        <v>2619</v>
      </c>
      <c r="B1835" s="73" t="s">
        <v>2636</v>
      </c>
      <c r="C1835" s="73" t="s">
        <v>2517</v>
      </c>
      <c r="D1835" s="86">
        <v>6136.72376248</v>
      </c>
      <c r="E1835" s="73" t="s">
        <v>2518</v>
      </c>
      <c r="F1835" s="79" t="str">
        <f>INDEX('Crosswalk Particulates'!$B:$B,MATCH('2017 EPA Data'!A1835,'Crosswalk Particulates'!$A:$A,0))</f>
        <v>process-iron and steel-industry</v>
      </c>
      <c r="G1835" s="84">
        <f>INDEX('Crosswalk Particulates'!$E:$E,MATCH('2017 EPA Data'!$B1835,'Crosswalk Particulates'!$D:$D,0))</f>
        <v>0</v>
      </c>
      <c r="H1835" s="96">
        <f t="shared" si="28"/>
        <v>0</v>
      </c>
    </row>
    <row r="1836" spans="1:8" hidden="1">
      <c r="A1836" s="73" t="s">
        <v>2519</v>
      </c>
      <c r="B1836" s="73" t="s">
        <v>2734</v>
      </c>
      <c r="C1836" s="73" t="s">
        <v>2517</v>
      </c>
      <c r="D1836" s="86">
        <v>6127.1641896401397</v>
      </c>
      <c r="E1836" s="73" t="s">
        <v>2518</v>
      </c>
      <c r="F1836" s="79" t="str">
        <f>INDEX('Crosswalk Particulates'!$B:$B,MATCH('2017 EPA Data'!A1836,'Crosswalk Particulates'!$A:$A,0))</f>
        <v>process-other-industry</v>
      </c>
      <c r="G1836" s="84">
        <f>INDEX('Crosswalk Particulates'!$E:$E,MATCH('2017 EPA Data'!$B1836,'Crosswalk Particulates'!$D:$D,0))</f>
        <v>0</v>
      </c>
      <c r="H1836" s="96">
        <f t="shared" si="28"/>
        <v>0</v>
      </c>
    </row>
    <row r="1837" spans="1:8" hidden="1">
      <c r="A1837" s="73" t="s">
        <v>2607</v>
      </c>
      <c r="B1837" s="73" t="s">
        <v>2620</v>
      </c>
      <c r="C1837" s="73" t="s">
        <v>2517</v>
      </c>
      <c r="D1837" s="86">
        <v>6120.2769349999999</v>
      </c>
      <c r="E1837" s="73" t="s">
        <v>2518</v>
      </c>
      <c r="F1837" s="79" t="str">
        <f>INDEX('Crosswalk Particulates'!$B:$B,MATCH('2017 EPA Data'!A1837,'Crosswalk Particulates'!$A:$A,0))</f>
        <v>process-cement-industry</v>
      </c>
      <c r="G1837" s="84">
        <f>INDEX('Crosswalk Particulates'!$E:$E,MATCH('2017 EPA Data'!$B1837,'Crosswalk Particulates'!$D:$D,0))</f>
        <v>0</v>
      </c>
      <c r="H1837" s="96">
        <f t="shared" si="28"/>
        <v>0</v>
      </c>
    </row>
    <row r="1838" spans="1:8" hidden="1">
      <c r="A1838" s="73" t="s">
        <v>2538</v>
      </c>
      <c r="B1838" s="73" t="s">
        <v>2696</v>
      </c>
      <c r="C1838" s="73" t="s">
        <v>2517</v>
      </c>
      <c r="D1838" s="86">
        <v>6120.2766380000003</v>
      </c>
      <c r="E1838" s="73" t="s">
        <v>2518</v>
      </c>
      <c r="F1838" s="79" t="str">
        <f>INDEX('Crosswalk Particulates'!$B:$B,MATCH('2017 EPA Data'!A1838,'Crosswalk Particulates'!$A:$A,0))</f>
        <v>process-other-industry</v>
      </c>
      <c r="G1838" s="84">
        <f>INDEX('Crosswalk Particulates'!$E:$E,MATCH('2017 EPA Data'!$B1838,'Crosswalk Particulates'!$D:$D,0))</f>
        <v>0</v>
      </c>
      <c r="H1838" s="96">
        <f t="shared" si="28"/>
        <v>0</v>
      </c>
    </row>
    <row r="1839" spans="1:8" hidden="1">
      <c r="A1839" s="73" t="s">
        <v>2565</v>
      </c>
      <c r="B1839" s="73" t="s">
        <v>2679</v>
      </c>
      <c r="C1839" s="73" t="s">
        <v>2517</v>
      </c>
      <c r="D1839" s="86">
        <v>6118.9357481999996</v>
      </c>
      <c r="E1839" s="73" t="s">
        <v>2518</v>
      </c>
      <c r="F1839" s="79" t="str">
        <f>INDEX('Crosswalk Particulates'!$B:$B,MATCH('2017 EPA Data'!A1839,'Crosswalk Particulates'!$A:$A,0))</f>
        <v>Electricity Sector</v>
      </c>
      <c r="G1839" s="84">
        <f>INDEX('Crosswalk Particulates'!$E:$E,MATCH('2017 EPA Data'!$B1839,'Crosswalk Particulates'!$D:$D,0))</f>
        <v>0</v>
      </c>
      <c r="H1839" s="96">
        <f t="shared" si="28"/>
        <v>0</v>
      </c>
    </row>
    <row r="1840" spans="1:8" hidden="1">
      <c r="A1840" s="73" t="s">
        <v>2632</v>
      </c>
      <c r="B1840" s="73" t="s">
        <v>2606</v>
      </c>
      <c r="C1840" s="73" t="s">
        <v>2517</v>
      </c>
      <c r="D1840" s="86">
        <v>6069.6295036003203</v>
      </c>
      <c r="E1840" s="73" t="s">
        <v>2518</v>
      </c>
      <c r="F1840" s="79" t="str">
        <f>INDEX('Crosswalk Particulates'!$B:$B,MATCH('2017 EPA Data'!A1840,'Crosswalk Particulates'!$A:$A,0))</f>
        <v>industry-fuel-other</v>
      </c>
      <c r="G1840" s="84">
        <f>INDEX('Crosswalk Particulates'!$E:$E,MATCH('2017 EPA Data'!$B1840,'Crosswalk Particulates'!$D:$D,0))</f>
        <v>0</v>
      </c>
      <c r="H1840" s="96">
        <f t="shared" si="28"/>
        <v>0</v>
      </c>
    </row>
    <row r="1841" spans="1:8" hidden="1">
      <c r="A1841" s="73" t="s">
        <v>2665</v>
      </c>
      <c r="B1841" s="73" t="s">
        <v>2575</v>
      </c>
      <c r="C1841" s="73" t="s">
        <v>2517</v>
      </c>
      <c r="D1841" s="86">
        <v>6033.8378149</v>
      </c>
      <c r="E1841" s="73" t="s">
        <v>2518</v>
      </c>
      <c r="F1841" s="79" t="str">
        <f>INDEX('Crosswalk Particulates'!$B:$B,MATCH('2017 EPA Data'!A1841,'Crosswalk Particulates'!$A:$A,0))</f>
        <v>Commercial Buildings Sector</v>
      </c>
      <c r="G1841" s="84">
        <f>INDEX('Crosswalk Particulates'!$E:$E,MATCH('2017 EPA Data'!$B1841,'Crosswalk Particulates'!$D:$D,0))</f>
        <v>0</v>
      </c>
      <c r="H1841" s="96">
        <f t="shared" si="28"/>
        <v>0</v>
      </c>
    </row>
    <row r="1842" spans="1:8" hidden="1">
      <c r="A1842" s="73" t="s">
        <v>2607</v>
      </c>
      <c r="B1842" s="73" t="s">
        <v>2611</v>
      </c>
      <c r="C1842" s="73" t="s">
        <v>2517</v>
      </c>
      <c r="D1842" s="86">
        <v>6021.5312599999997</v>
      </c>
      <c r="E1842" s="73" t="s">
        <v>2518</v>
      </c>
      <c r="F1842" s="79" t="str">
        <f>INDEX('Crosswalk Particulates'!$B:$B,MATCH('2017 EPA Data'!A1842,'Crosswalk Particulates'!$A:$A,0))</f>
        <v>process-cement-industry</v>
      </c>
      <c r="G1842" s="84">
        <f>INDEX('Crosswalk Particulates'!$E:$E,MATCH('2017 EPA Data'!$B1842,'Crosswalk Particulates'!$D:$D,0))</f>
        <v>0</v>
      </c>
      <c r="H1842" s="96">
        <f t="shared" si="28"/>
        <v>0</v>
      </c>
    </row>
    <row r="1843" spans="1:8" hidden="1">
      <c r="A1843" s="73" t="s">
        <v>2607</v>
      </c>
      <c r="B1843" s="73" t="s">
        <v>2686</v>
      </c>
      <c r="C1843" s="73" t="s">
        <v>2517</v>
      </c>
      <c r="D1843" s="86">
        <v>6007.521051793</v>
      </c>
      <c r="E1843" s="73" t="s">
        <v>2518</v>
      </c>
      <c r="F1843" s="79" t="str">
        <f>INDEX('Crosswalk Particulates'!$B:$B,MATCH('2017 EPA Data'!A1843,'Crosswalk Particulates'!$A:$A,0))</f>
        <v>process-cement-industry</v>
      </c>
      <c r="G1843" s="84">
        <f>INDEX('Crosswalk Particulates'!$E:$E,MATCH('2017 EPA Data'!$B1843,'Crosswalk Particulates'!$D:$D,0))</f>
        <v>0</v>
      </c>
      <c r="H1843" s="96">
        <f t="shared" si="28"/>
        <v>0</v>
      </c>
    </row>
    <row r="1844" spans="1:8" hidden="1">
      <c r="A1844" s="73" t="s">
        <v>2619</v>
      </c>
      <c r="B1844" s="73" t="s">
        <v>2703</v>
      </c>
      <c r="C1844" s="73" t="s">
        <v>2517</v>
      </c>
      <c r="D1844" s="86">
        <v>5952.8996399999996</v>
      </c>
      <c r="E1844" s="73" t="s">
        <v>2518</v>
      </c>
      <c r="F1844" s="79" t="str">
        <f>INDEX('Crosswalk Particulates'!$B:$B,MATCH('2017 EPA Data'!A1844,'Crosswalk Particulates'!$A:$A,0))</f>
        <v>process-iron and steel-industry</v>
      </c>
      <c r="G1844" s="84">
        <f>INDEX('Crosswalk Particulates'!$E:$E,MATCH('2017 EPA Data'!$B1844,'Crosswalk Particulates'!$D:$D,0))</f>
        <v>0</v>
      </c>
      <c r="H1844" s="96">
        <f t="shared" si="28"/>
        <v>0</v>
      </c>
    </row>
    <row r="1845" spans="1:8" hidden="1">
      <c r="A1845" s="73" t="s">
        <v>2559</v>
      </c>
      <c r="B1845" s="73" t="s">
        <v>2639</v>
      </c>
      <c r="C1845" s="73" t="s">
        <v>2517</v>
      </c>
      <c r="D1845" s="86">
        <v>5925.4341609787734</v>
      </c>
      <c r="E1845" s="73" t="s">
        <v>2518</v>
      </c>
      <c r="F1845" s="79" t="str">
        <f>INDEX('Crosswalk Particulates'!$B:$B,MATCH('2017 EPA Data'!A1845,'Crosswalk Particulates'!$A:$A,0))</f>
        <v>process-waste-industry</v>
      </c>
      <c r="G1845" s="84">
        <f>INDEX('Crosswalk Particulates'!$E:$E,MATCH('2017 EPA Data'!$B1845,'Crosswalk Particulates'!$D:$D,0))</f>
        <v>0</v>
      </c>
      <c r="H1845" s="96">
        <f t="shared" si="28"/>
        <v>0</v>
      </c>
    </row>
    <row r="1846" spans="1:8" hidden="1">
      <c r="A1846" s="73" t="s">
        <v>2586</v>
      </c>
      <c r="B1846" s="73" t="s">
        <v>2536</v>
      </c>
      <c r="C1846" s="73" t="s">
        <v>2517</v>
      </c>
      <c r="D1846" s="86">
        <v>5905.8636269799999</v>
      </c>
      <c r="E1846" s="73" t="s">
        <v>2518</v>
      </c>
      <c r="F1846" s="79" t="str">
        <f>INDEX('Crosswalk Particulates'!$B:$B,MATCH('2017 EPA Data'!A1846,'Crosswalk Particulates'!$A:$A,0))</f>
        <v>process-other-industry</v>
      </c>
      <c r="G1846" s="84">
        <f>INDEX('Crosswalk Particulates'!$E:$E,MATCH('2017 EPA Data'!$B1846,'Crosswalk Particulates'!$D:$D,0))</f>
        <v>0</v>
      </c>
      <c r="H1846" s="96">
        <f t="shared" si="28"/>
        <v>0</v>
      </c>
    </row>
    <row r="1847" spans="1:8" hidden="1">
      <c r="A1847" s="73" t="s">
        <v>2619</v>
      </c>
      <c r="B1847" s="73" t="s">
        <v>2606</v>
      </c>
      <c r="C1847" s="73" t="s">
        <v>2517</v>
      </c>
      <c r="D1847" s="86">
        <v>5894.0787200000004</v>
      </c>
      <c r="E1847" s="73" t="s">
        <v>2518</v>
      </c>
      <c r="F1847" s="79" t="str">
        <f>INDEX('Crosswalk Particulates'!$B:$B,MATCH('2017 EPA Data'!A1847,'Crosswalk Particulates'!$A:$A,0))</f>
        <v>process-iron and steel-industry</v>
      </c>
      <c r="G1847" s="84">
        <f>INDEX('Crosswalk Particulates'!$E:$E,MATCH('2017 EPA Data'!$B1847,'Crosswalk Particulates'!$D:$D,0))</f>
        <v>0</v>
      </c>
      <c r="H1847" s="96">
        <f t="shared" si="28"/>
        <v>0</v>
      </c>
    </row>
    <row r="1848" spans="1:8" hidden="1">
      <c r="A1848" s="73" t="s">
        <v>2591</v>
      </c>
      <c r="B1848" s="73" t="s">
        <v>2646</v>
      </c>
      <c r="C1848" s="73" t="s">
        <v>2517</v>
      </c>
      <c r="D1848" s="86">
        <v>5862.3904524787549</v>
      </c>
      <c r="E1848" s="73" t="s">
        <v>2518</v>
      </c>
      <c r="F1848" s="79" t="str">
        <f>INDEX('Crosswalk Particulates'!$B:$B,MATCH('2017 EPA Data'!A1848,'Crosswalk Particulates'!$A:$A,0))</f>
        <v>Other-EPA</v>
      </c>
      <c r="G1848" s="84">
        <f>INDEX('Crosswalk Particulates'!$E:$E,MATCH('2017 EPA Data'!$B1848,'Crosswalk Particulates'!$D:$D,0))</f>
        <v>0</v>
      </c>
      <c r="H1848" s="96">
        <f t="shared" si="28"/>
        <v>0</v>
      </c>
    </row>
    <row r="1849" spans="1:8" hidden="1">
      <c r="A1849" s="73" t="s">
        <v>2596</v>
      </c>
      <c r="B1849" s="73" t="s">
        <v>2676</v>
      </c>
      <c r="C1849" s="73" t="s">
        <v>2517</v>
      </c>
      <c r="D1849" s="86">
        <v>5862</v>
      </c>
      <c r="E1849" s="73" t="s">
        <v>2518</v>
      </c>
      <c r="F1849" s="79" t="str">
        <f>INDEX('Crosswalk Particulates'!$B:$B,MATCH('2017 EPA Data'!A1849,'Crosswalk Particulates'!$A:$A,0))</f>
        <v>industry-fuel-coal</v>
      </c>
      <c r="G1849" s="84">
        <f>INDEX('Crosswalk Particulates'!$E:$E,MATCH('2017 EPA Data'!$B1849,'Crosswalk Particulates'!$D:$D,0))</f>
        <v>0</v>
      </c>
      <c r="H1849" s="96">
        <f t="shared" si="28"/>
        <v>0</v>
      </c>
    </row>
    <row r="1850" spans="1:8" hidden="1">
      <c r="A1850" s="73" t="s">
        <v>2547</v>
      </c>
      <c r="B1850" s="73" t="s">
        <v>2685</v>
      </c>
      <c r="C1850" s="73" t="s">
        <v>2517</v>
      </c>
      <c r="D1850" s="86">
        <v>5853.3420326138003</v>
      </c>
      <c r="E1850" s="73" t="s">
        <v>2518</v>
      </c>
      <c r="F1850" s="79" t="str">
        <f>INDEX('Crosswalk Particulates'!$B:$B,MATCH('2017 EPA Data'!A1850,'Crosswalk Particulates'!$A:$A,0))</f>
        <v>process-other-industry</v>
      </c>
      <c r="G1850" s="84">
        <f>INDEX('Crosswalk Particulates'!$E:$E,MATCH('2017 EPA Data'!$B1850,'Crosswalk Particulates'!$D:$D,0))</f>
        <v>0</v>
      </c>
      <c r="H1850" s="96">
        <f t="shared" si="28"/>
        <v>0</v>
      </c>
    </row>
    <row r="1851" spans="1:8" hidden="1">
      <c r="A1851" s="73" t="s">
        <v>2603</v>
      </c>
      <c r="B1851" s="73" t="s">
        <v>2621</v>
      </c>
      <c r="C1851" s="73" t="s">
        <v>2517</v>
      </c>
      <c r="D1851" s="86">
        <v>5830.0800197713788</v>
      </c>
      <c r="E1851" s="73" t="s">
        <v>2518</v>
      </c>
      <c r="F1851" s="79" t="str">
        <f>INDEX('Crosswalk Particulates'!$B:$B,MATCH('2017 EPA Data'!A1851,'Crosswalk Particulates'!$A:$A,0))</f>
        <v>Transportation Sector</v>
      </c>
      <c r="G1851" s="84">
        <f>INDEX('Crosswalk Particulates'!$E:$E,MATCH('2017 EPA Data'!$B1851,'Crosswalk Particulates'!$D:$D,0))</f>
        <v>0</v>
      </c>
      <c r="H1851" s="96">
        <f t="shared" si="28"/>
        <v>0</v>
      </c>
    </row>
    <row r="1852" spans="1:8" hidden="1">
      <c r="A1852" s="73" t="s">
        <v>2591</v>
      </c>
      <c r="B1852" s="73" t="s">
        <v>2641</v>
      </c>
      <c r="C1852" s="73" t="s">
        <v>2517</v>
      </c>
      <c r="D1852" s="86">
        <v>5828.067508348</v>
      </c>
      <c r="E1852" s="73" t="s">
        <v>2518</v>
      </c>
      <c r="F1852" s="79" t="str">
        <f>INDEX('Crosswalk Particulates'!$B:$B,MATCH('2017 EPA Data'!A1852,'Crosswalk Particulates'!$A:$A,0))</f>
        <v>Other-EPA</v>
      </c>
      <c r="G1852" s="84">
        <f>INDEX('Crosswalk Particulates'!$E:$E,MATCH('2017 EPA Data'!$B1852,'Crosswalk Particulates'!$D:$D,0))</f>
        <v>0</v>
      </c>
      <c r="H1852" s="96">
        <f t="shared" si="28"/>
        <v>0</v>
      </c>
    </row>
    <row r="1853" spans="1:8" hidden="1">
      <c r="A1853" s="73" t="s">
        <v>2591</v>
      </c>
      <c r="B1853" s="73" t="s">
        <v>2667</v>
      </c>
      <c r="C1853" s="73" t="s">
        <v>2517</v>
      </c>
      <c r="D1853" s="86">
        <v>5828.067508348</v>
      </c>
      <c r="E1853" s="73" t="s">
        <v>2518</v>
      </c>
      <c r="F1853" s="79" t="str">
        <f>INDEX('Crosswalk Particulates'!$B:$B,MATCH('2017 EPA Data'!A1853,'Crosswalk Particulates'!$A:$A,0))</f>
        <v>Other-EPA</v>
      </c>
      <c r="G1853" s="84">
        <f>INDEX('Crosswalk Particulates'!$E:$E,MATCH('2017 EPA Data'!$B1853,'Crosswalk Particulates'!$D:$D,0))</f>
        <v>0</v>
      </c>
      <c r="H1853" s="96">
        <f t="shared" si="28"/>
        <v>0</v>
      </c>
    </row>
    <row r="1854" spans="1:8" hidden="1">
      <c r="A1854" s="73" t="s">
        <v>2595</v>
      </c>
      <c r="B1854" s="73" t="s">
        <v>2576</v>
      </c>
      <c r="C1854" s="73" t="s">
        <v>2517</v>
      </c>
      <c r="D1854" s="86">
        <v>5817.7669189198004</v>
      </c>
      <c r="E1854" s="73" t="s">
        <v>2518</v>
      </c>
      <c r="F1854" s="79" t="str">
        <f>INDEX('Crosswalk Particulates'!$B:$B,MATCH('2017 EPA Data'!A1854,'Crosswalk Particulates'!$A:$A,0))</f>
        <v>process-other-industry</v>
      </c>
      <c r="G1854" s="84">
        <f>INDEX('Crosswalk Particulates'!$E:$E,MATCH('2017 EPA Data'!$B1854,'Crosswalk Particulates'!$D:$D,0))</f>
        <v>0</v>
      </c>
      <c r="H1854" s="96">
        <f t="shared" si="28"/>
        <v>0</v>
      </c>
    </row>
    <row r="1855" spans="1:8" hidden="1">
      <c r="A1855" s="73" t="s">
        <v>2542</v>
      </c>
      <c r="B1855" s="73" t="s">
        <v>2630</v>
      </c>
      <c r="D1855" s="86">
        <v>5809.4475838347726</v>
      </c>
      <c r="E1855" s="73" t="s">
        <v>2522</v>
      </c>
      <c r="F1855" s="79" t="str">
        <f>INDEX('Crosswalk Particulates'!$B:$B,MATCH('2017 EPA Data'!A1855,'Crosswalk Particulates'!$A:$A,0))</f>
        <v>process-ngps-industry</v>
      </c>
      <c r="G1855" s="84">
        <f>INDEX('Crosswalk Particulates'!$E:$E,MATCH('2017 EPA Data'!$B1855,'Crosswalk Particulates'!$D:$D,0))</f>
        <v>0</v>
      </c>
      <c r="H1855" s="96">
        <f t="shared" si="28"/>
        <v>5270248463.5309238</v>
      </c>
    </row>
    <row r="1856" spans="1:8" hidden="1">
      <c r="A1856" s="73" t="s">
        <v>2565</v>
      </c>
      <c r="B1856" s="73" t="s">
        <v>2701</v>
      </c>
      <c r="C1856" s="73" t="s">
        <v>2517</v>
      </c>
      <c r="D1856" s="86">
        <v>5806.8557495599998</v>
      </c>
      <c r="E1856" s="73" t="s">
        <v>2518</v>
      </c>
      <c r="F1856" s="79" t="str">
        <f>INDEX('Crosswalk Particulates'!$B:$B,MATCH('2017 EPA Data'!A1856,'Crosswalk Particulates'!$A:$A,0))</f>
        <v>Electricity Sector</v>
      </c>
      <c r="G1856" s="84">
        <f>INDEX('Crosswalk Particulates'!$E:$E,MATCH('2017 EPA Data'!$B1856,'Crosswalk Particulates'!$D:$D,0))</f>
        <v>0</v>
      </c>
      <c r="H1856" s="96">
        <f t="shared" si="28"/>
        <v>0</v>
      </c>
    </row>
    <row r="1857" spans="1:8" hidden="1">
      <c r="A1857" s="73" t="s">
        <v>2519</v>
      </c>
      <c r="B1857" s="73" t="s">
        <v>2660</v>
      </c>
      <c r="C1857" s="73" t="s">
        <v>2517</v>
      </c>
      <c r="D1857" s="86">
        <v>5784.9399599999997</v>
      </c>
      <c r="E1857" s="73" t="s">
        <v>2518</v>
      </c>
      <c r="F1857" s="79" t="str">
        <f>INDEX('Crosswalk Particulates'!$B:$B,MATCH('2017 EPA Data'!A1857,'Crosswalk Particulates'!$A:$A,0))</f>
        <v>process-other-industry</v>
      </c>
      <c r="G1857" s="84">
        <f>INDEX('Crosswalk Particulates'!$E:$E,MATCH('2017 EPA Data'!$B1857,'Crosswalk Particulates'!$D:$D,0))</f>
        <v>0</v>
      </c>
      <c r="H1857" s="96">
        <f t="shared" si="28"/>
        <v>0</v>
      </c>
    </row>
    <row r="1858" spans="1:8" hidden="1">
      <c r="A1858" s="73" t="s">
        <v>2565</v>
      </c>
      <c r="B1858" s="73" t="s">
        <v>2605</v>
      </c>
      <c r="C1858" s="73" t="s">
        <v>2557</v>
      </c>
      <c r="D1858" s="86">
        <v>5766.6971483750003</v>
      </c>
      <c r="E1858" s="73" t="s">
        <v>2522</v>
      </c>
      <c r="F1858" s="79" t="str">
        <f>INDEX('Crosswalk Particulates'!$B:$B,MATCH('2017 EPA Data'!A1858,'Crosswalk Particulates'!$A:$A,0))</f>
        <v>Electricity Sector</v>
      </c>
      <c r="G1858" s="84">
        <f>INDEX('Crosswalk Particulates'!$E:$E,MATCH('2017 EPA Data'!$B1858,'Crosswalk Particulates'!$D:$D,0))</f>
        <v>0</v>
      </c>
      <c r="H1858" s="96">
        <f t="shared" si="28"/>
        <v>5231465874.7312469</v>
      </c>
    </row>
    <row r="1859" spans="1:8" hidden="1">
      <c r="A1859" s="73" t="s">
        <v>2629</v>
      </c>
      <c r="B1859" s="73" t="s">
        <v>2556</v>
      </c>
      <c r="C1859" s="73" t="s">
        <v>2557</v>
      </c>
      <c r="D1859" s="86">
        <v>5739.5721593197959</v>
      </c>
      <c r="E1859" s="73" t="s">
        <v>2522</v>
      </c>
      <c r="F1859" s="79" t="str">
        <f>INDEX('Crosswalk Particulates'!$B:$B,MATCH('2017 EPA Data'!A1859,'Crosswalk Particulates'!$A:$A,0))</f>
        <v>industry-fuel-oil</v>
      </c>
      <c r="G1859" s="84" t="str">
        <f>INDEX('Crosswalk Particulates'!$E:$E,MATCH('2017 EPA Data'!$B1859,'Crosswalk Particulates'!$D:$D,0))</f>
        <v>VOC</v>
      </c>
      <c r="H1859" s="96">
        <f t="shared" si="28"/>
        <v>5206858469.3233271</v>
      </c>
    </row>
    <row r="1860" spans="1:8" hidden="1">
      <c r="A1860" s="73" t="s">
        <v>2545</v>
      </c>
      <c r="B1860" s="73" t="s">
        <v>2610</v>
      </c>
      <c r="C1860" s="73" t="s">
        <v>2557</v>
      </c>
      <c r="D1860" s="86">
        <v>5725.2319109841692</v>
      </c>
      <c r="E1860" s="73" t="s">
        <v>2522</v>
      </c>
      <c r="F1860" s="79" t="str">
        <f>INDEX('Crosswalk Particulates'!$B:$B,MATCH('2017 EPA Data'!A1860,'Crosswalk Particulates'!$A:$A,0))</f>
        <v>Transportation Sector</v>
      </c>
      <c r="G1860" s="84" t="str">
        <f>INDEX('Crosswalk Particulates'!$E:$E,MATCH('2017 EPA Data'!$B1860,'Crosswalk Particulates'!$D:$D,0))</f>
        <v>PM25</v>
      </c>
      <c r="H1860" s="96">
        <f t="shared" ref="H1860:H1923" si="29">IF(E1860="TON",D1860/metricton_to_shortton,0)*10^6</f>
        <v>5193849199.3941536</v>
      </c>
    </row>
    <row r="1861" spans="1:8" hidden="1">
      <c r="A1861" s="73" t="s">
        <v>2578</v>
      </c>
      <c r="B1861" s="73" t="s">
        <v>2705</v>
      </c>
      <c r="C1861" s="73" t="s">
        <v>2517</v>
      </c>
      <c r="D1861" s="86">
        <v>5716.7348834840004</v>
      </c>
      <c r="E1861" s="73" t="s">
        <v>2518</v>
      </c>
      <c r="F1861" s="79" t="str">
        <f>INDEX('Crosswalk Particulates'!$B:$B,MATCH('2017 EPA Data'!A1861,'Crosswalk Particulates'!$A:$A,0))</f>
        <v>process-chemicals-industry</v>
      </c>
      <c r="G1861" s="84">
        <f>INDEX('Crosswalk Particulates'!$E:$E,MATCH('2017 EPA Data'!$B1861,'Crosswalk Particulates'!$D:$D,0))</f>
        <v>0</v>
      </c>
      <c r="H1861" s="96">
        <f t="shared" si="29"/>
        <v>0</v>
      </c>
    </row>
    <row r="1862" spans="1:8" hidden="1">
      <c r="A1862" s="73" t="s">
        <v>2602</v>
      </c>
      <c r="B1862" s="73" t="s">
        <v>2536</v>
      </c>
      <c r="C1862" s="73" t="s">
        <v>2517</v>
      </c>
      <c r="D1862" s="86">
        <v>5709.4483962000004</v>
      </c>
      <c r="E1862" s="73" t="s">
        <v>2518</v>
      </c>
      <c r="F1862" s="79" t="str">
        <f>INDEX('Crosswalk Particulates'!$B:$B,MATCH('2017 EPA Data'!A1862,'Crosswalk Particulates'!$A:$A,0))</f>
        <v>process-other-industry</v>
      </c>
      <c r="G1862" s="84">
        <f>INDEX('Crosswalk Particulates'!$E:$E,MATCH('2017 EPA Data'!$B1862,'Crosswalk Particulates'!$D:$D,0))</f>
        <v>0</v>
      </c>
      <c r="H1862" s="96">
        <f t="shared" si="29"/>
        <v>0</v>
      </c>
    </row>
    <row r="1863" spans="1:8" hidden="1">
      <c r="A1863" s="73" t="s">
        <v>2538</v>
      </c>
      <c r="B1863" s="73" t="s">
        <v>2703</v>
      </c>
      <c r="C1863" s="73" t="s">
        <v>2517</v>
      </c>
      <c r="D1863" s="86">
        <v>5694.878479</v>
      </c>
      <c r="E1863" s="73" t="s">
        <v>2518</v>
      </c>
      <c r="F1863" s="79" t="str">
        <f>INDEX('Crosswalk Particulates'!$B:$B,MATCH('2017 EPA Data'!A1863,'Crosswalk Particulates'!$A:$A,0))</f>
        <v>process-other-industry</v>
      </c>
      <c r="G1863" s="84">
        <f>INDEX('Crosswalk Particulates'!$E:$E,MATCH('2017 EPA Data'!$B1863,'Crosswalk Particulates'!$D:$D,0))</f>
        <v>0</v>
      </c>
      <c r="H1863" s="96">
        <f t="shared" si="29"/>
        <v>0</v>
      </c>
    </row>
    <row r="1864" spans="1:8" hidden="1">
      <c r="A1864" s="73" t="s">
        <v>2619</v>
      </c>
      <c r="B1864" s="73" t="s">
        <v>2715</v>
      </c>
      <c r="C1864" s="73" t="s">
        <v>2517</v>
      </c>
      <c r="D1864" s="86">
        <v>5660.4010555124996</v>
      </c>
      <c r="E1864" s="73" t="s">
        <v>2518</v>
      </c>
      <c r="F1864" s="79" t="str">
        <f>INDEX('Crosswalk Particulates'!$B:$B,MATCH('2017 EPA Data'!A1864,'Crosswalk Particulates'!$A:$A,0))</f>
        <v>process-iron and steel-industry</v>
      </c>
      <c r="G1864" s="84">
        <f>INDEX('Crosswalk Particulates'!$E:$E,MATCH('2017 EPA Data'!$B1864,'Crosswalk Particulates'!$D:$D,0))</f>
        <v>0</v>
      </c>
      <c r="H1864" s="96">
        <f t="shared" si="29"/>
        <v>0</v>
      </c>
    </row>
    <row r="1865" spans="1:8" hidden="1">
      <c r="A1865" s="73" t="s">
        <v>2530</v>
      </c>
      <c r="B1865" s="73" t="s">
        <v>2679</v>
      </c>
      <c r="C1865" s="73" t="s">
        <v>2517</v>
      </c>
      <c r="D1865" s="86">
        <v>5651.8370514839999</v>
      </c>
      <c r="E1865" s="73" t="s">
        <v>2518</v>
      </c>
      <c r="F1865" s="79" t="str">
        <f>INDEX('Crosswalk Particulates'!$B:$B,MATCH('2017 EPA Data'!A1865,'Crosswalk Particulates'!$A:$A,0))</f>
        <v>process-other-industry</v>
      </c>
      <c r="G1865" s="84">
        <f>INDEX('Crosswalk Particulates'!$E:$E,MATCH('2017 EPA Data'!$B1865,'Crosswalk Particulates'!$D:$D,0))</f>
        <v>0</v>
      </c>
      <c r="H1865" s="96">
        <f t="shared" si="29"/>
        <v>0</v>
      </c>
    </row>
    <row r="1866" spans="1:8" hidden="1">
      <c r="A1866" s="73" t="s">
        <v>2545</v>
      </c>
      <c r="B1866" s="73" t="s">
        <v>2712</v>
      </c>
      <c r="D1866" s="86">
        <v>5623.3194601490814</v>
      </c>
      <c r="E1866" s="73" t="s">
        <v>2522</v>
      </c>
      <c r="F1866" s="79" t="str">
        <f>INDEX('Crosswalk Particulates'!$B:$B,MATCH('2017 EPA Data'!A1866,'Crosswalk Particulates'!$A:$A,0))</f>
        <v>Transportation Sector</v>
      </c>
      <c r="G1866" s="84">
        <f>INDEX('Crosswalk Particulates'!$E:$E,MATCH('2017 EPA Data'!$B1866,'Crosswalk Particulates'!$D:$D,0))</f>
        <v>0</v>
      </c>
      <c r="H1866" s="96">
        <f t="shared" si="29"/>
        <v>5101395669.2301455</v>
      </c>
    </row>
    <row r="1867" spans="1:8" hidden="1">
      <c r="A1867" s="73" t="s">
        <v>2592</v>
      </c>
      <c r="B1867" s="73" t="s">
        <v>2641</v>
      </c>
      <c r="C1867" s="73" t="s">
        <v>2517</v>
      </c>
      <c r="D1867" s="86">
        <v>5576.6814458999997</v>
      </c>
      <c r="E1867" s="73" t="s">
        <v>2518</v>
      </c>
      <c r="F1867" s="79" t="str">
        <f>INDEX('Crosswalk Particulates'!$B:$B,MATCH('2017 EPA Data'!A1867,'Crosswalk Particulates'!$A:$A,0))</f>
        <v>process-ngps-industry</v>
      </c>
      <c r="G1867" s="84">
        <f>INDEX('Crosswalk Particulates'!$E:$E,MATCH('2017 EPA Data'!$B1867,'Crosswalk Particulates'!$D:$D,0))</f>
        <v>0</v>
      </c>
      <c r="H1867" s="96">
        <f t="shared" si="29"/>
        <v>0</v>
      </c>
    </row>
    <row r="1868" spans="1:8" hidden="1">
      <c r="A1868" s="73" t="s">
        <v>2600</v>
      </c>
      <c r="B1868" s="73" t="s">
        <v>2685</v>
      </c>
      <c r="C1868" s="73" t="s">
        <v>2517</v>
      </c>
      <c r="D1868" s="86">
        <v>5573.1917074936682</v>
      </c>
      <c r="E1868" s="73" t="s">
        <v>2518</v>
      </c>
      <c r="F1868" s="79" t="str">
        <f>INDEX('Crosswalk Particulates'!$B:$B,MATCH('2017 EPA Data'!A1868,'Crosswalk Particulates'!$A:$A,0))</f>
        <v>industry-fuel-biomass</v>
      </c>
      <c r="G1868" s="84">
        <f>INDEX('Crosswalk Particulates'!$E:$E,MATCH('2017 EPA Data'!$B1868,'Crosswalk Particulates'!$D:$D,0))</f>
        <v>0</v>
      </c>
      <c r="H1868" s="96">
        <f t="shared" si="29"/>
        <v>0</v>
      </c>
    </row>
    <row r="1869" spans="1:8" hidden="1">
      <c r="A1869" s="73" t="s">
        <v>2692</v>
      </c>
      <c r="B1869" s="73" t="s">
        <v>2686</v>
      </c>
      <c r="C1869" s="73" t="s">
        <v>2517</v>
      </c>
      <c r="D1869" s="86">
        <v>5514.2822861086479</v>
      </c>
      <c r="E1869" s="73" t="s">
        <v>2518</v>
      </c>
      <c r="F1869" s="79" t="str">
        <f>INDEX('Crosswalk Particulates'!$B:$B,MATCH('2017 EPA Data'!A1869,'Crosswalk Particulates'!$A:$A,0))</f>
        <v>Residential Buildings Sector</v>
      </c>
      <c r="G1869" s="84">
        <f>INDEX('Crosswalk Particulates'!$E:$E,MATCH('2017 EPA Data'!$B1869,'Crosswalk Particulates'!$D:$D,0))</f>
        <v>0</v>
      </c>
      <c r="H1869" s="96">
        <f t="shared" si="29"/>
        <v>0</v>
      </c>
    </row>
    <row r="1870" spans="1:8" hidden="1">
      <c r="A1870" s="73" t="s">
        <v>2618</v>
      </c>
      <c r="B1870" s="73" t="s">
        <v>2634</v>
      </c>
      <c r="D1870" s="86">
        <v>5513.8217001331041</v>
      </c>
      <c r="E1870" s="73" t="s">
        <v>2522</v>
      </c>
      <c r="F1870" s="79" t="str">
        <f>INDEX('Crosswalk Particulates'!$B:$B,MATCH('2017 EPA Data'!A1870,'Crosswalk Particulates'!$A:$A,0))</f>
        <v>Other-EPA</v>
      </c>
      <c r="G1870" s="84" t="str">
        <f>INDEX('Crosswalk Particulates'!$E:$E,MATCH('2017 EPA Data'!$B1870,'Crosswalk Particulates'!$D:$D,0))</f>
        <v>OC</v>
      </c>
      <c r="H1870" s="96">
        <f t="shared" si="29"/>
        <v>5002060854.1454802</v>
      </c>
    </row>
    <row r="1871" spans="1:8" hidden="1">
      <c r="A1871" s="73" t="s">
        <v>2649</v>
      </c>
      <c r="B1871" s="73" t="s">
        <v>2720</v>
      </c>
      <c r="C1871" s="73" t="s">
        <v>2517</v>
      </c>
      <c r="D1871" s="86">
        <v>5466.5281732064586</v>
      </c>
      <c r="E1871" s="73" t="s">
        <v>2518</v>
      </c>
      <c r="F1871" s="79" t="str">
        <f>INDEX('Crosswalk Particulates'!$B:$B,MATCH('2017 EPA Data'!A1871,'Crosswalk Particulates'!$A:$A,0))</f>
        <v>Electricity Sector</v>
      </c>
      <c r="G1871" s="84">
        <f>INDEX('Crosswalk Particulates'!$E:$E,MATCH('2017 EPA Data'!$B1871,'Crosswalk Particulates'!$D:$D,0))</f>
        <v>0</v>
      </c>
      <c r="H1871" s="96">
        <f t="shared" si="29"/>
        <v>0</v>
      </c>
    </row>
    <row r="1872" spans="1:8" hidden="1">
      <c r="A1872" s="73" t="s">
        <v>2592</v>
      </c>
      <c r="B1872" s="73" t="s">
        <v>2561</v>
      </c>
      <c r="C1872" s="73" t="s">
        <v>2517</v>
      </c>
      <c r="D1872" s="86">
        <v>5463.39</v>
      </c>
      <c r="E1872" s="73" t="s">
        <v>2518</v>
      </c>
      <c r="F1872" s="79" t="str">
        <f>INDEX('Crosswalk Particulates'!$B:$B,MATCH('2017 EPA Data'!A1872,'Crosswalk Particulates'!$A:$A,0))</f>
        <v>process-ngps-industry</v>
      </c>
      <c r="G1872" s="84">
        <f>INDEX('Crosswalk Particulates'!$E:$E,MATCH('2017 EPA Data'!$B1872,'Crosswalk Particulates'!$D:$D,0))</f>
        <v>0</v>
      </c>
      <c r="H1872" s="96">
        <f t="shared" si="29"/>
        <v>0</v>
      </c>
    </row>
    <row r="1873" spans="1:8" hidden="1">
      <c r="A1873" s="73" t="s">
        <v>2551</v>
      </c>
      <c r="B1873" s="73" t="s">
        <v>2730</v>
      </c>
      <c r="C1873" s="73" t="s">
        <v>2517</v>
      </c>
      <c r="D1873" s="86">
        <v>5443.6829435000636</v>
      </c>
      <c r="E1873" s="73" t="s">
        <v>2518</v>
      </c>
      <c r="F1873" s="79" t="str">
        <f>INDEX('Crosswalk Particulates'!$B:$B,MATCH('2017 EPA Data'!A1873,'Crosswalk Particulates'!$A:$A,0))</f>
        <v>industry-fuel-natural gas</v>
      </c>
      <c r="G1873" s="84">
        <f>INDEX('Crosswalk Particulates'!$E:$E,MATCH('2017 EPA Data'!$B1873,'Crosswalk Particulates'!$D:$D,0))</f>
        <v>0</v>
      </c>
      <c r="H1873" s="96">
        <f t="shared" si="29"/>
        <v>0</v>
      </c>
    </row>
    <row r="1874" spans="1:8" hidden="1">
      <c r="A1874" s="73" t="s">
        <v>2596</v>
      </c>
      <c r="B1874" s="73" t="s">
        <v>2536</v>
      </c>
      <c r="C1874" s="73" t="s">
        <v>2517</v>
      </c>
      <c r="D1874" s="86">
        <v>5418.3608205999999</v>
      </c>
      <c r="E1874" s="73" t="s">
        <v>2518</v>
      </c>
      <c r="F1874" s="79" t="str">
        <f>INDEX('Crosswalk Particulates'!$B:$B,MATCH('2017 EPA Data'!A1874,'Crosswalk Particulates'!$A:$A,0))</f>
        <v>industry-fuel-coal</v>
      </c>
      <c r="G1874" s="84">
        <f>INDEX('Crosswalk Particulates'!$E:$E,MATCH('2017 EPA Data'!$B1874,'Crosswalk Particulates'!$D:$D,0))</f>
        <v>0</v>
      </c>
      <c r="H1874" s="96">
        <f t="shared" si="29"/>
        <v>0</v>
      </c>
    </row>
    <row r="1875" spans="1:8" hidden="1">
      <c r="A1875" s="73" t="s">
        <v>2519</v>
      </c>
      <c r="B1875" s="73" t="s">
        <v>2741</v>
      </c>
      <c r="C1875" s="73" t="s">
        <v>2517</v>
      </c>
      <c r="D1875" s="86">
        <v>5410.0360000000001</v>
      </c>
      <c r="E1875" s="73" t="s">
        <v>2518</v>
      </c>
      <c r="F1875" s="79" t="str">
        <f>INDEX('Crosswalk Particulates'!$B:$B,MATCH('2017 EPA Data'!A1875,'Crosswalk Particulates'!$A:$A,0))</f>
        <v>process-other-industry</v>
      </c>
      <c r="G1875" s="84">
        <f>INDEX('Crosswalk Particulates'!$E:$E,MATCH('2017 EPA Data'!$B1875,'Crosswalk Particulates'!$D:$D,0))</f>
        <v>0</v>
      </c>
      <c r="H1875" s="96">
        <f t="shared" si="29"/>
        <v>0</v>
      </c>
    </row>
    <row r="1876" spans="1:8" hidden="1">
      <c r="A1876" s="73" t="s">
        <v>2585</v>
      </c>
      <c r="B1876" s="73" t="s">
        <v>2605</v>
      </c>
      <c r="C1876" s="73" t="s">
        <v>2557</v>
      </c>
      <c r="D1876" s="86">
        <v>5408.7478920000003</v>
      </c>
      <c r="E1876" s="73" t="s">
        <v>2522</v>
      </c>
      <c r="F1876" s="79" t="str">
        <f>INDEX('Crosswalk Particulates'!$B:$B,MATCH('2017 EPA Data'!A1876,'Crosswalk Particulates'!$A:$A,0))</f>
        <v>process-other-industry</v>
      </c>
      <c r="G1876" s="84">
        <f>INDEX('Crosswalk Particulates'!$E:$E,MATCH('2017 EPA Data'!$B1876,'Crosswalk Particulates'!$D:$D,0))</f>
        <v>0</v>
      </c>
      <c r="H1876" s="96">
        <f t="shared" si="29"/>
        <v>4906739385.4723272</v>
      </c>
    </row>
    <row r="1877" spans="1:8" hidden="1">
      <c r="A1877" s="73" t="s">
        <v>2559</v>
      </c>
      <c r="B1877" s="73" t="s">
        <v>2761</v>
      </c>
      <c r="C1877" s="73" t="s">
        <v>2517</v>
      </c>
      <c r="D1877" s="86">
        <v>5374.8064731171999</v>
      </c>
      <c r="E1877" s="73" t="s">
        <v>2518</v>
      </c>
      <c r="F1877" s="79" t="str">
        <f>INDEX('Crosswalk Particulates'!$B:$B,MATCH('2017 EPA Data'!A1877,'Crosswalk Particulates'!$A:$A,0))</f>
        <v>process-waste-industry</v>
      </c>
      <c r="G1877" s="84">
        <f>INDEX('Crosswalk Particulates'!$E:$E,MATCH('2017 EPA Data'!$B1877,'Crosswalk Particulates'!$D:$D,0))</f>
        <v>0</v>
      </c>
      <c r="H1877" s="96">
        <f t="shared" si="29"/>
        <v>0</v>
      </c>
    </row>
    <row r="1878" spans="1:8" hidden="1">
      <c r="A1878" s="73" t="s">
        <v>2632</v>
      </c>
      <c r="B1878" s="73" t="s">
        <v>2544</v>
      </c>
      <c r="C1878" s="73" t="s">
        <v>2517</v>
      </c>
      <c r="D1878" s="86">
        <v>5363.666177060285</v>
      </c>
      <c r="E1878" s="73" t="s">
        <v>2518</v>
      </c>
      <c r="F1878" s="79" t="str">
        <f>INDEX('Crosswalk Particulates'!$B:$B,MATCH('2017 EPA Data'!A1878,'Crosswalk Particulates'!$A:$A,0))</f>
        <v>industry-fuel-other</v>
      </c>
      <c r="G1878" s="84">
        <f>INDEX('Crosswalk Particulates'!$E:$E,MATCH('2017 EPA Data'!$B1878,'Crosswalk Particulates'!$D:$D,0))</f>
        <v>0</v>
      </c>
      <c r="H1878" s="96">
        <f t="shared" si="29"/>
        <v>0</v>
      </c>
    </row>
    <row r="1879" spans="1:8" hidden="1">
      <c r="A1879" s="73" t="s">
        <v>2596</v>
      </c>
      <c r="B1879" s="73" t="s">
        <v>2724</v>
      </c>
      <c r="C1879" s="73" t="s">
        <v>2517</v>
      </c>
      <c r="D1879" s="86">
        <v>5334</v>
      </c>
      <c r="E1879" s="73" t="s">
        <v>2518</v>
      </c>
      <c r="F1879" s="79" t="str">
        <f>INDEX('Crosswalk Particulates'!$B:$B,MATCH('2017 EPA Data'!A1879,'Crosswalk Particulates'!$A:$A,0))</f>
        <v>industry-fuel-coal</v>
      </c>
      <c r="G1879" s="84">
        <f>INDEX('Crosswalk Particulates'!$E:$E,MATCH('2017 EPA Data'!$B1879,'Crosswalk Particulates'!$D:$D,0))</f>
        <v>0</v>
      </c>
      <c r="H1879" s="96">
        <f t="shared" si="29"/>
        <v>0</v>
      </c>
    </row>
    <row r="1880" spans="1:8" hidden="1">
      <c r="A1880" s="73" t="s">
        <v>2541</v>
      </c>
      <c r="B1880" s="73" t="s">
        <v>2695</v>
      </c>
      <c r="C1880" s="73" t="s">
        <v>2517</v>
      </c>
      <c r="D1880" s="86">
        <v>5327.0145793382999</v>
      </c>
      <c r="E1880" s="73" t="s">
        <v>2518</v>
      </c>
      <c r="F1880" s="79" t="str">
        <f>INDEX('Crosswalk Particulates'!$B:$B,MATCH('2017 EPA Data'!A1880,'Crosswalk Particulates'!$A:$A,0))</f>
        <v>Transportation Sector</v>
      </c>
      <c r="G1880" s="84">
        <f>INDEX('Crosswalk Particulates'!$E:$E,MATCH('2017 EPA Data'!$B1880,'Crosswalk Particulates'!$D:$D,0))</f>
        <v>0</v>
      </c>
      <c r="H1880" s="96">
        <f t="shared" si="29"/>
        <v>0</v>
      </c>
    </row>
    <row r="1881" spans="1:8" hidden="1">
      <c r="A1881" s="73" t="s">
        <v>2607</v>
      </c>
      <c r="B1881" s="73" t="s">
        <v>2556</v>
      </c>
      <c r="C1881" s="73" t="s">
        <v>2557</v>
      </c>
      <c r="D1881" s="86">
        <v>5299.7657895729999</v>
      </c>
      <c r="E1881" s="73" t="s">
        <v>2522</v>
      </c>
      <c r="F1881" s="79" t="str">
        <f>INDEX('Crosswalk Particulates'!$B:$B,MATCH('2017 EPA Data'!A1881,'Crosswalk Particulates'!$A:$A,0))</f>
        <v>process-cement-industry</v>
      </c>
      <c r="G1881" s="84" t="str">
        <f>INDEX('Crosswalk Particulates'!$E:$E,MATCH('2017 EPA Data'!$B1881,'Crosswalk Particulates'!$D:$D,0))</f>
        <v>VOC</v>
      </c>
      <c r="H1881" s="96">
        <f t="shared" si="29"/>
        <v>4807872367.6397753</v>
      </c>
    </row>
    <row r="1882" spans="1:8" hidden="1">
      <c r="A1882" s="73" t="s">
        <v>2586</v>
      </c>
      <c r="B1882" s="73" t="s">
        <v>2694</v>
      </c>
      <c r="C1882" s="73" t="s">
        <v>2517</v>
      </c>
      <c r="D1882" s="86">
        <v>5286.4458328103292</v>
      </c>
      <c r="E1882" s="73" t="s">
        <v>2518</v>
      </c>
      <c r="F1882" s="79" t="str">
        <f>INDEX('Crosswalk Particulates'!$B:$B,MATCH('2017 EPA Data'!A1882,'Crosswalk Particulates'!$A:$A,0))</f>
        <v>process-other-industry</v>
      </c>
      <c r="G1882" s="84">
        <f>INDEX('Crosswalk Particulates'!$E:$E,MATCH('2017 EPA Data'!$B1882,'Crosswalk Particulates'!$D:$D,0))</f>
        <v>0</v>
      </c>
      <c r="H1882" s="96">
        <f t="shared" si="29"/>
        <v>0</v>
      </c>
    </row>
    <row r="1883" spans="1:8" hidden="1">
      <c r="A1883" s="73" t="s">
        <v>2664</v>
      </c>
      <c r="B1883" s="73" t="s">
        <v>2622</v>
      </c>
      <c r="C1883" s="73" t="s">
        <v>2623</v>
      </c>
      <c r="D1883" s="86">
        <v>5284.4113377801768</v>
      </c>
      <c r="E1883" s="73" t="s">
        <v>2518</v>
      </c>
      <c r="F1883" s="79" t="str">
        <f>INDEX('Crosswalk Particulates'!$B:$B,MATCH('2017 EPA Data'!A1883,'Crosswalk Particulates'!$A:$A,0))</f>
        <v>Commercial Buildings Sector</v>
      </c>
      <c r="G1883" s="84">
        <f>INDEX('Crosswalk Particulates'!$E:$E,MATCH('2017 EPA Data'!$B1883,'Crosswalk Particulates'!$D:$D,0))</f>
        <v>0</v>
      </c>
      <c r="H1883" s="96">
        <f t="shared" si="29"/>
        <v>0</v>
      </c>
    </row>
    <row r="1884" spans="1:8" hidden="1">
      <c r="A1884" s="73" t="s">
        <v>2586</v>
      </c>
      <c r="B1884" s="73" t="s">
        <v>2762</v>
      </c>
      <c r="C1884" s="73" t="s">
        <v>2517</v>
      </c>
      <c r="D1884" s="86">
        <v>5280.4271551289003</v>
      </c>
      <c r="E1884" s="73" t="s">
        <v>2518</v>
      </c>
      <c r="F1884" s="79" t="str">
        <f>INDEX('Crosswalk Particulates'!$B:$B,MATCH('2017 EPA Data'!A1884,'Crosswalk Particulates'!$A:$A,0))</f>
        <v>process-other-industry</v>
      </c>
      <c r="G1884" s="84">
        <f>INDEX('Crosswalk Particulates'!$E:$E,MATCH('2017 EPA Data'!$B1884,'Crosswalk Particulates'!$D:$D,0))</f>
        <v>0</v>
      </c>
      <c r="H1884" s="96">
        <f t="shared" si="29"/>
        <v>0</v>
      </c>
    </row>
    <row r="1885" spans="1:8" hidden="1">
      <c r="A1885" s="73" t="s">
        <v>2565</v>
      </c>
      <c r="B1885" s="73" t="s">
        <v>2562</v>
      </c>
      <c r="C1885" s="73" t="s">
        <v>2517</v>
      </c>
      <c r="D1885" s="86">
        <v>5264.1240160400002</v>
      </c>
      <c r="E1885" s="73" t="s">
        <v>2518</v>
      </c>
      <c r="F1885" s="79" t="str">
        <f>INDEX('Crosswalk Particulates'!$B:$B,MATCH('2017 EPA Data'!A1885,'Crosswalk Particulates'!$A:$A,0))</f>
        <v>Electricity Sector</v>
      </c>
      <c r="G1885" s="84">
        <f>INDEX('Crosswalk Particulates'!$E:$E,MATCH('2017 EPA Data'!$B1885,'Crosswalk Particulates'!$D:$D,0))</f>
        <v>0</v>
      </c>
      <c r="H1885" s="96">
        <f t="shared" si="29"/>
        <v>0</v>
      </c>
    </row>
    <row r="1886" spans="1:8" hidden="1">
      <c r="A1886" s="73" t="s">
        <v>2578</v>
      </c>
      <c r="B1886" s="73" t="s">
        <v>2683</v>
      </c>
      <c r="C1886" s="73" t="s">
        <v>2517</v>
      </c>
      <c r="D1886" s="86">
        <v>5259.3992099999996</v>
      </c>
      <c r="E1886" s="73" t="s">
        <v>2518</v>
      </c>
      <c r="F1886" s="79" t="str">
        <f>INDEX('Crosswalk Particulates'!$B:$B,MATCH('2017 EPA Data'!A1886,'Crosswalk Particulates'!$A:$A,0))</f>
        <v>process-chemicals-industry</v>
      </c>
      <c r="G1886" s="84">
        <f>INDEX('Crosswalk Particulates'!$E:$E,MATCH('2017 EPA Data'!$B1886,'Crosswalk Particulates'!$D:$D,0))</f>
        <v>0</v>
      </c>
      <c r="H1886" s="96">
        <f t="shared" si="29"/>
        <v>0</v>
      </c>
    </row>
    <row r="1887" spans="1:8" hidden="1">
      <c r="A1887" s="73" t="s">
        <v>2649</v>
      </c>
      <c r="B1887" s="73" t="s">
        <v>2590</v>
      </c>
      <c r="C1887" s="73" t="s">
        <v>2557</v>
      </c>
      <c r="D1887" s="86">
        <v>5240.4323028704957</v>
      </c>
      <c r="E1887" s="73" t="s">
        <v>2522</v>
      </c>
      <c r="F1887" s="79" t="str">
        <f>INDEX('Crosswalk Particulates'!$B:$B,MATCH('2017 EPA Data'!A1887,'Crosswalk Particulates'!$A:$A,0))</f>
        <v>Electricity Sector</v>
      </c>
      <c r="G1887" s="84" t="str">
        <f>INDEX('Crosswalk Particulates'!$E:$E,MATCH('2017 EPA Data'!$B1887,'Crosswalk Particulates'!$D:$D,0))</f>
        <v>PM10</v>
      </c>
      <c r="H1887" s="96">
        <f t="shared" si="29"/>
        <v>4754045869.919076</v>
      </c>
    </row>
    <row r="1888" spans="1:8" hidden="1">
      <c r="A1888" s="73" t="s">
        <v>2665</v>
      </c>
      <c r="B1888" s="73" t="s">
        <v>2531</v>
      </c>
      <c r="C1888" s="73" t="s">
        <v>2517</v>
      </c>
      <c r="D1888" s="86">
        <v>5234.2825097997365</v>
      </c>
      <c r="E1888" s="73" t="s">
        <v>2518</v>
      </c>
      <c r="F1888" s="79" t="str">
        <f>INDEX('Crosswalk Particulates'!$B:$B,MATCH('2017 EPA Data'!A1888,'Crosswalk Particulates'!$A:$A,0))</f>
        <v>Commercial Buildings Sector</v>
      </c>
      <c r="G1888" s="84">
        <f>INDEX('Crosswalk Particulates'!$E:$E,MATCH('2017 EPA Data'!$B1888,'Crosswalk Particulates'!$D:$D,0))</f>
        <v>0</v>
      </c>
      <c r="H1888" s="96">
        <f t="shared" si="29"/>
        <v>0</v>
      </c>
    </row>
    <row r="1889" spans="1:8" hidden="1">
      <c r="A1889" s="73" t="s">
        <v>2542</v>
      </c>
      <c r="B1889" s="73" t="s">
        <v>2682</v>
      </c>
      <c r="C1889" s="73" t="s">
        <v>2517</v>
      </c>
      <c r="D1889" s="86">
        <v>5200</v>
      </c>
      <c r="E1889" s="73" t="s">
        <v>2518</v>
      </c>
      <c r="F1889" s="79" t="str">
        <f>INDEX('Crosswalk Particulates'!$B:$B,MATCH('2017 EPA Data'!A1889,'Crosswalk Particulates'!$A:$A,0))</f>
        <v>process-ngps-industry</v>
      </c>
      <c r="G1889" s="84">
        <f>INDEX('Crosswalk Particulates'!$E:$E,MATCH('2017 EPA Data'!$B1889,'Crosswalk Particulates'!$D:$D,0))</f>
        <v>0</v>
      </c>
      <c r="H1889" s="96">
        <f t="shared" si="29"/>
        <v>0</v>
      </c>
    </row>
    <row r="1890" spans="1:8" hidden="1">
      <c r="A1890" s="73" t="s">
        <v>2629</v>
      </c>
      <c r="B1890" s="73" t="s">
        <v>2593</v>
      </c>
      <c r="C1890" s="73" t="s">
        <v>2517</v>
      </c>
      <c r="D1890" s="86">
        <v>5158.3004912000015</v>
      </c>
      <c r="E1890" s="73" t="s">
        <v>2518</v>
      </c>
      <c r="F1890" s="79" t="str">
        <f>INDEX('Crosswalk Particulates'!$B:$B,MATCH('2017 EPA Data'!A1890,'Crosswalk Particulates'!$A:$A,0))</f>
        <v>industry-fuel-oil</v>
      </c>
      <c r="G1890" s="84">
        <f>INDEX('Crosswalk Particulates'!$E:$E,MATCH('2017 EPA Data'!$B1890,'Crosswalk Particulates'!$D:$D,0))</f>
        <v>0</v>
      </c>
      <c r="H1890" s="96">
        <f t="shared" si="29"/>
        <v>0</v>
      </c>
    </row>
    <row r="1891" spans="1:8" hidden="1">
      <c r="A1891" s="73" t="s">
        <v>2530</v>
      </c>
      <c r="B1891" s="73" t="s">
        <v>2703</v>
      </c>
      <c r="C1891" s="73" t="s">
        <v>2517</v>
      </c>
      <c r="D1891" s="86">
        <v>5120.7801868890001</v>
      </c>
      <c r="E1891" s="73" t="s">
        <v>2518</v>
      </c>
      <c r="F1891" s="79" t="str">
        <f>INDEX('Crosswalk Particulates'!$B:$B,MATCH('2017 EPA Data'!A1891,'Crosswalk Particulates'!$A:$A,0))</f>
        <v>process-other-industry</v>
      </c>
      <c r="G1891" s="84">
        <f>INDEX('Crosswalk Particulates'!$E:$E,MATCH('2017 EPA Data'!$B1891,'Crosswalk Particulates'!$D:$D,0))</f>
        <v>0</v>
      </c>
      <c r="H1891" s="96">
        <f t="shared" si="29"/>
        <v>0</v>
      </c>
    </row>
    <row r="1892" spans="1:8" hidden="1">
      <c r="A1892" s="73" t="s">
        <v>2619</v>
      </c>
      <c r="B1892" s="73" t="s">
        <v>2700</v>
      </c>
      <c r="C1892" s="73" t="s">
        <v>2517</v>
      </c>
      <c r="D1892" s="86">
        <v>5117.4674292299997</v>
      </c>
      <c r="E1892" s="73" t="s">
        <v>2518</v>
      </c>
      <c r="F1892" s="79" t="str">
        <f>INDEX('Crosswalk Particulates'!$B:$B,MATCH('2017 EPA Data'!A1892,'Crosswalk Particulates'!$A:$A,0))</f>
        <v>process-iron and steel-industry</v>
      </c>
      <c r="G1892" s="84">
        <f>INDEX('Crosswalk Particulates'!$E:$E,MATCH('2017 EPA Data'!$B1892,'Crosswalk Particulates'!$D:$D,0))</f>
        <v>0</v>
      </c>
      <c r="H1892" s="96">
        <f t="shared" si="29"/>
        <v>0</v>
      </c>
    </row>
    <row r="1893" spans="1:8" hidden="1">
      <c r="A1893" s="73" t="s">
        <v>2592</v>
      </c>
      <c r="B1893" s="73" t="s">
        <v>2720</v>
      </c>
      <c r="C1893" s="73" t="s">
        <v>2517</v>
      </c>
      <c r="D1893" s="86">
        <v>5104.7015378444003</v>
      </c>
      <c r="E1893" s="73" t="s">
        <v>2518</v>
      </c>
      <c r="F1893" s="79" t="str">
        <f>INDEX('Crosswalk Particulates'!$B:$B,MATCH('2017 EPA Data'!A1893,'Crosswalk Particulates'!$A:$A,0))</f>
        <v>process-ngps-industry</v>
      </c>
      <c r="G1893" s="84">
        <f>INDEX('Crosswalk Particulates'!$E:$E,MATCH('2017 EPA Data'!$B1893,'Crosswalk Particulates'!$D:$D,0))</f>
        <v>0</v>
      </c>
      <c r="H1893" s="96">
        <f t="shared" si="29"/>
        <v>0</v>
      </c>
    </row>
    <row r="1894" spans="1:8" hidden="1">
      <c r="A1894" s="73" t="s">
        <v>2629</v>
      </c>
      <c r="B1894" s="73" t="s">
        <v>2740</v>
      </c>
      <c r="C1894" s="73" t="s">
        <v>2517</v>
      </c>
      <c r="D1894" s="86">
        <v>5084.4681654355254</v>
      </c>
      <c r="E1894" s="73" t="s">
        <v>2518</v>
      </c>
      <c r="F1894" s="79" t="str">
        <f>INDEX('Crosswalk Particulates'!$B:$B,MATCH('2017 EPA Data'!A1894,'Crosswalk Particulates'!$A:$A,0))</f>
        <v>industry-fuel-oil</v>
      </c>
      <c r="G1894" s="84">
        <f>INDEX('Crosswalk Particulates'!$E:$E,MATCH('2017 EPA Data'!$B1894,'Crosswalk Particulates'!$D:$D,0))</f>
        <v>0</v>
      </c>
      <c r="H1894" s="96">
        <f t="shared" si="29"/>
        <v>0</v>
      </c>
    </row>
    <row r="1895" spans="1:8" hidden="1">
      <c r="A1895" s="73" t="s">
        <v>2602</v>
      </c>
      <c r="B1895" s="73" t="s">
        <v>2543</v>
      </c>
      <c r="C1895" s="73" t="s">
        <v>2517</v>
      </c>
      <c r="D1895" s="86">
        <v>5078.1286357999998</v>
      </c>
      <c r="E1895" s="73" t="s">
        <v>2518</v>
      </c>
      <c r="F1895" s="79" t="str">
        <f>INDEX('Crosswalk Particulates'!$B:$B,MATCH('2017 EPA Data'!A1895,'Crosswalk Particulates'!$A:$A,0))</f>
        <v>process-other-industry</v>
      </c>
      <c r="G1895" s="84">
        <f>INDEX('Crosswalk Particulates'!$E:$E,MATCH('2017 EPA Data'!$B1895,'Crosswalk Particulates'!$D:$D,0))</f>
        <v>0</v>
      </c>
      <c r="H1895" s="96">
        <f t="shared" si="29"/>
        <v>0</v>
      </c>
    </row>
    <row r="1896" spans="1:8" hidden="1">
      <c r="A1896" s="73" t="s">
        <v>2538</v>
      </c>
      <c r="B1896" s="73" t="s">
        <v>2605</v>
      </c>
      <c r="C1896" s="73" t="s">
        <v>2557</v>
      </c>
      <c r="D1896" s="86">
        <v>5055.0777155164997</v>
      </c>
      <c r="E1896" s="73" t="s">
        <v>2522</v>
      </c>
      <c r="F1896" s="79" t="str">
        <f>INDEX('Crosswalk Particulates'!$B:$B,MATCH('2017 EPA Data'!A1896,'Crosswalk Particulates'!$A:$A,0))</f>
        <v>process-other-industry</v>
      </c>
      <c r="G1896" s="84">
        <f>INDEX('Crosswalk Particulates'!$E:$E,MATCH('2017 EPA Data'!$B1896,'Crosswalk Particulates'!$D:$D,0))</f>
        <v>0</v>
      </c>
      <c r="H1896" s="96">
        <f t="shared" si="29"/>
        <v>4585894816.8087931</v>
      </c>
    </row>
    <row r="1897" spans="1:8" hidden="1">
      <c r="A1897" s="73" t="s">
        <v>2547</v>
      </c>
      <c r="B1897" s="73" t="s">
        <v>2746</v>
      </c>
      <c r="C1897" s="73" t="s">
        <v>2517</v>
      </c>
      <c r="D1897" s="86">
        <v>5044.2763528180003</v>
      </c>
      <c r="E1897" s="73" t="s">
        <v>2518</v>
      </c>
      <c r="F1897" s="79" t="str">
        <f>INDEX('Crosswalk Particulates'!$B:$B,MATCH('2017 EPA Data'!A1897,'Crosswalk Particulates'!$A:$A,0))</f>
        <v>process-other-industry</v>
      </c>
      <c r="G1897" s="84">
        <f>INDEX('Crosswalk Particulates'!$E:$E,MATCH('2017 EPA Data'!$B1897,'Crosswalk Particulates'!$D:$D,0))</f>
        <v>0</v>
      </c>
      <c r="H1897" s="96">
        <f t="shared" si="29"/>
        <v>0</v>
      </c>
    </row>
    <row r="1898" spans="1:8" hidden="1">
      <c r="A1898" s="73" t="s">
        <v>2585</v>
      </c>
      <c r="B1898" s="73" t="s">
        <v>2630</v>
      </c>
      <c r="D1898" s="86">
        <v>5033.7242348271602</v>
      </c>
      <c r="E1898" s="73" t="s">
        <v>2522</v>
      </c>
      <c r="F1898" s="79" t="str">
        <f>INDEX('Crosswalk Particulates'!$B:$B,MATCH('2017 EPA Data'!A1898,'Crosswalk Particulates'!$A:$A,0))</f>
        <v>process-other-industry</v>
      </c>
      <c r="G1898" s="84">
        <f>INDEX('Crosswalk Particulates'!$E:$E,MATCH('2017 EPA Data'!$B1898,'Crosswalk Particulates'!$D:$D,0))</f>
        <v>0</v>
      </c>
      <c r="H1898" s="96">
        <f t="shared" si="29"/>
        <v>4566523241.943882</v>
      </c>
    </row>
    <row r="1899" spans="1:8" hidden="1">
      <c r="A1899" s="73" t="s">
        <v>2547</v>
      </c>
      <c r="B1899" s="73" t="s">
        <v>2560</v>
      </c>
      <c r="C1899" s="73" t="s">
        <v>2557</v>
      </c>
      <c r="D1899" s="86">
        <v>5003.2321393400498</v>
      </c>
      <c r="E1899" s="73" t="s">
        <v>2522</v>
      </c>
      <c r="F1899" s="79" t="str">
        <f>INDEX('Crosswalk Particulates'!$B:$B,MATCH('2017 EPA Data'!A1899,'Crosswalk Particulates'!$A:$A,0))</f>
        <v>process-other-industry</v>
      </c>
      <c r="G1899" s="84" t="str">
        <f>INDEX('Crosswalk Particulates'!$E:$E,MATCH('2017 EPA Data'!$B1899,'Crosswalk Particulates'!$D:$D,0))</f>
        <v>CO</v>
      </c>
      <c r="H1899" s="96">
        <f t="shared" si="29"/>
        <v>4538861245.330307</v>
      </c>
    </row>
    <row r="1900" spans="1:8" hidden="1">
      <c r="A1900" s="73" t="s">
        <v>2555</v>
      </c>
      <c r="B1900" s="73" t="s">
        <v>2525</v>
      </c>
      <c r="C1900" s="73" t="s">
        <v>2517</v>
      </c>
      <c r="D1900" s="86">
        <v>5001.3557300000002</v>
      </c>
      <c r="E1900" s="73" t="s">
        <v>2518</v>
      </c>
      <c r="F1900" s="79" t="str">
        <f>INDEX('Crosswalk Particulates'!$B:$B,MATCH('2017 EPA Data'!A1900,'Crosswalk Particulates'!$A:$A,0))</f>
        <v>process-other-industry</v>
      </c>
      <c r="G1900" s="84">
        <f>INDEX('Crosswalk Particulates'!$E:$E,MATCH('2017 EPA Data'!$B1900,'Crosswalk Particulates'!$D:$D,0))</f>
        <v>0</v>
      </c>
      <c r="H1900" s="96">
        <f t="shared" si="29"/>
        <v>0</v>
      </c>
    </row>
    <row r="1901" spans="1:8" hidden="1">
      <c r="A1901" s="73" t="s">
        <v>2592</v>
      </c>
      <c r="B1901" s="73" t="s">
        <v>2673</v>
      </c>
      <c r="C1901" s="73" t="s">
        <v>2517</v>
      </c>
      <c r="D1901" s="86">
        <v>4992.8037100000001</v>
      </c>
      <c r="E1901" s="73" t="s">
        <v>2518</v>
      </c>
      <c r="F1901" s="79" t="str">
        <f>INDEX('Crosswalk Particulates'!$B:$B,MATCH('2017 EPA Data'!A1901,'Crosswalk Particulates'!$A:$A,0))</f>
        <v>process-ngps-industry</v>
      </c>
      <c r="G1901" s="84">
        <f>INDEX('Crosswalk Particulates'!$E:$E,MATCH('2017 EPA Data'!$B1901,'Crosswalk Particulates'!$D:$D,0))</f>
        <v>0</v>
      </c>
      <c r="H1901" s="96">
        <f t="shared" si="29"/>
        <v>0</v>
      </c>
    </row>
    <row r="1902" spans="1:8" hidden="1">
      <c r="A1902" s="73" t="s">
        <v>2629</v>
      </c>
      <c r="B1902" s="73" t="s">
        <v>2763</v>
      </c>
      <c r="C1902" s="73" t="s">
        <v>2517</v>
      </c>
      <c r="D1902" s="86">
        <v>4960.3070130182414</v>
      </c>
      <c r="E1902" s="73" t="s">
        <v>2518</v>
      </c>
      <c r="F1902" s="79" t="str">
        <f>INDEX('Crosswalk Particulates'!$B:$B,MATCH('2017 EPA Data'!A1902,'Crosswalk Particulates'!$A:$A,0))</f>
        <v>industry-fuel-oil</v>
      </c>
      <c r="G1902" s="84">
        <f>INDEX('Crosswalk Particulates'!$E:$E,MATCH('2017 EPA Data'!$B1902,'Crosswalk Particulates'!$D:$D,0))</f>
        <v>0</v>
      </c>
      <c r="H1902" s="96">
        <f t="shared" si="29"/>
        <v>0</v>
      </c>
    </row>
    <row r="1903" spans="1:8" hidden="1">
      <c r="A1903" s="73" t="s">
        <v>2551</v>
      </c>
      <c r="B1903" s="73" t="s">
        <v>2670</v>
      </c>
      <c r="C1903" s="73" t="s">
        <v>2517</v>
      </c>
      <c r="D1903" s="86">
        <v>4959.2958238392121</v>
      </c>
      <c r="E1903" s="73" t="s">
        <v>2518</v>
      </c>
      <c r="F1903" s="79" t="str">
        <f>INDEX('Crosswalk Particulates'!$B:$B,MATCH('2017 EPA Data'!A1903,'Crosswalk Particulates'!$A:$A,0))</f>
        <v>industry-fuel-natural gas</v>
      </c>
      <c r="G1903" s="84">
        <f>INDEX('Crosswalk Particulates'!$E:$E,MATCH('2017 EPA Data'!$B1903,'Crosswalk Particulates'!$D:$D,0))</f>
        <v>0</v>
      </c>
      <c r="H1903" s="96">
        <f t="shared" si="29"/>
        <v>0</v>
      </c>
    </row>
    <row r="1904" spans="1:8" hidden="1">
      <c r="A1904" s="73" t="s">
        <v>2519</v>
      </c>
      <c r="B1904" s="73" t="s">
        <v>2710</v>
      </c>
      <c r="C1904" s="73" t="s">
        <v>2517</v>
      </c>
      <c r="D1904" s="86">
        <v>4947.6666219420003</v>
      </c>
      <c r="E1904" s="73" t="s">
        <v>2518</v>
      </c>
      <c r="F1904" s="79" t="str">
        <f>INDEX('Crosswalk Particulates'!$B:$B,MATCH('2017 EPA Data'!A1904,'Crosswalk Particulates'!$A:$A,0))</f>
        <v>process-other-industry</v>
      </c>
      <c r="G1904" s="84">
        <f>INDEX('Crosswalk Particulates'!$E:$E,MATCH('2017 EPA Data'!$B1904,'Crosswalk Particulates'!$D:$D,0))</f>
        <v>0</v>
      </c>
      <c r="H1904" s="96">
        <f t="shared" si="29"/>
        <v>0</v>
      </c>
    </row>
    <row r="1905" spans="1:8" hidden="1">
      <c r="A1905" s="73" t="s">
        <v>2565</v>
      </c>
      <c r="B1905" s="73" t="s">
        <v>2684</v>
      </c>
      <c r="C1905" s="73" t="s">
        <v>2517</v>
      </c>
      <c r="D1905" s="86">
        <v>4923.8731808800003</v>
      </c>
      <c r="E1905" s="73" t="s">
        <v>2518</v>
      </c>
      <c r="F1905" s="79" t="str">
        <f>INDEX('Crosswalk Particulates'!$B:$B,MATCH('2017 EPA Data'!A1905,'Crosswalk Particulates'!$A:$A,0))</f>
        <v>Electricity Sector</v>
      </c>
      <c r="G1905" s="84">
        <f>INDEX('Crosswalk Particulates'!$E:$E,MATCH('2017 EPA Data'!$B1905,'Crosswalk Particulates'!$D:$D,0))</f>
        <v>0</v>
      </c>
      <c r="H1905" s="96">
        <f t="shared" si="29"/>
        <v>0</v>
      </c>
    </row>
    <row r="1906" spans="1:8" hidden="1">
      <c r="A1906" s="73" t="s">
        <v>2600</v>
      </c>
      <c r="B1906" s="73" t="s">
        <v>2663</v>
      </c>
      <c r="C1906" s="73" t="s">
        <v>2517</v>
      </c>
      <c r="D1906" s="86">
        <v>4914.7273924600004</v>
      </c>
      <c r="E1906" s="73" t="s">
        <v>2518</v>
      </c>
      <c r="F1906" s="79" t="str">
        <f>INDEX('Crosswalk Particulates'!$B:$B,MATCH('2017 EPA Data'!A1906,'Crosswalk Particulates'!$A:$A,0))</f>
        <v>industry-fuel-biomass</v>
      </c>
      <c r="G1906" s="84">
        <f>INDEX('Crosswalk Particulates'!$E:$E,MATCH('2017 EPA Data'!$B1906,'Crosswalk Particulates'!$D:$D,0))</f>
        <v>0</v>
      </c>
      <c r="H1906" s="96">
        <f t="shared" si="29"/>
        <v>0</v>
      </c>
    </row>
    <row r="1907" spans="1:8" hidden="1">
      <c r="A1907" s="73" t="s">
        <v>2602</v>
      </c>
      <c r="B1907" s="73" t="s">
        <v>2636</v>
      </c>
      <c r="C1907" s="73" t="s">
        <v>2517</v>
      </c>
      <c r="D1907" s="86">
        <v>4913.5391610938968</v>
      </c>
      <c r="E1907" s="73" t="s">
        <v>2518</v>
      </c>
      <c r="F1907" s="79" t="str">
        <f>INDEX('Crosswalk Particulates'!$B:$B,MATCH('2017 EPA Data'!A1907,'Crosswalk Particulates'!$A:$A,0))</f>
        <v>process-other-industry</v>
      </c>
      <c r="G1907" s="84">
        <f>INDEX('Crosswalk Particulates'!$E:$E,MATCH('2017 EPA Data'!$B1907,'Crosswalk Particulates'!$D:$D,0))</f>
        <v>0</v>
      </c>
      <c r="H1907" s="96">
        <f t="shared" si="29"/>
        <v>0</v>
      </c>
    </row>
    <row r="1908" spans="1:8" hidden="1">
      <c r="A1908" s="73" t="s">
        <v>2519</v>
      </c>
      <c r="B1908" s="73" t="s">
        <v>2675</v>
      </c>
      <c r="C1908" s="73" t="s">
        <v>2517</v>
      </c>
      <c r="D1908" s="86">
        <v>4903.0020168736846</v>
      </c>
      <c r="E1908" s="73" t="s">
        <v>2518</v>
      </c>
      <c r="F1908" s="79" t="str">
        <f>INDEX('Crosswalk Particulates'!$B:$B,MATCH('2017 EPA Data'!A1908,'Crosswalk Particulates'!$A:$A,0))</f>
        <v>process-other-industry</v>
      </c>
      <c r="G1908" s="84">
        <f>INDEX('Crosswalk Particulates'!$E:$E,MATCH('2017 EPA Data'!$B1908,'Crosswalk Particulates'!$D:$D,0))</f>
        <v>0</v>
      </c>
      <c r="H1908" s="96">
        <f t="shared" si="29"/>
        <v>0</v>
      </c>
    </row>
    <row r="1909" spans="1:8" hidden="1">
      <c r="A1909" s="73" t="s">
        <v>2519</v>
      </c>
      <c r="B1909" s="73" t="s">
        <v>2751</v>
      </c>
      <c r="C1909" s="73" t="s">
        <v>2517</v>
      </c>
      <c r="D1909" s="86">
        <v>4896.5304295145879</v>
      </c>
      <c r="E1909" s="73" t="s">
        <v>2518</v>
      </c>
      <c r="F1909" s="79" t="str">
        <f>INDEX('Crosswalk Particulates'!$B:$B,MATCH('2017 EPA Data'!A1909,'Crosswalk Particulates'!$A:$A,0))</f>
        <v>process-other-industry</v>
      </c>
      <c r="G1909" s="84">
        <f>INDEX('Crosswalk Particulates'!$E:$E,MATCH('2017 EPA Data'!$B1909,'Crosswalk Particulates'!$D:$D,0))</f>
        <v>0</v>
      </c>
      <c r="H1909" s="96">
        <f t="shared" si="29"/>
        <v>0</v>
      </c>
    </row>
    <row r="1910" spans="1:8" hidden="1">
      <c r="A1910" s="73" t="s">
        <v>2551</v>
      </c>
      <c r="B1910" s="73" t="s">
        <v>2620</v>
      </c>
      <c r="C1910" s="73" t="s">
        <v>2517</v>
      </c>
      <c r="D1910" s="86">
        <v>4866.525558329341</v>
      </c>
      <c r="E1910" s="73" t="s">
        <v>2518</v>
      </c>
      <c r="F1910" s="79" t="str">
        <f>INDEX('Crosswalk Particulates'!$B:$B,MATCH('2017 EPA Data'!A1910,'Crosswalk Particulates'!$A:$A,0))</f>
        <v>industry-fuel-natural gas</v>
      </c>
      <c r="G1910" s="84">
        <f>INDEX('Crosswalk Particulates'!$E:$E,MATCH('2017 EPA Data'!$B1910,'Crosswalk Particulates'!$D:$D,0))</f>
        <v>0</v>
      </c>
      <c r="H1910" s="96">
        <f t="shared" si="29"/>
        <v>0</v>
      </c>
    </row>
    <row r="1911" spans="1:8" hidden="1">
      <c r="A1911" s="73" t="s">
        <v>2545</v>
      </c>
      <c r="B1911" s="73" t="s">
        <v>2626</v>
      </c>
      <c r="C1911" s="73" t="s">
        <v>2517</v>
      </c>
      <c r="D1911" s="86">
        <v>4860.22432002604</v>
      </c>
      <c r="E1911" s="73" t="s">
        <v>2518</v>
      </c>
      <c r="F1911" s="79" t="str">
        <f>INDEX('Crosswalk Particulates'!$B:$B,MATCH('2017 EPA Data'!A1911,'Crosswalk Particulates'!$A:$A,0))</f>
        <v>Transportation Sector</v>
      </c>
      <c r="G1911" s="84">
        <f>INDEX('Crosswalk Particulates'!$E:$E,MATCH('2017 EPA Data'!$B1911,'Crosswalk Particulates'!$D:$D,0))</f>
        <v>0</v>
      </c>
      <c r="H1911" s="96">
        <f t="shared" si="29"/>
        <v>0</v>
      </c>
    </row>
    <row r="1912" spans="1:8" hidden="1">
      <c r="A1912" s="73" t="s">
        <v>2581</v>
      </c>
      <c r="B1912" s="73" t="s">
        <v>2575</v>
      </c>
      <c r="C1912" s="73" t="s">
        <v>2517</v>
      </c>
      <c r="D1912" s="86">
        <v>4838.951</v>
      </c>
      <c r="E1912" s="73" t="s">
        <v>2518</v>
      </c>
      <c r="F1912" s="79" t="str">
        <f>INDEX('Crosswalk Particulates'!$B:$B,MATCH('2017 EPA Data'!A1912,'Crosswalk Particulates'!$A:$A,0))</f>
        <v>Electricity Sector</v>
      </c>
      <c r="G1912" s="84">
        <f>INDEX('Crosswalk Particulates'!$E:$E,MATCH('2017 EPA Data'!$B1912,'Crosswalk Particulates'!$D:$D,0))</f>
        <v>0</v>
      </c>
      <c r="H1912" s="96">
        <f t="shared" si="29"/>
        <v>0</v>
      </c>
    </row>
    <row r="1913" spans="1:8" hidden="1">
      <c r="A1913" s="73" t="s">
        <v>2584</v>
      </c>
      <c r="B1913" s="73" t="s">
        <v>2576</v>
      </c>
      <c r="C1913" s="73" t="s">
        <v>2517</v>
      </c>
      <c r="D1913" s="86">
        <v>4813.8511227752497</v>
      </c>
      <c r="E1913" s="73" t="s">
        <v>2518</v>
      </c>
      <c r="F1913" s="79" t="str">
        <f>INDEX('Crosswalk Particulates'!$B:$B,MATCH('2017 EPA Data'!A1913,'Crosswalk Particulates'!$A:$A,0))</f>
        <v>Electricity Sector</v>
      </c>
      <c r="G1913" s="84">
        <f>INDEX('Crosswalk Particulates'!$E:$E,MATCH('2017 EPA Data'!$B1913,'Crosswalk Particulates'!$D:$D,0))</f>
        <v>0</v>
      </c>
      <c r="H1913" s="96">
        <f t="shared" si="29"/>
        <v>0</v>
      </c>
    </row>
    <row r="1914" spans="1:8" hidden="1">
      <c r="A1914" s="73" t="s">
        <v>2584</v>
      </c>
      <c r="B1914" s="73" t="s">
        <v>2544</v>
      </c>
      <c r="C1914" s="73" t="s">
        <v>2517</v>
      </c>
      <c r="D1914" s="86">
        <v>4809.4726482046899</v>
      </c>
      <c r="E1914" s="73" t="s">
        <v>2518</v>
      </c>
      <c r="F1914" s="79" t="str">
        <f>INDEX('Crosswalk Particulates'!$B:$B,MATCH('2017 EPA Data'!A1914,'Crosswalk Particulates'!$A:$A,0))</f>
        <v>Electricity Sector</v>
      </c>
      <c r="G1914" s="84">
        <f>INDEX('Crosswalk Particulates'!$E:$E,MATCH('2017 EPA Data'!$B1914,'Crosswalk Particulates'!$D:$D,0))</f>
        <v>0</v>
      </c>
      <c r="H1914" s="96">
        <f t="shared" si="29"/>
        <v>0</v>
      </c>
    </row>
    <row r="1915" spans="1:8" hidden="1">
      <c r="A1915" s="73" t="s">
        <v>2519</v>
      </c>
      <c r="B1915" s="73" t="s">
        <v>2702</v>
      </c>
      <c r="C1915" s="73" t="s">
        <v>2517</v>
      </c>
      <c r="D1915" s="86">
        <v>4788.1562562899999</v>
      </c>
      <c r="E1915" s="73" t="s">
        <v>2518</v>
      </c>
      <c r="F1915" s="79" t="str">
        <f>INDEX('Crosswalk Particulates'!$B:$B,MATCH('2017 EPA Data'!A1915,'Crosswalk Particulates'!$A:$A,0))</f>
        <v>process-other-industry</v>
      </c>
      <c r="G1915" s="84">
        <f>INDEX('Crosswalk Particulates'!$E:$E,MATCH('2017 EPA Data'!$B1915,'Crosswalk Particulates'!$D:$D,0))</f>
        <v>0</v>
      </c>
      <c r="H1915" s="96">
        <f t="shared" si="29"/>
        <v>0</v>
      </c>
    </row>
    <row r="1916" spans="1:8" hidden="1">
      <c r="A1916" s="73" t="s">
        <v>2542</v>
      </c>
      <c r="B1916" s="73" t="s">
        <v>2620</v>
      </c>
      <c r="C1916" s="73" t="s">
        <v>2517</v>
      </c>
      <c r="D1916" s="86">
        <v>4756.5951773689003</v>
      </c>
      <c r="E1916" s="73" t="s">
        <v>2518</v>
      </c>
      <c r="F1916" s="79" t="str">
        <f>INDEX('Crosswalk Particulates'!$B:$B,MATCH('2017 EPA Data'!A1916,'Crosswalk Particulates'!$A:$A,0))</f>
        <v>process-ngps-industry</v>
      </c>
      <c r="G1916" s="84">
        <f>INDEX('Crosswalk Particulates'!$E:$E,MATCH('2017 EPA Data'!$B1916,'Crosswalk Particulates'!$D:$D,0))</f>
        <v>0</v>
      </c>
      <c r="H1916" s="96">
        <f t="shared" si="29"/>
        <v>0</v>
      </c>
    </row>
    <row r="1917" spans="1:8" hidden="1">
      <c r="A1917" s="73" t="s">
        <v>2565</v>
      </c>
      <c r="B1917" s="73" t="s">
        <v>2706</v>
      </c>
      <c r="C1917" s="73" t="s">
        <v>2517</v>
      </c>
      <c r="D1917" s="86">
        <v>4743.0878300189997</v>
      </c>
      <c r="E1917" s="73" t="s">
        <v>2518</v>
      </c>
      <c r="F1917" s="79" t="str">
        <f>INDEX('Crosswalk Particulates'!$B:$B,MATCH('2017 EPA Data'!A1917,'Crosswalk Particulates'!$A:$A,0))</f>
        <v>Electricity Sector</v>
      </c>
      <c r="G1917" s="84">
        <f>INDEX('Crosswalk Particulates'!$E:$E,MATCH('2017 EPA Data'!$B1917,'Crosswalk Particulates'!$D:$D,0))</f>
        <v>0</v>
      </c>
      <c r="H1917" s="96">
        <f t="shared" si="29"/>
        <v>0</v>
      </c>
    </row>
    <row r="1918" spans="1:8" hidden="1">
      <c r="A1918" s="73" t="s">
        <v>2547</v>
      </c>
      <c r="B1918" s="73" t="s">
        <v>2650</v>
      </c>
      <c r="C1918" s="73" t="s">
        <v>2517</v>
      </c>
      <c r="D1918" s="86">
        <v>4727.0074990814001</v>
      </c>
      <c r="E1918" s="73" t="s">
        <v>2518</v>
      </c>
      <c r="F1918" s="79" t="str">
        <f>INDEX('Crosswalk Particulates'!$B:$B,MATCH('2017 EPA Data'!A1918,'Crosswalk Particulates'!$A:$A,0))</f>
        <v>process-other-industry</v>
      </c>
      <c r="G1918" s="84">
        <f>INDEX('Crosswalk Particulates'!$E:$E,MATCH('2017 EPA Data'!$B1918,'Crosswalk Particulates'!$D:$D,0))</f>
        <v>0</v>
      </c>
      <c r="H1918" s="96">
        <f t="shared" si="29"/>
        <v>0</v>
      </c>
    </row>
    <row r="1919" spans="1:8" hidden="1">
      <c r="A1919" s="73" t="s">
        <v>2541</v>
      </c>
      <c r="B1919" s="73" t="s">
        <v>2646</v>
      </c>
      <c r="C1919" s="73" t="s">
        <v>2517</v>
      </c>
      <c r="D1919" s="86">
        <v>4720.3800661630121</v>
      </c>
      <c r="E1919" s="73" t="s">
        <v>2518</v>
      </c>
      <c r="F1919" s="79" t="str">
        <f>INDEX('Crosswalk Particulates'!$B:$B,MATCH('2017 EPA Data'!A1919,'Crosswalk Particulates'!$A:$A,0))</f>
        <v>Transportation Sector</v>
      </c>
      <c r="G1919" s="84">
        <f>INDEX('Crosswalk Particulates'!$E:$E,MATCH('2017 EPA Data'!$B1919,'Crosswalk Particulates'!$D:$D,0))</f>
        <v>0</v>
      </c>
      <c r="H1919" s="96">
        <f t="shared" si="29"/>
        <v>0</v>
      </c>
    </row>
    <row r="1920" spans="1:8" hidden="1">
      <c r="A1920" s="73" t="s">
        <v>2582</v>
      </c>
      <c r="B1920" s="73" t="s">
        <v>2590</v>
      </c>
      <c r="C1920" s="73" t="s">
        <v>2557</v>
      </c>
      <c r="D1920" s="86">
        <v>4693.1623279273081</v>
      </c>
      <c r="E1920" s="73" t="s">
        <v>2522</v>
      </c>
      <c r="F1920" s="79" t="str">
        <f>INDEX('Crosswalk Particulates'!$B:$B,MATCH('2017 EPA Data'!A1920,'Crosswalk Particulates'!$A:$A,0))</f>
        <v>Commercial Buildings Sector</v>
      </c>
      <c r="G1920" s="84" t="str">
        <f>INDEX('Crosswalk Particulates'!$E:$E,MATCH('2017 EPA Data'!$B1920,'Crosswalk Particulates'!$D:$D,0))</f>
        <v>PM10</v>
      </c>
      <c r="H1920" s="96">
        <f t="shared" si="29"/>
        <v>4257570309.5565748</v>
      </c>
    </row>
    <row r="1921" spans="1:8" hidden="1">
      <c r="A1921" s="73" t="s">
        <v>2542</v>
      </c>
      <c r="B1921" s="73" t="s">
        <v>2696</v>
      </c>
      <c r="C1921" s="73" t="s">
        <v>2517</v>
      </c>
      <c r="D1921" s="86">
        <v>4670.3999999999996</v>
      </c>
      <c r="E1921" s="73" t="s">
        <v>2518</v>
      </c>
      <c r="F1921" s="79" t="str">
        <f>INDEX('Crosswalk Particulates'!$B:$B,MATCH('2017 EPA Data'!A1921,'Crosswalk Particulates'!$A:$A,0))</f>
        <v>process-ngps-industry</v>
      </c>
      <c r="G1921" s="84">
        <f>INDEX('Crosswalk Particulates'!$E:$E,MATCH('2017 EPA Data'!$B1921,'Crosswalk Particulates'!$D:$D,0))</f>
        <v>0</v>
      </c>
      <c r="H1921" s="96">
        <f t="shared" si="29"/>
        <v>0</v>
      </c>
    </row>
    <row r="1922" spans="1:8" hidden="1">
      <c r="A1922" s="73" t="s">
        <v>2664</v>
      </c>
      <c r="B1922" s="73" t="s">
        <v>2606</v>
      </c>
      <c r="C1922" s="73" t="s">
        <v>2517</v>
      </c>
      <c r="D1922" s="86">
        <v>4657.3774747975003</v>
      </c>
      <c r="E1922" s="73" t="s">
        <v>2518</v>
      </c>
      <c r="F1922" s="79" t="str">
        <f>INDEX('Crosswalk Particulates'!$B:$B,MATCH('2017 EPA Data'!A1922,'Crosswalk Particulates'!$A:$A,0))</f>
        <v>Commercial Buildings Sector</v>
      </c>
      <c r="G1922" s="84">
        <f>INDEX('Crosswalk Particulates'!$E:$E,MATCH('2017 EPA Data'!$B1922,'Crosswalk Particulates'!$D:$D,0))</f>
        <v>0</v>
      </c>
      <c r="H1922" s="96">
        <f t="shared" si="29"/>
        <v>0</v>
      </c>
    </row>
    <row r="1923" spans="1:8" hidden="1">
      <c r="A1923" s="73" t="s">
        <v>2547</v>
      </c>
      <c r="B1923" s="73" t="s">
        <v>2706</v>
      </c>
      <c r="C1923" s="73" t="s">
        <v>2517</v>
      </c>
      <c r="D1923" s="86">
        <v>4649.7133927376599</v>
      </c>
      <c r="E1923" s="73" t="s">
        <v>2518</v>
      </c>
      <c r="F1923" s="79" t="str">
        <f>INDEX('Crosswalk Particulates'!$B:$B,MATCH('2017 EPA Data'!A1923,'Crosswalk Particulates'!$A:$A,0))</f>
        <v>process-other-industry</v>
      </c>
      <c r="G1923" s="84">
        <f>INDEX('Crosswalk Particulates'!$E:$E,MATCH('2017 EPA Data'!$B1923,'Crosswalk Particulates'!$D:$D,0))</f>
        <v>0</v>
      </c>
      <c r="H1923" s="96">
        <f t="shared" si="29"/>
        <v>0</v>
      </c>
    </row>
    <row r="1924" spans="1:8" hidden="1">
      <c r="A1924" s="73" t="s">
        <v>2565</v>
      </c>
      <c r="B1924" s="73" t="s">
        <v>2650</v>
      </c>
      <c r="C1924" s="73" t="s">
        <v>2517</v>
      </c>
      <c r="D1924" s="86">
        <v>4647.740452</v>
      </c>
      <c r="E1924" s="73" t="s">
        <v>2518</v>
      </c>
      <c r="F1924" s="79" t="str">
        <f>INDEX('Crosswalk Particulates'!$B:$B,MATCH('2017 EPA Data'!A1924,'Crosswalk Particulates'!$A:$A,0))</f>
        <v>Electricity Sector</v>
      </c>
      <c r="G1924" s="84">
        <f>INDEX('Crosswalk Particulates'!$E:$E,MATCH('2017 EPA Data'!$B1924,'Crosswalk Particulates'!$D:$D,0))</f>
        <v>0</v>
      </c>
      <c r="H1924" s="96">
        <f t="shared" ref="H1924:H1987" si="30">IF(E1924="TON",D1924/metricton_to_shortton,0)*10^6</f>
        <v>0</v>
      </c>
    </row>
    <row r="1925" spans="1:8" hidden="1">
      <c r="A1925" s="73" t="s">
        <v>2519</v>
      </c>
      <c r="B1925" s="73" t="s">
        <v>2764</v>
      </c>
      <c r="C1925" s="73" t="s">
        <v>2517</v>
      </c>
      <c r="D1925" s="86">
        <v>4636.4915000000001</v>
      </c>
      <c r="E1925" s="73" t="s">
        <v>2518</v>
      </c>
      <c r="F1925" s="79" t="str">
        <f>INDEX('Crosswalk Particulates'!$B:$B,MATCH('2017 EPA Data'!A1925,'Crosswalk Particulates'!$A:$A,0))</f>
        <v>process-other-industry</v>
      </c>
      <c r="G1925" s="84">
        <f>INDEX('Crosswalk Particulates'!$E:$E,MATCH('2017 EPA Data'!$B1925,'Crosswalk Particulates'!$D:$D,0))</f>
        <v>0</v>
      </c>
      <c r="H1925" s="96">
        <f t="shared" si="30"/>
        <v>0</v>
      </c>
    </row>
    <row r="1926" spans="1:8" hidden="1">
      <c r="A1926" s="73" t="s">
        <v>2586</v>
      </c>
      <c r="B1926" s="73" t="s">
        <v>2645</v>
      </c>
      <c r="C1926" s="73" t="s">
        <v>2517</v>
      </c>
      <c r="D1926" s="86">
        <v>4632.6955774999997</v>
      </c>
      <c r="E1926" s="73" t="s">
        <v>2518</v>
      </c>
      <c r="F1926" s="79" t="str">
        <f>INDEX('Crosswalk Particulates'!$B:$B,MATCH('2017 EPA Data'!A1926,'Crosswalk Particulates'!$A:$A,0))</f>
        <v>process-other-industry</v>
      </c>
      <c r="G1926" s="84">
        <f>INDEX('Crosswalk Particulates'!$E:$E,MATCH('2017 EPA Data'!$B1926,'Crosswalk Particulates'!$D:$D,0))</f>
        <v>0</v>
      </c>
      <c r="H1926" s="96">
        <f t="shared" si="30"/>
        <v>0</v>
      </c>
    </row>
    <row r="1927" spans="1:8" hidden="1">
      <c r="A1927" s="73" t="s">
        <v>2586</v>
      </c>
      <c r="B1927" s="73" t="s">
        <v>2685</v>
      </c>
      <c r="C1927" s="73" t="s">
        <v>2517</v>
      </c>
      <c r="D1927" s="86">
        <v>4627.5694457997452</v>
      </c>
      <c r="E1927" s="73" t="s">
        <v>2518</v>
      </c>
      <c r="F1927" s="79" t="str">
        <f>INDEX('Crosswalk Particulates'!$B:$B,MATCH('2017 EPA Data'!A1927,'Crosswalk Particulates'!$A:$A,0))</f>
        <v>process-other-industry</v>
      </c>
      <c r="G1927" s="84">
        <f>INDEX('Crosswalk Particulates'!$E:$E,MATCH('2017 EPA Data'!$B1927,'Crosswalk Particulates'!$D:$D,0))</f>
        <v>0</v>
      </c>
      <c r="H1927" s="96">
        <f t="shared" si="30"/>
        <v>0</v>
      </c>
    </row>
    <row r="1928" spans="1:8" hidden="1">
      <c r="A1928" s="73" t="s">
        <v>2565</v>
      </c>
      <c r="B1928" s="73" t="s">
        <v>2634</v>
      </c>
      <c r="D1928" s="86">
        <v>4625.9970130288839</v>
      </c>
      <c r="E1928" s="73" t="s">
        <v>2522</v>
      </c>
      <c r="F1928" s="79" t="str">
        <f>INDEX('Crosswalk Particulates'!$B:$B,MATCH('2017 EPA Data'!A1928,'Crosswalk Particulates'!$A:$A,0))</f>
        <v>Electricity Sector</v>
      </c>
      <c r="G1928" s="84" t="str">
        <f>INDEX('Crosswalk Particulates'!$E:$E,MATCH('2017 EPA Data'!$B1928,'Crosswalk Particulates'!$D:$D,0))</f>
        <v>OC</v>
      </c>
      <c r="H1928" s="96">
        <f t="shared" si="30"/>
        <v>4196638888.3607006</v>
      </c>
    </row>
    <row r="1929" spans="1:8" hidden="1">
      <c r="A1929" s="73" t="s">
        <v>2569</v>
      </c>
      <c r="B1929" s="73" t="s">
        <v>2614</v>
      </c>
      <c r="C1929" s="73" t="s">
        <v>2517</v>
      </c>
      <c r="D1929" s="86">
        <v>4620.2764369477545</v>
      </c>
      <c r="E1929" s="73" t="s">
        <v>2518</v>
      </c>
      <c r="F1929" s="79" t="str">
        <f>INDEX('Crosswalk Particulates'!$B:$B,MATCH('2017 EPA Data'!A1929,'Crosswalk Particulates'!$A:$A,0))</f>
        <v>Transportation Sector</v>
      </c>
      <c r="G1929" s="84">
        <f>INDEX('Crosswalk Particulates'!$E:$E,MATCH('2017 EPA Data'!$B1929,'Crosswalk Particulates'!$D:$D,0))</f>
        <v>0</v>
      </c>
      <c r="H1929" s="96">
        <f t="shared" si="30"/>
        <v>0</v>
      </c>
    </row>
    <row r="1930" spans="1:8" hidden="1">
      <c r="A1930" s="73" t="s">
        <v>2578</v>
      </c>
      <c r="B1930" s="73" t="s">
        <v>2708</v>
      </c>
      <c r="C1930" s="73" t="s">
        <v>2517</v>
      </c>
      <c r="D1930" s="86">
        <v>4614.3516639999998</v>
      </c>
      <c r="E1930" s="73" t="s">
        <v>2518</v>
      </c>
      <c r="F1930" s="79" t="str">
        <f>INDEX('Crosswalk Particulates'!$B:$B,MATCH('2017 EPA Data'!A1930,'Crosswalk Particulates'!$A:$A,0))</f>
        <v>process-chemicals-industry</v>
      </c>
      <c r="G1930" s="84">
        <f>INDEX('Crosswalk Particulates'!$E:$E,MATCH('2017 EPA Data'!$B1930,'Crosswalk Particulates'!$D:$D,0))</f>
        <v>0</v>
      </c>
      <c r="H1930" s="96">
        <f t="shared" si="30"/>
        <v>0</v>
      </c>
    </row>
    <row r="1931" spans="1:8" hidden="1">
      <c r="A1931" s="73" t="s">
        <v>2608</v>
      </c>
      <c r="B1931" s="73" t="s">
        <v>2544</v>
      </c>
      <c r="C1931" s="73" t="s">
        <v>2517</v>
      </c>
      <c r="D1931" s="86">
        <v>4573.6381929720001</v>
      </c>
      <c r="E1931" s="73" t="s">
        <v>2518</v>
      </c>
      <c r="F1931" s="79" t="str">
        <f>INDEX('Crosswalk Particulates'!$B:$B,MATCH('2017 EPA Data'!A1931,'Crosswalk Particulates'!$A:$A,0))</f>
        <v>Electricity Sector</v>
      </c>
      <c r="G1931" s="84">
        <f>INDEX('Crosswalk Particulates'!$E:$E,MATCH('2017 EPA Data'!$B1931,'Crosswalk Particulates'!$D:$D,0))</f>
        <v>0</v>
      </c>
      <c r="H1931" s="96">
        <f t="shared" si="30"/>
        <v>0</v>
      </c>
    </row>
    <row r="1932" spans="1:8" hidden="1">
      <c r="A1932" s="73" t="s">
        <v>2607</v>
      </c>
      <c r="B1932" s="73" t="s">
        <v>2622</v>
      </c>
      <c r="C1932" s="73" t="s">
        <v>2623</v>
      </c>
      <c r="D1932" s="86">
        <v>4571.8877439174003</v>
      </c>
      <c r="E1932" s="73" t="s">
        <v>2518</v>
      </c>
      <c r="F1932" s="79" t="str">
        <f>INDEX('Crosswalk Particulates'!$B:$B,MATCH('2017 EPA Data'!A1932,'Crosswalk Particulates'!$A:$A,0))</f>
        <v>process-cement-industry</v>
      </c>
      <c r="G1932" s="84">
        <f>INDEX('Crosswalk Particulates'!$E:$E,MATCH('2017 EPA Data'!$B1932,'Crosswalk Particulates'!$D:$D,0))</f>
        <v>0</v>
      </c>
      <c r="H1932" s="96">
        <f t="shared" si="30"/>
        <v>0</v>
      </c>
    </row>
    <row r="1933" spans="1:8" hidden="1">
      <c r="A1933" s="73" t="s">
        <v>2519</v>
      </c>
      <c r="B1933" s="73" t="s">
        <v>2662</v>
      </c>
      <c r="C1933" s="73" t="s">
        <v>2517</v>
      </c>
      <c r="D1933" s="86">
        <v>4569.0364272571578</v>
      </c>
      <c r="E1933" s="73" t="s">
        <v>2518</v>
      </c>
      <c r="F1933" s="79" t="str">
        <f>INDEX('Crosswalk Particulates'!$B:$B,MATCH('2017 EPA Data'!A1933,'Crosswalk Particulates'!$A:$A,0))</f>
        <v>process-other-industry</v>
      </c>
      <c r="G1933" s="84">
        <f>INDEX('Crosswalk Particulates'!$E:$E,MATCH('2017 EPA Data'!$B1933,'Crosswalk Particulates'!$D:$D,0))</f>
        <v>0</v>
      </c>
      <c r="H1933" s="96">
        <f t="shared" si="30"/>
        <v>0</v>
      </c>
    </row>
    <row r="1934" spans="1:8" hidden="1">
      <c r="A1934" s="73" t="s">
        <v>2547</v>
      </c>
      <c r="B1934" s="73" t="s">
        <v>2590</v>
      </c>
      <c r="C1934" s="73" t="s">
        <v>2557</v>
      </c>
      <c r="D1934" s="86">
        <v>4566.4457256949445</v>
      </c>
      <c r="E1934" s="73" t="s">
        <v>2522</v>
      </c>
      <c r="F1934" s="79" t="str">
        <f>INDEX('Crosswalk Particulates'!$B:$B,MATCH('2017 EPA Data'!A1934,'Crosswalk Particulates'!$A:$A,0))</f>
        <v>process-other-industry</v>
      </c>
      <c r="G1934" s="84" t="str">
        <f>INDEX('Crosswalk Particulates'!$E:$E,MATCH('2017 EPA Data'!$B1934,'Crosswalk Particulates'!$D:$D,0))</f>
        <v>PM10</v>
      </c>
      <c r="H1934" s="96">
        <f t="shared" si="30"/>
        <v>4142614804.995822</v>
      </c>
    </row>
    <row r="1935" spans="1:8" hidden="1">
      <c r="A1935" s="73" t="s">
        <v>2530</v>
      </c>
      <c r="B1935" s="73" t="s">
        <v>2524</v>
      </c>
      <c r="C1935" s="73" t="s">
        <v>2517</v>
      </c>
      <c r="D1935" s="86">
        <v>4545.9179938615662</v>
      </c>
      <c r="E1935" s="73" t="s">
        <v>2518</v>
      </c>
      <c r="F1935" s="79" t="str">
        <f>INDEX('Crosswalk Particulates'!$B:$B,MATCH('2017 EPA Data'!A1935,'Crosswalk Particulates'!$A:$A,0))</f>
        <v>process-other-industry</v>
      </c>
      <c r="G1935" s="84">
        <f>INDEX('Crosswalk Particulates'!$E:$E,MATCH('2017 EPA Data'!$B1935,'Crosswalk Particulates'!$D:$D,0))</f>
        <v>0</v>
      </c>
      <c r="H1935" s="96">
        <f t="shared" si="30"/>
        <v>0</v>
      </c>
    </row>
    <row r="1936" spans="1:8" hidden="1">
      <c r="A1936" s="73" t="s">
        <v>2596</v>
      </c>
      <c r="B1936" s="73" t="s">
        <v>2685</v>
      </c>
      <c r="C1936" s="73" t="s">
        <v>2517</v>
      </c>
      <c r="D1936" s="86">
        <v>4529.5332556545463</v>
      </c>
      <c r="E1936" s="73" t="s">
        <v>2518</v>
      </c>
      <c r="F1936" s="79" t="str">
        <f>INDEX('Crosswalk Particulates'!$B:$B,MATCH('2017 EPA Data'!A1936,'Crosswalk Particulates'!$A:$A,0))</f>
        <v>industry-fuel-coal</v>
      </c>
      <c r="G1936" s="84">
        <f>INDEX('Crosswalk Particulates'!$E:$E,MATCH('2017 EPA Data'!$B1936,'Crosswalk Particulates'!$D:$D,0))</f>
        <v>0</v>
      </c>
      <c r="H1936" s="96">
        <f t="shared" si="30"/>
        <v>0</v>
      </c>
    </row>
    <row r="1937" spans="1:8" hidden="1">
      <c r="A1937" s="73" t="s">
        <v>2538</v>
      </c>
      <c r="B1937" s="73" t="s">
        <v>2548</v>
      </c>
      <c r="C1937" s="73" t="s">
        <v>2517</v>
      </c>
      <c r="D1937" s="86">
        <v>4522.6621283739996</v>
      </c>
      <c r="E1937" s="73" t="s">
        <v>2518</v>
      </c>
      <c r="F1937" s="79" t="str">
        <f>INDEX('Crosswalk Particulates'!$B:$B,MATCH('2017 EPA Data'!A1937,'Crosswalk Particulates'!$A:$A,0))</f>
        <v>process-other-industry</v>
      </c>
      <c r="G1937" s="84">
        <f>INDEX('Crosswalk Particulates'!$E:$E,MATCH('2017 EPA Data'!$B1937,'Crosswalk Particulates'!$D:$D,0))</f>
        <v>0</v>
      </c>
      <c r="H1937" s="96">
        <f t="shared" si="30"/>
        <v>0</v>
      </c>
    </row>
    <row r="1938" spans="1:8" hidden="1">
      <c r="A1938" s="73" t="s">
        <v>2618</v>
      </c>
      <c r="B1938" s="73" t="s">
        <v>2622</v>
      </c>
      <c r="C1938" s="73" t="s">
        <v>2623</v>
      </c>
      <c r="D1938" s="86">
        <v>4519.9862160000002</v>
      </c>
      <c r="E1938" s="73" t="s">
        <v>2518</v>
      </c>
      <c r="F1938" s="79" t="str">
        <f>INDEX('Crosswalk Particulates'!$B:$B,MATCH('2017 EPA Data'!A1938,'Crosswalk Particulates'!$A:$A,0))</f>
        <v>Other-EPA</v>
      </c>
      <c r="G1938" s="84">
        <f>INDEX('Crosswalk Particulates'!$E:$E,MATCH('2017 EPA Data'!$B1938,'Crosswalk Particulates'!$D:$D,0))</f>
        <v>0</v>
      </c>
      <c r="H1938" s="96">
        <f t="shared" si="30"/>
        <v>0</v>
      </c>
    </row>
    <row r="1939" spans="1:8" hidden="1">
      <c r="A1939" s="73" t="s">
        <v>2578</v>
      </c>
      <c r="B1939" s="73" t="s">
        <v>2714</v>
      </c>
      <c r="C1939" s="73" t="s">
        <v>2517</v>
      </c>
      <c r="D1939" s="86">
        <v>4513.8421559999997</v>
      </c>
      <c r="E1939" s="73" t="s">
        <v>2518</v>
      </c>
      <c r="F1939" s="79" t="str">
        <f>INDEX('Crosswalk Particulates'!$B:$B,MATCH('2017 EPA Data'!A1939,'Crosswalk Particulates'!$A:$A,0))</f>
        <v>process-chemicals-industry</v>
      </c>
      <c r="G1939" s="84">
        <f>INDEX('Crosswalk Particulates'!$E:$E,MATCH('2017 EPA Data'!$B1939,'Crosswalk Particulates'!$D:$D,0))</f>
        <v>0</v>
      </c>
      <c r="H1939" s="96">
        <f t="shared" si="30"/>
        <v>0</v>
      </c>
    </row>
    <row r="1940" spans="1:8" hidden="1">
      <c r="A1940" s="73" t="s">
        <v>2551</v>
      </c>
      <c r="B1940" s="73" t="s">
        <v>2740</v>
      </c>
      <c r="C1940" s="73" t="s">
        <v>2517</v>
      </c>
      <c r="D1940" s="86">
        <v>4508.6939869360258</v>
      </c>
      <c r="E1940" s="73" t="s">
        <v>2518</v>
      </c>
      <c r="F1940" s="79" t="str">
        <f>INDEX('Crosswalk Particulates'!$B:$B,MATCH('2017 EPA Data'!A1940,'Crosswalk Particulates'!$A:$A,0))</f>
        <v>industry-fuel-natural gas</v>
      </c>
      <c r="G1940" s="84">
        <f>INDEX('Crosswalk Particulates'!$E:$E,MATCH('2017 EPA Data'!$B1940,'Crosswalk Particulates'!$D:$D,0))</f>
        <v>0</v>
      </c>
      <c r="H1940" s="96">
        <f t="shared" si="30"/>
        <v>0</v>
      </c>
    </row>
    <row r="1941" spans="1:8" hidden="1">
      <c r="A1941" s="73" t="s">
        <v>2595</v>
      </c>
      <c r="B1941" s="73" t="s">
        <v>2606</v>
      </c>
      <c r="C1941" s="73" t="s">
        <v>2517</v>
      </c>
      <c r="D1941" s="86">
        <v>4492.3624073999999</v>
      </c>
      <c r="E1941" s="73" t="s">
        <v>2518</v>
      </c>
      <c r="F1941" s="79" t="str">
        <f>INDEX('Crosswalk Particulates'!$B:$B,MATCH('2017 EPA Data'!A1941,'Crosswalk Particulates'!$A:$A,0))</f>
        <v>process-other-industry</v>
      </c>
      <c r="G1941" s="84">
        <f>INDEX('Crosswalk Particulates'!$E:$E,MATCH('2017 EPA Data'!$B1941,'Crosswalk Particulates'!$D:$D,0))</f>
        <v>0</v>
      </c>
      <c r="H1941" s="96">
        <f t="shared" si="30"/>
        <v>0</v>
      </c>
    </row>
    <row r="1942" spans="1:8" hidden="1">
      <c r="A1942" s="73" t="s">
        <v>2538</v>
      </c>
      <c r="B1942" s="73" t="s">
        <v>2660</v>
      </c>
      <c r="C1942" s="73" t="s">
        <v>2517</v>
      </c>
      <c r="D1942" s="86">
        <v>4479.1183449999999</v>
      </c>
      <c r="E1942" s="73" t="s">
        <v>2518</v>
      </c>
      <c r="F1942" s="79" t="str">
        <f>INDEX('Crosswalk Particulates'!$B:$B,MATCH('2017 EPA Data'!A1942,'Crosswalk Particulates'!$A:$A,0))</f>
        <v>process-other-industry</v>
      </c>
      <c r="G1942" s="84">
        <f>INDEX('Crosswalk Particulates'!$E:$E,MATCH('2017 EPA Data'!$B1942,'Crosswalk Particulates'!$D:$D,0))</f>
        <v>0</v>
      </c>
      <c r="H1942" s="96">
        <f t="shared" si="30"/>
        <v>0</v>
      </c>
    </row>
    <row r="1943" spans="1:8" hidden="1">
      <c r="A1943" s="73" t="s">
        <v>2602</v>
      </c>
      <c r="B1943" s="73" t="s">
        <v>2645</v>
      </c>
      <c r="C1943" s="73" t="s">
        <v>2517</v>
      </c>
      <c r="D1943" s="86">
        <v>4474.652</v>
      </c>
      <c r="E1943" s="73" t="s">
        <v>2518</v>
      </c>
      <c r="F1943" s="79" t="str">
        <f>INDEX('Crosswalk Particulates'!$B:$B,MATCH('2017 EPA Data'!A1943,'Crosswalk Particulates'!$A:$A,0))</f>
        <v>process-other-industry</v>
      </c>
      <c r="G1943" s="84">
        <f>INDEX('Crosswalk Particulates'!$E:$E,MATCH('2017 EPA Data'!$B1943,'Crosswalk Particulates'!$D:$D,0))</f>
        <v>0</v>
      </c>
      <c r="H1943" s="96">
        <f t="shared" si="30"/>
        <v>0</v>
      </c>
    </row>
    <row r="1944" spans="1:8" hidden="1">
      <c r="A1944" s="73" t="s">
        <v>2532</v>
      </c>
      <c r="B1944" s="73" t="s">
        <v>2716</v>
      </c>
      <c r="D1944" s="86">
        <v>4471.8015199358415</v>
      </c>
      <c r="E1944" s="73" t="s">
        <v>2522</v>
      </c>
      <c r="F1944" s="79" t="str">
        <f>INDEX('Crosswalk Particulates'!$B:$B,MATCH('2017 EPA Data'!A1944,'Crosswalk Particulates'!$A:$A,0))</f>
        <v>Other-EPA</v>
      </c>
      <c r="G1944" s="84" t="str">
        <f>INDEX('Crosswalk Particulates'!$E:$E,MATCH('2017 EPA Data'!$B1944,'Crosswalk Particulates'!$D:$D,0))</f>
        <v>BC</v>
      </c>
      <c r="H1944" s="96">
        <f t="shared" si="30"/>
        <v>4056754923.6928287</v>
      </c>
    </row>
    <row r="1945" spans="1:8" hidden="1">
      <c r="A1945" s="73" t="s">
        <v>2547</v>
      </c>
      <c r="B1945" s="73" t="s">
        <v>2715</v>
      </c>
      <c r="C1945" s="73" t="s">
        <v>2517</v>
      </c>
      <c r="D1945" s="86">
        <v>4469.5008812933402</v>
      </c>
      <c r="E1945" s="73" t="s">
        <v>2518</v>
      </c>
      <c r="F1945" s="79" t="str">
        <f>INDEX('Crosswalk Particulates'!$B:$B,MATCH('2017 EPA Data'!A1945,'Crosswalk Particulates'!$A:$A,0))</f>
        <v>process-other-industry</v>
      </c>
      <c r="G1945" s="84">
        <f>INDEX('Crosswalk Particulates'!$E:$E,MATCH('2017 EPA Data'!$B1945,'Crosswalk Particulates'!$D:$D,0))</f>
        <v>0</v>
      </c>
      <c r="H1945" s="96">
        <f t="shared" si="30"/>
        <v>0</v>
      </c>
    </row>
    <row r="1946" spans="1:8" hidden="1">
      <c r="A1946" s="73" t="s">
        <v>2665</v>
      </c>
      <c r="B1946" s="73" t="s">
        <v>2634</v>
      </c>
      <c r="D1946" s="86">
        <v>4467.10715986163</v>
      </c>
      <c r="E1946" s="73" t="s">
        <v>2522</v>
      </c>
      <c r="F1946" s="79" t="str">
        <f>INDEX('Crosswalk Particulates'!$B:$B,MATCH('2017 EPA Data'!A1946,'Crosswalk Particulates'!$A:$A,0))</f>
        <v>Commercial Buildings Sector</v>
      </c>
      <c r="G1946" s="84" t="str">
        <f>INDEX('Crosswalk Particulates'!$E:$E,MATCH('2017 EPA Data'!$B1946,'Crosswalk Particulates'!$D:$D,0))</f>
        <v>OC</v>
      </c>
      <c r="H1946" s="96">
        <f t="shared" si="30"/>
        <v>4052496266.8048282</v>
      </c>
    </row>
    <row r="1947" spans="1:8" hidden="1">
      <c r="A1947" s="73" t="s">
        <v>2547</v>
      </c>
      <c r="B1947" s="73" t="s">
        <v>2765</v>
      </c>
      <c r="C1947" s="73" t="s">
        <v>2517</v>
      </c>
      <c r="D1947" s="86">
        <v>4463.2249417960002</v>
      </c>
      <c r="E1947" s="73" t="s">
        <v>2518</v>
      </c>
      <c r="F1947" s="79" t="str">
        <f>INDEX('Crosswalk Particulates'!$B:$B,MATCH('2017 EPA Data'!A1947,'Crosswalk Particulates'!$A:$A,0))</f>
        <v>process-other-industry</v>
      </c>
      <c r="G1947" s="84">
        <f>INDEX('Crosswalk Particulates'!$E:$E,MATCH('2017 EPA Data'!$B1947,'Crosswalk Particulates'!$D:$D,0))</f>
        <v>0</v>
      </c>
      <c r="H1947" s="96">
        <f t="shared" si="30"/>
        <v>0</v>
      </c>
    </row>
    <row r="1948" spans="1:8" hidden="1">
      <c r="A1948" s="73" t="s">
        <v>2554</v>
      </c>
      <c r="B1948" s="73" t="s">
        <v>2597</v>
      </c>
      <c r="C1948" s="73" t="s">
        <v>2521</v>
      </c>
      <c r="D1948" s="86">
        <v>4455.0625669968258</v>
      </c>
      <c r="E1948" s="73" t="s">
        <v>2522</v>
      </c>
      <c r="F1948" s="79" t="str">
        <f>INDEX('Crosswalk Particulates'!$B:$B,MATCH('2017 EPA Data'!A1948,'Crosswalk Particulates'!$A:$A,0))</f>
        <v>Transportation Sector</v>
      </c>
      <c r="G1948" s="84" t="str">
        <f>INDEX('Crosswalk Particulates'!$E:$E,MATCH('2017 EPA Data'!$B1948,'Crosswalk Particulates'!$D:$D,0))</f>
        <v>CH4</v>
      </c>
      <c r="H1948" s="96">
        <f t="shared" si="30"/>
        <v>4041569582.9638</v>
      </c>
    </row>
    <row r="1949" spans="1:8" hidden="1">
      <c r="A1949" s="73" t="s">
        <v>2555</v>
      </c>
      <c r="B1949" s="73" t="s">
        <v>2573</v>
      </c>
      <c r="C1949" s="73" t="s">
        <v>2517</v>
      </c>
      <c r="D1949" s="86">
        <v>4447.5713325340002</v>
      </c>
      <c r="E1949" s="73" t="s">
        <v>2518</v>
      </c>
      <c r="F1949" s="79" t="str">
        <f>INDEX('Crosswalk Particulates'!$B:$B,MATCH('2017 EPA Data'!A1949,'Crosswalk Particulates'!$A:$A,0))</f>
        <v>process-other-industry</v>
      </c>
      <c r="G1949" s="84">
        <f>INDEX('Crosswalk Particulates'!$E:$E,MATCH('2017 EPA Data'!$B1949,'Crosswalk Particulates'!$D:$D,0))</f>
        <v>0</v>
      </c>
      <c r="H1949" s="96">
        <f t="shared" si="30"/>
        <v>0</v>
      </c>
    </row>
    <row r="1950" spans="1:8" hidden="1">
      <c r="A1950" s="73" t="s">
        <v>2519</v>
      </c>
      <c r="B1950" s="73" t="s">
        <v>2766</v>
      </c>
      <c r="C1950" s="73" t="s">
        <v>2517</v>
      </c>
      <c r="D1950" s="86">
        <v>4437.8509560000002</v>
      </c>
      <c r="E1950" s="73" t="s">
        <v>2518</v>
      </c>
      <c r="F1950" s="79" t="str">
        <f>INDEX('Crosswalk Particulates'!$B:$B,MATCH('2017 EPA Data'!A1950,'Crosswalk Particulates'!$A:$A,0))</f>
        <v>process-other-industry</v>
      </c>
      <c r="G1950" s="84">
        <f>INDEX('Crosswalk Particulates'!$E:$E,MATCH('2017 EPA Data'!$B1950,'Crosswalk Particulates'!$D:$D,0))</f>
        <v>0</v>
      </c>
      <c r="H1950" s="96">
        <f t="shared" si="30"/>
        <v>0</v>
      </c>
    </row>
    <row r="1951" spans="1:8" hidden="1">
      <c r="A1951" s="73" t="s">
        <v>2619</v>
      </c>
      <c r="B1951" s="73" t="s">
        <v>2641</v>
      </c>
      <c r="C1951" s="73" t="s">
        <v>2517</v>
      </c>
      <c r="D1951" s="86">
        <v>4422.5348807999999</v>
      </c>
      <c r="E1951" s="73" t="s">
        <v>2518</v>
      </c>
      <c r="F1951" s="79" t="str">
        <f>INDEX('Crosswalk Particulates'!$B:$B,MATCH('2017 EPA Data'!A1951,'Crosswalk Particulates'!$A:$A,0))</f>
        <v>process-iron and steel-industry</v>
      </c>
      <c r="G1951" s="84">
        <f>INDEX('Crosswalk Particulates'!$E:$E,MATCH('2017 EPA Data'!$B1951,'Crosswalk Particulates'!$D:$D,0))</f>
        <v>0</v>
      </c>
      <c r="H1951" s="96">
        <f t="shared" si="30"/>
        <v>0</v>
      </c>
    </row>
    <row r="1952" spans="1:8" hidden="1">
      <c r="A1952" s="73" t="s">
        <v>2582</v>
      </c>
      <c r="B1952" s="73" t="s">
        <v>2610</v>
      </c>
      <c r="C1952" s="73" t="s">
        <v>2557</v>
      </c>
      <c r="D1952" s="86">
        <v>4421.2376334661003</v>
      </c>
      <c r="E1952" s="73" t="s">
        <v>2522</v>
      </c>
      <c r="F1952" s="79" t="str">
        <f>INDEX('Crosswalk Particulates'!$B:$B,MATCH('2017 EPA Data'!A1952,'Crosswalk Particulates'!$A:$A,0))</f>
        <v>Commercial Buildings Sector</v>
      </c>
      <c r="G1952" s="84" t="str">
        <f>INDEX('Crosswalk Particulates'!$E:$E,MATCH('2017 EPA Data'!$B1952,'Crosswalk Particulates'!$D:$D,0))</f>
        <v>PM25</v>
      </c>
      <c r="H1952" s="96">
        <f t="shared" si="30"/>
        <v>4010884082.9404621</v>
      </c>
    </row>
    <row r="1953" spans="1:8" hidden="1">
      <c r="A1953" s="73" t="s">
        <v>2547</v>
      </c>
      <c r="B1953" s="73" t="s">
        <v>2720</v>
      </c>
      <c r="C1953" s="73" t="s">
        <v>2517</v>
      </c>
      <c r="D1953" s="86">
        <v>4416.3710681734001</v>
      </c>
      <c r="E1953" s="73" t="s">
        <v>2518</v>
      </c>
      <c r="F1953" s="79" t="str">
        <f>INDEX('Crosswalk Particulates'!$B:$B,MATCH('2017 EPA Data'!A1953,'Crosswalk Particulates'!$A:$A,0))</f>
        <v>process-other-industry</v>
      </c>
      <c r="G1953" s="84">
        <f>INDEX('Crosswalk Particulates'!$E:$E,MATCH('2017 EPA Data'!$B1953,'Crosswalk Particulates'!$D:$D,0))</f>
        <v>0</v>
      </c>
      <c r="H1953" s="96">
        <f t="shared" si="30"/>
        <v>0</v>
      </c>
    </row>
    <row r="1954" spans="1:8" hidden="1">
      <c r="A1954" s="73" t="s">
        <v>2538</v>
      </c>
      <c r="B1954" s="73" t="s">
        <v>2612</v>
      </c>
      <c r="C1954" s="73" t="s">
        <v>2517</v>
      </c>
      <c r="D1954" s="86">
        <v>4416</v>
      </c>
      <c r="E1954" s="73" t="s">
        <v>2518</v>
      </c>
      <c r="F1954" s="79" t="str">
        <f>INDEX('Crosswalk Particulates'!$B:$B,MATCH('2017 EPA Data'!A1954,'Crosswalk Particulates'!$A:$A,0))</f>
        <v>process-other-industry</v>
      </c>
      <c r="G1954" s="84">
        <f>INDEX('Crosswalk Particulates'!$E:$E,MATCH('2017 EPA Data'!$B1954,'Crosswalk Particulates'!$D:$D,0))</f>
        <v>0</v>
      </c>
      <c r="H1954" s="96">
        <f t="shared" si="30"/>
        <v>0</v>
      </c>
    </row>
    <row r="1955" spans="1:8" hidden="1">
      <c r="A1955" s="73" t="s">
        <v>2586</v>
      </c>
      <c r="B1955" s="73" t="s">
        <v>2767</v>
      </c>
      <c r="C1955" s="73" t="s">
        <v>2517</v>
      </c>
      <c r="D1955" s="86">
        <v>4407.2</v>
      </c>
      <c r="E1955" s="73" t="s">
        <v>2518</v>
      </c>
      <c r="F1955" s="79" t="str">
        <f>INDEX('Crosswalk Particulates'!$B:$B,MATCH('2017 EPA Data'!A1955,'Crosswalk Particulates'!$A:$A,0))</f>
        <v>process-other-industry</v>
      </c>
      <c r="G1955" s="84">
        <f>INDEX('Crosswalk Particulates'!$E:$E,MATCH('2017 EPA Data'!$B1955,'Crosswalk Particulates'!$D:$D,0))</f>
        <v>0</v>
      </c>
      <c r="H1955" s="96">
        <f t="shared" si="30"/>
        <v>0</v>
      </c>
    </row>
    <row r="1956" spans="1:8" hidden="1">
      <c r="A1956" s="73" t="s">
        <v>2547</v>
      </c>
      <c r="B1956" s="73" t="s">
        <v>2724</v>
      </c>
      <c r="C1956" s="73" t="s">
        <v>2517</v>
      </c>
      <c r="D1956" s="86">
        <v>4402.3385087439738</v>
      </c>
      <c r="E1956" s="73" t="s">
        <v>2518</v>
      </c>
      <c r="F1956" s="79" t="str">
        <f>INDEX('Crosswalk Particulates'!$B:$B,MATCH('2017 EPA Data'!A1956,'Crosswalk Particulates'!$A:$A,0))</f>
        <v>process-other-industry</v>
      </c>
      <c r="G1956" s="84">
        <f>INDEX('Crosswalk Particulates'!$E:$E,MATCH('2017 EPA Data'!$B1956,'Crosswalk Particulates'!$D:$D,0))</f>
        <v>0</v>
      </c>
      <c r="H1956" s="96">
        <f t="shared" si="30"/>
        <v>0</v>
      </c>
    </row>
    <row r="1957" spans="1:8" hidden="1">
      <c r="A1957" s="73" t="s">
        <v>2603</v>
      </c>
      <c r="B1957" s="73" t="s">
        <v>2695</v>
      </c>
      <c r="C1957" s="73" t="s">
        <v>2517</v>
      </c>
      <c r="D1957" s="86">
        <v>4399.2487194127607</v>
      </c>
      <c r="E1957" s="73" t="s">
        <v>2518</v>
      </c>
      <c r="F1957" s="79" t="str">
        <f>INDEX('Crosswalk Particulates'!$B:$B,MATCH('2017 EPA Data'!A1957,'Crosswalk Particulates'!$A:$A,0))</f>
        <v>Transportation Sector</v>
      </c>
      <c r="G1957" s="84">
        <f>INDEX('Crosswalk Particulates'!$E:$E,MATCH('2017 EPA Data'!$B1957,'Crosswalk Particulates'!$D:$D,0))</f>
        <v>0</v>
      </c>
      <c r="H1957" s="96">
        <f t="shared" si="30"/>
        <v>0</v>
      </c>
    </row>
    <row r="1958" spans="1:8" hidden="1">
      <c r="A1958" s="73" t="s">
        <v>2600</v>
      </c>
      <c r="B1958" s="73" t="s">
        <v>2716</v>
      </c>
      <c r="D1958" s="86">
        <v>4389.3148507952992</v>
      </c>
      <c r="E1958" s="73" t="s">
        <v>2522</v>
      </c>
      <c r="F1958" s="79" t="str">
        <f>INDEX('Crosswalk Particulates'!$B:$B,MATCH('2017 EPA Data'!A1958,'Crosswalk Particulates'!$A:$A,0))</f>
        <v>industry-fuel-biomass</v>
      </c>
      <c r="G1958" s="84" t="str">
        <f>INDEX('Crosswalk Particulates'!$E:$E,MATCH('2017 EPA Data'!$B1958,'Crosswalk Particulates'!$D:$D,0))</f>
        <v>BC</v>
      </c>
      <c r="H1958" s="96">
        <f t="shared" si="30"/>
        <v>3981924187.2026014</v>
      </c>
    </row>
    <row r="1959" spans="1:8" hidden="1">
      <c r="A1959" s="73" t="s">
        <v>2607</v>
      </c>
      <c r="B1959" s="73" t="s">
        <v>2751</v>
      </c>
      <c r="C1959" s="73" t="s">
        <v>2517</v>
      </c>
      <c r="D1959" s="86">
        <v>4362.8087350650003</v>
      </c>
      <c r="E1959" s="73" t="s">
        <v>2518</v>
      </c>
      <c r="F1959" s="79" t="str">
        <f>INDEX('Crosswalk Particulates'!$B:$B,MATCH('2017 EPA Data'!A1959,'Crosswalk Particulates'!$A:$A,0))</f>
        <v>process-cement-industry</v>
      </c>
      <c r="G1959" s="84">
        <f>INDEX('Crosswalk Particulates'!$E:$E,MATCH('2017 EPA Data'!$B1959,'Crosswalk Particulates'!$D:$D,0))</f>
        <v>0</v>
      </c>
      <c r="H1959" s="96">
        <f t="shared" si="30"/>
        <v>0</v>
      </c>
    </row>
    <row r="1960" spans="1:8" hidden="1">
      <c r="A1960" s="73" t="s">
        <v>2547</v>
      </c>
      <c r="B1960" s="73" t="s">
        <v>2682</v>
      </c>
      <c r="C1960" s="73" t="s">
        <v>2517</v>
      </c>
      <c r="D1960" s="86">
        <v>4341.7712600311161</v>
      </c>
      <c r="E1960" s="73" t="s">
        <v>2518</v>
      </c>
      <c r="F1960" s="79" t="str">
        <f>INDEX('Crosswalk Particulates'!$B:$B,MATCH('2017 EPA Data'!A1960,'Crosswalk Particulates'!$A:$A,0))</f>
        <v>process-other-industry</v>
      </c>
      <c r="G1960" s="84">
        <f>INDEX('Crosswalk Particulates'!$E:$E,MATCH('2017 EPA Data'!$B1960,'Crosswalk Particulates'!$D:$D,0))</f>
        <v>0</v>
      </c>
      <c r="H1960" s="96">
        <f t="shared" si="30"/>
        <v>0</v>
      </c>
    </row>
    <row r="1961" spans="1:8" hidden="1">
      <c r="A1961" s="73" t="s">
        <v>2649</v>
      </c>
      <c r="B1961" s="73" t="s">
        <v>2610</v>
      </c>
      <c r="C1961" s="73" t="s">
        <v>2557</v>
      </c>
      <c r="D1961" s="86">
        <v>4313.7065525717144</v>
      </c>
      <c r="E1961" s="73" t="s">
        <v>2522</v>
      </c>
      <c r="F1961" s="79" t="str">
        <f>INDEX('Crosswalk Particulates'!$B:$B,MATCH('2017 EPA Data'!A1961,'Crosswalk Particulates'!$A:$A,0))</f>
        <v>Electricity Sector</v>
      </c>
      <c r="G1961" s="84" t="str">
        <f>INDEX('Crosswalk Particulates'!$E:$E,MATCH('2017 EPA Data'!$B1961,'Crosswalk Particulates'!$D:$D,0))</f>
        <v>PM25</v>
      </c>
      <c r="H1961" s="96">
        <f t="shared" si="30"/>
        <v>3913333411.2651744</v>
      </c>
    </row>
    <row r="1962" spans="1:8" hidden="1">
      <c r="A1962" s="73" t="s">
        <v>2519</v>
      </c>
      <c r="B1962" s="73" t="s">
        <v>2768</v>
      </c>
      <c r="C1962" s="73" t="s">
        <v>2517</v>
      </c>
      <c r="D1962" s="86">
        <v>4304.7822065500004</v>
      </c>
      <c r="E1962" s="73" t="s">
        <v>2518</v>
      </c>
      <c r="F1962" s="79" t="str">
        <f>INDEX('Crosswalk Particulates'!$B:$B,MATCH('2017 EPA Data'!A1962,'Crosswalk Particulates'!$A:$A,0))</f>
        <v>process-other-industry</v>
      </c>
      <c r="G1962" s="84">
        <f>INDEX('Crosswalk Particulates'!$E:$E,MATCH('2017 EPA Data'!$B1962,'Crosswalk Particulates'!$D:$D,0))</f>
        <v>0</v>
      </c>
      <c r="H1962" s="96">
        <f t="shared" si="30"/>
        <v>0</v>
      </c>
    </row>
    <row r="1963" spans="1:8" hidden="1">
      <c r="A1963" s="73" t="s">
        <v>2589</v>
      </c>
      <c r="B1963" s="73" t="s">
        <v>2753</v>
      </c>
      <c r="D1963" s="86">
        <v>4301.7887156485504</v>
      </c>
      <c r="E1963" s="73" t="s">
        <v>2522</v>
      </c>
      <c r="F1963" s="79" t="str">
        <f>INDEX('Crosswalk Particulates'!$B:$B,MATCH('2017 EPA Data'!A1963,'Crosswalk Particulates'!$A:$A,0))</f>
        <v>Other-EPA</v>
      </c>
      <c r="G1963" s="84">
        <f>INDEX('Crosswalk Particulates'!$E:$E,MATCH('2017 EPA Data'!$B1963,'Crosswalk Particulates'!$D:$D,0))</f>
        <v>0</v>
      </c>
      <c r="H1963" s="96">
        <f t="shared" si="30"/>
        <v>3902521718.6168599</v>
      </c>
    </row>
    <row r="1964" spans="1:8" hidden="1">
      <c r="A1964" s="73" t="s">
        <v>2578</v>
      </c>
      <c r="B1964" s="73" t="s">
        <v>2767</v>
      </c>
      <c r="C1964" s="73" t="s">
        <v>2517</v>
      </c>
      <c r="D1964" s="86">
        <v>4301</v>
      </c>
      <c r="E1964" s="73" t="s">
        <v>2518</v>
      </c>
      <c r="F1964" s="79" t="str">
        <f>INDEX('Crosswalk Particulates'!$B:$B,MATCH('2017 EPA Data'!A1964,'Crosswalk Particulates'!$A:$A,0))</f>
        <v>process-chemicals-industry</v>
      </c>
      <c r="G1964" s="84">
        <f>INDEX('Crosswalk Particulates'!$E:$E,MATCH('2017 EPA Data'!$B1964,'Crosswalk Particulates'!$D:$D,0))</f>
        <v>0</v>
      </c>
      <c r="H1964" s="96">
        <f t="shared" si="30"/>
        <v>0</v>
      </c>
    </row>
    <row r="1965" spans="1:8" hidden="1">
      <c r="A1965" s="73" t="s">
        <v>2519</v>
      </c>
      <c r="B1965" s="73" t="s">
        <v>2687</v>
      </c>
      <c r="C1965" s="73" t="s">
        <v>2517</v>
      </c>
      <c r="D1965" s="86">
        <v>4295.9154049299996</v>
      </c>
      <c r="E1965" s="73" t="s">
        <v>2518</v>
      </c>
      <c r="F1965" s="79" t="str">
        <f>INDEX('Crosswalk Particulates'!$B:$B,MATCH('2017 EPA Data'!A1965,'Crosswalk Particulates'!$A:$A,0))</f>
        <v>process-other-industry</v>
      </c>
      <c r="G1965" s="84">
        <f>INDEX('Crosswalk Particulates'!$E:$E,MATCH('2017 EPA Data'!$B1965,'Crosswalk Particulates'!$D:$D,0))</f>
        <v>0</v>
      </c>
      <c r="H1965" s="96">
        <f t="shared" si="30"/>
        <v>0</v>
      </c>
    </row>
    <row r="1966" spans="1:8" hidden="1">
      <c r="A1966" s="73" t="s">
        <v>2592</v>
      </c>
      <c r="B1966" s="73" t="s">
        <v>2540</v>
      </c>
      <c r="C1966" s="73" t="s">
        <v>2517</v>
      </c>
      <c r="D1966" s="86">
        <v>4289.6359560000001</v>
      </c>
      <c r="E1966" s="73" t="s">
        <v>2518</v>
      </c>
      <c r="F1966" s="79" t="str">
        <f>INDEX('Crosswalk Particulates'!$B:$B,MATCH('2017 EPA Data'!A1966,'Crosswalk Particulates'!$A:$A,0))</f>
        <v>process-ngps-industry</v>
      </c>
      <c r="G1966" s="84">
        <f>INDEX('Crosswalk Particulates'!$E:$E,MATCH('2017 EPA Data'!$B1966,'Crosswalk Particulates'!$D:$D,0))</f>
        <v>0</v>
      </c>
      <c r="H1966" s="96">
        <f t="shared" si="30"/>
        <v>0</v>
      </c>
    </row>
    <row r="1967" spans="1:8" hidden="1">
      <c r="A1967" s="73" t="s">
        <v>2519</v>
      </c>
      <c r="B1967" s="73" t="s">
        <v>2769</v>
      </c>
      <c r="C1967" s="73" t="s">
        <v>2517</v>
      </c>
      <c r="D1967" s="86">
        <v>4257.1099999999997</v>
      </c>
      <c r="E1967" s="73" t="s">
        <v>2518</v>
      </c>
      <c r="F1967" s="79" t="str">
        <f>INDEX('Crosswalk Particulates'!$B:$B,MATCH('2017 EPA Data'!A1967,'Crosswalk Particulates'!$A:$A,0))</f>
        <v>process-other-industry</v>
      </c>
      <c r="G1967" s="84">
        <f>INDEX('Crosswalk Particulates'!$E:$E,MATCH('2017 EPA Data'!$B1967,'Crosswalk Particulates'!$D:$D,0))</f>
        <v>0</v>
      </c>
      <c r="H1967" s="96">
        <f t="shared" si="30"/>
        <v>0</v>
      </c>
    </row>
    <row r="1968" spans="1:8" hidden="1">
      <c r="A1968" s="73" t="s">
        <v>2584</v>
      </c>
      <c r="B1968" s="73" t="s">
        <v>2670</v>
      </c>
      <c r="C1968" s="73" t="s">
        <v>2517</v>
      </c>
      <c r="D1968" s="86">
        <v>4247.6240543347203</v>
      </c>
      <c r="E1968" s="73" t="s">
        <v>2518</v>
      </c>
      <c r="F1968" s="79" t="str">
        <f>INDEX('Crosswalk Particulates'!$B:$B,MATCH('2017 EPA Data'!A1968,'Crosswalk Particulates'!$A:$A,0))</f>
        <v>Electricity Sector</v>
      </c>
      <c r="G1968" s="84">
        <f>INDEX('Crosswalk Particulates'!$E:$E,MATCH('2017 EPA Data'!$B1968,'Crosswalk Particulates'!$D:$D,0))</f>
        <v>0</v>
      </c>
      <c r="H1968" s="96">
        <f t="shared" si="30"/>
        <v>0</v>
      </c>
    </row>
    <row r="1969" spans="1:8" hidden="1">
      <c r="A1969" s="73" t="s">
        <v>2602</v>
      </c>
      <c r="B1969" s="73" t="s">
        <v>2548</v>
      </c>
      <c r="C1969" s="73" t="s">
        <v>2517</v>
      </c>
      <c r="D1969" s="86">
        <v>4244.4204255000004</v>
      </c>
      <c r="E1969" s="73" t="s">
        <v>2518</v>
      </c>
      <c r="F1969" s="79" t="str">
        <f>INDEX('Crosswalk Particulates'!$B:$B,MATCH('2017 EPA Data'!A1969,'Crosswalk Particulates'!$A:$A,0))</f>
        <v>process-other-industry</v>
      </c>
      <c r="G1969" s="84">
        <f>INDEX('Crosswalk Particulates'!$E:$E,MATCH('2017 EPA Data'!$B1969,'Crosswalk Particulates'!$D:$D,0))</f>
        <v>0</v>
      </c>
      <c r="H1969" s="96">
        <f t="shared" si="30"/>
        <v>0</v>
      </c>
    </row>
    <row r="1970" spans="1:8" hidden="1">
      <c r="A1970" s="73" t="s">
        <v>2591</v>
      </c>
      <c r="B1970" s="73" t="s">
        <v>2615</v>
      </c>
      <c r="C1970" s="73" t="s">
        <v>2557</v>
      </c>
      <c r="D1970" s="86">
        <v>4236.9227020644639</v>
      </c>
      <c r="E1970" s="73" t="s">
        <v>2522</v>
      </c>
      <c r="F1970" s="79" t="str">
        <f>INDEX('Crosswalk Particulates'!$B:$B,MATCH('2017 EPA Data'!A1970,'Crosswalk Particulates'!$A:$A,0))</f>
        <v>Other-EPA</v>
      </c>
      <c r="G1970" s="84" t="str">
        <f>INDEX('Crosswalk Particulates'!$E:$E,MATCH('2017 EPA Data'!$B1970,'Crosswalk Particulates'!$D:$D,0))</f>
        <v>SOx</v>
      </c>
      <c r="H1970" s="96">
        <f t="shared" si="30"/>
        <v>3843676190.9666648</v>
      </c>
    </row>
    <row r="1971" spans="1:8" hidden="1">
      <c r="A1971" s="73" t="s">
        <v>2530</v>
      </c>
      <c r="B1971" s="73" t="s">
        <v>2691</v>
      </c>
      <c r="C1971" s="73" t="s">
        <v>2517</v>
      </c>
      <c r="D1971" s="86">
        <v>4229.8733329953066</v>
      </c>
      <c r="E1971" s="73" t="s">
        <v>2518</v>
      </c>
      <c r="F1971" s="79" t="str">
        <f>INDEX('Crosswalk Particulates'!$B:$B,MATCH('2017 EPA Data'!A1971,'Crosswalk Particulates'!$A:$A,0))</f>
        <v>process-other-industry</v>
      </c>
      <c r="G1971" s="84">
        <f>INDEX('Crosswalk Particulates'!$E:$E,MATCH('2017 EPA Data'!$B1971,'Crosswalk Particulates'!$D:$D,0))</f>
        <v>0</v>
      </c>
      <c r="H1971" s="96">
        <f t="shared" si="30"/>
        <v>0</v>
      </c>
    </row>
    <row r="1972" spans="1:8" hidden="1">
      <c r="A1972" s="73" t="s">
        <v>2578</v>
      </c>
      <c r="B1972" s="73" t="s">
        <v>2697</v>
      </c>
      <c r="C1972" s="73" t="s">
        <v>2517</v>
      </c>
      <c r="D1972" s="86">
        <v>4218.0405174759999</v>
      </c>
      <c r="E1972" s="73" t="s">
        <v>2518</v>
      </c>
      <c r="F1972" s="79" t="str">
        <f>INDEX('Crosswalk Particulates'!$B:$B,MATCH('2017 EPA Data'!A1972,'Crosswalk Particulates'!$A:$A,0))</f>
        <v>process-chemicals-industry</v>
      </c>
      <c r="G1972" s="84">
        <f>INDEX('Crosswalk Particulates'!$E:$E,MATCH('2017 EPA Data'!$B1972,'Crosswalk Particulates'!$D:$D,0))</f>
        <v>0</v>
      </c>
      <c r="H1972" s="96">
        <f t="shared" si="30"/>
        <v>0</v>
      </c>
    </row>
    <row r="1973" spans="1:8" hidden="1">
      <c r="A1973" s="73" t="s">
        <v>2569</v>
      </c>
      <c r="B1973" s="73" t="s">
        <v>2520</v>
      </c>
      <c r="C1973" s="73" t="s">
        <v>2521</v>
      </c>
      <c r="D1973" s="86">
        <v>4218</v>
      </c>
      <c r="E1973" s="73" t="s">
        <v>2522</v>
      </c>
      <c r="F1973" s="79" t="str">
        <f>INDEX('Crosswalk Particulates'!$B:$B,MATCH('2017 EPA Data'!A1973,'Crosswalk Particulates'!$A:$A,0))</f>
        <v>Transportation Sector</v>
      </c>
      <c r="G1973" s="84">
        <f>INDEX('Crosswalk Particulates'!$E:$E,MATCH('2017 EPA Data'!$B1973,'Crosswalk Particulates'!$D:$D,0))</f>
        <v>0</v>
      </c>
      <c r="H1973" s="96">
        <f t="shared" si="30"/>
        <v>3826509783.9990568</v>
      </c>
    </row>
    <row r="1974" spans="1:8" hidden="1">
      <c r="A1974" s="73" t="s">
        <v>2538</v>
      </c>
      <c r="B1974" s="73" t="s">
        <v>2611</v>
      </c>
      <c r="C1974" s="73" t="s">
        <v>2517</v>
      </c>
      <c r="D1974" s="86">
        <v>4208.4727980400003</v>
      </c>
      <c r="E1974" s="73" t="s">
        <v>2518</v>
      </c>
      <c r="F1974" s="79" t="str">
        <f>INDEX('Crosswalk Particulates'!$B:$B,MATCH('2017 EPA Data'!A1974,'Crosswalk Particulates'!$A:$A,0))</f>
        <v>process-other-industry</v>
      </c>
      <c r="G1974" s="84">
        <f>INDEX('Crosswalk Particulates'!$E:$E,MATCH('2017 EPA Data'!$B1974,'Crosswalk Particulates'!$D:$D,0))</f>
        <v>0</v>
      </c>
      <c r="H1974" s="96">
        <f t="shared" si="30"/>
        <v>0</v>
      </c>
    </row>
    <row r="1975" spans="1:8" hidden="1">
      <c r="A1975" s="73" t="s">
        <v>2547</v>
      </c>
      <c r="B1975" s="73" t="s">
        <v>2579</v>
      </c>
      <c r="C1975" s="73" t="s">
        <v>2517</v>
      </c>
      <c r="D1975" s="86">
        <v>4207.7333699999999</v>
      </c>
      <c r="E1975" s="73" t="s">
        <v>2518</v>
      </c>
      <c r="F1975" s="79" t="str">
        <f>INDEX('Crosswalk Particulates'!$B:$B,MATCH('2017 EPA Data'!A1975,'Crosswalk Particulates'!$A:$A,0))</f>
        <v>process-other-industry</v>
      </c>
      <c r="G1975" s="84">
        <f>INDEX('Crosswalk Particulates'!$E:$E,MATCH('2017 EPA Data'!$B1975,'Crosswalk Particulates'!$D:$D,0))</f>
        <v>0</v>
      </c>
      <c r="H1975" s="96">
        <f t="shared" si="30"/>
        <v>0</v>
      </c>
    </row>
    <row r="1976" spans="1:8" hidden="1">
      <c r="A1976" s="73" t="s">
        <v>2631</v>
      </c>
      <c r="B1976" s="73" t="s">
        <v>2590</v>
      </c>
      <c r="C1976" s="73" t="s">
        <v>2557</v>
      </c>
      <c r="D1976" s="86">
        <v>4207.2586651458096</v>
      </c>
      <c r="E1976" s="73" t="s">
        <v>2522</v>
      </c>
      <c r="F1976" s="79" t="str">
        <f>INDEX('Crosswalk Particulates'!$B:$B,MATCH('2017 EPA Data'!A1976,'Crosswalk Particulates'!$A:$A,0))</f>
        <v>Residential Buildings Sector</v>
      </c>
      <c r="G1976" s="84" t="str">
        <f>INDEX('Crosswalk Particulates'!$E:$E,MATCH('2017 EPA Data'!$B1976,'Crosswalk Particulates'!$D:$D,0))</f>
        <v>PM10</v>
      </c>
      <c r="H1976" s="96">
        <f t="shared" si="30"/>
        <v>3816765397.3435879</v>
      </c>
    </row>
    <row r="1977" spans="1:8" hidden="1">
      <c r="A1977" s="73" t="s">
        <v>2664</v>
      </c>
      <c r="B1977" s="73" t="s">
        <v>2528</v>
      </c>
      <c r="C1977" s="73" t="s">
        <v>2517</v>
      </c>
      <c r="D1977" s="86">
        <v>4198.9652257073103</v>
      </c>
      <c r="E1977" s="73" t="s">
        <v>2518</v>
      </c>
      <c r="F1977" s="79" t="str">
        <f>INDEX('Crosswalk Particulates'!$B:$B,MATCH('2017 EPA Data'!A1977,'Crosswalk Particulates'!$A:$A,0))</f>
        <v>Commercial Buildings Sector</v>
      </c>
      <c r="G1977" s="84">
        <f>INDEX('Crosswalk Particulates'!$E:$E,MATCH('2017 EPA Data'!$B1977,'Crosswalk Particulates'!$D:$D,0))</f>
        <v>0</v>
      </c>
      <c r="H1977" s="96">
        <f t="shared" si="30"/>
        <v>0</v>
      </c>
    </row>
    <row r="1978" spans="1:8" hidden="1">
      <c r="A1978" s="73" t="s">
        <v>2596</v>
      </c>
      <c r="B1978" s="73" t="s">
        <v>2598</v>
      </c>
      <c r="C1978" s="73" t="s">
        <v>2517</v>
      </c>
      <c r="D1978" s="86">
        <v>4174.4773144999999</v>
      </c>
      <c r="E1978" s="73" t="s">
        <v>2518</v>
      </c>
      <c r="F1978" s="79" t="str">
        <f>INDEX('Crosswalk Particulates'!$B:$B,MATCH('2017 EPA Data'!A1978,'Crosswalk Particulates'!$A:$A,0))</f>
        <v>industry-fuel-coal</v>
      </c>
      <c r="G1978" s="84">
        <f>INDEX('Crosswalk Particulates'!$E:$E,MATCH('2017 EPA Data'!$B1978,'Crosswalk Particulates'!$D:$D,0))</f>
        <v>0</v>
      </c>
      <c r="H1978" s="96">
        <f t="shared" si="30"/>
        <v>0</v>
      </c>
    </row>
    <row r="1979" spans="1:8" hidden="1">
      <c r="A1979" s="73" t="s">
        <v>2619</v>
      </c>
      <c r="B1979" s="73" t="s">
        <v>2740</v>
      </c>
      <c r="C1979" s="73" t="s">
        <v>2517</v>
      </c>
      <c r="D1979" s="86">
        <v>4171.5109787603305</v>
      </c>
      <c r="E1979" s="73" t="s">
        <v>2518</v>
      </c>
      <c r="F1979" s="79" t="str">
        <f>INDEX('Crosswalk Particulates'!$B:$B,MATCH('2017 EPA Data'!A1979,'Crosswalk Particulates'!$A:$A,0))</f>
        <v>process-iron and steel-industry</v>
      </c>
      <c r="G1979" s="84">
        <f>INDEX('Crosswalk Particulates'!$E:$E,MATCH('2017 EPA Data'!$B1979,'Crosswalk Particulates'!$D:$D,0))</f>
        <v>0</v>
      </c>
      <c r="H1979" s="96">
        <f t="shared" si="30"/>
        <v>0</v>
      </c>
    </row>
    <row r="1980" spans="1:8" hidden="1">
      <c r="A1980" s="73" t="s">
        <v>2547</v>
      </c>
      <c r="B1980" s="73" t="s">
        <v>2610</v>
      </c>
      <c r="C1980" s="73" t="s">
        <v>2557</v>
      </c>
      <c r="D1980" s="86">
        <v>4168.111819670391</v>
      </c>
      <c r="E1980" s="73" t="s">
        <v>2522</v>
      </c>
      <c r="F1980" s="79" t="str">
        <f>INDEX('Crosswalk Particulates'!$B:$B,MATCH('2017 EPA Data'!A1980,'Crosswalk Particulates'!$A:$A,0))</f>
        <v>process-other-industry</v>
      </c>
      <c r="G1980" s="84" t="str">
        <f>INDEX('Crosswalk Particulates'!$E:$E,MATCH('2017 EPA Data'!$B1980,'Crosswalk Particulates'!$D:$D,0))</f>
        <v>PM25</v>
      </c>
      <c r="H1980" s="96">
        <f t="shared" si="30"/>
        <v>3781251934.2747421</v>
      </c>
    </row>
    <row r="1981" spans="1:8" hidden="1">
      <c r="A1981" s="73" t="s">
        <v>2629</v>
      </c>
      <c r="B1981" s="73" t="s">
        <v>2606</v>
      </c>
      <c r="C1981" s="73" t="s">
        <v>2517</v>
      </c>
      <c r="D1981" s="86">
        <v>4167.4400935840004</v>
      </c>
      <c r="E1981" s="73" t="s">
        <v>2518</v>
      </c>
      <c r="F1981" s="79" t="str">
        <f>INDEX('Crosswalk Particulates'!$B:$B,MATCH('2017 EPA Data'!A1981,'Crosswalk Particulates'!$A:$A,0))</f>
        <v>industry-fuel-oil</v>
      </c>
      <c r="G1981" s="84">
        <f>INDEX('Crosswalk Particulates'!$E:$E,MATCH('2017 EPA Data'!$B1981,'Crosswalk Particulates'!$D:$D,0))</f>
        <v>0</v>
      </c>
      <c r="H1981" s="96">
        <f t="shared" si="30"/>
        <v>0</v>
      </c>
    </row>
    <row r="1982" spans="1:8" hidden="1">
      <c r="A1982" s="73" t="s">
        <v>2519</v>
      </c>
      <c r="B1982" s="73" t="s">
        <v>2738</v>
      </c>
      <c r="C1982" s="73" t="s">
        <v>2517</v>
      </c>
      <c r="D1982" s="86">
        <v>4166.6260027999997</v>
      </c>
      <c r="E1982" s="73" t="s">
        <v>2518</v>
      </c>
      <c r="F1982" s="79" t="str">
        <f>INDEX('Crosswalk Particulates'!$B:$B,MATCH('2017 EPA Data'!A1982,'Crosswalk Particulates'!$A:$A,0))</f>
        <v>process-other-industry</v>
      </c>
      <c r="G1982" s="84">
        <f>INDEX('Crosswalk Particulates'!$E:$E,MATCH('2017 EPA Data'!$B1982,'Crosswalk Particulates'!$D:$D,0))</f>
        <v>0</v>
      </c>
      <c r="H1982" s="96">
        <f t="shared" si="30"/>
        <v>0</v>
      </c>
    </row>
    <row r="1983" spans="1:8" hidden="1">
      <c r="A1983" s="73" t="s">
        <v>2547</v>
      </c>
      <c r="B1983" s="73" t="s">
        <v>2749</v>
      </c>
      <c r="C1983" s="73" t="s">
        <v>2517</v>
      </c>
      <c r="D1983" s="86">
        <v>4164.9377400000003</v>
      </c>
      <c r="E1983" s="73" t="s">
        <v>2518</v>
      </c>
      <c r="F1983" s="79" t="str">
        <f>INDEX('Crosswalk Particulates'!$B:$B,MATCH('2017 EPA Data'!A1983,'Crosswalk Particulates'!$A:$A,0))</f>
        <v>process-other-industry</v>
      </c>
      <c r="G1983" s="84">
        <f>INDEX('Crosswalk Particulates'!$E:$E,MATCH('2017 EPA Data'!$B1983,'Crosswalk Particulates'!$D:$D,0))</f>
        <v>0</v>
      </c>
      <c r="H1983" s="96">
        <f t="shared" si="30"/>
        <v>0</v>
      </c>
    </row>
    <row r="1984" spans="1:8" hidden="1">
      <c r="A1984" s="73" t="s">
        <v>2585</v>
      </c>
      <c r="B1984" s="73" t="s">
        <v>2576</v>
      </c>
      <c r="C1984" s="73" t="s">
        <v>2517</v>
      </c>
      <c r="D1984" s="86">
        <v>4157.7290646199999</v>
      </c>
      <c r="E1984" s="73" t="s">
        <v>2518</v>
      </c>
      <c r="F1984" s="79" t="str">
        <f>INDEX('Crosswalk Particulates'!$B:$B,MATCH('2017 EPA Data'!A1984,'Crosswalk Particulates'!$A:$A,0))</f>
        <v>process-other-industry</v>
      </c>
      <c r="G1984" s="84">
        <f>INDEX('Crosswalk Particulates'!$E:$E,MATCH('2017 EPA Data'!$B1984,'Crosswalk Particulates'!$D:$D,0))</f>
        <v>0</v>
      </c>
      <c r="H1984" s="96">
        <f t="shared" si="30"/>
        <v>0</v>
      </c>
    </row>
    <row r="1985" spans="1:8" hidden="1">
      <c r="A1985" s="73" t="s">
        <v>2578</v>
      </c>
      <c r="B1985" s="73" t="s">
        <v>2728</v>
      </c>
      <c r="C1985" s="73" t="s">
        <v>2517</v>
      </c>
      <c r="D1985" s="86">
        <v>4154.7055108499244</v>
      </c>
      <c r="E1985" s="73" t="s">
        <v>2518</v>
      </c>
      <c r="F1985" s="79" t="str">
        <f>INDEX('Crosswalk Particulates'!$B:$B,MATCH('2017 EPA Data'!A1985,'Crosswalk Particulates'!$A:$A,0))</f>
        <v>process-chemicals-industry</v>
      </c>
      <c r="G1985" s="84">
        <f>INDEX('Crosswalk Particulates'!$E:$E,MATCH('2017 EPA Data'!$B1985,'Crosswalk Particulates'!$D:$D,0))</f>
        <v>0</v>
      </c>
      <c r="H1985" s="96">
        <f t="shared" si="30"/>
        <v>0</v>
      </c>
    </row>
    <row r="1986" spans="1:8" hidden="1">
      <c r="A1986" s="73" t="s">
        <v>2632</v>
      </c>
      <c r="B1986" s="73" t="s">
        <v>2622</v>
      </c>
      <c r="C1986" s="73" t="s">
        <v>2623</v>
      </c>
      <c r="D1986" s="86">
        <v>4146.5093145180745</v>
      </c>
      <c r="E1986" s="73" t="s">
        <v>2518</v>
      </c>
      <c r="F1986" s="79" t="str">
        <f>INDEX('Crosswalk Particulates'!$B:$B,MATCH('2017 EPA Data'!A1986,'Crosswalk Particulates'!$A:$A,0))</f>
        <v>industry-fuel-other</v>
      </c>
      <c r="G1986" s="84">
        <f>INDEX('Crosswalk Particulates'!$E:$E,MATCH('2017 EPA Data'!$B1986,'Crosswalk Particulates'!$D:$D,0))</f>
        <v>0</v>
      </c>
      <c r="H1986" s="96">
        <f t="shared" si="30"/>
        <v>0</v>
      </c>
    </row>
    <row r="1987" spans="1:8" hidden="1">
      <c r="A1987" s="73" t="s">
        <v>2607</v>
      </c>
      <c r="B1987" s="73" t="s">
        <v>2630</v>
      </c>
      <c r="D1987" s="86">
        <v>4146.4343746910263</v>
      </c>
      <c r="E1987" s="73" t="s">
        <v>2522</v>
      </c>
      <c r="F1987" s="79" t="str">
        <f>INDEX('Crosswalk Particulates'!$B:$B,MATCH('2017 EPA Data'!A1987,'Crosswalk Particulates'!$A:$A,0))</f>
        <v>process-cement-industry</v>
      </c>
      <c r="G1987" s="84">
        <f>INDEX('Crosswalk Particulates'!$E:$E,MATCH('2017 EPA Data'!$B1987,'Crosswalk Particulates'!$D:$D,0))</f>
        <v>0</v>
      </c>
      <c r="H1987" s="96">
        <f t="shared" si="30"/>
        <v>3761586463.6001</v>
      </c>
    </row>
    <row r="1988" spans="1:8" hidden="1">
      <c r="A1988" s="73" t="s">
        <v>2607</v>
      </c>
      <c r="B1988" s="73" t="s">
        <v>2694</v>
      </c>
      <c r="C1988" s="73" t="s">
        <v>2517</v>
      </c>
      <c r="D1988" s="86">
        <v>4137.7287774932756</v>
      </c>
      <c r="E1988" s="73" t="s">
        <v>2518</v>
      </c>
      <c r="F1988" s="79" t="str">
        <f>INDEX('Crosswalk Particulates'!$B:$B,MATCH('2017 EPA Data'!A1988,'Crosswalk Particulates'!$A:$A,0))</f>
        <v>process-cement-industry</v>
      </c>
      <c r="G1988" s="84">
        <f>INDEX('Crosswalk Particulates'!$E:$E,MATCH('2017 EPA Data'!$B1988,'Crosswalk Particulates'!$D:$D,0))</f>
        <v>0</v>
      </c>
      <c r="H1988" s="96">
        <f t="shared" ref="H1988:H2051" si="31">IF(E1988="TON",D1988/metricton_to_shortton,0)*10^6</f>
        <v>0</v>
      </c>
    </row>
    <row r="1989" spans="1:8" hidden="1">
      <c r="A1989" s="73" t="s">
        <v>2596</v>
      </c>
      <c r="B1989" s="73" t="s">
        <v>2537</v>
      </c>
      <c r="C1989" s="73" t="s">
        <v>2517</v>
      </c>
      <c r="D1989" s="86">
        <v>4127.9628614853127</v>
      </c>
      <c r="E1989" s="73" t="s">
        <v>2518</v>
      </c>
      <c r="F1989" s="79" t="str">
        <f>INDEX('Crosswalk Particulates'!$B:$B,MATCH('2017 EPA Data'!A1989,'Crosswalk Particulates'!$A:$A,0))</f>
        <v>industry-fuel-coal</v>
      </c>
      <c r="G1989" s="84">
        <f>INDEX('Crosswalk Particulates'!$E:$E,MATCH('2017 EPA Data'!$B1989,'Crosswalk Particulates'!$D:$D,0))</f>
        <v>0</v>
      </c>
      <c r="H1989" s="96">
        <f t="shared" si="31"/>
        <v>0</v>
      </c>
    </row>
    <row r="1990" spans="1:8" hidden="1">
      <c r="A1990" s="73" t="s">
        <v>2578</v>
      </c>
      <c r="B1990" s="73" t="s">
        <v>2686</v>
      </c>
      <c r="C1990" s="73" t="s">
        <v>2517</v>
      </c>
      <c r="D1990" s="86">
        <v>4124.4707799587577</v>
      </c>
      <c r="E1990" s="73" t="s">
        <v>2518</v>
      </c>
      <c r="F1990" s="79" t="str">
        <f>INDEX('Crosswalk Particulates'!$B:$B,MATCH('2017 EPA Data'!A1990,'Crosswalk Particulates'!$A:$A,0))</f>
        <v>process-chemicals-industry</v>
      </c>
      <c r="G1990" s="84">
        <f>INDEX('Crosswalk Particulates'!$E:$E,MATCH('2017 EPA Data'!$B1990,'Crosswalk Particulates'!$D:$D,0))</f>
        <v>0</v>
      </c>
      <c r="H1990" s="96">
        <f t="shared" si="31"/>
        <v>0</v>
      </c>
    </row>
    <row r="1991" spans="1:8" hidden="1">
      <c r="A1991" s="73" t="s">
        <v>2584</v>
      </c>
      <c r="B1991" s="73" t="s">
        <v>2661</v>
      </c>
      <c r="C1991" s="73" t="s">
        <v>2517</v>
      </c>
      <c r="D1991" s="86">
        <v>4121.3321937278497</v>
      </c>
      <c r="E1991" s="73" t="s">
        <v>2518</v>
      </c>
      <c r="F1991" s="79" t="str">
        <f>INDEX('Crosswalk Particulates'!$B:$B,MATCH('2017 EPA Data'!A1991,'Crosswalk Particulates'!$A:$A,0))</f>
        <v>Electricity Sector</v>
      </c>
      <c r="G1991" s="84">
        <f>INDEX('Crosswalk Particulates'!$E:$E,MATCH('2017 EPA Data'!$B1991,'Crosswalk Particulates'!$D:$D,0))</f>
        <v>0</v>
      </c>
      <c r="H1991" s="96">
        <f t="shared" si="31"/>
        <v>0</v>
      </c>
    </row>
    <row r="1992" spans="1:8" hidden="1">
      <c r="A1992" s="73" t="s">
        <v>2582</v>
      </c>
      <c r="B1992" s="73" t="s">
        <v>2537</v>
      </c>
      <c r="C1992" s="73" t="s">
        <v>2517</v>
      </c>
      <c r="D1992" s="86">
        <v>4115.8307223803822</v>
      </c>
      <c r="E1992" s="73" t="s">
        <v>2518</v>
      </c>
      <c r="F1992" s="79" t="str">
        <f>INDEX('Crosswalk Particulates'!$B:$B,MATCH('2017 EPA Data'!A1992,'Crosswalk Particulates'!$A:$A,0))</f>
        <v>Commercial Buildings Sector</v>
      </c>
      <c r="G1992" s="84">
        <f>INDEX('Crosswalk Particulates'!$E:$E,MATCH('2017 EPA Data'!$B1992,'Crosswalk Particulates'!$D:$D,0))</f>
        <v>0</v>
      </c>
      <c r="H1992" s="96">
        <f t="shared" si="31"/>
        <v>0</v>
      </c>
    </row>
    <row r="1993" spans="1:8" hidden="1">
      <c r="A1993" s="73" t="s">
        <v>2586</v>
      </c>
      <c r="B1993" s="73" t="s">
        <v>2715</v>
      </c>
      <c r="C1993" s="73" t="s">
        <v>2517</v>
      </c>
      <c r="D1993" s="86">
        <v>4102.0384118214233</v>
      </c>
      <c r="E1993" s="73" t="s">
        <v>2518</v>
      </c>
      <c r="F1993" s="79" t="str">
        <f>INDEX('Crosswalk Particulates'!$B:$B,MATCH('2017 EPA Data'!A1993,'Crosswalk Particulates'!$A:$A,0))</f>
        <v>process-other-industry</v>
      </c>
      <c r="G1993" s="84">
        <f>INDEX('Crosswalk Particulates'!$E:$E,MATCH('2017 EPA Data'!$B1993,'Crosswalk Particulates'!$D:$D,0))</f>
        <v>0</v>
      </c>
      <c r="H1993" s="96">
        <f t="shared" si="31"/>
        <v>0</v>
      </c>
    </row>
    <row r="1994" spans="1:8" hidden="1">
      <c r="A1994" s="73" t="s">
        <v>2602</v>
      </c>
      <c r="B1994" s="73" t="s">
        <v>2703</v>
      </c>
      <c r="C1994" s="73" t="s">
        <v>2517</v>
      </c>
      <c r="D1994" s="86">
        <v>4095.2</v>
      </c>
      <c r="E1994" s="73" t="s">
        <v>2518</v>
      </c>
      <c r="F1994" s="79" t="str">
        <f>INDEX('Crosswalk Particulates'!$B:$B,MATCH('2017 EPA Data'!A1994,'Crosswalk Particulates'!$A:$A,0))</f>
        <v>process-other-industry</v>
      </c>
      <c r="G1994" s="84">
        <f>INDEX('Crosswalk Particulates'!$E:$E,MATCH('2017 EPA Data'!$B1994,'Crosswalk Particulates'!$D:$D,0))</f>
        <v>0</v>
      </c>
      <c r="H1994" s="96">
        <f t="shared" si="31"/>
        <v>0</v>
      </c>
    </row>
    <row r="1995" spans="1:8" hidden="1">
      <c r="A1995" s="73" t="s">
        <v>2692</v>
      </c>
      <c r="B1995" s="73" t="s">
        <v>2622</v>
      </c>
      <c r="C1995" s="73" t="s">
        <v>2623</v>
      </c>
      <c r="D1995" s="86">
        <v>4080.5506434122299</v>
      </c>
      <c r="E1995" s="73" t="s">
        <v>2518</v>
      </c>
      <c r="F1995" s="79" t="str">
        <f>INDEX('Crosswalk Particulates'!$B:$B,MATCH('2017 EPA Data'!A1995,'Crosswalk Particulates'!$A:$A,0))</f>
        <v>Residential Buildings Sector</v>
      </c>
      <c r="G1995" s="84">
        <f>INDEX('Crosswalk Particulates'!$E:$E,MATCH('2017 EPA Data'!$B1995,'Crosswalk Particulates'!$D:$D,0))</f>
        <v>0</v>
      </c>
      <c r="H1995" s="96">
        <f t="shared" si="31"/>
        <v>0</v>
      </c>
    </row>
    <row r="1996" spans="1:8" hidden="1">
      <c r="A1996" s="73" t="s">
        <v>2584</v>
      </c>
      <c r="B1996" s="73" t="s">
        <v>2573</v>
      </c>
      <c r="C1996" s="73" t="s">
        <v>2517</v>
      </c>
      <c r="D1996" s="86">
        <v>4073.3221921067502</v>
      </c>
      <c r="E1996" s="73" t="s">
        <v>2518</v>
      </c>
      <c r="F1996" s="79" t="str">
        <f>INDEX('Crosswalk Particulates'!$B:$B,MATCH('2017 EPA Data'!A1996,'Crosswalk Particulates'!$A:$A,0))</f>
        <v>Electricity Sector</v>
      </c>
      <c r="G1996" s="84">
        <f>INDEX('Crosswalk Particulates'!$E:$E,MATCH('2017 EPA Data'!$B1996,'Crosswalk Particulates'!$D:$D,0))</f>
        <v>0</v>
      </c>
      <c r="H1996" s="96">
        <f t="shared" si="31"/>
        <v>0</v>
      </c>
    </row>
    <row r="1997" spans="1:8" hidden="1">
      <c r="A1997" s="73" t="s">
        <v>2601</v>
      </c>
      <c r="B1997" s="73" t="s">
        <v>2716</v>
      </c>
      <c r="D1997" s="86">
        <v>4053.5446973479598</v>
      </c>
      <c r="E1997" s="73" t="s">
        <v>2522</v>
      </c>
      <c r="F1997" s="79" t="str">
        <f>INDEX('Crosswalk Particulates'!$B:$B,MATCH('2017 EPA Data'!A1997,'Crosswalk Particulates'!$A:$A,0))</f>
        <v>Commercial Buildings Sector</v>
      </c>
      <c r="G1997" s="84" t="str">
        <f>INDEX('Crosswalk Particulates'!$E:$E,MATCH('2017 EPA Data'!$B1997,'Crosswalk Particulates'!$D:$D,0))</f>
        <v>BC</v>
      </c>
      <c r="H1997" s="96">
        <f t="shared" si="31"/>
        <v>3677318265.5949416</v>
      </c>
    </row>
    <row r="1998" spans="1:8" hidden="1">
      <c r="A1998" s="73" t="s">
        <v>2551</v>
      </c>
      <c r="B1998" s="73" t="s">
        <v>2621</v>
      </c>
      <c r="C1998" s="73" t="s">
        <v>2517</v>
      </c>
      <c r="D1998" s="86">
        <v>4051.3460609082031</v>
      </c>
      <c r="E1998" s="73" t="s">
        <v>2518</v>
      </c>
      <c r="F1998" s="79" t="str">
        <f>INDEX('Crosswalk Particulates'!$B:$B,MATCH('2017 EPA Data'!A1998,'Crosswalk Particulates'!$A:$A,0))</f>
        <v>industry-fuel-natural gas</v>
      </c>
      <c r="G1998" s="84">
        <f>INDEX('Crosswalk Particulates'!$E:$E,MATCH('2017 EPA Data'!$B1998,'Crosswalk Particulates'!$D:$D,0))</f>
        <v>0</v>
      </c>
      <c r="H1998" s="96">
        <f t="shared" si="31"/>
        <v>0</v>
      </c>
    </row>
    <row r="1999" spans="1:8" hidden="1">
      <c r="A1999" s="73" t="s">
        <v>2631</v>
      </c>
      <c r="B1999" s="73" t="s">
        <v>2610</v>
      </c>
      <c r="C1999" s="73" t="s">
        <v>2557</v>
      </c>
      <c r="D1999" s="86">
        <v>4045.6135763377001</v>
      </c>
      <c r="E1999" s="73" t="s">
        <v>2522</v>
      </c>
      <c r="F1999" s="79" t="str">
        <f>INDEX('Crosswalk Particulates'!$B:$B,MATCH('2017 EPA Data'!A1999,'Crosswalk Particulates'!$A:$A,0))</f>
        <v>Residential Buildings Sector</v>
      </c>
      <c r="G1999" s="84" t="str">
        <f>INDEX('Crosswalk Particulates'!$E:$E,MATCH('2017 EPA Data'!$B1999,'Crosswalk Particulates'!$D:$D,0))</f>
        <v>PM25</v>
      </c>
      <c r="H1999" s="96">
        <f t="shared" si="31"/>
        <v>3670123265.0866818</v>
      </c>
    </row>
    <row r="2000" spans="1:8" hidden="1">
      <c r="A2000" s="73" t="s">
        <v>2619</v>
      </c>
      <c r="B2000" s="73" t="s">
        <v>2706</v>
      </c>
      <c r="C2000" s="73" t="s">
        <v>2517</v>
      </c>
      <c r="D2000" s="86">
        <v>4039.2630008219999</v>
      </c>
      <c r="E2000" s="73" t="s">
        <v>2518</v>
      </c>
      <c r="F2000" s="79" t="str">
        <f>INDEX('Crosswalk Particulates'!$B:$B,MATCH('2017 EPA Data'!A2000,'Crosswalk Particulates'!$A:$A,0))</f>
        <v>process-iron and steel-industry</v>
      </c>
      <c r="G2000" s="84">
        <f>INDEX('Crosswalk Particulates'!$E:$E,MATCH('2017 EPA Data'!$B2000,'Crosswalk Particulates'!$D:$D,0))</f>
        <v>0</v>
      </c>
      <c r="H2000" s="96">
        <f t="shared" si="31"/>
        <v>0</v>
      </c>
    </row>
    <row r="2001" spans="1:8" hidden="1">
      <c r="A2001" s="73" t="s">
        <v>2601</v>
      </c>
      <c r="B2001" s="73" t="s">
        <v>2626</v>
      </c>
      <c r="C2001" s="73" t="s">
        <v>2517</v>
      </c>
      <c r="D2001" s="86">
        <v>4032.5864453377999</v>
      </c>
      <c r="E2001" s="73" t="s">
        <v>2518</v>
      </c>
      <c r="F2001" s="79" t="str">
        <f>INDEX('Crosswalk Particulates'!$B:$B,MATCH('2017 EPA Data'!A2001,'Crosswalk Particulates'!$A:$A,0))</f>
        <v>Commercial Buildings Sector</v>
      </c>
      <c r="G2001" s="84">
        <f>INDEX('Crosswalk Particulates'!$E:$E,MATCH('2017 EPA Data'!$B2001,'Crosswalk Particulates'!$D:$D,0))</f>
        <v>0</v>
      </c>
      <c r="H2001" s="96">
        <f t="shared" si="31"/>
        <v>0</v>
      </c>
    </row>
    <row r="2002" spans="1:8" hidden="1">
      <c r="A2002" s="73" t="s">
        <v>2530</v>
      </c>
      <c r="B2002" s="73" t="s">
        <v>2574</v>
      </c>
      <c r="C2002" s="73" t="s">
        <v>2517</v>
      </c>
      <c r="D2002" s="86">
        <v>4032.0970987638721</v>
      </c>
      <c r="E2002" s="73" t="s">
        <v>2518</v>
      </c>
      <c r="F2002" s="79" t="str">
        <f>INDEX('Crosswalk Particulates'!$B:$B,MATCH('2017 EPA Data'!A2002,'Crosswalk Particulates'!$A:$A,0))</f>
        <v>process-other-industry</v>
      </c>
      <c r="G2002" s="84">
        <f>INDEX('Crosswalk Particulates'!$E:$E,MATCH('2017 EPA Data'!$B2002,'Crosswalk Particulates'!$D:$D,0))</f>
        <v>0</v>
      </c>
      <c r="H2002" s="96">
        <f t="shared" si="31"/>
        <v>0</v>
      </c>
    </row>
    <row r="2003" spans="1:8" hidden="1">
      <c r="A2003" s="73" t="s">
        <v>2592</v>
      </c>
      <c r="B2003" s="73" t="s">
        <v>2753</v>
      </c>
      <c r="D2003" s="86">
        <v>4023.9929188150677</v>
      </c>
      <c r="E2003" s="73" t="s">
        <v>2522</v>
      </c>
      <c r="F2003" s="79" t="str">
        <f>INDEX('Crosswalk Particulates'!$B:$B,MATCH('2017 EPA Data'!A2003,'Crosswalk Particulates'!$A:$A,0))</f>
        <v>process-ngps-industry</v>
      </c>
      <c r="G2003" s="84">
        <f>INDEX('Crosswalk Particulates'!$E:$E,MATCH('2017 EPA Data'!$B2003,'Crosswalk Particulates'!$D:$D,0))</f>
        <v>0</v>
      </c>
      <c r="H2003" s="96">
        <f t="shared" si="31"/>
        <v>3650509311.1874771</v>
      </c>
    </row>
    <row r="2004" spans="1:8" hidden="1">
      <c r="A2004" s="73" t="s">
        <v>2619</v>
      </c>
      <c r="B2004" s="73" t="s">
        <v>2708</v>
      </c>
      <c r="C2004" s="73" t="s">
        <v>2517</v>
      </c>
      <c r="D2004" s="86">
        <v>4022.4322000000002</v>
      </c>
      <c r="E2004" s="73" t="s">
        <v>2518</v>
      </c>
      <c r="F2004" s="79" t="str">
        <f>INDEX('Crosswalk Particulates'!$B:$B,MATCH('2017 EPA Data'!A2004,'Crosswalk Particulates'!$A:$A,0))</f>
        <v>process-iron and steel-industry</v>
      </c>
      <c r="G2004" s="84">
        <f>INDEX('Crosswalk Particulates'!$E:$E,MATCH('2017 EPA Data'!$B2004,'Crosswalk Particulates'!$D:$D,0))</f>
        <v>0</v>
      </c>
      <c r="H2004" s="96">
        <f t="shared" si="31"/>
        <v>0</v>
      </c>
    </row>
    <row r="2005" spans="1:8" hidden="1">
      <c r="A2005" s="73" t="s">
        <v>2596</v>
      </c>
      <c r="B2005" s="73" t="s">
        <v>2684</v>
      </c>
      <c r="C2005" s="73" t="s">
        <v>2517</v>
      </c>
      <c r="D2005" s="86">
        <v>4021.63781995</v>
      </c>
      <c r="E2005" s="73" t="s">
        <v>2518</v>
      </c>
      <c r="F2005" s="79" t="str">
        <f>INDEX('Crosswalk Particulates'!$B:$B,MATCH('2017 EPA Data'!A2005,'Crosswalk Particulates'!$A:$A,0))</f>
        <v>industry-fuel-coal</v>
      </c>
      <c r="G2005" s="84">
        <f>INDEX('Crosswalk Particulates'!$E:$E,MATCH('2017 EPA Data'!$B2005,'Crosswalk Particulates'!$D:$D,0))</f>
        <v>0</v>
      </c>
      <c r="H2005" s="96">
        <f t="shared" si="31"/>
        <v>0</v>
      </c>
    </row>
    <row r="2006" spans="1:8" hidden="1">
      <c r="A2006" s="73" t="s">
        <v>2565</v>
      </c>
      <c r="B2006" s="73" t="s">
        <v>2720</v>
      </c>
      <c r="C2006" s="73" t="s">
        <v>2517</v>
      </c>
      <c r="D2006" s="86">
        <v>4020.3898279250002</v>
      </c>
      <c r="E2006" s="73" t="s">
        <v>2518</v>
      </c>
      <c r="F2006" s="79" t="str">
        <f>INDEX('Crosswalk Particulates'!$B:$B,MATCH('2017 EPA Data'!A2006,'Crosswalk Particulates'!$A:$A,0))</f>
        <v>Electricity Sector</v>
      </c>
      <c r="G2006" s="84">
        <f>INDEX('Crosswalk Particulates'!$E:$E,MATCH('2017 EPA Data'!$B2006,'Crosswalk Particulates'!$D:$D,0))</f>
        <v>0</v>
      </c>
      <c r="H2006" s="96">
        <f t="shared" si="31"/>
        <v>0</v>
      </c>
    </row>
    <row r="2007" spans="1:8" hidden="1">
      <c r="A2007" s="73" t="s">
        <v>2542</v>
      </c>
      <c r="B2007" s="73" t="s">
        <v>2634</v>
      </c>
      <c r="D2007" s="86">
        <v>4019.5580778853441</v>
      </c>
      <c r="E2007" s="73" t="s">
        <v>2522</v>
      </c>
      <c r="F2007" s="79" t="str">
        <f>INDEX('Crosswalk Particulates'!$B:$B,MATCH('2017 EPA Data'!A2007,'Crosswalk Particulates'!$A:$A,0))</f>
        <v>process-ngps-industry</v>
      </c>
      <c r="G2007" s="84" t="str">
        <f>INDEX('Crosswalk Particulates'!$E:$E,MATCH('2017 EPA Data'!$B2007,'Crosswalk Particulates'!$D:$D,0))</f>
        <v>OC</v>
      </c>
      <c r="H2007" s="96">
        <f t="shared" si="31"/>
        <v>3646486086.3870821</v>
      </c>
    </row>
    <row r="2008" spans="1:8" hidden="1">
      <c r="A2008" s="73" t="s">
        <v>2602</v>
      </c>
      <c r="B2008" s="73" t="s">
        <v>2740</v>
      </c>
      <c r="C2008" s="73" t="s">
        <v>2517</v>
      </c>
      <c r="D2008" s="86">
        <v>4008.1333407102006</v>
      </c>
      <c r="E2008" s="73" t="s">
        <v>2518</v>
      </c>
      <c r="F2008" s="79" t="str">
        <f>INDEX('Crosswalk Particulates'!$B:$B,MATCH('2017 EPA Data'!A2008,'Crosswalk Particulates'!$A:$A,0))</f>
        <v>process-other-industry</v>
      </c>
      <c r="G2008" s="84">
        <f>INDEX('Crosswalk Particulates'!$E:$E,MATCH('2017 EPA Data'!$B2008,'Crosswalk Particulates'!$D:$D,0))</f>
        <v>0</v>
      </c>
      <c r="H2008" s="96">
        <f t="shared" si="31"/>
        <v>0</v>
      </c>
    </row>
    <row r="2009" spans="1:8" hidden="1">
      <c r="A2009" s="73" t="s">
        <v>2527</v>
      </c>
      <c r="B2009" s="73" t="s">
        <v>2753</v>
      </c>
      <c r="D2009" s="86">
        <v>3995.0377460770451</v>
      </c>
      <c r="E2009" s="73" t="s">
        <v>2522</v>
      </c>
      <c r="F2009" s="79" t="str">
        <f>INDEX('Crosswalk Particulates'!$B:$B,MATCH('2017 EPA Data'!A2009,'Crosswalk Particulates'!$A:$A,0))</f>
        <v>Transportation Sector</v>
      </c>
      <c r="G2009" s="84">
        <f>INDEX('Crosswalk Particulates'!$E:$E,MATCH('2017 EPA Data'!$B2009,'Crosswalk Particulates'!$D:$D,0))</f>
        <v>0</v>
      </c>
      <c r="H2009" s="96">
        <f t="shared" si="31"/>
        <v>3624241589.0965748</v>
      </c>
    </row>
    <row r="2010" spans="1:8" hidden="1">
      <c r="A2010" s="73" t="s">
        <v>2619</v>
      </c>
      <c r="B2010" s="73" t="s">
        <v>2594</v>
      </c>
      <c r="C2010" s="73" t="s">
        <v>2517</v>
      </c>
      <c r="D2010" s="86">
        <v>3990.5880000000002</v>
      </c>
      <c r="E2010" s="73" t="s">
        <v>2518</v>
      </c>
      <c r="F2010" s="79" t="str">
        <f>INDEX('Crosswalk Particulates'!$B:$B,MATCH('2017 EPA Data'!A2010,'Crosswalk Particulates'!$A:$A,0))</f>
        <v>process-iron and steel-industry</v>
      </c>
      <c r="G2010" s="84">
        <f>INDEX('Crosswalk Particulates'!$E:$E,MATCH('2017 EPA Data'!$B2010,'Crosswalk Particulates'!$D:$D,0))</f>
        <v>0</v>
      </c>
      <c r="H2010" s="96">
        <f t="shared" si="31"/>
        <v>0</v>
      </c>
    </row>
    <row r="2011" spans="1:8" hidden="1">
      <c r="A2011" s="73" t="s">
        <v>2647</v>
      </c>
      <c r="B2011" s="73" t="s">
        <v>2535</v>
      </c>
      <c r="C2011" s="73" t="s">
        <v>2517</v>
      </c>
      <c r="D2011" s="86">
        <v>3977.73156346</v>
      </c>
      <c r="E2011" s="73" t="s">
        <v>2518</v>
      </c>
      <c r="F2011" s="79" t="str">
        <f>INDEX('Crosswalk Particulates'!$B:$B,MATCH('2017 EPA Data'!A2011,'Crosswalk Particulates'!$A:$A,0))</f>
        <v>process-mining-industry</v>
      </c>
      <c r="G2011" s="84">
        <f>INDEX('Crosswalk Particulates'!$E:$E,MATCH('2017 EPA Data'!$B2011,'Crosswalk Particulates'!$D:$D,0))</f>
        <v>0</v>
      </c>
      <c r="H2011" s="96">
        <f t="shared" si="31"/>
        <v>0</v>
      </c>
    </row>
    <row r="2012" spans="1:8" hidden="1">
      <c r="A2012" s="73" t="s">
        <v>2555</v>
      </c>
      <c r="B2012" s="73" t="s">
        <v>2710</v>
      </c>
      <c r="C2012" s="73" t="s">
        <v>2517</v>
      </c>
      <c r="D2012" s="86">
        <v>3961.8661126279999</v>
      </c>
      <c r="E2012" s="73" t="s">
        <v>2518</v>
      </c>
      <c r="F2012" s="79" t="str">
        <f>INDEX('Crosswalk Particulates'!$B:$B,MATCH('2017 EPA Data'!A2012,'Crosswalk Particulates'!$A:$A,0))</f>
        <v>process-other-industry</v>
      </c>
      <c r="G2012" s="84">
        <f>INDEX('Crosswalk Particulates'!$E:$E,MATCH('2017 EPA Data'!$B2012,'Crosswalk Particulates'!$D:$D,0))</f>
        <v>0</v>
      </c>
      <c r="H2012" s="96">
        <f t="shared" si="31"/>
        <v>0</v>
      </c>
    </row>
    <row r="2013" spans="1:8" hidden="1">
      <c r="A2013" s="73" t="s">
        <v>2596</v>
      </c>
      <c r="B2013" s="73" t="s">
        <v>2686</v>
      </c>
      <c r="C2013" s="73" t="s">
        <v>2517</v>
      </c>
      <c r="D2013" s="86">
        <v>3944.3371719942002</v>
      </c>
      <c r="E2013" s="73" t="s">
        <v>2518</v>
      </c>
      <c r="F2013" s="79" t="str">
        <f>INDEX('Crosswalk Particulates'!$B:$B,MATCH('2017 EPA Data'!A2013,'Crosswalk Particulates'!$A:$A,0))</f>
        <v>industry-fuel-coal</v>
      </c>
      <c r="G2013" s="84">
        <f>INDEX('Crosswalk Particulates'!$E:$E,MATCH('2017 EPA Data'!$B2013,'Crosswalk Particulates'!$D:$D,0))</f>
        <v>0</v>
      </c>
      <c r="H2013" s="96">
        <f t="shared" si="31"/>
        <v>0</v>
      </c>
    </row>
    <row r="2014" spans="1:8" hidden="1">
      <c r="A2014" s="73" t="s">
        <v>2619</v>
      </c>
      <c r="B2014" s="73" t="s">
        <v>2568</v>
      </c>
      <c r="C2014" s="73" t="s">
        <v>2517</v>
      </c>
      <c r="D2014" s="86">
        <v>3942.2353668000001</v>
      </c>
      <c r="E2014" s="73" t="s">
        <v>2518</v>
      </c>
      <c r="F2014" s="79" t="str">
        <f>INDEX('Crosswalk Particulates'!$B:$B,MATCH('2017 EPA Data'!A2014,'Crosswalk Particulates'!$A:$A,0))</f>
        <v>process-iron and steel-industry</v>
      </c>
      <c r="G2014" s="84">
        <f>INDEX('Crosswalk Particulates'!$E:$E,MATCH('2017 EPA Data'!$B2014,'Crosswalk Particulates'!$D:$D,0))</f>
        <v>0</v>
      </c>
      <c r="H2014" s="96">
        <f t="shared" si="31"/>
        <v>0</v>
      </c>
    </row>
    <row r="2015" spans="1:8" hidden="1">
      <c r="A2015" s="73" t="s">
        <v>2586</v>
      </c>
      <c r="B2015" s="73" t="s">
        <v>2739</v>
      </c>
      <c r="C2015" s="73" t="s">
        <v>2517</v>
      </c>
      <c r="D2015" s="86">
        <v>3935.1284999999998</v>
      </c>
      <c r="E2015" s="73" t="s">
        <v>2518</v>
      </c>
      <c r="F2015" s="79" t="str">
        <f>INDEX('Crosswalk Particulates'!$B:$B,MATCH('2017 EPA Data'!A2015,'Crosswalk Particulates'!$A:$A,0))</f>
        <v>process-other-industry</v>
      </c>
      <c r="G2015" s="84">
        <f>INDEX('Crosswalk Particulates'!$E:$E,MATCH('2017 EPA Data'!$B2015,'Crosswalk Particulates'!$D:$D,0))</f>
        <v>0</v>
      </c>
      <c r="H2015" s="96">
        <f t="shared" si="31"/>
        <v>0</v>
      </c>
    </row>
    <row r="2016" spans="1:8" hidden="1">
      <c r="A2016" s="73" t="s">
        <v>2563</v>
      </c>
      <c r="B2016" s="73" t="s">
        <v>2531</v>
      </c>
      <c r="C2016" s="73" t="s">
        <v>2517</v>
      </c>
      <c r="D2016" s="86">
        <v>3925.1154155417735</v>
      </c>
      <c r="E2016" s="73" t="s">
        <v>2518</v>
      </c>
      <c r="F2016" s="79" t="str">
        <f>INDEX('Crosswalk Particulates'!$B:$B,MATCH('2017 EPA Data'!A2016,'Crosswalk Particulates'!$A:$A,0))</f>
        <v>Other-EPA</v>
      </c>
      <c r="G2016" s="84">
        <f>INDEX('Crosswalk Particulates'!$E:$E,MATCH('2017 EPA Data'!$B2016,'Crosswalk Particulates'!$D:$D,0))</f>
        <v>0</v>
      </c>
      <c r="H2016" s="96">
        <f t="shared" si="31"/>
        <v>0</v>
      </c>
    </row>
    <row r="2017" spans="1:8" hidden="1">
      <c r="A2017" s="73" t="s">
        <v>2592</v>
      </c>
      <c r="B2017" s="73" t="s">
        <v>2667</v>
      </c>
      <c r="C2017" s="73" t="s">
        <v>2517</v>
      </c>
      <c r="D2017" s="86">
        <v>3914.2237387999999</v>
      </c>
      <c r="E2017" s="73" t="s">
        <v>2518</v>
      </c>
      <c r="F2017" s="79" t="str">
        <f>INDEX('Crosswalk Particulates'!$B:$B,MATCH('2017 EPA Data'!A2017,'Crosswalk Particulates'!$A:$A,0))</f>
        <v>process-ngps-industry</v>
      </c>
      <c r="G2017" s="84">
        <f>INDEX('Crosswalk Particulates'!$E:$E,MATCH('2017 EPA Data'!$B2017,'Crosswalk Particulates'!$D:$D,0))</f>
        <v>0</v>
      </c>
      <c r="H2017" s="96">
        <f t="shared" si="31"/>
        <v>0</v>
      </c>
    </row>
    <row r="2018" spans="1:8" hidden="1">
      <c r="A2018" s="73" t="s">
        <v>2655</v>
      </c>
      <c r="B2018" s="73" t="s">
        <v>2609</v>
      </c>
      <c r="C2018" s="73" t="s">
        <v>2557</v>
      </c>
      <c r="D2018" s="86">
        <v>3901.7879310492299</v>
      </c>
      <c r="E2018" s="73" t="s">
        <v>2522</v>
      </c>
      <c r="F2018" s="79" t="str">
        <f>INDEX('Crosswalk Particulates'!$B:$B,MATCH('2017 EPA Data'!A2018,'Crosswalk Particulates'!$A:$A,0))</f>
        <v>Commercial Buildings Sector</v>
      </c>
      <c r="G2018" s="84" t="str">
        <f>INDEX('Crosswalk Particulates'!$E:$E,MATCH('2017 EPA Data'!$B2018,'Crosswalk Particulates'!$D:$D,0))</f>
        <v>NOX</v>
      </c>
      <c r="H2018" s="96">
        <f t="shared" si="31"/>
        <v>3539646679.2909708</v>
      </c>
    </row>
    <row r="2019" spans="1:8" hidden="1">
      <c r="A2019" s="73" t="s">
        <v>2586</v>
      </c>
      <c r="B2019" s="73" t="s">
        <v>2745</v>
      </c>
      <c r="C2019" s="73" t="s">
        <v>2517</v>
      </c>
      <c r="D2019" s="86">
        <v>3901.6003000000001</v>
      </c>
      <c r="E2019" s="73" t="s">
        <v>2518</v>
      </c>
      <c r="F2019" s="79" t="str">
        <f>INDEX('Crosswalk Particulates'!$B:$B,MATCH('2017 EPA Data'!A2019,'Crosswalk Particulates'!$A:$A,0))</f>
        <v>process-other-industry</v>
      </c>
      <c r="G2019" s="84">
        <f>INDEX('Crosswalk Particulates'!$E:$E,MATCH('2017 EPA Data'!$B2019,'Crosswalk Particulates'!$D:$D,0))</f>
        <v>0</v>
      </c>
      <c r="H2019" s="96">
        <f t="shared" si="31"/>
        <v>0</v>
      </c>
    </row>
    <row r="2020" spans="1:8" hidden="1">
      <c r="A2020" s="73" t="s">
        <v>2565</v>
      </c>
      <c r="B2020" s="73" t="s">
        <v>2613</v>
      </c>
      <c r="C2020" s="73" t="s">
        <v>2517</v>
      </c>
      <c r="D2020" s="86">
        <v>3899.5131097100002</v>
      </c>
      <c r="E2020" s="73" t="s">
        <v>2518</v>
      </c>
      <c r="F2020" s="79" t="str">
        <f>INDEX('Crosswalk Particulates'!$B:$B,MATCH('2017 EPA Data'!A2020,'Crosswalk Particulates'!$A:$A,0))</f>
        <v>Electricity Sector</v>
      </c>
      <c r="G2020" s="84">
        <f>INDEX('Crosswalk Particulates'!$E:$E,MATCH('2017 EPA Data'!$B2020,'Crosswalk Particulates'!$D:$D,0))</f>
        <v>0</v>
      </c>
      <c r="H2020" s="96">
        <f t="shared" si="31"/>
        <v>0</v>
      </c>
    </row>
    <row r="2021" spans="1:8" hidden="1">
      <c r="A2021" s="73" t="s">
        <v>2542</v>
      </c>
      <c r="B2021" s="73" t="s">
        <v>2543</v>
      </c>
      <c r="C2021" s="73" t="s">
        <v>2517</v>
      </c>
      <c r="D2021" s="86">
        <v>3894.8</v>
      </c>
      <c r="E2021" s="73" t="s">
        <v>2518</v>
      </c>
      <c r="F2021" s="79" t="str">
        <f>INDEX('Crosswalk Particulates'!$B:$B,MATCH('2017 EPA Data'!A2021,'Crosswalk Particulates'!$A:$A,0))</f>
        <v>process-ngps-industry</v>
      </c>
      <c r="G2021" s="84">
        <f>INDEX('Crosswalk Particulates'!$E:$E,MATCH('2017 EPA Data'!$B2021,'Crosswalk Particulates'!$D:$D,0))</f>
        <v>0</v>
      </c>
      <c r="H2021" s="96">
        <f t="shared" si="31"/>
        <v>0</v>
      </c>
    </row>
    <row r="2022" spans="1:8" hidden="1">
      <c r="A2022" s="73" t="s">
        <v>2669</v>
      </c>
      <c r="B2022" s="73" t="s">
        <v>2539</v>
      </c>
      <c r="C2022" s="73" t="s">
        <v>2517</v>
      </c>
      <c r="D2022" s="86">
        <v>3883.4608104260001</v>
      </c>
      <c r="E2022" s="73" t="s">
        <v>2518</v>
      </c>
      <c r="F2022" s="79" t="str">
        <f>INDEX('Crosswalk Particulates'!$B:$B,MATCH('2017 EPA Data'!A2022,'Crosswalk Particulates'!$A:$A,0))</f>
        <v>Commercial Buildings Sector</v>
      </c>
      <c r="G2022" s="84">
        <f>INDEX('Crosswalk Particulates'!$E:$E,MATCH('2017 EPA Data'!$B2022,'Crosswalk Particulates'!$D:$D,0))</f>
        <v>0</v>
      </c>
      <c r="H2022" s="96">
        <f t="shared" si="31"/>
        <v>0</v>
      </c>
    </row>
    <row r="2023" spans="1:8" hidden="1">
      <c r="A2023" s="73" t="s">
        <v>2534</v>
      </c>
      <c r="B2023" s="73" t="s">
        <v>2597</v>
      </c>
      <c r="C2023" s="73" t="s">
        <v>2521</v>
      </c>
      <c r="D2023" s="86">
        <v>3882.6987965672511</v>
      </c>
      <c r="E2023" s="73" t="s">
        <v>2522</v>
      </c>
      <c r="F2023" s="79" t="str">
        <f>INDEX('Crosswalk Particulates'!$B:$B,MATCH('2017 EPA Data'!A2023,'Crosswalk Particulates'!$A:$A,0))</f>
        <v>Other-EPA</v>
      </c>
      <c r="G2023" s="84" t="str">
        <f>INDEX('Crosswalk Particulates'!$E:$E,MATCH('2017 EPA Data'!$B2023,'Crosswalk Particulates'!$D:$D,0))</f>
        <v>CH4</v>
      </c>
      <c r="H2023" s="96">
        <f t="shared" si="31"/>
        <v>3522329287.1943932</v>
      </c>
    </row>
    <row r="2024" spans="1:8" hidden="1">
      <c r="A2024" s="73" t="s">
        <v>2555</v>
      </c>
      <c r="B2024" s="73" t="s">
        <v>2524</v>
      </c>
      <c r="C2024" s="73" t="s">
        <v>2517</v>
      </c>
      <c r="D2024" s="86">
        <v>3882.3882020999999</v>
      </c>
      <c r="E2024" s="73" t="s">
        <v>2518</v>
      </c>
      <c r="F2024" s="79" t="str">
        <f>INDEX('Crosswalk Particulates'!$B:$B,MATCH('2017 EPA Data'!A2024,'Crosswalk Particulates'!$A:$A,0))</f>
        <v>process-other-industry</v>
      </c>
      <c r="G2024" s="84">
        <f>INDEX('Crosswalk Particulates'!$E:$E,MATCH('2017 EPA Data'!$B2024,'Crosswalk Particulates'!$D:$D,0))</f>
        <v>0</v>
      </c>
      <c r="H2024" s="96">
        <f t="shared" si="31"/>
        <v>0</v>
      </c>
    </row>
    <row r="2025" spans="1:8" hidden="1">
      <c r="A2025" s="73" t="s">
        <v>2584</v>
      </c>
      <c r="B2025" s="73" t="s">
        <v>2730</v>
      </c>
      <c r="C2025" s="73" t="s">
        <v>2517</v>
      </c>
      <c r="D2025" s="86">
        <v>3877.5162267999999</v>
      </c>
      <c r="E2025" s="73" t="s">
        <v>2518</v>
      </c>
      <c r="F2025" s="79" t="str">
        <f>INDEX('Crosswalk Particulates'!$B:$B,MATCH('2017 EPA Data'!A2025,'Crosswalk Particulates'!$A:$A,0))</f>
        <v>Electricity Sector</v>
      </c>
      <c r="G2025" s="84">
        <f>INDEX('Crosswalk Particulates'!$E:$E,MATCH('2017 EPA Data'!$B2025,'Crosswalk Particulates'!$D:$D,0))</f>
        <v>0</v>
      </c>
      <c r="H2025" s="96">
        <f t="shared" si="31"/>
        <v>0</v>
      </c>
    </row>
    <row r="2026" spans="1:8" hidden="1">
      <c r="A2026" s="73" t="s">
        <v>2527</v>
      </c>
      <c r="B2026" s="73" t="s">
        <v>2615</v>
      </c>
      <c r="C2026" s="73" t="s">
        <v>2557</v>
      </c>
      <c r="D2026" s="86">
        <v>3871.8162701453966</v>
      </c>
      <c r="E2026" s="73" t="s">
        <v>2522</v>
      </c>
      <c r="F2026" s="79" t="str">
        <f>INDEX('Crosswalk Particulates'!$B:$B,MATCH('2017 EPA Data'!A2026,'Crosswalk Particulates'!$A:$A,0))</f>
        <v>Transportation Sector</v>
      </c>
      <c r="G2026" s="84" t="str">
        <f>INDEX('Crosswalk Particulates'!$E:$E,MATCH('2017 EPA Data'!$B2026,'Crosswalk Particulates'!$D:$D,0))</f>
        <v>SOx</v>
      </c>
      <c r="H2026" s="96">
        <f t="shared" si="31"/>
        <v>3512456813.5509949</v>
      </c>
    </row>
    <row r="2027" spans="1:8" hidden="1">
      <c r="A2027" s="73" t="s">
        <v>2586</v>
      </c>
      <c r="B2027" s="73" t="s">
        <v>2691</v>
      </c>
      <c r="C2027" s="73" t="s">
        <v>2517</v>
      </c>
      <c r="D2027" s="86">
        <v>3870.2675317779999</v>
      </c>
      <c r="E2027" s="73" t="s">
        <v>2518</v>
      </c>
      <c r="F2027" s="79" t="str">
        <f>INDEX('Crosswalk Particulates'!$B:$B,MATCH('2017 EPA Data'!A2027,'Crosswalk Particulates'!$A:$A,0))</f>
        <v>process-other-industry</v>
      </c>
      <c r="G2027" s="84">
        <f>INDEX('Crosswalk Particulates'!$E:$E,MATCH('2017 EPA Data'!$B2027,'Crosswalk Particulates'!$D:$D,0))</f>
        <v>0</v>
      </c>
      <c r="H2027" s="96">
        <f t="shared" si="31"/>
        <v>0</v>
      </c>
    </row>
    <row r="2028" spans="1:8" hidden="1">
      <c r="A2028" s="73" t="s">
        <v>2601</v>
      </c>
      <c r="B2028" s="73" t="s">
        <v>2641</v>
      </c>
      <c r="C2028" s="73" t="s">
        <v>2517</v>
      </c>
      <c r="D2028" s="86">
        <v>3853.1380622588135</v>
      </c>
      <c r="E2028" s="73" t="s">
        <v>2518</v>
      </c>
      <c r="F2028" s="79" t="str">
        <f>INDEX('Crosswalk Particulates'!$B:$B,MATCH('2017 EPA Data'!A2028,'Crosswalk Particulates'!$A:$A,0))</f>
        <v>Commercial Buildings Sector</v>
      </c>
      <c r="G2028" s="84">
        <f>INDEX('Crosswalk Particulates'!$E:$E,MATCH('2017 EPA Data'!$B2028,'Crosswalk Particulates'!$D:$D,0))</f>
        <v>0</v>
      </c>
      <c r="H2028" s="96">
        <f t="shared" si="31"/>
        <v>0</v>
      </c>
    </row>
    <row r="2029" spans="1:8" hidden="1">
      <c r="A2029" s="73" t="s">
        <v>2601</v>
      </c>
      <c r="B2029" s="73" t="s">
        <v>2667</v>
      </c>
      <c r="C2029" s="73" t="s">
        <v>2517</v>
      </c>
      <c r="D2029" s="86">
        <v>3853.1380622588135</v>
      </c>
      <c r="E2029" s="73" t="s">
        <v>2518</v>
      </c>
      <c r="F2029" s="79" t="str">
        <f>INDEX('Crosswalk Particulates'!$B:$B,MATCH('2017 EPA Data'!A2029,'Crosswalk Particulates'!$A:$A,0))</f>
        <v>Commercial Buildings Sector</v>
      </c>
      <c r="G2029" s="84">
        <f>INDEX('Crosswalk Particulates'!$E:$E,MATCH('2017 EPA Data'!$B2029,'Crosswalk Particulates'!$D:$D,0))</f>
        <v>0</v>
      </c>
      <c r="H2029" s="96">
        <f t="shared" si="31"/>
        <v>0</v>
      </c>
    </row>
    <row r="2030" spans="1:8" hidden="1">
      <c r="A2030" s="73" t="s">
        <v>2692</v>
      </c>
      <c r="B2030" s="73" t="s">
        <v>2590</v>
      </c>
      <c r="C2030" s="73" t="s">
        <v>2557</v>
      </c>
      <c r="D2030" s="86">
        <v>3835.1735042692526</v>
      </c>
      <c r="E2030" s="73" t="s">
        <v>2522</v>
      </c>
      <c r="F2030" s="79" t="str">
        <f>INDEX('Crosswalk Particulates'!$B:$B,MATCH('2017 EPA Data'!A2030,'Crosswalk Particulates'!$A:$A,0))</f>
        <v>Residential Buildings Sector</v>
      </c>
      <c r="G2030" s="84" t="str">
        <f>INDEX('Crosswalk Particulates'!$E:$E,MATCH('2017 EPA Data'!$B2030,'Crosswalk Particulates'!$D:$D,0))</f>
        <v>PM10</v>
      </c>
      <c r="H2030" s="96">
        <f t="shared" si="31"/>
        <v>3479215015.9839368</v>
      </c>
    </row>
    <row r="2031" spans="1:8" hidden="1">
      <c r="A2031" s="73" t="s">
        <v>2584</v>
      </c>
      <c r="B2031" s="73" t="s">
        <v>2650</v>
      </c>
      <c r="C2031" s="73" t="s">
        <v>2517</v>
      </c>
      <c r="D2031" s="86">
        <v>3827.5266466684602</v>
      </c>
      <c r="E2031" s="73" t="s">
        <v>2518</v>
      </c>
      <c r="F2031" s="79" t="str">
        <f>INDEX('Crosswalk Particulates'!$B:$B,MATCH('2017 EPA Data'!A2031,'Crosswalk Particulates'!$A:$A,0))</f>
        <v>Electricity Sector</v>
      </c>
      <c r="G2031" s="84">
        <f>INDEX('Crosswalk Particulates'!$E:$E,MATCH('2017 EPA Data'!$B2031,'Crosswalk Particulates'!$D:$D,0))</f>
        <v>0</v>
      </c>
      <c r="H2031" s="96">
        <f t="shared" si="31"/>
        <v>0</v>
      </c>
    </row>
    <row r="2032" spans="1:8" hidden="1">
      <c r="A2032" s="73" t="s">
        <v>2565</v>
      </c>
      <c r="B2032" s="73" t="s">
        <v>2537</v>
      </c>
      <c r="C2032" s="73" t="s">
        <v>2517</v>
      </c>
      <c r="D2032" s="86">
        <v>3766.8374857387998</v>
      </c>
      <c r="E2032" s="73" t="s">
        <v>2518</v>
      </c>
      <c r="F2032" s="79" t="str">
        <f>INDEX('Crosswalk Particulates'!$B:$B,MATCH('2017 EPA Data'!A2032,'Crosswalk Particulates'!$A:$A,0))</f>
        <v>Electricity Sector</v>
      </c>
      <c r="G2032" s="84">
        <f>INDEX('Crosswalk Particulates'!$E:$E,MATCH('2017 EPA Data'!$B2032,'Crosswalk Particulates'!$D:$D,0))</f>
        <v>0</v>
      </c>
      <c r="H2032" s="96">
        <f t="shared" si="31"/>
        <v>0</v>
      </c>
    </row>
    <row r="2033" spans="1:8" hidden="1">
      <c r="A2033" s="73" t="s">
        <v>2547</v>
      </c>
      <c r="B2033" s="73" t="s">
        <v>2770</v>
      </c>
      <c r="C2033" s="73" t="s">
        <v>2517</v>
      </c>
      <c r="D2033" s="86">
        <v>3760.3559581889999</v>
      </c>
      <c r="E2033" s="73" t="s">
        <v>2518</v>
      </c>
      <c r="F2033" s="79" t="str">
        <f>INDEX('Crosswalk Particulates'!$B:$B,MATCH('2017 EPA Data'!A2033,'Crosswalk Particulates'!$A:$A,0))</f>
        <v>process-other-industry</v>
      </c>
      <c r="G2033" s="84">
        <f>INDEX('Crosswalk Particulates'!$E:$E,MATCH('2017 EPA Data'!$B2033,'Crosswalk Particulates'!$D:$D,0))</f>
        <v>0</v>
      </c>
      <c r="H2033" s="96">
        <f t="shared" si="31"/>
        <v>0</v>
      </c>
    </row>
    <row r="2034" spans="1:8" hidden="1">
      <c r="A2034" s="73" t="s">
        <v>2559</v>
      </c>
      <c r="B2034" s="73" t="s">
        <v>2753</v>
      </c>
      <c r="D2034" s="86">
        <v>3758.3386225286554</v>
      </c>
      <c r="E2034" s="73" t="s">
        <v>2522</v>
      </c>
      <c r="F2034" s="79" t="str">
        <f>INDEX('Crosswalk Particulates'!$B:$B,MATCH('2017 EPA Data'!A2034,'Crosswalk Particulates'!$A:$A,0))</f>
        <v>process-waste-industry</v>
      </c>
      <c r="G2034" s="84">
        <f>INDEX('Crosswalk Particulates'!$E:$E,MATCH('2017 EPA Data'!$B2034,'Crosswalk Particulates'!$D:$D,0))</f>
        <v>0</v>
      </c>
      <c r="H2034" s="96">
        <f t="shared" si="31"/>
        <v>3409511500.8742151</v>
      </c>
    </row>
    <row r="2035" spans="1:8" hidden="1">
      <c r="A2035" s="73" t="s">
        <v>2596</v>
      </c>
      <c r="B2035" s="73" t="s">
        <v>2690</v>
      </c>
      <c r="C2035" s="73" t="s">
        <v>2517</v>
      </c>
      <c r="D2035" s="86">
        <v>3726.1499905337259</v>
      </c>
      <c r="E2035" s="73" t="s">
        <v>2518</v>
      </c>
      <c r="F2035" s="79" t="str">
        <f>INDEX('Crosswalk Particulates'!$B:$B,MATCH('2017 EPA Data'!A2035,'Crosswalk Particulates'!$A:$A,0))</f>
        <v>industry-fuel-coal</v>
      </c>
      <c r="G2035" s="84">
        <f>INDEX('Crosswalk Particulates'!$E:$E,MATCH('2017 EPA Data'!$B2035,'Crosswalk Particulates'!$D:$D,0))</f>
        <v>0</v>
      </c>
      <c r="H2035" s="96">
        <f t="shared" si="31"/>
        <v>0</v>
      </c>
    </row>
    <row r="2036" spans="1:8" hidden="1">
      <c r="A2036" s="73" t="s">
        <v>2554</v>
      </c>
      <c r="B2036" s="73" t="s">
        <v>2590</v>
      </c>
      <c r="C2036" s="73" t="s">
        <v>2557</v>
      </c>
      <c r="D2036" s="86">
        <v>3711.9194431593723</v>
      </c>
      <c r="E2036" s="73" t="s">
        <v>2522</v>
      </c>
      <c r="F2036" s="79" t="str">
        <f>INDEX('Crosswalk Particulates'!$B:$B,MATCH('2017 EPA Data'!A2036,'Crosswalk Particulates'!$A:$A,0))</f>
        <v>Transportation Sector</v>
      </c>
      <c r="G2036" s="84" t="str">
        <f>INDEX('Crosswalk Particulates'!$E:$E,MATCH('2017 EPA Data'!$B2036,'Crosswalk Particulates'!$D:$D,0))</f>
        <v>PM10</v>
      </c>
      <c r="H2036" s="96">
        <f t="shared" si="31"/>
        <v>3367400679.6267591</v>
      </c>
    </row>
    <row r="2037" spans="1:8" hidden="1">
      <c r="A2037" s="73" t="s">
        <v>2669</v>
      </c>
      <c r="B2037" s="73" t="s">
        <v>2535</v>
      </c>
      <c r="C2037" s="73" t="s">
        <v>2517</v>
      </c>
      <c r="D2037" s="86">
        <v>3699.4038714471353</v>
      </c>
      <c r="E2037" s="73" t="s">
        <v>2518</v>
      </c>
      <c r="F2037" s="79" t="str">
        <f>INDEX('Crosswalk Particulates'!$B:$B,MATCH('2017 EPA Data'!A2037,'Crosswalk Particulates'!$A:$A,0))</f>
        <v>Commercial Buildings Sector</v>
      </c>
      <c r="G2037" s="84">
        <f>INDEX('Crosswalk Particulates'!$E:$E,MATCH('2017 EPA Data'!$B2037,'Crosswalk Particulates'!$D:$D,0))</f>
        <v>0</v>
      </c>
      <c r="H2037" s="96">
        <f t="shared" si="31"/>
        <v>0</v>
      </c>
    </row>
    <row r="2038" spans="1:8" hidden="1">
      <c r="A2038" s="73" t="s">
        <v>2572</v>
      </c>
      <c r="B2038" s="73" t="s">
        <v>2556</v>
      </c>
      <c r="C2038" s="73" t="s">
        <v>2557</v>
      </c>
      <c r="D2038" s="86">
        <v>3697.1553712210002</v>
      </c>
      <c r="E2038" s="73" t="s">
        <v>2522</v>
      </c>
      <c r="F2038" s="79" t="str">
        <f>INDEX('Crosswalk Particulates'!$B:$B,MATCH('2017 EPA Data'!A2038,'Crosswalk Particulates'!$A:$A,0))</f>
        <v>process-other-industry</v>
      </c>
      <c r="G2038" s="84" t="str">
        <f>INDEX('Crosswalk Particulates'!$E:$E,MATCH('2017 EPA Data'!$B2038,'Crosswalk Particulates'!$D:$D,0))</f>
        <v>VOC</v>
      </c>
      <c r="H2038" s="96">
        <f t="shared" si="31"/>
        <v>3354006922.935472</v>
      </c>
    </row>
    <row r="2039" spans="1:8" hidden="1">
      <c r="A2039" s="73" t="s">
        <v>2545</v>
      </c>
      <c r="B2039" s="73" t="s">
        <v>2716</v>
      </c>
      <c r="D2039" s="86">
        <v>3692.0032487701633</v>
      </c>
      <c r="E2039" s="73" t="s">
        <v>2522</v>
      </c>
      <c r="F2039" s="79" t="str">
        <f>INDEX('Crosswalk Particulates'!$B:$B,MATCH('2017 EPA Data'!A2039,'Crosswalk Particulates'!$A:$A,0))</f>
        <v>Transportation Sector</v>
      </c>
      <c r="G2039" s="84" t="str">
        <f>INDEX('Crosswalk Particulates'!$E:$E,MATCH('2017 EPA Data'!$B2039,'Crosswalk Particulates'!$D:$D,0))</f>
        <v>BC</v>
      </c>
      <c r="H2039" s="96">
        <f t="shared" si="31"/>
        <v>3349332990.5109849</v>
      </c>
    </row>
    <row r="2040" spans="1:8" hidden="1">
      <c r="A2040" s="73" t="s">
        <v>2547</v>
      </c>
      <c r="B2040" s="73" t="s">
        <v>2771</v>
      </c>
      <c r="C2040" s="73" t="s">
        <v>2517</v>
      </c>
      <c r="D2040" s="86">
        <v>3679.2</v>
      </c>
      <c r="E2040" s="73" t="s">
        <v>2518</v>
      </c>
      <c r="F2040" s="79" t="str">
        <f>INDEX('Crosswalk Particulates'!$B:$B,MATCH('2017 EPA Data'!A2040,'Crosswalk Particulates'!$A:$A,0))</f>
        <v>process-other-industry</v>
      </c>
      <c r="G2040" s="84">
        <f>INDEX('Crosswalk Particulates'!$E:$E,MATCH('2017 EPA Data'!$B2040,'Crosswalk Particulates'!$D:$D,0))</f>
        <v>0</v>
      </c>
      <c r="H2040" s="96">
        <f t="shared" si="31"/>
        <v>0</v>
      </c>
    </row>
    <row r="2041" spans="1:8" hidden="1">
      <c r="A2041" s="73" t="s">
        <v>2553</v>
      </c>
      <c r="B2041" s="73" t="s">
        <v>2533</v>
      </c>
      <c r="C2041" s="73" t="s">
        <v>2517</v>
      </c>
      <c r="D2041" s="86">
        <v>3674.1341699999998</v>
      </c>
      <c r="E2041" s="73" t="s">
        <v>2518</v>
      </c>
      <c r="F2041" s="79" t="str">
        <f>INDEX('Crosswalk Particulates'!$B:$B,MATCH('2017 EPA Data'!A2041,'Crosswalk Particulates'!$A:$A,0))</f>
        <v>process-other-industry</v>
      </c>
      <c r="G2041" s="84">
        <f>INDEX('Crosswalk Particulates'!$E:$E,MATCH('2017 EPA Data'!$B2041,'Crosswalk Particulates'!$D:$D,0))</f>
        <v>0</v>
      </c>
      <c r="H2041" s="96">
        <f t="shared" si="31"/>
        <v>0</v>
      </c>
    </row>
    <row r="2042" spans="1:8" hidden="1">
      <c r="A2042" s="73" t="s">
        <v>2586</v>
      </c>
      <c r="B2042" s="73" t="s">
        <v>2605</v>
      </c>
      <c r="C2042" s="73" t="s">
        <v>2557</v>
      </c>
      <c r="D2042" s="86">
        <v>3673.1577842860102</v>
      </c>
      <c r="E2042" s="73" t="s">
        <v>2522</v>
      </c>
      <c r="F2042" s="79" t="str">
        <f>INDEX('Crosswalk Particulates'!$B:$B,MATCH('2017 EPA Data'!A2042,'Crosswalk Particulates'!$A:$A,0))</f>
        <v>process-other-industry</v>
      </c>
      <c r="G2042" s="84">
        <f>INDEX('Crosswalk Particulates'!$E:$E,MATCH('2017 EPA Data'!$B2042,'Crosswalk Particulates'!$D:$D,0))</f>
        <v>0</v>
      </c>
      <c r="H2042" s="96">
        <f t="shared" si="31"/>
        <v>3332236652.3809185</v>
      </c>
    </row>
    <row r="2043" spans="1:8" hidden="1">
      <c r="A2043" s="73" t="s">
        <v>2692</v>
      </c>
      <c r="B2043" s="73" t="s">
        <v>2537</v>
      </c>
      <c r="C2043" s="73" t="s">
        <v>2517</v>
      </c>
      <c r="D2043" s="86">
        <v>3663.4269381847112</v>
      </c>
      <c r="E2043" s="73" t="s">
        <v>2518</v>
      </c>
      <c r="F2043" s="79" t="str">
        <f>INDEX('Crosswalk Particulates'!$B:$B,MATCH('2017 EPA Data'!A2043,'Crosswalk Particulates'!$A:$A,0))</f>
        <v>Residential Buildings Sector</v>
      </c>
      <c r="G2043" s="84">
        <f>INDEX('Crosswalk Particulates'!$E:$E,MATCH('2017 EPA Data'!$B2043,'Crosswalk Particulates'!$D:$D,0))</f>
        <v>0</v>
      </c>
      <c r="H2043" s="96">
        <f t="shared" si="31"/>
        <v>0</v>
      </c>
    </row>
    <row r="2044" spans="1:8" hidden="1">
      <c r="A2044" s="73" t="s">
        <v>2578</v>
      </c>
      <c r="B2044" s="73" t="s">
        <v>2720</v>
      </c>
      <c r="C2044" s="73" t="s">
        <v>2517</v>
      </c>
      <c r="D2044" s="86">
        <v>3645.0646577920002</v>
      </c>
      <c r="E2044" s="73" t="s">
        <v>2518</v>
      </c>
      <c r="F2044" s="79" t="str">
        <f>INDEX('Crosswalk Particulates'!$B:$B,MATCH('2017 EPA Data'!A2044,'Crosswalk Particulates'!$A:$A,0))</f>
        <v>process-chemicals-industry</v>
      </c>
      <c r="G2044" s="84">
        <f>INDEX('Crosswalk Particulates'!$E:$E,MATCH('2017 EPA Data'!$B2044,'Crosswalk Particulates'!$D:$D,0))</f>
        <v>0</v>
      </c>
      <c r="H2044" s="96">
        <f t="shared" si="31"/>
        <v>0</v>
      </c>
    </row>
    <row r="2045" spans="1:8" hidden="1">
      <c r="A2045" s="73" t="s">
        <v>2547</v>
      </c>
      <c r="B2045" s="73" t="s">
        <v>2612</v>
      </c>
      <c r="C2045" s="73" t="s">
        <v>2517</v>
      </c>
      <c r="D2045" s="86">
        <v>3644.6618100000001</v>
      </c>
      <c r="E2045" s="73" t="s">
        <v>2518</v>
      </c>
      <c r="F2045" s="79" t="str">
        <f>INDEX('Crosswalk Particulates'!$B:$B,MATCH('2017 EPA Data'!A2045,'Crosswalk Particulates'!$A:$A,0))</f>
        <v>process-other-industry</v>
      </c>
      <c r="G2045" s="84">
        <f>INDEX('Crosswalk Particulates'!$E:$E,MATCH('2017 EPA Data'!$B2045,'Crosswalk Particulates'!$D:$D,0))</f>
        <v>0</v>
      </c>
      <c r="H2045" s="96">
        <f t="shared" si="31"/>
        <v>0</v>
      </c>
    </row>
    <row r="2046" spans="1:8" hidden="1">
      <c r="A2046" s="73" t="s">
        <v>2582</v>
      </c>
      <c r="B2046" s="73" t="s">
        <v>2622</v>
      </c>
      <c r="C2046" s="73" t="s">
        <v>2623</v>
      </c>
      <c r="D2046" s="86">
        <v>3640.6076058545914</v>
      </c>
      <c r="E2046" s="73" t="s">
        <v>2518</v>
      </c>
      <c r="F2046" s="79" t="str">
        <f>INDEX('Crosswalk Particulates'!$B:$B,MATCH('2017 EPA Data'!A2046,'Crosswalk Particulates'!$A:$A,0))</f>
        <v>Commercial Buildings Sector</v>
      </c>
      <c r="G2046" s="84">
        <f>INDEX('Crosswalk Particulates'!$E:$E,MATCH('2017 EPA Data'!$B2046,'Crosswalk Particulates'!$D:$D,0))</f>
        <v>0</v>
      </c>
      <c r="H2046" s="96">
        <f t="shared" si="31"/>
        <v>0</v>
      </c>
    </row>
    <row r="2047" spans="1:8" hidden="1">
      <c r="A2047" s="73" t="s">
        <v>2541</v>
      </c>
      <c r="B2047" s="73" t="s">
        <v>2630</v>
      </c>
      <c r="D2047" s="86">
        <v>3626.3655819462892</v>
      </c>
      <c r="E2047" s="73" t="s">
        <v>2522</v>
      </c>
      <c r="F2047" s="79" t="str">
        <f>INDEX('Crosswalk Particulates'!$B:$B,MATCH('2017 EPA Data'!A2047,'Crosswalk Particulates'!$A:$A,0))</f>
        <v>Transportation Sector</v>
      </c>
      <c r="G2047" s="84">
        <f>INDEX('Crosswalk Particulates'!$E:$E,MATCH('2017 EPA Data'!$B2047,'Crosswalk Particulates'!$D:$D,0))</f>
        <v>0</v>
      </c>
      <c r="H2047" s="96">
        <f t="shared" si="31"/>
        <v>3289787429.9845686</v>
      </c>
    </row>
    <row r="2048" spans="1:8" hidden="1">
      <c r="A2048" s="73" t="s">
        <v>2551</v>
      </c>
      <c r="B2048" s="73" t="s">
        <v>2672</v>
      </c>
      <c r="C2048" s="73" t="s">
        <v>2517</v>
      </c>
      <c r="D2048" s="86">
        <v>3623.733218593763</v>
      </c>
      <c r="E2048" s="73" t="s">
        <v>2518</v>
      </c>
      <c r="F2048" s="79" t="str">
        <f>INDEX('Crosswalk Particulates'!$B:$B,MATCH('2017 EPA Data'!A2048,'Crosswalk Particulates'!$A:$A,0))</f>
        <v>industry-fuel-natural gas</v>
      </c>
      <c r="G2048" s="84">
        <f>INDEX('Crosswalk Particulates'!$E:$E,MATCH('2017 EPA Data'!$B2048,'Crosswalk Particulates'!$D:$D,0))</f>
        <v>0</v>
      </c>
      <c r="H2048" s="96">
        <f t="shared" si="31"/>
        <v>0</v>
      </c>
    </row>
    <row r="2049" spans="1:8" hidden="1">
      <c r="A2049" s="73" t="s">
        <v>2586</v>
      </c>
      <c r="B2049" s="73" t="s">
        <v>2718</v>
      </c>
      <c r="C2049" s="73" t="s">
        <v>2517</v>
      </c>
      <c r="D2049" s="86">
        <v>3618.1379200000001</v>
      </c>
      <c r="E2049" s="73" t="s">
        <v>2518</v>
      </c>
      <c r="F2049" s="79" t="str">
        <f>INDEX('Crosswalk Particulates'!$B:$B,MATCH('2017 EPA Data'!A2049,'Crosswalk Particulates'!$A:$A,0))</f>
        <v>process-other-industry</v>
      </c>
      <c r="G2049" s="84">
        <f>INDEX('Crosswalk Particulates'!$E:$E,MATCH('2017 EPA Data'!$B2049,'Crosswalk Particulates'!$D:$D,0))</f>
        <v>0</v>
      </c>
      <c r="H2049" s="96">
        <f t="shared" si="31"/>
        <v>0</v>
      </c>
    </row>
    <row r="2050" spans="1:8" hidden="1">
      <c r="A2050" s="73" t="s">
        <v>2649</v>
      </c>
      <c r="B2050" s="73" t="s">
        <v>2621</v>
      </c>
      <c r="C2050" s="73" t="s">
        <v>2517</v>
      </c>
      <c r="D2050" s="86">
        <v>3611.2682342234643</v>
      </c>
      <c r="E2050" s="73" t="s">
        <v>2518</v>
      </c>
      <c r="F2050" s="79" t="str">
        <f>INDEX('Crosswalk Particulates'!$B:$B,MATCH('2017 EPA Data'!A2050,'Crosswalk Particulates'!$A:$A,0))</f>
        <v>Electricity Sector</v>
      </c>
      <c r="G2050" s="84">
        <f>INDEX('Crosswalk Particulates'!$E:$E,MATCH('2017 EPA Data'!$B2050,'Crosswalk Particulates'!$D:$D,0))</f>
        <v>0</v>
      </c>
      <c r="H2050" s="96">
        <f t="shared" si="31"/>
        <v>0</v>
      </c>
    </row>
    <row r="2051" spans="1:8" hidden="1">
      <c r="A2051" s="73" t="s">
        <v>2538</v>
      </c>
      <c r="B2051" s="73" t="s">
        <v>2722</v>
      </c>
      <c r="C2051" s="73" t="s">
        <v>2517</v>
      </c>
      <c r="D2051" s="86">
        <v>3610.7142054400001</v>
      </c>
      <c r="E2051" s="73" t="s">
        <v>2518</v>
      </c>
      <c r="F2051" s="79" t="str">
        <f>INDEX('Crosswalk Particulates'!$B:$B,MATCH('2017 EPA Data'!A2051,'Crosswalk Particulates'!$A:$A,0))</f>
        <v>process-other-industry</v>
      </c>
      <c r="G2051" s="84">
        <f>INDEX('Crosswalk Particulates'!$E:$E,MATCH('2017 EPA Data'!$B2051,'Crosswalk Particulates'!$D:$D,0))</f>
        <v>0</v>
      </c>
      <c r="H2051" s="96">
        <f t="shared" si="31"/>
        <v>0</v>
      </c>
    </row>
    <row r="2052" spans="1:8" hidden="1">
      <c r="A2052" s="73" t="s">
        <v>2632</v>
      </c>
      <c r="B2052" s="73" t="s">
        <v>2630</v>
      </c>
      <c r="D2052" s="86">
        <v>3605.5973327413249</v>
      </c>
      <c r="E2052" s="73" t="s">
        <v>2522</v>
      </c>
      <c r="F2052" s="79" t="str">
        <f>INDEX('Crosswalk Particulates'!$B:$B,MATCH('2017 EPA Data'!A2052,'Crosswalk Particulates'!$A:$A,0))</f>
        <v>industry-fuel-other</v>
      </c>
      <c r="G2052" s="84">
        <f>INDEX('Crosswalk Particulates'!$E:$E,MATCH('2017 EPA Data'!$B2052,'Crosswalk Particulates'!$D:$D,0))</f>
        <v>0</v>
      </c>
      <c r="H2052" s="96">
        <f t="shared" ref="H2052:H2115" si="32">IF(E2052="TON",D2052/metricton_to_shortton,0)*10^6</f>
        <v>3270946768.8230395</v>
      </c>
    </row>
    <row r="2053" spans="1:8" hidden="1">
      <c r="A2053" s="73" t="s">
        <v>2595</v>
      </c>
      <c r="B2053" s="73" t="s">
        <v>2580</v>
      </c>
      <c r="C2053" s="73" t="s">
        <v>2517</v>
      </c>
      <c r="D2053" s="86">
        <v>3605.0949999999998</v>
      </c>
      <c r="E2053" s="73" t="s">
        <v>2518</v>
      </c>
      <c r="F2053" s="79" t="str">
        <f>INDEX('Crosswalk Particulates'!$B:$B,MATCH('2017 EPA Data'!A2053,'Crosswalk Particulates'!$A:$A,0))</f>
        <v>process-other-industry</v>
      </c>
      <c r="G2053" s="84">
        <f>INDEX('Crosswalk Particulates'!$E:$E,MATCH('2017 EPA Data'!$B2053,'Crosswalk Particulates'!$D:$D,0))</f>
        <v>0</v>
      </c>
      <c r="H2053" s="96">
        <f t="shared" si="32"/>
        <v>0</v>
      </c>
    </row>
    <row r="2054" spans="1:8" hidden="1">
      <c r="A2054" s="73" t="s">
        <v>2519</v>
      </c>
      <c r="B2054" s="73" t="s">
        <v>2693</v>
      </c>
      <c r="C2054" s="73" t="s">
        <v>2517</v>
      </c>
      <c r="D2054" s="86">
        <v>3603.8368999999998</v>
      </c>
      <c r="E2054" s="73" t="s">
        <v>2518</v>
      </c>
      <c r="F2054" s="79" t="str">
        <f>INDEX('Crosswalk Particulates'!$B:$B,MATCH('2017 EPA Data'!A2054,'Crosswalk Particulates'!$A:$A,0))</f>
        <v>process-other-industry</v>
      </c>
      <c r="G2054" s="84">
        <f>INDEX('Crosswalk Particulates'!$E:$E,MATCH('2017 EPA Data'!$B2054,'Crosswalk Particulates'!$D:$D,0))</f>
        <v>0</v>
      </c>
      <c r="H2054" s="96">
        <f t="shared" si="32"/>
        <v>0</v>
      </c>
    </row>
    <row r="2055" spans="1:8" hidden="1">
      <c r="A2055" s="73" t="s">
        <v>2559</v>
      </c>
      <c r="B2055" s="73" t="s">
        <v>2667</v>
      </c>
      <c r="C2055" s="73" t="s">
        <v>2517</v>
      </c>
      <c r="D2055" s="86">
        <v>3594.22317261234</v>
      </c>
      <c r="E2055" s="73" t="s">
        <v>2518</v>
      </c>
      <c r="F2055" s="79" t="str">
        <f>INDEX('Crosswalk Particulates'!$B:$B,MATCH('2017 EPA Data'!A2055,'Crosswalk Particulates'!$A:$A,0))</f>
        <v>process-waste-industry</v>
      </c>
      <c r="G2055" s="84">
        <f>INDEX('Crosswalk Particulates'!$E:$E,MATCH('2017 EPA Data'!$B2055,'Crosswalk Particulates'!$D:$D,0))</f>
        <v>0</v>
      </c>
      <c r="H2055" s="96">
        <f t="shared" si="32"/>
        <v>0</v>
      </c>
    </row>
    <row r="2056" spans="1:8" hidden="1">
      <c r="A2056" s="73" t="s">
        <v>2549</v>
      </c>
      <c r="B2056" s="73" t="s">
        <v>2654</v>
      </c>
      <c r="C2056" s="73" t="s">
        <v>2517</v>
      </c>
      <c r="D2056" s="86">
        <v>3592.9752513676549</v>
      </c>
      <c r="E2056" s="73" t="s">
        <v>2518</v>
      </c>
      <c r="F2056" s="79" t="str">
        <f>INDEX('Crosswalk Particulates'!$B:$B,MATCH('2017 EPA Data'!A2056,'Crosswalk Particulates'!$A:$A,0))</f>
        <v>Residential Buildings Sector</v>
      </c>
      <c r="G2056" s="84">
        <f>INDEX('Crosswalk Particulates'!$E:$E,MATCH('2017 EPA Data'!$B2056,'Crosswalk Particulates'!$D:$D,0))</f>
        <v>0</v>
      </c>
      <c r="H2056" s="96">
        <f t="shared" si="32"/>
        <v>0</v>
      </c>
    </row>
    <row r="2057" spans="1:8" hidden="1">
      <c r="A2057" s="73" t="s">
        <v>2578</v>
      </c>
      <c r="B2057" s="73" t="s">
        <v>2702</v>
      </c>
      <c r="C2057" s="73" t="s">
        <v>2517</v>
      </c>
      <c r="D2057" s="86">
        <v>3574.1783163</v>
      </c>
      <c r="E2057" s="73" t="s">
        <v>2518</v>
      </c>
      <c r="F2057" s="79" t="str">
        <f>INDEX('Crosswalk Particulates'!$B:$B,MATCH('2017 EPA Data'!A2057,'Crosswalk Particulates'!$A:$A,0))</f>
        <v>process-chemicals-industry</v>
      </c>
      <c r="G2057" s="84">
        <f>INDEX('Crosswalk Particulates'!$E:$E,MATCH('2017 EPA Data'!$B2057,'Crosswalk Particulates'!$D:$D,0))</f>
        <v>0</v>
      </c>
      <c r="H2057" s="96">
        <f t="shared" si="32"/>
        <v>0</v>
      </c>
    </row>
    <row r="2058" spans="1:8" hidden="1">
      <c r="A2058" s="73" t="s">
        <v>2553</v>
      </c>
      <c r="B2058" s="73" t="s">
        <v>2691</v>
      </c>
      <c r="C2058" s="73" t="s">
        <v>2517</v>
      </c>
      <c r="D2058" s="86">
        <v>3560.46</v>
      </c>
      <c r="E2058" s="73" t="s">
        <v>2518</v>
      </c>
      <c r="F2058" s="79" t="str">
        <f>INDEX('Crosswalk Particulates'!$B:$B,MATCH('2017 EPA Data'!A2058,'Crosswalk Particulates'!$A:$A,0))</f>
        <v>process-other-industry</v>
      </c>
      <c r="G2058" s="84">
        <f>INDEX('Crosswalk Particulates'!$E:$E,MATCH('2017 EPA Data'!$B2058,'Crosswalk Particulates'!$D:$D,0))</f>
        <v>0</v>
      </c>
      <c r="H2058" s="96">
        <f t="shared" si="32"/>
        <v>0</v>
      </c>
    </row>
    <row r="2059" spans="1:8" hidden="1">
      <c r="A2059" s="73" t="s">
        <v>2584</v>
      </c>
      <c r="B2059" s="73" t="s">
        <v>2562</v>
      </c>
      <c r="C2059" s="73" t="s">
        <v>2517</v>
      </c>
      <c r="D2059" s="86">
        <v>3559.5228755578501</v>
      </c>
      <c r="E2059" s="73" t="s">
        <v>2518</v>
      </c>
      <c r="F2059" s="79" t="str">
        <f>INDEX('Crosswalk Particulates'!$B:$B,MATCH('2017 EPA Data'!A2059,'Crosswalk Particulates'!$A:$A,0))</f>
        <v>Electricity Sector</v>
      </c>
      <c r="G2059" s="84">
        <f>INDEX('Crosswalk Particulates'!$E:$E,MATCH('2017 EPA Data'!$B2059,'Crosswalk Particulates'!$D:$D,0))</f>
        <v>0</v>
      </c>
      <c r="H2059" s="96">
        <f t="shared" si="32"/>
        <v>0</v>
      </c>
    </row>
    <row r="2060" spans="1:8" hidden="1">
      <c r="A2060" s="73" t="s">
        <v>2592</v>
      </c>
      <c r="B2060" s="73" t="s">
        <v>2715</v>
      </c>
      <c r="C2060" s="73" t="s">
        <v>2517</v>
      </c>
      <c r="D2060" s="86">
        <v>3534.7685337008002</v>
      </c>
      <c r="E2060" s="73" t="s">
        <v>2518</v>
      </c>
      <c r="F2060" s="79" t="str">
        <f>INDEX('Crosswalk Particulates'!$B:$B,MATCH('2017 EPA Data'!A2060,'Crosswalk Particulates'!$A:$A,0))</f>
        <v>process-ngps-industry</v>
      </c>
      <c r="G2060" s="84">
        <f>INDEX('Crosswalk Particulates'!$E:$E,MATCH('2017 EPA Data'!$B2060,'Crosswalk Particulates'!$D:$D,0))</f>
        <v>0</v>
      </c>
      <c r="H2060" s="96">
        <f t="shared" si="32"/>
        <v>0</v>
      </c>
    </row>
    <row r="2061" spans="1:8" hidden="1">
      <c r="A2061" s="73" t="s">
        <v>2655</v>
      </c>
      <c r="B2061" s="73" t="s">
        <v>2612</v>
      </c>
      <c r="C2061" s="73" t="s">
        <v>2517</v>
      </c>
      <c r="D2061" s="86">
        <v>3531.1011264256999</v>
      </c>
      <c r="E2061" s="73" t="s">
        <v>2518</v>
      </c>
      <c r="F2061" s="79" t="str">
        <f>INDEX('Crosswalk Particulates'!$B:$B,MATCH('2017 EPA Data'!A2061,'Crosswalk Particulates'!$A:$A,0))</f>
        <v>Commercial Buildings Sector</v>
      </c>
      <c r="G2061" s="84">
        <f>INDEX('Crosswalk Particulates'!$E:$E,MATCH('2017 EPA Data'!$B2061,'Crosswalk Particulates'!$D:$D,0))</f>
        <v>0</v>
      </c>
      <c r="H2061" s="96">
        <f t="shared" si="32"/>
        <v>0</v>
      </c>
    </row>
    <row r="2062" spans="1:8" hidden="1">
      <c r="A2062" s="73" t="s">
        <v>2542</v>
      </c>
      <c r="B2062" s="73" t="s">
        <v>2576</v>
      </c>
      <c r="C2062" s="73" t="s">
        <v>2517</v>
      </c>
      <c r="D2062" s="86">
        <v>3528.4787180491298</v>
      </c>
      <c r="E2062" s="73" t="s">
        <v>2518</v>
      </c>
      <c r="F2062" s="79" t="str">
        <f>INDEX('Crosswalk Particulates'!$B:$B,MATCH('2017 EPA Data'!A2062,'Crosswalk Particulates'!$A:$A,0))</f>
        <v>process-ngps-industry</v>
      </c>
      <c r="G2062" s="84">
        <f>INDEX('Crosswalk Particulates'!$E:$E,MATCH('2017 EPA Data'!$B2062,'Crosswalk Particulates'!$D:$D,0))</f>
        <v>0</v>
      </c>
      <c r="H2062" s="96">
        <f t="shared" si="32"/>
        <v>0</v>
      </c>
    </row>
    <row r="2063" spans="1:8" hidden="1">
      <c r="A2063" s="73" t="s">
        <v>2595</v>
      </c>
      <c r="B2063" s="73" t="s">
        <v>2571</v>
      </c>
      <c r="C2063" s="73" t="s">
        <v>2517</v>
      </c>
      <c r="D2063" s="86">
        <v>3524.6930400000001</v>
      </c>
      <c r="E2063" s="73" t="s">
        <v>2518</v>
      </c>
      <c r="F2063" s="79" t="str">
        <f>INDEX('Crosswalk Particulates'!$B:$B,MATCH('2017 EPA Data'!A2063,'Crosswalk Particulates'!$A:$A,0))</f>
        <v>process-other-industry</v>
      </c>
      <c r="G2063" s="84">
        <f>INDEX('Crosswalk Particulates'!$E:$E,MATCH('2017 EPA Data'!$B2063,'Crosswalk Particulates'!$D:$D,0))</f>
        <v>0</v>
      </c>
      <c r="H2063" s="96">
        <f t="shared" si="32"/>
        <v>0</v>
      </c>
    </row>
    <row r="2064" spans="1:8" hidden="1">
      <c r="A2064" s="73" t="s">
        <v>2547</v>
      </c>
      <c r="B2064" s="73" t="s">
        <v>2594</v>
      </c>
      <c r="C2064" s="73" t="s">
        <v>2517</v>
      </c>
      <c r="D2064" s="86">
        <v>3510.6911661619479</v>
      </c>
      <c r="E2064" s="73" t="s">
        <v>2518</v>
      </c>
      <c r="F2064" s="79" t="str">
        <f>INDEX('Crosswalk Particulates'!$B:$B,MATCH('2017 EPA Data'!A2064,'Crosswalk Particulates'!$A:$A,0))</f>
        <v>process-other-industry</v>
      </c>
      <c r="G2064" s="84">
        <f>INDEX('Crosswalk Particulates'!$E:$E,MATCH('2017 EPA Data'!$B2064,'Crosswalk Particulates'!$D:$D,0))</f>
        <v>0</v>
      </c>
      <c r="H2064" s="96">
        <f t="shared" si="32"/>
        <v>0</v>
      </c>
    </row>
    <row r="2065" spans="1:8" hidden="1">
      <c r="A2065" s="73" t="s">
        <v>2602</v>
      </c>
      <c r="B2065" s="73" t="s">
        <v>2751</v>
      </c>
      <c r="C2065" s="73" t="s">
        <v>2517</v>
      </c>
      <c r="D2065" s="86">
        <v>3488.265213912402</v>
      </c>
      <c r="E2065" s="73" t="s">
        <v>2518</v>
      </c>
      <c r="F2065" s="79" t="str">
        <f>INDEX('Crosswalk Particulates'!$B:$B,MATCH('2017 EPA Data'!A2065,'Crosswalk Particulates'!$A:$A,0))</f>
        <v>process-other-industry</v>
      </c>
      <c r="G2065" s="84">
        <f>INDEX('Crosswalk Particulates'!$E:$E,MATCH('2017 EPA Data'!$B2065,'Crosswalk Particulates'!$D:$D,0))</f>
        <v>0</v>
      </c>
      <c r="H2065" s="96">
        <f t="shared" si="32"/>
        <v>0</v>
      </c>
    </row>
    <row r="2066" spans="1:8" hidden="1">
      <c r="A2066" s="73" t="s">
        <v>2619</v>
      </c>
      <c r="B2066" s="73" t="s">
        <v>2646</v>
      </c>
      <c r="C2066" s="73" t="s">
        <v>2517</v>
      </c>
      <c r="D2066" s="86">
        <v>3483.0618599999998</v>
      </c>
      <c r="E2066" s="73" t="s">
        <v>2518</v>
      </c>
      <c r="F2066" s="79" t="str">
        <f>INDEX('Crosswalk Particulates'!$B:$B,MATCH('2017 EPA Data'!A2066,'Crosswalk Particulates'!$A:$A,0))</f>
        <v>process-iron and steel-industry</v>
      </c>
      <c r="G2066" s="84">
        <f>INDEX('Crosswalk Particulates'!$E:$E,MATCH('2017 EPA Data'!$B2066,'Crosswalk Particulates'!$D:$D,0))</f>
        <v>0</v>
      </c>
      <c r="H2066" s="96">
        <f t="shared" si="32"/>
        <v>0</v>
      </c>
    </row>
    <row r="2067" spans="1:8" hidden="1">
      <c r="A2067" s="73" t="s">
        <v>2519</v>
      </c>
      <c r="B2067" s="73" t="s">
        <v>2626</v>
      </c>
      <c r="C2067" s="73" t="s">
        <v>2517</v>
      </c>
      <c r="D2067" s="86">
        <v>3446.3489049510722</v>
      </c>
      <c r="E2067" s="73" t="s">
        <v>2518</v>
      </c>
      <c r="F2067" s="79" t="str">
        <f>INDEX('Crosswalk Particulates'!$B:$B,MATCH('2017 EPA Data'!A2067,'Crosswalk Particulates'!$A:$A,0))</f>
        <v>process-other-industry</v>
      </c>
      <c r="G2067" s="84">
        <f>INDEX('Crosswalk Particulates'!$E:$E,MATCH('2017 EPA Data'!$B2067,'Crosswalk Particulates'!$D:$D,0))</f>
        <v>0</v>
      </c>
      <c r="H2067" s="96">
        <f t="shared" si="32"/>
        <v>0</v>
      </c>
    </row>
    <row r="2068" spans="1:8" hidden="1">
      <c r="A2068" s="73" t="s">
        <v>2632</v>
      </c>
      <c r="B2068" s="73" t="s">
        <v>2772</v>
      </c>
      <c r="C2068" s="73" t="s">
        <v>2517</v>
      </c>
      <c r="D2068" s="86">
        <v>3437.8119999999999</v>
      </c>
      <c r="E2068" s="73" t="s">
        <v>2518</v>
      </c>
      <c r="F2068" s="79" t="str">
        <f>INDEX('Crosswalk Particulates'!$B:$B,MATCH('2017 EPA Data'!A2068,'Crosswalk Particulates'!$A:$A,0))</f>
        <v>industry-fuel-other</v>
      </c>
      <c r="G2068" s="84">
        <f>INDEX('Crosswalk Particulates'!$E:$E,MATCH('2017 EPA Data'!$B2068,'Crosswalk Particulates'!$D:$D,0))</f>
        <v>0</v>
      </c>
      <c r="H2068" s="96">
        <f t="shared" si="32"/>
        <v>0</v>
      </c>
    </row>
    <row r="2069" spans="1:8" hidden="1">
      <c r="A2069" s="73" t="s">
        <v>2632</v>
      </c>
      <c r="B2069" s="73" t="s">
        <v>2757</v>
      </c>
      <c r="C2069" s="73" t="s">
        <v>2517</v>
      </c>
      <c r="D2069" s="86">
        <v>3437.8119999999999</v>
      </c>
      <c r="E2069" s="73" t="s">
        <v>2518</v>
      </c>
      <c r="F2069" s="79" t="str">
        <f>INDEX('Crosswalk Particulates'!$B:$B,MATCH('2017 EPA Data'!A2069,'Crosswalk Particulates'!$A:$A,0))</f>
        <v>industry-fuel-other</v>
      </c>
      <c r="G2069" s="84">
        <f>INDEX('Crosswalk Particulates'!$E:$E,MATCH('2017 EPA Data'!$B2069,'Crosswalk Particulates'!$D:$D,0))</f>
        <v>0</v>
      </c>
      <c r="H2069" s="96">
        <f t="shared" si="32"/>
        <v>0</v>
      </c>
    </row>
    <row r="2070" spans="1:8" hidden="1">
      <c r="A2070" s="73" t="s">
        <v>2592</v>
      </c>
      <c r="B2070" s="73" t="s">
        <v>2711</v>
      </c>
      <c r="C2070" s="73" t="s">
        <v>2517</v>
      </c>
      <c r="D2070" s="86">
        <v>3430.3906419999998</v>
      </c>
      <c r="E2070" s="73" t="s">
        <v>2518</v>
      </c>
      <c r="F2070" s="79" t="str">
        <f>INDEX('Crosswalk Particulates'!$B:$B,MATCH('2017 EPA Data'!A2070,'Crosswalk Particulates'!$A:$A,0))</f>
        <v>process-ngps-industry</v>
      </c>
      <c r="G2070" s="84">
        <f>INDEX('Crosswalk Particulates'!$E:$E,MATCH('2017 EPA Data'!$B2070,'Crosswalk Particulates'!$D:$D,0))</f>
        <v>0</v>
      </c>
      <c r="H2070" s="96">
        <f t="shared" si="32"/>
        <v>0</v>
      </c>
    </row>
    <row r="2071" spans="1:8" hidden="1">
      <c r="A2071" s="73" t="s">
        <v>2585</v>
      </c>
      <c r="B2071" s="73" t="s">
        <v>2566</v>
      </c>
      <c r="C2071" s="73" t="s">
        <v>2517</v>
      </c>
      <c r="D2071" s="86">
        <v>3427.8380000000002</v>
      </c>
      <c r="E2071" s="73" t="s">
        <v>2518</v>
      </c>
      <c r="F2071" s="79" t="str">
        <f>INDEX('Crosswalk Particulates'!$B:$B,MATCH('2017 EPA Data'!A2071,'Crosswalk Particulates'!$A:$A,0))</f>
        <v>process-other-industry</v>
      </c>
      <c r="G2071" s="84">
        <f>INDEX('Crosswalk Particulates'!$E:$E,MATCH('2017 EPA Data'!$B2071,'Crosswalk Particulates'!$D:$D,0))</f>
        <v>0</v>
      </c>
      <c r="H2071" s="96">
        <f t="shared" si="32"/>
        <v>0</v>
      </c>
    </row>
    <row r="2072" spans="1:8" hidden="1">
      <c r="A2072" s="73" t="s">
        <v>2578</v>
      </c>
      <c r="B2072" s="73" t="s">
        <v>2768</v>
      </c>
      <c r="C2072" s="73" t="s">
        <v>2517</v>
      </c>
      <c r="D2072" s="86">
        <v>3419.4183400000002</v>
      </c>
      <c r="E2072" s="73" t="s">
        <v>2518</v>
      </c>
      <c r="F2072" s="79" t="str">
        <f>INDEX('Crosswalk Particulates'!$B:$B,MATCH('2017 EPA Data'!A2072,'Crosswalk Particulates'!$A:$A,0))</f>
        <v>process-chemicals-industry</v>
      </c>
      <c r="G2072" s="84">
        <f>INDEX('Crosswalk Particulates'!$E:$E,MATCH('2017 EPA Data'!$B2072,'Crosswalk Particulates'!$D:$D,0))</f>
        <v>0</v>
      </c>
      <c r="H2072" s="96">
        <f t="shared" si="32"/>
        <v>0</v>
      </c>
    </row>
    <row r="2073" spans="1:8" hidden="1">
      <c r="A2073" s="73" t="s">
        <v>2559</v>
      </c>
      <c r="B2073" s="73" t="s">
        <v>2659</v>
      </c>
      <c r="C2073" s="73" t="s">
        <v>2517</v>
      </c>
      <c r="D2073" s="86">
        <v>3412.5955081081038</v>
      </c>
      <c r="E2073" s="73" t="s">
        <v>2518</v>
      </c>
      <c r="F2073" s="79" t="str">
        <f>INDEX('Crosswalk Particulates'!$B:$B,MATCH('2017 EPA Data'!A2073,'Crosswalk Particulates'!$A:$A,0))</f>
        <v>process-waste-industry</v>
      </c>
      <c r="G2073" s="84">
        <f>INDEX('Crosswalk Particulates'!$E:$E,MATCH('2017 EPA Data'!$B2073,'Crosswalk Particulates'!$D:$D,0))</f>
        <v>0</v>
      </c>
      <c r="H2073" s="96">
        <f t="shared" si="32"/>
        <v>0</v>
      </c>
    </row>
    <row r="2074" spans="1:8" hidden="1">
      <c r="A2074" s="73" t="s">
        <v>2569</v>
      </c>
      <c r="B2074" s="73" t="s">
        <v>2621</v>
      </c>
      <c r="C2074" s="73" t="s">
        <v>2517</v>
      </c>
      <c r="D2074" s="86">
        <v>3401.5988685080856</v>
      </c>
      <c r="E2074" s="73" t="s">
        <v>2518</v>
      </c>
      <c r="F2074" s="79" t="str">
        <f>INDEX('Crosswalk Particulates'!$B:$B,MATCH('2017 EPA Data'!A2074,'Crosswalk Particulates'!$A:$A,0))</f>
        <v>Transportation Sector</v>
      </c>
      <c r="G2074" s="84">
        <f>INDEX('Crosswalk Particulates'!$E:$E,MATCH('2017 EPA Data'!$B2074,'Crosswalk Particulates'!$D:$D,0))</f>
        <v>0</v>
      </c>
      <c r="H2074" s="96">
        <f t="shared" si="32"/>
        <v>0</v>
      </c>
    </row>
    <row r="2075" spans="1:8" hidden="1">
      <c r="A2075" s="73" t="s">
        <v>2578</v>
      </c>
      <c r="B2075" s="73" t="s">
        <v>2773</v>
      </c>
      <c r="C2075" s="73" t="s">
        <v>2517</v>
      </c>
      <c r="D2075" s="86">
        <v>3390.31286</v>
      </c>
      <c r="E2075" s="73" t="s">
        <v>2518</v>
      </c>
      <c r="F2075" s="79" t="str">
        <f>INDEX('Crosswalk Particulates'!$B:$B,MATCH('2017 EPA Data'!A2075,'Crosswalk Particulates'!$A:$A,0))</f>
        <v>process-chemicals-industry</v>
      </c>
      <c r="G2075" s="84">
        <f>INDEX('Crosswalk Particulates'!$E:$E,MATCH('2017 EPA Data'!$B2075,'Crosswalk Particulates'!$D:$D,0))</f>
        <v>0</v>
      </c>
      <c r="H2075" s="96">
        <f t="shared" si="32"/>
        <v>0</v>
      </c>
    </row>
    <row r="2076" spans="1:8" hidden="1">
      <c r="A2076" s="73" t="s">
        <v>2547</v>
      </c>
      <c r="B2076" s="73" t="s">
        <v>2733</v>
      </c>
      <c r="C2076" s="73" t="s">
        <v>2517</v>
      </c>
      <c r="D2076" s="86">
        <v>3372.8809999999999</v>
      </c>
      <c r="E2076" s="73" t="s">
        <v>2518</v>
      </c>
      <c r="F2076" s="79" t="str">
        <f>INDEX('Crosswalk Particulates'!$B:$B,MATCH('2017 EPA Data'!A2076,'Crosswalk Particulates'!$A:$A,0))</f>
        <v>process-other-industry</v>
      </c>
      <c r="G2076" s="84">
        <f>INDEX('Crosswalk Particulates'!$E:$E,MATCH('2017 EPA Data'!$B2076,'Crosswalk Particulates'!$D:$D,0))</f>
        <v>0</v>
      </c>
      <c r="H2076" s="96">
        <f t="shared" si="32"/>
        <v>0</v>
      </c>
    </row>
    <row r="2077" spans="1:8" hidden="1">
      <c r="A2077" s="73" t="s">
        <v>2591</v>
      </c>
      <c r="B2077" s="73" t="s">
        <v>2716</v>
      </c>
      <c r="D2077" s="86">
        <v>3354.5965605693495</v>
      </c>
      <c r="E2077" s="73" t="s">
        <v>2522</v>
      </c>
      <c r="F2077" s="79" t="str">
        <f>INDEX('Crosswalk Particulates'!$B:$B,MATCH('2017 EPA Data'!A2077,'Crosswalk Particulates'!$A:$A,0))</f>
        <v>Other-EPA</v>
      </c>
      <c r="G2077" s="84" t="str">
        <f>INDEX('Crosswalk Particulates'!$E:$E,MATCH('2017 EPA Data'!$B2077,'Crosswalk Particulates'!$D:$D,0))</f>
        <v>BC</v>
      </c>
      <c r="H2077" s="96">
        <f t="shared" si="32"/>
        <v>3043242427.7828832</v>
      </c>
    </row>
    <row r="2078" spans="1:8" hidden="1">
      <c r="A2078" s="73" t="s">
        <v>2529</v>
      </c>
      <c r="B2078" s="73" t="s">
        <v>2735</v>
      </c>
      <c r="C2078" s="73" t="s">
        <v>2517</v>
      </c>
      <c r="D2078" s="86">
        <v>3354.560818016852</v>
      </c>
      <c r="E2078" s="73" t="s">
        <v>2518</v>
      </c>
      <c r="F2078" s="79" t="str">
        <f>INDEX('Crosswalk Particulates'!$B:$B,MATCH('2017 EPA Data'!A2078,'Crosswalk Particulates'!$A:$A,0))</f>
        <v>Other-EPA</v>
      </c>
      <c r="G2078" s="84">
        <f>INDEX('Crosswalk Particulates'!$E:$E,MATCH('2017 EPA Data'!$B2078,'Crosswalk Particulates'!$D:$D,0))</f>
        <v>0</v>
      </c>
      <c r="H2078" s="96">
        <f t="shared" si="32"/>
        <v>0</v>
      </c>
    </row>
    <row r="2079" spans="1:8" hidden="1">
      <c r="A2079" s="73" t="s">
        <v>2692</v>
      </c>
      <c r="B2079" s="73" t="s">
        <v>2610</v>
      </c>
      <c r="C2079" s="73" t="s">
        <v>2557</v>
      </c>
      <c r="D2079" s="86">
        <v>3352.3708406710989</v>
      </c>
      <c r="E2079" s="73" t="s">
        <v>2522</v>
      </c>
      <c r="F2079" s="79" t="str">
        <f>INDEX('Crosswalk Particulates'!$B:$B,MATCH('2017 EPA Data'!A2079,'Crosswalk Particulates'!$A:$A,0))</f>
        <v>Residential Buildings Sector</v>
      </c>
      <c r="G2079" s="84" t="str">
        <f>INDEX('Crosswalk Particulates'!$E:$E,MATCH('2017 EPA Data'!$B2079,'Crosswalk Particulates'!$D:$D,0))</f>
        <v>PM25</v>
      </c>
      <c r="H2079" s="96">
        <f t="shared" si="32"/>
        <v>3041223286.2544107</v>
      </c>
    </row>
    <row r="2080" spans="1:8" hidden="1">
      <c r="A2080" s="73" t="s">
        <v>2519</v>
      </c>
      <c r="B2080" s="73" t="s">
        <v>2625</v>
      </c>
      <c r="C2080" s="73" t="s">
        <v>2517</v>
      </c>
      <c r="D2080" s="86">
        <v>3351.6410148106738</v>
      </c>
      <c r="E2080" s="73" t="s">
        <v>2518</v>
      </c>
      <c r="F2080" s="79" t="str">
        <f>INDEX('Crosswalk Particulates'!$B:$B,MATCH('2017 EPA Data'!A2080,'Crosswalk Particulates'!$A:$A,0))</f>
        <v>process-other-industry</v>
      </c>
      <c r="G2080" s="84">
        <f>INDEX('Crosswalk Particulates'!$E:$E,MATCH('2017 EPA Data'!$B2080,'Crosswalk Particulates'!$D:$D,0))</f>
        <v>0</v>
      </c>
      <c r="H2080" s="96">
        <f t="shared" si="32"/>
        <v>0</v>
      </c>
    </row>
    <row r="2081" spans="1:8" hidden="1">
      <c r="A2081" s="73" t="s">
        <v>2602</v>
      </c>
      <c r="B2081" s="73" t="s">
        <v>2566</v>
      </c>
      <c r="C2081" s="73" t="s">
        <v>2517</v>
      </c>
      <c r="D2081" s="86">
        <v>3341.0068839999999</v>
      </c>
      <c r="E2081" s="73" t="s">
        <v>2518</v>
      </c>
      <c r="F2081" s="79" t="str">
        <f>INDEX('Crosswalk Particulates'!$B:$B,MATCH('2017 EPA Data'!A2081,'Crosswalk Particulates'!$A:$A,0))</f>
        <v>process-other-industry</v>
      </c>
      <c r="G2081" s="84">
        <f>INDEX('Crosswalk Particulates'!$E:$E,MATCH('2017 EPA Data'!$B2081,'Crosswalk Particulates'!$D:$D,0))</f>
        <v>0</v>
      </c>
      <c r="H2081" s="96">
        <f t="shared" si="32"/>
        <v>0</v>
      </c>
    </row>
    <row r="2082" spans="1:8" hidden="1">
      <c r="A2082" s="73" t="s">
        <v>2584</v>
      </c>
      <c r="B2082" s="73" t="s">
        <v>2568</v>
      </c>
      <c r="C2082" s="73" t="s">
        <v>2517</v>
      </c>
      <c r="D2082" s="86">
        <v>3331.3239207135598</v>
      </c>
      <c r="E2082" s="73" t="s">
        <v>2518</v>
      </c>
      <c r="F2082" s="79" t="str">
        <f>INDEX('Crosswalk Particulates'!$B:$B,MATCH('2017 EPA Data'!A2082,'Crosswalk Particulates'!$A:$A,0))</f>
        <v>Electricity Sector</v>
      </c>
      <c r="G2082" s="84">
        <f>INDEX('Crosswalk Particulates'!$E:$E,MATCH('2017 EPA Data'!$B2082,'Crosswalk Particulates'!$D:$D,0))</f>
        <v>0</v>
      </c>
      <c r="H2082" s="96">
        <f t="shared" si="32"/>
        <v>0</v>
      </c>
    </row>
    <row r="2083" spans="1:8" hidden="1">
      <c r="A2083" s="73" t="s">
        <v>2602</v>
      </c>
      <c r="B2083" s="73" t="s">
        <v>2706</v>
      </c>
      <c r="C2083" s="73" t="s">
        <v>2517</v>
      </c>
      <c r="D2083" s="86">
        <v>3319.6236834311981</v>
      </c>
      <c r="E2083" s="73" t="s">
        <v>2518</v>
      </c>
      <c r="F2083" s="79" t="str">
        <f>INDEX('Crosswalk Particulates'!$B:$B,MATCH('2017 EPA Data'!A2083,'Crosswalk Particulates'!$A:$A,0))</f>
        <v>process-other-industry</v>
      </c>
      <c r="G2083" s="84">
        <f>INDEX('Crosswalk Particulates'!$E:$E,MATCH('2017 EPA Data'!$B2083,'Crosswalk Particulates'!$D:$D,0))</f>
        <v>0</v>
      </c>
      <c r="H2083" s="96">
        <f t="shared" si="32"/>
        <v>0</v>
      </c>
    </row>
    <row r="2084" spans="1:8" hidden="1">
      <c r="A2084" s="73" t="s">
        <v>2592</v>
      </c>
      <c r="B2084" s="73" t="s">
        <v>2694</v>
      </c>
      <c r="C2084" s="73" t="s">
        <v>2517</v>
      </c>
      <c r="D2084" s="86">
        <v>3317.1960648287518</v>
      </c>
      <c r="E2084" s="73" t="s">
        <v>2518</v>
      </c>
      <c r="F2084" s="79" t="str">
        <f>INDEX('Crosswalk Particulates'!$B:$B,MATCH('2017 EPA Data'!A2084,'Crosswalk Particulates'!$A:$A,0))</f>
        <v>process-ngps-industry</v>
      </c>
      <c r="G2084" s="84">
        <f>INDEX('Crosswalk Particulates'!$E:$E,MATCH('2017 EPA Data'!$B2084,'Crosswalk Particulates'!$D:$D,0))</f>
        <v>0</v>
      </c>
      <c r="H2084" s="96">
        <f t="shared" si="32"/>
        <v>0</v>
      </c>
    </row>
    <row r="2085" spans="1:8" hidden="1">
      <c r="A2085" s="73" t="s">
        <v>2596</v>
      </c>
      <c r="B2085" s="73" t="s">
        <v>2689</v>
      </c>
      <c r="C2085" s="73" t="s">
        <v>2517</v>
      </c>
      <c r="D2085" s="86">
        <v>3307.2830565999998</v>
      </c>
      <c r="E2085" s="73" t="s">
        <v>2518</v>
      </c>
      <c r="F2085" s="79" t="str">
        <f>INDEX('Crosswalk Particulates'!$B:$B,MATCH('2017 EPA Data'!A2085,'Crosswalk Particulates'!$A:$A,0))</f>
        <v>industry-fuel-coal</v>
      </c>
      <c r="G2085" s="84">
        <f>INDEX('Crosswalk Particulates'!$E:$E,MATCH('2017 EPA Data'!$B2085,'Crosswalk Particulates'!$D:$D,0))</f>
        <v>0</v>
      </c>
      <c r="H2085" s="96">
        <f t="shared" si="32"/>
        <v>0</v>
      </c>
    </row>
    <row r="2086" spans="1:8" hidden="1">
      <c r="A2086" s="73" t="s">
        <v>2519</v>
      </c>
      <c r="B2086" s="73" t="s">
        <v>2743</v>
      </c>
      <c r="C2086" s="73" t="s">
        <v>2517</v>
      </c>
      <c r="D2086" s="86">
        <v>3305.1372000000001</v>
      </c>
      <c r="E2086" s="73" t="s">
        <v>2518</v>
      </c>
      <c r="F2086" s="79" t="str">
        <f>INDEX('Crosswalk Particulates'!$B:$B,MATCH('2017 EPA Data'!A2086,'Crosswalk Particulates'!$A:$A,0))</f>
        <v>process-other-industry</v>
      </c>
      <c r="G2086" s="84">
        <f>INDEX('Crosswalk Particulates'!$E:$E,MATCH('2017 EPA Data'!$B2086,'Crosswalk Particulates'!$D:$D,0))</f>
        <v>0</v>
      </c>
      <c r="H2086" s="96">
        <f t="shared" si="32"/>
        <v>0</v>
      </c>
    </row>
    <row r="2087" spans="1:8" hidden="1">
      <c r="A2087" s="73" t="s">
        <v>2619</v>
      </c>
      <c r="B2087" s="73" t="s">
        <v>2728</v>
      </c>
      <c r="C2087" s="73" t="s">
        <v>2517</v>
      </c>
      <c r="D2087" s="86">
        <v>3295.11699691388</v>
      </c>
      <c r="E2087" s="73" t="s">
        <v>2518</v>
      </c>
      <c r="F2087" s="79" t="str">
        <f>INDEX('Crosswalk Particulates'!$B:$B,MATCH('2017 EPA Data'!A2087,'Crosswalk Particulates'!$A:$A,0))</f>
        <v>process-iron and steel-industry</v>
      </c>
      <c r="G2087" s="84">
        <f>INDEX('Crosswalk Particulates'!$E:$E,MATCH('2017 EPA Data'!$B2087,'Crosswalk Particulates'!$D:$D,0))</f>
        <v>0</v>
      </c>
      <c r="H2087" s="96">
        <f t="shared" si="32"/>
        <v>0</v>
      </c>
    </row>
    <row r="2088" spans="1:8" hidden="1">
      <c r="A2088" s="73" t="s">
        <v>2542</v>
      </c>
      <c r="B2088" s="73" t="s">
        <v>2646</v>
      </c>
      <c r="C2088" s="73" t="s">
        <v>2517</v>
      </c>
      <c r="D2088" s="86">
        <v>3288.339740373679</v>
      </c>
      <c r="E2088" s="73" t="s">
        <v>2518</v>
      </c>
      <c r="F2088" s="79" t="str">
        <f>INDEX('Crosswalk Particulates'!$B:$B,MATCH('2017 EPA Data'!A2088,'Crosswalk Particulates'!$A:$A,0))</f>
        <v>process-ngps-industry</v>
      </c>
      <c r="G2088" s="84">
        <f>INDEX('Crosswalk Particulates'!$E:$E,MATCH('2017 EPA Data'!$B2088,'Crosswalk Particulates'!$D:$D,0))</f>
        <v>0</v>
      </c>
      <c r="H2088" s="96">
        <f t="shared" si="32"/>
        <v>0</v>
      </c>
    </row>
    <row r="2089" spans="1:8" hidden="1">
      <c r="A2089" s="73" t="s">
        <v>2655</v>
      </c>
      <c r="B2089" s="73" t="s">
        <v>2690</v>
      </c>
      <c r="C2089" s="73" t="s">
        <v>2517</v>
      </c>
      <c r="D2089" s="86">
        <v>3273.1321076548211</v>
      </c>
      <c r="E2089" s="73" t="s">
        <v>2518</v>
      </c>
      <c r="F2089" s="79" t="str">
        <f>INDEX('Crosswalk Particulates'!$B:$B,MATCH('2017 EPA Data'!A2089,'Crosswalk Particulates'!$A:$A,0))</f>
        <v>Commercial Buildings Sector</v>
      </c>
      <c r="G2089" s="84">
        <f>INDEX('Crosswalk Particulates'!$E:$E,MATCH('2017 EPA Data'!$B2089,'Crosswalk Particulates'!$D:$D,0))</f>
        <v>0</v>
      </c>
      <c r="H2089" s="96">
        <f t="shared" si="32"/>
        <v>0</v>
      </c>
    </row>
    <row r="2090" spans="1:8" hidden="1">
      <c r="A2090" s="73" t="s">
        <v>2547</v>
      </c>
      <c r="B2090" s="73" t="s">
        <v>2759</v>
      </c>
      <c r="C2090" s="73" t="s">
        <v>2517</v>
      </c>
      <c r="D2090" s="86">
        <v>3256.6459084859998</v>
      </c>
      <c r="E2090" s="73" t="s">
        <v>2518</v>
      </c>
      <c r="F2090" s="79" t="str">
        <f>INDEX('Crosswalk Particulates'!$B:$B,MATCH('2017 EPA Data'!A2090,'Crosswalk Particulates'!$A:$A,0))</f>
        <v>process-other-industry</v>
      </c>
      <c r="G2090" s="84">
        <f>INDEX('Crosswalk Particulates'!$E:$E,MATCH('2017 EPA Data'!$B2090,'Crosswalk Particulates'!$D:$D,0))</f>
        <v>0</v>
      </c>
      <c r="H2090" s="96">
        <f t="shared" si="32"/>
        <v>0</v>
      </c>
    </row>
    <row r="2091" spans="1:8" hidden="1">
      <c r="A2091" s="73" t="s">
        <v>2563</v>
      </c>
      <c r="B2091" s="73" t="s">
        <v>2558</v>
      </c>
      <c r="C2091" s="73" t="s">
        <v>2517</v>
      </c>
      <c r="D2091" s="86">
        <v>3253.4259145052001</v>
      </c>
      <c r="E2091" s="73" t="s">
        <v>2518</v>
      </c>
      <c r="F2091" s="79" t="str">
        <f>INDEX('Crosswalk Particulates'!$B:$B,MATCH('2017 EPA Data'!A2091,'Crosswalk Particulates'!$A:$A,0))</f>
        <v>Other-EPA</v>
      </c>
      <c r="G2091" s="84">
        <f>INDEX('Crosswalk Particulates'!$E:$E,MATCH('2017 EPA Data'!$B2091,'Crosswalk Particulates'!$D:$D,0))</f>
        <v>0</v>
      </c>
      <c r="H2091" s="96">
        <f t="shared" si="32"/>
        <v>0</v>
      </c>
    </row>
    <row r="2092" spans="1:8" hidden="1">
      <c r="A2092" s="73" t="s">
        <v>2565</v>
      </c>
      <c r="B2092" s="73" t="s">
        <v>2713</v>
      </c>
      <c r="C2092" s="73" t="s">
        <v>2517</v>
      </c>
      <c r="D2092" s="86">
        <v>3231.212775</v>
      </c>
      <c r="E2092" s="73" t="s">
        <v>2518</v>
      </c>
      <c r="F2092" s="79" t="str">
        <f>INDEX('Crosswalk Particulates'!$B:$B,MATCH('2017 EPA Data'!A2092,'Crosswalk Particulates'!$A:$A,0))</f>
        <v>Electricity Sector</v>
      </c>
      <c r="G2092" s="84">
        <f>INDEX('Crosswalk Particulates'!$E:$E,MATCH('2017 EPA Data'!$B2092,'Crosswalk Particulates'!$D:$D,0))</f>
        <v>0</v>
      </c>
      <c r="H2092" s="96">
        <f t="shared" si="32"/>
        <v>0</v>
      </c>
    </row>
    <row r="2093" spans="1:8" hidden="1">
      <c r="A2093" s="73" t="s">
        <v>2585</v>
      </c>
      <c r="B2093" s="73" t="s">
        <v>2609</v>
      </c>
      <c r="C2093" s="73" t="s">
        <v>2557</v>
      </c>
      <c r="D2093" s="86">
        <v>3224.6550614447283</v>
      </c>
      <c r="E2093" s="73" t="s">
        <v>2522</v>
      </c>
      <c r="F2093" s="79" t="str">
        <f>INDEX('Crosswalk Particulates'!$B:$B,MATCH('2017 EPA Data'!A2093,'Crosswalk Particulates'!$A:$A,0))</f>
        <v>process-other-industry</v>
      </c>
      <c r="G2093" s="84" t="str">
        <f>INDEX('Crosswalk Particulates'!$E:$E,MATCH('2017 EPA Data'!$B2093,'Crosswalk Particulates'!$D:$D,0))</f>
        <v>NOX</v>
      </c>
      <c r="H2093" s="96">
        <f t="shared" si="32"/>
        <v>2925361342.4941516</v>
      </c>
    </row>
    <row r="2094" spans="1:8" hidden="1">
      <c r="A2094" s="73" t="s">
        <v>2608</v>
      </c>
      <c r="B2094" s="73" t="s">
        <v>2556</v>
      </c>
      <c r="C2094" s="73" t="s">
        <v>2557</v>
      </c>
      <c r="D2094" s="86">
        <v>3216.8381275841998</v>
      </c>
      <c r="E2094" s="73" t="s">
        <v>2522</v>
      </c>
      <c r="F2094" s="79" t="str">
        <f>INDEX('Crosswalk Particulates'!$B:$B,MATCH('2017 EPA Data'!A2094,'Crosswalk Particulates'!$A:$A,0))</f>
        <v>Electricity Sector</v>
      </c>
      <c r="G2094" s="84" t="str">
        <f>INDEX('Crosswalk Particulates'!$E:$E,MATCH('2017 EPA Data'!$B2094,'Crosswalk Particulates'!$D:$D,0))</f>
        <v>VOC</v>
      </c>
      <c r="H2094" s="96">
        <f t="shared" si="32"/>
        <v>2918269930.9488258</v>
      </c>
    </row>
    <row r="2095" spans="1:8" hidden="1">
      <c r="A2095" s="73" t="s">
        <v>2547</v>
      </c>
      <c r="B2095" s="73" t="s">
        <v>2630</v>
      </c>
      <c r="D2095" s="86">
        <v>3213.2914044532217</v>
      </c>
      <c r="E2095" s="73" t="s">
        <v>2522</v>
      </c>
      <c r="F2095" s="79" t="str">
        <f>INDEX('Crosswalk Particulates'!$B:$B,MATCH('2017 EPA Data'!A2095,'Crosswalk Particulates'!$A:$A,0))</f>
        <v>process-other-industry</v>
      </c>
      <c r="G2095" s="84">
        <f>INDEX('Crosswalk Particulates'!$E:$E,MATCH('2017 EPA Data'!$B2095,'Crosswalk Particulates'!$D:$D,0))</f>
        <v>0</v>
      </c>
      <c r="H2095" s="96">
        <f t="shared" si="32"/>
        <v>2915052394.0209394</v>
      </c>
    </row>
    <row r="2096" spans="1:8" hidden="1">
      <c r="A2096" s="73" t="s">
        <v>2541</v>
      </c>
      <c r="B2096" s="73" t="s">
        <v>2716</v>
      </c>
      <c r="D2096" s="86">
        <v>3136.8385766585648</v>
      </c>
      <c r="E2096" s="73" t="s">
        <v>2522</v>
      </c>
      <c r="F2096" s="79" t="str">
        <f>INDEX('Crosswalk Particulates'!$B:$B,MATCH('2017 EPA Data'!A2096,'Crosswalk Particulates'!$A:$A,0))</f>
        <v>Transportation Sector</v>
      </c>
      <c r="G2096" s="84" t="str">
        <f>INDEX('Crosswalk Particulates'!$E:$E,MATCH('2017 EPA Data'!$B2096,'Crosswalk Particulates'!$D:$D,0))</f>
        <v>BC</v>
      </c>
      <c r="H2096" s="96">
        <f t="shared" si="32"/>
        <v>2845695472.8330188</v>
      </c>
    </row>
    <row r="2097" spans="1:8" hidden="1">
      <c r="A2097" s="73" t="s">
        <v>2647</v>
      </c>
      <c r="B2097" s="73" t="s">
        <v>2726</v>
      </c>
      <c r="C2097" s="73" t="s">
        <v>2517</v>
      </c>
      <c r="D2097" s="86">
        <v>3136.1308792585714</v>
      </c>
      <c r="E2097" s="73" t="s">
        <v>2518</v>
      </c>
      <c r="F2097" s="79" t="str">
        <f>INDEX('Crosswalk Particulates'!$B:$B,MATCH('2017 EPA Data'!A2097,'Crosswalk Particulates'!$A:$A,0))</f>
        <v>process-mining-industry</v>
      </c>
      <c r="G2097" s="84">
        <f>INDEX('Crosswalk Particulates'!$E:$E,MATCH('2017 EPA Data'!$B2097,'Crosswalk Particulates'!$D:$D,0))</f>
        <v>0</v>
      </c>
      <c r="H2097" s="96">
        <f t="shared" si="32"/>
        <v>0</v>
      </c>
    </row>
    <row r="2098" spans="1:8" hidden="1">
      <c r="A2098" s="73" t="s">
        <v>2569</v>
      </c>
      <c r="B2098" s="73" t="s">
        <v>2637</v>
      </c>
      <c r="C2098" s="73" t="s">
        <v>2517</v>
      </c>
      <c r="D2098" s="86">
        <v>3131.1453009420125</v>
      </c>
      <c r="E2098" s="73" t="s">
        <v>2518</v>
      </c>
      <c r="F2098" s="79" t="str">
        <f>INDEX('Crosswalk Particulates'!$B:$B,MATCH('2017 EPA Data'!A2098,'Crosswalk Particulates'!$A:$A,0))</f>
        <v>Transportation Sector</v>
      </c>
      <c r="G2098" s="84">
        <f>INDEX('Crosswalk Particulates'!$E:$E,MATCH('2017 EPA Data'!$B2098,'Crosswalk Particulates'!$D:$D,0))</f>
        <v>0</v>
      </c>
      <c r="H2098" s="96">
        <f t="shared" si="32"/>
        <v>0</v>
      </c>
    </row>
    <row r="2099" spans="1:8" hidden="1">
      <c r="A2099" s="73" t="s">
        <v>2578</v>
      </c>
      <c r="B2099" s="73" t="s">
        <v>2687</v>
      </c>
      <c r="C2099" s="73" t="s">
        <v>2517</v>
      </c>
      <c r="D2099" s="86">
        <v>3129.9567440000001</v>
      </c>
      <c r="E2099" s="73" t="s">
        <v>2518</v>
      </c>
      <c r="F2099" s="79" t="str">
        <f>INDEX('Crosswalk Particulates'!$B:$B,MATCH('2017 EPA Data'!A2099,'Crosswalk Particulates'!$A:$A,0))</f>
        <v>process-chemicals-industry</v>
      </c>
      <c r="G2099" s="84">
        <f>INDEX('Crosswalk Particulates'!$E:$E,MATCH('2017 EPA Data'!$B2099,'Crosswalk Particulates'!$D:$D,0))</f>
        <v>0</v>
      </c>
      <c r="H2099" s="96">
        <f t="shared" si="32"/>
        <v>0</v>
      </c>
    </row>
    <row r="2100" spans="1:8" hidden="1">
      <c r="A2100" s="73" t="s">
        <v>2554</v>
      </c>
      <c r="B2100" s="73" t="s">
        <v>2656</v>
      </c>
      <c r="C2100" s="73" t="s">
        <v>2517</v>
      </c>
      <c r="D2100" s="86">
        <v>3116.9981544745674</v>
      </c>
      <c r="E2100" s="73" t="s">
        <v>2518</v>
      </c>
      <c r="F2100" s="79" t="str">
        <f>INDEX('Crosswalk Particulates'!$B:$B,MATCH('2017 EPA Data'!A2100,'Crosswalk Particulates'!$A:$A,0))</f>
        <v>Transportation Sector</v>
      </c>
      <c r="G2100" s="84">
        <f>INDEX('Crosswalk Particulates'!$E:$E,MATCH('2017 EPA Data'!$B2100,'Crosswalk Particulates'!$D:$D,0))</f>
        <v>0</v>
      </c>
      <c r="H2100" s="96">
        <f t="shared" si="32"/>
        <v>0</v>
      </c>
    </row>
    <row r="2101" spans="1:8" hidden="1">
      <c r="A2101" s="73" t="s">
        <v>2551</v>
      </c>
      <c r="B2101" s="73" t="s">
        <v>2656</v>
      </c>
      <c r="C2101" s="73" t="s">
        <v>2517</v>
      </c>
      <c r="D2101" s="86">
        <v>3111.3398069437717</v>
      </c>
      <c r="E2101" s="73" t="s">
        <v>2518</v>
      </c>
      <c r="F2101" s="79" t="str">
        <f>INDEX('Crosswalk Particulates'!$B:$B,MATCH('2017 EPA Data'!A2101,'Crosswalk Particulates'!$A:$A,0))</f>
        <v>industry-fuel-natural gas</v>
      </c>
      <c r="G2101" s="84">
        <f>INDEX('Crosswalk Particulates'!$E:$E,MATCH('2017 EPA Data'!$B2101,'Crosswalk Particulates'!$D:$D,0))</f>
        <v>0</v>
      </c>
      <c r="H2101" s="96">
        <f t="shared" si="32"/>
        <v>0</v>
      </c>
    </row>
    <row r="2102" spans="1:8" hidden="1">
      <c r="A2102" s="73" t="s">
        <v>2629</v>
      </c>
      <c r="B2102" s="73" t="s">
        <v>2548</v>
      </c>
      <c r="C2102" s="73" t="s">
        <v>2517</v>
      </c>
      <c r="D2102" s="86">
        <v>3098.1717695802486</v>
      </c>
      <c r="E2102" s="73" t="s">
        <v>2518</v>
      </c>
      <c r="F2102" s="79" t="str">
        <f>INDEX('Crosswalk Particulates'!$B:$B,MATCH('2017 EPA Data'!A2102,'Crosswalk Particulates'!$A:$A,0))</f>
        <v>industry-fuel-oil</v>
      </c>
      <c r="G2102" s="84">
        <f>INDEX('Crosswalk Particulates'!$E:$E,MATCH('2017 EPA Data'!$B2102,'Crosswalk Particulates'!$D:$D,0))</f>
        <v>0</v>
      </c>
      <c r="H2102" s="96">
        <f t="shared" si="32"/>
        <v>0</v>
      </c>
    </row>
    <row r="2103" spans="1:8" hidden="1">
      <c r="A2103" s="73" t="s">
        <v>2584</v>
      </c>
      <c r="B2103" s="73" t="s">
        <v>2739</v>
      </c>
      <c r="C2103" s="73" t="s">
        <v>2517</v>
      </c>
      <c r="D2103" s="86">
        <v>3096.4701564559</v>
      </c>
      <c r="E2103" s="73" t="s">
        <v>2518</v>
      </c>
      <c r="F2103" s="79" t="str">
        <f>INDEX('Crosswalk Particulates'!$B:$B,MATCH('2017 EPA Data'!A2103,'Crosswalk Particulates'!$A:$A,0))</f>
        <v>Electricity Sector</v>
      </c>
      <c r="G2103" s="84">
        <f>INDEX('Crosswalk Particulates'!$E:$E,MATCH('2017 EPA Data'!$B2103,'Crosswalk Particulates'!$D:$D,0))</f>
        <v>0</v>
      </c>
      <c r="H2103" s="96">
        <f t="shared" si="32"/>
        <v>0</v>
      </c>
    </row>
    <row r="2104" spans="1:8" hidden="1">
      <c r="A2104" s="73" t="s">
        <v>2595</v>
      </c>
      <c r="B2104" s="73" t="s">
        <v>2583</v>
      </c>
      <c r="D2104" s="86">
        <v>3095.9203000000002</v>
      </c>
      <c r="E2104" s="73" t="s">
        <v>2518</v>
      </c>
      <c r="F2104" s="79" t="str">
        <f>INDEX('Crosswalk Particulates'!$B:$B,MATCH('2017 EPA Data'!A2104,'Crosswalk Particulates'!$A:$A,0))</f>
        <v>process-other-industry</v>
      </c>
      <c r="G2104" s="84">
        <f>INDEX('Crosswalk Particulates'!$E:$E,MATCH('2017 EPA Data'!$B2104,'Crosswalk Particulates'!$D:$D,0))</f>
        <v>0</v>
      </c>
      <c r="H2104" s="96">
        <f t="shared" si="32"/>
        <v>0</v>
      </c>
    </row>
    <row r="2105" spans="1:8" hidden="1">
      <c r="A2105" s="73" t="s">
        <v>2632</v>
      </c>
      <c r="B2105" s="73" t="s">
        <v>2577</v>
      </c>
      <c r="C2105" s="73" t="s">
        <v>2517</v>
      </c>
      <c r="D2105" s="86">
        <v>3089.4569999999999</v>
      </c>
      <c r="E2105" s="73" t="s">
        <v>2518</v>
      </c>
      <c r="F2105" s="79" t="str">
        <f>INDEX('Crosswalk Particulates'!$B:$B,MATCH('2017 EPA Data'!A2105,'Crosswalk Particulates'!$A:$A,0))</f>
        <v>industry-fuel-other</v>
      </c>
      <c r="G2105" s="84">
        <f>INDEX('Crosswalk Particulates'!$E:$E,MATCH('2017 EPA Data'!$B2105,'Crosswalk Particulates'!$D:$D,0))</f>
        <v>0</v>
      </c>
      <c r="H2105" s="96">
        <f t="shared" si="32"/>
        <v>0</v>
      </c>
    </row>
    <row r="2106" spans="1:8" hidden="1">
      <c r="A2106" s="73" t="s">
        <v>2584</v>
      </c>
      <c r="B2106" s="73" t="s">
        <v>2574</v>
      </c>
      <c r="C2106" s="73" t="s">
        <v>2517</v>
      </c>
      <c r="D2106" s="86">
        <v>3080.5496205822501</v>
      </c>
      <c r="E2106" s="73" t="s">
        <v>2518</v>
      </c>
      <c r="F2106" s="79" t="str">
        <f>INDEX('Crosswalk Particulates'!$B:$B,MATCH('2017 EPA Data'!A2106,'Crosswalk Particulates'!$A:$A,0))</f>
        <v>Electricity Sector</v>
      </c>
      <c r="G2106" s="84">
        <f>INDEX('Crosswalk Particulates'!$E:$E,MATCH('2017 EPA Data'!$B2106,'Crosswalk Particulates'!$D:$D,0))</f>
        <v>0</v>
      </c>
      <c r="H2106" s="96">
        <f t="shared" si="32"/>
        <v>0</v>
      </c>
    </row>
    <row r="2107" spans="1:8" hidden="1">
      <c r="A2107" s="73" t="s">
        <v>2608</v>
      </c>
      <c r="B2107" s="73" t="s">
        <v>2590</v>
      </c>
      <c r="C2107" s="73" t="s">
        <v>2557</v>
      </c>
      <c r="D2107" s="86">
        <v>3079.5637420436778</v>
      </c>
      <c r="E2107" s="73" t="s">
        <v>2522</v>
      </c>
      <c r="F2107" s="79" t="str">
        <f>INDEX('Crosswalk Particulates'!$B:$B,MATCH('2017 EPA Data'!A2107,'Crosswalk Particulates'!$A:$A,0))</f>
        <v>Electricity Sector</v>
      </c>
      <c r="G2107" s="84" t="str">
        <f>INDEX('Crosswalk Particulates'!$E:$E,MATCH('2017 EPA Data'!$B2107,'Crosswalk Particulates'!$D:$D,0))</f>
        <v>PM10</v>
      </c>
      <c r="H2107" s="96">
        <f t="shared" si="32"/>
        <v>2793736555.0921955</v>
      </c>
    </row>
    <row r="2108" spans="1:8" hidden="1">
      <c r="A2108" s="73" t="s">
        <v>2545</v>
      </c>
      <c r="B2108" s="73" t="s">
        <v>2597</v>
      </c>
      <c r="C2108" s="73" t="s">
        <v>2521</v>
      </c>
      <c r="D2108" s="86">
        <v>3045.2041139157209</v>
      </c>
      <c r="E2108" s="73" t="s">
        <v>2522</v>
      </c>
      <c r="F2108" s="79" t="str">
        <f>INDEX('Crosswalk Particulates'!$B:$B,MATCH('2017 EPA Data'!A2108,'Crosswalk Particulates'!$A:$A,0))</f>
        <v>Transportation Sector</v>
      </c>
      <c r="G2108" s="84" t="str">
        <f>INDEX('Crosswalk Particulates'!$E:$E,MATCH('2017 EPA Data'!$B2108,'Crosswalk Particulates'!$D:$D,0))</f>
        <v>CH4</v>
      </c>
      <c r="H2108" s="96">
        <f t="shared" si="32"/>
        <v>2762565987.7128224</v>
      </c>
    </row>
    <row r="2109" spans="1:8" hidden="1">
      <c r="A2109" s="73" t="s">
        <v>2547</v>
      </c>
      <c r="B2109" s="73" t="s">
        <v>2666</v>
      </c>
      <c r="C2109" s="73" t="s">
        <v>2517</v>
      </c>
      <c r="D2109" s="86">
        <v>3044.1752597105001</v>
      </c>
      <c r="E2109" s="73" t="s">
        <v>2518</v>
      </c>
      <c r="F2109" s="79" t="str">
        <f>INDEX('Crosswalk Particulates'!$B:$B,MATCH('2017 EPA Data'!A2109,'Crosswalk Particulates'!$A:$A,0))</f>
        <v>process-other-industry</v>
      </c>
      <c r="G2109" s="84">
        <f>INDEX('Crosswalk Particulates'!$E:$E,MATCH('2017 EPA Data'!$B2109,'Crosswalk Particulates'!$D:$D,0))</f>
        <v>0</v>
      </c>
      <c r="H2109" s="96">
        <f t="shared" si="32"/>
        <v>0</v>
      </c>
    </row>
    <row r="2110" spans="1:8" hidden="1">
      <c r="A2110" s="73" t="s">
        <v>2600</v>
      </c>
      <c r="B2110" s="73" t="s">
        <v>2722</v>
      </c>
      <c r="C2110" s="73" t="s">
        <v>2517</v>
      </c>
      <c r="D2110" s="86">
        <v>3040.8258042000002</v>
      </c>
      <c r="E2110" s="73" t="s">
        <v>2518</v>
      </c>
      <c r="F2110" s="79" t="str">
        <f>INDEX('Crosswalk Particulates'!$B:$B,MATCH('2017 EPA Data'!A2110,'Crosswalk Particulates'!$A:$A,0))</f>
        <v>industry-fuel-biomass</v>
      </c>
      <c r="G2110" s="84">
        <f>INDEX('Crosswalk Particulates'!$E:$E,MATCH('2017 EPA Data'!$B2110,'Crosswalk Particulates'!$D:$D,0))</f>
        <v>0</v>
      </c>
      <c r="H2110" s="96">
        <f t="shared" si="32"/>
        <v>0</v>
      </c>
    </row>
    <row r="2111" spans="1:8" hidden="1">
      <c r="A2111" s="73" t="s">
        <v>2596</v>
      </c>
      <c r="B2111" s="73" t="s">
        <v>2626</v>
      </c>
      <c r="C2111" s="73" t="s">
        <v>2517</v>
      </c>
      <c r="D2111" s="86">
        <v>3033.2346070732519</v>
      </c>
      <c r="E2111" s="73" t="s">
        <v>2518</v>
      </c>
      <c r="F2111" s="79" t="str">
        <f>INDEX('Crosswalk Particulates'!$B:$B,MATCH('2017 EPA Data'!A2111,'Crosswalk Particulates'!$A:$A,0))</f>
        <v>industry-fuel-coal</v>
      </c>
      <c r="G2111" s="84">
        <f>INDEX('Crosswalk Particulates'!$E:$E,MATCH('2017 EPA Data'!$B2111,'Crosswalk Particulates'!$D:$D,0))</f>
        <v>0</v>
      </c>
      <c r="H2111" s="96">
        <f t="shared" si="32"/>
        <v>0</v>
      </c>
    </row>
    <row r="2112" spans="1:8" hidden="1">
      <c r="A2112" s="73" t="s">
        <v>2602</v>
      </c>
      <c r="B2112" s="73" t="s">
        <v>2606</v>
      </c>
      <c r="C2112" s="73" t="s">
        <v>2517</v>
      </c>
      <c r="D2112" s="86">
        <v>3009.691804</v>
      </c>
      <c r="E2112" s="73" t="s">
        <v>2518</v>
      </c>
      <c r="F2112" s="79" t="str">
        <f>INDEX('Crosswalk Particulates'!$B:$B,MATCH('2017 EPA Data'!A2112,'Crosswalk Particulates'!$A:$A,0))</f>
        <v>process-other-industry</v>
      </c>
      <c r="G2112" s="84">
        <f>INDEX('Crosswalk Particulates'!$E:$E,MATCH('2017 EPA Data'!$B2112,'Crosswalk Particulates'!$D:$D,0))</f>
        <v>0</v>
      </c>
      <c r="H2112" s="96">
        <f t="shared" si="32"/>
        <v>0</v>
      </c>
    </row>
    <row r="2113" spans="1:8" hidden="1">
      <c r="A2113" s="73" t="s">
        <v>2527</v>
      </c>
      <c r="B2113" s="73" t="s">
        <v>2729</v>
      </c>
      <c r="C2113" s="73" t="s">
        <v>2517</v>
      </c>
      <c r="D2113" s="86">
        <v>3004.3377868094663</v>
      </c>
      <c r="E2113" s="73" t="s">
        <v>2518</v>
      </c>
      <c r="F2113" s="79" t="str">
        <f>INDEX('Crosswalk Particulates'!$B:$B,MATCH('2017 EPA Data'!A2113,'Crosswalk Particulates'!$A:$A,0))</f>
        <v>Transportation Sector</v>
      </c>
      <c r="G2113" s="84">
        <f>INDEX('Crosswalk Particulates'!$E:$E,MATCH('2017 EPA Data'!$B2113,'Crosswalk Particulates'!$D:$D,0))</f>
        <v>0</v>
      </c>
      <c r="H2113" s="96">
        <f t="shared" si="32"/>
        <v>0</v>
      </c>
    </row>
    <row r="2114" spans="1:8" hidden="1">
      <c r="A2114" s="73" t="s">
        <v>2559</v>
      </c>
      <c r="B2114" s="73" t="s">
        <v>2774</v>
      </c>
      <c r="C2114" s="73" t="s">
        <v>2517</v>
      </c>
      <c r="D2114" s="86">
        <v>2997.6950780798002</v>
      </c>
      <c r="E2114" s="73" t="s">
        <v>2518</v>
      </c>
      <c r="F2114" s="79" t="str">
        <f>INDEX('Crosswalk Particulates'!$B:$B,MATCH('2017 EPA Data'!A2114,'Crosswalk Particulates'!$A:$A,0))</f>
        <v>process-waste-industry</v>
      </c>
      <c r="G2114" s="84">
        <f>INDEX('Crosswalk Particulates'!$E:$E,MATCH('2017 EPA Data'!$B2114,'Crosswalk Particulates'!$D:$D,0))</f>
        <v>0</v>
      </c>
      <c r="H2114" s="96">
        <f t="shared" si="32"/>
        <v>0</v>
      </c>
    </row>
    <row r="2115" spans="1:8" hidden="1">
      <c r="A2115" s="73" t="s">
        <v>2632</v>
      </c>
      <c r="B2115" s="73" t="s">
        <v>2634</v>
      </c>
      <c r="D2115" s="86">
        <v>2994.0961753159886</v>
      </c>
      <c r="E2115" s="73" t="s">
        <v>2522</v>
      </c>
      <c r="F2115" s="79" t="str">
        <f>INDEX('Crosswalk Particulates'!$B:$B,MATCH('2017 EPA Data'!A2115,'Crosswalk Particulates'!$A:$A,0))</f>
        <v>industry-fuel-other</v>
      </c>
      <c r="G2115" s="84" t="str">
        <f>INDEX('Crosswalk Particulates'!$E:$E,MATCH('2017 EPA Data'!$B2115,'Crosswalk Particulates'!$D:$D,0))</f>
        <v>OC</v>
      </c>
      <c r="H2115" s="96">
        <f t="shared" si="32"/>
        <v>2716201590.5834007</v>
      </c>
    </row>
    <row r="2116" spans="1:8" hidden="1">
      <c r="A2116" s="73" t="s">
        <v>2538</v>
      </c>
      <c r="B2116" s="73" t="s">
        <v>2699</v>
      </c>
      <c r="C2116" s="73" t="s">
        <v>2517</v>
      </c>
      <c r="D2116" s="86">
        <v>2984.6531</v>
      </c>
      <c r="E2116" s="73" t="s">
        <v>2518</v>
      </c>
      <c r="F2116" s="79" t="str">
        <f>INDEX('Crosswalk Particulates'!$B:$B,MATCH('2017 EPA Data'!A2116,'Crosswalk Particulates'!$A:$A,0))</f>
        <v>process-other-industry</v>
      </c>
      <c r="G2116" s="84">
        <f>INDEX('Crosswalk Particulates'!$E:$E,MATCH('2017 EPA Data'!$B2116,'Crosswalk Particulates'!$D:$D,0))</f>
        <v>0</v>
      </c>
      <c r="H2116" s="96">
        <f t="shared" ref="H2116:H2179" si="33">IF(E2116="TON",D2116/metricton_to_shortton,0)*10^6</f>
        <v>0</v>
      </c>
    </row>
    <row r="2117" spans="1:8" hidden="1">
      <c r="A2117" s="73" t="s">
        <v>2563</v>
      </c>
      <c r="B2117" s="73" t="s">
        <v>2667</v>
      </c>
      <c r="C2117" s="73" t="s">
        <v>2517</v>
      </c>
      <c r="D2117" s="86">
        <v>2975.9934390140002</v>
      </c>
      <c r="E2117" s="73" t="s">
        <v>2518</v>
      </c>
      <c r="F2117" s="79" t="str">
        <f>INDEX('Crosswalk Particulates'!$B:$B,MATCH('2017 EPA Data'!A2117,'Crosswalk Particulates'!$A:$A,0))</f>
        <v>Other-EPA</v>
      </c>
      <c r="G2117" s="84">
        <f>INDEX('Crosswalk Particulates'!$E:$E,MATCH('2017 EPA Data'!$B2117,'Crosswalk Particulates'!$D:$D,0))</f>
        <v>0</v>
      </c>
      <c r="H2117" s="96">
        <f t="shared" si="33"/>
        <v>0</v>
      </c>
    </row>
    <row r="2118" spans="1:8" hidden="1">
      <c r="A2118" s="73" t="s">
        <v>2534</v>
      </c>
      <c r="B2118" s="73" t="s">
        <v>2630</v>
      </c>
      <c r="D2118" s="86">
        <v>2967.7802219726073</v>
      </c>
      <c r="E2118" s="73" t="s">
        <v>2522</v>
      </c>
      <c r="F2118" s="79" t="str">
        <f>INDEX('Crosswalk Particulates'!$B:$B,MATCH('2017 EPA Data'!A2118,'Crosswalk Particulates'!$A:$A,0))</f>
        <v>Other-EPA</v>
      </c>
      <c r="G2118" s="84">
        <f>INDEX('Crosswalk Particulates'!$E:$E,MATCH('2017 EPA Data'!$B2118,'Crosswalk Particulates'!$D:$D,0))</f>
        <v>0</v>
      </c>
      <c r="H2118" s="96">
        <f t="shared" si="33"/>
        <v>2692328130.900207</v>
      </c>
    </row>
    <row r="2119" spans="1:8" hidden="1">
      <c r="A2119" s="73" t="s">
        <v>2586</v>
      </c>
      <c r="B2119" s="73" t="s">
        <v>2754</v>
      </c>
      <c r="C2119" s="73" t="s">
        <v>2517</v>
      </c>
      <c r="D2119" s="86">
        <v>2966.5228400000001</v>
      </c>
      <c r="E2119" s="73" t="s">
        <v>2518</v>
      </c>
      <c r="F2119" s="79" t="str">
        <f>INDEX('Crosswalk Particulates'!$B:$B,MATCH('2017 EPA Data'!A2119,'Crosswalk Particulates'!$A:$A,0))</f>
        <v>process-other-industry</v>
      </c>
      <c r="G2119" s="84">
        <f>INDEX('Crosswalk Particulates'!$E:$E,MATCH('2017 EPA Data'!$B2119,'Crosswalk Particulates'!$D:$D,0))</f>
        <v>0</v>
      </c>
      <c r="H2119" s="96">
        <f t="shared" si="33"/>
        <v>0</v>
      </c>
    </row>
    <row r="2120" spans="1:8" hidden="1">
      <c r="A2120" s="73" t="s">
        <v>2596</v>
      </c>
      <c r="B2120" s="73" t="s">
        <v>2561</v>
      </c>
      <c r="C2120" s="73" t="s">
        <v>2517</v>
      </c>
      <c r="D2120" s="86">
        <v>2963.8350221999999</v>
      </c>
      <c r="E2120" s="73" t="s">
        <v>2518</v>
      </c>
      <c r="F2120" s="79" t="str">
        <f>INDEX('Crosswalk Particulates'!$B:$B,MATCH('2017 EPA Data'!A2120,'Crosswalk Particulates'!$A:$A,0))</f>
        <v>industry-fuel-coal</v>
      </c>
      <c r="G2120" s="84">
        <f>INDEX('Crosswalk Particulates'!$E:$E,MATCH('2017 EPA Data'!$B2120,'Crosswalk Particulates'!$D:$D,0))</f>
        <v>0</v>
      </c>
      <c r="H2120" s="96">
        <f t="shared" si="33"/>
        <v>0</v>
      </c>
    </row>
    <row r="2121" spans="1:8" hidden="1">
      <c r="A2121" s="73" t="s">
        <v>2559</v>
      </c>
      <c r="B2121" s="73" t="s">
        <v>2685</v>
      </c>
      <c r="C2121" s="73" t="s">
        <v>2517</v>
      </c>
      <c r="D2121" s="86">
        <v>2950.2442872449719</v>
      </c>
      <c r="E2121" s="73" t="s">
        <v>2518</v>
      </c>
      <c r="F2121" s="79" t="str">
        <f>INDEX('Crosswalk Particulates'!$B:$B,MATCH('2017 EPA Data'!A2121,'Crosswalk Particulates'!$A:$A,0))</f>
        <v>process-waste-industry</v>
      </c>
      <c r="G2121" s="84">
        <f>INDEX('Crosswalk Particulates'!$E:$E,MATCH('2017 EPA Data'!$B2121,'Crosswalk Particulates'!$D:$D,0))</f>
        <v>0</v>
      </c>
      <c r="H2121" s="96">
        <f t="shared" si="33"/>
        <v>0</v>
      </c>
    </row>
    <row r="2122" spans="1:8" hidden="1">
      <c r="A2122" s="73" t="s">
        <v>2608</v>
      </c>
      <c r="B2122" s="73" t="s">
        <v>2610</v>
      </c>
      <c r="C2122" s="73" t="s">
        <v>2557</v>
      </c>
      <c r="D2122" s="86">
        <v>2943.3029390213069</v>
      </c>
      <c r="E2122" s="73" t="s">
        <v>2522</v>
      </c>
      <c r="F2122" s="79" t="str">
        <f>INDEX('Crosswalk Particulates'!$B:$B,MATCH('2017 EPA Data'!A2122,'Crosswalk Particulates'!$A:$A,0))</f>
        <v>Electricity Sector</v>
      </c>
      <c r="G2122" s="84" t="str">
        <f>INDEX('Crosswalk Particulates'!$E:$E,MATCH('2017 EPA Data'!$B2122,'Crosswalk Particulates'!$D:$D,0))</f>
        <v>PM25</v>
      </c>
      <c r="H2122" s="96">
        <f t="shared" si="33"/>
        <v>2670122686.9222879</v>
      </c>
    </row>
    <row r="2123" spans="1:8" hidden="1">
      <c r="A2123" s="73" t="s">
        <v>2565</v>
      </c>
      <c r="B2123" s="73" t="s">
        <v>2716</v>
      </c>
      <c r="D2123" s="86">
        <v>2921.3576428215783</v>
      </c>
      <c r="E2123" s="73" t="s">
        <v>2522</v>
      </c>
      <c r="F2123" s="79" t="str">
        <f>INDEX('Crosswalk Particulates'!$B:$B,MATCH('2017 EPA Data'!A2123,'Crosswalk Particulates'!$A:$A,0))</f>
        <v>Electricity Sector</v>
      </c>
      <c r="G2123" s="84" t="str">
        <f>INDEX('Crosswalk Particulates'!$E:$E,MATCH('2017 EPA Data'!$B2123,'Crosswalk Particulates'!$D:$D,0))</f>
        <v>BC</v>
      </c>
      <c r="H2123" s="96">
        <f t="shared" si="33"/>
        <v>2650214225.4189644</v>
      </c>
    </row>
    <row r="2124" spans="1:8" hidden="1">
      <c r="A2124" s="73" t="s">
        <v>2664</v>
      </c>
      <c r="B2124" s="73" t="s">
        <v>2590</v>
      </c>
      <c r="C2124" s="73" t="s">
        <v>2557</v>
      </c>
      <c r="D2124" s="86">
        <v>2909.0995794927489</v>
      </c>
      <c r="E2124" s="73" t="s">
        <v>2522</v>
      </c>
      <c r="F2124" s="79" t="str">
        <f>INDEX('Crosswalk Particulates'!$B:$B,MATCH('2017 EPA Data'!A2124,'Crosswalk Particulates'!$A:$A,0))</f>
        <v>Commercial Buildings Sector</v>
      </c>
      <c r="G2124" s="84" t="str">
        <f>INDEX('Crosswalk Particulates'!$E:$E,MATCH('2017 EPA Data'!$B2124,'Crosswalk Particulates'!$D:$D,0))</f>
        <v>PM10</v>
      </c>
      <c r="H2124" s="96">
        <f t="shared" si="33"/>
        <v>2639093884.2002244</v>
      </c>
    </row>
    <row r="2125" spans="1:8" hidden="1">
      <c r="A2125" s="73" t="s">
        <v>2569</v>
      </c>
      <c r="B2125" s="73" t="s">
        <v>2634</v>
      </c>
      <c r="D2125" s="86">
        <v>2903.4144993336322</v>
      </c>
      <c r="E2125" s="73" t="s">
        <v>2522</v>
      </c>
      <c r="F2125" s="79" t="str">
        <f>INDEX('Crosswalk Particulates'!$B:$B,MATCH('2017 EPA Data'!A2125,'Crosswalk Particulates'!$A:$A,0))</f>
        <v>Transportation Sector</v>
      </c>
      <c r="G2125" s="84" t="str">
        <f>INDEX('Crosswalk Particulates'!$E:$E,MATCH('2017 EPA Data'!$B2125,'Crosswalk Particulates'!$D:$D,0))</f>
        <v>OC</v>
      </c>
      <c r="H2125" s="96">
        <f t="shared" si="33"/>
        <v>2633936460.1007271</v>
      </c>
    </row>
    <row r="2126" spans="1:8" hidden="1">
      <c r="A2126" s="73" t="s">
        <v>2553</v>
      </c>
      <c r="B2126" s="73" t="s">
        <v>2744</v>
      </c>
      <c r="C2126" s="73" t="s">
        <v>2517</v>
      </c>
      <c r="D2126" s="86">
        <v>2899.5329999999999</v>
      </c>
      <c r="E2126" s="73" t="s">
        <v>2518</v>
      </c>
      <c r="F2126" s="79" t="str">
        <f>INDEX('Crosswalk Particulates'!$B:$B,MATCH('2017 EPA Data'!A2126,'Crosswalk Particulates'!$A:$A,0))</f>
        <v>process-other-industry</v>
      </c>
      <c r="G2126" s="84">
        <f>INDEX('Crosswalk Particulates'!$E:$E,MATCH('2017 EPA Data'!$B2126,'Crosswalk Particulates'!$D:$D,0))</f>
        <v>0</v>
      </c>
      <c r="H2126" s="96">
        <f t="shared" si="33"/>
        <v>0</v>
      </c>
    </row>
    <row r="2127" spans="1:8" hidden="1">
      <c r="A2127" s="73" t="s">
        <v>2553</v>
      </c>
      <c r="B2127" s="73" t="s">
        <v>2593</v>
      </c>
      <c r="C2127" s="73" t="s">
        <v>2517</v>
      </c>
      <c r="D2127" s="86">
        <v>2890.36</v>
      </c>
      <c r="E2127" s="73" t="s">
        <v>2518</v>
      </c>
      <c r="F2127" s="79" t="str">
        <f>INDEX('Crosswalk Particulates'!$B:$B,MATCH('2017 EPA Data'!A2127,'Crosswalk Particulates'!$A:$A,0))</f>
        <v>process-other-industry</v>
      </c>
      <c r="G2127" s="84">
        <f>INDEX('Crosswalk Particulates'!$E:$E,MATCH('2017 EPA Data'!$B2127,'Crosswalk Particulates'!$D:$D,0))</f>
        <v>0</v>
      </c>
      <c r="H2127" s="96">
        <f t="shared" si="33"/>
        <v>0</v>
      </c>
    </row>
    <row r="2128" spans="1:8" hidden="1">
      <c r="A2128" s="73" t="s">
        <v>2538</v>
      </c>
      <c r="B2128" s="73" t="s">
        <v>2645</v>
      </c>
      <c r="C2128" s="73" t="s">
        <v>2517</v>
      </c>
      <c r="D2128" s="86">
        <v>2885.5411718999999</v>
      </c>
      <c r="E2128" s="73" t="s">
        <v>2518</v>
      </c>
      <c r="F2128" s="79" t="str">
        <f>INDEX('Crosswalk Particulates'!$B:$B,MATCH('2017 EPA Data'!A2128,'Crosswalk Particulates'!$A:$A,0))</f>
        <v>process-other-industry</v>
      </c>
      <c r="G2128" s="84">
        <f>INDEX('Crosswalk Particulates'!$E:$E,MATCH('2017 EPA Data'!$B2128,'Crosswalk Particulates'!$D:$D,0))</f>
        <v>0</v>
      </c>
      <c r="H2128" s="96">
        <f t="shared" si="33"/>
        <v>0</v>
      </c>
    </row>
    <row r="2129" spans="1:8" hidden="1">
      <c r="A2129" s="73" t="s">
        <v>2586</v>
      </c>
      <c r="B2129" s="73" t="s">
        <v>2577</v>
      </c>
      <c r="C2129" s="73" t="s">
        <v>2517</v>
      </c>
      <c r="D2129" s="86">
        <v>2880.5151167597</v>
      </c>
      <c r="E2129" s="73" t="s">
        <v>2518</v>
      </c>
      <c r="F2129" s="79" t="str">
        <f>INDEX('Crosswalk Particulates'!$B:$B,MATCH('2017 EPA Data'!A2129,'Crosswalk Particulates'!$A:$A,0))</f>
        <v>process-other-industry</v>
      </c>
      <c r="G2129" s="84">
        <f>INDEX('Crosswalk Particulates'!$E:$E,MATCH('2017 EPA Data'!$B2129,'Crosswalk Particulates'!$D:$D,0))</f>
        <v>0</v>
      </c>
      <c r="H2129" s="96">
        <f t="shared" si="33"/>
        <v>0</v>
      </c>
    </row>
    <row r="2130" spans="1:8" hidden="1">
      <c r="A2130" s="73" t="s">
        <v>2607</v>
      </c>
      <c r="B2130" s="73" t="s">
        <v>2566</v>
      </c>
      <c r="C2130" s="73" t="s">
        <v>2517</v>
      </c>
      <c r="D2130" s="86">
        <v>2880.2</v>
      </c>
      <c r="E2130" s="73" t="s">
        <v>2518</v>
      </c>
      <c r="F2130" s="79" t="str">
        <f>INDEX('Crosswalk Particulates'!$B:$B,MATCH('2017 EPA Data'!A2130,'Crosswalk Particulates'!$A:$A,0))</f>
        <v>process-cement-industry</v>
      </c>
      <c r="G2130" s="84">
        <f>INDEX('Crosswalk Particulates'!$E:$E,MATCH('2017 EPA Data'!$B2130,'Crosswalk Particulates'!$D:$D,0))</f>
        <v>0</v>
      </c>
      <c r="H2130" s="96">
        <f t="shared" si="33"/>
        <v>0</v>
      </c>
    </row>
    <row r="2131" spans="1:8" hidden="1">
      <c r="A2131" s="73" t="s">
        <v>2584</v>
      </c>
      <c r="B2131" s="73" t="s">
        <v>2645</v>
      </c>
      <c r="C2131" s="73" t="s">
        <v>2517</v>
      </c>
      <c r="D2131" s="86">
        <v>2873.96832853559</v>
      </c>
      <c r="E2131" s="73" t="s">
        <v>2518</v>
      </c>
      <c r="F2131" s="79" t="str">
        <f>INDEX('Crosswalk Particulates'!$B:$B,MATCH('2017 EPA Data'!A2131,'Crosswalk Particulates'!$A:$A,0))</f>
        <v>Electricity Sector</v>
      </c>
      <c r="G2131" s="84">
        <f>INDEX('Crosswalk Particulates'!$E:$E,MATCH('2017 EPA Data'!$B2131,'Crosswalk Particulates'!$D:$D,0))</f>
        <v>0</v>
      </c>
      <c r="H2131" s="96">
        <f t="shared" si="33"/>
        <v>0</v>
      </c>
    </row>
    <row r="2132" spans="1:8" hidden="1">
      <c r="A2132" s="73" t="s">
        <v>2608</v>
      </c>
      <c r="B2132" s="73" t="s">
        <v>2575</v>
      </c>
      <c r="C2132" s="73" t="s">
        <v>2517</v>
      </c>
      <c r="D2132" s="86">
        <v>2867.5114199999998</v>
      </c>
      <c r="E2132" s="73" t="s">
        <v>2518</v>
      </c>
      <c r="F2132" s="79" t="str">
        <f>INDEX('Crosswalk Particulates'!$B:$B,MATCH('2017 EPA Data'!A2132,'Crosswalk Particulates'!$A:$A,0))</f>
        <v>Electricity Sector</v>
      </c>
      <c r="G2132" s="84">
        <f>INDEX('Crosswalk Particulates'!$E:$E,MATCH('2017 EPA Data'!$B2132,'Crosswalk Particulates'!$D:$D,0))</f>
        <v>0</v>
      </c>
      <c r="H2132" s="96">
        <f t="shared" si="33"/>
        <v>0</v>
      </c>
    </row>
    <row r="2133" spans="1:8" hidden="1">
      <c r="A2133" s="73" t="s">
        <v>2555</v>
      </c>
      <c r="B2133" s="73" t="s">
        <v>2567</v>
      </c>
      <c r="C2133" s="73" t="s">
        <v>2517</v>
      </c>
      <c r="D2133" s="86">
        <v>2864.737498</v>
      </c>
      <c r="E2133" s="73" t="s">
        <v>2518</v>
      </c>
      <c r="F2133" s="79" t="str">
        <f>INDEX('Crosswalk Particulates'!$B:$B,MATCH('2017 EPA Data'!A2133,'Crosswalk Particulates'!$A:$A,0))</f>
        <v>process-other-industry</v>
      </c>
      <c r="G2133" s="84">
        <f>INDEX('Crosswalk Particulates'!$E:$E,MATCH('2017 EPA Data'!$B2133,'Crosswalk Particulates'!$D:$D,0))</f>
        <v>0</v>
      </c>
      <c r="H2133" s="96">
        <f t="shared" si="33"/>
        <v>0</v>
      </c>
    </row>
    <row r="2134" spans="1:8" hidden="1">
      <c r="A2134" s="73" t="s">
        <v>2559</v>
      </c>
      <c r="B2134" s="73" t="s">
        <v>2775</v>
      </c>
      <c r="C2134" s="73" t="s">
        <v>2517</v>
      </c>
      <c r="D2134" s="86">
        <v>2854.4047622583203</v>
      </c>
      <c r="E2134" s="73" t="s">
        <v>2518</v>
      </c>
      <c r="F2134" s="79" t="str">
        <f>INDEX('Crosswalk Particulates'!$B:$B,MATCH('2017 EPA Data'!A2134,'Crosswalk Particulates'!$A:$A,0))</f>
        <v>process-waste-industry</v>
      </c>
      <c r="G2134" s="84">
        <f>INDEX('Crosswalk Particulates'!$E:$E,MATCH('2017 EPA Data'!$B2134,'Crosswalk Particulates'!$D:$D,0))</f>
        <v>0</v>
      </c>
      <c r="H2134" s="96">
        <f t="shared" si="33"/>
        <v>0</v>
      </c>
    </row>
    <row r="2135" spans="1:8" hidden="1">
      <c r="A2135" s="73" t="s">
        <v>2519</v>
      </c>
      <c r="B2135" s="73" t="s">
        <v>2776</v>
      </c>
      <c r="C2135" s="73" t="s">
        <v>2517</v>
      </c>
      <c r="D2135" s="86">
        <v>2847.71</v>
      </c>
      <c r="E2135" s="73" t="s">
        <v>2518</v>
      </c>
      <c r="F2135" s="79" t="str">
        <f>INDEX('Crosswalk Particulates'!$B:$B,MATCH('2017 EPA Data'!A2135,'Crosswalk Particulates'!$A:$A,0))</f>
        <v>process-other-industry</v>
      </c>
      <c r="G2135" s="84">
        <f>INDEX('Crosswalk Particulates'!$E:$E,MATCH('2017 EPA Data'!$B2135,'Crosswalk Particulates'!$D:$D,0))</f>
        <v>0</v>
      </c>
      <c r="H2135" s="96">
        <f t="shared" si="33"/>
        <v>0</v>
      </c>
    </row>
    <row r="2136" spans="1:8" hidden="1">
      <c r="A2136" s="73" t="s">
        <v>2559</v>
      </c>
      <c r="B2136" s="73" t="s">
        <v>2759</v>
      </c>
      <c r="C2136" s="73" t="s">
        <v>2517</v>
      </c>
      <c r="D2136" s="86">
        <v>2845.0247400347612</v>
      </c>
      <c r="E2136" s="73" t="s">
        <v>2518</v>
      </c>
      <c r="F2136" s="79" t="str">
        <f>INDEX('Crosswalk Particulates'!$B:$B,MATCH('2017 EPA Data'!A2136,'Crosswalk Particulates'!$A:$A,0))</f>
        <v>process-waste-industry</v>
      </c>
      <c r="G2136" s="84">
        <f>INDEX('Crosswalk Particulates'!$E:$E,MATCH('2017 EPA Data'!$B2136,'Crosswalk Particulates'!$D:$D,0))</f>
        <v>0</v>
      </c>
      <c r="H2136" s="96">
        <f t="shared" si="33"/>
        <v>0</v>
      </c>
    </row>
    <row r="2137" spans="1:8" hidden="1">
      <c r="A2137" s="73" t="s">
        <v>2519</v>
      </c>
      <c r="B2137" s="73" t="s">
        <v>2614</v>
      </c>
      <c r="C2137" s="73" t="s">
        <v>2517</v>
      </c>
      <c r="D2137" s="86">
        <v>2829.2047449315437</v>
      </c>
      <c r="E2137" s="73" t="s">
        <v>2518</v>
      </c>
      <c r="F2137" s="79" t="str">
        <f>INDEX('Crosswalk Particulates'!$B:$B,MATCH('2017 EPA Data'!A2137,'Crosswalk Particulates'!$A:$A,0))</f>
        <v>process-other-industry</v>
      </c>
      <c r="G2137" s="84">
        <f>INDEX('Crosswalk Particulates'!$E:$E,MATCH('2017 EPA Data'!$B2137,'Crosswalk Particulates'!$D:$D,0))</f>
        <v>0</v>
      </c>
      <c r="H2137" s="96">
        <f t="shared" si="33"/>
        <v>0</v>
      </c>
    </row>
    <row r="2138" spans="1:8" hidden="1">
      <c r="A2138" s="73" t="s">
        <v>2600</v>
      </c>
      <c r="B2138" s="73" t="s">
        <v>2656</v>
      </c>
      <c r="C2138" s="73" t="s">
        <v>2517</v>
      </c>
      <c r="D2138" s="86">
        <v>2813.3326873800575</v>
      </c>
      <c r="E2138" s="73" t="s">
        <v>2518</v>
      </c>
      <c r="F2138" s="79" t="str">
        <f>INDEX('Crosswalk Particulates'!$B:$B,MATCH('2017 EPA Data'!A2138,'Crosswalk Particulates'!$A:$A,0))</f>
        <v>industry-fuel-biomass</v>
      </c>
      <c r="G2138" s="84">
        <f>INDEX('Crosswalk Particulates'!$E:$E,MATCH('2017 EPA Data'!$B2138,'Crosswalk Particulates'!$D:$D,0))</f>
        <v>0</v>
      </c>
      <c r="H2138" s="96">
        <f t="shared" si="33"/>
        <v>0</v>
      </c>
    </row>
    <row r="2139" spans="1:8" hidden="1">
      <c r="A2139" s="73" t="s">
        <v>2578</v>
      </c>
      <c r="B2139" s="73" t="s">
        <v>2699</v>
      </c>
      <c r="C2139" s="73" t="s">
        <v>2517</v>
      </c>
      <c r="D2139" s="86">
        <v>2808.7</v>
      </c>
      <c r="E2139" s="73" t="s">
        <v>2518</v>
      </c>
      <c r="F2139" s="79" t="str">
        <f>INDEX('Crosswalk Particulates'!$B:$B,MATCH('2017 EPA Data'!A2139,'Crosswalk Particulates'!$A:$A,0))</f>
        <v>process-chemicals-industry</v>
      </c>
      <c r="G2139" s="84">
        <f>INDEX('Crosswalk Particulates'!$E:$E,MATCH('2017 EPA Data'!$B2139,'Crosswalk Particulates'!$D:$D,0))</f>
        <v>0</v>
      </c>
      <c r="H2139" s="96">
        <f t="shared" si="33"/>
        <v>0</v>
      </c>
    </row>
    <row r="2140" spans="1:8" hidden="1">
      <c r="A2140" s="73" t="s">
        <v>2559</v>
      </c>
      <c r="B2140" s="73" t="s">
        <v>2710</v>
      </c>
      <c r="C2140" s="73" t="s">
        <v>2517</v>
      </c>
      <c r="D2140" s="86">
        <v>2807.4890253698077</v>
      </c>
      <c r="E2140" s="73" t="s">
        <v>2518</v>
      </c>
      <c r="F2140" s="79" t="str">
        <f>INDEX('Crosswalk Particulates'!$B:$B,MATCH('2017 EPA Data'!A2140,'Crosswalk Particulates'!$A:$A,0))</f>
        <v>process-waste-industry</v>
      </c>
      <c r="G2140" s="84">
        <f>INDEX('Crosswalk Particulates'!$E:$E,MATCH('2017 EPA Data'!$B2140,'Crosswalk Particulates'!$D:$D,0))</f>
        <v>0</v>
      </c>
      <c r="H2140" s="96">
        <f t="shared" si="33"/>
        <v>0</v>
      </c>
    </row>
    <row r="2141" spans="1:8" hidden="1">
      <c r="A2141" s="73" t="s">
        <v>2578</v>
      </c>
      <c r="B2141" s="73" t="s">
        <v>2700</v>
      </c>
      <c r="C2141" s="73" t="s">
        <v>2517</v>
      </c>
      <c r="D2141" s="86">
        <v>2804.7917606000001</v>
      </c>
      <c r="E2141" s="73" t="s">
        <v>2518</v>
      </c>
      <c r="F2141" s="79" t="str">
        <f>INDEX('Crosswalk Particulates'!$B:$B,MATCH('2017 EPA Data'!A2141,'Crosswalk Particulates'!$A:$A,0))</f>
        <v>process-chemicals-industry</v>
      </c>
      <c r="G2141" s="84">
        <f>INDEX('Crosswalk Particulates'!$E:$E,MATCH('2017 EPA Data'!$B2141,'Crosswalk Particulates'!$D:$D,0))</f>
        <v>0</v>
      </c>
      <c r="H2141" s="96">
        <f t="shared" si="33"/>
        <v>0</v>
      </c>
    </row>
    <row r="2142" spans="1:8" hidden="1">
      <c r="A2142" s="73" t="s">
        <v>2519</v>
      </c>
      <c r="B2142" s="73" t="s">
        <v>2740</v>
      </c>
      <c r="C2142" s="73" t="s">
        <v>2517</v>
      </c>
      <c r="D2142" s="86">
        <v>2799.6843649651082</v>
      </c>
      <c r="E2142" s="73" t="s">
        <v>2518</v>
      </c>
      <c r="F2142" s="79" t="str">
        <f>INDEX('Crosswalk Particulates'!$B:$B,MATCH('2017 EPA Data'!A2142,'Crosswalk Particulates'!$A:$A,0))</f>
        <v>process-other-industry</v>
      </c>
      <c r="G2142" s="84">
        <f>INDEX('Crosswalk Particulates'!$E:$E,MATCH('2017 EPA Data'!$B2142,'Crosswalk Particulates'!$D:$D,0))</f>
        <v>0</v>
      </c>
      <c r="H2142" s="96">
        <f t="shared" si="33"/>
        <v>0</v>
      </c>
    </row>
    <row r="2143" spans="1:8" hidden="1">
      <c r="A2143" s="73" t="s">
        <v>2559</v>
      </c>
      <c r="B2143" s="73" t="s">
        <v>2613</v>
      </c>
      <c r="C2143" s="73" t="s">
        <v>2517</v>
      </c>
      <c r="D2143" s="86">
        <v>2765.5141681078262</v>
      </c>
      <c r="E2143" s="73" t="s">
        <v>2518</v>
      </c>
      <c r="F2143" s="79" t="str">
        <f>INDEX('Crosswalk Particulates'!$B:$B,MATCH('2017 EPA Data'!A2143,'Crosswalk Particulates'!$A:$A,0))</f>
        <v>process-waste-industry</v>
      </c>
      <c r="G2143" s="84">
        <f>INDEX('Crosswalk Particulates'!$E:$E,MATCH('2017 EPA Data'!$B2143,'Crosswalk Particulates'!$D:$D,0))</f>
        <v>0</v>
      </c>
      <c r="H2143" s="96">
        <f t="shared" si="33"/>
        <v>0</v>
      </c>
    </row>
    <row r="2144" spans="1:8" hidden="1">
      <c r="A2144" s="73" t="s">
        <v>2578</v>
      </c>
      <c r="B2144" s="73" t="s">
        <v>2652</v>
      </c>
      <c r="C2144" s="73" t="s">
        <v>2517</v>
      </c>
      <c r="D2144" s="86">
        <v>2760.2379700000001</v>
      </c>
      <c r="E2144" s="73" t="s">
        <v>2518</v>
      </c>
      <c r="F2144" s="79" t="str">
        <f>INDEX('Crosswalk Particulates'!$B:$B,MATCH('2017 EPA Data'!A2144,'Crosswalk Particulates'!$A:$A,0))</f>
        <v>process-chemicals-industry</v>
      </c>
      <c r="G2144" s="84">
        <f>INDEX('Crosswalk Particulates'!$E:$E,MATCH('2017 EPA Data'!$B2144,'Crosswalk Particulates'!$D:$D,0))</f>
        <v>0</v>
      </c>
      <c r="H2144" s="96">
        <f t="shared" si="33"/>
        <v>0</v>
      </c>
    </row>
    <row r="2145" spans="1:8" hidden="1">
      <c r="A2145" s="73" t="s">
        <v>2559</v>
      </c>
      <c r="B2145" s="73" t="s">
        <v>2717</v>
      </c>
      <c r="C2145" s="73" t="s">
        <v>2517</v>
      </c>
      <c r="D2145" s="86">
        <v>2753.1356270193764</v>
      </c>
      <c r="E2145" s="73" t="s">
        <v>2518</v>
      </c>
      <c r="F2145" s="79" t="str">
        <f>INDEX('Crosswalk Particulates'!$B:$B,MATCH('2017 EPA Data'!A2145,'Crosswalk Particulates'!$A:$A,0))</f>
        <v>process-waste-industry</v>
      </c>
      <c r="G2145" s="84">
        <f>INDEX('Crosswalk Particulates'!$E:$E,MATCH('2017 EPA Data'!$B2145,'Crosswalk Particulates'!$D:$D,0))</f>
        <v>0</v>
      </c>
      <c r="H2145" s="96">
        <f t="shared" si="33"/>
        <v>0</v>
      </c>
    </row>
    <row r="2146" spans="1:8" hidden="1">
      <c r="A2146" s="73" t="s">
        <v>2586</v>
      </c>
      <c r="B2146" s="73" t="s">
        <v>2650</v>
      </c>
      <c r="C2146" s="73" t="s">
        <v>2517</v>
      </c>
      <c r="D2146" s="86">
        <v>2750.1592261999999</v>
      </c>
      <c r="E2146" s="73" t="s">
        <v>2518</v>
      </c>
      <c r="F2146" s="79" t="str">
        <f>INDEX('Crosswalk Particulates'!$B:$B,MATCH('2017 EPA Data'!A2146,'Crosswalk Particulates'!$A:$A,0))</f>
        <v>process-other-industry</v>
      </c>
      <c r="G2146" s="84">
        <f>INDEX('Crosswalk Particulates'!$E:$E,MATCH('2017 EPA Data'!$B2146,'Crosswalk Particulates'!$D:$D,0))</f>
        <v>0</v>
      </c>
      <c r="H2146" s="96">
        <f t="shared" si="33"/>
        <v>0</v>
      </c>
    </row>
    <row r="2147" spans="1:8" hidden="1">
      <c r="A2147" s="73" t="s">
        <v>2664</v>
      </c>
      <c r="B2147" s="73" t="s">
        <v>2610</v>
      </c>
      <c r="C2147" s="73" t="s">
        <v>2557</v>
      </c>
      <c r="D2147" s="86">
        <v>2742.0098790875645</v>
      </c>
      <c r="E2147" s="73" t="s">
        <v>2522</v>
      </c>
      <c r="F2147" s="79" t="str">
        <f>INDEX('Crosswalk Particulates'!$B:$B,MATCH('2017 EPA Data'!A2147,'Crosswalk Particulates'!$A:$A,0))</f>
        <v>Commercial Buildings Sector</v>
      </c>
      <c r="G2147" s="84" t="str">
        <f>INDEX('Crosswalk Particulates'!$E:$E,MATCH('2017 EPA Data'!$B2147,'Crosswalk Particulates'!$D:$D,0))</f>
        <v>PM25</v>
      </c>
      <c r="H2147" s="96">
        <f t="shared" si="33"/>
        <v>2487512477.5131903</v>
      </c>
    </row>
    <row r="2148" spans="1:8" hidden="1">
      <c r="A2148" s="73" t="s">
        <v>2631</v>
      </c>
      <c r="B2148" s="73" t="s">
        <v>2537</v>
      </c>
      <c r="C2148" s="73" t="s">
        <v>2517</v>
      </c>
      <c r="D2148" s="86">
        <v>2733.9350509450906</v>
      </c>
      <c r="E2148" s="73" t="s">
        <v>2518</v>
      </c>
      <c r="F2148" s="79" t="str">
        <f>INDEX('Crosswalk Particulates'!$B:$B,MATCH('2017 EPA Data'!A2148,'Crosswalk Particulates'!$A:$A,0))</f>
        <v>Residential Buildings Sector</v>
      </c>
      <c r="G2148" s="84">
        <f>INDEX('Crosswalk Particulates'!$E:$E,MATCH('2017 EPA Data'!$B2148,'Crosswalk Particulates'!$D:$D,0))</f>
        <v>0</v>
      </c>
      <c r="H2148" s="96">
        <f t="shared" si="33"/>
        <v>0</v>
      </c>
    </row>
    <row r="2149" spans="1:8" hidden="1">
      <c r="A2149" s="73" t="s">
        <v>2519</v>
      </c>
      <c r="B2149" s="73" t="s">
        <v>2777</v>
      </c>
      <c r="C2149" s="73" t="s">
        <v>2517</v>
      </c>
      <c r="D2149" s="86">
        <v>2725.5979000000002</v>
      </c>
      <c r="E2149" s="73" t="s">
        <v>2518</v>
      </c>
      <c r="F2149" s="79" t="str">
        <f>INDEX('Crosswalk Particulates'!$B:$B,MATCH('2017 EPA Data'!A2149,'Crosswalk Particulates'!$A:$A,0))</f>
        <v>process-other-industry</v>
      </c>
      <c r="G2149" s="84">
        <f>INDEX('Crosswalk Particulates'!$E:$E,MATCH('2017 EPA Data'!$B2149,'Crosswalk Particulates'!$D:$D,0))</f>
        <v>0</v>
      </c>
      <c r="H2149" s="96">
        <f t="shared" si="33"/>
        <v>0</v>
      </c>
    </row>
    <row r="2150" spans="1:8" hidden="1">
      <c r="A2150" s="73" t="s">
        <v>2559</v>
      </c>
      <c r="B2150" s="73" t="s">
        <v>2686</v>
      </c>
      <c r="C2150" s="73" t="s">
        <v>2517</v>
      </c>
      <c r="D2150" s="86">
        <v>2719.53758140424</v>
      </c>
      <c r="E2150" s="73" t="s">
        <v>2518</v>
      </c>
      <c r="F2150" s="79" t="str">
        <f>INDEX('Crosswalk Particulates'!$B:$B,MATCH('2017 EPA Data'!A2150,'Crosswalk Particulates'!$A:$A,0))</f>
        <v>process-waste-industry</v>
      </c>
      <c r="G2150" s="84">
        <f>INDEX('Crosswalk Particulates'!$E:$E,MATCH('2017 EPA Data'!$B2150,'Crosswalk Particulates'!$D:$D,0))</f>
        <v>0</v>
      </c>
      <c r="H2150" s="96">
        <f t="shared" si="33"/>
        <v>0</v>
      </c>
    </row>
    <row r="2151" spans="1:8" hidden="1">
      <c r="A2151" s="73" t="s">
        <v>2554</v>
      </c>
      <c r="B2151" s="73" t="s">
        <v>2636</v>
      </c>
      <c r="C2151" s="73" t="s">
        <v>2517</v>
      </c>
      <c r="D2151" s="86">
        <v>2717.1706096750677</v>
      </c>
      <c r="E2151" s="73" t="s">
        <v>2518</v>
      </c>
      <c r="F2151" s="79" t="str">
        <f>INDEX('Crosswalk Particulates'!$B:$B,MATCH('2017 EPA Data'!A2151,'Crosswalk Particulates'!$A:$A,0))</f>
        <v>Transportation Sector</v>
      </c>
      <c r="G2151" s="84">
        <f>INDEX('Crosswalk Particulates'!$E:$E,MATCH('2017 EPA Data'!$B2151,'Crosswalk Particulates'!$D:$D,0))</f>
        <v>0</v>
      </c>
      <c r="H2151" s="96">
        <f t="shared" si="33"/>
        <v>0</v>
      </c>
    </row>
    <row r="2152" spans="1:8" hidden="1">
      <c r="A2152" s="73" t="s">
        <v>2592</v>
      </c>
      <c r="B2152" s="73" t="s">
        <v>2727</v>
      </c>
      <c r="C2152" s="73" t="s">
        <v>2517</v>
      </c>
      <c r="D2152" s="86">
        <v>2716.75</v>
      </c>
      <c r="E2152" s="73" t="s">
        <v>2518</v>
      </c>
      <c r="F2152" s="79" t="str">
        <f>INDEX('Crosswalk Particulates'!$B:$B,MATCH('2017 EPA Data'!A2152,'Crosswalk Particulates'!$A:$A,0))</f>
        <v>process-ngps-industry</v>
      </c>
      <c r="G2152" s="84">
        <f>INDEX('Crosswalk Particulates'!$E:$E,MATCH('2017 EPA Data'!$B2152,'Crosswalk Particulates'!$D:$D,0))</f>
        <v>0</v>
      </c>
      <c r="H2152" s="96">
        <f t="shared" si="33"/>
        <v>0</v>
      </c>
    </row>
    <row r="2153" spans="1:8" hidden="1">
      <c r="A2153" s="73" t="s">
        <v>2578</v>
      </c>
      <c r="B2153" s="73" t="s">
        <v>2778</v>
      </c>
      <c r="C2153" s="73" t="s">
        <v>2517</v>
      </c>
      <c r="D2153" s="86">
        <v>2705.5535878400001</v>
      </c>
      <c r="E2153" s="73" t="s">
        <v>2518</v>
      </c>
      <c r="F2153" s="79" t="str">
        <f>INDEX('Crosswalk Particulates'!$B:$B,MATCH('2017 EPA Data'!A2153,'Crosswalk Particulates'!$A:$A,0))</f>
        <v>process-chemicals-industry</v>
      </c>
      <c r="G2153" s="84">
        <f>INDEX('Crosswalk Particulates'!$E:$E,MATCH('2017 EPA Data'!$B2153,'Crosswalk Particulates'!$D:$D,0))</f>
        <v>0</v>
      </c>
      <c r="H2153" s="96">
        <f t="shared" si="33"/>
        <v>0</v>
      </c>
    </row>
    <row r="2154" spans="1:8" hidden="1">
      <c r="A2154" s="73" t="s">
        <v>2655</v>
      </c>
      <c r="B2154" s="73" t="s">
        <v>2539</v>
      </c>
      <c r="C2154" s="73" t="s">
        <v>2517</v>
      </c>
      <c r="D2154" s="86">
        <v>2698.6515992700001</v>
      </c>
      <c r="E2154" s="73" t="s">
        <v>2518</v>
      </c>
      <c r="F2154" s="79" t="str">
        <f>INDEX('Crosswalk Particulates'!$B:$B,MATCH('2017 EPA Data'!A2154,'Crosswalk Particulates'!$A:$A,0))</f>
        <v>Commercial Buildings Sector</v>
      </c>
      <c r="G2154" s="84">
        <f>INDEX('Crosswalk Particulates'!$E:$E,MATCH('2017 EPA Data'!$B2154,'Crosswalk Particulates'!$D:$D,0))</f>
        <v>0</v>
      </c>
      <c r="H2154" s="96">
        <f t="shared" si="33"/>
        <v>0</v>
      </c>
    </row>
    <row r="2155" spans="1:8" hidden="1">
      <c r="A2155" s="73" t="s">
        <v>2565</v>
      </c>
      <c r="B2155" s="73" t="s">
        <v>2583</v>
      </c>
      <c r="D2155" s="86">
        <v>2672.5259999999998</v>
      </c>
      <c r="E2155" s="73" t="s">
        <v>2518</v>
      </c>
      <c r="F2155" s="79" t="str">
        <f>INDEX('Crosswalk Particulates'!$B:$B,MATCH('2017 EPA Data'!A2155,'Crosswalk Particulates'!$A:$A,0))</f>
        <v>Electricity Sector</v>
      </c>
      <c r="G2155" s="84">
        <f>INDEX('Crosswalk Particulates'!$E:$E,MATCH('2017 EPA Data'!$B2155,'Crosswalk Particulates'!$D:$D,0))</f>
        <v>0</v>
      </c>
      <c r="H2155" s="96">
        <f t="shared" si="33"/>
        <v>0</v>
      </c>
    </row>
    <row r="2156" spans="1:8" hidden="1">
      <c r="A2156" s="73" t="s">
        <v>2586</v>
      </c>
      <c r="B2156" s="73" t="s">
        <v>2609</v>
      </c>
      <c r="C2156" s="73" t="s">
        <v>2557</v>
      </c>
      <c r="D2156" s="86">
        <v>2669.00426659305</v>
      </c>
      <c r="E2156" s="73" t="s">
        <v>2522</v>
      </c>
      <c r="F2156" s="79" t="str">
        <f>INDEX('Crosswalk Particulates'!$B:$B,MATCH('2017 EPA Data'!A2156,'Crosswalk Particulates'!$A:$A,0))</f>
        <v>process-other-industry</v>
      </c>
      <c r="G2156" s="84" t="str">
        <f>INDEX('Crosswalk Particulates'!$E:$E,MATCH('2017 EPA Data'!$B2156,'Crosswalk Particulates'!$D:$D,0))</f>
        <v>NOX</v>
      </c>
      <c r="H2156" s="96">
        <f t="shared" si="33"/>
        <v>2421282821.1601548</v>
      </c>
    </row>
    <row r="2157" spans="1:8" hidden="1">
      <c r="A2157" s="73" t="s">
        <v>2600</v>
      </c>
      <c r="B2157" s="73" t="s">
        <v>2717</v>
      </c>
      <c r="C2157" s="73" t="s">
        <v>2517</v>
      </c>
      <c r="D2157" s="86">
        <v>2665.5436909999999</v>
      </c>
      <c r="E2157" s="73" t="s">
        <v>2518</v>
      </c>
      <c r="F2157" s="79" t="str">
        <f>INDEX('Crosswalk Particulates'!$B:$B,MATCH('2017 EPA Data'!A2157,'Crosswalk Particulates'!$A:$A,0))</f>
        <v>industry-fuel-biomass</v>
      </c>
      <c r="G2157" s="84">
        <f>INDEX('Crosswalk Particulates'!$E:$E,MATCH('2017 EPA Data'!$B2157,'Crosswalk Particulates'!$D:$D,0))</f>
        <v>0</v>
      </c>
      <c r="H2157" s="96">
        <f t="shared" si="33"/>
        <v>0</v>
      </c>
    </row>
    <row r="2158" spans="1:8" hidden="1">
      <c r="A2158" s="73" t="s">
        <v>2664</v>
      </c>
      <c r="B2158" s="73" t="s">
        <v>2556</v>
      </c>
      <c r="C2158" s="73" t="s">
        <v>2557</v>
      </c>
      <c r="D2158" s="86">
        <v>2644.9864435065242</v>
      </c>
      <c r="E2158" s="73" t="s">
        <v>2522</v>
      </c>
      <c r="F2158" s="79" t="str">
        <f>INDEX('Crosswalk Particulates'!$B:$B,MATCH('2017 EPA Data'!A2158,'Crosswalk Particulates'!$A:$A,0))</f>
        <v>Commercial Buildings Sector</v>
      </c>
      <c r="G2158" s="84" t="str">
        <f>INDEX('Crosswalk Particulates'!$E:$E,MATCH('2017 EPA Data'!$B2158,'Crosswalk Particulates'!$D:$D,0))</f>
        <v>VOC</v>
      </c>
      <c r="H2158" s="96">
        <f t="shared" si="33"/>
        <v>2399494192.6558995</v>
      </c>
    </row>
    <row r="2159" spans="1:8" hidden="1">
      <c r="A2159" s="73" t="s">
        <v>2554</v>
      </c>
      <c r="B2159" s="73" t="s">
        <v>2614</v>
      </c>
      <c r="C2159" s="73" t="s">
        <v>2517</v>
      </c>
      <c r="D2159" s="86">
        <v>2642.0663166853492</v>
      </c>
      <c r="E2159" s="73" t="s">
        <v>2518</v>
      </c>
      <c r="F2159" s="79" t="str">
        <f>INDEX('Crosswalk Particulates'!$B:$B,MATCH('2017 EPA Data'!A2159,'Crosswalk Particulates'!$A:$A,0))</f>
        <v>Transportation Sector</v>
      </c>
      <c r="G2159" s="84">
        <f>INDEX('Crosswalk Particulates'!$E:$E,MATCH('2017 EPA Data'!$B2159,'Crosswalk Particulates'!$D:$D,0))</f>
        <v>0</v>
      </c>
      <c r="H2159" s="96">
        <f t="shared" si="33"/>
        <v>0</v>
      </c>
    </row>
    <row r="2160" spans="1:8" hidden="1">
      <c r="A2160" s="73" t="s">
        <v>2581</v>
      </c>
      <c r="B2160" s="73" t="s">
        <v>2606</v>
      </c>
      <c r="C2160" s="73" t="s">
        <v>2517</v>
      </c>
      <c r="D2160" s="86">
        <v>2632.8656039840998</v>
      </c>
      <c r="E2160" s="73" t="s">
        <v>2518</v>
      </c>
      <c r="F2160" s="79" t="str">
        <f>INDEX('Crosswalk Particulates'!$B:$B,MATCH('2017 EPA Data'!A2160,'Crosswalk Particulates'!$A:$A,0))</f>
        <v>Electricity Sector</v>
      </c>
      <c r="G2160" s="84">
        <f>INDEX('Crosswalk Particulates'!$E:$E,MATCH('2017 EPA Data'!$B2160,'Crosswalk Particulates'!$D:$D,0))</f>
        <v>0</v>
      </c>
      <c r="H2160" s="96">
        <f t="shared" si="33"/>
        <v>0</v>
      </c>
    </row>
    <row r="2161" spans="1:8" hidden="1">
      <c r="A2161" s="73" t="s">
        <v>2600</v>
      </c>
      <c r="B2161" s="73" t="s">
        <v>2690</v>
      </c>
      <c r="C2161" s="73" t="s">
        <v>2517</v>
      </c>
      <c r="D2161" s="86">
        <v>2628.5591939999999</v>
      </c>
      <c r="E2161" s="73" t="s">
        <v>2518</v>
      </c>
      <c r="F2161" s="79" t="str">
        <f>INDEX('Crosswalk Particulates'!$B:$B,MATCH('2017 EPA Data'!A2161,'Crosswalk Particulates'!$A:$A,0))</f>
        <v>industry-fuel-biomass</v>
      </c>
      <c r="G2161" s="84">
        <f>INDEX('Crosswalk Particulates'!$E:$E,MATCH('2017 EPA Data'!$B2161,'Crosswalk Particulates'!$D:$D,0))</f>
        <v>0</v>
      </c>
      <c r="H2161" s="96">
        <f t="shared" si="33"/>
        <v>0</v>
      </c>
    </row>
    <row r="2162" spans="1:8" hidden="1">
      <c r="A2162" s="73" t="s">
        <v>2632</v>
      </c>
      <c r="B2162" s="73" t="s">
        <v>2548</v>
      </c>
      <c r="C2162" s="73" t="s">
        <v>2517</v>
      </c>
      <c r="D2162" s="86">
        <v>2615.0331192879999</v>
      </c>
      <c r="E2162" s="73" t="s">
        <v>2518</v>
      </c>
      <c r="F2162" s="79" t="str">
        <f>INDEX('Crosswalk Particulates'!$B:$B,MATCH('2017 EPA Data'!A2162,'Crosswalk Particulates'!$A:$A,0))</f>
        <v>industry-fuel-other</v>
      </c>
      <c r="G2162" s="84">
        <f>INDEX('Crosswalk Particulates'!$E:$E,MATCH('2017 EPA Data'!$B2162,'Crosswalk Particulates'!$D:$D,0))</f>
        <v>0</v>
      </c>
      <c r="H2162" s="96">
        <f t="shared" si="33"/>
        <v>0</v>
      </c>
    </row>
    <row r="2163" spans="1:8" hidden="1">
      <c r="A2163" s="73" t="s">
        <v>2578</v>
      </c>
      <c r="B2163" s="73" t="s">
        <v>2779</v>
      </c>
      <c r="C2163" s="73" t="s">
        <v>2517</v>
      </c>
      <c r="D2163" s="86">
        <v>2609.4375809120002</v>
      </c>
      <c r="E2163" s="73" t="s">
        <v>2518</v>
      </c>
      <c r="F2163" s="79" t="str">
        <f>INDEX('Crosswalk Particulates'!$B:$B,MATCH('2017 EPA Data'!A2163,'Crosswalk Particulates'!$A:$A,0))</f>
        <v>process-chemicals-industry</v>
      </c>
      <c r="G2163" s="84">
        <f>INDEX('Crosswalk Particulates'!$E:$E,MATCH('2017 EPA Data'!$B2163,'Crosswalk Particulates'!$D:$D,0))</f>
        <v>0</v>
      </c>
      <c r="H2163" s="96">
        <f t="shared" si="33"/>
        <v>0</v>
      </c>
    </row>
    <row r="2164" spans="1:8" hidden="1">
      <c r="A2164" s="73" t="s">
        <v>2592</v>
      </c>
      <c r="B2164" s="73" t="s">
        <v>2605</v>
      </c>
      <c r="C2164" s="73" t="s">
        <v>2557</v>
      </c>
      <c r="D2164" s="86">
        <v>2598.2285390642428</v>
      </c>
      <c r="E2164" s="73" t="s">
        <v>2522</v>
      </c>
      <c r="F2164" s="79" t="str">
        <f>INDEX('Crosswalk Particulates'!$B:$B,MATCH('2017 EPA Data'!A2164,'Crosswalk Particulates'!$A:$A,0))</f>
        <v>process-ngps-industry</v>
      </c>
      <c r="G2164" s="84">
        <f>INDEX('Crosswalk Particulates'!$E:$E,MATCH('2017 EPA Data'!$B2164,'Crosswalk Particulates'!$D:$D,0))</f>
        <v>0</v>
      </c>
      <c r="H2164" s="96">
        <f t="shared" si="33"/>
        <v>2357076084.8257232</v>
      </c>
    </row>
    <row r="2165" spans="1:8" hidden="1">
      <c r="A2165" s="73" t="s">
        <v>2632</v>
      </c>
      <c r="B2165" s="73" t="s">
        <v>2673</v>
      </c>
      <c r="C2165" s="73" t="s">
        <v>2517</v>
      </c>
      <c r="D2165" s="86">
        <v>2592.1335481790002</v>
      </c>
      <c r="E2165" s="73" t="s">
        <v>2518</v>
      </c>
      <c r="F2165" s="79" t="str">
        <f>INDEX('Crosswalk Particulates'!$B:$B,MATCH('2017 EPA Data'!A2165,'Crosswalk Particulates'!$A:$A,0))</f>
        <v>industry-fuel-other</v>
      </c>
      <c r="G2165" s="84">
        <f>INDEX('Crosswalk Particulates'!$E:$E,MATCH('2017 EPA Data'!$B2165,'Crosswalk Particulates'!$D:$D,0))</f>
        <v>0</v>
      </c>
      <c r="H2165" s="96">
        <f t="shared" si="33"/>
        <v>0</v>
      </c>
    </row>
    <row r="2166" spans="1:8" hidden="1">
      <c r="A2166" s="73" t="s">
        <v>2549</v>
      </c>
      <c r="B2166" s="73" t="s">
        <v>2775</v>
      </c>
      <c r="C2166" s="73" t="s">
        <v>2517</v>
      </c>
      <c r="D2166" s="86">
        <v>2591.2427196869025</v>
      </c>
      <c r="E2166" s="73" t="s">
        <v>2518</v>
      </c>
      <c r="F2166" s="79" t="str">
        <f>INDEX('Crosswalk Particulates'!$B:$B,MATCH('2017 EPA Data'!A2166,'Crosswalk Particulates'!$A:$A,0))</f>
        <v>Residential Buildings Sector</v>
      </c>
      <c r="G2166" s="84">
        <f>INDEX('Crosswalk Particulates'!$E:$E,MATCH('2017 EPA Data'!$B2166,'Crosswalk Particulates'!$D:$D,0))</f>
        <v>0</v>
      </c>
      <c r="H2166" s="96">
        <f t="shared" si="33"/>
        <v>0</v>
      </c>
    </row>
    <row r="2167" spans="1:8" hidden="1">
      <c r="A2167" s="73" t="s">
        <v>2559</v>
      </c>
      <c r="B2167" s="73" t="s">
        <v>2543</v>
      </c>
      <c r="C2167" s="73" t="s">
        <v>2517</v>
      </c>
      <c r="D2167" s="86">
        <v>2590.5324000000001</v>
      </c>
      <c r="E2167" s="73" t="s">
        <v>2518</v>
      </c>
      <c r="F2167" s="79" t="str">
        <f>INDEX('Crosswalk Particulates'!$B:$B,MATCH('2017 EPA Data'!A2167,'Crosswalk Particulates'!$A:$A,0))</f>
        <v>process-waste-industry</v>
      </c>
      <c r="G2167" s="84">
        <f>INDEX('Crosswalk Particulates'!$E:$E,MATCH('2017 EPA Data'!$B2167,'Crosswalk Particulates'!$D:$D,0))</f>
        <v>0</v>
      </c>
      <c r="H2167" s="96">
        <f t="shared" si="33"/>
        <v>0</v>
      </c>
    </row>
    <row r="2168" spans="1:8" hidden="1">
      <c r="A2168" s="73" t="s">
        <v>2584</v>
      </c>
      <c r="B2168" s="73" t="s">
        <v>2561</v>
      </c>
      <c r="C2168" s="73" t="s">
        <v>2517</v>
      </c>
      <c r="D2168" s="86">
        <v>2590.4565154493998</v>
      </c>
      <c r="E2168" s="73" t="s">
        <v>2518</v>
      </c>
      <c r="F2168" s="79" t="str">
        <f>INDEX('Crosswalk Particulates'!$B:$B,MATCH('2017 EPA Data'!A2168,'Crosswalk Particulates'!$A:$A,0))</f>
        <v>Electricity Sector</v>
      </c>
      <c r="G2168" s="84">
        <f>INDEX('Crosswalk Particulates'!$E:$E,MATCH('2017 EPA Data'!$B2168,'Crosswalk Particulates'!$D:$D,0))</f>
        <v>0</v>
      </c>
      <c r="H2168" s="96">
        <f t="shared" si="33"/>
        <v>0</v>
      </c>
    </row>
    <row r="2169" spans="1:8" hidden="1">
      <c r="A2169" s="73" t="s">
        <v>2586</v>
      </c>
      <c r="B2169" s="73" t="s">
        <v>2749</v>
      </c>
      <c r="C2169" s="73" t="s">
        <v>2517</v>
      </c>
      <c r="D2169" s="86">
        <v>2588.0369999999998</v>
      </c>
      <c r="E2169" s="73" t="s">
        <v>2518</v>
      </c>
      <c r="F2169" s="79" t="str">
        <f>INDEX('Crosswalk Particulates'!$B:$B,MATCH('2017 EPA Data'!A2169,'Crosswalk Particulates'!$A:$A,0))</f>
        <v>process-other-industry</v>
      </c>
      <c r="G2169" s="84">
        <f>INDEX('Crosswalk Particulates'!$E:$E,MATCH('2017 EPA Data'!$B2169,'Crosswalk Particulates'!$D:$D,0))</f>
        <v>0</v>
      </c>
      <c r="H2169" s="96">
        <f t="shared" si="33"/>
        <v>0</v>
      </c>
    </row>
    <row r="2170" spans="1:8" hidden="1">
      <c r="A2170" s="73" t="s">
        <v>2572</v>
      </c>
      <c r="B2170" s="73" t="s">
        <v>2528</v>
      </c>
      <c r="C2170" s="73" t="s">
        <v>2517</v>
      </c>
      <c r="D2170" s="86">
        <v>2586.957534312</v>
      </c>
      <c r="E2170" s="73" t="s">
        <v>2518</v>
      </c>
      <c r="F2170" s="79" t="str">
        <f>INDEX('Crosswalk Particulates'!$B:$B,MATCH('2017 EPA Data'!A2170,'Crosswalk Particulates'!$A:$A,0))</f>
        <v>process-other-industry</v>
      </c>
      <c r="G2170" s="84">
        <f>INDEX('Crosswalk Particulates'!$E:$E,MATCH('2017 EPA Data'!$B2170,'Crosswalk Particulates'!$D:$D,0))</f>
        <v>0</v>
      </c>
      <c r="H2170" s="96">
        <f t="shared" si="33"/>
        <v>0</v>
      </c>
    </row>
    <row r="2171" spans="1:8" hidden="1">
      <c r="A2171" s="73" t="s">
        <v>2600</v>
      </c>
      <c r="B2171" s="73" t="s">
        <v>2684</v>
      </c>
      <c r="C2171" s="73" t="s">
        <v>2517</v>
      </c>
      <c r="D2171" s="86">
        <v>2579.8615547790405</v>
      </c>
      <c r="E2171" s="73" t="s">
        <v>2518</v>
      </c>
      <c r="F2171" s="79" t="str">
        <f>INDEX('Crosswalk Particulates'!$B:$B,MATCH('2017 EPA Data'!A2171,'Crosswalk Particulates'!$A:$A,0))</f>
        <v>industry-fuel-biomass</v>
      </c>
      <c r="G2171" s="84">
        <f>INDEX('Crosswalk Particulates'!$E:$E,MATCH('2017 EPA Data'!$B2171,'Crosswalk Particulates'!$D:$D,0))</f>
        <v>0</v>
      </c>
      <c r="H2171" s="96">
        <f t="shared" si="33"/>
        <v>0</v>
      </c>
    </row>
    <row r="2172" spans="1:8" hidden="1">
      <c r="A2172" s="73" t="s">
        <v>2665</v>
      </c>
      <c r="B2172" s="73" t="s">
        <v>2544</v>
      </c>
      <c r="C2172" s="73" t="s">
        <v>2517</v>
      </c>
      <c r="D2172" s="86">
        <v>2578.3426619759239</v>
      </c>
      <c r="E2172" s="73" t="s">
        <v>2518</v>
      </c>
      <c r="F2172" s="79" t="str">
        <f>INDEX('Crosswalk Particulates'!$B:$B,MATCH('2017 EPA Data'!A2172,'Crosswalk Particulates'!$A:$A,0))</f>
        <v>Commercial Buildings Sector</v>
      </c>
      <c r="G2172" s="84">
        <f>INDEX('Crosswalk Particulates'!$E:$E,MATCH('2017 EPA Data'!$B2172,'Crosswalk Particulates'!$D:$D,0))</f>
        <v>0</v>
      </c>
      <c r="H2172" s="96">
        <f t="shared" si="33"/>
        <v>0</v>
      </c>
    </row>
    <row r="2173" spans="1:8" hidden="1">
      <c r="A2173" s="73" t="s">
        <v>2578</v>
      </c>
      <c r="B2173" s="73" t="s">
        <v>2751</v>
      </c>
      <c r="C2173" s="73" t="s">
        <v>2517</v>
      </c>
      <c r="D2173" s="86">
        <v>2577.4577506741834</v>
      </c>
      <c r="E2173" s="73" t="s">
        <v>2518</v>
      </c>
      <c r="F2173" s="79" t="str">
        <f>INDEX('Crosswalk Particulates'!$B:$B,MATCH('2017 EPA Data'!A2173,'Crosswalk Particulates'!$A:$A,0))</f>
        <v>process-chemicals-industry</v>
      </c>
      <c r="G2173" s="84">
        <f>INDEX('Crosswalk Particulates'!$E:$E,MATCH('2017 EPA Data'!$B2173,'Crosswalk Particulates'!$D:$D,0))</f>
        <v>0</v>
      </c>
      <c r="H2173" s="96">
        <f t="shared" si="33"/>
        <v>0</v>
      </c>
    </row>
    <row r="2174" spans="1:8" hidden="1">
      <c r="A2174" s="73" t="s">
        <v>2603</v>
      </c>
      <c r="B2174" s="73" t="s">
        <v>2753</v>
      </c>
      <c r="D2174" s="86">
        <v>2571.2335878224185</v>
      </c>
      <c r="E2174" s="73" t="s">
        <v>2522</v>
      </c>
      <c r="F2174" s="79" t="str">
        <f>INDEX('Crosswalk Particulates'!$B:$B,MATCH('2017 EPA Data'!A2174,'Crosswalk Particulates'!$A:$A,0))</f>
        <v>Transportation Sector</v>
      </c>
      <c r="G2174" s="84">
        <f>INDEX('Crosswalk Particulates'!$E:$E,MATCH('2017 EPA Data'!$B2174,'Crosswalk Particulates'!$D:$D,0))</f>
        <v>0</v>
      </c>
      <c r="H2174" s="96">
        <f t="shared" si="33"/>
        <v>2332586647.8780184</v>
      </c>
    </row>
    <row r="2175" spans="1:8" hidden="1">
      <c r="A2175" s="73" t="s">
        <v>2551</v>
      </c>
      <c r="B2175" s="73" t="s">
        <v>2628</v>
      </c>
      <c r="C2175" s="73" t="s">
        <v>2517</v>
      </c>
      <c r="D2175" s="86">
        <v>2568.3671094884417</v>
      </c>
      <c r="E2175" s="73" t="s">
        <v>2518</v>
      </c>
      <c r="F2175" s="79" t="str">
        <f>INDEX('Crosswalk Particulates'!$B:$B,MATCH('2017 EPA Data'!A2175,'Crosswalk Particulates'!$A:$A,0))</f>
        <v>industry-fuel-natural gas</v>
      </c>
      <c r="G2175" s="84">
        <f>INDEX('Crosswalk Particulates'!$E:$E,MATCH('2017 EPA Data'!$B2175,'Crosswalk Particulates'!$D:$D,0))</f>
        <v>0</v>
      </c>
      <c r="H2175" s="96">
        <f t="shared" si="33"/>
        <v>0</v>
      </c>
    </row>
    <row r="2176" spans="1:8" hidden="1">
      <c r="A2176" s="73" t="s">
        <v>2547</v>
      </c>
      <c r="B2176" s="73" t="s">
        <v>2764</v>
      </c>
      <c r="C2176" s="73" t="s">
        <v>2517</v>
      </c>
      <c r="D2176" s="86">
        <v>2566.54</v>
      </c>
      <c r="E2176" s="73" t="s">
        <v>2518</v>
      </c>
      <c r="F2176" s="79" t="str">
        <f>INDEX('Crosswalk Particulates'!$B:$B,MATCH('2017 EPA Data'!A2176,'Crosswalk Particulates'!$A:$A,0))</f>
        <v>process-other-industry</v>
      </c>
      <c r="G2176" s="84">
        <f>INDEX('Crosswalk Particulates'!$E:$E,MATCH('2017 EPA Data'!$B2176,'Crosswalk Particulates'!$D:$D,0))</f>
        <v>0</v>
      </c>
      <c r="H2176" s="96">
        <f t="shared" si="33"/>
        <v>0</v>
      </c>
    </row>
    <row r="2177" spans="1:8" hidden="1">
      <c r="A2177" s="73" t="s">
        <v>2607</v>
      </c>
      <c r="B2177" s="73" t="s">
        <v>2645</v>
      </c>
      <c r="C2177" s="73" t="s">
        <v>2517</v>
      </c>
      <c r="D2177" s="86">
        <v>2562.3031999999998</v>
      </c>
      <c r="E2177" s="73" t="s">
        <v>2518</v>
      </c>
      <c r="F2177" s="79" t="str">
        <f>INDEX('Crosswalk Particulates'!$B:$B,MATCH('2017 EPA Data'!A2177,'Crosswalk Particulates'!$A:$A,0))</f>
        <v>process-cement-industry</v>
      </c>
      <c r="G2177" s="84">
        <f>INDEX('Crosswalk Particulates'!$E:$E,MATCH('2017 EPA Data'!$B2177,'Crosswalk Particulates'!$D:$D,0))</f>
        <v>0</v>
      </c>
      <c r="H2177" s="96">
        <f t="shared" si="33"/>
        <v>0</v>
      </c>
    </row>
    <row r="2178" spans="1:8" hidden="1">
      <c r="A2178" s="73" t="s">
        <v>2619</v>
      </c>
      <c r="B2178" s="73" t="s">
        <v>2598</v>
      </c>
      <c r="C2178" s="73" t="s">
        <v>2517</v>
      </c>
      <c r="D2178" s="86">
        <v>2562.0652</v>
      </c>
      <c r="E2178" s="73" t="s">
        <v>2518</v>
      </c>
      <c r="F2178" s="79" t="str">
        <f>INDEX('Crosswalk Particulates'!$B:$B,MATCH('2017 EPA Data'!A2178,'Crosswalk Particulates'!$A:$A,0))</f>
        <v>process-iron and steel-industry</v>
      </c>
      <c r="G2178" s="84">
        <f>INDEX('Crosswalk Particulates'!$E:$E,MATCH('2017 EPA Data'!$B2178,'Crosswalk Particulates'!$D:$D,0))</f>
        <v>0</v>
      </c>
      <c r="H2178" s="96">
        <f t="shared" si="33"/>
        <v>0</v>
      </c>
    </row>
    <row r="2179" spans="1:8" hidden="1">
      <c r="A2179" s="73" t="s">
        <v>2619</v>
      </c>
      <c r="B2179" s="73" t="s">
        <v>2753</v>
      </c>
      <c r="D2179" s="86">
        <v>2553.7828921614764</v>
      </c>
      <c r="E2179" s="73" t="s">
        <v>2522</v>
      </c>
      <c r="F2179" s="79" t="str">
        <f>INDEX('Crosswalk Particulates'!$B:$B,MATCH('2017 EPA Data'!A2179,'Crosswalk Particulates'!$A:$A,0))</f>
        <v>process-iron and steel-industry</v>
      </c>
      <c r="G2179" s="84">
        <f>INDEX('Crosswalk Particulates'!$E:$E,MATCH('2017 EPA Data'!$B2179,'Crosswalk Particulates'!$D:$D,0))</f>
        <v>0</v>
      </c>
      <c r="H2179" s="96">
        <f t="shared" si="33"/>
        <v>2316755624.2449732</v>
      </c>
    </row>
    <row r="2180" spans="1:8" hidden="1">
      <c r="A2180" s="73" t="s">
        <v>2664</v>
      </c>
      <c r="B2180" s="73" t="s">
        <v>2686</v>
      </c>
      <c r="C2180" s="73" t="s">
        <v>2517</v>
      </c>
      <c r="D2180" s="86">
        <v>2550.7084724613737</v>
      </c>
      <c r="E2180" s="73" t="s">
        <v>2518</v>
      </c>
      <c r="F2180" s="79" t="str">
        <f>INDEX('Crosswalk Particulates'!$B:$B,MATCH('2017 EPA Data'!A2180,'Crosswalk Particulates'!$A:$A,0))</f>
        <v>Commercial Buildings Sector</v>
      </c>
      <c r="G2180" s="84">
        <f>INDEX('Crosswalk Particulates'!$E:$E,MATCH('2017 EPA Data'!$B2180,'Crosswalk Particulates'!$D:$D,0))</f>
        <v>0</v>
      </c>
      <c r="H2180" s="96">
        <f t="shared" ref="H2180:H2243" si="34">IF(E2180="TON",D2180/metricton_to_shortton,0)*10^6</f>
        <v>0</v>
      </c>
    </row>
    <row r="2181" spans="1:8" hidden="1">
      <c r="A2181" s="73" t="s">
        <v>2582</v>
      </c>
      <c r="B2181" s="73" t="s">
        <v>2685</v>
      </c>
      <c r="C2181" s="73" t="s">
        <v>2517</v>
      </c>
      <c r="D2181" s="86">
        <v>2550.2752635272518</v>
      </c>
      <c r="E2181" s="73" t="s">
        <v>2518</v>
      </c>
      <c r="F2181" s="79" t="str">
        <f>INDEX('Crosswalk Particulates'!$B:$B,MATCH('2017 EPA Data'!A2181,'Crosswalk Particulates'!$A:$A,0))</f>
        <v>Commercial Buildings Sector</v>
      </c>
      <c r="G2181" s="84">
        <f>INDEX('Crosswalk Particulates'!$E:$E,MATCH('2017 EPA Data'!$B2181,'Crosswalk Particulates'!$D:$D,0))</f>
        <v>0</v>
      </c>
      <c r="H2181" s="96">
        <f t="shared" si="34"/>
        <v>0</v>
      </c>
    </row>
    <row r="2182" spans="1:8" hidden="1">
      <c r="A2182" s="73" t="s">
        <v>2592</v>
      </c>
      <c r="B2182" s="73" t="s">
        <v>2661</v>
      </c>
      <c r="C2182" s="73" t="s">
        <v>2517</v>
      </c>
      <c r="D2182" s="86">
        <v>2542.2920409499998</v>
      </c>
      <c r="E2182" s="73" t="s">
        <v>2518</v>
      </c>
      <c r="F2182" s="79" t="str">
        <f>INDEX('Crosswalk Particulates'!$B:$B,MATCH('2017 EPA Data'!A2182,'Crosswalk Particulates'!$A:$A,0))</f>
        <v>process-ngps-industry</v>
      </c>
      <c r="G2182" s="84">
        <f>INDEX('Crosswalk Particulates'!$E:$E,MATCH('2017 EPA Data'!$B2182,'Crosswalk Particulates'!$D:$D,0))</f>
        <v>0</v>
      </c>
      <c r="H2182" s="96">
        <f t="shared" si="34"/>
        <v>0</v>
      </c>
    </row>
    <row r="2183" spans="1:8" hidden="1">
      <c r="A2183" s="73" t="s">
        <v>2596</v>
      </c>
      <c r="B2183" s="73" t="s">
        <v>2666</v>
      </c>
      <c r="C2183" s="73" t="s">
        <v>2517</v>
      </c>
      <c r="D2183" s="86">
        <v>2539.86841</v>
      </c>
      <c r="E2183" s="73" t="s">
        <v>2518</v>
      </c>
      <c r="F2183" s="79" t="str">
        <f>INDEX('Crosswalk Particulates'!$B:$B,MATCH('2017 EPA Data'!A2183,'Crosswalk Particulates'!$A:$A,0))</f>
        <v>industry-fuel-coal</v>
      </c>
      <c r="G2183" s="84">
        <f>INDEX('Crosswalk Particulates'!$E:$E,MATCH('2017 EPA Data'!$B2183,'Crosswalk Particulates'!$D:$D,0))</f>
        <v>0</v>
      </c>
      <c r="H2183" s="96">
        <f t="shared" si="34"/>
        <v>0</v>
      </c>
    </row>
    <row r="2184" spans="1:8" hidden="1">
      <c r="A2184" s="73" t="s">
        <v>2559</v>
      </c>
      <c r="B2184" s="73" t="s">
        <v>2678</v>
      </c>
      <c r="C2184" s="73" t="s">
        <v>2517</v>
      </c>
      <c r="D2184" s="86">
        <v>2537.3826469650548</v>
      </c>
      <c r="E2184" s="73" t="s">
        <v>2518</v>
      </c>
      <c r="F2184" s="79" t="str">
        <f>INDEX('Crosswalk Particulates'!$B:$B,MATCH('2017 EPA Data'!A2184,'Crosswalk Particulates'!$A:$A,0))</f>
        <v>process-waste-industry</v>
      </c>
      <c r="G2184" s="84">
        <f>INDEX('Crosswalk Particulates'!$E:$E,MATCH('2017 EPA Data'!$B2184,'Crosswalk Particulates'!$D:$D,0))</f>
        <v>0</v>
      </c>
      <c r="H2184" s="96">
        <f t="shared" si="34"/>
        <v>0</v>
      </c>
    </row>
    <row r="2185" spans="1:8" hidden="1">
      <c r="A2185" s="73" t="s">
        <v>2607</v>
      </c>
      <c r="B2185" s="73" t="s">
        <v>2696</v>
      </c>
      <c r="C2185" s="73" t="s">
        <v>2517</v>
      </c>
      <c r="D2185" s="86">
        <v>2533.2987199999998</v>
      </c>
      <c r="E2185" s="73" t="s">
        <v>2518</v>
      </c>
      <c r="F2185" s="79" t="str">
        <f>INDEX('Crosswalk Particulates'!$B:$B,MATCH('2017 EPA Data'!A2185,'Crosswalk Particulates'!$A:$A,0))</f>
        <v>process-cement-industry</v>
      </c>
      <c r="G2185" s="84">
        <f>INDEX('Crosswalk Particulates'!$E:$E,MATCH('2017 EPA Data'!$B2185,'Crosswalk Particulates'!$D:$D,0))</f>
        <v>0</v>
      </c>
      <c r="H2185" s="96">
        <f t="shared" si="34"/>
        <v>0</v>
      </c>
    </row>
    <row r="2186" spans="1:8" hidden="1">
      <c r="A2186" s="73" t="s">
        <v>2596</v>
      </c>
      <c r="B2186" s="73" t="s">
        <v>2668</v>
      </c>
      <c r="C2186" s="73" t="s">
        <v>2517</v>
      </c>
      <c r="D2186" s="86">
        <v>2530.6932000000002</v>
      </c>
      <c r="E2186" s="73" t="s">
        <v>2518</v>
      </c>
      <c r="F2186" s="79" t="str">
        <f>INDEX('Crosswalk Particulates'!$B:$B,MATCH('2017 EPA Data'!A2186,'Crosswalk Particulates'!$A:$A,0))</f>
        <v>industry-fuel-coal</v>
      </c>
      <c r="G2186" s="84">
        <f>INDEX('Crosswalk Particulates'!$E:$E,MATCH('2017 EPA Data'!$B2186,'Crosswalk Particulates'!$D:$D,0))</f>
        <v>0</v>
      </c>
      <c r="H2186" s="96">
        <f t="shared" si="34"/>
        <v>0</v>
      </c>
    </row>
    <row r="2187" spans="1:8" hidden="1">
      <c r="A2187" s="73" t="s">
        <v>2549</v>
      </c>
      <c r="B2187" s="73" t="s">
        <v>2735</v>
      </c>
      <c r="C2187" s="73" t="s">
        <v>2517</v>
      </c>
      <c r="D2187" s="86">
        <v>2521.6821980395525</v>
      </c>
      <c r="E2187" s="73" t="s">
        <v>2518</v>
      </c>
      <c r="F2187" s="79" t="str">
        <f>INDEX('Crosswalk Particulates'!$B:$B,MATCH('2017 EPA Data'!A2187,'Crosswalk Particulates'!$A:$A,0))</f>
        <v>Residential Buildings Sector</v>
      </c>
      <c r="G2187" s="84">
        <f>INDEX('Crosswalk Particulates'!$E:$E,MATCH('2017 EPA Data'!$B2187,'Crosswalk Particulates'!$D:$D,0))</f>
        <v>0</v>
      </c>
      <c r="H2187" s="96">
        <f t="shared" si="34"/>
        <v>0</v>
      </c>
    </row>
    <row r="2188" spans="1:8" hidden="1">
      <c r="A2188" s="73" t="s">
        <v>2563</v>
      </c>
      <c r="B2188" s="73" t="s">
        <v>2590</v>
      </c>
      <c r="C2188" s="73" t="s">
        <v>2557</v>
      </c>
      <c r="D2188" s="86">
        <v>2520.7909893092133</v>
      </c>
      <c r="E2188" s="73" t="s">
        <v>2522</v>
      </c>
      <c r="F2188" s="79" t="str">
        <f>INDEX('Crosswalk Particulates'!$B:$B,MATCH('2017 EPA Data'!A2188,'Crosswalk Particulates'!$A:$A,0))</f>
        <v>Other-EPA</v>
      </c>
      <c r="G2188" s="84" t="str">
        <f>INDEX('Crosswalk Particulates'!$E:$E,MATCH('2017 EPA Data'!$B2188,'Crosswalk Particulates'!$D:$D,0))</f>
        <v>PM10</v>
      </c>
      <c r="H2188" s="96">
        <f t="shared" si="34"/>
        <v>2286825837.8398213</v>
      </c>
    </row>
    <row r="2189" spans="1:8" hidden="1">
      <c r="A2189" s="73" t="s">
        <v>2563</v>
      </c>
      <c r="B2189" s="73" t="s">
        <v>2610</v>
      </c>
      <c r="C2189" s="73" t="s">
        <v>2557</v>
      </c>
      <c r="D2189" s="86">
        <v>2520.6449893092135</v>
      </c>
      <c r="E2189" s="73" t="s">
        <v>2522</v>
      </c>
      <c r="F2189" s="79" t="str">
        <f>INDEX('Crosswalk Particulates'!$B:$B,MATCH('2017 EPA Data'!A2189,'Crosswalk Particulates'!$A:$A,0))</f>
        <v>Other-EPA</v>
      </c>
      <c r="G2189" s="84" t="str">
        <f>INDEX('Crosswalk Particulates'!$E:$E,MATCH('2017 EPA Data'!$B2189,'Crosswalk Particulates'!$D:$D,0))</f>
        <v>PM25</v>
      </c>
      <c r="H2189" s="96">
        <f t="shared" si="34"/>
        <v>2286693388.7102666</v>
      </c>
    </row>
    <row r="2190" spans="1:8" hidden="1">
      <c r="A2190" s="73" t="s">
        <v>2547</v>
      </c>
      <c r="B2190" s="73" t="s">
        <v>2688</v>
      </c>
      <c r="C2190" s="73" t="s">
        <v>2517</v>
      </c>
      <c r="D2190" s="86">
        <v>2501.8236388599998</v>
      </c>
      <c r="E2190" s="73" t="s">
        <v>2518</v>
      </c>
      <c r="F2190" s="79" t="str">
        <f>INDEX('Crosswalk Particulates'!$B:$B,MATCH('2017 EPA Data'!A2190,'Crosswalk Particulates'!$A:$A,0))</f>
        <v>process-other-industry</v>
      </c>
      <c r="G2190" s="84">
        <f>INDEX('Crosswalk Particulates'!$E:$E,MATCH('2017 EPA Data'!$B2190,'Crosswalk Particulates'!$D:$D,0))</f>
        <v>0</v>
      </c>
      <c r="H2190" s="96">
        <f t="shared" si="34"/>
        <v>0</v>
      </c>
    </row>
    <row r="2191" spans="1:8" hidden="1">
      <c r="A2191" s="73" t="s">
        <v>2553</v>
      </c>
      <c r="B2191" s="73" t="s">
        <v>2724</v>
      </c>
      <c r="C2191" s="73" t="s">
        <v>2517</v>
      </c>
      <c r="D2191" s="86">
        <v>2499.4720000000002</v>
      </c>
      <c r="E2191" s="73" t="s">
        <v>2518</v>
      </c>
      <c r="F2191" s="79" t="str">
        <f>INDEX('Crosswalk Particulates'!$B:$B,MATCH('2017 EPA Data'!A2191,'Crosswalk Particulates'!$A:$A,0))</f>
        <v>process-other-industry</v>
      </c>
      <c r="G2191" s="84">
        <f>INDEX('Crosswalk Particulates'!$E:$E,MATCH('2017 EPA Data'!$B2191,'Crosswalk Particulates'!$D:$D,0))</f>
        <v>0</v>
      </c>
      <c r="H2191" s="96">
        <f t="shared" si="34"/>
        <v>0</v>
      </c>
    </row>
    <row r="2192" spans="1:8" hidden="1">
      <c r="A2192" s="73" t="s">
        <v>2669</v>
      </c>
      <c r="B2192" s="73" t="s">
        <v>2531</v>
      </c>
      <c r="C2192" s="73" t="s">
        <v>2517</v>
      </c>
      <c r="D2192" s="86">
        <v>2491.9558611752741</v>
      </c>
      <c r="E2192" s="73" t="s">
        <v>2518</v>
      </c>
      <c r="F2192" s="79" t="str">
        <f>INDEX('Crosswalk Particulates'!$B:$B,MATCH('2017 EPA Data'!A2192,'Crosswalk Particulates'!$A:$A,0))</f>
        <v>Commercial Buildings Sector</v>
      </c>
      <c r="G2192" s="84">
        <f>INDEX('Crosswalk Particulates'!$E:$E,MATCH('2017 EPA Data'!$B2192,'Crosswalk Particulates'!$D:$D,0))</f>
        <v>0</v>
      </c>
      <c r="H2192" s="96">
        <f t="shared" si="34"/>
        <v>0</v>
      </c>
    </row>
    <row r="2193" spans="1:8" hidden="1">
      <c r="A2193" s="73" t="s">
        <v>2578</v>
      </c>
      <c r="B2193" s="73" t="s">
        <v>2752</v>
      </c>
      <c r="C2193" s="73" t="s">
        <v>2517</v>
      </c>
      <c r="D2193" s="86">
        <v>2490.328</v>
      </c>
      <c r="E2193" s="73" t="s">
        <v>2518</v>
      </c>
      <c r="F2193" s="79" t="str">
        <f>INDEX('Crosswalk Particulates'!$B:$B,MATCH('2017 EPA Data'!A2193,'Crosswalk Particulates'!$A:$A,0))</f>
        <v>process-chemicals-industry</v>
      </c>
      <c r="G2193" s="84">
        <f>INDEX('Crosswalk Particulates'!$E:$E,MATCH('2017 EPA Data'!$B2193,'Crosswalk Particulates'!$D:$D,0))</f>
        <v>0</v>
      </c>
      <c r="H2193" s="96">
        <f t="shared" si="34"/>
        <v>0</v>
      </c>
    </row>
    <row r="2194" spans="1:8" hidden="1">
      <c r="A2194" s="73" t="s">
        <v>2664</v>
      </c>
      <c r="B2194" s="73" t="s">
        <v>2531</v>
      </c>
      <c r="C2194" s="73" t="s">
        <v>2517</v>
      </c>
      <c r="D2194" s="86">
        <v>2490.0364301840582</v>
      </c>
      <c r="E2194" s="73" t="s">
        <v>2518</v>
      </c>
      <c r="F2194" s="79" t="str">
        <f>INDEX('Crosswalk Particulates'!$B:$B,MATCH('2017 EPA Data'!A2194,'Crosswalk Particulates'!$A:$A,0))</f>
        <v>Commercial Buildings Sector</v>
      </c>
      <c r="G2194" s="84">
        <f>INDEX('Crosswalk Particulates'!$E:$E,MATCH('2017 EPA Data'!$B2194,'Crosswalk Particulates'!$D:$D,0))</f>
        <v>0</v>
      </c>
      <c r="H2194" s="96">
        <f t="shared" si="34"/>
        <v>0</v>
      </c>
    </row>
    <row r="2195" spans="1:8" hidden="1">
      <c r="A2195" s="73" t="s">
        <v>2600</v>
      </c>
      <c r="B2195" s="73" t="s">
        <v>2726</v>
      </c>
      <c r="C2195" s="73" t="s">
        <v>2517</v>
      </c>
      <c r="D2195" s="86">
        <v>2485.3417154054182</v>
      </c>
      <c r="E2195" s="73" t="s">
        <v>2518</v>
      </c>
      <c r="F2195" s="79" t="str">
        <f>INDEX('Crosswalk Particulates'!$B:$B,MATCH('2017 EPA Data'!A2195,'Crosswalk Particulates'!$A:$A,0))</f>
        <v>industry-fuel-biomass</v>
      </c>
      <c r="G2195" s="84">
        <f>INDEX('Crosswalk Particulates'!$E:$E,MATCH('2017 EPA Data'!$B2195,'Crosswalk Particulates'!$D:$D,0))</f>
        <v>0</v>
      </c>
      <c r="H2195" s="96">
        <f t="shared" si="34"/>
        <v>0</v>
      </c>
    </row>
    <row r="2196" spans="1:8" hidden="1">
      <c r="A2196" s="73" t="s">
        <v>2592</v>
      </c>
      <c r="B2196" s="73" t="s">
        <v>2684</v>
      </c>
      <c r="C2196" s="73" t="s">
        <v>2517</v>
      </c>
      <c r="D2196" s="86">
        <v>2482.6</v>
      </c>
      <c r="E2196" s="73" t="s">
        <v>2518</v>
      </c>
      <c r="F2196" s="79" t="str">
        <f>INDEX('Crosswalk Particulates'!$B:$B,MATCH('2017 EPA Data'!A2196,'Crosswalk Particulates'!$A:$A,0))</f>
        <v>process-ngps-industry</v>
      </c>
      <c r="G2196" s="84">
        <f>INDEX('Crosswalk Particulates'!$E:$E,MATCH('2017 EPA Data'!$B2196,'Crosswalk Particulates'!$D:$D,0))</f>
        <v>0</v>
      </c>
      <c r="H2196" s="96">
        <f t="shared" si="34"/>
        <v>0</v>
      </c>
    </row>
    <row r="2197" spans="1:8" hidden="1">
      <c r="A2197" s="73" t="s">
        <v>2578</v>
      </c>
      <c r="B2197" s="73" t="s">
        <v>2748</v>
      </c>
      <c r="C2197" s="73" t="s">
        <v>2517</v>
      </c>
      <c r="D2197" s="86">
        <v>2467</v>
      </c>
      <c r="E2197" s="73" t="s">
        <v>2518</v>
      </c>
      <c r="F2197" s="79" t="str">
        <f>INDEX('Crosswalk Particulates'!$B:$B,MATCH('2017 EPA Data'!A2197,'Crosswalk Particulates'!$A:$A,0))</f>
        <v>process-chemicals-industry</v>
      </c>
      <c r="G2197" s="84">
        <f>INDEX('Crosswalk Particulates'!$E:$E,MATCH('2017 EPA Data'!$B2197,'Crosswalk Particulates'!$D:$D,0))</f>
        <v>0</v>
      </c>
      <c r="H2197" s="96">
        <f t="shared" si="34"/>
        <v>0</v>
      </c>
    </row>
    <row r="2198" spans="1:8" hidden="1">
      <c r="A2198" s="73" t="s">
        <v>2619</v>
      </c>
      <c r="B2198" s="73" t="s">
        <v>2566</v>
      </c>
      <c r="C2198" s="73" t="s">
        <v>2517</v>
      </c>
      <c r="D2198" s="86">
        <v>2455.0736000000002</v>
      </c>
      <c r="E2198" s="73" t="s">
        <v>2518</v>
      </c>
      <c r="F2198" s="79" t="str">
        <f>INDEX('Crosswalk Particulates'!$B:$B,MATCH('2017 EPA Data'!A2198,'Crosswalk Particulates'!$A:$A,0))</f>
        <v>process-iron and steel-industry</v>
      </c>
      <c r="G2198" s="84">
        <f>INDEX('Crosswalk Particulates'!$E:$E,MATCH('2017 EPA Data'!$B2198,'Crosswalk Particulates'!$D:$D,0))</f>
        <v>0</v>
      </c>
      <c r="H2198" s="96">
        <f t="shared" si="34"/>
        <v>0</v>
      </c>
    </row>
    <row r="2199" spans="1:8" hidden="1">
      <c r="A2199" s="73" t="s">
        <v>2572</v>
      </c>
      <c r="B2199" s="73" t="s">
        <v>2531</v>
      </c>
      <c r="C2199" s="73" t="s">
        <v>2517</v>
      </c>
      <c r="D2199" s="86">
        <v>2451.7992519999998</v>
      </c>
      <c r="E2199" s="73" t="s">
        <v>2518</v>
      </c>
      <c r="F2199" s="79" t="str">
        <f>INDEX('Crosswalk Particulates'!$B:$B,MATCH('2017 EPA Data'!A2199,'Crosswalk Particulates'!$A:$A,0))</f>
        <v>process-other-industry</v>
      </c>
      <c r="G2199" s="84">
        <f>INDEX('Crosswalk Particulates'!$E:$E,MATCH('2017 EPA Data'!$B2199,'Crosswalk Particulates'!$D:$D,0))</f>
        <v>0</v>
      </c>
      <c r="H2199" s="96">
        <f t="shared" si="34"/>
        <v>0</v>
      </c>
    </row>
    <row r="2200" spans="1:8" hidden="1">
      <c r="A2200" s="73" t="s">
        <v>2553</v>
      </c>
      <c r="B2200" s="73" t="s">
        <v>2520</v>
      </c>
      <c r="C2200" s="73" t="s">
        <v>2521</v>
      </c>
      <c r="D2200" s="86">
        <v>2446.5187000000001</v>
      </c>
      <c r="E2200" s="73" t="s">
        <v>2522</v>
      </c>
      <c r="F2200" s="79" t="str">
        <f>INDEX('Crosswalk Particulates'!$B:$B,MATCH('2017 EPA Data'!A2200,'Crosswalk Particulates'!$A:$A,0))</f>
        <v>process-other-industry</v>
      </c>
      <c r="G2200" s="84">
        <f>INDEX('Crosswalk Particulates'!$E:$E,MATCH('2017 EPA Data'!$B2200,'Crosswalk Particulates'!$D:$D,0))</f>
        <v>0</v>
      </c>
      <c r="H2200" s="96">
        <f t="shared" si="34"/>
        <v>2219447070.2433982</v>
      </c>
    </row>
    <row r="2201" spans="1:8" hidden="1">
      <c r="A2201" s="73" t="s">
        <v>2629</v>
      </c>
      <c r="B2201" s="73" t="s">
        <v>2630</v>
      </c>
      <c r="D2201" s="86">
        <v>2431.2490024641552</v>
      </c>
      <c r="E2201" s="73" t="s">
        <v>2522</v>
      </c>
      <c r="F2201" s="79" t="str">
        <f>INDEX('Crosswalk Particulates'!$B:$B,MATCH('2017 EPA Data'!A2201,'Crosswalk Particulates'!$A:$A,0))</f>
        <v>industry-fuel-oil</v>
      </c>
      <c r="G2201" s="84">
        <f>INDEX('Crosswalk Particulates'!$E:$E,MATCH('2017 EPA Data'!$B2201,'Crosswalk Particulates'!$D:$D,0))</f>
        <v>0</v>
      </c>
      <c r="H2201" s="96">
        <f t="shared" si="34"/>
        <v>2205594617.1804261</v>
      </c>
    </row>
    <row r="2202" spans="1:8" hidden="1">
      <c r="A2202" s="73" t="s">
        <v>2530</v>
      </c>
      <c r="B2202" s="73" t="s">
        <v>2710</v>
      </c>
      <c r="C2202" s="73" t="s">
        <v>2517</v>
      </c>
      <c r="D2202" s="86">
        <v>2428.0069439402878</v>
      </c>
      <c r="E2202" s="73" t="s">
        <v>2518</v>
      </c>
      <c r="F2202" s="79" t="str">
        <f>INDEX('Crosswalk Particulates'!$B:$B,MATCH('2017 EPA Data'!A2202,'Crosswalk Particulates'!$A:$A,0))</f>
        <v>process-other-industry</v>
      </c>
      <c r="G2202" s="84">
        <f>INDEX('Crosswalk Particulates'!$E:$E,MATCH('2017 EPA Data'!$B2202,'Crosswalk Particulates'!$D:$D,0))</f>
        <v>0</v>
      </c>
      <c r="H2202" s="96">
        <f t="shared" si="34"/>
        <v>0</v>
      </c>
    </row>
    <row r="2203" spans="1:8" hidden="1">
      <c r="A2203" s="73" t="s">
        <v>2584</v>
      </c>
      <c r="B2203" s="73" t="s">
        <v>2622</v>
      </c>
      <c r="C2203" s="73" t="s">
        <v>2623</v>
      </c>
      <c r="D2203" s="86">
        <v>2420.1143810672602</v>
      </c>
      <c r="E2203" s="73" t="s">
        <v>2518</v>
      </c>
      <c r="F2203" s="79" t="str">
        <f>INDEX('Crosswalk Particulates'!$B:$B,MATCH('2017 EPA Data'!A2203,'Crosswalk Particulates'!$A:$A,0))</f>
        <v>Electricity Sector</v>
      </c>
      <c r="G2203" s="84">
        <f>INDEX('Crosswalk Particulates'!$E:$E,MATCH('2017 EPA Data'!$B2203,'Crosswalk Particulates'!$D:$D,0))</f>
        <v>0</v>
      </c>
      <c r="H2203" s="96">
        <f t="shared" si="34"/>
        <v>0</v>
      </c>
    </row>
    <row r="2204" spans="1:8" hidden="1">
      <c r="A2204" s="73" t="s">
        <v>2602</v>
      </c>
      <c r="B2204" s="73" t="s">
        <v>2686</v>
      </c>
      <c r="C2204" s="73" t="s">
        <v>2517</v>
      </c>
      <c r="D2204" s="86">
        <v>2415.1111753857399</v>
      </c>
      <c r="E2204" s="73" t="s">
        <v>2518</v>
      </c>
      <c r="F2204" s="79" t="str">
        <f>INDEX('Crosswalk Particulates'!$B:$B,MATCH('2017 EPA Data'!A2204,'Crosswalk Particulates'!$A:$A,0))</f>
        <v>process-other-industry</v>
      </c>
      <c r="G2204" s="84">
        <f>INDEX('Crosswalk Particulates'!$E:$E,MATCH('2017 EPA Data'!$B2204,'Crosswalk Particulates'!$D:$D,0))</f>
        <v>0</v>
      </c>
      <c r="H2204" s="96">
        <f t="shared" si="34"/>
        <v>0</v>
      </c>
    </row>
    <row r="2205" spans="1:8" hidden="1">
      <c r="A2205" s="73" t="s">
        <v>2581</v>
      </c>
      <c r="B2205" s="73" t="s">
        <v>2675</v>
      </c>
      <c r="C2205" s="73" t="s">
        <v>2517</v>
      </c>
      <c r="D2205" s="86">
        <v>2408.6165051915018</v>
      </c>
      <c r="E2205" s="73" t="s">
        <v>2518</v>
      </c>
      <c r="F2205" s="79" t="str">
        <f>INDEX('Crosswalk Particulates'!$B:$B,MATCH('2017 EPA Data'!A2205,'Crosswalk Particulates'!$A:$A,0))</f>
        <v>Electricity Sector</v>
      </c>
      <c r="G2205" s="84">
        <f>INDEX('Crosswalk Particulates'!$E:$E,MATCH('2017 EPA Data'!$B2205,'Crosswalk Particulates'!$D:$D,0))</f>
        <v>0</v>
      </c>
      <c r="H2205" s="96">
        <f t="shared" si="34"/>
        <v>0</v>
      </c>
    </row>
    <row r="2206" spans="1:8" hidden="1">
      <c r="A2206" s="73" t="s">
        <v>2547</v>
      </c>
      <c r="B2206" s="73" t="s">
        <v>2609</v>
      </c>
      <c r="C2206" s="73" t="s">
        <v>2557</v>
      </c>
      <c r="D2206" s="86">
        <v>2407.2471571281499</v>
      </c>
      <c r="E2206" s="73" t="s">
        <v>2522</v>
      </c>
      <c r="F2206" s="79" t="str">
        <f>INDEX('Crosswalk Particulates'!$B:$B,MATCH('2017 EPA Data'!A2206,'Crosswalk Particulates'!$A:$A,0))</f>
        <v>process-other-industry</v>
      </c>
      <c r="G2206" s="84" t="str">
        <f>INDEX('Crosswalk Particulates'!$E:$E,MATCH('2017 EPA Data'!$B2206,'Crosswalk Particulates'!$D:$D,0))</f>
        <v>NOX</v>
      </c>
      <c r="H2206" s="96">
        <f t="shared" si="34"/>
        <v>2183820483.4648604</v>
      </c>
    </row>
    <row r="2207" spans="1:8" hidden="1">
      <c r="A2207" s="73" t="s">
        <v>2607</v>
      </c>
      <c r="B2207" s="73" t="s">
        <v>2667</v>
      </c>
      <c r="C2207" s="73" t="s">
        <v>2517</v>
      </c>
      <c r="D2207" s="86">
        <v>2403.3539999999998</v>
      </c>
      <c r="E2207" s="73" t="s">
        <v>2518</v>
      </c>
      <c r="F2207" s="79" t="str">
        <f>INDEX('Crosswalk Particulates'!$B:$B,MATCH('2017 EPA Data'!A2207,'Crosswalk Particulates'!$A:$A,0))</f>
        <v>process-cement-industry</v>
      </c>
      <c r="G2207" s="84">
        <f>INDEX('Crosswalk Particulates'!$E:$E,MATCH('2017 EPA Data'!$B2207,'Crosswalk Particulates'!$D:$D,0))</f>
        <v>0</v>
      </c>
      <c r="H2207" s="96">
        <f t="shared" si="34"/>
        <v>0</v>
      </c>
    </row>
    <row r="2208" spans="1:8" hidden="1">
      <c r="A2208" s="73" t="s">
        <v>2607</v>
      </c>
      <c r="B2208" s="73" t="s">
        <v>2641</v>
      </c>
      <c r="C2208" s="73" t="s">
        <v>2517</v>
      </c>
      <c r="D2208" s="86">
        <v>2403.3539999999998</v>
      </c>
      <c r="E2208" s="73" t="s">
        <v>2518</v>
      </c>
      <c r="F2208" s="79" t="str">
        <f>INDEX('Crosswalk Particulates'!$B:$B,MATCH('2017 EPA Data'!A2208,'Crosswalk Particulates'!$A:$A,0))</f>
        <v>process-cement-industry</v>
      </c>
      <c r="G2208" s="84">
        <f>INDEX('Crosswalk Particulates'!$E:$E,MATCH('2017 EPA Data'!$B2208,'Crosswalk Particulates'!$D:$D,0))</f>
        <v>0</v>
      </c>
      <c r="H2208" s="96">
        <f t="shared" si="34"/>
        <v>0</v>
      </c>
    </row>
    <row r="2209" spans="1:8" hidden="1">
      <c r="A2209" s="73" t="s">
        <v>2519</v>
      </c>
      <c r="B2209" s="73" t="s">
        <v>2628</v>
      </c>
      <c r="C2209" s="73" t="s">
        <v>2517</v>
      </c>
      <c r="D2209" s="86">
        <v>2396.3961068871927</v>
      </c>
      <c r="E2209" s="73" t="s">
        <v>2518</v>
      </c>
      <c r="F2209" s="79" t="str">
        <f>INDEX('Crosswalk Particulates'!$B:$B,MATCH('2017 EPA Data'!A2209,'Crosswalk Particulates'!$A:$A,0))</f>
        <v>process-other-industry</v>
      </c>
      <c r="G2209" s="84">
        <f>INDEX('Crosswalk Particulates'!$E:$E,MATCH('2017 EPA Data'!$B2209,'Crosswalk Particulates'!$D:$D,0))</f>
        <v>0</v>
      </c>
      <c r="H2209" s="96">
        <f t="shared" si="34"/>
        <v>0</v>
      </c>
    </row>
    <row r="2210" spans="1:8" hidden="1">
      <c r="A2210" s="73" t="s">
        <v>2563</v>
      </c>
      <c r="B2210" s="73" t="s">
        <v>2544</v>
      </c>
      <c r="C2210" s="73" t="s">
        <v>2517</v>
      </c>
      <c r="D2210" s="86">
        <v>2392.5439259922691</v>
      </c>
      <c r="E2210" s="73" t="s">
        <v>2518</v>
      </c>
      <c r="F2210" s="79" t="str">
        <f>INDEX('Crosswalk Particulates'!$B:$B,MATCH('2017 EPA Data'!A2210,'Crosswalk Particulates'!$A:$A,0))</f>
        <v>Other-EPA</v>
      </c>
      <c r="G2210" s="84">
        <f>INDEX('Crosswalk Particulates'!$E:$E,MATCH('2017 EPA Data'!$B2210,'Crosswalk Particulates'!$D:$D,0))</f>
        <v>0</v>
      </c>
      <c r="H2210" s="96">
        <f t="shared" si="34"/>
        <v>0</v>
      </c>
    </row>
    <row r="2211" spans="1:8" hidden="1">
      <c r="A2211" s="73" t="s">
        <v>2565</v>
      </c>
      <c r="B2211" s="73" t="s">
        <v>2756</v>
      </c>
      <c r="C2211" s="73" t="s">
        <v>2517</v>
      </c>
      <c r="D2211" s="86">
        <v>2390.3044423468</v>
      </c>
      <c r="E2211" s="73" t="s">
        <v>2518</v>
      </c>
      <c r="F2211" s="79" t="str">
        <f>INDEX('Crosswalk Particulates'!$B:$B,MATCH('2017 EPA Data'!A2211,'Crosswalk Particulates'!$A:$A,0))</f>
        <v>Electricity Sector</v>
      </c>
      <c r="G2211" s="84">
        <f>INDEX('Crosswalk Particulates'!$E:$E,MATCH('2017 EPA Data'!$B2211,'Crosswalk Particulates'!$D:$D,0))</f>
        <v>0</v>
      </c>
      <c r="H2211" s="96">
        <f t="shared" si="34"/>
        <v>0</v>
      </c>
    </row>
    <row r="2212" spans="1:8" hidden="1">
      <c r="A2212" s="73" t="s">
        <v>2584</v>
      </c>
      <c r="B2212" s="73" t="s">
        <v>2642</v>
      </c>
      <c r="C2212" s="73" t="s">
        <v>2517</v>
      </c>
      <c r="D2212" s="86">
        <v>2386.2307518431699</v>
      </c>
      <c r="E2212" s="73" t="s">
        <v>2518</v>
      </c>
      <c r="F2212" s="79" t="str">
        <f>INDEX('Crosswalk Particulates'!$B:$B,MATCH('2017 EPA Data'!A2212,'Crosswalk Particulates'!$A:$A,0))</f>
        <v>Electricity Sector</v>
      </c>
      <c r="G2212" s="84">
        <f>INDEX('Crosswalk Particulates'!$E:$E,MATCH('2017 EPA Data'!$B2212,'Crosswalk Particulates'!$D:$D,0))</f>
        <v>0</v>
      </c>
      <c r="H2212" s="96">
        <f t="shared" si="34"/>
        <v>0</v>
      </c>
    </row>
    <row r="2213" spans="1:8" hidden="1">
      <c r="A2213" s="73" t="s">
        <v>2559</v>
      </c>
      <c r="B2213" s="73" t="s">
        <v>2688</v>
      </c>
      <c r="C2213" s="73" t="s">
        <v>2517</v>
      </c>
      <c r="D2213" s="86">
        <v>2385.7848438023289</v>
      </c>
      <c r="E2213" s="73" t="s">
        <v>2518</v>
      </c>
      <c r="F2213" s="79" t="str">
        <f>INDEX('Crosswalk Particulates'!$B:$B,MATCH('2017 EPA Data'!A2213,'Crosswalk Particulates'!$A:$A,0))</f>
        <v>process-waste-industry</v>
      </c>
      <c r="G2213" s="84">
        <f>INDEX('Crosswalk Particulates'!$E:$E,MATCH('2017 EPA Data'!$B2213,'Crosswalk Particulates'!$D:$D,0))</f>
        <v>0</v>
      </c>
      <c r="H2213" s="96">
        <f t="shared" si="34"/>
        <v>0</v>
      </c>
    </row>
    <row r="2214" spans="1:8" hidden="1">
      <c r="A2214" s="73" t="s">
        <v>2618</v>
      </c>
      <c r="B2214" s="73" t="s">
        <v>2573</v>
      </c>
      <c r="C2214" s="73" t="s">
        <v>2517</v>
      </c>
      <c r="D2214" s="86">
        <v>2369.1999999999998</v>
      </c>
      <c r="E2214" s="73" t="s">
        <v>2518</v>
      </c>
      <c r="F2214" s="79" t="str">
        <f>INDEX('Crosswalk Particulates'!$B:$B,MATCH('2017 EPA Data'!A2214,'Crosswalk Particulates'!$A:$A,0))</f>
        <v>Other-EPA</v>
      </c>
      <c r="G2214" s="84">
        <f>INDEX('Crosswalk Particulates'!$E:$E,MATCH('2017 EPA Data'!$B2214,'Crosswalk Particulates'!$D:$D,0))</f>
        <v>0</v>
      </c>
      <c r="H2214" s="96">
        <f t="shared" si="34"/>
        <v>0</v>
      </c>
    </row>
    <row r="2215" spans="1:8" hidden="1">
      <c r="A2215" s="73" t="s">
        <v>2586</v>
      </c>
      <c r="B2215" s="73" t="s">
        <v>2562</v>
      </c>
      <c r="C2215" s="73" t="s">
        <v>2517</v>
      </c>
      <c r="D2215" s="86">
        <v>2350.4712431600001</v>
      </c>
      <c r="E2215" s="73" t="s">
        <v>2518</v>
      </c>
      <c r="F2215" s="79" t="str">
        <f>INDEX('Crosswalk Particulates'!$B:$B,MATCH('2017 EPA Data'!A2215,'Crosswalk Particulates'!$A:$A,0))</f>
        <v>process-other-industry</v>
      </c>
      <c r="G2215" s="84">
        <f>INDEX('Crosswalk Particulates'!$E:$E,MATCH('2017 EPA Data'!$B2215,'Crosswalk Particulates'!$D:$D,0))</f>
        <v>0</v>
      </c>
      <c r="H2215" s="96">
        <f t="shared" si="34"/>
        <v>0</v>
      </c>
    </row>
    <row r="2216" spans="1:8" hidden="1">
      <c r="A2216" s="73" t="s">
        <v>2619</v>
      </c>
      <c r="B2216" s="73" t="s">
        <v>2634</v>
      </c>
      <c r="D2216" s="86">
        <v>2341.8006627539398</v>
      </c>
      <c r="E2216" s="73" t="s">
        <v>2522</v>
      </c>
      <c r="F2216" s="79" t="str">
        <f>INDEX('Crosswalk Particulates'!$B:$B,MATCH('2017 EPA Data'!A2216,'Crosswalk Particulates'!$A:$A,0))</f>
        <v>process-iron and steel-industry</v>
      </c>
      <c r="G2216" s="84" t="str">
        <f>INDEX('Crosswalk Particulates'!$E:$E,MATCH('2017 EPA Data'!$B2216,'Crosswalk Particulates'!$D:$D,0))</f>
        <v>OC</v>
      </c>
      <c r="H2216" s="96">
        <f t="shared" si="34"/>
        <v>2124448351.8737378</v>
      </c>
    </row>
    <row r="2217" spans="1:8" hidden="1">
      <c r="A2217" s="73" t="s">
        <v>2555</v>
      </c>
      <c r="B2217" s="73" t="s">
        <v>2580</v>
      </c>
      <c r="C2217" s="73" t="s">
        <v>2517</v>
      </c>
      <c r="D2217" s="86">
        <v>2332.6239999999998</v>
      </c>
      <c r="E2217" s="73" t="s">
        <v>2518</v>
      </c>
      <c r="F2217" s="79" t="str">
        <f>INDEX('Crosswalk Particulates'!$B:$B,MATCH('2017 EPA Data'!A2217,'Crosswalk Particulates'!$A:$A,0))</f>
        <v>process-other-industry</v>
      </c>
      <c r="G2217" s="84">
        <f>INDEX('Crosswalk Particulates'!$E:$E,MATCH('2017 EPA Data'!$B2217,'Crosswalk Particulates'!$D:$D,0))</f>
        <v>0</v>
      </c>
      <c r="H2217" s="96">
        <f t="shared" si="34"/>
        <v>0</v>
      </c>
    </row>
    <row r="2218" spans="1:8" hidden="1">
      <c r="A2218" s="73" t="s">
        <v>2546</v>
      </c>
      <c r="B2218" s="73" t="s">
        <v>2661</v>
      </c>
      <c r="C2218" s="73" t="s">
        <v>2517</v>
      </c>
      <c r="D2218" s="86">
        <v>2328.4038187123424</v>
      </c>
      <c r="E2218" s="73" t="s">
        <v>2518</v>
      </c>
      <c r="F2218" s="79" t="str">
        <f>INDEX('Crosswalk Particulates'!$B:$B,MATCH('2017 EPA Data'!A2218,'Crosswalk Particulates'!$A:$A,0))</f>
        <v>process-other-industry</v>
      </c>
      <c r="G2218" s="84">
        <f>INDEX('Crosswalk Particulates'!$E:$E,MATCH('2017 EPA Data'!$B2218,'Crosswalk Particulates'!$D:$D,0))</f>
        <v>0</v>
      </c>
      <c r="H2218" s="96">
        <f t="shared" si="34"/>
        <v>0</v>
      </c>
    </row>
    <row r="2219" spans="1:8" hidden="1">
      <c r="A2219" s="73" t="s">
        <v>2578</v>
      </c>
      <c r="B2219" s="73" t="s">
        <v>2657</v>
      </c>
      <c r="D2219" s="86">
        <v>2327</v>
      </c>
      <c r="E2219" s="73" t="s">
        <v>2518</v>
      </c>
      <c r="F2219" s="79" t="str">
        <f>INDEX('Crosswalk Particulates'!$B:$B,MATCH('2017 EPA Data'!A2219,'Crosswalk Particulates'!$A:$A,0))</f>
        <v>process-chemicals-industry</v>
      </c>
      <c r="G2219" s="84">
        <f>INDEX('Crosswalk Particulates'!$E:$E,MATCH('2017 EPA Data'!$B2219,'Crosswalk Particulates'!$D:$D,0))</f>
        <v>0</v>
      </c>
      <c r="H2219" s="96">
        <f t="shared" si="34"/>
        <v>0</v>
      </c>
    </row>
    <row r="2220" spans="1:8" hidden="1">
      <c r="A2220" s="73" t="s">
        <v>2607</v>
      </c>
      <c r="B2220" s="73" t="s">
        <v>2685</v>
      </c>
      <c r="C2220" s="73" t="s">
        <v>2517</v>
      </c>
      <c r="D2220" s="86">
        <v>2324.6325432210001</v>
      </c>
      <c r="E2220" s="73" t="s">
        <v>2518</v>
      </c>
      <c r="F2220" s="79" t="str">
        <f>INDEX('Crosswalk Particulates'!$B:$B,MATCH('2017 EPA Data'!A2220,'Crosswalk Particulates'!$A:$A,0))</f>
        <v>process-cement-industry</v>
      </c>
      <c r="G2220" s="84">
        <f>INDEX('Crosswalk Particulates'!$E:$E,MATCH('2017 EPA Data'!$B2220,'Crosswalk Particulates'!$D:$D,0))</f>
        <v>0</v>
      </c>
      <c r="H2220" s="96">
        <f t="shared" si="34"/>
        <v>0</v>
      </c>
    </row>
    <row r="2221" spans="1:8" hidden="1">
      <c r="A2221" s="73" t="s">
        <v>2554</v>
      </c>
      <c r="B2221" s="73" t="s">
        <v>2621</v>
      </c>
      <c r="C2221" s="73" t="s">
        <v>2517</v>
      </c>
      <c r="D2221" s="86">
        <v>2318.2878958222477</v>
      </c>
      <c r="E2221" s="73" t="s">
        <v>2518</v>
      </c>
      <c r="F2221" s="79" t="str">
        <f>INDEX('Crosswalk Particulates'!$B:$B,MATCH('2017 EPA Data'!A2221,'Crosswalk Particulates'!$A:$A,0))</f>
        <v>Transportation Sector</v>
      </c>
      <c r="G2221" s="84">
        <f>INDEX('Crosswalk Particulates'!$E:$E,MATCH('2017 EPA Data'!$B2221,'Crosswalk Particulates'!$D:$D,0))</f>
        <v>0</v>
      </c>
      <c r="H2221" s="96">
        <f t="shared" si="34"/>
        <v>0</v>
      </c>
    </row>
    <row r="2222" spans="1:8" hidden="1">
      <c r="A2222" s="73" t="s">
        <v>2559</v>
      </c>
      <c r="B2222" s="73" t="s">
        <v>2703</v>
      </c>
      <c r="C2222" s="73" t="s">
        <v>2517</v>
      </c>
      <c r="D2222" s="86">
        <v>2310.472088</v>
      </c>
      <c r="E2222" s="73" t="s">
        <v>2518</v>
      </c>
      <c r="F2222" s="79" t="str">
        <f>INDEX('Crosswalk Particulates'!$B:$B,MATCH('2017 EPA Data'!A2222,'Crosswalk Particulates'!$A:$A,0))</f>
        <v>process-waste-industry</v>
      </c>
      <c r="G2222" s="84">
        <f>INDEX('Crosswalk Particulates'!$E:$E,MATCH('2017 EPA Data'!$B2222,'Crosswalk Particulates'!$D:$D,0))</f>
        <v>0</v>
      </c>
      <c r="H2222" s="96">
        <f t="shared" si="34"/>
        <v>0</v>
      </c>
    </row>
    <row r="2223" spans="1:8" hidden="1">
      <c r="A2223" s="73" t="s">
        <v>2664</v>
      </c>
      <c r="B2223" s="73" t="s">
        <v>2659</v>
      </c>
      <c r="C2223" s="73" t="s">
        <v>2517</v>
      </c>
      <c r="D2223" s="86">
        <v>2308.5450842295227</v>
      </c>
      <c r="E2223" s="73" t="s">
        <v>2518</v>
      </c>
      <c r="F2223" s="79" t="str">
        <f>INDEX('Crosswalk Particulates'!$B:$B,MATCH('2017 EPA Data'!A2223,'Crosswalk Particulates'!$A:$A,0))</f>
        <v>Commercial Buildings Sector</v>
      </c>
      <c r="G2223" s="84">
        <f>INDEX('Crosswalk Particulates'!$E:$E,MATCH('2017 EPA Data'!$B2223,'Crosswalk Particulates'!$D:$D,0))</f>
        <v>0</v>
      </c>
      <c r="H2223" s="96">
        <f t="shared" si="34"/>
        <v>0</v>
      </c>
    </row>
    <row r="2224" spans="1:8" hidden="1">
      <c r="A2224" s="73" t="s">
        <v>2545</v>
      </c>
      <c r="B2224" s="73" t="s">
        <v>2625</v>
      </c>
      <c r="C2224" s="73" t="s">
        <v>2517</v>
      </c>
      <c r="D2224" s="86">
        <v>2308.1579685786273</v>
      </c>
      <c r="E2224" s="73" t="s">
        <v>2518</v>
      </c>
      <c r="F2224" s="79" t="str">
        <f>INDEX('Crosswalk Particulates'!$B:$B,MATCH('2017 EPA Data'!A2224,'Crosswalk Particulates'!$A:$A,0))</f>
        <v>Transportation Sector</v>
      </c>
      <c r="G2224" s="84">
        <f>INDEX('Crosswalk Particulates'!$E:$E,MATCH('2017 EPA Data'!$B2224,'Crosswalk Particulates'!$D:$D,0))</f>
        <v>0</v>
      </c>
      <c r="H2224" s="96">
        <f t="shared" si="34"/>
        <v>0</v>
      </c>
    </row>
    <row r="2225" spans="1:8" hidden="1">
      <c r="A2225" s="73" t="s">
        <v>2632</v>
      </c>
      <c r="B2225" s="73" t="s">
        <v>2573</v>
      </c>
      <c r="C2225" s="73" t="s">
        <v>2517</v>
      </c>
      <c r="D2225" s="86">
        <v>2307.5961102639999</v>
      </c>
      <c r="E2225" s="73" t="s">
        <v>2518</v>
      </c>
      <c r="F2225" s="79" t="str">
        <f>INDEX('Crosswalk Particulates'!$B:$B,MATCH('2017 EPA Data'!A2225,'Crosswalk Particulates'!$A:$A,0))</f>
        <v>industry-fuel-other</v>
      </c>
      <c r="G2225" s="84">
        <f>INDEX('Crosswalk Particulates'!$E:$E,MATCH('2017 EPA Data'!$B2225,'Crosswalk Particulates'!$D:$D,0))</f>
        <v>0</v>
      </c>
      <c r="H2225" s="96">
        <f t="shared" si="34"/>
        <v>0</v>
      </c>
    </row>
    <row r="2226" spans="1:8" hidden="1">
      <c r="A2226" s="73" t="s">
        <v>2530</v>
      </c>
      <c r="B2226" s="73" t="s">
        <v>2593</v>
      </c>
      <c r="C2226" s="73" t="s">
        <v>2517</v>
      </c>
      <c r="D2226" s="86">
        <v>2303.6780384295362</v>
      </c>
      <c r="E2226" s="73" t="s">
        <v>2518</v>
      </c>
      <c r="F2226" s="79" t="str">
        <f>INDEX('Crosswalk Particulates'!$B:$B,MATCH('2017 EPA Data'!A2226,'Crosswalk Particulates'!$A:$A,0))</f>
        <v>process-other-industry</v>
      </c>
      <c r="G2226" s="84">
        <f>INDEX('Crosswalk Particulates'!$E:$E,MATCH('2017 EPA Data'!$B2226,'Crosswalk Particulates'!$D:$D,0))</f>
        <v>0</v>
      </c>
      <c r="H2226" s="96">
        <f t="shared" si="34"/>
        <v>0</v>
      </c>
    </row>
    <row r="2227" spans="1:8" hidden="1">
      <c r="A2227" s="73" t="s">
        <v>2555</v>
      </c>
      <c r="B2227" s="73" t="s">
        <v>2660</v>
      </c>
      <c r="C2227" s="73" t="s">
        <v>2517</v>
      </c>
      <c r="D2227" s="86">
        <v>2293.4679999999998</v>
      </c>
      <c r="E2227" s="73" t="s">
        <v>2518</v>
      </c>
      <c r="F2227" s="79" t="str">
        <f>INDEX('Crosswalk Particulates'!$B:$B,MATCH('2017 EPA Data'!A2227,'Crosswalk Particulates'!$A:$A,0))</f>
        <v>process-other-industry</v>
      </c>
      <c r="G2227" s="84">
        <f>INDEX('Crosswalk Particulates'!$E:$E,MATCH('2017 EPA Data'!$B2227,'Crosswalk Particulates'!$D:$D,0))</f>
        <v>0</v>
      </c>
      <c r="H2227" s="96">
        <f t="shared" si="34"/>
        <v>0</v>
      </c>
    </row>
    <row r="2228" spans="1:8" hidden="1">
      <c r="A2228" s="73" t="s">
        <v>2596</v>
      </c>
      <c r="B2228" s="73" t="s">
        <v>2728</v>
      </c>
      <c r="C2228" s="73" t="s">
        <v>2517</v>
      </c>
      <c r="D2228" s="86">
        <v>2292.0913699626717</v>
      </c>
      <c r="E2228" s="73" t="s">
        <v>2518</v>
      </c>
      <c r="F2228" s="79" t="str">
        <f>INDEX('Crosswalk Particulates'!$B:$B,MATCH('2017 EPA Data'!A2228,'Crosswalk Particulates'!$A:$A,0))</f>
        <v>industry-fuel-coal</v>
      </c>
      <c r="G2228" s="84">
        <f>INDEX('Crosswalk Particulates'!$E:$E,MATCH('2017 EPA Data'!$B2228,'Crosswalk Particulates'!$D:$D,0))</f>
        <v>0</v>
      </c>
      <c r="H2228" s="96">
        <f t="shared" si="34"/>
        <v>0</v>
      </c>
    </row>
    <row r="2229" spans="1:8" hidden="1">
      <c r="A2229" s="73" t="s">
        <v>2581</v>
      </c>
      <c r="B2229" s="73" t="s">
        <v>2753</v>
      </c>
      <c r="D2229" s="86">
        <v>2286.1444441440058</v>
      </c>
      <c r="E2229" s="73" t="s">
        <v>2522</v>
      </c>
      <c r="F2229" s="79" t="str">
        <f>INDEX('Crosswalk Particulates'!$B:$B,MATCH('2017 EPA Data'!A2229,'Crosswalk Particulates'!$A:$A,0))</f>
        <v>Electricity Sector</v>
      </c>
      <c r="G2229" s="84">
        <f>INDEX('Crosswalk Particulates'!$E:$E,MATCH('2017 EPA Data'!$B2229,'Crosswalk Particulates'!$D:$D,0))</f>
        <v>0</v>
      </c>
      <c r="H2229" s="96">
        <f t="shared" si="34"/>
        <v>2073957819.6188059</v>
      </c>
    </row>
    <row r="2230" spans="1:8" hidden="1">
      <c r="A2230" s="73" t="s">
        <v>2600</v>
      </c>
      <c r="B2230" s="73" t="s">
        <v>2605</v>
      </c>
      <c r="C2230" s="73" t="s">
        <v>2557</v>
      </c>
      <c r="D2230" s="86">
        <v>2285.5854912640302</v>
      </c>
      <c r="E2230" s="73" t="s">
        <v>2522</v>
      </c>
      <c r="F2230" s="79" t="str">
        <f>INDEX('Crosswalk Particulates'!$B:$B,MATCH('2017 EPA Data'!A2230,'Crosswalk Particulates'!$A:$A,0))</f>
        <v>industry-fuel-biomass</v>
      </c>
      <c r="G2230" s="84">
        <f>INDEX('Crosswalk Particulates'!$E:$E,MATCH('2017 EPA Data'!$B2230,'Crosswalk Particulates'!$D:$D,0))</f>
        <v>0</v>
      </c>
      <c r="H2230" s="96">
        <f t="shared" si="34"/>
        <v>2073450745.4926748</v>
      </c>
    </row>
    <row r="2231" spans="1:8" hidden="1">
      <c r="A2231" s="73" t="s">
        <v>2547</v>
      </c>
      <c r="B2231" s="73" t="s">
        <v>2548</v>
      </c>
      <c r="C2231" s="73" t="s">
        <v>2517</v>
      </c>
      <c r="D2231" s="86">
        <v>2270.8688741579999</v>
      </c>
      <c r="E2231" s="73" t="s">
        <v>2518</v>
      </c>
      <c r="F2231" s="79" t="str">
        <f>INDEX('Crosswalk Particulates'!$B:$B,MATCH('2017 EPA Data'!A2231,'Crosswalk Particulates'!$A:$A,0))</f>
        <v>process-other-industry</v>
      </c>
      <c r="G2231" s="84">
        <f>INDEX('Crosswalk Particulates'!$E:$E,MATCH('2017 EPA Data'!$B2231,'Crosswalk Particulates'!$D:$D,0))</f>
        <v>0</v>
      </c>
      <c r="H2231" s="96">
        <f t="shared" si="34"/>
        <v>0</v>
      </c>
    </row>
    <row r="2232" spans="1:8" hidden="1">
      <c r="A2232" s="73" t="s">
        <v>2551</v>
      </c>
      <c r="B2232" s="73" t="s">
        <v>2698</v>
      </c>
      <c r="C2232" s="73" t="s">
        <v>2521</v>
      </c>
      <c r="D2232" s="86">
        <v>2264.8799624655207</v>
      </c>
      <c r="E2232" s="73" t="s">
        <v>2522</v>
      </c>
      <c r="F2232" s="79" t="str">
        <f>INDEX('Crosswalk Particulates'!$B:$B,MATCH('2017 EPA Data'!A2232,'Crosswalk Particulates'!$A:$A,0))</f>
        <v>industry-fuel-natural gas</v>
      </c>
      <c r="G2232" s="84" t="str">
        <f>INDEX('Crosswalk Particulates'!$E:$E,MATCH('2017 EPA Data'!$B2232,'Crosswalk Particulates'!$D:$D,0))</f>
        <v>N2O</v>
      </c>
      <c r="H2232" s="96">
        <f t="shared" si="34"/>
        <v>2054666983.3944361</v>
      </c>
    </row>
    <row r="2233" spans="1:8" hidden="1">
      <c r="A2233" s="73" t="s">
        <v>2602</v>
      </c>
      <c r="B2233" s="73" t="s">
        <v>2673</v>
      </c>
      <c r="C2233" s="73" t="s">
        <v>2517</v>
      </c>
      <c r="D2233" s="86">
        <v>2263.2938089999998</v>
      </c>
      <c r="E2233" s="73" t="s">
        <v>2518</v>
      </c>
      <c r="F2233" s="79" t="str">
        <f>INDEX('Crosswalk Particulates'!$B:$B,MATCH('2017 EPA Data'!A2233,'Crosswalk Particulates'!$A:$A,0))</f>
        <v>process-other-industry</v>
      </c>
      <c r="G2233" s="84">
        <f>INDEX('Crosswalk Particulates'!$E:$E,MATCH('2017 EPA Data'!$B2233,'Crosswalk Particulates'!$D:$D,0))</f>
        <v>0</v>
      </c>
      <c r="H2233" s="96">
        <f t="shared" si="34"/>
        <v>0</v>
      </c>
    </row>
    <row r="2234" spans="1:8" hidden="1">
      <c r="A2234" s="73" t="s">
        <v>2559</v>
      </c>
      <c r="B2234" s="73" t="s">
        <v>2780</v>
      </c>
      <c r="C2234" s="73" t="s">
        <v>2517</v>
      </c>
      <c r="D2234" s="86">
        <v>2261.9349422424084</v>
      </c>
      <c r="E2234" s="73" t="s">
        <v>2518</v>
      </c>
      <c r="F2234" s="79" t="str">
        <f>INDEX('Crosswalk Particulates'!$B:$B,MATCH('2017 EPA Data'!A2234,'Crosswalk Particulates'!$A:$A,0))</f>
        <v>process-waste-industry</v>
      </c>
      <c r="G2234" s="84">
        <f>INDEX('Crosswalk Particulates'!$E:$E,MATCH('2017 EPA Data'!$B2234,'Crosswalk Particulates'!$D:$D,0))</f>
        <v>0</v>
      </c>
      <c r="H2234" s="96">
        <f t="shared" si="34"/>
        <v>0</v>
      </c>
    </row>
    <row r="2235" spans="1:8" hidden="1">
      <c r="A2235" s="73" t="s">
        <v>2607</v>
      </c>
      <c r="B2235" s="73" t="s">
        <v>2598</v>
      </c>
      <c r="C2235" s="73" t="s">
        <v>2517</v>
      </c>
      <c r="D2235" s="86">
        <v>2257.9623499999998</v>
      </c>
      <c r="E2235" s="73" t="s">
        <v>2518</v>
      </c>
      <c r="F2235" s="79" t="str">
        <f>INDEX('Crosswalk Particulates'!$B:$B,MATCH('2017 EPA Data'!A2235,'Crosswalk Particulates'!$A:$A,0))</f>
        <v>process-cement-industry</v>
      </c>
      <c r="G2235" s="84">
        <f>INDEX('Crosswalk Particulates'!$E:$E,MATCH('2017 EPA Data'!$B2235,'Crosswalk Particulates'!$D:$D,0))</f>
        <v>0</v>
      </c>
      <c r="H2235" s="96">
        <f t="shared" si="34"/>
        <v>0</v>
      </c>
    </row>
    <row r="2236" spans="1:8" hidden="1">
      <c r="A2236" s="73" t="s">
        <v>2592</v>
      </c>
      <c r="B2236" s="73" t="s">
        <v>2634</v>
      </c>
      <c r="D2236" s="86">
        <v>2254.4126644501075</v>
      </c>
      <c r="E2236" s="73" t="s">
        <v>2522</v>
      </c>
      <c r="F2236" s="79" t="str">
        <f>INDEX('Crosswalk Particulates'!$B:$B,MATCH('2017 EPA Data'!A2236,'Crosswalk Particulates'!$A:$A,0))</f>
        <v>process-ngps-industry</v>
      </c>
      <c r="G2236" s="84" t="str">
        <f>INDEX('Crosswalk Particulates'!$E:$E,MATCH('2017 EPA Data'!$B2236,'Crosswalk Particulates'!$D:$D,0))</f>
        <v>OC</v>
      </c>
      <c r="H2236" s="96">
        <f t="shared" si="34"/>
        <v>2045171199.0729539</v>
      </c>
    </row>
    <row r="2237" spans="1:8" hidden="1">
      <c r="A2237" s="73" t="s">
        <v>2547</v>
      </c>
      <c r="B2237" s="73" t="s">
        <v>2711</v>
      </c>
      <c r="C2237" s="73" t="s">
        <v>2517</v>
      </c>
      <c r="D2237" s="86">
        <v>2249.5567798080001</v>
      </c>
      <c r="E2237" s="73" t="s">
        <v>2518</v>
      </c>
      <c r="F2237" s="79" t="str">
        <f>INDEX('Crosswalk Particulates'!$B:$B,MATCH('2017 EPA Data'!A2237,'Crosswalk Particulates'!$A:$A,0))</f>
        <v>process-other-industry</v>
      </c>
      <c r="G2237" s="84">
        <f>INDEX('Crosswalk Particulates'!$E:$E,MATCH('2017 EPA Data'!$B2237,'Crosswalk Particulates'!$D:$D,0))</f>
        <v>0</v>
      </c>
      <c r="H2237" s="96">
        <f t="shared" si="34"/>
        <v>0</v>
      </c>
    </row>
    <row r="2238" spans="1:8" hidden="1">
      <c r="A2238" s="73" t="s">
        <v>2596</v>
      </c>
      <c r="B2238" s="73" t="s">
        <v>2719</v>
      </c>
      <c r="C2238" s="73" t="s">
        <v>2517</v>
      </c>
      <c r="D2238" s="86">
        <v>2248.051463709678</v>
      </c>
      <c r="E2238" s="73" t="s">
        <v>2518</v>
      </c>
      <c r="F2238" s="79" t="str">
        <f>INDEX('Crosswalk Particulates'!$B:$B,MATCH('2017 EPA Data'!A2238,'Crosswalk Particulates'!$A:$A,0))</f>
        <v>industry-fuel-coal</v>
      </c>
      <c r="G2238" s="84">
        <f>INDEX('Crosswalk Particulates'!$E:$E,MATCH('2017 EPA Data'!$B2238,'Crosswalk Particulates'!$D:$D,0))</f>
        <v>0</v>
      </c>
      <c r="H2238" s="96">
        <f t="shared" si="34"/>
        <v>0</v>
      </c>
    </row>
    <row r="2239" spans="1:8" hidden="1">
      <c r="A2239" s="73" t="s">
        <v>2527</v>
      </c>
      <c r="B2239" s="73" t="s">
        <v>2685</v>
      </c>
      <c r="C2239" s="73" t="s">
        <v>2517</v>
      </c>
      <c r="D2239" s="86">
        <v>2237.9674091404368</v>
      </c>
      <c r="E2239" s="73" t="s">
        <v>2518</v>
      </c>
      <c r="F2239" s="79" t="str">
        <f>INDEX('Crosswalk Particulates'!$B:$B,MATCH('2017 EPA Data'!A2239,'Crosswalk Particulates'!$A:$A,0))</f>
        <v>Transportation Sector</v>
      </c>
      <c r="G2239" s="84">
        <f>INDEX('Crosswalk Particulates'!$E:$E,MATCH('2017 EPA Data'!$B2239,'Crosswalk Particulates'!$D:$D,0))</f>
        <v>0</v>
      </c>
      <c r="H2239" s="96">
        <f t="shared" si="34"/>
        <v>0</v>
      </c>
    </row>
    <row r="2240" spans="1:8" hidden="1">
      <c r="A2240" s="73" t="s">
        <v>2595</v>
      </c>
      <c r="B2240" s="73" t="s">
        <v>2525</v>
      </c>
      <c r="C2240" s="73" t="s">
        <v>2517</v>
      </c>
      <c r="D2240" s="86">
        <v>2236.9579058999998</v>
      </c>
      <c r="E2240" s="73" t="s">
        <v>2518</v>
      </c>
      <c r="F2240" s="79" t="str">
        <f>INDEX('Crosswalk Particulates'!$B:$B,MATCH('2017 EPA Data'!A2240,'Crosswalk Particulates'!$A:$A,0))</f>
        <v>process-other-industry</v>
      </c>
      <c r="G2240" s="84">
        <f>INDEX('Crosswalk Particulates'!$E:$E,MATCH('2017 EPA Data'!$B2240,'Crosswalk Particulates'!$D:$D,0))</f>
        <v>0</v>
      </c>
      <c r="H2240" s="96">
        <f t="shared" si="34"/>
        <v>0</v>
      </c>
    </row>
    <row r="2241" spans="1:8" hidden="1">
      <c r="A2241" s="73" t="s">
        <v>2542</v>
      </c>
      <c r="B2241" s="73" t="s">
        <v>2656</v>
      </c>
      <c r="C2241" s="73" t="s">
        <v>2517</v>
      </c>
      <c r="D2241" s="86">
        <v>2233.1242234283491</v>
      </c>
      <c r="E2241" s="73" t="s">
        <v>2518</v>
      </c>
      <c r="F2241" s="79" t="str">
        <f>INDEX('Crosswalk Particulates'!$B:$B,MATCH('2017 EPA Data'!A2241,'Crosswalk Particulates'!$A:$A,0))</f>
        <v>process-ngps-industry</v>
      </c>
      <c r="G2241" s="84">
        <f>INDEX('Crosswalk Particulates'!$E:$E,MATCH('2017 EPA Data'!$B2241,'Crosswalk Particulates'!$D:$D,0))</f>
        <v>0</v>
      </c>
      <c r="H2241" s="96">
        <f t="shared" si="34"/>
        <v>0</v>
      </c>
    </row>
    <row r="2242" spans="1:8" hidden="1">
      <c r="A2242" s="73" t="s">
        <v>2669</v>
      </c>
      <c r="B2242" s="73" t="s">
        <v>2525</v>
      </c>
      <c r="C2242" s="73" t="s">
        <v>2517</v>
      </c>
      <c r="D2242" s="86">
        <v>2220.9482818898887</v>
      </c>
      <c r="E2242" s="73" t="s">
        <v>2518</v>
      </c>
      <c r="F2242" s="79" t="str">
        <f>INDEX('Crosswalk Particulates'!$B:$B,MATCH('2017 EPA Data'!A2242,'Crosswalk Particulates'!$A:$A,0))</f>
        <v>Commercial Buildings Sector</v>
      </c>
      <c r="G2242" s="84">
        <f>INDEX('Crosswalk Particulates'!$E:$E,MATCH('2017 EPA Data'!$B2242,'Crosswalk Particulates'!$D:$D,0))</f>
        <v>0</v>
      </c>
      <c r="H2242" s="96">
        <f t="shared" si="34"/>
        <v>0</v>
      </c>
    </row>
    <row r="2243" spans="1:8" hidden="1">
      <c r="A2243" s="73" t="s">
        <v>2563</v>
      </c>
      <c r="B2243" s="73" t="s">
        <v>2662</v>
      </c>
      <c r="C2243" s="73" t="s">
        <v>2517</v>
      </c>
      <c r="D2243" s="86">
        <v>2212.4451216804</v>
      </c>
      <c r="E2243" s="73" t="s">
        <v>2518</v>
      </c>
      <c r="F2243" s="79" t="str">
        <f>INDEX('Crosswalk Particulates'!$B:$B,MATCH('2017 EPA Data'!A2243,'Crosswalk Particulates'!$A:$A,0))</f>
        <v>Other-EPA</v>
      </c>
      <c r="G2243" s="84">
        <f>INDEX('Crosswalk Particulates'!$E:$E,MATCH('2017 EPA Data'!$B2243,'Crosswalk Particulates'!$D:$D,0))</f>
        <v>0</v>
      </c>
      <c r="H2243" s="96">
        <f t="shared" si="34"/>
        <v>0</v>
      </c>
    </row>
    <row r="2244" spans="1:8" hidden="1">
      <c r="A2244" s="73" t="s">
        <v>2600</v>
      </c>
      <c r="B2244" s="73" t="s">
        <v>2637</v>
      </c>
      <c r="C2244" s="73" t="s">
        <v>2517</v>
      </c>
      <c r="D2244" s="86">
        <v>2208.4076364690459</v>
      </c>
      <c r="E2244" s="73" t="s">
        <v>2518</v>
      </c>
      <c r="F2244" s="79" t="str">
        <f>INDEX('Crosswalk Particulates'!$B:$B,MATCH('2017 EPA Data'!A2244,'Crosswalk Particulates'!$A:$A,0))</f>
        <v>industry-fuel-biomass</v>
      </c>
      <c r="G2244" s="84">
        <f>INDEX('Crosswalk Particulates'!$E:$E,MATCH('2017 EPA Data'!$B2244,'Crosswalk Particulates'!$D:$D,0))</f>
        <v>0</v>
      </c>
      <c r="H2244" s="96">
        <f t="shared" ref="H2244:H2307" si="35">IF(E2244="TON",D2244/metricton_to_shortton,0)*10^6</f>
        <v>0</v>
      </c>
    </row>
    <row r="2245" spans="1:8" hidden="1">
      <c r="A2245" s="73" t="s">
        <v>2692</v>
      </c>
      <c r="B2245" s="73" t="s">
        <v>2659</v>
      </c>
      <c r="C2245" s="73" t="s">
        <v>2517</v>
      </c>
      <c r="D2245" s="86">
        <v>2206.8918410715887</v>
      </c>
      <c r="E2245" s="73" t="s">
        <v>2518</v>
      </c>
      <c r="F2245" s="79" t="str">
        <f>INDEX('Crosswalk Particulates'!$B:$B,MATCH('2017 EPA Data'!A2245,'Crosswalk Particulates'!$A:$A,0))</f>
        <v>Residential Buildings Sector</v>
      </c>
      <c r="G2245" s="84">
        <f>INDEX('Crosswalk Particulates'!$E:$E,MATCH('2017 EPA Data'!$B2245,'Crosswalk Particulates'!$D:$D,0))</f>
        <v>0</v>
      </c>
      <c r="H2245" s="96">
        <f t="shared" si="35"/>
        <v>0</v>
      </c>
    </row>
    <row r="2246" spans="1:8" hidden="1">
      <c r="A2246" s="73" t="s">
        <v>2538</v>
      </c>
      <c r="B2246" s="73" t="s">
        <v>2768</v>
      </c>
      <c r="C2246" s="73" t="s">
        <v>2517</v>
      </c>
      <c r="D2246" s="86">
        <v>2202.51476</v>
      </c>
      <c r="E2246" s="73" t="s">
        <v>2518</v>
      </c>
      <c r="F2246" s="79" t="str">
        <f>INDEX('Crosswalk Particulates'!$B:$B,MATCH('2017 EPA Data'!A2246,'Crosswalk Particulates'!$A:$A,0))</f>
        <v>process-other-industry</v>
      </c>
      <c r="G2246" s="84">
        <f>INDEX('Crosswalk Particulates'!$E:$E,MATCH('2017 EPA Data'!$B2246,'Crosswalk Particulates'!$D:$D,0))</f>
        <v>0</v>
      </c>
      <c r="H2246" s="96">
        <f t="shared" si="35"/>
        <v>0</v>
      </c>
    </row>
    <row r="2247" spans="1:8" hidden="1">
      <c r="A2247" s="73" t="s">
        <v>2603</v>
      </c>
      <c r="B2247" s="73" t="s">
        <v>2614</v>
      </c>
      <c r="C2247" s="73" t="s">
        <v>2517</v>
      </c>
      <c r="D2247" s="86">
        <v>2191.3298433066161</v>
      </c>
      <c r="E2247" s="73" t="s">
        <v>2518</v>
      </c>
      <c r="F2247" s="79" t="str">
        <f>INDEX('Crosswalk Particulates'!$B:$B,MATCH('2017 EPA Data'!A2247,'Crosswalk Particulates'!$A:$A,0))</f>
        <v>Transportation Sector</v>
      </c>
      <c r="G2247" s="84">
        <f>INDEX('Crosswalk Particulates'!$E:$E,MATCH('2017 EPA Data'!$B2247,'Crosswalk Particulates'!$D:$D,0))</f>
        <v>0</v>
      </c>
      <c r="H2247" s="96">
        <f t="shared" si="35"/>
        <v>0</v>
      </c>
    </row>
    <row r="2248" spans="1:8" hidden="1">
      <c r="A2248" s="73" t="s">
        <v>2538</v>
      </c>
      <c r="B2248" s="73" t="s">
        <v>2662</v>
      </c>
      <c r="C2248" s="73" t="s">
        <v>2517</v>
      </c>
      <c r="D2248" s="86">
        <v>2190.8190240825129</v>
      </c>
      <c r="E2248" s="73" t="s">
        <v>2518</v>
      </c>
      <c r="F2248" s="79" t="str">
        <f>INDEX('Crosswalk Particulates'!$B:$B,MATCH('2017 EPA Data'!A2248,'Crosswalk Particulates'!$A:$A,0))</f>
        <v>process-other-industry</v>
      </c>
      <c r="G2248" s="84">
        <f>INDEX('Crosswalk Particulates'!$E:$E,MATCH('2017 EPA Data'!$B2248,'Crosswalk Particulates'!$D:$D,0))</f>
        <v>0</v>
      </c>
      <c r="H2248" s="96">
        <f t="shared" si="35"/>
        <v>0</v>
      </c>
    </row>
    <row r="2249" spans="1:8" hidden="1">
      <c r="A2249" s="73" t="s">
        <v>2600</v>
      </c>
      <c r="B2249" s="73" t="s">
        <v>2706</v>
      </c>
      <c r="C2249" s="73" t="s">
        <v>2517</v>
      </c>
      <c r="D2249" s="86">
        <v>2185.360910878162</v>
      </c>
      <c r="E2249" s="73" t="s">
        <v>2518</v>
      </c>
      <c r="F2249" s="79" t="str">
        <f>INDEX('Crosswalk Particulates'!$B:$B,MATCH('2017 EPA Data'!A2249,'Crosswalk Particulates'!$A:$A,0))</f>
        <v>industry-fuel-biomass</v>
      </c>
      <c r="G2249" s="84">
        <f>INDEX('Crosswalk Particulates'!$E:$E,MATCH('2017 EPA Data'!$B2249,'Crosswalk Particulates'!$D:$D,0))</f>
        <v>0</v>
      </c>
      <c r="H2249" s="96">
        <f t="shared" si="35"/>
        <v>0</v>
      </c>
    </row>
    <row r="2250" spans="1:8" hidden="1">
      <c r="A2250" s="73" t="s">
        <v>2627</v>
      </c>
      <c r="B2250" s="73" t="s">
        <v>2716</v>
      </c>
      <c r="D2250" s="86">
        <v>2172.9422822590082</v>
      </c>
      <c r="E2250" s="73" t="s">
        <v>2522</v>
      </c>
      <c r="F2250" s="79" t="str">
        <f>INDEX('Crosswalk Particulates'!$B:$B,MATCH('2017 EPA Data'!A2250,'Crosswalk Particulates'!$A:$A,0))</f>
        <v>Other-EPA</v>
      </c>
      <c r="G2250" s="84" t="str">
        <f>INDEX('Crosswalk Particulates'!$E:$E,MATCH('2017 EPA Data'!$B2250,'Crosswalk Particulates'!$D:$D,0))</f>
        <v>BC</v>
      </c>
      <c r="H2250" s="96">
        <f t="shared" si="35"/>
        <v>1971262423.6911652</v>
      </c>
    </row>
    <row r="2251" spans="1:8" hidden="1">
      <c r="A2251" s="73" t="s">
        <v>2549</v>
      </c>
      <c r="B2251" s="73" t="s">
        <v>2781</v>
      </c>
      <c r="C2251" s="73" t="s">
        <v>2517</v>
      </c>
      <c r="D2251" s="86">
        <v>2172.1199500615221</v>
      </c>
      <c r="E2251" s="73" t="s">
        <v>2518</v>
      </c>
      <c r="F2251" s="79" t="str">
        <f>INDEX('Crosswalk Particulates'!$B:$B,MATCH('2017 EPA Data'!A2251,'Crosswalk Particulates'!$A:$A,0))</f>
        <v>Residential Buildings Sector</v>
      </c>
      <c r="G2251" s="84">
        <f>INDEX('Crosswalk Particulates'!$E:$E,MATCH('2017 EPA Data'!$B2251,'Crosswalk Particulates'!$D:$D,0))</f>
        <v>0</v>
      </c>
      <c r="H2251" s="96">
        <f t="shared" si="35"/>
        <v>0</v>
      </c>
    </row>
    <row r="2252" spans="1:8" hidden="1">
      <c r="A2252" s="73" t="s">
        <v>2608</v>
      </c>
      <c r="B2252" s="73" t="s">
        <v>2666</v>
      </c>
      <c r="C2252" s="73" t="s">
        <v>2517</v>
      </c>
      <c r="D2252" s="86">
        <v>2168.2166877700001</v>
      </c>
      <c r="E2252" s="73" t="s">
        <v>2518</v>
      </c>
      <c r="F2252" s="79" t="str">
        <f>INDEX('Crosswalk Particulates'!$B:$B,MATCH('2017 EPA Data'!A2252,'Crosswalk Particulates'!$A:$A,0))</f>
        <v>Electricity Sector</v>
      </c>
      <c r="G2252" s="84">
        <f>INDEX('Crosswalk Particulates'!$E:$E,MATCH('2017 EPA Data'!$B2252,'Crosswalk Particulates'!$D:$D,0))</f>
        <v>0</v>
      </c>
      <c r="H2252" s="96">
        <f t="shared" si="35"/>
        <v>0</v>
      </c>
    </row>
    <row r="2253" spans="1:8" hidden="1">
      <c r="A2253" s="73" t="s">
        <v>2526</v>
      </c>
      <c r="B2253" s="73" t="s">
        <v>2753</v>
      </c>
      <c r="D2253" s="86">
        <v>2151.7739652492</v>
      </c>
      <c r="E2253" s="73" t="s">
        <v>2522</v>
      </c>
      <c r="F2253" s="79" t="str">
        <f>INDEX('Crosswalk Particulates'!$B:$B,MATCH('2017 EPA Data'!A2253,'Crosswalk Particulates'!$A:$A,0))</f>
        <v>Other-EPA</v>
      </c>
      <c r="G2253" s="84">
        <f>INDEX('Crosswalk Particulates'!$E:$E,MATCH('2017 EPA Data'!$B2253,'Crosswalk Particulates'!$D:$D,0))</f>
        <v>0</v>
      </c>
      <c r="H2253" s="96">
        <f t="shared" si="35"/>
        <v>1952058826.6904955</v>
      </c>
    </row>
    <row r="2254" spans="1:8" hidden="1">
      <c r="A2254" s="73" t="s">
        <v>2547</v>
      </c>
      <c r="B2254" s="73" t="s">
        <v>2704</v>
      </c>
      <c r="C2254" s="73" t="s">
        <v>2517</v>
      </c>
      <c r="D2254" s="86">
        <v>2149.036213633</v>
      </c>
      <c r="E2254" s="73" t="s">
        <v>2518</v>
      </c>
      <c r="F2254" s="79" t="str">
        <f>INDEX('Crosswalk Particulates'!$B:$B,MATCH('2017 EPA Data'!A2254,'Crosswalk Particulates'!$A:$A,0))</f>
        <v>process-other-industry</v>
      </c>
      <c r="G2254" s="84">
        <f>INDEX('Crosswalk Particulates'!$E:$E,MATCH('2017 EPA Data'!$B2254,'Crosswalk Particulates'!$D:$D,0))</f>
        <v>0</v>
      </c>
      <c r="H2254" s="96">
        <f t="shared" si="35"/>
        <v>0</v>
      </c>
    </row>
    <row r="2255" spans="1:8" hidden="1">
      <c r="A2255" s="73" t="s">
        <v>2596</v>
      </c>
      <c r="B2255" s="73" t="s">
        <v>2701</v>
      </c>
      <c r="C2255" s="73" t="s">
        <v>2517</v>
      </c>
      <c r="D2255" s="86">
        <v>2129.8885261240935</v>
      </c>
      <c r="E2255" s="73" t="s">
        <v>2518</v>
      </c>
      <c r="F2255" s="79" t="str">
        <f>INDEX('Crosswalk Particulates'!$B:$B,MATCH('2017 EPA Data'!A2255,'Crosswalk Particulates'!$A:$A,0))</f>
        <v>industry-fuel-coal</v>
      </c>
      <c r="G2255" s="84">
        <f>INDEX('Crosswalk Particulates'!$E:$E,MATCH('2017 EPA Data'!$B2255,'Crosswalk Particulates'!$D:$D,0))</f>
        <v>0</v>
      </c>
      <c r="H2255" s="96">
        <f t="shared" si="35"/>
        <v>0</v>
      </c>
    </row>
    <row r="2256" spans="1:8" hidden="1">
      <c r="A2256" s="73" t="s">
        <v>2519</v>
      </c>
      <c r="B2256" s="73" t="s">
        <v>2652</v>
      </c>
      <c r="C2256" s="73" t="s">
        <v>2517</v>
      </c>
      <c r="D2256" s="86">
        <v>2128.365916365</v>
      </c>
      <c r="E2256" s="73" t="s">
        <v>2518</v>
      </c>
      <c r="F2256" s="79" t="str">
        <f>INDEX('Crosswalk Particulates'!$B:$B,MATCH('2017 EPA Data'!A2256,'Crosswalk Particulates'!$A:$A,0))</f>
        <v>process-other-industry</v>
      </c>
      <c r="G2256" s="84">
        <f>INDEX('Crosswalk Particulates'!$E:$E,MATCH('2017 EPA Data'!$B2256,'Crosswalk Particulates'!$D:$D,0))</f>
        <v>0</v>
      </c>
      <c r="H2256" s="96">
        <f t="shared" si="35"/>
        <v>0</v>
      </c>
    </row>
    <row r="2257" spans="1:8" hidden="1">
      <c r="A2257" s="73" t="s">
        <v>2584</v>
      </c>
      <c r="B2257" s="73" t="s">
        <v>2668</v>
      </c>
      <c r="C2257" s="73" t="s">
        <v>2517</v>
      </c>
      <c r="D2257" s="86">
        <v>2120</v>
      </c>
      <c r="E2257" s="73" t="s">
        <v>2518</v>
      </c>
      <c r="F2257" s="79" t="str">
        <f>INDEX('Crosswalk Particulates'!$B:$B,MATCH('2017 EPA Data'!A2257,'Crosswalk Particulates'!$A:$A,0))</f>
        <v>Electricity Sector</v>
      </c>
      <c r="G2257" s="84">
        <f>INDEX('Crosswalk Particulates'!$E:$E,MATCH('2017 EPA Data'!$B2257,'Crosswalk Particulates'!$D:$D,0))</f>
        <v>0</v>
      </c>
      <c r="H2257" s="96">
        <f t="shared" si="35"/>
        <v>0</v>
      </c>
    </row>
    <row r="2258" spans="1:8" hidden="1">
      <c r="A2258" s="73" t="s">
        <v>2547</v>
      </c>
      <c r="B2258" s="73" t="s">
        <v>2674</v>
      </c>
      <c r="C2258" s="73" t="s">
        <v>2517</v>
      </c>
      <c r="D2258" s="86">
        <v>2116.236132</v>
      </c>
      <c r="E2258" s="73" t="s">
        <v>2518</v>
      </c>
      <c r="F2258" s="79" t="str">
        <f>INDEX('Crosswalk Particulates'!$B:$B,MATCH('2017 EPA Data'!A2258,'Crosswalk Particulates'!$A:$A,0))</f>
        <v>process-other-industry</v>
      </c>
      <c r="G2258" s="84">
        <f>INDEX('Crosswalk Particulates'!$E:$E,MATCH('2017 EPA Data'!$B2258,'Crosswalk Particulates'!$D:$D,0))</f>
        <v>0</v>
      </c>
      <c r="H2258" s="96">
        <f t="shared" si="35"/>
        <v>0</v>
      </c>
    </row>
    <row r="2259" spans="1:8" hidden="1">
      <c r="A2259" s="73" t="s">
        <v>2551</v>
      </c>
      <c r="B2259" s="73" t="s">
        <v>2753</v>
      </c>
      <c r="D2259" s="86">
        <v>2109.4155726001477</v>
      </c>
      <c r="E2259" s="73" t="s">
        <v>2522</v>
      </c>
      <c r="F2259" s="79" t="str">
        <f>INDEX('Crosswalk Particulates'!$B:$B,MATCH('2017 EPA Data'!A2259,'Crosswalk Particulates'!$A:$A,0))</f>
        <v>industry-fuel-natural gas</v>
      </c>
      <c r="G2259" s="84">
        <f>INDEX('Crosswalk Particulates'!$E:$E,MATCH('2017 EPA Data'!$B2259,'Crosswalk Particulates'!$D:$D,0))</f>
        <v>0</v>
      </c>
      <c r="H2259" s="96">
        <f t="shared" si="35"/>
        <v>1913631893.5690937</v>
      </c>
    </row>
    <row r="2260" spans="1:8" hidden="1">
      <c r="A2260" s="73" t="s">
        <v>2586</v>
      </c>
      <c r="B2260" s="73" t="s">
        <v>2620</v>
      </c>
      <c r="C2260" s="73" t="s">
        <v>2517</v>
      </c>
      <c r="D2260" s="86">
        <v>2108.0432710709661</v>
      </c>
      <c r="E2260" s="73" t="s">
        <v>2518</v>
      </c>
      <c r="F2260" s="79" t="str">
        <f>INDEX('Crosswalk Particulates'!$B:$B,MATCH('2017 EPA Data'!A2260,'Crosswalk Particulates'!$A:$A,0))</f>
        <v>process-other-industry</v>
      </c>
      <c r="G2260" s="84">
        <f>INDEX('Crosswalk Particulates'!$E:$E,MATCH('2017 EPA Data'!$B2260,'Crosswalk Particulates'!$D:$D,0))</f>
        <v>0</v>
      </c>
      <c r="H2260" s="96">
        <f t="shared" si="35"/>
        <v>0</v>
      </c>
    </row>
    <row r="2261" spans="1:8" hidden="1">
      <c r="A2261" s="73" t="s">
        <v>2664</v>
      </c>
      <c r="B2261" s="73" t="s">
        <v>2537</v>
      </c>
      <c r="C2261" s="73" t="s">
        <v>2517</v>
      </c>
      <c r="D2261" s="86">
        <v>2095.3450604741047</v>
      </c>
      <c r="E2261" s="73" t="s">
        <v>2518</v>
      </c>
      <c r="F2261" s="79" t="str">
        <f>INDEX('Crosswalk Particulates'!$B:$B,MATCH('2017 EPA Data'!A2261,'Crosswalk Particulates'!$A:$A,0))</f>
        <v>Commercial Buildings Sector</v>
      </c>
      <c r="G2261" s="84">
        <f>INDEX('Crosswalk Particulates'!$E:$E,MATCH('2017 EPA Data'!$B2261,'Crosswalk Particulates'!$D:$D,0))</f>
        <v>0</v>
      </c>
      <c r="H2261" s="96">
        <f t="shared" si="35"/>
        <v>0</v>
      </c>
    </row>
    <row r="2262" spans="1:8" hidden="1">
      <c r="A2262" s="73" t="s">
        <v>2555</v>
      </c>
      <c r="B2262" s="73" t="s">
        <v>2659</v>
      </c>
      <c r="C2262" s="73" t="s">
        <v>2517</v>
      </c>
      <c r="D2262" s="86">
        <v>2069.9802399999999</v>
      </c>
      <c r="E2262" s="73" t="s">
        <v>2518</v>
      </c>
      <c r="F2262" s="79" t="str">
        <f>INDEX('Crosswalk Particulates'!$B:$B,MATCH('2017 EPA Data'!A2262,'Crosswalk Particulates'!$A:$A,0))</f>
        <v>process-other-industry</v>
      </c>
      <c r="G2262" s="84">
        <f>INDEX('Crosswalk Particulates'!$E:$E,MATCH('2017 EPA Data'!$B2262,'Crosswalk Particulates'!$D:$D,0))</f>
        <v>0</v>
      </c>
      <c r="H2262" s="96">
        <f t="shared" si="35"/>
        <v>0</v>
      </c>
    </row>
    <row r="2263" spans="1:8" hidden="1">
      <c r="A2263" s="73" t="s">
        <v>2608</v>
      </c>
      <c r="B2263" s="73" t="s">
        <v>2573</v>
      </c>
      <c r="C2263" s="73" t="s">
        <v>2517</v>
      </c>
      <c r="D2263" s="86">
        <v>2066.0765796599999</v>
      </c>
      <c r="E2263" s="73" t="s">
        <v>2518</v>
      </c>
      <c r="F2263" s="79" t="str">
        <f>INDEX('Crosswalk Particulates'!$B:$B,MATCH('2017 EPA Data'!A2263,'Crosswalk Particulates'!$A:$A,0))</f>
        <v>Electricity Sector</v>
      </c>
      <c r="G2263" s="84">
        <f>INDEX('Crosswalk Particulates'!$E:$E,MATCH('2017 EPA Data'!$B2263,'Crosswalk Particulates'!$D:$D,0))</f>
        <v>0</v>
      </c>
      <c r="H2263" s="96">
        <f t="shared" si="35"/>
        <v>0</v>
      </c>
    </row>
    <row r="2264" spans="1:8" hidden="1">
      <c r="A2264" s="73" t="s">
        <v>2595</v>
      </c>
      <c r="B2264" s="73" t="s">
        <v>2613</v>
      </c>
      <c r="C2264" s="73" t="s">
        <v>2517</v>
      </c>
      <c r="D2264" s="86">
        <v>2056.8000000000002</v>
      </c>
      <c r="E2264" s="73" t="s">
        <v>2518</v>
      </c>
      <c r="F2264" s="79" t="str">
        <f>INDEX('Crosswalk Particulates'!$B:$B,MATCH('2017 EPA Data'!A2264,'Crosswalk Particulates'!$A:$A,0))</f>
        <v>process-other-industry</v>
      </c>
      <c r="G2264" s="84">
        <f>INDEX('Crosswalk Particulates'!$E:$E,MATCH('2017 EPA Data'!$B2264,'Crosswalk Particulates'!$D:$D,0))</f>
        <v>0</v>
      </c>
      <c r="H2264" s="96">
        <f t="shared" si="35"/>
        <v>0</v>
      </c>
    </row>
    <row r="2265" spans="1:8" hidden="1">
      <c r="A2265" s="73" t="s">
        <v>2581</v>
      </c>
      <c r="B2265" s="73" t="s">
        <v>2710</v>
      </c>
      <c r="C2265" s="73" t="s">
        <v>2517</v>
      </c>
      <c r="D2265" s="86">
        <v>2055.1999999999998</v>
      </c>
      <c r="E2265" s="73" t="s">
        <v>2518</v>
      </c>
      <c r="F2265" s="79" t="str">
        <f>INDEX('Crosswalk Particulates'!$B:$B,MATCH('2017 EPA Data'!A2265,'Crosswalk Particulates'!$A:$A,0))</f>
        <v>Electricity Sector</v>
      </c>
      <c r="G2265" s="84">
        <f>INDEX('Crosswalk Particulates'!$E:$E,MATCH('2017 EPA Data'!$B2265,'Crosswalk Particulates'!$D:$D,0))</f>
        <v>0</v>
      </c>
      <c r="H2265" s="96">
        <f t="shared" si="35"/>
        <v>0</v>
      </c>
    </row>
    <row r="2266" spans="1:8" hidden="1">
      <c r="A2266" s="73" t="s">
        <v>2595</v>
      </c>
      <c r="B2266" s="73" t="s">
        <v>2667</v>
      </c>
      <c r="C2266" s="73" t="s">
        <v>2517</v>
      </c>
      <c r="D2266" s="86">
        <v>2054.6506571350001</v>
      </c>
      <c r="E2266" s="73" t="s">
        <v>2518</v>
      </c>
      <c r="F2266" s="79" t="str">
        <f>INDEX('Crosswalk Particulates'!$B:$B,MATCH('2017 EPA Data'!A2266,'Crosswalk Particulates'!$A:$A,0))</f>
        <v>process-other-industry</v>
      </c>
      <c r="G2266" s="84">
        <f>INDEX('Crosswalk Particulates'!$E:$E,MATCH('2017 EPA Data'!$B2266,'Crosswalk Particulates'!$D:$D,0))</f>
        <v>0</v>
      </c>
      <c r="H2266" s="96">
        <f t="shared" si="35"/>
        <v>0</v>
      </c>
    </row>
    <row r="2267" spans="1:8" hidden="1">
      <c r="A2267" s="73" t="s">
        <v>2534</v>
      </c>
      <c r="B2267" s="73" t="s">
        <v>2625</v>
      </c>
      <c r="C2267" s="73" t="s">
        <v>2517</v>
      </c>
      <c r="D2267" s="86">
        <v>2054.1786312058648</v>
      </c>
      <c r="E2267" s="73" t="s">
        <v>2518</v>
      </c>
      <c r="F2267" s="79" t="str">
        <f>INDEX('Crosswalk Particulates'!$B:$B,MATCH('2017 EPA Data'!A2267,'Crosswalk Particulates'!$A:$A,0))</f>
        <v>Other-EPA</v>
      </c>
      <c r="G2267" s="84">
        <f>INDEX('Crosswalk Particulates'!$E:$E,MATCH('2017 EPA Data'!$B2267,'Crosswalk Particulates'!$D:$D,0))</f>
        <v>0</v>
      </c>
      <c r="H2267" s="96">
        <f t="shared" si="35"/>
        <v>0</v>
      </c>
    </row>
    <row r="2268" spans="1:8" hidden="1">
      <c r="A2268" s="73" t="s">
        <v>2547</v>
      </c>
      <c r="B2268" s="73" t="s">
        <v>2767</v>
      </c>
      <c r="C2268" s="73" t="s">
        <v>2517</v>
      </c>
      <c r="D2268" s="86">
        <v>2048.1999999999998</v>
      </c>
      <c r="E2268" s="73" t="s">
        <v>2518</v>
      </c>
      <c r="F2268" s="79" t="str">
        <f>INDEX('Crosswalk Particulates'!$B:$B,MATCH('2017 EPA Data'!A2268,'Crosswalk Particulates'!$A:$A,0))</f>
        <v>process-other-industry</v>
      </c>
      <c r="G2268" s="84">
        <f>INDEX('Crosswalk Particulates'!$E:$E,MATCH('2017 EPA Data'!$B2268,'Crosswalk Particulates'!$D:$D,0))</f>
        <v>0</v>
      </c>
      <c r="H2268" s="96">
        <f t="shared" si="35"/>
        <v>0</v>
      </c>
    </row>
    <row r="2269" spans="1:8" hidden="1">
      <c r="A2269" s="73" t="s">
        <v>2602</v>
      </c>
      <c r="B2269" s="73" t="s">
        <v>2672</v>
      </c>
      <c r="C2269" s="73" t="s">
        <v>2517</v>
      </c>
      <c r="D2269" s="86">
        <v>2028.9383</v>
      </c>
      <c r="E2269" s="73" t="s">
        <v>2518</v>
      </c>
      <c r="F2269" s="79" t="str">
        <f>INDEX('Crosswalk Particulates'!$B:$B,MATCH('2017 EPA Data'!A2269,'Crosswalk Particulates'!$A:$A,0))</f>
        <v>process-other-industry</v>
      </c>
      <c r="G2269" s="84">
        <f>INDEX('Crosswalk Particulates'!$E:$E,MATCH('2017 EPA Data'!$B2269,'Crosswalk Particulates'!$D:$D,0))</f>
        <v>0</v>
      </c>
      <c r="H2269" s="96">
        <f t="shared" si="35"/>
        <v>0</v>
      </c>
    </row>
    <row r="2270" spans="1:8" hidden="1">
      <c r="A2270" s="73" t="s">
        <v>2551</v>
      </c>
      <c r="B2270" s="73" t="s">
        <v>2703</v>
      </c>
      <c r="C2270" s="73" t="s">
        <v>2517</v>
      </c>
      <c r="D2270" s="86">
        <v>2004.4487999999999</v>
      </c>
      <c r="E2270" s="73" t="s">
        <v>2518</v>
      </c>
      <c r="F2270" s="79" t="str">
        <f>INDEX('Crosswalk Particulates'!$B:$B,MATCH('2017 EPA Data'!A2270,'Crosswalk Particulates'!$A:$A,0))</f>
        <v>industry-fuel-natural gas</v>
      </c>
      <c r="G2270" s="84">
        <f>INDEX('Crosswalk Particulates'!$E:$E,MATCH('2017 EPA Data'!$B2270,'Crosswalk Particulates'!$D:$D,0))</f>
        <v>0</v>
      </c>
      <c r="H2270" s="96">
        <f t="shared" si="35"/>
        <v>0</v>
      </c>
    </row>
    <row r="2271" spans="1:8" hidden="1">
      <c r="A2271" s="73" t="s">
        <v>2586</v>
      </c>
      <c r="B2271" s="73" t="s">
        <v>2681</v>
      </c>
      <c r="C2271" s="73" t="s">
        <v>2517</v>
      </c>
      <c r="D2271" s="86">
        <v>2000.000141</v>
      </c>
      <c r="E2271" s="73" t="s">
        <v>2518</v>
      </c>
      <c r="F2271" s="79" t="str">
        <f>INDEX('Crosswalk Particulates'!$B:$B,MATCH('2017 EPA Data'!A2271,'Crosswalk Particulates'!$A:$A,0))</f>
        <v>process-other-industry</v>
      </c>
      <c r="G2271" s="84">
        <f>INDEX('Crosswalk Particulates'!$E:$E,MATCH('2017 EPA Data'!$B2271,'Crosswalk Particulates'!$D:$D,0))</f>
        <v>0</v>
      </c>
      <c r="H2271" s="96">
        <f t="shared" si="35"/>
        <v>0</v>
      </c>
    </row>
    <row r="2272" spans="1:8" hidden="1">
      <c r="A2272" s="73" t="s">
        <v>2519</v>
      </c>
      <c r="B2272" s="73" t="s">
        <v>2570</v>
      </c>
      <c r="C2272" s="73" t="s">
        <v>2517</v>
      </c>
      <c r="D2272" s="86">
        <v>1994.7710500000001</v>
      </c>
      <c r="E2272" s="73" t="s">
        <v>2518</v>
      </c>
      <c r="F2272" s="79" t="str">
        <f>INDEX('Crosswalk Particulates'!$B:$B,MATCH('2017 EPA Data'!A2272,'Crosswalk Particulates'!$A:$A,0))</f>
        <v>process-other-industry</v>
      </c>
      <c r="G2272" s="84">
        <f>INDEX('Crosswalk Particulates'!$E:$E,MATCH('2017 EPA Data'!$B2272,'Crosswalk Particulates'!$D:$D,0))</f>
        <v>0</v>
      </c>
      <c r="H2272" s="96">
        <f t="shared" si="35"/>
        <v>0</v>
      </c>
    </row>
    <row r="2273" spans="1:8" hidden="1">
      <c r="A2273" s="73" t="s">
        <v>2586</v>
      </c>
      <c r="B2273" s="73" t="s">
        <v>2713</v>
      </c>
      <c r="C2273" s="73" t="s">
        <v>2517</v>
      </c>
      <c r="D2273" s="86">
        <v>1990.2628483799999</v>
      </c>
      <c r="E2273" s="73" t="s">
        <v>2518</v>
      </c>
      <c r="F2273" s="79" t="str">
        <f>INDEX('Crosswalk Particulates'!$B:$B,MATCH('2017 EPA Data'!A2273,'Crosswalk Particulates'!$A:$A,0))</f>
        <v>process-other-industry</v>
      </c>
      <c r="G2273" s="84">
        <f>INDEX('Crosswalk Particulates'!$E:$E,MATCH('2017 EPA Data'!$B2273,'Crosswalk Particulates'!$D:$D,0))</f>
        <v>0</v>
      </c>
      <c r="H2273" s="96">
        <f t="shared" si="35"/>
        <v>0</v>
      </c>
    </row>
    <row r="2274" spans="1:8" hidden="1">
      <c r="A2274" s="73" t="s">
        <v>2542</v>
      </c>
      <c r="B2274" s="73" t="s">
        <v>2628</v>
      </c>
      <c r="C2274" s="73" t="s">
        <v>2517</v>
      </c>
      <c r="D2274" s="86">
        <v>1987.4419891631669</v>
      </c>
      <c r="E2274" s="73" t="s">
        <v>2518</v>
      </c>
      <c r="F2274" s="79" t="str">
        <f>INDEX('Crosswalk Particulates'!$B:$B,MATCH('2017 EPA Data'!A2274,'Crosswalk Particulates'!$A:$A,0))</f>
        <v>process-ngps-industry</v>
      </c>
      <c r="G2274" s="84">
        <f>INDEX('Crosswalk Particulates'!$E:$E,MATCH('2017 EPA Data'!$B2274,'Crosswalk Particulates'!$D:$D,0))</f>
        <v>0</v>
      </c>
      <c r="H2274" s="96">
        <f t="shared" si="35"/>
        <v>0</v>
      </c>
    </row>
    <row r="2275" spans="1:8" hidden="1">
      <c r="A2275" s="73" t="s">
        <v>2578</v>
      </c>
      <c r="B2275" s="73" t="s">
        <v>2782</v>
      </c>
      <c r="C2275" s="73" t="s">
        <v>2517</v>
      </c>
      <c r="D2275" s="86">
        <v>1983.24793</v>
      </c>
      <c r="E2275" s="73" t="s">
        <v>2518</v>
      </c>
      <c r="F2275" s="79" t="str">
        <f>INDEX('Crosswalk Particulates'!$B:$B,MATCH('2017 EPA Data'!A2275,'Crosswalk Particulates'!$A:$A,0))</f>
        <v>process-chemicals-industry</v>
      </c>
      <c r="G2275" s="84">
        <f>INDEX('Crosswalk Particulates'!$E:$E,MATCH('2017 EPA Data'!$B2275,'Crosswalk Particulates'!$D:$D,0))</f>
        <v>0</v>
      </c>
      <c r="H2275" s="96">
        <f t="shared" si="35"/>
        <v>0</v>
      </c>
    </row>
    <row r="2276" spans="1:8" hidden="1">
      <c r="A2276" s="73" t="s">
        <v>2631</v>
      </c>
      <c r="B2276" s="73" t="s">
        <v>2634</v>
      </c>
      <c r="D2276" s="86">
        <v>1981.5415296902054</v>
      </c>
      <c r="E2276" s="73" t="s">
        <v>2522</v>
      </c>
      <c r="F2276" s="79" t="str">
        <f>INDEX('Crosswalk Particulates'!$B:$B,MATCH('2017 EPA Data'!A2276,'Crosswalk Particulates'!$A:$A,0))</f>
        <v>Residential Buildings Sector</v>
      </c>
      <c r="G2276" s="84" t="str">
        <f>INDEX('Crosswalk Particulates'!$E:$E,MATCH('2017 EPA Data'!$B2276,'Crosswalk Particulates'!$D:$D,0))</f>
        <v>OC</v>
      </c>
      <c r="H2276" s="96">
        <f t="shared" si="35"/>
        <v>1797626375.2394569</v>
      </c>
    </row>
    <row r="2277" spans="1:8" hidden="1">
      <c r="A2277" s="73" t="s">
        <v>2619</v>
      </c>
      <c r="B2277" s="73" t="s">
        <v>2686</v>
      </c>
      <c r="C2277" s="73" t="s">
        <v>2517</v>
      </c>
      <c r="D2277" s="86">
        <v>1977.1515460400001</v>
      </c>
      <c r="E2277" s="73" t="s">
        <v>2518</v>
      </c>
      <c r="F2277" s="79" t="str">
        <f>INDEX('Crosswalk Particulates'!$B:$B,MATCH('2017 EPA Data'!A2277,'Crosswalk Particulates'!$A:$A,0))</f>
        <v>process-iron and steel-industry</v>
      </c>
      <c r="G2277" s="84">
        <f>INDEX('Crosswalk Particulates'!$E:$E,MATCH('2017 EPA Data'!$B2277,'Crosswalk Particulates'!$D:$D,0))</f>
        <v>0</v>
      </c>
      <c r="H2277" s="96">
        <f t="shared" si="35"/>
        <v>0</v>
      </c>
    </row>
    <row r="2278" spans="1:8" hidden="1">
      <c r="A2278" s="73" t="s">
        <v>2582</v>
      </c>
      <c r="B2278" s="73" t="s">
        <v>2634</v>
      </c>
      <c r="D2278" s="86">
        <v>1974.0826033426138</v>
      </c>
      <c r="E2278" s="73" t="s">
        <v>2522</v>
      </c>
      <c r="F2278" s="79" t="str">
        <f>INDEX('Crosswalk Particulates'!$B:$B,MATCH('2017 EPA Data'!A2278,'Crosswalk Particulates'!$A:$A,0))</f>
        <v>Commercial Buildings Sector</v>
      </c>
      <c r="G2278" s="84" t="str">
        <f>INDEX('Crosswalk Particulates'!$E:$E,MATCH('2017 EPA Data'!$B2278,'Crosswalk Particulates'!$D:$D,0))</f>
        <v>OC</v>
      </c>
      <c r="H2278" s="96">
        <f t="shared" si="35"/>
        <v>1790859743.0329161</v>
      </c>
    </row>
    <row r="2279" spans="1:8" hidden="1">
      <c r="A2279" s="73" t="s">
        <v>2551</v>
      </c>
      <c r="B2279" s="73" t="s">
        <v>2604</v>
      </c>
      <c r="C2279" s="73" t="s">
        <v>2517</v>
      </c>
      <c r="D2279" s="86">
        <v>1965.4612</v>
      </c>
      <c r="E2279" s="73" t="s">
        <v>2518</v>
      </c>
      <c r="F2279" s="79" t="str">
        <f>INDEX('Crosswalk Particulates'!$B:$B,MATCH('2017 EPA Data'!A2279,'Crosswalk Particulates'!$A:$A,0))</f>
        <v>industry-fuel-natural gas</v>
      </c>
      <c r="G2279" s="84">
        <f>INDEX('Crosswalk Particulates'!$E:$E,MATCH('2017 EPA Data'!$B2279,'Crosswalk Particulates'!$D:$D,0))</f>
        <v>0</v>
      </c>
      <c r="H2279" s="96">
        <f t="shared" si="35"/>
        <v>0</v>
      </c>
    </row>
    <row r="2280" spans="1:8" hidden="1">
      <c r="A2280" s="73" t="s">
        <v>2578</v>
      </c>
      <c r="B2280" s="73" t="s">
        <v>2597</v>
      </c>
      <c r="C2280" s="73" t="s">
        <v>2521</v>
      </c>
      <c r="D2280" s="86">
        <v>1959.22806429</v>
      </c>
      <c r="E2280" s="73" t="s">
        <v>2522</v>
      </c>
      <c r="F2280" s="79" t="str">
        <f>INDEX('Crosswalk Particulates'!$B:$B,MATCH('2017 EPA Data'!A2280,'Crosswalk Particulates'!$A:$A,0))</f>
        <v>process-chemicals-industry</v>
      </c>
      <c r="G2280" s="84" t="str">
        <f>INDEX('Crosswalk Particulates'!$E:$E,MATCH('2017 EPA Data'!$B2280,'Crosswalk Particulates'!$D:$D,0))</f>
        <v>CH4</v>
      </c>
      <c r="H2280" s="96">
        <f t="shared" si="35"/>
        <v>1777383915.8585153</v>
      </c>
    </row>
    <row r="2281" spans="1:8" hidden="1">
      <c r="A2281" s="73" t="s">
        <v>2595</v>
      </c>
      <c r="B2281" s="73" t="s">
        <v>2661</v>
      </c>
      <c r="C2281" s="73" t="s">
        <v>2517</v>
      </c>
      <c r="D2281" s="86">
        <v>1957.26344279</v>
      </c>
      <c r="E2281" s="73" t="s">
        <v>2518</v>
      </c>
      <c r="F2281" s="79" t="str">
        <f>INDEX('Crosswalk Particulates'!$B:$B,MATCH('2017 EPA Data'!A2281,'Crosswalk Particulates'!$A:$A,0))</f>
        <v>process-other-industry</v>
      </c>
      <c r="G2281" s="84">
        <f>INDEX('Crosswalk Particulates'!$E:$E,MATCH('2017 EPA Data'!$B2281,'Crosswalk Particulates'!$D:$D,0))</f>
        <v>0</v>
      </c>
      <c r="H2281" s="96">
        <f t="shared" si="35"/>
        <v>0</v>
      </c>
    </row>
    <row r="2282" spans="1:8" hidden="1">
      <c r="A2282" s="73" t="s">
        <v>2581</v>
      </c>
      <c r="B2282" s="73" t="s">
        <v>2751</v>
      </c>
      <c r="C2282" s="73" t="s">
        <v>2517</v>
      </c>
      <c r="D2282" s="86">
        <v>1956.1261206979746</v>
      </c>
      <c r="E2282" s="73" t="s">
        <v>2518</v>
      </c>
      <c r="F2282" s="79" t="str">
        <f>INDEX('Crosswalk Particulates'!$B:$B,MATCH('2017 EPA Data'!A2282,'Crosswalk Particulates'!$A:$A,0))</f>
        <v>Electricity Sector</v>
      </c>
      <c r="G2282" s="84">
        <f>INDEX('Crosswalk Particulates'!$E:$E,MATCH('2017 EPA Data'!$B2282,'Crosswalk Particulates'!$D:$D,0))</f>
        <v>0</v>
      </c>
      <c r="H2282" s="96">
        <f t="shared" si="35"/>
        <v>0</v>
      </c>
    </row>
    <row r="2283" spans="1:8" hidden="1">
      <c r="A2283" s="73" t="s">
        <v>2649</v>
      </c>
      <c r="B2283" s="73" t="s">
        <v>2544</v>
      </c>
      <c r="C2283" s="73" t="s">
        <v>2517</v>
      </c>
      <c r="D2283" s="86">
        <v>1949.2804671707679</v>
      </c>
      <c r="E2283" s="73" t="s">
        <v>2518</v>
      </c>
      <c r="F2283" s="79" t="str">
        <f>INDEX('Crosswalk Particulates'!$B:$B,MATCH('2017 EPA Data'!A2283,'Crosswalk Particulates'!$A:$A,0))</f>
        <v>Electricity Sector</v>
      </c>
      <c r="G2283" s="84">
        <f>INDEX('Crosswalk Particulates'!$E:$E,MATCH('2017 EPA Data'!$B2283,'Crosswalk Particulates'!$D:$D,0))</f>
        <v>0</v>
      </c>
      <c r="H2283" s="96">
        <f t="shared" si="35"/>
        <v>0</v>
      </c>
    </row>
    <row r="2284" spans="1:8" hidden="1">
      <c r="A2284" s="73" t="s">
        <v>2538</v>
      </c>
      <c r="B2284" s="73" t="s">
        <v>2694</v>
      </c>
      <c r="C2284" s="73" t="s">
        <v>2517</v>
      </c>
      <c r="D2284" s="86">
        <v>1947.4988846480401</v>
      </c>
      <c r="E2284" s="73" t="s">
        <v>2518</v>
      </c>
      <c r="F2284" s="79" t="str">
        <f>INDEX('Crosswalk Particulates'!$B:$B,MATCH('2017 EPA Data'!A2284,'Crosswalk Particulates'!$A:$A,0))</f>
        <v>process-other-industry</v>
      </c>
      <c r="G2284" s="84">
        <f>INDEX('Crosswalk Particulates'!$E:$E,MATCH('2017 EPA Data'!$B2284,'Crosswalk Particulates'!$D:$D,0))</f>
        <v>0</v>
      </c>
      <c r="H2284" s="96">
        <f t="shared" si="35"/>
        <v>0</v>
      </c>
    </row>
    <row r="2285" spans="1:8" hidden="1">
      <c r="A2285" s="73" t="s">
        <v>2565</v>
      </c>
      <c r="B2285" s="73" t="s">
        <v>2730</v>
      </c>
      <c r="C2285" s="73" t="s">
        <v>2517</v>
      </c>
      <c r="D2285" s="86">
        <v>1947.2211876655999</v>
      </c>
      <c r="E2285" s="73" t="s">
        <v>2518</v>
      </c>
      <c r="F2285" s="79" t="str">
        <f>INDEX('Crosswalk Particulates'!$B:$B,MATCH('2017 EPA Data'!A2285,'Crosswalk Particulates'!$A:$A,0))</f>
        <v>Electricity Sector</v>
      </c>
      <c r="G2285" s="84">
        <f>INDEX('Crosswalk Particulates'!$E:$E,MATCH('2017 EPA Data'!$B2285,'Crosswalk Particulates'!$D:$D,0))</f>
        <v>0</v>
      </c>
      <c r="H2285" s="96">
        <f t="shared" si="35"/>
        <v>0</v>
      </c>
    </row>
    <row r="2286" spans="1:8" hidden="1">
      <c r="A2286" s="73" t="s">
        <v>2595</v>
      </c>
      <c r="B2286" s="73" t="s">
        <v>2568</v>
      </c>
      <c r="C2286" s="73" t="s">
        <v>2517</v>
      </c>
      <c r="D2286" s="86">
        <v>1946.79171559</v>
      </c>
      <c r="E2286" s="73" t="s">
        <v>2518</v>
      </c>
      <c r="F2286" s="79" t="str">
        <f>INDEX('Crosswalk Particulates'!$B:$B,MATCH('2017 EPA Data'!A2286,'Crosswalk Particulates'!$A:$A,0))</f>
        <v>process-other-industry</v>
      </c>
      <c r="G2286" s="84">
        <f>INDEX('Crosswalk Particulates'!$E:$E,MATCH('2017 EPA Data'!$B2286,'Crosswalk Particulates'!$D:$D,0))</f>
        <v>0</v>
      </c>
      <c r="H2286" s="96">
        <f t="shared" si="35"/>
        <v>0</v>
      </c>
    </row>
    <row r="2287" spans="1:8" hidden="1">
      <c r="A2287" s="73" t="s">
        <v>2563</v>
      </c>
      <c r="B2287" s="73" t="s">
        <v>2568</v>
      </c>
      <c r="C2287" s="73" t="s">
        <v>2517</v>
      </c>
      <c r="D2287" s="86">
        <v>1940.5046463803999</v>
      </c>
      <c r="E2287" s="73" t="s">
        <v>2518</v>
      </c>
      <c r="F2287" s="79" t="str">
        <f>INDEX('Crosswalk Particulates'!$B:$B,MATCH('2017 EPA Data'!A2287,'Crosswalk Particulates'!$A:$A,0))</f>
        <v>Other-EPA</v>
      </c>
      <c r="G2287" s="84">
        <f>INDEX('Crosswalk Particulates'!$E:$E,MATCH('2017 EPA Data'!$B2287,'Crosswalk Particulates'!$D:$D,0))</f>
        <v>0</v>
      </c>
      <c r="H2287" s="96">
        <f t="shared" si="35"/>
        <v>0</v>
      </c>
    </row>
    <row r="2288" spans="1:8" hidden="1">
      <c r="A2288" s="73" t="s">
        <v>2664</v>
      </c>
      <c r="B2288" s="73" t="s">
        <v>2539</v>
      </c>
      <c r="C2288" s="73" t="s">
        <v>2517</v>
      </c>
      <c r="D2288" s="86">
        <v>1935.5490155058001</v>
      </c>
      <c r="E2288" s="73" t="s">
        <v>2518</v>
      </c>
      <c r="F2288" s="79" t="str">
        <f>INDEX('Crosswalk Particulates'!$B:$B,MATCH('2017 EPA Data'!A2288,'Crosswalk Particulates'!$A:$A,0))</f>
        <v>Commercial Buildings Sector</v>
      </c>
      <c r="G2288" s="84">
        <f>INDEX('Crosswalk Particulates'!$E:$E,MATCH('2017 EPA Data'!$B2288,'Crosswalk Particulates'!$D:$D,0))</f>
        <v>0</v>
      </c>
      <c r="H2288" s="96">
        <f t="shared" si="35"/>
        <v>0</v>
      </c>
    </row>
    <row r="2289" spans="1:8" hidden="1">
      <c r="A2289" s="73" t="s">
        <v>2655</v>
      </c>
      <c r="B2289" s="73" t="s">
        <v>2537</v>
      </c>
      <c r="C2289" s="73" t="s">
        <v>2517</v>
      </c>
      <c r="D2289" s="86">
        <v>1919.7803354485786</v>
      </c>
      <c r="E2289" s="73" t="s">
        <v>2518</v>
      </c>
      <c r="F2289" s="79" t="str">
        <f>INDEX('Crosswalk Particulates'!$B:$B,MATCH('2017 EPA Data'!A2289,'Crosswalk Particulates'!$A:$A,0))</f>
        <v>Commercial Buildings Sector</v>
      </c>
      <c r="G2289" s="84">
        <f>INDEX('Crosswalk Particulates'!$E:$E,MATCH('2017 EPA Data'!$B2289,'Crosswalk Particulates'!$D:$D,0))</f>
        <v>0</v>
      </c>
      <c r="H2289" s="96">
        <f t="shared" si="35"/>
        <v>0</v>
      </c>
    </row>
    <row r="2290" spans="1:8" hidden="1">
      <c r="A2290" s="73" t="s">
        <v>2538</v>
      </c>
      <c r="B2290" s="73" t="s">
        <v>2597</v>
      </c>
      <c r="C2290" s="73" t="s">
        <v>2521</v>
      </c>
      <c r="D2290" s="86">
        <v>1918.43207405</v>
      </c>
      <c r="E2290" s="73" t="s">
        <v>2522</v>
      </c>
      <c r="F2290" s="79" t="str">
        <f>INDEX('Crosswalk Particulates'!$B:$B,MATCH('2017 EPA Data'!A2290,'Crosswalk Particulates'!$A:$A,0))</f>
        <v>process-other-industry</v>
      </c>
      <c r="G2290" s="84" t="str">
        <f>INDEX('Crosswalk Particulates'!$E:$E,MATCH('2017 EPA Data'!$B2290,'Crosswalk Particulates'!$D:$D,0))</f>
        <v>CH4</v>
      </c>
      <c r="H2290" s="96">
        <f t="shared" si="35"/>
        <v>1740374372.0459764</v>
      </c>
    </row>
    <row r="2291" spans="1:8" hidden="1">
      <c r="A2291" s="73" t="s">
        <v>2584</v>
      </c>
      <c r="B2291" s="73" t="s">
        <v>2590</v>
      </c>
      <c r="C2291" s="73" t="s">
        <v>2557</v>
      </c>
      <c r="D2291" s="86">
        <v>1908.1850758800001</v>
      </c>
      <c r="E2291" s="73" t="s">
        <v>2522</v>
      </c>
      <c r="F2291" s="79" t="str">
        <f>INDEX('Crosswalk Particulates'!$B:$B,MATCH('2017 EPA Data'!A2291,'Crosswalk Particulates'!$A:$A,0))</f>
        <v>Electricity Sector</v>
      </c>
      <c r="G2291" s="84" t="str">
        <f>INDEX('Crosswalk Particulates'!$E:$E,MATCH('2017 EPA Data'!$B2291,'Crosswalk Particulates'!$D:$D,0))</f>
        <v>PM10</v>
      </c>
      <c r="H2291" s="96">
        <f t="shared" si="35"/>
        <v>1731078440.6201525</v>
      </c>
    </row>
    <row r="2292" spans="1:8" hidden="1">
      <c r="A2292" s="73" t="s">
        <v>2584</v>
      </c>
      <c r="B2292" s="73" t="s">
        <v>2715</v>
      </c>
      <c r="C2292" s="73" t="s">
        <v>2517</v>
      </c>
      <c r="D2292" s="86">
        <v>1907.3783543035761</v>
      </c>
      <c r="E2292" s="73" t="s">
        <v>2518</v>
      </c>
      <c r="F2292" s="79" t="str">
        <f>INDEX('Crosswalk Particulates'!$B:$B,MATCH('2017 EPA Data'!A2292,'Crosswalk Particulates'!$A:$A,0))</f>
        <v>Electricity Sector</v>
      </c>
      <c r="G2292" s="84">
        <f>INDEX('Crosswalk Particulates'!$E:$E,MATCH('2017 EPA Data'!$B2292,'Crosswalk Particulates'!$D:$D,0))</f>
        <v>0</v>
      </c>
      <c r="H2292" s="96">
        <f t="shared" si="35"/>
        <v>0</v>
      </c>
    </row>
    <row r="2293" spans="1:8" hidden="1">
      <c r="A2293" s="73" t="s">
        <v>2582</v>
      </c>
      <c r="B2293" s="73" t="s">
        <v>2659</v>
      </c>
      <c r="C2293" s="73" t="s">
        <v>2517</v>
      </c>
      <c r="D2293" s="86">
        <v>1898.8208235132558</v>
      </c>
      <c r="E2293" s="73" t="s">
        <v>2518</v>
      </c>
      <c r="F2293" s="79" t="str">
        <f>INDEX('Crosswalk Particulates'!$B:$B,MATCH('2017 EPA Data'!A2293,'Crosswalk Particulates'!$A:$A,0))</f>
        <v>Commercial Buildings Sector</v>
      </c>
      <c r="G2293" s="84">
        <f>INDEX('Crosswalk Particulates'!$E:$E,MATCH('2017 EPA Data'!$B2293,'Crosswalk Particulates'!$D:$D,0))</f>
        <v>0</v>
      </c>
      <c r="H2293" s="96">
        <f t="shared" si="35"/>
        <v>0</v>
      </c>
    </row>
    <row r="2294" spans="1:8" hidden="1">
      <c r="A2294" s="73" t="s">
        <v>2541</v>
      </c>
      <c r="B2294" s="73" t="s">
        <v>2636</v>
      </c>
      <c r="C2294" s="73" t="s">
        <v>2517</v>
      </c>
      <c r="D2294" s="86">
        <v>1897.3306540497329</v>
      </c>
      <c r="E2294" s="73" t="s">
        <v>2518</v>
      </c>
      <c r="F2294" s="79" t="str">
        <f>INDEX('Crosswalk Particulates'!$B:$B,MATCH('2017 EPA Data'!A2294,'Crosswalk Particulates'!$A:$A,0))</f>
        <v>Transportation Sector</v>
      </c>
      <c r="G2294" s="84">
        <f>INDEX('Crosswalk Particulates'!$E:$E,MATCH('2017 EPA Data'!$B2294,'Crosswalk Particulates'!$D:$D,0))</f>
        <v>0</v>
      </c>
      <c r="H2294" s="96">
        <f t="shared" si="35"/>
        <v>0</v>
      </c>
    </row>
    <row r="2295" spans="1:8" hidden="1">
      <c r="A2295" s="73" t="s">
        <v>2538</v>
      </c>
      <c r="B2295" s="73" t="s">
        <v>2686</v>
      </c>
      <c r="C2295" s="73" t="s">
        <v>2517</v>
      </c>
      <c r="D2295" s="86">
        <v>1897.1461439767399</v>
      </c>
      <c r="E2295" s="73" t="s">
        <v>2518</v>
      </c>
      <c r="F2295" s="79" t="str">
        <f>INDEX('Crosswalk Particulates'!$B:$B,MATCH('2017 EPA Data'!A2295,'Crosswalk Particulates'!$A:$A,0))</f>
        <v>process-other-industry</v>
      </c>
      <c r="G2295" s="84">
        <f>INDEX('Crosswalk Particulates'!$E:$E,MATCH('2017 EPA Data'!$B2295,'Crosswalk Particulates'!$D:$D,0))</f>
        <v>0</v>
      </c>
      <c r="H2295" s="96">
        <f t="shared" si="35"/>
        <v>0</v>
      </c>
    </row>
    <row r="2296" spans="1:8" hidden="1">
      <c r="A2296" s="73" t="s">
        <v>2565</v>
      </c>
      <c r="B2296" s="73" t="s">
        <v>2543</v>
      </c>
      <c r="C2296" s="73" t="s">
        <v>2517</v>
      </c>
      <c r="D2296" s="86">
        <v>1894</v>
      </c>
      <c r="E2296" s="73" t="s">
        <v>2518</v>
      </c>
      <c r="F2296" s="79" t="str">
        <f>INDEX('Crosswalk Particulates'!$B:$B,MATCH('2017 EPA Data'!A2296,'Crosswalk Particulates'!$A:$A,0))</f>
        <v>Electricity Sector</v>
      </c>
      <c r="G2296" s="84">
        <f>INDEX('Crosswalk Particulates'!$E:$E,MATCH('2017 EPA Data'!$B2296,'Crosswalk Particulates'!$D:$D,0))</f>
        <v>0</v>
      </c>
      <c r="H2296" s="96">
        <f t="shared" si="35"/>
        <v>0</v>
      </c>
    </row>
    <row r="2297" spans="1:8" hidden="1">
      <c r="A2297" s="73" t="s">
        <v>2592</v>
      </c>
      <c r="B2297" s="73" t="s">
        <v>2562</v>
      </c>
      <c r="C2297" s="73" t="s">
        <v>2517</v>
      </c>
      <c r="D2297" s="86">
        <v>1891.6262465624</v>
      </c>
      <c r="E2297" s="73" t="s">
        <v>2518</v>
      </c>
      <c r="F2297" s="79" t="str">
        <f>INDEX('Crosswalk Particulates'!$B:$B,MATCH('2017 EPA Data'!A2297,'Crosswalk Particulates'!$A:$A,0))</f>
        <v>process-ngps-industry</v>
      </c>
      <c r="G2297" s="84">
        <f>INDEX('Crosswalk Particulates'!$E:$E,MATCH('2017 EPA Data'!$B2297,'Crosswalk Particulates'!$D:$D,0))</f>
        <v>0</v>
      </c>
      <c r="H2297" s="96">
        <f t="shared" si="35"/>
        <v>0</v>
      </c>
    </row>
    <row r="2298" spans="1:8" hidden="1">
      <c r="A2298" s="73" t="s">
        <v>2578</v>
      </c>
      <c r="B2298" s="73" t="s">
        <v>2730</v>
      </c>
      <c r="C2298" s="73" t="s">
        <v>2517</v>
      </c>
      <c r="D2298" s="86">
        <v>1885.3391882190001</v>
      </c>
      <c r="E2298" s="73" t="s">
        <v>2518</v>
      </c>
      <c r="F2298" s="79" t="str">
        <f>INDEX('Crosswalk Particulates'!$B:$B,MATCH('2017 EPA Data'!A2298,'Crosswalk Particulates'!$A:$A,0))</f>
        <v>process-chemicals-industry</v>
      </c>
      <c r="G2298" s="84">
        <f>INDEX('Crosswalk Particulates'!$E:$E,MATCH('2017 EPA Data'!$B2298,'Crosswalk Particulates'!$D:$D,0))</f>
        <v>0</v>
      </c>
      <c r="H2298" s="96">
        <f t="shared" si="35"/>
        <v>0</v>
      </c>
    </row>
    <row r="2299" spans="1:8" hidden="1">
      <c r="A2299" s="73" t="s">
        <v>2632</v>
      </c>
      <c r="B2299" s="73" t="s">
        <v>2694</v>
      </c>
      <c r="C2299" s="73" t="s">
        <v>2517</v>
      </c>
      <c r="D2299" s="86">
        <v>1883.4268995915847</v>
      </c>
      <c r="E2299" s="73" t="s">
        <v>2518</v>
      </c>
      <c r="F2299" s="79" t="str">
        <f>INDEX('Crosswalk Particulates'!$B:$B,MATCH('2017 EPA Data'!A2299,'Crosswalk Particulates'!$A:$A,0))</f>
        <v>industry-fuel-other</v>
      </c>
      <c r="G2299" s="84">
        <f>INDEX('Crosswalk Particulates'!$E:$E,MATCH('2017 EPA Data'!$B2299,'Crosswalk Particulates'!$D:$D,0))</f>
        <v>0</v>
      </c>
      <c r="H2299" s="96">
        <f t="shared" si="35"/>
        <v>0</v>
      </c>
    </row>
    <row r="2300" spans="1:8" hidden="1">
      <c r="A2300" s="73" t="s">
        <v>2586</v>
      </c>
      <c r="B2300" s="73" t="s">
        <v>2597</v>
      </c>
      <c r="C2300" s="73" t="s">
        <v>2521</v>
      </c>
      <c r="D2300" s="86">
        <v>1881.2538563095679</v>
      </c>
      <c r="E2300" s="73" t="s">
        <v>2522</v>
      </c>
      <c r="F2300" s="79" t="str">
        <f>INDEX('Crosswalk Particulates'!$B:$B,MATCH('2017 EPA Data'!A2300,'Crosswalk Particulates'!$A:$A,0))</f>
        <v>process-other-industry</v>
      </c>
      <c r="G2300" s="84" t="str">
        <f>INDEX('Crosswalk Particulates'!$E:$E,MATCH('2017 EPA Data'!$B2300,'Crosswalk Particulates'!$D:$D,0))</f>
        <v>CH4</v>
      </c>
      <c r="H2300" s="96">
        <f t="shared" si="35"/>
        <v>1706646820.1409478</v>
      </c>
    </row>
    <row r="2301" spans="1:8" hidden="1">
      <c r="A2301" s="73" t="s">
        <v>2607</v>
      </c>
      <c r="B2301" s="73" t="s">
        <v>2594</v>
      </c>
      <c r="C2301" s="73" t="s">
        <v>2517</v>
      </c>
      <c r="D2301" s="86">
        <v>1879.4</v>
      </c>
      <c r="E2301" s="73" t="s">
        <v>2518</v>
      </c>
      <c r="F2301" s="79" t="str">
        <f>INDEX('Crosswalk Particulates'!$B:$B,MATCH('2017 EPA Data'!A2301,'Crosswalk Particulates'!$A:$A,0))</f>
        <v>process-cement-industry</v>
      </c>
      <c r="G2301" s="84">
        <f>INDEX('Crosswalk Particulates'!$E:$E,MATCH('2017 EPA Data'!$B2301,'Crosswalk Particulates'!$D:$D,0))</f>
        <v>0</v>
      </c>
      <c r="H2301" s="96">
        <f t="shared" si="35"/>
        <v>0</v>
      </c>
    </row>
    <row r="2302" spans="1:8" hidden="1">
      <c r="A2302" s="73" t="s">
        <v>2595</v>
      </c>
      <c r="B2302" s="73" t="s">
        <v>2566</v>
      </c>
      <c r="C2302" s="73" t="s">
        <v>2517</v>
      </c>
      <c r="D2302" s="86">
        <v>1875.4228000000001</v>
      </c>
      <c r="E2302" s="73" t="s">
        <v>2518</v>
      </c>
      <c r="F2302" s="79" t="str">
        <f>INDEX('Crosswalk Particulates'!$B:$B,MATCH('2017 EPA Data'!A2302,'Crosswalk Particulates'!$A:$A,0))</f>
        <v>process-other-industry</v>
      </c>
      <c r="G2302" s="84">
        <f>INDEX('Crosswalk Particulates'!$E:$E,MATCH('2017 EPA Data'!$B2302,'Crosswalk Particulates'!$D:$D,0))</f>
        <v>0</v>
      </c>
      <c r="H2302" s="96">
        <f t="shared" si="35"/>
        <v>0</v>
      </c>
    </row>
    <row r="2303" spans="1:8" hidden="1">
      <c r="A2303" s="73" t="s">
        <v>2600</v>
      </c>
      <c r="B2303" s="73" t="s">
        <v>2621</v>
      </c>
      <c r="C2303" s="73" t="s">
        <v>2517</v>
      </c>
      <c r="D2303" s="86">
        <v>1850.5558041719396</v>
      </c>
      <c r="E2303" s="73" t="s">
        <v>2518</v>
      </c>
      <c r="F2303" s="79" t="str">
        <f>INDEX('Crosswalk Particulates'!$B:$B,MATCH('2017 EPA Data'!A2303,'Crosswalk Particulates'!$A:$A,0))</f>
        <v>industry-fuel-biomass</v>
      </c>
      <c r="G2303" s="84">
        <f>INDEX('Crosswalk Particulates'!$E:$E,MATCH('2017 EPA Data'!$B2303,'Crosswalk Particulates'!$D:$D,0))</f>
        <v>0</v>
      </c>
      <c r="H2303" s="96">
        <f t="shared" si="35"/>
        <v>0</v>
      </c>
    </row>
    <row r="2304" spans="1:8" hidden="1">
      <c r="A2304" s="73" t="s">
        <v>2565</v>
      </c>
      <c r="B2304" s="73" t="s">
        <v>2678</v>
      </c>
      <c r="C2304" s="73" t="s">
        <v>2517</v>
      </c>
      <c r="D2304" s="86">
        <v>1844.1619350000001</v>
      </c>
      <c r="E2304" s="73" t="s">
        <v>2518</v>
      </c>
      <c r="F2304" s="79" t="str">
        <f>INDEX('Crosswalk Particulates'!$B:$B,MATCH('2017 EPA Data'!A2304,'Crosswalk Particulates'!$A:$A,0))</f>
        <v>Electricity Sector</v>
      </c>
      <c r="G2304" s="84">
        <f>INDEX('Crosswalk Particulates'!$E:$E,MATCH('2017 EPA Data'!$B2304,'Crosswalk Particulates'!$D:$D,0))</f>
        <v>0</v>
      </c>
      <c r="H2304" s="96">
        <f t="shared" si="35"/>
        <v>0</v>
      </c>
    </row>
    <row r="2305" spans="1:8" hidden="1">
      <c r="A2305" s="73" t="s">
        <v>2582</v>
      </c>
      <c r="B2305" s="73" t="s">
        <v>2682</v>
      </c>
      <c r="C2305" s="73" t="s">
        <v>2517</v>
      </c>
      <c r="D2305" s="86">
        <v>1842.2594400999999</v>
      </c>
      <c r="E2305" s="73" t="s">
        <v>2518</v>
      </c>
      <c r="F2305" s="79" t="str">
        <f>INDEX('Crosswalk Particulates'!$B:$B,MATCH('2017 EPA Data'!A2305,'Crosswalk Particulates'!$A:$A,0))</f>
        <v>Commercial Buildings Sector</v>
      </c>
      <c r="G2305" s="84">
        <f>INDEX('Crosswalk Particulates'!$E:$E,MATCH('2017 EPA Data'!$B2305,'Crosswalk Particulates'!$D:$D,0))</f>
        <v>0</v>
      </c>
      <c r="H2305" s="96">
        <f t="shared" si="35"/>
        <v>0</v>
      </c>
    </row>
    <row r="2306" spans="1:8" hidden="1">
      <c r="A2306" s="73" t="s">
        <v>2565</v>
      </c>
      <c r="B2306" s="73" t="s">
        <v>2639</v>
      </c>
      <c r="C2306" s="73" t="s">
        <v>2517</v>
      </c>
      <c r="D2306" s="86">
        <v>1841.6436663429999</v>
      </c>
      <c r="E2306" s="73" t="s">
        <v>2518</v>
      </c>
      <c r="F2306" s="79" t="str">
        <f>INDEX('Crosswalk Particulates'!$B:$B,MATCH('2017 EPA Data'!A2306,'Crosswalk Particulates'!$A:$A,0))</f>
        <v>Electricity Sector</v>
      </c>
      <c r="G2306" s="84">
        <f>INDEX('Crosswalk Particulates'!$E:$E,MATCH('2017 EPA Data'!$B2306,'Crosswalk Particulates'!$D:$D,0))</f>
        <v>0</v>
      </c>
      <c r="H2306" s="96">
        <f t="shared" si="35"/>
        <v>0</v>
      </c>
    </row>
    <row r="2307" spans="1:8" hidden="1">
      <c r="A2307" s="73" t="s">
        <v>2538</v>
      </c>
      <c r="B2307" s="73" t="s">
        <v>2734</v>
      </c>
      <c r="C2307" s="73" t="s">
        <v>2517</v>
      </c>
      <c r="D2307" s="86">
        <v>1837.3860199999999</v>
      </c>
      <c r="E2307" s="73" t="s">
        <v>2518</v>
      </c>
      <c r="F2307" s="79" t="str">
        <f>INDEX('Crosswalk Particulates'!$B:$B,MATCH('2017 EPA Data'!A2307,'Crosswalk Particulates'!$A:$A,0))</f>
        <v>process-other-industry</v>
      </c>
      <c r="G2307" s="84">
        <f>INDEX('Crosswalk Particulates'!$E:$E,MATCH('2017 EPA Data'!$B2307,'Crosswalk Particulates'!$D:$D,0))</f>
        <v>0</v>
      </c>
      <c r="H2307" s="96">
        <f t="shared" si="35"/>
        <v>0</v>
      </c>
    </row>
    <row r="2308" spans="1:8" hidden="1">
      <c r="A2308" s="73" t="s">
        <v>2565</v>
      </c>
      <c r="B2308" s="73" t="s">
        <v>2768</v>
      </c>
      <c r="C2308" s="73" t="s">
        <v>2517</v>
      </c>
      <c r="D2308" s="86">
        <v>1831.8457550000001</v>
      </c>
      <c r="E2308" s="73" t="s">
        <v>2518</v>
      </c>
      <c r="F2308" s="79" t="str">
        <f>INDEX('Crosswalk Particulates'!$B:$B,MATCH('2017 EPA Data'!A2308,'Crosswalk Particulates'!$A:$A,0))</f>
        <v>Electricity Sector</v>
      </c>
      <c r="G2308" s="84">
        <f>INDEX('Crosswalk Particulates'!$E:$E,MATCH('2017 EPA Data'!$B2308,'Crosswalk Particulates'!$D:$D,0))</f>
        <v>0</v>
      </c>
      <c r="H2308" s="96">
        <f t="shared" ref="H2308:H2371" si="36">IF(E2308="TON",D2308/metricton_to_shortton,0)*10^6</f>
        <v>0</v>
      </c>
    </row>
    <row r="2309" spans="1:8" hidden="1">
      <c r="A2309" s="73" t="s">
        <v>2559</v>
      </c>
      <c r="B2309" s="73" t="s">
        <v>2694</v>
      </c>
      <c r="C2309" s="73" t="s">
        <v>2517</v>
      </c>
      <c r="D2309" s="86">
        <v>1823.1778656718359</v>
      </c>
      <c r="E2309" s="73" t="s">
        <v>2518</v>
      </c>
      <c r="F2309" s="79" t="str">
        <f>INDEX('Crosswalk Particulates'!$B:$B,MATCH('2017 EPA Data'!A2309,'Crosswalk Particulates'!$A:$A,0))</f>
        <v>process-waste-industry</v>
      </c>
      <c r="G2309" s="84">
        <f>INDEX('Crosswalk Particulates'!$E:$E,MATCH('2017 EPA Data'!$B2309,'Crosswalk Particulates'!$D:$D,0))</f>
        <v>0</v>
      </c>
      <c r="H2309" s="96">
        <f t="shared" si="36"/>
        <v>0</v>
      </c>
    </row>
    <row r="2310" spans="1:8" hidden="1">
      <c r="A2310" s="73" t="s">
        <v>2565</v>
      </c>
      <c r="B2310" s="73" t="s">
        <v>2740</v>
      </c>
      <c r="C2310" s="73" t="s">
        <v>2517</v>
      </c>
      <c r="D2310" s="86">
        <v>1819.724599962351</v>
      </c>
      <c r="E2310" s="73" t="s">
        <v>2518</v>
      </c>
      <c r="F2310" s="79" t="str">
        <f>INDEX('Crosswalk Particulates'!$B:$B,MATCH('2017 EPA Data'!A2310,'Crosswalk Particulates'!$A:$A,0))</f>
        <v>Electricity Sector</v>
      </c>
      <c r="G2310" s="84">
        <f>INDEX('Crosswalk Particulates'!$E:$E,MATCH('2017 EPA Data'!$B2310,'Crosswalk Particulates'!$D:$D,0))</f>
        <v>0</v>
      </c>
      <c r="H2310" s="96">
        <f t="shared" si="36"/>
        <v>0</v>
      </c>
    </row>
    <row r="2311" spans="1:8" hidden="1">
      <c r="A2311" s="73" t="s">
        <v>2538</v>
      </c>
      <c r="B2311" s="73" t="s">
        <v>2772</v>
      </c>
      <c r="C2311" s="73" t="s">
        <v>2517</v>
      </c>
      <c r="D2311" s="86">
        <v>1815.087012</v>
      </c>
      <c r="E2311" s="73" t="s">
        <v>2518</v>
      </c>
      <c r="F2311" s="79" t="str">
        <f>INDEX('Crosswalk Particulates'!$B:$B,MATCH('2017 EPA Data'!A2311,'Crosswalk Particulates'!$A:$A,0))</f>
        <v>process-other-industry</v>
      </c>
      <c r="G2311" s="84">
        <f>INDEX('Crosswalk Particulates'!$E:$E,MATCH('2017 EPA Data'!$B2311,'Crosswalk Particulates'!$D:$D,0))</f>
        <v>0</v>
      </c>
      <c r="H2311" s="96">
        <f t="shared" si="36"/>
        <v>0</v>
      </c>
    </row>
    <row r="2312" spans="1:8" hidden="1">
      <c r="A2312" s="73" t="s">
        <v>2519</v>
      </c>
      <c r="B2312" s="73" t="s">
        <v>2588</v>
      </c>
      <c r="C2312" s="73" t="s">
        <v>2517</v>
      </c>
      <c r="D2312" s="86">
        <v>1809.318</v>
      </c>
      <c r="E2312" s="73" t="s">
        <v>2518</v>
      </c>
      <c r="F2312" s="79" t="str">
        <f>INDEX('Crosswalk Particulates'!$B:$B,MATCH('2017 EPA Data'!A2312,'Crosswalk Particulates'!$A:$A,0))</f>
        <v>process-other-industry</v>
      </c>
      <c r="G2312" s="84">
        <f>INDEX('Crosswalk Particulates'!$E:$E,MATCH('2017 EPA Data'!$B2312,'Crosswalk Particulates'!$D:$D,0))</f>
        <v>0</v>
      </c>
      <c r="H2312" s="96">
        <f t="shared" si="36"/>
        <v>0</v>
      </c>
    </row>
    <row r="2313" spans="1:8" hidden="1">
      <c r="A2313" s="73" t="s">
        <v>2629</v>
      </c>
      <c r="B2313" s="73" t="s">
        <v>2642</v>
      </c>
      <c r="C2313" s="73" t="s">
        <v>2517</v>
      </c>
      <c r="D2313" s="86">
        <v>1805.42920254</v>
      </c>
      <c r="E2313" s="73" t="s">
        <v>2518</v>
      </c>
      <c r="F2313" s="79" t="str">
        <f>INDEX('Crosswalk Particulates'!$B:$B,MATCH('2017 EPA Data'!A2313,'Crosswalk Particulates'!$A:$A,0))</f>
        <v>industry-fuel-oil</v>
      </c>
      <c r="G2313" s="84">
        <f>INDEX('Crosswalk Particulates'!$E:$E,MATCH('2017 EPA Data'!$B2313,'Crosswalk Particulates'!$D:$D,0))</f>
        <v>0</v>
      </c>
      <c r="H2313" s="96">
        <f t="shared" si="36"/>
        <v>0</v>
      </c>
    </row>
    <row r="2314" spans="1:8" hidden="1">
      <c r="A2314" s="73" t="s">
        <v>2559</v>
      </c>
      <c r="B2314" s="73" t="s">
        <v>2725</v>
      </c>
      <c r="C2314" s="73" t="s">
        <v>2517</v>
      </c>
      <c r="D2314" s="86">
        <v>1803.4514654689999</v>
      </c>
      <c r="E2314" s="73" t="s">
        <v>2518</v>
      </c>
      <c r="F2314" s="79" t="str">
        <f>INDEX('Crosswalk Particulates'!$B:$B,MATCH('2017 EPA Data'!A2314,'Crosswalk Particulates'!$A:$A,0))</f>
        <v>process-waste-industry</v>
      </c>
      <c r="G2314" s="84">
        <f>INDEX('Crosswalk Particulates'!$E:$E,MATCH('2017 EPA Data'!$B2314,'Crosswalk Particulates'!$D:$D,0))</f>
        <v>0</v>
      </c>
      <c r="H2314" s="96">
        <f t="shared" si="36"/>
        <v>0</v>
      </c>
    </row>
    <row r="2315" spans="1:8" hidden="1">
      <c r="A2315" s="73" t="s">
        <v>2551</v>
      </c>
      <c r="B2315" s="73" t="s">
        <v>2573</v>
      </c>
      <c r="C2315" s="73" t="s">
        <v>2517</v>
      </c>
      <c r="D2315" s="86">
        <v>1790.4480029788954</v>
      </c>
      <c r="E2315" s="73" t="s">
        <v>2518</v>
      </c>
      <c r="F2315" s="79" t="str">
        <f>INDEX('Crosswalk Particulates'!$B:$B,MATCH('2017 EPA Data'!A2315,'Crosswalk Particulates'!$A:$A,0))</f>
        <v>industry-fuel-natural gas</v>
      </c>
      <c r="G2315" s="84">
        <f>INDEX('Crosswalk Particulates'!$E:$E,MATCH('2017 EPA Data'!$B2315,'Crosswalk Particulates'!$D:$D,0))</f>
        <v>0</v>
      </c>
      <c r="H2315" s="96">
        <f t="shared" si="36"/>
        <v>0</v>
      </c>
    </row>
    <row r="2316" spans="1:8" hidden="1">
      <c r="A2316" s="73" t="s">
        <v>2547</v>
      </c>
      <c r="B2316" s="73" t="s">
        <v>2661</v>
      </c>
      <c r="C2316" s="73" t="s">
        <v>2517</v>
      </c>
      <c r="D2316" s="86">
        <v>1788.5219643999999</v>
      </c>
      <c r="E2316" s="73" t="s">
        <v>2518</v>
      </c>
      <c r="F2316" s="79" t="str">
        <f>INDEX('Crosswalk Particulates'!$B:$B,MATCH('2017 EPA Data'!A2316,'Crosswalk Particulates'!$A:$A,0))</f>
        <v>process-other-industry</v>
      </c>
      <c r="G2316" s="84">
        <f>INDEX('Crosswalk Particulates'!$E:$E,MATCH('2017 EPA Data'!$B2316,'Crosswalk Particulates'!$D:$D,0))</f>
        <v>0</v>
      </c>
      <c r="H2316" s="96">
        <f t="shared" si="36"/>
        <v>0</v>
      </c>
    </row>
    <row r="2317" spans="1:8" hidden="1">
      <c r="A2317" s="73" t="s">
        <v>2519</v>
      </c>
      <c r="B2317" s="73" t="s">
        <v>2713</v>
      </c>
      <c r="C2317" s="73" t="s">
        <v>2517</v>
      </c>
      <c r="D2317" s="86">
        <v>1788.2600303935999</v>
      </c>
      <c r="E2317" s="73" t="s">
        <v>2518</v>
      </c>
      <c r="F2317" s="79" t="str">
        <f>INDEX('Crosswalk Particulates'!$B:$B,MATCH('2017 EPA Data'!A2317,'Crosswalk Particulates'!$A:$A,0))</f>
        <v>process-other-industry</v>
      </c>
      <c r="G2317" s="84">
        <f>INDEX('Crosswalk Particulates'!$E:$E,MATCH('2017 EPA Data'!$B2317,'Crosswalk Particulates'!$D:$D,0))</f>
        <v>0</v>
      </c>
      <c r="H2317" s="96">
        <f t="shared" si="36"/>
        <v>0</v>
      </c>
    </row>
    <row r="2318" spans="1:8" hidden="1">
      <c r="A2318" s="73" t="s">
        <v>2586</v>
      </c>
      <c r="B2318" s="73" t="s">
        <v>2717</v>
      </c>
      <c r="C2318" s="73" t="s">
        <v>2517</v>
      </c>
      <c r="D2318" s="86">
        <v>1781.2811979999999</v>
      </c>
      <c r="E2318" s="73" t="s">
        <v>2518</v>
      </c>
      <c r="F2318" s="79" t="str">
        <f>INDEX('Crosswalk Particulates'!$B:$B,MATCH('2017 EPA Data'!A2318,'Crosswalk Particulates'!$A:$A,0))</f>
        <v>process-other-industry</v>
      </c>
      <c r="G2318" s="84">
        <f>INDEX('Crosswalk Particulates'!$E:$E,MATCH('2017 EPA Data'!$B2318,'Crosswalk Particulates'!$D:$D,0))</f>
        <v>0</v>
      </c>
      <c r="H2318" s="96">
        <f t="shared" si="36"/>
        <v>0</v>
      </c>
    </row>
    <row r="2319" spans="1:8" hidden="1">
      <c r="A2319" s="73" t="s">
        <v>2519</v>
      </c>
      <c r="B2319" s="73" t="s">
        <v>2782</v>
      </c>
      <c r="C2319" s="73" t="s">
        <v>2517</v>
      </c>
      <c r="D2319" s="86">
        <v>1779.78496</v>
      </c>
      <c r="E2319" s="73" t="s">
        <v>2518</v>
      </c>
      <c r="F2319" s="79" t="str">
        <f>INDEX('Crosswalk Particulates'!$B:$B,MATCH('2017 EPA Data'!A2319,'Crosswalk Particulates'!$A:$A,0))</f>
        <v>process-other-industry</v>
      </c>
      <c r="G2319" s="84">
        <f>INDEX('Crosswalk Particulates'!$E:$E,MATCH('2017 EPA Data'!$B2319,'Crosswalk Particulates'!$D:$D,0))</f>
        <v>0</v>
      </c>
      <c r="H2319" s="96">
        <f t="shared" si="36"/>
        <v>0</v>
      </c>
    </row>
    <row r="2320" spans="1:8" hidden="1">
      <c r="A2320" s="73" t="s">
        <v>2578</v>
      </c>
      <c r="B2320" s="73" t="s">
        <v>2634</v>
      </c>
      <c r="D2320" s="86">
        <v>1779.4471689768015</v>
      </c>
      <c r="E2320" s="73" t="s">
        <v>2522</v>
      </c>
      <c r="F2320" s="79" t="str">
        <f>INDEX('Crosswalk Particulates'!$B:$B,MATCH('2017 EPA Data'!A2320,'Crosswalk Particulates'!$A:$A,0))</f>
        <v>process-chemicals-industry</v>
      </c>
      <c r="G2320" s="84" t="str">
        <f>INDEX('Crosswalk Particulates'!$E:$E,MATCH('2017 EPA Data'!$B2320,'Crosswalk Particulates'!$D:$D,0))</f>
        <v>OC</v>
      </c>
      <c r="H2320" s="96">
        <f t="shared" si="36"/>
        <v>1614289237.1263998</v>
      </c>
    </row>
    <row r="2321" spans="1:8" hidden="1">
      <c r="A2321" s="73" t="s">
        <v>2581</v>
      </c>
      <c r="B2321" s="73" t="s">
        <v>2668</v>
      </c>
      <c r="C2321" s="73" t="s">
        <v>2517</v>
      </c>
      <c r="D2321" s="86">
        <v>1776.9342100199999</v>
      </c>
      <c r="E2321" s="73" t="s">
        <v>2518</v>
      </c>
      <c r="F2321" s="79" t="str">
        <f>INDEX('Crosswalk Particulates'!$B:$B,MATCH('2017 EPA Data'!A2321,'Crosswalk Particulates'!$A:$A,0))</f>
        <v>Electricity Sector</v>
      </c>
      <c r="G2321" s="84">
        <f>INDEX('Crosswalk Particulates'!$E:$E,MATCH('2017 EPA Data'!$B2321,'Crosswalk Particulates'!$D:$D,0))</f>
        <v>0</v>
      </c>
      <c r="H2321" s="96">
        <f t="shared" si="36"/>
        <v>0</v>
      </c>
    </row>
    <row r="2322" spans="1:8" hidden="1">
      <c r="A2322" s="73" t="s">
        <v>2565</v>
      </c>
      <c r="B2322" s="73" t="s">
        <v>2754</v>
      </c>
      <c r="C2322" s="73" t="s">
        <v>2517</v>
      </c>
      <c r="D2322" s="86">
        <v>1773.97</v>
      </c>
      <c r="E2322" s="73" t="s">
        <v>2518</v>
      </c>
      <c r="F2322" s="79" t="str">
        <f>INDEX('Crosswalk Particulates'!$B:$B,MATCH('2017 EPA Data'!A2322,'Crosswalk Particulates'!$A:$A,0))</f>
        <v>Electricity Sector</v>
      </c>
      <c r="G2322" s="84">
        <f>INDEX('Crosswalk Particulates'!$E:$E,MATCH('2017 EPA Data'!$B2322,'Crosswalk Particulates'!$D:$D,0))</f>
        <v>0</v>
      </c>
      <c r="H2322" s="96">
        <f t="shared" si="36"/>
        <v>0</v>
      </c>
    </row>
    <row r="2323" spans="1:8" hidden="1">
      <c r="A2323" s="73" t="s">
        <v>2538</v>
      </c>
      <c r="B2323" s="73" t="s">
        <v>2711</v>
      </c>
      <c r="C2323" s="73" t="s">
        <v>2517</v>
      </c>
      <c r="D2323" s="86">
        <v>1772.837</v>
      </c>
      <c r="E2323" s="73" t="s">
        <v>2518</v>
      </c>
      <c r="F2323" s="79" t="str">
        <f>INDEX('Crosswalk Particulates'!$B:$B,MATCH('2017 EPA Data'!A2323,'Crosswalk Particulates'!$A:$A,0))</f>
        <v>process-other-industry</v>
      </c>
      <c r="G2323" s="84">
        <f>INDEX('Crosswalk Particulates'!$E:$E,MATCH('2017 EPA Data'!$B2323,'Crosswalk Particulates'!$D:$D,0))</f>
        <v>0</v>
      </c>
      <c r="H2323" s="96">
        <f t="shared" si="36"/>
        <v>0</v>
      </c>
    </row>
    <row r="2324" spans="1:8" hidden="1">
      <c r="A2324" s="73" t="s">
        <v>2581</v>
      </c>
      <c r="B2324" s="73" t="s">
        <v>2690</v>
      </c>
      <c r="C2324" s="73" t="s">
        <v>2517</v>
      </c>
      <c r="D2324" s="86">
        <v>1771.0879221471625</v>
      </c>
      <c r="E2324" s="73" t="s">
        <v>2518</v>
      </c>
      <c r="F2324" s="79" t="str">
        <f>INDEX('Crosswalk Particulates'!$B:$B,MATCH('2017 EPA Data'!A2324,'Crosswalk Particulates'!$A:$A,0))</f>
        <v>Electricity Sector</v>
      </c>
      <c r="G2324" s="84">
        <f>INDEX('Crosswalk Particulates'!$E:$E,MATCH('2017 EPA Data'!$B2324,'Crosswalk Particulates'!$D:$D,0))</f>
        <v>0</v>
      </c>
      <c r="H2324" s="96">
        <f t="shared" si="36"/>
        <v>0</v>
      </c>
    </row>
    <row r="2325" spans="1:8" hidden="1">
      <c r="A2325" s="73" t="s">
        <v>2519</v>
      </c>
      <c r="B2325" s="73" t="s">
        <v>2770</v>
      </c>
      <c r="C2325" s="73" t="s">
        <v>2517</v>
      </c>
      <c r="D2325" s="86">
        <v>1756.99355578</v>
      </c>
      <c r="E2325" s="73" t="s">
        <v>2518</v>
      </c>
      <c r="F2325" s="79" t="str">
        <f>INDEX('Crosswalk Particulates'!$B:$B,MATCH('2017 EPA Data'!A2325,'Crosswalk Particulates'!$A:$A,0))</f>
        <v>process-other-industry</v>
      </c>
      <c r="G2325" s="84">
        <f>INDEX('Crosswalk Particulates'!$E:$E,MATCH('2017 EPA Data'!$B2325,'Crosswalk Particulates'!$D:$D,0))</f>
        <v>0</v>
      </c>
      <c r="H2325" s="96">
        <f t="shared" si="36"/>
        <v>0</v>
      </c>
    </row>
    <row r="2326" spans="1:8" hidden="1">
      <c r="A2326" s="73" t="s">
        <v>2629</v>
      </c>
      <c r="B2326" s="73" t="s">
        <v>2573</v>
      </c>
      <c r="C2326" s="73" t="s">
        <v>2517</v>
      </c>
      <c r="D2326" s="86">
        <v>1754.9217473000001</v>
      </c>
      <c r="E2326" s="73" t="s">
        <v>2518</v>
      </c>
      <c r="F2326" s="79" t="str">
        <f>INDEX('Crosswalk Particulates'!$B:$B,MATCH('2017 EPA Data'!A2326,'Crosswalk Particulates'!$A:$A,0))</f>
        <v>industry-fuel-oil</v>
      </c>
      <c r="G2326" s="84">
        <f>INDEX('Crosswalk Particulates'!$E:$E,MATCH('2017 EPA Data'!$B2326,'Crosswalk Particulates'!$D:$D,0))</f>
        <v>0</v>
      </c>
      <c r="H2326" s="96">
        <f t="shared" si="36"/>
        <v>0</v>
      </c>
    </row>
    <row r="2327" spans="1:8" hidden="1">
      <c r="A2327" s="73" t="s">
        <v>2655</v>
      </c>
      <c r="B2327" s="73" t="s">
        <v>2535</v>
      </c>
      <c r="C2327" s="73" t="s">
        <v>2517</v>
      </c>
      <c r="D2327" s="86">
        <v>1750.5070642000001</v>
      </c>
      <c r="E2327" s="73" t="s">
        <v>2518</v>
      </c>
      <c r="F2327" s="79" t="str">
        <f>INDEX('Crosswalk Particulates'!$B:$B,MATCH('2017 EPA Data'!A2327,'Crosswalk Particulates'!$A:$A,0))</f>
        <v>Commercial Buildings Sector</v>
      </c>
      <c r="G2327" s="84">
        <f>INDEX('Crosswalk Particulates'!$E:$E,MATCH('2017 EPA Data'!$B2327,'Crosswalk Particulates'!$D:$D,0))</f>
        <v>0</v>
      </c>
      <c r="H2327" s="96">
        <f t="shared" si="36"/>
        <v>0</v>
      </c>
    </row>
    <row r="2328" spans="1:8" hidden="1">
      <c r="A2328" s="73" t="s">
        <v>2553</v>
      </c>
      <c r="B2328" s="73" t="s">
        <v>2676</v>
      </c>
      <c r="C2328" s="73" t="s">
        <v>2517</v>
      </c>
      <c r="D2328" s="86">
        <v>1750</v>
      </c>
      <c r="E2328" s="73" t="s">
        <v>2518</v>
      </c>
      <c r="F2328" s="79" t="str">
        <f>INDEX('Crosswalk Particulates'!$B:$B,MATCH('2017 EPA Data'!A2328,'Crosswalk Particulates'!$A:$A,0))</f>
        <v>process-other-industry</v>
      </c>
      <c r="G2328" s="84">
        <f>INDEX('Crosswalk Particulates'!$E:$E,MATCH('2017 EPA Data'!$B2328,'Crosswalk Particulates'!$D:$D,0))</f>
        <v>0</v>
      </c>
      <c r="H2328" s="96">
        <f t="shared" si="36"/>
        <v>0</v>
      </c>
    </row>
    <row r="2329" spans="1:8" hidden="1">
      <c r="A2329" s="73" t="s">
        <v>2600</v>
      </c>
      <c r="B2329" s="73" t="s">
        <v>2730</v>
      </c>
      <c r="C2329" s="73" t="s">
        <v>2517</v>
      </c>
      <c r="D2329" s="86">
        <v>1749.6242257280001</v>
      </c>
      <c r="E2329" s="73" t="s">
        <v>2518</v>
      </c>
      <c r="F2329" s="79" t="str">
        <f>INDEX('Crosswalk Particulates'!$B:$B,MATCH('2017 EPA Data'!A2329,'Crosswalk Particulates'!$A:$A,0))</f>
        <v>industry-fuel-biomass</v>
      </c>
      <c r="G2329" s="84">
        <f>INDEX('Crosswalk Particulates'!$E:$E,MATCH('2017 EPA Data'!$B2329,'Crosswalk Particulates'!$D:$D,0))</f>
        <v>0</v>
      </c>
      <c r="H2329" s="96">
        <f t="shared" si="36"/>
        <v>0</v>
      </c>
    </row>
    <row r="2330" spans="1:8" hidden="1">
      <c r="A2330" s="73" t="s">
        <v>2519</v>
      </c>
      <c r="B2330" s="73" t="s">
        <v>2746</v>
      </c>
      <c r="C2330" s="73" t="s">
        <v>2517</v>
      </c>
      <c r="D2330" s="86">
        <v>1748.26037</v>
      </c>
      <c r="E2330" s="73" t="s">
        <v>2518</v>
      </c>
      <c r="F2330" s="79" t="str">
        <f>INDEX('Crosswalk Particulates'!$B:$B,MATCH('2017 EPA Data'!A2330,'Crosswalk Particulates'!$A:$A,0))</f>
        <v>process-other-industry</v>
      </c>
      <c r="G2330" s="84">
        <f>INDEX('Crosswalk Particulates'!$E:$E,MATCH('2017 EPA Data'!$B2330,'Crosswalk Particulates'!$D:$D,0))</f>
        <v>0</v>
      </c>
      <c r="H2330" s="96">
        <f t="shared" si="36"/>
        <v>0</v>
      </c>
    </row>
    <row r="2331" spans="1:8" hidden="1">
      <c r="A2331" s="73" t="s">
        <v>2607</v>
      </c>
      <c r="B2331" s="73" t="s">
        <v>2605</v>
      </c>
      <c r="C2331" s="73" t="s">
        <v>2557</v>
      </c>
      <c r="D2331" s="86">
        <v>1747.0808712600001</v>
      </c>
      <c r="E2331" s="73" t="s">
        <v>2522</v>
      </c>
      <c r="F2331" s="79" t="str">
        <f>INDEX('Crosswalk Particulates'!$B:$B,MATCH('2017 EPA Data'!A2331,'Crosswalk Particulates'!$A:$A,0))</f>
        <v>process-cement-industry</v>
      </c>
      <c r="G2331" s="84">
        <f>INDEX('Crosswalk Particulates'!$E:$E,MATCH('2017 EPA Data'!$B2331,'Crosswalk Particulates'!$D:$D,0))</f>
        <v>0</v>
      </c>
      <c r="H2331" s="96">
        <f t="shared" si="36"/>
        <v>1584926990.8283515</v>
      </c>
    </row>
    <row r="2332" spans="1:8" hidden="1">
      <c r="A2332" s="73" t="s">
        <v>2578</v>
      </c>
      <c r="B2332" s="73" t="s">
        <v>2777</v>
      </c>
      <c r="C2332" s="73" t="s">
        <v>2517</v>
      </c>
      <c r="D2332" s="86">
        <v>1741.820545</v>
      </c>
      <c r="E2332" s="73" t="s">
        <v>2518</v>
      </c>
      <c r="F2332" s="79" t="str">
        <f>INDEX('Crosswalk Particulates'!$B:$B,MATCH('2017 EPA Data'!A2332,'Crosswalk Particulates'!$A:$A,0))</f>
        <v>process-chemicals-industry</v>
      </c>
      <c r="G2332" s="84">
        <f>INDEX('Crosswalk Particulates'!$E:$E,MATCH('2017 EPA Data'!$B2332,'Crosswalk Particulates'!$D:$D,0))</f>
        <v>0</v>
      </c>
      <c r="H2332" s="96">
        <f t="shared" si="36"/>
        <v>0</v>
      </c>
    </row>
    <row r="2333" spans="1:8" hidden="1">
      <c r="A2333" s="73" t="s">
        <v>2592</v>
      </c>
      <c r="B2333" s="73" t="s">
        <v>2666</v>
      </c>
      <c r="C2333" s="73" t="s">
        <v>2517</v>
      </c>
      <c r="D2333" s="86">
        <v>1734.2929999999999</v>
      </c>
      <c r="E2333" s="73" t="s">
        <v>2518</v>
      </c>
      <c r="F2333" s="79" t="str">
        <f>INDEX('Crosswalk Particulates'!$B:$B,MATCH('2017 EPA Data'!A2333,'Crosswalk Particulates'!$A:$A,0))</f>
        <v>process-ngps-industry</v>
      </c>
      <c r="G2333" s="84">
        <f>INDEX('Crosswalk Particulates'!$E:$E,MATCH('2017 EPA Data'!$B2333,'Crosswalk Particulates'!$D:$D,0))</f>
        <v>0</v>
      </c>
      <c r="H2333" s="96">
        <f t="shared" si="36"/>
        <v>0</v>
      </c>
    </row>
    <row r="2334" spans="1:8" hidden="1">
      <c r="A2334" s="73" t="s">
        <v>2547</v>
      </c>
      <c r="B2334" s="73" t="s">
        <v>2670</v>
      </c>
      <c r="C2334" s="73" t="s">
        <v>2517</v>
      </c>
      <c r="D2334" s="86">
        <v>1733.4140146</v>
      </c>
      <c r="E2334" s="73" t="s">
        <v>2518</v>
      </c>
      <c r="F2334" s="79" t="str">
        <f>INDEX('Crosswalk Particulates'!$B:$B,MATCH('2017 EPA Data'!A2334,'Crosswalk Particulates'!$A:$A,0))</f>
        <v>process-other-industry</v>
      </c>
      <c r="G2334" s="84">
        <f>INDEX('Crosswalk Particulates'!$E:$E,MATCH('2017 EPA Data'!$B2334,'Crosswalk Particulates'!$D:$D,0))</f>
        <v>0</v>
      </c>
      <c r="H2334" s="96">
        <f t="shared" si="36"/>
        <v>0</v>
      </c>
    </row>
    <row r="2335" spans="1:8" hidden="1">
      <c r="A2335" s="73" t="s">
        <v>2649</v>
      </c>
      <c r="B2335" s="73" t="s">
        <v>2622</v>
      </c>
      <c r="C2335" s="73" t="s">
        <v>2623</v>
      </c>
      <c r="D2335" s="86">
        <v>1726.2020945417869</v>
      </c>
      <c r="E2335" s="73" t="s">
        <v>2518</v>
      </c>
      <c r="F2335" s="79" t="str">
        <f>INDEX('Crosswalk Particulates'!$B:$B,MATCH('2017 EPA Data'!A2335,'Crosswalk Particulates'!$A:$A,0))</f>
        <v>Electricity Sector</v>
      </c>
      <c r="G2335" s="84">
        <f>INDEX('Crosswalk Particulates'!$E:$E,MATCH('2017 EPA Data'!$B2335,'Crosswalk Particulates'!$D:$D,0))</f>
        <v>0</v>
      </c>
      <c r="H2335" s="96">
        <f t="shared" si="36"/>
        <v>0</v>
      </c>
    </row>
    <row r="2336" spans="1:8" hidden="1">
      <c r="A2336" s="73" t="s">
        <v>2541</v>
      </c>
      <c r="B2336" s="73" t="s">
        <v>2634</v>
      </c>
      <c r="D2336" s="86">
        <v>1720.3119023443446</v>
      </c>
      <c r="E2336" s="73" t="s">
        <v>2522</v>
      </c>
      <c r="F2336" s="79" t="str">
        <f>INDEX('Crosswalk Particulates'!$B:$B,MATCH('2017 EPA Data'!A2336,'Crosswalk Particulates'!$A:$A,0))</f>
        <v>Transportation Sector</v>
      </c>
      <c r="G2336" s="84" t="str">
        <f>INDEX('Crosswalk Particulates'!$E:$E,MATCH('2017 EPA Data'!$B2336,'Crosswalk Particulates'!$D:$D,0))</f>
        <v>OC</v>
      </c>
      <c r="H2336" s="96">
        <f t="shared" si="36"/>
        <v>1560642561.842263</v>
      </c>
    </row>
    <row r="2337" spans="1:8" hidden="1">
      <c r="A2337" s="73" t="s">
        <v>2649</v>
      </c>
      <c r="B2337" s="73" t="s">
        <v>2682</v>
      </c>
      <c r="C2337" s="73" t="s">
        <v>2517</v>
      </c>
      <c r="D2337" s="86">
        <v>1716.9532002999999</v>
      </c>
      <c r="E2337" s="73" t="s">
        <v>2518</v>
      </c>
      <c r="F2337" s="79" t="str">
        <f>INDEX('Crosswalk Particulates'!$B:$B,MATCH('2017 EPA Data'!A2337,'Crosswalk Particulates'!$A:$A,0))</f>
        <v>Electricity Sector</v>
      </c>
      <c r="G2337" s="84">
        <f>INDEX('Crosswalk Particulates'!$E:$E,MATCH('2017 EPA Data'!$B2337,'Crosswalk Particulates'!$D:$D,0))</f>
        <v>0</v>
      </c>
      <c r="H2337" s="96">
        <f t="shared" si="36"/>
        <v>0</v>
      </c>
    </row>
    <row r="2338" spans="1:8" hidden="1">
      <c r="A2338" s="73" t="s">
        <v>2581</v>
      </c>
      <c r="B2338" s="73" t="s">
        <v>2612</v>
      </c>
      <c r="C2338" s="73" t="s">
        <v>2517</v>
      </c>
      <c r="D2338" s="86">
        <v>1716.8592183799999</v>
      </c>
      <c r="E2338" s="73" t="s">
        <v>2518</v>
      </c>
      <c r="F2338" s="79" t="str">
        <f>INDEX('Crosswalk Particulates'!$B:$B,MATCH('2017 EPA Data'!A2338,'Crosswalk Particulates'!$A:$A,0))</f>
        <v>Electricity Sector</v>
      </c>
      <c r="G2338" s="84">
        <f>INDEX('Crosswalk Particulates'!$E:$E,MATCH('2017 EPA Data'!$B2338,'Crosswalk Particulates'!$D:$D,0))</f>
        <v>0</v>
      </c>
      <c r="H2338" s="96">
        <f t="shared" si="36"/>
        <v>0</v>
      </c>
    </row>
    <row r="2339" spans="1:8" hidden="1">
      <c r="A2339" s="73" t="s">
        <v>2581</v>
      </c>
      <c r="B2339" s="73" t="s">
        <v>2626</v>
      </c>
      <c r="C2339" s="73" t="s">
        <v>2517</v>
      </c>
      <c r="D2339" s="86">
        <v>1706.8978780358109</v>
      </c>
      <c r="E2339" s="73" t="s">
        <v>2518</v>
      </c>
      <c r="F2339" s="79" t="str">
        <f>INDEX('Crosswalk Particulates'!$B:$B,MATCH('2017 EPA Data'!A2339,'Crosswalk Particulates'!$A:$A,0))</f>
        <v>Electricity Sector</v>
      </c>
      <c r="G2339" s="84">
        <f>INDEX('Crosswalk Particulates'!$E:$E,MATCH('2017 EPA Data'!$B2339,'Crosswalk Particulates'!$D:$D,0))</f>
        <v>0</v>
      </c>
      <c r="H2339" s="96">
        <f t="shared" si="36"/>
        <v>0</v>
      </c>
    </row>
    <row r="2340" spans="1:8" hidden="1">
      <c r="A2340" s="73" t="s">
        <v>2538</v>
      </c>
      <c r="B2340" s="73" t="s">
        <v>2776</v>
      </c>
      <c r="C2340" s="73" t="s">
        <v>2517</v>
      </c>
      <c r="D2340" s="86">
        <v>1700</v>
      </c>
      <c r="E2340" s="73" t="s">
        <v>2518</v>
      </c>
      <c r="F2340" s="79" t="str">
        <f>INDEX('Crosswalk Particulates'!$B:$B,MATCH('2017 EPA Data'!A2340,'Crosswalk Particulates'!$A:$A,0))</f>
        <v>process-other-industry</v>
      </c>
      <c r="G2340" s="84">
        <f>INDEX('Crosswalk Particulates'!$E:$E,MATCH('2017 EPA Data'!$B2340,'Crosswalk Particulates'!$D:$D,0))</f>
        <v>0</v>
      </c>
      <c r="H2340" s="96">
        <f t="shared" si="36"/>
        <v>0</v>
      </c>
    </row>
    <row r="2341" spans="1:8" hidden="1">
      <c r="A2341" s="73" t="s">
        <v>2584</v>
      </c>
      <c r="B2341" s="73" t="s">
        <v>2611</v>
      </c>
      <c r="C2341" s="73" t="s">
        <v>2517</v>
      </c>
      <c r="D2341" s="86">
        <v>1697.78653781667</v>
      </c>
      <c r="E2341" s="73" t="s">
        <v>2518</v>
      </c>
      <c r="F2341" s="79" t="str">
        <f>INDEX('Crosswalk Particulates'!$B:$B,MATCH('2017 EPA Data'!A2341,'Crosswalk Particulates'!$A:$A,0))</f>
        <v>Electricity Sector</v>
      </c>
      <c r="G2341" s="84">
        <f>INDEX('Crosswalk Particulates'!$E:$E,MATCH('2017 EPA Data'!$B2341,'Crosswalk Particulates'!$D:$D,0))</f>
        <v>0</v>
      </c>
      <c r="H2341" s="96">
        <f t="shared" si="36"/>
        <v>0</v>
      </c>
    </row>
    <row r="2342" spans="1:8" hidden="1">
      <c r="A2342" s="73" t="s">
        <v>2559</v>
      </c>
      <c r="B2342" s="73" t="s">
        <v>2709</v>
      </c>
      <c r="C2342" s="73" t="s">
        <v>2517</v>
      </c>
      <c r="D2342" s="86">
        <v>1688.00004496</v>
      </c>
      <c r="E2342" s="73" t="s">
        <v>2518</v>
      </c>
      <c r="F2342" s="79" t="str">
        <f>INDEX('Crosswalk Particulates'!$B:$B,MATCH('2017 EPA Data'!A2342,'Crosswalk Particulates'!$A:$A,0))</f>
        <v>process-waste-industry</v>
      </c>
      <c r="G2342" s="84">
        <f>INDEX('Crosswalk Particulates'!$E:$E,MATCH('2017 EPA Data'!$B2342,'Crosswalk Particulates'!$D:$D,0))</f>
        <v>0</v>
      </c>
      <c r="H2342" s="96">
        <f t="shared" si="36"/>
        <v>0</v>
      </c>
    </row>
    <row r="2343" spans="1:8" hidden="1">
      <c r="A2343" s="73" t="s">
        <v>2603</v>
      </c>
      <c r="B2343" s="73" t="s">
        <v>2726</v>
      </c>
      <c r="C2343" s="73" t="s">
        <v>2517</v>
      </c>
      <c r="D2343" s="86">
        <v>1682.5120914768986</v>
      </c>
      <c r="E2343" s="73" t="s">
        <v>2518</v>
      </c>
      <c r="F2343" s="79" t="str">
        <f>INDEX('Crosswalk Particulates'!$B:$B,MATCH('2017 EPA Data'!A2343,'Crosswalk Particulates'!$A:$A,0))</f>
        <v>Transportation Sector</v>
      </c>
      <c r="G2343" s="84">
        <f>INDEX('Crosswalk Particulates'!$E:$E,MATCH('2017 EPA Data'!$B2343,'Crosswalk Particulates'!$D:$D,0))</f>
        <v>0</v>
      </c>
      <c r="H2343" s="96">
        <f t="shared" si="36"/>
        <v>0</v>
      </c>
    </row>
    <row r="2344" spans="1:8" hidden="1">
      <c r="A2344" s="73" t="s">
        <v>2519</v>
      </c>
      <c r="B2344" s="73" t="s">
        <v>2637</v>
      </c>
      <c r="C2344" s="73" t="s">
        <v>2517</v>
      </c>
      <c r="D2344" s="86">
        <v>1679.5278464069656</v>
      </c>
      <c r="E2344" s="73" t="s">
        <v>2518</v>
      </c>
      <c r="F2344" s="79" t="str">
        <f>INDEX('Crosswalk Particulates'!$B:$B,MATCH('2017 EPA Data'!A2344,'Crosswalk Particulates'!$A:$A,0))</f>
        <v>process-other-industry</v>
      </c>
      <c r="G2344" s="84">
        <f>INDEX('Crosswalk Particulates'!$E:$E,MATCH('2017 EPA Data'!$B2344,'Crosswalk Particulates'!$D:$D,0))</f>
        <v>0</v>
      </c>
      <c r="H2344" s="96">
        <f t="shared" si="36"/>
        <v>0</v>
      </c>
    </row>
    <row r="2345" spans="1:8" hidden="1">
      <c r="A2345" s="73" t="s">
        <v>2555</v>
      </c>
      <c r="B2345" s="73" t="s">
        <v>2700</v>
      </c>
      <c r="C2345" s="73" t="s">
        <v>2517</v>
      </c>
      <c r="D2345" s="86">
        <v>1679.3785</v>
      </c>
      <c r="E2345" s="73" t="s">
        <v>2518</v>
      </c>
      <c r="F2345" s="79" t="str">
        <f>INDEX('Crosswalk Particulates'!$B:$B,MATCH('2017 EPA Data'!A2345,'Crosswalk Particulates'!$A:$A,0))</f>
        <v>process-other-industry</v>
      </c>
      <c r="G2345" s="84">
        <f>INDEX('Crosswalk Particulates'!$E:$E,MATCH('2017 EPA Data'!$B2345,'Crosswalk Particulates'!$D:$D,0))</f>
        <v>0</v>
      </c>
      <c r="H2345" s="96">
        <f t="shared" si="36"/>
        <v>0</v>
      </c>
    </row>
    <row r="2346" spans="1:8" hidden="1">
      <c r="A2346" s="73" t="s">
        <v>2607</v>
      </c>
      <c r="B2346" s="73" t="s">
        <v>2650</v>
      </c>
      <c r="C2346" s="73" t="s">
        <v>2517</v>
      </c>
      <c r="D2346" s="86">
        <v>1673.246093</v>
      </c>
      <c r="E2346" s="73" t="s">
        <v>2518</v>
      </c>
      <c r="F2346" s="79" t="str">
        <f>INDEX('Crosswalk Particulates'!$B:$B,MATCH('2017 EPA Data'!A2346,'Crosswalk Particulates'!$A:$A,0))</f>
        <v>process-cement-industry</v>
      </c>
      <c r="G2346" s="84">
        <f>INDEX('Crosswalk Particulates'!$E:$E,MATCH('2017 EPA Data'!$B2346,'Crosswalk Particulates'!$D:$D,0))</f>
        <v>0</v>
      </c>
      <c r="H2346" s="96">
        <f t="shared" si="36"/>
        <v>0</v>
      </c>
    </row>
    <row r="2347" spans="1:8" hidden="1">
      <c r="A2347" s="73" t="s">
        <v>2547</v>
      </c>
      <c r="B2347" s="73" t="s">
        <v>2783</v>
      </c>
      <c r="C2347" s="73" t="s">
        <v>2517</v>
      </c>
      <c r="D2347" s="86">
        <v>1665.74162</v>
      </c>
      <c r="E2347" s="73" t="s">
        <v>2518</v>
      </c>
      <c r="F2347" s="79" t="str">
        <f>INDEX('Crosswalk Particulates'!$B:$B,MATCH('2017 EPA Data'!A2347,'Crosswalk Particulates'!$A:$A,0))</f>
        <v>process-other-industry</v>
      </c>
      <c r="G2347" s="84">
        <f>INDEX('Crosswalk Particulates'!$E:$E,MATCH('2017 EPA Data'!$B2347,'Crosswalk Particulates'!$D:$D,0))</f>
        <v>0</v>
      </c>
      <c r="H2347" s="96">
        <f t="shared" si="36"/>
        <v>0</v>
      </c>
    </row>
    <row r="2348" spans="1:8" hidden="1">
      <c r="A2348" s="73" t="s">
        <v>2549</v>
      </c>
      <c r="B2348" s="73" t="s">
        <v>2659</v>
      </c>
      <c r="C2348" s="73" t="s">
        <v>2517</v>
      </c>
      <c r="D2348" s="86">
        <v>1661.5189800323985</v>
      </c>
      <c r="E2348" s="73" t="s">
        <v>2518</v>
      </c>
      <c r="F2348" s="79" t="str">
        <f>INDEX('Crosswalk Particulates'!$B:$B,MATCH('2017 EPA Data'!A2348,'Crosswalk Particulates'!$A:$A,0))</f>
        <v>Residential Buildings Sector</v>
      </c>
      <c r="G2348" s="84">
        <f>INDEX('Crosswalk Particulates'!$E:$E,MATCH('2017 EPA Data'!$B2348,'Crosswalk Particulates'!$D:$D,0))</f>
        <v>0</v>
      </c>
      <c r="H2348" s="96">
        <f t="shared" si="36"/>
        <v>0</v>
      </c>
    </row>
    <row r="2349" spans="1:8" hidden="1">
      <c r="A2349" s="73" t="s">
        <v>2649</v>
      </c>
      <c r="B2349" s="73" t="s">
        <v>2594</v>
      </c>
      <c r="C2349" s="73" t="s">
        <v>2517</v>
      </c>
      <c r="D2349" s="86">
        <v>1660</v>
      </c>
      <c r="E2349" s="73" t="s">
        <v>2518</v>
      </c>
      <c r="F2349" s="79" t="str">
        <f>INDEX('Crosswalk Particulates'!$B:$B,MATCH('2017 EPA Data'!A2349,'Crosswalk Particulates'!$A:$A,0))</f>
        <v>Electricity Sector</v>
      </c>
      <c r="G2349" s="84">
        <f>INDEX('Crosswalk Particulates'!$E:$E,MATCH('2017 EPA Data'!$B2349,'Crosswalk Particulates'!$D:$D,0))</f>
        <v>0</v>
      </c>
      <c r="H2349" s="96">
        <f t="shared" si="36"/>
        <v>0</v>
      </c>
    </row>
    <row r="2350" spans="1:8" hidden="1">
      <c r="A2350" s="73" t="s">
        <v>2530</v>
      </c>
      <c r="B2350" s="73" t="s">
        <v>2689</v>
      </c>
      <c r="C2350" s="73" t="s">
        <v>2517</v>
      </c>
      <c r="D2350" s="86">
        <v>1658.919887866</v>
      </c>
      <c r="E2350" s="73" t="s">
        <v>2518</v>
      </c>
      <c r="F2350" s="79" t="str">
        <f>INDEX('Crosswalk Particulates'!$B:$B,MATCH('2017 EPA Data'!A2350,'Crosswalk Particulates'!$A:$A,0))</f>
        <v>process-other-industry</v>
      </c>
      <c r="G2350" s="84">
        <f>INDEX('Crosswalk Particulates'!$E:$E,MATCH('2017 EPA Data'!$B2350,'Crosswalk Particulates'!$D:$D,0))</f>
        <v>0</v>
      </c>
      <c r="H2350" s="96">
        <f t="shared" si="36"/>
        <v>0</v>
      </c>
    </row>
    <row r="2351" spans="1:8" hidden="1">
      <c r="A2351" s="73" t="s">
        <v>2547</v>
      </c>
      <c r="B2351" s="73" t="s">
        <v>2679</v>
      </c>
      <c r="C2351" s="73" t="s">
        <v>2517</v>
      </c>
      <c r="D2351" s="86">
        <v>1658.8424199999999</v>
      </c>
      <c r="E2351" s="73" t="s">
        <v>2518</v>
      </c>
      <c r="F2351" s="79" t="str">
        <f>INDEX('Crosswalk Particulates'!$B:$B,MATCH('2017 EPA Data'!A2351,'Crosswalk Particulates'!$A:$A,0))</f>
        <v>process-other-industry</v>
      </c>
      <c r="G2351" s="84">
        <f>INDEX('Crosswalk Particulates'!$E:$E,MATCH('2017 EPA Data'!$B2351,'Crosswalk Particulates'!$D:$D,0))</f>
        <v>0</v>
      </c>
      <c r="H2351" s="96">
        <f t="shared" si="36"/>
        <v>0</v>
      </c>
    </row>
    <row r="2352" spans="1:8" hidden="1">
      <c r="A2352" s="73" t="s">
        <v>2582</v>
      </c>
      <c r="B2352" s="73" t="s">
        <v>2580</v>
      </c>
      <c r="C2352" s="73" t="s">
        <v>2517</v>
      </c>
      <c r="D2352" s="86">
        <v>1655.7070040000001</v>
      </c>
      <c r="E2352" s="73" t="s">
        <v>2518</v>
      </c>
      <c r="F2352" s="79" t="str">
        <f>INDEX('Crosswalk Particulates'!$B:$B,MATCH('2017 EPA Data'!A2352,'Crosswalk Particulates'!$A:$A,0))</f>
        <v>Commercial Buildings Sector</v>
      </c>
      <c r="G2352" s="84">
        <f>INDEX('Crosswalk Particulates'!$E:$E,MATCH('2017 EPA Data'!$B2352,'Crosswalk Particulates'!$D:$D,0))</f>
        <v>0</v>
      </c>
      <c r="H2352" s="96">
        <f t="shared" si="36"/>
        <v>0</v>
      </c>
    </row>
    <row r="2353" spans="1:8" hidden="1">
      <c r="A2353" s="73" t="s">
        <v>2629</v>
      </c>
      <c r="B2353" s="73" t="s">
        <v>2558</v>
      </c>
      <c r="C2353" s="73" t="s">
        <v>2517</v>
      </c>
      <c r="D2353" s="86">
        <v>1648.71857906641</v>
      </c>
      <c r="E2353" s="73" t="s">
        <v>2518</v>
      </c>
      <c r="F2353" s="79" t="str">
        <f>INDEX('Crosswalk Particulates'!$B:$B,MATCH('2017 EPA Data'!A2353,'Crosswalk Particulates'!$A:$A,0))</f>
        <v>industry-fuel-oil</v>
      </c>
      <c r="G2353" s="84">
        <f>INDEX('Crosswalk Particulates'!$E:$E,MATCH('2017 EPA Data'!$B2353,'Crosswalk Particulates'!$D:$D,0))</f>
        <v>0</v>
      </c>
      <c r="H2353" s="96">
        <f t="shared" si="36"/>
        <v>0</v>
      </c>
    </row>
    <row r="2354" spans="1:8" hidden="1">
      <c r="A2354" s="73" t="s">
        <v>2551</v>
      </c>
      <c r="B2354" s="73" t="s">
        <v>2691</v>
      </c>
      <c r="C2354" s="73" t="s">
        <v>2517</v>
      </c>
      <c r="D2354" s="86">
        <v>1644.04</v>
      </c>
      <c r="E2354" s="73" t="s">
        <v>2518</v>
      </c>
      <c r="F2354" s="79" t="str">
        <f>INDEX('Crosswalk Particulates'!$B:$B,MATCH('2017 EPA Data'!A2354,'Crosswalk Particulates'!$A:$A,0))</f>
        <v>industry-fuel-natural gas</v>
      </c>
      <c r="G2354" s="84">
        <f>INDEX('Crosswalk Particulates'!$E:$E,MATCH('2017 EPA Data'!$B2354,'Crosswalk Particulates'!$D:$D,0))</f>
        <v>0</v>
      </c>
      <c r="H2354" s="96">
        <f t="shared" si="36"/>
        <v>0</v>
      </c>
    </row>
    <row r="2355" spans="1:8" hidden="1">
      <c r="A2355" s="73" t="s">
        <v>2669</v>
      </c>
      <c r="B2355" s="73" t="s">
        <v>2583</v>
      </c>
      <c r="D2355" s="86">
        <v>1640.7560140000001</v>
      </c>
      <c r="E2355" s="73" t="s">
        <v>2518</v>
      </c>
      <c r="F2355" s="79" t="str">
        <f>INDEX('Crosswalk Particulates'!$B:$B,MATCH('2017 EPA Data'!A2355,'Crosswalk Particulates'!$A:$A,0))</f>
        <v>Commercial Buildings Sector</v>
      </c>
      <c r="G2355" s="84">
        <f>INDEX('Crosswalk Particulates'!$E:$E,MATCH('2017 EPA Data'!$B2355,'Crosswalk Particulates'!$D:$D,0))</f>
        <v>0</v>
      </c>
      <c r="H2355" s="96">
        <f t="shared" si="36"/>
        <v>0</v>
      </c>
    </row>
    <row r="2356" spans="1:8" hidden="1">
      <c r="A2356" s="73" t="s">
        <v>2584</v>
      </c>
      <c r="B2356" s="73" t="s">
        <v>2610</v>
      </c>
      <c r="C2356" s="73" t="s">
        <v>2557</v>
      </c>
      <c r="D2356" s="86">
        <v>1635.8923739700001</v>
      </c>
      <c r="E2356" s="73" t="s">
        <v>2522</v>
      </c>
      <c r="F2356" s="79" t="str">
        <f>INDEX('Crosswalk Particulates'!$B:$B,MATCH('2017 EPA Data'!A2356,'Crosswalk Particulates'!$A:$A,0))</f>
        <v>Electricity Sector</v>
      </c>
      <c r="G2356" s="84" t="str">
        <f>INDEX('Crosswalk Particulates'!$E:$E,MATCH('2017 EPA Data'!$B2356,'Crosswalk Particulates'!$D:$D,0))</f>
        <v>PM25</v>
      </c>
      <c r="H2356" s="96">
        <f t="shared" si="36"/>
        <v>1484058362.8652561</v>
      </c>
    </row>
    <row r="2357" spans="1:8" hidden="1">
      <c r="A2357" s="73" t="s">
        <v>2619</v>
      </c>
      <c r="B2357" s="73" t="s">
        <v>2759</v>
      </c>
      <c r="C2357" s="73" t="s">
        <v>2517</v>
      </c>
      <c r="D2357" s="86">
        <v>1634.15885</v>
      </c>
      <c r="E2357" s="73" t="s">
        <v>2518</v>
      </c>
      <c r="F2357" s="79" t="str">
        <f>INDEX('Crosswalk Particulates'!$B:$B,MATCH('2017 EPA Data'!A2357,'Crosswalk Particulates'!$A:$A,0))</f>
        <v>process-iron and steel-industry</v>
      </c>
      <c r="G2357" s="84">
        <f>INDEX('Crosswalk Particulates'!$E:$E,MATCH('2017 EPA Data'!$B2357,'Crosswalk Particulates'!$D:$D,0))</f>
        <v>0</v>
      </c>
      <c r="H2357" s="96">
        <f t="shared" si="36"/>
        <v>0</v>
      </c>
    </row>
    <row r="2358" spans="1:8" hidden="1">
      <c r="A2358" s="73" t="s">
        <v>2578</v>
      </c>
      <c r="B2358" s="73" t="s">
        <v>2707</v>
      </c>
      <c r="C2358" s="73" t="s">
        <v>2517</v>
      </c>
      <c r="D2358" s="86">
        <v>1632.677405998</v>
      </c>
      <c r="E2358" s="73" t="s">
        <v>2518</v>
      </c>
      <c r="F2358" s="79" t="str">
        <f>INDEX('Crosswalk Particulates'!$B:$B,MATCH('2017 EPA Data'!A2358,'Crosswalk Particulates'!$A:$A,0))</f>
        <v>process-chemicals-industry</v>
      </c>
      <c r="G2358" s="84">
        <f>INDEX('Crosswalk Particulates'!$E:$E,MATCH('2017 EPA Data'!$B2358,'Crosswalk Particulates'!$D:$D,0))</f>
        <v>0</v>
      </c>
      <c r="H2358" s="96">
        <f t="shared" si="36"/>
        <v>0</v>
      </c>
    </row>
    <row r="2359" spans="1:8" hidden="1">
      <c r="A2359" s="73" t="s">
        <v>2582</v>
      </c>
      <c r="B2359" s="73" t="s">
        <v>2630</v>
      </c>
      <c r="D2359" s="86">
        <v>1630.5524392222978</v>
      </c>
      <c r="E2359" s="73" t="s">
        <v>2522</v>
      </c>
      <c r="F2359" s="79" t="str">
        <f>INDEX('Crosswalk Particulates'!$B:$B,MATCH('2017 EPA Data'!A2359,'Crosswalk Particulates'!$A:$A,0))</f>
        <v>Commercial Buildings Sector</v>
      </c>
      <c r="G2359" s="84">
        <f>INDEX('Crosswalk Particulates'!$E:$E,MATCH('2017 EPA Data'!$B2359,'Crosswalk Particulates'!$D:$D,0))</f>
        <v>0</v>
      </c>
      <c r="H2359" s="96">
        <f t="shared" si="36"/>
        <v>1479214049.7884424</v>
      </c>
    </row>
    <row r="2360" spans="1:8" hidden="1">
      <c r="A2360" s="73" t="s">
        <v>2649</v>
      </c>
      <c r="B2360" s="73" t="s">
        <v>2715</v>
      </c>
      <c r="C2360" s="73" t="s">
        <v>2517</v>
      </c>
      <c r="D2360" s="86">
        <v>1629.4862932109461</v>
      </c>
      <c r="E2360" s="73" t="s">
        <v>2518</v>
      </c>
      <c r="F2360" s="79" t="str">
        <f>INDEX('Crosswalk Particulates'!$B:$B,MATCH('2017 EPA Data'!A2360,'Crosswalk Particulates'!$A:$A,0))</f>
        <v>Electricity Sector</v>
      </c>
      <c r="G2360" s="84">
        <f>INDEX('Crosswalk Particulates'!$E:$E,MATCH('2017 EPA Data'!$B2360,'Crosswalk Particulates'!$D:$D,0))</f>
        <v>0</v>
      </c>
      <c r="H2360" s="96">
        <f t="shared" si="36"/>
        <v>0</v>
      </c>
    </row>
    <row r="2361" spans="1:8" hidden="1">
      <c r="A2361" s="73" t="s">
        <v>2553</v>
      </c>
      <c r="B2361" s="73" t="s">
        <v>2722</v>
      </c>
      <c r="C2361" s="73" t="s">
        <v>2517</v>
      </c>
      <c r="D2361" s="86">
        <v>1628.1486199999999</v>
      </c>
      <c r="E2361" s="73" t="s">
        <v>2518</v>
      </c>
      <c r="F2361" s="79" t="str">
        <f>INDEX('Crosswalk Particulates'!$B:$B,MATCH('2017 EPA Data'!A2361,'Crosswalk Particulates'!$A:$A,0))</f>
        <v>process-other-industry</v>
      </c>
      <c r="G2361" s="84">
        <f>INDEX('Crosswalk Particulates'!$E:$E,MATCH('2017 EPA Data'!$B2361,'Crosswalk Particulates'!$D:$D,0))</f>
        <v>0</v>
      </c>
      <c r="H2361" s="96">
        <f t="shared" si="36"/>
        <v>0</v>
      </c>
    </row>
    <row r="2362" spans="1:8" hidden="1">
      <c r="A2362" s="73" t="s">
        <v>2649</v>
      </c>
      <c r="B2362" s="73" t="s">
        <v>2699</v>
      </c>
      <c r="C2362" s="73" t="s">
        <v>2517</v>
      </c>
      <c r="D2362" s="86">
        <v>1625.3826111999999</v>
      </c>
      <c r="E2362" s="73" t="s">
        <v>2518</v>
      </c>
      <c r="F2362" s="79" t="str">
        <f>INDEX('Crosswalk Particulates'!$B:$B,MATCH('2017 EPA Data'!A2362,'Crosswalk Particulates'!$A:$A,0))</f>
        <v>Electricity Sector</v>
      </c>
      <c r="G2362" s="84">
        <f>INDEX('Crosswalk Particulates'!$E:$E,MATCH('2017 EPA Data'!$B2362,'Crosswalk Particulates'!$D:$D,0))</f>
        <v>0</v>
      </c>
      <c r="H2362" s="96">
        <f t="shared" si="36"/>
        <v>0</v>
      </c>
    </row>
    <row r="2363" spans="1:8" hidden="1">
      <c r="A2363" s="73" t="s">
        <v>2559</v>
      </c>
      <c r="B2363" s="73" t="s">
        <v>2567</v>
      </c>
      <c r="C2363" s="73" t="s">
        <v>2517</v>
      </c>
      <c r="D2363" s="86">
        <v>1619.1525999999999</v>
      </c>
      <c r="E2363" s="73" t="s">
        <v>2518</v>
      </c>
      <c r="F2363" s="79" t="str">
        <f>INDEX('Crosswalk Particulates'!$B:$B,MATCH('2017 EPA Data'!A2363,'Crosswalk Particulates'!$A:$A,0))</f>
        <v>process-waste-industry</v>
      </c>
      <c r="G2363" s="84">
        <f>INDEX('Crosswalk Particulates'!$E:$E,MATCH('2017 EPA Data'!$B2363,'Crosswalk Particulates'!$D:$D,0))</f>
        <v>0</v>
      </c>
      <c r="H2363" s="96">
        <f t="shared" si="36"/>
        <v>0</v>
      </c>
    </row>
    <row r="2364" spans="1:8" hidden="1">
      <c r="A2364" s="73" t="s">
        <v>2581</v>
      </c>
      <c r="B2364" s="73" t="s">
        <v>2716</v>
      </c>
      <c r="D2364" s="86">
        <v>1614.6046657475165</v>
      </c>
      <c r="E2364" s="73" t="s">
        <v>2522</v>
      </c>
      <c r="F2364" s="79" t="str">
        <f>INDEX('Crosswalk Particulates'!$B:$B,MATCH('2017 EPA Data'!A2364,'Crosswalk Particulates'!$A:$A,0))</f>
        <v>Electricity Sector</v>
      </c>
      <c r="G2364" s="84" t="str">
        <f>INDEX('Crosswalk Particulates'!$E:$E,MATCH('2017 EPA Data'!$B2364,'Crosswalk Particulates'!$D:$D,0))</f>
        <v>BC</v>
      </c>
      <c r="H2364" s="96">
        <f t="shared" si="36"/>
        <v>1464746455.8495493</v>
      </c>
    </row>
    <row r="2365" spans="1:8" hidden="1">
      <c r="A2365" s="73" t="s">
        <v>2542</v>
      </c>
      <c r="B2365" s="73" t="s">
        <v>2753</v>
      </c>
      <c r="D2365" s="86">
        <v>1613.7518606687465</v>
      </c>
      <c r="E2365" s="73" t="s">
        <v>2522</v>
      </c>
      <c r="F2365" s="79" t="str">
        <f>INDEX('Crosswalk Particulates'!$B:$B,MATCH('2017 EPA Data'!A2365,'Crosswalk Particulates'!$A:$A,0))</f>
        <v>process-ngps-industry</v>
      </c>
      <c r="G2365" s="84">
        <f>INDEX('Crosswalk Particulates'!$E:$E,MATCH('2017 EPA Data'!$B2365,'Crosswalk Particulates'!$D:$D,0))</f>
        <v>0</v>
      </c>
      <c r="H2365" s="96">
        <f t="shared" si="36"/>
        <v>1463972803.1758277</v>
      </c>
    </row>
    <row r="2366" spans="1:8" hidden="1">
      <c r="A2366" s="73" t="s">
        <v>2669</v>
      </c>
      <c r="B2366" s="73" t="s">
        <v>2536</v>
      </c>
      <c r="C2366" s="73" t="s">
        <v>2517</v>
      </c>
      <c r="D2366" s="86">
        <v>1613.2311936526</v>
      </c>
      <c r="E2366" s="73" t="s">
        <v>2518</v>
      </c>
      <c r="F2366" s="79" t="str">
        <f>INDEX('Crosswalk Particulates'!$B:$B,MATCH('2017 EPA Data'!A2366,'Crosswalk Particulates'!$A:$A,0))</f>
        <v>Commercial Buildings Sector</v>
      </c>
      <c r="G2366" s="84">
        <f>INDEX('Crosswalk Particulates'!$E:$E,MATCH('2017 EPA Data'!$B2366,'Crosswalk Particulates'!$D:$D,0))</f>
        <v>0</v>
      </c>
      <c r="H2366" s="96">
        <f t="shared" si="36"/>
        <v>0</v>
      </c>
    </row>
    <row r="2367" spans="1:8" hidden="1">
      <c r="A2367" s="73" t="s">
        <v>2555</v>
      </c>
      <c r="B2367" s="73" t="s">
        <v>2765</v>
      </c>
      <c r="C2367" s="73" t="s">
        <v>2517</v>
      </c>
      <c r="D2367" s="86">
        <v>1607.93514</v>
      </c>
      <c r="E2367" s="73" t="s">
        <v>2518</v>
      </c>
      <c r="F2367" s="79" t="str">
        <f>INDEX('Crosswalk Particulates'!$B:$B,MATCH('2017 EPA Data'!A2367,'Crosswalk Particulates'!$A:$A,0))</f>
        <v>process-other-industry</v>
      </c>
      <c r="G2367" s="84">
        <f>INDEX('Crosswalk Particulates'!$E:$E,MATCH('2017 EPA Data'!$B2367,'Crosswalk Particulates'!$D:$D,0))</f>
        <v>0</v>
      </c>
      <c r="H2367" s="96">
        <f t="shared" si="36"/>
        <v>0</v>
      </c>
    </row>
    <row r="2368" spans="1:8" hidden="1">
      <c r="A2368" s="73" t="s">
        <v>2565</v>
      </c>
      <c r="B2368" s="73" t="s">
        <v>2755</v>
      </c>
      <c r="C2368" s="73" t="s">
        <v>2517</v>
      </c>
      <c r="D2368" s="86">
        <v>1600</v>
      </c>
      <c r="E2368" s="73" t="s">
        <v>2518</v>
      </c>
      <c r="F2368" s="79" t="str">
        <f>INDEX('Crosswalk Particulates'!$B:$B,MATCH('2017 EPA Data'!A2368,'Crosswalk Particulates'!$A:$A,0))</f>
        <v>Electricity Sector</v>
      </c>
      <c r="G2368" s="84">
        <f>INDEX('Crosswalk Particulates'!$E:$E,MATCH('2017 EPA Data'!$B2368,'Crosswalk Particulates'!$D:$D,0))</f>
        <v>0</v>
      </c>
      <c r="H2368" s="96">
        <f t="shared" si="36"/>
        <v>0</v>
      </c>
    </row>
    <row r="2369" spans="1:8" hidden="1">
      <c r="A2369" s="73" t="s">
        <v>2608</v>
      </c>
      <c r="B2369" s="73" t="s">
        <v>2597</v>
      </c>
      <c r="C2369" s="73" t="s">
        <v>2521</v>
      </c>
      <c r="D2369" s="86">
        <v>1591.3466304040001</v>
      </c>
      <c r="E2369" s="73" t="s">
        <v>2522</v>
      </c>
      <c r="F2369" s="79" t="str">
        <f>INDEX('Crosswalk Particulates'!$B:$B,MATCH('2017 EPA Data'!A2369,'Crosswalk Particulates'!$A:$A,0))</f>
        <v>Electricity Sector</v>
      </c>
      <c r="G2369" s="84" t="str">
        <f>INDEX('Crosswalk Particulates'!$E:$E,MATCH('2017 EPA Data'!$B2369,'Crosswalk Particulates'!$D:$D,0))</f>
        <v>CH4</v>
      </c>
      <c r="H2369" s="96">
        <f t="shared" si="36"/>
        <v>1443647096.0111041</v>
      </c>
    </row>
    <row r="2370" spans="1:8" hidden="1">
      <c r="A2370" s="73" t="s">
        <v>2649</v>
      </c>
      <c r="B2370" s="73" t="s">
        <v>2556</v>
      </c>
      <c r="C2370" s="73" t="s">
        <v>2557</v>
      </c>
      <c r="D2370" s="86">
        <v>1583.9956453110981</v>
      </c>
      <c r="E2370" s="73" t="s">
        <v>2522</v>
      </c>
      <c r="F2370" s="79" t="str">
        <f>INDEX('Crosswalk Particulates'!$B:$B,MATCH('2017 EPA Data'!A2370,'Crosswalk Particulates'!$A:$A,0))</f>
        <v>Electricity Sector</v>
      </c>
      <c r="G2370" s="84" t="str">
        <f>INDEX('Crosswalk Particulates'!$E:$E,MATCH('2017 EPA Data'!$B2370,'Crosswalk Particulates'!$D:$D,0))</f>
        <v>VOC</v>
      </c>
      <c r="H2370" s="96">
        <f t="shared" si="36"/>
        <v>1436978386.5800893</v>
      </c>
    </row>
    <row r="2371" spans="1:8" hidden="1">
      <c r="A2371" s="73" t="s">
        <v>2595</v>
      </c>
      <c r="B2371" s="73" t="s">
        <v>2558</v>
      </c>
      <c r="C2371" s="73" t="s">
        <v>2517</v>
      </c>
      <c r="D2371" s="86">
        <v>1582.6168229668001</v>
      </c>
      <c r="E2371" s="73" t="s">
        <v>2518</v>
      </c>
      <c r="F2371" s="79" t="str">
        <f>INDEX('Crosswalk Particulates'!$B:$B,MATCH('2017 EPA Data'!A2371,'Crosswalk Particulates'!$A:$A,0))</f>
        <v>process-other-industry</v>
      </c>
      <c r="G2371" s="84">
        <f>INDEX('Crosswalk Particulates'!$E:$E,MATCH('2017 EPA Data'!$B2371,'Crosswalk Particulates'!$D:$D,0))</f>
        <v>0</v>
      </c>
      <c r="H2371" s="96">
        <f t="shared" si="36"/>
        <v>0</v>
      </c>
    </row>
    <row r="2372" spans="1:8" hidden="1">
      <c r="A2372" s="73" t="s">
        <v>2519</v>
      </c>
      <c r="B2372" s="73" t="s">
        <v>2744</v>
      </c>
      <c r="C2372" s="73" t="s">
        <v>2517</v>
      </c>
      <c r="D2372" s="86">
        <v>1580.9015015099999</v>
      </c>
      <c r="E2372" s="73" t="s">
        <v>2518</v>
      </c>
      <c r="F2372" s="79" t="str">
        <f>INDEX('Crosswalk Particulates'!$B:$B,MATCH('2017 EPA Data'!A2372,'Crosswalk Particulates'!$A:$A,0))</f>
        <v>process-other-industry</v>
      </c>
      <c r="G2372" s="84">
        <f>INDEX('Crosswalk Particulates'!$E:$E,MATCH('2017 EPA Data'!$B2372,'Crosswalk Particulates'!$D:$D,0))</f>
        <v>0</v>
      </c>
      <c r="H2372" s="96">
        <f t="shared" ref="H2372:H2435" si="37">IF(E2372="TON",D2372/metricton_to_shortton,0)*10^6</f>
        <v>0</v>
      </c>
    </row>
    <row r="2373" spans="1:8" hidden="1">
      <c r="A2373" s="73" t="s">
        <v>2600</v>
      </c>
      <c r="B2373" s="73" t="s">
        <v>2646</v>
      </c>
      <c r="C2373" s="73" t="s">
        <v>2517</v>
      </c>
      <c r="D2373" s="86">
        <v>1577.3316248399999</v>
      </c>
      <c r="E2373" s="73" t="s">
        <v>2518</v>
      </c>
      <c r="F2373" s="79" t="str">
        <f>INDEX('Crosswalk Particulates'!$B:$B,MATCH('2017 EPA Data'!A2373,'Crosswalk Particulates'!$A:$A,0))</f>
        <v>industry-fuel-biomass</v>
      </c>
      <c r="G2373" s="84">
        <f>INDEX('Crosswalk Particulates'!$E:$E,MATCH('2017 EPA Data'!$B2373,'Crosswalk Particulates'!$D:$D,0))</f>
        <v>0</v>
      </c>
      <c r="H2373" s="96">
        <f t="shared" si="37"/>
        <v>0</v>
      </c>
    </row>
    <row r="2374" spans="1:8" hidden="1">
      <c r="A2374" s="73" t="s">
        <v>2551</v>
      </c>
      <c r="B2374" s="73" t="s">
        <v>2668</v>
      </c>
      <c r="C2374" s="73" t="s">
        <v>2517</v>
      </c>
      <c r="D2374" s="86">
        <v>1571.4480465830047</v>
      </c>
      <c r="E2374" s="73" t="s">
        <v>2518</v>
      </c>
      <c r="F2374" s="79" t="str">
        <f>INDEX('Crosswalk Particulates'!$B:$B,MATCH('2017 EPA Data'!A2374,'Crosswalk Particulates'!$A:$A,0))</f>
        <v>industry-fuel-natural gas</v>
      </c>
      <c r="G2374" s="84">
        <f>INDEX('Crosswalk Particulates'!$E:$E,MATCH('2017 EPA Data'!$B2374,'Crosswalk Particulates'!$D:$D,0))</f>
        <v>0</v>
      </c>
      <c r="H2374" s="96">
        <f t="shared" si="37"/>
        <v>0</v>
      </c>
    </row>
    <row r="2375" spans="1:8" hidden="1">
      <c r="A2375" s="73" t="s">
        <v>2608</v>
      </c>
      <c r="B2375" s="73" t="s">
        <v>2630</v>
      </c>
      <c r="D2375" s="86">
        <v>1558.2870829980202</v>
      </c>
      <c r="E2375" s="73" t="s">
        <v>2522</v>
      </c>
      <c r="F2375" s="79" t="str">
        <f>INDEX('Crosswalk Particulates'!$B:$B,MATCH('2017 EPA Data'!A2375,'Crosswalk Particulates'!$A:$A,0))</f>
        <v>Electricity Sector</v>
      </c>
      <c r="G2375" s="84">
        <f>INDEX('Crosswalk Particulates'!$E:$E,MATCH('2017 EPA Data'!$B2375,'Crosswalk Particulates'!$D:$D,0))</f>
        <v>0</v>
      </c>
      <c r="H2375" s="96">
        <f t="shared" si="37"/>
        <v>1413655943.4260964</v>
      </c>
    </row>
    <row r="2376" spans="1:8" hidden="1">
      <c r="A2376" s="73" t="s">
        <v>2692</v>
      </c>
      <c r="B2376" s="73" t="s">
        <v>2605</v>
      </c>
      <c r="C2376" s="73" t="s">
        <v>2557</v>
      </c>
      <c r="D2376" s="86">
        <v>1558.1897053691384</v>
      </c>
      <c r="E2376" s="73" t="s">
        <v>2522</v>
      </c>
      <c r="F2376" s="79" t="str">
        <f>INDEX('Crosswalk Particulates'!$B:$B,MATCH('2017 EPA Data'!A2376,'Crosswalk Particulates'!$A:$A,0))</f>
        <v>Residential Buildings Sector</v>
      </c>
      <c r="G2376" s="84">
        <f>INDEX('Crosswalk Particulates'!$E:$E,MATCH('2017 EPA Data'!$B2376,'Crosswalk Particulates'!$D:$D,0))</f>
        <v>0</v>
      </c>
      <c r="H2376" s="96">
        <f t="shared" si="37"/>
        <v>1413567603.8220994</v>
      </c>
    </row>
    <row r="2377" spans="1:8" hidden="1">
      <c r="A2377" s="73" t="s">
        <v>2542</v>
      </c>
      <c r="B2377" s="73" t="s">
        <v>2695</v>
      </c>
      <c r="C2377" s="73" t="s">
        <v>2517</v>
      </c>
      <c r="D2377" s="86">
        <v>1556.3854862307255</v>
      </c>
      <c r="E2377" s="73" t="s">
        <v>2518</v>
      </c>
      <c r="F2377" s="79" t="str">
        <f>INDEX('Crosswalk Particulates'!$B:$B,MATCH('2017 EPA Data'!A2377,'Crosswalk Particulates'!$A:$A,0))</f>
        <v>process-ngps-industry</v>
      </c>
      <c r="G2377" s="84">
        <f>INDEX('Crosswalk Particulates'!$E:$E,MATCH('2017 EPA Data'!$B2377,'Crosswalk Particulates'!$D:$D,0))</f>
        <v>0</v>
      </c>
      <c r="H2377" s="96">
        <f t="shared" si="37"/>
        <v>0</v>
      </c>
    </row>
    <row r="2378" spans="1:8" hidden="1">
      <c r="A2378" s="73" t="s">
        <v>2586</v>
      </c>
      <c r="B2378" s="73" t="s">
        <v>2706</v>
      </c>
      <c r="C2378" s="73" t="s">
        <v>2517</v>
      </c>
      <c r="D2378" s="86">
        <v>1556.1211605180235</v>
      </c>
      <c r="E2378" s="73" t="s">
        <v>2518</v>
      </c>
      <c r="F2378" s="79" t="str">
        <f>INDEX('Crosswalk Particulates'!$B:$B,MATCH('2017 EPA Data'!A2378,'Crosswalk Particulates'!$A:$A,0))</f>
        <v>process-other-industry</v>
      </c>
      <c r="G2378" s="84">
        <f>INDEX('Crosswalk Particulates'!$E:$E,MATCH('2017 EPA Data'!$B2378,'Crosswalk Particulates'!$D:$D,0))</f>
        <v>0</v>
      </c>
      <c r="H2378" s="96">
        <f t="shared" si="37"/>
        <v>0</v>
      </c>
    </row>
    <row r="2379" spans="1:8" hidden="1">
      <c r="A2379" s="73" t="s">
        <v>2632</v>
      </c>
      <c r="B2379" s="73" t="s">
        <v>2641</v>
      </c>
      <c r="C2379" s="73" t="s">
        <v>2517</v>
      </c>
      <c r="D2379" s="86">
        <v>1555.9631079999999</v>
      </c>
      <c r="E2379" s="73" t="s">
        <v>2518</v>
      </c>
      <c r="F2379" s="79" t="str">
        <f>INDEX('Crosswalk Particulates'!$B:$B,MATCH('2017 EPA Data'!A2379,'Crosswalk Particulates'!$A:$A,0))</f>
        <v>industry-fuel-other</v>
      </c>
      <c r="G2379" s="84">
        <f>INDEX('Crosswalk Particulates'!$E:$E,MATCH('2017 EPA Data'!$B2379,'Crosswalk Particulates'!$D:$D,0))</f>
        <v>0</v>
      </c>
      <c r="H2379" s="96">
        <f t="shared" si="37"/>
        <v>0</v>
      </c>
    </row>
    <row r="2380" spans="1:8" hidden="1">
      <c r="A2380" s="73" t="s">
        <v>2631</v>
      </c>
      <c r="B2380" s="73" t="s">
        <v>2528</v>
      </c>
      <c r="C2380" s="73" t="s">
        <v>2517</v>
      </c>
      <c r="D2380" s="86">
        <v>1554.2117737523999</v>
      </c>
      <c r="E2380" s="73" t="s">
        <v>2518</v>
      </c>
      <c r="F2380" s="79" t="str">
        <f>INDEX('Crosswalk Particulates'!$B:$B,MATCH('2017 EPA Data'!A2380,'Crosswalk Particulates'!$A:$A,0))</f>
        <v>Residential Buildings Sector</v>
      </c>
      <c r="G2380" s="84">
        <f>INDEX('Crosswalk Particulates'!$E:$E,MATCH('2017 EPA Data'!$B2380,'Crosswalk Particulates'!$D:$D,0))</f>
        <v>0</v>
      </c>
      <c r="H2380" s="96">
        <f t="shared" si="37"/>
        <v>0</v>
      </c>
    </row>
    <row r="2381" spans="1:8" hidden="1">
      <c r="A2381" s="73" t="s">
        <v>2632</v>
      </c>
      <c r="B2381" s="73" t="s">
        <v>2711</v>
      </c>
      <c r="C2381" s="73" t="s">
        <v>2517</v>
      </c>
      <c r="D2381" s="86">
        <v>1547.00278</v>
      </c>
      <c r="E2381" s="73" t="s">
        <v>2518</v>
      </c>
      <c r="F2381" s="79" t="str">
        <f>INDEX('Crosswalk Particulates'!$B:$B,MATCH('2017 EPA Data'!A2381,'Crosswalk Particulates'!$A:$A,0))</f>
        <v>industry-fuel-other</v>
      </c>
      <c r="G2381" s="84">
        <f>INDEX('Crosswalk Particulates'!$E:$E,MATCH('2017 EPA Data'!$B2381,'Crosswalk Particulates'!$D:$D,0))</f>
        <v>0</v>
      </c>
      <c r="H2381" s="96">
        <f t="shared" si="37"/>
        <v>0</v>
      </c>
    </row>
    <row r="2382" spans="1:8" hidden="1">
      <c r="A2382" s="73" t="s">
        <v>2601</v>
      </c>
      <c r="B2382" s="73" t="s">
        <v>2675</v>
      </c>
      <c r="C2382" s="73" t="s">
        <v>2517</v>
      </c>
      <c r="D2382" s="86">
        <v>1546.13128721258</v>
      </c>
      <c r="E2382" s="73" t="s">
        <v>2518</v>
      </c>
      <c r="F2382" s="79" t="str">
        <f>INDEX('Crosswalk Particulates'!$B:$B,MATCH('2017 EPA Data'!A2382,'Crosswalk Particulates'!$A:$A,0))</f>
        <v>Commercial Buildings Sector</v>
      </c>
      <c r="G2382" s="84">
        <f>INDEX('Crosswalk Particulates'!$E:$E,MATCH('2017 EPA Data'!$B2382,'Crosswalk Particulates'!$D:$D,0))</f>
        <v>0</v>
      </c>
      <c r="H2382" s="96">
        <f t="shared" si="37"/>
        <v>0</v>
      </c>
    </row>
    <row r="2383" spans="1:8" hidden="1">
      <c r="A2383" s="73" t="s">
        <v>2600</v>
      </c>
      <c r="B2383" s="73" t="s">
        <v>2694</v>
      </c>
      <c r="C2383" s="73" t="s">
        <v>2517</v>
      </c>
      <c r="D2383" s="86">
        <v>1541.54668710736</v>
      </c>
      <c r="E2383" s="73" t="s">
        <v>2518</v>
      </c>
      <c r="F2383" s="79" t="str">
        <f>INDEX('Crosswalk Particulates'!$B:$B,MATCH('2017 EPA Data'!A2383,'Crosswalk Particulates'!$A:$A,0))</f>
        <v>industry-fuel-biomass</v>
      </c>
      <c r="G2383" s="84">
        <f>INDEX('Crosswalk Particulates'!$E:$E,MATCH('2017 EPA Data'!$B2383,'Crosswalk Particulates'!$D:$D,0))</f>
        <v>0</v>
      </c>
      <c r="H2383" s="96">
        <f t="shared" si="37"/>
        <v>0</v>
      </c>
    </row>
    <row r="2384" spans="1:8" hidden="1">
      <c r="A2384" s="73" t="s">
        <v>2554</v>
      </c>
      <c r="B2384" s="73" t="s">
        <v>2695</v>
      </c>
      <c r="C2384" s="73" t="s">
        <v>2517</v>
      </c>
      <c r="D2384" s="86">
        <v>1538.6996684016526</v>
      </c>
      <c r="E2384" s="73" t="s">
        <v>2518</v>
      </c>
      <c r="F2384" s="79" t="str">
        <f>INDEX('Crosswalk Particulates'!$B:$B,MATCH('2017 EPA Data'!A2384,'Crosswalk Particulates'!$A:$A,0))</f>
        <v>Transportation Sector</v>
      </c>
      <c r="G2384" s="84">
        <f>INDEX('Crosswalk Particulates'!$E:$E,MATCH('2017 EPA Data'!$B2384,'Crosswalk Particulates'!$D:$D,0))</f>
        <v>0</v>
      </c>
      <c r="H2384" s="96">
        <f t="shared" si="37"/>
        <v>0</v>
      </c>
    </row>
    <row r="2385" spans="1:8" hidden="1">
      <c r="A2385" s="73" t="s">
        <v>2665</v>
      </c>
      <c r="B2385" s="73" t="s">
        <v>2539</v>
      </c>
      <c r="C2385" s="73" t="s">
        <v>2517</v>
      </c>
      <c r="D2385" s="86">
        <v>1529.6650999999999</v>
      </c>
      <c r="E2385" s="73" t="s">
        <v>2518</v>
      </c>
      <c r="F2385" s="79" t="str">
        <f>INDEX('Crosswalk Particulates'!$B:$B,MATCH('2017 EPA Data'!A2385,'Crosswalk Particulates'!$A:$A,0))</f>
        <v>Commercial Buildings Sector</v>
      </c>
      <c r="G2385" s="84">
        <f>INDEX('Crosswalk Particulates'!$E:$E,MATCH('2017 EPA Data'!$B2385,'Crosswalk Particulates'!$D:$D,0))</f>
        <v>0</v>
      </c>
      <c r="H2385" s="96">
        <f t="shared" si="37"/>
        <v>0</v>
      </c>
    </row>
    <row r="2386" spans="1:8" hidden="1">
      <c r="A2386" s="73" t="s">
        <v>2608</v>
      </c>
      <c r="B2386" s="73" t="s">
        <v>2645</v>
      </c>
      <c r="C2386" s="73" t="s">
        <v>2517</v>
      </c>
      <c r="D2386" s="86">
        <v>1528.951824969</v>
      </c>
      <c r="E2386" s="73" t="s">
        <v>2518</v>
      </c>
      <c r="F2386" s="79" t="str">
        <f>INDEX('Crosswalk Particulates'!$B:$B,MATCH('2017 EPA Data'!A2386,'Crosswalk Particulates'!$A:$A,0))</f>
        <v>Electricity Sector</v>
      </c>
      <c r="G2386" s="84">
        <f>INDEX('Crosswalk Particulates'!$E:$E,MATCH('2017 EPA Data'!$B2386,'Crosswalk Particulates'!$D:$D,0))</f>
        <v>0</v>
      </c>
      <c r="H2386" s="96">
        <f t="shared" si="37"/>
        <v>0</v>
      </c>
    </row>
    <row r="2387" spans="1:8" hidden="1">
      <c r="A2387" s="73" t="s">
        <v>2534</v>
      </c>
      <c r="B2387" s="73" t="s">
        <v>2626</v>
      </c>
      <c r="C2387" s="73" t="s">
        <v>2517</v>
      </c>
      <c r="D2387" s="86">
        <v>1526.2987194411635</v>
      </c>
      <c r="E2387" s="73" t="s">
        <v>2518</v>
      </c>
      <c r="F2387" s="79" t="str">
        <f>INDEX('Crosswalk Particulates'!$B:$B,MATCH('2017 EPA Data'!A2387,'Crosswalk Particulates'!$A:$A,0))</f>
        <v>Other-EPA</v>
      </c>
      <c r="G2387" s="84">
        <f>INDEX('Crosswalk Particulates'!$E:$E,MATCH('2017 EPA Data'!$B2387,'Crosswalk Particulates'!$D:$D,0))</f>
        <v>0</v>
      </c>
      <c r="H2387" s="96">
        <f t="shared" si="37"/>
        <v>0</v>
      </c>
    </row>
    <row r="2388" spans="1:8" hidden="1">
      <c r="A2388" s="73" t="s">
        <v>2632</v>
      </c>
      <c r="B2388" s="73" t="s">
        <v>2568</v>
      </c>
      <c r="C2388" s="73" t="s">
        <v>2517</v>
      </c>
      <c r="D2388" s="86">
        <v>1521.3776314090001</v>
      </c>
      <c r="E2388" s="73" t="s">
        <v>2518</v>
      </c>
      <c r="F2388" s="79" t="str">
        <f>INDEX('Crosswalk Particulates'!$B:$B,MATCH('2017 EPA Data'!A2388,'Crosswalk Particulates'!$A:$A,0))</f>
        <v>industry-fuel-other</v>
      </c>
      <c r="G2388" s="84">
        <f>INDEX('Crosswalk Particulates'!$E:$E,MATCH('2017 EPA Data'!$B2388,'Crosswalk Particulates'!$D:$D,0))</f>
        <v>0</v>
      </c>
      <c r="H2388" s="96">
        <f t="shared" si="37"/>
        <v>0</v>
      </c>
    </row>
    <row r="2389" spans="1:8" hidden="1">
      <c r="A2389" s="73" t="s">
        <v>2519</v>
      </c>
      <c r="B2389" s="73" t="s">
        <v>2771</v>
      </c>
      <c r="C2389" s="73" t="s">
        <v>2517</v>
      </c>
      <c r="D2389" s="86">
        <v>1518.61</v>
      </c>
      <c r="E2389" s="73" t="s">
        <v>2518</v>
      </c>
      <c r="F2389" s="79" t="str">
        <f>INDEX('Crosswalk Particulates'!$B:$B,MATCH('2017 EPA Data'!A2389,'Crosswalk Particulates'!$A:$A,0))</f>
        <v>process-other-industry</v>
      </c>
      <c r="G2389" s="84">
        <f>INDEX('Crosswalk Particulates'!$E:$E,MATCH('2017 EPA Data'!$B2389,'Crosswalk Particulates'!$D:$D,0))</f>
        <v>0</v>
      </c>
      <c r="H2389" s="96">
        <f t="shared" si="37"/>
        <v>0</v>
      </c>
    </row>
    <row r="2390" spans="1:8" hidden="1">
      <c r="A2390" s="73" t="s">
        <v>2559</v>
      </c>
      <c r="B2390" s="73" t="s">
        <v>2663</v>
      </c>
      <c r="C2390" s="73" t="s">
        <v>2517</v>
      </c>
      <c r="D2390" s="86">
        <v>1512.7421709</v>
      </c>
      <c r="E2390" s="73" t="s">
        <v>2518</v>
      </c>
      <c r="F2390" s="79" t="str">
        <f>INDEX('Crosswalk Particulates'!$B:$B,MATCH('2017 EPA Data'!A2390,'Crosswalk Particulates'!$A:$A,0))</f>
        <v>process-waste-industry</v>
      </c>
      <c r="G2390" s="84">
        <f>INDEX('Crosswalk Particulates'!$E:$E,MATCH('2017 EPA Data'!$B2390,'Crosswalk Particulates'!$D:$D,0))</f>
        <v>0</v>
      </c>
      <c r="H2390" s="96">
        <f t="shared" si="37"/>
        <v>0</v>
      </c>
    </row>
    <row r="2391" spans="1:8" hidden="1">
      <c r="A2391" s="73" t="s">
        <v>2692</v>
      </c>
      <c r="B2391" s="73" t="s">
        <v>2630</v>
      </c>
      <c r="D2391" s="86">
        <v>1506.0631623217278</v>
      </c>
      <c r="E2391" s="73" t="s">
        <v>2522</v>
      </c>
      <c r="F2391" s="79" t="str">
        <f>INDEX('Crosswalk Particulates'!$B:$B,MATCH('2017 EPA Data'!A2391,'Crosswalk Particulates'!$A:$A,0))</f>
        <v>Residential Buildings Sector</v>
      </c>
      <c r="G2391" s="84">
        <f>INDEX('Crosswalk Particulates'!$E:$E,MATCH('2017 EPA Data'!$B2391,'Crosswalk Particulates'!$D:$D,0))</f>
        <v>0</v>
      </c>
      <c r="H2391" s="96">
        <f t="shared" si="37"/>
        <v>1366279143.1827054</v>
      </c>
    </row>
    <row r="2392" spans="1:8" hidden="1">
      <c r="A2392" s="73" t="s">
        <v>2632</v>
      </c>
      <c r="B2392" s="73" t="s">
        <v>2667</v>
      </c>
      <c r="C2392" s="73" t="s">
        <v>2517</v>
      </c>
      <c r="D2392" s="86">
        <v>1498.15272</v>
      </c>
      <c r="E2392" s="73" t="s">
        <v>2518</v>
      </c>
      <c r="F2392" s="79" t="str">
        <f>INDEX('Crosswalk Particulates'!$B:$B,MATCH('2017 EPA Data'!A2392,'Crosswalk Particulates'!$A:$A,0))</f>
        <v>industry-fuel-other</v>
      </c>
      <c r="G2392" s="84">
        <f>INDEX('Crosswalk Particulates'!$E:$E,MATCH('2017 EPA Data'!$B2392,'Crosswalk Particulates'!$D:$D,0))</f>
        <v>0</v>
      </c>
      <c r="H2392" s="96">
        <f t="shared" si="37"/>
        <v>0</v>
      </c>
    </row>
    <row r="2393" spans="1:8" hidden="1">
      <c r="A2393" s="73" t="s">
        <v>2665</v>
      </c>
      <c r="B2393" s="73" t="s">
        <v>2571</v>
      </c>
      <c r="C2393" s="73" t="s">
        <v>2517</v>
      </c>
      <c r="D2393" s="86">
        <v>1497.8481999999999</v>
      </c>
      <c r="E2393" s="73" t="s">
        <v>2518</v>
      </c>
      <c r="F2393" s="79" t="str">
        <f>INDEX('Crosswalk Particulates'!$B:$B,MATCH('2017 EPA Data'!A2393,'Crosswalk Particulates'!$A:$A,0))</f>
        <v>Commercial Buildings Sector</v>
      </c>
      <c r="G2393" s="84">
        <f>INDEX('Crosswalk Particulates'!$E:$E,MATCH('2017 EPA Data'!$B2393,'Crosswalk Particulates'!$D:$D,0))</f>
        <v>0</v>
      </c>
      <c r="H2393" s="96">
        <f t="shared" si="37"/>
        <v>0</v>
      </c>
    </row>
    <row r="2394" spans="1:8" hidden="1">
      <c r="A2394" s="73" t="s">
        <v>2555</v>
      </c>
      <c r="B2394" s="73" t="s">
        <v>2706</v>
      </c>
      <c r="C2394" s="73" t="s">
        <v>2517</v>
      </c>
      <c r="D2394" s="86">
        <v>1495.12162104</v>
      </c>
      <c r="E2394" s="73" t="s">
        <v>2518</v>
      </c>
      <c r="F2394" s="79" t="str">
        <f>INDEX('Crosswalk Particulates'!$B:$B,MATCH('2017 EPA Data'!A2394,'Crosswalk Particulates'!$A:$A,0))</f>
        <v>process-other-industry</v>
      </c>
      <c r="G2394" s="84">
        <f>INDEX('Crosswalk Particulates'!$E:$E,MATCH('2017 EPA Data'!$B2394,'Crosswalk Particulates'!$D:$D,0))</f>
        <v>0</v>
      </c>
      <c r="H2394" s="96">
        <f t="shared" si="37"/>
        <v>0</v>
      </c>
    </row>
    <row r="2395" spans="1:8" hidden="1">
      <c r="A2395" s="73" t="s">
        <v>2649</v>
      </c>
      <c r="B2395" s="73" t="s">
        <v>2630</v>
      </c>
      <c r="D2395" s="86">
        <v>1494.0241860074095</v>
      </c>
      <c r="E2395" s="73" t="s">
        <v>2522</v>
      </c>
      <c r="F2395" s="79" t="str">
        <f>INDEX('Crosswalk Particulates'!$B:$B,MATCH('2017 EPA Data'!A2395,'Crosswalk Particulates'!$A:$A,0))</f>
        <v>Electricity Sector</v>
      </c>
      <c r="G2395" s="84">
        <f>INDEX('Crosswalk Particulates'!$E:$E,MATCH('2017 EPA Data'!$B2395,'Crosswalk Particulates'!$D:$D,0))</f>
        <v>0</v>
      </c>
      <c r="H2395" s="96">
        <f t="shared" si="37"/>
        <v>1355357554.5966287</v>
      </c>
    </row>
    <row r="2396" spans="1:8" hidden="1">
      <c r="A2396" s="73" t="s">
        <v>2519</v>
      </c>
      <c r="B2396" s="73" t="s">
        <v>2784</v>
      </c>
      <c r="C2396" s="73" t="s">
        <v>2517</v>
      </c>
      <c r="D2396" s="86">
        <v>1492.6918000000001</v>
      </c>
      <c r="E2396" s="73" t="s">
        <v>2518</v>
      </c>
      <c r="F2396" s="79" t="str">
        <f>INDEX('Crosswalk Particulates'!$B:$B,MATCH('2017 EPA Data'!A2396,'Crosswalk Particulates'!$A:$A,0))</f>
        <v>process-other-industry</v>
      </c>
      <c r="G2396" s="84">
        <f>INDEX('Crosswalk Particulates'!$E:$E,MATCH('2017 EPA Data'!$B2396,'Crosswalk Particulates'!$D:$D,0))</f>
        <v>0</v>
      </c>
      <c r="H2396" s="96">
        <f t="shared" si="37"/>
        <v>0</v>
      </c>
    </row>
    <row r="2397" spans="1:8" hidden="1">
      <c r="A2397" s="73" t="s">
        <v>2551</v>
      </c>
      <c r="B2397" s="73" t="s">
        <v>2716</v>
      </c>
      <c r="D2397" s="86">
        <v>1489.7887288989377</v>
      </c>
      <c r="E2397" s="73" t="s">
        <v>2522</v>
      </c>
      <c r="F2397" s="79" t="str">
        <f>INDEX('Crosswalk Particulates'!$B:$B,MATCH('2017 EPA Data'!A2397,'Crosswalk Particulates'!$A:$A,0))</f>
        <v>industry-fuel-natural gas</v>
      </c>
      <c r="G2397" s="84" t="str">
        <f>INDEX('Crosswalk Particulates'!$E:$E,MATCH('2017 EPA Data'!$B2397,'Crosswalk Particulates'!$D:$D,0))</f>
        <v>BC</v>
      </c>
      <c r="H2397" s="96">
        <f t="shared" si="37"/>
        <v>1351515207.9713855</v>
      </c>
    </row>
    <row r="2398" spans="1:8" hidden="1">
      <c r="A2398" s="73" t="s">
        <v>2629</v>
      </c>
      <c r="B2398" s="73" t="s">
        <v>2716</v>
      </c>
      <c r="D2398" s="86">
        <v>1488.35771756795</v>
      </c>
      <c r="E2398" s="73" t="s">
        <v>2522</v>
      </c>
      <c r="F2398" s="79" t="str">
        <f>INDEX('Crosswalk Particulates'!$B:$B,MATCH('2017 EPA Data'!A2398,'Crosswalk Particulates'!$A:$A,0))</f>
        <v>industry-fuel-oil</v>
      </c>
      <c r="G2398" s="84" t="str">
        <f>INDEX('Crosswalk Particulates'!$E:$E,MATCH('2017 EPA Data'!$B2398,'Crosswalk Particulates'!$D:$D,0))</f>
        <v>BC</v>
      </c>
      <c r="H2398" s="96">
        <f t="shared" si="37"/>
        <v>1350217014.7852693</v>
      </c>
    </row>
    <row r="2399" spans="1:8" hidden="1">
      <c r="A2399" s="73" t="s">
        <v>2553</v>
      </c>
      <c r="B2399" s="73" t="s">
        <v>2642</v>
      </c>
      <c r="C2399" s="73" t="s">
        <v>2517</v>
      </c>
      <c r="D2399" s="86">
        <v>1487.61194</v>
      </c>
      <c r="E2399" s="73" t="s">
        <v>2518</v>
      </c>
      <c r="F2399" s="79" t="str">
        <f>INDEX('Crosswalk Particulates'!$B:$B,MATCH('2017 EPA Data'!A2399,'Crosswalk Particulates'!$A:$A,0))</f>
        <v>process-other-industry</v>
      </c>
      <c r="G2399" s="84">
        <f>INDEX('Crosswalk Particulates'!$E:$E,MATCH('2017 EPA Data'!$B2399,'Crosswalk Particulates'!$D:$D,0))</f>
        <v>0</v>
      </c>
      <c r="H2399" s="96">
        <f t="shared" si="37"/>
        <v>0</v>
      </c>
    </row>
    <row r="2400" spans="1:8" hidden="1">
      <c r="A2400" s="73" t="s">
        <v>2669</v>
      </c>
      <c r="B2400" s="73" t="s">
        <v>2606</v>
      </c>
      <c r="C2400" s="73" t="s">
        <v>2517</v>
      </c>
      <c r="D2400" s="86">
        <v>1480.3480117104109</v>
      </c>
      <c r="E2400" s="73" t="s">
        <v>2518</v>
      </c>
      <c r="F2400" s="79" t="str">
        <f>INDEX('Crosswalk Particulates'!$B:$B,MATCH('2017 EPA Data'!A2400,'Crosswalk Particulates'!$A:$A,0))</f>
        <v>Commercial Buildings Sector</v>
      </c>
      <c r="G2400" s="84">
        <f>INDEX('Crosswalk Particulates'!$E:$E,MATCH('2017 EPA Data'!$B2400,'Crosswalk Particulates'!$D:$D,0))</f>
        <v>0</v>
      </c>
      <c r="H2400" s="96">
        <f t="shared" si="37"/>
        <v>0</v>
      </c>
    </row>
    <row r="2401" spans="1:8" hidden="1">
      <c r="A2401" s="73" t="s">
        <v>2596</v>
      </c>
      <c r="B2401" s="73" t="s">
        <v>2639</v>
      </c>
      <c r="C2401" s="73" t="s">
        <v>2517</v>
      </c>
      <c r="D2401" s="86">
        <v>1478.6146351746211</v>
      </c>
      <c r="E2401" s="73" t="s">
        <v>2518</v>
      </c>
      <c r="F2401" s="79" t="str">
        <f>INDEX('Crosswalk Particulates'!$B:$B,MATCH('2017 EPA Data'!A2401,'Crosswalk Particulates'!$A:$A,0))</f>
        <v>industry-fuel-coal</v>
      </c>
      <c r="G2401" s="84">
        <f>INDEX('Crosswalk Particulates'!$E:$E,MATCH('2017 EPA Data'!$B2401,'Crosswalk Particulates'!$D:$D,0))</f>
        <v>0</v>
      </c>
      <c r="H2401" s="96">
        <f t="shared" si="37"/>
        <v>0</v>
      </c>
    </row>
    <row r="2402" spans="1:8" hidden="1">
      <c r="A2402" s="73" t="s">
        <v>2565</v>
      </c>
      <c r="B2402" s="73" t="s">
        <v>2668</v>
      </c>
      <c r="C2402" s="73" t="s">
        <v>2517</v>
      </c>
      <c r="D2402" s="86">
        <v>1476.411996</v>
      </c>
      <c r="E2402" s="73" t="s">
        <v>2518</v>
      </c>
      <c r="F2402" s="79" t="str">
        <f>INDEX('Crosswalk Particulates'!$B:$B,MATCH('2017 EPA Data'!A2402,'Crosswalk Particulates'!$A:$A,0))</f>
        <v>Electricity Sector</v>
      </c>
      <c r="G2402" s="84">
        <f>INDEX('Crosswalk Particulates'!$E:$E,MATCH('2017 EPA Data'!$B2402,'Crosswalk Particulates'!$D:$D,0))</f>
        <v>0</v>
      </c>
      <c r="H2402" s="96">
        <f t="shared" si="37"/>
        <v>0</v>
      </c>
    </row>
    <row r="2403" spans="1:8" hidden="1">
      <c r="A2403" s="73" t="s">
        <v>2692</v>
      </c>
      <c r="B2403" s="73" t="s">
        <v>2726</v>
      </c>
      <c r="C2403" s="73" t="s">
        <v>2517</v>
      </c>
      <c r="D2403" s="86">
        <v>1475.0445886262505</v>
      </c>
      <c r="E2403" s="73" t="s">
        <v>2518</v>
      </c>
      <c r="F2403" s="79" t="str">
        <f>INDEX('Crosswalk Particulates'!$B:$B,MATCH('2017 EPA Data'!A2403,'Crosswalk Particulates'!$A:$A,0))</f>
        <v>Residential Buildings Sector</v>
      </c>
      <c r="G2403" s="84">
        <f>INDEX('Crosswalk Particulates'!$E:$E,MATCH('2017 EPA Data'!$B2403,'Crosswalk Particulates'!$D:$D,0))</f>
        <v>0</v>
      </c>
      <c r="H2403" s="96">
        <f t="shared" si="37"/>
        <v>0</v>
      </c>
    </row>
    <row r="2404" spans="1:8" hidden="1">
      <c r="A2404" s="73" t="s">
        <v>2584</v>
      </c>
      <c r="B2404" s="73" t="s">
        <v>2615</v>
      </c>
      <c r="C2404" s="73" t="s">
        <v>2557</v>
      </c>
      <c r="D2404" s="86">
        <v>1468.6090664999999</v>
      </c>
      <c r="E2404" s="73" t="s">
        <v>2522</v>
      </c>
      <c r="F2404" s="79" t="str">
        <f>INDEX('Crosswalk Particulates'!$B:$B,MATCH('2017 EPA Data'!A2404,'Crosswalk Particulates'!$A:$A,0))</f>
        <v>Electricity Sector</v>
      </c>
      <c r="G2404" s="84" t="str">
        <f>INDEX('Crosswalk Particulates'!$E:$E,MATCH('2017 EPA Data'!$B2404,'Crosswalk Particulates'!$D:$D,0))</f>
        <v>SOx</v>
      </c>
      <c r="H2404" s="96">
        <f t="shared" si="37"/>
        <v>1332301318.5945878</v>
      </c>
    </row>
    <row r="2405" spans="1:8" hidden="1">
      <c r="A2405" s="73" t="s">
        <v>2592</v>
      </c>
      <c r="B2405" s="73" t="s">
        <v>2686</v>
      </c>
      <c r="C2405" s="73" t="s">
        <v>2517</v>
      </c>
      <c r="D2405" s="86">
        <v>1463.1983238268001</v>
      </c>
      <c r="E2405" s="73" t="s">
        <v>2518</v>
      </c>
      <c r="F2405" s="79" t="str">
        <f>INDEX('Crosswalk Particulates'!$B:$B,MATCH('2017 EPA Data'!A2405,'Crosswalk Particulates'!$A:$A,0))</f>
        <v>process-ngps-industry</v>
      </c>
      <c r="G2405" s="84">
        <f>INDEX('Crosswalk Particulates'!$E:$E,MATCH('2017 EPA Data'!$B2405,'Crosswalk Particulates'!$D:$D,0))</f>
        <v>0</v>
      </c>
      <c r="H2405" s="96">
        <f t="shared" si="37"/>
        <v>0</v>
      </c>
    </row>
    <row r="2406" spans="1:8" hidden="1">
      <c r="A2406" s="73" t="s">
        <v>2582</v>
      </c>
      <c r="B2406" s="73" t="s">
        <v>2605</v>
      </c>
      <c r="C2406" s="73" t="s">
        <v>2557</v>
      </c>
      <c r="D2406" s="86">
        <v>1459.623713485443</v>
      </c>
      <c r="E2406" s="73" t="s">
        <v>2522</v>
      </c>
      <c r="F2406" s="79" t="str">
        <f>INDEX('Crosswalk Particulates'!$B:$B,MATCH('2017 EPA Data'!A2406,'Crosswalk Particulates'!$A:$A,0))</f>
        <v>Commercial Buildings Sector</v>
      </c>
      <c r="G2406" s="84">
        <f>INDEX('Crosswalk Particulates'!$E:$E,MATCH('2017 EPA Data'!$B2406,'Crosswalk Particulates'!$D:$D,0))</f>
        <v>0</v>
      </c>
      <c r="H2406" s="96">
        <f t="shared" si="37"/>
        <v>1324149933.7622294</v>
      </c>
    </row>
    <row r="2407" spans="1:8" hidden="1">
      <c r="A2407" s="73" t="s">
        <v>2582</v>
      </c>
      <c r="B2407" s="73" t="s">
        <v>2615</v>
      </c>
      <c r="C2407" s="73" t="s">
        <v>2557</v>
      </c>
      <c r="D2407" s="86">
        <v>1448.6590541222731</v>
      </c>
      <c r="E2407" s="73" t="s">
        <v>2522</v>
      </c>
      <c r="F2407" s="79" t="str">
        <f>INDEX('Crosswalk Particulates'!$B:$B,MATCH('2017 EPA Data'!A2407,'Crosswalk Particulates'!$A:$A,0))</f>
        <v>Commercial Buildings Sector</v>
      </c>
      <c r="G2407" s="84" t="str">
        <f>INDEX('Crosswalk Particulates'!$E:$E,MATCH('2017 EPA Data'!$B2407,'Crosswalk Particulates'!$D:$D,0))</f>
        <v>SOx</v>
      </c>
      <c r="H2407" s="96">
        <f t="shared" si="37"/>
        <v>1314202950.2792075</v>
      </c>
    </row>
    <row r="2408" spans="1:8" hidden="1">
      <c r="A2408" s="73" t="s">
        <v>2602</v>
      </c>
      <c r="B2408" s="73" t="s">
        <v>2728</v>
      </c>
      <c r="C2408" s="73" t="s">
        <v>2517</v>
      </c>
      <c r="D2408" s="86">
        <v>1447.6482625296644</v>
      </c>
      <c r="E2408" s="73" t="s">
        <v>2518</v>
      </c>
      <c r="F2408" s="79" t="str">
        <f>INDEX('Crosswalk Particulates'!$B:$B,MATCH('2017 EPA Data'!A2408,'Crosswalk Particulates'!$A:$A,0))</f>
        <v>process-other-industry</v>
      </c>
      <c r="G2408" s="84">
        <f>INDEX('Crosswalk Particulates'!$E:$E,MATCH('2017 EPA Data'!$B2408,'Crosswalk Particulates'!$D:$D,0))</f>
        <v>0</v>
      </c>
      <c r="H2408" s="96">
        <f t="shared" si="37"/>
        <v>0</v>
      </c>
    </row>
    <row r="2409" spans="1:8" hidden="1">
      <c r="A2409" s="73" t="s">
        <v>2547</v>
      </c>
      <c r="B2409" s="73" t="s">
        <v>2597</v>
      </c>
      <c r="C2409" s="73" t="s">
        <v>2521</v>
      </c>
      <c r="D2409" s="86">
        <v>1445.2567200015151</v>
      </c>
      <c r="E2409" s="73" t="s">
        <v>2522</v>
      </c>
      <c r="F2409" s="79" t="str">
        <f>INDEX('Crosswalk Particulates'!$B:$B,MATCH('2017 EPA Data'!A2409,'Crosswalk Particulates'!$A:$A,0))</f>
        <v>process-other-industry</v>
      </c>
      <c r="G2409" s="84" t="str">
        <f>INDEX('Crosswalk Particulates'!$E:$E,MATCH('2017 EPA Data'!$B2409,'Crosswalk Particulates'!$D:$D,0))</f>
        <v>CH4</v>
      </c>
      <c r="H2409" s="96">
        <f t="shared" si="37"/>
        <v>1311116401.0137939</v>
      </c>
    </row>
    <row r="2410" spans="1:8" hidden="1">
      <c r="A2410" s="73" t="s">
        <v>2538</v>
      </c>
      <c r="B2410" s="73" t="s">
        <v>2621</v>
      </c>
      <c r="C2410" s="73" t="s">
        <v>2517</v>
      </c>
      <c r="D2410" s="86">
        <v>1444.9282352729599</v>
      </c>
      <c r="E2410" s="73" t="s">
        <v>2518</v>
      </c>
      <c r="F2410" s="79" t="str">
        <f>INDEX('Crosswalk Particulates'!$B:$B,MATCH('2017 EPA Data'!A2410,'Crosswalk Particulates'!$A:$A,0))</f>
        <v>process-other-industry</v>
      </c>
      <c r="G2410" s="84">
        <f>INDEX('Crosswalk Particulates'!$E:$E,MATCH('2017 EPA Data'!$B2410,'Crosswalk Particulates'!$D:$D,0))</f>
        <v>0</v>
      </c>
      <c r="H2410" s="96">
        <f t="shared" si="37"/>
        <v>0</v>
      </c>
    </row>
    <row r="2411" spans="1:8" hidden="1">
      <c r="A2411" s="73" t="s">
        <v>2647</v>
      </c>
      <c r="B2411" s="73" t="s">
        <v>2556</v>
      </c>
      <c r="C2411" s="73" t="s">
        <v>2557</v>
      </c>
      <c r="D2411" s="86">
        <v>1443.293450121</v>
      </c>
      <c r="E2411" s="73" t="s">
        <v>2522</v>
      </c>
      <c r="F2411" s="79" t="str">
        <f>INDEX('Crosswalk Particulates'!$B:$B,MATCH('2017 EPA Data'!A2411,'Crosswalk Particulates'!$A:$A,0))</f>
        <v>process-mining-industry</v>
      </c>
      <c r="G2411" s="84" t="str">
        <f>INDEX('Crosswalk Particulates'!$E:$E,MATCH('2017 EPA Data'!$B2411,'Crosswalk Particulates'!$D:$D,0))</f>
        <v>VOC</v>
      </c>
      <c r="H2411" s="96">
        <f t="shared" si="37"/>
        <v>1309335350.4195735</v>
      </c>
    </row>
    <row r="2412" spans="1:8" hidden="1">
      <c r="A2412" s="73" t="s">
        <v>2585</v>
      </c>
      <c r="B2412" s="73" t="s">
        <v>2622</v>
      </c>
      <c r="C2412" s="73" t="s">
        <v>2623</v>
      </c>
      <c r="D2412" s="86">
        <v>1440.5649594661666</v>
      </c>
      <c r="E2412" s="73" t="s">
        <v>2518</v>
      </c>
      <c r="F2412" s="79" t="str">
        <f>INDEX('Crosswalk Particulates'!$B:$B,MATCH('2017 EPA Data'!A2412,'Crosswalk Particulates'!$A:$A,0))</f>
        <v>process-other-industry</v>
      </c>
      <c r="G2412" s="84">
        <f>INDEX('Crosswalk Particulates'!$E:$E,MATCH('2017 EPA Data'!$B2412,'Crosswalk Particulates'!$D:$D,0))</f>
        <v>0</v>
      </c>
      <c r="H2412" s="96">
        <f t="shared" si="37"/>
        <v>0</v>
      </c>
    </row>
    <row r="2413" spans="1:8" hidden="1">
      <c r="A2413" s="73" t="s">
        <v>2632</v>
      </c>
      <c r="B2413" s="73" t="s">
        <v>2571</v>
      </c>
      <c r="C2413" s="73" t="s">
        <v>2517</v>
      </c>
      <c r="D2413" s="86">
        <v>1436.9296999999999</v>
      </c>
      <c r="E2413" s="73" t="s">
        <v>2518</v>
      </c>
      <c r="F2413" s="79" t="str">
        <f>INDEX('Crosswalk Particulates'!$B:$B,MATCH('2017 EPA Data'!A2413,'Crosswalk Particulates'!$A:$A,0))</f>
        <v>industry-fuel-other</v>
      </c>
      <c r="G2413" s="84">
        <f>INDEX('Crosswalk Particulates'!$E:$E,MATCH('2017 EPA Data'!$B2413,'Crosswalk Particulates'!$D:$D,0))</f>
        <v>0</v>
      </c>
      <c r="H2413" s="96">
        <f t="shared" si="37"/>
        <v>0</v>
      </c>
    </row>
    <row r="2414" spans="1:8" hidden="1">
      <c r="A2414" s="73" t="s">
        <v>2547</v>
      </c>
      <c r="B2414" s="73" t="s">
        <v>2638</v>
      </c>
      <c r="C2414" s="73" t="s">
        <v>2517</v>
      </c>
      <c r="D2414" s="86">
        <v>1434.5709999999999</v>
      </c>
      <c r="E2414" s="73" t="s">
        <v>2518</v>
      </c>
      <c r="F2414" s="79" t="str">
        <f>INDEX('Crosswalk Particulates'!$B:$B,MATCH('2017 EPA Data'!A2414,'Crosswalk Particulates'!$A:$A,0))</f>
        <v>process-other-industry</v>
      </c>
      <c r="G2414" s="84">
        <f>INDEX('Crosswalk Particulates'!$E:$E,MATCH('2017 EPA Data'!$B2414,'Crosswalk Particulates'!$D:$D,0))</f>
        <v>0</v>
      </c>
      <c r="H2414" s="96">
        <f t="shared" si="37"/>
        <v>0</v>
      </c>
    </row>
    <row r="2415" spans="1:8" hidden="1">
      <c r="A2415" s="73" t="s">
        <v>2581</v>
      </c>
      <c r="B2415" s="73" t="s">
        <v>2579</v>
      </c>
      <c r="C2415" s="73" t="s">
        <v>2517</v>
      </c>
      <c r="D2415" s="86">
        <v>1422.6</v>
      </c>
      <c r="E2415" s="73" t="s">
        <v>2518</v>
      </c>
      <c r="F2415" s="79" t="str">
        <f>INDEX('Crosswalk Particulates'!$B:$B,MATCH('2017 EPA Data'!A2415,'Crosswalk Particulates'!$A:$A,0))</f>
        <v>Electricity Sector</v>
      </c>
      <c r="G2415" s="84">
        <f>INDEX('Crosswalk Particulates'!$E:$E,MATCH('2017 EPA Data'!$B2415,'Crosswalk Particulates'!$D:$D,0))</f>
        <v>0</v>
      </c>
      <c r="H2415" s="96">
        <f t="shared" si="37"/>
        <v>0</v>
      </c>
    </row>
    <row r="2416" spans="1:8" hidden="1">
      <c r="A2416" s="73" t="s">
        <v>2632</v>
      </c>
      <c r="B2416" s="73" t="s">
        <v>2740</v>
      </c>
      <c r="C2416" s="73" t="s">
        <v>2517</v>
      </c>
      <c r="D2416" s="86">
        <v>1416.4505980521649</v>
      </c>
      <c r="E2416" s="73" t="s">
        <v>2518</v>
      </c>
      <c r="F2416" s="79" t="str">
        <f>INDEX('Crosswalk Particulates'!$B:$B,MATCH('2017 EPA Data'!A2416,'Crosswalk Particulates'!$A:$A,0))</f>
        <v>industry-fuel-other</v>
      </c>
      <c r="G2416" s="84">
        <f>INDEX('Crosswalk Particulates'!$E:$E,MATCH('2017 EPA Data'!$B2416,'Crosswalk Particulates'!$D:$D,0))</f>
        <v>0</v>
      </c>
      <c r="H2416" s="96">
        <f t="shared" si="37"/>
        <v>0</v>
      </c>
    </row>
    <row r="2417" spans="1:8" hidden="1">
      <c r="A2417" s="73" t="s">
        <v>2534</v>
      </c>
      <c r="B2417" s="73" t="s">
        <v>2685</v>
      </c>
      <c r="C2417" s="73" t="s">
        <v>2517</v>
      </c>
      <c r="D2417" s="86">
        <v>1415.4803672838311</v>
      </c>
      <c r="E2417" s="73" t="s">
        <v>2518</v>
      </c>
      <c r="F2417" s="79" t="str">
        <f>INDEX('Crosswalk Particulates'!$B:$B,MATCH('2017 EPA Data'!A2417,'Crosswalk Particulates'!$A:$A,0))</f>
        <v>Other-EPA</v>
      </c>
      <c r="G2417" s="84">
        <f>INDEX('Crosswalk Particulates'!$E:$E,MATCH('2017 EPA Data'!$B2417,'Crosswalk Particulates'!$D:$D,0))</f>
        <v>0</v>
      </c>
      <c r="H2417" s="96">
        <f t="shared" si="37"/>
        <v>0</v>
      </c>
    </row>
    <row r="2418" spans="1:8" hidden="1">
      <c r="A2418" s="73" t="s">
        <v>2553</v>
      </c>
      <c r="B2418" s="73" t="s">
        <v>2567</v>
      </c>
      <c r="C2418" s="73" t="s">
        <v>2517</v>
      </c>
      <c r="D2418" s="86">
        <v>1414.89</v>
      </c>
      <c r="E2418" s="73" t="s">
        <v>2518</v>
      </c>
      <c r="F2418" s="79" t="str">
        <f>INDEX('Crosswalk Particulates'!$B:$B,MATCH('2017 EPA Data'!A2418,'Crosswalk Particulates'!$A:$A,0))</f>
        <v>process-other-industry</v>
      </c>
      <c r="G2418" s="84">
        <f>INDEX('Crosswalk Particulates'!$E:$E,MATCH('2017 EPA Data'!$B2418,'Crosswalk Particulates'!$D:$D,0))</f>
        <v>0</v>
      </c>
      <c r="H2418" s="96">
        <f t="shared" si="37"/>
        <v>0</v>
      </c>
    </row>
    <row r="2419" spans="1:8" hidden="1">
      <c r="A2419" s="73" t="s">
        <v>2545</v>
      </c>
      <c r="B2419" s="73" t="s">
        <v>2605</v>
      </c>
      <c r="C2419" s="73" t="s">
        <v>2557</v>
      </c>
      <c r="D2419" s="86">
        <v>1409.0575765515639</v>
      </c>
      <c r="E2419" s="73" t="s">
        <v>2522</v>
      </c>
      <c r="F2419" s="79" t="str">
        <f>INDEX('Crosswalk Particulates'!$B:$B,MATCH('2017 EPA Data'!A2419,'Crosswalk Particulates'!$A:$A,0))</f>
        <v>Transportation Sector</v>
      </c>
      <c r="G2419" s="84">
        <f>INDEX('Crosswalk Particulates'!$E:$E,MATCH('2017 EPA Data'!$B2419,'Crosswalk Particulates'!$D:$D,0))</f>
        <v>0</v>
      </c>
      <c r="H2419" s="96">
        <f t="shared" si="37"/>
        <v>1278277051.420711</v>
      </c>
    </row>
    <row r="2420" spans="1:8" hidden="1">
      <c r="A2420" s="73" t="s">
        <v>2584</v>
      </c>
      <c r="B2420" s="73" t="s">
        <v>2571</v>
      </c>
      <c r="C2420" s="73" t="s">
        <v>2517</v>
      </c>
      <c r="D2420" s="86">
        <v>1407.4</v>
      </c>
      <c r="E2420" s="73" t="s">
        <v>2518</v>
      </c>
      <c r="F2420" s="79" t="str">
        <f>INDEX('Crosswalk Particulates'!$B:$B,MATCH('2017 EPA Data'!A2420,'Crosswalk Particulates'!$A:$A,0))</f>
        <v>Electricity Sector</v>
      </c>
      <c r="G2420" s="84">
        <f>INDEX('Crosswalk Particulates'!$E:$E,MATCH('2017 EPA Data'!$B2420,'Crosswalk Particulates'!$D:$D,0))</f>
        <v>0</v>
      </c>
      <c r="H2420" s="96">
        <f t="shared" si="37"/>
        <v>0</v>
      </c>
    </row>
    <row r="2421" spans="1:8" hidden="1">
      <c r="A2421" s="73" t="s">
        <v>2595</v>
      </c>
      <c r="B2421" s="73" t="s">
        <v>2704</v>
      </c>
      <c r="C2421" s="73" t="s">
        <v>2517</v>
      </c>
      <c r="D2421" s="86">
        <v>1405</v>
      </c>
      <c r="E2421" s="73" t="s">
        <v>2518</v>
      </c>
      <c r="F2421" s="79" t="str">
        <f>INDEX('Crosswalk Particulates'!$B:$B,MATCH('2017 EPA Data'!A2421,'Crosswalk Particulates'!$A:$A,0))</f>
        <v>process-other-industry</v>
      </c>
      <c r="G2421" s="84">
        <f>INDEX('Crosswalk Particulates'!$E:$E,MATCH('2017 EPA Data'!$B2421,'Crosswalk Particulates'!$D:$D,0))</f>
        <v>0</v>
      </c>
      <c r="H2421" s="96">
        <f t="shared" si="37"/>
        <v>0</v>
      </c>
    </row>
    <row r="2422" spans="1:8" hidden="1">
      <c r="A2422" s="73" t="s">
        <v>2586</v>
      </c>
      <c r="B2422" s="73" t="s">
        <v>2772</v>
      </c>
      <c r="C2422" s="73" t="s">
        <v>2517</v>
      </c>
      <c r="D2422" s="86">
        <v>1401.31</v>
      </c>
      <c r="E2422" s="73" t="s">
        <v>2518</v>
      </c>
      <c r="F2422" s="79" t="str">
        <f>INDEX('Crosswalk Particulates'!$B:$B,MATCH('2017 EPA Data'!A2422,'Crosswalk Particulates'!$A:$A,0))</f>
        <v>process-other-industry</v>
      </c>
      <c r="G2422" s="84">
        <f>INDEX('Crosswalk Particulates'!$E:$E,MATCH('2017 EPA Data'!$B2422,'Crosswalk Particulates'!$D:$D,0))</f>
        <v>0</v>
      </c>
      <c r="H2422" s="96">
        <f t="shared" si="37"/>
        <v>0</v>
      </c>
    </row>
    <row r="2423" spans="1:8" hidden="1">
      <c r="A2423" s="73" t="s">
        <v>2527</v>
      </c>
      <c r="B2423" s="73" t="s">
        <v>2698</v>
      </c>
      <c r="C2423" s="73" t="s">
        <v>2521</v>
      </c>
      <c r="D2423" s="86">
        <v>1399.8409654886934</v>
      </c>
      <c r="E2423" s="73" t="s">
        <v>2522</v>
      </c>
      <c r="F2423" s="79" t="str">
        <f>INDEX('Crosswalk Particulates'!$B:$B,MATCH('2017 EPA Data'!A2423,'Crosswalk Particulates'!$A:$A,0))</f>
        <v>Transportation Sector</v>
      </c>
      <c r="G2423" s="84" t="str">
        <f>INDEX('Crosswalk Particulates'!$E:$E,MATCH('2017 EPA Data'!$B2423,'Crosswalk Particulates'!$D:$D,0))</f>
        <v>N2O</v>
      </c>
      <c r="H2423" s="96">
        <f t="shared" si="37"/>
        <v>1269915872.5664229</v>
      </c>
    </row>
    <row r="2424" spans="1:8" hidden="1">
      <c r="A2424" s="73" t="s">
        <v>2519</v>
      </c>
      <c r="B2424" s="73" t="s">
        <v>2747</v>
      </c>
      <c r="C2424" s="73" t="s">
        <v>2517</v>
      </c>
      <c r="D2424" s="86">
        <v>1392.3748449899999</v>
      </c>
      <c r="E2424" s="73" t="s">
        <v>2518</v>
      </c>
      <c r="F2424" s="79" t="str">
        <f>INDEX('Crosswalk Particulates'!$B:$B,MATCH('2017 EPA Data'!A2424,'Crosswalk Particulates'!$A:$A,0))</f>
        <v>process-other-industry</v>
      </c>
      <c r="G2424" s="84">
        <f>INDEX('Crosswalk Particulates'!$E:$E,MATCH('2017 EPA Data'!$B2424,'Crosswalk Particulates'!$D:$D,0))</f>
        <v>0</v>
      </c>
      <c r="H2424" s="96">
        <f t="shared" si="37"/>
        <v>0</v>
      </c>
    </row>
    <row r="2425" spans="1:8" hidden="1">
      <c r="A2425" s="73" t="s">
        <v>2547</v>
      </c>
      <c r="B2425" s="73" t="s">
        <v>2690</v>
      </c>
      <c r="C2425" s="73" t="s">
        <v>2517</v>
      </c>
      <c r="D2425" s="86">
        <v>1392.1756350000001</v>
      </c>
      <c r="E2425" s="73" t="s">
        <v>2518</v>
      </c>
      <c r="F2425" s="79" t="str">
        <f>INDEX('Crosswalk Particulates'!$B:$B,MATCH('2017 EPA Data'!A2425,'Crosswalk Particulates'!$A:$A,0))</f>
        <v>process-other-industry</v>
      </c>
      <c r="G2425" s="84">
        <f>INDEX('Crosswalk Particulates'!$E:$E,MATCH('2017 EPA Data'!$B2425,'Crosswalk Particulates'!$D:$D,0))</f>
        <v>0</v>
      </c>
      <c r="H2425" s="96">
        <f t="shared" si="37"/>
        <v>0</v>
      </c>
    </row>
    <row r="2426" spans="1:8" hidden="1">
      <c r="A2426" s="73" t="s">
        <v>2669</v>
      </c>
      <c r="B2426" s="73" t="s">
        <v>2544</v>
      </c>
      <c r="C2426" s="73" t="s">
        <v>2517</v>
      </c>
      <c r="D2426" s="86">
        <v>1389.971425622</v>
      </c>
      <c r="E2426" s="73" t="s">
        <v>2518</v>
      </c>
      <c r="F2426" s="79" t="str">
        <f>INDEX('Crosswalk Particulates'!$B:$B,MATCH('2017 EPA Data'!A2426,'Crosswalk Particulates'!$A:$A,0))</f>
        <v>Commercial Buildings Sector</v>
      </c>
      <c r="G2426" s="84">
        <f>INDEX('Crosswalk Particulates'!$E:$E,MATCH('2017 EPA Data'!$B2426,'Crosswalk Particulates'!$D:$D,0))</f>
        <v>0</v>
      </c>
      <c r="H2426" s="96">
        <f t="shared" si="37"/>
        <v>0</v>
      </c>
    </row>
    <row r="2427" spans="1:8" hidden="1">
      <c r="A2427" s="73" t="s">
        <v>2586</v>
      </c>
      <c r="B2427" s="73" t="s">
        <v>2678</v>
      </c>
      <c r="C2427" s="73" t="s">
        <v>2517</v>
      </c>
      <c r="D2427" s="86">
        <v>1389.8860927999999</v>
      </c>
      <c r="E2427" s="73" t="s">
        <v>2518</v>
      </c>
      <c r="F2427" s="79" t="str">
        <f>INDEX('Crosswalk Particulates'!$B:$B,MATCH('2017 EPA Data'!A2427,'Crosswalk Particulates'!$A:$A,0))</f>
        <v>process-other-industry</v>
      </c>
      <c r="G2427" s="84">
        <f>INDEX('Crosswalk Particulates'!$E:$E,MATCH('2017 EPA Data'!$B2427,'Crosswalk Particulates'!$D:$D,0))</f>
        <v>0</v>
      </c>
      <c r="H2427" s="96">
        <f t="shared" si="37"/>
        <v>0</v>
      </c>
    </row>
    <row r="2428" spans="1:8" hidden="1">
      <c r="A2428" s="73" t="s">
        <v>2578</v>
      </c>
      <c r="B2428" s="73" t="s">
        <v>2681</v>
      </c>
      <c r="C2428" s="73" t="s">
        <v>2517</v>
      </c>
      <c r="D2428" s="86">
        <v>1389.4179420093001</v>
      </c>
      <c r="E2428" s="73" t="s">
        <v>2518</v>
      </c>
      <c r="F2428" s="79" t="str">
        <f>INDEX('Crosswalk Particulates'!$B:$B,MATCH('2017 EPA Data'!A2428,'Crosswalk Particulates'!$A:$A,0))</f>
        <v>process-chemicals-industry</v>
      </c>
      <c r="G2428" s="84">
        <f>INDEX('Crosswalk Particulates'!$E:$E,MATCH('2017 EPA Data'!$B2428,'Crosswalk Particulates'!$D:$D,0))</f>
        <v>0</v>
      </c>
      <c r="H2428" s="96">
        <f t="shared" si="37"/>
        <v>0</v>
      </c>
    </row>
    <row r="2429" spans="1:8" hidden="1">
      <c r="A2429" s="73" t="s">
        <v>2519</v>
      </c>
      <c r="B2429" s="73" t="s">
        <v>2767</v>
      </c>
      <c r="C2429" s="73" t="s">
        <v>2517</v>
      </c>
      <c r="D2429" s="86">
        <v>1384.5498</v>
      </c>
      <c r="E2429" s="73" t="s">
        <v>2518</v>
      </c>
      <c r="F2429" s="79" t="str">
        <f>INDEX('Crosswalk Particulates'!$B:$B,MATCH('2017 EPA Data'!A2429,'Crosswalk Particulates'!$A:$A,0))</f>
        <v>process-other-industry</v>
      </c>
      <c r="G2429" s="84">
        <f>INDEX('Crosswalk Particulates'!$E:$E,MATCH('2017 EPA Data'!$B2429,'Crosswalk Particulates'!$D:$D,0))</f>
        <v>0</v>
      </c>
      <c r="H2429" s="96">
        <f t="shared" si="37"/>
        <v>0</v>
      </c>
    </row>
    <row r="2430" spans="1:8" hidden="1">
      <c r="A2430" s="73" t="s">
        <v>2585</v>
      </c>
      <c r="B2430" s="73" t="s">
        <v>2725</v>
      </c>
      <c r="C2430" s="73" t="s">
        <v>2517</v>
      </c>
      <c r="D2430" s="86">
        <v>1383.135464838</v>
      </c>
      <c r="E2430" s="73" t="s">
        <v>2518</v>
      </c>
      <c r="F2430" s="79" t="str">
        <f>INDEX('Crosswalk Particulates'!$B:$B,MATCH('2017 EPA Data'!A2430,'Crosswalk Particulates'!$A:$A,0))</f>
        <v>process-other-industry</v>
      </c>
      <c r="G2430" s="84">
        <f>INDEX('Crosswalk Particulates'!$E:$E,MATCH('2017 EPA Data'!$B2430,'Crosswalk Particulates'!$D:$D,0))</f>
        <v>0</v>
      </c>
      <c r="H2430" s="96">
        <f t="shared" si="37"/>
        <v>0</v>
      </c>
    </row>
    <row r="2431" spans="1:8" hidden="1">
      <c r="A2431" s="73" t="s">
        <v>2549</v>
      </c>
      <c r="B2431" s="73" t="s">
        <v>2753</v>
      </c>
      <c r="D2431" s="86">
        <v>1382.9716370487643</v>
      </c>
      <c r="E2431" s="73" t="s">
        <v>2522</v>
      </c>
      <c r="F2431" s="79" t="str">
        <f>INDEX('Crosswalk Particulates'!$B:$B,MATCH('2017 EPA Data'!A2431,'Crosswalk Particulates'!$A:$A,0))</f>
        <v>Residential Buildings Sector</v>
      </c>
      <c r="G2431" s="84">
        <f>INDEX('Crosswalk Particulates'!$E:$E,MATCH('2017 EPA Data'!$B2431,'Crosswalk Particulates'!$D:$D,0))</f>
        <v>0</v>
      </c>
      <c r="H2431" s="96">
        <f t="shared" si="37"/>
        <v>1254612257.031837</v>
      </c>
    </row>
    <row r="2432" spans="1:8" hidden="1">
      <c r="A2432" s="73" t="s">
        <v>2542</v>
      </c>
      <c r="B2432" s="73" t="s">
        <v>2566</v>
      </c>
      <c r="C2432" s="73" t="s">
        <v>2517</v>
      </c>
      <c r="D2432" s="86">
        <v>1378</v>
      </c>
      <c r="E2432" s="73" t="s">
        <v>2518</v>
      </c>
      <c r="F2432" s="79" t="str">
        <f>INDEX('Crosswalk Particulates'!$B:$B,MATCH('2017 EPA Data'!A2432,'Crosswalk Particulates'!$A:$A,0))</f>
        <v>process-ngps-industry</v>
      </c>
      <c r="G2432" s="84">
        <f>INDEX('Crosswalk Particulates'!$E:$E,MATCH('2017 EPA Data'!$B2432,'Crosswalk Particulates'!$D:$D,0))</f>
        <v>0</v>
      </c>
      <c r="H2432" s="96">
        <f t="shared" si="37"/>
        <v>0</v>
      </c>
    </row>
    <row r="2433" spans="1:8" hidden="1">
      <c r="A2433" s="73" t="s">
        <v>2554</v>
      </c>
      <c r="B2433" s="73" t="s">
        <v>2610</v>
      </c>
      <c r="C2433" s="73" t="s">
        <v>2557</v>
      </c>
      <c r="D2433" s="86">
        <v>1372.7651587087398</v>
      </c>
      <c r="E2433" s="73" t="s">
        <v>2522</v>
      </c>
      <c r="F2433" s="79" t="str">
        <f>INDEX('Crosswalk Particulates'!$B:$B,MATCH('2017 EPA Data'!A2433,'Crosswalk Particulates'!$A:$A,0))</f>
        <v>Transportation Sector</v>
      </c>
      <c r="G2433" s="84" t="str">
        <f>INDEX('Crosswalk Particulates'!$E:$E,MATCH('2017 EPA Data'!$B2433,'Crosswalk Particulates'!$D:$D,0))</f>
        <v>PM25</v>
      </c>
      <c r="H2433" s="96">
        <f t="shared" si="37"/>
        <v>1245353084.6211503</v>
      </c>
    </row>
    <row r="2434" spans="1:8" hidden="1">
      <c r="A2434" s="73" t="s">
        <v>2554</v>
      </c>
      <c r="B2434" s="73" t="s">
        <v>2605</v>
      </c>
      <c r="C2434" s="73" t="s">
        <v>2557</v>
      </c>
      <c r="D2434" s="86">
        <v>1372.529196616151</v>
      </c>
      <c r="E2434" s="73" t="s">
        <v>2522</v>
      </c>
      <c r="F2434" s="79" t="str">
        <f>INDEX('Crosswalk Particulates'!$B:$B,MATCH('2017 EPA Data'!A2434,'Crosswalk Particulates'!$A:$A,0))</f>
        <v>Transportation Sector</v>
      </c>
      <c r="G2434" s="84">
        <f>INDEX('Crosswalk Particulates'!$E:$E,MATCH('2017 EPA Data'!$B2434,'Crosswalk Particulates'!$D:$D,0))</f>
        <v>0</v>
      </c>
      <c r="H2434" s="96">
        <f t="shared" si="37"/>
        <v>1245139023.1569624</v>
      </c>
    </row>
    <row r="2435" spans="1:8" hidden="1">
      <c r="A2435" s="73" t="s">
        <v>2631</v>
      </c>
      <c r="B2435" s="73" t="s">
        <v>2615</v>
      </c>
      <c r="C2435" s="73" t="s">
        <v>2557</v>
      </c>
      <c r="D2435" s="86">
        <v>1371.34948543622</v>
      </c>
      <c r="E2435" s="73" t="s">
        <v>2522</v>
      </c>
      <c r="F2435" s="79" t="str">
        <f>INDEX('Crosswalk Particulates'!$B:$B,MATCH('2017 EPA Data'!A2435,'Crosswalk Particulates'!$A:$A,0))</f>
        <v>Residential Buildings Sector</v>
      </c>
      <c r="G2435" s="84" t="str">
        <f>INDEX('Crosswalk Particulates'!$E:$E,MATCH('2017 EPA Data'!$B2435,'Crosswalk Particulates'!$D:$D,0))</f>
        <v>SOx</v>
      </c>
      <c r="H2435" s="96">
        <f t="shared" si="37"/>
        <v>1244068805.904165</v>
      </c>
    </row>
    <row r="2436" spans="1:8" hidden="1">
      <c r="A2436" s="73" t="s">
        <v>2619</v>
      </c>
      <c r="B2436" s="73" t="s">
        <v>2561</v>
      </c>
      <c r="C2436" s="73" t="s">
        <v>2517</v>
      </c>
      <c r="D2436" s="86">
        <v>1370.4197999999999</v>
      </c>
      <c r="E2436" s="73" t="s">
        <v>2518</v>
      </c>
      <c r="F2436" s="79" t="str">
        <f>INDEX('Crosswalk Particulates'!$B:$B,MATCH('2017 EPA Data'!A2436,'Crosswalk Particulates'!$A:$A,0))</f>
        <v>process-iron and steel-industry</v>
      </c>
      <c r="G2436" s="84">
        <f>INDEX('Crosswalk Particulates'!$E:$E,MATCH('2017 EPA Data'!$B2436,'Crosswalk Particulates'!$D:$D,0))</f>
        <v>0</v>
      </c>
      <c r="H2436" s="96">
        <f t="shared" ref="H2436:H2499" si="38">IF(E2436="TON",D2436/metricton_to_shortton,0)*10^6</f>
        <v>0</v>
      </c>
    </row>
    <row r="2437" spans="1:8" hidden="1">
      <c r="A2437" s="73" t="s">
        <v>2596</v>
      </c>
      <c r="B2437" s="73" t="s">
        <v>2699</v>
      </c>
      <c r="C2437" s="73" t="s">
        <v>2517</v>
      </c>
      <c r="D2437" s="86">
        <v>1367.82</v>
      </c>
      <c r="E2437" s="73" t="s">
        <v>2518</v>
      </c>
      <c r="F2437" s="79" t="str">
        <f>INDEX('Crosswalk Particulates'!$B:$B,MATCH('2017 EPA Data'!A2437,'Crosswalk Particulates'!$A:$A,0))</f>
        <v>industry-fuel-coal</v>
      </c>
      <c r="G2437" s="84">
        <f>INDEX('Crosswalk Particulates'!$E:$E,MATCH('2017 EPA Data'!$B2437,'Crosswalk Particulates'!$D:$D,0))</f>
        <v>0</v>
      </c>
      <c r="H2437" s="96">
        <f t="shared" si="38"/>
        <v>0</v>
      </c>
    </row>
    <row r="2438" spans="1:8" hidden="1">
      <c r="A2438" s="73" t="s">
        <v>2553</v>
      </c>
      <c r="B2438" s="73" t="s">
        <v>2688</v>
      </c>
      <c r="C2438" s="73" t="s">
        <v>2517</v>
      </c>
      <c r="D2438" s="86">
        <v>1367.8061660000001</v>
      </c>
      <c r="E2438" s="73" t="s">
        <v>2518</v>
      </c>
      <c r="F2438" s="79" t="str">
        <f>INDEX('Crosswalk Particulates'!$B:$B,MATCH('2017 EPA Data'!A2438,'Crosswalk Particulates'!$A:$A,0))</f>
        <v>process-other-industry</v>
      </c>
      <c r="G2438" s="84">
        <f>INDEX('Crosswalk Particulates'!$E:$E,MATCH('2017 EPA Data'!$B2438,'Crosswalk Particulates'!$D:$D,0))</f>
        <v>0</v>
      </c>
      <c r="H2438" s="96">
        <f t="shared" si="38"/>
        <v>0</v>
      </c>
    </row>
    <row r="2439" spans="1:8" hidden="1">
      <c r="A2439" s="73" t="s">
        <v>2527</v>
      </c>
      <c r="B2439" s="73" t="s">
        <v>2726</v>
      </c>
      <c r="C2439" s="73" t="s">
        <v>2517</v>
      </c>
      <c r="D2439" s="86">
        <v>1359.4556267894448</v>
      </c>
      <c r="E2439" s="73" t="s">
        <v>2518</v>
      </c>
      <c r="F2439" s="79" t="str">
        <f>INDEX('Crosswalk Particulates'!$B:$B,MATCH('2017 EPA Data'!A2439,'Crosswalk Particulates'!$A:$A,0))</f>
        <v>Transportation Sector</v>
      </c>
      <c r="G2439" s="84">
        <f>INDEX('Crosswalk Particulates'!$E:$E,MATCH('2017 EPA Data'!$B2439,'Crosswalk Particulates'!$D:$D,0))</f>
        <v>0</v>
      </c>
      <c r="H2439" s="96">
        <f t="shared" si="38"/>
        <v>0</v>
      </c>
    </row>
    <row r="2440" spans="1:8" hidden="1">
      <c r="A2440" s="73" t="s">
        <v>2627</v>
      </c>
      <c r="B2440" s="73" t="s">
        <v>2753</v>
      </c>
      <c r="D2440" s="86">
        <v>1350.3582663692277</v>
      </c>
      <c r="E2440" s="73" t="s">
        <v>2522</v>
      </c>
      <c r="F2440" s="79" t="str">
        <f>INDEX('Crosswalk Particulates'!$B:$B,MATCH('2017 EPA Data'!A2440,'Crosswalk Particulates'!$A:$A,0))</f>
        <v>Other-EPA</v>
      </c>
      <c r="G2440" s="84">
        <f>INDEX('Crosswalk Particulates'!$E:$E,MATCH('2017 EPA Data'!$B2440,'Crosswalk Particulates'!$D:$D,0))</f>
        <v>0</v>
      </c>
      <c r="H2440" s="96">
        <f t="shared" si="38"/>
        <v>1225025869.6457694</v>
      </c>
    </row>
    <row r="2441" spans="1:8" hidden="1">
      <c r="A2441" s="73" t="s">
        <v>2585</v>
      </c>
      <c r="B2441" s="73" t="s">
        <v>2620</v>
      </c>
      <c r="C2441" s="73" t="s">
        <v>2517</v>
      </c>
      <c r="D2441" s="86">
        <v>1348.0382069851898</v>
      </c>
      <c r="E2441" s="73" t="s">
        <v>2518</v>
      </c>
      <c r="F2441" s="79" t="str">
        <f>INDEX('Crosswalk Particulates'!$B:$B,MATCH('2017 EPA Data'!A2441,'Crosswalk Particulates'!$A:$A,0))</f>
        <v>process-other-industry</v>
      </c>
      <c r="G2441" s="84">
        <f>INDEX('Crosswalk Particulates'!$E:$E,MATCH('2017 EPA Data'!$B2441,'Crosswalk Particulates'!$D:$D,0))</f>
        <v>0</v>
      </c>
      <c r="H2441" s="96">
        <f t="shared" si="38"/>
        <v>0</v>
      </c>
    </row>
    <row r="2442" spans="1:8" hidden="1">
      <c r="A2442" s="73" t="s">
        <v>2519</v>
      </c>
      <c r="B2442" s="73" t="s">
        <v>2716</v>
      </c>
      <c r="D2442" s="86">
        <v>1344.8543185458295</v>
      </c>
      <c r="E2442" s="73" t="s">
        <v>2522</v>
      </c>
      <c r="F2442" s="79" t="str">
        <f>INDEX('Crosswalk Particulates'!$B:$B,MATCH('2017 EPA Data'!A2442,'Crosswalk Particulates'!$A:$A,0))</f>
        <v>process-other-industry</v>
      </c>
      <c r="G2442" s="84" t="str">
        <f>INDEX('Crosswalk Particulates'!$E:$E,MATCH('2017 EPA Data'!$B2442,'Crosswalk Particulates'!$D:$D,0))</f>
        <v>BC</v>
      </c>
      <c r="H2442" s="96">
        <f t="shared" si="38"/>
        <v>1220032766.2325749</v>
      </c>
    </row>
    <row r="2443" spans="1:8" hidden="1">
      <c r="A2443" s="73" t="s">
        <v>2554</v>
      </c>
      <c r="B2443" s="73" t="s">
        <v>2637</v>
      </c>
      <c r="C2443" s="73" t="s">
        <v>2517</v>
      </c>
      <c r="D2443" s="86">
        <v>1335.9258604026513</v>
      </c>
      <c r="E2443" s="73" t="s">
        <v>2518</v>
      </c>
      <c r="F2443" s="79" t="str">
        <f>INDEX('Crosswalk Particulates'!$B:$B,MATCH('2017 EPA Data'!A2443,'Crosswalk Particulates'!$A:$A,0))</f>
        <v>Transportation Sector</v>
      </c>
      <c r="G2443" s="84">
        <f>INDEX('Crosswalk Particulates'!$E:$E,MATCH('2017 EPA Data'!$B2443,'Crosswalk Particulates'!$D:$D,0))</f>
        <v>0</v>
      </c>
      <c r="H2443" s="96">
        <f t="shared" si="38"/>
        <v>0</v>
      </c>
    </row>
    <row r="2444" spans="1:8" hidden="1">
      <c r="A2444" s="73" t="s">
        <v>2669</v>
      </c>
      <c r="B2444" s="73" t="s">
        <v>2537</v>
      </c>
      <c r="C2444" s="73" t="s">
        <v>2517</v>
      </c>
      <c r="D2444" s="86">
        <v>1334.6814356573652</v>
      </c>
      <c r="E2444" s="73" t="s">
        <v>2518</v>
      </c>
      <c r="F2444" s="79" t="str">
        <f>INDEX('Crosswalk Particulates'!$B:$B,MATCH('2017 EPA Data'!A2444,'Crosswalk Particulates'!$A:$A,0))</f>
        <v>Commercial Buildings Sector</v>
      </c>
      <c r="G2444" s="84">
        <f>INDEX('Crosswalk Particulates'!$E:$E,MATCH('2017 EPA Data'!$B2444,'Crosswalk Particulates'!$D:$D,0))</f>
        <v>0</v>
      </c>
      <c r="H2444" s="96">
        <f t="shared" si="38"/>
        <v>0</v>
      </c>
    </row>
    <row r="2445" spans="1:8" hidden="1">
      <c r="A2445" s="73" t="s">
        <v>2553</v>
      </c>
      <c r="B2445" s="73" t="s">
        <v>2540</v>
      </c>
      <c r="C2445" s="73" t="s">
        <v>2517</v>
      </c>
      <c r="D2445" s="86">
        <v>1331.27792</v>
      </c>
      <c r="E2445" s="73" t="s">
        <v>2518</v>
      </c>
      <c r="F2445" s="79" t="str">
        <f>INDEX('Crosswalk Particulates'!$B:$B,MATCH('2017 EPA Data'!A2445,'Crosswalk Particulates'!$A:$A,0))</f>
        <v>process-other-industry</v>
      </c>
      <c r="G2445" s="84">
        <f>INDEX('Crosswalk Particulates'!$E:$E,MATCH('2017 EPA Data'!$B2445,'Crosswalk Particulates'!$D:$D,0))</f>
        <v>0</v>
      </c>
      <c r="H2445" s="96">
        <f t="shared" si="38"/>
        <v>0</v>
      </c>
    </row>
    <row r="2446" spans="1:8" hidden="1">
      <c r="A2446" s="73" t="s">
        <v>2601</v>
      </c>
      <c r="B2446" s="73" t="s">
        <v>2636</v>
      </c>
      <c r="C2446" s="73" t="s">
        <v>2517</v>
      </c>
      <c r="D2446" s="86">
        <v>1331.1358448307999</v>
      </c>
      <c r="E2446" s="73" t="s">
        <v>2518</v>
      </c>
      <c r="F2446" s="79" t="str">
        <f>INDEX('Crosswalk Particulates'!$B:$B,MATCH('2017 EPA Data'!A2446,'Crosswalk Particulates'!$A:$A,0))</f>
        <v>Commercial Buildings Sector</v>
      </c>
      <c r="G2446" s="84">
        <f>INDEX('Crosswalk Particulates'!$E:$E,MATCH('2017 EPA Data'!$B2446,'Crosswalk Particulates'!$D:$D,0))</f>
        <v>0</v>
      </c>
      <c r="H2446" s="96">
        <f t="shared" si="38"/>
        <v>0</v>
      </c>
    </row>
    <row r="2447" spans="1:8" hidden="1">
      <c r="A2447" s="73" t="s">
        <v>2600</v>
      </c>
      <c r="B2447" s="73" t="s">
        <v>2614</v>
      </c>
      <c r="C2447" s="73" t="s">
        <v>2517</v>
      </c>
      <c r="D2447" s="86">
        <v>1323.6843512982302</v>
      </c>
      <c r="E2447" s="73" t="s">
        <v>2518</v>
      </c>
      <c r="F2447" s="79" t="str">
        <f>INDEX('Crosswalk Particulates'!$B:$B,MATCH('2017 EPA Data'!A2447,'Crosswalk Particulates'!$A:$A,0))</f>
        <v>industry-fuel-biomass</v>
      </c>
      <c r="G2447" s="84">
        <f>INDEX('Crosswalk Particulates'!$E:$E,MATCH('2017 EPA Data'!$B2447,'Crosswalk Particulates'!$D:$D,0))</f>
        <v>0</v>
      </c>
      <c r="H2447" s="96">
        <f t="shared" si="38"/>
        <v>0</v>
      </c>
    </row>
    <row r="2448" spans="1:8" hidden="1">
      <c r="A2448" s="73" t="s">
        <v>2655</v>
      </c>
      <c r="B2448" s="73" t="s">
        <v>2576</v>
      </c>
      <c r="C2448" s="73" t="s">
        <v>2517</v>
      </c>
      <c r="D2448" s="86">
        <v>1320.1575650899999</v>
      </c>
      <c r="E2448" s="73" t="s">
        <v>2518</v>
      </c>
      <c r="F2448" s="79" t="str">
        <f>INDEX('Crosswalk Particulates'!$B:$B,MATCH('2017 EPA Data'!A2448,'Crosswalk Particulates'!$A:$A,0))</f>
        <v>Commercial Buildings Sector</v>
      </c>
      <c r="G2448" s="84">
        <f>INDEX('Crosswalk Particulates'!$E:$E,MATCH('2017 EPA Data'!$B2448,'Crosswalk Particulates'!$D:$D,0))</f>
        <v>0</v>
      </c>
      <c r="H2448" s="96">
        <f t="shared" si="38"/>
        <v>0</v>
      </c>
    </row>
    <row r="2449" spans="1:8" hidden="1">
      <c r="A2449" s="73" t="s">
        <v>2578</v>
      </c>
      <c r="B2449" s="73" t="s">
        <v>2736</v>
      </c>
      <c r="C2449" s="73" t="s">
        <v>2517</v>
      </c>
      <c r="D2449" s="86">
        <v>1316.0916</v>
      </c>
      <c r="E2449" s="73" t="s">
        <v>2518</v>
      </c>
      <c r="F2449" s="79" t="str">
        <f>INDEX('Crosswalk Particulates'!$B:$B,MATCH('2017 EPA Data'!A2449,'Crosswalk Particulates'!$A:$A,0))</f>
        <v>process-chemicals-industry</v>
      </c>
      <c r="G2449" s="84">
        <f>INDEX('Crosswalk Particulates'!$E:$E,MATCH('2017 EPA Data'!$B2449,'Crosswalk Particulates'!$D:$D,0))</f>
        <v>0</v>
      </c>
      <c r="H2449" s="96">
        <f t="shared" si="38"/>
        <v>0</v>
      </c>
    </row>
    <row r="2450" spans="1:8" hidden="1">
      <c r="A2450" s="73" t="s">
        <v>2519</v>
      </c>
      <c r="B2450" s="73" t="s">
        <v>2785</v>
      </c>
      <c r="C2450" s="73" t="s">
        <v>2517</v>
      </c>
      <c r="D2450" s="86">
        <v>1315.6280666600001</v>
      </c>
      <c r="E2450" s="73" t="s">
        <v>2518</v>
      </c>
      <c r="F2450" s="79" t="str">
        <f>INDEX('Crosswalk Particulates'!$B:$B,MATCH('2017 EPA Data'!A2450,'Crosswalk Particulates'!$A:$A,0))</f>
        <v>process-other-industry</v>
      </c>
      <c r="G2450" s="84">
        <f>INDEX('Crosswalk Particulates'!$E:$E,MATCH('2017 EPA Data'!$B2450,'Crosswalk Particulates'!$D:$D,0))</f>
        <v>0</v>
      </c>
      <c r="H2450" s="96">
        <f t="shared" si="38"/>
        <v>0</v>
      </c>
    </row>
    <row r="2451" spans="1:8" hidden="1">
      <c r="A2451" s="73" t="s">
        <v>2551</v>
      </c>
      <c r="B2451" s="73" t="s">
        <v>2676</v>
      </c>
      <c r="C2451" s="73" t="s">
        <v>2517</v>
      </c>
      <c r="D2451" s="86">
        <v>1314.2</v>
      </c>
      <c r="E2451" s="73" t="s">
        <v>2518</v>
      </c>
      <c r="F2451" s="79" t="str">
        <f>INDEX('Crosswalk Particulates'!$B:$B,MATCH('2017 EPA Data'!A2451,'Crosswalk Particulates'!$A:$A,0))</f>
        <v>industry-fuel-natural gas</v>
      </c>
      <c r="G2451" s="84">
        <f>INDEX('Crosswalk Particulates'!$E:$E,MATCH('2017 EPA Data'!$B2451,'Crosswalk Particulates'!$D:$D,0))</f>
        <v>0</v>
      </c>
      <c r="H2451" s="96">
        <f t="shared" si="38"/>
        <v>0</v>
      </c>
    </row>
    <row r="2452" spans="1:8" hidden="1">
      <c r="A2452" s="73" t="s">
        <v>2547</v>
      </c>
      <c r="B2452" s="73" t="s">
        <v>2744</v>
      </c>
      <c r="C2452" s="73" t="s">
        <v>2517</v>
      </c>
      <c r="D2452" s="86">
        <v>1311.3878460610799</v>
      </c>
      <c r="E2452" s="73" t="s">
        <v>2518</v>
      </c>
      <c r="F2452" s="79" t="str">
        <f>INDEX('Crosswalk Particulates'!$B:$B,MATCH('2017 EPA Data'!A2452,'Crosswalk Particulates'!$A:$A,0))</f>
        <v>process-other-industry</v>
      </c>
      <c r="G2452" s="84">
        <f>INDEX('Crosswalk Particulates'!$E:$E,MATCH('2017 EPA Data'!$B2452,'Crosswalk Particulates'!$D:$D,0))</f>
        <v>0</v>
      </c>
      <c r="H2452" s="96">
        <f t="shared" si="38"/>
        <v>0</v>
      </c>
    </row>
    <row r="2453" spans="1:8" hidden="1">
      <c r="A2453" s="73" t="s">
        <v>2649</v>
      </c>
      <c r="B2453" s="73" t="s">
        <v>2716</v>
      </c>
      <c r="D2453" s="86">
        <v>1306.2301993624153</v>
      </c>
      <c r="E2453" s="73" t="s">
        <v>2522</v>
      </c>
      <c r="F2453" s="79" t="str">
        <f>INDEX('Crosswalk Particulates'!$B:$B,MATCH('2017 EPA Data'!A2453,'Crosswalk Particulates'!$A:$A,0))</f>
        <v>Electricity Sector</v>
      </c>
      <c r="G2453" s="84" t="str">
        <f>INDEX('Crosswalk Particulates'!$E:$E,MATCH('2017 EPA Data'!$B2453,'Crosswalk Particulates'!$D:$D,0))</f>
        <v>BC</v>
      </c>
      <c r="H2453" s="96">
        <f t="shared" si="38"/>
        <v>1184993513.0429873</v>
      </c>
    </row>
    <row r="2454" spans="1:8" hidden="1">
      <c r="A2454" s="73" t="s">
        <v>2551</v>
      </c>
      <c r="B2454" s="73" t="s">
        <v>2751</v>
      </c>
      <c r="C2454" s="73" t="s">
        <v>2517</v>
      </c>
      <c r="D2454" s="86">
        <v>1300.799922129856</v>
      </c>
      <c r="E2454" s="73" t="s">
        <v>2518</v>
      </c>
      <c r="F2454" s="79" t="str">
        <f>INDEX('Crosswalk Particulates'!$B:$B,MATCH('2017 EPA Data'!A2454,'Crosswalk Particulates'!$A:$A,0))</f>
        <v>industry-fuel-natural gas</v>
      </c>
      <c r="G2454" s="84">
        <f>INDEX('Crosswalk Particulates'!$E:$E,MATCH('2017 EPA Data'!$B2454,'Crosswalk Particulates'!$D:$D,0))</f>
        <v>0</v>
      </c>
      <c r="H2454" s="96">
        <f t="shared" si="38"/>
        <v>0</v>
      </c>
    </row>
    <row r="2455" spans="1:8" hidden="1">
      <c r="A2455" s="73" t="s">
        <v>2600</v>
      </c>
      <c r="B2455" s="73" t="s">
        <v>2786</v>
      </c>
      <c r="C2455" s="73" t="s">
        <v>2517</v>
      </c>
      <c r="D2455" s="86">
        <v>1299.9048322638616</v>
      </c>
      <c r="E2455" s="73" t="s">
        <v>2518</v>
      </c>
      <c r="F2455" s="79" t="str">
        <f>INDEX('Crosswalk Particulates'!$B:$B,MATCH('2017 EPA Data'!A2455,'Crosswalk Particulates'!$A:$A,0))</f>
        <v>industry-fuel-biomass</v>
      </c>
      <c r="G2455" s="84">
        <f>INDEX('Crosswalk Particulates'!$E:$E,MATCH('2017 EPA Data'!$B2455,'Crosswalk Particulates'!$D:$D,0))</f>
        <v>0</v>
      </c>
      <c r="H2455" s="96">
        <f t="shared" si="38"/>
        <v>0</v>
      </c>
    </row>
    <row r="2456" spans="1:8" hidden="1">
      <c r="A2456" s="73" t="s">
        <v>2600</v>
      </c>
      <c r="B2456" s="73" t="s">
        <v>2720</v>
      </c>
      <c r="C2456" s="73" t="s">
        <v>2517</v>
      </c>
      <c r="D2456" s="86">
        <v>1298.3004204414733</v>
      </c>
      <c r="E2456" s="73" t="s">
        <v>2518</v>
      </c>
      <c r="F2456" s="79" t="str">
        <f>INDEX('Crosswalk Particulates'!$B:$B,MATCH('2017 EPA Data'!A2456,'Crosswalk Particulates'!$A:$A,0))</f>
        <v>industry-fuel-biomass</v>
      </c>
      <c r="G2456" s="84">
        <f>INDEX('Crosswalk Particulates'!$E:$E,MATCH('2017 EPA Data'!$B2456,'Crosswalk Particulates'!$D:$D,0))</f>
        <v>0</v>
      </c>
      <c r="H2456" s="96">
        <f t="shared" si="38"/>
        <v>0</v>
      </c>
    </row>
    <row r="2457" spans="1:8" hidden="1">
      <c r="A2457" s="73" t="s">
        <v>2581</v>
      </c>
      <c r="B2457" s="73" t="s">
        <v>2686</v>
      </c>
      <c r="C2457" s="73" t="s">
        <v>2517</v>
      </c>
      <c r="D2457" s="86">
        <v>1289.3250296506667</v>
      </c>
      <c r="E2457" s="73" t="s">
        <v>2518</v>
      </c>
      <c r="F2457" s="79" t="str">
        <f>INDEX('Crosswalk Particulates'!$B:$B,MATCH('2017 EPA Data'!A2457,'Crosswalk Particulates'!$A:$A,0))</f>
        <v>Electricity Sector</v>
      </c>
      <c r="G2457" s="84">
        <f>INDEX('Crosswalk Particulates'!$E:$E,MATCH('2017 EPA Data'!$B2457,'Crosswalk Particulates'!$D:$D,0))</f>
        <v>0</v>
      </c>
      <c r="H2457" s="96">
        <f t="shared" si="38"/>
        <v>0</v>
      </c>
    </row>
    <row r="2458" spans="1:8" hidden="1">
      <c r="A2458" s="73" t="s">
        <v>2595</v>
      </c>
      <c r="B2458" s="73" t="s">
        <v>2622</v>
      </c>
      <c r="C2458" s="73" t="s">
        <v>2623</v>
      </c>
      <c r="D2458" s="86">
        <v>1283.9964402164001</v>
      </c>
      <c r="E2458" s="73" t="s">
        <v>2518</v>
      </c>
      <c r="F2458" s="79" t="str">
        <f>INDEX('Crosswalk Particulates'!$B:$B,MATCH('2017 EPA Data'!A2458,'Crosswalk Particulates'!$A:$A,0))</f>
        <v>process-other-industry</v>
      </c>
      <c r="G2458" s="84">
        <f>INDEX('Crosswalk Particulates'!$E:$E,MATCH('2017 EPA Data'!$B2458,'Crosswalk Particulates'!$D:$D,0))</f>
        <v>0</v>
      </c>
      <c r="H2458" s="96">
        <f t="shared" si="38"/>
        <v>0</v>
      </c>
    </row>
    <row r="2459" spans="1:8" hidden="1">
      <c r="A2459" s="73" t="s">
        <v>2664</v>
      </c>
      <c r="B2459" s="73" t="s">
        <v>2593</v>
      </c>
      <c r="C2459" s="73" t="s">
        <v>2517</v>
      </c>
      <c r="D2459" s="86">
        <v>1277.5150000000001</v>
      </c>
      <c r="E2459" s="73" t="s">
        <v>2518</v>
      </c>
      <c r="F2459" s="79" t="str">
        <f>INDEX('Crosswalk Particulates'!$B:$B,MATCH('2017 EPA Data'!A2459,'Crosswalk Particulates'!$A:$A,0))</f>
        <v>Commercial Buildings Sector</v>
      </c>
      <c r="G2459" s="84">
        <f>INDEX('Crosswalk Particulates'!$E:$E,MATCH('2017 EPA Data'!$B2459,'Crosswalk Particulates'!$D:$D,0))</f>
        <v>0</v>
      </c>
      <c r="H2459" s="96">
        <f t="shared" si="38"/>
        <v>0</v>
      </c>
    </row>
    <row r="2460" spans="1:8" hidden="1">
      <c r="A2460" s="73" t="s">
        <v>2523</v>
      </c>
      <c r="B2460" s="73" t="s">
        <v>2753</v>
      </c>
      <c r="D2460" s="86">
        <v>1276.0459584971991</v>
      </c>
      <c r="E2460" s="73" t="s">
        <v>2522</v>
      </c>
      <c r="F2460" s="79" t="str">
        <f>INDEX('Crosswalk Particulates'!$B:$B,MATCH('2017 EPA Data'!A2460,'Crosswalk Particulates'!$A:$A,0))</f>
        <v>Transportation Sector</v>
      </c>
      <c r="G2460" s="84">
        <f>INDEX('Crosswalk Particulates'!$E:$E,MATCH('2017 EPA Data'!$B2460,'Crosswalk Particulates'!$D:$D,0))</f>
        <v>0</v>
      </c>
      <c r="H2460" s="96">
        <f t="shared" si="38"/>
        <v>1157610797.7766683</v>
      </c>
    </row>
    <row r="2461" spans="1:8" hidden="1">
      <c r="A2461" s="73" t="s">
        <v>2647</v>
      </c>
      <c r="B2461" s="73" t="s">
        <v>2685</v>
      </c>
      <c r="C2461" s="73" t="s">
        <v>2517</v>
      </c>
      <c r="D2461" s="86">
        <v>1274.854805007184</v>
      </c>
      <c r="E2461" s="73" t="s">
        <v>2518</v>
      </c>
      <c r="F2461" s="79" t="str">
        <f>INDEX('Crosswalk Particulates'!$B:$B,MATCH('2017 EPA Data'!A2461,'Crosswalk Particulates'!$A:$A,0))</f>
        <v>process-mining-industry</v>
      </c>
      <c r="G2461" s="84">
        <f>INDEX('Crosswalk Particulates'!$E:$E,MATCH('2017 EPA Data'!$B2461,'Crosswalk Particulates'!$D:$D,0))</f>
        <v>0</v>
      </c>
      <c r="H2461" s="96">
        <f t="shared" si="38"/>
        <v>0</v>
      </c>
    </row>
    <row r="2462" spans="1:8" hidden="1">
      <c r="A2462" s="73" t="s">
        <v>2559</v>
      </c>
      <c r="B2462" s="73" t="s">
        <v>2726</v>
      </c>
      <c r="C2462" s="73" t="s">
        <v>2517</v>
      </c>
      <c r="D2462" s="86">
        <v>1273.7508794538919</v>
      </c>
      <c r="E2462" s="73" t="s">
        <v>2518</v>
      </c>
      <c r="F2462" s="79" t="str">
        <f>INDEX('Crosswalk Particulates'!$B:$B,MATCH('2017 EPA Data'!A2462,'Crosswalk Particulates'!$A:$A,0))</f>
        <v>process-waste-industry</v>
      </c>
      <c r="G2462" s="84">
        <f>INDEX('Crosswalk Particulates'!$E:$E,MATCH('2017 EPA Data'!$B2462,'Crosswalk Particulates'!$D:$D,0))</f>
        <v>0</v>
      </c>
      <c r="H2462" s="96">
        <f t="shared" si="38"/>
        <v>0</v>
      </c>
    </row>
    <row r="2463" spans="1:8" hidden="1">
      <c r="A2463" s="73" t="s">
        <v>2602</v>
      </c>
      <c r="B2463" s="73" t="s">
        <v>2646</v>
      </c>
      <c r="C2463" s="73" t="s">
        <v>2517</v>
      </c>
      <c r="D2463" s="86">
        <v>1271.3286800000001</v>
      </c>
      <c r="E2463" s="73" t="s">
        <v>2518</v>
      </c>
      <c r="F2463" s="79" t="str">
        <f>INDEX('Crosswalk Particulates'!$B:$B,MATCH('2017 EPA Data'!A2463,'Crosswalk Particulates'!$A:$A,0))</f>
        <v>process-other-industry</v>
      </c>
      <c r="G2463" s="84">
        <f>INDEX('Crosswalk Particulates'!$E:$E,MATCH('2017 EPA Data'!$B2463,'Crosswalk Particulates'!$D:$D,0))</f>
        <v>0</v>
      </c>
      <c r="H2463" s="96">
        <f t="shared" si="38"/>
        <v>0</v>
      </c>
    </row>
    <row r="2464" spans="1:8" hidden="1">
      <c r="A2464" s="73" t="s">
        <v>2629</v>
      </c>
      <c r="B2464" s="73" t="s">
        <v>2634</v>
      </c>
      <c r="D2464" s="86">
        <v>1271.2324356386869</v>
      </c>
      <c r="E2464" s="73" t="s">
        <v>2522</v>
      </c>
      <c r="F2464" s="79" t="str">
        <f>INDEX('Crosswalk Particulates'!$B:$B,MATCH('2017 EPA Data'!A2464,'Crosswalk Particulates'!$A:$A,0))</f>
        <v>industry-fuel-oil</v>
      </c>
      <c r="G2464" s="84" t="str">
        <f>INDEX('Crosswalk Particulates'!$E:$E,MATCH('2017 EPA Data'!$B2464,'Crosswalk Particulates'!$D:$D,0))</f>
        <v>OC</v>
      </c>
      <c r="H2464" s="96">
        <f t="shared" si="38"/>
        <v>1153244038.1006134</v>
      </c>
    </row>
    <row r="2465" spans="1:8" hidden="1">
      <c r="A2465" s="73" t="s">
        <v>2600</v>
      </c>
      <c r="B2465" s="73" t="s">
        <v>2686</v>
      </c>
      <c r="C2465" s="73" t="s">
        <v>2517</v>
      </c>
      <c r="D2465" s="86">
        <v>1271.0171674380144</v>
      </c>
      <c r="E2465" s="73" t="s">
        <v>2518</v>
      </c>
      <c r="F2465" s="79" t="str">
        <f>INDEX('Crosswalk Particulates'!$B:$B,MATCH('2017 EPA Data'!A2465,'Crosswalk Particulates'!$A:$A,0))</f>
        <v>industry-fuel-biomass</v>
      </c>
      <c r="G2465" s="84">
        <f>INDEX('Crosswalk Particulates'!$E:$E,MATCH('2017 EPA Data'!$B2465,'Crosswalk Particulates'!$D:$D,0))</f>
        <v>0</v>
      </c>
      <c r="H2465" s="96">
        <f t="shared" si="38"/>
        <v>0</v>
      </c>
    </row>
    <row r="2466" spans="1:8" hidden="1">
      <c r="A2466" s="73" t="s">
        <v>2582</v>
      </c>
      <c r="B2466" s="73" t="s">
        <v>2548</v>
      </c>
      <c r="C2466" s="73" t="s">
        <v>2517</v>
      </c>
      <c r="D2466" s="86">
        <v>1268.163481023</v>
      </c>
      <c r="E2466" s="73" t="s">
        <v>2518</v>
      </c>
      <c r="F2466" s="79" t="str">
        <f>INDEX('Crosswalk Particulates'!$B:$B,MATCH('2017 EPA Data'!A2466,'Crosswalk Particulates'!$A:$A,0))</f>
        <v>Commercial Buildings Sector</v>
      </c>
      <c r="G2466" s="84">
        <f>INDEX('Crosswalk Particulates'!$E:$E,MATCH('2017 EPA Data'!$B2466,'Crosswalk Particulates'!$D:$D,0))</f>
        <v>0</v>
      </c>
      <c r="H2466" s="96">
        <f t="shared" si="38"/>
        <v>0</v>
      </c>
    </row>
    <row r="2467" spans="1:8" hidden="1">
      <c r="A2467" s="73" t="s">
        <v>2655</v>
      </c>
      <c r="B2467" s="73" t="s">
        <v>2686</v>
      </c>
      <c r="C2467" s="73" t="s">
        <v>2517</v>
      </c>
      <c r="D2467" s="86">
        <v>1261.3553319411596</v>
      </c>
      <c r="E2467" s="73" t="s">
        <v>2518</v>
      </c>
      <c r="F2467" s="79" t="str">
        <f>INDEX('Crosswalk Particulates'!$B:$B,MATCH('2017 EPA Data'!A2467,'Crosswalk Particulates'!$A:$A,0))</f>
        <v>Commercial Buildings Sector</v>
      </c>
      <c r="G2467" s="84">
        <f>INDEX('Crosswalk Particulates'!$E:$E,MATCH('2017 EPA Data'!$B2467,'Crosswalk Particulates'!$D:$D,0))</f>
        <v>0</v>
      </c>
      <c r="H2467" s="96">
        <f t="shared" si="38"/>
        <v>0</v>
      </c>
    </row>
    <row r="2468" spans="1:8" hidden="1">
      <c r="A2468" s="73" t="s">
        <v>2582</v>
      </c>
      <c r="B2468" s="73" t="s">
        <v>2695</v>
      </c>
      <c r="C2468" s="73" t="s">
        <v>2517</v>
      </c>
      <c r="D2468" s="86">
        <v>1257.311063359125</v>
      </c>
      <c r="E2468" s="73" t="s">
        <v>2518</v>
      </c>
      <c r="F2468" s="79" t="str">
        <f>INDEX('Crosswalk Particulates'!$B:$B,MATCH('2017 EPA Data'!A2468,'Crosswalk Particulates'!$A:$A,0))</f>
        <v>Commercial Buildings Sector</v>
      </c>
      <c r="G2468" s="84">
        <f>INDEX('Crosswalk Particulates'!$E:$E,MATCH('2017 EPA Data'!$B2468,'Crosswalk Particulates'!$D:$D,0))</f>
        <v>0</v>
      </c>
      <c r="H2468" s="96">
        <f t="shared" si="38"/>
        <v>0</v>
      </c>
    </row>
    <row r="2469" spans="1:8" hidden="1">
      <c r="A2469" s="73" t="s">
        <v>2602</v>
      </c>
      <c r="B2469" s="73" t="s">
        <v>2701</v>
      </c>
      <c r="C2469" s="73" t="s">
        <v>2517</v>
      </c>
      <c r="D2469" s="86">
        <v>1254.683984</v>
      </c>
      <c r="E2469" s="73" t="s">
        <v>2518</v>
      </c>
      <c r="F2469" s="79" t="str">
        <f>INDEX('Crosswalk Particulates'!$B:$B,MATCH('2017 EPA Data'!A2469,'Crosswalk Particulates'!$A:$A,0))</f>
        <v>process-other-industry</v>
      </c>
      <c r="G2469" s="84">
        <f>INDEX('Crosswalk Particulates'!$E:$E,MATCH('2017 EPA Data'!$B2469,'Crosswalk Particulates'!$D:$D,0))</f>
        <v>0</v>
      </c>
      <c r="H2469" s="96">
        <f t="shared" si="38"/>
        <v>0</v>
      </c>
    </row>
    <row r="2470" spans="1:8" hidden="1">
      <c r="A2470" s="73" t="s">
        <v>2618</v>
      </c>
      <c r="B2470" s="73" t="s">
        <v>2753</v>
      </c>
      <c r="D2470" s="86">
        <v>1253.2171913273821</v>
      </c>
      <c r="E2470" s="73" t="s">
        <v>2522</v>
      </c>
      <c r="F2470" s="79" t="str">
        <f>INDEX('Crosswalk Particulates'!$B:$B,MATCH('2017 EPA Data'!A2470,'Crosswalk Particulates'!$A:$A,0))</f>
        <v>Other-EPA</v>
      </c>
      <c r="G2470" s="84">
        <f>INDEX('Crosswalk Particulates'!$E:$E,MATCH('2017 EPA Data'!$B2470,'Crosswalk Particulates'!$D:$D,0))</f>
        <v>0</v>
      </c>
      <c r="H2470" s="96">
        <f t="shared" si="38"/>
        <v>1136900863.937896</v>
      </c>
    </row>
    <row r="2471" spans="1:8" hidden="1">
      <c r="A2471" s="73" t="s">
        <v>2551</v>
      </c>
      <c r="B2471" s="73" t="s">
        <v>2663</v>
      </c>
      <c r="C2471" s="73" t="s">
        <v>2517</v>
      </c>
      <c r="D2471" s="86">
        <v>1252.1497161136001</v>
      </c>
      <c r="E2471" s="73" t="s">
        <v>2518</v>
      </c>
      <c r="F2471" s="79" t="str">
        <f>INDEX('Crosswalk Particulates'!$B:$B,MATCH('2017 EPA Data'!A2471,'Crosswalk Particulates'!$A:$A,0))</f>
        <v>industry-fuel-natural gas</v>
      </c>
      <c r="G2471" s="84">
        <f>INDEX('Crosswalk Particulates'!$E:$E,MATCH('2017 EPA Data'!$B2471,'Crosswalk Particulates'!$D:$D,0))</f>
        <v>0</v>
      </c>
      <c r="H2471" s="96">
        <f t="shared" si="38"/>
        <v>0</v>
      </c>
    </row>
    <row r="2472" spans="1:8" hidden="1">
      <c r="A2472" s="73" t="s">
        <v>2547</v>
      </c>
      <c r="B2472" s="73" t="s">
        <v>2757</v>
      </c>
      <c r="C2472" s="73" t="s">
        <v>2517</v>
      </c>
      <c r="D2472" s="86">
        <v>1252.0010233999999</v>
      </c>
      <c r="E2472" s="73" t="s">
        <v>2518</v>
      </c>
      <c r="F2472" s="79" t="str">
        <f>INDEX('Crosswalk Particulates'!$B:$B,MATCH('2017 EPA Data'!A2472,'Crosswalk Particulates'!$A:$A,0))</f>
        <v>process-other-industry</v>
      </c>
      <c r="G2472" s="84">
        <f>INDEX('Crosswalk Particulates'!$E:$E,MATCH('2017 EPA Data'!$B2472,'Crosswalk Particulates'!$D:$D,0))</f>
        <v>0</v>
      </c>
      <c r="H2472" s="96">
        <f t="shared" si="38"/>
        <v>0</v>
      </c>
    </row>
    <row r="2473" spans="1:8" hidden="1">
      <c r="A2473" s="73" t="s">
        <v>2600</v>
      </c>
      <c r="B2473" s="73" t="s">
        <v>2695</v>
      </c>
      <c r="C2473" s="73" t="s">
        <v>2517</v>
      </c>
      <c r="D2473" s="86">
        <v>1245.2114697374852</v>
      </c>
      <c r="E2473" s="73" t="s">
        <v>2518</v>
      </c>
      <c r="F2473" s="79" t="str">
        <f>INDEX('Crosswalk Particulates'!$B:$B,MATCH('2017 EPA Data'!A2473,'Crosswalk Particulates'!$A:$A,0))</f>
        <v>industry-fuel-biomass</v>
      </c>
      <c r="G2473" s="84">
        <f>INDEX('Crosswalk Particulates'!$E:$E,MATCH('2017 EPA Data'!$B2473,'Crosswalk Particulates'!$D:$D,0))</f>
        <v>0</v>
      </c>
      <c r="H2473" s="96">
        <f t="shared" si="38"/>
        <v>0</v>
      </c>
    </row>
    <row r="2474" spans="1:8" hidden="1">
      <c r="A2474" s="73" t="s">
        <v>2565</v>
      </c>
      <c r="B2474" s="73" t="s">
        <v>2708</v>
      </c>
      <c r="C2474" s="73" t="s">
        <v>2517</v>
      </c>
      <c r="D2474" s="86">
        <v>1241.431554</v>
      </c>
      <c r="E2474" s="73" t="s">
        <v>2518</v>
      </c>
      <c r="F2474" s="79" t="str">
        <f>INDEX('Crosswalk Particulates'!$B:$B,MATCH('2017 EPA Data'!A2474,'Crosswalk Particulates'!$A:$A,0))</f>
        <v>Electricity Sector</v>
      </c>
      <c r="G2474" s="84">
        <f>INDEX('Crosswalk Particulates'!$E:$E,MATCH('2017 EPA Data'!$B2474,'Crosswalk Particulates'!$D:$D,0))</f>
        <v>0</v>
      </c>
      <c r="H2474" s="96">
        <f t="shared" si="38"/>
        <v>0</v>
      </c>
    </row>
    <row r="2475" spans="1:8" hidden="1">
      <c r="A2475" s="73" t="s">
        <v>2586</v>
      </c>
      <c r="B2475" s="73" t="s">
        <v>2741</v>
      </c>
      <c r="C2475" s="73" t="s">
        <v>2517</v>
      </c>
      <c r="D2475" s="86">
        <v>1241</v>
      </c>
      <c r="E2475" s="73" t="s">
        <v>2518</v>
      </c>
      <c r="F2475" s="79" t="str">
        <f>INDEX('Crosswalk Particulates'!$B:$B,MATCH('2017 EPA Data'!A2475,'Crosswalk Particulates'!$A:$A,0))</f>
        <v>process-other-industry</v>
      </c>
      <c r="G2475" s="84">
        <f>INDEX('Crosswalk Particulates'!$E:$E,MATCH('2017 EPA Data'!$B2475,'Crosswalk Particulates'!$D:$D,0))</f>
        <v>0</v>
      </c>
      <c r="H2475" s="96">
        <f t="shared" si="38"/>
        <v>0</v>
      </c>
    </row>
    <row r="2476" spans="1:8" hidden="1">
      <c r="A2476" s="73" t="s">
        <v>2565</v>
      </c>
      <c r="B2476" s="73" t="s">
        <v>2787</v>
      </c>
      <c r="C2476" s="73" t="s">
        <v>2517</v>
      </c>
      <c r="D2476" s="86">
        <v>1240.448194069</v>
      </c>
      <c r="E2476" s="73" t="s">
        <v>2518</v>
      </c>
      <c r="F2476" s="79" t="str">
        <f>INDEX('Crosswalk Particulates'!$B:$B,MATCH('2017 EPA Data'!A2476,'Crosswalk Particulates'!$A:$A,0))</f>
        <v>Electricity Sector</v>
      </c>
      <c r="G2476" s="84">
        <f>INDEX('Crosswalk Particulates'!$E:$E,MATCH('2017 EPA Data'!$B2476,'Crosswalk Particulates'!$D:$D,0))</f>
        <v>0</v>
      </c>
      <c r="H2476" s="96">
        <f t="shared" si="38"/>
        <v>0</v>
      </c>
    </row>
    <row r="2477" spans="1:8" hidden="1">
      <c r="A2477" s="73" t="s">
        <v>2665</v>
      </c>
      <c r="B2477" s="73" t="s">
        <v>2628</v>
      </c>
      <c r="C2477" s="73" t="s">
        <v>2517</v>
      </c>
      <c r="D2477" s="86">
        <v>1239.2728736297445</v>
      </c>
      <c r="E2477" s="73" t="s">
        <v>2518</v>
      </c>
      <c r="F2477" s="79" t="str">
        <f>INDEX('Crosswalk Particulates'!$B:$B,MATCH('2017 EPA Data'!A2477,'Crosswalk Particulates'!$A:$A,0))</f>
        <v>Commercial Buildings Sector</v>
      </c>
      <c r="G2477" s="84">
        <f>INDEX('Crosswalk Particulates'!$E:$E,MATCH('2017 EPA Data'!$B2477,'Crosswalk Particulates'!$D:$D,0))</f>
        <v>0</v>
      </c>
      <c r="H2477" s="96">
        <f t="shared" si="38"/>
        <v>0</v>
      </c>
    </row>
    <row r="2478" spans="1:8" hidden="1">
      <c r="A2478" s="73" t="s">
        <v>2551</v>
      </c>
      <c r="B2478" s="73" t="s">
        <v>2566</v>
      </c>
      <c r="C2478" s="73" t="s">
        <v>2517</v>
      </c>
      <c r="D2478" s="86">
        <v>1230.48</v>
      </c>
      <c r="E2478" s="73" t="s">
        <v>2518</v>
      </c>
      <c r="F2478" s="79" t="str">
        <f>INDEX('Crosswalk Particulates'!$B:$B,MATCH('2017 EPA Data'!A2478,'Crosswalk Particulates'!$A:$A,0))</f>
        <v>industry-fuel-natural gas</v>
      </c>
      <c r="G2478" s="84">
        <f>INDEX('Crosswalk Particulates'!$E:$E,MATCH('2017 EPA Data'!$B2478,'Crosswalk Particulates'!$D:$D,0))</f>
        <v>0</v>
      </c>
      <c r="H2478" s="96">
        <f t="shared" si="38"/>
        <v>0</v>
      </c>
    </row>
    <row r="2479" spans="1:8" hidden="1">
      <c r="A2479" s="73" t="s">
        <v>2563</v>
      </c>
      <c r="B2479" s="73" t="s">
        <v>2630</v>
      </c>
      <c r="D2479" s="86">
        <v>1227.2482426659526</v>
      </c>
      <c r="E2479" s="73" t="s">
        <v>2522</v>
      </c>
      <c r="F2479" s="79" t="str">
        <f>INDEX('Crosswalk Particulates'!$B:$B,MATCH('2017 EPA Data'!A2479,'Crosswalk Particulates'!$A:$A,0))</f>
        <v>Other-EPA</v>
      </c>
      <c r="G2479" s="84">
        <f>INDEX('Crosswalk Particulates'!$E:$E,MATCH('2017 EPA Data'!$B2479,'Crosswalk Particulates'!$D:$D,0))</f>
        <v>0</v>
      </c>
      <c r="H2479" s="96">
        <f t="shared" si="38"/>
        <v>1113342201.981251</v>
      </c>
    </row>
    <row r="2480" spans="1:8" hidden="1">
      <c r="A2480" s="73" t="s">
        <v>2600</v>
      </c>
      <c r="B2480" s="73" t="s">
        <v>2728</v>
      </c>
      <c r="C2480" s="73" t="s">
        <v>2517</v>
      </c>
      <c r="D2480" s="86">
        <v>1211.233472141188</v>
      </c>
      <c r="E2480" s="73" t="s">
        <v>2518</v>
      </c>
      <c r="F2480" s="79" t="str">
        <f>INDEX('Crosswalk Particulates'!$B:$B,MATCH('2017 EPA Data'!A2480,'Crosswalk Particulates'!$A:$A,0))</f>
        <v>industry-fuel-biomass</v>
      </c>
      <c r="G2480" s="84">
        <f>INDEX('Crosswalk Particulates'!$E:$E,MATCH('2017 EPA Data'!$B2480,'Crosswalk Particulates'!$D:$D,0))</f>
        <v>0</v>
      </c>
      <c r="H2480" s="96">
        <f t="shared" si="38"/>
        <v>0</v>
      </c>
    </row>
    <row r="2481" spans="1:8" hidden="1">
      <c r="A2481" s="73" t="s">
        <v>2586</v>
      </c>
      <c r="B2481" s="73" t="s">
        <v>2708</v>
      </c>
      <c r="C2481" s="73" t="s">
        <v>2517</v>
      </c>
      <c r="D2481" s="86">
        <v>1209.1781052505</v>
      </c>
      <c r="E2481" s="73" t="s">
        <v>2518</v>
      </c>
      <c r="F2481" s="79" t="str">
        <f>INDEX('Crosswalk Particulates'!$B:$B,MATCH('2017 EPA Data'!A2481,'Crosswalk Particulates'!$A:$A,0))</f>
        <v>process-other-industry</v>
      </c>
      <c r="G2481" s="84">
        <f>INDEX('Crosswalk Particulates'!$E:$E,MATCH('2017 EPA Data'!$B2481,'Crosswalk Particulates'!$D:$D,0))</f>
        <v>0</v>
      </c>
      <c r="H2481" s="96">
        <f t="shared" si="38"/>
        <v>0</v>
      </c>
    </row>
    <row r="2482" spans="1:8" hidden="1">
      <c r="A2482" s="73" t="s">
        <v>2538</v>
      </c>
      <c r="B2482" s="73" t="s">
        <v>2774</v>
      </c>
      <c r="C2482" s="73" t="s">
        <v>2517</v>
      </c>
      <c r="D2482" s="86">
        <v>1208.0285216649199</v>
      </c>
      <c r="E2482" s="73" t="s">
        <v>2518</v>
      </c>
      <c r="F2482" s="79" t="str">
        <f>INDEX('Crosswalk Particulates'!$B:$B,MATCH('2017 EPA Data'!A2482,'Crosswalk Particulates'!$A:$A,0))</f>
        <v>process-other-industry</v>
      </c>
      <c r="G2482" s="84">
        <f>INDEX('Crosswalk Particulates'!$E:$E,MATCH('2017 EPA Data'!$B2482,'Crosswalk Particulates'!$D:$D,0))</f>
        <v>0</v>
      </c>
      <c r="H2482" s="96">
        <f t="shared" si="38"/>
        <v>0</v>
      </c>
    </row>
    <row r="2483" spans="1:8" hidden="1">
      <c r="A2483" s="73" t="s">
        <v>2551</v>
      </c>
      <c r="B2483" s="73" t="s">
        <v>2726</v>
      </c>
      <c r="C2483" s="73" t="s">
        <v>2517</v>
      </c>
      <c r="D2483" s="86">
        <v>1207.5082133194949</v>
      </c>
      <c r="E2483" s="73" t="s">
        <v>2518</v>
      </c>
      <c r="F2483" s="79" t="str">
        <f>INDEX('Crosswalk Particulates'!$B:$B,MATCH('2017 EPA Data'!A2483,'Crosswalk Particulates'!$A:$A,0))</f>
        <v>industry-fuel-natural gas</v>
      </c>
      <c r="G2483" s="84">
        <f>INDEX('Crosswalk Particulates'!$E:$E,MATCH('2017 EPA Data'!$B2483,'Crosswalk Particulates'!$D:$D,0))</f>
        <v>0</v>
      </c>
      <c r="H2483" s="96">
        <f t="shared" si="38"/>
        <v>0</v>
      </c>
    </row>
    <row r="2484" spans="1:8" hidden="1">
      <c r="A2484" s="73" t="s">
        <v>2619</v>
      </c>
      <c r="B2484" s="73" t="s">
        <v>2701</v>
      </c>
      <c r="C2484" s="73" t="s">
        <v>2517</v>
      </c>
      <c r="D2484" s="86">
        <v>1207.2662</v>
      </c>
      <c r="E2484" s="73" t="s">
        <v>2518</v>
      </c>
      <c r="F2484" s="79" t="str">
        <f>INDEX('Crosswalk Particulates'!$B:$B,MATCH('2017 EPA Data'!A2484,'Crosswalk Particulates'!$A:$A,0))</f>
        <v>process-iron and steel-industry</v>
      </c>
      <c r="G2484" s="84">
        <f>INDEX('Crosswalk Particulates'!$E:$E,MATCH('2017 EPA Data'!$B2484,'Crosswalk Particulates'!$D:$D,0))</f>
        <v>0</v>
      </c>
      <c r="H2484" s="96">
        <f t="shared" si="38"/>
        <v>0</v>
      </c>
    </row>
    <row r="2485" spans="1:8" hidden="1">
      <c r="A2485" s="73" t="s">
        <v>2608</v>
      </c>
      <c r="B2485" s="73" t="s">
        <v>2533</v>
      </c>
      <c r="C2485" s="73" t="s">
        <v>2517</v>
      </c>
      <c r="D2485" s="86">
        <v>1207.2164</v>
      </c>
      <c r="E2485" s="73" t="s">
        <v>2518</v>
      </c>
      <c r="F2485" s="79" t="str">
        <f>INDEX('Crosswalk Particulates'!$B:$B,MATCH('2017 EPA Data'!A2485,'Crosswalk Particulates'!$A:$A,0))</f>
        <v>Electricity Sector</v>
      </c>
      <c r="G2485" s="84">
        <f>INDEX('Crosswalk Particulates'!$E:$E,MATCH('2017 EPA Data'!$B2485,'Crosswalk Particulates'!$D:$D,0))</f>
        <v>0</v>
      </c>
      <c r="H2485" s="96">
        <f t="shared" si="38"/>
        <v>0</v>
      </c>
    </row>
    <row r="2486" spans="1:8" hidden="1">
      <c r="A2486" s="73" t="s">
        <v>2655</v>
      </c>
      <c r="B2486" s="73" t="s">
        <v>2560</v>
      </c>
      <c r="C2486" s="73" t="s">
        <v>2557</v>
      </c>
      <c r="D2486" s="86">
        <v>1206.9597913403329</v>
      </c>
      <c r="E2486" s="73" t="s">
        <v>2522</v>
      </c>
      <c r="F2486" s="79" t="str">
        <f>INDEX('Crosswalk Particulates'!$B:$B,MATCH('2017 EPA Data'!A2486,'Crosswalk Particulates'!$A:$A,0))</f>
        <v>Commercial Buildings Sector</v>
      </c>
      <c r="G2486" s="84" t="str">
        <f>INDEX('Crosswalk Particulates'!$E:$E,MATCH('2017 EPA Data'!$B2486,'Crosswalk Particulates'!$D:$D,0))</f>
        <v>CO</v>
      </c>
      <c r="H2486" s="96">
        <f t="shared" si="38"/>
        <v>1094936806.6517887</v>
      </c>
    </row>
    <row r="2487" spans="1:8" hidden="1">
      <c r="A2487" s="73" t="s">
        <v>2665</v>
      </c>
      <c r="B2487" s="73" t="s">
        <v>2715</v>
      </c>
      <c r="C2487" s="73" t="s">
        <v>2517</v>
      </c>
      <c r="D2487" s="86">
        <v>1205.8144877080763</v>
      </c>
      <c r="E2487" s="73" t="s">
        <v>2518</v>
      </c>
      <c r="F2487" s="79" t="str">
        <f>INDEX('Crosswalk Particulates'!$B:$B,MATCH('2017 EPA Data'!A2487,'Crosswalk Particulates'!$A:$A,0))</f>
        <v>Commercial Buildings Sector</v>
      </c>
      <c r="G2487" s="84">
        <f>INDEX('Crosswalk Particulates'!$E:$E,MATCH('2017 EPA Data'!$B2487,'Crosswalk Particulates'!$D:$D,0))</f>
        <v>0</v>
      </c>
      <c r="H2487" s="96">
        <f t="shared" si="38"/>
        <v>0</v>
      </c>
    </row>
    <row r="2488" spans="1:8" hidden="1">
      <c r="A2488" s="73" t="s">
        <v>2559</v>
      </c>
      <c r="B2488" s="73" t="s">
        <v>2740</v>
      </c>
      <c r="C2488" s="73" t="s">
        <v>2517</v>
      </c>
      <c r="D2488" s="86">
        <v>1198.9332185881069</v>
      </c>
      <c r="E2488" s="73" t="s">
        <v>2518</v>
      </c>
      <c r="F2488" s="79" t="str">
        <f>INDEX('Crosswalk Particulates'!$B:$B,MATCH('2017 EPA Data'!A2488,'Crosswalk Particulates'!$A:$A,0))</f>
        <v>process-waste-industry</v>
      </c>
      <c r="G2488" s="84">
        <f>INDEX('Crosswalk Particulates'!$E:$E,MATCH('2017 EPA Data'!$B2488,'Crosswalk Particulates'!$D:$D,0))</f>
        <v>0</v>
      </c>
      <c r="H2488" s="96">
        <f t="shared" si="38"/>
        <v>0</v>
      </c>
    </row>
    <row r="2489" spans="1:8" hidden="1">
      <c r="A2489" s="73" t="s">
        <v>2542</v>
      </c>
      <c r="B2489" s="73" t="s">
        <v>2641</v>
      </c>
      <c r="C2489" s="73" t="s">
        <v>2517</v>
      </c>
      <c r="D2489" s="86">
        <v>1196.9229600000001</v>
      </c>
      <c r="E2489" s="73" t="s">
        <v>2518</v>
      </c>
      <c r="F2489" s="79" t="str">
        <f>INDEX('Crosswalk Particulates'!$B:$B,MATCH('2017 EPA Data'!A2489,'Crosswalk Particulates'!$A:$A,0))</f>
        <v>process-ngps-industry</v>
      </c>
      <c r="G2489" s="84">
        <f>INDEX('Crosswalk Particulates'!$E:$E,MATCH('2017 EPA Data'!$B2489,'Crosswalk Particulates'!$D:$D,0))</f>
        <v>0</v>
      </c>
      <c r="H2489" s="96">
        <f t="shared" si="38"/>
        <v>0</v>
      </c>
    </row>
    <row r="2490" spans="1:8" hidden="1">
      <c r="A2490" s="73" t="s">
        <v>2519</v>
      </c>
      <c r="B2490" s="73" t="s">
        <v>2755</v>
      </c>
      <c r="C2490" s="73" t="s">
        <v>2517</v>
      </c>
      <c r="D2490" s="86">
        <v>1196.0006000000001</v>
      </c>
      <c r="E2490" s="73" t="s">
        <v>2518</v>
      </c>
      <c r="F2490" s="79" t="str">
        <f>INDEX('Crosswalk Particulates'!$B:$B,MATCH('2017 EPA Data'!A2490,'Crosswalk Particulates'!$A:$A,0))</f>
        <v>process-other-industry</v>
      </c>
      <c r="G2490" s="84">
        <f>INDEX('Crosswalk Particulates'!$E:$E,MATCH('2017 EPA Data'!$B2490,'Crosswalk Particulates'!$D:$D,0))</f>
        <v>0</v>
      </c>
      <c r="H2490" s="96">
        <f t="shared" si="38"/>
        <v>0</v>
      </c>
    </row>
    <row r="2491" spans="1:8" hidden="1">
      <c r="A2491" s="73" t="s">
        <v>2723</v>
      </c>
      <c r="B2491" s="73" t="s">
        <v>2556</v>
      </c>
      <c r="C2491" s="73" t="s">
        <v>2557</v>
      </c>
      <c r="D2491" s="86">
        <v>1189.0981406528001</v>
      </c>
      <c r="E2491" s="73" t="s">
        <v>2522</v>
      </c>
      <c r="F2491" s="79" t="str">
        <f>INDEX('Crosswalk Particulates'!$B:$B,MATCH('2017 EPA Data'!A2491,'Crosswalk Particulates'!$A:$A,0))</f>
        <v>Residential Buildings Sector</v>
      </c>
      <c r="G2491" s="84" t="str">
        <f>INDEX('Crosswalk Particulates'!$E:$E,MATCH('2017 EPA Data'!$B2491,'Crosswalk Particulates'!$D:$D,0))</f>
        <v>VOC</v>
      </c>
      <c r="H2491" s="96">
        <f t="shared" si="38"/>
        <v>1078732970.4464264</v>
      </c>
    </row>
    <row r="2492" spans="1:8" hidden="1">
      <c r="A2492" s="73" t="s">
        <v>2619</v>
      </c>
      <c r="B2492" s="73" t="s">
        <v>2642</v>
      </c>
      <c r="C2492" s="73" t="s">
        <v>2517</v>
      </c>
      <c r="D2492" s="86">
        <v>1186.8416</v>
      </c>
      <c r="E2492" s="73" t="s">
        <v>2518</v>
      </c>
      <c r="F2492" s="79" t="str">
        <f>INDEX('Crosswalk Particulates'!$B:$B,MATCH('2017 EPA Data'!A2492,'Crosswalk Particulates'!$A:$A,0))</f>
        <v>process-iron and steel-industry</v>
      </c>
      <c r="G2492" s="84">
        <f>INDEX('Crosswalk Particulates'!$E:$E,MATCH('2017 EPA Data'!$B2492,'Crosswalk Particulates'!$D:$D,0))</f>
        <v>0</v>
      </c>
      <c r="H2492" s="96">
        <f t="shared" si="38"/>
        <v>0</v>
      </c>
    </row>
    <row r="2493" spans="1:8" hidden="1">
      <c r="A2493" s="73" t="s">
        <v>2592</v>
      </c>
      <c r="B2493" s="73" t="s">
        <v>2691</v>
      </c>
      <c r="C2493" s="73" t="s">
        <v>2517</v>
      </c>
      <c r="D2493" s="86">
        <v>1186.52</v>
      </c>
      <c r="E2493" s="73" t="s">
        <v>2518</v>
      </c>
      <c r="F2493" s="79" t="str">
        <f>INDEX('Crosswalk Particulates'!$B:$B,MATCH('2017 EPA Data'!A2493,'Crosswalk Particulates'!$A:$A,0))</f>
        <v>process-ngps-industry</v>
      </c>
      <c r="G2493" s="84">
        <f>INDEX('Crosswalk Particulates'!$E:$E,MATCH('2017 EPA Data'!$B2493,'Crosswalk Particulates'!$D:$D,0))</f>
        <v>0</v>
      </c>
      <c r="H2493" s="96">
        <f t="shared" si="38"/>
        <v>0</v>
      </c>
    </row>
    <row r="2494" spans="1:8" hidden="1">
      <c r="A2494" s="73" t="s">
        <v>2607</v>
      </c>
      <c r="B2494" s="73" t="s">
        <v>2753</v>
      </c>
      <c r="D2494" s="86">
        <v>1182.0997302003684</v>
      </c>
      <c r="E2494" s="73" t="s">
        <v>2522</v>
      </c>
      <c r="F2494" s="79" t="str">
        <f>INDEX('Crosswalk Particulates'!$B:$B,MATCH('2017 EPA Data'!A2494,'Crosswalk Particulates'!$A:$A,0))</f>
        <v>process-cement-industry</v>
      </c>
      <c r="G2494" s="84">
        <f>INDEX('Crosswalk Particulates'!$E:$E,MATCH('2017 EPA Data'!$B2494,'Crosswalk Particulates'!$D:$D,0))</f>
        <v>0</v>
      </c>
      <c r="H2494" s="96">
        <f t="shared" si="38"/>
        <v>1072384111.7293398</v>
      </c>
    </row>
    <row r="2495" spans="1:8" hidden="1">
      <c r="A2495" s="73" t="s">
        <v>2534</v>
      </c>
      <c r="B2495" s="73" t="s">
        <v>2615</v>
      </c>
      <c r="C2495" s="73" t="s">
        <v>2557</v>
      </c>
      <c r="D2495" s="86">
        <v>1181.0366184239685</v>
      </c>
      <c r="E2495" s="73" t="s">
        <v>2522</v>
      </c>
      <c r="F2495" s="79" t="str">
        <f>INDEX('Crosswalk Particulates'!$B:$B,MATCH('2017 EPA Data'!A2495,'Crosswalk Particulates'!$A:$A,0))</f>
        <v>Other-EPA</v>
      </c>
      <c r="G2495" s="84" t="str">
        <f>INDEX('Crosswalk Particulates'!$E:$E,MATCH('2017 EPA Data'!$B2495,'Crosswalk Particulates'!$D:$D,0))</f>
        <v>SOx</v>
      </c>
      <c r="H2495" s="96">
        <f t="shared" si="38"/>
        <v>1071419671.8019148</v>
      </c>
    </row>
    <row r="2496" spans="1:8" hidden="1">
      <c r="A2496" s="73" t="s">
        <v>2586</v>
      </c>
      <c r="B2496" s="73" t="s">
        <v>2634</v>
      </c>
      <c r="D2496" s="86">
        <v>1180.723138051356</v>
      </c>
      <c r="E2496" s="73" t="s">
        <v>2522</v>
      </c>
      <c r="F2496" s="79" t="str">
        <f>INDEX('Crosswalk Particulates'!$B:$B,MATCH('2017 EPA Data'!A2496,'Crosswalk Particulates'!$A:$A,0))</f>
        <v>process-other-industry</v>
      </c>
      <c r="G2496" s="84" t="str">
        <f>INDEX('Crosswalk Particulates'!$E:$E,MATCH('2017 EPA Data'!$B2496,'Crosswalk Particulates'!$D:$D,0))</f>
        <v>OC</v>
      </c>
      <c r="H2496" s="96">
        <f t="shared" si="38"/>
        <v>1071135286.8533862</v>
      </c>
    </row>
    <row r="2497" spans="1:8" hidden="1">
      <c r="A2497" s="73" t="s">
        <v>2647</v>
      </c>
      <c r="B2497" s="73" t="s">
        <v>2699</v>
      </c>
      <c r="C2497" s="73" t="s">
        <v>2517</v>
      </c>
      <c r="D2497" s="86">
        <v>1179.01847</v>
      </c>
      <c r="E2497" s="73" t="s">
        <v>2518</v>
      </c>
      <c r="F2497" s="79" t="str">
        <f>INDEX('Crosswalk Particulates'!$B:$B,MATCH('2017 EPA Data'!A2497,'Crosswalk Particulates'!$A:$A,0))</f>
        <v>process-mining-industry</v>
      </c>
      <c r="G2497" s="84">
        <f>INDEX('Crosswalk Particulates'!$E:$E,MATCH('2017 EPA Data'!$B2497,'Crosswalk Particulates'!$D:$D,0))</f>
        <v>0</v>
      </c>
      <c r="H2497" s="96">
        <f t="shared" si="38"/>
        <v>0</v>
      </c>
    </row>
    <row r="2498" spans="1:8" hidden="1">
      <c r="A2498" s="73" t="s">
        <v>2629</v>
      </c>
      <c r="B2498" s="73" t="s">
        <v>2753</v>
      </c>
      <c r="D2498" s="86">
        <v>1176.9394374250387</v>
      </c>
      <c r="E2498" s="73" t="s">
        <v>2522</v>
      </c>
      <c r="F2498" s="79" t="str">
        <f>INDEX('Crosswalk Particulates'!$B:$B,MATCH('2017 EPA Data'!A2498,'Crosswalk Particulates'!$A:$A,0))</f>
        <v>industry-fuel-oil</v>
      </c>
      <c r="G2498" s="84">
        <f>INDEX('Crosswalk Particulates'!$E:$E,MATCH('2017 EPA Data'!$B2498,'Crosswalk Particulates'!$D:$D,0))</f>
        <v>0</v>
      </c>
      <c r="H2498" s="96">
        <f t="shared" si="38"/>
        <v>1067702767.3023367</v>
      </c>
    </row>
    <row r="2499" spans="1:8" hidden="1">
      <c r="A2499" s="73" t="s">
        <v>2596</v>
      </c>
      <c r="B2499" s="73" t="s">
        <v>2753</v>
      </c>
      <c r="D2499" s="86">
        <v>1176.7532752527268</v>
      </c>
      <c r="E2499" s="73" t="s">
        <v>2522</v>
      </c>
      <c r="F2499" s="79" t="str">
        <f>INDEX('Crosswalk Particulates'!$B:$B,MATCH('2017 EPA Data'!A2499,'Crosswalk Particulates'!$A:$A,0))</f>
        <v>industry-fuel-coal</v>
      </c>
      <c r="G2499" s="84">
        <f>INDEX('Crosswalk Particulates'!$E:$E,MATCH('2017 EPA Data'!$B2499,'Crosswalk Particulates'!$D:$D,0))</f>
        <v>0</v>
      </c>
      <c r="H2499" s="96">
        <f t="shared" si="38"/>
        <v>1067533883.6196052</v>
      </c>
    </row>
    <row r="2500" spans="1:8" hidden="1">
      <c r="A2500" s="73" t="s">
        <v>2664</v>
      </c>
      <c r="B2500" s="73" t="s">
        <v>2630</v>
      </c>
      <c r="D2500" s="86">
        <v>1176.5728133956925</v>
      </c>
      <c r="E2500" s="73" t="s">
        <v>2522</v>
      </c>
      <c r="F2500" s="79" t="str">
        <f>INDEX('Crosswalk Particulates'!$B:$B,MATCH('2017 EPA Data'!A2500,'Crosswalk Particulates'!$A:$A,0))</f>
        <v>Commercial Buildings Sector</v>
      </c>
      <c r="G2500" s="84">
        <f>INDEX('Crosswalk Particulates'!$E:$E,MATCH('2017 EPA Data'!$B2500,'Crosswalk Particulates'!$D:$D,0))</f>
        <v>0</v>
      </c>
      <c r="H2500" s="96">
        <f t="shared" ref="H2500:H2563" si="39">IF(E2500="TON",D2500/metricton_to_shortton,0)*10^6</f>
        <v>1067370171.1820563</v>
      </c>
    </row>
    <row r="2501" spans="1:8" hidden="1">
      <c r="A2501" s="73" t="s">
        <v>2592</v>
      </c>
      <c r="B2501" s="73" t="s">
        <v>2704</v>
      </c>
      <c r="C2501" s="73" t="s">
        <v>2517</v>
      </c>
      <c r="D2501" s="86">
        <v>1173.83285</v>
      </c>
      <c r="E2501" s="73" t="s">
        <v>2518</v>
      </c>
      <c r="F2501" s="79" t="str">
        <f>INDEX('Crosswalk Particulates'!$B:$B,MATCH('2017 EPA Data'!A2501,'Crosswalk Particulates'!$A:$A,0))</f>
        <v>process-ngps-industry</v>
      </c>
      <c r="G2501" s="84">
        <f>INDEX('Crosswalk Particulates'!$E:$E,MATCH('2017 EPA Data'!$B2501,'Crosswalk Particulates'!$D:$D,0))</f>
        <v>0</v>
      </c>
      <c r="H2501" s="96">
        <f t="shared" si="39"/>
        <v>0</v>
      </c>
    </row>
    <row r="2502" spans="1:8" hidden="1">
      <c r="A2502" s="73" t="s">
        <v>2632</v>
      </c>
      <c r="B2502" s="73" t="s">
        <v>2722</v>
      </c>
      <c r="C2502" s="73" t="s">
        <v>2517</v>
      </c>
      <c r="D2502" s="86">
        <v>1165.3577787838701</v>
      </c>
      <c r="E2502" s="73" t="s">
        <v>2518</v>
      </c>
      <c r="F2502" s="79" t="str">
        <f>INDEX('Crosswalk Particulates'!$B:$B,MATCH('2017 EPA Data'!A2502,'Crosswalk Particulates'!$A:$A,0))</f>
        <v>industry-fuel-other</v>
      </c>
      <c r="G2502" s="84">
        <f>INDEX('Crosswalk Particulates'!$E:$E,MATCH('2017 EPA Data'!$B2502,'Crosswalk Particulates'!$D:$D,0))</f>
        <v>0</v>
      </c>
      <c r="H2502" s="96">
        <f t="shared" si="39"/>
        <v>0</v>
      </c>
    </row>
    <row r="2503" spans="1:8" hidden="1">
      <c r="A2503" s="73" t="s">
        <v>2534</v>
      </c>
      <c r="B2503" s="73" t="s">
        <v>2605</v>
      </c>
      <c r="C2503" s="73" t="s">
        <v>2557</v>
      </c>
      <c r="D2503" s="86">
        <v>1164.1670160451088</v>
      </c>
      <c r="E2503" s="73" t="s">
        <v>2522</v>
      </c>
      <c r="F2503" s="79" t="str">
        <f>INDEX('Crosswalk Particulates'!$B:$B,MATCH('2017 EPA Data'!A2503,'Crosswalk Particulates'!$A:$A,0))</f>
        <v>Other-EPA</v>
      </c>
      <c r="G2503" s="84">
        <f>INDEX('Crosswalk Particulates'!$E:$E,MATCH('2017 EPA Data'!$B2503,'Crosswalk Particulates'!$D:$D,0))</f>
        <v>0</v>
      </c>
      <c r="H2503" s="96">
        <f t="shared" si="39"/>
        <v>1056115807.7538159</v>
      </c>
    </row>
    <row r="2504" spans="1:8" hidden="1">
      <c r="A2504" s="73" t="s">
        <v>2669</v>
      </c>
      <c r="B2504" s="73" t="s">
        <v>2556</v>
      </c>
      <c r="C2504" s="73" t="s">
        <v>2557</v>
      </c>
      <c r="D2504" s="86">
        <v>1163.0600459959751</v>
      </c>
      <c r="E2504" s="73" t="s">
        <v>2522</v>
      </c>
      <c r="F2504" s="79" t="str">
        <f>INDEX('Crosswalk Particulates'!$B:$B,MATCH('2017 EPA Data'!A2504,'Crosswalk Particulates'!$A:$A,0))</f>
        <v>Commercial Buildings Sector</v>
      </c>
      <c r="G2504" s="84" t="str">
        <f>INDEX('Crosswalk Particulates'!$E:$E,MATCH('2017 EPA Data'!$B2504,'Crosswalk Particulates'!$D:$D,0))</f>
        <v>VOC</v>
      </c>
      <c r="H2504" s="96">
        <f t="shared" si="39"/>
        <v>1055111580.2233267</v>
      </c>
    </row>
    <row r="2505" spans="1:8" hidden="1">
      <c r="A2505" s="73" t="s">
        <v>2629</v>
      </c>
      <c r="B2505" s="73" t="s">
        <v>2696</v>
      </c>
      <c r="C2505" s="73" t="s">
        <v>2517</v>
      </c>
      <c r="D2505" s="86">
        <v>1162.4000000000001</v>
      </c>
      <c r="E2505" s="73" t="s">
        <v>2518</v>
      </c>
      <c r="F2505" s="79" t="str">
        <f>INDEX('Crosswalk Particulates'!$B:$B,MATCH('2017 EPA Data'!A2505,'Crosswalk Particulates'!$A:$A,0))</f>
        <v>industry-fuel-oil</v>
      </c>
      <c r="G2505" s="84">
        <f>INDEX('Crosswalk Particulates'!$E:$E,MATCH('2017 EPA Data'!$B2505,'Crosswalk Particulates'!$D:$D,0))</f>
        <v>0</v>
      </c>
      <c r="H2505" s="96">
        <f t="shared" si="39"/>
        <v>0</v>
      </c>
    </row>
    <row r="2506" spans="1:8" hidden="1">
      <c r="A2506" s="73" t="s">
        <v>2553</v>
      </c>
      <c r="B2506" s="73" t="s">
        <v>2703</v>
      </c>
      <c r="C2506" s="73" t="s">
        <v>2517</v>
      </c>
      <c r="D2506" s="86">
        <v>1158</v>
      </c>
      <c r="E2506" s="73" t="s">
        <v>2518</v>
      </c>
      <c r="F2506" s="79" t="str">
        <f>INDEX('Crosswalk Particulates'!$B:$B,MATCH('2017 EPA Data'!A2506,'Crosswalk Particulates'!$A:$A,0))</f>
        <v>process-other-industry</v>
      </c>
      <c r="G2506" s="84">
        <f>INDEX('Crosswalk Particulates'!$E:$E,MATCH('2017 EPA Data'!$B2506,'Crosswalk Particulates'!$D:$D,0))</f>
        <v>0</v>
      </c>
      <c r="H2506" s="96">
        <f t="shared" si="39"/>
        <v>0</v>
      </c>
    </row>
    <row r="2507" spans="1:8" hidden="1">
      <c r="A2507" s="73" t="s">
        <v>2664</v>
      </c>
      <c r="B2507" s="73" t="s">
        <v>2536</v>
      </c>
      <c r="C2507" s="73" t="s">
        <v>2517</v>
      </c>
      <c r="D2507" s="86">
        <v>1154.2602211061505</v>
      </c>
      <c r="E2507" s="73" t="s">
        <v>2518</v>
      </c>
      <c r="F2507" s="79" t="str">
        <f>INDEX('Crosswalk Particulates'!$B:$B,MATCH('2017 EPA Data'!A2507,'Crosswalk Particulates'!$A:$A,0))</f>
        <v>Commercial Buildings Sector</v>
      </c>
      <c r="G2507" s="84">
        <f>INDEX('Crosswalk Particulates'!$E:$E,MATCH('2017 EPA Data'!$B2507,'Crosswalk Particulates'!$D:$D,0))</f>
        <v>0</v>
      </c>
      <c r="H2507" s="96">
        <f t="shared" si="39"/>
        <v>0</v>
      </c>
    </row>
    <row r="2508" spans="1:8" hidden="1">
      <c r="A2508" s="73" t="s">
        <v>2546</v>
      </c>
      <c r="B2508" s="73" t="s">
        <v>2642</v>
      </c>
      <c r="C2508" s="73" t="s">
        <v>2517</v>
      </c>
      <c r="D2508" s="86">
        <v>1152</v>
      </c>
      <c r="E2508" s="73" t="s">
        <v>2518</v>
      </c>
      <c r="F2508" s="79" t="str">
        <f>INDEX('Crosswalk Particulates'!$B:$B,MATCH('2017 EPA Data'!A2508,'Crosswalk Particulates'!$A:$A,0))</f>
        <v>process-other-industry</v>
      </c>
      <c r="G2508" s="84">
        <f>INDEX('Crosswalk Particulates'!$E:$E,MATCH('2017 EPA Data'!$B2508,'Crosswalk Particulates'!$D:$D,0))</f>
        <v>0</v>
      </c>
      <c r="H2508" s="96">
        <f t="shared" si="39"/>
        <v>0</v>
      </c>
    </row>
    <row r="2509" spans="1:8" hidden="1">
      <c r="A2509" s="73" t="s">
        <v>2581</v>
      </c>
      <c r="B2509" s="73" t="s">
        <v>2622</v>
      </c>
      <c r="C2509" s="73" t="s">
        <v>2623</v>
      </c>
      <c r="D2509" s="86">
        <v>1151.7932007363945</v>
      </c>
      <c r="E2509" s="73" t="s">
        <v>2518</v>
      </c>
      <c r="F2509" s="79" t="str">
        <f>INDEX('Crosswalk Particulates'!$B:$B,MATCH('2017 EPA Data'!A2509,'Crosswalk Particulates'!$A:$A,0))</f>
        <v>Electricity Sector</v>
      </c>
      <c r="G2509" s="84">
        <f>INDEX('Crosswalk Particulates'!$E:$E,MATCH('2017 EPA Data'!$B2509,'Crosswalk Particulates'!$D:$D,0))</f>
        <v>0</v>
      </c>
      <c r="H2509" s="96">
        <f t="shared" si="39"/>
        <v>0</v>
      </c>
    </row>
    <row r="2510" spans="1:8" hidden="1">
      <c r="A2510" s="73" t="s">
        <v>2665</v>
      </c>
      <c r="B2510" s="73" t="s">
        <v>2620</v>
      </c>
      <c r="C2510" s="73" t="s">
        <v>2517</v>
      </c>
      <c r="D2510" s="86">
        <v>1148.1942087895893</v>
      </c>
      <c r="E2510" s="73" t="s">
        <v>2518</v>
      </c>
      <c r="F2510" s="79" t="str">
        <f>INDEX('Crosswalk Particulates'!$B:$B,MATCH('2017 EPA Data'!A2510,'Crosswalk Particulates'!$A:$A,0))</f>
        <v>Commercial Buildings Sector</v>
      </c>
      <c r="G2510" s="84">
        <f>INDEX('Crosswalk Particulates'!$E:$E,MATCH('2017 EPA Data'!$B2510,'Crosswalk Particulates'!$D:$D,0))</f>
        <v>0</v>
      </c>
      <c r="H2510" s="96">
        <f t="shared" si="39"/>
        <v>0</v>
      </c>
    </row>
    <row r="2511" spans="1:8" hidden="1">
      <c r="A2511" s="73" t="s">
        <v>2631</v>
      </c>
      <c r="B2511" s="73" t="s">
        <v>2630</v>
      </c>
      <c r="D2511" s="86">
        <v>1145.4345718684931</v>
      </c>
      <c r="E2511" s="73" t="s">
        <v>2522</v>
      </c>
      <c r="F2511" s="79" t="str">
        <f>INDEX('Crosswalk Particulates'!$B:$B,MATCH('2017 EPA Data'!A2511,'Crosswalk Particulates'!$A:$A,0))</f>
        <v>Residential Buildings Sector</v>
      </c>
      <c r="G2511" s="84">
        <f>INDEX('Crosswalk Particulates'!$E:$E,MATCH('2017 EPA Data'!$B2511,'Crosswalk Particulates'!$D:$D,0))</f>
        <v>0</v>
      </c>
      <c r="H2511" s="96">
        <f t="shared" si="39"/>
        <v>1039122000.0439923</v>
      </c>
    </row>
    <row r="2512" spans="1:8" hidden="1">
      <c r="A2512" s="73" t="s">
        <v>2607</v>
      </c>
      <c r="B2512" s="73" t="s">
        <v>2628</v>
      </c>
      <c r="C2512" s="73" t="s">
        <v>2517</v>
      </c>
      <c r="D2512" s="86">
        <v>1142.49037116</v>
      </c>
      <c r="E2512" s="73" t="s">
        <v>2518</v>
      </c>
      <c r="F2512" s="79" t="str">
        <f>INDEX('Crosswalk Particulates'!$B:$B,MATCH('2017 EPA Data'!A2512,'Crosswalk Particulates'!$A:$A,0))</f>
        <v>process-cement-industry</v>
      </c>
      <c r="G2512" s="84">
        <f>INDEX('Crosswalk Particulates'!$E:$E,MATCH('2017 EPA Data'!$B2512,'Crosswalk Particulates'!$D:$D,0))</f>
        <v>0</v>
      </c>
      <c r="H2512" s="96">
        <f t="shared" si="39"/>
        <v>0</v>
      </c>
    </row>
    <row r="2513" spans="1:8" hidden="1">
      <c r="A2513" s="73" t="s">
        <v>2559</v>
      </c>
      <c r="B2513" s="73" t="s">
        <v>2788</v>
      </c>
      <c r="C2513" s="73" t="s">
        <v>2517</v>
      </c>
      <c r="D2513" s="86">
        <v>1142.2009250000001</v>
      </c>
      <c r="E2513" s="73" t="s">
        <v>2518</v>
      </c>
      <c r="F2513" s="79" t="str">
        <f>INDEX('Crosswalk Particulates'!$B:$B,MATCH('2017 EPA Data'!A2513,'Crosswalk Particulates'!$A:$A,0))</f>
        <v>process-waste-industry</v>
      </c>
      <c r="G2513" s="84">
        <f>INDEX('Crosswalk Particulates'!$E:$E,MATCH('2017 EPA Data'!$B2513,'Crosswalk Particulates'!$D:$D,0))</f>
        <v>0</v>
      </c>
      <c r="H2513" s="96">
        <f t="shared" si="39"/>
        <v>0</v>
      </c>
    </row>
    <row r="2514" spans="1:8" hidden="1">
      <c r="A2514" s="73" t="s">
        <v>2532</v>
      </c>
      <c r="B2514" s="73" t="s">
        <v>2615</v>
      </c>
      <c r="C2514" s="73" t="s">
        <v>2557</v>
      </c>
      <c r="D2514" s="86">
        <v>1138.1399639609588</v>
      </c>
      <c r="E2514" s="73" t="s">
        <v>2522</v>
      </c>
      <c r="F2514" s="79" t="str">
        <f>INDEX('Crosswalk Particulates'!$B:$B,MATCH('2017 EPA Data'!A2514,'Crosswalk Particulates'!$A:$A,0))</f>
        <v>Other-EPA</v>
      </c>
      <c r="G2514" s="84" t="str">
        <f>INDEX('Crosswalk Particulates'!$E:$E,MATCH('2017 EPA Data'!$B2514,'Crosswalk Particulates'!$D:$D,0))</f>
        <v>SOx</v>
      </c>
      <c r="H2514" s="96">
        <f t="shared" si="39"/>
        <v>1032504435.196051</v>
      </c>
    </row>
    <row r="2515" spans="1:8" hidden="1">
      <c r="A2515" s="73" t="s">
        <v>2647</v>
      </c>
      <c r="B2515" s="73" t="s">
        <v>2686</v>
      </c>
      <c r="C2515" s="73" t="s">
        <v>2517</v>
      </c>
      <c r="D2515" s="86">
        <v>1137.0944698258199</v>
      </c>
      <c r="E2515" s="73" t="s">
        <v>2518</v>
      </c>
      <c r="F2515" s="79" t="str">
        <f>INDEX('Crosswalk Particulates'!$B:$B,MATCH('2017 EPA Data'!A2515,'Crosswalk Particulates'!$A:$A,0))</f>
        <v>process-mining-industry</v>
      </c>
      <c r="G2515" s="84">
        <f>INDEX('Crosswalk Particulates'!$E:$E,MATCH('2017 EPA Data'!$B2515,'Crosswalk Particulates'!$D:$D,0))</f>
        <v>0</v>
      </c>
      <c r="H2515" s="96">
        <f t="shared" si="39"/>
        <v>0</v>
      </c>
    </row>
    <row r="2516" spans="1:8" hidden="1">
      <c r="A2516" s="73" t="s">
        <v>2555</v>
      </c>
      <c r="B2516" s="73" t="s">
        <v>2689</v>
      </c>
      <c r="C2516" s="73" t="s">
        <v>2517</v>
      </c>
      <c r="D2516" s="86">
        <v>1135.7295963508</v>
      </c>
      <c r="E2516" s="73" t="s">
        <v>2518</v>
      </c>
      <c r="F2516" s="79" t="str">
        <f>INDEX('Crosswalk Particulates'!$B:$B,MATCH('2017 EPA Data'!A2516,'Crosswalk Particulates'!$A:$A,0))</f>
        <v>process-other-industry</v>
      </c>
      <c r="G2516" s="84">
        <f>INDEX('Crosswalk Particulates'!$E:$E,MATCH('2017 EPA Data'!$B2516,'Crosswalk Particulates'!$D:$D,0))</f>
        <v>0</v>
      </c>
      <c r="H2516" s="96">
        <f t="shared" si="39"/>
        <v>0</v>
      </c>
    </row>
    <row r="2517" spans="1:8" hidden="1">
      <c r="A2517" s="73" t="s">
        <v>2578</v>
      </c>
      <c r="B2517" s="73" t="s">
        <v>2726</v>
      </c>
      <c r="C2517" s="73" t="s">
        <v>2517</v>
      </c>
      <c r="D2517" s="86">
        <v>1128.0828720859074</v>
      </c>
      <c r="E2517" s="73" t="s">
        <v>2518</v>
      </c>
      <c r="F2517" s="79" t="str">
        <f>INDEX('Crosswalk Particulates'!$B:$B,MATCH('2017 EPA Data'!A2517,'Crosswalk Particulates'!$A:$A,0))</f>
        <v>process-chemicals-industry</v>
      </c>
      <c r="G2517" s="84">
        <f>INDEX('Crosswalk Particulates'!$E:$E,MATCH('2017 EPA Data'!$B2517,'Crosswalk Particulates'!$D:$D,0))</f>
        <v>0</v>
      </c>
      <c r="H2517" s="96">
        <f t="shared" si="39"/>
        <v>0</v>
      </c>
    </row>
    <row r="2518" spans="1:8" hidden="1">
      <c r="A2518" s="73" t="s">
        <v>2665</v>
      </c>
      <c r="B2518" s="73" t="s">
        <v>2573</v>
      </c>
      <c r="C2518" s="73" t="s">
        <v>2517</v>
      </c>
      <c r="D2518" s="86">
        <v>1127.8857094531577</v>
      </c>
      <c r="E2518" s="73" t="s">
        <v>2518</v>
      </c>
      <c r="F2518" s="79" t="str">
        <f>INDEX('Crosswalk Particulates'!$B:$B,MATCH('2017 EPA Data'!A2518,'Crosswalk Particulates'!$A:$A,0))</f>
        <v>Commercial Buildings Sector</v>
      </c>
      <c r="G2518" s="84">
        <f>INDEX('Crosswalk Particulates'!$E:$E,MATCH('2017 EPA Data'!$B2518,'Crosswalk Particulates'!$D:$D,0))</f>
        <v>0</v>
      </c>
      <c r="H2518" s="96">
        <f t="shared" si="39"/>
        <v>0</v>
      </c>
    </row>
    <row r="2519" spans="1:8" hidden="1">
      <c r="A2519" s="73" t="s">
        <v>2586</v>
      </c>
      <c r="B2519" s="73" t="s">
        <v>2705</v>
      </c>
      <c r="C2519" s="73" t="s">
        <v>2517</v>
      </c>
      <c r="D2519" s="86">
        <v>1127.841921</v>
      </c>
      <c r="E2519" s="73" t="s">
        <v>2518</v>
      </c>
      <c r="F2519" s="79" t="str">
        <f>INDEX('Crosswalk Particulates'!$B:$B,MATCH('2017 EPA Data'!A2519,'Crosswalk Particulates'!$A:$A,0))</f>
        <v>process-other-industry</v>
      </c>
      <c r="G2519" s="84">
        <f>INDEX('Crosswalk Particulates'!$E:$E,MATCH('2017 EPA Data'!$B2519,'Crosswalk Particulates'!$D:$D,0))</f>
        <v>0</v>
      </c>
      <c r="H2519" s="96">
        <f t="shared" si="39"/>
        <v>0</v>
      </c>
    </row>
    <row r="2520" spans="1:8" hidden="1">
      <c r="A2520" s="73" t="s">
        <v>2600</v>
      </c>
      <c r="B2520" s="73" t="s">
        <v>2594</v>
      </c>
      <c r="C2520" s="73" t="s">
        <v>2517</v>
      </c>
      <c r="D2520" s="86">
        <v>1126.29168</v>
      </c>
      <c r="E2520" s="73" t="s">
        <v>2518</v>
      </c>
      <c r="F2520" s="79" t="str">
        <f>INDEX('Crosswalk Particulates'!$B:$B,MATCH('2017 EPA Data'!A2520,'Crosswalk Particulates'!$A:$A,0))</f>
        <v>industry-fuel-biomass</v>
      </c>
      <c r="G2520" s="84">
        <f>INDEX('Crosswalk Particulates'!$E:$E,MATCH('2017 EPA Data'!$B2520,'Crosswalk Particulates'!$D:$D,0))</f>
        <v>0</v>
      </c>
      <c r="H2520" s="96">
        <f t="shared" si="39"/>
        <v>0</v>
      </c>
    </row>
    <row r="2521" spans="1:8" hidden="1">
      <c r="A2521" s="73" t="s">
        <v>2669</v>
      </c>
      <c r="B2521" s="73" t="s">
        <v>2615</v>
      </c>
      <c r="C2521" s="73" t="s">
        <v>2557</v>
      </c>
      <c r="D2521" s="86">
        <v>1123.498060075465</v>
      </c>
      <c r="E2521" s="73" t="s">
        <v>2522</v>
      </c>
      <c r="F2521" s="79" t="str">
        <f>INDEX('Crosswalk Particulates'!$B:$B,MATCH('2017 EPA Data'!A2521,'Crosswalk Particulates'!$A:$A,0))</f>
        <v>Commercial Buildings Sector</v>
      </c>
      <c r="G2521" s="84" t="str">
        <f>INDEX('Crosswalk Particulates'!$E:$E,MATCH('2017 EPA Data'!$B2521,'Crosswalk Particulates'!$D:$D,0))</f>
        <v>SOx</v>
      </c>
      <c r="H2521" s="96">
        <f t="shared" si="39"/>
        <v>1019221507.6298546</v>
      </c>
    </row>
    <row r="2522" spans="1:8" hidden="1">
      <c r="A2522" s="73" t="s">
        <v>2546</v>
      </c>
      <c r="B2522" s="73" t="s">
        <v>2573</v>
      </c>
      <c r="C2522" s="73" t="s">
        <v>2517</v>
      </c>
      <c r="D2522" s="86">
        <v>1122.0899999999999</v>
      </c>
      <c r="E2522" s="73" t="s">
        <v>2518</v>
      </c>
      <c r="F2522" s="79" t="str">
        <f>INDEX('Crosswalk Particulates'!$B:$B,MATCH('2017 EPA Data'!A2522,'Crosswalk Particulates'!$A:$A,0))</f>
        <v>process-other-industry</v>
      </c>
      <c r="G2522" s="84">
        <f>INDEX('Crosswalk Particulates'!$E:$E,MATCH('2017 EPA Data'!$B2522,'Crosswalk Particulates'!$D:$D,0))</f>
        <v>0</v>
      </c>
      <c r="H2522" s="96">
        <f t="shared" si="39"/>
        <v>0</v>
      </c>
    </row>
    <row r="2523" spans="1:8" hidden="1">
      <c r="A2523" s="73" t="s">
        <v>2542</v>
      </c>
      <c r="B2523" s="73" t="s">
        <v>2594</v>
      </c>
      <c r="C2523" s="73" t="s">
        <v>2517</v>
      </c>
      <c r="D2523" s="86">
        <v>1118.8</v>
      </c>
      <c r="E2523" s="73" t="s">
        <v>2518</v>
      </c>
      <c r="F2523" s="79" t="str">
        <f>INDEX('Crosswalk Particulates'!$B:$B,MATCH('2017 EPA Data'!A2523,'Crosswalk Particulates'!$A:$A,0))</f>
        <v>process-ngps-industry</v>
      </c>
      <c r="G2523" s="84">
        <f>INDEX('Crosswalk Particulates'!$E:$E,MATCH('2017 EPA Data'!$B2523,'Crosswalk Particulates'!$D:$D,0))</f>
        <v>0</v>
      </c>
      <c r="H2523" s="96">
        <f t="shared" si="39"/>
        <v>0</v>
      </c>
    </row>
    <row r="2524" spans="1:8" hidden="1">
      <c r="A2524" s="73" t="s">
        <v>2629</v>
      </c>
      <c r="B2524" s="73" t="s">
        <v>2575</v>
      </c>
      <c r="C2524" s="73" t="s">
        <v>2517</v>
      </c>
      <c r="D2524" s="86">
        <v>1116.1750999999999</v>
      </c>
      <c r="E2524" s="73" t="s">
        <v>2518</v>
      </c>
      <c r="F2524" s="79" t="str">
        <f>INDEX('Crosswalk Particulates'!$B:$B,MATCH('2017 EPA Data'!A2524,'Crosswalk Particulates'!$A:$A,0))</f>
        <v>industry-fuel-oil</v>
      </c>
      <c r="G2524" s="84">
        <f>INDEX('Crosswalk Particulates'!$E:$E,MATCH('2017 EPA Data'!$B2524,'Crosswalk Particulates'!$D:$D,0))</f>
        <v>0</v>
      </c>
      <c r="H2524" s="96">
        <f t="shared" si="39"/>
        <v>0</v>
      </c>
    </row>
    <row r="2525" spans="1:8" hidden="1">
      <c r="A2525" s="73" t="s">
        <v>2538</v>
      </c>
      <c r="B2525" s="73" t="s">
        <v>2726</v>
      </c>
      <c r="C2525" s="73" t="s">
        <v>2517</v>
      </c>
      <c r="D2525" s="86">
        <v>1116.1142314020001</v>
      </c>
      <c r="E2525" s="73" t="s">
        <v>2518</v>
      </c>
      <c r="F2525" s="79" t="str">
        <f>INDEX('Crosswalk Particulates'!$B:$B,MATCH('2017 EPA Data'!A2525,'Crosswalk Particulates'!$A:$A,0))</f>
        <v>process-other-industry</v>
      </c>
      <c r="G2525" s="84">
        <f>INDEX('Crosswalk Particulates'!$E:$E,MATCH('2017 EPA Data'!$B2525,'Crosswalk Particulates'!$D:$D,0))</f>
        <v>0</v>
      </c>
      <c r="H2525" s="96">
        <f t="shared" si="39"/>
        <v>0</v>
      </c>
    </row>
    <row r="2526" spans="1:8" hidden="1">
      <c r="A2526" s="73" t="s">
        <v>2665</v>
      </c>
      <c r="B2526" s="73" t="s">
        <v>2724</v>
      </c>
      <c r="C2526" s="73" t="s">
        <v>2517</v>
      </c>
      <c r="D2526" s="86">
        <v>1115.0156287293885</v>
      </c>
      <c r="E2526" s="73" t="s">
        <v>2518</v>
      </c>
      <c r="F2526" s="79" t="str">
        <f>INDEX('Crosswalk Particulates'!$B:$B,MATCH('2017 EPA Data'!A2526,'Crosswalk Particulates'!$A:$A,0))</f>
        <v>Commercial Buildings Sector</v>
      </c>
      <c r="G2526" s="84">
        <f>INDEX('Crosswalk Particulates'!$E:$E,MATCH('2017 EPA Data'!$B2526,'Crosswalk Particulates'!$D:$D,0))</f>
        <v>0</v>
      </c>
      <c r="H2526" s="96">
        <f t="shared" si="39"/>
        <v>0</v>
      </c>
    </row>
    <row r="2527" spans="1:8" hidden="1">
      <c r="A2527" s="73" t="s">
        <v>2692</v>
      </c>
      <c r="B2527" s="73" t="s">
        <v>2685</v>
      </c>
      <c r="C2527" s="73" t="s">
        <v>2517</v>
      </c>
      <c r="D2527" s="86">
        <v>1113.0964372281194</v>
      </c>
      <c r="E2527" s="73" t="s">
        <v>2518</v>
      </c>
      <c r="F2527" s="79" t="str">
        <f>INDEX('Crosswalk Particulates'!$B:$B,MATCH('2017 EPA Data'!A2527,'Crosswalk Particulates'!$A:$A,0))</f>
        <v>Residential Buildings Sector</v>
      </c>
      <c r="G2527" s="84">
        <f>INDEX('Crosswalk Particulates'!$E:$E,MATCH('2017 EPA Data'!$B2527,'Crosswalk Particulates'!$D:$D,0))</f>
        <v>0</v>
      </c>
      <c r="H2527" s="96">
        <f t="shared" si="39"/>
        <v>0</v>
      </c>
    </row>
    <row r="2528" spans="1:8" hidden="1">
      <c r="A2528" s="73" t="s">
        <v>2692</v>
      </c>
      <c r="B2528" s="73" t="s">
        <v>2751</v>
      </c>
      <c r="C2528" s="73" t="s">
        <v>2517</v>
      </c>
      <c r="D2528" s="86">
        <v>1107.8323074893194</v>
      </c>
      <c r="E2528" s="73" t="s">
        <v>2518</v>
      </c>
      <c r="F2528" s="79" t="str">
        <f>INDEX('Crosswalk Particulates'!$B:$B,MATCH('2017 EPA Data'!A2528,'Crosswalk Particulates'!$A:$A,0))</f>
        <v>Residential Buildings Sector</v>
      </c>
      <c r="G2528" s="84">
        <f>INDEX('Crosswalk Particulates'!$E:$E,MATCH('2017 EPA Data'!$B2528,'Crosswalk Particulates'!$D:$D,0))</f>
        <v>0</v>
      </c>
      <c r="H2528" s="96">
        <f t="shared" si="39"/>
        <v>0</v>
      </c>
    </row>
    <row r="2529" spans="1:8" hidden="1">
      <c r="A2529" s="73" t="s">
        <v>2647</v>
      </c>
      <c r="B2529" s="73" t="s">
        <v>2606</v>
      </c>
      <c r="C2529" s="73" t="s">
        <v>2517</v>
      </c>
      <c r="D2529" s="86">
        <v>1107.348</v>
      </c>
      <c r="E2529" s="73" t="s">
        <v>2518</v>
      </c>
      <c r="F2529" s="79" t="str">
        <f>INDEX('Crosswalk Particulates'!$B:$B,MATCH('2017 EPA Data'!A2529,'Crosswalk Particulates'!$A:$A,0))</f>
        <v>process-mining-industry</v>
      </c>
      <c r="G2529" s="84">
        <f>INDEX('Crosswalk Particulates'!$E:$E,MATCH('2017 EPA Data'!$B2529,'Crosswalk Particulates'!$D:$D,0))</f>
        <v>0</v>
      </c>
      <c r="H2529" s="96">
        <f t="shared" si="39"/>
        <v>0</v>
      </c>
    </row>
    <row r="2530" spans="1:8" hidden="1">
      <c r="A2530" s="73" t="s">
        <v>2692</v>
      </c>
      <c r="B2530" s="73" t="s">
        <v>2740</v>
      </c>
      <c r="C2530" s="73" t="s">
        <v>2517</v>
      </c>
      <c r="D2530" s="86">
        <v>1105.9522615976196</v>
      </c>
      <c r="E2530" s="73" t="s">
        <v>2518</v>
      </c>
      <c r="F2530" s="79" t="str">
        <f>INDEX('Crosswalk Particulates'!$B:$B,MATCH('2017 EPA Data'!A2530,'Crosswalk Particulates'!$A:$A,0))</f>
        <v>Residential Buildings Sector</v>
      </c>
      <c r="G2530" s="84">
        <f>INDEX('Crosswalk Particulates'!$E:$E,MATCH('2017 EPA Data'!$B2530,'Crosswalk Particulates'!$D:$D,0))</f>
        <v>0</v>
      </c>
      <c r="H2530" s="96">
        <f t="shared" si="39"/>
        <v>0</v>
      </c>
    </row>
    <row r="2531" spans="1:8" hidden="1">
      <c r="A2531" s="73" t="s">
        <v>2592</v>
      </c>
      <c r="B2531" s="73" t="s">
        <v>2740</v>
      </c>
      <c r="C2531" s="73" t="s">
        <v>2517</v>
      </c>
      <c r="D2531" s="86">
        <v>1105.2620706717832</v>
      </c>
      <c r="E2531" s="73" t="s">
        <v>2518</v>
      </c>
      <c r="F2531" s="79" t="str">
        <f>INDEX('Crosswalk Particulates'!$B:$B,MATCH('2017 EPA Data'!A2531,'Crosswalk Particulates'!$A:$A,0))</f>
        <v>process-ngps-industry</v>
      </c>
      <c r="G2531" s="84">
        <f>INDEX('Crosswalk Particulates'!$E:$E,MATCH('2017 EPA Data'!$B2531,'Crosswalk Particulates'!$D:$D,0))</f>
        <v>0</v>
      </c>
      <c r="H2531" s="96">
        <f t="shared" si="39"/>
        <v>0</v>
      </c>
    </row>
    <row r="2532" spans="1:8" hidden="1">
      <c r="A2532" s="73" t="s">
        <v>2586</v>
      </c>
      <c r="B2532" s="73" t="s">
        <v>2704</v>
      </c>
      <c r="C2532" s="73" t="s">
        <v>2517</v>
      </c>
      <c r="D2532" s="86">
        <v>1103.9860000000001</v>
      </c>
      <c r="E2532" s="73" t="s">
        <v>2518</v>
      </c>
      <c r="F2532" s="79" t="str">
        <f>INDEX('Crosswalk Particulates'!$B:$B,MATCH('2017 EPA Data'!A2532,'Crosswalk Particulates'!$A:$A,0))</f>
        <v>process-other-industry</v>
      </c>
      <c r="G2532" s="84">
        <f>INDEX('Crosswalk Particulates'!$E:$E,MATCH('2017 EPA Data'!$B2532,'Crosswalk Particulates'!$D:$D,0))</f>
        <v>0</v>
      </c>
      <c r="H2532" s="96">
        <f t="shared" si="39"/>
        <v>0</v>
      </c>
    </row>
    <row r="2533" spans="1:8" hidden="1">
      <c r="A2533" s="73" t="s">
        <v>2692</v>
      </c>
      <c r="B2533" s="73" t="s">
        <v>2763</v>
      </c>
      <c r="C2533" s="73" t="s">
        <v>2517</v>
      </c>
      <c r="D2533" s="86">
        <v>1100.6254645781396</v>
      </c>
      <c r="E2533" s="73" t="s">
        <v>2518</v>
      </c>
      <c r="F2533" s="79" t="str">
        <f>INDEX('Crosswalk Particulates'!$B:$B,MATCH('2017 EPA Data'!A2533,'Crosswalk Particulates'!$A:$A,0))</f>
        <v>Residential Buildings Sector</v>
      </c>
      <c r="G2533" s="84">
        <f>INDEX('Crosswalk Particulates'!$E:$E,MATCH('2017 EPA Data'!$B2533,'Crosswalk Particulates'!$D:$D,0))</f>
        <v>0</v>
      </c>
      <c r="H2533" s="96">
        <f t="shared" si="39"/>
        <v>0</v>
      </c>
    </row>
    <row r="2534" spans="1:8" hidden="1">
      <c r="A2534" s="73" t="s">
        <v>2538</v>
      </c>
      <c r="B2534" s="73" t="s">
        <v>2740</v>
      </c>
      <c r="C2534" s="73" t="s">
        <v>2517</v>
      </c>
      <c r="D2534" s="86">
        <v>1098.5983780338199</v>
      </c>
      <c r="E2534" s="73" t="s">
        <v>2518</v>
      </c>
      <c r="F2534" s="79" t="str">
        <f>INDEX('Crosswalk Particulates'!$B:$B,MATCH('2017 EPA Data'!A2534,'Crosswalk Particulates'!$A:$A,0))</f>
        <v>process-other-industry</v>
      </c>
      <c r="G2534" s="84">
        <f>INDEX('Crosswalk Particulates'!$E:$E,MATCH('2017 EPA Data'!$B2534,'Crosswalk Particulates'!$D:$D,0))</f>
        <v>0</v>
      </c>
      <c r="H2534" s="96">
        <f t="shared" si="39"/>
        <v>0</v>
      </c>
    </row>
    <row r="2535" spans="1:8" hidden="1">
      <c r="A2535" s="73" t="s">
        <v>2692</v>
      </c>
      <c r="B2535" s="73" t="s">
        <v>2694</v>
      </c>
      <c r="C2535" s="73" t="s">
        <v>2517</v>
      </c>
      <c r="D2535" s="86">
        <v>1098.3360514577939</v>
      </c>
      <c r="E2535" s="73" t="s">
        <v>2518</v>
      </c>
      <c r="F2535" s="79" t="str">
        <f>INDEX('Crosswalk Particulates'!$B:$B,MATCH('2017 EPA Data'!A2535,'Crosswalk Particulates'!$A:$A,0))</f>
        <v>Residential Buildings Sector</v>
      </c>
      <c r="G2535" s="84">
        <f>INDEX('Crosswalk Particulates'!$E:$E,MATCH('2017 EPA Data'!$B2535,'Crosswalk Particulates'!$D:$D,0))</f>
        <v>0</v>
      </c>
      <c r="H2535" s="96">
        <f t="shared" si="39"/>
        <v>0</v>
      </c>
    </row>
    <row r="2536" spans="1:8" hidden="1">
      <c r="A2536" s="73" t="s">
        <v>2632</v>
      </c>
      <c r="B2536" s="73" t="s">
        <v>2661</v>
      </c>
      <c r="C2536" s="73" t="s">
        <v>2517</v>
      </c>
      <c r="D2536" s="86">
        <v>1096.6491175323799</v>
      </c>
      <c r="E2536" s="73" t="s">
        <v>2518</v>
      </c>
      <c r="F2536" s="79" t="str">
        <f>INDEX('Crosswalk Particulates'!$B:$B,MATCH('2017 EPA Data'!A2536,'Crosswalk Particulates'!$A:$A,0))</f>
        <v>industry-fuel-other</v>
      </c>
      <c r="G2536" s="84">
        <f>INDEX('Crosswalk Particulates'!$E:$E,MATCH('2017 EPA Data'!$B2536,'Crosswalk Particulates'!$D:$D,0))</f>
        <v>0</v>
      </c>
      <c r="H2536" s="96">
        <f t="shared" si="39"/>
        <v>0</v>
      </c>
    </row>
    <row r="2537" spans="1:8" hidden="1">
      <c r="A2537" s="73" t="s">
        <v>2586</v>
      </c>
      <c r="B2537" s="73" t="s">
        <v>2753</v>
      </c>
      <c r="D2537" s="86">
        <v>1095.7217220946407</v>
      </c>
      <c r="E2537" s="73" t="s">
        <v>2522</v>
      </c>
      <c r="F2537" s="79" t="str">
        <f>INDEX('Crosswalk Particulates'!$B:$B,MATCH('2017 EPA Data'!A2537,'Crosswalk Particulates'!$A:$A,0))</f>
        <v>process-other-industry</v>
      </c>
      <c r="G2537" s="84">
        <f>INDEX('Crosswalk Particulates'!$E:$E,MATCH('2017 EPA Data'!$B2537,'Crosswalk Particulates'!$D:$D,0))</f>
        <v>0</v>
      </c>
      <c r="H2537" s="96">
        <f t="shared" si="39"/>
        <v>994023207.71347511</v>
      </c>
    </row>
    <row r="2538" spans="1:8" hidden="1">
      <c r="A2538" s="73" t="s">
        <v>2602</v>
      </c>
      <c r="B2538" s="73" t="s">
        <v>2620</v>
      </c>
      <c r="C2538" s="73" t="s">
        <v>2517</v>
      </c>
      <c r="D2538" s="86">
        <v>1094.87374651389</v>
      </c>
      <c r="E2538" s="73" t="s">
        <v>2518</v>
      </c>
      <c r="F2538" s="79" t="str">
        <f>INDEX('Crosswalk Particulates'!$B:$B,MATCH('2017 EPA Data'!A2538,'Crosswalk Particulates'!$A:$A,0))</f>
        <v>process-other-industry</v>
      </c>
      <c r="G2538" s="84">
        <f>INDEX('Crosswalk Particulates'!$E:$E,MATCH('2017 EPA Data'!$B2538,'Crosswalk Particulates'!$D:$D,0))</f>
        <v>0</v>
      </c>
      <c r="H2538" s="96">
        <f t="shared" si="39"/>
        <v>0</v>
      </c>
    </row>
    <row r="2539" spans="1:8" hidden="1">
      <c r="A2539" s="73" t="s">
        <v>2519</v>
      </c>
      <c r="B2539" s="73" t="s">
        <v>2656</v>
      </c>
      <c r="C2539" s="73" t="s">
        <v>2517</v>
      </c>
      <c r="D2539" s="86">
        <v>1094.8377998931642</v>
      </c>
      <c r="E2539" s="73" t="s">
        <v>2518</v>
      </c>
      <c r="F2539" s="79" t="str">
        <f>INDEX('Crosswalk Particulates'!$B:$B,MATCH('2017 EPA Data'!A2539,'Crosswalk Particulates'!$A:$A,0))</f>
        <v>process-other-industry</v>
      </c>
      <c r="G2539" s="84">
        <f>INDEX('Crosswalk Particulates'!$E:$E,MATCH('2017 EPA Data'!$B2539,'Crosswalk Particulates'!$D:$D,0))</f>
        <v>0</v>
      </c>
      <c r="H2539" s="96">
        <f t="shared" si="39"/>
        <v>0</v>
      </c>
    </row>
    <row r="2540" spans="1:8" hidden="1">
      <c r="A2540" s="73" t="s">
        <v>2592</v>
      </c>
      <c r="B2540" s="73" t="s">
        <v>2730</v>
      </c>
      <c r="C2540" s="73" t="s">
        <v>2517</v>
      </c>
      <c r="D2540" s="86">
        <v>1091.66218667</v>
      </c>
      <c r="E2540" s="73" t="s">
        <v>2518</v>
      </c>
      <c r="F2540" s="79" t="str">
        <f>INDEX('Crosswalk Particulates'!$B:$B,MATCH('2017 EPA Data'!A2540,'Crosswalk Particulates'!$A:$A,0))</f>
        <v>process-ngps-industry</v>
      </c>
      <c r="G2540" s="84">
        <f>INDEX('Crosswalk Particulates'!$E:$E,MATCH('2017 EPA Data'!$B2540,'Crosswalk Particulates'!$D:$D,0))</f>
        <v>0</v>
      </c>
      <c r="H2540" s="96">
        <f t="shared" si="39"/>
        <v>0</v>
      </c>
    </row>
    <row r="2541" spans="1:8" hidden="1">
      <c r="A2541" s="73" t="s">
        <v>2655</v>
      </c>
      <c r="B2541" s="73" t="s">
        <v>2590</v>
      </c>
      <c r="C2541" s="73" t="s">
        <v>2557</v>
      </c>
      <c r="D2541" s="86">
        <v>1090.54934935246</v>
      </c>
      <c r="E2541" s="73" t="s">
        <v>2522</v>
      </c>
      <c r="F2541" s="79" t="str">
        <f>INDEX('Crosswalk Particulates'!$B:$B,MATCH('2017 EPA Data'!A2541,'Crosswalk Particulates'!$A:$A,0))</f>
        <v>Commercial Buildings Sector</v>
      </c>
      <c r="G2541" s="84" t="str">
        <f>INDEX('Crosswalk Particulates'!$E:$E,MATCH('2017 EPA Data'!$B2541,'Crosswalk Particulates'!$D:$D,0))</f>
        <v>PM10</v>
      </c>
      <c r="H2541" s="96">
        <f t="shared" si="39"/>
        <v>989330904.5118525</v>
      </c>
    </row>
    <row r="2542" spans="1:8" hidden="1">
      <c r="A2542" s="73" t="s">
        <v>2632</v>
      </c>
      <c r="B2542" s="73" t="s">
        <v>2682</v>
      </c>
      <c r="C2542" s="73" t="s">
        <v>2517</v>
      </c>
      <c r="D2542" s="86">
        <v>1089.8440000000001</v>
      </c>
      <c r="E2542" s="73" t="s">
        <v>2518</v>
      </c>
      <c r="F2542" s="79" t="str">
        <f>INDEX('Crosswalk Particulates'!$B:$B,MATCH('2017 EPA Data'!A2542,'Crosswalk Particulates'!$A:$A,0))</f>
        <v>industry-fuel-other</v>
      </c>
      <c r="G2542" s="84">
        <f>INDEX('Crosswalk Particulates'!$E:$E,MATCH('2017 EPA Data'!$B2542,'Crosswalk Particulates'!$D:$D,0))</f>
        <v>0</v>
      </c>
      <c r="H2542" s="96">
        <f t="shared" si="39"/>
        <v>0</v>
      </c>
    </row>
    <row r="2543" spans="1:8" hidden="1">
      <c r="A2543" s="73" t="s">
        <v>2608</v>
      </c>
      <c r="B2543" s="73" t="s">
        <v>2622</v>
      </c>
      <c r="C2543" s="73" t="s">
        <v>2623</v>
      </c>
      <c r="D2543" s="86">
        <v>1087.870786148</v>
      </c>
      <c r="E2543" s="73" t="s">
        <v>2518</v>
      </c>
      <c r="F2543" s="79" t="str">
        <f>INDEX('Crosswalk Particulates'!$B:$B,MATCH('2017 EPA Data'!A2543,'Crosswalk Particulates'!$A:$A,0))</f>
        <v>Electricity Sector</v>
      </c>
      <c r="G2543" s="84">
        <f>INDEX('Crosswalk Particulates'!$E:$E,MATCH('2017 EPA Data'!$B2543,'Crosswalk Particulates'!$D:$D,0))</f>
        <v>0</v>
      </c>
      <c r="H2543" s="96">
        <f t="shared" si="39"/>
        <v>0</v>
      </c>
    </row>
    <row r="2544" spans="1:8" hidden="1">
      <c r="A2544" s="73" t="s">
        <v>2592</v>
      </c>
      <c r="B2544" s="73" t="s">
        <v>2751</v>
      </c>
      <c r="C2544" s="73" t="s">
        <v>2517</v>
      </c>
      <c r="D2544" s="86">
        <v>1085.2395380376474</v>
      </c>
      <c r="E2544" s="73" t="s">
        <v>2518</v>
      </c>
      <c r="F2544" s="79" t="str">
        <f>INDEX('Crosswalk Particulates'!$B:$B,MATCH('2017 EPA Data'!A2544,'Crosswalk Particulates'!$A:$A,0))</f>
        <v>process-ngps-industry</v>
      </c>
      <c r="G2544" s="84">
        <f>INDEX('Crosswalk Particulates'!$E:$E,MATCH('2017 EPA Data'!$B2544,'Crosswalk Particulates'!$D:$D,0))</f>
        <v>0</v>
      </c>
      <c r="H2544" s="96">
        <f t="shared" si="39"/>
        <v>0</v>
      </c>
    </row>
    <row r="2545" spans="1:8" hidden="1">
      <c r="A2545" s="73" t="s">
        <v>2559</v>
      </c>
      <c r="B2545" s="73" t="s">
        <v>2756</v>
      </c>
      <c r="C2545" s="73" t="s">
        <v>2517</v>
      </c>
      <c r="D2545" s="86">
        <v>1085.2104420211074</v>
      </c>
      <c r="E2545" s="73" t="s">
        <v>2518</v>
      </c>
      <c r="F2545" s="79" t="str">
        <f>INDEX('Crosswalk Particulates'!$B:$B,MATCH('2017 EPA Data'!A2545,'Crosswalk Particulates'!$A:$A,0))</f>
        <v>process-waste-industry</v>
      </c>
      <c r="G2545" s="84">
        <f>INDEX('Crosswalk Particulates'!$E:$E,MATCH('2017 EPA Data'!$B2545,'Crosswalk Particulates'!$D:$D,0))</f>
        <v>0</v>
      </c>
      <c r="H2545" s="96">
        <f t="shared" si="39"/>
        <v>0</v>
      </c>
    </row>
    <row r="2546" spans="1:8" hidden="1">
      <c r="A2546" s="73" t="s">
        <v>2586</v>
      </c>
      <c r="B2546" s="73" t="s">
        <v>2615</v>
      </c>
      <c r="C2546" s="73" t="s">
        <v>2557</v>
      </c>
      <c r="D2546" s="86">
        <v>1080.23882466805</v>
      </c>
      <c r="E2546" s="73" t="s">
        <v>2522</v>
      </c>
      <c r="F2546" s="79" t="str">
        <f>INDEX('Crosswalk Particulates'!$B:$B,MATCH('2017 EPA Data'!A2546,'Crosswalk Particulates'!$A:$A,0))</f>
        <v>process-other-industry</v>
      </c>
      <c r="G2546" s="84" t="str">
        <f>INDEX('Crosswalk Particulates'!$E:$E,MATCH('2017 EPA Data'!$B2546,'Crosswalk Particulates'!$D:$D,0))</f>
        <v>SOx</v>
      </c>
      <c r="H2546" s="96">
        <f t="shared" si="39"/>
        <v>979977342.73303342</v>
      </c>
    </row>
    <row r="2547" spans="1:8" hidden="1">
      <c r="A2547" s="73" t="s">
        <v>2585</v>
      </c>
      <c r="B2547" s="73" t="s">
        <v>2593</v>
      </c>
      <c r="C2547" s="73" t="s">
        <v>2517</v>
      </c>
      <c r="D2547" s="86">
        <v>1078.5310424617521</v>
      </c>
      <c r="E2547" s="73" t="s">
        <v>2518</v>
      </c>
      <c r="F2547" s="79" t="str">
        <f>INDEX('Crosswalk Particulates'!$B:$B,MATCH('2017 EPA Data'!A2547,'Crosswalk Particulates'!$A:$A,0))</f>
        <v>process-other-industry</v>
      </c>
      <c r="G2547" s="84">
        <f>INDEX('Crosswalk Particulates'!$E:$E,MATCH('2017 EPA Data'!$B2547,'Crosswalk Particulates'!$D:$D,0))</f>
        <v>0</v>
      </c>
      <c r="H2547" s="96">
        <f t="shared" si="39"/>
        <v>0</v>
      </c>
    </row>
    <row r="2548" spans="1:8" hidden="1">
      <c r="A2548" s="73" t="s">
        <v>2545</v>
      </c>
      <c r="B2548" s="73" t="s">
        <v>2634</v>
      </c>
      <c r="D2548" s="86">
        <v>1077.1893271544882</v>
      </c>
      <c r="E2548" s="73" t="s">
        <v>2522</v>
      </c>
      <c r="F2548" s="79" t="str">
        <f>INDEX('Crosswalk Particulates'!$B:$B,MATCH('2017 EPA Data'!A2548,'Crosswalk Particulates'!$A:$A,0))</f>
        <v>Transportation Sector</v>
      </c>
      <c r="G2548" s="84" t="str">
        <f>INDEX('Crosswalk Particulates'!$E:$E,MATCH('2017 EPA Data'!$B2548,'Crosswalk Particulates'!$D:$D,0))</f>
        <v>OC</v>
      </c>
      <c r="H2548" s="96">
        <f t="shared" si="39"/>
        <v>977210881.83404696</v>
      </c>
    </row>
    <row r="2549" spans="1:8" hidden="1">
      <c r="A2549" s="73" t="s">
        <v>2532</v>
      </c>
      <c r="B2549" s="73" t="s">
        <v>2726</v>
      </c>
      <c r="C2549" s="73" t="s">
        <v>2517</v>
      </c>
      <c r="D2549" s="86">
        <v>1075.7488760174881</v>
      </c>
      <c r="E2549" s="73" t="s">
        <v>2518</v>
      </c>
      <c r="F2549" s="79" t="str">
        <f>INDEX('Crosswalk Particulates'!$B:$B,MATCH('2017 EPA Data'!A2549,'Crosswalk Particulates'!$A:$A,0))</f>
        <v>Other-EPA</v>
      </c>
      <c r="G2549" s="84">
        <f>INDEX('Crosswalk Particulates'!$E:$E,MATCH('2017 EPA Data'!$B2549,'Crosswalk Particulates'!$D:$D,0))</f>
        <v>0</v>
      </c>
      <c r="H2549" s="96">
        <f t="shared" si="39"/>
        <v>0</v>
      </c>
    </row>
    <row r="2550" spans="1:8" hidden="1">
      <c r="A2550" s="73" t="s">
        <v>2629</v>
      </c>
      <c r="B2550" s="73" t="s">
        <v>2576</v>
      </c>
      <c r="C2550" s="73" t="s">
        <v>2517</v>
      </c>
      <c r="D2550" s="86">
        <v>1075.1729553831999</v>
      </c>
      <c r="E2550" s="73" t="s">
        <v>2518</v>
      </c>
      <c r="F2550" s="79" t="str">
        <f>INDEX('Crosswalk Particulates'!$B:$B,MATCH('2017 EPA Data'!A2550,'Crosswalk Particulates'!$A:$A,0))</f>
        <v>industry-fuel-oil</v>
      </c>
      <c r="G2550" s="84">
        <f>INDEX('Crosswalk Particulates'!$E:$E,MATCH('2017 EPA Data'!$B2550,'Crosswalk Particulates'!$D:$D,0))</f>
        <v>0</v>
      </c>
      <c r="H2550" s="96">
        <f t="shared" si="39"/>
        <v>0</v>
      </c>
    </row>
    <row r="2551" spans="1:8" hidden="1">
      <c r="A2551" s="73" t="s">
        <v>2632</v>
      </c>
      <c r="B2551" s="73" t="s">
        <v>2642</v>
      </c>
      <c r="C2551" s="73" t="s">
        <v>2517</v>
      </c>
      <c r="D2551" s="86">
        <v>1072.49040974062</v>
      </c>
      <c r="E2551" s="73" t="s">
        <v>2518</v>
      </c>
      <c r="F2551" s="79" t="str">
        <f>INDEX('Crosswalk Particulates'!$B:$B,MATCH('2017 EPA Data'!A2551,'Crosswalk Particulates'!$A:$A,0))</f>
        <v>industry-fuel-other</v>
      </c>
      <c r="G2551" s="84">
        <f>INDEX('Crosswalk Particulates'!$E:$E,MATCH('2017 EPA Data'!$B2551,'Crosswalk Particulates'!$D:$D,0))</f>
        <v>0</v>
      </c>
      <c r="H2551" s="96">
        <f t="shared" si="39"/>
        <v>0</v>
      </c>
    </row>
    <row r="2552" spans="1:8" hidden="1">
      <c r="A2552" s="73" t="s">
        <v>2595</v>
      </c>
      <c r="B2552" s="73" t="s">
        <v>2560</v>
      </c>
      <c r="C2552" s="73" t="s">
        <v>2557</v>
      </c>
      <c r="D2552" s="86">
        <v>1071.2253724449999</v>
      </c>
      <c r="E2552" s="73" t="s">
        <v>2522</v>
      </c>
      <c r="F2552" s="79" t="str">
        <f>INDEX('Crosswalk Particulates'!$B:$B,MATCH('2017 EPA Data'!A2552,'Crosswalk Particulates'!$A:$A,0))</f>
        <v>process-other-industry</v>
      </c>
      <c r="G2552" s="84" t="str">
        <f>INDEX('Crosswalk Particulates'!$E:$E,MATCH('2017 EPA Data'!$B2552,'Crosswalk Particulates'!$D:$D,0))</f>
        <v>CO</v>
      </c>
      <c r="H2552" s="96">
        <f t="shared" si="39"/>
        <v>971800466.69720864</v>
      </c>
    </row>
    <row r="2553" spans="1:8" hidden="1">
      <c r="A2553" s="73" t="s">
        <v>2608</v>
      </c>
      <c r="B2553" s="73" t="s">
        <v>2571</v>
      </c>
      <c r="C2553" s="73" t="s">
        <v>2517</v>
      </c>
      <c r="D2553" s="86">
        <v>1071.02125</v>
      </c>
      <c r="E2553" s="73" t="s">
        <v>2518</v>
      </c>
      <c r="F2553" s="79" t="str">
        <f>INDEX('Crosswalk Particulates'!$B:$B,MATCH('2017 EPA Data'!A2553,'Crosswalk Particulates'!$A:$A,0))</f>
        <v>Electricity Sector</v>
      </c>
      <c r="G2553" s="84">
        <f>INDEX('Crosswalk Particulates'!$E:$E,MATCH('2017 EPA Data'!$B2553,'Crosswalk Particulates'!$D:$D,0))</f>
        <v>0</v>
      </c>
      <c r="H2553" s="96">
        <f t="shared" si="39"/>
        <v>0</v>
      </c>
    </row>
    <row r="2554" spans="1:8" hidden="1">
      <c r="A2554" s="73" t="s">
        <v>2649</v>
      </c>
      <c r="B2554" s="73" t="s">
        <v>2548</v>
      </c>
      <c r="C2554" s="73" t="s">
        <v>2517</v>
      </c>
      <c r="D2554" s="86">
        <v>1066.3207230298599</v>
      </c>
      <c r="E2554" s="73" t="s">
        <v>2518</v>
      </c>
      <c r="F2554" s="79" t="str">
        <f>INDEX('Crosswalk Particulates'!$B:$B,MATCH('2017 EPA Data'!A2554,'Crosswalk Particulates'!$A:$A,0))</f>
        <v>Electricity Sector</v>
      </c>
      <c r="G2554" s="84">
        <f>INDEX('Crosswalk Particulates'!$E:$E,MATCH('2017 EPA Data'!$B2554,'Crosswalk Particulates'!$D:$D,0))</f>
        <v>0</v>
      </c>
      <c r="H2554" s="96">
        <f t="shared" si="39"/>
        <v>0</v>
      </c>
    </row>
    <row r="2555" spans="1:8" hidden="1">
      <c r="A2555" s="73" t="s">
        <v>2629</v>
      </c>
      <c r="B2555" s="73" t="s">
        <v>2620</v>
      </c>
      <c r="C2555" s="73" t="s">
        <v>2517</v>
      </c>
      <c r="D2555" s="86">
        <v>1065.8277497922134</v>
      </c>
      <c r="E2555" s="73" t="s">
        <v>2518</v>
      </c>
      <c r="F2555" s="79" t="str">
        <f>INDEX('Crosswalk Particulates'!$B:$B,MATCH('2017 EPA Data'!A2555,'Crosswalk Particulates'!$A:$A,0))</f>
        <v>industry-fuel-oil</v>
      </c>
      <c r="G2555" s="84">
        <f>INDEX('Crosswalk Particulates'!$E:$E,MATCH('2017 EPA Data'!$B2555,'Crosswalk Particulates'!$D:$D,0))</f>
        <v>0</v>
      </c>
      <c r="H2555" s="96">
        <f t="shared" si="39"/>
        <v>0</v>
      </c>
    </row>
    <row r="2556" spans="1:8" hidden="1">
      <c r="A2556" s="73" t="s">
        <v>2584</v>
      </c>
      <c r="B2556" s="73" t="s">
        <v>2663</v>
      </c>
      <c r="C2556" s="73" t="s">
        <v>2517</v>
      </c>
      <c r="D2556" s="86">
        <v>1063.9926</v>
      </c>
      <c r="E2556" s="73" t="s">
        <v>2518</v>
      </c>
      <c r="F2556" s="79" t="str">
        <f>INDEX('Crosswalk Particulates'!$B:$B,MATCH('2017 EPA Data'!A2556,'Crosswalk Particulates'!$A:$A,0))</f>
        <v>Electricity Sector</v>
      </c>
      <c r="G2556" s="84">
        <f>INDEX('Crosswalk Particulates'!$E:$E,MATCH('2017 EPA Data'!$B2556,'Crosswalk Particulates'!$D:$D,0))</f>
        <v>0</v>
      </c>
      <c r="H2556" s="96">
        <f t="shared" si="39"/>
        <v>0</v>
      </c>
    </row>
    <row r="2557" spans="1:8" hidden="1">
      <c r="A2557" s="73" t="s">
        <v>2603</v>
      </c>
      <c r="B2557" s="73" t="s">
        <v>2625</v>
      </c>
      <c r="C2557" s="73" t="s">
        <v>2517</v>
      </c>
      <c r="D2557" s="86">
        <v>1062.7144973087459</v>
      </c>
      <c r="E2557" s="73" t="s">
        <v>2518</v>
      </c>
      <c r="F2557" s="79" t="str">
        <f>INDEX('Crosswalk Particulates'!$B:$B,MATCH('2017 EPA Data'!A2557,'Crosswalk Particulates'!$A:$A,0))</f>
        <v>Transportation Sector</v>
      </c>
      <c r="G2557" s="84">
        <f>INDEX('Crosswalk Particulates'!$E:$E,MATCH('2017 EPA Data'!$B2557,'Crosswalk Particulates'!$D:$D,0))</f>
        <v>0</v>
      </c>
      <c r="H2557" s="96">
        <f t="shared" si="39"/>
        <v>0</v>
      </c>
    </row>
    <row r="2558" spans="1:8" hidden="1">
      <c r="A2558" s="73" t="s">
        <v>2534</v>
      </c>
      <c r="B2558" s="73" t="s">
        <v>2636</v>
      </c>
      <c r="C2558" s="73" t="s">
        <v>2517</v>
      </c>
      <c r="D2558" s="86">
        <v>1059.8879094639469</v>
      </c>
      <c r="E2558" s="73" t="s">
        <v>2518</v>
      </c>
      <c r="F2558" s="79" t="str">
        <f>INDEX('Crosswalk Particulates'!$B:$B,MATCH('2017 EPA Data'!A2558,'Crosswalk Particulates'!$A:$A,0))</f>
        <v>Other-EPA</v>
      </c>
      <c r="G2558" s="84">
        <f>INDEX('Crosswalk Particulates'!$E:$E,MATCH('2017 EPA Data'!$B2558,'Crosswalk Particulates'!$D:$D,0))</f>
        <v>0</v>
      </c>
      <c r="H2558" s="96">
        <f t="shared" si="39"/>
        <v>0</v>
      </c>
    </row>
    <row r="2559" spans="1:8" hidden="1">
      <c r="A2559" s="73" t="s">
        <v>2647</v>
      </c>
      <c r="B2559" s="73" t="s">
        <v>2694</v>
      </c>
      <c r="C2559" s="73" t="s">
        <v>2517</v>
      </c>
      <c r="D2559" s="86">
        <v>1059.6992344515538</v>
      </c>
      <c r="E2559" s="73" t="s">
        <v>2518</v>
      </c>
      <c r="F2559" s="79" t="str">
        <f>INDEX('Crosswalk Particulates'!$B:$B,MATCH('2017 EPA Data'!A2559,'Crosswalk Particulates'!$A:$A,0))</f>
        <v>process-mining-industry</v>
      </c>
      <c r="G2559" s="84">
        <f>INDEX('Crosswalk Particulates'!$E:$E,MATCH('2017 EPA Data'!$B2559,'Crosswalk Particulates'!$D:$D,0))</f>
        <v>0</v>
      </c>
      <c r="H2559" s="96">
        <f t="shared" si="39"/>
        <v>0</v>
      </c>
    </row>
    <row r="2560" spans="1:8" hidden="1">
      <c r="A2560" s="73" t="s">
        <v>2578</v>
      </c>
      <c r="B2560" s="73" t="s">
        <v>2789</v>
      </c>
      <c r="C2560" s="73" t="s">
        <v>2517</v>
      </c>
      <c r="D2560" s="86">
        <v>1059.2</v>
      </c>
      <c r="E2560" s="73" t="s">
        <v>2518</v>
      </c>
      <c r="F2560" s="79" t="str">
        <f>INDEX('Crosswalk Particulates'!$B:$B,MATCH('2017 EPA Data'!A2560,'Crosswalk Particulates'!$A:$A,0))</f>
        <v>process-chemicals-industry</v>
      </c>
      <c r="G2560" s="84">
        <f>INDEX('Crosswalk Particulates'!$E:$E,MATCH('2017 EPA Data'!$B2560,'Crosswalk Particulates'!$D:$D,0))</f>
        <v>0</v>
      </c>
      <c r="H2560" s="96">
        <f t="shared" si="39"/>
        <v>0</v>
      </c>
    </row>
    <row r="2561" spans="1:8" hidden="1">
      <c r="A2561" s="73" t="s">
        <v>2692</v>
      </c>
      <c r="B2561" s="73" t="s">
        <v>2556</v>
      </c>
      <c r="C2561" s="73" t="s">
        <v>2557</v>
      </c>
      <c r="D2561" s="86">
        <v>1058.3329574211564</v>
      </c>
      <c r="E2561" s="73" t="s">
        <v>2522</v>
      </c>
      <c r="F2561" s="79" t="str">
        <f>INDEX('Crosswalk Particulates'!$B:$B,MATCH('2017 EPA Data'!A2561,'Crosswalk Particulates'!$A:$A,0))</f>
        <v>Residential Buildings Sector</v>
      </c>
      <c r="G2561" s="84" t="str">
        <f>INDEX('Crosswalk Particulates'!$E:$E,MATCH('2017 EPA Data'!$B2561,'Crosswalk Particulates'!$D:$D,0))</f>
        <v>VOC</v>
      </c>
      <c r="H2561" s="96">
        <f t="shared" si="39"/>
        <v>960104650.61657476</v>
      </c>
    </row>
    <row r="2562" spans="1:8" hidden="1">
      <c r="A2562" s="73" t="s">
        <v>2592</v>
      </c>
      <c r="B2562" s="73" t="s">
        <v>2726</v>
      </c>
      <c r="C2562" s="73" t="s">
        <v>2517</v>
      </c>
      <c r="D2562" s="86">
        <v>1058.1415213131199</v>
      </c>
      <c r="E2562" s="73" t="s">
        <v>2518</v>
      </c>
      <c r="F2562" s="79" t="str">
        <f>INDEX('Crosswalk Particulates'!$B:$B,MATCH('2017 EPA Data'!A2562,'Crosswalk Particulates'!$A:$A,0))</f>
        <v>process-ngps-industry</v>
      </c>
      <c r="G2562" s="84">
        <f>INDEX('Crosswalk Particulates'!$E:$E,MATCH('2017 EPA Data'!$B2562,'Crosswalk Particulates'!$D:$D,0))</f>
        <v>0</v>
      </c>
      <c r="H2562" s="96">
        <f t="shared" si="39"/>
        <v>0</v>
      </c>
    </row>
    <row r="2563" spans="1:8" hidden="1">
      <c r="A2563" s="73" t="s">
        <v>2553</v>
      </c>
      <c r="B2563" s="73" t="s">
        <v>2749</v>
      </c>
      <c r="C2563" s="73" t="s">
        <v>2517</v>
      </c>
      <c r="D2563" s="86">
        <v>1050.98</v>
      </c>
      <c r="E2563" s="73" t="s">
        <v>2518</v>
      </c>
      <c r="F2563" s="79" t="str">
        <f>INDEX('Crosswalk Particulates'!$B:$B,MATCH('2017 EPA Data'!A2563,'Crosswalk Particulates'!$A:$A,0))</f>
        <v>process-other-industry</v>
      </c>
      <c r="G2563" s="84">
        <f>INDEX('Crosswalk Particulates'!$E:$E,MATCH('2017 EPA Data'!$B2563,'Crosswalk Particulates'!$D:$D,0))</f>
        <v>0</v>
      </c>
      <c r="H2563" s="96">
        <f t="shared" si="39"/>
        <v>0</v>
      </c>
    </row>
    <row r="2564" spans="1:8" hidden="1">
      <c r="A2564" s="73" t="s">
        <v>2529</v>
      </c>
      <c r="B2564" s="73" t="s">
        <v>2753</v>
      </c>
      <c r="D2564" s="86">
        <v>1046.899303031792</v>
      </c>
      <c r="E2564" s="73" t="s">
        <v>2522</v>
      </c>
      <c r="F2564" s="79" t="str">
        <f>INDEX('Crosswalk Particulates'!$B:$B,MATCH('2017 EPA Data'!A2564,'Crosswalk Particulates'!$A:$A,0))</f>
        <v>Other-EPA</v>
      </c>
      <c r="G2564" s="84">
        <f>INDEX('Crosswalk Particulates'!$E:$E,MATCH('2017 EPA Data'!$B2564,'Crosswalk Particulates'!$D:$D,0))</f>
        <v>0</v>
      </c>
      <c r="H2564" s="96">
        <f t="shared" ref="H2564:H2627" si="40">IF(E2564="TON",D2564/metricton_to_shortton,0)*10^6</f>
        <v>949732201.49666798</v>
      </c>
    </row>
    <row r="2565" spans="1:8" hidden="1">
      <c r="A2565" s="73" t="s">
        <v>2549</v>
      </c>
      <c r="B2565" s="73" t="s">
        <v>2751</v>
      </c>
      <c r="C2565" s="73" t="s">
        <v>2517</v>
      </c>
      <c r="D2565" s="86">
        <v>1045.7720851149288</v>
      </c>
      <c r="E2565" s="73" t="s">
        <v>2518</v>
      </c>
      <c r="F2565" s="79" t="str">
        <f>INDEX('Crosswalk Particulates'!$B:$B,MATCH('2017 EPA Data'!A2565,'Crosswalk Particulates'!$A:$A,0))</f>
        <v>Residential Buildings Sector</v>
      </c>
      <c r="G2565" s="84">
        <f>INDEX('Crosswalk Particulates'!$E:$E,MATCH('2017 EPA Data'!$B2565,'Crosswalk Particulates'!$D:$D,0))</f>
        <v>0</v>
      </c>
      <c r="H2565" s="96">
        <f t="shared" si="40"/>
        <v>0</v>
      </c>
    </row>
    <row r="2566" spans="1:8" hidden="1">
      <c r="A2566" s="73" t="s">
        <v>2592</v>
      </c>
      <c r="B2566" s="73" t="s">
        <v>2637</v>
      </c>
      <c r="C2566" s="73" t="s">
        <v>2517</v>
      </c>
      <c r="D2566" s="86">
        <v>1043.7558231939474</v>
      </c>
      <c r="E2566" s="73" t="s">
        <v>2518</v>
      </c>
      <c r="F2566" s="79" t="str">
        <f>INDEX('Crosswalk Particulates'!$B:$B,MATCH('2017 EPA Data'!A2566,'Crosswalk Particulates'!$A:$A,0))</f>
        <v>process-ngps-industry</v>
      </c>
      <c r="G2566" s="84">
        <f>INDEX('Crosswalk Particulates'!$E:$E,MATCH('2017 EPA Data'!$B2566,'Crosswalk Particulates'!$D:$D,0))</f>
        <v>0</v>
      </c>
      <c r="H2566" s="96">
        <f t="shared" si="40"/>
        <v>0</v>
      </c>
    </row>
    <row r="2567" spans="1:8" hidden="1">
      <c r="A2567" s="73" t="s">
        <v>2559</v>
      </c>
      <c r="B2567" s="73" t="s">
        <v>2701</v>
      </c>
      <c r="C2567" s="73" t="s">
        <v>2517</v>
      </c>
      <c r="D2567" s="86">
        <v>1034.7119148893837</v>
      </c>
      <c r="E2567" s="73" t="s">
        <v>2518</v>
      </c>
      <c r="F2567" s="79" t="str">
        <f>INDEX('Crosswalk Particulates'!$B:$B,MATCH('2017 EPA Data'!A2567,'Crosswalk Particulates'!$A:$A,0))</f>
        <v>process-waste-industry</v>
      </c>
      <c r="G2567" s="84">
        <f>INDEX('Crosswalk Particulates'!$E:$E,MATCH('2017 EPA Data'!$B2567,'Crosswalk Particulates'!$D:$D,0))</f>
        <v>0</v>
      </c>
      <c r="H2567" s="96">
        <f t="shared" si="40"/>
        <v>0</v>
      </c>
    </row>
    <row r="2568" spans="1:8" hidden="1">
      <c r="A2568" s="73" t="s">
        <v>2530</v>
      </c>
      <c r="B2568" s="73" t="s">
        <v>2580</v>
      </c>
      <c r="C2568" s="73" t="s">
        <v>2517</v>
      </c>
      <c r="D2568" s="86">
        <v>1031.8629356307999</v>
      </c>
      <c r="E2568" s="73" t="s">
        <v>2518</v>
      </c>
      <c r="F2568" s="79" t="str">
        <f>INDEX('Crosswalk Particulates'!$B:$B,MATCH('2017 EPA Data'!A2568,'Crosswalk Particulates'!$A:$A,0))</f>
        <v>process-other-industry</v>
      </c>
      <c r="G2568" s="84">
        <f>INDEX('Crosswalk Particulates'!$E:$E,MATCH('2017 EPA Data'!$B2568,'Crosswalk Particulates'!$D:$D,0))</f>
        <v>0</v>
      </c>
      <c r="H2568" s="96">
        <f t="shared" si="40"/>
        <v>0</v>
      </c>
    </row>
    <row r="2569" spans="1:8" hidden="1">
      <c r="A2569" s="73" t="s">
        <v>2664</v>
      </c>
      <c r="B2569" s="73" t="s">
        <v>2726</v>
      </c>
      <c r="C2569" s="73" t="s">
        <v>2517</v>
      </c>
      <c r="D2569" s="86">
        <v>1031.2429240174447</v>
      </c>
      <c r="E2569" s="73" t="s">
        <v>2518</v>
      </c>
      <c r="F2569" s="79" t="str">
        <f>INDEX('Crosswalk Particulates'!$B:$B,MATCH('2017 EPA Data'!A2569,'Crosswalk Particulates'!$A:$A,0))</f>
        <v>Commercial Buildings Sector</v>
      </c>
      <c r="G2569" s="84">
        <f>INDEX('Crosswalk Particulates'!$E:$E,MATCH('2017 EPA Data'!$B2569,'Crosswalk Particulates'!$D:$D,0))</f>
        <v>0</v>
      </c>
      <c r="H2569" s="96">
        <f t="shared" si="40"/>
        <v>0</v>
      </c>
    </row>
    <row r="2570" spans="1:8" hidden="1">
      <c r="A2570" s="73" t="s">
        <v>2519</v>
      </c>
      <c r="B2570" s="73" t="s">
        <v>2748</v>
      </c>
      <c r="C2570" s="73" t="s">
        <v>2517</v>
      </c>
      <c r="D2570" s="86">
        <v>1026.4000000000001</v>
      </c>
      <c r="E2570" s="73" t="s">
        <v>2518</v>
      </c>
      <c r="F2570" s="79" t="str">
        <f>INDEX('Crosswalk Particulates'!$B:$B,MATCH('2017 EPA Data'!A2570,'Crosswalk Particulates'!$A:$A,0))</f>
        <v>process-other-industry</v>
      </c>
      <c r="G2570" s="84">
        <f>INDEX('Crosswalk Particulates'!$E:$E,MATCH('2017 EPA Data'!$B2570,'Crosswalk Particulates'!$D:$D,0))</f>
        <v>0</v>
      </c>
      <c r="H2570" s="96">
        <f t="shared" si="40"/>
        <v>0</v>
      </c>
    </row>
    <row r="2571" spans="1:8" hidden="1">
      <c r="A2571" s="73" t="s">
        <v>2519</v>
      </c>
      <c r="B2571" s="73" t="s">
        <v>2638</v>
      </c>
      <c r="C2571" s="73" t="s">
        <v>2517</v>
      </c>
      <c r="D2571" s="86">
        <v>1024.6683811</v>
      </c>
      <c r="E2571" s="73" t="s">
        <v>2518</v>
      </c>
      <c r="F2571" s="79" t="str">
        <f>INDEX('Crosswalk Particulates'!$B:$B,MATCH('2017 EPA Data'!A2571,'Crosswalk Particulates'!$A:$A,0))</f>
        <v>process-other-industry</v>
      </c>
      <c r="G2571" s="84">
        <f>INDEX('Crosswalk Particulates'!$E:$E,MATCH('2017 EPA Data'!$B2571,'Crosswalk Particulates'!$D:$D,0))</f>
        <v>0</v>
      </c>
      <c r="H2571" s="96">
        <f t="shared" si="40"/>
        <v>0</v>
      </c>
    </row>
    <row r="2572" spans="1:8" hidden="1">
      <c r="A2572" s="73" t="s">
        <v>2553</v>
      </c>
      <c r="B2572" s="73" t="s">
        <v>2525</v>
      </c>
      <c r="C2572" s="73" t="s">
        <v>2517</v>
      </c>
      <c r="D2572" s="86">
        <v>1022.3019008</v>
      </c>
      <c r="E2572" s="73" t="s">
        <v>2518</v>
      </c>
      <c r="F2572" s="79" t="str">
        <f>INDEX('Crosswalk Particulates'!$B:$B,MATCH('2017 EPA Data'!A2572,'Crosswalk Particulates'!$A:$A,0))</f>
        <v>process-other-industry</v>
      </c>
      <c r="G2572" s="84">
        <f>INDEX('Crosswalk Particulates'!$E:$E,MATCH('2017 EPA Data'!$B2572,'Crosswalk Particulates'!$D:$D,0))</f>
        <v>0</v>
      </c>
      <c r="H2572" s="96">
        <f t="shared" si="40"/>
        <v>0</v>
      </c>
    </row>
    <row r="2573" spans="1:8" hidden="1">
      <c r="A2573" s="73" t="s">
        <v>2647</v>
      </c>
      <c r="B2573" s="73" t="s">
        <v>2524</v>
      </c>
      <c r="C2573" s="73" t="s">
        <v>2517</v>
      </c>
      <c r="D2573" s="86">
        <v>1020.9045708</v>
      </c>
      <c r="E2573" s="73" t="s">
        <v>2518</v>
      </c>
      <c r="F2573" s="79" t="str">
        <f>INDEX('Crosswalk Particulates'!$B:$B,MATCH('2017 EPA Data'!A2573,'Crosswalk Particulates'!$A:$A,0))</f>
        <v>process-mining-industry</v>
      </c>
      <c r="G2573" s="84">
        <f>INDEX('Crosswalk Particulates'!$E:$E,MATCH('2017 EPA Data'!$B2573,'Crosswalk Particulates'!$D:$D,0))</f>
        <v>0</v>
      </c>
      <c r="H2573" s="96">
        <f t="shared" si="40"/>
        <v>0</v>
      </c>
    </row>
    <row r="2574" spans="1:8" hidden="1">
      <c r="A2574" s="73" t="s">
        <v>2554</v>
      </c>
      <c r="B2574" s="73" t="s">
        <v>2643</v>
      </c>
      <c r="C2574" s="73" t="s">
        <v>2517</v>
      </c>
      <c r="D2574" s="86">
        <v>1020.8357136641908</v>
      </c>
      <c r="E2574" s="73" t="s">
        <v>2518</v>
      </c>
      <c r="F2574" s="79" t="str">
        <f>INDEX('Crosswalk Particulates'!$B:$B,MATCH('2017 EPA Data'!A2574,'Crosswalk Particulates'!$A:$A,0))</f>
        <v>Transportation Sector</v>
      </c>
      <c r="G2574" s="84">
        <f>INDEX('Crosswalk Particulates'!$E:$E,MATCH('2017 EPA Data'!$B2574,'Crosswalk Particulates'!$D:$D,0))</f>
        <v>0</v>
      </c>
      <c r="H2574" s="96">
        <f t="shared" si="40"/>
        <v>0</v>
      </c>
    </row>
    <row r="2575" spans="1:8" hidden="1">
      <c r="A2575" s="73" t="s">
        <v>2554</v>
      </c>
      <c r="B2575" s="73" t="s">
        <v>2675</v>
      </c>
      <c r="C2575" s="73" t="s">
        <v>2517</v>
      </c>
      <c r="D2575" s="86">
        <v>1015.1677983034111</v>
      </c>
      <c r="E2575" s="73" t="s">
        <v>2518</v>
      </c>
      <c r="F2575" s="79" t="str">
        <f>INDEX('Crosswalk Particulates'!$B:$B,MATCH('2017 EPA Data'!A2575,'Crosswalk Particulates'!$A:$A,0))</f>
        <v>Transportation Sector</v>
      </c>
      <c r="G2575" s="84">
        <f>INDEX('Crosswalk Particulates'!$E:$E,MATCH('2017 EPA Data'!$B2575,'Crosswalk Particulates'!$D:$D,0))</f>
        <v>0</v>
      </c>
      <c r="H2575" s="96">
        <f t="shared" si="40"/>
        <v>0</v>
      </c>
    </row>
    <row r="2576" spans="1:8" hidden="1">
      <c r="A2576" s="73" t="s">
        <v>2664</v>
      </c>
      <c r="B2576" s="73" t="s">
        <v>2594</v>
      </c>
      <c r="C2576" s="73" t="s">
        <v>2517</v>
      </c>
      <c r="D2576" s="86">
        <v>1011.2</v>
      </c>
      <c r="E2576" s="73" t="s">
        <v>2518</v>
      </c>
      <c r="F2576" s="79" t="str">
        <f>INDEX('Crosswalk Particulates'!$B:$B,MATCH('2017 EPA Data'!A2576,'Crosswalk Particulates'!$A:$A,0))</f>
        <v>Commercial Buildings Sector</v>
      </c>
      <c r="G2576" s="84">
        <f>INDEX('Crosswalk Particulates'!$E:$E,MATCH('2017 EPA Data'!$B2576,'Crosswalk Particulates'!$D:$D,0))</f>
        <v>0</v>
      </c>
      <c r="H2576" s="96">
        <f t="shared" si="40"/>
        <v>0</v>
      </c>
    </row>
    <row r="2577" spans="1:8" hidden="1">
      <c r="A2577" s="73" t="s">
        <v>2586</v>
      </c>
      <c r="B2577" s="73" t="s">
        <v>2728</v>
      </c>
      <c r="C2577" s="73" t="s">
        <v>2517</v>
      </c>
      <c r="D2577" s="86">
        <v>1009.683995564431</v>
      </c>
      <c r="E2577" s="73" t="s">
        <v>2518</v>
      </c>
      <c r="F2577" s="79" t="str">
        <f>INDEX('Crosswalk Particulates'!$B:$B,MATCH('2017 EPA Data'!A2577,'Crosswalk Particulates'!$A:$A,0))</f>
        <v>process-other-industry</v>
      </c>
      <c r="G2577" s="84">
        <f>INDEX('Crosswalk Particulates'!$E:$E,MATCH('2017 EPA Data'!$B2577,'Crosswalk Particulates'!$D:$D,0))</f>
        <v>0</v>
      </c>
      <c r="H2577" s="96">
        <f t="shared" si="40"/>
        <v>0</v>
      </c>
    </row>
    <row r="2578" spans="1:8" hidden="1">
      <c r="A2578" s="73" t="s">
        <v>2655</v>
      </c>
      <c r="B2578" s="73" t="s">
        <v>2622</v>
      </c>
      <c r="C2578" s="73" t="s">
        <v>2623</v>
      </c>
      <c r="D2578" s="86">
        <v>1007.7237824842134</v>
      </c>
      <c r="E2578" s="73" t="s">
        <v>2518</v>
      </c>
      <c r="F2578" s="79" t="str">
        <f>INDEX('Crosswalk Particulates'!$B:$B,MATCH('2017 EPA Data'!A2578,'Crosswalk Particulates'!$A:$A,0))</f>
        <v>Commercial Buildings Sector</v>
      </c>
      <c r="G2578" s="84">
        <f>INDEX('Crosswalk Particulates'!$E:$E,MATCH('2017 EPA Data'!$B2578,'Crosswalk Particulates'!$D:$D,0))</f>
        <v>0</v>
      </c>
      <c r="H2578" s="96">
        <f t="shared" si="40"/>
        <v>0</v>
      </c>
    </row>
    <row r="2579" spans="1:8" hidden="1">
      <c r="A2579" s="73" t="s">
        <v>2563</v>
      </c>
      <c r="B2579" s="73" t="s">
        <v>2615</v>
      </c>
      <c r="C2579" s="73" t="s">
        <v>2557</v>
      </c>
      <c r="D2579" s="86">
        <v>1004.173933239392</v>
      </c>
      <c r="E2579" s="73" t="s">
        <v>2522</v>
      </c>
      <c r="F2579" s="79" t="str">
        <f>INDEX('Crosswalk Particulates'!$B:$B,MATCH('2017 EPA Data'!A2579,'Crosswalk Particulates'!$A:$A,0))</f>
        <v>Other-EPA</v>
      </c>
      <c r="G2579" s="84" t="str">
        <f>INDEX('Crosswalk Particulates'!$E:$E,MATCH('2017 EPA Data'!$B2579,'Crosswalk Particulates'!$D:$D,0))</f>
        <v>SOx</v>
      </c>
      <c r="H2579" s="96">
        <f t="shared" si="40"/>
        <v>910972351.91497135</v>
      </c>
    </row>
    <row r="2580" spans="1:8" hidden="1">
      <c r="A2580" s="73" t="s">
        <v>2619</v>
      </c>
      <c r="B2580" s="73" t="s">
        <v>2760</v>
      </c>
      <c r="C2580" s="73" t="s">
        <v>2517</v>
      </c>
      <c r="D2580" s="86">
        <v>998.74699999999996</v>
      </c>
      <c r="E2580" s="73" t="s">
        <v>2518</v>
      </c>
      <c r="F2580" s="79" t="str">
        <f>INDEX('Crosswalk Particulates'!$B:$B,MATCH('2017 EPA Data'!A2580,'Crosswalk Particulates'!$A:$A,0))</f>
        <v>process-iron and steel-industry</v>
      </c>
      <c r="G2580" s="84">
        <f>INDEX('Crosswalk Particulates'!$E:$E,MATCH('2017 EPA Data'!$B2580,'Crosswalk Particulates'!$D:$D,0))</f>
        <v>0</v>
      </c>
      <c r="H2580" s="96">
        <f t="shared" si="40"/>
        <v>0</v>
      </c>
    </row>
    <row r="2581" spans="1:8" hidden="1">
      <c r="A2581" s="73" t="s">
        <v>2665</v>
      </c>
      <c r="B2581" s="73" t="s">
        <v>2670</v>
      </c>
      <c r="C2581" s="73" t="s">
        <v>2517</v>
      </c>
      <c r="D2581" s="86">
        <v>989.51605136543242</v>
      </c>
      <c r="E2581" s="73" t="s">
        <v>2518</v>
      </c>
      <c r="F2581" s="79" t="str">
        <f>INDEX('Crosswalk Particulates'!$B:$B,MATCH('2017 EPA Data'!A2581,'Crosswalk Particulates'!$A:$A,0))</f>
        <v>Commercial Buildings Sector</v>
      </c>
      <c r="G2581" s="84">
        <f>INDEX('Crosswalk Particulates'!$E:$E,MATCH('2017 EPA Data'!$B2581,'Crosswalk Particulates'!$D:$D,0))</f>
        <v>0</v>
      </c>
      <c r="H2581" s="96">
        <f t="shared" si="40"/>
        <v>0</v>
      </c>
    </row>
    <row r="2582" spans="1:8" hidden="1">
      <c r="A2582" s="73" t="s">
        <v>2649</v>
      </c>
      <c r="B2582" s="73" t="s">
        <v>2753</v>
      </c>
      <c r="D2582" s="86">
        <v>985.83755290435317</v>
      </c>
      <c r="E2582" s="73" t="s">
        <v>2522</v>
      </c>
      <c r="F2582" s="79" t="str">
        <f>INDEX('Crosswalk Particulates'!$B:$B,MATCH('2017 EPA Data'!A2582,'Crosswalk Particulates'!$A:$A,0))</f>
        <v>Electricity Sector</v>
      </c>
      <c r="G2582" s="84">
        <f>INDEX('Crosswalk Particulates'!$E:$E,MATCH('2017 EPA Data'!$B2582,'Crosswalk Particulates'!$D:$D,0))</f>
        <v>0</v>
      </c>
      <c r="H2582" s="96">
        <f t="shared" si="40"/>
        <v>894337847.70559394</v>
      </c>
    </row>
    <row r="2583" spans="1:8" hidden="1">
      <c r="A2583" s="73" t="s">
        <v>2608</v>
      </c>
      <c r="B2583" s="73" t="s">
        <v>2574</v>
      </c>
      <c r="C2583" s="73" t="s">
        <v>2517</v>
      </c>
      <c r="D2583" s="86">
        <v>985.70539289999999</v>
      </c>
      <c r="E2583" s="73" t="s">
        <v>2518</v>
      </c>
      <c r="F2583" s="79" t="str">
        <f>INDEX('Crosswalk Particulates'!$B:$B,MATCH('2017 EPA Data'!A2583,'Crosswalk Particulates'!$A:$A,0))</f>
        <v>Electricity Sector</v>
      </c>
      <c r="G2583" s="84">
        <f>INDEX('Crosswalk Particulates'!$E:$E,MATCH('2017 EPA Data'!$B2583,'Crosswalk Particulates'!$D:$D,0))</f>
        <v>0</v>
      </c>
      <c r="H2583" s="96">
        <f t="shared" si="40"/>
        <v>0</v>
      </c>
    </row>
    <row r="2584" spans="1:8" hidden="1">
      <c r="A2584" s="73" t="s">
        <v>2578</v>
      </c>
      <c r="B2584" s="73" t="s">
        <v>2713</v>
      </c>
      <c r="C2584" s="73" t="s">
        <v>2517</v>
      </c>
      <c r="D2584" s="86">
        <v>982.75510599999996</v>
      </c>
      <c r="E2584" s="73" t="s">
        <v>2518</v>
      </c>
      <c r="F2584" s="79" t="str">
        <f>INDEX('Crosswalk Particulates'!$B:$B,MATCH('2017 EPA Data'!A2584,'Crosswalk Particulates'!$A:$A,0))</f>
        <v>process-chemicals-industry</v>
      </c>
      <c r="G2584" s="84">
        <f>INDEX('Crosswalk Particulates'!$E:$E,MATCH('2017 EPA Data'!$B2584,'Crosswalk Particulates'!$D:$D,0))</f>
        <v>0</v>
      </c>
      <c r="H2584" s="96">
        <f t="shared" si="40"/>
        <v>0</v>
      </c>
    </row>
    <row r="2585" spans="1:8" hidden="1">
      <c r="A2585" s="73" t="s">
        <v>2655</v>
      </c>
      <c r="B2585" s="73" t="s">
        <v>2687</v>
      </c>
      <c r="C2585" s="73" t="s">
        <v>2517</v>
      </c>
      <c r="D2585" s="86">
        <v>976.43368639720086</v>
      </c>
      <c r="E2585" s="73" t="s">
        <v>2518</v>
      </c>
      <c r="F2585" s="79" t="str">
        <f>INDEX('Crosswalk Particulates'!$B:$B,MATCH('2017 EPA Data'!A2585,'Crosswalk Particulates'!$A:$A,0))</f>
        <v>Commercial Buildings Sector</v>
      </c>
      <c r="G2585" s="84">
        <f>INDEX('Crosswalk Particulates'!$E:$E,MATCH('2017 EPA Data'!$B2585,'Crosswalk Particulates'!$D:$D,0))</f>
        <v>0</v>
      </c>
      <c r="H2585" s="96">
        <f t="shared" si="40"/>
        <v>0</v>
      </c>
    </row>
    <row r="2586" spans="1:8" hidden="1">
      <c r="A2586" s="73" t="s">
        <v>2551</v>
      </c>
      <c r="B2586" s="73" t="s">
        <v>2540</v>
      </c>
      <c r="C2586" s="73" t="s">
        <v>2517</v>
      </c>
      <c r="D2586" s="86">
        <v>975.55</v>
      </c>
      <c r="E2586" s="73" t="s">
        <v>2518</v>
      </c>
      <c r="F2586" s="79" t="str">
        <f>INDEX('Crosswalk Particulates'!$B:$B,MATCH('2017 EPA Data'!A2586,'Crosswalk Particulates'!$A:$A,0))</f>
        <v>industry-fuel-natural gas</v>
      </c>
      <c r="G2586" s="84">
        <f>INDEX('Crosswalk Particulates'!$E:$E,MATCH('2017 EPA Data'!$B2586,'Crosswalk Particulates'!$D:$D,0))</f>
        <v>0</v>
      </c>
      <c r="H2586" s="96">
        <f t="shared" si="40"/>
        <v>0</v>
      </c>
    </row>
    <row r="2587" spans="1:8" hidden="1">
      <c r="A2587" s="73" t="s">
        <v>2665</v>
      </c>
      <c r="B2587" s="73" t="s">
        <v>2662</v>
      </c>
      <c r="C2587" s="73" t="s">
        <v>2517</v>
      </c>
      <c r="D2587" s="86">
        <v>970.29101395592227</v>
      </c>
      <c r="E2587" s="73" t="s">
        <v>2518</v>
      </c>
      <c r="F2587" s="79" t="str">
        <f>INDEX('Crosswalk Particulates'!$B:$B,MATCH('2017 EPA Data'!A2587,'Crosswalk Particulates'!$A:$A,0))</f>
        <v>Commercial Buildings Sector</v>
      </c>
      <c r="G2587" s="84">
        <f>INDEX('Crosswalk Particulates'!$E:$E,MATCH('2017 EPA Data'!$B2587,'Crosswalk Particulates'!$D:$D,0))</f>
        <v>0</v>
      </c>
      <c r="H2587" s="96">
        <f t="shared" si="40"/>
        <v>0</v>
      </c>
    </row>
    <row r="2588" spans="1:8" hidden="1">
      <c r="A2588" s="73" t="s">
        <v>2565</v>
      </c>
      <c r="B2588" s="73" t="s">
        <v>2772</v>
      </c>
      <c r="C2588" s="73" t="s">
        <v>2517</v>
      </c>
      <c r="D2588" s="86">
        <v>969.15726900000004</v>
      </c>
      <c r="E2588" s="73" t="s">
        <v>2518</v>
      </c>
      <c r="F2588" s="79" t="str">
        <f>INDEX('Crosswalk Particulates'!$B:$B,MATCH('2017 EPA Data'!A2588,'Crosswalk Particulates'!$A:$A,0))</f>
        <v>Electricity Sector</v>
      </c>
      <c r="G2588" s="84">
        <f>INDEX('Crosswalk Particulates'!$E:$E,MATCH('2017 EPA Data'!$B2588,'Crosswalk Particulates'!$D:$D,0))</f>
        <v>0</v>
      </c>
      <c r="H2588" s="96">
        <f t="shared" si="40"/>
        <v>0</v>
      </c>
    </row>
    <row r="2589" spans="1:8" hidden="1">
      <c r="A2589" s="73" t="s">
        <v>2582</v>
      </c>
      <c r="B2589" s="73" t="s">
        <v>2694</v>
      </c>
      <c r="C2589" s="73" t="s">
        <v>2517</v>
      </c>
      <c r="D2589" s="86">
        <v>968.18667000997073</v>
      </c>
      <c r="E2589" s="73" t="s">
        <v>2518</v>
      </c>
      <c r="F2589" s="79" t="str">
        <f>INDEX('Crosswalk Particulates'!$B:$B,MATCH('2017 EPA Data'!A2589,'Crosswalk Particulates'!$A:$A,0))</f>
        <v>Commercial Buildings Sector</v>
      </c>
      <c r="G2589" s="84">
        <f>INDEX('Crosswalk Particulates'!$E:$E,MATCH('2017 EPA Data'!$B2589,'Crosswalk Particulates'!$D:$D,0))</f>
        <v>0</v>
      </c>
      <c r="H2589" s="96">
        <f t="shared" si="40"/>
        <v>0</v>
      </c>
    </row>
    <row r="2590" spans="1:8" hidden="1">
      <c r="A2590" s="73" t="s">
        <v>2538</v>
      </c>
      <c r="B2590" s="73" t="s">
        <v>2677</v>
      </c>
      <c r="C2590" s="73" t="s">
        <v>2517</v>
      </c>
      <c r="D2590" s="86">
        <v>964.95727999999997</v>
      </c>
      <c r="E2590" s="73" t="s">
        <v>2518</v>
      </c>
      <c r="F2590" s="79" t="str">
        <f>INDEX('Crosswalk Particulates'!$B:$B,MATCH('2017 EPA Data'!A2590,'Crosswalk Particulates'!$A:$A,0))</f>
        <v>process-other-industry</v>
      </c>
      <c r="G2590" s="84">
        <f>INDEX('Crosswalk Particulates'!$E:$E,MATCH('2017 EPA Data'!$B2590,'Crosswalk Particulates'!$D:$D,0))</f>
        <v>0</v>
      </c>
      <c r="H2590" s="96">
        <f t="shared" si="40"/>
        <v>0</v>
      </c>
    </row>
    <row r="2591" spans="1:8" hidden="1">
      <c r="A2591" s="73" t="s">
        <v>2584</v>
      </c>
      <c r="B2591" s="73" t="s">
        <v>2630</v>
      </c>
      <c r="D2591" s="86">
        <v>963.5947013399408</v>
      </c>
      <c r="E2591" s="73" t="s">
        <v>2522</v>
      </c>
      <c r="F2591" s="79" t="str">
        <f>INDEX('Crosswalk Particulates'!$B:$B,MATCH('2017 EPA Data'!A2591,'Crosswalk Particulates'!$A:$A,0))</f>
        <v>Electricity Sector</v>
      </c>
      <c r="G2591" s="84">
        <f>INDEX('Crosswalk Particulates'!$E:$E,MATCH('2017 EPA Data'!$B2591,'Crosswalk Particulates'!$D:$D,0))</f>
        <v>0</v>
      </c>
      <c r="H2591" s="96">
        <f t="shared" si="40"/>
        <v>874159448.19510019</v>
      </c>
    </row>
    <row r="2592" spans="1:8" hidden="1">
      <c r="A2592" s="73" t="s">
        <v>2551</v>
      </c>
      <c r="B2592" s="73" t="s">
        <v>2612</v>
      </c>
      <c r="C2592" s="73" t="s">
        <v>2517</v>
      </c>
      <c r="D2592" s="86">
        <v>960.28526831399995</v>
      </c>
      <c r="E2592" s="73" t="s">
        <v>2518</v>
      </c>
      <c r="F2592" s="79" t="str">
        <f>INDEX('Crosswalk Particulates'!$B:$B,MATCH('2017 EPA Data'!A2592,'Crosswalk Particulates'!$A:$A,0))</f>
        <v>industry-fuel-natural gas</v>
      </c>
      <c r="G2592" s="84">
        <f>INDEX('Crosswalk Particulates'!$E:$E,MATCH('2017 EPA Data'!$B2592,'Crosswalk Particulates'!$D:$D,0))</f>
        <v>0</v>
      </c>
      <c r="H2592" s="96">
        <f t="shared" si="40"/>
        <v>0</v>
      </c>
    </row>
    <row r="2593" spans="1:8" hidden="1">
      <c r="A2593" s="73" t="s">
        <v>2631</v>
      </c>
      <c r="B2593" s="73" t="s">
        <v>2685</v>
      </c>
      <c r="C2593" s="73" t="s">
        <v>2517</v>
      </c>
      <c r="D2593" s="86">
        <v>959.95431498959999</v>
      </c>
      <c r="E2593" s="73" t="s">
        <v>2518</v>
      </c>
      <c r="F2593" s="79" t="str">
        <f>INDEX('Crosswalk Particulates'!$B:$B,MATCH('2017 EPA Data'!A2593,'Crosswalk Particulates'!$A:$A,0))</f>
        <v>Residential Buildings Sector</v>
      </c>
      <c r="G2593" s="84">
        <f>INDEX('Crosswalk Particulates'!$E:$E,MATCH('2017 EPA Data'!$B2593,'Crosswalk Particulates'!$D:$D,0))</f>
        <v>0</v>
      </c>
      <c r="H2593" s="96">
        <f t="shared" si="40"/>
        <v>0</v>
      </c>
    </row>
    <row r="2594" spans="1:8" hidden="1">
      <c r="A2594" s="73" t="s">
        <v>2553</v>
      </c>
      <c r="B2594" s="73" t="s">
        <v>2685</v>
      </c>
      <c r="C2594" s="73" t="s">
        <v>2517</v>
      </c>
      <c r="D2594" s="86">
        <v>953.92678000000001</v>
      </c>
      <c r="E2594" s="73" t="s">
        <v>2518</v>
      </c>
      <c r="F2594" s="79" t="str">
        <f>INDEX('Crosswalk Particulates'!$B:$B,MATCH('2017 EPA Data'!A2594,'Crosswalk Particulates'!$A:$A,0))</f>
        <v>process-other-industry</v>
      </c>
      <c r="G2594" s="84">
        <f>INDEX('Crosswalk Particulates'!$E:$E,MATCH('2017 EPA Data'!$B2594,'Crosswalk Particulates'!$D:$D,0))</f>
        <v>0</v>
      </c>
      <c r="H2594" s="96">
        <f t="shared" si="40"/>
        <v>0</v>
      </c>
    </row>
    <row r="2595" spans="1:8" hidden="1">
      <c r="A2595" s="73" t="s">
        <v>2596</v>
      </c>
      <c r="B2595" s="73" t="s">
        <v>2740</v>
      </c>
      <c r="C2595" s="73" t="s">
        <v>2517</v>
      </c>
      <c r="D2595" s="86">
        <v>953.48838022888935</v>
      </c>
      <c r="E2595" s="73" t="s">
        <v>2518</v>
      </c>
      <c r="F2595" s="79" t="str">
        <f>INDEX('Crosswalk Particulates'!$B:$B,MATCH('2017 EPA Data'!A2595,'Crosswalk Particulates'!$A:$A,0))</f>
        <v>industry-fuel-coal</v>
      </c>
      <c r="G2595" s="84">
        <f>INDEX('Crosswalk Particulates'!$E:$E,MATCH('2017 EPA Data'!$B2595,'Crosswalk Particulates'!$D:$D,0))</f>
        <v>0</v>
      </c>
      <c r="H2595" s="96">
        <f t="shared" si="40"/>
        <v>0</v>
      </c>
    </row>
    <row r="2596" spans="1:8" hidden="1">
      <c r="A2596" s="73" t="s">
        <v>2592</v>
      </c>
      <c r="B2596" s="73" t="s">
        <v>2716</v>
      </c>
      <c r="D2596" s="86">
        <v>951.8571053434631</v>
      </c>
      <c r="E2596" s="73" t="s">
        <v>2522</v>
      </c>
      <c r="F2596" s="79" t="str">
        <f>INDEX('Crosswalk Particulates'!$B:$B,MATCH('2017 EPA Data'!A2596,'Crosswalk Particulates'!$A:$A,0))</f>
        <v>process-ngps-industry</v>
      </c>
      <c r="G2596" s="84" t="str">
        <f>INDEX('Crosswalk Particulates'!$E:$E,MATCH('2017 EPA Data'!$B2596,'Crosswalk Particulates'!$D:$D,0))</f>
        <v>BC</v>
      </c>
      <c r="H2596" s="96">
        <f t="shared" si="40"/>
        <v>863511267.55945528</v>
      </c>
    </row>
    <row r="2597" spans="1:8" hidden="1">
      <c r="A2597" s="73" t="s">
        <v>2723</v>
      </c>
      <c r="B2597" s="73" t="s">
        <v>2535</v>
      </c>
      <c r="C2597" s="73" t="s">
        <v>2517</v>
      </c>
      <c r="D2597" s="86">
        <v>951.68434251228132</v>
      </c>
      <c r="E2597" s="73" t="s">
        <v>2518</v>
      </c>
      <c r="F2597" s="79" t="str">
        <f>INDEX('Crosswalk Particulates'!$B:$B,MATCH('2017 EPA Data'!A2597,'Crosswalk Particulates'!$A:$A,0))</f>
        <v>Residential Buildings Sector</v>
      </c>
      <c r="G2597" s="84">
        <f>INDEX('Crosswalk Particulates'!$E:$E,MATCH('2017 EPA Data'!$B2597,'Crosswalk Particulates'!$D:$D,0))</f>
        <v>0</v>
      </c>
      <c r="H2597" s="96">
        <f t="shared" si="40"/>
        <v>0</v>
      </c>
    </row>
    <row r="2598" spans="1:8" hidden="1">
      <c r="A2598" s="73" t="s">
        <v>2665</v>
      </c>
      <c r="B2598" s="73" t="s">
        <v>2615</v>
      </c>
      <c r="C2598" s="73" t="s">
        <v>2557</v>
      </c>
      <c r="D2598" s="86">
        <v>949.10890570199001</v>
      </c>
      <c r="E2598" s="73" t="s">
        <v>2522</v>
      </c>
      <c r="F2598" s="79" t="str">
        <f>INDEX('Crosswalk Particulates'!$B:$B,MATCH('2017 EPA Data'!A2598,'Crosswalk Particulates'!$A:$A,0))</f>
        <v>Commercial Buildings Sector</v>
      </c>
      <c r="G2598" s="84" t="str">
        <f>INDEX('Crosswalk Particulates'!$E:$E,MATCH('2017 EPA Data'!$B2598,'Crosswalk Particulates'!$D:$D,0))</f>
        <v>SOx</v>
      </c>
      <c r="H2598" s="96">
        <f t="shared" si="40"/>
        <v>861018139.81728375</v>
      </c>
    </row>
    <row r="2599" spans="1:8" hidden="1">
      <c r="A2599" s="73" t="s">
        <v>2547</v>
      </c>
      <c r="B2599" s="73" t="s">
        <v>2772</v>
      </c>
      <c r="C2599" s="73" t="s">
        <v>2517</v>
      </c>
      <c r="D2599" s="86">
        <v>949.10202340000001</v>
      </c>
      <c r="E2599" s="73" t="s">
        <v>2518</v>
      </c>
      <c r="F2599" s="79" t="str">
        <f>INDEX('Crosswalk Particulates'!$B:$B,MATCH('2017 EPA Data'!A2599,'Crosswalk Particulates'!$A:$A,0))</f>
        <v>process-other-industry</v>
      </c>
      <c r="G2599" s="84">
        <f>INDEX('Crosswalk Particulates'!$E:$E,MATCH('2017 EPA Data'!$B2599,'Crosswalk Particulates'!$D:$D,0))</f>
        <v>0</v>
      </c>
      <c r="H2599" s="96">
        <f t="shared" si="40"/>
        <v>0</v>
      </c>
    </row>
    <row r="2600" spans="1:8" hidden="1">
      <c r="A2600" s="73" t="s">
        <v>2538</v>
      </c>
      <c r="B2600" s="73" t="s">
        <v>2668</v>
      </c>
      <c r="C2600" s="73" t="s">
        <v>2517</v>
      </c>
      <c r="D2600" s="86">
        <v>947.97091857999999</v>
      </c>
      <c r="E2600" s="73" t="s">
        <v>2518</v>
      </c>
      <c r="F2600" s="79" t="str">
        <f>INDEX('Crosswalk Particulates'!$B:$B,MATCH('2017 EPA Data'!A2600,'Crosswalk Particulates'!$A:$A,0))</f>
        <v>process-other-industry</v>
      </c>
      <c r="G2600" s="84">
        <f>INDEX('Crosswalk Particulates'!$E:$E,MATCH('2017 EPA Data'!$B2600,'Crosswalk Particulates'!$D:$D,0))</f>
        <v>0</v>
      </c>
      <c r="H2600" s="96">
        <f t="shared" si="40"/>
        <v>0</v>
      </c>
    </row>
    <row r="2601" spans="1:8" hidden="1">
      <c r="A2601" s="73" t="s">
        <v>2647</v>
      </c>
      <c r="B2601" s="73" t="s">
        <v>2615</v>
      </c>
      <c r="C2601" s="73" t="s">
        <v>2557</v>
      </c>
      <c r="D2601" s="86">
        <v>946.22942430000001</v>
      </c>
      <c r="E2601" s="73" t="s">
        <v>2522</v>
      </c>
      <c r="F2601" s="79" t="str">
        <f>INDEX('Crosswalk Particulates'!$B:$B,MATCH('2017 EPA Data'!A2601,'Crosswalk Particulates'!$A:$A,0))</f>
        <v>process-mining-industry</v>
      </c>
      <c r="G2601" s="84" t="str">
        <f>INDEX('Crosswalk Particulates'!$E:$E,MATCH('2017 EPA Data'!$B2601,'Crosswalk Particulates'!$D:$D,0))</f>
        <v>SOx</v>
      </c>
      <c r="H2601" s="96">
        <f t="shared" si="40"/>
        <v>858405915.1236949</v>
      </c>
    </row>
    <row r="2602" spans="1:8" hidden="1">
      <c r="A2602" s="73" t="s">
        <v>2655</v>
      </c>
      <c r="B2602" s="73" t="s">
        <v>2659</v>
      </c>
      <c r="C2602" s="73" t="s">
        <v>2517</v>
      </c>
      <c r="D2602" s="86">
        <v>946.12265734772711</v>
      </c>
      <c r="E2602" s="73" t="s">
        <v>2518</v>
      </c>
      <c r="F2602" s="79" t="str">
        <f>INDEX('Crosswalk Particulates'!$B:$B,MATCH('2017 EPA Data'!A2602,'Crosswalk Particulates'!$A:$A,0))</f>
        <v>Commercial Buildings Sector</v>
      </c>
      <c r="G2602" s="84">
        <f>INDEX('Crosswalk Particulates'!$E:$E,MATCH('2017 EPA Data'!$B2602,'Crosswalk Particulates'!$D:$D,0))</f>
        <v>0</v>
      </c>
      <c r="H2602" s="96">
        <f t="shared" si="40"/>
        <v>0</v>
      </c>
    </row>
    <row r="2603" spans="1:8" hidden="1">
      <c r="A2603" s="73" t="s">
        <v>2519</v>
      </c>
      <c r="B2603" s="73" t="s">
        <v>2790</v>
      </c>
      <c r="C2603" s="73" t="s">
        <v>2517</v>
      </c>
      <c r="D2603" s="86">
        <v>939.58</v>
      </c>
      <c r="E2603" s="73" t="s">
        <v>2518</v>
      </c>
      <c r="F2603" s="79" t="str">
        <f>INDEX('Crosswalk Particulates'!$B:$B,MATCH('2017 EPA Data'!A2603,'Crosswalk Particulates'!$A:$A,0))</f>
        <v>process-other-industry</v>
      </c>
      <c r="G2603" s="84">
        <f>INDEX('Crosswalk Particulates'!$E:$E,MATCH('2017 EPA Data'!$B2603,'Crosswalk Particulates'!$D:$D,0))</f>
        <v>0</v>
      </c>
      <c r="H2603" s="96">
        <f t="shared" si="40"/>
        <v>0</v>
      </c>
    </row>
    <row r="2604" spans="1:8" hidden="1">
      <c r="A2604" s="73" t="s">
        <v>2619</v>
      </c>
      <c r="B2604" s="73" t="s">
        <v>2604</v>
      </c>
      <c r="C2604" s="73" t="s">
        <v>2517</v>
      </c>
      <c r="D2604" s="86">
        <v>933.91951200000005</v>
      </c>
      <c r="E2604" s="73" t="s">
        <v>2518</v>
      </c>
      <c r="F2604" s="79" t="str">
        <f>INDEX('Crosswalk Particulates'!$B:$B,MATCH('2017 EPA Data'!A2604,'Crosswalk Particulates'!$A:$A,0))</f>
        <v>process-iron and steel-industry</v>
      </c>
      <c r="G2604" s="84">
        <f>INDEX('Crosswalk Particulates'!$E:$E,MATCH('2017 EPA Data'!$B2604,'Crosswalk Particulates'!$D:$D,0))</f>
        <v>0</v>
      </c>
      <c r="H2604" s="96">
        <f t="shared" si="40"/>
        <v>0</v>
      </c>
    </row>
    <row r="2605" spans="1:8" hidden="1">
      <c r="A2605" s="73" t="s">
        <v>2538</v>
      </c>
      <c r="B2605" s="73" t="s">
        <v>2614</v>
      </c>
      <c r="C2605" s="73" t="s">
        <v>2517</v>
      </c>
      <c r="D2605" s="86">
        <v>931.78183152144595</v>
      </c>
      <c r="E2605" s="73" t="s">
        <v>2518</v>
      </c>
      <c r="F2605" s="79" t="str">
        <f>INDEX('Crosswalk Particulates'!$B:$B,MATCH('2017 EPA Data'!A2605,'Crosswalk Particulates'!$A:$A,0))</f>
        <v>process-other-industry</v>
      </c>
      <c r="G2605" s="84">
        <f>INDEX('Crosswalk Particulates'!$E:$E,MATCH('2017 EPA Data'!$B2605,'Crosswalk Particulates'!$D:$D,0))</f>
        <v>0</v>
      </c>
      <c r="H2605" s="96">
        <f t="shared" si="40"/>
        <v>0</v>
      </c>
    </row>
    <row r="2606" spans="1:8" hidden="1">
      <c r="A2606" s="73" t="s">
        <v>2619</v>
      </c>
      <c r="B2606" s="73" t="s">
        <v>2573</v>
      </c>
      <c r="C2606" s="73" t="s">
        <v>2517</v>
      </c>
      <c r="D2606" s="86">
        <v>927.45579299999997</v>
      </c>
      <c r="E2606" s="73" t="s">
        <v>2518</v>
      </c>
      <c r="F2606" s="79" t="str">
        <f>INDEX('Crosswalk Particulates'!$B:$B,MATCH('2017 EPA Data'!A2606,'Crosswalk Particulates'!$A:$A,0))</f>
        <v>process-iron and steel-industry</v>
      </c>
      <c r="G2606" s="84">
        <f>INDEX('Crosswalk Particulates'!$E:$E,MATCH('2017 EPA Data'!$B2606,'Crosswalk Particulates'!$D:$D,0))</f>
        <v>0</v>
      </c>
      <c r="H2606" s="96">
        <f t="shared" si="40"/>
        <v>0</v>
      </c>
    </row>
    <row r="2607" spans="1:8" hidden="1">
      <c r="A2607" s="73" t="s">
        <v>2602</v>
      </c>
      <c r="B2607" s="73" t="s">
        <v>2634</v>
      </c>
      <c r="D2607" s="86">
        <v>925.97976275665724</v>
      </c>
      <c r="E2607" s="73" t="s">
        <v>2522</v>
      </c>
      <c r="F2607" s="79" t="str">
        <f>INDEX('Crosswalk Particulates'!$B:$B,MATCH('2017 EPA Data'!A2607,'Crosswalk Particulates'!$A:$A,0))</f>
        <v>process-other-industry</v>
      </c>
      <c r="G2607" s="84" t="str">
        <f>INDEX('Crosswalk Particulates'!$E:$E,MATCH('2017 EPA Data'!$B2607,'Crosswalk Particulates'!$D:$D,0))</f>
        <v>OC</v>
      </c>
      <c r="H2607" s="96">
        <f t="shared" si="40"/>
        <v>840035709.3346312</v>
      </c>
    </row>
    <row r="2608" spans="1:8" hidden="1">
      <c r="A2608" s="73" t="s">
        <v>2538</v>
      </c>
      <c r="B2608" s="73" t="s">
        <v>2716</v>
      </c>
      <c r="D2608" s="86">
        <v>925.79845025923737</v>
      </c>
      <c r="E2608" s="73" t="s">
        <v>2522</v>
      </c>
      <c r="F2608" s="79" t="str">
        <f>INDEX('Crosswalk Particulates'!$B:$B,MATCH('2017 EPA Data'!A2608,'Crosswalk Particulates'!$A:$A,0))</f>
        <v>process-other-industry</v>
      </c>
      <c r="G2608" s="84" t="str">
        <f>INDEX('Crosswalk Particulates'!$E:$E,MATCH('2017 EPA Data'!$B2608,'Crosswalk Particulates'!$D:$D,0))</f>
        <v>BC</v>
      </c>
      <c r="H2608" s="96">
        <f t="shared" si="40"/>
        <v>839871225.2081877</v>
      </c>
    </row>
    <row r="2609" spans="1:8" hidden="1">
      <c r="A2609" s="73" t="s">
        <v>2596</v>
      </c>
      <c r="B2609" s="73" t="s">
        <v>2642</v>
      </c>
      <c r="C2609" s="73" t="s">
        <v>2517</v>
      </c>
      <c r="D2609" s="86">
        <v>924.30860327718005</v>
      </c>
      <c r="E2609" s="73" t="s">
        <v>2518</v>
      </c>
      <c r="F2609" s="79" t="str">
        <f>INDEX('Crosswalk Particulates'!$B:$B,MATCH('2017 EPA Data'!A2609,'Crosswalk Particulates'!$A:$A,0))</f>
        <v>industry-fuel-coal</v>
      </c>
      <c r="G2609" s="84">
        <f>INDEX('Crosswalk Particulates'!$E:$E,MATCH('2017 EPA Data'!$B2609,'Crosswalk Particulates'!$D:$D,0))</f>
        <v>0</v>
      </c>
      <c r="H2609" s="96">
        <f t="shared" si="40"/>
        <v>0</v>
      </c>
    </row>
    <row r="2610" spans="1:8" hidden="1">
      <c r="A2610" s="73" t="s">
        <v>2542</v>
      </c>
      <c r="B2610" s="73" t="s">
        <v>2667</v>
      </c>
      <c r="C2610" s="73" t="s">
        <v>2517</v>
      </c>
      <c r="D2610" s="86">
        <v>924.07878400000004</v>
      </c>
      <c r="E2610" s="73" t="s">
        <v>2518</v>
      </c>
      <c r="F2610" s="79" t="str">
        <f>INDEX('Crosswalk Particulates'!$B:$B,MATCH('2017 EPA Data'!A2610,'Crosswalk Particulates'!$A:$A,0))</f>
        <v>process-ngps-industry</v>
      </c>
      <c r="G2610" s="84">
        <f>INDEX('Crosswalk Particulates'!$E:$E,MATCH('2017 EPA Data'!$B2610,'Crosswalk Particulates'!$D:$D,0))</f>
        <v>0</v>
      </c>
      <c r="H2610" s="96">
        <f t="shared" si="40"/>
        <v>0</v>
      </c>
    </row>
    <row r="2611" spans="1:8" hidden="1">
      <c r="A2611" s="73" t="s">
        <v>2629</v>
      </c>
      <c r="B2611" s="73" t="s">
        <v>2613</v>
      </c>
      <c r="C2611" s="73" t="s">
        <v>2517</v>
      </c>
      <c r="D2611" s="86">
        <v>918</v>
      </c>
      <c r="E2611" s="73" t="s">
        <v>2518</v>
      </c>
      <c r="F2611" s="79" t="str">
        <f>INDEX('Crosswalk Particulates'!$B:$B,MATCH('2017 EPA Data'!A2611,'Crosswalk Particulates'!$A:$A,0))</f>
        <v>industry-fuel-oil</v>
      </c>
      <c r="G2611" s="84">
        <f>INDEX('Crosswalk Particulates'!$E:$E,MATCH('2017 EPA Data'!$B2611,'Crosswalk Particulates'!$D:$D,0))</f>
        <v>0</v>
      </c>
      <c r="H2611" s="96">
        <f t="shared" si="40"/>
        <v>0</v>
      </c>
    </row>
    <row r="2612" spans="1:8" hidden="1">
      <c r="A2612" s="73" t="s">
        <v>2538</v>
      </c>
      <c r="B2612" s="73" t="s">
        <v>2791</v>
      </c>
      <c r="C2612" s="73" t="s">
        <v>2517</v>
      </c>
      <c r="D2612" s="86">
        <v>916.68903872726003</v>
      </c>
      <c r="E2612" s="73" t="s">
        <v>2518</v>
      </c>
      <c r="F2612" s="79" t="str">
        <f>INDEX('Crosswalk Particulates'!$B:$B,MATCH('2017 EPA Data'!A2612,'Crosswalk Particulates'!$A:$A,0))</f>
        <v>process-other-industry</v>
      </c>
      <c r="G2612" s="84">
        <f>INDEX('Crosswalk Particulates'!$E:$E,MATCH('2017 EPA Data'!$B2612,'Crosswalk Particulates'!$D:$D,0))</f>
        <v>0</v>
      </c>
      <c r="H2612" s="96">
        <f t="shared" si="40"/>
        <v>0</v>
      </c>
    </row>
    <row r="2613" spans="1:8" hidden="1">
      <c r="A2613" s="73" t="s">
        <v>2584</v>
      </c>
      <c r="B2613" s="73" t="s">
        <v>2556</v>
      </c>
      <c r="C2613" s="73" t="s">
        <v>2557</v>
      </c>
      <c r="D2613" s="86">
        <v>912.57323125000005</v>
      </c>
      <c r="E2613" s="73" t="s">
        <v>2522</v>
      </c>
      <c r="F2613" s="79" t="str">
        <f>INDEX('Crosswalk Particulates'!$B:$B,MATCH('2017 EPA Data'!A2613,'Crosswalk Particulates'!$A:$A,0))</f>
        <v>Electricity Sector</v>
      </c>
      <c r="G2613" s="84" t="str">
        <f>INDEX('Crosswalk Particulates'!$E:$E,MATCH('2017 EPA Data'!$B2613,'Crosswalk Particulates'!$D:$D,0))</f>
        <v>VOC</v>
      </c>
      <c r="H2613" s="96">
        <f t="shared" si="40"/>
        <v>827873494.07154083</v>
      </c>
    </row>
    <row r="2614" spans="1:8" hidden="1">
      <c r="A2614" s="73" t="s">
        <v>2545</v>
      </c>
      <c r="B2614" s="73" t="s">
        <v>2659</v>
      </c>
      <c r="C2614" s="73" t="s">
        <v>2517</v>
      </c>
      <c r="D2614" s="86">
        <v>912.44274414548624</v>
      </c>
      <c r="E2614" s="73" t="s">
        <v>2518</v>
      </c>
      <c r="F2614" s="79" t="str">
        <f>INDEX('Crosswalk Particulates'!$B:$B,MATCH('2017 EPA Data'!A2614,'Crosswalk Particulates'!$A:$A,0))</f>
        <v>Transportation Sector</v>
      </c>
      <c r="G2614" s="84">
        <f>INDEX('Crosswalk Particulates'!$E:$E,MATCH('2017 EPA Data'!$B2614,'Crosswalk Particulates'!$D:$D,0))</f>
        <v>0</v>
      </c>
      <c r="H2614" s="96">
        <f t="shared" si="40"/>
        <v>0</v>
      </c>
    </row>
    <row r="2615" spans="1:8" hidden="1">
      <c r="A2615" s="73" t="s">
        <v>2563</v>
      </c>
      <c r="B2615" s="73" t="s">
        <v>2716</v>
      </c>
      <c r="D2615" s="86">
        <v>910.84908261469195</v>
      </c>
      <c r="E2615" s="73" t="s">
        <v>2522</v>
      </c>
      <c r="F2615" s="79" t="str">
        <f>INDEX('Crosswalk Particulates'!$B:$B,MATCH('2017 EPA Data'!A2615,'Crosswalk Particulates'!$A:$A,0))</f>
        <v>Other-EPA</v>
      </c>
      <c r="G2615" s="84" t="str">
        <f>INDEX('Crosswalk Particulates'!$E:$E,MATCH('2017 EPA Data'!$B2615,'Crosswalk Particulates'!$D:$D,0))</f>
        <v>BC</v>
      </c>
      <c r="H2615" s="96">
        <f t="shared" si="40"/>
        <v>826309370.87996304</v>
      </c>
    </row>
    <row r="2616" spans="1:8" hidden="1">
      <c r="A2616" s="73" t="s">
        <v>2608</v>
      </c>
      <c r="B2616" s="73" t="s">
        <v>2634</v>
      </c>
      <c r="D2616" s="86">
        <v>903.08362501774673</v>
      </c>
      <c r="E2616" s="73" t="s">
        <v>2522</v>
      </c>
      <c r="F2616" s="79" t="str">
        <f>INDEX('Crosswalk Particulates'!$B:$B,MATCH('2017 EPA Data'!A2616,'Crosswalk Particulates'!$A:$A,0))</f>
        <v>Electricity Sector</v>
      </c>
      <c r="G2616" s="84" t="str">
        <f>INDEX('Crosswalk Particulates'!$E:$E,MATCH('2017 EPA Data'!$B2616,'Crosswalk Particulates'!$D:$D,0))</f>
        <v>OC</v>
      </c>
      <c r="H2616" s="96">
        <f t="shared" si="40"/>
        <v>819264657.8709681</v>
      </c>
    </row>
    <row r="2617" spans="1:8" hidden="1">
      <c r="A2617" s="73" t="s">
        <v>2554</v>
      </c>
      <c r="B2617" s="73" t="s">
        <v>2698</v>
      </c>
      <c r="C2617" s="73" t="s">
        <v>2521</v>
      </c>
      <c r="D2617" s="86">
        <v>899.50930446153063</v>
      </c>
      <c r="E2617" s="73" t="s">
        <v>2522</v>
      </c>
      <c r="F2617" s="79" t="str">
        <f>INDEX('Crosswalk Particulates'!$B:$B,MATCH('2017 EPA Data'!A2617,'Crosswalk Particulates'!$A:$A,0))</f>
        <v>Transportation Sector</v>
      </c>
      <c r="G2617" s="84" t="str">
        <f>INDEX('Crosswalk Particulates'!$E:$E,MATCH('2017 EPA Data'!$B2617,'Crosswalk Particulates'!$D:$D,0))</f>
        <v>N2O</v>
      </c>
      <c r="H2617" s="96">
        <f t="shared" si="40"/>
        <v>816022084.95026875</v>
      </c>
    </row>
    <row r="2618" spans="1:8" hidden="1">
      <c r="A2618" s="73" t="s">
        <v>2592</v>
      </c>
      <c r="B2618" s="73" t="s">
        <v>2706</v>
      </c>
      <c r="C2618" s="73" t="s">
        <v>2517</v>
      </c>
      <c r="D2618" s="86">
        <v>898.38322052772003</v>
      </c>
      <c r="E2618" s="73" t="s">
        <v>2518</v>
      </c>
      <c r="F2618" s="79" t="str">
        <f>INDEX('Crosswalk Particulates'!$B:$B,MATCH('2017 EPA Data'!A2618,'Crosswalk Particulates'!$A:$A,0))</f>
        <v>process-ngps-industry</v>
      </c>
      <c r="G2618" s="84">
        <f>INDEX('Crosswalk Particulates'!$E:$E,MATCH('2017 EPA Data'!$B2618,'Crosswalk Particulates'!$D:$D,0))</f>
        <v>0</v>
      </c>
      <c r="H2618" s="96">
        <f t="shared" si="40"/>
        <v>0</v>
      </c>
    </row>
    <row r="2619" spans="1:8" hidden="1">
      <c r="A2619" s="73" t="s">
        <v>2538</v>
      </c>
      <c r="B2619" s="73" t="s">
        <v>2718</v>
      </c>
      <c r="C2619" s="73" t="s">
        <v>2517</v>
      </c>
      <c r="D2619" s="86">
        <v>898.04</v>
      </c>
      <c r="E2619" s="73" t="s">
        <v>2518</v>
      </c>
      <c r="F2619" s="79" t="str">
        <f>INDEX('Crosswalk Particulates'!$B:$B,MATCH('2017 EPA Data'!A2619,'Crosswalk Particulates'!$A:$A,0))</f>
        <v>process-other-industry</v>
      </c>
      <c r="G2619" s="84">
        <f>INDEX('Crosswalk Particulates'!$E:$E,MATCH('2017 EPA Data'!$B2619,'Crosswalk Particulates'!$D:$D,0))</f>
        <v>0</v>
      </c>
      <c r="H2619" s="96">
        <f t="shared" si="40"/>
        <v>0</v>
      </c>
    </row>
    <row r="2620" spans="1:8" hidden="1">
      <c r="A2620" s="73" t="s">
        <v>2595</v>
      </c>
      <c r="B2620" s="73" t="s">
        <v>2543</v>
      </c>
      <c r="C2620" s="73" t="s">
        <v>2517</v>
      </c>
      <c r="D2620" s="86">
        <v>897.25287500000002</v>
      </c>
      <c r="E2620" s="73" t="s">
        <v>2518</v>
      </c>
      <c r="F2620" s="79" t="str">
        <f>INDEX('Crosswalk Particulates'!$B:$B,MATCH('2017 EPA Data'!A2620,'Crosswalk Particulates'!$A:$A,0))</f>
        <v>process-other-industry</v>
      </c>
      <c r="G2620" s="84">
        <f>INDEX('Crosswalk Particulates'!$E:$E,MATCH('2017 EPA Data'!$B2620,'Crosswalk Particulates'!$D:$D,0))</f>
        <v>0</v>
      </c>
      <c r="H2620" s="96">
        <f t="shared" si="40"/>
        <v>0</v>
      </c>
    </row>
    <row r="2621" spans="1:8" hidden="1">
      <c r="A2621" s="73" t="s">
        <v>2578</v>
      </c>
      <c r="B2621" s="73" t="s">
        <v>2570</v>
      </c>
      <c r="C2621" s="73" t="s">
        <v>2517</v>
      </c>
      <c r="D2621" s="86">
        <v>895.21690000000001</v>
      </c>
      <c r="E2621" s="73" t="s">
        <v>2518</v>
      </c>
      <c r="F2621" s="79" t="str">
        <f>INDEX('Crosswalk Particulates'!$B:$B,MATCH('2017 EPA Data'!A2621,'Crosswalk Particulates'!$A:$A,0))</f>
        <v>process-chemicals-industry</v>
      </c>
      <c r="G2621" s="84">
        <f>INDEX('Crosswalk Particulates'!$E:$E,MATCH('2017 EPA Data'!$B2621,'Crosswalk Particulates'!$D:$D,0))</f>
        <v>0</v>
      </c>
      <c r="H2621" s="96">
        <f t="shared" si="40"/>
        <v>0</v>
      </c>
    </row>
    <row r="2622" spans="1:8" hidden="1">
      <c r="A2622" s="73" t="s">
        <v>2608</v>
      </c>
      <c r="B2622" s="73" t="s">
        <v>2685</v>
      </c>
      <c r="C2622" s="73" t="s">
        <v>2517</v>
      </c>
      <c r="D2622" s="86">
        <v>893.41604568000002</v>
      </c>
      <c r="E2622" s="73" t="s">
        <v>2518</v>
      </c>
      <c r="F2622" s="79" t="str">
        <f>INDEX('Crosswalk Particulates'!$B:$B,MATCH('2017 EPA Data'!A2622,'Crosswalk Particulates'!$A:$A,0))</f>
        <v>Electricity Sector</v>
      </c>
      <c r="G2622" s="84">
        <f>INDEX('Crosswalk Particulates'!$E:$E,MATCH('2017 EPA Data'!$B2622,'Crosswalk Particulates'!$D:$D,0))</f>
        <v>0</v>
      </c>
      <c r="H2622" s="96">
        <f t="shared" si="40"/>
        <v>0</v>
      </c>
    </row>
    <row r="2623" spans="1:8" hidden="1">
      <c r="A2623" s="73" t="s">
        <v>2669</v>
      </c>
      <c r="B2623" s="73" t="s">
        <v>2685</v>
      </c>
      <c r="C2623" s="73" t="s">
        <v>2517</v>
      </c>
      <c r="D2623" s="86">
        <v>892.49316175493459</v>
      </c>
      <c r="E2623" s="73" t="s">
        <v>2518</v>
      </c>
      <c r="F2623" s="79" t="str">
        <f>INDEX('Crosswalk Particulates'!$B:$B,MATCH('2017 EPA Data'!A2623,'Crosswalk Particulates'!$A:$A,0))</f>
        <v>Commercial Buildings Sector</v>
      </c>
      <c r="G2623" s="84">
        <f>INDEX('Crosswalk Particulates'!$E:$E,MATCH('2017 EPA Data'!$B2623,'Crosswalk Particulates'!$D:$D,0))</f>
        <v>0</v>
      </c>
      <c r="H2623" s="96">
        <f t="shared" si="40"/>
        <v>0</v>
      </c>
    </row>
    <row r="2624" spans="1:8" hidden="1">
      <c r="A2624" s="73" t="s">
        <v>2545</v>
      </c>
      <c r="B2624" s="73" t="s">
        <v>2685</v>
      </c>
      <c r="C2624" s="73" t="s">
        <v>2517</v>
      </c>
      <c r="D2624" s="86">
        <v>890.37803963859005</v>
      </c>
      <c r="E2624" s="73" t="s">
        <v>2518</v>
      </c>
      <c r="F2624" s="79" t="str">
        <f>INDEX('Crosswalk Particulates'!$B:$B,MATCH('2017 EPA Data'!A2624,'Crosswalk Particulates'!$A:$A,0))</f>
        <v>Transportation Sector</v>
      </c>
      <c r="G2624" s="84">
        <f>INDEX('Crosswalk Particulates'!$E:$E,MATCH('2017 EPA Data'!$B2624,'Crosswalk Particulates'!$D:$D,0))</f>
        <v>0</v>
      </c>
      <c r="H2624" s="96">
        <f t="shared" si="40"/>
        <v>0</v>
      </c>
    </row>
    <row r="2625" spans="1:8" hidden="1">
      <c r="A2625" s="73" t="s">
        <v>2547</v>
      </c>
      <c r="B2625" s="73" t="s">
        <v>2782</v>
      </c>
      <c r="C2625" s="73" t="s">
        <v>2517</v>
      </c>
      <c r="D2625" s="86">
        <v>889.23979999999995</v>
      </c>
      <c r="E2625" s="73" t="s">
        <v>2518</v>
      </c>
      <c r="F2625" s="79" t="str">
        <f>INDEX('Crosswalk Particulates'!$B:$B,MATCH('2017 EPA Data'!A2625,'Crosswalk Particulates'!$A:$A,0))</f>
        <v>process-other-industry</v>
      </c>
      <c r="G2625" s="84">
        <f>INDEX('Crosswalk Particulates'!$E:$E,MATCH('2017 EPA Data'!$B2625,'Crosswalk Particulates'!$D:$D,0))</f>
        <v>0</v>
      </c>
      <c r="H2625" s="96">
        <f t="shared" si="40"/>
        <v>0</v>
      </c>
    </row>
    <row r="2626" spans="1:8" hidden="1">
      <c r="A2626" s="73" t="s">
        <v>2582</v>
      </c>
      <c r="B2626" s="73" t="s">
        <v>2533</v>
      </c>
      <c r="C2626" s="73" t="s">
        <v>2517</v>
      </c>
      <c r="D2626" s="86">
        <v>883.80020735999994</v>
      </c>
      <c r="E2626" s="73" t="s">
        <v>2518</v>
      </c>
      <c r="F2626" s="79" t="str">
        <f>INDEX('Crosswalk Particulates'!$B:$B,MATCH('2017 EPA Data'!A2626,'Crosswalk Particulates'!$A:$A,0))</f>
        <v>Commercial Buildings Sector</v>
      </c>
      <c r="G2626" s="84">
        <f>INDEX('Crosswalk Particulates'!$E:$E,MATCH('2017 EPA Data'!$B2626,'Crosswalk Particulates'!$D:$D,0))</f>
        <v>0</v>
      </c>
      <c r="H2626" s="96">
        <f t="shared" si="40"/>
        <v>0</v>
      </c>
    </row>
    <row r="2627" spans="1:8" hidden="1">
      <c r="A2627" s="73" t="s">
        <v>2629</v>
      </c>
      <c r="B2627" s="73" t="s">
        <v>2656</v>
      </c>
      <c r="C2627" s="73" t="s">
        <v>2517</v>
      </c>
      <c r="D2627" s="86">
        <v>883.36071218623147</v>
      </c>
      <c r="E2627" s="73" t="s">
        <v>2518</v>
      </c>
      <c r="F2627" s="79" t="str">
        <f>INDEX('Crosswalk Particulates'!$B:$B,MATCH('2017 EPA Data'!A2627,'Crosswalk Particulates'!$A:$A,0))</f>
        <v>industry-fuel-oil</v>
      </c>
      <c r="G2627" s="84">
        <f>INDEX('Crosswalk Particulates'!$E:$E,MATCH('2017 EPA Data'!$B2627,'Crosswalk Particulates'!$D:$D,0))</f>
        <v>0</v>
      </c>
      <c r="H2627" s="96">
        <f t="shared" si="40"/>
        <v>0</v>
      </c>
    </row>
    <row r="2628" spans="1:8" hidden="1">
      <c r="A2628" s="73" t="s">
        <v>2519</v>
      </c>
      <c r="B2628" s="73" t="s">
        <v>2677</v>
      </c>
      <c r="C2628" s="73" t="s">
        <v>2517</v>
      </c>
      <c r="D2628" s="86">
        <v>882.07799999999997</v>
      </c>
      <c r="E2628" s="73" t="s">
        <v>2518</v>
      </c>
      <c r="F2628" s="79" t="str">
        <f>INDEX('Crosswalk Particulates'!$B:$B,MATCH('2017 EPA Data'!A2628,'Crosswalk Particulates'!$A:$A,0))</f>
        <v>process-other-industry</v>
      </c>
      <c r="G2628" s="84">
        <f>INDEX('Crosswalk Particulates'!$E:$E,MATCH('2017 EPA Data'!$B2628,'Crosswalk Particulates'!$D:$D,0))</f>
        <v>0</v>
      </c>
      <c r="H2628" s="96">
        <f t="shared" ref="H2628:H2691" si="41">IF(E2628="TON",D2628/metricton_to_shortton,0)*10^6</f>
        <v>0</v>
      </c>
    </row>
    <row r="2629" spans="1:8" hidden="1">
      <c r="A2629" s="73" t="s">
        <v>2532</v>
      </c>
      <c r="B2629" s="73" t="s">
        <v>2775</v>
      </c>
      <c r="C2629" s="73" t="s">
        <v>2517</v>
      </c>
      <c r="D2629" s="86">
        <v>881.96352963602271</v>
      </c>
      <c r="E2629" s="73" t="s">
        <v>2518</v>
      </c>
      <c r="F2629" s="79" t="str">
        <f>INDEX('Crosswalk Particulates'!$B:$B,MATCH('2017 EPA Data'!A2629,'Crosswalk Particulates'!$A:$A,0))</f>
        <v>Other-EPA</v>
      </c>
      <c r="G2629" s="84">
        <f>INDEX('Crosswalk Particulates'!$E:$E,MATCH('2017 EPA Data'!$B2629,'Crosswalk Particulates'!$D:$D,0))</f>
        <v>0</v>
      </c>
      <c r="H2629" s="96">
        <f t="shared" si="41"/>
        <v>0</v>
      </c>
    </row>
    <row r="2630" spans="1:8" hidden="1">
      <c r="A2630" s="73" t="s">
        <v>2519</v>
      </c>
      <c r="B2630" s="73" t="s">
        <v>2757</v>
      </c>
      <c r="C2630" s="73" t="s">
        <v>2517</v>
      </c>
      <c r="D2630" s="86">
        <v>881.82719999999995</v>
      </c>
      <c r="E2630" s="73" t="s">
        <v>2518</v>
      </c>
      <c r="F2630" s="79" t="str">
        <f>INDEX('Crosswalk Particulates'!$B:$B,MATCH('2017 EPA Data'!A2630,'Crosswalk Particulates'!$A:$A,0))</f>
        <v>process-other-industry</v>
      </c>
      <c r="G2630" s="84">
        <f>INDEX('Crosswalk Particulates'!$E:$E,MATCH('2017 EPA Data'!$B2630,'Crosswalk Particulates'!$D:$D,0))</f>
        <v>0</v>
      </c>
      <c r="H2630" s="96">
        <f t="shared" si="41"/>
        <v>0</v>
      </c>
    </row>
    <row r="2631" spans="1:8" hidden="1">
      <c r="A2631" s="73" t="s">
        <v>2607</v>
      </c>
      <c r="B2631" s="73" t="s">
        <v>2571</v>
      </c>
      <c r="C2631" s="73" t="s">
        <v>2517</v>
      </c>
      <c r="D2631" s="86">
        <v>881.19</v>
      </c>
      <c r="E2631" s="73" t="s">
        <v>2518</v>
      </c>
      <c r="F2631" s="79" t="str">
        <f>INDEX('Crosswalk Particulates'!$B:$B,MATCH('2017 EPA Data'!A2631,'Crosswalk Particulates'!$A:$A,0))</f>
        <v>process-cement-industry</v>
      </c>
      <c r="G2631" s="84">
        <f>INDEX('Crosswalk Particulates'!$E:$E,MATCH('2017 EPA Data'!$B2631,'Crosswalk Particulates'!$D:$D,0))</f>
        <v>0</v>
      </c>
      <c r="H2631" s="96">
        <f t="shared" si="41"/>
        <v>0</v>
      </c>
    </row>
    <row r="2632" spans="1:8" hidden="1">
      <c r="A2632" s="73" t="s">
        <v>2519</v>
      </c>
      <c r="B2632" s="73" t="s">
        <v>2708</v>
      </c>
      <c r="C2632" s="73" t="s">
        <v>2517</v>
      </c>
      <c r="D2632" s="86">
        <v>879.22854762502004</v>
      </c>
      <c r="E2632" s="73" t="s">
        <v>2518</v>
      </c>
      <c r="F2632" s="79" t="str">
        <f>INDEX('Crosswalk Particulates'!$B:$B,MATCH('2017 EPA Data'!A2632,'Crosswalk Particulates'!$A:$A,0))</f>
        <v>process-other-industry</v>
      </c>
      <c r="G2632" s="84">
        <f>INDEX('Crosswalk Particulates'!$E:$E,MATCH('2017 EPA Data'!$B2632,'Crosswalk Particulates'!$D:$D,0))</f>
        <v>0</v>
      </c>
      <c r="H2632" s="96">
        <f t="shared" si="41"/>
        <v>0</v>
      </c>
    </row>
    <row r="2633" spans="1:8" hidden="1">
      <c r="A2633" s="73" t="s">
        <v>2600</v>
      </c>
      <c r="B2633" s="73" t="s">
        <v>2740</v>
      </c>
      <c r="C2633" s="73" t="s">
        <v>2517</v>
      </c>
      <c r="D2633" s="86">
        <v>878.65097573354478</v>
      </c>
      <c r="E2633" s="73" t="s">
        <v>2518</v>
      </c>
      <c r="F2633" s="79" t="str">
        <f>INDEX('Crosswalk Particulates'!$B:$B,MATCH('2017 EPA Data'!A2633,'Crosswalk Particulates'!$A:$A,0))</f>
        <v>industry-fuel-biomass</v>
      </c>
      <c r="G2633" s="84">
        <f>INDEX('Crosswalk Particulates'!$E:$E,MATCH('2017 EPA Data'!$B2633,'Crosswalk Particulates'!$D:$D,0))</f>
        <v>0</v>
      </c>
      <c r="H2633" s="96">
        <f t="shared" si="41"/>
        <v>0</v>
      </c>
    </row>
    <row r="2634" spans="1:8" hidden="1">
      <c r="A2634" s="73" t="s">
        <v>2596</v>
      </c>
      <c r="B2634" s="73" t="s">
        <v>2751</v>
      </c>
      <c r="C2634" s="73" t="s">
        <v>2517</v>
      </c>
      <c r="D2634" s="86">
        <v>878.35643954821819</v>
      </c>
      <c r="E2634" s="73" t="s">
        <v>2518</v>
      </c>
      <c r="F2634" s="79" t="str">
        <f>INDEX('Crosswalk Particulates'!$B:$B,MATCH('2017 EPA Data'!A2634,'Crosswalk Particulates'!$A:$A,0))</f>
        <v>industry-fuel-coal</v>
      </c>
      <c r="G2634" s="84">
        <f>INDEX('Crosswalk Particulates'!$E:$E,MATCH('2017 EPA Data'!$B2634,'Crosswalk Particulates'!$D:$D,0))</f>
        <v>0</v>
      </c>
      <c r="H2634" s="96">
        <f t="shared" si="41"/>
        <v>0</v>
      </c>
    </row>
    <row r="2635" spans="1:8" hidden="1">
      <c r="A2635" s="73" t="s">
        <v>2632</v>
      </c>
      <c r="B2635" s="73" t="s">
        <v>2605</v>
      </c>
      <c r="C2635" s="73" t="s">
        <v>2557</v>
      </c>
      <c r="D2635" s="86">
        <v>878.29894309839278</v>
      </c>
      <c r="E2635" s="73" t="s">
        <v>2522</v>
      </c>
      <c r="F2635" s="79" t="str">
        <f>INDEX('Crosswalk Particulates'!$B:$B,MATCH('2017 EPA Data'!A2635,'Crosswalk Particulates'!$A:$A,0))</f>
        <v>industry-fuel-other</v>
      </c>
      <c r="G2635" s="84">
        <f>INDEX('Crosswalk Particulates'!$E:$E,MATCH('2017 EPA Data'!$B2635,'Crosswalk Particulates'!$D:$D,0))</f>
        <v>0</v>
      </c>
      <c r="H2635" s="96">
        <f t="shared" si="41"/>
        <v>796780345.90849471</v>
      </c>
    </row>
    <row r="2636" spans="1:8" hidden="1">
      <c r="A2636" s="73" t="s">
        <v>2541</v>
      </c>
      <c r="B2636" s="73" t="s">
        <v>2729</v>
      </c>
      <c r="C2636" s="73" t="s">
        <v>2517</v>
      </c>
      <c r="D2636" s="86">
        <v>876.71572398152603</v>
      </c>
      <c r="E2636" s="73" t="s">
        <v>2518</v>
      </c>
      <c r="F2636" s="79" t="str">
        <f>INDEX('Crosswalk Particulates'!$B:$B,MATCH('2017 EPA Data'!A2636,'Crosswalk Particulates'!$A:$A,0))</f>
        <v>Transportation Sector</v>
      </c>
      <c r="G2636" s="84">
        <f>INDEX('Crosswalk Particulates'!$E:$E,MATCH('2017 EPA Data'!$B2636,'Crosswalk Particulates'!$D:$D,0))</f>
        <v>0</v>
      </c>
      <c r="H2636" s="96">
        <f t="shared" si="41"/>
        <v>0</v>
      </c>
    </row>
    <row r="2637" spans="1:8" hidden="1">
      <c r="A2637" s="73" t="s">
        <v>2541</v>
      </c>
      <c r="B2637" s="73" t="s">
        <v>2653</v>
      </c>
      <c r="C2637" s="73" t="s">
        <v>2517</v>
      </c>
      <c r="D2637" s="86">
        <v>876.71572398152603</v>
      </c>
      <c r="E2637" s="73" t="s">
        <v>2518</v>
      </c>
      <c r="F2637" s="79" t="str">
        <f>INDEX('Crosswalk Particulates'!$B:$B,MATCH('2017 EPA Data'!A2637,'Crosswalk Particulates'!$A:$A,0))</f>
        <v>Transportation Sector</v>
      </c>
      <c r="G2637" s="84">
        <f>INDEX('Crosswalk Particulates'!$E:$E,MATCH('2017 EPA Data'!$B2637,'Crosswalk Particulates'!$D:$D,0))</f>
        <v>0</v>
      </c>
      <c r="H2637" s="96">
        <f t="shared" si="41"/>
        <v>0</v>
      </c>
    </row>
    <row r="2638" spans="1:8" hidden="1">
      <c r="A2638" s="73" t="s">
        <v>2649</v>
      </c>
      <c r="B2638" s="73" t="s">
        <v>2536</v>
      </c>
      <c r="C2638" s="73" t="s">
        <v>2517</v>
      </c>
      <c r="D2638" s="86">
        <v>872.70399176752801</v>
      </c>
      <c r="E2638" s="73" t="s">
        <v>2518</v>
      </c>
      <c r="F2638" s="79" t="str">
        <f>INDEX('Crosswalk Particulates'!$B:$B,MATCH('2017 EPA Data'!A2638,'Crosswalk Particulates'!$A:$A,0))</f>
        <v>Electricity Sector</v>
      </c>
      <c r="G2638" s="84">
        <f>INDEX('Crosswalk Particulates'!$E:$E,MATCH('2017 EPA Data'!$B2638,'Crosswalk Particulates'!$D:$D,0))</f>
        <v>0</v>
      </c>
      <c r="H2638" s="96">
        <f t="shared" si="41"/>
        <v>0</v>
      </c>
    </row>
    <row r="2639" spans="1:8" hidden="1">
      <c r="A2639" s="73" t="s">
        <v>2538</v>
      </c>
      <c r="B2639" s="73" t="s">
        <v>2695</v>
      </c>
      <c r="C2639" s="73" t="s">
        <v>2517</v>
      </c>
      <c r="D2639" s="86">
        <v>870.32482471595404</v>
      </c>
      <c r="E2639" s="73" t="s">
        <v>2518</v>
      </c>
      <c r="F2639" s="79" t="str">
        <f>INDEX('Crosswalk Particulates'!$B:$B,MATCH('2017 EPA Data'!A2639,'Crosswalk Particulates'!$A:$A,0))</f>
        <v>process-other-industry</v>
      </c>
      <c r="G2639" s="84">
        <f>INDEX('Crosswalk Particulates'!$E:$E,MATCH('2017 EPA Data'!$B2639,'Crosswalk Particulates'!$D:$D,0))</f>
        <v>0</v>
      </c>
      <c r="H2639" s="96">
        <f t="shared" si="41"/>
        <v>0</v>
      </c>
    </row>
    <row r="2640" spans="1:8" hidden="1">
      <c r="A2640" s="73" t="s">
        <v>2538</v>
      </c>
      <c r="B2640" s="73" t="s">
        <v>2730</v>
      </c>
      <c r="C2640" s="73" t="s">
        <v>2517</v>
      </c>
      <c r="D2640" s="86">
        <v>865.57622200000003</v>
      </c>
      <c r="E2640" s="73" t="s">
        <v>2518</v>
      </c>
      <c r="F2640" s="79" t="str">
        <f>INDEX('Crosswalk Particulates'!$B:$B,MATCH('2017 EPA Data'!A2640,'Crosswalk Particulates'!$A:$A,0))</f>
        <v>process-other-industry</v>
      </c>
      <c r="G2640" s="84">
        <f>INDEX('Crosswalk Particulates'!$E:$E,MATCH('2017 EPA Data'!$B2640,'Crosswalk Particulates'!$D:$D,0))</f>
        <v>0</v>
      </c>
      <c r="H2640" s="96">
        <f t="shared" si="41"/>
        <v>0</v>
      </c>
    </row>
    <row r="2641" spans="1:8" hidden="1">
      <c r="A2641" s="73" t="s">
        <v>2629</v>
      </c>
      <c r="B2641" s="73" t="s">
        <v>2668</v>
      </c>
      <c r="C2641" s="73" t="s">
        <v>2517</v>
      </c>
      <c r="D2641" s="86">
        <v>859.03613680000001</v>
      </c>
      <c r="E2641" s="73" t="s">
        <v>2518</v>
      </c>
      <c r="F2641" s="79" t="str">
        <f>INDEX('Crosswalk Particulates'!$B:$B,MATCH('2017 EPA Data'!A2641,'Crosswalk Particulates'!$A:$A,0))</f>
        <v>industry-fuel-oil</v>
      </c>
      <c r="G2641" s="84">
        <f>INDEX('Crosswalk Particulates'!$E:$E,MATCH('2017 EPA Data'!$B2641,'Crosswalk Particulates'!$D:$D,0))</f>
        <v>0</v>
      </c>
      <c r="H2641" s="96">
        <f t="shared" si="41"/>
        <v>0</v>
      </c>
    </row>
    <row r="2642" spans="1:8" hidden="1">
      <c r="A2642" s="73" t="s">
        <v>2565</v>
      </c>
      <c r="B2642" s="73" t="s">
        <v>2645</v>
      </c>
      <c r="C2642" s="73" t="s">
        <v>2517</v>
      </c>
      <c r="D2642" s="86">
        <v>858.90501400000005</v>
      </c>
      <c r="E2642" s="73" t="s">
        <v>2518</v>
      </c>
      <c r="F2642" s="79" t="str">
        <f>INDEX('Crosswalk Particulates'!$B:$B,MATCH('2017 EPA Data'!A2642,'Crosswalk Particulates'!$A:$A,0))</f>
        <v>Electricity Sector</v>
      </c>
      <c r="G2642" s="84">
        <f>INDEX('Crosswalk Particulates'!$E:$E,MATCH('2017 EPA Data'!$B2642,'Crosswalk Particulates'!$D:$D,0))</f>
        <v>0</v>
      </c>
      <c r="H2642" s="96">
        <f t="shared" si="41"/>
        <v>0</v>
      </c>
    </row>
    <row r="2643" spans="1:8" hidden="1">
      <c r="A2643" s="73" t="s">
        <v>2578</v>
      </c>
      <c r="B2643" s="73" t="s">
        <v>2753</v>
      </c>
      <c r="D2643" s="86">
        <v>854.92631540089178</v>
      </c>
      <c r="E2643" s="73" t="s">
        <v>2522</v>
      </c>
      <c r="F2643" s="79" t="str">
        <f>INDEX('Crosswalk Particulates'!$B:$B,MATCH('2017 EPA Data'!A2643,'Crosswalk Particulates'!$A:$A,0))</f>
        <v>process-chemicals-industry</v>
      </c>
      <c r="G2643" s="84">
        <f>INDEX('Crosswalk Particulates'!$E:$E,MATCH('2017 EPA Data'!$B2643,'Crosswalk Particulates'!$D:$D,0))</f>
        <v>0</v>
      </c>
      <c r="H2643" s="96">
        <f t="shared" si="41"/>
        <v>775577029.51156378</v>
      </c>
    </row>
    <row r="2644" spans="1:8" hidden="1">
      <c r="A2644" s="73" t="s">
        <v>2519</v>
      </c>
      <c r="B2644" s="73" t="s">
        <v>2739</v>
      </c>
      <c r="C2644" s="73" t="s">
        <v>2517</v>
      </c>
      <c r="D2644" s="86">
        <v>851.20759970760002</v>
      </c>
      <c r="E2644" s="73" t="s">
        <v>2518</v>
      </c>
      <c r="F2644" s="79" t="str">
        <f>INDEX('Crosswalk Particulates'!$B:$B,MATCH('2017 EPA Data'!A2644,'Crosswalk Particulates'!$A:$A,0))</f>
        <v>process-other-industry</v>
      </c>
      <c r="G2644" s="84">
        <f>INDEX('Crosswalk Particulates'!$E:$E,MATCH('2017 EPA Data'!$B2644,'Crosswalk Particulates'!$D:$D,0))</f>
        <v>0</v>
      </c>
      <c r="H2644" s="96">
        <f t="shared" si="41"/>
        <v>0</v>
      </c>
    </row>
    <row r="2645" spans="1:8" hidden="1">
      <c r="A2645" s="73" t="s">
        <v>2632</v>
      </c>
      <c r="B2645" s="73" t="s">
        <v>2574</v>
      </c>
      <c r="C2645" s="73" t="s">
        <v>2517</v>
      </c>
      <c r="D2645" s="86">
        <v>849.98750117999998</v>
      </c>
      <c r="E2645" s="73" t="s">
        <v>2518</v>
      </c>
      <c r="F2645" s="79" t="str">
        <f>INDEX('Crosswalk Particulates'!$B:$B,MATCH('2017 EPA Data'!A2645,'Crosswalk Particulates'!$A:$A,0))</f>
        <v>industry-fuel-other</v>
      </c>
      <c r="G2645" s="84">
        <f>INDEX('Crosswalk Particulates'!$E:$E,MATCH('2017 EPA Data'!$B2645,'Crosswalk Particulates'!$D:$D,0))</f>
        <v>0</v>
      </c>
      <c r="H2645" s="96">
        <f t="shared" si="41"/>
        <v>0</v>
      </c>
    </row>
    <row r="2646" spans="1:8" hidden="1">
      <c r="A2646" s="73" t="s">
        <v>2723</v>
      </c>
      <c r="B2646" s="73" t="s">
        <v>2580</v>
      </c>
      <c r="C2646" s="73" t="s">
        <v>2517</v>
      </c>
      <c r="D2646" s="86">
        <v>849.55479600000001</v>
      </c>
      <c r="E2646" s="73" t="s">
        <v>2518</v>
      </c>
      <c r="F2646" s="79" t="str">
        <f>INDEX('Crosswalk Particulates'!$B:$B,MATCH('2017 EPA Data'!A2646,'Crosswalk Particulates'!$A:$A,0))</f>
        <v>Residential Buildings Sector</v>
      </c>
      <c r="G2646" s="84">
        <f>INDEX('Crosswalk Particulates'!$E:$E,MATCH('2017 EPA Data'!$B2646,'Crosswalk Particulates'!$D:$D,0))</f>
        <v>0</v>
      </c>
      <c r="H2646" s="96">
        <f t="shared" si="41"/>
        <v>0</v>
      </c>
    </row>
    <row r="2647" spans="1:8" hidden="1">
      <c r="A2647" s="73" t="s">
        <v>2607</v>
      </c>
      <c r="B2647" s="73" t="s">
        <v>2634</v>
      </c>
      <c r="D2647" s="86">
        <v>847.79550785863535</v>
      </c>
      <c r="E2647" s="73" t="s">
        <v>2522</v>
      </c>
      <c r="F2647" s="79" t="str">
        <f>INDEX('Crosswalk Particulates'!$B:$B,MATCH('2017 EPA Data'!A2647,'Crosswalk Particulates'!$A:$A,0))</f>
        <v>process-cement-industry</v>
      </c>
      <c r="G2647" s="84" t="str">
        <f>INDEX('Crosswalk Particulates'!$E:$E,MATCH('2017 EPA Data'!$B2647,'Crosswalk Particulates'!$D:$D,0))</f>
        <v>OC</v>
      </c>
      <c r="H2647" s="96">
        <f t="shared" si="41"/>
        <v>769108062.03212833</v>
      </c>
    </row>
    <row r="2648" spans="1:8" hidden="1">
      <c r="A2648" s="73" t="s">
        <v>2586</v>
      </c>
      <c r="B2648" s="73" t="s">
        <v>2663</v>
      </c>
      <c r="C2648" s="73" t="s">
        <v>2517</v>
      </c>
      <c r="D2648" s="86">
        <v>841.86389758000303</v>
      </c>
      <c r="E2648" s="73" t="s">
        <v>2518</v>
      </c>
      <c r="F2648" s="79" t="str">
        <f>INDEX('Crosswalk Particulates'!$B:$B,MATCH('2017 EPA Data'!A2648,'Crosswalk Particulates'!$A:$A,0))</f>
        <v>process-other-industry</v>
      </c>
      <c r="G2648" s="84">
        <f>INDEX('Crosswalk Particulates'!$E:$E,MATCH('2017 EPA Data'!$B2648,'Crosswalk Particulates'!$D:$D,0))</f>
        <v>0</v>
      </c>
      <c r="H2648" s="96">
        <f t="shared" si="41"/>
        <v>0</v>
      </c>
    </row>
    <row r="2649" spans="1:8" hidden="1">
      <c r="A2649" s="73" t="s">
        <v>2547</v>
      </c>
      <c r="B2649" s="73" t="s">
        <v>2634</v>
      </c>
      <c r="D2649" s="86">
        <v>840.7414245976363</v>
      </c>
      <c r="E2649" s="73" t="s">
        <v>2522</v>
      </c>
      <c r="F2649" s="79" t="str">
        <f>INDEX('Crosswalk Particulates'!$B:$B,MATCH('2017 EPA Data'!A2649,'Crosswalk Particulates'!$A:$A,0))</f>
        <v>process-other-industry</v>
      </c>
      <c r="G2649" s="84" t="str">
        <f>INDEX('Crosswalk Particulates'!$E:$E,MATCH('2017 EPA Data'!$B2649,'Crosswalk Particulates'!$D:$D,0))</f>
        <v>OC</v>
      </c>
      <c r="H2649" s="96">
        <f t="shared" si="41"/>
        <v>762708697.73261285</v>
      </c>
    </row>
    <row r="2650" spans="1:8" hidden="1">
      <c r="A2650" s="73" t="s">
        <v>2655</v>
      </c>
      <c r="B2650" s="73" t="s">
        <v>2715</v>
      </c>
      <c r="C2650" s="73" t="s">
        <v>2517</v>
      </c>
      <c r="D2650" s="86">
        <v>840.45887200000004</v>
      </c>
      <c r="E2650" s="73" t="s">
        <v>2518</v>
      </c>
      <c r="F2650" s="79" t="str">
        <f>INDEX('Crosswalk Particulates'!$B:$B,MATCH('2017 EPA Data'!A2650,'Crosswalk Particulates'!$A:$A,0))</f>
        <v>Commercial Buildings Sector</v>
      </c>
      <c r="G2650" s="84">
        <f>INDEX('Crosswalk Particulates'!$E:$E,MATCH('2017 EPA Data'!$B2650,'Crosswalk Particulates'!$D:$D,0))</f>
        <v>0</v>
      </c>
      <c r="H2650" s="96">
        <f t="shared" si="41"/>
        <v>0</v>
      </c>
    </row>
    <row r="2651" spans="1:8" hidden="1">
      <c r="A2651" s="73" t="s">
        <v>2565</v>
      </c>
      <c r="B2651" s="73" t="s">
        <v>2683</v>
      </c>
      <c r="C2651" s="73" t="s">
        <v>2517</v>
      </c>
      <c r="D2651" s="86">
        <v>838.46342279999999</v>
      </c>
      <c r="E2651" s="73" t="s">
        <v>2518</v>
      </c>
      <c r="F2651" s="79" t="str">
        <f>INDEX('Crosswalk Particulates'!$B:$B,MATCH('2017 EPA Data'!A2651,'Crosswalk Particulates'!$A:$A,0))</f>
        <v>Electricity Sector</v>
      </c>
      <c r="G2651" s="84">
        <f>INDEX('Crosswalk Particulates'!$E:$E,MATCH('2017 EPA Data'!$B2651,'Crosswalk Particulates'!$D:$D,0))</f>
        <v>0</v>
      </c>
      <c r="H2651" s="96">
        <f t="shared" si="41"/>
        <v>0</v>
      </c>
    </row>
    <row r="2652" spans="1:8" hidden="1">
      <c r="A2652" s="73" t="s">
        <v>2596</v>
      </c>
      <c r="B2652" s="73" t="s">
        <v>2540</v>
      </c>
      <c r="C2652" s="73" t="s">
        <v>2517</v>
      </c>
      <c r="D2652" s="86">
        <v>837</v>
      </c>
      <c r="E2652" s="73" t="s">
        <v>2518</v>
      </c>
      <c r="F2652" s="79" t="str">
        <f>INDEX('Crosswalk Particulates'!$B:$B,MATCH('2017 EPA Data'!A2652,'Crosswalk Particulates'!$A:$A,0))</f>
        <v>industry-fuel-coal</v>
      </c>
      <c r="G2652" s="84">
        <f>INDEX('Crosswalk Particulates'!$E:$E,MATCH('2017 EPA Data'!$B2652,'Crosswalk Particulates'!$D:$D,0))</f>
        <v>0</v>
      </c>
      <c r="H2652" s="96">
        <f t="shared" si="41"/>
        <v>0</v>
      </c>
    </row>
    <row r="2653" spans="1:8" hidden="1">
      <c r="A2653" s="73" t="s">
        <v>2596</v>
      </c>
      <c r="B2653" s="73" t="s">
        <v>2661</v>
      </c>
      <c r="C2653" s="73" t="s">
        <v>2517</v>
      </c>
      <c r="D2653" s="86">
        <v>836.71287589999997</v>
      </c>
      <c r="E2653" s="73" t="s">
        <v>2518</v>
      </c>
      <c r="F2653" s="79" t="str">
        <f>INDEX('Crosswalk Particulates'!$B:$B,MATCH('2017 EPA Data'!A2653,'Crosswalk Particulates'!$A:$A,0))</f>
        <v>industry-fuel-coal</v>
      </c>
      <c r="G2653" s="84">
        <f>INDEX('Crosswalk Particulates'!$E:$E,MATCH('2017 EPA Data'!$B2653,'Crosswalk Particulates'!$D:$D,0))</f>
        <v>0</v>
      </c>
      <c r="H2653" s="96">
        <f t="shared" si="41"/>
        <v>0</v>
      </c>
    </row>
    <row r="2654" spans="1:8" hidden="1">
      <c r="A2654" s="73" t="s">
        <v>2632</v>
      </c>
      <c r="B2654" s="73" t="s">
        <v>2663</v>
      </c>
      <c r="C2654" s="73" t="s">
        <v>2517</v>
      </c>
      <c r="D2654" s="86">
        <v>834.75784132340004</v>
      </c>
      <c r="E2654" s="73" t="s">
        <v>2518</v>
      </c>
      <c r="F2654" s="79" t="str">
        <f>INDEX('Crosswalk Particulates'!$B:$B,MATCH('2017 EPA Data'!A2654,'Crosswalk Particulates'!$A:$A,0))</f>
        <v>industry-fuel-other</v>
      </c>
      <c r="G2654" s="84">
        <f>INDEX('Crosswalk Particulates'!$E:$E,MATCH('2017 EPA Data'!$B2654,'Crosswalk Particulates'!$D:$D,0))</f>
        <v>0</v>
      </c>
      <c r="H2654" s="96">
        <f t="shared" si="41"/>
        <v>0</v>
      </c>
    </row>
    <row r="2655" spans="1:8" hidden="1">
      <c r="A2655" s="73" t="s">
        <v>2565</v>
      </c>
      <c r="B2655" s="73" t="s">
        <v>2690</v>
      </c>
      <c r="C2655" s="73" t="s">
        <v>2517</v>
      </c>
      <c r="D2655" s="86">
        <v>834.09035283242793</v>
      </c>
      <c r="E2655" s="73" t="s">
        <v>2518</v>
      </c>
      <c r="F2655" s="79" t="str">
        <f>INDEX('Crosswalk Particulates'!$B:$B,MATCH('2017 EPA Data'!A2655,'Crosswalk Particulates'!$A:$A,0))</f>
        <v>Electricity Sector</v>
      </c>
      <c r="G2655" s="84">
        <f>INDEX('Crosswalk Particulates'!$E:$E,MATCH('2017 EPA Data'!$B2655,'Crosswalk Particulates'!$D:$D,0))</f>
        <v>0</v>
      </c>
      <c r="H2655" s="96">
        <f t="shared" si="41"/>
        <v>0</v>
      </c>
    </row>
    <row r="2656" spans="1:8" hidden="1">
      <c r="A2656" s="73" t="s">
        <v>2665</v>
      </c>
      <c r="B2656" s="73" t="s">
        <v>2753</v>
      </c>
      <c r="D2656" s="86">
        <v>833.76102802523337</v>
      </c>
      <c r="E2656" s="73" t="s">
        <v>2522</v>
      </c>
      <c r="F2656" s="79" t="str">
        <f>INDEX('Crosswalk Particulates'!$B:$B,MATCH('2017 EPA Data'!A2656,'Crosswalk Particulates'!$A:$A,0))</f>
        <v>Commercial Buildings Sector</v>
      </c>
      <c r="G2656" s="84">
        <f>INDEX('Crosswalk Particulates'!$E:$E,MATCH('2017 EPA Data'!$B2656,'Crosswalk Particulates'!$D:$D,0))</f>
        <v>0</v>
      </c>
      <c r="H2656" s="96">
        <f t="shared" si="41"/>
        <v>756376180.95203114</v>
      </c>
    </row>
    <row r="2657" spans="1:8" hidden="1">
      <c r="A2657" s="73" t="s">
        <v>2632</v>
      </c>
      <c r="B2657" s="73" t="s">
        <v>2597</v>
      </c>
      <c r="C2657" s="73" t="s">
        <v>2521</v>
      </c>
      <c r="D2657" s="86">
        <v>832.97241433925626</v>
      </c>
      <c r="E2657" s="73" t="s">
        <v>2522</v>
      </c>
      <c r="F2657" s="79" t="str">
        <f>INDEX('Crosswalk Particulates'!$B:$B,MATCH('2017 EPA Data'!A2657,'Crosswalk Particulates'!$A:$A,0))</f>
        <v>industry-fuel-other</v>
      </c>
      <c r="G2657" s="84" t="str">
        <f>INDEX('Crosswalk Particulates'!$E:$E,MATCH('2017 EPA Data'!$B2657,'Crosswalk Particulates'!$D:$D,0))</f>
        <v>CH4</v>
      </c>
      <c r="H2657" s="96">
        <f t="shared" si="41"/>
        <v>755660761.79954481</v>
      </c>
    </row>
    <row r="2658" spans="1:8" hidden="1">
      <c r="A2658" s="73" t="s">
        <v>2692</v>
      </c>
      <c r="B2658" s="73" t="s">
        <v>2634</v>
      </c>
      <c r="D2658" s="86">
        <v>831.5696401210472</v>
      </c>
      <c r="E2658" s="73" t="s">
        <v>2522</v>
      </c>
      <c r="F2658" s="79" t="str">
        <f>INDEX('Crosswalk Particulates'!$B:$B,MATCH('2017 EPA Data'!A2658,'Crosswalk Particulates'!$A:$A,0))</f>
        <v>Residential Buildings Sector</v>
      </c>
      <c r="G2658" s="84" t="str">
        <f>INDEX('Crosswalk Particulates'!$E:$E,MATCH('2017 EPA Data'!$B2658,'Crosswalk Particulates'!$D:$D,0))</f>
        <v>OC</v>
      </c>
      <c r="H2658" s="96">
        <f t="shared" si="41"/>
        <v>754388184.92170739</v>
      </c>
    </row>
    <row r="2659" spans="1:8" hidden="1">
      <c r="A2659" s="73" t="s">
        <v>2538</v>
      </c>
      <c r="B2659" s="73" t="s">
        <v>2739</v>
      </c>
      <c r="C2659" s="73" t="s">
        <v>2517</v>
      </c>
      <c r="D2659" s="86">
        <v>831.41376165999998</v>
      </c>
      <c r="E2659" s="73" t="s">
        <v>2518</v>
      </c>
      <c r="F2659" s="79" t="str">
        <f>INDEX('Crosswalk Particulates'!$B:$B,MATCH('2017 EPA Data'!A2659,'Crosswalk Particulates'!$A:$A,0))</f>
        <v>process-other-industry</v>
      </c>
      <c r="G2659" s="84">
        <f>INDEX('Crosswalk Particulates'!$E:$E,MATCH('2017 EPA Data'!$B2659,'Crosswalk Particulates'!$D:$D,0))</f>
        <v>0</v>
      </c>
      <c r="H2659" s="96">
        <f t="shared" si="41"/>
        <v>0</v>
      </c>
    </row>
    <row r="2660" spans="1:8" hidden="1">
      <c r="A2660" s="73" t="s">
        <v>2655</v>
      </c>
      <c r="B2660" s="73" t="s">
        <v>2726</v>
      </c>
      <c r="C2660" s="73" t="s">
        <v>2517</v>
      </c>
      <c r="D2660" s="86">
        <v>830.55360925909611</v>
      </c>
      <c r="E2660" s="73" t="s">
        <v>2518</v>
      </c>
      <c r="F2660" s="79" t="str">
        <f>INDEX('Crosswalk Particulates'!$B:$B,MATCH('2017 EPA Data'!A2660,'Crosswalk Particulates'!$A:$A,0))</f>
        <v>Commercial Buildings Sector</v>
      </c>
      <c r="G2660" s="84">
        <f>INDEX('Crosswalk Particulates'!$E:$E,MATCH('2017 EPA Data'!$B2660,'Crosswalk Particulates'!$D:$D,0))</f>
        <v>0</v>
      </c>
      <c r="H2660" s="96">
        <f t="shared" si="41"/>
        <v>0</v>
      </c>
    </row>
    <row r="2661" spans="1:8" hidden="1">
      <c r="A2661" s="73" t="s">
        <v>2592</v>
      </c>
      <c r="B2661" s="73" t="s">
        <v>2674</v>
      </c>
      <c r="C2661" s="73" t="s">
        <v>2517</v>
      </c>
      <c r="D2661" s="86">
        <v>829.16</v>
      </c>
      <c r="E2661" s="73" t="s">
        <v>2518</v>
      </c>
      <c r="F2661" s="79" t="str">
        <f>INDEX('Crosswalk Particulates'!$B:$B,MATCH('2017 EPA Data'!A2661,'Crosswalk Particulates'!$A:$A,0))</f>
        <v>process-ngps-industry</v>
      </c>
      <c r="G2661" s="84">
        <f>INDEX('Crosswalk Particulates'!$E:$E,MATCH('2017 EPA Data'!$B2661,'Crosswalk Particulates'!$D:$D,0))</f>
        <v>0</v>
      </c>
      <c r="H2661" s="96">
        <f t="shared" si="41"/>
        <v>0</v>
      </c>
    </row>
    <row r="2662" spans="1:8" hidden="1">
      <c r="A2662" s="73" t="s">
        <v>2665</v>
      </c>
      <c r="B2662" s="73" t="s">
        <v>2593</v>
      </c>
      <c r="C2662" s="73" t="s">
        <v>2517</v>
      </c>
      <c r="D2662" s="86">
        <v>828.70135440000001</v>
      </c>
      <c r="E2662" s="73" t="s">
        <v>2518</v>
      </c>
      <c r="F2662" s="79" t="str">
        <f>INDEX('Crosswalk Particulates'!$B:$B,MATCH('2017 EPA Data'!A2662,'Crosswalk Particulates'!$A:$A,0))</f>
        <v>Commercial Buildings Sector</v>
      </c>
      <c r="G2662" s="84">
        <f>INDEX('Crosswalk Particulates'!$E:$E,MATCH('2017 EPA Data'!$B2662,'Crosswalk Particulates'!$D:$D,0))</f>
        <v>0</v>
      </c>
      <c r="H2662" s="96">
        <f t="shared" si="41"/>
        <v>0</v>
      </c>
    </row>
    <row r="2663" spans="1:8" hidden="1">
      <c r="A2663" s="73" t="s">
        <v>2629</v>
      </c>
      <c r="B2663" s="73" t="s">
        <v>2577</v>
      </c>
      <c r="C2663" s="73" t="s">
        <v>2517</v>
      </c>
      <c r="D2663" s="86">
        <v>827.8</v>
      </c>
      <c r="E2663" s="73" t="s">
        <v>2518</v>
      </c>
      <c r="F2663" s="79" t="str">
        <f>INDEX('Crosswalk Particulates'!$B:$B,MATCH('2017 EPA Data'!A2663,'Crosswalk Particulates'!$A:$A,0))</f>
        <v>industry-fuel-oil</v>
      </c>
      <c r="G2663" s="84">
        <f>INDEX('Crosswalk Particulates'!$E:$E,MATCH('2017 EPA Data'!$B2663,'Crosswalk Particulates'!$D:$D,0))</f>
        <v>0</v>
      </c>
      <c r="H2663" s="96">
        <f t="shared" si="41"/>
        <v>0</v>
      </c>
    </row>
    <row r="2664" spans="1:8" hidden="1">
      <c r="A2664" s="73" t="s">
        <v>2596</v>
      </c>
      <c r="B2664" s="73" t="s">
        <v>2717</v>
      </c>
      <c r="C2664" s="73" t="s">
        <v>2517</v>
      </c>
      <c r="D2664" s="86">
        <v>824.71004266</v>
      </c>
      <c r="E2664" s="73" t="s">
        <v>2518</v>
      </c>
      <c r="F2664" s="79" t="str">
        <f>INDEX('Crosswalk Particulates'!$B:$B,MATCH('2017 EPA Data'!A2664,'Crosswalk Particulates'!$A:$A,0))</f>
        <v>industry-fuel-coal</v>
      </c>
      <c r="G2664" s="84">
        <f>INDEX('Crosswalk Particulates'!$E:$E,MATCH('2017 EPA Data'!$B2664,'Crosswalk Particulates'!$D:$D,0))</f>
        <v>0</v>
      </c>
      <c r="H2664" s="96">
        <f t="shared" si="41"/>
        <v>0</v>
      </c>
    </row>
    <row r="2665" spans="1:8" hidden="1">
      <c r="A2665" s="73" t="s">
        <v>2534</v>
      </c>
      <c r="B2665" s="73" t="s">
        <v>2729</v>
      </c>
      <c r="C2665" s="73" t="s">
        <v>2517</v>
      </c>
      <c r="D2665" s="86">
        <v>822.62679062404004</v>
      </c>
      <c r="E2665" s="73" t="s">
        <v>2518</v>
      </c>
      <c r="F2665" s="79" t="str">
        <f>INDEX('Crosswalk Particulates'!$B:$B,MATCH('2017 EPA Data'!A2665,'Crosswalk Particulates'!$A:$A,0))</f>
        <v>Other-EPA</v>
      </c>
      <c r="G2665" s="84">
        <f>INDEX('Crosswalk Particulates'!$E:$E,MATCH('2017 EPA Data'!$B2665,'Crosswalk Particulates'!$D:$D,0))</f>
        <v>0</v>
      </c>
      <c r="H2665" s="96">
        <f t="shared" si="41"/>
        <v>0</v>
      </c>
    </row>
    <row r="2666" spans="1:8" hidden="1">
      <c r="A2666" s="73" t="s">
        <v>2565</v>
      </c>
      <c r="B2666" s="73" t="s">
        <v>2763</v>
      </c>
      <c r="C2666" s="73" t="s">
        <v>2517</v>
      </c>
      <c r="D2666" s="86">
        <v>821.40485635146172</v>
      </c>
      <c r="E2666" s="73" t="s">
        <v>2518</v>
      </c>
      <c r="F2666" s="79" t="str">
        <f>INDEX('Crosswalk Particulates'!$B:$B,MATCH('2017 EPA Data'!A2666,'Crosswalk Particulates'!$A:$A,0))</f>
        <v>Electricity Sector</v>
      </c>
      <c r="G2666" s="84">
        <f>INDEX('Crosswalk Particulates'!$E:$E,MATCH('2017 EPA Data'!$B2666,'Crosswalk Particulates'!$D:$D,0))</f>
        <v>0</v>
      </c>
      <c r="H2666" s="96">
        <f t="shared" si="41"/>
        <v>0</v>
      </c>
    </row>
    <row r="2667" spans="1:8" hidden="1">
      <c r="A2667" s="73" t="s">
        <v>2519</v>
      </c>
      <c r="B2667" s="73" t="s">
        <v>2765</v>
      </c>
      <c r="C2667" s="73" t="s">
        <v>2517</v>
      </c>
      <c r="D2667" s="86">
        <v>818.49212460000001</v>
      </c>
      <c r="E2667" s="73" t="s">
        <v>2518</v>
      </c>
      <c r="F2667" s="79" t="str">
        <f>INDEX('Crosswalk Particulates'!$B:$B,MATCH('2017 EPA Data'!A2667,'Crosswalk Particulates'!$A:$A,0))</f>
        <v>process-other-industry</v>
      </c>
      <c r="G2667" s="84">
        <f>INDEX('Crosswalk Particulates'!$E:$E,MATCH('2017 EPA Data'!$B2667,'Crosswalk Particulates'!$D:$D,0))</f>
        <v>0</v>
      </c>
      <c r="H2667" s="96">
        <f t="shared" si="41"/>
        <v>0</v>
      </c>
    </row>
    <row r="2668" spans="1:8" hidden="1">
      <c r="A2668" s="73" t="s">
        <v>2534</v>
      </c>
      <c r="B2668" s="73" t="s">
        <v>2659</v>
      </c>
      <c r="C2668" s="73" t="s">
        <v>2517</v>
      </c>
      <c r="D2668" s="86">
        <v>816.52904421935307</v>
      </c>
      <c r="E2668" s="73" t="s">
        <v>2518</v>
      </c>
      <c r="F2668" s="79" t="str">
        <f>INDEX('Crosswalk Particulates'!$B:$B,MATCH('2017 EPA Data'!A2668,'Crosswalk Particulates'!$A:$A,0))</f>
        <v>Other-EPA</v>
      </c>
      <c r="G2668" s="84">
        <f>INDEX('Crosswalk Particulates'!$E:$E,MATCH('2017 EPA Data'!$B2668,'Crosswalk Particulates'!$D:$D,0))</f>
        <v>0</v>
      </c>
      <c r="H2668" s="96">
        <f t="shared" si="41"/>
        <v>0</v>
      </c>
    </row>
    <row r="2669" spans="1:8" hidden="1">
      <c r="A2669" s="73" t="s">
        <v>2519</v>
      </c>
      <c r="B2669" s="73" t="s">
        <v>2791</v>
      </c>
      <c r="C2669" s="73" t="s">
        <v>2517</v>
      </c>
      <c r="D2669" s="86">
        <v>814.77412184119999</v>
      </c>
      <c r="E2669" s="73" t="s">
        <v>2518</v>
      </c>
      <c r="F2669" s="79" t="str">
        <f>INDEX('Crosswalk Particulates'!$B:$B,MATCH('2017 EPA Data'!A2669,'Crosswalk Particulates'!$A:$A,0))</f>
        <v>process-other-industry</v>
      </c>
      <c r="G2669" s="84">
        <f>INDEX('Crosswalk Particulates'!$E:$E,MATCH('2017 EPA Data'!$B2669,'Crosswalk Particulates'!$D:$D,0))</f>
        <v>0</v>
      </c>
      <c r="H2669" s="96">
        <f t="shared" si="41"/>
        <v>0</v>
      </c>
    </row>
    <row r="2670" spans="1:8" hidden="1">
      <c r="A2670" s="73" t="s">
        <v>2569</v>
      </c>
      <c r="B2670" s="73" t="s">
        <v>2630</v>
      </c>
      <c r="D2670" s="86">
        <v>811.55064846692869</v>
      </c>
      <c r="E2670" s="73" t="s">
        <v>2522</v>
      </c>
      <c r="F2670" s="79" t="str">
        <f>INDEX('Crosswalk Particulates'!$B:$B,MATCH('2017 EPA Data'!A2670,'Crosswalk Particulates'!$A:$A,0))</f>
        <v>Transportation Sector</v>
      </c>
      <c r="G2670" s="84">
        <f>INDEX('Crosswalk Particulates'!$E:$E,MATCH('2017 EPA Data'!$B2670,'Crosswalk Particulates'!$D:$D,0))</f>
        <v>0</v>
      </c>
      <c r="H2670" s="96">
        <f t="shared" si="41"/>
        <v>736227239.58498859</v>
      </c>
    </row>
    <row r="2671" spans="1:8" hidden="1">
      <c r="A2671" s="73" t="s">
        <v>2632</v>
      </c>
      <c r="B2671" s="73" t="s">
        <v>2753</v>
      </c>
      <c r="D2671" s="86">
        <v>809.66015607883821</v>
      </c>
      <c r="E2671" s="73" t="s">
        <v>2522</v>
      </c>
      <c r="F2671" s="79" t="str">
        <f>INDEX('Crosswalk Particulates'!$B:$B,MATCH('2017 EPA Data'!A2671,'Crosswalk Particulates'!$A:$A,0))</f>
        <v>industry-fuel-other</v>
      </c>
      <c r="G2671" s="84">
        <f>INDEX('Crosswalk Particulates'!$E:$E,MATCH('2017 EPA Data'!$B2671,'Crosswalk Particulates'!$D:$D,0))</f>
        <v>0</v>
      </c>
      <c r="H2671" s="96">
        <f t="shared" si="41"/>
        <v>734512211.69982874</v>
      </c>
    </row>
    <row r="2672" spans="1:8" hidden="1">
      <c r="A2672" s="73" t="s">
        <v>2601</v>
      </c>
      <c r="B2672" s="73" t="s">
        <v>2643</v>
      </c>
      <c r="C2672" s="73" t="s">
        <v>2517</v>
      </c>
      <c r="D2672" s="86">
        <v>809.40314590404</v>
      </c>
      <c r="E2672" s="73" t="s">
        <v>2518</v>
      </c>
      <c r="F2672" s="79" t="str">
        <f>INDEX('Crosswalk Particulates'!$B:$B,MATCH('2017 EPA Data'!A2672,'Crosswalk Particulates'!$A:$A,0))</f>
        <v>Commercial Buildings Sector</v>
      </c>
      <c r="G2672" s="84">
        <f>INDEX('Crosswalk Particulates'!$E:$E,MATCH('2017 EPA Data'!$B2672,'Crosswalk Particulates'!$D:$D,0))</f>
        <v>0</v>
      </c>
      <c r="H2672" s="96">
        <f t="shared" si="41"/>
        <v>0</v>
      </c>
    </row>
    <row r="2673" spans="1:8" hidden="1">
      <c r="A2673" s="73" t="s">
        <v>2664</v>
      </c>
      <c r="B2673" s="73" t="s">
        <v>2612</v>
      </c>
      <c r="C2673" s="73" t="s">
        <v>2517</v>
      </c>
      <c r="D2673" s="86">
        <v>809.32</v>
      </c>
      <c r="E2673" s="73" t="s">
        <v>2518</v>
      </c>
      <c r="F2673" s="79" t="str">
        <f>INDEX('Crosswalk Particulates'!$B:$B,MATCH('2017 EPA Data'!A2673,'Crosswalk Particulates'!$A:$A,0))</f>
        <v>Commercial Buildings Sector</v>
      </c>
      <c r="G2673" s="84">
        <f>INDEX('Crosswalk Particulates'!$E:$E,MATCH('2017 EPA Data'!$B2673,'Crosswalk Particulates'!$D:$D,0))</f>
        <v>0</v>
      </c>
      <c r="H2673" s="96">
        <f t="shared" si="41"/>
        <v>0</v>
      </c>
    </row>
    <row r="2674" spans="1:8" hidden="1">
      <c r="A2674" s="73" t="s">
        <v>2519</v>
      </c>
      <c r="B2674" s="73" t="s">
        <v>2792</v>
      </c>
      <c r="C2674" s="73" t="s">
        <v>2517</v>
      </c>
      <c r="D2674" s="86">
        <v>808.81899999999996</v>
      </c>
      <c r="E2674" s="73" t="s">
        <v>2518</v>
      </c>
      <c r="F2674" s="79" t="str">
        <f>INDEX('Crosswalk Particulates'!$B:$B,MATCH('2017 EPA Data'!A2674,'Crosswalk Particulates'!$A:$A,0))</f>
        <v>process-other-industry</v>
      </c>
      <c r="G2674" s="84">
        <f>INDEX('Crosswalk Particulates'!$E:$E,MATCH('2017 EPA Data'!$B2674,'Crosswalk Particulates'!$D:$D,0))</f>
        <v>0</v>
      </c>
      <c r="H2674" s="96">
        <f t="shared" si="41"/>
        <v>0</v>
      </c>
    </row>
    <row r="2675" spans="1:8" hidden="1">
      <c r="A2675" s="73" t="s">
        <v>2581</v>
      </c>
      <c r="B2675" s="73" t="s">
        <v>2568</v>
      </c>
      <c r="C2675" s="73" t="s">
        <v>2517</v>
      </c>
      <c r="D2675" s="86">
        <v>808.4</v>
      </c>
      <c r="E2675" s="73" t="s">
        <v>2518</v>
      </c>
      <c r="F2675" s="79" t="str">
        <f>INDEX('Crosswalk Particulates'!$B:$B,MATCH('2017 EPA Data'!A2675,'Crosswalk Particulates'!$A:$A,0))</f>
        <v>Electricity Sector</v>
      </c>
      <c r="G2675" s="84">
        <f>INDEX('Crosswalk Particulates'!$E:$E,MATCH('2017 EPA Data'!$B2675,'Crosswalk Particulates'!$D:$D,0))</f>
        <v>0</v>
      </c>
      <c r="H2675" s="96">
        <f t="shared" si="41"/>
        <v>0</v>
      </c>
    </row>
    <row r="2676" spans="1:8" hidden="1">
      <c r="A2676" s="73" t="s">
        <v>2555</v>
      </c>
      <c r="B2676" s="73" t="s">
        <v>2770</v>
      </c>
      <c r="C2676" s="73" t="s">
        <v>2517</v>
      </c>
      <c r="D2676" s="86">
        <v>803.49540000000002</v>
      </c>
      <c r="E2676" s="73" t="s">
        <v>2518</v>
      </c>
      <c r="F2676" s="79" t="str">
        <f>INDEX('Crosswalk Particulates'!$B:$B,MATCH('2017 EPA Data'!A2676,'Crosswalk Particulates'!$A:$A,0))</f>
        <v>process-other-industry</v>
      </c>
      <c r="G2676" s="84">
        <f>INDEX('Crosswalk Particulates'!$E:$E,MATCH('2017 EPA Data'!$B2676,'Crosswalk Particulates'!$D:$D,0))</f>
        <v>0</v>
      </c>
      <c r="H2676" s="96">
        <f t="shared" si="41"/>
        <v>0</v>
      </c>
    </row>
    <row r="2677" spans="1:8" hidden="1">
      <c r="A2677" s="73" t="s">
        <v>2665</v>
      </c>
      <c r="B2677" s="73" t="s">
        <v>2661</v>
      </c>
      <c r="C2677" s="73" t="s">
        <v>2517</v>
      </c>
      <c r="D2677" s="86">
        <v>801.67996473491974</v>
      </c>
      <c r="E2677" s="73" t="s">
        <v>2518</v>
      </c>
      <c r="F2677" s="79" t="str">
        <f>INDEX('Crosswalk Particulates'!$B:$B,MATCH('2017 EPA Data'!A2677,'Crosswalk Particulates'!$A:$A,0))</f>
        <v>Commercial Buildings Sector</v>
      </c>
      <c r="G2677" s="84">
        <f>INDEX('Crosswalk Particulates'!$E:$E,MATCH('2017 EPA Data'!$B2677,'Crosswalk Particulates'!$D:$D,0))</f>
        <v>0</v>
      </c>
      <c r="H2677" s="96">
        <f t="shared" si="41"/>
        <v>0</v>
      </c>
    </row>
    <row r="2678" spans="1:8" hidden="1">
      <c r="A2678" s="73" t="s">
        <v>2584</v>
      </c>
      <c r="B2678" s="73" t="s">
        <v>2690</v>
      </c>
      <c r="C2678" s="73" t="s">
        <v>2517</v>
      </c>
      <c r="D2678" s="86">
        <v>800.99260000000004</v>
      </c>
      <c r="E2678" s="73" t="s">
        <v>2518</v>
      </c>
      <c r="F2678" s="79" t="str">
        <f>INDEX('Crosswalk Particulates'!$B:$B,MATCH('2017 EPA Data'!A2678,'Crosswalk Particulates'!$A:$A,0))</f>
        <v>Electricity Sector</v>
      </c>
      <c r="G2678" s="84">
        <f>INDEX('Crosswalk Particulates'!$E:$E,MATCH('2017 EPA Data'!$B2678,'Crosswalk Particulates'!$D:$D,0))</f>
        <v>0</v>
      </c>
      <c r="H2678" s="96">
        <f t="shared" si="41"/>
        <v>0</v>
      </c>
    </row>
    <row r="2679" spans="1:8" hidden="1">
      <c r="A2679" s="73" t="s">
        <v>2600</v>
      </c>
      <c r="B2679" s="73" t="s">
        <v>2678</v>
      </c>
      <c r="C2679" s="73" t="s">
        <v>2517</v>
      </c>
      <c r="D2679" s="86">
        <v>797.62242800000001</v>
      </c>
      <c r="E2679" s="73" t="s">
        <v>2518</v>
      </c>
      <c r="F2679" s="79" t="str">
        <f>INDEX('Crosswalk Particulates'!$B:$B,MATCH('2017 EPA Data'!A2679,'Crosswalk Particulates'!$A:$A,0))</f>
        <v>industry-fuel-biomass</v>
      </c>
      <c r="G2679" s="84">
        <f>INDEX('Crosswalk Particulates'!$E:$E,MATCH('2017 EPA Data'!$B2679,'Crosswalk Particulates'!$D:$D,0))</f>
        <v>0</v>
      </c>
      <c r="H2679" s="96">
        <f t="shared" si="41"/>
        <v>0</v>
      </c>
    </row>
    <row r="2680" spans="1:8" hidden="1">
      <c r="A2680" s="73" t="s">
        <v>2565</v>
      </c>
      <c r="B2680" s="73" t="s">
        <v>2646</v>
      </c>
      <c r="C2680" s="73" t="s">
        <v>2517</v>
      </c>
      <c r="D2680" s="86">
        <v>793.52691297900003</v>
      </c>
      <c r="E2680" s="73" t="s">
        <v>2518</v>
      </c>
      <c r="F2680" s="79" t="str">
        <f>INDEX('Crosswalk Particulates'!$B:$B,MATCH('2017 EPA Data'!A2680,'Crosswalk Particulates'!$A:$A,0))</f>
        <v>Electricity Sector</v>
      </c>
      <c r="G2680" s="84">
        <f>INDEX('Crosswalk Particulates'!$E:$E,MATCH('2017 EPA Data'!$B2680,'Crosswalk Particulates'!$D:$D,0))</f>
        <v>0</v>
      </c>
      <c r="H2680" s="96">
        <f t="shared" si="41"/>
        <v>0</v>
      </c>
    </row>
    <row r="2681" spans="1:8" hidden="1">
      <c r="A2681" s="73" t="s">
        <v>2523</v>
      </c>
      <c r="B2681" s="73" t="s">
        <v>2775</v>
      </c>
      <c r="C2681" s="73" t="s">
        <v>2517</v>
      </c>
      <c r="D2681" s="86">
        <v>789.51571010570672</v>
      </c>
      <c r="E2681" s="73" t="s">
        <v>2518</v>
      </c>
      <c r="F2681" s="79" t="str">
        <f>INDEX('Crosswalk Particulates'!$B:$B,MATCH('2017 EPA Data'!A2681,'Crosswalk Particulates'!$A:$A,0))</f>
        <v>Transportation Sector</v>
      </c>
      <c r="G2681" s="84">
        <f>INDEX('Crosswalk Particulates'!$E:$E,MATCH('2017 EPA Data'!$B2681,'Crosswalk Particulates'!$D:$D,0))</f>
        <v>0</v>
      </c>
      <c r="H2681" s="96">
        <f t="shared" si="41"/>
        <v>0</v>
      </c>
    </row>
    <row r="2682" spans="1:8" hidden="1">
      <c r="A2682" s="73" t="s">
        <v>2546</v>
      </c>
      <c r="B2682" s="73" t="s">
        <v>2613</v>
      </c>
      <c r="C2682" s="73" t="s">
        <v>2517</v>
      </c>
      <c r="D2682" s="86">
        <v>786</v>
      </c>
      <c r="E2682" s="73" t="s">
        <v>2518</v>
      </c>
      <c r="F2682" s="79" t="str">
        <f>INDEX('Crosswalk Particulates'!$B:$B,MATCH('2017 EPA Data'!A2682,'Crosswalk Particulates'!$A:$A,0))</f>
        <v>process-other-industry</v>
      </c>
      <c r="G2682" s="84">
        <f>INDEX('Crosswalk Particulates'!$E:$E,MATCH('2017 EPA Data'!$B2682,'Crosswalk Particulates'!$D:$D,0))</f>
        <v>0</v>
      </c>
      <c r="H2682" s="96">
        <f t="shared" si="41"/>
        <v>0</v>
      </c>
    </row>
    <row r="2683" spans="1:8" hidden="1">
      <c r="A2683" s="73" t="s">
        <v>2607</v>
      </c>
      <c r="B2683" s="73" t="s">
        <v>2668</v>
      </c>
      <c r="C2683" s="73" t="s">
        <v>2517</v>
      </c>
      <c r="D2683" s="86">
        <v>785.61816999999996</v>
      </c>
      <c r="E2683" s="73" t="s">
        <v>2518</v>
      </c>
      <c r="F2683" s="79" t="str">
        <f>INDEX('Crosswalk Particulates'!$B:$B,MATCH('2017 EPA Data'!A2683,'Crosswalk Particulates'!$A:$A,0))</f>
        <v>process-cement-industry</v>
      </c>
      <c r="G2683" s="84">
        <f>INDEX('Crosswalk Particulates'!$E:$E,MATCH('2017 EPA Data'!$B2683,'Crosswalk Particulates'!$D:$D,0))</f>
        <v>0</v>
      </c>
      <c r="H2683" s="96">
        <f t="shared" si="41"/>
        <v>0</v>
      </c>
    </row>
    <row r="2684" spans="1:8" hidden="1">
      <c r="A2684" s="73" t="s">
        <v>2559</v>
      </c>
      <c r="B2684" s="73" t="s">
        <v>2732</v>
      </c>
      <c r="D2684" s="86">
        <v>784.5403483649784</v>
      </c>
      <c r="E2684" s="73" t="s">
        <v>2522</v>
      </c>
      <c r="F2684" s="79" t="str">
        <f>INDEX('Crosswalk Particulates'!$B:$B,MATCH('2017 EPA Data'!A2684,'Crosswalk Particulates'!$A:$A,0))</f>
        <v>process-waste-industry</v>
      </c>
      <c r="G2684" s="84">
        <f>INDEX('Crosswalk Particulates'!$E:$E,MATCH('2017 EPA Data'!$B2684,'Crosswalk Particulates'!$D:$D,0))</f>
        <v>0</v>
      </c>
      <c r="H2684" s="96">
        <f t="shared" si="41"/>
        <v>711723878.3690418</v>
      </c>
    </row>
    <row r="2685" spans="1:8" hidden="1">
      <c r="A2685" s="73" t="s">
        <v>2584</v>
      </c>
      <c r="B2685" s="73" t="s">
        <v>2548</v>
      </c>
      <c r="C2685" s="73" t="s">
        <v>2517</v>
      </c>
      <c r="D2685" s="86">
        <v>783</v>
      </c>
      <c r="E2685" s="73" t="s">
        <v>2518</v>
      </c>
      <c r="F2685" s="79" t="str">
        <f>INDEX('Crosswalk Particulates'!$B:$B,MATCH('2017 EPA Data'!A2685,'Crosswalk Particulates'!$A:$A,0))</f>
        <v>Electricity Sector</v>
      </c>
      <c r="G2685" s="84">
        <f>INDEX('Crosswalk Particulates'!$E:$E,MATCH('2017 EPA Data'!$B2685,'Crosswalk Particulates'!$D:$D,0))</f>
        <v>0</v>
      </c>
      <c r="H2685" s="96">
        <f t="shared" si="41"/>
        <v>0</v>
      </c>
    </row>
    <row r="2686" spans="1:8" hidden="1">
      <c r="A2686" s="73" t="s">
        <v>2586</v>
      </c>
      <c r="B2686" s="73" t="s">
        <v>2751</v>
      </c>
      <c r="C2686" s="73" t="s">
        <v>2517</v>
      </c>
      <c r="D2686" s="86">
        <v>782.46192669800575</v>
      </c>
      <c r="E2686" s="73" t="s">
        <v>2518</v>
      </c>
      <c r="F2686" s="79" t="str">
        <f>INDEX('Crosswalk Particulates'!$B:$B,MATCH('2017 EPA Data'!A2686,'Crosswalk Particulates'!$A:$A,0))</f>
        <v>process-other-industry</v>
      </c>
      <c r="G2686" s="84">
        <f>INDEX('Crosswalk Particulates'!$E:$E,MATCH('2017 EPA Data'!$B2686,'Crosswalk Particulates'!$D:$D,0))</f>
        <v>0</v>
      </c>
      <c r="H2686" s="96">
        <f t="shared" si="41"/>
        <v>0</v>
      </c>
    </row>
    <row r="2687" spans="1:8" hidden="1">
      <c r="A2687" s="73" t="s">
        <v>2649</v>
      </c>
      <c r="B2687" s="73" t="s">
        <v>2686</v>
      </c>
      <c r="C2687" s="73" t="s">
        <v>2517</v>
      </c>
      <c r="D2687" s="86">
        <v>777.77364328255135</v>
      </c>
      <c r="E2687" s="73" t="s">
        <v>2518</v>
      </c>
      <c r="F2687" s="79" t="str">
        <f>INDEX('Crosswalk Particulates'!$B:$B,MATCH('2017 EPA Data'!A2687,'Crosswalk Particulates'!$A:$A,0))</f>
        <v>Electricity Sector</v>
      </c>
      <c r="G2687" s="84">
        <f>INDEX('Crosswalk Particulates'!$E:$E,MATCH('2017 EPA Data'!$B2687,'Crosswalk Particulates'!$D:$D,0))</f>
        <v>0</v>
      </c>
      <c r="H2687" s="96">
        <f t="shared" si="41"/>
        <v>0</v>
      </c>
    </row>
    <row r="2688" spans="1:8" hidden="1">
      <c r="A2688" s="73" t="s">
        <v>2655</v>
      </c>
      <c r="B2688" s="73" t="s">
        <v>2694</v>
      </c>
      <c r="C2688" s="73" t="s">
        <v>2517</v>
      </c>
      <c r="D2688" s="86">
        <v>772.66347808686999</v>
      </c>
      <c r="E2688" s="73" t="s">
        <v>2518</v>
      </c>
      <c r="F2688" s="79" t="str">
        <f>INDEX('Crosswalk Particulates'!$B:$B,MATCH('2017 EPA Data'!A2688,'Crosswalk Particulates'!$A:$A,0))</f>
        <v>Commercial Buildings Sector</v>
      </c>
      <c r="G2688" s="84">
        <f>INDEX('Crosswalk Particulates'!$E:$E,MATCH('2017 EPA Data'!$B2688,'Crosswalk Particulates'!$D:$D,0))</f>
        <v>0</v>
      </c>
      <c r="H2688" s="96">
        <f t="shared" si="41"/>
        <v>0</v>
      </c>
    </row>
    <row r="2689" spans="1:8" hidden="1">
      <c r="A2689" s="73" t="s">
        <v>2527</v>
      </c>
      <c r="B2689" s="73" t="s">
        <v>2643</v>
      </c>
      <c r="C2689" s="73" t="s">
        <v>2517</v>
      </c>
      <c r="D2689" s="86">
        <v>765.42017313858628</v>
      </c>
      <c r="E2689" s="73" t="s">
        <v>2518</v>
      </c>
      <c r="F2689" s="79" t="str">
        <f>INDEX('Crosswalk Particulates'!$B:$B,MATCH('2017 EPA Data'!A2689,'Crosswalk Particulates'!$A:$A,0))</f>
        <v>Transportation Sector</v>
      </c>
      <c r="G2689" s="84">
        <f>INDEX('Crosswalk Particulates'!$E:$E,MATCH('2017 EPA Data'!$B2689,'Crosswalk Particulates'!$D:$D,0))</f>
        <v>0</v>
      </c>
      <c r="H2689" s="96">
        <f t="shared" si="41"/>
        <v>0</v>
      </c>
    </row>
    <row r="2690" spans="1:8" hidden="1">
      <c r="A2690" s="73" t="s">
        <v>2665</v>
      </c>
      <c r="B2690" s="73" t="s">
        <v>2642</v>
      </c>
      <c r="C2690" s="73" t="s">
        <v>2517</v>
      </c>
      <c r="D2690" s="86">
        <v>763.16776385077753</v>
      </c>
      <c r="E2690" s="73" t="s">
        <v>2518</v>
      </c>
      <c r="F2690" s="79" t="str">
        <f>INDEX('Crosswalk Particulates'!$B:$B,MATCH('2017 EPA Data'!A2690,'Crosswalk Particulates'!$A:$A,0))</f>
        <v>Commercial Buildings Sector</v>
      </c>
      <c r="G2690" s="84">
        <f>INDEX('Crosswalk Particulates'!$E:$E,MATCH('2017 EPA Data'!$B2690,'Crosswalk Particulates'!$D:$D,0))</f>
        <v>0</v>
      </c>
      <c r="H2690" s="96">
        <f t="shared" si="41"/>
        <v>0</v>
      </c>
    </row>
    <row r="2691" spans="1:8" hidden="1">
      <c r="A2691" s="73" t="s">
        <v>2542</v>
      </c>
      <c r="B2691" s="73" t="s">
        <v>2693</v>
      </c>
      <c r="C2691" s="73" t="s">
        <v>2517</v>
      </c>
      <c r="D2691" s="86">
        <v>760</v>
      </c>
      <c r="E2691" s="73" t="s">
        <v>2518</v>
      </c>
      <c r="F2691" s="79" t="str">
        <f>INDEX('Crosswalk Particulates'!$B:$B,MATCH('2017 EPA Data'!A2691,'Crosswalk Particulates'!$A:$A,0))</f>
        <v>process-ngps-industry</v>
      </c>
      <c r="G2691" s="84">
        <f>INDEX('Crosswalk Particulates'!$E:$E,MATCH('2017 EPA Data'!$B2691,'Crosswalk Particulates'!$D:$D,0))</f>
        <v>0</v>
      </c>
      <c r="H2691" s="96">
        <f t="shared" si="41"/>
        <v>0</v>
      </c>
    </row>
    <row r="2692" spans="1:8" hidden="1">
      <c r="A2692" s="73" t="s">
        <v>2547</v>
      </c>
      <c r="B2692" s="73" t="s">
        <v>2604</v>
      </c>
      <c r="C2692" s="73" t="s">
        <v>2517</v>
      </c>
      <c r="D2692" s="86">
        <v>757.35256000000004</v>
      </c>
      <c r="E2692" s="73" t="s">
        <v>2518</v>
      </c>
      <c r="F2692" s="79" t="str">
        <f>INDEX('Crosswalk Particulates'!$B:$B,MATCH('2017 EPA Data'!A2692,'Crosswalk Particulates'!$A:$A,0))</f>
        <v>process-other-industry</v>
      </c>
      <c r="G2692" s="84">
        <f>INDEX('Crosswalk Particulates'!$E:$E,MATCH('2017 EPA Data'!$B2692,'Crosswalk Particulates'!$D:$D,0))</f>
        <v>0</v>
      </c>
      <c r="H2692" s="96">
        <f t="shared" ref="H2692:H2755" si="42">IF(E2692="TON",D2692/metricton_to_shortton,0)*10^6</f>
        <v>0</v>
      </c>
    </row>
    <row r="2693" spans="1:8" hidden="1">
      <c r="A2693" s="73" t="s">
        <v>2608</v>
      </c>
      <c r="B2693" s="73" t="s">
        <v>2641</v>
      </c>
      <c r="C2693" s="73" t="s">
        <v>2517</v>
      </c>
      <c r="D2693" s="86">
        <v>756.98588800000005</v>
      </c>
      <c r="E2693" s="73" t="s">
        <v>2518</v>
      </c>
      <c r="F2693" s="79" t="str">
        <f>INDEX('Crosswalk Particulates'!$B:$B,MATCH('2017 EPA Data'!A2693,'Crosswalk Particulates'!$A:$A,0))</f>
        <v>Electricity Sector</v>
      </c>
      <c r="G2693" s="84">
        <f>INDEX('Crosswalk Particulates'!$E:$E,MATCH('2017 EPA Data'!$B2693,'Crosswalk Particulates'!$D:$D,0))</f>
        <v>0</v>
      </c>
      <c r="H2693" s="96">
        <f t="shared" si="42"/>
        <v>0</v>
      </c>
    </row>
    <row r="2694" spans="1:8" hidden="1">
      <c r="A2694" s="73" t="s">
        <v>2602</v>
      </c>
      <c r="B2694" s="73" t="s">
        <v>2713</v>
      </c>
      <c r="C2694" s="73" t="s">
        <v>2517</v>
      </c>
      <c r="D2694" s="86">
        <v>755.44740000000002</v>
      </c>
      <c r="E2694" s="73" t="s">
        <v>2518</v>
      </c>
      <c r="F2694" s="79" t="str">
        <f>INDEX('Crosswalk Particulates'!$B:$B,MATCH('2017 EPA Data'!A2694,'Crosswalk Particulates'!$A:$A,0))</f>
        <v>process-other-industry</v>
      </c>
      <c r="G2694" s="84">
        <f>INDEX('Crosswalk Particulates'!$E:$E,MATCH('2017 EPA Data'!$B2694,'Crosswalk Particulates'!$D:$D,0))</f>
        <v>0</v>
      </c>
      <c r="H2694" s="96">
        <f t="shared" si="42"/>
        <v>0</v>
      </c>
    </row>
    <row r="2695" spans="1:8" hidden="1">
      <c r="A2695" s="73" t="s">
        <v>2582</v>
      </c>
      <c r="B2695" s="73" t="s">
        <v>2567</v>
      </c>
      <c r="C2695" s="73" t="s">
        <v>2517</v>
      </c>
      <c r="D2695" s="86">
        <v>755</v>
      </c>
      <c r="E2695" s="73" t="s">
        <v>2518</v>
      </c>
      <c r="F2695" s="79" t="str">
        <f>INDEX('Crosswalk Particulates'!$B:$B,MATCH('2017 EPA Data'!A2695,'Crosswalk Particulates'!$A:$A,0))</f>
        <v>Commercial Buildings Sector</v>
      </c>
      <c r="G2695" s="84">
        <f>INDEX('Crosswalk Particulates'!$E:$E,MATCH('2017 EPA Data'!$B2695,'Crosswalk Particulates'!$D:$D,0))</f>
        <v>0</v>
      </c>
      <c r="H2695" s="96">
        <f t="shared" si="42"/>
        <v>0</v>
      </c>
    </row>
    <row r="2696" spans="1:8" hidden="1">
      <c r="A2696" s="73" t="s">
        <v>2519</v>
      </c>
      <c r="B2696" s="73" t="s">
        <v>2781</v>
      </c>
      <c r="C2696" s="73" t="s">
        <v>2517</v>
      </c>
      <c r="D2696" s="86">
        <v>753.48142881564195</v>
      </c>
      <c r="E2696" s="73" t="s">
        <v>2518</v>
      </c>
      <c r="F2696" s="79" t="str">
        <f>INDEX('Crosswalk Particulates'!$B:$B,MATCH('2017 EPA Data'!A2696,'Crosswalk Particulates'!$A:$A,0))</f>
        <v>process-other-industry</v>
      </c>
      <c r="G2696" s="84">
        <f>INDEX('Crosswalk Particulates'!$E:$E,MATCH('2017 EPA Data'!$B2696,'Crosswalk Particulates'!$D:$D,0))</f>
        <v>0</v>
      </c>
      <c r="H2696" s="96">
        <f t="shared" si="42"/>
        <v>0</v>
      </c>
    </row>
    <row r="2697" spans="1:8" hidden="1">
      <c r="A2697" s="73" t="s">
        <v>2602</v>
      </c>
      <c r="B2697" s="73" t="s">
        <v>2753</v>
      </c>
      <c r="D2697" s="86">
        <v>749.54777463598384</v>
      </c>
      <c r="E2697" s="73" t="s">
        <v>2522</v>
      </c>
      <c r="F2697" s="79" t="str">
        <f>INDEX('Crosswalk Particulates'!$B:$B,MATCH('2017 EPA Data'!A2697,'Crosswalk Particulates'!$A:$A,0))</f>
        <v>process-other-industry</v>
      </c>
      <c r="G2697" s="84">
        <f>INDEX('Crosswalk Particulates'!$E:$E,MATCH('2017 EPA Data'!$B2697,'Crosswalk Particulates'!$D:$D,0))</f>
        <v>0</v>
      </c>
      <c r="H2697" s="96">
        <f t="shared" si="42"/>
        <v>679979111.71629024</v>
      </c>
    </row>
    <row r="2698" spans="1:8" hidden="1">
      <c r="A2698" s="73" t="s">
        <v>2655</v>
      </c>
      <c r="B2698" s="73" t="s">
        <v>2689</v>
      </c>
      <c r="C2698" s="73" t="s">
        <v>2517</v>
      </c>
      <c r="D2698" s="86">
        <v>749.0742444</v>
      </c>
      <c r="E2698" s="73" t="s">
        <v>2518</v>
      </c>
      <c r="F2698" s="79" t="str">
        <f>INDEX('Crosswalk Particulates'!$B:$B,MATCH('2017 EPA Data'!A2698,'Crosswalk Particulates'!$A:$A,0))</f>
        <v>Commercial Buildings Sector</v>
      </c>
      <c r="G2698" s="84">
        <f>INDEX('Crosswalk Particulates'!$E:$E,MATCH('2017 EPA Data'!$B2698,'Crosswalk Particulates'!$D:$D,0))</f>
        <v>0</v>
      </c>
      <c r="H2698" s="96">
        <f t="shared" si="42"/>
        <v>0</v>
      </c>
    </row>
    <row r="2699" spans="1:8" hidden="1">
      <c r="A2699" s="73" t="s">
        <v>2584</v>
      </c>
      <c r="B2699" s="73" t="s">
        <v>2539</v>
      </c>
      <c r="C2699" s="73" t="s">
        <v>2517</v>
      </c>
      <c r="D2699" s="86">
        <v>749.00540000000001</v>
      </c>
      <c r="E2699" s="73" t="s">
        <v>2518</v>
      </c>
      <c r="F2699" s="79" t="str">
        <f>INDEX('Crosswalk Particulates'!$B:$B,MATCH('2017 EPA Data'!A2699,'Crosswalk Particulates'!$A:$A,0))</f>
        <v>Electricity Sector</v>
      </c>
      <c r="G2699" s="84">
        <f>INDEX('Crosswalk Particulates'!$E:$E,MATCH('2017 EPA Data'!$B2699,'Crosswalk Particulates'!$D:$D,0))</f>
        <v>0</v>
      </c>
      <c r="H2699" s="96">
        <f t="shared" si="42"/>
        <v>0</v>
      </c>
    </row>
    <row r="2700" spans="1:8" hidden="1">
      <c r="A2700" s="73" t="s">
        <v>2584</v>
      </c>
      <c r="B2700" s="73" t="s">
        <v>2685</v>
      </c>
      <c r="C2700" s="73" t="s">
        <v>2517</v>
      </c>
      <c r="D2700" s="86">
        <v>744.83299658240799</v>
      </c>
      <c r="E2700" s="73" t="s">
        <v>2518</v>
      </c>
      <c r="F2700" s="79" t="str">
        <f>INDEX('Crosswalk Particulates'!$B:$B,MATCH('2017 EPA Data'!A2700,'Crosswalk Particulates'!$A:$A,0))</f>
        <v>Electricity Sector</v>
      </c>
      <c r="G2700" s="84">
        <f>INDEX('Crosswalk Particulates'!$E:$E,MATCH('2017 EPA Data'!$B2700,'Crosswalk Particulates'!$D:$D,0))</f>
        <v>0</v>
      </c>
      <c r="H2700" s="96">
        <f t="shared" si="42"/>
        <v>0</v>
      </c>
    </row>
    <row r="2701" spans="1:8" hidden="1">
      <c r="A2701" s="73" t="s">
        <v>2532</v>
      </c>
      <c r="B2701" s="73" t="s">
        <v>2605</v>
      </c>
      <c r="C2701" s="73" t="s">
        <v>2557</v>
      </c>
      <c r="D2701" s="86">
        <v>744.28509471258667</v>
      </c>
      <c r="E2701" s="73" t="s">
        <v>2522</v>
      </c>
      <c r="F2701" s="79" t="str">
        <f>INDEX('Crosswalk Particulates'!$B:$B,MATCH('2017 EPA Data'!A2701,'Crosswalk Particulates'!$A:$A,0))</f>
        <v>Other-EPA</v>
      </c>
      <c r="G2701" s="84">
        <f>INDEX('Crosswalk Particulates'!$E:$E,MATCH('2017 EPA Data'!$B2701,'Crosswalk Particulates'!$D:$D,0))</f>
        <v>0</v>
      </c>
      <c r="H2701" s="96">
        <f t="shared" si="42"/>
        <v>675204883.12052584</v>
      </c>
    </row>
    <row r="2702" spans="1:8" hidden="1">
      <c r="A2702" s="73" t="s">
        <v>2582</v>
      </c>
      <c r="B2702" s="73" t="s">
        <v>2740</v>
      </c>
      <c r="C2702" s="73" t="s">
        <v>2517</v>
      </c>
      <c r="D2702" s="86">
        <v>743.79239461125599</v>
      </c>
      <c r="E2702" s="73" t="s">
        <v>2518</v>
      </c>
      <c r="F2702" s="79" t="str">
        <f>INDEX('Crosswalk Particulates'!$B:$B,MATCH('2017 EPA Data'!A2702,'Crosswalk Particulates'!$A:$A,0))</f>
        <v>Commercial Buildings Sector</v>
      </c>
      <c r="G2702" s="84">
        <f>INDEX('Crosswalk Particulates'!$E:$E,MATCH('2017 EPA Data'!$B2702,'Crosswalk Particulates'!$D:$D,0))</f>
        <v>0</v>
      </c>
      <c r="H2702" s="96">
        <f t="shared" si="42"/>
        <v>0</v>
      </c>
    </row>
    <row r="2703" spans="1:8" hidden="1">
      <c r="A2703" s="73" t="s">
        <v>2647</v>
      </c>
      <c r="B2703" s="73" t="s">
        <v>2597</v>
      </c>
      <c r="C2703" s="73" t="s">
        <v>2521</v>
      </c>
      <c r="D2703" s="86">
        <v>742.82</v>
      </c>
      <c r="E2703" s="73" t="s">
        <v>2522</v>
      </c>
      <c r="F2703" s="79" t="str">
        <f>INDEX('Crosswalk Particulates'!$B:$B,MATCH('2017 EPA Data'!A2703,'Crosswalk Particulates'!$A:$A,0))</f>
        <v>process-mining-industry</v>
      </c>
      <c r="G2703" s="84" t="str">
        <f>INDEX('Crosswalk Particulates'!$E:$E,MATCH('2017 EPA Data'!$B2703,'Crosswalk Particulates'!$D:$D,0))</f>
        <v>CH4</v>
      </c>
      <c r="H2703" s="96">
        <f t="shared" si="42"/>
        <v>673875769.97396386</v>
      </c>
    </row>
    <row r="2704" spans="1:8" hidden="1">
      <c r="A2704" s="73" t="s">
        <v>2665</v>
      </c>
      <c r="B2704" s="73" t="s">
        <v>2562</v>
      </c>
      <c r="C2704" s="73" t="s">
        <v>2517</v>
      </c>
      <c r="D2704" s="86">
        <v>742.18842327100424</v>
      </c>
      <c r="E2704" s="73" t="s">
        <v>2518</v>
      </c>
      <c r="F2704" s="79" t="str">
        <f>INDEX('Crosswalk Particulates'!$B:$B,MATCH('2017 EPA Data'!A2704,'Crosswalk Particulates'!$A:$A,0))</f>
        <v>Commercial Buildings Sector</v>
      </c>
      <c r="G2704" s="84">
        <f>INDEX('Crosswalk Particulates'!$E:$E,MATCH('2017 EPA Data'!$B2704,'Crosswalk Particulates'!$D:$D,0))</f>
        <v>0</v>
      </c>
      <c r="H2704" s="96">
        <f t="shared" si="42"/>
        <v>0</v>
      </c>
    </row>
    <row r="2705" spans="1:8" hidden="1">
      <c r="A2705" s="73" t="s">
        <v>2608</v>
      </c>
      <c r="B2705" s="73" t="s">
        <v>2612</v>
      </c>
      <c r="C2705" s="73" t="s">
        <v>2517</v>
      </c>
      <c r="D2705" s="86">
        <v>739.05799999999999</v>
      </c>
      <c r="E2705" s="73" t="s">
        <v>2518</v>
      </c>
      <c r="F2705" s="79" t="str">
        <f>INDEX('Crosswalk Particulates'!$B:$B,MATCH('2017 EPA Data'!A2705,'Crosswalk Particulates'!$A:$A,0))</f>
        <v>Electricity Sector</v>
      </c>
      <c r="G2705" s="84">
        <f>INDEX('Crosswalk Particulates'!$E:$E,MATCH('2017 EPA Data'!$B2705,'Crosswalk Particulates'!$D:$D,0))</f>
        <v>0</v>
      </c>
      <c r="H2705" s="96">
        <f t="shared" si="42"/>
        <v>0</v>
      </c>
    </row>
    <row r="2706" spans="1:8" hidden="1">
      <c r="A2706" s="73" t="s">
        <v>2632</v>
      </c>
      <c r="B2706" s="73" t="s">
        <v>2686</v>
      </c>
      <c r="C2706" s="73" t="s">
        <v>2517</v>
      </c>
      <c r="D2706" s="86">
        <v>736.67312019893654</v>
      </c>
      <c r="E2706" s="73" t="s">
        <v>2518</v>
      </c>
      <c r="F2706" s="79" t="str">
        <f>INDEX('Crosswalk Particulates'!$B:$B,MATCH('2017 EPA Data'!A2706,'Crosswalk Particulates'!$A:$A,0))</f>
        <v>industry-fuel-other</v>
      </c>
      <c r="G2706" s="84">
        <f>INDEX('Crosswalk Particulates'!$E:$E,MATCH('2017 EPA Data'!$B2706,'Crosswalk Particulates'!$D:$D,0))</f>
        <v>0</v>
      </c>
      <c r="H2706" s="96">
        <f t="shared" si="42"/>
        <v>0</v>
      </c>
    </row>
    <row r="2707" spans="1:8" hidden="1">
      <c r="A2707" s="73" t="s">
        <v>2578</v>
      </c>
      <c r="B2707" s="73" t="s">
        <v>2769</v>
      </c>
      <c r="C2707" s="73" t="s">
        <v>2517</v>
      </c>
      <c r="D2707" s="86">
        <v>735.89599999999996</v>
      </c>
      <c r="E2707" s="73" t="s">
        <v>2518</v>
      </c>
      <c r="F2707" s="79" t="str">
        <f>INDEX('Crosswalk Particulates'!$B:$B,MATCH('2017 EPA Data'!A2707,'Crosswalk Particulates'!$A:$A,0))</f>
        <v>process-chemicals-industry</v>
      </c>
      <c r="G2707" s="84">
        <f>INDEX('Crosswalk Particulates'!$E:$E,MATCH('2017 EPA Data'!$B2707,'Crosswalk Particulates'!$D:$D,0))</f>
        <v>0</v>
      </c>
      <c r="H2707" s="96">
        <f t="shared" si="42"/>
        <v>0</v>
      </c>
    </row>
    <row r="2708" spans="1:8" hidden="1">
      <c r="A2708" s="73" t="s">
        <v>2665</v>
      </c>
      <c r="B2708" s="73" t="s">
        <v>2574</v>
      </c>
      <c r="C2708" s="73" t="s">
        <v>2517</v>
      </c>
      <c r="D2708" s="86">
        <v>734.17115649106199</v>
      </c>
      <c r="E2708" s="73" t="s">
        <v>2518</v>
      </c>
      <c r="F2708" s="79" t="str">
        <f>INDEX('Crosswalk Particulates'!$B:$B,MATCH('2017 EPA Data'!A2708,'Crosswalk Particulates'!$A:$A,0))</f>
        <v>Commercial Buildings Sector</v>
      </c>
      <c r="G2708" s="84">
        <f>INDEX('Crosswalk Particulates'!$E:$E,MATCH('2017 EPA Data'!$B2708,'Crosswalk Particulates'!$D:$D,0))</f>
        <v>0</v>
      </c>
      <c r="H2708" s="96">
        <f t="shared" si="42"/>
        <v>0</v>
      </c>
    </row>
    <row r="2709" spans="1:8" hidden="1">
      <c r="A2709" s="73" t="s">
        <v>2665</v>
      </c>
      <c r="B2709" s="73" t="s">
        <v>2556</v>
      </c>
      <c r="C2709" s="73" t="s">
        <v>2557</v>
      </c>
      <c r="D2709" s="86">
        <v>733.79703040337995</v>
      </c>
      <c r="E2709" s="73" t="s">
        <v>2522</v>
      </c>
      <c r="F2709" s="79" t="str">
        <f>INDEX('Crosswalk Particulates'!$B:$B,MATCH('2017 EPA Data'!A2709,'Crosswalk Particulates'!$A:$A,0))</f>
        <v>Commercial Buildings Sector</v>
      </c>
      <c r="G2709" s="84" t="str">
        <f>INDEX('Crosswalk Particulates'!$E:$E,MATCH('2017 EPA Data'!$B2709,'Crosswalk Particulates'!$D:$D,0))</f>
        <v>VOC</v>
      </c>
      <c r="H2709" s="96">
        <f t="shared" si="42"/>
        <v>665690259.91180336</v>
      </c>
    </row>
    <row r="2710" spans="1:8" hidden="1">
      <c r="A2710" s="73" t="s">
        <v>2589</v>
      </c>
      <c r="B2710" s="73" t="s">
        <v>2732</v>
      </c>
      <c r="D2710" s="86">
        <v>731.30408166025347</v>
      </c>
      <c r="E2710" s="73" t="s">
        <v>2522</v>
      </c>
      <c r="F2710" s="79" t="str">
        <f>INDEX('Crosswalk Particulates'!$B:$B,MATCH('2017 EPA Data'!A2710,'Crosswalk Particulates'!$A:$A,0))</f>
        <v>Other-EPA</v>
      </c>
      <c r="G2710" s="84">
        <f>INDEX('Crosswalk Particulates'!$E:$E,MATCH('2017 EPA Data'!$B2710,'Crosswalk Particulates'!$D:$D,0))</f>
        <v>0</v>
      </c>
      <c r="H2710" s="96">
        <f t="shared" si="42"/>
        <v>663428692.16486609</v>
      </c>
    </row>
    <row r="2711" spans="1:8" hidden="1">
      <c r="A2711" s="73" t="s">
        <v>2565</v>
      </c>
      <c r="B2711" s="73" t="s">
        <v>2699</v>
      </c>
      <c r="C2711" s="73" t="s">
        <v>2517</v>
      </c>
      <c r="D2711" s="86">
        <v>731.2894</v>
      </c>
      <c r="E2711" s="73" t="s">
        <v>2518</v>
      </c>
      <c r="F2711" s="79" t="str">
        <f>INDEX('Crosswalk Particulates'!$B:$B,MATCH('2017 EPA Data'!A2711,'Crosswalk Particulates'!$A:$A,0))</f>
        <v>Electricity Sector</v>
      </c>
      <c r="G2711" s="84">
        <f>INDEX('Crosswalk Particulates'!$E:$E,MATCH('2017 EPA Data'!$B2711,'Crosswalk Particulates'!$D:$D,0))</f>
        <v>0</v>
      </c>
      <c r="H2711" s="96">
        <f t="shared" si="42"/>
        <v>0</v>
      </c>
    </row>
    <row r="2712" spans="1:8" hidden="1">
      <c r="A2712" s="73" t="s">
        <v>2541</v>
      </c>
      <c r="B2712" s="73" t="s">
        <v>2626</v>
      </c>
      <c r="C2712" s="73" t="s">
        <v>2517</v>
      </c>
      <c r="D2712" s="86">
        <v>730.75404532537618</v>
      </c>
      <c r="E2712" s="73" t="s">
        <v>2518</v>
      </c>
      <c r="F2712" s="79" t="str">
        <f>INDEX('Crosswalk Particulates'!$B:$B,MATCH('2017 EPA Data'!A2712,'Crosswalk Particulates'!$A:$A,0))</f>
        <v>Transportation Sector</v>
      </c>
      <c r="G2712" s="84">
        <f>INDEX('Crosswalk Particulates'!$E:$E,MATCH('2017 EPA Data'!$B2712,'Crosswalk Particulates'!$D:$D,0))</f>
        <v>0</v>
      </c>
      <c r="H2712" s="96">
        <f t="shared" si="42"/>
        <v>0</v>
      </c>
    </row>
    <row r="2713" spans="1:8" hidden="1">
      <c r="A2713" s="73" t="s">
        <v>2541</v>
      </c>
      <c r="B2713" s="73" t="s">
        <v>2625</v>
      </c>
      <c r="C2713" s="73" t="s">
        <v>2517</v>
      </c>
      <c r="D2713" s="86">
        <v>730.74144655182113</v>
      </c>
      <c r="E2713" s="73" t="s">
        <v>2518</v>
      </c>
      <c r="F2713" s="79" t="str">
        <f>INDEX('Crosswalk Particulates'!$B:$B,MATCH('2017 EPA Data'!A2713,'Crosswalk Particulates'!$A:$A,0))</f>
        <v>Transportation Sector</v>
      </c>
      <c r="G2713" s="84">
        <f>INDEX('Crosswalk Particulates'!$E:$E,MATCH('2017 EPA Data'!$B2713,'Crosswalk Particulates'!$D:$D,0))</f>
        <v>0</v>
      </c>
      <c r="H2713" s="96">
        <f t="shared" si="42"/>
        <v>0</v>
      </c>
    </row>
    <row r="2714" spans="1:8" hidden="1">
      <c r="A2714" s="73" t="s">
        <v>2541</v>
      </c>
      <c r="B2714" s="73" t="s">
        <v>2675</v>
      </c>
      <c r="C2714" s="73" t="s">
        <v>2517</v>
      </c>
      <c r="D2714" s="86">
        <v>730.42854639534266</v>
      </c>
      <c r="E2714" s="73" t="s">
        <v>2518</v>
      </c>
      <c r="F2714" s="79" t="str">
        <f>INDEX('Crosswalk Particulates'!$B:$B,MATCH('2017 EPA Data'!A2714,'Crosswalk Particulates'!$A:$A,0))</f>
        <v>Transportation Sector</v>
      </c>
      <c r="G2714" s="84">
        <f>INDEX('Crosswalk Particulates'!$E:$E,MATCH('2017 EPA Data'!$B2714,'Crosswalk Particulates'!$D:$D,0))</f>
        <v>0</v>
      </c>
      <c r="H2714" s="96">
        <f t="shared" si="42"/>
        <v>0</v>
      </c>
    </row>
    <row r="2715" spans="1:8" hidden="1">
      <c r="A2715" s="73" t="s">
        <v>2629</v>
      </c>
      <c r="B2715" s="73" t="s">
        <v>2604</v>
      </c>
      <c r="C2715" s="73" t="s">
        <v>2517</v>
      </c>
      <c r="D2715" s="86">
        <v>729.80060562999995</v>
      </c>
      <c r="E2715" s="73" t="s">
        <v>2518</v>
      </c>
      <c r="F2715" s="79" t="str">
        <f>INDEX('Crosswalk Particulates'!$B:$B,MATCH('2017 EPA Data'!A2715,'Crosswalk Particulates'!$A:$A,0))</f>
        <v>industry-fuel-oil</v>
      </c>
      <c r="G2715" s="84">
        <f>INDEX('Crosswalk Particulates'!$E:$E,MATCH('2017 EPA Data'!$B2715,'Crosswalk Particulates'!$D:$D,0))</f>
        <v>0</v>
      </c>
      <c r="H2715" s="96">
        <f t="shared" si="42"/>
        <v>0</v>
      </c>
    </row>
    <row r="2716" spans="1:8" hidden="1">
      <c r="A2716" s="73" t="s">
        <v>2582</v>
      </c>
      <c r="B2716" s="73" t="s">
        <v>2597</v>
      </c>
      <c r="C2716" s="73" t="s">
        <v>2521</v>
      </c>
      <c r="D2716" s="86">
        <v>727.68388252545003</v>
      </c>
      <c r="E2716" s="73" t="s">
        <v>2522</v>
      </c>
      <c r="F2716" s="79" t="str">
        <f>INDEX('Crosswalk Particulates'!$B:$B,MATCH('2017 EPA Data'!A2716,'Crosswalk Particulates'!$A:$A,0))</f>
        <v>Commercial Buildings Sector</v>
      </c>
      <c r="G2716" s="84" t="str">
        <f>INDEX('Crosswalk Particulates'!$E:$E,MATCH('2017 EPA Data'!$B2716,'Crosswalk Particulates'!$D:$D,0))</f>
        <v>CH4</v>
      </c>
      <c r="H2716" s="96">
        <f t="shared" si="42"/>
        <v>660144498.84828234</v>
      </c>
    </row>
    <row r="2717" spans="1:8" hidden="1">
      <c r="A2717" s="73" t="s">
        <v>2592</v>
      </c>
      <c r="B2717" s="73" t="s">
        <v>2728</v>
      </c>
      <c r="C2717" s="73" t="s">
        <v>2517</v>
      </c>
      <c r="D2717" s="86">
        <v>722.56735612268801</v>
      </c>
      <c r="E2717" s="73" t="s">
        <v>2518</v>
      </c>
      <c r="F2717" s="79" t="str">
        <f>INDEX('Crosswalk Particulates'!$B:$B,MATCH('2017 EPA Data'!A2717,'Crosswalk Particulates'!$A:$A,0))</f>
        <v>process-ngps-industry</v>
      </c>
      <c r="G2717" s="84">
        <f>INDEX('Crosswalk Particulates'!$E:$E,MATCH('2017 EPA Data'!$B2717,'Crosswalk Particulates'!$D:$D,0))</f>
        <v>0</v>
      </c>
      <c r="H2717" s="96">
        <f t="shared" si="42"/>
        <v>0</v>
      </c>
    </row>
    <row r="2718" spans="1:8" hidden="1">
      <c r="A2718" s="73" t="s">
        <v>2595</v>
      </c>
      <c r="B2718" s="73" t="s">
        <v>2690</v>
      </c>
      <c r="C2718" s="73" t="s">
        <v>2517</v>
      </c>
      <c r="D2718" s="86">
        <v>719.22860016000197</v>
      </c>
      <c r="E2718" s="73" t="s">
        <v>2518</v>
      </c>
      <c r="F2718" s="79" t="str">
        <f>INDEX('Crosswalk Particulates'!$B:$B,MATCH('2017 EPA Data'!A2718,'Crosswalk Particulates'!$A:$A,0))</f>
        <v>process-other-industry</v>
      </c>
      <c r="G2718" s="84">
        <f>INDEX('Crosswalk Particulates'!$E:$E,MATCH('2017 EPA Data'!$B2718,'Crosswalk Particulates'!$D:$D,0))</f>
        <v>0</v>
      </c>
      <c r="H2718" s="96">
        <f t="shared" si="42"/>
        <v>0</v>
      </c>
    </row>
    <row r="2719" spans="1:8" hidden="1">
      <c r="A2719" s="73" t="s">
        <v>2547</v>
      </c>
      <c r="B2719" s="73" t="s">
        <v>2793</v>
      </c>
      <c r="C2719" s="73" t="s">
        <v>2517</v>
      </c>
      <c r="D2719" s="86">
        <v>718.92100000000005</v>
      </c>
      <c r="E2719" s="73" t="s">
        <v>2518</v>
      </c>
      <c r="F2719" s="79" t="str">
        <f>INDEX('Crosswalk Particulates'!$B:$B,MATCH('2017 EPA Data'!A2719,'Crosswalk Particulates'!$A:$A,0))</f>
        <v>process-other-industry</v>
      </c>
      <c r="G2719" s="84">
        <f>INDEX('Crosswalk Particulates'!$E:$E,MATCH('2017 EPA Data'!$B2719,'Crosswalk Particulates'!$D:$D,0))</f>
        <v>0</v>
      </c>
      <c r="H2719" s="96">
        <f t="shared" si="42"/>
        <v>0</v>
      </c>
    </row>
    <row r="2720" spans="1:8" hidden="1">
      <c r="A2720" s="73" t="s">
        <v>2555</v>
      </c>
      <c r="B2720" s="73" t="s">
        <v>2604</v>
      </c>
      <c r="C2720" s="73" t="s">
        <v>2517</v>
      </c>
      <c r="D2720" s="86">
        <v>718.62199999999996</v>
      </c>
      <c r="E2720" s="73" t="s">
        <v>2518</v>
      </c>
      <c r="F2720" s="79" t="str">
        <f>INDEX('Crosswalk Particulates'!$B:$B,MATCH('2017 EPA Data'!A2720,'Crosswalk Particulates'!$A:$A,0))</f>
        <v>process-other-industry</v>
      </c>
      <c r="G2720" s="84">
        <f>INDEX('Crosswalk Particulates'!$E:$E,MATCH('2017 EPA Data'!$B2720,'Crosswalk Particulates'!$D:$D,0))</f>
        <v>0</v>
      </c>
      <c r="H2720" s="96">
        <f t="shared" si="42"/>
        <v>0</v>
      </c>
    </row>
    <row r="2721" spans="1:8" hidden="1">
      <c r="A2721" s="73" t="s">
        <v>2519</v>
      </c>
      <c r="B2721" s="73" t="s">
        <v>2763</v>
      </c>
      <c r="C2721" s="73" t="s">
        <v>2517</v>
      </c>
      <c r="D2721" s="86">
        <v>718.26779750395497</v>
      </c>
      <c r="E2721" s="73" t="s">
        <v>2518</v>
      </c>
      <c r="F2721" s="79" t="str">
        <f>INDEX('Crosswalk Particulates'!$B:$B,MATCH('2017 EPA Data'!A2721,'Crosswalk Particulates'!$A:$A,0))</f>
        <v>process-other-industry</v>
      </c>
      <c r="G2721" s="84">
        <f>INDEX('Crosswalk Particulates'!$E:$E,MATCH('2017 EPA Data'!$B2721,'Crosswalk Particulates'!$D:$D,0))</f>
        <v>0</v>
      </c>
      <c r="H2721" s="96">
        <f t="shared" si="42"/>
        <v>0</v>
      </c>
    </row>
    <row r="2722" spans="1:8" hidden="1">
      <c r="A2722" s="73" t="s">
        <v>2723</v>
      </c>
      <c r="B2722" s="73" t="s">
        <v>2615</v>
      </c>
      <c r="C2722" s="73" t="s">
        <v>2557</v>
      </c>
      <c r="D2722" s="86">
        <v>716.84694485973</v>
      </c>
      <c r="E2722" s="73" t="s">
        <v>2522</v>
      </c>
      <c r="F2722" s="79" t="str">
        <f>INDEX('Crosswalk Particulates'!$B:$B,MATCH('2017 EPA Data'!A2722,'Crosswalk Particulates'!$A:$A,0))</f>
        <v>Residential Buildings Sector</v>
      </c>
      <c r="G2722" s="84" t="str">
        <f>INDEX('Crosswalk Particulates'!$E:$E,MATCH('2017 EPA Data'!$B2722,'Crosswalk Particulates'!$D:$D,0))</f>
        <v>SOx</v>
      </c>
      <c r="H2722" s="96">
        <f t="shared" si="42"/>
        <v>650313382.67794907</v>
      </c>
    </row>
    <row r="2723" spans="1:8" hidden="1">
      <c r="A2723" s="73" t="s">
        <v>2665</v>
      </c>
      <c r="B2723" s="73" t="s">
        <v>2650</v>
      </c>
      <c r="C2723" s="73" t="s">
        <v>2517</v>
      </c>
      <c r="D2723" s="86">
        <v>715.36633521096769</v>
      </c>
      <c r="E2723" s="73" t="s">
        <v>2518</v>
      </c>
      <c r="F2723" s="79" t="str">
        <f>INDEX('Crosswalk Particulates'!$B:$B,MATCH('2017 EPA Data'!A2723,'Crosswalk Particulates'!$A:$A,0))</f>
        <v>Commercial Buildings Sector</v>
      </c>
      <c r="G2723" s="84">
        <f>INDEX('Crosswalk Particulates'!$E:$E,MATCH('2017 EPA Data'!$B2723,'Crosswalk Particulates'!$D:$D,0))</f>
        <v>0</v>
      </c>
      <c r="H2723" s="96">
        <f t="shared" si="42"/>
        <v>0</v>
      </c>
    </row>
    <row r="2724" spans="1:8" hidden="1">
      <c r="A2724" s="73" t="s">
        <v>2578</v>
      </c>
      <c r="B2724" s="73" t="s">
        <v>2772</v>
      </c>
      <c r="C2724" s="73" t="s">
        <v>2517</v>
      </c>
      <c r="D2724" s="86">
        <v>715.06299999999999</v>
      </c>
      <c r="E2724" s="73" t="s">
        <v>2518</v>
      </c>
      <c r="F2724" s="79" t="str">
        <f>INDEX('Crosswalk Particulates'!$B:$B,MATCH('2017 EPA Data'!A2724,'Crosswalk Particulates'!$A:$A,0))</f>
        <v>process-chemicals-industry</v>
      </c>
      <c r="G2724" s="84">
        <f>INDEX('Crosswalk Particulates'!$E:$E,MATCH('2017 EPA Data'!$B2724,'Crosswalk Particulates'!$D:$D,0))</f>
        <v>0</v>
      </c>
      <c r="H2724" s="96">
        <f t="shared" si="42"/>
        <v>0</v>
      </c>
    </row>
    <row r="2725" spans="1:8" hidden="1">
      <c r="A2725" s="73" t="s">
        <v>2655</v>
      </c>
      <c r="B2725" s="73" t="s">
        <v>2685</v>
      </c>
      <c r="C2725" s="73" t="s">
        <v>2517</v>
      </c>
      <c r="D2725" s="86">
        <v>714.00996969874893</v>
      </c>
      <c r="E2725" s="73" t="s">
        <v>2518</v>
      </c>
      <c r="F2725" s="79" t="str">
        <f>INDEX('Crosswalk Particulates'!$B:$B,MATCH('2017 EPA Data'!A2725,'Crosswalk Particulates'!$A:$A,0))</f>
        <v>Commercial Buildings Sector</v>
      </c>
      <c r="G2725" s="84">
        <f>INDEX('Crosswalk Particulates'!$E:$E,MATCH('2017 EPA Data'!$B2725,'Crosswalk Particulates'!$D:$D,0))</f>
        <v>0</v>
      </c>
      <c r="H2725" s="96">
        <f t="shared" si="42"/>
        <v>0</v>
      </c>
    </row>
    <row r="2726" spans="1:8" hidden="1">
      <c r="A2726" s="73" t="s">
        <v>2692</v>
      </c>
      <c r="B2726" s="73" t="s">
        <v>2535</v>
      </c>
      <c r="C2726" s="73" t="s">
        <v>2517</v>
      </c>
      <c r="D2726" s="86">
        <v>712.80527522095679</v>
      </c>
      <c r="E2726" s="73" t="s">
        <v>2518</v>
      </c>
      <c r="F2726" s="79" t="str">
        <f>INDEX('Crosswalk Particulates'!$B:$B,MATCH('2017 EPA Data'!A2726,'Crosswalk Particulates'!$A:$A,0))</f>
        <v>Residential Buildings Sector</v>
      </c>
      <c r="G2726" s="84">
        <f>INDEX('Crosswalk Particulates'!$E:$E,MATCH('2017 EPA Data'!$B2726,'Crosswalk Particulates'!$D:$D,0))</f>
        <v>0</v>
      </c>
      <c r="H2726" s="96">
        <f t="shared" si="42"/>
        <v>0</v>
      </c>
    </row>
    <row r="2727" spans="1:8" hidden="1">
      <c r="A2727" s="73" t="s">
        <v>2559</v>
      </c>
      <c r="B2727" s="73" t="s">
        <v>2763</v>
      </c>
      <c r="C2727" s="73" t="s">
        <v>2517</v>
      </c>
      <c r="D2727" s="86">
        <v>712.02805725277005</v>
      </c>
      <c r="E2727" s="73" t="s">
        <v>2518</v>
      </c>
      <c r="F2727" s="79" t="str">
        <f>INDEX('Crosswalk Particulates'!$B:$B,MATCH('2017 EPA Data'!A2727,'Crosswalk Particulates'!$A:$A,0))</f>
        <v>process-waste-industry</v>
      </c>
      <c r="G2727" s="84">
        <f>INDEX('Crosswalk Particulates'!$E:$E,MATCH('2017 EPA Data'!$B2727,'Crosswalk Particulates'!$D:$D,0))</f>
        <v>0</v>
      </c>
      <c r="H2727" s="96">
        <f t="shared" si="42"/>
        <v>0</v>
      </c>
    </row>
    <row r="2728" spans="1:8" hidden="1">
      <c r="A2728" s="73" t="s">
        <v>2569</v>
      </c>
      <c r="B2728" s="73" t="s">
        <v>2615</v>
      </c>
      <c r="C2728" s="73" t="s">
        <v>2557</v>
      </c>
      <c r="D2728" s="86">
        <v>711.82050523477096</v>
      </c>
      <c r="E2728" s="73" t="s">
        <v>2522</v>
      </c>
      <c r="F2728" s="79" t="str">
        <f>INDEX('Crosswalk Particulates'!$B:$B,MATCH('2017 EPA Data'!A2728,'Crosswalk Particulates'!$A:$A,0))</f>
        <v>Transportation Sector</v>
      </c>
      <c r="G2728" s="84" t="str">
        <f>INDEX('Crosswalk Particulates'!$E:$E,MATCH('2017 EPA Data'!$B2728,'Crosswalk Particulates'!$D:$D,0))</f>
        <v>SOx</v>
      </c>
      <c r="H2728" s="96">
        <f t="shared" si="42"/>
        <v>645753467.93077362</v>
      </c>
    </row>
    <row r="2729" spans="1:8" hidden="1">
      <c r="A2729" s="73" t="s">
        <v>2669</v>
      </c>
      <c r="B2729" s="73" t="s">
        <v>2622</v>
      </c>
      <c r="C2729" s="73" t="s">
        <v>2623</v>
      </c>
      <c r="D2729" s="86">
        <v>711.39457419724431</v>
      </c>
      <c r="E2729" s="73" t="s">
        <v>2518</v>
      </c>
      <c r="F2729" s="79" t="str">
        <f>INDEX('Crosswalk Particulates'!$B:$B,MATCH('2017 EPA Data'!A2729,'Crosswalk Particulates'!$A:$A,0))</f>
        <v>Commercial Buildings Sector</v>
      </c>
      <c r="G2729" s="84">
        <f>INDEX('Crosswalk Particulates'!$E:$E,MATCH('2017 EPA Data'!$B2729,'Crosswalk Particulates'!$D:$D,0))</f>
        <v>0</v>
      </c>
      <c r="H2729" s="96">
        <f t="shared" si="42"/>
        <v>0</v>
      </c>
    </row>
    <row r="2730" spans="1:8" hidden="1">
      <c r="A2730" s="73" t="s">
        <v>2596</v>
      </c>
      <c r="B2730" s="73" t="s">
        <v>2556</v>
      </c>
      <c r="C2730" s="73" t="s">
        <v>2557</v>
      </c>
      <c r="D2730" s="86">
        <v>709.40294585668005</v>
      </c>
      <c r="E2730" s="73" t="s">
        <v>2522</v>
      </c>
      <c r="F2730" s="79" t="str">
        <f>INDEX('Crosswalk Particulates'!$B:$B,MATCH('2017 EPA Data'!A2730,'Crosswalk Particulates'!$A:$A,0))</f>
        <v>industry-fuel-coal</v>
      </c>
      <c r="G2730" s="84" t="str">
        <f>INDEX('Crosswalk Particulates'!$E:$E,MATCH('2017 EPA Data'!$B2730,'Crosswalk Particulates'!$D:$D,0))</f>
        <v>VOC</v>
      </c>
      <c r="H2730" s="96">
        <f t="shared" si="42"/>
        <v>643560292.3466903</v>
      </c>
    </row>
    <row r="2731" spans="1:8" hidden="1">
      <c r="A2731" s="73" t="s">
        <v>2647</v>
      </c>
      <c r="B2731" s="73" t="s">
        <v>2558</v>
      </c>
      <c r="C2731" s="73" t="s">
        <v>2517</v>
      </c>
      <c r="D2731" s="86">
        <v>708.95680000000004</v>
      </c>
      <c r="E2731" s="73" t="s">
        <v>2518</v>
      </c>
      <c r="F2731" s="79" t="str">
        <f>INDEX('Crosswalk Particulates'!$B:$B,MATCH('2017 EPA Data'!A2731,'Crosswalk Particulates'!$A:$A,0))</f>
        <v>process-mining-industry</v>
      </c>
      <c r="G2731" s="84">
        <f>INDEX('Crosswalk Particulates'!$E:$E,MATCH('2017 EPA Data'!$B2731,'Crosswalk Particulates'!$D:$D,0))</f>
        <v>0</v>
      </c>
      <c r="H2731" s="96">
        <f t="shared" si="42"/>
        <v>0</v>
      </c>
    </row>
    <row r="2732" spans="1:8" hidden="1">
      <c r="A2732" s="73" t="s">
        <v>2581</v>
      </c>
      <c r="B2732" s="73" t="s">
        <v>2726</v>
      </c>
      <c r="C2732" s="73" t="s">
        <v>2517</v>
      </c>
      <c r="D2732" s="86">
        <v>704.28980382777161</v>
      </c>
      <c r="E2732" s="73" t="s">
        <v>2518</v>
      </c>
      <c r="F2732" s="79" t="str">
        <f>INDEX('Crosswalk Particulates'!$B:$B,MATCH('2017 EPA Data'!A2732,'Crosswalk Particulates'!$A:$A,0))</f>
        <v>Electricity Sector</v>
      </c>
      <c r="G2732" s="84">
        <f>INDEX('Crosswalk Particulates'!$E:$E,MATCH('2017 EPA Data'!$B2732,'Crosswalk Particulates'!$D:$D,0))</f>
        <v>0</v>
      </c>
      <c r="H2732" s="96">
        <f t="shared" si="42"/>
        <v>0</v>
      </c>
    </row>
    <row r="2733" spans="1:8" hidden="1">
      <c r="A2733" s="73" t="s">
        <v>2607</v>
      </c>
      <c r="B2733" s="73" t="s">
        <v>2726</v>
      </c>
      <c r="C2733" s="73" t="s">
        <v>2517</v>
      </c>
      <c r="D2733" s="86">
        <v>694.22096132700005</v>
      </c>
      <c r="E2733" s="73" t="s">
        <v>2518</v>
      </c>
      <c r="F2733" s="79" t="str">
        <f>INDEX('Crosswalk Particulates'!$B:$B,MATCH('2017 EPA Data'!A2733,'Crosswalk Particulates'!$A:$A,0))</f>
        <v>process-cement-industry</v>
      </c>
      <c r="G2733" s="84">
        <f>INDEX('Crosswalk Particulates'!$E:$E,MATCH('2017 EPA Data'!$B2733,'Crosswalk Particulates'!$D:$D,0))</f>
        <v>0</v>
      </c>
      <c r="H2733" s="96">
        <f t="shared" si="42"/>
        <v>0</v>
      </c>
    </row>
    <row r="2734" spans="1:8" hidden="1">
      <c r="A2734" s="73" t="s">
        <v>2649</v>
      </c>
      <c r="B2734" s="73" t="s">
        <v>2625</v>
      </c>
      <c r="C2734" s="73" t="s">
        <v>2517</v>
      </c>
      <c r="D2734" s="86">
        <v>691.53456969963872</v>
      </c>
      <c r="E2734" s="73" t="s">
        <v>2518</v>
      </c>
      <c r="F2734" s="79" t="str">
        <f>INDEX('Crosswalk Particulates'!$B:$B,MATCH('2017 EPA Data'!A2734,'Crosswalk Particulates'!$A:$A,0))</f>
        <v>Electricity Sector</v>
      </c>
      <c r="G2734" s="84">
        <f>INDEX('Crosswalk Particulates'!$E:$E,MATCH('2017 EPA Data'!$B2734,'Crosswalk Particulates'!$D:$D,0))</f>
        <v>0</v>
      </c>
      <c r="H2734" s="96">
        <f t="shared" si="42"/>
        <v>0</v>
      </c>
    </row>
    <row r="2735" spans="1:8" hidden="1">
      <c r="A2735" s="73" t="s">
        <v>2602</v>
      </c>
      <c r="B2735" s="73" t="s">
        <v>2715</v>
      </c>
      <c r="C2735" s="73" t="s">
        <v>2517</v>
      </c>
      <c r="D2735" s="86">
        <v>690.95839560000002</v>
      </c>
      <c r="E2735" s="73" t="s">
        <v>2518</v>
      </c>
      <c r="F2735" s="79" t="str">
        <f>INDEX('Crosswalk Particulates'!$B:$B,MATCH('2017 EPA Data'!A2735,'Crosswalk Particulates'!$A:$A,0))</f>
        <v>process-other-industry</v>
      </c>
      <c r="G2735" s="84">
        <f>INDEX('Crosswalk Particulates'!$E:$E,MATCH('2017 EPA Data'!$B2735,'Crosswalk Particulates'!$D:$D,0))</f>
        <v>0</v>
      </c>
      <c r="H2735" s="96">
        <f t="shared" si="42"/>
        <v>0</v>
      </c>
    </row>
    <row r="2736" spans="1:8" hidden="1">
      <c r="A2736" s="73" t="s">
        <v>2596</v>
      </c>
      <c r="B2736" s="73" t="s">
        <v>2673</v>
      </c>
      <c r="C2736" s="73" t="s">
        <v>2517</v>
      </c>
      <c r="D2736" s="86">
        <v>690.73360000000002</v>
      </c>
      <c r="E2736" s="73" t="s">
        <v>2518</v>
      </c>
      <c r="F2736" s="79" t="str">
        <f>INDEX('Crosswalk Particulates'!$B:$B,MATCH('2017 EPA Data'!A2736,'Crosswalk Particulates'!$A:$A,0))</f>
        <v>industry-fuel-coal</v>
      </c>
      <c r="G2736" s="84">
        <f>INDEX('Crosswalk Particulates'!$E:$E,MATCH('2017 EPA Data'!$B2736,'Crosswalk Particulates'!$D:$D,0))</f>
        <v>0</v>
      </c>
      <c r="H2736" s="96">
        <f t="shared" si="42"/>
        <v>0</v>
      </c>
    </row>
    <row r="2737" spans="1:8" hidden="1">
      <c r="A2737" s="73" t="s">
        <v>2551</v>
      </c>
      <c r="B2737" s="73" t="s">
        <v>2704</v>
      </c>
      <c r="C2737" s="73" t="s">
        <v>2517</v>
      </c>
      <c r="D2737" s="86">
        <v>689.4</v>
      </c>
      <c r="E2737" s="73" t="s">
        <v>2518</v>
      </c>
      <c r="F2737" s="79" t="str">
        <f>INDEX('Crosswalk Particulates'!$B:$B,MATCH('2017 EPA Data'!A2737,'Crosswalk Particulates'!$A:$A,0))</f>
        <v>industry-fuel-natural gas</v>
      </c>
      <c r="G2737" s="84">
        <f>INDEX('Crosswalk Particulates'!$E:$E,MATCH('2017 EPA Data'!$B2737,'Crosswalk Particulates'!$D:$D,0))</f>
        <v>0</v>
      </c>
      <c r="H2737" s="96">
        <f t="shared" si="42"/>
        <v>0</v>
      </c>
    </row>
    <row r="2738" spans="1:8" hidden="1">
      <c r="A2738" s="73" t="s">
        <v>2608</v>
      </c>
      <c r="B2738" s="73" t="s">
        <v>2740</v>
      </c>
      <c r="C2738" s="73" t="s">
        <v>2517</v>
      </c>
      <c r="D2738" s="86">
        <v>688.64455190000001</v>
      </c>
      <c r="E2738" s="73" t="s">
        <v>2518</v>
      </c>
      <c r="F2738" s="79" t="str">
        <f>INDEX('Crosswalk Particulates'!$B:$B,MATCH('2017 EPA Data'!A2738,'Crosswalk Particulates'!$A:$A,0))</f>
        <v>Electricity Sector</v>
      </c>
      <c r="G2738" s="84">
        <f>INDEX('Crosswalk Particulates'!$E:$E,MATCH('2017 EPA Data'!$B2738,'Crosswalk Particulates'!$D:$D,0))</f>
        <v>0</v>
      </c>
      <c r="H2738" s="96">
        <f t="shared" si="42"/>
        <v>0</v>
      </c>
    </row>
    <row r="2739" spans="1:8" hidden="1">
      <c r="A2739" s="73" t="s">
        <v>2665</v>
      </c>
      <c r="B2739" s="73" t="s">
        <v>2739</v>
      </c>
      <c r="C2739" s="73" t="s">
        <v>2517</v>
      </c>
      <c r="D2739" s="86">
        <v>688.61310193096767</v>
      </c>
      <c r="E2739" s="73" t="s">
        <v>2518</v>
      </c>
      <c r="F2739" s="79" t="str">
        <f>INDEX('Crosswalk Particulates'!$B:$B,MATCH('2017 EPA Data'!A2739,'Crosswalk Particulates'!$A:$A,0))</f>
        <v>Commercial Buildings Sector</v>
      </c>
      <c r="G2739" s="84">
        <f>INDEX('Crosswalk Particulates'!$E:$E,MATCH('2017 EPA Data'!$B2739,'Crosswalk Particulates'!$D:$D,0))</f>
        <v>0</v>
      </c>
      <c r="H2739" s="96">
        <f t="shared" si="42"/>
        <v>0</v>
      </c>
    </row>
    <row r="2740" spans="1:8" hidden="1">
      <c r="A2740" s="73" t="s">
        <v>2669</v>
      </c>
      <c r="B2740" s="73" t="s">
        <v>2573</v>
      </c>
      <c r="C2740" s="73" t="s">
        <v>2517</v>
      </c>
      <c r="D2740" s="86">
        <v>688.26291178700001</v>
      </c>
      <c r="E2740" s="73" t="s">
        <v>2518</v>
      </c>
      <c r="F2740" s="79" t="str">
        <f>INDEX('Crosswalk Particulates'!$B:$B,MATCH('2017 EPA Data'!A2740,'Crosswalk Particulates'!$A:$A,0))</f>
        <v>Commercial Buildings Sector</v>
      </c>
      <c r="G2740" s="84">
        <f>INDEX('Crosswalk Particulates'!$E:$E,MATCH('2017 EPA Data'!$B2740,'Crosswalk Particulates'!$D:$D,0))</f>
        <v>0</v>
      </c>
      <c r="H2740" s="96">
        <f t="shared" si="42"/>
        <v>0</v>
      </c>
    </row>
    <row r="2741" spans="1:8" hidden="1">
      <c r="A2741" s="73" t="s">
        <v>2538</v>
      </c>
      <c r="B2741" s="73" t="s">
        <v>2637</v>
      </c>
      <c r="C2741" s="73" t="s">
        <v>2517</v>
      </c>
      <c r="D2741" s="86">
        <v>686.57938274332002</v>
      </c>
      <c r="E2741" s="73" t="s">
        <v>2518</v>
      </c>
      <c r="F2741" s="79" t="str">
        <f>INDEX('Crosswalk Particulates'!$B:$B,MATCH('2017 EPA Data'!A2741,'Crosswalk Particulates'!$A:$A,0))</f>
        <v>process-other-industry</v>
      </c>
      <c r="G2741" s="84">
        <f>INDEX('Crosswalk Particulates'!$E:$E,MATCH('2017 EPA Data'!$B2741,'Crosswalk Particulates'!$D:$D,0))</f>
        <v>0</v>
      </c>
      <c r="H2741" s="96">
        <f t="shared" si="42"/>
        <v>0</v>
      </c>
    </row>
    <row r="2742" spans="1:8" hidden="1">
      <c r="A2742" s="73" t="s">
        <v>2581</v>
      </c>
      <c r="B2742" s="73" t="s">
        <v>2621</v>
      </c>
      <c r="C2742" s="73" t="s">
        <v>2517</v>
      </c>
      <c r="D2742" s="86">
        <v>686.33805679034265</v>
      </c>
      <c r="E2742" s="73" t="s">
        <v>2518</v>
      </c>
      <c r="F2742" s="79" t="str">
        <f>INDEX('Crosswalk Particulates'!$B:$B,MATCH('2017 EPA Data'!A2742,'Crosswalk Particulates'!$A:$A,0))</f>
        <v>Electricity Sector</v>
      </c>
      <c r="G2742" s="84">
        <f>INDEX('Crosswalk Particulates'!$E:$E,MATCH('2017 EPA Data'!$B2742,'Crosswalk Particulates'!$D:$D,0))</f>
        <v>0</v>
      </c>
      <c r="H2742" s="96">
        <f t="shared" si="42"/>
        <v>0</v>
      </c>
    </row>
    <row r="2743" spans="1:8" hidden="1">
      <c r="A2743" s="73" t="s">
        <v>2586</v>
      </c>
      <c r="B2743" s="73" t="s">
        <v>2686</v>
      </c>
      <c r="C2743" s="73" t="s">
        <v>2517</v>
      </c>
      <c r="D2743" s="86">
        <v>685.05233982309994</v>
      </c>
      <c r="E2743" s="73" t="s">
        <v>2518</v>
      </c>
      <c r="F2743" s="79" t="str">
        <f>INDEX('Crosswalk Particulates'!$B:$B,MATCH('2017 EPA Data'!A2743,'Crosswalk Particulates'!$A:$A,0))</f>
        <v>process-other-industry</v>
      </c>
      <c r="G2743" s="84">
        <f>INDEX('Crosswalk Particulates'!$E:$E,MATCH('2017 EPA Data'!$B2743,'Crosswalk Particulates'!$D:$D,0))</f>
        <v>0</v>
      </c>
      <c r="H2743" s="96">
        <f t="shared" si="42"/>
        <v>0</v>
      </c>
    </row>
    <row r="2744" spans="1:8" hidden="1">
      <c r="A2744" s="73" t="s">
        <v>2655</v>
      </c>
      <c r="B2744" s="73" t="s">
        <v>2561</v>
      </c>
      <c r="C2744" s="73" t="s">
        <v>2517</v>
      </c>
      <c r="D2744" s="86">
        <v>684.46442750000006</v>
      </c>
      <c r="E2744" s="73" t="s">
        <v>2518</v>
      </c>
      <c r="F2744" s="79" t="str">
        <f>INDEX('Crosswalk Particulates'!$B:$B,MATCH('2017 EPA Data'!A2744,'Crosswalk Particulates'!$A:$A,0))</f>
        <v>Commercial Buildings Sector</v>
      </c>
      <c r="G2744" s="84">
        <f>INDEX('Crosswalk Particulates'!$E:$E,MATCH('2017 EPA Data'!$B2744,'Crosswalk Particulates'!$D:$D,0))</f>
        <v>0</v>
      </c>
      <c r="H2744" s="96">
        <f t="shared" si="42"/>
        <v>0</v>
      </c>
    </row>
    <row r="2745" spans="1:8" hidden="1">
      <c r="A2745" s="73" t="s">
        <v>2665</v>
      </c>
      <c r="B2745" s="73" t="s">
        <v>2760</v>
      </c>
      <c r="C2745" s="73" t="s">
        <v>2517</v>
      </c>
      <c r="D2745" s="86">
        <v>684.327816553503</v>
      </c>
      <c r="E2745" s="73" t="s">
        <v>2518</v>
      </c>
      <c r="F2745" s="79" t="str">
        <f>INDEX('Crosswalk Particulates'!$B:$B,MATCH('2017 EPA Data'!A2745,'Crosswalk Particulates'!$A:$A,0))</f>
        <v>Commercial Buildings Sector</v>
      </c>
      <c r="G2745" s="84">
        <f>INDEX('Crosswalk Particulates'!$E:$E,MATCH('2017 EPA Data'!$B2745,'Crosswalk Particulates'!$D:$D,0))</f>
        <v>0</v>
      </c>
      <c r="H2745" s="96">
        <f t="shared" si="42"/>
        <v>0</v>
      </c>
    </row>
    <row r="2746" spans="1:8" hidden="1">
      <c r="A2746" s="73" t="s">
        <v>2545</v>
      </c>
      <c r="B2746" s="73" t="s">
        <v>2630</v>
      </c>
      <c r="D2746" s="86">
        <v>684.04602130413559</v>
      </c>
      <c r="E2746" s="73" t="s">
        <v>2522</v>
      </c>
      <c r="F2746" s="79" t="str">
        <f>INDEX('Crosswalk Particulates'!$B:$B,MATCH('2017 EPA Data'!A2746,'Crosswalk Particulates'!$A:$A,0))</f>
        <v>Transportation Sector</v>
      </c>
      <c r="G2746" s="84">
        <f>INDEX('Crosswalk Particulates'!$E:$E,MATCH('2017 EPA Data'!$B2746,'Crosswalk Particulates'!$D:$D,0))</f>
        <v>0</v>
      </c>
      <c r="H2746" s="96">
        <f t="shared" si="42"/>
        <v>620556849.98243296</v>
      </c>
    </row>
    <row r="2747" spans="1:8" hidden="1">
      <c r="A2747" s="73" t="s">
        <v>2632</v>
      </c>
      <c r="B2747" s="73" t="s">
        <v>2726</v>
      </c>
      <c r="C2747" s="73" t="s">
        <v>2517</v>
      </c>
      <c r="D2747" s="86">
        <v>684.00959051637767</v>
      </c>
      <c r="E2747" s="73" t="s">
        <v>2518</v>
      </c>
      <c r="F2747" s="79" t="str">
        <f>INDEX('Crosswalk Particulates'!$B:$B,MATCH('2017 EPA Data'!A2747,'Crosswalk Particulates'!$A:$A,0))</f>
        <v>industry-fuel-other</v>
      </c>
      <c r="G2747" s="84">
        <f>INDEX('Crosswalk Particulates'!$E:$E,MATCH('2017 EPA Data'!$B2747,'Crosswalk Particulates'!$D:$D,0))</f>
        <v>0</v>
      </c>
      <c r="H2747" s="96">
        <f t="shared" si="42"/>
        <v>0</v>
      </c>
    </row>
    <row r="2748" spans="1:8" hidden="1">
      <c r="A2748" s="73" t="s">
        <v>2523</v>
      </c>
      <c r="B2748" s="73" t="s">
        <v>2751</v>
      </c>
      <c r="C2748" s="73" t="s">
        <v>2517</v>
      </c>
      <c r="D2748" s="86">
        <v>682.93753268305647</v>
      </c>
      <c r="E2748" s="73" t="s">
        <v>2518</v>
      </c>
      <c r="F2748" s="79" t="str">
        <f>INDEX('Crosswalk Particulates'!$B:$B,MATCH('2017 EPA Data'!A2748,'Crosswalk Particulates'!$A:$A,0))</f>
        <v>Transportation Sector</v>
      </c>
      <c r="G2748" s="84">
        <f>INDEX('Crosswalk Particulates'!$E:$E,MATCH('2017 EPA Data'!$B2748,'Crosswalk Particulates'!$D:$D,0))</f>
        <v>0</v>
      </c>
      <c r="H2748" s="96">
        <f t="shared" si="42"/>
        <v>0</v>
      </c>
    </row>
    <row r="2749" spans="1:8" hidden="1">
      <c r="A2749" s="73" t="s">
        <v>2586</v>
      </c>
      <c r="B2749" s="73" t="s">
        <v>2734</v>
      </c>
      <c r="C2749" s="73" t="s">
        <v>2517</v>
      </c>
      <c r="D2749" s="86">
        <v>680.02149999999995</v>
      </c>
      <c r="E2749" s="73" t="s">
        <v>2518</v>
      </c>
      <c r="F2749" s="79" t="str">
        <f>INDEX('Crosswalk Particulates'!$B:$B,MATCH('2017 EPA Data'!A2749,'Crosswalk Particulates'!$A:$A,0))</f>
        <v>process-other-industry</v>
      </c>
      <c r="G2749" s="84">
        <f>INDEX('Crosswalk Particulates'!$E:$E,MATCH('2017 EPA Data'!$B2749,'Crosswalk Particulates'!$D:$D,0))</f>
        <v>0</v>
      </c>
      <c r="H2749" s="96">
        <f t="shared" si="42"/>
        <v>0</v>
      </c>
    </row>
    <row r="2750" spans="1:8" hidden="1">
      <c r="A2750" s="73" t="s">
        <v>2555</v>
      </c>
      <c r="B2750" s="73" t="s">
        <v>2733</v>
      </c>
      <c r="C2750" s="73" t="s">
        <v>2517</v>
      </c>
      <c r="D2750" s="86">
        <v>680</v>
      </c>
      <c r="E2750" s="73" t="s">
        <v>2518</v>
      </c>
      <c r="F2750" s="79" t="str">
        <f>INDEX('Crosswalk Particulates'!$B:$B,MATCH('2017 EPA Data'!A2750,'Crosswalk Particulates'!$A:$A,0))</f>
        <v>process-other-industry</v>
      </c>
      <c r="G2750" s="84">
        <f>INDEX('Crosswalk Particulates'!$E:$E,MATCH('2017 EPA Data'!$B2750,'Crosswalk Particulates'!$D:$D,0))</f>
        <v>0</v>
      </c>
      <c r="H2750" s="96">
        <f t="shared" si="42"/>
        <v>0</v>
      </c>
    </row>
    <row r="2751" spans="1:8" hidden="1">
      <c r="A2751" s="73" t="s">
        <v>2596</v>
      </c>
      <c r="B2751" s="73" t="s">
        <v>2768</v>
      </c>
      <c r="C2751" s="73" t="s">
        <v>2517</v>
      </c>
      <c r="D2751" s="86">
        <v>678.73835999999994</v>
      </c>
      <c r="E2751" s="73" t="s">
        <v>2518</v>
      </c>
      <c r="F2751" s="79" t="str">
        <f>INDEX('Crosswalk Particulates'!$B:$B,MATCH('2017 EPA Data'!A2751,'Crosswalk Particulates'!$A:$A,0))</f>
        <v>industry-fuel-coal</v>
      </c>
      <c r="G2751" s="84">
        <f>INDEX('Crosswalk Particulates'!$E:$E,MATCH('2017 EPA Data'!$B2751,'Crosswalk Particulates'!$D:$D,0))</f>
        <v>0</v>
      </c>
      <c r="H2751" s="96">
        <f t="shared" si="42"/>
        <v>0</v>
      </c>
    </row>
    <row r="2752" spans="1:8" hidden="1">
      <c r="A2752" s="73" t="s">
        <v>2665</v>
      </c>
      <c r="B2752" s="73" t="s">
        <v>2622</v>
      </c>
      <c r="C2752" s="73" t="s">
        <v>2623</v>
      </c>
      <c r="D2752" s="86">
        <v>678.70292309407137</v>
      </c>
      <c r="E2752" s="73" t="s">
        <v>2518</v>
      </c>
      <c r="F2752" s="79" t="str">
        <f>INDEX('Crosswalk Particulates'!$B:$B,MATCH('2017 EPA Data'!A2752,'Crosswalk Particulates'!$A:$A,0))</f>
        <v>Commercial Buildings Sector</v>
      </c>
      <c r="G2752" s="84">
        <f>INDEX('Crosswalk Particulates'!$E:$E,MATCH('2017 EPA Data'!$B2752,'Crosswalk Particulates'!$D:$D,0))</f>
        <v>0</v>
      </c>
      <c r="H2752" s="96">
        <f t="shared" si="42"/>
        <v>0</v>
      </c>
    </row>
    <row r="2753" spans="1:8" hidden="1">
      <c r="A2753" s="73" t="s">
        <v>2553</v>
      </c>
      <c r="B2753" s="73" t="s">
        <v>2612</v>
      </c>
      <c r="C2753" s="73" t="s">
        <v>2517</v>
      </c>
      <c r="D2753" s="86">
        <v>673.77</v>
      </c>
      <c r="E2753" s="73" t="s">
        <v>2518</v>
      </c>
      <c r="F2753" s="79" t="str">
        <f>INDEX('Crosswalk Particulates'!$B:$B,MATCH('2017 EPA Data'!A2753,'Crosswalk Particulates'!$A:$A,0))</f>
        <v>process-other-industry</v>
      </c>
      <c r="G2753" s="84">
        <f>INDEX('Crosswalk Particulates'!$E:$E,MATCH('2017 EPA Data'!$B2753,'Crosswalk Particulates'!$D:$D,0))</f>
        <v>0</v>
      </c>
      <c r="H2753" s="96">
        <f t="shared" si="42"/>
        <v>0</v>
      </c>
    </row>
    <row r="2754" spans="1:8" hidden="1">
      <c r="A2754" s="73" t="s">
        <v>2578</v>
      </c>
      <c r="B2754" s="73" t="s">
        <v>2620</v>
      </c>
      <c r="C2754" s="73" t="s">
        <v>2517</v>
      </c>
      <c r="D2754" s="86">
        <v>672.57356976553001</v>
      </c>
      <c r="E2754" s="73" t="s">
        <v>2518</v>
      </c>
      <c r="F2754" s="79" t="str">
        <f>INDEX('Crosswalk Particulates'!$B:$B,MATCH('2017 EPA Data'!A2754,'Crosswalk Particulates'!$A:$A,0))</f>
        <v>process-chemicals-industry</v>
      </c>
      <c r="G2754" s="84">
        <f>INDEX('Crosswalk Particulates'!$E:$E,MATCH('2017 EPA Data'!$B2754,'Crosswalk Particulates'!$D:$D,0))</f>
        <v>0</v>
      </c>
      <c r="H2754" s="96">
        <f t="shared" si="42"/>
        <v>0</v>
      </c>
    </row>
    <row r="2755" spans="1:8" hidden="1">
      <c r="A2755" s="73" t="s">
        <v>2555</v>
      </c>
      <c r="B2755" s="73" t="s">
        <v>2558</v>
      </c>
      <c r="C2755" s="73" t="s">
        <v>2517</v>
      </c>
      <c r="D2755" s="86">
        <v>671.92156799999998</v>
      </c>
      <c r="E2755" s="73" t="s">
        <v>2518</v>
      </c>
      <c r="F2755" s="79" t="str">
        <f>INDEX('Crosswalk Particulates'!$B:$B,MATCH('2017 EPA Data'!A2755,'Crosswalk Particulates'!$A:$A,0))</f>
        <v>process-other-industry</v>
      </c>
      <c r="G2755" s="84">
        <f>INDEX('Crosswalk Particulates'!$E:$E,MATCH('2017 EPA Data'!$B2755,'Crosswalk Particulates'!$D:$D,0))</f>
        <v>0</v>
      </c>
      <c r="H2755" s="96">
        <f t="shared" si="42"/>
        <v>0</v>
      </c>
    </row>
    <row r="2756" spans="1:8" hidden="1">
      <c r="A2756" s="73" t="s">
        <v>2619</v>
      </c>
      <c r="B2756" s="73" t="s">
        <v>2650</v>
      </c>
      <c r="C2756" s="73" t="s">
        <v>2517</v>
      </c>
      <c r="D2756" s="86">
        <v>670.69209999999998</v>
      </c>
      <c r="E2756" s="73" t="s">
        <v>2518</v>
      </c>
      <c r="F2756" s="79" t="str">
        <f>INDEX('Crosswalk Particulates'!$B:$B,MATCH('2017 EPA Data'!A2756,'Crosswalk Particulates'!$A:$A,0))</f>
        <v>process-iron and steel-industry</v>
      </c>
      <c r="G2756" s="84">
        <f>INDEX('Crosswalk Particulates'!$E:$E,MATCH('2017 EPA Data'!$B2756,'Crosswalk Particulates'!$D:$D,0))</f>
        <v>0</v>
      </c>
      <c r="H2756" s="96">
        <f t="shared" ref="H2756:H2819" si="43">IF(E2756="TON",D2756/metricton_to_shortton,0)*10^6</f>
        <v>0</v>
      </c>
    </row>
    <row r="2757" spans="1:8" hidden="1">
      <c r="A2757" s="73" t="s">
        <v>2664</v>
      </c>
      <c r="B2757" s="73" t="s">
        <v>2548</v>
      </c>
      <c r="C2757" s="73" t="s">
        <v>2517</v>
      </c>
      <c r="D2757" s="86">
        <v>669.88754134162673</v>
      </c>
      <c r="E2757" s="73" t="s">
        <v>2518</v>
      </c>
      <c r="F2757" s="79" t="str">
        <f>INDEX('Crosswalk Particulates'!$B:$B,MATCH('2017 EPA Data'!A2757,'Crosswalk Particulates'!$A:$A,0))</f>
        <v>Commercial Buildings Sector</v>
      </c>
      <c r="G2757" s="84">
        <f>INDEX('Crosswalk Particulates'!$E:$E,MATCH('2017 EPA Data'!$B2757,'Crosswalk Particulates'!$D:$D,0))</f>
        <v>0</v>
      </c>
      <c r="H2757" s="96">
        <f t="shared" si="43"/>
        <v>0</v>
      </c>
    </row>
    <row r="2758" spans="1:8" hidden="1">
      <c r="A2758" s="73" t="s">
        <v>2581</v>
      </c>
      <c r="B2758" s="73" t="s">
        <v>2533</v>
      </c>
      <c r="C2758" s="73" t="s">
        <v>2517</v>
      </c>
      <c r="D2758" s="86">
        <v>667.56665053874997</v>
      </c>
      <c r="E2758" s="73" t="s">
        <v>2518</v>
      </c>
      <c r="F2758" s="79" t="str">
        <f>INDEX('Crosswalk Particulates'!$B:$B,MATCH('2017 EPA Data'!A2758,'Crosswalk Particulates'!$A:$A,0))</f>
        <v>Electricity Sector</v>
      </c>
      <c r="G2758" s="84">
        <f>INDEX('Crosswalk Particulates'!$E:$E,MATCH('2017 EPA Data'!$B2758,'Crosswalk Particulates'!$D:$D,0))</f>
        <v>0</v>
      </c>
      <c r="H2758" s="96">
        <f t="shared" si="43"/>
        <v>0</v>
      </c>
    </row>
    <row r="2759" spans="1:8" hidden="1">
      <c r="A2759" s="73" t="s">
        <v>2592</v>
      </c>
      <c r="B2759" s="73" t="s">
        <v>2754</v>
      </c>
      <c r="C2759" s="73" t="s">
        <v>2517</v>
      </c>
      <c r="D2759" s="86">
        <v>665.952</v>
      </c>
      <c r="E2759" s="73" t="s">
        <v>2518</v>
      </c>
      <c r="F2759" s="79" t="str">
        <f>INDEX('Crosswalk Particulates'!$B:$B,MATCH('2017 EPA Data'!A2759,'Crosswalk Particulates'!$A:$A,0))</f>
        <v>process-ngps-industry</v>
      </c>
      <c r="G2759" s="84">
        <f>INDEX('Crosswalk Particulates'!$E:$E,MATCH('2017 EPA Data'!$B2759,'Crosswalk Particulates'!$D:$D,0))</f>
        <v>0</v>
      </c>
      <c r="H2759" s="96">
        <f t="shared" si="43"/>
        <v>0</v>
      </c>
    </row>
    <row r="2760" spans="1:8" hidden="1">
      <c r="A2760" s="73" t="s">
        <v>2647</v>
      </c>
      <c r="B2760" s="73" t="s">
        <v>2753</v>
      </c>
      <c r="D2760" s="86">
        <v>665.33509971360957</v>
      </c>
      <c r="E2760" s="73" t="s">
        <v>2522</v>
      </c>
      <c r="F2760" s="79" t="str">
        <f>INDEX('Crosswalk Particulates'!$B:$B,MATCH('2017 EPA Data'!A2760,'Crosswalk Particulates'!$A:$A,0))</f>
        <v>process-mining-industry</v>
      </c>
      <c r="G2760" s="84">
        <f>INDEX('Crosswalk Particulates'!$E:$E,MATCH('2017 EPA Data'!$B2760,'Crosswalk Particulates'!$D:$D,0))</f>
        <v>0</v>
      </c>
      <c r="H2760" s="96">
        <f t="shared" si="43"/>
        <v>603582567.25749528</v>
      </c>
    </row>
    <row r="2761" spans="1:8" hidden="1">
      <c r="A2761" s="73" t="s">
        <v>2553</v>
      </c>
      <c r="B2761" s="73" t="s">
        <v>2622</v>
      </c>
      <c r="C2761" s="73" t="s">
        <v>2623</v>
      </c>
      <c r="D2761" s="86">
        <v>664.49337200000002</v>
      </c>
      <c r="E2761" s="73" t="s">
        <v>2518</v>
      </c>
      <c r="F2761" s="79" t="str">
        <f>INDEX('Crosswalk Particulates'!$B:$B,MATCH('2017 EPA Data'!A2761,'Crosswalk Particulates'!$A:$A,0))</f>
        <v>process-other-industry</v>
      </c>
      <c r="G2761" s="84">
        <f>INDEX('Crosswalk Particulates'!$E:$E,MATCH('2017 EPA Data'!$B2761,'Crosswalk Particulates'!$D:$D,0))</f>
        <v>0</v>
      </c>
      <c r="H2761" s="96">
        <f t="shared" si="43"/>
        <v>0</v>
      </c>
    </row>
    <row r="2762" spans="1:8" hidden="1">
      <c r="A2762" s="73" t="s">
        <v>2551</v>
      </c>
      <c r="B2762" s="73" t="s">
        <v>2614</v>
      </c>
      <c r="C2762" s="73" t="s">
        <v>2517</v>
      </c>
      <c r="D2762" s="86">
        <v>660.79352626005902</v>
      </c>
      <c r="E2762" s="73" t="s">
        <v>2518</v>
      </c>
      <c r="F2762" s="79" t="str">
        <f>INDEX('Crosswalk Particulates'!$B:$B,MATCH('2017 EPA Data'!A2762,'Crosswalk Particulates'!$A:$A,0))</f>
        <v>industry-fuel-natural gas</v>
      </c>
      <c r="G2762" s="84">
        <f>INDEX('Crosswalk Particulates'!$E:$E,MATCH('2017 EPA Data'!$B2762,'Crosswalk Particulates'!$D:$D,0))</f>
        <v>0</v>
      </c>
      <c r="H2762" s="96">
        <f t="shared" si="43"/>
        <v>0</v>
      </c>
    </row>
    <row r="2763" spans="1:8" hidden="1">
      <c r="A2763" s="73" t="s">
        <v>2554</v>
      </c>
      <c r="B2763" s="73" t="s">
        <v>2653</v>
      </c>
      <c r="C2763" s="73" t="s">
        <v>2517</v>
      </c>
      <c r="D2763" s="86">
        <v>660.24431964588234</v>
      </c>
      <c r="E2763" s="73" t="s">
        <v>2518</v>
      </c>
      <c r="F2763" s="79" t="str">
        <f>INDEX('Crosswalk Particulates'!$B:$B,MATCH('2017 EPA Data'!A2763,'Crosswalk Particulates'!$A:$A,0))</f>
        <v>Transportation Sector</v>
      </c>
      <c r="G2763" s="84">
        <f>INDEX('Crosswalk Particulates'!$E:$E,MATCH('2017 EPA Data'!$B2763,'Crosswalk Particulates'!$D:$D,0))</f>
        <v>0</v>
      </c>
      <c r="H2763" s="96">
        <f t="shared" si="43"/>
        <v>0</v>
      </c>
    </row>
    <row r="2764" spans="1:8" hidden="1">
      <c r="A2764" s="73" t="s">
        <v>2554</v>
      </c>
      <c r="B2764" s="73" t="s">
        <v>2729</v>
      </c>
      <c r="C2764" s="73" t="s">
        <v>2517</v>
      </c>
      <c r="D2764" s="86">
        <v>660.24431964588234</v>
      </c>
      <c r="E2764" s="73" t="s">
        <v>2518</v>
      </c>
      <c r="F2764" s="79" t="str">
        <f>INDEX('Crosswalk Particulates'!$B:$B,MATCH('2017 EPA Data'!A2764,'Crosswalk Particulates'!$A:$A,0))</f>
        <v>Transportation Sector</v>
      </c>
      <c r="G2764" s="84">
        <f>INDEX('Crosswalk Particulates'!$E:$E,MATCH('2017 EPA Data'!$B2764,'Crosswalk Particulates'!$D:$D,0))</f>
        <v>0</v>
      </c>
      <c r="H2764" s="96">
        <f t="shared" si="43"/>
        <v>0</v>
      </c>
    </row>
    <row r="2765" spans="1:8" hidden="1">
      <c r="A2765" s="73" t="s">
        <v>2555</v>
      </c>
      <c r="B2765" s="73" t="s">
        <v>2540</v>
      </c>
      <c r="C2765" s="73" t="s">
        <v>2517</v>
      </c>
      <c r="D2765" s="86">
        <v>660</v>
      </c>
      <c r="E2765" s="73" t="s">
        <v>2518</v>
      </c>
      <c r="F2765" s="79" t="str">
        <f>INDEX('Crosswalk Particulates'!$B:$B,MATCH('2017 EPA Data'!A2765,'Crosswalk Particulates'!$A:$A,0))</f>
        <v>process-other-industry</v>
      </c>
      <c r="G2765" s="84">
        <f>INDEX('Crosswalk Particulates'!$E:$E,MATCH('2017 EPA Data'!$B2765,'Crosswalk Particulates'!$D:$D,0))</f>
        <v>0</v>
      </c>
      <c r="H2765" s="96">
        <f t="shared" si="43"/>
        <v>0</v>
      </c>
    </row>
    <row r="2766" spans="1:8" hidden="1">
      <c r="A2766" s="73" t="s">
        <v>2546</v>
      </c>
      <c r="B2766" s="73" t="s">
        <v>2641</v>
      </c>
      <c r="C2766" s="73" t="s">
        <v>2517</v>
      </c>
      <c r="D2766" s="86">
        <v>655.03298965399995</v>
      </c>
      <c r="E2766" s="73" t="s">
        <v>2518</v>
      </c>
      <c r="F2766" s="79" t="str">
        <f>INDEX('Crosswalk Particulates'!$B:$B,MATCH('2017 EPA Data'!A2766,'Crosswalk Particulates'!$A:$A,0))</f>
        <v>process-other-industry</v>
      </c>
      <c r="G2766" s="84">
        <f>INDEX('Crosswalk Particulates'!$E:$E,MATCH('2017 EPA Data'!$B2766,'Crosswalk Particulates'!$D:$D,0))</f>
        <v>0</v>
      </c>
      <c r="H2766" s="96">
        <f t="shared" si="43"/>
        <v>0</v>
      </c>
    </row>
    <row r="2767" spans="1:8" hidden="1">
      <c r="A2767" s="73" t="s">
        <v>2549</v>
      </c>
      <c r="B2767" s="73" t="s">
        <v>2617</v>
      </c>
      <c r="C2767" s="73" t="s">
        <v>2517</v>
      </c>
      <c r="D2767" s="86">
        <v>654.24374856379598</v>
      </c>
      <c r="E2767" s="73" t="s">
        <v>2518</v>
      </c>
      <c r="F2767" s="79" t="str">
        <f>INDEX('Crosswalk Particulates'!$B:$B,MATCH('2017 EPA Data'!A2767,'Crosswalk Particulates'!$A:$A,0))</f>
        <v>Residential Buildings Sector</v>
      </c>
      <c r="G2767" s="84">
        <f>INDEX('Crosswalk Particulates'!$E:$E,MATCH('2017 EPA Data'!$B2767,'Crosswalk Particulates'!$D:$D,0))</f>
        <v>0</v>
      </c>
      <c r="H2767" s="96">
        <f t="shared" si="43"/>
        <v>0</v>
      </c>
    </row>
    <row r="2768" spans="1:8" hidden="1">
      <c r="A2768" s="73" t="s">
        <v>2519</v>
      </c>
      <c r="B2768" s="73" t="s">
        <v>2778</v>
      </c>
      <c r="C2768" s="73" t="s">
        <v>2517</v>
      </c>
      <c r="D2768" s="86">
        <v>653.17367602000002</v>
      </c>
      <c r="E2768" s="73" t="s">
        <v>2518</v>
      </c>
      <c r="F2768" s="79" t="str">
        <f>INDEX('Crosswalk Particulates'!$B:$B,MATCH('2017 EPA Data'!A2768,'Crosswalk Particulates'!$A:$A,0))</f>
        <v>process-other-industry</v>
      </c>
      <c r="G2768" s="84">
        <f>INDEX('Crosswalk Particulates'!$E:$E,MATCH('2017 EPA Data'!$B2768,'Crosswalk Particulates'!$D:$D,0))</f>
        <v>0</v>
      </c>
      <c r="H2768" s="96">
        <f t="shared" si="43"/>
        <v>0</v>
      </c>
    </row>
    <row r="2769" spans="1:8" hidden="1">
      <c r="A2769" s="73" t="s">
        <v>2602</v>
      </c>
      <c r="B2769" s="73" t="s">
        <v>2611</v>
      </c>
      <c r="C2769" s="73" t="s">
        <v>2517</v>
      </c>
      <c r="D2769" s="86">
        <v>651.94560000000001</v>
      </c>
      <c r="E2769" s="73" t="s">
        <v>2518</v>
      </c>
      <c r="F2769" s="79" t="str">
        <f>INDEX('Crosswalk Particulates'!$B:$B,MATCH('2017 EPA Data'!A2769,'Crosswalk Particulates'!$A:$A,0))</f>
        <v>process-other-industry</v>
      </c>
      <c r="G2769" s="84">
        <f>INDEX('Crosswalk Particulates'!$E:$E,MATCH('2017 EPA Data'!$B2769,'Crosswalk Particulates'!$D:$D,0))</f>
        <v>0</v>
      </c>
      <c r="H2769" s="96">
        <f t="shared" si="43"/>
        <v>0</v>
      </c>
    </row>
    <row r="2770" spans="1:8" hidden="1">
      <c r="A2770" s="73" t="s">
        <v>2572</v>
      </c>
      <c r="B2770" s="73" t="s">
        <v>2543</v>
      </c>
      <c r="C2770" s="73" t="s">
        <v>2517</v>
      </c>
      <c r="D2770" s="86">
        <v>651.6</v>
      </c>
      <c r="E2770" s="73" t="s">
        <v>2518</v>
      </c>
      <c r="F2770" s="79" t="str">
        <f>INDEX('Crosswalk Particulates'!$B:$B,MATCH('2017 EPA Data'!A2770,'Crosswalk Particulates'!$A:$A,0))</f>
        <v>process-other-industry</v>
      </c>
      <c r="G2770" s="84">
        <f>INDEX('Crosswalk Particulates'!$E:$E,MATCH('2017 EPA Data'!$B2770,'Crosswalk Particulates'!$D:$D,0))</f>
        <v>0</v>
      </c>
      <c r="H2770" s="96">
        <f t="shared" si="43"/>
        <v>0</v>
      </c>
    </row>
    <row r="2771" spans="1:8" hidden="1">
      <c r="A2771" s="73" t="s">
        <v>2553</v>
      </c>
      <c r="B2771" s="73" t="s">
        <v>2611</v>
      </c>
      <c r="C2771" s="73" t="s">
        <v>2517</v>
      </c>
      <c r="D2771" s="86">
        <v>650.41782999999998</v>
      </c>
      <c r="E2771" s="73" t="s">
        <v>2518</v>
      </c>
      <c r="F2771" s="79" t="str">
        <f>INDEX('Crosswalk Particulates'!$B:$B,MATCH('2017 EPA Data'!A2771,'Crosswalk Particulates'!$A:$A,0))</f>
        <v>process-other-industry</v>
      </c>
      <c r="G2771" s="84">
        <f>INDEX('Crosswalk Particulates'!$E:$E,MATCH('2017 EPA Data'!$B2771,'Crosswalk Particulates'!$D:$D,0))</f>
        <v>0</v>
      </c>
      <c r="H2771" s="96">
        <f t="shared" si="43"/>
        <v>0</v>
      </c>
    </row>
    <row r="2772" spans="1:8" hidden="1">
      <c r="A2772" s="73" t="s">
        <v>2519</v>
      </c>
      <c r="B2772" s="73" t="s">
        <v>2789</v>
      </c>
      <c r="C2772" s="73" t="s">
        <v>2517</v>
      </c>
      <c r="D2772" s="86">
        <v>649.35</v>
      </c>
      <c r="E2772" s="73" t="s">
        <v>2518</v>
      </c>
      <c r="F2772" s="79" t="str">
        <f>INDEX('Crosswalk Particulates'!$B:$B,MATCH('2017 EPA Data'!A2772,'Crosswalk Particulates'!$A:$A,0))</f>
        <v>process-other-industry</v>
      </c>
      <c r="G2772" s="84">
        <f>INDEX('Crosswalk Particulates'!$E:$E,MATCH('2017 EPA Data'!$B2772,'Crosswalk Particulates'!$D:$D,0))</f>
        <v>0</v>
      </c>
      <c r="H2772" s="96">
        <f t="shared" si="43"/>
        <v>0</v>
      </c>
    </row>
    <row r="2773" spans="1:8" hidden="1">
      <c r="A2773" s="73" t="s">
        <v>2592</v>
      </c>
      <c r="B2773" s="73" t="s">
        <v>2597</v>
      </c>
      <c r="C2773" s="73" t="s">
        <v>2521</v>
      </c>
      <c r="D2773" s="86">
        <v>648.51637201819995</v>
      </c>
      <c r="E2773" s="73" t="s">
        <v>2522</v>
      </c>
      <c r="F2773" s="79" t="str">
        <f>INDEX('Crosswalk Particulates'!$B:$B,MATCH('2017 EPA Data'!A2773,'Crosswalk Particulates'!$A:$A,0))</f>
        <v>process-ngps-industry</v>
      </c>
      <c r="G2773" s="84" t="str">
        <f>INDEX('Crosswalk Particulates'!$E:$E,MATCH('2017 EPA Data'!$B2773,'Crosswalk Particulates'!$D:$D,0))</f>
        <v>CH4</v>
      </c>
      <c r="H2773" s="96">
        <f t="shared" si="43"/>
        <v>588324856.00076199</v>
      </c>
    </row>
    <row r="2774" spans="1:8" hidden="1">
      <c r="A2774" s="73" t="s">
        <v>2538</v>
      </c>
      <c r="B2774" s="73" t="s">
        <v>2762</v>
      </c>
      <c r="C2774" s="73" t="s">
        <v>2517</v>
      </c>
      <c r="D2774" s="86">
        <v>646.65</v>
      </c>
      <c r="E2774" s="73" t="s">
        <v>2518</v>
      </c>
      <c r="F2774" s="79" t="str">
        <f>INDEX('Crosswalk Particulates'!$B:$B,MATCH('2017 EPA Data'!A2774,'Crosswalk Particulates'!$A:$A,0))</f>
        <v>process-other-industry</v>
      </c>
      <c r="G2774" s="84">
        <f>INDEX('Crosswalk Particulates'!$E:$E,MATCH('2017 EPA Data'!$B2774,'Crosswalk Particulates'!$D:$D,0))</f>
        <v>0</v>
      </c>
      <c r="H2774" s="96">
        <f t="shared" si="43"/>
        <v>0</v>
      </c>
    </row>
    <row r="2775" spans="1:8" hidden="1">
      <c r="A2775" s="73" t="s">
        <v>2584</v>
      </c>
      <c r="B2775" s="73" t="s">
        <v>2726</v>
      </c>
      <c r="C2775" s="73" t="s">
        <v>2517</v>
      </c>
      <c r="D2775" s="86">
        <v>644.06511618318405</v>
      </c>
      <c r="E2775" s="73" t="s">
        <v>2518</v>
      </c>
      <c r="F2775" s="79" t="str">
        <f>INDEX('Crosswalk Particulates'!$B:$B,MATCH('2017 EPA Data'!A2775,'Crosswalk Particulates'!$A:$A,0))</f>
        <v>Electricity Sector</v>
      </c>
      <c r="G2775" s="84">
        <f>INDEX('Crosswalk Particulates'!$E:$E,MATCH('2017 EPA Data'!$B2775,'Crosswalk Particulates'!$D:$D,0))</f>
        <v>0</v>
      </c>
      <c r="H2775" s="96">
        <f t="shared" si="43"/>
        <v>0</v>
      </c>
    </row>
    <row r="2776" spans="1:8" hidden="1">
      <c r="A2776" s="73" t="s">
        <v>2519</v>
      </c>
      <c r="B2776" s="73" t="s">
        <v>2762</v>
      </c>
      <c r="C2776" s="73" t="s">
        <v>2517</v>
      </c>
      <c r="D2776" s="86">
        <v>643.33819000000005</v>
      </c>
      <c r="E2776" s="73" t="s">
        <v>2518</v>
      </c>
      <c r="F2776" s="79" t="str">
        <f>INDEX('Crosswalk Particulates'!$B:$B,MATCH('2017 EPA Data'!A2776,'Crosswalk Particulates'!$A:$A,0))</f>
        <v>process-other-industry</v>
      </c>
      <c r="G2776" s="84">
        <f>INDEX('Crosswalk Particulates'!$E:$E,MATCH('2017 EPA Data'!$B2776,'Crosswalk Particulates'!$D:$D,0))</f>
        <v>0</v>
      </c>
      <c r="H2776" s="96">
        <f t="shared" si="43"/>
        <v>0</v>
      </c>
    </row>
    <row r="2777" spans="1:8" hidden="1">
      <c r="A2777" s="73" t="s">
        <v>2608</v>
      </c>
      <c r="B2777" s="73" t="s">
        <v>2548</v>
      </c>
      <c r="C2777" s="73" t="s">
        <v>2517</v>
      </c>
      <c r="D2777" s="86">
        <v>642.26376949999997</v>
      </c>
      <c r="E2777" s="73" t="s">
        <v>2518</v>
      </c>
      <c r="F2777" s="79" t="str">
        <f>INDEX('Crosswalk Particulates'!$B:$B,MATCH('2017 EPA Data'!A2777,'Crosswalk Particulates'!$A:$A,0))</f>
        <v>Electricity Sector</v>
      </c>
      <c r="G2777" s="84">
        <f>INDEX('Crosswalk Particulates'!$E:$E,MATCH('2017 EPA Data'!$B2777,'Crosswalk Particulates'!$D:$D,0))</f>
        <v>0</v>
      </c>
      <c r="H2777" s="96">
        <f t="shared" si="43"/>
        <v>0</v>
      </c>
    </row>
    <row r="2778" spans="1:8" hidden="1">
      <c r="A2778" s="73" t="s">
        <v>2655</v>
      </c>
      <c r="B2778" s="73" t="s">
        <v>2701</v>
      </c>
      <c r="C2778" s="73" t="s">
        <v>2517</v>
      </c>
      <c r="D2778" s="86">
        <v>641.31488894793745</v>
      </c>
      <c r="E2778" s="73" t="s">
        <v>2518</v>
      </c>
      <c r="F2778" s="79" t="str">
        <f>INDEX('Crosswalk Particulates'!$B:$B,MATCH('2017 EPA Data'!A2778,'Crosswalk Particulates'!$A:$A,0))</f>
        <v>Commercial Buildings Sector</v>
      </c>
      <c r="G2778" s="84">
        <f>INDEX('Crosswalk Particulates'!$E:$E,MATCH('2017 EPA Data'!$B2778,'Crosswalk Particulates'!$D:$D,0))</f>
        <v>0</v>
      </c>
      <c r="H2778" s="96">
        <f t="shared" si="43"/>
        <v>0</v>
      </c>
    </row>
    <row r="2779" spans="1:8" hidden="1">
      <c r="A2779" s="73" t="s">
        <v>2549</v>
      </c>
      <c r="B2779" s="73" t="s">
        <v>2732</v>
      </c>
      <c r="D2779" s="86">
        <v>640.88929521772002</v>
      </c>
      <c r="E2779" s="73" t="s">
        <v>2522</v>
      </c>
      <c r="F2779" s="79" t="str">
        <f>INDEX('Crosswalk Particulates'!$B:$B,MATCH('2017 EPA Data'!A2779,'Crosswalk Particulates'!$A:$A,0))</f>
        <v>Residential Buildings Sector</v>
      </c>
      <c r="G2779" s="84">
        <f>INDEX('Crosswalk Particulates'!$E:$E,MATCH('2017 EPA Data'!$B2779,'Crosswalk Particulates'!$D:$D,0))</f>
        <v>0</v>
      </c>
      <c r="H2779" s="96">
        <f t="shared" si="43"/>
        <v>581405680.0879246</v>
      </c>
    </row>
    <row r="2780" spans="1:8" hidden="1">
      <c r="A2780" s="73" t="s">
        <v>2538</v>
      </c>
      <c r="B2780" s="73" t="s">
        <v>2706</v>
      </c>
      <c r="C2780" s="73" t="s">
        <v>2517</v>
      </c>
      <c r="D2780" s="86">
        <v>640.36871794779995</v>
      </c>
      <c r="E2780" s="73" t="s">
        <v>2518</v>
      </c>
      <c r="F2780" s="79" t="str">
        <f>INDEX('Crosswalk Particulates'!$B:$B,MATCH('2017 EPA Data'!A2780,'Crosswalk Particulates'!$A:$A,0))</f>
        <v>process-other-industry</v>
      </c>
      <c r="G2780" s="84">
        <f>INDEX('Crosswalk Particulates'!$E:$E,MATCH('2017 EPA Data'!$B2780,'Crosswalk Particulates'!$D:$D,0))</f>
        <v>0</v>
      </c>
      <c r="H2780" s="96">
        <f t="shared" si="43"/>
        <v>0</v>
      </c>
    </row>
    <row r="2781" spans="1:8" hidden="1">
      <c r="A2781" s="73" t="s">
        <v>2551</v>
      </c>
      <c r="B2781" s="73" t="s">
        <v>2646</v>
      </c>
      <c r="C2781" s="73" t="s">
        <v>2517</v>
      </c>
      <c r="D2781" s="86">
        <v>639.63691682000001</v>
      </c>
      <c r="E2781" s="73" t="s">
        <v>2518</v>
      </c>
      <c r="F2781" s="79" t="str">
        <f>INDEX('Crosswalk Particulates'!$B:$B,MATCH('2017 EPA Data'!A2781,'Crosswalk Particulates'!$A:$A,0))</f>
        <v>industry-fuel-natural gas</v>
      </c>
      <c r="G2781" s="84">
        <f>INDEX('Crosswalk Particulates'!$E:$E,MATCH('2017 EPA Data'!$B2781,'Crosswalk Particulates'!$D:$D,0))</f>
        <v>0</v>
      </c>
      <c r="H2781" s="96">
        <f t="shared" si="43"/>
        <v>0</v>
      </c>
    </row>
    <row r="2782" spans="1:8" hidden="1">
      <c r="A2782" s="73" t="s">
        <v>2545</v>
      </c>
      <c r="B2782" s="73" t="s">
        <v>2675</v>
      </c>
      <c r="C2782" s="73" t="s">
        <v>2517</v>
      </c>
      <c r="D2782" s="86">
        <v>639.41445315994588</v>
      </c>
      <c r="E2782" s="73" t="s">
        <v>2518</v>
      </c>
      <c r="F2782" s="79" t="str">
        <f>INDEX('Crosswalk Particulates'!$B:$B,MATCH('2017 EPA Data'!A2782,'Crosswalk Particulates'!$A:$A,0))</f>
        <v>Transportation Sector</v>
      </c>
      <c r="G2782" s="84">
        <f>INDEX('Crosswalk Particulates'!$E:$E,MATCH('2017 EPA Data'!$B2782,'Crosswalk Particulates'!$D:$D,0))</f>
        <v>0</v>
      </c>
      <c r="H2782" s="96">
        <f t="shared" si="43"/>
        <v>0</v>
      </c>
    </row>
    <row r="2783" spans="1:8" hidden="1">
      <c r="A2783" s="73" t="s">
        <v>2534</v>
      </c>
      <c r="B2783" s="73" t="s">
        <v>2653</v>
      </c>
      <c r="C2783" s="73" t="s">
        <v>2517</v>
      </c>
      <c r="D2783" s="86">
        <v>632.32180459454025</v>
      </c>
      <c r="E2783" s="73" t="s">
        <v>2518</v>
      </c>
      <c r="F2783" s="79" t="str">
        <f>INDEX('Crosswalk Particulates'!$B:$B,MATCH('2017 EPA Data'!A2783,'Crosswalk Particulates'!$A:$A,0))</f>
        <v>Other-EPA</v>
      </c>
      <c r="G2783" s="84">
        <f>INDEX('Crosswalk Particulates'!$E:$E,MATCH('2017 EPA Data'!$B2783,'Crosswalk Particulates'!$D:$D,0))</f>
        <v>0</v>
      </c>
      <c r="H2783" s="96">
        <f t="shared" si="43"/>
        <v>0</v>
      </c>
    </row>
    <row r="2784" spans="1:8" hidden="1">
      <c r="A2784" s="73" t="s">
        <v>2664</v>
      </c>
      <c r="B2784" s="73" t="s">
        <v>2634</v>
      </c>
      <c r="D2784" s="86">
        <v>631.65152153722784</v>
      </c>
      <c r="E2784" s="73" t="s">
        <v>2522</v>
      </c>
      <c r="F2784" s="79" t="str">
        <f>INDEX('Crosswalk Particulates'!$B:$B,MATCH('2017 EPA Data'!A2784,'Crosswalk Particulates'!$A:$A,0))</f>
        <v>Commercial Buildings Sector</v>
      </c>
      <c r="G2784" s="84" t="str">
        <f>INDEX('Crosswalk Particulates'!$E:$E,MATCH('2017 EPA Data'!$B2784,'Crosswalk Particulates'!$D:$D,0))</f>
        <v>OC</v>
      </c>
      <c r="H2784" s="96">
        <f t="shared" si="43"/>
        <v>573025302.80703974</v>
      </c>
    </row>
    <row r="2785" spans="1:8" hidden="1">
      <c r="A2785" s="73" t="s">
        <v>2581</v>
      </c>
      <c r="B2785" s="73" t="s">
        <v>2728</v>
      </c>
      <c r="C2785" s="73" t="s">
        <v>2517</v>
      </c>
      <c r="D2785" s="86">
        <v>631.26522669654605</v>
      </c>
      <c r="E2785" s="73" t="s">
        <v>2518</v>
      </c>
      <c r="F2785" s="79" t="str">
        <f>INDEX('Crosswalk Particulates'!$B:$B,MATCH('2017 EPA Data'!A2785,'Crosswalk Particulates'!$A:$A,0))</f>
        <v>Electricity Sector</v>
      </c>
      <c r="G2785" s="84">
        <f>INDEX('Crosswalk Particulates'!$E:$E,MATCH('2017 EPA Data'!$B2785,'Crosswalk Particulates'!$D:$D,0))</f>
        <v>0</v>
      </c>
      <c r="H2785" s="96">
        <f t="shared" si="43"/>
        <v>0</v>
      </c>
    </row>
    <row r="2786" spans="1:8" hidden="1">
      <c r="A2786" s="73" t="s">
        <v>2601</v>
      </c>
      <c r="B2786" s="73" t="s">
        <v>2772</v>
      </c>
      <c r="C2786" s="73" t="s">
        <v>2517</v>
      </c>
      <c r="D2786" s="86">
        <v>630.59817008000005</v>
      </c>
      <c r="E2786" s="73" t="s">
        <v>2518</v>
      </c>
      <c r="F2786" s="79" t="str">
        <f>INDEX('Crosswalk Particulates'!$B:$B,MATCH('2017 EPA Data'!A2786,'Crosswalk Particulates'!$A:$A,0))</f>
        <v>Commercial Buildings Sector</v>
      </c>
      <c r="G2786" s="84">
        <f>INDEX('Crosswalk Particulates'!$E:$E,MATCH('2017 EPA Data'!$B2786,'Crosswalk Particulates'!$D:$D,0))</f>
        <v>0</v>
      </c>
      <c r="H2786" s="96">
        <f t="shared" si="43"/>
        <v>0</v>
      </c>
    </row>
    <row r="2787" spans="1:8" hidden="1">
      <c r="A2787" s="73" t="s">
        <v>2578</v>
      </c>
      <c r="B2787" s="73" t="s">
        <v>2756</v>
      </c>
      <c r="C2787" s="73" t="s">
        <v>2517</v>
      </c>
      <c r="D2787" s="86">
        <v>629.92539099999999</v>
      </c>
      <c r="E2787" s="73" t="s">
        <v>2518</v>
      </c>
      <c r="F2787" s="79" t="str">
        <f>INDEX('Crosswalk Particulates'!$B:$B,MATCH('2017 EPA Data'!A2787,'Crosswalk Particulates'!$A:$A,0))</f>
        <v>process-chemicals-industry</v>
      </c>
      <c r="G2787" s="84">
        <f>INDEX('Crosswalk Particulates'!$E:$E,MATCH('2017 EPA Data'!$B2787,'Crosswalk Particulates'!$D:$D,0))</f>
        <v>0</v>
      </c>
      <c r="H2787" s="96">
        <f t="shared" si="43"/>
        <v>0</v>
      </c>
    </row>
    <row r="2788" spans="1:8" hidden="1">
      <c r="A2788" s="73" t="s">
        <v>2585</v>
      </c>
      <c r="B2788" s="73" t="s">
        <v>2614</v>
      </c>
      <c r="C2788" s="73" t="s">
        <v>2517</v>
      </c>
      <c r="D2788" s="86">
        <v>629.28435881578343</v>
      </c>
      <c r="E2788" s="73" t="s">
        <v>2518</v>
      </c>
      <c r="F2788" s="79" t="str">
        <f>INDEX('Crosswalk Particulates'!$B:$B,MATCH('2017 EPA Data'!A2788,'Crosswalk Particulates'!$A:$A,0))</f>
        <v>process-other-industry</v>
      </c>
      <c r="G2788" s="84">
        <f>INDEX('Crosswalk Particulates'!$E:$E,MATCH('2017 EPA Data'!$B2788,'Crosswalk Particulates'!$D:$D,0))</f>
        <v>0</v>
      </c>
      <c r="H2788" s="96">
        <f t="shared" si="43"/>
        <v>0</v>
      </c>
    </row>
    <row r="2789" spans="1:8" hidden="1">
      <c r="A2789" s="73" t="s">
        <v>2596</v>
      </c>
      <c r="B2789" s="73" t="s">
        <v>2625</v>
      </c>
      <c r="C2789" s="73" t="s">
        <v>2517</v>
      </c>
      <c r="D2789" s="86">
        <v>628.32263341248063</v>
      </c>
      <c r="E2789" s="73" t="s">
        <v>2518</v>
      </c>
      <c r="F2789" s="79" t="str">
        <f>INDEX('Crosswalk Particulates'!$B:$B,MATCH('2017 EPA Data'!A2789,'Crosswalk Particulates'!$A:$A,0))</f>
        <v>industry-fuel-coal</v>
      </c>
      <c r="G2789" s="84">
        <f>INDEX('Crosswalk Particulates'!$E:$E,MATCH('2017 EPA Data'!$B2789,'Crosswalk Particulates'!$D:$D,0))</f>
        <v>0</v>
      </c>
      <c r="H2789" s="96">
        <f t="shared" si="43"/>
        <v>0</v>
      </c>
    </row>
    <row r="2790" spans="1:8" hidden="1">
      <c r="A2790" s="73" t="s">
        <v>2527</v>
      </c>
      <c r="B2790" s="73" t="s">
        <v>2636</v>
      </c>
      <c r="C2790" s="73" t="s">
        <v>2517</v>
      </c>
      <c r="D2790" s="86">
        <v>627.64836084977503</v>
      </c>
      <c r="E2790" s="73" t="s">
        <v>2518</v>
      </c>
      <c r="F2790" s="79" t="str">
        <f>INDEX('Crosswalk Particulates'!$B:$B,MATCH('2017 EPA Data'!A2790,'Crosswalk Particulates'!$A:$A,0))</f>
        <v>Transportation Sector</v>
      </c>
      <c r="G2790" s="84">
        <f>INDEX('Crosswalk Particulates'!$E:$E,MATCH('2017 EPA Data'!$B2790,'Crosswalk Particulates'!$D:$D,0))</f>
        <v>0</v>
      </c>
      <c r="H2790" s="96">
        <f t="shared" si="43"/>
        <v>0</v>
      </c>
    </row>
    <row r="2791" spans="1:8" hidden="1">
      <c r="A2791" s="73" t="s">
        <v>2608</v>
      </c>
      <c r="B2791" s="73" t="s">
        <v>2682</v>
      </c>
      <c r="C2791" s="73" t="s">
        <v>2517</v>
      </c>
      <c r="D2791" s="86">
        <v>627.28189999999995</v>
      </c>
      <c r="E2791" s="73" t="s">
        <v>2518</v>
      </c>
      <c r="F2791" s="79" t="str">
        <f>INDEX('Crosswalk Particulates'!$B:$B,MATCH('2017 EPA Data'!A2791,'Crosswalk Particulates'!$A:$A,0))</f>
        <v>Electricity Sector</v>
      </c>
      <c r="G2791" s="84">
        <f>INDEX('Crosswalk Particulates'!$E:$E,MATCH('2017 EPA Data'!$B2791,'Crosswalk Particulates'!$D:$D,0))</f>
        <v>0</v>
      </c>
      <c r="H2791" s="96">
        <f t="shared" si="43"/>
        <v>0</v>
      </c>
    </row>
    <row r="2792" spans="1:8" hidden="1">
      <c r="A2792" s="73" t="s">
        <v>2603</v>
      </c>
      <c r="B2792" s="73" t="s">
        <v>2605</v>
      </c>
      <c r="C2792" s="73" t="s">
        <v>2557</v>
      </c>
      <c r="D2792" s="86">
        <v>625.75628877846157</v>
      </c>
      <c r="E2792" s="73" t="s">
        <v>2522</v>
      </c>
      <c r="F2792" s="79" t="str">
        <f>INDEX('Crosswalk Particulates'!$B:$B,MATCH('2017 EPA Data'!A2792,'Crosswalk Particulates'!$A:$A,0))</f>
        <v>Transportation Sector</v>
      </c>
      <c r="G2792" s="84">
        <f>INDEX('Crosswalk Particulates'!$E:$E,MATCH('2017 EPA Data'!$B2792,'Crosswalk Particulates'!$D:$D,0))</f>
        <v>0</v>
      </c>
      <c r="H2792" s="96">
        <f t="shared" si="43"/>
        <v>567677231.24934149</v>
      </c>
    </row>
    <row r="2793" spans="1:8" hidden="1">
      <c r="A2793" s="73" t="s">
        <v>2541</v>
      </c>
      <c r="B2793" s="73" t="s">
        <v>2753</v>
      </c>
      <c r="D2793" s="86">
        <v>625.55647463599519</v>
      </c>
      <c r="E2793" s="73" t="s">
        <v>2522</v>
      </c>
      <c r="F2793" s="79" t="str">
        <f>INDEX('Crosswalk Particulates'!$B:$B,MATCH('2017 EPA Data'!A2793,'Crosswalk Particulates'!$A:$A,0))</f>
        <v>Transportation Sector</v>
      </c>
      <c r="G2793" s="84">
        <f>INDEX('Crosswalk Particulates'!$E:$E,MATCH('2017 EPA Data'!$B2793,'Crosswalk Particulates'!$D:$D,0))</f>
        <v>0</v>
      </c>
      <c r="H2793" s="96">
        <f t="shared" si="43"/>
        <v>567495962.69288611</v>
      </c>
    </row>
    <row r="2794" spans="1:8" hidden="1">
      <c r="A2794" s="73" t="s">
        <v>2632</v>
      </c>
      <c r="B2794" s="73" t="s">
        <v>2751</v>
      </c>
      <c r="C2794" s="73" t="s">
        <v>2517</v>
      </c>
      <c r="D2794" s="86">
        <v>624.30841027323356</v>
      </c>
      <c r="E2794" s="73" t="s">
        <v>2518</v>
      </c>
      <c r="F2794" s="79" t="str">
        <f>INDEX('Crosswalk Particulates'!$B:$B,MATCH('2017 EPA Data'!A2794,'Crosswalk Particulates'!$A:$A,0))</f>
        <v>industry-fuel-other</v>
      </c>
      <c r="G2794" s="84">
        <f>INDEX('Crosswalk Particulates'!$E:$E,MATCH('2017 EPA Data'!$B2794,'Crosswalk Particulates'!$D:$D,0))</f>
        <v>0</v>
      </c>
      <c r="H2794" s="96">
        <f t="shared" si="43"/>
        <v>0</v>
      </c>
    </row>
    <row r="2795" spans="1:8" hidden="1">
      <c r="A2795" s="73" t="s">
        <v>2596</v>
      </c>
      <c r="B2795" s="73" t="s">
        <v>2706</v>
      </c>
      <c r="C2795" s="73" t="s">
        <v>2517</v>
      </c>
      <c r="D2795" s="86">
        <v>623.32999056000006</v>
      </c>
      <c r="E2795" s="73" t="s">
        <v>2518</v>
      </c>
      <c r="F2795" s="79" t="str">
        <f>INDEX('Crosswalk Particulates'!$B:$B,MATCH('2017 EPA Data'!A2795,'Crosswalk Particulates'!$A:$A,0))</f>
        <v>industry-fuel-coal</v>
      </c>
      <c r="G2795" s="84">
        <f>INDEX('Crosswalk Particulates'!$E:$E,MATCH('2017 EPA Data'!$B2795,'Crosswalk Particulates'!$D:$D,0))</f>
        <v>0</v>
      </c>
      <c r="H2795" s="96">
        <f t="shared" si="43"/>
        <v>0</v>
      </c>
    </row>
    <row r="2796" spans="1:8" hidden="1">
      <c r="A2796" s="73" t="s">
        <v>2554</v>
      </c>
      <c r="B2796" s="73" t="s">
        <v>2659</v>
      </c>
      <c r="C2796" s="73" t="s">
        <v>2517</v>
      </c>
      <c r="D2796" s="86">
        <v>622.91276412415539</v>
      </c>
      <c r="E2796" s="73" t="s">
        <v>2518</v>
      </c>
      <c r="F2796" s="79" t="str">
        <f>INDEX('Crosswalk Particulates'!$B:$B,MATCH('2017 EPA Data'!A2796,'Crosswalk Particulates'!$A:$A,0))</f>
        <v>Transportation Sector</v>
      </c>
      <c r="G2796" s="84">
        <f>INDEX('Crosswalk Particulates'!$E:$E,MATCH('2017 EPA Data'!$B2796,'Crosswalk Particulates'!$D:$D,0))</f>
        <v>0</v>
      </c>
      <c r="H2796" s="96">
        <f t="shared" si="43"/>
        <v>0</v>
      </c>
    </row>
    <row r="2797" spans="1:8" hidden="1">
      <c r="A2797" s="73" t="s">
        <v>2554</v>
      </c>
      <c r="B2797" s="73" t="s">
        <v>2626</v>
      </c>
      <c r="C2797" s="73" t="s">
        <v>2517</v>
      </c>
      <c r="D2797" s="86">
        <v>622.87405365099323</v>
      </c>
      <c r="E2797" s="73" t="s">
        <v>2518</v>
      </c>
      <c r="F2797" s="79" t="str">
        <f>INDEX('Crosswalk Particulates'!$B:$B,MATCH('2017 EPA Data'!A2797,'Crosswalk Particulates'!$A:$A,0))</f>
        <v>Transportation Sector</v>
      </c>
      <c r="G2797" s="84">
        <f>INDEX('Crosswalk Particulates'!$E:$E,MATCH('2017 EPA Data'!$B2797,'Crosswalk Particulates'!$D:$D,0))</f>
        <v>0</v>
      </c>
      <c r="H2797" s="96">
        <f t="shared" si="43"/>
        <v>0</v>
      </c>
    </row>
    <row r="2798" spans="1:8" hidden="1">
      <c r="A2798" s="73" t="s">
        <v>2607</v>
      </c>
      <c r="B2798" s="73" t="s">
        <v>2701</v>
      </c>
      <c r="C2798" s="73" t="s">
        <v>2517</v>
      </c>
      <c r="D2798" s="86">
        <v>622.41381200000001</v>
      </c>
      <c r="E2798" s="73" t="s">
        <v>2518</v>
      </c>
      <c r="F2798" s="79" t="str">
        <f>INDEX('Crosswalk Particulates'!$B:$B,MATCH('2017 EPA Data'!A2798,'Crosswalk Particulates'!$A:$A,0))</f>
        <v>process-cement-industry</v>
      </c>
      <c r="G2798" s="84">
        <f>INDEX('Crosswalk Particulates'!$E:$E,MATCH('2017 EPA Data'!$B2798,'Crosswalk Particulates'!$D:$D,0))</f>
        <v>0</v>
      </c>
      <c r="H2798" s="96">
        <f t="shared" si="43"/>
        <v>0</v>
      </c>
    </row>
    <row r="2799" spans="1:8" hidden="1">
      <c r="A2799" s="73" t="s">
        <v>2565</v>
      </c>
      <c r="B2799" s="73" t="s">
        <v>2794</v>
      </c>
      <c r="C2799" s="73" t="s">
        <v>2517</v>
      </c>
      <c r="D2799" s="86">
        <v>622.09728199999995</v>
      </c>
      <c r="E2799" s="73" t="s">
        <v>2518</v>
      </c>
      <c r="F2799" s="79" t="str">
        <f>INDEX('Crosswalk Particulates'!$B:$B,MATCH('2017 EPA Data'!A2799,'Crosswalk Particulates'!$A:$A,0))</f>
        <v>Electricity Sector</v>
      </c>
      <c r="G2799" s="84">
        <f>INDEX('Crosswalk Particulates'!$E:$E,MATCH('2017 EPA Data'!$B2799,'Crosswalk Particulates'!$D:$D,0))</f>
        <v>0</v>
      </c>
      <c r="H2799" s="96">
        <f t="shared" si="43"/>
        <v>0</v>
      </c>
    </row>
    <row r="2800" spans="1:8" hidden="1">
      <c r="A2800" s="73" t="s">
        <v>2692</v>
      </c>
      <c r="B2800" s="73" t="s">
        <v>2753</v>
      </c>
      <c r="D2800" s="86">
        <v>620.5507251543853</v>
      </c>
      <c r="E2800" s="73" t="s">
        <v>2522</v>
      </c>
      <c r="F2800" s="79" t="str">
        <f>INDEX('Crosswalk Particulates'!$B:$B,MATCH('2017 EPA Data'!A2800,'Crosswalk Particulates'!$A:$A,0))</f>
        <v>Residential Buildings Sector</v>
      </c>
      <c r="G2800" s="84">
        <f>INDEX('Crosswalk Particulates'!$E:$E,MATCH('2017 EPA Data'!$B2800,'Crosswalk Particulates'!$D:$D,0))</f>
        <v>0</v>
      </c>
      <c r="H2800" s="96">
        <f t="shared" si="43"/>
        <v>562954817.75034726</v>
      </c>
    </row>
    <row r="2801" spans="1:8" hidden="1">
      <c r="A2801" s="73" t="s">
        <v>2559</v>
      </c>
      <c r="B2801" s="73" t="s">
        <v>2683</v>
      </c>
      <c r="C2801" s="73" t="s">
        <v>2517</v>
      </c>
      <c r="D2801" s="86">
        <v>620.21105660000001</v>
      </c>
      <c r="E2801" s="73" t="s">
        <v>2518</v>
      </c>
      <c r="F2801" s="79" t="str">
        <f>INDEX('Crosswalk Particulates'!$B:$B,MATCH('2017 EPA Data'!A2801,'Crosswalk Particulates'!$A:$A,0))</f>
        <v>process-waste-industry</v>
      </c>
      <c r="G2801" s="84">
        <f>INDEX('Crosswalk Particulates'!$E:$E,MATCH('2017 EPA Data'!$B2801,'Crosswalk Particulates'!$D:$D,0))</f>
        <v>0</v>
      </c>
      <c r="H2801" s="96">
        <f t="shared" si="43"/>
        <v>0</v>
      </c>
    </row>
    <row r="2802" spans="1:8" hidden="1">
      <c r="A2802" s="73" t="s">
        <v>2649</v>
      </c>
      <c r="B2802" s="73" t="s">
        <v>2605</v>
      </c>
      <c r="C2802" s="73" t="s">
        <v>2557</v>
      </c>
      <c r="D2802" s="86">
        <v>619.88468367938003</v>
      </c>
      <c r="E2802" s="73" t="s">
        <v>2522</v>
      </c>
      <c r="F2802" s="79" t="str">
        <f>INDEX('Crosswalk Particulates'!$B:$B,MATCH('2017 EPA Data'!A2802,'Crosswalk Particulates'!$A:$A,0))</f>
        <v>Electricity Sector</v>
      </c>
      <c r="G2802" s="84">
        <f>INDEX('Crosswalk Particulates'!$E:$E,MATCH('2017 EPA Data'!$B2802,'Crosswalk Particulates'!$D:$D,0))</f>
        <v>0</v>
      </c>
      <c r="H2802" s="96">
        <f t="shared" si="43"/>
        <v>562350594.36944246</v>
      </c>
    </row>
    <row r="2803" spans="1:8" hidden="1">
      <c r="A2803" s="73" t="s">
        <v>2596</v>
      </c>
      <c r="B2803" s="73" t="s">
        <v>2752</v>
      </c>
      <c r="C2803" s="73" t="s">
        <v>2517</v>
      </c>
      <c r="D2803" s="86">
        <v>618.87691659733002</v>
      </c>
      <c r="E2803" s="73" t="s">
        <v>2518</v>
      </c>
      <c r="F2803" s="79" t="str">
        <f>INDEX('Crosswalk Particulates'!$B:$B,MATCH('2017 EPA Data'!A2803,'Crosswalk Particulates'!$A:$A,0))</f>
        <v>industry-fuel-coal</v>
      </c>
      <c r="G2803" s="84">
        <f>INDEX('Crosswalk Particulates'!$E:$E,MATCH('2017 EPA Data'!$B2803,'Crosswalk Particulates'!$D:$D,0))</f>
        <v>0</v>
      </c>
      <c r="H2803" s="96">
        <f t="shared" si="43"/>
        <v>0</v>
      </c>
    </row>
    <row r="2804" spans="1:8" hidden="1">
      <c r="A2804" s="73" t="s">
        <v>2596</v>
      </c>
      <c r="B2804" s="73" t="s">
        <v>2562</v>
      </c>
      <c r="C2804" s="73" t="s">
        <v>2517</v>
      </c>
      <c r="D2804" s="86">
        <v>618.51988118268923</v>
      </c>
      <c r="E2804" s="73" t="s">
        <v>2518</v>
      </c>
      <c r="F2804" s="79" t="str">
        <f>INDEX('Crosswalk Particulates'!$B:$B,MATCH('2017 EPA Data'!A2804,'Crosswalk Particulates'!$A:$A,0))</f>
        <v>industry-fuel-coal</v>
      </c>
      <c r="G2804" s="84">
        <f>INDEX('Crosswalk Particulates'!$E:$E,MATCH('2017 EPA Data'!$B2804,'Crosswalk Particulates'!$D:$D,0))</f>
        <v>0</v>
      </c>
      <c r="H2804" s="96">
        <f t="shared" si="43"/>
        <v>0</v>
      </c>
    </row>
    <row r="2805" spans="1:8" hidden="1">
      <c r="A2805" s="73" t="s">
        <v>2632</v>
      </c>
      <c r="B2805" s="73" t="s">
        <v>2716</v>
      </c>
      <c r="D2805" s="86">
        <v>617.59125540335083</v>
      </c>
      <c r="E2805" s="73" t="s">
        <v>2522</v>
      </c>
      <c r="F2805" s="79" t="str">
        <f>INDEX('Crosswalk Particulates'!$B:$B,MATCH('2017 EPA Data'!A2805,'Crosswalk Particulates'!$A:$A,0))</f>
        <v>industry-fuel-other</v>
      </c>
      <c r="G2805" s="84" t="str">
        <f>INDEX('Crosswalk Particulates'!$E:$E,MATCH('2017 EPA Data'!$B2805,'Crosswalk Particulates'!$D:$D,0))</f>
        <v>BC</v>
      </c>
      <c r="H2805" s="96">
        <f t="shared" si="43"/>
        <v>560270028.76083028</v>
      </c>
    </row>
    <row r="2806" spans="1:8" hidden="1">
      <c r="A2806" s="73" t="s">
        <v>2565</v>
      </c>
      <c r="B2806" s="73" t="s">
        <v>2625</v>
      </c>
      <c r="C2806" s="73" t="s">
        <v>2517</v>
      </c>
      <c r="D2806" s="86">
        <v>617.46748576843402</v>
      </c>
      <c r="E2806" s="73" t="s">
        <v>2518</v>
      </c>
      <c r="F2806" s="79" t="str">
        <f>INDEX('Crosswalk Particulates'!$B:$B,MATCH('2017 EPA Data'!A2806,'Crosswalk Particulates'!$A:$A,0))</f>
        <v>Electricity Sector</v>
      </c>
      <c r="G2806" s="84">
        <f>INDEX('Crosswalk Particulates'!$E:$E,MATCH('2017 EPA Data'!$B2806,'Crosswalk Particulates'!$D:$D,0))</f>
        <v>0</v>
      </c>
      <c r="H2806" s="96">
        <f t="shared" si="43"/>
        <v>0</v>
      </c>
    </row>
    <row r="2807" spans="1:8" hidden="1">
      <c r="A2807" s="73" t="s">
        <v>2551</v>
      </c>
      <c r="B2807" s="73" t="s">
        <v>2706</v>
      </c>
      <c r="C2807" s="73" t="s">
        <v>2517</v>
      </c>
      <c r="D2807" s="86">
        <v>617.15121479897107</v>
      </c>
      <c r="E2807" s="73" t="s">
        <v>2518</v>
      </c>
      <c r="F2807" s="79" t="str">
        <f>INDEX('Crosswalk Particulates'!$B:$B,MATCH('2017 EPA Data'!A2807,'Crosswalk Particulates'!$A:$A,0))</f>
        <v>industry-fuel-natural gas</v>
      </c>
      <c r="G2807" s="84">
        <f>INDEX('Crosswalk Particulates'!$E:$E,MATCH('2017 EPA Data'!$B2807,'Crosswalk Particulates'!$D:$D,0))</f>
        <v>0</v>
      </c>
      <c r="H2807" s="96">
        <f t="shared" si="43"/>
        <v>0</v>
      </c>
    </row>
    <row r="2808" spans="1:8" hidden="1">
      <c r="A2808" s="73" t="s">
        <v>2538</v>
      </c>
      <c r="B2808" s="73" t="s">
        <v>2728</v>
      </c>
      <c r="C2808" s="73" t="s">
        <v>2517</v>
      </c>
      <c r="D2808" s="86">
        <v>615.70502785079998</v>
      </c>
      <c r="E2808" s="73" t="s">
        <v>2518</v>
      </c>
      <c r="F2808" s="79" t="str">
        <f>INDEX('Crosswalk Particulates'!$B:$B,MATCH('2017 EPA Data'!A2808,'Crosswalk Particulates'!$A:$A,0))</f>
        <v>process-other-industry</v>
      </c>
      <c r="G2808" s="84">
        <f>INDEX('Crosswalk Particulates'!$E:$E,MATCH('2017 EPA Data'!$B2808,'Crosswalk Particulates'!$D:$D,0))</f>
        <v>0</v>
      </c>
      <c r="H2808" s="96">
        <f t="shared" si="43"/>
        <v>0</v>
      </c>
    </row>
    <row r="2809" spans="1:8" hidden="1">
      <c r="A2809" s="73" t="s">
        <v>2631</v>
      </c>
      <c r="B2809" s="73" t="s">
        <v>2694</v>
      </c>
      <c r="C2809" s="73" t="s">
        <v>2517</v>
      </c>
      <c r="D2809" s="86">
        <v>614.37810284692796</v>
      </c>
      <c r="E2809" s="73" t="s">
        <v>2518</v>
      </c>
      <c r="F2809" s="79" t="str">
        <f>INDEX('Crosswalk Particulates'!$B:$B,MATCH('2017 EPA Data'!A2809,'Crosswalk Particulates'!$A:$A,0))</f>
        <v>Residential Buildings Sector</v>
      </c>
      <c r="G2809" s="84">
        <f>INDEX('Crosswalk Particulates'!$E:$E,MATCH('2017 EPA Data'!$B2809,'Crosswalk Particulates'!$D:$D,0))</f>
        <v>0</v>
      </c>
      <c r="H2809" s="96">
        <f t="shared" si="43"/>
        <v>0</v>
      </c>
    </row>
    <row r="2810" spans="1:8" hidden="1">
      <c r="A2810" s="73" t="s">
        <v>2586</v>
      </c>
      <c r="B2810" s="73" t="s">
        <v>2738</v>
      </c>
      <c r="C2810" s="73" t="s">
        <v>2517</v>
      </c>
      <c r="D2810" s="86">
        <v>614.06161999999995</v>
      </c>
      <c r="E2810" s="73" t="s">
        <v>2518</v>
      </c>
      <c r="F2810" s="79" t="str">
        <f>INDEX('Crosswalk Particulates'!$B:$B,MATCH('2017 EPA Data'!A2810,'Crosswalk Particulates'!$A:$A,0))</f>
        <v>process-other-industry</v>
      </c>
      <c r="G2810" s="84">
        <f>INDEX('Crosswalk Particulates'!$E:$E,MATCH('2017 EPA Data'!$B2810,'Crosswalk Particulates'!$D:$D,0))</f>
        <v>0</v>
      </c>
      <c r="H2810" s="96">
        <f t="shared" si="43"/>
        <v>0</v>
      </c>
    </row>
    <row r="2811" spans="1:8" hidden="1">
      <c r="A2811" s="73" t="s">
        <v>2550</v>
      </c>
      <c r="B2811" s="73" t="s">
        <v>2573</v>
      </c>
      <c r="C2811" s="73" t="s">
        <v>2517</v>
      </c>
      <c r="D2811" s="86">
        <v>613.48188400000004</v>
      </c>
      <c r="E2811" s="73" t="s">
        <v>2518</v>
      </c>
      <c r="F2811" s="79" t="str">
        <f>INDEX('Crosswalk Particulates'!$B:$B,MATCH('2017 EPA Data'!A2811,'Crosswalk Particulates'!$A:$A,0))</f>
        <v>process-other-industry</v>
      </c>
      <c r="G2811" s="84">
        <f>INDEX('Crosswalk Particulates'!$E:$E,MATCH('2017 EPA Data'!$B2811,'Crosswalk Particulates'!$D:$D,0))</f>
        <v>0</v>
      </c>
      <c r="H2811" s="96">
        <f t="shared" si="43"/>
        <v>0</v>
      </c>
    </row>
    <row r="2812" spans="1:8" hidden="1">
      <c r="A2812" s="73" t="s">
        <v>2551</v>
      </c>
      <c r="B2812" s="73" t="s">
        <v>2695</v>
      </c>
      <c r="C2812" s="73" t="s">
        <v>2517</v>
      </c>
      <c r="D2812" s="86">
        <v>612.80009548652788</v>
      </c>
      <c r="E2812" s="73" t="s">
        <v>2518</v>
      </c>
      <c r="F2812" s="79" t="str">
        <f>INDEX('Crosswalk Particulates'!$B:$B,MATCH('2017 EPA Data'!A2812,'Crosswalk Particulates'!$A:$A,0))</f>
        <v>industry-fuel-natural gas</v>
      </c>
      <c r="G2812" s="84">
        <f>INDEX('Crosswalk Particulates'!$E:$E,MATCH('2017 EPA Data'!$B2812,'Crosswalk Particulates'!$D:$D,0))</f>
        <v>0</v>
      </c>
      <c r="H2812" s="96">
        <f t="shared" si="43"/>
        <v>0</v>
      </c>
    </row>
    <row r="2813" spans="1:8" hidden="1">
      <c r="A2813" s="73" t="s">
        <v>2584</v>
      </c>
      <c r="B2813" s="73" t="s">
        <v>2605</v>
      </c>
      <c r="C2813" s="73" t="s">
        <v>2557</v>
      </c>
      <c r="D2813" s="86">
        <v>610.89934600000004</v>
      </c>
      <c r="E2813" s="73" t="s">
        <v>2522</v>
      </c>
      <c r="F2813" s="79" t="str">
        <f>INDEX('Crosswalk Particulates'!$B:$B,MATCH('2017 EPA Data'!A2813,'Crosswalk Particulates'!$A:$A,0))</f>
        <v>Electricity Sector</v>
      </c>
      <c r="G2813" s="84">
        <f>INDEX('Crosswalk Particulates'!$E:$E,MATCH('2017 EPA Data'!$B2813,'Crosswalk Particulates'!$D:$D,0))</f>
        <v>0</v>
      </c>
      <c r="H2813" s="96">
        <f t="shared" si="43"/>
        <v>554199223.4489392</v>
      </c>
    </row>
    <row r="2814" spans="1:8" hidden="1">
      <c r="A2814" s="73" t="s">
        <v>2565</v>
      </c>
      <c r="B2814" s="73" t="s">
        <v>2697</v>
      </c>
      <c r="C2814" s="73" t="s">
        <v>2517</v>
      </c>
      <c r="D2814" s="86">
        <v>605.76137000000006</v>
      </c>
      <c r="E2814" s="73" t="s">
        <v>2518</v>
      </c>
      <c r="F2814" s="79" t="str">
        <f>INDEX('Crosswalk Particulates'!$B:$B,MATCH('2017 EPA Data'!A2814,'Crosswalk Particulates'!$A:$A,0))</f>
        <v>Electricity Sector</v>
      </c>
      <c r="G2814" s="84">
        <f>INDEX('Crosswalk Particulates'!$E:$E,MATCH('2017 EPA Data'!$B2814,'Crosswalk Particulates'!$D:$D,0))</f>
        <v>0</v>
      </c>
      <c r="H2814" s="96">
        <f t="shared" si="43"/>
        <v>0</v>
      </c>
    </row>
    <row r="2815" spans="1:8" hidden="1">
      <c r="A2815" s="73" t="s">
        <v>2585</v>
      </c>
      <c r="B2815" s="73" t="s">
        <v>2662</v>
      </c>
      <c r="C2815" s="73" t="s">
        <v>2517</v>
      </c>
      <c r="D2815" s="86">
        <v>604.41650000000004</v>
      </c>
      <c r="E2815" s="73" t="s">
        <v>2518</v>
      </c>
      <c r="F2815" s="79" t="str">
        <f>INDEX('Crosswalk Particulates'!$B:$B,MATCH('2017 EPA Data'!A2815,'Crosswalk Particulates'!$A:$A,0))</f>
        <v>process-other-industry</v>
      </c>
      <c r="G2815" s="84">
        <f>INDEX('Crosswalk Particulates'!$E:$E,MATCH('2017 EPA Data'!$B2815,'Crosswalk Particulates'!$D:$D,0))</f>
        <v>0</v>
      </c>
      <c r="H2815" s="96">
        <f t="shared" si="43"/>
        <v>0</v>
      </c>
    </row>
    <row r="2816" spans="1:8" hidden="1">
      <c r="A2816" s="73" t="s">
        <v>2554</v>
      </c>
      <c r="B2816" s="73" t="s">
        <v>2634</v>
      </c>
      <c r="D2816" s="86">
        <v>604.41012514460704</v>
      </c>
      <c r="E2816" s="73" t="s">
        <v>2522</v>
      </c>
      <c r="F2816" s="79" t="str">
        <f>INDEX('Crosswalk Particulates'!$B:$B,MATCH('2017 EPA Data'!A2816,'Crosswalk Particulates'!$A:$A,0))</f>
        <v>Transportation Sector</v>
      </c>
      <c r="G2816" s="84" t="str">
        <f>INDEX('Crosswalk Particulates'!$E:$E,MATCH('2017 EPA Data'!$B2816,'Crosswalk Particulates'!$D:$D,0))</f>
        <v>OC</v>
      </c>
      <c r="H2816" s="96">
        <f t="shared" si="43"/>
        <v>548312294.31340289</v>
      </c>
    </row>
    <row r="2817" spans="1:8" hidden="1">
      <c r="A2817" s="73" t="s">
        <v>2596</v>
      </c>
      <c r="B2817" s="73" t="s">
        <v>2605</v>
      </c>
      <c r="C2817" s="73" t="s">
        <v>2557</v>
      </c>
      <c r="D2817" s="86">
        <v>602.21050618938295</v>
      </c>
      <c r="E2817" s="73" t="s">
        <v>2522</v>
      </c>
      <c r="F2817" s="79" t="str">
        <f>INDEX('Crosswalk Particulates'!$B:$B,MATCH('2017 EPA Data'!A2817,'Crosswalk Particulates'!$A:$A,0))</f>
        <v>industry-fuel-coal</v>
      </c>
      <c r="G2817" s="84">
        <f>INDEX('Crosswalk Particulates'!$E:$E,MATCH('2017 EPA Data'!$B2817,'Crosswalk Particulates'!$D:$D,0))</f>
        <v>0</v>
      </c>
      <c r="H2817" s="96">
        <f t="shared" si="43"/>
        <v>546316831.19030309</v>
      </c>
    </row>
    <row r="2818" spans="1:8" hidden="1">
      <c r="A2818" s="73" t="s">
        <v>2669</v>
      </c>
      <c r="B2818" s="73" t="s">
        <v>2590</v>
      </c>
      <c r="C2818" s="73" t="s">
        <v>2557</v>
      </c>
      <c r="D2818" s="86">
        <v>601.81151706645835</v>
      </c>
      <c r="E2818" s="73" t="s">
        <v>2522</v>
      </c>
      <c r="F2818" s="79" t="str">
        <f>INDEX('Crosswalk Particulates'!$B:$B,MATCH('2017 EPA Data'!A2818,'Crosswalk Particulates'!$A:$A,0))</f>
        <v>Commercial Buildings Sector</v>
      </c>
      <c r="G2818" s="84" t="str">
        <f>INDEX('Crosswalk Particulates'!$E:$E,MATCH('2017 EPA Data'!$B2818,'Crosswalk Particulates'!$D:$D,0))</f>
        <v>PM10</v>
      </c>
      <c r="H2818" s="96">
        <f t="shared" si="43"/>
        <v>545954873.91610193</v>
      </c>
    </row>
    <row r="2819" spans="1:8" hidden="1">
      <c r="A2819" s="73" t="s">
        <v>2585</v>
      </c>
      <c r="B2819" s="73" t="s">
        <v>2716</v>
      </c>
      <c r="D2819" s="86">
        <v>598.97963470697493</v>
      </c>
      <c r="E2819" s="73" t="s">
        <v>2522</v>
      </c>
      <c r="F2819" s="79" t="str">
        <f>INDEX('Crosswalk Particulates'!$B:$B,MATCH('2017 EPA Data'!A2819,'Crosswalk Particulates'!$A:$A,0))</f>
        <v>process-other-industry</v>
      </c>
      <c r="G2819" s="84" t="str">
        <f>INDEX('Crosswalk Particulates'!$E:$E,MATCH('2017 EPA Data'!$B2819,'Crosswalk Particulates'!$D:$D,0))</f>
        <v>BC</v>
      </c>
      <c r="H2819" s="96">
        <f t="shared" si="43"/>
        <v>543385830.39886689</v>
      </c>
    </row>
    <row r="2820" spans="1:8" hidden="1">
      <c r="A2820" s="73" t="s">
        <v>2551</v>
      </c>
      <c r="B2820" s="73" t="s">
        <v>2686</v>
      </c>
      <c r="C2820" s="73" t="s">
        <v>2517</v>
      </c>
      <c r="D2820" s="86">
        <v>595.92297503049815</v>
      </c>
      <c r="E2820" s="73" t="s">
        <v>2518</v>
      </c>
      <c r="F2820" s="79" t="str">
        <f>INDEX('Crosswalk Particulates'!$B:$B,MATCH('2017 EPA Data'!A2820,'Crosswalk Particulates'!$A:$A,0))</f>
        <v>industry-fuel-natural gas</v>
      </c>
      <c r="G2820" s="84">
        <f>INDEX('Crosswalk Particulates'!$E:$E,MATCH('2017 EPA Data'!$B2820,'Crosswalk Particulates'!$D:$D,0))</f>
        <v>0</v>
      </c>
      <c r="H2820" s="96">
        <f t="shared" ref="H2820:H2883" si="44">IF(E2820="TON",D2820/metricton_to_shortton,0)*10^6</f>
        <v>0</v>
      </c>
    </row>
    <row r="2821" spans="1:8" hidden="1">
      <c r="A2821" s="73" t="s">
        <v>2608</v>
      </c>
      <c r="B2821" s="73" t="s">
        <v>2537</v>
      </c>
      <c r="C2821" s="73" t="s">
        <v>2517</v>
      </c>
      <c r="D2821" s="86">
        <v>594.78399904000003</v>
      </c>
      <c r="E2821" s="73" t="s">
        <v>2518</v>
      </c>
      <c r="F2821" s="79" t="str">
        <f>INDEX('Crosswalk Particulates'!$B:$B,MATCH('2017 EPA Data'!A2821,'Crosswalk Particulates'!$A:$A,0))</f>
        <v>Electricity Sector</v>
      </c>
      <c r="G2821" s="84">
        <f>INDEX('Crosswalk Particulates'!$E:$E,MATCH('2017 EPA Data'!$B2821,'Crosswalk Particulates'!$D:$D,0))</f>
        <v>0</v>
      </c>
      <c r="H2821" s="96">
        <f t="shared" si="44"/>
        <v>0</v>
      </c>
    </row>
    <row r="2822" spans="1:8" hidden="1">
      <c r="A2822" s="73" t="s">
        <v>2608</v>
      </c>
      <c r="B2822" s="73" t="s">
        <v>2668</v>
      </c>
      <c r="C2822" s="73" t="s">
        <v>2517</v>
      </c>
      <c r="D2822" s="86">
        <v>593.63385579999999</v>
      </c>
      <c r="E2822" s="73" t="s">
        <v>2518</v>
      </c>
      <c r="F2822" s="79" t="str">
        <f>INDEX('Crosswalk Particulates'!$B:$B,MATCH('2017 EPA Data'!A2822,'Crosswalk Particulates'!$A:$A,0))</f>
        <v>Electricity Sector</v>
      </c>
      <c r="G2822" s="84">
        <f>INDEX('Crosswalk Particulates'!$E:$E,MATCH('2017 EPA Data'!$B2822,'Crosswalk Particulates'!$D:$D,0))</f>
        <v>0</v>
      </c>
      <c r="H2822" s="96">
        <f t="shared" si="44"/>
        <v>0</v>
      </c>
    </row>
    <row r="2823" spans="1:8" hidden="1">
      <c r="A2823" s="73" t="s">
        <v>2647</v>
      </c>
      <c r="B2823" s="73" t="s">
        <v>2703</v>
      </c>
      <c r="C2823" s="73" t="s">
        <v>2517</v>
      </c>
      <c r="D2823" s="86">
        <v>591</v>
      </c>
      <c r="E2823" s="73" t="s">
        <v>2518</v>
      </c>
      <c r="F2823" s="79" t="str">
        <f>INDEX('Crosswalk Particulates'!$B:$B,MATCH('2017 EPA Data'!A2823,'Crosswalk Particulates'!$A:$A,0))</f>
        <v>process-mining-industry</v>
      </c>
      <c r="G2823" s="84">
        <f>INDEX('Crosswalk Particulates'!$E:$E,MATCH('2017 EPA Data'!$B2823,'Crosswalk Particulates'!$D:$D,0))</f>
        <v>0</v>
      </c>
      <c r="H2823" s="96">
        <f t="shared" si="44"/>
        <v>0</v>
      </c>
    </row>
    <row r="2824" spans="1:8" hidden="1">
      <c r="A2824" s="73" t="s">
        <v>2586</v>
      </c>
      <c r="B2824" s="73" t="s">
        <v>2726</v>
      </c>
      <c r="C2824" s="73" t="s">
        <v>2517</v>
      </c>
      <c r="D2824" s="86">
        <v>589.13424003958369</v>
      </c>
      <c r="E2824" s="73" t="s">
        <v>2518</v>
      </c>
      <c r="F2824" s="79" t="str">
        <f>INDEX('Crosswalk Particulates'!$B:$B,MATCH('2017 EPA Data'!A2824,'Crosswalk Particulates'!$A:$A,0))</f>
        <v>process-other-industry</v>
      </c>
      <c r="G2824" s="84">
        <f>INDEX('Crosswalk Particulates'!$E:$E,MATCH('2017 EPA Data'!$B2824,'Crosswalk Particulates'!$D:$D,0))</f>
        <v>0</v>
      </c>
      <c r="H2824" s="96">
        <f t="shared" si="44"/>
        <v>0</v>
      </c>
    </row>
    <row r="2825" spans="1:8" hidden="1">
      <c r="A2825" s="73" t="s">
        <v>2602</v>
      </c>
      <c r="B2825" s="73" t="s">
        <v>2778</v>
      </c>
      <c r="C2825" s="73" t="s">
        <v>2517</v>
      </c>
      <c r="D2825" s="86">
        <v>588.80068000000006</v>
      </c>
      <c r="E2825" s="73" t="s">
        <v>2518</v>
      </c>
      <c r="F2825" s="79" t="str">
        <f>INDEX('Crosswalk Particulates'!$B:$B,MATCH('2017 EPA Data'!A2825,'Crosswalk Particulates'!$A:$A,0))</f>
        <v>process-other-industry</v>
      </c>
      <c r="G2825" s="84">
        <f>INDEX('Crosswalk Particulates'!$E:$E,MATCH('2017 EPA Data'!$B2825,'Crosswalk Particulates'!$D:$D,0))</f>
        <v>0</v>
      </c>
      <c r="H2825" s="96">
        <f t="shared" si="44"/>
        <v>0</v>
      </c>
    </row>
    <row r="2826" spans="1:8" hidden="1">
      <c r="A2826" s="73" t="s">
        <v>2542</v>
      </c>
      <c r="B2826" s="73" t="s">
        <v>2598</v>
      </c>
      <c r="C2826" s="73" t="s">
        <v>2517</v>
      </c>
      <c r="D2826" s="86">
        <v>587.79999999999995</v>
      </c>
      <c r="E2826" s="73" t="s">
        <v>2518</v>
      </c>
      <c r="F2826" s="79" t="str">
        <f>INDEX('Crosswalk Particulates'!$B:$B,MATCH('2017 EPA Data'!A2826,'Crosswalk Particulates'!$A:$A,0))</f>
        <v>process-ngps-industry</v>
      </c>
      <c r="G2826" s="84">
        <f>INDEX('Crosswalk Particulates'!$E:$E,MATCH('2017 EPA Data'!$B2826,'Crosswalk Particulates'!$D:$D,0))</f>
        <v>0</v>
      </c>
      <c r="H2826" s="96">
        <f t="shared" si="44"/>
        <v>0</v>
      </c>
    </row>
    <row r="2827" spans="1:8" hidden="1">
      <c r="A2827" s="73" t="s">
        <v>2547</v>
      </c>
      <c r="B2827" s="73" t="s">
        <v>2751</v>
      </c>
      <c r="C2827" s="73" t="s">
        <v>2517</v>
      </c>
      <c r="D2827" s="86">
        <v>585.38730996475795</v>
      </c>
      <c r="E2827" s="73" t="s">
        <v>2518</v>
      </c>
      <c r="F2827" s="79" t="str">
        <f>INDEX('Crosswalk Particulates'!$B:$B,MATCH('2017 EPA Data'!A2827,'Crosswalk Particulates'!$A:$A,0))</f>
        <v>process-other-industry</v>
      </c>
      <c r="G2827" s="84">
        <f>INDEX('Crosswalk Particulates'!$E:$E,MATCH('2017 EPA Data'!$B2827,'Crosswalk Particulates'!$D:$D,0))</f>
        <v>0</v>
      </c>
      <c r="H2827" s="96">
        <f t="shared" si="44"/>
        <v>0</v>
      </c>
    </row>
    <row r="2828" spans="1:8" hidden="1">
      <c r="A2828" s="73" t="s">
        <v>2541</v>
      </c>
      <c r="B2828" s="73" t="s">
        <v>2643</v>
      </c>
      <c r="C2828" s="73" t="s">
        <v>2517</v>
      </c>
      <c r="D2828" s="86">
        <v>584.91160283642603</v>
      </c>
      <c r="E2828" s="73" t="s">
        <v>2518</v>
      </c>
      <c r="F2828" s="79" t="str">
        <f>INDEX('Crosswalk Particulates'!$B:$B,MATCH('2017 EPA Data'!A2828,'Crosswalk Particulates'!$A:$A,0))</f>
        <v>Transportation Sector</v>
      </c>
      <c r="G2828" s="84">
        <f>INDEX('Crosswalk Particulates'!$E:$E,MATCH('2017 EPA Data'!$B2828,'Crosswalk Particulates'!$D:$D,0))</f>
        <v>0</v>
      </c>
      <c r="H2828" s="96">
        <f t="shared" si="44"/>
        <v>0</v>
      </c>
    </row>
    <row r="2829" spans="1:8" hidden="1">
      <c r="A2829" s="73" t="s">
        <v>2647</v>
      </c>
      <c r="B2829" s="73" t="s">
        <v>2537</v>
      </c>
      <c r="C2829" s="73" t="s">
        <v>2517</v>
      </c>
      <c r="D2829" s="86">
        <v>583.78998694699999</v>
      </c>
      <c r="E2829" s="73" t="s">
        <v>2518</v>
      </c>
      <c r="F2829" s="79" t="str">
        <f>INDEX('Crosswalk Particulates'!$B:$B,MATCH('2017 EPA Data'!A2829,'Crosswalk Particulates'!$A:$A,0))</f>
        <v>process-mining-industry</v>
      </c>
      <c r="G2829" s="84">
        <f>INDEX('Crosswalk Particulates'!$E:$E,MATCH('2017 EPA Data'!$B2829,'Crosswalk Particulates'!$D:$D,0))</f>
        <v>0</v>
      </c>
      <c r="H2829" s="96">
        <f t="shared" si="44"/>
        <v>0</v>
      </c>
    </row>
    <row r="2830" spans="1:8" hidden="1">
      <c r="A2830" s="73" t="s">
        <v>2554</v>
      </c>
      <c r="B2830" s="73" t="s">
        <v>2625</v>
      </c>
      <c r="C2830" s="73" t="s">
        <v>2517</v>
      </c>
      <c r="D2830" s="86">
        <v>583.66937940655851</v>
      </c>
      <c r="E2830" s="73" t="s">
        <v>2518</v>
      </c>
      <c r="F2830" s="79" t="str">
        <f>INDEX('Crosswalk Particulates'!$B:$B,MATCH('2017 EPA Data'!A2830,'Crosswalk Particulates'!$A:$A,0))</f>
        <v>Transportation Sector</v>
      </c>
      <c r="G2830" s="84">
        <f>INDEX('Crosswalk Particulates'!$E:$E,MATCH('2017 EPA Data'!$B2830,'Crosswalk Particulates'!$D:$D,0))</f>
        <v>0</v>
      </c>
      <c r="H2830" s="96">
        <f t="shared" si="44"/>
        <v>0</v>
      </c>
    </row>
    <row r="2831" spans="1:8" hidden="1">
      <c r="A2831" s="73" t="s">
        <v>2665</v>
      </c>
      <c r="B2831" s="73" t="s">
        <v>2561</v>
      </c>
      <c r="C2831" s="73" t="s">
        <v>2517</v>
      </c>
      <c r="D2831" s="86">
        <v>583.66875349918735</v>
      </c>
      <c r="E2831" s="73" t="s">
        <v>2518</v>
      </c>
      <c r="F2831" s="79" t="str">
        <f>INDEX('Crosswalk Particulates'!$B:$B,MATCH('2017 EPA Data'!A2831,'Crosswalk Particulates'!$A:$A,0))</f>
        <v>Commercial Buildings Sector</v>
      </c>
      <c r="G2831" s="84">
        <f>INDEX('Crosswalk Particulates'!$E:$E,MATCH('2017 EPA Data'!$B2831,'Crosswalk Particulates'!$D:$D,0))</f>
        <v>0</v>
      </c>
      <c r="H2831" s="96">
        <f t="shared" si="44"/>
        <v>0</v>
      </c>
    </row>
    <row r="2832" spans="1:8" hidden="1">
      <c r="A2832" s="73" t="s">
        <v>2664</v>
      </c>
      <c r="B2832" s="73" t="s">
        <v>2740</v>
      </c>
      <c r="C2832" s="73" t="s">
        <v>2517</v>
      </c>
      <c r="D2832" s="86">
        <v>583.2301667899618</v>
      </c>
      <c r="E2832" s="73" t="s">
        <v>2518</v>
      </c>
      <c r="F2832" s="79" t="str">
        <f>INDEX('Crosswalk Particulates'!$B:$B,MATCH('2017 EPA Data'!A2832,'Crosswalk Particulates'!$A:$A,0))</f>
        <v>Commercial Buildings Sector</v>
      </c>
      <c r="G2832" s="84">
        <f>INDEX('Crosswalk Particulates'!$E:$E,MATCH('2017 EPA Data'!$B2832,'Crosswalk Particulates'!$D:$D,0))</f>
        <v>0</v>
      </c>
      <c r="H2832" s="96">
        <f t="shared" si="44"/>
        <v>0</v>
      </c>
    </row>
    <row r="2833" spans="1:8" hidden="1">
      <c r="A2833" s="73" t="s">
        <v>2578</v>
      </c>
      <c r="B2833" s="73" t="s">
        <v>2638</v>
      </c>
      <c r="C2833" s="73" t="s">
        <v>2517</v>
      </c>
      <c r="D2833" s="86">
        <v>582.79999999999995</v>
      </c>
      <c r="E2833" s="73" t="s">
        <v>2518</v>
      </c>
      <c r="F2833" s="79" t="str">
        <f>INDEX('Crosswalk Particulates'!$B:$B,MATCH('2017 EPA Data'!A2833,'Crosswalk Particulates'!$A:$A,0))</f>
        <v>process-chemicals-industry</v>
      </c>
      <c r="G2833" s="84">
        <f>INDEX('Crosswalk Particulates'!$E:$E,MATCH('2017 EPA Data'!$B2833,'Crosswalk Particulates'!$D:$D,0))</f>
        <v>0</v>
      </c>
      <c r="H2833" s="96">
        <f t="shared" si="44"/>
        <v>0</v>
      </c>
    </row>
    <row r="2834" spans="1:8" hidden="1">
      <c r="A2834" s="73" t="s">
        <v>2555</v>
      </c>
      <c r="B2834" s="73" t="s">
        <v>2612</v>
      </c>
      <c r="C2834" s="73" t="s">
        <v>2517</v>
      </c>
      <c r="D2834" s="86">
        <v>580.79</v>
      </c>
      <c r="E2834" s="73" t="s">
        <v>2518</v>
      </c>
      <c r="F2834" s="79" t="str">
        <f>INDEX('Crosswalk Particulates'!$B:$B,MATCH('2017 EPA Data'!A2834,'Crosswalk Particulates'!$A:$A,0))</f>
        <v>process-other-industry</v>
      </c>
      <c r="G2834" s="84">
        <f>INDEX('Crosswalk Particulates'!$E:$E,MATCH('2017 EPA Data'!$B2834,'Crosswalk Particulates'!$D:$D,0))</f>
        <v>0</v>
      </c>
      <c r="H2834" s="96">
        <f t="shared" si="44"/>
        <v>0</v>
      </c>
    </row>
    <row r="2835" spans="1:8" hidden="1">
      <c r="A2835" s="73" t="s">
        <v>2582</v>
      </c>
      <c r="B2835" s="73" t="s">
        <v>2594</v>
      </c>
      <c r="C2835" s="73" t="s">
        <v>2517</v>
      </c>
      <c r="D2835" s="86">
        <v>579.97199999999998</v>
      </c>
      <c r="E2835" s="73" t="s">
        <v>2518</v>
      </c>
      <c r="F2835" s="79" t="str">
        <f>INDEX('Crosswalk Particulates'!$B:$B,MATCH('2017 EPA Data'!A2835,'Crosswalk Particulates'!$A:$A,0))</f>
        <v>Commercial Buildings Sector</v>
      </c>
      <c r="G2835" s="84">
        <f>INDEX('Crosswalk Particulates'!$E:$E,MATCH('2017 EPA Data'!$B2835,'Crosswalk Particulates'!$D:$D,0))</f>
        <v>0</v>
      </c>
      <c r="H2835" s="96">
        <f t="shared" si="44"/>
        <v>0</v>
      </c>
    </row>
    <row r="2836" spans="1:8" hidden="1">
      <c r="A2836" s="73" t="s">
        <v>2572</v>
      </c>
      <c r="B2836" s="73" t="s">
        <v>2612</v>
      </c>
      <c r="C2836" s="73" t="s">
        <v>2517</v>
      </c>
      <c r="D2836" s="86">
        <v>579.6</v>
      </c>
      <c r="E2836" s="73" t="s">
        <v>2518</v>
      </c>
      <c r="F2836" s="79" t="str">
        <f>INDEX('Crosswalk Particulates'!$B:$B,MATCH('2017 EPA Data'!A2836,'Crosswalk Particulates'!$A:$A,0))</f>
        <v>process-other-industry</v>
      </c>
      <c r="G2836" s="84">
        <f>INDEX('Crosswalk Particulates'!$E:$E,MATCH('2017 EPA Data'!$B2836,'Crosswalk Particulates'!$D:$D,0))</f>
        <v>0</v>
      </c>
      <c r="H2836" s="96">
        <f t="shared" si="44"/>
        <v>0</v>
      </c>
    </row>
    <row r="2837" spans="1:8" hidden="1">
      <c r="A2837" s="73" t="s">
        <v>2542</v>
      </c>
      <c r="B2837" s="73" t="s">
        <v>2716</v>
      </c>
      <c r="D2837" s="86">
        <v>579.56891055847404</v>
      </c>
      <c r="E2837" s="73" t="s">
        <v>2522</v>
      </c>
      <c r="F2837" s="79" t="str">
        <f>INDEX('Crosswalk Particulates'!$B:$B,MATCH('2017 EPA Data'!A2837,'Crosswalk Particulates'!$A:$A,0))</f>
        <v>process-ngps-industry</v>
      </c>
      <c r="G2837" s="84" t="str">
        <f>INDEX('Crosswalk Particulates'!$E:$E,MATCH('2017 EPA Data'!$B2837,'Crosswalk Particulates'!$D:$D,0))</f>
        <v>BC</v>
      </c>
      <c r="H2837" s="96">
        <f t="shared" si="44"/>
        <v>525776696.71732461</v>
      </c>
    </row>
    <row r="2838" spans="1:8" hidden="1">
      <c r="A2838" s="73" t="s">
        <v>2669</v>
      </c>
      <c r="B2838" s="73" t="s">
        <v>2610</v>
      </c>
      <c r="C2838" s="73" t="s">
        <v>2557</v>
      </c>
      <c r="D2838" s="86">
        <v>579.19481294795344</v>
      </c>
      <c r="E2838" s="73" t="s">
        <v>2522</v>
      </c>
      <c r="F2838" s="79" t="str">
        <f>INDEX('Crosswalk Particulates'!$B:$B,MATCH('2017 EPA Data'!A2838,'Crosswalk Particulates'!$A:$A,0))</f>
        <v>Commercial Buildings Sector</v>
      </c>
      <c r="G2838" s="84" t="str">
        <f>INDEX('Crosswalk Particulates'!$E:$E,MATCH('2017 EPA Data'!$B2838,'Crosswalk Particulates'!$D:$D,0))</f>
        <v>PM25</v>
      </c>
      <c r="H2838" s="96">
        <f t="shared" si="44"/>
        <v>525437320.67018664</v>
      </c>
    </row>
    <row r="2839" spans="1:8" hidden="1">
      <c r="A2839" s="73" t="s">
        <v>2581</v>
      </c>
      <c r="B2839" s="73" t="s">
        <v>2732</v>
      </c>
      <c r="D2839" s="86">
        <v>576.99085652839176</v>
      </c>
      <c r="E2839" s="73" t="s">
        <v>2522</v>
      </c>
      <c r="F2839" s="79" t="str">
        <f>INDEX('Crosswalk Particulates'!$B:$B,MATCH('2017 EPA Data'!A2839,'Crosswalk Particulates'!$A:$A,0))</f>
        <v>Electricity Sector</v>
      </c>
      <c r="G2839" s="84">
        <f>INDEX('Crosswalk Particulates'!$E:$E,MATCH('2017 EPA Data'!$B2839,'Crosswalk Particulates'!$D:$D,0))</f>
        <v>0</v>
      </c>
      <c r="H2839" s="96">
        <f t="shared" si="44"/>
        <v>523437922.66095001</v>
      </c>
    </row>
    <row r="2840" spans="1:8" hidden="1">
      <c r="A2840" s="73" t="s">
        <v>2602</v>
      </c>
      <c r="B2840" s="73" t="s">
        <v>2570</v>
      </c>
      <c r="C2840" s="73" t="s">
        <v>2517</v>
      </c>
      <c r="D2840" s="86">
        <v>576.28679999999997</v>
      </c>
      <c r="E2840" s="73" t="s">
        <v>2518</v>
      </c>
      <c r="F2840" s="79" t="str">
        <f>INDEX('Crosswalk Particulates'!$B:$B,MATCH('2017 EPA Data'!A2840,'Crosswalk Particulates'!$A:$A,0))</f>
        <v>process-other-industry</v>
      </c>
      <c r="G2840" s="84">
        <f>INDEX('Crosswalk Particulates'!$E:$E,MATCH('2017 EPA Data'!$B2840,'Crosswalk Particulates'!$D:$D,0))</f>
        <v>0</v>
      </c>
      <c r="H2840" s="96">
        <f t="shared" si="44"/>
        <v>0</v>
      </c>
    </row>
    <row r="2841" spans="1:8" hidden="1">
      <c r="A2841" s="73" t="s">
        <v>2547</v>
      </c>
      <c r="B2841" s="73" t="s">
        <v>2708</v>
      </c>
      <c r="C2841" s="73" t="s">
        <v>2517</v>
      </c>
      <c r="D2841" s="86">
        <v>575.43545807600003</v>
      </c>
      <c r="E2841" s="73" t="s">
        <v>2518</v>
      </c>
      <c r="F2841" s="79" t="str">
        <f>INDEX('Crosswalk Particulates'!$B:$B,MATCH('2017 EPA Data'!A2841,'Crosswalk Particulates'!$A:$A,0))</f>
        <v>process-other-industry</v>
      </c>
      <c r="G2841" s="84">
        <f>INDEX('Crosswalk Particulates'!$E:$E,MATCH('2017 EPA Data'!$B2841,'Crosswalk Particulates'!$D:$D,0))</f>
        <v>0</v>
      </c>
      <c r="H2841" s="96">
        <f t="shared" si="44"/>
        <v>0</v>
      </c>
    </row>
    <row r="2842" spans="1:8" hidden="1">
      <c r="A2842" s="73" t="s">
        <v>2603</v>
      </c>
      <c r="B2842" s="73" t="s">
        <v>2626</v>
      </c>
      <c r="C2842" s="73" t="s">
        <v>2517</v>
      </c>
      <c r="D2842" s="86">
        <v>573.48950987465946</v>
      </c>
      <c r="E2842" s="73" t="s">
        <v>2518</v>
      </c>
      <c r="F2842" s="79" t="str">
        <f>INDEX('Crosswalk Particulates'!$B:$B,MATCH('2017 EPA Data'!A2842,'Crosswalk Particulates'!$A:$A,0))</f>
        <v>Transportation Sector</v>
      </c>
      <c r="G2842" s="84">
        <f>INDEX('Crosswalk Particulates'!$E:$E,MATCH('2017 EPA Data'!$B2842,'Crosswalk Particulates'!$D:$D,0))</f>
        <v>0</v>
      </c>
      <c r="H2842" s="96">
        <f t="shared" si="44"/>
        <v>0</v>
      </c>
    </row>
    <row r="2843" spans="1:8" hidden="1">
      <c r="A2843" s="73" t="s">
        <v>2538</v>
      </c>
      <c r="B2843" s="73" t="s">
        <v>2587</v>
      </c>
      <c r="C2843" s="73" t="s">
        <v>2517</v>
      </c>
      <c r="D2843" s="86">
        <v>569</v>
      </c>
      <c r="E2843" s="73" t="s">
        <v>2518</v>
      </c>
      <c r="F2843" s="79" t="str">
        <f>INDEX('Crosswalk Particulates'!$B:$B,MATCH('2017 EPA Data'!A2843,'Crosswalk Particulates'!$A:$A,0))</f>
        <v>process-other-industry</v>
      </c>
      <c r="G2843" s="84">
        <f>INDEX('Crosswalk Particulates'!$E:$E,MATCH('2017 EPA Data'!$B2843,'Crosswalk Particulates'!$D:$D,0))</f>
        <v>0</v>
      </c>
      <c r="H2843" s="96">
        <f t="shared" si="44"/>
        <v>0</v>
      </c>
    </row>
    <row r="2844" spans="1:8" hidden="1">
      <c r="A2844" s="73" t="s">
        <v>2565</v>
      </c>
      <c r="B2844" s="73" t="s">
        <v>2670</v>
      </c>
      <c r="C2844" s="73" t="s">
        <v>2517</v>
      </c>
      <c r="D2844" s="86">
        <v>564.89164340000002</v>
      </c>
      <c r="E2844" s="73" t="s">
        <v>2518</v>
      </c>
      <c r="F2844" s="79" t="str">
        <f>INDEX('Crosswalk Particulates'!$B:$B,MATCH('2017 EPA Data'!A2844,'Crosswalk Particulates'!$A:$A,0))</f>
        <v>Electricity Sector</v>
      </c>
      <c r="G2844" s="84">
        <f>INDEX('Crosswalk Particulates'!$E:$E,MATCH('2017 EPA Data'!$B2844,'Crosswalk Particulates'!$D:$D,0))</f>
        <v>0</v>
      </c>
      <c r="H2844" s="96">
        <f t="shared" si="44"/>
        <v>0</v>
      </c>
    </row>
    <row r="2845" spans="1:8" hidden="1">
      <c r="A2845" s="73" t="s">
        <v>2603</v>
      </c>
      <c r="B2845" s="73" t="s">
        <v>2775</v>
      </c>
      <c r="C2845" s="73" t="s">
        <v>2517</v>
      </c>
      <c r="D2845" s="86">
        <v>562.62440154632441</v>
      </c>
      <c r="E2845" s="73" t="s">
        <v>2518</v>
      </c>
      <c r="F2845" s="79" t="str">
        <f>INDEX('Crosswalk Particulates'!$B:$B,MATCH('2017 EPA Data'!A2845,'Crosswalk Particulates'!$A:$A,0))</f>
        <v>Transportation Sector</v>
      </c>
      <c r="G2845" s="84">
        <f>INDEX('Crosswalk Particulates'!$E:$E,MATCH('2017 EPA Data'!$B2845,'Crosswalk Particulates'!$D:$D,0))</f>
        <v>0</v>
      </c>
      <c r="H2845" s="96">
        <f t="shared" si="44"/>
        <v>0</v>
      </c>
    </row>
    <row r="2846" spans="1:8" hidden="1">
      <c r="A2846" s="73" t="s">
        <v>2582</v>
      </c>
      <c r="B2846" s="73" t="s">
        <v>2540</v>
      </c>
      <c r="C2846" s="73" t="s">
        <v>2517</v>
      </c>
      <c r="D2846" s="86">
        <v>559.68200000000002</v>
      </c>
      <c r="E2846" s="73" t="s">
        <v>2518</v>
      </c>
      <c r="F2846" s="79" t="str">
        <f>INDEX('Crosswalk Particulates'!$B:$B,MATCH('2017 EPA Data'!A2846,'Crosswalk Particulates'!$A:$A,0))</f>
        <v>Commercial Buildings Sector</v>
      </c>
      <c r="G2846" s="84">
        <f>INDEX('Crosswalk Particulates'!$E:$E,MATCH('2017 EPA Data'!$B2846,'Crosswalk Particulates'!$D:$D,0))</f>
        <v>0</v>
      </c>
      <c r="H2846" s="96">
        <f t="shared" si="44"/>
        <v>0</v>
      </c>
    </row>
    <row r="2847" spans="1:8" hidden="1">
      <c r="A2847" s="73" t="s">
        <v>2589</v>
      </c>
      <c r="B2847" s="73" t="s">
        <v>2716</v>
      </c>
      <c r="D2847" s="86">
        <v>558.6589612055584</v>
      </c>
      <c r="E2847" s="73" t="s">
        <v>2522</v>
      </c>
      <c r="F2847" s="79" t="str">
        <f>INDEX('Crosswalk Particulates'!$B:$B,MATCH('2017 EPA Data'!A2847,'Crosswalk Particulates'!$A:$A,0))</f>
        <v>Other-EPA</v>
      </c>
      <c r="G2847" s="84" t="str">
        <f>INDEX('Crosswalk Particulates'!$E:$E,MATCH('2017 EPA Data'!$B2847,'Crosswalk Particulates'!$D:$D,0))</f>
        <v>BC</v>
      </c>
      <c r="H2847" s="96">
        <f t="shared" si="44"/>
        <v>506807487.19104284</v>
      </c>
    </row>
    <row r="2848" spans="1:8" hidden="1">
      <c r="A2848" s="73" t="s">
        <v>2632</v>
      </c>
      <c r="B2848" s="73" t="s">
        <v>2646</v>
      </c>
      <c r="C2848" s="73" t="s">
        <v>2517</v>
      </c>
      <c r="D2848" s="86">
        <v>556.88284498600001</v>
      </c>
      <c r="E2848" s="73" t="s">
        <v>2518</v>
      </c>
      <c r="F2848" s="79" t="str">
        <f>INDEX('Crosswalk Particulates'!$B:$B,MATCH('2017 EPA Data'!A2848,'Crosswalk Particulates'!$A:$A,0))</f>
        <v>industry-fuel-other</v>
      </c>
      <c r="G2848" s="84">
        <f>INDEX('Crosswalk Particulates'!$E:$E,MATCH('2017 EPA Data'!$B2848,'Crosswalk Particulates'!$D:$D,0))</f>
        <v>0</v>
      </c>
      <c r="H2848" s="96">
        <f t="shared" si="44"/>
        <v>0</v>
      </c>
    </row>
    <row r="2849" spans="1:8" hidden="1">
      <c r="A2849" s="73" t="s">
        <v>2555</v>
      </c>
      <c r="B2849" s="73" t="s">
        <v>2693</v>
      </c>
      <c r="C2849" s="73" t="s">
        <v>2517</v>
      </c>
      <c r="D2849" s="86">
        <v>553.47</v>
      </c>
      <c r="E2849" s="73" t="s">
        <v>2518</v>
      </c>
      <c r="F2849" s="79" t="str">
        <f>INDEX('Crosswalk Particulates'!$B:$B,MATCH('2017 EPA Data'!A2849,'Crosswalk Particulates'!$A:$A,0))</f>
        <v>process-other-industry</v>
      </c>
      <c r="G2849" s="84">
        <f>INDEX('Crosswalk Particulates'!$E:$E,MATCH('2017 EPA Data'!$B2849,'Crosswalk Particulates'!$D:$D,0))</f>
        <v>0</v>
      </c>
      <c r="H2849" s="96">
        <f t="shared" si="44"/>
        <v>0</v>
      </c>
    </row>
    <row r="2850" spans="1:8" hidden="1">
      <c r="A2850" s="73" t="s">
        <v>2619</v>
      </c>
      <c r="B2850" s="73" t="s">
        <v>2574</v>
      </c>
      <c r="C2850" s="73" t="s">
        <v>2517</v>
      </c>
      <c r="D2850" s="86">
        <v>552.02161000000001</v>
      </c>
      <c r="E2850" s="73" t="s">
        <v>2518</v>
      </c>
      <c r="F2850" s="79" t="str">
        <f>INDEX('Crosswalk Particulates'!$B:$B,MATCH('2017 EPA Data'!A2850,'Crosswalk Particulates'!$A:$A,0))</f>
        <v>process-iron and steel-industry</v>
      </c>
      <c r="G2850" s="84">
        <f>INDEX('Crosswalk Particulates'!$E:$E,MATCH('2017 EPA Data'!$B2850,'Crosswalk Particulates'!$D:$D,0))</f>
        <v>0</v>
      </c>
      <c r="H2850" s="96">
        <f t="shared" si="44"/>
        <v>0</v>
      </c>
    </row>
    <row r="2851" spans="1:8" hidden="1">
      <c r="A2851" s="73" t="s">
        <v>2602</v>
      </c>
      <c r="B2851" s="73" t="s">
        <v>2594</v>
      </c>
      <c r="C2851" s="73" t="s">
        <v>2517</v>
      </c>
      <c r="D2851" s="86">
        <v>551.63912200000004</v>
      </c>
      <c r="E2851" s="73" t="s">
        <v>2518</v>
      </c>
      <c r="F2851" s="79" t="str">
        <f>INDEX('Crosswalk Particulates'!$B:$B,MATCH('2017 EPA Data'!A2851,'Crosswalk Particulates'!$A:$A,0))</f>
        <v>process-other-industry</v>
      </c>
      <c r="G2851" s="84">
        <f>INDEX('Crosswalk Particulates'!$E:$E,MATCH('2017 EPA Data'!$B2851,'Crosswalk Particulates'!$D:$D,0))</f>
        <v>0</v>
      </c>
      <c r="H2851" s="96">
        <f t="shared" si="44"/>
        <v>0</v>
      </c>
    </row>
    <row r="2852" spans="1:8" hidden="1">
      <c r="A2852" s="73" t="s">
        <v>2534</v>
      </c>
      <c r="B2852" s="73" t="s">
        <v>2675</v>
      </c>
      <c r="C2852" s="73" t="s">
        <v>2517</v>
      </c>
      <c r="D2852" s="86">
        <v>550.49141164786442</v>
      </c>
      <c r="E2852" s="73" t="s">
        <v>2518</v>
      </c>
      <c r="F2852" s="79" t="str">
        <f>INDEX('Crosswalk Particulates'!$B:$B,MATCH('2017 EPA Data'!A2852,'Crosswalk Particulates'!$A:$A,0))</f>
        <v>Other-EPA</v>
      </c>
      <c r="G2852" s="84">
        <f>INDEX('Crosswalk Particulates'!$E:$E,MATCH('2017 EPA Data'!$B2852,'Crosswalk Particulates'!$D:$D,0))</f>
        <v>0</v>
      </c>
      <c r="H2852" s="96">
        <f t="shared" si="44"/>
        <v>0</v>
      </c>
    </row>
    <row r="2853" spans="1:8" hidden="1">
      <c r="A2853" s="73" t="s">
        <v>2602</v>
      </c>
      <c r="B2853" s="73" t="s">
        <v>2577</v>
      </c>
      <c r="C2853" s="73" t="s">
        <v>2517</v>
      </c>
      <c r="D2853" s="86">
        <v>549.33234000000004</v>
      </c>
      <c r="E2853" s="73" t="s">
        <v>2518</v>
      </c>
      <c r="F2853" s="79" t="str">
        <f>INDEX('Crosswalk Particulates'!$B:$B,MATCH('2017 EPA Data'!A2853,'Crosswalk Particulates'!$A:$A,0))</f>
        <v>process-other-industry</v>
      </c>
      <c r="G2853" s="84">
        <f>INDEX('Crosswalk Particulates'!$E:$E,MATCH('2017 EPA Data'!$B2853,'Crosswalk Particulates'!$D:$D,0))</f>
        <v>0</v>
      </c>
      <c r="H2853" s="96">
        <f t="shared" si="44"/>
        <v>0</v>
      </c>
    </row>
    <row r="2854" spans="1:8" hidden="1">
      <c r="A2854" s="73" t="s">
        <v>2586</v>
      </c>
      <c r="B2854" s="73" t="s">
        <v>2710</v>
      </c>
      <c r="C2854" s="73" t="s">
        <v>2517</v>
      </c>
      <c r="D2854" s="86">
        <v>548.10735602</v>
      </c>
      <c r="E2854" s="73" t="s">
        <v>2518</v>
      </c>
      <c r="F2854" s="79" t="str">
        <f>INDEX('Crosswalk Particulates'!$B:$B,MATCH('2017 EPA Data'!A2854,'Crosswalk Particulates'!$A:$A,0))</f>
        <v>process-other-industry</v>
      </c>
      <c r="G2854" s="84">
        <f>INDEX('Crosswalk Particulates'!$E:$E,MATCH('2017 EPA Data'!$B2854,'Crosswalk Particulates'!$D:$D,0))</f>
        <v>0</v>
      </c>
      <c r="H2854" s="96">
        <f t="shared" si="44"/>
        <v>0</v>
      </c>
    </row>
    <row r="2855" spans="1:8" hidden="1">
      <c r="A2855" s="73" t="s">
        <v>2565</v>
      </c>
      <c r="B2855" s="73" t="s">
        <v>2739</v>
      </c>
      <c r="C2855" s="73" t="s">
        <v>2517</v>
      </c>
      <c r="D2855" s="86">
        <v>547.6995412</v>
      </c>
      <c r="E2855" s="73" t="s">
        <v>2518</v>
      </c>
      <c r="F2855" s="79" t="str">
        <f>INDEX('Crosswalk Particulates'!$B:$B,MATCH('2017 EPA Data'!A2855,'Crosswalk Particulates'!$A:$A,0))</f>
        <v>Electricity Sector</v>
      </c>
      <c r="G2855" s="84">
        <f>INDEX('Crosswalk Particulates'!$E:$E,MATCH('2017 EPA Data'!$B2855,'Crosswalk Particulates'!$D:$D,0))</f>
        <v>0</v>
      </c>
      <c r="H2855" s="96">
        <f t="shared" si="44"/>
        <v>0</v>
      </c>
    </row>
    <row r="2856" spans="1:8" hidden="1">
      <c r="A2856" s="73" t="s">
        <v>2603</v>
      </c>
      <c r="B2856" s="73" t="s">
        <v>2729</v>
      </c>
      <c r="C2856" s="73" t="s">
        <v>2517</v>
      </c>
      <c r="D2856" s="86">
        <v>542.95559925887221</v>
      </c>
      <c r="E2856" s="73" t="s">
        <v>2518</v>
      </c>
      <c r="F2856" s="79" t="str">
        <f>INDEX('Crosswalk Particulates'!$B:$B,MATCH('2017 EPA Data'!A2856,'Crosswalk Particulates'!$A:$A,0))</f>
        <v>Transportation Sector</v>
      </c>
      <c r="G2856" s="84">
        <f>INDEX('Crosswalk Particulates'!$E:$E,MATCH('2017 EPA Data'!$B2856,'Crosswalk Particulates'!$D:$D,0))</f>
        <v>0</v>
      </c>
      <c r="H2856" s="96">
        <f t="shared" si="44"/>
        <v>0</v>
      </c>
    </row>
    <row r="2857" spans="1:8" hidden="1">
      <c r="A2857" s="73" t="s">
        <v>2603</v>
      </c>
      <c r="B2857" s="73" t="s">
        <v>2643</v>
      </c>
      <c r="C2857" s="73" t="s">
        <v>2517</v>
      </c>
      <c r="D2857" s="86">
        <v>542.95559925887221</v>
      </c>
      <c r="E2857" s="73" t="s">
        <v>2518</v>
      </c>
      <c r="F2857" s="79" t="str">
        <f>INDEX('Crosswalk Particulates'!$B:$B,MATCH('2017 EPA Data'!A2857,'Crosswalk Particulates'!$A:$A,0))</f>
        <v>Transportation Sector</v>
      </c>
      <c r="G2857" s="84">
        <f>INDEX('Crosswalk Particulates'!$E:$E,MATCH('2017 EPA Data'!$B2857,'Crosswalk Particulates'!$D:$D,0))</f>
        <v>0</v>
      </c>
      <c r="H2857" s="96">
        <f t="shared" si="44"/>
        <v>0</v>
      </c>
    </row>
    <row r="2858" spans="1:8" hidden="1">
      <c r="A2858" s="73" t="s">
        <v>2619</v>
      </c>
      <c r="B2858" s="73" t="s">
        <v>2540</v>
      </c>
      <c r="C2858" s="73" t="s">
        <v>2517</v>
      </c>
      <c r="D2858" s="86">
        <v>540.11400000000003</v>
      </c>
      <c r="E2858" s="73" t="s">
        <v>2518</v>
      </c>
      <c r="F2858" s="79" t="str">
        <f>INDEX('Crosswalk Particulates'!$B:$B,MATCH('2017 EPA Data'!A2858,'Crosswalk Particulates'!$A:$A,0))</f>
        <v>process-iron and steel-industry</v>
      </c>
      <c r="G2858" s="84">
        <f>INDEX('Crosswalk Particulates'!$E:$E,MATCH('2017 EPA Data'!$B2858,'Crosswalk Particulates'!$D:$D,0))</f>
        <v>0</v>
      </c>
      <c r="H2858" s="96">
        <f t="shared" si="44"/>
        <v>0</v>
      </c>
    </row>
    <row r="2859" spans="1:8" hidden="1">
      <c r="A2859" s="73" t="s">
        <v>2629</v>
      </c>
      <c r="B2859" s="73" t="s">
        <v>2699</v>
      </c>
      <c r="C2859" s="73" t="s">
        <v>2517</v>
      </c>
      <c r="D2859" s="86">
        <v>534.96590000000003</v>
      </c>
      <c r="E2859" s="73" t="s">
        <v>2518</v>
      </c>
      <c r="F2859" s="79" t="str">
        <f>INDEX('Crosswalk Particulates'!$B:$B,MATCH('2017 EPA Data'!A2859,'Crosswalk Particulates'!$A:$A,0))</f>
        <v>industry-fuel-oil</v>
      </c>
      <c r="G2859" s="84">
        <f>INDEX('Crosswalk Particulates'!$E:$E,MATCH('2017 EPA Data'!$B2859,'Crosswalk Particulates'!$D:$D,0))</f>
        <v>0</v>
      </c>
      <c r="H2859" s="96">
        <f t="shared" si="44"/>
        <v>0</v>
      </c>
    </row>
    <row r="2860" spans="1:8" hidden="1">
      <c r="A2860" s="73" t="s">
        <v>2538</v>
      </c>
      <c r="B2860" s="73" t="s">
        <v>2673</v>
      </c>
      <c r="C2860" s="73" t="s">
        <v>2517</v>
      </c>
      <c r="D2860" s="86">
        <v>532.93802523750003</v>
      </c>
      <c r="E2860" s="73" t="s">
        <v>2518</v>
      </c>
      <c r="F2860" s="79" t="str">
        <f>INDEX('Crosswalk Particulates'!$B:$B,MATCH('2017 EPA Data'!A2860,'Crosswalk Particulates'!$A:$A,0))</f>
        <v>process-other-industry</v>
      </c>
      <c r="G2860" s="84">
        <f>INDEX('Crosswalk Particulates'!$E:$E,MATCH('2017 EPA Data'!$B2860,'Crosswalk Particulates'!$D:$D,0))</f>
        <v>0</v>
      </c>
      <c r="H2860" s="96">
        <f t="shared" si="44"/>
        <v>0</v>
      </c>
    </row>
    <row r="2861" spans="1:8" hidden="1">
      <c r="A2861" s="73" t="s">
        <v>2551</v>
      </c>
      <c r="B2861" s="73" t="s">
        <v>2732</v>
      </c>
      <c r="D2861" s="86">
        <v>532.38696318010091</v>
      </c>
      <c r="E2861" s="73" t="s">
        <v>2522</v>
      </c>
      <c r="F2861" s="79" t="str">
        <f>INDEX('Crosswalk Particulates'!$B:$B,MATCH('2017 EPA Data'!A2861,'Crosswalk Particulates'!$A:$A,0))</f>
        <v>industry-fuel-natural gas</v>
      </c>
      <c r="G2861" s="84">
        <f>INDEX('Crosswalk Particulates'!$E:$E,MATCH('2017 EPA Data'!$B2861,'Crosswalk Particulates'!$D:$D,0))</f>
        <v>0</v>
      </c>
      <c r="H2861" s="96">
        <f t="shared" si="44"/>
        <v>482973903.14893359</v>
      </c>
    </row>
    <row r="2862" spans="1:8" hidden="1">
      <c r="A2862" s="73" t="s">
        <v>2596</v>
      </c>
      <c r="B2862" s="73" t="s">
        <v>2573</v>
      </c>
      <c r="C2862" s="73" t="s">
        <v>2517</v>
      </c>
      <c r="D2862" s="86">
        <v>531.58068691999995</v>
      </c>
      <c r="E2862" s="73" t="s">
        <v>2518</v>
      </c>
      <c r="F2862" s="79" t="str">
        <f>INDEX('Crosswalk Particulates'!$B:$B,MATCH('2017 EPA Data'!A2862,'Crosswalk Particulates'!$A:$A,0))</f>
        <v>industry-fuel-coal</v>
      </c>
      <c r="G2862" s="84">
        <f>INDEX('Crosswalk Particulates'!$E:$E,MATCH('2017 EPA Data'!$B2862,'Crosswalk Particulates'!$D:$D,0))</f>
        <v>0</v>
      </c>
      <c r="H2862" s="96">
        <f t="shared" si="44"/>
        <v>0</v>
      </c>
    </row>
    <row r="2863" spans="1:8" hidden="1">
      <c r="A2863" s="73" t="s">
        <v>2595</v>
      </c>
      <c r="B2863" s="73" t="s">
        <v>2691</v>
      </c>
      <c r="C2863" s="73" t="s">
        <v>2517</v>
      </c>
      <c r="D2863" s="86">
        <v>530.6</v>
      </c>
      <c r="E2863" s="73" t="s">
        <v>2518</v>
      </c>
      <c r="F2863" s="79" t="str">
        <f>INDEX('Crosswalk Particulates'!$B:$B,MATCH('2017 EPA Data'!A2863,'Crosswalk Particulates'!$A:$A,0))</f>
        <v>process-other-industry</v>
      </c>
      <c r="G2863" s="84">
        <f>INDEX('Crosswalk Particulates'!$E:$E,MATCH('2017 EPA Data'!$B2863,'Crosswalk Particulates'!$D:$D,0))</f>
        <v>0</v>
      </c>
      <c r="H2863" s="96">
        <f t="shared" si="44"/>
        <v>0</v>
      </c>
    </row>
    <row r="2864" spans="1:8" hidden="1">
      <c r="A2864" s="73" t="s">
        <v>2534</v>
      </c>
      <c r="B2864" s="73" t="s">
        <v>2643</v>
      </c>
      <c r="C2864" s="73" t="s">
        <v>2517</v>
      </c>
      <c r="D2864" s="86">
        <v>529.07859645586973</v>
      </c>
      <c r="E2864" s="73" t="s">
        <v>2518</v>
      </c>
      <c r="F2864" s="79" t="str">
        <f>INDEX('Crosswalk Particulates'!$B:$B,MATCH('2017 EPA Data'!A2864,'Crosswalk Particulates'!$A:$A,0))</f>
        <v>Other-EPA</v>
      </c>
      <c r="G2864" s="84">
        <f>INDEX('Crosswalk Particulates'!$E:$E,MATCH('2017 EPA Data'!$B2864,'Crosswalk Particulates'!$D:$D,0))</f>
        <v>0</v>
      </c>
      <c r="H2864" s="96">
        <f t="shared" si="44"/>
        <v>0</v>
      </c>
    </row>
    <row r="2865" spans="1:8" hidden="1">
      <c r="A2865" s="73" t="s">
        <v>2607</v>
      </c>
      <c r="B2865" s="73" t="s">
        <v>2673</v>
      </c>
      <c r="C2865" s="73" t="s">
        <v>2517</v>
      </c>
      <c r="D2865" s="86">
        <v>528.44082000000003</v>
      </c>
      <c r="E2865" s="73" t="s">
        <v>2518</v>
      </c>
      <c r="F2865" s="79" t="str">
        <f>INDEX('Crosswalk Particulates'!$B:$B,MATCH('2017 EPA Data'!A2865,'Crosswalk Particulates'!$A:$A,0))</f>
        <v>process-cement-industry</v>
      </c>
      <c r="G2865" s="84">
        <f>INDEX('Crosswalk Particulates'!$E:$E,MATCH('2017 EPA Data'!$B2865,'Crosswalk Particulates'!$D:$D,0))</f>
        <v>0</v>
      </c>
      <c r="H2865" s="96">
        <f t="shared" si="44"/>
        <v>0</v>
      </c>
    </row>
    <row r="2866" spans="1:8" hidden="1">
      <c r="A2866" s="73" t="s">
        <v>2649</v>
      </c>
      <c r="B2866" s="73" t="s">
        <v>2634</v>
      </c>
      <c r="D2866" s="86">
        <v>525.73167466012922</v>
      </c>
      <c r="E2866" s="73" t="s">
        <v>2522</v>
      </c>
      <c r="F2866" s="79" t="str">
        <f>INDEX('Crosswalk Particulates'!$B:$B,MATCH('2017 EPA Data'!A2866,'Crosswalk Particulates'!$A:$A,0))</f>
        <v>Electricity Sector</v>
      </c>
      <c r="G2866" s="84" t="str">
        <f>INDEX('Crosswalk Particulates'!$E:$E,MATCH('2017 EPA Data'!$B2866,'Crosswalk Particulates'!$D:$D,0))</f>
        <v>OC</v>
      </c>
      <c r="H2866" s="96">
        <f t="shared" si="44"/>
        <v>476936319.78311837</v>
      </c>
    </row>
    <row r="2867" spans="1:8" hidden="1">
      <c r="A2867" s="73" t="s">
        <v>2601</v>
      </c>
      <c r="B2867" s="73" t="s">
        <v>2732</v>
      </c>
      <c r="D2867" s="86">
        <v>525.49394252331854</v>
      </c>
      <c r="E2867" s="73" t="s">
        <v>2522</v>
      </c>
      <c r="F2867" s="79" t="str">
        <f>INDEX('Crosswalk Particulates'!$B:$B,MATCH('2017 EPA Data'!A2867,'Crosswalk Particulates'!$A:$A,0))</f>
        <v>Commercial Buildings Sector</v>
      </c>
      <c r="G2867" s="84">
        <f>INDEX('Crosswalk Particulates'!$E:$E,MATCH('2017 EPA Data'!$B2867,'Crosswalk Particulates'!$D:$D,0))</f>
        <v>0</v>
      </c>
      <c r="H2867" s="96">
        <f t="shared" si="44"/>
        <v>476720652.55991381</v>
      </c>
    </row>
    <row r="2868" spans="1:8" hidden="1">
      <c r="A2868" s="73" t="s">
        <v>2532</v>
      </c>
      <c r="B2868" s="73" t="s">
        <v>2685</v>
      </c>
      <c r="C2868" s="73" t="s">
        <v>2517</v>
      </c>
      <c r="D2868" s="86">
        <v>520.03031036663037</v>
      </c>
      <c r="E2868" s="73" t="s">
        <v>2518</v>
      </c>
      <c r="F2868" s="79" t="str">
        <f>INDEX('Crosswalk Particulates'!$B:$B,MATCH('2017 EPA Data'!A2868,'Crosswalk Particulates'!$A:$A,0))</f>
        <v>Other-EPA</v>
      </c>
      <c r="G2868" s="84">
        <f>INDEX('Crosswalk Particulates'!$E:$E,MATCH('2017 EPA Data'!$B2868,'Crosswalk Particulates'!$D:$D,0))</f>
        <v>0</v>
      </c>
      <c r="H2868" s="96">
        <f t="shared" si="44"/>
        <v>0</v>
      </c>
    </row>
    <row r="2869" spans="1:8" hidden="1">
      <c r="A2869" s="73" t="s">
        <v>2586</v>
      </c>
      <c r="B2869" s="73" t="s">
        <v>2720</v>
      </c>
      <c r="C2869" s="73" t="s">
        <v>2517</v>
      </c>
      <c r="D2869" s="86">
        <v>518.04337902715997</v>
      </c>
      <c r="E2869" s="73" t="s">
        <v>2518</v>
      </c>
      <c r="F2869" s="79" t="str">
        <f>INDEX('Crosswalk Particulates'!$B:$B,MATCH('2017 EPA Data'!A2869,'Crosswalk Particulates'!$A:$A,0))</f>
        <v>process-other-industry</v>
      </c>
      <c r="G2869" s="84">
        <f>INDEX('Crosswalk Particulates'!$E:$E,MATCH('2017 EPA Data'!$B2869,'Crosswalk Particulates'!$D:$D,0))</f>
        <v>0</v>
      </c>
      <c r="H2869" s="96">
        <f t="shared" si="44"/>
        <v>0</v>
      </c>
    </row>
    <row r="2870" spans="1:8" hidden="1">
      <c r="A2870" s="73" t="s">
        <v>2519</v>
      </c>
      <c r="B2870" s="73" t="s">
        <v>2772</v>
      </c>
      <c r="C2870" s="73" t="s">
        <v>2517</v>
      </c>
      <c r="D2870" s="86">
        <v>517.29253631999995</v>
      </c>
      <c r="E2870" s="73" t="s">
        <v>2518</v>
      </c>
      <c r="F2870" s="79" t="str">
        <f>INDEX('Crosswalk Particulates'!$B:$B,MATCH('2017 EPA Data'!A2870,'Crosswalk Particulates'!$A:$A,0))</f>
        <v>process-other-industry</v>
      </c>
      <c r="G2870" s="84">
        <f>INDEX('Crosswalk Particulates'!$E:$E,MATCH('2017 EPA Data'!$B2870,'Crosswalk Particulates'!$D:$D,0))</f>
        <v>0</v>
      </c>
      <c r="H2870" s="96">
        <f t="shared" si="44"/>
        <v>0</v>
      </c>
    </row>
    <row r="2871" spans="1:8" hidden="1">
      <c r="A2871" s="73" t="s">
        <v>2629</v>
      </c>
      <c r="B2871" s="73" t="s">
        <v>2679</v>
      </c>
      <c r="C2871" s="73" t="s">
        <v>2517</v>
      </c>
      <c r="D2871" s="86">
        <v>516.80300000842863</v>
      </c>
      <c r="E2871" s="73" t="s">
        <v>2518</v>
      </c>
      <c r="F2871" s="79" t="str">
        <f>INDEX('Crosswalk Particulates'!$B:$B,MATCH('2017 EPA Data'!A2871,'Crosswalk Particulates'!$A:$A,0))</f>
        <v>industry-fuel-oil</v>
      </c>
      <c r="G2871" s="84">
        <f>INDEX('Crosswalk Particulates'!$E:$E,MATCH('2017 EPA Data'!$B2871,'Crosswalk Particulates'!$D:$D,0))</f>
        <v>0</v>
      </c>
      <c r="H2871" s="96">
        <f t="shared" si="44"/>
        <v>0</v>
      </c>
    </row>
    <row r="2872" spans="1:8" hidden="1">
      <c r="A2872" s="73" t="s">
        <v>2602</v>
      </c>
      <c r="B2872" s="73" t="s">
        <v>2761</v>
      </c>
      <c r="C2872" s="73" t="s">
        <v>2517</v>
      </c>
      <c r="D2872" s="86">
        <v>515.38513999999998</v>
      </c>
      <c r="E2872" s="73" t="s">
        <v>2518</v>
      </c>
      <c r="F2872" s="79" t="str">
        <f>INDEX('Crosswalk Particulates'!$B:$B,MATCH('2017 EPA Data'!A2872,'Crosswalk Particulates'!$A:$A,0))</f>
        <v>process-other-industry</v>
      </c>
      <c r="G2872" s="84">
        <f>INDEX('Crosswalk Particulates'!$E:$E,MATCH('2017 EPA Data'!$B2872,'Crosswalk Particulates'!$D:$D,0))</f>
        <v>0</v>
      </c>
      <c r="H2872" s="96">
        <f t="shared" si="44"/>
        <v>0</v>
      </c>
    </row>
    <row r="2873" spans="1:8" hidden="1">
      <c r="A2873" s="73" t="s">
        <v>2565</v>
      </c>
      <c r="B2873" s="73" t="s">
        <v>2717</v>
      </c>
      <c r="C2873" s="73" t="s">
        <v>2517</v>
      </c>
      <c r="D2873" s="86">
        <v>513.38954000000001</v>
      </c>
      <c r="E2873" s="73" t="s">
        <v>2518</v>
      </c>
      <c r="F2873" s="79" t="str">
        <f>INDEX('Crosswalk Particulates'!$B:$B,MATCH('2017 EPA Data'!A2873,'Crosswalk Particulates'!$A:$A,0))</f>
        <v>Electricity Sector</v>
      </c>
      <c r="G2873" s="84">
        <f>INDEX('Crosswalk Particulates'!$E:$E,MATCH('2017 EPA Data'!$B2873,'Crosswalk Particulates'!$D:$D,0))</f>
        <v>0</v>
      </c>
      <c r="H2873" s="96">
        <f t="shared" si="44"/>
        <v>0</v>
      </c>
    </row>
    <row r="2874" spans="1:8" hidden="1">
      <c r="A2874" s="73" t="s">
        <v>2664</v>
      </c>
      <c r="B2874" s="73" t="s">
        <v>2753</v>
      </c>
      <c r="D2874" s="86">
        <v>513.1819779780011</v>
      </c>
      <c r="E2874" s="73" t="s">
        <v>2522</v>
      </c>
      <c r="F2874" s="79" t="str">
        <f>INDEX('Crosswalk Particulates'!$B:$B,MATCH('2017 EPA Data'!A2874,'Crosswalk Particulates'!$A:$A,0))</f>
        <v>Commercial Buildings Sector</v>
      </c>
      <c r="G2874" s="84">
        <f>INDEX('Crosswalk Particulates'!$E:$E,MATCH('2017 EPA Data'!$B2874,'Crosswalk Particulates'!$D:$D,0))</f>
        <v>0</v>
      </c>
      <c r="H2874" s="96">
        <f t="shared" si="44"/>
        <v>465551412.92195582</v>
      </c>
    </row>
    <row r="2875" spans="1:8" hidden="1">
      <c r="A2875" s="73" t="s">
        <v>2554</v>
      </c>
      <c r="B2875" s="73" t="s">
        <v>2630</v>
      </c>
      <c r="D2875" s="86">
        <v>513.13171814561804</v>
      </c>
      <c r="E2875" s="73" t="s">
        <v>2522</v>
      </c>
      <c r="F2875" s="79" t="str">
        <f>INDEX('Crosswalk Particulates'!$B:$B,MATCH('2017 EPA Data'!A2875,'Crosswalk Particulates'!$A:$A,0))</f>
        <v>Transportation Sector</v>
      </c>
      <c r="G2875" s="84">
        <f>INDEX('Crosswalk Particulates'!$E:$E,MATCH('2017 EPA Data'!$B2875,'Crosswalk Particulates'!$D:$D,0))</f>
        <v>0</v>
      </c>
      <c r="H2875" s="96">
        <f t="shared" si="44"/>
        <v>465505817.91475904</v>
      </c>
    </row>
    <row r="2876" spans="1:8" hidden="1">
      <c r="A2876" s="73" t="s">
        <v>2565</v>
      </c>
      <c r="B2876" s="73" t="s">
        <v>2621</v>
      </c>
      <c r="C2876" s="73" t="s">
        <v>2517</v>
      </c>
      <c r="D2876" s="86">
        <v>512.82542123166002</v>
      </c>
      <c r="E2876" s="73" t="s">
        <v>2518</v>
      </c>
      <c r="F2876" s="79" t="str">
        <f>INDEX('Crosswalk Particulates'!$B:$B,MATCH('2017 EPA Data'!A2876,'Crosswalk Particulates'!$A:$A,0))</f>
        <v>Electricity Sector</v>
      </c>
      <c r="G2876" s="84">
        <f>INDEX('Crosswalk Particulates'!$E:$E,MATCH('2017 EPA Data'!$B2876,'Crosswalk Particulates'!$D:$D,0))</f>
        <v>0</v>
      </c>
      <c r="H2876" s="96">
        <f t="shared" si="44"/>
        <v>0</v>
      </c>
    </row>
    <row r="2877" spans="1:8" hidden="1">
      <c r="A2877" s="73" t="s">
        <v>2647</v>
      </c>
      <c r="B2877" s="73" t="s">
        <v>2751</v>
      </c>
      <c r="C2877" s="73" t="s">
        <v>2517</v>
      </c>
      <c r="D2877" s="86">
        <v>512.48439709957222</v>
      </c>
      <c r="E2877" s="73" t="s">
        <v>2518</v>
      </c>
      <c r="F2877" s="79" t="str">
        <f>INDEX('Crosswalk Particulates'!$B:$B,MATCH('2017 EPA Data'!A2877,'Crosswalk Particulates'!$A:$A,0))</f>
        <v>process-mining-industry</v>
      </c>
      <c r="G2877" s="84">
        <f>INDEX('Crosswalk Particulates'!$E:$E,MATCH('2017 EPA Data'!$B2877,'Crosswalk Particulates'!$D:$D,0))</f>
        <v>0</v>
      </c>
      <c r="H2877" s="96">
        <f t="shared" si="44"/>
        <v>0</v>
      </c>
    </row>
    <row r="2878" spans="1:8" hidden="1">
      <c r="A2878" s="73" t="s">
        <v>2559</v>
      </c>
      <c r="B2878" s="73" t="s">
        <v>2728</v>
      </c>
      <c r="C2878" s="73" t="s">
        <v>2517</v>
      </c>
      <c r="D2878" s="86">
        <v>509.98313455745006</v>
      </c>
      <c r="E2878" s="73" t="s">
        <v>2518</v>
      </c>
      <c r="F2878" s="79" t="str">
        <f>INDEX('Crosswalk Particulates'!$B:$B,MATCH('2017 EPA Data'!A2878,'Crosswalk Particulates'!$A:$A,0))</f>
        <v>process-waste-industry</v>
      </c>
      <c r="G2878" s="84">
        <f>INDEX('Crosswalk Particulates'!$E:$E,MATCH('2017 EPA Data'!$B2878,'Crosswalk Particulates'!$D:$D,0))</f>
        <v>0</v>
      </c>
      <c r="H2878" s="96">
        <f t="shared" si="44"/>
        <v>0</v>
      </c>
    </row>
    <row r="2879" spans="1:8" hidden="1">
      <c r="A2879" s="73" t="s">
        <v>2631</v>
      </c>
      <c r="B2879" s="73" t="s">
        <v>2753</v>
      </c>
      <c r="D2879" s="86">
        <v>509.74731061855022</v>
      </c>
      <c r="E2879" s="73" t="s">
        <v>2522</v>
      </c>
      <c r="F2879" s="79" t="str">
        <f>INDEX('Crosswalk Particulates'!$B:$B,MATCH('2017 EPA Data'!A2879,'Crosswalk Particulates'!$A:$A,0))</f>
        <v>Residential Buildings Sector</v>
      </c>
      <c r="G2879" s="84">
        <f>INDEX('Crosswalk Particulates'!$E:$E,MATCH('2017 EPA Data'!$B2879,'Crosswalk Particulates'!$D:$D,0))</f>
        <v>0</v>
      </c>
      <c r="H2879" s="96">
        <f t="shared" si="44"/>
        <v>462435531.40092194</v>
      </c>
    </row>
    <row r="2880" spans="1:8" hidden="1">
      <c r="A2880" s="73" t="s">
        <v>2538</v>
      </c>
      <c r="B2880" s="73" t="s">
        <v>2702</v>
      </c>
      <c r="C2880" s="73" t="s">
        <v>2517</v>
      </c>
      <c r="D2880" s="86">
        <v>509.2</v>
      </c>
      <c r="E2880" s="73" t="s">
        <v>2518</v>
      </c>
      <c r="F2880" s="79" t="str">
        <f>INDEX('Crosswalk Particulates'!$B:$B,MATCH('2017 EPA Data'!A2880,'Crosswalk Particulates'!$A:$A,0))</f>
        <v>process-other-industry</v>
      </c>
      <c r="G2880" s="84">
        <f>INDEX('Crosswalk Particulates'!$E:$E,MATCH('2017 EPA Data'!$B2880,'Crosswalk Particulates'!$D:$D,0))</f>
        <v>0</v>
      </c>
      <c r="H2880" s="96">
        <f t="shared" si="44"/>
        <v>0</v>
      </c>
    </row>
    <row r="2881" spans="1:8" hidden="1">
      <c r="A2881" s="73" t="s">
        <v>2592</v>
      </c>
      <c r="B2881" s="73" t="s">
        <v>2722</v>
      </c>
      <c r="C2881" s="73" t="s">
        <v>2517</v>
      </c>
      <c r="D2881" s="86">
        <v>508.23993999999999</v>
      </c>
      <c r="E2881" s="73" t="s">
        <v>2518</v>
      </c>
      <c r="F2881" s="79" t="str">
        <f>INDEX('Crosswalk Particulates'!$B:$B,MATCH('2017 EPA Data'!A2881,'Crosswalk Particulates'!$A:$A,0))</f>
        <v>process-ngps-industry</v>
      </c>
      <c r="G2881" s="84">
        <f>INDEX('Crosswalk Particulates'!$E:$E,MATCH('2017 EPA Data'!$B2881,'Crosswalk Particulates'!$D:$D,0))</f>
        <v>0</v>
      </c>
      <c r="H2881" s="96">
        <f t="shared" si="44"/>
        <v>0</v>
      </c>
    </row>
    <row r="2882" spans="1:8" hidden="1">
      <c r="A2882" s="73" t="s">
        <v>2591</v>
      </c>
      <c r="B2882" s="73" t="s">
        <v>2753</v>
      </c>
      <c r="D2882" s="86">
        <v>507.80590137058965</v>
      </c>
      <c r="E2882" s="73" t="s">
        <v>2522</v>
      </c>
      <c r="F2882" s="79" t="str">
        <f>INDEX('Crosswalk Particulates'!$B:$B,MATCH('2017 EPA Data'!A2882,'Crosswalk Particulates'!$A:$A,0))</f>
        <v>Other-EPA</v>
      </c>
      <c r="G2882" s="84">
        <f>INDEX('Crosswalk Particulates'!$E:$E,MATCH('2017 EPA Data'!$B2882,'Crosswalk Particulates'!$D:$D,0))</f>
        <v>0</v>
      </c>
      <c r="H2882" s="96">
        <f t="shared" si="44"/>
        <v>460674312.46254653</v>
      </c>
    </row>
    <row r="2883" spans="1:8" hidden="1">
      <c r="A2883" s="73" t="s">
        <v>2664</v>
      </c>
      <c r="B2883" s="73" t="s">
        <v>2516</v>
      </c>
      <c r="C2883" s="73" t="s">
        <v>2517</v>
      </c>
      <c r="D2883" s="86">
        <v>507.78</v>
      </c>
      <c r="E2883" s="73" t="s">
        <v>2518</v>
      </c>
      <c r="F2883" s="79" t="str">
        <f>INDEX('Crosswalk Particulates'!$B:$B,MATCH('2017 EPA Data'!A2883,'Crosswalk Particulates'!$A:$A,0))</f>
        <v>Commercial Buildings Sector</v>
      </c>
      <c r="G2883" s="84">
        <f>INDEX('Crosswalk Particulates'!$E:$E,MATCH('2017 EPA Data'!$B2883,'Crosswalk Particulates'!$D:$D,0))</f>
        <v>0</v>
      </c>
      <c r="H2883" s="96">
        <f t="shared" si="44"/>
        <v>0</v>
      </c>
    </row>
    <row r="2884" spans="1:8" hidden="1">
      <c r="A2884" s="73" t="s">
        <v>2584</v>
      </c>
      <c r="B2884" s="73" t="s">
        <v>2634</v>
      </c>
      <c r="D2884" s="86">
        <v>504.120992460867</v>
      </c>
      <c r="E2884" s="73" t="s">
        <v>2522</v>
      </c>
      <c r="F2884" s="79" t="str">
        <f>INDEX('Crosswalk Particulates'!$B:$B,MATCH('2017 EPA Data'!A2884,'Crosswalk Particulates'!$A:$A,0))</f>
        <v>Electricity Sector</v>
      </c>
      <c r="G2884" s="84" t="str">
        <f>INDEX('Crosswalk Particulates'!$E:$E,MATCH('2017 EPA Data'!$B2884,'Crosswalk Particulates'!$D:$D,0))</f>
        <v>OC</v>
      </c>
      <c r="H2884" s="96">
        <f t="shared" ref="H2884:H2947" si="45">IF(E2884="TON",D2884/metricton_to_shortton,0)*10^6</f>
        <v>457331415.35581374</v>
      </c>
    </row>
    <row r="2885" spans="1:8" hidden="1">
      <c r="A2885" s="73" t="s">
        <v>2631</v>
      </c>
      <c r="B2885" s="73" t="s">
        <v>2740</v>
      </c>
      <c r="C2885" s="73" t="s">
        <v>2517</v>
      </c>
      <c r="D2885" s="86">
        <v>502.83317636480001</v>
      </c>
      <c r="E2885" s="73" t="s">
        <v>2518</v>
      </c>
      <c r="F2885" s="79" t="str">
        <f>INDEX('Crosswalk Particulates'!$B:$B,MATCH('2017 EPA Data'!A2885,'Crosswalk Particulates'!$A:$A,0))</f>
        <v>Residential Buildings Sector</v>
      </c>
      <c r="G2885" s="84">
        <f>INDEX('Crosswalk Particulates'!$E:$E,MATCH('2017 EPA Data'!$B2885,'Crosswalk Particulates'!$D:$D,0))</f>
        <v>0</v>
      </c>
      <c r="H2885" s="96">
        <f t="shared" si="45"/>
        <v>0</v>
      </c>
    </row>
    <row r="2886" spans="1:8" hidden="1">
      <c r="A2886" s="73" t="s">
        <v>2586</v>
      </c>
      <c r="B2886" s="73" t="s">
        <v>2662</v>
      </c>
      <c r="C2886" s="73" t="s">
        <v>2517</v>
      </c>
      <c r="D2886" s="86">
        <v>502.63203607999998</v>
      </c>
      <c r="E2886" s="73" t="s">
        <v>2518</v>
      </c>
      <c r="F2886" s="79" t="str">
        <f>INDEX('Crosswalk Particulates'!$B:$B,MATCH('2017 EPA Data'!A2886,'Crosswalk Particulates'!$A:$A,0))</f>
        <v>process-other-industry</v>
      </c>
      <c r="G2886" s="84">
        <f>INDEX('Crosswalk Particulates'!$E:$E,MATCH('2017 EPA Data'!$B2886,'Crosswalk Particulates'!$D:$D,0))</f>
        <v>0</v>
      </c>
      <c r="H2886" s="96">
        <f t="shared" si="45"/>
        <v>0</v>
      </c>
    </row>
    <row r="2887" spans="1:8" hidden="1">
      <c r="A2887" s="73" t="s">
        <v>2632</v>
      </c>
      <c r="B2887" s="73" t="s">
        <v>2611</v>
      </c>
      <c r="C2887" s="73" t="s">
        <v>2517</v>
      </c>
      <c r="D2887" s="86">
        <v>501.29654498000002</v>
      </c>
      <c r="E2887" s="73" t="s">
        <v>2518</v>
      </c>
      <c r="F2887" s="79" t="str">
        <f>INDEX('Crosswalk Particulates'!$B:$B,MATCH('2017 EPA Data'!A2887,'Crosswalk Particulates'!$A:$A,0))</f>
        <v>industry-fuel-other</v>
      </c>
      <c r="G2887" s="84">
        <f>INDEX('Crosswalk Particulates'!$E:$E,MATCH('2017 EPA Data'!$B2887,'Crosswalk Particulates'!$D:$D,0))</f>
        <v>0</v>
      </c>
      <c r="H2887" s="96">
        <f t="shared" si="45"/>
        <v>0</v>
      </c>
    </row>
    <row r="2888" spans="1:8" hidden="1">
      <c r="A2888" s="73" t="s">
        <v>2692</v>
      </c>
      <c r="B2888" s="73" t="s">
        <v>2539</v>
      </c>
      <c r="C2888" s="73" t="s">
        <v>2517</v>
      </c>
      <c r="D2888" s="86">
        <v>501.26986362348401</v>
      </c>
      <c r="E2888" s="73" t="s">
        <v>2518</v>
      </c>
      <c r="F2888" s="79" t="str">
        <f>INDEX('Crosswalk Particulates'!$B:$B,MATCH('2017 EPA Data'!A2888,'Crosswalk Particulates'!$A:$A,0))</f>
        <v>Residential Buildings Sector</v>
      </c>
      <c r="G2888" s="84">
        <f>INDEX('Crosswalk Particulates'!$E:$E,MATCH('2017 EPA Data'!$B2888,'Crosswalk Particulates'!$D:$D,0))</f>
        <v>0</v>
      </c>
      <c r="H2888" s="96">
        <f t="shared" si="45"/>
        <v>0</v>
      </c>
    </row>
    <row r="2889" spans="1:8" hidden="1">
      <c r="A2889" s="73" t="s">
        <v>2551</v>
      </c>
      <c r="B2889" s="73" t="s">
        <v>2728</v>
      </c>
      <c r="C2889" s="73" t="s">
        <v>2517</v>
      </c>
      <c r="D2889" s="86">
        <v>500.34320792074607</v>
      </c>
      <c r="E2889" s="73" t="s">
        <v>2518</v>
      </c>
      <c r="F2889" s="79" t="str">
        <f>INDEX('Crosswalk Particulates'!$B:$B,MATCH('2017 EPA Data'!A2889,'Crosswalk Particulates'!$A:$A,0))</f>
        <v>industry-fuel-natural gas</v>
      </c>
      <c r="G2889" s="84">
        <f>INDEX('Crosswalk Particulates'!$E:$E,MATCH('2017 EPA Data'!$B2889,'Crosswalk Particulates'!$D:$D,0))</f>
        <v>0</v>
      </c>
      <c r="H2889" s="96">
        <f t="shared" si="45"/>
        <v>0</v>
      </c>
    </row>
    <row r="2890" spans="1:8" hidden="1">
      <c r="A2890" s="73" t="s">
        <v>2565</v>
      </c>
      <c r="B2890" s="73" t="s">
        <v>2695</v>
      </c>
      <c r="C2890" s="73" t="s">
        <v>2517</v>
      </c>
      <c r="D2890" s="86">
        <v>498.01162597256098</v>
      </c>
      <c r="E2890" s="73" t="s">
        <v>2518</v>
      </c>
      <c r="F2890" s="79" t="str">
        <f>INDEX('Crosswalk Particulates'!$B:$B,MATCH('2017 EPA Data'!A2890,'Crosswalk Particulates'!$A:$A,0))</f>
        <v>Electricity Sector</v>
      </c>
      <c r="G2890" s="84">
        <f>INDEX('Crosswalk Particulates'!$E:$E,MATCH('2017 EPA Data'!$B2890,'Crosswalk Particulates'!$D:$D,0))</f>
        <v>0</v>
      </c>
      <c r="H2890" s="96">
        <f t="shared" si="45"/>
        <v>0</v>
      </c>
    </row>
    <row r="2891" spans="1:8" hidden="1">
      <c r="A2891" s="73" t="s">
        <v>2608</v>
      </c>
      <c r="B2891" s="73" t="s">
        <v>2697</v>
      </c>
      <c r="C2891" s="73" t="s">
        <v>2517</v>
      </c>
      <c r="D2891" s="86">
        <v>497.85974814000002</v>
      </c>
      <c r="E2891" s="73" t="s">
        <v>2518</v>
      </c>
      <c r="F2891" s="79" t="str">
        <f>INDEX('Crosswalk Particulates'!$B:$B,MATCH('2017 EPA Data'!A2891,'Crosswalk Particulates'!$A:$A,0))</f>
        <v>Electricity Sector</v>
      </c>
      <c r="G2891" s="84">
        <f>INDEX('Crosswalk Particulates'!$E:$E,MATCH('2017 EPA Data'!$B2891,'Crosswalk Particulates'!$D:$D,0))</f>
        <v>0</v>
      </c>
      <c r="H2891" s="96">
        <f t="shared" si="45"/>
        <v>0</v>
      </c>
    </row>
    <row r="2892" spans="1:8" hidden="1">
      <c r="A2892" s="73" t="s">
        <v>2600</v>
      </c>
      <c r="B2892" s="73" t="s">
        <v>2751</v>
      </c>
      <c r="C2892" s="73" t="s">
        <v>2517</v>
      </c>
      <c r="D2892" s="86">
        <v>496.87583159476839</v>
      </c>
      <c r="E2892" s="73" t="s">
        <v>2518</v>
      </c>
      <c r="F2892" s="79" t="str">
        <f>INDEX('Crosswalk Particulates'!$B:$B,MATCH('2017 EPA Data'!A2892,'Crosswalk Particulates'!$A:$A,0))</f>
        <v>industry-fuel-biomass</v>
      </c>
      <c r="G2892" s="84">
        <f>INDEX('Crosswalk Particulates'!$E:$E,MATCH('2017 EPA Data'!$B2892,'Crosswalk Particulates'!$D:$D,0))</f>
        <v>0</v>
      </c>
      <c r="H2892" s="96">
        <f t="shared" si="45"/>
        <v>0</v>
      </c>
    </row>
    <row r="2893" spans="1:8" hidden="1">
      <c r="A2893" s="73" t="s">
        <v>2546</v>
      </c>
      <c r="B2893" s="73" t="s">
        <v>2622</v>
      </c>
      <c r="C2893" s="73" t="s">
        <v>2623</v>
      </c>
      <c r="D2893" s="86">
        <v>496.66718120751</v>
      </c>
      <c r="E2893" s="73" t="s">
        <v>2518</v>
      </c>
      <c r="F2893" s="79" t="str">
        <f>INDEX('Crosswalk Particulates'!$B:$B,MATCH('2017 EPA Data'!A2893,'Crosswalk Particulates'!$A:$A,0))</f>
        <v>process-other-industry</v>
      </c>
      <c r="G2893" s="84">
        <f>INDEX('Crosswalk Particulates'!$E:$E,MATCH('2017 EPA Data'!$B2893,'Crosswalk Particulates'!$D:$D,0))</f>
        <v>0</v>
      </c>
      <c r="H2893" s="96">
        <f t="shared" si="45"/>
        <v>0</v>
      </c>
    </row>
    <row r="2894" spans="1:8" hidden="1">
      <c r="A2894" s="73" t="s">
        <v>2526</v>
      </c>
      <c r="B2894" s="73" t="s">
        <v>2732</v>
      </c>
      <c r="D2894" s="86">
        <v>496.56322546280001</v>
      </c>
      <c r="E2894" s="73" t="s">
        <v>2522</v>
      </c>
      <c r="F2894" s="79" t="str">
        <f>INDEX('Crosswalk Particulates'!$B:$B,MATCH('2017 EPA Data'!A2894,'Crosswalk Particulates'!$A:$A,0))</f>
        <v>Other-EPA</v>
      </c>
      <c r="G2894" s="84">
        <f>INDEX('Crosswalk Particulates'!$E:$E,MATCH('2017 EPA Data'!$B2894,'Crosswalk Particulates'!$D:$D,0))</f>
        <v>0</v>
      </c>
      <c r="H2894" s="96">
        <f t="shared" si="45"/>
        <v>450475116.31283402</v>
      </c>
    </row>
    <row r="2895" spans="1:8" hidden="1">
      <c r="A2895" s="73" t="s">
        <v>2596</v>
      </c>
      <c r="B2895" s="73" t="s">
        <v>2734</v>
      </c>
      <c r="C2895" s="73" t="s">
        <v>2517</v>
      </c>
      <c r="D2895" s="86">
        <v>495.97272972731997</v>
      </c>
      <c r="E2895" s="73" t="s">
        <v>2518</v>
      </c>
      <c r="F2895" s="79" t="str">
        <f>INDEX('Crosswalk Particulates'!$B:$B,MATCH('2017 EPA Data'!A2895,'Crosswalk Particulates'!$A:$A,0))</f>
        <v>industry-fuel-coal</v>
      </c>
      <c r="G2895" s="84">
        <f>INDEX('Crosswalk Particulates'!$E:$E,MATCH('2017 EPA Data'!$B2895,'Crosswalk Particulates'!$D:$D,0))</f>
        <v>0</v>
      </c>
      <c r="H2895" s="96">
        <f t="shared" si="45"/>
        <v>0</v>
      </c>
    </row>
    <row r="2896" spans="1:8" hidden="1">
      <c r="A2896" s="73" t="s">
        <v>2619</v>
      </c>
      <c r="B2896" s="73" t="s">
        <v>2645</v>
      </c>
      <c r="C2896" s="73" t="s">
        <v>2517</v>
      </c>
      <c r="D2896" s="86">
        <v>495.40769999999998</v>
      </c>
      <c r="E2896" s="73" t="s">
        <v>2518</v>
      </c>
      <c r="F2896" s="79" t="str">
        <f>INDEX('Crosswalk Particulates'!$B:$B,MATCH('2017 EPA Data'!A2896,'Crosswalk Particulates'!$A:$A,0))</f>
        <v>process-iron and steel-industry</v>
      </c>
      <c r="G2896" s="84">
        <f>INDEX('Crosswalk Particulates'!$E:$E,MATCH('2017 EPA Data'!$B2896,'Crosswalk Particulates'!$D:$D,0))</f>
        <v>0</v>
      </c>
      <c r="H2896" s="96">
        <f t="shared" si="45"/>
        <v>0</v>
      </c>
    </row>
    <row r="2897" spans="1:8" hidden="1">
      <c r="A2897" s="73" t="s">
        <v>2596</v>
      </c>
      <c r="B2897" s="73" t="s">
        <v>2716</v>
      </c>
      <c r="D2897" s="86">
        <v>494.86754935774786</v>
      </c>
      <c r="E2897" s="73" t="s">
        <v>2522</v>
      </c>
      <c r="F2897" s="79" t="str">
        <f>INDEX('Crosswalk Particulates'!$B:$B,MATCH('2017 EPA Data'!A2897,'Crosswalk Particulates'!$A:$A,0))</f>
        <v>industry-fuel-coal</v>
      </c>
      <c r="G2897" s="84" t="str">
        <f>INDEX('Crosswalk Particulates'!$E:$E,MATCH('2017 EPA Data'!$B2897,'Crosswalk Particulates'!$D:$D,0))</f>
        <v>BC</v>
      </c>
      <c r="H2897" s="96">
        <f t="shared" si="45"/>
        <v>448936822.99693185</v>
      </c>
    </row>
    <row r="2898" spans="1:8" hidden="1">
      <c r="A2898" s="73" t="s">
        <v>2519</v>
      </c>
      <c r="B2898" s="73" t="s">
        <v>2783</v>
      </c>
      <c r="C2898" s="73" t="s">
        <v>2517</v>
      </c>
      <c r="D2898" s="86">
        <v>493.34460999999999</v>
      </c>
      <c r="E2898" s="73" t="s">
        <v>2518</v>
      </c>
      <c r="F2898" s="79" t="str">
        <f>INDEX('Crosswalk Particulates'!$B:$B,MATCH('2017 EPA Data'!A2898,'Crosswalk Particulates'!$A:$A,0))</f>
        <v>process-other-industry</v>
      </c>
      <c r="G2898" s="84">
        <f>INDEX('Crosswalk Particulates'!$E:$E,MATCH('2017 EPA Data'!$B2898,'Crosswalk Particulates'!$D:$D,0))</f>
        <v>0</v>
      </c>
      <c r="H2898" s="96">
        <f t="shared" si="45"/>
        <v>0</v>
      </c>
    </row>
    <row r="2899" spans="1:8" hidden="1">
      <c r="A2899" s="73" t="s">
        <v>2553</v>
      </c>
      <c r="B2899" s="73" t="s">
        <v>2659</v>
      </c>
      <c r="C2899" s="73" t="s">
        <v>2517</v>
      </c>
      <c r="D2899" s="86">
        <v>492.73608000000002</v>
      </c>
      <c r="E2899" s="73" t="s">
        <v>2518</v>
      </c>
      <c r="F2899" s="79" t="str">
        <f>INDEX('Crosswalk Particulates'!$B:$B,MATCH('2017 EPA Data'!A2899,'Crosswalk Particulates'!$A:$A,0))</f>
        <v>process-other-industry</v>
      </c>
      <c r="G2899" s="84">
        <f>INDEX('Crosswalk Particulates'!$E:$E,MATCH('2017 EPA Data'!$B2899,'Crosswalk Particulates'!$D:$D,0))</f>
        <v>0</v>
      </c>
      <c r="H2899" s="96">
        <f t="shared" si="45"/>
        <v>0</v>
      </c>
    </row>
    <row r="2900" spans="1:8" hidden="1">
      <c r="A2900" s="73" t="s">
        <v>2519</v>
      </c>
      <c r="B2900" s="73" t="s">
        <v>2733</v>
      </c>
      <c r="C2900" s="73" t="s">
        <v>2517</v>
      </c>
      <c r="D2900" s="86">
        <v>491.02667000000002</v>
      </c>
      <c r="E2900" s="73" t="s">
        <v>2518</v>
      </c>
      <c r="F2900" s="79" t="str">
        <f>INDEX('Crosswalk Particulates'!$B:$B,MATCH('2017 EPA Data'!A2900,'Crosswalk Particulates'!$A:$A,0))</f>
        <v>process-other-industry</v>
      </c>
      <c r="G2900" s="84">
        <f>INDEX('Crosswalk Particulates'!$E:$E,MATCH('2017 EPA Data'!$B2900,'Crosswalk Particulates'!$D:$D,0))</f>
        <v>0</v>
      </c>
      <c r="H2900" s="96">
        <f t="shared" si="45"/>
        <v>0</v>
      </c>
    </row>
    <row r="2901" spans="1:8" hidden="1">
      <c r="A2901" s="73" t="s">
        <v>2655</v>
      </c>
      <c r="B2901" s="73" t="s">
        <v>2604</v>
      </c>
      <c r="C2901" s="73" t="s">
        <v>2517</v>
      </c>
      <c r="D2901" s="86">
        <v>490.76042239999998</v>
      </c>
      <c r="E2901" s="73" t="s">
        <v>2518</v>
      </c>
      <c r="F2901" s="79" t="str">
        <f>INDEX('Crosswalk Particulates'!$B:$B,MATCH('2017 EPA Data'!A2901,'Crosswalk Particulates'!$A:$A,0))</f>
        <v>Commercial Buildings Sector</v>
      </c>
      <c r="G2901" s="84">
        <f>INDEX('Crosswalk Particulates'!$E:$E,MATCH('2017 EPA Data'!$B2901,'Crosswalk Particulates'!$D:$D,0))</f>
        <v>0</v>
      </c>
      <c r="H2901" s="96">
        <f t="shared" si="45"/>
        <v>0</v>
      </c>
    </row>
    <row r="2902" spans="1:8" hidden="1">
      <c r="A2902" s="73" t="s">
        <v>2569</v>
      </c>
      <c r="B2902" s="73" t="s">
        <v>2751</v>
      </c>
      <c r="C2902" s="73" t="s">
        <v>2517</v>
      </c>
      <c r="D2902" s="86">
        <v>490.30263952499649</v>
      </c>
      <c r="E2902" s="73" t="s">
        <v>2518</v>
      </c>
      <c r="F2902" s="79" t="str">
        <f>INDEX('Crosswalk Particulates'!$B:$B,MATCH('2017 EPA Data'!A2902,'Crosswalk Particulates'!$A:$A,0))</f>
        <v>Transportation Sector</v>
      </c>
      <c r="G2902" s="84">
        <f>INDEX('Crosswalk Particulates'!$E:$E,MATCH('2017 EPA Data'!$B2902,'Crosswalk Particulates'!$D:$D,0))</f>
        <v>0</v>
      </c>
      <c r="H2902" s="96">
        <f t="shared" si="45"/>
        <v>0</v>
      </c>
    </row>
    <row r="2903" spans="1:8" hidden="1">
      <c r="A2903" s="73" t="s">
        <v>2578</v>
      </c>
      <c r="B2903" s="73" t="s">
        <v>2795</v>
      </c>
      <c r="C2903" s="73" t="s">
        <v>2517</v>
      </c>
      <c r="D2903" s="86">
        <v>490</v>
      </c>
      <c r="E2903" s="73" t="s">
        <v>2518</v>
      </c>
      <c r="F2903" s="79" t="str">
        <f>INDEX('Crosswalk Particulates'!$B:$B,MATCH('2017 EPA Data'!A2903,'Crosswalk Particulates'!$A:$A,0))</f>
        <v>process-chemicals-industry</v>
      </c>
      <c r="G2903" s="84">
        <f>INDEX('Crosswalk Particulates'!$E:$E,MATCH('2017 EPA Data'!$B2903,'Crosswalk Particulates'!$D:$D,0))</f>
        <v>0</v>
      </c>
      <c r="H2903" s="96">
        <f t="shared" si="45"/>
        <v>0</v>
      </c>
    </row>
    <row r="2904" spans="1:8" hidden="1">
      <c r="A2904" s="73" t="s">
        <v>2547</v>
      </c>
      <c r="B2904" s="73" t="s">
        <v>2677</v>
      </c>
      <c r="C2904" s="73" t="s">
        <v>2517</v>
      </c>
      <c r="D2904" s="86">
        <v>489.74655200000001</v>
      </c>
      <c r="E2904" s="73" t="s">
        <v>2518</v>
      </c>
      <c r="F2904" s="79" t="str">
        <f>INDEX('Crosswalk Particulates'!$B:$B,MATCH('2017 EPA Data'!A2904,'Crosswalk Particulates'!$A:$A,0))</f>
        <v>process-other-industry</v>
      </c>
      <c r="G2904" s="84">
        <f>INDEX('Crosswalk Particulates'!$E:$E,MATCH('2017 EPA Data'!$B2904,'Crosswalk Particulates'!$D:$D,0))</f>
        <v>0</v>
      </c>
      <c r="H2904" s="96">
        <f t="shared" si="45"/>
        <v>0</v>
      </c>
    </row>
    <row r="2905" spans="1:8" hidden="1">
      <c r="A2905" s="73" t="s">
        <v>2582</v>
      </c>
      <c r="B2905" s="73" t="s">
        <v>2543</v>
      </c>
      <c r="C2905" s="73" t="s">
        <v>2517</v>
      </c>
      <c r="D2905" s="86">
        <v>488.6</v>
      </c>
      <c r="E2905" s="73" t="s">
        <v>2518</v>
      </c>
      <c r="F2905" s="79" t="str">
        <f>INDEX('Crosswalk Particulates'!$B:$B,MATCH('2017 EPA Data'!A2905,'Crosswalk Particulates'!$A:$A,0))</f>
        <v>Commercial Buildings Sector</v>
      </c>
      <c r="G2905" s="84">
        <f>INDEX('Crosswalk Particulates'!$E:$E,MATCH('2017 EPA Data'!$B2905,'Crosswalk Particulates'!$D:$D,0))</f>
        <v>0</v>
      </c>
      <c r="H2905" s="96">
        <f t="shared" si="45"/>
        <v>0</v>
      </c>
    </row>
    <row r="2906" spans="1:8" hidden="1">
      <c r="A2906" s="73" t="s">
        <v>2565</v>
      </c>
      <c r="B2906" s="73" t="s">
        <v>2675</v>
      </c>
      <c r="C2906" s="73" t="s">
        <v>2517</v>
      </c>
      <c r="D2906" s="86">
        <v>487.56651045293569</v>
      </c>
      <c r="E2906" s="73" t="s">
        <v>2518</v>
      </c>
      <c r="F2906" s="79" t="str">
        <f>INDEX('Crosswalk Particulates'!$B:$B,MATCH('2017 EPA Data'!A2906,'Crosswalk Particulates'!$A:$A,0))</f>
        <v>Electricity Sector</v>
      </c>
      <c r="G2906" s="84">
        <f>INDEX('Crosswalk Particulates'!$E:$E,MATCH('2017 EPA Data'!$B2906,'Crosswalk Particulates'!$D:$D,0))</f>
        <v>0</v>
      </c>
      <c r="H2906" s="96">
        <f t="shared" si="45"/>
        <v>0</v>
      </c>
    </row>
    <row r="2907" spans="1:8" hidden="1">
      <c r="A2907" s="73" t="s">
        <v>2608</v>
      </c>
      <c r="B2907" s="73" t="s">
        <v>2576</v>
      </c>
      <c r="C2907" s="73" t="s">
        <v>2517</v>
      </c>
      <c r="D2907" s="86">
        <v>487.15941199999997</v>
      </c>
      <c r="E2907" s="73" t="s">
        <v>2518</v>
      </c>
      <c r="F2907" s="79" t="str">
        <f>INDEX('Crosswalk Particulates'!$B:$B,MATCH('2017 EPA Data'!A2907,'Crosswalk Particulates'!$A:$A,0))</f>
        <v>Electricity Sector</v>
      </c>
      <c r="G2907" s="84">
        <f>INDEX('Crosswalk Particulates'!$E:$E,MATCH('2017 EPA Data'!$B2907,'Crosswalk Particulates'!$D:$D,0))</f>
        <v>0</v>
      </c>
      <c r="H2907" s="96">
        <f t="shared" si="45"/>
        <v>0</v>
      </c>
    </row>
    <row r="2908" spans="1:8" hidden="1">
      <c r="A2908" s="73" t="s">
        <v>2581</v>
      </c>
      <c r="B2908" s="73" t="s">
        <v>2687</v>
      </c>
      <c r="C2908" s="73" t="s">
        <v>2517</v>
      </c>
      <c r="D2908" s="86">
        <v>485.00470000000001</v>
      </c>
      <c r="E2908" s="73" t="s">
        <v>2518</v>
      </c>
      <c r="F2908" s="79" t="str">
        <f>INDEX('Crosswalk Particulates'!$B:$B,MATCH('2017 EPA Data'!A2908,'Crosswalk Particulates'!$A:$A,0))</f>
        <v>Electricity Sector</v>
      </c>
      <c r="G2908" s="84">
        <f>INDEX('Crosswalk Particulates'!$E:$E,MATCH('2017 EPA Data'!$B2908,'Crosswalk Particulates'!$D:$D,0))</f>
        <v>0</v>
      </c>
      <c r="H2908" s="96">
        <f t="shared" si="45"/>
        <v>0</v>
      </c>
    </row>
    <row r="2909" spans="1:8" hidden="1">
      <c r="A2909" s="73" t="s">
        <v>2551</v>
      </c>
      <c r="B2909" s="73" t="s">
        <v>2562</v>
      </c>
      <c r="C2909" s="73" t="s">
        <v>2517</v>
      </c>
      <c r="D2909" s="86">
        <v>482.95355560000002</v>
      </c>
      <c r="E2909" s="73" t="s">
        <v>2518</v>
      </c>
      <c r="F2909" s="79" t="str">
        <f>INDEX('Crosswalk Particulates'!$B:$B,MATCH('2017 EPA Data'!A2909,'Crosswalk Particulates'!$A:$A,0))</f>
        <v>industry-fuel-natural gas</v>
      </c>
      <c r="G2909" s="84">
        <f>INDEX('Crosswalk Particulates'!$E:$E,MATCH('2017 EPA Data'!$B2909,'Crosswalk Particulates'!$D:$D,0))</f>
        <v>0</v>
      </c>
      <c r="H2909" s="96">
        <f t="shared" si="45"/>
        <v>0</v>
      </c>
    </row>
    <row r="2910" spans="1:8" hidden="1">
      <c r="A2910" s="73" t="s">
        <v>2555</v>
      </c>
      <c r="B2910" s="73" t="s">
        <v>2721</v>
      </c>
      <c r="C2910" s="73" t="s">
        <v>2517</v>
      </c>
      <c r="D2910" s="86">
        <v>481.14035000000001</v>
      </c>
      <c r="E2910" s="73" t="s">
        <v>2518</v>
      </c>
      <c r="F2910" s="79" t="str">
        <f>INDEX('Crosswalk Particulates'!$B:$B,MATCH('2017 EPA Data'!A2910,'Crosswalk Particulates'!$A:$A,0))</f>
        <v>process-other-industry</v>
      </c>
      <c r="G2910" s="84">
        <f>INDEX('Crosswalk Particulates'!$E:$E,MATCH('2017 EPA Data'!$B2910,'Crosswalk Particulates'!$D:$D,0))</f>
        <v>0</v>
      </c>
      <c r="H2910" s="96">
        <f t="shared" si="45"/>
        <v>0</v>
      </c>
    </row>
    <row r="2911" spans="1:8" hidden="1">
      <c r="A2911" s="73" t="s">
        <v>2565</v>
      </c>
      <c r="B2911" s="73" t="s">
        <v>2652</v>
      </c>
      <c r="C2911" s="73" t="s">
        <v>2517</v>
      </c>
      <c r="D2911" s="86">
        <v>480.37857480000002</v>
      </c>
      <c r="E2911" s="73" t="s">
        <v>2518</v>
      </c>
      <c r="F2911" s="79" t="str">
        <f>INDEX('Crosswalk Particulates'!$B:$B,MATCH('2017 EPA Data'!A2911,'Crosswalk Particulates'!$A:$A,0))</f>
        <v>Electricity Sector</v>
      </c>
      <c r="G2911" s="84">
        <f>INDEX('Crosswalk Particulates'!$E:$E,MATCH('2017 EPA Data'!$B2911,'Crosswalk Particulates'!$D:$D,0))</f>
        <v>0</v>
      </c>
      <c r="H2911" s="96">
        <f t="shared" si="45"/>
        <v>0</v>
      </c>
    </row>
    <row r="2912" spans="1:8" hidden="1">
      <c r="A2912" s="73" t="s">
        <v>2619</v>
      </c>
      <c r="B2912" s="73" t="s">
        <v>2716</v>
      </c>
      <c r="D2912" s="86">
        <v>479.08024571365797</v>
      </c>
      <c r="E2912" s="73" t="s">
        <v>2522</v>
      </c>
      <c r="F2912" s="79" t="str">
        <f>INDEX('Crosswalk Particulates'!$B:$B,MATCH('2017 EPA Data'!A2912,'Crosswalk Particulates'!$A:$A,0))</f>
        <v>process-iron and steel-industry</v>
      </c>
      <c r="G2912" s="84" t="str">
        <f>INDEX('Crosswalk Particulates'!$E:$E,MATCH('2017 EPA Data'!$B2912,'Crosswalk Particulates'!$D:$D,0))</f>
        <v>BC</v>
      </c>
      <c r="H2912" s="96">
        <f t="shared" si="45"/>
        <v>434614805.01279855</v>
      </c>
    </row>
    <row r="2913" spans="1:8" hidden="1">
      <c r="A2913" s="73" t="s">
        <v>2555</v>
      </c>
      <c r="B2913" s="73" t="s">
        <v>2724</v>
      </c>
      <c r="C2913" s="73" t="s">
        <v>2517</v>
      </c>
      <c r="D2913" s="86">
        <v>478.66296199999999</v>
      </c>
      <c r="E2913" s="73" t="s">
        <v>2518</v>
      </c>
      <c r="F2913" s="79" t="str">
        <f>INDEX('Crosswalk Particulates'!$B:$B,MATCH('2017 EPA Data'!A2913,'Crosswalk Particulates'!$A:$A,0))</f>
        <v>process-other-industry</v>
      </c>
      <c r="G2913" s="84">
        <f>INDEX('Crosswalk Particulates'!$E:$E,MATCH('2017 EPA Data'!$B2913,'Crosswalk Particulates'!$D:$D,0))</f>
        <v>0</v>
      </c>
      <c r="H2913" s="96">
        <f t="shared" si="45"/>
        <v>0</v>
      </c>
    </row>
    <row r="2914" spans="1:8" hidden="1">
      <c r="A2914" s="73" t="s">
        <v>2581</v>
      </c>
      <c r="B2914" s="73" t="s">
        <v>2663</v>
      </c>
      <c r="C2914" s="73" t="s">
        <v>2517</v>
      </c>
      <c r="D2914" s="86">
        <v>476.56630160280201</v>
      </c>
      <c r="E2914" s="73" t="s">
        <v>2518</v>
      </c>
      <c r="F2914" s="79" t="str">
        <f>INDEX('Crosswalk Particulates'!$B:$B,MATCH('2017 EPA Data'!A2914,'Crosswalk Particulates'!$A:$A,0))</f>
        <v>Electricity Sector</v>
      </c>
      <c r="G2914" s="84">
        <f>INDEX('Crosswalk Particulates'!$E:$E,MATCH('2017 EPA Data'!$B2914,'Crosswalk Particulates'!$D:$D,0))</f>
        <v>0</v>
      </c>
      <c r="H2914" s="96">
        <f t="shared" si="45"/>
        <v>0</v>
      </c>
    </row>
    <row r="2915" spans="1:8" hidden="1">
      <c r="A2915" s="73" t="s">
        <v>2619</v>
      </c>
      <c r="B2915" s="73" t="s">
        <v>2662</v>
      </c>
      <c r="C2915" s="73" t="s">
        <v>2517</v>
      </c>
      <c r="D2915" s="86">
        <v>474.88467759999997</v>
      </c>
      <c r="E2915" s="73" t="s">
        <v>2518</v>
      </c>
      <c r="F2915" s="79" t="str">
        <f>INDEX('Crosswalk Particulates'!$B:$B,MATCH('2017 EPA Data'!A2915,'Crosswalk Particulates'!$A:$A,0))</f>
        <v>process-iron and steel-industry</v>
      </c>
      <c r="G2915" s="84">
        <f>INDEX('Crosswalk Particulates'!$E:$E,MATCH('2017 EPA Data'!$B2915,'Crosswalk Particulates'!$D:$D,0))</f>
        <v>0</v>
      </c>
      <c r="H2915" s="96">
        <f t="shared" si="45"/>
        <v>0</v>
      </c>
    </row>
    <row r="2916" spans="1:8" hidden="1">
      <c r="A2916" s="73" t="s">
        <v>2585</v>
      </c>
      <c r="B2916" s="73" t="s">
        <v>2621</v>
      </c>
      <c r="C2916" s="73" t="s">
        <v>2517</v>
      </c>
      <c r="D2916" s="86">
        <v>474.69386098296479</v>
      </c>
      <c r="E2916" s="73" t="s">
        <v>2518</v>
      </c>
      <c r="F2916" s="79" t="str">
        <f>INDEX('Crosswalk Particulates'!$B:$B,MATCH('2017 EPA Data'!A2916,'Crosswalk Particulates'!$A:$A,0))</f>
        <v>process-other-industry</v>
      </c>
      <c r="G2916" s="84">
        <f>INDEX('Crosswalk Particulates'!$E:$E,MATCH('2017 EPA Data'!$B2916,'Crosswalk Particulates'!$D:$D,0))</f>
        <v>0</v>
      </c>
      <c r="H2916" s="96">
        <f t="shared" si="45"/>
        <v>0</v>
      </c>
    </row>
    <row r="2917" spans="1:8" hidden="1">
      <c r="A2917" s="73" t="s">
        <v>2665</v>
      </c>
      <c r="B2917" s="73" t="s">
        <v>2716</v>
      </c>
      <c r="D2917" s="86">
        <v>474.66785596209149</v>
      </c>
      <c r="E2917" s="73" t="s">
        <v>2522</v>
      </c>
      <c r="F2917" s="79" t="str">
        <f>INDEX('Crosswalk Particulates'!$B:$B,MATCH('2017 EPA Data'!A2917,'Crosswalk Particulates'!$A:$A,0))</f>
        <v>Commercial Buildings Sector</v>
      </c>
      <c r="G2917" s="84" t="str">
        <f>INDEX('Crosswalk Particulates'!$E:$E,MATCH('2017 EPA Data'!$B2917,'Crosswalk Particulates'!$D:$D,0))</f>
        <v>BC</v>
      </c>
      <c r="H2917" s="96">
        <f t="shared" si="45"/>
        <v>430611947.60284454</v>
      </c>
    </row>
    <row r="2918" spans="1:8" hidden="1">
      <c r="A2918" s="73" t="s">
        <v>2596</v>
      </c>
      <c r="B2918" s="73" t="s">
        <v>2672</v>
      </c>
      <c r="C2918" s="73" t="s">
        <v>2517</v>
      </c>
      <c r="D2918" s="86">
        <v>471.49302599622001</v>
      </c>
      <c r="E2918" s="73" t="s">
        <v>2518</v>
      </c>
      <c r="F2918" s="79" t="str">
        <f>INDEX('Crosswalk Particulates'!$B:$B,MATCH('2017 EPA Data'!A2918,'Crosswalk Particulates'!$A:$A,0))</f>
        <v>industry-fuel-coal</v>
      </c>
      <c r="G2918" s="84">
        <f>INDEX('Crosswalk Particulates'!$E:$E,MATCH('2017 EPA Data'!$B2918,'Crosswalk Particulates'!$D:$D,0))</f>
        <v>0</v>
      </c>
      <c r="H2918" s="96">
        <f t="shared" si="45"/>
        <v>0</v>
      </c>
    </row>
    <row r="2919" spans="1:8" hidden="1">
      <c r="A2919" s="73" t="s">
        <v>2592</v>
      </c>
      <c r="B2919" s="73" t="s">
        <v>2700</v>
      </c>
      <c r="C2919" s="73" t="s">
        <v>2517</v>
      </c>
      <c r="D2919" s="86">
        <v>469.77</v>
      </c>
      <c r="E2919" s="73" t="s">
        <v>2518</v>
      </c>
      <c r="F2919" s="79" t="str">
        <f>INDEX('Crosswalk Particulates'!$B:$B,MATCH('2017 EPA Data'!A2919,'Crosswalk Particulates'!$A:$A,0))</f>
        <v>process-ngps-industry</v>
      </c>
      <c r="G2919" s="84">
        <f>INDEX('Crosswalk Particulates'!$E:$E,MATCH('2017 EPA Data'!$B2919,'Crosswalk Particulates'!$D:$D,0))</f>
        <v>0</v>
      </c>
      <c r="H2919" s="96">
        <f t="shared" si="45"/>
        <v>0</v>
      </c>
    </row>
    <row r="2920" spans="1:8" hidden="1">
      <c r="A2920" s="73" t="s">
        <v>2664</v>
      </c>
      <c r="B2920" s="73" t="s">
        <v>2763</v>
      </c>
      <c r="C2920" s="73" t="s">
        <v>2517</v>
      </c>
      <c r="D2920" s="86">
        <v>467.405657431897</v>
      </c>
      <c r="E2920" s="73" t="s">
        <v>2518</v>
      </c>
      <c r="F2920" s="79" t="str">
        <f>INDEX('Crosswalk Particulates'!$B:$B,MATCH('2017 EPA Data'!A2920,'Crosswalk Particulates'!$A:$A,0))</f>
        <v>Commercial Buildings Sector</v>
      </c>
      <c r="G2920" s="84">
        <f>INDEX('Crosswalk Particulates'!$E:$E,MATCH('2017 EPA Data'!$B2920,'Crosswalk Particulates'!$D:$D,0))</f>
        <v>0</v>
      </c>
      <c r="H2920" s="96">
        <f t="shared" si="45"/>
        <v>0</v>
      </c>
    </row>
    <row r="2921" spans="1:8" hidden="1">
      <c r="A2921" s="73" t="s">
        <v>2596</v>
      </c>
      <c r="B2921" s="73" t="s">
        <v>2679</v>
      </c>
      <c r="C2921" s="73" t="s">
        <v>2517</v>
      </c>
      <c r="D2921" s="86">
        <v>467.21782938067003</v>
      </c>
      <c r="E2921" s="73" t="s">
        <v>2518</v>
      </c>
      <c r="F2921" s="79" t="str">
        <f>INDEX('Crosswalk Particulates'!$B:$B,MATCH('2017 EPA Data'!A2921,'Crosswalk Particulates'!$A:$A,0))</f>
        <v>industry-fuel-coal</v>
      </c>
      <c r="G2921" s="84">
        <f>INDEX('Crosswalk Particulates'!$E:$E,MATCH('2017 EPA Data'!$B2921,'Crosswalk Particulates'!$D:$D,0))</f>
        <v>0</v>
      </c>
      <c r="H2921" s="96">
        <f t="shared" si="45"/>
        <v>0</v>
      </c>
    </row>
    <row r="2922" spans="1:8" hidden="1">
      <c r="A2922" s="73" t="s">
        <v>2565</v>
      </c>
      <c r="B2922" s="73" t="s">
        <v>2722</v>
      </c>
      <c r="C2922" s="73" t="s">
        <v>2517</v>
      </c>
      <c r="D2922" s="86">
        <v>466.71463139999997</v>
      </c>
      <c r="E2922" s="73" t="s">
        <v>2518</v>
      </c>
      <c r="F2922" s="79" t="str">
        <f>INDEX('Crosswalk Particulates'!$B:$B,MATCH('2017 EPA Data'!A2922,'Crosswalk Particulates'!$A:$A,0))</f>
        <v>Electricity Sector</v>
      </c>
      <c r="G2922" s="84">
        <f>INDEX('Crosswalk Particulates'!$E:$E,MATCH('2017 EPA Data'!$B2922,'Crosswalk Particulates'!$D:$D,0))</f>
        <v>0</v>
      </c>
      <c r="H2922" s="96">
        <f t="shared" si="45"/>
        <v>0</v>
      </c>
    </row>
    <row r="2923" spans="1:8" hidden="1">
      <c r="A2923" s="73" t="s">
        <v>2554</v>
      </c>
      <c r="B2923" s="73" t="s">
        <v>2615</v>
      </c>
      <c r="C2923" s="73" t="s">
        <v>2557</v>
      </c>
      <c r="D2923" s="86">
        <v>466.70319518284498</v>
      </c>
      <c r="E2923" s="73" t="s">
        <v>2522</v>
      </c>
      <c r="F2923" s="79" t="str">
        <f>INDEX('Crosswalk Particulates'!$B:$B,MATCH('2017 EPA Data'!A2923,'Crosswalk Particulates'!$A:$A,0))</f>
        <v>Transportation Sector</v>
      </c>
      <c r="G2923" s="84" t="str">
        <f>INDEX('Crosswalk Particulates'!$E:$E,MATCH('2017 EPA Data'!$B2923,'Crosswalk Particulates'!$D:$D,0))</f>
        <v>SOx</v>
      </c>
      <c r="H2923" s="96">
        <f t="shared" si="45"/>
        <v>423386520.2917918</v>
      </c>
    </row>
    <row r="2924" spans="1:8" hidden="1">
      <c r="A2924" s="73" t="s">
        <v>2665</v>
      </c>
      <c r="B2924" s="73" t="s">
        <v>2645</v>
      </c>
      <c r="C2924" s="73" t="s">
        <v>2517</v>
      </c>
      <c r="D2924" s="86">
        <v>466.59305758659718</v>
      </c>
      <c r="E2924" s="73" t="s">
        <v>2518</v>
      </c>
      <c r="F2924" s="79" t="str">
        <f>INDEX('Crosswalk Particulates'!$B:$B,MATCH('2017 EPA Data'!A2924,'Crosswalk Particulates'!$A:$A,0))</f>
        <v>Commercial Buildings Sector</v>
      </c>
      <c r="G2924" s="84">
        <f>INDEX('Crosswalk Particulates'!$E:$E,MATCH('2017 EPA Data'!$B2924,'Crosswalk Particulates'!$D:$D,0))</f>
        <v>0</v>
      </c>
      <c r="H2924" s="96">
        <f t="shared" si="45"/>
        <v>0</v>
      </c>
    </row>
    <row r="2925" spans="1:8" hidden="1">
      <c r="A2925" s="73" t="s">
        <v>2534</v>
      </c>
      <c r="B2925" s="73" t="s">
        <v>2726</v>
      </c>
      <c r="C2925" s="73" t="s">
        <v>2517</v>
      </c>
      <c r="D2925" s="86">
        <v>464.34691650138694</v>
      </c>
      <c r="E2925" s="73" t="s">
        <v>2518</v>
      </c>
      <c r="F2925" s="79" t="str">
        <f>INDEX('Crosswalk Particulates'!$B:$B,MATCH('2017 EPA Data'!A2925,'Crosswalk Particulates'!$A:$A,0))</f>
        <v>Other-EPA</v>
      </c>
      <c r="G2925" s="84">
        <f>INDEX('Crosswalk Particulates'!$E:$E,MATCH('2017 EPA Data'!$B2925,'Crosswalk Particulates'!$D:$D,0))</f>
        <v>0</v>
      </c>
      <c r="H2925" s="96">
        <f t="shared" si="45"/>
        <v>0</v>
      </c>
    </row>
    <row r="2926" spans="1:8" hidden="1">
      <c r="A2926" s="73" t="s">
        <v>2532</v>
      </c>
      <c r="B2926" s="73" t="s">
        <v>2659</v>
      </c>
      <c r="C2926" s="73" t="s">
        <v>2517</v>
      </c>
      <c r="D2926" s="86">
        <v>462.24913330817117</v>
      </c>
      <c r="E2926" s="73" t="s">
        <v>2518</v>
      </c>
      <c r="F2926" s="79" t="str">
        <f>INDEX('Crosswalk Particulates'!$B:$B,MATCH('2017 EPA Data'!A2926,'Crosswalk Particulates'!$A:$A,0))</f>
        <v>Other-EPA</v>
      </c>
      <c r="G2926" s="84">
        <f>INDEX('Crosswalk Particulates'!$E:$E,MATCH('2017 EPA Data'!$B2926,'Crosswalk Particulates'!$D:$D,0))</f>
        <v>0</v>
      </c>
      <c r="H2926" s="96">
        <f t="shared" si="45"/>
        <v>0</v>
      </c>
    </row>
    <row r="2927" spans="1:8" hidden="1">
      <c r="A2927" s="73" t="s">
        <v>2547</v>
      </c>
      <c r="B2927" s="73" t="s">
        <v>2777</v>
      </c>
      <c r="C2927" s="73" t="s">
        <v>2517</v>
      </c>
      <c r="D2927" s="86">
        <v>462.19760000000002</v>
      </c>
      <c r="E2927" s="73" t="s">
        <v>2518</v>
      </c>
      <c r="F2927" s="79" t="str">
        <f>INDEX('Crosswalk Particulates'!$B:$B,MATCH('2017 EPA Data'!A2927,'Crosswalk Particulates'!$A:$A,0))</f>
        <v>process-other-industry</v>
      </c>
      <c r="G2927" s="84">
        <f>INDEX('Crosswalk Particulates'!$E:$E,MATCH('2017 EPA Data'!$B2927,'Crosswalk Particulates'!$D:$D,0))</f>
        <v>0</v>
      </c>
      <c r="H2927" s="96">
        <f t="shared" si="45"/>
        <v>0</v>
      </c>
    </row>
    <row r="2928" spans="1:8" hidden="1">
      <c r="A2928" s="73" t="s">
        <v>2578</v>
      </c>
      <c r="B2928" s="73" t="s">
        <v>2637</v>
      </c>
      <c r="C2928" s="73" t="s">
        <v>2517</v>
      </c>
      <c r="D2928" s="86">
        <v>460.37118592539758</v>
      </c>
      <c r="E2928" s="73" t="s">
        <v>2518</v>
      </c>
      <c r="F2928" s="79" t="str">
        <f>INDEX('Crosswalk Particulates'!$B:$B,MATCH('2017 EPA Data'!A2928,'Crosswalk Particulates'!$A:$A,0))</f>
        <v>process-chemicals-industry</v>
      </c>
      <c r="G2928" s="84">
        <f>INDEX('Crosswalk Particulates'!$E:$E,MATCH('2017 EPA Data'!$B2928,'Crosswalk Particulates'!$D:$D,0))</f>
        <v>0</v>
      </c>
      <c r="H2928" s="96">
        <f t="shared" si="45"/>
        <v>0</v>
      </c>
    </row>
    <row r="2929" spans="1:8" hidden="1">
      <c r="A2929" s="73" t="s">
        <v>2551</v>
      </c>
      <c r="B2929" s="73" t="s">
        <v>2611</v>
      </c>
      <c r="C2929" s="73" t="s">
        <v>2517</v>
      </c>
      <c r="D2929" s="86">
        <v>460.26049</v>
      </c>
      <c r="E2929" s="73" t="s">
        <v>2518</v>
      </c>
      <c r="F2929" s="79" t="str">
        <f>INDEX('Crosswalk Particulates'!$B:$B,MATCH('2017 EPA Data'!A2929,'Crosswalk Particulates'!$A:$A,0))</f>
        <v>industry-fuel-natural gas</v>
      </c>
      <c r="G2929" s="84">
        <f>INDEX('Crosswalk Particulates'!$E:$E,MATCH('2017 EPA Data'!$B2929,'Crosswalk Particulates'!$D:$D,0))</f>
        <v>0</v>
      </c>
      <c r="H2929" s="96">
        <f t="shared" si="45"/>
        <v>0</v>
      </c>
    </row>
    <row r="2930" spans="1:8" hidden="1">
      <c r="A2930" s="73" t="s">
        <v>2629</v>
      </c>
      <c r="B2930" s="73" t="s">
        <v>2594</v>
      </c>
      <c r="C2930" s="73" t="s">
        <v>2517</v>
      </c>
      <c r="D2930" s="86">
        <v>460</v>
      </c>
      <c r="E2930" s="73" t="s">
        <v>2518</v>
      </c>
      <c r="F2930" s="79" t="str">
        <f>INDEX('Crosswalk Particulates'!$B:$B,MATCH('2017 EPA Data'!A2930,'Crosswalk Particulates'!$A:$A,0))</f>
        <v>industry-fuel-oil</v>
      </c>
      <c r="G2930" s="84">
        <f>INDEX('Crosswalk Particulates'!$E:$E,MATCH('2017 EPA Data'!$B2930,'Crosswalk Particulates'!$D:$D,0))</f>
        <v>0</v>
      </c>
      <c r="H2930" s="96">
        <f t="shared" si="45"/>
        <v>0</v>
      </c>
    </row>
    <row r="2931" spans="1:8" hidden="1">
      <c r="A2931" s="73" t="s">
        <v>2592</v>
      </c>
      <c r="B2931" s="73" t="s">
        <v>2695</v>
      </c>
      <c r="C2931" s="73" t="s">
        <v>2517</v>
      </c>
      <c r="D2931" s="86">
        <v>459.90302686264482</v>
      </c>
      <c r="E2931" s="73" t="s">
        <v>2518</v>
      </c>
      <c r="F2931" s="79" t="str">
        <f>INDEX('Crosswalk Particulates'!$B:$B,MATCH('2017 EPA Data'!A2931,'Crosswalk Particulates'!$A:$A,0))</f>
        <v>process-ngps-industry</v>
      </c>
      <c r="G2931" s="84">
        <f>INDEX('Crosswalk Particulates'!$E:$E,MATCH('2017 EPA Data'!$B2931,'Crosswalk Particulates'!$D:$D,0))</f>
        <v>0</v>
      </c>
      <c r="H2931" s="96">
        <f t="shared" si="45"/>
        <v>0</v>
      </c>
    </row>
    <row r="2932" spans="1:8" hidden="1">
      <c r="A2932" s="73" t="s">
        <v>2551</v>
      </c>
      <c r="B2932" s="73" t="s">
        <v>2674</v>
      </c>
      <c r="C2932" s="73" t="s">
        <v>2517</v>
      </c>
      <c r="D2932" s="86">
        <v>455.81</v>
      </c>
      <c r="E2932" s="73" t="s">
        <v>2518</v>
      </c>
      <c r="F2932" s="79" t="str">
        <f>INDEX('Crosswalk Particulates'!$B:$B,MATCH('2017 EPA Data'!A2932,'Crosswalk Particulates'!$A:$A,0))</f>
        <v>industry-fuel-natural gas</v>
      </c>
      <c r="G2932" s="84">
        <f>INDEX('Crosswalk Particulates'!$E:$E,MATCH('2017 EPA Data'!$B2932,'Crosswalk Particulates'!$D:$D,0))</f>
        <v>0</v>
      </c>
      <c r="H2932" s="96">
        <f t="shared" si="45"/>
        <v>0</v>
      </c>
    </row>
    <row r="2933" spans="1:8" hidden="1">
      <c r="A2933" s="73" t="s">
        <v>2629</v>
      </c>
      <c r="B2933" s="73" t="s">
        <v>2694</v>
      </c>
      <c r="C2933" s="73" t="s">
        <v>2517</v>
      </c>
      <c r="D2933" s="86">
        <v>454.76197489422316</v>
      </c>
      <c r="E2933" s="73" t="s">
        <v>2518</v>
      </c>
      <c r="F2933" s="79" t="str">
        <f>INDEX('Crosswalk Particulates'!$B:$B,MATCH('2017 EPA Data'!A2933,'Crosswalk Particulates'!$A:$A,0))</f>
        <v>industry-fuel-oil</v>
      </c>
      <c r="G2933" s="84">
        <f>INDEX('Crosswalk Particulates'!$E:$E,MATCH('2017 EPA Data'!$B2933,'Crosswalk Particulates'!$D:$D,0))</f>
        <v>0</v>
      </c>
      <c r="H2933" s="96">
        <f t="shared" si="45"/>
        <v>0</v>
      </c>
    </row>
    <row r="2934" spans="1:8" hidden="1">
      <c r="A2934" s="73" t="s">
        <v>2519</v>
      </c>
      <c r="B2934" s="73" t="s">
        <v>2564</v>
      </c>
      <c r="C2934" s="73" t="s">
        <v>2517</v>
      </c>
      <c r="D2934" s="86">
        <v>454.51600000000002</v>
      </c>
      <c r="E2934" s="73" t="s">
        <v>2518</v>
      </c>
      <c r="F2934" s="79" t="str">
        <f>INDEX('Crosswalk Particulates'!$B:$B,MATCH('2017 EPA Data'!A2934,'Crosswalk Particulates'!$A:$A,0))</f>
        <v>process-other-industry</v>
      </c>
      <c r="G2934" s="84">
        <f>INDEX('Crosswalk Particulates'!$E:$E,MATCH('2017 EPA Data'!$B2934,'Crosswalk Particulates'!$D:$D,0))</f>
        <v>0</v>
      </c>
      <c r="H2934" s="96">
        <f t="shared" si="45"/>
        <v>0</v>
      </c>
    </row>
    <row r="2935" spans="1:8" hidden="1">
      <c r="A2935" s="73" t="s">
        <v>2551</v>
      </c>
      <c r="B2935" s="73" t="s">
        <v>2718</v>
      </c>
      <c r="C2935" s="73" t="s">
        <v>2517</v>
      </c>
      <c r="D2935" s="86">
        <v>453</v>
      </c>
      <c r="E2935" s="73" t="s">
        <v>2518</v>
      </c>
      <c r="F2935" s="79" t="str">
        <f>INDEX('Crosswalk Particulates'!$B:$B,MATCH('2017 EPA Data'!A2935,'Crosswalk Particulates'!$A:$A,0))</f>
        <v>industry-fuel-natural gas</v>
      </c>
      <c r="G2935" s="84">
        <f>INDEX('Crosswalk Particulates'!$E:$E,MATCH('2017 EPA Data'!$B2935,'Crosswalk Particulates'!$D:$D,0))</f>
        <v>0</v>
      </c>
      <c r="H2935" s="96">
        <f t="shared" si="45"/>
        <v>0</v>
      </c>
    </row>
    <row r="2936" spans="1:8" hidden="1">
      <c r="A2936" s="73" t="s">
        <v>2619</v>
      </c>
      <c r="B2936" s="73" t="s">
        <v>2710</v>
      </c>
      <c r="C2936" s="73" t="s">
        <v>2517</v>
      </c>
      <c r="D2936" s="86">
        <v>452.4</v>
      </c>
      <c r="E2936" s="73" t="s">
        <v>2518</v>
      </c>
      <c r="F2936" s="79" t="str">
        <f>INDEX('Crosswalk Particulates'!$B:$B,MATCH('2017 EPA Data'!A2936,'Crosswalk Particulates'!$A:$A,0))</f>
        <v>process-iron and steel-industry</v>
      </c>
      <c r="G2936" s="84">
        <f>INDEX('Crosswalk Particulates'!$E:$E,MATCH('2017 EPA Data'!$B2936,'Crosswalk Particulates'!$D:$D,0))</f>
        <v>0</v>
      </c>
      <c r="H2936" s="96">
        <f t="shared" si="45"/>
        <v>0</v>
      </c>
    </row>
    <row r="2937" spans="1:8" hidden="1">
      <c r="A2937" s="73" t="s">
        <v>2649</v>
      </c>
      <c r="B2937" s="73" t="s">
        <v>2694</v>
      </c>
      <c r="C2937" s="73" t="s">
        <v>2517</v>
      </c>
      <c r="D2937" s="86">
        <v>452.06208444819811</v>
      </c>
      <c r="E2937" s="73" t="s">
        <v>2518</v>
      </c>
      <c r="F2937" s="79" t="str">
        <f>INDEX('Crosswalk Particulates'!$B:$B,MATCH('2017 EPA Data'!A2937,'Crosswalk Particulates'!$A:$A,0))</f>
        <v>Electricity Sector</v>
      </c>
      <c r="G2937" s="84">
        <f>INDEX('Crosswalk Particulates'!$E:$E,MATCH('2017 EPA Data'!$B2937,'Crosswalk Particulates'!$D:$D,0))</f>
        <v>0</v>
      </c>
      <c r="H2937" s="96">
        <f t="shared" si="45"/>
        <v>0</v>
      </c>
    </row>
    <row r="2938" spans="1:8" hidden="1">
      <c r="A2938" s="73" t="s">
        <v>2582</v>
      </c>
      <c r="B2938" s="73" t="s">
        <v>2679</v>
      </c>
      <c r="C2938" s="73" t="s">
        <v>2517</v>
      </c>
      <c r="D2938" s="86">
        <v>451.5</v>
      </c>
      <c r="E2938" s="73" t="s">
        <v>2518</v>
      </c>
      <c r="F2938" s="79" t="str">
        <f>INDEX('Crosswalk Particulates'!$B:$B,MATCH('2017 EPA Data'!A2938,'Crosswalk Particulates'!$A:$A,0))</f>
        <v>Commercial Buildings Sector</v>
      </c>
      <c r="G2938" s="84">
        <f>INDEX('Crosswalk Particulates'!$E:$E,MATCH('2017 EPA Data'!$B2938,'Crosswalk Particulates'!$D:$D,0))</f>
        <v>0</v>
      </c>
      <c r="H2938" s="96">
        <f t="shared" si="45"/>
        <v>0</v>
      </c>
    </row>
    <row r="2939" spans="1:8" hidden="1">
      <c r="A2939" s="73" t="s">
        <v>2596</v>
      </c>
      <c r="B2939" s="73" t="s">
        <v>2783</v>
      </c>
      <c r="C2939" s="73" t="s">
        <v>2517</v>
      </c>
      <c r="D2939" s="86">
        <v>451.20848000000001</v>
      </c>
      <c r="E2939" s="73" t="s">
        <v>2518</v>
      </c>
      <c r="F2939" s="79" t="str">
        <f>INDEX('Crosswalk Particulates'!$B:$B,MATCH('2017 EPA Data'!A2939,'Crosswalk Particulates'!$A:$A,0))</f>
        <v>industry-fuel-coal</v>
      </c>
      <c r="G2939" s="84">
        <f>INDEX('Crosswalk Particulates'!$E:$E,MATCH('2017 EPA Data'!$B2939,'Crosswalk Particulates'!$D:$D,0))</f>
        <v>0</v>
      </c>
      <c r="H2939" s="96">
        <f t="shared" si="45"/>
        <v>0</v>
      </c>
    </row>
    <row r="2940" spans="1:8" hidden="1">
      <c r="A2940" s="73" t="s">
        <v>2608</v>
      </c>
      <c r="B2940" s="73" t="s">
        <v>2605</v>
      </c>
      <c r="C2940" s="73" t="s">
        <v>2557</v>
      </c>
      <c r="D2940" s="86">
        <v>450.62172302499999</v>
      </c>
      <c r="E2940" s="73" t="s">
        <v>2522</v>
      </c>
      <c r="F2940" s="79" t="str">
        <f>INDEX('Crosswalk Particulates'!$B:$B,MATCH('2017 EPA Data'!A2940,'Crosswalk Particulates'!$A:$A,0))</f>
        <v>Electricity Sector</v>
      </c>
      <c r="G2940" s="84">
        <f>INDEX('Crosswalk Particulates'!$E:$E,MATCH('2017 EPA Data'!$B2940,'Crosswalk Particulates'!$D:$D,0))</f>
        <v>0</v>
      </c>
      <c r="H2940" s="96">
        <f t="shared" si="45"/>
        <v>408797636.80362153</v>
      </c>
    </row>
    <row r="2941" spans="1:8" hidden="1">
      <c r="A2941" s="73" t="s">
        <v>2559</v>
      </c>
      <c r="B2941" s="73" t="s">
        <v>2730</v>
      </c>
      <c r="C2941" s="73" t="s">
        <v>2517</v>
      </c>
      <c r="D2941" s="86">
        <v>450.57925686873932</v>
      </c>
      <c r="E2941" s="73" t="s">
        <v>2518</v>
      </c>
      <c r="F2941" s="79" t="str">
        <f>INDEX('Crosswalk Particulates'!$B:$B,MATCH('2017 EPA Data'!A2941,'Crosswalk Particulates'!$A:$A,0))</f>
        <v>process-waste-industry</v>
      </c>
      <c r="G2941" s="84">
        <f>INDEX('Crosswalk Particulates'!$E:$E,MATCH('2017 EPA Data'!$B2941,'Crosswalk Particulates'!$D:$D,0))</f>
        <v>0</v>
      </c>
      <c r="H2941" s="96">
        <f t="shared" si="45"/>
        <v>0</v>
      </c>
    </row>
    <row r="2942" spans="1:8" hidden="1">
      <c r="A2942" s="73" t="s">
        <v>2542</v>
      </c>
      <c r="B2942" s="73" t="s">
        <v>2715</v>
      </c>
      <c r="C2942" s="73" t="s">
        <v>2517</v>
      </c>
      <c r="D2942" s="86">
        <v>448.8957877469</v>
      </c>
      <c r="E2942" s="73" t="s">
        <v>2518</v>
      </c>
      <c r="F2942" s="79" t="str">
        <f>INDEX('Crosswalk Particulates'!$B:$B,MATCH('2017 EPA Data'!A2942,'Crosswalk Particulates'!$A:$A,0))</f>
        <v>process-ngps-industry</v>
      </c>
      <c r="G2942" s="84">
        <f>INDEX('Crosswalk Particulates'!$E:$E,MATCH('2017 EPA Data'!$B2942,'Crosswalk Particulates'!$D:$D,0))</f>
        <v>0</v>
      </c>
      <c r="H2942" s="96">
        <f t="shared" si="45"/>
        <v>0</v>
      </c>
    </row>
    <row r="2943" spans="1:8" hidden="1">
      <c r="A2943" s="73" t="s">
        <v>2655</v>
      </c>
      <c r="B2943" s="73" t="s">
        <v>2610</v>
      </c>
      <c r="C2943" s="73" t="s">
        <v>2557</v>
      </c>
      <c r="D2943" s="86">
        <v>447.39796258186999</v>
      </c>
      <c r="E2943" s="73" t="s">
        <v>2522</v>
      </c>
      <c r="F2943" s="79" t="str">
        <f>INDEX('Crosswalk Particulates'!$B:$B,MATCH('2017 EPA Data'!A2943,'Crosswalk Particulates'!$A:$A,0))</f>
        <v>Commercial Buildings Sector</v>
      </c>
      <c r="G2943" s="84" t="str">
        <f>INDEX('Crosswalk Particulates'!$E:$E,MATCH('2017 EPA Data'!$B2943,'Crosswalk Particulates'!$D:$D,0))</f>
        <v>PM25</v>
      </c>
      <c r="H2943" s="96">
        <f t="shared" si="45"/>
        <v>405873087.04617578</v>
      </c>
    </row>
    <row r="2944" spans="1:8" hidden="1">
      <c r="A2944" s="73" t="s">
        <v>2592</v>
      </c>
      <c r="B2944" s="73" t="s">
        <v>2662</v>
      </c>
      <c r="C2944" s="73" t="s">
        <v>2517</v>
      </c>
      <c r="D2944" s="86">
        <v>447.09729266168</v>
      </c>
      <c r="E2944" s="73" t="s">
        <v>2518</v>
      </c>
      <c r="F2944" s="79" t="str">
        <f>INDEX('Crosswalk Particulates'!$B:$B,MATCH('2017 EPA Data'!A2944,'Crosswalk Particulates'!$A:$A,0))</f>
        <v>process-ngps-industry</v>
      </c>
      <c r="G2944" s="84">
        <f>INDEX('Crosswalk Particulates'!$E:$E,MATCH('2017 EPA Data'!$B2944,'Crosswalk Particulates'!$D:$D,0))</f>
        <v>0</v>
      </c>
      <c r="H2944" s="96">
        <f t="shared" si="45"/>
        <v>0</v>
      </c>
    </row>
    <row r="2945" spans="1:8" hidden="1">
      <c r="A2945" s="73" t="s">
        <v>2607</v>
      </c>
      <c r="B2945" s="73" t="s">
        <v>2722</v>
      </c>
      <c r="C2945" s="73" t="s">
        <v>2517</v>
      </c>
      <c r="D2945" s="86">
        <v>446.45600000000002</v>
      </c>
      <c r="E2945" s="73" t="s">
        <v>2518</v>
      </c>
      <c r="F2945" s="79" t="str">
        <f>INDEX('Crosswalk Particulates'!$B:$B,MATCH('2017 EPA Data'!A2945,'Crosswalk Particulates'!$A:$A,0))</f>
        <v>process-cement-industry</v>
      </c>
      <c r="G2945" s="84">
        <f>INDEX('Crosswalk Particulates'!$E:$E,MATCH('2017 EPA Data'!$B2945,'Crosswalk Particulates'!$D:$D,0))</f>
        <v>0</v>
      </c>
      <c r="H2945" s="96">
        <f t="shared" si="45"/>
        <v>0</v>
      </c>
    </row>
    <row r="2946" spans="1:8" hidden="1">
      <c r="A2946" s="73" t="s">
        <v>2565</v>
      </c>
      <c r="B2946" s="73" t="s">
        <v>2745</v>
      </c>
      <c r="C2946" s="73" t="s">
        <v>2517</v>
      </c>
      <c r="D2946" s="86">
        <v>445.59071999999998</v>
      </c>
      <c r="E2946" s="73" t="s">
        <v>2518</v>
      </c>
      <c r="F2946" s="79" t="str">
        <f>INDEX('Crosswalk Particulates'!$B:$B,MATCH('2017 EPA Data'!A2946,'Crosswalk Particulates'!$A:$A,0))</f>
        <v>Electricity Sector</v>
      </c>
      <c r="G2946" s="84">
        <f>INDEX('Crosswalk Particulates'!$E:$E,MATCH('2017 EPA Data'!$B2946,'Crosswalk Particulates'!$D:$D,0))</f>
        <v>0</v>
      </c>
      <c r="H2946" s="96">
        <f t="shared" si="45"/>
        <v>0</v>
      </c>
    </row>
    <row r="2947" spans="1:8" hidden="1">
      <c r="A2947" s="73" t="s">
        <v>2547</v>
      </c>
      <c r="B2947" s="73" t="s">
        <v>2796</v>
      </c>
      <c r="C2947" s="73" t="s">
        <v>2517</v>
      </c>
      <c r="D2947" s="86">
        <v>441</v>
      </c>
      <c r="E2947" s="73" t="s">
        <v>2518</v>
      </c>
      <c r="F2947" s="79" t="str">
        <f>INDEX('Crosswalk Particulates'!$B:$B,MATCH('2017 EPA Data'!A2947,'Crosswalk Particulates'!$A:$A,0))</f>
        <v>process-other-industry</v>
      </c>
      <c r="G2947" s="84">
        <f>INDEX('Crosswalk Particulates'!$E:$E,MATCH('2017 EPA Data'!$B2947,'Crosswalk Particulates'!$D:$D,0))</f>
        <v>0</v>
      </c>
      <c r="H2947" s="96">
        <f t="shared" si="45"/>
        <v>0</v>
      </c>
    </row>
    <row r="2948" spans="1:8" hidden="1">
      <c r="A2948" s="73" t="s">
        <v>2664</v>
      </c>
      <c r="B2948" s="73" t="s">
        <v>2575</v>
      </c>
      <c r="C2948" s="73" t="s">
        <v>2517</v>
      </c>
      <c r="D2948" s="86">
        <v>436.6001</v>
      </c>
      <c r="E2948" s="73" t="s">
        <v>2518</v>
      </c>
      <c r="F2948" s="79" t="str">
        <f>INDEX('Crosswalk Particulates'!$B:$B,MATCH('2017 EPA Data'!A2948,'Crosswalk Particulates'!$A:$A,0))</f>
        <v>Commercial Buildings Sector</v>
      </c>
      <c r="G2948" s="84">
        <f>INDEX('Crosswalk Particulates'!$E:$E,MATCH('2017 EPA Data'!$B2948,'Crosswalk Particulates'!$D:$D,0))</f>
        <v>0</v>
      </c>
      <c r="H2948" s="96">
        <f t="shared" ref="H2948:H3011" si="46">IF(E2948="TON",D2948/metricton_to_shortton,0)*10^6</f>
        <v>0</v>
      </c>
    </row>
    <row r="2949" spans="1:8" hidden="1">
      <c r="A2949" s="73" t="s">
        <v>2602</v>
      </c>
      <c r="B2949" s="73" t="s">
        <v>2605</v>
      </c>
      <c r="C2949" s="73" t="s">
        <v>2557</v>
      </c>
      <c r="D2949" s="86">
        <v>433.41683429126499</v>
      </c>
      <c r="E2949" s="73" t="s">
        <v>2522</v>
      </c>
      <c r="F2949" s="79" t="str">
        <f>INDEX('Crosswalk Particulates'!$B:$B,MATCH('2017 EPA Data'!A2949,'Crosswalk Particulates'!$A:$A,0))</f>
        <v>process-other-industry</v>
      </c>
      <c r="G2949" s="84">
        <f>INDEX('Crosswalk Particulates'!$E:$E,MATCH('2017 EPA Data'!$B2949,'Crosswalk Particulates'!$D:$D,0))</f>
        <v>0</v>
      </c>
      <c r="H2949" s="96">
        <f t="shared" si="46"/>
        <v>393189605.72911882</v>
      </c>
    </row>
    <row r="2950" spans="1:8" hidden="1">
      <c r="A2950" s="73" t="s">
        <v>2595</v>
      </c>
      <c r="B2950" s="73" t="s">
        <v>2609</v>
      </c>
      <c r="C2950" s="73" t="s">
        <v>2557</v>
      </c>
      <c r="D2950" s="86">
        <v>433.414331135</v>
      </c>
      <c r="E2950" s="73" t="s">
        <v>2522</v>
      </c>
      <c r="F2950" s="79" t="str">
        <f>INDEX('Crosswalk Particulates'!$B:$B,MATCH('2017 EPA Data'!A2950,'Crosswalk Particulates'!$A:$A,0))</f>
        <v>process-other-industry</v>
      </c>
      <c r="G2950" s="84" t="str">
        <f>INDEX('Crosswalk Particulates'!$E:$E,MATCH('2017 EPA Data'!$B2950,'Crosswalk Particulates'!$D:$D,0))</f>
        <v>NOX</v>
      </c>
      <c r="H2950" s="96">
        <f t="shared" si="46"/>
        <v>393187334.90125287</v>
      </c>
    </row>
    <row r="2951" spans="1:8" hidden="1">
      <c r="A2951" s="73" t="s">
        <v>2596</v>
      </c>
      <c r="B2951" s="73" t="s">
        <v>2722</v>
      </c>
      <c r="C2951" s="73" t="s">
        <v>2517</v>
      </c>
      <c r="D2951" s="86">
        <v>433.21186</v>
      </c>
      <c r="E2951" s="73" t="s">
        <v>2518</v>
      </c>
      <c r="F2951" s="79" t="str">
        <f>INDEX('Crosswalk Particulates'!$B:$B,MATCH('2017 EPA Data'!A2951,'Crosswalk Particulates'!$A:$A,0))</f>
        <v>industry-fuel-coal</v>
      </c>
      <c r="G2951" s="84">
        <f>INDEX('Crosswalk Particulates'!$E:$E,MATCH('2017 EPA Data'!$B2951,'Crosswalk Particulates'!$D:$D,0))</f>
        <v>0</v>
      </c>
      <c r="H2951" s="96">
        <f t="shared" si="46"/>
        <v>0</v>
      </c>
    </row>
    <row r="2952" spans="1:8" hidden="1">
      <c r="A2952" s="73" t="s">
        <v>2632</v>
      </c>
      <c r="B2952" s="73" t="s">
        <v>2768</v>
      </c>
      <c r="C2952" s="73" t="s">
        <v>2517</v>
      </c>
      <c r="D2952" s="86">
        <v>432.4785</v>
      </c>
      <c r="E2952" s="73" t="s">
        <v>2518</v>
      </c>
      <c r="F2952" s="79" t="str">
        <f>INDEX('Crosswalk Particulates'!$B:$B,MATCH('2017 EPA Data'!A2952,'Crosswalk Particulates'!$A:$A,0))</f>
        <v>industry-fuel-other</v>
      </c>
      <c r="G2952" s="84">
        <f>INDEX('Crosswalk Particulates'!$E:$E,MATCH('2017 EPA Data'!$B2952,'Crosswalk Particulates'!$D:$D,0))</f>
        <v>0</v>
      </c>
      <c r="H2952" s="96">
        <f t="shared" si="46"/>
        <v>0</v>
      </c>
    </row>
    <row r="2953" spans="1:8" hidden="1">
      <c r="A2953" s="73" t="s">
        <v>2553</v>
      </c>
      <c r="B2953" s="73" t="s">
        <v>2697</v>
      </c>
      <c r="C2953" s="73" t="s">
        <v>2517</v>
      </c>
      <c r="D2953" s="86">
        <v>429.68950999999998</v>
      </c>
      <c r="E2953" s="73" t="s">
        <v>2518</v>
      </c>
      <c r="F2953" s="79" t="str">
        <f>INDEX('Crosswalk Particulates'!$B:$B,MATCH('2017 EPA Data'!A2953,'Crosswalk Particulates'!$A:$A,0))</f>
        <v>process-other-industry</v>
      </c>
      <c r="G2953" s="84">
        <f>INDEX('Crosswalk Particulates'!$E:$E,MATCH('2017 EPA Data'!$B2953,'Crosswalk Particulates'!$D:$D,0))</f>
        <v>0</v>
      </c>
      <c r="H2953" s="96">
        <f t="shared" si="46"/>
        <v>0</v>
      </c>
    </row>
    <row r="2954" spans="1:8" hidden="1">
      <c r="A2954" s="73" t="s">
        <v>2519</v>
      </c>
      <c r="B2954" s="73" t="s">
        <v>2797</v>
      </c>
      <c r="C2954" s="73" t="s">
        <v>2517</v>
      </c>
      <c r="D2954" s="86">
        <v>429.25965400000001</v>
      </c>
      <c r="E2954" s="73" t="s">
        <v>2518</v>
      </c>
      <c r="F2954" s="79" t="str">
        <f>INDEX('Crosswalk Particulates'!$B:$B,MATCH('2017 EPA Data'!A2954,'Crosswalk Particulates'!$A:$A,0))</f>
        <v>process-other-industry</v>
      </c>
      <c r="G2954" s="84">
        <f>INDEX('Crosswalk Particulates'!$E:$E,MATCH('2017 EPA Data'!$B2954,'Crosswalk Particulates'!$D:$D,0))</f>
        <v>0</v>
      </c>
      <c r="H2954" s="96">
        <f t="shared" si="46"/>
        <v>0</v>
      </c>
    </row>
    <row r="2955" spans="1:8" hidden="1">
      <c r="A2955" s="73" t="s">
        <v>2538</v>
      </c>
      <c r="B2955" s="73" t="s">
        <v>2656</v>
      </c>
      <c r="C2955" s="73" t="s">
        <v>2517</v>
      </c>
      <c r="D2955" s="86">
        <v>424.93769932009002</v>
      </c>
      <c r="E2955" s="73" t="s">
        <v>2518</v>
      </c>
      <c r="F2955" s="79" t="str">
        <f>INDEX('Crosswalk Particulates'!$B:$B,MATCH('2017 EPA Data'!A2955,'Crosswalk Particulates'!$A:$A,0))</f>
        <v>process-other-industry</v>
      </c>
      <c r="G2955" s="84">
        <f>INDEX('Crosswalk Particulates'!$E:$E,MATCH('2017 EPA Data'!$B2955,'Crosswalk Particulates'!$D:$D,0))</f>
        <v>0</v>
      </c>
      <c r="H2955" s="96">
        <f t="shared" si="46"/>
        <v>0</v>
      </c>
    </row>
    <row r="2956" spans="1:8" hidden="1">
      <c r="A2956" s="73" t="s">
        <v>2547</v>
      </c>
      <c r="B2956" s="73" t="s">
        <v>2789</v>
      </c>
      <c r="C2956" s="73" t="s">
        <v>2517</v>
      </c>
      <c r="D2956" s="86">
        <v>420.59460587000001</v>
      </c>
      <c r="E2956" s="73" t="s">
        <v>2518</v>
      </c>
      <c r="F2956" s="79" t="str">
        <f>INDEX('Crosswalk Particulates'!$B:$B,MATCH('2017 EPA Data'!A2956,'Crosswalk Particulates'!$A:$A,0))</f>
        <v>process-other-industry</v>
      </c>
      <c r="G2956" s="84">
        <f>INDEX('Crosswalk Particulates'!$E:$E,MATCH('2017 EPA Data'!$B2956,'Crosswalk Particulates'!$D:$D,0))</f>
        <v>0</v>
      </c>
      <c r="H2956" s="96">
        <f t="shared" si="46"/>
        <v>0</v>
      </c>
    </row>
    <row r="2957" spans="1:8" hidden="1">
      <c r="A2957" s="73" t="s">
        <v>2664</v>
      </c>
      <c r="B2957" s="73" t="s">
        <v>2716</v>
      </c>
      <c r="D2957" s="86">
        <v>420.31813640008659</v>
      </c>
      <c r="E2957" s="73" t="s">
        <v>2522</v>
      </c>
      <c r="F2957" s="79" t="str">
        <f>INDEX('Crosswalk Particulates'!$B:$B,MATCH('2017 EPA Data'!A2957,'Crosswalk Particulates'!$A:$A,0))</f>
        <v>Commercial Buildings Sector</v>
      </c>
      <c r="G2957" s="84" t="str">
        <f>INDEX('Crosswalk Particulates'!$E:$E,MATCH('2017 EPA Data'!$B2957,'Crosswalk Particulates'!$D:$D,0))</f>
        <v>BC</v>
      </c>
      <c r="H2957" s="96">
        <f t="shared" si="46"/>
        <v>381306652.75656271</v>
      </c>
    </row>
    <row r="2958" spans="1:8" hidden="1">
      <c r="A2958" s="73" t="s">
        <v>2527</v>
      </c>
      <c r="B2958" s="73" t="s">
        <v>2653</v>
      </c>
      <c r="C2958" s="73" t="s">
        <v>2517</v>
      </c>
      <c r="D2958" s="86">
        <v>418.40234428917353</v>
      </c>
      <c r="E2958" s="73" t="s">
        <v>2518</v>
      </c>
      <c r="F2958" s="79" t="str">
        <f>INDEX('Crosswalk Particulates'!$B:$B,MATCH('2017 EPA Data'!A2958,'Crosswalk Particulates'!$A:$A,0))</f>
        <v>Transportation Sector</v>
      </c>
      <c r="G2958" s="84">
        <f>INDEX('Crosswalk Particulates'!$E:$E,MATCH('2017 EPA Data'!$B2958,'Crosswalk Particulates'!$D:$D,0))</f>
        <v>0</v>
      </c>
      <c r="H2958" s="96">
        <f t="shared" si="46"/>
        <v>0</v>
      </c>
    </row>
    <row r="2959" spans="1:8" hidden="1">
      <c r="A2959" s="73" t="s">
        <v>2582</v>
      </c>
      <c r="B2959" s="73" t="s">
        <v>2753</v>
      </c>
      <c r="D2959" s="86">
        <v>416.92270883585326</v>
      </c>
      <c r="E2959" s="73" t="s">
        <v>2522</v>
      </c>
      <c r="F2959" s="79" t="str">
        <f>INDEX('Crosswalk Particulates'!$B:$B,MATCH('2017 EPA Data'!A2959,'Crosswalk Particulates'!$A:$A,0))</f>
        <v>Commercial Buildings Sector</v>
      </c>
      <c r="G2959" s="84">
        <f>INDEX('Crosswalk Particulates'!$E:$E,MATCH('2017 EPA Data'!$B2959,'Crosswalk Particulates'!$D:$D,0))</f>
        <v>0</v>
      </c>
      <c r="H2959" s="96">
        <f t="shared" si="46"/>
        <v>378226369.02128553</v>
      </c>
    </row>
    <row r="2960" spans="1:8" hidden="1">
      <c r="A2960" s="73" t="s">
        <v>2569</v>
      </c>
      <c r="B2960" s="73" t="s">
        <v>2625</v>
      </c>
      <c r="C2960" s="73" t="s">
        <v>2517</v>
      </c>
      <c r="D2960" s="86">
        <v>414.93109587205197</v>
      </c>
      <c r="E2960" s="73" t="s">
        <v>2518</v>
      </c>
      <c r="F2960" s="79" t="str">
        <f>INDEX('Crosswalk Particulates'!$B:$B,MATCH('2017 EPA Data'!A2960,'Crosswalk Particulates'!$A:$A,0))</f>
        <v>Transportation Sector</v>
      </c>
      <c r="G2960" s="84">
        <f>INDEX('Crosswalk Particulates'!$E:$E,MATCH('2017 EPA Data'!$B2960,'Crosswalk Particulates'!$D:$D,0))</f>
        <v>0</v>
      </c>
      <c r="H2960" s="96">
        <f t="shared" si="46"/>
        <v>0</v>
      </c>
    </row>
    <row r="2961" spans="1:8" hidden="1">
      <c r="A2961" s="73" t="s">
        <v>2527</v>
      </c>
      <c r="B2961" s="73" t="s">
        <v>2775</v>
      </c>
      <c r="C2961" s="73" t="s">
        <v>2517</v>
      </c>
      <c r="D2961" s="86">
        <v>414.91956859858306</v>
      </c>
      <c r="E2961" s="73" t="s">
        <v>2518</v>
      </c>
      <c r="F2961" s="79" t="str">
        <f>INDEX('Crosswalk Particulates'!$B:$B,MATCH('2017 EPA Data'!A2961,'Crosswalk Particulates'!$A:$A,0))</f>
        <v>Transportation Sector</v>
      </c>
      <c r="G2961" s="84">
        <f>INDEX('Crosswalk Particulates'!$E:$E,MATCH('2017 EPA Data'!$B2961,'Crosswalk Particulates'!$D:$D,0))</f>
        <v>0</v>
      </c>
      <c r="H2961" s="96">
        <f t="shared" si="46"/>
        <v>0</v>
      </c>
    </row>
    <row r="2962" spans="1:8" hidden="1">
      <c r="A2962" s="73" t="s">
        <v>2555</v>
      </c>
      <c r="B2962" s="73" t="s">
        <v>2711</v>
      </c>
      <c r="C2962" s="73" t="s">
        <v>2517</v>
      </c>
      <c r="D2962" s="86">
        <v>414.85570000000001</v>
      </c>
      <c r="E2962" s="73" t="s">
        <v>2518</v>
      </c>
      <c r="F2962" s="79" t="str">
        <f>INDEX('Crosswalk Particulates'!$B:$B,MATCH('2017 EPA Data'!A2962,'Crosswalk Particulates'!$A:$A,0))</f>
        <v>process-other-industry</v>
      </c>
      <c r="G2962" s="84">
        <f>INDEX('Crosswalk Particulates'!$E:$E,MATCH('2017 EPA Data'!$B2962,'Crosswalk Particulates'!$D:$D,0))</f>
        <v>0</v>
      </c>
      <c r="H2962" s="96">
        <f t="shared" si="46"/>
        <v>0</v>
      </c>
    </row>
    <row r="2963" spans="1:8" hidden="1">
      <c r="A2963" s="73" t="s">
        <v>2555</v>
      </c>
      <c r="B2963" s="73" t="s">
        <v>2562</v>
      </c>
      <c r="C2963" s="73" t="s">
        <v>2517</v>
      </c>
      <c r="D2963" s="86">
        <v>414.30314585859998</v>
      </c>
      <c r="E2963" s="73" t="s">
        <v>2518</v>
      </c>
      <c r="F2963" s="79" t="str">
        <f>INDEX('Crosswalk Particulates'!$B:$B,MATCH('2017 EPA Data'!A2963,'Crosswalk Particulates'!$A:$A,0))</f>
        <v>process-other-industry</v>
      </c>
      <c r="G2963" s="84">
        <f>INDEX('Crosswalk Particulates'!$E:$E,MATCH('2017 EPA Data'!$B2963,'Crosswalk Particulates'!$D:$D,0))</f>
        <v>0</v>
      </c>
      <c r="H2963" s="96">
        <f t="shared" si="46"/>
        <v>0</v>
      </c>
    </row>
    <row r="2964" spans="1:8" hidden="1">
      <c r="A2964" s="73" t="s">
        <v>2519</v>
      </c>
      <c r="B2964" s="73" t="s">
        <v>2721</v>
      </c>
      <c r="C2964" s="73" t="s">
        <v>2517</v>
      </c>
      <c r="D2964" s="86">
        <v>411.50855999999999</v>
      </c>
      <c r="E2964" s="73" t="s">
        <v>2518</v>
      </c>
      <c r="F2964" s="79" t="str">
        <f>INDEX('Crosswalk Particulates'!$B:$B,MATCH('2017 EPA Data'!A2964,'Crosswalk Particulates'!$A:$A,0))</f>
        <v>process-other-industry</v>
      </c>
      <c r="G2964" s="84">
        <f>INDEX('Crosswalk Particulates'!$E:$E,MATCH('2017 EPA Data'!$B2964,'Crosswalk Particulates'!$D:$D,0))</f>
        <v>0</v>
      </c>
      <c r="H2964" s="96">
        <f t="shared" si="46"/>
        <v>0</v>
      </c>
    </row>
    <row r="2965" spans="1:8" hidden="1">
      <c r="A2965" s="73" t="s">
        <v>2565</v>
      </c>
      <c r="B2965" s="73" t="s">
        <v>2574</v>
      </c>
      <c r="C2965" s="73" t="s">
        <v>2517</v>
      </c>
      <c r="D2965" s="86">
        <v>410.64141899999998</v>
      </c>
      <c r="E2965" s="73" t="s">
        <v>2518</v>
      </c>
      <c r="F2965" s="79" t="str">
        <f>INDEX('Crosswalk Particulates'!$B:$B,MATCH('2017 EPA Data'!A2965,'Crosswalk Particulates'!$A:$A,0))</f>
        <v>Electricity Sector</v>
      </c>
      <c r="G2965" s="84">
        <f>INDEX('Crosswalk Particulates'!$E:$E,MATCH('2017 EPA Data'!$B2965,'Crosswalk Particulates'!$D:$D,0))</f>
        <v>0</v>
      </c>
      <c r="H2965" s="96">
        <f t="shared" si="46"/>
        <v>0</v>
      </c>
    </row>
    <row r="2966" spans="1:8" hidden="1">
      <c r="A2966" s="73" t="s">
        <v>2619</v>
      </c>
      <c r="B2966" s="73" t="s">
        <v>2757</v>
      </c>
      <c r="C2966" s="73" t="s">
        <v>2517</v>
      </c>
      <c r="D2966" s="86">
        <v>409.62580000000003</v>
      </c>
      <c r="E2966" s="73" t="s">
        <v>2518</v>
      </c>
      <c r="F2966" s="79" t="str">
        <f>INDEX('Crosswalk Particulates'!$B:$B,MATCH('2017 EPA Data'!A2966,'Crosswalk Particulates'!$A:$A,0))</f>
        <v>process-iron and steel-industry</v>
      </c>
      <c r="G2966" s="84">
        <f>INDEX('Crosswalk Particulates'!$E:$E,MATCH('2017 EPA Data'!$B2966,'Crosswalk Particulates'!$D:$D,0))</f>
        <v>0</v>
      </c>
      <c r="H2966" s="96">
        <f t="shared" si="46"/>
        <v>0</v>
      </c>
    </row>
    <row r="2967" spans="1:8" hidden="1">
      <c r="A2967" s="73" t="s">
        <v>2595</v>
      </c>
      <c r="B2967" s="73" t="s">
        <v>2722</v>
      </c>
      <c r="C2967" s="73" t="s">
        <v>2517</v>
      </c>
      <c r="D2967" s="86">
        <v>409.39325000000002</v>
      </c>
      <c r="E2967" s="73" t="s">
        <v>2518</v>
      </c>
      <c r="F2967" s="79" t="str">
        <f>INDEX('Crosswalk Particulates'!$B:$B,MATCH('2017 EPA Data'!A2967,'Crosswalk Particulates'!$A:$A,0))</f>
        <v>process-other-industry</v>
      </c>
      <c r="G2967" s="84">
        <f>INDEX('Crosswalk Particulates'!$E:$E,MATCH('2017 EPA Data'!$B2967,'Crosswalk Particulates'!$D:$D,0))</f>
        <v>0</v>
      </c>
      <c r="H2967" s="96">
        <f t="shared" si="46"/>
        <v>0</v>
      </c>
    </row>
    <row r="2968" spans="1:8" hidden="1">
      <c r="A2968" s="73" t="s">
        <v>2581</v>
      </c>
      <c r="B2968" s="73" t="s">
        <v>2689</v>
      </c>
      <c r="C2968" s="73" t="s">
        <v>2517</v>
      </c>
      <c r="D2968" s="86">
        <v>407.87939999999998</v>
      </c>
      <c r="E2968" s="73" t="s">
        <v>2518</v>
      </c>
      <c r="F2968" s="79" t="str">
        <f>INDEX('Crosswalk Particulates'!$B:$B,MATCH('2017 EPA Data'!A2968,'Crosswalk Particulates'!$A:$A,0))</f>
        <v>Electricity Sector</v>
      </c>
      <c r="G2968" s="84">
        <f>INDEX('Crosswalk Particulates'!$E:$E,MATCH('2017 EPA Data'!$B2968,'Crosswalk Particulates'!$D:$D,0))</f>
        <v>0</v>
      </c>
      <c r="H2968" s="96">
        <f t="shared" si="46"/>
        <v>0</v>
      </c>
    </row>
    <row r="2969" spans="1:8" hidden="1">
      <c r="A2969" s="73" t="s">
        <v>2649</v>
      </c>
      <c r="B2969" s="73" t="s">
        <v>2726</v>
      </c>
      <c r="C2969" s="73" t="s">
        <v>2517</v>
      </c>
      <c r="D2969" s="86">
        <v>407.34297081031207</v>
      </c>
      <c r="E2969" s="73" t="s">
        <v>2518</v>
      </c>
      <c r="F2969" s="79" t="str">
        <f>INDEX('Crosswalk Particulates'!$B:$B,MATCH('2017 EPA Data'!A2969,'Crosswalk Particulates'!$A:$A,0))</f>
        <v>Electricity Sector</v>
      </c>
      <c r="G2969" s="84">
        <f>INDEX('Crosswalk Particulates'!$E:$E,MATCH('2017 EPA Data'!$B2969,'Crosswalk Particulates'!$D:$D,0))</f>
        <v>0</v>
      </c>
      <c r="H2969" s="96">
        <f t="shared" si="46"/>
        <v>0</v>
      </c>
    </row>
    <row r="2970" spans="1:8" hidden="1">
      <c r="A2970" s="73" t="s">
        <v>2664</v>
      </c>
      <c r="B2970" s="73" t="s">
        <v>2694</v>
      </c>
      <c r="C2970" s="73" t="s">
        <v>2517</v>
      </c>
      <c r="D2970" s="86">
        <v>405.44789938971235</v>
      </c>
      <c r="E2970" s="73" t="s">
        <v>2518</v>
      </c>
      <c r="F2970" s="79" t="str">
        <f>INDEX('Crosswalk Particulates'!$B:$B,MATCH('2017 EPA Data'!A2970,'Crosswalk Particulates'!$A:$A,0))</f>
        <v>Commercial Buildings Sector</v>
      </c>
      <c r="G2970" s="84">
        <f>INDEX('Crosswalk Particulates'!$E:$E,MATCH('2017 EPA Data'!$B2970,'Crosswalk Particulates'!$D:$D,0))</f>
        <v>0</v>
      </c>
      <c r="H2970" s="96">
        <f t="shared" si="46"/>
        <v>0</v>
      </c>
    </row>
    <row r="2971" spans="1:8" hidden="1">
      <c r="A2971" s="73" t="s">
        <v>2553</v>
      </c>
      <c r="B2971" s="73" t="s">
        <v>2645</v>
      </c>
      <c r="C2971" s="73" t="s">
        <v>2517</v>
      </c>
      <c r="D2971" s="86">
        <v>405.35505999999998</v>
      </c>
      <c r="E2971" s="73" t="s">
        <v>2518</v>
      </c>
      <c r="F2971" s="79" t="str">
        <f>INDEX('Crosswalk Particulates'!$B:$B,MATCH('2017 EPA Data'!A2971,'Crosswalk Particulates'!$A:$A,0))</f>
        <v>process-other-industry</v>
      </c>
      <c r="G2971" s="84">
        <f>INDEX('Crosswalk Particulates'!$E:$E,MATCH('2017 EPA Data'!$B2971,'Crosswalk Particulates'!$D:$D,0))</f>
        <v>0</v>
      </c>
      <c r="H2971" s="96">
        <f t="shared" si="46"/>
        <v>0</v>
      </c>
    </row>
    <row r="2972" spans="1:8" hidden="1">
      <c r="A2972" s="73" t="s">
        <v>2619</v>
      </c>
      <c r="B2972" s="73" t="s">
        <v>2626</v>
      </c>
      <c r="C2972" s="73" t="s">
        <v>2517</v>
      </c>
      <c r="D2972" s="86">
        <v>403.49065202399998</v>
      </c>
      <c r="E2972" s="73" t="s">
        <v>2518</v>
      </c>
      <c r="F2972" s="79" t="str">
        <f>INDEX('Crosswalk Particulates'!$B:$B,MATCH('2017 EPA Data'!A2972,'Crosswalk Particulates'!$A:$A,0))</f>
        <v>process-iron and steel-industry</v>
      </c>
      <c r="G2972" s="84">
        <f>INDEX('Crosswalk Particulates'!$E:$E,MATCH('2017 EPA Data'!$B2972,'Crosswalk Particulates'!$D:$D,0))</f>
        <v>0</v>
      </c>
      <c r="H2972" s="96">
        <f t="shared" si="46"/>
        <v>0</v>
      </c>
    </row>
    <row r="2973" spans="1:8" hidden="1">
      <c r="A2973" s="73" t="s">
        <v>2584</v>
      </c>
      <c r="B2973" s="73" t="s">
        <v>2597</v>
      </c>
      <c r="C2973" s="73" t="s">
        <v>2521</v>
      </c>
      <c r="D2973" s="86">
        <v>401.58902039999998</v>
      </c>
      <c r="E2973" s="73" t="s">
        <v>2522</v>
      </c>
      <c r="F2973" s="79" t="str">
        <f>INDEX('Crosswalk Particulates'!$B:$B,MATCH('2017 EPA Data'!A2973,'Crosswalk Particulates'!$A:$A,0))</f>
        <v>Electricity Sector</v>
      </c>
      <c r="G2973" s="84" t="str">
        <f>INDEX('Crosswalk Particulates'!$E:$E,MATCH('2017 EPA Data'!$B2973,'Crosswalk Particulates'!$D:$D,0))</f>
        <v>CH4</v>
      </c>
      <c r="H2973" s="96">
        <f t="shared" si="46"/>
        <v>364315864.32128894</v>
      </c>
    </row>
    <row r="2974" spans="1:8" hidden="1">
      <c r="A2974" s="73" t="s">
        <v>2578</v>
      </c>
      <c r="B2974" s="73" t="s">
        <v>2716</v>
      </c>
      <c r="D2974" s="86">
        <v>400.65093085954817</v>
      </c>
      <c r="E2974" s="73" t="s">
        <v>2522</v>
      </c>
      <c r="F2974" s="79" t="str">
        <f>INDEX('Crosswalk Particulates'!$B:$B,MATCH('2017 EPA Data'!A2974,'Crosswalk Particulates'!$A:$A,0))</f>
        <v>process-chemicals-industry</v>
      </c>
      <c r="G2974" s="84" t="str">
        <f>INDEX('Crosswalk Particulates'!$E:$E,MATCH('2017 EPA Data'!$B2974,'Crosswalk Particulates'!$D:$D,0))</f>
        <v>BC</v>
      </c>
      <c r="H2974" s="96">
        <f t="shared" si="46"/>
        <v>363464842.79335958</v>
      </c>
    </row>
    <row r="2975" spans="1:8" hidden="1">
      <c r="A2975" s="73" t="s">
        <v>2519</v>
      </c>
      <c r="B2975" s="73" t="s">
        <v>2798</v>
      </c>
      <c r="C2975" s="73" t="s">
        <v>2517</v>
      </c>
      <c r="D2975" s="86">
        <v>400</v>
      </c>
      <c r="E2975" s="73" t="s">
        <v>2518</v>
      </c>
      <c r="F2975" s="79" t="str">
        <f>INDEX('Crosswalk Particulates'!$B:$B,MATCH('2017 EPA Data'!A2975,'Crosswalk Particulates'!$A:$A,0))</f>
        <v>process-other-industry</v>
      </c>
      <c r="G2975" s="84">
        <f>INDEX('Crosswalk Particulates'!$E:$E,MATCH('2017 EPA Data'!$B2975,'Crosswalk Particulates'!$D:$D,0))</f>
        <v>0</v>
      </c>
      <c r="H2975" s="96">
        <f t="shared" si="46"/>
        <v>0</v>
      </c>
    </row>
    <row r="2976" spans="1:8" hidden="1">
      <c r="A2976" s="73" t="s">
        <v>2592</v>
      </c>
      <c r="B2976" s="73" t="s">
        <v>2660</v>
      </c>
      <c r="C2976" s="73" t="s">
        <v>2517</v>
      </c>
      <c r="D2976" s="86">
        <v>398.2731</v>
      </c>
      <c r="E2976" s="73" t="s">
        <v>2518</v>
      </c>
      <c r="F2976" s="79" t="str">
        <f>INDEX('Crosswalk Particulates'!$B:$B,MATCH('2017 EPA Data'!A2976,'Crosswalk Particulates'!$A:$A,0))</f>
        <v>process-ngps-industry</v>
      </c>
      <c r="G2976" s="84">
        <f>INDEX('Crosswalk Particulates'!$E:$E,MATCH('2017 EPA Data'!$B2976,'Crosswalk Particulates'!$D:$D,0))</f>
        <v>0</v>
      </c>
      <c r="H2976" s="96">
        <f t="shared" si="46"/>
        <v>0</v>
      </c>
    </row>
    <row r="2977" spans="1:8" hidden="1">
      <c r="A2977" s="73" t="s">
        <v>2632</v>
      </c>
      <c r="B2977" s="73" t="s">
        <v>2668</v>
      </c>
      <c r="C2977" s="73" t="s">
        <v>2517</v>
      </c>
      <c r="D2977" s="86">
        <v>398.03051582294</v>
      </c>
      <c r="E2977" s="73" t="s">
        <v>2518</v>
      </c>
      <c r="F2977" s="79" t="str">
        <f>INDEX('Crosswalk Particulates'!$B:$B,MATCH('2017 EPA Data'!A2977,'Crosswalk Particulates'!$A:$A,0))</f>
        <v>industry-fuel-other</v>
      </c>
      <c r="G2977" s="84">
        <f>INDEX('Crosswalk Particulates'!$E:$E,MATCH('2017 EPA Data'!$B2977,'Crosswalk Particulates'!$D:$D,0))</f>
        <v>0</v>
      </c>
      <c r="H2977" s="96">
        <f t="shared" si="46"/>
        <v>0</v>
      </c>
    </row>
    <row r="2978" spans="1:8" hidden="1">
      <c r="A2978" s="73" t="s">
        <v>2545</v>
      </c>
      <c r="B2978" s="73" t="s">
        <v>2615</v>
      </c>
      <c r="C2978" s="73" t="s">
        <v>2557</v>
      </c>
      <c r="D2978" s="86">
        <v>397.71809649945777</v>
      </c>
      <c r="E2978" s="73" t="s">
        <v>2522</v>
      </c>
      <c r="F2978" s="79" t="str">
        <f>INDEX('Crosswalk Particulates'!$B:$B,MATCH('2017 EPA Data'!A2978,'Crosswalk Particulates'!$A:$A,0))</f>
        <v>Transportation Sector</v>
      </c>
      <c r="G2978" s="84" t="str">
        <f>INDEX('Crosswalk Particulates'!$E:$E,MATCH('2017 EPA Data'!$B2978,'Crosswalk Particulates'!$D:$D,0))</f>
        <v>SOx</v>
      </c>
      <c r="H2978" s="96">
        <f t="shared" si="46"/>
        <v>360804217.05278718</v>
      </c>
    </row>
    <row r="2979" spans="1:8" hidden="1">
      <c r="A2979" s="73" t="s">
        <v>2559</v>
      </c>
      <c r="B2979" s="73" t="s">
        <v>2791</v>
      </c>
      <c r="C2979" s="73" t="s">
        <v>2517</v>
      </c>
      <c r="D2979" s="86">
        <v>396.35168171150116</v>
      </c>
      <c r="E2979" s="73" t="s">
        <v>2518</v>
      </c>
      <c r="F2979" s="79" t="str">
        <f>INDEX('Crosswalk Particulates'!$B:$B,MATCH('2017 EPA Data'!A2979,'Crosswalk Particulates'!$A:$A,0))</f>
        <v>process-waste-industry</v>
      </c>
      <c r="G2979" s="84">
        <f>INDEX('Crosswalk Particulates'!$E:$E,MATCH('2017 EPA Data'!$B2979,'Crosswalk Particulates'!$D:$D,0))</f>
        <v>0</v>
      </c>
      <c r="H2979" s="96">
        <f t="shared" si="46"/>
        <v>0</v>
      </c>
    </row>
    <row r="2980" spans="1:8" hidden="1">
      <c r="A2980" s="73" t="s">
        <v>2565</v>
      </c>
      <c r="B2980" s="73" t="s">
        <v>2711</v>
      </c>
      <c r="C2980" s="73" t="s">
        <v>2517</v>
      </c>
      <c r="D2980" s="86">
        <v>394.24</v>
      </c>
      <c r="E2980" s="73" t="s">
        <v>2518</v>
      </c>
      <c r="F2980" s="79" t="str">
        <f>INDEX('Crosswalk Particulates'!$B:$B,MATCH('2017 EPA Data'!A2980,'Crosswalk Particulates'!$A:$A,0))</f>
        <v>Electricity Sector</v>
      </c>
      <c r="G2980" s="84">
        <f>INDEX('Crosswalk Particulates'!$E:$E,MATCH('2017 EPA Data'!$B2980,'Crosswalk Particulates'!$D:$D,0))</f>
        <v>0</v>
      </c>
      <c r="H2980" s="96">
        <f t="shared" si="46"/>
        <v>0</v>
      </c>
    </row>
    <row r="2981" spans="1:8" hidden="1">
      <c r="A2981" s="73" t="s">
        <v>2692</v>
      </c>
      <c r="B2981" s="73" t="s">
        <v>2716</v>
      </c>
      <c r="D2981" s="86">
        <v>394.08499556393127</v>
      </c>
      <c r="E2981" s="73" t="s">
        <v>2522</v>
      </c>
      <c r="F2981" s="79" t="str">
        <f>INDEX('Crosswalk Particulates'!$B:$B,MATCH('2017 EPA Data'!A2981,'Crosswalk Particulates'!$A:$A,0))</f>
        <v>Residential Buildings Sector</v>
      </c>
      <c r="G2981" s="84" t="str">
        <f>INDEX('Crosswalk Particulates'!$E:$E,MATCH('2017 EPA Data'!$B2981,'Crosswalk Particulates'!$D:$D,0))</f>
        <v>BC</v>
      </c>
      <c r="H2981" s="96">
        <f t="shared" si="46"/>
        <v>357508319.40554953</v>
      </c>
    </row>
    <row r="2982" spans="1:8" hidden="1">
      <c r="A2982" s="73" t="s">
        <v>2592</v>
      </c>
      <c r="B2982" s="73" t="s">
        <v>2670</v>
      </c>
      <c r="C2982" s="73" t="s">
        <v>2517</v>
      </c>
      <c r="D2982" s="86">
        <v>392.21452144</v>
      </c>
      <c r="E2982" s="73" t="s">
        <v>2518</v>
      </c>
      <c r="F2982" s="79" t="str">
        <f>INDEX('Crosswalk Particulates'!$B:$B,MATCH('2017 EPA Data'!A2982,'Crosswalk Particulates'!$A:$A,0))</f>
        <v>process-ngps-industry</v>
      </c>
      <c r="G2982" s="84">
        <f>INDEX('Crosswalk Particulates'!$E:$E,MATCH('2017 EPA Data'!$B2982,'Crosswalk Particulates'!$D:$D,0))</f>
        <v>0</v>
      </c>
      <c r="H2982" s="96">
        <f t="shared" si="46"/>
        <v>0</v>
      </c>
    </row>
    <row r="2983" spans="1:8" hidden="1">
      <c r="A2983" s="73" t="s">
        <v>2547</v>
      </c>
      <c r="B2983" s="73" t="s">
        <v>2605</v>
      </c>
      <c r="C2983" s="73" t="s">
        <v>2557</v>
      </c>
      <c r="D2983" s="86">
        <v>390.71803901734501</v>
      </c>
      <c r="E2983" s="73" t="s">
        <v>2522</v>
      </c>
      <c r="F2983" s="79" t="str">
        <f>INDEX('Crosswalk Particulates'!$B:$B,MATCH('2017 EPA Data'!A2983,'Crosswalk Particulates'!$A:$A,0))</f>
        <v>process-other-industry</v>
      </c>
      <c r="G2983" s="84">
        <f>INDEX('Crosswalk Particulates'!$E:$E,MATCH('2017 EPA Data'!$B2983,'Crosswalk Particulates'!$D:$D,0))</f>
        <v>0</v>
      </c>
      <c r="H2983" s="96">
        <f t="shared" si="46"/>
        <v>354453864.17373067</v>
      </c>
    </row>
    <row r="2984" spans="1:8" hidden="1">
      <c r="A2984" s="73" t="s">
        <v>2655</v>
      </c>
      <c r="B2984" s="73" t="s">
        <v>2751</v>
      </c>
      <c r="C2984" s="73" t="s">
        <v>2517</v>
      </c>
      <c r="D2984" s="86">
        <v>388.44606174660333</v>
      </c>
      <c r="E2984" s="73" t="s">
        <v>2518</v>
      </c>
      <c r="F2984" s="79" t="str">
        <f>INDEX('Crosswalk Particulates'!$B:$B,MATCH('2017 EPA Data'!A2984,'Crosswalk Particulates'!$A:$A,0))</f>
        <v>Commercial Buildings Sector</v>
      </c>
      <c r="G2984" s="84">
        <f>INDEX('Crosswalk Particulates'!$E:$E,MATCH('2017 EPA Data'!$B2984,'Crosswalk Particulates'!$D:$D,0))</f>
        <v>0</v>
      </c>
      <c r="H2984" s="96">
        <f t="shared" si="46"/>
        <v>0</v>
      </c>
    </row>
    <row r="2985" spans="1:8" hidden="1">
      <c r="A2985" s="73" t="s">
        <v>2632</v>
      </c>
      <c r="B2985" s="73" t="s">
        <v>2699</v>
      </c>
      <c r="C2985" s="73" t="s">
        <v>2517</v>
      </c>
      <c r="D2985" s="86">
        <v>384.0926</v>
      </c>
      <c r="E2985" s="73" t="s">
        <v>2518</v>
      </c>
      <c r="F2985" s="79" t="str">
        <f>INDEX('Crosswalk Particulates'!$B:$B,MATCH('2017 EPA Data'!A2985,'Crosswalk Particulates'!$A:$A,0))</f>
        <v>industry-fuel-other</v>
      </c>
      <c r="G2985" s="84">
        <f>INDEX('Crosswalk Particulates'!$E:$E,MATCH('2017 EPA Data'!$B2985,'Crosswalk Particulates'!$D:$D,0))</f>
        <v>0</v>
      </c>
      <c r="H2985" s="96">
        <f t="shared" si="46"/>
        <v>0</v>
      </c>
    </row>
    <row r="2986" spans="1:8" hidden="1">
      <c r="A2986" s="73" t="s">
        <v>2632</v>
      </c>
      <c r="B2986" s="73" t="s">
        <v>2728</v>
      </c>
      <c r="C2986" s="73" t="s">
        <v>2517</v>
      </c>
      <c r="D2986" s="86">
        <v>384.0818386528893</v>
      </c>
      <c r="E2986" s="73" t="s">
        <v>2518</v>
      </c>
      <c r="F2986" s="79" t="str">
        <f>INDEX('Crosswalk Particulates'!$B:$B,MATCH('2017 EPA Data'!A2986,'Crosswalk Particulates'!$A:$A,0))</f>
        <v>industry-fuel-other</v>
      </c>
      <c r="G2986" s="84">
        <f>INDEX('Crosswalk Particulates'!$E:$E,MATCH('2017 EPA Data'!$B2986,'Crosswalk Particulates'!$D:$D,0))</f>
        <v>0</v>
      </c>
      <c r="H2986" s="96">
        <f t="shared" si="46"/>
        <v>0</v>
      </c>
    </row>
    <row r="2987" spans="1:8" hidden="1">
      <c r="A2987" s="73" t="s">
        <v>2596</v>
      </c>
      <c r="B2987" s="73" t="s">
        <v>2650</v>
      </c>
      <c r="C2987" s="73" t="s">
        <v>2517</v>
      </c>
      <c r="D2987" s="86">
        <v>382.76782608000002</v>
      </c>
      <c r="E2987" s="73" t="s">
        <v>2518</v>
      </c>
      <c r="F2987" s="79" t="str">
        <f>INDEX('Crosswalk Particulates'!$B:$B,MATCH('2017 EPA Data'!A2987,'Crosswalk Particulates'!$A:$A,0))</f>
        <v>industry-fuel-coal</v>
      </c>
      <c r="G2987" s="84">
        <f>INDEX('Crosswalk Particulates'!$E:$E,MATCH('2017 EPA Data'!$B2987,'Crosswalk Particulates'!$D:$D,0))</f>
        <v>0</v>
      </c>
      <c r="H2987" s="96">
        <f t="shared" si="46"/>
        <v>0</v>
      </c>
    </row>
    <row r="2988" spans="1:8" hidden="1">
      <c r="A2988" s="73" t="s">
        <v>2547</v>
      </c>
      <c r="B2988" s="73" t="s">
        <v>2687</v>
      </c>
      <c r="C2988" s="73" t="s">
        <v>2517</v>
      </c>
      <c r="D2988" s="86">
        <v>382.35121475679409</v>
      </c>
      <c r="E2988" s="73" t="s">
        <v>2518</v>
      </c>
      <c r="F2988" s="79" t="str">
        <f>INDEX('Crosswalk Particulates'!$B:$B,MATCH('2017 EPA Data'!A2988,'Crosswalk Particulates'!$A:$A,0))</f>
        <v>process-other-industry</v>
      </c>
      <c r="G2988" s="84">
        <f>INDEX('Crosswalk Particulates'!$E:$E,MATCH('2017 EPA Data'!$B2988,'Crosswalk Particulates'!$D:$D,0))</f>
        <v>0</v>
      </c>
      <c r="H2988" s="96">
        <f t="shared" si="46"/>
        <v>0</v>
      </c>
    </row>
    <row r="2989" spans="1:8" hidden="1">
      <c r="A2989" s="73" t="s">
        <v>2655</v>
      </c>
      <c r="B2989" s="73" t="s">
        <v>2606</v>
      </c>
      <c r="C2989" s="73" t="s">
        <v>2517</v>
      </c>
      <c r="D2989" s="86">
        <v>381.41075840000002</v>
      </c>
      <c r="E2989" s="73" t="s">
        <v>2518</v>
      </c>
      <c r="F2989" s="79" t="str">
        <f>INDEX('Crosswalk Particulates'!$B:$B,MATCH('2017 EPA Data'!A2989,'Crosswalk Particulates'!$A:$A,0))</f>
        <v>Commercial Buildings Sector</v>
      </c>
      <c r="G2989" s="84">
        <f>INDEX('Crosswalk Particulates'!$E:$E,MATCH('2017 EPA Data'!$B2989,'Crosswalk Particulates'!$D:$D,0))</f>
        <v>0</v>
      </c>
      <c r="H2989" s="96">
        <f t="shared" si="46"/>
        <v>0</v>
      </c>
    </row>
    <row r="2990" spans="1:8" hidden="1">
      <c r="A2990" s="73" t="s">
        <v>2595</v>
      </c>
      <c r="B2990" s="73" t="s">
        <v>2718</v>
      </c>
      <c r="C2990" s="73" t="s">
        <v>2517</v>
      </c>
      <c r="D2990" s="86">
        <v>380.4</v>
      </c>
      <c r="E2990" s="73" t="s">
        <v>2518</v>
      </c>
      <c r="F2990" s="79" t="str">
        <f>INDEX('Crosswalk Particulates'!$B:$B,MATCH('2017 EPA Data'!A2990,'Crosswalk Particulates'!$A:$A,0))</f>
        <v>process-other-industry</v>
      </c>
      <c r="G2990" s="84">
        <f>INDEX('Crosswalk Particulates'!$E:$E,MATCH('2017 EPA Data'!$B2990,'Crosswalk Particulates'!$D:$D,0))</f>
        <v>0</v>
      </c>
      <c r="H2990" s="96">
        <f t="shared" si="46"/>
        <v>0</v>
      </c>
    </row>
    <row r="2991" spans="1:8" hidden="1">
      <c r="A2991" s="73" t="s">
        <v>2538</v>
      </c>
      <c r="B2991" s="73" t="s">
        <v>2666</v>
      </c>
      <c r="C2991" s="73" t="s">
        <v>2517</v>
      </c>
      <c r="D2991" s="86">
        <v>378.3846408</v>
      </c>
      <c r="E2991" s="73" t="s">
        <v>2518</v>
      </c>
      <c r="F2991" s="79" t="str">
        <f>INDEX('Crosswalk Particulates'!$B:$B,MATCH('2017 EPA Data'!A2991,'Crosswalk Particulates'!$A:$A,0))</f>
        <v>process-other-industry</v>
      </c>
      <c r="G2991" s="84">
        <f>INDEX('Crosswalk Particulates'!$E:$E,MATCH('2017 EPA Data'!$B2991,'Crosswalk Particulates'!$D:$D,0))</f>
        <v>0</v>
      </c>
      <c r="H2991" s="96">
        <f t="shared" si="46"/>
        <v>0</v>
      </c>
    </row>
    <row r="2992" spans="1:8" hidden="1">
      <c r="A2992" s="73" t="s">
        <v>2585</v>
      </c>
      <c r="B2992" s="73" t="s">
        <v>2684</v>
      </c>
      <c r="C2992" s="73" t="s">
        <v>2517</v>
      </c>
      <c r="D2992" s="86">
        <v>378.19587857200003</v>
      </c>
      <c r="E2992" s="73" t="s">
        <v>2518</v>
      </c>
      <c r="F2992" s="79" t="str">
        <f>INDEX('Crosswalk Particulates'!$B:$B,MATCH('2017 EPA Data'!A2992,'Crosswalk Particulates'!$A:$A,0))</f>
        <v>process-other-industry</v>
      </c>
      <c r="G2992" s="84">
        <f>INDEX('Crosswalk Particulates'!$E:$E,MATCH('2017 EPA Data'!$B2992,'Crosswalk Particulates'!$D:$D,0))</f>
        <v>0</v>
      </c>
      <c r="H2992" s="96">
        <f t="shared" si="46"/>
        <v>0</v>
      </c>
    </row>
    <row r="2993" spans="1:8" hidden="1">
      <c r="A2993" s="73" t="s">
        <v>2600</v>
      </c>
      <c r="B2993" s="73" t="s">
        <v>2597</v>
      </c>
      <c r="C2993" s="73" t="s">
        <v>2521</v>
      </c>
      <c r="D2993" s="86">
        <v>377.99135340999999</v>
      </c>
      <c r="E2993" s="73" t="s">
        <v>2522</v>
      </c>
      <c r="F2993" s="79" t="str">
        <f>INDEX('Crosswalk Particulates'!$B:$B,MATCH('2017 EPA Data'!A2993,'Crosswalk Particulates'!$A:$A,0))</f>
        <v>industry-fuel-biomass</v>
      </c>
      <c r="G2993" s="84" t="str">
        <f>INDEX('Crosswalk Particulates'!$E:$E,MATCH('2017 EPA Data'!$B2993,'Crosswalk Particulates'!$D:$D,0))</f>
        <v>CH4</v>
      </c>
      <c r="H2993" s="96">
        <f t="shared" si="46"/>
        <v>342908395.46951407</v>
      </c>
    </row>
    <row r="2994" spans="1:8" hidden="1">
      <c r="A2994" s="73" t="s">
        <v>2655</v>
      </c>
      <c r="B2994" s="73" t="s">
        <v>2536</v>
      </c>
      <c r="C2994" s="73" t="s">
        <v>2517</v>
      </c>
      <c r="D2994" s="86">
        <v>377.29193839999999</v>
      </c>
      <c r="E2994" s="73" t="s">
        <v>2518</v>
      </c>
      <c r="F2994" s="79" t="str">
        <f>INDEX('Crosswalk Particulates'!$B:$B,MATCH('2017 EPA Data'!A2994,'Crosswalk Particulates'!$A:$A,0))</f>
        <v>Commercial Buildings Sector</v>
      </c>
      <c r="G2994" s="84">
        <f>INDEX('Crosswalk Particulates'!$E:$E,MATCH('2017 EPA Data'!$B2994,'Crosswalk Particulates'!$D:$D,0))</f>
        <v>0</v>
      </c>
      <c r="H2994" s="96">
        <f t="shared" si="46"/>
        <v>0</v>
      </c>
    </row>
    <row r="2995" spans="1:8" hidden="1">
      <c r="A2995" s="73" t="s">
        <v>2619</v>
      </c>
      <c r="B2995" s="73" t="s">
        <v>2713</v>
      </c>
      <c r="C2995" s="73" t="s">
        <v>2517</v>
      </c>
      <c r="D2995" s="86">
        <v>376.76</v>
      </c>
      <c r="E2995" s="73" t="s">
        <v>2518</v>
      </c>
      <c r="F2995" s="79" t="str">
        <f>INDEX('Crosswalk Particulates'!$B:$B,MATCH('2017 EPA Data'!A2995,'Crosswalk Particulates'!$A:$A,0))</f>
        <v>process-iron and steel-industry</v>
      </c>
      <c r="G2995" s="84">
        <f>INDEX('Crosswalk Particulates'!$E:$E,MATCH('2017 EPA Data'!$B2995,'Crosswalk Particulates'!$D:$D,0))</f>
        <v>0</v>
      </c>
      <c r="H2995" s="96">
        <f t="shared" si="46"/>
        <v>0</v>
      </c>
    </row>
    <row r="2996" spans="1:8" hidden="1">
      <c r="A2996" s="73" t="s">
        <v>2559</v>
      </c>
      <c r="B2996" s="73" t="s">
        <v>2754</v>
      </c>
      <c r="C2996" s="73" t="s">
        <v>2517</v>
      </c>
      <c r="D2996" s="86">
        <v>376.14412089599301</v>
      </c>
      <c r="E2996" s="73" t="s">
        <v>2518</v>
      </c>
      <c r="F2996" s="79" t="str">
        <f>INDEX('Crosswalk Particulates'!$B:$B,MATCH('2017 EPA Data'!A2996,'Crosswalk Particulates'!$A:$A,0))</f>
        <v>process-waste-industry</v>
      </c>
      <c r="G2996" s="84">
        <f>INDEX('Crosswalk Particulates'!$E:$E,MATCH('2017 EPA Data'!$B2996,'Crosswalk Particulates'!$D:$D,0))</f>
        <v>0</v>
      </c>
      <c r="H2996" s="96">
        <f t="shared" si="46"/>
        <v>0</v>
      </c>
    </row>
    <row r="2997" spans="1:8" hidden="1">
      <c r="A2997" s="73" t="s">
        <v>2619</v>
      </c>
      <c r="B2997" s="73" t="s">
        <v>2741</v>
      </c>
      <c r="C2997" s="73" t="s">
        <v>2517</v>
      </c>
      <c r="D2997" s="86">
        <v>376.01</v>
      </c>
      <c r="E2997" s="73" t="s">
        <v>2518</v>
      </c>
      <c r="F2997" s="79" t="str">
        <f>INDEX('Crosswalk Particulates'!$B:$B,MATCH('2017 EPA Data'!A2997,'Crosswalk Particulates'!$A:$A,0))</f>
        <v>process-iron and steel-industry</v>
      </c>
      <c r="G2997" s="84">
        <f>INDEX('Crosswalk Particulates'!$E:$E,MATCH('2017 EPA Data'!$B2997,'Crosswalk Particulates'!$D:$D,0))</f>
        <v>0</v>
      </c>
      <c r="H2997" s="96">
        <f t="shared" si="46"/>
        <v>0</v>
      </c>
    </row>
    <row r="2998" spans="1:8" hidden="1">
      <c r="A2998" s="73" t="s">
        <v>2592</v>
      </c>
      <c r="B2998" s="73" t="s">
        <v>2750</v>
      </c>
      <c r="C2998" s="73" t="s">
        <v>2517</v>
      </c>
      <c r="D2998" s="86">
        <v>375.54676799999999</v>
      </c>
      <c r="E2998" s="73" t="s">
        <v>2518</v>
      </c>
      <c r="F2998" s="79" t="str">
        <f>INDEX('Crosswalk Particulates'!$B:$B,MATCH('2017 EPA Data'!A2998,'Crosswalk Particulates'!$A:$A,0))</f>
        <v>process-ngps-industry</v>
      </c>
      <c r="G2998" s="84">
        <f>INDEX('Crosswalk Particulates'!$E:$E,MATCH('2017 EPA Data'!$B2998,'Crosswalk Particulates'!$D:$D,0))</f>
        <v>0</v>
      </c>
      <c r="H2998" s="96">
        <f t="shared" si="46"/>
        <v>0</v>
      </c>
    </row>
    <row r="2999" spans="1:8" hidden="1">
      <c r="A2999" s="73" t="s">
        <v>2607</v>
      </c>
      <c r="B2999" s="73" t="s">
        <v>2728</v>
      </c>
      <c r="C2999" s="73" t="s">
        <v>2517</v>
      </c>
      <c r="D2999" s="86">
        <v>373.60680580107999</v>
      </c>
      <c r="E2999" s="73" t="s">
        <v>2518</v>
      </c>
      <c r="F2999" s="79" t="str">
        <f>INDEX('Crosswalk Particulates'!$B:$B,MATCH('2017 EPA Data'!A2999,'Crosswalk Particulates'!$A:$A,0))</f>
        <v>process-cement-industry</v>
      </c>
      <c r="G2999" s="84">
        <f>INDEX('Crosswalk Particulates'!$E:$E,MATCH('2017 EPA Data'!$B2999,'Crosswalk Particulates'!$D:$D,0))</f>
        <v>0</v>
      </c>
      <c r="H2999" s="96">
        <f t="shared" si="46"/>
        <v>0</v>
      </c>
    </row>
    <row r="3000" spans="1:8" hidden="1">
      <c r="A3000" s="73" t="s">
        <v>2581</v>
      </c>
      <c r="B3000" s="73" t="s">
        <v>2561</v>
      </c>
      <c r="C3000" s="73" t="s">
        <v>2517</v>
      </c>
      <c r="D3000" s="86">
        <v>373.33960000000002</v>
      </c>
      <c r="E3000" s="73" t="s">
        <v>2518</v>
      </c>
      <c r="F3000" s="79" t="str">
        <f>INDEX('Crosswalk Particulates'!$B:$B,MATCH('2017 EPA Data'!A3000,'Crosswalk Particulates'!$A:$A,0))</f>
        <v>Electricity Sector</v>
      </c>
      <c r="G3000" s="84">
        <f>INDEX('Crosswalk Particulates'!$E:$E,MATCH('2017 EPA Data'!$B3000,'Crosswalk Particulates'!$D:$D,0))</f>
        <v>0</v>
      </c>
      <c r="H3000" s="96">
        <f t="shared" si="46"/>
        <v>0</v>
      </c>
    </row>
    <row r="3001" spans="1:8" hidden="1">
      <c r="A3001" s="73" t="s">
        <v>2582</v>
      </c>
      <c r="B3001" s="73" t="s">
        <v>2571</v>
      </c>
      <c r="C3001" s="73" t="s">
        <v>2517</v>
      </c>
      <c r="D3001" s="86">
        <v>373</v>
      </c>
      <c r="E3001" s="73" t="s">
        <v>2518</v>
      </c>
      <c r="F3001" s="79" t="str">
        <f>INDEX('Crosswalk Particulates'!$B:$B,MATCH('2017 EPA Data'!A3001,'Crosswalk Particulates'!$A:$A,0))</f>
        <v>Commercial Buildings Sector</v>
      </c>
      <c r="G3001" s="84">
        <f>INDEX('Crosswalk Particulates'!$E:$E,MATCH('2017 EPA Data'!$B3001,'Crosswalk Particulates'!$D:$D,0))</f>
        <v>0</v>
      </c>
      <c r="H3001" s="96">
        <f t="shared" si="46"/>
        <v>0</v>
      </c>
    </row>
    <row r="3002" spans="1:8" hidden="1">
      <c r="A3002" s="73" t="s">
        <v>2553</v>
      </c>
      <c r="B3002" s="73" t="s">
        <v>2694</v>
      </c>
      <c r="C3002" s="73" t="s">
        <v>2517</v>
      </c>
      <c r="D3002" s="86">
        <v>372.05543840000001</v>
      </c>
      <c r="E3002" s="73" t="s">
        <v>2518</v>
      </c>
      <c r="F3002" s="79" t="str">
        <f>INDEX('Crosswalk Particulates'!$B:$B,MATCH('2017 EPA Data'!A3002,'Crosswalk Particulates'!$A:$A,0))</f>
        <v>process-other-industry</v>
      </c>
      <c r="G3002" s="84">
        <f>INDEX('Crosswalk Particulates'!$E:$E,MATCH('2017 EPA Data'!$B3002,'Crosswalk Particulates'!$D:$D,0))</f>
        <v>0</v>
      </c>
      <c r="H3002" s="96">
        <f t="shared" si="46"/>
        <v>0</v>
      </c>
    </row>
    <row r="3003" spans="1:8" hidden="1">
      <c r="A3003" s="73" t="s">
        <v>2585</v>
      </c>
      <c r="B3003" s="73" t="s">
        <v>2740</v>
      </c>
      <c r="C3003" s="73" t="s">
        <v>2517</v>
      </c>
      <c r="D3003" s="86">
        <v>371.38790048932907</v>
      </c>
      <c r="E3003" s="73" t="s">
        <v>2518</v>
      </c>
      <c r="F3003" s="79" t="str">
        <f>INDEX('Crosswalk Particulates'!$B:$B,MATCH('2017 EPA Data'!A3003,'Crosswalk Particulates'!$A:$A,0))</f>
        <v>process-other-industry</v>
      </c>
      <c r="G3003" s="84">
        <f>INDEX('Crosswalk Particulates'!$E:$E,MATCH('2017 EPA Data'!$B3003,'Crosswalk Particulates'!$D:$D,0))</f>
        <v>0</v>
      </c>
      <c r="H3003" s="96">
        <f t="shared" si="46"/>
        <v>0</v>
      </c>
    </row>
    <row r="3004" spans="1:8" hidden="1">
      <c r="A3004" s="73" t="s">
        <v>2669</v>
      </c>
      <c r="B3004" s="73" t="s">
        <v>2597</v>
      </c>
      <c r="C3004" s="73" t="s">
        <v>2521</v>
      </c>
      <c r="D3004" s="86">
        <v>371.12588382609999</v>
      </c>
      <c r="E3004" s="73" t="s">
        <v>2522</v>
      </c>
      <c r="F3004" s="79" t="str">
        <f>INDEX('Crosswalk Particulates'!$B:$B,MATCH('2017 EPA Data'!A3004,'Crosswalk Particulates'!$A:$A,0))</f>
        <v>Commercial Buildings Sector</v>
      </c>
      <c r="G3004" s="84" t="str">
        <f>INDEX('Crosswalk Particulates'!$E:$E,MATCH('2017 EPA Data'!$B3004,'Crosswalk Particulates'!$D:$D,0))</f>
        <v>CH4</v>
      </c>
      <c r="H3004" s="96">
        <f t="shared" si="46"/>
        <v>336680138.8231079</v>
      </c>
    </row>
    <row r="3005" spans="1:8" hidden="1">
      <c r="A3005" s="73" t="s">
        <v>2596</v>
      </c>
      <c r="B3005" s="73" t="s">
        <v>2634</v>
      </c>
      <c r="D3005" s="86">
        <v>371.05478903130449</v>
      </c>
      <c r="E3005" s="73" t="s">
        <v>2522</v>
      </c>
      <c r="F3005" s="79" t="str">
        <f>INDEX('Crosswalk Particulates'!$B:$B,MATCH('2017 EPA Data'!A3005,'Crosswalk Particulates'!$A:$A,0))</f>
        <v>industry-fuel-coal</v>
      </c>
      <c r="G3005" s="84" t="str">
        <f>INDEX('Crosswalk Particulates'!$E:$E,MATCH('2017 EPA Data'!$B3005,'Crosswalk Particulates'!$D:$D,0))</f>
        <v>OC</v>
      </c>
      <c r="H3005" s="96">
        <f t="shared" si="46"/>
        <v>336615642.63347381</v>
      </c>
    </row>
    <row r="3006" spans="1:8" hidden="1">
      <c r="A3006" s="73" t="s">
        <v>2538</v>
      </c>
      <c r="B3006" s="73" t="s">
        <v>2682</v>
      </c>
      <c r="C3006" s="73" t="s">
        <v>2517</v>
      </c>
      <c r="D3006" s="86">
        <v>370.67155350000002</v>
      </c>
      <c r="E3006" s="73" t="s">
        <v>2518</v>
      </c>
      <c r="F3006" s="79" t="str">
        <f>INDEX('Crosswalk Particulates'!$B:$B,MATCH('2017 EPA Data'!A3006,'Crosswalk Particulates'!$A:$A,0))</f>
        <v>process-other-industry</v>
      </c>
      <c r="G3006" s="84">
        <f>INDEX('Crosswalk Particulates'!$E:$E,MATCH('2017 EPA Data'!$B3006,'Crosswalk Particulates'!$D:$D,0))</f>
        <v>0</v>
      </c>
      <c r="H3006" s="96">
        <f t="shared" si="46"/>
        <v>0</v>
      </c>
    </row>
    <row r="3007" spans="1:8" hidden="1">
      <c r="A3007" s="73" t="s">
        <v>2655</v>
      </c>
      <c r="B3007" s="73" t="s">
        <v>2630</v>
      </c>
      <c r="D3007" s="86">
        <v>368.3642018407869</v>
      </c>
      <c r="E3007" s="73" t="s">
        <v>2522</v>
      </c>
      <c r="F3007" s="79" t="str">
        <f>INDEX('Crosswalk Particulates'!$B:$B,MATCH('2017 EPA Data'!A3007,'Crosswalk Particulates'!$A:$A,0))</f>
        <v>Commercial Buildings Sector</v>
      </c>
      <c r="G3007" s="84">
        <f>INDEX('Crosswalk Particulates'!$E:$E,MATCH('2017 EPA Data'!$B3007,'Crosswalk Particulates'!$D:$D,0))</f>
        <v>0</v>
      </c>
      <c r="H3007" s="96">
        <f t="shared" si="46"/>
        <v>334174780.08979952</v>
      </c>
    </row>
    <row r="3008" spans="1:8" hidden="1">
      <c r="A3008" s="73" t="s">
        <v>2542</v>
      </c>
      <c r="B3008" s="73" t="s">
        <v>2568</v>
      </c>
      <c r="C3008" s="73" t="s">
        <v>2517</v>
      </c>
      <c r="D3008" s="86">
        <v>367.90247299999999</v>
      </c>
      <c r="E3008" s="73" t="s">
        <v>2518</v>
      </c>
      <c r="F3008" s="79" t="str">
        <f>INDEX('Crosswalk Particulates'!$B:$B,MATCH('2017 EPA Data'!A3008,'Crosswalk Particulates'!$A:$A,0))</f>
        <v>process-ngps-industry</v>
      </c>
      <c r="G3008" s="84">
        <f>INDEX('Crosswalk Particulates'!$E:$E,MATCH('2017 EPA Data'!$B3008,'Crosswalk Particulates'!$D:$D,0))</f>
        <v>0</v>
      </c>
      <c r="H3008" s="96">
        <f t="shared" si="46"/>
        <v>0</v>
      </c>
    </row>
    <row r="3009" spans="1:8" hidden="1">
      <c r="A3009" s="73" t="s">
        <v>2632</v>
      </c>
      <c r="B3009" s="73" t="s">
        <v>2720</v>
      </c>
      <c r="C3009" s="73" t="s">
        <v>2517</v>
      </c>
      <c r="D3009" s="86">
        <v>367.17669209514952</v>
      </c>
      <c r="E3009" s="73" t="s">
        <v>2518</v>
      </c>
      <c r="F3009" s="79" t="str">
        <f>INDEX('Crosswalk Particulates'!$B:$B,MATCH('2017 EPA Data'!A3009,'Crosswalk Particulates'!$A:$A,0))</f>
        <v>industry-fuel-other</v>
      </c>
      <c r="G3009" s="84">
        <f>INDEX('Crosswalk Particulates'!$E:$E,MATCH('2017 EPA Data'!$B3009,'Crosswalk Particulates'!$D:$D,0))</f>
        <v>0</v>
      </c>
      <c r="H3009" s="96">
        <f t="shared" si="46"/>
        <v>0</v>
      </c>
    </row>
    <row r="3010" spans="1:8" hidden="1">
      <c r="A3010" s="73" t="s">
        <v>2546</v>
      </c>
      <c r="B3010" s="73" t="s">
        <v>2639</v>
      </c>
      <c r="C3010" s="73" t="s">
        <v>2517</v>
      </c>
      <c r="D3010" s="86">
        <v>367</v>
      </c>
      <c r="E3010" s="73" t="s">
        <v>2518</v>
      </c>
      <c r="F3010" s="79" t="str">
        <f>INDEX('Crosswalk Particulates'!$B:$B,MATCH('2017 EPA Data'!A3010,'Crosswalk Particulates'!$A:$A,0))</f>
        <v>process-other-industry</v>
      </c>
      <c r="G3010" s="84">
        <f>INDEX('Crosswalk Particulates'!$E:$E,MATCH('2017 EPA Data'!$B3010,'Crosswalk Particulates'!$D:$D,0))</f>
        <v>0</v>
      </c>
      <c r="H3010" s="96">
        <f t="shared" si="46"/>
        <v>0</v>
      </c>
    </row>
    <row r="3011" spans="1:8" hidden="1">
      <c r="A3011" s="73" t="s">
        <v>2542</v>
      </c>
      <c r="B3011" s="73" t="s">
        <v>2622</v>
      </c>
      <c r="C3011" s="73" t="s">
        <v>2623</v>
      </c>
      <c r="D3011" s="86">
        <v>366.97425694886402</v>
      </c>
      <c r="E3011" s="73" t="s">
        <v>2518</v>
      </c>
      <c r="F3011" s="79" t="str">
        <f>INDEX('Crosswalk Particulates'!$B:$B,MATCH('2017 EPA Data'!A3011,'Crosswalk Particulates'!$A:$A,0))</f>
        <v>process-ngps-industry</v>
      </c>
      <c r="G3011" s="84">
        <f>INDEX('Crosswalk Particulates'!$E:$E,MATCH('2017 EPA Data'!$B3011,'Crosswalk Particulates'!$D:$D,0))</f>
        <v>0</v>
      </c>
      <c r="H3011" s="96">
        <f t="shared" si="46"/>
        <v>0</v>
      </c>
    </row>
    <row r="3012" spans="1:8" hidden="1">
      <c r="A3012" s="73" t="s">
        <v>2608</v>
      </c>
      <c r="B3012" s="73" t="s">
        <v>2751</v>
      </c>
      <c r="C3012" s="73" t="s">
        <v>2517</v>
      </c>
      <c r="D3012" s="86">
        <v>365.94796496679999</v>
      </c>
      <c r="E3012" s="73" t="s">
        <v>2518</v>
      </c>
      <c r="F3012" s="79" t="str">
        <f>INDEX('Crosswalk Particulates'!$B:$B,MATCH('2017 EPA Data'!A3012,'Crosswalk Particulates'!$A:$A,0))</f>
        <v>Electricity Sector</v>
      </c>
      <c r="G3012" s="84">
        <f>INDEX('Crosswalk Particulates'!$E:$E,MATCH('2017 EPA Data'!$B3012,'Crosswalk Particulates'!$D:$D,0))</f>
        <v>0</v>
      </c>
      <c r="H3012" s="96">
        <f t="shared" ref="H3012:H3075" si="47">IF(E3012="TON",D3012/metricton_to_shortton,0)*10^6</f>
        <v>0</v>
      </c>
    </row>
    <row r="3013" spans="1:8" hidden="1">
      <c r="A3013" s="73" t="s">
        <v>2538</v>
      </c>
      <c r="B3013" s="73" t="s">
        <v>2710</v>
      </c>
      <c r="C3013" s="73" t="s">
        <v>2517</v>
      </c>
      <c r="D3013" s="86">
        <v>364.53800000000001</v>
      </c>
      <c r="E3013" s="73" t="s">
        <v>2518</v>
      </c>
      <c r="F3013" s="79" t="str">
        <f>INDEX('Crosswalk Particulates'!$B:$B,MATCH('2017 EPA Data'!A3013,'Crosswalk Particulates'!$A:$A,0))</f>
        <v>process-other-industry</v>
      </c>
      <c r="G3013" s="84">
        <f>INDEX('Crosswalk Particulates'!$E:$E,MATCH('2017 EPA Data'!$B3013,'Crosswalk Particulates'!$D:$D,0))</f>
        <v>0</v>
      </c>
      <c r="H3013" s="96">
        <f t="shared" si="47"/>
        <v>0</v>
      </c>
    </row>
    <row r="3014" spans="1:8" hidden="1">
      <c r="A3014" s="73" t="s">
        <v>2546</v>
      </c>
      <c r="B3014" s="73" t="s">
        <v>2543</v>
      </c>
      <c r="C3014" s="73" t="s">
        <v>2517</v>
      </c>
      <c r="D3014" s="86">
        <v>364.25</v>
      </c>
      <c r="E3014" s="73" t="s">
        <v>2518</v>
      </c>
      <c r="F3014" s="79" t="str">
        <f>INDEX('Crosswalk Particulates'!$B:$B,MATCH('2017 EPA Data'!A3014,'Crosswalk Particulates'!$A:$A,0))</f>
        <v>process-other-industry</v>
      </c>
      <c r="G3014" s="84">
        <f>INDEX('Crosswalk Particulates'!$E:$E,MATCH('2017 EPA Data'!$B3014,'Crosswalk Particulates'!$D:$D,0))</f>
        <v>0</v>
      </c>
      <c r="H3014" s="96">
        <f t="shared" si="47"/>
        <v>0</v>
      </c>
    </row>
    <row r="3015" spans="1:8" hidden="1">
      <c r="A3015" s="73" t="s">
        <v>2632</v>
      </c>
      <c r="B3015" s="73" t="s">
        <v>2717</v>
      </c>
      <c r="C3015" s="73" t="s">
        <v>2517</v>
      </c>
      <c r="D3015" s="86">
        <v>362.69151862808002</v>
      </c>
      <c r="E3015" s="73" t="s">
        <v>2518</v>
      </c>
      <c r="F3015" s="79" t="str">
        <f>INDEX('Crosswalk Particulates'!$B:$B,MATCH('2017 EPA Data'!A3015,'Crosswalk Particulates'!$A:$A,0))</f>
        <v>industry-fuel-other</v>
      </c>
      <c r="G3015" s="84">
        <f>INDEX('Crosswalk Particulates'!$E:$E,MATCH('2017 EPA Data'!$B3015,'Crosswalk Particulates'!$D:$D,0))</f>
        <v>0</v>
      </c>
      <c r="H3015" s="96">
        <f t="shared" si="47"/>
        <v>0</v>
      </c>
    </row>
    <row r="3016" spans="1:8" hidden="1">
      <c r="A3016" s="73" t="s">
        <v>2608</v>
      </c>
      <c r="B3016" s="73" t="s">
        <v>2705</v>
      </c>
      <c r="C3016" s="73" t="s">
        <v>2517</v>
      </c>
      <c r="D3016" s="86">
        <v>362.6524235</v>
      </c>
      <c r="E3016" s="73" t="s">
        <v>2518</v>
      </c>
      <c r="F3016" s="79" t="str">
        <f>INDEX('Crosswalk Particulates'!$B:$B,MATCH('2017 EPA Data'!A3016,'Crosswalk Particulates'!$A:$A,0))</f>
        <v>Electricity Sector</v>
      </c>
      <c r="G3016" s="84">
        <f>INDEX('Crosswalk Particulates'!$E:$E,MATCH('2017 EPA Data'!$B3016,'Crosswalk Particulates'!$D:$D,0))</f>
        <v>0</v>
      </c>
      <c r="H3016" s="96">
        <f t="shared" si="47"/>
        <v>0</v>
      </c>
    </row>
    <row r="3017" spans="1:8" hidden="1">
      <c r="A3017" s="73" t="s">
        <v>2665</v>
      </c>
      <c r="B3017" s="73" t="s">
        <v>2568</v>
      </c>
      <c r="C3017" s="73" t="s">
        <v>2517</v>
      </c>
      <c r="D3017" s="86">
        <v>361.77020740243188</v>
      </c>
      <c r="E3017" s="73" t="s">
        <v>2518</v>
      </c>
      <c r="F3017" s="79" t="str">
        <f>INDEX('Crosswalk Particulates'!$B:$B,MATCH('2017 EPA Data'!A3017,'Crosswalk Particulates'!$A:$A,0))</f>
        <v>Commercial Buildings Sector</v>
      </c>
      <c r="G3017" s="84">
        <f>INDEX('Crosswalk Particulates'!$E:$E,MATCH('2017 EPA Data'!$B3017,'Crosswalk Particulates'!$D:$D,0))</f>
        <v>0</v>
      </c>
      <c r="H3017" s="96">
        <f t="shared" si="47"/>
        <v>0</v>
      </c>
    </row>
    <row r="3018" spans="1:8" hidden="1">
      <c r="A3018" s="73" t="s">
        <v>2569</v>
      </c>
      <c r="B3018" s="73" t="s">
        <v>2605</v>
      </c>
      <c r="C3018" s="73" t="s">
        <v>2557</v>
      </c>
      <c r="D3018" s="86">
        <v>360.94290427902388</v>
      </c>
      <c r="E3018" s="73" t="s">
        <v>2522</v>
      </c>
      <c r="F3018" s="79" t="str">
        <f>INDEX('Crosswalk Particulates'!$B:$B,MATCH('2017 EPA Data'!A3018,'Crosswalk Particulates'!$A:$A,0))</f>
        <v>Transportation Sector</v>
      </c>
      <c r="G3018" s="84">
        <f>INDEX('Crosswalk Particulates'!$E:$E,MATCH('2017 EPA Data'!$B3018,'Crosswalk Particulates'!$D:$D,0))</f>
        <v>0</v>
      </c>
      <c r="H3018" s="96">
        <f t="shared" si="47"/>
        <v>327442284.18414414</v>
      </c>
    </row>
    <row r="3019" spans="1:8" hidden="1">
      <c r="A3019" s="73" t="s">
        <v>2608</v>
      </c>
      <c r="B3019" s="73" t="s">
        <v>2594</v>
      </c>
      <c r="C3019" s="73" t="s">
        <v>2517</v>
      </c>
      <c r="D3019" s="86">
        <v>360</v>
      </c>
      <c r="E3019" s="73" t="s">
        <v>2518</v>
      </c>
      <c r="F3019" s="79" t="str">
        <f>INDEX('Crosswalk Particulates'!$B:$B,MATCH('2017 EPA Data'!A3019,'Crosswalk Particulates'!$A:$A,0))</f>
        <v>Electricity Sector</v>
      </c>
      <c r="G3019" s="84">
        <f>INDEX('Crosswalk Particulates'!$E:$E,MATCH('2017 EPA Data'!$B3019,'Crosswalk Particulates'!$D:$D,0))</f>
        <v>0</v>
      </c>
      <c r="H3019" s="96">
        <f t="shared" si="47"/>
        <v>0</v>
      </c>
    </row>
    <row r="3020" spans="1:8" hidden="1">
      <c r="A3020" s="73" t="s">
        <v>2581</v>
      </c>
      <c r="B3020" s="73" t="s">
        <v>2604</v>
      </c>
      <c r="C3020" s="73" t="s">
        <v>2517</v>
      </c>
      <c r="D3020" s="86">
        <v>358.87063000000001</v>
      </c>
      <c r="E3020" s="73" t="s">
        <v>2518</v>
      </c>
      <c r="F3020" s="79" t="str">
        <f>INDEX('Crosswalk Particulates'!$B:$B,MATCH('2017 EPA Data'!A3020,'Crosswalk Particulates'!$A:$A,0))</f>
        <v>Electricity Sector</v>
      </c>
      <c r="G3020" s="84">
        <f>INDEX('Crosswalk Particulates'!$E:$E,MATCH('2017 EPA Data'!$B3020,'Crosswalk Particulates'!$D:$D,0))</f>
        <v>0</v>
      </c>
      <c r="H3020" s="96">
        <f t="shared" si="47"/>
        <v>0</v>
      </c>
    </row>
    <row r="3021" spans="1:8" hidden="1">
      <c r="A3021" s="73" t="s">
        <v>2585</v>
      </c>
      <c r="B3021" s="73" t="s">
        <v>2713</v>
      </c>
      <c r="C3021" s="73" t="s">
        <v>2517</v>
      </c>
      <c r="D3021" s="86">
        <v>358.51086575199997</v>
      </c>
      <c r="E3021" s="73" t="s">
        <v>2518</v>
      </c>
      <c r="F3021" s="79" t="str">
        <f>INDEX('Crosswalk Particulates'!$B:$B,MATCH('2017 EPA Data'!A3021,'Crosswalk Particulates'!$A:$A,0))</f>
        <v>process-other-industry</v>
      </c>
      <c r="G3021" s="84">
        <f>INDEX('Crosswalk Particulates'!$E:$E,MATCH('2017 EPA Data'!$B3021,'Crosswalk Particulates'!$D:$D,0))</f>
        <v>0</v>
      </c>
      <c r="H3021" s="96">
        <f t="shared" si="47"/>
        <v>0</v>
      </c>
    </row>
    <row r="3022" spans="1:8" hidden="1">
      <c r="A3022" s="73" t="s">
        <v>2555</v>
      </c>
      <c r="B3022" s="73" t="s">
        <v>2722</v>
      </c>
      <c r="C3022" s="73" t="s">
        <v>2517</v>
      </c>
      <c r="D3022" s="86">
        <v>356.33199999999999</v>
      </c>
      <c r="E3022" s="73" t="s">
        <v>2518</v>
      </c>
      <c r="F3022" s="79" t="str">
        <f>INDEX('Crosswalk Particulates'!$B:$B,MATCH('2017 EPA Data'!A3022,'Crosswalk Particulates'!$A:$A,0))</f>
        <v>process-other-industry</v>
      </c>
      <c r="G3022" s="84">
        <f>INDEX('Crosswalk Particulates'!$E:$E,MATCH('2017 EPA Data'!$B3022,'Crosswalk Particulates'!$D:$D,0))</f>
        <v>0</v>
      </c>
      <c r="H3022" s="96">
        <f t="shared" si="47"/>
        <v>0</v>
      </c>
    </row>
    <row r="3023" spans="1:8" hidden="1">
      <c r="A3023" s="73" t="s">
        <v>2602</v>
      </c>
      <c r="B3023" s="73" t="s">
        <v>2671</v>
      </c>
      <c r="C3023" s="73" t="s">
        <v>2517</v>
      </c>
      <c r="D3023" s="86">
        <v>355.28</v>
      </c>
      <c r="E3023" s="73" t="s">
        <v>2518</v>
      </c>
      <c r="F3023" s="79" t="str">
        <f>INDEX('Crosswalk Particulates'!$B:$B,MATCH('2017 EPA Data'!A3023,'Crosswalk Particulates'!$A:$A,0))</f>
        <v>process-other-industry</v>
      </c>
      <c r="G3023" s="84">
        <f>INDEX('Crosswalk Particulates'!$E:$E,MATCH('2017 EPA Data'!$B3023,'Crosswalk Particulates'!$D:$D,0))</f>
        <v>0</v>
      </c>
      <c r="H3023" s="96">
        <f t="shared" si="47"/>
        <v>0</v>
      </c>
    </row>
    <row r="3024" spans="1:8" hidden="1">
      <c r="A3024" s="73" t="s">
        <v>2647</v>
      </c>
      <c r="B3024" s="73" t="s">
        <v>2634</v>
      </c>
      <c r="D3024" s="86">
        <v>354.29923218265503</v>
      </c>
      <c r="E3024" s="73" t="s">
        <v>2522</v>
      </c>
      <c r="F3024" s="79" t="str">
        <f>INDEX('Crosswalk Particulates'!$B:$B,MATCH('2017 EPA Data'!A3024,'Crosswalk Particulates'!$A:$A,0))</f>
        <v>process-mining-industry</v>
      </c>
      <c r="G3024" s="84" t="str">
        <f>INDEX('Crosswalk Particulates'!$E:$E,MATCH('2017 EPA Data'!$B3024,'Crosswalk Particulates'!$D:$D,0))</f>
        <v>OC</v>
      </c>
      <c r="H3024" s="96">
        <f t="shared" si="47"/>
        <v>321415239.07308751</v>
      </c>
    </row>
    <row r="3025" spans="1:8" hidden="1">
      <c r="A3025" s="73" t="s">
        <v>2538</v>
      </c>
      <c r="B3025" s="73" t="s">
        <v>2751</v>
      </c>
      <c r="C3025" s="73" t="s">
        <v>2517</v>
      </c>
      <c r="D3025" s="86">
        <v>350.24856376000753</v>
      </c>
      <c r="E3025" s="73" t="s">
        <v>2518</v>
      </c>
      <c r="F3025" s="79" t="str">
        <f>INDEX('Crosswalk Particulates'!$B:$B,MATCH('2017 EPA Data'!A3025,'Crosswalk Particulates'!$A:$A,0))</f>
        <v>process-other-industry</v>
      </c>
      <c r="G3025" s="84">
        <f>INDEX('Crosswalk Particulates'!$E:$E,MATCH('2017 EPA Data'!$B3025,'Crosswalk Particulates'!$D:$D,0))</f>
        <v>0</v>
      </c>
      <c r="H3025" s="96">
        <f t="shared" si="47"/>
        <v>0</v>
      </c>
    </row>
    <row r="3026" spans="1:8" hidden="1">
      <c r="A3026" s="73" t="s">
        <v>2547</v>
      </c>
      <c r="B3026" s="73" t="s">
        <v>2615</v>
      </c>
      <c r="C3026" s="73" t="s">
        <v>2557</v>
      </c>
      <c r="D3026" s="86">
        <v>349.67492661569997</v>
      </c>
      <c r="E3026" s="73" t="s">
        <v>2522</v>
      </c>
      <c r="F3026" s="79" t="str">
        <f>INDEX('Crosswalk Particulates'!$B:$B,MATCH('2017 EPA Data'!A3026,'Crosswalk Particulates'!$A:$A,0))</f>
        <v>process-other-industry</v>
      </c>
      <c r="G3026" s="84" t="str">
        <f>INDEX('Crosswalk Particulates'!$E:$E,MATCH('2017 EPA Data'!$B3026,'Crosswalk Particulates'!$D:$D,0))</f>
        <v>SOx</v>
      </c>
      <c r="H3026" s="96">
        <f t="shared" si="47"/>
        <v>317220134.64061838</v>
      </c>
    </row>
    <row r="3027" spans="1:8" hidden="1">
      <c r="A3027" s="73" t="s">
        <v>2519</v>
      </c>
      <c r="B3027" s="73" t="s">
        <v>2799</v>
      </c>
      <c r="C3027" s="73" t="s">
        <v>2517</v>
      </c>
      <c r="D3027" s="86">
        <v>347.34411281119998</v>
      </c>
      <c r="E3027" s="73" t="s">
        <v>2518</v>
      </c>
      <c r="F3027" s="79" t="str">
        <f>INDEX('Crosswalk Particulates'!$B:$B,MATCH('2017 EPA Data'!A3027,'Crosswalk Particulates'!$A:$A,0))</f>
        <v>process-other-industry</v>
      </c>
      <c r="G3027" s="84">
        <f>INDEX('Crosswalk Particulates'!$E:$E,MATCH('2017 EPA Data'!$B3027,'Crosswalk Particulates'!$D:$D,0))</f>
        <v>0</v>
      </c>
      <c r="H3027" s="96">
        <f t="shared" si="47"/>
        <v>0</v>
      </c>
    </row>
    <row r="3028" spans="1:8" hidden="1">
      <c r="A3028" s="73" t="s">
        <v>2551</v>
      </c>
      <c r="B3028" s="73" t="s">
        <v>2626</v>
      </c>
      <c r="C3028" s="73" t="s">
        <v>2517</v>
      </c>
      <c r="D3028" s="86">
        <v>347.12008862745097</v>
      </c>
      <c r="E3028" s="73" t="s">
        <v>2518</v>
      </c>
      <c r="F3028" s="79" t="str">
        <f>INDEX('Crosswalk Particulates'!$B:$B,MATCH('2017 EPA Data'!A3028,'Crosswalk Particulates'!$A:$A,0))</f>
        <v>industry-fuel-natural gas</v>
      </c>
      <c r="G3028" s="84">
        <f>INDEX('Crosswalk Particulates'!$E:$E,MATCH('2017 EPA Data'!$B3028,'Crosswalk Particulates'!$D:$D,0))</f>
        <v>0</v>
      </c>
      <c r="H3028" s="96">
        <f t="shared" si="47"/>
        <v>0</v>
      </c>
    </row>
    <row r="3029" spans="1:8" hidden="1">
      <c r="A3029" s="73" t="s">
        <v>2578</v>
      </c>
      <c r="B3029" s="73" t="s">
        <v>2762</v>
      </c>
      <c r="C3029" s="73" t="s">
        <v>2517</v>
      </c>
      <c r="D3029" s="86">
        <v>346.62666999999999</v>
      </c>
      <c r="E3029" s="73" t="s">
        <v>2518</v>
      </c>
      <c r="F3029" s="79" t="str">
        <f>INDEX('Crosswalk Particulates'!$B:$B,MATCH('2017 EPA Data'!A3029,'Crosswalk Particulates'!$A:$A,0))</f>
        <v>process-chemicals-industry</v>
      </c>
      <c r="G3029" s="84">
        <f>INDEX('Crosswalk Particulates'!$E:$E,MATCH('2017 EPA Data'!$B3029,'Crosswalk Particulates'!$D:$D,0))</f>
        <v>0</v>
      </c>
      <c r="H3029" s="96">
        <f t="shared" si="47"/>
        <v>0</v>
      </c>
    </row>
    <row r="3030" spans="1:8" hidden="1">
      <c r="A3030" s="73" t="s">
        <v>2629</v>
      </c>
      <c r="B3030" s="73" t="s">
        <v>2695</v>
      </c>
      <c r="C3030" s="73" t="s">
        <v>2517</v>
      </c>
      <c r="D3030" s="86">
        <v>346.19116608485501</v>
      </c>
      <c r="E3030" s="73" t="s">
        <v>2518</v>
      </c>
      <c r="F3030" s="79" t="str">
        <f>INDEX('Crosswalk Particulates'!$B:$B,MATCH('2017 EPA Data'!A3030,'Crosswalk Particulates'!$A:$A,0))</f>
        <v>industry-fuel-oil</v>
      </c>
      <c r="G3030" s="84">
        <f>INDEX('Crosswalk Particulates'!$E:$E,MATCH('2017 EPA Data'!$B3030,'Crosswalk Particulates'!$D:$D,0))</f>
        <v>0</v>
      </c>
      <c r="H3030" s="96">
        <f t="shared" si="47"/>
        <v>0</v>
      </c>
    </row>
    <row r="3031" spans="1:8" hidden="1">
      <c r="A3031" s="73" t="s">
        <v>2559</v>
      </c>
      <c r="B3031" s="73" t="s">
        <v>2711</v>
      </c>
      <c r="C3031" s="73" t="s">
        <v>2517</v>
      </c>
      <c r="D3031" s="86">
        <v>342.47040995999998</v>
      </c>
      <c r="E3031" s="73" t="s">
        <v>2518</v>
      </c>
      <c r="F3031" s="79" t="str">
        <f>INDEX('Crosswalk Particulates'!$B:$B,MATCH('2017 EPA Data'!A3031,'Crosswalk Particulates'!$A:$A,0))</f>
        <v>process-waste-industry</v>
      </c>
      <c r="G3031" s="84">
        <f>INDEX('Crosswalk Particulates'!$E:$E,MATCH('2017 EPA Data'!$B3031,'Crosswalk Particulates'!$D:$D,0))</f>
        <v>0</v>
      </c>
      <c r="H3031" s="96">
        <f t="shared" si="47"/>
        <v>0</v>
      </c>
    </row>
    <row r="3032" spans="1:8" hidden="1">
      <c r="A3032" s="73" t="s">
        <v>2619</v>
      </c>
      <c r="B3032" s="73" t="s">
        <v>2763</v>
      </c>
      <c r="C3032" s="73" t="s">
        <v>2517</v>
      </c>
      <c r="D3032" s="86">
        <v>340.43401503054002</v>
      </c>
      <c r="E3032" s="73" t="s">
        <v>2518</v>
      </c>
      <c r="F3032" s="79" t="str">
        <f>INDEX('Crosswalk Particulates'!$B:$B,MATCH('2017 EPA Data'!A3032,'Crosswalk Particulates'!$A:$A,0))</f>
        <v>process-iron and steel-industry</v>
      </c>
      <c r="G3032" s="84">
        <f>INDEX('Crosswalk Particulates'!$E:$E,MATCH('2017 EPA Data'!$B3032,'Crosswalk Particulates'!$D:$D,0))</f>
        <v>0</v>
      </c>
      <c r="H3032" s="96">
        <f t="shared" si="47"/>
        <v>0</v>
      </c>
    </row>
    <row r="3033" spans="1:8" hidden="1">
      <c r="A3033" s="73" t="s">
        <v>2607</v>
      </c>
      <c r="B3033" s="73" t="s">
        <v>2639</v>
      </c>
      <c r="C3033" s="73" t="s">
        <v>2517</v>
      </c>
      <c r="D3033" s="86">
        <v>340.24</v>
      </c>
      <c r="E3033" s="73" t="s">
        <v>2518</v>
      </c>
      <c r="F3033" s="79" t="str">
        <f>INDEX('Crosswalk Particulates'!$B:$B,MATCH('2017 EPA Data'!A3033,'Crosswalk Particulates'!$A:$A,0))</f>
        <v>process-cement-industry</v>
      </c>
      <c r="G3033" s="84">
        <f>INDEX('Crosswalk Particulates'!$E:$E,MATCH('2017 EPA Data'!$B3033,'Crosswalk Particulates'!$D:$D,0))</f>
        <v>0</v>
      </c>
      <c r="H3033" s="96">
        <f t="shared" si="47"/>
        <v>0</v>
      </c>
    </row>
    <row r="3034" spans="1:8" hidden="1">
      <c r="A3034" s="73" t="s">
        <v>2572</v>
      </c>
      <c r="B3034" s="73" t="s">
        <v>2566</v>
      </c>
      <c r="C3034" s="73" t="s">
        <v>2517</v>
      </c>
      <c r="D3034" s="86">
        <v>340</v>
      </c>
      <c r="E3034" s="73" t="s">
        <v>2518</v>
      </c>
      <c r="F3034" s="79" t="str">
        <f>INDEX('Crosswalk Particulates'!$B:$B,MATCH('2017 EPA Data'!A3034,'Crosswalk Particulates'!$A:$A,0))</f>
        <v>process-other-industry</v>
      </c>
      <c r="G3034" s="84">
        <f>INDEX('Crosswalk Particulates'!$E:$E,MATCH('2017 EPA Data'!$B3034,'Crosswalk Particulates'!$D:$D,0))</f>
        <v>0</v>
      </c>
      <c r="H3034" s="96">
        <f t="shared" si="47"/>
        <v>0</v>
      </c>
    </row>
    <row r="3035" spans="1:8" hidden="1">
      <c r="A3035" s="73" t="s">
        <v>2586</v>
      </c>
      <c r="B3035" s="73" t="s">
        <v>2683</v>
      </c>
      <c r="C3035" s="73" t="s">
        <v>2517</v>
      </c>
      <c r="D3035" s="86">
        <v>340</v>
      </c>
      <c r="E3035" s="73" t="s">
        <v>2518</v>
      </c>
      <c r="F3035" s="79" t="str">
        <f>INDEX('Crosswalk Particulates'!$B:$B,MATCH('2017 EPA Data'!A3035,'Crosswalk Particulates'!$A:$A,0))</f>
        <v>process-other-industry</v>
      </c>
      <c r="G3035" s="84">
        <f>INDEX('Crosswalk Particulates'!$E:$E,MATCH('2017 EPA Data'!$B3035,'Crosswalk Particulates'!$D:$D,0))</f>
        <v>0</v>
      </c>
      <c r="H3035" s="96">
        <f t="shared" si="47"/>
        <v>0</v>
      </c>
    </row>
    <row r="3036" spans="1:8" hidden="1">
      <c r="A3036" s="73" t="s">
        <v>2584</v>
      </c>
      <c r="B3036" s="73" t="s">
        <v>2620</v>
      </c>
      <c r="C3036" s="73" t="s">
        <v>2517</v>
      </c>
      <c r="D3036" s="86">
        <v>339.892148075536</v>
      </c>
      <c r="E3036" s="73" t="s">
        <v>2518</v>
      </c>
      <c r="F3036" s="79" t="str">
        <f>INDEX('Crosswalk Particulates'!$B:$B,MATCH('2017 EPA Data'!A3036,'Crosswalk Particulates'!$A:$A,0))</f>
        <v>Electricity Sector</v>
      </c>
      <c r="G3036" s="84">
        <f>INDEX('Crosswalk Particulates'!$E:$E,MATCH('2017 EPA Data'!$B3036,'Crosswalk Particulates'!$D:$D,0))</f>
        <v>0</v>
      </c>
      <c r="H3036" s="96">
        <f t="shared" si="47"/>
        <v>0</v>
      </c>
    </row>
    <row r="3037" spans="1:8" hidden="1">
      <c r="A3037" s="73" t="s">
        <v>2563</v>
      </c>
      <c r="B3037" s="73" t="s">
        <v>2685</v>
      </c>
      <c r="C3037" s="73" t="s">
        <v>2517</v>
      </c>
      <c r="D3037" s="86">
        <v>339.81542877505353</v>
      </c>
      <c r="E3037" s="73" t="s">
        <v>2518</v>
      </c>
      <c r="F3037" s="79" t="str">
        <f>INDEX('Crosswalk Particulates'!$B:$B,MATCH('2017 EPA Data'!A3037,'Crosswalk Particulates'!$A:$A,0))</f>
        <v>Other-EPA</v>
      </c>
      <c r="G3037" s="84">
        <f>INDEX('Crosswalk Particulates'!$E:$E,MATCH('2017 EPA Data'!$B3037,'Crosswalk Particulates'!$D:$D,0))</f>
        <v>0</v>
      </c>
      <c r="H3037" s="96">
        <f t="shared" si="47"/>
        <v>0</v>
      </c>
    </row>
    <row r="3038" spans="1:8" hidden="1">
      <c r="A3038" s="73" t="s">
        <v>2665</v>
      </c>
      <c r="B3038" s="73" t="s">
        <v>2685</v>
      </c>
      <c r="C3038" s="73" t="s">
        <v>2517</v>
      </c>
      <c r="D3038" s="86">
        <v>338.70788978212744</v>
      </c>
      <c r="E3038" s="73" t="s">
        <v>2518</v>
      </c>
      <c r="F3038" s="79" t="str">
        <f>INDEX('Crosswalk Particulates'!$B:$B,MATCH('2017 EPA Data'!A3038,'Crosswalk Particulates'!$A:$A,0))</f>
        <v>Commercial Buildings Sector</v>
      </c>
      <c r="G3038" s="84">
        <f>INDEX('Crosswalk Particulates'!$E:$E,MATCH('2017 EPA Data'!$B3038,'Crosswalk Particulates'!$D:$D,0))</f>
        <v>0</v>
      </c>
      <c r="H3038" s="96">
        <f t="shared" si="47"/>
        <v>0</v>
      </c>
    </row>
    <row r="3039" spans="1:8" hidden="1">
      <c r="A3039" s="73" t="s">
        <v>2665</v>
      </c>
      <c r="B3039" s="73" t="s">
        <v>2598</v>
      </c>
      <c r="C3039" s="73" t="s">
        <v>2517</v>
      </c>
      <c r="D3039" s="86">
        <v>338.56180000000001</v>
      </c>
      <c r="E3039" s="73" t="s">
        <v>2518</v>
      </c>
      <c r="F3039" s="79" t="str">
        <f>INDEX('Crosswalk Particulates'!$B:$B,MATCH('2017 EPA Data'!A3039,'Crosswalk Particulates'!$A:$A,0))</f>
        <v>Commercial Buildings Sector</v>
      </c>
      <c r="G3039" s="84">
        <f>INDEX('Crosswalk Particulates'!$E:$E,MATCH('2017 EPA Data'!$B3039,'Crosswalk Particulates'!$D:$D,0))</f>
        <v>0</v>
      </c>
      <c r="H3039" s="96">
        <f t="shared" si="47"/>
        <v>0</v>
      </c>
    </row>
    <row r="3040" spans="1:8" hidden="1">
      <c r="A3040" s="73" t="s">
        <v>2595</v>
      </c>
      <c r="B3040" s="73" t="s">
        <v>2567</v>
      </c>
      <c r="C3040" s="73" t="s">
        <v>2517</v>
      </c>
      <c r="D3040" s="86">
        <v>338.2</v>
      </c>
      <c r="E3040" s="73" t="s">
        <v>2518</v>
      </c>
      <c r="F3040" s="79" t="str">
        <f>INDEX('Crosswalk Particulates'!$B:$B,MATCH('2017 EPA Data'!A3040,'Crosswalk Particulates'!$A:$A,0))</f>
        <v>process-other-industry</v>
      </c>
      <c r="G3040" s="84">
        <f>INDEX('Crosswalk Particulates'!$E:$E,MATCH('2017 EPA Data'!$B3040,'Crosswalk Particulates'!$D:$D,0))</f>
        <v>0</v>
      </c>
      <c r="H3040" s="96">
        <f t="shared" si="47"/>
        <v>0</v>
      </c>
    </row>
    <row r="3041" spans="1:8" hidden="1">
      <c r="A3041" s="73" t="s">
        <v>2602</v>
      </c>
      <c r="B3041" s="73" t="s">
        <v>2670</v>
      </c>
      <c r="C3041" s="73" t="s">
        <v>2517</v>
      </c>
      <c r="D3041" s="86">
        <v>337.62099999999998</v>
      </c>
      <c r="E3041" s="73" t="s">
        <v>2518</v>
      </c>
      <c r="F3041" s="79" t="str">
        <f>INDEX('Crosswalk Particulates'!$B:$B,MATCH('2017 EPA Data'!A3041,'Crosswalk Particulates'!$A:$A,0))</f>
        <v>process-other-industry</v>
      </c>
      <c r="G3041" s="84">
        <f>INDEX('Crosswalk Particulates'!$E:$E,MATCH('2017 EPA Data'!$B3041,'Crosswalk Particulates'!$D:$D,0))</f>
        <v>0</v>
      </c>
      <c r="H3041" s="96">
        <f t="shared" si="47"/>
        <v>0</v>
      </c>
    </row>
    <row r="3042" spans="1:8" hidden="1">
      <c r="A3042" s="73" t="s">
        <v>2592</v>
      </c>
      <c r="B3042" s="73" t="s">
        <v>2650</v>
      </c>
      <c r="C3042" s="73" t="s">
        <v>2517</v>
      </c>
      <c r="D3042" s="86">
        <v>336.10914539999999</v>
      </c>
      <c r="E3042" s="73" t="s">
        <v>2518</v>
      </c>
      <c r="F3042" s="79" t="str">
        <f>INDEX('Crosswalk Particulates'!$B:$B,MATCH('2017 EPA Data'!A3042,'Crosswalk Particulates'!$A:$A,0))</f>
        <v>process-ngps-industry</v>
      </c>
      <c r="G3042" s="84">
        <f>INDEX('Crosswalk Particulates'!$E:$E,MATCH('2017 EPA Data'!$B3042,'Crosswalk Particulates'!$D:$D,0))</f>
        <v>0</v>
      </c>
      <c r="H3042" s="96">
        <f t="shared" si="47"/>
        <v>0</v>
      </c>
    </row>
    <row r="3043" spans="1:8" hidden="1">
      <c r="A3043" s="73" t="s">
        <v>2545</v>
      </c>
      <c r="B3043" s="73" t="s">
        <v>2726</v>
      </c>
      <c r="C3043" s="73" t="s">
        <v>2517</v>
      </c>
      <c r="D3043" s="86">
        <v>335.20371617564939</v>
      </c>
      <c r="E3043" s="73" t="s">
        <v>2518</v>
      </c>
      <c r="F3043" s="79" t="str">
        <f>INDEX('Crosswalk Particulates'!$B:$B,MATCH('2017 EPA Data'!A3043,'Crosswalk Particulates'!$A:$A,0))</f>
        <v>Transportation Sector</v>
      </c>
      <c r="G3043" s="84">
        <f>INDEX('Crosswalk Particulates'!$E:$E,MATCH('2017 EPA Data'!$B3043,'Crosswalk Particulates'!$D:$D,0))</f>
        <v>0</v>
      </c>
      <c r="H3043" s="96">
        <f t="shared" si="47"/>
        <v>0</v>
      </c>
    </row>
    <row r="3044" spans="1:8" hidden="1">
      <c r="A3044" s="73" t="s">
        <v>2578</v>
      </c>
      <c r="B3044" s="73" t="s">
        <v>2763</v>
      </c>
      <c r="C3044" s="73" t="s">
        <v>2517</v>
      </c>
      <c r="D3044" s="86">
        <v>334.98264271223002</v>
      </c>
      <c r="E3044" s="73" t="s">
        <v>2518</v>
      </c>
      <c r="F3044" s="79" t="str">
        <f>INDEX('Crosswalk Particulates'!$B:$B,MATCH('2017 EPA Data'!A3044,'Crosswalk Particulates'!$A:$A,0))</f>
        <v>process-chemicals-industry</v>
      </c>
      <c r="G3044" s="84">
        <f>INDEX('Crosswalk Particulates'!$E:$E,MATCH('2017 EPA Data'!$B3044,'Crosswalk Particulates'!$D:$D,0))</f>
        <v>0</v>
      </c>
      <c r="H3044" s="96">
        <f t="shared" si="47"/>
        <v>0</v>
      </c>
    </row>
    <row r="3045" spans="1:8" hidden="1">
      <c r="A3045" s="73" t="s">
        <v>2547</v>
      </c>
      <c r="B3045" s="73" t="s">
        <v>2697</v>
      </c>
      <c r="C3045" s="73" t="s">
        <v>2517</v>
      </c>
      <c r="D3045" s="86">
        <v>334.7906504</v>
      </c>
      <c r="E3045" s="73" t="s">
        <v>2518</v>
      </c>
      <c r="F3045" s="79" t="str">
        <f>INDEX('Crosswalk Particulates'!$B:$B,MATCH('2017 EPA Data'!A3045,'Crosswalk Particulates'!$A:$A,0))</f>
        <v>process-other-industry</v>
      </c>
      <c r="G3045" s="84">
        <f>INDEX('Crosswalk Particulates'!$E:$E,MATCH('2017 EPA Data'!$B3045,'Crosswalk Particulates'!$D:$D,0))</f>
        <v>0</v>
      </c>
      <c r="H3045" s="96">
        <f t="shared" si="47"/>
        <v>0</v>
      </c>
    </row>
    <row r="3046" spans="1:8" hidden="1">
      <c r="A3046" s="73" t="s">
        <v>2551</v>
      </c>
      <c r="B3046" s="73" t="s">
        <v>2625</v>
      </c>
      <c r="C3046" s="73" t="s">
        <v>2517</v>
      </c>
      <c r="D3046" s="86">
        <v>334.76811865185039</v>
      </c>
      <c r="E3046" s="73" t="s">
        <v>2518</v>
      </c>
      <c r="F3046" s="79" t="str">
        <f>INDEX('Crosswalk Particulates'!$B:$B,MATCH('2017 EPA Data'!A3046,'Crosswalk Particulates'!$A:$A,0))</f>
        <v>industry-fuel-natural gas</v>
      </c>
      <c r="G3046" s="84">
        <f>INDEX('Crosswalk Particulates'!$E:$E,MATCH('2017 EPA Data'!$B3046,'Crosswalk Particulates'!$D:$D,0))</f>
        <v>0</v>
      </c>
      <c r="H3046" s="96">
        <f t="shared" si="47"/>
        <v>0</v>
      </c>
    </row>
    <row r="3047" spans="1:8" hidden="1">
      <c r="A3047" s="73" t="s">
        <v>2565</v>
      </c>
      <c r="B3047" s="73" t="s">
        <v>2620</v>
      </c>
      <c r="C3047" s="73" t="s">
        <v>2517</v>
      </c>
      <c r="D3047" s="86">
        <v>333.93504046610002</v>
      </c>
      <c r="E3047" s="73" t="s">
        <v>2518</v>
      </c>
      <c r="F3047" s="79" t="str">
        <f>INDEX('Crosswalk Particulates'!$B:$B,MATCH('2017 EPA Data'!A3047,'Crosswalk Particulates'!$A:$A,0))</f>
        <v>Electricity Sector</v>
      </c>
      <c r="G3047" s="84">
        <f>INDEX('Crosswalk Particulates'!$E:$E,MATCH('2017 EPA Data'!$B3047,'Crosswalk Particulates'!$D:$D,0))</f>
        <v>0</v>
      </c>
      <c r="H3047" s="96">
        <f t="shared" si="47"/>
        <v>0</v>
      </c>
    </row>
    <row r="3048" spans="1:8" hidden="1">
      <c r="A3048" s="73" t="s">
        <v>2559</v>
      </c>
      <c r="B3048" s="73" t="s">
        <v>2708</v>
      </c>
      <c r="C3048" s="73" t="s">
        <v>2517</v>
      </c>
      <c r="D3048" s="86">
        <v>333.110094</v>
      </c>
      <c r="E3048" s="73" t="s">
        <v>2518</v>
      </c>
      <c r="F3048" s="79" t="str">
        <f>INDEX('Crosswalk Particulates'!$B:$B,MATCH('2017 EPA Data'!A3048,'Crosswalk Particulates'!$A:$A,0))</f>
        <v>process-waste-industry</v>
      </c>
      <c r="G3048" s="84">
        <f>INDEX('Crosswalk Particulates'!$E:$E,MATCH('2017 EPA Data'!$B3048,'Crosswalk Particulates'!$D:$D,0))</f>
        <v>0</v>
      </c>
      <c r="H3048" s="96">
        <f t="shared" si="47"/>
        <v>0</v>
      </c>
    </row>
    <row r="3049" spans="1:8" hidden="1">
      <c r="A3049" s="73" t="s">
        <v>2553</v>
      </c>
      <c r="B3049" s="73" t="s">
        <v>2650</v>
      </c>
      <c r="C3049" s="73" t="s">
        <v>2517</v>
      </c>
      <c r="D3049" s="86">
        <v>333.09485000000001</v>
      </c>
      <c r="E3049" s="73" t="s">
        <v>2518</v>
      </c>
      <c r="F3049" s="79" t="str">
        <f>INDEX('Crosswalk Particulates'!$B:$B,MATCH('2017 EPA Data'!A3049,'Crosswalk Particulates'!$A:$A,0))</f>
        <v>process-other-industry</v>
      </c>
      <c r="G3049" s="84">
        <f>INDEX('Crosswalk Particulates'!$E:$E,MATCH('2017 EPA Data'!$B3049,'Crosswalk Particulates'!$D:$D,0))</f>
        <v>0</v>
      </c>
      <c r="H3049" s="96">
        <f t="shared" si="47"/>
        <v>0</v>
      </c>
    </row>
    <row r="3050" spans="1:8" hidden="1">
      <c r="A3050" s="73" t="s">
        <v>2578</v>
      </c>
      <c r="B3050" s="73" t="s">
        <v>2798</v>
      </c>
      <c r="C3050" s="73" t="s">
        <v>2517</v>
      </c>
      <c r="D3050" s="86">
        <v>333</v>
      </c>
      <c r="E3050" s="73" t="s">
        <v>2518</v>
      </c>
      <c r="F3050" s="79" t="str">
        <f>INDEX('Crosswalk Particulates'!$B:$B,MATCH('2017 EPA Data'!A3050,'Crosswalk Particulates'!$A:$A,0))</f>
        <v>process-chemicals-industry</v>
      </c>
      <c r="G3050" s="84">
        <f>INDEX('Crosswalk Particulates'!$E:$E,MATCH('2017 EPA Data'!$B3050,'Crosswalk Particulates'!$D:$D,0))</f>
        <v>0</v>
      </c>
      <c r="H3050" s="96">
        <f t="shared" si="47"/>
        <v>0</v>
      </c>
    </row>
    <row r="3051" spans="1:8" hidden="1">
      <c r="A3051" s="73" t="s">
        <v>2665</v>
      </c>
      <c r="B3051" s="73" t="s">
        <v>2611</v>
      </c>
      <c r="C3051" s="73" t="s">
        <v>2517</v>
      </c>
      <c r="D3051" s="86">
        <v>332.79218260037044</v>
      </c>
      <c r="E3051" s="73" t="s">
        <v>2518</v>
      </c>
      <c r="F3051" s="79" t="str">
        <f>INDEX('Crosswalk Particulates'!$B:$B,MATCH('2017 EPA Data'!A3051,'Crosswalk Particulates'!$A:$A,0))</f>
        <v>Commercial Buildings Sector</v>
      </c>
      <c r="G3051" s="84">
        <f>INDEX('Crosswalk Particulates'!$E:$E,MATCH('2017 EPA Data'!$B3051,'Crosswalk Particulates'!$D:$D,0))</f>
        <v>0</v>
      </c>
      <c r="H3051" s="96">
        <f t="shared" si="47"/>
        <v>0</v>
      </c>
    </row>
    <row r="3052" spans="1:8" hidden="1">
      <c r="A3052" s="73" t="s">
        <v>2578</v>
      </c>
      <c r="B3052" s="73" t="s">
        <v>2732</v>
      </c>
      <c r="D3052" s="86">
        <v>332.70298041497296</v>
      </c>
      <c r="E3052" s="73" t="s">
        <v>2522</v>
      </c>
      <c r="F3052" s="79" t="str">
        <f>INDEX('Crosswalk Particulates'!$B:$B,MATCH('2017 EPA Data'!A3052,'Crosswalk Particulates'!$A:$A,0))</f>
        <v>process-chemicals-industry</v>
      </c>
      <c r="G3052" s="84">
        <f>INDEX('Crosswalk Particulates'!$E:$E,MATCH('2017 EPA Data'!$B3052,'Crosswalk Particulates'!$D:$D,0))</f>
        <v>0</v>
      </c>
      <c r="H3052" s="96">
        <f t="shared" si="47"/>
        <v>301823425.7286725</v>
      </c>
    </row>
    <row r="3053" spans="1:8" hidden="1">
      <c r="A3053" s="73" t="s">
        <v>2596</v>
      </c>
      <c r="B3053" s="73" t="s">
        <v>2720</v>
      </c>
      <c r="C3053" s="73" t="s">
        <v>2517</v>
      </c>
      <c r="D3053" s="86">
        <v>332.559705915</v>
      </c>
      <c r="E3053" s="73" t="s">
        <v>2518</v>
      </c>
      <c r="F3053" s="79" t="str">
        <f>INDEX('Crosswalk Particulates'!$B:$B,MATCH('2017 EPA Data'!A3053,'Crosswalk Particulates'!$A:$A,0))</f>
        <v>industry-fuel-coal</v>
      </c>
      <c r="G3053" s="84">
        <f>INDEX('Crosswalk Particulates'!$E:$E,MATCH('2017 EPA Data'!$B3053,'Crosswalk Particulates'!$D:$D,0))</f>
        <v>0</v>
      </c>
      <c r="H3053" s="96">
        <f t="shared" si="47"/>
        <v>0</v>
      </c>
    </row>
    <row r="3054" spans="1:8" hidden="1">
      <c r="A3054" s="73" t="s">
        <v>2586</v>
      </c>
      <c r="B3054" s="73" t="s">
        <v>2740</v>
      </c>
      <c r="C3054" s="73" t="s">
        <v>2517</v>
      </c>
      <c r="D3054" s="86">
        <v>332.38336878074142</v>
      </c>
      <c r="E3054" s="73" t="s">
        <v>2518</v>
      </c>
      <c r="F3054" s="79" t="str">
        <f>INDEX('Crosswalk Particulates'!$B:$B,MATCH('2017 EPA Data'!A3054,'Crosswalk Particulates'!$A:$A,0))</f>
        <v>process-other-industry</v>
      </c>
      <c r="G3054" s="84">
        <f>INDEX('Crosswalk Particulates'!$E:$E,MATCH('2017 EPA Data'!$B3054,'Crosswalk Particulates'!$D:$D,0))</f>
        <v>0</v>
      </c>
      <c r="H3054" s="96">
        <f t="shared" si="47"/>
        <v>0</v>
      </c>
    </row>
    <row r="3055" spans="1:8" hidden="1">
      <c r="A3055" s="73" t="s">
        <v>2665</v>
      </c>
      <c r="B3055" s="73" t="s">
        <v>2722</v>
      </c>
      <c r="C3055" s="73" t="s">
        <v>2517</v>
      </c>
      <c r="D3055" s="86">
        <v>330.17579999999998</v>
      </c>
      <c r="E3055" s="73" t="s">
        <v>2518</v>
      </c>
      <c r="F3055" s="79" t="str">
        <f>INDEX('Crosswalk Particulates'!$B:$B,MATCH('2017 EPA Data'!A3055,'Crosswalk Particulates'!$A:$A,0))</f>
        <v>Commercial Buildings Sector</v>
      </c>
      <c r="G3055" s="84">
        <f>INDEX('Crosswalk Particulates'!$E:$E,MATCH('2017 EPA Data'!$B3055,'Crosswalk Particulates'!$D:$D,0))</f>
        <v>0</v>
      </c>
      <c r="H3055" s="96">
        <f t="shared" si="47"/>
        <v>0</v>
      </c>
    </row>
    <row r="3056" spans="1:8" hidden="1">
      <c r="A3056" s="73" t="s">
        <v>2602</v>
      </c>
      <c r="B3056" s="73" t="s">
        <v>2722</v>
      </c>
      <c r="C3056" s="73" t="s">
        <v>2517</v>
      </c>
      <c r="D3056" s="86">
        <v>329.11313799999999</v>
      </c>
      <c r="E3056" s="73" t="s">
        <v>2518</v>
      </c>
      <c r="F3056" s="79" t="str">
        <f>INDEX('Crosswalk Particulates'!$B:$B,MATCH('2017 EPA Data'!A3056,'Crosswalk Particulates'!$A:$A,0))</f>
        <v>process-other-industry</v>
      </c>
      <c r="G3056" s="84">
        <f>INDEX('Crosswalk Particulates'!$E:$E,MATCH('2017 EPA Data'!$B3056,'Crosswalk Particulates'!$D:$D,0))</f>
        <v>0</v>
      </c>
      <c r="H3056" s="96">
        <f t="shared" si="47"/>
        <v>0</v>
      </c>
    </row>
    <row r="3057" spans="1:8" hidden="1">
      <c r="A3057" s="73" t="s">
        <v>2629</v>
      </c>
      <c r="B3057" s="73" t="s">
        <v>2690</v>
      </c>
      <c r="C3057" s="73" t="s">
        <v>2517</v>
      </c>
      <c r="D3057" s="86">
        <v>328.56445595519</v>
      </c>
      <c r="E3057" s="73" t="s">
        <v>2518</v>
      </c>
      <c r="F3057" s="79" t="str">
        <f>INDEX('Crosswalk Particulates'!$B:$B,MATCH('2017 EPA Data'!A3057,'Crosswalk Particulates'!$A:$A,0))</f>
        <v>industry-fuel-oil</v>
      </c>
      <c r="G3057" s="84">
        <f>INDEX('Crosswalk Particulates'!$E:$E,MATCH('2017 EPA Data'!$B3057,'Crosswalk Particulates'!$D:$D,0))</f>
        <v>0</v>
      </c>
      <c r="H3057" s="96">
        <f t="shared" si="47"/>
        <v>0</v>
      </c>
    </row>
    <row r="3058" spans="1:8" hidden="1">
      <c r="A3058" s="73" t="s">
        <v>2559</v>
      </c>
      <c r="B3058" s="73" t="s">
        <v>2687</v>
      </c>
      <c r="C3058" s="73" t="s">
        <v>2517</v>
      </c>
      <c r="D3058" s="86">
        <v>327.62503286713053</v>
      </c>
      <c r="E3058" s="73" t="s">
        <v>2518</v>
      </c>
      <c r="F3058" s="79" t="str">
        <f>INDEX('Crosswalk Particulates'!$B:$B,MATCH('2017 EPA Data'!A3058,'Crosswalk Particulates'!$A:$A,0))</f>
        <v>process-waste-industry</v>
      </c>
      <c r="G3058" s="84">
        <f>INDEX('Crosswalk Particulates'!$E:$E,MATCH('2017 EPA Data'!$B3058,'Crosswalk Particulates'!$D:$D,0))</f>
        <v>0</v>
      </c>
      <c r="H3058" s="96">
        <f t="shared" si="47"/>
        <v>0</v>
      </c>
    </row>
    <row r="3059" spans="1:8" hidden="1">
      <c r="A3059" s="73" t="s">
        <v>2584</v>
      </c>
      <c r="B3059" s="73" t="s">
        <v>2531</v>
      </c>
      <c r="C3059" s="73" t="s">
        <v>2517</v>
      </c>
      <c r="D3059" s="86">
        <v>327.53772500000002</v>
      </c>
      <c r="E3059" s="73" t="s">
        <v>2518</v>
      </c>
      <c r="F3059" s="79" t="str">
        <f>INDEX('Crosswalk Particulates'!$B:$B,MATCH('2017 EPA Data'!A3059,'Crosswalk Particulates'!$A:$A,0))</f>
        <v>Electricity Sector</v>
      </c>
      <c r="G3059" s="84">
        <f>INDEX('Crosswalk Particulates'!$E:$E,MATCH('2017 EPA Data'!$B3059,'Crosswalk Particulates'!$D:$D,0))</f>
        <v>0</v>
      </c>
      <c r="H3059" s="96">
        <f t="shared" si="47"/>
        <v>0</v>
      </c>
    </row>
    <row r="3060" spans="1:8" hidden="1">
      <c r="A3060" s="73" t="s">
        <v>2538</v>
      </c>
      <c r="B3060" s="73" t="s">
        <v>2533</v>
      </c>
      <c r="C3060" s="73" t="s">
        <v>2517</v>
      </c>
      <c r="D3060" s="86">
        <v>327.16095899999999</v>
      </c>
      <c r="E3060" s="73" t="s">
        <v>2518</v>
      </c>
      <c r="F3060" s="79" t="str">
        <f>INDEX('Crosswalk Particulates'!$B:$B,MATCH('2017 EPA Data'!A3060,'Crosswalk Particulates'!$A:$A,0))</f>
        <v>process-other-industry</v>
      </c>
      <c r="G3060" s="84">
        <f>INDEX('Crosswalk Particulates'!$E:$E,MATCH('2017 EPA Data'!$B3060,'Crosswalk Particulates'!$D:$D,0))</f>
        <v>0</v>
      </c>
      <c r="H3060" s="96">
        <f t="shared" si="47"/>
        <v>0</v>
      </c>
    </row>
    <row r="3061" spans="1:8" hidden="1">
      <c r="A3061" s="73" t="s">
        <v>2546</v>
      </c>
      <c r="B3061" s="73" t="s">
        <v>2566</v>
      </c>
      <c r="C3061" s="73" t="s">
        <v>2517</v>
      </c>
      <c r="D3061" s="86">
        <v>325.9401896</v>
      </c>
      <c r="E3061" s="73" t="s">
        <v>2518</v>
      </c>
      <c r="F3061" s="79" t="str">
        <f>INDEX('Crosswalk Particulates'!$B:$B,MATCH('2017 EPA Data'!A3061,'Crosswalk Particulates'!$A:$A,0))</f>
        <v>process-other-industry</v>
      </c>
      <c r="G3061" s="84">
        <f>INDEX('Crosswalk Particulates'!$E:$E,MATCH('2017 EPA Data'!$B3061,'Crosswalk Particulates'!$D:$D,0))</f>
        <v>0</v>
      </c>
      <c r="H3061" s="96">
        <f t="shared" si="47"/>
        <v>0</v>
      </c>
    </row>
    <row r="3062" spans="1:8" hidden="1">
      <c r="A3062" s="73" t="s">
        <v>2553</v>
      </c>
      <c r="B3062" s="73" t="s">
        <v>2661</v>
      </c>
      <c r="C3062" s="73" t="s">
        <v>2517</v>
      </c>
      <c r="D3062" s="86">
        <v>325.28868</v>
      </c>
      <c r="E3062" s="73" t="s">
        <v>2518</v>
      </c>
      <c r="F3062" s="79" t="str">
        <f>INDEX('Crosswalk Particulates'!$B:$B,MATCH('2017 EPA Data'!A3062,'Crosswalk Particulates'!$A:$A,0))</f>
        <v>process-other-industry</v>
      </c>
      <c r="G3062" s="84">
        <f>INDEX('Crosswalk Particulates'!$E:$E,MATCH('2017 EPA Data'!$B3062,'Crosswalk Particulates'!$D:$D,0))</f>
        <v>0</v>
      </c>
      <c r="H3062" s="96">
        <f t="shared" si="47"/>
        <v>0</v>
      </c>
    </row>
    <row r="3063" spans="1:8" hidden="1">
      <c r="A3063" s="73" t="s">
        <v>2632</v>
      </c>
      <c r="B3063" s="73" t="s">
        <v>2533</v>
      </c>
      <c r="C3063" s="73" t="s">
        <v>2517</v>
      </c>
      <c r="D3063" s="86">
        <v>320.32130148599998</v>
      </c>
      <c r="E3063" s="73" t="s">
        <v>2518</v>
      </c>
      <c r="F3063" s="79" t="str">
        <f>INDEX('Crosswalk Particulates'!$B:$B,MATCH('2017 EPA Data'!A3063,'Crosswalk Particulates'!$A:$A,0))</f>
        <v>industry-fuel-other</v>
      </c>
      <c r="G3063" s="84">
        <f>INDEX('Crosswalk Particulates'!$E:$E,MATCH('2017 EPA Data'!$B3063,'Crosswalk Particulates'!$D:$D,0))</f>
        <v>0</v>
      </c>
      <c r="H3063" s="96">
        <f t="shared" si="47"/>
        <v>0</v>
      </c>
    </row>
    <row r="3064" spans="1:8" hidden="1">
      <c r="A3064" s="73" t="s">
        <v>2665</v>
      </c>
      <c r="B3064" s="73" t="s">
        <v>2656</v>
      </c>
      <c r="C3064" s="73" t="s">
        <v>2517</v>
      </c>
      <c r="D3064" s="86">
        <v>320.09933132850335</v>
      </c>
      <c r="E3064" s="73" t="s">
        <v>2518</v>
      </c>
      <c r="F3064" s="79" t="str">
        <f>INDEX('Crosswalk Particulates'!$B:$B,MATCH('2017 EPA Data'!A3064,'Crosswalk Particulates'!$A:$A,0))</f>
        <v>Commercial Buildings Sector</v>
      </c>
      <c r="G3064" s="84">
        <f>INDEX('Crosswalk Particulates'!$E:$E,MATCH('2017 EPA Data'!$B3064,'Crosswalk Particulates'!$D:$D,0))</f>
        <v>0</v>
      </c>
      <c r="H3064" s="96">
        <f t="shared" si="47"/>
        <v>0</v>
      </c>
    </row>
    <row r="3065" spans="1:8" hidden="1">
      <c r="A3065" s="73" t="s">
        <v>2632</v>
      </c>
      <c r="B3065" s="73" t="s">
        <v>2679</v>
      </c>
      <c r="C3065" s="73" t="s">
        <v>2517</v>
      </c>
      <c r="D3065" s="86">
        <v>319.486535</v>
      </c>
      <c r="E3065" s="73" t="s">
        <v>2518</v>
      </c>
      <c r="F3065" s="79" t="str">
        <f>INDEX('Crosswalk Particulates'!$B:$B,MATCH('2017 EPA Data'!A3065,'Crosswalk Particulates'!$A:$A,0))</f>
        <v>industry-fuel-other</v>
      </c>
      <c r="G3065" s="84">
        <f>INDEX('Crosswalk Particulates'!$E:$E,MATCH('2017 EPA Data'!$B3065,'Crosswalk Particulates'!$D:$D,0))</f>
        <v>0</v>
      </c>
      <c r="H3065" s="96">
        <f t="shared" si="47"/>
        <v>0</v>
      </c>
    </row>
    <row r="3066" spans="1:8" hidden="1">
      <c r="A3066" s="73" t="s">
        <v>2578</v>
      </c>
      <c r="B3066" s="73" t="s">
        <v>2621</v>
      </c>
      <c r="C3066" s="73" t="s">
        <v>2517</v>
      </c>
      <c r="D3066" s="86">
        <v>319.18459144239756</v>
      </c>
      <c r="E3066" s="73" t="s">
        <v>2518</v>
      </c>
      <c r="F3066" s="79" t="str">
        <f>INDEX('Crosswalk Particulates'!$B:$B,MATCH('2017 EPA Data'!A3066,'Crosswalk Particulates'!$A:$A,0))</f>
        <v>process-chemicals-industry</v>
      </c>
      <c r="G3066" s="84">
        <f>INDEX('Crosswalk Particulates'!$E:$E,MATCH('2017 EPA Data'!$B3066,'Crosswalk Particulates'!$D:$D,0))</f>
        <v>0</v>
      </c>
      <c r="H3066" s="96">
        <f t="shared" si="47"/>
        <v>0</v>
      </c>
    </row>
    <row r="3067" spans="1:8" hidden="1">
      <c r="A3067" s="73" t="s">
        <v>2595</v>
      </c>
      <c r="B3067" s="73" t="s">
        <v>2666</v>
      </c>
      <c r="C3067" s="73" t="s">
        <v>2517</v>
      </c>
      <c r="D3067" s="86">
        <v>318.73950989999997</v>
      </c>
      <c r="E3067" s="73" t="s">
        <v>2518</v>
      </c>
      <c r="F3067" s="79" t="str">
        <f>INDEX('Crosswalk Particulates'!$B:$B,MATCH('2017 EPA Data'!A3067,'Crosswalk Particulates'!$A:$A,0))</f>
        <v>process-other-industry</v>
      </c>
      <c r="G3067" s="84">
        <f>INDEX('Crosswalk Particulates'!$E:$E,MATCH('2017 EPA Data'!$B3067,'Crosswalk Particulates'!$D:$D,0))</f>
        <v>0</v>
      </c>
      <c r="H3067" s="96">
        <f t="shared" si="47"/>
        <v>0</v>
      </c>
    </row>
    <row r="3068" spans="1:8" hidden="1">
      <c r="A3068" s="73" t="s">
        <v>2629</v>
      </c>
      <c r="B3068" s="73" t="s">
        <v>2715</v>
      </c>
      <c r="C3068" s="73" t="s">
        <v>2517</v>
      </c>
      <c r="D3068" s="86">
        <v>318.15123287</v>
      </c>
      <c r="E3068" s="73" t="s">
        <v>2518</v>
      </c>
      <c r="F3068" s="79" t="str">
        <f>INDEX('Crosswalk Particulates'!$B:$B,MATCH('2017 EPA Data'!A3068,'Crosswalk Particulates'!$A:$A,0))</f>
        <v>industry-fuel-oil</v>
      </c>
      <c r="G3068" s="84">
        <f>INDEX('Crosswalk Particulates'!$E:$E,MATCH('2017 EPA Data'!$B3068,'Crosswalk Particulates'!$D:$D,0))</f>
        <v>0</v>
      </c>
      <c r="H3068" s="96">
        <f t="shared" si="47"/>
        <v>0</v>
      </c>
    </row>
    <row r="3069" spans="1:8" hidden="1">
      <c r="A3069" s="73" t="s">
        <v>2547</v>
      </c>
      <c r="B3069" s="73" t="s">
        <v>2686</v>
      </c>
      <c r="C3069" s="73" t="s">
        <v>2517</v>
      </c>
      <c r="D3069" s="86">
        <v>317.0247138158</v>
      </c>
      <c r="E3069" s="73" t="s">
        <v>2518</v>
      </c>
      <c r="F3069" s="79" t="str">
        <f>INDEX('Crosswalk Particulates'!$B:$B,MATCH('2017 EPA Data'!A3069,'Crosswalk Particulates'!$A:$A,0))</f>
        <v>process-other-industry</v>
      </c>
      <c r="G3069" s="84">
        <f>INDEX('Crosswalk Particulates'!$E:$E,MATCH('2017 EPA Data'!$B3069,'Crosswalk Particulates'!$D:$D,0))</f>
        <v>0</v>
      </c>
      <c r="H3069" s="96">
        <f t="shared" si="47"/>
        <v>0</v>
      </c>
    </row>
    <row r="3070" spans="1:8" hidden="1">
      <c r="A3070" s="73" t="s">
        <v>2538</v>
      </c>
      <c r="B3070" s="73" t="s">
        <v>2714</v>
      </c>
      <c r="C3070" s="73" t="s">
        <v>2517</v>
      </c>
      <c r="D3070" s="86">
        <v>317</v>
      </c>
      <c r="E3070" s="73" t="s">
        <v>2518</v>
      </c>
      <c r="F3070" s="79" t="str">
        <f>INDEX('Crosswalk Particulates'!$B:$B,MATCH('2017 EPA Data'!A3070,'Crosswalk Particulates'!$A:$A,0))</f>
        <v>process-other-industry</v>
      </c>
      <c r="G3070" s="84">
        <f>INDEX('Crosswalk Particulates'!$E:$E,MATCH('2017 EPA Data'!$B3070,'Crosswalk Particulates'!$D:$D,0))</f>
        <v>0</v>
      </c>
      <c r="H3070" s="96">
        <f t="shared" si="47"/>
        <v>0</v>
      </c>
    </row>
    <row r="3071" spans="1:8" hidden="1">
      <c r="A3071" s="73" t="s">
        <v>2655</v>
      </c>
      <c r="B3071" s="73" t="s">
        <v>2528</v>
      </c>
      <c r="C3071" s="73" t="s">
        <v>2517</v>
      </c>
      <c r="D3071" s="86">
        <v>316.33640589999999</v>
      </c>
      <c r="E3071" s="73" t="s">
        <v>2518</v>
      </c>
      <c r="F3071" s="79" t="str">
        <f>INDEX('Crosswalk Particulates'!$B:$B,MATCH('2017 EPA Data'!A3071,'Crosswalk Particulates'!$A:$A,0))</f>
        <v>Commercial Buildings Sector</v>
      </c>
      <c r="G3071" s="84">
        <f>INDEX('Crosswalk Particulates'!$E:$E,MATCH('2017 EPA Data'!$B3071,'Crosswalk Particulates'!$D:$D,0))</f>
        <v>0</v>
      </c>
      <c r="H3071" s="96">
        <f t="shared" si="47"/>
        <v>0</v>
      </c>
    </row>
    <row r="3072" spans="1:8" hidden="1">
      <c r="A3072" s="73" t="s">
        <v>2601</v>
      </c>
      <c r="B3072" s="73" t="s">
        <v>2708</v>
      </c>
      <c r="C3072" s="73" t="s">
        <v>2517</v>
      </c>
      <c r="D3072" s="86">
        <v>315.56206936379999</v>
      </c>
      <c r="E3072" s="73" t="s">
        <v>2518</v>
      </c>
      <c r="F3072" s="79" t="str">
        <f>INDEX('Crosswalk Particulates'!$B:$B,MATCH('2017 EPA Data'!A3072,'Crosswalk Particulates'!$A:$A,0))</f>
        <v>Commercial Buildings Sector</v>
      </c>
      <c r="G3072" s="84">
        <f>INDEX('Crosswalk Particulates'!$E:$E,MATCH('2017 EPA Data'!$B3072,'Crosswalk Particulates'!$D:$D,0))</f>
        <v>0</v>
      </c>
      <c r="H3072" s="96">
        <f t="shared" si="47"/>
        <v>0</v>
      </c>
    </row>
    <row r="3073" spans="1:8" hidden="1">
      <c r="A3073" s="73" t="s">
        <v>2519</v>
      </c>
      <c r="B3073" s="73" t="s">
        <v>2736</v>
      </c>
      <c r="C3073" s="73" t="s">
        <v>2517</v>
      </c>
      <c r="D3073" s="86">
        <v>314.5</v>
      </c>
      <c r="E3073" s="73" t="s">
        <v>2518</v>
      </c>
      <c r="F3073" s="79" t="str">
        <f>INDEX('Crosswalk Particulates'!$B:$B,MATCH('2017 EPA Data'!A3073,'Crosswalk Particulates'!$A:$A,0))</f>
        <v>process-other-industry</v>
      </c>
      <c r="G3073" s="84">
        <f>INDEX('Crosswalk Particulates'!$E:$E,MATCH('2017 EPA Data'!$B3073,'Crosswalk Particulates'!$D:$D,0))</f>
        <v>0</v>
      </c>
      <c r="H3073" s="96">
        <f t="shared" si="47"/>
        <v>0</v>
      </c>
    </row>
    <row r="3074" spans="1:8" hidden="1">
      <c r="A3074" s="73" t="s">
        <v>2563</v>
      </c>
      <c r="B3074" s="73" t="s">
        <v>2634</v>
      </c>
      <c r="D3074" s="86">
        <v>313.85983090703871</v>
      </c>
      <c r="E3074" s="73" t="s">
        <v>2522</v>
      </c>
      <c r="F3074" s="79" t="str">
        <f>INDEX('Crosswalk Particulates'!$B:$B,MATCH('2017 EPA Data'!A3074,'Crosswalk Particulates'!$A:$A,0))</f>
        <v>Other-EPA</v>
      </c>
      <c r="G3074" s="84" t="str">
        <f>INDEX('Crosswalk Particulates'!$E:$E,MATCH('2017 EPA Data'!$B3074,'Crosswalk Particulates'!$D:$D,0))</f>
        <v>OC</v>
      </c>
      <c r="H3074" s="96">
        <f t="shared" si="47"/>
        <v>284729187.7122032</v>
      </c>
    </row>
    <row r="3075" spans="1:8" hidden="1">
      <c r="A3075" s="73" t="s">
        <v>2607</v>
      </c>
      <c r="B3075" s="73" t="s">
        <v>2732</v>
      </c>
      <c r="D3075" s="86">
        <v>313.57736055654573</v>
      </c>
      <c r="E3075" s="73" t="s">
        <v>2522</v>
      </c>
      <c r="F3075" s="79" t="str">
        <f>INDEX('Crosswalk Particulates'!$B:$B,MATCH('2017 EPA Data'!A3075,'Crosswalk Particulates'!$A:$A,0))</f>
        <v>process-cement-industry</v>
      </c>
      <c r="G3075" s="84">
        <f>INDEX('Crosswalk Particulates'!$E:$E,MATCH('2017 EPA Data'!$B3075,'Crosswalk Particulates'!$D:$D,0))</f>
        <v>0</v>
      </c>
      <c r="H3075" s="96">
        <f t="shared" si="47"/>
        <v>284472934.61598438</v>
      </c>
    </row>
    <row r="3076" spans="1:8" hidden="1">
      <c r="A3076" s="73" t="s">
        <v>2559</v>
      </c>
      <c r="B3076" s="73" t="s">
        <v>2611</v>
      </c>
      <c r="C3076" s="73" t="s">
        <v>2517</v>
      </c>
      <c r="D3076" s="86">
        <v>311.07216056103999</v>
      </c>
      <c r="E3076" s="73" t="s">
        <v>2518</v>
      </c>
      <c r="F3076" s="79" t="str">
        <f>INDEX('Crosswalk Particulates'!$B:$B,MATCH('2017 EPA Data'!A3076,'Crosswalk Particulates'!$A:$A,0))</f>
        <v>process-waste-industry</v>
      </c>
      <c r="G3076" s="84">
        <f>INDEX('Crosswalk Particulates'!$E:$E,MATCH('2017 EPA Data'!$B3076,'Crosswalk Particulates'!$D:$D,0))</f>
        <v>0</v>
      </c>
      <c r="H3076" s="96">
        <f t="shared" ref="H3076:H3139" si="48">IF(E3076="TON",D3076/metricton_to_shortton,0)*10^6</f>
        <v>0</v>
      </c>
    </row>
    <row r="3077" spans="1:8" hidden="1">
      <c r="A3077" s="73" t="s">
        <v>2586</v>
      </c>
      <c r="B3077" s="73" t="s">
        <v>2746</v>
      </c>
      <c r="C3077" s="73" t="s">
        <v>2517</v>
      </c>
      <c r="D3077" s="86">
        <v>310.21109000000001</v>
      </c>
      <c r="E3077" s="73" t="s">
        <v>2518</v>
      </c>
      <c r="F3077" s="79" t="str">
        <f>INDEX('Crosswalk Particulates'!$B:$B,MATCH('2017 EPA Data'!A3077,'Crosswalk Particulates'!$A:$A,0))</f>
        <v>process-other-industry</v>
      </c>
      <c r="G3077" s="84">
        <f>INDEX('Crosswalk Particulates'!$E:$E,MATCH('2017 EPA Data'!$B3077,'Crosswalk Particulates'!$D:$D,0))</f>
        <v>0</v>
      </c>
      <c r="H3077" s="96">
        <f t="shared" si="48"/>
        <v>0</v>
      </c>
    </row>
    <row r="3078" spans="1:8" hidden="1">
      <c r="A3078" s="73" t="s">
        <v>2629</v>
      </c>
      <c r="B3078" s="73" t="s">
        <v>2751</v>
      </c>
      <c r="C3078" s="73" t="s">
        <v>2517</v>
      </c>
      <c r="D3078" s="86">
        <v>309.86860574287817</v>
      </c>
      <c r="E3078" s="73" t="s">
        <v>2518</v>
      </c>
      <c r="F3078" s="79" t="str">
        <f>INDEX('Crosswalk Particulates'!$B:$B,MATCH('2017 EPA Data'!A3078,'Crosswalk Particulates'!$A:$A,0))</f>
        <v>industry-fuel-oil</v>
      </c>
      <c r="G3078" s="84">
        <f>INDEX('Crosswalk Particulates'!$E:$E,MATCH('2017 EPA Data'!$B3078,'Crosswalk Particulates'!$D:$D,0))</f>
        <v>0</v>
      </c>
      <c r="H3078" s="96">
        <f t="shared" si="48"/>
        <v>0</v>
      </c>
    </row>
    <row r="3079" spans="1:8" hidden="1">
      <c r="A3079" s="73" t="s">
        <v>2581</v>
      </c>
      <c r="B3079" s="73" t="s">
        <v>2706</v>
      </c>
      <c r="C3079" s="73" t="s">
        <v>2517</v>
      </c>
      <c r="D3079" s="86">
        <v>308.6599291527304</v>
      </c>
      <c r="E3079" s="73" t="s">
        <v>2518</v>
      </c>
      <c r="F3079" s="79" t="str">
        <f>INDEX('Crosswalk Particulates'!$B:$B,MATCH('2017 EPA Data'!A3079,'Crosswalk Particulates'!$A:$A,0))</f>
        <v>Electricity Sector</v>
      </c>
      <c r="G3079" s="84">
        <f>INDEX('Crosswalk Particulates'!$E:$E,MATCH('2017 EPA Data'!$B3079,'Crosswalk Particulates'!$D:$D,0))</f>
        <v>0</v>
      </c>
      <c r="H3079" s="96">
        <f t="shared" si="48"/>
        <v>0</v>
      </c>
    </row>
    <row r="3080" spans="1:8" hidden="1">
      <c r="A3080" s="73" t="s">
        <v>2602</v>
      </c>
      <c r="B3080" s="73" t="s">
        <v>2763</v>
      </c>
      <c r="C3080" s="73" t="s">
        <v>2517</v>
      </c>
      <c r="D3080" s="86">
        <v>308.23205877089481</v>
      </c>
      <c r="E3080" s="73" t="s">
        <v>2518</v>
      </c>
      <c r="F3080" s="79" t="str">
        <f>INDEX('Crosswalk Particulates'!$B:$B,MATCH('2017 EPA Data'!A3080,'Crosswalk Particulates'!$A:$A,0))</f>
        <v>process-other-industry</v>
      </c>
      <c r="G3080" s="84">
        <f>INDEX('Crosswalk Particulates'!$E:$E,MATCH('2017 EPA Data'!$B3080,'Crosswalk Particulates'!$D:$D,0))</f>
        <v>0</v>
      </c>
      <c r="H3080" s="96">
        <f t="shared" si="48"/>
        <v>0</v>
      </c>
    </row>
    <row r="3081" spans="1:8" hidden="1">
      <c r="A3081" s="73" t="s">
        <v>2559</v>
      </c>
      <c r="B3081" s="73" t="s">
        <v>2720</v>
      </c>
      <c r="C3081" s="73" t="s">
        <v>2517</v>
      </c>
      <c r="D3081" s="86">
        <v>307.22701286400002</v>
      </c>
      <c r="E3081" s="73" t="s">
        <v>2518</v>
      </c>
      <c r="F3081" s="79" t="str">
        <f>INDEX('Crosswalk Particulates'!$B:$B,MATCH('2017 EPA Data'!A3081,'Crosswalk Particulates'!$A:$A,0))</f>
        <v>process-waste-industry</v>
      </c>
      <c r="G3081" s="84">
        <f>INDEX('Crosswalk Particulates'!$E:$E,MATCH('2017 EPA Data'!$B3081,'Crosswalk Particulates'!$D:$D,0))</f>
        <v>0</v>
      </c>
      <c r="H3081" s="96">
        <f t="shared" si="48"/>
        <v>0</v>
      </c>
    </row>
    <row r="3082" spans="1:8" hidden="1">
      <c r="A3082" s="73" t="s">
        <v>2619</v>
      </c>
      <c r="B3082" s="73" t="s">
        <v>2670</v>
      </c>
      <c r="C3082" s="73" t="s">
        <v>2517</v>
      </c>
      <c r="D3082" s="86">
        <v>307.05579999999998</v>
      </c>
      <c r="E3082" s="73" t="s">
        <v>2518</v>
      </c>
      <c r="F3082" s="79" t="str">
        <f>INDEX('Crosswalk Particulates'!$B:$B,MATCH('2017 EPA Data'!A3082,'Crosswalk Particulates'!$A:$A,0))</f>
        <v>process-iron and steel-industry</v>
      </c>
      <c r="G3082" s="84">
        <f>INDEX('Crosswalk Particulates'!$E:$E,MATCH('2017 EPA Data'!$B3082,'Crosswalk Particulates'!$D:$D,0))</f>
        <v>0</v>
      </c>
      <c r="H3082" s="96">
        <f t="shared" si="48"/>
        <v>0</v>
      </c>
    </row>
    <row r="3083" spans="1:8" hidden="1">
      <c r="A3083" s="73" t="s">
        <v>2551</v>
      </c>
      <c r="B3083" s="73" t="s">
        <v>2567</v>
      </c>
      <c r="C3083" s="73" t="s">
        <v>2517</v>
      </c>
      <c r="D3083" s="86">
        <v>306.27</v>
      </c>
      <c r="E3083" s="73" t="s">
        <v>2518</v>
      </c>
      <c r="F3083" s="79" t="str">
        <f>INDEX('Crosswalk Particulates'!$B:$B,MATCH('2017 EPA Data'!A3083,'Crosswalk Particulates'!$A:$A,0))</f>
        <v>industry-fuel-natural gas</v>
      </c>
      <c r="G3083" s="84">
        <f>INDEX('Crosswalk Particulates'!$E:$E,MATCH('2017 EPA Data'!$B3083,'Crosswalk Particulates'!$D:$D,0))</f>
        <v>0</v>
      </c>
      <c r="H3083" s="96">
        <f t="shared" si="48"/>
        <v>0</v>
      </c>
    </row>
    <row r="3084" spans="1:8" hidden="1">
      <c r="A3084" s="73" t="s">
        <v>2551</v>
      </c>
      <c r="B3084" s="73" t="s">
        <v>2574</v>
      </c>
      <c r="C3084" s="73" t="s">
        <v>2517</v>
      </c>
      <c r="D3084" s="86">
        <v>306.25400000000002</v>
      </c>
      <c r="E3084" s="73" t="s">
        <v>2518</v>
      </c>
      <c r="F3084" s="79" t="str">
        <f>INDEX('Crosswalk Particulates'!$B:$B,MATCH('2017 EPA Data'!A3084,'Crosswalk Particulates'!$A:$A,0))</f>
        <v>industry-fuel-natural gas</v>
      </c>
      <c r="G3084" s="84">
        <f>INDEX('Crosswalk Particulates'!$E:$E,MATCH('2017 EPA Data'!$B3084,'Crosswalk Particulates'!$D:$D,0))</f>
        <v>0</v>
      </c>
      <c r="H3084" s="96">
        <f t="shared" si="48"/>
        <v>0</v>
      </c>
    </row>
    <row r="3085" spans="1:8" hidden="1">
      <c r="A3085" s="73" t="s">
        <v>2581</v>
      </c>
      <c r="B3085" s="73" t="s">
        <v>2715</v>
      </c>
      <c r="C3085" s="73" t="s">
        <v>2517</v>
      </c>
      <c r="D3085" s="86">
        <v>304.35597903299998</v>
      </c>
      <c r="E3085" s="73" t="s">
        <v>2518</v>
      </c>
      <c r="F3085" s="79" t="str">
        <f>INDEX('Crosswalk Particulates'!$B:$B,MATCH('2017 EPA Data'!A3085,'Crosswalk Particulates'!$A:$A,0))</f>
        <v>Electricity Sector</v>
      </c>
      <c r="G3085" s="84">
        <f>INDEX('Crosswalk Particulates'!$E:$E,MATCH('2017 EPA Data'!$B3085,'Crosswalk Particulates'!$D:$D,0))</f>
        <v>0</v>
      </c>
      <c r="H3085" s="96">
        <f t="shared" si="48"/>
        <v>0</v>
      </c>
    </row>
    <row r="3086" spans="1:8" hidden="1">
      <c r="A3086" s="73" t="s">
        <v>2607</v>
      </c>
      <c r="B3086" s="73" t="s">
        <v>2691</v>
      </c>
      <c r="C3086" s="73" t="s">
        <v>2517</v>
      </c>
      <c r="D3086" s="86">
        <v>304.35000000000002</v>
      </c>
      <c r="E3086" s="73" t="s">
        <v>2518</v>
      </c>
      <c r="F3086" s="79" t="str">
        <f>INDEX('Crosswalk Particulates'!$B:$B,MATCH('2017 EPA Data'!A3086,'Crosswalk Particulates'!$A:$A,0))</f>
        <v>process-cement-industry</v>
      </c>
      <c r="G3086" s="84">
        <f>INDEX('Crosswalk Particulates'!$E:$E,MATCH('2017 EPA Data'!$B3086,'Crosswalk Particulates'!$D:$D,0))</f>
        <v>0</v>
      </c>
      <c r="H3086" s="96">
        <f t="shared" si="48"/>
        <v>0</v>
      </c>
    </row>
    <row r="3087" spans="1:8" hidden="1">
      <c r="A3087" s="73" t="s">
        <v>2519</v>
      </c>
      <c r="B3087" s="73" t="s">
        <v>2742</v>
      </c>
      <c r="C3087" s="73" t="s">
        <v>2517</v>
      </c>
      <c r="D3087" s="86">
        <v>304.15231458199997</v>
      </c>
      <c r="E3087" s="73" t="s">
        <v>2518</v>
      </c>
      <c r="F3087" s="79" t="str">
        <f>INDEX('Crosswalk Particulates'!$B:$B,MATCH('2017 EPA Data'!A3087,'Crosswalk Particulates'!$A:$A,0))</f>
        <v>process-other-industry</v>
      </c>
      <c r="G3087" s="84">
        <f>INDEX('Crosswalk Particulates'!$E:$E,MATCH('2017 EPA Data'!$B3087,'Crosswalk Particulates'!$D:$D,0))</f>
        <v>0</v>
      </c>
      <c r="H3087" s="96">
        <f t="shared" si="48"/>
        <v>0</v>
      </c>
    </row>
    <row r="3088" spans="1:8" hidden="1">
      <c r="A3088" s="73" t="s">
        <v>2519</v>
      </c>
      <c r="B3088" s="73" t="s">
        <v>2800</v>
      </c>
      <c r="C3088" s="73" t="s">
        <v>2517</v>
      </c>
      <c r="D3088" s="86">
        <v>303.35199999999998</v>
      </c>
      <c r="E3088" s="73" t="s">
        <v>2518</v>
      </c>
      <c r="F3088" s="79" t="str">
        <f>INDEX('Crosswalk Particulates'!$B:$B,MATCH('2017 EPA Data'!A3088,'Crosswalk Particulates'!$A:$A,0))</f>
        <v>process-other-industry</v>
      </c>
      <c r="G3088" s="84">
        <f>INDEX('Crosswalk Particulates'!$E:$E,MATCH('2017 EPA Data'!$B3088,'Crosswalk Particulates'!$D:$D,0))</f>
        <v>0</v>
      </c>
      <c r="H3088" s="96">
        <f t="shared" si="48"/>
        <v>0</v>
      </c>
    </row>
    <row r="3089" spans="1:8" hidden="1">
      <c r="A3089" s="73" t="s">
        <v>2519</v>
      </c>
      <c r="B3089" s="73" t="s">
        <v>2750</v>
      </c>
      <c r="C3089" s="73" t="s">
        <v>2517</v>
      </c>
      <c r="D3089" s="86">
        <v>303.10303791152</v>
      </c>
      <c r="E3089" s="73" t="s">
        <v>2518</v>
      </c>
      <c r="F3089" s="79" t="str">
        <f>INDEX('Crosswalk Particulates'!$B:$B,MATCH('2017 EPA Data'!A3089,'Crosswalk Particulates'!$A:$A,0))</f>
        <v>process-other-industry</v>
      </c>
      <c r="G3089" s="84">
        <f>INDEX('Crosswalk Particulates'!$E:$E,MATCH('2017 EPA Data'!$B3089,'Crosswalk Particulates'!$D:$D,0))</f>
        <v>0</v>
      </c>
      <c r="H3089" s="96">
        <f t="shared" si="48"/>
        <v>0</v>
      </c>
    </row>
    <row r="3090" spans="1:8" hidden="1">
      <c r="A3090" s="73" t="s">
        <v>2592</v>
      </c>
      <c r="B3090" s="73" t="s">
        <v>2639</v>
      </c>
      <c r="C3090" s="73" t="s">
        <v>2517</v>
      </c>
      <c r="D3090" s="86">
        <v>302.93117599999999</v>
      </c>
      <c r="E3090" s="73" t="s">
        <v>2518</v>
      </c>
      <c r="F3090" s="79" t="str">
        <f>INDEX('Crosswalk Particulates'!$B:$B,MATCH('2017 EPA Data'!A3090,'Crosswalk Particulates'!$A:$A,0))</f>
        <v>process-ngps-industry</v>
      </c>
      <c r="G3090" s="84">
        <f>INDEX('Crosswalk Particulates'!$E:$E,MATCH('2017 EPA Data'!$B3090,'Crosswalk Particulates'!$D:$D,0))</f>
        <v>0</v>
      </c>
      <c r="H3090" s="96">
        <f t="shared" si="48"/>
        <v>0</v>
      </c>
    </row>
    <row r="3091" spans="1:8" hidden="1">
      <c r="A3091" s="73" t="s">
        <v>2608</v>
      </c>
      <c r="B3091" s="73" t="s">
        <v>2598</v>
      </c>
      <c r="C3091" s="73" t="s">
        <v>2517</v>
      </c>
      <c r="D3091" s="86">
        <v>302.23793460000002</v>
      </c>
      <c r="E3091" s="73" t="s">
        <v>2518</v>
      </c>
      <c r="F3091" s="79" t="str">
        <f>INDEX('Crosswalk Particulates'!$B:$B,MATCH('2017 EPA Data'!A3091,'Crosswalk Particulates'!$A:$A,0))</f>
        <v>Electricity Sector</v>
      </c>
      <c r="G3091" s="84">
        <f>INDEX('Crosswalk Particulates'!$E:$E,MATCH('2017 EPA Data'!$B3091,'Crosswalk Particulates'!$D:$D,0))</f>
        <v>0</v>
      </c>
      <c r="H3091" s="96">
        <f t="shared" si="48"/>
        <v>0</v>
      </c>
    </row>
    <row r="3092" spans="1:8" hidden="1">
      <c r="A3092" s="73" t="s">
        <v>2602</v>
      </c>
      <c r="B3092" s="73" t="s">
        <v>2700</v>
      </c>
      <c r="C3092" s="73" t="s">
        <v>2517</v>
      </c>
      <c r="D3092" s="86">
        <v>301.4938363</v>
      </c>
      <c r="E3092" s="73" t="s">
        <v>2518</v>
      </c>
      <c r="F3092" s="79" t="str">
        <f>INDEX('Crosswalk Particulates'!$B:$B,MATCH('2017 EPA Data'!A3092,'Crosswalk Particulates'!$A:$A,0))</f>
        <v>process-other-industry</v>
      </c>
      <c r="G3092" s="84">
        <f>INDEX('Crosswalk Particulates'!$E:$E,MATCH('2017 EPA Data'!$B3092,'Crosswalk Particulates'!$D:$D,0))</f>
        <v>0</v>
      </c>
      <c r="H3092" s="96">
        <f t="shared" si="48"/>
        <v>0</v>
      </c>
    </row>
    <row r="3093" spans="1:8" hidden="1">
      <c r="A3093" s="73" t="s">
        <v>2601</v>
      </c>
      <c r="B3093" s="73" t="s">
        <v>2753</v>
      </c>
      <c r="D3093" s="86">
        <v>301.37103738277915</v>
      </c>
      <c r="E3093" s="73" t="s">
        <v>2522</v>
      </c>
      <c r="F3093" s="79" t="str">
        <f>INDEX('Crosswalk Particulates'!$B:$B,MATCH('2017 EPA Data'!A3093,'Crosswalk Particulates'!$A:$A,0))</f>
        <v>Commercial Buildings Sector</v>
      </c>
      <c r="G3093" s="84">
        <f>INDEX('Crosswalk Particulates'!$E:$E,MATCH('2017 EPA Data'!$B3093,'Crosswalk Particulates'!$D:$D,0))</f>
        <v>0</v>
      </c>
      <c r="H3093" s="96">
        <f t="shared" si="48"/>
        <v>273399531.33218348</v>
      </c>
    </row>
    <row r="3094" spans="1:8" hidden="1">
      <c r="A3094" s="73" t="s">
        <v>2586</v>
      </c>
      <c r="B3094" s="73" t="s">
        <v>2673</v>
      </c>
      <c r="C3094" s="73" t="s">
        <v>2517</v>
      </c>
      <c r="D3094" s="86">
        <v>301.29557684000002</v>
      </c>
      <c r="E3094" s="73" t="s">
        <v>2518</v>
      </c>
      <c r="F3094" s="79" t="str">
        <f>INDEX('Crosswalk Particulates'!$B:$B,MATCH('2017 EPA Data'!A3094,'Crosswalk Particulates'!$A:$A,0))</f>
        <v>process-other-industry</v>
      </c>
      <c r="G3094" s="84">
        <f>INDEX('Crosswalk Particulates'!$E:$E,MATCH('2017 EPA Data'!$B3094,'Crosswalk Particulates'!$D:$D,0))</f>
        <v>0</v>
      </c>
      <c r="H3094" s="96">
        <f t="shared" si="48"/>
        <v>0</v>
      </c>
    </row>
    <row r="3095" spans="1:8" hidden="1">
      <c r="A3095" s="73" t="s">
        <v>2585</v>
      </c>
      <c r="B3095" s="73" t="s">
        <v>2694</v>
      </c>
      <c r="C3095" s="73" t="s">
        <v>2517</v>
      </c>
      <c r="D3095" s="86">
        <v>300.80584858415097</v>
      </c>
      <c r="E3095" s="73" t="s">
        <v>2518</v>
      </c>
      <c r="F3095" s="79" t="str">
        <f>INDEX('Crosswalk Particulates'!$B:$B,MATCH('2017 EPA Data'!A3095,'Crosswalk Particulates'!$A:$A,0))</f>
        <v>process-other-industry</v>
      </c>
      <c r="G3095" s="84">
        <f>INDEX('Crosswalk Particulates'!$E:$E,MATCH('2017 EPA Data'!$B3095,'Crosswalk Particulates'!$D:$D,0))</f>
        <v>0</v>
      </c>
      <c r="H3095" s="96">
        <f t="shared" si="48"/>
        <v>0</v>
      </c>
    </row>
    <row r="3096" spans="1:8" hidden="1">
      <c r="A3096" s="73" t="s">
        <v>2578</v>
      </c>
      <c r="B3096" s="73" t="s">
        <v>2743</v>
      </c>
      <c r="C3096" s="73" t="s">
        <v>2517</v>
      </c>
      <c r="D3096" s="86">
        <v>300.60000000000002</v>
      </c>
      <c r="E3096" s="73" t="s">
        <v>2518</v>
      </c>
      <c r="F3096" s="79" t="str">
        <f>INDEX('Crosswalk Particulates'!$B:$B,MATCH('2017 EPA Data'!A3096,'Crosswalk Particulates'!$A:$A,0))</f>
        <v>process-chemicals-industry</v>
      </c>
      <c r="G3096" s="84">
        <f>INDEX('Crosswalk Particulates'!$E:$E,MATCH('2017 EPA Data'!$B3096,'Crosswalk Particulates'!$D:$D,0))</f>
        <v>0</v>
      </c>
      <c r="H3096" s="96">
        <f t="shared" si="48"/>
        <v>0</v>
      </c>
    </row>
    <row r="3097" spans="1:8" hidden="1">
      <c r="A3097" s="73" t="s">
        <v>2602</v>
      </c>
      <c r="B3097" s="73" t="s">
        <v>2568</v>
      </c>
      <c r="C3097" s="73" t="s">
        <v>2517</v>
      </c>
      <c r="D3097" s="86">
        <v>299.76317982</v>
      </c>
      <c r="E3097" s="73" t="s">
        <v>2518</v>
      </c>
      <c r="F3097" s="79" t="str">
        <f>INDEX('Crosswalk Particulates'!$B:$B,MATCH('2017 EPA Data'!A3097,'Crosswalk Particulates'!$A:$A,0))</f>
        <v>process-other-industry</v>
      </c>
      <c r="G3097" s="84">
        <f>INDEX('Crosswalk Particulates'!$E:$E,MATCH('2017 EPA Data'!$B3097,'Crosswalk Particulates'!$D:$D,0))</f>
        <v>0</v>
      </c>
      <c r="H3097" s="96">
        <f t="shared" si="48"/>
        <v>0</v>
      </c>
    </row>
    <row r="3098" spans="1:8" hidden="1">
      <c r="A3098" s="73" t="s">
        <v>2595</v>
      </c>
      <c r="B3098" s="73" t="s">
        <v>2711</v>
      </c>
      <c r="C3098" s="73" t="s">
        <v>2517</v>
      </c>
      <c r="D3098" s="86">
        <v>299.39999999999998</v>
      </c>
      <c r="E3098" s="73" t="s">
        <v>2518</v>
      </c>
      <c r="F3098" s="79" t="str">
        <f>INDEX('Crosswalk Particulates'!$B:$B,MATCH('2017 EPA Data'!A3098,'Crosswalk Particulates'!$A:$A,0))</f>
        <v>process-other-industry</v>
      </c>
      <c r="G3098" s="84">
        <f>INDEX('Crosswalk Particulates'!$E:$E,MATCH('2017 EPA Data'!$B3098,'Crosswalk Particulates'!$D:$D,0))</f>
        <v>0</v>
      </c>
      <c r="H3098" s="96">
        <f t="shared" si="48"/>
        <v>0</v>
      </c>
    </row>
    <row r="3099" spans="1:8" hidden="1">
      <c r="A3099" s="73" t="s">
        <v>2649</v>
      </c>
      <c r="B3099" s="73" t="s">
        <v>2691</v>
      </c>
      <c r="C3099" s="73" t="s">
        <v>2517</v>
      </c>
      <c r="D3099" s="86">
        <v>298.45999999999998</v>
      </c>
      <c r="E3099" s="73" t="s">
        <v>2518</v>
      </c>
      <c r="F3099" s="79" t="str">
        <f>INDEX('Crosswalk Particulates'!$B:$B,MATCH('2017 EPA Data'!A3099,'Crosswalk Particulates'!$A:$A,0))</f>
        <v>Electricity Sector</v>
      </c>
      <c r="G3099" s="84">
        <f>INDEX('Crosswalk Particulates'!$E:$E,MATCH('2017 EPA Data'!$B3099,'Crosswalk Particulates'!$D:$D,0))</f>
        <v>0</v>
      </c>
      <c r="H3099" s="96">
        <f t="shared" si="48"/>
        <v>0</v>
      </c>
    </row>
    <row r="3100" spans="1:8" hidden="1">
      <c r="A3100" s="73" t="s">
        <v>2618</v>
      </c>
      <c r="B3100" s="73" t="s">
        <v>2528</v>
      </c>
      <c r="C3100" s="73" t="s">
        <v>2517</v>
      </c>
      <c r="D3100" s="86">
        <v>297.39999999999998</v>
      </c>
      <c r="E3100" s="73" t="s">
        <v>2518</v>
      </c>
      <c r="F3100" s="79" t="str">
        <f>INDEX('Crosswalk Particulates'!$B:$B,MATCH('2017 EPA Data'!A3100,'Crosswalk Particulates'!$A:$A,0))</f>
        <v>Other-EPA</v>
      </c>
      <c r="G3100" s="84">
        <f>INDEX('Crosswalk Particulates'!$E:$E,MATCH('2017 EPA Data'!$B3100,'Crosswalk Particulates'!$D:$D,0))</f>
        <v>0</v>
      </c>
      <c r="H3100" s="96">
        <f t="shared" si="48"/>
        <v>0</v>
      </c>
    </row>
    <row r="3101" spans="1:8" hidden="1">
      <c r="A3101" s="73" t="s">
        <v>2542</v>
      </c>
      <c r="B3101" s="73" t="s">
        <v>2614</v>
      </c>
      <c r="C3101" s="73" t="s">
        <v>2517</v>
      </c>
      <c r="D3101" s="86">
        <v>297.21172214454305</v>
      </c>
      <c r="E3101" s="73" t="s">
        <v>2518</v>
      </c>
      <c r="F3101" s="79" t="str">
        <f>INDEX('Crosswalk Particulates'!$B:$B,MATCH('2017 EPA Data'!A3101,'Crosswalk Particulates'!$A:$A,0))</f>
        <v>process-ngps-industry</v>
      </c>
      <c r="G3101" s="84">
        <f>INDEX('Crosswalk Particulates'!$E:$E,MATCH('2017 EPA Data'!$B3101,'Crosswalk Particulates'!$D:$D,0))</f>
        <v>0</v>
      </c>
      <c r="H3101" s="96">
        <f t="shared" si="48"/>
        <v>0</v>
      </c>
    </row>
    <row r="3102" spans="1:8" hidden="1">
      <c r="A3102" s="73" t="s">
        <v>2519</v>
      </c>
      <c r="B3102" s="73" t="s">
        <v>2587</v>
      </c>
      <c r="C3102" s="73" t="s">
        <v>2517</v>
      </c>
      <c r="D3102" s="86">
        <v>297.04631999999998</v>
      </c>
      <c r="E3102" s="73" t="s">
        <v>2518</v>
      </c>
      <c r="F3102" s="79" t="str">
        <f>INDEX('Crosswalk Particulates'!$B:$B,MATCH('2017 EPA Data'!A3102,'Crosswalk Particulates'!$A:$A,0))</f>
        <v>process-other-industry</v>
      </c>
      <c r="G3102" s="84">
        <f>INDEX('Crosswalk Particulates'!$E:$E,MATCH('2017 EPA Data'!$B3102,'Crosswalk Particulates'!$D:$D,0))</f>
        <v>0</v>
      </c>
      <c r="H3102" s="96">
        <f t="shared" si="48"/>
        <v>0</v>
      </c>
    </row>
    <row r="3103" spans="1:8" hidden="1">
      <c r="A3103" s="73" t="s">
        <v>2551</v>
      </c>
      <c r="B3103" s="73" t="s">
        <v>2641</v>
      </c>
      <c r="C3103" s="73" t="s">
        <v>2517</v>
      </c>
      <c r="D3103" s="86">
        <v>296.93772580000001</v>
      </c>
      <c r="E3103" s="73" t="s">
        <v>2518</v>
      </c>
      <c r="F3103" s="79" t="str">
        <f>INDEX('Crosswalk Particulates'!$B:$B,MATCH('2017 EPA Data'!A3103,'Crosswalk Particulates'!$A:$A,0))</f>
        <v>industry-fuel-natural gas</v>
      </c>
      <c r="G3103" s="84">
        <f>INDEX('Crosswalk Particulates'!$E:$E,MATCH('2017 EPA Data'!$B3103,'Crosswalk Particulates'!$D:$D,0))</f>
        <v>0</v>
      </c>
      <c r="H3103" s="96">
        <f t="shared" si="48"/>
        <v>0</v>
      </c>
    </row>
    <row r="3104" spans="1:8" hidden="1">
      <c r="A3104" s="73" t="s">
        <v>2649</v>
      </c>
      <c r="B3104" s="73" t="s">
        <v>2687</v>
      </c>
      <c r="C3104" s="73" t="s">
        <v>2517</v>
      </c>
      <c r="D3104" s="86">
        <v>296.8</v>
      </c>
      <c r="E3104" s="73" t="s">
        <v>2518</v>
      </c>
      <c r="F3104" s="79" t="str">
        <f>INDEX('Crosswalk Particulates'!$B:$B,MATCH('2017 EPA Data'!A3104,'Crosswalk Particulates'!$A:$A,0))</f>
        <v>Electricity Sector</v>
      </c>
      <c r="G3104" s="84">
        <f>INDEX('Crosswalk Particulates'!$E:$E,MATCH('2017 EPA Data'!$B3104,'Crosswalk Particulates'!$D:$D,0))</f>
        <v>0</v>
      </c>
      <c r="H3104" s="96">
        <f t="shared" si="48"/>
        <v>0</v>
      </c>
    </row>
    <row r="3105" spans="1:8" hidden="1">
      <c r="A3105" s="73" t="s">
        <v>2569</v>
      </c>
      <c r="B3105" s="73" t="s">
        <v>2626</v>
      </c>
      <c r="C3105" s="73" t="s">
        <v>2517</v>
      </c>
      <c r="D3105" s="86">
        <v>296.61466864537857</v>
      </c>
      <c r="E3105" s="73" t="s">
        <v>2518</v>
      </c>
      <c r="F3105" s="79" t="str">
        <f>INDEX('Crosswalk Particulates'!$B:$B,MATCH('2017 EPA Data'!A3105,'Crosswalk Particulates'!$A:$A,0))</f>
        <v>Transportation Sector</v>
      </c>
      <c r="G3105" s="84">
        <f>INDEX('Crosswalk Particulates'!$E:$E,MATCH('2017 EPA Data'!$B3105,'Crosswalk Particulates'!$D:$D,0))</f>
        <v>0</v>
      </c>
      <c r="H3105" s="96">
        <f t="shared" si="48"/>
        <v>0</v>
      </c>
    </row>
    <row r="3106" spans="1:8" hidden="1">
      <c r="A3106" s="73" t="s">
        <v>2629</v>
      </c>
      <c r="B3106" s="73" t="s">
        <v>2621</v>
      </c>
      <c r="C3106" s="73" t="s">
        <v>2517</v>
      </c>
      <c r="D3106" s="86">
        <v>296.44978202440808</v>
      </c>
      <c r="E3106" s="73" t="s">
        <v>2518</v>
      </c>
      <c r="F3106" s="79" t="str">
        <f>INDEX('Crosswalk Particulates'!$B:$B,MATCH('2017 EPA Data'!A3106,'Crosswalk Particulates'!$A:$A,0))</f>
        <v>industry-fuel-oil</v>
      </c>
      <c r="G3106" s="84">
        <f>INDEX('Crosswalk Particulates'!$E:$E,MATCH('2017 EPA Data'!$B3106,'Crosswalk Particulates'!$D:$D,0))</f>
        <v>0</v>
      </c>
      <c r="H3106" s="96">
        <f t="shared" si="48"/>
        <v>0</v>
      </c>
    </row>
    <row r="3107" spans="1:8" hidden="1">
      <c r="A3107" s="73" t="s">
        <v>2542</v>
      </c>
      <c r="B3107" s="73" t="s">
        <v>2571</v>
      </c>
      <c r="C3107" s="73" t="s">
        <v>2517</v>
      </c>
      <c r="D3107" s="86">
        <v>295.8</v>
      </c>
      <c r="E3107" s="73" t="s">
        <v>2518</v>
      </c>
      <c r="F3107" s="79" t="str">
        <f>INDEX('Crosswalk Particulates'!$B:$B,MATCH('2017 EPA Data'!A3107,'Crosswalk Particulates'!$A:$A,0))</f>
        <v>process-ngps-industry</v>
      </c>
      <c r="G3107" s="84">
        <f>INDEX('Crosswalk Particulates'!$E:$E,MATCH('2017 EPA Data'!$B3107,'Crosswalk Particulates'!$D:$D,0))</f>
        <v>0</v>
      </c>
      <c r="H3107" s="96">
        <f t="shared" si="48"/>
        <v>0</v>
      </c>
    </row>
    <row r="3108" spans="1:8" hidden="1">
      <c r="A3108" s="73" t="s">
        <v>2555</v>
      </c>
      <c r="B3108" s="73" t="s">
        <v>2743</v>
      </c>
      <c r="C3108" s="73" t="s">
        <v>2517</v>
      </c>
      <c r="D3108" s="86">
        <v>294.86200000000002</v>
      </c>
      <c r="E3108" s="73" t="s">
        <v>2518</v>
      </c>
      <c r="F3108" s="79" t="str">
        <f>INDEX('Crosswalk Particulates'!$B:$B,MATCH('2017 EPA Data'!A3108,'Crosswalk Particulates'!$A:$A,0))</f>
        <v>process-other-industry</v>
      </c>
      <c r="G3108" s="84">
        <f>INDEX('Crosswalk Particulates'!$E:$E,MATCH('2017 EPA Data'!$B3108,'Crosswalk Particulates'!$D:$D,0))</f>
        <v>0</v>
      </c>
      <c r="H3108" s="96">
        <f t="shared" si="48"/>
        <v>0</v>
      </c>
    </row>
    <row r="3109" spans="1:8" hidden="1">
      <c r="A3109" s="73" t="s">
        <v>2578</v>
      </c>
      <c r="B3109" s="73" t="s">
        <v>2784</v>
      </c>
      <c r="C3109" s="73" t="s">
        <v>2517</v>
      </c>
      <c r="D3109" s="86">
        <v>294.74</v>
      </c>
      <c r="E3109" s="73" t="s">
        <v>2518</v>
      </c>
      <c r="F3109" s="79" t="str">
        <f>INDEX('Crosswalk Particulates'!$B:$B,MATCH('2017 EPA Data'!A3109,'Crosswalk Particulates'!$A:$A,0))</f>
        <v>process-chemicals-industry</v>
      </c>
      <c r="G3109" s="84">
        <f>INDEX('Crosswalk Particulates'!$E:$E,MATCH('2017 EPA Data'!$B3109,'Crosswalk Particulates'!$D:$D,0))</f>
        <v>0</v>
      </c>
      <c r="H3109" s="96">
        <f t="shared" si="48"/>
        <v>0</v>
      </c>
    </row>
    <row r="3110" spans="1:8" hidden="1">
      <c r="A3110" s="73" t="s">
        <v>2582</v>
      </c>
      <c r="B3110" s="73" t="s">
        <v>2716</v>
      </c>
      <c r="D3110" s="86">
        <v>294.45442638884231</v>
      </c>
      <c r="E3110" s="73" t="s">
        <v>2522</v>
      </c>
      <c r="F3110" s="79" t="str">
        <f>INDEX('Crosswalk Particulates'!$B:$B,MATCH('2017 EPA Data'!A3110,'Crosswalk Particulates'!$A:$A,0))</f>
        <v>Commercial Buildings Sector</v>
      </c>
      <c r="G3110" s="84" t="str">
        <f>INDEX('Crosswalk Particulates'!$E:$E,MATCH('2017 EPA Data'!$B3110,'Crosswalk Particulates'!$D:$D,0))</f>
        <v>BC</v>
      </c>
      <c r="H3110" s="96">
        <f t="shared" si="48"/>
        <v>267124879.92383477</v>
      </c>
    </row>
    <row r="3111" spans="1:8" hidden="1">
      <c r="A3111" s="73" t="s">
        <v>2565</v>
      </c>
      <c r="B3111" s="73" t="s">
        <v>2626</v>
      </c>
      <c r="C3111" s="73" t="s">
        <v>2517</v>
      </c>
      <c r="D3111" s="86">
        <v>293.18617681732701</v>
      </c>
      <c r="E3111" s="73" t="s">
        <v>2518</v>
      </c>
      <c r="F3111" s="79" t="str">
        <f>INDEX('Crosswalk Particulates'!$B:$B,MATCH('2017 EPA Data'!A3111,'Crosswalk Particulates'!$A:$A,0))</f>
        <v>Electricity Sector</v>
      </c>
      <c r="G3111" s="84">
        <f>INDEX('Crosswalk Particulates'!$E:$E,MATCH('2017 EPA Data'!$B3111,'Crosswalk Particulates'!$D:$D,0))</f>
        <v>0</v>
      </c>
      <c r="H3111" s="96">
        <f t="shared" si="48"/>
        <v>0</v>
      </c>
    </row>
    <row r="3112" spans="1:8" hidden="1">
      <c r="A3112" s="73" t="s">
        <v>2551</v>
      </c>
      <c r="B3112" s="73" t="s">
        <v>2720</v>
      </c>
      <c r="C3112" s="73" t="s">
        <v>2517</v>
      </c>
      <c r="D3112" s="86">
        <v>293.05202995441999</v>
      </c>
      <c r="E3112" s="73" t="s">
        <v>2518</v>
      </c>
      <c r="F3112" s="79" t="str">
        <f>INDEX('Crosswalk Particulates'!$B:$B,MATCH('2017 EPA Data'!A3112,'Crosswalk Particulates'!$A:$A,0))</f>
        <v>industry-fuel-natural gas</v>
      </c>
      <c r="G3112" s="84">
        <f>INDEX('Crosswalk Particulates'!$E:$E,MATCH('2017 EPA Data'!$B3112,'Crosswalk Particulates'!$D:$D,0))</f>
        <v>0</v>
      </c>
      <c r="H3112" s="96">
        <f t="shared" si="48"/>
        <v>0</v>
      </c>
    </row>
    <row r="3113" spans="1:8" hidden="1">
      <c r="A3113" s="73" t="s">
        <v>2592</v>
      </c>
      <c r="B3113" s="73" t="s">
        <v>2682</v>
      </c>
      <c r="C3113" s="73" t="s">
        <v>2517</v>
      </c>
      <c r="D3113" s="86">
        <v>290.56</v>
      </c>
      <c r="E3113" s="73" t="s">
        <v>2518</v>
      </c>
      <c r="F3113" s="79" t="str">
        <f>INDEX('Crosswalk Particulates'!$B:$B,MATCH('2017 EPA Data'!A3113,'Crosswalk Particulates'!$A:$A,0))</f>
        <v>process-ngps-industry</v>
      </c>
      <c r="G3113" s="84">
        <f>INDEX('Crosswalk Particulates'!$E:$E,MATCH('2017 EPA Data'!$B3113,'Crosswalk Particulates'!$D:$D,0))</f>
        <v>0</v>
      </c>
      <c r="H3113" s="96">
        <f t="shared" si="48"/>
        <v>0</v>
      </c>
    </row>
    <row r="3114" spans="1:8" hidden="1">
      <c r="A3114" s="73" t="s">
        <v>2519</v>
      </c>
      <c r="B3114" s="73" t="s">
        <v>2732</v>
      </c>
      <c r="D3114" s="86">
        <v>290.53913555457058</v>
      </c>
      <c r="E3114" s="73" t="s">
        <v>2522</v>
      </c>
      <c r="F3114" s="79" t="str">
        <f>INDEX('Crosswalk Particulates'!$B:$B,MATCH('2017 EPA Data'!A3114,'Crosswalk Particulates'!$A:$A,0))</f>
        <v>process-other-industry</v>
      </c>
      <c r="G3114" s="84">
        <f>INDEX('Crosswalk Particulates'!$E:$E,MATCH('2017 EPA Data'!$B3114,'Crosswalk Particulates'!$D:$D,0))</f>
        <v>0</v>
      </c>
      <c r="H3114" s="96">
        <f t="shared" si="48"/>
        <v>263572983.60222676</v>
      </c>
    </row>
    <row r="3115" spans="1:8" hidden="1">
      <c r="A3115" s="73" t="s">
        <v>2619</v>
      </c>
      <c r="B3115" s="73" t="s">
        <v>2734</v>
      </c>
      <c r="C3115" s="73" t="s">
        <v>2517</v>
      </c>
      <c r="D3115" s="86">
        <v>289.66271999999998</v>
      </c>
      <c r="E3115" s="73" t="s">
        <v>2518</v>
      </c>
      <c r="F3115" s="79" t="str">
        <f>INDEX('Crosswalk Particulates'!$B:$B,MATCH('2017 EPA Data'!A3115,'Crosswalk Particulates'!$A:$A,0))</f>
        <v>process-iron and steel-industry</v>
      </c>
      <c r="G3115" s="84">
        <f>INDEX('Crosswalk Particulates'!$E:$E,MATCH('2017 EPA Data'!$B3115,'Crosswalk Particulates'!$D:$D,0))</f>
        <v>0</v>
      </c>
      <c r="H3115" s="96">
        <f t="shared" si="48"/>
        <v>0</v>
      </c>
    </row>
    <row r="3116" spans="1:8" hidden="1">
      <c r="A3116" s="73" t="s">
        <v>2551</v>
      </c>
      <c r="B3116" s="73" t="s">
        <v>2710</v>
      </c>
      <c r="C3116" s="73" t="s">
        <v>2517</v>
      </c>
      <c r="D3116" s="86">
        <v>288.85199999999998</v>
      </c>
      <c r="E3116" s="73" t="s">
        <v>2518</v>
      </c>
      <c r="F3116" s="79" t="str">
        <f>INDEX('Crosswalk Particulates'!$B:$B,MATCH('2017 EPA Data'!A3116,'Crosswalk Particulates'!$A:$A,0))</f>
        <v>industry-fuel-natural gas</v>
      </c>
      <c r="G3116" s="84">
        <f>INDEX('Crosswalk Particulates'!$E:$E,MATCH('2017 EPA Data'!$B3116,'Crosswalk Particulates'!$D:$D,0))</f>
        <v>0</v>
      </c>
      <c r="H3116" s="96">
        <f t="shared" si="48"/>
        <v>0</v>
      </c>
    </row>
    <row r="3117" spans="1:8" hidden="1">
      <c r="A3117" s="73" t="s">
        <v>2582</v>
      </c>
      <c r="B3117" s="73" t="s">
        <v>2579</v>
      </c>
      <c r="C3117" s="73" t="s">
        <v>2517</v>
      </c>
      <c r="D3117" s="86">
        <v>288.56599999999997</v>
      </c>
      <c r="E3117" s="73" t="s">
        <v>2518</v>
      </c>
      <c r="F3117" s="79" t="str">
        <f>INDEX('Crosswalk Particulates'!$B:$B,MATCH('2017 EPA Data'!A3117,'Crosswalk Particulates'!$A:$A,0))</f>
        <v>Commercial Buildings Sector</v>
      </c>
      <c r="G3117" s="84">
        <f>INDEX('Crosswalk Particulates'!$E:$E,MATCH('2017 EPA Data'!$B3117,'Crosswalk Particulates'!$D:$D,0))</f>
        <v>0</v>
      </c>
      <c r="H3117" s="96">
        <f t="shared" si="48"/>
        <v>0</v>
      </c>
    </row>
    <row r="3118" spans="1:8" hidden="1">
      <c r="A3118" s="73" t="s">
        <v>2546</v>
      </c>
      <c r="B3118" s="73" t="s">
        <v>2558</v>
      </c>
      <c r="C3118" s="73" t="s">
        <v>2517</v>
      </c>
      <c r="D3118" s="86">
        <v>283.66478469999998</v>
      </c>
      <c r="E3118" s="73" t="s">
        <v>2518</v>
      </c>
      <c r="F3118" s="79" t="str">
        <f>INDEX('Crosswalk Particulates'!$B:$B,MATCH('2017 EPA Data'!A3118,'Crosswalk Particulates'!$A:$A,0))</f>
        <v>process-other-industry</v>
      </c>
      <c r="G3118" s="84">
        <f>INDEX('Crosswalk Particulates'!$E:$E,MATCH('2017 EPA Data'!$B3118,'Crosswalk Particulates'!$D:$D,0))</f>
        <v>0</v>
      </c>
      <c r="H3118" s="96">
        <f t="shared" si="48"/>
        <v>0</v>
      </c>
    </row>
    <row r="3119" spans="1:8" hidden="1">
      <c r="A3119" s="73" t="s">
        <v>2578</v>
      </c>
      <c r="B3119" s="73" t="s">
        <v>2695</v>
      </c>
      <c r="C3119" s="73" t="s">
        <v>2517</v>
      </c>
      <c r="D3119" s="86">
        <v>282.72367557658112</v>
      </c>
      <c r="E3119" s="73" t="s">
        <v>2518</v>
      </c>
      <c r="F3119" s="79" t="str">
        <f>INDEX('Crosswalk Particulates'!$B:$B,MATCH('2017 EPA Data'!A3119,'Crosswalk Particulates'!$A:$A,0))</f>
        <v>process-chemicals-industry</v>
      </c>
      <c r="G3119" s="84">
        <f>INDEX('Crosswalk Particulates'!$E:$E,MATCH('2017 EPA Data'!$B3119,'Crosswalk Particulates'!$D:$D,0))</f>
        <v>0</v>
      </c>
      <c r="H3119" s="96">
        <f t="shared" si="48"/>
        <v>0</v>
      </c>
    </row>
    <row r="3120" spans="1:8" hidden="1">
      <c r="A3120" s="73" t="s">
        <v>2669</v>
      </c>
      <c r="B3120" s="73" t="s">
        <v>2645</v>
      </c>
      <c r="C3120" s="73" t="s">
        <v>2517</v>
      </c>
      <c r="D3120" s="86">
        <v>282.44228116900001</v>
      </c>
      <c r="E3120" s="73" t="s">
        <v>2518</v>
      </c>
      <c r="F3120" s="79" t="str">
        <f>INDEX('Crosswalk Particulates'!$B:$B,MATCH('2017 EPA Data'!A3120,'Crosswalk Particulates'!$A:$A,0))</f>
        <v>Commercial Buildings Sector</v>
      </c>
      <c r="G3120" s="84">
        <f>INDEX('Crosswalk Particulates'!$E:$E,MATCH('2017 EPA Data'!$B3120,'Crosswalk Particulates'!$D:$D,0))</f>
        <v>0</v>
      </c>
      <c r="H3120" s="96">
        <f t="shared" si="48"/>
        <v>0</v>
      </c>
    </row>
    <row r="3121" spans="1:8" hidden="1">
      <c r="A3121" s="73" t="s">
        <v>2555</v>
      </c>
      <c r="B3121" s="73" t="s">
        <v>2793</v>
      </c>
      <c r="C3121" s="73" t="s">
        <v>2517</v>
      </c>
      <c r="D3121" s="86">
        <v>282.226</v>
      </c>
      <c r="E3121" s="73" t="s">
        <v>2518</v>
      </c>
      <c r="F3121" s="79" t="str">
        <f>INDEX('Crosswalk Particulates'!$B:$B,MATCH('2017 EPA Data'!A3121,'Crosswalk Particulates'!$A:$A,0))</f>
        <v>process-other-industry</v>
      </c>
      <c r="G3121" s="84">
        <f>INDEX('Crosswalk Particulates'!$E:$E,MATCH('2017 EPA Data'!$B3121,'Crosswalk Particulates'!$D:$D,0))</f>
        <v>0</v>
      </c>
      <c r="H3121" s="96">
        <f t="shared" si="48"/>
        <v>0</v>
      </c>
    </row>
    <row r="3122" spans="1:8" hidden="1">
      <c r="A3122" s="73" t="s">
        <v>2619</v>
      </c>
      <c r="B3122" s="73" t="s">
        <v>2684</v>
      </c>
      <c r="C3122" s="73" t="s">
        <v>2517</v>
      </c>
      <c r="D3122" s="86">
        <v>281.39940000000001</v>
      </c>
      <c r="E3122" s="73" t="s">
        <v>2518</v>
      </c>
      <c r="F3122" s="79" t="str">
        <f>INDEX('Crosswalk Particulates'!$B:$B,MATCH('2017 EPA Data'!A3122,'Crosswalk Particulates'!$A:$A,0))</f>
        <v>process-iron and steel-industry</v>
      </c>
      <c r="G3122" s="84">
        <f>INDEX('Crosswalk Particulates'!$E:$E,MATCH('2017 EPA Data'!$B3122,'Crosswalk Particulates'!$D:$D,0))</f>
        <v>0</v>
      </c>
      <c r="H3122" s="96">
        <f t="shared" si="48"/>
        <v>0</v>
      </c>
    </row>
    <row r="3123" spans="1:8" hidden="1">
      <c r="A3123" s="73" t="s">
        <v>2607</v>
      </c>
      <c r="B3123" s="73" t="s">
        <v>2730</v>
      </c>
      <c r="C3123" s="73" t="s">
        <v>2517</v>
      </c>
      <c r="D3123" s="86">
        <v>280.85129999999998</v>
      </c>
      <c r="E3123" s="73" t="s">
        <v>2518</v>
      </c>
      <c r="F3123" s="79" t="str">
        <f>INDEX('Crosswalk Particulates'!$B:$B,MATCH('2017 EPA Data'!A3123,'Crosswalk Particulates'!$A:$A,0))</f>
        <v>process-cement-industry</v>
      </c>
      <c r="G3123" s="84">
        <f>INDEX('Crosswalk Particulates'!$E:$E,MATCH('2017 EPA Data'!$B3123,'Crosswalk Particulates'!$D:$D,0))</f>
        <v>0</v>
      </c>
      <c r="H3123" s="96">
        <f t="shared" si="48"/>
        <v>0</v>
      </c>
    </row>
    <row r="3124" spans="1:8" hidden="1">
      <c r="A3124" s="73" t="s">
        <v>2542</v>
      </c>
      <c r="B3124" s="73" t="s">
        <v>2621</v>
      </c>
      <c r="C3124" s="73" t="s">
        <v>2517</v>
      </c>
      <c r="D3124" s="86">
        <v>279.76854477452292</v>
      </c>
      <c r="E3124" s="73" t="s">
        <v>2518</v>
      </c>
      <c r="F3124" s="79" t="str">
        <f>INDEX('Crosswalk Particulates'!$B:$B,MATCH('2017 EPA Data'!A3124,'Crosswalk Particulates'!$A:$A,0))</f>
        <v>process-ngps-industry</v>
      </c>
      <c r="G3124" s="84">
        <f>INDEX('Crosswalk Particulates'!$E:$E,MATCH('2017 EPA Data'!$B3124,'Crosswalk Particulates'!$D:$D,0))</f>
        <v>0</v>
      </c>
      <c r="H3124" s="96">
        <f t="shared" si="48"/>
        <v>0</v>
      </c>
    </row>
    <row r="3125" spans="1:8" hidden="1">
      <c r="A3125" s="73" t="s">
        <v>2632</v>
      </c>
      <c r="B3125" s="73" t="s">
        <v>2672</v>
      </c>
      <c r="C3125" s="73" t="s">
        <v>2517</v>
      </c>
      <c r="D3125" s="86">
        <v>279.48733476899997</v>
      </c>
      <c r="E3125" s="73" t="s">
        <v>2518</v>
      </c>
      <c r="F3125" s="79" t="str">
        <f>INDEX('Crosswalk Particulates'!$B:$B,MATCH('2017 EPA Data'!A3125,'Crosswalk Particulates'!$A:$A,0))</f>
        <v>industry-fuel-other</v>
      </c>
      <c r="G3125" s="84">
        <f>INDEX('Crosswalk Particulates'!$E:$E,MATCH('2017 EPA Data'!$B3125,'Crosswalk Particulates'!$D:$D,0))</f>
        <v>0</v>
      </c>
      <c r="H3125" s="96">
        <f t="shared" si="48"/>
        <v>0</v>
      </c>
    </row>
    <row r="3126" spans="1:8" hidden="1">
      <c r="A3126" s="73" t="s">
        <v>2602</v>
      </c>
      <c r="B3126" s="73" t="s">
        <v>2642</v>
      </c>
      <c r="C3126" s="73" t="s">
        <v>2517</v>
      </c>
      <c r="D3126" s="86">
        <v>279.10176539999998</v>
      </c>
      <c r="E3126" s="73" t="s">
        <v>2518</v>
      </c>
      <c r="F3126" s="79" t="str">
        <f>INDEX('Crosswalk Particulates'!$B:$B,MATCH('2017 EPA Data'!A3126,'Crosswalk Particulates'!$A:$A,0))</f>
        <v>process-other-industry</v>
      </c>
      <c r="G3126" s="84">
        <f>INDEX('Crosswalk Particulates'!$E:$E,MATCH('2017 EPA Data'!$B3126,'Crosswalk Particulates'!$D:$D,0))</f>
        <v>0</v>
      </c>
      <c r="H3126" s="96">
        <f t="shared" si="48"/>
        <v>0</v>
      </c>
    </row>
    <row r="3127" spans="1:8" hidden="1">
      <c r="A3127" s="73" t="s">
        <v>2602</v>
      </c>
      <c r="B3127" s="73" t="s">
        <v>2711</v>
      </c>
      <c r="C3127" s="73" t="s">
        <v>2517</v>
      </c>
      <c r="D3127" s="86">
        <v>278.83460000000002</v>
      </c>
      <c r="E3127" s="73" t="s">
        <v>2518</v>
      </c>
      <c r="F3127" s="79" t="str">
        <f>INDEX('Crosswalk Particulates'!$B:$B,MATCH('2017 EPA Data'!A3127,'Crosswalk Particulates'!$A:$A,0))</f>
        <v>process-other-industry</v>
      </c>
      <c r="G3127" s="84">
        <f>INDEX('Crosswalk Particulates'!$E:$E,MATCH('2017 EPA Data'!$B3127,'Crosswalk Particulates'!$D:$D,0))</f>
        <v>0</v>
      </c>
      <c r="H3127" s="96">
        <f t="shared" si="48"/>
        <v>0</v>
      </c>
    </row>
    <row r="3128" spans="1:8" hidden="1">
      <c r="A3128" s="73" t="s">
        <v>2629</v>
      </c>
      <c r="B3128" s="73" t="s">
        <v>2605</v>
      </c>
      <c r="C3128" s="73" t="s">
        <v>2557</v>
      </c>
      <c r="D3128" s="86">
        <v>278.30148892966827</v>
      </c>
      <c r="E3128" s="73" t="s">
        <v>2522</v>
      </c>
      <c r="F3128" s="79" t="str">
        <f>INDEX('Crosswalk Particulates'!$B:$B,MATCH('2017 EPA Data'!A3128,'Crosswalk Particulates'!$A:$A,0))</f>
        <v>industry-fuel-oil</v>
      </c>
      <c r="G3128" s="84">
        <f>INDEX('Crosswalk Particulates'!$E:$E,MATCH('2017 EPA Data'!$B3128,'Crosswalk Particulates'!$D:$D,0))</f>
        <v>0</v>
      </c>
      <c r="H3128" s="96">
        <f t="shared" si="48"/>
        <v>252471164.12775743</v>
      </c>
    </row>
    <row r="3129" spans="1:8" hidden="1">
      <c r="A3129" s="73" t="s">
        <v>2596</v>
      </c>
      <c r="B3129" s="73" t="s">
        <v>2613</v>
      </c>
      <c r="C3129" s="73" t="s">
        <v>2517</v>
      </c>
      <c r="D3129" s="86">
        <v>278.24832426821001</v>
      </c>
      <c r="E3129" s="73" t="s">
        <v>2518</v>
      </c>
      <c r="F3129" s="79" t="str">
        <f>INDEX('Crosswalk Particulates'!$B:$B,MATCH('2017 EPA Data'!A3129,'Crosswalk Particulates'!$A:$A,0))</f>
        <v>industry-fuel-coal</v>
      </c>
      <c r="G3129" s="84">
        <f>INDEX('Crosswalk Particulates'!$E:$E,MATCH('2017 EPA Data'!$B3129,'Crosswalk Particulates'!$D:$D,0))</f>
        <v>0</v>
      </c>
      <c r="H3129" s="96">
        <f t="shared" si="48"/>
        <v>0</v>
      </c>
    </row>
    <row r="3130" spans="1:8" hidden="1">
      <c r="A3130" s="73" t="s">
        <v>2584</v>
      </c>
      <c r="B3130" s="73" t="s">
        <v>2728</v>
      </c>
      <c r="C3130" s="73" t="s">
        <v>2517</v>
      </c>
      <c r="D3130" s="86">
        <v>277.42870690405601</v>
      </c>
      <c r="E3130" s="73" t="s">
        <v>2518</v>
      </c>
      <c r="F3130" s="79" t="str">
        <f>INDEX('Crosswalk Particulates'!$B:$B,MATCH('2017 EPA Data'!A3130,'Crosswalk Particulates'!$A:$A,0))</f>
        <v>Electricity Sector</v>
      </c>
      <c r="G3130" s="84">
        <f>INDEX('Crosswalk Particulates'!$E:$E,MATCH('2017 EPA Data'!$B3130,'Crosswalk Particulates'!$D:$D,0))</f>
        <v>0</v>
      </c>
      <c r="H3130" s="96">
        <f t="shared" si="48"/>
        <v>0</v>
      </c>
    </row>
    <row r="3131" spans="1:8" hidden="1">
      <c r="A3131" s="73" t="s">
        <v>2723</v>
      </c>
      <c r="B3131" s="73" t="s">
        <v>2537</v>
      </c>
      <c r="C3131" s="73" t="s">
        <v>2517</v>
      </c>
      <c r="D3131" s="86">
        <v>276.15910793787475</v>
      </c>
      <c r="E3131" s="73" t="s">
        <v>2518</v>
      </c>
      <c r="F3131" s="79" t="str">
        <f>INDEX('Crosswalk Particulates'!$B:$B,MATCH('2017 EPA Data'!A3131,'Crosswalk Particulates'!$A:$A,0))</f>
        <v>Residential Buildings Sector</v>
      </c>
      <c r="G3131" s="84">
        <f>INDEX('Crosswalk Particulates'!$E:$E,MATCH('2017 EPA Data'!$B3131,'Crosswalk Particulates'!$D:$D,0))</f>
        <v>0</v>
      </c>
      <c r="H3131" s="96">
        <f t="shared" si="48"/>
        <v>0</v>
      </c>
    </row>
    <row r="3132" spans="1:8" hidden="1">
      <c r="A3132" s="73" t="s">
        <v>2565</v>
      </c>
      <c r="B3132" s="73" t="s">
        <v>2705</v>
      </c>
      <c r="C3132" s="73" t="s">
        <v>2517</v>
      </c>
      <c r="D3132" s="86">
        <v>272.63098600000001</v>
      </c>
      <c r="E3132" s="73" t="s">
        <v>2518</v>
      </c>
      <c r="F3132" s="79" t="str">
        <f>INDEX('Crosswalk Particulates'!$B:$B,MATCH('2017 EPA Data'!A3132,'Crosswalk Particulates'!$A:$A,0))</f>
        <v>Electricity Sector</v>
      </c>
      <c r="G3132" s="84">
        <f>INDEX('Crosswalk Particulates'!$E:$E,MATCH('2017 EPA Data'!$B3132,'Crosswalk Particulates'!$D:$D,0))</f>
        <v>0</v>
      </c>
      <c r="H3132" s="96">
        <f t="shared" si="48"/>
        <v>0</v>
      </c>
    </row>
    <row r="3133" spans="1:8" hidden="1">
      <c r="A3133" s="73" t="s">
        <v>2603</v>
      </c>
      <c r="B3133" s="73" t="s">
        <v>2653</v>
      </c>
      <c r="C3133" s="73" t="s">
        <v>2517</v>
      </c>
      <c r="D3133" s="86">
        <v>271.47780930649861</v>
      </c>
      <c r="E3133" s="73" t="s">
        <v>2518</v>
      </c>
      <c r="F3133" s="79" t="str">
        <f>INDEX('Crosswalk Particulates'!$B:$B,MATCH('2017 EPA Data'!A3133,'Crosswalk Particulates'!$A:$A,0))</f>
        <v>Transportation Sector</v>
      </c>
      <c r="G3133" s="84">
        <f>INDEX('Crosswalk Particulates'!$E:$E,MATCH('2017 EPA Data'!$B3133,'Crosswalk Particulates'!$D:$D,0))</f>
        <v>0</v>
      </c>
      <c r="H3133" s="96">
        <f t="shared" si="48"/>
        <v>0</v>
      </c>
    </row>
    <row r="3134" spans="1:8" hidden="1">
      <c r="A3134" s="73" t="s">
        <v>2603</v>
      </c>
      <c r="B3134" s="73" t="s">
        <v>2675</v>
      </c>
      <c r="C3134" s="73" t="s">
        <v>2517</v>
      </c>
      <c r="D3134" s="86">
        <v>271.47780930649861</v>
      </c>
      <c r="E3134" s="73" t="s">
        <v>2518</v>
      </c>
      <c r="F3134" s="79" t="str">
        <f>INDEX('Crosswalk Particulates'!$B:$B,MATCH('2017 EPA Data'!A3134,'Crosswalk Particulates'!$A:$A,0))</f>
        <v>Transportation Sector</v>
      </c>
      <c r="G3134" s="84">
        <f>INDEX('Crosswalk Particulates'!$E:$E,MATCH('2017 EPA Data'!$B3134,'Crosswalk Particulates'!$D:$D,0))</f>
        <v>0</v>
      </c>
      <c r="H3134" s="96">
        <f t="shared" si="48"/>
        <v>0</v>
      </c>
    </row>
    <row r="3135" spans="1:8" hidden="1">
      <c r="A3135" s="73" t="s">
        <v>2608</v>
      </c>
      <c r="B3135" s="73" t="s">
        <v>2753</v>
      </c>
      <c r="D3135" s="86">
        <v>271.42073065906027</v>
      </c>
      <c r="E3135" s="73" t="s">
        <v>2522</v>
      </c>
      <c r="F3135" s="79" t="str">
        <f>INDEX('Crosswalk Particulates'!$B:$B,MATCH('2017 EPA Data'!A3135,'Crosswalk Particulates'!$A:$A,0))</f>
        <v>Electricity Sector</v>
      </c>
      <c r="G3135" s="84">
        <f>INDEX('Crosswalk Particulates'!$E:$E,MATCH('2017 EPA Data'!$B3135,'Crosswalk Particulates'!$D:$D,0))</f>
        <v>0</v>
      </c>
      <c r="H3135" s="96">
        <f t="shared" si="48"/>
        <v>246229037.80158058</v>
      </c>
    </row>
    <row r="3136" spans="1:8" hidden="1">
      <c r="A3136" s="73" t="s">
        <v>2631</v>
      </c>
      <c r="B3136" s="73" t="s">
        <v>2716</v>
      </c>
      <c r="D3136" s="86">
        <v>271.05610961462588</v>
      </c>
      <c r="E3136" s="73" t="s">
        <v>2522</v>
      </c>
      <c r="F3136" s="79" t="str">
        <f>INDEX('Crosswalk Particulates'!$B:$B,MATCH('2017 EPA Data'!A3136,'Crosswalk Particulates'!$A:$A,0))</f>
        <v>Residential Buildings Sector</v>
      </c>
      <c r="G3136" s="84" t="str">
        <f>INDEX('Crosswalk Particulates'!$E:$E,MATCH('2017 EPA Data'!$B3136,'Crosswalk Particulates'!$D:$D,0))</f>
        <v>BC</v>
      </c>
      <c r="H3136" s="96">
        <f t="shared" si="48"/>
        <v>245898258.76080766</v>
      </c>
    </row>
    <row r="3137" spans="1:8" hidden="1">
      <c r="A3137" s="73" t="s">
        <v>2547</v>
      </c>
      <c r="B3137" s="73" t="s">
        <v>2745</v>
      </c>
      <c r="C3137" s="73" t="s">
        <v>2517</v>
      </c>
      <c r="D3137" s="86">
        <v>270.77091999999999</v>
      </c>
      <c r="E3137" s="73" t="s">
        <v>2518</v>
      </c>
      <c r="F3137" s="79" t="str">
        <f>INDEX('Crosswalk Particulates'!$B:$B,MATCH('2017 EPA Data'!A3137,'Crosswalk Particulates'!$A:$A,0))</f>
        <v>process-other-industry</v>
      </c>
      <c r="G3137" s="84">
        <f>INDEX('Crosswalk Particulates'!$E:$E,MATCH('2017 EPA Data'!$B3137,'Crosswalk Particulates'!$D:$D,0))</f>
        <v>0</v>
      </c>
      <c r="H3137" s="96">
        <f t="shared" si="48"/>
        <v>0</v>
      </c>
    </row>
    <row r="3138" spans="1:8" hidden="1">
      <c r="A3138" s="73" t="s">
        <v>2619</v>
      </c>
      <c r="B3138" s="73" t="s">
        <v>2679</v>
      </c>
      <c r="C3138" s="73" t="s">
        <v>2517</v>
      </c>
      <c r="D3138" s="86">
        <v>270.18437999999998</v>
      </c>
      <c r="E3138" s="73" t="s">
        <v>2518</v>
      </c>
      <c r="F3138" s="79" t="str">
        <f>INDEX('Crosswalk Particulates'!$B:$B,MATCH('2017 EPA Data'!A3138,'Crosswalk Particulates'!$A:$A,0))</f>
        <v>process-iron and steel-industry</v>
      </c>
      <c r="G3138" s="84">
        <f>INDEX('Crosswalk Particulates'!$E:$E,MATCH('2017 EPA Data'!$B3138,'Crosswalk Particulates'!$D:$D,0))</f>
        <v>0</v>
      </c>
      <c r="H3138" s="96">
        <f t="shared" si="48"/>
        <v>0</v>
      </c>
    </row>
    <row r="3139" spans="1:8" hidden="1">
      <c r="A3139" s="73" t="s">
        <v>2553</v>
      </c>
      <c r="B3139" s="73" t="s">
        <v>2536</v>
      </c>
      <c r="C3139" s="73" t="s">
        <v>2517</v>
      </c>
      <c r="D3139" s="86">
        <v>269.73224800000003</v>
      </c>
      <c r="E3139" s="73" t="s">
        <v>2518</v>
      </c>
      <c r="F3139" s="79" t="str">
        <f>INDEX('Crosswalk Particulates'!$B:$B,MATCH('2017 EPA Data'!A3139,'Crosswalk Particulates'!$A:$A,0))</f>
        <v>process-other-industry</v>
      </c>
      <c r="G3139" s="84">
        <f>INDEX('Crosswalk Particulates'!$E:$E,MATCH('2017 EPA Data'!$B3139,'Crosswalk Particulates'!$D:$D,0))</f>
        <v>0</v>
      </c>
      <c r="H3139" s="96">
        <f t="shared" si="48"/>
        <v>0</v>
      </c>
    </row>
    <row r="3140" spans="1:8" hidden="1">
      <c r="A3140" s="73" t="s">
        <v>2542</v>
      </c>
      <c r="B3140" s="73" t="s">
        <v>2605</v>
      </c>
      <c r="C3140" s="73" t="s">
        <v>2557</v>
      </c>
      <c r="D3140" s="86">
        <v>269.08136567631198</v>
      </c>
      <c r="E3140" s="73" t="s">
        <v>2522</v>
      </c>
      <c r="F3140" s="79" t="str">
        <f>INDEX('Crosswalk Particulates'!$B:$B,MATCH('2017 EPA Data'!A3140,'Crosswalk Particulates'!$A:$A,0))</f>
        <v>process-ngps-industry</v>
      </c>
      <c r="G3140" s="84">
        <f>INDEX('Crosswalk Particulates'!$E:$E,MATCH('2017 EPA Data'!$B3140,'Crosswalk Particulates'!$D:$D,0))</f>
        <v>0</v>
      </c>
      <c r="H3140" s="96">
        <f t="shared" ref="H3140:H3203" si="49">IF(E3140="TON",D3140/metricton_to_shortton,0)*10^6</f>
        <v>244106799.06406727</v>
      </c>
    </row>
    <row r="3141" spans="1:8" hidden="1">
      <c r="A3141" s="73" t="s">
        <v>2586</v>
      </c>
      <c r="B3141" s="73" t="s">
        <v>2672</v>
      </c>
      <c r="C3141" s="73" t="s">
        <v>2517</v>
      </c>
      <c r="D3141" s="86">
        <v>267.4904204497708</v>
      </c>
      <c r="E3141" s="73" t="s">
        <v>2518</v>
      </c>
      <c r="F3141" s="79" t="str">
        <f>INDEX('Crosswalk Particulates'!$B:$B,MATCH('2017 EPA Data'!A3141,'Crosswalk Particulates'!$A:$A,0))</f>
        <v>process-other-industry</v>
      </c>
      <c r="G3141" s="84">
        <f>INDEX('Crosswalk Particulates'!$E:$E,MATCH('2017 EPA Data'!$B3141,'Crosswalk Particulates'!$D:$D,0))</f>
        <v>0</v>
      </c>
      <c r="H3141" s="96">
        <f t="shared" si="49"/>
        <v>0</v>
      </c>
    </row>
    <row r="3142" spans="1:8" hidden="1">
      <c r="A3142" s="73" t="s">
        <v>2607</v>
      </c>
      <c r="B3142" s="73" t="s">
        <v>2562</v>
      </c>
      <c r="C3142" s="73" t="s">
        <v>2517</v>
      </c>
      <c r="D3142" s="86">
        <v>267.33859999999999</v>
      </c>
      <c r="E3142" s="73" t="s">
        <v>2518</v>
      </c>
      <c r="F3142" s="79" t="str">
        <f>INDEX('Crosswalk Particulates'!$B:$B,MATCH('2017 EPA Data'!A3142,'Crosswalk Particulates'!$A:$A,0))</f>
        <v>process-cement-industry</v>
      </c>
      <c r="G3142" s="84">
        <f>INDEX('Crosswalk Particulates'!$E:$E,MATCH('2017 EPA Data'!$B3142,'Crosswalk Particulates'!$D:$D,0))</f>
        <v>0</v>
      </c>
      <c r="H3142" s="96">
        <f t="shared" si="49"/>
        <v>0</v>
      </c>
    </row>
    <row r="3143" spans="1:8" hidden="1">
      <c r="A3143" s="73" t="s">
        <v>2608</v>
      </c>
      <c r="B3143" s="73" t="s">
        <v>2562</v>
      </c>
      <c r="C3143" s="73" t="s">
        <v>2517</v>
      </c>
      <c r="D3143" s="86">
        <v>266.91987875000001</v>
      </c>
      <c r="E3143" s="73" t="s">
        <v>2518</v>
      </c>
      <c r="F3143" s="79" t="str">
        <f>INDEX('Crosswalk Particulates'!$B:$B,MATCH('2017 EPA Data'!A3143,'Crosswalk Particulates'!$A:$A,0))</f>
        <v>Electricity Sector</v>
      </c>
      <c r="G3143" s="84">
        <f>INDEX('Crosswalk Particulates'!$E:$E,MATCH('2017 EPA Data'!$B3143,'Crosswalk Particulates'!$D:$D,0))</f>
        <v>0</v>
      </c>
      <c r="H3143" s="96">
        <f t="shared" si="49"/>
        <v>0</v>
      </c>
    </row>
    <row r="3144" spans="1:8" hidden="1">
      <c r="A3144" s="73" t="s">
        <v>2572</v>
      </c>
      <c r="B3144" s="73" t="s">
        <v>2642</v>
      </c>
      <c r="C3144" s="73" t="s">
        <v>2517</v>
      </c>
      <c r="D3144" s="86">
        <v>265.89</v>
      </c>
      <c r="E3144" s="73" t="s">
        <v>2518</v>
      </c>
      <c r="F3144" s="79" t="str">
        <f>INDEX('Crosswalk Particulates'!$B:$B,MATCH('2017 EPA Data'!A3144,'Crosswalk Particulates'!$A:$A,0))</f>
        <v>process-other-industry</v>
      </c>
      <c r="G3144" s="84">
        <f>INDEX('Crosswalk Particulates'!$E:$E,MATCH('2017 EPA Data'!$B3144,'Crosswalk Particulates'!$D:$D,0))</f>
        <v>0</v>
      </c>
      <c r="H3144" s="96">
        <f t="shared" si="49"/>
        <v>0</v>
      </c>
    </row>
    <row r="3145" spans="1:8" hidden="1">
      <c r="A3145" s="73" t="s">
        <v>2632</v>
      </c>
      <c r="B3145" s="73" t="s">
        <v>2739</v>
      </c>
      <c r="C3145" s="73" t="s">
        <v>2517</v>
      </c>
      <c r="D3145" s="86">
        <v>265.82826476029999</v>
      </c>
      <c r="E3145" s="73" t="s">
        <v>2518</v>
      </c>
      <c r="F3145" s="79" t="str">
        <f>INDEX('Crosswalk Particulates'!$B:$B,MATCH('2017 EPA Data'!A3145,'Crosswalk Particulates'!$A:$A,0))</f>
        <v>industry-fuel-other</v>
      </c>
      <c r="G3145" s="84">
        <f>INDEX('Crosswalk Particulates'!$E:$E,MATCH('2017 EPA Data'!$B3145,'Crosswalk Particulates'!$D:$D,0))</f>
        <v>0</v>
      </c>
      <c r="H3145" s="96">
        <f t="shared" si="49"/>
        <v>0</v>
      </c>
    </row>
    <row r="3146" spans="1:8" hidden="1">
      <c r="A3146" s="73" t="s">
        <v>2553</v>
      </c>
      <c r="B3146" s="73" t="s">
        <v>2666</v>
      </c>
      <c r="C3146" s="73" t="s">
        <v>2517</v>
      </c>
      <c r="D3146" s="86">
        <v>264.31875000000002</v>
      </c>
      <c r="E3146" s="73" t="s">
        <v>2518</v>
      </c>
      <c r="F3146" s="79" t="str">
        <f>INDEX('Crosswalk Particulates'!$B:$B,MATCH('2017 EPA Data'!A3146,'Crosswalk Particulates'!$A:$A,0))</f>
        <v>process-other-industry</v>
      </c>
      <c r="G3146" s="84">
        <f>INDEX('Crosswalk Particulates'!$E:$E,MATCH('2017 EPA Data'!$B3146,'Crosswalk Particulates'!$D:$D,0))</f>
        <v>0</v>
      </c>
      <c r="H3146" s="96">
        <f t="shared" si="49"/>
        <v>0</v>
      </c>
    </row>
    <row r="3147" spans="1:8" hidden="1">
      <c r="A3147" s="73" t="s">
        <v>2534</v>
      </c>
      <c r="B3147" s="73" t="s">
        <v>2753</v>
      </c>
      <c r="D3147" s="86">
        <v>262.73986981297548</v>
      </c>
      <c r="E3147" s="73" t="s">
        <v>2522</v>
      </c>
      <c r="F3147" s="79" t="str">
        <f>INDEX('Crosswalk Particulates'!$B:$B,MATCH('2017 EPA Data'!A3147,'Crosswalk Particulates'!$A:$A,0))</f>
        <v>Other-EPA</v>
      </c>
      <c r="G3147" s="84">
        <f>INDEX('Crosswalk Particulates'!$E:$E,MATCH('2017 EPA Data'!$B3147,'Crosswalk Particulates'!$D:$D,0))</f>
        <v>0</v>
      </c>
      <c r="H3147" s="96">
        <f t="shared" si="49"/>
        <v>238353883.94641754</v>
      </c>
    </row>
    <row r="3148" spans="1:8" hidden="1">
      <c r="A3148" s="73" t="s">
        <v>2538</v>
      </c>
      <c r="B3148" s="73" t="s">
        <v>2613</v>
      </c>
      <c r="C3148" s="73" t="s">
        <v>2517</v>
      </c>
      <c r="D3148" s="86">
        <v>262</v>
      </c>
      <c r="E3148" s="73" t="s">
        <v>2518</v>
      </c>
      <c r="F3148" s="79" t="str">
        <f>INDEX('Crosswalk Particulates'!$B:$B,MATCH('2017 EPA Data'!A3148,'Crosswalk Particulates'!$A:$A,0))</f>
        <v>process-other-industry</v>
      </c>
      <c r="G3148" s="84">
        <f>INDEX('Crosswalk Particulates'!$E:$E,MATCH('2017 EPA Data'!$B3148,'Crosswalk Particulates'!$D:$D,0))</f>
        <v>0</v>
      </c>
      <c r="H3148" s="96">
        <f t="shared" si="49"/>
        <v>0</v>
      </c>
    </row>
    <row r="3149" spans="1:8" hidden="1">
      <c r="A3149" s="73" t="s">
        <v>2665</v>
      </c>
      <c r="B3149" s="73" t="s">
        <v>2684</v>
      </c>
      <c r="C3149" s="73" t="s">
        <v>2517</v>
      </c>
      <c r="D3149" s="86">
        <v>261.79756098127103</v>
      </c>
      <c r="E3149" s="73" t="s">
        <v>2518</v>
      </c>
      <c r="F3149" s="79" t="str">
        <f>INDEX('Crosswalk Particulates'!$B:$B,MATCH('2017 EPA Data'!A3149,'Crosswalk Particulates'!$A:$A,0))</f>
        <v>Commercial Buildings Sector</v>
      </c>
      <c r="G3149" s="84">
        <f>INDEX('Crosswalk Particulates'!$E:$E,MATCH('2017 EPA Data'!$B3149,'Crosswalk Particulates'!$D:$D,0))</f>
        <v>0</v>
      </c>
      <c r="H3149" s="96">
        <f t="shared" si="49"/>
        <v>0</v>
      </c>
    </row>
    <row r="3150" spans="1:8" hidden="1">
      <c r="A3150" s="73" t="s">
        <v>2669</v>
      </c>
      <c r="B3150" s="73" t="s">
        <v>2516</v>
      </c>
      <c r="C3150" s="73" t="s">
        <v>2517</v>
      </c>
      <c r="D3150" s="86">
        <v>261.51943080000001</v>
      </c>
      <c r="E3150" s="73" t="s">
        <v>2518</v>
      </c>
      <c r="F3150" s="79" t="str">
        <f>INDEX('Crosswalk Particulates'!$B:$B,MATCH('2017 EPA Data'!A3150,'Crosswalk Particulates'!$A:$A,0))</f>
        <v>Commercial Buildings Sector</v>
      </c>
      <c r="G3150" s="84">
        <f>INDEX('Crosswalk Particulates'!$E:$E,MATCH('2017 EPA Data'!$B3150,'Crosswalk Particulates'!$D:$D,0))</f>
        <v>0</v>
      </c>
      <c r="H3150" s="96">
        <f t="shared" si="49"/>
        <v>0</v>
      </c>
    </row>
    <row r="3151" spans="1:8" hidden="1">
      <c r="A3151" s="73" t="s">
        <v>2559</v>
      </c>
      <c r="B3151" s="73" t="s">
        <v>2736</v>
      </c>
      <c r="C3151" s="73" t="s">
        <v>2517</v>
      </c>
      <c r="D3151" s="86">
        <v>260.40001696600001</v>
      </c>
      <c r="E3151" s="73" t="s">
        <v>2518</v>
      </c>
      <c r="F3151" s="79" t="str">
        <f>INDEX('Crosswalk Particulates'!$B:$B,MATCH('2017 EPA Data'!A3151,'Crosswalk Particulates'!$A:$A,0))</f>
        <v>process-waste-industry</v>
      </c>
      <c r="G3151" s="84">
        <f>INDEX('Crosswalk Particulates'!$E:$E,MATCH('2017 EPA Data'!$B3151,'Crosswalk Particulates'!$D:$D,0))</f>
        <v>0</v>
      </c>
      <c r="H3151" s="96">
        <f t="shared" si="49"/>
        <v>0</v>
      </c>
    </row>
    <row r="3152" spans="1:8" hidden="1">
      <c r="A3152" s="73" t="s">
        <v>2547</v>
      </c>
      <c r="B3152" s="73" t="s">
        <v>2705</v>
      </c>
      <c r="C3152" s="73" t="s">
        <v>2517</v>
      </c>
      <c r="D3152" s="86">
        <v>259.8293524</v>
      </c>
      <c r="E3152" s="73" t="s">
        <v>2518</v>
      </c>
      <c r="F3152" s="79" t="str">
        <f>INDEX('Crosswalk Particulates'!$B:$B,MATCH('2017 EPA Data'!A3152,'Crosswalk Particulates'!$A:$A,0))</f>
        <v>process-other-industry</v>
      </c>
      <c r="G3152" s="84">
        <f>INDEX('Crosswalk Particulates'!$E:$E,MATCH('2017 EPA Data'!$B3152,'Crosswalk Particulates'!$D:$D,0))</f>
        <v>0</v>
      </c>
      <c r="H3152" s="96">
        <f t="shared" si="49"/>
        <v>0</v>
      </c>
    </row>
    <row r="3153" spans="1:8" hidden="1">
      <c r="A3153" s="73" t="s">
        <v>2619</v>
      </c>
      <c r="B3153" s="73" t="s">
        <v>2620</v>
      </c>
      <c r="C3153" s="73" t="s">
        <v>2517</v>
      </c>
      <c r="D3153" s="86">
        <v>258.46630479999999</v>
      </c>
      <c r="E3153" s="73" t="s">
        <v>2518</v>
      </c>
      <c r="F3153" s="79" t="str">
        <f>INDEX('Crosswalk Particulates'!$B:$B,MATCH('2017 EPA Data'!A3153,'Crosswalk Particulates'!$A:$A,0))</f>
        <v>process-iron and steel-industry</v>
      </c>
      <c r="G3153" s="84">
        <f>INDEX('Crosswalk Particulates'!$E:$E,MATCH('2017 EPA Data'!$B3153,'Crosswalk Particulates'!$D:$D,0))</f>
        <v>0</v>
      </c>
      <c r="H3153" s="96">
        <f t="shared" si="49"/>
        <v>0</v>
      </c>
    </row>
    <row r="3154" spans="1:8" hidden="1">
      <c r="A3154" s="73" t="s">
        <v>2608</v>
      </c>
      <c r="B3154" s="73" t="s">
        <v>2672</v>
      </c>
      <c r="C3154" s="73" t="s">
        <v>2517</v>
      </c>
      <c r="D3154" s="86">
        <v>257.54760099999999</v>
      </c>
      <c r="E3154" s="73" t="s">
        <v>2518</v>
      </c>
      <c r="F3154" s="79" t="str">
        <f>INDEX('Crosswalk Particulates'!$B:$B,MATCH('2017 EPA Data'!A3154,'Crosswalk Particulates'!$A:$A,0))</f>
        <v>Electricity Sector</v>
      </c>
      <c r="G3154" s="84">
        <f>INDEX('Crosswalk Particulates'!$E:$E,MATCH('2017 EPA Data'!$B3154,'Crosswalk Particulates'!$D:$D,0))</f>
        <v>0</v>
      </c>
      <c r="H3154" s="96">
        <f t="shared" si="49"/>
        <v>0</v>
      </c>
    </row>
    <row r="3155" spans="1:8" hidden="1">
      <c r="A3155" s="73" t="s">
        <v>2545</v>
      </c>
      <c r="B3155" s="73" t="s">
        <v>2753</v>
      </c>
      <c r="D3155" s="86">
        <v>255.59355868194692</v>
      </c>
      <c r="E3155" s="73" t="s">
        <v>2522</v>
      </c>
      <c r="F3155" s="79" t="str">
        <f>INDEX('Crosswalk Particulates'!$B:$B,MATCH('2017 EPA Data'!A3155,'Crosswalk Particulates'!$A:$A,0))</f>
        <v>Transportation Sector</v>
      </c>
      <c r="G3155" s="84">
        <f>INDEX('Crosswalk Particulates'!$E:$E,MATCH('2017 EPA Data'!$B3155,'Crosswalk Particulates'!$D:$D,0))</f>
        <v>0</v>
      </c>
      <c r="H3155" s="96">
        <f t="shared" si="49"/>
        <v>231870851.83110645</v>
      </c>
    </row>
    <row r="3156" spans="1:8" hidden="1">
      <c r="A3156" s="73" t="s">
        <v>2547</v>
      </c>
      <c r="B3156" s="73" t="s">
        <v>2801</v>
      </c>
      <c r="C3156" s="73" t="s">
        <v>2517</v>
      </c>
      <c r="D3156" s="86">
        <v>255.2</v>
      </c>
      <c r="E3156" s="73" t="s">
        <v>2518</v>
      </c>
      <c r="F3156" s="79" t="str">
        <f>INDEX('Crosswalk Particulates'!$B:$B,MATCH('2017 EPA Data'!A3156,'Crosswalk Particulates'!$A:$A,0))</f>
        <v>process-other-industry</v>
      </c>
      <c r="G3156" s="84">
        <f>INDEX('Crosswalk Particulates'!$E:$E,MATCH('2017 EPA Data'!$B3156,'Crosswalk Particulates'!$D:$D,0))</f>
        <v>0</v>
      </c>
      <c r="H3156" s="96">
        <f t="shared" si="49"/>
        <v>0</v>
      </c>
    </row>
    <row r="3157" spans="1:8" hidden="1">
      <c r="A3157" s="73" t="s">
        <v>2669</v>
      </c>
      <c r="B3157" s="73" t="s">
        <v>2634</v>
      </c>
      <c r="D3157" s="86">
        <v>253.2449629900388</v>
      </c>
      <c r="E3157" s="73" t="s">
        <v>2522</v>
      </c>
      <c r="F3157" s="79" t="str">
        <f>INDEX('Crosswalk Particulates'!$B:$B,MATCH('2017 EPA Data'!A3157,'Crosswalk Particulates'!$A:$A,0))</f>
        <v>Commercial Buildings Sector</v>
      </c>
      <c r="G3157" s="84" t="str">
        <f>INDEX('Crosswalk Particulates'!$E:$E,MATCH('2017 EPA Data'!$B3157,'Crosswalk Particulates'!$D:$D,0))</f>
        <v>OC</v>
      </c>
      <c r="H3157" s="96">
        <f t="shared" si="49"/>
        <v>229740239.12514523</v>
      </c>
    </row>
    <row r="3158" spans="1:8" hidden="1">
      <c r="A3158" s="73" t="s">
        <v>2551</v>
      </c>
      <c r="B3158" s="73" t="s">
        <v>2687</v>
      </c>
      <c r="C3158" s="73" t="s">
        <v>2517</v>
      </c>
      <c r="D3158" s="86">
        <v>252.85579999999999</v>
      </c>
      <c r="E3158" s="73" t="s">
        <v>2518</v>
      </c>
      <c r="F3158" s="79" t="str">
        <f>INDEX('Crosswalk Particulates'!$B:$B,MATCH('2017 EPA Data'!A3158,'Crosswalk Particulates'!$A:$A,0))</f>
        <v>industry-fuel-natural gas</v>
      </c>
      <c r="G3158" s="84">
        <f>INDEX('Crosswalk Particulates'!$E:$E,MATCH('2017 EPA Data'!$B3158,'Crosswalk Particulates'!$D:$D,0))</f>
        <v>0</v>
      </c>
      <c r="H3158" s="96">
        <f t="shared" si="49"/>
        <v>0</v>
      </c>
    </row>
    <row r="3159" spans="1:8" hidden="1">
      <c r="A3159" s="73" t="s">
        <v>2545</v>
      </c>
      <c r="B3159" s="73" t="s">
        <v>2698</v>
      </c>
      <c r="C3159" s="73" t="s">
        <v>2521</v>
      </c>
      <c r="D3159" s="86">
        <v>252.10127987226235</v>
      </c>
      <c r="E3159" s="73" t="s">
        <v>2522</v>
      </c>
      <c r="F3159" s="79" t="str">
        <f>INDEX('Crosswalk Particulates'!$B:$B,MATCH('2017 EPA Data'!A3159,'Crosswalk Particulates'!$A:$A,0))</f>
        <v>Transportation Sector</v>
      </c>
      <c r="G3159" s="84" t="str">
        <f>INDEX('Crosswalk Particulates'!$E:$E,MATCH('2017 EPA Data'!$B3159,'Crosswalk Particulates'!$D:$D,0))</f>
        <v>N2O</v>
      </c>
      <c r="H3159" s="96">
        <f t="shared" si="49"/>
        <v>228702706.01941592</v>
      </c>
    </row>
    <row r="3160" spans="1:8" hidden="1">
      <c r="A3160" s="73" t="s">
        <v>2559</v>
      </c>
      <c r="B3160" s="73" t="s">
        <v>2704</v>
      </c>
      <c r="C3160" s="73" t="s">
        <v>2517</v>
      </c>
      <c r="D3160" s="86">
        <v>251.77184643706403</v>
      </c>
      <c r="E3160" s="73" t="s">
        <v>2518</v>
      </c>
      <c r="F3160" s="79" t="str">
        <f>INDEX('Crosswalk Particulates'!$B:$B,MATCH('2017 EPA Data'!A3160,'Crosswalk Particulates'!$A:$A,0))</f>
        <v>process-waste-industry</v>
      </c>
      <c r="G3160" s="84">
        <f>INDEX('Crosswalk Particulates'!$E:$E,MATCH('2017 EPA Data'!$B3160,'Crosswalk Particulates'!$D:$D,0))</f>
        <v>0</v>
      </c>
      <c r="H3160" s="96">
        <f t="shared" si="49"/>
        <v>0</v>
      </c>
    </row>
    <row r="3161" spans="1:8" hidden="1">
      <c r="A3161" s="73" t="s">
        <v>2669</v>
      </c>
      <c r="B3161" s="73" t="s">
        <v>2575</v>
      </c>
      <c r="C3161" s="73" t="s">
        <v>2517</v>
      </c>
      <c r="D3161" s="86">
        <v>251.08964420000001</v>
      </c>
      <c r="E3161" s="73" t="s">
        <v>2518</v>
      </c>
      <c r="F3161" s="79" t="str">
        <f>INDEX('Crosswalk Particulates'!$B:$B,MATCH('2017 EPA Data'!A3161,'Crosswalk Particulates'!$A:$A,0))</f>
        <v>Commercial Buildings Sector</v>
      </c>
      <c r="G3161" s="84">
        <f>INDEX('Crosswalk Particulates'!$E:$E,MATCH('2017 EPA Data'!$B3161,'Crosswalk Particulates'!$D:$D,0))</f>
        <v>0</v>
      </c>
      <c r="H3161" s="96">
        <f t="shared" si="49"/>
        <v>0</v>
      </c>
    </row>
    <row r="3162" spans="1:8" hidden="1">
      <c r="A3162" s="73" t="s">
        <v>2582</v>
      </c>
      <c r="B3162" s="73" t="s">
        <v>2782</v>
      </c>
      <c r="C3162" s="73" t="s">
        <v>2517</v>
      </c>
      <c r="D3162" s="86">
        <v>250.4</v>
      </c>
      <c r="E3162" s="73" t="s">
        <v>2518</v>
      </c>
      <c r="F3162" s="79" t="str">
        <f>INDEX('Crosswalk Particulates'!$B:$B,MATCH('2017 EPA Data'!A3162,'Crosswalk Particulates'!$A:$A,0))</f>
        <v>Commercial Buildings Sector</v>
      </c>
      <c r="G3162" s="84">
        <f>INDEX('Crosswalk Particulates'!$E:$E,MATCH('2017 EPA Data'!$B3162,'Crosswalk Particulates'!$D:$D,0))</f>
        <v>0</v>
      </c>
      <c r="H3162" s="96">
        <f t="shared" si="49"/>
        <v>0</v>
      </c>
    </row>
    <row r="3163" spans="1:8" hidden="1">
      <c r="A3163" s="73" t="s">
        <v>2629</v>
      </c>
      <c r="B3163" s="73" t="s">
        <v>2543</v>
      </c>
      <c r="C3163" s="73" t="s">
        <v>2517</v>
      </c>
      <c r="D3163" s="86">
        <v>250</v>
      </c>
      <c r="E3163" s="73" t="s">
        <v>2518</v>
      </c>
      <c r="F3163" s="79" t="str">
        <f>INDEX('Crosswalk Particulates'!$B:$B,MATCH('2017 EPA Data'!A3163,'Crosswalk Particulates'!$A:$A,0))</f>
        <v>industry-fuel-oil</v>
      </c>
      <c r="G3163" s="84">
        <f>INDEX('Crosswalk Particulates'!$E:$E,MATCH('2017 EPA Data'!$B3163,'Crosswalk Particulates'!$D:$D,0))</f>
        <v>0</v>
      </c>
      <c r="H3163" s="96">
        <f t="shared" si="49"/>
        <v>0</v>
      </c>
    </row>
    <row r="3164" spans="1:8" hidden="1">
      <c r="A3164" s="73" t="s">
        <v>2538</v>
      </c>
      <c r="B3164" s="73" t="s">
        <v>2683</v>
      </c>
      <c r="C3164" s="73" t="s">
        <v>2517</v>
      </c>
      <c r="D3164" s="86">
        <v>250</v>
      </c>
      <c r="E3164" s="73" t="s">
        <v>2518</v>
      </c>
      <c r="F3164" s="79" t="str">
        <f>INDEX('Crosswalk Particulates'!$B:$B,MATCH('2017 EPA Data'!A3164,'Crosswalk Particulates'!$A:$A,0))</f>
        <v>process-other-industry</v>
      </c>
      <c r="G3164" s="84">
        <f>INDEX('Crosswalk Particulates'!$E:$E,MATCH('2017 EPA Data'!$B3164,'Crosswalk Particulates'!$D:$D,0))</f>
        <v>0</v>
      </c>
      <c r="H3164" s="96">
        <f t="shared" si="49"/>
        <v>0</v>
      </c>
    </row>
    <row r="3165" spans="1:8" hidden="1">
      <c r="A3165" s="73" t="s">
        <v>2553</v>
      </c>
      <c r="B3165" s="73" t="s">
        <v>2575</v>
      </c>
      <c r="C3165" s="73" t="s">
        <v>2517</v>
      </c>
      <c r="D3165" s="86">
        <v>249.2</v>
      </c>
      <c r="E3165" s="73" t="s">
        <v>2518</v>
      </c>
      <c r="F3165" s="79" t="str">
        <f>INDEX('Crosswalk Particulates'!$B:$B,MATCH('2017 EPA Data'!A3165,'Crosswalk Particulates'!$A:$A,0))</f>
        <v>process-other-industry</v>
      </c>
      <c r="G3165" s="84">
        <f>INDEX('Crosswalk Particulates'!$E:$E,MATCH('2017 EPA Data'!$B3165,'Crosswalk Particulates'!$D:$D,0))</f>
        <v>0</v>
      </c>
      <c r="H3165" s="96">
        <f t="shared" si="49"/>
        <v>0</v>
      </c>
    </row>
    <row r="3166" spans="1:8" hidden="1">
      <c r="A3166" s="73" t="s">
        <v>2553</v>
      </c>
      <c r="B3166" s="73" t="s">
        <v>2696</v>
      </c>
      <c r="C3166" s="73" t="s">
        <v>2517</v>
      </c>
      <c r="D3166" s="86">
        <v>247.73500000000001</v>
      </c>
      <c r="E3166" s="73" t="s">
        <v>2518</v>
      </c>
      <c r="F3166" s="79" t="str">
        <f>INDEX('Crosswalk Particulates'!$B:$B,MATCH('2017 EPA Data'!A3166,'Crosswalk Particulates'!$A:$A,0))</f>
        <v>process-other-industry</v>
      </c>
      <c r="G3166" s="84">
        <f>INDEX('Crosswalk Particulates'!$E:$E,MATCH('2017 EPA Data'!$B3166,'Crosswalk Particulates'!$D:$D,0))</f>
        <v>0</v>
      </c>
      <c r="H3166" s="96">
        <f t="shared" si="49"/>
        <v>0</v>
      </c>
    </row>
    <row r="3167" spans="1:8" hidden="1">
      <c r="A3167" s="73" t="s">
        <v>2586</v>
      </c>
      <c r="B3167" s="73" t="s">
        <v>2697</v>
      </c>
      <c r="C3167" s="73" t="s">
        <v>2517</v>
      </c>
      <c r="D3167" s="86">
        <v>247.50290000000001</v>
      </c>
      <c r="E3167" s="73" t="s">
        <v>2518</v>
      </c>
      <c r="F3167" s="79" t="str">
        <f>INDEX('Crosswalk Particulates'!$B:$B,MATCH('2017 EPA Data'!A3167,'Crosswalk Particulates'!$A:$A,0))</f>
        <v>process-other-industry</v>
      </c>
      <c r="G3167" s="84">
        <f>INDEX('Crosswalk Particulates'!$E:$E,MATCH('2017 EPA Data'!$B3167,'Crosswalk Particulates'!$D:$D,0))</f>
        <v>0</v>
      </c>
      <c r="H3167" s="96">
        <f t="shared" si="49"/>
        <v>0</v>
      </c>
    </row>
    <row r="3168" spans="1:8" hidden="1">
      <c r="A3168" s="73" t="s">
        <v>2602</v>
      </c>
      <c r="B3168" s="73" t="s">
        <v>2567</v>
      </c>
      <c r="C3168" s="73" t="s">
        <v>2517</v>
      </c>
      <c r="D3168" s="86">
        <v>244</v>
      </c>
      <c r="E3168" s="73" t="s">
        <v>2518</v>
      </c>
      <c r="F3168" s="79" t="str">
        <f>INDEX('Crosswalk Particulates'!$B:$B,MATCH('2017 EPA Data'!A3168,'Crosswalk Particulates'!$A:$A,0))</f>
        <v>process-other-industry</v>
      </c>
      <c r="G3168" s="84">
        <f>INDEX('Crosswalk Particulates'!$E:$E,MATCH('2017 EPA Data'!$B3168,'Crosswalk Particulates'!$D:$D,0))</f>
        <v>0</v>
      </c>
      <c r="H3168" s="96">
        <f t="shared" si="49"/>
        <v>0</v>
      </c>
    </row>
    <row r="3169" spans="1:8" hidden="1">
      <c r="A3169" s="73" t="s">
        <v>2649</v>
      </c>
      <c r="B3169" s="73" t="s">
        <v>2666</v>
      </c>
      <c r="C3169" s="73" t="s">
        <v>2517</v>
      </c>
      <c r="D3169" s="86">
        <v>243</v>
      </c>
      <c r="E3169" s="73" t="s">
        <v>2518</v>
      </c>
      <c r="F3169" s="79" t="str">
        <f>INDEX('Crosswalk Particulates'!$B:$B,MATCH('2017 EPA Data'!A3169,'Crosswalk Particulates'!$A:$A,0))</f>
        <v>Electricity Sector</v>
      </c>
      <c r="G3169" s="84">
        <f>INDEX('Crosswalk Particulates'!$E:$E,MATCH('2017 EPA Data'!$B3169,'Crosswalk Particulates'!$D:$D,0))</f>
        <v>0</v>
      </c>
      <c r="H3169" s="96">
        <f t="shared" si="49"/>
        <v>0</v>
      </c>
    </row>
    <row r="3170" spans="1:8" hidden="1">
      <c r="A3170" s="73" t="s">
        <v>2665</v>
      </c>
      <c r="B3170" s="73" t="s">
        <v>2637</v>
      </c>
      <c r="C3170" s="73" t="s">
        <v>2517</v>
      </c>
      <c r="D3170" s="86">
        <v>242.31910169614812</v>
      </c>
      <c r="E3170" s="73" t="s">
        <v>2518</v>
      </c>
      <c r="F3170" s="79" t="str">
        <f>INDEX('Crosswalk Particulates'!$B:$B,MATCH('2017 EPA Data'!A3170,'Crosswalk Particulates'!$A:$A,0))</f>
        <v>Commercial Buildings Sector</v>
      </c>
      <c r="G3170" s="84">
        <f>INDEX('Crosswalk Particulates'!$E:$E,MATCH('2017 EPA Data'!$B3170,'Crosswalk Particulates'!$D:$D,0))</f>
        <v>0</v>
      </c>
      <c r="H3170" s="96">
        <f t="shared" si="49"/>
        <v>0</v>
      </c>
    </row>
    <row r="3171" spans="1:8" hidden="1">
      <c r="A3171" s="73" t="s">
        <v>2529</v>
      </c>
      <c r="B3171" s="73" t="s">
        <v>2732</v>
      </c>
      <c r="D3171" s="86">
        <v>241.59213894269499</v>
      </c>
      <c r="E3171" s="73" t="s">
        <v>2522</v>
      </c>
      <c r="F3171" s="79" t="str">
        <f>INDEX('Crosswalk Particulates'!$B:$B,MATCH('2017 EPA Data'!A3171,'Crosswalk Particulates'!$A:$A,0))</f>
        <v>Other-EPA</v>
      </c>
      <c r="G3171" s="84">
        <f>INDEX('Crosswalk Particulates'!$E:$E,MATCH('2017 EPA Data'!$B3171,'Crosswalk Particulates'!$D:$D,0))</f>
        <v>0</v>
      </c>
      <c r="H3171" s="96">
        <f t="shared" si="49"/>
        <v>219168962.3995927</v>
      </c>
    </row>
    <row r="3172" spans="1:8" hidden="1">
      <c r="A3172" s="73" t="s">
        <v>2538</v>
      </c>
      <c r="B3172" s="73" t="s">
        <v>2720</v>
      </c>
      <c r="C3172" s="73" t="s">
        <v>2517</v>
      </c>
      <c r="D3172" s="86">
        <v>241.212225319</v>
      </c>
      <c r="E3172" s="73" t="s">
        <v>2518</v>
      </c>
      <c r="F3172" s="79" t="str">
        <f>INDEX('Crosswalk Particulates'!$B:$B,MATCH('2017 EPA Data'!A3172,'Crosswalk Particulates'!$A:$A,0))</f>
        <v>process-other-industry</v>
      </c>
      <c r="G3172" s="84">
        <f>INDEX('Crosswalk Particulates'!$E:$E,MATCH('2017 EPA Data'!$B3172,'Crosswalk Particulates'!$D:$D,0))</f>
        <v>0</v>
      </c>
      <c r="H3172" s="96">
        <f t="shared" si="49"/>
        <v>0</v>
      </c>
    </row>
    <row r="3173" spans="1:8" hidden="1">
      <c r="A3173" s="73" t="s">
        <v>2692</v>
      </c>
      <c r="B3173" s="73" t="s">
        <v>2728</v>
      </c>
      <c r="C3173" s="73" t="s">
        <v>2517</v>
      </c>
      <c r="D3173" s="86">
        <v>240.93839391114531</v>
      </c>
      <c r="E3173" s="73" t="s">
        <v>2518</v>
      </c>
      <c r="F3173" s="79" t="str">
        <f>INDEX('Crosswalk Particulates'!$B:$B,MATCH('2017 EPA Data'!A3173,'Crosswalk Particulates'!$A:$A,0))</f>
        <v>Residential Buildings Sector</v>
      </c>
      <c r="G3173" s="84">
        <f>INDEX('Crosswalk Particulates'!$E:$E,MATCH('2017 EPA Data'!$B3173,'Crosswalk Particulates'!$D:$D,0))</f>
        <v>0</v>
      </c>
      <c r="H3173" s="96">
        <f t="shared" si="49"/>
        <v>0</v>
      </c>
    </row>
    <row r="3174" spans="1:8" hidden="1">
      <c r="A3174" s="73" t="s">
        <v>2619</v>
      </c>
      <c r="B3174" s="73" t="s">
        <v>2732</v>
      </c>
      <c r="D3174" s="86">
        <v>240.52900038658095</v>
      </c>
      <c r="E3174" s="73" t="s">
        <v>2522</v>
      </c>
      <c r="F3174" s="79" t="str">
        <f>INDEX('Crosswalk Particulates'!$B:$B,MATCH('2017 EPA Data'!A3174,'Crosswalk Particulates'!$A:$A,0))</f>
        <v>process-iron and steel-industry</v>
      </c>
      <c r="G3174" s="84">
        <f>INDEX('Crosswalk Particulates'!$E:$E,MATCH('2017 EPA Data'!$B3174,'Crosswalk Particulates'!$D:$D,0))</f>
        <v>0</v>
      </c>
      <c r="H3174" s="96">
        <f t="shared" si="49"/>
        <v>218204498.17799073</v>
      </c>
    </row>
    <row r="3175" spans="1:8" hidden="1">
      <c r="A3175" s="73" t="s">
        <v>2602</v>
      </c>
      <c r="B3175" s="73" t="s">
        <v>2650</v>
      </c>
      <c r="C3175" s="73" t="s">
        <v>2517</v>
      </c>
      <c r="D3175" s="86">
        <v>240.35690550000001</v>
      </c>
      <c r="E3175" s="73" t="s">
        <v>2518</v>
      </c>
      <c r="F3175" s="79" t="str">
        <f>INDEX('Crosswalk Particulates'!$B:$B,MATCH('2017 EPA Data'!A3175,'Crosswalk Particulates'!$A:$A,0))</f>
        <v>process-other-industry</v>
      </c>
      <c r="G3175" s="84">
        <f>INDEX('Crosswalk Particulates'!$E:$E,MATCH('2017 EPA Data'!$B3175,'Crosswalk Particulates'!$D:$D,0))</f>
        <v>0</v>
      </c>
      <c r="H3175" s="96">
        <f t="shared" si="49"/>
        <v>0</v>
      </c>
    </row>
    <row r="3176" spans="1:8" hidden="1">
      <c r="A3176" s="73" t="s">
        <v>2555</v>
      </c>
      <c r="B3176" s="73" t="s">
        <v>2642</v>
      </c>
      <c r="C3176" s="73" t="s">
        <v>2517</v>
      </c>
      <c r="D3176" s="86">
        <v>240</v>
      </c>
      <c r="E3176" s="73" t="s">
        <v>2518</v>
      </c>
      <c r="F3176" s="79" t="str">
        <f>INDEX('Crosswalk Particulates'!$B:$B,MATCH('2017 EPA Data'!A3176,'Crosswalk Particulates'!$A:$A,0))</f>
        <v>process-other-industry</v>
      </c>
      <c r="G3176" s="84">
        <f>INDEX('Crosswalk Particulates'!$E:$E,MATCH('2017 EPA Data'!$B3176,'Crosswalk Particulates'!$D:$D,0))</f>
        <v>0</v>
      </c>
      <c r="H3176" s="96">
        <f t="shared" si="49"/>
        <v>0</v>
      </c>
    </row>
    <row r="3177" spans="1:8" hidden="1">
      <c r="A3177" s="73" t="s">
        <v>2629</v>
      </c>
      <c r="B3177" s="73" t="s">
        <v>2646</v>
      </c>
      <c r="C3177" s="73" t="s">
        <v>2517</v>
      </c>
      <c r="D3177" s="86">
        <v>239.6977100084286</v>
      </c>
      <c r="E3177" s="73" t="s">
        <v>2518</v>
      </c>
      <c r="F3177" s="79" t="str">
        <f>INDEX('Crosswalk Particulates'!$B:$B,MATCH('2017 EPA Data'!A3177,'Crosswalk Particulates'!$A:$A,0))</f>
        <v>industry-fuel-oil</v>
      </c>
      <c r="G3177" s="84">
        <f>INDEX('Crosswalk Particulates'!$E:$E,MATCH('2017 EPA Data'!$B3177,'Crosswalk Particulates'!$D:$D,0))</f>
        <v>0</v>
      </c>
      <c r="H3177" s="96">
        <f t="shared" si="49"/>
        <v>0</v>
      </c>
    </row>
    <row r="3178" spans="1:8" hidden="1">
      <c r="A3178" s="73" t="s">
        <v>2584</v>
      </c>
      <c r="B3178" s="73" t="s">
        <v>2694</v>
      </c>
      <c r="C3178" s="73" t="s">
        <v>2517</v>
      </c>
      <c r="D3178" s="86">
        <v>238.98367766726801</v>
      </c>
      <c r="E3178" s="73" t="s">
        <v>2518</v>
      </c>
      <c r="F3178" s="79" t="str">
        <f>INDEX('Crosswalk Particulates'!$B:$B,MATCH('2017 EPA Data'!A3178,'Crosswalk Particulates'!$A:$A,0))</f>
        <v>Electricity Sector</v>
      </c>
      <c r="G3178" s="84">
        <f>INDEX('Crosswalk Particulates'!$E:$E,MATCH('2017 EPA Data'!$B3178,'Crosswalk Particulates'!$D:$D,0))</f>
        <v>0</v>
      </c>
      <c r="H3178" s="96">
        <f t="shared" si="49"/>
        <v>0</v>
      </c>
    </row>
    <row r="3179" spans="1:8" hidden="1">
      <c r="A3179" s="73" t="s">
        <v>2584</v>
      </c>
      <c r="B3179" s="73" t="s">
        <v>2628</v>
      </c>
      <c r="C3179" s="73" t="s">
        <v>2517</v>
      </c>
      <c r="D3179" s="86">
        <v>238.68215889707199</v>
      </c>
      <c r="E3179" s="73" t="s">
        <v>2518</v>
      </c>
      <c r="F3179" s="79" t="str">
        <f>INDEX('Crosswalk Particulates'!$B:$B,MATCH('2017 EPA Data'!A3179,'Crosswalk Particulates'!$A:$A,0))</f>
        <v>Electricity Sector</v>
      </c>
      <c r="G3179" s="84">
        <f>INDEX('Crosswalk Particulates'!$E:$E,MATCH('2017 EPA Data'!$B3179,'Crosswalk Particulates'!$D:$D,0))</f>
        <v>0</v>
      </c>
      <c r="H3179" s="96">
        <f t="shared" si="49"/>
        <v>0</v>
      </c>
    </row>
    <row r="3180" spans="1:8" hidden="1">
      <c r="A3180" s="73" t="s">
        <v>2664</v>
      </c>
      <c r="B3180" s="73" t="s">
        <v>2561</v>
      </c>
      <c r="C3180" s="73" t="s">
        <v>2517</v>
      </c>
      <c r="D3180" s="86">
        <v>238</v>
      </c>
      <c r="E3180" s="73" t="s">
        <v>2518</v>
      </c>
      <c r="F3180" s="79" t="str">
        <f>INDEX('Crosswalk Particulates'!$B:$B,MATCH('2017 EPA Data'!A3180,'Crosswalk Particulates'!$A:$A,0))</f>
        <v>Commercial Buildings Sector</v>
      </c>
      <c r="G3180" s="84">
        <f>INDEX('Crosswalk Particulates'!$E:$E,MATCH('2017 EPA Data'!$B3180,'Crosswalk Particulates'!$D:$D,0))</f>
        <v>0</v>
      </c>
      <c r="H3180" s="96">
        <f t="shared" si="49"/>
        <v>0</v>
      </c>
    </row>
    <row r="3181" spans="1:8" hidden="1">
      <c r="A3181" s="73" t="s">
        <v>2582</v>
      </c>
      <c r="B3181" s="73" t="s">
        <v>2606</v>
      </c>
      <c r="C3181" s="73" t="s">
        <v>2517</v>
      </c>
      <c r="D3181" s="86">
        <v>237.07737670399999</v>
      </c>
      <c r="E3181" s="73" t="s">
        <v>2518</v>
      </c>
      <c r="F3181" s="79" t="str">
        <f>INDEX('Crosswalk Particulates'!$B:$B,MATCH('2017 EPA Data'!A3181,'Crosswalk Particulates'!$A:$A,0))</f>
        <v>Commercial Buildings Sector</v>
      </c>
      <c r="G3181" s="84">
        <f>INDEX('Crosswalk Particulates'!$E:$E,MATCH('2017 EPA Data'!$B3181,'Crosswalk Particulates'!$D:$D,0))</f>
        <v>0</v>
      </c>
      <c r="H3181" s="96">
        <f t="shared" si="49"/>
        <v>0</v>
      </c>
    </row>
    <row r="3182" spans="1:8" hidden="1">
      <c r="A3182" s="73" t="s">
        <v>2655</v>
      </c>
      <c r="B3182" s="73" t="s">
        <v>2719</v>
      </c>
      <c r="C3182" s="73" t="s">
        <v>2517</v>
      </c>
      <c r="D3182" s="86">
        <v>236.0018481085026</v>
      </c>
      <c r="E3182" s="73" t="s">
        <v>2518</v>
      </c>
      <c r="F3182" s="79" t="str">
        <f>INDEX('Crosswalk Particulates'!$B:$B,MATCH('2017 EPA Data'!A3182,'Crosswalk Particulates'!$A:$A,0))</f>
        <v>Commercial Buildings Sector</v>
      </c>
      <c r="G3182" s="84">
        <f>INDEX('Crosswalk Particulates'!$E:$E,MATCH('2017 EPA Data'!$B3182,'Crosswalk Particulates'!$D:$D,0))</f>
        <v>0</v>
      </c>
      <c r="H3182" s="96">
        <f t="shared" si="49"/>
        <v>0</v>
      </c>
    </row>
    <row r="3183" spans="1:8" hidden="1">
      <c r="A3183" s="73" t="s">
        <v>2519</v>
      </c>
      <c r="B3183" s="73" t="s">
        <v>2779</v>
      </c>
      <c r="C3183" s="73" t="s">
        <v>2517</v>
      </c>
      <c r="D3183" s="86">
        <v>235.93637980119999</v>
      </c>
      <c r="E3183" s="73" t="s">
        <v>2518</v>
      </c>
      <c r="F3183" s="79" t="str">
        <f>INDEX('Crosswalk Particulates'!$B:$B,MATCH('2017 EPA Data'!A3183,'Crosswalk Particulates'!$A:$A,0))</f>
        <v>process-other-industry</v>
      </c>
      <c r="G3183" s="84">
        <f>INDEX('Crosswalk Particulates'!$E:$E,MATCH('2017 EPA Data'!$B3183,'Crosswalk Particulates'!$D:$D,0))</f>
        <v>0</v>
      </c>
      <c r="H3183" s="96">
        <f t="shared" si="49"/>
        <v>0</v>
      </c>
    </row>
    <row r="3184" spans="1:8" hidden="1">
      <c r="A3184" s="73" t="s">
        <v>2559</v>
      </c>
      <c r="B3184" s="73" t="s">
        <v>2779</v>
      </c>
      <c r="C3184" s="73" t="s">
        <v>2517</v>
      </c>
      <c r="D3184" s="86">
        <v>234.34218606224502</v>
      </c>
      <c r="E3184" s="73" t="s">
        <v>2518</v>
      </c>
      <c r="F3184" s="79" t="str">
        <f>INDEX('Crosswalk Particulates'!$B:$B,MATCH('2017 EPA Data'!A3184,'Crosswalk Particulates'!$A:$A,0))</f>
        <v>process-waste-industry</v>
      </c>
      <c r="G3184" s="84">
        <f>INDEX('Crosswalk Particulates'!$E:$E,MATCH('2017 EPA Data'!$B3184,'Crosswalk Particulates'!$D:$D,0))</f>
        <v>0</v>
      </c>
      <c r="H3184" s="96">
        <f t="shared" si="49"/>
        <v>0</v>
      </c>
    </row>
    <row r="3185" spans="1:8" hidden="1">
      <c r="A3185" s="73" t="s">
        <v>2631</v>
      </c>
      <c r="B3185" s="73" t="s">
        <v>2622</v>
      </c>
      <c r="C3185" s="73" t="s">
        <v>2623</v>
      </c>
      <c r="D3185" s="86">
        <v>234.05757513862</v>
      </c>
      <c r="E3185" s="73" t="s">
        <v>2518</v>
      </c>
      <c r="F3185" s="79" t="str">
        <f>INDEX('Crosswalk Particulates'!$B:$B,MATCH('2017 EPA Data'!A3185,'Crosswalk Particulates'!$A:$A,0))</f>
        <v>Residential Buildings Sector</v>
      </c>
      <c r="G3185" s="84">
        <f>INDEX('Crosswalk Particulates'!$E:$E,MATCH('2017 EPA Data'!$B3185,'Crosswalk Particulates'!$D:$D,0))</f>
        <v>0</v>
      </c>
      <c r="H3185" s="96">
        <f t="shared" si="49"/>
        <v>0</v>
      </c>
    </row>
    <row r="3186" spans="1:8" hidden="1">
      <c r="A3186" s="73" t="s">
        <v>2669</v>
      </c>
      <c r="B3186" s="73" t="s">
        <v>2678</v>
      </c>
      <c r="C3186" s="73" t="s">
        <v>2517</v>
      </c>
      <c r="D3186" s="86">
        <v>234</v>
      </c>
      <c r="E3186" s="73" t="s">
        <v>2518</v>
      </c>
      <c r="F3186" s="79" t="str">
        <f>INDEX('Crosswalk Particulates'!$B:$B,MATCH('2017 EPA Data'!A3186,'Crosswalk Particulates'!$A:$A,0))</f>
        <v>Commercial Buildings Sector</v>
      </c>
      <c r="G3186" s="84">
        <f>INDEX('Crosswalk Particulates'!$E:$E,MATCH('2017 EPA Data'!$B3186,'Crosswalk Particulates'!$D:$D,0))</f>
        <v>0</v>
      </c>
      <c r="H3186" s="96">
        <f t="shared" si="49"/>
        <v>0</v>
      </c>
    </row>
    <row r="3187" spans="1:8" hidden="1">
      <c r="A3187" s="73" t="s">
        <v>2649</v>
      </c>
      <c r="B3187" s="73" t="s">
        <v>2689</v>
      </c>
      <c r="C3187" s="73" t="s">
        <v>2517</v>
      </c>
      <c r="D3187" s="86">
        <v>233.8</v>
      </c>
      <c r="E3187" s="73" t="s">
        <v>2518</v>
      </c>
      <c r="F3187" s="79" t="str">
        <f>INDEX('Crosswalk Particulates'!$B:$B,MATCH('2017 EPA Data'!A3187,'Crosswalk Particulates'!$A:$A,0))</f>
        <v>Electricity Sector</v>
      </c>
      <c r="G3187" s="84">
        <f>INDEX('Crosswalk Particulates'!$E:$E,MATCH('2017 EPA Data'!$B3187,'Crosswalk Particulates'!$D:$D,0))</f>
        <v>0</v>
      </c>
      <c r="H3187" s="96">
        <f t="shared" si="49"/>
        <v>0</v>
      </c>
    </row>
    <row r="3188" spans="1:8" hidden="1">
      <c r="A3188" s="73" t="s">
        <v>2669</v>
      </c>
      <c r="B3188" s="73" t="s">
        <v>2571</v>
      </c>
      <c r="C3188" s="73" t="s">
        <v>2517</v>
      </c>
      <c r="D3188" s="86">
        <v>233.70132000000001</v>
      </c>
      <c r="E3188" s="73" t="s">
        <v>2518</v>
      </c>
      <c r="F3188" s="79" t="str">
        <f>INDEX('Crosswalk Particulates'!$B:$B,MATCH('2017 EPA Data'!A3188,'Crosswalk Particulates'!$A:$A,0))</f>
        <v>Commercial Buildings Sector</v>
      </c>
      <c r="G3188" s="84">
        <f>INDEX('Crosswalk Particulates'!$E:$E,MATCH('2017 EPA Data'!$B3188,'Crosswalk Particulates'!$D:$D,0))</f>
        <v>0</v>
      </c>
      <c r="H3188" s="96">
        <f t="shared" si="49"/>
        <v>0</v>
      </c>
    </row>
    <row r="3189" spans="1:8" hidden="1">
      <c r="A3189" s="73" t="s">
        <v>2542</v>
      </c>
      <c r="B3189" s="73" t="s">
        <v>2637</v>
      </c>
      <c r="C3189" s="73" t="s">
        <v>2517</v>
      </c>
      <c r="D3189" s="86">
        <v>232.60445043207588</v>
      </c>
      <c r="E3189" s="73" t="s">
        <v>2518</v>
      </c>
      <c r="F3189" s="79" t="str">
        <f>INDEX('Crosswalk Particulates'!$B:$B,MATCH('2017 EPA Data'!A3189,'Crosswalk Particulates'!$A:$A,0))</f>
        <v>process-ngps-industry</v>
      </c>
      <c r="G3189" s="84">
        <f>INDEX('Crosswalk Particulates'!$E:$E,MATCH('2017 EPA Data'!$B3189,'Crosswalk Particulates'!$D:$D,0))</f>
        <v>0</v>
      </c>
      <c r="H3189" s="96">
        <f t="shared" si="49"/>
        <v>0</v>
      </c>
    </row>
    <row r="3190" spans="1:8" hidden="1">
      <c r="A3190" s="73" t="s">
        <v>2555</v>
      </c>
      <c r="B3190" s="73" t="s">
        <v>2674</v>
      </c>
      <c r="C3190" s="73" t="s">
        <v>2517</v>
      </c>
      <c r="D3190" s="86">
        <v>232.36</v>
      </c>
      <c r="E3190" s="73" t="s">
        <v>2518</v>
      </c>
      <c r="F3190" s="79" t="str">
        <f>INDEX('Crosswalk Particulates'!$B:$B,MATCH('2017 EPA Data'!A3190,'Crosswalk Particulates'!$A:$A,0))</f>
        <v>process-other-industry</v>
      </c>
      <c r="G3190" s="84">
        <f>INDEX('Crosswalk Particulates'!$E:$E,MATCH('2017 EPA Data'!$B3190,'Crosswalk Particulates'!$D:$D,0))</f>
        <v>0</v>
      </c>
      <c r="H3190" s="96">
        <f t="shared" si="49"/>
        <v>0</v>
      </c>
    </row>
    <row r="3191" spans="1:8" hidden="1">
      <c r="A3191" s="73" t="s">
        <v>2664</v>
      </c>
      <c r="B3191" s="73" t="s">
        <v>2605</v>
      </c>
      <c r="C3191" s="73" t="s">
        <v>2557</v>
      </c>
      <c r="D3191" s="86">
        <v>231.79661551812487</v>
      </c>
      <c r="E3191" s="73" t="s">
        <v>2522</v>
      </c>
      <c r="F3191" s="79" t="str">
        <f>INDEX('Crosswalk Particulates'!$B:$B,MATCH('2017 EPA Data'!A3191,'Crosswalk Particulates'!$A:$A,0))</f>
        <v>Commercial Buildings Sector</v>
      </c>
      <c r="G3191" s="84">
        <f>INDEX('Crosswalk Particulates'!$E:$E,MATCH('2017 EPA Data'!$B3191,'Crosswalk Particulates'!$D:$D,0))</f>
        <v>0</v>
      </c>
      <c r="H3191" s="96">
        <f t="shared" si="49"/>
        <v>210282602.46040124</v>
      </c>
    </row>
    <row r="3192" spans="1:8" hidden="1">
      <c r="A3192" s="73" t="s">
        <v>2600</v>
      </c>
      <c r="B3192" s="73" t="s">
        <v>2763</v>
      </c>
      <c r="C3192" s="73" t="s">
        <v>2517</v>
      </c>
      <c r="D3192" s="86">
        <v>230.45481477715879</v>
      </c>
      <c r="E3192" s="73" t="s">
        <v>2518</v>
      </c>
      <c r="F3192" s="79" t="str">
        <f>INDEX('Crosswalk Particulates'!$B:$B,MATCH('2017 EPA Data'!A3192,'Crosswalk Particulates'!$A:$A,0))</f>
        <v>industry-fuel-biomass</v>
      </c>
      <c r="G3192" s="84">
        <f>INDEX('Crosswalk Particulates'!$E:$E,MATCH('2017 EPA Data'!$B3192,'Crosswalk Particulates'!$D:$D,0))</f>
        <v>0</v>
      </c>
      <c r="H3192" s="96">
        <f t="shared" si="49"/>
        <v>0</v>
      </c>
    </row>
    <row r="3193" spans="1:8" hidden="1">
      <c r="A3193" s="73" t="s">
        <v>2665</v>
      </c>
      <c r="B3193" s="73" t="s">
        <v>2726</v>
      </c>
      <c r="C3193" s="73" t="s">
        <v>2517</v>
      </c>
      <c r="D3193" s="86">
        <v>230.16153368439129</v>
      </c>
      <c r="E3193" s="73" t="s">
        <v>2518</v>
      </c>
      <c r="F3193" s="79" t="str">
        <f>INDEX('Crosswalk Particulates'!$B:$B,MATCH('2017 EPA Data'!A3193,'Crosswalk Particulates'!$A:$A,0))</f>
        <v>Commercial Buildings Sector</v>
      </c>
      <c r="G3193" s="84">
        <f>INDEX('Crosswalk Particulates'!$E:$E,MATCH('2017 EPA Data'!$B3193,'Crosswalk Particulates'!$D:$D,0))</f>
        <v>0</v>
      </c>
      <c r="H3193" s="96">
        <f t="shared" si="49"/>
        <v>0</v>
      </c>
    </row>
    <row r="3194" spans="1:8" hidden="1">
      <c r="A3194" s="73" t="s">
        <v>2586</v>
      </c>
      <c r="B3194" s="73" t="s">
        <v>2700</v>
      </c>
      <c r="C3194" s="73" t="s">
        <v>2517</v>
      </c>
      <c r="D3194" s="86">
        <v>230.07597920000001</v>
      </c>
      <c r="E3194" s="73" t="s">
        <v>2518</v>
      </c>
      <c r="F3194" s="79" t="str">
        <f>INDEX('Crosswalk Particulates'!$B:$B,MATCH('2017 EPA Data'!A3194,'Crosswalk Particulates'!$A:$A,0))</f>
        <v>process-other-industry</v>
      </c>
      <c r="G3194" s="84">
        <f>INDEX('Crosswalk Particulates'!$E:$E,MATCH('2017 EPA Data'!$B3194,'Crosswalk Particulates'!$D:$D,0))</f>
        <v>0</v>
      </c>
      <c r="H3194" s="96">
        <f t="shared" si="49"/>
        <v>0</v>
      </c>
    </row>
    <row r="3195" spans="1:8" hidden="1">
      <c r="A3195" s="73" t="s">
        <v>2581</v>
      </c>
      <c r="B3195" s="73" t="s">
        <v>2594</v>
      </c>
      <c r="C3195" s="73" t="s">
        <v>2517</v>
      </c>
      <c r="D3195" s="86">
        <v>230</v>
      </c>
      <c r="E3195" s="73" t="s">
        <v>2518</v>
      </c>
      <c r="F3195" s="79" t="str">
        <f>INDEX('Crosswalk Particulates'!$B:$B,MATCH('2017 EPA Data'!A3195,'Crosswalk Particulates'!$A:$A,0))</f>
        <v>Electricity Sector</v>
      </c>
      <c r="G3195" s="84">
        <f>INDEX('Crosswalk Particulates'!$E:$E,MATCH('2017 EPA Data'!$B3195,'Crosswalk Particulates'!$D:$D,0))</f>
        <v>0</v>
      </c>
      <c r="H3195" s="96">
        <f t="shared" si="49"/>
        <v>0</v>
      </c>
    </row>
    <row r="3196" spans="1:8" hidden="1">
      <c r="A3196" s="73" t="s">
        <v>2592</v>
      </c>
      <c r="B3196" s="73" t="s">
        <v>2760</v>
      </c>
      <c r="C3196" s="73" t="s">
        <v>2517</v>
      </c>
      <c r="D3196" s="86">
        <v>229.7300213394</v>
      </c>
      <c r="E3196" s="73" t="s">
        <v>2518</v>
      </c>
      <c r="F3196" s="79" t="str">
        <f>INDEX('Crosswalk Particulates'!$B:$B,MATCH('2017 EPA Data'!A3196,'Crosswalk Particulates'!$A:$A,0))</f>
        <v>process-ngps-industry</v>
      </c>
      <c r="G3196" s="84">
        <f>INDEX('Crosswalk Particulates'!$E:$E,MATCH('2017 EPA Data'!$B3196,'Crosswalk Particulates'!$D:$D,0))</f>
        <v>0</v>
      </c>
      <c r="H3196" s="96">
        <f t="shared" si="49"/>
        <v>0</v>
      </c>
    </row>
    <row r="3197" spans="1:8" hidden="1">
      <c r="A3197" s="73" t="s">
        <v>2600</v>
      </c>
      <c r="B3197" s="73" t="s">
        <v>2698</v>
      </c>
      <c r="C3197" s="73" t="s">
        <v>2521</v>
      </c>
      <c r="D3197" s="86">
        <v>229.49002906000001</v>
      </c>
      <c r="E3197" s="73" t="s">
        <v>2522</v>
      </c>
      <c r="F3197" s="79" t="str">
        <f>INDEX('Crosswalk Particulates'!$B:$B,MATCH('2017 EPA Data'!A3197,'Crosswalk Particulates'!$A:$A,0))</f>
        <v>industry-fuel-biomass</v>
      </c>
      <c r="G3197" s="84" t="str">
        <f>INDEX('Crosswalk Particulates'!$E:$E,MATCH('2017 EPA Data'!$B3197,'Crosswalk Particulates'!$D:$D,0))</f>
        <v>N2O</v>
      </c>
      <c r="H3197" s="96">
        <f t="shared" si="49"/>
        <v>208190099.93558985</v>
      </c>
    </row>
    <row r="3198" spans="1:8" hidden="1">
      <c r="A3198" s="73" t="s">
        <v>2563</v>
      </c>
      <c r="B3198" s="73" t="s">
        <v>2726</v>
      </c>
      <c r="C3198" s="73" t="s">
        <v>2517</v>
      </c>
      <c r="D3198" s="86">
        <v>229.29435461234709</v>
      </c>
      <c r="E3198" s="73" t="s">
        <v>2518</v>
      </c>
      <c r="F3198" s="79" t="str">
        <f>INDEX('Crosswalk Particulates'!$B:$B,MATCH('2017 EPA Data'!A3198,'Crosswalk Particulates'!$A:$A,0))</f>
        <v>Other-EPA</v>
      </c>
      <c r="G3198" s="84">
        <f>INDEX('Crosswalk Particulates'!$E:$E,MATCH('2017 EPA Data'!$B3198,'Crosswalk Particulates'!$D:$D,0))</f>
        <v>0</v>
      </c>
      <c r="H3198" s="96">
        <f t="shared" si="49"/>
        <v>0</v>
      </c>
    </row>
    <row r="3199" spans="1:8" hidden="1">
      <c r="A3199" s="73" t="s">
        <v>2559</v>
      </c>
      <c r="B3199" s="73" t="s">
        <v>2744</v>
      </c>
      <c r="C3199" s="73" t="s">
        <v>2517</v>
      </c>
      <c r="D3199" s="86">
        <v>228.32570013</v>
      </c>
      <c r="E3199" s="73" t="s">
        <v>2518</v>
      </c>
      <c r="F3199" s="79" t="str">
        <f>INDEX('Crosswalk Particulates'!$B:$B,MATCH('2017 EPA Data'!A3199,'Crosswalk Particulates'!$A:$A,0))</f>
        <v>process-waste-industry</v>
      </c>
      <c r="G3199" s="84">
        <f>INDEX('Crosswalk Particulates'!$E:$E,MATCH('2017 EPA Data'!$B3199,'Crosswalk Particulates'!$D:$D,0))</f>
        <v>0</v>
      </c>
      <c r="H3199" s="96">
        <f t="shared" si="49"/>
        <v>0</v>
      </c>
    </row>
    <row r="3200" spans="1:8" hidden="1">
      <c r="A3200" s="73" t="s">
        <v>2664</v>
      </c>
      <c r="B3200" s="73" t="s">
        <v>2751</v>
      </c>
      <c r="C3200" s="73" t="s">
        <v>2517</v>
      </c>
      <c r="D3200" s="86">
        <v>227.70170820783162</v>
      </c>
      <c r="E3200" s="73" t="s">
        <v>2518</v>
      </c>
      <c r="F3200" s="79" t="str">
        <f>INDEX('Crosswalk Particulates'!$B:$B,MATCH('2017 EPA Data'!A3200,'Crosswalk Particulates'!$A:$A,0))</f>
        <v>Commercial Buildings Sector</v>
      </c>
      <c r="G3200" s="84">
        <f>INDEX('Crosswalk Particulates'!$E:$E,MATCH('2017 EPA Data'!$B3200,'Crosswalk Particulates'!$D:$D,0))</f>
        <v>0</v>
      </c>
      <c r="H3200" s="96">
        <f t="shared" si="49"/>
        <v>0</v>
      </c>
    </row>
    <row r="3201" spans="1:8" hidden="1">
      <c r="A3201" s="73" t="s">
        <v>2592</v>
      </c>
      <c r="B3201" s="73" t="s">
        <v>2636</v>
      </c>
      <c r="C3201" s="73" t="s">
        <v>2517</v>
      </c>
      <c r="D3201" s="86">
        <v>227.523525807467</v>
      </c>
      <c r="E3201" s="73" t="s">
        <v>2518</v>
      </c>
      <c r="F3201" s="79" t="str">
        <f>INDEX('Crosswalk Particulates'!$B:$B,MATCH('2017 EPA Data'!A3201,'Crosswalk Particulates'!$A:$A,0))</f>
        <v>process-ngps-industry</v>
      </c>
      <c r="G3201" s="84">
        <f>INDEX('Crosswalk Particulates'!$E:$E,MATCH('2017 EPA Data'!$B3201,'Crosswalk Particulates'!$D:$D,0))</f>
        <v>0</v>
      </c>
      <c r="H3201" s="96">
        <f t="shared" si="49"/>
        <v>0</v>
      </c>
    </row>
    <row r="3202" spans="1:8" hidden="1">
      <c r="A3202" s="73" t="s">
        <v>2607</v>
      </c>
      <c r="B3202" s="73" t="s">
        <v>2715</v>
      </c>
      <c r="C3202" s="73" t="s">
        <v>2517</v>
      </c>
      <c r="D3202" s="86">
        <v>225.59381999999999</v>
      </c>
      <c r="E3202" s="73" t="s">
        <v>2518</v>
      </c>
      <c r="F3202" s="79" t="str">
        <f>INDEX('Crosswalk Particulates'!$B:$B,MATCH('2017 EPA Data'!A3202,'Crosswalk Particulates'!$A:$A,0))</f>
        <v>process-cement-industry</v>
      </c>
      <c r="G3202" s="84">
        <f>INDEX('Crosswalk Particulates'!$E:$E,MATCH('2017 EPA Data'!$B3202,'Crosswalk Particulates'!$D:$D,0))</f>
        <v>0</v>
      </c>
      <c r="H3202" s="96">
        <f t="shared" si="49"/>
        <v>0</v>
      </c>
    </row>
    <row r="3203" spans="1:8" hidden="1">
      <c r="A3203" s="73" t="s">
        <v>2549</v>
      </c>
      <c r="B3203" s="73" t="s">
        <v>2740</v>
      </c>
      <c r="C3203" s="73" t="s">
        <v>2517</v>
      </c>
      <c r="D3203" s="86">
        <v>225.45292333798216</v>
      </c>
      <c r="E3203" s="73" t="s">
        <v>2518</v>
      </c>
      <c r="F3203" s="79" t="str">
        <f>INDEX('Crosswalk Particulates'!$B:$B,MATCH('2017 EPA Data'!A3203,'Crosswalk Particulates'!$A:$A,0))</f>
        <v>Residential Buildings Sector</v>
      </c>
      <c r="G3203" s="84">
        <f>INDEX('Crosswalk Particulates'!$E:$E,MATCH('2017 EPA Data'!$B3203,'Crosswalk Particulates'!$D:$D,0))</f>
        <v>0</v>
      </c>
      <c r="H3203" s="96">
        <f t="shared" si="49"/>
        <v>0</v>
      </c>
    </row>
    <row r="3204" spans="1:8" hidden="1">
      <c r="A3204" s="73" t="s">
        <v>2565</v>
      </c>
      <c r="B3204" s="73" t="s">
        <v>2676</v>
      </c>
      <c r="C3204" s="73" t="s">
        <v>2517</v>
      </c>
      <c r="D3204" s="86">
        <v>225.09216000000001</v>
      </c>
      <c r="E3204" s="73" t="s">
        <v>2518</v>
      </c>
      <c r="F3204" s="79" t="str">
        <f>INDEX('Crosswalk Particulates'!$B:$B,MATCH('2017 EPA Data'!A3204,'Crosswalk Particulates'!$A:$A,0))</f>
        <v>Electricity Sector</v>
      </c>
      <c r="G3204" s="84">
        <f>INDEX('Crosswalk Particulates'!$E:$E,MATCH('2017 EPA Data'!$B3204,'Crosswalk Particulates'!$D:$D,0))</f>
        <v>0</v>
      </c>
      <c r="H3204" s="96">
        <f t="shared" ref="H3204:H3267" si="50">IF(E3204="TON",D3204/metricton_to_shortton,0)*10^6</f>
        <v>0</v>
      </c>
    </row>
    <row r="3205" spans="1:8" hidden="1">
      <c r="A3205" s="73" t="s">
        <v>2592</v>
      </c>
      <c r="B3205" s="73" t="s">
        <v>2703</v>
      </c>
      <c r="C3205" s="73" t="s">
        <v>2517</v>
      </c>
      <c r="D3205" s="86">
        <v>222.55</v>
      </c>
      <c r="E3205" s="73" t="s">
        <v>2518</v>
      </c>
      <c r="F3205" s="79" t="str">
        <f>INDEX('Crosswalk Particulates'!$B:$B,MATCH('2017 EPA Data'!A3205,'Crosswalk Particulates'!$A:$A,0))</f>
        <v>process-ngps-industry</v>
      </c>
      <c r="G3205" s="84">
        <f>INDEX('Crosswalk Particulates'!$E:$E,MATCH('2017 EPA Data'!$B3205,'Crosswalk Particulates'!$D:$D,0))</f>
        <v>0</v>
      </c>
      <c r="H3205" s="96">
        <f t="shared" si="50"/>
        <v>0</v>
      </c>
    </row>
    <row r="3206" spans="1:8" hidden="1">
      <c r="A3206" s="73" t="s">
        <v>2551</v>
      </c>
      <c r="B3206" s="73" t="s">
        <v>2689</v>
      </c>
      <c r="C3206" s="73" t="s">
        <v>2517</v>
      </c>
      <c r="D3206" s="86">
        <v>221.95849999999999</v>
      </c>
      <c r="E3206" s="73" t="s">
        <v>2518</v>
      </c>
      <c r="F3206" s="79" t="str">
        <f>INDEX('Crosswalk Particulates'!$B:$B,MATCH('2017 EPA Data'!A3206,'Crosswalk Particulates'!$A:$A,0))</f>
        <v>industry-fuel-natural gas</v>
      </c>
      <c r="G3206" s="84">
        <f>INDEX('Crosswalk Particulates'!$E:$E,MATCH('2017 EPA Data'!$B3206,'Crosswalk Particulates'!$D:$D,0))</f>
        <v>0</v>
      </c>
      <c r="H3206" s="96">
        <f t="shared" si="50"/>
        <v>0</v>
      </c>
    </row>
    <row r="3207" spans="1:8" hidden="1">
      <c r="A3207" s="73" t="s">
        <v>2669</v>
      </c>
      <c r="B3207" s="73" t="s">
        <v>2697</v>
      </c>
      <c r="C3207" s="73" t="s">
        <v>2517</v>
      </c>
      <c r="D3207" s="86">
        <v>218.62142597299999</v>
      </c>
      <c r="E3207" s="73" t="s">
        <v>2518</v>
      </c>
      <c r="F3207" s="79" t="str">
        <f>INDEX('Crosswalk Particulates'!$B:$B,MATCH('2017 EPA Data'!A3207,'Crosswalk Particulates'!$A:$A,0))</f>
        <v>Commercial Buildings Sector</v>
      </c>
      <c r="G3207" s="84">
        <f>INDEX('Crosswalk Particulates'!$E:$E,MATCH('2017 EPA Data'!$B3207,'Crosswalk Particulates'!$D:$D,0))</f>
        <v>0</v>
      </c>
      <c r="H3207" s="96">
        <f t="shared" si="50"/>
        <v>0</v>
      </c>
    </row>
    <row r="3208" spans="1:8" hidden="1">
      <c r="A3208" s="73" t="s">
        <v>2619</v>
      </c>
      <c r="B3208" s="73" t="s">
        <v>2548</v>
      </c>
      <c r="C3208" s="73" t="s">
        <v>2517</v>
      </c>
      <c r="D3208" s="86">
        <v>217.81059999999999</v>
      </c>
      <c r="E3208" s="73" t="s">
        <v>2518</v>
      </c>
      <c r="F3208" s="79" t="str">
        <f>INDEX('Crosswalk Particulates'!$B:$B,MATCH('2017 EPA Data'!A3208,'Crosswalk Particulates'!$A:$A,0))</f>
        <v>process-iron and steel-industry</v>
      </c>
      <c r="G3208" s="84">
        <f>INDEX('Crosswalk Particulates'!$E:$E,MATCH('2017 EPA Data'!$B3208,'Crosswalk Particulates'!$D:$D,0))</f>
        <v>0</v>
      </c>
      <c r="H3208" s="96">
        <f t="shared" si="50"/>
        <v>0</v>
      </c>
    </row>
    <row r="3209" spans="1:8" hidden="1">
      <c r="A3209" s="73" t="s">
        <v>2596</v>
      </c>
      <c r="B3209" s="73" t="s">
        <v>2725</v>
      </c>
      <c r="C3209" s="73" t="s">
        <v>2517</v>
      </c>
      <c r="D3209" s="86">
        <v>217.7705</v>
      </c>
      <c r="E3209" s="73" t="s">
        <v>2518</v>
      </c>
      <c r="F3209" s="79" t="str">
        <f>INDEX('Crosswalk Particulates'!$B:$B,MATCH('2017 EPA Data'!A3209,'Crosswalk Particulates'!$A:$A,0))</f>
        <v>industry-fuel-coal</v>
      </c>
      <c r="G3209" s="84">
        <f>INDEX('Crosswalk Particulates'!$E:$E,MATCH('2017 EPA Data'!$B3209,'Crosswalk Particulates'!$D:$D,0))</f>
        <v>0</v>
      </c>
      <c r="H3209" s="96">
        <f t="shared" si="50"/>
        <v>0</v>
      </c>
    </row>
    <row r="3210" spans="1:8" hidden="1">
      <c r="A3210" s="73" t="s">
        <v>2669</v>
      </c>
      <c r="B3210" s="73" t="s">
        <v>2630</v>
      </c>
      <c r="D3210" s="86">
        <v>217.2846999344421</v>
      </c>
      <c r="E3210" s="73" t="s">
        <v>2522</v>
      </c>
      <c r="F3210" s="79" t="str">
        <f>INDEX('Crosswalk Particulates'!$B:$B,MATCH('2017 EPA Data'!A3210,'Crosswalk Particulates'!$A:$A,0))</f>
        <v>Commercial Buildings Sector</v>
      </c>
      <c r="G3210" s="84">
        <f>INDEX('Crosswalk Particulates'!$E:$E,MATCH('2017 EPA Data'!$B3210,'Crosswalk Particulates'!$D:$D,0))</f>
        <v>0</v>
      </c>
      <c r="H3210" s="96">
        <f t="shared" si="50"/>
        <v>197117598.43822712</v>
      </c>
    </row>
    <row r="3211" spans="1:8" hidden="1">
      <c r="A3211" s="73" t="s">
        <v>2596</v>
      </c>
      <c r="B3211" s="73" t="s">
        <v>2620</v>
      </c>
      <c r="C3211" s="73" t="s">
        <v>2517</v>
      </c>
      <c r="D3211" s="86">
        <v>216.99778046132499</v>
      </c>
      <c r="E3211" s="73" t="s">
        <v>2518</v>
      </c>
      <c r="F3211" s="79" t="str">
        <f>INDEX('Crosswalk Particulates'!$B:$B,MATCH('2017 EPA Data'!A3211,'Crosswalk Particulates'!$A:$A,0))</f>
        <v>industry-fuel-coal</v>
      </c>
      <c r="G3211" s="84">
        <f>INDEX('Crosswalk Particulates'!$E:$E,MATCH('2017 EPA Data'!$B3211,'Crosswalk Particulates'!$D:$D,0))</f>
        <v>0</v>
      </c>
      <c r="H3211" s="96">
        <f t="shared" si="50"/>
        <v>0</v>
      </c>
    </row>
    <row r="3212" spans="1:8" hidden="1">
      <c r="A3212" s="73" t="s">
        <v>2632</v>
      </c>
      <c r="B3212" s="73" t="s">
        <v>2763</v>
      </c>
      <c r="C3212" s="73" t="s">
        <v>2517</v>
      </c>
      <c r="D3212" s="86">
        <v>215.34032461833991</v>
      </c>
      <c r="E3212" s="73" t="s">
        <v>2518</v>
      </c>
      <c r="F3212" s="79" t="str">
        <f>INDEX('Crosswalk Particulates'!$B:$B,MATCH('2017 EPA Data'!A3212,'Crosswalk Particulates'!$A:$A,0))</f>
        <v>industry-fuel-other</v>
      </c>
      <c r="G3212" s="84">
        <f>INDEX('Crosswalk Particulates'!$E:$E,MATCH('2017 EPA Data'!$B3212,'Crosswalk Particulates'!$D:$D,0))</f>
        <v>0</v>
      </c>
      <c r="H3212" s="96">
        <f t="shared" si="50"/>
        <v>0</v>
      </c>
    </row>
    <row r="3213" spans="1:8" hidden="1">
      <c r="A3213" s="73" t="s">
        <v>2542</v>
      </c>
      <c r="B3213" s="73" t="s">
        <v>2732</v>
      </c>
      <c r="D3213" s="86">
        <v>215.22222134626875</v>
      </c>
      <c r="E3213" s="73" t="s">
        <v>2522</v>
      </c>
      <c r="F3213" s="79" t="str">
        <f>INDEX('Crosswalk Particulates'!$B:$B,MATCH('2017 EPA Data'!A3213,'Crosswalk Particulates'!$A:$A,0))</f>
        <v>process-ngps-industry</v>
      </c>
      <c r="G3213" s="84">
        <f>INDEX('Crosswalk Particulates'!$E:$E,MATCH('2017 EPA Data'!$B3213,'Crosswalk Particulates'!$D:$D,0))</f>
        <v>0</v>
      </c>
      <c r="H3213" s="96">
        <f t="shared" si="50"/>
        <v>195246547.11131057</v>
      </c>
    </row>
    <row r="3214" spans="1:8" hidden="1">
      <c r="A3214" s="73" t="s">
        <v>2554</v>
      </c>
      <c r="B3214" s="73" t="s">
        <v>2716</v>
      </c>
      <c r="D3214" s="86">
        <v>214.35764963138064</v>
      </c>
      <c r="E3214" s="73" t="s">
        <v>2522</v>
      </c>
      <c r="F3214" s="79" t="str">
        <f>INDEX('Crosswalk Particulates'!$B:$B,MATCH('2017 EPA Data'!A3214,'Crosswalk Particulates'!$A:$A,0))</f>
        <v>Transportation Sector</v>
      </c>
      <c r="G3214" s="84" t="str">
        <f>INDEX('Crosswalk Particulates'!$E:$E,MATCH('2017 EPA Data'!$B3214,'Crosswalk Particulates'!$D:$D,0))</f>
        <v>BC</v>
      </c>
      <c r="H3214" s="96">
        <f t="shared" si="50"/>
        <v>194462219.91216686</v>
      </c>
    </row>
    <row r="3215" spans="1:8" hidden="1">
      <c r="A3215" s="73" t="s">
        <v>2607</v>
      </c>
      <c r="B3215" s="73" t="s">
        <v>2672</v>
      </c>
      <c r="C3215" s="73" t="s">
        <v>2517</v>
      </c>
      <c r="D3215" s="86">
        <v>213.51669999999999</v>
      </c>
      <c r="E3215" s="73" t="s">
        <v>2518</v>
      </c>
      <c r="F3215" s="79" t="str">
        <f>INDEX('Crosswalk Particulates'!$B:$B,MATCH('2017 EPA Data'!A3215,'Crosswalk Particulates'!$A:$A,0))</f>
        <v>process-cement-industry</v>
      </c>
      <c r="G3215" s="84">
        <f>INDEX('Crosswalk Particulates'!$E:$E,MATCH('2017 EPA Data'!$B3215,'Crosswalk Particulates'!$D:$D,0))</f>
        <v>0</v>
      </c>
      <c r="H3215" s="96">
        <f t="shared" si="50"/>
        <v>0</v>
      </c>
    </row>
    <row r="3216" spans="1:8" hidden="1">
      <c r="A3216" s="73" t="s">
        <v>2629</v>
      </c>
      <c r="B3216" s="73" t="s">
        <v>2683</v>
      </c>
      <c r="C3216" s="73" t="s">
        <v>2517</v>
      </c>
      <c r="D3216" s="86">
        <v>213</v>
      </c>
      <c r="E3216" s="73" t="s">
        <v>2518</v>
      </c>
      <c r="F3216" s="79" t="str">
        <f>INDEX('Crosswalk Particulates'!$B:$B,MATCH('2017 EPA Data'!A3216,'Crosswalk Particulates'!$A:$A,0))</f>
        <v>industry-fuel-oil</v>
      </c>
      <c r="G3216" s="84">
        <f>INDEX('Crosswalk Particulates'!$E:$E,MATCH('2017 EPA Data'!$B3216,'Crosswalk Particulates'!$D:$D,0))</f>
        <v>0</v>
      </c>
      <c r="H3216" s="96">
        <f t="shared" si="50"/>
        <v>0</v>
      </c>
    </row>
    <row r="3217" spans="1:8" hidden="1">
      <c r="A3217" s="73" t="s">
        <v>2559</v>
      </c>
      <c r="B3217" s="73" t="s">
        <v>2706</v>
      </c>
      <c r="C3217" s="73" t="s">
        <v>2517</v>
      </c>
      <c r="D3217" s="86">
        <v>212.87694901634001</v>
      </c>
      <c r="E3217" s="73" t="s">
        <v>2518</v>
      </c>
      <c r="F3217" s="79" t="str">
        <f>INDEX('Crosswalk Particulates'!$B:$B,MATCH('2017 EPA Data'!A3217,'Crosswalk Particulates'!$A:$A,0))</f>
        <v>process-waste-industry</v>
      </c>
      <c r="G3217" s="84">
        <f>INDEX('Crosswalk Particulates'!$E:$E,MATCH('2017 EPA Data'!$B3217,'Crosswalk Particulates'!$D:$D,0))</f>
        <v>0</v>
      </c>
      <c r="H3217" s="96">
        <f t="shared" si="50"/>
        <v>0</v>
      </c>
    </row>
    <row r="3218" spans="1:8" hidden="1">
      <c r="A3218" s="73" t="s">
        <v>2592</v>
      </c>
      <c r="B3218" s="73" t="s">
        <v>2707</v>
      </c>
      <c r="C3218" s="73" t="s">
        <v>2517</v>
      </c>
      <c r="D3218" s="86">
        <v>212.2388</v>
      </c>
      <c r="E3218" s="73" t="s">
        <v>2518</v>
      </c>
      <c r="F3218" s="79" t="str">
        <f>INDEX('Crosswalk Particulates'!$B:$B,MATCH('2017 EPA Data'!A3218,'Crosswalk Particulates'!$A:$A,0))</f>
        <v>process-ngps-industry</v>
      </c>
      <c r="G3218" s="84">
        <f>INDEX('Crosswalk Particulates'!$E:$E,MATCH('2017 EPA Data'!$B3218,'Crosswalk Particulates'!$D:$D,0))</f>
        <v>0</v>
      </c>
      <c r="H3218" s="96">
        <f t="shared" si="50"/>
        <v>0</v>
      </c>
    </row>
    <row r="3219" spans="1:8" hidden="1">
      <c r="A3219" s="73" t="s">
        <v>2629</v>
      </c>
      <c r="B3219" s="73" t="s">
        <v>2663</v>
      </c>
      <c r="C3219" s="73" t="s">
        <v>2517</v>
      </c>
      <c r="D3219" s="86">
        <v>211.6542426176</v>
      </c>
      <c r="E3219" s="73" t="s">
        <v>2518</v>
      </c>
      <c r="F3219" s="79" t="str">
        <f>INDEX('Crosswalk Particulates'!$B:$B,MATCH('2017 EPA Data'!A3219,'Crosswalk Particulates'!$A:$A,0))</f>
        <v>industry-fuel-oil</v>
      </c>
      <c r="G3219" s="84">
        <f>INDEX('Crosswalk Particulates'!$E:$E,MATCH('2017 EPA Data'!$B3219,'Crosswalk Particulates'!$D:$D,0))</f>
        <v>0</v>
      </c>
      <c r="H3219" s="96">
        <f t="shared" si="50"/>
        <v>0</v>
      </c>
    </row>
    <row r="3220" spans="1:8" hidden="1">
      <c r="A3220" s="73" t="s">
        <v>2559</v>
      </c>
      <c r="B3220" s="73" t="s">
        <v>2677</v>
      </c>
      <c r="C3220" s="73" t="s">
        <v>2517</v>
      </c>
      <c r="D3220" s="86">
        <v>210.26682064537999</v>
      </c>
      <c r="E3220" s="73" t="s">
        <v>2518</v>
      </c>
      <c r="F3220" s="79" t="str">
        <f>INDEX('Crosswalk Particulates'!$B:$B,MATCH('2017 EPA Data'!A3220,'Crosswalk Particulates'!$A:$A,0))</f>
        <v>process-waste-industry</v>
      </c>
      <c r="G3220" s="84">
        <f>INDEX('Crosswalk Particulates'!$E:$E,MATCH('2017 EPA Data'!$B3220,'Crosswalk Particulates'!$D:$D,0))</f>
        <v>0</v>
      </c>
      <c r="H3220" s="96">
        <f t="shared" si="50"/>
        <v>0</v>
      </c>
    </row>
    <row r="3221" spans="1:8" hidden="1">
      <c r="A3221" s="73" t="s">
        <v>2632</v>
      </c>
      <c r="B3221" s="73" t="s">
        <v>2639</v>
      </c>
      <c r="C3221" s="73" t="s">
        <v>2517</v>
      </c>
      <c r="D3221" s="86">
        <v>209.71944199999999</v>
      </c>
      <c r="E3221" s="73" t="s">
        <v>2518</v>
      </c>
      <c r="F3221" s="79" t="str">
        <f>INDEX('Crosswalk Particulates'!$B:$B,MATCH('2017 EPA Data'!A3221,'Crosswalk Particulates'!$A:$A,0))</f>
        <v>industry-fuel-other</v>
      </c>
      <c r="G3221" s="84">
        <f>INDEX('Crosswalk Particulates'!$E:$E,MATCH('2017 EPA Data'!$B3221,'Crosswalk Particulates'!$D:$D,0))</f>
        <v>0</v>
      </c>
      <c r="H3221" s="96">
        <f t="shared" si="50"/>
        <v>0</v>
      </c>
    </row>
    <row r="3222" spans="1:8" hidden="1">
      <c r="A3222" s="73" t="s">
        <v>2569</v>
      </c>
      <c r="B3222" s="73" t="s">
        <v>2622</v>
      </c>
      <c r="C3222" s="73" t="s">
        <v>2623</v>
      </c>
      <c r="D3222" s="86">
        <v>209.560535002004</v>
      </c>
      <c r="E3222" s="73" t="s">
        <v>2518</v>
      </c>
      <c r="F3222" s="79" t="str">
        <f>INDEX('Crosswalk Particulates'!$B:$B,MATCH('2017 EPA Data'!A3222,'Crosswalk Particulates'!$A:$A,0))</f>
        <v>Transportation Sector</v>
      </c>
      <c r="G3222" s="84">
        <f>INDEX('Crosswalk Particulates'!$E:$E,MATCH('2017 EPA Data'!$B3222,'Crosswalk Particulates'!$D:$D,0))</f>
        <v>0</v>
      </c>
      <c r="H3222" s="96">
        <f t="shared" si="50"/>
        <v>0</v>
      </c>
    </row>
    <row r="3223" spans="1:8" hidden="1">
      <c r="A3223" s="73" t="s">
        <v>2553</v>
      </c>
      <c r="B3223" s="73" t="s">
        <v>2683</v>
      </c>
      <c r="C3223" s="73" t="s">
        <v>2517</v>
      </c>
      <c r="D3223" s="86">
        <v>209.45169000000001</v>
      </c>
      <c r="E3223" s="73" t="s">
        <v>2518</v>
      </c>
      <c r="F3223" s="79" t="str">
        <f>INDEX('Crosswalk Particulates'!$B:$B,MATCH('2017 EPA Data'!A3223,'Crosswalk Particulates'!$A:$A,0))</f>
        <v>process-other-industry</v>
      </c>
      <c r="G3223" s="84">
        <f>INDEX('Crosswalk Particulates'!$E:$E,MATCH('2017 EPA Data'!$B3223,'Crosswalk Particulates'!$D:$D,0))</f>
        <v>0</v>
      </c>
      <c r="H3223" s="96">
        <f t="shared" si="50"/>
        <v>0</v>
      </c>
    </row>
    <row r="3224" spans="1:8" hidden="1">
      <c r="A3224" s="73" t="s">
        <v>2603</v>
      </c>
      <c r="B3224" s="73" t="s">
        <v>2659</v>
      </c>
      <c r="C3224" s="73" t="s">
        <v>2517</v>
      </c>
      <c r="D3224" s="86">
        <v>209.28584990225588</v>
      </c>
      <c r="E3224" s="73" t="s">
        <v>2518</v>
      </c>
      <c r="F3224" s="79" t="str">
        <f>INDEX('Crosswalk Particulates'!$B:$B,MATCH('2017 EPA Data'!A3224,'Crosswalk Particulates'!$A:$A,0))</f>
        <v>Transportation Sector</v>
      </c>
      <c r="G3224" s="84">
        <f>INDEX('Crosswalk Particulates'!$E:$E,MATCH('2017 EPA Data'!$B3224,'Crosswalk Particulates'!$D:$D,0))</f>
        <v>0</v>
      </c>
      <c r="H3224" s="96">
        <f t="shared" si="50"/>
        <v>0</v>
      </c>
    </row>
    <row r="3225" spans="1:8" hidden="1">
      <c r="A3225" s="73" t="s">
        <v>2586</v>
      </c>
      <c r="B3225" s="73" t="s">
        <v>2716</v>
      </c>
      <c r="D3225" s="86">
        <v>208.26925780023385</v>
      </c>
      <c r="E3225" s="73" t="s">
        <v>2522</v>
      </c>
      <c r="F3225" s="79" t="str">
        <f>INDEX('Crosswalk Particulates'!$B:$B,MATCH('2017 EPA Data'!A3225,'Crosswalk Particulates'!$A:$A,0))</f>
        <v>process-other-industry</v>
      </c>
      <c r="G3225" s="84" t="str">
        <f>INDEX('Crosswalk Particulates'!$E:$E,MATCH('2017 EPA Data'!$B3225,'Crosswalk Particulates'!$D:$D,0))</f>
        <v>BC</v>
      </c>
      <c r="H3225" s="96">
        <f t="shared" si="50"/>
        <v>188938917.18321878</v>
      </c>
    </row>
    <row r="3226" spans="1:8" hidden="1">
      <c r="A3226" s="73" t="s">
        <v>2581</v>
      </c>
      <c r="B3226" s="73" t="s">
        <v>2699</v>
      </c>
      <c r="C3226" s="73" t="s">
        <v>2517</v>
      </c>
      <c r="D3226" s="86">
        <v>207.83</v>
      </c>
      <c r="E3226" s="73" t="s">
        <v>2518</v>
      </c>
      <c r="F3226" s="79" t="str">
        <f>INDEX('Crosswalk Particulates'!$B:$B,MATCH('2017 EPA Data'!A3226,'Crosswalk Particulates'!$A:$A,0))</f>
        <v>Electricity Sector</v>
      </c>
      <c r="G3226" s="84">
        <f>INDEX('Crosswalk Particulates'!$E:$E,MATCH('2017 EPA Data'!$B3226,'Crosswalk Particulates'!$D:$D,0))</f>
        <v>0</v>
      </c>
      <c r="H3226" s="96">
        <f t="shared" si="50"/>
        <v>0</v>
      </c>
    </row>
    <row r="3227" spans="1:8" hidden="1">
      <c r="A3227" s="73" t="s">
        <v>2584</v>
      </c>
      <c r="B3227" s="73" t="s">
        <v>2698</v>
      </c>
      <c r="C3227" s="73" t="s">
        <v>2521</v>
      </c>
      <c r="D3227" s="86">
        <v>206.4528612</v>
      </c>
      <c r="E3227" s="73" t="s">
        <v>2522</v>
      </c>
      <c r="F3227" s="79" t="str">
        <f>INDEX('Crosswalk Particulates'!$B:$B,MATCH('2017 EPA Data'!A3227,'Crosswalk Particulates'!$A:$A,0))</f>
        <v>Electricity Sector</v>
      </c>
      <c r="G3227" s="84" t="str">
        <f>INDEX('Crosswalk Particulates'!$E:$E,MATCH('2017 EPA Data'!$B3227,'Crosswalk Particulates'!$D:$D,0))</f>
        <v>N2O</v>
      </c>
      <c r="H3227" s="96">
        <f t="shared" si="50"/>
        <v>187291107.9460406</v>
      </c>
    </row>
    <row r="3228" spans="1:8" hidden="1">
      <c r="A3228" s="73" t="s">
        <v>2664</v>
      </c>
      <c r="B3228" s="73" t="s">
        <v>2620</v>
      </c>
      <c r="C3228" s="73" t="s">
        <v>2517</v>
      </c>
      <c r="D3228" s="86">
        <v>206.31265481372364</v>
      </c>
      <c r="E3228" s="73" t="s">
        <v>2518</v>
      </c>
      <c r="F3228" s="79" t="str">
        <f>INDEX('Crosswalk Particulates'!$B:$B,MATCH('2017 EPA Data'!A3228,'Crosswalk Particulates'!$A:$A,0))</f>
        <v>Commercial Buildings Sector</v>
      </c>
      <c r="G3228" s="84">
        <f>INDEX('Crosswalk Particulates'!$E:$E,MATCH('2017 EPA Data'!$B3228,'Crosswalk Particulates'!$D:$D,0))</f>
        <v>0</v>
      </c>
      <c r="H3228" s="96">
        <f t="shared" si="50"/>
        <v>0</v>
      </c>
    </row>
    <row r="3229" spans="1:8" hidden="1">
      <c r="A3229" s="73" t="s">
        <v>2538</v>
      </c>
      <c r="B3229" s="73" t="s">
        <v>2713</v>
      </c>
      <c r="C3229" s="73" t="s">
        <v>2517</v>
      </c>
      <c r="D3229" s="86">
        <v>206.17259092437814</v>
      </c>
      <c r="E3229" s="73" t="s">
        <v>2518</v>
      </c>
      <c r="F3229" s="79" t="str">
        <f>INDEX('Crosswalk Particulates'!$B:$B,MATCH('2017 EPA Data'!A3229,'Crosswalk Particulates'!$A:$A,0))</f>
        <v>process-other-industry</v>
      </c>
      <c r="G3229" s="84">
        <f>INDEX('Crosswalk Particulates'!$E:$E,MATCH('2017 EPA Data'!$B3229,'Crosswalk Particulates'!$D:$D,0))</f>
        <v>0</v>
      </c>
      <c r="H3229" s="96">
        <f t="shared" si="50"/>
        <v>0</v>
      </c>
    </row>
    <row r="3230" spans="1:8" hidden="1">
      <c r="A3230" s="73" t="s">
        <v>2665</v>
      </c>
      <c r="B3230" s="73" t="s">
        <v>2621</v>
      </c>
      <c r="C3230" s="73" t="s">
        <v>2517</v>
      </c>
      <c r="D3230" s="86">
        <v>205.59843030342122</v>
      </c>
      <c r="E3230" s="73" t="s">
        <v>2518</v>
      </c>
      <c r="F3230" s="79" t="str">
        <f>INDEX('Crosswalk Particulates'!$B:$B,MATCH('2017 EPA Data'!A3230,'Crosswalk Particulates'!$A:$A,0))</f>
        <v>Commercial Buildings Sector</v>
      </c>
      <c r="G3230" s="84">
        <f>INDEX('Crosswalk Particulates'!$E:$E,MATCH('2017 EPA Data'!$B3230,'Crosswalk Particulates'!$D:$D,0))</f>
        <v>0</v>
      </c>
      <c r="H3230" s="96">
        <f t="shared" si="50"/>
        <v>0</v>
      </c>
    </row>
    <row r="3231" spans="1:8" hidden="1">
      <c r="A3231" s="73" t="s">
        <v>2655</v>
      </c>
      <c r="B3231" s="73" t="s">
        <v>2611</v>
      </c>
      <c r="C3231" s="73" t="s">
        <v>2517</v>
      </c>
      <c r="D3231" s="86">
        <v>205.56565090000001</v>
      </c>
      <c r="E3231" s="73" t="s">
        <v>2518</v>
      </c>
      <c r="F3231" s="79" t="str">
        <f>INDEX('Crosswalk Particulates'!$B:$B,MATCH('2017 EPA Data'!A3231,'Crosswalk Particulates'!$A:$A,0))</f>
        <v>Commercial Buildings Sector</v>
      </c>
      <c r="G3231" s="84">
        <f>INDEX('Crosswalk Particulates'!$E:$E,MATCH('2017 EPA Data'!$B3231,'Crosswalk Particulates'!$D:$D,0))</f>
        <v>0</v>
      </c>
      <c r="H3231" s="96">
        <f t="shared" si="50"/>
        <v>0</v>
      </c>
    </row>
    <row r="3232" spans="1:8" hidden="1">
      <c r="A3232" s="73" t="s">
        <v>2578</v>
      </c>
      <c r="B3232" s="73" t="s">
        <v>2791</v>
      </c>
      <c r="C3232" s="73" t="s">
        <v>2517</v>
      </c>
      <c r="D3232" s="86">
        <v>205.08954299999999</v>
      </c>
      <c r="E3232" s="73" t="s">
        <v>2518</v>
      </c>
      <c r="F3232" s="79" t="str">
        <f>INDEX('Crosswalk Particulates'!$B:$B,MATCH('2017 EPA Data'!A3232,'Crosswalk Particulates'!$A:$A,0))</f>
        <v>process-chemicals-industry</v>
      </c>
      <c r="G3232" s="84">
        <f>INDEX('Crosswalk Particulates'!$E:$E,MATCH('2017 EPA Data'!$B3232,'Crosswalk Particulates'!$D:$D,0))</f>
        <v>0</v>
      </c>
      <c r="H3232" s="96">
        <f t="shared" si="50"/>
        <v>0</v>
      </c>
    </row>
    <row r="3233" spans="1:8" hidden="1">
      <c r="A3233" s="73" t="s">
        <v>2538</v>
      </c>
      <c r="B3233" s="73" t="s">
        <v>2731</v>
      </c>
      <c r="C3233" s="73" t="s">
        <v>2517</v>
      </c>
      <c r="D3233" s="86">
        <v>204.90600000000001</v>
      </c>
      <c r="E3233" s="73" t="s">
        <v>2518</v>
      </c>
      <c r="F3233" s="79" t="str">
        <f>INDEX('Crosswalk Particulates'!$B:$B,MATCH('2017 EPA Data'!A3233,'Crosswalk Particulates'!$A:$A,0))</f>
        <v>process-other-industry</v>
      </c>
      <c r="G3233" s="84">
        <f>INDEX('Crosswalk Particulates'!$E:$E,MATCH('2017 EPA Data'!$B3233,'Crosswalk Particulates'!$D:$D,0))</f>
        <v>0</v>
      </c>
      <c r="H3233" s="96">
        <f t="shared" si="50"/>
        <v>0</v>
      </c>
    </row>
    <row r="3234" spans="1:8" hidden="1">
      <c r="A3234" s="73" t="s">
        <v>2631</v>
      </c>
      <c r="B3234" s="73" t="s">
        <v>2620</v>
      </c>
      <c r="C3234" s="73" t="s">
        <v>2517</v>
      </c>
      <c r="D3234" s="86">
        <v>204.85245543551659</v>
      </c>
      <c r="E3234" s="73" t="s">
        <v>2518</v>
      </c>
      <c r="F3234" s="79" t="str">
        <f>INDEX('Crosswalk Particulates'!$B:$B,MATCH('2017 EPA Data'!A3234,'Crosswalk Particulates'!$A:$A,0))</f>
        <v>Residential Buildings Sector</v>
      </c>
      <c r="G3234" s="84">
        <f>INDEX('Crosswalk Particulates'!$E:$E,MATCH('2017 EPA Data'!$B3234,'Crosswalk Particulates'!$D:$D,0))</f>
        <v>0</v>
      </c>
      <c r="H3234" s="96">
        <f t="shared" si="50"/>
        <v>0</v>
      </c>
    </row>
    <row r="3235" spans="1:8" hidden="1">
      <c r="A3235" s="73" t="s">
        <v>2665</v>
      </c>
      <c r="B3235" s="73" t="s">
        <v>2690</v>
      </c>
      <c r="C3235" s="73" t="s">
        <v>2517</v>
      </c>
      <c r="D3235" s="86">
        <v>204.01390000000001</v>
      </c>
      <c r="E3235" s="73" t="s">
        <v>2518</v>
      </c>
      <c r="F3235" s="79" t="str">
        <f>INDEX('Crosswalk Particulates'!$B:$B,MATCH('2017 EPA Data'!A3235,'Crosswalk Particulates'!$A:$A,0))</f>
        <v>Commercial Buildings Sector</v>
      </c>
      <c r="G3235" s="84">
        <f>INDEX('Crosswalk Particulates'!$E:$E,MATCH('2017 EPA Data'!$B3235,'Crosswalk Particulates'!$D:$D,0))</f>
        <v>0</v>
      </c>
      <c r="H3235" s="96">
        <f t="shared" si="50"/>
        <v>0</v>
      </c>
    </row>
    <row r="3236" spans="1:8" hidden="1">
      <c r="A3236" s="73" t="s">
        <v>2602</v>
      </c>
      <c r="B3236" s="73" t="s">
        <v>2604</v>
      </c>
      <c r="C3236" s="73" t="s">
        <v>2517</v>
      </c>
      <c r="D3236" s="86">
        <v>203.77500000000001</v>
      </c>
      <c r="E3236" s="73" t="s">
        <v>2518</v>
      </c>
      <c r="F3236" s="79" t="str">
        <f>INDEX('Crosswalk Particulates'!$B:$B,MATCH('2017 EPA Data'!A3236,'Crosswalk Particulates'!$A:$A,0))</f>
        <v>process-other-industry</v>
      </c>
      <c r="G3236" s="84">
        <f>INDEX('Crosswalk Particulates'!$E:$E,MATCH('2017 EPA Data'!$B3236,'Crosswalk Particulates'!$D:$D,0))</f>
        <v>0</v>
      </c>
      <c r="H3236" s="96">
        <f t="shared" si="50"/>
        <v>0</v>
      </c>
    </row>
    <row r="3237" spans="1:8" hidden="1">
      <c r="A3237" s="73" t="s">
        <v>2619</v>
      </c>
      <c r="B3237" s="73" t="s">
        <v>2613</v>
      </c>
      <c r="C3237" s="73" t="s">
        <v>2517</v>
      </c>
      <c r="D3237" s="86">
        <v>203.44533999999999</v>
      </c>
      <c r="E3237" s="73" t="s">
        <v>2518</v>
      </c>
      <c r="F3237" s="79" t="str">
        <f>INDEX('Crosswalk Particulates'!$B:$B,MATCH('2017 EPA Data'!A3237,'Crosswalk Particulates'!$A:$A,0))</f>
        <v>process-iron and steel-industry</v>
      </c>
      <c r="G3237" s="84">
        <f>INDEX('Crosswalk Particulates'!$E:$E,MATCH('2017 EPA Data'!$B3237,'Crosswalk Particulates'!$D:$D,0))</f>
        <v>0</v>
      </c>
      <c r="H3237" s="96">
        <f t="shared" si="50"/>
        <v>0</v>
      </c>
    </row>
    <row r="3238" spans="1:8" hidden="1">
      <c r="A3238" s="73" t="s">
        <v>2619</v>
      </c>
      <c r="B3238" s="73" t="s">
        <v>2605</v>
      </c>
      <c r="C3238" s="73" t="s">
        <v>2557</v>
      </c>
      <c r="D3238" s="86">
        <v>203.42334306000001</v>
      </c>
      <c r="E3238" s="73" t="s">
        <v>2522</v>
      </c>
      <c r="F3238" s="79" t="str">
        <f>INDEX('Crosswalk Particulates'!$B:$B,MATCH('2017 EPA Data'!A3238,'Crosswalk Particulates'!$A:$A,0))</f>
        <v>process-iron and steel-industry</v>
      </c>
      <c r="G3238" s="84">
        <f>INDEX('Crosswalk Particulates'!$E:$E,MATCH('2017 EPA Data'!$B3238,'Crosswalk Particulates'!$D:$D,0))</f>
        <v>0</v>
      </c>
      <c r="H3238" s="96">
        <f t="shared" si="50"/>
        <v>184542772.05141932</v>
      </c>
    </row>
    <row r="3239" spans="1:8" hidden="1">
      <c r="A3239" s="73" t="s">
        <v>2596</v>
      </c>
      <c r="B3239" s="73" t="s">
        <v>2574</v>
      </c>
      <c r="C3239" s="73" t="s">
        <v>2517</v>
      </c>
      <c r="D3239" s="86">
        <v>203.40227999999999</v>
      </c>
      <c r="E3239" s="73" t="s">
        <v>2518</v>
      </c>
      <c r="F3239" s="79" t="str">
        <f>INDEX('Crosswalk Particulates'!$B:$B,MATCH('2017 EPA Data'!A3239,'Crosswalk Particulates'!$A:$A,0))</f>
        <v>industry-fuel-coal</v>
      </c>
      <c r="G3239" s="84">
        <f>INDEX('Crosswalk Particulates'!$E:$E,MATCH('2017 EPA Data'!$B3239,'Crosswalk Particulates'!$D:$D,0))</f>
        <v>0</v>
      </c>
      <c r="H3239" s="96">
        <f t="shared" si="50"/>
        <v>0</v>
      </c>
    </row>
    <row r="3240" spans="1:8" hidden="1">
      <c r="A3240" s="73" t="s">
        <v>2600</v>
      </c>
      <c r="B3240" s="73" t="s">
        <v>2699</v>
      </c>
      <c r="C3240" s="73" t="s">
        <v>2517</v>
      </c>
      <c r="D3240" s="86">
        <v>202.7</v>
      </c>
      <c r="E3240" s="73" t="s">
        <v>2518</v>
      </c>
      <c r="F3240" s="79" t="str">
        <f>INDEX('Crosswalk Particulates'!$B:$B,MATCH('2017 EPA Data'!A3240,'Crosswalk Particulates'!$A:$A,0))</f>
        <v>industry-fuel-biomass</v>
      </c>
      <c r="G3240" s="84">
        <f>INDEX('Crosswalk Particulates'!$E:$E,MATCH('2017 EPA Data'!$B3240,'Crosswalk Particulates'!$D:$D,0))</f>
        <v>0</v>
      </c>
      <c r="H3240" s="96">
        <f t="shared" si="50"/>
        <v>0</v>
      </c>
    </row>
    <row r="3241" spans="1:8" hidden="1">
      <c r="A3241" s="73" t="s">
        <v>2608</v>
      </c>
      <c r="B3241" s="73" t="s">
        <v>2661</v>
      </c>
      <c r="C3241" s="73" t="s">
        <v>2517</v>
      </c>
      <c r="D3241" s="86">
        <v>202.53474779999999</v>
      </c>
      <c r="E3241" s="73" t="s">
        <v>2518</v>
      </c>
      <c r="F3241" s="79" t="str">
        <f>INDEX('Crosswalk Particulates'!$B:$B,MATCH('2017 EPA Data'!A3241,'Crosswalk Particulates'!$A:$A,0))</f>
        <v>Electricity Sector</v>
      </c>
      <c r="G3241" s="84">
        <f>INDEX('Crosswalk Particulates'!$E:$E,MATCH('2017 EPA Data'!$B3241,'Crosswalk Particulates'!$D:$D,0))</f>
        <v>0</v>
      </c>
      <c r="H3241" s="96">
        <f t="shared" si="50"/>
        <v>0</v>
      </c>
    </row>
    <row r="3242" spans="1:8" hidden="1">
      <c r="A3242" s="73" t="s">
        <v>2595</v>
      </c>
      <c r="B3242" s="73" t="s">
        <v>2536</v>
      </c>
      <c r="C3242" s="73" t="s">
        <v>2517</v>
      </c>
      <c r="D3242" s="86">
        <v>200.4460067</v>
      </c>
      <c r="E3242" s="73" t="s">
        <v>2518</v>
      </c>
      <c r="F3242" s="79" t="str">
        <f>INDEX('Crosswalk Particulates'!$B:$B,MATCH('2017 EPA Data'!A3242,'Crosswalk Particulates'!$A:$A,0))</f>
        <v>process-other-industry</v>
      </c>
      <c r="G3242" s="84">
        <f>INDEX('Crosswalk Particulates'!$E:$E,MATCH('2017 EPA Data'!$B3242,'Crosswalk Particulates'!$D:$D,0))</f>
        <v>0</v>
      </c>
      <c r="H3242" s="96">
        <f t="shared" si="50"/>
        <v>0</v>
      </c>
    </row>
    <row r="3243" spans="1:8" hidden="1">
      <c r="A3243" s="73" t="s">
        <v>2669</v>
      </c>
      <c r="B3243" s="73" t="s">
        <v>2574</v>
      </c>
      <c r="C3243" s="73" t="s">
        <v>2517</v>
      </c>
      <c r="D3243" s="86">
        <v>200.24552990000001</v>
      </c>
      <c r="E3243" s="73" t="s">
        <v>2518</v>
      </c>
      <c r="F3243" s="79" t="str">
        <f>INDEX('Crosswalk Particulates'!$B:$B,MATCH('2017 EPA Data'!A3243,'Crosswalk Particulates'!$A:$A,0))</f>
        <v>Commercial Buildings Sector</v>
      </c>
      <c r="G3243" s="84">
        <f>INDEX('Crosswalk Particulates'!$E:$E,MATCH('2017 EPA Data'!$B3243,'Crosswalk Particulates'!$D:$D,0))</f>
        <v>0</v>
      </c>
      <c r="H3243" s="96">
        <f t="shared" si="50"/>
        <v>0</v>
      </c>
    </row>
    <row r="3244" spans="1:8" hidden="1">
      <c r="A3244" s="73" t="s">
        <v>2565</v>
      </c>
      <c r="B3244" s="73" t="s">
        <v>2750</v>
      </c>
      <c r="C3244" s="73" t="s">
        <v>2517</v>
      </c>
      <c r="D3244" s="86">
        <v>199.10839999999999</v>
      </c>
      <c r="E3244" s="73" t="s">
        <v>2518</v>
      </c>
      <c r="F3244" s="79" t="str">
        <f>INDEX('Crosswalk Particulates'!$B:$B,MATCH('2017 EPA Data'!A3244,'Crosswalk Particulates'!$A:$A,0))</f>
        <v>Electricity Sector</v>
      </c>
      <c r="G3244" s="84">
        <f>INDEX('Crosswalk Particulates'!$E:$E,MATCH('2017 EPA Data'!$B3244,'Crosswalk Particulates'!$D:$D,0))</f>
        <v>0</v>
      </c>
      <c r="H3244" s="96">
        <f t="shared" si="50"/>
        <v>0</v>
      </c>
    </row>
    <row r="3245" spans="1:8" hidden="1">
      <c r="A3245" s="73" t="s">
        <v>2565</v>
      </c>
      <c r="B3245" s="73" t="s">
        <v>2725</v>
      </c>
      <c r="C3245" s="73" t="s">
        <v>2517</v>
      </c>
      <c r="D3245" s="86">
        <v>198.34800000000001</v>
      </c>
      <c r="E3245" s="73" t="s">
        <v>2518</v>
      </c>
      <c r="F3245" s="79" t="str">
        <f>INDEX('Crosswalk Particulates'!$B:$B,MATCH('2017 EPA Data'!A3245,'Crosswalk Particulates'!$A:$A,0))</f>
        <v>Electricity Sector</v>
      </c>
      <c r="G3245" s="84">
        <f>INDEX('Crosswalk Particulates'!$E:$E,MATCH('2017 EPA Data'!$B3245,'Crosswalk Particulates'!$D:$D,0))</f>
        <v>0</v>
      </c>
      <c r="H3245" s="96">
        <f t="shared" si="50"/>
        <v>0</v>
      </c>
    </row>
    <row r="3246" spans="1:8" hidden="1">
      <c r="A3246" s="73" t="s">
        <v>2584</v>
      </c>
      <c r="B3246" s="73" t="s">
        <v>2720</v>
      </c>
      <c r="C3246" s="73" t="s">
        <v>2517</v>
      </c>
      <c r="D3246" s="86">
        <v>198.10546508845599</v>
      </c>
      <c r="E3246" s="73" t="s">
        <v>2518</v>
      </c>
      <c r="F3246" s="79" t="str">
        <f>INDEX('Crosswalk Particulates'!$B:$B,MATCH('2017 EPA Data'!A3246,'Crosswalk Particulates'!$A:$A,0))</f>
        <v>Electricity Sector</v>
      </c>
      <c r="G3246" s="84">
        <f>INDEX('Crosswalk Particulates'!$E:$E,MATCH('2017 EPA Data'!$B3246,'Crosswalk Particulates'!$D:$D,0))</f>
        <v>0</v>
      </c>
      <c r="H3246" s="96">
        <f t="shared" si="50"/>
        <v>0</v>
      </c>
    </row>
    <row r="3247" spans="1:8" hidden="1">
      <c r="A3247" s="73" t="s">
        <v>2602</v>
      </c>
      <c r="B3247" s="73" t="s">
        <v>2684</v>
      </c>
      <c r="C3247" s="73" t="s">
        <v>2517</v>
      </c>
      <c r="D3247" s="86">
        <v>196.39500000000001</v>
      </c>
      <c r="E3247" s="73" t="s">
        <v>2518</v>
      </c>
      <c r="F3247" s="79" t="str">
        <f>INDEX('Crosswalk Particulates'!$B:$B,MATCH('2017 EPA Data'!A3247,'Crosswalk Particulates'!$A:$A,0))</f>
        <v>process-other-industry</v>
      </c>
      <c r="G3247" s="84">
        <f>INDEX('Crosswalk Particulates'!$E:$E,MATCH('2017 EPA Data'!$B3247,'Crosswalk Particulates'!$D:$D,0))</f>
        <v>0</v>
      </c>
      <c r="H3247" s="96">
        <f t="shared" si="50"/>
        <v>0</v>
      </c>
    </row>
    <row r="3248" spans="1:8" hidden="1">
      <c r="A3248" s="73" t="s">
        <v>2664</v>
      </c>
      <c r="B3248" s="73" t="s">
        <v>2656</v>
      </c>
      <c r="C3248" s="73" t="s">
        <v>2517</v>
      </c>
      <c r="D3248" s="86">
        <v>196.3250588156607</v>
      </c>
      <c r="E3248" s="73" t="s">
        <v>2518</v>
      </c>
      <c r="F3248" s="79" t="str">
        <f>INDEX('Crosswalk Particulates'!$B:$B,MATCH('2017 EPA Data'!A3248,'Crosswalk Particulates'!$A:$A,0))</f>
        <v>Commercial Buildings Sector</v>
      </c>
      <c r="G3248" s="84">
        <f>INDEX('Crosswalk Particulates'!$E:$E,MATCH('2017 EPA Data'!$B3248,'Crosswalk Particulates'!$D:$D,0))</f>
        <v>0</v>
      </c>
      <c r="H3248" s="96">
        <f t="shared" si="50"/>
        <v>0</v>
      </c>
    </row>
    <row r="3249" spans="1:8" hidden="1">
      <c r="A3249" s="73" t="s">
        <v>2578</v>
      </c>
      <c r="B3249" s="73" t="s">
        <v>2802</v>
      </c>
      <c r="C3249" s="73" t="s">
        <v>2517</v>
      </c>
      <c r="D3249" s="86">
        <v>196</v>
      </c>
      <c r="E3249" s="73" t="s">
        <v>2518</v>
      </c>
      <c r="F3249" s="79" t="str">
        <f>INDEX('Crosswalk Particulates'!$B:$B,MATCH('2017 EPA Data'!A3249,'Crosswalk Particulates'!$A:$A,0))</f>
        <v>process-chemicals-industry</v>
      </c>
      <c r="G3249" s="84">
        <f>INDEX('Crosswalk Particulates'!$E:$E,MATCH('2017 EPA Data'!$B3249,'Crosswalk Particulates'!$D:$D,0))</f>
        <v>0</v>
      </c>
      <c r="H3249" s="96">
        <f t="shared" si="50"/>
        <v>0</v>
      </c>
    </row>
    <row r="3250" spans="1:8" hidden="1">
      <c r="A3250" s="73" t="s">
        <v>2607</v>
      </c>
      <c r="B3250" s="73" t="s">
        <v>2716</v>
      </c>
      <c r="D3250" s="86">
        <v>195.90227429225564</v>
      </c>
      <c r="E3250" s="73" t="s">
        <v>2522</v>
      </c>
      <c r="F3250" s="79" t="str">
        <f>INDEX('Crosswalk Particulates'!$B:$B,MATCH('2017 EPA Data'!A3250,'Crosswalk Particulates'!$A:$A,0))</f>
        <v>process-cement-industry</v>
      </c>
      <c r="G3250" s="84" t="str">
        <f>INDEX('Crosswalk Particulates'!$E:$E,MATCH('2017 EPA Data'!$B3250,'Crosswalk Particulates'!$D:$D,0))</f>
        <v>BC</v>
      </c>
      <c r="H3250" s="96">
        <f t="shared" si="50"/>
        <v>177719765.12256595</v>
      </c>
    </row>
    <row r="3251" spans="1:8" hidden="1">
      <c r="A3251" s="73" t="s">
        <v>2542</v>
      </c>
      <c r="B3251" s="73" t="s">
        <v>2777</v>
      </c>
      <c r="C3251" s="73" t="s">
        <v>2517</v>
      </c>
      <c r="D3251" s="86">
        <v>195.2</v>
      </c>
      <c r="E3251" s="73" t="s">
        <v>2518</v>
      </c>
      <c r="F3251" s="79" t="str">
        <f>INDEX('Crosswalk Particulates'!$B:$B,MATCH('2017 EPA Data'!A3251,'Crosswalk Particulates'!$A:$A,0))</f>
        <v>process-ngps-industry</v>
      </c>
      <c r="G3251" s="84">
        <f>INDEX('Crosswalk Particulates'!$E:$E,MATCH('2017 EPA Data'!$B3251,'Crosswalk Particulates'!$D:$D,0))</f>
        <v>0</v>
      </c>
      <c r="H3251" s="96">
        <f t="shared" si="50"/>
        <v>0</v>
      </c>
    </row>
    <row r="3252" spans="1:8" hidden="1">
      <c r="A3252" s="73" t="s">
        <v>2519</v>
      </c>
      <c r="B3252" s="73" t="s">
        <v>2752</v>
      </c>
      <c r="C3252" s="73" t="s">
        <v>2517</v>
      </c>
      <c r="D3252" s="86">
        <v>194.37856469100001</v>
      </c>
      <c r="E3252" s="73" t="s">
        <v>2518</v>
      </c>
      <c r="F3252" s="79" t="str">
        <f>INDEX('Crosswalk Particulates'!$B:$B,MATCH('2017 EPA Data'!A3252,'Crosswalk Particulates'!$A:$A,0))</f>
        <v>process-other-industry</v>
      </c>
      <c r="G3252" s="84">
        <f>INDEX('Crosswalk Particulates'!$E:$E,MATCH('2017 EPA Data'!$B3252,'Crosswalk Particulates'!$D:$D,0))</f>
        <v>0</v>
      </c>
      <c r="H3252" s="96">
        <f t="shared" si="50"/>
        <v>0</v>
      </c>
    </row>
    <row r="3253" spans="1:8" hidden="1">
      <c r="A3253" s="73" t="s">
        <v>2547</v>
      </c>
      <c r="B3253" s="73" t="s">
        <v>2762</v>
      </c>
      <c r="C3253" s="73" t="s">
        <v>2517</v>
      </c>
      <c r="D3253" s="86">
        <v>194.08</v>
      </c>
      <c r="E3253" s="73" t="s">
        <v>2518</v>
      </c>
      <c r="F3253" s="79" t="str">
        <f>INDEX('Crosswalk Particulates'!$B:$B,MATCH('2017 EPA Data'!A3253,'Crosswalk Particulates'!$A:$A,0))</f>
        <v>process-other-industry</v>
      </c>
      <c r="G3253" s="84">
        <f>INDEX('Crosswalk Particulates'!$E:$E,MATCH('2017 EPA Data'!$B3253,'Crosswalk Particulates'!$D:$D,0))</f>
        <v>0</v>
      </c>
      <c r="H3253" s="96">
        <f t="shared" si="50"/>
        <v>0</v>
      </c>
    </row>
    <row r="3254" spans="1:8" hidden="1">
      <c r="A3254" s="73" t="s">
        <v>2596</v>
      </c>
      <c r="B3254" s="73" t="s">
        <v>2763</v>
      </c>
      <c r="C3254" s="73" t="s">
        <v>2517</v>
      </c>
      <c r="D3254" s="86">
        <v>193.16821831454999</v>
      </c>
      <c r="E3254" s="73" t="s">
        <v>2518</v>
      </c>
      <c r="F3254" s="79" t="str">
        <f>INDEX('Crosswalk Particulates'!$B:$B,MATCH('2017 EPA Data'!A3254,'Crosswalk Particulates'!$A:$A,0))</f>
        <v>industry-fuel-coal</v>
      </c>
      <c r="G3254" s="84">
        <f>INDEX('Crosswalk Particulates'!$E:$E,MATCH('2017 EPA Data'!$B3254,'Crosswalk Particulates'!$D:$D,0))</f>
        <v>0</v>
      </c>
      <c r="H3254" s="96">
        <f t="shared" si="50"/>
        <v>0</v>
      </c>
    </row>
    <row r="3255" spans="1:8" hidden="1">
      <c r="A3255" s="73" t="s">
        <v>2595</v>
      </c>
      <c r="B3255" s="73" t="s">
        <v>2573</v>
      </c>
      <c r="C3255" s="73" t="s">
        <v>2517</v>
      </c>
      <c r="D3255" s="86">
        <v>192.81180000000001</v>
      </c>
      <c r="E3255" s="73" t="s">
        <v>2518</v>
      </c>
      <c r="F3255" s="79" t="str">
        <f>INDEX('Crosswalk Particulates'!$B:$B,MATCH('2017 EPA Data'!A3255,'Crosswalk Particulates'!$A:$A,0))</f>
        <v>process-other-industry</v>
      </c>
      <c r="G3255" s="84">
        <f>INDEX('Crosswalk Particulates'!$E:$E,MATCH('2017 EPA Data'!$B3255,'Crosswalk Particulates'!$D:$D,0))</f>
        <v>0</v>
      </c>
      <c r="H3255" s="96">
        <f t="shared" si="50"/>
        <v>0</v>
      </c>
    </row>
    <row r="3256" spans="1:8" hidden="1">
      <c r="A3256" s="73" t="s">
        <v>2555</v>
      </c>
      <c r="B3256" s="73" t="s">
        <v>2767</v>
      </c>
      <c r="C3256" s="73" t="s">
        <v>2517</v>
      </c>
      <c r="D3256" s="86">
        <v>192</v>
      </c>
      <c r="E3256" s="73" t="s">
        <v>2518</v>
      </c>
      <c r="F3256" s="79" t="str">
        <f>INDEX('Crosswalk Particulates'!$B:$B,MATCH('2017 EPA Data'!A3256,'Crosswalk Particulates'!$A:$A,0))</f>
        <v>process-other-industry</v>
      </c>
      <c r="G3256" s="84">
        <f>INDEX('Crosswalk Particulates'!$E:$E,MATCH('2017 EPA Data'!$B3256,'Crosswalk Particulates'!$D:$D,0))</f>
        <v>0</v>
      </c>
      <c r="H3256" s="96">
        <f t="shared" si="50"/>
        <v>0</v>
      </c>
    </row>
    <row r="3257" spans="1:8" hidden="1">
      <c r="A3257" s="73" t="s">
        <v>2600</v>
      </c>
      <c r="B3257" s="73" t="s">
        <v>2641</v>
      </c>
      <c r="C3257" s="73" t="s">
        <v>2517</v>
      </c>
      <c r="D3257" s="86">
        <v>191.29247938</v>
      </c>
      <c r="E3257" s="73" t="s">
        <v>2518</v>
      </c>
      <c r="F3257" s="79" t="str">
        <f>INDEX('Crosswalk Particulates'!$B:$B,MATCH('2017 EPA Data'!A3257,'Crosswalk Particulates'!$A:$A,0))</f>
        <v>industry-fuel-biomass</v>
      </c>
      <c r="G3257" s="84">
        <f>INDEX('Crosswalk Particulates'!$E:$E,MATCH('2017 EPA Data'!$B3257,'Crosswalk Particulates'!$D:$D,0))</f>
        <v>0</v>
      </c>
      <c r="H3257" s="96">
        <f t="shared" si="50"/>
        <v>0</v>
      </c>
    </row>
    <row r="3258" spans="1:8" hidden="1">
      <c r="A3258" s="73" t="s">
        <v>2545</v>
      </c>
      <c r="B3258" s="73" t="s">
        <v>2729</v>
      </c>
      <c r="C3258" s="73" t="s">
        <v>2517</v>
      </c>
      <c r="D3258" s="86">
        <v>190.77999504371172</v>
      </c>
      <c r="E3258" s="73" t="s">
        <v>2518</v>
      </c>
      <c r="F3258" s="79" t="str">
        <f>INDEX('Crosswalk Particulates'!$B:$B,MATCH('2017 EPA Data'!A3258,'Crosswalk Particulates'!$A:$A,0))</f>
        <v>Transportation Sector</v>
      </c>
      <c r="G3258" s="84">
        <f>INDEX('Crosswalk Particulates'!$E:$E,MATCH('2017 EPA Data'!$B3258,'Crosswalk Particulates'!$D:$D,0))</f>
        <v>0</v>
      </c>
      <c r="H3258" s="96">
        <f t="shared" si="50"/>
        <v>0</v>
      </c>
    </row>
    <row r="3259" spans="1:8" hidden="1">
      <c r="A3259" s="73" t="s">
        <v>2527</v>
      </c>
      <c r="B3259" s="73" t="s">
        <v>2732</v>
      </c>
      <c r="D3259" s="86">
        <v>190.64250665864591</v>
      </c>
      <c r="E3259" s="73" t="s">
        <v>2522</v>
      </c>
      <c r="F3259" s="79" t="str">
        <f>INDEX('Crosswalk Particulates'!$B:$B,MATCH('2017 EPA Data'!A3259,'Crosswalk Particulates'!$A:$A,0))</f>
        <v>Transportation Sector</v>
      </c>
      <c r="G3259" s="84">
        <f>INDEX('Crosswalk Particulates'!$E:$E,MATCH('2017 EPA Data'!$B3259,'Crosswalk Particulates'!$D:$D,0))</f>
        <v>0</v>
      </c>
      <c r="H3259" s="96">
        <f t="shared" si="50"/>
        <v>172948178.51479703</v>
      </c>
    </row>
    <row r="3260" spans="1:8" hidden="1">
      <c r="A3260" s="73" t="s">
        <v>2629</v>
      </c>
      <c r="B3260" s="73" t="s">
        <v>2614</v>
      </c>
      <c r="C3260" s="73" t="s">
        <v>2517</v>
      </c>
      <c r="D3260" s="86">
        <v>190.40960191740621</v>
      </c>
      <c r="E3260" s="73" t="s">
        <v>2518</v>
      </c>
      <c r="F3260" s="79" t="str">
        <f>INDEX('Crosswalk Particulates'!$B:$B,MATCH('2017 EPA Data'!A3260,'Crosswalk Particulates'!$A:$A,0))</f>
        <v>industry-fuel-oil</v>
      </c>
      <c r="G3260" s="84">
        <f>INDEX('Crosswalk Particulates'!$E:$E,MATCH('2017 EPA Data'!$B3260,'Crosswalk Particulates'!$D:$D,0))</f>
        <v>0</v>
      </c>
      <c r="H3260" s="96">
        <f t="shared" si="50"/>
        <v>0</v>
      </c>
    </row>
    <row r="3261" spans="1:8" hidden="1">
      <c r="A3261" s="73" t="s">
        <v>2585</v>
      </c>
      <c r="B3261" s="73" t="s">
        <v>2628</v>
      </c>
      <c r="C3261" s="73" t="s">
        <v>2517</v>
      </c>
      <c r="D3261" s="86">
        <v>190.35424978279647</v>
      </c>
      <c r="E3261" s="73" t="s">
        <v>2518</v>
      </c>
      <c r="F3261" s="79" t="str">
        <f>INDEX('Crosswalk Particulates'!$B:$B,MATCH('2017 EPA Data'!A3261,'Crosswalk Particulates'!$A:$A,0))</f>
        <v>process-other-industry</v>
      </c>
      <c r="G3261" s="84">
        <f>INDEX('Crosswalk Particulates'!$E:$E,MATCH('2017 EPA Data'!$B3261,'Crosswalk Particulates'!$D:$D,0))</f>
        <v>0</v>
      </c>
      <c r="H3261" s="96">
        <f t="shared" si="50"/>
        <v>0</v>
      </c>
    </row>
    <row r="3262" spans="1:8" hidden="1">
      <c r="A3262" s="73" t="s">
        <v>2619</v>
      </c>
      <c r="B3262" s="73" t="s">
        <v>2643</v>
      </c>
      <c r="C3262" s="73" t="s">
        <v>2517</v>
      </c>
      <c r="D3262" s="86">
        <v>189.20552372</v>
      </c>
      <c r="E3262" s="73" t="s">
        <v>2518</v>
      </c>
      <c r="F3262" s="79" t="str">
        <f>INDEX('Crosswalk Particulates'!$B:$B,MATCH('2017 EPA Data'!A3262,'Crosswalk Particulates'!$A:$A,0))</f>
        <v>process-iron and steel-industry</v>
      </c>
      <c r="G3262" s="84">
        <f>INDEX('Crosswalk Particulates'!$E:$E,MATCH('2017 EPA Data'!$B3262,'Crosswalk Particulates'!$D:$D,0))</f>
        <v>0</v>
      </c>
      <c r="H3262" s="96">
        <f t="shared" si="50"/>
        <v>0</v>
      </c>
    </row>
    <row r="3263" spans="1:8" hidden="1">
      <c r="A3263" s="73" t="s">
        <v>2595</v>
      </c>
      <c r="B3263" s="73" t="s">
        <v>2650</v>
      </c>
      <c r="C3263" s="73" t="s">
        <v>2517</v>
      </c>
      <c r="D3263" s="86">
        <v>188.215023</v>
      </c>
      <c r="E3263" s="73" t="s">
        <v>2518</v>
      </c>
      <c r="F3263" s="79" t="str">
        <f>INDEX('Crosswalk Particulates'!$B:$B,MATCH('2017 EPA Data'!A3263,'Crosswalk Particulates'!$A:$A,0))</f>
        <v>process-other-industry</v>
      </c>
      <c r="G3263" s="84">
        <f>INDEX('Crosswalk Particulates'!$E:$E,MATCH('2017 EPA Data'!$B3263,'Crosswalk Particulates'!$D:$D,0))</f>
        <v>0</v>
      </c>
      <c r="H3263" s="96">
        <f t="shared" si="50"/>
        <v>0</v>
      </c>
    </row>
    <row r="3264" spans="1:8" hidden="1">
      <c r="A3264" s="73" t="s">
        <v>2723</v>
      </c>
      <c r="B3264" s="73" t="s">
        <v>2590</v>
      </c>
      <c r="C3264" s="73" t="s">
        <v>2557</v>
      </c>
      <c r="D3264" s="86">
        <v>188.10962804325001</v>
      </c>
      <c r="E3264" s="73" t="s">
        <v>2522</v>
      </c>
      <c r="F3264" s="79" t="str">
        <f>INDEX('Crosswalk Particulates'!$B:$B,MATCH('2017 EPA Data'!A3264,'Crosswalk Particulates'!$A:$A,0))</f>
        <v>Residential Buildings Sector</v>
      </c>
      <c r="G3264" s="84" t="str">
        <f>INDEX('Crosswalk Particulates'!$E:$E,MATCH('2017 EPA Data'!$B3264,'Crosswalk Particulates'!$D:$D,0))</f>
        <v>PM10</v>
      </c>
      <c r="H3264" s="96">
        <f t="shared" si="50"/>
        <v>170650386.95398754</v>
      </c>
    </row>
    <row r="3265" spans="1:8" hidden="1">
      <c r="A3265" s="73" t="s">
        <v>2607</v>
      </c>
      <c r="B3265" s="73" t="s">
        <v>2577</v>
      </c>
      <c r="C3265" s="73" t="s">
        <v>2517</v>
      </c>
      <c r="D3265" s="86">
        <v>188</v>
      </c>
      <c r="E3265" s="73" t="s">
        <v>2518</v>
      </c>
      <c r="F3265" s="79" t="str">
        <f>INDEX('Crosswalk Particulates'!$B:$B,MATCH('2017 EPA Data'!A3265,'Crosswalk Particulates'!$A:$A,0))</f>
        <v>process-cement-industry</v>
      </c>
      <c r="G3265" s="84">
        <f>INDEX('Crosswalk Particulates'!$E:$E,MATCH('2017 EPA Data'!$B3265,'Crosswalk Particulates'!$D:$D,0))</f>
        <v>0</v>
      </c>
      <c r="H3265" s="96">
        <f t="shared" si="50"/>
        <v>0</v>
      </c>
    </row>
    <row r="3266" spans="1:8" hidden="1">
      <c r="A3266" s="73" t="s">
        <v>2578</v>
      </c>
      <c r="B3266" s="73" t="s">
        <v>2588</v>
      </c>
      <c r="C3266" s="73" t="s">
        <v>2517</v>
      </c>
      <c r="D3266" s="86">
        <v>187.1652</v>
      </c>
      <c r="E3266" s="73" t="s">
        <v>2518</v>
      </c>
      <c r="F3266" s="79" t="str">
        <f>INDEX('Crosswalk Particulates'!$B:$B,MATCH('2017 EPA Data'!A3266,'Crosswalk Particulates'!$A:$A,0))</f>
        <v>process-chemicals-industry</v>
      </c>
      <c r="G3266" s="84">
        <f>INDEX('Crosswalk Particulates'!$E:$E,MATCH('2017 EPA Data'!$B3266,'Crosswalk Particulates'!$D:$D,0))</f>
        <v>0</v>
      </c>
      <c r="H3266" s="96">
        <f t="shared" si="50"/>
        <v>0</v>
      </c>
    </row>
    <row r="3267" spans="1:8" hidden="1">
      <c r="A3267" s="73" t="s">
        <v>2607</v>
      </c>
      <c r="B3267" s="73" t="s">
        <v>2745</v>
      </c>
      <c r="C3267" s="73" t="s">
        <v>2517</v>
      </c>
      <c r="D3267" s="86">
        <v>186.78044600000001</v>
      </c>
      <c r="E3267" s="73" t="s">
        <v>2518</v>
      </c>
      <c r="F3267" s="79" t="str">
        <f>INDEX('Crosswalk Particulates'!$B:$B,MATCH('2017 EPA Data'!A3267,'Crosswalk Particulates'!$A:$A,0))</f>
        <v>process-cement-industry</v>
      </c>
      <c r="G3267" s="84">
        <f>INDEX('Crosswalk Particulates'!$E:$E,MATCH('2017 EPA Data'!$B3267,'Crosswalk Particulates'!$D:$D,0))</f>
        <v>0</v>
      </c>
      <c r="H3267" s="96">
        <f t="shared" si="50"/>
        <v>0</v>
      </c>
    </row>
    <row r="3268" spans="1:8" hidden="1">
      <c r="A3268" s="73" t="s">
        <v>2538</v>
      </c>
      <c r="B3268" s="73" t="s">
        <v>2674</v>
      </c>
      <c r="C3268" s="73" t="s">
        <v>2517</v>
      </c>
      <c r="D3268" s="86">
        <v>186</v>
      </c>
      <c r="E3268" s="73" t="s">
        <v>2518</v>
      </c>
      <c r="F3268" s="79" t="str">
        <f>INDEX('Crosswalk Particulates'!$B:$B,MATCH('2017 EPA Data'!A3268,'Crosswalk Particulates'!$A:$A,0))</f>
        <v>process-other-industry</v>
      </c>
      <c r="G3268" s="84">
        <f>INDEX('Crosswalk Particulates'!$E:$E,MATCH('2017 EPA Data'!$B3268,'Crosswalk Particulates'!$D:$D,0))</f>
        <v>0</v>
      </c>
      <c r="H3268" s="96">
        <f t="shared" ref="H3268:H3331" si="51">IF(E3268="TON",D3268/metricton_to_shortton,0)*10^6</f>
        <v>0</v>
      </c>
    </row>
    <row r="3269" spans="1:8" hidden="1">
      <c r="A3269" s="73" t="s">
        <v>2581</v>
      </c>
      <c r="B3269" s="73" t="s">
        <v>2670</v>
      </c>
      <c r="C3269" s="73" t="s">
        <v>2517</v>
      </c>
      <c r="D3269" s="86">
        <v>185.88358585843508</v>
      </c>
      <c r="E3269" s="73" t="s">
        <v>2518</v>
      </c>
      <c r="F3269" s="79" t="str">
        <f>INDEX('Crosswalk Particulates'!$B:$B,MATCH('2017 EPA Data'!A3269,'Crosswalk Particulates'!$A:$A,0))</f>
        <v>Electricity Sector</v>
      </c>
      <c r="G3269" s="84">
        <f>INDEX('Crosswalk Particulates'!$E:$E,MATCH('2017 EPA Data'!$B3269,'Crosswalk Particulates'!$D:$D,0))</f>
        <v>0</v>
      </c>
      <c r="H3269" s="96">
        <f t="shared" si="51"/>
        <v>0</v>
      </c>
    </row>
    <row r="3270" spans="1:8" hidden="1">
      <c r="A3270" s="73" t="s">
        <v>2592</v>
      </c>
      <c r="B3270" s="73" t="s">
        <v>2762</v>
      </c>
      <c r="C3270" s="73" t="s">
        <v>2517</v>
      </c>
      <c r="D3270" s="86">
        <v>185.686297</v>
      </c>
      <c r="E3270" s="73" t="s">
        <v>2518</v>
      </c>
      <c r="F3270" s="79" t="str">
        <f>INDEX('Crosswalk Particulates'!$B:$B,MATCH('2017 EPA Data'!A3270,'Crosswalk Particulates'!$A:$A,0))</f>
        <v>process-ngps-industry</v>
      </c>
      <c r="G3270" s="84">
        <f>INDEX('Crosswalk Particulates'!$E:$E,MATCH('2017 EPA Data'!$B3270,'Crosswalk Particulates'!$D:$D,0))</f>
        <v>0</v>
      </c>
      <c r="H3270" s="96">
        <f t="shared" si="51"/>
        <v>0</v>
      </c>
    </row>
    <row r="3271" spans="1:8" hidden="1">
      <c r="A3271" s="73" t="s">
        <v>2553</v>
      </c>
      <c r="B3271" s="73" t="s">
        <v>2770</v>
      </c>
      <c r="C3271" s="73" t="s">
        <v>2517</v>
      </c>
      <c r="D3271" s="86">
        <v>185.32488620000001</v>
      </c>
      <c r="E3271" s="73" t="s">
        <v>2518</v>
      </c>
      <c r="F3271" s="79" t="str">
        <f>INDEX('Crosswalk Particulates'!$B:$B,MATCH('2017 EPA Data'!A3271,'Crosswalk Particulates'!$A:$A,0))</f>
        <v>process-other-industry</v>
      </c>
      <c r="G3271" s="84">
        <f>INDEX('Crosswalk Particulates'!$E:$E,MATCH('2017 EPA Data'!$B3271,'Crosswalk Particulates'!$D:$D,0))</f>
        <v>0</v>
      </c>
      <c r="H3271" s="96">
        <f t="shared" si="51"/>
        <v>0</v>
      </c>
    </row>
    <row r="3272" spans="1:8" hidden="1">
      <c r="A3272" s="73" t="s">
        <v>2584</v>
      </c>
      <c r="B3272" s="73" t="s">
        <v>2706</v>
      </c>
      <c r="C3272" s="73" t="s">
        <v>2517</v>
      </c>
      <c r="D3272" s="86">
        <v>185.24821521506399</v>
      </c>
      <c r="E3272" s="73" t="s">
        <v>2518</v>
      </c>
      <c r="F3272" s="79" t="str">
        <f>INDEX('Crosswalk Particulates'!$B:$B,MATCH('2017 EPA Data'!A3272,'Crosswalk Particulates'!$A:$A,0))</f>
        <v>Electricity Sector</v>
      </c>
      <c r="G3272" s="84">
        <f>INDEX('Crosswalk Particulates'!$E:$E,MATCH('2017 EPA Data'!$B3272,'Crosswalk Particulates'!$D:$D,0))</f>
        <v>0</v>
      </c>
      <c r="H3272" s="96">
        <f t="shared" si="51"/>
        <v>0</v>
      </c>
    </row>
    <row r="3273" spans="1:8" hidden="1">
      <c r="A3273" s="73" t="s">
        <v>2608</v>
      </c>
      <c r="B3273" s="73" t="s">
        <v>2561</v>
      </c>
      <c r="C3273" s="73" t="s">
        <v>2517</v>
      </c>
      <c r="D3273" s="86">
        <v>185.072338</v>
      </c>
      <c r="E3273" s="73" t="s">
        <v>2518</v>
      </c>
      <c r="F3273" s="79" t="str">
        <f>INDEX('Crosswalk Particulates'!$B:$B,MATCH('2017 EPA Data'!A3273,'Crosswalk Particulates'!$A:$A,0))</f>
        <v>Electricity Sector</v>
      </c>
      <c r="G3273" s="84">
        <f>INDEX('Crosswalk Particulates'!$E:$E,MATCH('2017 EPA Data'!$B3273,'Crosswalk Particulates'!$D:$D,0))</f>
        <v>0</v>
      </c>
      <c r="H3273" s="96">
        <f t="shared" si="51"/>
        <v>0</v>
      </c>
    </row>
    <row r="3274" spans="1:8" hidden="1">
      <c r="A3274" s="73" t="s">
        <v>2538</v>
      </c>
      <c r="B3274" s="73" t="s">
        <v>2724</v>
      </c>
      <c r="C3274" s="73" t="s">
        <v>2517</v>
      </c>
      <c r="D3274" s="86">
        <v>185.0355734</v>
      </c>
      <c r="E3274" s="73" t="s">
        <v>2518</v>
      </c>
      <c r="F3274" s="79" t="str">
        <f>INDEX('Crosswalk Particulates'!$B:$B,MATCH('2017 EPA Data'!A3274,'Crosswalk Particulates'!$A:$A,0))</f>
        <v>process-other-industry</v>
      </c>
      <c r="G3274" s="84">
        <f>INDEX('Crosswalk Particulates'!$E:$E,MATCH('2017 EPA Data'!$B3274,'Crosswalk Particulates'!$D:$D,0))</f>
        <v>0</v>
      </c>
      <c r="H3274" s="96">
        <f t="shared" si="51"/>
        <v>0</v>
      </c>
    </row>
    <row r="3275" spans="1:8" hidden="1">
      <c r="A3275" s="73" t="s">
        <v>2549</v>
      </c>
      <c r="B3275" s="73" t="s">
        <v>2685</v>
      </c>
      <c r="C3275" s="73" t="s">
        <v>2517</v>
      </c>
      <c r="D3275" s="86">
        <v>184.95102122394724</v>
      </c>
      <c r="E3275" s="73" t="s">
        <v>2518</v>
      </c>
      <c r="F3275" s="79" t="str">
        <f>INDEX('Crosswalk Particulates'!$B:$B,MATCH('2017 EPA Data'!A3275,'Crosswalk Particulates'!$A:$A,0))</f>
        <v>Residential Buildings Sector</v>
      </c>
      <c r="G3275" s="84">
        <f>INDEX('Crosswalk Particulates'!$E:$E,MATCH('2017 EPA Data'!$B3275,'Crosswalk Particulates'!$D:$D,0))</f>
        <v>0</v>
      </c>
      <c r="H3275" s="96">
        <f t="shared" si="51"/>
        <v>0</v>
      </c>
    </row>
    <row r="3276" spans="1:8" hidden="1">
      <c r="A3276" s="73" t="s">
        <v>2669</v>
      </c>
      <c r="B3276" s="73" t="s">
        <v>2672</v>
      </c>
      <c r="C3276" s="73" t="s">
        <v>2517</v>
      </c>
      <c r="D3276" s="86">
        <v>184.851086009</v>
      </c>
      <c r="E3276" s="73" t="s">
        <v>2518</v>
      </c>
      <c r="F3276" s="79" t="str">
        <f>INDEX('Crosswalk Particulates'!$B:$B,MATCH('2017 EPA Data'!A3276,'Crosswalk Particulates'!$A:$A,0))</f>
        <v>Commercial Buildings Sector</v>
      </c>
      <c r="G3276" s="84">
        <f>INDEX('Crosswalk Particulates'!$E:$E,MATCH('2017 EPA Data'!$B3276,'Crosswalk Particulates'!$D:$D,0))</f>
        <v>0</v>
      </c>
      <c r="H3276" s="96">
        <f t="shared" si="51"/>
        <v>0</v>
      </c>
    </row>
    <row r="3277" spans="1:8" hidden="1">
      <c r="A3277" s="73" t="s">
        <v>2607</v>
      </c>
      <c r="B3277" s="73" t="s">
        <v>2642</v>
      </c>
      <c r="C3277" s="73" t="s">
        <v>2517</v>
      </c>
      <c r="D3277" s="86">
        <v>184.26186000000001</v>
      </c>
      <c r="E3277" s="73" t="s">
        <v>2518</v>
      </c>
      <c r="F3277" s="79" t="str">
        <f>INDEX('Crosswalk Particulates'!$B:$B,MATCH('2017 EPA Data'!A3277,'Crosswalk Particulates'!$A:$A,0))</f>
        <v>process-cement-industry</v>
      </c>
      <c r="G3277" s="84">
        <f>INDEX('Crosswalk Particulates'!$E:$E,MATCH('2017 EPA Data'!$B3277,'Crosswalk Particulates'!$D:$D,0))</f>
        <v>0</v>
      </c>
      <c r="H3277" s="96">
        <f t="shared" si="51"/>
        <v>0</v>
      </c>
    </row>
    <row r="3278" spans="1:8" hidden="1">
      <c r="A3278" s="73" t="s">
        <v>2551</v>
      </c>
      <c r="B3278" s="73" t="s">
        <v>2636</v>
      </c>
      <c r="C3278" s="73" t="s">
        <v>2517</v>
      </c>
      <c r="D3278" s="86">
        <v>182.81693901182072</v>
      </c>
      <c r="E3278" s="73" t="s">
        <v>2518</v>
      </c>
      <c r="F3278" s="79" t="str">
        <f>INDEX('Crosswalk Particulates'!$B:$B,MATCH('2017 EPA Data'!A3278,'Crosswalk Particulates'!$A:$A,0))</f>
        <v>industry-fuel-natural gas</v>
      </c>
      <c r="G3278" s="84">
        <f>INDEX('Crosswalk Particulates'!$E:$E,MATCH('2017 EPA Data'!$B3278,'Crosswalk Particulates'!$D:$D,0))</f>
        <v>0</v>
      </c>
      <c r="H3278" s="96">
        <f t="shared" si="51"/>
        <v>0</v>
      </c>
    </row>
    <row r="3279" spans="1:8" hidden="1">
      <c r="A3279" s="73" t="s">
        <v>2600</v>
      </c>
      <c r="B3279" s="73" t="s">
        <v>2675</v>
      </c>
      <c r="C3279" s="73" t="s">
        <v>2517</v>
      </c>
      <c r="D3279" s="86">
        <v>182.61516251500879</v>
      </c>
      <c r="E3279" s="73" t="s">
        <v>2518</v>
      </c>
      <c r="F3279" s="79" t="str">
        <f>INDEX('Crosswalk Particulates'!$B:$B,MATCH('2017 EPA Data'!A3279,'Crosswalk Particulates'!$A:$A,0))</f>
        <v>industry-fuel-biomass</v>
      </c>
      <c r="G3279" s="84">
        <f>INDEX('Crosswalk Particulates'!$E:$E,MATCH('2017 EPA Data'!$B3279,'Crosswalk Particulates'!$D:$D,0))</f>
        <v>0</v>
      </c>
      <c r="H3279" s="96">
        <f t="shared" si="51"/>
        <v>0</v>
      </c>
    </row>
    <row r="3280" spans="1:8" hidden="1">
      <c r="A3280" s="73" t="s">
        <v>2555</v>
      </c>
      <c r="B3280" s="73" t="s">
        <v>2533</v>
      </c>
      <c r="C3280" s="73" t="s">
        <v>2517</v>
      </c>
      <c r="D3280" s="86">
        <v>182.4</v>
      </c>
      <c r="E3280" s="73" t="s">
        <v>2518</v>
      </c>
      <c r="F3280" s="79" t="str">
        <f>INDEX('Crosswalk Particulates'!$B:$B,MATCH('2017 EPA Data'!A3280,'Crosswalk Particulates'!$A:$A,0))</f>
        <v>process-other-industry</v>
      </c>
      <c r="G3280" s="84">
        <f>INDEX('Crosswalk Particulates'!$E:$E,MATCH('2017 EPA Data'!$B3280,'Crosswalk Particulates'!$D:$D,0))</f>
        <v>0</v>
      </c>
      <c r="H3280" s="96">
        <f t="shared" si="51"/>
        <v>0</v>
      </c>
    </row>
    <row r="3281" spans="1:8" hidden="1">
      <c r="A3281" s="73" t="s">
        <v>2559</v>
      </c>
      <c r="B3281" s="73" t="s">
        <v>2738</v>
      </c>
      <c r="C3281" s="73" t="s">
        <v>2517</v>
      </c>
      <c r="D3281" s="86">
        <v>182.30578830330137</v>
      </c>
      <c r="E3281" s="73" t="s">
        <v>2518</v>
      </c>
      <c r="F3281" s="79" t="str">
        <f>INDEX('Crosswalk Particulates'!$B:$B,MATCH('2017 EPA Data'!A3281,'Crosswalk Particulates'!$A:$A,0))</f>
        <v>process-waste-industry</v>
      </c>
      <c r="G3281" s="84">
        <f>INDEX('Crosswalk Particulates'!$E:$E,MATCH('2017 EPA Data'!$B3281,'Crosswalk Particulates'!$D:$D,0))</f>
        <v>0</v>
      </c>
      <c r="H3281" s="96">
        <f t="shared" si="51"/>
        <v>0</v>
      </c>
    </row>
    <row r="3282" spans="1:8" hidden="1">
      <c r="A3282" s="73" t="s">
        <v>2551</v>
      </c>
      <c r="B3282" s="73" t="s">
        <v>2651</v>
      </c>
      <c r="C3282" s="73" t="s">
        <v>2517</v>
      </c>
      <c r="D3282" s="86">
        <v>180.8346831397146</v>
      </c>
      <c r="E3282" s="73" t="s">
        <v>2518</v>
      </c>
      <c r="F3282" s="79" t="str">
        <f>INDEX('Crosswalk Particulates'!$B:$B,MATCH('2017 EPA Data'!A3282,'Crosswalk Particulates'!$A:$A,0))</f>
        <v>industry-fuel-natural gas</v>
      </c>
      <c r="G3282" s="84">
        <f>INDEX('Crosswalk Particulates'!$E:$E,MATCH('2017 EPA Data'!$B3282,'Crosswalk Particulates'!$D:$D,0))</f>
        <v>0</v>
      </c>
      <c r="H3282" s="96">
        <f t="shared" si="51"/>
        <v>0</v>
      </c>
    </row>
    <row r="3283" spans="1:8" hidden="1">
      <c r="A3283" s="73" t="s">
        <v>2559</v>
      </c>
      <c r="B3283" s="73" t="s">
        <v>2691</v>
      </c>
      <c r="C3283" s="73" t="s">
        <v>2517</v>
      </c>
      <c r="D3283" s="86">
        <v>180.34577999999999</v>
      </c>
      <c r="E3283" s="73" t="s">
        <v>2518</v>
      </c>
      <c r="F3283" s="79" t="str">
        <f>INDEX('Crosswalk Particulates'!$B:$B,MATCH('2017 EPA Data'!A3283,'Crosswalk Particulates'!$A:$A,0))</f>
        <v>process-waste-industry</v>
      </c>
      <c r="G3283" s="84">
        <f>INDEX('Crosswalk Particulates'!$E:$E,MATCH('2017 EPA Data'!$B3283,'Crosswalk Particulates'!$D:$D,0))</f>
        <v>0</v>
      </c>
      <c r="H3283" s="96">
        <f t="shared" si="51"/>
        <v>0</v>
      </c>
    </row>
    <row r="3284" spans="1:8" hidden="1">
      <c r="A3284" s="73" t="s">
        <v>2559</v>
      </c>
      <c r="B3284" s="73" t="s">
        <v>2741</v>
      </c>
      <c r="C3284" s="73" t="s">
        <v>2517</v>
      </c>
      <c r="D3284" s="86">
        <v>179.06034600000001</v>
      </c>
      <c r="E3284" s="73" t="s">
        <v>2518</v>
      </c>
      <c r="F3284" s="79" t="str">
        <f>INDEX('Crosswalk Particulates'!$B:$B,MATCH('2017 EPA Data'!A3284,'Crosswalk Particulates'!$A:$A,0))</f>
        <v>process-waste-industry</v>
      </c>
      <c r="G3284" s="84">
        <f>INDEX('Crosswalk Particulates'!$E:$E,MATCH('2017 EPA Data'!$B3284,'Crosswalk Particulates'!$D:$D,0))</f>
        <v>0</v>
      </c>
      <c r="H3284" s="96">
        <f t="shared" si="51"/>
        <v>0</v>
      </c>
    </row>
    <row r="3285" spans="1:8" hidden="1">
      <c r="A3285" s="73" t="s">
        <v>2632</v>
      </c>
      <c r="B3285" s="73" t="s">
        <v>2543</v>
      </c>
      <c r="C3285" s="73" t="s">
        <v>2517</v>
      </c>
      <c r="D3285" s="86">
        <v>179.059</v>
      </c>
      <c r="E3285" s="73" t="s">
        <v>2518</v>
      </c>
      <c r="F3285" s="79" t="str">
        <f>INDEX('Crosswalk Particulates'!$B:$B,MATCH('2017 EPA Data'!A3285,'Crosswalk Particulates'!$A:$A,0))</f>
        <v>industry-fuel-other</v>
      </c>
      <c r="G3285" s="84">
        <f>INDEX('Crosswalk Particulates'!$E:$E,MATCH('2017 EPA Data'!$B3285,'Crosswalk Particulates'!$D:$D,0))</f>
        <v>0</v>
      </c>
      <c r="H3285" s="96">
        <f t="shared" si="51"/>
        <v>0</v>
      </c>
    </row>
    <row r="3286" spans="1:8" hidden="1">
      <c r="A3286" s="73" t="s">
        <v>2602</v>
      </c>
      <c r="B3286" s="73" t="s">
        <v>2689</v>
      </c>
      <c r="C3286" s="73" t="s">
        <v>2517</v>
      </c>
      <c r="D3286" s="86">
        <v>178.71299999999999</v>
      </c>
      <c r="E3286" s="73" t="s">
        <v>2518</v>
      </c>
      <c r="F3286" s="79" t="str">
        <f>INDEX('Crosswalk Particulates'!$B:$B,MATCH('2017 EPA Data'!A3286,'Crosswalk Particulates'!$A:$A,0))</f>
        <v>process-other-industry</v>
      </c>
      <c r="G3286" s="84">
        <f>INDEX('Crosswalk Particulates'!$E:$E,MATCH('2017 EPA Data'!$B3286,'Crosswalk Particulates'!$D:$D,0))</f>
        <v>0</v>
      </c>
      <c r="H3286" s="96">
        <f t="shared" si="51"/>
        <v>0</v>
      </c>
    </row>
    <row r="3287" spans="1:8" hidden="1">
      <c r="A3287" s="73" t="s">
        <v>2565</v>
      </c>
      <c r="B3287" s="73" t="s">
        <v>2774</v>
      </c>
      <c r="C3287" s="73" t="s">
        <v>2517</v>
      </c>
      <c r="D3287" s="86">
        <v>178.36549744000001</v>
      </c>
      <c r="E3287" s="73" t="s">
        <v>2518</v>
      </c>
      <c r="F3287" s="79" t="str">
        <f>INDEX('Crosswalk Particulates'!$B:$B,MATCH('2017 EPA Data'!A3287,'Crosswalk Particulates'!$A:$A,0))</f>
        <v>Electricity Sector</v>
      </c>
      <c r="G3287" s="84">
        <f>INDEX('Crosswalk Particulates'!$E:$E,MATCH('2017 EPA Data'!$B3287,'Crosswalk Particulates'!$D:$D,0))</f>
        <v>0</v>
      </c>
      <c r="H3287" s="96">
        <f t="shared" si="51"/>
        <v>0</v>
      </c>
    </row>
    <row r="3288" spans="1:8" hidden="1">
      <c r="A3288" s="73" t="s">
        <v>2551</v>
      </c>
      <c r="B3288" s="73" t="s">
        <v>2715</v>
      </c>
      <c r="C3288" s="73" t="s">
        <v>2517</v>
      </c>
      <c r="D3288" s="86">
        <v>177.51141963750001</v>
      </c>
      <c r="E3288" s="73" t="s">
        <v>2518</v>
      </c>
      <c r="F3288" s="79" t="str">
        <f>INDEX('Crosswalk Particulates'!$B:$B,MATCH('2017 EPA Data'!A3288,'Crosswalk Particulates'!$A:$A,0))</f>
        <v>industry-fuel-natural gas</v>
      </c>
      <c r="G3288" s="84">
        <f>INDEX('Crosswalk Particulates'!$E:$E,MATCH('2017 EPA Data'!$B3288,'Crosswalk Particulates'!$D:$D,0))</f>
        <v>0</v>
      </c>
      <c r="H3288" s="96">
        <f t="shared" si="51"/>
        <v>0</v>
      </c>
    </row>
    <row r="3289" spans="1:8" hidden="1">
      <c r="A3289" s="73" t="s">
        <v>2565</v>
      </c>
      <c r="B3289" s="73" t="s">
        <v>2757</v>
      </c>
      <c r="C3289" s="73" t="s">
        <v>2517</v>
      </c>
      <c r="D3289" s="86">
        <v>177.107596</v>
      </c>
      <c r="E3289" s="73" t="s">
        <v>2518</v>
      </c>
      <c r="F3289" s="79" t="str">
        <f>INDEX('Crosswalk Particulates'!$B:$B,MATCH('2017 EPA Data'!A3289,'Crosswalk Particulates'!$A:$A,0))</f>
        <v>Electricity Sector</v>
      </c>
      <c r="G3289" s="84">
        <f>INDEX('Crosswalk Particulates'!$E:$E,MATCH('2017 EPA Data'!$B3289,'Crosswalk Particulates'!$D:$D,0))</f>
        <v>0</v>
      </c>
      <c r="H3289" s="96">
        <f t="shared" si="51"/>
        <v>0</v>
      </c>
    </row>
    <row r="3290" spans="1:8" hidden="1">
      <c r="A3290" s="73" t="s">
        <v>2553</v>
      </c>
      <c r="B3290" s="73" t="s">
        <v>2728</v>
      </c>
      <c r="C3290" s="73" t="s">
        <v>2517</v>
      </c>
      <c r="D3290" s="86">
        <v>177.06106310000001</v>
      </c>
      <c r="E3290" s="73" t="s">
        <v>2518</v>
      </c>
      <c r="F3290" s="79" t="str">
        <f>INDEX('Crosswalk Particulates'!$B:$B,MATCH('2017 EPA Data'!A3290,'Crosswalk Particulates'!$A:$A,0))</f>
        <v>process-other-industry</v>
      </c>
      <c r="G3290" s="84">
        <f>INDEX('Crosswalk Particulates'!$E:$E,MATCH('2017 EPA Data'!$B3290,'Crosswalk Particulates'!$D:$D,0))</f>
        <v>0</v>
      </c>
      <c r="H3290" s="96">
        <f t="shared" si="51"/>
        <v>0</v>
      </c>
    </row>
    <row r="3291" spans="1:8" hidden="1">
      <c r="A3291" s="73" t="s">
        <v>2586</v>
      </c>
      <c r="B3291" s="73" t="s">
        <v>2660</v>
      </c>
      <c r="C3291" s="73" t="s">
        <v>2517</v>
      </c>
      <c r="D3291" s="86">
        <v>175.766052</v>
      </c>
      <c r="E3291" s="73" t="s">
        <v>2518</v>
      </c>
      <c r="F3291" s="79" t="str">
        <f>INDEX('Crosswalk Particulates'!$B:$B,MATCH('2017 EPA Data'!A3291,'Crosswalk Particulates'!$A:$A,0))</f>
        <v>process-other-industry</v>
      </c>
      <c r="G3291" s="84">
        <f>INDEX('Crosswalk Particulates'!$E:$E,MATCH('2017 EPA Data'!$B3291,'Crosswalk Particulates'!$D:$D,0))</f>
        <v>0</v>
      </c>
      <c r="H3291" s="96">
        <f t="shared" si="51"/>
        <v>0</v>
      </c>
    </row>
    <row r="3292" spans="1:8" hidden="1">
      <c r="A3292" s="73" t="s">
        <v>2559</v>
      </c>
      <c r="B3292" s="73" t="s">
        <v>2734</v>
      </c>
      <c r="C3292" s="73" t="s">
        <v>2517</v>
      </c>
      <c r="D3292" s="86">
        <v>175.453313757258</v>
      </c>
      <c r="E3292" s="73" t="s">
        <v>2518</v>
      </c>
      <c r="F3292" s="79" t="str">
        <f>INDEX('Crosswalk Particulates'!$B:$B,MATCH('2017 EPA Data'!A3292,'Crosswalk Particulates'!$A:$A,0))</f>
        <v>process-waste-industry</v>
      </c>
      <c r="G3292" s="84">
        <f>INDEX('Crosswalk Particulates'!$E:$E,MATCH('2017 EPA Data'!$B3292,'Crosswalk Particulates'!$D:$D,0))</f>
        <v>0</v>
      </c>
      <c r="H3292" s="96">
        <f t="shared" si="51"/>
        <v>0</v>
      </c>
    </row>
    <row r="3293" spans="1:8" hidden="1">
      <c r="A3293" s="73" t="s">
        <v>2608</v>
      </c>
      <c r="B3293" s="73" t="s">
        <v>2558</v>
      </c>
      <c r="C3293" s="73" t="s">
        <v>2517</v>
      </c>
      <c r="D3293" s="86">
        <v>175.02915411000001</v>
      </c>
      <c r="E3293" s="73" t="s">
        <v>2518</v>
      </c>
      <c r="F3293" s="79" t="str">
        <f>INDEX('Crosswalk Particulates'!$B:$B,MATCH('2017 EPA Data'!A3293,'Crosswalk Particulates'!$A:$A,0))</f>
        <v>Electricity Sector</v>
      </c>
      <c r="G3293" s="84">
        <f>INDEX('Crosswalk Particulates'!$E:$E,MATCH('2017 EPA Data'!$B3293,'Crosswalk Particulates'!$D:$D,0))</f>
        <v>0</v>
      </c>
      <c r="H3293" s="96">
        <f t="shared" si="51"/>
        <v>0</v>
      </c>
    </row>
    <row r="3294" spans="1:8" hidden="1">
      <c r="A3294" s="73" t="s">
        <v>2629</v>
      </c>
      <c r="B3294" s="73" t="s">
        <v>2562</v>
      </c>
      <c r="C3294" s="73" t="s">
        <v>2517</v>
      </c>
      <c r="D3294" s="86">
        <v>174.87311304191999</v>
      </c>
      <c r="E3294" s="73" t="s">
        <v>2518</v>
      </c>
      <c r="F3294" s="79" t="str">
        <f>INDEX('Crosswalk Particulates'!$B:$B,MATCH('2017 EPA Data'!A3294,'Crosswalk Particulates'!$A:$A,0))</f>
        <v>industry-fuel-oil</v>
      </c>
      <c r="G3294" s="84">
        <f>INDEX('Crosswalk Particulates'!$E:$E,MATCH('2017 EPA Data'!$B3294,'Crosswalk Particulates'!$D:$D,0))</f>
        <v>0</v>
      </c>
      <c r="H3294" s="96">
        <f t="shared" si="51"/>
        <v>0</v>
      </c>
    </row>
    <row r="3295" spans="1:8" hidden="1">
      <c r="A3295" s="73" t="s">
        <v>2607</v>
      </c>
      <c r="B3295" s="73" t="s">
        <v>2646</v>
      </c>
      <c r="C3295" s="73" t="s">
        <v>2517</v>
      </c>
      <c r="D3295" s="86">
        <v>174.62</v>
      </c>
      <c r="E3295" s="73" t="s">
        <v>2518</v>
      </c>
      <c r="F3295" s="79" t="str">
        <f>INDEX('Crosswalk Particulates'!$B:$B,MATCH('2017 EPA Data'!A3295,'Crosswalk Particulates'!$A:$A,0))</f>
        <v>process-cement-industry</v>
      </c>
      <c r="G3295" s="84">
        <f>INDEX('Crosswalk Particulates'!$E:$E,MATCH('2017 EPA Data'!$B3295,'Crosswalk Particulates'!$D:$D,0))</f>
        <v>0</v>
      </c>
      <c r="H3295" s="96">
        <f t="shared" si="51"/>
        <v>0</v>
      </c>
    </row>
    <row r="3296" spans="1:8" hidden="1">
      <c r="A3296" s="73" t="s">
        <v>2542</v>
      </c>
      <c r="B3296" s="73" t="s">
        <v>2740</v>
      </c>
      <c r="C3296" s="73" t="s">
        <v>2517</v>
      </c>
      <c r="D3296" s="86">
        <v>173.82920339600199</v>
      </c>
      <c r="E3296" s="73" t="s">
        <v>2518</v>
      </c>
      <c r="F3296" s="79" t="str">
        <f>INDEX('Crosswalk Particulates'!$B:$B,MATCH('2017 EPA Data'!A3296,'Crosswalk Particulates'!$A:$A,0))</f>
        <v>process-ngps-industry</v>
      </c>
      <c r="G3296" s="84">
        <f>INDEX('Crosswalk Particulates'!$E:$E,MATCH('2017 EPA Data'!$B3296,'Crosswalk Particulates'!$D:$D,0))</f>
        <v>0</v>
      </c>
      <c r="H3296" s="96">
        <f t="shared" si="51"/>
        <v>0</v>
      </c>
    </row>
    <row r="3297" spans="1:8" hidden="1">
      <c r="A3297" s="73" t="s">
        <v>2631</v>
      </c>
      <c r="B3297" s="73" t="s">
        <v>2659</v>
      </c>
      <c r="C3297" s="73" t="s">
        <v>2517</v>
      </c>
      <c r="D3297" s="86">
        <v>173.70600411397999</v>
      </c>
      <c r="E3297" s="73" t="s">
        <v>2518</v>
      </c>
      <c r="F3297" s="79" t="str">
        <f>INDEX('Crosswalk Particulates'!$B:$B,MATCH('2017 EPA Data'!A3297,'Crosswalk Particulates'!$A:$A,0))</f>
        <v>Residential Buildings Sector</v>
      </c>
      <c r="G3297" s="84">
        <f>INDEX('Crosswalk Particulates'!$E:$E,MATCH('2017 EPA Data'!$B3297,'Crosswalk Particulates'!$D:$D,0))</f>
        <v>0</v>
      </c>
      <c r="H3297" s="96">
        <f t="shared" si="51"/>
        <v>0</v>
      </c>
    </row>
    <row r="3298" spans="1:8" hidden="1">
      <c r="A3298" s="73" t="s">
        <v>2519</v>
      </c>
      <c r="B3298" s="73" t="s">
        <v>2729</v>
      </c>
      <c r="C3298" s="73" t="s">
        <v>2517</v>
      </c>
      <c r="D3298" s="86">
        <v>173.4442170640927</v>
      </c>
      <c r="E3298" s="73" t="s">
        <v>2518</v>
      </c>
      <c r="F3298" s="79" t="str">
        <f>INDEX('Crosswalk Particulates'!$B:$B,MATCH('2017 EPA Data'!A3298,'Crosswalk Particulates'!$A:$A,0))</f>
        <v>process-other-industry</v>
      </c>
      <c r="G3298" s="84">
        <f>INDEX('Crosswalk Particulates'!$E:$E,MATCH('2017 EPA Data'!$B3298,'Crosswalk Particulates'!$D:$D,0))</f>
        <v>0</v>
      </c>
      <c r="H3298" s="96">
        <f t="shared" si="51"/>
        <v>0</v>
      </c>
    </row>
    <row r="3299" spans="1:8" hidden="1">
      <c r="A3299" s="73" t="s">
        <v>2582</v>
      </c>
      <c r="B3299" s="73" t="s">
        <v>2558</v>
      </c>
      <c r="C3299" s="73" t="s">
        <v>2517</v>
      </c>
      <c r="D3299" s="86">
        <v>172.65208576800001</v>
      </c>
      <c r="E3299" s="73" t="s">
        <v>2518</v>
      </c>
      <c r="F3299" s="79" t="str">
        <f>INDEX('Crosswalk Particulates'!$B:$B,MATCH('2017 EPA Data'!A3299,'Crosswalk Particulates'!$A:$A,0))</f>
        <v>Commercial Buildings Sector</v>
      </c>
      <c r="G3299" s="84">
        <f>INDEX('Crosswalk Particulates'!$E:$E,MATCH('2017 EPA Data'!$B3299,'Crosswalk Particulates'!$D:$D,0))</f>
        <v>0</v>
      </c>
      <c r="H3299" s="96">
        <f t="shared" si="51"/>
        <v>0</v>
      </c>
    </row>
    <row r="3300" spans="1:8" hidden="1">
      <c r="A3300" s="73" t="s">
        <v>2538</v>
      </c>
      <c r="B3300" s="73" t="s">
        <v>2567</v>
      </c>
      <c r="C3300" s="73" t="s">
        <v>2517</v>
      </c>
      <c r="D3300" s="86">
        <v>171.67</v>
      </c>
      <c r="E3300" s="73" t="s">
        <v>2518</v>
      </c>
      <c r="F3300" s="79" t="str">
        <f>INDEX('Crosswalk Particulates'!$B:$B,MATCH('2017 EPA Data'!A3300,'Crosswalk Particulates'!$A:$A,0))</f>
        <v>process-other-industry</v>
      </c>
      <c r="G3300" s="84">
        <f>INDEX('Crosswalk Particulates'!$E:$E,MATCH('2017 EPA Data'!$B3300,'Crosswalk Particulates'!$D:$D,0))</f>
        <v>0</v>
      </c>
      <c r="H3300" s="96">
        <f t="shared" si="51"/>
        <v>0</v>
      </c>
    </row>
    <row r="3301" spans="1:8" hidden="1">
      <c r="A3301" s="73" t="s">
        <v>2608</v>
      </c>
      <c r="B3301" s="73" t="s">
        <v>2694</v>
      </c>
      <c r="C3301" s="73" t="s">
        <v>2517</v>
      </c>
      <c r="D3301" s="86">
        <v>171.3523873476</v>
      </c>
      <c r="E3301" s="73" t="s">
        <v>2518</v>
      </c>
      <c r="F3301" s="79" t="str">
        <f>INDEX('Crosswalk Particulates'!$B:$B,MATCH('2017 EPA Data'!A3301,'Crosswalk Particulates'!$A:$A,0))</f>
        <v>Electricity Sector</v>
      </c>
      <c r="G3301" s="84">
        <f>INDEX('Crosswalk Particulates'!$E:$E,MATCH('2017 EPA Data'!$B3301,'Crosswalk Particulates'!$D:$D,0))</f>
        <v>0</v>
      </c>
      <c r="H3301" s="96">
        <f t="shared" si="51"/>
        <v>0</v>
      </c>
    </row>
    <row r="3302" spans="1:8" hidden="1">
      <c r="A3302" s="73" t="s">
        <v>2607</v>
      </c>
      <c r="B3302" s="73" t="s">
        <v>2679</v>
      </c>
      <c r="C3302" s="73" t="s">
        <v>2517</v>
      </c>
      <c r="D3302" s="86">
        <v>171.35220000000001</v>
      </c>
      <c r="E3302" s="73" t="s">
        <v>2518</v>
      </c>
      <c r="F3302" s="79" t="str">
        <f>INDEX('Crosswalk Particulates'!$B:$B,MATCH('2017 EPA Data'!A3302,'Crosswalk Particulates'!$A:$A,0))</f>
        <v>process-cement-industry</v>
      </c>
      <c r="G3302" s="84">
        <f>INDEX('Crosswalk Particulates'!$E:$E,MATCH('2017 EPA Data'!$B3302,'Crosswalk Particulates'!$D:$D,0))</f>
        <v>0</v>
      </c>
      <c r="H3302" s="96">
        <f t="shared" si="51"/>
        <v>0</v>
      </c>
    </row>
    <row r="3303" spans="1:8" hidden="1">
      <c r="A3303" s="73" t="s">
        <v>2629</v>
      </c>
      <c r="B3303" s="73" t="s">
        <v>2597</v>
      </c>
      <c r="C3303" s="73" t="s">
        <v>2521</v>
      </c>
      <c r="D3303" s="86">
        <v>171.1014275696302</v>
      </c>
      <c r="E3303" s="73" t="s">
        <v>2522</v>
      </c>
      <c r="F3303" s="79" t="str">
        <f>INDEX('Crosswalk Particulates'!$B:$B,MATCH('2017 EPA Data'!A3303,'Crosswalk Particulates'!$A:$A,0))</f>
        <v>industry-fuel-oil</v>
      </c>
      <c r="G3303" s="84" t="str">
        <f>INDEX('Crosswalk Particulates'!$E:$E,MATCH('2017 EPA Data'!$B3303,'Crosswalk Particulates'!$D:$D,0))</f>
        <v>CH4</v>
      </c>
      <c r="H3303" s="96">
        <f t="shared" si="51"/>
        <v>155220788.67979988</v>
      </c>
    </row>
    <row r="3304" spans="1:8" hidden="1">
      <c r="A3304" s="73" t="s">
        <v>2607</v>
      </c>
      <c r="B3304" s="73" t="s">
        <v>2661</v>
      </c>
      <c r="C3304" s="73" t="s">
        <v>2517</v>
      </c>
      <c r="D3304" s="86">
        <v>170.53408999999999</v>
      </c>
      <c r="E3304" s="73" t="s">
        <v>2518</v>
      </c>
      <c r="F3304" s="79" t="str">
        <f>INDEX('Crosswalk Particulates'!$B:$B,MATCH('2017 EPA Data'!A3304,'Crosswalk Particulates'!$A:$A,0))</f>
        <v>process-cement-industry</v>
      </c>
      <c r="G3304" s="84">
        <f>INDEX('Crosswalk Particulates'!$E:$E,MATCH('2017 EPA Data'!$B3304,'Crosswalk Particulates'!$D:$D,0))</f>
        <v>0</v>
      </c>
      <c r="H3304" s="96">
        <f t="shared" si="51"/>
        <v>0</v>
      </c>
    </row>
    <row r="3305" spans="1:8" hidden="1">
      <c r="A3305" s="73" t="s">
        <v>2607</v>
      </c>
      <c r="B3305" s="73" t="s">
        <v>2656</v>
      </c>
      <c r="C3305" s="73" t="s">
        <v>2517</v>
      </c>
      <c r="D3305" s="86">
        <v>170.48456587699999</v>
      </c>
      <c r="E3305" s="73" t="s">
        <v>2518</v>
      </c>
      <c r="F3305" s="79" t="str">
        <f>INDEX('Crosswalk Particulates'!$B:$B,MATCH('2017 EPA Data'!A3305,'Crosswalk Particulates'!$A:$A,0))</f>
        <v>process-cement-industry</v>
      </c>
      <c r="G3305" s="84">
        <f>INDEX('Crosswalk Particulates'!$E:$E,MATCH('2017 EPA Data'!$B3305,'Crosswalk Particulates'!$D:$D,0))</f>
        <v>0</v>
      </c>
      <c r="H3305" s="96">
        <f t="shared" si="51"/>
        <v>0</v>
      </c>
    </row>
    <row r="3306" spans="1:8" hidden="1">
      <c r="A3306" s="73" t="s">
        <v>2655</v>
      </c>
      <c r="B3306" s="73" t="s">
        <v>2699</v>
      </c>
      <c r="C3306" s="73" t="s">
        <v>2517</v>
      </c>
      <c r="D3306" s="86">
        <v>170</v>
      </c>
      <c r="E3306" s="73" t="s">
        <v>2518</v>
      </c>
      <c r="F3306" s="79" t="str">
        <f>INDEX('Crosswalk Particulates'!$B:$B,MATCH('2017 EPA Data'!A3306,'Crosswalk Particulates'!$A:$A,0))</f>
        <v>Commercial Buildings Sector</v>
      </c>
      <c r="G3306" s="84">
        <f>INDEX('Crosswalk Particulates'!$E:$E,MATCH('2017 EPA Data'!$B3306,'Crosswalk Particulates'!$D:$D,0))</f>
        <v>0</v>
      </c>
      <c r="H3306" s="96">
        <f t="shared" si="51"/>
        <v>0</v>
      </c>
    </row>
    <row r="3307" spans="1:8" hidden="1">
      <c r="A3307" s="73" t="s">
        <v>2592</v>
      </c>
      <c r="B3307" s="73" t="s">
        <v>2732</v>
      </c>
      <c r="D3307" s="86">
        <v>169.68143844769475</v>
      </c>
      <c r="E3307" s="73" t="s">
        <v>2522</v>
      </c>
      <c r="F3307" s="79" t="str">
        <f>INDEX('Crosswalk Particulates'!$B:$B,MATCH('2017 EPA Data'!A3307,'Crosswalk Particulates'!$A:$A,0))</f>
        <v>process-ngps-industry</v>
      </c>
      <c r="G3307" s="84">
        <f>INDEX('Crosswalk Particulates'!$E:$E,MATCH('2017 EPA Data'!$B3307,'Crosswalk Particulates'!$D:$D,0))</f>
        <v>0</v>
      </c>
      <c r="H3307" s="96">
        <f t="shared" si="51"/>
        <v>153932594.68542856</v>
      </c>
    </row>
    <row r="3308" spans="1:8" hidden="1">
      <c r="A3308" s="73" t="s">
        <v>2581</v>
      </c>
      <c r="B3308" s="73" t="s">
        <v>2636</v>
      </c>
      <c r="C3308" s="73" t="s">
        <v>2517</v>
      </c>
      <c r="D3308" s="86">
        <v>169.16724933886758</v>
      </c>
      <c r="E3308" s="73" t="s">
        <v>2518</v>
      </c>
      <c r="F3308" s="79" t="str">
        <f>INDEX('Crosswalk Particulates'!$B:$B,MATCH('2017 EPA Data'!A3308,'Crosswalk Particulates'!$A:$A,0))</f>
        <v>Electricity Sector</v>
      </c>
      <c r="G3308" s="84">
        <f>INDEX('Crosswalk Particulates'!$E:$E,MATCH('2017 EPA Data'!$B3308,'Crosswalk Particulates'!$D:$D,0))</f>
        <v>0</v>
      </c>
      <c r="H3308" s="96">
        <f t="shared" si="51"/>
        <v>0</v>
      </c>
    </row>
    <row r="3309" spans="1:8" hidden="1">
      <c r="A3309" s="73" t="s">
        <v>2723</v>
      </c>
      <c r="B3309" s="73" t="s">
        <v>2610</v>
      </c>
      <c r="C3309" s="73" t="s">
        <v>2557</v>
      </c>
      <c r="D3309" s="86">
        <v>169.05986680345001</v>
      </c>
      <c r="E3309" s="73" t="s">
        <v>2522</v>
      </c>
      <c r="F3309" s="79" t="str">
        <f>INDEX('Crosswalk Particulates'!$B:$B,MATCH('2017 EPA Data'!A3309,'Crosswalk Particulates'!$A:$A,0))</f>
        <v>Residential Buildings Sector</v>
      </c>
      <c r="G3309" s="84" t="str">
        <f>INDEX('Crosswalk Particulates'!$E:$E,MATCH('2017 EPA Data'!$B3309,'Crosswalk Particulates'!$D:$D,0))</f>
        <v>PM25</v>
      </c>
      <c r="H3309" s="96">
        <f t="shared" si="51"/>
        <v>153368713.70435721</v>
      </c>
    </row>
    <row r="3310" spans="1:8" hidden="1">
      <c r="A3310" s="73" t="s">
        <v>2565</v>
      </c>
      <c r="B3310" s="73" t="s">
        <v>2791</v>
      </c>
      <c r="C3310" s="73" t="s">
        <v>2517</v>
      </c>
      <c r="D3310" s="86">
        <v>167.9549744</v>
      </c>
      <c r="E3310" s="73" t="s">
        <v>2518</v>
      </c>
      <c r="F3310" s="79" t="str">
        <f>INDEX('Crosswalk Particulates'!$B:$B,MATCH('2017 EPA Data'!A3310,'Crosswalk Particulates'!$A:$A,0))</f>
        <v>Electricity Sector</v>
      </c>
      <c r="G3310" s="84">
        <f>INDEX('Crosswalk Particulates'!$E:$E,MATCH('2017 EPA Data'!$B3310,'Crosswalk Particulates'!$D:$D,0))</f>
        <v>0</v>
      </c>
      <c r="H3310" s="96">
        <f t="shared" si="51"/>
        <v>0</v>
      </c>
    </row>
    <row r="3311" spans="1:8" hidden="1">
      <c r="A3311" s="73" t="s">
        <v>2542</v>
      </c>
      <c r="B3311" s="73" t="s">
        <v>2685</v>
      </c>
      <c r="C3311" s="73" t="s">
        <v>2517</v>
      </c>
      <c r="D3311" s="86">
        <v>167.66366063335278</v>
      </c>
      <c r="E3311" s="73" t="s">
        <v>2518</v>
      </c>
      <c r="F3311" s="79" t="str">
        <f>INDEX('Crosswalk Particulates'!$B:$B,MATCH('2017 EPA Data'!A3311,'Crosswalk Particulates'!$A:$A,0))</f>
        <v>process-ngps-industry</v>
      </c>
      <c r="G3311" s="84">
        <f>INDEX('Crosswalk Particulates'!$E:$E,MATCH('2017 EPA Data'!$B3311,'Crosswalk Particulates'!$D:$D,0))</f>
        <v>0</v>
      </c>
      <c r="H3311" s="96">
        <f t="shared" si="51"/>
        <v>0</v>
      </c>
    </row>
    <row r="3312" spans="1:8" hidden="1">
      <c r="A3312" s="73" t="s">
        <v>2582</v>
      </c>
      <c r="B3312" s="73" t="s">
        <v>2751</v>
      </c>
      <c r="C3312" s="73" t="s">
        <v>2517</v>
      </c>
      <c r="D3312" s="86">
        <v>167.36459127970437</v>
      </c>
      <c r="E3312" s="73" t="s">
        <v>2518</v>
      </c>
      <c r="F3312" s="79" t="str">
        <f>INDEX('Crosswalk Particulates'!$B:$B,MATCH('2017 EPA Data'!A3312,'Crosswalk Particulates'!$A:$A,0))</f>
        <v>Commercial Buildings Sector</v>
      </c>
      <c r="G3312" s="84">
        <f>INDEX('Crosswalk Particulates'!$E:$E,MATCH('2017 EPA Data'!$B3312,'Crosswalk Particulates'!$D:$D,0))</f>
        <v>0</v>
      </c>
      <c r="H3312" s="96">
        <f t="shared" si="51"/>
        <v>0</v>
      </c>
    </row>
    <row r="3313" spans="1:8" hidden="1">
      <c r="A3313" s="73" t="s">
        <v>2655</v>
      </c>
      <c r="B3313" s="73" t="s">
        <v>2598</v>
      </c>
      <c r="C3313" s="73" t="s">
        <v>2517</v>
      </c>
      <c r="D3313" s="86">
        <v>167.02573061999999</v>
      </c>
      <c r="E3313" s="73" t="s">
        <v>2518</v>
      </c>
      <c r="F3313" s="79" t="str">
        <f>INDEX('Crosswalk Particulates'!$B:$B,MATCH('2017 EPA Data'!A3313,'Crosswalk Particulates'!$A:$A,0))</f>
        <v>Commercial Buildings Sector</v>
      </c>
      <c r="G3313" s="84">
        <f>INDEX('Crosswalk Particulates'!$E:$E,MATCH('2017 EPA Data'!$B3313,'Crosswalk Particulates'!$D:$D,0))</f>
        <v>0</v>
      </c>
      <c r="H3313" s="96">
        <f t="shared" si="51"/>
        <v>0</v>
      </c>
    </row>
    <row r="3314" spans="1:8" hidden="1">
      <c r="A3314" s="73" t="s">
        <v>2551</v>
      </c>
      <c r="B3314" s="73" t="s">
        <v>2568</v>
      </c>
      <c r="C3314" s="73" t="s">
        <v>2517</v>
      </c>
      <c r="D3314" s="86">
        <v>166.97925499999999</v>
      </c>
      <c r="E3314" s="73" t="s">
        <v>2518</v>
      </c>
      <c r="F3314" s="79" t="str">
        <f>INDEX('Crosswalk Particulates'!$B:$B,MATCH('2017 EPA Data'!A3314,'Crosswalk Particulates'!$A:$A,0))</f>
        <v>industry-fuel-natural gas</v>
      </c>
      <c r="G3314" s="84">
        <f>INDEX('Crosswalk Particulates'!$E:$E,MATCH('2017 EPA Data'!$B3314,'Crosswalk Particulates'!$D:$D,0))</f>
        <v>0</v>
      </c>
      <c r="H3314" s="96">
        <f t="shared" si="51"/>
        <v>0</v>
      </c>
    </row>
    <row r="3315" spans="1:8" hidden="1">
      <c r="A3315" s="73" t="s">
        <v>2595</v>
      </c>
      <c r="B3315" s="73" t="s">
        <v>2689</v>
      </c>
      <c r="C3315" s="73" t="s">
        <v>2517</v>
      </c>
      <c r="D3315" s="86">
        <v>166.46</v>
      </c>
      <c r="E3315" s="73" t="s">
        <v>2518</v>
      </c>
      <c r="F3315" s="79" t="str">
        <f>INDEX('Crosswalk Particulates'!$B:$B,MATCH('2017 EPA Data'!A3315,'Crosswalk Particulates'!$A:$A,0))</f>
        <v>process-other-industry</v>
      </c>
      <c r="G3315" s="84">
        <f>INDEX('Crosswalk Particulates'!$E:$E,MATCH('2017 EPA Data'!$B3315,'Crosswalk Particulates'!$D:$D,0))</f>
        <v>0</v>
      </c>
      <c r="H3315" s="96">
        <f t="shared" si="51"/>
        <v>0</v>
      </c>
    </row>
    <row r="3316" spans="1:8" hidden="1">
      <c r="A3316" s="73" t="s">
        <v>2649</v>
      </c>
      <c r="B3316" s="73" t="s">
        <v>2690</v>
      </c>
      <c r="C3316" s="73" t="s">
        <v>2517</v>
      </c>
      <c r="D3316" s="86">
        <v>166.15755767904</v>
      </c>
      <c r="E3316" s="73" t="s">
        <v>2518</v>
      </c>
      <c r="F3316" s="79" t="str">
        <f>INDEX('Crosswalk Particulates'!$B:$B,MATCH('2017 EPA Data'!A3316,'Crosswalk Particulates'!$A:$A,0))</f>
        <v>Electricity Sector</v>
      </c>
      <c r="G3316" s="84">
        <f>INDEX('Crosswalk Particulates'!$E:$E,MATCH('2017 EPA Data'!$B3316,'Crosswalk Particulates'!$D:$D,0))</f>
        <v>0</v>
      </c>
      <c r="H3316" s="96">
        <f t="shared" si="51"/>
        <v>0</v>
      </c>
    </row>
    <row r="3317" spans="1:8" hidden="1">
      <c r="A3317" s="73" t="s">
        <v>2596</v>
      </c>
      <c r="B3317" s="73" t="s">
        <v>2645</v>
      </c>
      <c r="C3317" s="73" t="s">
        <v>2517</v>
      </c>
      <c r="D3317" s="86">
        <v>166.09917999999999</v>
      </c>
      <c r="E3317" s="73" t="s">
        <v>2518</v>
      </c>
      <c r="F3317" s="79" t="str">
        <f>INDEX('Crosswalk Particulates'!$B:$B,MATCH('2017 EPA Data'!A3317,'Crosswalk Particulates'!$A:$A,0))</f>
        <v>industry-fuel-coal</v>
      </c>
      <c r="G3317" s="84">
        <f>INDEX('Crosswalk Particulates'!$E:$E,MATCH('2017 EPA Data'!$B3317,'Crosswalk Particulates'!$D:$D,0))</f>
        <v>0</v>
      </c>
      <c r="H3317" s="96">
        <f t="shared" si="51"/>
        <v>0</v>
      </c>
    </row>
    <row r="3318" spans="1:8" hidden="1">
      <c r="A3318" s="73" t="s">
        <v>2584</v>
      </c>
      <c r="B3318" s="73" t="s">
        <v>2656</v>
      </c>
      <c r="C3318" s="73" t="s">
        <v>2517</v>
      </c>
      <c r="D3318" s="86">
        <v>165.29644500073601</v>
      </c>
      <c r="E3318" s="73" t="s">
        <v>2518</v>
      </c>
      <c r="F3318" s="79" t="str">
        <f>INDEX('Crosswalk Particulates'!$B:$B,MATCH('2017 EPA Data'!A3318,'Crosswalk Particulates'!$A:$A,0))</f>
        <v>Electricity Sector</v>
      </c>
      <c r="G3318" s="84">
        <f>INDEX('Crosswalk Particulates'!$E:$E,MATCH('2017 EPA Data'!$B3318,'Crosswalk Particulates'!$D:$D,0))</f>
        <v>0</v>
      </c>
      <c r="H3318" s="96">
        <f t="shared" si="51"/>
        <v>0</v>
      </c>
    </row>
    <row r="3319" spans="1:8" hidden="1">
      <c r="A3319" s="73" t="s">
        <v>2607</v>
      </c>
      <c r="B3319" s="73" t="s">
        <v>2568</v>
      </c>
      <c r="C3319" s="73" t="s">
        <v>2517</v>
      </c>
      <c r="D3319" s="86">
        <v>165.1352</v>
      </c>
      <c r="E3319" s="73" t="s">
        <v>2518</v>
      </c>
      <c r="F3319" s="79" t="str">
        <f>INDEX('Crosswalk Particulates'!$B:$B,MATCH('2017 EPA Data'!A3319,'Crosswalk Particulates'!$A:$A,0))</f>
        <v>process-cement-industry</v>
      </c>
      <c r="G3319" s="84">
        <f>INDEX('Crosswalk Particulates'!$E:$E,MATCH('2017 EPA Data'!$B3319,'Crosswalk Particulates'!$D:$D,0))</f>
        <v>0</v>
      </c>
      <c r="H3319" s="96">
        <f t="shared" si="51"/>
        <v>0</v>
      </c>
    </row>
    <row r="3320" spans="1:8" hidden="1">
      <c r="A3320" s="73" t="s">
        <v>2632</v>
      </c>
      <c r="B3320" s="73" t="s">
        <v>2650</v>
      </c>
      <c r="C3320" s="73" t="s">
        <v>2517</v>
      </c>
      <c r="D3320" s="86">
        <v>164.33877478996001</v>
      </c>
      <c r="E3320" s="73" t="s">
        <v>2518</v>
      </c>
      <c r="F3320" s="79" t="str">
        <f>INDEX('Crosswalk Particulates'!$B:$B,MATCH('2017 EPA Data'!A3320,'Crosswalk Particulates'!$A:$A,0))</f>
        <v>industry-fuel-other</v>
      </c>
      <c r="G3320" s="84">
        <f>INDEX('Crosswalk Particulates'!$E:$E,MATCH('2017 EPA Data'!$B3320,'Crosswalk Particulates'!$D:$D,0))</f>
        <v>0</v>
      </c>
      <c r="H3320" s="96">
        <f t="shared" si="51"/>
        <v>0</v>
      </c>
    </row>
    <row r="3321" spans="1:8" hidden="1">
      <c r="A3321" s="73" t="s">
        <v>2586</v>
      </c>
      <c r="B3321" s="73" t="s">
        <v>2656</v>
      </c>
      <c r="C3321" s="73" t="s">
        <v>2517</v>
      </c>
      <c r="D3321" s="86">
        <v>163.73360543202</v>
      </c>
      <c r="E3321" s="73" t="s">
        <v>2518</v>
      </c>
      <c r="F3321" s="79" t="str">
        <f>INDEX('Crosswalk Particulates'!$B:$B,MATCH('2017 EPA Data'!A3321,'Crosswalk Particulates'!$A:$A,0))</f>
        <v>process-other-industry</v>
      </c>
      <c r="G3321" s="84">
        <f>INDEX('Crosswalk Particulates'!$E:$E,MATCH('2017 EPA Data'!$B3321,'Crosswalk Particulates'!$D:$D,0))</f>
        <v>0</v>
      </c>
      <c r="H3321" s="96">
        <f t="shared" si="51"/>
        <v>0</v>
      </c>
    </row>
    <row r="3322" spans="1:8" hidden="1">
      <c r="A3322" s="73" t="s">
        <v>2551</v>
      </c>
      <c r="B3322" s="73" t="s">
        <v>2675</v>
      </c>
      <c r="C3322" s="73" t="s">
        <v>2517</v>
      </c>
      <c r="D3322" s="86">
        <v>163.42593304587535</v>
      </c>
      <c r="E3322" s="73" t="s">
        <v>2518</v>
      </c>
      <c r="F3322" s="79" t="str">
        <f>INDEX('Crosswalk Particulates'!$B:$B,MATCH('2017 EPA Data'!A3322,'Crosswalk Particulates'!$A:$A,0))</f>
        <v>industry-fuel-natural gas</v>
      </c>
      <c r="G3322" s="84">
        <f>INDEX('Crosswalk Particulates'!$E:$E,MATCH('2017 EPA Data'!$B3322,'Crosswalk Particulates'!$D:$D,0))</f>
        <v>0</v>
      </c>
      <c r="H3322" s="96">
        <f t="shared" si="51"/>
        <v>0</v>
      </c>
    </row>
    <row r="3323" spans="1:8" hidden="1">
      <c r="A3323" s="73" t="s">
        <v>2519</v>
      </c>
      <c r="B3323" s="73" t="s">
        <v>2758</v>
      </c>
      <c r="C3323" s="73" t="s">
        <v>2517</v>
      </c>
      <c r="D3323" s="86">
        <v>163.00441000000001</v>
      </c>
      <c r="E3323" s="73" t="s">
        <v>2518</v>
      </c>
      <c r="F3323" s="79" t="str">
        <f>INDEX('Crosswalk Particulates'!$B:$B,MATCH('2017 EPA Data'!A3323,'Crosswalk Particulates'!$A:$A,0))</f>
        <v>process-other-industry</v>
      </c>
      <c r="G3323" s="84">
        <f>INDEX('Crosswalk Particulates'!$E:$E,MATCH('2017 EPA Data'!$B3323,'Crosswalk Particulates'!$D:$D,0))</f>
        <v>0</v>
      </c>
      <c r="H3323" s="96">
        <f t="shared" si="51"/>
        <v>0</v>
      </c>
    </row>
    <row r="3324" spans="1:8" hidden="1">
      <c r="A3324" s="73" t="s">
        <v>2586</v>
      </c>
      <c r="B3324" s="73" t="s">
        <v>2699</v>
      </c>
      <c r="C3324" s="73" t="s">
        <v>2517</v>
      </c>
      <c r="D3324" s="86">
        <v>162.65</v>
      </c>
      <c r="E3324" s="73" t="s">
        <v>2518</v>
      </c>
      <c r="F3324" s="79" t="str">
        <f>INDEX('Crosswalk Particulates'!$B:$B,MATCH('2017 EPA Data'!A3324,'Crosswalk Particulates'!$A:$A,0))</f>
        <v>process-other-industry</v>
      </c>
      <c r="G3324" s="84">
        <f>INDEX('Crosswalk Particulates'!$E:$E,MATCH('2017 EPA Data'!$B3324,'Crosswalk Particulates'!$D:$D,0))</f>
        <v>0</v>
      </c>
      <c r="H3324" s="96">
        <f t="shared" si="51"/>
        <v>0</v>
      </c>
    </row>
    <row r="3325" spans="1:8" hidden="1">
      <c r="A3325" s="73" t="s">
        <v>2581</v>
      </c>
      <c r="B3325" s="73" t="s">
        <v>2583</v>
      </c>
      <c r="D3325" s="86">
        <v>162.53540000000001</v>
      </c>
      <c r="E3325" s="73" t="s">
        <v>2518</v>
      </c>
      <c r="F3325" s="79" t="str">
        <f>INDEX('Crosswalk Particulates'!$B:$B,MATCH('2017 EPA Data'!A3325,'Crosswalk Particulates'!$A:$A,0))</f>
        <v>Electricity Sector</v>
      </c>
      <c r="G3325" s="84">
        <f>INDEX('Crosswalk Particulates'!$E:$E,MATCH('2017 EPA Data'!$B3325,'Crosswalk Particulates'!$D:$D,0))</f>
        <v>0</v>
      </c>
      <c r="H3325" s="96">
        <f t="shared" si="51"/>
        <v>0</v>
      </c>
    </row>
    <row r="3326" spans="1:8" hidden="1">
      <c r="A3326" s="73" t="s">
        <v>2607</v>
      </c>
      <c r="B3326" s="73" t="s">
        <v>2574</v>
      </c>
      <c r="C3326" s="73" t="s">
        <v>2517</v>
      </c>
      <c r="D3326" s="86">
        <v>162.50094000000001</v>
      </c>
      <c r="E3326" s="73" t="s">
        <v>2518</v>
      </c>
      <c r="F3326" s="79" t="str">
        <f>INDEX('Crosswalk Particulates'!$B:$B,MATCH('2017 EPA Data'!A3326,'Crosswalk Particulates'!$A:$A,0))</f>
        <v>process-cement-industry</v>
      </c>
      <c r="G3326" s="84">
        <f>INDEX('Crosswalk Particulates'!$E:$E,MATCH('2017 EPA Data'!$B3326,'Crosswalk Particulates'!$D:$D,0))</f>
        <v>0</v>
      </c>
      <c r="H3326" s="96">
        <f t="shared" si="51"/>
        <v>0</v>
      </c>
    </row>
    <row r="3327" spans="1:8" hidden="1">
      <c r="A3327" s="73" t="s">
        <v>2578</v>
      </c>
      <c r="B3327" s="73" t="s">
        <v>2803</v>
      </c>
      <c r="C3327" s="73" t="s">
        <v>2517</v>
      </c>
      <c r="D3327" s="86">
        <v>162.00021820000001</v>
      </c>
      <c r="E3327" s="73" t="s">
        <v>2518</v>
      </c>
      <c r="F3327" s="79" t="str">
        <f>INDEX('Crosswalk Particulates'!$B:$B,MATCH('2017 EPA Data'!A3327,'Crosswalk Particulates'!$A:$A,0))</f>
        <v>process-chemicals-industry</v>
      </c>
      <c r="G3327" s="84">
        <f>INDEX('Crosswalk Particulates'!$E:$E,MATCH('2017 EPA Data'!$B3327,'Crosswalk Particulates'!$D:$D,0))</f>
        <v>0</v>
      </c>
      <c r="H3327" s="96">
        <f t="shared" si="51"/>
        <v>0</v>
      </c>
    </row>
    <row r="3328" spans="1:8" hidden="1">
      <c r="A3328" s="73" t="s">
        <v>2602</v>
      </c>
      <c r="B3328" s="73" t="s">
        <v>2716</v>
      </c>
      <c r="D3328" s="86">
        <v>161.88289367592617</v>
      </c>
      <c r="E3328" s="73" t="s">
        <v>2522</v>
      </c>
      <c r="F3328" s="79" t="str">
        <f>INDEX('Crosswalk Particulates'!$B:$B,MATCH('2017 EPA Data'!A3328,'Crosswalk Particulates'!$A:$A,0))</f>
        <v>process-other-industry</v>
      </c>
      <c r="G3328" s="84" t="str">
        <f>INDEX('Crosswalk Particulates'!$E:$E,MATCH('2017 EPA Data'!$B3328,'Crosswalk Particulates'!$D:$D,0))</f>
        <v>BC</v>
      </c>
      <c r="H3328" s="96">
        <f t="shared" si="51"/>
        <v>146857865.46064737</v>
      </c>
    </row>
    <row r="3329" spans="1:8" hidden="1">
      <c r="A3329" s="73" t="s">
        <v>2578</v>
      </c>
      <c r="B3329" s="73" t="s">
        <v>2804</v>
      </c>
      <c r="C3329" s="73" t="s">
        <v>2517</v>
      </c>
      <c r="D3329" s="86">
        <v>160.81979999999999</v>
      </c>
      <c r="E3329" s="73" t="s">
        <v>2518</v>
      </c>
      <c r="F3329" s="79" t="str">
        <f>INDEX('Crosswalk Particulates'!$B:$B,MATCH('2017 EPA Data'!A3329,'Crosswalk Particulates'!$A:$A,0))</f>
        <v>process-chemicals-industry</v>
      </c>
      <c r="G3329" s="84">
        <f>INDEX('Crosswalk Particulates'!$E:$E,MATCH('2017 EPA Data'!$B3329,'Crosswalk Particulates'!$D:$D,0))</f>
        <v>0</v>
      </c>
      <c r="H3329" s="96">
        <f t="shared" si="51"/>
        <v>0</v>
      </c>
    </row>
    <row r="3330" spans="1:8" hidden="1">
      <c r="A3330" s="73" t="s">
        <v>2563</v>
      </c>
      <c r="B3330" s="73" t="s">
        <v>2620</v>
      </c>
      <c r="C3330" s="73" t="s">
        <v>2517</v>
      </c>
      <c r="D3330" s="86">
        <v>160.75571502478135</v>
      </c>
      <c r="E3330" s="73" t="s">
        <v>2518</v>
      </c>
      <c r="F3330" s="79" t="str">
        <f>INDEX('Crosswalk Particulates'!$B:$B,MATCH('2017 EPA Data'!A3330,'Crosswalk Particulates'!$A:$A,0))</f>
        <v>Other-EPA</v>
      </c>
      <c r="G3330" s="84">
        <f>INDEX('Crosswalk Particulates'!$E:$E,MATCH('2017 EPA Data'!$B3330,'Crosswalk Particulates'!$D:$D,0))</f>
        <v>0</v>
      </c>
      <c r="H3330" s="96">
        <f t="shared" si="51"/>
        <v>0</v>
      </c>
    </row>
    <row r="3331" spans="1:8" hidden="1">
      <c r="A3331" s="73" t="s">
        <v>2608</v>
      </c>
      <c r="B3331" s="73" t="s">
        <v>2716</v>
      </c>
      <c r="D3331" s="86">
        <v>160.56445302339992</v>
      </c>
      <c r="E3331" s="73" t="s">
        <v>2522</v>
      </c>
      <c r="F3331" s="79" t="str">
        <f>INDEX('Crosswalk Particulates'!$B:$B,MATCH('2017 EPA Data'!A3331,'Crosswalk Particulates'!$A:$A,0))</f>
        <v>Electricity Sector</v>
      </c>
      <c r="G3331" s="84" t="str">
        <f>INDEX('Crosswalk Particulates'!$E:$E,MATCH('2017 EPA Data'!$B3331,'Crosswalk Particulates'!$D:$D,0))</f>
        <v>BC</v>
      </c>
      <c r="H3331" s="96">
        <f t="shared" si="51"/>
        <v>145661794.79765213</v>
      </c>
    </row>
    <row r="3332" spans="1:8" hidden="1">
      <c r="A3332" s="73" t="s">
        <v>2607</v>
      </c>
      <c r="B3332" s="73" t="s">
        <v>2573</v>
      </c>
      <c r="C3332" s="73" t="s">
        <v>2517</v>
      </c>
      <c r="D3332" s="86">
        <v>160.09079</v>
      </c>
      <c r="E3332" s="73" t="s">
        <v>2518</v>
      </c>
      <c r="F3332" s="79" t="str">
        <f>INDEX('Crosswalk Particulates'!$B:$B,MATCH('2017 EPA Data'!A3332,'Crosswalk Particulates'!$A:$A,0))</f>
        <v>process-cement-industry</v>
      </c>
      <c r="G3332" s="84">
        <f>INDEX('Crosswalk Particulates'!$E:$E,MATCH('2017 EPA Data'!$B3332,'Crosswalk Particulates'!$D:$D,0))</f>
        <v>0</v>
      </c>
      <c r="H3332" s="96">
        <f t="shared" ref="H3332:H3395" si="52">IF(E3332="TON",D3332/metricton_to_shortton,0)*10^6</f>
        <v>0</v>
      </c>
    </row>
    <row r="3333" spans="1:8" hidden="1">
      <c r="A3333" s="73" t="s">
        <v>2581</v>
      </c>
      <c r="B3333" s="73" t="s">
        <v>2574</v>
      </c>
      <c r="C3333" s="73" t="s">
        <v>2517</v>
      </c>
      <c r="D3333" s="86">
        <v>160</v>
      </c>
      <c r="E3333" s="73" t="s">
        <v>2518</v>
      </c>
      <c r="F3333" s="79" t="str">
        <f>INDEX('Crosswalk Particulates'!$B:$B,MATCH('2017 EPA Data'!A3333,'Crosswalk Particulates'!$A:$A,0))</f>
        <v>Electricity Sector</v>
      </c>
      <c r="G3333" s="84">
        <f>INDEX('Crosswalk Particulates'!$E:$E,MATCH('2017 EPA Data'!$B3333,'Crosswalk Particulates'!$D:$D,0))</f>
        <v>0</v>
      </c>
      <c r="H3333" s="96">
        <f t="shared" si="52"/>
        <v>0</v>
      </c>
    </row>
    <row r="3334" spans="1:8" hidden="1">
      <c r="A3334" s="73" t="s">
        <v>2608</v>
      </c>
      <c r="B3334" s="73" t="s">
        <v>2659</v>
      </c>
      <c r="C3334" s="73" t="s">
        <v>2517</v>
      </c>
      <c r="D3334" s="86">
        <v>159.86115699999999</v>
      </c>
      <c r="E3334" s="73" t="s">
        <v>2518</v>
      </c>
      <c r="F3334" s="79" t="str">
        <f>INDEX('Crosswalk Particulates'!$B:$B,MATCH('2017 EPA Data'!A3334,'Crosswalk Particulates'!$A:$A,0))</f>
        <v>Electricity Sector</v>
      </c>
      <c r="G3334" s="84">
        <f>INDEX('Crosswalk Particulates'!$E:$E,MATCH('2017 EPA Data'!$B3334,'Crosswalk Particulates'!$D:$D,0))</f>
        <v>0</v>
      </c>
      <c r="H3334" s="96">
        <f t="shared" si="52"/>
        <v>0</v>
      </c>
    </row>
    <row r="3335" spans="1:8" hidden="1">
      <c r="A3335" s="73" t="s">
        <v>2555</v>
      </c>
      <c r="B3335" s="73" t="s">
        <v>2694</v>
      </c>
      <c r="C3335" s="73" t="s">
        <v>2517</v>
      </c>
      <c r="D3335" s="86">
        <v>159.74763487999999</v>
      </c>
      <c r="E3335" s="73" t="s">
        <v>2518</v>
      </c>
      <c r="F3335" s="79" t="str">
        <f>INDEX('Crosswalk Particulates'!$B:$B,MATCH('2017 EPA Data'!A3335,'Crosswalk Particulates'!$A:$A,0))</f>
        <v>process-other-industry</v>
      </c>
      <c r="G3335" s="84">
        <f>INDEX('Crosswalk Particulates'!$E:$E,MATCH('2017 EPA Data'!$B3335,'Crosswalk Particulates'!$D:$D,0))</f>
        <v>0</v>
      </c>
      <c r="H3335" s="96">
        <f t="shared" si="52"/>
        <v>0</v>
      </c>
    </row>
    <row r="3336" spans="1:8" hidden="1">
      <c r="A3336" s="73" t="s">
        <v>2581</v>
      </c>
      <c r="B3336" s="73" t="s">
        <v>2642</v>
      </c>
      <c r="C3336" s="73" t="s">
        <v>2517</v>
      </c>
      <c r="D3336" s="86">
        <v>159.24373393926834</v>
      </c>
      <c r="E3336" s="73" t="s">
        <v>2518</v>
      </c>
      <c r="F3336" s="79" t="str">
        <f>INDEX('Crosswalk Particulates'!$B:$B,MATCH('2017 EPA Data'!A3336,'Crosswalk Particulates'!$A:$A,0))</f>
        <v>Electricity Sector</v>
      </c>
      <c r="G3336" s="84">
        <f>INDEX('Crosswalk Particulates'!$E:$E,MATCH('2017 EPA Data'!$B3336,'Crosswalk Particulates'!$D:$D,0))</f>
        <v>0</v>
      </c>
      <c r="H3336" s="96">
        <f t="shared" si="52"/>
        <v>0</v>
      </c>
    </row>
    <row r="3337" spans="1:8" hidden="1">
      <c r="A3337" s="73" t="s">
        <v>2595</v>
      </c>
      <c r="B3337" s="73" t="s">
        <v>2777</v>
      </c>
      <c r="C3337" s="73" t="s">
        <v>2517</v>
      </c>
      <c r="D3337" s="86">
        <v>159</v>
      </c>
      <c r="E3337" s="73" t="s">
        <v>2518</v>
      </c>
      <c r="F3337" s="79" t="str">
        <f>INDEX('Crosswalk Particulates'!$B:$B,MATCH('2017 EPA Data'!A3337,'Crosswalk Particulates'!$A:$A,0))</f>
        <v>process-other-industry</v>
      </c>
      <c r="G3337" s="84">
        <f>INDEX('Crosswalk Particulates'!$E:$E,MATCH('2017 EPA Data'!$B3337,'Crosswalk Particulates'!$D:$D,0))</f>
        <v>0</v>
      </c>
      <c r="H3337" s="96">
        <f t="shared" si="52"/>
        <v>0</v>
      </c>
    </row>
    <row r="3338" spans="1:8" hidden="1">
      <c r="A3338" s="73" t="s">
        <v>2608</v>
      </c>
      <c r="B3338" s="73" t="s">
        <v>2568</v>
      </c>
      <c r="C3338" s="73" t="s">
        <v>2517</v>
      </c>
      <c r="D3338" s="86">
        <v>158.83256220000001</v>
      </c>
      <c r="E3338" s="73" t="s">
        <v>2518</v>
      </c>
      <c r="F3338" s="79" t="str">
        <f>INDEX('Crosswalk Particulates'!$B:$B,MATCH('2017 EPA Data'!A3338,'Crosswalk Particulates'!$A:$A,0))</f>
        <v>Electricity Sector</v>
      </c>
      <c r="G3338" s="84">
        <f>INDEX('Crosswalk Particulates'!$E:$E,MATCH('2017 EPA Data'!$B3338,'Crosswalk Particulates'!$D:$D,0))</f>
        <v>0</v>
      </c>
      <c r="H3338" s="96">
        <f t="shared" si="52"/>
        <v>0</v>
      </c>
    </row>
    <row r="3339" spans="1:8" hidden="1">
      <c r="A3339" s="73" t="s">
        <v>2629</v>
      </c>
      <c r="B3339" s="73" t="s">
        <v>2682</v>
      </c>
      <c r="C3339" s="73" t="s">
        <v>2517</v>
      </c>
      <c r="D3339" s="86">
        <v>158.088852</v>
      </c>
      <c r="E3339" s="73" t="s">
        <v>2518</v>
      </c>
      <c r="F3339" s="79" t="str">
        <f>INDEX('Crosswalk Particulates'!$B:$B,MATCH('2017 EPA Data'!A3339,'Crosswalk Particulates'!$A:$A,0))</f>
        <v>industry-fuel-oil</v>
      </c>
      <c r="G3339" s="84">
        <f>INDEX('Crosswalk Particulates'!$E:$E,MATCH('2017 EPA Data'!$B3339,'Crosswalk Particulates'!$D:$D,0))</f>
        <v>0</v>
      </c>
      <c r="H3339" s="96">
        <f t="shared" si="52"/>
        <v>0</v>
      </c>
    </row>
    <row r="3340" spans="1:8" hidden="1">
      <c r="A3340" s="73" t="s">
        <v>2665</v>
      </c>
      <c r="B3340" s="73" t="s">
        <v>2614</v>
      </c>
      <c r="C3340" s="73" t="s">
        <v>2517</v>
      </c>
      <c r="D3340" s="86">
        <v>157.86788714711344</v>
      </c>
      <c r="E3340" s="73" t="s">
        <v>2518</v>
      </c>
      <c r="F3340" s="79" t="str">
        <f>INDEX('Crosswalk Particulates'!$B:$B,MATCH('2017 EPA Data'!A3340,'Crosswalk Particulates'!$A:$A,0))</f>
        <v>Commercial Buildings Sector</v>
      </c>
      <c r="G3340" s="84">
        <f>INDEX('Crosswalk Particulates'!$E:$E,MATCH('2017 EPA Data'!$B3340,'Crosswalk Particulates'!$D:$D,0))</f>
        <v>0</v>
      </c>
      <c r="H3340" s="96">
        <f t="shared" si="52"/>
        <v>0</v>
      </c>
    </row>
    <row r="3341" spans="1:8" hidden="1">
      <c r="A3341" s="73" t="s">
        <v>2664</v>
      </c>
      <c r="B3341" s="73" t="s">
        <v>2574</v>
      </c>
      <c r="C3341" s="73" t="s">
        <v>2517</v>
      </c>
      <c r="D3341" s="86">
        <v>157.75653</v>
      </c>
      <c r="E3341" s="73" t="s">
        <v>2518</v>
      </c>
      <c r="F3341" s="79" t="str">
        <f>INDEX('Crosswalk Particulates'!$B:$B,MATCH('2017 EPA Data'!A3341,'Crosswalk Particulates'!$A:$A,0))</f>
        <v>Commercial Buildings Sector</v>
      </c>
      <c r="G3341" s="84">
        <f>INDEX('Crosswalk Particulates'!$E:$E,MATCH('2017 EPA Data'!$B3341,'Crosswalk Particulates'!$D:$D,0))</f>
        <v>0</v>
      </c>
      <c r="H3341" s="96">
        <f t="shared" si="52"/>
        <v>0</v>
      </c>
    </row>
    <row r="3342" spans="1:8" hidden="1">
      <c r="A3342" s="73" t="s">
        <v>2565</v>
      </c>
      <c r="B3342" s="73" t="s">
        <v>2805</v>
      </c>
      <c r="C3342" s="73" t="s">
        <v>2517</v>
      </c>
      <c r="D3342" s="86">
        <v>157.696</v>
      </c>
      <c r="E3342" s="73" t="s">
        <v>2518</v>
      </c>
      <c r="F3342" s="79" t="str">
        <f>INDEX('Crosswalk Particulates'!$B:$B,MATCH('2017 EPA Data'!A3342,'Crosswalk Particulates'!$A:$A,0))</f>
        <v>Electricity Sector</v>
      </c>
      <c r="G3342" s="84">
        <f>INDEX('Crosswalk Particulates'!$E:$E,MATCH('2017 EPA Data'!$B3342,'Crosswalk Particulates'!$D:$D,0))</f>
        <v>0</v>
      </c>
      <c r="H3342" s="96">
        <f t="shared" si="52"/>
        <v>0</v>
      </c>
    </row>
    <row r="3343" spans="1:8" hidden="1">
      <c r="A3343" s="73" t="s">
        <v>2655</v>
      </c>
      <c r="B3343" s="73" t="s">
        <v>2663</v>
      </c>
      <c r="C3343" s="73" t="s">
        <v>2517</v>
      </c>
      <c r="D3343" s="86">
        <v>157.2206601291</v>
      </c>
      <c r="E3343" s="73" t="s">
        <v>2518</v>
      </c>
      <c r="F3343" s="79" t="str">
        <f>INDEX('Crosswalk Particulates'!$B:$B,MATCH('2017 EPA Data'!A3343,'Crosswalk Particulates'!$A:$A,0))</f>
        <v>Commercial Buildings Sector</v>
      </c>
      <c r="G3343" s="84">
        <f>INDEX('Crosswalk Particulates'!$E:$E,MATCH('2017 EPA Data'!$B3343,'Crosswalk Particulates'!$D:$D,0))</f>
        <v>0</v>
      </c>
      <c r="H3343" s="96">
        <f t="shared" si="52"/>
        <v>0</v>
      </c>
    </row>
    <row r="3344" spans="1:8" hidden="1">
      <c r="A3344" s="73" t="s">
        <v>2578</v>
      </c>
      <c r="B3344" s="73" t="s">
        <v>2614</v>
      </c>
      <c r="C3344" s="73" t="s">
        <v>2517</v>
      </c>
      <c r="D3344" s="86">
        <v>157.17012688684949</v>
      </c>
      <c r="E3344" s="73" t="s">
        <v>2518</v>
      </c>
      <c r="F3344" s="79" t="str">
        <f>INDEX('Crosswalk Particulates'!$B:$B,MATCH('2017 EPA Data'!A3344,'Crosswalk Particulates'!$A:$A,0))</f>
        <v>process-chemicals-industry</v>
      </c>
      <c r="G3344" s="84">
        <f>INDEX('Crosswalk Particulates'!$E:$E,MATCH('2017 EPA Data'!$B3344,'Crosswalk Particulates'!$D:$D,0))</f>
        <v>0</v>
      </c>
      <c r="H3344" s="96">
        <f t="shared" si="52"/>
        <v>0</v>
      </c>
    </row>
    <row r="3345" spans="1:8" hidden="1">
      <c r="A3345" s="73" t="s">
        <v>2519</v>
      </c>
      <c r="B3345" s="73" t="s">
        <v>2773</v>
      </c>
      <c r="C3345" s="73" t="s">
        <v>2517</v>
      </c>
      <c r="D3345" s="86">
        <v>155.989</v>
      </c>
      <c r="E3345" s="73" t="s">
        <v>2518</v>
      </c>
      <c r="F3345" s="79" t="str">
        <f>INDEX('Crosswalk Particulates'!$B:$B,MATCH('2017 EPA Data'!A3345,'Crosswalk Particulates'!$A:$A,0))</f>
        <v>process-other-industry</v>
      </c>
      <c r="G3345" s="84">
        <f>INDEX('Crosswalk Particulates'!$E:$E,MATCH('2017 EPA Data'!$B3345,'Crosswalk Particulates'!$D:$D,0))</f>
        <v>0</v>
      </c>
      <c r="H3345" s="96">
        <f t="shared" si="52"/>
        <v>0</v>
      </c>
    </row>
    <row r="3346" spans="1:8" hidden="1">
      <c r="A3346" s="73" t="s">
        <v>2538</v>
      </c>
      <c r="B3346" s="73" t="s">
        <v>2732</v>
      </c>
      <c r="D3346" s="86">
        <v>155.69462114678666</v>
      </c>
      <c r="E3346" s="73" t="s">
        <v>2522</v>
      </c>
      <c r="F3346" s="79" t="str">
        <f>INDEX('Crosswalk Particulates'!$B:$B,MATCH('2017 EPA Data'!A3346,'Crosswalk Particulates'!$A:$A,0))</f>
        <v>process-other-industry</v>
      </c>
      <c r="G3346" s="84">
        <f>INDEX('Crosswalk Particulates'!$E:$E,MATCH('2017 EPA Data'!$B3346,'Crosswalk Particulates'!$D:$D,0))</f>
        <v>0</v>
      </c>
      <c r="H3346" s="96">
        <f t="shared" si="52"/>
        <v>141243952.37890127</v>
      </c>
    </row>
    <row r="3347" spans="1:8" hidden="1">
      <c r="A3347" s="73" t="s">
        <v>2582</v>
      </c>
      <c r="B3347" s="73" t="s">
        <v>2730</v>
      </c>
      <c r="C3347" s="73" t="s">
        <v>2517</v>
      </c>
      <c r="D3347" s="86">
        <v>155.31641009800001</v>
      </c>
      <c r="E3347" s="73" t="s">
        <v>2518</v>
      </c>
      <c r="F3347" s="79" t="str">
        <f>INDEX('Crosswalk Particulates'!$B:$B,MATCH('2017 EPA Data'!A3347,'Crosswalk Particulates'!$A:$A,0))</f>
        <v>Commercial Buildings Sector</v>
      </c>
      <c r="G3347" s="84">
        <f>INDEX('Crosswalk Particulates'!$E:$E,MATCH('2017 EPA Data'!$B3347,'Crosswalk Particulates'!$D:$D,0))</f>
        <v>0</v>
      </c>
      <c r="H3347" s="96">
        <f t="shared" si="52"/>
        <v>0</v>
      </c>
    </row>
    <row r="3348" spans="1:8" hidden="1">
      <c r="A3348" s="73" t="s">
        <v>2649</v>
      </c>
      <c r="B3348" s="73" t="s">
        <v>2597</v>
      </c>
      <c r="C3348" s="73" t="s">
        <v>2521</v>
      </c>
      <c r="D3348" s="86">
        <v>154.77540024003</v>
      </c>
      <c r="E3348" s="73" t="s">
        <v>2522</v>
      </c>
      <c r="F3348" s="79" t="str">
        <f>INDEX('Crosswalk Particulates'!$B:$B,MATCH('2017 EPA Data'!A3348,'Crosswalk Particulates'!$A:$A,0))</f>
        <v>Electricity Sector</v>
      </c>
      <c r="G3348" s="84" t="str">
        <f>INDEX('Crosswalk Particulates'!$E:$E,MATCH('2017 EPA Data'!$B3348,'Crosswalk Particulates'!$D:$D,0))</f>
        <v>CH4</v>
      </c>
      <c r="H3348" s="96">
        <f t="shared" si="52"/>
        <v>140410048.20788163</v>
      </c>
    </row>
    <row r="3349" spans="1:8" hidden="1">
      <c r="A3349" s="73" t="s">
        <v>2629</v>
      </c>
      <c r="B3349" s="73" t="s">
        <v>2628</v>
      </c>
      <c r="C3349" s="73" t="s">
        <v>2517</v>
      </c>
      <c r="D3349" s="86">
        <v>154.25500993379057</v>
      </c>
      <c r="E3349" s="73" t="s">
        <v>2518</v>
      </c>
      <c r="F3349" s="79" t="str">
        <f>INDEX('Crosswalk Particulates'!$B:$B,MATCH('2017 EPA Data'!A3349,'Crosswalk Particulates'!$A:$A,0))</f>
        <v>industry-fuel-oil</v>
      </c>
      <c r="G3349" s="84">
        <f>INDEX('Crosswalk Particulates'!$E:$E,MATCH('2017 EPA Data'!$B3349,'Crosswalk Particulates'!$D:$D,0))</f>
        <v>0</v>
      </c>
      <c r="H3349" s="96">
        <f t="shared" si="52"/>
        <v>0</v>
      </c>
    </row>
    <row r="3350" spans="1:8" hidden="1">
      <c r="A3350" s="73" t="s">
        <v>2534</v>
      </c>
      <c r="B3350" s="73" t="s">
        <v>2775</v>
      </c>
      <c r="C3350" s="73" t="s">
        <v>2517</v>
      </c>
      <c r="D3350" s="86">
        <v>154.20388767952454</v>
      </c>
      <c r="E3350" s="73" t="s">
        <v>2518</v>
      </c>
      <c r="F3350" s="79" t="str">
        <f>INDEX('Crosswalk Particulates'!$B:$B,MATCH('2017 EPA Data'!A3350,'Crosswalk Particulates'!$A:$A,0))</f>
        <v>Other-EPA</v>
      </c>
      <c r="G3350" s="84">
        <f>INDEX('Crosswalk Particulates'!$E:$E,MATCH('2017 EPA Data'!$B3350,'Crosswalk Particulates'!$D:$D,0))</f>
        <v>0</v>
      </c>
      <c r="H3350" s="96">
        <f t="shared" si="52"/>
        <v>0</v>
      </c>
    </row>
    <row r="3351" spans="1:8" hidden="1">
      <c r="A3351" s="73" t="s">
        <v>2569</v>
      </c>
      <c r="B3351" s="73" t="s">
        <v>2728</v>
      </c>
      <c r="C3351" s="73" t="s">
        <v>2517</v>
      </c>
      <c r="D3351" s="86">
        <v>153.41699692820484</v>
      </c>
      <c r="E3351" s="73" t="s">
        <v>2518</v>
      </c>
      <c r="F3351" s="79" t="str">
        <f>INDEX('Crosswalk Particulates'!$B:$B,MATCH('2017 EPA Data'!A3351,'Crosswalk Particulates'!$A:$A,0))</f>
        <v>Transportation Sector</v>
      </c>
      <c r="G3351" s="84">
        <f>INDEX('Crosswalk Particulates'!$E:$E,MATCH('2017 EPA Data'!$B3351,'Crosswalk Particulates'!$D:$D,0))</f>
        <v>0</v>
      </c>
      <c r="H3351" s="96">
        <f t="shared" si="52"/>
        <v>0</v>
      </c>
    </row>
    <row r="3352" spans="1:8" hidden="1">
      <c r="A3352" s="73" t="s">
        <v>2592</v>
      </c>
      <c r="B3352" s="73" t="s">
        <v>2763</v>
      </c>
      <c r="C3352" s="73" t="s">
        <v>2517</v>
      </c>
      <c r="D3352" s="86">
        <v>152.10214877870001</v>
      </c>
      <c r="E3352" s="73" t="s">
        <v>2518</v>
      </c>
      <c r="F3352" s="79" t="str">
        <f>INDEX('Crosswalk Particulates'!$B:$B,MATCH('2017 EPA Data'!A3352,'Crosswalk Particulates'!$A:$A,0))</f>
        <v>process-ngps-industry</v>
      </c>
      <c r="G3352" s="84">
        <f>INDEX('Crosswalk Particulates'!$E:$E,MATCH('2017 EPA Data'!$B3352,'Crosswalk Particulates'!$D:$D,0))</f>
        <v>0</v>
      </c>
      <c r="H3352" s="96">
        <f t="shared" si="52"/>
        <v>0</v>
      </c>
    </row>
    <row r="3353" spans="1:8" hidden="1">
      <c r="A3353" s="73" t="s">
        <v>2665</v>
      </c>
      <c r="B3353" s="73" t="s">
        <v>2694</v>
      </c>
      <c r="C3353" s="73" t="s">
        <v>2517</v>
      </c>
      <c r="D3353" s="86">
        <v>151.35305342608163</v>
      </c>
      <c r="E3353" s="73" t="s">
        <v>2518</v>
      </c>
      <c r="F3353" s="79" t="str">
        <f>INDEX('Crosswalk Particulates'!$B:$B,MATCH('2017 EPA Data'!A3353,'Crosswalk Particulates'!$A:$A,0))</f>
        <v>Commercial Buildings Sector</v>
      </c>
      <c r="G3353" s="84">
        <f>INDEX('Crosswalk Particulates'!$E:$E,MATCH('2017 EPA Data'!$B3353,'Crosswalk Particulates'!$D:$D,0))</f>
        <v>0</v>
      </c>
      <c r="H3353" s="96">
        <f t="shared" si="52"/>
        <v>0</v>
      </c>
    </row>
    <row r="3354" spans="1:8" hidden="1">
      <c r="A3354" s="73" t="s">
        <v>2572</v>
      </c>
      <c r="B3354" s="73" t="s">
        <v>2606</v>
      </c>
      <c r="C3354" s="73" t="s">
        <v>2517</v>
      </c>
      <c r="D3354" s="86">
        <v>150.76</v>
      </c>
      <c r="E3354" s="73" t="s">
        <v>2518</v>
      </c>
      <c r="F3354" s="79" t="str">
        <f>INDEX('Crosswalk Particulates'!$B:$B,MATCH('2017 EPA Data'!A3354,'Crosswalk Particulates'!$A:$A,0))</f>
        <v>process-other-industry</v>
      </c>
      <c r="G3354" s="84">
        <f>INDEX('Crosswalk Particulates'!$E:$E,MATCH('2017 EPA Data'!$B3354,'Crosswalk Particulates'!$D:$D,0))</f>
        <v>0</v>
      </c>
      <c r="H3354" s="96">
        <f t="shared" si="52"/>
        <v>0</v>
      </c>
    </row>
    <row r="3355" spans="1:8" hidden="1">
      <c r="A3355" s="73" t="s">
        <v>2665</v>
      </c>
      <c r="B3355" s="73" t="s">
        <v>2695</v>
      </c>
      <c r="C3355" s="73" t="s">
        <v>2517</v>
      </c>
      <c r="D3355" s="86">
        <v>150.47490245619849</v>
      </c>
      <c r="E3355" s="73" t="s">
        <v>2518</v>
      </c>
      <c r="F3355" s="79" t="str">
        <f>INDEX('Crosswalk Particulates'!$B:$B,MATCH('2017 EPA Data'!A3355,'Crosswalk Particulates'!$A:$A,0))</f>
        <v>Commercial Buildings Sector</v>
      </c>
      <c r="G3355" s="84">
        <f>INDEX('Crosswalk Particulates'!$E:$E,MATCH('2017 EPA Data'!$B3355,'Crosswalk Particulates'!$D:$D,0))</f>
        <v>0</v>
      </c>
      <c r="H3355" s="96">
        <f t="shared" si="52"/>
        <v>0</v>
      </c>
    </row>
    <row r="3356" spans="1:8" hidden="1">
      <c r="A3356" s="73" t="s">
        <v>2547</v>
      </c>
      <c r="B3356" s="73" t="s">
        <v>2663</v>
      </c>
      <c r="C3356" s="73" t="s">
        <v>2517</v>
      </c>
      <c r="D3356" s="86">
        <v>150.414807416</v>
      </c>
      <c r="E3356" s="73" t="s">
        <v>2518</v>
      </c>
      <c r="F3356" s="79" t="str">
        <f>INDEX('Crosswalk Particulates'!$B:$B,MATCH('2017 EPA Data'!A3356,'Crosswalk Particulates'!$A:$A,0))</f>
        <v>process-other-industry</v>
      </c>
      <c r="G3356" s="84">
        <f>INDEX('Crosswalk Particulates'!$E:$E,MATCH('2017 EPA Data'!$B3356,'Crosswalk Particulates'!$D:$D,0))</f>
        <v>0</v>
      </c>
      <c r="H3356" s="96">
        <f t="shared" si="52"/>
        <v>0</v>
      </c>
    </row>
    <row r="3357" spans="1:8" hidden="1">
      <c r="A3357" s="73" t="s">
        <v>2538</v>
      </c>
      <c r="B3357" s="73" t="s">
        <v>2594</v>
      </c>
      <c r="C3357" s="73" t="s">
        <v>2517</v>
      </c>
      <c r="D3357" s="86">
        <v>150.4063214</v>
      </c>
      <c r="E3357" s="73" t="s">
        <v>2518</v>
      </c>
      <c r="F3357" s="79" t="str">
        <f>INDEX('Crosswalk Particulates'!$B:$B,MATCH('2017 EPA Data'!A3357,'Crosswalk Particulates'!$A:$A,0))</f>
        <v>process-other-industry</v>
      </c>
      <c r="G3357" s="84">
        <f>INDEX('Crosswalk Particulates'!$E:$E,MATCH('2017 EPA Data'!$B3357,'Crosswalk Particulates'!$D:$D,0))</f>
        <v>0</v>
      </c>
      <c r="H3357" s="96">
        <f t="shared" si="52"/>
        <v>0</v>
      </c>
    </row>
    <row r="3358" spans="1:8" hidden="1">
      <c r="A3358" s="73" t="s">
        <v>2534</v>
      </c>
      <c r="B3358" s="73" t="s">
        <v>2622</v>
      </c>
      <c r="C3358" s="73" t="s">
        <v>2623</v>
      </c>
      <c r="D3358" s="86">
        <v>150.38690478149999</v>
      </c>
      <c r="E3358" s="73" t="s">
        <v>2518</v>
      </c>
      <c r="F3358" s="79" t="str">
        <f>INDEX('Crosswalk Particulates'!$B:$B,MATCH('2017 EPA Data'!A3358,'Crosswalk Particulates'!$A:$A,0))</f>
        <v>Other-EPA</v>
      </c>
      <c r="G3358" s="84">
        <f>INDEX('Crosswalk Particulates'!$E:$E,MATCH('2017 EPA Data'!$B3358,'Crosswalk Particulates'!$D:$D,0))</f>
        <v>0</v>
      </c>
      <c r="H3358" s="96">
        <f t="shared" si="52"/>
        <v>0</v>
      </c>
    </row>
    <row r="3359" spans="1:8" hidden="1">
      <c r="A3359" s="73" t="s">
        <v>2595</v>
      </c>
      <c r="B3359" s="73" t="s">
        <v>2739</v>
      </c>
      <c r="C3359" s="73" t="s">
        <v>2517</v>
      </c>
      <c r="D3359" s="86">
        <v>150.0325923</v>
      </c>
      <c r="E3359" s="73" t="s">
        <v>2518</v>
      </c>
      <c r="F3359" s="79" t="str">
        <f>INDEX('Crosswalk Particulates'!$B:$B,MATCH('2017 EPA Data'!A3359,'Crosswalk Particulates'!$A:$A,0))</f>
        <v>process-other-industry</v>
      </c>
      <c r="G3359" s="84">
        <f>INDEX('Crosswalk Particulates'!$E:$E,MATCH('2017 EPA Data'!$B3359,'Crosswalk Particulates'!$D:$D,0))</f>
        <v>0</v>
      </c>
      <c r="H3359" s="96">
        <f t="shared" si="52"/>
        <v>0</v>
      </c>
    </row>
    <row r="3360" spans="1:8" hidden="1">
      <c r="A3360" s="73" t="s">
        <v>2595</v>
      </c>
      <c r="B3360" s="73" t="s">
        <v>2670</v>
      </c>
      <c r="C3360" s="73" t="s">
        <v>2517</v>
      </c>
      <c r="D3360" s="86">
        <v>149.89639027000001</v>
      </c>
      <c r="E3360" s="73" t="s">
        <v>2518</v>
      </c>
      <c r="F3360" s="79" t="str">
        <f>INDEX('Crosswalk Particulates'!$B:$B,MATCH('2017 EPA Data'!A3360,'Crosswalk Particulates'!$A:$A,0))</f>
        <v>process-other-industry</v>
      </c>
      <c r="G3360" s="84">
        <f>INDEX('Crosswalk Particulates'!$E:$E,MATCH('2017 EPA Data'!$B3360,'Crosswalk Particulates'!$D:$D,0))</f>
        <v>0</v>
      </c>
      <c r="H3360" s="96">
        <f t="shared" si="52"/>
        <v>0</v>
      </c>
    </row>
    <row r="3361" spans="1:8" hidden="1">
      <c r="A3361" s="73" t="s">
        <v>2595</v>
      </c>
      <c r="B3361" s="73" t="s">
        <v>2713</v>
      </c>
      <c r="C3361" s="73" t="s">
        <v>2517</v>
      </c>
      <c r="D3361" s="86">
        <v>149.81344799999999</v>
      </c>
      <c r="E3361" s="73" t="s">
        <v>2518</v>
      </c>
      <c r="F3361" s="79" t="str">
        <f>INDEX('Crosswalk Particulates'!$B:$B,MATCH('2017 EPA Data'!A3361,'Crosswalk Particulates'!$A:$A,0))</f>
        <v>process-other-industry</v>
      </c>
      <c r="G3361" s="84">
        <f>INDEX('Crosswalk Particulates'!$E:$E,MATCH('2017 EPA Data'!$B3361,'Crosswalk Particulates'!$D:$D,0))</f>
        <v>0</v>
      </c>
      <c r="H3361" s="96">
        <f t="shared" si="52"/>
        <v>0</v>
      </c>
    </row>
    <row r="3362" spans="1:8" hidden="1">
      <c r="A3362" s="73" t="s">
        <v>2595</v>
      </c>
      <c r="B3362" s="73" t="s">
        <v>2540</v>
      </c>
      <c r="C3362" s="73" t="s">
        <v>2517</v>
      </c>
      <c r="D3362" s="86">
        <v>149.80000000000001</v>
      </c>
      <c r="E3362" s="73" t="s">
        <v>2518</v>
      </c>
      <c r="F3362" s="79" t="str">
        <f>INDEX('Crosswalk Particulates'!$B:$B,MATCH('2017 EPA Data'!A3362,'Crosswalk Particulates'!$A:$A,0))</f>
        <v>process-other-industry</v>
      </c>
      <c r="G3362" s="84">
        <f>INDEX('Crosswalk Particulates'!$E:$E,MATCH('2017 EPA Data'!$B3362,'Crosswalk Particulates'!$D:$D,0))</f>
        <v>0</v>
      </c>
      <c r="H3362" s="96">
        <f t="shared" si="52"/>
        <v>0</v>
      </c>
    </row>
    <row r="3363" spans="1:8" hidden="1">
      <c r="A3363" s="73" t="s">
        <v>2563</v>
      </c>
      <c r="B3363" s="73" t="s">
        <v>2614</v>
      </c>
      <c r="C3363" s="73" t="s">
        <v>2517</v>
      </c>
      <c r="D3363" s="86">
        <v>149.70685871927222</v>
      </c>
      <c r="E3363" s="73" t="s">
        <v>2518</v>
      </c>
      <c r="F3363" s="79" t="str">
        <f>INDEX('Crosswalk Particulates'!$B:$B,MATCH('2017 EPA Data'!A3363,'Crosswalk Particulates'!$A:$A,0))</f>
        <v>Other-EPA</v>
      </c>
      <c r="G3363" s="84">
        <f>INDEX('Crosswalk Particulates'!$E:$E,MATCH('2017 EPA Data'!$B3363,'Crosswalk Particulates'!$D:$D,0))</f>
        <v>0</v>
      </c>
      <c r="H3363" s="96">
        <f t="shared" si="52"/>
        <v>0</v>
      </c>
    </row>
    <row r="3364" spans="1:8" hidden="1">
      <c r="A3364" s="73" t="s">
        <v>2619</v>
      </c>
      <c r="B3364" s="73" t="s">
        <v>2687</v>
      </c>
      <c r="C3364" s="73" t="s">
        <v>2517</v>
      </c>
      <c r="D3364" s="86">
        <v>149.6086</v>
      </c>
      <c r="E3364" s="73" t="s">
        <v>2518</v>
      </c>
      <c r="F3364" s="79" t="str">
        <f>INDEX('Crosswalk Particulates'!$B:$B,MATCH('2017 EPA Data'!A3364,'Crosswalk Particulates'!$A:$A,0))</f>
        <v>process-iron and steel-industry</v>
      </c>
      <c r="G3364" s="84">
        <f>INDEX('Crosswalk Particulates'!$E:$E,MATCH('2017 EPA Data'!$B3364,'Crosswalk Particulates'!$D:$D,0))</f>
        <v>0</v>
      </c>
      <c r="H3364" s="96">
        <f t="shared" si="52"/>
        <v>0</v>
      </c>
    </row>
    <row r="3365" spans="1:8" hidden="1">
      <c r="A3365" s="73" t="s">
        <v>2608</v>
      </c>
      <c r="B3365" s="73" t="s">
        <v>2579</v>
      </c>
      <c r="C3365" s="73" t="s">
        <v>2517</v>
      </c>
      <c r="D3365" s="86">
        <v>149.31360000000001</v>
      </c>
      <c r="E3365" s="73" t="s">
        <v>2518</v>
      </c>
      <c r="F3365" s="79" t="str">
        <f>INDEX('Crosswalk Particulates'!$B:$B,MATCH('2017 EPA Data'!A3365,'Crosswalk Particulates'!$A:$A,0))</f>
        <v>Electricity Sector</v>
      </c>
      <c r="G3365" s="84">
        <f>INDEX('Crosswalk Particulates'!$E:$E,MATCH('2017 EPA Data'!$B3365,'Crosswalk Particulates'!$D:$D,0))</f>
        <v>0</v>
      </c>
      <c r="H3365" s="96">
        <f t="shared" si="52"/>
        <v>0</v>
      </c>
    </row>
    <row r="3366" spans="1:8" hidden="1">
      <c r="A3366" s="73" t="s">
        <v>2559</v>
      </c>
      <c r="B3366" s="73" t="s">
        <v>2652</v>
      </c>
      <c r="C3366" s="73" t="s">
        <v>2517</v>
      </c>
      <c r="D3366" s="86">
        <v>149.29746100002313</v>
      </c>
      <c r="E3366" s="73" t="s">
        <v>2518</v>
      </c>
      <c r="F3366" s="79" t="str">
        <f>INDEX('Crosswalk Particulates'!$B:$B,MATCH('2017 EPA Data'!A3366,'Crosswalk Particulates'!$A:$A,0))</f>
        <v>process-waste-industry</v>
      </c>
      <c r="G3366" s="84">
        <f>INDEX('Crosswalk Particulates'!$E:$E,MATCH('2017 EPA Data'!$B3366,'Crosswalk Particulates'!$D:$D,0))</f>
        <v>0</v>
      </c>
      <c r="H3366" s="96">
        <f t="shared" si="52"/>
        <v>0</v>
      </c>
    </row>
    <row r="3367" spans="1:8" hidden="1">
      <c r="A3367" s="73" t="s">
        <v>2669</v>
      </c>
      <c r="B3367" s="73" t="s">
        <v>2666</v>
      </c>
      <c r="C3367" s="73" t="s">
        <v>2517</v>
      </c>
      <c r="D3367" s="86">
        <v>149.0542749</v>
      </c>
      <c r="E3367" s="73" t="s">
        <v>2518</v>
      </c>
      <c r="F3367" s="79" t="str">
        <f>INDEX('Crosswalk Particulates'!$B:$B,MATCH('2017 EPA Data'!A3367,'Crosswalk Particulates'!$A:$A,0))</f>
        <v>Commercial Buildings Sector</v>
      </c>
      <c r="G3367" s="84">
        <f>INDEX('Crosswalk Particulates'!$E:$E,MATCH('2017 EPA Data'!$B3367,'Crosswalk Particulates'!$D:$D,0))</f>
        <v>0</v>
      </c>
      <c r="H3367" s="96">
        <f t="shared" si="52"/>
        <v>0</v>
      </c>
    </row>
    <row r="3368" spans="1:8" hidden="1">
      <c r="A3368" s="73" t="s">
        <v>2559</v>
      </c>
      <c r="B3368" s="73" t="s">
        <v>2698</v>
      </c>
      <c r="C3368" s="73" t="s">
        <v>2521</v>
      </c>
      <c r="D3368" s="86">
        <v>148.47837998259999</v>
      </c>
      <c r="E3368" s="73" t="s">
        <v>2522</v>
      </c>
      <c r="F3368" s="79" t="str">
        <f>INDEX('Crosswalk Particulates'!$B:$B,MATCH('2017 EPA Data'!A3368,'Crosswalk Particulates'!$A:$A,0))</f>
        <v>process-waste-industry</v>
      </c>
      <c r="G3368" s="84" t="str">
        <f>INDEX('Crosswalk Particulates'!$E:$E,MATCH('2017 EPA Data'!$B3368,'Crosswalk Particulates'!$D:$D,0))</f>
        <v>N2O</v>
      </c>
      <c r="H3368" s="96">
        <f t="shared" si="52"/>
        <v>134697480.72919598</v>
      </c>
    </row>
    <row r="3369" spans="1:8" hidden="1">
      <c r="A3369" s="73" t="s">
        <v>2607</v>
      </c>
      <c r="B3369" s="73" t="s">
        <v>2779</v>
      </c>
      <c r="C3369" s="73" t="s">
        <v>2517</v>
      </c>
      <c r="D3369" s="86">
        <v>148.31549999999999</v>
      </c>
      <c r="E3369" s="73" t="s">
        <v>2518</v>
      </c>
      <c r="F3369" s="79" t="str">
        <f>INDEX('Crosswalk Particulates'!$B:$B,MATCH('2017 EPA Data'!A3369,'Crosswalk Particulates'!$A:$A,0))</f>
        <v>process-cement-industry</v>
      </c>
      <c r="G3369" s="84">
        <f>INDEX('Crosswalk Particulates'!$E:$E,MATCH('2017 EPA Data'!$B3369,'Crosswalk Particulates'!$D:$D,0))</f>
        <v>0</v>
      </c>
      <c r="H3369" s="96">
        <f t="shared" si="52"/>
        <v>0</v>
      </c>
    </row>
    <row r="3370" spans="1:8" hidden="1">
      <c r="A3370" s="73" t="s">
        <v>2629</v>
      </c>
      <c r="B3370" s="73" t="s">
        <v>2533</v>
      </c>
      <c r="C3370" s="73" t="s">
        <v>2517</v>
      </c>
      <c r="D3370" s="86">
        <v>148.2914318484286</v>
      </c>
      <c r="E3370" s="73" t="s">
        <v>2518</v>
      </c>
      <c r="F3370" s="79" t="str">
        <f>INDEX('Crosswalk Particulates'!$B:$B,MATCH('2017 EPA Data'!A3370,'Crosswalk Particulates'!$A:$A,0))</f>
        <v>industry-fuel-oil</v>
      </c>
      <c r="G3370" s="84">
        <f>INDEX('Crosswalk Particulates'!$E:$E,MATCH('2017 EPA Data'!$B3370,'Crosswalk Particulates'!$D:$D,0))</f>
        <v>0</v>
      </c>
      <c r="H3370" s="96">
        <f t="shared" si="52"/>
        <v>0</v>
      </c>
    </row>
    <row r="3371" spans="1:8" hidden="1">
      <c r="A3371" s="73" t="s">
        <v>2542</v>
      </c>
      <c r="B3371" s="73" t="s">
        <v>2672</v>
      </c>
      <c r="C3371" s="73" t="s">
        <v>2517</v>
      </c>
      <c r="D3371" s="86">
        <v>148.2057438278149</v>
      </c>
      <c r="E3371" s="73" t="s">
        <v>2518</v>
      </c>
      <c r="F3371" s="79" t="str">
        <f>INDEX('Crosswalk Particulates'!$B:$B,MATCH('2017 EPA Data'!A3371,'Crosswalk Particulates'!$A:$A,0))</f>
        <v>process-ngps-industry</v>
      </c>
      <c r="G3371" s="84">
        <f>INDEX('Crosswalk Particulates'!$E:$E,MATCH('2017 EPA Data'!$B3371,'Crosswalk Particulates'!$D:$D,0))</f>
        <v>0</v>
      </c>
      <c r="H3371" s="96">
        <f t="shared" si="52"/>
        <v>0</v>
      </c>
    </row>
    <row r="3372" spans="1:8" hidden="1">
      <c r="A3372" s="73" t="s">
        <v>2608</v>
      </c>
      <c r="B3372" s="73" t="s">
        <v>2690</v>
      </c>
      <c r="C3372" s="73" t="s">
        <v>2517</v>
      </c>
      <c r="D3372" s="86">
        <v>147.8000001764</v>
      </c>
      <c r="E3372" s="73" t="s">
        <v>2518</v>
      </c>
      <c r="F3372" s="79" t="str">
        <f>INDEX('Crosswalk Particulates'!$B:$B,MATCH('2017 EPA Data'!A3372,'Crosswalk Particulates'!$A:$A,0))</f>
        <v>Electricity Sector</v>
      </c>
      <c r="G3372" s="84">
        <f>INDEX('Crosswalk Particulates'!$E:$E,MATCH('2017 EPA Data'!$B3372,'Crosswalk Particulates'!$D:$D,0))</f>
        <v>0</v>
      </c>
      <c r="H3372" s="96">
        <f t="shared" si="52"/>
        <v>0</v>
      </c>
    </row>
    <row r="3373" spans="1:8" hidden="1">
      <c r="A3373" s="73" t="s">
        <v>2551</v>
      </c>
      <c r="B3373" s="73" t="s">
        <v>2722</v>
      </c>
      <c r="C3373" s="73" t="s">
        <v>2517</v>
      </c>
      <c r="D3373" s="86">
        <v>147.69200000000001</v>
      </c>
      <c r="E3373" s="73" t="s">
        <v>2518</v>
      </c>
      <c r="F3373" s="79" t="str">
        <f>INDEX('Crosswalk Particulates'!$B:$B,MATCH('2017 EPA Data'!A3373,'Crosswalk Particulates'!$A:$A,0))</f>
        <v>industry-fuel-natural gas</v>
      </c>
      <c r="G3373" s="84">
        <f>INDEX('Crosswalk Particulates'!$E:$E,MATCH('2017 EPA Data'!$B3373,'Crosswalk Particulates'!$D:$D,0))</f>
        <v>0</v>
      </c>
      <c r="H3373" s="96">
        <f t="shared" si="52"/>
        <v>0</v>
      </c>
    </row>
    <row r="3374" spans="1:8" hidden="1">
      <c r="A3374" s="73" t="s">
        <v>2585</v>
      </c>
      <c r="B3374" s="73" t="s">
        <v>2615</v>
      </c>
      <c r="C3374" s="73" t="s">
        <v>2557</v>
      </c>
      <c r="D3374" s="86">
        <v>146.76909757330782</v>
      </c>
      <c r="E3374" s="73" t="s">
        <v>2522</v>
      </c>
      <c r="F3374" s="79" t="str">
        <f>INDEX('Crosswalk Particulates'!$B:$B,MATCH('2017 EPA Data'!A3374,'Crosswalk Particulates'!$A:$A,0))</f>
        <v>process-other-industry</v>
      </c>
      <c r="G3374" s="84" t="str">
        <f>INDEX('Crosswalk Particulates'!$E:$E,MATCH('2017 EPA Data'!$B3374,'Crosswalk Particulates'!$D:$D,0))</f>
        <v>SOx</v>
      </c>
      <c r="H3374" s="96">
        <f t="shared" si="52"/>
        <v>133146843.96703999</v>
      </c>
    </row>
    <row r="3375" spans="1:8" hidden="1">
      <c r="A3375" s="73" t="s">
        <v>2655</v>
      </c>
      <c r="B3375" s="73" t="s">
        <v>2556</v>
      </c>
      <c r="C3375" s="73" t="s">
        <v>2557</v>
      </c>
      <c r="D3375" s="86">
        <v>146.119947820692</v>
      </c>
      <c r="E3375" s="73" t="s">
        <v>2522</v>
      </c>
      <c r="F3375" s="79" t="str">
        <f>INDEX('Crosswalk Particulates'!$B:$B,MATCH('2017 EPA Data'!A3375,'Crosswalk Particulates'!$A:$A,0))</f>
        <v>Commercial Buildings Sector</v>
      </c>
      <c r="G3375" s="84" t="str">
        <f>INDEX('Crosswalk Particulates'!$E:$E,MATCH('2017 EPA Data'!$B3375,'Crosswalk Particulates'!$D:$D,0))</f>
        <v>VOC</v>
      </c>
      <c r="H3375" s="96">
        <f t="shared" si="52"/>
        <v>132557944.51714312</v>
      </c>
    </row>
    <row r="3376" spans="1:8" hidden="1">
      <c r="A3376" s="73" t="s">
        <v>2542</v>
      </c>
      <c r="B3376" s="73" t="s">
        <v>2540</v>
      </c>
      <c r="C3376" s="73" t="s">
        <v>2517</v>
      </c>
      <c r="D3376" s="86">
        <v>146</v>
      </c>
      <c r="E3376" s="73" t="s">
        <v>2518</v>
      </c>
      <c r="F3376" s="79" t="str">
        <f>INDEX('Crosswalk Particulates'!$B:$B,MATCH('2017 EPA Data'!A3376,'Crosswalk Particulates'!$A:$A,0))</f>
        <v>process-ngps-industry</v>
      </c>
      <c r="G3376" s="84">
        <f>INDEX('Crosswalk Particulates'!$E:$E,MATCH('2017 EPA Data'!$B3376,'Crosswalk Particulates'!$D:$D,0))</f>
        <v>0</v>
      </c>
      <c r="H3376" s="96">
        <f t="shared" si="52"/>
        <v>0</v>
      </c>
    </row>
    <row r="3377" spans="1:8" hidden="1">
      <c r="A3377" s="73" t="s">
        <v>2592</v>
      </c>
      <c r="B3377" s="73" t="s">
        <v>2742</v>
      </c>
      <c r="C3377" s="73" t="s">
        <v>2517</v>
      </c>
      <c r="D3377" s="86">
        <v>145.56</v>
      </c>
      <c r="E3377" s="73" t="s">
        <v>2518</v>
      </c>
      <c r="F3377" s="79" t="str">
        <f>INDEX('Crosswalk Particulates'!$B:$B,MATCH('2017 EPA Data'!A3377,'Crosswalk Particulates'!$A:$A,0))</f>
        <v>process-ngps-industry</v>
      </c>
      <c r="G3377" s="84">
        <f>INDEX('Crosswalk Particulates'!$E:$E,MATCH('2017 EPA Data'!$B3377,'Crosswalk Particulates'!$D:$D,0))</f>
        <v>0</v>
      </c>
      <c r="H3377" s="96">
        <f t="shared" si="52"/>
        <v>0</v>
      </c>
    </row>
    <row r="3378" spans="1:8" hidden="1">
      <c r="A3378" s="73" t="s">
        <v>2584</v>
      </c>
      <c r="B3378" s="73" t="s">
        <v>2637</v>
      </c>
      <c r="C3378" s="73" t="s">
        <v>2517</v>
      </c>
      <c r="D3378" s="86">
        <v>145.17721684660799</v>
      </c>
      <c r="E3378" s="73" t="s">
        <v>2518</v>
      </c>
      <c r="F3378" s="79" t="str">
        <f>INDEX('Crosswalk Particulates'!$B:$B,MATCH('2017 EPA Data'!A3378,'Crosswalk Particulates'!$A:$A,0))</f>
        <v>Electricity Sector</v>
      </c>
      <c r="G3378" s="84">
        <f>INDEX('Crosswalk Particulates'!$E:$E,MATCH('2017 EPA Data'!$B3378,'Crosswalk Particulates'!$D:$D,0))</f>
        <v>0</v>
      </c>
      <c r="H3378" s="96">
        <f t="shared" si="52"/>
        <v>0</v>
      </c>
    </row>
    <row r="3379" spans="1:8" hidden="1">
      <c r="A3379" s="73" t="s">
        <v>2519</v>
      </c>
      <c r="B3379" s="73" t="s">
        <v>2761</v>
      </c>
      <c r="C3379" s="73" t="s">
        <v>2517</v>
      </c>
      <c r="D3379" s="86">
        <v>145.14357602000001</v>
      </c>
      <c r="E3379" s="73" t="s">
        <v>2518</v>
      </c>
      <c r="F3379" s="79" t="str">
        <f>INDEX('Crosswalk Particulates'!$B:$B,MATCH('2017 EPA Data'!A3379,'Crosswalk Particulates'!$A:$A,0))</f>
        <v>process-other-industry</v>
      </c>
      <c r="G3379" s="84">
        <f>INDEX('Crosswalk Particulates'!$E:$E,MATCH('2017 EPA Data'!$B3379,'Crosswalk Particulates'!$D:$D,0))</f>
        <v>0</v>
      </c>
      <c r="H3379" s="96">
        <f t="shared" si="52"/>
        <v>0</v>
      </c>
    </row>
    <row r="3380" spans="1:8" hidden="1">
      <c r="A3380" s="73" t="s">
        <v>2519</v>
      </c>
      <c r="B3380" s="73" t="s">
        <v>2653</v>
      </c>
      <c r="C3380" s="73" t="s">
        <v>2517</v>
      </c>
      <c r="D3380" s="86">
        <v>144.88478415253476</v>
      </c>
      <c r="E3380" s="73" t="s">
        <v>2518</v>
      </c>
      <c r="F3380" s="79" t="str">
        <f>INDEX('Crosswalk Particulates'!$B:$B,MATCH('2017 EPA Data'!A3380,'Crosswalk Particulates'!$A:$A,0))</f>
        <v>process-other-industry</v>
      </c>
      <c r="G3380" s="84">
        <f>INDEX('Crosswalk Particulates'!$E:$E,MATCH('2017 EPA Data'!$B3380,'Crosswalk Particulates'!$D:$D,0))</f>
        <v>0</v>
      </c>
      <c r="H3380" s="96">
        <f t="shared" si="52"/>
        <v>0</v>
      </c>
    </row>
    <row r="3381" spans="1:8" hidden="1">
      <c r="A3381" s="73" t="s">
        <v>2553</v>
      </c>
      <c r="B3381" s="73" t="s">
        <v>2568</v>
      </c>
      <c r="C3381" s="73" t="s">
        <v>2517</v>
      </c>
      <c r="D3381" s="86">
        <v>144.61770000000001</v>
      </c>
      <c r="E3381" s="73" t="s">
        <v>2518</v>
      </c>
      <c r="F3381" s="79" t="str">
        <f>INDEX('Crosswalk Particulates'!$B:$B,MATCH('2017 EPA Data'!A3381,'Crosswalk Particulates'!$A:$A,0))</f>
        <v>process-other-industry</v>
      </c>
      <c r="G3381" s="84">
        <f>INDEX('Crosswalk Particulates'!$E:$E,MATCH('2017 EPA Data'!$B3381,'Crosswalk Particulates'!$D:$D,0))</f>
        <v>0</v>
      </c>
      <c r="H3381" s="96">
        <f t="shared" si="52"/>
        <v>0</v>
      </c>
    </row>
    <row r="3382" spans="1:8" hidden="1">
      <c r="A3382" s="73" t="s">
        <v>2665</v>
      </c>
      <c r="B3382" s="73" t="s">
        <v>2786</v>
      </c>
      <c r="C3382" s="73" t="s">
        <v>2517</v>
      </c>
      <c r="D3382" s="86">
        <v>143.32095007628322</v>
      </c>
      <c r="E3382" s="73" t="s">
        <v>2518</v>
      </c>
      <c r="F3382" s="79" t="str">
        <f>INDEX('Crosswalk Particulates'!$B:$B,MATCH('2017 EPA Data'!A3382,'Crosswalk Particulates'!$A:$A,0))</f>
        <v>Commercial Buildings Sector</v>
      </c>
      <c r="G3382" s="84">
        <f>INDEX('Crosswalk Particulates'!$E:$E,MATCH('2017 EPA Data'!$B3382,'Crosswalk Particulates'!$D:$D,0))</f>
        <v>0</v>
      </c>
      <c r="H3382" s="96">
        <f t="shared" si="52"/>
        <v>0</v>
      </c>
    </row>
    <row r="3383" spans="1:8" hidden="1">
      <c r="A3383" s="73" t="s">
        <v>2559</v>
      </c>
      <c r="B3383" s="73" t="s">
        <v>2733</v>
      </c>
      <c r="C3383" s="73" t="s">
        <v>2517</v>
      </c>
      <c r="D3383" s="86">
        <v>143.08320000000001</v>
      </c>
      <c r="E3383" s="73" t="s">
        <v>2518</v>
      </c>
      <c r="F3383" s="79" t="str">
        <f>INDEX('Crosswalk Particulates'!$B:$B,MATCH('2017 EPA Data'!A3383,'Crosswalk Particulates'!$A:$A,0))</f>
        <v>process-waste-industry</v>
      </c>
      <c r="G3383" s="84">
        <f>INDEX('Crosswalk Particulates'!$E:$E,MATCH('2017 EPA Data'!$B3383,'Crosswalk Particulates'!$D:$D,0))</f>
        <v>0</v>
      </c>
      <c r="H3383" s="96">
        <f t="shared" si="52"/>
        <v>0</v>
      </c>
    </row>
    <row r="3384" spans="1:8" hidden="1">
      <c r="A3384" s="73" t="s">
        <v>2553</v>
      </c>
      <c r="B3384" s="73" t="s">
        <v>2706</v>
      </c>
      <c r="C3384" s="73" t="s">
        <v>2517</v>
      </c>
      <c r="D3384" s="86">
        <v>142.52934999999999</v>
      </c>
      <c r="E3384" s="73" t="s">
        <v>2518</v>
      </c>
      <c r="F3384" s="79" t="str">
        <f>INDEX('Crosswalk Particulates'!$B:$B,MATCH('2017 EPA Data'!A3384,'Crosswalk Particulates'!$A:$A,0))</f>
        <v>process-other-industry</v>
      </c>
      <c r="G3384" s="84">
        <f>INDEX('Crosswalk Particulates'!$E:$E,MATCH('2017 EPA Data'!$B3384,'Crosswalk Particulates'!$D:$D,0))</f>
        <v>0</v>
      </c>
      <c r="H3384" s="96">
        <f t="shared" si="52"/>
        <v>0</v>
      </c>
    </row>
    <row r="3385" spans="1:8" hidden="1">
      <c r="A3385" s="73" t="s">
        <v>2542</v>
      </c>
      <c r="B3385" s="73" t="s">
        <v>2720</v>
      </c>
      <c r="C3385" s="73" t="s">
        <v>2517</v>
      </c>
      <c r="D3385" s="86">
        <v>141.52779923395229</v>
      </c>
      <c r="E3385" s="73" t="s">
        <v>2518</v>
      </c>
      <c r="F3385" s="79" t="str">
        <f>INDEX('Crosswalk Particulates'!$B:$B,MATCH('2017 EPA Data'!A3385,'Crosswalk Particulates'!$A:$A,0))</f>
        <v>process-ngps-industry</v>
      </c>
      <c r="G3385" s="84">
        <f>INDEX('Crosswalk Particulates'!$E:$E,MATCH('2017 EPA Data'!$B3385,'Crosswalk Particulates'!$D:$D,0))</f>
        <v>0</v>
      </c>
      <c r="H3385" s="96">
        <f t="shared" si="52"/>
        <v>0</v>
      </c>
    </row>
    <row r="3386" spans="1:8" hidden="1">
      <c r="A3386" s="73" t="s">
        <v>2582</v>
      </c>
      <c r="B3386" s="73" t="s">
        <v>2726</v>
      </c>
      <c r="C3386" s="73" t="s">
        <v>2517</v>
      </c>
      <c r="D3386" s="86">
        <v>141.49227101674313</v>
      </c>
      <c r="E3386" s="73" t="s">
        <v>2518</v>
      </c>
      <c r="F3386" s="79" t="str">
        <f>INDEX('Crosswalk Particulates'!$B:$B,MATCH('2017 EPA Data'!A3386,'Crosswalk Particulates'!$A:$A,0))</f>
        <v>Commercial Buildings Sector</v>
      </c>
      <c r="G3386" s="84">
        <f>INDEX('Crosswalk Particulates'!$E:$E,MATCH('2017 EPA Data'!$B3386,'Crosswalk Particulates'!$D:$D,0))</f>
        <v>0</v>
      </c>
      <c r="H3386" s="96">
        <f t="shared" si="52"/>
        <v>0</v>
      </c>
    </row>
    <row r="3387" spans="1:8" hidden="1">
      <c r="A3387" s="73" t="s">
        <v>2664</v>
      </c>
      <c r="B3387" s="73" t="s">
        <v>2679</v>
      </c>
      <c r="C3387" s="73" t="s">
        <v>2517</v>
      </c>
      <c r="D3387" s="86">
        <v>141.1</v>
      </c>
      <c r="E3387" s="73" t="s">
        <v>2518</v>
      </c>
      <c r="F3387" s="79" t="str">
        <f>INDEX('Crosswalk Particulates'!$B:$B,MATCH('2017 EPA Data'!A3387,'Crosswalk Particulates'!$A:$A,0))</f>
        <v>Commercial Buildings Sector</v>
      </c>
      <c r="G3387" s="84">
        <f>INDEX('Crosswalk Particulates'!$E:$E,MATCH('2017 EPA Data'!$B3387,'Crosswalk Particulates'!$D:$D,0))</f>
        <v>0</v>
      </c>
      <c r="H3387" s="96">
        <f t="shared" si="52"/>
        <v>0</v>
      </c>
    </row>
    <row r="3388" spans="1:8" hidden="1">
      <c r="A3388" s="73" t="s">
        <v>2669</v>
      </c>
      <c r="B3388" s="73" t="s">
        <v>2668</v>
      </c>
      <c r="C3388" s="73" t="s">
        <v>2517</v>
      </c>
      <c r="D3388" s="86">
        <v>140.621117</v>
      </c>
      <c r="E3388" s="73" t="s">
        <v>2518</v>
      </c>
      <c r="F3388" s="79" t="str">
        <f>INDEX('Crosswalk Particulates'!$B:$B,MATCH('2017 EPA Data'!A3388,'Crosswalk Particulates'!$A:$A,0))</f>
        <v>Commercial Buildings Sector</v>
      </c>
      <c r="G3388" s="84">
        <f>INDEX('Crosswalk Particulates'!$E:$E,MATCH('2017 EPA Data'!$B3388,'Crosswalk Particulates'!$D:$D,0))</f>
        <v>0</v>
      </c>
      <c r="H3388" s="96">
        <f t="shared" si="52"/>
        <v>0</v>
      </c>
    </row>
    <row r="3389" spans="1:8" hidden="1">
      <c r="A3389" s="73" t="s">
        <v>2602</v>
      </c>
      <c r="B3389" s="73" t="s">
        <v>2708</v>
      </c>
      <c r="C3389" s="73" t="s">
        <v>2517</v>
      </c>
      <c r="D3389" s="86">
        <v>139.6944</v>
      </c>
      <c r="E3389" s="73" t="s">
        <v>2518</v>
      </c>
      <c r="F3389" s="79" t="str">
        <f>INDEX('Crosswalk Particulates'!$B:$B,MATCH('2017 EPA Data'!A3389,'Crosswalk Particulates'!$A:$A,0))</f>
        <v>process-other-industry</v>
      </c>
      <c r="G3389" s="84">
        <f>INDEX('Crosswalk Particulates'!$E:$E,MATCH('2017 EPA Data'!$B3389,'Crosswalk Particulates'!$D:$D,0))</f>
        <v>0</v>
      </c>
      <c r="H3389" s="96">
        <f t="shared" si="52"/>
        <v>0</v>
      </c>
    </row>
    <row r="3390" spans="1:8" hidden="1">
      <c r="A3390" s="73" t="s">
        <v>2665</v>
      </c>
      <c r="B3390" s="73" t="s">
        <v>2605</v>
      </c>
      <c r="C3390" s="73" t="s">
        <v>2557</v>
      </c>
      <c r="D3390" s="86">
        <v>139.641073411501</v>
      </c>
      <c r="E3390" s="73" t="s">
        <v>2522</v>
      </c>
      <c r="F3390" s="79" t="str">
        <f>INDEX('Crosswalk Particulates'!$B:$B,MATCH('2017 EPA Data'!A3390,'Crosswalk Particulates'!$A:$A,0))</f>
        <v>Commercial Buildings Sector</v>
      </c>
      <c r="G3390" s="84">
        <f>INDEX('Crosswalk Particulates'!$E:$E,MATCH('2017 EPA Data'!$B3390,'Crosswalk Particulates'!$D:$D,0))</f>
        <v>0</v>
      </c>
      <c r="H3390" s="96">
        <f t="shared" si="52"/>
        <v>126680401.53087699</v>
      </c>
    </row>
    <row r="3391" spans="1:8" hidden="1">
      <c r="A3391" s="73" t="s">
        <v>2547</v>
      </c>
      <c r="B3391" s="73" t="s">
        <v>2784</v>
      </c>
      <c r="C3391" s="73" t="s">
        <v>2517</v>
      </c>
      <c r="D3391" s="86">
        <v>139.48480000000001</v>
      </c>
      <c r="E3391" s="73" t="s">
        <v>2518</v>
      </c>
      <c r="F3391" s="79" t="str">
        <f>INDEX('Crosswalk Particulates'!$B:$B,MATCH('2017 EPA Data'!A3391,'Crosswalk Particulates'!$A:$A,0))</f>
        <v>process-other-industry</v>
      </c>
      <c r="G3391" s="84">
        <f>INDEX('Crosswalk Particulates'!$E:$E,MATCH('2017 EPA Data'!$B3391,'Crosswalk Particulates'!$D:$D,0))</f>
        <v>0</v>
      </c>
      <c r="H3391" s="96">
        <f t="shared" si="52"/>
        <v>0</v>
      </c>
    </row>
    <row r="3392" spans="1:8" hidden="1">
      <c r="A3392" s="73" t="s">
        <v>2596</v>
      </c>
      <c r="B3392" s="73" t="s">
        <v>2670</v>
      </c>
      <c r="C3392" s="73" t="s">
        <v>2517</v>
      </c>
      <c r="D3392" s="86">
        <v>139.30888999999999</v>
      </c>
      <c r="E3392" s="73" t="s">
        <v>2518</v>
      </c>
      <c r="F3392" s="79" t="str">
        <f>INDEX('Crosswalk Particulates'!$B:$B,MATCH('2017 EPA Data'!A3392,'Crosswalk Particulates'!$A:$A,0))</f>
        <v>industry-fuel-coal</v>
      </c>
      <c r="G3392" s="84">
        <f>INDEX('Crosswalk Particulates'!$E:$E,MATCH('2017 EPA Data'!$B3392,'Crosswalk Particulates'!$D:$D,0))</f>
        <v>0</v>
      </c>
      <c r="H3392" s="96">
        <f t="shared" si="52"/>
        <v>0</v>
      </c>
    </row>
    <row r="3393" spans="1:8" hidden="1">
      <c r="A3393" s="73" t="s">
        <v>2581</v>
      </c>
      <c r="B3393" s="73" t="s">
        <v>2639</v>
      </c>
      <c r="C3393" s="73" t="s">
        <v>2517</v>
      </c>
      <c r="D3393" s="86">
        <v>139.30742000000001</v>
      </c>
      <c r="E3393" s="73" t="s">
        <v>2518</v>
      </c>
      <c r="F3393" s="79" t="str">
        <f>INDEX('Crosswalk Particulates'!$B:$B,MATCH('2017 EPA Data'!A3393,'Crosswalk Particulates'!$A:$A,0))</f>
        <v>Electricity Sector</v>
      </c>
      <c r="G3393" s="84">
        <f>INDEX('Crosswalk Particulates'!$E:$E,MATCH('2017 EPA Data'!$B3393,'Crosswalk Particulates'!$D:$D,0))</f>
        <v>0</v>
      </c>
      <c r="H3393" s="96">
        <f t="shared" si="52"/>
        <v>0</v>
      </c>
    </row>
    <row r="3394" spans="1:8" hidden="1">
      <c r="A3394" s="73" t="s">
        <v>2586</v>
      </c>
      <c r="B3394" s="73" t="s">
        <v>2732</v>
      </c>
      <c r="D3394" s="86">
        <v>139.13190232848001</v>
      </c>
      <c r="E3394" s="73" t="s">
        <v>2522</v>
      </c>
      <c r="F3394" s="79" t="str">
        <f>INDEX('Crosswalk Particulates'!$B:$B,MATCH('2017 EPA Data'!A3394,'Crosswalk Particulates'!$A:$A,0))</f>
        <v>process-other-industry</v>
      </c>
      <c r="G3394" s="84">
        <f>INDEX('Crosswalk Particulates'!$E:$E,MATCH('2017 EPA Data'!$B3394,'Crosswalk Particulates'!$D:$D,0))</f>
        <v>0</v>
      </c>
      <c r="H3394" s="96">
        <f t="shared" si="52"/>
        <v>126218488.74498102</v>
      </c>
    </row>
    <row r="3395" spans="1:8" hidden="1">
      <c r="A3395" s="73" t="s">
        <v>2592</v>
      </c>
      <c r="B3395" s="73" t="s">
        <v>2621</v>
      </c>
      <c r="C3395" s="73" t="s">
        <v>2517</v>
      </c>
      <c r="D3395" s="86">
        <v>138.79065849500719</v>
      </c>
      <c r="E3395" s="73" t="s">
        <v>2518</v>
      </c>
      <c r="F3395" s="79" t="str">
        <f>INDEX('Crosswalk Particulates'!$B:$B,MATCH('2017 EPA Data'!A3395,'Crosswalk Particulates'!$A:$A,0))</f>
        <v>process-ngps-industry</v>
      </c>
      <c r="G3395" s="84">
        <f>INDEX('Crosswalk Particulates'!$E:$E,MATCH('2017 EPA Data'!$B3395,'Crosswalk Particulates'!$D:$D,0))</f>
        <v>0</v>
      </c>
      <c r="H3395" s="96">
        <f t="shared" si="52"/>
        <v>0</v>
      </c>
    </row>
    <row r="3396" spans="1:8" hidden="1">
      <c r="A3396" s="73" t="s">
        <v>2584</v>
      </c>
      <c r="B3396" s="73" t="s">
        <v>2740</v>
      </c>
      <c r="C3396" s="73" t="s">
        <v>2517</v>
      </c>
      <c r="D3396" s="86">
        <v>138.341962062492</v>
      </c>
      <c r="E3396" s="73" t="s">
        <v>2518</v>
      </c>
      <c r="F3396" s="79" t="str">
        <f>INDEX('Crosswalk Particulates'!$B:$B,MATCH('2017 EPA Data'!A3396,'Crosswalk Particulates'!$A:$A,0))</f>
        <v>Electricity Sector</v>
      </c>
      <c r="G3396" s="84">
        <f>INDEX('Crosswalk Particulates'!$E:$E,MATCH('2017 EPA Data'!$B3396,'Crosswalk Particulates'!$D:$D,0))</f>
        <v>0</v>
      </c>
      <c r="H3396" s="96">
        <f t="shared" ref="H3396:H3459" si="53">IF(E3396="TON",D3396/metricton_to_shortton,0)*10^6</f>
        <v>0</v>
      </c>
    </row>
    <row r="3397" spans="1:8" hidden="1">
      <c r="A3397" s="73" t="s">
        <v>2632</v>
      </c>
      <c r="B3397" s="73" t="s">
        <v>2674</v>
      </c>
      <c r="C3397" s="73" t="s">
        <v>2517</v>
      </c>
      <c r="D3397" s="86">
        <v>138.22200000000001</v>
      </c>
      <c r="E3397" s="73" t="s">
        <v>2518</v>
      </c>
      <c r="F3397" s="79" t="str">
        <f>INDEX('Crosswalk Particulates'!$B:$B,MATCH('2017 EPA Data'!A3397,'Crosswalk Particulates'!$A:$A,0))</f>
        <v>industry-fuel-other</v>
      </c>
      <c r="G3397" s="84">
        <f>INDEX('Crosswalk Particulates'!$E:$E,MATCH('2017 EPA Data'!$B3397,'Crosswalk Particulates'!$D:$D,0))</f>
        <v>0</v>
      </c>
      <c r="H3397" s="96">
        <f t="shared" si="53"/>
        <v>0</v>
      </c>
    </row>
    <row r="3398" spans="1:8" hidden="1">
      <c r="A3398" s="73" t="s">
        <v>2607</v>
      </c>
      <c r="B3398" s="73" t="s">
        <v>2706</v>
      </c>
      <c r="C3398" s="73" t="s">
        <v>2517</v>
      </c>
      <c r="D3398" s="86">
        <v>138.092520933</v>
      </c>
      <c r="E3398" s="73" t="s">
        <v>2518</v>
      </c>
      <c r="F3398" s="79" t="str">
        <f>INDEX('Crosswalk Particulates'!$B:$B,MATCH('2017 EPA Data'!A3398,'Crosswalk Particulates'!$A:$A,0))</f>
        <v>process-cement-industry</v>
      </c>
      <c r="G3398" s="84">
        <f>INDEX('Crosswalk Particulates'!$E:$E,MATCH('2017 EPA Data'!$B3398,'Crosswalk Particulates'!$D:$D,0))</f>
        <v>0</v>
      </c>
      <c r="H3398" s="96">
        <f t="shared" si="53"/>
        <v>0</v>
      </c>
    </row>
    <row r="3399" spans="1:8" hidden="1">
      <c r="A3399" s="73" t="s">
        <v>2619</v>
      </c>
      <c r="B3399" s="73" t="s">
        <v>2762</v>
      </c>
      <c r="C3399" s="73" t="s">
        <v>2517</v>
      </c>
      <c r="D3399" s="86">
        <v>138</v>
      </c>
      <c r="E3399" s="73" t="s">
        <v>2518</v>
      </c>
      <c r="F3399" s="79" t="str">
        <f>INDEX('Crosswalk Particulates'!$B:$B,MATCH('2017 EPA Data'!A3399,'Crosswalk Particulates'!$A:$A,0))</f>
        <v>process-iron and steel-industry</v>
      </c>
      <c r="G3399" s="84">
        <f>INDEX('Crosswalk Particulates'!$E:$E,MATCH('2017 EPA Data'!$B3399,'Crosswalk Particulates'!$D:$D,0))</f>
        <v>0</v>
      </c>
      <c r="H3399" s="96">
        <f t="shared" si="53"/>
        <v>0</v>
      </c>
    </row>
    <row r="3400" spans="1:8" hidden="1">
      <c r="A3400" s="73" t="s">
        <v>2631</v>
      </c>
      <c r="B3400" s="73" t="s">
        <v>2732</v>
      </c>
      <c r="D3400" s="86">
        <v>137.95542295311557</v>
      </c>
      <c r="E3400" s="73" t="s">
        <v>2522</v>
      </c>
      <c r="F3400" s="79" t="str">
        <f>INDEX('Crosswalk Particulates'!$B:$B,MATCH('2017 EPA Data'!A3400,'Crosswalk Particulates'!$A:$A,0))</f>
        <v>Residential Buildings Sector</v>
      </c>
      <c r="G3400" s="84">
        <f>INDEX('Crosswalk Particulates'!$E:$E,MATCH('2017 EPA Data'!$B3400,'Crosswalk Particulates'!$D:$D,0))</f>
        <v>0</v>
      </c>
      <c r="H3400" s="96">
        <f t="shared" si="53"/>
        <v>125151203.33945586</v>
      </c>
    </row>
    <row r="3401" spans="1:8" hidden="1">
      <c r="A3401" s="73" t="s">
        <v>2582</v>
      </c>
      <c r="B3401" s="73" t="s">
        <v>2620</v>
      </c>
      <c r="C3401" s="73" t="s">
        <v>2517</v>
      </c>
      <c r="D3401" s="86">
        <v>135.60211642508494</v>
      </c>
      <c r="E3401" s="73" t="s">
        <v>2518</v>
      </c>
      <c r="F3401" s="79" t="str">
        <f>INDEX('Crosswalk Particulates'!$B:$B,MATCH('2017 EPA Data'!A3401,'Crosswalk Particulates'!$A:$A,0))</f>
        <v>Commercial Buildings Sector</v>
      </c>
      <c r="G3401" s="84">
        <f>INDEX('Crosswalk Particulates'!$E:$E,MATCH('2017 EPA Data'!$B3401,'Crosswalk Particulates'!$D:$D,0))</f>
        <v>0</v>
      </c>
      <c r="H3401" s="96">
        <f t="shared" si="53"/>
        <v>0</v>
      </c>
    </row>
    <row r="3402" spans="1:8" hidden="1">
      <c r="A3402" s="73" t="s">
        <v>2538</v>
      </c>
      <c r="B3402" s="73" t="s">
        <v>2626</v>
      </c>
      <c r="C3402" s="73" t="s">
        <v>2517</v>
      </c>
      <c r="D3402" s="86">
        <v>134.90021031581077</v>
      </c>
      <c r="E3402" s="73" t="s">
        <v>2518</v>
      </c>
      <c r="F3402" s="79" t="str">
        <f>INDEX('Crosswalk Particulates'!$B:$B,MATCH('2017 EPA Data'!A3402,'Crosswalk Particulates'!$A:$A,0))</f>
        <v>process-other-industry</v>
      </c>
      <c r="G3402" s="84">
        <f>INDEX('Crosswalk Particulates'!$E:$E,MATCH('2017 EPA Data'!$B3402,'Crosswalk Particulates'!$D:$D,0))</f>
        <v>0</v>
      </c>
      <c r="H3402" s="96">
        <f t="shared" si="53"/>
        <v>0</v>
      </c>
    </row>
    <row r="3403" spans="1:8" hidden="1">
      <c r="A3403" s="73" t="s">
        <v>2547</v>
      </c>
      <c r="B3403" s="73" t="s">
        <v>2792</v>
      </c>
      <c r="C3403" s="73" t="s">
        <v>2517</v>
      </c>
      <c r="D3403" s="86">
        <v>134.417577577</v>
      </c>
      <c r="E3403" s="73" t="s">
        <v>2518</v>
      </c>
      <c r="F3403" s="79" t="str">
        <f>INDEX('Crosswalk Particulates'!$B:$B,MATCH('2017 EPA Data'!A3403,'Crosswalk Particulates'!$A:$A,0))</f>
        <v>process-other-industry</v>
      </c>
      <c r="G3403" s="84">
        <f>INDEX('Crosswalk Particulates'!$E:$E,MATCH('2017 EPA Data'!$B3403,'Crosswalk Particulates'!$D:$D,0))</f>
        <v>0</v>
      </c>
      <c r="H3403" s="96">
        <f t="shared" si="53"/>
        <v>0</v>
      </c>
    </row>
    <row r="3404" spans="1:8" hidden="1">
      <c r="A3404" s="73" t="s">
        <v>2629</v>
      </c>
      <c r="B3404" s="73" t="s">
        <v>2703</v>
      </c>
      <c r="C3404" s="73" t="s">
        <v>2517</v>
      </c>
      <c r="D3404" s="86">
        <v>134.33000000000001</v>
      </c>
      <c r="E3404" s="73" t="s">
        <v>2518</v>
      </c>
      <c r="F3404" s="79" t="str">
        <f>INDEX('Crosswalk Particulates'!$B:$B,MATCH('2017 EPA Data'!A3404,'Crosswalk Particulates'!$A:$A,0))</f>
        <v>industry-fuel-oil</v>
      </c>
      <c r="G3404" s="84">
        <f>INDEX('Crosswalk Particulates'!$E:$E,MATCH('2017 EPA Data'!$B3404,'Crosswalk Particulates'!$D:$D,0))</f>
        <v>0</v>
      </c>
      <c r="H3404" s="96">
        <f t="shared" si="53"/>
        <v>0</v>
      </c>
    </row>
    <row r="3405" spans="1:8" hidden="1">
      <c r="A3405" s="73" t="s">
        <v>2586</v>
      </c>
      <c r="B3405" s="73" t="s">
        <v>2714</v>
      </c>
      <c r="C3405" s="73" t="s">
        <v>2517</v>
      </c>
      <c r="D3405" s="86">
        <v>133.99</v>
      </c>
      <c r="E3405" s="73" t="s">
        <v>2518</v>
      </c>
      <c r="F3405" s="79" t="str">
        <f>INDEX('Crosswalk Particulates'!$B:$B,MATCH('2017 EPA Data'!A3405,'Crosswalk Particulates'!$A:$A,0))</f>
        <v>process-other-industry</v>
      </c>
      <c r="G3405" s="84">
        <f>INDEX('Crosswalk Particulates'!$E:$E,MATCH('2017 EPA Data'!$B3405,'Crosswalk Particulates'!$D:$D,0))</f>
        <v>0</v>
      </c>
      <c r="H3405" s="96">
        <f t="shared" si="53"/>
        <v>0</v>
      </c>
    </row>
    <row r="3406" spans="1:8" hidden="1">
      <c r="A3406" s="73" t="s">
        <v>2547</v>
      </c>
      <c r="B3406" s="73" t="s">
        <v>2740</v>
      </c>
      <c r="C3406" s="73" t="s">
        <v>2517</v>
      </c>
      <c r="D3406" s="86">
        <v>133.95398738540001</v>
      </c>
      <c r="E3406" s="73" t="s">
        <v>2518</v>
      </c>
      <c r="F3406" s="79" t="str">
        <f>INDEX('Crosswalk Particulates'!$B:$B,MATCH('2017 EPA Data'!A3406,'Crosswalk Particulates'!$A:$A,0))</f>
        <v>process-other-industry</v>
      </c>
      <c r="G3406" s="84">
        <f>INDEX('Crosswalk Particulates'!$E:$E,MATCH('2017 EPA Data'!$B3406,'Crosswalk Particulates'!$D:$D,0))</f>
        <v>0</v>
      </c>
      <c r="H3406" s="96">
        <f t="shared" si="53"/>
        <v>0</v>
      </c>
    </row>
    <row r="3407" spans="1:8" hidden="1">
      <c r="A3407" s="73" t="s">
        <v>2649</v>
      </c>
      <c r="B3407" s="73" t="s">
        <v>2740</v>
      </c>
      <c r="C3407" s="73" t="s">
        <v>2517</v>
      </c>
      <c r="D3407" s="86">
        <v>133.33402674207886</v>
      </c>
      <c r="E3407" s="73" t="s">
        <v>2518</v>
      </c>
      <c r="F3407" s="79" t="str">
        <f>INDEX('Crosswalk Particulates'!$B:$B,MATCH('2017 EPA Data'!A3407,'Crosswalk Particulates'!$A:$A,0))</f>
        <v>Electricity Sector</v>
      </c>
      <c r="G3407" s="84">
        <f>INDEX('Crosswalk Particulates'!$E:$E,MATCH('2017 EPA Data'!$B3407,'Crosswalk Particulates'!$D:$D,0))</f>
        <v>0</v>
      </c>
      <c r="H3407" s="96">
        <f t="shared" si="53"/>
        <v>0</v>
      </c>
    </row>
    <row r="3408" spans="1:8" hidden="1">
      <c r="A3408" s="73" t="s">
        <v>2632</v>
      </c>
      <c r="B3408" s="73" t="s">
        <v>2701</v>
      </c>
      <c r="C3408" s="73" t="s">
        <v>2517</v>
      </c>
      <c r="D3408" s="86">
        <v>133.07538314799999</v>
      </c>
      <c r="E3408" s="73" t="s">
        <v>2518</v>
      </c>
      <c r="F3408" s="79" t="str">
        <f>INDEX('Crosswalk Particulates'!$B:$B,MATCH('2017 EPA Data'!A3408,'Crosswalk Particulates'!$A:$A,0))</f>
        <v>industry-fuel-other</v>
      </c>
      <c r="G3408" s="84">
        <f>INDEX('Crosswalk Particulates'!$E:$E,MATCH('2017 EPA Data'!$B3408,'Crosswalk Particulates'!$D:$D,0))</f>
        <v>0</v>
      </c>
      <c r="H3408" s="96">
        <f t="shared" si="53"/>
        <v>0</v>
      </c>
    </row>
    <row r="3409" spans="1:8" hidden="1">
      <c r="A3409" s="73" t="s">
        <v>2547</v>
      </c>
      <c r="B3409" s="73" t="s">
        <v>2668</v>
      </c>
      <c r="C3409" s="73" t="s">
        <v>2517</v>
      </c>
      <c r="D3409" s="86">
        <v>132.80872358920001</v>
      </c>
      <c r="E3409" s="73" t="s">
        <v>2518</v>
      </c>
      <c r="F3409" s="79" t="str">
        <f>INDEX('Crosswalk Particulates'!$B:$B,MATCH('2017 EPA Data'!A3409,'Crosswalk Particulates'!$A:$A,0))</f>
        <v>process-other-industry</v>
      </c>
      <c r="G3409" s="84">
        <f>INDEX('Crosswalk Particulates'!$E:$E,MATCH('2017 EPA Data'!$B3409,'Crosswalk Particulates'!$D:$D,0))</f>
        <v>0</v>
      </c>
      <c r="H3409" s="96">
        <f t="shared" si="53"/>
        <v>0</v>
      </c>
    </row>
    <row r="3410" spans="1:8" hidden="1">
      <c r="A3410" s="73" t="s">
        <v>2581</v>
      </c>
      <c r="B3410" s="73" t="s">
        <v>2650</v>
      </c>
      <c r="C3410" s="73" t="s">
        <v>2517</v>
      </c>
      <c r="D3410" s="86">
        <v>132.67595177575222</v>
      </c>
      <c r="E3410" s="73" t="s">
        <v>2518</v>
      </c>
      <c r="F3410" s="79" t="str">
        <f>INDEX('Crosswalk Particulates'!$B:$B,MATCH('2017 EPA Data'!A3410,'Crosswalk Particulates'!$A:$A,0))</f>
        <v>Electricity Sector</v>
      </c>
      <c r="G3410" s="84">
        <f>INDEX('Crosswalk Particulates'!$E:$E,MATCH('2017 EPA Data'!$B3410,'Crosswalk Particulates'!$D:$D,0))</f>
        <v>0</v>
      </c>
      <c r="H3410" s="96">
        <f t="shared" si="53"/>
        <v>0</v>
      </c>
    </row>
    <row r="3411" spans="1:8" hidden="1">
      <c r="A3411" s="73" t="s">
        <v>2619</v>
      </c>
      <c r="B3411" s="73" t="s">
        <v>2736</v>
      </c>
      <c r="C3411" s="73" t="s">
        <v>2517</v>
      </c>
      <c r="D3411" s="86">
        <v>132.24</v>
      </c>
      <c r="E3411" s="73" t="s">
        <v>2518</v>
      </c>
      <c r="F3411" s="79" t="str">
        <f>INDEX('Crosswalk Particulates'!$B:$B,MATCH('2017 EPA Data'!A3411,'Crosswalk Particulates'!$A:$A,0))</f>
        <v>process-iron and steel-industry</v>
      </c>
      <c r="G3411" s="84">
        <f>INDEX('Crosswalk Particulates'!$E:$E,MATCH('2017 EPA Data'!$B3411,'Crosswalk Particulates'!$D:$D,0))</f>
        <v>0</v>
      </c>
      <c r="H3411" s="96">
        <f t="shared" si="53"/>
        <v>0</v>
      </c>
    </row>
    <row r="3412" spans="1:8" hidden="1">
      <c r="A3412" s="73" t="s">
        <v>2582</v>
      </c>
      <c r="B3412" s="73" t="s">
        <v>2670</v>
      </c>
      <c r="C3412" s="73" t="s">
        <v>2517</v>
      </c>
      <c r="D3412" s="86">
        <v>130.42055406599999</v>
      </c>
      <c r="E3412" s="73" t="s">
        <v>2518</v>
      </c>
      <c r="F3412" s="79" t="str">
        <f>INDEX('Crosswalk Particulates'!$B:$B,MATCH('2017 EPA Data'!A3412,'Crosswalk Particulates'!$A:$A,0))</f>
        <v>Commercial Buildings Sector</v>
      </c>
      <c r="G3412" s="84">
        <f>INDEX('Crosswalk Particulates'!$E:$E,MATCH('2017 EPA Data'!$B3412,'Crosswalk Particulates'!$D:$D,0))</f>
        <v>0</v>
      </c>
      <c r="H3412" s="96">
        <f t="shared" si="53"/>
        <v>0</v>
      </c>
    </row>
    <row r="3413" spans="1:8" hidden="1">
      <c r="A3413" s="73" t="s">
        <v>2554</v>
      </c>
      <c r="B3413" s="73" t="s">
        <v>2726</v>
      </c>
      <c r="C3413" s="73" t="s">
        <v>2517</v>
      </c>
      <c r="D3413" s="86">
        <v>128.30665151343609</v>
      </c>
      <c r="E3413" s="73" t="s">
        <v>2518</v>
      </c>
      <c r="F3413" s="79" t="str">
        <f>INDEX('Crosswalk Particulates'!$B:$B,MATCH('2017 EPA Data'!A3413,'Crosswalk Particulates'!$A:$A,0))</f>
        <v>Transportation Sector</v>
      </c>
      <c r="G3413" s="84">
        <f>INDEX('Crosswalk Particulates'!$E:$E,MATCH('2017 EPA Data'!$B3413,'Crosswalk Particulates'!$D:$D,0))</f>
        <v>0</v>
      </c>
      <c r="H3413" s="96">
        <f t="shared" si="53"/>
        <v>0</v>
      </c>
    </row>
    <row r="3414" spans="1:8" hidden="1">
      <c r="A3414" s="73" t="s">
        <v>2632</v>
      </c>
      <c r="B3414" s="73" t="s">
        <v>2732</v>
      </c>
      <c r="D3414" s="86">
        <v>128.28273270549303</v>
      </c>
      <c r="E3414" s="73" t="s">
        <v>2522</v>
      </c>
      <c r="F3414" s="79" t="str">
        <f>INDEX('Crosswalk Particulates'!$B:$B,MATCH('2017 EPA Data'!A3414,'Crosswalk Particulates'!$A:$A,0))</f>
        <v>industry-fuel-other</v>
      </c>
      <c r="G3414" s="84">
        <f>INDEX('Crosswalk Particulates'!$E:$E,MATCH('2017 EPA Data'!$B3414,'Crosswalk Particulates'!$D:$D,0))</f>
        <v>0</v>
      </c>
      <c r="H3414" s="96">
        <f t="shared" si="53"/>
        <v>116376275.91647816</v>
      </c>
    </row>
    <row r="3415" spans="1:8" hidden="1">
      <c r="A3415" s="73" t="s">
        <v>2572</v>
      </c>
      <c r="B3415" s="73" t="s">
        <v>2571</v>
      </c>
      <c r="C3415" s="73" t="s">
        <v>2517</v>
      </c>
      <c r="D3415" s="86">
        <v>127.15</v>
      </c>
      <c r="E3415" s="73" t="s">
        <v>2518</v>
      </c>
      <c r="F3415" s="79" t="str">
        <f>INDEX('Crosswalk Particulates'!$B:$B,MATCH('2017 EPA Data'!A3415,'Crosswalk Particulates'!$A:$A,0))</f>
        <v>process-other-industry</v>
      </c>
      <c r="G3415" s="84">
        <f>INDEX('Crosswalk Particulates'!$E:$E,MATCH('2017 EPA Data'!$B3415,'Crosswalk Particulates'!$D:$D,0))</f>
        <v>0</v>
      </c>
      <c r="H3415" s="96">
        <f t="shared" si="53"/>
        <v>0</v>
      </c>
    </row>
    <row r="3416" spans="1:8" hidden="1">
      <c r="A3416" s="73" t="s">
        <v>2582</v>
      </c>
      <c r="B3416" s="73" t="s">
        <v>2706</v>
      </c>
      <c r="C3416" s="73" t="s">
        <v>2517</v>
      </c>
      <c r="D3416" s="86">
        <v>126.91770200808165</v>
      </c>
      <c r="E3416" s="73" t="s">
        <v>2518</v>
      </c>
      <c r="F3416" s="79" t="str">
        <f>INDEX('Crosswalk Particulates'!$B:$B,MATCH('2017 EPA Data'!A3416,'Crosswalk Particulates'!$A:$A,0))</f>
        <v>Commercial Buildings Sector</v>
      </c>
      <c r="G3416" s="84">
        <f>INDEX('Crosswalk Particulates'!$E:$E,MATCH('2017 EPA Data'!$B3416,'Crosswalk Particulates'!$D:$D,0))</f>
        <v>0</v>
      </c>
      <c r="H3416" s="96">
        <f t="shared" si="53"/>
        <v>0</v>
      </c>
    </row>
    <row r="3417" spans="1:8" hidden="1">
      <c r="A3417" s="73" t="s">
        <v>2586</v>
      </c>
      <c r="B3417" s="73" t="s">
        <v>2777</v>
      </c>
      <c r="C3417" s="73" t="s">
        <v>2517</v>
      </c>
      <c r="D3417" s="86">
        <v>126.4</v>
      </c>
      <c r="E3417" s="73" t="s">
        <v>2518</v>
      </c>
      <c r="F3417" s="79" t="str">
        <f>INDEX('Crosswalk Particulates'!$B:$B,MATCH('2017 EPA Data'!A3417,'Crosswalk Particulates'!$A:$A,0))</f>
        <v>process-other-industry</v>
      </c>
      <c r="G3417" s="84">
        <f>INDEX('Crosswalk Particulates'!$E:$E,MATCH('2017 EPA Data'!$B3417,'Crosswalk Particulates'!$D:$D,0))</f>
        <v>0</v>
      </c>
      <c r="H3417" s="96">
        <f t="shared" si="53"/>
        <v>0</v>
      </c>
    </row>
    <row r="3418" spans="1:8" hidden="1">
      <c r="A3418" s="73" t="s">
        <v>2582</v>
      </c>
      <c r="B3418" s="73" t="s">
        <v>2705</v>
      </c>
      <c r="C3418" s="73" t="s">
        <v>2517</v>
      </c>
      <c r="D3418" s="86">
        <v>126.199912398</v>
      </c>
      <c r="E3418" s="73" t="s">
        <v>2518</v>
      </c>
      <c r="F3418" s="79" t="str">
        <f>INDEX('Crosswalk Particulates'!$B:$B,MATCH('2017 EPA Data'!A3418,'Crosswalk Particulates'!$A:$A,0))</f>
        <v>Commercial Buildings Sector</v>
      </c>
      <c r="G3418" s="84">
        <f>INDEX('Crosswalk Particulates'!$E:$E,MATCH('2017 EPA Data'!$B3418,'Crosswalk Particulates'!$D:$D,0))</f>
        <v>0</v>
      </c>
      <c r="H3418" s="96">
        <f t="shared" si="53"/>
        <v>0</v>
      </c>
    </row>
    <row r="3419" spans="1:8" hidden="1">
      <c r="A3419" s="73" t="s">
        <v>2538</v>
      </c>
      <c r="B3419" s="73" t="s">
        <v>2688</v>
      </c>
      <c r="C3419" s="73" t="s">
        <v>2517</v>
      </c>
      <c r="D3419" s="86">
        <v>125.39014400000001</v>
      </c>
      <c r="E3419" s="73" t="s">
        <v>2518</v>
      </c>
      <c r="F3419" s="79" t="str">
        <f>INDEX('Crosswalk Particulates'!$B:$B,MATCH('2017 EPA Data'!A3419,'Crosswalk Particulates'!$A:$A,0))</f>
        <v>process-other-industry</v>
      </c>
      <c r="G3419" s="84">
        <f>INDEX('Crosswalk Particulates'!$E:$E,MATCH('2017 EPA Data'!$B3419,'Crosswalk Particulates'!$D:$D,0))</f>
        <v>0</v>
      </c>
      <c r="H3419" s="96">
        <f t="shared" si="53"/>
        <v>0</v>
      </c>
    </row>
    <row r="3420" spans="1:8" hidden="1">
      <c r="A3420" s="73" t="s">
        <v>2608</v>
      </c>
      <c r="B3420" s="73" t="s">
        <v>2670</v>
      </c>
      <c r="C3420" s="73" t="s">
        <v>2517</v>
      </c>
      <c r="D3420" s="86">
        <v>125.115491701</v>
      </c>
      <c r="E3420" s="73" t="s">
        <v>2518</v>
      </c>
      <c r="F3420" s="79" t="str">
        <f>INDEX('Crosswalk Particulates'!$B:$B,MATCH('2017 EPA Data'!A3420,'Crosswalk Particulates'!$A:$A,0))</f>
        <v>Electricity Sector</v>
      </c>
      <c r="G3420" s="84">
        <f>INDEX('Crosswalk Particulates'!$E:$E,MATCH('2017 EPA Data'!$B3420,'Crosswalk Particulates'!$D:$D,0))</f>
        <v>0</v>
      </c>
      <c r="H3420" s="96">
        <f t="shared" si="53"/>
        <v>0</v>
      </c>
    </row>
    <row r="3421" spans="1:8" hidden="1">
      <c r="A3421" s="73" t="s">
        <v>2629</v>
      </c>
      <c r="B3421" s="73" t="s">
        <v>2728</v>
      </c>
      <c r="C3421" s="73" t="s">
        <v>2517</v>
      </c>
      <c r="D3421" s="86">
        <v>124.97610581460073</v>
      </c>
      <c r="E3421" s="73" t="s">
        <v>2518</v>
      </c>
      <c r="F3421" s="79" t="str">
        <f>INDEX('Crosswalk Particulates'!$B:$B,MATCH('2017 EPA Data'!A3421,'Crosswalk Particulates'!$A:$A,0))</f>
        <v>industry-fuel-oil</v>
      </c>
      <c r="G3421" s="84">
        <f>INDEX('Crosswalk Particulates'!$E:$E,MATCH('2017 EPA Data'!$B3421,'Crosswalk Particulates'!$D:$D,0))</f>
        <v>0</v>
      </c>
      <c r="H3421" s="96">
        <f t="shared" si="53"/>
        <v>0</v>
      </c>
    </row>
    <row r="3422" spans="1:8" hidden="1">
      <c r="A3422" s="73" t="s">
        <v>2581</v>
      </c>
      <c r="B3422" s="73" t="s">
        <v>2720</v>
      </c>
      <c r="C3422" s="73" t="s">
        <v>2517</v>
      </c>
      <c r="D3422" s="86">
        <v>124.50490803958</v>
      </c>
      <c r="E3422" s="73" t="s">
        <v>2518</v>
      </c>
      <c r="F3422" s="79" t="str">
        <f>INDEX('Crosswalk Particulates'!$B:$B,MATCH('2017 EPA Data'!A3422,'Crosswalk Particulates'!$A:$A,0))</f>
        <v>Electricity Sector</v>
      </c>
      <c r="G3422" s="84">
        <f>INDEX('Crosswalk Particulates'!$E:$E,MATCH('2017 EPA Data'!$B3422,'Crosswalk Particulates'!$D:$D,0))</f>
        <v>0</v>
      </c>
      <c r="H3422" s="96">
        <f t="shared" si="53"/>
        <v>0</v>
      </c>
    </row>
    <row r="3423" spans="1:8" hidden="1">
      <c r="A3423" s="73" t="s">
        <v>2569</v>
      </c>
      <c r="B3423" s="73" t="s">
        <v>2636</v>
      </c>
      <c r="C3423" s="73" t="s">
        <v>2517</v>
      </c>
      <c r="D3423" s="86">
        <v>123.90274035130813</v>
      </c>
      <c r="E3423" s="73" t="s">
        <v>2518</v>
      </c>
      <c r="F3423" s="79" t="str">
        <f>INDEX('Crosswalk Particulates'!$B:$B,MATCH('2017 EPA Data'!A3423,'Crosswalk Particulates'!$A:$A,0))</f>
        <v>Transportation Sector</v>
      </c>
      <c r="G3423" s="84">
        <f>INDEX('Crosswalk Particulates'!$E:$E,MATCH('2017 EPA Data'!$B3423,'Crosswalk Particulates'!$D:$D,0))</f>
        <v>0</v>
      </c>
      <c r="H3423" s="96">
        <f t="shared" si="53"/>
        <v>0</v>
      </c>
    </row>
    <row r="3424" spans="1:8" hidden="1">
      <c r="A3424" s="73" t="s">
        <v>2655</v>
      </c>
      <c r="B3424" s="73" t="s">
        <v>2728</v>
      </c>
      <c r="C3424" s="73" t="s">
        <v>2517</v>
      </c>
      <c r="D3424" s="86">
        <v>123.74164334186263</v>
      </c>
      <c r="E3424" s="73" t="s">
        <v>2518</v>
      </c>
      <c r="F3424" s="79" t="str">
        <f>INDEX('Crosswalk Particulates'!$B:$B,MATCH('2017 EPA Data'!A3424,'Crosswalk Particulates'!$A:$A,0))</f>
        <v>Commercial Buildings Sector</v>
      </c>
      <c r="G3424" s="84">
        <f>INDEX('Crosswalk Particulates'!$E:$E,MATCH('2017 EPA Data'!$B3424,'Crosswalk Particulates'!$D:$D,0))</f>
        <v>0</v>
      </c>
      <c r="H3424" s="96">
        <f t="shared" si="53"/>
        <v>0</v>
      </c>
    </row>
    <row r="3425" spans="1:8" hidden="1">
      <c r="A3425" s="73" t="s">
        <v>2592</v>
      </c>
      <c r="B3425" s="73" t="s">
        <v>2668</v>
      </c>
      <c r="C3425" s="73" t="s">
        <v>2517</v>
      </c>
      <c r="D3425" s="86">
        <v>122.92347013424001</v>
      </c>
      <c r="E3425" s="73" t="s">
        <v>2518</v>
      </c>
      <c r="F3425" s="79" t="str">
        <f>INDEX('Crosswalk Particulates'!$B:$B,MATCH('2017 EPA Data'!A3425,'Crosswalk Particulates'!$A:$A,0))</f>
        <v>process-ngps-industry</v>
      </c>
      <c r="G3425" s="84">
        <f>INDEX('Crosswalk Particulates'!$E:$E,MATCH('2017 EPA Data'!$B3425,'Crosswalk Particulates'!$D:$D,0))</f>
        <v>0</v>
      </c>
      <c r="H3425" s="96">
        <f t="shared" si="53"/>
        <v>0</v>
      </c>
    </row>
    <row r="3426" spans="1:8" hidden="1">
      <c r="A3426" s="73" t="s">
        <v>2669</v>
      </c>
      <c r="B3426" s="73" t="s">
        <v>2562</v>
      </c>
      <c r="C3426" s="73" t="s">
        <v>2517</v>
      </c>
      <c r="D3426" s="86">
        <v>121.96328737499999</v>
      </c>
      <c r="E3426" s="73" t="s">
        <v>2518</v>
      </c>
      <c r="F3426" s="79" t="str">
        <f>INDEX('Crosswalk Particulates'!$B:$B,MATCH('2017 EPA Data'!A3426,'Crosswalk Particulates'!$A:$A,0))</f>
        <v>Commercial Buildings Sector</v>
      </c>
      <c r="G3426" s="84">
        <f>INDEX('Crosswalk Particulates'!$E:$E,MATCH('2017 EPA Data'!$B3426,'Crosswalk Particulates'!$D:$D,0))</f>
        <v>0</v>
      </c>
      <c r="H3426" s="96">
        <f t="shared" si="53"/>
        <v>0</v>
      </c>
    </row>
    <row r="3427" spans="1:8" hidden="1">
      <c r="A3427" s="73" t="s">
        <v>2551</v>
      </c>
      <c r="B3427" s="73" t="s">
        <v>2678</v>
      </c>
      <c r="C3427" s="73" t="s">
        <v>2517</v>
      </c>
      <c r="D3427" s="86">
        <v>121.30045</v>
      </c>
      <c r="E3427" s="73" t="s">
        <v>2518</v>
      </c>
      <c r="F3427" s="79" t="str">
        <f>INDEX('Crosswalk Particulates'!$B:$B,MATCH('2017 EPA Data'!A3427,'Crosswalk Particulates'!$A:$A,0))</f>
        <v>industry-fuel-natural gas</v>
      </c>
      <c r="G3427" s="84">
        <f>INDEX('Crosswalk Particulates'!$E:$E,MATCH('2017 EPA Data'!$B3427,'Crosswalk Particulates'!$D:$D,0))</f>
        <v>0</v>
      </c>
      <c r="H3427" s="96">
        <f t="shared" si="53"/>
        <v>0</v>
      </c>
    </row>
    <row r="3428" spans="1:8" hidden="1">
      <c r="A3428" s="73" t="s">
        <v>2592</v>
      </c>
      <c r="B3428" s="73" t="s">
        <v>2713</v>
      </c>
      <c r="C3428" s="73" t="s">
        <v>2517</v>
      </c>
      <c r="D3428" s="86">
        <v>121.2871146</v>
      </c>
      <c r="E3428" s="73" t="s">
        <v>2518</v>
      </c>
      <c r="F3428" s="79" t="str">
        <f>INDEX('Crosswalk Particulates'!$B:$B,MATCH('2017 EPA Data'!A3428,'Crosswalk Particulates'!$A:$A,0))</f>
        <v>process-ngps-industry</v>
      </c>
      <c r="G3428" s="84">
        <f>INDEX('Crosswalk Particulates'!$E:$E,MATCH('2017 EPA Data'!$B3428,'Crosswalk Particulates'!$D:$D,0))</f>
        <v>0</v>
      </c>
      <c r="H3428" s="96">
        <f t="shared" si="53"/>
        <v>0</v>
      </c>
    </row>
    <row r="3429" spans="1:8" hidden="1">
      <c r="A3429" s="73" t="s">
        <v>2602</v>
      </c>
      <c r="B3429" s="73" t="s">
        <v>2768</v>
      </c>
      <c r="C3429" s="73" t="s">
        <v>2517</v>
      </c>
      <c r="D3429" s="86">
        <v>121</v>
      </c>
      <c r="E3429" s="73" t="s">
        <v>2518</v>
      </c>
      <c r="F3429" s="79" t="str">
        <f>INDEX('Crosswalk Particulates'!$B:$B,MATCH('2017 EPA Data'!A3429,'Crosswalk Particulates'!$A:$A,0))</f>
        <v>process-other-industry</v>
      </c>
      <c r="G3429" s="84">
        <f>INDEX('Crosswalk Particulates'!$E:$E,MATCH('2017 EPA Data'!$B3429,'Crosswalk Particulates'!$D:$D,0))</f>
        <v>0</v>
      </c>
      <c r="H3429" s="96">
        <f t="shared" si="53"/>
        <v>0</v>
      </c>
    </row>
    <row r="3430" spans="1:8" hidden="1">
      <c r="A3430" s="73" t="s">
        <v>2655</v>
      </c>
      <c r="B3430" s="73" t="s">
        <v>2544</v>
      </c>
      <c r="C3430" s="73" t="s">
        <v>2517</v>
      </c>
      <c r="D3430" s="86">
        <v>120.74844432</v>
      </c>
      <c r="E3430" s="73" t="s">
        <v>2518</v>
      </c>
      <c r="F3430" s="79" t="str">
        <f>INDEX('Crosswalk Particulates'!$B:$B,MATCH('2017 EPA Data'!A3430,'Crosswalk Particulates'!$A:$A,0))</f>
        <v>Commercial Buildings Sector</v>
      </c>
      <c r="G3430" s="84">
        <f>INDEX('Crosswalk Particulates'!$E:$E,MATCH('2017 EPA Data'!$B3430,'Crosswalk Particulates'!$D:$D,0))</f>
        <v>0</v>
      </c>
      <c r="H3430" s="96">
        <f t="shared" si="53"/>
        <v>0</v>
      </c>
    </row>
    <row r="3431" spans="1:8" hidden="1">
      <c r="A3431" s="73" t="s">
        <v>2523</v>
      </c>
      <c r="B3431" s="73" t="s">
        <v>2732</v>
      </c>
      <c r="D3431" s="86">
        <v>120.68358163100551</v>
      </c>
      <c r="E3431" s="73" t="s">
        <v>2522</v>
      </c>
      <c r="F3431" s="79" t="str">
        <f>INDEX('Crosswalk Particulates'!$B:$B,MATCH('2017 EPA Data'!A3431,'Crosswalk Particulates'!$A:$A,0))</f>
        <v>Transportation Sector</v>
      </c>
      <c r="G3431" s="84">
        <f>INDEX('Crosswalk Particulates'!$E:$E,MATCH('2017 EPA Data'!$B3431,'Crosswalk Particulates'!$D:$D,0))</f>
        <v>0</v>
      </c>
      <c r="H3431" s="96">
        <f t="shared" si="53"/>
        <v>109482433.82624264</v>
      </c>
    </row>
    <row r="3432" spans="1:8" hidden="1">
      <c r="A3432" s="73" t="s">
        <v>2629</v>
      </c>
      <c r="B3432" s="73" t="s">
        <v>2626</v>
      </c>
      <c r="C3432" s="73" t="s">
        <v>2517</v>
      </c>
      <c r="D3432" s="86">
        <v>120.4370226571618</v>
      </c>
      <c r="E3432" s="73" t="s">
        <v>2518</v>
      </c>
      <c r="F3432" s="79" t="str">
        <f>INDEX('Crosswalk Particulates'!$B:$B,MATCH('2017 EPA Data'!A3432,'Crosswalk Particulates'!$A:$A,0))</f>
        <v>industry-fuel-oil</v>
      </c>
      <c r="G3432" s="84">
        <f>INDEX('Crosswalk Particulates'!$E:$E,MATCH('2017 EPA Data'!$B3432,'Crosswalk Particulates'!$D:$D,0))</f>
        <v>0</v>
      </c>
      <c r="H3432" s="96">
        <f t="shared" si="53"/>
        <v>0</v>
      </c>
    </row>
    <row r="3433" spans="1:8" hidden="1">
      <c r="A3433" s="73" t="s">
        <v>2565</v>
      </c>
      <c r="B3433" s="73" t="s">
        <v>2577</v>
      </c>
      <c r="C3433" s="73" t="s">
        <v>2517</v>
      </c>
      <c r="D3433" s="86">
        <v>119.4102</v>
      </c>
      <c r="E3433" s="73" t="s">
        <v>2518</v>
      </c>
      <c r="F3433" s="79" t="str">
        <f>INDEX('Crosswalk Particulates'!$B:$B,MATCH('2017 EPA Data'!A3433,'Crosswalk Particulates'!$A:$A,0))</f>
        <v>Electricity Sector</v>
      </c>
      <c r="G3433" s="84">
        <f>INDEX('Crosswalk Particulates'!$E:$E,MATCH('2017 EPA Data'!$B3433,'Crosswalk Particulates'!$D:$D,0))</f>
        <v>0</v>
      </c>
      <c r="H3433" s="96">
        <f t="shared" si="53"/>
        <v>0</v>
      </c>
    </row>
    <row r="3434" spans="1:8" hidden="1">
      <c r="A3434" s="73" t="s">
        <v>2629</v>
      </c>
      <c r="B3434" s="73" t="s">
        <v>2720</v>
      </c>
      <c r="C3434" s="73" t="s">
        <v>2517</v>
      </c>
      <c r="D3434" s="86">
        <v>119.39446997756161</v>
      </c>
      <c r="E3434" s="73" t="s">
        <v>2518</v>
      </c>
      <c r="F3434" s="79" t="str">
        <f>INDEX('Crosswalk Particulates'!$B:$B,MATCH('2017 EPA Data'!A3434,'Crosswalk Particulates'!$A:$A,0))</f>
        <v>industry-fuel-oil</v>
      </c>
      <c r="G3434" s="84">
        <f>INDEX('Crosswalk Particulates'!$E:$E,MATCH('2017 EPA Data'!$B3434,'Crosswalk Particulates'!$D:$D,0))</f>
        <v>0</v>
      </c>
      <c r="H3434" s="96">
        <f t="shared" si="53"/>
        <v>0</v>
      </c>
    </row>
    <row r="3435" spans="1:8" hidden="1">
      <c r="A3435" s="73" t="s">
        <v>2596</v>
      </c>
      <c r="B3435" s="73" t="s">
        <v>2739</v>
      </c>
      <c r="C3435" s="73" t="s">
        <v>2517</v>
      </c>
      <c r="D3435" s="86">
        <v>119.35599999999999</v>
      </c>
      <c r="E3435" s="73" t="s">
        <v>2518</v>
      </c>
      <c r="F3435" s="79" t="str">
        <f>INDEX('Crosswalk Particulates'!$B:$B,MATCH('2017 EPA Data'!A3435,'Crosswalk Particulates'!$A:$A,0))</f>
        <v>industry-fuel-coal</v>
      </c>
      <c r="G3435" s="84">
        <f>INDEX('Crosswalk Particulates'!$E:$E,MATCH('2017 EPA Data'!$B3435,'Crosswalk Particulates'!$D:$D,0))</f>
        <v>0</v>
      </c>
      <c r="H3435" s="96">
        <f t="shared" si="53"/>
        <v>0</v>
      </c>
    </row>
    <row r="3436" spans="1:8" hidden="1">
      <c r="A3436" s="73" t="s">
        <v>2618</v>
      </c>
      <c r="B3436" s="73" t="s">
        <v>2560</v>
      </c>
      <c r="C3436" s="73" t="s">
        <v>2557</v>
      </c>
      <c r="D3436" s="86">
        <v>119.3477046</v>
      </c>
      <c r="E3436" s="73" t="s">
        <v>2522</v>
      </c>
      <c r="F3436" s="79" t="str">
        <f>INDEX('Crosswalk Particulates'!$B:$B,MATCH('2017 EPA Data'!A3436,'Crosswalk Particulates'!$A:$A,0))</f>
        <v>Other-EPA</v>
      </c>
      <c r="G3436" s="84" t="str">
        <f>INDEX('Crosswalk Particulates'!$E:$E,MATCH('2017 EPA Data'!$B3436,'Crosswalk Particulates'!$D:$D,0))</f>
        <v>CO</v>
      </c>
      <c r="H3436" s="96">
        <f t="shared" si="53"/>
        <v>108270545.12795857</v>
      </c>
    </row>
    <row r="3437" spans="1:8" hidden="1">
      <c r="A3437" s="73" t="s">
        <v>2602</v>
      </c>
      <c r="B3437" s="73" t="s">
        <v>2540</v>
      </c>
      <c r="C3437" s="73" t="s">
        <v>2517</v>
      </c>
      <c r="D3437" s="86">
        <v>119.0495312</v>
      </c>
      <c r="E3437" s="73" t="s">
        <v>2518</v>
      </c>
      <c r="F3437" s="79" t="str">
        <f>INDEX('Crosswalk Particulates'!$B:$B,MATCH('2017 EPA Data'!A3437,'Crosswalk Particulates'!$A:$A,0))</f>
        <v>process-other-industry</v>
      </c>
      <c r="G3437" s="84">
        <f>INDEX('Crosswalk Particulates'!$E:$E,MATCH('2017 EPA Data'!$B3437,'Crosswalk Particulates'!$D:$D,0))</f>
        <v>0</v>
      </c>
      <c r="H3437" s="96">
        <f t="shared" si="53"/>
        <v>0</v>
      </c>
    </row>
    <row r="3438" spans="1:8" hidden="1">
      <c r="A3438" s="73" t="s">
        <v>2631</v>
      </c>
      <c r="B3438" s="73" t="s">
        <v>2751</v>
      </c>
      <c r="C3438" s="73" t="s">
        <v>2517</v>
      </c>
      <c r="D3438" s="86">
        <v>118.85148775858001</v>
      </c>
      <c r="E3438" s="73" t="s">
        <v>2518</v>
      </c>
      <c r="F3438" s="79" t="str">
        <f>INDEX('Crosswalk Particulates'!$B:$B,MATCH('2017 EPA Data'!A3438,'Crosswalk Particulates'!$A:$A,0))</f>
        <v>Residential Buildings Sector</v>
      </c>
      <c r="G3438" s="84">
        <f>INDEX('Crosswalk Particulates'!$E:$E,MATCH('2017 EPA Data'!$B3438,'Crosswalk Particulates'!$D:$D,0))</f>
        <v>0</v>
      </c>
      <c r="H3438" s="96">
        <f t="shared" si="53"/>
        <v>0</v>
      </c>
    </row>
    <row r="3439" spans="1:8" hidden="1">
      <c r="A3439" s="73" t="s">
        <v>2586</v>
      </c>
      <c r="B3439" s="73" t="s">
        <v>2687</v>
      </c>
      <c r="C3439" s="73" t="s">
        <v>2517</v>
      </c>
      <c r="D3439" s="86">
        <v>118.7</v>
      </c>
      <c r="E3439" s="73" t="s">
        <v>2518</v>
      </c>
      <c r="F3439" s="79" t="str">
        <f>INDEX('Crosswalk Particulates'!$B:$B,MATCH('2017 EPA Data'!A3439,'Crosswalk Particulates'!$A:$A,0))</f>
        <v>process-other-industry</v>
      </c>
      <c r="G3439" s="84">
        <f>INDEX('Crosswalk Particulates'!$E:$E,MATCH('2017 EPA Data'!$B3439,'Crosswalk Particulates'!$D:$D,0))</f>
        <v>0</v>
      </c>
      <c r="H3439" s="96">
        <f t="shared" si="53"/>
        <v>0</v>
      </c>
    </row>
    <row r="3440" spans="1:8" hidden="1">
      <c r="A3440" s="73" t="s">
        <v>2647</v>
      </c>
      <c r="B3440" s="73" t="s">
        <v>2544</v>
      </c>
      <c r="C3440" s="73" t="s">
        <v>2517</v>
      </c>
      <c r="D3440" s="86">
        <v>118.676313096</v>
      </c>
      <c r="E3440" s="73" t="s">
        <v>2518</v>
      </c>
      <c r="F3440" s="79" t="str">
        <f>INDEX('Crosswalk Particulates'!$B:$B,MATCH('2017 EPA Data'!A3440,'Crosswalk Particulates'!$A:$A,0))</f>
        <v>process-mining-industry</v>
      </c>
      <c r="G3440" s="84">
        <f>INDEX('Crosswalk Particulates'!$E:$E,MATCH('2017 EPA Data'!$B3440,'Crosswalk Particulates'!$D:$D,0))</f>
        <v>0</v>
      </c>
      <c r="H3440" s="96">
        <f t="shared" si="53"/>
        <v>0</v>
      </c>
    </row>
    <row r="3441" spans="1:8" hidden="1">
      <c r="A3441" s="73" t="s">
        <v>2546</v>
      </c>
      <c r="B3441" s="73" t="s">
        <v>2568</v>
      </c>
      <c r="C3441" s="73" t="s">
        <v>2517</v>
      </c>
      <c r="D3441" s="86">
        <v>118.48701663200001</v>
      </c>
      <c r="E3441" s="73" t="s">
        <v>2518</v>
      </c>
      <c r="F3441" s="79" t="str">
        <f>INDEX('Crosswalk Particulates'!$B:$B,MATCH('2017 EPA Data'!A3441,'Crosswalk Particulates'!$A:$A,0))</f>
        <v>process-other-industry</v>
      </c>
      <c r="G3441" s="84">
        <f>INDEX('Crosswalk Particulates'!$E:$E,MATCH('2017 EPA Data'!$B3441,'Crosswalk Particulates'!$D:$D,0))</f>
        <v>0</v>
      </c>
      <c r="H3441" s="96">
        <f t="shared" si="53"/>
        <v>0</v>
      </c>
    </row>
    <row r="3442" spans="1:8" hidden="1">
      <c r="A3442" s="73" t="s">
        <v>2565</v>
      </c>
      <c r="B3442" s="73" t="s">
        <v>2731</v>
      </c>
      <c r="C3442" s="73" t="s">
        <v>2517</v>
      </c>
      <c r="D3442" s="86">
        <v>117.97</v>
      </c>
      <c r="E3442" s="73" t="s">
        <v>2518</v>
      </c>
      <c r="F3442" s="79" t="str">
        <f>INDEX('Crosswalk Particulates'!$B:$B,MATCH('2017 EPA Data'!A3442,'Crosswalk Particulates'!$A:$A,0))</f>
        <v>Electricity Sector</v>
      </c>
      <c r="G3442" s="84">
        <f>INDEX('Crosswalk Particulates'!$E:$E,MATCH('2017 EPA Data'!$B3442,'Crosswalk Particulates'!$D:$D,0))</f>
        <v>0</v>
      </c>
      <c r="H3442" s="96">
        <f t="shared" si="53"/>
        <v>0</v>
      </c>
    </row>
    <row r="3443" spans="1:8" hidden="1">
      <c r="A3443" s="73" t="s">
        <v>2565</v>
      </c>
      <c r="B3443" s="73" t="s">
        <v>2779</v>
      </c>
      <c r="C3443" s="73" t="s">
        <v>2517</v>
      </c>
      <c r="D3443" s="86">
        <v>117.97</v>
      </c>
      <c r="E3443" s="73" t="s">
        <v>2518</v>
      </c>
      <c r="F3443" s="79" t="str">
        <f>INDEX('Crosswalk Particulates'!$B:$B,MATCH('2017 EPA Data'!A3443,'Crosswalk Particulates'!$A:$A,0))</f>
        <v>Electricity Sector</v>
      </c>
      <c r="G3443" s="84">
        <f>INDEX('Crosswalk Particulates'!$E:$E,MATCH('2017 EPA Data'!$B3443,'Crosswalk Particulates'!$D:$D,0))</f>
        <v>0</v>
      </c>
      <c r="H3443" s="96">
        <f t="shared" si="53"/>
        <v>0</v>
      </c>
    </row>
    <row r="3444" spans="1:8" hidden="1">
      <c r="A3444" s="73" t="s">
        <v>2565</v>
      </c>
      <c r="B3444" s="73" t="s">
        <v>2707</v>
      </c>
      <c r="C3444" s="73" t="s">
        <v>2517</v>
      </c>
      <c r="D3444" s="86">
        <v>117.97</v>
      </c>
      <c r="E3444" s="73" t="s">
        <v>2518</v>
      </c>
      <c r="F3444" s="79" t="str">
        <f>INDEX('Crosswalk Particulates'!$B:$B,MATCH('2017 EPA Data'!A3444,'Crosswalk Particulates'!$A:$A,0))</f>
        <v>Electricity Sector</v>
      </c>
      <c r="G3444" s="84">
        <f>INDEX('Crosswalk Particulates'!$E:$E,MATCH('2017 EPA Data'!$B3444,'Crosswalk Particulates'!$D:$D,0))</f>
        <v>0</v>
      </c>
      <c r="H3444" s="96">
        <f t="shared" si="53"/>
        <v>0</v>
      </c>
    </row>
    <row r="3445" spans="1:8" hidden="1">
      <c r="A3445" s="73" t="s">
        <v>2565</v>
      </c>
      <c r="B3445" s="73" t="s">
        <v>2747</v>
      </c>
      <c r="C3445" s="73" t="s">
        <v>2517</v>
      </c>
      <c r="D3445" s="86">
        <v>117.97</v>
      </c>
      <c r="E3445" s="73" t="s">
        <v>2518</v>
      </c>
      <c r="F3445" s="79" t="str">
        <f>INDEX('Crosswalk Particulates'!$B:$B,MATCH('2017 EPA Data'!A3445,'Crosswalk Particulates'!$A:$A,0))</f>
        <v>Electricity Sector</v>
      </c>
      <c r="G3445" s="84">
        <f>INDEX('Crosswalk Particulates'!$E:$E,MATCH('2017 EPA Data'!$B3445,'Crosswalk Particulates'!$D:$D,0))</f>
        <v>0</v>
      </c>
      <c r="H3445" s="96">
        <f t="shared" si="53"/>
        <v>0</v>
      </c>
    </row>
    <row r="3446" spans="1:8" hidden="1">
      <c r="A3446" s="73" t="s">
        <v>2595</v>
      </c>
      <c r="B3446" s="73" t="s">
        <v>2701</v>
      </c>
      <c r="C3446" s="73" t="s">
        <v>2517</v>
      </c>
      <c r="D3446" s="86">
        <v>116.7730579614</v>
      </c>
      <c r="E3446" s="73" t="s">
        <v>2518</v>
      </c>
      <c r="F3446" s="79" t="str">
        <f>INDEX('Crosswalk Particulates'!$B:$B,MATCH('2017 EPA Data'!A3446,'Crosswalk Particulates'!$A:$A,0))</f>
        <v>process-other-industry</v>
      </c>
      <c r="G3446" s="84">
        <f>INDEX('Crosswalk Particulates'!$E:$E,MATCH('2017 EPA Data'!$B3446,'Crosswalk Particulates'!$D:$D,0))</f>
        <v>0</v>
      </c>
      <c r="H3446" s="96">
        <f t="shared" si="53"/>
        <v>0</v>
      </c>
    </row>
    <row r="3447" spans="1:8" hidden="1">
      <c r="A3447" s="73" t="s">
        <v>2519</v>
      </c>
      <c r="B3447" s="73" t="s">
        <v>2695</v>
      </c>
      <c r="C3447" s="73" t="s">
        <v>2517</v>
      </c>
      <c r="D3447" s="86">
        <v>116.7035412215949</v>
      </c>
      <c r="E3447" s="73" t="s">
        <v>2518</v>
      </c>
      <c r="F3447" s="79" t="str">
        <f>INDEX('Crosswalk Particulates'!$B:$B,MATCH('2017 EPA Data'!A3447,'Crosswalk Particulates'!$A:$A,0))</f>
        <v>process-other-industry</v>
      </c>
      <c r="G3447" s="84">
        <f>INDEX('Crosswalk Particulates'!$E:$E,MATCH('2017 EPA Data'!$B3447,'Crosswalk Particulates'!$D:$D,0))</f>
        <v>0</v>
      </c>
      <c r="H3447" s="96">
        <f t="shared" si="53"/>
        <v>0</v>
      </c>
    </row>
    <row r="3448" spans="1:8" hidden="1">
      <c r="A3448" s="73" t="s">
        <v>2585</v>
      </c>
      <c r="B3448" s="73" t="s">
        <v>2656</v>
      </c>
      <c r="C3448" s="73" t="s">
        <v>2517</v>
      </c>
      <c r="D3448" s="86">
        <v>116.32129313238362</v>
      </c>
      <c r="E3448" s="73" t="s">
        <v>2518</v>
      </c>
      <c r="F3448" s="79" t="str">
        <f>INDEX('Crosswalk Particulates'!$B:$B,MATCH('2017 EPA Data'!A3448,'Crosswalk Particulates'!$A:$A,0))</f>
        <v>process-other-industry</v>
      </c>
      <c r="G3448" s="84">
        <f>INDEX('Crosswalk Particulates'!$E:$E,MATCH('2017 EPA Data'!$B3448,'Crosswalk Particulates'!$D:$D,0))</f>
        <v>0</v>
      </c>
      <c r="H3448" s="96">
        <f t="shared" si="53"/>
        <v>0</v>
      </c>
    </row>
    <row r="3449" spans="1:8" hidden="1">
      <c r="A3449" s="73" t="s">
        <v>2649</v>
      </c>
      <c r="B3449" s="73" t="s">
        <v>2675</v>
      </c>
      <c r="C3449" s="73" t="s">
        <v>2517</v>
      </c>
      <c r="D3449" s="86">
        <v>115.94179629116496</v>
      </c>
      <c r="E3449" s="73" t="s">
        <v>2518</v>
      </c>
      <c r="F3449" s="79" t="str">
        <f>INDEX('Crosswalk Particulates'!$B:$B,MATCH('2017 EPA Data'!A3449,'Crosswalk Particulates'!$A:$A,0))</f>
        <v>Electricity Sector</v>
      </c>
      <c r="G3449" s="84">
        <f>INDEX('Crosswalk Particulates'!$E:$E,MATCH('2017 EPA Data'!$B3449,'Crosswalk Particulates'!$D:$D,0))</f>
        <v>0</v>
      </c>
      <c r="H3449" s="96">
        <f t="shared" si="53"/>
        <v>0</v>
      </c>
    </row>
    <row r="3450" spans="1:8" hidden="1">
      <c r="A3450" s="73" t="s">
        <v>2581</v>
      </c>
      <c r="B3450" s="73" t="s">
        <v>2719</v>
      </c>
      <c r="C3450" s="73" t="s">
        <v>2517</v>
      </c>
      <c r="D3450" s="86">
        <v>115.83467</v>
      </c>
      <c r="E3450" s="73" t="s">
        <v>2518</v>
      </c>
      <c r="F3450" s="79" t="str">
        <f>INDEX('Crosswalk Particulates'!$B:$B,MATCH('2017 EPA Data'!A3450,'Crosswalk Particulates'!$A:$A,0))</f>
        <v>Electricity Sector</v>
      </c>
      <c r="G3450" s="84">
        <f>INDEX('Crosswalk Particulates'!$E:$E,MATCH('2017 EPA Data'!$B3450,'Crosswalk Particulates'!$D:$D,0))</f>
        <v>0</v>
      </c>
      <c r="H3450" s="96">
        <f t="shared" si="53"/>
        <v>0</v>
      </c>
    </row>
    <row r="3451" spans="1:8" hidden="1">
      <c r="A3451" s="73" t="s">
        <v>2608</v>
      </c>
      <c r="B3451" s="73" t="s">
        <v>2650</v>
      </c>
      <c r="C3451" s="73" t="s">
        <v>2517</v>
      </c>
      <c r="D3451" s="86">
        <v>115.62460710000001</v>
      </c>
      <c r="E3451" s="73" t="s">
        <v>2518</v>
      </c>
      <c r="F3451" s="79" t="str">
        <f>INDEX('Crosswalk Particulates'!$B:$B,MATCH('2017 EPA Data'!A3451,'Crosswalk Particulates'!$A:$A,0))</f>
        <v>Electricity Sector</v>
      </c>
      <c r="G3451" s="84">
        <f>INDEX('Crosswalk Particulates'!$E:$E,MATCH('2017 EPA Data'!$B3451,'Crosswalk Particulates'!$D:$D,0))</f>
        <v>0</v>
      </c>
      <c r="H3451" s="96">
        <f t="shared" si="53"/>
        <v>0</v>
      </c>
    </row>
    <row r="3452" spans="1:8" hidden="1">
      <c r="A3452" s="73" t="s">
        <v>2592</v>
      </c>
      <c r="B3452" s="73" t="s">
        <v>2645</v>
      </c>
      <c r="C3452" s="73" t="s">
        <v>2517</v>
      </c>
      <c r="D3452" s="86">
        <v>115.223706842</v>
      </c>
      <c r="E3452" s="73" t="s">
        <v>2518</v>
      </c>
      <c r="F3452" s="79" t="str">
        <f>INDEX('Crosswalk Particulates'!$B:$B,MATCH('2017 EPA Data'!A3452,'Crosswalk Particulates'!$A:$A,0))</f>
        <v>process-ngps-industry</v>
      </c>
      <c r="G3452" s="84">
        <f>INDEX('Crosswalk Particulates'!$E:$E,MATCH('2017 EPA Data'!$B3452,'Crosswalk Particulates'!$D:$D,0))</f>
        <v>0</v>
      </c>
      <c r="H3452" s="96">
        <f t="shared" si="53"/>
        <v>0</v>
      </c>
    </row>
    <row r="3453" spans="1:8" hidden="1">
      <c r="A3453" s="73" t="s">
        <v>2584</v>
      </c>
      <c r="B3453" s="73" t="s">
        <v>2614</v>
      </c>
      <c r="C3453" s="73" t="s">
        <v>2517</v>
      </c>
      <c r="D3453" s="86">
        <v>114.72936109132</v>
      </c>
      <c r="E3453" s="73" t="s">
        <v>2518</v>
      </c>
      <c r="F3453" s="79" t="str">
        <f>INDEX('Crosswalk Particulates'!$B:$B,MATCH('2017 EPA Data'!A3453,'Crosswalk Particulates'!$A:$A,0))</f>
        <v>Electricity Sector</v>
      </c>
      <c r="G3453" s="84">
        <f>INDEX('Crosswalk Particulates'!$E:$E,MATCH('2017 EPA Data'!$B3453,'Crosswalk Particulates'!$D:$D,0))</f>
        <v>0</v>
      </c>
      <c r="H3453" s="96">
        <f t="shared" si="53"/>
        <v>0</v>
      </c>
    </row>
    <row r="3454" spans="1:8" hidden="1">
      <c r="A3454" s="73" t="s">
        <v>2552</v>
      </c>
      <c r="B3454" s="73" t="s">
        <v>2590</v>
      </c>
      <c r="C3454" s="73" t="s">
        <v>2557</v>
      </c>
      <c r="D3454" s="86">
        <v>114.67909667000001</v>
      </c>
      <c r="E3454" s="73" t="s">
        <v>2522</v>
      </c>
      <c r="F3454" s="79" t="str">
        <f>INDEX('Crosswalk Particulates'!$B:$B,MATCH('2017 EPA Data'!A3454,'Crosswalk Particulates'!$A:$A,0))</f>
        <v>process-agriculture-industry</v>
      </c>
      <c r="G3454" s="84" t="str">
        <f>INDEX('Crosswalk Particulates'!$E:$E,MATCH('2017 EPA Data'!$B3454,'Crosswalk Particulates'!$D:$D,0))</f>
        <v>PM10</v>
      </c>
      <c r="H3454" s="96">
        <f t="shared" si="53"/>
        <v>104035250.21999258</v>
      </c>
    </row>
    <row r="3455" spans="1:8" hidden="1">
      <c r="A3455" s="73" t="s">
        <v>2664</v>
      </c>
      <c r="B3455" s="73" t="s">
        <v>2663</v>
      </c>
      <c r="C3455" s="73" t="s">
        <v>2517</v>
      </c>
      <c r="D3455" s="86">
        <v>114.433375665</v>
      </c>
      <c r="E3455" s="73" t="s">
        <v>2518</v>
      </c>
      <c r="F3455" s="79" t="str">
        <f>INDEX('Crosswalk Particulates'!$B:$B,MATCH('2017 EPA Data'!A3455,'Crosswalk Particulates'!$A:$A,0))</f>
        <v>Commercial Buildings Sector</v>
      </c>
      <c r="G3455" s="84">
        <f>INDEX('Crosswalk Particulates'!$E:$E,MATCH('2017 EPA Data'!$B3455,'Crosswalk Particulates'!$D:$D,0))</f>
        <v>0</v>
      </c>
      <c r="H3455" s="96">
        <f t="shared" si="53"/>
        <v>0</v>
      </c>
    </row>
    <row r="3456" spans="1:8" hidden="1">
      <c r="A3456" s="73" t="s">
        <v>2578</v>
      </c>
      <c r="B3456" s="73" t="s">
        <v>2656</v>
      </c>
      <c r="C3456" s="73" t="s">
        <v>2517</v>
      </c>
      <c r="D3456" s="86">
        <v>113.9720681645702</v>
      </c>
      <c r="E3456" s="73" t="s">
        <v>2518</v>
      </c>
      <c r="F3456" s="79" t="str">
        <f>INDEX('Crosswalk Particulates'!$B:$B,MATCH('2017 EPA Data'!A3456,'Crosswalk Particulates'!$A:$A,0))</f>
        <v>process-chemicals-industry</v>
      </c>
      <c r="G3456" s="84">
        <f>INDEX('Crosswalk Particulates'!$E:$E,MATCH('2017 EPA Data'!$B3456,'Crosswalk Particulates'!$D:$D,0))</f>
        <v>0</v>
      </c>
      <c r="H3456" s="96">
        <f t="shared" si="53"/>
        <v>0</v>
      </c>
    </row>
    <row r="3457" spans="1:8" hidden="1">
      <c r="A3457" s="73" t="s">
        <v>2586</v>
      </c>
      <c r="B3457" s="73" t="s">
        <v>2695</v>
      </c>
      <c r="C3457" s="73" t="s">
        <v>2517</v>
      </c>
      <c r="D3457" s="86">
        <v>113.50472059825999</v>
      </c>
      <c r="E3457" s="73" t="s">
        <v>2518</v>
      </c>
      <c r="F3457" s="79" t="str">
        <f>INDEX('Crosswalk Particulates'!$B:$B,MATCH('2017 EPA Data'!A3457,'Crosswalk Particulates'!$A:$A,0))</f>
        <v>process-other-industry</v>
      </c>
      <c r="G3457" s="84">
        <f>INDEX('Crosswalk Particulates'!$E:$E,MATCH('2017 EPA Data'!$B3457,'Crosswalk Particulates'!$D:$D,0))</f>
        <v>0</v>
      </c>
      <c r="H3457" s="96">
        <f t="shared" si="53"/>
        <v>0</v>
      </c>
    </row>
    <row r="3458" spans="1:8" hidden="1">
      <c r="A3458" s="73" t="s">
        <v>2632</v>
      </c>
      <c r="B3458" s="73" t="s">
        <v>2670</v>
      </c>
      <c r="C3458" s="73" t="s">
        <v>2517</v>
      </c>
      <c r="D3458" s="86">
        <v>113.48255604942</v>
      </c>
      <c r="E3458" s="73" t="s">
        <v>2518</v>
      </c>
      <c r="F3458" s="79" t="str">
        <f>INDEX('Crosswalk Particulates'!$B:$B,MATCH('2017 EPA Data'!A3458,'Crosswalk Particulates'!$A:$A,0))</f>
        <v>industry-fuel-other</v>
      </c>
      <c r="G3458" s="84">
        <f>INDEX('Crosswalk Particulates'!$E:$E,MATCH('2017 EPA Data'!$B3458,'Crosswalk Particulates'!$D:$D,0))</f>
        <v>0</v>
      </c>
      <c r="H3458" s="96">
        <f t="shared" si="53"/>
        <v>0</v>
      </c>
    </row>
    <row r="3459" spans="1:8" hidden="1">
      <c r="A3459" s="73" t="s">
        <v>2555</v>
      </c>
      <c r="B3459" s="73" t="s">
        <v>2609</v>
      </c>
      <c r="C3459" s="73" t="s">
        <v>2557</v>
      </c>
      <c r="D3459" s="86">
        <v>113.2363672</v>
      </c>
      <c r="E3459" s="73" t="s">
        <v>2522</v>
      </c>
      <c r="F3459" s="79" t="str">
        <f>INDEX('Crosswalk Particulates'!$B:$B,MATCH('2017 EPA Data'!A3459,'Crosswalk Particulates'!$A:$A,0))</f>
        <v>process-other-industry</v>
      </c>
      <c r="G3459" s="84" t="str">
        <f>INDEX('Crosswalk Particulates'!$E:$E,MATCH('2017 EPA Data'!$B3459,'Crosswalk Particulates'!$D:$D,0))</f>
        <v>NOX</v>
      </c>
      <c r="H3459" s="96">
        <f t="shared" si="53"/>
        <v>102726426.50434089</v>
      </c>
    </row>
    <row r="3460" spans="1:8" hidden="1">
      <c r="A3460" s="73" t="s">
        <v>2551</v>
      </c>
      <c r="B3460" s="73" t="s">
        <v>2666</v>
      </c>
      <c r="C3460" s="73" t="s">
        <v>2517</v>
      </c>
      <c r="D3460" s="86">
        <v>113.215581</v>
      </c>
      <c r="E3460" s="73" t="s">
        <v>2518</v>
      </c>
      <c r="F3460" s="79" t="str">
        <f>INDEX('Crosswalk Particulates'!$B:$B,MATCH('2017 EPA Data'!A3460,'Crosswalk Particulates'!$A:$A,0))</f>
        <v>industry-fuel-natural gas</v>
      </c>
      <c r="G3460" s="84">
        <f>INDEX('Crosswalk Particulates'!$E:$E,MATCH('2017 EPA Data'!$B3460,'Crosswalk Particulates'!$D:$D,0))</f>
        <v>0</v>
      </c>
      <c r="H3460" s="96">
        <f t="shared" ref="H3460:H3523" si="54">IF(E3460="TON",D3460/metricton_to_shortton,0)*10^6</f>
        <v>0</v>
      </c>
    </row>
    <row r="3461" spans="1:8" hidden="1">
      <c r="A3461" s="73" t="s">
        <v>2665</v>
      </c>
      <c r="B3461" s="73" t="s">
        <v>2728</v>
      </c>
      <c r="C3461" s="73" t="s">
        <v>2517</v>
      </c>
      <c r="D3461" s="86">
        <v>112.75554081544348</v>
      </c>
      <c r="E3461" s="73" t="s">
        <v>2518</v>
      </c>
      <c r="F3461" s="79" t="str">
        <f>INDEX('Crosswalk Particulates'!$B:$B,MATCH('2017 EPA Data'!A3461,'Crosswalk Particulates'!$A:$A,0))</f>
        <v>Commercial Buildings Sector</v>
      </c>
      <c r="G3461" s="84">
        <f>INDEX('Crosswalk Particulates'!$E:$E,MATCH('2017 EPA Data'!$B3461,'Crosswalk Particulates'!$D:$D,0))</f>
        <v>0</v>
      </c>
      <c r="H3461" s="96">
        <f t="shared" si="54"/>
        <v>0</v>
      </c>
    </row>
    <row r="3462" spans="1:8" hidden="1">
      <c r="A3462" s="73" t="s">
        <v>2582</v>
      </c>
      <c r="B3462" s="73" t="s">
        <v>2698</v>
      </c>
      <c r="C3462" s="73" t="s">
        <v>2521</v>
      </c>
      <c r="D3462" s="86">
        <v>112.30026400486</v>
      </c>
      <c r="E3462" s="73" t="s">
        <v>2522</v>
      </c>
      <c r="F3462" s="79" t="str">
        <f>INDEX('Crosswalk Particulates'!$B:$B,MATCH('2017 EPA Data'!A3462,'Crosswalk Particulates'!$A:$A,0))</f>
        <v>Commercial Buildings Sector</v>
      </c>
      <c r="G3462" s="84" t="str">
        <f>INDEX('Crosswalk Particulates'!$E:$E,MATCH('2017 EPA Data'!$B3462,'Crosswalk Particulates'!$D:$D,0))</f>
        <v>N2O</v>
      </c>
      <c r="H3462" s="96">
        <f t="shared" si="54"/>
        <v>101877206.96070978</v>
      </c>
    </row>
    <row r="3463" spans="1:8" hidden="1">
      <c r="A3463" s="73" t="s">
        <v>2619</v>
      </c>
      <c r="B3463" s="73" t="s">
        <v>2787</v>
      </c>
      <c r="C3463" s="73" t="s">
        <v>2517</v>
      </c>
      <c r="D3463" s="86">
        <v>112.20059999999999</v>
      </c>
      <c r="E3463" s="73" t="s">
        <v>2518</v>
      </c>
      <c r="F3463" s="79" t="str">
        <f>INDEX('Crosswalk Particulates'!$B:$B,MATCH('2017 EPA Data'!A3463,'Crosswalk Particulates'!$A:$A,0))</f>
        <v>process-iron and steel-industry</v>
      </c>
      <c r="G3463" s="84">
        <f>INDEX('Crosswalk Particulates'!$E:$E,MATCH('2017 EPA Data'!$B3463,'Crosswalk Particulates'!$D:$D,0))</f>
        <v>0</v>
      </c>
      <c r="H3463" s="96">
        <f t="shared" si="54"/>
        <v>0</v>
      </c>
    </row>
    <row r="3464" spans="1:8" hidden="1">
      <c r="A3464" s="73" t="s">
        <v>2586</v>
      </c>
      <c r="B3464" s="73" t="s">
        <v>2564</v>
      </c>
      <c r="C3464" s="73" t="s">
        <v>2517</v>
      </c>
      <c r="D3464" s="86">
        <v>112.2</v>
      </c>
      <c r="E3464" s="73" t="s">
        <v>2518</v>
      </c>
      <c r="F3464" s="79" t="str">
        <f>INDEX('Crosswalk Particulates'!$B:$B,MATCH('2017 EPA Data'!A3464,'Crosswalk Particulates'!$A:$A,0))</f>
        <v>process-other-industry</v>
      </c>
      <c r="G3464" s="84">
        <f>INDEX('Crosswalk Particulates'!$E:$E,MATCH('2017 EPA Data'!$B3464,'Crosswalk Particulates'!$D:$D,0))</f>
        <v>0</v>
      </c>
      <c r="H3464" s="96">
        <f t="shared" si="54"/>
        <v>0</v>
      </c>
    </row>
    <row r="3465" spans="1:8" hidden="1">
      <c r="A3465" s="73" t="s">
        <v>2619</v>
      </c>
      <c r="B3465" s="73" t="s">
        <v>2562</v>
      </c>
      <c r="C3465" s="73" t="s">
        <v>2517</v>
      </c>
      <c r="D3465" s="86">
        <v>112.11320000000001</v>
      </c>
      <c r="E3465" s="73" t="s">
        <v>2518</v>
      </c>
      <c r="F3465" s="79" t="str">
        <f>INDEX('Crosswalk Particulates'!$B:$B,MATCH('2017 EPA Data'!A3465,'Crosswalk Particulates'!$A:$A,0))</f>
        <v>process-iron and steel-industry</v>
      </c>
      <c r="G3465" s="84">
        <f>INDEX('Crosswalk Particulates'!$E:$E,MATCH('2017 EPA Data'!$B3465,'Crosswalk Particulates'!$D:$D,0))</f>
        <v>0</v>
      </c>
      <c r="H3465" s="96">
        <f t="shared" si="54"/>
        <v>0</v>
      </c>
    </row>
    <row r="3466" spans="1:8" hidden="1">
      <c r="A3466" s="73" t="s">
        <v>2596</v>
      </c>
      <c r="B3466" s="73" t="s">
        <v>2675</v>
      </c>
      <c r="C3466" s="73" t="s">
        <v>2517</v>
      </c>
      <c r="D3466" s="86">
        <v>110.59010215611862</v>
      </c>
      <c r="E3466" s="73" t="s">
        <v>2518</v>
      </c>
      <c r="F3466" s="79" t="str">
        <f>INDEX('Crosswalk Particulates'!$B:$B,MATCH('2017 EPA Data'!A3466,'Crosswalk Particulates'!$A:$A,0))</f>
        <v>industry-fuel-coal</v>
      </c>
      <c r="G3466" s="84">
        <f>INDEX('Crosswalk Particulates'!$E:$E,MATCH('2017 EPA Data'!$B3466,'Crosswalk Particulates'!$D:$D,0))</f>
        <v>0</v>
      </c>
      <c r="H3466" s="96">
        <f t="shared" si="54"/>
        <v>0</v>
      </c>
    </row>
    <row r="3467" spans="1:8" hidden="1">
      <c r="A3467" s="73" t="s">
        <v>2607</v>
      </c>
      <c r="B3467" s="73" t="s">
        <v>2740</v>
      </c>
      <c r="C3467" s="73" t="s">
        <v>2517</v>
      </c>
      <c r="D3467" s="86">
        <v>110.526468556</v>
      </c>
      <c r="E3467" s="73" t="s">
        <v>2518</v>
      </c>
      <c r="F3467" s="79" t="str">
        <f>INDEX('Crosswalk Particulates'!$B:$B,MATCH('2017 EPA Data'!A3467,'Crosswalk Particulates'!$A:$A,0))</f>
        <v>process-cement-industry</v>
      </c>
      <c r="G3467" s="84">
        <f>INDEX('Crosswalk Particulates'!$E:$E,MATCH('2017 EPA Data'!$B3467,'Crosswalk Particulates'!$D:$D,0))</f>
        <v>0</v>
      </c>
      <c r="H3467" s="96">
        <f t="shared" si="54"/>
        <v>0</v>
      </c>
    </row>
    <row r="3468" spans="1:8" hidden="1">
      <c r="A3468" s="73" t="s">
        <v>2584</v>
      </c>
      <c r="B3468" s="73" t="s">
        <v>2751</v>
      </c>
      <c r="C3468" s="73" t="s">
        <v>2517</v>
      </c>
      <c r="D3468" s="86">
        <v>110.41948148799599</v>
      </c>
      <c r="E3468" s="73" t="s">
        <v>2518</v>
      </c>
      <c r="F3468" s="79" t="str">
        <f>INDEX('Crosswalk Particulates'!$B:$B,MATCH('2017 EPA Data'!A3468,'Crosswalk Particulates'!$A:$A,0))</f>
        <v>Electricity Sector</v>
      </c>
      <c r="G3468" s="84">
        <f>INDEX('Crosswalk Particulates'!$E:$E,MATCH('2017 EPA Data'!$B3468,'Crosswalk Particulates'!$D:$D,0))</f>
        <v>0</v>
      </c>
      <c r="H3468" s="96">
        <f t="shared" si="54"/>
        <v>0</v>
      </c>
    </row>
    <row r="3469" spans="1:8" hidden="1">
      <c r="A3469" s="73" t="s">
        <v>2572</v>
      </c>
      <c r="B3469" s="73" t="s">
        <v>2574</v>
      </c>
      <c r="C3469" s="73" t="s">
        <v>2517</v>
      </c>
      <c r="D3469" s="86">
        <v>110.26</v>
      </c>
      <c r="E3469" s="73" t="s">
        <v>2518</v>
      </c>
      <c r="F3469" s="79" t="str">
        <f>INDEX('Crosswalk Particulates'!$B:$B,MATCH('2017 EPA Data'!A3469,'Crosswalk Particulates'!$A:$A,0))</f>
        <v>process-other-industry</v>
      </c>
      <c r="G3469" s="84">
        <f>INDEX('Crosswalk Particulates'!$E:$E,MATCH('2017 EPA Data'!$B3469,'Crosswalk Particulates'!$D:$D,0))</f>
        <v>0</v>
      </c>
      <c r="H3469" s="96">
        <f t="shared" si="54"/>
        <v>0</v>
      </c>
    </row>
    <row r="3470" spans="1:8" hidden="1">
      <c r="A3470" s="73" t="s">
        <v>2649</v>
      </c>
      <c r="B3470" s="73" t="s">
        <v>2728</v>
      </c>
      <c r="C3470" s="73" t="s">
        <v>2517</v>
      </c>
      <c r="D3470" s="86">
        <v>110.04161891131841</v>
      </c>
      <c r="E3470" s="73" t="s">
        <v>2518</v>
      </c>
      <c r="F3470" s="79" t="str">
        <f>INDEX('Crosswalk Particulates'!$B:$B,MATCH('2017 EPA Data'!A3470,'Crosswalk Particulates'!$A:$A,0))</f>
        <v>Electricity Sector</v>
      </c>
      <c r="G3470" s="84">
        <f>INDEX('Crosswalk Particulates'!$E:$E,MATCH('2017 EPA Data'!$B3470,'Crosswalk Particulates'!$D:$D,0))</f>
        <v>0</v>
      </c>
      <c r="H3470" s="96">
        <f t="shared" si="54"/>
        <v>0</v>
      </c>
    </row>
    <row r="3471" spans="1:8" hidden="1">
      <c r="A3471" s="73" t="s">
        <v>2519</v>
      </c>
      <c r="B3471" s="73" t="s">
        <v>2806</v>
      </c>
      <c r="C3471" s="73" t="s">
        <v>2517</v>
      </c>
      <c r="D3471" s="86">
        <v>110</v>
      </c>
      <c r="E3471" s="73" t="s">
        <v>2518</v>
      </c>
      <c r="F3471" s="79" t="str">
        <f>INDEX('Crosswalk Particulates'!$B:$B,MATCH('2017 EPA Data'!A3471,'Crosswalk Particulates'!$A:$A,0))</f>
        <v>process-other-industry</v>
      </c>
      <c r="G3471" s="84">
        <f>INDEX('Crosswalk Particulates'!$E:$E,MATCH('2017 EPA Data'!$B3471,'Crosswalk Particulates'!$D:$D,0))</f>
        <v>0</v>
      </c>
      <c r="H3471" s="96">
        <f t="shared" si="54"/>
        <v>0</v>
      </c>
    </row>
    <row r="3472" spans="1:8" hidden="1">
      <c r="A3472" s="73" t="s">
        <v>2619</v>
      </c>
      <c r="B3472" s="73" t="s">
        <v>2725</v>
      </c>
      <c r="C3472" s="73" t="s">
        <v>2517</v>
      </c>
      <c r="D3472" s="86">
        <v>109.8</v>
      </c>
      <c r="E3472" s="73" t="s">
        <v>2518</v>
      </c>
      <c r="F3472" s="79" t="str">
        <f>INDEX('Crosswalk Particulates'!$B:$B,MATCH('2017 EPA Data'!A3472,'Crosswalk Particulates'!$A:$A,0))</f>
        <v>process-iron and steel-industry</v>
      </c>
      <c r="G3472" s="84">
        <f>INDEX('Crosswalk Particulates'!$E:$E,MATCH('2017 EPA Data'!$B3472,'Crosswalk Particulates'!$D:$D,0))</f>
        <v>0</v>
      </c>
      <c r="H3472" s="96">
        <f t="shared" si="54"/>
        <v>0</v>
      </c>
    </row>
    <row r="3473" spans="1:8" hidden="1">
      <c r="A3473" s="73" t="s">
        <v>2629</v>
      </c>
      <c r="B3473" s="73" t="s">
        <v>2661</v>
      </c>
      <c r="C3473" s="73" t="s">
        <v>2517</v>
      </c>
      <c r="D3473" s="86">
        <v>109.73530332</v>
      </c>
      <c r="E3473" s="73" t="s">
        <v>2518</v>
      </c>
      <c r="F3473" s="79" t="str">
        <f>INDEX('Crosswalk Particulates'!$B:$B,MATCH('2017 EPA Data'!A3473,'Crosswalk Particulates'!$A:$A,0))</f>
        <v>industry-fuel-oil</v>
      </c>
      <c r="G3473" s="84">
        <f>INDEX('Crosswalk Particulates'!$E:$E,MATCH('2017 EPA Data'!$B3473,'Crosswalk Particulates'!$D:$D,0))</f>
        <v>0</v>
      </c>
      <c r="H3473" s="96">
        <f t="shared" si="54"/>
        <v>0</v>
      </c>
    </row>
    <row r="3474" spans="1:8" hidden="1">
      <c r="A3474" s="73" t="s">
        <v>2607</v>
      </c>
      <c r="B3474" s="73" t="s">
        <v>2670</v>
      </c>
      <c r="C3474" s="73" t="s">
        <v>2517</v>
      </c>
      <c r="D3474" s="86">
        <v>109.71569</v>
      </c>
      <c r="E3474" s="73" t="s">
        <v>2518</v>
      </c>
      <c r="F3474" s="79" t="str">
        <f>INDEX('Crosswalk Particulates'!$B:$B,MATCH('2017 EPA Data'!A3474,'Crosswalk Particulates'!$A:$A,0))</f>
        <v>process-cement-industry</v>
      </c>
      <c r="G3474" s="84">
        <f>INDEX('Crosswalk Particulates'!$E:$E,MATCH('2017 EPA Data'!$B3474,'Crosswalk Particulates'!$D:$D,0))</f>
        <v>0</v>
      </c>
      <c r="H3474" s="96">
        <f t="shared" si="54"/>
        <v>0</v>
      </c>
    </row>
    <row r="3475" spans="1:8" hidden="1">
      <c r="A3475" s="73" t="s">
        <v>2551</v>
      </c>
      <c r="B3475" s="73" t="s">
        <v>2791</v>
      </c>
      <c r="C3475" s="73" t="s">
        <v>2517</v>
      </c>
      <c r="D3475" s="86">
        <v>109.48099999999999</v>
      </c>
      <c r="E3475" s="73" t="s">
        <v>2518</v>
      </c>
      <c r="F3475" s="79" t="str">
        <f>INDEX('Crosswalk Particulates'!$B:$B,MATCH('2017 EPA Data'!A3475,'Crosswalk Particulates'!$A:$A,0))</f>
        <v>industry-fuel-natural gas</v>
      </c>
      <c r="G3475" s="84">
        <f>INDEX('Crosswalk Particulates'!$E:$E,MATCH('2017 EPA Data'!$B3475,'Crosswalk Particulates'!$D:$D,0))</f>
        <v>0</v>
      </c>
      <c r="H3475" s="96">
        <f t="shared" si="54"/>
        <v>0</v>
      </c>
    </row>
    <row r="3476" spans="1:8" hidden="1">
      <c r="A3476" s="73" t="s">
        <v>2581</v>
      </c>
      <c r="B3476" s="73" t="s">
        <v>2611</v>
      </c>
      <c r="C3476" s="73" t="s">
        <v>2517</v>
      </c>
      <c r="D3476" s="86">
        <v>109.20671</v>
      </c>
      <c r="E3476" s="73" t="s">
        <v>2518</v>
      </c>
      <c r="F3476" s="79" t="str">
        <f>INDEX('Crosswalk Particulates'!$B:$B,MATCH('2017 EPA Data'!A3476,'Crosswalk Particulates'!$A:$A,0))</f>
        <v>Electricity Sector</v>
      </c>
      <c r="G3476" s="84">
        <f>INDEX('Crosswalk Particulates'!$E:$E,MATCH('2017 EPA Data'!$B3476,'Crosswalk Particulates'!$D:$D,0))</f>
        <v>0</v>
      </c>
      <c r="H3476" s="96">
        <f t="shared" si="54"/>
        <v>0</v>
      </c>
    </row>
    <row r="3477" spans="1:8" hidden="1">
      <c r="A3477" s="73" t="s">
        <v>2629</v>
      </c>
      <c r="B3477" s="73" t="s">
        <v>2561</v>
      </c>
      <c r="C3477" s="73" t="s">
        <v>2517</v>
      </c>
      <c r="D3477" s="86">
        <v>107.9103602</v>
      </c>
      <c r="E3477" s="73" t="s">
        <v>2518</v>
      </c>
      <c r="F3477" s="79" t="str">
        <f>INDEX('Crosswalk Particulates'!$B:$B,MATCH('2017 EPA Data'!A3477,'Crosswalk Particulates'!$A:$A,0))</f>
        <v>industry-fuel-oil</v>
      </c>
      <c r="G3477" s="84">
        <f>INDEX('Crosswalk Particulates'!$E:$E,MATCH('2017 EPA Data'!$B3477,'Crosswalk Particulates'!$D:$D,0))</f>
        <v>0</v>
      </c>
      <c r="H3477" s="96">
        <f t="shared" si="54"/>
        <v>0</v>
      </c>
    </row>
    <row r="3478" spans="1:8" hidden="1">
      <c r="A3478" s="73" t="s">
        <v>2565</v>
      </c>
      <c r="B3478" s="73" t="s">
        <v>2807</v>
      </c>
      <c r="C3478" s="73" t="s">
        <v>2517</v>
      </c>
      <c r="D3478" s="86">
        <v>107.7602</v>
      </c>
      <c r="E3478" s="73" t="s">
        <v>2518</v>
      </c>
      <c r="F3478" s="79" t="str">
        <f>INDEX('Crosswalk Particulates'!$B:$B,MATCH('2017 EPA Data'!A3478,'Crosswalk Particulates'!$A:$A,0))</f>
        <v>Electricity Sector</v>
      </c>
      <c r="G3478" s="84">
        <f>INDEX('Crosswalk Particulates'!$E:$E,MATCH('2017 EPA Data'!$B3478,'Crosswalk Particulates'!$D:$D,0))</f>
        <v>0</v>
      </c>
      <c r="H3478" s="96">
        <f t="shared" si="54"/>
        <v>0</v>
      </c>
    </row>
    <row r="3479" spans="1:8" hidden="1">
      <c r="A3479" s="73" t="s">
        <v>2591</v>
      </c>
      <c r="B3479" s="73" t="s">
        <v>2732</v>
      </c>
      <c r="D3479" s="86">
        <v>107.71640332103416</v>
      </c>
      <c r="E3479" s="73" t="s">
        <v>2522</v>
      </c>
      <c r="F3479" s="79" t="str">
        <f>INDEX('Crosswalk Particulates'!$B:$B,MATCH('2017 EPA Data'!A3479,'Crosswalk Particulates'!$A:$A,0))</f>
        <v>Other-EPA</v>
      </c>
      <c r="G3479" s="84">
        <f>INDEX('Crosswalk Particulates'!$E:$E,MATCH('2017 EPA Data'!$B3479,'Crosswalk Particulates'!$D:$D,0))</f>
        <v>0</v>
      </c>
      <c r="H3479" s="96">
        <f t="shared" si="54"/>
        <v>97718793.552661374</v>
      </c>
    </row>
    <row r="3480" spans="1:8" hidden="1">
      <c r="A3480" s="73" t="s">
        <v>2585</v>
      </c>
      <c r="B3480" s="73" t="s">
        <v>2637</v>
      </c>
      <c r="C3480" s="73" t="s">
        <v>2517</v>
      </c>
      <c r="D3480" s="86">
        <v>107.13868739834014</v>
      </c>
      <c r="E3480" s="73" t="s">
        <v>2518</v>
      </c>
      <c r="F3480" s="79" t="str">
        <f>INDEX('Crosswalk Particulates'!$B:$B,MATCH('2017 EPA Data'!A3480,'Crosswalk Particulates'!$A:$A,0))</f>
        <v>process-other-industry</v>
      </c>
      <c r="G3480" s="84">
        <f>INDEX('Crosswalk Particulates'!$E:$E,MATCH('2017 EPA Data'!$B3480,'Crosswalk Particulates'!$D:$D,0))</f>
        <v>0</v>
      </c>
      <c r="H3480" s="96">
        <f t="shared" si="54"/>
        <v>0</v>
      </c>
    </row>
    <row r="3481" spans="1:8" hidden="1">
      <c r="A3481" s="73" t="s">
        <v>2519</v>
      </c>
      <c r="B3481" s="73" t="s">
        <v>2730</v>
      </c>
      <c r="C3481" s="73" t="s">
        <v>2517</v>
      </c>
      <c r="D3481" s="86">
        <v>106.802805593074</v>
      </c>
      <c r="E3481" s="73" t="s">
        <v>2518</v>
      </c>
      <c r="F3481" s="79" t="str">
        <f>INDEX('Crosswalk Particulates'!$B:$B,MATCH('2017 EPA Data'!A3481,'Crosswalk Particulates'!$A:$A,0))</f>
        <v>process-other-industry</v>
      </c>
      <c r="G3481" s="84">
        <f>INDEX('Crosswalk Particulates'!$E:$E,MATCH('2017 EPA Data'!$B3481,'Crosswalk Particulates'!$D:$D,0))</f>
        <v>0</v>
      </c>
      <c r="H3481" s="96">
        <f t="shared" si="54"/>
        <v>0</v>
      </c>
    </row>
    <row r="3482" spans="1:8" hidden="1">
      <c r="A3482" s="73" t="s">
        <v>2629</v>
      </c>
      <c r="B3482" s="73" t="s">
        <v>2722</v>
      </c>
      <c r="C3482" s="73" t="s">
        <v>2517</v>
      </c>
      <c r="D3482" s="86">
        <v>106.6003052996</v>
      </c>
      <c r="E3482" s="73" t="s">
        <v>2518</v>
      </c>
      <c r="F3482" s="79" t="str">
        <f>INDEX('Crosswalk Particulates'!$B:$B,MATCH('2017 EPA Data'!A3482,'Crosswalk Particulates'!$A:$A,0))</f>
        <v>industry-fuel-oil</v>
      </c>
      <c r="G3482" s="84">
        <f>INDEX('Crosswalk Particulates'!$E:$E,MATCH('2017 EPA Data'!$B3482,'Crosswalk Particulates'!$D:$D,0))</f>
        <v>0</v>
      </c>
      <c r="H3482" s="96">
        <f t="shared" si="54"/>
        <v>0</v>
      </c>
    </row>
    <row r="3483" spans="1:8" hidden="1">
      <c r="A3483" s="73" t="s">
        <v>2664</v>
      </c>
      <c r="B3483" s="73" t="s">
        <v>2720</v>
      </c>
      <c r="C3483" s="73" t="s">
        <v>2517</v>
      </c>
      <c r="D3483" s="86">
        <v>106.52853927</v>
      </c>
      <c r="E3483" s="73" t="s">
        <v>2518</v>
      </c>
      <c r="F3483" s="79" t="str">
        <f>INDEX('Crosswalk Particulates'!$B:$B,MATCH('2017 EPA Data'!A3483,'Crosswalk Particulates'!$A:$A,0))</f>
        <v>Commercial Buildings Sector</v>
      </c>
      <c r="G3483" s="84">
        <f>INDEX('Crosswalk Particulates'!$E:$E,MATCH('2017 EPA Data'!$B3483,'Crosswalk Particulates'!$D:$D,0))</f>
        <v>0</v>
      </c>
      <c r="H3483" s="96">
        <f t="shared" si="54"/>
        <v>0</v>
      </c>
    </row>
    <row r="3484" spans="1:8" hidden="1">
      <c r="A3484" s="73" t="s">
        <v>2665</v>
      </c>
      <c r="B3484" s="73" t="s">
        <v>2663</v>
      </c>
      <c r="C3484" s="73" t="s">
        <v>2517</v>
      </c>
      <c r="D3484" s="86">
        <v>106.42</v>
      </c>
      <c r="E3484" s="73" t="s">
        <v>2518</v>
      </c>
      <c r="F3484" s="79" t="str">
        <f>INDEX('Crosswalk Particulates'!$B:$B,MATCH('2017 EPA Data'!A3484,'Crosswalk Particulates'!$A:$A,0))</f>
        <v>Commercial Buildings Sector</v>
      </c>
      <c r="G3484" s="84">
        <f>INDEX('Crosswalk Particulates'!$E:$E,MATCH('2017 EPA Data'!$B3484,'Crosswalk Particulates'!$D:$D,0))</f>
        <v>0</v>
      </c>
      <c r="H3484" s="96">
        <f t="shared" si="54"/>
        <v>0</v>
      </c>
    </row>
    <row r="3485" spans="1:8" hidden="1">
      <c r="A3485" s="73" t="s">
        <v>2629</v>
      </c>
      <c r="B3485" s="73" t="s">
        <v>2706</v>
      </c>
      <c r="C3485" s="73" t="s">
        <v>2517</v>
      </c>
      <c r="D3485" s="86">
        <v>106.36271820854</v>
      </c>
      <c r="E3485" s="73" t="s">
        <v>2518</v>
      </c>
      <c r="F3485" s="79" t="str">
        <f>INDEX('Crosswalk Particulates'!$B:$B,MATCH('2017 EPA Data'!A3485,'Crosswalk Particulates'!$A:$A,0))</f>
        <v>industry-fuel-oil</v>
      </c>
      <c r="G3485" s="84">
        <f>INDEX('Crosswalk Particulates'!$E:$E,MATCH('2017 EPA Data'!$B3485,'Crosswalk Particulates'!$D:$D,0))</f>
        <v>0</v>
      </c>
      <c r="H3485" s="96">
        <f t="shared" si="54"/>
        <v>0</v>
      </c>
    </row>
    <row r="3486" spans="1:8" hidden="1">
      <c r="A3486" s="73" t="s">
        <v>2723</v>
      </c>
      <c r="B3486" s="73" t="s">
        <v>2593</v>
      </c>
      <c r="C3486" s="73" t="s">
        <v>2517</v>
      </c>
      <c r="D3486" s="86">
        <v>106.1943496</v>
      </c>
      <c r="E3486" s="73" t="s">
        <v>2518</v>
      </c>
      <c r="F3486" s="79" t="str">
        <f>INDEX('Crosswalk Particulates'!$B:$B,MATCH('2017 EPA Data'!A3486,'Crosswalk Particulates'!$A:$A,0))</f>
        <v>Residential Buildings Sector</v>
      </c>
      <c r="G3486" s="84">
        <f>INDEX('Crosswalk Particulates'!$E:$E,MATCH('2017 EPA Data'!$B3486,'Crosswalk Particulates'!$D:$D,0))</f>
        <v>0</v>
      </c>
      <c r="H3486" s="96">
        <f t="shared" si="54"/>
        <v>0</v>
      </c>
    </row>
    <row r="3487" spans="1:8" hidden="1">
      <c r="A3487" s="73" t="s">
        <v>2582</v>
      </c>
      <c r="B3487" s="73" t="s">
        <v>2732</v>
      </c>
      <c r="D3487" s="86">
        <v>105.22545567649318</v>
      </c>
      <c r="E3487" s="73" t="s">
        <v>2522</v>
      </c>
      <c r="F3487" s="79" t="str">
        <f>INDEX('Crosswalk Particulates'!$B:$B,MATCH('2017 EPA Data'!A3487,'Crosswalk Particulates'!$A:$A,0))</f>
        <v>Commercial Buildings Sector</v>
      </c>
      <c r="G3487" s="84">
        <f>INDEX('Crosswalk Particulates'!$E:$E,MATCH('2017 EPA Data'!$B3487,'Crosswalk Particulates'!$D:$D,0))</f>
        <v>0</v>
      </c>
      <c r="H3487" s="96">
        <f t="shared" si="54"/>
        <v>95459041.173982993</v>
      </c>
    </row>
    <row r="3488" spans="1:8" hidden="1">
      <c r="A3488" s="73" t="s">
        <v>2584</v>
      </c>
      <c r="B3488" s="73" t="s">
        <v>2753</v>
      </c>
      <c r="D3488" s="86">
        <v>105.20502190024099</v>
      </c>
      <c r="E3488" s="73" t="s">
        <v>2522</v>
      </c>
      <c r="F3488" s="79" t="str">
        <f>INDEX('Crosswalk Particulates'!$B:$B,MATCH('2017 EPA Data'!A3488,'Crosswalk Particulates'!$A:$A,0))</f>
        <v>Electricity Sector</v>
      </c>
      <c r="G3488" s="84">
        <f>INDEX('Crosswalk Particulates'!$E:$E,MATCH('2017 EPA Data'!$B3488,'Crosswalk Particulates'!$D:$D,0))</f>
        <v>0</v>
      </c>
      <c r="H3488" s="96">
        <f t="shared" si="54"/>
        <v>95440503.941941023</v>
      </c>
    </row>
    <row r="3489" spans="1:8" hidden="1">
      <c r="A3489" s="73" t="s">
        <v>2585</v>
      </c>
      <c r="B3489" s="73" t="s">
        <v>2753</v>
      </c>
      <c r="D3489" s="86">
        <v>105.17671466053228</v>
      </c>
      <c r="E3489" s="73" t="s">
        <v>2522</v>
      </c>
      <c r="F3489" s="79" t="str">
        <f>INDEX('Crosswalk Particulates'!$B:$B,MATCH('2017 EPA Data'!A3489,'Crosswalk Particulates'!$A:$A,0))</f>
        <v>process-other-industry</v>
      </c>
      <c r="G3489" s="84">
        <f>INDEX('Crosswalk Particulates'!$E:$E,MATCH('2017 EPA Data'!$B3489,'Crosswalk Particulates'!$D:$D,0))</f>
        <v>0</v>
      </c>
      <c r="H3489" s="96">
        <f t="shared" si="54"/>
        <v>95414824.01550588</v>
      </c>
    </row>
    <row r="3490" spans="1:8" hidden="1">
      <c r="A3490" s="73" t="s">
        <v>2565</v>
      </c>
      <c r="B3490" s="73" t="s">
        <v>2663</v>
      </c>
      <c r="C3490" s="73" t="s">
        <v>2517</v>
      </c>
      <c r="D3490" s="86">
        <v>105.032442</v>
      </c>
      <c r="E3490" s="73" t="s">
        <v>2518</v>
      </c>
      <c r="F3490" s="79" t="str">
        <f>INDEX('Crosswalk Particulates'!$B:$B,MATCH('2017 EPA Data'!A3490,'Crosswalk Particulates'!$A:$A,0))</f>
        <v>Electricity Sector</v>
      </c>
      <c r="G3490" s="84">
        <f>INDEX('Crosswalk Particulates'!$E:$E,MATCH('2017 EPA Data'!$B3490,'Crosswalk Particulates'!$D:$D,0))</f>
        <v>0</v>
      </c>
      <c r="H3490" s="96">
        <f t="shared" si="54"/>
        <v>0</v>
      </c>
    </row>
    <row r="3491" spans="1:8" hidden="1">
      <c r="A3491" s="73" t="s">
        <v>2608</v>
      </c>
      <c r="B3491" s="73" t="s">
        <v>2686</v>
      </c>
      <c r="C3491" s="73" t="s">
        <v>2517</v>
      </c>
      <c r="D3491" s="86">
        <v>104.910390568</v>
      </c>
      <c r="E3491" s="73" t="s">
        <v>2518</v>
      </c>
      <c r="F3491" s="79" t="str">
        <f>INDEX('Crosswalk Particulates'!$B:$B,MATCH('2017 EPA Data'!A3491,'Crosswalk Particulates'!$A:$A,0))</f>
        <v>Electricity Sector</v>
      </c>
      <c r="G3491" s="84">
        <f>INDEX('Crosswalk Particulates'!$E:$E,MATCH('2017 EPA Data'!$B3491,'Crosswalk Particulates'!$D:$D,0))</f>
        <v>0</v>
      </c>
      <c r="H3491" s="96">
        <f t="shared" si="54"/>
        <v>0</v>
      </c>
    </row>
    <row r="3492" spans="1:8" hidden="1">
      <c r="A3492" s="73" t="s">
        <v>2596</v>
      </c>
      <c r="B3492" s="73" t="s">
        <v>2621</v>
      </c>
      <c r="C3492" s="73" t="s">
        <v>2517</v>
      </c>
      <c r="D3492" s="86">
        <v>104.1733056316414</v>
      </c>
      <c r="E3492" s="73" t="s">
        <v>2518</v>
      </c>
      <c r="F3492" s="79" t="str">
        <f>INDEX('Crosswalk Particulates'!$B:$B,MATCH('2017 EPA Data'!A3492,'Crosswalk Particulates'!$A:$A,0))</f>
        <v>industry-fuel-coal</v>
      </c>
      <c r="G3492" s="84">
        <f>INDEX('Crosswalk Particulates'!$E:$E,MATCH('2017 EPA Data'!$B3492,'Crosswalk Particulates'!$D:$D,0))</f>
        <v>0</v>
      </c>
      <c r="H3492" s="96">
        <f t="shared" si="54"/>
        <v>0</v>
      </c>
    </row>
    <row r="3493" spans="1:8" hidden="1">
      <c r="A3493" s="73" t="s">
        <v>2607</v>
      </c>
      <c r="B3493" s="73" t="s">
        <v>2613</v>
      </c>
      <c r="C3493" s="73" t="s">
        <v>2517</v>
      </c>
      <c r="D3493" s="86">
        <v>104.00394</v>
      </c>
      <c r="E3493" s="73" t="s">
        <v>2518</v>
      </c>
      <c r="F3493" s="79" t="str">
        <f>INDEX('Crosswalk Particulates'!$B:$B,MATCH('2017 EPA Data'!A3493,'Crosswalk Particulates'!$A:$A,0))</f>
        <v>process-cement-industry</v>
      </c>
      <c r="G3493" s="84">
        <f>INDEX('Crosswalk Particulates'!$E:$E,MATCH('2017 EPA Data'!$B3493,'Crosswalk Particulates'!$D:$D,0))</f>
        <v>0</v>
      </c>
      <c r="H3493" s="96">
        <f t="shared" si="54"/>
        <v>0</v>
      </c>
    </row>
    <row r="3494" spans="1:8" hidden="1">
      <c r="A3494" s="73" t="s">
        <v>2538</v>
      </c>
      <c r="B3494" s="73" t="s">
        <v>2625</v>
      </c>
      <c r="C3494" s="73" t="s">
        <v>2517</v>
      </c>
      <c r="D3494" s="86">
        <v>103.64611041996535</v>
      </c>
      <c r="E3494" s="73" t="s">
        <v>2518</v>
      </c>
      <c r="F3494" s="79" t="str">
        <f>INDEX('Crosswalk Particulates'!$B:$B,MATCH('2017 EPA Data'!A3494,'Crosswalk Particulates'!$A:$A,0))</f>
        <v>process-other-industry</v>
      </c>
      <c r="G3494" s="84">
        <f>INDEX('Crosswalk Particulates'!$E:$E,MATCH('2017 EPA Data'!$B3494,'Crosswalk Particulates'!$D:$D,0))</f>
        <v>0</v>
      </c>
      <c r="H3494" s="96">
        <f t="shared" si="54"/>
        <v>0</v>
      </c>
    </row>
    <row r="3495" spans="1:8" hidden="1">
      <c r="A3495" s="73" t="s">
        <v>2595</v>
      </c>
      <c r="B3495" s="73" t="s">
        <v>2524</v>
      </c>
      <c r="C3495" s="73" t="s">
        <v>2517</v>
      </c>
      <c r="D3495" s="86">
        <v>103.63792447</v>
      </c>
      <c r="E3495" s="73" t="s">
        <v>2518</v>
      </c>
      <c r="F3495" s="79" t="str">
        <f>INDEX('Crosswalk Particulates'!$B:$B,MATCH('2017 EPA Data'!A3495,'Crosswalk Particulates'!$A:$A,0))</f>
        <v>process-other-industry</v>
      </c>
      <c r="G3495" s="84">
        <f>INDEX('Crosswalk Particulates'!$E:$E,MATCH('2017 EPA Data'!$B3495,'Crosswalk Particulates'!$D:$D,0))</f>
        <v>0</v>
      </c>
      <c r="H3495" s="96">
        <f t="shared" si="54"/>
        <v>0</v>
      </c>
    </row>
    <row r="3496" spans="1:8" hidden="1">
      <c r="A3496" s="73" t="s">
        <v>2559</v>
      </c>
      <c r="B3496" s="73" t="s">
        <v>2718</v>
      </c>
      <c r="C3496" s="73" t="s">
        <v>2517</v>
      </c>
      <c r="D3496" s="86">
        <v>103.06273805569963</v>
      </c>
      <c r="E3496" s="73" t="s">
        <v>2518</v>
      </c>
      <c r="F3496" s="79" t="str">
        <f>INDEX('Crosswalk Particulates'!$B:$B,MATCH('2017 EPA Data'!A3496,'Crosswalk Particulates'!$A:$A,0))</f>
        <v>process-waste-industry</v>
      </c>
      <c r="G3496" s="84">
        <f>INDEX('Crosswalk Particulates'!$E:$E,MATCH('2017 EPA Data'!$B3496,'Crosswalk Particulates'!$D:$D,0))</f>
        <v>0</v>
      </c>
      <c r="H3496" s="96">
        <f t="shared" si="54"/>
        <v>0</v>
      </c>
    </row>
    <row r="3497" spans="1:8" hidden="1">
      <c r="A3497" s="73" t="s">
        <v>2607</v>
      </c>
      <c r="B3497" s="73" t="s">
        <v>2705</v>
      </c>
      <c r="C3497" s="73" t="s">
        <v>2517</v>
      </c>
      <c r="D3497" s="86">
        <v>103.04998999999999</v>
      </c>
      <c r="E3497" s="73" t="s">
        <v>2518</v>
      </c>
      <c r="F3497" s="79" t="str">
        <f>INDEX('Crosswalk Particulates'!$B:$B,MATCH('2017 EPA Data'!A3497,'Crosswalk Particulates'!$A:$A,0))</f>
        <v>process-cement-industry</v>
      </c>
      <c r="G3497" s="84">
        <f>INDEX('Crosswalk Particulates'!$E:$E,MATCH('2017 EPA Data'!$B3497,'Crosswalk Particulates'!$D:$D,0))</f>
        <v>0</v>
      </c>
      <c r="H3497" s="96">
        <f t="shared" si="54"/>
        <v>0</v>
      </c>
    </row>
    <row r="3498" spans="1:8" hidden="1">
      <c r="A3498" s="73" t="s">
        <v>2586</v>
      </c>
      <c r="B3498" s="73" t="s">
        <v>2760</v>
      </c>
      <c r="C3498" s="73" t="s">
        <v>2517</v>
      </c>
      <c r="D3498" s="86">
        <v>102.343411364</v>
      </c>
      <c r="E3498" s="73" t="s">
        <v>2518</v>
      </c>
      <c r="F3498" s="79" t="str">
        <f>INDEX('Crosswalk Particulates'!$B:$B,MATCH('2017 EPA Data'!A3498,'Crosswalk Particulates'!$A:$A,0))</f>
        <v>process-other-industry</v>
      </c>
      <c r="G3498" s="84">
        <f>INDEX('Crosswalk Particulates'!$E:$E,MATCH('2017 EPA Data'!$B3498,'Crosswalk Particulates'!$D:$D,0))</f>
        <v>0</v>
      </c>
      <c r="H3498" s="96">
        <f t="shared" si="54"/>
        <v>0</v>
      </c>
    </row>
    <row r="3499" spans="1:8" hidden="1">
      <c r="A3499" s="73" t="s">
        <v>2592</v>
      </c>
      <c r="B3499" s="73" t="s">
        <v>2767</v>
      </c>
      <c r="C3499" s="73" t="s">
        <v>2517</v>
      </c>
      <c r="D3499" s="86">
        <v>102</v>
      </c>
      <c r="E3499" s="73" t="s">
        <v>2518</v>
      </c>
      <c r="F3499" s="79" t="str">
        <f>INDEX('Crosswalk Particulates'!$B:$B,MATCH('2017 EPA Data'!A3499,'Crosswalk Particulates'!$A:$A,0))</f>
        <v>process-ngps-industry</v>
      </c>
      <c r="G3499" s="84">
        <f>INDEX('Crosswalk Particulates'!$E:$E,MATCH('2017 EPA Data'!$B3499,'Crosswalk Particulates'!$D:$D,0))</f>
        <v>0</v>
      </c>
      <c r="H3499" s="96">
        <f t="shared" si="54"/>
        <v>0</v>
      </c>
    </row>
    <row r="3500" spans="1:8" hidden="1">
      <c r="A3500" s="73" t="s">
        <v>2538</v>
      </c>
      <c r="B3500" s="73" t="s">
        <v>2636</v>
      </c>
      <c r="C3500" s="73" t="s">
        <v>2517</v>
      </c>
      <c r="D3500" s="86">
        <v>101.94000704323859</v>
      </c>
      <c r="E3500" s="73" t="s">
        <v>2518</v>
      </c>
      <c r="F3500" s="79" t="str">
        <f>INDEX('Crosswalk Particulates'!$B:$B,MATCH('2017 EPA Data'!A3500,'Crosswalk Particulates'!$A:$A,0))</f>
        <v>process-other-industry</v>
      </c>
      <c r="G3500" s="84">
        <f>INDEX('Crosswalk Particulates'!$E:$E,MATCH('2017 EPA Data'!$B3500,'Crosswalk Particulates'!$D:$D,0))</f>
        <v>0</v>
      </c>
      <c r="H3500" s="96">
        <f t="shared" si="54"/>
        <v>0</v>
      </c>
    </row>
    <row r="3501" spans="1:8" hidden="1">
      <c r="A3501" s="73" t="s">
        <v>2607</v>
      </c>
      <c r="B3501" s="73" t="s">
        <v>2808</v>
      </c>
      <c r="C3501" s="73" t="s">
        <v>2517</v>
      </c>
      <c r="D3501" s="86">
        <v>101.837</v>
      </c>
      <c r="E3501" s="73" t="s">
        <v>2518</v>
      </c>
      <c r="F3501" s="79" t="str">
        <f>INDEX('Crosswalk Particulates'!$B:$B,MATCH('2017 EPA Data'!A3501,'Crosswalk Particulates'!$A:$A,0))</f>
        <v>process-cement-industry</v>
      </c>
      <c r="G3501" s="84">
        <f>INDEX('Crosswalk Particulates'!$E:$E,MATCH('2017 EPA Data'!$B3501,'Crosswalk Particulates'!$D:$D,0))</f>
        <v>0</v>
      </c>
      <c r="H3501" s="96">
        <f t="shared" si="54"/>
        <v>0</v>
      </c>
    </row>
    <row r="3502" spans="1:8" hidden="1">
      <c r="A3502" s="73" t="s">
        <v>2547</v>
      </c>
      <c r="B3502" s="73" t="s">
        <v>2809</v>
      </c>
      <c r="C3502" s="73" t="s">
        <v>2517</v>
      </c>
      <c r="D3502" s="86">
        <v>101.52200000000001</v>
      </c>
      <c r="E3502" s="73" t="s">
        <v>2518</v>
      </c>
      <c r="F3502" s="79" t="str">
        <f>INDEX('Crosswalk Particulates'!$B:$B,MATCH('2017 EPA Data'!A3502,'Crosswalk Particulates'!$A:$A,0))</f>
        <v>process-other-industry</v>
      </c>
      <c r="G3502" s="84">
        <f>INDEX('Crosswalk Particulates'!$E:$E,MATCH('2017 EPA Data'!$B3502,'Crosswalk Particulates'!$D:$D,0))</f>
        <v>0</v>
      </c>
      <c r="H3502" s="96">
        <f t="shared" si="54"/>
        <v>0</v>
      </c>
    </row>
    <row r="3503" spans="1:8" hidden="1">
      <c r="A3503" s="73" t="s">
        <v>2551</v>
      </c>
      <c r="B3503" s="73" t="s">
        <v>2696</v>
      </c>
      <c r="C3503" s="73" t="s">
        <v>2517</v>
      </c>
      <c r="D3503" s="86">
        <v>101.5</v>
      </c>
      <c r="E3503" s="73" t="s">
        <v>2518</v>
      </c>
      <c r="F3503" s="79" t="str">
        <f>INDEX('Crosswalk Particulates'!$B:$B,MATCH('2017 EPA Data'!A3503,'Crosswalk Particulates'!$A:$A,0))</f>
        <v>industry-fuel-natural gas</v>
      </c>
      <c r="G3503" s="84">
        <f>INDEX('Crosswalk Particulates'!$E:$E,MATCH('2017 EPA Data'!$B3503,'Crosswalk Particulates'!$D:$D,0))</f>
        <v>0</v>
      </c>
      <c r="H3503" s="96">
        <f t="shared" si="54"/>
        <v>0</v>
      </c>
    </row>
    <row r="3504" spans="1:8" hidden="1">
      <c r="A3504" s="73" t="s">
        <v>2542</v>
      </c>
      <c r="B3504" s="73" t="s">
        <v>2659</v>
      </c>
      <c r="C3504" s="73" t="s">
        <v>2517</v>
      </c>
      <c r="D3504" s="86">
        <v>101.28285459165538</v>
      </c>
      <c r="E3504" s="73" t="s">
        <v>2518</v>
      </c>
      <c r="F3504" s="79" t="str">
        <f>INDEX('Crosswalk Particulates'!$B:$B,MATCH('2017 EPA Data'!A3504,'Crosswalk Particulates'!$A:$A,0))</f>
        <v>process-ngps-industry</v>
      </c>
      <c r="G3504" s="84">
        <f>INDEX('Crosswalk Particulates'!$E:$E,MATCH('2017 EPA Data'!$B3504,'Crosswalk Particulates'!$D:$D,0))</f>
        <v>0</v>
      </c>
      <c r="H3504" s="96">
        <f t="shared" si="54"/>
        <v>0</v>
      </c>
    </row>
    <row r="3505" spans="1:8" hidden="1">
      <c r="A3505" s="73" t="s">
        <v>2607</v>
      </c>
      <c r="B3505" s="73" t="s">
        <v>2687</v>
      </c>
      <c r="C3505" s="73" t="s">
        <v>2517</v>
      </c>
      <c r="D3505" s="86">
        <v>100.99637</v>
      </c>
      <c r="E3505" s="73" t="s">
        <v>2518</v>
      </c>
      <c r="F3505" s="79" t="str">
        <f>INDEX('Crosswalk Particulates'!$B:$B,MATCH('2017 EPA Data'!A3505,'Crosswalk Particulates'!$A:$A,0))</f>
        <v>process-cement-industry</v>
      </c>
      <c r="G3505" s="84">
        <f>INDEX('Crosswalk Particulates'!$E:$E,MATCH('2017 EPA Data'!$B3505,'Crosswalk Particulates'!$D:$D,0))</f>
        <v>0</v>
      </c>
      <c r="H3505" s="96">
        <f t="shared" si="54"/>
        <v>0</v>
      </c>
    </row>
    <row r="3506" spans="1:8" hidden="1">
      <c r="A3506" s="73" t="s">
        <v>2602</v>
      </c>
      <c r="B3506" s="73" t="s">
        <v>2810</v>
      </c>
      <c r="C3506" s="73" t="s">
        <v>2517</v>
      </c>
      <c r="D3506" s="86">
        <v>100.8824</v>
      </c>
      <c r="E3506" s="73" t="s">
        <v>2518</v>
      </c>
      <c r="F3506" s="79" t="str">
        <f>INDEX('Crosswalk Particulates'!$B:$B,MATCH('2017 EPA Data'!A3506,'Crosswalk Particulates'!$A:$A,0))</f>
        <v>process-other-industry</v>
      </c>
      <c r="G3506" s="84">
        <f>INDEX('Crosswalk Particulates'!$E:$E,MATCH('2017 EPA Data'!$B3506,'Crosswalk Particulates'!$D:$D,0))</f>
        <v>0</v>
      </c>
      <c r="H3506" s="96">
        <f t="shared" si="54"/>
        <v>0</v>
      </c>
    </row>
    <row r="3507" spans="1:8" hidden="1">
      <c r="A3507" s="73" t="s">
        <v>2618</v>
      </c>
      <c r="B3507" s="73" t="s">
        <v>2609</v>
      </c>
      <c r="C3507" s="73" t="s">
        <v>2557</v>
      </c>
      <c r="D3507" s="86">
        <v>100.1199737</v>
      </c>
      <c r="E3507" s="73" t="s">
        <v>2522</v>
      </c>
      <c r="F3507" s="79" t="str">
        <f>INDEX('Crosswalk Particulates'!$B:$B,MATCH('2017 EPA Data'!A3507,'Crosswalk Particulates'!$A:$A,0))</f>
        <v>Other-EPA</v>
      </c>
      <c r="G3507" s="84" t="str">
        <f>INDEX('Crosswalk Particulates'!$E:$E,MATCH('2017 EPA Data'!$B3507,'Crosswalk Particulates'!$D:$D,0))</f>
        <v>NOX</v>
      </c>
      <c r="H3507" s="96">
        <f t="shared" si="54"/>
        <v>90827420.326405481</v>
      </c>
    </row>
    <row r="3508" spans="1:8" hidden="1">
      <c r="A3508" s="73" t="s">
        <v>2565</v>
      </c>
      <c r="B3508" s="73" t="s">
        <v>2568</v>
      </c>
      <c r="C3508" s="73" t="s">
        <v>2517</v>
      </c>
      <c r="D3508" s="86">
        <v>99.709680000000006</v>
      </c>
      <c r="E3508" s="73" t="s">
        <v>2518</v>
      </c>
      <c r="F3508" s="79" t="str">
        <f>INDEX('Crosswalk Particulates'!$B:$B,MATCH('2017 EPA Data'!A3508,'Crosswalk Particulates'!$A:$A,0))</f>
        <v>Electricity Sector</v>
      </c>
      <c r="G3508" s="84">
        <f>INDEX('Crosswalk Particulates'!$E:$E,MATCH('2017 EPA Data'!$B3508,'Crosswalk Particulates'!$D:$D,0))</f>
        <v>0</v>
      </c>
      <c r="H3508" s="96">
        <f t="shared" si="54"/>
        <v>0</v>
      </c>
    </row>
    <row r="3509" spans="1:8" hidden="1">
      <c r="A3509" s="73" t="s">
        <v>2584</v>
      </c>
      <c r="B3509" s="73" t="s">
        <v>2705</v>
      </c>
      <c r="C3509" s="73" t="s">
        <v>2517</v>
      </c>
      <c r="D3509" s="86">
        <v>99.196100000000001</v>
      </c>
      <c r="E3509" s="73" t="s">
        <v>2518</v>
      </c>
      <c r="F3509" s="79" t="str">
        <f>INDEX('Crosswalk Particulates'!$B:$B,MATCH('2017 EPA Data'!A3509,'Crosswalk Particulates'!$A:$A,0))</f>
        <v>Electricity Sector</v>
      </c>
      <c r="G3509" s="84">
        <f>INDEX('Crosswalk Particulates'!$E:$E,MATCH('2017 EPA Data'!$B3509,'Crosswalk Particulates'!$D:$D,0))</f>
        <v>0</v>
      </c>
      <c r="H3509" s="96">
        <f t="shared" si="54"/>
        <v>0</v>
      </c>
    </row>
    <row r="3510" spans="1:8" hidden="1">
      <c r="A3510" s="73" t="s">
        <v>2581</v>
      </c>
      <c r="B3510" s="73" t="s">
        <v>2701</v>
      </c>
      <c r="C3510" s="73" t="s">
        <v>2517</v>
      </c>
      <c r="D3510" s="86">
        <v>99.078733395052595</v>
      </c>
      <c r="E3510" s="73" t="s">
        <v>2518</v>
      </c>
      <c r="F3510" s="79" t="str">
        <f>INDEX('Crosswalk Particulates'!$B:$B,MATCH('2017 EPA Data'!A3510,'Crosswalk Particulates'!$A:$A,0))</f>
        <v>Electricity Sector</v>
      </c>
      <c r="G3510" s="84">
        <f>INDEX('Crosswalk Particulates'!$E:$E,MATCH('2017 EPA Data'!$B3510,'Crosswalk Particulates'!$D:$D,0))</f>
        <v>0</v>
      </c>
      <c r="H3510" s="96">
        <f t="shared" si="54"/>
        <v>0</v>
      </c>
    </row>
    <row r="3511" spans="1:8" hidden="1">
      <c r="A3511" s="73" t="s">
        <v>2586</v>
      </c>
      <c r="B3511" s="73" t="s">
        <v>2652</v>
      </c>
      <c r="C3511" s="73" t="s">
        <v>2517</v>
      </c>
      <c r="D3511" s="86">
        <v>99.007360000000006</v>
      </c>
      <c r="E3511" s="73" t="s">
        <v>2518</v>
      </c>
      <c r="F3511" s="79" t="str">
        <f>INDEX('Crosswalk Particulates'!$B:$B,MATCH('2017 EPA Data'!A3511,'Crosswalk Particulates'!$A:$A,0))</f>
        <v>process-other-industry</v>
      </c>
      <c r="G3511" s="84">
        <f>INDEX('Crosswalk Particulates'!$E:$E,MATCH('2017 EPA Data'!$B3511,'Crosswalk Particulates'!$D:$D,0))</f>
        <v>0</v>
      </c>
      <c r="H3511" s="96">
        <f t="shared" si="54"/>
        <v>0</v>
      </c>
    </row>
    <row r="3512" spans="1:8" hidden="1">
      <c r="A3512" s="73" t="s">
        <v>2723</v>
      </c>
      <c r="B3512" s="73" t="s">
        <v>2605</v>
      </c>
      <c r="C3512" s="73" t="s">
        <v>2557</v>
      </c>
      <c r="D3512" s="86">
        <v>98.923736262709994</v>
      </c>
      <c r="E3512" s="73" t="s">
        <v>2522</v>
      </c>
      <c r="F3512" s="79" t="str">
        <f>INDEX('Crosswalk Particulates'!$B:$B,MATCH('2017 EPA Data'!A3512,'Crosswalk Particulates'!$A:$A,0))</f>
        <v>Residential Buildings Sector</v>
      </c>
      <c r="G3512" s="84">
        <f>INDEX('Crosswalk Particulates'!$E:$E,MATCH('2017 EPA Data'!$B3512,'Crosswalk Particulates'!$D:$D,0))</f>
        <v>0</v>
      </c>
      <c r="H3512" s="96">
        <f t="shared" si="54"/>
        <v>89742210.687293053</v>
      </c>
    </row>
    <row r="3513" spans="1:8" hidden="1">
      <c r="A3513" s="73" t="s">
        <v>2629</v>
      </c>
      <c r="B3513" s="73" t="s">
        <v>2598</v>
      </c>
      <c r="C3513" s="73" t="s">
        <v>2517</v>
      </c>
      <c r="D3513" s="86">
        <v>98.743073850000002</v>
      </c>
      <c r="E3513" s="73" t="s">
        <v>2518</v>
      </c>
      <c r="F3513" s="79" t="str">
        <f>INDEX('Crosswalk Particulates'!$B:$B,MATCH('2017 EPA Data'!A3513,'Crosswalk Particulates'!$A:$A,0))</f>
        <v>industry-fuel-oil</v>
      </c>
      <c r="G3513" s="84">
        <f>INDEX('Crosswalk Particulates'!$E:$E,MATCH('2017 EPA Data'!$B3513,'Crosswalk Particulates'!$D:$D,0))</f>
        <v>0</v>
      </c>
      <c r="H3513" s="96">
        <f t="shared" si="54"/>
        <v>0</v>
      </c>
    </row>
    <row r="3514" spans="1:8" hidden="1">
      <c r="A3514" s="73" t="s">
        <v>2565</v>
      </c>
      <c r="B3514" s="73" t="s">
        <v>2780</v>
      </c>
      <c r="C3514" s="73" t="s">
        <v>2517</v>
      </c>
      <c r="D3514" s="86">
        <v>98.550799999999995</v>
      </c>
      <c r="E3514" s="73" t="s">
        <v>2518</v>
      </c>
      <c r="F3514" s="79" t="str">
        <f>INDEX('Crosswalk Particulates'!$B:$B,MATCH('2017 EPA Data'!A3514,'Crosswalk Particulates'!$A:$A,0))</f>
        <v>Electricity Sector</v>
      </c>
      <c r="G3514" s="84">
        <f>INDEX('Crosswalk Particulates'!$E:$E,MATCH('2017 EPA Data'!$B3514,'Crosswalk Particulates'!$D:$D,0))</f>
        <v>0</v>
      </c>
      <c r="H3514" s="96">
        <f t="shared" si="54"/>
        <v>0</v>
      </c>
    </row>
    <row r="3515" spans="1:8" hidden="1">
      <c r="A3515" s="73" t="s">
        <v>2563</v>
      </c>
      <c r="B3515" s="73" t="s">
        <v>2659</v>
      </c>
      <c r="C3515" s="73" t="s">
        <v>2517</v>
      </c>
      <c r="D3515" s="86">
        <v>98.503614616029168</v>
      </c>
      <c r="E3515" s="73" t="s">
        <v>2518</v>
      </c>
      <c r="F3515" s="79" t="str">
        <f>INDEX('Crosswalk Particulates'!$B:$B,MATCH('2017 EPA Data'!A3515,'Crosswalk Particulates'!$A:$A,0))</f>
        <v>Other-EPA</v>
      </c>
      <c r="G3515" s="84">
        <f>INDEX('Crosswalk Particulates'!$E:$E,MATCH('2017 EPA Data'!$B3515,'Crosswalk Particulates'!$D:$D,0))</f>
        <v>0</v>
      </c>
      <c r="H3515" s="96">
        <f t="shared" si="54"/>
        <v>0</v>
      </c>
    </row>
    <row r="3516" spans="1:8" hidden="1">
      <c r="A3516" s="73" t="s">
        <v>2607</v>
      </c>
      <c r="B3516" s="73" t="s">
        <v>2720</v>
      </c>
      <c r="C3516" s="73" t="s">
        <v>2517</v>
      </c>
      <c r="D3516" s="86">
        <v>98.373518240999999</v>
      </c>
      <c r="E3516" s="73" t="s">
        <v>2518</v>
      </c>
      <c r="F3516" s="79" t="str">
        <f>INDEX('Crosswalk Particulates'!$B:$B,MATCH('2017 EPA Data'!A3516,'Crosswalk Particulates'!$A:$A,0))</f>
        <v>process-cement-industry</v>
      </c>
      <c r="G3516" s="84">
        <f>INDEX('Crosswalk Particulates'!$E:$E,MATCH('2017 EPA Data'!$B3516,'Crosswalk Particulates'!$D:$D,0))</f>
        <v>0</v>
      </c>
      <c r="H3516" s="96">
        <f t="shared" si="54"/>
        <v>0</v>
      </c>
    </row>
    <row r="3517" spans="1:8" hidden="1">
      <c r="A3517" s="73" t="s">
        <v>2582</v>
      </c>
      <c r="B3517" s="73" t="s">
        <v>2576</v>
      </c>
      <c r="C3517" s="73" t="s">
        <v>2517</v>
      </c>
      <c r="D3517" s="86">
        <v>97.796378774000004</v>
      </c>
      <c r="E3517" s="73" t="s">
        <v>2518</v>
      </c>
      <c r="F3517" s="79" t="str">
        <f>INDEX('Crosswalk Particulates'!$B:$B,MATCH('2017 EPA Data'!A3517,'Crosswalk Particulates'!$A:$A,0))</f>
        <v>Commercial Buildings Sector</v>
      </c>
      <c r="G3517" s="84">
        <f>INDEX('Crosswalk Particulates'!$E:$E,MATCH('2017 EPA Data'!$B3517,'Crosswalk Particulates'!$D:$D,0))</f>
        <v>0</v>
      </c>
      <c r="H3517" s="96">
        <f t="shared" si="54"/>
        <v>0</v>
      </c>
    </row>
    <row r="3518" spans="1:8" hidden="1">
      <c r="A3518" s="73" t="s">
        <v>2555</v>
      </c>
      <c r="B3518" s="73" t="s">
        <v>2749</v>
      </c>
      <c r="C3518" s="73" t="s">
        <v>2517</v>
      </c>
      <c r="D3518" s="86">
        <v>97.65</v>
      </c>
      <c r="E3518" s="73" t="s">
        <v>2518</v>
      </c>
      <c r="F3518" s="79" t="str">
        <f>INDEX('Crosswalk Particulates'!$B:$B,MATCH('2017 EPA Data'!A3518,'Crosswalk Particulates'!$A:$A,0))</f>
        <v>process-other-industry</v>
      </c>
      <c r="G3518" s="84">
        <f>INDEX('Crosswalk Particulates'!$E:$E,MATCH('2017 EPA Data'!$B3518,'Crosswalk Particulates'!$D:$D,0))</f>
        <v>0</v>
      </c>
      <c r="H3518" s="96">
        <f t="shared" si="54"/>
        <v>0</v>
      </c>
    </row>
    <row r="3519" spans="1:8" hidden="1">
      <c r="A3519" s="73" t="s">
        <v>2578</v>
      </c>
      <c r="B3519" s="73" t="s">
        <v>2811</v>
      </c>
      <c r="C3519" s="73" t="s">
        <v>2517</v>
      </c>
      <c r="D3519" s="86">
        <v>97.547799999999995</v>
      </c>
      <c r="E3519" s="73" t="s">
        <v>2518</v>
      </c>
      <c r="F3519" s="79" t="str">
        <f>INDEX('Crosswalk Particulates'!$B:$B,MATCH('2017 EPA Data'!A3519,'Crosswalk Particulates'!$A:$A,0))</f>
        <v>process-chemicals-industry</v>
      </c>
      <c r="G3519" s="84">
        <f>INDEX('Crosswalk Particulates'!$E:$E,MATCH('2017 EPA Data'!$B3519,'Crosswalk Particulates'!$D:$D,0))</f>
        <v>0</v>
      </c>
      <c r="H3519" s="96">
        <f t="shared" si="54"/>
        <v>0</v>
      </c>
    </row>
    <row r="3520" spans="1:8" hidden="1">
      <c r="A3520" s="73" t="s">
        <v>2655</v>
      </c>
      <c r="B3520" s="73" t="s">
        <v>2642</v>
      </c>
      <c r="C3520" s="73" t="s">
        <v>2517</v>
      </c>
      <c r="D3520" s="86">
        <v>97.303087942188782</v>
      </c>
      <c r="E3520" s="73" t="s">
        <v>2518</v>
      </c>
      <c r="F3520" s="79" t="str">
        <f>INDEX('Crosswalk Particulates'!$B:$B,MATCH('2017 EPA Data'!A3520,'Crosswalk Particulates'!$A:$A,0))</f>
        <v>Commercial Buildings Sector</v>
      </c>
      <c r="G3520" s="84">
        <f>INDEX('Crosswalk Particulates'!$E:$E,MATCH('2017 EPA Data'!$B3520,'Crosswalk Particulates'!$D:$D,0))</f>
        <v>0</v>
      </c>
      <c r="H3520" s="96">
        <f t="shared" si="54"/>
        <v>0</v>
      </c>
    </row>
    <row r="3521" spans="1:8" hidden="1">
      <c r="A3521" s="73" t="s">
        <v>2563</v>
      </c>
      <c r="B3521" s="73" t="s">
        <v>2656</v>
      </c>
      <c r="C3521" s="73" t="s">
        <v>2517</v>
      </c>
      <c r="D3521" s="86">
        <v>96.064679767592054</v>
      </c>
      <c r="E3521" s="73" t="s">
        <v>2518</v>
      </c>
      <c r="F3521" s="79" t="str">
        <f>INDEX('Crosswalk Particulates'!$B:$B,MATCH('2017 EPA Data'!A3521,'Crosswalk Particulates'!$A:$A,0))</f>
        <v>Other-EPA</v>
      </c>
      <c r="G3521" s="84">
        <f>INDEX('Crosswalk Particulates'!$E:$E,MATCH('2017 EPA Data'!$B3521,'Crosswalk Particulates'!$D:$D,0))</f>
        <v>0</v>
      </c>
      <c r="H3521" s="96">
        <f t="shared" si="54"/>
        <v>0</v>
      </c>
    </row>
    <row r="3522" spans="1:8" hidden="1">
      <c r="A3522" s="73" t="s">
        <v>2559</v>
      </c>
      <c r="B3522" s="73" t="s">
        <v>2812</v>
      </c>
      <c r="C3522" s="73" t="s">
        <v>2517</v>
      </c>
      <c r="D3522" s="86">
        <v>95.853078004712842</v>
      </c>
      <c r="E3522" s="73" t="s">
        <v>2518</v>
      </c>
      <c r="F3522" s="79" t="str">
        <f>INDEX('Crosswalk Particulates'!$B:$B,MATCH('2017 EPA Data'!A3522,'Crosswalk Particulates'!$A:$A,0))</f>
        <v>process-waste-industry</v>
      </c>
      <c r="G3522" s="84">
        <f>INDEX('Crosswalk Particulates'!$E:$E,MATCH('2017 EPA Data'!$B3522,'Crosswalk Particulates'!$D:$D,0))</f>
        <v>0</v>
      </c>
      <c r="H3522" s="96">
        <f t="shared" si="54"/>
        <v>0</v>
      </c>
    </row>
    <row r="3523" spans="1:8" hidden="1">
      <c r="A3523" s="73" t="s">
        <v>2600</v>
      </c>
      <c r="B3523" s="73" t="s">
        <v>2750</v>
      </c>
      <c r="C3523" s="73" t="s">
        <v>2517</v>
      </c>
      <c r="D3523" s="86">
        <v>95.162662284419994</v>
      </c>
      <c r="E3523" s="73" t="s">
        <v>2518</v>
      </c>
      <c r="F3523" s="79" t="str">
        <f>INDEX('Crosswalk Particulates'!$B:$B,MATCH('2017 EPA Data'!A3523,'Crosswalk Particulates'!$A:$A,0))</f>
        <v>industry-fuel-biomass</v>
      </c>
      <c r="G3523" s="84">
        <f>INDEX('Crosswalk Particulates'!$E:$E,MATCH('2017 EPA Data'!$B3523,'Crosswalk Particulates'!$D:$D,0))</f>
        <v>0</v>
      </c>
      <c r="H3523" s="96">
        <f t="shared" si="54"/>
        <v>0</v>
      </c>
    </row>
    <row r="3524" spans="1:8" hidden="1">
      <c r="A3524" s="73" t="s">
        <v>2551</v>
      </c>
      <c r="B3524" s="73" t="s">
        <v>2699</v>
      </c>
      <c r="C3524" s="73" t="s">
        <v>2517</v>
      </c>
      <c r="D3524" s="86">
        <v>94.743369999999999</v>
      </c>
      <c r="E3524" s="73" t="s">
        <v>2518</v>
      </c>
      <c r="F3524" s="79" t="str">
        <f>INDEX('Crosswalk Particulates'!$B:$B,MATCH('2017 EPA Data'!A3524,'Crosswalk Particulates'!$A:$A,0))</f>
        <v>industry-fuel-natural gas</v>
      </c>
      <c r="G3524" s="84">
        <f>INDEX('Crosswalk Particulates'!$E:$E,MATCH('2017 EPA Data'!$B3524,'Crosswalk Particulates'!$D:$D,0))</f>
        <v>0</v>
      </c>
      <c r="H3524" s="96">
        <f t="shared" ref="H3524:H3587" si="55">IF(E3524="TON",D3524/metricton_to_shortton,0)*10^6</f>
        <v>0</v>
      </c>
    </row>
    <row r="3525" spans="1:8" hidden="1">
      <c r="A3525" s="73" t="s">
        <v>2581</v>
      </c>
      <c r="B3525" s="73" t="s">
        <v>2597</v>
      </c>
      <c r="C3525" s="73" t="s">
        <v>2521</v>
      </c>
      <c r="D3525" s="86">
        <v>94.455094965445468</v>
      </c>
      <c r="E3525" s="73" t="s">
        <v>2522</v>
      </c>
      <c r="F3525" s="79" t="str">
        <f>INDEX('Crosswalk Particulates'!$B:$B,MATCH('2017 EPA Data'!A3525,'Crosswalk Particulates'!$A:$A,0))</f>
        <v>Electricity Sector</v>
      </c>
      <c r="G3525" s="84" t="str">
        <f>INDEX('Crosswalk Particulates'!$E:$E,MATCH('2017 EPA Data'!$B3525,'Crosswalk Particulates'!$D:$D,0))</f>
        <v>CH4</v>
      </c>
      <c r="H3525" s="96">
        <f t="shared" si="55"/>
        <v>85688322.672792107</v>
      </c>
    </row>
    <row r="3526" spans="1:8" hidden="1">
      <c r="A3526" s="73" t="s">
        <v>2647</v>
      </c>
      <c r="B3526" s="73" t="s">
        <v>2763</v>
      </c>
      <c r="C3526" s="73" t="s">
        <v>2517</v>
      </c>
      <c r="D3526" s="86">
        <v>94.386939353754002</v>
      </c>
      <c r="E3526" s="73" t="s">
        <v>2518</v>
      </c>
      <c r="F3526" s="79" t="str">
        <f>INDEX('Crosswalk Particulates'!$B:$B,MATCH('2017 EPA Data'!A3526,'Crosswalk Particulates'!$A:$A,0))</f>
        <v>process-mining-industry</v>
      </c>
      <c r="G3526" s="84">
        <f>INDEX('Crosswalk Particulates'!$E:$E,MATCH('2017 EPA Data'!$B3526,'Crosswalk Particulates'!$D:$D,0))</f>
        <v>0</v>
      </c>
      <c r="H3526" s="96">
        <f t="shared" si="55"/>
        <v>0</v>
      </c>
    </row>
    <row r="3527" spans="1:8" hidden="1">
      <c r="A3527" s="73" t="s">
        <v>2559</v>
      </c>
      <c r="B3527" s="73" t="s">
        <v>2752</v>
      </c>
      <c r="C3527" s="73" t="s">
        <v>2517</v>
      </c>
      <c r="D3527" s="86">
        <v>94.351475834840898</v>
      </c>
      <c r="E3527" s="73" t="s">
        <v>2518</v>
      </c>
      <c r="F3527" s="79" t="str">
        <f>INDEX('Crosswalk Particulates'!$B:$B,MATCH('2017 EPA Data'!A3527,'Crosswalk Particulates'!$A:$A,0))</f>
        <v>process-waste-industry</v>
      </c>
      <c r="G3527" s="84">
        <f>INDEX('Crosswalk Particulates'!$E:$E,MATCH('2017 EPA Data'!$B3527,'Crosswalk Particulates'!$D:$D,0))</f>
        <v>0</v>
      </c>
      <c r="H3527" s="96">
        <f t="shared" si="55"/>
        <v>0</v>
      </c>
    </row>
    <row r="3528" spans="1:8" hidden="1">
      <c r="A3528" s="73" t="s">
        <v>2632</v>
      </c>
      <c r="B3528" s="73" t="s">
        <v>2645</v>
      </c>
      <c r="C3528" s="73" t="s">
        <v>2517</v>
      </c>
      <c r="D3528" s="86">
        <v>93.877075519480002</v>
      </c>
      <c r="E3528" s="73" t="s">
        <v>2518</v>
      </c>
      <c r="F3528" s="79" t="str">
        <f>INDEX('Crosswalk Particulates'!$B:$B,MATCH('2017 EPA Data'!A3528,'Crosswalk Particulates'!$A:$A,0))</f>
        <v>industry-fuel-other</v>
      </c>
      <c r="G3528" s="84">
        <f>INDEX('Crosswalk Particulates'!$E:$E,MATCH('2017 EPA Data'!$B3528,'Crosswalk Particulates'!$D:$D,0))</f>
        <v>0</v>
      </c>
      <c r="H3528" s="96">
        <f t="shared" si="55"/>
        <v>0</v>
      </c>
    </row>
    <row r="3529" spans="1:8" hidden="1">
      <c r="A3529" s="73" t="s">
        <v>2538</v>
      </c>
      <c r="B3529" s="73" t="s">
        <v>2745</v>
      </c>
      <c r="C3529" s="73" t="s">
        <v>2517</v>
      </c>
      <c r="D3529" s="86">
        <v>93.079679999999996</v>
      </c>
      <c r="E3529" s="73" t="s">
        <v>2518</v>
      </c>
      <c r="F3529" s="79" t="str">
        <f>INDEX('Crosswalk Particulates'!$B:$B,MATCH('2017 EPA Data'!A3529,'Crosswalk Particulates'!$A:$A,0))</f>
        <v>process-other-industry</v>
      </c>
      <c r="G3529" s="84">
        <f>INDEX('Crosswalk Particulates'!$E:$E,MATCH('2017 EPA Data'!$B3529,'Crosswalk Particulates'!$D:$D,0))</f>
        <v>0</v>
      </c>
      <c r="H3529" s="96">
        <f t="shared" si="55"/>
        <v>0</v>
      </c>
    </row>
    <row r="3530" spans="1:8" hidden="1">
      <c r="A3530" s="73" t="s">
        <v>2619</v>
      </c>
      <c r="B3530" s="73" t="s">
        <v>2739</v>
      </c>
      <c r="C3530" s="73" t="s">
        <v>2517</v>
      </c>
      <c r="D3530" s="86">
        <v>93.071600000000004</v>
      </c>
      <c r="E3530" s="73" t="s">
        <v>2518</v>
      </c>
      <c r="F3530" s="79" t="str">
        <f>INDEX('Crosswalk Particulates'!$B:$B,MATCH('2017 EPA Data'!A3530,'Crosswalk Particulates'!$A:$A,0))</f>
        <v>process-iron and steel-industry</v>
      </c>
      <c r="G3530" s="84">
        <f>INDEX('Crosswalk Particulates'!$E:$E,MATCH('2017 EPA Data'!$B3530,'Crosswalk Particulates'!$D:$D,0))</f>
        <v>0</v>
      </c>
      <c r="H3530" s="96">
        <f t="shared" si="55"/>
        <v>0</v>
      </c>
    </row>
    <row r="3531" spans="1:8" hidden="1">
      <c r="A3531" s="73" t="s">
        <v>2607</v>
      </c>
      <c r="B3531" s="73" t="s">
        <v>2652</v>
      </c>
      <c r="C3531" s="73" t="s">
        <v>2517</v>
      </c>
      <c r="D3531" s="86">
        <v>92.672520000000006</v>
      </c>
      <c r="E3531" s="73" t="s">
        <v>2518</v>
      </c>
      <c r="F3531" s="79" t="str">
        <f>INDEX('Crosswalk Particulates'!$B:$B,MATCH('2017 EPA Data'!A3531,'Crosswalk Particulates'!$A:$A,0))</f>
        <v>process-cement-industry</v>
      </c>
      <c r="G3531" s="84">
        <f>INDEX('Crosswalk Particulates'!$E:$E,MATCH('2017 EPA Data'!$B3531,'Crosswalk Particulates'!$D:$D,0))</f>
        <v>0</v>
      </c>
      <c r="H3531" s="96">
        <f t="shared" si="55"/>
        <v>0</v>
      </c>
    </row>
    <row r="3532" spans="1:8" hidden="1">
      <c r="A3532" s="73" t="s">
        <v>2545</v>
      </c>
      <c r="B3532" s="73" t="s">
        <v>2636</v>
      </c>
      <c r="C3532" s="73" t="s">
        <v>2517</v>
      </c>
      <c r="D3532" s="86">
        <v>92.499859936934541</v>
      </c>
      <c r="E3532" s="73" t="s">
        <v>2518</v>
      </c>
      <c r="F3532" s="79" t="str">
        <f>INDEX('Crosswalk Particulates'!$B:$B,MATCH('2017 EPA Data'!A3532,'Crosswalk Particulates'!$A:$A,0))</f>
        <v>Transportation Sector</v>
      </c>
      <c r="G3532" s="84">
        <f>INDEX('Crosswalk Particulates'!$E:$E,MATCH('2017 EPA Data'!$B3532,'Crosswalk Particulates'!$D:$D,0))</f>
        <v>0</v>
      </c>
      <c r="H3532" s="96">
        <f t="shared" si="55"/>
        <v>0</v>
      </c>
    </row>
    <row r="3533" spans="1:8" hidden="1">
      <c r="A3533" s="73" t="s">
        <v>2632</v>
      </c>
      <c r="B3533" s="73" t="s">
        <v>2621</v>
      </c>
      <c r="C3533" s="73" t="s">
        <v>2517</v>
      </c>
      <c r="D3533" s="86">
        <v>92.398630322450714</v>
      </c>
      <c r="E3533" s="73" t="s">
        <v>2518</v>
      </c>
      <c r="F3533" s="79" t="str">
        <f>INDEX('Crosswalk Particulates'!$B:$B,MATCH('2017 EPA Data'!A3533,'Crosswalk Particulates'!$A:$A,0))</f>
        <v>industry-fuel-other</v>
      </c>
      <c r="G3533" s="84">
        <f>INDEX('Crosswalk Particulates'!$E:$E,MATCH('2017 EPA Data'!$B3533,'Crosswalk Particulates'!$D:$D,0))</f>
        <v>0</v>
      </c>
      <c r="H3533" s="96">
        <f t="shared" si="55"/>
        <v>0</v>
      </c>
    </row>
    <row r="3534" spans="1:8" hidden="1">
      <c r="A3534" s="73" t="s">
        <v>2619</v>
      </c>
      <c r="B3534" s="73" t="s">
        <v>2730</v>
      </c>
      <c r="C3534" s="73" t="s">
        <v>2517</v>
      </c>
      <c r="D3534" s="86">
        <v>91.6982</v>
      </c>
      <c r="E3534" s="73" t="s">
        <v>2518</v>
      </c>
      <c r="F3534" s="79" t="str">
        <f>INDEX('Crosswalk Particulates'!$B:$B,MATCH('2017 EPA Data'!A3534,'Crosswalk Particulates'!$A:$A,0))</f>
        <v>process-iron and steel-industry</v>
      </c>
      <c r="G3534" s="84">
        <f>INDEX('Crosswalk Particulates'!$E:$E,MATCH('2017 EPA Data'!$B3534,'Crosswalk Particulates'!$D:$D,0))</f>
        <v>0</v>
      </c>
      <c r="H3534" s="96">
        <f t="shared" si="55"/>
        <v>0</v>
      </c>
    </row>
    <row r="3535" spans="1:8" hidden="1">
      <c r="A3535" s="73" t="s">
        <v>2631</v>
      </c>
      <c r="B3535" s="73" t="s">
        <v>2726</v>
      </c>
      <c r="C3535" s="73" t="s">
        <v>2517</v>
      </c>
      <c r="D3535" s="86">
        <v>91.424212229559998</v>
      </c>
      <c r="E3535" s="73" t="s">
        <v>2518</v>
      </c>
      <c r="F3535" s="79" t="str">
        <f>INDEX('Crosswalk Particulates'!$B:$B,MATCH('2017 EPA Data'!A3535,'Crosswalk Particulates'!$A:$A,0))</f>
        <v>Residential Buildings Sector</v>
      </c>
      <c r="G3535" s="84">
        <f>INDEX('Crosswalk Particulates'!$E:$E,MATCH('2017 EPA Data'!$B3535,'Crosswalk Particulates'!$D:$D,0))</f>
        <v>0</v>
      </c>
      <c r="H3535" s="96">
        <f t="shared" si="55"/>
        <v>0</v>
      </c>
    </row>
    <row r="3536" spans="1:8" hidden="1">
      <c r="A3536" s="73" t="s">
        <v>2569</v>
      </c>
      <c r="B3536" s="73" t="s">
        <v>2729</v>
      </c>
      <c r="C3536" s="73" t="s">
        <v>2517</v>
      </c>
      <c r="D3536" s="86">
        <v>90.881545103607593</v>
      </c>
      <c r="E3536" s="73" t="s">
        <v>2518</v>
      </c>
      <c r="F3536" s="79" t="str">
        <f>INDEX('Crosswalk Particulates'!$B:$B,MATCH('2017 EPA Data'!A3536,'Crosswalk Particulates'!$A:$A,0))</f>
        <v>Transportation Sector</v>
      </c>
      <c r="G3536" s="84">
        <f>INDEX('Crosswalk Particulates'!$E:$E,MATCH('2017 EPA Data'!$B3536,'Crosswalk Particulates'!$D:$D,0))</f>
        <v>0</v>
      </c>
      <c r="H3536" s="96">
        <f t="shared" si="55"/>
        <v>0</v>
      </c>
    </row>
    <row r="3537" spans="1:8" hidden="1">
      <c r="A3537" s="73" t="s">
        <v>2582</v>
      </c>
      <c r="B3537" s="73" t="s">
        <v>2717</v>
      </c>
      <c r="C3537" s="73" t="s">
        <v>2517</v>
      </c>
      <c r="D3537" s="86">
        <v>90.671859007999998</v>
      </c>
      <c r="E3537" s="73" t="s">
        <v>2518</v>
      </c>
      <c r="F3537" s="79" t="str">
        <f>INDEX('Crosswalk Particulates'!$B:$B,MATCH('2017 EPA Data'!A3537,'Crosswalk Particulates'!$A:$A,0))</f>
        <v>Commercial Buildings Sector</v>
      </c>
      <c r="G3537" s="84">
        <f>INDEX('Crosswalk Particulates'!$E:$E,MATCH('2017 EPA Data'!$B3537,'Crosswalk Particulates'!$D:$D,0))</f>
        <v>0</v>
      </c>
      <c r="H3537" s="96">
        <f t="shared" si="55"/>
        <v>0</v>
      </c>
    </row>
    <row r="3538" spans="1:8" hidden="1">
      <c r="A3538" s="73" t="s">
        <v>2551</v>
      </c>
      <c r="B3538" s="73" t="s">
        <v>2679</v>
      </c>
      <c r="C3538" s="73" t="s">
        <v>2517</v>
      </c>
      <c r="D3538" s="86">
        <v>90.630290000000002</v>
      </c>
      <c r="E3538" s="73" t="s">
        <v>2518</v>
      </c>
      <c r="F3538" s="79" t="str">
        <f>INDEX('Crosswalk Particulates'!$B:$B,MATCH('2017 EPA Data'!A3538,'Crosswalk Particulates'!$A:$A,0))</f>
        <v>industry-fuel-natural gas</v>
      </c>
      <c r="G3538" s="84">
        <f>INDEX('Crosswalk Particulates'!$E:$E,MATCH('2017 EPA Data'!$B3538,'Crosswalk Particulates'!$D:$D,0))</f>
        <v>0</v>
      </c>
      <c r="H3538" s="96">
        <f t="shared" si="55"/>
        <v>0</v>
      </c>
    </row>
    <row r="3539" spans="1:8" hidden="1">
      <c r="A3539" s="73" t="s">
        <v>2664</v>
      </c>
      <c r="B3539" s="73" t="s">
        <v>2728</v>
      </c>
      <c r="C3539" s="73" t="s">
        <v>2517</v>
      </c>
      <c r="D3539" s="86">
        <v>90.270959997649172</v>
      </c>
      <c r="E3539" s="73" t="s">
        <v>2518</v>
      </c>
      <c r="F3539" s="79" t="str">
        <f>INDEX('Crosswalk Particulates'!$B:$B,MATCH('2017 EPA Data'!A3539,'Crosswalk Particulates'!$A:$A,0))</f>
        <v>Commercial Buildings Sector</v>
      </c>
      <c r="G3539" s="84">
        <f>INDEX('Crosswalk Particulates'!$E:$E,MATCH('2017 EPA Data'!$B3539,'Crosswalk Particulates'!$D:$D,0))</f>
        <v>0</v>
      </c>
      <c r="H3539" s="96">
        <f t="shared" si="55"/>
        <v>0</v>
      </c>
    </row>
    <row r="3540" spans="1:8" hidden="1">
      <c r="A3540" s="73" t="s">
        <v>2519</v>
      </c>
      <c r="B3540" s="73" t="s">
        <v>2780</v>
      </c>
      <c r="C3540" s="73" t="s">
        <v>2517</v>
      </c>
      <c r="D3540" s="86">
        <v>89.782089066400005</v>
      </c>
      <c r="E3540" s="73" t="s">
        <v>2518</v>
      </c>
      <c r="F3540" s="79" t="str">
        <f>INDEX('Crosswalk Particulates'!$B:$B,MATCH('2017 EPA Data'!A3540,'Crosswalk Particulates'!$A:$A,0))</f>
        <v>process-other-industry</v>
      </c>
      <c r="G3540" s="84">
        <f>INDEX('Crosswalk Particulates'!$E:$E,MATCH('2017 EPA Data'!$B3540,'Crosswalk Particulates'!$D:$D,0))</f>
        <v>0</v>
      </c>
      <c r="H3540" s="96">
        <f t="shared" si="55"/>
        <v>0</v>
      </c>
    </row>
    <row r="3541" spans="1:8" hidden="1">
      <c r="A3541" s="73" t="s">
        <v>2669</v>
      </c>
      <c r="B3541" s="73" t="s">
        <v>2659</v>
      </c>
      <c r="C3541" s="73" t="s">
        <v>2517</v>
      </c>
      <c r="D3541" s="86">
        <v>89.402816916772295</v>
      </c>
      <c r="E3541" s="73" t="s">
        <v>2518</v>
      </c>
      <c r="F3541" s="79" t="str">
        <f>INDEX('Crosswalk Particulates'!$B:$B,MATCH('2017 EPA Data'!A3541,'Crosswalk Particulates'!$A:$A,0))</f>
        <v>Commercial Buildings Sector</v>
      </c>
      <c r="G3541" s="84">
        <f>INDEX('Crosswalk Particulates'!$E:$E,MATCH('2017 EPA Data'!$B3541,'Crosswalk Particulates'!$D:$D,0))</f>
        <v>0</v>
      </c>
      <c r="H3541" s="96">
        <f t="shared" si="55"/>
        <v>0</v>
      </c>
    </row>
    <row r="3542" spans="1:8" hidden="1">
      <c r="A3542" s="73" t="s">
        <v>2619</v>
      </c>
      <c r="B3542" s="73" t="s">
        <v>2672</v>
      </c>
      <c r="C3542" s="73" t="s">
        <v>2517</v>
      </c>
      <c r="D3542" s="86">
        <v>89.353319999999997</v>
      </c>
      <c r="E3542" s="73" t="s">
        <v>2518</v>
      </c>
      <c r="F3542" s="79" t="str">
        <f>INDEX('Crosswalk Particulates'!$B:$B,MATCH('2017 EPA Data'!A3542,'Crosswalk Particulates'!$A:$A,0))</f>
        <v>process-iron and steel-industry</v>
      </c>
      <c r="G3542" s="84">
        <f>INDEX('Crosswalk Particulates'!$E:$E,MATCH('2017 EPA Data'!$B3542,'Crosswalk Particulates'!$D:$D,0))</f>
        <v>0</v>
      </c>
      <c r="H3542" s="96">
        <f t="shared" si="55"/>
        <v>0</v>
      </c>
    </row>
    <row r="3543" spans="1:8" hidden="1">
      <c r="A3543" s="73" t="s">
        <v>2600</v>
      </c>
      <c r="B3543" s="73" t="s">
        <v>2788</v>
      </c>
      <c r="C3543" s="73" t="s">
        <v>2517</v>
      </c>
      <c r="D3543" s="86">
        <v>89.288374000000005</v>
      </c>
      <c r="E3543" s="73" t="s">
        <v>2518</v>
      </c>
      <c r="F3543" s="79" t="str">
        <f>INDEX('Crosswalk Particulates'!$B:$B,MATCH('2017 EPA Data'!A3543,'Crosswalk Particulates'!$A:$A,0))</f>
        <v>industry-fuel-biomass</v>
      </c>
      <c r="G3543" s="84">
        <f>INDEX('Crosswalk Particulates'!$E:$E,MATCH('2017 EPA Data'!$B3543,'Crosswalk Particulates'!$D:$D,0))</f>
        <v>0</v>
      </c>
      <c r="H3543" s="96">
        <f t="shared" si="55"/>
        <v>0</v>
      </c>
    </row>
    <row r="3544" spans="1:8" hidden="1">
      <c r="A3544" s="73" t="s">
        <v>2559</v>
      </c>
      <c r="B3544" s="73" t="s">
        <v>2690</v>
      </c>
      <c r="C3544" s="73" t="s">
        <v>2517</v>
      </c>
      <c r="D3544" s="86">
        <v>88.822335658292005</v>
      </c>
      <c r="E3544" s="73" t="s">
        <v>2518</v>
      </c>
      <c r="F3544" s="79" t="str">
        <f>INDEX('Crosswalk Particulates'!$B:$B,MATCH('2017 EPA Data'!A3544,'Crosswalk Particulates'!$A:$A,0))</f>
        <v>process-waste-industry</v>
      </c>
      <c r="G3544" s="84">
        <f>INDEX('Crosswalk Particulates'!$E:$E,MATCH('2017 EPA Data'!$B3544,'Crosswalk Particulates'!$D:$D,0))</f>
        <v>0</v>
      </c>
      <c r="H3544" s="96">
        <f t="shared" si="55"/>
        <v>0</v>
      </c>
    </row>
    <row r="3545" spans="1:8" hidden="1">
      <c r="A3545" s="73" t="s">
        <v>2582</v>
      </c>
      <c r="B3545" s="73" t="s">
        <v>2662</v>
      </c>
      <c r="C3545" s="73" t="s">
        <v>2517</v>
      </c>
      <c r="D3545" s="86">
        <v>88.748186008904639</v>
      </c>
      <c r="E3545" s="73" t="s">
        <v>2518</v>
      </c>
      <c r="F3545" s="79" t="str">
        <f>INDEX('Crosswalk Particulates'!$B:$B,MATCH('2017 EPA Data'!A3545,'Crosswalk Particulates'!$A:$A,0))</f>
        <v>Commercial Buildings Sector</v>
      </c>
      <c r="G3545" s="84">
        <f>INDEX('Crosswalk Particulates'!$E:$E,MATCH('2017 EPA Data'!$B3545,'Crosswalk Particulates'!$D:$D,0))</f>
        <v>0</v>
      </c>
      <c r="H3545" s="96">
        <f t="shared" si="55"/>
        <v>0</v>
      </c>
    </row>
    <row r="3546" spans="1:8" hidden="1">
      <c r="A3546" s="73" t="s">
        <v>2581</v>
      </c>
      <c r="B3546" s="73" t="s">
        <v>2598</v>
      </c>
      <c r="C3546" s="73" t="s">
        <v>2517</v>
      </c>
      <c r="D3546" s="86">
        <v>88.532989999999998</v>
      </c>
      <c r="E3546" s="73" t="s">
        <v>2518</v>
      </c>
      <c r="F3546" s="79" t="str">
        <f>INDEX('Crosswalk Particulates'!$B:$B,MATCH('2017 EPA Data'!A3546,'Crosswalk Particulates'!$A:$A,0))</f>
        <v>Electricity Sector</v>
      </c>
      <c r="G3546" s="84">
        <f>INDEX('Crosswalk Particulates'!$E:$E,MATCH('2017 EPA Data'!$B3546,'Crosswalk Particulates'!$D:$D,0))</f>
        <v>0</v>
      </c>
      <c r="H3546" s="96">
        <f t="shared" si="55"/>
        <v>0</v>
      </c>
    </row>
    <row r="3547" spans="1:8" hidden="1">
      <c r="A3547" s="73" t="s">
        <v>2553</v>
      </c>
      <c r="B3547" s="73" t="s">
        <v>2757</v>
      </c>
      <c r="C3547" s="73" t="s">
        <v>2517</v>
      </c>
      <c r="D3547" s="86">
        <v>88.391999999999996</v>
      </c>
      <c r="E3547" s="73" t="s">
        <v>2518</v>
      </c>
      <c r="F3547" s="79" t="str">
        <f>INDEX('Crosswalk Particulates'!$B:$B,MATCH('2017 EPA Data'!A3547,'Crosswalk Particulates'!$A:$A,0))</f>
        <v>process-other-industry</v>
      </c>
      <c r="G3547" s="84">
        <f>INDEX('Crosswalk Particulates'!$E:$E,MATCH('2017 EPA Data'!$B3547,'Crosswalk Particulates'!$D:$D,0))</f>
        <v>0</v>
      </c>
      <c r="H3547" s="96">
        <f t="shared" si="55"/>
        <v>0</v>
      </c>
    </row>
    <row r="3548" spans="1:8" hidden="1">
      <c r="A3548" s="73" t="s">
        <v>2582</v>
      </c>
      <c r="B3548" s="73" t="s">
        <v>2642</v>
      </c>
      <c r="C3548" s="73" t="s">
        <v>2517</v>
      </c>
      <c r="D3548" s="86">
        <v>88.083994701999998</v>
      </c>
      <c r="E3548" s="73" t="s">
        <v>2518</v>
      </c>
      <c r="F3548" s="79" t="str">
        <f>INDEX('Crosswalk Particulates'!$B:$B,MATCH('2017 EPA Data'!A3548,'Crosswalk Particulates'!$A:$A,0))</f>
        <v>Commercial Buildings Sector</v>
      </c>
      <c r="G3548" s="84">
        <f>INDEX('Crosswalk Particulates'!$E:$E,MATCH('2017 EPA Data'!$B3548,'Crosswalk Particulates'!$D:$D,0))</f>
        <v>0</v>
      </c>
      <c r="H3548" s="96">
        <f t="shared" si="55"/>
        <v>0</v>
      </c>
    </row>
    <row r="3549" spans="1:8" hidden="1">
      <c r="A3549" s="73" t="s">
        <v>2669</v>
      </c>
      <c r="B3549" s="73" t="s">
        <v>2558</v>
      </c>
      <c r="C3549" s="73" t="s">
        <v>2517</v>
      </c>
      <c r="D3549" s="86">
        <v>87.657803917999999</v>
      </c>
      <c r="E3549" s="73" t="s">
        <v>2518</v>
      </c>
      <c r="F3549" s="79" t="str">
        <f>INDEX('Crosswalk Particulates'!$B:$B,MATCH('2017 EPA Data'!A3549,'Crosswalk Particulates'!$A:$A,0))</f>
        <v>Commercial Buildings Sector</v>
      </c>
      <c r="G3549" s="84">
        <f>INDEX('Crosswalk Particulates'!$E:$E,MATCH('2017 EPA Data'!$B3549,'Crosswalk Particulates'!$D:$D,0))</f>
        <v>0</v>
      </c>
      <c r="H3549" s="96">
        <f t="shared" si="55"/>
        <v>0</v>
      </c>
    </row>
    <row r="3550" spans="1:8" hidden="1">
      <c r="A3550" s="73" t="s">
        <v>2582</v>
      </c>
      <c r="B3550" s="73" t="s">
        <v>2666</v>
      </c>
      <c r="C3550" s="73" t="s">
        <v>2517</v>
      </c>
      <c r="D3550" s="86">
        <v>87.444000000000003</v>
      </c>
      <c r="E3550" s="73" t="s">
        <v>2518</v>
      </c>
      <c r="F3550" s="79" t="str">
        <f>INDEX('Crosswalk Particulates'!$B:$B,MATCH('2017 EPA Data'!A3550,'Crosswalk Particulates'!$A:$A,0))</f>
        <v>Commercial Buildings Sector</v>
      </c>
      <c r="G3550" s="84">
        <f>INDEX('Crosswalk Particulates'!$E:$E,MATCH('2017 EPA Data'!$B3550,'Crosswalk Particulates'!$D:$D,0))</f>
        <v>0</v>
      </c>
      <c r="H3550" s="96">
        <f t="shared" si="55"/>
        <v>0</v>
      </c>
    </row>
    <row r="3551" spans="1:8" hidden="1">
      <c r="A3551" s="73" t="s">
        <v>2596</v>
      </c>
      <c r="B3551" s="73" t="s">
        <v>2787</v>
      </c>
      <c r="C3551" s="73" t="s">
        <v>2517</v>
      </c>
      <c r="D3551" s="86">
        <v>87.061112126937999</v>
      </c>
      <c r="E3551" s="73" t="s">
        <v>2518</v>
      </c>
      <c r="F3551" s="79" t="str">
        <f>INDEX('Crosswalk Particulates'!$B:$B,MATCH('2017 EPA Data'!A3551,'Crosswalk Particulates'!$A:$A,0))</f>
        <v>industry-fuel-coal</v>
      </c>
      <c r="G3551" s="84">
        <f>INDEX('Crosswalk Particulates'!$E:$E,MATCH('2017 EPA Data'!$B3551,'Crosswalk Particulates'!$D:$D,0))</f>
        <v>0</v>
      </c>
      <c r="H3551" s="96">
        <f t="shared" si="55"/>
        <v>0</v>
      </c>
    </row>
    <row r="3552" spans="1:8" hidden="1">
      <c r="A3552" s="73" t="s">
        <v>2607</v>
      </c>
      <c r="B3552" s="73" t="s">
        <v>2678</v>
      </c>
      <c r="C3552" s="73" t="s">
        <v>2517</v>
      </c>
      <c r="D3552" s="86">
        <v>87.033929999999998</v>
      </c>
      <c r="E3552" s="73" t="s">
        <v>2518</v>
      </c>
      <c r="F3552" s="79" t="str">
        <f>INDEX('Crosswalk Particulates'!$B:$B,MATCH('2017 EPA Data'!A3552,'Crosswalk Particulates'!$A:$A,0))</f>
        <v>process-cement-industry</v>
      </c>
      <c r="G3552" s="84">
        <f>INDEX('Crosswalk Particulates'!$E:$E,MATCH('2017 EPA Data'!$B3552,'Crosswalk Particulates'!$D:$D,0))</f>
        <v>0</v>
      </c>
      <c r="H3552" s="96">
        <f t="shared" si="55"/>
        <v>0</v>
      </c>
    </row>
    <row r="3553" spans="1:8" hidden="1">
      <c r="A3553" s="73" t="s">
        <v>2555</v>
      </c>
      <c r="B3553" s="73" t="s">
        <v>2590</v>
      </c>
      <c r="C3553" s="73" t="s">
        <v>2557</v>
      </c>
      <c r="D3553" s="86">
        <v>86.826892426000001</v>
      </c>
      <c r="E3553" s="73" t="s">
        <v>2522</v>
      </c>
      <c r="F3553" s="79" t="str">
        <f>INDEX('Crosswalk Particulates'!$B:$B,MATCH('2017 EPA Data'!A3553,'Crosswalk Particulates'!$A:$A,0))</f>
        <v>process-other-industry</v>
      </c>
      <c r="G3553" s="84" t="str">
        <f>INDEX('Crosswalk Particulates'!$E:$E,MATCH('2017 EPA Data'!$B3553,'Crosswalk Particulates'!$D:$D,0))</f>
        <v>PM10</v>
      </c>
      <c r="H3553" s="96">
        <f t="shared" si="55"/>
        <v>78768125.505529314</v>
      </c>
    </row>
    <row r="3554" spans="1:8" hidden="1">
      <c r="A3554" s="73" t="s">
        <v>2655</v>
      </c>
      <c r="B3554" s="73" t="s">
        <v>2620</v>
      </c>
      <c r="C3554" s="73" t="s">
        <v>2517</v>
      </c>
      <c r="D3554" s="86">
        <v>86.420625581560444</v>
      </c>
      <c r="E3554" s="73" t="s">
        <v>2518</v>
      </c>
      <c r="F3554" s="79" t="str">
        <f>INDEX('Crosswalk Particulates'!$B:$B,MATCH('2017 EPA Data'!A3554,'Crosswalk Particulates'!$A:$A,0))</f>
        <v>Commercial Buildings Sector</v>
      </c>
      <c r="G3554" s="84">
        <f>INDEX('Crosswalk Particulates'!$E:$E,MATCH('2017 EPA Data'!$B3554,'Crosswalk Particulates'!$D:$D,0))</f>
        <v>0</v>
      </c>
      <c r="H3554" s="96">
        <f t="shared" si="55"/>
        <v>0</v>
      </c>
    </row>
    <row r="3555" spans="1:8" hidden="1">
      <c r="A3555" s="73" t="s">
        <v>2519</v>
      </c>
      <c r="B3555" s="73" t="s">
        <v>2813</v>
      </c>
      <c r="C3555" s="73" t="s">
        <v>2517</v>
      </c>
      <c r="D3555" s="86">
        <v>85.820779999999999</v>
      </c>
      <c r="E3555" s="73" t="s">
        <v>2518</v>
      </c>
      <c r="F3555" s="79" t="str">
        <f>INDEX('Crosswalk Particulates'!$B:$B,MATCH('2017 EPA Data'!A3555,'Crosswalk Particulates'!$A:$A,0))</f>
        <v>process-other-industry</v>
      </c>
      <c r="G3555" s="84">
        <f>INDEX('Crosswalk Particulates'!$E:$E,MATCH('2017 EPA Data'!$B3555,'Crosswalk Particulates'!$D:$D,0))</f>
        <v>0</v>
      </c>
      <c r="H3555" s="96">
        <f t="shared" si="55"/>
        <v>0</v>
      </c>
    </row>
    <row r="3556" spans="1:8" hidden="1">
      <c r="A3556" s="73" t="s">
        <v>2519</v>
      </c>
      <c r="B3556" s="73" t="s">
        <v>2719</v>
      </c>
      <c r="C3556" s="73" t="s">
        <v>2517</v>
      </c>
      <c r="D3556" s="86">
        <v>85.617418697999994</v>
      </c>
      <c r="E3556" s="73" t="s">
        <v>2518</v>
      </c>
      <c r="F3556" s="79" t="str">
        <f>INDEX('Crosswalk Particulates'!$B:$B,MATCH('2017 EPA Data'!A3556,'Crosswalk Particulates'!$A:$A,0))</f>
        <v>process-other-industry</v>
      </c>
      <c r="G3556" s="84">
        <f>INDEX('Crosswalk Particulates'!$E:$E,MATCH('2017 EPA Data'!$B3556,'Crosswalk Particulates'!$D:$D,0))</f>
        <v>0</v>
      </c>
      <c r="H3556" s="96">
        <f t="shared" si="55"/>
        <v>0</v>
      </c>
    </row>
    <row r="3557" spans="1:8" hidden="1">
      <c r="A3557" s="73" t="s">
        <v>2602</v>
      </c>
      <c r="B3557" s="73" t="s">
        <v>2732</v>
      </c>
      <c r="D3557" s="86">
        <v>85.477153614116247</v>
      </c>
      <c r="E3557" s="73" t="s">
        <v>2522</v>
      </c>
      <c r="F3557" s="79" t="str">
        <f>INDEX('Crosswalk Particulates'!$B:$B,MATCH('2017 EPA Data'!A3557,'Crosswalk Particulates'!$A:$A,0))</f>
        <v>process-other-industry</v>
      </c>
      <c r="G3557" s="84">
        <f>INDEX('Crosswalk Particulates'!$E:$E,MATCH('2017 EPA Data'!$B3557,'Crosswalk Particulates'!$D:$D,0))</f>
        <v>0</v>
      </c>
      <c r="H3557" s="96">
        <f t="shared" si="55"/>
        <v>77543661.5962082</v>
      </c>
    </row>
    <row r="3558" spans="1:8" hidden="1">
      <c r="A3558" s="73" t="s">
        <v>2538</v>
      </c>
      <c r="B3558" s="73" t="s">
        <v>2679</v>
      </c>
      <c r="C3558" s="73" t="s">
        <v>2517</v>
      </c>
      <c r="D3558" s="86">
        <v>85.38</v>
      </c>
      <c r="E3558" s="73" t="s">
        <v>2518</v>
      </c>
      <c r="F3558" s="79" t="str">
        <f>INDEX('Crosswalk Particulates'!$B:$B,MATCH('2017 EPA Data'!A3558,'Crosswalk Particulates'!$A:$A,0))</f>
        <v>process-other-industry</v>
      </c>
      <c r="G3558" s="84">
        <f>INDEX('Crosswalk Particulates'!$E:$E,MATCH('2017 EPA Data'!$B3558,'Crosswalk Particulates'!$D:$D,0))</f>
        <v>0</v>
      </c>
      <c r="H3558" s="96">
        <f t="shared" si="55"/>
        <v>0</v>
      </c>
    </row>
    <row r="3559" spans="1:8" hidden="1">
      <c r="A3559" s="73" t="s">
        <v>2519</v>
      </c>
      <c r="B3559" s="73" t="s">
        <v>2633</v>
      </c>
      <c r="C3559" s="73" t="s">
        <v>2517</v>
      </c>
      <c r="D3559" s="86">
        <v>85.22</v>
      </c>
      <c r="E3559" s="73" t="s">
        <v>2518</v>
      </c>
      <c r="F3559" s="79" t="str">
        <f>INDEX('Crosswalk Particulates'!$B:$B,MATCH('2017 EPA Data'!A3559,'Crosswalk Particulates'!$A:$A,0))</f>
        <v>process-other-industry</v>
      </c>
      <c r="G3559" s="84">
        <f>INDEX('Crosswalk Particulates'!$E:$E,MATCH('2017 EPA Data'!$B3559,'Crosswalk Particulates'!$D:$D,0))</f>
        <v>0</v>
      </c>
      <c r="H3559" s="96">
        <f t="shared" si="55"/>
        <v>0</v>
      </c>
    </row>
    <row r="3560" spans="1:8" hidden="1">
      <c r="A3560" s="73" t="s">
        <v>2555</v>
      </c>
      <c r="B3560" s="73" t="s">
        <v>2610</v>
      </c>
      <c r="C3560" s="73" t="s">
        <v>2557</v>
      </c>
      <c r="D3560" s="86">
        <v>85.207439691489995</v>
      </c>
      <c r="E3560" s="73" t="s">
        <v>2522</v>
      </c>
      <c r="F3560" s="79" t="str">
        <f>INDEX('Crosswalk Particulates'!$B:$B,MATCH('2017 EPA Data'!A3560,'Crosswalk Particulates'!$A:$A,0))</f>
        <v>process-other-industry</v>
      </c>
      <c r="G3560" s="84" t="str">
        <f>INDEX('Crosswalk Particulates'!$E:$E,MATCH('2017 EPA Data'!$B3560,'Crosswalk Particulates'!$D:$D,0))</f>
        <v>PM25</v>
      </c>
      <c r="H3560" s="96">
        <f t="shared" si="55"/>
        <v>77298980.950449511</v>
      </c>
    </row>
    <row r="3561" spans="1:8" hidden="1">
      <c r="A3561" s="73" t="s">
        <v>2546</v>
      </c>
      <c r="B3561" s="73" t="s">
        <v>2667</v>
      </c>
      <c r="C3561" s="73" t="s">
        <v>2517</v>
      </c>
      <c r="D3561" s="86">
        <v>85.193016631999996</v>
      </c>
      <c r="E3561" s="73" t="s">
        <v>2518</v>
      </c>
      <c r="F3561" s="79" t="str">
        <f>INDEX('Crosswalk Particulates'!$B:$B,MATCH('2017 EPA Data'!A3561,'Crosswalk Particulates'!$A:$A,0))</f>
        <v>process-other-industry</v>
      </c>
      <c r="G3561" s="84">
        <f>INDEX('Crosswalk Particulates'!$E:$E,MATCH('2017 EPA Data'!$B3561,'Crosswalk Particulates'!$D:$D,0))</f>
        <v>0</v>
      </c>
      <c r="H3561" s="96">
        <f t="shared" si="55"/>
        <v>0</v>
      </c>
    </row>
    <row r="3562" spans="1:8" hidden="1">
      <c r="A3562" s="73" t="s">
        <v>2559</v>
      </c>
      <c r="B3562" s="73" t="s">
        <v>2676</v>
      </c>
      <c r="C3562" s="73" t="s">
        <v>2517</v>
      </c>
      <c r="D3562" s="86">
        <v>85.124000312000007</v>
      </c>
      <c r="E3562" s="73" t="s">
        <v>2518</v>
      </c>
      <c r="F3562" s="79" t="str">
        <f>INDEX('Crosswalk Particulates'!$B:$B,MATCH('2017 EPA Data'!A3562,'Crosswalk Particulates'!$A:$A,0))</f>
        <v>process-waste-industry</v>
      </c>
      <c r="G3562" s="84">
        <f>INDEX('Crosswalk Particulates'!$E:$E,MATCH('2017 EPA Data'!$B3562,'Crosswalk Particulates'!$D:$D,0))</f>
        <v>0</v>
      </c>
      <c r="H3562" s="96">
        <f t="shared" si="55"/>
        <v>0</v>
      </c>
    </row>
    <row r="3563" spans="1:8" hidden="1">
      <c r="A3563" s="73" t="s">
        <v>2608</v>
      </c>
      <c r="B3563" s="73" t="s">
        <v>2673</v>
      </c>
      <c r="C3563" s="73" t="s">
        <v>2517</v>
      </c>
      <c r="D3563" s="86">
        <v>84.525242579999997</v>
      </c>
      <c r="E3563" s="73" t="s">
        <v>2518</v>
      </c>
      <c r="F3563" s="79" t="str">
        <f>INDEX('Crosswalk Particulates'!$B:$B,MATCH('2017 EPA Data'!A3563,'Crosswalk Particulates'!$A:$A,0))</f>
        <v>Electricity Sector</v>
      </c>
      <c r="G3563" s="84">
        <f>INDEX('Crosswalk Particulates'!$E:$E,MATCH('2017 EPA Data'!$B3563,'Crosswalk Particulates'!$D:$D,0))</f>
        <v>0</v>
      </c>
      <c r="H3563" s="96">
        <f t="shared" si="55"/>
        <v>0</v>
      </c>
    </row>
    <row r="3564" spans="1:8" hidden="1">
      <c r="A3564" s="73" t="s">
        <v>2559</v>
      </c>
      <c r="B3564" s="73" t="s">
        <v>2660</v>
      </c>
      <c r="C3564" s="73" t="s">
        <v>2517</v>
      </c>
      <c r="D3564" s="86">
        <v>84.325429999999997</v>
      </c>
      <c r="E3564" s="73" t="s">
        <v>2518</v>
      </c>
      <c r="F3564" s="79" t="str">
        <f>INDEX('Crosswalk Particulates'!$B:$B,MATCH('2017 EPA Data'!A3564,'Crosswalk Particulates'!$A:$A,0))</f>
        <v>process-waste-industry</v>
      </c>
      <c r="G3564" s="84">
        <f>INDEX('Crosswalk Particulates'!$E:$E,MATCH('2017 EPA Data'!$B3564,'Crosswalk Particulates'!$D:$D,0))</f>
        <v>0</v>
      </c>
      <c r="H3564" s="96">
        <f t="shared" si="55"/>
        <v>0</v>
      </c>
    </row>
    <row r="3565" spans="1:8" hidden="1">
      <c r="A3565" s="73" t="s">
        <v>2607</v>
      </c>
      <c r="B3565" s="73" t="s">
        <v>2621</v>
      </c>
      <c r="C3565" s="73" t="s">
        <v>2517</v>
      </c>
      <c r="D3565" s="86">
        <v>84.236596096</v>
      </c>
      <c r="E3565" s="73" t="s">
        <v>2518</v>
      </c>
      <c r="F3565" s="79" t="str">
        <f>INDEX('Crosswalk Particulates'!$B:$B,MATCH('2017 EPA Data'!A3565,'Crosswalk Particulates'!$A:$A,0))</f>
        <v>process-cement-industry</v>
      </c>
      <c r="G3565" s="84">
        <f>INDEX('Crosswalk Particulates'!$E:$E,MATCH('2017 EPA Data'!$B3565,'Crosswalk Particulates'!$D:$D,0))</f>
        <v>0</v>
      </c>
      <c r="H3565" s="96">
        <f t="shared" si="55"/>
        <v>0</v>
      </c>
    </row>
    <row r="3566" spans="1:8" hidden="1">
      <c r="A3566" s="73" t="s">
        <v>2619</v>
      </c>
      <c r="B3566" s="73" t="s">
        <v>2673</v>
      </c>
      <c r="C3566" s="73" t="s">
        <v>2517</v>
      </c>
      <c r="D3566" s="86">
        <v>84</v>
      </c>
      <c r="E3566" s="73" t="s">
        <v>2518</v>
      </c>
      <c r="F3566" s="79" t="str">
        <f>INDEX('Crosswalk Particulates'!$B:$B,MATCH('2017 EPA Data'!A3566,'Crosswalk Particulates'!$A:$A,0))</f>
        <v>process-iron and steel-industry</v>
      </c>
      <c r="G3566" s="84">
        <f>INDEX('Crosswalk Particulates'!$E:$E,MATCH('2017 EPA Data'!$B3566,'Crosswalk Particulates'!$D:$D,0))</f>
        <v>0</v>
      </c>
      <c r="H3566" s="96">
        <f t="shared" si="55"/>
        <v>0</v>
      </c>
    </row>
    <row r="3567" spans="1:8" hidden="1">
      <c r="A3567" s="73" t="s">
        <v>2627</v>
      </c>
      <c r="B3567" s="73" t="s">
        <v>2732</v>
      </c>
      <c r="D3567" s="86">
        <v>83.574703163807996</v>
      </c>
      <c r="E3567" s="73" t="s">
        <v>2522</v>
      </c>
      <c r="F3567" s="79" t="str">
        <f>INDEX('Crosswalk Particulates'!$B:$B,MATCH('2017 EPA Data'!A3567,'Crosswalk Particulates'!$A:$A,0))</f>
        <v>Other-EPA</v>
      </c>
      <c r="G3567" s="84">
        <f>INDEX('Crosswalk Particulates'!$E:$E,MATCH('2017 EPA Data'!$B3567,'Crosswalk Particulates'!$D:$D,0))</f>
        <v>0</v>
      </c>
      <c r="H3567" s="96">
        <f t="shared" si="55"/>
        <v>75817785.526583269</v>
      </c>
    </row>
    <row r="3568" spans="1:8" hidden="1">
      <c r="A3568" s="73" t="s">
        <v>2555</v>
      </c>
      <c r="B3568" s="73" t="s">
        <v>2560</v>
      </c>
      <c r="C3568" s="73" t="s">
        <v>2557</v>
      </c>
      <c r="D3568" s="86">
        <v>83.492778599999994</v>
      </c>
      <c r="E3568" s="73" t="s">
        <v>2522</v>
      </c>
      <c r="F3568" s="79" t="str">
        <f>INDEX('Crosswalk Particulates'!$B:$B,MATCH('2017 EPA Data'!A3568,'Crosswalk Particulates'!$A:$A,0))</f>
        <v>process-other-industry</v>
      </c>
      <c r="G3568" s="84" t="str">
        <f>INDEX('Crosswalk Particulates'!$E:$E,MATCH('2017 EPA Data'!$B3568,'Crosswalk Particulates'!$D:$D,0))</f>
        <v>CO</v>
      </c>
      <c r="H3568" s="96">
        <f t="shared" si="55"/>
        <v>75743464.72407943</v>
      </c>
    </row>
    <row r="3569" spans="1:8" hidden="1">
      <c r="A3569" s="73" t="s">
        <v>2592</v>
      </c>
      <c r="B3569" s="73" t="s">
        <v>2814</v>
      </c>
      <c r="C3569" s="73" t="s">
        <v>2517</v>
      </c>
      <c r="D3569" s="86">
        <v>83.38</v>
      </c>
      <c r="E3569" s="73" t="s">
        <v>2518</v>
      </c>
      <c r="F3569" s="79" t="str">
        <f>INDEX('Crosswalk Particulates'!$B:$B,MATCH('2017 EPA Data'!A3569,'Crosswalk Particulates'!$A:$A,0))</f>
        <v>process-ngps-industry</v>
      </c>
      <c r="G3569" s="84">
        <f>INDEX('Crosswalk Particulates'!$E:$E,MATCH('2017 EPA Data'!$B3569,'Crosswalk Particulates'!$D:$D,0))</f>
        <v>0</v>
      </c>
      <c r="H3569" s="96">
        <f t="shared" si="55"/>
        <v>0</v>
      </c>
    </row>
    <row r="3570" spans="1:8" hidden="1">
      <c r="A3570" s="73" t="s">
        <v>2619</v>
      </c>
      <c r="B3570" s="73" t="s">
        <v>2697</v>
      </c>
      <c r="C3570" s="73" t="s">
        <v>2517</v>
      </c>
      <c r="D3570" s="86">
        <v>83.028019999999998</v>
      </c>
      <c r="E3570" s="73" t="s">
        <v>2518</v>
      </c>
      <c r="F3570" s="79" t="str">
        <f>INDEX('Crosswalk Particulates'!$B:$B,MATCH('2017 EPA Data'!A3570,'Crosswalk Particulates'!$A:$A,0))</f>
        <v>process-iron and steel-industry</v>
      </c>
      <c r="G3570" s="84">
        <f>INDEX('Crosswalk Particulates'!$E:$E,MATCH('2017 EPA Data'!$B3570,'Crosswalk Particulates'!$D:$D,0))</f>
        <v>0</v>
      </c>
      <c r="H3570" s="96">
        <f t="shared" si="55"/>
        <v>0</v>
      </c>
    </row>
    <row r="3571" spans="1:8" hidden="1">
      <c r="A3571" s="73" t="s">
        <v>2723</v>
      </c>
      <c r="B3571" s="73" t="s">
        <v>2634</v>
      </c>
      <c r="D3571" s="86">
        <v>82.745193320753813</v>
      </c>
      <c r="E3571" s="73" t="s">
        <v>2522</v>
      </c>
      <c r="F3571" s="79" t="str">
        <f>INDEX('Crosswalk Particulates'!$B:$B,MATCH('2017 EPA Data'!A3571,'Crosswalk Particulates'!$A:$A,0))</f>
        <v>Residential Buildings Sector</v>
      </c>
      <c r="G3571" s="84" t="str">
        <f>INDEX('Crosswalk Particulates'!$E:$E,MATCH('2017 EPA Data'!$B3571,'Crosswalk Particulates'!$D:$D,0))</f>
        <v>OC</v>
      </c>
      <c r="H3571" s="96">
        <f t="shared" si="55"/>
        <v>75065265.960350379</v>
      </c>
    </row>
    <row r="3572" spans="1:8" hidden="1">
      <c r="A3572" s="73" t="s">
        <v>2592</v>
      </c>
      <c r="B3572" s="73" t="s">
        <v>2815</v>
      </c>
      <c r="C3572" s="73" t="s">
        <v>2517</v>
      </c>
      <c r="D3572" s="86">
        <v>82.38</v>
      </c>
      <c r="E3572" s="73" t="s">
        <v>2518</v>
      </c>
      <c r="F3572" s="79" t="str">
        <f>INDEX('Crosswalk Particulates'!$B:$B,MATCH('2017 EPA Data'!A3572,'Crosswalk Particulates'!$A:$A,0))</f>
        <v>process-ngps-industry</v>
      </c>
      <c r="G3572" s="84">
        <f>INDEX('Crosswalk Particulates'!$E:$E,MATCH('2017 EPA Data'!$B3572,'Crosswalk Particulates'!$D:$D,0))</f>
        <v>0</v>
      </c>
      <c r="H3572" s="96">
        <f t="shared" si="55"/>
        <v>0</v>
      </c>
    </row>
    <row r="3573" spans="1:8" hidden="1">
      <c r="A3573" s="73" t="s">
        <v>2608</v>
      </c>
      <c r="B3573" s="73" t="s">
        <v>2701</v>
      </c>
      <c r="C3573" s="73" t="s">
        <v>2517</v>
      </c>
      <c r="D3573" s="86">
        <v>82.356774000000001</v>
      </c>
      <c r="E3573" s="73" t="s">
        <v>2518</v>
      </c>
      <c r="F3573" s="79" t="str">
        <f>INDEX('Crosswalk Particulates'!$B:$B,MATCH('2017 EPA Data'!A3573,'Crosswalk Particulates'!$A:$A,0))</f>
        <v>Electricity Sector</v>
      </c>
      <c r="G3573" s="84">
        <f>INDEX('Crosswalk Particulates'!$E:$E,MATCH('2017 EPA Data'!$B3573,'Crosswalk Particulates'!$D:$D,0))</f>
        <v>0</v>
      </c>
      <c r="H3573" s="96">
        <f t="shared" si="55"/>
        <v>0</v>
      </c>
    </row>
    <row r="3574" spans="1:8" hidden="1">
      <c r="A3574" s="73" t="s">
        <v>2632</v>
      </c>
      <c r="B3574" s="73" t="s">
        <v>2742</v>
      </c>
      <c r="C3574" s="73" t="s">
        <v>2517</v>
      </c>
      <c r="D3574" s="86">
        <v>82</v>
      </c>
      <c r="E3574" s="73" t="s">
        <v>2518</v>
      </c>
      <c r="F3574" s="79" t="str">
        <f>INDEX('Crosswalk Particulates'!$B:$B,MATCH('2017 EPA Data'!A3574,'Crosswalk Particulates'!$A:$A,0))</f>
        <v>industry-fuel-other</v>
      </c>
      <c r="G3574" s="84">
        <f>INDEX('Crosswalk Particulates'!$E:$E,MATCH('2017 EPA Data'!$B3574,'Crosswalk Particulates'!$D:$D,0))</f>
        <v>0</v>
      </c>
      <c r="H3574" s="96">
        <f t="shared" si="55"/>
        <v>0</v>
      </c>
    </row>
    <row r="3575" spans="1:8" hidden="1">
      <c r="A3575" s="73" t="s">
        <v>2629</v>
      </c>
      <c r="B3575" s="73" t="s">
        <v>2611</v>
      </c>
      <c r="C3575" s="73" t="s">
        <v>2517</v>
      </c>
      <c r="D3575" s="86">
        <v>81.532290000000003</v>
      </c>
      <c r="E3575" s="73" t="s">
        <v>2518</v>
      </c>
      <c r="F3575" s="79" t="str">
        <f>INDEX('Crosswalk Particulates'!$B:$B,MATCH('2017 EPA Data'!A3575,'Crosswalk Particulates'!$A:$A,0))</f>
        <v>industry-fuel-oil</v>
      </c>
      <c r="G3575" s="84">
        <f>INDEX('Crosswalk Particulates'!$E:$E,MATCH('2017 EPA Data'!$B3575,'Crosswalk Particulates'!$D:$D,0))</f>
        <v>0</v>
      </c>
      <c r="H3575" s="96">
        <f t="shared" si="55"/>
        <v>0</v>
      </c>
    </row>
    <row r="3576" spans="1:8" hidden="1">
      <c r="A3576" s="73" t="s">
        <v>2586</v>
      </c>
      <c r="B3576" s="73" t="s">
        <v>2707</v>
      </c>
      <c r="C3576" s="73" t="s">
        <v>2517</v>
      </c>
      <c r="D3576" s="86">
        <v>81.400000000000006</v>
      </c>
      <c r="E3576" s="73" t="s">
        <v>2518</v>
      </c>
      <c r="F3576" s="79" t="str">
        <f>INDEX('Crosswalk Particulates'!$B:$B,MATCH('2017 EPA Data'!A3576,'Crosswalk Particulates'!$A:$A,0))</f>
        <v>process-other-industry</v>
      </c>
      <c r="G3576" s="84">
        <f>INDEX('Crosswalk Particulates'!$E:$E,MATCH('2017 EPA Data'!$B3576,'Crosswalk Particulates'!$D:$D,0))</f>
        <v>0</v>
      </c>
      <c r="H3576" s="96">
        <f t="shared" si="55"/>
        <v>0</v>
      </c>
    </row>
    <row r="3577" spans="1:8" hidden="1">
      <c r="A3577" s="73" t="s">
        <v>2629</v>
      </c>
      <c r="B3577" s="73" t="s">
        <v>2766</v>
      </c>
      <c r="C3577" s="73" t="s">
        <v>2517</v>
      </c>
      <c r="D3577" s="86">
        <v>80.733320000000006</v>
      </c>
      <c r="E3577" s="73" t="s">
        <v>2518</v>
      </c>
      <c r="F3577" s="79" t="str">
        <f>INDEX('Crosswalk Particulates'!$B:$B,MATCH('2017 EPA Data'!A3577,'Crosswalk Particulates'!$A:$A,0))</f>
        <v>industry-fuel-oil</v>
      </c>
      <c r="G3577" s="84">
        <f>INDEX('Crosswalk Particulates'!$E:$E,MATCH('2017 EPA Data'!$B3577,'Crosswalk Particulates'!$D:$D,0))</f>
        <v>0</v>
      </c>
      <c r="H3577" s="96">
        <f t="shared" si="55"/>
        <v>0</v>
      </c>
    </row>
    <row r="3578" spans="1:8" hidden="1">
      <c r="A3578" s="73" t="s">
        <v>2538</v>
      </c>
      <c r="B3578" s="73" t="s">
        <v>2743</v>
      </c>
      <c r="C3578" s="73" t="s">
        <v>2517</v>
      </c>
      <c r="D3578" s="86">
        <v>80.477999999999994</v>
      </c>
      <c r="E3578" s="73" t="s">
        <v>2518</v>
      </c>
      <c r="F3578" s="79" t="str">
        <f>INDEX('Crosswalk Particulates'!$B:$B,MATCH('2017 EPA Data'!A3578,'Crosswalk Particulates'!$A:$A,0))</f>
        <v>process-other-industry</v>
      </c>
      <c r="G3578" s="84">
        <f>INDEX('Crosswalk Particulates'!$E:$E,MATCH('2017 EPA Data'!$B3578,'Crosswalk Particulates'!$D:$D,0))</f>
        <v>0</v>
      </c>
      <c r="H3578" s="96">
        <f t="shared" si="55"/>
        <v>0</v>
      </c>
    </row>
    <row r="3579" spans="1:8" hidden="1">
      <c r="A3579" s="73" t="s">
        <v>2592</v>
      </c>
      <c r="B3579" s="73" t="s">
        <v>2736</v>
      </c>
      <c r="C3579" s="73" t="s">
        <v>2517</v>
      </c>
      <c r="D3579" s="86">
        <v>80.285692999999995</v>
      </c>
      <c r="E3579" s="73" t="s">
        <v>2518</v>
      </c>
      <c r="F3579" s="79" t="str">
        <f>INDEX('Crosswalk Particulates'!$B:$B,MATCH('2017 EPA Data'!A3579,'Crosswalk Particulates'!$A:$A,0))</f>
        <v>process-ngps-industry</v>
      </c>
      <c r="G3579" s="84">
        <f>INDEX('Crosswalk Particulates'!$E:$E,MATCH('2017 EPA Data'!$B3579,'Crosswalk Particulates'!$D:$D,0))</f>
        <v>0</v>
      </c>
      <c r="H3579" s="96">
        <f t="shared" si="55"/>
        <v>0</v>
      </c>
    </row>
    <row r="3580" spans="1:8" hidden="1">
      <c r="A3580" s="73" t="s">
        <v>2608</v>
      </c>
      <c r="B3580" s="73" t="s">
        <v>2642</v>
      </c>
      <c r="C3580" s="73" t="s">
        <v>2517</v>
      </c>
      <c r="D3580" s="86">
        <v>80.026813942999993</v>
      </c>
      <c r="E3580" s="73" t="s">
        <v>2518</v>
      </c>
      <c r="F3580" s="79" t="str">
        <f>INDEX('Crosswalk Particulates'!$B:$B,MATCH('2017 EPA Data'!A3580,'Crosswalk Particulates'!$A:$A,0))</f>
        <v>Electricity Sector</v>
      </c>
      <c r="G3580" s="84">
        <f>INDEX('Crosswalk Particulates'!$E:$E,MATCH('2017 EPA Data'!$B3580,'Crosswalk Particulates'!$D:$D,0))</f>
        <v>0</v>
      </c>
      <c r="H3580" s="96">
        <f t="shared" si="55"/>
        <v>0</v>
      </c>
    </row>
    <row r="3581" spans="1:8" hidden="1">
      <c r="A3581" s="73" t="s">
        <v>2595</v>
      </c>
      <c r="B3581" s="73" t="s">
        <v>2577</v>
      </c>
      <c r="C3581" s="73" t="s">
        <v>2517</v>
      </c>
      <c r="D3581" s="86">
        <v>79.825218968399994</v>
      </c>
      <c r="E3581" s="73" t="s">
        <v>2518</v>
      </c>
      <c r="F3581" s="79" t="str">
        <f>INDEX('Crosswalk Particulates'!$B:$B,MATCH('2017 EPA Data'!A3581,'Crosswalk Particulates'!$A:$A,0))</f>
        <v>process-other-industry</v>
      </c>
      <c r="G3581" s="84">
        <f>INDEX('Crosswalk Particulates'!$E:$E,MATCH('2017 EPA Data'!$B3581,'Crosswalk Particulates'!$D:$D,0))</f>
        <v>0</v>
      </c>
      <c r="H3581" s="96">
        <f t="shared" si="55"/>
        <v>0</v>
      </c>
    </row>
    <row r="3582" spans="1:8" hidden="1">
      <c r="A3582" s="73" t="s">
        <v>2519</v>
      </c>
      <c r="B3582" s="73" t="s">
        <v>2803</v>
      </c>
      <c r="C3582" s="73" t="s">
        <v>2517</v>
      </c>
      <c r="D3582" s="86">
        <v>79</v>
      </c>
      <c r="E3582" s="73" t="s">
        <v>2518</v>
      </c>
      <c r="F3582" s="79" t="str">
        <f>INDEX('Crosswalk Particulates'!$B:$B,MATCH('2017 EPA Data'!A3582,'Crosswalk Particulates'!$A:$A,0))</f>
        <v>process-other-industry</v>
      </c>
      <c r="G3582" s="84">
        <f>INDEX('Crosswalk Particulates'!$E:$E,MATCH('2017 EPA Data'!$B3582,'Crosswalk Particulates'!$D:$D,0))</f>
        <v>0</v>
      </c>
      <c r="H3582" s="96">
        <f t="shared" si="55"/>
        <v>0</v>
      </c>
    </row>
    <row r="3583" spans="1:8" hidden="1">
      <c r="A3583" s="73" t="s">
        <v>2669</v>
      </c>
      <c r="B3583" s="73" t="s">
        <v>2661</v>
      </c>
      <c r="C3583" s="73" t="s">
        <v>2517</v>
      </c>
      <c r="D3583" s="86">
        <v>78.899879396000003</v>
      </c>
      <c r="E3583" s="73" t="s">
        <v>2518</v>
      </c>
      <c r="F3583" s="79" t="str">
        <f>INDEX('Crosswalk Particulates'!$B:$B,MATCH('2017 EPA Data'!A3583,'Crosswalk Particulates'!$A:$A,0))</f>
        <v>Commercial Buildings Sector</v>
      </c>
      <c r="G3583" s="84">
        <f>INDEX('Crosswalk Particulates'!$E:$E,MATCH('2017 EPA Data'!$B3583,'Crosswalk Particulates'!$D:$D,0))</f>
        <v>0</v>
      </c>
      <c r="H3583" s="96">
        <f t="shared" si="55"/>
        <v>0</v>
      </c>
    </row>
    <row r="3584" spans="1:8" hidden="1">
      <c r="A3584" s="73" t="s">
        <v>2649</v>
      </c>
      <c r="B3584" s="73" t="s">
        <v>2673</v>
      </c>
      <c r="C3584" s="73" t="s">
        <v>2517</v>
      </c>
      <c r="D3584" s="86">
        <v>78.81</v>
      </c>
      <c r="E3584" s="73" t="s">
        <v>2518</v>
      </c>
      <c r="F3584" s="79" t="str">
        <f>INDEX('Crosswalk Particulates'!$B:$B,MATCH('2017 EPA Data'!A3584,'Crosswalk Particulates'!$A:$A,0))</f>
        <v>Electricity Sector</v>
      </c>
      <c r="G3584" s="84">
        <f>INDEX('Crosswalk Particulates'!$E:$E,MATCH('2017 EPA Data'!$B3584,'Crosswalk Particulates'!$D:$D,0))</f>
        <v>0</v>
      </c>
      <c r="H3584" s="96">
        <f t="shared" si="55"/>
        <v>0</v>
      </c>
    </row>
    <row r="3585" spans="1:8" hidden="1">
      <c r="A3585" s="73" t="s">
        <v>2554</v>
      </c>
      <c r="B3585" s="73" t="s">
        <v>2685</v>
      </c>
      <c r="C3585" s="73" t="s">
        <v>2517</v>
      </c>
      <c r="D3585" s="86">
        <v>78.654151737183966</v>
      </c>
      <c r="E3585" s="73" t="s">
        <v>2518</v>
      </c>
      <c r="F3585" s="79" t="str">
        <f>INDEX('Crosswalk Particulates'!$B:$B,MATCH('2017 EPA Data'!A3585,'Crosswalk Particulates'!$A:$A,0))</f>
        <v>Transportation Sector</v>
      </c>
      <c r="G3585" s="84">
        <f>INDEX('Crosswalk Particulates'!$E:$E,MATCH('2017 EPA Data'!$B3585,'Crosswalk Particulates'!$D:$D,0))</f>
        <v>0</v>
      </c>
      <c r="H3585" s="96">
        <f t="shared" si="55"/>
        <v>0</v>
      </c>
    </row>
    <row r="3586" spans="1:8" hidden="1">
      <c r="A3586" s="73" t="s">
        <v>2563</v>
      </c>
      <c r="B3586" s="73" t="s">
        <v>2621</v>
      </c>
      <c r="C3586" s="73" t="s">
        <v>2517</v>
      </c>
      <c r="D3586" s="86">
        <v>77.809000384333103</v>
      </c>
      <c r="E3586" s="73" t="s">
        <v>2518</v>
      </c>
      <c r="F3586" s="79" t="str">
        <f>INDEX('Crosswalk Particulates'!$B:$B,MATCH('2017 EPA Data'!A3586,'Crosswalk Particulates'!$A:$A,0))</f>
        <v>Other-EPA</v>
      </c>
      <c r="G3586" s="84">
        <f>INDEX('Crosswalk Particulates'!$E:$E,MATCH('2017 EPA Data'!$B3586,'Crosswalk Particulates'!$D:$D,0))</f>
        <v>0</v>
      </c>
      <c r="H3586" s="96">
        <f t="shared" si="55"/>
        <v>0</v>
      </c>
    </row>
    <row r="3587" spans="1:8" hidden="1">
      <c r="A3587" s="73" t="s">
        <v>2619</v>
      </c>
      <c r="B3587" s="73" t="s">
        <v>2611</v>
      </c>
      <c r="C3587" s="73" t="s">
        <v>2517</v>
      </c>
      <c r="D3587" s="86">
        <v>77.760599999999997</v>
      </c>
      <c r="E3587" s="73" t="s">
        <v>2518</v>
      </c>
      <c r="F3587" s="79" t="str">
        <f>INDEX('Crosswalk Particulates'!$B:$B,MATCH('2017 EPA Data'!A3587,'Crosswalk Particulates'!$A:$A,0))</f>
        <v>process-iron and steel-industry</v>
      </c>
      <c r="G3587" s="84">
        <f>INDEX('Crosswalk Particulates'!$E:$E,MATCH('2017 EPA Data'!$B3587,'Crosswalk Particulates'!$D:$D,0))</f>
        <v>0</v>
      </c>
      <c r="H3587" s="96">
        <f t="shared" si="55"/>
        <v>0</v>
      </c>
    </row>
    <row r="3588" spans="1:8" hidden="1">
      <c r="A3588" s="73" t="s">
        <v>2553</v>
      </c>
      <c r="B3588" s="73" t="s">
        <v>2713</v>
      </c>
      <c r="C3588" s="73" t="s">
        <v>2517</v>
      </c>
      <c r="D3588" s="86">
        <v>77.705820000000003</v>
      </c>
      <c r="E3588" s="73" t="s">
        <v>2518</v>
      </c>
      <c r="F3588" s="79" t="str">
        <f>INDEX('Crosswalk Particulates'!$B:$B,MATCH('2017 EPA Data'!A3588,'Crosswalk Particulates'!$A:$A,0))</f>
        <v>process-other-industry</v>
      </c>
      <c r="G3588" s="84">
        <f>INDEX('Crosswalk Particulates'!$E:$E,MATCH('2017 EPA Data'!$B3588,'Crosswalk Particulates'!$D:$D,0))</f>
        <v>0</v>
      </c>
      <c r="H3588" s="96">
        <f t="shared" ref="H3588:H3651" si="56">IF(E3588="TON",D3588/metricton_to_shortton,0)*10^6</f>
        <v>0</v>
      </c>
    </row>
    <row r="3589" spans="1:8" hidden="1">
      <c r="A3589" s="73" t="s">
        <v>2592</v>
      </c>
      <c r="B3589" s="73" t="s">
        <v>2626</v>
      </c>
      <c r="C3589" s="73" t="s">
        <v>2517</v>
      </c>
      <c r="D3589" s="86">
        <v>77.6659813307364</v>
      </c>
      <c r="E3589" s="73" t="s">
        <v>2518</v>
      </c>
      <c r="F3589" s="79" t="str">
        <f>INDEX('Crosswalk Particulates'!$B:$B,MATCH('2017 EPA Data'!A3589,'Crosswalk Particulates'!$A:$A,0))</f>
        <v>process-ngps-industry</v>
      </c>
      <c r="G3589" s="84">
        <f>INDEX('Crosswalk Particulates'!$E:$E,MATCH('2017 EPA Data'!$B3589,'Crosswalk Particulates'!$D:$D,0))</f>
        <v>0</v>
      </c>
      <c r="H3589" s="96">
        <f t="shared" si="56"/>
        <v>0</v>
      </c>
    </row>
    <row r="3590" spans="1:8" hidden="1">
      <c r="A3590" s="73" t="s">
        <v>2559</v>
      </c>
      <c r="B3590" s="73" t="s">
        <v>2777</v>
      </c>
      <c r="C3590" s="73" t="s">
        <v>2517</v>
      </c>
      <c r="D3590" s="86">
        <v>77.521500055699619</v>
      </c>
      <c r="E3590" s="73" t="s">
        <v>2518</v>
      </c>
      <c r="F3590" s="79" t="str">
        <f>INDEX('Crosswalk Particulates'!$B:$B,MATCH('2017 EPA Data'!A3590,'Crosswalk Particulates'!$A:$A,0))</f>
        <v>process-waste-industry</v>
      </c>
      <c r="G3590" s="84">
        <f>INDEX('Crosswalk Particulates'!$E:$E,MATCH('2017 EPA Data'!$B3590,'Crosswalk Particulates'!$D:$D,0))</f>
        <v>0</v>
      </c>
      <c r="H3590" s="96">
        <f t="shared" si="56"/>
        <v>0</v>
      </c>
    </row>
    <row r="3591" spans="1:8" hidden="1">
      <c r="A3591" s="73" t="s">
        <v>2559</v>
      </c>
      <c r="B3591" s="73" t="s">
        <v>2749</v>
      </c>
      <c r="C3591" s="73" t="s">
        <v>2517</v>
      </c>
      <c r="D3591" s="86">
        <v>77.478532000000001</v>
      </c>
      <c r="E3591" s="73" t="s">
        <v>2518</v>
      </c>
      <c r="F3591" s="79" t="str">
        <f>INDEX('Crosswalk Particulates'!$B:$B,MATCH('2017 EPA Data'!A3591,'Crosswalk Particulates'!$A:$A,0))</f>
        <v>process-waste-industry</v>
      </c>
      <c r="G3591" s="84">
        <f>INDEX('Crosswalk Particulates'!$E:$E,MATCH('2017 EPA Data'!$B3591,'Crosswalk Particulates'!$D:$D,0))</f>
        <v>0</v>
      </c>
      <c r="H3591" s="96">
        <f t="shared" si="56"/>
        <v>0</v>
      </c>
    </row>
    <row r="3592" spans="1:8" hidden="1">
      <c r="A3592" s="73" t="s">
        <v>2582</v>
      </c>
      <c r="B3592" s="73" t="s">
        <v>2661</v>
      </c>
      <c r="C3592" s="73" t="s">
        <v>2517</v>
      </c>
      <c r="D3592" s="86">
        <v>77.407373108000002</v>
      </c>
      <c r="E3592" s="73" t="s">
        <v>2518</v>
      </c>
      <c r="F3592" s="79" t="str">
        <f>INDEX('Crosswalk Particulates'!$B:$B,MATCH('2017 EPA Data'!A3592,'Crosswalk Particulates'!$A:$A,0))</f>
        <v>Commercial Buildings Sector</v>
      </c>
      <c r="G3592" s="84">
        <f>INDEX('Crosswalk Particulates'!$E:$E,MATCH('2017 EPA Data'!$B3592,'Crosswalk Particulates'!$D:$D,0))</f>
        <v>0</v>
      </c>
      <c r="H3592" s="96">
        <f t="shared" si="56"/>
        <v>0</v>
      </c>
    </row>
    <row r="3593" spans="1:8" hidden="1">
      <c r="A3593" s="73" t="s">
        <v>2607</v>
      </c>
      <c r="B3593" s="73" t="s">
        <v>2717</v>
      </c>
      <c r="C3593" s="73" t="s">
        <v>2517</v>
      </c>
      <c r="D3593" s="86">
        <v>76.875460000000004</v>
      </c>
      <c r="E3593" s="73" t="s">
        <v>2518</v>
      </c>
      <c r="F3593" s="79" t="str">
        <f>INDEX('Crosswalk Particulates'!$B:$B,MATCH('2017 EPA Data'!A3593,'Crosswalk Particulates'!$A:$A,0))</f>
        <v>process-cement-industry</v>
      </c>
      <c r="G3593" s="84">
        <f>INDEX('Crosswalk Particulates'!$E:$E,MATCH('2017 EPA Data'!$B3593,'Crosswalk Particulates'!$D:$D,0))</f>
        <v>0</v>
      </c>
      <c r="H3593" s="96">
        <f t="shared" si="56"/>
        <v>0</v>
      </c>
    </row>
    <row r="3594" spans="1:8" hidden="1">
      <c r="A3594" s="73" t="s">
        <v>2569</v>
      </c>
      <c r="B3594" s="73" t="s">
        <v>2675</v>
      </c>
      <c r="C3594" s="73" t="s">
        <v>2517</v>
      </c>
      <c r="D3594" s="86">
        <v>76.398118286045843</v>
      </c>
      <c r="E3594" s="73" t="s">
        <v>2518</v>
      </c>
      <c r="F3594" s="79" t="str">
        <f>INDEX('Crosswalk Particulates'!$B:$B,MATCH('2017 EPA Data'!A3594,'Crosswalk Particulates'!$A:$A,0))</f>
        <v>Transportation Sector</v>
      </c>
      <c r="G3594" s="84">
        <f>INDEX('Crosswalk Particulates'!$E:$E,MATCH('2017 EPA Data'!$B3594,'Crosswalk Particulates'!$D:$D,0))</f>
        <v>0</v>
      </c>
      <c r="H3594" s="96">
        <f t="shared" si="56"/>
        <v>0</v>
      </c>
    </row>
    <row r="3595" spans="1:8" hidden="1">
      <c r="A3595" s="73" t="s">
        <v>2607</v>
      </c>
      <c r="B3595" s="73" t="s">
        <v>2662</v>
      </c>
      <c r="C3595" s="73" t="s">
        <v>2517</v>
      </c>
      <c r="D3595" s="86">
        <v>76.301220999999998</v>
      </c>
      <c r="E3595" s="73" t="s">
        <v>2518</v>
      </c>
      <c r="F3595" s="79" t="str">
        <f>INDEX('Crosswalk Particulates'!$B:$B,MATCH('2017 EPA Data'!A3595,'Crosswalk Particulates'!$A:$A,0))</f>
        <v>process-cement-industry</v>
      </c>
      <c r="G3595" s="84">
        <f>INDEX('Crosswalk Particulates'!$E:$E,MATCH('2017 EPA Data'!$B3595,'Crosswalk Particulates'!$D:$D,0))</f>
        <v>0</v>
      </c>
      <c r="H3595" s="96">
        <f t="shared" si="56"/>
        <v>0</v>
      </c>
    </row>
    <row r="3596" spans="1:8" hidden="1">
      <c r="A3596" s="73" t="s">
        <v>2582</v>
      </c>
      <c r="B3596" s="73" t="s">
        <v>2614</v>
      </c>
      <c r="C3596" s="73" t="s">
        <v>2517</v>
      </c>
      <c r="D3596" s="86">
        <v>76.292474608624033</v>
      </c>
      <c r="E3596" s="73" t="s">
        <v>2518</v>
      </c>
      <c r="F3596" s="79" t="str">
        <f>INDEX('Crosswalk Particulates'!$B:$B,MATCH('2017 EPA Data'!A3596,'Crosswalk Particulates'!$A:$A,0))</f>
        <v>Commercial Buildings Sector</v>
      </c>
      <c r="G3596" s="84">
        <f>INDEX('Crosswalk Particulates'!$E:$E,MATCH('2017 EPA Data'!$B3596,'Crosswalk Particulates'!$D:$D,0))</f>
        <v>0</v>
      </c>
      <c r="H3596" s="96">
        <f t="shared" si="56"/>
        <v>0</v>
      </c>
    </row>
    <row r="3597" spans="1:8" hidden="1">
      <c r="A3597" s="73" t="s">
        <v>2596</v>
      </c>
      <c r="B3597" s="73" t="s">
        <v>2597</v>
      </c>
      <c r="C3597" s="73" t="s">
        <v>2521</v>
      </c>
      <c r="D3597" s="86">
        <v>76.114918404999997</v>
      </c>
      <c r="E3597" s="73" t="s">
        <v>2522</v>
      </c>
      <c r="F3597" s="79" t="str">
        <f>INDEX('Crosswalk Particulates'!$B:$B,MATCH('2017 EPA Data'!A3597,'Crosswalk Particulates'!$A:$A,0))</f>
        <v>industry-fuel-coal</v>
      </c>
      <c r="G3597" s="84" t="str">
        <f>INDEX('Crosswalk Particulates'!$E:$E,MATCH('2017 EPA Data'!$B3597,'Crosswalk Particulates'!$D:$D,0))</f>
        <v>CH4</v>
      </c>
      <c r="H3597" s="96">
        <f t="shared" si="56"/>
        <v>69050374.581560552</v>
      </c>
    </row>
    <row r="3598" spans="1:8" hidden="1">
      <c r="A3598" s="73" t="s">
        <v>2649</v>
      </c>
      <c r="B3598" s="73" t="s">
        <v>2698</v>
      </c>
      <c r="C3598" s="73" t="s">
        <v>2521</v>
      </c>
      <c r="D3598" s="86">
        <v>75.636524166330005</v>
      </c>
      <c r="E3598" s="73" t="s">
        <v>2522</v>
      </c>
      <c r="F3598" s="79" t="str">
        <f>INDEX('Crosswalk Particulates'!$B:$B,MATCH('2017 EPA Data'!A3598,'Crosswalk Particulates'!$A:$A,0))</f>
        <v>Electricity Sector</v>
      </c>
      <c r="G3598" s="84" t="str">
        <f>INDEX('Crosswalk Particulates'!$E:$E,MATCH('2017 EPA Data'!$B3598,'Crosswalk Particulates'!$D:$D,0))</f>
        <v>N2O</v>
      </c>
      <c r="H3598" s="96">
        <f t="shared" si="56"/>
        <v>68616382.112409413</v>
      </c>
    </row>
    <row r="3599" spans="1:8" hidden="1">
      <c r="A3599" s="73" t="s">
        <v>2553</v>
      </c>
      <c r="B3599" s="73" t="s">
        <v>2590</v>
      </c>
      <c r="C3599" s="73" t="s">
        <v>2557</v>
      </c>
      <c r="D3599" s="86">
        <v>75.393472245228807</v>
      </c>
      <c r="E3599" s="73" t="s">
        <v>2522</v>
      </c>
      <c r="F3599" s="79" t="str">
        <f>INDEX('Crosswalk Particulates'!$B:$B,MATCH('2017 EPA Data'!A3599,'Crosswalk Particulates'!$A:$A,0))</f>
        <v>process-other-industry</v>
      </c>
      <c r="G3599" s="84" t="str">
        <f>INDEX('Crosswalk Particulates'!$E:$E,MATCH('2017 EPA Data'!$B3599,'Crosswalk Particulates'!$D:$D,0))</f>
        <v>PM10</v>
      </c>
      <c r="H3599" s="96">
        <f t="shared" si="56"/>
        <v>68395888.856336981</v>
      </c>
    </row>
    <row r="3600" spans="1:8" hidden="1">
      <c r="A3600" s="73" t="s">
        <v>2582</v>
      </c>
      <c r="B3600" s="73" t="s">
        <v>2652</v>
      </c>
      <c r="C3600" s="73" t="s">
        <v>2517</v>
      </c>
      <c r="D3600" s="86">
        <v>74.869060386000001</v>
      </c>
      <c r="E3600" s="73" t="s">
        <v>2518</v>
      </c>
      <c r="F3600" s="79" t="str">
        <f>INDEX('Crosswalk Particulates'!$B:$B,MATCH('2017 EPA Data'!A3600,'Crosswalk Particulates'!$A:$A,0))</f>
        <v>Commercial Buildings Sector</v>
      </c>
      <c r="G3600" s="84">
        <f>INDEX('Crosswalk Particulates'!$E:$E,MATCH('2017 EPA Data'!$B3600,'Crosswalk Particulates'!$D:$D,0))</f>
        <v>0</v>
      </c>
      <c r="H3600" s="96">
        <f t="shared" si="56"/>
        <v>0</v>
      </c>
    </row>
    <row r="3601" spans="1:8" hidden="1">
      <c r="A3601" s="73" t="s">
        <v>2665</v>
      </c>
      <c r="B3601" s="73" t="s">
        <v>2720</v>
      </c>
      <c r="C3601" s="73" t="s">
        <v>2517</v>
      </c>
      <c r="D3601" s="86">
        <v>74.566098478894233</v>
      </c>
      <c r="E3601" s="73" t="s">
        <v>2518</v>
      </c>
      <c r="F3601" s="79" t="str">
        <f>INDEX('Crosswalk Particulates'!$B:$B,MATCH('2017 EPA Data'!A3601,'Crosswalk Particulates'!$A:$A,0))</f>
        <v>Commercial Buildings Sector</v>
      </c>
      <c r="G3601" s="84">
        <f>INDEX('Crosswalk Particulates'!$E:$E,MATCH('2017 EPA Data'!$B3601,'Crosswalk Particulates'!$D:$D,0))</f>
        <v>0</v>
      </c>
      <c r="H3601" s="96">
        <f t="shared" si="56"/>
        <v>0</v>
      </c>
    </row>
    <row r="3602" spans="1:8" hidden="1">
      <c r="A3602" s="73" t="s">
        <v>2546</v>
      </c>
      <c r="B3602" s="73" t="s">
        <v>2606</v>
      </c>
      <c r="C3602" s="73" t="s">
        <v>2517</v>
      </c>
      <c r="D3602" s="86">
        <v>74.243792999999997</v>
      </c>
      <c r="E3602" s="73" t="s">
        <v>2518</v>
      </c>
      <c r="F3602" s="79" t="str">
        <f>INDEX('Crosswalk Particulates'!$B:$B,MATCH('2017 EPA Data'!A3602,'Crosswalk Particulates'!$A:$A,0))</f>
        <v>process-other-industry</v>
      </c>
      <c r="G3602" s="84">
        <f>INDEX('Crosswalk Particulates'!$E:$E,MATCH('2017 EPA Data'!$B3602,'Crosswalk Particulates'!$D:$D,0))</f>
        <v>0</v>
      </c>
      <c r="H3602" s="96">
        <f t="shared" si="56"/>
        <v>0</v>
      </c>
    </row>
    <row r="3603" spans="1:8" hidden="1">
      <c r="A3603" s="73" t="s">
        <v>2600</v>
      </c>
      <c r="B3603" s="73" t="s">
        <v>2612</v>
      </c>
      <c r="C3603" s="73" t="s">
        <v>2517</v>
      </c>
      <c r="D3603" s="86">
        <v>74.168700000000001</v>
      </c>
      <c r="E3603" s="73" t="s">
        <v>2518</v>
      </c>
      <c r="F3603" s="79" t="str">
        <f>INDEX('Crosswalk Particulates'!$B:$B,MATCH('2017 EPA Data'!A3603,'Crosswalk Particulates'!$A:$A,0))</f>
        <v>industry-fuel-biomass</v>
      </c>
      <c r="G3603" s="84">
        <f>INDEX('Crosswalk Particulates'!$E:$E,MATCH('2017 EPA Data'!$B3603,'Crosswalk Particulates'!$D:$D,0))</f>
        <v>0</v>
      </c>
      <c r="H3603" s="96">
        <f t="shared" si="56"/>
        <v>0</v>
      </c>
    </row>
    <row r="3604" spans="1:8" hidden="1">
      <c r="A3604" s="73" t="s">
        <v>2600</v>
      </c>
      <c r="B3604" s="73" t="s">
        <v>2687</v>
      </c>
      <c r="C3604" s="73" t="s">
        <v>2517</v>
      </c>
      <c r="D3604" s="86">
        <v>74.167240000000007</v>
      </c>
      <c r="E3604" s="73" t="s">
        <v>2518</v>
      </c>
      <c r="F3604" s="79" t="str">
        <f>INDEX('Crosswalk Particulates'!$B:$B,MATCH('2017 EPA Data'!A3604,'Crosswalk Particulates'!$A:$A,0))</f>
        <v>industry-fuel-biomass</v>
      </c>
      <c r="G3604" s="84">
        <f>INDEX('Crosswalk Particulates'!$E:$E,MATCH('2017 EPA Data'!$B3604,'Crosswalk Particulates'!$D:$D,0))</f>
        <v>0</v>
      </c>
      <c r="H3604" s="96">
        <f t="shared" si="56"/>
        <v>0</v>
      </c>
    </row>
    <row r="3605" spans="1:8" hidden="1">
      <c r="A3605" s="73" t="s">
        <v>2592</v>
      </c>
      <c r="B3605" s="73" t="s">
        <v>2757</v>
      </c>
      <c r="C3605" s="73" t="s">
        <v>2517</v>
      </c>
      <c r="D3605" s="86">
        <v>74.157820884239996</v>
      </c>
      <c r="E3605" s="73" t="s">
        <v>2518</v>
      </c>
      <c r="F3605" s="79" t="str">
        <f>INDEX('Crosswalk Particulates'!$B:$B,MATCH('2017 EPA Data'!A3605,'Crosswalk Particulates'!$A:$A,0))</f>
        <v>process-ngps-industry</v>
      </c>
      <c r="G3605" s="84">
        <f>INDEX('Crosswalk Particulates'!$E:$E,MATCH('2017 EPA Data'!$B3605,'Crosswalk Particulates'!$D:$D,0))</f>
        <v>0</v>
      </c>
      <c r="H3605" s="96">
        <f t="shared" si="56"/>
        <v>0</v>
      </c>
    </row>
    <row r="3606" spans="1:8" hidden="1">
      <c r="A3606" s="73" t="s">
        <v>2592</v>
      </c>
      <c r="B3606" s="73" t="s">
        <v>2625</v>
      </c>
      <c r="C3606" s="73" t="s">
        <v>2517</v>
      </c>
      <c r="D3606" s="86">
        <v>74.148258796984194</v>
      </c>
      <c r="E3606" s="73" t="s">
        <v>2518</v>
      </c>
      <c r="F3606" s="79" t="str">
        <f>INDEX('Crosswalk Particulates'!$B:$B,MATCH('2017 EPA Data'!A3606,'Crosswalk Particulates'!$A:$A,0))</f>
        <v>process-ngps-industry</v>
      </c>
      <c r="G3606" s="84">
        <f>INDEX('Crosswalk Particulates'!$E:$E,MATCH('2017 EPA Data'!$B3606,'Crosswalk Particulates'!$D:$D,0))</f>
        <v>0</v>
      </c>
      <c r="H3606" s="96">
        <f t="shared" si="56"/>
        <v>0</v>
      </c>
    </row>
    <row r="3607" spans="1:8" hidden="1">
      <c r="A3607" s="73" t="s">
        <v>2655</v>
      </c>
      <c r="B3607" s="73" t="s">
        <v>2740</v>
      </c>
      <c r="C3607" s="73" t="s">
        <v>2517</v>
      </c>
      <c r="D3607" s="86">
        <v>73.990856218721348</v>
      </c>
      <c r="E3607" s="73" t="s">
        <v>2518</v>
      </c>
      <c r="F3607" s="79" t="str">
        <f>INDEX('Crosswalk Particulates'!$B:$B,MATCH('2017 EPA Data'!A3607,'Crosswalk Particulates'!$A:$A,0))</f>
        <v>Commercial Buildings Sector</v>
      </c>
      <c r="G3607" s="84">
        <f>INDEX('Crosswalk Particulates'!$E:$E,MATCH('2017 EPA Data'!$B3607,'Crosswalk Particulates'!$D:$D,0))</f>
        <v>0</v>
      </c>
      <c r="H3607" s="96">
        <f t="shared" si="56"/>
        <v>0</v>
      </c>
    </row>
    <row r="3608" spans="1:8" hidden="1">
      <c r="A3608" s="73" t="s">
        <v>2553</v>
      </c>
      <c r="B3608" s="73" t="s">
        <v>2764</v>
      </c>
      <c r="C3608" s="73" t="s">
        <v>2517</v>
      </c>
      <c r="D3608" s="86">
        <v>73.900000000000006</v>
      </c>
      <c r="E3608" s="73" t="s">
        <v>2518</v>
      </c>
      <c r="F3608" s="79" t="str">
        <f>INDEX('Crosswalk Particulates'!$B:$B,MATCH('2017 EPA Data'!A3608,'Crosswalk Particulates'!$A:$A,0))</f>
        <v>process-other-industry</v>
      </c>
      <c r="G3608" s="84">
        <f>INDEX('Crosswalk Particulates'!$E:$E,MATCH('2017 EPA Data'!$B3608,'Crosswalk Particulates'!$D:$D,0))</f>
        <v>0</v>
      </c>
      <c r="H3608" s="96">
        <f t="shared" si="56"/>
        <v>0</v>
      </c>
    </row>
    <row r="3609" spans="1:8" hidden="1">
      <c r="A3609" s="73" t="s">
        <v>2582</v>
      </c>
      <c r="B3609" s="73" t="s">
        <v>2739</v>
      </c>
      <c r="C3609" s="73" t="s">
        <v>2517</v>
      </c>
      <c r="D3609" s="86">
        <v>73.651028531999998</v>
      </c>
      <c r="E3609" s="73" t="s">
        <v>2518</v>
      </c>
      <c r="F3609" s="79" t="str">
        <f>INDEX('Crosswalk Particulates'!$B:$B,MATCH('2017 EPA Data'!A3609,'Crosswalk Particulates'!$A:$A,0))</f>
        <v>Commercial Buildings Sector</v>
      </c>
      <c r="G3609" s="84">
        <f>INDEX('Crosswalk Particulates'!$E:$E,MATCH('2017 EPA Data'!$B3609,'Crosswalk Particulates'!$D:$D,0))</f>
        <v>0</v>
      </c>
      <c r="H3609" s="96">
        <f t="shared" si="56"/>
        <v>0</v>
      </c>
    </row>
    <row r="3610" spans="1:8" hidden="1">
      <c r="A3610" s="73" t="s">
        <v>2595</v>
      </c>
      <c r="B3610" s="73" t="s">
        <v>2767</v>
      </c>
      <c r="C3610" s="73" t="s">
        <v>2517</v>
      </c>
      <c r="D3610" s="86">
        <v>73.599999999999994</v>
      </c>
      <c r="E3610" s="73" t="s">
        <v>2518</v>
      </c>
      <c r="F3610" s="79" t="str">
        <f>INDEX('Crosswalk Particulates'!$B:$B,MATCH('2017 EPA Data'!A3610,'Crosswalk Particulates'!$A:$A,0))</f>
        <v>process-other-industry</v>
      </c>
      <c r="G3610" s="84">
        <f>INDEX('Crosswalk Particulates'!$E:$E,MATCH('2017 EPA Data'!$B3610,'Crosswalk Particulates'!$D:$D,0))</f>
        <v>0</v>
      </c>
      <c r="H3610" s="96">
        <f t="shared" si="56"/>
        <v>0</v>
      </c>
    </row>
    <row r="3611" spans="1:8" hidden="1">
      <c r="A3611" s="73" t="s">
        <v>2555</v>
      </c>
      <c r="B3611" s="73" t="s">
        <v>2605</v>
      </c>
      <c r="C3611" s="73" t="s">
        <v>2557</v>
      </c>
      <c r="D3611" s="86">
        <v>73.550158043525002</v>
      </c>
      <c r="E3611" s="73" t="s">
        <v>2522</v>
      </c>
      <c r="F3611" s="79" t="str">
        <f>INDEX('Crosswalk Particulates'!$B:$B,MATCH('2017 EPA Data'!A3611,'Crosswalk Particulates'!$A:$A,0))</f>
        <v>process-other-industry</v>
      </c>
      <c r="G3611" s="84">
        <f>INDEX('Crosswalk Particulates'!$E:$E,MATCH('2017 EPA Data'!$B3611,'Crosswalk Particulates'!$D:$D,0))</f>
        <v>0</v>
      </c>
      <c r="H3611" s="96">
        <f t="shared" si="56"/>
        <v>66723660.352827251</v>
      </c>
    </row>
    <row r="3612" spans="1:8" hidden="1">
      <c r="A3612" s="73" t="s">
        <v>2569</v>
      </c>
      <c r="B3612" s="73" t="s">
        <v>2653</v>
      </c>
      <c r="C3612" s="73" t="s">
        <v>2517</v>
      </c>
      <c r="D3612" s="86">
        <v>73.332136373549346</v>
      </c>
      <c r="E3612" s="73" t="s">
        <v>2518</v>
      </c>
      <c r="F3612" s="79" t="str">
        <f>INDEX('Crosswalk Particulates'!$B:$B,MATCH('2017 EPA Data'!A3612,'Crosswalk Particulates'!$A:$A,0))</f>
        <v>Transportation Sector</v>
      </c>
      <c r="G3612" s="84">
        <f>INDEX('Crosswalk Particulates'!$E:$E,MATCH('2017 EPA Data'!$B3612,'Crosswalk Particulates'!$D:$D,0))</f>
        <v>0</v>
      </c>
      <c r="H3612" s="96">
        <f t="shared" si="56"/>
        <v>0</v>
      </c>
    </row>
    <row r="3613" spans="1:8" hidden="1">
      <c r="A3613" s="73" t="s">
        <v>2551</v>
      </c>
      <c r="B3613" s="73" t="s">
        <v>2729</v>
      </c>
      <c r="C3613" s="73" t="s">
        <v>2517</v>
      </c>
      <c r="D3613" s="86">
        <v>73.038265562168078</v>
      </c>
      <c r="E3613" s="73" t="s">
        <v>2518</v>
      </c>
      <c r="F3613" s="79" t="str">
        <f>INDEX('Crosswalk Particulates'!$B:$B,MATCH('2017 EPA Data'!A3613,'Crosswalk Particulates'!$A:$A,0))</f>
        <v>industry-fuel-natural gas</v>
      </c>
      <c r="G3613" s="84">
        <f>INDEX('Crosswalk Particulates'!$E:$E,MATCH('2017 EPA Data'!$B3613,'Crosswalk Particulates'!$D:$D,0))</f>
        <v>0</v>
      </c>
      <c r="H3613" s="96">
        <f t="shared" si="56"/>
        <v>0</v>
      </c>
    </row>
    <row r="3614" spans="1:8" hidden="1">
      <c r="A3614" s="73" t="s">
        <v>2608</v>
      </c>
      <c r="B3614" s="73" t="s">
        <v>2663</v>
      </c>
      <c r="C3614" s="73" t="s">
        <v>2517</v>
      </c>
      <c r="D3614" s="86">
        <v>72.928381990000005</v>
      </c>
      <c r="E3614" s="73" t="s">
        <v>2518</v>
      </c>
      <c r="F3614" s="79" t="str">
        <f>INDEX('Crosswalk Particulates'!$B:$B,MATCH('2017 EPA Data'!A3614,'Crosswalk Particulates'!$A:$A,0))</f>
        <v>Electricity Sector</v>
      </c>
      <c r="G3614" s="84">
        <f>INDEX('Crosswalk Particulates'!$E:$E,MATCH('2017 EPA Data'!$B3614,'Crosswalk Particulates'!$D:$D,0))</f>
        <v>0</v>
      </c>
      <c r="H3614" s="96">
        <f t="shared" si="56"/>
        <v>0</v>
      </c>
    </row>
    <row r="3615" spans="1:8" hidden="1">
      <c r="A3615" s="73" t="s">
        <v>2669</v>
      </c>
      <c r="B3615" s="73" t="s">
        <v>2598</v>
      </c>
      <c r="C3615" s="73" t="s">
        <v>2517</v>
      </c>
      <c r="D3615" s="86">
        <v>72.712400000000002</v>
      </c>
      <c r="E3615" s="73" t="s">
        <v>2518</v>
      </c>
      <c r="F3615" s="79" t="str">
        <f>INDEX('Crosswalk Particulates'!$B:$B,MATCH('2017 EPA Data'!A3615,'Crosswalk Particulates'!$A:$A,0))</f>
        <v>Commercial Buildings Sector</v>
      </c>
      <c r="G3615" s="84">
        <f>INDEX('Crosswalk Particulates'!$E:$E,MATCH('2017 EPA Data'!$B3615,'Crosswalk Particulates'!$D:$D,0))</f>
        <v>0</v>
      </c>
      <c r="H3615" s="96">
        <f t="shared" si="56"/>
        <v>0</v>
      </c>
    </row>
    <row r="3616" spans="1:8" hidden="1">
      <c r="A3616" s="73" t="s">
        <v>2584</v>
      </c>
      <c r="B3616" s="73" t="s">
        <v>2675</v>
      </c>
      <c r="C3616" s="73" t="s">
        <v>2517</v>
      </c>
      <c r="D3616" s="86">
        <v>72.452928845695993</v>
      </c>
      <c r="E3616" s="73" t="s">
        <v>2518</v>
      </c>
      <c r="F3616" s="79" t="str">
        <f>INDEX('Crosswalk Particulates'!$B:$B,MATCH('2017 EPA Data'!A3616,'Crosswalk Particulates'!$A:$A,0))</f>
        <v>Electricity Sector</v>
      </c>
      <c r="G3616" s="84">
        <f>INDEX('Crosswalk Particulates'!$E:$E,MATCH('2017 EPA Data'!$B3616,'Crosswalk Particulates'!$D:$D,0))</f>
        <v>0</v>
      </c>
      <c r="H3616" s="96">
        <f t="shared" si="56"/>
        <v>0</v>
      </c>
    </row>
    <row r="3617" spans="1:8" hidden="1">
      <c r="A3617" s="73" t="s">
        <v>2565</v>
      </c>
      <c r="B3617" s="73" t="s">
        <v>2732</v>
      </c>
      <c r="D3617" s="86">
        <v>72.44148056757308</v>
      </c>
      <c r="E3617" s="73" t="s">
        <v>2522</v>
      </c>
      <c r="F3617" s="79" t="str">
        <f>INDEX('Crosswalk Particulates'!$B:$B,MATCH('2017 EPA Data'!A3617,'Crosswalk Particulates'!$A:$A,0))</f>
        <v>Electricity Sector</v>
      </c>
      <c r="G3617" s="84">
        <f>INDEX('Crosswalk Particulates'!$E:$E,MATCH('2017 EPA Data'!$B3617,'Crosswalk Particulates'!$D:$D,0))</f>
        <v>0</v>
      </c>
      <c r="H3617" s="96">
        <f t="shared" si="56"/>
        <v>65717883.868941672</v>
      </c>
    </row>
    <row r="3618" spans="1:8" hidden="1">
      <c r="A3618" s="73" t="s">
        <v>2578</v>
      </c>
      <c r="B3618" s="73" t="s">
        <v>2628</v>
      </c>
      <c r="C3618" s="73" t="s">
        <v>2517</v>
      </c>
      <c r="D3618" s="86">
        <v>72.088945336581105</v>
      </c>
      <c r="E3618" s="73" t="s">
        <v>2518</v>
      </c>
      <c r="F3618" s="79" t="str">
        <f>INDEX('Crosswalk Particulates'!$B:$B,MATCH('2017 EPA Data'!A3618,'Crosswalk Particulates'!$A:$A,0))</f>
        <v>process-chemicals-industry</v>
      </c>
      <c r="G3618" s="84">
        <f>INDEX('Crosswalk Particulates'!$E:$E,MATCH('2017 EPA Data'!$B3618,'Crosswalk Particulates'!$D:$D,0))</f>
        <v>0</v>
      </c>
      <c r="H3618" s="96">
        <f t="shared" si="56"/>
        <v>0</v>
      </c>
    </row>
    <row r="3619" spans="1:8" hidden="1">
      <c r="A3619" s="73" t="s">
        <v>2553</v>
      </c>
      <c r="B3619" s="73" t="s">
        <v>2610</v>
      </c>
      <c r="C3619" s="73" t="s">
        <v>2557</v>
      </c>
      <c r="D3619" s="86">
        <v>71.768927682865254</v>
      </c>
      <c r="E3619" s="73" t="s">
        <v>2522</v>
      </c>
      <c r="F3619" s="79" t="str">
        <f>INDEX('Crosswalk Particulates'!$B:$B,MATCH('2017 EPA Data'!A3619,'Crosswalk Particulates'!$A:$A,0))</f>
        <v>process-other-industry</v>
      </c>
      <c r="G3619" s="84" t="str">
        <f>INDEX('Crosswalk Particulates'!$E:$E,MATCH('2017 EPA Data'!$B3619,'Crosswalk Particulates'!$D:$D,0))</f>
        <v>PM25</v>
      </c>
      <c r="H3619" s="96">
        <f t="shared" si="56"/>
        <v>65107753.429493755</v>
      </c>
    </row>
    <row r="3620" spans="1:8" hidden="1">
      <c r="A3620" s="73" t="s">
        <v>2547</v>
      </c>
      <c r="B3620" s="73" t="s">
        <v>2564</v>
      </c>
      <c r="C3620" s="73" t="s">
        <v>2517</v>
      </c>
      <c r="D3620" s="86">
        <v>71.402100000000004</v>
      </c>
      <c r="E3620" s="73" t="s">
        <v>2518</v>
      </c>
      <c r="F3620" s="79" t="str">
        <f>INDEX('Crosswalk Particulates'!$B:$B,MATCH('2017 EPA Data'!A3620,'Crosswalk Particulates'!$A:$A,0))</f>
        <v>process-other-industry</v>
      </c>
      <c r="G3620" s="84">
        <f>INDEX('Crosswalk Particulates'!$E:$E,MATCH('2017 EPA Data'!$B3620,'Crosswalk Particulates'!$D:$D,0))</f>
        <v>0</v>
      </c>
      <c r="H3620" s="96">
        <f t="shared" si="56"/>
        <v>0</v>
      </c>
    </row>
    <row r="3621" spans="1:8" hidden="1">
      <c r="A3621" s="73" t="s">
        <v>2595</v>
      </c>
      <c r="B3621" s="73" t="s">
        <v>2699</v>
      </c>
      <c r="C3621" s="73" t="s">
        <v>2517</v>
      </c>
      <c r="D3621" s="86">
        <v>71.287980000000005</v>
      </c>
      <c r="E3621" s="73" t="s">
        <v>2518</v>
      </c>
      <c r="F3621" s="79" t="str">
        <f>INDEX('Crosswalk Particulates'!$B:$B,MATCH('2017 EPA Data'!A3621,'Crosswalk Particulates'!$A:$A,0))</f>
        <v>process-other-industry</v>
      </c>
      <c r="G3621" s="84">
        <f>INDEX('Crosswalk Particulates'!$E:$E,MATCH('2017 EPA Data'!$B3621,'Crosswalk Particulates'!$D:$D,0))</f>
        <v>0</v>
      </c>
      <c r="H3621" s="96">
        <f t="shared" si="56"/>
        <v>0</v>
      </c>
    </row>
    <row r="3622" spans="1:8" hidden="1">
      <c r="A3622" s="73" t="s">
        <v>2538</v>
      </c>
      <c r="B3622" s="73" t="s">
        <v>2763</v>
      </c>
      <c r="C3622" s="73" t="s">
        <v>2517</v>
      </c>
      <c r="D3622" s="86">
        <v>71.230586173909998</v>
      </c>
      <c r="E3622" s="73" t="s">
        <v>2518</v>
      </c>
      <c r="F3622" s="79" t="str">
        <f>INDEX('Crosswalk Particulates'!$B:$B,MATCH('2017 EPA Data'!A3622,'Crosswalk Particulates'!$A:$A,0))</f>
        <v>process-other-industry</v>
      </c>
      <c r="G3622" s="84">
        <f>INDEX('Crosswalk Particulates'!$E:$E,MATCH('2017 EPA Data'!$B3622,'Crosswalk Particulates'!$D:$D,0))</f>
        <v>0</v>
      </c>
      <c r="H3622" s="96">
        <f t="shared" si="56"/>
        <v>0</v>
      </c>
    </row>
    <row r="3623" spans="1:8" hidden="1">
      <c r="A3623" s="73" t="s">
        <v>2600</v>
      </c>
      <c r="B3623" s="73" t="s">
        <v>2756</v>
      </c>
      <c r="C3623" s="73" t="s">
        <v>2517</v>
      </c>
      <c r="D3623" s="86">
        <v>71.126462164000003</v>
      </c>
      <c r="E3623" s="73" t="s">
        <v>2518</v>
      </c>
      <c r="F3623" s="79" t="str">
        <f>INDEX('Crosswalk Particulates'!$B:$B,MATCH('2017 EPA Data'!A3623,'Crosswalk Particulates'!$A:$A,0))</f>
        <v>industry-fuel-biomass</v>
      </c>
      <c r="G3623" s="84">
        <f>INDEX('Crosswalk Particulates'!$E:$E,MATCH('2017 EPA Data'!$B3623,'Crosswalk Particulates'!$D:$D,0))</f>
        <v>0</v>
      </c>
      <c r="H3623" s="96">
        <f t="shared" si="56"/>
        <v>0</v>
      </c>
    </row>
    <row r="3624" spans="1:8" hidden="1">
      <c r="A3624" s="73" t="s">
        <v>2555</v>
      </c>
      <c r="B3624" s="73" t="s">
        <v>2718</v>
      </c>
      <c r="C3624" s="73" t="s">
        <v>2517</v>
      </c>
      <c r="D3624" s="86">
        <v>71.120720000000006</v>
      </c>
      <c r="E3624" s="73" t="s">
        <v>2518</v>
      </c>
      <c r="F3624" s="79" t="str">
        <f>INDEX('Crosswalk Particulates'!$B:$B,MATCH('2017 EPA Data'!A3624,'Crosswalk Particulates'!$A:$A,0))</f>
        <v>process-other-industry</v>
      </c>
      <c r="G3624" s="84">
        <f>INDEX('Crosswalk Particulates'!$E:$E,MATCH('2017 EPA Data'!$B3624,'Crosswalk Particulates'!$D:$D,0))</f>
        <v>0</v>
      </c>
      <c r="H3624" s="96">
        <f t="shared" si="56"/>
        <v>0</v>
      </c>
    </row>
    <row r="3625" spans="1:8" hidden="1">
      <c r="A3625" s="73" t="s">
        <v>2655</v>
      </c>
      <c r="B3625" s="73" t="s">
        <v>2706</v>
      </c>
      <c r="C3625" s="73" t="s">
        <v>2517</v>
      </c>
      <c r="D3625" s="86">
        <v>71.061028559999997</v>
      </c>
      <c r="E3625" s="73" t="s">
        <v>2518</v>
      </c>
      <c r="F3625" s="79" t="str">
        <f>INDEX('Crosswalk Particulates'!$B:$B,MATCH('2017 EPA Data'!A3625,'Crosswalk Particulates'!$A:$A,0))</f>
        <v>Commercial Buildings Sector</v>
      </c>
      <c r="G3625" s="84">
        <f>INDEX('Crosswalk Particulates'!$E:$E,MATCH('2017 EPA Data'!$B3625,'Crosswalk Particulates'!$D:$D,0))</f>
        <v>0</v>
      </c>
      <c r="H3625" s="96">
        <f t="shared" si="56"/>
        <v>0</v>
      </c>
    </row>
    <row r="3626" spans="1:8" hidden="1">
      <c r="A3626" s="73" t="s">
        <v>2585</v>
      </c>
      <c r="B3626" s="73" t="s">
        <v>2728</v>
      </c>
      <c r="C3626" s="73" t="s">
        <v>2517</v>
      </c>
      <c r="D3626" s="86">
        <v>70.589475579715355</v>
      </c>
      <c r="E3626" s="73" t="s">
        <v>2518</v>
      </c>
      <c r="F3626" s="79" t="str">
        <f>INDEX('Crosswalk Particulates'!$B:$B,MATCH('2017 EPA Data'!A3626,'Crosswalk Particulates'!$A:$A,0))</f>
        <v>process-other-industry</v>
      </c>
      <c r="G3626" s="84">
        <f>INDEX('Crosswalk Particulates'!$E:$E,MATCH('2017 EPA Data'!$B3626,'Crosswalk Particulates'!$D:$D,0))</f>
        <v>0</v>
      </c>
      <c r="H3626" s="96">
        <f t="shared" si="56"/>
        <v>0</v>
      </c>
    </row>
    <row r="3627" spans="1:8" hidden="1">
      <c r="A3627" s="73" t="s">
        <v>2629</v>
      </c>
      <c r="B3627" s="73" t="s">
        <v>2637</v>
      </c>
      <c r="C3627" s="73" t="s">
        <v>2517</v>
      </c>
      <c r="D3627" s="86">
        <v>70.524443026953435</v>
      </c>
      <c r="E3627" s="73" t="s">
        <v>2518</v>
      </c>
      <c r="F3627" s="79" t="str">
        <f>INDEX('Crosswalk Particulates'!$B:$B,MATCH('2017 EPA Data'!A3627,'Crosswalk Particulates'!$A:$A,0))</f>
        <v>industry-fuel-oil</v>
      </c>
      <c r="G3627" s="84">
        <f>INDEX('Crosswalk Particulates'!$E:$E,MATCH('2017 EPA Data'!$B3627,'Crosswalk Particulates'!$D:$D,0))</f>
        <v>0</v>
      </c>
      <c r="H3627" s="96">
        <f t="shared" si="56"/>
        <v>0</v>
      </c>
    </row>
    <row r="3628" spans="1:8" hidden="1">
      <c r="A3628" s="73" t="s">
        <v>2578</v>
      </c>
      <c r="B3628" s="73" t="s">
        <v>2770</v>
      </c>
      <c r="C3628" s="73" t="s">
        <v>2517</v>
      </c>
      <c r="D3628" s="86">
        <v>70.41</v>
      </c>
      <c r="E3628" s="73" t="s">
        <v>2518</v>
      </c>
      <c r="F3628" s="79" t="str">
        <f>INDEX('Crosswalk Particulates'!$B:$B,MATCH('2017 EPA Data'!A3628,'Crosswalk Particulates'!$A:$A,0))</f>
        <v>process-chemicals-industry</v>
      </c>
      <c r="G3628" s="84">
        <f>INDEX('Crosswalk Particulates'!$E:$E,MATCH('2017 EPA Data'!$B3628,'Crosswalk Particulates'!$D:$D,0))</f>
        <v>0</v>
      </c>
      <c r="H3628" s="96">
        <f t="shared" si="56"/>
        <v>0</v>
      </c>
    </row>
    <row r="3629" spans="1:8" hidden="1">
      <c r="A3629" s="73" t="s">
        <v>2632</v>
      </c>
      <c r="B3629" s="73" t="s">
        <v>2662</v>
      </c>
      <c r="C3629" s="73" t="s">
        <v>2517</v>
      </c>
      <c r="D3629" s="86">
        <v>70.246525074696606</v>
      </c>
      <c r="E3629" s="73" t="s">
        <v>2518</v>
      </c>
      <c r="F3629" s="79" t="str">
        <f>INDEX('Crosswalk Particulates'!$B:$B,MATCH('2017 EPA Data'!A3629,'Crosswalk Particulates'!$A:$A,0))</f>
        <v>industry-fuel-other</v>
      </c>
      <c r="G3629" s="84">
        <f>INDEX('Crosswalk Particulates'!$E:$E,MATCH('2017 EPA Data'!$B3629,'Crosswalk Particulates'!$D:$D,0))</f>
        <v>0</v>
      </c>
      <c r="H3629" s="96">
        <f t="shared" si="56"/>
        <v>0</v>
      </c>
    </row>
    <row r="3630" spans="1:8" hidden="1">
      <c r="A3630" s="73" t="s">
        <v>2569</v>
      </c>
      <c r="B3630" s="73" t="s">
        <v>2740</v>
      </c>
      <c r="C3630" s="73" t="s">
        <v>2517</v>
      </c>
      <c r="D3630" s="86">
        <v>69.867746615106</v>
      </c>
      <c r="E3630" s="73" t="s">
        <v>2518</v>
      </c>
      <c r="F3630" s="79" t="str">
        <f>INDEX('Crosswalk Particulates'!$B:$B,MATCH('2017 EPA Data'!A3630,'Crosswalk Particulates'!$A:$A,0))</f>
        <v>Transportation Sector</v>
      </c>
      <c r="G3630" s="84">
        <f>INDEX('Crosswalk Particulates'!$E:$E,MATCH('2017 EPA Data'!$B3630,'Crosswalk Particulates'!$D:$D,0))</f>
        <v>0</v>
      </c>
      <c r="H3630" s="96">
        <f t="shared" si="56"/>
        <v>0</v>
      </c>
    </row>
    <row r="3631" spans="1:8" hidden="1">
      <c r="A3631" s="73" t="s">
        <v>2569</v>
      </c>
      <c r="B3631" s="73" t="s">
        <v>2763</v>
      </c>
      <c r="C3631" s="73" t="s">
        <v>2517</v>
      </c>
      <c r="D3631" s="86">
        <v>69.845026615105994</v>
      </c>
      <c r="E3631" s="73" t="s">
        <v>2518</v>
      </c>
      <c r="F3631" s="79" t="str">
        <f>INDEX('Crosswalk Particulates'!$B:$B,MATCH('2017 EPA Data'!A3631,'Crosswalk Particulates'!$A:$A,0))</f>
        <v>Transportation Sector</v>
      </c>
      <c r="G3631" s="84">
        <f>INDEX('Crosswalk Particulates'!$E:$E,MATCH('2017 EPA Data'!$B3631,'Crosswalk Particulates'!$D:$D,0))</f>
        <v>0</v>
      </c>
      <c r="H3631" s="96">
        <f t="shared" si="56"/>
        <v>0</v>
      </c>
    </row>
    <row r="3632" spans="1:8" hidden="1">
      <c r="A3632" s="73" t="s">
        <v>2655</v>
      </c>
      <c r="B3632" s="73" t="s">
        <v>2594</v>
      </c>
      <c r="C3632" s="73" t="s">
        <v>2517</v>
      </c>
      <c r="D3632" s="86">
        <v>69.562399999999997</v>
      </c>
      <c r="E3632" s="73" t="s">
        <v>2518</v>
      </c>
      <c r="F3632" s="79" t="str">
        <f>INDEX('Crosswalk Particulates'!$B:$B,MATCH('2017 EPA Data'!A3632,'Crosswalk Particulates'!$A:$A,0))</f>
        <v>Commercial Buildings Sector</v>
      </c>
      <c r="G3632" s="84">
        <f>INDEX('Crosswalk Particulates'!$E:$E,MATCH('2017 EPA Data'!$B3632,'Crosswalk Particulates'!$D:$D,0))</f>
        <v>0</v>
      </c>
      <c r="H3632" s="96">
        <f t="shared" si="56"/>
        <v>0</v>
      </c>
    </row>
    <row r="3633" spans="1:8" hidden="1">
      <c r="A3633" s="73" t="s">
        <v>2607</v>
      </c>
      <c r="B3633" s="73" t="s">
        <v>2710</v>
      </c>
      <c r="C3633" s="73" t="s">
        <v>2517</v>
      </c>
      <c r="D3633" s="86">
        <v>69.41</v>
      </c>
      <c r="E3633" s="73" t="s">
        <v>2518</v>
      </c>
      <c r="F3633" s="79" t="str">
        <f>INDEX('Crosswalk Particulates'!$B:$B,MATCH('2017 EPA Data'!A3633,'Crosswalk Particulates'!$A:$A,0))</f>
        <v>process-cement-industry</v>
      </c>
      <c r="G3633" s="84">
        <f>INDEX('Crosswalk Particulates'!$E:$E,MATCH('2017 EPA Data'!$B3633,'Crosswalk Particulates'!$D:$D,0))</f>
        <v>0</v>
      </c>
      <c r="H3633" s="96">
        <f t="shared" si="56"/>
        <v>0</v>
      </c>
    </row>
    <row r="3634" spans="1:8" hidden="1">
      <c r="A3634" s="73" t="s">
        <v>2581</v>
      </c>
      <c r="B3634" s="73" t="s">
        <v>2620</v>
      </c>
      <c r="C3634" s="73" t="s">
        <v>2517</v>
      </c>
      <c r="D3634" s="86">
        <v>69.115855263996295</v>
      </c>
      <c r="E3634" s="73" t="s">
        <v>2518</v>
      </c>
      <c r="F3634" s="79" t="str">
        <f>INDEX('Crosswalk Particulates'!$B:$B,MATCH('2017 EPA Data'!A3634,'Crosswalk Particulates'!$A:$A,0))</f>
        <v>Electricity Sector</v>
      </c>
      <c r="G3634" s="84">
        <f>INDEX('Crosswalk Particulates'!$E:$E,MATCH('2017 EPA Data'!$B3634,'Crosswalk Particulates'!$D:$D,0))</f>
        <v>0</v>
      </c>
      <c r="H3634" s="96">
        <f t="shared" si="56"/>
        <v>0</v>
      </c>
    </row>
    <row r="3635" spans="1:8" hidden="1">
      <c r="A3635" s="73" t="s">
        <v>2664</v>
      </c>
      <c r="B3635" s="73" t="s">
        <v>2642</v>
      </c>
      <c r="C3635" s="73" t="s">
        <v>2517</v>
      </c>
      <c r="D3635" s="86">
        <v>68.841499999999996</v>
      </c>
      <c r="E3635" s="73" t="s">
        <v>2518</v>
      </c>
      <c r="F3635" s="79" t="str">
        <f>INDEX('Crosswalk Particulates'!$B:$B,MATCH('2017 EPA Data'!A3635,'Crosswalk Particulates'!$A:$A,0))</f>
        <v>Commercial Buildings Sector</v>
      </c>
      <c r="G3635" s="84">
        <f>INDEX('Crosswalk Particulates'!$E:$E,MATCH('2017 EPA Data'!$B3635,'Crosswalk Particulates'!$D:$D,0))</f>
        <v>0</v>
      </c>
      <c r="H3635" s="96">
        <f t="shared" si="56"/>
        <v>0</v>
      </c>
    </row>
    <row r="3636" spans="1:8" hidden="1">
      <c r="A3636" s="73" t="s">
        <v>2534</v>
      </c>
      <c r="B3636" s="73" t="s">
        <v>2732</v>
      </c>
      <c r="D3636" s="86">
        <v>68.733295907926006</v>
      </c>
      <c r="E3636" s="73" t="s">
        <v>2522</v>
      </c>
      <c r="F3636" s="79" t="str">
        <f>INDEX('Crosswalk Particulates'!$B:$B,MATCH('2017 EPA Data'!A3636,'Crosswalk Particulates'!$A:$A,0))</f>
        <v>Other-EPA</v>
      </c>
      <c r="G3636" s="84">
        <f>INDEX('Crosswalk Particulates'!$E:$E,MATCH('2017 EPA Data'!$B3636,'Crosswalk Particulates'!$D:$D,0))</f>
        <v>0</v>
      </c>
      <c r="H3636" s="96">
        <f t="shared" si="56"/>
        <v>62353871.331953816</v>
      </c>
    </row>
    <row r="3637" spans="1:8" hidden="1">
      <c r="A3637" s="73" t="s">
        <v>2563</v>
      </c>
      <c r="B3637" s="73" t="s">
        <v>2753</v>
      </c>
      <c r="D3637" s="86">
        <v>68.307135202227343</v>
      </c>
      <c r="E3637" s="73" t="s">
        <v>2522</v>
      </c>
      <c r="F3637" s="79" t="str">
        <f>INDEX('Crosswalk Particulates'!$B:$B,MATCH('2017 EPA Data'!A3637,'Crosswalk Particulates'!$A:$A,0))</f>
        <v>Other-EPA</v>
      </c>
      <c r="G3637" s="84">
        <f>INDEX('Crosswalk Particulates'!$E:$E,MATCH('2017 EPA Data'!$B3637,'Crosswalk Particulates'!$D:$D,0))</f>
        <v>0</v>
      </c>
      <c r="H3637" s="96">
        <f t="shared" si="56"/>
        <v>61967264.383183807</v>
      </c>
    </row>
    <row r="3638" spans="1:8" hidden="1">
      <c r="A3638" s="73" t="s">
        <v>2692</v>
      </c>
      <c r="B3638" s="73" t="s">
        <v>2695</v>
      </c>
      <c r="C3638" s="73" t="s">
        <v>2517</v>
      </c>
      <c r="D3638" s="86">
        <v>68.228398138244131</v>
      </c>
      <c r="E3638" s="73" t="s">
        <v>2518</v>
      </c>
      <c r="F3638" s="79" t="str">
        <f>INDEX('Crosswalk Particulates'!$B:$B,MATCH('2017 EPA Data'!A3638,'Crosswalk Particulates'!$A:$A,0))</f>
        <v>Residential Buildings Sector</v>
      </c>
      <c r="G3638" s="84">
        <f>INDEX('Crosswalk Particulates'!$E:$E,MATCH('2017 EPA Data'!$B3638,'Crosswalk Particulates'!$D:$D,0))</f>
        <v>0</v>
      </c>
      <c r="H3638" s="96">
        <f t="shared" si="56"/>
        <v>0</v>
      </c>
    </row>
    <row r="3639" spans="1:8" hidden="1">
      <c r="A3639" s="73" t="s">
        <v>2523</v>
      </c>
      <c r="B3639" s="73" t="s">
        <v>2728</v>
      </c>
      <c r="C3639" s="73" t="s">
        <v>2517</v>
      </c>
      <c r="D3639" s="86">
        <v>68.123535920760105</v>
      </c>
      <c r="E3639" s="73" t="s">
        <v>2518</v>
      </c>
      <c r="F3639" s="79" t="str">
        <f>INDEX('Crosswalk Particulates'!$B:$B,MATCH('2017 EPA Data'!A3639,'Crosswalk Particulates'!$A:$A,0))</f>
        <v>Transportation Sector</v>
      </c>
      <c r="G3639" s="84">
        <f>INDEX('Crosswalk Particulates'!$E:$E,MATCH('2017 EPA Data'!$B3639,'Crosswalk Particulates'!$D:$D,0))</f>
        <v>0</v>
      </c>
      <c r="H3639" s="96">
        <f t="shared" si="56"/>
        <v>0</v>
      </c>
    </row>
    <row r="3640" spans="1:8" hidden="1">
      <c r="A3640" s="73" t="s">
        <v>2607</v>
      </c>
      <c r="B3640" s="73" t="s">
        <v>2540</v>
      </c>
      <c r="C3640" s="73" t="s">
        <v>2517</v>
      </c>
      <c r="D3640" s="86">
        <v>67.86</v>
      </c>
      <c r="E3640" s="73" t="s">
        <v>2518</v>
      </c>
      <c r="F3640" s="79" t="str">
        <f>INDEX('Crosswalk Particulates'!$B:$B,MATCH('2017 EPA Data'!A3640,'Crosswalk Particulates'!$A:$A,0))</f>
        <v>process-cement-industry</v>
      </c>
      <c r="G3640" s="84">
        <f>INDEX('Crosswalk Particulates'!$E:$E,MATCH('2017 EPA Data'!$B3640,'Crosswalk Particulates'!$D:$D,0))</f>
        <v>0</v>
      </c>
      <c r="H3640" s="96">
        <f t="shared" si="56"/>
        <v>0</v>
      </c>
    </row>
    <row r="3641" spans="1:8" hidden="1">
      <c r="A3641" s="73" t="s">
        <v>2595</v>
      </c>
      <c r="B3641" s="73" t="s">
        <v>2673</v>
      </c>
      <c r="C3641" s="73" t="s">
        <v>2517</v>
      </c>
      <c r="D3641" s="86">
        <v>67.86</v>
      </c>
      <c r="E3641" s="73" t="s">
        <v>2518</v>
      </c>
      <c r="F3641" s="79" t="str">
        <f>INDEX('Crosswalk Particulates'!$B:$B,MATCH('2017 EPA Data'!A3641,'Crosswalk Particulates'!$A:$A,0))</f>
        <v>process-other-industry</v>
      </c>
      <c r="G3641" s="84">
        <f>INDEX('Crosswalk Particulates'!$E:$E,MATCH('2017 EPA Data'!$B3641,'Crosswalk Particulates'!$D:$D,0))</f>
        <v>0</v>
      </c>
      <c r="H3641" s="96">
        <f t="shared" si="56"/>
        <v>0</v>
      </c>
    </row>
    <row r="3642" spans="1:8" hidden="1">
      <c r="A3642" s="73" t="s">
        <v>2565</v>
      </c>
      <c r="B3642" s="73" t="s">
        <v>2656</v>
      </c>
      <c r="C3642" s="73" t="s">
        <v>2517</v>
      </c>
      <c r="D3642" s="86">
        <v>67.815759105929999</v>
      </c>
      <c r="E3642" s="73" t="s">
        <v>2518</v>
      </c>
      <c r="F3642" s="79" t="str">
        <f>INDEX('Crosswalk Particulates'!$B:$B,MATCH('2017 EPA Data'!A3642,'Crosswalk Particulates'!$A:$A,0))</f>
        <v>Electricity Sector</v>
      </c>
      <c r="G3642" s="84">
        <f>INDEX('Crosswalk Particulates'!$E:$E,MATCH('2017 EPA Data'!$B3642,'Crosswalk Particulates'!$D:$D,0))</f>
        <v>0</v>
      </c>
      <c r="H3642" s="96">
        <f t="shared" si="56"/>
        <v>0</v>
      </c>
    </row>
    <row r="3643" spans="1:8" hidden="1">
      <c r="A3643" s="73" t="s">
        <v>2582</v>
      </c>
      <c r="B3643" s="73" t="s">
        <v>2663</v>
      </c>
      <c r="C3643" s="73" t="s">
        <v>2517</v>
      </c>
      <c r="D3643" s="86">
        <v>67.386305942000007</v>
      </c>
      <c r="E3643" s="73" t="s">
        <v>2518</v>
      </c>
      <c r="F3643" s="79" t="str">
        <f>INDEX('Crosswalk Particulates'!$B:$B,MATCH('2017 EPA Data'!A3643,'Crosswalk Particulates'!$A:$A,0))</f>
        <v>Commercial Buildings Sector</v>
      </c>
      <c r="G3643" s="84">
        <f>INDEX('Crosswalk Particulates'!$E:$E,MATCH('2017 EPA Data'!$B3643,'Crosswalk Particulates'!$D:$D,0))</f>
        <v>0</v>
      </c>
      <c r="H3643" s="96">
        <f t="shared" si="56"/>
        <v>0</v>
      </c>
    </row>
    <row r="3644" spans="1:8" hidden="1">
      <c r="A3644" s="73" t="s">
        <v>2665</v>
      </c>
      <c r="B3644" s="73" t="s">
        <v>2706</v>
      </c>
      <c r="C3644" s="73" t="s">
        <v>2517</v>
      </c>
      <c r="D3644" s="86">
        <v>67.185023479114079</v>
      </c>
      <c r="E3644" s="73" t="s">
        <v>2518</v>
      </c>
      <c r="F3644" s="79" t="str">
        <f>INDEX('Crosswalk Particulates'!$B:$B,MATCH('2017 EPA Data'!A3644,'Crosswalk Particulates'!$A:$A,0))</f>
        <v>Commercial Buildings Sector</v>
      </c>
      <c r="G3644" s="84">
        <f>INDEX('Crosswalk Particulates'!$E:$E,MATCH('2017 EPA Data'!$B3644,'Crosswalk Particulates'!$D:$D,0))</f>
        <v>0</v>
      </c>
      <c r="H3644" s="96">
        <f t="shared" si="56"/>
        <v>0</v>
      </c>
    </row>
    <row r="3645" spans="1:8" hidden="1">
      <c r="A3645" s="73" t="s">
        <v>2555</v>
      </c>
      <c r="B3645" s="73" t="s">
        <v>2630</v>
      </c>
      <c r="D3645" s="86">
        <v>67.096040586247099</v>
      </c>
      <c r="E3645" s="73" t="s">
        <v>2522</v>
      </c>
      <c r="F3645" s="79" t="str">
        <f>INDEX('Crosswalk Particulates'!$B:$B,MATCH('2017 EPA Data'!A3645,'Crosswalk Particulates'!$A:$A,0))</f>
        <v>process-other-industry</v>
      </c>
      <c r="G3645" s="84">
        <f>INDEX('Crosswalk Particulates'!$E:$E,MATCH('2017 EPA Data'!$B3645,'Crosswalk Particulates'!$D:$D,0))</f>
        <v>0</v>
      </c>
      <c r="H3645" s="96">
        <f t="shared" si="56"/>
        <v>60868576.522255175</v>
      </c>
    </row>
    <row r="3646" spans="1:8" hidden="1">
      <c r="A3646" s="73" t="s">
        <v>2608</v>
      </c>
      <c r="B3646" s="73" t="s">
        <v>2726</v>
      </c>
      <c r="C3646" s="73" t="s">
        <v>2517</v>
      </c>
      <c r="D3646" s="86">
        <v>67.057798399999996</v>
      </c>
      <c r="E3646" s="73" t="s">
        <v>2518</v>
      </c>
      <c r="F3646" s="79" t="str">
        <f>INDEX('Crosswalk Particulates'!$B:$B,MATCH('2017 EPA Data'!A3646,'Crosswalk Particulates'!$A:$A,0))</f>
        <v>Electricity Sector</v>
      </c>
      <c r="G3646" s="84">
        <f>INDEX('Crosswalk Particulates'!$E:$E,MATCH('2017 EPA Data'!$B3646,'Crosswalk Particulates'!$D:$D,0))</f>
        <v>0</v>
      </c>
      <c r="H3646" s="96">
        <f t="shared" si="56"/>
        <v>0</v>
      </c>
    </row>
    <row r="3647" spans="1:8" hidden="1">
      <c r="A3647" s="73" t="s">
        <v>2600</v>
      </c>
      <c r="B3647" s="73" t="s">
        <v>2791</v>
      </c>
      <c r="C3647" s="73" t="s">
        <v>2517</v>
      </c>
      <c r="D3647" s="86">
        <v>66.853185879999998</v>
      </c>
      <c r="E3647" s="73" t="s">
        <v>2518</v>
      </c>
      <c r="F3647" s="79" t="str">
        <f>INDEX('Crosswalk Particulates'!$B:$B,MATCH('2017 EPA Data'!A3647,'Crosswalk Particulates'!$A:$A,0))</f>
        <v>industry-fuel-biomass</v>
      </c>
      <c r="G3647" s="84">
        <f>INDEX('Crosswalk Particulates'!$E:$E,MATCH('2017 EPA Data'!$B3647,'Crosswalk Particulates'!$D:$D,0))</f>
        <v>0</v>
      </c>
      <c r="H3647" s="96">
        <f t="shared" si="56"/>
        <v>0</v>
      </c>
    </row>
    <row r="3648" spans="1:8" hidden="1">
      <c r="A3648" s="73" t="s">
        <v>2619</v>
      </c>
      <c r="B3648" s="73" t="s">
        <v>2722</v>
      </c>
      <c r="C3648" s="73" t="s">
        <v>2517</v>
      </c>
      <c r="D3648" s="86">
        <v>66.651600000000002</v>
      </c>
      <c r="E3648" s="73" t="s">
        <v>2518</v>
      </c>
      <c r="F3648" s="79" t="str">
        <f>INDEX('Crosswalk Particulates'!$B:$B,MATCH('2017 EPA Data'!A3648,'Crosswalk Particulates'!$A:$A,0))</f>
        <v>process-iron and steel-industry</v>
      </c>
      <c r="G3648" s="84">
        <f>INDEX('Crosswalk Particulates'!$E:$E,MATCH('2017 EPA Data'!$B3648,'Crosswalk Particulates'!$D:$D,0))</f>
        <v>0</v>
      </c>
      <c r="H3648" s="96">
        <f t="shared" si="56"/>
        <v>0</v>
      </c>
    </row>
    <row r="3649" spans="1:8" hidden="1">
      <c r="A3649" s="73" t="s">
        <v>2551</v>
      </c>
      <c r="B3649" s="73" t="s">
        <v>2667</v>
      </c>
      <c r="C3649" s="73" t="s">
        <v>2517</v>
      </c>
      <c r="D3649" s="86">
        <v>66.332575000000006</v>
      </c>
      <c r="E3649" s="73" t="s">
        <v>2518</v>
      </c>
      <c r="F3649" s="79" t="str">
        <f>INDEX('Crosswalk Particulates'!$B:$B,MATCH('2017 EPA Data'!A3649,'Crosswalk Particulates'!$A:$A,0))</f>
        <v>industry-fuel-natural gas</v>
      </c>
      <c r="G3649" s="84">
        <f>INDEX('Crosswalk Particulates'!$E:$E,MATCH('2017 EPA Data'!$B3649,'Crosswalk Particulates'!$D:$D,0))</f>
        <v>0</v>
      </c>
      <c r="H3649" s="96">
        <f t="shared" si="56"/>
        <v>0</v>
      </c>
    </row>
    <row r="3650" spans="1:8" hidden="1">
      <c r="A3650" s="73" t="s">
        <v>2582</v>
      </c>
      <c r="B3650" s="73" t="s">
        <v>2720</v>
      </c>
      <c r="C3650" s="73" t="s">
        <v>2517</v>
      </c>
      <c r="D3650" s="86">
        <v>66.011925000000005</v>
      </c>
      <c r="E3650" s="73" t="s">
        <v>2518</v>
      </c>
      <c r="F3650" s="79" t="str">
        <f>INDEX('Crosswalk Particulates'!$B:$B,MATCH('2017 EPA Data'!A3650,'Crosswalk Particulates'!$A:$A,0))</f>
        <v>Commercial Buildings Sector</v>
      </c>
      <c r="G3650" s="84">
        <f>INDEX('Crosswalk Particulates'!$E:$E,MATCH('2017 EPA Data'!$B3650,'Crosswalk Particulates'!$D:$D,0))</f>
        <v>0</v>
      </c>
      <c r="H3650" s="96">
        <f t="shared" si="56"/>
        <v>0</v>
      </c>
    </row>
    <row r="3651" spans="1:8" hidden="1">
      <c r="A3651" s="73" t="s">
        <v>2586</v>
      </c>
      <c r="B3651" s="73" t="s">
        <v>2570</v>
      </c>
      <c r="C3651" s="73" t="s">
        <v>2517</v>
      </c>
      <c r="D3651" s="86">
        <v>65.898526000000004</v>
      </c>
      <c r="E3651" s="73" t="s">
        <v>2518</v>
      </c>
      <c r="F3651" s="79" t="str">
        <f>INDEX('Crosswalk Particulates'!$B:$B,MATCH('2017 EPA Data'!A3651,'Crosswalk Particulates'!$A:$A,0))</f>
        <v>process-other-industry</v>
      </c>
      <c r="G3651" s="84">
        <f>INDEX('Crosswalk Particulates'!$E:$E,MATCH('2017 EPA Data'!$B3651,'Crosswalk Particulates'!$D:$D,0))</f>
        <v>0</v>
      </c>
      <c r="H3651" s="96">
        <f t="shared" si="56"/>
        <v>0</v>
      </c>
    </row>
    <row r="3652" spans="1:8" hidden="1">
      <c r="A3652" s="73" t="s">
        <v>2538</v>
      </c>
      <c r="B3652" s="73" t="s">
        <v>2783</v>
      </c>
      <c r="C3652" s="73" t="s">
        <v>2517</v>
      </c>
      <c r="D3652" s="86">
        <v>65.815590560000004</v>
      </c>
      <c r="E3652" s="73" t="s">
        <v>2518</v>
      </c>
      <c r="F3652" s="79" t="str">
        <f>INDEX('Crosswalk Particulates'!$B:$B,MATCH('2017 EPA Data'!A3652,'Crosswalk Particulates'!$A:$A,0))</f>
        <v>process-other-industry</v>
      </c>
      <c r="G3652" s="84">
        <f>INDEX('Crosswalk Particulates'!$E:$E,MATCH('2017 EPA Data'!$B3652,'Crosswalk Particulates'!$D:$D,0))</f>
        <v>0</v>
      </c>
      <c r="H3652" s="96">
        <f t="shared" ref="H3652:H3715" si="57">IF(E3652="TON",D3652/metricton_to_shortton,0)*10^6</f>
        <v>0</v>
      </c>
    </row>
    <row r="3653" spans="1:8" hidden="1">
      <c r="A3653" s="73" t="s">
        <v>2602</v>
      </c>
      <c r="B3653" s="73" t="s">
        <v>2757</v>
      </c>
      <c r="C3653" s="73" t="s">
        <v>2517</v>
      </c>
      <c r="D3653" s="86">
        <v>65.333699999999993</v>
      </c>
      <c r="E3653" s="73" t="s">
        <v>2518</v>
      </c>
      <c r="F3653" s="79" t="str">
        <f>INDEX('Crosswalk Particulates'!$B:$B,MATCH('2017 EPA Data'!A3653,'Crosswalk Particulates'!$A:$A,0))</f>
        <v>process-other-industry</v>
      </c>
      <c r="G3653" s="84">
        <f>INDEX('Crosswalk Particulates'!$E:$E,MATCH('2017 EPA Data'!$B3653,'Crosswalk Particulates'!$D:$D,0))</f>
        <v>0</v>
      </c>
      <c r="H3653" s="96">
        <f t="shared" si="57"/>
        <v>0</v>
      </c>
    </row>
    <row r="3654" spans="1:8" hidden="1">
      <c r="A3654" s="73" t="s">
        <v>2586</v>
      </c>
      <c r="B3654" s="73" t="s">
        <v>2778</v>
      </c>
      <c r="C3654" s="73" t="s">
        <v>2517</v>
      </c>
      <c r="D3654" s="86">
        <v>65</v>
      </c>
      <c r="E3654" s="73" t="s">
        <v>2518</v>
      </c>
      <c r="F3654" s="79" t="str">
        <f>INDEX('Crosswalk Particulates'!$B:$B,MATCH('2017 EPA Data'!A3654,'Crosswalk Particulates'!$A:$A,0))</f>
        <v>process-other-industry</v>
      </c>
      <c r="G3654" s="84">
        <f>INDEX('Crosswalk Particulates'!$E:$E,MATCH('2017 EPA Data'!$B3654,'Crosswalk Particulates'!$D:$D,0))</f>
        <v>0</v>
      </c>
      <c r="H3654" s="96">
        <f t="shared" si="57"/>
        <v>0</v>
      </c>
    </row>
    <row r="3655" spans="1:8" hidden="1">
      <c r="A3655" s="73" t="s">
        <v>2596</v>
      </c>
      <c r="B3655" s="73" t="s">
        <v>2711</v>
      </c>
      <c r="C3655" s="73" t="s">
        <v>2517</v>
      </c>
      <c r="D3655" s="86">
        <v>65</v>
      </c>
      <c r="E3655" s="73" t="s">
        <v>2518</v>
      </c>
      <c r="F3655" s="79" t="str">
        <f>INDEX('Crosswalk Particulates'!$B:$B,MATCH('2017 EPA Data'!A3655,'Crosswalk Particulates'!$A:$A,0))</f>
        <v>industry-fuel-coal</v>
      </c>
      <c r="G3655" s="84">
        <f>INDEX('Crosswalk Particulates'!$E:$E,MATCH('2017 EPA Data'!$B3655,'Crosswalk Particulates'!$D:$D,0))</f>
        <v>0</v>
      </c>
      <c r="H3655" s="96">
        <f t="shared" si="57"/>
        <v>0</v>
      </c>
    </row>
    <row r="3656" spans="1:8" hidden="1">
      <c r="A3656" s="73" t="s">
        <v>2647</v>
      </c>
      <c r="B3656" s="73" t="s">
        <v>2740</v>
      </c>
      <c r="C3656" s="73" t="s">
        <v>2517</v>
      </c>
      <c r="D3656" s="86">
        <v>64.957561311955217</v>
      </c>
      <c r="E3656" s="73" t="s">
        <v>2518</v>
      </c>
      <c r="F3656" s="79" t="str">
        <f>INDEX('Crosswalk Particulates'!$B:$B,MATCH('2017 EPA Data'!A3656,'Crosswalk Particulates'!$A:$A,0))</f>
        <v>process-mining-industry</v>
      </c>
      <c r="G3656" s="84">
        <f>INDEX('Crosswalk Particulates'!$E:$E,MATCH('2017 EPA Data'!$B3656,'Crosswalk Particulates'!$D:$D,0))</f>
        <v>0</v>
      </c>
      <c r="H3656" s="96">
        <f t="shared" si="57"/>
        <v>0</v>
      </c>
    </row>
    <row r="3657" spans="1:8" hidden="1">
      <c r="A3657" s="73" t="s">
        <v>2607</v>
      </c>
      <c r="B3657" s="73" t="s">
        <v>2739</v>
      </c>
      <c r="C3657" s="73" t="s">
        <v>2517</v>
      </c>
      <c r="D3657" s="86">
        <v>64.266630000000006</v>
      </c>
      <c r="E3657" s="73" t="s">
        <v>2518</v>
      </c>
      <c r="F3657" s="79" t="str">
        <f>INDEX('Crosswalk Particulates'!$B:$B,MATCH('2017 EPA Data'!A3657,'Crosswalk Particulates'!$A:$A,0))</f>
        <v>process-cement-industry</v>
      </c>
      <c r="G3657" s="84">
        <f>INDEX('Crosswalk Particulates'!$E:$E,MATCH('2017 EPA Data'!$B3657,'Crosswalk Particulates'!$D:$D,0))</f>
        <v>0</v>
      </c>
      <c r="H3657" s="96">
        <f t="shared" si="57"/>
        <v>0</v>
      </c>
    </row>
    <row r="3658" spans="1:8" hidden="1">
      <c r="A3658" s="73" t="s">
        <v>2563</v>
      </c>
      <c r="B3658" s="73" t="s">
        <v>2628</v>
      </c>
      <c r="C3658" s="73" t="s">
        <v>2517</v>
      </c>
      <c r="D3658" s="86">
        <v>64.083834733758493</v>
      </c>
      <c r="E3658" s="73" t="s">
        <v>2518</v>
      </c>
      <c r="F3658" s="79" t="str">
        <f>INDEX('Crosswalk Particulates'!$B:$B,MATCH('2017 EPA Data'!A3658,'Crosswalk Particulates'!$A:$A,0))</f>
        <v>Other-EPA</v>
      </c>
      <c r="G3658" s="84">
        <f>INDEX('Crosswalk Particulates'!$E:$E,MATCH('2017 EPA Data'!$B3658,'Crosswalk Particulates'!$D:$D,0))</f>
        <v>0</v>
      </c>
      <c r="H3658" s="96">
        <f t="shared" si="57"/>
        <v>0</v>
      </c>
    </row>
    <row r="3659" spans="1:8" hidden="1">
      <c r="A3659" s="73" t="s">
        <v>2655</v>
      </c>
      <c r="B3659" s="73" t="s">
        <v>2752</v>
      </c>
      <c r="C3659" s="73" t="s">
        <v>2517</v>
      </c>
      <c r="D3659" s="86">
        <v>63.330285762123232</v>
      </c>
      <c r="E3659" s="73" t="s">
        <v>2518</v>
      </c>
      <c r="F3659" s="79" t="str">
        <f>INDEX('Crosswalk Particulates'!$B:$B,MATCH('2017 EPA Data'!A3659,'Crosswalk Particulates'!$A:$A,0))</f>
        <v>Commercial Buildings Sector</v>
      </c>
      <c r="G3659" s="84">
        <f>INDEX('Crosswalk Particulates'!$E:$E,MATCH('2017 EPA Data'!$B3659,'Crosswalk Particulates'!$D:$D,0))</f>
        <v>0</v>
      </c>
      <c r="H3659" s="96">
        <f t="shared" si="57"/>
        <v>0</v>
      </c>
    </row>
    <row r="3660" spans="1:8" hidden="1">
      <c r="A3660" s="73" t="s">
        <v>2582</v>
      </c>
      <c r="B3660" s="73" t="s">
        <v>2701</v>
      </c>
      <c r="C3660" s="73" t="s">
        <v>2517</v>
      </c>
      <c r="D3660" s="86">
        <v>63.169731935000001</v>
      </c>
      <c r="E3660" s="73" t="s">
        <v>2518</v>
      </c>
      <c r="F3660" s="79" t="str">
        <f>INDEX('Crosswalk Particulates'!$B:$B,MATCH('2017 EPA Data'!A3660,'Crosswalk Particulates'!$A:$A,0))</f>
        <v>Commercial Buildings Sector</v>
      </c>
      <c r="G3660" s="84">
        <f>INDEX('Crosswalk Particulates'!$E:$E,MATCH('2017 EPA Data'!$B3660,'Crosswalk Particulates'!$D:$D,0))</f>
        <v>0</v>
      </c>
      <c r="H3660" s="96">
        <f t="shared" si="57"/>
        <v>0</v>
      </c>
    </row>
    <row r="3661" spans="1:8" hidden="1">
      <c r="A3661" s="73" t="s">
        <v>2607</v>
      </c>
      <c r="B3661" s="73" t="s">
        <v>2763</v>
      </c>
      <c r="C3661" s="73" t="s">
        <v>2517</v>
      </c>
      <c r="D3661" s="86">
        <v>62.863018877999998</v>
      </c>
      <c r="E3661" s="73" t="s">
        <v>2518</v>
      </c>
      <c r="F3661" s="79" t="str">
        <f>INDEX('Crosswalk Particulates'!$B:$B,MATCH('2017 EPA Data'!A3661,'Crosswalk Particulates'!$A:$A,0))</f>
        <v>process-cement-industry</v>
      </c>
      <c r="G3661" s="84">
        <f>INDEX('Crosswalk Particulates'!$E:$E,MATCH('2017 EPA Data'!$B3661,'Crosswalk Particulates'!$D:$D,0))</f>
        <v>0</v>
      </c>
      <c r="H3661" s="96">
        <f t="shared" si="57"/>
        <v>0</v>
      </c>
    </row>
    <row r="3662" spans="1:8" hidden="1">
      <c r="A3662" s="73" t="s">
        <v>2649</v>
      </c>
      <c r="B3662" s="73" t="s">
        <v>2751</v>
      </c>
      <c r="C3662" s="73" t="s">
        <v>2517</v>
      </c>
      <c r="D3662" s="86">
        <v>62.761312399570961</v>
      </c>
      <c r="E3662" s="73" t="s">
        <v>2518</v>
      </c>
      <c r="F3662" s="79" t="str">
        <f>INDEX('Crosswalk Particulates'!$B:$B,MATCH('2017 EPA Data'!A3662,'Crosswalk Particulates'!$A:$A,0))</f>
        <v>Electricity Sector</v>
      </c>
      <c r="G3662" s="84">
        <f>INDEX('Crosswalk Particulates'!$E:$E,MATCH('2017 EPA Data'!$B3662,'Crosswalk Particulates'!$D:$D,0))</f>
        <v>0</v>
      </c>
      <c r="H3662" s="96">
        <f t="shared" si="57"/>
        <v>0</v>
      </c>
    </row>
    <row r="3663" spans="1:8" hidden="1">
      <c r="A3663" s="73" t="s">
        <v>2585</v>
      </c>
      <c r="B3663" s="73" t="s">
        <v>2726</v>
      </c>
      <c r="C3663" s="73" t="s">
        <v>2517</v>
      </c>
      <c r="D3663" s="86">
        <v>62.628776663271033</v>
      </c>
      <c r="E3663" s="73" t="s">
        <v>2518</v>
      </c>
      <c r="F3663" s="79" t="str">
        <f>INDEX('Crosswalk Particulates'!$B:$B,MATCH('2017 EPA Data'!A3663,'Crosswalk Particulates'!$A:$A,0))</f>
        <v>process-other-industry</v>
      </c>
      <c r="G3663" s="84">
        <f>INDEX('Crosswalk Particulates'!$E:$E,MATCH('2017 EPA Data'!$B3663,'Crosswalk Particulates'!$D:$D,0))</f>
        <v>0</v>
      </c>
      <c r="H3663" s="96">
        <f t="shared" si="57"/>
        <v>0</v>
      </c>
    </row>
    <row r="3664" spans="1:8" hidden="1">
      <c r="A3664" s="73" t="s">
        <v>2608</v>
      </c>
      <c r="B3664" s="73" t="s">
        <v>2604</v>
      </c>
      <c r="C3664" s="73" t="s">
        <v>2517</v>
      </c>
      <c r="D3664" s="86">
        <v>62.531199999999998</v>
      </c>
      <c r="E3664" s="73" t="s">
        <v>2518</v>
      </c>
      <c r="F3664" s="79" t="str">
        <f>INDEX('Crosswalk Particulates'!$B:$B,MATCH('2017 EPA Data'!A3664,'Crosswalk Particulates'!$A:$A,0))</f>
        <v>Electricity Sector</v>
      </c>
      <c r="G3664" s="84">
        <f>INDEX('Crosswalk Particulates'!$E:$E,MATCH('2017 EPA Data'!$B3664,'Crosswalk Particulates'!$D:$D,0))</f>
        <v>0</v>
      </c>
      <c r="H3664" s="96">
        <f t="shared" si="57"/>
        <v>0</v>
      </c>
    </row>
    <row r="3665" spans="1:8" hidden="1">
      <c r="A3665" s="73" t="s">
        <v>2584</v>
      </c>
      <c r="B3665" s="73" t="s">
        <v>2716</v>
      </c>
      <c r="D3665" s="86">
        <v>62.495277274286998</v>
      </c>
      <c r="E3665" s="73" t="s">
        <v>2522</v>
      </c>
      <c r="F3665" s="79" t="str">
        <f>INDEX('Crosswalk Particulates'!$B:$B,MATCH('2017 EPA Data'!A3665,'Crosswalk Particulates'!$A:$A,0))</f>
        <v>Electricity Sector</v>
      </c>
      <c r="G3665" s="84" t="str">
        <f>INDEX('Crosswalk Particulates'!$E:$E,MATCH('2017 EPA Data'!$B3665,'Crosswalk Particulates'!$D:$D,0))</f>
        <v>BC</v>
      </c>
      <c r="H3665" s="96">
        <f t="shared" si="57"/>
        <v>56694829.289661713</v>
      </c>
    </row>
    <row r="3666" spans="1:8" hidden="1">
      <c r="A3666" s="73" t="s">
        <v>2559</v>
      </c>
      <c r="B3666" s="73" t="s">
        <v>2750</v>
      </c>
      <c r="C3666" s="73" t="s">
        <v>2517</v>
      </c>
      <c r="D3666" s="86">
        <v>62.409301839999998</v>
      </c>
      <c r="E3666" s="73" t="s">
        <v>2518</v>
      </c>
      <c r="F3666" s="79" t="str">
        <f>INDEX('Crosswalk Particulates'!$B:$B,MATCH('2017 EPA Data'!A3666,'Crosswalk Particulates'!$A:$A,0))</f>
        <v>process-waste-industry</v>
      </c>
      <c r="G3666" s="84">
        <f>INDEX('Crosswalk Particulates'!$E:$E,MATCH('2017 EPA Data'!$B3666,'Crosswalk Particulates'!$D:$D,0))</f>
        <v>0</v>
      </c>
      <c r="H3666" s="96">
        <f t="shared" si="57"/>
        <v>0</v>
      </c>
    </row>
    <row r="3667" spans="1:8" hidden="1">
      <c r="A3667" s="73" t="s">
        <v>2559</v>
      </c>
      <c r="B3667" s="73" t="s">
        <v>2707</v>
      </c>
      <c r="C3667" s="73" t="s">
        <v>2517</v>
      </c>
      <c r="D3667" s="86">
        <v>62.393259999999998</v>
      </c>
      <c r="E3667" s="73" t="s">
        <v>2518</v>
      </c>
      <c r="F3667" s="79" t="str">
        <f>INDEX('Crosswalk Particulates'!$B:$B,MATCH('2017 EPA Data'!A3667,'Crosswalk Particulates'!$A:$A,0))</f>
        <v>process-waste-industry</v>
      </c>
      <c r="G3667" s="84">
        <f>INDEX('Crosswalk Particulates'!$E:$E,MATCH('2017 EPA Data'!$B3667,'Crosswalk Particulates'!$D:$D,0))</f>
        <v>0</v>
      </c>
      <c r="H3667" s="96">
        <f t="shared" si="57"/>
        <v>0</v>
      </c>
    </row>
    <row r="3668" spans="1:8" hidden="1">
      <c r="A3668" s="73" t="s">
        <v>2551</v>
      </c>
      <c r="B3668" s="73" t="s">
        <v>2783</v>
      </c>
      <c r="C3668" s="73" t="s">
        <v>2517</v>
      </c>
      <c r="D3668" s="86">
        <v>62.334760000000003</v>
      </c>
      <c r="E3668" s="73" t="s">
        <v>2518</v>
      </c>
      <c r="F3668" s="79" t="str">
        <f>INDEX('Crosswalk Particulates'!$B:$B,MATCH('2017 EPA Data'!A3668,'Crosswalk Particulates'!$A:$A,0))</f>
        <v>industry-fuel-natural gas</v>
      </c>
      <c r="G3668" s="84">
        <f>INDEX('Crosswalk Particulates'!$E:$E,MATCH('2017 EPA Data'!$B3668,'Crosswalk Particulates'!$D:$D,0))</f>
        <v>0</v>
      </c>
      <c r="H3668" s="96">
        <f t="shared" si="57"/>
        <v>0</v>
      </c>
    </row>
    <row r="3669" spans="1:8" hidden="1">
      <c r="A3669" s="73" t="s">
        <v>2551</v>
      </c>
      <c r="B3669" s="73" t="s">
        <v>2808</v>
      </c>
      <c r="C3669" s="73" t="s">
        <v>2517</v>
      </c>
      <c r="D3669" s="86">
        <v>62.304000000000002</v>
      </c>
      <c r="E3669" s="73" t="s">
        <v>2518</v>
      </c>
      <c r="F3669" s="79" t="str">
        <f>INDEX('Crosswalk Particulates'!$B:$B,MATCH('2017 EPA Data'!A3669,'Crosswalk Particulates'!$A:$A,0))</f>
        <v>industry-fuel-natural gas</v>
      </c>
      <c r="G3669" s="84">
        <f>INDEX('Crosswalk Particulates'!$E:$E,MATCH('2017 EPA Data'!$B3669,'Crosswalk Particulates'!$D:$D,0))</f>
        <v>0</v>
      </c>
      <c r="H3669" s="96">
        <f t="shared" si="57"/>
        <v>0</v>
      </c>
    </row>
    <row r="3670" spans="1:8" hidden="1">
      <c r="A3670" s="73" t="s">
        <v>2649</v>
      </c>
      <c r="B3670" s="73" t="s">
        <v>2645</v>
      </c>
      <c r="C3670" s="73" t="s">
        <v>2517</v>
      </c>
      <c r="D3670" s="86">
        <v>62.222041599000001</v>
      </c>
      <c r="E3670" s="73" t="s">
        <v>2518</v>
      </c>
      <c r="F3670" s="79" t="str">
        <f>INDEX('Crosswalk Particulates'!$B:$B,MATCH('2017 EPA Data'!A3670,'Crosswalk Particulates'!$A:$A,0))</f>
        <v>Electricity Sector</v>
      </c>
      <c r="G3670" s="84">
        <f>INDEX('Crosswalk Particulates'!$E:$E,MATCH('2017 EPA Data'!$B3670,'Crosswalk Particulates'!$D:$D,0))</f>
        <v>0</v>
      </c>
      <c r="H3670" s="96">
        <f t="shared" si="57"/>
        <v>0</v>
      </c>
    </row>
    <row r="3671" spans="1:8" hidden="1">
      <c r="A3671" s="73" t="s">
        <v>2618</v>
      </c>
      <c r="B3671" s="73" t="s">
        <v>2531</v>
      </c>
      <c r="C3671" s="73" t="s">
        <v>2517</v>
      </c>
      <c r="D3671" s="86">
        <v>62.2</v>
      </c>
      <c r="E3671" s="73" t="s">
        <v>2518</v>
      </c>
      <c r="F3671" s="79" t="str">
        <f>INDEX('Crosswalk Particulates'!$B:$B,MATCH('2017 EPA Data'!A3671,'Crosswalk Particulates'!$A:$A,0))</f>
        <v>Other-EPA</v>
      </c>
      <c r="G3671" s="84">
        <f>INDEX('Crosswalk Particulates'!$E:$E,MATCH('2017 EPA Data'!$B3671,'Crosswalk Particulates'!$D:$D,0))</f>
        <v>0</v>
      </c>
      <c r="H3671" s="96">
        <f t="shared" si="57"/>
        <v>0</v>
      </c>
    </row>
    <row r="3672" spans="1:8" hidden="1">
      <c r="A3672" s="73" t="s">
        <v>2585</v>
      </c>
      <c r="B3672" s="73" t="s">
        <v>2686</v>
      </c>
      <c r="C3672" s="73" t="s">
        <v>2517</v>
      </c>
      <c r="D3672" s="86">
        <v>61.969500911872252</v>
      </c>
      <c r="E3672" s="73" t="s">
        <v>2518</v>
      </c>
      <c r="F3672" s="79" t="str">
        <f>INDEX('Crosswalk Particulates'!$B:$B,MATCH('2017 EPA Data'!A3672,'Crosswalk Particulates'!$A:$A,0))</f>
        <v>process-other-industry</v>
      </c>
      <c r="G3672" s="84">
        <f>INDEX('Crosswalk Particulates'!$E:$E,MATCH('2017 EPA Data'!$B3672,'Crosswalk Particulates'!$D:$D,0))</f>
        <v>0</v>
      </c>
      <c r="H3672" s="96">
        <f t="shared" si="57"/>
        <v>0</v>
      </c>
    </row>
    <row r="3673" spans="1:8" hidden="1">
      <c r="A3673" s="73" t="s">
        <v>2586</v>
      </c>
      <c r="B3673" s="73" t="s">
        <v>2637</v>
      </c>
      <c r="C3673" s="73" t="s">
        <v>2517</v>
      </c>
      <c r="D3673" s="86">
        <v>61.797196347990003</v>
      </c>
      <c r="E3673" s="73" t="s">
        <v>2518</v>
      </c>
      <c r="F3673" s="79" t="str">
        <f>INDEX('Crosswalk Particulates'!$B:$B,MATCH('2017 EPA Data'!A3673,'Crosswalk Particulates'!$A:$A,0))</f>
        <v>process-other-industry</v>
      </c>
      <c r="G3673" s="84">
        <f>INDEX('Crosswalk Particulates'!$E:$E,MATCH('2017 EPA Data'!$B3673,'Crosswalk Particulates'!$D:$D,0))</f>
        <v>0</v>
      </c>
      <c r="H3673" s="96">
        <f t="shared" si="57"/>
        <v>0</v>
      </c>
    </row>
    <row r="3674" spans="1:8" hidden="1">
      <c r="A3674" s="73" t="s">
        <v>2600</v>
      </c>
      <c r="B3674" s="73" t="s">
        <v>2689</v>
      </c>
      <c r="C3674" s="73" t="s">
        <v>2517</v>
      </c>
      <c r="D3674" s="86">
        <v>61.607137999999999</v>
      </c>
      <c r="E3674" s="73" t="s">
        <v>2518</v>
      </c>
      <c r="F3674" s="79" t="str">
        <f>INDEX('Crosswalk Particulates'!$B:$B,MATCH('2017 EPA Data'!A3674,'Crosswalk Particulates'!$A:$A,0))</f>
        <v>industry-fuel-biomass</v>
      </c>
      <c r="G3674" s="84">
        <f>INDEX('Crosswalk Particulates'!$E:$E,MATCH('2017 EPA Data'!$B3674,'Crosswalk Particulates'!$D:$D,0))</f>
        <v>0</v>
      </c>
      <c r="H3674" s="96">
        <f t="shared" si="57"/>
        <v>0</v>
      </c>
    </row>
    <row r="3675" spans="1:8" hidden="1">
      <c r="A3675" s="73" t="s">
        <v>2538</v>
      </c>
      <c r="B3675" s="73" t="s">
        <v>2672</v>
      </c>
      <c r="C3675" s="73" t="s">
        <v>2517</v>
      </c>
      <c r="D3675" s="86">
        <v>61.446107859999998</v>
      </c>
      <c r="E3675" s="73" t="s">
        <v>2518</v>
      </c>
      <c r="F3675" s="79" t="str">
        <f>INDEX('Crosswalk Particulates'!$B:$B,MATCH('2017 EPA Data'!A3675,'Crosswalk Particulates'!$A:$A,0))</f>
        <v>process-other-industry</v>
      </c>
      <c r="G3675" s="84">
        <f>INDEX('Crosswalk Particulates'!$E:$E,MATCH('2017 EPA Data'!$B3675,'Crosswalk Particulates'!$D:$D,0))</f>
        <v>0</v>
      </c>
      <c r="H3675" s="96">
        <f t="shared" si="57"/>
        <v>0</v>
      </c>
    </row>
    <row r="3676" spans="1:8" hidden="1">
      <c r="A3676" s="73" t="s">
        <v>2559</v>
      </c>
      <c r="B3676" s="73" t="s">
        <v>2816</v>
      </c>
      <c r="C3676" s="73" t="s">
        <v>2517</v>
      </c>
      <c r="D3676" s="86">
        <v>61.381999999999998</v>
      </c>
      <c r="E3676" s="73" t="s">
        <v>2518</v>
      </c>
      <c r="F3676" s="79" t="str">
        <f>INDEX('Crosswalk Particulates'!$B:$B,MATCH('2017 EPA Data'!A3676,'Crosswalk Particulates'!$A:$A,0))</f>
        <v>process-waste-industry</v>
      </c>
      <c r="G3676" s="84">
        <f>INDEX('Crosswalk Particulates'!$E:$E,MATCH('2017 EPA Data'!$B3676,'Crosswalk Particulates'!$D:$D,0))</f>
        <v>0</v>
      </c>
      <c r="H3676" s="96">
        <f t="shared" si="57"/>
        <v>0</v>
      </c>
    </row>
    <row r="3677" spans="1:8" hidden="1">
      <c r="A3677" s="73" t="s">
        <v>2551</v>
      </c>
      <c r="B3677" s="73" t="s">
        <v>2719</v>
      </c>
      <c r="C3677" s="73" t="s">
        <v>2517</v>
      </c>
      <c r="D3677" s="86">
        <v>61.308860000000003</v>
      </c>
      <c r="E3677" s="73" t="s">
        <v>2518</v>
      </c>
      <c r="F3677" s="79" t="str">
        <f>INDEX('Crosswalk Particulates'!$B:$B,MATCH('2017 EPA Data'!A3677,'Crosswalk Particulates'!$A:$A,0))</f>
        <v>industry-fuel-natural gas</v>
      </c>
      <c r="G3677" s="84">
        <f>INDEX('Crosswalk Particulates'!$E:$E,MATCH('2017 EPA Data'!$B3677,'Crosswalk Particulates'!$D:$D,0))</f>
        <v>0</v>
      </c>
      <c r="H3677" s="96">
        <f t="shared" si="57"/>
        <v>0</v>
      </c>
    </row>
    <row r="3678" spans="1:8" hidden="1">
      <c r="A3678" s="73" t="s">
        <v>2565</v>
      </c>
      <c r="B3678" s="73" t="s">
        <v>2662</v>
      </c>
      <c r="C3678" s="73" t="s">
        <v>2517</v>
      </c>
      <c r="D3678" s="86">
        <v>61.206428747499999</v>
      </c>
      <c r="E3678" s="73" t="s">
        <v>2518</v>
      </c>
      <c r="F3678" s="79" t="str">
        <f>INDEX('Crosswalk Particulates'!$B:$B,MATCH('2017 EPA Data'!A3678,'Crosswalk Particulates'!$A:$A,0))</f>
        <v>Electricity Sector</v>
      </c>
      <c r="G3678" s="84">
        <f>INDEX('Crosswalk Particulates'!$E:$E,MATCH('2017 EPA Data'!$B3678,'Crosswalk Particulates'!$D:$D,0))</f>
        <v>0</v>
      </c>
      <c r="H3678" s="96">
        <f t="shared" si="57"/>
        <v>0</v>
      </c>
    </row>
    <row r="3679" spans="1:8" hidden="1">
      <c r="A3679" s="73" t="s">
        <v>2584</v>
      </c>
      <c r="B3679" s="73" t="s">
        <v>2686</v>
      </c>
      <c r="C3679" s="73" t="s">
        <v>2517</v>
      </c>
      <c r="D3679" s="86">
        <v>61.129731994099998</v>
      </c>
      <c r="E3679" s="73" t="s">
        <v>2518</v>
      </c>
      <c r="F3679" s="79" t="str">
        <f>INDEX('Crosswalk Particulates'!$B:$B,MATCH('2017 EPA Data'!A3679,'Crosswalk Particulates'!$A:$A,0))</f>
        <v>Electricity Sector</v>
      </c>
      <c r="G3679" s="84">
        <f>INDEX('Crosswalk Particulates'!$E:$E,MATCH('2017 EPA Data'!$B3679,'Crosswalk Particulates'!$D:$D,0))</f>
        <v>0</v>
      </c>
      <c r="H3679" s="96">
        <f t="shared" si="57"/>
        <v>0</v>
      </c>
    </row>
    <row r="3680" spans="1:8" hidden="1">
      <c r="A3680" s="73" t="s">
        <v>2578</v>
      </c>
      <c r="B3680" s="73" t="s">
        <v>2662</v>
      </c>
      <c r="C3680" s="73" t="s">
        <v>2517</v>
      </c>
      <c r="D3680" s="86">
        <v>61.089399284339997</v>
      </c>
      <c r="E3680" s="73" t="s">
        <v>2518</v>
      </c>
      <c r="F3680" s="79" t="str">
        <f>INDEX('Crosswalk Particulates'!$B:$B,MATCH('2017 EPA Data'!A3680,'Crosswalk Particulates'!$A:$A,0))</f>
        <v>process-chemicals-industry</v>
      </c>
      <c r="G3680" s="84">
        <f>INDEX('Crosswalk Particulates'!$E:$E,MATCH('2017 EPA Data'!$B3680,'Crosswalk Particulates'!$D:$D,0))</f>
        <v>0</v>
      </c>
      <c r="H3680" s="96">
        <f t="shared" si="57"/>
        <v>0</v>
      </c>
    </row>
    <row r="3681" spans="1:8" hidden="1">
      <c r="A3681" s="73" t="s">
        <v>2607</v>
      </c>
      <c r="B3681" s="73" t="s">
        <v>2690</v>
      </c>
      <c r="C3681" s="73" t="s">
        <v>2517</v>
      </c>
      <c r="D3681" s="86">
        <v>60.912579999999998</v>
      </c>
      <c r="E3681" s="73" t="s">
        <v>2518</v>
      </c>
      <c r="F3681" s="79" t="str">
        <f>INDEX('Crosswalk Particulates'!$B:$B,MATCH('2017 EPA Data'!A3681,'Crosswalk Particulates'!$A:$A,0))</f>
        <v>process-cement-industry</v>
      </c>
      <c r="G3681" s="84">
        <f>INDEX('Crosswalk Particulates'!$E:$E,MATCH('2017 EPA Data'!$B3681,'Crosswalk Particulates'!$D:$D,0))</f>
        <v>0</v>
      </c>
      <c r="H3681" s="96">
        <f t="shared" si="57"/>
        <v>0</v>
      </c>
    </row>
    <row r="3682" spans="1:8" hidden="1">
      <c r="A3682" s="73" t="s">
        <v>2602</v>
      </c>
      <c r="B3682" s="73" t="s">
        <v>2656</v>
      </c>
      <c r="C3682" s="73" t="s">
        <v>2517</v>
      </c>
      <c r="D3682" s="86">
        <v>60.824601934176002</v>
      </c>
      <c r="E3682" s="73" t="s">
        <v>2518</v>
      </c>
      <c r="F3682" s="79" t="str">
        <f>INDEX('Crosswalk Particulates'!$B:$B,MATCH('2017 EPA Data'!A3682,'Crosswalk Particulates'!$A:$A,0))</f>
        <v>process-other-industry</v>
      </c>
      <c r="G3682" s="84">
        <f>INDEX('Crosswalk Particulates'!$E:$E,MATCH('2017 EPA Data'!$B3682,'Crosswalk Particulates'!$D:$D,0))</f>
        <v>0</v>
      </c>
      <c r="H3682" s="96">
        <f t="shared" si="57"/>
        <v>0</v>
      </c>
    </row>
    <row r="3683" spans="1:8" hidden="1">
      <c r="A3683" s="73" t="s">
        <v>2547</v>
      </c>
      <c r="B3683" s="73" t="s">
        <v>2716</v>
      </c>
      <c r="D3683" s="86">
        <v>60.703494968007561</v>
      </c>
      <c r="E3683" s="73" t="s">
        <v>2522</v>
      </c>
      <c r="F3683" s="79" t="str">
        <f>INDEX('Crosswalk Particulates'!$B:$B,MATCH('2017 EPA Data'!A3683,'Crosswalk Particulates'!$A:$A,0))</f>
        <v>process-other-industry</v>
      </c>
      <c r="G3683" s="84" t="str">
        <f>INDEX('Crosswalk Particulates'!$E:$E,MATCH('2017 EPA Data'!$B3683,'Crosswalk Particulates'!$D:$D,0))</f>
        <v>BC</v>
      </c>
      <c r="H3683" s="96">
        <f t="shared" si="57"/>
        <v>55069349.790900528</v>
      </c>
    </row>
    <row r="3684" spans="1:8" hidden="1">
      <c r="A3684" s="73" t="s">
        <v>2629</v>
      </c>
      <c r="B3684" s="73" t="s">
        <v>2645</v>
      </c>
      <c r="C3684" s="73" t="s">
        <v>2517</v>
      </c>
      <c r="D3684" s="86">
        <v>60.484140800000404</v>
      </c>
      <c r="E3684" s="73" t="s">
        <v>2518</v>
      </c>
      <c r="F3684" s="79" t="str">
        <f>INDEX('Crosswalk Particulates'!$B:$B,MATCH('2017 EPA Data'!A3684,'Crosswalk Particulates'!$A:$A,0))</f>
        <v>industry-fuel-oil</v>
      </c>
      <c r="G3684" s="84">
        <f>INDEX('Crosswalk Particulates'!$E:$E,MATCH('2017 EPA Data'!$B3684,'Crosswalk Particulates'!$D:$D,0))</f>
        <v>0</v>
      </c>
      <c r="H3684" s="96">
        <f t="shared" si="57"/>
        <v>0</v>
      </c>
    </row>
    <row r="3685" spans="1:8" hidden="1">
      <c r="A3685" s="73" t="s">
        <v>2519</v>
      </c>
      <c r="B3685" s="73" t="s">
        <v>2707</v>
      </c>
      <c r="C3685" s="73" t="s">
        <v>2517</v>
      </c>
      <c r="D3685" s="86">
        <v>60.328677990000003</v>
      </c>
      <c r="E3685" s="73" t="s">
        <v>2518</v>
      </c>
      <c r="F3685" s="79" t="str">
        <f>INDEX('Crosswalk Particulates'!$B:$B,MATCH('2017 EPA Data'!A3685,'Crosswalk Particulates'!$A:$A,0))</f>
        <v>process-other-industry</v>
      </c>
      <c r="G3685" s="84">
        <f>INDEX('Crosswalk Particulates'!$E:$E,MATCH('2017 EPA Data'!$B3685,'Crosswalk Particulates'!$D:$D,0))</f>
        <v>0</v>
      </c>
      <c r="H3685" s="96">
        <f t="shared" si="57"/>
        <v>0</v>
      </c>
    </row>
    <row r="3686" spans="1:8" hidden="1">
      <c r="A3686" s="73" t="s">
        <v>2631</v>
      </c>
      <c r="B3686" s="73" t="s">
        <v>2525</v>
      </c>
      <c r="C3686" s="73" t="s">
        <v>2517</v>
      </c>
      <c r="D3686" s="86">
        <v>60.264327954126564</v>
      </c>
      <c r="E3686" s="73" t="s">
        <v>2518</v>
      </c>
      <c r="F3686" s="79" t="str">
        <f>INDEX('Crosswalk Particulates'!$B:$B,MATCH('2017 EPA Data'!A3686,'Crosswalk Particulates'!$A:$A,0))</f>
        <v>Residential Buildings Sector</v>
      </c>
      <c r="G3686" s="84">
        <f>INDEX('Crosswalk Particulates'!$E:$E,MATCH('2017 EPA Data'!$B3686,'Crosswalk Particulates'!$D:$D,0))</f>
        <v>0</v>
      </c>
      <c r="H3686" s="96">
        <f t="shared" si="57"/>
        <v>0</v>
      </c>
    </row>
    <row r="3687" spans="1:8" hidden="1">
      <c r="A3687" s="73" t="s">
        <v>2632</v>
      </c>
      <c r="B3687" s="73" t="s">
        <v>2628</v>
      </c>
      <c r="C3687" s="73" t="s">
        <v>2517</v>
      </c>
      <c r="D3687" s="86">
        <v>60.256475347439817</v>
      </c>
      <c r="E3687" s="73" t="s">
        <v>2518</v>
      </c>
      <c r="F3687" s="79" t="str">
        <f>INDEX('Crosswalk Particulates'!$B:$B,MATCH('2017 EPA Data'!A3687,'Crosswalk Particulates'!$A:$A,0))</f>
        <v>industry-fuel-other</v>
      </c>
      <c r="G3687" s="84">
        <f>INDEX('Crosswalk Particulates'!$E:$E,MATCH('2017 EPA Data'!$B3687,'Crosswalk Particulates'!$D:$D,0))</f>
        <v>0</v>
      </c>
      <c r="H3687" s="96">
        <f t="shared" si="57"/>
        <v>0</v>
      </c>
    </row>
    <row r="3688" spans="1:8" hidden="1">
      <c r="A3688" s="73" t="s">
        <v>2631</v>
      </c>
      <c r="B3688" s="73" t="s">
        <v>2614</v>
      </c>
      <c r="C3688" s="73" t="s">
        <v>2517</v>
      </c>
      <c r="D3688" s="86">
        <v>60.250723934614292</v>
      </c>
      <c r="E3688" s="73" t="s">
        <v>2518</v>
      </c>
      <c r="F3688" s="79" t="str">
        <f>INDEX('Crosswalk Particulates'!$B:$B,MATCH('2017 EPA Data'!A3688,'Crosswalk Particulates'!$A:$A,0))</f>
        <v>Residential Buildings Sector</v>
      </c>
      <c r="G3688" s="84">
        <f>INDEX('Crosswalk Particulates'!$E:$E,MATCH('2017 EPA Data'!$B3688,'Crosswalk Particulates'!$D:$D,0))</f>
        <v>0</v>
      </c>
      <c r="H3688" s="96">
        <f t="shared" si="57"/>
        <v>0</v>
      </c>
    </row>
    <row r="3689" spans="1:8" hidden="1">
      <c r="A3689" s="73" t="s">
        <v>2555</v>
      </c>
      <c r="B3689" s="73" t="s">
        <v>2790</v>
      </c>
      <c r="C3689" s="73" t="s">
        <v>2517</v>
      </c>
      <c r="D3689" s="86">
        <v>60</v>
      </c>
      <c r="E3689" s="73" t="s">
        <v>2518</v>
      </c>
      <c r="F3689" s="79" t="str">
        <f>INDEX('Crosswalk Particulates'!$B:$B,MATCH('2017 EPA Data'!A3689,'Crosswalk Particulates'!$A:$A,0))</f>
        <v>process-other-industry</v>
      </c>
      <c r="G3689" s="84">
        <f>INDEX('Crosswalk Particulates'!$E:$E,MATCH('2017 EPA Data'!$B3689,'Crosswalk Particulates'!$D:$D,0))</f>
        <v>0</v>
      </c>
      <c r="H3689" s="96">
        <f t="shared" si="57"/>
        <v>0</v>
      </c>
    </row>
    <row r="3690" spans="1:8" hidden="1">
      <c r="A3690" s="73" t="s">
        <v>2647</v>
      </c>
      <c r="B3690" s="73" t="s">
        <v>2706</v>
      </c>
      <c r="C3690" s="73" t="s">
        <v>2517</v>
      </c>
      <c r="D3690" s="86">
        <v>59.813310095200002</v>
      </c>
      <c r="E3690" s="73" t="s">
        <v>2518</v>
      </c>
      <c r="F3690" s="79" t="str">
        <f>INDEX('Crosswalk Particulates'!$B:$B,MATCH('2017 EPA Data'!A3690,'Crosswalk Particulates'!$A:$A,0))</f>
        <v>process-mining-industry</v>
      </c>
      <c r="G3690" s="84">
        <f>INDEX('Crosswalk Particulates'!$E:$E,MATCH('2017 EPA Data'!$B3690,'Crosswalk Particulates'!$D:$D,0))</f>
        <v>0</v>
      </c>
      <c r="H3690" s="96">
        <f t="shared" si="57"/>
        <v>0</v>
      </c>
    </row>
    <row r="3691" spans="1:8" hidden="1">
      <c r="A3691" s="73" t="s">
        <v>2602</v>
      </c>
      <c r="B3691" s="73" t="s">
        <v>2741</v>
      </c>
      <c r="C3691" s="73" t="s">
        <v>2517</v>
      </c>
      <c r="D3691" s="86">
        <v>59.8</v>
      </c>
      <c r="E3691" s="73" t="s">
        <v>2518</v>
      </c>
      <c r="F3691" s="79" t="str">
        <f>INDEX('Crosswalk Particulates'!$B:$B,MATCH('2017 EPA Data'!A3691,'Crosswalk Particulates'!$A:$A,0))</f>
        <v>process-other-industry</v>
      </c>
      <c r="G3691" s="84">
        <f>INDEX('Crosswalk Particulates'!$E:$E,MATCH('2017 EPA Data'!$B3691,'Crosswalk Particulates'!$D:$D,0))</f>
        <v>0</v>
      </c>
      <c r="H3691" s="96">
        <f t="shared" si="57"/>
        <v>0</v>
      </c>
    </row>
    <row r="3692" spans="1:8" hidden="1">
      <c r="A3692" s="73" t="s">
        <v>2600</v>
      </c>
      <c r="B3692" s="73" t="s">
        <v>2725</v>
      </c>
      <c r="C3692" s="73" t="s">
        <v>2517</v>
      </c>
      <c r="D3692" s="86">
        <v>59.480062085405997</v>
      </c>
      <c r="E3692" s="73" t="s">
        <v>2518</v>
      </c>
      <c r="F3692" s="79" t="str">
        <f>INDEX('Crosswalk Particulates'!$B:$B,MATCH('2017 EPA Data'!A3692,'Crosswalk Particulates'!$A:$A,0))</f>
        <v>industry-fuel-biomass</v>
      </c>
      <c r="G3692" s="84">
        <f>INDEX('Crosswalk Particulates'!$E:$E,MATCH('2017 EPA Data'!$B3692,'Crosswalk Particulates'!$D:$D,0))</f>
        <v>0</v>
      </c>
      <c r="H3692" s="96">
        <f t="shared" si="57"/>
        <v>0</v>
      </c>
    </row>
    <row r="3693" spans="1:8" hidden="1">
      <c r="A3693" s="73" t="s">
        <v>2665</v>
      </c>
      <c r="B3693" s="73" t="s">
        <v>2730</v>
      </c>
      <c r="C3693" s="73" t="s">
        <v>2517</v>
      </c>
      <c r="D3693" s="86">
        <v>59.001202431999999</v>
      </c>
      <c r="E3693" s="73" t="s">
        <v>2518</v>
      </c>
      <c r="F3693" s="79" t="str">
        <f>INDEX('Crosswalk Particulates'!$B:$B,MATCH('2017 EPA Data'!A3693,'Crosswalk Particulates'!$A:$A,0))</f>
        <v>Commercial Buildings Sector</v>
      </c>
      <c r="G3693" s="84">
        <f>INDEX('Crosswalk Particulates'!$E:$E,MATCH('2017 EPA Data'!$B3693,'Crosswalk Particulates'!$D:$D,0))</f>
        <v>0</v>
      </c>
      <c r="H3693" s="96">
        <f t="shared" si="57"/>
        <v>0</v>
      </c>
    </row>
    <row r="3694" spans="1:8" hidden="1">
      <c r="A3694" s="73" t="s">
        <v>2565</v>
      </c>
      <c r="B3694" s="73" t="s">
        <v>2637</v>
      </c>
      <c r="C3694" s="73" t="s">
        <v>2517</v>
      </c>
      <c r="D3694" s="86">
        <v>58.758684689671</v>
      </c>
      <c r="E3694" s="73" t="s">
        <v>2518</v>
      </c>
      <c r="F3694" s="79" t="str">
        <f>INDEX('Crosswalk Particulates'!$B:$B,MATCH('2017 EPA Data'!A3694,'Crosswalk Particulates'!$A:$A,0))</f>
        <v>Electricity Sector</v>
      </c>
      <c r="G3694" s="84">
        <f>INDEX('Crosswalk Particulates'!$E:$E,MATCH('2017 EPA Data'!$B3694,'Crosswalk Particulates'!$D:$D,0))</f>
        <v>0</v>
      </c>
      <c r="H3694" s="96">
        <f t="shared" si="57"/>
        <v>0</v>
      </c>
    </row>
    <row r="3695" spans="1:8" hidden="1">
      <c r="A3695" s="73" t="s">
        <v>2538</v>
      </c>
      <c r="B3695" s="73" t="s">
        <v>2697</v>
      </c>
      <c r="C3695" s="73" t="s">
        <v>2517</v>
      </c>
      <c r="D3695" s="86">
        <v>58.3787606</v>
      </c>
      <c r="E3695" s="73" t="s">
        <v>2518</v>
      </c>
      <c r="F3695" s="79" t="str">
        <f>INDEX('Crosswalk Particulates'!$B:$B,MATCH('2017 EPA Data'!A3695,'Crosswalk Particulates'!$A:$A,0))</f>
        <v>process-other-industry</v>
      </c>
      <c r="G3695" s="84">
        <f>INDEX('Crosswalk Particulates'!$E:$E,MATCH('2017 EPA Data'!$B3695,'Crosswalk Particulates'!$D:$D,0))</f>
        <v>0</v>
      </c>
      <c r="H3695" s="96">
        <f t="shared" si="57"/>
        <v>0</v>
      </c>
    </row>
    <row r="3696" spans="1:8" hidden="1">
      <c r="A3696" s="73" t="s">
        <v>2629</v>
      </c>
      <c r="B3696" s="73" t="s">
        <v>2650</v>
      </c>
      <c r="C3696" s="73" t="s">
        <v>2517</v>
      </c>
      <c r="D3696" s="86">
        <v>58.032901461999998</v>
      </c>
      <c r="E3696" s="73" t="s">
        <v>2518</v>
      </c>
      <c r="F3696" s="79" t="str">
        <f>INDEX('Crosswalk Particulates'!$B:$B,MATCH('2017 EPA Data'!A3696,'Crosswalk Particulates'!$A:$A,0))</f>
        <v>industry-fuel-oil</v>
      </c>
      <c r="G3696" s="84">
        <f>INDEX('Crosswalk Particulates'!$E:$E,MATCH('2017 EPA Data'!$B3696,'Crosswalk Particulates'!$D:$D,0))</f>
        <v>0</v>
      </c>
      <c r="H3696" s="96">
        <f t="shared" si="57"/>
        <v>0</v>
      </c>
    </row>
    <row r="3697" spans="1:8" hidden="1">
      <c r="A3697" s="73" t="s">
        <v>2655</v>
      </c>
      <c r="B3697" s="73" t="s">
        <v>2672</v>
      </c>
      <c r="C3697" s="73" t="s">
        <v>2517</v>
      </c>
      <c r="D3697" s="86">
        <v>57.990063336884553</v>
      </c>
      <c r="E3697" s="73" t="s">
        <v>2518</v>
      </c>
      <c r="F3697" s="79" t="str">
        <f>INDEX('Crosswalk Particulates'!$B:$B,MATCH('2017 EPA Data'!A3697,'Crosswalk Particulates'!$A:$A,0))</f>
        <v>Commercial Buildings Sector</v>
      </c>
      <c r="G3697" s="84">
        <f>INDEX('Crosswalk Particulates'!$E:$E,MATCH('2017 EPA Data'!$B3697,'Crosswalk Particulates'!$D:$D,0))</f>
        <v>0</v>
      </c>
      <c r="H3697" s="96">
        <f t="shared" si="57"/>
        <v>0</v>
      </c>
    </row>
    <row r="3698" spans="1:8" hidden="1">
      <c r="A3698" s="73" t="s">
        <v>2595</v>
      </c>
      <c r="B3698" s="73" t="s">
        <v>2662</v>
      </c>
      <c r="C3698" s="73" t="s">
        <v>2517</v>
      </c>
      <c r="D3698" s="86">
        <v>57.605768585600003</v>
      </c>
      <c r="E3698" s="73" t="s">
        <v>2518</v>
      </c>
      <c r="F3698" s="79" t="str">
        <f>INDEX('Crosswalk Particulates'!$B:$B,MATCH('2017 EPA Data'!A3698,'Crosswalk Particulates'!$A:$A,0))</f>
        <v>process-other-industry</v>
      </c>
      <c r="G3698" s="84">
        <f>INDEX('Crosswalk Particulates'!$E:$E,MATCH('2017 EPA Data'!$B3698,'Crosswalk Particulates'!$D:$D,0))</f>
        <v>0</v>
      </c>
      <c r="H3698" s="96">
        <f t="shared" si="57"/>
        <v>0</v>
      </c>
    </row>
    <row r="3699" spans="1:8" hidden="1">
      <c r="A3699" s="73" t="s">
        <v>2619</v>
      </c>
      <c r="B3699" s="73" t="s">
        <v>2794</v>
      </c>
      <c r="C3699" s="73" t="s">
        <v>2517</v>
      </c>
      <c r="D3699" s="86">
        <v>57.6</v>
      </c>
      <c r="E3699" s="73" t="s">
        <v>2518</v>
      </c>
      <c r="F3699" s="79" t="str">
        <f>INDEX('Crosswalk Particulates'!$B:$B,MATCH('2017 EPA Data'!A3699,'Crosswalk Particulates'!$A:$A,0))</f>
        <v>process-iron and steel-industry</v>
      </c>
      <c r="G3699" s="84">
        <f>INDEX('Crosswalk Particulates'!$E:$E,MATCH('2017 EPA Data'!$B3699,'Crosswalk Particulates'!$D:$D,0))</f>
        <v>0</v>
      </c>
      <c r="H3699" s="96">
        <f t="shared" si="57"/>
        <v>0</v>
      </c>
    </row>
    <row r="3700" spans="1:8" hidden="1">
      <c r="A3700" s="73" t="s">
        <v>2559</v>
      </c>
      <c r="B3700" s="73" t="s">
        <v>2564</v>
      </c>
      <c r="C3700" s="73" t="s">
        <v>2517</v>
      </c>
      <c r="D3700" s="86">
        <v>57.48</v>
      </c>
      <c r="E3700" s="73" t="s">
        <v>2518</v>
      </c>
      <c r="F3700" s="79" t="str">
        <f>INDEX('Crosswalk Particulates'!$B:$B,MATCH('2017 EPA Data'!A3700,'Crosswalk Particulates'!$A:$A,0))</f>
        <v>process-waste-industry</v>
      </c>
      <c r="G3700" s="84">
        <f>INDEX('Crosswalk Particulates'!$E:$E,MATCH('2017 EPA Data'!$B3700,'Crosswalk Particulates'!$D:$D,0))</f>
        <v>0</v>
      </c>
      <c r="H3700" s="96">
        <f t="shared" si="57"/>
        <v>0</v>
      </c>
    </row>
    <row r="3701" spans="1:8" hidden="1">
      <c r="A3701" s="73" t="s">
        <v>2542</v>
      </c>
      <c r="B3701" s="73" t="s">
        <v>2573</v>
      </c>
      <c r="C3701" s="73" t="s">
        <v>2517</v>
      </c>
      <c r="D3701" s="86">
        <v>57.427956000000002</v>
      </c>
      <c r="E3701" s="73" t="s">
        <v>2518</v>
      </c>
      <c r="F3701" s="79" t="str">
        <f>INDEX('Crosswalk Particulates'!$B:$B,MATCH('2017 EPA Data'!A3701,'Crosswalk Particulates'!$A:$A,0))</f>
        <v>process-ngps-industry</v>
      </c>
      <c r="G3701" s="84">
        <f>INDEX('Crosswalk Particulates'!$E:$E,MATCH('2017 EPA Data'!$B3701,'Crosswalk Particulates'!$D:$D,0))</f>
        <v>0</v>
      </c>
      <c r="H3701" s="96">
        <f t="shared" si="57"/>
        <v>0</v>
      </c>
    </row>
    <row r="3702" spans="1:8" hidden="1">
      <c r="A3702" s="73" t="s">
        <v>2647</v>
      </c>
      <c r="B3702" s="73" t="s">
        <v>2605</v>
      </c>
      <c r="C3702" s="73" t="s">
        <v>2557</v>
      </c>
      <c r="D3702" s="86">
        <v>57.400297020410001</v>
      </c>
      <c r="E3702" s="73" t="s">
        <v>2522</v>
      </c>
      <c r="F3702" s="79" t="str">
        <f>INDEX('Crosswalk Particulates'!$B:$B,MATCH('2017 EPA Data'!A3702,'Crosswalk Particulates'!$A:$A,0))</f>
        <v>process-mining-industry</v>
      </c>
      <c r="G3702" s="84">
        <f>INDEX('Crosswalk Particulates'!$E:$E,MATCH('2017 EPA Data'!$B3702,'Crosswalk Particulates'!$D:$D,0))</f>
        <v>0</v>
      </c>
      <c r="H3702" s="96">
        <f t="shared" si="57"/>
        <v>52072735.455915317</v>
      </c>
    </row>
    <row r="3703" spans="1:8" hidden="1">
      <c r="A3703" s="73" t="s">
        <v>2538</v>
      </c>
      <c r="B3703" s="73" t="s">
        <v>2760</v>
      </c>
      <c r="C3703" s="73" t="s">
        <v>2517</v>
      </c>
      <c r="D3703" s="86">
        <v>57.37068</v>
      </c>
      <c r="E3703" s="73" t="s">
        <v>2518</v>
      </c>
      <c r="F3703" s="79" t="str">
        <f>INDEX('Crosswalk Particulates'!$B:$B,MATCH('2017 EPA Data'!A3703,'Crosswalk Particulates'!$A:$A,0))</f>
        <v>process-other-industry</v>
      </c>
      <c r="G3703" s="84">
        <f>INDEX('Crosswalk Particulates'!$E:$E,MATCH('2017 EPA Data'!$B3703,'Crosswalk Particulates'!$D:$D,0))</f>
        <v>0</v>
      </c>
      <c r="H3703" s="96">
        <f t="shared" si="57"/>
        <v>0</v>
      </c>
    </row>
    <row r="3704" spans="1:8" hidden="1">
      <c r="A3704" s="73" t="s">
        <v>2582</v>
      </c>
      <c r="B3704" s="73" t="s">
        <v>2645</v>
      </c>
      <c r="C3704" s="73" t="s">
        <v>2517</v>
      </c>
      <c r="D3704" s="86">
        <v>57.286387565040002</v>
      </c>
      <c r="E3704" s="73" t="s">
        <v>2518</v>
      </c>
      <c r="F3704" s="79" t="str">
        <f>INDEX('Crosswalk Particulates'!$B:$B,MATCH('2017 EPA Data'!A3704,'Crosswalk Particulates'!$A:$A,0))</f>
        <v>Commercial Buildings Sector</v>
      </c>
      <c r="G3704" s="84">
        <f>INDEX('Crosswalk Particulates'!$E:$E,MATCH('2017 EPA Data'!$B3704,'Crosswalk Particulates'!$D:$D,0))</f>
        <v>0</v>
      </c>
      <c r="H3704" s="96">
        <f t="shared" si="57"/>
        <v>0</v>
      </c>
    </row>
    <row r="3705" spans="1:8" hidden="1">
      <c r="A3705" s="73" t="s">
        <v>2669</v>
      </c>
      <c r="B3705" s="73" t="s">
        <v>2641</v>
      </c>
      <c r="C3705" s="73" t="s">
        <v>2517</v>
      </c>
      <c r="D3705" s="86">
        <v>57.239199999999997</v>
      </c>
      <c r="E3705" s="73" t="s">
        <v>2518</v>
      </c>
      <c r="F3705" s="79" t="str">
        <f>INDEX('Crosswalk Particulates'!$B:$B,MATCH('2017 EPA Data'!A3705,'Crosswalk Particulates'!$A:$A,0))</f>
        <v>Commercial Buildings Sector</v>
      </c>
      <c r="G3705" s="84">
        <f>INDEX('Crosswalk Particulates'!$E:$E,MATCH('2017 EPA Data'!$B3705,'Crosswalk Particulates'!$D:$D,0))</f>
        <v>0</v>
      </c>
      <c r="H3705" s="96">
        <f t="shared" si="57"/>
        <v>0</v>
      </c>
    </row>
    <row r="3706" spans="1:8" hidden="1">
      <c r="A3706" s="73" t="s">
        <v>2669</v>
      </c>
      <c r="B3706" s="73" t="s">
        <v>2753</v>
      </c>
      <c r="D3706" s="86">
        <v>57.148284374601168</v>
      </c>
      <c r="E3706" s="73" t="s">
        <v>2522</v>
      </c>
      <c r="F3706" s="79" t="str">
        <f>INDEX('Crosswalk Particulates'!$B:$B,MATCH('2017 EPA Data'!A3706,'Crosswalk Particulates'!$A:$A,0))</f>
        <v>Commercial Buildings Sector</v>
      </c>
      <c r="G3706" s="84">
        <f>INDEX('Crosswalk Particulates'!$E:$E,MATCH('2017 EPA Data'!$B3706,'Crosswalk Particulates'!$D:$D,0))</f>
        <v>0</v>
      </c>
      <c r="H3706" s="96">
        <f t="shared" si="57"/>
        <v>51844113.157461308</v>
      </c>
    </row>
    <row r="3707" spans="1:8" hidden="1">
      <c r="A3707" s="73" t="s">
        <v>2664</v>
      </c>
      <c r="B3707" s="73" t="s">
        <v>2544</v>
      </c>
      <c r="C3707" s="73" t="s">
        <v>2517</v>
      </c>
      <c r="D3707" s="86">
        <v>57.059357978960001</v>
      </c>
      <c r="E3707" s="73" t="s">
        <v>2518</v>
      </c>
      <c r="F3707" s="79" t="str">
        <f>INDEX('Crosswalk Particulates'!$B:$B,MATCH('2017 EPA Data'!A3707,'Crosswalk Particulates'!$A:$A,0))</f>
        <v>Commercial Buildings Sector</v>
      </c>
      <c r="G3707" s="84">
        <f>INDEX('Crosswalk Particulates'!$E:$E,MATCH('2017 EPA Data'!$B3707,'Crosswalk Particulates'!$D:$D,0))</f>
        <v>0</v>
      </c>
      <c r="H3707" s="96">
        <f t="shared" si="57"/>
        <v>0</v>
      </c>
    </row>
    <row r="3708" spans="1:8" hidden="1">
      <c r="A3708" s="73" t="s">
        <v>2647</v>
      </c>
      <c r="B3708" s="73" t="s">
        <v>2716</v>
      </c>
      <c r="D3708" s="86">
        <v>56.823100845570458</v>
      </c>
      <c r="E3708" s="73" t="s">
        <v>2522</v>
      </c>
      <c r="F3708" s="79" t="str">
        <f>INDEX('Crosswalk Particulates'!$B:$B,MATCH('2017 EPA Data'!A3708,'Crosswalk Particulates'!$A:$A,0))</f>
        <v>process-mining-industry</v>
      </c>
      <c r="G3708" s="84" t="str">
        <f>INDEX('Crosswalk Particulates'!$E:$E,MATCH('2017 EPA Data'!$B3708,'Crosswalk Particulates'!$D:$D,0))</f>
        <v>BC</v>
      </c>
      <c r="H3708" s="96">
        <f t="shared" si="57"/>
        <v>51549111.271394134</v>
      </c>
    </row>
    <row r="3709" spans="1:8" hidden="1">
      <c r="A3709" s="73" t="s">
        <v>2632</v>
      </c>
      <c r="B3709" s="73" t="s">
        <v>2762</v>
      </c>
      <c r="C3709" s="73" t="s">
        <v>2517</v>
      </c>
      <c r="D3709" s="86">
        <v>56.292999999999999</v>
      </c>
      <c r="E3709" s="73" t="s">
        <v>2518</v>
      </c>
      <c r="F3709" s="79" t="str">
        <f>INDEX('Crosswalk Particulates'!$B:$B,MATCH('2017 EPA Data'!A3709,'Crosswalk Particulates'!$A:$A,0))</f>
        <v>industry-fuel-other</v>
      </c>
      <c r="G3709" s="84">
        <f>INDEX('Crosswalk Particulates'!$E:$E,MATCH('2017 EPA Data'!$B3709,'Crosswalk Particulates'!$D:$D,0))</f>
        <v>0</v>
      </c>
      <c r="H3709" s="96">
        <f t="shared" si="57"/>
        <v>0</v>
      </c>
    </row>
    <row r="3710" spans="1:8" hidden="1">
      <c r="A3710" s="73" t="s">
        <v>2607</v>
      </c>
      <c r="B3710" s="73" t="s">
        <v>2697</v>
      </c>
      <c r="C3710" s="73" t="s">
        <v>2517</v>
      </c>
      <c r="D3710" s="86">
        <v>56.286630000000002</v>
      </c>
      <c r="E3710" s="73" t="s">
        <v>2518</v>
      </c>
      <c r="F3710" s="79" t="str">
        <f>INDEX('Crosswalk Particulates'!$B:$B,MATCH('2017 EPA Data'!A3710,'Crosswalk Particulates'!$A:$A,0))</f>
        <v>process-cement-industry</v>
      </c>
      <c r="G3710" s="84">
        <f>INDEX('Crosswalk Particulates'!$E:$E,MATCH('2017 EPA Data'!$B3710,'Crosswalk Particulates'!$D:$D,0))</f>
        <v>0</v>
      </c>
      <c r="H3710" s="96">
        <f t="shared" si="57"/>
        <v>0</v>
      </c>
    </row>
    <row r="3711" spans="1:8" hidden="1">
      <c r="A3711" s="73" t="s">
        <v>2649</v>
      </c>
      <c r="B3711" s="73" t="s">
        <v>2663</v>
      </c>
      <c r="C3711" s="73" t="s">
        <v>2517</v>
      </c>
      <c r="D3711" s="86">
        <v>56.146992232432041</v>
      </c>
      <c r="E3711" s="73" t="s">
        <v>2518</v>
      </c>
      <c r="F3711" s="79" t="str">
        <f>INDEX('Crosswalk Particulates'!$B:$B,MATCH('2017 EPA Data'!A3711,'Crosswalk Particulates'!$A:$A,0))</f>
        <v>Electricity Sector</v>
      </c>
      <c r="G3711" s="84">
        <f>INDEX('Crosswalk Particulates'!$E:$E,MATCH('2017 EPA Data'!$B3711,'Crosswalk Particulates'!$D:$D,0))</f>
        <v>0</v>
      </c>
      <c r="H3711" s="96">
        <f t="shared" si="57"/>
        <v>0</v>
      </c>
    </row>
    <row r="3712" spans="1:8" hidden="1">
      <c r="A3712" s="73" t="s">
        <v>2553</v>
      </c>
      <c r="B3712" s="73" t="s">
        <v>2630</v>
      </c>
      <c r="D3712" s="86">
        <v>56.132765827354078</v>
      </c>
      <c r="E3712" s="73" t="s">
        <v>2522</v>
      </c>
      <c r="F3712" s="79" t="str">
        <f>INDEX('Crosswalk Particulates'!$B:$B,MATCH('2017 EPA Data'!A3712,'Crosswalk Particulates'!$A:$A,0))</f>
        <v>process-other-industry</v>
      </c>
      <c r="G3712" s="84">
        <f>INDEX('Crosswalk Particulates'!$E:$E,MATCH('2017 EPA Data'!$B3712,'Crosswalk Particulates'!$D:$D,0))</f>
        <v>0</v>
      </c>
      <c r="H3712" s="96">
        <f t="shared" si="57"/>
        <v>50922849.132597983</v>
      </c>
    </row>
    <row r="3713" spans="1:8" hidden="1">
      <c r="A3713" s="73" t="s">
        <v>2664</v>
      </c>
      <c r="B3713" s="73" t="s">
        <v>2621</v>
      </c>
      <c r="C3713" s="73" t="s">
        <v>2517</v>
      </c>
      <c r="D3713" s="86">
        <v>56.094085373041729</v>
      </c>
      <c r="E3713" s="73" t="s">
        <v>2518</v>
      </c>
      <c r="F3713" s="79" t="str">
        <f>INDEX('Crosswalk Particulates'!$B:$B,MATCH('2017 EPA Data'!A3713,'Crosswalk Particulates'!$A:$A,0))</f>
        <v>Commercial Buildings Sector</v>
      </c>
      <c r="G3713" s="84">
        <f>INDEX('Crosswalk Particulates'!$E:$E,MATCH('2017 EPA Data'!$B3713,'Crosswalk Particulates'!$D:$D,0))</f>
        <v>0</v>
      </c>
      <c r="H3713" s="96">
        <f t="shared" si="57"/>
        <v>0</v>
      </c>
    </row>
    <row r="3714" spans="1:8" hidden="1">
      <c r="A3714" s="73" t="s">
        <v>2649</v>
      </c>
      <c r="B3714" s="73" t="s">
        <v>2562</v>
      </c>
      <c r="C3714" s="73" t="s">
        <v>2517</v>
      </c>
      <c r="D3714" s="86">
        <v>55.925053423999998</v>
      </c>
      <c r="E3714" s="73" t="s">
        <v>2518</v>
      </c>
      <c r="F3714" s="79" t="str">
        <f>INDEX('Crosswalk Particulates'!$B:$B,MATCH('2017 EPA Data'!A3714,'Crosswalk Particulates'!$A:$A,0))</f>
        <v>Electricity Sector</v>
      </c>
      <c r="G3714" s="84">
        <f>INDEX('Crosswalk Particulates'!$E:$E,MATCH('2017 EPA Data'!$B3714,'Crosswalk Particulates'!$D:$D,0))</f>
        <v>0</v>
      </c>
      <c r="H3714" s="96">
        <f t="shared" si="57"/>
        <v>0</v>
      </c>
    </row>
    <row r="3715" spans="1:8" hidden="1">
      <c r="A3715" s="73" t="s">
        <v>2584</v>
      </c>
      <c r="B3715" s="73" t="s">
        <v>2684</v>
      </c>
      <c r="C3715" s="73" t="s">
        <v>2517</v>
      </c>
      <c r="D3715" s="86">
        <v>55.889677682829998</v>
      </c>
      <c r="E3715" s="73" t="s">
        <v>2518</v>
      </c>
      <c r="F3715" s="79" t="str">
        <f>INDEX('Crosswalk Particulates'!$B:$B,MATCH('2017 EPA Data'!A3715,'Crosswalk Particulates'!$A:$A,0))</f>
        <v>Electricity Sector</v>
      </c>
      <c r="G3715" s="84">
        <f>INDEX('Crosswalk Particulates'!$E:$E,MATCH('2017 EPA Data'!$B3715,'Crosswalk Particulates'!$D:$D,0))</f>
        <v>0</v>
      </c>
      <c r="H3715" s="96">
        <f t="shared" si="57"/>
        <v>0</v>
      </c>
    </row>
    <row r="3716" spans="1:8" hidden="1">
      <c r="A3716" s="73" t="s">
        <v>2632</v>
      </c>
      <c r="B3716" s="73" t="s">
        <v>2675</v>
      </c>
      <c r="C3716" s="73" t="s">
        <v>2517</v>
      </c>
      <c r="D3716" s="86">
        <v>55.65178646141554</v>
      </c>
      <c r="E3716" s="73" t="s">
        <v>2518</v>
      </c>
      <c r="F3716" s="79" t="str">
        <f>INDEX('Crosswalk Particulates'!$B:$B,MATCH('2017 EPA Data'!A3716,'Crosswalk Particulates'!$A:$A,0))</f>
        <v>industry-fuel-other</v>
      </c>
      <c r="G3716" s="84">
        <f>INDEX('Crosswalk Particulates'!$E:$E,MATCH('2017 EPA Data'!$B3716,'Crosswalk Particulates'!$D:$D,0))</f>
        <v>0</v>
      </c>
      <c r="H3716" s="96">
        <f t="shared" ref="H3716:H3779" si="58">IF(E3716="TON",D3716/metricton_to_shortton,0)*10^6</f>
        <v>0</v>
      </c>
    </row>
    <row r="3717" spans="1:8" hidden="1">
      <c r="A3717" s="73" t="s">
        <v>2647</v>
      </c>
      <c r="B3717" s="73" t="s">
        <v>2720</v>
      </c>
      <c r="C3717" s="73" t="s">
        <v>2517</v>
      </c>
      <c r="D3717" s="86">
        <v>55.607655674867999</v>
      </c>
      <c r="E3717" s="73" t="s">
        <v>2518</v>
      </c>
      <c r="F3717" s="79" t="str">
        <f>INDEX('Crosswalk Particulates'!$B:$B,MATCH('2017 EPA Data'!A3717,'Crosswalk Particulates'!$A:$A,0))</f>
        <v>process-mining-industry</v>
      </c>
      <c r="G3717" s="84">
        <f>INDEX('Crosswalk Particulates'!$E:$E,MATCH('2017 EPA Data'!$B3717,'Crosswalk Particulates'!$D:$D,0))</f>
        <v>0</v>
      </c>
      <c r="H3717" s="96">
        <f t="shared" si="58"/>
        <v>0</v>
      </c>
    </row>
    <row r="3718" spans="1:8" hidden="1">
      <c r="A3718" s="73" t="s">
        <v>2542</v>
      </c>
      <c r="B3718" s="73" t="s">
        <v>2668</v>
      </c>
      <c r="C3718" s="73" t="s">
        <v>2517</v>
      </c>
      <c r="D3718" s="86">
        <v>55.482489999999999</v>
      </c>
      <c r="E3718" s="73" t="s">
        <v>2518</v>
      </c>
      <c r="F3718" s="79" t="str">
        <f>INDEX('Crosswalk Particulates'!$B:$B,MATCH('2017 EPA Data'!A3718,'Crosswalk Particulates'!$A:$A,0))</f>
        <v>process-ngps-industry</v>
      </c>
      <c r="G3718" s="84">
        <f>INDEX('Crosswalk Particulates'!$E:$E,MATCH('2017 EPA Data'!$B3718,'Crosswalk Particulates'!$D:$D,0))</f>
        <v>0</v>
      </c>
      <c r="H3718" s="96">
        <f t="shared" si="58"/>
        <v>0</v>
      </c>
    </row>
    <row r="3719" spans="1:8" hidden="1">
      <c r="A3719" s="73" t="s">
        <v>2555</v>
      </c>
      <c r="B3719" s="73" t="s">
        <v>2535</v>
      </c>
      <c r="C3719" s="73" t="s">
        <v>2517</v>
      </c>
      <c r="D3719" s="86">
        <v>55.30645950848178</v>
      </c>
      <c r="E3719" s="73" t="s">
        <v>2518</v>
      </c>
      <c r="F3719" s="79" t="str">
        <f>INDEX('Crosswalk Particulates'!$B:$B,MATCH('2017 EPA Data'!A3719,'Crosswalk Particulates'!$A:$A,0))</f>
        <v>process-other-industry</v>
      </c>
      <c r="G3719" s="84">
        <f>INDEX('Crosswalk Particulates'!$E:$E,MATCH('2017 EPA Data'!$B3719,'Crosswalk Particulates'!$D:$D,0))</f>
        <v>0</v>
      </c>
      <c r="H3719" s="96">
        <f t="shared" si="58"/>
        <v>0</v>
      </c>
    </row>
    <row r="3720" spans="1:8" hidden="1">
      <c r="A3720" s="73" t="s">
        <v>2569</v>
      </c>
      <c r="B3720" s="73" t="s">
        <v>2643</v>
      </c>
      <c r="C3720" s="73" t="s">
        <v>2517</v>
      </c>
      <c r="D3720" s="86">
        <v>55.278941253620246</v>
      </c>
      <c r="E3720" s="73" t="s">
        <v>2518</v>
      </c>
      <c r="F3720" s="79" t="str">
        <f>INDEX('Crosswalk Particulates'!$B:$B,MATCH('2017 EPA Data'!A3720,'Crosswalk Particulates'!$A:$A,0))</f>
        <v>Transportation Sector</v>
      </c>
      <c r="G3720" s="84">
        <f>INDEX('Crosswalk Particulates'!$E:$E,MATCH('2017 EPA Data'!$B3720,'Crosswalk Particulates'!$D:$D,0))</f>
        <v>0</v>
      </c>
      <c r="H3720" s="96">
        <f t="shared" si="58"/>
        <v>0</v>
      </c>
    </row>
    <row r="3721" spans="1:8" hidden="1">
      <c r="A3721" s="73" t="s">
        <v>2602</v>
      </c>
      <c r="B3721" s="73" t="s">
        <v>2683</v>
      </c>
      <c r="C3721" s="73" t="s">
        <v>2517</v>
      </c>
      <c r="D3721" s="86">
        <v>55.101599999999998</v>
      </c>
      <c r="E3721" s="73" t="s">
        <v>2518</v>
      </c>
      <c r="F3721" s="79" t="str">
        <f>INDEX('Crosswalk Particulates'!$B:$B,MATCH('2017 EPA Data'!A3721,'Crosswalk Particulates'!$A:$A,0))</f>
        <v>process-other-industry</v>
      </c>
      <c r="G3721" s="84">
        <f>INDEX('Crosswalk Particulates'!$E:$E,MATCH('2017 EPA Data'!$B3721,'Crosswalk Particulates'!$D:$D,0))</f>
        <v>0</v>
      </c>
      <c r="H3721" s="96">
        <f t="shared" si="58"/>
        <v>0</v>
      </c>
    </row>
    <row r="3722" spans="1:8" hidden="1">
      <c r="A3722" s="73" t="s">
        <v>2559</v>
      </c>
      <c r="B3722" s="73" t="s">
        <v>2817</v>
      </c>
      <c r="C3722" s="73" t="s">
        <v>2517</v>
      </c>
      <c r="D3722" s="86">
        <v>54.607700078000001</v>
      </c>
      <c r="E3722" s="73" t="s">
        <v>2518</v>
      </c>
      <c r="F3722" s="79" t="str">
        <f>INDEX('Crosswalk Particulates'!$B:$B,MATCH('2017 EPA Data'!A3722,'Crosswalk Particulates'!$A:$A,0))</f>
        <v>process-waste-industry</v>
      </c>
      <c r="G3722" s="84">
        <f>INDEX('Crosswalk Particulates'!$E:$E,MATCH('2017 EPA Data'!$B3722,'Crosswalk Particulates'!$D:$D,0))</f>
        <v>0</v>
      </c>
      <c r="H3722" s="96">
        <f t="shared" si="58"/>
        <v>0</v>
      </c>
    </row>
    <row r="3723" spans="1:8" hidden="1">
      <c r="A3723" s="73" t="s">
        <v>2582</v>
      </c>
      <c r="B3723" s="73" t="s">
        <v>2656</v>
      </c>
      <c r="C3723" s="73" t="s">
        <v>2517</v>
      </c>
      <c r="D3723" s="86">
        <v>54.345356749791605</v>
      </c>
      <c r="E3723" s="73" t="s">
        <v>2518</v>
      </c>
      <c r="F3723" s="79" t="str">
        <f>INDEX('Crosswalk Particulates'!$B:$B,MATCH('2017 EPA Data'!A3723,'Crosswalk Particulates'!$A:$A,0))</f>
        <v>Commercial Buildings Sector</v>
      </c>
      <c r="G3723" s="84">
        <f>INDEX('Crosswalk Particulates'!$E:$E,MATCH('2017 EPA Data'!$B3723,'Crosswalk Particulates'!$D:$D,0))</f>
        <v>0</v>
      </c>
      <c r="H3723" s="96">
        <f t="shared" si="58"/>
        <v>0</v>
      </c>
    </row>
    <row r="3724" spans="1:8" hidden="1">
      <c r="A3724" s="73" t="s">
        <v>2555</v>
      </c>
      <c r="B3724" s="73" t="s">
        <v>2613</v>
      </c>
      <c r="C3724" s="73" t="s">
        <v>2517</v>
      </c>
      <c r="D3724" s="86">
        <v>54.081000000000003</v>
      </c>
      <c r="E3724" s="73" t="s">
        <v>2518</v>
      </c>
      <c r="F3724" s="79" t="str">
        <f>INDEX('Crosswalk Particulates'!$B:$B,MATCH('2017 EPA Data'!A3724,'Crosswalk Particulates'!$A:$A,0))</f>
        <v>process-other-industry</v>
      </c>
      <c r="G3724" s="84">
        <f>INDEX('Crosswalk Particulates'!$E:$E,MATCH('2017 EPA Data'!$B3724,'Crosswalk Particulates'!$D:$D,0))</f>
        <v>0</v>
      </c>
      <c r="H3724" s="96">
        <f t="shared" si="58"/>
        <v>0</v>
      </c>
    </row>
    <row r="3725" spans="1:8" hidden="1">
      <c r="A3725" s="73" t="s">
        <v>2655</v>
      </c>
      <c r="B3725" s="73" t="s">
        <v>2734</v>
      </c>
      <c r="C3725" s="73" t="s">
        <v>2517</v>
      </c>
      <c r="D3725" s="86">
        <v>53.850751613569088</v>
      </c>
      <c r="E3725" s="73" t="s">
        <v>2518</v>
      </c>
      <c r="F3725" s="79" t="str">
        <f>INDEX('Crosswalk Particulates'!$B:$B,MATCH('2017 EPA Data'!A3725,'Crosswalk Particulates'!$A:$A,0))</f>
        <v>Commercial Buildings Sector</v>
      </c>
      <c r="G3725" s="84">
        <f>INDEX('Crosswalk Particulates'!$E:$E,MATCH('2017 EPA Data'!$B3725,'Crosswalk Particulates'!$D:$D,0))</f>
        <v>0</v>
      </c>
      <c r="H3725" s="96">
        <f t="shared" si="58"/>
        <v>0</v>
      </c>
    </row>
    <row r="3726" spans="1:8" hidden="1">
      <c r="A3726" s="73" t="s">
        <v>2559</v>
      </c>
      <c r="B3726" s="73" t="s">
        <v>2805</v>
      </c>
      <c r="C3726" s="73" t="s">
        <v>2517</v>
      </c>
      <c r="D3726" s="86">
        <v>53.484000000000002</v>
      </c>
      <c r="E3726" s="73" t="s">
        <v>2518</v>
      </c>
      <c r="F3726" s="79" t="str">
        <f>INDEX('Crosswalk Particulates'!$B:$B,MATCH('2017 EPA Data'!A3726,'Crosswalk Particulates'!$A:$A,0))</f>
        <v>process-waste-industry</v>
      </c>
      <c r="G3726" s="84">
        <f>INDEX('Crosswalk Particulates'!$E:$E,MATCH('2017 EPA Data'!$B3726,'Crosswalk Particulates'!$D:$D,0))</f>
        <v>0</v>
      </c>
      <c r="H3726" s="96">
        <f t="shared" si="58"/>
        <v>0</v>
      </c>
    </row>
    <row r="3727" spans="1:8" hidden="1">
      <c r="A3727" s="73" t="s">
        <v>2596</v>
      </c>
      <c r="B3727" s="73" t="s">
        <v>2713</v>
      </c>
      <c r="C3727" s="73" t="s">
        <v>2517</v>
      </c>
      <c r="D3727" s="86">
        <v>53.467730000000003</v>
      </c>
      <c r="E3727" s="73" t="s">
        <v>2518</v>
      </c>
      <c r="F3727" s="79" t="str">
        <f>INDEX('Crosswalk Particulates'!$B:$B,MATCH('2017 EPA Data'!A3727,'Crosswalk Particulates'!$A:$A,0))</f>
        <v>industry-fuel-coal</v>
      </c>
      <c r="G3727" s="84">
        <f>INDEX('Crosswalk Particulates'!$E:$E,MATCH('2017 EPA Data'!$B3727,'Crosswalk Particulates'!$D:$D,0))</f>
        <v>0</v>
      </c>
      <c r="H3727" s="96">
        <f t="shared" si="58"/>
        <v>0</v>
      </c>
    </row>
    <row r="3728" spans="1:8" hidden="1">
      <c r="A3728" s="73" t="s">
        <v>2547</v>
      </c>
      <c r="B3728" s="73" t="s">
        <v>2678</v>
      </c>
      <c r="C3728" s="73" t="s">
        <v>2517</v>
      </c>
      <c r="D3728" s="86">
        <v>53.436579999999999</v>
      </c>
      <c r="E3728" s="73" t="s">
        <v>2518</v>
      </c>
      <c r="F3728" s="79" t="str">
        <f>INDEX('Crosswalk Particulates'!$B:$B,MATCH('2017 EPA Data'!A3728,'Crosswalk Particulates'!$A:$A,0))</f>
        <v>process-other-industry</v>
      </c>
      <c r="G3728" s="84">
        <f>INDEX('Crosswalk Particulates'!$E:$E,MATCH('2017 EPA Data'!$B3728,'Crosswalk Particulates'!$D:$D,0))</f>
        <v>0</v>
      </c>
      <c r="H3728" s="96">
        <f t="shared" si="58"/>
        <v>0</v>
      </c>
    </row>
    <row r="3729" spans="1:8" hidden="1">
      <c r="A3729" s="73" t="s">
        <v>2582</v>
      </c>
      <c r="B3729" s="73" t="s">
        <v>2621</v>
      </c>
      <c r="C3729" s="73" t="s">
        <v>2517</v>
      </c>
      <c r="D3729" s="86">
        <v>53.418737129872355</v>
      </c>
      <c r="E3729" s="73" t="s">
        <v>2518</v>
      </c>
      <c r="F3729" s="79" t="str">
        <f>INDEX('Crosswalk Particulates'!$B:$B,MATCH('2017 EPA Data'!A3729,'Crosswalk Particulates'!$A:$A,0))</f>
        <v>Commercial Buildings Sector</v>
      </c>
      <c r="G3729" s="84">
        <f>INDEX('Crosswalk Particulates'!$E:$E,MATCH('2017 EPA Data'!$B3729,'Crosswalk Particulates'!$D:$D,0))</f>
        <v>0</v>
      </c>
      <c r="H3729" s="96">
        <f t="shared" si="58"/>
        <v>0</v>
      </c>
    </row>
    <row r="3730" spans="1:8" hidden="1">
      <c r="A3730" s="73" t="s">
        <v>2572</v>
      </c>
      <c r="B3730" s="73" t="s">
        <v>2540</v>
      </c>
      <c r="C3730" s="73" t="s">
        <v>2517</v>
      </c>
      <c r="D3730" s="86">
        <v>53.4</v>
      </c>
      <c r="E3730" s="73" t="s">
        <v>2518</v>
      </c>
      <c r="F3730" s="79" t="str">
        <f>INDEX('Crosswalk Particulates'!$B:$B,MATCH('2017 EPA Data'!A3730,'Crosswalk Particulates'!$A:$A,0))</f>
        <v>process-other-industry</v>
      </c>
      <c r="G3730" s="84">
        <f>INDEX('Crosswalk Particulates'!$E:$E,MATCH('2017 EPA Data'!$B3730,'Crosswalk Particulates'!$D:$D,0))</f>
        <v>0</v>
      </c>
      <c r="H3730" s="96">
        <f t="shared" si="58"/>
        <v>0</v>
      </c>
    </row>
    <row r="3731" spans="1:8" hidden="1">
      <c r="A3731" s="73" t="s">
        <v>2608</v>
      </c>
      <c r="B3731" s="73" t="s">
        <v>2739</v>
      </c>
      <c r="C3731" s="73" t="s">
        <v>2517</v>
      </c>
      <c r="D3731" s="86">
        <v>53.308291820000001</v>
      </c>
      <c r="E3731" s="73" t="s">
        <v>2518</v>
      </c>
      <c r="F3731" s="79" t="str">
        <f>INDEX('Crosswalk Particulates'!$B:$B,MATCH('2017 EPA Data'!A3731,'Crosswalk Particulates'!$A:$A,0))</f>
        <v>Electricity Sector</v>
      </c>
      <c r="G3731" s="84">
        <f>INDEX('Crosswalk Particulates'!$E:$E,MATCH('2017 EPA Data'!$B3731,'Crosswalk Particulates'!$D:$D,0))</f>
        <v>0</v>
      </c>
      <c r="H3731" s="96">
        <f t="shared" si="58"/>
        <v>0</v>
      </c>
    </row>
    <row r="3732" spans="1:8" hidden="1">
      <c r="A3732" s="73" t="s">
        <v>2559</v>
      </c>
      <c r="B3732" s="73" t="s">
        <v>2818</v>
      </c>
      <c r="C3732" s="73" t="s">
        <v>2517</v>
      </c>
      <c r="D3732" s="86">
        <v>53.274000000000001</v>
      </c>
      <c r="E3732" s="73" t="s">
        <v>2518</v>
      </c>
      <c r="F3732" s="79" t="str">
        <f>INDEX('Crosswalk Particulates'!$B:$B,MATCH('2017 EPA Data'!A3732,'Crosswalk Particulates'!$A:$A,0))</f>
        <v>process-waste-industry</v>
      </c>
      <c r="G3732" s="84">
        <f>INDEX('Crosswalk Particulates'!$E:$E,MATCH('2017 EPA Data'!$B3732,'Crosswalk Particulates'!$D:$D,0))</f>
        <v>0</v>
      </c>
      <c r="H3732" s="96">
        <f t="shared" si="58"/>
        <v>0</v>
      </c>
    </row>
    <row r="3733" spans="1:8" hidden="1">
      <c r="A3733" s="73" t="s">
        <v>2602</v>
      </c>
      <c r="B3733" s="73" t="s">
        <v>2652</v>
      </c>
      <c r="C3733" s="73" t="s">
        <v>2517</v>
      </c>
      <c r="D3733" s="86">
        <v>53.2</v>
      </c>
      <c r="E3733" s="73" t="s">
        <v>2518</v>
      </c>
      <c r="F3733" s="79" t="str">
        <f>INDEX('Crosswalk Particulates'!$B:$B,MATCH('2017 EPA Data'!A3733,'Crosswalk Particulates'!$A:$A,0))</f>
        <v>process-other-industry</v>
      </c>
      <c r="G3733" s="84">
        <f>INDEX('Crosswalk Particulates'!$E:$E,MATCH('2017 EPA Data'!$B3733,'Crosswalk Particulates'!$D:$D,0))</f>
        <v>0</v>
      </c>
      <c r="H3733" s="96">
        <f t="shared" si="58"/>
        <v>0</v>
      </c>
    </row>
    <row r="3734" spans="1:8" hidden="1">
      <c r="A3734" s="73" t="s">
        <v>2547</v>
      </c>
      <c r="B3734" s="73" t="s">
        <v>2819</v>
      </c>
      <c r="C3734" s="73" t="s">
        <v>2517</v>
      </c>
      <c r="D3734" s="86">
        <v>53.114995</v>
      </c>
      <c r="E3734" s="73" t="s">
        <v>2518</v>
      </c>
      <c r="F3734" s="79" t="str">
        <f>INDEX('Crosswalk Particulates'!$B:$B,MATCH('2017 EPA Data'!A3734,'Crosswalk Particulates'!$A:$A,0))</f>
        <v>process-other-industry</v>
      </c>
      <c r="G3734" s="84">
        <f>INDEX('Crosswalk Particulates'!$E:$E,MATCH('2017 EPA Data'!$B3734,'Crosswalk Particulates'!$D:$D,0))</f>
        <v>0</v>
      </c>
      <c r="H3734" s="96">
        <f t="shared" si="58"/>
        <v>0</v>
      </c>
    </row>
    <row r="3735" spans="1:8" hidden="1">
      <c r="A3735" s="73" t="s">
        <v>2655</v>
      </c>
      <c r="B3735" s="73" t="s">
        <v>2573</v>
      </c>
      <c r="C3735" s="73" t="s">
        <v>2517</v>
      </c>
      <c r="D3735" s="86">
        <v>53.11301323</v>
      </c>
      <c r="E3735" s="73" t="s">
        <v>2518</v>
      </c>
      <c r="F3735" s="79" t="str">
        <f>INDEX('Crosswalk Particulates'!$B:$B,MATCH('2017 EPA Data'!A3735,'Crosswalk Particulates'!$A:$A,0))</f>
        <v>Commercial Buildings Sector</v>
      </c>
      <c r="G3735" s="84">
        <f>INDEX('Crosswalk Particulates'!$E:$E,MATCH('2017 EPA Data'!$B3735,'Crosswalk Particulates'!$D:$D,0))</f>
        <v>0</v>
      </c>
      <c r="H3735" s="96">
        <f t="shared" si="58"/>
        <v>0</v>
      </c>
    </row>
    <row r="3736" spans="1:8" hidden="1">
      <c r="A3736" s="73" t="s">
        <v>2553</v>
      </c>
      <c r="B3736" s="73" t="s">
        <v>2702</v>
      </c>
      <c r="C3736" s="73" t="s">
        <v>2517</v>
      </c>
      <c r="D3736" s="86">
        <v>53.08</v>
      </c>
      <c r="E3736" s="73" t="s">
        <v>2518</v>
      </c>
      <c r="F3736" s="79" t="str">
        <f>INDEX('Crosswalk Particulates'!$B:$B,MATCH('2017 EPA Data'!A3736,'Crosswalk Particulates'!$A:$A,0))</f>
        <v>process-other-industry</v>
      </c>
      <c r="G3736" s="84">
        <f>INDEX('Crosswalk Particulates'!$E:$E,MATCH('2017 EPA Data'!$B3736,'Crosswalk Particulates'!$D:$D,0))</f>
        <v>0</v>
      </c>
      <c r="H3736" s="96">
        <f t="shared" si="58"/>
        <v>0</v>
      </c>
    </row>
    <row r="3737" spans="1:8" hidden="1">
      <c r="A3737" s="73" t="s">
        <v>2581</v>
      </c>
      <c r="B3737" s="73" t="s">
        <v>2730</v>
      </c>
      <c r="C3737" s="73" t="s">
        <v>2517</v>
      </c>
      <c r="D3737" s="86">
        <v>52.935674265496182</v>
      </c>
      <c r="E3737" s="73" t="s">
        <v>2518</v>
      </c>
      <c r="F3737" s="79" t="str">
        <f>INDEX('Crosswalk Particulates'!$B:$B,MATCH('2017 EPA Data'!A3737,'Crosswalk Particulates'!$A:$A,0))</f>
        <v>Electricity Sector</v>
      </c>
      <c r="G3737" s="84">
        <f>INDEX('Crosswalk Particulates'!$E:$E,MATCH('2017 EPA Data'!$B3737,'Crosswalk Particulates'!$D:$D,0))</f>
        <v>0</v>
      </c>
      <c r="H3737" s="96">
        <f t="shared" si="58"/>
        <v>0</v>
      </c>
    </row>
    <row r="3738" spans="1:8" hidden="1">
      <c r="A3738" s="73" t="s">
        <v>2585</v>
      </c>
      <c r="B3738" s="73" t="s">
        <v>2685</v>
      </c>
      <c r="C3738" s="73" t="s">
        <v>2517</v>
      </c>
      <c r="D3738" s="86">
        <v>52.891345844999172</v>
      </c>
      <c r="E3738" s="73" t="s">
        <v>2518</v>
      </c>
      <c r="F3738" s="79" t="str">
        <f>INDEX('Crosswalk Particulates'!$B:$B,MATCH('2017 EPA Data'!A3738,'Crosswalk Particulates'!$A:$A,0))</f>
        <v>process-other-industry</v>
      </c>
      <c r="G3738" s="84">
        <f>INDEX('Crosswalk Particulates'!$E:$E,MATCH('2017 EPA Data'!$B3738,'Crosswalk Particulates'!$D:$D,0))</f>
        <v>0</v>
      </c>
      <c r="H3738" s="96">
        <f t="shared" si="58"/>
        <v>0</v>
      </c>
    </row>
    <row r="3739" spans="1:8" hidden="1">
      <c r="A3739" s="73" t="s">
        <v>2565</v>
      </c>
      <c r="B3739" s="73" t="s">
        <v>2783</v>
      </c>
      <c r="C3739" s="73" t="s">
        <v>2517</v>
      </c>
      <c r="D3739" s="86">
        <v>52.863520000000001</v>
      </c>
      <c r="E3739" s="73" t="s">
        <v>2518</v>
      </c>
      <c r="F3739" s="79" t="str">
        <f>INDEX('Crosswalk Particulates'!$B:$B,MATCH('2017 EPA Data'!A3739,'Crosswalk Particulates'!$A:$A,0))</f>
        <v>Electricity Sector</v>
      </c>
      <c r="G3739" s="84">
        <f>INDEX('Crosswalk Particulates'!$E:$E,MATCH('2017 EPA Data'!$B3739,'Crosswalk Particulates'!$D:$D,0))</f>
        <v>0</v>
      </c>
      <c r="H3739" s="96">
        <f t="shared" si="58"/>
        <v>0</v>
      </c>
    </row>
    <row r="3740" spans="1:8" hidden="1">
      <c r="A3740" s="73" t="s">
        <v>2665</v>
      </c>
      <c r="B3740" s="73" t="s">
        <v>2740</v>
      </c>
      <c r="C3740" s="73" t="s">
        <v>2517</v>
      </c>
      <c r="D3740" s="86">
        <v>52.82290160975672</v>
      </c>
      <c r="E3740" s="73" t="s">
        <v>2518</v>
      </c>
      <c r="F3740" s="79" t="str">
        <f>INDEX('Crosswalk Particulates'!$B:$B,MATCH('2017 EPA Data'!A3740,'Crosswalk Particulates'!$A:$A,0))</f>
        <v>Commercial Buildings Sector</v>
      </c>
      <c r="G3740" s="84">
        <f>INDEX('Crosswalk Particulates'!$E:$E,MATCH('2017 EPA Data'!$B3740,'Crosswalk Particulates'!$D:$D,0))</f>
        <v>0</v>
      </c>
      <c r="H3740" s="96">
        <f t="shared" si="58"/>
        <v>0</v>
      </c>
    </row>
    <row r="3741" spans="1:8" hidden="1">
      <c r="A3741" s="73" t="s">
        <v>2553</v>
      </c>
      <c r="B3741" s="73" t="s">
        <v>2672</v>
      </c>
      <c r="C3741" s="73" t="s">
        <v>2517</v>
      </c>
      <c r="D3741" s="86">
        <v>52.34375</v>
      </c>
      <c r="E3741" s="73" t="s">
        <v>2518</v>
      </c>
      <c r="F3741" s="79" t="str">
        <f>INDEX('Crosswalk Particulates'!$B:$B,MATCH('2017 EPA Data'!A3741,'Crosswalk Particulates'!$A:$A,0))</f>
        <v>process-other-industry</v>
      </c>
      <c r="G3741" s="84">
        <f>INDEX('Crosswalk Particulates'!$E:$E,MATCH('2017 EPA Data'!$B3741,'Crosswalk Particulates'!$D:$D,0))</f>
        <v>0</v>
      </c>
      <c r="H3741" s="96">
        <f t="shared" si="58"/>
        <v>0</v>
      </c>
    </row>
    <row r="3742" spans="1:8" hidden="1">
      <c r="A3742" s="73" t="s">
        <v>2619</v>
      </c>
      <c r="B3742" s="73" t="s">
        <v>2816</v>
      </c>
      <c r="C3742" s="73" t="s">
        <v>2517</v>
      </c>
      <c r="D3742" s="86">
        <v>52.332000000000001</v>
      </c>
      <c r="E3742" s="73" t="s">
        <v>2518</v>
      </c>
      <c r="F3742" s="79" t="str">
        <f>INDEX('Crosswalk Particulates'!$B:$B,MATCH('2017 EPA Data'!A3742,'Crosswalk Particulates'!$A:$A,0))</f>
        <v>process-iron and steel-industry</v>
      </c>
      <c r="G3742" s="84">
        <f>INDEX('Crosswalk Particulates'!$E:$E,MATCH('2017 EPA Data'!$B3742,'Crosswalk Particulates'!$D:$D,0))</f>
        <v>0</v>
      </c>
      <c r="H3742" s="96">
        <f t="shared" si="58"/>
        <v>0</v>
      </c>
    </row>
    <row r="3743" spans="1:8" hidden="1">
      <c r="A3743" s="73" t="s">
        <v>2592</v>
      </c>
      <c r="B3743" s="73" t="s">
        <v>2702</v>
      </c>
      <c r="C3743" s="73" t="s">
        <v>2517</v>
      </c>
      <c r="D3743" s="86">
        <v>52.144120000000001</v>
      </c>
      <c r="E3743" s="73" t="s">
        <v>2518</v>
      </c>
      <c r="F3743" s="79" t="str">
        <f>INDEX('Crosswalk Particulates'!$B:$B,MATCH('2017 EPA Data'!A3743,'Crosswalk Particulates'!$A:$A,0))</f>
        <v>process-ngps-industry</v>
      </c>
      <c r="G3743" s="84">
        <f>INDEX('Crosswalk Particulates'!$E:$E,MATCH('2017 EPA Data'!$B3743,'Crosswalk Particulates'!$D:$D,0))</f>
        <v>0</v>
      </c>
      <c r="H3743" s="96">
        <f t="shared" si="58"/>
        <v>0</v>
      </c>
    </row>
    <row r="3744" spans="1:8" hidden="1">
      <c r="A3744" s="73" t="s">
        <v>2519</v>
      </c>
      <c r="B3744" s="73" t="s">
        <v>2820</v>
      </c>
      <c r="C3744" s="73" t="s">
        <v>2521</v>
      </c>
      <c r="D3744" s="86">
        <v>51.767645247700003</v>
      </c>
      <c r="E3744" s="73" t="s">
        <v>2522</v>
      </c>
      <c r="F3744" s="79" t="str">
        <f>INDEX('Crosswalk Particulates'!$B:$B,MATCH('2017 EPA Data'!A3744,'Crosswalk Particulates'!$A:$A,0))</f>
        <v>process-other-industry</v>
      </c>
      <c r="G3744" s="84">
        <f>INDEX('Crosswalk Particulates'!$E:$E,MATCH('2017 EPA Data'!$B3744,'Crosswalk Particulates'!$D:$D,0))</f>
        <v>0</v>
      </c>
      <c r="H3744" s="96">
        <f t="shared" si="58"/>
        <v>46962873.645072624</v>
      </c>
    </row>
    <row r="3745" spans="1:8" hidden="1">
      <c r="A3745" s="73" t="s">
        <v>2546</v>
      </c>
      <c r="B3745" s="73" t="s">
        <v>2548</v>
      </c>
      <c r="C3745" s="73" t="s">
        <v>2517</v>
      </c>
      <c r="D3745" s="86">
        <v>51.652105708000001</v>
      </c>
      <c r="E3745" s="73" t="s">
        <v>2518</v>
      </c>
      <c r="F3745" s="79" t="str">
        <f>INDEX('Crosswalk Particulates'!$B:$B,MATCH('2017 EPA Data'!A3745,'Crosswalk Particulates'!$A:$A,0))</f>
        <v>process-other-industry</v>
      </c>
      <c r="G3745" s="84">
        <f>INDEX('Crosswalk Particulates'!$E:$E,MATCH('2017 EPA Data'!$B3745,'Crosswalk Particulates'!$D:$D,0))</f>
        <v>0</v>
      </c>
      <c r="H3745" s="96">
        <f t="shared" si="58"/>
        <v>0</v>
      </c>
    </row>
    <row r="3746" spans="1:8" hidden="1">
      <c r="A3746" s="73" t="s">
        <v>2608</v>
      </c>
      <c r="B3746" s="73" t="s">
        <v>2745</v>
      </c>
      <c r="C3746" s="73" t="s">
        <v>2517</v>
      </c>
      <c r="D3746" s="86">
        <v>51.524708807000003</v>
      </c>
      <c r="E3746" s="73" t="s">
        <v>2518</v>
      </c>
      <c r="F3746" s="79" t="str">
        <f>INDEX('Crosswalk Particulates'!$B:$B,MATCH('2017 EPA Data'!A3746,'Crosswalk Particulates'!$A:$A,0))</f>
        <v>Electricity Sector</v>
      </c>
      <c r="G3746" s="84">
        <f>INDEX('Crosswalk Particulates'!$E:$E,MATCH('2017 EPA Data'!$B3746,'Crosswalk Particulates'!$D:$D,0))</f>
        <v>0</v>
      </c>
      <c r="H3746" s="96">
        <f t="shared" si="58"/>
        <v>0</v>
      </c>
    </row>
    <row r="3747" spans="1:8" hidden="1">
      <c r="A3747" s="73" t="s">
        <v>2596</v>
      </c>
      <c r="B3747" s="73" t="s">
        <v>2663</v>
      </c>
      <c r="C3747" s="73" t="s">
        <v>2517</v>
      </c>
      <c r="D3747" s="86">
        <v>51.433080330000003</v>
      </c>
      <c r="E3747" s="73" t="s">
        <v>2518</v>
      </c>
      <c r="F3747" s="79" t="str">
        <f>INDEX('Crosswalk Particulates'!$B:$B,MATCH('2017 EPA Data'!A3747,'Crosswalk Particulates'!$A:$A,0))</f>
        <v>industry-fuel-coal</v>
      </c>
      <c r="G3747" s="84">
        <f>INDEX('Crosswalk Particulates'!$E:$E,MATCH('2017 EPA Data'!$B3747,'Crosswalk Particulates'!$D:$D,0))</f>
        <v>0</v>
      </c>
      <c r="H3747" s="96">
        <f t="shared" si="58"/>
        <v>0</v>
      </c>
    </row>
    <row r="3748" spans="1:8" hidden="1">
      <c r="A3748" s="73" t="s">
        <v>2647</v>
      </c>
      <c r="B3748" s="73" t="s">
        <v>2728</v>
      </c>
      <c r="C3748" s="73" t="s">
        <v>2517</v>
      </c>
      <c r="D3748" s="86">
        <v>51.23519563861602</v>
      </c>
      <c r="E3748" s="73" t="s">
        <v>2518</v>
      </c>
      <c r="F3748" s="79" t="str">
        <f>INDEX('Crosswalk Particulates'!$B:$B,MATCH('2017 EPA Data'!A3748,'Crosswalk Particulates'!$A:$A,0))</f>
        <v>process-mining-industry</v>
      </c>
      <c r="G3748" s="84">
        <f>INDEX('Crosswalk Particulates'!$E:$E,MATCH('2017 EPA Data'!$B3748,'Crosswalk Particulates'!$D:$D,0))</f>
        <v>0</v>
      </c>
      <c r="H3748" s="96">
        <f t="shared" si="58"/>
        <v>0</v>
      </c>
    </row>
    <row r="3749" spans="1:8" hidden="1">
      <c r="A3749" s="73" t="s">
        <v>2665</v>
      </c>
      <c r="B3749" s="73" t="s">
        <v>2646</v>
      </c>
      <c r="C3749" s="73" t="s">
        <v>2517</v>
      </c>
      <c r="D3749" s="86">
        <v>51.104840000000003</v>
      </c>
      <c r="E3749" s="73" t="s">
        <v>2518</v>
      </c>
      <c r="F3749" s="79" t="str">
        <f>INDEX('Crosswalk Particulates'!$B:$B,MATCH('2017 EPA Data'!A3749,'Crosswalk Particulates'!$A:$A,0))</f>
        <v>Commercial Buildings Sector</v>
      </c>
      <c r="G3749" s="84">
        <f>INDEX('Crosswalk Particulates'!$E:$E,MATCH('2017 EPA Data'!$B3749,'Crosswalk Particulates'!$D:$D,0))</f>
        <v>0</v>
      </c>
      <c r="H3749" s="96">
        <f t="shared" si="58"/>
        <v>0</v>
      </c>
    </row>
    <row r="3750" spans="1:8" hidden="1">
      <c r="A3750" s="73" t="s">
        <v>2586</v>
      </c>
      <c r="B3750" s="73" t="s">
        <v>2614</v>
      </c>
      <c r="C3750" s="73" t="s">
        <v>2517</v>
      </c>
      <c r="D3750" s="86">
        <v>50.561800666992163</v>
      </c>
      <c r="E3750" s="73" t="s">
        <v>2518</v>
      </c>
      <c r="F3750" s="79" t="str">
        <f>INDEX('Crosswalk Particulates'!$B:$B,MATCH('2017 EPA Data'!A3750,'Crosswalk Particulates'!$A:$A,0))</f>
        <v>process-other-industry</v>
      </c>
      <c r="G3750" s="84">
        <f>INDEX('Crosswalk Particulates'!$E:$E,MATCH('2017 EPA Data'!$B3750,'Crosswalk Particulates'!$D:$D,0))</f>
        <v>0</v>
      </c>
      <c r="H3750" s="96">
        <f t="shared" si="58"/>
        <v>0</v>
      </c>
    </row>
    <row r="3751" spans="1:8" hidden="1">
      <c r="A3751" s="73" t="s">
        <v>2595</v>
      </c>
      <c r="B3751" s="73" t="s">
        <v>2590</v>
      </c>
      <c r="C3751" s="73" t="s">
        <v>2557</v>
      </c>
      <c r="D3751" s="86">
        <v>50.252047175000001</v>
      </c>
      <c r="E3751" s="73" t="s">
        <v>2522</v>
      </c>
      <c r="F3751" s="79" t="str">
        <f>INDEX('Crosswalk Particulates'!$B:$B,MATCH('2017 EPA Data'!A3751,'Crosswalk Particulates'!$A:$A,0))</f>
        <v>process-other-industry</v>
      </c>
      <c r="G3751" s="84" t="str">
        <f>INDEX('Crosswalk Particulates'!$E:$E,MATCH('2017 EPA Data'!$B3751,'Crosswalk Particulates'!$D:$D,0))</f>
        <v>PM10</v>
      </c>
      <c r="H3751" s="96">
        <f t="shared" si="58"/>
        <v>45587944.566410542</v>
      </c>
    </row>
    <row r="3752" spans="1:8" hidden="1">
      <c r="A3752" s="73" t="s">
        <v>2607</v>
      </c>
      <c r="B3752" s="73" t="s">
        <v>2821</v>
      </c>
      <c r="C3752" s="73" t="s">
        <v>2517</v>
      </c>
      <c r="D3752" s="86">
        <v>50</v>
      </c>
      <c r="E3752" s="73" t="s">
        <v>2518</v>
      </c>
      <c r="F3752" s="79" t="str">
        <f>INDEX('Crosswalk Particulates'!$B:$B,MATCH('2017 EPA Data'!A3752,'Crosswalk Particulates'!$A:$A,0))</f>
        <v>process-cement-industry</v>
      </c>
      <c r="G3752" s="84">
        <f>INDEX('Crosswalk Particulates'!$E:$E,MATCH('2017 EPA Data'!$B3752,'Crosswalk Particulates'!$D:$D,0))</f>
        <v>0</v>
      </c>
      <c r="H3752" s="96">
        <f t="shared" si="58"/>
        <v>0</v>
      </c>
    </row>
    <row r="3753" spans="1:8" hidden="1">
      <c r="A3753" s="73" t="s">
        <v>2553</v>
      </c>
      <c r="B3753" s="73" t="s">
        <v>2746</v>
      </c>
      <c r="C3753" s="73" t="s">
        <v>2517</v>
      </c>
      <c r="D3753" s="86">
        <v>49.980200000000004</v>
      </c>
      <c r="E3753" s="73" t="s">
        <v>2518</v>
      </c>
      <c r="F3753" s="79" t="str">
        <f>INDEX('Crosswalk Particulates'!$B:$B,MATCH('2017 EPA Data'!A3753,'Crosswalk Particulates'!$A:$A,0))</f>
        <v>process-other-industry</v>
      </c>
      <c r="G3753" s="84">
        <f>INDEX('Crosswalk Particulates'!$E:$E,MATCH('2017 EPA Data'!$B3753,'Crosswalk Particulates'!$D:$D,0))</f>
        <v>0</v>
      </c>
      <c r="H3753" s="96">
        <f t="shared" si="58"/>
        <v>0</v>
      </c>
    </row>
    <row r="3754" spans="1:8" hidden="1">
      <c r="A3754" s="73" t="s">
        <v>2655</v>
      </c>
      <c r="B3754" s="73" t="s">
        <v>2661</v>
      </c>
      <c r="C3754" s="73" t="s">
        <v>2517</v>
      </c>
      <c r="D3754" s="86">
        <v>49.923282620000002</v>
      </c>
      <c r="E3754" s="73" t="s">
        <v>2518</v>
      </c>
      <c r="F3754" s="79" t="str">
        <f>INDEX('Crosswalk Particulates'!$B:$B,MATCH('2017 EPA Data'!A3754,'Crosswalk Particulates'!$A:$A,0))</f>
        <v>Commercial Buildings Sector</v>
      </c>
      <c r="G3754" s="84">
        <f>INDEX('Crosswalk Particulates'!$E:$E,MATCH('2017 EPA Data'!$B3754,'Crosswalk Particulates'!$D:$D,0))</f>
        <v>0</v>
      </c>
      <c r="H3754" s="96">
        <f t="shared" si="58"/>
        <v>0</v>
      </c>
    </row>
    <row r="3755" spans="1:8" hidden="1">
      <c r="A3755" s="73" t="s">
        <v>2608</v>
      </c>
      <c r="B3755" s="73" t="s">
        <v>2732</v>
      </c>
      <c r="D3755" s="86">
        <v>49.919695824259442</v>
      </c>
      <c r="E3755" s="73" t="s">
        <v>2522</v>
      </c>
      <c r="F3755" s="79" t="str">
        <f>INDEX('Crosswalk Particulates'!$B:$B,MATCH('2017 EPA Data'!A3755,'Crosswalk Particulates'!$A:$A,0))</f>
        <v>Electricity Sector</v>
      </c>
      <c r="G3755" s="84">
        <f>INDEX('Crosswalk Particulates'!$E:$E,MATCH('2017 EPA Data'!$B3755,'Crosswalk Particulates'!$D:$D,0))</f>
        <v>0</v>
      </c>
      <c r="H3755" s="96">
        <f t="shared" si="58"/>
        <v>45286440.134135991</v>
      </c>
    </row>
    <row r="3756" spans="1:8" hidden="1">
      <c r="A3756" s="73" t="s">
        <v>2664</v>
      </c>
      <c r="B3756" s="73" t="s">
        <v>2690</v>
      </c>
      <c r="C3756" s="73" t="s">
        <v>2517</v>
      </c>
      <c r="D3756" s="86">
        <v>49.8561729364732</v>
      </c>
      <c r="E3756" s="73" t="s">
        <v>2518</v>
      </c>
      <c r="F3756" s="79" t="str">
        <f>INDEX('Crosswalk Particulates'!$B:$B,MATCH('2017 EPA Data'!A3756,'Crosswalk Particulates'!$A:$A,0))</f>
        <v>Commercial Buildings Sector</v>
      </c>
      <c r="G3756" s="84">
        <f>INDEX('Crosswalk Particulates'!$E:$E,MATCH('2017 EPA Data'!$B3756,'Crosswalk Particulates'!$D:$D,0))</f>
        <v>0</v>
      </c>
      <c r="H3756" s="96">
        <f t="shared" si="58"/>
        <v>0</v>
      </c>
    </row>
    <row r="3757" spans="1:8" hidden="1">
      <c r="A3757" s="73" t="s">
        <v>2551</v>
      </c>
      <c r="B3757" s="73" t="s">
        <v>2745</v>
      </c>
      <c r="C3757" s="73" t="s">
        <v>2517</v>
      </c>
      <c r="D3757" s="86">
        <v>49.603999999999999</v>
      </c>
      <c r="E3757" s="73" t="s">
        <v>2518</v>
      </c>
      <c r="F3757" s="79" t="str">
        <f>INDEX('Crosswalk Particulates'!$B:$B,MATCH('2017 EPA Data'!A3757,'Crosswalk Particulates'!$A:$A,0))</f>
        <v>industry-fuel-natural gas</v>
      </c>
      <c r="G3757" s="84">
        <f>INDEX('Crosswalk Particulates'!$E:$E,MATCH('2017 EPA Data'!$B3757,'Crosswalk Particulates'!$D:$D,0))</f>
        <v>0</v>
      </c>
      <c r="H3757" s="96">
        <f t="shared" si="58"/>
        <v>0</v>
      </c>
    </row>
    <row r="3758" spans="1:8" hidden="1">
      <c r="A3758" s="73" t="s">
        <v>2559</v>
      </c>
      <c r="B3758" s="73" t="s">
        <v>2822</v>
      </c>
      <c r="C3758" s="73" t="s">
        <v>2517</v>
      </c>
      <c r="D3758" s="86">
        <v>49.268999999999998</v>
      </c>
      <c r="E3758" s="73" t="s">
        <v>2518</v>
      </c>
      <c r="F3758" s="79" t="str">
        <f>INDEX('Crosswalk Particulates'!$B:$B,MATCH('2017 EPA Data'!A3758,'Crosswalk Particulates'!$A:$A,0))</f>
        <v>process-waste-industry</v>
      </c>
      <c r="G3758" s="84">
        <f>INDEX('Crosswalk Particulates'!$E:$E,MATCH('2017 EPA Data'!$B3758,'Crosswalk Particulates'!$D:$D,0))</f>
        <v>0</v>
      </c>
      <c r="H3758" s="96">
        <f t="shared" si="58"/>
        <v>0</v>
      </c>
    </row>
    <row r="3759" spans="1:8" hidden="1">
      <c r="A3759" s="73" t="s">
        <v>2592</v>
      </c>
      <c r="B3759" s="73" t="s">
        <v>2780</v>
      </c>
      <c r="C3759" s="73" t="s">
        <v>2517</v>
      </c>
      <c r="D3759" s="86">
        <v>49.216000000000001</v>
      </c>
      <c r="E3759" s="73" t="s">
        <v>2518</v>
      </c>
      <c r="F3759" s="79" t="str">
        <f>INDEX('Crosswalk Particulates'!$B:$B,MATCH('2017 EPA Data'!A3759,'Crosswalk Particulates'!$A:$A,0))</f>
        <v>process-ngps-industry</v>
      </c>
      <c r="G3759" s="84">
        <f>INDEX('Crosswalk Particulates'!$E:$E,MATCH('2017 EPA Data'!$B3759,'Crosswalk Particulates'!$D:$D,0))</f>
        <v>0</v>
      </c>
      <c r="H3759" s="96">
        <f t="shared" si="58"/>
        <v>0</v>
      </c>
    </row>
    <row r="3760" spans="1:8" hidden="1">
      <c r="A3760" s="73" t="s">
        <v>2581</v>
      </c>
      <c r="B3760" s="73" t="s">
        <v>2673</v>
      </c>
      <c r="C3760" s="73" t="s">
        <v>2517</v>
      </c>
      <c r="D3760" s="86">
        <v>49.124809999999997</v>
      </c>
      <c r="E3760" s="73" t="s">
        <v>2518</v>
      </c>
      <c r="F3760" s="79" t="str">
        <f>INDEX('Crosswalk Particulates'!$B:$B,MATCH('2017 EPA Data'!A3760,'Crosswalk Particulates'!$A:$A,0))</f>
        <v>Electricity Sector</v>
      </c>
      <c r="G3760" s="84">
        <f>INDEX('Crosswalk Particulates'!$E:$E,MATCH('2017 EPA Data'!$B3760,'Crosswalk Particulates'!$D:$D,0))</f>
        <v>0</v>
      </c>
      <c r="H3760" s="96">
        <f t="shared" si="58"/>
        <v>0</v>
      </c>
    </row>
    <row r="3761" spans="1:8" hidden="1">
      <c r="A3761" s="73" t="s">
        <v>2582</v>
      </c>
      <c r="B3761" s="73" t="s">
        <v>2686</v>
      </c>
      <c r="C3761" s="73" t="s">
        <v>2517</v>
      </c>
      <c r="D3761" s="86">
        <v>49.000722660020202</v>
      </c>
      <c r="E3761" s="73" t="s">
        <v>2518</v>
      </c>
      <c r="F3761" s="79" t="str">
        <f>INDEX('Crosswalk Particulates'!$B:$B,MATCH('2017 EPA Data'!A3761,'Crosswalk Particulates'!$A:$A,0))</f>
        <v>Commercial Buildings Sector</v>
      </c>
      <c r="G3761" s="84">
        <f>INDEX('Crosswalk Particulates'!$E:$E,MATCH('2017 EPA Data'!$B3761,'Crosswalk Particulates'!$D:$D,0))</f>
        <v>0</v>
      </c>
      <c r="H3761" s="96">
        <f t="shared" si="58"/>
        <v>0</v>
      </c>
    </row>
    <row r="3762" spans="1:8" hidden="1">
      <c r="A3762" s="73" t="s">
        <v>2542</v>
      </c>
      <c r="B3762" s="73" t="s">
        <v>2686</v>
      </c>
      <c r="C3762" s="73" t="s">
        <v>2517</v>
      </c>
      <c r="D3762" s="86">
        <v>48.99990435417476</v>
      </c>
      <c r="E3762" s="73" t="s">
        <v>2518</v>
      </c>
      <c r="F3762" s="79" t="str">
        <f>INDEX('Crosswalk Particulates'!$B:$B,MATCH('2017 EPA Data'!A3762,'Crosswalk Particulates'!$A:$A,0))</f>
        <v>process-ngps-industry</v>
      </c>
      <c r="G3762" s="84">
        <f>INDEX('Crosswalk Particulates'!$E:$E,MATCH('2017 EPA Data'!$B3762,'Crosswalk Particulates'!$D:$D,0))</f>
        <v>0</v>
      </c>
      <c r="H3762" s="96">
        <f t="shared" si="58"/>
        <v>0</v>
      </c>
    </row>
    <row r="3763" spans="1:8" hidden="1">
      <c r="A3763" s="73" t="s">
        <v>2669</v>
      </c>
      <c r="B3763" s="73" t="s">
        <v>2605</v>
      </c>
      <c r="C3763" s="73" t="s">
        <v>2557</v>
      </c>
      <c r="D3763" s="86">
        <v>48.913376630960542</v>
      </c>
      <c r="E3763" s="73" t="s">
        <v>2522</v>
      </c>
      <c r="F3763" s="79" t="str">
        <f>INDEX('Crosswalk Particulates'!$B:$B,MATCH('2017 EPA Data'!A3763,'Crosswalk Particulates'!$A:$A,0))</f>
        <v>Commercial Buildings Sector</v>
      </c>
      <c r="G3763" s="84">
        <f>INDEX('Crosswalk Particulates'!$E:$E,MATCH('2017 EPA Data'!$B3763,'Crosswalk Particulates'!$D:$D,0))</f>
        <v>0</v>
      </c>
      <c r="H3763" s="96">
        <f t="shared" si="58"/>
        <v>44373521.632717244</v>
      </c>
    </row>
    <row r="3764" spans="1:8" hidden="1">
      <c r="A3764" s="73" t="s">
        <v>2569</v>
      </c>
      <c r="B3764" s="73" t="s">
        <v>2753</v>
      </c>
      <c r="D3764" s="86">
        <v>48.77604084871421</v>
      </c>
      <c r="E3764" s="73" t="s">
        <v>2522</v>
      </c>
      <c r="F3764" s="79" t="str">
        <f>INDEX('Crosswalk Particulates'!$B:$B,MATCH('2017 EPA Data'!A3764,'Crosswalk Particulates'!$A:$A,0))</f>
        <v>Transportation Sector</v>
      </c>
      <c r="G3764" s="84">
        <f>INDEX('Crosswalk Particulates'!$E:$E,MATCH('2017 EPA Data'!$B3764,'Crosswalk Particulates'!$D:$D,0))</f>
        <v>0</v>
      </c>
      <c r="H3764" s="96">
        <f t="shared" si="58"/>
        <v>44248932.55863978</v>
      </c>
    </row>
    <row r="3765" spans="1:8" hidden="1">
      <c r="A3765" s="73" t="s">
        <v>2629</v>
      </c>
      <c r="B3765" s="73" t="s">
        <v>2739</v>
      </c>
      <c r="C3765" s="73" t="s">
        <v>2517</v>
      </c>
      <c r="D3765" s="86">
        <v>48.726931700000002</v>
      </c>
      <c r="E3765" s="73" t="s">
        <v>2518</v>
      </c>
      <c r="F3765" s="79" t="str">
        <f>INDEX('Crosswalk Particulates'!$B:$B,MATCH('2017 EPA Data'!A3765,'Crosswalk Particulates'!$A:$A,0))</f>
        <v>industry-fuel-oil</v>
      </c>
      <c r="G3765" s="84">
        <f>INDEX('Crosswalk Particulates'!$E:$E,MATCH('2017 EPA Data'!$B3765,'Crosswalk Particulates'!$D:$D,0))</f>
        <v>0</v>
      </c>
      <c r="H3765" s="96">
        <f t="shared" si="58"/>
        <v>0</v>
      </c>
    </row>
    <row r="3766" spans="1:8" hidden="1">
      <c r="A3766" s="73" t="s">
        <v>2665</v>
      </c>
      <c r="B3766" s="73" t="s">
        <v>2597</v>
      </c>
      <c r="C3766" s="73" t="s">
        <v>2521</v>
      </c>
      <c r="D3766" s="86">
        <v>48.636617999999999</v>
      </c>
      <c r="E3766" s="73" t="s">
        <v>2522</v>
      </c>
      <c r="F3766" s="79" t="str">
        <f>INDEX('Crosswalk Particulates'!$B:$B,MATCH('2017 EPA Data'!A3766,'Crosswalk Particulates'!$A:$A,0))</f>
        <v>Commercial Buildings Sector</v>
      </c>
      <c r="G3766" s="84" t="str">
        <f>INDEX('Crosswalk Particulates'!$E:$E,MATCH('2017 EPA Data'!$B3766,'Crosswalk Particulates'!$D:$D,0))</f>
        <v>CH4</v>
      </c>
      <c r="H3766" s="96">
        <f t="shared" si="58"/>
        <v>44122450.127459608</v>
      </c>
    </row>
    <row r="3767" spans="1:8" hidden="1">
      <c r="A3767" s="73" t="s">
        <v>2655</v>
      </c>
      <c r="B3767" s="73" t="s">
        <v>2531</v>
      </c>
      <c r="C3767" s="73" t="s">
        <v>2517</v>
      </c>
      <c r="D3767" s="86">
        <v>48.609653274500687</v>
      </c>
      <c r="E3767" s="73" t="s">
        <v>2518</v>
      </c>
      <c r="F3767" s="79" t="str">
        <f>INDEX('Crosswalk Particulates'!$B:$B,MATCH('2017 EPA Data'!A3767,'Crosswalk Particulates'!$A:$A,0))</f>
        <v>Commercial Buildings Sector</v>
      </c>
      <c r="G3767" s="84">
        <f>INDEX('Crosswalk Particulates'!$E:$E,MATCH('2017 EPA Data'!$B3767,'Crosswalk Particulates'!$D:$D,0))</f>
        <v>0</v>
      </c>
      <c r="H3767" s="96">
        <f t="shared" si="58"/>
        <v>0</v>
      </c>
    </row>
    <row r="3768" spans="1:8" hidden="1">
      <c r="A3768" s="73" t="s">
        <v>2545</v>
      </c>
      <c r="B3768" s="73" t="s">
        <v>2643</v>
      </c>
      <c r="C3768" s="73" t="s">
        <v>2517</v>
      </c>
      <c r="D3768" s="86">
        <v>48.605921377516673</v>
      </c>
      <c r="E3768" s="73" t="s">
        <v>2518</v>
      </c>
      <c r="F3768" s="79" t="str">
        <f>INDEX('Crosswalk Particulates'!$B:$B,MATCH('2017 EPA Data'!A3768,'Crosswalk Particulates'!$A:$A,0))</f>
        <v>Transportation Sector</v>
      </c>
      <c r="G3768" s="84">
        <f>INDEX('Crosswalk Particulates'!$E:$E,MATCH('2017 EPA Data'!$B3768,'Crosswalk Particulates'!$D:$D,0))</f>
        <v>0</v>
      </c>
      <c r="H3768" s="96">
        <f t="shared" si="58"/>
        <v>0</v>
      </c>
    </row>
    <row r="3769" spans="1:8" hidden="1">
      <c r="A3769" s="73" t="s">
        <v>2578</v>
      </c>
      <c r="B3769" s="73" t="s">
        <v>2636</v>
      </c>
      <c r="C3769" s="73" t="s">
        <v>2517</v>
      </c>
      <c r="D3769" s="86">
        <v>48.515093262434</v>
      </c>
      <c r="E3769" s="73" t="s">
        <v>2518</v>
      </c>
      <c r="F3769" s="79" t="str">
        <f>INDEX('Crosswalk Particulates'!$B:$B,MATCH('2017 EPA Data'!A3769,'Crosswalk Particulates'!$A:$A,0))</f>
        <v>process-chemicals-industry</v>
      </c>
      <c r="G3769" s="84">
        <f>INDEX('Crosswalk Particulates'!$E:$E,MATCH('2017 EPA Data'!$B3769,'Crosswalk Particulates'!$D:$D,0))</f>
        <v>0</v>
      </c>
      <c r="H3769" s="96">
        <f t="shared" si="58"/>
        <v>0</v>
      </c>
    </row>
    <row r="3770" spans="1:8" hidden="1">
      <c r="A3770" s="73" t="s">
        <v>2649</v>
      </c>
      <c r="B3770" s="73" t="s">
        <v>2642</v>
      </c>
      <c r="C3770" s="73" t="s">
        <v>2517</v>
      </c>
      <c r="D3770" s="86">
        <v>48.500348787</v>
      </c>
      <c r="E3770" s="73" t="s">
        <v>2518</v>
      </c>
      <c r="F3770" s="79" t="str">
        <f>INDEX('Crosswalk Particulates'!$B:$B,MATCH('2017 EPA Data'!A3770,'Crosswalk Particulates'!$A:$A,0))</f>
        <v>Electricity Sector</v>
      </c>
      <c r="G3770" s="84">
        <f>INDEX('Crosswalk Particulates'!$E:$E,MATCH('2017 EPA Data'!$B3770,'Crosswalk Particulates'!$D:$D,0))</f>
        <v>0</v>
      </c>
      <c r="H3770" s="96">
        <f t="shared" si="58"/>
        <v>0</v>
      </c>
    </row>
    <row r="3771" spans="1:8" hidden="1">
      <c r="A3771" s="73" t="s">
        <v>2655</v>
      </c>
      <c r="B3771" s="73" t="s">
        <v>2679</v>
      </c>
      <c r="C3771" s="73" t="s">
        <v>2517</v>
      </c>
      <c r="D3771" s="86">
        <v>48.322413887478788</v>
      </c>
      <c r="E3771" s="73" t="s">
        <v>2518</v>
      </c>
      <c r="F3771" s="79" t="str">
        <f>INDEX('Crosswalk Particulates'!$B:$B,MATCH('2017 EPA Data'!A3771,'Crosswalk Particulates'!$A:$A,0))</f>
        <v>Commercial Buildings Sector</v>
      </c>
      <c r="G3771" s="84">
        <f>INDEX('Crosswalk Particulates'!$E:$E,MATCH('2017 EPA Data'!$B3771,'Crosswalk Particulates'!$D:$D,0))</f>
        <v>0</v>
      </c>
      <c r="H3771" s="96">
        <f t="shared" si="58"/>
        <v>0</v>
      </c>
    </row>
    <row r="3772" spans="1:8" hidden="1">
      <c r="A3772" s="73" t="s">
        <v>2559</v>
      </c>
      <c r="B3772" s="73" t="s">
        <v>2800</v>
      </c>
      <c r="C3772" s="73" t="s">
        <v>2517</v>
      </c>
      <c r="D3772" s="86">
        <v>48.278032119999999</v>
      </c>
      <c r="E3772" s="73" t="s">
        <v>2518</v>
      </c>
      <c r="F3772" s="79" t="str">
        <f>INDEX('Crosswalk Particulates'!$B:$B,MATCH('2017 EPA Data'!A3772,'Crosswalk Particulates'!$A:$A,0))</f>
        <v>process-waste-industry</v>
      </c>
      <c r="G3772" s="84">
        <f>INDEX('Crosswalk Particulates'!$E:$E,MATCH('2017 EPA Data'!$B3772,'Crosswalk Particulates'!$D:$D,0))</f>
        <v>0</v>
      </c>
      <c r="H3772" s="96">
        <f t="shared" si="58"/>
        <v>0</v>
      </c>
    </row>
    <row r="3773" spans="1:8" hidden="1">
      <c r="A3773" s="73" t="s">
        <v>2669</v>
      </c>
      <c r="B3773" s="73" t="s">
        <v>2705</v>
      </c>
      <c r="C3773" s="73" t="s">
        <v>2517</v>
      </c>
      <c r="D3773" s="86">
        <v>48.274053819000002</v>
      </c>
      <c r="E3773" s="73" t="s">
        <v>2518</v>
      </c>
      <c r="F3773" s="79" t="str">
        <f>INDEX('Crosswalk Particulates'!$B:$B,MATCH('2017 EPA Data'!A3773,'Crosswalk Particulates'!$A:$A,0))</f>
        <v>Commercial Buildings Sector</v>
      </c>
      <c r="G3773" s="84">
        <f>INDEX('Crosswalk Particulates'!$E:$E,MATCH('2017 EPA Data'!$B3773,'Crosswalk Particulates'!$D:$D,0))</f>
        <v>0</v>
      </c>
      <c r="H3773" s="96">
        <f t="shared" si="58"/>
        <v>0</v>
      </c>
    </row>
    <row r="3774" spans="1:8" hidden="1">
      <c r="A3774" s="73" t="s">
        <v>2559</v>
      </c>
      <c r="B3774" s="73" t="s">
        <v>2815</v>
      </c>
      <c r="C3774" s="73" t="s">
        <v>2517</v>
      </c>
      <c r="D3774" s="86">
        <v>48.27</v>
      </c>
      <c r="E3774" s="73" t="s">
        <v>2518</v>
      </c>
      <c r="F3774" s="79" t="str">
        <f>INDEX('Crosswalk Particulates'!$B:$B,MATCH('2017 EPA Data'!A3774,'Crosswalk Particulates'!$A:$A,0))</f>
        <v>process-waste-industry</v>
      </c>
      <c r="G3774" s="84">
        <f>INDEX('Crosswalk Particulates'!$E:$E,MATCH('2017 EPA Data'!$B3774,'Crosswalk Particulates'!$D:$D,0))</f>
        <v>0</v>
      </c>
      <c r="H3774" s="96">
        <f t="shared" si="58"/>
        <v>0</v>
      </c>
    </row>
    <row r="3775" spans="1:8" hidden="1">
      <c r="A3775" s="73" t="s">
        <v>2559</v>
      </c>
      <c r="B3775" s="73" t="s">
        <v>2814</v>
      </c>
      <c r="C3775" s="73" t="s">
        <v>2517</v>
      </c>
      <c r="D3775" s="86">
        <v>48.268999999999998</v>
      </c>
      <c r="E3775" s="73" t="s">
        <v>2518</v>
      </c>
      <c r="F3775" s="79" t="str">
        <f>INDEX('Crosswalk Particulates'!$B:$B,MATCH('2017 EPA Data'!A3775,'Crosswalk Particulates'!$A:$A,0))</f>
        <v>process-waste-industry</v>
      </c>
      <c r="G3775" s="84">
        <f>INDEX('Crosswalk Particulates'!$E:$E,MATCH('2017 EPA Data'!$B3775,'Crosswalk Particulates'!$D:$D,0))</f>
        <v>0</v>
      </c>
      <c r="H3775" s="96">
        <f t="shared" si="58"/>
        <v>0</v>
      </c>
    </row>
    <row r="3776" spans="1:8" hidden="1">
      <c r="A3776" s="73" t="s">
        <v>2586</v>
      </c>
      <c r="B3776" s="73" t="s">
        <v>2803</v>
      </c>
      <c r="C3776" s="73" t="s">
        <v>2517</v>
      </c>
      <c r="D3776" s="86">
        <v>48.2</v>
      </c>
      <c r="E3776" s="73" t="s">
        <v>2518</v>
      </c>
      <c r="F3776" s="79" t="str">
        <f>INDEX('Crosswalk Particulates'!$B:$B,MATCH('2017 EPA Data'!A3776,'Crosswalk Particulates'!$A:$A,0))</f>
        <v>process-other-industry</v>
      </c>
      <c r="G3776" s="84">
        <f>INDEX('Crosswalk Particulates'!$E:$E,MATCH('2017 EPA Data'!$B3776,'Crosswalk Particulates'!$D:$D,0))</f>
        <v>0</v>
      </c>
      <c r="H3776" s="96">
        <f t="shared" si="58"/>
        <v>0</v>
      </c>
    </row>
    <row r="3777" spans="1:8" hidden="1">
      <c r="A3777" s="73" t="s">
        <v>2559</v>
      </c>
      <c r="B3777" s="73" t="s">
        <v>2795</v>
      </c>
      <c r="C3777" s="73" t="s">
        <v>2517</v>
      </c>
      <c r="D3777" s="86">
        <v>48.097200000000001</v>
      </c>
      <c r="E3777" s="73" t="s">
        <v>2518</v>
      </c>
      <c r="F3777" s="79" t="str">
        <f>INDEX('Crosswalk Particulates'!$B:$B,MATCH('2017 EPA Data'!A3777,'Crosswalk Particulates'!$A:$A,0))</f>
        <v>process-waste-industry</v>
      </c>
      <c r="G3777" s="84">
        <f>INDEX('Crosswalk Particulates'!$E:$E,MATCH('2017 EPA Data'!$B3777,'Crosswalk Particulates'!$D:$D,0))</f>
        <v>0</v>
      </c>
      <c r="H3777" s="96">
        <f t="shared" si="58"/>
        <v>0</v>
      </c>
    </row>
    <row r="3778" spans="1:8" hidden="1">
      <c r="A3778" s="73" t="s">
        <v>2559</v>
      </c>
      <c r="B3778" s="73" t="s">
        <v>2823</v>
      </c>
      <c r="C3778" s="73" t="s">
        <v>2517</v>
      </c>
      <c r="D3778" s="86">
        <v>48.09</v>
      </c>
      <c r="E3778" s="73" t="s">
        <v>2518</v>
      </c>
      <c r="F3778" s="79" t="str">
        <f>INDEX('Crosswalk Particulates'!$B:$B,MATCH('2017 EPA Data'!A3778,'Crosswalk Particulates'!$A:$A,0))</f>
        <v>process-waste-industry</v>
      </c>
      <c r="G3778" s="84">
        <f>INDEX('Crosswalk Particulates'!$E:$E,MATCH('2017 EPA Data'!$B3778,'Crosswalk Particulates'!$D:$D,0))</f>
        <v>0</v>
      </c>
      <c r="H3778" s="96">
        <f t="shared" si="58"/>
        <v>0</v>
      </c>
    </row>
    <row r="3779" spans="1:8" hidden="1">
      <c r="A3779" s="73" t="s">
        <v>2559</v>
      </c>
      <c r="B3779" s="73" t="s">
        <v>2824</v>
      </c>
      <c r="C3779" s="73" t="s">
        <v>2517</v>
      </c>
      <c r="D3779" s="86">
        <v>48.062399999999997</v>
      </c>
      <c r="E3779" s="73" t="s">
        <v>2518</v>
      </c>
      <c r="F3779" s="79" t="str">
        <f>INDEX('Crosswalk Particulates'!$B:$B,MATCH('2017 EPA Data'!A3779,'Crosswalk Particulates'!$A:$A,0))</f>
        <v>process-waste-industry</v>
      </c>
      <c r="G3779" s="84">
        <f>INDEX('Crosswalk Particulates'!$E:$E,MATCH('2017 EPA Data'!$B3779,'Crosswalk Particulates'!$D:$D,0))</f>
        <v>0</v>
      </c>
      <c r="H3779" s="96">
        <f t="shared" si="58"/>
        <v>0</v>
      </c>
    </row>
    <row r="3780" spans="1:8" hidden="1">
      <c r="A3780" s="73" t="s">
        <v>2578</v>
      </c>
      <c r="B3780" s="73" t="s">
        <v>2626</v>
      </c>
      <c r="C3780" s="73" t="s">
        <v>2517</v>
      </c>
      <c r="D3780" s="86">
        <v>48.030261312406601</v>
      </c>
      <c r="E3780" s="73" t="s">
        <v>2518</v>
      </c>
      <c r="F3780" s="79" t="str">
        <f>INDEX('Crosswalk Particulates'!$B:$B,MATCH('2017 EPA Data'!A3780,'Crosswalk Particulates'!$A:$A,0))</f>
        <v>process-chemicals-industry</v>
      </c>
      <c r="G3780" s="84">
        <f>INDEX('Crosswalk Particulates'!$E:$E,MATCH('2017 EPA Data'!$B3780,'Crosswalk Particulates'!$D:$D,0))</f>
        <v>0</v>
      </c>
      <c r="H3780" s="96">
        <f t="shared" ref="H3780:H3843" si="59">IF(E3780="TON",D3780/metricton_to_shortton,0)*10^6</f>
        <v>0</v>
      </c>
    </row>
    <row r="3781" spans="1:8" hidden="1">
      <c r="A3781" s="73" t="s">
        <v>2600</v>
      </c>
      <c r="B3781" s="73" t="s">
        <v>2737</v>
      </c>
      <c r="C3781" s="73" t="s">
        <v>2517</v>
      </c>
      <c r="D3781" s="86">
        <v>48.014788374474534</v>
      </c>
      <c r="E3781" s="73" t="s">
        <v>2518</v>
      </c>
      <c r="F3781" s="79" t="str">
        <f>INDEX('Crosswalk Particulates'!$B:$B,MATCH('2017 EPA Data'!A3781,'Crosswalk Particulates'!$A:$A,0))</f>
        <v>industry-fuel-biomass</v>
      </c>
      <c r="G3781" s="84">
        <f>INDEX('Crosswalk Particulates'!$E:$E,MATCH('2017 EPA Data'!$B3781,'Crosswalk Particulates'!$D:$D,0))</f>
        <v>0</v>
      </c>
      <c r="H3781" s="96">
        <f t="shared" si="59"/>
        <v>0</v>
      </c>
    </row>
    <row r="3782" spans="1:8" hidden="1">
      <c r="A3782" s="73" t="s">
        <v>2559</v>
      </c>
      <c r="B3782" s="73" t="s">
        <v>2825</v>
      </c>
      <c r="C3782" s="73" t="s">
        <v>2517</v>
      </c>
      <c r="D3782" s="86">
        <v>48.014000000000003</v>
      </c>
      <c r="E3782" s="73" t="s">
        <v>2518</v>
      </c>
      <c r="F3782" s="79" t="str">
        <f>INDEX('Crosswalk Particulates'!$B:$B,MATCH('2017 EPA Data'!A3782,'Crosswalk Particulates'!$A:$A,0))</f>
        <v>process-waste-industry</v>
      </c>
      <c r="G3782" s="84">
        <f>INDEX('Crosswalk Particulates'!$E:$E,MATCH('2017 EPA Data'!$B3782,'Crosswalk Particulates'!$D:$D,0))</f>
        <v>0</v>
      </c>
      <c r="H3782" s="96">
        <f t="shared" si="59"/>
        <v>0</v>
      </c>
    </row>
    <row r="3783" spans="1:8" hidden="1">
      <c r="A3783" s="73" t="s">
        <v>2559</v>
      </c>
      <c r="B3783" s="73" t="s">
        <v>2826</v>
      </c>
      <c r="C3783" s="73" t="s">
        <v>2517</v>
      </c>
      <c r="D3783" s="86">
        <v>48.000494000000003</v>
      </c>
      <c r="E3783" s="73" t="s">
        <v>2518</v>
      </c>
      <c r="F3783" s="79" t="str">
        <f>INDEX('Crosswalk Particulates'!$B:$B,MATCH('2017 EPA Data'!A3783,'Crosswalk Particulates'!$A:$A,0))</f>
        <v>process-waste-industry</v>
      </c>
      <c r="G3783" s="84">
        <f>INDEX('Crosswalk Particulates'!$E:$E,MATCH('2017 EPA Data'!$B3783,'Crosswalk Particulates'!$D:$D,0))</f>
        <v>0</v>
      </c>
      <c r="H3783" s="96">
        <f t="shared" si="59"/>
        <v>0</v>
      </c>
    </row>
    <row r="3784" spans="1:8" hidden="1">
      <c r="A3784" s="73" t="s">
        <v>2547</v>
      </c>
      <c r="B3784" s="73" t="s">
        <v>2753</v>
      </c>
      <c r="D3784" s="86">
        <v>47.876200291956195</v>
      </c>
      <c r="E3784" s="73" t="s">
        <v>2522</v>
      </c>
      <c r="F3784" s="79" t="str">
        <f>INDEX('Crosswalk Particulates'!$B:$B,MATCH('2017 EPA Data'!A3784,'Crosswalk Particulates'!$A:$A,0))</f>
        <v>process-other-industry</v>
      </c>
      <c r="G3784" s="84">
        <f>INDEX('Crosswalk Particulates'!$E:$E,MATCH('2017 EPA Data'!$B3784,'Crosswalk Particulates'!$D:$D,0))</f>
        <v>0</v>
      </c>
      <c r="H3784" s="96">
        <f t="shared" si="59"/>
        <v>43432609.966303676</v>
      </c>
    </row>
    <row r="3785" spans="1:8" hidden="1">
      <c r="A3785" s="73" t="s">
        <v>2563</v>
      </c>
      <c r="B3785" s="73" t="s">
        <v>2695</v>
      </c>
      <c r="C3785" s="73" t="s">
        <v>2517</v>
      </c>
      <c r="D3785" s="86">
        <v>47.870341083037033</v>
      </c>
      <c r="E3785" s="73" t="s">
        <v>2518</v>
      </c>
      <c r="F3785" s="79" t="str">
        <f>INDEX('Crosswalk Particulates'!$B:$B,MATCH('2017 EPA Data'!A3785,'Crosswalk Particulates'!$A:$A,0))</f>
        <v>Other-EPA</v>
      </c>
      <c r="G3785" s="84">
        <f>INDEX('Crosswalk Particulates'!$E:$E,MATCH('2017 EPA Data'!$B3785,'Crosswalk Particulates'!$D:$D,0))</f>
        <v>0</v>
      </c>
      <c r="H3785" s="96">
        <f t="shared" si="59"/>
        <v>0</v>
      </c>
    </row>
    <row r="3786" spans="1:8" hidden="1">
      <c r="A3786" s="73" t="s">
        <v>2723</v>
      </c>
      <c r="B3786" s="73" t="s">
        <v>2630</v>
      </c>
      <c r="D3786" s="86">
        <v>47.855138022277636</v>
      </c>
      <c r="E3786" s="73" t="s">
        <v>2522</v>
      </c>
      <c r="F3786" s="79" t="str">
        <f>INDEX('Crosswalk Particulates'!$B:$B,MATCH('2017 EPA Data'!A3786,'Crosswalk Particulates'!$A:$A,0))</f>
        <v>Residential Buildings Sector</v>
      </c>
      <c r="G3786" s="84">
        <f>INDEX('Crosswalk Particulates'!$E:$E,MATCH('2017 EPA Data'!$B3786,'Crosswalk Particulates'!$D:$D,0))</f>
        <v>0</v>
      </c>
      <c r="H3786" s="96">
        <f t="shared" si="59"/>
        <v>43413502.573938042</v>
      </c>
    </row>
    <row r="3787" spans="1:8" hidden="1">
      <c r="A3787" s="73" t="s">
        <v>2578</v>
      </c>
      <c r="B3787" s="73" t="s">
        <v>2625</v>
      </c>
      <c r="C3787" s="73" t="s">
        <v>2517</v>
      </c>
      <c r="D3787" s="86">
        <v>47.832768502860539</v>
      </c>
      <c r="E3787" s="73" t="s">
        <v>2518</v>
      </c>
      <c r="F3787" s="79" t="str">
        <f>INDEX('Crosswalk Particulates'!$B:$B,MATCH('2017 EPA Data'!A3787,'Crosswalk Particulates'!$A:$A,0))</f>
        <v>process-chemicals-industry</v>
      </c>
      <c r="G3787" s="84">
        <f>INDEX('Crosswalk Particulates'!$E:$E,MATCH('2017 EPA Data'!$B3787,'Crosswalk Particulates'!$D:$D,0))</f>
        <v>0</v>
      </c>
      <c r="H3787" s="96">
        <f t="shared" si="59"/>
        <v>0</v>
      </c>
    </row>
    <row r="3788" spans="1:8" hidden="1">
      <c r="A3788" s="73" t="s">
        <v>2551</v>
      </c>
      <c r="B3788" s="73" t="s">
        <v>2639</v>
      </c>
      <c r="C3788" s="73" t="s">
        <v>2517</v>
      </c>
      <c r="D3788" s="86">
        <v>47.781407000000002</v>
      </c>
      <c r="E3788" s="73" t="s">
        <v>2518</v>
      </c>
      <c r="F3788" s="79" t="str">
        <f>INDEX('Crosswalk Particulates'!$B:$B,MATCH('2017 EPA Data'!A3788,'Crosswalk Particulates'!$A:$A,0))</f>
        <v>industry-fuel-natural gas</v>
      </c>
      <c r="G3788" s="84">
        <f>INDEX('Crosswalk Particulates'!$E:$E,MATCH('2017 EPA Data'!$B3788,'Crosswalk Particulates'!$D:$D,0))</f>
        <v>0</v>
      </c>
      <c r="H3788" s="96">
        <f t="shared" si="59"/>
        <v>0</v>
      </c>
    </row>
    <row r="3789" spans="1:8" hidden="1">
      <c r="A3789" s="73" t="s">
        <v>2581</v>
      </c>
      <c r="B3789" s="73" t="s">
        <v>2763</v>
      </c>
      <c r="C3789" s="73" t="s">
        <v>2517</v>
      </c>
      <c r="D3789" s="86">
        <v>47.749017994368401</v>
      </c>
      <c r="E3789" s="73" t="s">
        <v>2518</v>
      </c>
      <c r="F3789" s="79" t="str">
        <f>INDEX('Crosswalk Particulates'!$B:$B,MATCH('2017 EPA Data'!A3789,'Crosswalk Particulates'!$A:$A,0))</f>
        <v>Electricity Sector</v>
      </c>
      <c r="G3789" s="84">
        <f>INDEX('Crosswalk Particulates'!$E:$E,MATCH('2017 EPA Data'!$B3789,'Crosswalk Particulates'!$D:$D,0))</f>
        <v>0</v>
      </c>
      <c r="H3789" s="96">
        <f t="shared" si="59"/>
        <v>0</v>
      </c>
    </row>
    <row r="3790" spans="1:8" hidden="1">
      <c r="A3790" s="73" t="s">
        <v>2629</v>
      </c>
      <c r="B3790" s="73" t="s">
        <v>2670</v>
      </c>
      <c r="C3790" s="73" t="s">
        <v>2517</v>
      </c>
      <c r="D3790" s="86">
        <v>47.617083299999997</v>
      </c>
      <c r="E3790" s="73" t="s">
        <v>2518</v>
      </c>
      <c r="F3790" s="79" t="str">
        <f>INDEX('Crosswalk Particulates'!$B:$B,MATCH('2017 EPA Data'!A3790,'Crosswalk Particulates'!$A:$A,0))</f>
        <v>industry-fuel-oil</v>
      </c>
      <c r="G3790" s="84">
        <f>INDEX('Crosswalk Particulates'!$E:$E,MATCH('2017 EPA Data'!$B3790,'Crosswalk Particulates'!$D:$D,0))</f>
        <v>0</v>
      </c>
      <c r="H3790" s="96">
        <f t="shared" si="59"/>
        <v>0</v>
      </c>
    </row>
    <row r="3791" spans="1:8" hidden="1">
      <c r="A3791" s="73" t="s">
        <v>2607</v>
      </c>
      <c r="B3791" s="73" t="s">
        <v>2666</v>
      </c>
      <c r="C3791" s="73" t="s">
        <v>2517</v>
      </c>
      <c r="D3791" s="86">
        <v>47.58</v>
      </c>
      <c r="E3791" s="73" t="s">
        <v>2518</v>
      </c>
      <c r="F3791" s="79" t="str">
        <f>INDEX('Crosswalk Particulates'!$B:$B,MATCH('2017 EPA Data'!A3791,'Crosswalk Particulates'!$A:$A,0))</f>
        <v>process-cement-industry</v>
      </c>
      <c r="G3791" s="84">
        <f>INDEX('Crosswalk Particulates'!$E:$E,MATCH('2017 EPA Data'!$B3791,'Crosswalk Particulates'!$D:$D,0))</f>
        <v>0</v>
      </c>
      <c r="H3791" s="96">
        <f t="shared" si="59"/>
        <v>0</v>
      </c>
    </row>
    <row r="3792" spans="1:8" hidden="1">
      <c r="A3792" s="73" t="s">
        <v>2547</v>
      </c>
      <c r="B3792" s="73" t="s">
        <v>2726</v>
      </c>
      <c r="C3792" s="73" t="s">
        <v>2517</v>
      </c>
      <c r="D3792" s="86">
        <v>47.411253557400002</v>
      </c>
      <c r="E3792" s="73" t="s">
        <v>2518</v>
      </c>
      <c r="F3792" s="79" t="str">
        <f>INDEX('Crosswalk Particulates'!$B:$B,MATCH('2017 EPA Data'!A3792,'Crosswalk Particulates'!$A:$A,0))</f>
        <v>process-other-industry</v>
      </c>
      <c r="G3792" s="84">
        <f>INDEX('Crosswalk Particulates'!$E:$E,MATCH('2017 EPA Data'!$B3792,'Crosswalk Particulates'!$D:$D,0))</f>
        <v>0</v>
      </c>
      <c r="H3792" s="96">
        <f t="shared" si="59"/>
        <v>0</v>
      </c>
    </row>
    <row r="3793" spans="1:8" hidden="1">
      <c r="A3793" s="73" t="s">
        <v>2578</v>
      </c>
      <c r="B3793" s="73" t="s">
        <v>2729</v>
      </c>
      <c r="C3793" s="73" t="s">
        <v>2517</v>
      </c>
      <c r="D3793" s="86">
        <v>47.226649652301099</v>
      </c>
      <c r="E3793" s="73" t="s">
        <v>2518</v>
      </c>
      <c r="F3793" s="79" t="str">
        <f>INDEX('Crosswalk Particulates'!$B:$B,MATCH('2017 EPA Data'!A3793,'Crosswalk Particulates'!$A:$A,0))</f>
        <v>process-chemicals-industry</v>
      </c>
      <c r="G3793" s="84">
        <f>INDEX('Crosswalk Particulates'!$E:$E,MATCH('2017 EPA Data'!$B3793,'Crosswalk Particulates'!$D:$D,0))</f>
        <v>0</v>
      </c>
      <c r="H3793" s="96">
        <f t="shared" si="59"/>
        <v>0</v>
      </c>
    </row>
    <row r="3794" spans="1:8" hidden="1">
      <c r="A3794" s="73" t="s">
        <v>2582</v>
      </c>
      <c r="B3794" s="73" t="s">
        <v>2696</v>
      </c>
      <c r="C3794" s="73" t="s">
        <v>2517</v>
      </c>
      <c r="D3794" s="86">
        <v>47.085000000000001</v>
      </c>
      <c r="E3794" s="73" t="s">
        <v>2518</v>
      </c>
      <c r="F3794" s="79" t="str">
        <f>INDEX('Crosswalk Particulates'!$B:$B,MATCH('2017 EPA Data'!A3794,'Crosswalk Particulates'!$A:$A,0))</f>
        <v>Commercial Buildings Sector</v>
      </c>
      <c r="G3794" s="84">
        <f>INDEX('Crosswalk Particulates'!$E:$E,MATCH('2017 EPA Data'!$B3794,'Crosswalk Particulates'!$D:$D,0))</f>
        <v>0</v>
      </c>
      <c r="H3794" s="96">
        <f t="shared" si="59"/>
        <v>0</v>
      </c>
    </row>
    <row r="3795" spans="1:8" hidden="1">
      <c r="A3795" s="73" t="s">
        <v>2559</v>
      </c>
      <c r="B3795" s="73" t="s">
        <v>2807</v>
      </c>
      <c r="C3795" s="73" t="s">
        <v>2517</v>
      </c>
      <c r="D3795" s="86">
        <v>47.014000000000003</v>
      </c>
      <c r="E3795" s="73" t="s">
        <v>2518</v>
      </c>
      <c r="F3795" s="79" t="str">
        <f>INDEX('Crosswalk Particulates'!$B:$B,MATCH('2017 EPA Data'!A3795,'Crosswalk Particulates'!$A:$A,0))</f>
        <v>process-waste-industry</v>
      </c>
      <c r="G3795" s="84">
        <f>INDEX('Crosswalk Particulates'!$E:$E,MATCH('2017 EPA Data'!$B3795,'Crosswalk Particulates'!$D:$D,0))</f>
        <v>0</v>
      </c>
      <c r="H3795" s="96">
        <f t="shared" si="59"/>
        <v>0</v>
      </c>
    </row>
    <row r="3796" spans="1:8" hidden="1">
      <c r="A3796" s="73" t="s">
        <v>2586</v>
      </c>
      <c r="B3796" s="73" t="s">
        <v>2702</v>
      </c>
      <c r="C3796" s="73" t="s">
        <v>2517</v>
      </c>
      <c r="D3796" s="86">
        <v>47.003300000000003</v>
      </c>
      <c r="E3796" s="73" t="s">
        <v>2518</v>
      </c>
      <c r="F3796" s="79" t="str">
        <f>INDEX('Crosswalk Particulates'!$B:$B,MATCH('2017 EPA Data'!A3796,'Crosswalk Particulates'!$A:$A,0))</f>
        <v>process-other-industry</v>
      </c>
      <c r="G3796" s="84">
        <f>INDEX('Crosswalk Particulates'!$E:$E,MATCH('2017 EPA Data'!$B3796,'Crosswalk Particulates'!$D:$D,0))</f>
        <v>0</v>
      </c>
      <c r="H3796" s="96">
        <f t="shared" si="59"/>
        <v>0</v>
      </c>
    </row>
    <row r="3797" spans="1:8" hidden="1">
      <c r="A3797" s="73" t="s">
        <v>2572</v>
      </c>
      <c r="B3797" s="73" t="s">
        <v>2539</v>
      </c>
      <c r="C3797" s="73" t="s">
        <v>2517</v>
      </c>
      <c r="D3797" s="86">
        <v>46.65</v>
      </c>
      <c r="E3797" s="73" t="s">
        <v>2518</v>
      </c>
      <c r="F3797" s="79" t="str">
        <f>INDEX('Crosswalk Particulates'!$B:$B,MATCH('2017 EPA Data'!A3797,'Crosswalk Particulates'!$A:$A,0))</f>
        <v>process-other-industry</v>
      </c>
      <c r="G3797" s="84">
        <f>INDEX('Crosswalk Particulates'!$E:$E,MATCH('2017 EPA Data'!$B3797,'Crosswalk Particulates'!$D:$D,0))</f>
        <v>0</v>
      </c>
      <c r="H3797" s="96">
        <f t="shared" si="59"/>
        <v>0</v>
      </c>
    </row>
    <row r="3798" spans="1:8" hidden="1">
      <c r="A3798" s="73" t="s">
        <v>2578</v>
      </c>
      <c r="B3798" s="73" t="s">
        <v>2653</v>
      </c>
      <c r="C3798" s="73" t="s">
        <v>2517</v>
      </c>
      <c r="D3798" s="86">
        <v>46.626839840301102</v>
      </c>
      <c r="E3798" s="73" t="s">
        <v>2518</v>
      </c>
      <c r="F3798" s="79" t="str">
        <f>INDEX('Crosswalk Particulates'!$B:$B,MATCH('2017 EPA Data'!A3798,'Crosswalk Particulates'!$A:$A,0))</f>
        <v>process-chemicals-industry</v>
      </c>
      <c r="G3798" s="84">
        <f>INDEX('Crosswalk Particulates'!$E:$E,MATCH('2017 EPA Data'!$B3798,'Crosswalk Particulates'!$D:$D,0))</f>
        <v>0</v>
      </c>
      <c r="H3798" s="96">
        <f t="shared" si="59"/>
        <v>0</v>
      </c>
    </row>
    <row r="3799" spans="1:8" hidden="1">
      <c r="A3799" s="73" t="s">
        <v>2602</v>
      </c>
      <c r="B3799" s="73" t="s">
        <v>2739</v>
      </c>
      <c r="C3799" s="73" t="s">
        <v>2517</v>
      </c>
      <c r="D3799" s="86">
        <v>46.561999999999998</v>
      </c>
      <c r="E3799" s="73" t="s">
        <v>2518</v>
      </c>
      <c r="F3799" s="79" t="str">
        <f>INDEX('Crosswalk Particulates'!$B:$B,MATCH('2017 EPA Data'!A3799,'Crosswalk Particulates'!$A:$A,0))</f>
        <v>process-other-industry</v>
      </c>
      <c r="G3799" s="84">
        <f>INDEX('Crosswalk Particulates'!$E:$E,MATCH('2017 EPA Data'!$B3799,'Crosswalk Particulates'!$D:$D,0))</f>
        <v>0</v>
      </c>
      <c r="H3799" s="96">
        <f t="shared" si="59"/>
        <v>0</v>
      </c>
    </row>
    <row r="3800" spans="1:8" hidden="1">
      <c r="A3800" s="73" t="s">
        <v>2553</v>
      </c>
      <c r="B3800" s="73" t="s">
        <v>2705</v>
      </c>
      <c r="C3800" s="73" t="s">
        <v>2517</v>
      </c>
      <c r="D3800" s="86">
        <v>46.514560000000003</v>
      </c>
      <c r="E3800" s="73" t="s">
        <v>2518</v>
      </c>
      <c r="F3800" s="79" t="str">
        <f>INDEX('Crosswalk Particulates'!$B:$B,MATCH('2017 EPA Data'!A3800,'Crosswalk Particulates'!$A:$A,0))</f>
        <v>process-other-industry</v>
      </c>
      <c r="G3800" s="84">
        <f>INDEX('Crosswalk Particulates'!$E:$E,MATCH('2017 EPA Data'!$B3800,'Crosswalk Particulates'!$D:$D,0))</f>
        <v>0</v>
      </c>
      <c r="H3800" s="96">
        <f t="shared" si="59"/>
        <v>0</v>
      </c>
    </row>
    <row r="3801" spans="1:8" hidden="1">
      <c r="A3801" s="73" t="s">
        <v>2578</v>
      </c>
      <c r="B3801" s="73" t="s">
        <v>2643</v>
      </c>
      <c r="C3801" s="73" t="s">
        <v>2517</v>
      </c>
      <c r="D3801" s="86">
        <v>46.426767874301099</v>
      </c>
      <c r="E3801" s="73" t="s">
        <v>2518</v>
      </c>
      <c r="F3801" s="79" t="str">
        <f>INDEX('Crosswalk Particulates'!$B:$B,MATCH('2017 EPA Data'!A3801,'Crosswalk Particulates'!$A:$A,0))</f>
        <v>process-chemicals-industry</v>
      </c>
      <c r="G3801" s="84">
        <f>INDEX('Crosswalk Particulates'!$E:$E,MATCH('2017 EPA Data'!$B3801,'Crosswalk Particulates'!$D:$D,0))</f>
        <v>0</v>
      </c>
      <c r="H3801" s="96">
        <f t="shared" si="59"/>
        <v>0</v>
      </c>
    </row>
    <row r="3802" spans="1:8" hidden="1">
      <c r="A3802" s="73" t="s">
        <v>2559</v>
      </c>
      <c r="B3802" s="73" t="s">
        <v>2803</v>
      </c>
      <c r="C3802" s="73" t="s">
        <v>2517</v>
      </c>
      <c r="D3802" s="86">
        <v>46.150000558999999</v>
      </c>
      <c r="E3802" s="73" t="s">
        <v>2518</v>
      </c>
      <c r="F3802" s="79" t="str">
        <f>INDEX('Crosswalk Particulates'!$B:$B,MATCH('2017 EPA Data'!A3802,'Crosswalk Particulates'!$A:$A,0))</f>
        <v>process-waste-industry</v>
      </c>
      <c r="G3802" s="84">
        <f>INDEX('Crosswalk Particulates'!$E:$E,MATCH('2017 EPA Data'!$B3802,'Crosswalk Particulates'!$D:$D,0))</f>
        <v>0</v>
      </c>
      <c r="H3802" s="96">
        <f t="shared" si="59"/>
        <v>0</v>
      </c>
    </row>
    <row r="3803" spans="1:8" hidden="1">
      <c r="A3803" s="73" t="s">
        <v>2586</v>
      </c>
      <c r="B3803" s="73" t="s">
        <v>2816</v>
      </c>
      <c r="C3803" s="73" t="s">
        <v>2517</v>
      </c>
      <c r="D3803" s="86">
        <v>46.023499999999999</v>
      </c>
      <c r="E3803" s="73" t="s">
        <v>2518</v>
      </c>
      <c r="F3803" s="79" t="str">
        <f>INDEX('Crosswalk Particulates'!$B:$B,MATCH('2017 EPA Data'!A3803,'Crosswalk Particulates'!$A:$A,0))</f>
        <v>process-other-industry</v>
      </c>
      <c r="G3803" s="84">
        <f>INDEX('Crosswalk Particulates'!$E:$E,MATCH('2017 EPA Data'!$B3803,'Crosswalk Particulates'!$D:$D,0))</f>
        <v>0</v>
      </c>
      <c r="H3803" s="96">
        <f t="shared" si="59"/>
        <v>0</v>
      </c>
    </row>
    <row r="3804" spans="1:8" hidden="1">
      <c r="A3804" s="73" t="s">
        <v>2551</v>
      </c>
      <c r="B3804" s="73" t="s">
        <v>2637</v>
      </c>
      <c r="C3804" s="73" t="s">
        <v>2517</v>
      </c>
      <c r="D3804" s="86">
        <v>46.022228296323192</v>
      </c>
      <c r="E3804" s="73" t="s">
        <v>2518</v>
      </c>
      <c r="F3804" s="79" t="str">
        <f>INDEX('Crosswalk Particulates'!$B:$B,MATCH('2017 EPA Data'!A3804,'Crosswalk Particulates'!$A:$A,0))</f>
        <v>industry-fuel-natural gas</v>
      </c>
      <c r="G3804" s="84">
        <f>INDEX('Crosswalk Particulates'!$E:$E,MATCH('2017 EPA Data'!$B3804,'Crosswalk Particulates'!$D:$D,0))</f>
        <v>0</v>
      </c>
      <c r="H3804" s="96">
        <f t="shared" si="59"/>
        <v>0</v>
      </c>
    </row>
    <row r="3805" spans="1:8" hidden="1">
      <c r="A3805" s="73" t="s">
        <v>2578</v>
      </c>
      <c r="B3805" s="73" t="s">
        <v>2827</v>
      </c>
      <c r="C3805" s="73" t="s">
        <v>2517</v>
      </c>
      <c r="D3805" s="86">
        <v>46.008226343622397</v>
      </c>
      <c r="E3805" s="73" t="s">
        <v>2518</v>
      </c>
      <c r="F3805" s="79" t="str">
        <f>INDEX('Crosswalk Particulates'!$B:$B,MATCH('2017 EPA Data'!A3805,'Crosswalk Particulates'!$A:$A,0))</f>
        <v>process-chemicals-industry</v>
      </c>
      <c r="G3805" s="84">
        <f>INDEX('Crosswalk Particulates'!$E:$E,MATCH('2017 EPA Data'!$B3805,'Crosswalk Particulates'!$D:$D,0))</f>
        <v>0</v>
      </c>
      <c r="H3805" s="96">
        <f t="shared" si="59"/>
        <v>0</v>
      </c>
    </row>
    <row r="3806" spans="1:8" hidden="1">
      <c r="A3806" s="73" t="s">
        <v>2559</v>
      </c>
      <c r="B3806" s="73" t="s">
        <v>2828</v>
      </c>
      <c r="C3806" s="73" t="s">
        <v>2517</v>
      </c>
      <c r="D3806" s="86">
        <v>46</v>
      </c>
      <c r="E3806" s="73" t="s">
        <v>2518</v>
      </c>
      <c r="F3806" s="79" t="str">
        <f>INDEX('Crosswalk Particulates'!$B:$B,MATCH('2017 EPA Data'!A3806,'Crosswalk Particulates'!$A:$A,0))</f>
        <v>process-waste-industry</v>
      </c>
      <c r="G3806" s="84">
        <f>INDEX('Crosswalk Particulates'!$E:$E,MATCH('2017 EPA Data'!$B3806,'Crosswalk Particulates'!$D:$D,0))</f>
        <v>0</v>
      </c>
      <c r="H3806" s="96">
        <f t="shared" si="59"/>
        <v>0</v>
      </c>
    </row>
    <row r="3807" spans="1:8" hidden="1">
      <c r="A3807" s="73" t="s">
        <v>2559</v>
      </c>
      <c r="B3807" s="73" t="s">
        <v>2719</v>
      </c>
      <c r="C3807" s="73" t="s">
        <v>2517</v>
      </c>
      <c r="D3807" s="86">
        <v>46</v>
      </c>
      <c r="E3807" s="73" t="s">
        <v>2518</v>
      </c>
      <c r="F3807" s="79" t="str">
        <f>INDEX('Crosswalk Particulates'!$B:$B,MATCH('2017 EPA Data'!A3807,'Crosswalk Particulates'!$A:$A,0))</f>
        <v>process-waste-industry</v>
      </c>
      <c r="G3807" s="84">
        <f>INDEX('Crosswalk Particulates'!$E:$E,MATCH('2017 EPA Data'!$B3807,'Crosswalk Particulates'!$D:$D,0))</f>
        <v>0</v>
      </c>
      <c r="H3807" s="96">
        <f t="shared" si="59"/>
        <v>0</v>
      </c>
    </row>
    <row r="3808" spans="1:8" hidden="1">
      <c r="A3808" s="73" t="s">
        <v>2559</v>
      </c>
      <c r="B3808" s="73" t="s">
        <v>2809</v>
      </c>
      <c r="C3808" s="73" t="s">
        <v>2517</v>
      </c>
      <c r="D3808" s="86">
        <v>46</v>
      </c>
      <c r="E3808" s="73" t="s">
        <v>2518</v>
      </c>
      <c r="F3808" s="79" t="str">
        <f>INDEX('Crosswalk Particulates'!$B:$B,MATCH('2017 EPA Data'!A3808,'Crosswalk Particulates'!$A:$A,0))</f>
        <v>process-waste-industry</v>
      </c>
      <c r="G3808" s="84">
        <f>INDEX('Crosswalk Particulates'!$E:$E,MATCH('2017 EPA Data'!$B3808,'Crosswalk Particulates'!$D:$D,0))</f>
        <v>0</v>
      </c>
      <c r="H3808" s="96">
        <f t="shared" si="59"/>
        <v>0</v>
      </c>
    </row>
    <row r="3809" spans="1:8" hidden="1">
      <c r="A3809" s="73" t="s">
        <v>2669</v>
      </c>
      <c r="B3809" s="73" t="s">
        <v>2548</v>
      </c>
      <c r="C3809" s="73" t="s">
        <v>2517</v>
      </c>
      <c r="D3809" s="86">
        <v>45.819359691999999</v>
      </c>
      <c r="E3809" s="73" t="s">
        <v>2518</v>
      </c>
      <c r="F3809" s="79" t="str">
        <f>INDEX('Crosswalk Particulates'!$B:$B,MATCH('2017 EPA Data'!A3809,'Crosswalk Particulates'!$A:$A,0))</f>
        <v>Commercial Buildings Sector</v>
      </c>
      <c r="G3809" s="84">
        <f>INDEX('Crosswalk Particulates'!$E:$E,MATCH('2017 EPA Data'!$B3809,'Crosswalk Particulates'!$D:$D,0))</f>
        <v>0</v>
      </c>
      <c r="H3809" s="96">
        <f t="shared" si="59"/>
        <v>0</v>
      </c>
    </row>
    <row r="3810" spans="1:8" hidden="1">
      <c r="A3810" s="73" t="s">
        <v>2600</v>
      </c>
      <c r="B3810" s="73" t="s">
        <v>2829</v>
      </c>
      <c r="C3810" s="73" t="s">
        <v>2517</v>
      </c>
      <c r="D3810" s="86">
        <v>45.508898918088157</v>
      </c>
      <c r="E3810" s="73" t="s">
        <v>2518</v>
      </c>
      <c r="F3810" s="79" t="str">
        <f>INDEX('Crosswalk Particulates'!$B:$B,MATCH('2017 EPA Data'!A3810,'Crosswalk Particulates'!$A:$A,0))</f>
        <v>industry-fuel-biomass</v>
      </c>
      <c r="G3810" s="84">
        <f>INDEX('Crosswalk Particulates'!$E:$E,MATCH('2017 EPA Data'!$B3810,'Crosswalk Particulates'!$D:$D,0))</f>
        <v>0</v>
      </c>
      <c r="H3810" s="96">
        <f t="shared" si="59"/>
        <v>0</v>
      </c>
    </row>
    <row r="3811" spans="1:8" hidden="1">
      <c r="A3811" s="73" t="s">
        <v>2655</v>
      </c>
      <c r="B3811" s="73" t="s">
        <v>2753</v>
      </c>
      <c r="D3811" s="86">
        <v>45.50037073920118</v>
      </c>
      <c r="E3811" s="73" t="s">
        <v>2522</v>
      </c>
      <c r="F3811" s="79" t="str">
        <f>INDEX('Crosswalk Particulates'!$B:$B,MATCH('2017 EPA Data'!A3811,'Crosswalk Particulates'!$A:$A,0))</f>
        <v>Commercial Buildings Sector</v>
      </c>
      <c r="G3811" s="84">
        <f>INDEX('Crosswalk Particulates'!$E:$E,MATCH('2017 EPA Data'!$B3811,'Crosswalk Particulates'!$D:$D,0))</f>
        <v>0</v>
      </c>
      <c r="H3811" s="96">
        <f t="shared" si="59"/>
        <v>41277291.087989025</v>
      </c>
    </row>
    <row r="3812" spans="1:8" hidden="1">
      <c r="A3812" s="73" t="s">
        <v>2581</v>
      </c>
      <c r="B3812" s="73" t="s">
        <v>2558</v>
      </c>
      <c r="C3812" s="73" t="s">
        <v>2517</v>
      </c>
      <c r="D3812" s="86">
        <v>45.274011251017342</v>
      </c>
      <c r="E3812" s="73" t="s">
        <v>2518</v>
      </c>
      <c r="F3812" s="79" t="str">
        <f>INDEX('Crosswalk Particulates'!$B:$B,MATCH('2017 EPA Data'!A3812,'Crosswalk Particulates'!$A:$A,0))</f>
        <v>Electricity Sector</v>
      </c>
      <c r="G3812" s="84">
        <f>INDEX('Crosswalk Particulates'!$E:$E,MATCH('2017 EPA Data'!$B3812,'Crosswalk Particulates'!$D:$D,0))</f>
        <v>0</v>
      </c>
      <c r="H3812" s="96">
        <f t="shared" si="59"/>
        <v>0</v>
      </c>
    </row>
    <row r="3813" spans="1:8" hidden="1">
      <c r="A3813" s="73" t="s">
        <v>2547</v>
      </c>
      <c r="B3813" s="73" t="s">
        <v>2810</v>
      </c>
      <c r="C3813" s="73" t="s">
        <v>2517</v>
      </c>
      <c r="D3813" s="86">
        <v>45.141256000009413</v>
      </c>
      <c r="E3813" s="73" t="s">
        <v>2518</v>
      </c>
      <c r="F3813" s="79" t="str">
        <f>INDEX('Crosswalk Particulates'!$B:$B,MATCH('2017 EPA Data'!A3813,'Crosswalk Particulates'!$A:$A,0))</f>
        <v>process-other-industry</v>
      </c>
      <c r="G3813" s="84">
        <f>INDEX('Crosswalk Particulates'!$E:$E,MATCH('2017 EPA Data'!$B3813,'Crosswalk Particulates'!$D:$D,0))</f>
        <v>0</v>
      </c>
      <c r="H3813" s="96">
        <f t="shared" si="59"/>
        <v>0</v>
      </c>
    </row>
    <row r="3814" spans="1:8" hidden="1">
      <c r="A3814" s="73" t="s">
        <v>2632</v>
      </c>
      <c r="B3814" s="73" t="s">
        <v>2754</v>
      </c>
      <c r="C3814" s="73" t="s">
        <v>2517</v>
      </c>
      <c r="D3814" s="86">
        <v>45.06</v>
      </c>
      <c r="E3814" s="73" t="s">
        <v>2518</v>
      </c>
      <c r="F3814" s="79" t="str">
        <f>INDEX('Crosswalk Particulates'!$B:$B,MATCH('2017 EPA Data'!A3814,'Crosswalk Particulates'!$A:$A,0))</f>
        <v>industry-fuel-other</v>
      </c>
      <c r="G3814" s="84">
        <f>INDEX('Crosswalk Particulates'!$E:$E,MATCH('2017 EPA Data'!$B3814,'Crosswalk Particulates'!$D:$D,0))</f>
        <v>0</v>
      </c>
      <c r="H3814" s="96">
        <f t="shared" si="59"/>
        <v>0</v>
      </c>
    </row>
    <row r="3815" spans="1:8" hidden="1">
      <c r="A3815" s="73" t="s">
        <v>2565</v>
      </c>
      <c r="B3815" s="73" t="s">
        <v>2614</v>
      </c>
      <c r="C3815" s="73" t="s">
        <v>2517</v>
      </c>
      <c r="D3815" s="86">
        <v>44.938076764900998</v>
      </c>
      <c r="E3815" s="73" t="s">
        <v>2518</v>
      </c>
      <c r="F3815" s="79" t="str">
        <f>INDEX('Crosswalk Particulates'!$B:$B,MATCH('2017 EPA Data'!A3815,'Crosswalk Particulates'!$A:$A,0))</f>
        <v>Electricity Sector</v>
      </c>
      <c r="G3815" s="84">
        <f>INDEX('Crosswalk Particulates'!$E:$E,MATCH('2017 EPA Data'!$B3815,'Crosswalk Particulates'!$D:$D,0))</f>
        <v>0</v>
      </c>
      <c r="H3815" s="96">
        <f t="shared" si="59"/>
        <v>0</v>
      </c>
    </row>
    <row r="3816" spans="1:8" hidden="1">
      <c r="A3816" s="73" t="s">
        <v>2595</v>
      </c>
      <c r="B3816" s="73" t="s">
        <v>2610</v>
      </c>
      <c r="C3816" s="73" t="s">
        <v>2557</v>
      </c>
      <c r="D3816" s="86">
        <v>44.913231332000002</v>
      </c>
      <c r="E3816" s="73" t="s">
        <v>2522</v>
      </c>
      <c r="F3816" s="79" t="str">
        <f>INDEX('Crosswalk Particulates'!$B:$B,MATCH('2017 EPA Data'!A3816,'Crosswalk Particulates'!$A:$A,0))</f>
        <v>process-other-industry</v>
      </c>
      <c r="G3816" s="84" t="str">
        <f>INDEX('Crosswalk Particulates'!$E:$E,MATCH('2017 EPA Data'!$B3816,'Crosswalk Particulates'!$D:$D,0))</f>
        <v>PM25</v>
      </c>
      <c r="H3816" s="96">
        <f t="shared" si="59"/>
        <v>40744646.544075631</v>
      </c>
    </row>
    <row r="3817" spans="1:8" hidden="1">
      <c r="A3817" s="73" t="s">
        <v>2632</v>
      </c>
      <c r="B3817" s="73" t="s">
        <v>2788</v>
      </c>
      <c r="C3817" s="73" t="s">
        <v>2517</v>
      </c>
      <c r="D3817" s="86">
        <v>44.904620000000001</v>
      </c>
      <c r="E3817" s="73" t="s">
        <v>2518</v>
      </c>
      <c r="F3817" s="79" t="str">
        <f>INDEX('Crosswalk Particulates'!$B:$B,MATCH('2017 EPA Data'!A3817,'Crosswalk Particulates'!$A:$A,0))</f>
        <v>industry-fuel-other</v>
      </c>
      <c r="G3817" s="84">
        <f>INDEX('Crosswalk Particulates'!$E:$E,MATCH('2017 EPA Data'!$B3817,'Crosswalk Particulates'!$D:$D,0))</f>
        <v>0</v>
      </c>
      <c r="H3817" s="96">
        <f t="shared" si="59"/>
        <v>0</v>
      </c>
    </row>
    <row r="3818" spans="1:8" hidden="1">
      <c r="A3818" s="73" t="s">
        <v>2551</v>
      </c>
      <c r="B3818" s="73" t="s">
        <v>2763</v>
      </c>
      <c r="C3818" s="73" t="s">
        <v>2517</v>
      </c>
      <c r="D3818" s="86">
        <v>44.89321997606605</v>
      </c>
      <c r="E3818" s="73" t="s">
        <v>2518</v>
      </c>
      <c r="F3818" s="79" t="str">
        <f>INDEX('Crosswalk Particulates'!$B:$B,MATCH('2017 EPA Data'!A3818,'Crosswalk Particulates'!$A:$A,0))</f>
        <v>industry-fuel-natural gas</v>
      </c>
      <c r="G3818" s="84">
        <f>INDEX('Crosswalk Particulates'!$E:$E,MATCH('2017 EPA Data'!$B3818,'Crosswalk Particulates'!$D:$D,0))</f>
        <v>0</v>
      </c>
      <c r="H3818" s="96">
        <f t="shared" si="59"/>
        <v>0</v>
      </c>
    </row>
    <row r="3819" spans="1:8" hidden="1">
      <c r="A3819" s="73" t="s">
        <v>2592</v>
      </c>
      <c r="B3819" s="73" t="s">
        <v>2774</v>
      </c>
      <c r="C3819" s="73" t="s">
        <v>2517</v>
      </c>
      <c r="D3819" s="86">
        <v>44.642000000000003</v>
      </c>
      <c r="E3819" s="73" t="s">
        <v>2518</v>
      </c>
      <c r="F3819" s="79" t="str">
        <f>INDEX('Crosswalk Particulates'!$B:$B,MATCH('2017 EPA Data'!A3819,'Crosswalk Particulates'!$A:$A,0))</f>
        <v>process-ngps-industry</v>
      </c>
      <c r="G3819" s="84">
        <f>INDEX('Crosswalk Particulates'!$E:$E,MATCH('2017 EPA Data'!$B3819,'Crosswalk Particulates'!$D:$D,0))</f>
        <v>0</v>
      </c>
      <c r="H3819" s="96">
        <f t="shared" si="59"/>
        <v>0</v>
      </c>
    </row>
    <row r="3820" spans="1:8" hidden="1">
      <c r="A3820" s="73" t="s">
        <v>2581</v>
      </c>
      <c r="B3820" s="73" t="s">
        <v>2688</v>
      </c>
      <c r="C3820" s="73" t="s">
        <v>2517</v>
      </c>
      <c r="D3820" s="86">
        <v>44.6</v>
      </c>
      <c r="E3820" s="73" t="s">
        <v>2518</v>
      </c>
      <c r="F3820" s="79" t="str">
        <f>INDEX('Crosswalk Particulates'!$B:$B,MATCH('2017 EPA Data'!A3820,'Crosswalk Particulates'!$A:$A,0))</f>
        <v>Electricity Sector</v>
      </c>
      <c r="G3820" s="84">
        <f>INDEX('Crosswalk Particulates'!$E:$E,MATCH('2017 EPA Data'!$B3820,'Crosswalk Particulates'!$D:$D,0))</f>
        <v>0</v>
      </c>
      <c r="H3820" s="96">
        <f t="shared" si="59"/>
        <v>0</v>
      </c>
    </row>
    <row r="3821" spans="1:8" hidden="1">
      <c r="A3821" s="73" t="s">
        <v>2665</v>
      </c>
      <c r="B3821" s="73" t="s">
        <v>2686</v>
      </c>
      <c r="C3821" s="73" t="s">
        <v>2517</v>
      </c>
      <c r="D3821" s="86">
        <v>44.469715839448241</v>
      </c>
      <c r="E3821" s="73" t="s">
        <v>2518</v>
      </c>
      <c r="F3821" s="79" t="str">
        <f>INDEX('Crosswalk Particulates'!$B:$B,MATCH('2017 EPA Data'!A3821,'Crosswalk Particulates'!$A:$A,0))</f>
        <v>Commercial Buildings Sector</v>
      </c>
      <c r="G3821" s="84">
        <f>INDEX('Crosswalk Particulates'!$E:$E,MATCH('2017 EPA Data'!$B3821,'Crosswalk Particulates'!$D:$D,0))</f>
        <v>0</v>
      </c>
      <c r="H3821" s="96">
        <f t="shared" si="59"/>
        <v>0</v>
      </c>
    </row>
    <row r="3822" spans="1:8" hidden="1">
      <c r="A3822" s="73" t="s">
        <v>2547</v>
      </c>
      <c r="B3822" s="73" t="s">
        <v>2727</v>
      </c>
      <c r="C3822" s="73" t="s">
        <v>2517</v>
      </c>
      <c r="D3822" s="86">
        <v>44.450219740000001</v>
      </c>
      <c r="E3822" s="73" t="s">
        <v>2518</v>
      </c>
      <c r="F3822" s="79" t="str">
        <f>INDEX('Crosswalk Particulates'!$B:$B,MATCH('2017 EPA Data'!A3822,'Crosswalk Particulates'!$A:$A,0))</f>
        <v>process-other-industry</v>
      </c>
      <c r="G3822" s="84">
        <f>INDEX('Crosswalk Particulates'!$E:$E,MATCH('2017 EPA Data'!$B3822,'Crosswalk Particulates'!$D:$D,0))</f>
        <v>0</v>
      </c>
      <c r="H3822" s="96">
        <f t="shared" si="59"/>
        <v>0</v>
      </c>
    </row>
    <row r="3823" spans="1:8" hidden="1">
      <c r="A3823" s="73" t="s">
        <v>2582</v>
      </c>
      <c r="B3823" s="73" t="s">
        <v>2728</v>
      </c>
      <c r="C3823" s="73" t="s">
        <v>2517</v>
      </c>
      <c r="D3823" s="86">
        <v>44.339752819718107</v>
      </c>
      <c r="E3823" s="73" t="s">
        <v>2518</v>
      </c>
      <c r="F3823" s="79" t="str">
        <f>INDEX('Crosswalk Particulates'!$B:$B,MATCH('2017 EPA Data'!A3823,'Crosswalk Particulates'!$A:$A,0))</f>
        <v>Commercial Buildings Sector</v>
      </c>
      <c r="G3823" s="84">
        <f>INDEX('Crosswalk Particulates'!$E:$E,MATCH('2017 EPA Data'!$B3823,'Crosswalk Particulates'!$D:$D,0))</f>
        <v>0</v>
      </c>
      <c r="H3823" s="96">
        <f t="shared" si="59"/>
        <v>0</v>
      </c>
    </row>
    <row r="3824" spans="1:8" hidden="1">
      <c r="A3824" s="73" t="s">
        <v>2584</v>
      </c>
      <c r="B3824" s="73" t="s">
        <v>2695</v>
      </c>
      <c r="C3824" s="73" t="s">
        <v>2517</v>
      </c>
      <c r="D3824" s="86">
        <v>44.135584571000003</v>
      </c>
      <c r="E3824" s="73" t="s">
        <v>2518</v>
      </c>
      <c r="F3824" s="79" t="str">
        <f>INDEX('Crosswalk Particulates'!$B:$B,MATCH('2017 EPA Data'!A3824,'Crosswalk Particulates'!$A:$A,0))</f>
        <v>Electricity Sector</v>
      </c>
      <c r="G3824" s="84">
        <f>INDEX('Crosswalk Particulates'!$E:$E,MATCH('2017 EPA Data'!$B3824,'Crosswalk Particulates'!$D:$D,0))</f>
        <v>0</v>
      </c>
      <c r="H3824" s="96">
        <f t="shared" si="59"/>
        <v>0</v>
      </c>
    </row>
    <row r="3825" spans="1:8" hidden="1">
      <c r="A3825" s="73" t="s">
        <v>2542</v>
      </c>
      <c r="B3825" s="73" t="s">
        <v>2706</v>
      </c>
      <c r="C3825" s="73" t="s">
        <v>2517</v>
      </c>
      <c r="D3825" s="86">
        <v>43.855432525566798</v>
      </c>
      <c r="E3825" s="73" t="s">
        <v>2518</v>
      </c>
      <c r="F3825" s="79" t="str">
        <f>INDEX('Crosswalk Particulates'!$B:$B,MATCH('2017 EPA Data'!A3825,'Crosswalk Particulates'!$A:$A,0))</f>
        <v>process-ngps-industry</v>
      </c>
      <c r="G3825" s="84">
        <f>INDEX('Crosswalk Particulates'!$E:$E,MATCH('2017 EPA Data'!$B3825,'Crosswalk Particulates'!$D:$D,0))</f>
        <v>0</v>
      </c>
      <c r="H3825" s="96">
        <f t="shared" si="59"/>
        <v>0</v>
      </c>
    </row>
    <row r="3826" spans="1:8" hidden="1">
      <c r="A3826" s="73" t="s">
        <v>2618</v>
      </c>
      <c r="B3826" s="73" t="s">
        <v>2732</v>
      </c>
      <c r="D3826" s="86">
        <v>43.563622356052115</v>
      </c>
      <c r="E3826" s="73" t="s">
        <v>2522</v>
      </c>
      <c r="F3826" s="79" t="str">
        <f>INDEX('Crosswalk Particulates'!$B:$B,MATCH('2017 EPA Data'!A3826,'Crosswalk Particulates'!$A:$A,0))</f>
        <v>Other-EPA</v>
      </c>
      <c r="G3826" s="84">
        <f>INDEX('Crosswalk Particulates'!$E:$E,MATCH('2017 EPA Data'!$B3826,'Crosswalk Particulates'!$D:$D,0))</f>
        <v>0</v>
      </c>
      <c r="H3826" s="96">
        <f t="shared" si="59"/>
        <v>39520300.420074314</v>
      </c>
    </row>
    <row r="3827" spans="1:8" hidden="1">
      <c r="A3827" s="73" t="s">
        <v>2584</v>
      </c>
      <c r="B3827" s="73" t="s">
        <v>2763</v>
      </c>
      <c r="C3827" s="73" t="s">
        <v>2517</v>
      </c>
      <c r="D3827" s="86">
        <v>43.276880615743998</v>
      </c>
      <c r="E3827" s="73" t="s">
        <v>2518</v>
      </c>
      <c r="F3827" s="79" t="str">
        <f>INDEX('Crosswalk Particulates'!$B:$B,MATCH('2017 EPA Data'!A3827,'Crosswalk Particulates'!$A:$A,0))</f>
        <v>Electricity Sector</v>
      </c>
      <c r="G3827" s="84">
        <f>INDEX('Crosswalk Particulates'!$E:$E,MATCH('2017 EPA Data'!$B3827,'Crosswalk Particulates'!$D:$D,0))</f>
        <v>0</v>
      </c>
      <c r="H3827" s="96">
        <f t="shared" si="59"/>
        <v>0</v>
      </c>
    </row>
    <row r="3828" spans="1:8" hidden="1">
      <c r="A3828" s="73" t="s">
        <v>2552</v>
      </c>
      <c r="B3828" s="73" t="s">
        <v>2610</v>
      </c>
      <c r="C3828" s="73" t="s">
        <v>2557</v>
      </c>
      <c r="D3828" s="86">
        <v>43.042444134999997</v>
      </c>
      <c r="E3828" s="73" t="s">
        <v>2522</v>
      </c>
      <c r="F3828" s="79" t="str">
        <f>INDEX('Crosswalk Particulates'!$B:$B,MATCH('2017 EPA Data'!A3828,'Crosswalk Particulates'!$A:$A,0))</f>
        <v>process-agriculture-industry</v>
      </c>
      <c r="G3828" s="84" t="str">
        <f>INDEX('Crosswalk Particulates'!$E:$E,MATCH('2017 EPA Data'!$B3828,'Crosswalk Particulates'!$D:$D,0))</f>
        <v>PM25</v>
      </c>
      <c r="H3828" s="96">
        <f t="shared" si="59"/>
        <v>39047494.928831272</v>
      </c>
    </row>
    <row r="3829" spans="1:8" hidden="1">
      <c r="A3829" s="73" t="s">
        <v>2664</v>
      </c>
      <c r="B3829" s="73" t="s">
        <v>2571</v>
      </c>
      <c r="C3829" s="73" t="s">
        <v>2517</v>
      </c>
      <c r="D3829" s="86">
        <v>42.96</v>
      </c>
      <c r="E3829" s="73" t="s">
        <v>2518</v>
      </c>
      <c r="F3829" s="79" t="str">
        <f>INDEX('Crosswalk Particulates'!$B:$B,MATCH('2017 EPA Data'!A3829,'Crosswalk Particulates'!$A:$A,0))</f>
        <v>Commercial Buildings Sector</v>
      </c>
      <c r="G3829" s="84">
        <f>INDEX('Crosswalk Particulates'!$E:$E,MATCH('2017 EPA Data'!$B3829,'Crosswalk Particulates'!$D:$D,0))</f>
        <v>0</v>
      </c>
      <c r="H3829" s="96">
        <f t="shared" si="59"/>
        <v>0</v>
      </c>
    </row>
    <row r="3830" spans="1:8" hidden="1">
      <c r="A3830" s="73" t="s">
        <v>2546</v>
      </c>
      <c r="B3830" s="73" t="s">
        <v>2702</v>
      </c>
      <c r="C3830" s="73" t="s">
        <v>2517</v>
      </c>
      <c r="D3830" s="86">
        <v>42.688389999999998</v>
      </c>
      <c r="E3830" s="73" t="s">
        <v>2518</v>
      </c>
      <c r="F3830" s="79" t="str">
        <f>INDEX('Crosswalk Particulates'!$B:$B,MATCH('2017 EPA Data'!A3830,'Crosswalk Particulates'!$A:$A,0))</f>
        <v>process-other-industry</v>
      </c>
      <c r="G3830" s="84">
        <f>INDEX('Crosswalk Particulates'!$E:$E,MATCH('2017 EPA Data'!$B3830,'Crosswalk Particulates'!$D:$D,0))</f>
        <v>0</v>
      </c>
      <c r="H3830" s="96">
        <f t="shared" si="59"/>
        <v>0</v>
      </c>
    </row>
    <row r="3831" spans="1:8" hidden="1">
      <c r="A3831" s="73" t="s">
        <v>2547</v>
      </c>
      <c r="B3831" s="73" t="s">
        <v>2830</v>
      </c>
      <c r="C3831" s="73" t="s">
        <v>2517</v>
      </c>
      <c r="D3831" s="86">
        <v>42.555999999999997</v>
      </c>
      <c r="E3831" s="73" t="s">
        <v>2518</v>
      </c>
      <c r="F3831" s="79" t="str">
        <f>INDEX('Crosswalk Particulates'!$B:$B,MATCH('2017 EPA Data'!A3831,'Crosswalk Particulates'!$A:$A,0))</f>
        <v>process-other-industry</v>
      </c>
      <c r="G3831" s="84">
        <f>INDEX('Crosswalk Particulates'!$E:$E,MATCH('2017 EPA Data'!$B3831,'Crosswalk Particulates'!$D:$D,0))</f>
        <v>0</v>
      </c>
      <c r="H3831" s="96">
        <f t="shared" si="59"/>
        <v>0</v>
      </c>
    </row>
    <row r="3832" spans="1:8" hidden="1">
      <c r="A3832" s="73" t="s">
        <v>2647</v>
      </c>
      <c r="B3832" s="73" t="s">
        <v>2646</v>
      </c>
      <c r="C3832" s="73" t="s">
        <v>2517</v>
      </c>
      <c r="D3832" s="86">
        <v>42.063334920000003</v>
      </c>
      <c r="E3832" s="73" t="s">
        <v>2518</v>
      </c>
      <c r="F3832" s="79" t="str">
        <f>INDEX('Crosswalk Particulates'!$B:$B,MATCH('2017 EPA Data'!A3832,'Crosswalk Particulates'!$A:$A,0))</f>
        <v>process-mining-industry</v>
      </c>
      <c r="G3832" s="84">
        <f>INDEX('Crosswalk Particulates'!$E:$E,MATCH('2017 EPA Data'!$B3832,'Crosswalk Particulates'!$D:$D,0))</f>
        <v>0</v>
      </c>
      <c r="H3832" s="96">
        <f t="shared" si="59"/>
        <v>0</v>
      </c>
    </row>
    <row r="3833" spans="1:8" hidden="1">
      <c r="A3833" s="73" t="s">
        <v>2542</v>
      </c>
      <c r="B3833" s="73" t="s">
        <v>2681</v>
      </c>
      <c r="C3833" s="73" t="s">
        <v>2517</v>
      </c>
      <c r="D3833" s="86">
        <v>42</v>
      </c>
      <c r="E3833" s="73" t="s">
        <v>2518</v>
      </c>
      <c r="F3833" s="79" t="str">
        <f>INDEX('Crosswalk Particulates'!$B:$B,MATCH('2017 EPA Data'!A3833,'Crosswalk Particulates'!$A:$A,0))</f>
        <v>process-ngps-industry</v>
      </c>
      <c r="G3833" s="84">
        <f>INDEX('Crosswalk Particulates'!$E:$E,MATCH('2017 EPA Data'!$B3833,'Crosswalk Particulates'!$D:$D,0))</f>
        <v>0</v>
      </c>
      <c r="H3833" s="96">
        <f t="shared" si="59"/>
        <v>0</v>
      </c>
    </row>
    <row r="3834" spans="1:8" hidden="1">
      <c r="A3834" s="73" t="s">
        <v>2669</v>
      </c>
      <c r="B3834" s="73" t="s">
        <v>2650</v>
      </c>
      <c r="C3834" s="73" t="s">
        <v>2517</v>
      </c>
      <c r="D3834" s="86">
        <v>41.870237553000003</v>
      </c>
      <c r="E3834" s="73" t="s">
        <v>2518</v>
      </c>
      <c r="F3834" s="79" t="str">
        <f>INDEX('Crosswalk Particulates'!$B:$B,MATCH('2017 EPA Data'!A3834,'Crosswalk Particulates'!$A:$A,0))</f>
        <v>Commercial Buildings Sector</v>
      </c>
      <c r="G3834" s="84">
        <f>INDEX('Crosswalk Particulates'!$E:$E,MATCH('2017 EPA Data'!$B3834,'Crosswalk Particulates'!$D:$D,0))</f>
        <v>0</v>
      </c>
      <c r="H3834" s="96">
        <f t="shared" si="59"/>
        <v>0</v>
      </c>
    </row>
    <row r="3835" spans="1:8" hidden="1">
      <c r="A3835" s="73" t="s">
        <v>2607</v>
      </c>
      <c r="B3835" s="73" t="s">
        <v>2614</v>
      </c>
      <c r="C3835" s="73" t="s">
        <v>2517</v>
      </c>
      <c r="D3835" s="86">
        <v>41.798300630999996</v>
      </c>
      <c r="E3835" s="73" t="s">
        <v>2518</v>
      </c>
      <c r="F3835" s="79" t="str">
        <f>INDEX('Crosswalk Particulates'!$B:$B,MATCH('2017 EPA Data'!A3835,'Crosswalk Particulates'!$A:$A,0))</f>
        <v>process-cement-industry</v>
      </c>
      <c r="G3835" s="84">
        <f>INDEX('Crosswalk Particulates'!$E:$E,MATCH('2017 EPA Data'!$B3835,'Crosswalk Particulates'!$D:$D,0))</f>
        <v>0</v>
      </c>
      <c r="H3835" s="96">
        <f t="shared" si="59"/>
        <v>0</v>
      </c>
    </row>
    <row r="3836" spans="1:8" hidden="1">
      <c r="A3836" s="73" t="s">
        <v>2555</v>
      </c>
      <c r="B3836" s="73" t="s">
        <v>2744</v>
      </c>
      <c r="C3836" s="73" t="s">
        <v>2517</v>
      </c>
      <c r="D3836" s="86">
        <v>41.76</v>
      </c>
      <c r="E3836" s="73" t="s">
        <v>2518</v>
      </c>
      <c r="F3836" s="79" t="str">
        <f>INDEX('Crosswalk Particulates'!$B:$B,MATCH('2017 EPA Data'!A3836,'Crosswalk Particulates'!$A:$A,0))</f>
        <v>process-other-industry</v>
      </c>
      <c r="G3836" s="84">
        <f>INDEX('Crosswalk Particulates'!$E:$E,MATCH('2017 EPA Data'!$B3836,'Crosswalk Particulates'!$D:$D,0))</f>
        <v>0</v>
      </c>
      <c r="H3836" s="96">
        <f t="shared" si="59"/>
        <v>0</v>
      </c>
    </row>
    <row r="3837" spans="1:8" hidden="1">
      <c r="A3837" s="73" t="s">
        <v>2581</v>
      </c>
      <c r="B3837" s="73" t="s">
        <v>2661</v>
      </c>
      <c r="C3837" s="73" t="s">
        <v>2517</v>
      </c>
      <c r="D3837" s="86">
        <v>41.630870781017343</v>
      </c>
      <c r="E3837" s="73" t="s">
        <v>2518</v>
      </c>
      <c r="F3837" s="79" t="str">
        <f>INDEX('Crosswalk Particulates'!$B:$B,MATCH('2017 EPA Data'!A3837,'Crosswalk Particulates'!$A:$A,0))</f>
        <v>Electricity Sector</v>
      </c>
      <c r="G3837" s="84">
        <f>INDEX('Crosswalk Particulates'!$E:$E,MATCH('2017 EPA Data'!$B3837,'Crosswalk Particulates'!$D:$D,0))</f>
        <v>0</v>
      </c>
      <c r="H3837" s="96">
        <f t="shared" si="59"/>
        <v>0</v>
      </c>
    </row>
    <row r="3838" spans="1:8" hidden="1">
      <c r="A3838" s="73" t="s">
        <v>2586</v>
      </c>
      <c r="B3838" s="73" t="s">
        <v>2798</v>
      </c>
      <c r="C3838" s="73" t="s">
        <v>2517</v>
      </c>
      <c r="D3838" s="86">
        <v>41.4</v>
      </c>
      <c r="E3838" s="73" t="s">
        <v>2518</v>
      </c>
      <c r="F3838" s="79" t="str">
        <f>INDEX('Crosswalk Particulates'!$B:$B,MATCH('2017 EPA Data'!A3838,'Crosswalk Particulates'!$A:$A,0))</f>
        <v>process-other-industry</v>
      </c>
      <c r="G3838" s="84">
        <f>INDEX('Crosswalk Particulates'!$E:$E,MATCH('2017 EPA Data'!$B3838,'Crosswalk Particulates'!$D:$D,0))</f>
        <v>0</v>
      </c>
      <c r="H3838" s="96">
        <f t="shared" si="59"/>
        <v>0</v>
      </c>
    </row>
    <row r="3839" spans="1:8" hidden="1">
      <c r="A3839" s="73" t="s">
        <v>2629</v>
      </c>
      <c r="B3839" s="73" t="s">
        <v>2625</v>
      </c>
      <c r="C3839" s="73" t="s">
        <v>2517</v>
      </c>
      <c r="D3839" s="86">
        <v>41.390553676950063</v>
      </c>
      <c r="E3839" s="73" t="s">
        <v>2518</v>
      </c>
      <c r="F3839" s="79" t="str">
        <f>INDEX('Crosswalk Particulates'!$B:$B,MATCH('2017 EPA Data'!A3839,'Crosswalk Particulates'!$A:$A,0))</f>
        <v>industry-fuel-oil</v>
      </c>
      <c r="G3839" s="84">
        <f>INDEX('Crosswalk Particulates'!$E:$E,MATCH('2017 EPA Data'!$B3839,'Crosswalk Particulates'!$D:$D,0))</f>
        <v>0</v>
      </c>
      <c r="H3839" s="96">
        <f t="shared" si="59"/>
        <v>0</v>
      </c>
    </row>
    <row r="3840" spans="1:8" hidden="1">
      <c r="A3840" s="73" t="s">
        <v>2546</v>
      </c>
      <c r="B3840" s="73" t="s">
        <v>2576</v>
      </c>
      <c r="C3840" s="73" t="s">
        <v>2517</v>
      </c>
      <c r="D3840" s="86">
        <v>41.318399999999997</v>
      </c>
      <c r="E3840" s="73" t="s">
        <v>2518</v>
      </c>
      <c r="F3840" s="79" t="str">
        <f>INDEX('Crosswalk Particulates'!$B:$B,MATCH('2017 EPA Data'!A3840,'Crosswalk Particulates'!$A:$A,0))</f>
        <v>process-other-industry</v>
      </c>
      <c r="G3840" s="84">
        <f>INDEX('Crosswalk Particulates'!$E:$E,MATCH('2017 EPA Data'!$B3840,'Crosswalk Particulates'!$D:$D,0))</f>
        <v>0</v>
      </c>
      <c r="H3840" s="96">
        <f t="shared" si="59"/>
        <v>0</v>
      </c>
    </row>
    <row r="3841" spans="1:8" hidden="1">
      <c r="A3841" s="73" t="s">
        <v>2592</v>
      </c>
      <c r="B3841" s="73" t="s">
        <v>2656</v>
      </c>
      <c r="C3841" s="73" t="s">
        <v>2517</v>
      </c>
      <c r="D3841" s="86">
        <v>41.295595849992999</v>
      </c>
      <c r="E3841" s="73" t="s">
        <v>2518</v>
      </c>
      <c r="F3841" s="79" t="str">
        <f>INDEX('Crosswalk Particulates'!$B:$B,MATCH('2017 EPA Data'!A3841,'Crosswalk Particulates'!$A:$A,0))</f>
        <v>process-ngps-industry</v>
      </c>
      <c r="G3841" s="84">
        <f>INDEX('Crosswalk Particulates'!$E:$E,MATCH('2017 EPA Data'!$B3841,'Crosswalk Particulates'!$D:$D,0))</f>
        <v>0</v>
      </c>
      <c r="H3841" s="96">
        <f t="shared" si="59"/>
        <v>0</v>
      </c>
    </row>
    <row r="3842" spans="1:8" hidden="1">
      <c r="A3842" s="73" t="s">
        <v>2618</v>
      </c>
      <c r="B3842" s="73" t="s">
        <v>2646</v>
      </c>
      <c r="C3842" s="73" t="s">
        <v>2517</v>
      </c>
      <c r="D3842" s="86">
        <v>41.16</v>
      </c>
      <c r="E3842" s="73" t="s">
        <v>2518</v>
      </c>
      <c r="F3842" s="79" t="str">
        <f>INDEX('Crosswalk Particulates'!$B:$B,MATCH('2017 EPA Data'!A3842,'Crosswalk Particulates'!$A:$A,0))</f>
        <v>Other-EPA</v>
      </c>
      <c r="G3842" s="84">
        <f>INDEX('Crosswalk Particulates'!$E:$E,MATCH('2017 EPA Data'!$B3842,'Crosswalk Particulates'!$D:$D,0))</f>
        <v>0</v>
      </c>
      <c r="H3842" s="96">
        <f t="shared" si="59"/>
        <v>0</v>
      </c>
    </row>
    <row r="3843" spans="1:8" hidden="1">
      <c r="A3843" s="73" t="s">
        <v>2632</v>
      </c>
      <c r="B3843" s="73" t="s">
        <v>2750</v>
      </c>
      <c r="C3843" s="73" t="s">
        <v>2517</v>
      </c>
      <c r="D3843" s="86">
        <v>41.031700399999998</v>
      </c>
      <c r="E3843" s="73" t="s">
        <v>2518</v>
      </c>
      <c r="F3843" s="79" t="str">
        <f>INDEX('Crosswalk Particulates'!$B:$B,MATCH('2017 EPA Data'!A3843,'Crosswalk Particulates'!$A:$A,0))</f>
        <v>industry-fuel-other</v>
      </c>
      <c r="G3843" s="84">
        <f>INDEX('Crosswalk Particulates'!$E:$E,MATCH('2017 EPA Data'!$B3843,'Crosswalk Particulates'!$D:$D,0))</f>
        <v>0</v>
      </c>
      <c r="H3843" s="96">
        <f t="shared" si="59"/>
        <v>0</v>
      </c>
    </row>
    <row r="3844" spans="1:8" hidden="1">
      <c r="A3844" s="73" t="s">
        <v>2632</v>
      </c>
      <c r="B3844" s="73" t="s">
        <v>2725</v>
      </c>
      <c r="C3844" s="73" t="s">
        <v>2517</v>
      </c>
      <c r="D3844" s="86">
        <v>40.910266</v>
      </c>
      <c r="E3844" s="73" t="s">
        <v>2518</v>
      </c>
      <c r="F3844" s="79" t="str">
        <f>INDEX('Crosswalk Particulates'!$B:$B,MATCH('2017 EPA Data'!A3844,'Crosswalk Particulates'!$A:$A,0))</f>
        <v>industry-fuel-other</v>
      </c>
      <c r="G3844" s="84">
        <f>INDEX('Crosswalk Particulates'!$E:$E,MATCH('2017 EPA Data'!$B3844,'Crosswalk Particulates'!$D:$D,0))</f>
        <v>0</v>
      </c>
      <c r="H3844" s="96">
        <f t="shared" ref="H3844:H3907" si="60">IF(E3844="TON",D3844/metricton_to_shortton,0)*10^6</f>
        <v>0</v>
      </c>
    </row>
    <row r="3845" spans="1:8" hidden="1">
      <c r="A3845" s="73" t="s">
        <v>2592</v>
      </c>
      <c r="B3845" s="73" t="s">
        <v>2672</v>
      </c>
      <c r="C3845" s="73" t="s">
        <v>2517</v>
      </c>
      <c r="D3845" s="86">
        <v>40.861414799999999</v>
      </c>
      <c r="E3845" s="73" t="s">
        <v>2518</v>
      </c>
      <c r="F3845" s="79" t="str">
        <f>INDEX('Crosswalk Particulates'!$B:$B,MATCH('2017 EPA Data'!A3845,'Crosswalk Particulates'!$A:$A,0))</f>
        <v>process-ngps-industry</v>
      </c>
      <c r="G3845" s="84">
        <f>INDEX('Crosswalk Particulates'!$E:$E,MATCH('2017 EPA Data'!$B3845,'Crosswalk Particulates'!$D:$D,0))</f>
        <v>0</v>
      </c>
      <c r="H3845" s="96">
        <f t="shared" si="60"/>
        <v>0</v>
      </c>
    </row>
    <row r="3846" spans="1:8" hidden="1">
      <c r="A3846" s="73" t="s">
        <v>2632</v>
      </c>
      <c r="B3846" s="73" t="s">
        <v>2774</v>
      </c>
      <c r="C3846" s="73" t="s">
        <v>2517</v>
      </c>
      <c r="D3846" s="86">
        <v>40.662622599999999</v>
      </c>
      <c r="E3846" s="73" t="s">
        <v>2518</v>
      </c>
      <c r="F3846" s="79" t="str">
        <f>INDEX('Crosswalk Particulates'!$B:$B,MATCH('2017 EPA Data'!A3846,'Crosswalk Particulates'!$A:$A,0))</f>
        <v>industry-fuel-other</v>
      </c>
      <c r="G3846" s="84">
        <f>INDEX('Crosswalk Particulates'!$E:$E,MATCH('2017 EPA Data'!$B3846,'Crosswalk Particulates'!$D:$D,0))</f>
        <v>0</v>
      </c>
      <c r="H3846" s="96">
        <f t="shared" si="60"/>
        <v>0</v>
      </c>
    </row>
    <row r="3847" spans="1:8" hidden="1">
      <c r="A3847" s="73" t="s">
        <v>2632</v>
      </c>
      <c r="B3847" s="73" t="s">
        <v>2747</v>
      </c>
      <c r="C3847" s="73" t="s">
        <v>2517</v>
      </c>
      <c r="D3847" s="86">
        <v>40.6</v>
      </c>
      <c r="E3847" s="73" t="s">
        <v>2518</v>
      </c>
      <c r="F3847" s="79" t="str">
        <f>INDEX('Crosswalk Particulates'!$B:$B,MATCH('2017 EPA Data'!A3847,'Crosswalk Particulates'!$A:$A,0))</f>
        <v>industry-fuel-other</v>
      </c>
      <c r="G3847" s="84">
        <f>INDEX('Crosswalk Particulates'!$E:$E,MATCH('2017 EPA Data'!$B3847,'Crosswalk Particulates'!$D:$D,0))</f>
        <v>0</v>
      </c>
      <c r="H3847" s="96">
        <f t="shared" si="60"/>
        <v>0</v>
      </c>
    </row>
    <row r="3848" spans="1:8" hidden="1">
      <c r="A3848" s="73" t="s">
        <v>2632</v>
      </c>
      <c r="B3848" s="73" t="s">
        <v>2805</v>
      </c>
      <c r="C3848" s="73" t="s">
        <v>2517</v>
      </c>
      <c r="D3848" s="86">
        <v>40.6</v>
      </c>
      <c r="E3848" s="73" t="s">
        <v>2518</v>
      </c>
      <c r="F3848" s="79" t="str">
        <f>INDEX('Crosswalk Particulates'!$B:$B,MATCH('2017 EPA Data'!A3848,'Crosswalk Particulates'!$A:$A,0))</f>
        <v>industry-fuel-other</v>
      </c>
      <c r="G3848" s="84">
        <f>INDEX('Crosswalk Particulates'!$E:$E,MATCH('2017 EPA Data'!$B3848,'Crosswalk Particulates'!$D:$D,0))</f>
        <v>0</v>
      </c>
      <c r="H3848" s="96">
        <f t="shared" si="60"/>
        <v>0</v>
      </c>
    </row>
    <row r="3849" spans="1:8" hidden="1">
      <c r="A3849" s="73" t="s">
        <v>2632</v>
      </c>
      <c r="B3849" s="73" t="s">
        <v>2812</v>
      </c>
      <c r="C3849" s="73" t="s">
        <v>2517</v>
      </c>
      <c r="D3849" s="86">
        <v>40.6</v>
      </c>
      <c r="E3849" s="73" t="s">
        <v>2518</v>
      </c>
      <c r="F3849" s="79" t="str">
        <f>INDEX('Crosswalk Particulates'!$B:$B,MATCH('2017 EPA Data'!A3849,'Crosswalk Particulates'!$A:$A,0))</f>
        <v>industry-fuel-other</v>
      </c>
      <c r="G3849" s="84">
        <f>INDEX('Crosswalk Particulates'!$E:$E,MATCH('2017 EPA Data'!$B3849,'Crosswalk Particulates'!$D:$D,0))</f>
        <v>0</v>
      </c>
      <c r="H3849" s="96">
        <f t="shared" si="60"/>
        <v>0</v>
      </c>
    </row>
    <row r="3850" spans="1:8" hidden="1">
      <c r="A3850" s="73" t="s">
        <v>2596</v>
      </c>
      <c r="B3850" s="73" t="s">
        <v>2594</v>
      </c>
      <c r="C3850" s="73" t="s">
        <v>2517</v>
      </c>
      <c r="D3850" s="86">
        <v>40.584510000000002</v>
      </c>
      <c r="E3850" s="73" t="s">
        <v>2518</v>
      </c>
      <c r="F3850" s="79" t="str">
        <f>INDEX('Crosswalk Particulates'!$B:$B,MATCH('2017 EPA Data'!A3850,'Crosswalk Particulates'!$A:$A,0))</f>
        <v>industry-fuel-coal</v>
      </c>
      <c r="G3850" s="84">
        <f>INDEX('Crosswalk Particulates'!$E:$E,MATCH('2017 EPA Data'!$B3850,'Crosswalk Particulates'!$D:$D,0))</f>
        <v>0</v>
      </c>
      <c r="H3850" s="96">
        <f t="shared" si="60"/>
        <v>0</v>
      </c>
    </row>
    <row r="3851" spans="1:8" hidden="1">
      <c r="A3851" s="73" t="s">
        <v>2608</v>
      </c>
      <c r="B3851" s="73" t="s">
        <v>2699</v>
      </c>
      <c r="C3851" s="73" t="s">
        <v>2517</v>
      </c>
      <c r="D3851" s="86">
        <v>40.5</v>
      </c>
      <c r="E3851" s="73" t="s">
        <v>2518</v>
      </c>
      <c r="F3851" s="79" t="str">
        <f>INDEX('Crosswalk Particulates'!$B:$B,MATCH('2017 EPA Data'!A3851,'Crosswalk Particulates'!$A:$A,0))</f>
        <v>Electricity Sector</v>
      </c>
      <c r="G3851" s="84">
        <f>INDEX('Crosswalk Particulates'!$E:$E,MATCH('2017 EPA Data'!$B3851,'Crosswalk Particulates'!$D:$D,0))</f>
        <v>0</v>
      </c>
      <c r="H3851" s="96">
        <f t="shared" si="60"/>
        <v>0</v>
      </c>
    </row>
    <row r="3852" spans="1:8" hidden="1">
      <c r="A3852" s="73" t="s">
        <v>2578</v>
      </c>
      <c r="B3852" s="73" t="s">
        <v>2781</v>
      </c>
      <c r="C3852" s="73" t="s">
        <v>2517</v>
      </c>
      <c r="D3852" s="86">
        <v>40.082084159475997</v>
      </c>
      <c r="E3852" s="73" t="s">
        <v>2518</v>
      </c>
      <c r="F3852" s="79" t="str">
        <f>INDEX('Crosswalk Particulates'!$B:$B,MATCH('2017 EPA Data'!A3852,'Crosswalk Particulates'!$A:$A,0))</f>
        <v>process-chemicals-industry</v>
      </c>
      <c r="G3852" s="84">
        <f>INDEX('Crosswalk Particulates'!$E:$E,MATCH('2017 EPA Data'!$B3852,'Crosswalk Particulates'!$D:$D,0))</f>
        <v>0</v>
      </c>
      <c r="H3852" s="96">
        <f t="shared" si="60"/>
        <v>0</v>
      </c>
    </row>
    <row r="3853" spans="1:8" hidden="1">
      <c r="A3853" s="73" t="s">
        <v>2555</v>
      </c>
      <c r="B3853" s="73" t="s">
        <v>2568</v>
      </c>
      <c r="C3853" s="73" t="s">
        <v>2517</v>
      </c>
      <c r="D3853" s="86">
        <v>40</v>
      </c>
      <c r="E3853" s="73" t="s">
        <v>2518</v>
      </c>
      <c r="F3853" s="79" t="str">
        <f>INDEX('Crosswalk Particulates'!$B:$B,MATCH('2017 EPA Data'!A3853,'Crosswalk Particulates'!$A:$A,0))</f>
        <v>process-other-industry</v>
      </c>
      <c r="G3853" s="84">
        <f>INDEX('Crosswalk Particulates'!$E:$E,MATCH('2017 EPA Data'!$B3853,'Crosswalk Particulates'!$D:$D,0))</f>
        <v>0</v>
      </c>
      <c r="H3853" s="96">
        <f t="shared" si="60"/>
        <v>0</v>
      </c>
    </row>
    <row r="3854" spans="1:8" hidden="1">
      <c r="A3854" s="73" t="s">
        <v>2555</v>
      </c>
      <c r="B3854" s="73" t="s">
        <v>2678</v>
      </c>
      <c r="C3854" s="73" t="s">
        <v>2517</v>
      </c>
      <c r="D3854" s="86">
        <v>40</v>
      </c>
      <c r="E3854" s="73" t="s">
        <v>2518</v>
      </c>
      <c r="F3854" s="79" t="str">
        <f>INDEX('Crosswalk Particulates'!$B:$B,MATCH('2017 EPA Data'!A3854,'Crosswalk Particulates'!$A:$A,0))</f>
        <v>process-other-industry</v>
      </c>
      <c r="G3854" s="84">
        <f>INDEX('Crosswalk Particulates'!$E:$E,MATCH('2017 EPA Data'!$B3854,'Crosswalk Particulates'!$D:$D,0))</f>
        <v>0</v>
      </c>
      <c r="H3854" s="96">
        <f t="shared" si="60"/>
        <v>0</v>
      </c>
    </row>
    <row r="3855" spans="1:8" hidden="1">
      <c r="A3855" s="73" t="s">
        <v>2618</v>
      </c>
      <c r="B3855" s="73" t="s">
        <v>2524</v>
      </c>
      <c r="C3855" s="73" t="s">
        <v>2517</v>
      </c>
      <c r="D3855" s="86">
        <v>40</v>
      </c>
      <c r="E3855" s="73" t="s">
        <v>2518</v>
      </c>
      <c r="F3855" s="79" t="str">
        <f>INDEX('Crosswalk Particulates'!$B:$B,MATCH('2017 EPA Data'!A3855,'Crosswalk Particulates'!$A:$A,0))</f>
        <v>Other-EPA</v>
      </c>
      <c r="G3855" s="84">
        <f>INDEX('Crosswalk Particulates'!$E:$E,MATCH('2017 EPA Data'!$B3855,'Crosswalk Particulates'!$D:$D,0))</f>
        <v>0</v>
      </c>
      <c r="H3855" s="96">
        <f t="shared" si="60"/>
        <v>0</v>
      </c>
    </row>
    <row r="3856" spans="1:8" hidden="1">
      <c r="A3856" s="73" t="s">
        <v>2647</v>
      </c>
      <c r="B3856" s="73" t="s">
        <v>2732</v>
      </c>
      <c r="D3856" s="86">
        <v>39.925473105121199</v>
      </c>
      <c r="E3856" s="73" t="s">
        <v>2522</v>
      </c>
      <c r="F3856" s="79" t="str">
        <f>INDEX('Crosswalk Particulates'!$B:$B,MATCH('2017 EPA Data'!A3856,'Crosswalk Particulates'!$A:$A,0))</f>
        <v>process-mining-industry</v>
      </c>
      <c r="G3856" s="84">
        <f>INDEX('Crosswalk Particulates'!$E:$E,MATCH('2017 EPA Data'!$B3856,'Crosswalk Particulates'!$D:$D,0))</f>
        <v>0</v>
      </c>
      <c r="H3856" s="96">
        <f t="shared" si="60"/>
        <v>36219823.012692623</v>
      </c>
    </row>
    <row r="3857" spans="1:8" hidden="1">
      <c r="A3857" s="73" t="s">
        <v>2559</v>
      </c>
      <c r="B3857" s="73" t="s">
        <v>2773</v>
      </c>
      <c r="C3857" s="73" t="s">
        <v>2517</v>
      </c>
      <c r="D3857" s="86">
        <v>39.747069160000002</v>
      </c>
      <c r="E3857" s="73" t="s">
        <v>2518</v>
      </c>
      <c r="F3857" s="79" t="str">
        <f>INDEX('Crosswalk Particulates'!$B:$B,MATCH('2017 EPA Data'!A3857,'Crosswalk Particulates'!$A:$A,0))</f>
        <v>process-waste-industry</v>
      </c>
      <c r="G3857" s="84">
        <f>INDEX('Crosswalk Particulates'!$E:$E,MATCH('2017 EPA Data'!$B3857,'Crosswalk Particulates'!$D:$D,0))</f>
        <v>0</v>
      </c>
      <c r="H3857" s="96">
        <f t="shared" si="60"/>
        <v>0</v>
      </c>
    </row>
    <row r="3858" spans="1:8" hidden="1">
      <c r="A3858" s="73" t="s">
        <v>2632</v>
      </c>
      <c r="B3858" s="73" t="s">
        <v>2636</v>
      </c>
      <c r="C3858" s="73" t="s">
        <v>2517</v>
      </c>
      <c r="D3858" s="86">
        <v>39.735978277836743</v>
      </c>
      <c r="E3858" s="73" t="s">
        <v>2518</v>
      </c>
      <c r="F3858" s="79" t="str">
        <f>INDEX('Crosswalk Particulates'!$B:$B,MATCH('2017 EPA Data'!A3858,'Crosswalk Particulates'!$A:$A,0))</f>
        <v>industry-fuel-other</v>
      </c>
      <c r="G3858" s="84">
        <f>INDEX('Crosswalk Particulates'!$E:$E,MATCH('2017 EPA Data'!$B3858,'Crosswalk Particulates'!$D:$D,0))</f>
        <v>0</v>
      </c>
      <c r="H3858" s="96">
        <f t="shared" si="60"/>
        <v>0</v>
      </c>
    </row>
    <row r="3859" spans="1:8" hidden="1">
      <c r="A3859" s="73" t="s">
        <v>2586</v>
      </c>
      <c r="B3859" s="73" t="s">
        <v>2636</v>
      </c>
      <c r="C3859" s="73" t="s">
        <v>2517</v>
      </c>
      <c r="D3859" s="86">
        <v>39.500887746827907</v>
      </c>
      <c r="E3859" s="73" t="s">
        <v>2518</v>
      </c>
      <c r="F3859" s="79" t="str">
        <f>INDEX('Crosswalk Particulates'!$B:$B,MATCH('2017 EPA Data'!A3859,'Crosswalk Particulates'!$A:$A,0))</f>
        <v>process-other-industry</v>
      </c>
      <c r="G3859" s="84">
        <f>INDEX('Crosswalk Particulates'!$E:$E,MATCH('2017 EPA Data'!$B3859,'Crosswalk Particulates'!$D:$D,0))</f>
        <v>0</v>
      </c>
      <c r="H3859" s="96">
        <f t="shared" si="60"/>
        <v>0</v>
      </c>
    </row>
    <row r="3860" spans="1:8" hidden="1">
      <c r="A3860" s="73" t="s">
        <v>2629</v>
      </c>
      <c r="B3860" s="73" t="s">
        <v>2673</v>
      </c>
      <c r="C3860" s="73" t="s">
        <v>2517</v>
      </c>
      <c r="D3860" s="86">
        <v>39.489699999999999</v>
      </c>
      <c r="E3860" s="73" t="s">
        <v>2518</v>
      </c>
      <c r="F3860" s="79" t="str">
        <f>INDEX('Crosswalk Particulates'!$B:$B,MATCH('2017 EPA Data'!A3860,'Crosswalk Particulates'!$A:$A,0))</f>
        <v>industry-fuel-oil</v>
      </c>
      <c r="G3860" s="84">
        <f>INDEX('Crosswalk Particulates'!$E:$E,MATCH('2017 EPA Data'!$B3860,'Crosswalk Particulates'!$D:$D,0))</f>
        <v>0</v>
      </c>
      <c r="H3860" s="96">
        <f t="shared" si="60"/>
        <v>0</v>
      </c>
    </row>
    <row r="3861" spans="1:8" hidden="1">
      <c r="A3861" s="73" t="s">
        <v>2551</v>
      </c>
      <c r="B3861" s="73" t="s">
        <v>2671</v>
      </c>
      <c r="C3861" s="73" t="s">
        <v>2517</v>
      </c>
      <c r="D3861" s="86">
        <v>39.4</v>
      </c>
      <c r="E3861" s="73" t="s">
        <v>2518</v>
      </c>
      <c r="F3861" s="79" t="str">
        <f>INDEX('Crosswalk Particulates'!$B:$B,MATCH('2017 EPA Data'!A3861,'Crosswalk Particulates'!$A:$A,0))</f>
        <v>industry-fuel-natural gas</v>
      </c>
      <c r="G3861" s="84">
        <f>INDEX('Crosswalk Particulates'!$E:$E,MATCH('2017 EPA Data'!$B3861,'Crosswalk Particulates'!$D:$D,0))</f>
        <v>0</v>
      </c>
      <c r="H3861" s="96">
        <f t="shared" si="60"/>
        <v>0</v>
      </c>
    </row>
    <row r="3862" spans="1:8" hidden="1">
      <c r="A3862" s="73" t="s">
        <v>2632</v>
      </c>
      <c r="B3862" s="73" t="s">
        <v>2777</v>
      </c>
      <c r="C3862" s="73" t="s">
        <v>2517</v>
      </c>
      <c r="D3862" s="86">
        <v>38.991999999999997</v>
      </c>
      <c r="E3862" s="73" t="s">
        <v>2518</v>
      </c>
      <c r="F3862" s="79" t="str">
        <f>INDEX('Crosswalk Particulates'!$B:$B,MATCH('2017 EPA Data'!A3862,'Crosswalk Particulates'!$A:$A,0))</f>
        <v>industry-fuel-other</v>
      </c>
      <c r="G3862" s="84">
        <f>INDEX('Crosswalk Particulates'!$E:$E,MATCH('2017 EPA Data'!$B3862,'Crosswalk Particulates'!$D:$D,0))</f>
        <v>0</v>
      </c>
      <c r="H3862" s="96">
        <f t="shared" si="60"/>
        <v>0</v>
      </c>
    </row>
    <row r="3863" spans="1:8" hidden="1">
      <c r="A3863" s="73" t="s">
        <v>2664</v>
      </c>
      <c r="B3863" s="73" t="s">
        <v>2703</v>
      </c>
      <c r="C3863" s="73" t="s">
        <v>2517</v>
      </c>
      <c r="D3863" s="86">
        <v>38.83</v>
      </c>
      <c r="E3863" s="73" t="s">
        <v>2518</v>
      </c>
      <c r="F3863" s="79" t="str">
        <f>INDEX('Crosswalk Particulates'!$B:$B,MATCH('2017 EPA Data'!A3863,'Crosswalk Particulates'!$A:$A,0))</f>
        <v>Commercial Buildings Sector</v>
      </c>
      <c r="G3863" s="84">
        <f>INDEX('Crosswalk Particulates'!$E:$E,MATCH('2017 EPA Data'!$B3863,'Crosswalk Particulates'!$D:$D,0))</f>
        <v>0</v>
      </c>
      <c r="H3863" s="96">
        <f t="shared" si="60"/>
        <v>0</v>
      </c>
    </row>
    <row r="3864" spans="1:8" hidden="1">
      <c r="A3864" s="73" t="s">
        <v>2519</v>
      </c>
      <c r="B3864" s="73" t="s">
        <v>2831</v>
      </c>
      <c r="C3864" s="73" t="s">
        <v>2517</v>
      </c>
      <c r="D3864" s="86">
        <v>38.661963047999997</v>
      </c>
      <c r="E3864" s="73" t="s">
        <v>2518</v>
      </c>
      <c r="F3864" s="79" t="str">
        <f>INDEX('Crosswalk Particulates'!$B:$B,MATCH('2017 EPA Data'!A3864,'Crosswalk Particulates'!$A:$A,0))</f>
        <v>process-other-industry</v>
      </c>
      <c r="G3864" s="84">
        <f>INDEX('Crosswalk Particulates'!$E:$E,MATCH('2017 EPA Data'!$B3864,'Crosswalk Particulates'!$D:$D,0))</f>
        <v>0</v>
      </c>
      <c r="H3864" s="96">
        <f t="shared" si="60"/>
        <v>0</v>
      </c>
    </row>
    <row r="3865" spans="1:8" hidden="1">
      <c r="A3865" s="73" t="s">
        <v>2542</v>
      </c>
      <c r="B3865" s="73" t="s">
        <v>2726</v>
      </c>
      <c r="C3865" s="73" t="s">
        <v>2517</v>
      </c>
      <c r="D3865" s="86">
        <v>38.586795414116779</v>
      </c>
      <c r="E3865" s="73" t="s">
        <v>2518</v>
      </c>
      <c r="F3865" s="79" t="str">
        <f>INDEX('Crosswalk Particulates'!$B:$B,MATCH('2017 EPA Data'!A3865,'Crosswalk Particulates'!$A:$A,0))</f>
        <v>process-ngps-industry</v>
      </c>
      <c r="G3865" s="84">
        <f>INDEX('Crosswalk Particulates'!$E:$E,MATCH('2017 EPA Data'!$B3865,'Crosswalk Particulates'!$D:$D,0))</f>
        <v>0</v>
      </c>
      <c r="H3865" s="96">
        <f t="shared" si="60"/>
        <v>0</v>
      </c>
    </row>
    <row r="3866" spans="1:8" hidden="1">
      <c r="A3866" s="73" t="s">
        <v>2563</v>
      </c>
      <c r="B3866" s="73" t="s">
        <v>2625</v>
      </c>
      <c r="C3866" s="73" t="s">
        <v>2517</v>
      </c>
      <c r="D3866" s="86">
        <v>38.537259508985315</v>
      </c>
      <c r="E3866" s="73" t="s">
        <v>2518</v>
      </c>
      <c r="F3866" s="79" t="str">
        <f>INDEX('Crosswalk Particulates'!$B:$B,MATCH('2017 EPA Data'!A3866,'Crosswalk Particulates'!$A:$A,0))</f>
        <v>Other-EPA</v>
      </c>
      <c r="G3866" s="84">
        <f>INDEX('Crosswalk Particulates'!$E:$E,MATCH('2017 EPA Data'!$B3866,'Crosswalk Particulates'!$D:$D,0))</f>
        <v>0</v>
      </c>
      <c r="H3866" s="96">
        <f t="shared" si="60"/>
        <v>0</v>
      </c>
    </row>
    <row r="3867" spans="1:8" hidden="1">
      <c r="A3867" s="73" t="s">
        <v>2559</v>
      </c>
      <c r="B3867" s="73" t="s">
        <v>2674</v>
      </c>
      <c r="C3867" s="73" t="s">
        <v>2517</v>
      </c>
      <c r="D3867" s="86">
        <v>38.398717400000002</v>
      </c>
      <c r="E3867" s="73" t="s">
        <v>2518</v>
      </c>
      <c r="F3867" s="79" t="str">
        <f>INDEX('Crosswalk Particulates'!$B:$B,MATCH('2017 EPA Data'!A3867,'Crosswalk Particulates'!$A:$A,0))</f>
        <v>process-waste-industry</v>
      </c>
      <c r="G3867" s="84">
        <f>INDEX('Crosswalk Particulates'!$E:$E,MATCH('2017 EPA Data'!$B3867,'Crosswalk Particulates'!$D:$D,0))</f>
        <v>0</v>
      </c>
      <c r="H3867" s="96">
        <f t="shared" si="60"/>
        <v>0</v>
      </c>
    </row>
    <row r="3868" spans="1:8" hidden="1">
      <c r="A3868" s="73" t="s">
        <v>2631</v>
      </c>
      <c r="B3868" s="73" t="s">
        <v>2706</v>
      </c>
      <c r="C3868" s="73" t="s">
        <v>2517</v>
      </c>
      <c r="D3868" s="86">
        <v>38.398169810340001</v>
      </c>
      <c r="E3868" s="73" t="s">
        <v>2518</v>
      </c>
      <c r="F3868" s="79" t="str">
        <f>INDEX('Crosswalk Particulates'!$B:$B,MATCH('2017 EPA Data'!A3868,'Crosswalk Particulates'!$A:$A,0))</f>
        <v>Residential Buildings Sector</v>
      </c>
      <c r="G3868" s="84">
        <f>INDEX('Crosswalk Particulates'!$E:$E,MATCH('2017 EPA Data'!$B3868,'Crosswalk Particulates'!$D:$D,0))</f>
        <v>0</v>
      </c>
      <c r="H3868" s="96">
        <f t="shared" si="60"/>
        <v>0</v>
      </c>
    </row>
    <row r="3869" spans="1:8" hidden="1">
      <c r="A3869" s="73" t="s">
        <v>2581</v>
      </c>
      <c r="B3869" s="73" t="s">
        <v>2662</v>
      </c>
      <c r="C3869" s="73" t="s">
        <v>2517</v>
      </c>
      <c r="D3869" s="86">
        <v>38.361980783862393</v>
      </c>
      <c r="E3869" s="73" t="s">
        <v>2518</v>
      </c>
      <c r="F3869" s="79" t="str">
        <f>INDEX('Crosswalk Particulates'!$B:$B,MATCH('2017 EPA Data'!A3869,'Crosswalk Particulates'!$A:$A,0))</f>
        <v>Electricity Sector</v>
      </c>
      <c r="G3869" s="84">
        <f>INDEX('Crosswalk Particulates'!$E:$E,MATCH('2017 EPA Data'!$B3869,'Crosswalk Particulates'!$D:$D,0))</f>
        <v>0</v>
      </c>
      <c r="H3869" s="96">
        <f t="shared" si="60"/>
        <v>0</v>
      </c>
    </row>
    <row r="3870" spans="1:8" hidden="1">
      <c r="A3870" s="73" t="s">
        <v>2669</v>
      </c>
      <c r="B3870" s="73" t="s">
        <v>2716</v>
      </c>
      <c r="D3870" s="86">
        <v>38.049091299053075</v>
      </c>
      <c r="E3870" s="73" t="s">
        <v>2522</v>
      </c>
      <c r="F3870" s="79" t="str">
        <f>INDEX('Crosswalk Particulates'!$B:$B,MATCH('2017 EPA Data'!A3870,'Crosswalk Particulates'!$A:$A,0))</f>
        <v>Commercial Buildings Sector</v>
      </c>
      <c r="G3870" s="84" t="str">
        <f>INDEX('Crosswalk Particulates'!$E:$E,MATCH('2017 EPA Data'!$B3870,'Crosswalk Particulates'!$D:$D,0))</f>
        <v>BC</v>
      </c>
      <c r="H3870" s="96">
        <f t="shared" si="60"/>
        <v>34517596.047439538</v>
      </c>
    </row>
    <row r="3871" spans="1:8" hidden="1">
      <c r="A3871" s="73" t="s">
        <v>2665</v>
      </c>
      <c r="B3871" s="73" t="s">
        <v>2668</v>
      </c>
      <c r="C3871" s="73" t="s">
        <v>2517</v>
      </c>
      <c r="D3871" s="86">
        <v>38</v>
      </c>
      <c r="E3871" s="73" t="s">
        <v>2518</v>
      </c>
      <c r="F3871" s="79" t="str">
        <f>INDEX('Crosswalk Particulates'!$B:$B,MATCH('2017 EPA Data'!A3871,'Crosswalk Particulates'!$A:$A,0))</f>
        <v>Commercial Buildings Sector</v>
      </c>
      <c r="G3871" s="84">
        <f>INDEX('Crosswalk Particulates'!$E:$E,MATCH('2017 EPA Data'!$B3871,'Crosswalk Particulates'!$D:$D,0))</f>
        <v>0</v>
      </c>
      <c r="H3871" s="96">
        <f t="shared" si="60"/>
        <v>0</v>
      </c>
    </row>
    <row r="3872" spans="1:8" hidden="1">
      <c r="A3872" s="73" t="s">
        <v>2542</v>
      </c>
      <c r="B3872" s="73" t="s">
        <v>2694</v>
      </c>
      <c r="C3872" s="73" t="s">
        <v>2517</v>
      </c>
      <c r="D3872" s="86">
        <v>37.883430506848001</v>
      </c>
      <c r="E3872" s="73" t="s">
        <v>2518</v>
      </c>
      <c r="F3872" s="79" t="str">
        <f>INDEX('Crosswalk Particulates'!$B:$B,MATCH('2017 EPA Data'!A3872,'Crosswalk Particulates'!$A:$A,0))</f>
        <v>process-ngps-industry</v>
      </c>
      <c r="G3872" s="84">
        <f>INDEX('Crosswalk Particulates'!$E:$E,MATCH('2017 EPA Data'!$B3872,'Crosswalk Particulates'!$D:$D,0))</f>
        <v>0</v>
      </c>
      <c r="H3872" s="96">
        <f t="shared" si="60"/>
        <v>0</v>
      </c>
    </row>
    <row r="3873" spans="1:8" hidden="1">
      <c r="A3873" s="73" t="s">
        <v>2664</v>
      </c>
      <c r="B3873" s="73" t="s">
        <v>2614</v>
      </c>
      <c r="C3873" s="73" t="s">
        <v>2517</v>
      </c>
      <c r="D3873" s="86">
        <v>37.457801588039629</v>
      </c>
      <c r="E3873" s="73" t="s">
        <v>2518</v>
      </c>
      <c r="F3873" s="79" t="str">
        <f>INDEX('Crosswalk Particulates'!$B:$B,MATCH('2017 EPA Data'!A3873,'Crosswalk Particulates'!$A:$A,0))</f>
        <v>Commercial Buildings Sector</v>
      </c>
      <c r="G3873" s="84">
        <f>INDEX('Crosswalk Particulates'!$E:$E,MATCH('2017 EPA Data'!$B3873,'Crosswalk Particulates'!$D:$D,0))</f>
        <v>0</v>
      </c>
      <c r="H3873" s="96">
        <f t="shared" si="60"/>
        <v>0</v>
      </c>
    </row>
    <row r="3874" spans="1:8" hidden="1">
      <c r="A3874" s="73" t="s">
        <v>2538</v>
      </c>
      <c r="B3874" s="73" t="s">
        <v>2729</v>
      </c>
      <c r="C3874" s="73" t="s">
        <v>2517</v>
      </c>
      <c r="D3874" s="86">
        <v>37.323124212591942</v>
      </c>
      <c r="E3874" s="73" t="s">
        <v>2518</v>
      </c>
      <c r="F3874" s="79" t="str">
        <f>INDEX('Crosswalk Particulates'!$B:$B,MATCH('2017 EPA Data'!A3874,'Crosswalk Particulates'!$A:$A,0))</f>
        <v>process-other-industry</v>
      </c>
      <c r="G3874" s="84">
        <f>INDEX('Crosswalk Particulates'!$E:$E,MATCH('2017 EPA Data'!$B3874,'Crosswalk Particulates'!$D:$D,0))</f>
        <v>0</v>
      </c>
      <c r="H3874" s="96">
        <f t="shared" si="60"/>
        <v>0</v>
      </c>
    </row>
    <row r="3875" spans="1:8" hidden="1">
      <c r="A3875" s="73" t="s">
        <v>2554</v>
      </c>
      <c r="B3875" s="73" t="s">
        <v>2753</v>
      </c>
      <c r="D3875" s="86">
        <v>37.174654354916527</v>
      </c>
      <c r="E3875" s="73" t="s">
        <v>2522</v>
      </c>
      <c r="F3875" s="79" t="str">
        <f>INDEX('Crosswalk Particulates'!$B:$B,MATCH('2017 EPA Data'!A3875,'Crosswalk Particulates'!$A:$A,0))</f>
        <v>Transportation Sector</v>
      </c>
      <c r="G3875" s="84">
        <f>INDEX('Crosswalk Particulates'!$E:$E,MATCH('2017 EPA Data'!$B3875,'Crosswalk Particulates'!$D:$D,0))</f>
        <v>0</v>
      </c>
      <c r="H3875" s="96">
        <f t="shared" si="60"/>
        <v>33724319.252221726</v>
      </c>
    </row>
    <row r="3876" spans="1:8" hidden="1">
      <c r="A3876" s="73" t="s">
        <v>2632</v>
      </c>
      <c r="B3876" s="73" t="s">
        <v>2695</v>
      </c>
      <c r="C3876" s="73" t="s">
        <v>2517</v>
      </c>
      <c r="D3876" s="86">
        <v>37.116324024779821</v>
      </c>
      <c r="E3876" s="73" t="s">
        <v>2518</v>
      </c>
      <c r="F3876" s="79" t="str">
        <f>INDEX('Crosswalk Particulates'!$B:$B,MATCH('2017 EPA Data'!A3876,'Crosswalk Particulates'!$A:$A,0))</f>
        <v>industry-fuel-other</v>
      </c>
      <c r="G3876" s="84">
        <f>INDEX('Crosswalk Particulates'!$E:$E,MATCH('2017 EPA Data'!$B3876,'Crosswalk Particulates'!$D:$D,0))</f>
        <v>0</v>
      </c>
      <c r="H3876" s="96">
        <f t="shared" si="60"/>
        <v>0</v>
      </c>
    </row>
    <row r="3877" spans="1:8" hidden="1">
      <c r="A3877" s="73" t="s">
        <v>2565</v>
      </c>
      <c r="B3877" s="73" t="s">
        <v>2540</v>
      </c>
      <c r="C3877" s="73" t="s">
        <v>2517</v>
      </c>
      <c r="D3877" s="86">
        <v>37.04</v>
      </c>
      <c r="E3877" s="73" t="s">
        <v>2518</v>
      </c>
      <c r="F3877" s="79" t="str">
        <f>INDEX('Crosswalk Particulates'!$B:$B,MATCH('2017 EPA Data'!A3877,'Crosswalk Particulates'!$A:$A,0))</f>
        <v>Electricity Sector</v>
      </c>
      <c r="G3877" s="84">
        <f>INDEX('Crosswalk Particulates'!$E:$E,MATCH('2017 EPA Data'!$B3877,'Crosswalk Particulates'!$D:$D,0))</f>
        <v>0</v>
      </c>
      <c r="H3877" s="96">
        <f t="shared" si="60"/>
        <v>0</v>
      </c>
    </row>
    <row r="3878" spans="1:8" hidden="1">
      <c r="A3878" s="73" t="s">
        <v>2602</v>
      </c>
      <c r="B3878" s="73" t="s">
        <v>2641</v>
      </c>
      <c r="C3878" s="73" t="s">
        <v>2517</v>
      </c>
      <c r="D3878" s="86">
        <v>37.012095199999997</v>
      </c>
      <c r="E3878" s="73" t="s">
        <v>2518</v>
      </c>
      <c r="F3878" s="79" t="str">
        <f>INDEX('Crosswalk Particulates'!$B:$B,MATCH('2017 EPA Data'!A3878,'Crosswalk Particulates'!$A:$A,0))</f>
        <v>process-other-industry</v>
      </c>
      <c r="G3878" s="84">
        <f>INDEX('Crosswalk Particulates'!$E:$E,MATCH('2017 EPA Data'!$B3878,'Crosswalk Particulates'!$D:$D,0))</f>
        <v>0</v>
      </c>
      <c r="H3878" s="96">
        <f t="shared" si="60"/>
        <v>0</v>
      </c>
    </row>
    <row r="3879" spans="1:8" hidden="1">
      <c r="A3879" s="73" t="s">
        <v>2629</v>
      </c>
      <c r="B3879" s="73" t="s">
        <v>2636</v>
      </c>
      <c r="C3879" s="73" t="s">
        <v>2517</v>
      </c>
      <c r="D3879" s="86">
        <v>36.96696106095898</v>
      </c>
      <c r="E3879" s="73" t="s">
        <v>2518</v>
      </c>
      <c r="F3879" s="79" t="str">
        <f>INDEX('Crosswalk Particulates'!$B:$B,MATCH('2017 EPA Data'!A3879,'Crosswalk Particulates'!$A:$A,0))</f>
        <v>industry-fuel-oil</v>
      </c>
      <c r="G3879" s="84">
        <f>INDEX('Crosswalk Particulates'!$E:$E,MATCH('2017 EPA Data'!$B3879,'Crosswalk Particulates'!$D:$D,0))</f>
        <v>0</v>
      </c>
      <c r="H3879" s="96">
        <f t="shared" si="60"/>
        <v>0</v>
      </c>
    </row>
    <row r="3880" spans="1:8" hidden="1">
      <c r="A3880" s="73" t="s">
        <v>2608</v>
      </c>
      <c r="B3880" s="73" t="s">
        <v>2728</v>
      </c>
      <c r="C3880" s="73" t="s">
        <v>2517</v>
      </c>
      <c r="D3880" s="86">
        <v>36.939324444</v>
      </c>
      <c r="E3880" s="73" t="s">
        <v>2518</v>
      </c>
      <c r="F3880" s="79" t="str">
        <f>INDEX('Crosswalk Particulates'!$B:$B,MATCH('2017 EPA Data'!A3880,'Crosswalk Particulates'!$A:$A,0))</f>
        <v>Electricity Sector</v>
      </c>
      <c r="G3880" s="84">
        <f>INDEX('Crosswalk Particulates'!$E:$E,MATCH('2017 EPA Data'!$B3880,'Crosswalk Particulates'!$D:$D,0))</f>
        <v>0</v>
      </c>
      <c r="H3880" s="96">
        <f t="shared" si="60"/>
        <v>0</v>
      </c>
    </row>
    <row r="3881" spans="1:8" hidden="1">
      <c r="A3881" s="73" t="s">
        <v>2586</v>
      </c>
      <c r="B3881" s="73" t="s">
        <v>2768</v>
      </c>
      <c r="C3881" s="73" t="s">
        <v>2517</v>
      </c>
      <c r="D3881" s="86">
        <v>36.6</v>
      </c>
      <c r="E3881" s="73" t="s">
        <v>2518</v>
      </c>
      <c r="F3881" s="79" t="str">
        <f>INDEX('Crosswalk Particulates'!$B:$B,MATCH('2017 EPA Data'!A3881,'Crosswalk Particulates'!$A:$A,0))</f>
        <v>process-other-industry</v>
      </c>
      <c r="G3881" s="84">
        <f>INDEX('Crosswalk Particulates'!$E:$E,MATCH('2017 EPA Data'!$B3881,'Crosswalk Particulates'!$D:$D,0))</f>
        <v>0</v>
      </c>
      <c r="H3881" s="96">
        <f t="shared" si="60"/>
        <v>0</v>
      </c>
    </row>
    <row r="3882" spans="1:8" hidden="1">
      <c r="A3882" s="73" t="s">
        <v>2665</v>
      </c>
      <c r="B3882" s="73" t="s">
        <v>2751</v>
      </c>
      <c r="C3882" s="73" t="s">
        <v>2517</v>
      </c>
      <c r="D3882" s="86">
        <v>36.553184621038319</v>
      </c>
      <c r="E3882" s="73" t="s">
        <v>2518</v>
      </c>
      <c r="F3882" s="79" t="str">
        <f>INDEX('Crosswalk Particulates'!$B:$B,MATCH('2017 EPA Data'!A3882,'Crosswalk Particulates'!$A:$A,0))</f>
        <v>Commercial Buildings Sector</v>
      </c>
      <c r="G3882" s="84">
        <f>INDEX('Crosswalk Particulates'!$E:$E,MATCH('2017 EPA Data'!$B3882,'Crosswalk Particulates'!$D:$D,0))</f>
        <v>0</v>
      </c>
      <c r="H3882" s="96">
        <f t="shared" si="60"/>
        <v>0</v>
      </c>
    </row>
    <row r="3883" spans="1:8" hidden="1">
      <c r="A3883" s="73" t="s">
        <v>2600</v>
      </c>
      <c r="B3883" s="73" t="s">
        <v>2667</v>
      </c>
      <c r="C3883" s="73" t="s">
        <v>2517</v>
      </c>
      <c r="D3883" s="86">
        <v>36.492479379999999</v>
      </c>
      <c r="E3883" s="73" t="s">
        <v>2518</v>
      </c>
      <c r="F3883" s="79" t="str">
        <f>INDEX('Crosswalk Particulates'!$B:$B,MATCH('2017 EPA Data'!A3883,'Crosswalk Particulates'!$A:$A,0))</f>
        <v>industry-fuel-biomass</v>
      </c>
      <c r="G3883" s="84">
        <f>INDEX('Crosswalk Particulates'!$E:$E,MATCH('2017 EPA Data'!$B3883,'Crosswalk Particulates'!$D:$D,0))</f>
        <v>0</v>
      </c>
      <c r="H3883" s="96">
        <f t="shared" si="60"/>
        <v>0</v>
      </c>
    </row>
    <row r="3884" spans="1:8" hidden="1">
      <c r="A3884" s="73" t="s">
        <v>2582</v>
      </c>
      <c r="B3884" s="73" t="s">
        <v>2697</v>
      </c>
      <c r="C3884" s="73" t="s">
        <v>2517</v>
      </c>
      <c r="D3884" s="86">
        <v>36.385379538000002</v>
      </c>
      <c r="E3884" s="73" t="s">
        <v>2518</v>
      </c>
      <c r="F3884" s="79" t="str">
        <f>INDEX('Crosswalk Particulates'!$B:$B,MATCH('2017 EPA Data'!A3884,'Crosswalk Particulates'!$A:$A,0))</f>
        <v>Commercial Buildings Sector</v>
      </c>
      <c r="G3884" s="84">
        <f>INDEX('Crosswalk Particulates'!$E:$E,MATCH('2017 EPA Data'!$B3884,'Crosswalk Particulates'!$D:$D,0))</f>
        <v>0</v>
      </c>
      <c r="H3884" s="96">
        <f t="shared" si="60"/>
        <v>0</v>
      </c>
    </row>
    <row r="3885" spans="1:8" hidden="1">
      <c r="A3885" s="73" t="s">
        <v>2578</v>
      </c>
      <c r="B3885" s="73" t="s">
        <v>2693</v>
      </c>
      <c r="C3885" s="73" t="s">
        <v>2517</v>
      </c>
      <c r="D3885" s="86">
        <v>36.28904</v>
      </c>
      <c r="E3885" s="73" t="s">
        <v>2518</v>
      </c>
      <c r="F3885" s="79" t="str">
        <f>INDEX('Crosswalk Particulates'!$B:$B,MATCH('2017 EPA Data'!A3885,'Crosswalk Particulates'!$A:$A,0))</f>
        <v>process-chemicals-industry</v>
      </c>
      <c r="G3885" s="84">
        <f>INDEX('Crosswalk Particulates'!$E:$E,MATCH('2017 EPA Data'!$B3885,'Crosswalk Particulates'!$D:$D,0))</f>
        <v>0</v>
      </c>
      <c r="H3885" s="96">
        <f t="shared" si="60"/>
        <v>0</v>
      </c>
    </row>
    <row r="3886" spans="1:8" hidden="1">
      <c r="A3886" s="73" t="s">
        <v>2631</v>
      </c>
      <c r="B3886" s="73" t="s">
        <v>2621</v>
      </c>
      <c r="C3886" s="73" t="s">
        <v>2517</v>
      </c>
      <c r="D3886" s="86">
        <v>36.150434544476056</v>
      </c>
      <c r="E3886" s="73" t="s">
        <v>2518</v>
      </c>
      <c r="F3886" s="79" t="str">
        <f>INDEX('Crosswalk Particulates'!$B:$B,MATCH('2017 EPA Data'!A3886,'Crosswalk Particulates'!$A:$A,0))</f>
        <v>Residential Buildings Sector</v>
      </c>
      <c r="G3886" s="84">
        <f>INDEX('Crosswalk Particulates'!$E:$E,MATCH('2017 EPA Data'!$B3886,'Crosswalk Particulates'!$D:$D,0))</f>
        <v>0</v>
      </c>
      <c r="H3886" s="96">
        <f t="shared" si="60"/>
        <v>0</v>
      </c>
    </row>
    <row r="3887" spans="1:8" hidden="1">
      <c r="A3887" s="73" t="s">
        <v>2608</v>
      </c>
      <c r="B3887" s="73" t="s">
        <v>2687</v>
      </c>
      <c r="C3887" s="73" t="s">
        <v>2517</v>
      </c>
      <c r="D3887" s="86">
        <v>36.065896199999997</v>
      </c>
      <c r="E3887" s="73" t="s">
        <v>2518</v>
      </c>
      <c r="F3887" s="79" t="str">
        <f>INDEX('Crosswalk Particulates'!$B:$B,MATCH('2017 EPA Data'!A3887,'Crosswalk Particulates'!$A:$A,0))</f>
        <v>Electricity Sector</v>
      </c>
      <c r="G3887" s="84">
        <f>INDEX('Crosswalk Particulates'!$E:$E,MATCH('2017 EPA Data'!$B3887,'Crosswalk Particulates'!$D:$D,0))</f>
        <v>0</v>
      </c>
      <c r="H3887" s="96">
        <f t="shared" si="60"/>
        <v>0</v>
      </c>
    </row>
    <row r="3888" spans="1:8" hidden="1">
      <c r="A3888" s="73" t="s">
        <v>2595</v>
      </c>
      <c r="B3888" s="73" t="s">
        <v>2587</v>
      </c>
      <c r="C3888" s="73" t="s">
        <v>2517</v>
      </c>
      <c r="D3888" s="86">
        <v>36</v>
      </c>
      <c r="E3888" s="73" t="s">
        <v>2518</v>
      </c>
      <c r="F3888" s="79" t="str">
        <f>INDEX('Crosswalk Particulates'!$B:$B,MATCH('2017 EPA Data'!A3888,'Crosswalk Particulates'!$A:$A,0))</f>
        <v>process-other-industry</v>
      </c>
      <c r="G3888" s="84">
        <f>INDEX('Crosswalk Particulates'!$E:$E,MATCH('2017 EPA Data'!$B3888,'Crosswalk Particulates'!$D:$D,0))</f>
        <v>0</v>
      </c>
      <c r="H3888" s="96">
        <f t="shared" si="60"/>
        <v>0</v>
      </c>
    </row>
    <row r="3889" spans="1:8" hidden="1">
      <c r="A3889" s="73" t="s">
        <v>2582</v>
      </c>
      <c r="B3889" s="73" t="s">
        <v>2626</v>
      </c>
      <c r="C3889" s="73" t="s">
        <v>2517</v>
      </c>
      <c r="D3889" s="86">
        <v>35.747354259569512</v>
      </c>
      <c r="E3889" s="73" t="s">
        <v>2518</v>
      </c>
      <c r="F3889" s="79" t="str">
        <f>INDEX('Crosswalk Particulates'!$B:$B,MATCH('2017 EPA Data'!A3889,'Crosswalk Particulates'!$A:$A,0))</f>
        <v>Commercial Buildings Sector</v>
      </c>
      <c r="G3889" s="84">
        <f>INDEX('Crosswalk Particulates'!$E:$E,MATCH('2017 EPA Data'!$B3889,'Crosswalk Particulates'!$D:$D,0))</f>
        <v>0</v>
      </c>
      <c r="H3889" s="96">
        <f t="shared" si="60"/>
        <v>0</v>
      </c>
    </row>
    <row r="3890" spans="1:8" hidden="1">
      <c r="A3890" s="73" t="s">
        <v>2547</v>
      </c>
      <c r="B3890" s="73" t="s">
        <v>2821</v>
      </c>
      <c r="C3890" s="73" t="s">
        <v>2517</v>
      </c>
      <c r="D3890" s="86">
        <v>35.71</v>
      </c>
      <c r="E3890" s="73" t="s">
        <v>2518</v>
      </c>
      <c r="F3890" s="79" t="str">
        <f>INDEX('Crosswalk Particulates'!$B:$B,MATCH('2017 EPA Data'!A3890,'Crosswalk Particulates'!$A:$A,0))</f>
        <v>process-other-industry</v>
      </c>
      <c r="G3890" s="84">
        <f>INDEX('Crosswalk Particulates'!$E:$E,MATCH('2017 EPA Data'!$B3890,'Crosswalk Particulates'!$D:$D,0))</f>
        <v>0</v>
      </c>
      <c r="H3890" s="96">
        <f t="shared" si="60"/>
        <v>0</v>
      </c>
    </row>
    <row r="3891" spans="1:8" hidden="1">
      <c r="A3891" s="73" t="s">
        <v>2655</v>
      </c>
      <c r="B3891" s="73" t="s">
        <v>2763</v>
      </c>
      <c r="C3891" s="73" t="s">
        <v>2517</v>
      </c>
      <c r="D3891" s="86">
        <v>35.417043481880391</v>
      </c>
      <c r="E3891" s="73" t="s">
        <v>2518</v>
      </c>
      <c r="F3891" s="79" t="str">
        <f>INDEX('Crosswalk Particulates'!$B:$B,MATCH('2017 EPA Data'!A3891,'Crosswalk Particulates'!$A:$A,0))</f>
        <v>Commercial Buildings Sector</v>
      </c>
      <c r="G3891" s="84">
        <f>INDEX('Crosswalk Particulates'!$E:$E,MATCH('2017 EPA Data'!$B3891,'Crosswalk Particulates'!$D:$D,0))</f>
        <v>0</v>
      </c>
      <c r="H3891" s="96">
        <f t="shared" si="60"/>
        <v>0</v>
      </c>
    </row>
    <row r="3892" spans="1:8" hidden="1">
      <c r="A3892" s="73" t="s">
        <v>2649</v>
      </c>
      <c r="B3892" s="73" t="s">
        <v>2656</v>
      </c>
      <c r="C3892" s="73" t="s">
        <v>2517</v>
      </c>
      <c r="D3892" s="86">
        <v>35.359872530776798</v>
      </c>
      <c r="E3892" s="73" t="s">
        <v>2518</v>
      </c>
      <c r="F3892" s="79" t="str">
        <f>INDEX('Crosswalk Particulates'!$B:$B,MATCH('2017 EPA Data'!A3892,'Crosswalk Particulates'!$A:$A,0))</f>
        <v>Electricity Sector</v>
      </c>
      <c r="G3892" s="84">
        <f>INDEX('Crosswalk Particulates'!$E:$E,MATCH('2017 EPA Data'!$B3892,'Crosswalk Particulates'!$D:$D,0))</f>
        <v>0</v>
      </c>
      <c r="H3892" s="96">
        <f t="shared" si="60"/>
        <v>0</v>
      </c>
    </row>
    <row r="3893" spans="1:8" hidden="1">
      <c r="A3893" s="73" t="s">
        <v>2595</v>
      </c>
      <c r="B3893" s="73" t="s">
        <v>2630</v>
      </c>
      <c r="D3893" s="86">
        <v>35.294392525499603</v>
      </c>
      <c r="E3893" s="73" t="s">
        <v>2522</v>
      </c>
      <c r="F3893" s="79" t="str">
        <f>INDEX('Crosswalk Particulates'!$B:$B,MATCH('2017 EPA Data'!A3893,'Crosswalk Particulates'!$A:$A,0))</f>
        <v>process-other-industry</v>
      </c>
      <c r="G3893" s="84">
        <f>INDEX('Crosswalk Particulates'!$E:$E,MATCH('2017 EPA Data'!$B3893,'Crosswalk Particulates'!$D:$D,0))</f>
        <v>0</v>
      </c>
      <c r="H3893" s="96">
        <f t="shared" si="60"/>
        <v>32018572.384809721</v>
      </c>
    </row>
    <row r="3894" spans="1:8" hidden="1">
      <c r="A3894" s="73" t="s">
        <v>2553</v>
      </c>
      <c r="B3894" s="73" t="s">
        <v>2598</v>
      </c>
      <c r="C3894" s="73" t="s">
        <v>2517</v>
      </c>
      <c r="D3894" s="86">
        <v>35.132930000000002</v>
      </c>
      <c r="E3894" s="73" t="s">
        <v>2518</v>
      </c>
      <c r="F3894" s="79" t="str">
        <f>INDEX('Crosswalk Particulates'!$B:$B,MATCH('2017 EPA Data'!A3894,'Crosswalk Particulates'!$A:$A,0))</f>
        <v>process-other-industry</v>
      </c>
      <c r="G3894" s="84">
        <f>INDEX('Crosswalk Particulates'!$E:$E,MATCH('2017 EPA Data'!$B3894,'Crosswalk Particulates'!$D:$D,0))</f>
        <v>0</v>
      </c>
      <c r="H3894" s="96">
        <f t="shared" si="60"/>
        <v>0</v>
      </c>
    </row>
    <row r="3895" spans="1:8" hidden="1">
      <c r="A3895" s="73" t="s">
        <v>2608</v>
      </c>
      <c r="B3895" s="73" t="s">
        <v>2540</v>
      </c>
      <c r="C3895" s="73" t="s">
        <v>2517</v>
      </c>
      <c r="D3895" s="86">
        <v>35.098896199999999</v>
      </c>
      <c r="E3895" s="73" t="s">
        <v>2518</v>
      </c>
      <c r="F3895" s="79" t="str">
        <f>INDEX('Crosswalk Particulates'!$B:$B,MATCH('2017 EPA Data'!A3895,'Crosswalk Particulates'!$A:$A,0))</f>
        <v>Electricity Sector</v>
      </c>
      <c r="G3895" s="84">
        <f>INDEX('Crosswalk Particulates'!$E:$E,MATCH('2017 EPA Data'!$B3895,'Crosswalk Particulates'!$D:$D,0))</f>
        <v>0</v>
      </c>
      <c r="H3895" s="96">
        <f t="shared" si="60"/>
        <v>0</v>
      </c>
    </row>
    <row r="3896" spans="1:8" hidden="1">
      <c r="A3896" s="73" t="s">
        <v>2584</v>
      </c>
      <c r="B3896" s="73" t="s">
        <v>2639</v>
      </c>
      <c r="C3896" s="73" t="s">
        <v>2517</v>
      </c>
      <c r="D3896" s="86">
        <v>34.85718</v>
      </c>
      <c r="E3896" s="73" t="s">
        <v>2518</v>
      </c>
      <c r="F3896" s="79" t="str">
        <f>INDEX('Crosswalk Particulates'!$B:$B,MATCH('2017 EPA Data'!A3896,'Crosswalk Particulates'!$A:$A,0))</f>
        <v>Electricity Sector</v>
      </c>
      <c r="G3896" s="84">
        <f>INDEX('Crosswalk Particulates'!$E:$E,MATCH('2017 EPA Data'!$B3896,'Crosswalk Particulates'!$D:$D,0))</f>
        <v>0</v>
      </c>
      <c r="H3896" s="96">
        <f t="shared" si="60"/>
        <v>0</v>
      </c>
    </row>
    <row r="3897" spans="1:8" hidden="1">
      <c r="A3897" s="73" t="s">
        <v>2584</v>
      </c>
      <c r="B3897" s="73" t="s">
        <v>2666</v>
      </c>
      <c r="C3897" s="73" t="s">
        <v>2517</v>
      </c>
      <c r="D3897" s="86">
        <v>34.85718</v>
      </c>
      <c r="E3897" s="73" t="s">
        <v>2518</v>
      </c>
      <c r="F3897" s="79" t="str">
        <f>INDEX('Crosswalk Particulates'!$B:$B,MATCH('2017 EPA Data'!A3897,'Crosswalk Particulates'!$A:$A,0))</f>
        <v>Electricity Sector</v>
      </c>
      <c r="G3897" s="84">
        <f>INDEX('Crosswalk Particulates'!$E:$E,MATCH('2017 EPA Data'!$B3897,'Crosswalk Particulates'!$D:$D,0))</f>
        <v>0</v>
      </c>
      <c r="H3897" s="96">
        <f t="shared" si="60"/>
        <v>0</v>
      </c>
    </row>
    <row r="3898" spans="1:8" hidden="1">
      <c r="A3898" s="73" t="s">
        <v>2669</v>
      </c>
      <c r="B3898" s="73" t="s">
        <v>2740</v>
      </c>
      <c r="C3898" s="73" t="s">
        <v>2517</v>
      </c>
      <c r="D3898" s="86">
        <v>34.790182508377399</v>
      </c>
      <c r="E3898" s="73" t="s">
        <v>2518</v>
      </c>
      <c r="F3898" s="79" t="str">
        <f>INDEX('Crosswalk Particulates'!$B:$B,MATCH('2017 EPA Data'!A3898,'Crosswalk Particulates'!$A:$A,0))</f>
        <v>Commercial Buildings Sector</v>
      </c>
      <c r="G3898" s="84">
        <f>INDEX('Crosswalk Particulates'!$E:$E,MATCH('2017 EPA Data'!$B3898,'Crosswalk Particulates'!$D:$D,0))</f>
        <v>0</v>
      </c>
      <c r="H3898" s="96">
        <f t="shared" si="60"/>
        <v>0</v>
      </c>
    </row>
    <row r="3899" spans="1:8" hidden="1">
      <c r="A3899" s="73" t="s">
        <v>2559</v>
      </c>
      <c r="B3899" s="73" t="s">
        <v>2696</v>
      </c>
      <c r="C3899" s="73" t="s">
        <v>2517</v>
      </c>
      <c r="D3899" s="86">
        <v>34.771724800000001</v>
      </c>
      <c r="E3899" s="73" t="s">
        <v>2518</v>
      </c>
      <c r="F3899" s="79" t="str">
        <f>INDEX('Crosswalk Particulates'!$B:$B,MATCH('2017 EPA Data'!A3899,'Crosswalk Particulates'!$A:$A,0))</f>
        <v>process-waste-industry</v>
      </c>
      <c r="G3899" s="84">
        <f>INDEX('Crosswalk Particulates'!$E:$E,MATCH('2017 EPA Data'!$B3899,'Crosswalk Particulates'!$D:$D,0))</f>
        <v>0</v>
      </c>
      <c r="H3899" s="96">
        <f t="shared" si="60"/>
        <v>0</v>
      </c>
    </row>
    <row r="3900" spans="1:8" hidden="1">
      <c r="A3900" s="73" t="s">
        <v>2592</v>
      </c>
      <c r="B3900" s="73" t="s">
        <v>2604</v>
      </c>
      <c r="C3900" s="73" t="s">
        <v>2517</v>
      </c>
      <c r="D3900" s="86">
        <v>34.533999999999999</v>
      </c>
      <c r="E3900" s="73" t="s">
        <v>2518</v>
      </c>
      <c r="F3900" s="79" t="str">
        <f>INDEX('Crosswalk Particulates'!$B:$B,MATCH('2017 EPA Data'!A3900,'Crosswalk Particulates'!$A:$A,0))</f>
        <v>process-ngps-industry</v>
      </c>
      <c r="G3900" s="84">
        <f>INDEX('Crosswalk Particulates'!$E:$E,MATCH('2017 EPA Data'!$B3900,'Crosswalk Particulates'!$D:$D,0))</f>
        <v>0</v>
      </c>
      <c r="H3900" s="96">
        <f t="shared" si="60"/>
        <v>0</v>
      </c>
    </row>
    <row r="3901" spans="1:8" hidden="1">
      <c r="A3901" s="73" t="s">
        <v>2519</v>
      </c>
      <c r="B3901" s="73" t="s">
        <v>2832</v>
      </c>
      <c r="C3901" s="73" t="s">
        <v>2517</v>
      </c>
      <c r="D3901" s="86">
        <v>34.4</v>
      </c>
      <c r="E3901" s="73" t="s">
        <v>2518</v>
      </c>
      <c r="F3901" s="79" t="str">
        <f>INDEX('Crosswalk Particulates'!$B:$B,MATCH('2017 EPA Data'!A3901,'Crosswalk Particulates'!$A:$A,0))</f>
        <v>process-other-industry</v>
      </c>
      <c r="G3901" s="84">
        <f>INDEX('Crosswalk Particulates'!$E:$E,MATCH('2017 EPA Data'!$B3901,'Crosswalk Particulates'!$D:$D,0))</f>
        <v>0</v>
      </c>
      <c r="H3901" s="96">
        <f t="shared" si="60"/>
        <v>0</v>
      </c>
    </row>
    <row r="3902" spans="1:8" hidden="1">
      <c r="A3902" s="73" t="s">
        <v>2664</v>
      </c>
      <c r="B3902" s="73" t="s">
        <v>2670</v>
      </c>
      <c r="C3902" s="73" t="s">
        <v>2517</v>
      </c>
      <c r="D3902" s="86">
        <v>34.33</v>
      </c>
      <c r="E3902" s="73" t="s">
        <v>2518</v>
      </c>
      <c r="F3902" s="79" t="str">
        <f>INDEX('Crosswalk Particulates'!$B:$B,MATCH('2017 EPA Data'!A3902,'Crosswalk Particulates'!$A:$A,0))</f>
        <v>Commercial Buildings Sector</v>
      </c>
      <c r="G3902" s="84">
        <f>INDEX('Crosswalk Particulates'!$E:$E,MATCH('2017 EPA Data'!$B3902,'Crosswalk Particulates'!$D:$D,0))</f>
        <v>0</v>
      </c>
      <c r="H3902" s="96">
        <f t="shared" si="60"/>
        <v>0</v>
      </c>
    </row>
    <row r="3903" spans="1:8" hidden="1">
      <c r="A3903" s="73" t="s">
        <v>2649</v>
      </c>
      <c r="B3903" s="73" t="s">
        <v>2763</v>
      </c>
      <c r="C3903" s="73" t="s">
        <v>2517</v>
      </c>
      <c r="D3903" s="86">
        <v>34.273238151815463</v>
      </c>
      <c r="E3903" s="73" t="s">
        <v>2518</v>
      </c>
      <c r="F3903" s="79" t="str">
        <f>INDEX('Crosswalk Particulates'!$B:$B,MATCH('2017 EPA Data'!A3903,'Crosswalk Particulates'!$A:$A,0))</f>
        <v>Electricity Sector</v>
      </c>
      <c r="G3903" s="84">
        <f>INDEX('Crosswalk Particulates'!$E:$E,MATCH('2017 EPA Data'!$B3903,'Crosswalk Particulates'!$D:$D,0))</f>
        <v>0</v>
      </c>
      <c r="H3903" s="96">
        <f t="shared" si="60"/>
        <v>0</v>
      </c>
    </row>
    <row r="3904" spans="1:8" hidden="1">
      <c r="A3904" s="73" t="s">
        <v>2692</v>
      </c>
      <c r="B3904" s="73" t="s">
        <v>2620</v>
      </c>
      <c r="C3904" s="73" t="s">
        <v>2517</v>
      </c>
      <c r="D3904" s="86">
        <v>34.004024151209883</v>
      </c>
      <c r="E3904" s="73" t="s">
        <v>2518</v>
      </c>
      <c r="F3904" s="79" t="str">
        <f>INDEX('Crosswalk Particulates'!$B:$B,MATCH('2017 EPA Data'!A3904,'Crosswalk Particulates'!$A:$A,0))</f>
        <v>Residential Buildings Sector</v>
      </c>
      <c r="G3904" s="84">
        <f>INDEX('Crosswalk Particulates'!$E:$E,MATCH('2017 EPA Data'!$B3904,'Crosswalk Particulates'!$D:$D,0))</f>
        <v>0</v>
      </c>
      <c r="H3904" s="96">
        <f t="shared" si="60"/>
        <v>0</v>
      </c>
    </row>
    <row r="3905" spans="1:8" hidden="1">
      <c r="A3905" s="73" t="s">
        <v>2582</v>
      </c>
      <c r="B3905" s="73" t="s">
        <v>2667</v>
      </c>
      <c r="C3905" s="73" t="s">
        <v>2517</v>
      </c>
      <c r="D3905" s="86">
        <v>34</v>
      </c>
      <c r="E3905" s="73" t="s">
        <v>2518</v>
      </c>
      <c r="F3905" s="79" t="str">
        <f>INDEX('Crosswalk Particulates'!$B:$B,MATCH('2017 EPA Data'!A3905,'Crosswalk Particulates'!$A:$A,0))</f>
        <v>Commercial Buildings Sector</v>
      </c>
      <c r="G3905" s="84">
        <f>INDEX('Crosswalk Particulates'!$E:$E,MATCH('2017 EPA Data'!$B3905,'Crosswalk Particulates'!$D:$D,0))</f>
        <v>0</v>
      </c>
      <c r="H3905" s="96">
        <f t="shared" si="60"/>
        <v>0</v>
      </c>
    </row>
    <row r="3906" spans="1:8" hidden="1">
      <c r="A3906" s="73" t="s">
        <v>2631</v>
      </c>
      <c r="B3906" s="73" t="s">
        <v>2656</v>
      </c>
      <c r="C3906" s="73" t="s">
        <v>2517</v>
      </c>
      <c r="D3906" s="86">
        <v>33.740404932083159</v>
      </c>
      <c r="E3906" s="73" t="s">
        <v>2518</v>
      </c>
      <c r="F3906" s="79" t="str">
        <f>INDEX('Crosswalk Particulates'!$B:$B,MATCH('2017 EPA Data'!A3906,'Crosswalk Particulates'!$A:$A,0))</f>
        <v>Residential Buildings Sector</v>
      </c>
      <c r="G3906" s="84">
        <f>INDEX('Crosswalk Particulates'!$E:$E,MATCH('2017 EPA Data'!$B3906,'Crosswalk Particulates'!$D:$D,0))</f>
        <v>0</v>
      </c>
      <c r="H3906" s="96">
        <f t="shared" si="60"/>
        <v>0</v>
      </c>
    </row>
    <row r="3907" spans="1:8" hidden="1">
      <c r="A3907" s="73" t="s">
        <v>2608</v>
      </c>
      <c r="B3907" s="73" t="s">
        <v>2717</v>
      </c>
      <c r="C3907" s="73" t="s">
        <v>2517</v>
      </c>
      <c r="D3907" s="86">
        <v>33.716532780000001</v>
      </c>
      <c r="E3907" s="73" t="s">
        <v>2518</v>
      </c>
      <c r="F3907" s="79" t="str">
        <f>INDEX('Crosswalk Particulates'!$B:$B,MATCH('2017 EPA Data'!A3907,'Crosswalk Particulates'!$A:$A,0))</f>
        <v>Electricity Sector</v>
      </c>
      <c r="G3907" s="84">
        <f>INDEX('Crosswalk Particulates'!$E:$E,MATCH('2017 EPA Data'!$B3907,'Crosswalk Particulates'!$D:$D,0))</f>
        <v>0</v>
      </c>
      <c r="H3907" s="96">
        <f t="shared" si="60"/>
        <v>0</v>
      </c>
    </row>
    <row r="3908" spans="1:8" hidden="1">
      <c r="A3908" s="73" t="s">
        <v>2669</v>
      </c>
      <c r="B3908" s="73" t="s">
        <v>2670</v>
      </c>
      <c r="C3908" s="73" t="s">
        <v>2517</v>
      </c>
      <c r="D3908" s="86">
        <v>33.710008981999998</v>
      </c>
      <c r="E3908" s="73" t="s">
        <v>2518</v>
      </c>
      <c r="F3908" s="79" t="str">
        <f>INDEX('Crosswalk Particulates'!$B:$B,MATCH('2017 EPA Data'!A3908,'Crosswalk Particulates'!$A:$A,0))</f>
        <v>Commercial Buildings Sector</v>
      </c>
      <c r="G3908" s="84">
        <f>INDEX('Crosswalk Particulates'!$E:$E,MATCH('2017 EPA Data'!$B3908,'Crosswalk Particulates'!$D:$D,0))</f>
        <v>0</v>
      </c>
      <c r="H3908" s="96">
        <f t="shared" ref="H3908:H3971" si="61">IF(E3908="TON",D3908/metricton_to_shortton,0)*10^6</f>
        <v>0</v>
      </c>
    </row>
    <row r="3909" spans="1:8" hidden="1">
      <c r="A3909" s="73" t="s">
        <v>2649</v>
      </c>
      <c r="B3909" s="73" t="s">
        <v>2620</v>
      </c>
      <c r="C3909" s="73" t="s">
        <v>2517</v>
      </c>
      <c r="D3909" s="86">
        <v>33.617949784852001</v>
      </c>
      <c r="E3909" s="73" t="s">
        <v>2518</v>
      </c>
      <c r="F3909" s="79" t="str">
        <f>INDEX('Crosswalk Particulates'!$B:$B,MATCH('2017 EPA Data'!A3909,'Crosswalk Particulates'!$A:$A,0))</f>
        <v>Electricity Sector</v>
      </c>
      <c r="G3909" s="84">
        <f>INDEX('Crosswalk Particulates'!$E:$E,MATCH('2017 EPA Data'!$B3909,'Crosswalk Particulates'!$D:$D,0))</f>
        <v>0</v>
      </c>
      <c r="H3909" s="96">
        <f t="shared" si="61"/>
        <v>0</v>
      </c>
    </row>
    <row r="3910" spans="1:8" hidden="1">
      <c r="A3910" s="73" t="s">
        <v>2532</v>
      </c>
      <c r="B3910" s="73" t="s">
        <v>2751</v>
      </c>
      <c r="C3910" s="73" t="s">
        <v>2517</v>
      </c>
      <c r="D3910" s="86">
        <v>33.596335945238025</v>
      </c>
      <c r="E3910" s="73" t="s">
        <v>2518</v>
      </c>
      <c r="F3910" s="79" t="str">
        <f>INDEX('Crosswalk Particulates'!$B:$B,MATCH('2017 EPA Data'!A3910,'Crosswalk Particulates'!$A:$A,0))</f>
        <v>Other-EPA</v>
      </c>
      <c r="G3910" s="84">
        <f>INDEX('Crosswalk Particulates'!$E:$E,MATCH('2017 EPA Data'!$B3910,'Crosswalk Particulates'!$D:$D,0))</f>
        <v>0</v>
      </c>
      <c r="H3910" s="96">
        <f t="shared" si="61"/>
        <v>0</v>
      </c>
    </row>
    <row r="3911" spans="1:8" hidden="1">
      <c r="A3911" s="73" t="s">
        <v>2618</v>
      </c>
      <c r="B3911" s="73" t="s">
        <v>2556</v>
      </c>
      <c r="C3911" s="73" t="s">
        <v>2557</v>
      </c>
      <c r="D3911" s="86">
        <v>33.502413750000002</v>
      </c>
      <c r="E3911" s="73" t="s">
        <v>2522</v>
      </c>
      <c r="F3911" s="79" t="str">
        <f>INDEX('Crosswalk Particulates'!$B:$B,MATCH('2017 EPA Data'!A3911,'Crosswalk Particulates'!$A:$A,0))</f>
        <v>Other-EPA</v>
      </c>
      <c r="G3911" s="84" t="str">
        <f>INDEX('Crosswalk Particulates'!$E:$E,MATCH('2017 EPA Data'!$B3911,'Crosswalk Particulates'!$D:$D,0))</f>
        <v>VOC</v>
      </c>
      <c r="H3911" s="96">
        <f t="shared" si="61"/>
        <v>30392914.651958164</v>
      </c>
    </row>
    <row r="3912" spans="1:8" hidden="1">
      <c r="A3912" s="73" t="s">
        <v>2669</v>
      </c>
      <c r="B3912" s="73" t="s">
        <v>2745</v>
      </c>
      <c r="C3912" s="73" t="s">
        <v>2517</v>
      </c>
      <c r="D3912" s="86">
        <v>33.481738671000002</v>
      </c>
      <c r="E3912" s="73" t="s">
        <v>2518</v>
      </c>
      <c r="F3912" s="79" t="str">
        <f>INDEX('Crosswalk Particulates'!$B:$B,MATCH('2017 EPA Data'!A3912,'Crosswalk Particulates'!$A:$A,0))</f>
        <v>Commercial Buildings Sector</v>
      </c>
      <c r="G3912" s="84">
        <f>INDEX('Crosswalk Particulates'!$E:$E,MATCH('2017 EPA Data'!$B3912,'Crosswalk Particulates'!$D:$D,0))</f>
        <v>0</v>
      </c>
      <c r="H3912" s="96">
        <f t="shared" si="61"/>
        <v>0</v>
      </c>
    </row>
    <row r="3913" spans="1:8" hidden="1">
      <c r="A3913" s="73" t="s">
        <v>2578</v>
      </c>
      <c r="B3913" s="73" t="s">
        <v>2675</v>
      </c>
      <c r="C3913" s="73" t="s">
        <v>2517</v>
      </c>
      <c r="D3913" s="86">
        <v>33.468158384282361</v>
      </c>
      <c r="E3913" s="73" t="s">
        <v>2518</v>
      </c>
      <c r="F3913" s="79" t="str">
        <f>INDEX('Crosswalk Particulates'!$B:$B,MATCH('2017 EPA Data'!A3913,'Crosswalk Particulates'!$A:$A,0))</f>
        <v>process-chemicals-industry</v>
      </c>
      <c r="G3913" s="84">
        <f>INDEX('Crosswalk Particulates'!$E:$E,MATCH('2017 EPA Data'!$B3913,'Crosswalk Particulates'!$D:$D,0))</f>
        <v>0</v>
      </c>
      <c r="H3913" s="96">
        <f t="shared" si="61"/>
        <v>0</v>
      </c>
    </row>
    <row r="3914" spans="1:8" hidden="1">
      <c r="A3914" s="73" t="s">
        <v>2551</v>
      </c>
      <c r="B3914" s="73" t="s">
        <v>2688</v>
      </c>
      <c r="C3914" s="73" t="s">
        <v>2517</v>
      </c>
      <c r="D3914" s="86">
        <v>33.302003999999997</v>
      </c>
      <c r="E3914" s="73" t="s">
        <v>2518</v>
      </c>
      <c r="F3914" s="79" t="str">
        <f>INDEX('Crosswalk Particulates'!$B:$B,MATCH('2017 EPA Data'!A3914,'Crosswalk Particulates'!$A:$A,0))</f>
        <v>industry-fuel-natural gas</v>
      </c>
      <c r="G3914" s="84">
        <f>INDEX('Crosswalk Particulates'!$E:$E,MATCH('2017 EPA Data'!$B3914,'Crosswalk Particulates'!$D:$D,0))</f>
        <v>0</v>
      </c>
      <c r="H3914" s="96">
        <f t="shared" si="61"/>
        <v>0</v>
      </c>
    </row>
    <row r="3915" spans="1:8" hidden="1">
      <c r="A3915" s="73" t="s">
        <v>2619</v>
      </c>
      <c r="B3915" s="73" t="s">
        <v>2656</v>
      </c>
      <c r="C3915" s="73" t="s">
        <v>2517</v>
      </c>
      <c r="D3915" s="86">
        <v>33.208942319999998</v>
      </c>
      <c r="E3915" s="73" t="s">
        <v>2518</v>
      </c>
      <c r="F3915" s="79" t="str">
        <f>INDEX('Crosswalk Particulates'!$B:$B,MATCH('2017 EPA Data'!A3915,'Crosswalk Particulates'!$A:$A,0))</f>
        <v>process-iron and steel-industry</v>
      </c>
      <c r="G3915" s="84">
        <f>INDEX('Crosswalk Particulates'!$E:$E,MATCH('2017 EPA Data'!$B3915,'Crosswalk Particulates'!$D:$D,0))</f>
        <v>0</v>
      </c>
      <c r="H3915" s="96">
        <f t="shared" si="61"/>
        <v>0</v>
      </c>
    </row>
    <row r="3916" spans="1:8" hidden="1">
      <c r="A3916" s="73" t="s">
        <v>2632</v>
      </c>
      <c r="B3916" s="73" t="s">
        <v>2687</v>
      </c>
      <c r="C3916" s="73" t="s">
        <v>2517</v>
      </c>
      <c r="D3916" s="86">
        <v>33.055447999999998</v>
      </c>
      <c r="E3916" s="73" t="s">
        <v>2518</v>
      </c>
      <c r="F3916" s="79" t="str">
        <f>INDEX('Crosswalk Particulates'!$B:$B,MATCH('2017 EPA Data'!A3916,'Crosswalk Particulates'!$A:$A,0))</f>
        <v>industry-fuel-other</v>
      </c>
      <c r="G3916" s="84">
        <f>INDEX('Crosswalk Particulates'!$E:$E,MATCH('2017 EPA Data'!$B3916,'Crosswalk Particulates'!$D:$D,0))</f>
        <v>0</v>
      </c>
      <c r="H3916" s="96">
        <f t="shared" si="61"/>
        <v>0</v>
      </c>
    </row>
    <row r="3917" spans="1:8" hidden="1">
      <c r="A3917" s="73" t="s">
        <v>2632</v>
      </c>
      <c r="B3917" s="73" t="s">
        <v>2666</v>
      </c>
      <c r="C3917" s="73" t="s">
        <v>2517</v>
      </c>
      <c r="D3917" s="86">
        <v>32.9528927</v>
      </c>
      <c r="E3917" s="73" t="s">
        <v>2518</v>
      </c>
      <c r="F3917" s="79" t="str">
        <f>INDEX('Crosswalk Particulates'!$B:$B,MATCH('2017 EPA Data'!A3917,'Crosswalk Particulates'!$A:$A,0))</f>
        <v>industry-fuel-other</v>
      </c>
      <c r="G3917" s="84">
        <f>INDEX('Crosswalk Particulates'!$E:$E,MATCH('2017 EPA Data'!$B3917,'Crosswalk Particulates'!$D:$D,0))</f>
        <v>0</v>
      </c>
      <c r="H3917" s="96">
        <f t="shared" si="61"/>
        <v>0</v>
      </c>
    </row>
    <row r="3918" spans="1:8" hidden="1">
      <c r="A3918" s="73" t="s">
        <v>2538</v>
      </c>
      <c r="B3918" s="73" t="s">
        <v>2643</v>
      </c>
      <c r="C3918" s="73" t="s">
        <v>2517</v>
      </c>
      <c r="D3918" s="86">
        <v>32.910656234758839</v>
      </c>
      <c r="E3918" s="73" t="s">
        <v>2518</v>
      </c>
      <c r="F3918" s="79" t="str">
        <f>INDEX('Crosswalk Particulates'!$B:$B,MATCH('2017 EPA Data'!A3918,'Crosswalk Particulates'!$A:$A,0))</f>
        <v>process-other-industry</v>
      </c>
      <c r="G3918" s="84">
        <f>INDEX('Crosswalk Particulates'!$E:$E,MATCH('2017 EPA Data'!$B3918,'Crosswalk Particulates'!$D:$D,0))</f>
        <v>0</v>
      </c>
      <c r="H3918" s="96">
        <f t="shared" si="61"/>
        <v>0</v>
      </c>
    </row>
    <row r="3919" spans="1:8" hidden="1">
      <c r="A3919" s="73" t="s">
        <v>2669</v>
      </c>
      <c r="B3919" s="73" t="s">
        <v>2739</v>
      </c>
      <c r="C3919" s="73" t="s">
        <v>2517</v>
      </c>
      <c r="D3919" s="86">
        <v>32.761103230000003</v>
      </c>
      <c r="E3919" s="73" t="s">
        <v>2518</v>
      </c>
      <c r="F3919" s="79" t="str">
        <f>INDEX('Crosswalk Particulates'!$B:$B,MATCH('2017 EPA Data'!A3919,'Crosswalk Particulates'!$A:$A,0))</f>
        <v>Commercial Buildings Sector</v>
      </c>
      <c r="G3919" s="84">
        <f>INDEX('Crosswalk Particulates'!$E:$E,MATCH('2017 EPA Data'!$B3919,'Crosswalk Particulates'!$D:$D,0))</f>
        <v>0</v>
      </c>
      <c r="H3919" s="96">
        <f t="shared" si="61"/>
        <v>0</v>
      </c>
    </row>
    <row r="3920" spans="1:8" hidden="1">
      <c r="A3920" s="73" t="s">
        <v>2581</v>
      </c>
      <c r="B3920" s="73" t="s">
        <v>2752</v>
      </c>
      <c r="C3920" s="73" t="s">
        <v>2517</v>
      </c>
      <c r="D3920" s="86">
        <v>32.76</v>
      </c>
      <c r="E3920" s="73" t="s">
        <v>2518</v>
      </c>
      <c r="F3920" s="79" t="str">
        <f>INDEX('Crosswalk Particulates'!$B:$B,MATCH('2017 EPA Data'!A3920,'Crosswalk Particulates'!$A:$A,0))</f>
        <v>Electricity Sector</v>
      </c>
      <c r="G3920" s="84">
        <f>INDEX('Crosswalk Particulates'!$E:$E,MATCH('2017 EPA Data'!$B3920,'Crosswalk Particulates'!$D:$D,0))</f>
        <v>0</v>
      </c>
      <c r="H3920" s="96">
        <f t="shared" si="61"/>
        <v>0</v>
      </c>
    </row>
    <row r="3921" spans="1:8" hidden="1">
      <c r="A3921" s="73" t="s">
        <v>2555</v>
      </c>
      <c r="B3921" s="73" t="s">
        <v>2702</v>
      </c>
      <c r="C3921" s="73" t="s">
        <v>2517</v>
      </c>
      <c r="D3921" s="86">
        <v>32.4328</v>
      </c>
      <c r="E3921" s="73" t="s">
        <v>2518</v>
      </c>
      <c r="F3921" s="79" t="str">
        <f>INDEX('Crosswalk Particulates'!$B:$B,MATCH('2017 EPA Data'!A3921,'Crosswalk Particulates'!$A:$A,0))</f>
        <v>process-other-industry</v>
      </c>
      <c r="G3921" s="84">
        <f>INDEX('Crosswalk Particulates'!$E:$E,MATCH('2017 EPA Data'!$B3921,'Crosswalk Particulates'!$D:$D,0))</f>
        <v>0</v>
      </c>
      <c r="H3921" s="96">
        <f t="shared" si="61"/>
        <v>0</v>
      </c>
    </row>
    <row r="3922" spans="1:8" hidden="1">
      <c r="A3922" s="73" t="s">
        <v>2578</v>
      </c>
      <c r="B3922" s="73" t="s">
        <v>2775</v>
      </c>
      <c r="C3922" s="73" t="s">
        <v>2517</v>
      </c>
      <c r="D3922" s="86">
        <v>32.417748710433997</v>
      </c>
      <c r="E3922" s="73" t="s">
        <v>2518</v>
      </c>
      <c r="F3922" s="79" t="str">
        <f>INDEX('Crosswalk Particulates'!$B:$B,MATCH('2017 EPA Data'!A3922,'Crosswalk Particulates'!$A:$A,0))</f>
        <v>process-chemicals-industry</v>
      </c>
      <c r="G3922" s="84">
        <f>INDEX('Crosswalk Particulates'!$E:$E,MATCH('2017 EPA Data'!$B3922,'Crosswalk Particulates'!$D:$D,0))</f>
        <v>0</v>
      </c>
      <c r="H3922" s="96">
        <f t="shared" si="61"/>
        <v>0</v>
      </c>
    </row>
    <row r="3923" spans="1:8" hidden="1">
      <c r="A3923" s="73" t="s">
        <v>2578</v>
      </c>
      <c r="B3923" s="73" t="s">
        <v>2663</v>
      </c>
      <c r="C3923" s="73" t="s">
        <v>2517</v>
      </c>
      <c r="D3923" s="86">
        <v>32.276430667151999</v>
      </c>
      <c r="E3923" s="73" t="s">
        <v>2518</v>
      </c>
      <c r="F3923" s="79" t="str">
        <f>INDEX('Crosswalk Particulates'!$B:$B,MATCH('2017 EPA Data'!A3923,'Crosswalk Particulates'!$A:$A,0))</f>
        <v>process-chemicals-industry</v>
      </c>
      <c r="G3923" s="84">
        <f>INDEX('Crosswalk Particulates'!$E:$E,MATCH('2017 EPA Data'!$B3923,'Crosswalk Particulates'!$D:$D,0))</f>
        <v>0</v>
      </c>
      <c r="H3923" s="96">
        <f t="shared" si="61"/>
        <v>0</v>
      </c>
    </row>
    <row r="3924" spans="1:8" hidden="1">
      <c r="A3924" s="73" t="s">
        <v>2578</v>
      </c>
      <c r="B3924" s="73" t="s">
        <v>2794</v>
      </c>
      <c r="C3924" s="73" t="s">
        <v>2517</v>
      </c>
      <c r="D3924" s="86">
        <v>32.25</v>
      </c>
      <c r="E3924" s="73" t="s">
        <v>2518</v>
      </c>
      <c r="F3924" s="79" t="str">
        <f>INDEX('Crosswalk Particulates'!$B:$B,MATCH('2017 EPA Data'!A3924,'Crosswalk Particulates'!$A:$A,0))</f>
        <v>process-chemicals-industry</v>
      </c>
      <c r="G3924" s="84">
        <f>INDEX('Crosswalk Particulates'!$E:$E,MATCH('2017 EPA Data'!$B3924,'Crosswalk Particulates'!$D:$D,0))</f>
        <v>0</v>
      </c>
      <c r="H3924" s="96">
        <f t="shared" si="61"/>
        <v>0</v>
      </c>
    </row>
    <row r="3925" spans="1:8" hidden="1">
      <c r="A3925" s="73" t="s">
        <v>2647</v>
      </c>
      <c r="B3925" s="73" t="s">
        <v>2533</v>
      </c>
      <c r="C3925" s="73" t="s">
        <v>2517</v>
      </c>
      <c r="D3925" s="86">
        <v>32.241079399999997</v>
      </c>
      <c r="E3925" s="73" t="s">
        <v>2518</v>
      </c>
      <c r="F3925" s="79" t="str">
        <f>INDEX('Crosswalk Particulates'!$B:$B,MATCH('2017 EPA Data'!A3925,'Crosswalk Particulates'!$A:$A,0))</f>
        <v>process-mining-industry</v>
      </c>
      <c r="G3925" s="84">
        <f>INDEX('Crosswalk Particulates'!$E:$E,MATCH('2017 EPA Data'!$B3925,'Crosswalk Particulates'!$D:$D,0))</f>
        <v>0</v>
      </c>
      <c r="H3925" s="96">
        <f t="shared" si="61"/>
        <v>0</v>
      </c>
    </row>
    <row r="3926" spans="1:8" hidden="1">
      <c r="A3926" s="73" t="s">
        <v>2586</v>
      </c>
      <c r="B3926" s="73" t="s">
        <v>2744</v>
      </c>
      <c r="C3926" s="73" t="s">
        <v>2517</v>
      </c>
      <c r="D3926" s="86">
        <v>32.207599999999999</v>
      </c>
      <c r="E3926" s="73" t="s">
        <v>2518</v>
      </c>
      <c r="F3926" s="79" t="str">
        <f>INDEX('Crosswalk Particulates'!$B:$B,MATCH('2017 EPA Data'!A3926,'Crosswalk Particulates'!$A:$A,0))</f>
        <v>process-other-industry</v>
      </c>
      <c r="G3926" s="84">
        <f>INDEX('Crosswalk Particulates'!$E:$E,MATCH('2017 EPA Data'!$B3926,'Crosswalk Particulates'!$D:$D,0))</f>
        <v>0</v>
      </c>
      <c r="H3926" s="96">
        <f t="shared" si="61"/>
        <v>0</v>
      </c>
    </row>
    <row r="3927" spans="1:8" hidden="1">
      <c r="A3927" s="73" t="s">
        <v>2592</v>
      </c>
      <c r="B3927" s="73" t="s">
        <v>2777</v>
      </c>
      <c r="C3927" s="73" t="s">
        <v>2517</v>
      </c>
      <c r="D3927" s="86">
        <v>32.130000000000003</v>
      </c>
      <c r="E3927" s="73" t="s">
        <v>2518</v>
      </c>
      <c r="F3927" s="79" t="str">
        <f>INDEX('Crosswalk Particulates'!$B:$B,MATCH('2017 EPA Data'!A3927,'Crosswalk Particulates'!$A:$A,0))</f>
        <v>process-ngps-industry</v>
      </c>
      <c r="G3927" s="84">
        <f>INDEX('Crosswalk Particulates'!$E:$E,MATCH('2017 EPA Data'!$B3927,'Crosswalk Particulates'!$D:$D,0))</f>
        <v>0</v>
      </c>
      <c r="H3927" s="96">
        <f t="shared" si="61"/>
        <v>0</v>
      </c>
    </row>
    <row r="3928" spans="1:8" hidden="1">
      <c r="A3928" s="73" t="s">
        <v>2607</v>
      </c>
      <c r="B3928" s="73" t="s">
        <v>2536</v>
      </c>
      <c r="C3928" s="73" t="s">
        <v>2517</v>
      </c>
      <c r="D3928" s="86">
        <v>32.099820000000001</v>
      </c>
      <c r="E3928" s="73" t="s">
        <v>2518</v>
      </c>
      <c r="F3928" s="79" t="str">
        <f>INDEX('Crosswalk Particulates'!$B:$B,MATCH('2017 EPA Data'!A3928,'Crosswalk Particulates'!$A:$A,0))</f>
        <v>process-cement-industry</v>
      </c>
      <c r="G3928" s="84">
        <f>INDEX('Crosswalk Particulates'!$E:$E,MATCH('2017 EPA Data'!$B3928,'Crosswalk Particulates'!$D:$D,0))</f>
        <v>0</v>
      </c>
      <c r="H3928" s="96">
        <f t="shared" si="61"/>
        <v>0</v>
      </c>
    </row>
    <row r="3929" spans="1:8" hidden="1">
      <c r="A3929" s="73" t="s">
        <v>2569</v>
      </c>
      <c r="B3929" s="73" t="s">
        <v>2775</v>
      </c>
      <c r="C3929" s="73" t="s">
        <v>2517</v>
      </c>
      <c r="D3929" s="86">
        <v>32.094618685502802</v>
      </c>
      <c r="E3929" s="73" t="s">
        <v>2518</v>
      </c>
      <c r="F3929" s="79" t="str">
        <f>INDEX('Crosswalk Particulates'!$B:$B,MATCH('2017 EPA Data'!A3929,'Crosswalk Particulates'!$A:$A,0))</f>
        <v>Transportation Sector</v>
      </c>
      <c r="G3929" s="84">
        <f>INDEX('Crosswalk Particulates'!$E:$E,MATCH('2017 EPA Data'!$B3929,'Crosswalk Particulates'!$D:$D,0))</f>
        <v>0</v>
      </c>
      <c r="H3929" s="96">
        <f t="shared" si="61"/>
        <v>0</v>
      </c>
    </row>
    <row r="3930" spans="1:8" hidden="1">
      <c r="A3930" s="73" t="s">
        <v>2547</v>
      </c>
      <c r="B3930" s="73" t="s">
        <v>2636</v>
      </c>
      <c r="C3930" s="73" t="s">
        <v>2517</v>
      </c>
      <c r="D3930" s="86">
        <v>32.060920634760002</v>
      </c>
      <c r="E3930" s="73" t="s">
        <v>2518</v>
      </c>
      <c r="F3930" s="79" t="str">
        <f>INDEX('Crosswalk Particulates'!$B:$B,MATCH('2017 EPA Data'!A3930,'Crosswalk Particulates'!$A:$A,0))</f>
        <v>process-other-industry</v>
      </c>
      <c r="G3930" s="84">
        <f>INDEX('Crosswalk Particulates'!$E:$E,MATCH('2017 EPA Data'!$B3930,'Crosswalk Particulates'!$D:$D,0))</f>
        <v>0</v>
      </c>
      <c r="H3930" s="96">
        <f t="shared" si="61"/>
        <v>0</v>
      </c>
    </row>
    <row r="3931" spans="1:8" hidden="1">
      <c r="A3931" s="73" t="s">
        <v>2581</v>
      </c>
      <c r="B3931" s="73" t="s">
        <v>2717</v>
      </c>
      <c r="C3931" s="73" t="s">
        <v>2517</v>
      </c>
      <c r="D3931" s="86">
        <v>32.004276275109078</v>
      </c>
      <c r="E3931" s="73" t="s">
        <v>2518</v>
      </c>
      <c r="F3931" s="79" t="str">
        <f>INDEX('Crosswalk Particulates'!$B:$B,MATCH('2017 EPA Data'!A3931,'Crosswalk Particulates'!$A:$A,0))</f>
        <v>Electricity Sector</v>
      </c>
      <c r="G3931" s="84">
        <f>INDEX('Crosswalk Particulates'!$E:$E,MATCH('2017 EPA Data'!$B3931,'Crosswalk Particulates'!$D:$D,0))</f>
        <v>0</v>
      </c>
      <c r="H3931" s="96">
        <f t="shared" si="61"/>
        <v>0</v>
      </c>
    </row>
    <row r="3932" spans="1:8" hidden="1">
      <c r="A3932" s="73" t="s">
        <v>2538</v>
      </c>
      <c r="B3932" s="73" t="s">
        <v>2698</v>
      </c>
      <c r="C3932" s="73" t="s">
        <v>2521</v>
      </c>
      <c r="D3932" s="86">
        <v>31.974348030000002</v>
      </c>
      <c r="E3932" s="73" t="s">
        <v>2522</v>
      </c>
      <c r="F3932" s="79" t="str">
        <f>INDEX('Crosswalk Particulates'!$B:$B,MATCH('2017 EPA Data'!A3932,'Crosswalk Particulates'!$A:$A,0))</f>
        <v>process-other-industry</v>
      </c>
      <c r="G3932" s="84" t="str">
        <f>INDEX('Crosswalk Particulates'!$E:$E,MATCH('2017 EPA Data'!$B3932,'Crosswalk Particulates'!$D:$D,0))</f>
        <v>N2O</v>
      </c>
      <c r="H3932" s="96">
        <f t="shared" si="61"/>
        <v>29006675.100470833</v>
      </c>
    </row>
    <row r="3933" spans="1:8" hidden="1">
      <c r="A3933" s="73" t="s">
        <v>2632</v>
      </c>
      <c r="B3933" s="73" t="s">
        <v>2689</v>
      </c>
      <c r="C3933" s="73" t="s">
        <v>2517</v>
      </c>
      <c r="D3933" s="86">
        <v>31.953330438999998</v>
      </c>
      <c r="E3933" s="73" t="s">
        <v>2518</v>
      </c>
      <c r="F3933" s="79" t="str">
        <f>INDEX('Crosswalk Particulates'!$B:$B,MATCH('2017 EPA Data'!A3933,'Crosswalk Particulates'!$A:$A,0))</f>
        <v>industry-fuel-other</v>
      </c>
      <c r="G3933" s="84">
        <f>INDEX('Crosswalk Particulates'!$E:$E,MATCH('2017 EPA Data'!$B3933,'Crosswalk Particulates'!$D:$D,0))</f>
        <v>0</v>
      </c>
      <c r="H3933" s="96">
        <f t="shared" si="61"/>
        <v>0</v>
      </c>
    </row>
    <row r="3934" spans="1:8" hidden="1">
      <c r="A3934" s="73" t="s">
        <v>2647</v>
      </c>
      <c r="B3934" s="73" t="s">
        <v>2576</v>
      </c>
      <c r="C3934" s="73" t="s">
        <v>2517</v>
      </c>
      <c r="D3934" s="86">
        <v>31.854607999999999</v>
      </c>
      <c r="E3934" s="73" t="s">
        <v>2518</v>
      </c>
      <c r="F3934" s="79" t="str">
        <f>INDEX('Crosswalk Particulates'!$B:$B,MATCH('2017 EPA Data'!A3934,'Crosswalk Particulates'!$A:$A,0))</f>
        <v>process-mining-industry</v>
      </c>
      <c r="G3934" s="84">
        <f>INDEX('Crosswalk Particulates'!$E:$E,MATCH('2017 EPA Data'!$B3934,'Crosswalk Particulates'!$D:$D,0))</f>
        <v>0</v>
      </c>
      <c r="H3934" s="96">
        <f t="shared" si="61"/>
        <v>0</v>
      </c>
    </row>
    <row r="3935" spans="1:8" hidden="1">
      <c r="A3935" s="73" t="s">
        <v>2607</v>
      </c>
      <c r="B3935" s="73" t="s">
        <v>2548</v>
      </c>
      <c r="C3935" s="73" t="s">
        <v>2517</v>
      </c>
      <c r="D3935" s="86">
        <v>31.823184000000001</v>
      </c>
      <c r="E3935" s="73" t="s">
        <v>2518</v>
      </c>
      <c r="F3935" s="79" t="str">
        <f>INDEX('Crosswalk Particulates'!$B:$B,MATCH('2017 EPA Data'!A3935,'Crosswalk Particulates'!$A:$A,0))</f>
        <v>process-cement-industry</v>
      </c>
      <c r="G3935" s="84">
        <f>INDEX('Crosswalk Particulates'!$E:$E,MATCH('2017 EPA Data'!$B3935,'Crosswalk Particulates'!$D:$D,0))</f>
        <v>0</v>
      </c>
      <c r="H3935" s="96">
        <f t="shared" si="61"/>
        <v>0</v>
      </c>
    </row>
    <row r="3936" spans="1:8" hidden="1">
      <c r="A3936" s="73" t="s">
        <v>2647</v>
      </c>
      <c r="B3936" s="73" t="s">
        <v>2575</v>
      </c>
      <c r="C3936" s="73" t="s">
        <v>2517</v>
      </c>
      <c r="D3936" s="86">
        <v>31.738289999999999</v>
      </c>
      <c r="E3936" s="73" t="s">
        <v>2518</v>
      </c>
      <c r="F3936" s="79" t="str">
        <f>INDEX('Crosswalk Particulates'!$B:$B,MATCH('2017 EPA Data'!A3936,'Crosswalk Particulates'!$A:$A,0))</f>
        <v>process-mining-industry</v>
      </c>
      <c r="G3936" s="84">
        <f>INDEX('Crosswalk Particulates'!$E:$E,MATCH('2017 EPA Data'!$B3936,'Crosswalk Particulates'!$D:$D,0))</f>
        <v>0</v>
      </c>
      <c r="H3936" s="96">
        <f t="shared" si="61"/>
        <v>0</v>
      </c>
    </row>
    <row r="3937" spans="1:8" hidden="1">
      <c r="A3937" s="73" t="s">
        <v>2586</v>
      </c>
      <c r="B3937" s="73" t="s">
        <v>2784</v>
      </c>
      <c r="C3937" s="73" t="s">
        <v>2517</v>
      </c>
      <c r="D3937" s="86">
        <v>31.339099317999999</v>
      </c>
      <c r="E3937" s="73" t="s">
        <v>2518</v>
      </c>
      <c r="F3937" s="79" t="str">
        <f>INDEX('Crosswalk Particulates'!$B:$B,MATCH('2017 EPA Data'!A3937,'Crosswalk Particulates'!$A:$A,0))</f>
        <v>process-other-industry</v>
      </c>
      <c r="G3937" s="84">
        <f>INDEX('Crosswalk Particulates'!$E:$E,MATCH('2017 EPA Data'!$B3937,'Crosswalk Particulates'!$D:$D,0))</f>
        <v>0</v>
      </c>
      <c r="H3937" s="96">
        <f t="shared" si="61"/>
        <v>0</v>
      </c>
    </row>
    <row r="3938" spans="1:8" hidden="1">
      <c r="A3938" s="73" t="s">
        <v>2664</v>
      </c>
      <c r="B3938" s="73" t="s">
        <v>2695</v>
      </c>
      <c r="C3938" s="73" t="s">
        <v>2517</v>
      </c>
      <c r="D3938" s="86">
        <v>31.223272347681817</v>
      </c>
      <c r="E3938" s="73" t="s">
        <v>2518</v>
      </c>
      <c r="F3938" s="79" t="str">
        <f>INDEX('Crosswalk Particulates'!$B:$B,MATCH('2017 EPA Data'!A3938,'Crosswalk Particulates'!$A:$A,0))</f>
        <v>Commercial Buildings Sector</v>
      </c>
      <c r="G3938" s="84">
        <f>INDEX('Crosswalk Particulates'!$E:$E,MATCH('2017 EPA Data'!$B3938,'Crosswalk Particulates'!$D:$D,0))</f>
        <v>0</v>
      </c>
      <c r="H3938" s="96">
        <f t="shared" si="61"/>
        <v>0</v>
      </c>
    </row>
    <row r="3939" spans="1:8" hidden="1">
      <c r="A3939" s="73" t="s">
        <v>2632</v>
      </c>
      <c r="B3939" s="73" t="s">
        <v>2625</v>
      </c>
      <c r="C3939" s="73" t="s">
        <v>2517</v>
      </c>
      <c r="D3939" s="86">
        <v>31.081501898673064</v>
      </c>
      <c r="E3939" s="73" t="s">
        <v>2518</v>
      </c>
      <c r="F3939" s="79" t="str">
        <f>INDEX('Crosswalk Particulates'!$B:$B,MATCH('2017 EPA Data'!A3939,'Crosswalk Particulates'!$A:$A,0))</f>
        <v>industry-fuel-other</v>
      </c>
      <c r="G3939" s="84">
        <f>INDEX('Crosswalk Particulates'!$E:$E,MATCH('2017 EPA Data'!$B3939,'Crosswalk Particulates'!$D:$D,0))</f>
        <v>0</v>
      </c>
      <c r="H3939" s="96">
        <f t="shared" si="61"/>
        <v>0</v>
      </c>
    </row>
    <row r="3940" spans="1:8" hidden="1">
      <c r="A3940" s="73" t="s">
        <v>2664</v>
      </c>
      <c r="B3940" s="73" t="s">
        <v>2628</v>
      </c>
      <c r="C3940" s="73" t="s">
        <v>2517</v>
      </c>
      <c r="D3940" s="86">
        <v>30.860009526121257</v>
      </c>
      <c r="E3940" s="73" t="s">
        <v>2518</v>
      </c>
      <c r="F3940" s="79" t="str">
        <f>INDEX('Crosswalk Particulates'!$B:$B,MATCH('2017 EPA Data'!A3940,'Crosswalk Particulates'!$A:$A,0))</f>
        <v>Commercial Buildings Sector</v>
      </c>
      <c r="G3940" s="84">
        <f>INDEX('Crosswalk Particulates'!$E:$E,MATCH('2017 EPA Data'!$B3940,'Crosswalk Particulates'!$D:$D,0))</f>
        <v>0</v>
      </c>
      <c r="H3940" s="96">
        <f t="shared" si="61"/>
        <v>0</v>
      </c>
    </row>
    <row r="3941" spans="1:8" hidden="1">
      <c r="A3941" s="73" t="s">
        <v>2619</v>
      </c>
      <c r="B3941" s="73" t="s">
        <v>2746</v>
      </c>
      <c r="C3941" s="73" t="s">
        <v>2517</v>
      </c>
      <c r="D3941" s="86">
        <v>30.808</v>
      </c>
      <c r="E3941" s="73" t="s">
        <v>2518</v>
      </c>
      <c r="F3941" s="79" t="str">
        <f>INDEX('Crosswalk Particulates'!$B:$B,MATCH('2017 EPA Data'!A3941,'Crosswalk Particulates'!$A:$A,0))</f>
        <v>process-iron and steel-industry</v>
      </c>
      <c r="G3941" s="84">
        <f>INDEX('Crosswalk Particulates'!$E:$E,MATCH('2017 EPA Data'!$B3941,'Crosswalk Particulates'!$D:$D,0))</f>
        <v>0</v>
      </c>
      <c r="H3941" s="96">
        <f t="shared" si="61"/>
        <v>0</v>
      </c>
    </row>
    <row r="3942" spans="1:8" hidden="1">
      <c r="A3942" s="73" t="s">
        <v>2565</v>
      </c>
      <c r="B3942" s="73" t="s">
        <v>2628</v>
      </c>
      <c r="C3942" s="73" t="s">
        <v>2517</v>
      </c>
      <c r="D3942" s="86">
        <v>30.710340707654002</v>
      </c>
      <c r="E3942" s="73" t="s">
        <v>2518</v>
      </c>
      <c r="F3942" s="79" t="str">
        <f>INDEX('Crosswalk Particulates'!$B:$B,MATCH('2017 EPA Data'!A3942,'Crosswalk Particulates'!$A:$A,0))</f>
        <v>Electricity Sector</v>
      </c>
      <c r="G3942" s="84">
        <f>INDEX('Crosswalk Particulates'!$E:$E,MATCH('2017 EPA Data'!$B3942,'Crosswalk Particulates'!$D:$D,0))</f>
        <v>0</v>
      </c>
      <c r="H3942" s="96">
        <f t="shared" si="61"/>
        <v>0</v>
      </c>
    </row>
    <row r="3943" spans="1:8" hidden="1">
      <c r="A3943" s="73" t="s">
        <v>2586</v>
      </c>
      <c r="B3943" s="73" t="s">
        <v>2625</v>
      </c>
      <c r="C3943" s="73" t="s">
        <v>2517</v>
      </c>
      <c r="D3943" s="86">
        <v>30.514045166341802</v>
      </c>
      <c r="E3943" s="73" t="s">
        <v>2518</v>
      </c>
      <c r="F3943" s="79" t="str">
        <f>INDEX('Crosswalk Particulates'!$B:$B,MATCH('2017 EPA Data'!A3943,'Crosswalk Particulates'!$A:$A,0))</f>
        <v>process-other-industry</v>
      </c>
      <c r="G3943" s="84">
        <f>INDEX('Crosswalk Particulates'!$E:$E,MATCH('2017 EPA Data'!$B3943,'Crosswalk Particulates'!$D:$D,0))</f>
        <v>0</v>
      </c>
      <c r="H3943" s="96">
        <f t="shared" si="61"/>
        <v>0</v>
      </c>
    </row>
    <row r="3944" spans="1:8" hidden="1">
      <c r="A3944" s="73" t="s">
        <v>2547</v>
      </c>
      <c r="B3944" s="73" t="s">
        <v>2833</v>
      </c>
      <c r="C3944" s="73" t="s">
        <v>2517</v>
      </c>
      <c r="D3944" s="86">
        <v>30.430800000000001</v>
      </c>
      <c r="E3944" s="73" t="s">
        <v>2518</v>
      </c>
      <c r="F3944" s="79" t="str">
        <f>INDEX('Crosswalk Particulates'!$B:$B,MATCH('2017 EPA Data'!A3944,'Crosswalk Particulates'!$A:$A,0))</f>
        <v>process-other-industry</v>
      </c>
      <c r="G3944" s="84">
        <f>INDEX('Crosswalk Particulates'!$E:$E,MATCH('2017 EPA Data'!$B3944,'Crosswalk Particulates'!$D:$D,0))</f>
        <v>0</v>
      </c>
      <c r="H3944" s="96">
        <f t="shared" si="61"/>
        <v>0</v>
      </c>
    </row>
    <row r="3945" spans="1:8" hidden="1">
      <c r="A3945" s="73" t="s">
        <v>2632</v>
      </c>
      <c r="B3945" s="73" t="s">
        <v>2791</v>
      </c>
      <c r="C3945" s="73" t="s">
        <v>2517</v>
      </c>
      <c r="D3945" s="86">
        <v>30.299578</v>
      </c>
      <c r="E3945" s="73" t="s">
        <v>2518</v>
      </c>
      <c r="F3945" s="79" t="str">
        <f>INDEX('Crosswalk Particulates'!$B:$B,MATCH('2017 EPA Data'!A3945,'Crosswalk Particulates'!$A:$A,0))</f>
        <v>industry-fuel-other</v>
      </c>
      <c r="G3945" s="84">
        <f>INDEX('Crosswalk Particulates'!$E:$E,MATCH('2017 EPA Data'!$B3945,'Crosswalk Particulates'!$D:$D,0))</f>
        <v>0</v>
      </c>
      <c r="H3945" s="96">
        <f t="shared" si="61"/>
        <v>0</v>
      </c>
    </row>
    <row r="3946" spans="1:8" hidden="1">
      <c r="A3946" s="73" t="s">
        <v>2607</v>
      </c>
      <c r="B3946" s="73" t="s">
        <v>2703</v>
      </c>
      <c r="C3946" s="73" t="s">
        <v>2517</v>
      </c>
      <c r="D3946" s="86">
        <v>30.17</v>
      </c>
      <c r="E3946" s="73" t="s">
        <v>2518</v>
      </c>
      <c r="F3946" s="79" t="str">
        <f>INDEX('Crosswalk Particulates'!$B:$B,MATCH('2017 EPA Data'!A3946,'Crosswalk Particulates'!$A:$A,0))</f>
        <v>process-cement-industry</v>
      </c>
      <c r="G3946" s="84">
        <f>INDEX('Crosswalk Particulates'!$E:$E,MATCH('2017 EPA Data'!$B3946,'Crosswalk Particulates'!$D:$D,0))</f>
        <v>0</v>
      </c>
      <c r="H3946" s="96">
        <f t="shared" si="61"/>
        <v>0</v>
      </c>
    </row>
    <row r="3947" spans="1:8" hidden="1">
      <c r="A3947" s="73" t="s">
        <v>2596</v>
      </c>
      <c r="B3947" s="73" t="s">
        <v>2691</v>
      </c>
      <c r="C3947" s="73" t="s">
        <v>2517</v>
      </c>
      <c r="D3947" s="86">
        <v>30</v>
      </c>
      <c r="E3947" s="73" t="s">
        <v>2518</v>
      </c>
      <c r="F3947" s="79" t="str">
        <f>INDEX('Crosswalk Particulates'!$B:$B,MATCH('2017 EPA Data'!A3947,'Crosswalk Particulates'!$A:$A,0))</f>
        <v>industry-fuel-coal</v>
      </c>
      <c r="G3947" s="84">
        <f>INDEX('Crosswalk Particulates'!$E:$E,MATCH('2017 EPA Data'!$B3947,'Crosswalk Particulates'!$D:$D,0))</f>
        <v>0</v>
      </c>
      <c r="H3947" s="96">
        <f t="shared" si="61"/>
        <v>0</v>
      </c>
    </row>
    <row r="3948" spans="1:8" hidden="1">
      <c r="A3948" s="73" t="s">
        <v>2629</v>
      </c>
      <c r="B3948" s="73" t="s">
        <v>2643</v>
      </c>
      <c r="C3948" s="73" t="s">
        <v>2517</v>
      </c>
      <c r="D3948" s="86">
        <v>29.856258542948606</v>
      </c>
      <c r="E3948" s="73" t="s">
        <v>2518</v>
      </c>
      <c r="F3948" s="79" t="str">
        <f>INDEX('Crosswalk Particulates'!$B:$B,MATCH('2017 EPA Data'!A3948,'Crosswalk Particulates'!$A:$A,0))</f>
        <v>industry-fuel-oil</v>
      </c>
      <c r="G3948" s="84">
        <f>INDEX('Crosswalk Particulates'!$E:$E,MATCH('2017 EPA Data'!$B3948,'Crosswalk Particulates'!$D:$D,0))</f>
        <v>0</v>
      </c>
      <c r="H3948" s="96">
        <f t="shared" si="61"/>
        <v>0</v>
      </c>
    </row>
    <row r="3949" spans="1:8" hidden="1">
      <c r="A3949" s="73" t="s">
        <v>2664</v>
      </c>
      <c r="B3949" s="73" t="s">
        <v>2706</v>
      </c>
      <c r="C3949" s="73" t="s">
        <v>2517</v>
      </c>
      <c r="D3949" s="86">
        <v>29.837093189400001</v>
      </c>
      <c r="E3949" s="73" t="s">
        <v>2518</v>
      </c>
      <c r="F3949" s="79" t="str">
        <f>INDEX('Crosswalk Particulates'!$B:$B,MATCH('2017 EPA Data'!A3949,'Crosswalk Particulates'!$A:$A,0))</f>
        <v>Commercial Buildings Sector</v>
      </c>
      <c r="G3949" s="84">
        <f>INDEX('Crosswalk Particulates'!$E:$E,MATCH('2017 EPA Data'!$B3949,'Crosswalk Particulates'!$D:$D,0))</f>
        <v>0</v>
      </c>
      <c r="H3949" s="96">
        <f t="shared" si="61"/>
        <v>0</v>
      </c>
    </row>
    <row r="3950" spans="1:8" hidden="1">
      <c r="A3950" s="73" t="s">
        <v>2629</v>
      </c>
      <c r="B3950" s="73" t="s">
        <v>2775</v>
      </c>
      <c r="C3950" s="73" t="s">
        <v>2517</v>
      </c>
      <c r="D3950" s="86">
        <v>29.710592258352754</v>
      </c>
      <c r="E3950" s="73" t="s">
        <v>2518</v>
      </c>
      <c r="F3950" s="79" t="str">
        <f>INDEX('Crosswalk Particulates'!$B:$B,MATCH('2017 EPA Data'!A3950,'Crosswalk Particulates'!$A:$A,0))</f>
        <v>industry-fuel-oil</v>
      </c>
      <c r="G3950" s="84">
        <f>INDEX('Crosswalk Particulates'!$E:$E,MATCH('2017 EPA Data'!$B3950,'Crosswalk Particulates'!$D:$D,0))</f>
        <v>0</v>
      </c>
      <c r="H3950" s="96">
        <f t="shared" si="61"/>
        <v>0</v>
      </c>
    </row>
    <row r="3951" spans="1:8" hidden="1">
      <c r="A3951" s="73" t="s">
        <v>2669</v>
      </c>
      <c r="B3951" s="73" t="s">
        <v>2568</v>
      </c>
      <c r="C3951" s="73" t="s">
        <v>2517</v>
      </c>
      <c r="D3951" s="86">
        <v>29.5388232</v>
      </c>
      <c r="E3951" s="73" t="s">
        <v>2518</v>
      </c>
      <c r="F3951" s="79" t="str">
        <f>INDEX('Crosswalk Particulates'!$B:$B,MATCH('2017 EPA Data'!A3951,'Crosswalk Particulates'!$A:$A,0))</f>
        <v>Commercial Buildings Sector</v>
      </c>
      <c r="G3951" s="84">
        <f>INDEX('Crosswalk Particulates'!$E:$E,MATCH('2017 EPA Data'!$B3951,'Crosswalk Particulates'!$D:$D,0))</f>
        <v>0</v>
      </c>
      <c r="H3951" s="96">
        <f t="shared" si="61"/>
        <v>0</v>
      </c>
    </row>
    <row r="3952" spans="1:8" hidden="1">
      <c r="A3952" s="73" t="s">
        <v>2581</v>
      </c>
      <c r="B3952" s="73" t="s">
        <v>2672</v>
      </c>
      <c r="C3952" s="73" t="s">
        <v>2517</v>
      </c>
      <c r="D3952" s="86">
        <v>29.393403648576921</v>
      </c>
      <c r="E3952" s="73" t="s">
        <v>2518</v>
      </c>
      <c r="F3952" s="79" t="str">
        <f>INDEX('Crosswalk Particulates'!$B:$B,MATCH('2017 EPA Data'!A3952,'Crosswalk Particulates'!$A:$A,0))</f>
        <v>Electricity Sector</v>
      </c>
      <c r="G3952" s="84">
        <f>INDEX('Crosswalk Particulates'!$E:$E,MATCH('2017 EPA Data'!$B3952,'Crosswalk Particulates'!$D:$D,0))</f>
        <v>0</v>
      </c>
      <c r="H3952" s="96">
        <f t="shared" si="61"/>
        <v>0</v>
      </c>
    </row>
    <row r="3953" spans="1:8" hidden="1">
      <c r="A3953" s="73" t="s">
        <v>2592</v>
      </c>
      <c r="B3953" s="73" t="s">
        <v>2725</v>
      </c>
      <c r="C3953" s="73" t="s">
        <v>2517</v>
      </c>
      <c r="D3953" s="86">
        <v>29.37</v>
      </c>
      <c r="E3953" s="73" t="s">
        <v>2518</v>
      </c>
      <c r="F3953" s="79" t="str">
        <f>INDEX('Crosswalk Particulates'!$B:$B,MATCH('2017 EPA Data'!A3953,'Crosswalk Particulates'!$A:$A,0))</f>
        <v>process-ngps-industry</v>
      </c>
      <c r="G3953" s="84">
        <f>INDEX('Crosswalk Particulates'!$E:$E,MATCH('2017 EPA Data'!$B3953,'Crosswalk Particulates'!$D:$D,0))</f>
        <v>0</v>
      </c>
      <c r="H3953" s="96">
        <f t="shared" si="61"/>
        <v>0</v>
      </c>
    </row>
    <row r="3954" spans="1:8" hidden="1">
      <c r="A3954" s="73" t="s">
        <v>2546</v>
      </c>
      <c r="B3954" s="73" t="s">
        <v>2560</v>
      </c>
      <c r="C3954" s="73" t="s">
        <v>2557</v>
      </c>
      <c r="D3954" s="86">
        <v>29.306650999999999</v>
      </c>
      <c r="E3954" s="73" t="s">
        <v>2522</v>
      </c>
      <c r="F3954" s="79" t="str">
        <f>INDEX('Crosswalk Particulates'!$B:$B,MATCH('2017 EPA Data'!A3954,'Crosswalk Particulates'!$A:$A,0))</f>
        <v>process-other-industry</v>
      </c>
      <c r="G3954" s="84" t="str">
        <f>INDEX('Crosswalk Particulates'!$E:$E,MATCH('2017 EPA Data'!$B3954,'Crosswalk Particulates'!$D:$D,0))</f>
        <v>CO</v>
      </c>
      <c r="H3954" s="96">
        <f t="shared" si="61"/>
        <v>26586578.185809799</v>
      </c>
    </row>
    <row r="3955" spans="1:8" hidden="1">
      <c r="A3955" s="73" t="s">
        <v>2581</v>
      </c>
      <c r="B3955" s="73" t="s">
        <v>2573</v>
      </c>
      <c r="C3955" s="73" t="s">
        <v>2517</v>
      </c>
      <c r="D3955" s="86">
        <v>29.050365504632481</v>
      </c>
      <c r="E3955" s="73" t="s">
        <v>2518</v>
      </c>
      <c r="F3955" s="79" t="str">
        <f>INDEX('Crosswalk Particulates'!$B:$B,MATCH('2017 EPA Data'!A3955,'Crosswalk Particulates'!$A:$A,0))</f>
        <v>Electricity Sector</v>
      </c>
      <c r="G3955" s="84">
        <f>INDEX('Crosswalk Particulates'!$E:$E,MATCH('2017 EPA Data'!$B3955,'Crosswalk Particulates'!$D:$D,0))</f>
        <v>0</v>
      </c>
      <c r="H3955" s="96">
        <f t="shared" si="61"/>
        <v>0</v>
      </c>
    </row>
    <row r="3956" spans="1:8" hidden="1">
      <c r="A3956" s="73" t="s">
        <v>2559</v>
      </c>
      <c r="B3956" s="73" t="s">
        <v>2742</v>
      </c>
      <c r="C3956" s="73" t="s">
        <v>2517</v>
      </c>
      <c r="D3956" s="86">
        <v>28.76</v>
      </c>
      <c r="E3956" s="73" t="s">
        <v>2518</v>
      </c>
      <c r="F3956" s="79" t="str">
        <f>INDEX('Crosswalk Particulates'!$B:$B,MATCH('2017 EPA Data'!A3956,'Crosswalk Particulates'!$A:$A,0))</f>
        <v>process-waste-industry</v>
      </c>
      <c r="G3956" s="84">
        <f>INDEX('Crosswalk Particulates'!$E:$E,MATCH('2017 EPA Data'!$B3956,'Crosswalk Particulates'!$D:$D,0))</f>
        <v>0</v>
      </c>
      <c r="H3956" s="96">
        <f t="shared" si="61"/>
        <v>0</v>
      </c>
    </row>
    <row r="3957" spans="1:8" hidden="1">
      <c r="A3957" s="73" t="s">
        <v>2572</v>
      </c>
      <c r="B3957" s="73" t="s">
        <v>2544</v>
      </c>
      <c r="C3957" s="73" t="s">
        <v>2517</v>
      </c>
      <c r="D3957" s="86">
        <v>28.693842944</v>
      </c>
      <c r="E3957" s="73" t="s">
        <v>2518</v>
      </c>
      <c r="F3957" s="79" t="str">
        <f>INDEX('Crosswalk Particulates'!$B:$B,MATCH('2017 EPA Data'!A3957,'Crosswalk Particulates'!$A:$A,0))</f>
        <v>process-other-industry</v>
      </c>
      <c r="G3957" s="84">
        <f>INDEX('Crosswalk Particulates'!$E:$E,MATCH('2017 EPA Data'!$B3957,'Crosswalk Particulates'!$D:$D,0))</f>
        <v>0</v>
      </c>
      <c r="H3957" s="96">
        <f t="shared" si="61"/>
        <v>0</v>
      </c>
    </row>
    <row r="3958" spans="1:8" hidden="1">
      <c r="A3958" s="73" t="s">
        <v>2555</v>
      </c>
      <c r="B3958" s="73" t="s">
        <v>2720</v>
      </c>
      <c r="C3958" s="73" t="s">
        <v>2517</v>
      </c>
      <c r="D3958" s="86">
        <v>28.63</v>
      </c>
      <c r="E3958" s="73" t="s">
        <v>2518</v>
      </c>
      <c r="F3958" s="79" t="str">
        <f>INDEX('Crosswalk Particulates'!$B:$B,MATCH('2017 EPA Data'!A3958,'Crosswalk Particulates'!$A:$A,0))</f>
        <v>process-other-industry</v>
      </c>
      <c r="G3958" s="84">
        <f>INDEX('Crosswalk Particulates'!$E:$E,MATCH('2017 EPA Data'!$B3958,'Crosswalk Particulates'!$D:$D,0))</f>
        <v>0</v>
      </c>
      <c r="H3958" s="96">
        <f t="shared" si="61"/>
        <v>0</v>
      </c>
    </row>
    <row r="3959" spans="1:8" hidden="1">
      <c r="A3959" s="73" t="s">
        <v>2559</v>
      </c>
      <c r="B3959" s="73" t="s">
        <v>2766</v>
      </c>
      <c r="C3959" s="73" t="s">
        <v>2517</v>
      </c>
      <c r="D3959" s="86">
        <v>28.440012324000001</v>
      </c>
      <c r="E3959" s="73" t="s">
        <v>2518</v>
      </c>
      <c r="F3959" s="79" t="str">
        <f>INDEX('Crosswalk Particulates'!$B:$B,MATCH('2017 EPA Data'!A3959,'Crosswalk Particulates'!$A:$A,0))</f>
        <v>process-waste-industry</v>
      </c>
      <c r="G3959" s="84">
        <f>INDEX('Crosswalk Particulates'!$E:$E,MATCH('2017 EPA Data'!$B3959,'Crosswalk Particulates'!$D:$D,0))</f>
        <v>0</v>
      </c>
      <c r="H3959" s="96">
        <f t="shared" si="61"/>
        <v>0</v>
      </c>
    </row>
    <row r="3960" spans="1:8" hidden="1">
      <c r="A3960" s="73" t="s">
        <v>2632</v>
      </c>
      <c r="B3960" s="73" t="s">
        <v>2678</v>
      </c>
      <c r="C3960" s="73" t="s">
        <v>2517</v>
      </c>
      <c r="D3960" s="86">
        <v>28.38335</v>
      </c>
      <c r="E3960" s="73" t="s">
        <v>2518</v>
      </c>
      <c r="F3960" s="79" t="str">
        <f>INDEX('Crosswalk Particulates'!$B:$B,MATCH('2017 EPA Data'!A3960,'Crosswalk Particulates'!$A:$A,0))</f>
        <v>industry-fuel-other</v>
      </c>
      <c r="G3960" s="84">
        <f>INDEX('Crosswalk Particulates'!$E:$E,MATCH('2017 EPA Data'!$B3960,'Crosswalk Particulates'!$D:$D,0))</f>
        <v>0</v>
      </c>
      <c r="H3960" s="96">
        <f t="shared" si="61"/>
        <v>0</v>
      </c>
    </row>
    <row r="3961" spans="1:8" hidden="1">
      <c r="A3961" s="73" t="s">
        <v>2553</v>
      </c>
      <c r="B3961" s="73" t="s">
        <v>2560</v>
      </c>
      <c r="C3961" s="73" t="s">
        <v>2557</v>
      </c>
      <c r="D3961" s="86">
        <v>28.2187135</v>
      </c>
      <c r="E3961" s="73" t="s">
        <v>2522</v>
      </c>
      <c r="F3961" s="79" t="str">
        <f>INDEX('Crosswalk Particulates'!$B:$B,MATCH('2017 EPA Data'!A3961,'Crosswalk Particulates'!$A:$A,0))</f>
        <v>process-other-industry</v>
      </c>
      <c r="G3961" s="84" t="str">
        <f>INDEX('Crosswalk Particulates'!$E:$E,MATCH('2017 EPA Data'!$B3961,'Crosswalk Particulates'!$D:$D,0))</f>
        <v>CO</v>
      </c>
      <c r="H3961" s="96">
        <f t="shared" si="61"/>
        <v>25599616.71399153</v>
      </c>
    </row>
    <row r="3962" spans="1:8" hidden="1">
      <c r="A3962" s="73" t="s">
        <v>2582</v>
      </c>
      <c r="B3962" s="73" t="s">
        <v>2703</v>
      </c>
      <c r="C3962" s="73" t="s">
        <v>2517</v>
      </c>
      <c r="D3962" s="86">
        <v>28.0366</v>
      </c>
      <c r="E3962" s="73" t="s">
        <v>2518</v>
      </c>
      <c r="F3962" s="79" t="str">
        <f>INDEX('Crosswalk Particulates'!$B:$B,MATCH('2017 EPA Data'!A3962,'Crosswalk Particulates'!$A:$A,0))</f>
        <v>Commercial Buildings Sector</v>
      </c>
      <c r="G3962" s="84">
        <f>INDEX('Crosswalk Particulates'!$E:$E,MATCH('2017 EPA Data'!$B3962,'Crosswalk Particulates'!$D:$D,0))</f>
        <v>0</v>
      </c>
      <c r="H3962" s="96">
        <f t="shared" si="61"/>
        <v>0</v>
      </c>
    </row>
    <row r="3963" spans="1:8" hidden="1">
      <c r="A3963" s="73" t="s">
        <v>2632</v>
      </c>
      <c r="B3963" s="73" t="s">
        <v>2779</v>
      </c>
      <c r="C3963" s="73" t="s">
        <v>2517</v>
      </c>
      <c r="D3963" s="86">
        <v>28.023</v>
      </c>
      <c r="E3963" s="73" t="s">
        <v>2518</v>
      </c>
      <c r="F3963" s="79" t="str">
        <f>INDEX('Crosswalk Particulates'!$B:$B,MATCH('2017 EPA Data'!A3963,'Crosswalk Particulates'!$A:$A,0))</f>
        <v>industry-fuel-other</v>
      </c>
      <c r="G3963" s="84">
        <f>INDEX('Crosswalk Particulates'!$E:$E,MATCH('2017 EPA Data'!$B3963,'Crosswalk Particulates'!$D:$D,0))</f>
        <v>0</v>
      </c>
      <c r="H3963" s="96">
        <f t="shared" si="61"/>
        <v>0</v>
      </c>
    </row>
    <row r="3964" spans="1:8" hidden="1">
      <c r="A3964" s="73" t="s">
        <v>2664</v>
      </c>
      <c r="B3964" s="73" t="s">
        <v>2700</v>
      </c>
      <c r="C3964" s="73" t="s">
        <v>2517</v>
      </c>
      <c r="D3964" s="86">
        <v>27.95</v>
      </c>
      <c r="E3964" s="73" t="s">
        <v>2518</v>
      </c>
      <c r="F3964" s="79" t="str">
        <f>INDEX('Crosswalk Particulates'!$B:$B,MATCH('2017 EPA Data'!A3964,'Crosswalk Particulates'!$A:$A,0))</f>
        <v>Commercial Buildings Sector</v>
      </c>
      <c r="G3964" s="84">
        <f>INDEX('Crosswalk Particulates'!$E:$E,MATCH('2017 EPA Data'!$B3964,'Crosswalk Particulates'!$D:$D,0))</f>
        <v>0</v>
      </c>
      <c r="H3964" s="96">
        <f t="shared" si="61"/>
        <v>0</v>
      </c>
    </row>
    <row r="3965" spans="1:8" hidden="1">
      <c r="A3965" s="73" t="s">
        <v>2530</v>
      </c>
      <c r="B3965" s="73" t="s">
        <v>2834</v>
      </c>
      <c r="C3965" s="73" t="s">
        <v>2517</v>
      </c>
      <c r="D3965" s="86">
        <v>27.855486414578934</v>
      </c>
      <c r="E3965" s="73" t="s">
        <v>2518</v>
      </c>
      <c r="F3965" s="79" t="str">
        <f>INDEX('Crosswalk Particulates'!$B:$B,MATCH('2017 EPA Data'!A3965,'Crosswalk Particulates'!$A:$A,0))</f>
        <v>process-other-industry</v>
      </c>
      <c r="G3965" s="84">
        <f>INDEX('Crosswalk Particulates'!$E:$E,MATCH('2017 EPA Data'!$B3965,'Crosswalk Particulates'!$D:$D,0))</f>
        <v>0</v>
      </c>
      <c r="H3965" s="96">
        <f t="shared" si="61"/>
        <v>0</v>
      </c>
    </row>
    <row r="3966" spans="1:8" hidden="1">
      <c r="A3966" s="73" t="s">
        <v>2578</v>
      </c>
      <c r="B3966" s="73" t="s">
        <v>2808</v>
      </c>
      <c r="C3966" s="73" t="s">
        <v>2517</v>
      </c>
      <c r="D3966" s="86">
        <v>27.833100000000002</v>
      </c>
      <c r="E3966" s="73" t="s">
        <v>2518</v>
      </c>
      <c r="F3966" s="79" t="str">
        <f>INDEX('Crosswalk Particulates'!$B:$B,MATCH('2017 EPA Data'!A3966,'Crosswalk Particulates'!$A:$A,0))</f>
        <v>process-chemicals-industry</v>
      </c>
      <c r="G3966" s="84">
        <f>INDEX('Crosswalk Particulates'!$E:$E,MATCH('2017 EPA Data'!$B3966,'Crosswalk Particulates'!$D:$D,0))</f>
        <v>0</v>
      </c>
      <c r="H3966" s="96">
        <f t="shared" si="61"/>
        <v>0</v>
      </c>
    </row>
    <row r="3967" spans="1:8" hidden="1">
      <c r="A3967" s="73" t="s">
        <v>2655</v>
      </c>
      <c r="B3967" s="73" t="s">
        <v>2650</v>
      </c>
      <c r="C3967" s="73" t="s">
        <v>2517</v>
      </c>
      <c r="D3967" s="86">
        <v>27.71659476</v>
      </c>
      <c r="E3967" s="73" t="s">
        <v>2518</v>
      </c>
      <c r="F3967" s="79" t="str">
        <f>INDEX('Crosswalk Particulates'!$B:$B,MATCH('2017 EPA Data'!A3967,'Crosswalk Particulates'!$A:$A,0))</f>
        <v>Commercial Buildings Sector</v>
      </c>
      <c r="G3967" s="84">
        <f>INDEX('Crosswalk Particulates'!$E:$E,MATCH('2017 EPA Data'!$B3967,'Crosswalk Particulates'!$D:$D,0))</f>
        <v>0</v>
      </c>
      <c r="H3967" s="96">
        <f t="shared" si="61"/>
        <v>0</v>
      </c>
    </row>
    <row r="3968" spans="1:8" hidden="1">
      <c r="A3968" s="73" t="s">
        <v>2632</v>
      </c>
      <c r="B3968" s="73" t="s">
        <v>2707</v>
      </c>
      <c r="C3968" s="73" t="s">
        <v>2517</v>
      </c>
      <c r="D3968" s="86">
        <v>27.670002570000001</v>
      </c>
      <c r="E3968" s="73" t="s">
        <v>2518</v>
      </c>
      <c r="F3968" s="79" t="str">
        <f>INDEX('Crosswalk Particulates'!$B:$B,MATCH('2017 EPA Data'!A3968,'Crosswalk Particulates'!$A:$A,0))</f>
        <v>industry-fuel-other</v>
      </c>
      <c r="G3968" s="84">
        <f>INDEX('Crosswalk Particulates'!$E:$E,MATCH('2017 EPA Data'!$B3968,'Crosswalk Particulates'!$D:$D,0))</f>
        <v>0</v>
      </c>
      <c r="H3968" s="96">
        <f t="shared" si="61"/>
        <v>0</v>
      </c>
    </row>
    <row r="3969" spans="1:8" hidden="1">
      <c r="A3969" s="73" t="s">
        <v>2584</v>
      </c>
      <c r="B3969" s="73" t="s">
        <v>2540</v>
      </c>
      <c r="C3969" s="73" t="s">
        <v>2517</v>
      </c>
      <c r="D3969" s="86">
        <v>27.531300000000002</v>
      </c>
      <c r="E3969" s="73" t="s">
        <v>2518</v>
      </c>
      <c r="F3969" s="79" t="str">
        <f>INDEX('Crosswalk Particulates'!$B:$B,MATCH('2017 EPA Data'!A3969,'Crosswalk Particulates'!$A:$A,0))</f>
        <v>Electricity Sector</v>
      </c>
      <c r="G3969" s="84">
        <f>INDEX('Crosswalk Particulates'!$E:$E,MATCH('2017 EPA Data'!$B3969,'Crosswalk Particulates'!$D:$D,0))</f>
        <v>0</v>
      </c>
      <c r="H3969" s="96">
        <f t="shared" si="61"/>
        <v>0</v>
      </c>
    </row>
    <row r="3970" spans="1:8" hidden="1">
      <c r="A3970" s="73" t="s">
        <v>2669</v>
      </c>
      <c r="B3970" s="73" t="s">
        <v>2694</v>
      </c>
      <c r="C3970" s="73" t="s">
        <v>2517</v>
      </c>
      <c r="D3970" s="86">
        <v>27.3980917618711</v>
      </c>
      <c r="E3970" s="73" t="s">
        <v>2518</v>
      </c>
      <c r="F3970" s="79" t="str">
        <f>INDEX('Crosswalk Particulates'!$B:$B,MATCH('2017 EPA Data'!A3970,'Crosswalk Particulates'!$A:$A,0))</f>
        <v>Commercial Buildings Sector</v>
      </c>
      <c r="G3970" s="84">
        <f>INDEX('Crosswalk Particulates'!$E:$E,MATCH('2017 EPA Data'!$B3970,'Crosswalk Particulates'!$D:$D,0))</f>
        <v>0</v>
      </c>
      <c r="H3970" s="96">
        <f t="shared" si="61"/>
        <v>0</v>
      </c>
    </row>
    <row r="3971" spans="1:8" hidden="1">
      <c r="A3971" s="73" t="s">
        <v>2600</v>
      </c>
      <c r="B3971" s="73" t="s">
        <v>2774</v>
      </c>
      <c r="C3971" s="73" t="s">
        <v>2517</v>
      </c>
      <c r="D3971" s="86">
        <v>27.362928001741999</v>
      </c>
      <c r="E3971" s="73" t="s">
        <v>2518</v>
      </c>
      <c r="F3971" s="79" t="str">
        <f>INDEX('Crosswalk Particulates'!$B:$B,MATCH('2017 EPA Data'!A3971,'Crosswalk Particulates'!$A:$A,0))</f>
        <v>industry-fuel-biomass</v>
      </c>
      <c r="G3971" s="84">
        <f>INDEX('Crosswalk Particulates'!$E:$E,MATCH('2017 EPA Data'!$B3971,'Crosswalk Particulates'!$D:$D,0))</f>
        <v>0</v>
      </c>
      <c r="H3971" s="96">
        <f t="shared" si="61"/>
        <v>0</v>
      </c>
    </row>
    <row r="3972" spans="1:8" hidden="1">
      <c r="A3972" s="73" t="s">
        <v>2547</v>
      </c>
      <c r="B3972" s="73" t="s">
        <v>2730</v>
      </c>
      <c r="C3972" s="73" t="s">
        <v>2517</v>
      </c>
      <c r="D3972" s="86">
        <v>27.3461304</v>
      </c>
      <c r="E3972" s="73" t="s">
        <v>2518</v>
      </c>
      <c r="F3972" s="79" t="str">
        <f>INDEX('Crosswalk Particulates'!$B:$B,MATCH('2017 EPA Data'!A3972,'Crosswalk Particulates'!$A:$A,0))</f>
        <v>process-other-industry</v>
      </c>
      <c r="G3972" s="84">
        <f>INDEX('Crosswalk Particulates'!$E:$E,MATCH('2017 EPA Data'!$B3972,'Crosswalk Particulates'!$D:$D,0))</f>
        <v>0</v>
      </c>
      <c r="H3972" s="96">
        <f t="shared" ref="H3972:H4035" si="62">IF(E3972="TON",D3972/metricton_to_shortton,0)*10^6</f>
        <v>0</v>
      </c>
    </row>
    <row r="3973" spans="1:8" hidden="1">
      <c r="A3973" s="73" t="s">
        <v>2542</v>
      </c>
      <c r="B3973" s="73" t="s">
        <v>2690</v>
      </c>
      <c r="C3973" s="73" t="s">
        <v>2517</v>
      </c>
      <c r="D3973" s="86">
        <v>27.345454660000001</v>
      </c>
      <c r="E3973" s="73" t="s">
        <v>2518</v>
      </c>
      <c r="F3973" s="79" t="str">
        <f>INDEX('Crosswalk Particulates'!$B:$B,MATCH('2017 EPA Data'!A3973,'Crosswalk Particulates'!$A:$A,0))</f>
        <v>process-ngps-industry</v>
      </c>
      <c r="G3973" s="84">
        <f>INDEX('Crosswalk Particulates'!$E:$E,MATCH('2017 EPA Data'!$B3973,'Crosswalk Particulates'!$D:$D,0))</f>
        <v>0</v>
      </c>
      <c r="H3973" s="96">
        <f t="shared" si="62"/>
        <v>0</v>
      </c>
    </row>
    <row r="3974" spans="1:8" hidden="1">
      <c r="A3974" s="73" t="s">
        <v>2655</v>
      </c>
      <c r="B3974" s="73" t="s">
        <v>2613</v>
      </c>
      <c r="C3974" s="73" t="s">
        <v>2517</v>
      </c>
      <c r="D3974" s="86">
        <v>27.265452136607827</v>
      </c>
      <c r="E3974" s="73" t="s">
        <v>2518</v>
      </c>
      <c r="F3974" s="79" t="str">
        <f>INDEX('Crosswalk Particulates'!$B:$B,MATCH('2017 EPA Data'!A3974,'Crosswalk Particulates'!$A:$A,0))</f>
        <v>Commercial Buildings Sector</v>
      </c>
      <c r="G3974" s="84">
        <f>INDEX('Crosswalk Particulates'!$E:$E,MATCH('2017 EPA Data'!$B3974,'Crosswalk Particulates'!$D:$D,0))</f>
        <v>0</v>
      </c>
      <c r="H3974" s="96">
        <f t="shared" si="62"/>
        <v>0</v>
      </c>
    </row>
    <row r="3975" spans="1:8" hidden="1">
      <c r="A3975" s="73" t="s">
        <v>2595</v>
      </c>
      <c r="B3975" s="73" t="s">
        <v>2760</v>
      </c>
      <c r="C3975" s="73" t="s">
        <v>2517</v>
      </c>
      <c r="D3975" s="86">
        <v>27.2</v>
      </c>
      <c r="E3975" s="73" t="s">
        <v>2518</v>
      </c>
      <c r="F3975" s="79" t="str">
        <f>INDEX('Crosswalk Particulates'!$B:$B,MATCH('2017 EPA Data'!A3975,'Crosswalk Particulates'!$A:$A,0))</f>
        <v>process-other-industry</v>
      </c>
      <c r="G3975" s="84">
        <f>INDEX('Crosswalk Particulates'!$E:$E,MATCH('2017 EPA Data'!$B3975,'Crosswalk Particulates'!$D:$D,0))</f>
        <v>0</v>
      </c>
      <c r="H3975" s="96">
        <f t="shared" si="62"/>
        <v>0</v>
      </c>
    </row>
    <row r="3976" spans="1:8" hidden="1">
      <c r="A3976" s="73" t="s">
        <v>2600</v>
      </c>
      <c r="B3976" s="73" t="s">
        <v>2673</v>
      </c>
      <c r="C3976" s="73" t="s">
        <v>2517</v>
      </c>
      <c r="D3976" s="86">
        <v>27.17630003695</v>
      </c>
      <c r="E3976" s="73" t="s">
        <v>2518</v>
      </c>
      <c r="F3976" s="79" t="str">
        <f>INDEX('Crosswalk Particulates'!$B:$B,MATCH('2017 EPA Data'!A3976,'Crosswalk Particulates'!$A:$A,0))</f>
        <v>industry-fuel-biomass</v>
      </c>
      <c r="G3976" s="84">
        <f>INDEX('Crosswalk Particulates'!$E:$E,MATCH('2017 EPA Data'!$B3976,'Crosswalk Particulates'!$D:$D,0))</f>
        <v>0</v>
      </c>
      <c r="H3976" s="96">
        <f t="shared" si="62"/>
        <v>0</v>
      </c>
    </row>
    <row r="3977" spans="1:8" hidden="1">
      <c r="A3977" s="73" t="s">
        <v>2603</v>
      </c>
      <c r="B3977" s="73" t="s">
        <v>2761</v>
      </c>
      <c r="C3977" s="73" t="s">
        <v>2517</v>
      </c>
      <c r="D3977" s="86">
        <v>27.147780930790059</v>
      </c>
      <c r="E3977" s="73" t="s">
        <v>2518</v>
      </c>
      <c r="F3977" s="79" t="str">
        <f>INDEX('Crosswalk Particulates'!$B:$B,MATCH('2017 EPA Data'!A3977,'Crosswalk Particulates'!$A:$A,0))</f>
        <v>Transportation Sector</v>
      </c>
      <c r="G3977" s="84">
        <f>INDEX('Crosswalk Particulates'!$E:$E,MATCH('2017 EPA Data'!$B3977,'Crosswalk Particulates'!$D:$D,0))</f>
        <v>0</v>
      </c>
      <c r="H3977" s="96">
        <f t="shared" si="62"/>
        <v>0</v>
      </c>
    </row>
    <row r="3978" spans="1:8" hidden="1">
      <c r="A3978" s="73" t="s">
        <v>2538</v>
      </c>
      <c r="B3978" s="73" t="s">
        <v>2693</v>
      </c>
      <c r="C3978" s="73" t="s">
        <v>2517</v>
      </c>
      <c r="D3978" s="86">
        <v>27</v>
      </c>
      <c r="E3978" s="73" t="s">
        <v>2518</v>
      </c>
      <c r="F3978" s="79" t="str">
        <f>INDEX('Crosswalk Particulates'!$B:$B,MATCH('2017 EPA Data'!A3978,'Crosswalk Particulates'!$A:$A,0))</f>
        <v>process-other-industry</v>
      </c>
      <c r="G3978" s="84">
        <f>INDEX('Crosswalk Particulates'!$E:$E,MATCH('2017 EPA Data'!$B3978,'Crosswalk Particulates'!$D:$D,0))</f>
        <v>0</v>
      </c>
      <c r="H3978" s="96">
        <f t="shared" si="62"/>
        <v>0</v>
      </c>
    </row>
    <row r="3979" spans="1:8" hidden="1">
      <c r="A3979" s="73" t="s">
        <v>2584</v>
      </c>
      <c r="B3979" s="73" t="s">
        <v>2658</v>
      </c>
      <c r="C3979" s="73" t="s">
        <v>2517</v>
      </c>
      <c r="D3979" s="86">
        <v>26.937785999999999</v>
      </c>
      <c r="E3979" s="73" t="s">
        <v>2518</v>
      </c>
      <c r="F3979" s="79" t="str">
        <f>INDEX('Crosswalk Particulates'!$B:$B,MATCH('2017 EPA Data'!A3979,'Crosswalk Particulates'!$A:$A,0))</f>
        <v>Electricity Sector</v>
      </c>
      <c r="G3979" s="84">
        <f>INDEX('Crosswalk Particulates'!$E:$E,MATCH('2017 EPA Data'!$B3979,'Crosswalk Particulates'!$D:$D,0))</f>
        <v>0</v>
      </c>
      <c r="H3979" s="96">
        <f t="shared" si="62"/>
        <v>0</v>
      </c>
    </row>
    <row r="3980" spans="1:8" hidden="1">
      <c r="A3980" s="73" t="s">
        <v>2581</v>
      </c>
      <c r="B3980" s="73" t="s">
        <v>2652</v>
      </c>
      <c r="C3980" s="73" t="s">
        <v>2517</v>
      </c>
      <c r="D3980" s="86">
        <v>26.865879451731661</v>
      </c>
      <c r="E3980" s="73" t="s">
        <v>2518</v>
      </c>
      <c r="F3980" s="79" t="str">
        <f>INDEX('Crosswalk Particulates'!$B:$B,MATCH('2017 EPA Data'!A3980,'Crosswalk Particulates'!$A:$A,0))</f>
        <v>Electricity Sector</v>
      </c>
      <c r="G3980" s="84">
        <f>INDEX('Crosswalk Particulates'!$E:$E,MATCH('2017 EPA Data'!$B3980,'Crosswalk Particulates'!$D:$D,0))</f>
        <v>0</v>
      </c>
      <c r="H3980" s="96">
        <f t="shared" si="62"/>
        <v>0</v>
      </c>
    </row>
    <row r="3981" spans="1:8" hidden="1">
      <c r="A3981" s="73" t="s">
        <v>2602</v>
      </c>
      <c r="B3981" s="73" t="s">
        <v>2562</v>
      </c>
      <c r="C3981" s="73" t="s">
        <v>2517</v>
      </c>
      <c r="D3981" s="86">
        <v>26.754827980000002</v>
      </c>
      <c r="E3981" s="73" t="s">
        <v>2518</v>
      </c>
      <c r="F3981" s="79" t="str">
        <f>INDEX('Crosswalk Particulates'!$B:$B,MATCH('2017 EPA Data'!A3981,'Crosswalk Particulates'!$A:$A,0))</f>
        <v>process-other-industry</v>
      </c>
      <c r="G3981" s="84">
        <f>INDEX('Crosswalk Particulates'!$E:$E,MATCH('2017 EPA Data'!$B3981,'Crosswalk Particulates'!$D:$D,0))</f>
        <v>0</v>
      </c>
      <c r="H3981" s="96">
        <f t="shared" si="62"/>
        <v>0</v>
      </c>
    </row>
    <row r="3982" spans="1:8" hidden="1">
      <c r="A3982" s="73" t="s">
        <v>2545</v>
      </c>
      <c r="B3982" s="73" t="s">
        <v>2653</v>
      </c>
      <c r="C3982" s="73" t="s">
        <v>2517</v>
      </c>
      <c r="D3982" s="86">
        <v>26.538989991042197</v>
      </c>
      <c r="E3982" s="73" t="s">
        <v>2518</v>
      </c>
      <c r="F3982" s="79" t="str">
        <f>INDEX('Crosswalk Particulates'!$B:$B,MATCH('2017 EPA Data'!A3982,'Crosswalk Particulates'!$A:$A,0))</f>
        <v>Transportation Sector</v>
      </c>
      <c r="G3982" s="84">
        <f>INDEX('Crosswalk Particulates'!$E:$E,MATCH('2017 EPA Data'!$B3982,'Crosswalk Particulates'!$D:$D,0))</f>
        <v>0</v>
      </c>
      <c r="H3982" s="96">
        <f t="shared" si="62"/>
        <v>0</v>
      </c>
    </row>
    <row r="3983" spans="1:8" hidden="1">
      <c r="A3983" s="73" t="s">
        <v>2581</v>
      </c>
      <c r="B3983" s="73" t="s">
        <v>2734</v>
      </c>
      <c r="C3983" s="73" t="s">
        <v>2517</v>
      </c>
      <c r="D3983" s="86">
        <v>26.521920000000001</v>
      </c>
      <c r="E3983" s="73" t="s">
        <v>2518</v>
      </c>
      <c r="F3983" s="79" t="str">
        <f>INDEX('Crosswalk Particulates'!$B:$B,MATCH('2017 EPA Data'!A3983,'Crosswalk Particulates'!$A:$A,0))</f>
        <v>Electricity Sector</v>
      </c>
      <c r="G3983" s="84">
        <f>INDEX('Crosswalk Particulates'!$E:$E,MATCH('2017 EPA Data'!$B3983,'Crosswalk Particulates'!$D:$D,0))</f>
        <v>0</v>
      </c>
      <c r="H3983" s="96">
        <f t="shared" si="62"/>
        <v>0</v>
      </c>
    </row>
    <row r="3984" spans="1:8" hidden="1">
      <c r="A3984" s="73" t="s">
        <v>2559</v>
      </c>
      <c r="B3984" s="73" t="s">
        <v>2794</v>
      </c>
      <c r="C3984" s="73" t="s">
        <v>2517</v>
      </c>
      <c r="D3984" s="86">
        <v>26.378941999999999</v>
      </c>
      <c r="E3984" s="73" t="s">
        <v>2518</v>
      </c>
      <c r="F3984" s="79" t="str">
        <f>INDEX('Crosswalk Particulates'!$B:$B,MATCH('2017 EPA Data'!A3984,'Crosswalk Particulates'!$A:$A,0))</f>
        <v>process-waste-industry</v>
      </c>
      <c r="G3984" s="84">
        <f>INDEX('Crosswalk Particulates'!$E:$E,MATCH('2017 EPA Data'!$B3984,'Crosswalk Particulates'!$D:$D,0))</f>
        <v>0</v>
      </c>
      <c r="H3984" s="96">
        <f t="shared" si="62"/>
        <v>0</v>
      </c>
    </row>
    <row r="3985" spans="1:8" hidden="1">
      <c r="A3985" s="73" t="s">
        <v>2545</v>
      </c>
      <c r="B3985" s="73" t="s">
        <v>2775</v>
      </c>
      <c r="C3985" s="73" t="s">
        <v>2517</v>
      </c>
      <c r="D3985" s="86">
        <v>26.369104517653248</v>
      </c>
      <c r="E3985" s="73" t="s">
        <v>2518</v>
      </c>
      <c r="F3985" s="79" t="str">
        <f>INDEX('Crosswalk Particulates'!$B:$B,MATCH('2017 EPA Data'!A3985,'Crosswalk Particulates'!$A:$A,0))</f>
        <v>Transportation Sector</v>
      </c>
      <c r="G3985" s="84">
        <f>INDEX('Crosswalk Particulates'!$E:$E,MATCH('2017 EPA Data'!$B3985,'Crosswalk Particulates'!$D:$D,0))</f>
        <v>0</v>
      </c>
      <c r="H3985" s="96">
        <f t="shared" si="62"/>
        <v>0</v>
      </c>
    </row>
    <row r="3986" spans="1:8" hidden="1">
      <c r="A3986" s="73" t="s">
        <v>2600</v>
      </c>
      <c r="B3986" s="73" t="s">
        <v>2658</v>
      </c>
      <c r="C3986" s="73" t="s">
        <v>2517</v>
      </c>
      <c r="D3986" s="86">
        <v>26.360384917800001</v>
      </c>
      <c r="E3986" s="73" t="s">
        <v>2518</v>
      </c>
      <c r="F3986" s="79" t="str">
        <f>INDEX('Crosswalk Particulates'!$B:$B,MATCH('2017 EPA Data'!A3986,'Crosswalk Particulates'!$A:$A,0))</f>
        <v>industry-fuel-biomass</v>
      </c>
      <c r="G3986" s="84">
        <f>INDEX('Crosswalk Particulates'!$E:$E,MATCH('2017 EPA Data'!$B3986,'Crosswalk Particulates'!$D:$D,0))</f>
        <v>0</v>
      </c>
      <c r="H3986" s="96">
        <f t="shared" si="62"/>
        <v>0</v>
      </c>
    </row>
    <row r="3987" spans="1:8" hidden="1">
      <c r="A3987" s="73" t="s">
        <v>2649</v>
      </c>
      <c r="B3987" s="73" t="s">
        <v>2576</v>
      </c>
      <c r="C3987" s="73" t="s">
        <v>2517</v>
      </c>
      <c r="D3987" s="86">
        <v>26.359610114999999</v>
      </c>
      <c r="E3987" s="73" t="s">
        <v>2518</v>
      </c>
      <c r="F3987" s="79" t="str">
        <f>INDEX('Crosswalk Particulates'!$B:$B,MATCH('2017 EPA Data'!A3987,'Crosswalk Particulates'!$A:$A,0))</f>
        <v>Electricity Sector</v>
      </c>
      <c r="G3987" s="84">
        <f>INDEX('Crosswalk Particulates'!$E:$E,MATCH('2017 EPA Data'!$B3987,'Crosswalk Particulates'!$D:$D,0))</f>
        <v>0</v>
      </c>
      <c r="H3987" s="96">
        <f t="shared" si="62"/>
        <v>0</v>
      </c>
    </row>
    <row r="3988" spans="1:8" hidden="1">
      <c r="A3988" s="73" t="s">
        <v>2551</v>
      </c>
      <c r="B3988" s="73" t="s">
        <v>2673</v>
      </c>
      <c r="C3988" s="73" t="s">
        <v>2517</v>
      </c>
      <c r="D3988" s="86">
        <v>26.325710000000001</v>
      </c>
      <c r="E3988" s="73" t="s">
        <v>2518</v>
      </c>
      <c r="F3988" s="79" t="str">
        <f>INDEX('Crosswalk Particulates'!$B:$B,MATCH('2017 EPA Data'!A3988,'Crosswalk Particulates'!$A:$A,0))</f>
        <v>industry-fuel-natural gas</v>
      </c>
      <c r="G3988" s="84">
        <f>INDEX('Crosswalk Particulates'!$E:$E,MATCH('2017 EPA Data'!$B3988,'Crosswalk Particulates'!$D:$D,0))</f>
        <v>0</v>
      </c>
      <c r="H3988" s="96">
        <f t="shared" si="62"/>
        <v>0</v>
      </c>
    </row>
    <row r="3989" spans="1:8" hidden="1">
      <c r="A3989" s="73" t="s">
        <v>2559</v>
      </c>
      <c r="B3989" s="73" t="s">
        <v>2819</v>
      </c>
      <c r="C3989" s="73" t="s">
        <v>2517</v>
      </c>
      <c r="D3989" s="86">
        <v>26.29158</v>
      </c>
      <c r="E3989" s="73" t="s">
        <v>2518</v>
      </c>
      <c r="F3989" s="79" t="str">
        <f>INDEX('Crosswalk Particulates'!$B:$B,MATCH('2017 EPA Data'!A3989,'Crosswalk Particulates'!$A:$A,0))</f>
        <v>process-waste-industry</v>
      </c>
      <c r="G3989" s="84">
        <f>INDEX('Crosswalk Particulates'!$E:$E,MATCH('2017 EPA Data'!$B3989,'Crosswalk Particulates'!$D:$D,0))</f>
        <v>0</v>
      </c>
      <c r="H3989" s="96">
        <f t="shared" si="62"/>
        <v>0</v>
      </c>
    </row>
    <row r="3990" spans="1:8" hidden="1">
      <c r="A3990" s="73" t="s">
        <v>2600</v>
      </c>
      <c r="B3990" s="73" t="s">
        <v>2701</v>
      </c>
      <c r="C3990" s="73" t="s">
        <v>2517</v>
      </c>
      <c r="D3990" s="86">
        <v>26.250434720000001</v>
      </c>
      <c r="E3990" s="73" t="s">
        <v>2518</v>
      </c>
      <c r="F3990" s="79" t="str">
        <f>INDEX('Crosswalk Particulates'!$B:$B,MATCH('2017 EPA Data'!A3990,'Crosswalk Particulates'!$A:$A,0))</f>
        <v>industry-fuel-biomass</v>
      </c>
      <c r="G3990" s="84">
        <f>INDEX('Crosswalk Particulates'!$E:$E,MATCH('2017 EPA Data'!$B3990,'Crosswalk Particulates'!$D:$D,0))</f>
        <v>0</v>
      </c>
      <c r="H3990" s="96">
        <f t="shared" si="62"/>
        <v>0</v>
      </c>
    </row>
    <row r="3991" spans="1:8" hidden="1">
      <c r="A3991" s="73" t="s">
        <v>2586</v>
      </c>
      <c r="B3991" s="73" t="s">
        <v>2759</v>
      </c>
      <c r="C3991" s="73" t="s">
        <v>2517</v>
      </c>
      <c r="D3991" s="86">
        <v>26.2</v>
      </c>
      <c r="E3991" s="73" t="s">
        <v>2518</v>
      </c>
      <c r="F3991" s="79" t="str">
        <f>INDEX('Crosswalk Particulates'!$B:$B,MATCH('2017 EPA Data'!A3991,'Crosswalk Particulates'!$A:$A,0))</f>
        <v>process-other-industry</v>
      </c>
      <c r="G3991" s="84">
        <f>INDEX('Crosswalk Particulates'!$E:$E,MATCH('2017 EPA Data'!$B3991,'Crosswalk Particulates'!$D:$D,0))</f>
        <v>0</v>
      </c>
      <c r="H3991" s="96">
        <f t="shared" si="62"/>
        <v>0</v>
      </c>
    </row>
    <row r="3992" spans="1:8" hidden="1">
      <c r="A3992" s="73" t="s">
        <v>2665</v>
      </c>
      <c r="B3992" s="73" t="s">
        <v>2675</v>
      </c>
      <c r="C3992" s="73" t="s">
        <v>2517</v>
      </c>
      <c r="D3992" s="86">
        <v>26.152978242152798</v>
      </c>
      <c r="E3992" s="73" t="s">
        <v>2518</v>
      </c>
      <c r="F3992" s="79" t="str">
        <f>INDEX('Crosswalk Particulates'!$B:$B,MATCH('2017 EPA Data'!A3992,'Crosswalk Particulates'!$A:$A,0))</f>
        <v>Commercial Buildings Sector</v>
      </c>
      <c r="G3992" s="84">
        <f>INDEX('Crosswalk Particulates'!$E:$E,MATCH('2017 EPA Data'!$B3992,'Crosswalk Particulates'!$D:$D,0))</f>
        <v>0</v>
      </c>
      <c r="H3992" s="96">
        <f t="shared" si="62"/>
        <v>0</v>
      </c>
    </row>
    <row r="3993" spans="1:8" hidden="1">
      <c r="A3993" s="73" t="s">
        <v>2532</v>
      </c>
      <c r="B3993" s="73" t="s">
        <v>2732</v>
      </c>
      <c r="D3993" s="86">
        <v>25.700008530651804</v>
      </c>
      <c r="E3993" s="73" t="s">
        <v>2522</v>
      </c>
      <c r="F3993" s="79" t="str">
        <f>INDEX('Crosswalk Particulates'!$B:$B,MATCH('2017 EPA Data'!A3993,'Crosswalk Particulates'!$A:$A,0))</f>
        <v>Other-EPA</v>
      </c>
      <c r="G3993" s="84">
        <f>INDEX('Crosswalk Particulates'!$E:$E,MATCH('2017 EPA Data'!$B3993,'Crosswalk Particulates'!$D:$D,0))</f>
        <v>0</v>
      </c>
      <c r="H3993" s="96">
        <f t="shared" si="62"/>
        <v>23314683.283878226</v>
      </c>
    </row>
    <row r="3994" spans="1:8" hidden="1">
      <c r="A3994" s="73" t="s">
        <v>2602</v>
      </c>
      <c r="B3994" s="73" t="s">
        <v>2780</v>
      </c>
      <c r="C3994" s="73" t="s">
        <v>2517</v>
      </c>
      <c r="D3994" s="86">
        <v>25.600110000000001</v>
      </c>
      <c r="E3994" s="73" t="s">
        <v>2518</v>
      </c>
      <c r="F3994" s="79" t="str">
        <f>INDEX('Crosswalk Particulates'!$B:$B,MATCH('2017 EPA Data'!A3994,'Crosswalk Particulates'!$A:$A,0))</f>
        <v>process-other-industry</v>
      </c>
      <c r="G3994" s="84">
        <f>INDEX('Crosswalk Particulates'!$E:$E,MATCH('2017 EPA Data'!$B3994,'Crosswalk Particulates'!$D:$D,0))</f>
        <v>0</v>
      </c>
      <c r="H3994" s="96">
        <f t="shared" si="62"/>
        <v>0</v>
      </c>
    </row>
    <row r="3995" spans="1:8" hidden="1">
      <c r="A3995" s="73" t="s">
        <v>2631</v>
      </c>
      <c r="B3995" s="73" t="s">
        <v>2728</v>
      </c>
      <c r="C3995" s="73" t="s">
        <v>2517</v>
      </c>
      <c r="D3995" s="86">
        <v>25.599087618932</v>
      </c>
      <c r="E3995" s="73" t="s">
        <v>2518</v>
      </c>
      <c r="F3995" s="79" t="str">
        <f>INDEX('Crosswalk Particulates'!$B:$B,MATCH('2017 EPA Data'!A3995,'Crosswalk Particulates'!$A:$A,0))</f>
        <v>Residential Buildings Sector</v>
      </c>
      <c r="G3995" s="84">
        <f>INDEX('Crosswalk Particulates'!$E:$E,MATCH('2017 EPA Data'!$B3995,'Crosswalk Particulates'!$D:$D,0))</f>
        <v>0</v>
      </c>
      <c r="H3995" s="96">
        <f t="shared" si="62"/>
        <v>0</v>
      </c>
    </row>
    <row r="3996" spans="1:8" hidden="1">
      <c r="A3996" s="73" t="s">
        <v>2547</v>
      </c>
      <c r="B3996" s="73" t="s">
        <v>2739</v>
      </c>
      <c r="C3996" s="73" t="s">
        <v>2517</v>
      </c>
      <c r="D3996" s="86">
        <v>25.484214000000001</v>
      </c>
      <c r="E3996" s="73" t="s">
        <v>2518</v>
      </c>
      <c r="F3996" s="79" t="str">
        <f>INDEX('Crosswalk Particulates'!$B:$B,MATCH('2017 EPA Data'!A3996,'Crosswalk Particulates'!$A:$A,0))</f>
        <v>process-other-industry</v>
      </c>
      <c r="G3996" s="84">
        <f>INDEX('Crosswalk Particulates'!$E:$E,MATCH('2017 EPA Data'!$B3996,'Crosswalk Particulates'!$D:$D,0))</f>
        <v>0</v>
      </c>
      <c r="H3996" s="96">
        <f t="shared" si="62"/>
        <v>0</v>
      </c>
    </row>
    <row r="3997" spans="1:8" hidden="1">
      <c r="A3997" s="73" t="s">
        <v>2553</v>
      </c>
      <c r="B3997" s="73" t="s">
        <v>2579</v>
      </c>
      <c r="C3997" s="73" t="s">
        <v>2517</v>
      </c>
      <c r="D3997" s="86">
        <v>25.48123</v>
      </c>
      <c r="E3997" s="73" t="s">
        <v>2518</v>
      </c>
      <c r="F3997" s="79" t="str">
        <f>INDEX('Crosswalk Particulates'!$B:$B,MATCH('2017 EPA Data'!A3997,'Crosswalk Particulates'!$A:$A,0))</f>
        <v>process-other-industry</v>
      </c>
      <c r="G3997" s="84">
        <f>INDEX('Crosswalk Particulates'!$E:$E,MATCH('2017 EPA Data'!$B3997,'Crosswalk Particulates'!$D:$D,0))</f>
        <v>0</v>
      </c>
      <c r="H3997" s="96">
        <f t="shared" si="62"/>
        <v>0</v>
      </c>
    </row>
    <row r="3998" spans="1:8" hidden="1">
      <c r="A3998" s="73" t="s">
        <v>2592</v>
      </c>
      <c r="B3998" s="73" t="s">
        <v>2678</v>
      </c>
      <c r="C3998" s="73" t="s">
        <v>2517</v>
      </c>
      <c r="D3998" s="86">
        <v>25.418199999999999</v>
      </c>
      <c r="E3998" s="73" t="s">
        <v>2518</v>
      </c>
      <c r="F3998" s="79" t="str">
        <f>INDEX('Crosswalk Particulates'!$B:$B,MATCH('2017 EPA Data'!A3998,'Crosswalk Particulates'!$A:$A,0))</f>
        <v>process-ngps-industry</v>
      </c>
      <c r="G3998" s="84">
        <f>INDEX('Crosswalk Particulates'!$E:$E,MATCH('2017 EPA Data'!$B3998,'Crosswalk Particulates'!$D:$D,0))</f>
        <v>0</v>
      </c>
      <c r="H3998" s="96">
        <f t="shared" si="62"/>
        <v>0</v>
      </c>
    </row>
    <row r="3999" spans="1:8" hidden="1">
      <c r="A3999" s="73" t="s">
        <v>2602</v>
      </c>
      <c r="B3999" s="73" t="s">
        <v>2704</v>
      </c>
      <c r="C3999" s="73" t="s">
        <v>2517</v>
      </c>
      <c r="D3999" s="86">
        <v>25.4</v>
      </c>
      <c r="E3999" s="73" t="s">
        <v>2518</v>
      </c>
      <c r="F3999" s="79" t="str">
        <f>INDEX('Crosswalk Particulates'!$B:$B,MATCH('2017 EPA Data'!A3999,'Crosswalk Particulates'!$A:$A,0))</f>
        <v>process-other-industry</v>
      </c>
      <c r="G3999" s="84">
        <f>INDEX('Crosswalk Particulates'!$E:$E,MATCH('2017 EPA Data'!$B3999,'Crosswalk Particulates'!$D:$D,0))</f>
        <v>0</v>
      </c>
      <c r="H3999" s="96">
        <f t="shared" si="62"/>
        <v>0</v>
      </c>
    </row>
    <row r="4000" spans="1:8" hidden="1">
      <c r="A4000" s="73" t="s">
        <v>2619</v>
      </c>
      <c r="B4000" s="73" t="s">
        <v>2661</v>
      </c>
      <c r="C4000" s="73" t="s">
        <v>2517</v>
      </c>
      <c r="D4000" s="86">
        <v>25.232780000000002</v>
      </c>
      <c r="E4000" s="73" t="s">
        <v>2518</v>
      </c>
      <c r="F4000" s="79" t="str">
        <f>INDEX('Crosswalk Particulates'!$B:$B,MATCH('2017 EPA Data'!A4000,'Crosswalk Particulates'!$A:$A,0))</f>
        <v>process-iron and steel-industry</v>
      </c>
      <c r="G4000" s="84">
        <f>INDEX('Crosswalk Particulates'!$E:$E,MATCH('2017 EPA Data'!$B4000,'Crosswalk Particulates'!$D:$D,0))</f>
        <v>0</v>
      </c>
      <c r="H4000" s="96">
        <f t="shared" si="62"/>
        <v>0</v>
      </c>
    </row>
    <row r="4001" spans="1:8" hidden="1">
      <c r="A4001" s="73" t="s">
        <v>2547</v>
      </c>
      <c r="B4001" s="73" t="s">
        <v>2752</v>
      </c>
      <c r="C4001" s="73" t="s">
        <v>2517</v>
      </c>
      <c r="D4001" s="86">
        <v>25.218</v>
      </c>
      <c r="E4001" s="73" t="s">
        <v>2518</v>
      </c>
      <c r="F4001" s="79" t="str">
        <f>INDEX('Crosswalk Particulates'!$B:$B,MATCH('2017 EPA Data'!A4001,'Crosswalk Particulates'!$A:$A,0))</f>
        <v>process-other-industry</v>
      </c>
      <c r="G4001" s="84">
        <f>INDEX('Crosswalk Particulates'!$E:$E,MATCH('2017 EPA Data'!$B4001,'Crosswalk Particulates'!$D:$D,0))</f>
        <v>0</v>
      </c>
      <c r="H4001" s="96">
        <f t="shared" si="62"/>
        <v>0</v>
      </c>
    </row>
    <row r="4002" spans="1:8" hidden="1">
      <c r="A4002" s="73" t="s">
        <v>2553</v>
      </c>
      <c r="B4002" s="73" t="s">
        <v>2707</v>
      </c>
      <c r="C4002" s="73" t="s">
        <v>2517</v>
      </c>
      <c r="D4002" s="86">
        <v>25.2</v>
      </c>
      <c r="E4002" s="73" t="s">
        <v>2518</v>
      </c>
      <c r="F4002" s="79" t="str">
        <f>INDEX('Crosswalk Particulates'!$B:$B,MATCH('2017 EPA Data'!A4002,'Crosswalk Particulates'!$A:$A,0))</f>
        <v>process-other-industry</v>
      </c>
      <c r="G4002" s="84">
        <f>INDEX('Crosswalk Particulates'!$E:$E,MATCH('2017 EPA Data'!$B4002,'Crosswalk Particulates'!$D:$D,0))</f>
        <v>0</v>
      </c>
      <c r="H4002" s="96">
        <f t="shared" si="62"/>
        <v>0</v>
      </c>
    </row>
    <row r="4003" spans="1:8" hidden="1">
      <c r="A4003" s="73" t="s">
        <v>2546</v>
      </c>
      <c r="B4003" s="73" t="s">
        <v>2593</v>
      </c>
      <c r="C4003" s="73" t="s">
        <v>2517</v>
      </c>
      <c r="D4003" s="86">
        <v>25</v>
      </c>
      <c r="E4003" s="73" t="s">
        <v>2518</v>
      </c>
      <c r="F4003" s="79" t="str">
        <f>INDEX('Crosswalk Particulates'!$B:$B,MATCH('2017 EPA Data'!A4003,'Crosswalk Particulates'!$A:$A,0))</f>
        <v>process-other-industry</v>
      </c>
      <c r="G4003" s="84">
        <f>INDEX('Crosswalk Particulates'!$E:$E,MATCH('2017 EPA Data'!$B4003,'Crosswalk Particulates'!$D:$D,0))</f>
        <v>0</v>
      </c>
      <c r="H4003" s="96">
        <f t="shared" si="62"/>
        <v>0</v>
      </c>
    </row>
    <row r="4004" spans="1:8" hidden="1">
      <c r="A4004" s="73" t="s">
        <v>2553</v>
      </c>
      <c r="B4004" s="73" t="s">
        <v>2605</v>
      </c>
      <c r="C4004" s="73" t="s">
        <v>2557</v>
      </c>
      <c r="D4004" s="86">
        <v>24.928525</v>
      </c>
      <c r="E4004" s="73" t="s">
        <v>2522</v>
      </c>
      <c r="F4004" s="79" t="str">
        <f>INDEX('Crosswalk Particulates'!$B:$B,MATCH('2017 EPA Data'!A4004,'Crosswalk Particulates'!$A:$A,0))</f>
        <v>process-other-industry</v>
      </c>
      <c r="G4004" s="84">
        <f>INDEX('Crosswalk Particulates'!$E:$E,MATCH('2017 EPA Data'!$B4004,'Crosswalk Particulates'!$D:$D,0))</f>
        <v>0</v>
      </c>
      <c r="H4004" s="96">
        <f t="shared" si="62"/>
        <v>22614804.365378164</v>
      </c>
    </row>
    <row r="4005" spans="1:8" hidden="1">
      <c r="A4005" s="73" t="s">
        <v>2550</v>
      </c>
      <c r="B4005" s="73" t="s">
        <v>2605</v>
      </c>
      <c r="C4005" s="73" t="s">
        <v>2557</v>
      </c>
      <c r="D4005" s="86">
        <v>24.921458777000002</v>
      </c>
      <c r="E4005" s="73" t="s">
        <v>2522</v>
      </c>
      <c r="F4005" s="79" t="str">
        <f>INDEX('Crosswalk Particulates'!$B:$B,MATCH('2017 EPA Data'!A4005,'Crosswalk Particulates'!$A:$A,0))</f>
        <v>process-other-industry</v>
      </c>
      <c r="G4005" s="84">
        <f>INDEX('Crosswalk Particulates'!$E:$E,MATCH('2017 EPA Data'!$B4005,'Crosswalk Particulates'!$D:$D,0))</f>
        <v>0</v>
      </c>
      <c r="H4005" s="96">
        <f t="shared" si="62"/>
        <v>22608393.988079581</v>
      </c>
    </row>
    <row r="4006" spans="1:8" hidden="1">
      <c r="A4006" s="73" t="s">
        <v>2619</v>
      </c>
      <c r="B4006" s="73" t="s">
        <v>2625</v>
      </c>
      <c r="C4006" s="73" t="s">
        <v>2517</v>
      </c>
      <c r="D4006" s="86">
        <v>24.877816344999999</v>
      </c>
      <c r="E4006" s="73" t="s">
        <v>2518</v>
      </c>
      <c r="F4006" s="79" t="str">
        <f>INDEX('Crosswalk Particulates'!$B:$B,MATCH('2017 EPA Data'!A4006,'Crosswalk Particulates'!$A:$A,0))</f>
        <v>process-iron and steel-industry</v>
      </c>
      <c r="G4006" s="84">
        <f>INDEX('Crosswalk Particulates'!$E:$E,MATCH('2017 EPA Data'!$B4006,'Crosswalk Particulates'!$D:$D,0))</f>
        <v>0</v>
      </c>
      <c r="H4006" s="96">
        <f t="shared" si="62"/>
        <v>0</v>
      </c>
    </row>
    <row r="4007" spans="1:8" hidden="1">
      <c r="A4007" s="73" t="s">
        <v>2608</v>
      </c>
      <c r="B4007" s="73" t="s">
        <v>2577</v>
      </c>
      <c r="C4007" s="73" t="s">
        <v>2517</v>
      </c>
      <c r="D4007" s="86">
        <v>24.6</v>
      </c>
      <c r="E4007" s="73" t="s">
        <v>2518</v>
      </c>
      <c r="F4007" s="79" t="str">
        <f>INDEX('Crosswalk Particulates'!$B:$B,MATCH('2017 EPA Data'!A4007,'Crosswalk Particulates'!$A:$A,0))</f>
        <v>Electricity Sector</v>
      </c>
      <c r="G4007" s="84">
        <f>INDEX('Crosswalk Particulates'!$E:$E,MATCH('2017 EPA Data'!$B4007,'Crosswalk Particulates'!$D:$D,0))</f>
        <v>0</v>
      </c>
      <c r="H4007" s="96">
        <f t="shared" si="62"/>
        <v>0</v>
      </c>
    </row>
    <row r="4008" spans="1:8" hidden="1">
      <c r="A4008" s="73" t="s">
        <v>2669</v>
      </c>
      <c r="B4008" s="73" t="s">
        <v>2726</v>
      </c>
      <c r="C4008" s="73" t="s">
        <v>2517</v>
      </c>
      <c r="D4008" s="86">
        <v>24.497763378222299</v>
      </c>
      <c r="E4008" s="73" t="s">
        <v>2518</v>
      </c>
      <c r="F4008" s="79" t="str">
        <f>INDEX('Crosswalk Particulates'!$B:$B,MATCH('2017 EPA Data'!A4008,'Crosswalk Particulates'!$A:$A,0))</f>
        <v>Commercial Buildings Sector</v>
      </c>
      <c r="G4008" s="84">
        <f>INDEX('Crosswalk Particulates'!$E:$E,MATCH('2017 EPA Data'!$B4008,'Crosswalk Particulates'!$D:$D,0))</f>
        <v>0</v>
      </c>
      <c r="H4008" s="96">
        <f t="shared" si="62"/>
        <v>0</v>
      </c>
    </row>
    <row r="4009" spans="1:8" hidden="1">
      <c r="A4009" s="73" t="s">
        <v>2655</v>
      </c>
      <c r="B4009" s="73" t="s">
        <v>2626</v>
      </c>
      <c r="C4009" s="73" t="s">
        <v>2517</v>
      </c>
      <c r="D4009" s="86">
        <v>24.48809591422582</v>
      </c>
      <c r="E4009" s="73" t="s">
        <v>2518</v>
      </c>
      <c r="F4009" s="79" t="str">
        <f>INDEX('Crosswalk Particulates'!$B:$B,MATCH('2017 EPA Data'!A4009,'Crosswalk Particulates'!$A:$A,0))</f>
        <v>Commercial Buildings Sector</v>
      </c>
      <c r="G4009" s="84">
        <f>INDEX('Crosswalk Particulates'!$E:$E,MATCH('2017 EPA Data'!$B4009,'Crosswalk Particulates'!$D:$D,0))</f>
        <v>0</v>
      </c>
      <c r="H4009" s="96">
        <f t="shared" si="62"/>
        <v>0</v>
      </c>
    </row>
    <row r="4010" spans="1:8" hidden="1">
      <c r="A4010" s="73" t="s">
        <v>2649</v>
      </c>
      <c r="B4010" s="73" t="s">
        <v>2794</v>
      </c>
      <c r="C4010" s="73" t="s">
        <v>2517</v>
      </c>
      <c r="D4010" s="86">
        <v>24.48</v>
      </c>
      <c r="E4010" s="73" t="s">
        <v>2518</v>
      </c>
      <c r="F4010" s="79" t="str">
        <f>INDEX('Crosswalk Particulates'!$B:$B,MATCH('2017 EPA Data'!A4010,'Crosswalk Particulates'!$A:$A,0))</f>
        <v>Electricity Sector</v>
      </c>
      <c r="G4010" s="84">
        <f>INDEX('Crosswalk Particulates'!$E:$E,MATCH('2017 EPA Data'!$B4010,'Crosswalk Particulates'!$D:$D,0))</f>
        <v>0</v>
      </c>
      <c r="H4010" s="96">
        <f t="shared" si="62"/>
        <v>0</v>
      </c>
    </row>
    <row r="4011" spans="1:8" hidden="1">
      <c r="A4011" s="73" t="s">
        <v>2669</v>
      </c>
      <c r="B4011" s="73" t="s">
        <v>2679</v>
      </c>
      <c r="C4011" s="73" t="s">
        <v>2517</v>
      </c>
      <c r="D4011" s="86">
        <v>24.406364199999999</v>
      </c>
      <c r="E4011" s="73" t="s">
        <v>2518</v>
      </c>
      <c r="F4011" s="79" t="str">
        <f>INDEX('Crosswalk Particulates'!$B:$B,MATCH('2017 EPA Data'!A4011,'Crosswalk Particulates'!$A:$A,0))</f>
        <v>Commercial Buildings Sector</v>
      </c>
      <c r="G4011" s="84">
        <f>INDEX('Crosswalk Particulates'!$E:$E,MATCH('2017 EPA Data'!$B4011,'Crosswalk Particulates'!$D:$D,0))</f>
        <v>0</v>
      </c>
      <c r="H4011" s="96">
        <f t="shared" si="62"/>
        <v>0</v>
      </c>
    </row>
    <row r="4012" spans="1:8" hidden="1">
      <c r="A4012" s="73" t="s">
        <v>2649</v>
      </c>
      <c r="B4012" s="73" t="s">
        <v>2614</v>
      </c>
      <c r="C4012" s="73" t="s">
        <v>2517</v>
      </c>
      <c r="D4012" s="86">
        <v>24.290850095178801</v>
      </c>
      <c r="E4012" s="73" t="s">
        <v>2518</v>
      </c>
      <c r="F4012" s="79" t="str">
        <f>INDEX('Crosswalk Particulates'!$B:$B,MATCH('2017 EPA Data'!A4012,'Crosswalk Particulates'!$A:$A,0))</f>
        <v>Electricity Sector</v>
      </c>
      <c r="G4012" s="84">
        <f>INDEX('Crosswalk Particulates'!$E:$E,MATCH('2017 EPA Data'!$B4012,'Crosswalk Particulates'!$D:$D,0))</f>
        <v>0</v>
      </c>
      <c r="H4012" s="96">
        <f t="shared" si="62"/>
        <v>0</v>
      </c>
    </row>
    <row r="4013" spans="1:8" hidden="1">
      <c r="A4013" s="73" t="s">
        <v>2582</v>
      </c>
      <c r="B4013" s="73" t="s">
        <v>2628</v>
      </c>
      <c r="C4013" s="73" t="s">
        <v>2517</v>
      </c>
      <c r="D4013" s="86">
        <v>24.196981756326089</v>
      </c>
      <c r="E4013" s="73" t="s">
        <v>2518</v>
      </c>
      <c r="F4013" s="79" t="str">
        <f>INDEX('Crosswalk Particulates'!$B:$B,MATCH('2017 EPA Data'!A4013,'Crosswalk Particulates'!$A:$A,0))</f>
        <v>Commercial Buildings Sector</v>
      </c>
      <c r="G4013" s="84">
        <f>INDEX('Crosswalk Particulates'!$E:$E,MATCH('2017 EPA Data'!$B4013,'Crosswalk Particulates'!$D:$D,0))</f>
        <v>0</v>
      </c>
      <c r="H4013" s="96">
        <f t="shared" si="62"/>
        <v>0</v>
      </c>
    </row>
    <row r="4014" spans="1:8" hidden="1">
      <c r="A4014" s="73" t="s">
        <v>2600</v>
      </c>
      <c r="B4014" s="73" t="s">
        <v>2783</v>
      </c>
      <c r="C4014" s="73" t="s">
        <v>2517</v>
      </c>
      <c r="D4014" s="86">
        <v>24.155239999999999</v>
      </c>
      <c r="E4014" s="73" t="s">
        <v>2518</v>
      </c>
      <c r="F4014" s="79" t="str">
        <f>INDEX('Crosswalk Particulates'!$B:$B,MATCH('2017 EPA Data'!A4014,'Crosswalk Particulates'!$A:$A,0))</f>
        <v>industry-fuel-biomass</v>
      </c>
      <c r="G4014" s="84">
        <f>INDEX('Crosswalk Particulates'!$E:$E,MATCH('2017 EPA Data'!$B4014,'Crosswalk Particulates'!$D:$D,0))</f>
        <v>0</v>
      </c>
      <c r="H4014" s="96">
        <f t="shared" si="62"/>
        <v>0</v>
      </c>
    </row>
    <row r="4015" spans="1:8" hidden="1">
      <c r="A4015" s="73" t="s">
        <v>2578</v>
      </c>
      <c r="B4015" s="73" t="s">
        <v>2809</v>
      </c>
      <c r="C4015" s="73" t="s">
        <v>2517</v>
      </c>
      <c r="D4015" s="86">
        <v>24</v>
      </c>
      <c r="E4015" s="73" t="s">
        <v>2518</v>
      </c>
      <c r="F4015" s="79" t="str">
        <f>INDEX('Crosswalk Particulates'!$B:$B,MATCH('2017 EPA Data'!A4015,'Crosswalk Particulates'!$A:$A,0))</f>
        <v>process-chemicals-industry</v>
      </c>
      <c r="G4015" s="84">
        <f>INDEX('Crosswalk Particulates'!$E:$E,MATCH('2017 EPA Data'!$B4015,'Crosswalk Particulates'!$D:$D,0))</f>
        <v>0</v>
      </c>
      <c r="H4015" s="96">
        <f t="shared" si="62"/>
        <v>0</v>
      </c>
    </row>
    <row r="4016" spans="1:8" hidden="1">
      <c r="A4016" s="73" t="s">
        <v>2649</v>
      </c>
      <c r="B4016" s="73" t="s">
        <v>2774</v>
      </c>
      <c r="C4016" s="73" t="s">
        <v>2517</v>
      </c>
      <c r="D4016" s="86">
        <v>24</v>
      </c>
      <c r="E4016" s="73" t="s">
        <v>2518</v>
      </c>
      <c r="F4016" s="79" t="str">
        <f>INDEX('Crosswalk Particulates'!$B:$B,MATCH('2017 EPA Data'!A4016,'Crosswalk Particulates'!$A:$A,0))</f>
        <v>Electricity Sector</v>
      </c>
      <c r="G4016" s="84">
        <f>INDEX('Crosswalk Particulates'!$E:$E,MATCH('2017 EPA Data'!$B4016,'Crosswalk Particulates'!$D:$D,0))</f>
        <v>0</v>
      </c>
      <c r="H4016" s="96">
        <f t="shared" si="62"/>
        <v>0</v>
      </c>
    </row>
    <row r="4017" spans="1:8" hidden="1">
      <c r="A4017" s="73" t="s">
        <v>2581</v>
      </c>
      <c r="B4017" s="73" t="s">
        <v>2679</v>
      </c>
      <c r="C4017" s="73" t="s">
        <v>2517</v>
      </c>
      <c r="D4017" s="86">
        <v>23.9877</v>
      </c>
      <c r="E4017" s="73" t="s">
        <v>2518</v>
      </c>
      <c r="F4017" s="79" t="str">
        <f>INDEX('Crosswalk Particulates'!$B:$B,MATCH('2017 EPA Data'!A4017,'Crosswalk Particulates'!$A:$A,0))</f>
        <v>Electricity Sector</v>
      </c>
      <c r="G4017" s="84">
        <f>INDEX('Crosswalk Particulates'!$E:$E,MATCH('2017 EPA Data'!$B4017,'Crosswalk Particulates'!$D:$D,0))</f>
        <v>0</v>
      </c>
      <c r="H4017" s="96">
        <f t="shared" si="62"/>
        <v>0</v>
      </c>
    </row>
    <row r="4018" spans="1:8" hidden="1">
      <c r="A4018" s="73" t="s">
        <v>2553</v>
      </c>
      <c r="B4018" s="73" t="s">
        <v>2679</v>
      </c>
      <c r="C4018" s="73" t="s">
        <v>2517</v>
      </c>
      <c r="D4018" s="86">
        <v>23.63401</v>
      </c>
      <c r="E4018" s="73" t="s">
        <v>2518</v>
      </c>
      <c r="F4018" s="79" t="str">
        <f>INDEX('Crosswalk Particulates'!$B:$B,MATCH('2017 EPA Data'!A4018,'Crosswalk Particulates'!$A:$A,0))</f>
        <v>process-other-industry</v>
      </c>
      <c r="G4018" s="84">
        <f>INDEX('Crosswalk Particulates'!$E:$E,MATCH('2017 EPA Data'!$B4018,'Crosswalk Particulates'!$D:$D,0))</f>
        <v>0</v>
      </c>
      <c r="H4018" s="96">
        <f t="shared" si="62"/>
        <v>0</v>
      </c>
    </row>
    <row r="4019" spans="1:8" hidden="1">
      <c r="A4019" s="73" t="s">
        <v>2586</v>
      </c>
      <c r="B4019" s="73" t="s">
        <v>2763</v>
      </c>
      <c r="C4019" s="73" t="s">
        <v>2517</v>
      </c>
      <c r="D4019" s="86">
        <v>23.565352096654124</v>
      </c>
      <c r="E4019" s="73" t="s">
        <v>2518</v>
      </c>
      <c r="F4019" s="79" t="str">
        <f>INDEX('Crosswalk Particulates'!$B:$B,MATCH('2017 EPA Data'!A4019,'Crosswalk Particulates'!$A:$A,0))</f>
        <v>process-other-industry</v>
      </c>
      <c r="G4019" s="84">
        <f>INDEX('Crosswalk Particulates'!$E:$E,MATCH('2017 EPA Data'!$B4019,'Crosswalk Particulates'!$D:$D,0))</f>
        <v>0</v>
      </c>
      <c r="H4019" s="96">
        <f t="shared" si="62"/>
        <v>0</v>
      </c>
    </row>
    <row r="4020" spans="1:8" hidden="1">
      <c r="A4020" s="73" t="s">
        <v>2519</v>
      </c>
      <c r="B4020" s="73" t="s">
        <v>2774</v>
      </c>
      <c r="C4020" s="73" t="s">
        <v>2517</v>
      </c>
      <c r="D4020" s="86">
        <v>23.52172736224</v>
      </c>
      <c r="E4020" s="73" t="s">
        <v>2518</v>
      </c>
      <c r="F4020" s="79" t="str">
        <f>INDEX('Crosswalk Particulates'!$B:$B,MATCH('2017 EPA Data'!A4020,'Crosswalk Particulates'!$A:$A,0))</f>
        <v>process-other-industry</v>
      </c>
      <c r="G4020" s="84">
        <f>INDEX('Crosswalk Particulates'!$E:$E,MATCH('2017 EPA Data'!$B4020,'Crosswalk Particulates'!$D:$D,0))</f>
        <v>0</v>
      </c>
      <c r="H4020" s="96">
        <f t="shared" si="62"/>
        <v>0</v>
      </c>
    </row>
    <row r="4021" spans="1:8" hidden="1">
      <c r="A4021" s="73" t="s">
        <v>2554</v>
      </c>
      <c r="B4021" s="73" t="s">
        <v>2775</v>
      </c>
      <c r="C4021" s="73" t="s">
        <v>2517</v>
      </c>
      <c r="D4021" s="86">
        <v>23.43078604037655</v>
      </c>
      <c r="E4021" s="73" t="s">
        <v>2518</v>
      </c>
      <c r="F4021" s="79" t="str">
        <f>INDEX('Crosswalk Particulates'!$B:$B,MATCH('2017 EPA Data'!A4021,'Crosswalk Particulates'!$A:$A,0))</f>
        <v>Transportation Sector</v>
      </c>
      <c r="G4021" s="84">
        <f>INDEX('Crosswalk Particulates'!$E:$E,MATCH('2017 EPA Data'!$B4021,'Crosswalk Particulates'!$D:$D,0))</f>
        <v>0</v>
      </c>
      <c r="H4021" s="96">
        <f t="shared" si="62"/>
        <v>0</v>
      </c>
    </row>
    <row r="4022" spans="1:8" hidden="1">
      <c r="A4022" s="73" t="s">
        <v>2655</v>
      </c>
      <c r="B4022" s="73" t="s">
        <v>2562</v>
      </c>
      <c r="C4022" s="73" t="s">
        <v>2517</v>
      </c>
      <c r="D4022" s="86">
        <v>23.393078462737222</v>
      </c>
      <c r="E4022" s="73" t="s">
        <v>2518</v>
      </c>
      <c r="F4022" s="79" t="str">
        <f>INDEX('Crosswalk Particulates'!$B:$B,MATCH('2017 EPA Data'!A4022,'Crosswalk Particulates'!$A:$A,0))</f>
        <v>Commercial Buildings Sector</v>
      </c>
      <c r="G4022" s="84">
        <f>INDEX('Crosswalk Particulates'!$E:$E,MATCH('2017 EPA Data'!$B4022,'Crosswalk Particulates'!$D:$D,0))</f>
        <v>0</v>
      </c>
      <c r="H4022" s="96">
        <f t="shared" si="62"/>
        <v>0</v>
      </c>
    </row>
    <row r="4023" spans="1:8" hidden="1">
      <c r="A4023" s="73" t="s">
        <v>2632</v>
      </c>
      <c r="B4023" s="73" t="s">
        <v>2613</v>
      </c>
      <c r="C4023" s="73" t="s">
        <v>2517</v>
      </c>
      <c r="D4023" s="86">
        <v>23.246939999999999</v>
      </c>
      <c r="E4023" s="73" t="s">
        <v>2518</v>
      </c>
      <c r="F4023" s="79" t="str">
        <f>INDEX('Crosswalk Particulates'!$B:$B,MATCH('2017 EPA Data'!A4023,'Crosswalk Particulates'!$A:$A,0))</f>
        <v>industry-fuel-other</v>
      </c>
      <c r="G4023" s="84">
        <f>INDEX('Crosswalk Particulates'!$E:$E,MATCH('2017 EPA Data'!$B4023,'Crosswalk Particulates'!$D:$D,0))</f>
        <v>0</v>
      </c>
      <c r="H4023" s="96">
        <f t="shared" si="62"/>
        <v>0</v>
      </c>
    </row>
    <row r="4024" spans="1:8" hidden="1">
      <c r="A4024" s="73" t="s">
        <v>2555</v>
      </c>
      <c r="B4024" s="73" t="s">
        <v>2688</v>
      </c>
      <c r="C4024" s="73" t="s">
        <v>2517</v>
      </c>
      <c r="D4024" s="86">
        <v>22.714228599999998</v>
      </c>
      <c r="E4024" s="73" t="s">
        <v>2518</v>
      </c>
      <c r="F4024" s="79" t="str">
        <f>INDEX('Crosswalk Particulates'!$B:$B,MATCH('2017 EPA Data'!A4024,'Crosswalk Particulates'!$A:$A,0))</f>
        <v>process-other-industry</v>
      </c>
      <c r="G4024" s="84">
        <f>INDEX('Crosswalk Particulates'!$E:$E,MATCH('2017 EPA Data'!$B4024,'Crosswalk Particulates'!$D:$D,0))</f>
        <v>0</v>
      </c>
      <c r="H4024" s="96">
        <f t="shared" si="62"/>
        <v>0</v>
      </c>
    </row>
    <row r="4025" spans="1:8" hidden="1">
      <c r="A4025" s="73" t="s">
        <v>2582</v>
      </c>
      <c r="B4025" s="73" t="s">
        <v>2690</v>
      </c>
      <c r="C4025" s="73" t="s">
        <v>2517</v>
      </c>
      <c r="D4025" s="86">
        <v>22.679023192999999</v>
      </c>
      <c r="E4025" s="73" t="s">
        <v>2518</v>
      </c>
      <c r="F4025" s="79" t="str">
        <f>INDEX('Crosswalk Particulates'!$B:$B,MATCH('2017 EPA Data'!A4025,'Crosswalk Particulates'!$A:$A,0))</f>
        <v>Commercial Buildings Sector</v>
      </c>
      <c r="G4025" s="84">
        <f>INDEX('Crosswalk Particulates'!$E:$E,MATCH('2017 EPA Data'!$B4025,'Crosswalk Particulates'!$D:$D,0))</f>
        <v>0</v>
      </c>
      <c r="H4025" s="96">
        <f t="shared" si="62"/>
        <v>0</v>
      </c>
    </row>
    <row r="4026" spans="1:8" hidden="1">
      <c r="A4026" s="73" t="s">
        <v>2582</v>
      </c>
      <c r="B4026" s="73" t="s">
        <v>2637</v>
      </c>
      <c r="C4026" s="73" t="s">
        <v>2517</v>
      </c>
      <c r="D4026" s="86">
        <v>22.63811418568946</v>
      </c>
      <c r="E4026" s="73" t="s">
        <v>2518</v>
      </c>
      <c r="F4026" s="79" t="str">
        <f>INDEX('Crosswalk Particulates'!$B:$B,MATCH('2017 EPA Data'!A4026,'Crosswalk Particulates'!$A:$A,0))</f>
        <v>Commercial Buildings Sector</v>
      </c>
      <c r="G4026" s="84">
        <f>INDEX('Crosswalk Particulates'!$E:$E,MATCH('2017 EPA Data'!$B4026,'Crosswalk Particulates'!$D:$D,0))</f>
        <v>0</v>
      </c>
      <c r="H4026" s="96">
        <f t="shared" si="62"/>
        <v>0</v>
      </c>
    </row>
    <row r="4027" spans="1:8" hidden="1">
      <c r="A4027" s="73" t="s">
        <v>2607</v>
      </c>
      <c r="B4027" s="73" t="s">
        <v>2699</v>
      </c>
      <c r="C4027" s="73" t="s">
        <v>2517</v>
      </c>
      <c r="D4027" s="86">
        <v>22.405421</v>
      </c>
      <c r="E4027" s="73" t="s">
        <v>2518</v>
      </c>
      <c r="F4027" s="79" t="str">
        <f>INDEX('Crosswalk Particulates'!$B:$B,MATCH('2017 EPA Data'!A4027,'Crosswalk Particulates'!$A:$A,0))</f>
        <v>process-cement-industry</v>
      </c>
      <c r="G4027" s="84">
        <f>INDEX('Crosswalk Particulates'!$E:$E,MATCH('2017 EPA Data'!$B4027,'Crosswalk Particulates'!$D:$D,0))</f>
        <v>0</v>
      </c>
      <c r="H4027" s="96">
        <f t="shared" si="62"/>
        <v>0</v>
      </c>
    </row>
    <row r="4028" spans="1:8" hidden="1">
      <c r="A4028" s="73" t="s">
        <v>2552</v>
      </c>
      <c r="B4028" s="73" t="s">
        <v>2630</v>
      </c>
      <c r="D4028" s="86">
        <v>22.289909105521499</v>
      </c>
      <c r="E4028" s="73" t="s">
        <v>2522</v>
      </c>
      <c r="F4028" s="79" t="str">
        <f>INDEX('Crosswalk Particulates'!$B:$B,MATCH('2017 EPA Data'!A4028,'Crosswalk Particulates'!$A:$A,0))</f>
        <v>process-agriculture-industry</v>
      </c>
      <c r="G4028" s="84">
        <f>INDEX('Crosswalk Particulates'!$E:$E,MATCH('2017 EPA Data'!$B4028,'Crosswalk Particulates'!$D:$D,0))</f>
        <v>0</v>
      </c>
      <c r="H4028" s="96">
        <f t="shared" si="62"/>
        <v>20221089.444458913</v>
      </c>
    </row>
    <row r="4029" spans="1:8" hidden="1">
      <c r="A4029" s="73" t="s">
        <v>2592</v>
      </c>
      <c r="B4029" s="73" t="s">
        <v>2689</v>
      </c>
      <c r="C4029" s="73" t="s">
        <v>2517</v>
      </c>
      <c r="D4029" s="86">
        <v>22.273199999999999</v>
      </c>
      <c r="E4029" s="73" t="s">
        <v>2518</v>
      </c>
      <c r="F4029" s="79" t="str">
        <f>INDEX('Crosswalk Particulates'!$B:$B,MATCH('2017 EPA Data'!A4029,'Crosswalk Particulates'!$A:$A,0))</f>
        <v>process-ngps-industry</v>
      </c>
      <c r="G4029" s="84">
        <f>INDEX('Crosswalk Particulates'!$E:$E,MATCH('2017 EPA Data'!$B4029,'Crosswalk Particulates'!$D:$D,0))</f>
        <v>0</v>
      </c>
      <c r="H4029" s="96">
        <f t="shared" si="62"/>
        <v>0</v>
      </c>
    </row>
    <row r="4030" spans="1:8" hidden="1">
      <c r="A4030" s="73" t="s">
        <v>2565</v>
      </c>
      <c r="B4030" s="73" t="s">
        <v>2636</v>
      </c>
      <c r="C4030" s="73" t="s">
        <v>2517</v>
      </c>
      <c r="D4030" s="86">
        <v>22.2680845793491</v>
      </c>
      <c r="E4030" s="73" t="s">
        <v>2518</v>
      </c>
      <c r="F4030" s="79" t="str">
        <f>INDEX('Crosswalk Particulates'!$B:$B,MATCH('2017 EPA Data'!A4030,'Crosswalk Particulates'!$A:$A,0))</f>
        <v>Electricity Sector</v>
      </c>
      <c r="G4030" s="84">
        <f>INDEX('Crosswalk Particulates'!$E:$E,MATCH('2017 EPA Data'!$B4030,'Crosswalk Particulates'!$D:$D,0))</f>
        <v>0</v>
      </c>
      <c r="H4030" s="96">
        <f t="shared" si="62"/>
        <v>0</v>
      </c>
    </row>
    <row r="4031" spans="1:8" hidden="1">
      <c r="A4031" s="73" t="s">
        <v>2582</v>
      </c>
      <c r="B4031" s="73" t="s">
        <v>2675</v>
      </c>
      <c r="C4031" s="73" t="s">
        <v>2517</v>
      </c>
      <c r="D4031" s="86">
        <v>22.21833797646531</v>
      </c>
      <c r="E4031" s="73" t="s">
        <v>2518</v>
      </c>
      <c r="F4031" s="79" t="str">
        <f>INDEX('Crosswalk Particulates'!$B:$B,MATCH('2017 EPA Data'!A4031,'Crosswalk Particulates'!$A:$A,0))</f>
        <v>Commercial Buildings Sector</v>
      </c>
      <c r="G4031" s="84">
        <f>INDEX('Crosswalk Particulates'!$E:$E,MATCH('2017 EPA Data'!$B4031,'Crosswalk Particulates'!$D:$D,0))</f>
        <v>0</v>
      </c>
      <c r="H4031" s="96">
        <f t="shared" si="62"/>
        <v>0</v>
      </c>
    </row>
    <row r="4032" spans="1:8" hidden="1">
      <c r="A4032" s="73" t="s">
        <v>2546</v>
      </c>
      <c r="B4032" s="73" t="s">
        <v>2730</v>
      </c>
      <c r="C4032" s="73" t="s">
        <v>2517</v>
      </c>
      <c r="D4032" s="86">
        <v>22.207405718290001</v>
      </c>
      <c r="E4032" s="73" t="s">
        <v>2518</v>
      </c>
      <c r="F4032" s="79" t="str">
        <f>INDEX('Crosswalk Particulates'!$B:$B,MATCH('2017 EPA Data'!A4032,'Crosswalk Particulates'!$A:$A,0))</f>
        <v>process-other-industry</v>
      </c>
      <c r="G4032" s="84">
        <f>INDEX('Crosswalk Particulates'!$E:$E,MATCH('2017 EPA Data'!$B4032,'Crosswalk Particulates'!$D:$D,0))</f>
        <v>0</v>
      </c>
      <c r="H4032" s="96">
        <f t="shared" si="62"/>
        <v>0</v>
      </c>
    </row>
    <row r="4033" spans="1:8" hidden="1">
      <c r="A4033" s="73" t="s">
        <v>2563</v>
      </c>
      <c r="B4033" s="73" t="s">
        <v>2637</v>
      </c>
      <c r="C4033" s="73" t="s">
        <v>2517</v>
      </c>
      <c r="D4033" s="86">
        <v>21.864658614734296</v>
      </c>
      <c r="E4033" s="73" t="s">
        <v>2518</v>
      </c>
      <c r="F4033" s="79" t="str">
        <f>INDEX('Crosswalk Particulates'!$B:$B,MATCH('2017 EPA Data'!A4033,'Crosswalk Particulates'!$A:$A,0))</f>
        <v>Other-EPA</v>
      </c>
      <c r="G4033" s="84">
        <f>INDEX('Crosswalk Particulates'!$E:$E,MATCH('2017 EPA Data'!$B4033,'Crosswalk Particulates'!$D:$D,0))</f>
        <v>0</v>
      </c>
      <c r="H4033" s="96">
        <f t="shared" si="62"/>
        <v>0</v>
      </c>
    </row>
    <row r="4034" spans="1:8" hidden="1">
      <c r="A4034" s="73" t="s">
        <v>2578</v>
      </c>
      <c r="B4034" s="73" t="s">
        <v>2785</v>
      </c>
      <c r="C4034" s="73" t="s">
        <v>2517</v>
      </c>
      <c r="D4034" s="86">
        <v>21.853919999999999</v>
      </c>
      <c r="E4034" s="73" t="s">
        <v>2518</v>
      </c>
      <c r="F4034" s="79" t="str">
        <f>INDEX('Crosswalk Particulates'!$B:$B,MATCH('2017 EPA Data'!A4034,'Crosswalk Particulates'!$A:$A,0))</f>
        <v>process-chemicals-industry</v>
      </c>
      <c r="G4034" s="84">
        <f>INDEX('Crosswalk Particulates'!$E:$E,MATCH('2017 EPA Data'!$B4034,'Crosswalk Particulates'!$D:$D,0))</f>
        <v>0</v>
      </c>
      <c r="H4034" s="96">
        <f t="shared" si="62"/>
        <v>0</v>
      </c>
    </row>
    <row r="4035" spans="1:8" hidden="1">
      <c r="A4035" s="73" t="s">
        <v>2607</v>
      </c>
      <c r="B4035" s="73" t="s">
        <v>2759</v>
      </c>
      <c r="C4035" s="73" t="s">
        <v>2517</v>
      </c>
      <c r="D4035" s="86">
        <v>21.8</v>
      </c>
      <c r="E4035" s="73" t="s">
        <v>2518</v>
      </c>
      <c r="F4035" s="79" t="str">
        <f>INDEX('Crosswalk Particulates'!$B:$B,MATCH('2017 EPA Data'!A4035,'Crosswalk Particulates'!$A:$A,0))</f>
        <v>process-cement-industry</v>
      </c>
      <c r="G4035" s="84">
        <f>INDEX('Crosswalk Particulates'!$E:$E,MATCH('2017 EPA Data'!$B4035,'Crosswalk Particulates'!$D:$D,0))</f>
        <v>0</v>
      </c>
      <c r="H4035" s="96">
        <f t="shared" si="62"/>
        <v>0</v>
      </c>
    </row>
    <row r="4036" spans="1:8" hidden="1">
      <c r="A4036" s="73" t="s">
        <v>2519</v>
      </c>
      <c r="B4036" s="73" t="s">
        <v>2835</v>
      </c>
      <c r="C4036" s="73" t="s">
        <v>2517</v>
      </c>
      <c r="D4036" s="86">
        <v>21.64</v>
      </c>
      <c r="E4036" s="73" t="s">
        <v>2518</v>
      </c>
      <c r="F4036" s="79" t="str">
        <f>INDEX('Crosswalk Particulates'!$B:$B,MATCH('2017 EPA Data'!A4036,'Crosswalk Particulates'!$A:$A,0))</f>
        <v>process-other-industry</v>
      </c>
      <c r="G4036" s="84">
        <f>INDEX('Crosswalk Particulates'!$E:$E,MATCH('2017 EPA Data'!$B4036,'Crosswalk Particulates'!$D:$D,0))</f>
        <v>0</v>
      </c>
      <c r="H4036" s="96">
        <f t="shared" ref="H4036:H4099" si="63">IF(E4036="TON",D4036/metricton_to_shortton,0)*10^6</f>
        <v>0</v>
      </c>
    </row>
    <row r="4037" spans="1:8" hidden="1">
      <c r="A4037" s="73" t="s">
        <v>2578</v>
      </c>
      <c r="B4037" s="73" t="s">
        <v>2698</v>
      </c>
      <c r="C4037" s="73" t="s">
        <v>2521</v>
      </c>
      <c r="D4037" s="86">
        <v>21.625236910049999</v>
      </c>
      <c r="E4037" s="73" t="s">
        <v>2522</v>
      </c>
      <c r="F4037" s="79" t="str">
        <f>INDEX('Crosswalk Particulates'!$B:$B,MATCH('2017 EPA Data'!A4037,'Crosswalk Particulates'!$A:$A,0))</f>
        <v>process-chemicals-industry</v>
      </c>
      <c r="G4037" s="84" t="str">
        <f>INDEX('Crosswalk Particulates'!$E:$E,MATCH('2017 EPA Data'!$B4037,'Crosswalk Particulates'!$D:$D,0))</f>
        <v>N2O</v>
      </c>
      <c r="H4037" s="96">
        <f t="shared" si="63"/>
        <v>19618108.254529126</v>
      </c>
    </row>
    <row r="4038" spans="1:8" hidden="1">
      <c r="A4038" s="73" t="s">
        <v>2592</v>
      </c>
      <c r="B4038" s="73" t="s">
        <v>2756</v>
      </c>
      <c r="C4038" s="73" t="s">
        <v>2517</v>
      </c>
      <c r="D4038" s="86">
        <v>21.596</v>
      </c>
      <c r="E4038" s="73" t="s">
        <v>2518</v>
      </c>
      <c r="F4038" s="79" t="str">
        <f>INDEX('Crosswalk Particulates'!$B:$B,MATCH('2017 EPA Data'!A4038,'Crosswalk Particulates'!$A:$A,0))</f>
        <v>process-ngps-industry</v>
      </c>
      <c r="G4038" s="84">
        <f>INDEX('Crosswalk Particulates'!$E:$E,MATCH('2017 EPA Data'!$B4038,'Crosswalk Particulates'!$D:$D,0))</f>
        <v>0</v>
      </c>
      <c r="H4038" s="96">
        <f t="shared" si="63"/>
        <v>0</v>
      </c>
    </row>
    <row r="4039" spans="1:8" hidden="1">
      <c r="A4039" s="73" t="s">
        <v>2592</v>
      </c>
      <c r="B4039" s="73" t="s">
        <v>2731</v>
      </c>
      <c r="C4039" s="73" t="s">
        <v>2517</v>
      </c>
      <c r="D4039" s="86">
        <v>21.478000000000002</v>
      </c>
      <c r="E4039" s="73" t="s">
        <v>2518</v>
      </c>
      <c r="F4039" s="79" t="str">
        <f>INDEX('Crosswalk Particulates'!$B:$B,MATCH('2017 EPA Data'!A4039,'Crosswalk Particulates'!$A:$A,0))</f>
        <v>process-ngps-industry</v>
      </c>
      <c r="G4039" s="84">
        <f>INDEX('Crosswalk Particulates'!$E:$E,MATCH('2017 EPA Data'!$B4039,'Crosswalk Particulates'!$D:$D,0))</f>
        <v>0</v>
      </c>
      <c r="H4039" s="96">
        <f t="shared" si="63"/>
        <v>0</v>
      </c>
    </row>
    <row r="4040" spans="1:8" hidden="1">
      <c r="A4040" s="73" t="s">
        <v>2572</v>
      </c>
      <c r="B4040" s="73" t="s">
        <v>2590</v>
      </c>
      <c r="C4040" s="73" t="s">
        <v>2557</v>
      </c>
      <c r="D4040" s="86">
        <v>21.467068999999999</v>
      </c>
      <c r="E4040" s="73" t="s">
        <v>2522</v>
      </c>
      <c r="F4040" s="79" t="str">
        <f>INDEX('Crosswalk Particulates'!$B:$B,MATCH('2017 EPA Data'!A4040,'Crosswalk Particulates'!$A:$A,0))</f>
        <v>process-other-industry</v>
      </c>
      <c r="G4040" s="84" t="str">
        <f>INDEX('Crosswalk Particulates'!$E:$E,MATCH('2017 EPA Data'!$B4040,'Crosswalk Particulates'!$D:$D,0))</f>
        <v>PM10</v>
      </c>
      <c r="H4040" s="96">
        <f t="shared" si="63"/>
        <v>19474620.569531258</v>
      </c>
    </row>
    <row r="4041" spans="1:8" hidden="1">
      <c r="A4041" s="73" t="s">
        <v>2649</v>
      </c>
      <c r="B4041" s="73" t="s">
        <v>2725</v>
      </c>
      <c r="C4041" s="73" t="s">
        <v>2517</v>
      </c>
      <c r="D4041" s="86">
        <v>21.44</v>
      </c>
      <c r="E4041" s="73" t="s">
        <v>2518</v>
      </c>
      <c r="F4041" s="79" t="str">
        <f>INDEX('Crosswalk Particulates'!$B:$B,MATCH('2017 EPA Data'!A4041,'Crosswalk Particulates'!$A:$A,0))</f>
        <v>Electricity Sector</v>
      </c>
      <c r="G4041" s="84">
        <f>INDEX('Crosswalk Particulates'!$E:$E,MATCH('2017 EPA Data'!$B4041,'Crosswalk Particulates'!$D:$D,0))</f>
        <v>0</v>
      </c>
      <c r="H4041" s="96">
        <f t="shared" si="63"/>
        <v>0</v>
      </c>
    </row>
    <row r="4042" spans="1:8" hidden="1">
      <c r="A4042" s="73" t="s">
        <v>2572</v>
      </c>
      <c r="B4042" s="73" t="s">
        <v>2610</v>
      </c>
      <c r="C4042" s="73" t="s">
        <v>2557</v>
      </c>
      <c r="D4042" s="86">
        <v>21.382128000000002</v>
      </c>
      <c r="E4042" s="73" t="s">
        <v>2522</v>
      </c>
      <c r="F4042" s="79" t="str">
        <f>INDEX('Crosswalk Particulates'!$B:$B,MATCH('2017 EPA Data'!A4042,'Crosswalk Particulates'!$A:$A,0))</f>
        <v>process-other-industry</v>
      </c>
      <c r="G4042" s="84" t="str">
        <f>INDEX('Crosswalk Particulates'!$E:$E,MATCH('2017 EPA Data'!$B4042,'Crosswalk Particulates'!$D:$D,0))</f>
        <v>PM25</v>
      </c>
      <c r="H4042" s="96">
        <f t="shared" si="63"/>
        <v>19397563.298890512</v>
      </c>
    </row>
    <row r="4043" spans="1:8" hidden="1">
      <c r="A4043" s="73" t="s">
        <v>2585</v>
      </c>
      <c r="B4043" s="73" t="s">
        <v>2732</v>
      </c>
      <c r="D4043" s="86">
        <v>21.340002045671952</v>
      </c>
      <c r="E4043" s="73" t="s">
        <v>2522</v>
      </c>
      <c r="F4043" s="79" t="str">
        <f>INDEX('Crosswalk Particulates'!$B:$B,MATCH('2017 EPA Data'!A4043,'Crosswalk Particulates'!$A:$A,0))</f>
        <v>process-other-industry</v>
      </c>
      <c r="G4043" s="84">
        <f>INDEX('Crosswalk Particulates'!$E:$E,MATCH('2017 EPA Data'!$B4043,'Crosswalk Particulates'!$D:$D,0))</f>
        <v>0</v>
      </c>
      <c r="H4043" s="96">
        <f t="shared" si="63"/>
        <v>19359347.230517689</v>
      </c>
    </row>
    <row r="4044" spans="1:8" hidden="1">
      <c r="A4044" s="73" t="s">
        <v>2572</v>
      </c>
      <c r="B4044" s="73" t="s">
        <v>2661</v>
      </c>
      <c r="C4044" s="73" t="s">
        <v>2517</v>
      </c>
      <c r="D4044" s="86">
        <v>21.22</v>
      </c>
      <c r="E4044" s="73" t="s">
        <v>2518</v>
      </c>
      <c r="F4044" s="79" t="str">
        <f>INDEX('Crosswalk Particulates'!$B:$B,MATCH('2017 EPA Data'!A4044,'Crosswalk Particulates'!$A:$A,0))</f>
        <v>process-other-industry</v>
      </c>
      <c r="G4044" s="84">
        <f>INDEX('Crosswalk Particulates'!$E:$E,MATCH('2017 EPA Data'!$B4044,'Crosswalk Particulates'!$D:$D,0))</f>
        <v>0</v>
      </c>
      <c r="H4044" s="96">
        <f t="shared" si="63"/>
        <v>0</v>
      </c>
    </row>
    <row r="4045" spans="1:8" hidden="1">
      <c r="A4045" s="73" t="s">
        <v>2519</v>
      </c>
      <c r="B4045" s="73" t="s">
        <v>2644</v>
      </c>
      <c r="C4045" s="73" t="s">
        <v>2517</v>
      </c>
      <c r="D4045" s="86">
        <v>21.2</v>
      </c>
      <c r="E4045" s="73" t="s">
        <v>2518</v>
      </c>
      <c r="F4045" s="79" t="str">
        <f>INDEX('Crosswalk Particulates'!$B:$B,MATCH('2017 EPA Data'!A4045,'Crosswalk Particulates'!$A:$A,0))</f>
        <v>process-other-industry</v>
      </c>
      <c r="G4045" s="84">
        <f>INDEX('Crosswalk Particulates'!$E:$E,MATCH('2017 EPA Data'!$B4045,'Crosswalk Particulates'!$D:$D,0))</f>
        <v>0</v>
      </c>
      <c r="H4045" s="96">
        <f t="shared" si="63"/>
        <v>0</v>
      </c>
    </row>
    <row r="4046" spans="1:8" hidden="1">
      <c r="A4046" s="73" t="s">
        <v>2530</v>
      </c>
      <c r="B4046" s="73" t="s">
        <v>2560</v>
      </c>
      <c r="C4046" s="73" t="s">
        <v>2557</v>
      </c>
      <c r="D4046" s="86">
        <v>21.191845964999999</v>
      </c>
      <c r="E4046" s="73" t="s">
        <v>2522</v>
      </c>
      <c r="F4046" s="79" t="str">
        <f>INDEX('Crosswalk Particulates'!$B:$B,MATCH('2017 EPA Data'!A4046,'Crosswalk Particulates'!$A:$A,0))</f>
        <v>process-other-industry</v>
      </c>
      <c r="G4046" s="84" t="str">
        <f>INDEX('Crosswalk Particulates'!$E:$E,MATCH('2017 EPA Data'!$B4046,'Crosswalk Particulates'!$D:$D,0))</f>
        <v>CO</v>
      </c>
      <c r="H4046" s="96">
        <f t="shared" si="63"/>
        <v>19224942.135152545</v>
      </c>
    </row>
    <row r="4047" spans="1:8" hidden="1">
      <c r="A4047" s="73" t="s">
        <v>2723</v>
      </c>
      <c r="B4047" s="73" t="s">
        <v>2753</v>
      </c>
      <c r="D4047" s="86">
        <v>21.166312009682699</v>
      </c>
      <c r="E4047" s="73" t="s">
        <v>2522</v>
      </c>
      <c r="F4047" s="79" t="str">
        <f>INDEX('Crosswalk Particulates'!$B:$B,MATCH('2017 EPA Data'!A4047,'Crosswalk Particulates'!$A:$A,0))</f>
        <v>Residential Buildings Sector</v>
      </c>
      <c r="G4047" s="84">
        <f>INDEX('Crosswalk Particulates'!$E:$E,MATCH('2017 EPA Data'!$B4047,'Crosswalk Particulates'!$D:$D,0))</f>
        <v>0</v>
      </c>
      <c r="H4047" s="96">
        <f t="shared" si="63"/>
        <v>19201778.092988994</v>
      </c>
    </row>
    <row r="4048" spans="1:8" hidden="1">
      <c r="A4048" s="73" t="s">
        <v>2542</v>
      </c>
      <c r="B4048" s="73" t="s">
        <v>2574</v>
      </c>
      <c r="C4048" s="73" t="s">
        <v>2517</v>
      </c>
      <c r="D4048" s="86">
        <v>21.032794500000001</v>
      </c>
      <c r="E4048" s="73" t="s">
        <v>2518</v>
      </c>
      <c r="F4048" s="79" t="str">
        <f>INDEX('Crosswalk Particulates'!$B:$B,MATCH('2017 EPA Data'!A4048,'Crosswalk Particulates'!$A:$A,0))</f>
        <v>process-ngps-industry</v>
      </c>
      <c r="G4048" s="84">
        <f>INDEX('Crosswalk Particulates'!$E:$E,MATCH('2017 EPA Data'!$B4048,'Crosswalk Particulates'!$D:$D,0))</f>
        <v>0</v>
      </c>
      <c r="H4048" s="96">
        <f t="shared" si="63"/>
        <v>0</v>
      </c>
    </row>
    <row r="4049" spans="1:8" hidden="1">
      <c r="A4049" s="73" t="s">
        <v>2542</v>
      </c>
      <c r="B4049" s="73" t="s">
        <v>2751</v>
      </c>
      <c r="C4049" s="73" t="s">
        <v>2517</v>
      </c>
      <c r="D4049" s="86">
        <v>21.001673595025672</v>
      </c>
      <c r="E4049" s="73" t="s">
        <v>2518</v>
      </c>
      <c r="F4049" s="79" t="str">
        <f>INDEX('Crosswalk Particulates'!$B:$B,MATCH('2017 EPA Data'!A4049,'Crosswalk Particulates'!$A:$A,0))</f>
        <v>process-ngps-industry</v>
      </c>
      <c r="G4049" s="84">
        <f>INDEX('Crosswalk Particulates'!$E:$E,MATCH('2017 EPA Data'!$B4049,'Crosswalk Particulates'!$D:$D,0))</f>
        <v>0</v>
      </c>
      <c r="H4049" s="96">
        <f t="shared" si="63"/>
        <v>0</v>
      </c>
    </row>
    <row r="4050" spans="1:8" hidden="1">
      <c r="A4050" s="73" t="s">
        <v>2584</v>
      </c>
      <c r="B4050" s="73" t="s">
        <v>2750</v>
      </c>
      <c r="C4050" s="73" t="s">
        <v>2517</v>
      </c>
      <c r="D4050" s="86">
        <v>20.912712014749999</v>
      </c>
      <c r="E4050" s="73" t="s">
        <v>2518</v>
      </c>
      <c r="F4050" s="79" t="str">
        <f>INDEX('Crosswalk Particulates'!$B:$B,MATCH('2017 EPA Data'!A4050,'Crosswalk Particulates'!$A:$A,0))</f>
        <v>Electricity Sector</v>
      </c>
      <c r="G4050" s="84">
        <f>INDEX('Crosswalk Particulates'!$E:$E,MATCH('2017 EPA Data'!$B4050,'Crosswalk Particulates'!$D:$D,0))</f>
        <v>0</v>
      </c>
      <c r="H4050" s="96">
        <f t="shared" si="63"/>
        <v>0</v>
      </c>
    </row>
    <row r="4051" spans="1:8" hidden="1">
      <c r="A4051" s="73" t="s">
        <v>2584</v>
      </c>
      <c r="B4051" s="73" t="s">
        <v>2783</v>
      </c>
      <c r="C4051" s="73" t="s">
        <v>2517</v>
      </c>
      <c r="D4051" s="86">
        <v>20.845790000000001</v>
      </c>
      <c r="E4051" s="73" t="s">
        <v>2518</v>
      </c>
      <c r="F4051" s="79" t="str">
        <f>INDEX('Crosswalk Particulates'!$B:$B,MATCH('2017 EPA Data'!A4051,'Crosswalk Particulates'!$A:$A,0))</f>
        <v>Electricity Sector</v>
      </c>
      <c r="G4051" s="84">
        <f>INDEX('Crosswalk Particulates'!$E:$E,MATCH('2017 EPA Data'!$B4051,'Crosswalk Particulates'!$D:$D,0))</f>
        <v>0</v>
      </c>
      <c r="H4051" s="96">
        <f t="shared" si="63"/>
        <v>0</v>
      </c>
    </row>
    <row r="4052" spans="1:8" hidden="1">
      <c r="A4052" s="73" t="s">
        <v>2629</v>
      </c>
      <c r="B4052" s="73" t="s">
        <v>2662</v>
      </c>
      <c r="C4052" s="73" t="s">
        <v>2517</v>
      </c>
      <c r="D4052" s="86">
        <v>20.623886628000001</v>
      </c>
      <c r="E4052" s="73" t="s">
        <v>2518</v>
      </c>
      <c r="F4052" s="79" t="str">
        <f>INDEX('Crosswalk Particulates'!$B:$B,MATCH('2017 EPA Data'!A4052,'Crosswalk Particulates'!$A:$A,0))</f>
        <v>industry-fuel-oil</v>
      </c>
      <c r="G4052" s="84">
        <f>INDEX('Crosswalk Particulates'!$E:$E,MATCH('2017 EPA Data'!$B4052,'Crosswalk Particulates'!$D:$D,0))</f>
        <v>0</v>
      </c>
      <c r="H4052" s="96">
        <f t="shared" si="63"/>
        <v>0</v>
      </c>
    </row>
    <row r="4053" spans="1:8" hidden="1">
      <c r="A4053" s="73" t="s">
        <v>2669</v>
      </c>
      <c r="B4053" s="73" t="s">
        <v>2695</v>
      </c>
      <c r="C4053" s="73" t="s">
        <v>2517</v>
      </c>
      <c r="D4053" s="86">
        <v>20.60882254877</v>
      </c>
      <c r="E4053" s="73" t="s">
        <v>2518</v>
      </c>
      <c r="F4053" s="79" t="str">
        <f>INDEX('Crosswalk Particulates'!$B:$B,MATCH('2017 EPA Data'!A4053,'Crosswalk Particulates'!$A:$A,0))</f>
        <v>Commercial Buildings Sector</v>
      </c>
      <c r="G4053" s="84">
        <f>INDEX('Crosswalk Particulates'!$E:$E,MATCH('2017 EPA Data'!$B4053,'Crosswalk Particulates'!$D:$D,0))</f>
        <v>0</v>
      </c>
      <c r="H4053" s="96">
        <f t="shared" si="63"/>
        <v>0</v>
      </c>
    </row>
    <row r="4054" spans="1:8" hidden="1">
      <c r="A4054" s="73" t="s">
        <v>2602</v>
      </c>
      <c r="B4054" s="73" t="s">
        <v>2772</v>
      </c>
      <c r="C4054" s="73" t="s">
        <v>2517</v>
      </c>
      <c r="D4054" s="86">
        <v>20.6</v>
      </c>
      <c r="E4054" s="73" t="s">
        <v>2518</v>
      </c>
      <c r="F4054" s="79" t="str">
        <f>INDEX('Crosswalk Particulates'!$B:$B,MATCH('2017 EPA Data'!A4054,'Crosswalk Particulates'!$A:$A,0))</f>
        <v>process-other-industry</v>
      </c>
      <c r="G4054" s="84">
        <f>INDEX('Crosswalk Particulates'!$E:$E,MATCH('2017 EPA Data'!$B4054,'Crosswalk Particulates'!$D:$D,0))</f>
        <v>0</v>
      </c>
      <c r="H4054" s="96">
        <f t="shared" si="63"/>
        <v>0</v>
      </c>
    </row>
    <row r="4055" spans="1:8" hidden="1">
      <c r="A4055" s="73" t="s">
        <v>2592</v>
      </c>
      <c r="B4055" s="73" t="s">
        <v>2705</v>
      </c>
      <c r="C4055" s="73" t="s">
        <v>2517</v>
      </c>
      <c r="D4055" s="86">
        <v>20.519302</v>
      </c>
      <c r="E4055" s="73" t="s">
        <v>2518</v>
      </c>
      <c r="F4055" s="79" t="str">
        <f>INDEX('Crosswalk Particulates'!$B:$B,MATCH('2017 EPA Data'!A4055,'Crosswalk Particulates'!$A:$A,0))</f>
        <v>process-ngps-industry</v>
      </c>
      <c r="G4055" s="84">
        <f>INDEX('Crosswalk Particulates'!$E:$E,MATCH('2017 EPA Data'!$B4055,'Crosswalk Particulates'!$D:$D,0))</f>
        <v>0</v>
      </c>
      <c r="H4055" s="96">
        <f t="shared" si="63"/>
        <v>0</v>
      </c>
    </row>
    <row r="4056" spans="1:8" hidden="1">
      <c r="A4056" s="73" t="s">
        <v>2572</v>
      </c>
      <c r="B4056" s="73" t="s">
        <v>2577</v>
      </c>
      <c r="C4056" s="73" t="s">
        <v>2517</v>
      </c>
      <c r="D4056" s="86">
        <v>20.399999999999999</v>
      </c>
      <c r="E4056" s="73" t="s">
        <v>2518</v>
      </c>
      <c r="F4056" s="79" t="str">
        <f>INDEX('Crosswalk Particulates'!$B:$B,MATCH('2017 EPA Data'!A4056,'Crosswalk Particulates'!$A:$A,0))</f>
        <v>process-other-industry</v>
      </c>
      <c r="G4056" s="84">
        <f>INDEX('Crosswalk Particulates'!$E:$E,MATCH('2017 EPA Data'!$B4056,'Crosswalk Particulates'!$D:$D,0))</f>
        <v>0</v>
      </c>
      <c r="H4056" s="96">
        <f t="shared" si="63"/>
        <v>0</v>
      </c>
    </row>
    <row r="4057" spans="1:8" hidden="1">
      <c r="A4057" s="73" t="s">
        <v>2629</v>
      </c>
      <c r="B4057" s="73" t="s">
        <v>2568</v>
      </c>
      <c r="C4057" s="73" t="s">
        <v>2517</v>
      </c>
      <c r="D4057" s="86">
        <v>20.348911841189999</v>
      </c>
      <c r="E4057" s="73" t="s">
        <v>2518</v>
      </c>
      <c r="F4057" s="79" t="str">
        <f>INDEX('Crosswalk Particulates'!$B:$B,MATCH('2017 EPA Data'!A4057,'Crosswalk Particulates'!$A:$A,0))</f>
        <v>industry-fuel-oil</v>
      </c>
      <c r="G4057" s="84">
        <f>INDEX('Crosswalk Particulates'!$E:$E,MATCH('2017 EPA Data'!$B4057,'Crosswalk Particulates'!$D:$D,0))</f>
        <v>0</v>
      </c>
      <c r="H4057" s="96">
        <f t="shared" si="63"/>
        <v>0</v>
      </c>
    </row>
    <row r="4058" spans="1:8" hidden="1">
      <c r="A4058" s="73" t="s">
        <v>2547</v>
      </c>
      <c r="B4058" s="73" t="s">
        <v>2662</v>
      </c>
      <c r="C4058" s="73" t="s">
        <v>2517</v>
      </c>
      <c r="D4058" s="86">
        <v>20.344048898764001</v>
      </c>
      <c r="E4058" s="73" t="s">
        <v>2518</v>
      </c>
      <c r="F4058" s="79" t="str">
        <f>INDEX('Crosswalk Particulates'!$B:$B,MATCH('2017 EPA Data'!A4058,'Crosswalk Particulates'!$A:$A,0))</f>
        <v>process-other-industry</v>
      </c>
      <c r="G4058" s="84">
        <f>INDEX('Crosswalk Particulates'!$E:$E,MATCH('2017 EPA Data'!$B4058,'Crosswalk Particulates'!$D:$D,0))</f>
        <v>0</v>
      </c>
      <c r="H4058" s="96">
        <f t="shared" si="63"/>
        <v>0</v>
      </c>
    </row>
    <row r="4059" spans="1:8" hidden="1">
      <c r="A4059" s="73" t="s">
        <v>2669</v>
      </c>
      <c r="B4059" s="73" t="s">
        <v>2686</v>
      </c>
      <c r="C4059" s="73" t="s">
        <v>2517</v>
      </c>
      <c r="D4059" s="86">
        <v>20.32509179632244</v>
      </c>
      <c r="E4059" s="73" t="s">
        <v>2518</v>
      </c>
      <c r="F4059" s="79" t="str">
        <f>INDEX('Crosswalk Particulates'!$B:$B,MATCH('2017 EPA Data'!A4059,'Crosswalk Particulates'!$A:$A,0))</f>
        <v>Commercial Buildings Sector</v>
      </c>
      <c r="G4059" s="84">
        <f>INDEX('Crosswalk Particulates'!$E:$E,MATCH('2017 EPA Data'!$B4059,'Crosswalk Particulates'!$D:$D,0))</f>
        <v>0</v>
      </c>
      <c r="H4059" s="96">
        <f t="shared" si="63"/>
        <v>0</v>
      </c>
    </row>
    <row r="4060" spans="1:8" hidden="1">
      <c r="A4060" s="73" t="s">
        <v>2629</v>
      </c>
      <c r="B4060" s="73" t="s">
        <v>2701</v>
      </c>
      <c r="C4060" s="73" t="s">
        <v>2517</v>
      </c>
      <c r="D4060" s="86">
        <v>20.30504504</v>
      </c>
      <c r="E4060" s="73" t="s">
        <v>2518</v>
      </c>
      <c r="F4060" s="79" t="str">
        <f>INDEX('Crosswalk Particulates'!$B:$B,MATCH('2017 EPA Data'!A4060,'Crosswalk Particulates'!$A:$A,0))</f>
        <v>industry-fuel-oil</v>
      </c>
      <c r="G4060" s="84">
        <f>INDEX('Crosswalk Particulates'!$E:$E,MATCH('2017 EPA Data'!$B4060,'Crosswalk Particulates'!$D:$D,0))</f>
        <v>0</v>
      </c>
      <c r="H4060" s="96">
        <f t="shared" si="63"/>
        <v>0</v>
      </c>
    </row>
    <row r="4061" spans="1:8" hidden="1">
      <c r="A4061" s="73" t="s">
        <v>2664</v>
      </c>
      <c r="B4061" s="73" t="s">
        <v>2562</v>
      </c>
      <c r="C4061" s="73" t="s">
        <v>2517</v>
      </c>
      <c r="D4061" s="86">
        <v>20.023695417599999</v>
      </c>
      <c r="E4061" s="73" t="s">
        <v>2518</v>
      </c>
      <c r="F4061" s="79" t="str">
        <f>INDEX('Crosswalk Particulates'!$B:$B,MATCH('2017 EPA Data'!A4061,'Crosswalk Particulates'!$A:$A,0))</f>
        <v>Commercial Buildings Sector</v>
      </c>
      <c r="G4061" s="84">
        <f>INDEX('Crosswalk Particulates'!$E:$E,MATCH('2017 EPA Data'!$B4061,'Crosswalk Particulates'!$D:$D,0))</f>
        <v>0</v>
      </c>
      <c r="H4061" s="96">
        <f t="shared" si="63"/>
        <v>0</v>
      </c>
    </row>
    <row r="4062" spans="1:8" hidden="1">
      <c r="A4062" s="73" t="s">
        <v>2547</v>
      </c>
      <c r="B4062" s="73" t="s">
        <v>2832</v>
      </c>
      <c r="C4062" s="73" t="s">
        <v>2517</v>
      </c>
      <c r="D4062" s="86">
        <v>20</v>
      </c>
      <c r="E4062" s="73" t="s">
        <v>2518</v>
      </c>
      <c r="F4062" s="79" t="str">
        <f>INDEX('Crosswalk Particulates'!$B:$B,MATCH('2017 EPA Data'!A4062,'Crosswalk Particulates'!$A:$A,0))</f>
        <v>process-other-industry</v>
      </c>
      <c r="G4062" s="84">
        <f>INDEX('Crosswalk Particulates'!$E:$E,MATCH('2017 EPA Data'!$B4062,'Crosswalk Particulates'!$D:$D,0))</f>
        <v>0</v>
      </c>
      <c r="H4062" s="96">
        <f t="shared" si="63"/>
        <v>0</v>
      </c>
    </row>
    <row r="4063" spans="1:8" hidden="1">
      <c r="A4063" s="73" t="s">
        <v>2596</v>
      </c>
      <c r="B4063" s="73" t="s">
        <v>2777</v>
      </c>
      <c r="C4063" s="73" t="s">
        <v>2517</v>
      </c>
      <c r="D4063" s="86">
        <v>20</v>
      </c>
      <c r="E4063" s="73" t="s">
        <v>2518</v>
      </c>
      <c r="F4063" s="79" t="str">
        <f>INDEX('Crosswalk Particulates'!$B:$B,MATCH('2017 EPA Data'!A4063,'Crosswalk Particulates'!$A:$A,0))</f>
        <v>industry-fuel-coal</v>
      </c>
      <c r="G4063" s="84">
        <f>INDEX('Crosswalk Particulates'!$E:$E,MATCH('2017 EPA Data'!$B4063,'Crosswalk Particulates'!$D:$D,0))</f>
        <v>0</v>
      </c>
      <c r="H4063" s="96">
        <f t="shared" si="63"/>
        <v>0</v>
      </c>
    </row>
    <row r="4064" spans="1:8" hidden="1">
      <c r="A4064" s="73" t="s">
        <v>2538</v>
      </c>
      <c r="B4064" s="73" t="s">
        <v>2687</v>
      </c>
      <c r="C4064" s="73" t="s">
        <v>2517</v>
      </c>
      <c r="D4064" s="86">
        <v>20</v>
      </c>
      <c r="E4064" s="73" t="s">
        <v>2518</v>
      </c>
      <c r="F4064" s="79" t="str">
        <f>INDEX('Crosswalk Particulates'!$B:$B,MATCH('2017 EPA Data'!A4064,'Crosswalk Particulates'!$A:$A,0))</f>
        <v>process-other-industry</v>
      </c>
      <c r="G4064" s="84">
        <f>INDEX('Crosswalk Particulates'!$E:$E,MATCH('2017 EPA Data'!$B4064,'Crosswalk Particulates'!$D:$D,0))</f>
        <v>0</v>
      </c>
      <c r="H4064" s="96">
        <f t="shared" si="63"/>
        <v>0</v>
      </c>
    </row>
    <row r="4065" spans="1:8" hidden="1">
      <c r="A4065" s="73" t="s">
        <v>2586</v>
      </c>
      <c r="B4065" s="73" t="s">
        <v>2766</v>
      </c>
      <c r="C4065" s="73" t="s">
        <v>2517</v>
      </c>
      <c r="D4065" s="86">
        <v>20</v>
      </c>
      <c r="E4065" s="73" t="s">
        <v>2518</v>
      </c>
      <c r="F4065" s="79" t="str">
        <f>INDEX('Crosswalk Particulates'!$B:$B,MATCH('2017 EPA Data'!A4065,'Crosswalk Particulates'!$A:$A,0))</f>
        <v>process-other-industry</v>
      </c>
      <c r="G4065" s="84">
        <f>INDEX('Crosswalk Particulates'!$E:$E,MATCH('2017 EPA Data'!$B4065,'Crosswalk Particulates'!$D:$D,0))</f>
        <v>0</v>
      </c>
      <c r="H4065" s="96">
        <f t="shared" si="63"/>
        <v>0</v>
      </c>
    </row>
    <row r="4066" spans="1:8" hidden="1">
      <c r="A4066" s="73" t="s">
        <v>2547</v>
      </c>
      <c r="B4066" s="73" t="s">
        <v>2734</v>
      </c>
      <c r="C4066" s="73" t="s">
        <v>2517</v>
      </c>
      <c r="D4066" s="86">
        <v>20</v>
      </c>
      <c r="E4066" s="73" t="s">
        <v>2518</v>
      </c>
      <c r="F4066" s="79" t="str">
        <f>INDEX('Crosswalk Particulates'!$B:$B,MATCH('2017 EPA Data'!A4066,'Crosswalk Particulates'!$A:$A,0))</f>
        <v>process-other-industry</v>
      </c>
      <c r="G4066" s="84">
        <f>INDEX('Crosswalk Particulates'!$E:$E,MATCH('2017 EPA Data'!$B4066,'Crosswalk Particulates'!$D:$D,0))</f>
        <v>0</v>
      </c>
      <c r="H4066" s="96">
        <f t="shared" si="63"/>
        <v>0</v>
      </c>
    </row>
    <row r="4067" spans="1:8" hidden="1">
      <c r="A4067" s="73" t="s">
        <v>2553</v>
      </c>
      <c r="B4067" s="73" t="s">
        <v>2609</v>
      </c>
      <c r="C4067" s="73" t="s">
        <v>2557</v>
      </c>
      <c r="D4067" s="86">
        <v>19.918360499999999</v>
      </c>
      <c r="E4067" s="73" t="s">
        <v>2522</v>
      </c>
      <c r="F4067" s="79" t="str">
        <f>INDEX('Crosswalk Particulates'!$B:$B,MATCH('2017 EPA Data'!A4067,'Crosswalk Particulates'!$A:$A,0))</f>
        <v>process-other-industry</v>
      </c>
      <c r="G4067" s="84" t="str">
        <f>INDEX('Crosswalk Particulates'!$E:$E,MATCH('2017 EPA Data'!$B4067,'Crosswalk Particulates'!$D:$D,0))</f>
        <v>NOX</v>
      </c>
      <c r="H4067" s="96">
        <f t="shared" si="63"/>
        <v>18069654.180765845</v>
      </c>
    </row>
    <row r="4068" spans="1:8" hidden="1">
      <c r="A4068" s="73" t="s">
        <v>2619</v>
      </c>
      <c r="B4068" s="73" t="s">
        <v>2668</v>
      </c>
      <c r="C4068" s="73" t="s">
        <v>2517</v>
      </c>
      <c r="D4068" s="86">
        <v>19.915040000000001</v>
      </c>
      <c r="E4068" s="73" t="s">
        <v>2518</v>
      </c>
      <c r="F4068" s="79" t="str">
        <f>INDEX('Crosswalk Particulates'!$B:$B,MATCH('2017 EPA Data'!A4068,'Crosswalk Particulates'!$A:$A,0))</f>
        <v>process-iron and steel-industry</v>
      </c>
      <c r="G4068" s="84">
        <f>INDEX('Crosswalk Particulates'!$E:$E,MATCH('2017 EPA Data'!$B4068,'Crosswalk Particulates'!$D:$D,0))</f>
        <v>0</v>
      </c>
      <c r="H4068" s="96">
        <f t="shared" si="63"/>
        <v>0</v>
      </c>
    </row>
    <row r="4069" spans="1:8" hidden="1">
      <c r="A4069" s="73" t="s">
        <v>2592</v>
      </c>
      <c r="B4069" s="73" t="s">
        <v>2781</v>
      </c>
      <c r="C4069" s="73" t="s">
        <v>2517</v>
      </c>
      <c r="D4069" s="86">
        <v>19.887151179380002</v>
      </c>
      <c r="E4069" s="73" t="s">
        <v>2518</v>
      </c>
      <c r="F4069" s="79" t="str">
        <f>INDEX('Crosswalk Particulates'!$B:$B,MATCH('2017 EPA Data'!A4069,'Crosswalk Particulates'!$A:$A,0))</f>
        <v>process-ngps-industry</v>
      </c>
      <c r="G4069" s="84">
        <f>INDEX('Crosswalk Particulates'!$E:$E,MATCH('2017 EPA Data'!$B4069,'Crosswalk Particulates'!$D:$D,0))</f>
        <v>0</v>
      </c>
      <c r="H4069" s="96">
        <f t="shared" si="63"/>
        <v>0</v>
      </c>
    </row>
    <row r="4070" spans="1:8" hidden="1">
      <c r="A4070" s="73" t="s">
        <v>2608</v>
      </c>
      <c r="B4070" s="73" t="s">
        <v>2706</v>
      </c>
      <c r="C4070" s="73" t="s">
        <v>2517</v>
      </c>
      <c r="D4070" s="86">
        <v>19.669033606799999</v>
      </c>
      <c r="E4070" s="73" t="s">
        <v>2518</v>
      </c>
      <c r="F4070" s="79" t="str">
        <f>INDEX('Crosswalk Particulates'!$B:$B,MATCH('2017 EPA Data'!A4070,'Crosswalk Particulates'!$A:$A,0))</f>
        <v>Electricity Sector</v>
      </c>
      <c r="G4070" s="84">
        <f>INDEX('Crosswalk Particulates'!$E:$E,MATCH('2017 EPA Data'!$B4070,'Crosswalk Particulates'!$D:$D,0))</f>
        <v>0</v>
      </c>
      <c r="H4070" s="96">
        <f t="shared" si="63"/>
        <v>0</v>
      </c>
    </row>
    <row r="4071" spans="1:8" hidden="1">
      <c r="A4071" s="73" t="s">
        <v>2602</v>
      </c>
      <c r="B4071" s="73" t="s">
        <v>2666</v>
      </c>
      <c r="C4071" s="73" t="s">
        <v>2517</v>
      </c>
      <c r="D4071" s="86">
        <v>19.6088296</v>
      </c>
      <c r="E4071" s="73" t="s">
        <v>2518</v>
      </c>
      <c r="F4071" s="79" t="str">
        <f>INDEX('Crosswalk Particulates'!$B:$B,MATCH('2017 EPA Data'!A4071,'Crosswalk Particulates'!$A:$A,0))</f>
        <v>process-other-industry</v>
      </c>
      <c r="G4071" s="84">
        <f>INDEX('Crosswalk Particulates'!$E:$E,MATCH('2017 EPA Data'!$B4071,'Crosswalk Particulates'!$D:$D,0))</f>
        <v>0</v>
      </c>
      <c r="H4071" s="96">
        <f t="shared" si="63"/>
        <v>0</v>
      </c>
    </row>
    <row r="4072" spans="1:8" hidden="1">
      <c r="A4072" s="73" t="s">
        <v>2530</v>
      </c>
      <c r="B4072" s="73" t="s">
        <v>2590</v>
      </c>
      <c r="C4072" s="73" t="s">
        <v>2557</v>
      </c>
      <c r="D4072" s="86">
        <v>19.605096039999999</v>
      </c>
      <c r="E4072" s="73" t="s">
        <v>2522</v>
      </c>
      <c r="F4072" s="79" t="str">
        <f>INDEX('Crosswalk Particulates'!$B:$B,MATCH('2017 EPA Data'!A4072,'Crosswalk Particulates'!$A:$A,0))</f>
        <v>process-other-industry</v>
      </c>
      <c r="G4072" s="84" t="str">
        <f>INDEX('Crosswalk Particulates'!$E:$E,MATCH('2017 EPA Data'!$B4072,'Crosswalk Particulates'!$D:$D,0))</f>
        <v>PM10</v>
      </c>
      <c r="H4072" s="96">
        <f t="shared" si="63"/>
        <v>17785465.10509748</v>
      </c>
    </row>
    <row r="4073" spans="1:8" hidden="1">
      <c r="A4073" s="73" t="s">
        <v>2581</v>
      </c>
      <c r="B4073" s="73" t="s">
        <v>2705</v>
      </c>
      <c r="C4073" s="73" t="s">
        <v>2517</v>
      </c>
      <c r="D4073" s="86">
        <v>19.602314723199999</v>
      </c>
      <c r="E4073" s="73" t="s">
        <v>2518</v>
      </c>
      <c r="F4073" s="79" t="str">
        <f>INDEX('Crosswalk Particulates'!$B:$B,MATCH('2017 EPA Data'!A4073,'Crosswalk Particulates'!$A:$A,0))</f>
        <v>Electricity Sector</v>
      </c>
      <c r="G4073" s="84">
        <f>INDEX('Crosswalk Particulates'!$E:$E,MATCH('2017 EPA Data'!$B4073,'Crosswalk Particulates'!$D:$D,0))</f>
        <v>0</v>
      </c>
      <c r="H4073" s="96">
        <f t="shared" si="63"/>
        <v>0</v>
      </c>
    </row>
    <row r="4074" spans="1:8" hidden="1">
      <c r="A4074" s="73" t="s">
        <v>2655</v>
      </c>
      <c r="B4074" s="73" t="s">
        <v>2673</v>
      </c>
      <c r="C4074" s="73" t="s">
        <v>2517</v>
      </c>
      <c r="D4074" s="86">
        <v>19.453290169999999</v>
      </c>
      <c r="E4074" s="73" t="s">
        <v>2518</v>
      </c>
      <c r="F4074" s="79" t="str">
        <f>INDEX('Crosswalk Particulates'!$B:$B,MATCH('2017 EPA Data'!A4074,'Crosswalk Particulates'!$A:$A,0))</f>
        <v>Commercial Buildings Sector</v>
      </c>
      <c r="G4074" s="84">
        <f>INDEX('Crosswalk Particulates'!$E:$E,MATCH('2017 EPA Data'!$B4074,'Crosswalk Particulates'!$D:$D,0))</f>
        <v>0</v>
      </c>
      <c r="H4074" s="96">
        <f t="shared" si="63"/>
        <v>0</v>
      </c>
    </row>
    <row r="4075" spans="1:8" hidden="1">
      <c r="A4075" s="73" t="s">
        <v>2592</v>
      </c>
      <c r="B4075" s="73" t="s">
        <v>2710</v>
      </c>
      <c r="C4075" s="73" t="s">
        <v>2517</v>
      </c>
      <c r="D4075" s="86">
        <v>19.430000336999999</v>
      </c>
      <c r="E4075" s="73" t="s">
        <v>2518</v>
      </c>
      <c r="F4075" s="79" t="str">
        <f>INDEX('Crosswalk Particulates'!$B:$B,MATCH('2017 EPA Data'!A4075,'Crosswalk Particulates'!$A:$A,0))</f>
        <v>process-ngps-industry</v>
      </c>
      <c r="G4075" s="84">
        <f>INDEX('Crosswalk Particulates'!$E:$E,MATCH('2017 EPA Data'!$B4075,'Crosswalk Particulates'!$D:$D,0))</f>
        <v>0</v>
      </c>
      <c r="H4075" s="96">
        <f t="shared" si="63"/>
        <v>0</v>
      </c>
    </row>
    <row r="4076" spans="1:8" hidden="1">
      <c r="A4076" s="73" t="s">
        <v>2596</v>
      </c>
      <c r="B4076" s="73" t="s">
        <v>2750</v>
      </c>
      <c r="C4076" s="73" t="s">
        <v>2517</v>
      </c>
      <c r="D4076" s="86">
        <v>19.203399999999998</v>
      </c>
      <c r="E4076" s="73" t="s">
        <v>2518</v>
      </c>
      <c r="F4076" s="79" t="str">
        <f>INDEX('Crosswalk Particulates'!$B:$B,MATCH('2017 EPA Data'!A4076,'Crosswalk Particulates'!$A:$A,0))</f>
        <v>industry-fuel-coal</v>
      </c>
      <c r="G4076" s="84">
        <f>INDEX('Crosswalk Particulates'!$E:$E,MATCH('2017 EPA Data'!$B4076,'Crosswalk Particulates'!$D:$D,0))</f>
        <v>0</v>
      </c>
      <c r="H4076" s="96">
        <f t="shared" si="63"/>
        <v>0</v>
      </c>
    </row>
    <row r="4077" spans="1:8" hidden="1">
      <c r="A4077" s="73" t="s">
        <v>2547</v>
      </c>
      <c r="B4077" s="73" t="s">
        <v>2790</v>
      </c>
      <c r="C4077" s="73" t="s">
        <v>2517</v>
      </c>
      <c r="D4077" s="86">
        <v>19.173099243799999</v>
      </c>
      <c r="E4077" s="73" t="s">
        <v>2518</v>
      </c>
      <c r="F4077" s="79" t="str">
        <f>INDEX('Crosswalk Particulates'!$B:$B,MATCH('2017 EPA Data'!A4077,'Crosswalk Particulates'!$A:$A,0))</f>
        <v>process-other-industry</v>
      </c>
      <c r="G4077" s="84">
        <f>INDEX('Crosswalk Particulates'!$E:$E,MATCH('2017 EPA Data'!$B4077,'Crosswalk Particulates'!$D:$D,0))</f>
        <v>0</v>
      </c>
      <c r="H4077" s="96">
        <f t="shared" si="63"/>
        <v>0</v>
      </c>
    </row>
    <row r="4078" spans="1:8" hidden="1">
      <c r="A4078" s="73" t="s">
        <v>2555</v>
      </c>
      <c r="B4078" s="73" t="s">
        <v>2685</v>
      </c>
      <c r="C4078" s="73" t="s">
        <v>2517</v>
      </c>
      <c r="D4078" s="86">
        <v>19.160803359999999</v>
      </c>
      <c r="E4078" s="73" t="s">
        <v>2518</v>
      </c>
      <c r="F4078" s="79" t="str">
        <f>INDEX('Crosswalk Particulates'!$B:$B,MATCH('2017 EPA Data'!A4078,'Crosswalk Particulates'!$A:$A,0))</f>
        <v>process-other-industry</v>
      </c>
      <c r="G4078" s="84">
        <f>INDEX('Crosswalk Particulates'!$E:$E,MATCH('2017 EPA Data'!$B4078,'Crosswalk Particulates'!$D:$D,0))</f>
        <v>0</v>
      </c>
      <c r="H4078" s="96">
        <f t="shared" si="63"/>
        <v>0</v>
      </c>
    </row>
    <row r="4079" spans="1:8" hidden="1">
      <c r="A4079" s="73" t="s">
        <v>2655</v>
      </c>
      <c r="B4079" s="73" t="s">
        <v>2716</v>
      </c>
      <c r="D4079" s="86">
        <v>19.148630554129035</v>
      </c>
      <c r="E4079" s="73" t="s">
        <v>2522</v>
      </c>
      <c r="F4079" s="79" t="str">
        <f>INDEX('Crosswalk Particulates'!$B:$B,MATCH('2017 EPA Data'!A4079,'Crosswalk Particulates'!$A:$A,0))</f>
        <v>Commercial Buildings Sector</v>
      </c>
      <c r="G4079" s="84" t="str">
        <f>INDEX('Crosswalk Particulates'!$E:$E,MATCH('2017 EPA Data'!$B4079,'Crosswalk Particulates'!$D:$D,0))</f>
        <v>BC</v>
      </c>
      <c r="H4079" s="96">
        <f t="shared" si="63"/>
        <v>17371366.089511152</v>
      </c>
    </row>
    <row r="4080" spans="1:8" hidden="1">
      <c r="A4080" s="73" t="s">
        <v>2563</v>
      </c>
      <c r="B4080" s="73" t="s">
        <v>2626</v>
      </c>
      <c r="C4080" s="73" t="s">
        <v>2517</v>
      </c>
      <c r="D4080" s="86">
        <v>19.131398099449168</v>
      </c>
      <c r="E4080" s="73" t="s">
        <v>2518</v>
      </c>
      <c r="F4080" s="79" t="str">
        <f>INDEX('Crosswalk Particulates'!$B:$B,MATCH('2017 EPA Data'!A4080,'Crosswalk Particulates'!$A:$A,0))</f>
        <v>Other-EPA</v>
      </c>
      <c r="G4080" s="84">
        <f>INDEX('Crosswalk Particulates'!$E:$E,MATCH('2017 EPA Data'!$B4080,'Crosswalk Particulates'!$D:$D,0))</f>
        <v>0</v>
      </c>
      <c r="H4080" s="96">
        <f t="shared" si="63"/>
        <v>0</v>
      </c>
    </row>
    <row r="4081" spans="1:8" hidden="1">
      <c r="A4081" s="73" t="s">
        <v>2530</v>
      </c>
      <c r="B4081" s="73" t="s">
        <v>2610</v>
      </c>
      <c r="C4081" s="73" t="s">
        <v>2557</v>
      </c>
      <c r="D4081" s="86">
        <v>19.122112439999999</v>
      </c>
      <c r="E4081" s="73" t="s">
        <v>2522</v>
      </c>
      <c r="F4081" s="79" t="str">
        <f>INDEX('Crosswalk Particulates'!$B:$B,MATCH('2017 EPA Data'!A4081,'Crosswalk Particulates'!$A:$A,0))</f>
        <v>process-other-industry</v>
      </c>
      <c r="G4081" s="84" t="str">
        <f>INDEX('Crosswalk Particulates'!$E:$E,MATCH('2017 EPA Data'!$B4081,'Crosswalk Particulates'!$D:$D,0))</f>
        <v>PM25</v>
      </c>
      <c r="H4081" s="96">
        <f t="shared" si="63"/>
        <v>17347309.232430078</v>
      </c>
    </row>
    <row r="4082" spans="1:8" hidden="1">
      <c r="A4082" s="73" t="s">
        <v>2664</v>
      </c>
      <c r="B4082" s="73" t="s">
        <v>2699</v>
      </c>
      <c r="C4082" s="73" t="s">
        <v>2517</v>
      </c>
      <c r="D4082" s="86">
        <v>18.920000000000002</v>
      </c>
      <c r="E4082" s="73" t="s">
        <v>2518</v>
      </c>
      <c r="F4082" s="79" t="str">
        <f>INDEX('Crosswalk Particulates'!$B:$B,MATCH('2017 EPA Data'!A4082,'Crosswalk Particulates'!$A:$A,0))</f>
        <v>Commercial Buildings Sector</v>
      </c>
      <c r="G4082" s="84">
        <f>INDEX('Crosswalk Particulates'!$E:$E,MATCH('2017 EPA Data'!$B4082,'Crosswalk Particulates'!$D:$D,0))</f>
        <v>0</v>
      </c>
      <c r="H4082" s="96">
        <f t="shared" si="63"/>
        <v>0</v>
      </c>
    </row>
    <row r="4083" spans="1:8" hidden="1">
      <c r="A4083" s="73" t="s">
        <v>2655</v>
      </c>
      <c r="B4083" s="73" t="s">
        <v>2684</v>
      </c>
      <c r="C4083" s="73" t="s">
        <v>2517</v>
      </c>
      <c r="D4083" s="86">
        <v>18.897335999999999</v>
      </c>
      <c r="E4083" s="73" t="s">
        <v>2518</v>
      </c>
      <c r="F4083" s="79" t="str">
        <f>INDEX('Crosswalk Particulates'!$B:$B,MATCH('2017 EPA Data'!A4083,'Crosswalk Particulates'!$A:$A,0))</f>
        <v>Commercial Buildings Sector</v>
      </c>
      <c r="G4083" s="84">
        <f>INDEX('Crosswalk Particulates'!$E:$E,MATCH('2017 EPA Data'!$B4083,'Crosswalk Particulates'!$D:$D,0))</f>
        <v>0</v>
      </c>
      <c r="H4083" s="96">
        <f t="shared" si="63"/>
        <v>0</v>
      </c>
    </row>
    <row r="4084" spans="1:8" hidden="1">
      <c r="A4084" s="73" t="s">
        <v>2555</v>
      </c>
      <c r="B4084" s="73" t="s">
        <v>2662</v>
      </c>
      <c r="C4084" s="73" t="s">
        <v>2517</v>
      </c>
      <c r="D4084" s="86">
        <v>18.88114912</v>
      </c>
      <c r="E4084" s="73" t="s">
        <v>2518</v>
      </c>
      <c r="F4084" s="79" t="str">
        <f>INDEX('Crosswalk Particulates'!$B:$B,MATCH('2017 EPA Data'!A4084,'Crosswalk Particulates'!$A:$A,0))</f>
        <v>process-other-industry</v>
      </c>
      <c r="G4084" s="84">
        <f>INDEX('Crosswalk Particulates'!$E:$E,MATCH('2017 EPA Data'!$B4084,'Crosswalk Particulates'!$D:$D,0))</f>
        <v>0</v>
      </c>
      <c r="H4084" s="96">
        <f t="shared" si="63"/>
        <v>0</v>
      </c>
    </row>
    <row r="4085" spans="1:8" hidden="1">
      <c r="A4085" s="73" t="s">
        <v>2569</v>
      </c>
      <c r="B4085" s="73" t="s">
        <v>2732</v>
      </c>
      <c r="D4085" s="86">
        <v>18.865580545214545</v>
      </c>
      <c r="E4085" s="73" t="s">
        <v>2522</v>
      </c>
      <c r="F4085" s="79" t="str">
        <f>INDEX('Crosswalk Particulates'!$B:$B,MATCH('2017 EPA Data'!A4085,'Crosswalk Particulates'!$A:$A,0))</f>
        <v>Transportation Sector</v>
      </c>
      <c r="G4085" s="84">
        <f>INDEX('Crosswalk Particulates'!$E:$E,MATCH('2017 EPA Data'!$B4085,'Crosswalk Particulates'!$D:$D,0))</f>
        <v>0</v>
      </c>
      <c r="H4085" s="96">
        <f t="shared" si="63"/>
        <v>17114587.135392535</v>
      </c>
    </row>
    <row r="4086" spans="1:8" hidden="1">
      <c r="A4086" s="73" t="s">
        <v>2607</v>
      </c>
      <c r="B4086" s="73" t="s">
        <v>2689</v>
      </c>
      <c r="C4086" s="73" t="s">
        <v>2517</v>
      </c>
      <c r="D4086" s="86">
        <v>18.7</v>
      </c>
      <c r="E4086" s="73" t="s">
        <v>2518</v>
      </c>
      <c r="F4086" s="79" t="str">
        <f>INDEX('Crosswalk Particulates'!$B:$B,MATCH('2017 EPA Data'!A4086,'Crosswalk Particulates'!$A:$A,0))</f>
        <v>process-cement-industry</v>
      </c>
      <c r="G4086" s="84">
        <f>INDEX('Crosswalk Particulates'!$E:$E,MATCH('2017 EPA Data'!$B4086,'Crosswalk Particulates'!$D:$D,0))</f>
        <v>0</v>
      </c>
      <c r="H4086" s="96">
        <f t="shared" si="63"/>
        <v>0</v>
      </c>
    </row>
    <row r="4087" spans="1:8" hidden="1">
      <c r="A4087" s="73" t="s">
        <v>2582</v>
      </c>
      <c r="B4087" s="73" t="s">
        <v>2650</v>
      </c>
      <c r="C4087" s="73" t="s">
        <v>2517</v>
      </c>
      <c r="D4087" s="86">
        <v>18.552836498000001</v>
      </c>
      <c r="E4087" s="73" t="s">
        <v>2518</v>
      </c>
      <c r="F4087" s="79" t="str">
        <f>INDEX('Crosswalk Particulates'!$B:$B,MATCH('2017 EPA Data'!A4087,'Crosswalk Particulates'!$A:$A,0))</f>
        <v>Commercial Buildings Sector</v>
      </c>
      <c r="G4087" s="84">
        <f>INDEX('Crosswalk Particulates'!$E:$E,MATCH('2017 EPA Data'!$B4087,'Crosswalk Particulates'!$D:$D,0))</f>
        <v>0</v>
      </c>
      <c r="H4087" s="96">
        <f t="shared" si="63"/>
        <v>0</v>
      </c>
    </row>
    <row r="4088" spans="1:8" hidden="1">
      <c r="A4088" s="73" t="s">
        <v>2607</v>
      </c>
      <c r="B4088" s="73" t="s">
        <v>2695</v>
      </c>
      <c r="C4088" s="73" t="s">
        <v>2517</v>
      </c>
      <c r="D4088" s="86">
        <v>18.515986829999999</v>
      </c>
      <c r="E4088" s="73" t="s">
        <v>2518</v>
      </c>
      <c r="F4088" s="79" t="str">
        <f>INDEX('Crosswalk Particulates'!$B:$B,MATCH('2017 EPA Data'!A4088,'Crosswalk Particulates'!$A:$A,0))</f>
        <v>process-cement-industry</v>
      </c>
      <c r="G4088" s="84">
        <f>INDEX('Crosswalk Particulates'!$E:$E,MATCH('2017 EPA Data'!$B4088,'Crosswalk Particulates'!$D:$D,0))</f>
        <v>0</v>
      </c>
      <c r="H4088" s="96">
        <f t="shared" si="63"/>
        <v>0</v>
      </c>
    </row>
    <row r="4089" spans="1:8" hidden="1">
      <c r="A4089" s="73" t="s">
        <v>2585</v>
      </c>
      <c r="B4089" s="73" t="s">
        <v>2663</v>
      </c>
      <c r="C4089" s="73" t="s">
        <v>2517</v>
      </c>
      <c r="D4089" s="86">
        <v>18.496880000000001</v>
      </c>
      <c r="E4089" s="73" t="s">
        <v>2518</v>
      </c>
      <c r="F4089" s="79" t="str">
        <f>INDEX('Crosswalk Particulates'!$B:$B,MATCH('2017 EPA Data'!A4089,'Crosswalk Particulates'!$A:$A,0))</f>
        <v>process-other-industry</v>
      </c>
      <c r="G4089" s="84">
        <f>INDEX('Crosswalk Particulates'!$E:$E,MATCH('2017 EPA Data'!$B4089,'Crosswalk Particulates'!$D:$D,0))</f>
        <v>0</v>
      </c>
      <c r="H4089" s="96">
        <f t="shared" si="63"/>
        <v>0</v>
      </c>
    </row>
    <row r="4090" spans="1:8" hidden="1">
      <c r="A4090" s="73" t="s">
        <v>2607</v>
      </c>
      <c r="B4090" s="73" t="s">
        <v>2637</v>
      </c>
      <c r="C4090" s="73" t="s">
        <v>2517</v>
      </c>
      <c r="D4090" s="86">
        <v>18.446436330000001</v>
      </c>
      <c r="E4090" s="73" t="s">
        <v>2518</v>
      </c>
      <c r="F4090" s="79" t="str">
        <f>INDEX('Crosswalk Particulates'!$B:$B,MATCH('2017 EPA Data'!A4090,'Crosswalk Particulates'!$A:$A,0))</f>
        <v>process-cement-industry</v>
      </c>
      <c r="G4090" s="84">
        <f>INDEX('Crosswalk Particulates'!$E:$E,MATCH('2017 EPA Data'!$B4090,'Crosswalk Particulates'!$D:$D,0))</f>
        <v>0</v>
      </c>
      <c r="H4090" s="96">
        <f t="shared" si="63"/>
        <v>0</v>
      </c>
    </row>
    <row r="4091" spans="1:8" hidden="1">
      <c r="A4091" s="73" t="s">
        <v>2532</v>
      </c>
      <c r="B4091" s="73" t="s">
        <v>2753</v>
      </c>
      <c r="D4091" s="86">
        <v>18.357148965072909</v>
      </c>
      <c r="E4091" s="73" t="s">
        <v>2522</v>
      </c>
      <c r="F4091" s="79" t="str">
        <f>INDEX('Crosswalk Particulates'!$B:$B,MATCH('2017 EPA Data'!A4091,'Crosswalk Particulates'!$A:$A,0))</f>
        <v>Other-EPA</v>
      </c>
      <c r="G4091" s="84">
        <f>INDEX('Crosswalk Particulates'!$E:$E,MATCH('2017 EPA Data'!$B4091,'Crosswalk Particulates'!$D:$D,0))</f>
        <v>0</v>
      </c>
      <c r="H4091" s="96">
        <f t="shared" si="63"/>
        <v>16653345.216021726</v>
      </c>
    </row>
    <row r="4092" spans="1:8" hidden="1">
      <c r="A4092" s="73" t="s">
        <v>2619</v>
      </c>
      <c r="B4092" s="73" t="s">
        <v>2691</v>
      </c>
      <c r="C4092" s="73" t="s">
        <v>2517</v>
      </c>
      <c r="D4092" s="86">
        <v>18.242999999999999</v>
      </c>
      <c r="E4092" s="73" t="s">
        <v>2518</v>
      </c>
      <c r="F4092" s="79" t="str">
        <f>INDEX('Crosswalk Particulates'!$B:$B,MATCH('2017 EPA Data'!A4092,'Crosswalk Particulates'!$A:$A,0))</f>
        <v>process-iron and steel-industry</v>
      </c>
      <c r="G4092" s="84">
        <f>INDEX('Crosswalk Particulates'!$E:$E,MATCH('2017 EPA Data'!$B4092,'Crosswalk Particulates'!$D:$D,0))</f>
        <v>0</v>
      </c>
      <c r="H4092" s="96">
        <f t="shared" si="63"/>
        <v>0</v>
      </c>
    </row>
    <row r="4093" spans="1:8" hidden="1">
      <c r="A4093" s="73" t="s">
        <v>2600</v>
      </c>
      <c r="B4093" s="73" t="s">
        <v>2780</v>
      </c>
      <c r="C4093" s="73" t="s">
        <v>2517</v>
      </c>
      <c r="D4093" s="86">
        <v>18.210747736081998</v>
      </c>
      <c r="E4093" s="73" t="s">
        <v>2518</v>
      </c>
      <c r="F4093" s="79" t="str">
        <f>INDEX('Crosswalk Particulates'!$B:$B,MATCH('2017 EPA Data'!A4093,'Crosswalk Particulates'!$A:$A,0))</f>
        <v>industry-fuel-biomass</v>
      </c>
      <c r="G4093" s="84">
        <f>INDEX('Crosswalk Particulates'!$E:$E,MATCH('2017 EPA Data'!$B4093,'Crosswalk Particulates'!$D:$D,0))</f>
        <v>0</v>
      </c>
      <c r="H4093" s="96">
        <f t="shared" si="63"/>
        <v>0</v>
      </c>
    </row>
    <row r="4094" spans="1:8" hidden="1">
      <c r="A4094" s="73" t="s">
        <v>2592</v>
      </c>
      <c r="B4094" s="73" t="s">
        <v>2791</v>
      </c>
      <c r="C4094" s="73" t="s">
        <v>2517</v>
      </c>
      <c r="D4094" s="86">
        <v>18.091999999999999</v>
      </c>
      <c r="E4094" s="73" t="s">
        <v>2518</v>
      </c>
      <c r="F4094" s="79" t="str">
        <f>INDEX('Crosswalk Particulates'!$B:$B,MATCH('2017 EPA Data'!A4094,'Crosswalk Particulates'!$A:$A,0))</f>
        <v>process-ngps-industry</v>
      </c>
      <c r="G4094" s="84">
        <f>INDEX('Crosswalk Particulates'!$E:$E,MATCH('2017 EPA Data'!$B4094,'Crosswalk Particulates'!$D:$D,0))</f>
        <v>0</v>
      </c>
      <c r="H4094" s="96">
        <f t="shared" si="63"/>
        <v>0</v>
      </c>
    </row>
    <row r="4095" spans="1:8" hidden="1">
      <c r="A4095" s="73" t="s">
        <v>2618</v>
      </c>
      <c r="B4095" s="73" t="s">
        <v>2570</v>
      </c>
      <c r="C4095" s="73" t="s">
        <v>2517</v>
      </c>
      <c r="D4095" s="86">
        <v>18</v>
      </c>
      <c r="E4095" s="73" t="s">
        <v>2518</v>
      </c>
      <c r="F4095" s="79" t="str">
        <f>INDEX('Crosswalk Particulates'!$B:$B,MATCH('2017 EPA Data'!A4095,'Crosswalk Particulates'!$A:$A,0))</f>
        <v>Other-EPA</v>
      </c>
      <c r="G4095" s="84">
        <f>INDEX('Crosswalk Particulates'!$E:$E,MATCH('2017 EPA Data'!$B4095,'Crosswalk Particulates'!$D:$D,0))</f>
        <v>0</v>
      </c>
      <c r="H4095" s="96">
        <f t="shared" si="63"/>
        <v>0</v>
      </c>
    </row>
    <row r="4096" spans="1:8" hidden="1">
      <c r="A4096" s="73" t="s">
        <v>2586</v>
      </c>
      <c r="B4096" s="73" t="s">
        <v>2621</v>
      </c>
      <c r="C4096" s="73" t="s">
        <v>2517</v>
      </c>
      <c r="D4096" s="86">
        <v>17.785739028941119</v>
      </c>
      <c r="E4096" s="73" t="s">
        <v>2518</v>
      </c>
      <c r="F4096" s="79" t="str">
        <f>INDEX('Crosswalk Particulates'!$B:$B,MATCH('2017 EPA Data'!A4096,'Crosswalk Particulates'!$A:$A,0))</f>
        <v>process-other-industry</v>
      </c>
      <c r="G4096" s="84">
        <f>INDEX('Crosswalk Particulates'!$E:$E,MATCH('2017 EPA Data'!$B4096,'Crosswalk Particulates'!$D:$D,0))</f>
        <v>0</v>
      </c>
      <c r="H4096" s="96">
        <f t="shared" si="63"/>
        <v>0</v>
      </c>
    </row>
    <row r="4097" spans="1:8" hidden="1">
      <c r="A4097" s="73" t="s">
        <v>2595</v>
      </c>
      <c r="B4097" s="73" t="s">
        <v>2708</v>
      </c>
      <c r="C4097" s="73" t="s">
        <v>2517</v>
      </c>
      <c r="D4097" s="86">
        <v>17.654095730000002</v>
      </c>
      <c r="E4097" s="73" t="s">
        <v>2518</v>
      </c>
      <c r="F4097" s="79" t="str">
        <f>INDEX('Crosswalk Particulates'!$B:$B,MATCH('2017 EPA Data'!A4097,'Crosswalk Particulates'!$A:$A,0))</f>
        <v>process-other-industry</v>
      </c>
      <c r="G4097" s="84">
        <f>INDEX('Crosswalk Particulates'!$E:$E,MATCH('2017 EPA Data'!$B4097,'Crosswalk Particulates'!$D:$D,0))</f>
        <v>0</v>
      </c>
      <c r="H4097" s="96">
        <f t="shared" si="63"/>
        <v>0</v>
      </c>
    </row>
    <row r="4098" spans="1:8" hidden="1">
      <c r="A4098" s="73" t="s">
        <v>2546</v>
      </c>
      <c r="B4098" s="73" t="s">
        <v>2609</v>
      </c>
      <c r="C4098" s="73" t="s">
        <v>2557</v>
      </c>
      <c r="D4098" s="86">
        <v>17.650165000000001</v>
      </c>
      <c r="E4098" s="73" t="s">
        <v>2522</v>
      </c>
      <c r="F4098" s="79" t="str">
        <f>INDEX('Crosswalk Particulates'!$B:$B,MATCH('2017 EPA Data'!A4098,'Crosswalk Particulates'!$A:$A,0))</f>
        <v>process-other-industry</v>
      </c>
      <c r="G4098" s="84" t="str">
        <f>INDEX('Crosswalk Particulates'!$E:$E,MATCH('2017 EPA Data'!$B4098,'Crosswalk Particulates'!$D:$D,0))</f>
        <v>NOX</v>
      </c>
      <c r="H4098" s="96">
        <f t="shared" si="63"/>
        <v>16011979.388738198</v>
      </c>
    </row>
    <row r="4099" spans="1:8" hidden="1">
      <c r="A4099" s="73" t="s">
        <v>2538</v>
      </c>
      <c r="B4099" s="73" t="s">
        <v>2675</v>
      </c>
      <c r="C4099" s="73" t="s">
        <v>2517</v>
      </c>
      <c r="D4099" s="86">
        <v>17.642407003433</v>
      </c>
      <c r="E4099" s="73" t="s">
        <v>2518</v>
      </c>
      <c r="F4099" s="79" t="str">
        <f>INDEX('Crosswalk Particulates'!$B:$B,MATCH('2017 EPA Data'!A4099,'Crosswalk Particulates'!$A:$A,0))</f>
        <v>process-other-industry</v>
      </c>
      <c r="G4099" s="84">
        <f>INDEX('Crosswalk Particulates'!$E:$E,MATCH('2017 EPA Data'!$B4099,'Crosswalk Particulates'!$D:$D,0))</f>
        <v>0</v>
      </c>
      <c r="H4099" s="96">
        <f t="shared" si="63"/>
        <v>0</v>
      </c>
    </row>
    <row r="4100" spans="1:8" hidden="1">
      <c r="A4100" s="73" t="s">
        <v>2595</v>
      </c>
      <c r="B4100" s="73" t="s">
        <v>2696</v>
      </c>
      <c r="C4100" s="73" t="s">
        <v>2517</v>
      </c>
      <c r="D4100" s="86">
        <v>17.5</v>
      </c>
      <c r="E4100" s="73" t="s">
        <v>2518</v>
      </c>
      <c r="F4100" s="79" t="str">
        <f>INDEX('Crosswalk Particulates'!$B:$B,MATCH('2017 EPA Data'!A4100,'Crosswalk Particulates'!$A:$A,0))</f>
        <v>process-other-industry</v>
      </c>
      <c r="G4100" s="84">
        <f>INDEX('Crosswalk Particulates'!$E:$E,MATCH('2017 EPA Data'!$B4100,'Crosswalk Particulates'!$D:$D,0))</f>
        <v>0</v>
      </c>
      <c r="H4100" s="96">
        <f t="shared" ref="H4100:H4163" si="64">IF(E4100="TON",D4100/metricton_to_shortton,0)*10^6</f>
        <v>0</v>
      </c>
    </row>
    <row r="4101" spans="1:8" hidden="1">
      <c r="A4101" s="73" t="s">
        <v>2582</v>
      </c>
      <c r="B4101" s="73" t="s">
        <v>2625</v>
      </c>
      <c r="C4101" s="73" t="s">
        <v>2517</v>
      </c>
      <c r="D4101" s="86">
        <v>17.454276098209512</v>
      </c>
      <c r="E4101" s="73" t="s">
        <v>2518</v>
      </c>
      <c r="F4101" s="79" t="str">
        <f>INDEX('Crosswalk Particulates'!$B:$B,MATCH('2017 EPA Data'!A4101,'Crosswalk Particulates'!$A:$A,0))</f>
        <v>Commercial Buildings Sector</v>
      </c>
      <c r="G4101" s="84">
        <f>INDEX('Crosswalk Particulates'!$E:$E,MATCH('2017 EPA Data'!$B4101,'Crosswalk Particulates'!$D:$D,0))</f>
        <v>0</v>
      </c>
      <c r="H4101" s="96">
        <f t="shared" si="64"/>
        <v>0</v>
      </c>
    </row>
    <row r="4102" spans="1:8" hidden="1">
      <c r="A4102" s="73" t="s">
        <v>2581</v>
      </c>
      <c r="B4102" s="73" t="s">
        <v>2645</v>
      </c>
      <c r="C4102" s="73" t="s">
        <v>2517</v>
      </c>
      <c r="D4102" s="86">
        <v>17.418201080799779</v>
      </c>
      <c r="E4102" s="73" t="s">
        <v>2518</v>
      </c>
      <c r="F4102" s="79" t="str">
        <f>INDEX('Crosswalk Particulates'!$B:$B,MATCH('2017 EPA Data'!A4102,'Crosswalk Particulates'!$A:$A,0))</f>
        <v>Electricity Sector</v>
      </c>
      <c r="G4102" s="84">
        <f>INDEX('Crosswalk Particulates'!$E:$E,MATCH('2017 EPA Data'!$B4102,'Crosswalk Particulates'!$D:$D,0))</f>
        <v>0</v>
      </c>
      <c r="H4102" s="96">
        <f t="shared" si="64"/>
        <v>0</v>
      </c>
    </row>
    <row r="4103" spans="1:8" hidden="1">
      <c r="A4103" s="73" t="s">
        <v>2555</v>
      </c>
      <c r="B4103" s="73" t="s">
        <v>2634</v>
      </c>
      <c r="D4103" s="86">
        <v>17.417208958353324</v>
      </c>
      <c r="E4103" s="73" t="s">
        <v>2522</v>
      </c>
      <c r="F4103" s="79" t="str">
        <f>INDEX('Crosswalk Particulates'!$B:$B,MATCH('2017 EPA Data'!A4103,'Crosswalk Particulates'!$A:$A,0))</f>
        <v>process-other-industry</v>
      </c>
      <c r="G4103" s="84" t="str">
        <f>INDEX('Crosswalk Particulates'!$E:$E,MATCH('2017 EPA Data'!$B4103,'Crosswalk Particulates'!$D:$D,0))</f>
        <v>OC</v>
      </c>
      <c r="H4103" s="96">
        <f t="shared" si="64"/>
        <v>15800644.971335946</v>
      </c>
    </row>
    <row r="4104" spans="1:8" hidden="1">
      <c r="A4104" s="73" t="s">
        <v>2582</v>
      </c>
      <c r="B4104" s="73" t="s">
        <v>2688</v>
      </c>
      <c r="C4104" s="73" t="s">
        <v>2517</v>
      </c>
      <c r="D4104" s="86">
        <v>17.399999999999999</v>
      </c>
      <c r="E4104" s="73" t="s">
        <v>2518</v>
      </c>
      <c r="F4104" s="79" t="str">
        <f>INDEX('Crosswalk Particulates'!$B:$B,MATCH('2017 EPA Data'!A4104,'Crosswalk Particulates'!$A:$A,0))</f>
        <v>Commercial Buildings Sector</v>
      </c>
      <c r="G4104" s="84">
        <f>INDEX('Crosswalk Particulates'!$E:$E,MATCH('2017 EPA Data'!$B4104,'Crosswalk Particulates'!$D:$D,0))</f>
        <v>0</v>
      </c>
      <c r="H4104" s="96">
        <f t="shared" si="64"/>
        <v>0</v>
      </c>
    </row>
    <row r="4105" spans="1:8" hidden="1">
      <c r="A4105" s="73" t="s">
        <v>2551</v>
      </c>
      <c r="B4105" s="73" t="s">
        <v>2752</v>
      </c>
      <c r="C4105" s="73" t="s">
        <v>2517</v>
      </c>
      <c r="D4105" s="86">
        <v>17.31889</v>
      </c>
      <c r="E4105" s="73" t="s">
        <v>2518</v>
      </c>
      <c r="F4105" s="79" t="str">
        <f>INDEX('Crosswalk Particulates'!$B:$B,MATCH('2017 EPA Data'!A4105,'Crosswalk Particulates'!$A:$A,0))</f>
        <v>industry-fuel-natural gas</v>
      </c>
      <c r="G4105" s="84">
        <f>INDEX('Crosswalk Particulates'!$E:$E,MATCH('2017 EPA Data'!$B4105,'Crosswalk Particulates'!$D:$D,0))</f>
        <v>0</v>
      </c>
      <c r="H4105" s="96">
        <f t="shared" si="64"/>
        <v>0</v>
      </c>
    </row>
    <row r="4106" spans="1:8" hidden="1">
      <c r="A4106" s="73" t="s">
        <v>2581</v>
      </c>
      <c r="B4106" s="73" t="s">
        <v>2698</v>
      </c>
      <c r="C4106" s="73" t="s">
        <v>2521</v>
      </c>
      <c r="D4106" s="86">
        <v>17.107372052628047</v>
      </c>
      <c r="E4106" s="73" t="s">
        <v>2522</v>
      </c>
      <c r="F4106" s="79" t="str">
        <f>INDEX('Crosswalk Particulates'!$B:$B,MATCH('2017 EPA Data'!A4106,'Crosswalk Particulates'!$A:$A,0))</f>
        <v>Electricity Sector</v>
      </c>
      <c r="G4106" s="84" t="str">
        <f>INDEX('Crosswalk Particulates'!$E:$E,MATCH('2017 EPA Data'!$B4106,'Crosswalk Particulates'!$D:$D,0))</f>
        <v>N2O</v>
      </c>
      <c r="H4106" s="96">
        <f t="shared" si="64"/>
        <v>15519565.324299017</v>
      </c>
    </row>
    <row r="4107" spans="1:8" hidden="1">
      <c r="A4107" s="73" t="s">
        <v>2581</v>
      </c>
      <c r="B4107" s="73" t="s">
        <v>2628</v>
      </c>
      <c r="C4107" s="73" t="s">
        <v>2517</v>
      </c>
      <c r="D4107" s="86">
        <v>17.029178736375084</v>
      </c>
      <c r="E4107" s="73" t="s">
        <v>2518</v>
      </c>
      <c r="F4107" s="79" t="str">
        <f>INDEX('Crosswalk Particulates'!$B:$B,MATCH('2017 EPA Data'!A4107,'Crosswalk Particulates'!$A:$A,0))</f>
        <v>Electricity Sector</v>
      </c>
      <c r="G4107" s="84">
        <f>INDEX('Crosswalk Particulates'!$E:$E,MATCH('2017 EPA Data'!$B4107,'Crosswalk Particulates'!$D:$D,0))</f>
        <v>0</v>
      </c>
      <c r="H4107" s="96">
        <f t="shared" si="64"/>
        <v>0</v>
      </c>
    </row>
    <row r="4108" spans="1:8" hidden="1">
      <c r="A4108" s="73" t="s">
        <v>2519</v>
      </c>
      <c r="B4108" s="73" t="s">
        <v>2819</v>
      </c>
      <c r="C4108" s="73" t="s">
        <v>2517</v>
      </c>
      <c r="D4108" s="86">
        <v>17</v>
      </c>
      <c r="E4108" s="73" t="s">
        <v>2518</v>
      </c>
      <c r="F4108" s="79" t="str">
        <f>INDEX('Crosswalk Particulates'!$B:$B,MATCH('2017 EPA Data'!A4108,'Crosswalk Particulates'!$A:$A,0))</f>
        <v>process-other-industry</v>
      </c>
      <c r="G4108" s="84">
        <f>INDEX('Crosswalk Particulates'!$E:$E,MATCH('2017 EPA Data'!$B4108,'Crosswalk Particulates'!$D:$D,0))</f>
        <v>0</v>
      </c>
      <c r="H4108" s="96">
        <f t="shared" si="64"/>
        <v>0</v>
      </c>
    </row>
    <row r="4109" spans="1:8" hidden="1">
      <c r="A4109" s="73" t="s">
        <v>2551</v>
      </c>
      <c r="B4109" s="73" t="s">
        <v>2564</v>
      </c>
      <c r="C4109" s="73" t="s">
        <v>2517</v>
      </c>
      <c r="D4109" s="86">
        <v>17</v>
      </c>
      <c r="E4109" s="73" t="s">
        <v>2518</v>
      </c>
      <c r="F4109" s="79" t="str">
        <f>INDEX('Crosswalk Particulates'!$B:$B,MATCH('2017 EPA Data'!A4109,'Crosswalk Particulates'!$A:$A,0))</f>
        <v>industry-fuel-natural gas</v>
      </c>
      <c r="G4109" s="84">
        <f>INDEX('Crosswalk Particulates'!$E:$E,MATCH('2017 EPA Data'!$B4109,'Crosswalk Particulates'!$D:$D,0))</f>
        <v>0</v>
      </c>
      <c r="H4109" s="96">
        <f t="shared" si="64"/>
        <v>0</v>
      </c>
    </row>
    <row r="4110" spans="1:8" hidden="1">
      <c r="A4110" s="73" t="s">
        <v>2669</v>
      </c>
      <c r="B4110" s="73" t="s">
        <v>2561</v>
      </c>
      <c r="C4110" s="73" t="s">
        <v>2517</v>
      </c>
      <c r="D4110" s="86">
        <v>16.951669200000001</v>
      </c>
      <c r="E4110" s="73" t="s">
        <v>2518</v>
      </c>
      <c r="F4110" s="79" t="str">
        <f>INDEX('Crosswalk Particulates'!$B:$B,MATCH('2017 EPA Data'!A4110,'Crosswalk Particulates'!$A:$A,0))</f>
        <v>Commercial Buildings Sector</v>
      </c>
      <c r="G4110" s="84">
        <f>INDEX('Crosswalk Particulates'!$E:$E,MATCH('2017 EPA Data'!$B4110,'Crosswalk Particulates'!$D:$D,0))</f>
        <v>0</v>
      </c>
      <c r="H4110" s="96">
        <f t="shared" si="64"/>
        <v>0</v>
      </c>
    </row>
    <row r="4111" spans="1:8" hidden="1">
      <c r="A4111" s="73" t="s">
        <v>2553</v>
      </c>
      <c r="B4111" s="73" t="s">
        <v>2684</v>
      </c>
      <c r="C4111" s="73" t="s">
        <v>2517</v>
      </c>
      <c r="D4111" s="86">
        <v>16.945830000000001</v>
      </c>
      <c r="E4111" s="73" t="s">
        <v>2518</v>
      </c>
      <c r="F4111" s="79" t="str">
        <f>INDEX('Crosswalk Particulates'!$B:$B,MATCH('2017 EPA Data'!A4111,'Crosswalk Particulates'!$A:$A,0))</f>
        <v>process-other-industry</v>
      </c>
      <c r="G4111" s="84">
        <f>INDEX('Crosswalk Particulates'!$E:$E,MATCH('2017 EPA Data'!$B4111,'Crosswalk Particulates'!$D:$D,0))</f>
        <v>0</v>
      </c>
      <c r="H4111" s="96">
        <f t="shared" si="64"/>
        <v>0</v>
      </c>
    </row>
    <row r="4112" spans="1:8" hidden="1">
      <c r="A4112" s="73" t="s">
        <v>2572</v>
      </c>
      <c r="B4112" s="73" t="s">
        <v>2630</v>
      </c>
      <c r="D4112" s="86">
        <v>16.863274722</v>
      </c>
      <c r="E4112" s="73" t="s">
        <v>2522</v>
      </c>
      <c r="F4112" s="79" t="str">
        <f>INDEX('Crosswalk Particulates'!$B:$B,MATCH('2017 EPA Data'!A4112,'Crosswalk Particulates'!$A:$A,0))</f>
        <v>process-other-industry</v>
      </c>
      <c r="G4112" s="84">
        <f>INDEX('Crosswalk Particulates'!$E:$E,MATCH('2017 EPA Data'!$B4112,'Crosswalk Particulates'!$D:$D,0))</f>
        <v>0</v>
      </c>
      <c r="H4112" s="96">
        <f t="shared" si="64"/>
        <v>15298123.687528918</v>
      </c>
    </row>
    <row r="4113" spans="1:8" hidden="1">
      <c r="A4113" s="73" t="s">
        <v>2581</v>
      </c>
      <c r="B4113" s="73" t="s">
        <v>2614</v>
      </c>
      <c r="C4113" s="73" t="s">
        <v>2517</v>
      </c>
      <c r="D4113" s="86">
        <v>16.636515040770028</v>
      </c>
      <c r="E4113" s="73" t="s">
        <v>2518</v>
      </c>
      <c r="F4113" s="79" t="str">
        <f>INDEX('Crosswalk Particulates'!$B:$B,MATCH('2017 EPA Data'!A4113,'Crosswalk Particulates'!$A:$A,0))</f>
        <v>Electricity Sector</v>
      </c>
      <c r="G4113" s="84">
        <f>INDEX('Crosswalk Particulates'!$E:$E,MATCH('2017 EPA Data'!$B4113,'Crosswalk Particulates'!$D:$D,0))</f>
        <v>0</v>
      </c>
      <c r="H4113" s="96">
        <f t="shared" si="64"/>
        <v>0</v>
      </c>
    </row>
    <row r="4114" spans="1:8" hidden="1">
      <c r="A4114" s="73" t="s">
        <v>2582</v>
      </c>
      <c r="B4114" s="73" t="s">
        <v>2729</v>
      </c>
      <c r="C4114" s="73" t="s">
        <v>2517</v>
      </c>
      <c r="D4114" s="86">
        <v>16.605447440229511</v>
      </c>
      <c r="E4114" s="73" t="s">
        <v>2518</v>
      </c>
      <c r="F4114" s="79" t="str">
        <f>INDEX('Crosswalk Particulates'!$B:$B,MATCH('2017 EPA Data'!A4114,'Crosswalk Particulates'!$A:$A,0))</f>
        <v>Commercial Buildings Sector</v>
      </c>
      <c r="G4114" s="84">
        <f>INDEX('Crosswalk Particulates'!$E:$E,MATCH('2017 EPA Data'!$B4114,'Crosswalk Particulates'!$D:$D,0))</f>
        <v>0</v>
      </c>
      <c r="H4114" s="96">
        <f t="shared" si="64"/>
        <v>0</v>
      </c>
    </row>
    <row r="4115" spans="1:8" hidden="1">
      <c r="A4115" s="73" t="s">
        <v>2584</v>
      </c>
      <c r="B4115" s="73" t="s">
        <v>2621</v>
      </c>
      <c r="C4115" s="73" t="s">
        <v>2517</v>
      </c>
      <c r="D4115" s="86">
        <v>16.601377278619999</v>
      </c>
      <c r="E4115" s="73" t="s">
        <v>2518</v>
      </c>
      <c r="F4115" s="79" t="str">
        <f>INDEX('Crosswalk Particulates'!$B:$B,MATCH('2017 EPA Data'!A4115,'Crosswalk Particulates'!$A:$A,0))</f>
        <v>Electricity Sector</v>
      </c>
      <c r="G4115" s="84">
        <f>INDEX('Crosswalk Particulates'!$E:$E,MATCH('2017 EPA Data'!$B4115,'Crosswalk Particulates'!$D:$D,0))</f>
        <v>0</v>
      </c>
      <c r="H4115" s="96">
        <f t="shared" si="64"/>
        <v>0</v>
      </c>
    </row>
    <row r="4116" spans="1:8" hidden="1">
      <c r="A4116" s="73" t="s">
        <v>2664</v>
      </c>
      <c r="B4116" s="73" t="s">
        <v>2626</v>
      </c>
      <c r="C4116" s="73" t="s">
        <v>2517</v>
      </c>
      <c r="D4116" s="86">
        <v>16.504095711941655</v>
      </c>
      <c r="E4116" s="73" t="s">
        <v>2518</v>
      </c>
      <c r="F4116" s="79" t="str">
        <f>INDEX('Crosswalk Particulates'!$B:$B,MATCH('2017 EPA Data'!A4116,'Crosswalk Particulates'!$A:$A,0))</f>
        <v>Commercial Buildings Sector</v>
      </c>
      <c r="G4116" s="84">
        <f>INDEX('Crosswalk Particulates'!$E:$E,MATCH('2017 EPA Data'!$B4116,'Crosswalk Particulates'!$D:$D,0))</f>
        <v>0</v>
      </c>
      <c r="H4116" s="96">
        <f t="shared" si="64"/>
        <v>0</v>
      </c>
    </row>
    <row r="4117" spans="1:8" hidden="1">
      <c r="A4117" s="73" t="s">
        <v>2632</v>
      </c>
      <c r="B4117" s="73" t="s">
        <v>2698</v>
      </c>
      <c r="C4117" s="73" t="s">
        <v>2521</v>
      </c>
      <c r="D4117" s="86">
        <v>16.502798640161899</v>
      </c>
      <c r="E4117" s="73" t="s">
        <v>2522</v>
      </c>
      <c r="F4117" s="79" t="str">
        <f>INDEX('Crosswalk Particulates'!$B:$B,MATCH('2017 EPA Data'!A4117,'Crosswalk Particulates'!$A:$A,0))</f>
        <v>industry-fuel-other</v>
      </c>
      <c r="G4117" s="84" t="str">
        <f>INDEX('Crosswalk Particulates'!$E:$E,MATCH('2017 EPA Data'!$B4117,'Crosswalk Particulates'!$D:$D,0))</f>
        <v>N2O</v>
      </c>
      <c r="H4117" s="96">
        <f t="shared" si="64"/>
        <v>14971104.898043111</v>
      </c>
    </row>
    <row r="4118" spans="1:8" hidden="1">
      <c r="A4118" s="73" t="s">
        <v>2581</v>
      </c>
      <c r="B4118" s="73" t="s">
        <v>2656</v>
      </c>
      <c r="C4118" s="73" t="s">
        <v>2517</v>
      </c>
      <c r="D4118" s="86">
        <v>16.501952825403347</v>
      </c>
      <c r="E4118" s="73" t="s">
        <v>2518</v>
      </c>
      <c r="F4118" s="79" t="str">
        <f>INDEX('Crosswalk Particulates'!$B:$B,MATCH('2017 EPA Data'!A4118,'Crosswalk Particulates'!$A:$A,0))</f>
        <v>Electricity Sector</v>
      </c>
      <c r="G4118" s="84">
        <f>INDEX('Crosswalk Particulates'!$E:$E,MATCH('2017 EPA Data'!$B4118,'Crosswalk Particulates'!$D:$D,0))</f>
        <v>0</v>
      </c>
      <c r="H4118" s="96">
        <f t="shared" si="64"/>
        <v>0</v>
      </c>
    </row>
    <row r="4119" spans="1:8" hidden="1">
      <c r="A4119" s="73" t="s">
        <v>2602</v>
      </c>
      <c r="B4119" s="73" t="s">
        <v>2774</v>
      </c>
      <c r="C4119" s="73" t="s">
        <v>2517</v>
      </c>
      <c r="D4119" s="86">
        <v>16.500250000000001</v>
      </c>
      <c r="E4119" s="73" t="s">
        <v>2518</v>
      </c>
      <c r="F4119" s="79" t="str">
        <f>INDEX('Crosswalk Particulates'!$B:$B,MATCH('2017 EPA Data'!A4119,'Crosswalk Particulates'!$A:$A,0))</f>
        <v>process-other-industry</v>
      </c>
      <c r="G4119" s="84">
        <f>INDEX('Crosswalk Particulates'!$E:$E,MATCH('2017 EPA Data'!$B4119,'Crosswalk Particulates'!$D:$D,0))</f>
        <v>0</v>
      </c>
      <c r="H4119" s="96">
        <f t="shared" si="64"/>
        <v>0</v>
      </c>
    </row>
    <row r="4120" spans="1:8" hidden="1">
      <c r="A4120" s="73" t="s">
        <v>2553</v>
      </c>
      <c r="B4120" s="73" t="s">
        <v>2714</v>
      </c>
      <c r="C4120" s="73" t="s">
        <v>2517</v>
      </c>
      <c r="D4120" s="86">
        <v>16.48</v>
      </c>
      <c r="E4120" s="73" t="s">
        <v>2518</v>
      </c>
      <c r="F4120" s="79" t="str">
        <f>INDEX('Crosswalk Particulates'!$B:$B,MATCH('2017 EPA Data'!A4120,'Crosswalk Particulates'!$A:$A,0))</f>
        <v>process-other-industry</v>
      </c>
      <c r="G4120" s="84">
        <f>INDEX('Crosswalk Particulates'!$E:$E,MATCH('2017 EPA Data'!$B4120,'Crosswalk Particulates'!$D:$D,0))</f>
        <v>0</v>
      </c>
      <c r="H4120" s="96">
        <f t="shared" si="64"/>
        <v>0</v>
      </c>
    </row>
    <row r="4121" spans="1:8" hidden="1">
      <c r="A4121" s="73" t="s">
        <v>2608</v>
      </c>
      <c r="B4121" s="73" t="s">
        <v>2636</v>
      </c>
      <c r="C4121" s="73" t="s">
        <v>2517</v>
      </c>
      <c r="D4121" s="86">
        <v>16.456721182599999</v>
      </c>
      <c r="E4121" s="73" t="s">
        <v>2518</v>
      </c>
      <c r="F4121" s="79" t="str">
        <f>INDEX('Crosswalk Particulates'!$B:$B,MATCH('2017 EPA Data'!A4121,'Crosswalk Particulates'!$A:$A,0))</f>
        <v>Electricity Sector</v>
      </c>
      <c r="G4121" s="84">
        <f>INDEX('Crosswalk Particulates'!$E:$E,MATCH('2017 EPA Data'!$B4121,'Crosswalk Particulates'!$D:$D,0))</f>
        <v>0</v>
      </c>
      <c r="H4121" s="96">
        <f t="shared" si="64"/>
        <v>0</v>
      </c>
    </row>
    <row r="4122" spans="1:8" hidden="1">
      <c r="A4122" s="73" t="s">
        <v>2582</v>
      </c>
      <c r="B4122" s="73" t="s">
        <v>2643</v>
      </c>
      <c r="C4122" s="73" t="s">
        <v>2517</v>
      </c>
      <c r="D4122" s="86">
        <v>16.434501577749511</v>
      </c>
      <c r="E4122" s="73" t="s">
        <v>2518</v>
      </c>
      <c r="F4122" s="79" t="str">
        <f>INDEX('Crosswalk Particulates'!$B:$B,MATCH('2017 EPA Data'!A4122,'Crosswalk Particulates'!$A:$A,0))</f>
        <v>Commercial Buildings Sector</v>
      </c>
      <c r="G4122" s="84">
        <f>INDEX('Crosswalk Particulates'!$E:$E,MATCH('2017 EPA Data'!$B4122,'Crosswalk Particulates'!$D:$D,0))</f>
        <v>0</v>
      </c>
      <c r="H4122" s="96">
        <f t="shared" si="64"/>
        <v>0</v>
      </c>
    </row>
    <row r="4123" spans="1:8" hidden="1">
      <c r="A4123" s="73" t="s">
        <v>2655</v>
      </c>
      <c r="B4123" s="73" t="s">
        <v>2558</v>
      </c>
      <c r="C4123" s="73" t="s">
        <v>2517</v>
      </c>
      <c r="D4123" s="86">
        <v>16.380957160000001</v>
      </c>
      <c r="E4123" s="73" t="s">
        <v>2518</v>
      </c>
      <c r="F4123" s="79" t="str">
        <f>INDEX('Crosswalk Particulates'!$B:$B,MATCH('2017 EPA Data'!A4123,'Crosswalk Particulates'!$A:$A,0))</f>
        <v>Commercial Buildings Sector</v>
      </c>
      <c r="G4123" s="84">
        <f>INDEX('Crosswalk Particulates'!$E:$E,MATCH('2017 EPA Data'!$B4123,'Crosswalk Particulates'!$D:$D,0))</f>
        <v>0</v>
      </c>
      <c r="H4123" s="96">
        <f t="shared" si="64"/>
        <v>0</v>
      </c>
    </row>
    <row r="4124" spans="1:8" hidden="1">
      <c r="A4124" s="73" t="s">
        <v>2519</v>
      </c>
      <c r="B4124" s="73" t="s">
        <v>2808</v>
      </c>
      <c r="C4124" s="73" t="s">
        <v>2517</v>
      </c>
      <c r="D4124" s="86">
        <v>16.373007279999999</v>
      </c>
      <c r="E4124" s="73" t="s">
        <v>2518</v>
      </c>
      <c r="F4124" s="79" t="str">
        <f>INDEX('Crosswalk Particulates'!$B:$B,MATCH('2017 EPA Data'!A4124,'Crosswalk Particulates'!$A:$A,0))</f>
        <v>process-other-industry</v>
      </c>
      <c r="G4124" s="84">
        <f>INDEX('Crosswalk Particulates'!$E:$E,MATCH('2017 EPA Data'!$B4124,'Crosswalk Particulates'!$D:$D,0))</f>
        <v>0</v>
      </c>
      <c r="H4124" s="96">
        <f t="shared" si="64"/>
        <v>0</v>
      </c>
    </row>
    <row r="4125" spans="1:8" hidden="1">
      <c r="A4125" s="73" t="s">
        <v>2582</v>
      </c>
      <c r="B4125" s="73" t="s">
        <v>2827</v>
      </c>
      <c r="C4125" s="73" t="s">
        <v>2517</v>
      </c>
      <c r="D4125" s="86">
        <v>16.250689799369511</v>
      </c>
      <c r="E4125" s="73" t="s">
        <v>2518</v>
      </c>
      <c r="F4125" s="79" t="str">
        <f>INDEX('Crosswalk Particulates'!$B:$B,MATCH('2017 EPA Data'!A4125,'Crosswalk Particulates'!$A:$A,0))</f>
        <v>Commercial Buildings Sector</v>
      </c>
      <c r="G4125" s="84">
        <f>INDEX('Crosswalk Particulates'!$E:$E,MATCH('2017 EPA Data'!$B4125,'Crosswalk Particulates'!$D:$D,0))</f>
        <v>0</v>
      </c>
      <c r="H4125" s="96">
        <f t="shared" si="64"/>
        <v>0</v>
      </c>
    </row>
    <row r="4126" spans="1:8" hidden="1">
      <c r="A4126" s="73" t="s">
        <v>2538</v>
      </c>
      <c r="B4126" s="73" t="s">
        <v>2788</v>
      </c>
      <c r="C4126" s="73" t="s">
        <v>2517</v>
      </c>
      <c r="D4126" s="86">
        <v>16.246594724000001</v>
      </c>
      <c r="E4126" s="73" t="s">
        <v>2518</v>
      </c>
      <c r="F4126" s="79" t="str">
        <f>INDEX('Crosswalk Particulates'!$B:$B,MATCH('2017 EPA Data'!A4126,'Crosswalk Particulates'!$A:$A,0))</f>
        <v>process-other-industry</v>
      </c>
      <c r="G4126" s="84">
        <f>INDEX('Crosswalk Particulates'!$E:$E,MATCH('2017 EPA Data'!$B4126,'Crosswalk Particulates'!$D:$D,0))</f>
        <v>0</v>
      </c>
      <c r="H4126" s="96">
        <f t="shared" si="64"/>
        <v>0</v>
      </c>
    </row>
    <row r="4127" spans="1:8" hidden="1">
      <c r="A4127" s="73" t="s">
        <v>2582</v>
      </c>
      <c r="B4127" s="73" t="s">
        <v>2653</v>
      </c>
      <c r="C4127" s="73" t="s">
        <v>2517</v>
      </c>
      <c r="D4127" s="86">
        <v>16.187105541445909</v>
      </c>
      <c r="E4127" s="73" t="s">
        <v>2518</v>
      </c>
      <c r="F4127" s="79" t="str">
        <f>INDEX('Crosswalk Particulates'!$B:$B,MATCH('2017 EPA Data'!A4127,'Crosswalk Particulates'!$A:$A,0))</f>
        <v>Commercial Buildings Sector</v>
      </c>
      <c r="G4127" s="84">
        <f>INDEX('Crosswalk Particulates'!$E:$E,MATCH('2017 EPA Data'!$B4127,'Crosswalk Particulates'!$D:$D,0))</f>
        <v>0</v>
      </c>
      <c r="H4127" s="96">
        <f t="shared" si="64"/>
        <v>0</v>
      </c>
    </row>
    <row r="4128" spans="1:8" hidden="1">
      <c r="A4128" s="73" t="s">
        <v>2607</v>
      </c>
      <c r="B4128" s="73" t="s">
        <v>2713</v>
      </c>
      <c r="C4128" s="73" t="s">
        <v>2517</v>
      </c>
      <c r="D4128" s="86">
        <v>16.146008738568401</v>
      </c>
      <c r="E4128" s="73" t="s">
        <v>2518</v>
      </c>
      <c r="F4128" s="79" t="str">
        <f>INDEX('Crosswalk Particulates'!$B:$B,MATCH('2017 EPA Data'!A4128,'Crosswalk Particulates'!$A:$A,0))</f>
        <v>process-cement-industry</v>
      </c>
      <c r="G4128" s="84">
        <f>INDEX('Crosswalk Particulates'!$E:$E,MATCH('2017 EPA Data'!$B4128,'Crosswalk Particulates'!$D:$D,0))</f>
        <v>0</v>
      </c>
      <c r="H4128" s="96">
        <f t="shared" si="64"/>
        <v>0</v>
      </c>
    </row>
    <row r="4129" spans="1:8" hidden="1">
      <c r="A4129" s="73" t="s">
        <v>2608</v>
      </c>
      <c r="B4129" s="73" t="s">
        <v>2730</v>
      </c>
      <c r="C4129" s="73" t="s">
        <v>2517</v>
      </c>
      <c r="D4129" s="86">
        <v>16.070934520000002</v>
      </c>
      <c r="E4129" s="73" t="s">
        <v>2518</v>
      </c>
      <c r="F4129" s="79" t="str">
        <f>INDEX('Crosswalk Particulates'!$B:$B,MATCH('2017 EPA Data'!A4129,'Crosswalk Particulates'!$A:$A,0))</f>
        <v>Electricity Sector</v>
      </c>
      <c r="G4129" s="84">
        <f>INDEX('Crosswalk Particulates'!$E:$E,MATCH('2017 EPA Data'!$B4129,'Crosswalk Particulates'!$D:$D,0))</f>
        <v>0</v>
      </c>
      <c r="H4129" s="96">
        <f t="shared" si="64"/>
        <v>0</v>
      </c>
    </row>
    <row r="4130" spans="1:8" hidden="1">
      <c r="A4130" s="73" t="s">
        <v>2595</v>
      </c>
      <c r="B4130" s="73" t="s">
        <v>2593</v>
      </c>
      <c r="C4130" s="73" t="s">
        <v>2517</v>
      </c>
      <c r="D4130" s="86">
        <v>16.052</v>
      </c>
      <c r="E4130" s="73" t="s">
        <v>2518</v>
      </c>
      <c r="F4130" s="79" t="str">
        <f>INDEX('Crosswalk Particulates'!$B:$B,MATCH('2017 EPA Data'!A4130,'Crosswalk Particulates'!$A:$A,0))</f>
        <v>process-other-industry</v>
      </c>
      <c r="G4130" s="84">
        <f>INDEX('Crosswalk Particulates'!$E:$E,MATCH('2017 EPA Data'!$B4130,'Crosswalk Particulates'!$D:$D,0))</f>
        <v>0</v>
      </c>
      <c r="H4130" s="96">
        <f t="shared" si="64"/>
        <v>0</v>
      </c>
    </row>
    <row r="4131" spans="1:8" hidden="1">
      <c r="A4131" s="73" t="s">
        <v>2669</v>
      </c>
      <c r="B4131" s="73" t="s">
        <v>2579</v>
      </c>
      <c r="C4131" s="73" t="s">
        <v>2517</v>
      </c>
      <c r="D4131" s="86">
        <v>16.05</v>
      </c>
      <c r="E4131" s="73" t="s">
        <v>2518</v>
      </c>
      <c r="F4131" s="79" t="str">
        <f>INDEX('Crosswalk Particulates'!$B:$B,MATCH('2017 EPA Data'!A4131,'Crosswalk Particulates'!$A:$A,0))</f>
        <v>Commercial Buildings Sector</v>
      </c>
      <c r="G4131" s="84">
        <f>INDEX('Crosswalk Particulates'!$E:$E,MATCH('2017 EPA Data'!$B4131,'Crosswalk Particulates'!$D:$D,0))</f>
        <v>0</v>
      </c>
      <c r="H4131" s="96">
        <f t="shared" si="64"/>
        <v>0</v>
      </c>
    </row>
    <row r="4132" spans="1:8" hidden="1">
      <c r="A4132" s="73" t="s">
        <v>2538</v>
      </c>
      <c r="B4132" s="73" t="s">
        <v>2653</v>
      </c>
      <c r="C4132" s="73" t="s">
        <v>2517</v>
      </c>
      <c r="D4132" s="86">
        <v>16.04776596570656</v>
      </c>
      <c r="E4132" s="73" t="s">
        <v>2518</v>
      </c>
      <c r="F4132" s="79" t="str">
        <f>INDEX('Crosswalk Particulates'!$B:$B,MATCH('2017 EPA Data'!A4132,'Crosswalk Particulates'!$A:$A,0))</f>
        <v>process-other-industry</v>
      </c>
      <c r="G4132" s="84">
        <f>INDEX('Crosswalk Particulates'!$E:$E,MATCH('2017 EPA Data'!$B4132,'Crosswalk Particulates'!$D:$D,0))</f>
        <v>0</v>
      </c>
      <c r="H4132" s="96">
        <f t="shared" si="64"/>
        <v>0</v>
      </c>
    </row>
    <row r="4133" spans="1:8" hidden="1">
      <c r="A4133" s="73" t="s">
        <v>2669</v>
      </c>
      <c r="B4133" s="73" t="s">
        <v>2682</v>
      </c>
      <c r="C4133" s="73" t="s">
        <v>2517</v>
      </c>
      <c r="D4133" s="86">
        <v>16.012</v>
      </c>
      <c r="E4133" s="73" t="s">
        <v>2518</v>
      </c>
      <c r="F4133" s="79" t="str">
        <f>INDEX('Crosswalk Particulates'!$B:$B,MATCH('2017 EPA Data'!A4133,'Crosswalk Particulates'!$A:$A,0))</f>
        <v>Commercial Buildings Sector</v>
      </c>
      <c r="G4133" s="84">
        <f>INDEX('Crosswalk Particulates'!$E:$E,MATCH('2017 EPA Data'!$B4133,'Crosswalk Particulates'!$D:$D,0))</f>
        <v>0</v>
      </c>
      <c r="H4133" s="96">
        <f t="shared" si="64"/>
        <v>0</v>
      </c>
    </row>
    <row r="4134" spans="1:8" hidden="1">
      <c r="A4134" s="73" t="s">
        <v>2547</v>
      </c>
      <c r="B4134" s="73" t="s">
        <v>2769</v>
      </c>
      <c r="C4134" s="73" t="s">
        <v>2517</v>
      </c>
      <c r="D4134" s="86">
        <v>15.964</v>
      </c>
      <c r="E4134" s="73" t="s">
        <v>2518</v>
      </c>
      <c r="F4134" s="79" t="str">
        <f>INDEX('Crosswalk Particulates'!$B:$B,MATCH('2017 EPA Data'!A4134,'Crosswalk Particulates'!$A:$A,0))</f>
        <v>process-other-industry</v>
      </c>
      <c r="G4134" s="84">
        <f>INDEX('Crosswalk Particulates'!$E:$E,MATCH('2017 EPA Data'!$B4134,'Crosswalk Particulates'!$D:$D,0))</f>
        <v>0</v>
      </c>
      <c r="H4134" s="96">
        <f t="shared" si="64"/>
        <v>0</v>
      </c>
    </row>
    <row r="4135" spans="1:8" hidden="1">
      <c r="A4135" s="73" t="s">
        <v>2664</v>
      </c>
      <c r="B4135" s="73" t="s">
        <v>2715</v>
      </c>
      <c r="C4135" s="73" t="s">
        <v>2517</v>
      </c>
      <c r="D4135" s="86">
        <v>15.954582458000001</v>
      </c>
      <c r="E4135" s="73" t="s">
        <v>2518</v>
      </c>
      <c r="F4135" s="79" t="str">
        <f>INDEX('Crosswalk Particulates'!$B:$B,MATCH('2017 EPA Data'!A4135,'Crosswalk Particulates'!$A:$A,0))</f>
        <v>Commercial Buildings Sector</v>
      </c>
      <c r="G4135" s="84">
        <f>INDEX('Crosswalk Particulates'!$E:$E,MATCH('2017 EPA Data'!$B4135,'Crosswalk Particulates'!$D:$D,0))</f>
        <v>0</v>
      </c>
      <c r="H4135" s="96">
        <f t="shared" si="64"/>
        <v>0</v>
      </c>
    </row>
    <row r="4136" spans="1:8" hidden="1">
      <c r="A4136" s="73" t="s">
        <v>2547</v>
      </c>
      <c r="B4136" s="73" t="s">
        <v>2800</v>
      </c>
      <c r="C4136" s="73" t="s">
        <v>2517</v>
      </c>
      <c r="D4136" s="86">
        <v>15.79</v>
      </c>
      <c r="E4136" s="73" t="s">
        <v>2518</v>
      </c>
      <c r="F4136" s="79" t="str">
        <f>INDEX('Crosswalk Particulates'!$B:$B,MATCH('2017 EPA Data'!A4136,'Crosswalk Particulates'!$A:$A,0))</f>
        <v>process-other-industry</v>
      </c>
      <c r="G4136" s="84">
        <f>INDEX('Crosswalk Particulates'!$E:$E,MATCH('2017 EPA Data'!$B4136,'Crosswalk Particulates'!$D:$D,0))</f>
        <v>0</v>
      </c>
      <c r="H4136" s="96">
        <f t="shared" si="64"/>
        <v>0</v>
      </c>
    </row>
    <row r="4137" spans="1:8" hidden="1">
      <c r="A4137" s="73" t="s">
        <v>2692</v>
      </c>
      <c r="B4137" s="73" t="s">
        <v>2621</v>
      </c>
      <c r="C4137" s="73" t="s">
        <v>2517</v>
      </c>
      <c r="D4137" s="86">
        <v>15.734477304386525</v>
      </c>
      <c r="E4137" s="73" t="s">
        <v>2518</v>
      </c>
      <c r="F4137" s="79" t="str">
        <f>INDEX('Crosswalk Particulates'!$B:$B,MATCH('2017 EPA Data'!A4137,'Crosswalk Particulates'!$A:$A,0))</f>
        <v>Residential Buildings Sector</v>
      </c>
      <c r="G4137" s="84">
        <f>INDEX('Crosswalk Particulates'!$E:$E,MATCH('2017 EPA Data'!$B4137,'Crosswalk Particulates'!$D:$D,0))</f>
        <v>0</v>
      </c>
      <c r="H4137" s="96">
        <f t="shared" si="64"/>
        <v>0</v>
      </c>
    </row>
    <row r="4138" spans="1:8" hidden="1">
      <c r="A4138" s="73" t="s">
        <v>2629</v>
      </c>
      <c r="B4138" s="73" t="s">
        <v>2574</v>
      </c>
      <c r="C4138" s="73" t="s">
        <v>2517</v>
      </c>
      <c r="D4138" s="86">
        <v>15.688212399999999</v>
      </c>
      <c r="E4138" s="73" t="s">
        <v>2518</v>
      </c>
      <c r="F4138" s="79" t="str">
        <f>INDEX('Crosswalk Particulates'!$B:$B,MATCH('2017 EPA Data'!A4138,'Crosswalk Particulates'!$A:$A,0))</f>
        <v>industry-fuel-oil</v>
      </c>
      <c r="G4138" s="84">
        <f>INDEX('Crosswalk Particulates'!$E:$E,MATCH('2017 EPA Data'!$B4138,'Crosswalk Particulates'!$D:$D,0))</f>
        <v>0</v>
      </c>
      <c r="H4138" s="96">
        <f t="shared" si="64"/>
        <v>0</v>
      </c>
    </row>
    <row r="4139" spans="1:8" hidden="1">
      <c r="A4139" s="73" t="s">
        <v>2649</v>
      </c>
      <c r="B4139" s="73" t="s">
        <v>2779</v>
      </c>
      <c r="C4139" s="73" t="s">
        <v>2517</v>
      </c>
      <c r="D4139" s="86">
        <v>15.68</v>
      </c>
      <c r="E4139" s="73" t="s">
        <v>2518</v>
      </c>
      <c r="F4139" s="79" t="str">
        <f>INDEX('Crosswalk Particulates'!$B:$B,MATCH('2017 EPA Data'!A4139,'Crosswalk Particulates'!$A:$A,0))</f>
        <v>Electricity Sector</v>
      </c>
      <c r="G4139" s="84">
        <f>INDEX('Crosswalk Particulates'!$E:$E,MATCH('2017 EPA Data'!$B4139,'Crosswalk Particulates'!$D:$D,0))</f>
        <v>0</v>
      </c>
      <c r="H4139" s="96">
        <f t="shared" si="64"/>
        <v>0</v>
      </c>
    </row>
    <row r="4140" spans="1:8" hidden="1">
      <c r="A4140" s="73" t="s">
        <v>2530</v>
      </c>
      <c r="B4140" s="73" t="s">
        <v>2630</v>
      </c>
      <c r="D4140" s="86">
        <v>15.51759424506</v>
      </c>
      <c r="E4140" s="73" t="s">
        <v>2522</v>
      </c>
      <c r="F4140" s="79" t="str">
        <f>INDEX('Crosswalk Particulates'!$B:$B,MATCH('2017 EPA Data'!A4140,'Crosswalk Particulates'!$A:$A,0))</f>
        <v>process-other-industry</v>
      </c>
      <c r="G4140" s="84">
        <f>INDEX('Crosswalk Particulates'!$E:$E,MATCH('2017 EPA Data'!$B4140,'Crosswalk Particulates'!$D:$D,0))</f>
        <v>0</v>
      </c>
      <c r="H4140" s="96">
        <f t="shared" si="64"/>
        <v>14077341.442117009</v>
      </c>
    </row>
    <row r="4141" spans="1:8" hidden="1">
      <c r="A4141" s="73" t="s">
        <v>2572</v>
      </c>
      <c r="B4141" s="73" t="s">
        <v>2537</v>
      </c>
      <c r="C4141" s="73" t="s">
        <v>2517</v>
      </c>
      <c r="D4141" s="86">
        <v>15.449708943999999</v>
      </c>
      <c r="E4141" s="73" t="s">
        <v>2518</v>
      </c>
      <c r="F4141" s="79" t="str">
        <f>INDEX('Crosswalk Particulates'!$B:$B,MATCH('2017 EPA Data'!A4141,'Crosswalk Particulates'!$A:$A,0))</f>
        <v>process-other-industry</v>
      </c>
      <c r="G4141" s="84">
        <f>INDEX('Crosswalk Particulates'!$E:$E,MATCH('2017 EPA Data'!$B4141,'Crosswalk Particulates'!$D:$D,0))</f>
        <v>0</v>
      </c>
      <c r="H4141" s="96">
        <f t="shared" si="64"/>
        <v>0</v>
      </c>
    </row>
    <row r="4142" spans="1:8" hidden="1">
      <c r="A4142" s="73" t="s">
        <v>2592</v>
      </c>
      <c r="B4142" s="73" t="s">
        <v>2683</v>
      </c>
      <c r="C4142" s="73" t="s">
        <v>2517</v>
      </c>
      <c r="D4142" s="86">
        <v>15.38</v>
      </c>
      <c r="E4142" s="73" t="s">
        <v>2518</v>
      </c>
      <c r="F4142" s="79" t="str">
        <f>INDEX('Crosswalk Particulates'!$B:$B,MATCH('2017 EPA Data'!A4142,'Crosswalk Particulates'!$A:$A,0))</f>
        <v>process-ngps-industry</v>
      </c>
      <c r="G4142" s="84">
        <f>INDEX('Crosswalk Particulates'!$E:$E,MATCH('2017 EPA Data'!$B4142,'Crosswalk Particulates'!$D:$D,0))</f>
        <v>0</v>
      </c>
      <c r="H4142" s="96">
        <f t="shared" si="64"/>
        <v>0</v>
      </c>
    </row>
    <row r="4143" spans="1:8" hidden="1">
      <c r="A4143" s="73" t="s">
        <v>2592</v>
      </c>
      <c r="B4143" s="73" t="s">
        <v>2794</v>
      </c>
      <c r="C4143" s="73" t="s">
        <v>2517</v>
      </c>
      <c r="D4143" s="86">
        <v>15.38</v>
      </c>
      <c r="E4143" s="73" t="s">
        <v>2518</v>
      </c>
      <c r="F4143" s="79" t="str">
        <f>INDEX('Crosswalk Particulates'!$B:$B,MATCH('2017 EPA Data'!A4143,'Crosswalk Particulates'!$A:$A,0))</f>
        <v>process-ngps-industry</v>
      </c>
      <c r="G4143" s="84">
        <f>INDEX('Crosswalk Particulates'!$E:$E,MATCH('2017 EPA Data'!$B4143,'Crosswalk Particulates'!$D:$D,0))</f>
        <v>0</v>
      </c>
      <c r="H4143" s="96">
        <f t="shared" si="64"/>
        <v>0</v>
      </c>
    </row>
    <row r="4144" spans="1:8" hidden="1">
      <c r="A4144" s="73" t="s">
        <v>2592</v>
      </c>
      <c r="B4144" s="73" t="s">
        <v>2805</v>
      </c>
      <c r="C4144" s="73" t="s">
        <v>2517</v>
      </c>
      <c r="D4144" s="86">
        <v>15.38</v>
      </c>
      <c r="E4144" s="73" t="s">
        <v>2518</v>
      </c>
      <c r="F4144" s="79" t="str">
        <f>INDEX('Crosswalk Particulates'!$B:$B,MATCH('2017 EPA Data'!A4144,'Crosswalk Particulates'!$A:$A,0))</f>
        <v>process-ngps-industry</v>
      </c>
      <c r="G4144" s="84">
        <f>INDEX('Crosswalk Particulates'!$E:$E,MATCH('2017 EPA Data'!$B4144,'Crosswalk Particulates'!$D:$D,0))</f>
        <v>0</v>
      </c>
      <c r="H4144" s="96">
        <f t="shared" si="64"/>
        <v>0</v>
      </c>
    </row>
    <row r="4145" spans="1:8" hidden="1">
      <c r="A4145" s="73" t="s">
        <v>2592</v>
      </c>
      <c r="B4145" s="73" t="s">
        <v>2779</v>
      </c>
      <c r="C4145" s="73" t="s">
        <v>2517</v>
      </c>
      <c r="D4145" s="86">
        <v>15.38</v>
      </c>
      <c r="E4145" s="73" t="s">
        <v>2518</v>
      </c>
      <c r="F4145" s="79" t="str">
        <f>INDEX('Crosswalk Particulates'!$B:$B,MATCH('2017 EPA Data'!A4145,'Crosswalk Particulates'!$A:$A,0))</f>
        <v>process-ngps-industry</v>
      </c>
      <c r="G4145" s="84">
        <f>INDEX('Crosswalk Particulates'!$E:$E,MATCH('2017 EPA Data'!$B4145,'Crosswalk Particulates'!$D:$D,0))</f>
        <v>0</v>
      </c>
      <c r="H4145" s="96">
        <f t="shared" si="64"/>
        <v>0</v>
      </c>
    </row>
    <row r="4146" spans="1:8" hidden="1">
      <c r="A4146" s="73" t="s">
        <v>2592</v>
      </c>
      <c r="B4146" s="73" t="s">
        <v>2747</v>
      </c>
      <c r="C4146" s="73" t="s">
        <v>2517</v>
      </c>
      <c r="D4146" s="86">
        <v>15.38</v>
      </c>
      <c r="E4146" s="73" t="s">
        <v>2518</v>
      </c>
      <c r="F4146" s="79" t="str">
        <f>INDEX('Crosswalk Particulates'!$B:$B,MATCH('2017 EPA Data'!A4146,'Crosswalk Particulates'!$A:$A,0))</f>
        <v>process-ngps-industry</v>
      </c>
      <c r="G4146" s="84">
        <f>INDEX('Crosswalk Particulates'!$E:$E,MATCH('2017 EPA Data'!$B4146,'Crosswalk Particulates'!$D:$D,0))</f>
        <v>0</v>
      </c>
      <c r="H4146" s="96">
        <f t="shared" si="64"/>
        <v>0</v>
      </c>
    </row>
    <row r="4147" spans="1:8" hidden="1">
      <c r="A4147" s="73" t="s">
        <v>2592</v>
      </c>
      <c r="B4147" s="73" t="s">
        <v>2808</v>
      </c>
      <c r="C4147" s="73" t="s">
        <v>2517</v>
      </c>
      <c r="D4147" s="86">
        <v>15.38</v>
      </c>
      <c r="E4147" s="73" t="s">
        <v>2518</v>
      </c>
      <c r="F4147" s="79" t="str">
        <f>INDEX('Crosswalk Particulates'!$B:$B,MATCH('2017 EPA Data'!A4147,'Crosswalk Particulates'!$A:$A,0))</f>
        <v>process-ngps-industry</v>
      </c>
      <c r="G4147" s="84">
        <f>INDEX('Crosswalk Particulates'!$E:$E,MATCH('2017 EPA Data'!$B4147,'Crosswalk Particulates'!$D:$D,0))</f>
        <v>0</v>
      </c>
      <c r="H4147" s="96">
        <f t="shared" si="64"/>
        <v>0</v>
      </c>
    </row>
    <row r="4148" spans="1:8" hidden="1">
      <c r="A4148" s="73" t="s">
        <v>2553</v>
      </c>
      <c r="B4148" s="73" t="s">
        <v>2711</v>
      </c>
      <c r="C4148" s="73" t="s">
        <v>2517</v>
      </c>
      <c r="D4148" s="86">
        <v>15.342790000000001</v>
      </c>
      <c r="E4148" s="73" t="s">
        <v>2518</v>
      </c>
      <c r="F4148" s="79" t="str">
        <f>INDEX('Crosswalk Particulates'!$B:$B,MATCH('2017 EPA Data'!A4148,'Crosswalk Particulates'!$A:$A,0))</f>
        <v>process-other-industry</v>
      </c>
      <c r="G4148" s="84">
        <f>INDEX('Crosswalk Particulates'!$E:$E,MATCH('2017 EPA Data'!$B4148,'Crosswalk Particulates'!$D:$D,0))</f>
        <v>0</v>
      </c>
      <c r="H4148" s="96">
        <f t="shared" si="64"/>
        <v>0</v>
      </c>
    </row>
    <row r="4149" spans="1:8" hidden="1">
      <c r="A4149" s="73" t="s">
        <v>2559</v>
      </c>
      <c r="B4149" s="73" t="s">
        <v>2836</v>
      </c>
      <c r="C4149" s="73" t="s">
        <v>2517</v>
      </c>
      <c r="D4149" s="86">
        <v>15.33212</v>
      </c>
      <c r="E4149" s="73" t="s">
        <v>2518</v>
      </c>
      <c r="F4149" s="79" t="str">
        <f>INDEX('Crosswalk Particulates'!$B:$B,MATCH('2017 EPA Data'!A4149,'Crosswalk Particulates'!$A:$A,0))</f>
        <v>process-waste-industry</v>
      </c>
      <c r="G4149" s="84">
        <f>INDEX('Crosswalk Particulates'!$E:$E,MATCH('2017 EPA Data'!$B4149,'Crosswalk Particulates'!$D:$D,0))</f>
        <v>0</v>
      </c>
      <c r="H4149" s="96">
        <f t="shared" si="64"/>
        <v>0</v>
      </c>
    </row>
    <row r="4150" spans="1:8" hidden="1">
      <c r="A4150" s="73" t="s">
        <v>2538</v>
      </c>
      <c r="B4150" s="73" t="s">
        <v>2727</v>
      </c>
      <c r="C4150" s="73" t="s">
        <v>2517</v>
      </c>
      <c r="D4150" s="86">
        <v>15.324350000000001</v>
      </c>
      <c r="E4150" s="73" t="s">
        <v>2518</v>
      </c>
      <c r="F4150" s="79" t="str">
        <f>INDEX('Crosswalk Particulates'!$B:$B,MATCH('2017 EPA Data'!A4150,'Crosswalk Particulates'!$A:$A,0))</f>
        <v>process-other-industry</v>
      </c>
      <c r="G4150" s="84">
        <f>INDEX('Crosswalk Particulates'!$E:$E,MATCH('2017 EPA Data'!$B4150,'Crosswalk Particulates'!$D:$D,0))</f>
        <v>0</v>
      </c>
      <c r="H4150" s="96">
        <f t="shared" si="64"/>
        <v>0</v>
      </c>
    </row>
    <row r="4151" spans="1:8" hidden="1">
      <c r="A4151" s="73" t="s">
        <v>2553</v>
      </c>
      <c r="B4151" s="73" t="s">
        <v>2548</v>
      </c>
      <c r="C4151" s="73" t="s">
        <v>2517</v>
      </c>
      <c r="D4151" s="86">
        <v>15.2826567</v>
      </c>
      <c r="E4151" s="73" t="s">
        <v>2518</v>
      </c>
      <c r="F4151" s="79" t="str">
        <f>INDEX('Crosswalk Particulates'!$B:$B,MATCH('2017 EPA Data'!A4151,'Crosswalk Particulates'!$A:$A,0))</f>
        <v>process-other-industry</v>
      </c>
      <c r="G4151" s="84">
        <f>INDEX('Crosswalk Particulates'!$E:$E,MATCH('2017 EPA Data'!$B4151,'Crosswalk Particulates'!$D:$D,0))</f>
        <v>0</v>
      </c>
      <c r="H4151" s="96">
        <f t="shared" si="64"/>
        <v>0</v>
      </c>
    </row>
    <row r="4152" spans="1:8" hidden="1">
      <c r="A4152" s="73" t="s">
        <v>2608</v>
      </c>
      <c r="B4152" s="73" t="s">
        <v>2713</v>
      </c>
      <c r="C4152" s="73" t="s">
        <v>2517</v>
      </c>
      <c r="D4152" s="86">
        <v>15.231999999999999</v>
      </c>
      <c r="E4152" s="73" t="s">
        <v>2518</v>
      </c>
      <c r="F4152" s="79" t="str">
        <f>INDEX('Crosswalk Particulates'!$B:$B,MATCH('2017 EPA Data'!A4152,'Crosswalk Particulates'!$A:$A,0))</f>
        <v>Electricity Sector</v>
      </c>
      <c r="G4152" s="84">
        <f>INDEX('Crosswalk Particulates'!$E:$E,MATCH('2017 EPA Data'!$B4152,'Crosswalk Particulates'!$D:$D,0))</f>
        <v>0</v>
      </c>
      <c r="H4152" s="96">
        <f t="shared" si="64"/>
        <v>0</v>
      </c>
    </row>
    <row r="4153" spans="1:8" hidden="1">
      <c r="A4153" s="73" t="s">
        <v>2655</v>
      </c>
      <c r="B4153" s="73" t="s">
        <v>2821</v>
      </c>
      <c r="C4153" s="73" t="s">
        <v>2517</v>
      </c>
      <c r="D4153" s="86">
        <v>15.11734</v>
      </c>
      <c r="E4153" s="73" t="s">
        <v>2518</v>
      </c>
      <c r="F4153" s="79" t="str">
        <f>INDEX('Crosswalk Particulates'!$B:$B,MATCH('2017 EPA Data'!A4153,'Crosswalk Particulates'!$A:$A,0))</f>
        <v>Commercial Buildings Sector</v>
      </c>
      <c r="G4153" s="84">
        <f>INDEX('Crosswalk Particulates'!$E:$E,MATCH('2017 EPA Data'!$B4153,'Crosswalk Particulates'!$D:$D,0))</f>
        <v>0</v>
      </c>
      <c r="H4153" s="96">
        <f t="shared" si="64"/>
        <v>0</v>
      </c>
    </row>
    <row r="4154" spans="1:8" hidden="1">
      <c r="A4154" s="73" t="s">
        <v>2582</v>
      </c>
      <c r="B4154" s="73" t="s">
        <v>2781</v>
      </c>
      <c r="C4154" s="73" t="s">
        <v>2517</v>
      </c>
      <c r="D4154" s="86">
        <v>15.083794912076399</v>
      </c>
      <c r="E4154" s="73" t="s">
        <v>2518</v>
      </c>
      <c r="F4154" s="79" t="str">
        <f>INDEX('Crosswalk Particulates'!$B:$B,MATCH('2017 EPA Data'!A4154,'Crosswalk Particulates'!$A:$A,0))</f>
        <v>Commercial Buildings Sector</v>
      </c>
      <c r="G4154" s="84">
        <f>INDEX('Crosswalk Particulates'!$E:$E,MATCH('2017 EPA Data'!$B4154,'Crosswalk Particulates'!$D:$D,0))</f>
        <v>0</v>
      </c>
      <c r="H4154" s="96">
        <f t="shared" si="64"/>
        <v>0</v>
      </c>
    </row>
    <row r="4155" spans="1:8" hidden="1">
      <c r="A4155" s="73" t="s">
        <v>2649</v>
      </c>
      <c r="B4155" s="73" t="s">
        <v>2626</v>
      </c>
      <c r="C4155" s="73" t="s">
        <v>2517</v>
      </c>
      <c r="D4155" s="86">
        <v>15.007422778409564</v>
      </c>
      <c r="E4155" s="73" t="s">
        <v>2518</v>
      </c>
      <c r="F4155" s="79" t="str">
        <f>INDEX('Crosswalk Particulates'!$B:$B,MATCH('2017 EPA Data'!A4155,'Crosswalk Particulates'!$A:$A,0))</f>
        <v>Electricity Sector</v>
      </c>
      <c r="G4155" s="84">
        <f>INDEX('Crosswalk Particulates'!$E:$E,MATCH('2017 EPA Data'!$B4155,'Crosswalk Particulates'!$D:$D,0))</f>
        <v>0</v>
      </c>
      <c r="H4155" s="96">
        <f t="shared" si="64"/>
        <v>0</v>
      </c>
    </row>
    <row r="4156" spans="1:8" hidden="1">
      <c r="A4156" s="73" t="s">
        <v>2519</v>
      </c>
      <c r="B4156" s="73" t="s">
        <v>2810</v>
      </c>
      <c r="C4156" s="73" t="s">
        <v>2517</v>
      </c>
      <c r="D4156" s="86">
        <v>15.001519999999999</v>
      </c>
      <c r="E4156" s="73" t="s">
        <v>2518</v>
      </c>
      <c r="F4156" s="79" t="str">
        <f>INDEX('Crosswalk Particulates'!$B:$B,MATCH('2017 EPA Data'!A4156,'Crosswalk Particulates'!$A:$A,0))</f>
        <v>process-other-industry</v>
      </c>
      <c r="G4156" s="84">
        <f>INDEX('Crosswalk Particulates'!$E:$E,MATCH('2017 EPA Data'!$B4156,'Crosswalk Particulates'!$D:$D,0))</f>
        <v>0</v>
      </c>
      <c r="H4156" s="96">
        <f t="shared" si="64"/>
        <v>0</v>
      </c>
    </row>
    <row r="4157" spans="1:8" hidden="1">
      <c r="A4157" s="73" t="s">
        <v>2519</v>
      </c>
      <c r="B4157" s="73" t="s">
        <v>2821</v>
      </c>
      <c r="C4157" s="73" t="s">
        <v>2517</v>
      </c>
      <c r="D4157" s="86">
        <v>15</v>
      </c>
      <c r="E4157" s="73" t="s">
        <v>2518</v>
      </c>
      <c r="F4157" s="79" t="str">
        <f>INDEX('Crosswalk Particulates'!$B:$B,MATCH('2017 EPA Data'!A4157,'Crosswalk Particulates'!$A:$A,0))</f>
        <v>process-other-industry</v>
      </c>
      <c r="G4157" s="84">
        <f>INDEX('Crosswalk Particulates'!$E:$E,MATCH('2017 EPA Data'!$B4157,'Crosswalk Particulates'!$D:$D,0))</f>
        <v>0</v>
      </c>
      <c r="H4157" s="96">
        <f t="shared" si="64"/>
        <v>0</v>
      </c>
    </row>
    <row r="4158" spans="1:8" hidden="1">
      <c r="A4158" s="73" t="s">
        <v>2530</v>
      </c>
      <c r="B4158" s="73" t="s">
        <v>2684</v>
      </c>
      <c r="C4158" s="73" t="s">
        <v>2517</v>
      </c>
      <c r="D4158" s="86">
        <v>14.904463711342</v>
      </c>
      <c r="E4158" s="73" t="s">
        <v>2518</v>
      </c>
      <c r="F4158" s="79" t="str">
        <f>INDEX('Crosswalk Particulates'!$B:$B,MATCH('2017 EPA Data'!A4158,'Crosswalk Particulates'!$A:$A,0))</f>
        <v>process-other-industry</v>
      </c>
      <c r="G4158" s="84">
        <f>INDEX('Crosswalk Particulates'!$E:$E,MATCH('2017 EPA Data'!$B4158,'Crosswalk Particulates'!$D:$D,0))</f>
        <v>0</v>
      </c>
      <c r="H4158" s="96">
        <f t="shared" si="64"/>
        <v>0</v>
      </c>
    </row>
    <row r="4159" spans="1:8" hidden="1">
      <c r="A4159" s="73" t="s">
        <v>2553</v>
      </c>
      <c r="B4159" s="73" t="s">
        <v>2634</v>
      </c>
      <c r="D4159" s="86">
        <v>14.837359975962826</v>
      </c>
      <c r="E4159" s="73" t="s">
        <v>2522</v>
      </c>
      <c r="F4159" s="79" t="str">
        <f>INDEX('Crosswalk Particulates'!$B:$B,MATCH('2017 EPA Data'!A4159,'Crosswalk Particulates'!$A:$A,0))</f>
        <v>process-other-industry</v>
      </c>
      <c r="G4159" s="84" t="str">
        <f>INDEX('Crosswalk Particulates'!$E:$E,MATCH('2017 EPA Data'!$B4159,'Crosswalk Particulates'!$D:$D,0))</f>
        <v>OC</v>
      </c>
      <c r="H4159" s="96">
        <f t="shared" si="64"/>
        <v>13460242.559681784</v>
      </c>
    </row>
    <row r="4160" spans="1:8" hidden="1">
      <c r="A4160" s="73" t="s">
        <v>2559</v>
      </c>
      <c r="B4160" s="73" t="s">
        <v>2699</v>
      </c>
      <c r="C4160" s="73" t="s">
        <v>2517</v>
      </c>
      <c r="D4160" s="86">
        <v>14.622</v>
      </c>
      <c r="E4160" s="73" t="s">
        <v>2518</v>
      </c>
      <c r="F4160" s="79" t="str">
        <f>INDEX('Crosswalk Particulates'!$B:$B,MATCH('2017 EPA Data'!A4160,'Crosswalk Particulates'!$A:$A,0))</f>
        <v>process-waste-industry</v>
      </c>
      <c r="G4160" s="84">
        <f>INDEX('Crosswalk Particulates'!$E:$E,MATCH('2017 EPA Data'!$B4160,'Crosswalk Particulates'!$D:$D,0))</f>
        <v>0</v>
      </c>
      <c r="H4160" s="96">
        <f t="shared" si="64"/>
        <v>0</v>
      </c>
    </row>
    <row r="4161" spans="1:8" hidden="1">
      <c r="A4161" s="73" t="s">
        <v>2555</v>
      </c>
      <c r="B4161" s="73" t="s">
        <v>2536</v>
      </c>
      <c r="C4161" s="73" t="s">
        <v>2517</v>
      </c>
      <c r="D4161" s="86">
        <v>14.56653723</v>
      </c>
      <c r="E4161" s="73" t="s">
        <v>2518</v>
      </c>
      <c r="F4161" s="79" t="str">
        <f>INDEX('Crosswalk Particulates'!$B:$B,MATCH('2017 EPA Data'!A4161,'Crosswalk Particulates'!$A:$A,0))</f>
        <v>process-other-industry</v>
      </c>
      <c r="G4161" s="84">
        <f>INDEX('Crosswalk Particulates'!$E:$E,MATCH('2017 EPA Data'!$B4161,'Crosswalk Particulates'!$D:$D,0))</f>
        <v>0</v>
      </c>
      <c r="H4161" s="96">
        <f t="shared" si="64"/>
        <v>0</v>
      </c>
    </row>
    <row r="4162" spans="1:8" hidden="1">
      <c r="A4162" s="73" t="s">
        <v>2692</v>
      </c>
      <c r="B4162" s="73" t="s">
        <v>2656</v>
      </c>
      <c r="C4162" s="73" t="s">
        <v>2517</v>
      </c>
      <c r="D4162" s="86">
        <v>14.485732021731886</v>
      </c>
      <c r="E4162" s="73" t="s">
        <v>2518</v>
      </c>
      <c r="F4162" s="79" t="str">
        <f>INDEX('Crosswalk Particulates'!$B:$B,MATCH('2017 EPA Data'!A4162,'Crosswalk Particulates'!$A:$A,0))</f>
        <v>Residential Buildings Sector</v>
      </c>
      <c r="G4162" s="84">
        <f>INDEX('Crosswalk Particulates'!$E:$E,MATCH('2017 EPA Data'!$B4162,'Crosswalk Particulates'!$D:$D,0))</f>
        <v>0</v>
      </c>
      <c r="H4162" s="96">
        <f t="shared" si="64"/>
        <v>0</v>
      </c>
    </row>
    <row r="4163" spans="1:8" hidden="1">
      <c r="A4163" s="73" t="s">
        <v>2665</v>
      </c>
      <c r="B4163" s="73" t="s">
        <v>2678</v>
      </c>
      <c r="C4163" s="73" t="s">
        <v>2517</v>
      </c>
      <c r="D4163" s="86">
        <v>14.452622</v>
      </c>
      <c r="E4163" s="73" t="s">
        <v>2518</v>
      </c>
      <c r="F4163" s="79" t="str">
        <f>INDEX('Crosswalk Particulates'!$B:$B,MATCH('2017 EPA Data'!A4163,'Crosswalk Particulates'!$A:$A,0))</f>
        <v>Commercial Buildings Sector</v>
      </c>
      <c r="G4163" s="84">
        <f>INDEX('Crosswalk Particulates'!$E:$E,MATCH('2017 EPA Data'!$B4163,'Crosswalk Particulates'!$D:$D,0))</f>
        <v>0</v>
      </c>
      <c r="H4163" s="96">
        <f t="shared" si="64"/>
        <v>0</v>
      </c>
    </row>
    <row r="4164" spans="1:8" hidden="1">
      <c r="A4164" s="73" t="s">
        <v>2655</v>
      </c>
      <c r="B4164" s="73" t="s">
        <v>2720</v>
      </c>
      <c r="C4164" s="73" t="s">
        <v>2517</v>
      </c>
      <c r="D4164" s="86">
        <v>14.368897624000001</v>
      </c>
      <c r="E4164" s="73" t="s">
        <v>2518</v>
      </c>
      <c r="F4164" s="79" t="str">
        <f>INDEX('Crosswalk Particulates'!$B:$B,MATCH('2017 EPA Data'!A4164,'Crosswalk Particulates'!$A:$A,0))</f>
        <v>Commercial Buildings Sector</v>
      </c>
      <c r="G4164" s="84">
        <f>INDEX('Crosswalk Particulates'!$E:$E,MATCH('2017 EPA Data'!$B4164,'Crosswalk Particulates'!$D:$D,0))</f>
        <v>0</v>
      </c>
      <c r="H4164" s="96">
        <f t="shared" ref="H4164:H4227" si="65">IF(E4164="TON",D4164/metricton_to_shortton,0)*10^6</f>
        <v>0</v>
      </c>
    </row>
    <row r="4165" spans="1:8" hidden="1">
      <c r="A4165" s="73" t="s">
        <v>2559</v>
      </c>
      <c r="B4165" s="73" t="s">
        <v>2837</v>
      </c>
      <c r="C4165" s="73" t="s">
        <v>2517</v>
      </c>
      <c r="D4165" s="86">
        <v>14.284000000000001</v>
      </c>
      <c r="E4165" s="73" t="s">
        <v>2518</v>
      </c>
      <c r="F4165" s="79" t="str">
        <f>INDEX('Crosswalk Particulates'!$B:$B,MATCH('2017 EPA Data'!A4165,'Crosswalk Particulates'!$A:$A,0))</f>
        <v>process-waste-industry</v>
      </c>
      <c r="G4165" s="84">
        <f>INDEX('Crosswalk Particulates'!$E:$E,MATCH('2017 EPA Data'!$B4165,'Crosswalk Particulates'!$D:$D,0))</f>
        <v>0</v>
      </c>
      <c r="H4165" s="96">
        <f t="shared" si="65"/>
        <v>0</v>
      </c>
    </row>
    <row r="4166" spans="1:8" hidden="1">
      <c r="A4166" s="73" t="s">
        <v>2530</v>
      </c>
      <c r="B4166" s="73" t="s">
        <v>2713</v>
      </c>
      <c r="C4166" s="73" t="s">
        <v>2517</v>
      </c>
      <c r="D4166" s="86">
        <v>14.279236256920001</v>
      </c>
      <c r="E4166" s="73" t="s">
        <v>2518</v>
      </c>
      <c r="F4166" s="79" t="str">
        <f>INDEX('Crosswalk Particulates'!$B:$B,MATCH('2017 EPA Data'!A4166,'Crosswalk Particulates'!$A:$A,0))</f>
        <v>process-other-industry</v>
      </c>
      <c r="G4166" s="84">
        <f>INDEX('Crosswalk Particulates'!$E:$E,MATCH('2017 EPA Data'!$B4166,'Crosswalk Particulates'!$D:$D,0))</f>
        <v>0</v>
      </c>
      <c r="H4166" s="96">
        <f t="shared" si="65"/>
        <v>0</v>
      </c>
    </row>
    <row r="4167" spans="1:8" hidden="1">
      <c r="A4167" s="73" t="s">
        <v>2542</v>
      </c>
      <c r="B4167" s="73" t="s">
        <v>2698</v>
      </c>
      <c r="C4167" s="73" t="s">
        <v>2521</v>
      </c>
      <c r="D4167" s="86">
        <v>14.267288428500001</v>
      </c>
      <c r="E4167" s="73" t="s">
        <v>2522</v>
      </c>
      <c r="F4167" s="79" t="str">
        <f>INDEX('Crosswalk Particulates'!$B:$B,MATCH('2017 EPA Data'!A4167,'Crosswalk Particulates'!$A:$A,0))</f>
        <v>process-ngps-industry</v>
      </c>
      <c r="G4167" s="84" t="str">
        <f>INDEX('Crosswalk Particulates'!$E:$E,MATCH('2017 EPA Data'!$B4167,'Crosswalk Particulates'!$D:$D,0))</f>
        <v>N2O</v>
      </c>
      <c r="H4167" s="96">
        <f t="shared" si="65"/>
        <v>12943081.736081503</v>
      </c>
    </row>
    <row r="4168" spans="1:8" hidden="1">
      <c r="A4168" s="73" t="s">
        <v>2565</v>
      </c>
      <c r="B4168" s="73" t="s">
        <v>2762</v>
      </c>
      <c r="C4168" s="73" t="s">
        <v>2517</v>
      </c>
      <c r="D4168" s="86">
        <v>14.2326704</v>
      </c>
      <c r="E4168" s="73" t="s">
        <v>2518</v>
      </c>
      <c r="F4168" s="79" t="str">
        <f>INDEX('Crosswalk Particulates'!$B:$B,MATCH('2017 EPA Data'!A4168,'Crosswalk Particulates'!$A:$A,0))</f>
        <v>Electricity Sector</v>
      </c>
      <c r="G4168" s="84">
        <f>INDEX('Crosswalk Particulates'!$E:$E,MATCH('2017 EPA Data'!$B4168,'Crosswalk Particulates'!$D:$D,0))</f>
        <v>0</v>
      </c>
      <c r="H4168" s="96">
        <f t="shared" si="65"/>
        <v>0</v>
      </c>
    </row>
    <row r="4169" spans="1:8" hidden="1">
      <c r="A4169" s="73" t="s">
        <v>2551</v>
      </c>
      <c r="B4169" s="73" t="s">
        <v>2677</v>
      </c>
      <c r="C4169" s="73" t="s">
        <v>2517</v>
      </c>
      <c r="D4169" s="86">
        <v>14.204000000000001</v>
      </c>
      <c r="E4169" s="73" t="s">
        <v>2518</v>
      </c>
      <c r="F4169" s="79" t="str">
        <f>INDEX('Crosswalk Particulates'!$B:$B,MATCH('2017 EPA Data'!A4169,'Crosswalk Particulates'!$A:$A,0))</f>
        <v>industry-fuel-natural gas</v>
      </c>
      <c r="G4169" s="84">
        <f>INDEX('Crosswalk Particulates'!$E:$E,MATCH('2017 EPA Data'!$B4169,'Crosswalk Particulates'!$D:$D,0))</f>
        <v>0</v>
      </c>
      <c r="H4169" s="96">
        <f t="shared" si="65"/>
        <v>0</v>
      </c>
    </row>
    <row r="4170" spans="1:8" hidden="1">
      <c r="A4170" s="73" t="s">
        <v>2602</v>
      </c>
      <c r="B4170" s="73" t="s">
        <v>2668</v>
      </c>
      <c r="C4170" s="73" t="s">
        <v>2517</v>
      </c>
      <c r="D4170" s="86">
        <v>14.156362101999999</v>
      </c>
      <c r="E4170" s="73" t="s">
        <v>2518</v>
      </c>
      <c r="F4170" s="79" t="str">
        <f>INDEX('Crosswalk Particulates'!$B:$B,MATCH('2017 EPA Data'!A4170,'Crosswalk Particulates'!$A:$A,0))</f>
        <v>process-other-industry</v>
      </c>
      <c r="G4170" s="84">
        <f>INDEX('Crosswalk Particulates'!$E:$E,MATCH('2017 EPA Data'!$B4170,'Crosswalk Particulates'!$D:$D,0))</f>
        <v>0</v>
      </c>
      <c r="H4170" s="96">
        <f t="shared" si="65"/>
        <v>0</v>
      </c>
    </row>
    <row r="4171" spans="1:8" hidden="1">
      <c r="A4171" s="73" t="s">
        <v>2655</v>
      </c>
      <c r="B4171" s="73" t="s">
        <v>2634</v>
      </c>
      <c r="D4171" s="86">
        <v>14.137795509837092</v>
      </c>
      <c r="E4171" s="73" t="s">
        <v>2522</v>
      </c>
      <c r="F4171" s="79" t="str">
        <f>INDEX('Crosswalk Particulates'!$B:$B,MATCH('2017 EPA Data'!A4171,'Crosswalk Particulates'!$A:$A,0))</f>
        <v>Commercial Buildings Sector</v>
      </c>
      <c r="G4171" s="84" t="str">
        <f>INDEX('Crosswalk Particulates'!$E:$E,MATCH('2017 EPA Data'!$B4171,'Crosswalk Particulates'!$D:$D,0))</f>
        <v>OC</v>
      </c>
      <c r="H4171" s="96">
        <f t="shared" si="65"/>
        <v>12825607.596626261</v>
      </c>
    </row>
    <row r="4172" spans="1:8" hidden="1">
      <c r="A4172" s="73" t="s">
        <v>2649</v>
      </c>
      <c r="B4172" s="73" t="s">
        <v>2604</v>
      </c>
      <c r="C4172" s="73" t="s">
        <v>2517</v>
      </c>
      <c r="D4172" s="86">
        <v>14.119740999999999</v>
      </c>
      <c r="E4172" s="73" t="s">
        <v>2518</v>
      </c>
      <c r="F4172" s="79" t="str">
        <f>INDEX('Crosswalk Particulates'!$B:$B,MATCH('2017 EPA Data'!A4172,'Crosswalk Particulates'!$A:$A,0))</f>
        <v>Electricity Sector</v>
      </c>
      <c r="G4172" s="84">
        <f>INDEX('Crosswalk Particulates'!$E:$E,MATCH('2017 EPA Data'!$B4172,'Crosswalk Particulates'!$D:$D,0))</f>
        <v>0</v>
      </c>
      <c r="H4172" s="96">
        <f t="shared" si="65"/>
        <v>0</v>
      </c>
    </row>
    <row r="4173" spans="1:8" hidden="1">
      <c r="A4173" s="73" t="s">
        <v>2551</v>
      </c>
      <c r="B4173" s="73" t="s">
        <v>2734</v>
      </c>
      <c r="C4173" s="73" t="s">
        <v>2517</v>
      </c>
      <c r="D4173" s="86">
        <v>14.114890000000001</v>
      </c>
      <c r="E4173" s="73" t="s">
        <v>2518</v>
      </c>
      <c r="F4173" s="79" t="str">
        <f>INDEX('Crosswalk Particulates'!$B:$B,MATCH('2017 EPA Data'!A4173,'Crosswalk Particulates'!$A:$A,0))</f>
        <v>industry-fuel-natural gas</v>
      </c>
      <c r="G4173" s="84">
        <f>INDEX('Crosswalk Particulates'!$E:$E,MATCH('2017 EPA Data'!$B4173,'Crosswalk Particulates'!$D:$D,0))</f>
        <v>0</v>
      </c>
      <c r="H4173" s="96">
        <f t="shared" si="65"/>
        <v>0</v>
      </c>
    </row>
    <row r="4174" spans="1:8" hidden="1">
      <c r="A4174" s="73" t="s">
        <v>2578</v>
      </c>
      <c r="B4174" s="73" t="s">
        <v>2587</v>
      </c>
      <c r="C4174" s="73" t="s">
        <v>2517</v>
      </c>
      <c r="D4174" s="86">
        <v>14.080640000000001</v>
      </c>
      <c r="E4174" s="73" t="s">
        <v>2518</v>
      </c>
      <c r="F4174" s="79" t="str">
        <f>INDEX('Crosswalk Particulates'!$B:$B,MATCH('2017 EPA Data'!A4174,'Crosswalk Particulates'!$A:$A,0))</f>
        <v>process-chemicals-industry</v>
      </c>
      <c r="G4174" s="84">
        <f>INDEX('Crosswalk Particulates'!$E:$E,MATCH('2017 EPA Data'!$B4174,'Crosswalk Particulates'!$D:$D,0))</f>
        <v>0</v>
      </c>
      <c r="H4174" s="96">
        <f t="shared" si="65"/>
        <v>0</v>
      </c>
    </row>
    <row r="4175" spans="1:8" hidden="1">
      <c r="A4175" s="73" t="s">
        <v>2649</v>
      </c>
      <c r="B4175" s="73" t="s">
        <v>2695</v>
      </c>
      <c r="C4175" s="73" t="s">
        <v>2517</v>
      </c>
      <c r="D4175" s="86">
        <v>14.0732800808312</v>
      </c>
      <c r="E4175" s="73" t="s">
        <v>2518</v>
      </c>
      <c r="F4175" s="79" t="str">
        <f>INDEX('Crosswalk Particulates'!$B:$B,MATCH('2017 EPA Data'!A4175,'Crosswalk Particulates'!$A:$A,0))</f>
        <v>Electricity Sector</v>
      </c>
      <c r="G4175" s="84">
        <f>INDEX('Crosswalk Particulates'!$E:$E,MATCH('2017 EPA Data'!$B4175,'Crosswalk Particulates'!$D:$D,0))</f>
        <v>0</v>
      </c>
      <c r="H4175" s="96">
        <f t="shared" si="65"/>
        <v>0</v>
      </c>
    </row>
    <row r="4176" spans="1:8" hidden="1">
      <c r="A4176" s="73" t="s">
        <v>2553</v>
      </c>
      <c r="B4176" s="73" t="s">
        <v>2577</v>
      </c>
      <c r="C4176" s="73" t="s">
        <v>2517</v>
      </c>
      <c r="D4176" s="86">
        <v>14.013999999999999</v>
      </c>
      <c r="E4176" s="73" t="s">
        <v>2518</v>
      </c>
      <c r="F4176" s="79" t="str">
        <f>INDEX('Crosswalk Particulates'!$B:$B,MATCH('2017 EPA Data'!A4176,'Crosswalk Particulates'!$A:$A,0))</f>
        <v>process-other-industry</v>
      </c>
      <c r="G4176" s="84">
        <f>INDEX('Crosswalk Particulates'!$E:$E,MATCH('2017 EPA Data'!$B4176,'Crosswalk Particulates'!$D:$D,0))</f>
        <v>0</v>
      </c>
      <c r="H4176" s="96">
        <f t="shared" si="65"/>
        <v>0</v>
      </c>
    </row>
    <row r="4177" spans="1:8" hidden="1">
      <c r="A4177" s="73" t="s">
        <v>2546</v>
      </c>
      <c r="B4177" s="73" t="s">
        <v>2668</v>
      </c>
      <c r="C4177" s="73" t="s">
        <v>2517</v>
      </c>
      <c r="D4177" s="86">
        <v>14</v>
      </c>
      <c r="E4177" s="73" t="s">
        <v>2518</v>
      </c>
      <c r="F4177" s="79" t="str">
        <f>INDEX('Crosswalk Particulates'!$B:$B,MATCH('2017 EPA Data'!A4177,'Crosswalk Particulates'!$A:$A,0))</f>
        <v>process-other-industry</v>
      </c>
      <c r="G4177" s="84">
        <f>INDEX('Crosswalk Particulates'!$E:$E,MATCH('2017 EPA Data'!$B4177,'Crosswalk Particulates'!$D:$D,0))</f>
        <v>0</v>
      </c>
      <c r="H4177" s="96">
        <f t="shared" si="65"/>
        <v>0</v>
      </c>
    </row>
    <row r="4178" spans="1:8" hidden="1">
      <c r="A4178" s="73" t="s">
        <v>2607</v>
      </c>
      <c r="B4178" s="73" t="s">
        <v>2567</v>
      </c>
      <c r="C4178" s="73" t="s">
        <v>2517</v>
      </c>
      <c r="D4178" s="86">
        <v>14</v>
      </c>
      <c r="E4178" s="73" t="s">
        <v>2518</v>
      </c>
      <c r="F4178" s="79" t="str">
        <f>INDEX('Crosswalk Particulates'!$B:$B,MATCH('2017 EPA Data'!A4178,'Crosswalk Particulates'!$A:$A,0))</f>
        <v>process-cement-industry</v>
      </c>
      <c r="G4178" s="84">
        <f>INDEX('Crosswalk Particulates'!$E:$E,MATCH('2017 EPA Data'!$B4178,'Crosswalk Particulates'!$D:$D,0))</f>
        <v>0</v>
      </c>
      <c r="H4178" s="96">
        <f t="shared" si="65"/>
        <v>0</v>
      </c>
    </row>
    <row r="4179" spans="1:8" hidden="1">
      <c r="A4179" s="73" t="s">
        <v>2723</v>
      </c>
      <c r="B4179" s="73" t="s">
        <v>2620</v>
      </c>
      <c r="C4179" s="73" t="s">
        <v>2517</v>
      </c>
      <c r="D4179" s="86">
        <v>13.926729941596541</v>
      </c>
      <c r="E4179" s="73" t="s">
        <v>2518</v>
      </c>
      <c r="F4179" s="79" t="str">
        <f>INDEX('Crosswalk Particulates'!$B:$B,MATCH('2017 EPA Data'!A4179,'Crosswalk Particulates'!$A:$A,0))</f>
        <v>Residential Buildings Sector</v>
      </c>
      <c r="G4179" s="84">
        <f>INDEX('Crosswalk Particulates'!$E:$E,MATCH('2017 EPA Data'!$B4179,'Crosswalk Particulates'!$D:$D,0))</f>
        <v>0</v>
      </c>
      <c r="H4179" s="96">
        <f t="shared" si="65"/>
        <v>0</v>
      </c>
    </row>
    <row r="4180" spans="1:8" hidden="1">
      <c r="A4180" s="73" t="s">
        <v>2595</v>
      </c>
      <c r="B4180" s="73" t="s">
        <v>2682</v>
      </c>
      <c r="C4180" s="73" t="s">
        <v>2517</v>
      </c>
      <c r="D4180" s="86">
        <v>13.9</v>
      </c>
      <c r="E4180" s="73" t="s">
        <v>2518</v>
      </c>
      <c r="F4180" s="79" t="str">
        <f>INDEX('Crosswalk Particulates'!$B:$B,MATCH('2017 EPA Data'!A4180,'Crosswalk Particulates'!$A:$A,0))</f>
        <v>process-other-industry</v>
      </c>
      <c r="G4180" s="84">
        <f>INDEX('Crosswalk Particulates'!$E:$E,MATCH('2017 EPA Data'!$B4180,'Crosswalk Particulates'!$D:$D,0))</f>
        <v>0</v>
      </c>
      <c r="H4180" s="96">
        <f t="shared" si="65"/>
        <v>0</v>
      </c>
    </row>
    <row r="4181" spans="1:8" hidden="1">
      <c r="A4181" s="73" t="s">
        <v>2608</v>
      </c>
      <c r="B4181" s="73" t="s">
        <v>2720</v>
      </c>
      <c r="C4181" s="73" t="s">
        <v>2517</v>
      </c>
      <c r="D4181" s="86">
        <v>13.872807981999999</v>
      </c>
      <c r="E4181" s="73" t="s">
        <v>2518</v>
      </c>
      <c r="F4181" s="79" t="str">
        <f>INDEX('Crosswalk Particulates'!$B:$B,MATCH('2017 EPA Data'!A4181,'Crosswalk Particulates'!$A:$A,0))</f>
        <v>Electricity Sector</v>
      </c>
      <c r="G4181" s="84">
        <f>INDEX('Crosswalk Particulates'!$E:$E,MATCH('2017 EPA Data'!$B4181,'Crosswalk Particulates'!$D:$D,0))</f>
        <v>0</v>
      </c>
      <c r="H4181" s="96">
        <f t="shared" si="65"/>
        <v>0</v>
      </c>
    </row>
    <row r="4182" spans="1:8" hidden="1">
      <c r="A4182" s="73" t="s">
        <v>2553</v>
      </c>
      <c r="B4182" s="73" t="s">
        <v>2670</v>
      </c>
      <c r="C4182" s="73" t="s">
        <v>2517</v>
      </c>
      <c r="D4182" s="86">
        <v>13.86614</v>
      </c>
      <c r="E4182" s="73" t="s">
        <v>2518</v>
      </c>
      <c r="F4182" s="79" t="str">
        <f>INDEX('Crosswalk Particulates'!$B:$B,MATCH('2017 EPA Data'!A4182,'Crosswalk Particulates'!$A:$A,0))</f>
        <v>process-other-industry</v>
      </c>
      <c r="G4182" s="84">
        <f>INDEX('Crosswalk Particulates'!$E:$E,MATCH('2017 EPA Data'!$B4182,'Crosswalk Particulates'!$D:$D,0))</f>
        <v>0</v>
      </c>
      <c r="H4182" s="96">
        <f t="shared" si="65"/>
        <v>0</v>
      </c>
    </row>
    <row r="4183" spans="1:8" hidden="1">
      <c r="A4183" s="73" t="s">
        <v>2538</v>
      </c>
      <c r="B4183" s="73" t="s">
        <v>2827</v>
      </c>
      <c r="C4183" s="73" t="s">
        <v>2517</v>
      </c>
      <c r="D4183" s="86">
        <v>13.831048585646</v>
      </c>
      <c r="E4183" s="73" t="s">
        <v>2518</v>
      </c>
      <c r="F4183" s="79" t="str">
        <f>INDEX('Crosswalk Particulates'!$B:$B,MATCH('2017 EPA Data'!A4183,'Crosswalk Particulates'!$A:$A,0))</f>
        <v>process-other-industry</v>
      </c>
      <c r="G4183" s="84">
        <f>INDEX('Crosswalk Particulates'!$E:$E,MATCH('2017 EPA Data'!$B4183,'Crosswalk Particulates'!$D:$D,0))</f>
        <v>0</v>
      </c>
      <c r="H4183" s="96">
        <f t="shared" si="65"/>
        <v>0</v>
      </c>
    </row>
    <row r="4184" spans="1:8" hidden="1">
      <c r="A4184" s="73" t="s">
        <v>2692</v>
      </c>
      <c r="B4184" s="73" t="s">
        <v>2614</v>
      </c>
      <c r="C4184" s="73" t="s">
        <v>2517</v>
      </c>
      <c r="D4184" s="86">
        <v>13.713107919375801</v>
      </c>
      <c r="E4184" s="73" t="s">
        <v>2518</v>
      </c>
      <c r="F4184" s="79" t="str">
        <f>INDEX('Crosswalk Particulates'!$B:$B,MATCH('2017 EPA Data'!A4184,'Crosswalk Particulates'!$A:$A,0))</f>
        <v>Residential Buildings Sector</v>
      </c>
      <c r="G4184" s="84">
        <f>INDEX('Crosswalk Particulates'!$E:$E,MATCH('2017 EPA Data'!$B4184,'Crosswalk Particulates'!$D:$D,0))</f>
        <v>0</v>
      </c>
      <c r="H4184" s="96">
        <f t="shared" si="65"/>
        <v>0</v>
      </c>
    </row>
    <row r="4185" spans="1:8" hidden="1">
      <c r="A4185" s="73" t="s">
        <v>2664</v>
      </c>
      <c r="B4185" s="73" t="s">
        <v>2637</v>
      </c>
      <c r="C4185" s="73" t="s">
        <v>2517</v>
      </c>
      <c r="D4185" s="86">
        <v>13.687288697330709</v>
      </c>
      <c r="E4185" s="73" t="s">
        <v>2518</v>
      </c>
      <c r="F4185" s="79" t="str">
        <f>INDEX('Crosswalk Particulates'!$B:$B,MATCH('2017 EPA Data'!A4185,'Crosswalk Particulates'!$A:$A,0))</f>
        <v>Commercial Buildings Sector</v>
      </c>
      <c r="G4185" s="84">
        <f>INDEX('Crosswalk Particulates'!$E:$E,MATCH('2017 EPA Data'!$B4185,'Crosswalk Particulates'!$D:$D,0))</f>
        <v>0</v>
      </c>
      <c r="H4185" s="96">
        <f t="shared" si="65"/>
        <v>0</v>
      </c>
    </row>
    <row r="4186" spans="1:8" hidden="1">
      <c r="A4186" s="73" t="s">
        <v>2665</v>
      </c>
      <c r="B4186" s="73" t="s">
        <v>2698</v>
      </c>
      <c r="C4186" s="73" t="s">
        <v>2521</v>
      </c>
      <c r="D4186" s="86">
        <v>13.6752337</v>
      </c>
      <c r="E4186" s="73" t="s">
        <v>2522</v>
      </c>
      <c r="F4186" s="79" t="str">
        <f>INDEX('Crosswalk Particulates'!$B:$B,MATCH('2017 EPA Data'!A4186,'Crosswalk Particulates'!$A:$A,0))</f>
        <v>Commercial Buildings Sector</v>
      </c>
      <c r="G4186" s="84" t="str">
        <f>INDEX('Crosswalk Particulates'!$E:$E,MATCH('2017 EPA Data'!$B4186,'Crosswalk Particulates'!$D:$D,0))</f>
        <v>N2O</v>
      </c>
      <c r="H4186" s="96">
        <f t="shared" si="65"/>
        <v>12405978.082390616</v>
      </c>
    </row>
    <row r="4187" spans="1:8" hidden="1">
      <c r="A4187" s="73" t="s">
        <v>2581</v>
      </c>
      <c r="B4187" s="73" t="s">
        <v>2613</v>
      </c>
      <c r="C4187" s="73" t="s">
        <v>2517</v>
      </c>
      <c r="D4187" s="86">
        <v>13.650840000000001</v>
      </c>
      <c r="E4187" s="73" t="s">
        <v>2518</v>
      </c>
      <c r="F4187" s="79" t="str">
        <f>INDEX('Crosswalk Particulates'!$B:$B,MATCH('2017 EPA Data'!A4187,'Crosswalk Particulates'!$A:$A,0))</f>
        <v>Electricity Sector</v>
      </c>
      <c r="G4187" s="84">
        <f>INDEX('Crosswalk Particulates'!$E:$E,MATCH('2017 EPA Data'!$B4187,'Crosswalk Particulates'!$D:$D,0))</f>
        <v>0</v>
      </c>
      <c r="H4187" s="96">
        <f t="shared" si="65"/>
        <v>0</v>
      </c>
    </row>
    <row r="4188" spans="1:8" hidden="1">
      <c r="A4188" s="73" t="s">
        <v>2551</v>
      </c>
      <c r="B4188" s="73" t="s">
        <v>2799</v>
      </c>
      <c r="C4188" s="73" t="s">
        <v>2517</v>
      </c>
      <c r="D4188" s="86">
        <v>13.6068</v>
      </c>
      <c r="E4188" s="73" t="s">
        <v>2518</v>
      </c>
      <c r="F4188" s="79" t="str">
        <f>INDEX('Crosswalk Particulates'!$B:$B,MATCH('2017 EPA Data'!A4188,'Crosswalk Particulates'!$A:$A,0))</f>
        <v>industry-fuel-natural gas</v>
      </c>
      <c r="G4188" s="84">
        <f>INDEX('Crosswalk Particulates'!$E:$E,MATCH('2017 EPA Data'!$B4188,'Crosswalk Particulates'!$D:$D,0))</f>
        <v>0</v>
      </c>
      <c r="H4188" s="96">
        <f t="shared" si="65"/>
        <v>0</v>
      </c>
    </row>
    <row r="4189" spans="1:8" hidden="1">
      <c r="A4189" s="73" t="s">
        <v>2649</v>
      </c>
      <c r="B4189" s="73" t="s">
        <v>2574</v>
      </c>
      <c r="C4189" s="73" t="s">
        <v>2517</v>
      </c>
      <c r="D4189" s="86">
        <v>13.56854502</v>
      </c>
      <c r="E4189" s="73" t="s">
        <v>2518</v>
      </c>
      <c r="F4189" s="79" t="str">
        <f>INDEX('Crosswalk Particulates'!$B:$B,MATCH('2017 EPA Data'!A4189,'Crosswalk Particulates'!$A:$A,0))</f>
        <v>Electricity Sector</v>
      </c>
      <c r="G4189" s="84">
        <f>INDEX('Crosswalk Particulates'!$E:$E,MATCH('2017 EPA Data'!$B4189,'Crosswalk Particulates'!$D:$D,0))</f>
        <v>0</v>
      </c>
      <c r="H4189" s="96">
        <f t="shared" si="65"/>
        <v>0</v>
      </c>
    </row>
    <row r="4190" spans="1:8" hidden="1">
      <c r="A4190" s="73" t="s">
        <v>2586</v>
      </c>
      <c r="B4190" s="73" t="s">
        <v>2783</v>
      </c>
      <c r="C4190" s="73" t="s">
        <v>2517</v>
      </c>
      <c r="D4190" s="86">
        <v>13.5244</v>
      </c>
      <c r="E4190" s="73" t="s">
        <v>2518</v>
      </c>
      <c r="F4190" s="79" t="str">
        <f>INDEX('Crosswalk Particulates'!$B:$B,MATCH('2017 EPA Data'!A4190,'Crosswalk Particulates'!$A:$A,0))</f>
        <v>process-other-industry</v>
      </c>
      <c r="G4190" s="84">
        <f>INDEX('Crosswalk Particulates'!$E:$E,MATCH('2017 EPA Data'!$B4190,'Crosswalk Particulates'!$D:$D,0))</f>
        <v>0</v>
      </c>
      <c r="H4190" s="96">
        <f t="shared" si="65"/>
        <v>0</v>
      </c>
    </row>
    <row r="4191" spans="1:8" hidden="1">
      <c r="A4191" s="73" t="s">
        <v>2555</v>
      </c>
      <c r="B4191" s="73" t="s">
        <v>2728</v>
      </c>
      <c r="C4191" s="73" t="s">
        <v>2517</v>
      </c>
      <c r="D4191" s="86">
        <v>13.5115704</v>
      </c>
      <c r="E4191" s="73" t="s">
        <v>2518</v>
      </c>
      <c r="F4191" s="79" t="str">
        <f>INDEX('Crosswalk Particulates'!$B:$B,MATCH('2017 EPA Data'!A4191,'Crosswalk Particulates'!$A:$A,0))</f>
        <v>process-other-industry</v>
      </c>
      <c r="G4191" s="84">
        <f>INDEX('Crosswalk Particulates'!$E:$E,MATCH('2017 EPA Data'!$B4191,'Crosswalk Particulates'!$D:$D,0))</f>
        <v>0</v>
      </c>
      <c r="H4191" s="96">
        <f t="shared" si="65"/>
        <v>0</v>
      </c>
    </row>
    <row r="4192" spans="1:8" hidden="1">
      <c r="A4192" s="73" t="s">
        <v>2602</v>
      </c>
      <c r="B4192" s="73" t="s">
        <v>2698</v>
      </c>
      <c r="C4192" s="73" t="s">
        <v>2521</v>
      </c>
      <c r="D4192" s="86">
        <v>13.47373266</v>
      </c>
      <c r="E4192" s="73" t="s">
        <v>2522</v>
      </c>
      <c r="F4192" s="79" t="str">
        <f>INDEX('Crosswalk Particulates'!$B:$B,MATCH('2017 EPA Data'!A4192,'Crosswalk Particulates'!$A:$A,0))</f>
        <v>process-other-industry</v>
      </c>
      <c r="G4192" s="84" t="str">
        <f>INDEX('Crosswalk Particulates'!$E:$E,MATCH('2017 EPA Data'!$B4192,'Crosswalk Particulates'!$D:$D,0))</f>
        <v>N2O</v>
      </c>
      <c r="H4192" s="96">
        <f t="shared" si="65"/>
        <v>12223179.196414802</v>
      </c>
    </row>
    <row r="4193" spans="1:8" hidden="1">
      <c r="A4193" s="73" t="s">
        <v>2619</v>
      </c>
      <c r="B4193" s="73" t="s">
        <v>2639</v>
      </c>
      <c r="C4193" s="73" t="s">
        <v>2517</v>
      </c>
      <c r="D4193" s="86">
        <v>13.47322</v>
      </c>
      <c r="E4193" s="73" t="s">
        <v>2518</v>
      </c>
      <c r="F4193" s="79" t="str">
        <f>INDEX('Crosswalk Particulates'!$B:$B,MATCH('2017 EPA Data'!A4193,'Crosswalk Particulates'!$A:$A,0))</f>
        <v>process-iron and steel-industry</v>
      </c>
      <c r="G4193" s="84">
        <f>INDEX('Crosswalk Particulates'!$E:$E,MATCH('2017 EPA Data'!$B4193,'Crosswalk Particulates'!$D:$D,0))</f>
        <v>0</v>
      </c>
      <c r="H4193" s="96">
        <f t="shared" si="65"/>
        <v>0</v>
      </c>
    </row>
    <row r="4194" spans="1:8" hidden="1">
      <c r="A4194" s="73" t="s">
        <v>2669</v>
      </c>
      <c r="B4194" s="73" t="s">
        <v>2732</v>
      </c>
      <c r="D4194" s="86">
        <v>13.466919363268651</v>
      </c>
      <c r="E4194" s="73" t="s">
        <v>2522</v>
      </c>
      <c r="F4194" s="79" t="str">
        <f>INDEX('Crosswalk Particulates'!$B:$B,MATCH('2017 EPA Data'!A4194,'Crosswalk Particulates'!$A:$A,0))</f>
        <v>Commercial Buildings Sector</v>
      </c>
      <c r="G4194" s="84">
        <f>INDEX('Crosswalk Particulates'!$E:$E,MATCH('2017 EPA Data'!$B4194,'Crosswalk Particulates'!$D:$D,0))</f>
        <v>0</v>
      </c>
      <c r="H4194" s="96">
        <f t="shared" si="65"/>
        <v>12216998.270240363</v>
      </c>
    </row>
    <row r="4195" spans="1:8" hidden="1">
      <c r="A4195" s="73" t="s">
        <v>2559</v>
      </c>
      <c r="B4195" s="73" t="s">
        <v>2746</v>
      </c>
      <c r="C4195" s="73" t="s">
        <v>2517</v>
      </c>
      <c r="D4195" s="86">
        <v>13.439068000000001</v>
      </c>
      <c r="E4195" s="73" t="s">
        <v>2518</v>
      </c>
      <c r="F4195" s="79" t="str">
        <f>INDEX('Crosswalk Particulates'!$B:$B,MATCH('2017 EPA Data'!A4195,'Crosswalk Particulates'!$A:$A,0))</f>
        <v>process-waste-industry</v>
      </c>
      <c r="G4195" s="84">
        <f>INDEX('Crosswalk Particulates'!$E:$E,MATCH('2017 EPA Data'!$B4195,'Crosswalk Particulates'!$D:$D,0))</f>
        <v>0</v>
      </c>
      <c r="H4195" s="96">
        <f t="shared" si="65"/>
        <v>0</v>
      </c>
    </row>
    <row r="4196" spans="1:8" hidden="1">
      <c r="A4196" s="73" t="s">
        <v>2596</v>
      </c>
      <c r="B4196" s="73" t="s">
        <v>2698</v>
      </c>
      <c r="C4196" s="73" t="s">
        <v>2521</v>
      </c>
      <c r="D4196" s="86">
        <v>13.415340711000001</v>
      </c>
      <c r="E4196" s="73" t="s">
        <v>2522</v>
      </c>
      <c r="F4196" s="79" t="str">
        <f>INDEX('Crosswalk Particulates'!$B:$B,MATCH('2017 EPA Data'!A4196,'Crosswalk Particulates'!$A:$A,0))</f>
        <v>industry-fuel-coal</v>
      </c>
      <c r="G4196" s="84" t="str">
        <f>INDEX('Crosswalk Particulates'!$E:$E,MATCH('2017 EPA Data'!$B4196,'Crosswalk Particulates'!$D:$D,0))</f>
        <v>N2O</v>
      </c>
      <c r="H4196" s="96">
        <f t="shared" si="65"/>
        <v>12170206.848345747</v>
      </c>
    </row>
    <row r="4197" spans="1:8" hidden="1">
      <c r="A4197" s="73" t="s">
        <v>2586</v>
      </c>
      <c r="B4197" s="73" t="s">
        <v>2773</v>
      </c>
      <c r="C4197" s="73" t="s">
        <v>2517</v>
      </c>
      <c r="D4197" s="86">
        <v>13.41</v>
      </c>
      <c r="E4197" s="73" t="s">
        <v>2518</v>
      </c>
      <c r="F4197" s="79" t="str">
        <f>INDEX('Crosswalk Particulates'!$B:$B,MATCH('2017 EPA Data'!A4197,'Crosswalk Particulates'!$A:$A,0))</f>
        <v>process-other-industry</v>
      </c>
      <c r="G4197" s="84">
        <f>INDEX('Crosswalk Particulates'!$E:$E,MATCH('2017 EPA Data'!$B4197,'Crosswalk Particulates'!$D:$D,0))</f>
        <v>0</v>
      </c>
      <c r="H4197" s="96">
        <f t="shared" si="65"/>
        <v>0</v>
      </c>
    </row>
    <row r="4198" spans="1:8" hidden="1">
      <c r="A4198" s="73" t="s">
        <v>2649</v>
      </c>
      <c r="B4198" s="73" t="s">
        <v>2561</v>
      </c>
      <c r="C4198" s="73" t="s">
        <v>2517</v>
      </c>
      <c r="D4198" s="86">
        <v>13.4</v>
      </c>
      <c r="E4198" s="73" t="s">
        <v>2518</v>
      </c>
      <c r="F4198" s="79" t="str">
        <f>INDEX('Crosswalk Particulates'!$B:$B,MATCH('2017 EPA Data'!A4198,'Crosswalk Particulates'!$A:$A,0))</f>
        <v>Electricity Sector</v>
      </c>
      <c r="G4198" s="84">
        <f>INDEX('Crosswalk Particulates'!$E:$E,MATCH('2017 EPA Data'!$B4198,'Crosswalk Particulates'!$D:$D,0))</f>
        <v>0</v>
      </c>
      <c r="H4198" s="96">
        <f t="shared" si="65"/>
        <v>0</v>
      </c>
    </row>
    <row r="4199" spans="1:8" hidden="1">
      <c r="A4199" s="73" t="s">
        <v>2608</v>
      </c>
      <c r="B4199" s="73" t="s">
        <v>2698</v>
      </c>
      <c r="C4199" s="73" t="s">
        <v>2521</v>
      </c>
      <c r="D4199" s="86">
        <v>13.364025700399999</v>
      </c>
      <c r="E4199" s="73" t="s">
        <v>2522</v>
      </c>
      <c r="F4199" s="79" t="str">
        <f>INDEX('Crosswalk Particulates'!$B:$B,MATCH('2017 EPA Data'!A4199,'Crosswalk Particulates'!$A:$A,0))</f>
        <v>Electricity Sector</v>
      </c>
      <c r="G4199" s="84" t="str">
        <f>INDEX('Crosswalk Particulates'!$E:$E,MATCH('2017 EPA Data'!$B4199,'Crosswalk Particulates'!$D:$D,0))</f>
        <v>N2O</v>
      </c>
      <c r="H4199" s="96">
        <f t="shared" si="65"/>
        <v>12123654.598434199</v>
      </c>
    </row>
    <row r="4200" spans="1:8" hidden="1">
      <c r="A4200" s="73" t="s">
        <v>2545</v>
      </c>
      <c r="B4200" s="73" t="s">
        <v>2732</v>
      </c>
      <c r="D4200" s="86">
        <v>13.270230656008392</v>
      </c>
      <c r="E4200" s="73" t="s">
        <v>2522</v>
      </c>
      <c r="F4200" s="79" t="str">
        <f>INDEX('Crosswalk Particulates'!$B:$B,MATCH('2017 EPA Data'!A4200,'Crosswalk Particulates'!$A:$A,0))</f>
        <v>Transportation Sector</v>
      </c>
      <c r="G4200" s="84">
        <f>INDEX('Crosswalk Particulates'!$E:$E,MATCH('2017 EPA Data'!$B4200,'Crosswalk Particulates'!$D:$D,0))</f>
        <v>0</v>
      </c>
      <c r="H4200" s="96">
        <f t="shared" si="65"/>
        <v>12038565.06428173</v>
      </c>
    </row>
    <row r="4201" spans="1:8" hidden="1">
      <c r="A4201" s="73" t="s">
        <v>2618</v>
      </c>
      <c r="B4201" s="73" t="s">
        <v>2785</v>
      </c>
      <c r="C4201" s="73" t="s">
        <v>2517</v>
      </c>
      <c r="D4201" s="86">
        <v>13.22142097</v>
      </c>
      <c r="E4201" s="73" t="s">
        <v>2518</v>
      </c>
      <c r="F4201" s="79" t="str">
        <f>INDEX('Crosswalk Particulates'!$B:$B,MATCH('2017 EPA Data'!A4201,'Crosswalk Particulates'!$A:$A,0))</f>
        <v>Other-EPA</v>
      </c>
      <c r="G4201" s="84">
        <f>INDEX('Crosswalk Particulates'!$E:$E,MATCH('2017 EPA Data'!$B4201,'Crosswalk Particulates'!$D:$D,0))</f>
        <v>0</v>
      </c>
      <c r="H4201" s="96">
        <f t="shared" si="65"/>
        <v>0</v>
      </c>
    </row>
    <row r="4202" spans="1:8" hidden="1">
      <c r="A4202" s="73" t="s">
        <v>2619</v>
      </c>
      <c r="B4202" s="73" t="s">
        <v>2718</v>
      </c>
      <c r="C4202" s="73" t="s">
        <v>2517</v>
      </c>
      <c r="D4202" s="86">
        <v>13.185</v>
      </c>
      <c r="E4202" s="73" t="s">
        <v>2518</v>
      </c>
      <c r="F4202" s="79" t="str">
        <f>INDEX('Crosswalk Particulates'!$B:$B,MATCH('2017 EPA Data'!A4202,'Crosswalk Particulates'!$A:$A,0))</f>
        <v>process-iron and steel-industry</v>
      </c>
      <c r="G4202" s="84">
        <f>INDEX('Crosswalk Particulates'!$E:$E,MATCH('2017 EPA Data'!$B4202,'Crosswalk Particulates'!$D:$D,0))</f>
        <v>0</v>
      </c>
      <c r="H4202" s="96">
        <f t="shared" si="65"/>
        <v>0</v>
      </c>
    </row>
    <row r="4203" spans="1:8" hidden="1">
      <c r="A4203" s="73" t="s">
        <v>2602</v>
      </c>
      <c r="B4203" s="73" t="s">
        <v>2533</v>
      </c>
      <c r="C4203" s="73" t="s">
        <v>2517</v>
      </c>
      <c r="D4203" s="86">
        <v>13.18</v>
      </c>
      <c r="E4203" s="73" t="s">
        <v>2518</v>
      </c>
      <c r="F4203" s="79" t="str">
        <f>INDEX('Crosswalk Particulates'!$B:$B,MATCH('2017 EPA Data'!A4203,'Crosswalk Particulates'!$A:$A,0))</f>
        <v>process-other-industry</v>
      </c>
      <c r="G4203" s="84">
        <f>INDEX('Crosswalk Particulates'!$E:$E,MATCH('2017 EPA Data'!$B4203,'Crosswalk Particulates'!$D:$D,0))</f>
        <v>0</v>
      </c>
      <c r="H4203" s="96">
        <f t="shared" si="65"/>
        <v>0</v>
      </c>
    </row>
    <row r="4204" spans="1:8" hidden="1">
      <c r="A4204" s="73" t="s">
        <v>2578</v>
      </c>
      <c r="B4204" s="73" t="s">
        <v>2759</v>
      </c>
      <c r="C4204" s="73" t="s">
        <v>2517</v>
      </c>
      <c r="D4204" s="86">
        <v>13.14042564</v>
      </c>
      <c r="E4204" s="73" t="s">
        <v>2518</v>
      </c>
      <c r="F4204" s="79" t="str">
        <f>INDEX('Crosswalk Particulates'!$B:$B,MATCH('2017 EPA Data'!A4204,'Crosswalk Particulates'!$A:$A,0))</f>
        <v>process-chemicals-industry</v>
      </c>
      <c r="G4204" s="84">
        <f>INDEX('Crosswalk Particulates'!$E:$E,MATCH('2017 EPA Data'!$B4204,'Crosswalk Particulates'!$D:$D,0))</f>
        <v>0</v>
      </c>
      <c r="H4204" s="96">
        <f t="shared" si="65"/>
        <v>0</v>
      </c>
    </row>
    <row r="4205" spans="1:8" hidden="1">
      <c r="A4205" s="73" t="s">
        <v>2602</v>
      </c>
      <c r="B4205" s="73" t="s">
        <v>2755</v>
      </c>
      <c r="C4205" s="73" t="s">
        <v>2517</v>
      </c>
      <c r="D4205" s="86">
        <v>13.14</v>
      </c>
      <c r="E4205" s="73" t="s">
        <v>2518</v>
      </c>
      <c r="F4205" s="79" t="str">
        <f>INDEX('Crosswalk Particulates'!$B:$B,MATCH('2017 EPA Data'!A4205,'Crosswalk Particulates'!$A:$A,0))</f>
        <v>process-other-industry</v>
      </c>
      <c r="G4205" s="84">
        <f>INDEX('Crosswalk Particulates'!$E:$E,MATCH('2017 EPA Data'!$B4205,'Crosswalk Particulates'!$D:$D,0))</f>
        <v>0</v>
      </c>
      <c r="H4205" s="96">
        <f t="shared" si="65"/>
        <v>0</v>
      </c>
    </row>
    <row r="4206" spans="1:8" hidden="1">
      <c r="A4206" s="73" t="s">
        <v>2603</v>
      </c>
      <c r="B4206" s="73" t="s">
        <v>2732</v>
      </c>
      <c r="D4206" s="86">
        <v>13.126935308952419</v>
      </c>
      <c r="E4206" s="73" t="s">
        <v>2522</v>
      </c>
      <c r="F4206" s="79" t="str">
        <f>INDEX('Crosswalk Particulates'!$B:$B,MATCH('2017 EPA Data'!A4206,'Crosswalk Particulates'!$A:$A,0))</f>
        <v>Transportation Sector</v>
      </c>
      <c r="G4206" s="84">
        <f>INDEX('Crosswalk Particulates'!$E:$E,MATCH('2017 EPA Data'!$B4206,'Crosswalk Particulates'!$D:$D,0))</f>
        <v>0</v>
      </c>
      <c r="H4206" s="96">
        <f t="shared" si="65"/>
        <v>11908569.557522312</v>
      </c>
    </row>
    <row r="4207" spans="1:8" hidden="1">
      <c r="A4207" s="73" t="s">
        <v>2582</v>
      </c>
      <c r="B4207" s="73" t="s">
        <v>2668</v>
      </c>
      <c r="C4207" s="73" t="s">
        <v>2517</v>
      </c>
      <c r="D4207" s="86">
        <v>13.112400341998001</v>
      </c>
      <c r="E4207" s="73" t="s">
        <v>2518</v>
      </c>
      <c r="F4207" s="79" t="str">
        <f>INDEX('Crosswalk Particulates'!$B:$B,MATCH('2017 EPA Data'!A4207,'Crosswalk Particulates'!$A:$A,0))</f>
        <v>Commercial Buildings Sector</v>
      </c>
      <c r="G4207" s="84">
        <f>INDEX('Crosswalk Particulates'!$E:$E,MATCH('2017 EPA Data'!$B4207,'Crosswalk Particulates'!$D:$D,0))</f>
        <v>0</v>
      </c>
      <c r="H4207" s="96">
        <f t="shared" si="65"/>
        <v>0</v>
      </c>
    </row>
    <row r="4208" spans="1:8" hidden="1">
      <c r="A4208" s="73" t="s">
        <v>2692</v>
      </c>
      <c r="B4208" s="73" t="s">
        <v>2626</v>
      </c>
      <c r="C4208" s="73" t="s">
        <v>2517</v>
      </c>
      <c r="D4208" s="86">
        <v>13.037055725074124</v>
      </c>
      <c r="E4208" s="73" t="s">
        <v>2518</v>
      </c>
      <c r="F4208" s="79" t="str">
        <f>INDEX('Crosswalk Particulates'!$B:$B,MATCH('2017 EPA Data'!A4208,'Crosswalk Particulates'!$A:$A,0))</f>
        <v>Residential Buildings Sector</v>
      </c>
      <c r="G4208" s="84">
        <f>INDEX('Crosswalk Particulates'!$E:$E,MATCH('2017 EPA Data'!$B4208,'Crosswalk Particulates'!$D:$D,0))</f>
        <v>0</v>
      </c>
      <c r="H4208" s="96">
        <f t="shared" si="65"/>
        <v>0</v>
      </c>
    </row>
    <row r="4209" spans="1:8" hidden="1">
      <c r="A4209" s="73" t="s">
        <v>2596</v>
      </c>
      <c r="B4209" s="73" t="s">
        <v>2730</v>
      </c>
      <c r="C4209" s="73" t="s">
        <v>2517</v>
      </c>
      <c r="D4209" s="86">
        <v>13.0022157816879</v>
      </c>
      <c r="E4209" s="73" t="s">
        <v>2518</v>
      </c>
      <c r="F4209" s="79" t="str">
        <f>INDEX('Crosswalk Particulates'!$B:$B,MATCH('2017 EPA Data'!A4209,'Crosswalk Particulates'!$A:$A,0))</f>
        <v>industry-fuel-coal</v>
      </c>
      <c r="G4209" s="84">
        <f>INDEX('Crosswalk Particulates'!$E:$E,MATCH('2017 EPA Data'!$B4209,'Crosswalk Particulates'!$D:$D,0))</f>
        <v>0</v>
      </c>
      <c r="H4209" s="96">
        <f t="shared" si="65"/>
        <v>0</v>
      </c>
    </row>
    <row r="4210" spans="1:8" hidden="1">
      <c r="A4210" s="73" t="s">
        <v>2607</v>
      </c>
      <c r="B4210" s="73" t="s">
        <v>2657</v>
      </c>
      <c r="D4210" s="86">
        <v>13</v>
      </c>
      <c r="E4210" s="73" t="s">
        <v>2518</v>
      </c>
      <c r="F4210" s="79" t="str">
        <f>INDEX('Crosswalk Particulates'!$B:$B,MATCH('2017 EPA Data'!A4210,'Crosswalk Particulates'!$A:$A,0))</f>
        <v>process-cement-industry</v>
      </c>
      <c r="G4210" s="84">
        <f>INDEX('Crosswalk Particulates'!$E:$E,MATCH('2017 EPA Data'!$B4210,'Crosswalk Particulates'!$D:$D,0))</f>
        <v>0</v>
      </c>
      <c r="H4210" s="96">
        <f t="shared" si="65"/>
        <v>0</v>
      </c>
    </row>
    <row r="4211" spans="1:8" hidden="1">
      <c r="A4211" s="73" t="s">
        <v>2582</v>
      </c>
      <c r="B4211" s="73" t="s">
        <v>2711</v>
      </c>
      <c r="C4211" s="73" t="s">
        <v>2517</v>
      </c>
      <c r="D4211" s="86">
        <v>12.999000000000001</v>
      </c>
      <c r="E4211" s="73" t="s">
        <v>2518</v>
      </c>
      <c r="F4211" s="79" t="str">
        <f>INDEX('Crosswalk Particulates'!$B:$B,MATCH('2017 EPA Data'!A4211,'Crosswalk Particulates'!$A:$A,0))</f>
        <v>Commercial Buildings Sector</v>
      </c>
      <c r="G4211" s="84">
        <f>INDEX('Crosswalk Particulates'!$E:$E,MATCH('2017 EPA Data'!$B4211,'Crosswalk Particulates'!$D:$D,0))</f>
        <v>0</v>
      </c>
      <c r="H4211" s="96">
        <f t="shared" si="65"/>
        <v>0</v>
      </c>
    </row>
    <row r="4212" spans="1:8" hidden="1">
      <c r="A4212" s="73" t="s">
        <v>2552</v>
      </c>
      <c r="B4212" s="73" t="s">
        <v>2634</v>
      </c>
      <c r="D4212" s="86">
        <v>12.9228490671905</v>
      </c>
      <c r="E4212" s="73" t="s">
        <v>2522</v>
      </c>
      <c r="F4212" s="79" t="str">
        <f>INDEX('Crosswalk Particulates'!$B:$B,MATCH('2017 EPA Data'!A4212,'Crosswalk Particulates'!$A:$A,0))</f>
        <v>process-agriculture-industry</v>
      </c>
      <c r="G4212" s="84" t="str">
        <f>INDEX('Crosswalk Particulates'!$E:$E,MATCH('2017 EPA Data'!$B4212,'Crosswalk Particulates'!$D:$D,0))</f>
        <v>OC</v>
      </c>
      <c r="H4212" s="96">
        <f t="shared" si="65"/>
        <v>11723425.413169164</v>
      </c>
    </row>
    <row r="4213" spans="1:8" hidden="1">
      <c r="A4213" s="73" t="s">
        <v>2519</v>
      </c>
      <c r="B4213" s="73" t="s">
        <v>2775</v>
      </c>
      <c r="C4213" s="73" t="s">
        <v>2517</v>
      </c>
      <c r="D4213" s="86">
        <v>12.877046348407521</v>
      </c>
      <c r="E4213" s="73" t="s">
        <v>2518</v>
      </c>
      <c r="F4213" s="79" t="str">
        <f>INDEX('Crosswalk Particulates'!$B:$B,MATCH('2017 EPA Data'!A4213,'Crosswalk Particulates'!$A:$A,0))</f>
        <v>process-other-industry</v>
      </c>
      <c r="G4213" s="84">
        <f>INDEX('Crosswalk Particulates'!$E:$E,MATCH('2017 EPA Data'!$B4213,'Crosswalk Particulates'!$D:$D,0))</f>
        <v>0</v>
      </c>
      <c r="H4213" s="96">
        <f t="shared" si="65"/>
        <v>0</v>
      </c>
    </row>
    <row r="4214" spans="1:8" hidden="1">
      <c r="A4214" s="73" t="s">
        <v>2600</v>
      </c>
      <c r="B4214" s="73" t="s">
        <v>2636</v>
      </c>
      <c r="C4214" s="73" t="s">
        <v>2517</v>
      </c>
      <c r="D4214" s="86">
        <v>12.871343501314801</v>
      </c>
      <c r="E4214" s="73" t="s">
        <v>2518</v>
      </c>
      <c r="F4214" s="79" t="str">
        <f>INDEX('Crosswalk Particulates'!$B:$B,MATCH('2017 EPA Data'!A4214,'Crosswalk Particulates'!$A:$A,0))</f>
        <v>industry-fuel-biomass</v>
      </c>
      <c r="G4214" s="84">
        <f>INDEX('Crosswalk Particulates'!$E:$E,MATCH('2017 EPA Data'!$B4214,'Crosswalk Particulates'!$D:$D,0))</f>
        <v>0</v>
      </c>
      <c r="H4214" s="96">
        <f t="shared" si="65"/>
        <v>0</v>
      </c>
    </row>
    <row r="4215" spans="1:8" hidden="1">
      <c r="A4215" s="73" t="s">
        <v>2542</v>
      </c>
      <c r="B4215" s="73" t="s">
        <v>2625</v>
      </c>
      <c r="C4215" s="73" t="s">
        <v>2517</v>
      </c>
      <c r="D4215" s="86">
        <v>12.750979375858204</v>
      </c>
      <c r="E4215" s="73" t="s">
        <v>2518</v>
      </c>
      <c r="F4215" s="79" t="str">
        <f>INDEX('Crosswalk Particulates'!$B:$B,MATCH('2017 EPA Data'!A4215,'Crosswalk Particulates'!$A:$A,0))</f>
        <v>process-ngps-industry</v>
      </c>
      <c r="G4215" s="84">
        <f>INDEX('Crosswalk Particulates'!$E:$E,MATCH('2017 EPA Data'!$B4215,'Crosswalk Particulates'!$D:$D,0))</f>
        <v>0</v>
      </c>
      <c r="H4215" s="96">
        <f t="shared" si="65"/>
        <v>0</v>
      </c>
    </row>
    <row r="4216" spans="1:8" hidden="1">
      <c r="A4216" s="73" t="s">
        <v>2538</v>
      </c>
      <c r="B4216" s="73" t="s">
        <v>2775</v>
      </c>
      <c r="C4216" s="73" t="s">
        <v>2517</v>
      </c>
      <c r="D4216" s="86">
        <v>12.745662292621098</v>
      </c>
      <c r="E4216" s="73" t="s">
        <v>2518</v>
      </c>
      <c r="F4216" s="79" t="str">
        <f>INDEX('Crosswalk Particulates'!$B:$B,MATCH('2017 EPA Data'!A4216,'Crosswalk Particulates'!$A:$A,0))</f>
        <v>process-other-industry</v>
      </c>
      <c r="G4216" s="84">
        <f>INDEX('Crosswalk Particulates'!$E:$E,MATCH('2017 EPA Data'!$B4216,'Crosswalk Particulates'!$D:$D,0))</f>
        <v>0</v>
      </c>
      <c r="H4216" s="96">
        <f t="shared" si="65"/>
        <v>0</v>
      </c>
    </row>
    <row r="4217" spans="1:8" hidden="1">
      <c r="A4217" s="73" t="s">
        <v>2665</v>
      </c>
      <c r="B4217" s="73" t="s">
        <v>2763</v>
      </c>
      <c r="C4217" s="73" t="s">
        <v>2517</v>
      </c>
      <c r="D4217" s="86">
        <v>12.559012691580961</v>
      </c>
      <c r="E4217" s="73" t="s">
        <v>2518</v>
      </c>
      <c r="F4217" s="79" t="str">
        <f>INDEX('Crosswalk Particulates'!$B:$B,MATCH('2017 EPA Data'!A4217,'Crosswalk Particulates'!$A:$A,0))</f>
        <v>Commercial Buildings Sector</v>
      </c>
      <c r="G4217" s="84">
        <f>INDEX('Crosswalk Particulates'!$E:$E,MATCH('2017 EPA Data'!$B4217,'Crosswalk Particulates'!$D:$D,0))</f>
        <v>0</v>
      </c>
      <c r="H4217" s="96">
        <f t="shared" si="65"/>
        <v>0</v>
      </c>
    </row>
    <row r="4218" spans="1:8" hidden="1">
      <c r="A4218" s="73" t="s">
        <v>2581</v>
      </c>
      <c r="B4218" s="73" t="s">
        <v>2739</v>
      </c>
      <c r="C4218" s="73" t="s">
        <v>2517</v>
      </c>
      <c r="D4218" s="86">
        <v>12.467742719860279</v>
      </c>
      <c r="E4218" s="73" t="s">
        <v>2518</v>
      </c>
      <c r="F4218" s="79" t="str">
        <f>INDEX('Crosswalk Particulates'!$B:$B,MATCH('2017 EPA Data'!A4218,'Crosswalk Particulates'!$A:$A,0))</f>
        <v>Electricity Sector</v>
      </c>
      <c r="G4218" s="84">
        <f>INDEX('Crosswalk Particulates'!$E:$E,MATCH('2017 EPA Data'!$B4218,'Crosswalk Particulates'!$D:$D,0))</f>
        <v>0</v>
      </c>
      <c r="H4218" s="96">
        <f t="shared" si="65"/>
        <v>0</v>
      </c>
    </row>
    <row r="4219" spans="1:8" hidden="1">
      <c r="A4219" s="73" t="s">
        <v>2519</v>
      </c>
      <c r="B4219" s="73" t="s">
        <v>2787</v>
      </c>
      <c r="C4219" s="73" t="s">
        <v>2517</v>
      </c>
      <c r="D4219" s="86">
        <v>12.4275194758</v>
      </c>
      <c r="E4219" s="73" t="s">
        <v>2518</v>
      </c>
      <c r="F4219" s="79" t="str">
        <f>INDEX('Crosswalk Particulates'!$B:$B,MATCH('2017 EPA Data'!A4219,'Crosswalk Particulates'!$A:$A,0))</f>
        <v>process-other-industry</v>
      </c>
      <c r="G4219" s="84">
        <f>INDEX('Crosswalk Particulates'!$E:$E,MATCH('2017 EPA Data'!$B4219,'Crosswalk Particulates'!$D:$D,0))</f>
        <v>0</v>
      </c>
      <c r="H4219" s="96">
        <f t="shared" si="65"/>
        <v>0</v>
      </c>
    </row>
    <row r="4220" spans="1:8" hidden="1">
      <c r="A4220" s="73" t="s">
        <v>2559</v>
      </c>
      <c r="B4220" s="73" t="s">
        <v>2770</v>
      </c>
      <c r="C4220" s="73" t="s">
        <v>2517</v>
      </c>
      <c r="D4220" s="86">
        <v>12.420719999999999</v>
      </c>
      <c r="E4220" s="73" t="s">
        <v>2518</v>
      </c>
      <c r="F4220" s="79" t="str">
        <f>INDEX('Crosswalk Particulates'!$B:$B,MATCH('2017 EPA Data'!A4220,'Crosswalk Particulates'!$A:$A,0))</f>
        <v>process-waste-industry</v>
      </c>
      <c r="G4220" s="84">
        <f>INDEX('Crosswalk Particulates'!$E:$E,MATCH('2017 EPA Data'!$B4220,'Crosswalk Particulates'!$D:$D,0))</f>
        <v>0</v>
      </c>
      <c r="H4220" s="96">
        <f t="shared" si="65"/>
        <v>0</v>
      </c>
    </row>
    <row r="4221" spans="1:8" hidden="1">
      <c r="A4221" s="73" t="s">
        <v>2555</v>
      </c>
      <c r="B4221" s="73" t="s">
        <v>2650</v>
      </c>
      <c r="C4221" s="73" t="s">
        <v>2517</v>
      </c>
      <c r="D4221" s="86">
        <v>12.31</v>
      </c>
      <c r="E4221" s="73" t="s">
        <v>2518</v>
      </c>
      <c r="F4221" s="79" t="str">
        <f>INDEX('Crosswalk Particulates'!$B:$B,MATCH('2017 EPA Data'!A4221,'Crosswalk Particulates'!$A:$A,0))</f>
        <v>process-other-industry</v>
      </c>
      <c r="G4221" s="84">
        <f>INDEX('Crosswalk Particulates'!$E:$E,MATCH('2017 EPA Data'!$B4221,'Crosswalk Particulates'!$D:$D,0))</f>
        <v>0</v>
      </c>
      <c r="H4221" s="96">
        <f t="shared" si="65"/>
        <v>0</v>
      </c>
    </row>
    <row r="4222" spans="1:8" hidden="1">
      <c r="A4222" s="73" t="s">
        <v>2632</v>
      </c>
      <c r="B4222" s="73" t="s">
        <v>2697</v>
      </c>
      <c r="C4222" s="73" t="s">
        <v>2517</v>
      </c>
      <c r="D4222" s="86">
        <v>12.29077065848</v>
      </c>
      <c r="E4222" s="73" t="s">
        <v>2518</v>
      </c>
      <c r="F4222" s="79" t="str">
        <f>INDEX('Crosswalk Particulates'!$B:$B,MATCH('2017 EPA Data'!A4222,'Crosswalk Particulates'!$A:$A,0))</f>
        <v>industry-fuel-other</v>
      </c>
      <c r="G4222" s="84">
        <f>INDEX('Crosswalk Particulates'!$E:$E,MATCH('2017 EPA Data'!$B4222,'Crosswalk Particulates'!$D:$D,0))</f>
        <v>0</v>
      </c>
      <c r="H4222" s="96">
        <f t="shared" si="65"/>
        <v>0</v>
      </c>
    </row>
    <row r="4223" spans="1:8" hidden="1">
      <c r="A4223" s="73" t="s">
        <v>2629</v>
      </c>
      <c r="B4223" s="73" t="s">
        <v>2730</v>
      </c>
      <c r="C4223" s="73" t="s">
        <v>2517</v>
      </c>
      <c r="D4223" s="86">
        <v>12.2561865</v>
      </c>
      <c r="E4223" s="73" t="s">
        <v>2518</v>
      </c>
      <c r="F4223" s="79" t="str">
        <f>INDEX('Crosswalk Particulates'!$B:$B,MATCH('2017 EPA Data'!A4223,'Crosswalk Particulates'!$A:$A,0))</f>
        <v>industry-fuel-oil</v>
      </c>
      <c r="G4223" s="84">
        <f>INDEX('Crosswalk Particulates'!$E:$E,MATCH('2017 EPA Data'!$B4223,'Crosswalk Particulates'!$D:$D,0))</f>
        <v>0</v>
      </c>
      <c r="H4223" s="96">
        <f t="shared" si="65"/>
        <v>0</v>
      </c>
    </row>
    <row r="4224" spans="1:8" hidden="1">
      <c r="A4224" s="73" t="s">
        <v>2547</v>
      </c>
      <c r="B4224" s="73" t="s">
        <v>2626</v>
      </c>
      <c r="C4224" s="73" t="s">
        <v>2517</v>
      </c>
      <c r="D4224" s="86">
        <v>12.2543106201</v>
      </c>
      <c r="E4224" s="73" t="s">
        <v>2518</v>
      </c>
      <c r="F4224" s="79" t="str">
        <f>INDEX('Crosswalk Particulates'!$B:$B,MATCH('2017 EPA Data'!A4224,'Crosswalk Particulates'!$A:$A,0))</f>
        <v>process-other-industry</v>
      </c>
      <c r="G4224" s="84">
        <f>INDEX('Crosswalk Particulates'!$E:$E,MATCH('2017 EPA Data'!$B4224,'Crosswalk Particulates'!$D:$D,0))</f>
        <v>0</v>
      </c>
      <c r="H4224" s="96">
        <f t="shared" si="65"/>
        <v>0</v>
      </c>
    </row>
    <row r="4225" spans="1:8" hidden="1">
      <c r="A4225" s="73" t="s">
        <v>2584</v>
      </c>
      <c r="B4225" s="73" t="s">
        <v>2725</v>
      </c>
      <c r="C4225" s="73" t="s">
        <v>2517</v>
      </c>
      <c r="D4225" s="86">
        <v>12.14984593184</v>
      </c>
      <c r="E4225" s="73" t="s">
        <v>2518</v>
      </c>
      <c r="F4225" s="79" t="str">
        <f>INDEX('Crosswalk Particulates'!$B:$B,MATCH('2017 EPA Data'!A4225,'Crosswalk Particulates'!$A:$A,0))</f>
        <v>Electricity Sector</v>
      </c>
      <c r="G4225" s="84">
        <f>INDEX('Crosswalk Particulates'!$E:$E,MATCH('2017 EPA Data'!$B4225,'Crosswalk Particulates'!$D:$D,0))</f>
        <v>0</v>
      </c>
      <c r="H4225" s="96">
        <f t="shared" si="65"/>
        <v>0</v>
      </c>
    </row>
    <row r="4226" spans="1:8" hidden="1">
      <c r="A4226" s="73" t="s">
        <v>2542</v>
      </c>
      <c r="B4226" s="73" t="s">
        <v>2626</v>
      </c>
      <c r="C4226" s="73" t="s">
        <v>2517</v>
      </c>
      <c r="D4226" s="86">
        <v>12.096431502009484</v>
      </c>
      <c r="E4226" s="73" t="s">
        <v>2518</v>
      </c>
      <c r="F4226" s="79" t="str">
        <f>INDEX('Crosswalk Particulates'!$B:$B,MATCH('2017 EPA Data'!A4226,'Crosswalk Particulates'!$A:$A,0))</f>
        <v>process-ngps-industry</v>
      </c>
      <c r="G4226" s="84">
        <f>INDEX('Crosswalk Particulates'!$E:$E,MATCH('2017 EPA Data'!$B4226,'Crosswalk Particulates'!$D:$D,0))</f>
        <v>0</v>
      </c>
      <c r="H4226" s="96">
        <f t="shared" si="65"/>
        <v>0</v>
      </c>
    </row>
    <row r="4227" spans="1:8" hidden="1">
      <c r="A4227" s="73" t="s">
        <v>2559</v>
      </c>
      <c r="B4227" s="73" t="s">
        <v>2588</v>
      </c>
      <c r="C4227" s="73" t="s">
        <v>2517</v>
      </c>
      <c r="D4227" s="86">
        <v>12.0702</v>
      </c>
      <c r="E4227" s="73" t="s">
        <v>2518</v>
      </c>
      <c r="F4227" s="79" t="str">
        <f>INDEX('Crosswalk Particulates'!$B:$B,MATCH('2017 EPA Data'!A4227,'Crosswalk Particulates'!$A:$A,0))</f>
        <v>process-waste-industry</v>
      </c>
      <c r="G4227" s="84">
        <f>INDEX('Crosswalk Particulates'!$E:$E,MATCH('2017 EPA Data'!$B4227,'Crosswalk Particulates'!$D:$D,0))</f>
        <v>0</v>
      </c>
      <c r="H4227" s="96">
        <f t="shared" si="65"/>
        <v>0</v>
      </c>
    </row>
    <row r="4228" spans="1:8" hidden="1">
      <c r="A4228" s="73" t="s">
        <v>2602</v>
      </c>
      <c r="B4228" s="73" t="s">
        <v>2679</v>
      </c>
      <c r="C4228" s="73" t="s">
        <v>2517</v>
      </c>
      <c r="D4228" s="86">
        <v>12.0456</v>
      </c>
      <c r="E4228" s="73" t="s">
        <v>2518</v>
      </c>
      <c r="F4228" s="79" t="str">
        <f>INDEX('Crosswalk Particulates'!$B:$B,MATCH('2017 EPA Data'!A4228,'Crosswalk Particulates'!$A:$A,0))</f>
        <v>process-other-industry</v>
      </c>
      <c r="G4228" s="84">
        <f>INDEX('Crosswalk Particulates'!$E:$E,MATCH('2017 EPA Data'!$B4228,'Crosswalk Particulates'!$D:$D,0))</f>
        <v>0</v>
      </c>
      <c r="H4228" s="96">
        <f t="shared" ref="H4228:H4291" si="66">IF(E4228="TON",D4228/metricton_to_shortton,0)*10^6</f>
        <v>0</v>
      </c>
    </row>
    <row r="4229" spans="1:8" hidden="1">
      <c r="A4229" s="73" t="s">
        <v>2572</v>
      </c>
      <c r="B4229" s="73" t="s">
        <v>2558</v>
      </c>
      <c r="C4229" s="73" t="s">
        <v>2517</v>
      </c>
      <c r="D4229" s="86">
        <v>12</v>
      </c>
      <c r="E4229" s="73" t="s">
        <v>2518</v>
      </c>
      <c r="F4229" s="79" t="str">
        <f>INDEX('Crosswalk Particulates'!$B:$B,MATCH('2017 EPA Data'!A4229,'Crosswalk Particulates'!$A:$A,0))</f>
        <v>process-other-industry</v>
      </c>
      <c r="G4229" s="84">
        <f>INDEX('Crosswalk Particulates'!$E:$E,MATCH('2017 EPA Data'!$B4229,'Crosswalk Particulates'!$D:$D,0))</f>
        <v>0</v>
      </c>
      <c r="H4229" s="96">
        <f t="shared" si="66"/>
        <v>0</v>
      </c>
    </row>
    <row r="4230" spans="1:8" hidden="1">
      <c r="A4230" s="73" t="s">
        <v>2608</v>
      </c>
      <c r="B4230" s="73" t="s">
        <v>2652</v>
      </c>
      <c r="C4230" s="73" t="s">
        <v>2517</v>
      </c>
      <c r="D4230" s="86">
        <v>11.95741477</v>
      </c>
      <c r="E4230" s="73" t="s">
        <v>2518</v>
      </c>
      <c r="F4230" s="79" t="str">
        <f>INDEX('Crosswalk Particulates'!$B:$B,MATCH('2017 EPA Data'!A4230,'Crosswalk Particulates'!$A:$A,0))</f>
        <v>Electricity Sector</v>
      </c>
      <c r="G4230" s="84">
        <f>INDEX('Crosswalk Particulates'!$E:$E,MATCH('2017 EPA Data'!$B4230,'Crosswalk Particulates'!$D:$D,0))</f>
        <v>0</v>
      </c>
      <c r="H4230" s="96">
        <f t="shared" si="66"/>
        <v>0</v>
      </c>
    </row>
    <row r="4231" spans="1:8" hidden="1">
      <c r="A4231" s="73" t="s">
        <v>2649</v>
      </c>
      <c r="B4231" s="73" t="s">
        <v>2573</v>
      </c>
      <c r="C4231" s="73" t="s">
        <v>2517</v>
      </c>
      <c r="D4231" s="86">
        <v>11.953224843999999</v>
      </c>
      <c r="E4231" s="73" t="s">
        <v>2518</v>
      </c>
      <c r="F4231" s="79" t="str">
        <f>INDEX('Crosswalk Particulates'!$B:$B,MATCH('2017 EPA Data'!A4231,'Crosswalk Particulates'!$A:$A,0))</f>
        <v>Electricity Sector</v>
      </c>
      <c r="G4231" s="84">
        <f>INDEX('Crosswalk Particulates'!$E:$E,MATCH('2017 EPA Data'!$B4231,'Crosswalk Particulates'!$D:$D,0))</f>
        <v>0</v>
      </c>
      <c r="H4231" s="96">
        <f t="shared" si="66"/>
        <v>0</v>
      </c>
    </row>
    <row r="4232" spans="1:8" hidden="1">
      <c r="A4232" s="73" t="s">
        <v>2619</v>
      </c>
      <c r="B4232" s="73" t="s">
        <v>2719</v>
      </c>
      <c r="C4232" s="73" t="s">
        <v>2517</v>
      </c>
      <c r="D4232" s="86">
        <v>11.90676</v>
      </c>
      <c r="E4232" s="73" t="s">
        <v>2518</v>
      </c>
      <c r="F4232" s="79" t="str">
        <f>INDEX('Crosswalk Particulates'!$B:$B,MATCH('2017 EPA Data'!A4232,'Crosswalk Particulates'!$A:$A,0))</f>
        <v>process-iron and steel-industry</v>
      </c>
      <c r="G4232" s="84">
        <f>INDEX('Crosswalk Particulates'!$E:$E,MATCH('2017 EPA Data'!$B4232,'Crosswalk Particulates'!$D:$D,0))</f>
        <v>0</v>
      </c>
      <c r="H4232" s="96">
        <f t="shared" si="66"/>
        <v>0</v>
      </c>
    </row>
    <row r="4233" spans="1:8" hidden="1">
      <c r="A4233" s="73" t="s">
        <v>2632</v>
      </c>
      <c r="B4233" s="73" t="s">
        <v>2705</v>
      </c>
      <c r="C4233" s="73" t="s">
        <v>2517</v>
      </c>
      <c r="D4233" s="86">
        <v>11.87824176122</v>
      </c>
      <c r="E4233" s="73" t="s">
        <v>2518</v>
      </c>
      <c r="F4233" s="79" t="str">
        <f>INDEX('Crosswalk Particulates'!$B:$B,MATCH('2017 EPA Data'!A4233,'Crosswalk Particulates'!$A:$A,0))</f>
        <v>industry-fuel-other</v>
      </c>
      <c r="G4233" s="84">
        <f>INDEX('Crosswalk Particulates'!$E:$E,MATCH('2017 EPA Data'!$B4233,'Crosswalk Particulates'!$D:$D,0))</f>
        <v>0</v>
      </c>
      <c r="H4233" s="96">
        <f t="shared" si="66"/>
        <v>0</v>
      </c>
    </row>
    <row r="4234" spans="1:8" hidden="1">
      <c r="A4234" s="73" t="s">
        <v>2553</v>
      </c>
      <c r="B4234" s="73" t="s">
        <v>2710</v>
      </c>
      <c r="C4234" s="73" t="s">
        <v>2517</v>
      </c>
      <c r="D4234" s="86">
        <v>11.833425999999999</v>
      </c>
      <c r="E4234" s="73" t="s">
        <v>2518</v>
      </c>
      <c r="F4234" s="79" t="str">
        <f>INDEX('Crosswalk Particulates'!$B:$B,MATCH('2017 EPA Data'!A4234,'Crosswalk Particulates'!$A:$A,0))</f>
        <v>process-other-industry</v>
      </c>
      <c r="G4234" s="84">
        <f>INDEX('Crosswalk Particulates'!$E:$E,MATCH('2017 EPA Data'!$B4234,'Crosswalk Particulates'!$D:$D,0))</f>
        <v>0</v>
      </c>
      <c r="H4234" s="96">
        <f t="shared" si="66"/>
        <v>0</v>
      </c>
    </row>
    <row r="4235" spans="1:8" hidden="1">
      <c r="A4235" s="73" t="s">
        <v>2619</v>
      </c>
      <c r="B4235" s="73" t="s">
        <v>2675</v>
      </c>
      <c r="C4235" s="73" t="s">
        <v>2517</v>
      </c>
      <c r="D4235" s="86">
        <v>11.818955623400001</v>
      </c>
      <c r="E4235" s="73" t="s">
        <v>2518</v>
      </c>
      <c r="F4235" s="79" t="str">
        <f>INDEX('Crosswalk Particulates'!$B:$B,MATCH('2017 EPA Data'!A4235,'Crosswalk Particulates'!$A:$A,0))</f>
        <v>process-iron and steel-industry</v>
      </c>
      <c r="G4235" s="84">
        <f>INDEX('Crosswalk Particulates'!$E:$E,MATCH('2017 EPA Data'!$B4235,'Crosswalk Particulates'!$D:$D,0))</f>
        <v>0</v>
      </c>
      <c r="H4235" s="96">
        <f t="shared" si="66"/>
        <v>0</v>
      </c>
    </row>
    <row r="4236" spans="1:8" hidden="1">
      <c r="A4236" s="73" t="s">
        <v>2619</v>
      </c>
      <c r="B4236" s="73" t="s">
        <v>2651</v>
      </c>
      <c r="C4236" s="73" t="s">
        <v>2517</v>
      </c>
      <c r="D4236" s="86">
        <v>11.8</v>
      </c>
      <c r="E4236" s="73" t="s">
        <v>2518</v>
      </c>
      <c r="F4236" s="79" t="str">
        <f>INDEX('Crosswalk Particulates'!$B:$B,MATCH('2017 EPA Data'!A4236,'Crosswalk Particulates'!$A:$A,0))</f>
        <v>process-iron and steel-industry</v>
      </c>
      <c r="G4236" s="84">
        <f>INDEX('Crosswalk Particulates'!$E:$E,MATCH('2017 EPA Data'!$B4236,'Crosswalk Particulates'!$D:$D,0))</f>
        <v>0</v>
      </c>
      <c r="H4236" s="96">
        <f t="shared" si="66"/>
        <v>0</v>
      </c>
    </row>
    <row r="4237" spans="1:8" hidden="1">
      <c r="A4237" s="73" t="s">
        <v>2586</v>
      </c>
      <c r="B4237" s="73" t="s">
        <v>2835</v>
      </c>
      <c r="C4237" s="73" t="s">
        <v>2517</v>
      </c>
      <c r="D4237" s="86">
        <v>11.79</v>
      </c>
      <c r="E4237" s="73" t="s">
        <v>2518</v>
      </c>
      <c r="F4237" s="79" t="str">
        <f>INDEX('Crosswalk Particulates'!$B:$B,MATCH('2017 EPA Data'!A4237,'Crosswalk Particulates'!$A:$A,0))</f>
        <v>process-other-industry</v>
      </c>
      <c r="G4237" s="84">
        <f>INDEX('Crosswalk Particulates'!$E:$E,MATCH('2017 EPA Data'!$B4237,'Crosswalk Particulates'!$D:$D,0))</f>
        <v>0</v>
      </c>
      <c r="H4237" s="96">
        <f t="shared" si="66"/>
        <v>0</v>
      </c>
    </row>
    <row r="4238" spans="1:8" hidden="1">
      <c r="A4238" s="73" t="s">
        <v>2582</v>
      </c>
      <c r="B4238" s="73" t="s">
        <v>2763</v>
      </c>
      <c r="C4238" s="73" t="s">
        <v>2517</v>
      </c>
      <c r="D4238" s="86">
        <v>11.7537222020181</v>
      </c>
      <c r="E4238" s="73" t="s">
        <v>2518</v>
      </c>
      <c r="F4238" s="79" t="str">
        <f>INDEX('Crosswalk Particulates'!$B:$B,MATCH('2017 EPA Data'!A4238,'Crosswalk Particulates'!$A:$A,0))</f>
        <v>Commercial Buildings Sector</v>
      </c>
      <c r="G4238" s="84">
        <f>INDEX('Crosswalk Particulates'!$E:$E,MATCH('2017 EPA Data'!$B4238,'Crosswalk Particulates'!$D:$D,0))</f>
        <v>0</v>
      </c>
      <c r="H4238" s="96">
        <f t="shared" si="66"/>
        <v>0</v>
      </c>
    </row>
    <row r="4239" spans="1:8" hidden="1">
      <c r="A4239" s="73" t="s">
        <v>2619</v>
      </c>
      <c r="B4239" s="73" t="s">
        <v>2752</v>
      </c>
      <c r="C4239" s="73" t="s">
        <v>2517</v>
      </c>
      <c r="D4239" s="86">
        <v>11.70396</v>
      </c>
      <c r="E4239" s="73" t="s">
        <v>2518</v>
      </c>
      <c r="F4239" s="79" t="str">
        <f>INDEX('Crosswalk Particulates'!$B:$B,MATCH('2017 EPA Data'!A4239,'Crosswalk Particulates'!$A:$A,0))</f>
        <v>process-iron and steel-industry</v>
      </c>
      <c r="G4239" s="84">
        <f>INDEX('Crosswalk Particulates'!$E:$E,MATCH('2017 EPA Data'!$B4239,'Crosswalk Particulates'!$D:$D,0))</f>
        <v>0</v>
      </c>
      <c r="H4239" s="96">
        <f t="shared" si="66"/>
        <v>0</v>
      </c>
    </row>
    <row r="4240" spans="1:8" hidden="1">
      <c r="A4240" s="73" t="s">
        <v>2578</v>
      </c>
      <c r="B4240" s="73" t="s">
        <v>2838</v>
      </c>
      <c r="C4240" s="73" t="s">
        <v>2517</v>
      </c>
      <c r="D4240" s="86">
        <v>11.651</v>
      </c>
      <c r="E4240" s="73" t="s">
        <v>2518</v>
      </c>
      <c r="F4240" s="79" t="str">
        <f>INDEX('Crosswalk Particulates'!$B:$B,MATCH('2017 EPA Data'!A4240,'Crosswalk Particulates'!$A:$A,0))</f>
        <v>process-chemicals-industry</v>
      </c>
      <c r="G4240" s="84">
        <f>INDEX('Crosswalk Particulates'!$E:$E,MATCH('2017 EPA Data'!$B4240,'Crosswalk Particulates'!$D:$D,0))</f>
        <v>0</v>
      </c>
      <c r="H4240" s="96">
        <f t="shared" si="66"/>
        <v>0</v>
      </c>
    </row>
    <row r="4241" spans="1:8" hidden="1">
      <c r="A4241" s="73" t="s">
        <v>2723</v>
      </c>
      <c r="B4241" s="73" t="s">
        <v>2716</v>
      </c>
      <c r="D4241" s="86">
        <v>11.57838374073115</v>
      </c>
      <c r="E4241" s="73" t="s">
        <v>2522</v>
      </c>
      <c r="F4241" s="79" t="str">
        <f>INDEX('Crosswalk Particulates'!$B:$B,MATCH('2017 EPA Data'!A4241,'Crosswalk Particulates'!$A:$A,0))</f>
        <v>Residential Buildings Sector</v>
      </c>
      <c r="G4241" s="84" t="str">
        <f>INDEX('Crosswalk Particulates'!$E:$E,MATCH('2017 EPA Data'!$B4241,'Crosswalk Particulates'!$D:$D,0))</f>
        <v>BC</v>
      </c>
      <c r="H4241" s="96">
        <f t="shared" si="66"/>
        <v>10503745.535041096</v>
      </c>
    </row>
    <row r="4242" spans="1:8" hidden="1">
      <c r="A4242" s="73" t="s">
        <v>2578</v>
      </c>
      <c r="B4242" s="73" t="s">
        <v>2810</v>
      </c>
      <c r="C4242" s="73" t="s">
        <v>2517</v>
      </c>
      <c r="D4242" s="86">
        <v>11.5</v>
      </c>
      <c r="E4242" s="73" t="s">
        <v>2518</v>
      </c>
      <c r="F4242" s="79" t="str">
        <f>INDEX('Crosswalk Particulates'!$B:$B,MATCH('2017 EPA Data'!A4242,'Crosswalk Particulates'!$A:$A,0))</f>
        <v>process-chemicals-industry</v>
      </c>
      <c r="G4242" s="84">
        <f>INDEX('Crosswalk Particulates'!$E:$E,MATCH('2017 EPA Data'!$B4242,'Crosswalk Particulates'!$D:$D,0))</f>
        <v>0</v>
      </c>
      <c r="H4242" s="96">
        <f t="shared" si="66"/>
        <v>0</v>
      </c>
    </row>
    <row r="4243" spans="1:8" hidden="1">
      <c r="A4243" s="73" t="s">
        <v>2669</v>
      </c>
      <c r="B4243" s="73" t="s">
        <v>2611</v>
      </c>
      <c r="C4243" s="73" t="s">
        <v>2517</v>
      </c>
      <c r="D4243" s="86">
        <v>11.490159999999999</v>
      </c>
      <c r="E4243" s="73" t="s">
        <v>2518</v>
      </c>
      <c r="F4243" s="79" t="str">
        <f>INDEX('Crosswalk Particulates'!$B:$B,MATCH('2017 EPA Data'!A4243,'Crosswalk Particulates'!$A:$A,0))</f>
        <v>Commercial Buildings Sector</v>
      </c>
      <c r="G4243" s="84">
        <f>INDEX('Crosswalk Particulates'!$E:$E,MATCH('2017 EPA Data'!$B4243,'Crosswalk Particulates'!$D:$D,0))</f>
        <v>0</v>
      </c>
      <c r="H4243" s="96">
        <f t="shared" si="66"/>
        <v>0</v>
      </c>
    </row>
    <row r="4244" spans="1:8" hidden="1">
      <c r="A4244" s="73" t="s">
        <v>2572</v>
      </c>
      <c r="B4244" s="73" t="s">
        <v>2700</v>
      </c>
      <c r="C4244" s="73" t="s">
        <v>2517</v>
      </c>
      <c r="D4244" s="86">
        <v>11.4</v>
      </c>
      <c r="E4244" s="73" t="s">
        <v>2518</v>
      </c>
      <c r="F4244" s="79" t="str">
        <f>INDEX('Crosswalk Particulates'!$B:$B,MATCH('2017 EPA Data'!A4244,'Crosswalk Particulates'!$A:$A,0))</f>
        <v>process-other-industry</v>
      </c>
      <c r="G4244" s="84">
        <f>INDEX('Crosswalk Particulates'!$E:$E,MATCH('2017 EPA Data'!$B4244,'Crosswalk Particulates'!$D:$D,0))</f>
        <v>0</v>
      </c>
      <c r="H4244" s="96">
        <f t="shared" si="66"/>
        <v>0</v>
      </c>
    </row>
    <row r="4245" spans="1:8" hidden="1">
      <c r="A4245" s="73" t="s">
        <v>2664</v>
      </c>
      <c r="B4245" s="73" t="s">
        <v>2650</v>
      </c>
      <c r="C4245" s="73" t="s">
        <v>2517</v>
      </c>
      <c r="D4245" s="86">
        <v>11.245313317200001</v>
      </c>
      <c r="E4245" s="73" t="s">
        <v>2518</v>
      </c>
      <c r="F4245" s="79" t="str">
        <f>INDEX('Crosswalk Particulates'!$B:$B,MATCH('2017 EPA Data'!A4245,'Crosswalk Particulates'!$A:$A,0))</f>
        <v>Commercial Buildings Sector</v>
      </c>
      <c r="G4245" s="84">
        <f>INDEX('Crosswalk Particulates'!$E:$E,MATCH('2017 EPA Data'!$B4245,'Crosswalk Particulates'!$D:$D,0))</f>
        <v>0</v>
      </c>
      <c r="H4245" s="96">
        <f t="shared" si="66"/>
        <v>0</v>
      </c>
    </row>
    <row r="4246" spans="1:8" hidden="1">
      <c r="A4246" s="73" t="s">
        <v>2629</v>
      </c>
      <c r="B4246" s="73" t="s">
        <v>2705</v>
      </c>
      <c r="C4246" s="73" t="s">
        <v>2517</v>
      </c>
      <c r="D4246" s="86">
        <v>11.2286822</v>
      </c>
      <c r="E4246" s="73" t="s">
        <v>2518</v>
      </c>
      <c r="F4246" s="79" t="str">
        <f>INDEX('Crosswalk Particulates'!$B:$B,MATCH('2017 EPA Data'!A4246,'Crosswalk Particulates'!$A:$A,0))</f>
        <v>industry-fuel-oil</v>
      </c>
      <c r="G4246" s="84">
        <f>INDEX('Crosswalk Particulates'!$E:$E,MATCH('2017 EPA Data'!$B4246,'Crosswalk Particulates'!$D:$D,0))</f>
        <v>0</v>
      </c>
      <c r="H4246" s="96">
        <f t="shared" si="66"/>
        <v>0</v>
      </c>
    </row>
    <row r="4247" spans="1:8" hidden="1">
      <c r="A4247" s="73" t="s">
        <v>2519</v>
      </c>
      <c r="B4247" s="73" t="s">
        <v>2812</v>
      </c>
      <c r="C4247" s="73" t="s">
        <v>2517</v>
      </c>
      <c r="D4247" s="86">
        <v>11.21</v>
      </c>
      <c r="E4247" s="73" t="s">
        <v>2518</v>
      </c>
      <c r="F4247" s="79" t="str">
        <f>INDEX('Crosswalk Particulates'!$B:$B,MATCH('2017 EPA Data'!A4247,'Crosswalk Particulates'!$A:$A,0))</f>
        <v>process-other-industry</v>
      </c>
      <c r="G4247" s="84">
        <f>INDEX('Crosswalk Particulates'!$E:$E,MATCH('2017 EPA Data'!$B4247,'Crosswalk Particulates'!$D:$D,0))</f>
        <v>0</v>
      </c>
      <c r="H4247" s="96">
        <f t="shared" si="66"/>
        <v>0</v>
      </c>
    </row>
    <row r="4248" spans="1:8" hidden="1">
      <c r="A4248" s="73" t="s">
        <v>2519</v>
      </c>
      <c r="B4248" s="73" t="s">
        <v>2727</v>
      </c>
      <c r="C4248" s="73" t="s">
        <v>2517</v>
      </c>
      <c r="D4248" s="86">
        <v>11.0781201</v>
      </c>
      <c r="E4248" s="73" t="s">
        <v>2518</v>
      </c>
      <c r="F4248" s="79" t="str">
        <f>INDEX('Crosswalk Particulates'!$B:$B,MATCH('2017 EPA Data'!A4248,'Crosswalk Particulates'!$A:$A,0))</f>
        <v>process-other-industry</v>
      </c>
      <c r="G4248" s="84">
        <f>INDEX('Crosswalk Particulates'!$E:$E,MATCH('2017 EPA Data'!$B4248,'Crosswalk Particulates'!$D:$D,0))</f>
        <v>0</v>
      </c>
      <c r="H4248" s="96">
        <f t="shared" si="66"/>
        <v>0</v>
      </c>
    </row>
    <row r="4249" spans="1:8" hidden="1">
      <c r="A4249" s="73" t="s">
        <v>2585</v>
      </c>
      <c r="B4249" s="73" t="s">
        <v>2706</v>
      </c>
      <c r="C4249" s="73" t="s">
        <v>2517</v>
      </c>
      <c r="D4249" s="86">
        <v>11.055030531488235</v>
      </c>
      <c r="E4249" s="73" t="s">
        <v>2518</v>
      </c>
      <c r="F4249" s="79" t="str">
        <f>INDEX('Crosswalk Particulates'!$B:$B,MATCH('2017 EPA Data'!A4249,'Crosswalk Particulates'!$A:$A,0))</f>
        <v>process-other-industry</v>
      </c>
      <c r="G4249" s="84">
        <f>INDEX('Crosswalk Particulates'!$E:$E,MATCH('2017 EPA Data'!$B4249,'Crosswalk Particulates'!$D:$D,0))</f>
        <v>0</v>
      </c>
      <c r="H4249" s="96">
        <f t="shared" si="66"/>
        <v>0</v>
      </c>
    </row>
    <row r="4250" spans="1:8" hidden="1">
      <c r="A4250" s="73" t="s">
        <v>2581</v>
      </c>
      <c r="B4250" s="73" t="s">
        <v>2637</v>
      </c>
      <c r="C4250" s="73" t="s">
        <v>2517</v>
      </c>
      <c r="D4250" s="86">
        <v>11.004369968635</v>
      </c>
      <c r="E4250" s="73" t="s">
        <v>2518</v>
      </c>
      <c r="F4250" s="79" t="str">
        <f>INDEX('Crosswalk Particulates'!$B:$B,MATCH('2017 EPA Data'!A4250,'Crosswalk Particulates'!$A:$A,0))</f>
        <v>Electricity Sector</v>
      </c>
      <c r="G4250" s="84">
        <f>INDEX('Crosswalk Particulates'!$E:$E,MATCH('2017 EPA Data'!$B4250,'Crosswalk Particulates'!$D:$D,0))</f>
        <v>0</v>
      </c>
      <c r="H4250" s="96">
        <f t="shared" si="66"/>
        <v>0</v>
      </c>
    </row>
    <row r="4251" spans="1:8" hidden="1">
      <c r="A4251" s="73" t="s">
        <v>2607</v>
      </c>
      <c r="B4251" s="73" t="s">
        <v>2660</v>
      </c>
      <c r="C4251" s="73" t="s">
        <v>2517</v>
      </c>
      <c r="D4251" s="86">
        <v>11</v>
      </c>
      <c r="E4251" s="73" t="s">
        <v>2518</v>
      </c>
      <c r="F4251" s="79" t="str">
        <f>INDEX('Crosswalk Particulates'!$B:$B,MATCH('2017 EPA Data'!A4251,'Crosswalk Particulates'!$A:$A,0))</f>
        <v>process-cement-industry</v>
      </c>
      <c r="G4251" s="84">
        <f>INDEX('Crosswalk Particulates'!$E:$E,MATCH('2017 EPA Data'!$B4251,'Crosswalk Particulates'!$D:$D,0))</f>
        <v>0</v>
      </c>
      <c r="H4251" s="96">
        <f t="shared" si="66"/>
        <v>0</v>
      </c>
    </row>
    <row r="4252" spans="1:8" hidden="1">
      <c r="A4252" s="73" t="s">
        <v>2631</v>
      </c>
      <c r="B4252" s="73" t="s">
        <v>2686</v>
      </c>
      <c r="C4252" s="73" t="s">
        <v>2517</v>
      </c>
      <c r="D4252" s="86">
        <v>10.97090663575</v>
      </c>
      <c r="E4252" s="73" t="s">
        <v>2518</v>
      </c>
      <c r="F4252" s="79" t="str">
        <f>INDEX('Crosswalk Particulates'!$B:$B,MATCH('2017 EPA Data'!A4252,'Crosswalk Particulates'!$A:$A,0))</f>
        <v>Residential Buildings Sector</v>
      </c>
      <c r="G4252" s="84">
        <f>INDEX('Crosswalk Particulates'!$E:$E,MATCH('2017 EPA Data'!$B4252,'Crosswalk Particulates'!$D:$D,0))</f>
        <v>0</v>
      </c>
      <c r="H4252" s="96">
        <f t="shared" si="66"/>
        <v>0</v>
      </c>
    </row>
    <row r="4253" spans="1:8" hidden="1">
      <c r="A4253" s="73" t="s">
        <v>2596</v>
      </c>
      <c r="B4253" s="73" t="s">
        <v>2614</v>
      </c>
      <c r="C4253" s="73" t="s">
        <v>2517</v>
      </c>
      <c r="D4253" s="86">
        <v>10.9611712285985</v>
      </c>
      <c r="E4253" s="73" t="s">
        <v>2518</v>
      </c>
      <c r="F4253" s="79" t="str">
        <f>INDEX('Crosswalk Particulates'!$B:$B,MATCH('2017 EPA Data'!A4253,'Crosswalk Particulates'!$A:$A,0))</f>
        <v>industry-fuel-coal</v>
      </c>
      <c r="G4253" s="84">
        <f>INDEX('Crosswalk Particulates'!$E:$E,MATCH('2017 EPA Data'!$B4253,'Crosswalk Particulates'!$D:$D,0))</f>
        <v>0</v>
      </c>
      <c r="H4253" s="96">
        <f t="shared" si="66"/>
        <v>0</v>
      </c>
    </row>
    <row r="4254" spans="1:8" hidden="1">
      <c r="A4254" s="73" t="s">
        <v>2563</v>
      </c>
      <c r="B4254" s="73" t="s">
        <v>2605</v>
      </c>
      <c r="C4254" s="73" t="s">
        <v>2557</v>
      </c>
      <c r="D4254" s="86">
        <v>10.913500000000001</v>
      </c>
      <c r="E4254" s="73" t="s">
        <v>2522</v>
      </c>
      <c r="F4254" s="79" t="str">
        <f>INDEX('Crosswalk Particulates'!$B:$B,MATCH('2017 EPA Data'!A4254,'Crosswalk Particulates'!$A:$A,0))</f>
        <v>Other-EPA</v>
      </c>
      <c r="G4254" s="84">
        <f>INDEX('Crosswalk Particulates'!$E:$E,MATCH('2017 EPA Data'!$B4254,'Crosswalk Particulates'!$D:$D,0))</f>
        <v>0</v>
      </c>
      <c r="H4254" s="96">
        <f t="shared" si="66"/>
        <v>9900572.4342517089</v>
      </c>
    </row>
    <row r="4255" spans="1:8" hidden="1">
      <c r="A4255" s="73" t="s">
        <v>2600</v>
      </c>
      <c r="B4255" s="73" t="s">
        <v>2625</v>
      </c>
      <c r="C4255" s="73" t="s">
        <v>2517</v>
      </c>
      <c r="D4255" s="86">
        <v>10.904328612811399</v>
      </c>
      <c r="E4255" s="73" t="s">
        <v>2518</v>
      </c>
      <c r="F4255" s="79" t="str">
        <f>INDEX('Crosswalk Particulates'!$B:$B,MATCH('2017 EPA Data'!A4255,'Crosswalk Particulates'!$A:$A,0))</f>
        <v>industry-fuel-biomass</v>
      </c>
      <c r="G4255" s="84">
        <f>INDEX('Crosswalk Particulates'!$E:$E,MATCH('2017 EPA Data'!$B4255,'Crosswalk Particulates'!$D:$D,0))</f>
        <v>0</v>
      </c>
      <c r="H4255" s="96">
        <f t="shared" si="66"/>
        <v>0</v>
      </c>
    </row>
    <row r="4256" spans="1:8" hidden="1">
      <c r="A4256" s="73" t="s">
        <v>2582</v>
      </c>
      <c r="B4256" s="73" t="s">
        <v>2636</v>
      </c>
      <c r="C4256" s="73" t="s">
        <v>2517</v>
      </c>
      <c r="D4256" s="86">
        <v>10.843588961473809</v>
      </c>
      <c r="E4256" s="73" t="s">
        <v>2518</v>
      </c>
      <c r="F4256" s="79" t="str">
        <f>INDEX('Crosswalk Particulates'!$B:$B,MATCH('2017 EPA Data'!A4256,'Crosswalk Particulates'!$A:$A,0))</f>
        <v>Commercial Buildings Sector</v>
      </c>
      <c r="G4256" s="84">
        <f>INDEX('Crosswalk Particulates'!$E:$E,MATCH('2017 EPA Data'!$B4256,'Crosswalk Particulates'!$D:$D,0))</f>
        <v>0</v>
      </c>
      <c r="H4256" s="96">
        <f t="shared" si="66"/>
        <v>0</v>
      </c>
    </row>
    <row r="4257" spans="1:8" hidden="1">
      <c r="A4257" s="73" t="s">
        <v>2582</v>
      </c>
      <c r="B4257" s="73" t="s">
        <v>2613</v>
      </c>
      <c r="C4257" s="73" t="s">
        <v>2517</v>
      </c>
      <c r="D4257" s="86">
        <v>10.807</v>
      </c>
      <c r="E4257" s="73" t="s">
        <v>2518</v>
      </c>
      <c r="F4257" s="79" t="str">
        <f>INDEX('Crosswalk Particulates'!$B:$B,MATCH('2017 EPA Data'!A4257,'Crosswalk Particulates'!$A:$A,0))</f>
        <v>Commercial Buildings Sector</v>
      </c>
      <c r="G4257" s="84">
        <f>INDEX('Crosswalk Particulates'!$E:$E,MATCH('2017 EPA Data'!$B4257,'Crosswalk Particulates'!$D:$D,0))</f>
        <v>0</v>
      </c>
      <c r="H4257" s="96">
        <f t="shared" si="66"/>
        <v>0</v>
      </c>
    </row>
    <row r="4258" spans="1:8" hidden="1">
      <c r="A4258" s="73" t="s">
        <v>2572</v>
      </c>
      <c r="B4258" s="73" t="s">
        <v>2728</v>
      </c>
      <c r="C4258" s="73" t="s">
        <v>2517</v>
      </c>
      <c r="D4258" s="86">
        <v>10.8</v>
      </c>
      <c r="E4258" s="73" t="s">
        <v>2518</v>
      </c>
      <c r="F4258" s="79" t="str">
        <f>INDEX('Crosswalk Particulates'!$B:$B,MATCH('2017 EPA Data'!A4258,'Crosswalk Particulates'!$A:$A,0))</f>
        <v>process-other-industry</v>
      </c>
      <c r="G4258" s="84">
        <f>INDEX('Crosswalk Particulates'!$E:$E,MATCH('2017 EPA Data'!$B4258,'Crosswalk Particulates'!$D:$D,0))</f>
        <v>0</v>
      </c>
      <c r="H4258" s="96">
        <f t="shared" si="66"/>
        <v>0</v>
      </c>
    </row>
    <row r="4259" spans="1:8" hidden="1">
      <c r="A4259" s="73" t="s">
        <v>2619</v>
      </c>
      <c r="B4259" s="73" t="s">
        <v>2567</v>
      </c>
      <c r="C4259" s="73" t="s">
        <v>2517</v>
      </c>
      <c r="D4259" s="86">
        <v>10.682</v>
      </c>
      <c r="E4259" s="73" t="s">
        <v>2518</v>
      </c>
      <c r="F4259" s="79" t="str">
        <f>INDEX('Crosswalk Particulates'!$B:$B,MATCH('2017 EPA Data'!A4259,'Crosswalk Particulates'!$A:$A,0))</f>
        <v>process-iron and steel-industry</v>
      </c>
      <c r="G4259" s="84">
        <f>INDEX('Crosswalk Particulates'!$E:$E,MATCH('2017 EPA Data'!$B4259,'Crosswalk Particulates'!$D:$D,0))</f>
        <v>0</v>
      </c>
      <c r="H4259" s="96">
        <f t="shared" si="66"/>
        <v>0</v>
      </c>
    </row>
    <row r="4260" spans="1:8" hidden="1">
      <c r="A4260" s="73" t="s">
        <v>2619</v>
      </c>
      <c r="B4260" s="73" t="s">
        <v>2674</v>
      </c>
      <c r="C4260" s="73" t="s">
        <v>2517</v>
      </c>
      <c r="D4260" s="86">
        <v>10.666</v>
      </c>
      <c r="E4260" s="73" t="s">
        <v>2518</v>
      </c>
      <c r="F4260" s="79" t="str">
        <f>INDEX('Crosswalk Particulates'!$B:$B,MATCH('2017 EPA Data'!A4260,'Crosswalk Particulates'!$A:$A,0))</f>
        <v>process-iron and steel-industry</v>
      </c>
      <c r="G4260" s="84">
        <f>INDEX('Crosswalk Particulates'!$E:$E,MATCH('2017 EPA Data'!$B4260,'Crosswalk Particulates'!$D:$D,0))</f>
        <v>0</v>
      </c>
      <c r="H4260" s="96">
        <f t="shared" si="66"/>
        <v>0</v>
      </c>
    </row>
    <row r="4261" spans="1:8" hidden="1">
      <c r="A4261" s="73" t="s">
        <v>2559</v>
      </c>
      <c r="B4261" s="73" t="s">
        <v>2784</v>
      </c>
      <c r="C4261" s="73" t="s">
        <v>2517</v>
      </c>
      <c r="D4261" s="86">
        <v>10.620100000000001</v>
      </c>
      <c r="E4261" s="73" t="s">
        <v>2518</v>
      </c>
      <c r="F4261" s="79" t="str">
        <f>INDEX('Crosswalk Particulates'!$B:$B,MATCH('2017 EPA Data'!A4261,'Crosswalk Particulates'!$A:$A,0))</f>
        <v>process-waste-industry</v>
      </c>
      <c r="G4261" s="84">
        <f>INDEX('Crosswalk Particulates'!$E:$E,MATCH('2017 EPA Data'!$B4261,'Crosswalk Particulates'!$D:$D,0))</f>
        <v>0</v>
      </c>
      <c r="H4261" s="96">
        <f t="shared" si="66"/>
        <v>0</v>
      </c>
    </row>
    <row r="4262" spans="1:8" hidden="1">
      <c r="A4262" s="73" t="s">
        <v>2572</v>
      </c>
      <c r="B4262" s="73" t="s">
        <v>2691</v>
      </c>
      <c r="C4262" s="73" t="s">
        <v>2517</v>
      </c>
      <c r="D4262" s="86">
        <v>10.6</v>
      </c>
      <c r="E4262" s="73" t="s">
        <v>2518</v>
      </c>
      <c r="F4262" s="79" t="str">
        <f>INDEX('Crosswalk Particulates'!$B:$B,MATCH('2017 EPA Data'!A4262,'Crosswalk Particulates'!$A:$A,0))</f>
        <v>process-other-industry</v>
      </c>
      <c r="G4262" s="84">
        <f>INDEX('Crosswalk Particulates'!$E:$E,MATCH('2017 EPA Data'!$B4262,'Crosswalk Particulates'!$D:$D,0))</f>
        <v>0</v>
      </c>
      <c r="H4262" s="96">
        <f t="shared" si="66"/>
        <v>0</v>
      </c>
    </row>
    <row r="4263" spans="1:8" hidden="1">
      <c r="A4263" s="73" t="s">
        <v>2547</v>
      </c>
      <c r="B4263" s="73" t="s">
        <v>2804</v>
      </c>
      <c r="C4263" s="73" t="s">
        <v>2517</v>
      </c>
      <c r="D4263" s="86">
        <v>10.59</v>
      </c>
      <c r="E4263" s="73" t="s">
        <v>2518</v>
      </c>
      <c r="F4263" s="79" t="str">
        <f>INDEX('Crosswalk Particulates'!$B:$B,MATCH('2017 EPA Data'!A4263,'Crosswalk Particulates'!$A:$A,0))</f>
        <v>process-other-industry</v>
      </c>
      <c r="G4263" s="84">
        <f>INDEX('Crosswalk Particulates'!$E:$E,MATCH('2017 EPA Data'!$B4263,'Crosswalk Particulates'!$D:$D,0))</f>
        <v>0</v>
      </c>
      <c r="H4263" s="96">
        <f t="shared" si="66"/>
        <v>0</v>
      </c>
    </row>
    <row r="4264" spans="1:8" hidden="1">
      <c r="A4264" s="73" t="s">
        <v>2602</v>
      </c>
      <c r="B4264" s="73" t="s">
        <v>2613</v>
      </c>
      <c r="C4264" s="73" t="s">
        <v>2517</v>
      </c>
      <c r="D4264" s="86">
        <v>10.583959999999999</v>
      </c>
      <c r="E4264" s="73" t="s">
        <v>2518</v>
      </c>
      <c r="F4264" s="79" t="str">
        <f>INDEX('Crosswalk Particulates'!$B:$B,MATCH('2017 EPA Data'!A4264,'Crosswalk Particulates'!$A:$A,0))</f>
        <v>process-other-industry</v>
      </c>
      <c r="G4264" s="84">
        <f>INDEX('Crosswalk Particulates'!$E:$E,MATCH('2017 EPA Data'!$B4264,'Crosswalk Particulates'!$D:$D,0))</f>
        <v>0</v>
      </c>
      <c r="H4264" s="96">
        <f t="shared" si="66"/>
        <v>0</v>
      </c>
    </row>
    <row r="4265" spans="1:8" hidden="1">
      <c r="A4265" s="73" t="s">
        <v>2551</v>
      </c>
      <c r="B4265" s="73" t="s">
        <v>2749</v>
      </c>
      <c r="C4265" s="73" t="s">
        <v>2517</v>
      </c>
      <c r="D4265" s="86">
        <v>10.5</v>
      </c>
      <c r="E4265" s="73" t="s">
        <v>2518</v>
      </c>
      <c r="F4265" s="79" t="str">
        <f>INDEX('Crosswalk Particulates'!$B:$B,MATCH('2017 EPA Data'!A4265,'Crosswalk Particulates'!$A:$A,0))</f>
        <v>industry-fuel-natural gas</v>
      </c>
      <c r="G4265" s="84">
        <f>INDEX('Crosswalk Particulates'!$E:$E,MATCH('2017 EPA Data'!$B4265,'Crosswalk Particulates'!$D:$D,0))</f>
        <v>0</v>
      </c>
      <c r="H4265" s="96">
        <f t="shared" si="66"/>
        <v>0</v>
      </c>
    </row>
    <row r="4266" spans="1:8" hidden="1">
      <c r="A4266" s="73" t="s">
        <v>2559</v>
      </c>
      <c r="B4266" s="73" t="s">
        <v>2747</v>
      </c>
      <c r="C4266" s="73" t="s">
        <v>2517</v>
      </c>
      <c r="D4266" s="86">
        <v>10.48547216657974</v>
      </c>
      <c r="E4266" s="73" t="s">
        <v>2518</v>
      </c>
      <c r="F4266" s="79" t="str">
        <f>INDEX('Crosswalk Particulates'!$B:$B,MATCH('2017 EPA Data'!A4266,'Crosswalk Particulates'!$A:$A,0))</f>
        <v>process-waste-industry</v>
      </c>
      <c r="G4266" s="84">
        <f>INDEX('Crosswalk Particulates'!$E:$E,MATCH('2017 EPA Data'!$B4266,'Crosswalk Particulates'!$D:$D,0))</f>
        <v>0</v>
      </c>
      <c r="H4266" s="96">
        <f t="shared" si="66"/>
        <v>0</v>
      </c>
    </row>
    <row r="4267" spans="1:8" hidden="1">
      <c r="A4267" s="73" t="s">
        <v>2619</v>
      </c>
      <c r="B4267" s="73" t="s">
        <v>2637</v>
      </c>
      <c r="C4267" s="73" t="s">
        <v>2517</v>
      </c>
      <c r="D4267" s="86">
        <v>10.40512496</v>
      </c>
      <c r="E4267" s="73" t="s">
        <v>2518</v>
      </c>
      <c r="F4267" s="79" t="str">
        <f>INDEX('Crosswalk Particulates'!$B:$B,MATCH('2017 EPA Data'!A4267,'Crosswalk Particulates'!$A:$A,0))</f>
        <v>process-iron and steel-industry</v>
      </c>
      <c r="G4267" s="84">
        <f>INDEX('Crosswalk Particulates'!$E:$E,MATCH('2017 EPA Data'!$B4267,'Crosswalk Particulates'!$D:$D,0))</f>
        <v>0</v>
      </c>
      <c r="H4267" s="96">
        <f t="shared" si="66"/>
        <v>0</v>
      </c>
    </row>
    <row r="4268" spans="1:8" hidden="1">
      <c r="A4268" s="73" t="s">
        <v>2629</v>
      </c>
      <c r="B4268" s="73" t="s">
        <v>2717</v>
      </c>
      <c r="C4268" s="73" t="s">
        <v>2517</v>
      </c>
      <c r="D4268" s="86">
        <v>10.40282182</v>
      </c>
      <c r="E4268" s="73" t="s">
        <v>2518</v>
      </c>
      <c r="F4268" s="79" t="str">
        <f>INDEX('Crosswalk Particulates'!$B:$B,MATCH('2017 EPA Data'!A4268,'Crosswalk Particulates'!$A:$A,0))</f>
        <v>industry-fuel-oil</v>
      </c>
      <c r="G4268" s="84">
        <f>INDEX('Crosswalk Particulates'!$E:$E,MATCH('2017 EPA Data'!$B4268,'Crosswalk Particulates'!$D:$D,0))</f>
        <v>0</v>
      </c>
      <c r="H4268" s="96">
        <f t="shared" si="66"/>
        <v>0</v>
      </c>
    </row>
    <row r="4269" spans="1:8" hidden="1">
      <c r="A4269" s="73" t="s">
        <v>2655</v>
      </c>
      <c r="B4269" s="73" t="s">
        <v>2597</v>
      </c>
      <c r="C4269" s="73" t="s">
        <v>2521</v>
      </c>
      <c r="D4269" s="86">
        <v>10.384635386399999</v>
      </c>
      <c r="E4269" s="73" t="s">
        <v>2522</v>
      </c>
      <c r="F4269" s="79" t="str">
        <f>INDEX('Crosswalk Particulates'!$B:$B,MATCH('2017 EPA Data'!A4269,'Crosswalk Particulates'!$A:$A,0))</f>
        <v>Commercial Buildings Sector</v>
      </c>
      <c r="G4269" s="84" t="str">
        <f>INDEX('Crosswalk Particulates'!$E:$E,MATCH('2017 EPA Data'!$B4269,'Crosswalk Particulates'!$D:$D,0))</f>
        <v>CH4</v>
      </c>
      <c r="H4269" s="96">
        <f t="shared" si="66"/>
        <v>9420793.9566909485</v>
      </c>
    </row>
    <row r="4270" spans="1:8" hidden="1">
      <c r="A4270" s="73" t="s">
        <v>2655</v>
      </c>
      <c r="B4270" s="73" t="s">
        <v>2639</v>
      </c>
      <c r="C4270" s="73" t="s">
        <v>2517</v>
      </c>
      <c r="D4270" s="86">
        <v>10.360402530227153</v>
      </c>
      <c r="E4270" s="73" t="s">
        <v>2518</v>
      </c>
      <c r="F4270" s="79" t="str">
        <f>INDEX('Crosswalk Particulates'!$B:$B,MATCH('2017 EPA Data'!A4270,'Crosswalk Particulates'!$A:$A,0))</f>
        <v>Commercial Buildings Sector</v>
      </c>
      <c r="G4270" s="84">
        <f>INDEX('Crosswalk Particulates'!$E:$E,MATCH('2017 EPA Data'!$B4270,'Crosswalk Particulates'!$D:$D,0))</f>
        <v>0</v>
      </c>
      <c r="H4270" s="96">
        <f t="shared" si="66"/>
        <v>0</v>
      </c>
    </row>
    <row r="4271" spans="1:8" hidden="1">
      <c r="A4271" s="73" t="s">
        <v>2608</v>
      </c>
      <c r="B4271" s="73" t="s">
        <v>2611</v>
      </c>
      <c r="C4271" s="73" t="s">
        <v>2517</v>
      </c>
      <c r="D4271" s="86">
        <v>10.356358</v>
      </c>
      <c r="E4271" s="73" t="s">
        <v>2518</v>
      </c>
      <c r="F4271" s="79" t="str">
        <f>INDEX('Crosswalk Particulates'!$B:$B,MATCH('2017 EPA Data'!A4271,'Crosswalk Particulates'!$A:$A,0))</f>
        <v>Electricity Sector</v>
      </c>
      <c r="G4271" s="84">
        <f>INDEX('Crosswalk Particulates'!$E:$E,MATCH('2017 EPA Data'!$B4271,'Crosswalk Particulates'!$D:$D,0))</f>
        <v>0</v>
      </c>
      <c r="H4271" s="96">
        <f t="shared" si="66"/>
        <v>0</v>
      </c>
    </row>
    <row r="4272" spans="1:8" hidden="1">
      <c r="A4272" s="73" t="s">
        <v>2595</v>
      </c>
      <c r="B4272" s="73" t="s">
        <v>2620</v>
      </c>
      <c r="C4272" s="73" t="s">
        <v>2517</v>
      </c>
      <c r="D4272" s="86">
        <v>10.325958344</v>
      </c>
      <c r="E4272" s="73" t="s">
        <v>2518</v>
      </c>
      <c r="F4272" s="79" t="str">
        <f>INDEX('Crosswalk Particulates'!$B:$B,MATCH('2017 EPA Data'!A4272,'Crosswalk Particulates'!$A:$A,0))</f>
        <v>process-other-industry</v>
      </c>
      <c r="G4272" s="84">
        <f>INDEX('Crosswalk Particulates'!$E:$E,MATCH('2017 EPA Data'!$B4272,'Crosswalk Particulates'!$D:$D,0))</f>
        <v>0</v>
      </c>
      <c r="H4272" s="96">
        <f t="shared" si="66"/>
        <v>0</v>
      </c>
    </row>
    <row r="4273" spans="1:8" hidden="1">
      <c r="A4273" s="73" t="s">
        <v>2581</v>
      </c>
      <c r="B4273" s="73" t="s">
        <v>2684</v>
      </c>
      <c r="C4273" s="73" t="s">
        <v>2517</v>
      </c>
      <c r="D4273" s="86">
        <v>10.278382000000001</v>
      </c>
      <c r="E4273" s="73" t="s">
        <v>2518</v>
      </c>
      <c r="F4273" s="79" t="str">
        <f>INDEX('Crosswalk Particulates'!$B:$B,MATCH('2017 EPA Data'!A4273,'Crosswalk Particulates'!$A:$A,0))</f>
        <v>Electricity Sector</v>
      </c>
      <c r="G4273" s="84">
        <f>INDEX('Crosswalk Particulates'!$E:$E,MATCH('2017 EPA Data'!$B4273,'Crosswalk Particulates'!$D:$D,0))</f>
        <v>0</v>
      </c>
      <c r="H4273" s="96">
        <f t="shared" si="66"/>
        <v>0</v>
      </c>
    </row>
    <row r="4274" spans="1:8" hidden="1">
      <c r="A4274" s="73" t="s">
        <v>2582</v>
      </c>
      <c r="B4274" s="73" t="s">
        <v>2775</v>
      </c>
      <c r="C4274" s="73" t="s">
        <v>2517</v>
      </c>
      <c r="D4274" s="86">
        <v>10.277225890218411</v>
      </c>
      <c r="E4274" s="73" t="s">
        <v>2518</v>
      </c>
      <c r="F4274" s="79" t="str">
        <f>INDEX('Crosswalk Particulates'!$B:$B,MATCH('2017 EPA Data'!A4274,'Crosswalk Particulates'!$A:$A,0))</f>
        <v>Commercial Buildings Sector</v>
      </c>
      <c r="G4274" s="84">
        <f>INDEX('Crosswalk Particulates'!$E:$E,MATCH('2017 EPA Data'!$B4274,'Crosswalk Particulates'!$D:$D,0))</f>
        <v>0</v>
      </c>
      <c r="H4274" s="96">
        <f t="shared" si="66"/>
        <v>0</v>
      </c>
    </row>
    <row r="4275" spans="1:8" hidden="1">
      <c r="A4275" s="73" t="s">
        <v>2618</v>
      </c>
      <c r="B4275" s="73" t="s">
        <v>2562</v>
      </c>
      <c r="C4275" s="73" t="s">
        <v>2517</v>
      </c>
      <c r="D4275" s="86">
        <v>10.199999999999999</v>
      </c>
      <c r="E4275" s="73" t="s">
        <v>2518</v>
      </c>
      <c r="F4275" s="79" t="str">
        <f>INDEX('Crosswalk Particulates'!$B:$B,MATCH('2017 EPA Data'!A4275,'Crosswalk Particulates'!$A:$A,0))</f>
        <v>Other-EPA</v>
      </c>
      <c r="G4275" s="84">
        <f>INDEX('Crosswalk Particulates'!$E:$E,MATCH('2017 EPA Data'!$B4275,'Crosswalk Particulates'!$D:$D,0))</f>
        <v>0</v>
      </c>
      <c r="H4275" s="96">
        <f t="shared" si="66"/>
        <v>0</v>
      </c>
    </row>
    <row r="4276" spans="1:8" hidden="1">
      <c r="A4276" s="73" t="s">
        <v>2665</v>
      </c>
      <c r="B4276" s="73" t="s">
        <v>2666</v>
      </c>
      <c r="C4276" s="73" t="s">
        <v>2517</v>
      </c>
      <c r="D4276" s="86">
        <v>10.199999999999999</v>
      </c>
      <c r="E4276" s="73" t="s">
        <v>2518</v>
      </c>
      <c r="F4276" s="79" t="str">
        <f>INDEX('Crosswalk Particulates'!$B:$B,MATCH('2017 EPA Data'!A4276,'Crosswalk Particulates'!$A:$A,0))</f>
        <v>Commercial Buildings Sector</v>
      </c>
      <c r="G4276" s="84">
        <f>INDEX('Crosswalk Particulates'!$E:$E,MATCH('2017 EPA Data'!$B4276,'Crosswalk Particulates'!$D:$D,0))</f>
        <v>0</v>
      </c>
      <c r="H4276" s="96">
        <f t="shared" si="66"/>
        <v>0</v>
      </c>
    </row>
    <row r="4277" spans="1:8" hidden="1">
      <c r="A4277" s="73" t="s">
        <v>2586</v>
      </c>
      <c r="B4277" s="73" t="s">
        <v>2628</v>
      </c>
      <c r="C4277" s="73" t="s">
        <v>2517</v>
      </c>
      <c r="D4277" s="86">
        <v>10.164918330863999</v>
      </c>
      <c r="E4277" s="73" t="s">
        <v>2518</v>
      </c>
      <c r="F4277" s="79" t="str">
        <f>INDEX('Crosswalk Particulates'!$B:$B,MATCH('2017 EPA Data'!A4277,'Crosswalk Particulates'!$A:$A,0))</f>
        <v>process-other-industry</v>
      </c>
      <c r="G4277" s="84">
        <f>INDEX('Crosswalk Particulates'!$E:$E,MATCH('2017 EPA Data'!$B4277,'Crosswalk Particulates'!$D:$D,0))</f>
        <v>0</v>
      </c>
      <c r="H4277" s="96">
        <f t="shared" si="66"/>
        <v>0</v>
      </c>
    </row>
    <row r="4278" spans="1:8" hidden="1">
      <c r="A4278" s="73" t="s">
        <v>2595</v>
      </c>
      <c r="B4278" s="73" t="s">
        <v>2698</v>
      </c>
      <c r="C4278" s="73" t="s">
        <v>2521</v>
      </c>
      <c r="D4278" s="86">
        <v>10.1331019</v>
      </c>
      <c r="E4278" s="73" t="s">
        <v>2522</v>
      </c>
      <c r="F4278" s="79" t="str">
        <f>INDEX('Crosswalk Particulates'!$B:$B,MATCH('2017 EPA Data'!A4278,'Crosswalk Particulates'!$A:$A,0))</f>
        <v>process-other-industry</v>
      </c>
      <c r="G4278" s="84" t="str">
        <f>INDEX('Crosswalk Particulates'!$E:$E,MATCH('2017 EPA Data'!$B4278,'Crosswalk Particulates'!$D:$D,0))</f>
        <v>N2O</v>
      </c>
      <c r="H4278" s="96">
        <f t="shared" si="66"/>
        <v>9192606.3448576182</v>
      </c>
    </row>
    <row r="4279" spans="1:8" hidden="1">
      <c r="A4279" s="73" t="s">
        <v>2669</v>
      </c>
      <c r="B4279" s="73" t="s">
        <v>2687</v>
      </c>
      <c r="C4279" s="73" t="s">
        <v>2517</v>
      </c>
      <c r="D4279" s="86">
        <v>10.096564000000001</v>
      </c>
      <c r="E4279" s="73" t="s">
        <v>2518</v>
      </c>
      <c r="F4279" s="79" t="str">
        <f>INDEX('Crosswalk Particulates'!$B:$B,MATCH('2017 EPA Data'!A4279,'Crosswalk Particulates'!$A:$A,0))</f>
        <v>Commercial Buildings Sector</v>
      </c>
      <c r="G4279" s="84">
        <f>INDEX('Crosswalk Particulates'!$E:$E,MATCH('2017 EPA Data'!$B4279,'Crosswalk Particulates'!$D:$D,0))</f>
        <v>0</v>
      </c>
      <c r="H4279" s="96">
        <f t="shared" si="66"/>
        <v>0</v>
      </c>
    </row>
    <row r="4280" spans="1:8" hidden="1">
      <c r="A4280" s="73" t="s">
        <v>2649</v>
      </c>
      <c r="B4280" s="73" t="s">
        <v>2668</v>
      </c>
      <c r="C4280" s="73" t="s">
        <v>2517</v>
      </c>
      <c r="D4280" s="86">
        <v>10.074586</v>
      </c>
      <c r="E4280" s="73" t="s">
        <v>2518</v>
      </c>
      <c r="F4280" s="79" t="str">
        <f>INDEX('Crosswalk Particulates'!$B:$B,MATCH('2017 EPA Data'!A4280,'Crosswalk Particulates'!$A:$A,0))</f>
        <v>Electricity Sector</v>
      </c>
      <c r="G4280" s="84">
        <f>INDEX('Crosswalk Particulates'!$E:$E,MATCH('2017 EPA Data'!$B4280,'Crosswalk Particulates'!$D:$D,0))</f>
        <v>0</v>
      </c>
      <c r="H4280" s="96">
        <f t="shared" si="66"/>
        <v>0</v>
      </c>
    </row>
    <row r="4281" spans="1:8" hidden="1">
      <c r="A4281" s="73" t="s">
        <v>2555</v>
      </c>
      <c r="B4281" s="73" t="s">
        <v>2746</v>
      </c>
      <c r="C4281" s="73" t="s">
        <v>2517</v>
      </c>
      <c r="D4281" s="86">
        <v>10.055999999999999</v>
      </c>
      <c r="E4281" s="73" t="s">
        <v>2518</v>
      </c>
      <c r="F4281" s="79" t="str">
        <f>INDEX('Crosswalk Particulates'!$B:$B,MATCH('2017 EPA Data'!A4281,'Crosswalk Particulates'!$A:$A,0))</f>
        <v>process-other-industry</v>
      </c>
      <c r="G4281" s="84">
        <f>INDEX('Crosswalk Particulates'!$E:$E,MATCH('2017 EPA Data'!$B4281,'Crosswalk Particulates'!$D:$D,0))</f>
        <v>0</v>
      </c>
      <c r="H4281" s="96">
        <f t="shared" si="66"/>
        <v>0</v>
      </c>
    </row>
    <row r="4282" spans="1:8" hidden="1">
      <c r="A4282" s="73" t="s">
        <v>2581</v>
      </c>
      <c r="B4282" s="73" t="s">
        <v>2697</v>
      </c>
      <c r="C4282" s="73" t="s">
        <v>2517</v>
      </c>
      <c r="D4282" s="86">
        <v>10.05321345201734</v>
      </c>
      <c r="E4282" s="73" t="s">
        <v>2518</v>
      </c>
      <c r="F4282" s="79" t="str">
        <f>INDEX('Crosswalk Particulates'!$B:$B,MATCH('2017 EPA Data'!A4282,'Crosswalk Particulates'!$A:$A,0))</f>
        <v>Electricity Sector</v>
      </c>
      <c r="G4282" s="84">
        <f>INDEX('Crosswalk Particulates'!$E:$E,MATCH('2017 EPA Data'!$B4282,'Crosswalk Particulates'!$D:$D,0))</f>
        <v>0</v>
      </c>
      <c r="H4282" s="96">
        <f t="shared" si="66"/>
        <v>0</v>
      </c>
    </row>
    <row r="4283" spans="1:8" hidden="1">
      <c r="A4283" s="73" t="s">
        <v>2559</v>
      </c>
      <c r="B4283" s="73" t="s">
        <v>2700</v>
      </c>
      <c r="C4283" s="73" t="s">
        <v>2517</v>
      </c>
      <c r="D4283" s="86">
        <v>10.044079999999999</v>
      </c>
      <c r="E4283" s="73" t="s">
        <v>2518</v>
      </c>
      <c r="F4283" s="79" t="str">
        <f>INDEX('Crosswalk Particulates'!$B:$B,MATCH('2017 EPA Data'!A4283,'Crosswalk Particulates'!$A:$A,0))</f>
        <v>process-waste-industry</v>
      </c>
      <c r="G4283" s="84">
        <f>INDEX('Crosswalk Particulates'!$E:$E,MATCH('2017 EPA Data'!$B4283,'Crosswalk Particulates'!$D:$D,0))</f>
        <v>0</v>
      </c>
      <c r="H4283" s="96">
        <f t="shared" si="66"/>
        <v>0</v>
      </c>
    </row>
    <row r="4284" spans="1:8" hidden="1">
      <c r="A4284" s="73" t="s">
        <v>2582</v>
      </c>
      <c r="B4284" s="73" t="s">
        <v>2715</v>
      </c>
      <c r="C4284" s="73" t="s">
        <v>2517</v>
      </c>
      <c r="D4284" s="86">
        <v>10.019380112</v>
      </c>
      <c r="E4284" s="73" t="s">
        <v>2518</v>
      </c>
      <c r="F4284" s="79" t="str">
        <f>INDEX('Crosswalk Particulates'!$B:$B,MATCH('2017 EPA Data'!A4284,'Crosswalk Particulates'!$A:$A,0))</f>
        <v>Commercial Buildings Sector</v>
      </c>
      <c r="G4284" s="84">
        <f>INDEX('Crosswalk Particulates'!$E:$E,MATCH('2017 EPA Data'!$B4284,'Crosswalk Particulates'!$D:$D,0))</f>
        <v>0</v>
      </c>
      <c r="H4284" s="96">
        <f t="shared" si="66"/>
        <v>0</v>
      </c>
    </row>
    <row r="4285" spans="1:8" hidden="1">
      <c r="A4285" s="73" t="s">
        <v>2649</v>
      </c>
      <c r="B4285" s="73" t="s">
        <v>2568</v>
      </c>
      <c r="C4285" s="73" t="s">
        <v>2517</v>
      </c>
      <c r="D4285" s="86">
        <v>10.016970856</v>
      </c>
      <c r="E4285" s="73" t="s">
        <v>2518</v>
      </c>
      <c r="F4285" s="79" t="str">
        <f>INDEX('Crosswalk Particulates'!$B:$B,MATCH('2017 EPA Data'!A4285,'Crosswalk Particulates'!$A:$A,0))</f>
        <v>Electricity Sector</v>
      </c>
      <c r="G4285" s="84">
        <f>INDEX('Crosswalk Particulates'!$E:$E,MATCH('2017 EPA Data'!$B4285,'Crosswalk Particulates'!$D:$D,0))</f>
        <v>0</v>
      </c>
      <c r="H4285" s="96">
        <f t="shared" si="66"/>
        <v>0</v>
      </c>
    </row>
    <row r="4286" spans="1:8" hidden="1">
      <c r="A4286" s="73" t="s">
        <v>2649</v>
      </c>
      <c r="B4286" s="73" t="s">
        <v>2650</v>
      </c>
      <c r="C4286" s="73" t="s">
        <v>2517</v>
      </c>
      <c r="D4286" s="86">
        <v>9.8983082800000002</v>
      </c>
      <c r="E4286" s="73" t="s">
        <v>2518</v>
      </c>
      <c r="F4286" s="79" t="str">
        <f>INDEX('Crosswalk Particulates'!$B:$B,MATCH('2017 EPA Data'!A4286,'Crosswalk Particulates'!$A:$A,0))</f>
        <v>Electricity Sector</v>
      </c>
      <c r="G4286" s="84">
        <f>INDEX('Crosswalk Particulates'!$E:$E,MATCH('2017 EPA Data'!$B4286,'Crosswalk Particulates'!$D:$D,0))</f>
        <v>0</v>
      </c>
      <c r="H4286" s="96">
        <f t="shared" si="66"/>
        <v>0</v>
      </c>
    </row>
    <row r="4287" spans="1:8" hidden="1">
      <c r="A4287" s="73" t="s">
        <v>2608</v>
      </c>
      <c r="B4287" s="73" t="s">
        <v>2722</v>
      </c>
      <c r="C4287" s="73" t="s">
        <v>2517</v>
      </c>
      <c r="D4287" s="86">
        <v>9.8511399999999991</v>
      </c>
      <c r="E4287" s="73" t="s">
        <v>2518</v>
      </c>
      <c r="F4287" s="79" t="str">
        <f>INDEX('Crosswalk Particulates'!$B:$B,MATCH('2017 EPA Data'!A4287,'Crosswalk Particulates'!$A:$A,0))</f>
        <v>Electricity Sector</v>
      </c>
      <c r="G4287" s="84">
        <f>INDEX('Crosswalk Particulates'!$E:$E,MATCH('2017 EPA Data'!$B4287,'Crosswalk Particulates'!$D:$D,0))</f>
        <v>0</v>
      </c>
      <c r="H4287" s="96">
        <f t="shared" si="66"/>
        <v>0</v>
      </c>
    </row>
    <row r="4288" spans="1:8" hidden="1">
      <c r="A4288" s="73" t="s">
        <v>2618</v>
      </c>
      <c r="B4288" s="73" t="s">
        <v>2544</v>
      </c>
      <c r="C4288" s="73" t="s">
        <v>2517</v>
      </c>
      <c r="D4288" s="86">
        <v>9.8000000000000007</v>
      </c>
      <c r="E4288" s="73" t="s">
        <v>2518</v>
      </c>
      <c r="F4288" s="79" t="str">
        <f>INDEX('Crosswalk Particulates'!$B:$B,MATCH('2017 EPA Data'!A4288,'Crosswalk Particulates'!$A:$A,0))</f>
        <v>Other-EPA</v>
      </c>
      <c r="G4288" s="84">
        <f>INDEX('Crosswalk Particulates'!$E:$E,MATCH('2017 EPA Data'!$B4288,'Crosswalk Particulates'!$D:$D,0))</f>
        <v>0</v>
      </c>
      <c r="H4288" s="96">
        <f t="shared" si="66"/>
        <v>0</v>
      </c>
    </row>
    <row r="4289" spans="1:8" hidden="1">
      <c r="A4289" s="73" t="s">
        <v>2538</v>
      </c>
      <c r="B4289" s="73" t="s">
        <v>2705</v>
      </c>
      <c r="C4289" s="73" t="s">
        <v>2517</v>
      </c>
      <c r="D4289" s="86">
        <v>9.7690800000000007</v>
      </c>
      <c r="E4289" s="73" t="s">
        <v>2518</v>
      </c>
      <c r="F4289" s="79" t="str">
        <f>INDEX('Crosswalk Particulates'!$B:$B,MATCH('2017 EPA Data'!A4289,'Crosswalk Particulates'!$A:$A,0))</f>
        <v>process-other-industry</v>
      </c>
      <c r="G4289" s="84">
        <f>INDEX('Crosswalk Particulates'!$E:$E,MATCH('2017 EPA Data'!$B4289,'Crosswalk Particulates'!$D:$D,0))</f>
        <v>0</v>
      </c>
      <c r="H4289" s="96">
        <f t="shared" si="66"/>
        <v>0</v>
      </c>
    </row>
    <row r="4290" spans="1:8" hidden="1">
      <c r="A4290" s="73" t="s">
        <v>2649</v>
      </c>
      <c r="B4290" s="73" t="s">
        <v>2745</v>
      </c>
      <c r="C4290" s="73" t="s">
        <v>2517</v>
      </c>
      <c r="D4290" s="86">
        <v>9.7367010000000001</v>
      </c>
      <c r="E4290" s="73" t="s">
        <v>2518</v>
      </c>
      <c r="F4290" s="79" t="str">
        <f>INDEX('Crosswalk Particulates'!$B:$B,MATCH('2017 EPA Data'!A4290,'Crosswalk Particulates'!$A:$A,0))</f>
        <v>Electricity Sector</v>
      </c>
      <c r="G4290" s="84">
        <f>INDEX('Crosswalk Particulates'!$E:$E,MATCH('2017 EPA Data'!$B4290,'Crosswalk Particulates'!$D:$D,0))</f>
        <v>0</v>
      </c>
      <c r="H4290" s="96">
        <f t="shared" si="66"/>
        <v>0</v>
      </c>
    </row>
    <row r="4291" spans="1:8" hidden="1">
      <c r="A4291" s="73" t="s">
        <v>2547</v>
      </c>
      <c r="B4291" s="73" t="s">
        <v>2760</v>
      </c>
      <c r="C4291" s="73" t="s">
        <v>2517</v>
      </c>
      <c r="D4291" s="86">
        <v>9.7360000000000007</v>
      </c>
      <c r="E4291" s="73" t="s">
        <v>2518</v>
      </c>
      <c r="F4291" s="79" t="str">
        <f>INDEX('Crosswalk Particulates'!$B:$B,MATCH('2017 EPA Data'!A4291,'Crosswalk Particulates'!$A:$A,0))</f>
        <v>process-other-industry</v>
      </c>
      <c r="G4291" s="84">
        <f>INDEX('Crosswalk Particulates'!$E:$E,MATCH('2017 EPA Data'!$B4291,'Crosswalk Particulates'!$D:$D,0))</f>
        <v>0</v>
      </c>
      <c r="H4291" s="96">
        <f t="shared" si="66"/>
        <v>0</v>
      </c>
    </row>
    <row r="4292" spans="1:8" hidden="1">
      <c r="A4292" s="73" t="s">
        <v>2629</v>
      </c>
      <c r="B4292" s="73" t="s">
        <v>2698</v>
      </c>
      <c r="C4292" s="73" t="s">
        <v>2521</v>
      </c>
      <c r="D4292" s="86">
        <v>9.7330457855650003</v>
      </c>
      <c r="E4292" s="73" t="s">
        <v>2522</v>
      </c>
      <c r="F4292" s="79" t="str">
        <f>INDEX('Crosswalk Particulates'!$B:$B,MATCH('2017 EPA Data'!A4292,'Crosswalk Particulates'!$A:$A,0))</f>
        <v>industry-fuel-oil</v>
      </c>
      <c r="G4292" s="84" t="str">
        <f>INDEX('Crosswalk Particulates'!$E:$E,MATCH('2017 EPA Data'!$B4292,'Crosswalk Particulates'!$D:$D,0))</f>
        <v>N2O</v>
      </c>
      <c r="H4292" s="96">
        <f t="shared" ref="H4292:H4355" si="67">IF(E4292="TON",D4292/metricton_to_shortton,0)*10^6</f>
        <v>8829681.1110894401</v>
      </c>
    </row>
    <row r="4293" spans="1:8" hidden="1">
      <c r="A4293" s="73" t="s">
        <v>2649</v>
      </c>
      <c r="B4293" s="73" t="s">
        <v>2670</v>
      </c>
      <c r="C4293" s="73" t="s">
        <v>2517</v>
      </c>
      <c r="D4293" s="86">
        <v>9.6806800989999999</v>
      </c>
      <c r="E4293" s="73" t="s">
        <v>2518</v>
      </c>
      <c r="F4293" s="79" t="str">
        <f>INDEX('Crosswalk Particulates'!$B:$B,MATCH('2017 EPA Data'!A4293,'Crosswalk Particulates'!$A:$A,0))</f>
        <v>Electricity Sector</v>
      </c>
      <c r="G4293" s="84">
        <f>INDEX('Crosswalk Particulates'!$E:$E,MATCH('2017 EPA Data'!$B4293,'Crosswalk Particulates'!$D:$D,0))</f>
        <v>0</v>
      </c>
      <c r="H4293" s="96">
        <f t="shared" si="67"/>
        <v>0</v>
      </c>
    </row>
    <row r="4294" spans="1:8" hidden="1">
      <c r="A4294" s="73" t="s">
        <v>2581</v>
      </c>
      <c r="B4294" s="73" t="s">
        <v>2718</v>
      </c>
      <c r="C4294" s="73" t="s">
        <v>2517</v>
      </c>
      <c r="D4294" s="86">
        <v>9.6</v>
      </c>
      <c r="E4294" s="73" t="s">
        <v>2518</v>
      </c>
      <c r="F4294" s="79" t="str">
        <f>INDEX('Crosswalk Particulates'!$B:$B,MATCH('2017 EPA Data'!A4294,'Crosswalk Particulates'!$A:$A,0))</f>
        <v>Electricity Sector</v>
      </c>
      <c r="G4294" s="84">
        <f>INDEX('Crosswalk Particulates'!$E:$E,MATCH('2017 EPA Data'!$B4294,'Crosswalk Particulates'!$D:$D,0))</f>
        <v>0</v>
      </c>
      <c r="H4294" s="96">
        <f t="shared" si="67"/>
        <v>0</v>
      </c>
    </row>
    <row r="4295" spans="1:8" hidden="1">
      <c r="A4295" s="73" t="s">
        <v>2551</v>
      </c>
      <c r="B4295" s="73" t="s">
        <v>2744</v>
      </c>
      <c r="C4295" s="73" t="s">
        <v>2517</v>
      </c>
      <c r="D4295" s="86">
        <v>9.6</v>
      </c>
      <c r="E4295" s="73" t="s">
        <v>2518</v>
      </c>
      <c r="F4295" s="79" t="str">
        <f>INDEX('Crosswalk Particulates'!$B:$B,MATCH('2017 EPA Data'!A4295,'Crosswalk Particulates'!$A:$A,0))</f>
        <v>industry-fuel-natural gas</v>
      </c>
      <c r="G4295" s="84">
        <f>INDEX('Crosswalk Particulates'!$E:$E,MATCH('2017 EPA Data'!$B4295,'Crosswalk Particulates'!$D:$D,0))</f>
        <v>0</v>
      </c>
      <c r="H4295" s="96">
        <f t="shared" si="67"/>
        <v>0</v>
      </c>
    </row>
    <row r="4296" spans="1:8" hidden="1">
      <c r="A4296" s="73" t="s">
        <v>2649</v>
      </c>
      <c r="B4296" s="73" t="s">
        <v>2750</v>
      </c>
      <c r="C4296" s="73" t="s">
        <v>2517</v>
      </c>
      <c r="D4296" s="86">
        <v>9.6</v>
      </c>
      <c r="E4296" s="73" t="s">
        <v>2518</v>
      </c>
      <c r="F4296" s="79" t="str">
        <f>INDEX('Crosswalk Particulates'!$B:$B,MATCH('2017 EPA Data'!A4296,'Crosswalk Particulates'!$A:$A,0))</f>
        <v>Electricity Sector</v>
      </c>
      <c r="G4296" s="84">
        <f>INDEX('Crosswalk Particulates'!$E:$E,MATCH('2017 EPA Data'!$B4296,'Crosswalk Particulates'!$D:$D,0))</f>
        <v>0</v>
      </c>
      <c r="H4296" s="96">
        <f t="shared" si="67"/>
        <v>0</v>
      </c>
    </row>
    <row r="4297" spans="1:8" hidden="1">
      <c r="A4297" s="73" t="s">
        <v>2608</v>
      </c>
      <c r="B4297" s="73" t="s">
        <v>2543</v>
      </c>
      <c r="C4297" s="73" t="s">
        <v>2517</v>
      </c>
      <c r="D4297" s="86">
        <v>9.6</v>
      </c>
      <c r="E4297" s="73" t="s">
        <v>2518</v>
      </c>
      <c r="F4297" s="79" t="str">
        <f>INDEX('Crosswalk Particulates'!$B:$B,MATCH('2017 EPA Data'!A4297,'Crosswalk Particulates'!$A:$A,0))</f>
        <v>Electricity Sector</v>
      </c>
      <c r="G4297" s="84">
        <f>INDEX('Crosswalk Particulates'!$E:$E,MATCH('2017 EPA Data'!$B4297,'Crosswalk Particulates'!$D:$D,0))</f>
        <v>0</v>
      </c>
      <c r="H4297" s="96">
        <f t="shared" si="67"/>
        <v>0</v>
      </c>
    </row>
    <row r="4298" spans="1:8" hidden="1">
      <c r="A4298" s="73" t="s">
        <v>2578</v>
      </c>
      <c r="B4298" s="73" t="s">
        <v>2821</v>
      </c>
      <c r="C4298" s="73" t="s">
        <v>2517</v>
      </c>
      <c r="D4298" s="86">
        <v>9.5350000000000001</v>
      </c>
      <c r="E4298" s="73" t="s">
        <v>2518</v>
      </c>
      <c r="F4298" s="79" t="str">
        <f>INDEX('Crosswalk Particulates'!$B:$B,MATCH('2017 EPA Data'!A4298,'Crosswalk Particulates'!$A:$A,0))</f>
        <v>process-chemicals-industry</v>
      </c>
      <c r="G4298" s="84">
        <f>INDEX('Crosswalk Particulates'!$E:$E,MATCH('2017 EPA Data'!$B4298,'Crosswalk Particulates'!$D:$D,0))</f>
        <v>0</v>
      </c>
      <c r="H4298" s="96">
        <f t="shared" si="67"/>
        <v>0</v>
      </c>
    </row>
    <row r="4299" spans="1:8" hidden="1">
      <c r="A4299" s="73" t="s">
        <v>2586</v>
      </c>
      <c r="B4299" s="73" t="s">
        <v>2626</v>
      </c>
      <c r="C4299" s="73" t="s">
        <v>2517</v>
      </c>
      <c r="D4299" s="86">
        <v>9.4840314238645895</v>
      </c>
      <c r="E4299" s="73" t="s">
        <v>2518</v>
      </c>
      <c r="F4299" s="79" t="str">
        <f>INDEX('Crosswalk Particulates'!$B:$B,MATCH('2017 EPA Data'!A4299,'Crosswalk Particulates'!$A:$A,0))</f>
        <v>process-other-industry</v>
      </c>
      <c r="G4299" s="84">
        <f>INDEX('Crosswalk Particulates'!$E:$E,MATCH('2017 EPA Data'!$B4299,'Crosswalk Particulates'!$D:$D,0))</f>
        <v>0</v>
      </c>
      <c r="H4299" s="96">
        <f t="shared" si="67"/>
        <v>0</v>
      </c>
    </row>
    <row r="4300" spans="1:8" hidden="1">
      <c r="A4300" s="73" t="s">
        <v>2547</v>
      </c>
      <c r="B4300" s="73" t="s">
        <v>2698</v>
      </c>
      <c r="C4300" s="73" t="s">
        <v>2521</v>
      </c>
      <c r="D4300" s="86">
        <v>9.4326460125999994</v>
      </c>
      <c r="E4300" s="73" t="s">
        <v>2522</v>
      </c>
      <c r="F4300" s="79" t="str">
        <f>INDEX('Crosswalk Particulates'!$B:$B,MATCH('2017 EPA Data'!A4300,'Crosswalk Particulates'!$A:$A,0))</f>
        <v>process-other-industry</v>
      </c>
      <c r="G4300" s="84" t="str">
        <f>INDEX('Crosswalk Particulates'!$E:$E,MATCH('2017 EPA Data'!$B4300,'Crosswalk Particulates'!$D:$D,0))</f>
        <v>N2O</v>
      </c>
      <c r="H4300" s="96">
        <f t="shared" si="67"/>
        <v>8557162.6970634405</v>
      </c>
    </row>
    <row r="4301" spans="1:8" hidden="1">
      <c r="A4301" s="73" t="s">
        <v>2619</v>
      </c>
      <c r="B4301" s="73" t="s">
        <v>2666</v>
      </c>
      <c r="C4301" s="73" t="s">
        <v>2517</v>
      </c>
      <c r="D4301" s="86">
        <v>9.4190000000000005</v>
      </c>
      <c r="E4301" s="73" t="s">
        <v>2518</v>
      </c>
      <c r="F4301" s="79" t="str">
        <f>INDEX('Crosswalk Particulates'!$B:$B,MATCH('2017 EPA Data'!A4301,'Crosswalk Particulates'!$A:$A,0))</f>
        <v>process-iron and steel-industry</v>
      </c>
      <c r="G4301" s="84">
        <f>INDEX('Crosswalk Particulates'!$E:$E,MATCH('2017 EPA Data'!$B4301,'Crosswalk Particulates'!$D:$D,0))</f>
        <v>0</v>
      </c>
      <c r="H4301" s="96">
        <f t="shared" si="67"/>
        <v>0</v>
      </c>
    </row>
    <row r="4302" spans="1:8" hidden="1">
      <c r="A4302" s="73" t="s">
        <v>2586</v>
      </c>
      <c r="B4302" s="73" t="s">
        <v>2698</v>
      </c>
      <c r="C4302" s="73" t="s">
        <v>2521</v>
      </c>
      <c r="D4302" s="86">
        <v>9.4168368900000008</v>
      </c>
      <c r="E4302" s="73" t="s">
        <v>2522</v>
      </c>
      <c r="F4302" s="79" t="str">
        <f>INDEX('Crosswalk Particulates'!$B:$B,MATCH('2017 EPA Data'!A4302,'Crosswalk Particulates'!$A:$A,0))</f>
        <v>process-other-industry</v>
      </c>
      <c r="G4302" s="84" t="str">
        <f>INDEX('Crosswalk Particulates'!$E:$E,MATCH('2017 EPA Data'!$B4302,'Crosswalk Particulates'!$D:$D,0))</f>
        <v>N2O</v>
      </c>
      <c r="H4302" s="96">
        <f t="shared" si="67"/>
        <v>8542820.8852319233</v>
      </c>
    </row>
    <row r="4303" spans="1:8" hidden="1">
      <c r="A4303" s="73" t="s">
        <v>2600</v>
      </c>
      <c r="B4303" s="73" t="s">
        <v>2616</v>
      </c>
      <c r="C4303" s="73" t="s">
        <v>2517</v>
      </c>
      <c r="D4303" s="86">
        <v>9.2790643261400003</v>
      </c>
      <c r="E4303" s="73" t="s">
        <v>2518</v>
      </c>
      <c r="F4303" s="79" t="str">
        <f>INDEX('Crosswalk Particulates'!$B:$B,MATCH('2017 EPA Data'!A4303,'Crosswalk Particulates'!$A:$A,0))</f>
        <v>industry-fuel-biomass</v>
      </c>
      <c r="G4303" s="84">
        <f>INDEX('Crosswalk Particulates'!$E:$E,MATCH('2017 EPA Data'!$B4303,'Crosswalk Particulates'!$D:$D,0))</f>
        <v>0</v>
      </c>
      <c r="H4303" s="96">
        <f t="shared" si="67"/>
        <v>0</v>
      </c>
    </row>
    <row r="4304" spans="1:8" hidden="1">
      <c r="A4304" s="73" t="s">
        <v>2547</v>
      </c>
      <c r="B4304" s="73" t="s">
        <v>2773</v>
      </c>
      <c r="C4304" s="73" t="s">
        <v>2517</v>
      </c>
      <c r="D4304" s="86">
        <v>9.2782800000000005</v>
      </c>
      <c r="E4304" s="73" t="s">
        <v>2518</v>
      </c>
      <c r="F4304" s="79" t="str">
        <f>INDEX('Crosswalk Particulates'!$B:$B,MATCH('2017 EPA Data'!A4304,'Crosswalk Particulates'!$A:$A,0))</f>
        <v>process-other-industry</v>
      </c>
      <c r="G4304" s="84">
        <f>INDEX('Crosswalk Particulates'!$E:$E,MATCH('2017 EPA Data'!$B4304,'Crosswalk Particulates'!$D:$D,0))</f>
        <v>0</v>
      </c>
      <c r="H4304" s="96">
        <f t="shared" si="67"/>
        <v>0</v>
      </c>
    </row>
    <row r="4305" spans="1:8" hidden="1">
      <c r="A4305" s="73" t="s">
        <v>2647</v>
      </c>
      <c r="B4305" s="73" t="s">
        <v>2561</v>
      </c>
      <c r="C4305" s="73" t="s">
        <v>2517</v>
      </c>
      <c r="D4305" s="86">
        <v>9.26</v>
      </c>
      <c r="E4305" s="73" t="s">
        <v>2518</v>
      </c>
      <c r="F4305" s="79" t="str">
        <f>INDEX('Crosswalk Particulates'!$B:$B,MATCH('2017 EPA Data'!A4305,'Crosswalk Particulates'!$A:$A,0))</f>
        <v>process-mining-industry</v>
      </c>
      <c r="G4305" s="84">
        <f>INDEX('Crosswalk Particulates'!$E:$E,MATCH('2017 EPA Data'!$B4305,'Crosswalk Particulates'!$D:$D,0))</f>
        <v>0</v>
      </c>
      <c r="H4305" s="96">
        <f t="shared" si="67"/>
        <v>0</v>
      </c>
    </row>
    <row r="4306" spans="1:8" hidden="1">
      <c r="A4306" s="73" t="s">
        <v>2595</v>
      </c>
      <c r="B4306" s="73" t="s">
        <v>2634</v>
      </c>
      <c r="D4306" s="86">
        <v>9.2140085015631996</v>
      </c>
      <c r="E4306" s="73" t="s">
        <v>2522</v>
      </c>
      <c r="F4306" s="79" t="str">
        <f>INDEX('Crosswalk Particulates'!$B:$B,MATCH('2017 EPA Data'!A4306,'Crosswalk Particulates'!$A:$A,0))</f>
        <v>process-other-industry</v>
      </c>
      <c r="G4306" s="84" t="str">
        <f>INDEX('Crosswalk Particulates'!$E:$E,MATCH('2017 EPA Data'!$B4306,'Crosswalk Particulates'!$D:$D,0))</f>
        <v>OC</v>
      </c>
      <c r="H4306" s="96">
        <f t="shared" si="67"/>
        <v>8358817.847577543</v>
      </c>
    </row>
    <row r="4307" spans="1:8" hidden="1">
      <c r="A4307" s="73" t="s">
        <v>2602</v>
      </c>
      <c r="B4307" s="73" t="s">
        <v>2697</v>
      </c>
      <c r="C4307" s="73" t="s">
        <v>2517</v>
      </c>
      <c r="D4307" s="86">
        <v>9.1869350000000001</v>
      </c>
      <c r="E4307" s="73" t="s">
        <v>2518</v>
      </c>
      <c r="F4307" s="79" t="str">
        <f>INDEX('Crosswalk Particulates'!$B:$B,MATCH('2017 EPA Data'!A4307,'Crosswalk Particulates'!$A:$A,0))</f>
        <v>process-other-industry</v>
      </c>
      <c r="G4307" s="84">
        <f>INDEX('Crosswalk Particulates'!$E:$E,MATCH('2017 EPA Data'!$B4307,'Crosswalk Particulates'!$D:$D,0))</f>
        <v>0</v>
      </c>
      <c r="H4307" s="96">
        <f t="shared" si="67"/>
        <v>0</v>
      </c>
    </row>
    <row r="4308" spans="1:8" hidden="1">
      <c r="A4308" s="73" t="s">
        <v>2649</v>
      </c>
      <c r="B4308" s="73" t="s">
        <v>2661</v>
      </c>
      <c r="C4308" s="73" t="s">
        <v>2517</v>
      </c>
      <c r="D4308" s="86">
        <v>9.1569216719999993</v>
      </c>
      <c r="E4308" s="73" t="s">
        <v>2518</v>
      </c>
      <c r="F4308" s="79" t="str">
        <f>INDEX('Crosswalk Particulates'!$B:$B,MATCH('2017 EPA Data'!A4308,'Crosswalk Particulates'!$A:$A,0))</f>
        <v>Electricity Sector</v>
      </c>
      <c r="G4308" s="84">
        <f>INDEX('Crosswalk Particulates'!$E:$E,MATCH('2017 EPA Data'!$B4308,'Crosswalk Particulates'!$D:$D,0))</f>
        <v>0</v>
      </c>
      <c r="H4308" s="96">
        <f t="shared" si="67"/>
        <v>0</v>
      </c>
    </row>
    <row r="4309" spans="1:8" hidden="1">
      <c r="A4309" s="73" t="s">
        <v>2553</v>
      </c>
      <c r="B4309" s="73" t="s">
        <v>2745</v>
      </c>
      <c r="C4309" s="73" t="s">
        <v>2517</v>
      </c>
      <c r="D4309" s="86">
        <v>9.1359600000000007</v>
      </c>
      <c r="E4309" s="73" t="s">
        <v>2518</v>
      </c>
      <c r="F4309" s="79" t="str">
        <f>INDEX('Crosswalk Particulates'!$B:$B,MATCH('2017 EPA Data'!A4309,'Crosswalk Particulates'!$A:$A,0))</f>
        <v>process-other-industry</v>
      </c>
      <c r="G4309" s="84">
        <f>INDEX('Crosswalk Particulates'!$E:$E,MATCH('2017 EPA Data'!$B4309,'Crosswalk Particulates'!$D:$D,0))</f>
        <v>0</v>
      </c>
      <c r="H4309" s="96">
        <f t="shared" si="67"/>
        <v>0</v>
      </c>
    </row>
    <row r="4310" spans="1:8" hidden="1">
      <c r="A4310" s="73" t="s">
        <v>2595</v>
      </c>
      <c r="B4310" s="73" t="s">
        <v>2615</v>
      </c>
      <c r="C4310" s="73" t="s">
        <v>2557</v>
      </c>
      <c r="D4310" s="86">
        <v>9.0518865799999997</v>
      </c>
      <c r="E4310" s="73" t="s">
        <v>2522</v>
      </c>
      <c r="F4310" s="79" t="str">
        <f>INDEX('Crosswalk Particulates'!$B:$B,MATCH('2017 EPA Data'!A4310,'Crosswalk Particulates'!$A:$A,0))</f>
        <v>process-other-industry</v>
      </c>
      <c r="G4310" s="84" t="str">
        <f>INDEX('Crosswalk Particulates'!$E:$E,MATCH('2017 EPA Data'!$B4310,'Crosswalk Particulates'!$D:$D,0))</f>
        <v>SOx</v>
      </c>
      <c r="H4310" s="96">
        <f t="shared" si="67"/>
        <v>8211743.1394072454</v>
      </c>
    </row>
    <row r="4311" spans="1:8" hidden="1">
      <c r="A4311" s="73" t="s">
        <v>2578</v>
      </c>
      <c r="B4311" s="73" t="s">
        <v>2719</v>
      </c>
      <c r="C4311" s="73" t="s">
        <v>2517</v>
      </c>
      <c r="D4311" s="86">
        <v>9.0297000000000001</v>
      </c>
      <c r="E4311" s="73" t="s">
        <v>2518</v>
      </c>
      <c r="F4311" s="79" t="str">
        <f>INDEX('Crosswalk Particulates'!$B:$B,MATCH('2017 EPA Data'!A4311,'Crosswalk Particulates'!$A:$A,0))</f>
        <v>process-chemicals-industry</v>
      </c>
      <c r="G4311" s="84">
        <f>INDEX('Crosswalk Particulates'!$E:$E,MATCH('2017 EPA Data'!$B4311,'Crosswalk Particulates'!$D:$D,0))</f>
        <v>0</v>
      </c>
      <c r="H4311" s="96">
        <f t="shared" si="67"/>
        <v>0</v>
      </c>
    </row>
    <row r="4312" spans="1:8" hidden="1">
      <c r="A4312" s="73" t="s">
        <v>2572</v>
      </c>
      <c r="B4312" s="73" t="s">
        <v>2568</v>
      </c>
      <c r="C4312" s="73" t="s">
        <v>2517</v>
      </c>
      <c r="D4312" s="86">
        <v>8.8786029360000001</v>
      </c>
      <c r="E4312" s="73" t="s">
        <v>2518</v>
      </c>
      <c r="F4312" s="79" t="str">
        <f>INDEX('Crosswalk Particulates'!$B:$B,MATCH('2017 EPA Data'!A4312,'Crosswalk Particulates'!$A:$A,0))</f>
        <v>process-other-industry</v>
      </c>
      <c r="G4312" s="84">
        <f>INDEX('Crosswalk Particulates'!$E:$E,MATCH('2017 EPA Data'!$B4312,'Crosswalk Particulates'!$D:$D,0))</f>
        <v>0</v>
      </c>
      <c r="H4312" s="96">
        <f t="shared" si="67"/>
        <v>0</v>
      </c>
    </row>
    <row r="4313" spans="1:8" hidden="1">
      <c r="A4313" s="73" t="s">
        <v>2632</v>
      </c>
      <c r="B4313" s="73" t="s">
        <v>2738</v>
      </c>
      <c r="C4313" s="73" t="s">
        <v>2517</v>
      </c>
      <c r="D4313" s="86">
        <v>8.8680193000000003</v>
      </c>
      <c r="E4313" s="73" t="s">
        <v>2518</v>
      </c>
      <c r="F4313" s="79" t="str">
        <f>INDEX('Crosswalk Particulates'!$B:$B,MATCH('2017 EPA Data'!A4313,'Crosswalk Particulates'!$A:$A,0))</f>
        <v>industry-fuel-other</v>
      </c>
      <c r="G4313" s="84">
        <f>INDEX('Crosswalk Particulates'!$E:$E,MATCH('2017 EPA Data'!$B4313,'Crosswalk Particulates'!$D:$D,0))</f>
        <v>0</v>
      </c>
      <c r="H4313" s="96">
        <f t="shared" si="67"/>
        <v>0</v>
      </c>
    </row>
    <row r="4314" spans="1:8" hidden="1">
      <c r="A4314" s="73" t="s">
        <v>2669</v>
      </c>
      <c r="B4314" s="73" t="s">
        <v>2728</v>
      </c>
      <c r="C4314" s="73" t="s">
        <v>2517</v>
      </c>
      <c r="D4314" s="86">
        <v>8.8385098732894001</v>
      </c>
      <c r="E4314" s="73" t="s">
        <v>2518</v>
      </c>
      <c r="F4314" s="79" t="str">
        <f>INDEX('Crosswalk Particulates'!$B:$B,MATCH('2017 EPA Data'!A4314,'Crosswalk Particulates'!$A:$A,0))</f>
        <v>Commercial Buildings Sector</v>
      </c>
      <c r="G4314" s="84">
        <f>INDEX('Crosswalk Particulates'!$E:$E,MATCH('2017 EPA Data'!$B4314,'Crosswalk Particulates'!$D:$D,0))</f>
        <v>0</v>
      </c>
      <c r="H4314" s="96">
        <f t="shared" si="67"/>
        <v>0</v>
      </c>
    </row>
    <row r="4315" spans="1:8" hidden="1">
      <c r="A4315" s="73" t="s">
        <v>2553</v>
      </c>
      <c r="B4315" s="73" t="s">
        <v>2759</v>
      </c>
      <c r="C4315" s="73" t="s">
        <v>2517</v>
      </c>
      <c r="D4315" s="86">
        <v>8.8000000000000007</v>
      </c>
      <c r="E4315" s="73" t="s">
        <v>2518</v>
      </c>
      <c r="F4315" s="79" t="str">
        <f>INDEX('Crosswalk Particulates'!$B:$B,MATCH('2017 EPA Data'!A4315,'Crosswalk Particulates'!$A:$A,0))</f>
        <v>process-other-industry</v>
      </c>
      <c r="G4315" s="84">
        <f>INDEX('Crosswalk Particulates'!$E:$E,MATCH('2017 EPA Data'!$B4315,'Crosswalk Particulates'!$D:$D,0))</f>
        <v>0</v>
      </c>
      <c r="H4315" s="96">
        <f t="shared" si="67"/>
        <v>0</v>
      </c>
    </row>
    <row r="4316" spans="1:8" hidden="1">
      <c r="A4316" s="73" t="s">
        <v>2664</v>
      </c>
      <c r="B4316" s="73" t="s">
        <v>2573</v>
      </c>
      <c r="C4316" s="73" t="s">
        <v>2517</v>
      </c>
      <c r="D4316" s="86">
        <v>8.7075630000000004</v>
      </c>
      <c r="E4316" s="73" t="s">
        <v>2518</v>
      </c>
      <c r="F4316" s="79" t="str">
        <f>INDEX('Crosswalk Particulates'!$B:$B,MATCH('2017 EPA Data'!A4316,'Crosswalk Particulates'!$A:$A,0))</f>
        <v>Commercial Buildings Sector</v>
      </c>
      <c r="G4316" s="84">
        <f>INDEX('Crosswalk Particulates'!$E:$E,MATCH('2017 EPA Data'!$B4316,'Crosswalk Particulates'!$D:$D,0))</f>
        <v>0</v>
      </c>
      <c r="H4316" s="96">
        <f t="shared" si="67"/>
        <v>0</v>
      </c>
    </row>
    <row r="4317" spans="1:8" hidden="1">
      <c r="A4317" s="73" t="s">
        <v>2607</v>
      </c>
      <c r="B4317" s="73" t="s">
        <v>2684</v>
      </c>
      <c r="C4317" s="73" t="s">
        <v>2517</v>
      </c>
      <c r="D4317" s="86">
        <v>8.66</v>
      </c>
      <c r="E4317" s="73" t="s">
        <v>2518</v>
      </c>
      <c r="F4317" s="79" t="str">
        <f>INDEX('Crosswalk Particulates'!$B:$B,MATCH('2017 EPA Data'!A4317,'Crosswalk Particulates'!$A:$A,0))</f>
        <v>process-cement-industry</v>
      </c>
      <c r="G4317" s="84">
        <f>INDEX('Crosswalk Particulates'!$E:$E,MATCH('2017 EPA Data'!$B4317,'Crosswalk Particulates'!$D:$D,0))</f>
        <v>0</v>
      </c>
      <c r="H4317" s="96">
        <f t="shared" si="67"/>
        <v>0</v>
      </c>
    </row>
    <row r="4318" spans="1:8" hidden="1">
      <c r="A4318" s="73" t="s">
        <v>2559</v>
      </c>
      <c r="B4318" s="73" t="s">
        <v>2808</v>
      </c>
      <c r="C4318" s="73" t="s">
        <v>2517</v>
      </c>
      <c r="D4318" s="86">
        <v>8.6565804419999992</v>
      </c>
      <c r="E4318" s="73" t="s">
        <v>2518</v>
      </c>
      <c r="F4318" s="79" t="str">
        <f>INDEX('Crosswalk Particulates'!$B:$B,MATCH('2017 EPA Data'!A4318,'Crosswalk Particulates'!$A:$A,0))</f>
        <v>process-waste-industry</v>
      </c>
      <c r="G4318" s="84">
        <f>INDEX('Crosswalk Particulates'!$E:$E,MATCH('2017 EPA Data'!$B4318,'Crosswalk Particulates'!$D:$D,0))</f>
        <v>0</v>
      </c>
      <c r="H4318" s="96">
        <f t="shared" si="67"/>
        <v>0</v>
      </c>
    </row>
    <row r="4319" spans="1:8" hidden="1">
      <c r="A4319" s="73" t="s">
        <v>2592</v>
      </c>
      <c r="B4319" s="73" t="s">
        <v>2739</v>
      </c>
      <c r="C4319" s="73" t="s">
        <v>2517</v>
      </c>
      <c r="D4319" s="86">
        <v>8.6034161999999998</v>
      </c>
      <c r="E4319" s="73" t="s">
        <v>2518</v>
      </c>
      <c r="F4319" s="79" t="str">
        <f>INDEX('Crosswalk Particulates'!$B:$B,MATCH('2017 EPA Data'!A4319,'Crosswalk Particulates'!$A:$A,0))</f>
        <v>process-ngps-industry</v>
      </c>
      <c r="G4319" s="84">
        <f>INDEX('Crosswalk Particulates'!$E:$E,MATCH('2017 EPA Data'!$B4319,'Crosswalk Particulates'!$D:$D,0))</f>
        <v>0</v>
      </c>
      <c r="H4319" s="96">
        <f t="shared" si="67"/>
        <v>0</v>
      </c>
    </row>
    <row r="4320" spans="1:8" hidden="1">
      <c r="A4320" s="73" t="s">
        <v>2563</v>
      </c>
      <c r="B4320" s="73" t="s">
        <v>2636</v>
      </c>
      <c r="C4320" s="73" t="s">
        <v>2517</v>
      </c>
      <c r="D4320" s="86">
        <v>8.4701355118884756</v>
      </c>
      <c r="E4320" s="73" t="s">
        <v>2518</v>
      </c>
      <c r="F4320" s="79" t="str">
        <f>INDEX('Crosswalk Particulates'!$B:$B,MATCH('2017 EPA Data'!A4320,'Crosswalk Particulates'!$A:$A,0))</f>
        <v>Other-EPA</v>
      </c>
      <c r="G4320" s="84">
        <f>INDEX('Crosswalk Particulates'!$E:$E,MATCH('2017 EPA Data'!$B4320,'Crosswalk Particulates'!$D:$D,0))</f>
        <v>0</v>
      </c>
      <c r="H4320" s="96">
        <f t="shared" si="67"/>
        <v>0</v>
      </c>
    </row>
    <row r="4321" spans="1:8" hidden="1">
      <c r="A4321" s="73" t="s">
        <v>2586</v>
      </c>
      <c r="B4321" s="73" t="s">
        <v>2689</v>
      </c>
      <c r="C4321" s="73" t="s">
        <v>2517</v>
      </c>
      <c r="D4321" s="86">
        <v>8.4700000000000006</v>
      </c>
      <c r="E4321" s="73" t="s">
        <v>2518</v>
      </c>
      <c r="F4321" s="79" t="str">
        <f>INDEX('Crosswalk Particulates'!$B:$B,MATCH('2017 EPA Data'!A4321,'Crosswalk Particulates'!$A:$A,0))</f>
        <v>process-other-industry</v>
      </c>
      <c r="G4321" s="84">
        <f>INDEX('Crosswalk Particulates'!$E:$E,MATCH('2017 EPA Data'!$B4321,'Crosswalk Particulates'!$D:$D,0))</f>
        <v>0</v>
      </c>
      <c r="H4321" s="96">
        <f t="shared" si="67"/>
        <v>0</v>
      </c>
    </row>
    <row r="4322" spans="1:8" hidden="1">
      <c r="A4322" s="73" t="s">
        <v>2619</v>
      </c>
      <c r="B4322" s="73" t="s">
        <v>2696</v>
      </c>
      <c r="C4322" s="73" t="s">
        <v>2517</v>
      </c>
      <c r="D4322" s="86">
        <v>8.4600000000000009</v>
      </c>
      <c r="E4322" s="73" t="s">
        <v>2518</v>
      </c>
      <c r="F4322" s="79" t="str">
        <f>INDEX('Crosswalk Particulates'!$B:$B,MATCH('2017 EPA Data'!A4322,'Crosswalk Particulates'!$A:$A,0))</f>
        <v>process-iron and steel-industry</v>
      </c>
      <c r="G4322" s="84">
        <f>INDEX('Crosswalk Particulates'!$E:$E,MATCH('2017 EPA Data'!$B4322,'Crosswalk Particulates'!$D:$D,0))</f>
        <v>0</v>
      </c>
      <c r="H4322" s="96">
        <f t="shared" si="67"/>
        <v>0</v>
      </c>
    </row>
    <row r="4323" spans="1:8" hidden="1">
      <c r="A4323" s="73" t="s">
        <v>2608</v>
      </c>
      <c r="B4323" s="73" t="s">
        <v>2646</v>
      </c>
      <c r="C4323" s="73" t="s">
        <v>2517</v>
      </c>
      <c r="D4323" s="86">
        <v>8.4298000000000002</v>
      </c>
      <c r="E4323" s="73" t="s">
        <v>2518</v>
      </c>
      <c r="F4323" s="79" t="str">
        <f>INDEX('Crosswalk Particulates'!$B:$B,MATCH('2017 EPA Data'!A4323,'Crosswalk Particulates'!$A:$A,0))</f>
        <v>Electricity Sector</v>
      </c>
      <c r="G4323" s="84">
        <f>INDEX('Crosswalk Particulates'!$E:$E,MATCH('2017 EPA Data'!$B4323,'Crosswalk Particulates'!$D:$D,0))</f>
        <v>0</v>
      </c>
      <c r="H4323" s="96">
        <f t="shared" si="67"/>
        <v>0</v>
      </c>
    </row>
    <row r="4324" spans="1:8" hidden="1">
      <c r="A4324" s="73" t="s">
        <v>2592</v>
      </c>
      <c r="B4324" s="73" t="s">
        <v>2745</v>
      </c>
      <c r="C4324" s="73" t="s">
        <v>2517</v>
      </c>
      <c r="D4324" s="86">
        <v>8.3860989000000004</v>
      </c>
      <c r="E4324" s="73" t="s">
        <v>2518</v>
      </c>
      <c r="F4324" s="79" t="str">
        <f>INDEX('Crosswalk Particulates'!$B:$B,MATCH('2017 EPA Data'!A4324,'Crosswalk Particulates'!$A:$A,0))</f>
        <v>process-ngps-industry</v>
      </c>
      <c r="G4324" s="84">
        <f>INDEX('Crosswalk Particulates'!$E:$E,MATCH('2017 EPA Data'!$B4324,'Crosswalk Particulates'!$D:$D,0))</f>
        <v>0</v>
      </c>
      <c r="H4324" s="96">
        <f t="shared" si="67"/>
        <v>0</v>
      </c>
    </row>
    <row r="4325" spans="1:8" hidden="1">
      <c r="A4325" s="73" t="s">
        <v>2632</v>
      </c>
      <c r="B4325" s="73" t="s">
        <v>2637</v>
      </c>
      <c r="C4325" s="73" t="s">
        <v>2517</v>
      </c>
      <c r="D4325" s="86">
        <v>8.3524136756459004</v>
      </c>
      <c r="E4325" s="73" t="s">
        <v>2518</v>
      </c>
      <c r="F4325" s="79" t="str">
        <f>INDEX('Crosswalk Particulates'!$B:$B,MATCH('2017 EPA Data'!A4325,'Crosswalk Particulates'!$A:$A,0))</f>
        <v>industry-fuel-other</v>
      </c>
      <c r="G4325" s="84">
        <f>INDEX('Crosswalk Particulates'!$E:$E,MATCH('2017 EPA Data'!$B4325,'Crosswalk Particulates'!$D:$D,0))</f>
        <v>0</v>
      </c>
      <c r="H4325" s="96">
        <f t="shared" si="67"/>
        <v>0</v>
      </c>
    </row>
    <row r="4326" spans="1:8" hidden="1">
      <c r="A4326" s="73" t="s">
        <v>2547</v>
      </c>
      <c r="B4326" s="73" t="s">
        <v>2839</v>
      </c>
      <c r="C4326" s="73" t="s">
        <v>2517</v>
      </c>
      <c r="D4326" s="86">
        <v>8.3285999999999998</v>
      </c>
      <c r="E4326" s="73" t="s">
        <v>2518</v>
      </c>
      <c r="F4326" s="79" t="str">
        <f>INDEX('Crosswalk Particulates'!$B:$B,MATCH('2017 EPA Data'!A4326,'Crosswalk Particulates'!$A:$A,0))</f>
        <v>process-other-industry</v>
      </c>
      <c r="G4326" s="84">
        <f>INDEX('Crosswalk Particulates'!$E:$E,MATCH('2017 EPA Data'!$B4326,'Crosswalk Particulates'!$D:$D,0))</f>
        <v>0</v>
      </c>
      <c r="H4326" s="96">
        <f t="shared" si="67"/>
        <v>0</v>
      </c>
    </row>
    <row r="4327" spans="1:8" hidden="1">
      <c r="A4327" s="73" t="s">
        <v>2632</v>
      </c>
      <c r="B4327" s="73" t="s">
        <v>2688</v>
      </c>
      <c r="C4327" s="73" t="s">
        <v>2517</v>
      </c>
      <c r="D4327" s="86">
        <v>8.3179999999999996</v>
      </c>
      <c r="E4327" s="73" t="s">
        <v>2518</v>
      </c>
      <c r="F4327" s="79" t="str">
        <f>INDEX('Crosswalk Particulates'!$B:$B,MATCH('2017 EPA Data'!A4327,'Crosswalk Particulates'!$A:$A,0))</f>
        <v>industry-fuel-other</v>
      </c>
      <c r="G4327" s="84">
        <f>INDEX('Crosswalk Particulates'!$E:$E,MATCH('2017 EPA Data'!$B4327,'Crosswalk Particulates'!$D:$D,0))</f>
        <v>0</v>
      </c>
      <c r="H4327" s="96">
        <f t="shared" si="67"/>
        <v>0</v>
      </c>
    </row>
    <row r="4328" spans="1:8" hidden="1">
      <c r="A4328" s="73" t="s">
        <v>2629</v>
      </c>
      <c r="B4328" s="73" t="s">
        <v>2652</v>
      </c>
      <c r="C4328" s="73" t="s">
        <v>2517</v>
      </c>
      <c r="D4328" s="86">
        <v>8.2220060999999998</v>
      </c>
      <c r="E4328" s="73" t="s">
        <v>2518</v>
      </c>
      <c r="F4328" s="79" t="str">
        <f>INDEX('Crosswalk Particulates'!$B:$B,MATCH('2017 EPA Data'!A4328,'Crosswalk Particulates'!$A:$A,0))</f>
        <v>industry-fuel-oil</v>
      </c>
      <c r="G4328" s="84">
        <f>INDEX('Crosswalk Particulates'!$E:$E,MATCH('2017 EPA Data'!$B4328,'Crosswalk Particulates'!$D:$D,0))</f>
        <v>0</v>
      </c>
      <c r="H4328" s="96">
        <f t="shared" si="67"/>
        <v>0</v>
      </c>
    </row>
    <row r="4329" spans="1:8" hidden="1">
      <c r="A4329" s="73" t="s">
        <v>2602</v>
      </c>
      <c r="B4329" s="73" t="s">
        <v>2597</v>
      </c>
      <c r="C4329" s="73" t="s">
        <v>2521</v>
      </c>
      <c r="D4329" s="86">
        <v>8.199728275</v>
      </c>
      <c r="E4329" s="73" t="s">
        <v>2522</v>
      </c>
      <c r="F4329" s="79" t="str">
        <f>INDEX('Crosswalk Particulates'!$B:$B,MATCH('2017 EPA Data'!A4329,'Crosswalk Particulates'!$A:$A,0))</f>
        <v>process-other-industry</v>
      </c>
      <c r="G4329" s="84" t="str">
        <f>INDEX('Crosswalk Particulates'!$E:$E,MATCH('2017 EPA Data'!$B4329,'Crosswalk Particulates'!$D:$D,0))</f>
        <v>CH4</v>
      </c>
      <c r="H4329" s="96">
        <f t="shared" si="67"/>
        <v>7438677.2096778592</v>
      </c>
    </row>
    <row r="4330" spans="1:8" hidden="1">
      <c r="A4330" s="73" t="s">
        <v>2555</v>
      </c>
      <c r="B4330" s="73" t="s">
        <v>2615</v>
      </c>
      <c r="C4330" s="73" t="s">
        <v>2557</v>
      </c>
      <c r="D4330" s="86">
        <v>8.1804846219999998</v>
      </c>
      <c r="E4330" s="73" t="s">
        <v>2522</v>
      </c>
      <c r="F4330" s="79" t="str">
        <f>INDEX('Crosswalk Particulates'!$B:$B,MATCH('2017 EPA Data'!A4330,'Crosswalk Particulates'!$A:$A,0))</f>
        <v>process-other-industry</v>
      </c>
      <c r="G4330" s="84" t="str">
        <f>INDEX('Crosswalk Particulates'!$E:$E,MATCH('2017 EPA Data'!$B4330,'Crosswalk Particulates'!$D:$D,0))</f>
        <v>SOx</v>
      </c>
      <c r="H4330" s="96">
        <f t="shared" si="67"/>
        <v>7421219.6405729791</v>
      </c>
    </row>
    <row r="4331" spans="1:8" hidden="1">
      <c r="A4331" s="73" t="s">
        <v>2578</v>
      </c>
      <c r="B4331" s="73" t="s">
        <v>2757</v>
      </c>
      <c r="C4331" s="73" t="s">
        <v>2517</v>
      </c>
      <c r="D4331" s="86">
        <v>8.11</v>
      </c>
      <c r="E4331" s="73" t="s">
        <v>2518</v>
      </c>
      <c r="F4331" s="79" t="str">
        <f>INDEX('Crosswalk Particulates'!$B:$B,MATCH('2017 EPA Data'!A4331,'Crosswalk Particulates'!$A:$A,0))</f>
        <v>process-chemicals-industry</v>
      </c>
      <c r="G4331" s="84">
        <f>INDEX('Crosswalk Particulates'!$E:$E,MATCH('2017 EPA Data'!$B4331,'Crosswalk Particulates'!$D:$D,0))</f>
        <v>0</v>
      </c>
      <c r="H4331" s="96">
        <f t="shared" si="67"/>
        <v>0</v>
      </c>
    </row>
    <row r="4332" spans="1:8" hidden="1">
      <c r="A4332" s="73" t="s">
        <v>2546</v>
      </c>
      <c r="B4332" s="73" t="s">
        <v>2524</v>
      </c>
      <c r="C4332" s="73" t="s">
        <v>2517</v>
      </c>
      <c r="D4332" s="86">
        <v>8.0992146999999992</v>
      </c>
      <c r="E4332" s="73" t="s">
        <v>2518</v>
      </c>
      <c r="F4332" s="79" t="str">
        <f>INDEX('Crosswalk Particulates'!$B:$B,MATCH('2017 EPA Data'!A4332,'Crosswalk Particulates'!$A:$A,0))</f>
        <v>process-other-industry</v>
      </c>
      <c r="G4332" s="84">
        <f>INDEX('Crosswalk Particulates'!$E:$E,MATCH('2017 EPA Data'!$B4332,'Crosswalk Particulates'!$D:$D,0))</f>
        <v>0</v>
      </c>
      <c r="H4332" s="96">
        <f t="shared" si="67"/>
        <v>0</v>
      </c>
    </row>
    <row r="4333" spans="1:8" hidden="1">
      <c r="A4333" s="73" t="s">
        <v>2572</v>
      </c>
      <c r="B4333" s="73" t="s">
        <v>2646</v>
      </c>
      <c r="C4333" s="73" t="s">
        <v>2517</v>
      </c>
      <c r="D4333" s="86">
        <v>8.0497089440000007</v>
      </c>
      <c r="E4333" s="73" t="s">
        <v>2518</v>
      </c>
      <c r="F4333" s="79" t="str">
        <f>INDEX('Crosswalk Particulates'!$B:$B,MATCH('2017 EPA Data'!A4333,'Crosswalk Particulates'!$A:$A,0))</f>
        <v>process-other-industry</v>
      </c>
      <c r="G4333" s="84">
        <f>INDEX('Crosswalk Particulates'!$E:$E,MATCH('2017 EPA Data'!$B4333,'Crosswalk Particulates'!$D:$D,0))</f>
        <v>0</v>
      </c>
      <c r="H4333" s="96">
        <f t="shared" si="67"/>
        <v>0</v>
      </c>
    </row>
    <row r="4334" spans="1:8" hidden="1">
      <c r="A4334" s="73" t="s">
        <v>2538</v>
      </c>
      <c r="B4334" s="73" t="s">
        <v>2754</v>
      </c>
      <c r="C4334" s="73" t="s">
        <v>2517</v>
      </c>
      <c r="D4334" s="86">
        <v>8.0458295999999994</v>
      </c>
      <c r="E4334" s="73" t="s">
        <v>2518</v>
      </c>
      <c r="F4334" s="79" t="str">
        <f>INDEX('Crosswalk Particulates'!$B:$B,MATCH('2017 EPA Data'!A4334,'Crosswalk Particulates'!$A:$A,0))</f>
        <v>process-other-industry</v>
      </c>
      <c r="G4334" s="84">
        <f>INDEX('Crosswalk Particulates'!$E:$E,MATCH('2017 EPA Data'!$B4334,'Crosswalk Particulates'!$D:$D,0))</f>
        <v>0</v>
      </c>
      <c r="H4334" s="96">
        <f t="shared" si="67"/>
        <v>0</v>
      </c>
    </row>
    <row r="4335" spans="1:8" hidden="1">
      <c r="A4335" s="73" t="s">
        <v>2553</v>
      </c>
      <c r="B4335" s="73" t="s">
        <v>2739</v>
      </c>
      <c r="C4335" s="73" t="s">
        <v>2517</v>
      </c>
      <c r="D4335" s="86">
        <v>8.0421399999999998</v>
      </c>
      <c r="E4335" s="73" t="s">
        <v>2518</v>
      </c>
      <c r="F4335" s="79" t="str">
        <f>INDEX('Crosswalk Particulates'!$B:$B,MATCH('2017 EPA Data'!A4335,'Crosswalk Particulates'!$A:$A,0))</f>
        <v>process-other-industry</v>
      </c>
      <c r="G4335" s="84">
        <f>INDEX('Crosswalk Particulates'!$E:$E,MATCH('2017 EPA Data'!$B4335,'Crosswalk Particulates'!$D:$D,0))</f>
        <v>0</v>
      </c>
      <c r="H4335" s="96">
        <f t="shared" si="67"/>
        <v>0</v>
      </c>
    </row>
    <row r="4336" spans="1:8" hidden="1">
      <c r="A4336" s="73" t="s">
        <v>2647</v>
      </c>
      <c r="B4336" s="73" t="s">
        <v>2536</v>
      </c>
      <c r="C4336" s="73" t="s">
        <v>2517</v>
      </c>
      <c r="D4336" s="86">
        <v>8.0340189800000008</v>
      </c>
      <c r="E4336" s="73" t="s">
        <v>2518</v>
      </c>
      <c r="F4336" s="79" t="str">
        <f>INDEX('Crosswalk Particulates'!$B:$B,MATCH('2017 EPA Data'!A4336,'Crosswalk Particulates'!$A:$A,0))</f>
        <v>process-mining-industry</v>
      </c>
      <c r="G4336" s="84">
        <f>INDEX('Crosswalk Particulates'!$E:$E,MATCH('2017 EPA Data'!$B4336,'Crosswalk Particulates'!$D:$D,0))</f>
        <v>0</v>
      </c>
      <c r="H4336" s="96">
        <f t="shared" si="67"/>
        <v>0</v>
      </c>
    </row>
    <row r="4337" spans="1:8" hidden="1">
      <c r="A4337" s="73" t="s">
        <v>2632</v>
      </c>
      <c r="B4337" s="73" t="s">
        <v>2719</v>
      </c>
      <c r="C4337" s="73" t="s">
        <v>2517</v>
      </c>
      <c r="D4337" s="86">
        <v>8.0112000000000005</v>
      </c>
      <c r="E4337" s="73" t="s">
        <v>2518</v>
      </c>
      <c r="F4337" s="79" t="str">
        <f>INDEX('Crosswalk Particulates'!$B:$B,MATCH('2017 EPA Data'!A4337,'Crosswalk Particulates'!$A:$A,0))</f>
        <v>industry-fuel-other</v>
      </c>
      <c r="G4337" s="84">
        <f>INDEX('Crosswalk Particulates'!$E:$E,MATCH('2017 EPA Data'!$B4337,'Crosswalk Particulates'!$D:$D,0))</f>
        <v>0</v>
      </c>
      <c r="H4337" s="96">
        <f t="shared" si="67"/>
        <v>0</v>
      </c>
    </row>
    <row r="4338" spans="1:8" hidden="1">
      <c r="A4338" s="73" t="s">
        <v>2555</v>
      </c>
      <c r="B4338" s="73" t="s">
        <v>2673</v>
      </c>
      <c r="C4338" s="73" t="s">
        <v>2517</v>
      </c>
      <c r="D4338" s="86">
        <v>8</v>
      </c>
      <c r="E4338" s="73" t="s">
        <v>2518</v>
      </c>
      <c r="F4338" s="79" t="str">
        <f>INDEX('Crosswalk Particulates'!$B:$B,MATCH('2017 EPA Data'!A4338,'Crosswalk Particulates'!$A:$A,0))</f>
        <v>process-other-industry</v>
      </c>
      <c r="G4338" s="84">
        <f>INDEX('Crosswalk Particulates'!$E:$E,MATCH('2017 EPA Data'!$B4338,'Crosswalk Particulates'!$D:$D,0))</f>
        <v>0</v>
      </c>
      <c r="H4338" s="96">
        <f t="shared" si="67"/>
        <v>0</v>
      </c>
    </row>
    <row r="4339" spans="1:8" hidden="1">
      <c r="A4339" s="73" t="s">
        <v>2669</v>
      </c>
      <c r="B4339" s="73" t="s">
        <v>2700</v>
      </c>
      <c r="C4339" s="73" t="s">
        <v>2517</v>
      </c>
      <c r="D4339" s="86">
        <v>8</v>
      </c>
      <c r="E4339" s="73" t="s">
        <v>2518</v>
      </c>
      <c r="F4339" s="79" t="str">
        <f>INDEX('Crosswalk Particulates'!$B:$B,MATCH('2017 EPA Data'!A4339,'Crosswalk Particulates'!$A:$A,0))</f>
        <v>Commercial Buildings Sector</v>
      </c>
      <c r="G4339" s="84">
        <f>INDEX('Crosswalk Particulates'!$E:$E,MATCH('2017 EPA Data'!$B4339,'Crosswalk Particulates'!$D:$D,0))</f>
        <v>0</v>
      </c>
      <c r="H4339" s="96">
        <f t="shared" si="67"/>
        <v>0</v>
      </c>
    </row>
    <row r="4340" spans="1:8" hidden="1">
      <c r="A4340" s="73" t="s">
        <v>2530</v>
      </c>
      <c r="B4340" s="73" t="s">
        <v>2638</v>
      </c>
      <c r="C4340" s="73" t="s">
        <v>2517</v>
      </c>
      <c r="D4340" s="86">
        <v>7.9433466945599998</v>
      </c>
      <c r="E4340" s="73" t="s">
        <v>2518</v>
      </c>
      <c r="F4340" s="79" t="str">
        <f>INDEX('Crosswalk Particulates'!$B:$B,MATCH('2017 EPA Data'!A4340,'Crosswalk Particulates'!$A:$A,0))</f>
        <v>process-other-industry</v>
      </c>
      <c r="G4340" s="84">
        <f>INDEX('Crosswalk Particulates'!$E:$E,MATCH('2017 EPA Data'!$B4340,'Crosswalk Particulates'!$D:$D,0))</f>
        <v>0</v>
      </c>
      <c r="H4340" s="96">
        <f t="shared" si="67"/>
        <v>0</v>
      </c>
    </row>
    <row r="4341" spans="1:8" hidden="1">
      <c r="A4341" s="73" t="s">
        <v>2553</v>
      </c>
      <c r="B4341" s="73" t="s">
        <v>2730</v>
      </c>
      <c r="C4341" s="73" t="s">
        <v>2517</v>
      </c>
      <c r="D4341" s="86">
        <v>7.93614</v>
      </c>
      <c r="E4341" s="73" t="s">
        <v>2518</v>
      </c>
      <c r="F4341" s="79" t="str">
        <f>INDEX('Crosswalk Particulates'!$B:$B,MATCH('2017 EPA Data'!A4341,'Crosswalk Particulates'!$A:$A,0))</f>
        <v>process-other-industry</v>
      </c>
      <c r="G4341" s="84">
        <f>INDEX('Crosswalk Particulates'!$E:$E,MATCH('2017 EPA Data'!$B4341,'Crosswalk Particulates'!$D:$D,0))</f>
        <v>0</v>
      </c>
      <c r="H4341" s="96">
        <f t="shared" si="67"/>
        <v>0</v>
      </c>
    </row>
    <row r="4342" spans="1:8" hidden="1">
      <c r="A4342" s="73" t="s">
        <v>2664</v>
      </c>
      <c r="B4342" s="73" t="s">
        <v>2597</v>
      </c>
      <c r="C4342" s="73" t="s">
        <v>2521</v>
      </c>
      <c r="D4342" s="86">
        <v>7.8963396494199998</v>
      </c>
      <c r="E4342" s="73" t="s">
        <v>2522</v>
      </c>
      <c r="F4342" s="79" t="str">
        <f>INDEX('Crosswalk Particulates'!$B:$B,MATCH('2017 EPA Data'!A4342,'Crosswalk Particulates'!$A:$A,0))</f>
        <v>Commercial Buildings Sector</v>
      </c>
      <c r="G4342" s="84" t="str">
        <f>INDEX('Crosswalk Particulates'!$E:$E,MATCH('2017 EPA Data'!$B4342,'Crosswalk Particulates'!$D:$D,0))</f>
        <v>CH4</v>
      </c>
      <c r="H4342" s="96">
        <f t="shared" si="67"/>
        <v>7163447.3509448348</v>
      </c>
    </row>
    <row r="4343" spans="1:8" hidden="1">
      <c r="A4343" s="73" t="s">
        <v>2692</v>
      </c>
      <c r="B4343" s="73" t="s">
        <v>2625</v>
      </c>
      <c r="C4343" s="73" t="s">
        <v>2517</v>
      </c>
      <c r="D4343" s="86">
        <v>7.7199685995487011</v>
      </c>
      <c r="E4343" s="73" t="s">
        <v>2518</v>
      </c>
      <c r="F4343" s="79" t="str">
        <f>INDEX('Crosswalk Particulates'!$B:$B,MATCH('2017 EPA Data'!A4343,'Crosswalk Particulates'!$A:$A,0))</f>
        <v>Residential Buildings Sector</v>
      </c>
      <c r="G4343" s="84">
        <f>INDEX('Crosswalk Particulates'!$E:$E,MATCH('2017 EPA Data'!$B4343,'Crosswalk Particulates'!$D:$D,0))</f>
        <v>0</v>
      </c>
      <c r="H4343" s="96">
        <f t="shared" si="67"/>
        <v>0</v>
      </c>
    </row>
    <row r="4344" spans="1:8" hidden="1">
      <c r="A4344" s="73" t="s">
        <v>2584</v>
      </c>
      <c r="B4344" s="73" t="s">
        <v>2662</v>
      </c>
      <c r="C4344" s="73" t="s">
        <v>2517</v>
      </c>
      <c r="D4344" s="86">
        <v>7.7156331053800002</v>
      </c>
      <c r="E4344" s="73" t="s">
        <v>2518</v>
      </c>
      <c r="F4344" s="79" t="str">
        <f>INDEX('Crosswalk Particulates'!$B:$B,MATCH('2017 EPA Data'!A4344,'Crosswalk Particulates'!$A:$A,0))</f>
        <v>Electricity Sector</v>
      </c>
      <c r="G4344" s="84">
        <f>INDEX('Crosswalk Particulates'!$E:$E,MATCH('2017 EPA Data'!$B4344,'Crosswalk Particulates'!$D:$D,0))</f>
        <v>0</v>
      </c>
      <c r="H4344" s="96">
        <f t="shared" si="67"/>
        <v>0</v>
      </c>
    </row>
    <row r="4345" spans="1:8" hidden="1">
      <c r="A4345" s="73" t="s">
        <v>2608</v>
      </c>
      <c r="B4345" s="73" t="s">
        <v>2742</v>
      </c>
      <c r="C4345" s="73" t="s">
        <v>2517</v>
      </c>
      <c r="D4345" s="86">
        <v>7.6490799999999997</v>
      </c>
      <c r="E4345" s="73" t="s">
        <v>2518</v>
      </c>
      <c r="F4345" s="79" t="str">
        <f>INDEX('Crosswalk Particulates'!$B:$B,MATCH('2017 EPA Data'!A4345,'Crosswalk Particulates'!$A:$A,0))</f>
        <v>Electricity Sector</v>
      </c>
      <c r="G4345" s="84">
        <f>INDEX('Crosswalk Particulates'!$E:$E,MATCH('2017 EPA Data'!$B4345,'Crosswalk Particulates'!$D:$D,0))</f>
        <v>0</v>
      </c>
      <c r="H4345" s="96">
        <f t="shared" si="67"/>
        <v>0</v>
      </c>
    </row>
    <row r="4346" spans="1:8" hidden="1">
      <c r="A4346" s="73" t="s">
        <v>2582</v>
      </c>
      <c r="B4346" s="73" t="s">
        <v>2612</v>
      </c>
      <c r="C4346" s="73" t="s">
        <v>2517</v>
      </c>
      <c r="D4346" s="86">
        <v>7.6450180049999998</v>
      </c>
      <c r="E4346" s="73" t="s">
        <v>2518</v>
      </c>
      <c r="F4346" s="79" t="str">
        <f>INDEX('Crosswalk Particulates'!$B:$B,MATCH('2017 EPA Data'!A4346,'Crosswalk Particulates'!$A:$A,0))</f>
        <v>Commercial Buildings Sector</v>
      </c>
      <c r="G4346" s="84">
        <f>INDEX('Crosswalk Particulates'!$E:$E,MATCH('2017 EPA Data'!$B4346,'Crosswalk Particulates'!$D:$D,0))</f>
        <v>0</v>
      </c>
      <c r="H4346" s="96">
        <f t="shared" si="67"/>
        <v>0</v>
      </c>
    </row>
    <row r="4347" spans="1:8" hidden="1">
      <c r="A4347" s="73" t="s">
        <v>2553</v>
      </c>
      <c r="B4347" s="73" t="s">
        <v>2783</v>
      </c>
      <c r="C4347" s="73" t="s">
        <v>2517</v>
      </c>
      <c r="D4347" s="86">
        <v>7.6109999999999998</v>
      </c>
      <c r="E4347" s="73" t="s">
        <v>2518</v>
      </c>
      <c r="F4347" s="79" t="str">
        <f>INDEX('Crosswalk Particulates'!$B:$B,MATCH('2017 EPA Data'!A4347,'Crosswalk Particulates'!$A:$A,0))</f>
        <v>process-other-industry</v>
      </c>
      <c r="G4347" s="84">
        <f>INDEX('Crosswalk Particulates'!$E:$E,MATCH('2017 EPA Data'!$B4347,'Crosswalk Particulates'!$D:$D,0))</f>
        <v>0</v>
      </c>
      <c r="H4347" s="96">
        <f t="shared" si="67"/>
        <v>0</v>
      </c>
    </row>
    <row r="4348" spans="1:8" hidden="1">
      <c r="A4348" s="73" t="s">
        <v>2572</v>
      </c>
      <c r="B4348" s="73" t="s">
        <v>2783</v>
      </c>
      <c r="C4348" s="73" t="s">
        <v>2517</v>
      </c>
      <c r="D4348" s="86">
        <v>7.6</v>
      </c>
      <c r="E4348" s="73" t="s">
        <v>2518</v>
      </c>
      <c r="F4348" s="79" t="str">
        <f>INDEX('Crosswalk Particulates'!$B:$B,MATCH('2017 EPA Data'!A4348,'Crosswalk Particulates'!$A:$A,0))</f>
        <v>process-other-industry</v>
      </c>
      <c r="G4348" s="84">
        <f>INDEX('Crosswalk Particulates'!$E:$E,MATCH('2017 EPA Data'!$B4348,'Crosswalk Particulates'!$D:$D,0))</f>
        <v>0</v>
      </c>
      <c r="H4348" s="96">
        <f t="shared" si="67"/>
        <v>0</v>
      </c>
    </row>
    <row r="4349" spans="1:8" hidden="1">
      <c r="A4349" s="73" t="s">
        <v>2649</v>
      </c>
      <c r="B4349" s="73" t="s">
        <v>2636</v>
      </c>
      <c r="C4349" s="73" t="s">
        <v>2517</v>
      </c>
      <c r="D4349" s="86">
        <v>7.5476763962984004</v>
      </c>
      <c r="E4349" s="73" t="s">
        <v>2518</v>
      </c>
      <c r="F4349" s="79" t="str">
        <f>INDEX('Crosswalk Particulates'!$B:$B,MATCH('2017 EPA Data'!A4349,'Crosswalk Particulates'!$A:$A,0))</f>
        <v>Electricity Sector</v>
      </c>
      <c r="G4349" s="84">
        <f>INDEX('Crosswalk Particulates'!$E:$E,MATCH('2017 EPA Data'!$B4349,'Crosswalk Particulates'!$D:$D,0))</f>
        <v>0</v>
      </c>
      <c r="H4349" s="96">
        <f t="shared" si="67"/>
        <v>0</v>
      </c>
    </row>
    <row r="4350" spans="1:8" hidden="1">
      <c r="A4350" s="73" t="s">
        <v>2618</v>
      </c>
      <c r="B4350" s="73" t="s">
        <v>2615</v>
      </c>
      <c r="C4350" s="73" t="s">
        <v>2557</v>
      </c>
      <c r="D4350" s="86">
        <v>7.5168521500000001</v>
      </c>
      <c r="E4350" s="73" t="s">
        <v>2522</v>
      </c>
      <c r="F4350" s="79" t="str">
        <f>INDEX('Crosswalk Particulates'!$B:$B,MATCH('2017 EPA Data'!A4350,'Crosswalk Particulates'!$A:$A,0))</f>
        <v>Other-EPA</v>
      </c>
      <c r="G4350" s="84" t="str">
        <f>INDEX('Crosswalk Particulates'!$E:$E,MATCH('2017 EPA Data'!$B4350,'Crosswalk Particulates'!$D:$D,0))</f>
        <v>SOx</v>
      </c>
      <c r="H4350" s="96">
        <f t="shared" si="67"/>
        <v>6819181.6730320882</v>
      </c>
    </row>
    <row r="4351" spans="1:8" hidden="1">
      <c r="A4351" s="73" t="s">
        <v>2559</v>
      </c>
      <c r="B4351" s="73" t="s">
        <v>2724</v>
      </c>
      <c r="C4351" s="73" t="s">
        <v>2517</v>
      </c>
      <c r="D4351" s="86">
        <v>7.5150700800000001</v>
      </c>
      <c r="E4351" s="73" t="s">
        <v>2518</v>
      </c>
      <c r="F4351" s="79" t="str">
        <f>INDEX('Crosswalk Particulates'!$B:$B,MATCH('2017 EPA Data'!A4351,'Crosswalk Particulates'!$A:$A,0))</f>
        <v>process-waste-industry</v>
      </c>
      <c r="G4351" s="84">
        <f>INDEX('Crosswalk Particulates'!$E:$E,MATCH('2017 EPA Data'!$B4351,'Crosswalk Particulates'!$D:$D,0))</f>
        <v>0</v>
      </c>
      <c r="H4351" s="96">
        <f t="shared" si="67"/>
        <v>0</v>
      </c>
    </row>
    <row r="4352" spans="1:8" hidden="1">
      <c r="A4352" s="73" t="s">
        <v>2596</v>
      </c>
      <c r="B4352" s="73" t="s">
        <v>2656</v>
      </c>
      <c r="C4352" s="73" t="s">
        <v>2517</v>
      </c>
      <c r="D4352" s="86">
        <v>7.5015071714937998</v>
      </c>
      <c r="E4352" s="73" t="s">
        <v>2518</v>
      </c>
      <c r="F4352" s="79" t="str">
        <f>INDEX('Crosswalk Particulates'!$B:$B,MATCH('2017 EPA Data'!A4352,'Crosswalk Particulates'!$A:$A,0))</f>
        <v>industry-fuel-coal</v>
      </c>
      <c r="G4352" s="84">
        <f>INDEX('Crosswalk Particulates'!$E:$E,MATCH('2017 EPA Data'!$B4352,'Crosswalk Particulates'!$D:$D,0))</f>
        <v>0</v>
      </c>
      <c r="H4352" s="96">
        <f t="shared" si="67"/>
        <v>0</v>
      </c>
    </row>
    <row r="4353" spans="1:8" hidden="1">
      <c r="A4353" s="73" t="s">
        <v>2692</v>
      </c>
      <c r="B4353" s="73" t="s">
        <v>2636</v>
      </c>
      <c r="C4353" s="73" t="s">
        <v>2517</v>
      </c>
      <c r="D4353" s="86">
        <v>7.2984382241178309</v>
      </c>
      <c r="E4353" s="73" t="s">
        <v>2518</v>
      </c>
      <c r="F4353" s="79" t="str">
        <f>INDEX('Crosswalk Particulates'!$B:$B,MATCH('2017 EPA Data'!A4353,'Crosswalk Particulates'!$A:$A,0))</f>
        <v>Residential Buildings Sector</v>
      </c>
      <c r="G4353" s="84">
        <f>INDEX('Crosswalk Particulates'!$E:$E,MATCH('2017 EPA Data'!$B4353,'Crosswalk Particulates'!$D:$D,0))</f>
        <v>0</v>
      </c>
      <c r="H4353" s="96">
        <f t="shared" si="67"/>
        <v>0</v>
      </c>
    </row>
    <row r="4354" spans="1:8" hidden="1">
      <c r="A4354" s="73" t="s">
        <v>2563</v>
      </c>
      <c r="B4354" s="73" t="s">
        <v>2751</v>
      </c>
      <c r="C4354" s="73" t="s">
        <v>2517</v>
      </c>
      <c r="D4354" s="86">
        <v>7.1666580836390485</v>
      </c>
      <c r="E4354" s="73" t="s">
        <v>2518</v>
      </c>
      <c r="F4354" s="79" t="str">
        <f>INDEX('Crosswalk Particulates'!$B:$B,MATCH('2017 EPA Data'!A4354,'Crosswalk Particulates'!$A:$A,0))</f>
        <v>Other-EPA</v>
      </c>
      <c r="G4354" s="84">
        <f>INDEX('Crosswalk Particulates'!$E:$E,MATCH('2017 EPA Data'!$B4354,'Crosswalk Particulates'!$D:$D,0))</f>
        <v>0</v>
      </c>
      <c r="H4354" s="96">
        <f t="shared" si="67"/>
        <v>0</v>
      </c>
    </row>
    <row r="4355" spans="1:8" hidden="1">
      <c r="A4355" s="73" t="s">
        <v>2547</v>
      </c>
      <c r="B4355" s="73" t="s">
        <v>2741</v>
      </c>
      <c r="C4355" s="73" t="s">
        <v>2517</v>
      </c>
      <c r="D4355" s="86">
        <v>7.1639999999999997</v>
      </c>
      <c r="E4355" s="73" t="s">
        <v>2518</v>
      </c>
      <c r="F4355" s="79" t="str">
        <f>INDEX('Crosswalk Particulates'!$B:$B,MATCH('2017 EPA Data'!A4355,'Crosswalk Particulates'!$A:$A,0))</f>
        <v>process-other-industry</v>
      </c>
      <c r="G4355" s="84">
        <f>INDEX('Crosswalk Particulates'!$E:$E,MATCH('2017 EPA Data'!$B4355,'Crosswalk Particulates'!$D:$D,0))</f>
        <v>0</v>
      </c>
      <c r="H4355" s="96">
        <f t="shared" si="67"/>
        <v>0</v>
      </c>
    </row>
    <row r="4356" spans="1:8" hidden="1">
      <c r="A4356" s="73" t="s">
        <v>2649</v>
      </c>
      <c r="B4356" s="73" t="s">
        <v>2575</v>
      </c>
      <c r="C4356" s="73" t="s">
        <v>2517</v>
      </c>
      <c r="D4356" s="86">
        <v>7.1083090000000002</v>
      </c>
      <c r="E4356" s="73" t="s">
        <v>2518</v>
      </c>
      <c r="F4356" s="79" t="str">
        <f>INDEX('Crosswalk Particulates'!$B:$B,MATCH('2017 EPA Data'!A4356,'Crosswalk Particulates'!$A:$A,0))</f>
        <v>Electricity Sector</v>
      </c>
      <c r="G4356" s="84">
        <f>INDEX('Crosswalk Particulates'!$E:$E,MATCH('2017 EPA Data'!$B4356,'Crosswalk Particulates'!$D:$D,0))</f>
        <v>0</v>
      </c>
      <c r="H4356" s="96">
        <f t="shared" ref="H4356:H4419" si="68">IF(E4356="TON",D4356/metricton_to_shortton,0)*10^6</f>
        <v>0</v>
      </c>
    </row>
    <row r="4357" spans="1:8" hidden="1">
      <c r="A4357" s="73" t="s">
        <v>2607</v>
      </c>
      <c r="B4357" s="73" t="s">
        <v>2676</v>
      </c>
      <c r="C4357" s="73" t="s">
        <v>2517</v>
      </c>
      <c r="D4357" s="86">
        <v>7.09</v>
      </c>
      <c r="E4357" s="73" t="s">
        <v>2518</v>
      </c>
      <c r="F4357" s="79" t="str">
        <f>INDEX('Crosswalk Particulates'!$B:$B,MATCH('2017 EPA Data'!A4357,'Crosswalk Particulates'!$A:$A,0))</f>
        <v>process-cement-industry</v>
      </c>
      <c r="G4357" s="84">
        <f>INDEX('Crosswalk Particulates'!$E:$E,MATCH('2017 EPA Data'!$B4357,'Crosswalk Particulates'!$D:$D,0))</f>
        <v>0</v>
      </c>
      <c r="H4357" s="96">
        <f t="shared" si="68"/>
        <v>0</v>
      </c>
    </row>
    <row r="4358" spans="1:8" hidden="1">
      <c r="A4358" s="73" t="s">
        <v>2602</v>
      </c>
      <c r="B4358" s="73" t="s">
        <v>2717</v>
      </c>
      <c r="C4358" s="73" t="s">
        <v>2517</v>
      </c>
      <c r="D4358" s="86">
        <v>7.0780000000000003</v>
      </c>
      <c r="E4358" s="73" t="s">
        <v>2518</v>
      </c>
      <c r="F4358" s="79" t="str">
        <f>INDEX('Crosswalk Particulates'!$B:$B,MATCH('2017 EPA Data'!A4358,'Crosswalk Particulates'!$A:$A,0))</f>
        <v>process-other-industry</v>
      </c>
      <c r="G4358" s="84">
        <f>INDEX('Crosswalk Particulates'!$E:$E,MATCH('2017 EPA Data'!$B4358,'Crosswalk Particulates'!$D:$D,0))</f>
        <v>0</v>
      </c>
      <c r="H4358" s="96">
        <f t="shared" si="68"/>
        <v>0</v>
      </c>
    </row>
    <row r="4359" spans="1:8" hidden="1">
      <c r="A4359" s="73" t="s">
        <v>2655</v>
      </c>
      <c r="B4359" s="73" t="s">
        <v>2646</v>
      </c>
      <c r="C4359" s="73" t="s">
        <v>2517</v>
      </c>
      <c r="D4359" s="86">
        <v>7.0663025404076913</v>
      </c>
      <c r="E4359" s="73" t="s">
        <v>2518</v>
      </c>
      <c r="F4359" s="79" t="str">
        <f>INDEX('Crosswalk Particulates'!$B:$B,MATCH('2017 EPA Data'!A4359,'Crosswalk Particulates'!$A:$A,0))</f>
        <v>Commercial Buildings Sector</v>
      </c>
      <c r="G4359" s="84">
        <f>INDEX('Crosswalk Particulates'!$E:$E,MATCH('2017 EPA Data'!$B4359,'Crosswalk Particulates'!$D:$D,0))</f>
        <v>0</v>
      </c>
      <c r="H4359" s="96">
        <f t="shared" si="68"/>
        <v>0</v>
      </c>
    </row>
    <row r="4360" spans="1:8" hidden="1">
      <c r="A4360" s="73" t="s">
        <v>2619</v>
      </c>
      <c r="B4360" s="73" t="s">
        <v>2775</v>
      </c>
      <c r="C4360" s="73" t="s">
        <v>2517</v>
      </c>
      <c r="D4360" s="86">
        <v>7.00195904</v>
      </c>
      <c r="E4360" s="73" t="s">
        <v>2518</v>
      </c>
      <c r="F4360" s="79" t="str">
        <f>INDEX('Crosswalk Particulates'!$B:$B,MATCH('2017 EPA Data'!A4360,'Crosswalk Particulates'!$A:$A,0))</f>
        <v>process-iron and steel-industry</v>
      </c>
      <c r="G4360" s="84">
        <f>INDEX('Crosswalk Particulates'!$E:$E,MATCH('2017 EPA Data'!$B4360,'Crosswalk Particulates'!$D:$D,0))</f>
        <v>0</v>
      </c>
      <c r="H4360" s="96">
        <f t="shared" si="68"/>
        <v>0</v>
      </c>
    </row>
    <row r="4361" spans="1:8" hidden="1">
      <c r="A4361" s="73" t="s">
        <v>2547</v>
      </c>
      <c r="B4361" s="73" t="s">
        <v>2840</v>
      </c>
      <c r="C4361" s="73" t="s">
        <v>2517</v>
      </c>
      <c r="D4361" s="86">
        <v>7</v>
      </c>
      <c r="E4361" s="73" t="s">
        <v>2518</v>
      </c>
      <c r="F4361" s="79" t="str">
        <f>INDEX('Crosswalk Particulates'!$B:$B,MATCH('2017 EPA Data'!A4361,'Crosswalk Particulates'!$A:$A,0))</f>
        <v>process-other-industry</v>
      </c>
      <c r="G4361" s="84">
        <f>INDEX('Crosswalk Particulates'!$E:$E,MATCH('2017 EPA Data'!$B4361,'Crosswalk Particulates'!$D:$D,0))</f>
        <v>0</v>
      </c>
      <c r="H4361" s="96">
        <f t="shared" si="68"/>
        <v>0</v>
      </c>
    </row>
    <row r="4362" spans="1:8" hidden="1">
      <c r="A4362" s="73" t="s">
        <v>2629</v>
      </c>
      <c r="B4362" s="73" t="s">
        <v>2700</v>
      </c>
      <c r="C4362" s="73" t="s">
        <v>2517</v>
      </c>
      <c r="D4362" s="86">
        <v>7</v>
      </c>
      <c r="E4362" s="73" t="s">
        <v>2518</v>
      </c>
      <c r="F4362" s="79" t="str">
        <f>INDEX('Crosswalk Particulates'!$B:$B,MATCH('2017 EPA Data'!A4362,'Crosswalk Particulates'!$A:$A,0))</f>
        <v>industry-fuel-oil</v>
      </c>
      <c r="G4362" s="84">
        <f>INDEX('Crosswalk Particulates'!$E:$E,MATCH('2017 EPA Data'!$B4362,'Crosswalk Particulates'!$D:$D,0))</f>
        <v>0</v>
      </c>
      <c r="H4362" s="96">
        <f t="shared" si="68"/>
        <v>0</v>
      </c>
    </row>
    <row r="4363" spans="1:8" hidden="1">
      <c r="A4363" s="73" t="s">
        <v>2629</v>
      </c>
      <c r="B4363" s="73" t="s">
        <v>2729</v>
      </c>
      <c r="C4363" s="73" t="s">
        <v>2517</v>
      </c>
      <c r="D4363" s="86">
        <v>6.8995362739198427</v>
      </c>
      <c r="E4363" s="73" t="s">
        <v>2518</v>
      </c>
      <c r="F4363" s="79" t="str">
        <f>INDEX('Crosswalk Particulates'!$B:$B,MATCH('2017 EPA Data'!A4363,'Crosswalk Particulates'!$A:$A,0))</f>
        <v>industry-fuel-oil</v>
      </c>
      <c r="G4363" s="84">
        <f>INDEX('Crosswalk Particulates'!$E:$E,MATCH('2017 EPA Data'!$B4363,'Crosswalk Particulates'!$D:$D,0))</f>
        <v>0</v>
      </c>
      <c r="H4363" s="96">
        <f t="shared" si="68"/>
        <v>0</v>
      </c>
    </row>
    <row r="4364" spans="1:8" hidden="1">
      <c r="A4364" s="73" t="s">
        <v>2600</v>
      </c>
      <c r="B4364" s="73" t="s">
        <v>2729</v>
      </c>
      <c r="C4364" s="73" t="s">
        <v>2517</v>
      </c>
      <c r="D4364" s="86">
        <v>6.8916440512008004</v>
      </c>
      <c r="E4364" s="73" t="s">
        <v>2518</v>
      </c>
      <c r="F4364" s="79" t="str">
        <f>INDEX('Crosswalk Particulates'!$B:$B,MATCH('2017 EPA Data'!A4364,'Crosswalk Particulates'!$A:$A,0))</f>
        <v>industry-fuel-biomass</v>
      </c>
      <c r="G4364" s="84">
        <f>INDEX('Crosswalk Particulates'!$E:$E,MATCH('2017 EPA Data'!$B4364,'Crosswalk Particulates'!$D:$D,0))</f>
        <v>0</v>
      </c>
      <c r="H4364" s="96">
        <f t="shared" si="68"/>
        <v>0</v>
      </c>
    </row>
    <row r="4365" spans="1:8" hidden="1">
      <c r="A4365" s="73" t="s">
        <v>2692</v>
      </c>
      <c r="B4365" s="73" t="s">
        <v>2643</v>
      </c>
      <c r="C4365" s="73" t="s">
        <v>2517</v>
      </c>
      <c r="D4365" s="86">
        <v>6.8896273936641146</v>
      </c>
      <c r="E4365" s="73" t="s">
        <v>2518</v>
      </c>
      <c r="F4365" s="79" t="str">
        <f>INDEX('Crosswalk Particulates'!$B:$B,MATCH('2017 EPA Data'!A4365,'Crosswalk Particulates'!$A:$A,0))</f>
        <v>Residential Buildings Sector</v>
      </c>
      <c r="G4365" s="84">
        <f>INDEX('Crosswalk Particulates'!$E:$E,MATCH('2017 EPA Data'!$B4365,'Crosswalk Particulates'!$D:$D,0))</f>
        <v>0</v>
      </c>
      <c r="H4365" s="96">
        <f t="shared" si="68"/>
        <v>0</v>
      </c>
    </row>
    <row r="4366" spans="1:8" hidden="1">
      <c r="A4366" s="73" t="s">
        <v>2664</v>
      </c>
      <c r="B4366" s="73" t="s">
        <v>2722</v>
      </c>
      <c r="C4366" s="73" t="s">
        <v>2517</v>
      </c>
      <c r="D4366" s="86">
        <v>6.85</v>
      </c>
      <c r="E4366" s="73" t="s">
        <v>2518</v>
      </c>
      <c r="F4366" s="79" t="str">
        <f>INDEX('Crosswalk Particulates'!$B:$B,MATCH('2017 EPA Data'!A4366,'Crosswalk Particulates'!$A:$A,0))</f>
        <v>Commercial Buildings Sector</v>
      </c>
      <c r="G4366" s="84">
        <f>INDEX('Crosswalk Particulates'!$E:$E,MATCH('2017 EPA Data'!$B4366,'Crosswalk Particulates'!$D:$D,0))</f>
        <v>0</v>
      </c>
      <c r="H4366" s="96">
        <f t="shared" si="68"/>
        <v>0</v>
      </c>
    </row>
    <row r="4367" spans="1:8" hidden="1">
      <c r="A4367" s="73" t="s">
        <v>2572</v>
      </c>
      <c r="B4367" s="73" t="s">
        <v>2524</v>
      </c>
      <c r="C4367" s="73" t="s">
        <v>2517</v>
      </c>
      <c r="D4367" s="86">
        <v>6.8</v>
      </c>
      <c r="E4367" s="73" t="s">
        <v>2518</v>
      </c>
      <c r="F4367" s="79" t="str">
        <f>INDEX('Crosswalk Particulates'!$B:$B,MATCH('2017 EPA Data'!A4367,'Crosswalk Particulates'!$A:$A,0))</f>
        <v>process-other-industry</v>
      </c>
      <c r="G4367" s="84">
        <f>INDEX('Crosswalk Particulates'!$E:$E,MATCH('2017 EPA Data'!$B4367,'Crosswalk Particulates'!$D:$D,0))</f>
        <v>0</v>
      </c>
      <c r="H4367" s="96">
        <f t="shared" si="68"/>
        <v>0</v>
      </c>
    </row>
    <row r="4368" spans="1:8" hidden="1">
      <c r="A4368" s="73" t="s">
        <v>2592</v>
      </c>
      <c r="B4368" s="73" t="s">
        <v>2826</v>
      </c>
      <c r="C4368" s="73" t="s">
        <v>2517</v>
      </c>
      <c r="D4368" s="86">
        <v>6.8</v>
      </c>
      <c r="E4368" s="73" t="s">
        <v>2518</v>
      </c>
      <c r="F4368" s="79" t="str">
        <f>INDEX('Crosswalk Particulates'!$B:$B,MATCH('2017 EPA Data'!A4368,'Crosswalk Particulates'!$A:$A,0))</f>
        <v>process-ngps-industry</v>
      </c>
      <c r="G4368" s="84">
        <f>INDEX('Crosswalk Particulates'!$E:$E,MATCH('2017 EPA Data'!$B4368,'Crosswalk Particulates'!$D:$D,0))</f>
        <v>0</v>
      </c>
      <c r="H4368" s="96">
        <f t="shared" si="68"/>
        <v>0</v>
      </c>
    </row>
    <row r="4369" spans="1:8" hidden="1">
      <c r="A4369" s="73" t="s">
        <v>2542</v>
      </c>
      <c r="B4369" s="73" t="s">
        <v>2636</v>
      </c>
      <c r="C4369" s="73" t="s">
        <v>2517</v>
      </c>
      <c r="D4369" s="86">
        <v>6.7796320849134437</v>
      </c>
      <c r="E4369" s="73" t="s">
        <v>2518</v>
      </c>
      <c r="F4369" s="79" t="str">
        <f>INDEX('Crosswalk Particulates'!$B:$B,MATCH('2017 EPA Data'!A4369,'Crosswalk Particulates'!$A:$A,0))</f>
        <v>process-ngps-industry</v>
      </c>
      <c r="G4369" s="84">
        <f>INDEX('Crosswalk Particulates'!$E:$E,MATCH('2017 EPA Data'!$B4369,'Crosswalk Particulates'!$D:$D,0))</f>
        <v>0</v>
      </c>
      <c r="H4369" s="96">
        <f t="shared" si="68"/>
        <v>0</v>
      </c>
    </row>
    <row r="4370" spans="1:8" hidden="1">
      <c r="A4370" s="73" t="s">
        <v>2649</v>
      </c>
      <c r="B4370" s="73" t="s">
        <v>2628</v>
      </c>
      <c r="C4370" s="73" t="s">
        <v>2517</v>
      </c>
      <c r="D4370" s="86">
        <v>6.7416892373520003</v>
      </c>
      <c r="E4370" s="73" t="s">
        <v>2518</v>
      </c>
      <c r="F4370" s="79" t="str">
        <f>INDEX('Crosswalk Particulates'!$B:$B,MATCH('2017 EPA Data'!A4370,'Crosswalk Particulates'!$A:$A,0))</f>
        <v>Electricity Sector</v>
      </c>
      <c r="G4370" s="84">
        <f>INDEX('Crosswalk Particulates'!$E:$E,MATCH('2017 EPA Data'!$B4370,'Crosswalk Particulates'!$D:$D,0))</f>
        <v>0</v>
      </c>
      <c r="H4370" s="96">
        <f t="shared" si="68"/>
        <v>0</v>
      </c>
    </row>
    <row r="4371" spans="1:8" hidden="1">
      <c r="A4371" s="73" t="s">
        <v>2551</v>
      </c>
      <c r="B4371" s="73" t="s">
        <v>2707</v>
      </c>
      <c r="C4371" s="73" t="s">
        <v>2517</v>
      </c>
      <c r="D4371" s="86">
        <v>6.7290000000000001</v>
      </c>
      <c r="E4371" s="73" t="s">
        <v>2518</v>
      </c>
      <c r="F4371" s="79" t="str">
        <f>INDEX('Crosswalk Particulates'!$B:$B,MATCH('2017 EPA Data'!A4371,'Crosswalk Particulates'!$A:$A,0))</f>
        <v>industry-fuel-natural gas</v>
      </c>
      <c r="G4371" s="84">
        <f>INDEX('Crosswalk Particulates'!$E:$E,MATCH('2017 EPA Data'!$B4371,'Crosswalk Particulates'!$D:$D,0))</f>
        <v>0</v>
      </c>
      <c r="H4371" s="96">
        <f t="shared" si="68"/>
        <v>0</v>
      </c>
    </row>
    <row r="4372" spans="1:8" hidden="1">
      <c r="A4372" s="73" t="s">
        <v>2554</v>
      </c>
      <c r="B4372" s="73" t="s">
        <v>2751</v>
      </c>
      <c r="C4372" s="73" t="s">
        <v>2517</v>
      </c>
      <c r="D4372" s="86">
        <v>6.7109958328669164</v>
      </c>
      <c r="E4372" s="73" t="s">
        <v>2518</v>
      </c>
      <c r="F4372" s="79" t="str">
        <f>INDEX('Crosswalk Particulates'!$B:$B,MATCH('2017 EPA Data'!A4372,'Crosswalk Particulates'!$A:$A,0))</f>
        <v>Transportation Sector</v>
      </c>
      <c r="G4372" s="84">
        <f>INDEX('Crosswalk Particulates'!$E:$E,MATCH('2017 EPA Data'!$B4372,'Crosswalk Particulates'!$D:$D,0))</f>
        <v>0</v>
      </c>
      <c r="H4372" s="96">
        <f t="shared" si="68"/>
        <v>0</v>
      </c>
    </row>
    <row r="4373" spans="1:8" hidden="1">
      <c r="A4373" s="73" t="s">
        <v>2596</v>
      </c>
      <c r="B4373" s="73" t="s">
        <v>2732</v>
      </c>
      <c r="D4373" s="86">
        <v>6.6673164211872962</v>
      </c>
      <c r="E4373" s="73" t="s">
        <v>2522</v>
      </c>
      <c r="F4373" s="79" t="str">
        <f>INDEX('Crosswalk Particulates'!$B:$B,MATCH('2017 EPA Data'!A4373,'Crosswalk Particulates'!$A:$A,0))</f>
        <v>industry-fuel-coal</v>
      </c>
      <c r="G4373" s="84">
        <f>INDEX('Crosswalk Particulates'!$E:$E,MATCH('2017 EPA Data'!$B4373,'Crosswalk Particulates'!$D:$D,0))</f>
        <v>0</v>
      </c>
      <c r="H4373" s="96">
        <f t="shared" si="68"/>
        <v>6048494.907228726</v>
      </c>
    </row>
    <row r="4374" spans="1:8" hidden="1">
      <c r="A4374" s="73" t="s">
        <v>2669</v>
      </c>
      <c r="B4374" s="73" t="s">
        <v>2540</v>
      </c>
      <c r="C4374" s="73" t="s">
        <v>2517</v>
      </c>
      <c r="D4374" s="86">
        <v>6.6261999999999999</v>
      </c>
      <c r="E4374" s="73" t="s">
        <v>2518</v>
      </c>
      <c r="F4374" s="79" t="str">
        <f>INDEX('Crosswalk Particulates'!$B:$B,MATCH('2017 EPA Data'!A4374,'Crosswalk Particulates'!$A:$A,0))</f>
        <v>Commercial Buildings Sector</v>
      </c>
      <c r="G4374" s="84">
        <f>INDEX('Crosswalk Particulates'!$E:$E,MATCH('2017 EPA Data'!$B4374,'Crosswalk Particulates'!$D:$D,0))</f>
        <v>0</v>
      </c>
      <c r="H4374" s="96">
        <f t="shared" si="68"/>
        <v>0</v>
      </c>
    </row>
    <row r="4375" spans="1:8" hidden="1">
      <c r="A4375" s="73" t="s">
        <v>2581</v>
      </c>
      <c r="B4375" s="73" t="s">
        <v>2781</v>
      </c>
      <c r="C4375" s="73" t="s">
        <v>2517</v>
      </c>
      <c r="D4375" s="86">
        <v>6.6092443050999998</v>
      </c>
      <c r="E4375" s="73" t="s">
        <v>2518</v>
      </c>
      <c r="F4375" s="79" t="str">
        <f>INDEX('Crosswalk Particulates'!$B:$B,MATCH('2017 EPA Data'!A4375,'Crosswalk Particulates'!$A:$A,0))</f>
        <v>Electricity Sector</v>
      </c>
      <c r="G4375" s="84">
        <f>INDEX('Crosswalk Particulates'!$E:$E,MATCH('2017 EPA Data'!$B4375,'Crosswalk Particulates'!$D:$D,0))</f>
        <v>0</v>
      </c>
      <c r="H4375" s="96">
        <f t="shared" si="68"/>
        <v>0</v>
      </c>
    </row>
    <row r="4376" spans="1:8" hidden="1">
      <c r="A4376" s="73" t="s">
        <v>2649</v>
      </c>
      <c r="B4376" s="73" t="s">
        <v>2805</v>
      </c>
      <c r="C4376" s="73" t="s">
        <v>2517</v>
      </c>
      <c r="D4376" s="86">
        <v>6.56</v>
      </c>
      <c r="E4376" s="73" t="s">
        <v>2518</v>
      </c>
      <c r="F4376" s="79" t="str">
        <f>INDEX('Crosswalk Particulates'!$B:$B,MATCH('2017 EPA Data'!A4376,'Crosswalk Particulates'!$A:$A,0))</f>
        <v>Electricity Sector</v>
      </c>
      <c r="G4376" s="84">
        <f>INDEX('Crosswalk Particulates'!$E:$E,MATCH('2017 EPA Data'!$B4376,'Crosswalk Particulates'!$D:$D,0))</f>
        <v>0</v>
      </c>
      <c r="H4376" s="96">
        <f t="shared" si="68"/>
        <v>0</v>
      </c>
    </row>
    <row r="4377" spans="1:8" hidden="1">
      <c r="A4377" s="73" t="s">
        <v>2665</v>
      </c>
      <c r="B4377" s="73" t="s">
        <v>2829</v>
      </c>
      <c r="C4377" s="73" t="s">
        <v>2517</v>
      </c>
      <c r="D4377" s="86">
        <v>6.5387278650748613</v>
      </c>
      <c r="E4377" s="73" t="s">
        <v>2518</v>
      </c>
      <c r="F4377" s="79" t="str">
        <f>INDEX('Crosswalk Particulates'!$B:$B,MATCH('2017 EPA Data'!A4377,'Crosswalk Particulates'!$A:$A,0))</f>
        <v>Commercial Buildings Sector</v>
      </c>
      <c r="G4377" s="84">
        <f>INDEX('Crosswalk Particulates'!$E:$E,MATCH('2017 EPA Data'!$B4377,'Crosswalk Particulates'!$D:$D,0))</f>
        <v>0</v>
      </c>
      <c r="H4377" s="96">
        <f t="shared" si="68"/>
        <v>0</v>
      </c>
    </row>
    <row r="4378" spans="1:8" hidden="1">
      <c r="A4378" s="73" t="s">
        <v>2632</v>
      </c>
      <c r="B4378" s="73" t="s">
        <v>2756</v>
      </c>
      <c r="C4378" s="73" t="s">
        <v>2517</v>
      </c>
      <c r="D4378" s="86">
        <v>6.5097699999999996</v>
      </c>
      <c r="E4378" s="73" t="s">
        <v>2518</v>
      </c>
      <c r="F4378" s="79" t="str">
        <f>INDEX('Crosswalk Particulates'!$B:$B,MATCH('2017 EPA Data'!A4378,'Crosswalk Particulates'!$A:$A,0))</f>
        <v>industry-fuel-other</v>
      </c>
      <c r="G4378" s="84">
        <f>INDEX('Crosswalk Particulates'!$E:$E,MATCH('2017 EPA Data'!$B4378,'Crosswalk Particulates'!$D:$D,0))</f>
        <v>0</v>
      </c>
      <c r="H4378" s="96">
        <f t="shared" si="68"/>
        <v>0</v>
      </c>
    </row>
    <row r="4379" spans="1:8" hidden="1">
      <c r="A4379" s="73" t="s">
        <v>2527</v>
      </c>
      <c r="B4379" s="73" t="s">
        <v>2751</v>
      </c>
      <c r="C4379" s="73" t="s">
        <v>2517</v>
      </c>
      <c r="D4379" s="86">
        <v>6.5017472670865608</v>
      </c>
      <c r="E4379" s="73" t="s">
        <v>2518</v>
      </c>
      <c r="F4379" s="79" t="str">
        <f>INDEX('Crosswalk Particulates'!$B:$B,MATCH('2017 EPA Data'!A4379,'Crosswalk Particulates'!$A:$A,0))</f>
        <v>Transportation Sector</v>
      </c>
      <c r="G4379" s="84">
        <f>INDEX('Crosswalk Particulates'!$E:$E,MATCH('2017 EPA Data'!$B4379,'Crosswalk Particulates'!$D:$D,0))</f>
        <v>0</v>
      </c>
      <c r="H4379" s="96">
        <f t="shared" si="68"/>
        <v>0</v>
      </c>
    </row>
    <row r="4380" spans="1:8" hidden="1">
      <c r="A4380" s="73" t="s">
        <v>2519</v>
      </c>
      <c r="B4380" s="73" t="s">
        <v>2841</v>
      </c>
      <c r="C4380" s="73" t="s">
        <v>2517</v>
      </c>
      <c r="D4380" s="86">
        <v>6.5</v>
      </c>
      <c r="E4380" s="73" t="s">
        <v>2518</v>
      </c>
      <c r="F4380" s="79" t="str">
        <f>INDEX('Crosswalk Particulates'!$B:$B,MATCH('2017 EPA Data'!A4380,'Crosswalk Particulates'!$A:$A,0))</f>
        <v>process-other-industry</v>
      </c>
      <c r="G4380" s="84">
        <f>INDEX('Crosswalk Particulates'!$E:$E,MATCH('2017 EPA Data'!$B4380,'Crosswalk Particulates'!$D:$D,0))</f>
        <v>0</v>
      </c>
      <c r="H4380" s="96">
        <f t="shared" si="68"/>
        <v>0</v>
      </c>
    </row>
    <row r="4381" spans="1:8" hidden="1">
      <c r="A4381" s="73" t="s">
        <v>2596</v>
      </c>
      <c r="B4381" s="73" t="s">
        <v>2756</v>
      </c>
      <c r="C4381" s="73" t="s">
        <v>2517</v>
      </c>
      <c r="D4381" s="86">
        <v>6.4917435477768004</v>
      </c>
      <c r="E4381" s="73" t="s">
        <v>2518</v>
      </c>
      <c r="F4381" s="79" t="str">
        <f>INDEX('Crosswalk Particulates'!$B:$B,MATCH('2017 EPA Data'!A4381,'Crosswalk Particulates'!$A:$A,0))</f>
        <v>industry-fuel-coal</v>
      </c>
      <c r="G4381" s="84">
        <f>INDEX('Crosswalk Particulates'!$E:$E,MATCH('2017 EPA Data'!$B4381,'Crosswalk Particulates'!$D:$D,0))</f>
        <v>0</v>
      </c>
      <c r="H4381" s="96">
        <f t="shared" si="68"/>
        <v>0</v>
      </c>
    </row>
    <row r="4382" spans="1:8" hidden="1">
      <c r="A4382" s="73" t="s">
        <v>2669</v>
      </c>
      <c r="B4382" s="73" t="s">
        <v>2620</v>
      </c>
      <c r="C4382" s="73" t="s">
        <v>2517</v>
      </c>
      <c r="D4382" s="86">
        <v>6.4757179132816871</v>
      </c>
      <c r="E4382" s="73" t="s">
        <v>2518</v>
      </c>
      <c r="F4382" s="79" t="str">
        <f>INDEX('Crosswalk Particulates'!$B:$B,MATCH('2017 EPA Data'!A4382,'Crosswalk Particulates'!$A:$A,0))</f>
        <v>Commercial Buildings Sector</v>
      </c>
      <c r="G4382" s="84">
        <f>INDEX('Crosswalk Particulates'!$E:$E,MATCH('2017 EPA Data'!$B4382,'Crosswalk Particulates'!$D:$D,0))</f>
        <v>0</v>
      </c>
      <c r="H4382" s="96">
        <f t="shared" si="68"/>
        <v>0</v>
      </c>
    </row>
    <row r="4383" spans="1:8" hidden="1">
      <c r="A4383" s="73" t="s">
        <v>2629</v>
      </c>
      <c r="B4383" s="73" t="s">
        <v>2675</v>
      </c>
      <c r="C4383" s="73" t="s">
        <v>2517</v>
      </c>
      <c r="D4383" s="86">
        <v>6.4519349422105998</v>
      </c>
      <c r="E4383" s="73" t="s">
        <v>2518</v>
      </c>
      <c r="F4383" s="79" t="str">
        <f>INDEX('Crosswalk Particulates'!$B:$B,MATCH('2017 EPA Data'!A4383,'Crosswalk Particulates'!$A:$A,0))</f>
        <v>industry-fuel-oil</v>
      </c>
      <c r="G4383" s="84">
        <f>INDEX('Crosswalk Particulates'!$E:$E,MATCH('2017 EPA Data'!$B4383,'Crosswalk Particulates'!$D:$D,0))</f>
        <v>0</v>
      </c>
      <c r="H4383" s="96">
        <f t="shared" si="68"/>
        <v>0</v>
      </c>
    </row>
    <row r="4384" spans="1:8" hidden="1">
      <c r="A4384" s="73" t="s">
        <v>2607</v>
      </c>
      <c r="B4384" s="73" t="s">
        <v>2775</v>
      </c>
      <c r="C4384" s="73" t="s">
        <v>2517</v>
      </c>
      <c r="D4384" s="86">
        <v>6.3892039273999996</v>
      </c>
      <c r="E4384" s="73" t="s">
        <v>2518</v>
      </c>
      <c r="F4384" s="79" t="str">
        <f>INDEX('Crosswalk Particulates'!$B:$B,MATCH('2017 EPA Data'!A4384,'Crosswalk Particulates'!$A:$A,0))</f>
        <v>process-cement-industry</v>
      </c>
      <c r="G4384" s="84">
        <f>INDEX('Crosswalk Particulates'!$E:$E,MATCH('2017 EPA Data'!$B4384,'Crosswalk Particulates'!$D:$D,0))</f>
        <v>0</v>
      </c>
      <c r="H4384" s="96">
        <f t="shared" si="68"/>
        <v>0</v>
      </c>
    </row>
    <row r="4385" spans="1:8" hidden="1">
      <c r="A4385" s="73" t="s">
        <v>2530</v>
      </c>
      <c r="B4385" s="73" t="s">
        <v>2609</v>
      </c>
      <c r="C4385" s="73" t="s">
        <v>2557</v>
      </c>
      <c r="D4385" s="86">
        <v>6.3575537400000002</v>
      </c>
      <c r="E4385" s="73" t="s">
        <v>2522</v>
      </c>
      <c r="F4385" s="79" t="str">
        <f>INDEX('Crosswalk Particulates'!$B:$B,MATCH('2017 EPA Data'!A4385,'Crosswalk Particulates'!$A:$A,0))</f>
        <v>process-other-industry</v>
      </c>
      <c r="G4385" s="84" t="str">
        <f>INDEX('Crosswalk Particulates'!$E:$E,MATCH('2017 EPA Data'!$B4385,'Crosswalk Particulates'!$D:$D,0))</f>
        <v>NOX</v>
      </c>
      <c r="H4385" s="96">
        <f t="shared" si="68"/>
        <v>5767482.5956400651</v>
      </c>
    </row>
    <row r="4386" spans="1:8" hidden="1">
      <c r="A4386" s="73" t="s">
        <v>2519</v>
      </c>
      <c r="B4386" s="73" t="s">
        <v>2651</v>
      </c>
      <c r="C4386" s="73" t="s">
        <v>2517</v>
      </c>
      <c r="D4386" s="86">
        <v>6.3159263788600004</v>
      </c>
      <c r="E4386" s="73" t="s">
        <v>2518</v>
      </c>
      <c r="F4386" s="79" t="str">
        <f>INDEX('Crosswalk Particulates'!$B:$B,MATCH('2017 EPA Data'!A4386,'Crosswalk Particulates'!$A:$A,0))</f>
        <v>process-other-industry</v>
      </c>
      <c r="G4386" s="84">
        <f>INDEX('Crosswalk Particulates'!$E:$E,MATCH('2017 EPA Data'!$B4386,'Crosswalk Particulates'!$D:$D,0))</f>
        <v>0</v>
      </c>
      <c r="H4386" s="96">
        <f t="shared" si="68"/>
        <v>0</v>
      </c>
    </row>
    <row r="4387" spans="1:8" hidden="1">
      <c r="A4387" s="73" t="s">
        <v>2595</v>
      </c>
      <c r="B4387" s="73" t="s">
        <v>2663</v>
      </c>
      <c r="C4387" s="73" t="s">
        <v>2517</v>
      </c>
      <c r="D4387" s="86">
        <v>6.3143272000000001</v>
      </c>
      <c r="E4387" s="73" t="s">
        <v>2518</v>
      </c>
      <c r="F4387" s="79" t="str">
        <f>INDEX('Crosswalk Particulates'!$B:$B,MATCH('2017 EPA Data'!A4387,'Crosswalk Particulates'!$A:$A,0))</f>
        <v>process-other-industry</v>
      </c>
      <c r="G4387" s="84">
        <f>INDEX('Crosswalk Particulates'!$E:$E,MATCH('2017 EPA Data'!$B4387,'Crosswalk Particulates'!$D:$D,0))</f>
        <v>0</v>
      </c>
      <c r="H4387" s="96">
        <f t="shared" si="68"/>
        <v>0</v>
      </c>
    </row>
    <row r="4388" spans="1:8" hidden="1">
      <c r="A4388" s="73" t="s">
        <v>2723</v>
      </c>
      <c r="B4388" s="73" t="s">
        <v>2525</v>
      </c>
      <c r="C4388" s="73" t="s">
        <v>2517</v>
      </c>
      <c r="D4388" s="86">
        <v>6.293321138440624</v>
      </c>
      <c r="E4388" s="73" t="s">
        <v>2518</v>
      </c>
      <c r="F4388" s="79" t="str">
        <f>INDEX('Crosswalk Particulates'!$B:$B,MATCH('2017 EPA Data'!A4388,'Crosswalk Particulates'!$A:$A,0))</f>
        <v>Residential Buildings Sector</v>
      </c>
      <c r="G4388" s="84">
        <f>INDEX('Crosswalk Particulates'!$E:$E,MATCH('2017 EPA Data'!$B4388,'Crosswalk Particulates'!$D:$D,0))</f>
        <v>0</v>
      </c>
      <c r="H4388" s="96">
        <f t="shared" si="68"/>
        <v>0</v>
      </c>
    </row>
    <row r="4389" spans="1:8" hidden="1">
      <c r="A4389" s="73" t="s">
        <v>2619</v>
      </c>
      <c r="B4389" s="73" t="s">
        <v>2717</v>
      </c>
      <c r="C4389" s="73" t="s">
        <v>2517</v>
      </c>
      <c r="D4389" s="86">
        <v>6.2480000000000002</v>
      </c>
      <c r="E4389" s="73" t="s">
        <v>2518</v>
      </c>
      <c r="F4389" s="79" t="str">
        <f>INDEX('Crosswalk Particulates'!$B:$B,MATCH('2017 EPA Data'!A4389,'Crosswalk Particulates'!$A:$A,0))</f>
        <v>process-iron and steel-industry</v>
      </c>
      <c r="G4389" s="84">
        <f>INDEX('Crosswalk Particulates'!$E:$E,MATCH('2017 EPA Data'!$B4389,'Crosswalk Particulates'!$D:$D,0))</f>
        <v>0</v>
      </c>
      <c r="H4389" s="96">
        <f t="shared" si="68"/>
        <v>0</v>
      </c>
    </row>
    <row r="4390" spans="1:8" hidden="1">
      <c r="A4390" s="73" t="s">
        <v>2602</v>
      </c>
      <c r="B4390" s="73" t="s">
        <v>2661</v>
      </c>
      <c r="C4390" s="73" t="s">
        <v>2517</v>
      </c>
      <c r="D4390" s="86">
        <v>6.2317615200000001</v>
      </c>
      <c r="E4390" s="73" t="s">
        <v>2518</v>
      </c>
      <c r="F4390" s="79" t="str">
        <f>INDEX('Crosswalk Particulates'!$B:$B,MATCH('2017 EPA Data'!A4390,'Crosswalk Particulates'!$A:$A,0))</f>
        <v>process-other-industry</v>
      </c>
      <c r="G4390" s="84">
        <f>INDEX('Crosswalk Particulates'!$E:$E,MATCH('2017 EPA Data'!$B4390,'Crosswalk Particulates'!$D:$D,0))</f>
        <v>0</v>
      </c>
      <c r="H4390" s="96">
        <f t="shared" si="68"/>
        <v>0</v>
      </c>
    </row>
    <row r="4391" spans="1:8" hidden="1">
      <c r="A4391" s="73" t="s">
        <v>2534</v>
      </c>
      <c r="B4391" s="73" t="s">
        <v>2751</v>
      </c>
      <c r="C4391" s="73" t="s">
        <v>2517</v>
      </c>
      <c r="D4391" s="86">
        <v>6.1720648875438204</v>
      </c>
      <c r="E4391" s="73" t="s">
        <v>2518</v>
      </c>
      <c r="F4391" s="79" t="str">
        <f>INDEX('Crosswalk Particulates'!$B:$B,MATCH('2017 EPA Data'!A4391,'Crosswalk Particulates'!$A:$A,0))</f>
        <v>Other-EPA</v>
      </c>
      <c r="G4391" s="84">
        <f>INDEX('Crosswalk Particulates'!$E:$E,MATCH('2017 EPA Data'!$B4391,'Crosswalk Particulates'!$D:$D,0))</f>
        <v>0</v>
      </c>
      <c r="H4391" s="96">
        <f t="shared" si="68"/>
        <v>0</v>
      </c>
    </row>
    <row r="4392" spans="1:8" hidden="1">
      <c r="A4392" s="73" t="s">
        <v>2602</v>
      </c>
      <c r="B4392" s="73" t="s">
        <v>2639</v>
      </c>
      <c r="C4392" s="73" t="s">
        <v>2517</v>
      </c>
      <c r="D4392" s="86">
        <v>6.1614800000000001</v>
      </c>
      <c r="E4392" s="73" t="s">
        <v>2518</v>
      </c>
      <c r="F4392" s="79" t="str">
        <f>INDEX('Crosswalk Particulates'!$B:$B,MATCH('2017 EPA Data'!A4392,'Crosswalk Particulates'!$A:$A,0))</f>
        <v>process-other-industry</v>
      </c>
      <c r="G4392" s="84">
        <f>INDEX('Crosswalk Particulates'!$E:$E,MATCH('2017 EPA Data'!$B4392,'Crosswalk Particulates'!$D:$D,0))</f>
        <v>0</v>
      </c>
      <c r="H4392" s="96">
        <f t="shared" si="68"/>
        <v>0</v>
      </c>
    </row>
    <row r="4393" spans="1:8" hidden="1">
      <c r="A4393" s="73" t="s">
        <v>2619</v>
      </c>
      <c r="B4393" s="73" t="s">
        <v>2749</v>
      </c>
      <c r="C4393" s="73" t="s">
        <v>2517</v>
      </c>
      <c r="D4393" s="86">
        <v>6.101</v>
      </c>
      <c r="E4393" s="73" t="s">
        <v>2518</v>
      </c>
      <c r="F4393" s="79" t="str">
        <f>INDEX('Crosswalk Particulates'!$B:$B,MATCH('2017 EPA Data'!A4393,'Crosswalk Particulates'!$A:$A,0))</f>
        <v>process-iron and steel-industry</v>
      </c>
      <c r="G4393" s="84">
        <f>INDEX('Crosswalk Particulates'!$E:$E,MATCH('2017 EPA Data'!$B4393,'Crosswalk Particulates'!$D:$D,0))</f>
        <v>0</v>
      </c>
      <c r="H4393" s="96">
        <f t="shared" si="68"/>
        <v>0</v>
      </c>
    </row>
    <row r="4394" spans="1:8" hidden="1">
      <c r="A4394" s="73" t="s">
        <v>2596</v>
      </c>
      <c r="B4394" s="73" t="s">
        <v>2636</v>
      </c>
      <c r="C4394" s="73" t="s">
        <v>2517</v>
      </c>
      <c r="D4394" s="86">
        <v>6.0150169906777498</v>
      </c>
      <c r="E4394" s="73" t="s">
        <v>2518</v>
      </c>
      <c r="F4394" s="79" t="str">
        <f>INDEX('Crosswalk Particulates'!$B:$B,MATCH('2017 EPA Data'!A4394,'Crosswalk Particulates'!$A:$A,0))</f>
        <v>industry-fuel-coal</v>
      </c>
      <c r="G4394" s="84">
        <f>INDEX('Crosswalk Particulates'!$E:$E,MATCH('2017 EPA Data'!$B4394,'Crosswalk Particulates'!$D:$D,0))</f>
        <v>0</v>
      </c>
      <c r="H4394" s="96">
        <f t="shared" si="68"/>
        <v>0</v>
      </c>
    </row>
    <row r="4395" spans="1:8" hidden="1">
      <c r="A4395" s="73" t="s">
        <v>2578</v>
      </c>
      <c r="B4395" s="73" t="s">
        <v>2826</v>
      </c>
      <c r="C4395" s="73" t="s">
        <v>2517</v>
      </c>
      <c r="D4395" s="86">
        <v>6</v>
      </c>
      <c r="E4395" s="73" t="s">
        <v>2518</v>
      </c>
      <c r="F4395" s="79" t="str">
        <f>INDEX('Crosswalk Particulates'!$B:$B,MATCH('2017 EPA Data'!A4395,'Crosswalk Particulates'!$A:$A,0))</f>
        <v>process-chemicals-industry</v>
      </c>
      <c r="G4395" s="84">
        <f>INDEX('Crosswalk Particulates'!$E:$E,MATCH('2017 EPA Data'!$B4395,'Crosswalk Particulates'!$D:$D,0))</f>
        <v>0</v>
      </c>
      <c r="H4395" s="96">
        <f t="shared" si="68"/>
        <v>0</v>
      </c>
    </row>
    <row r="4396" spans="1:8" hidden="1">
      <c r="A4396" s="73" t="s">
        <v>2607</v>
      </c>
      <c r="B4396" s="73" t="s">
        <v>2612</v>
      </c>
      <c r="C4396" s="73" t="s">
        <v>2517</v>
      </c>
      <c r="D4396" s="86">
        <v>6</v>
      </c>
      <c r="E4396" s="73" t="s">
        <v>2518</v>
      </c>
      <c r="F4396" s="79" t="str">
        <f>INDEX('Crosswalk Particulates'!$B:$B,MATCH('2017 EPA Data'!A4396,'Crosswalk Particulates'!$A:$A,0))</f>
        <v>process-cement-industry</v>
      </c>
      <c r="G4396" s="84">
        <f>INDEX('Crosswalk Particulates'!$E:$E,MATCH('2017 EPA Data'!$B4396,'Crosswalk Particulates'!$D:$D,0))</f>
        <v>0</v>
      </c>
      <c r="H4396" s="96">
        <f t="shared" si="68"/>
        <v>0</v>
      </c>
    </row>
    <row r="4397" spans="1:8" hidden="1">
      <c r="A4397" s="73" t="s">
        <v>2655</v>
      </c>
      <c r="B4397" s="73" t="s">
        <v>2605</v>
      </c>
      <c r="C4397" s="73" t="s">
        <v>2557</v>
      </c>
      <c r="D4397" s="86">
        <v>5.9906734771504997</v>
      </c>
      <c r="E4397" s="73" t="s">
        <v>2522</v>
      </c>
      <c r="F4397" s="79" t="str">
        <f>INDEX('Crosswalk Particulates'!$B:$B,MATCH('2017 EPA Data'!A4397,'Crosswalk Particulates'!$A:$A,0))</f>
        <v>Commercial Buildings Sector</v>
      </c>
      <c r="G4397" s="84">
        <f>INDEX('Crosswalk Particulates'!$E:$E,MATCH('2017 EPA Data'!$B4397,'Crosswalk Particulates'!$D:$D,0))</f>
        <v>0</v>
      </c>
      <c r="H4397" s="96">
        <f t="shared" si="68"/>
        <v>5434654.0239592316</v>
      </c>
    </row>
    <row r="4398" spans="1:8" hidden="1">
      <c r="A4398" s="73" t="s">
        <v>2600</v>
      </c>
      <c r="B4398" s="73" t="s">
        <v>2697</v>
      </c>
      <c r="C4398" s="73" t="s">
        <v>2517</v>
      </c>
      <c r="D4398" s="86">
        <v>5.9889999999999999</v>
      </c>
      <c r="E4398" s="73" t="s">
        <v>2518</v>
      </c>
      <c r="F4398" s="79" t="str">
        <f>INDEX('Crosswalk Particulates'!$B:$B,MATCH('2017 EPA Data'!A4398,'Crosswalk Particulates'!$A:$A,0))</f>
        <v>industry-fuel-biomass</v>
      </c>
      <c r="G4398" s="84">
        <f>INDEX('Crosswalk Particulates'!$E:$E,MATCH('2017 EPA Data'!$B4398,'Crosswalk Particulates'!$D:$D,0))</f>
        <v>0</v>
      </c>
      <c r="H4398" s="96">
        <f t="shared" si="68"/>
        <v>0</v>
      </c>
    </row>
    <row r="4399" spans="1:8" hidden="1">
      <c r="A4399" s="73" t="s">
        <v>2547</v>
      </c>
      <c r="B4399" s="73" t="s">
        <v>2817</v>
      </c>
      <c r="C4399" s="73" t="s">
        <v>2517</v>
      </c>
      <c r="D4399" s="86">
        <v>5.9194599999999999</v>
      </c>
      <c r="E4399" s="73" t="s">
        <v>2518</v>
      </c>
      <c r="F4399" s="79" t="str">
        <f>INDEX('Crosswalk Particulates'!$B:$B,MATCH('2017 EPA Data'!A4399,'Crosswalk Particulates'!$A:$A,0))</f>
        <v>process-other-industry</v>
      </c>
      <c r="G4399" s="84">
        <f>INDEX('Crosswalk Particulates'!$E:$E,MATCH('2017 EPA Data'!$B4399,'Crosswalk Particulates'!$D:$D,0))</f>
        <v>0</v>
      </c>
      <c r="H4399" s="96">
        <f t="shared" si="68"/>
        <v>0</v>
      </c>
    </row>
    <row r="4400" spans="1:8" hidden="1">
      <c r="A4400" s="73" t="s">
        <v>2547</v>
      </c>
      <c r="B4400" s="73" t="s">
        <v>2675</v>
      </c>
      <c r="C4400" s="73" t="s">
        <v>2517</v>
      </c>
      <c r="D4400" s="86">
        <v>5.9105883283789318</v>
      </c>
      <c r="E4400" s="73" t="s">
        <v>2518</v>
      </c>
      <c r="F4400" s="79" t="str">
        <f>INDEX('Crosswalk Particulates'!$B:$B,MATCH('2017 EPA Data'!A4400,'Crosswalk Particulates'!$A:$A,0))</f>
        <v>process-other-industry</v>
      </c>
      <c r="G4400" s="84">
        <f>INDEX('Crosswalk Particulates'!$E:$E,MATCH('2017 EPA Data'!$B4400,'Crosswalk Particulates'!$D:$D,0))</f>
        <v>0</v>
      </c>
      <c r="H4400" s="96">
        <f t="shared" si="68"/>
        <v>0</v>
      </c>
    </row>
    <row r="4401" spans="1:8" hidden="1">
      <c r="A4401" s="73" t="s">
        <v>2538</v>
      </c>
      <c r="B4401" s="73" t="s">
        <v>2756</v>
      </c>
      <c r="C4401" s="73" t="s">
        <v>2517</v>
      </c>
      <c r="D4401" s="86">
        <v>5.8768158479999997</v>
      </c>
      <c r="E4401" s="73" t="s">
        <v>2518</v>
      </c>
      <c r="F4401" s="79" t="str">
        <f>INDEX('Crosswalk Particulates'!$B:$B,MATCH('2017 EPA Data'!A4401,'Crosswalk Particulates'!$A:$A,0))</f>
        <v>process-other-industry</v>
      </c>
      <c r="G4401" s="84">
        <f>INDEX('Crosswalk Particulates'!$E:$E,MATCH('2017 EPA Data'!$B4401,'Crosswalk Particulates'!$D:$D,0))</f>
        <v>0</v>
      </c>
      <c r="H4401" s="96">
        <f t="shared" si="68"/>
        <v>0</v>
      </c>
    </row>
    <row r="4402" spans="1:8" hidden="1">
      <c r="A4402" s="73" t="s">
        <v>2559</v>
      </c>
      <c r="B4402" s="73" t="s">
        <v>2762</v>
      </c>
      <c r="C4402" s="73" t="s">
        <v>2517</v>
      </c>
      <c r="D4402" s="86">
        <v>5.8581603800000002</v>
      </c>
      <c r="E4402" s="73" t="s">
        <v>2518</v>
      </c>
      <c r="F4402" s="79" t="str">
        <f>INDEX('Crosswalk Particulates'!$B:$B,MATCH('2017 EPA Data'!A4402,'Crosswalk Particulates'!$A:$A,0))</f>
        <v>process-waste-industry</v>
      </c>
      <c r="G4402" s="84">
        <f>INDEX('Crosswalk Particulates'!$E:$E,MATCH('2017 EPA Data'!$B4402,'Crosswalk Particulates'!$D:$D,0))</f>
        <v>0</v>
      </c>
      <c r="H4402" s="96">
        <f t="shared" si="68"/>
        <v>0</v>
      </c>
    </row>
    <row r="4403" spans="1:8" hidden="1">
      <c r="A4403" s="73" t="s">
        <v>2664</v>
      </c>
      <c r="B4403" s="73" t="s">
        <v>2666</v>
      </c>
      <c r="C4403" s="73" t="s">
        <v>2517</v>
      </c>
      <c r="D4403" s="86">
        <v>5.83</v>
      </c>
      <c r="E4403" s="73" t="s">
        <v>2518</v>
      </c>
      <c r="F4403" s="79" t="str">
        <f>INDEX('Crosswalk Particulates'!$B:$B,MATCH('2017 EPA Data'!A4403,'Crosswalk Particulates'!$A:$A,0))</f>
        <v>Commercial Buildings Sector</v>
      </c>
      <c r="G4403" s="84">
        <f>INDEX('Crosswalk Particulates'!$E:$E,MATCH('2017 EPA Data'!$B4403,'Crosswalk Particulates'!$D:$D,0))</f>
        <v>0</v>
      </c>
      <c r="H4403" s="96">
        <f t="shared" si="68"/>
        <v>0</v>
      </c>
    </row>
    <row r="4404" spans="1:8" hidden="1">
      <c r="A4404" s="73" t="s">
        <v>2584</v>
      </c>
      <c r="B4404" s="73" t="s">
        <v>2774</v>
      </c>
      <c r="C4404" s="73" t="s">
        <v>2517</v>
      </c>
      <c r="D4404" s="86">
        <v>5.8110497525999998</v>
      </c>
      <c r="E4404" s="73" t="s">
        <v>2518</v>
      </c>
      <c r="F4404" s="79" t="str">
        <f>INDEX('Crosswalk Particulates'!$B:$B,MATCH('2017 EPA Data'!A4404,'Crosswalk Particulates'!$A:$A,0))</f>
        <v>Electricity Sector</v>
      </c>
      <c r="G4404" s="84">
        <f>INDEX('Crosswalk Particulates'!$E:$E,MATCH('2017 EPA Data'!$B4404,'Crosswalk Particulates'!$D:$D,0))</f>
        <v>0</v>
      </c>
      <c r="H4404" s="96">
        <f t="shared" si="68"/>
        <v>0</v>
      </c>
    </row>
    <row r="4405" spans="1:8" hidden="1">
      <c r="A4405" s="73" t="s">
        <v>2586</v>
      </c>
      <c r="B4405" s="73" t="s">
        <v>2770</v>
      </c>
      <c r="C4405" s="73" t="s">
        <v>2517</v>
      </c>
      <c r="D4405" s="86">
        <v>5.7703392930000001</v>
      </c>
      <c r="E4405" s="73" t="s">
        <v>2518</v>
      </c>
      <c r="F4405" s="79" t="str">
        <f>INDEX('Crosswalk Particulates'!$B:$B,MATCH('2017 EPA Data'!A4405,'Crosswalk Particulates'!$A:$A,0))</f>
        <v>process-other-industry</v>
      </c>
      <c r="G4405" s="84">
        <f>INDEX('Crosswalk Particulates'!$E:$E,MATCH('2017 EPA Data'!$B4405,'Crosswalk Particulates'!$D:$D,0))</f>
        <v>0</v>
      </c>
      <c r="H4405" s="96">
        <f t="shared" si="68"/>
        <v>0</v>
      </c>
    </row>
    <row r="4406" spans="1:8" hidden="1">
      <c r="A4406" s="73" t="s">
        <v>2547</v>
      </c>
      <c r="B4406" s="73" t="s">
        <v>2768</v>
      </c>
      <c r="C4406" s="73" t="s">
        <v>2517</v>
      </c>
      <c r="D4406" s="86">
        <v>5.74</v>
      </c>
      <c r="E4406" s="73" t="s">
        <v>2518</v>
      </c>
      <c r="F4406" s="79" t="str">
        <f>INDEX('Crosswalk Particulates'!$B:$B,MATCH('2017 EPA Data'!A4406,'Crosswalk Particulates'!$A:$A,0))</f>
        <v>process-other-industry</v>
      </c>
      <c r="G4406" s="84">
        <f>INDEX('Crosswalk Particulates'!$E:$E,MATCH('2017 EPA Data'!$B4406,'Crosswalk Particulates'!$D:$D,0))</f>
        <v>0</v>
      </c>
      <c r="H4406" s="96">
        <f t="shared" si="68"/>
        <v>0</v>
      </c>
    </row>
    <row r="4407" spans="1:8" hidden="1">
      <c r="A4407" s="73" t="s">
        <v>2600</v>
      </c>
      <c r="B4407" s="73" t="s">
        <v>2643</v>
      </c>
      <c r="C4407" s="73" t="s">
        <v>2517</v>
      </c>
      <c r="D4407" s="86">
        <v>5.7247424312868</v>
      </c>
      <c r="E4407" s="73" t="s">
        <v>2518</v>
      </c>
      <c r="F4407" s="79" t="str">
        <f>INDEX('Crosswalk Particulates'!$B:$B,MATCH('2017 EPA Data'!A4407,'Crosswalk Particulates'!$A:$A,0))</f>
        <v>industry-fuel-biomass</v>
      </c>
      <c r="G4407" s="84">
        <f>INDEX('Crosswalk Particulates'!$E:$E,MATCH('2017 EPA Data'!$B4407,'Crosswalk Particulates'!$D:$D,0))</f>
        <v>0</v>
      </c>
      <c r="H4407" s="96">
        <f t="shared" si="68"/>
        <v>0</v>
      </c>
    </row>
    <row r="4408" spans="1:8" hidden="1">
      <c r="A4408" s="73" t="s">
        <v>2723</v>
      </c>
      <c r="B4408" s="73" t="s">
        <v>2732</v>
      </c>
      <c r="D4408" s="86">
        <v>5.7198357299011251</v>
      </c>
      <c r="E4408" s="73" t="s">
        <v>2522</v>
      </c>
      <c r="F4408" s="79" t="str">
        <f>INDEX('Crosswalk Particulates'!$B:$B,MATCH('2017 EPA Data'!A4408,'Crosswalk Particulates'!$A:$A,0))</f>
        <v>Residential Buildings Sector</v>
      </c>
      <c r="G4408" s="84">
        <f>INDEX('Crosswalk Particulates'!$E:$E,MATCH('2017 EPA Data'!$B4408,'Crosswalk Particulates'!$D:$D,0))</f>
        <v>0</v>
      </c>
      <c r="H4408" s="96">
        <f t="shared" si="68"/>
        <v>5188953.8604395548</v>
      </c>
    </row>
    <row r="4409" spans="1:8" hidden="1">
      <c r="A4409" s="73" t="s">
        <v>2632</v>
      </c>
      <c r="B4409" s="73" t="s">
        <v>2614</v>
      </c>
      <c r="C4409" s="73" t="s">
        <v>2517</v>
      </c>
      <c r="D4409" s="86">
        <v>5.7102324869266958</v>
      </c>
      <c r="E4409" s="73" t="s">
        <v>2518</v>
      </c>
      <c r="F4409" s="79" t="str">
        <f>INDEX('Crosswalk Particulates'!$B:$B,MATCH('2017 EPA Data'!A4409,'Crosswalk Particulates'!$A:$A,0))</f>
        <v>industry-fuel-other</v>
      </c>
      <c r="G4409" s="84">
        <f>INDEX('Crosswalk Particulates'!$E:$E,MATCH('2017 EPA Data'!$B4409,'Crosswalk Particulates'!$D:$D,0))</f>
        <v>0</v>
      </c>
      <c r="H4409" s="96">
        <f t="shared" si="68"/>
        <v>0</v>
      </c>
    </row>
    <row r="4410" spans="1:8" hidden="1">
      <c r="A4410" s="73" t="s">
        <v>2555</v>
      </c>
      <c r="B4410" s="73" t="s">
        <v>2645</v>
      </c>
      <c r="C4410" s="73" t="s">
        <v>2517</v>
      </c>
      <c r="D4410" s="86">
        <v>5.67</v>
      </c>
      <c r="E4410" s="73" t="s">
        <v>2518</v>
      </c>
      <c r="F4410" s="79" t="str">
        <f>INDEX('Crosswalk Particulates'!$B:$B,MATCH('2017 EPA Data'!A4410,'Crosswalk Particulates'!$A:$A,0))</f>
        <v>process-other-industry</v>
      </c>
      <c r="G4410" s="84">
        <f>INDEX('Crosswalk Particulates'!$E:$E,MATCH('2017 EPA Data'!$B4410,'Crosswalk Particulates'!$D:$D,0))</f>
        <v>0</v>
      </c>
      <c r="H4410" s="96">
        <f t="shared" si="68"/>
        <v>0</v>
      </c>
    </row>
    <row r="4411" spans="1:8" hidden="1">
      <c r="A4411" s="73" t="s">
        <v>2664</v>
      </c>
      <c r="B4411" s="73" t="s">
        <v>2613</v>
      </c>
      <c r="C4411" s="73" t="s">
        <v>2517</v>
      </c>
      <c r="D4411" s="86">
        <v>5.6689999999999996</v>
      </c>
      <c r="E4411" s="73" t="s">
        <v>2518</v>
      </c>
      <c r="F4411" s="79" t="str">
        <f>INDEX('Crosswalk Particulates'!$B:$B,MATCH('2017 EPA Data'!A4411,'Crosswalk Particulates'!$A:$A,0))</f>
        <v>Commercial Buildings Sector</v>
      </c>
      <c r="G4411" s="84">
        <f>INDEX('Crosswalk Particulates'!$E:$E,MATCH('2017 EPA Data'!$B4411,'Crosswalk Particulates'!$D:$D,0))</f>
        <v>0</v>
      </c>
      <c r="H4411" s="96">
        <f t="shared" si="68"/>
        <v>0</v>
      </c>
    </row>
    <row r="4412" spans="1:8" hidden="1">
      <c r="A4412" s="73" t="s">
        <v>2592</v>
      </c>
      <c r="B4412" s="73" t="s">
        <v>2788</v>
      </c>
      <c r="C4412" s="73" t="s">
        <v>2517</v>
      </c>
      <c r="D4412" s="86">
        <v>5.6285990000000004</v>
      </c>
      <c r="E4412" s="73" t="s">
        <v>2518</v>
      </c>
      <c r="F4412" s="79" t="str">
        <f>INDEX('Crosswalk Particulates'!$B:$B,MATCH('2017 EPA Data'!A4412,'Crosswalk Particulates'!$A:$A,0))</f>
        <v>process-ngps-industry</v>
      </c>
      <c r="G4412" s="84">
        <f>INDEX('Crosswalk Particulates'!$E:$E,MATCH('2017 EPA Data'!$B4412,'Crosswalk Particulates'!$D:$D,0))</f>
        <v>0</v>
      </c>
      <c r="H4412" s="96">
        <f t="shared" si="68"/>
        <v>0</v>
      </c>
    </row>
    <row r="4413" spans="1:8" hidden="1">
      <c r="A4413" s="73" t="s">
        <v>2551</v>
      </c>
      <c r="B4413" s="73" t="s">
        <v>2684</v>
      </c>
      <c r="C4413" s="73" t="s">
        <v>2517</v>
      </c>
      <c r="D4413" s="86">
        <v>5.612152</v>
      </c>
      <c r="E4413" s="73" t="s">
        <v>2518</v>
      </c>
      <c r="F4413" s="79" t="str">
        <f>INDEX('Crosswalk Particulates'!$B:$B,MATCH('2017 EPA Data'!A4413,'Crosswalk Particulates'!$A:$A,0))</f>
        <v>industry-fuel-natural gas</v>
      </c>
      <c r="G4413" s="84">
        <f>INDEX('Crosswalk Particulates'!$E:$E,MATCH('2017 EPA Data'!$B4413,'Crosswalk Particulates'!$D:$D,0))</f>
        <v>0</v>
      </c>
      <c r="H4413" s="96">
        <f t="shared" si="68"/>
        <v>0</v>
      </c>
    </row>
    <row r="4414" spans="1:8" hidden="1">
      <c r="A4414" s="73" t="s">
        <v>2664</v>
      </c>
      <c r="B4414" s="73" t="s">
        <v>2533</v>
      </c>
      <c r="C4414" s="73" t="s">
        <v>2517</v>
      </c>
      <c r="D4414" s="86">
        <v>5.5579999999999998</v>
      </c>
      <c r="E4414" s="73" t="s">
        <v>2518</v>
      </c>
      <c r="F4414" s="79" t="str">
        <f>INDEX('Crosswalk Particulates'!$B:$B,MATCH('2017 EPA Data'!A4414,'Crosswalk Particulates'!$A:$A,0))</f>
        <v>Commercial Buildings Sector</v>
      </c>
      <c r="G4414" s="84">
        <f>INDEX('Crosswalk Particulates'!$E:$E,MATCH('2017 EPA Data'!$B4414,'Crosswalk Particulates'!$D:$D,0))</f>
        <v>0</v>
      </c>
      <c r="H4414" s="96">
        <f t="shared" si="68"/>
        <v>0</v>
      </c>
    </row>
    <row r="4415" spans="1:8" hidden="1">
      <c r="A4415" s="73" t="s">
        <v>2547</v>
      </c>
      <c r="B4415" s="73" t="s">
        <v>2620</v>
      </c>
      <c r="C4415" s="73" t="s">
        <v>2517</v>
      </c>
      <c r="D4415" s="86">
        <v>5.5192382484899998</v>
      </c>
      <c r="E4415" s="73" t="s">
        <v>2518</v>
      </c>
      <c r="F4415" s="79" t="str">
        <f>INDEX('Crosswalk Particulates'!$B:$B,MATCH('2017 EPA Data'!A4415,'Crosswalk Particulates'!$A:$A,0))</f>
        <v>process-other-industry</v>
      </c>
      <c r="G4415" s="84">
        <f>INDEX('Crosswalk Particulates'!$E:$E,MATCH('2017 EPA Data'!$B4415,'Crosswalk Particulates'!$D:$D,0))</f>
        <v>0</v>
      </c>
      <c r="H4415" s="96">
        <f t="shared" si="68"/>
        <v>0</v>
      </c>
    </row>
    <row r="4416" spans="1:8" hidden="1">
      <c r="A4416" s="73" t="s">
        <v>2555</v>
      </c>
      <c r="B4416" s="73" t="s">
        <v>2622</v>
      </c>
      <c r="C4416" s="73" t="s">
        <v>2623</v>
      </c>
      <c r="D4416" s="86">
        <v>5.4876538400000001</v>
      </c>
      <c r="E4416" s="73" t="s">
        <v>2518</v>
      </c>
      <c r="F4416" s="79" t="str">
        <f>INDEX('Crosswalk Particulates'!$B:$B,MATCH('2017 EPA Data'!A4416,'Crosswalk Particulates'!$A:$A,0))</f>
        <v>process-other-industry</v>
      </c>
      <c r="G4416" s="84">
        <f>INDEX('Crosswalk Particulates'!$E:$E,MATCH('2017 EPA Data'!$B4416,'Crosswalk Particulates'!$D:$D,0))</f>
        <v>0</v>
      </c>
      <c r="H4416" s="96">
        <f t="shared" si="68"/>
        <v>0</v>
      </c>
    </row>
    <row r="4417" spans="1:8" hidden="1">
      <c r="A4417" s="73" t="s">
        <v>2619</v>
      </c>
      <c r="B4417" s="73" t="s">
        <v>2754</v>
      </c>
      <c r="C4417" s="73" t="s">
        <v>2517</v>
      </c>
      <c r="D4417" s="86">
        <v>5.4859099999999996</v>
      </c>
      <c r="E4417" s="73" t="s">
        <v>2518</v>
      </c>
      <c r="F4417" s="79" t="str">
        <f>INDEX('Crosswalk Particulates'!$B:$B,MATCH('2017 EPA Data'!A4417,'Crosswalk Particulates'!$A:$A,0))</f>
        <v>process-iron and steel-industry</v>
      </c>
      <c r="G4417" s="84">
        <f>INDEX('Crosswalk Particulates'!$E:$E,MATCH('2017 EPA Data'!$B4417,'Crosswalk Particulates'!$D:$D,0))</f>
        <v>0</v>
      </c>
      <c r="H4417" s="96">
        <f t="shared" si="68"/>
        <v>0</v>
      </c>
    </row>
    <row r="4418" spans="1:8" hidden="1">
      <c r="A4418" s="73" t="s">
        <v>2631</v>
      </c>
      <c r="B4418" s="73" t="s">
        <v>2763</v>
      </c>
      <c r="C4418" s="73" t="s">
        <v>2517</v>
      </c>
      <c r="D4418" s="86">
        <v>5.485452997866</v>
      </c>
      <c r="E4418" s="73" t="s">
        <v>2518</v>
      </c>
      <c r="F4418" s="79" t="str">
        <f>INDEX('Crosswalk Particulates'!$B:$B,MATCH('2017 EPA Data'!A4418,'Crosswalk Particulates'!$A:$A,0))</f>
        <v>Residential Buildings Sector</v>
      </c>
      <c r="G4418" s="84">
        <f>INDEX('Crosswalk Particulates'!$E:$E,MATCH('2017 EPA Data'!$B4418,'Crosswalk Particulates'!$D:$D,0))</f>
        <v>0</v>
      </c>
      <c r="H4418" s="96">
        <f t="shared" si="68"/>
        <v>0</v>
      </c>
    </row>
    <row r="4419" spans="1:8" hidden="1">
      <c r="A4419" s="73" t="s">
        <v>2565</v>
      </c>
      <c r="B4419" s="73" t="s">
        <v>2548</v>
      </c>
      <c r="C4419" s="73" t="s">
        <v>2517</v>
      </c>
      <c r="D4419" s="86">
        <v>5.4751859999999999</v>
      </c>
      <c r="E4419" s="73" t="s">
        <v>2518</v>
      </c>
      <c r="F4419" s="79" t="str">
        <f>INDEX('Crosswalk Particulates'!$B:$B,MATCH('2017 EPA Data'!A4419,'Crosswalk Particulates'!$A:$A,0))</f>
        <v>Electricity Sector</v>
      </c>
      <c r="G4419" s="84">
        <f>INDEX('Crosswalk Particulates'!$E:$E,MATCH('2017 EPA Data'!$B4419,'Crosswalk Particulates'!$D:$D,0))</f>
        <v>0</v>
      </c>
      <c r="H4419" s="96">
        <f t="shared" si="68"/>
        <v>0</v>
      </c>
    </row>
    <row r="4420" spans="1:8" hidden="1">
      <c r="A4420" s="73" t="s">
        <v>2664</v>
      </c>
      <c r="B4420" s="73" t="s">
        <v>2636</v>
      </c>
      <c r="C4420" s="73" t="s">
        <v>2517</v>
      </c>
      <c r="D4420" s="86">
        <v>5.4651682504433214</v>
      </c>
      <c r="E4420" s="73" t="s">
        <v>2518</v>
      </c>
      <c r="F4420" s="79" t="str">
        <f>INDEX('Crosswalk Particulates'!$B:$B,MATCH('2017 EPA Data'!A4420,'Crosswalk Particulates'!$A:$A,0))</f>
        <v>Commercial Buildings Sector</v>
      </c>
      <c r="G4420" s="84">
        <f>INDEX('Crosswalk Particulates'!$E:$E,MATCH('2017 EPA Data'!$B4420,'Crosswalk Particulates'!$D:$D,0))</f>
        <v>0</v>
      </c>
      <c r="H4420" s="96">
        <f t="shared" ref="H4420:H4483" si="69">IF(E4420="TON",D4420/metricton_to_shortton,0)*10^6</f>
        <v>0</v>
      </c>
    </row>
    <row r="4421" spans="1:8" hidden="1">
      <c r="A4421" s="73" t="s">
        <v>2664</v>
      </c>
      <c r="B4421" s="73" t="s">
        <v>2661</v>
      </c>
      <c r="C4421" s="73" t="s">
        <v>2517</v>
      </c>
      <c r="D4421" s="86">
        <v>5.46</v>
      </c>
      <c r="E4421" s="73" t="s">
        <v>2518</v>
      </c>
      <c r="F4421" s="79" t="str">
        <f>INDEX('Crosswalk Particulates'!$B:$B,MATCH('2017 EPA Data'!A4421,'Crosswalk Particulates'!$A:$A,0))</f>
        <v>Commercial Buildings Sector</v>
      </c>
      <c r="G4421" s="84">
        <f>INDEX('Crosswalk Particulates'!$E:$E,MATCH('2017 EPA Data'!$B4421,'Crosswalk Particulates'!$D:$D,0))</f>
        <v>0</v>
      </c>
      <c r="H4421" s="96">
        <f t="shared" si="69"/>
        <v>0</v>
      </c>
    </row>
    <row r="4422" spans="1:8" hidden="1">
      <c r="A4422" s="73" t="s">
        <v>2582</v>
      </c>
      <c r="B4422" s="73" t="s">
        <v>2639</v>
      </c>
      <c r="C4422" s="73" t="s">
        <v>2517</v>
      </c>
      <c r="D4422" s="86">
        <v>5.46</v>
      </c>
      <c r="E4422" s="73" t="s">
        <v>2518</v>
      </c>
      <c r="F4422" s="79" t="str">
        <f>INDEX('Crosswalk Particulates'!$B:$B,MATCH('2017 EPA Data'!A4422,'Crosswalk Particulates'!$A:$A,0))</f>
        <v>Commercial Buildings Sector</v>
      </c>
      <c r="G4422" s="84">
        <f>INDEX('Crosswalk Particulates'!$E:$E,MATCH('2017 EPA Data'!$B4422,'Crosswalk Particulates'!$D:$D,0))</f>
        <v>0</v>
      </c>
      <c r="H4422" s="96">
        <f t="shared" si="69"/>
        <v>0</v>
      </c>
    </row>
    <row r="4423" spans="1:8" hidden="1">
      <c r="A4423" s="73" t="s">
        <v>2619</v>
      </c>
      <c r="B4423" s="73" t="s">
        <v>2564</v>
      </c>
      <c r="C4423" s="73" t="s">
        <v>2517</v>
      </c>
      <c r="D4423" s="86">
        <v>5.4219999999999997</v>
      </c>
      <c r="E4423" s="73" t="s">
        <v>2518</v>
      </c>
      <c r="F4423" s="79" t="str">
        <f>INDEX('Crosswalk Particulates'!$B:$B,MATCH('2017 EPA Data'!A4423,'Crosswalk Particulates'!$A:$A,0))</f>
        <v>process-iron and steel-industry</v>
      </c>
      <c r="G4423" s="84">
        <f>INDEX('Crosswalk Particulates'!$E:$E,MATCH('2017 EPA Data'!$B4423,'Crosswalk Particulates'!$D:$D,0))</f>
        <v>0</v>
      </c>
      <c r="H4423" s="96">
        <f t="shared" si="69"/>
        <v>0</v>
      </c>
    </row>
    <row r="4424" spans="1:8" hidden="1">
      <c r="A4424" s="73" t="s">
        <v>2692</v>
      </c>
      <c r="B4424" s="73" t="s">
        <v>2775</v>
      </c>
      <c r="C4424" s="73" t="s">
        <v>2517</v>
      </c>
      <c r="D4424" s="86">
        <v>5.418317795495331</v>
      </c>
      <c r="E4424" s="73" t="s">
        <v>2518</v>
      </c>
      <c r="F4424" s="79" t="str">
        <f>INDEX('Crosswalk Particulates'!$B:$B,MATCH('2017 EPA Data'!A4424,'Crosswalk Particulates'!$A:$A,0))</f>
        <v>Residential Buildings Sector</v>
      </c>
      <c r="G4424" s="84">
        <f>INDEX('Crosswalk Particulates'!$E:$E,MATCH('2017 EPA Data'!$B4424,'Crosswalk Particulates'!$D:$D,0))</f>
        <v>0</v>
      </c>
      <c r="H4424" s="96">
        <f t="shared" si="69"/>
        <v>0</v>
      </c>
    </row>
    <row r="4425" spans="1:8" hidden="1">
      <c r="A4425" s="73" t="s">
        <v>2527</v>
      </c>
      <c r="B4425" s="73" t="s">
        <v>2728</v>
      </c>
      <c r="C4425" s="73" t="s">
        <v>2517</v>
      </c>
      <c r="D4425" s="86">
        <v>5.4000008739307379</v>
      </c>
      <c r="E4425" s="73" t="s">
        <v>2518</v>
      </c>
      <c r="F4425" s="79" t="str">
        <f>INDEX('Crosswalk Particulates'!$B:$B,MATCH('2017 EPA Data'!A4425,'Crosswalk Particulates'!$A:$A,0))</f>
        <v>Transportation Sector</v>
      </c>
      <c r="G4425" s="84">
        <f>INDEX('Crosswalk Particulates'!$E:$E,MATCH('2017 EPA Data'!$B4425,'Crosswalk Particulates'!$D:$D,0))</f>
        <v>0</v>
      </c>
      <c r="H4425" s="96">
        <f t="shared" si="69"/>
        <v>0</v>
      </c>
    </row>
    <row r="4426" spans="1:8" hidden="1">
      <c r="A4426" s="73" t="s">
        <v>2559</v>
      </c>
      <c r="B4426" s="73" t="s">
        <v>2727</v>
      </c>
      <c r="C4426" s="73" t="s">
        <v>2517</v>
      </c>
      <c r="D4426" s="86">
        <v>5.3995181269567585</v>
      </c>
      <c r="E4426" s="73" t="s">
        <v>2518</v>
      </c>
      <c r="F4426" s="79" t="str">
        <f>INDEX('Crosswalk Particulates'!$B:$B,MATCH('2017 EPA Data'!A4426,'Crosswalk Particulates'!$A:$A,0))</f>
        <v>process-waste-industry</v>
      </c>
      <c r="G4426" s="84">
        <f>INDEX('Crosswalk Particulates'!$E:$E,MATCH('2017 EPA Data'!$B4426,'Crosswalk Particulates'!$D:$D,0))</f>
        <v>0</v>
      </c>
      <c r="H4426" s="96">
        <f t="shared" si="69"/>
        <v>0</v>
      </c>
    </row>
    <row r="4427" spans="1:8" hidden="1">
      <c r="A4427" s="73" t="s">
        <v>2553</v>
      </c>
      <c r="B4427" s="73" t="s">
        <v>2758</v>
      </c>
      <c r="C4427" s="73" t="s">
        <v>2517</v>
      </c>
      <c r="D4427" s="86">
        <v>5.3205</v>
      </c>
      <c r="E4427" s="73" t="s">
        <v>2518</v>
      </c>
      <c r="F4427" s="79" t="str">
        <f>INDEX('Crosswalk Particulates'!$B:$B,MATCH('2017 EPA Data'!A4427,'Crosswalk Particulates'!$A:$A,0))</f>
        <v>process-other-industry</v>
      </c>
      <c r="G4427" s="84">
        <f>INDEX('Crosswalk Particulates'!$E:$E,MATCH('2017 EPA Data'!$B4427,'Crosswalk Particulates'!$D:$D,0))</f>
        <v>0</v>
      </c>
      <c r="H4427" s="96">
        <f t="shared" si="69"/>
        <v>0</v>
      </c>
    </row>
    <row r="4428" spans="1:8" hidden="1">
      <c r="A4428" s="73" t="s">
        <v>2669</v>
      </c>
      <c r="B4428" s="73" t="s">
        <v>2763</v>
      </c>
      <c r="C4428" s="73" t="s">
        <v>2517</v>
      </c>
      <c r="D4428" s="86">
        <v>5.3001569252843996</v>
      </c>
      <c r="E4428" s="73" t="s">
        <v>2518</v>
      </c>
      <c r="F4428" s="79" t="str">
        <f>INDEX('Crosswalk Particulates'!$B:$B,MATCH('2017 EPA Data'!A4428,'Crosswalk Particulates'!$A:$A,0))</f>
        <v>Commercial Buildings Sector</v>
      </c>
      <c r="G4428" s="84">
        <f>INDEX('Crosswalk Particulates'!$E:$E,MATCH('2017 EPA Data'!$B4428,'Crosswalk Particulates'!$D:$D,0))</f>
        <v>0</v>
      </c>
      <c r="H4428" s="96">
        <f t="shared" si="69"/>
        <v>0</v>
      </c>
    </row>
    <row r="4429" spans="1:8" hidden="1">
      <c r="A4429" s="73" t="s">
        <v>2665</v>
      </c>
      <c r="B4429" s="73" t="s">
        <v>2737</v>
      </c>
      <c r="C4429" s="73" t="s">
        <v>2517</v>
      </c>
      <c r="D4429" s="86">
        <v>5.2938678449852352</v>
      </c>
      <c r="E4429" s="73" t="s">
        <v>2518</v>
      </c>
      <c r="F4429" s="79" t="str">
        <f>INDEX('Crosswalk Particulates'!$B:$B,MATCH('2017 EPA Data'!A4429,'Crosswalk Particulates'!$A:$A,0))</f>
        <v>Commercial Buildings Sector</v>
      </c>
      <c r="G4429" s="84">
        <f>INDEX('Crosswalk Particulates'!$E:$E,MATCH('2017 EPA Data'!$B4429,'Crosswalk Particulates'!$D:$D,0))</f>
        <v>0</v>
      </c>
      <c r="H4429" s="96">
        <f t="shared" si="69"/>
        <v>0</v>
      </c>
    </row>
    <row r="4430" spans="1:8" hidden="1">
      <c r="A4430" s="73" t="s">
        <v>2572</v>
      </c>
      <c r="B4430" s="73" t="s">
        <v>2650</v>
      </c>
      <c r="C4430" s="73" t="s">
        <v>2517</v>
      </c>
      <c r="D4430" s="86">
        <v>5.2797671560000001</v>
      </c>
      <c r="E4430" s="73" t="s">
        <v>2518</v>
      </c>
      <c r="F4430" s="79" t="str">
        <f>INDEX('Crosswalk Particulates'!$B:$B,MATCH('2017 EPA Data'!A4430,'Crosswalk Particulates'!$A:$A,0))</f>
        <v>process-other-industry</v>
      </c>
      <c r="G4430" s="84">
        <f>INDEX('Crosswalk Particulates'!$E:$E,MATCH('2017 EPA Data'!$B4430,'Crosswalk Particulates'!$D:$D,0))</f>
        <v>0</v>
      </c>
      <c r="H4430" s="96">
        <f t="shared" si="69"/>
        <v>0</v>
      </c>
    </row>
    <row r="4431" spans="1:8" hidden="1">
      <c r="A4431" s="73" t="s">
        <v>2602</v>
      </c>
      <c r="B4431" s="73" t="s">
        <v>2705</v>
      </c>
      <c r="C4431" s="73" t="s">
        <v>2517</v>
      </c>
      <c r="D4431" s="86">
        <v>5.2512340000000002</v>
      </c>
      <c r="E4431" s="73" t="s">
        <v>2518</v>
      </c>
      <c r="F4431" s="79" t="str">
        <f>INDEX('Crosswalk Particulates'!$B:$B,MATCH('2017 EPA Data'!A4431,'Crosswalk Particulates'!$A:$A,0))</f>
        <v>process-other-industry</v>
      </c>
      <c r="G4431" s="84">
        <f>INDEX('Crosswalk Particulates'!$E:$E,MATCH('2017 EPA Data'!$B4431,'Crosswalk Particulates'!$D:$D,0))</f>
        <v>0</v>
      </c>
      <c r="H4431" s="96">
        <f t="shared" si="69"/>
        <v>0</v>
      </c>
    </row>
    <row r="4432" spans="1:8" hidden="1">
      <c r="A4432" s="73" t="s">
        <v>2665</v>
      </c>
      <c r="B4432" s="73" t="s">
        <v>2673</v>
      </c>
      <c r="C4432" s="73" t="s">
        <v>2517</v>
      </c>
      <c r="D4432" s="86">
        <v>5.2282804737896003</v>
      </c>
      <c r="E4432" s="73" t="s">
        <v>2518</v>
      </c>
      <c r="F4432" s="79" t="str">
        <f>INDEX('Crosswalk Particulates'!$B:$B,MATCH('2017 EPA Data'!A4432,'Crosswalk Particulates'!$A:$A,0))</f>
        <v>Commercial Buildings Sector</v>
      </c>
      <c r="G4432" s="84">
        <f>INDEX('Crosswalk Particulates'!$E:$E,MATCH('2017 EPA Data'!$B4432,'Crosswalk Particulates'!$D:$D,0))</f>
        <v>0</v>
      </c>
      <c r="H4432" s="96">
        <f t="shared" si="69"/>
        <v>0</v>
      </c>
    </row>
    <row r="4433" spans="1:8" hidden="1">
      <c r="A4433" s="73" t="s">
        <v>2664</v>
      </c>
      <c r="B4433" s="73" t="s">
        <v>2775</v>
      </c>
      <c r="C4433" s="73" t="s">
        <v>2517</v>
      </c>
      <c r="D4433" s="86">
        <v>5.2010417278433616</v>
      </c>
      <c r="E4433" s="73" t="s">
        <v>2518</v>
      </c>
      <c r="F4433" s="79" t="str">
        <f>INDEX('Crosswalk Particulates'!$B:$B,MATCH('2017 EPA Data'!A4433,'Crosswalk Particulates'!$A:$A,0))</f>
        <v>Commercial Buildings Sector</v>
      </c>
      <c r="G4433" s="84">
        <f>INDEX('Crosswalk Particulates'!$E:$E,MATCH('2017 EPA Data'!$B4433,'Crosswalk Particulates'!$D:$D,0))</f>
        <v>0</v>
      </c>
      <c r="H4433" s="96">
        <f t="shared" si="69"/>
        <v>0</v>
      </c>
    </row>
    <row r="4434" spans="1:8" hidden="1">
      <c r="A4434" s="73" t="s">
        <v>2618</v>
      </c>
      <c r="B4434" s="73" t="s">
        <v>2571</v>
      </c>
      <c r="C4434" s="73" t="s">
        <v>2517</v>
      </c>
      <c r="D4434" s="86">
        <v>5.2</v>
      </c>
      <c r="E4434" s="73" t="s">
        <v>2518</v>
      </c>
      <c r="F4434" s="79" t="str">
        <f>INDEX('Crosswalk Particulates'!$B:$B,MATCH('2017 EPA Data'!A4434,'Crosswalk Particulates'!$A:$A,0))</f>
        <v>Other-EPA</v>
      </c>
      <c r="G4434" s="84">
        <f>INDEX('Crosswalk Particulates'!$E:$E,MATCH('2017 EPA Data'!$B4434,'Crosswalk Particulates'!$D:$D,0))</f>
        <v>0</v>
      </c>
      <c r="H4434" s="96">
        <f t="shared" si="69"/>
        <v>0</v>
      </c>
    </row>
    <row r="4435" spans="1:8" hidden="1">
      <c r="A4435" s="73" t="s">
        <v>2547</v>
      </c>
      <c r="B4435" s="73" t="s">
        <v>2732</v>
      </c>
      <c r="D4435" s="86">
        <v>5.1790144706617358</v>
      </c>
      <c r="E4435" s="73" t="s">
        <v>2522</v>
      </c>
      <c r="F4435" s="79" t="str">
        <f>INDEX('Crosswalk Particulates'!$B:$B,MATCH('2017 EPA Data'!A4435,'Crosswalk Particulates'!$A:$A,0))</f>
        <v>process-other-industry</v>
      </c>
      <c r="G4435" s="84">
        <f>INDEX('Crosswalk Particulates'!$E:$E,MATCH('2017 EPA Data'!$B4435,'Crosswalk Particulates'!$D:$D,0))</f>
        <v>0</v>
      </c>
      <c r="H4435" s="96">
        <f t="shared" si="69"/>
        <v>4698328.4835134726</v>
      </c>
    </row>
    <row r="4436" spans="1:8" hidden="1">
      <c r="A4436" s="73" t="s">
        <v>2559</v>
      </c>
      <c r="B4436" s="73" t="s">
        <v>2757</v>
      </c>
      <c r="C4436" s="73" t="s">
        <v>2517</v>
      </c>
      <c r="D4436" s="86">
        <v>5.1520000000000001</v>
      </c>
      <c r="E4436" s="73" t="s">
        <v>2518</v>
      </c>
      <c r="F4436" s="79" t="str">
        <f>INDEX('Crosswalk Particulates'!$B:$B,MATCH('2017 EPA Data'!A4436,'Crosswalk Particulates'!$A:$A,0))</f>
        <v>process-waste-industry</v>
      </c>
      <c r="G4436" s="84">
        <f>INDEX('Crosswalk Particulates'!$E:$E,MATCH('2017 EPA Data'!$B4436,'Crosswalk Particulates'!$D:$D,0))</f>
        <v>0</v>
      </c>
      <c r="H4436" s="96">
        <f t="shared" si="69"/>
        <v>0</v>
      </c>
    </row>
    <row r="4437" spans="1:8" hidden="1">
      <c r="A4437" s="73" t="s">
        <v>2669</v>
      </c>
      <c r="B4437" s="73" t="s">
        <v>2715</v>
      </c>
      <c r="C4437" s="73" t="s">
        <v>2517</v>
      </c>
      <c r="D4437" s="86">
        <v>5.1501038517601998</v>
      </c>
      <c r="E4437" s="73" t="s">
        <v>2518</v>
      </c>
      <c r="F4437" s="79" t="str">
        <f>INDEX('Crosswalk Particulates'!$B:$B,MATCH('2017 EPA Data'!A4437,'Crosswalk Particulates'!$A:$A,0))</f>
        <v>Commercial Buildings Sector</v>
      </c>
      <c r="G4437" s="84">
        <f>INDEX('Crosswalk Particulates'!$E:$E,MATCH('2017 EPA Data'!$B4437,'Crosswalk Particulates'!$D:$D,0))</f>
        <v>0</v>
      </c>
      <c r="H4437" s="96">
        <f t="shared" si="69"/>
        <v>0</v>
      </c>
    </row>
    <row r="4438" spans="1:8" hidden="1">
      <c r="A4438" s="73" t="s">
        <v>2600</v>
      </c>
      <c r="B4438" s="73" t="s">
        <v>2626</v>
      </c>
      <c r="C4438" s="73" t="s">
        <v>2517</v>
      </c>
      <c r="D4438" s="86">
        <v>5.1283763528654003</v>
      </c>
      <c r="E4438" s="73" t="s">
        <v>2518</v>
      </c>
      <c r="F4438" s="79" t="str">
        <f>INDEX('Crosswalk Particulates'!$B:$B,MATCH('2017 EPA Data'!A4438,'Crosswalk Particulates'!$A:$A,0))</f>
        <v>industry-fuel-biomass</v>
      </c>
      <c r="G4438" s="84">
        <f>INDEX('Crosswalk Particulates'!$E:$E,MATCH('2017 EPA Data'!$B4438,'Crosswalk Particulates'!$D:$D,0))</f>
        <v>0</v>
      </c>
      <c r="H4438" s="96">
        <f t="shared" si="69"/>
        <v>0</v>
      </c>
    </row>
    <row r="4439" spans="1:8" hidden="1">
      <c r="A4439" s="73" t="s">
        <v>2559</v>
      </c>
      <c r="B4439" s="73" t="s">
        <v>2842</v>
      </c>
      <c r="C4439" s="73" t="s">
        <v>2517</v>
      </c>
      <c r="D4439" s="86">
        <v>5.1242000000000001</v>
      </c>
      <c r="E4439" s="73" t="s">
        <v>2518</v>
      </c>
      <c r="F4439" s="79" t="str">
        <f>INDEX('Crosswalk Particulates'!$B:$B,MATCH('2017 EPA Data'!A4439,'Crosswalk Particulates'!$A:$A,0))</f>
        <v>process-waste-industry</v>
      </c>
      <c r="G4439" s="84">
        <f>INDEX('Crosswalk Particulates'!$E:$E,MATCH('2017 EPA Data'!$B4439,'Crosswalk Particulates'!$D:$D,0))</f>
        <v>0</v>
      </c>
      <c r="H4439" s="96">
        <f t="shared" si="69"/>
        <v>0</v>
      </c>
    </row>
    <row r="4440" spans="1:8" hidden="1">
      <c r="A4440" s="73" t="s">
        <v>2592</v>
      </c>
      <c r="B4440" s="73" t="s">
        <v>2614</v>
      </c>
      <c r="C4440" s="73" t="s">
        <v>2517</v>
      </c>
      <c r="D4440" s="86">
        <v>5.1150472963039997</v>
      </c>
      <c r="E4440" s="73" t="s">
        <v>2518</v>
      </c>
      <c r="F4440" s="79" t="str">
        <f>INDEX('Crosswalk Particulates'!$B:$B,MATCH('2017 EPA Data'!A4440,'Crosswalk Particulates'!$A:$A,0))</f>
        <v>process-ngps-industry</v>
      </c>
      <c r="G4440" s="84">
        <f>INDEX('Crosswalk Particulates'!$E:$E,MATCH('2017 EPA Data'!$B4440,'Crosswalk Particulates'!$D:$D,0))</f>
        <v>0</v>
      </c>
      <c r="H4440" s="96">
        <f t="shared" si="69"/>
        <v>0</v>
      </c>
    </row>
    <row r="4441" spans="1:8" hidden="1">
      <c r="A4441" s="73" t="s">
        <v>2664</v>
      </c>
      <c r="B4441" s="73" t="s">
        <v>2625</v>
      </c>
      <c r="C4441" s="73" t="s">
        <v>2517</v>
      </c>
      <c r="D4441" s="86">
        <v>5.1103382053418498</v>
      </c>
      <c r="E4441" s="73" t="s">
        <v>2518</v>
      </c>
      <c r="F4441" s="79" t="str">
        <f>INDEX('Crosswalk Particulates'!$B:$B,MATCH('2017 EPA Data'!A4441,'Crosswalk Particulates'!$A:$A,0))</f>
        <v>Commercial Buildings Sector</v>
      </c>
      <c r="G4441" s="84">
        <f>INDEX('Crosswalk Particulates'!$E:$E,MATCH('2017 EPA Data'!$B4441,'Crosswalk Particulates'!$D:$D,0))</f>
        <v>0</v>
      </c>
      <c r="H4441" s="96">
        <f t="shared" si="69"/>
        <v>0</v>
      </c>
    </row>
    <row r="4442" spans="1:8" hidden="1">
      <c r="A4442" s="73" t="s">
        <v>2538</v>
      </c>
      <c r="B4442" s="73" t="s">
        <v>2651</v>
      </c>
      <c r="C4442" s="73" t="s">
        <v>2517</v>
      </c>
      <c r="D4442" s="86">
        <v>5.0783297007665844</v>
      </c>
      <c r="E4442" s="73" t="s">
        <v>2518</v>
      </c>
      <c r="F4442" s="79" t="str">
        <f>INDEX('Crosswalk Particulates'!$B:$B,MATCH('2017 EPA Data'!A4442,'Crosswalk Particulates'!$A:$A,0))</f>
        <v>process-other-industry</v>
      </c>
      <c r="G4442" s="84">
        <f>INDEX('Crosswalk Particulates'!$E:$E,MATCH('2017 EPA Data'!$B4442,'Crosswalk Particulates'!$D:$D,0))</f>
        <v>0</v>
      </c>
      <c r="H4442" s="96">
        <f t="shared" si="69"/>
        <v>0</v>
      </c>
    </row>
    <row r="4443" spans="1:8" hidden="1">
      <c r="A4443" s="73" t="s">
        <v>2582</v>
      </c>
      <c r="B4443" s="73" t="s">
        <v>2783</v>
      </c>
      <c r="C4443" s="73" t="s">
        <v>2517</v>
      </c>
      <c r="D4443" s="86">
        <v>5.07578</v>
      </c>
      <c r="E4443" s="73" t="s">
        <v>2518</v>
      </c>
      <c r="F4443" s="79" t="str">
        <f>INDEX('Crosswalk Particulates'!$B:$B,MATCH('2017 EPA Data'!A4443,'Crosswalk Particulates'!$A:$A,0))</f>
        <v>Commercial Buildings Sector</v>
      </c>
      <c r="G4443" s="84">
        <f>INDEX('Crosswalk Particulates'!$E:$E,MATCH('2017 EPA Data'!$B4443,'Crosswalk Particulates'!$D:$D,0))</f>
        <v>0</v>
      </c>
      <c r="H4443" s="96">
        <f t="shared" si="69"/>
        <v>0</v>
      </c>
    </row>
    <row r="4444" spans="1:8" hidden="1">
      <c r="A4444" s="73" t="s">
        <v>2647</v>
      </c>
      <c r="B4444" s="73" t="s">
        <v>2663</v>
      </c>
      <c r="C4444" s="73" t="s">
        <v>2517</v>
      </c>
      <c r="D4444" s="86">
        <v>5.0735397549999997</v>
      </c>
      <c r="E4444" s="73" t="s">
        <v>2518</v>
      </c>
      <c r="F4444" s="79" t="str">
        <f>INDEX('Crosswalk Particulates'!$B:$B,MATCH('2017 EPA Data'!A4444,'Crosswalk Particulates'!$A:$A,0))</f>
        <v>process-mining-industry</v>
      </c>
      <c r="G4444" s="84">
        <f>INDEX('Crosswalk Particulates'!$E:$E,MATCH('2017 EPA Data'!$B4444,'Crosswalk Particulates'!$D:$D,0))</f>
        <v>0</v>
      </c>
      <c r="H4444" s="96">
        <f t="shared" si="69"/>
        <v>0</v>
      </c>
    </row>
    <row r="4445" spans="1:8" hidden="1">
      <c r="A4445" s="73" t="s">
        <v>2665</v>
      </c>
      <c r="B4445" s="73" t="s">
        <v>2750</v>
      </c>
      <c r="C4445" s="73" t="s">
        <v>2517</v>
      </c>
      <c r="D4445" s="86">
        <v>5.0544779758970702</v>
      </c>
      <c r="E4445" s="73" t="s">
        <v>2518</v>
      </c>
      <c r="F4445" s="79" t="str">
        <f>INDEX('Crosswalk Particulates'!$B:$B,MATCH('2017 EPA Data'!A4445,'Crosswalk Particulates'!$A:$A,0))</f>
        <v>Commercial Buildings Sector</v>
      </c>
      <c r="G4445" s="84">
        <f>INDEX('Crosswalk Particulates'!$E:$E,MATCH('2017 EPA Data'!$B4445,'Crosswalk Particulates'!$D:$D,0))</f>
        <v>0</v>
      </c>
      <c r="H4445" s="96">
        <f t="shared" si="69"/>
        <v>0</v>
      </c>
    </row>
    <row r="4446" spans="1:8" hidden="1">
      <c r="A4446" s="73" t="s">
        <v>2600</v>
      </c>
      <c r="B4446" s="73" t="s">
        <v>2719</v>
      </c>
      <c r="C4446" s="73" t="s">
        <v>2517</v>
      </c>
      <c r="D4446" s="86">
        <v>5.0434720000000004</v>
      </c>
      <c r="E4446" s="73" t="s">
        <v>2518</v>
      </c>
      <c r="F4446" s="79" t="str">
        <f>INDEX('Crosswalk Particulates'!$B:$B,MATCH('2017 EPA Data'!A4446,'Crosswalk Particulates'!$A:$A,0))</f>
        <v>industry-fuel-biomass</v>
      </c>
      <c r="G4446" s="84">
        <f>INDEX('Crosswalk Particulates'!$E:$E,MATCH('2017 EPA Data'!$B4446,'Crosswalk Particulates'!$D:$D,0))</f>
        <v>0</v>
      </c>
      <c r="H4446" s="96">
        <f t="shared" si="69"/>
        <v>0</v>
      </c>
    </row>
    <row r="4447" spans="1:8" hidden="1">
      <c r="A4447" s="73" t="s">
        <v>2553</v>
      </c>
      <c r="B4447" s="73" t="s">
        <v>2673</v>
      </c>
      <c r="C4447" s="73" t="s">
        <v>2517</v>
      </c>
      <c r="D4447" s="86">
        <v>5.0143115839999997</v>
      </c>
      <c r="E4447" s="73" t="s">
        <v>2518</v>
      </c>
      <c r="F4447" s="79" t="str">
        <f>INDEX('Crosswalk Particulates'!$B:$B,MATCH('2017 EPA Data'!A4447,'Crosswalk Particulates'!$A:$A,0))</f>
        <v>process-other-industry</v>
      </c>
      <c r="G4447" s="84">
        <f>INDEX('Crosswalk Particulates'!$E:$E,MATCH('2017 EPA Data'!$B4447,'Crosswalk Particulates'!$D:$D,0))</f>
        <v>0</v>
      </c>
      <c r="H4447" s="96">
        <f t="shared" si="69"/>
        <v>0</v>
      </c>
    </row>
    <row r="4448" spans="1:8" hidden="1">
      <c r="A4448" s="73" t="s">
        <v>2546</v>
      </c>
      <c r="B4448" s="73" t="s">
        <v>2579</v>
      </c>
      <c r="C4448" s="73" t="s">
        <v>2517</v>
      </c>
      <c r="D4448" s="86">
        <v>5</v>
      </c>
      <c r="E4448" s="73" t="s">
        <v>2518</v>
      </c>
      <c r="F4448" s="79" t="str">
        <f>INDEX('Crosswalk Particulates'!$B:$B,MATCH('2017 EPA Data'!A4448,'Crosswalk Particulates'!$A:$A,0))</f>
        <v>process-other-industry</v>
      </c>
      <c r="G4448" s="84">
        <f>INDEX('Crosswalk Particulates'!$E:$E,MATCH('2017 EPA Data'!$B4448,'Crosswalk Particulates'!$D:$D,0))</f>
        <v>0</v>
      </c>
      <c r="H4448" s="96">
        <f t="shared" si="69"/>
        <v>0</v>
      </c>
    </row>
    <row r="4449" spans="1:8" hidden="1">
      <c r="A4449" s="73" t="s">
        <v>2519</v>
      </c>
      <c r="B4449" s="73" t="s">
        <v>2802</v>
      </c>
      <c r="C4449" s="73" t="s">
        <v>2517</v>
      </c>
      <c r="D4449" s="86">
        <v>5</v>
      </c>
      <c r="E4449" s="73" t="s">
        <v>2518</v>
      </c>
      <c r="F4449" s="79" t="str">
        <f>INDEX('Crosswalk Particulates'!$B:$B,MATCH('2017 EPA Data'!A4449,'Crosswalk Particulates'!$A:$A,0))</f>
        <v>process-other-industry</v>
      </c>
      <c r="G4449" s="84">
        <f>INDEX('Crosswalk Particulates'!$E:$E,MATCH('2017 EPA Data'!$B4449,'Crosswalk Particulates'!$D:$D,0))</f>
        <v>0</v>
      </c>
      <c r="H4449" s="96">
        <f t="shared" si="69"/>
        <v>0</v>
      </c>
    </row>
    <row r="4450" spans="1:8" hidden="1">
      <c r="A4450" s="73" t="s">
        <v>2618</v>
      </c>
      <c r="B4450" s="73" t="s">
        <v>2575</v>
      </c>
      <c r="C4450" s="73" t="s">
        <v>2517</v>
      </c>
      <c r="D4450" s="86">
        <v>5</v>
      </c>
      <c r="E4450" s="73" t="s">
        <v>2518</v>
      </c>
      <c r="F4450" s="79" t="str">
        <f>INDEX('Crosswalk Particulates'!$B:$B,MATCH('2017 EPA Data'!A4450,'Crosswalk Particulates'!$A:$A,0))</f>
        <v>Other-EPA</v>
      </c>
      <c r="G4450" s="84">
        <f>INDEX('Crosswalk Particulates'!$E:$E,MATCH('2017 EPA Data'!$B4450,'Crosswalk Particulates'!$D:$D,0))</f>
        <v>0</v>
      </c>
      <c r="H4450" s="96">
        <f t="shared" si="69"/>
        <v>0</v>
      </c>
    </row>
    <row r="4451" spans="1:8" hidden="1">
      <c r="A4451" s="73" t="s">
        <v>2582</v>
      </c>
      <c r="B4451" s="73" t="s">
        <v>2575</v>
      </c>
      <c r="C4451" s="73" t="s">
        <v>2517</v>
      </c>
      <c r="D4451" s="86">
        <v>5</v>
      </c>
      <c r="E4451" s="73" t="s">
        <v>2518</v>
      </c>
      <c r="F4451" s="79" t="str">
        <f>INDEX('Crosswalk Particulates'!$B:$B,MATCH('2017 EPA Data'!A4451,'Crosswalk Particulates'!$A:$A,0))</f>
        <v>Commercial Buildings Sector</v>
      </c>
      <c r="G4451" s="84">
        <f>INDEX('Crosswalk Particulates'!$E:$E,MATCH('2017 EPA Data'!$B4451,'Crosswalk Particulates'!$D:$D,0))</f>
        <v>0</v>
      </c>
      <c r="H4451" s="96">
        <f t="shared" si="69"/>
        <v>0</v>
      </c>
    </row>
    <row r="4452" spans="1:8" hidden="1">
      <c r="A4452" s="73" t="s">
        <v>2649</v>
      </c>
      <c r="B4452" s="73" t="s">
        <v>2747</v>
      </c>
      <c r="C4452" s="73" t="s">
        <v>2517</v>
      </c>
      <c r="D4452" s="86">
        <v>4.96</v>
      </c>
      <c r="E4452" s="73" t="s">
        <v>2518</v>
      </c>
      <c r="F4452" s="79" t="str">
        <f>INDEX('Crosswalk Particulates'!$B:$B,MATCH('2017 EPA Data'!A4452,'Crosswalk Particulates'!$A:$A,0))</f>
        <v>Electricity Sector</v>
      </c>
      <c r="G4452" s="84">
        <f>INDEX('Crosswalk Particulates'!$E:$E,MATCH('2017 EPA Data'!$B4452,'Crosswalk Particulates'!$D:$D,0))</f>
        <v>0</v>
      </c>
      <c r="H4452" s="96">
        <f t="shared" si="69"/>
        <v>0</v>
      </c>
    </row>
    <row r="4453" spans="1:8" hidden="1">
      <c r="A4453" s="73" t="s">
        <v>2649</v>
      </c>
      <c r="B4453" s="73" t="s">
        <v>2791</v>
      </c>
      <c r="C4453" s="73" t="s">
        <v>2517</v>
      </c>
      <c r="D4453" s="86">
        <v>4.96</v>
      </c>
      <c r="E4453" s="73" t="s">
        <v>2518</v>
      </c>
      <c r="F4453" s="79" t="str">
        <f>INDEX('Crosswalk Particulates'!$B:$B,MATCH('2017 EPA Data'!A4453,'Crosswalk Particulates'!$A:$A,0))</f>
        <v>Electricity Sector</v>
      </c>
      <c r="G4453" s="84">
        <f>INDEX('Crosswalk Particulates'!$E:$E,MATCH('2017 EPA Data'!$B4453,'Crosswalk Particulates'!$D:$D,0))</f>
        <v>0</v>
      </c>
      <c r="H4453" s="96">
        <f t="shared" si="69"/>
        <v>0</v>
      </c>
    </row>
    <row r="4454" spans="1:8" hidden="1">
      <c r="A4454" s="73" t="s">
        <v>2559</v>
      </c>
      <c r="B4454" s="73" t="s">
        <v>2840</v>
      </c>
      <c r="C4454" s="73" t="s">
        <v>2517</v>
      </c>
      <c r="D4454" s="86">
        <v>4.8749000000000002</v>
      </c>
      <c r="E4454" s="73" t="s">
        <v>2518</v>
      </c>
      <c r="F4454" s="79" t="str">
        <f>INDEX('Crosswalk Particulates'!$B:$B,MATCH('2017 EPA Data'!A4454,'Crosswalk Particulates'!$A:$A,0))</f>
        <v>process-waste-industry</v>
      </c>
      <c r="G4454" s="84">
        <f>INDEX('Crosswalk Particulates'!$E:$E,MATCH('2017 EPA Data'!$B4454,'Crosswalk Particulates'!$D:$D,0))</f>
        <v>0</v>
      </c>
      <c r="H4454" s="96">
        <f t="shared" si="69"/>
        <v>0</v>
      </c>
    </row>
    <row r="4455" spans="1:8" hidden="1">
      <c r="A4455" s="73" t="s">
        <v>2592</v>
      </c>
      <c r="B4455" s="73" t="s">
        <v>2697</v>
      </c>
      <c r="C4455" s="73" t="s">
        <v>2517</v>
      </c>
      <c r="D4455" s="86">
        <v>4.8602774999999996</v>
      </c>
      <c r="E4455" s="73" t="s">
        <v>2518</v>
      </c>
      <c r="F4455" s="79" t="str">
        <f>INDEX('Crosswalk Particulates'!$B:$B,MATCH('2017 EPA Data'!A4455,'Crosswalk Particulates'!$A:$A,0))</f>
        <v>process-ngps-industry</v>
      </c>
      <c r="G4455" s="84">
        <f>INDEX('Crosswalk Particulates'!$E:$E,MATCH('2017 EPA Data'!$B4455,'Crosswalk Particulates'!$D:$D,0))</f>
        <v>0</v>
      </c>
      <c r="H4455" s="96">
        <f t="shared" si="69"/>
        <v>0</v>
      </c>
    </row>
    <row r="4456" spans="1:8" hidden="1">
      <c r="A4456" s="73" t="s">
        <v>2581</v>
      </c>
      <c r="B4456" s="73" t="s">
        <v>2695</v>
      </c>
      <c r="C4456" s="73" t="s">
        <v>2517</v>
      </c>
      <c r="D4456" s="86">
        <v>4.8071288248477577</v>
      </c>
      <c r="E4456" s="73" t="s">
        <v>2518</v>
      </c>
      <c r="F4456" s="79" t="str">
        <f>INDEX('Crosswalk Particulates'!$B:$B,MATCH('2017 EPA Data'!A4456,'Crosswalk Particulates'!$A:$A,0))</f>
        <v>Electricity Sector</v>
      </c>
      <c r="G4456" s="84">
        <f>INDEX('Crosswalk Particulates'!$E:$E,MATCH('2017 EPA Data'!$B4456,'Crosswalk Particulates'!$D:$D,0))</f>
        <v>0</v>
      </c>
      <c r="H4456" s="96">
        <f t="shared" si="69"/>
        <v>0</v>
      </c>
    </row>
    <row r="4457" spans="1:8" hidden="1">
      <c r="A4457" s="73" t="s">
        <v>2572</v>
      </c>
      <c r="B4457" s="73" t="s">
        <v>2613</v>
      </c>
      <c r="C4457" s="73" t="s">
        <v>2517</v>
      </c>
      <c r="D4457" s="86">
        <v>4.8</v>
      </c>
      <c r="E4457" s="73" t="s">
        <v>2518</v>
      </c>
      <c r="F4457" s="79" t="str">
        <f>INDEX('Crosswalk Particulates'!$B:$B,MATCH('2017 EPA Data'!A4457,'Crosswalk Particulates'!$A:$A,0))</f>
        <v>process-other-industry</v>
      </c>
      <c r="G4457" s="84">
        <f>INDEX('Crosswalk Particulates'!$E:$E,MATCH('2017 EPA Data'!$B4457,'Crosswalk Particulates'!$D:$D,0))</f>
        <v>0</v>
      </c>
      <c r="H4457" s="96">
        <f t="shared" si="69"/>
        <v>0</v>
      </c>
    </row>
    <row r="4458" spans="1:8" hidden="1">
      <c r="A4458" s="73" t="s">
        <v>2538</v>
      </c>
      <c r="B4458" s="73" t="s">
        <v>2811</v>
      </c>
      <c r="C4458" s="73" t="s">
        <v>2517</v>
      </c>
      <c r="D4458" s="86">
        <v>4.8</v>
      </c>
      <c r="E4458" s="73" t="s">
        <v>2518</v>
      </c>
      <c r="F4458" s="79" t="str">
        <f>INDEX('Crosswalk Particulates'!$B:$B,MATCH('2017 EPA Data'!A4458,'Crosswalk Particulates'!$A:$A,0))</f>
        <v>process-other-industry</v>
      </c>
      <c r="G4458" s="84">
        <f>INDEX('Crosswalk Particulates'!$E:$E,MATCH('2017 EPA Data'!$B4458,'Crosswalk Particulates'!$D:$D,0))</f>
        <v>0</v>
      </c>
      <c r="H4458" s="96">
        <f t="shared" si="69"/>
        <v>0</v>
      </c>
    </row>
    <row r="4459" spans="1:8" hidden="1">
      <c r="A4459" s="73" t="s">
        <v>2619</v>
      </c>
      <c r="B4459" s="73" t="s">
        <v>2676</v>
      </c>
      <c r="C4459" s="73" t="s">
        <v>2517</v>
      </c>
      <c r="D4459" s="86">
        <v>4.7809999999999997</v>
      </c>
      <c r="E4459" s="73" t="s">
        <v>2518</v>
      </c>
      <c r="F4459" s="79" t="str">
        <f>INDEX('Crosswalk Particulates'!$B:$B,MATCH('2017 EPA Data'!A4459,'Crosswalk Particulates'!$A:$A,0))</f>
        <v>process-iron and steel-industry</v>
      </c>
      <c r="G4459" s="84">
        <f>INDEX('Crosswalk Particulates'!$E:$E,MATCH('2017 EPA Data'!$B4459,'Crosswalk Particulates'!$D:$D,0))</f>
        <v>0</v>
      </c>
      <c r="H4459" s="96">
        <f t="shared" si="69"/>
        <v>0</v>
      </c>
    </row>
    <row r="4460" spans="1:8" hidden="1">
      <c r="A4460" s="73" t="s">
        <v>2519</v>
      </c>
      <c r="B4460" s="73" t="s">
        <v>2796</v>
      </c>
      <c r="C4460" s="73" t="s">
        <v>2517</v>
      </c>
      <c r="D4460" s="86">
        <v>4.74</v>
      </c>
      <c r="E4460" s="73" t="s">
        <v>2518</v>
      </c>
      <c r="F4460" s="79" t="str">
        <f>INDEX('Crosswalk Particulates'!$B:$B,MATCH('2017 EPA Data'!A4460,'Crosswalk Particulates'!$A:$A,0))</f>
        <v>process-other-industry</v>
      </c>
      <c r="G4460" s="84">
        <f>INDEX('Crosswalk Particulates'!$E:$E,MATCH('2017 EPA Data'!$B4460,'Crosswalk Particulates'!$D:$D,0))</f>
        <v>0</v>
      </c>
      <c r="H4460" s="96">
        <f t="shared" si="69"/>
        <v>0</v>
      </c>
    </row>
    <row r="4461" spans="1:8" hidden="1">
      <c r="A4461" s="73" t="s">
        <v>2601</v>
      </c>
      <c r="B4461" s="73" t="s">
        <v>2609</v>
      </c>
      <c r="C4461" s="73" t="s">
        <v>2557</v>
      </c>
      <c r="D4461" s="86">
        <v>4.7335269999999996</v>
      </c>
      <c r="E4461" s="73" t="s">
        <v>2522</v>
      </c>
      <c r="F4461" s="79" t="str">
        <f>INDEX('Crosswalk Particulates'!$B:$B,MATCH('2017 EPA Data'!A4461,'Crosswalk Particulates'!$A:$A,0))</f>
        <v>Commercial Buildings Sector</v>
      </c>
      <c r="G4461" s="84" t="str">
        <f>INDEX('Crosswalk Particulates'!$E:$E,MATCH('2017 EPA Data'!$B4461,'Crosswalk Particulates'!$D:$D,0))</f>
        <v>NOX</v>
      </c>
      <c r="H4461" s="96">
        <f t="shared" si="69"/>
        <v>4294188.5676443102</v>
      </c>
    </row>
    <row r="4462" spans="1:8" hidden="1">
      <c r="A4462" s="73" t="s">
        <v>2607</v>
      </c>
      <c r="B4462" s="73" t="s">
        <v>2729</v>
      </c>
      <c r="C4462" s="73" t="s">
        <v>2517</v>
      </c>
      <c r="D4462" s="86">
        <v>4.7232346837000003</v>
      </c>
      <c r="E4462" s="73" t="s">
        <v>2518</v>
      </c>
      <c r="F4462" s="79" t="str">
        <f>INDEX('Crosswalk Particulates'!$B:$B,MATCH('2017 EPA Data'!A4462,'Crosswalk Particulates'!$A:$A,0))</f>
        <v>process-cement-industry</v>
      </c>
      <c r="G4462" s="84">
        <f>INDEX('Crosswalk Particulates'!$E:$E,MATCH('2017 EPA Data'!$B4462,'Crosswalk Particulates'!$D:$D,0))</f>
        <v>0</v>
      </c>
      <c r="H4462" s="96">
        <f t="shared" si="69"/>
        <v>0</v>
      </c>
    </row>
    <row r="4463" spans="1:8" hidden="1">
      <c r="A4463" s="73" t="s">
        <v>2607</v>
      </c>
      <c r="B4463" s="73" t="s">
        <v>2754</v>
      </c>
      <c r="C4463" s="73" t="s">
        <v>2517</v>
      </c>
      <c r="D4463" s="86">
        <v>4.706798</v>
      </c>
      <c r="E4463" s="73" t="s">
        <v>2518</v>
      </c>
      <c r="F4463" s="79" t="str">
        <f>INDEX('Crosswalk Particulates'!$B:$B,MATCH('2017 EPA Data'!A4463,'Crosswalk Particulates'!$A:$A,0))</f>
        <v>process-cement-industry</v>
      </c>
      <c r="G4463" s="84">
        <f>INDEX('Crosswalk Particulates'!$E:$E,MATCH('2017 EPA Data'!$B4463,'Crosswalk Particulates'!$D:$D,0))</f>
        <v>0</v>
      </c>
      <c r="H4463" s="96">
        <f t="shared" si="69"/>
        <v>0</v>
      </c>
    </row>
    <row r="4464" spans="1:8" hidden="1">
      <c r="A4464" s="73" t="s">
        <v>2581</v>
      </c>
      <c r="B4464" s="73" t="s">
        <v>2787</v>
      </c>
      <c r="C4464" s="73" t="s">
        <v>2517</v>
      </c>
      <c r="D4464" s="86">
        <v>4.6980469999999999</v>
      </c>
      <c r="E4464" s="73" t="s">
        <v>2518</v>
      </c>
      <c r="F4464" s="79" t="str">
        <f>INDEX('Crosswalk Particulates'!$B:$B,MATCH('2017 EPA Data'!A4464,'Crosswalk Particulates'!$A:$A,0))</f>
        <v>Electricity Sector</v>
      </c>
      <c r="G4464" s="84">
        <f>INDEX('Crosswalk Particulates'!$E:$E,MATCH('2017 EPA Data'!$B4464,'Crosswalk Particulates'!$D:$D,0))</f>
        <v>0</v>
      </c>
      <c r="H4464" s="96">
        <f t="shared" si="69"/>
        <v>0</v>
      </c>
    </row>
    <row r="4465" spans="1:8" hidden="1">
      <c r="A4465" s="73" t="s">
        <v>2530</v>
      </c>
      <c r="B4465" s="73" t="s">
        <v>2615</v>
      </c>
      <c r="C4465" s="73" t="s">
        <v>2557</v>
      </c>
      <c r="D4465" s="86">
        <v>4.6622061009999998</v>
      </c>
      <c r="E4465" s="73" t="s">
        <v>2522</v>
      </c>
      <c r="F4465" s="79" t="str">
        <f>INDEX('Crosswalk Particulates'!$B:$B,MATCH('2017 EPA Data'!A4465,'Crosswalk Particulates'!$A:$A,0))</f>
        <v>process-other-industry</v>
      </c>
      <c r="G4465" s="84" t="str">
        <f>INDEX('Crosswalk Particulates'!$E:$E,MATCH('2017 EPA Data'!$B4465,'Crosswalk Particulates'!$D:$D,0))</f>
        <v>SOx</v>
      </c>
      <c r="H4465" s="96">
        <f t="shared" si="69"/>
        <v>4229487.2594823595</v>
      </c>
    </row>
    <row r="4466" spans="1:8" hidden="1">
      <c r="A4466" s="73" t="s">
        <v>2602</v>
      </c>
      <c r="B4466" s="73" t="s">
        <v>2783</v>
      </c>
      <c r="C4466" s="73" t="s">
        <v>2517</v>
      </c>
      <c r="D4466" s="86">
        <v>4.6534700000000004</v>
      </c>
      <c r="E4466" s="73" t="s">
        <v>2518</v>
      </c>
      <c r="F4466" s="79" t="str">
        <f>INDEX('Crosswalk Particulates'!$B:$B,MATCH('2017 EPA Data'!A4466,'Crosswalk Particulates'!$A:$A,0))</f>
        <v>process-other-industry</v>
      </c>
      <c r="G4466" s="84">
        <f>INDEX('Crosswalk Particulates'!$E:$E,MATCH('2017 EPA Data'!$B4466,'Crosswalk Particulates'!$D:$D,0))</f>
        <v>0</v>
      </c>
      <c r="H4466" s="96">
        <f t="shared" si="69"/>
        <v>0</v>
      </c>
    </row>
    <row r="4467" spans="1:8" hidden="1">
      <c r="A4467" s="73" t="s">
        <v>2629</v>
      </c>
      <c r="B4467" s="73" t="s">
        <v>2667</v>
      </c>
      <c r="C4467" s="73" t="s">
        <v>2517</v>
      </c>
      <c r="D4467" s="86">
        <v>4.6399999999999997</v>
      </c>
      <c r="E4467" s="73" t="s">
        <v>2518</v>
      </c>
      <c r="F4467" s="79" t="str">
        <f>INDEX('Crosswalk Particulates'!$B:$B,MATCH('2017 EPA Data'!A4467,'Crosswalk Particulates'!$A:$A,0))</f>
        <v>industry-fuel-oil</v>
      </c>
      <c r="G4467" s="84">
        <f>INDEX('Crosswalk Particulates'!$E:$E,MATCH('2017 EPA Data'!$B4467,'Crosswalk Particulates'!$D:$D,0))</f>
        <v>0</v>
      </c>
      <c r="H4467" s="96">
        <f t="shared" si="69"/>
        <v>0</v>
      </c>
    </row>
    <row r="4468" spans="1:8" hidden="1">
      <c r="A4468" s="73" t="s">
        <v>2592</v>
      </c>
      <c r="B4468" s="73" t="s">
        <v>2708</v>
      </c>
      <c r="C4468" s="73" t="s">
        <v>2517</v>
      </c>
      <c r="D4468" s="86">
        <v>4.6010632662799997</v>
      </c>
      <c r="E4468" s="73" t="s">
        <v>2518</v>
      </c>
      <c r="F4468" s="79" t="str">
        <f>INDEX('Crosswalk Particulates'!$B:$B,MATCH('2017 EPA Data'!A4468,'Crosswalk Particulates'!$A:$A,0))</f>
        <v>process-ngps-industry</v>
      </c>
      <c r="G4468" s="84">
        <f>INDEX('Crosswalk Particulates'!$E:$E,MATCH('2017 EPA Data'!$B4468,'Crosswalk Particulates'!$D:$D,0))</f>
        <v>0</v>
      </c>
      <c r="H4468" s="96">
        <f t="shared" si="69"/>
        <v>0</v>
      </c>
    </row>
    <row r="4469" spans="1:8" hidden="1">
      <c r="A4469" s="73" t="s">
        <v>2551</v>
      </c>
      <c r="B4469" s="73" t="s">
        <v>2711</v>
      </c>
      <c r="C4469" s="73" t="s">
        <v>2517</v>
      </c>
      <c r="D4469" s="86">
        <v>4.5999999999999996</v>
      </c>
      <c r="E4469" s="73" t="s">
        <v>2518</v>
      </c>
      <c r="F4469" s="79" t="str">
        <f>INDEX('Crosswalk Particulates'!$B:$B,MATCH('2017 EPA Data'!A4469,'Crosswalk Particulates'!$A:$A,0))</f>
        <v>industry-fuel-natural gas</v>
      </c>
      <c r="G4469" s="84">
        <f>INDEX('Crosswalk Particulates'!$E:$E,MATCH('2017 EPA Data'!$B4469,'Crosswalk Particulates'!$D:$D,0))</f>
        <v>0</v>
      </c>
      <c r="H4469" s="96">
        <f t="shared" si="69"/>
        <v>0</v>
      </c>
    </row>
    <row r="4470" spans="1:8" hidden="1">
      <c r="A4470" s="73" t="s">
        <v>2602</v>
      </c>
      <c r="B4470" s="73" t="s">
        <v>2745</v>
      </c>
      <c r="C4470" s="73" t="s">
        <v>2517</v>
      </c>
      <c r="D4470" s="86">
        <v>4.58</v>
      </c>
      <c r="E4470" s="73" t="s">
        <v>2518</v>
      </c>
      <c r="F4470" s="79" t="str">
        <f>INDEX('Crosswalk Particulates'!$B:$B,MATCH('2017 EPA Data'!A4470,'Crosswalk Particulates'!$A:$A,0))</f>
        <v>process-other-industry</v>
      </c>
      <c r="G4470" s="84">
        <f>INDEX('Crosswalk Particulates'!$E:$E,MATCH('2017 EPA Data'!$B4470,'Crosswalk Particulates'!$D:$D,0))</f>
        <v>0</v>
      </c>
      <c r="H4470" s="96">
        <f t="shared" si="69"/>
        <v>0</v>
      </c>
    </row>
    <row r="4471" spans="1:8" hidden="1">
      <c r="A4471" s="73" t="s">
        <v>2586</v>
      </c>
      <c r="B4471" s="73" t="s">
        <v>2779</v>
      </c>
      <c r="C4471" s="73" t="s">
        <v>2517</v>
      </c>
      <c r="D4471" s="86">
        <v>4.4708810000000003</v>
      </c>
      <c r="E4471" s="73" t="s">
        <v>2518</v>
      </c>
      <c r="F4471" s="79" t="str">
        <f>INDEX('Crosswalk Particulates'!$B:$B,MATCH('2017 EPA Data'!A4471,'Crosswalk Particulates'!$A:$A,0))</f>
        <v>process-other-industry</v>
      </c>
      <c r="G4471" s="84">
        <f>INDEX('Crosswalk Particulates'!$E:$E,MATCH('2017 EPA Data'!$B4471,'Crosswalk Particulates'!$D:$D,0))</f>
        <v>0</v>
      </c>
      <c r="H4471" s="96">
        <f t="shared" si="69"/>
        <v>0</v>
      </c>
    </row>
    <row r="4472" spans="1:8" hidden="1">
      <c r="A4472" s="73" t="s">
        <v>2546</v>
      </c>
      <c r="B4472" s="73" t="s">
        <v>2662</v>
      </c>
      <c r="C4472" s="73" t="s">
        <v>2517</v>
      </c>
      <c r="D4472" s="86">
        <v>4.4388680000000003</v>
      </c>
      <c r="E4472" s="73" t="s">
        <v>2518</v>
      </c>
      <c r="F4472" s="79" t="str">
        <f>INDEX('Crosswalk Particulates'!$B:$B,MATCH('2017 EPA Data'!A4472,'Crosswalk Particulates'!$A:$A,0))</f>
        <v>process-other-industry</v>
      </c>
      <c r="G4472" s="84">
        <f>INDEX('Crosswalk Particulates'!$E:$E,MATCH('2017 EPA Data'!$B4472,'Crosswalk Particulates'!$D:$D,0))</f>
        <v>0</v>
      </c>
      <c r="H4472" s="96">
        <f t="shared" si="69"/>
        <v>0</v>
      </c>
    </row>
    <row r="4473" spans="1:8" hidden="1">
      <c r="A4473" s="73" t="s">
        <v>2542</v>
      </c>
      <c r="B4473" s="73" t="s">
        <v>2661</v>
      </c>
      <c r="C4473" s="73" t="s">
        <v>2517</v>
      </c>
      <c r="D4473" s="86">
        <v>4.4092064300000002</v>
      </c>
      <c r="E4473" s="73" t="s">
        <v>2518</v>
      </c>
      <c r="F4473" s="79" t="str">
        <f>INDEX('Crosswalk Particulates'!$B:$B,MATCH('2017 EPA Data'!A4473,'Crosswalk Particulates'!$A:$A,0))</f>
        <v>process-ngps-industry</v>
      </c>
      <c r="G4473" s="84">
        <f>INDEX('Crosswalk Particulates'!$E:$E,MATCH('2017 EPA Data'!$B4473,'Crosswalk Particulates'!$D:$D,0))</f>
        <v>0</v>
      </c>
      <c r="H4473" s="96">
        <f t="shared" si="69"/>
        <v>0</v>
      </c>
    </row>
    <row r="4474" spans="1:8" hidden="1">
      <c r="A4474" s="73" t="s">
        <v>2664</v>
      </c>
      <c r="B4474" s="73" t="s">
        <v>2643</v>
      </c>
      <c r="C4474" s="73" t="s">
        <v>2517</v>
      </c>
      <c r="D4474" s="86">
        <v>4.4062506274690607</v>
      </c>
      <c r="E4474" s="73" t="s">
        <v>2518</v>
      </c>
      <c r="F4474" s="79" t="str">
        <f>INDEX('Crosswalk Particulates'!$B:$B,MATCH('2017 EPA Data'!A4474,'Crosswalk Particulates'!$A:$A,0))</f>
        <v>Commercial Buildings Sector</v>
      </c>
      <c r="G4474" s="84">
        <f>INDEX('Crosswalk Particulates'!$E:$E,MATCH('2017 EPA Data'!$B4474,'Crosswalk Particulates'!$D:$D,0))</f>
        <v>0</v>
      </c>
      <c r="H4474" s="96">
        <f t="shared" si="69"/>
        <v>0</v>
      </c>
    </row>
    <row r="4475" spans="1:8" hidden="1">
      <c r="A4475" s="73" t="s">
        <v>2565</v>
      </c>
      <c r="B4475" s="73" t="s">
        <v>2635</v>
      </c>
      <c r="C4475" s="73" t="s">
        <v>2517</v>
      </c>
      <c r="D4475" s="86">
        <v>4.3807380599999997</v>
      </c>
      <c r="E4475" s="73" t="s">
        <v>2518</v>
      </c>
      <c r="F4475" s="79" t="str">
        <f>INDEX('Crosswalk Particulates'!$B:$B,MATCH('2017 EPA Data'!A4475,'Crosswalk Particulates'!$A:$A,0))</f>
        <v>Electricity Sector</v>
      </c>
      <c r="G4475" s="84">
        <f>INDEX('Crosswalk Particulates'!$E:$E,MATCH('2017 EPA Data'!$B4475,'Crosswalk Particulates'!$D:$D,0))</f>
        <v>0</v>
      </c>
      <c r="H4475" s="96">
        <f t="shared" si="69"/>
        <v>0</v>
      </c>
    </row>
    <row r="4476" spans="1:8" hidden="1">
      <c r="A4476" s="73" t="s">
        <v>2647</v>
      </c>
      <c r="B4476" s="73" t="s">
        <v>2687</v>
      </c>
      <c r="C4476" s="73" t="s">
        <v>2517</v>
      </c>
      <c r="D4476" s="86">
        <v>4.38</v>
      </c>
      <c r="E4476" s="73" t="s">
        <v>2518</v>
      </c>
      <c r="F4476" s="79" t="str">
        <f>INDEX('Crosswalk Particulates'!$B:$B,MATCH('2017 EPA Data'!A4476,'Crosswalk Particulates'!$A:$A,0))</f>
        <v>process-mining-industry</v>
      </c>
      <c r="G4476" s="84">
        <f>INDEX('Crosswalk Particulates'!$E:$E,MATCH('2017 EPA Data'!$B4476,'Crosswalk Particulates'!$D:$D,0))</f>
        <v>0</v>
      </c>
      <c r="H4476" s="96">
        <f t="shared" si="69"/>
        <v>0</v>
      </c>
    </row>
    <row r="4477" spans="1:8" hidden="1">
      <c r="A4477" s="73" t="s">
        <v>2608</v>
      </c>
      <c r="B4477" s="73" t="s">
        <v>2620</v>
      </c>
      <c r="C4477" s="73" t="s">
        <v>2517</v>
      </c>
      <c r="D4477" s="86">
        <v>4.3608950359999996</v>
      </c>
      <c r="E4477" s="73" t="s">
        <v>2518</v>
      </c>
      <c r="F4477" s="79" t="str">
        <f>INDEX('Crosswalk Particulates'!$B:$B,MATCH('2017 EPA Data'!A4477,'Crosswalk Particulates'!$A:$A,0))</f>
        <v>Electricity Sector</v>
      </c>
      <c r="G4477" s="84">
        <f>INDEX('Crosswalk Particulates'!$E:$E,MATCH('2017 EPA Data'!$B4477,'Crosswalk Particulates'!$D:$D,0))</f>
        <v>0</v>
      </c>
      <c r="H4477" s="96">
        <f t="shared" si="69"/>
        <v>0</v>
      </c>
    </row>
    <row r="4478" spans="1:8" hidden="1">
      <c r="A4478" s="73" t="s">
        <v>2664</v>
      </c>
      <c r="B4478" s="73" t="s">
        <v>2710</v>
      </c>
      <c r="C4478" s="73" t="s">
        <v>2517</v>
      </c>
      <c r="D4478" s="86">
        <v>4.3509099999999998</v>
      </c>
      <c r="E4478" s="73" t="s">
        <v>2518</v>
      </c>
      <c r="F4478" s="79" t="str">
        <f>INDEX('Crosswalk Particulates'!$B:$B,MATCH('2017 EPA Data'!A4478,'Crosswalk Particulates'!$A:$A,0))</f>
        <v>Commercial Buildings Sector</v>
      </c>
      <c r="G4478" s="84">
        <f>INDEX('Crosswalk Particulates'!$E:$E,MATCH('2017 EPA Data'!$B4478,'Crosswalk Particulates'!$D:$D,0))</f>
        <v>0</v>
      </c>
      <c r="H4478" s="96">
        <f t="shared" si="69"/>
        <v>0</v>
      </c>
    </row>
    <row r="4479" spans="1:8" hidden="1">
      <c r="A4479" s="73" t="s">
        <v>2632</v>
      </c>
      <c r="B4479" s="73" t="s">
        <v>2626</v>
      </c>
      <c r="C4479" s="73" t="s">
        <v>2517</v>
      </c>
      <c r="D4479" s="86">
        <v>4.329154749643636</v>
      </c>
      <c r="E4479" s="73" t="s">
        <v>2518</v>
      </c>
      <c r="F4479" s="79" t="str">
        <f>INDEX('Crosswalk Particulates'!$B:$B,MATCH('2017 EPA Data'!A4479,'Crosswalk Particulates'!$A:$A,0))</f>
        <v>industry-fuel-other</v>
      </c>
      <c r="G4479" s="84">
        <f>INDEX('Crosswalk Particulates'!$E:$E,MATCH('2017 EPA Data'!$B4479,'Crosswalk Particulates'!$D:$D,0))</f>
        <v>0</v>
      </c>
      <c r="H4479" s="96">
        <f t="shared" si="69"/>
        <v>0</v>
      </c>
    </row>
    <row r="4480" spans="1:8" hidden="1">
      <c r="A4480" s="73" t="s">
        <v>2538</v>
      </c>
      <c r="B4480" s="73" t="s">
        <v>2689</v>
      </c>
      <c r="C4480" s="73" t="s">
        <v>2517</v>
      </c>
      <c r="D4480" s="86">
        <v>4.3191189999999997</v>
      </c>
      <c r="E4480" s="73" t="s">
        <v>2518</v>
      </c>
      <c r="F4480" s="79" t="str">
        <f>INDEX('Crosswalk Particulates'!$B:$B,MATCH('2017 EPA Data'!A4480,'Crosswalk Particulates'!$A:$A,0))</f>
        <v>process-other-industry</v>
      </c>
      <c r="G4480" s="84">
        <f>INDEX('Crosswalk Particulates'!$E:$E,MATCH('2017 EPA Data'!$B4480,'Crosswalk Particulates'!$D:$D,0))</f>
        <v>0</v>
      </c>
      <c r="H4480" s="96">
        <f t="shared" si="69"/>
        <v>0</v>
      </c>
    </row>
    <row r="4481" spans="1:8" hidden="1">
      <c r="A4481" s="73" t="s">
        <v>2600</v>
      </c>
      <c r="B4481" s="73" t="s">
        <v>2651</v>
      </c>
      <c r="C4481" s="73" t="s">
        <v>2517</v>
      </c>
      <c r="D4481" s="86">
        <v>4.3112767452409448</v>
      </c>
      <c r="E4481" s="73" t="s">
        <v>2518</v>
      </c>
      <c r="F4481" s="79" t="str">
        <f>INDEX('Crosswalk Particulates'!$B:$B,MATCH('2017 EPA Data'!A4481,'Crosswalk Particulates'!$A:$A,0))</f>
        <v>industry-fuel-biomass</v>
      </c>
      <c r="G4481" s="84">
        <f>INDEX('Crosswalk Particulates'!$E:$E,MATCH('2017 EPA Data'!$B4481,'Crosswalk Particulates'!$D:$D,0))</f>
        <v>0</v>
      </c>
      <c r="H4481" s="96">
        <f t="shared" si="69"/>
        <v>0</v>
      </c>
    </row>
    <row r="4482" spans="1:8" hidden="1">
      <c r="A4482" s="73" t="s">
        <v>2559</v>
      </c>
      <c r="B4482" s="73" t="s">
        <v>2772</v>
      </c>
      <c r="C4482" s="73" t="s">
        <v>2517</v>
      </c>
      <c r="D4482" s="86">
        <v>4.3019999999999996</v>
      </c>
      <c r="E4482" s="73" t="s">
        <v>2518</v>
      </c>
      <c r="F4482" s="79" t="str">
        <f>INDEX('Crosswalk Particulates'!$B:$B,MATCH('2017 EPA Data'!A4482,'Crosswalk Particulates'!$A:$A,0))</f>
        <v>process-waste-industry</v>
      </c>
      <c r="G4482" s="84">
        <f>INDEX('Crosswalk Particulates'!$E:$E,MATCH('2017 EPA Data'!$B4482,'Crosswalk Particulates'!$D:$D,0))</f>
        <v>0</v>
      </c>
      <c r="H4482" s="96">
        <f t="shared" si="69"/>
        <v>0</v>
      </c>
    </row>
    <row r="4483" spans="1:8" hidden="1">
      <c r="A4483" s="73" t="s">
        <v>2519</v>
      </c>
      <c r="B4483" s="73" t="s">
        <v>2643</v>
      </c>
      <c r="C4483" s="73" t="s">
        <v>2517</v>
      </c>
      <c r="D4483" s="86">
        <v>4.2997191082266051</v>
      </c>
      <c r="E4483" s="73" t="s">
        <v>2518</v>
      </c>
      <c r="F4483" s="79" t="str">
        <f>INDEX('Crosswalk Particulates'!$B:$B,MATCH('2017 EPA Data'!A4483,'Crosswalk Particulates'!$A:$A,0))</f>
        <v>process-other-industry</v>
      </c>
      <c r="G4483" s="84">
        <f>INDEX('Crosswalk Particulates'!$E:$E,MATCH('2017 EPA Data'!$B4483,'Crosswalk Particulates'!$D:$D,0))</f>
        <v>0</v>
      </c>
      <c r="H4483" s="96">
        <f t="shared" si="69"/>
        <v>0</v>
      </c>
    </row>
    <row r="4484" spans="1:8" hidden="1">
      <c r="A4484" s="73" t="s">
        <v>2665</v>
      </c>
      <c r="B4484" s="73" t="s">
        <v>2783</v>
      </c>
      <c r="C4484" s="73" t="s">
        <v>2517</v>
      </c>
      <c r="D4484" s="86">
        <v>4.2837300000000003</v>
      </c>
      <c r="E4484" s="73" t="s">
        <v>2518</v>
      </c>
      <c r="F4484" s="79" t="str">
        <f>INDEX('Crosswalk Particulates'!$B:$B,MATCH('2017 EPA Data'!A4484,'Crosswalk Particulates'!$A:$A,0))</f>
        <v>Commercial Buildings Sector</v>
      </c>
      <c r="G4484" s="84">
        <f>INDEX('Crosswalk Particulates'!$E:$E,MATCH('2017 EPA Data'!$B4484,'Crosswalk Particulates'!$D:$D,0))</f>
        <v>0</v>
      </c>
      <c r="H4484" s="96">
        <f t="shared" ref="H4484:H4547" si="70">IF(E4484="TON",D4484/metricton_to_shortton,0)*10^6</f>
        <v>0</v>
      </c>
    </row>
    <row r="4485" spans="1:8" hidden="1">
      <c r="A4485" s="73" t="s">
        <v>2629</v>
      </c>
      <c r="B4485" s="73" t="s">
        <v>2773</v>
      </c>
      <c r="C4485" s="73" t="s">
        <v>2517</v>
      </c>
      <c r="D4485" s="86">
        <v>4.2</v>
      </c>
      <c r="E4485" s="73" t="s">
        <v>2518</v>
      </c>
      <c r="F4485" s="79" t="str">
        <f>INDEX('Crosswalk Particulates'!$B:$B,MATCH('2017 EPA Data'!A4485,'Crosswalk Particulates'!$A:$A,0))</f>
        <v>industry-fuel-oil</v>
      </c>
      <c r="G4485" s="84">
        <f>INDEX('Crosswalk Particulates'!$E:$E,MATCH('2017 EPA Data'!$B4485,'Crosswalk Particulates'!$D:$D,0))</f>
        <v>0</v>
      </c>
      <c r="H4485" s="96">
        <f t="shared" si="70"/>
        <v>0</v>
      </c>
    </row>
    <row r="4486" spans="1:8" hidden="1">
      <c r="A4486" s="73" t="s">
        <v>2547</v>
      </c>
      <c r="B4486" s="73" t="s">
        <v>2717</v>
      </c>
      <c r="C4486" s="73" t="s">
        <v>2517</v>
      </c>
      <c r="D4486" s="86">
        <v>4.1712186999999998</v>
      </c>
      <c r="E4486" s="73" t="s">
        <v>2518</v>
      </c>
      <c r="F4486" s="79" t="str">
        <f>INDEX('Crosswalk Particulates'!$B:$B,MATCH('2017 EPA Data'!A4486,'Crosswalk Particulates'!$A:$A,0))</f>
        <v>process-other-industry</v>
      </c>
      <c r="G4486" s="84">
        <f>INDEX('Crosswalk Particulates'!$E:$E,MATCH('2017 EPA Data'!$B4486,'Crosswalk Particulates'!$D:$D,0))</f>
        <v>0</v>
      </c>
      <c r="H4486" s="96">
        <f t="shared" si="70"/>
        <v>0</v>
      </c>
    </row>
    <row r="4487" spans="1:8" hidden="1">
      <c r="A4487" s="73" t="s">
        <v>2530</v>
      </c>
      <c r="B4487" s="73" t="s">
        <v>2751</v>
      </c>
      <c r="C4487" s="73" t="s">
        <v>2517</v>
      </c>
      <c r="D4487" s="86">
        <v>4.1579370000000004</v>
      </c>
      <c r="E4487" s="73" t="s">
        <v>2518</v>
      </c>
      <c r="F4487" s="79" t="str">
        <f>INDEX('Crosswalk Particulates'!$B:$B,MATCH('2017 EPA Data'!A4487,'Crosswalk Particulates'!$A:$A,0))</f>
        <v>process-other-industry</v>
      </c>
      <c r="G4487" s="84">
        <f>INDEX('Crosswalk Particulates'!$E:$E,MATCH('2017 EPA Data'!$B4487,'Crosswalk Particulates'!$D:$D,0))</f>
        <v>0</v>
      </c>
      <c r="H4487" s="96">
        <f t="shared" si="70"/>
        <v>0</v>
      </c>
    </row>
    <row r="4488" spans="1:8" hidden="1">
      <c r="A4488" s="73" t="s">
        <v>2553</v>
      </c>
      <c r="B4488" s="73" t="s">
        <v>2667</v>
      </c>
      <c r="C4488" s="73" t="s">
        <v>2517</v>
      </c>
      <c r="D4488" s="86">
        <v>4.13</v>
      </c>
      <c r="E4488" s="73" t="s">
        <v>2518</v>
      </c>
      <c r="F4488" s="79" t="str">
        <f>INDEX('Crosswalk Particulates'!$B:$B,MATCH('2017 EPA Data'!A4488,'Crosswalk Particulates'!$A:$A,0))</f>
        <v>process-other-industry</v>
      </c>
      <c r="G4488" s="84">
        <f>INDEX('Crosswalk Particulates'!$E:$E,MATCH('2017 EPA Data'!$B4488,'Crosswalk Particulates'!$D:$D,0))</f>
        <v>0</v>
      </c>
      <c r="H4488" s="96">
        <f t="shared" si="70"/>
        <v>0</v>
      </c>
    </row>
    <row r="4489" spans="1:8" hidden="1">
      <c r="A4489" s="73" t="s">
        <v>2572</v>
      </c>
      <c r="B4489" s="73" t="s">
        <v>2634</v>
      </c>
      <c r="D4489" s="86">
        <v>4.1099388006000002</v>
      </c>
      <c r="E4489" s="73" t="s">
        <v>2522</v>
      </c>
      <c r="F4489" s="79" t="str">
        <f>INDEX('Crosswalk Particulates'!$B:$B,MATCH('2017 EPA Data'!A4489,'Crosswalk Particulates'!$A:$A,0))</f>
        <v>process-other-industry</v>
      </c>
      <c r="G4489" s="84" t="str">
        <f>INDEX('Crosswalk Particulates'!$E:$E,MATCH('2017 EPA Data'!$B4489,'Crosswalk Particulates'!$D:$D,0))</f>
        <v>OC</v>
      </c>
      <c r="H4489" s="96">
        <f t="shared" si="70"/>
        <v>3728478.1963331555</v>
      </c>
    </row>
    <row r="4490" spans="1:8" hidden="1">
      <c r="A4490" s="73" t="s">
        <v>2664</v>
      </c>
      <c r="B4490" s="73" t="s">
        <v>2646</v>
      </c>
      <c r="C4490" s="73" t="s">
        <v>2517</v>
      </c>
      <c r="D4490" s="86">
        <v>4.1057964872000001</v>
      </c>
      <c r="E4490" s="73" t="s">
        <v>2518</v>
      </c>
      <c r="F4490" s="79" t="str">
        <f>INDEX('Crosswalk Particulates'!$B:$B,MATCH('2017 EPA Data'!A4490,'Crosswalk Particulates'!$A:$A,0))</f>
        <v>Commercial Buildings Sector</v>
      </c>
      <c r="G4490" s="84">
        <f>INDEX('Crosswalk Particulates'!$E:$E,MATCH('2017 EPA Data'!$B4490,'Crosswalk Particulates'!$D:$D,0))</f>
        <v>0</v>
      </c>
      <c r="H4490" s="96">
        <f t="shared" si="70"/>
        <v>0</v>
      </c>
    </row>
    <row r="4491" spans="1:8" hidden="1">
      <c r="A4491" s="73" t="s">
        <v>2538</v>
      </c>
      <c r="B4491" s="73" t="s">
        <v>2780</v>
      </c>
      <c r="C4491" s="73" t="s">
        <v>2517</v>
      </c>
      <c r="D4491" s="86">
        <v>4.1021059639999997</v>
      </c>
      <c r="E4491" s="73" t="s">
        <v>2518</v>
      </c>
      <c r="F4491" s="79" t="str">
        <f>INDEX('Crosswalk Particulates'!$B:$B,MATCH('2017 EPA Data'!A4491,'Crosswalk Particulates'!$A:$A,0))</f>
        <v>process-other-industry</v>
      </c>
      <c r="G4491" s="84">
        <f>INDEX('Crosswalk Particulates'!$E:$E,MATCH('2017 EPA Data'!$B4491,'Crosswalk Particulates'!$D:$D,0))</f>
        <v>0</v>
      </c>
      <c r="H4491" s="96">
        <f t="shared" si="70"/>
        <v>0</v>
      </c>
    </row>
    <row r="4492" spans="1:8" hidden="1">
      <c r="A4492" s="73" t="s">
        <v>2551</v>
      </c>
      <c r="B4492" s="73" t="s">
        <v>2781</v>
      </c>
      <c r="C4492" s="73" t="s">
        <v>2517</v>
      </c>
      <c r="D4492" s="86">
        <v>4.0963417523387298</v>
      </c>
      <c r="E4492" s="73" t="s">
        <v>2518</v>
      </c>
      <c r="F4492" s="79" t="str">
        <f>INDEX('Crosswalk Particulates'!$B:$B,MATCH('2017 EPA Data'!A4492,'Crosswalk Particulates'!$A:$A,0))</f>
        <v>industry-fuel-natural gas</v>
      </c>
      <c r="G4492" s="84">
        <f>INDEX('Crosswalk Particulates'!$E:$E,MATCH('2017 EPA Data'!$B4492,'Crosswalk Particulates'!$D:$D,0))</f>
        <v>0</v>
      </c>
      <c r="H4492" s="96">
        <f t="shared" si="70"/>
        <v>0</v>
      </c>
    </row>
    <row r="4493" spans="1:8" hidden="1">
      <c r="A4493" s="73" t="s">
        <v>2723</v>
      </c>
      <c r="B4493" s="73" t="s">
        <v>2614</v>
      </c>
      <c r="C4493" s="73" t="s">
        <v>2517</v>
      </c>
      <c r="D4493" s="86">
        <v>4.0950460187499029</v>
      </c>
      <c r="E4493" s="73" t="s">
        <v>2518</v>
      </c>
      <c r="F4493" s="79" t="str">
        <f>INDEX('Crosswalk Particulates'!$B:$B,MATCH('2017 EPA Data'!A4493,'Crosswalk Particulates'!$A:$A,0))</f>
        <v>Residential Buildings Sector</v>
      </c>
      <c r="G4493" s="84">
        <f>INDEX('Crosswalk Particulates'!$E:$E,MATCH('2017 EPA Data'!$B4493,'Crosswalk Particulates'!$D:$D,0))</f>
        <v>0</v>
      </c>
      <c r="H4493" s="96">
        <f t="shared" si="70"/>
        <v>0</v>
      </c>
    </row>
    <row r="4494" spans="1:8" hidden="1">
      <c r="A4494" s="73" t="s">
        <v>2572</v>
      </c>
      <c r="B4494" s="73" t="s">
        <v>2516</v>
      </c>
      <c r="C4494" s="73" t="s">
        <v>2517</v>
      </c>
      <c r="D4494" s="86">
        <v>4</v>
      </c>
      <c r="E4494" s="73" t="s">
        <v>2518</v>
      </c>
      <c r="F4494" s="79" t="str">
        <f>INDEX('Crosswalk Particulates'!$B:$B,MATCH('2017 EPA Data'!A4494,'Crosswalk Particulates'!$A:$A,0))</f>
        <v>process-other-industry</v>
      </c>
      <c r="G4494" s="84">
        <f>INDEX('Crosswalk Particulates'!$E:$E,MATCH('2017 EPA Data'!$B4494,'Crosswalk Particulates'!$D:$D,0))</f>
        <v>0</v>
      </c>
      <c r="H4494" s="96">
        <f t="shared" si="70"/>
        <v>0</v>
      </c>
    </row>
    <row r="4495" spans="1:8" hidden="1">
      <c r="A4495" s="73" t="s">
        <v>2669</v>
      </c>
      <c r="B4495" s="73" t="s">
        <v>2642</v>
      </c>
      <c r="C4495" s="73" t="s">
        <v>2517</v>
      </c>
      <c r="D4495" s="86">
        <v>3.9972240459999999</v>
      </c>
      <c r="E4495" s="73" t="s">
        <v>2518</v>
      </c>
      <c r="F4495" s="79" t="str">
        <f>INDEX('Crosswalk Particulates'!$B:$B,MATCH('2017 EPA Data'!A4495,'Crosswalk Particulates'!$A:$A,0))</f>
        <v>Commercial Buildings Sector</v>
      </c>
      <c r="G4495" s="84">
        <f>INDEX('Crosswalk Particulates'!$E:$E,MATCH('2017 EPA Data'!$B4495,'Crosswalk Particulates'!$D:$D,0))</f>
        <v>0</v>
      </c>
      <c r="H4495" s="96">
        <f t="shared" si="70"/>
        <v>0</v>
      </c>
    </row>
    <row r="4496" spans="1:8" hidden="1">
      <c r="A4496" s="73" t="s">
        <v>2581</v>
      </c>
      <c r="B4496" s="73" t="s">
        <v>2646</v>
      </c>
      <c r="C4496" s="73" t="s">
        <v>2517</v>
      </c>
      <c r="D4496" s="86">
        <v>3.9965959999999998</v>
      </c>
      <c r="E4496" s="73" t="s">
        <v>2518</v>
      </c>
      <c r="F4496" s="79" t="str">
        <f>INDEX('Crosswalk Particulates'!$B:$B,MATCH('2017 EPA Data'!A4496,'Crosswalk Particulates'!$A:$A,0))</f>
        <v>Electricity Sector</v>
      </c>
      <c r="G4496" s="84">
        <f>INDEX('Crosswalk Particulates'!$E:$E,MATCH('2017 EPA Data'!$B4496,'Crosswalk Particulates'!$D:$D,0))</f>
        <v>0</v>
      </c>
      <c r="H4496" s="96">
        <f t="shared" si="70"/>
        <v>0</v>
      </c>
    </row>
    <row r="4497" spans="1:8" hidden="1">
      <c r="A4497" s="73" t="s">
        <v>2592</v>
      </c>
      <c r="B4497" s="73" t="s">
        <v>2698</v>
      </c>
      <c r="C4497" s="73" t="s">
        <v>2521</v>
      </c>
      <c r="D4497" s="86">
        <v>3.9964653029999999</v>
      </c>
      <c r="E4497" s="73" t="s">
        <v>2522</v>
      </c>
      <c r="F4497" s="79" t="str">
        <f>INDEX('Crosswalk Particulates'!$B:$B,MATCH('2017 EPA Data'!A4497,'Crosswalk Particulates'!$A:$A,0))</f>
        <v>process-ngps-industry</v>
      </c>
      <c r="G4497" s="84" t="str">
        <f>INDEX('Crosswalk Particulates'!$E:$E,MATCH('2017 EPA Data'!$B4497,'Crosswalk Particulates'!$D:$D,0))</f>
        <v>N2O</v>
      </c>
      <c r="H4497" s="96">
        <f t="shared" si="70"/>
        <v>3625536.6484927111</v>
      </c>
    </row>
    <row r="4498" spans="1:8" hidden="1">
      <c r="A4498" s="73" t="s">
        <v>2596</v>
      </c>
      <c r="B4498" s="73" t="s">
        <v>2695</v>
      </c>
      <c r="C4498" s="73" t="s">
        <v>2517</v>
      </c>
      <c r="D4498" s="86">
        <v>3.9793790751775999</v>
      </c>
      <c r="E4498" s="73" t="s">
        <v>2518</v>
      </c>
      <c r="F4498" s="79" t="str">
        <f>INDEX('Crosswalk Particulates'!$B:$B,MATCH('2017 EPA Data'!A4498,'Crosswalk Particulates'!$A:$A,0))</f>
        <v>industry-fuel-coal</v>
      </c>
      <c r="G4498" s="84">
        <f>INDEX('Crosswalk Particulates'!$E:$E,MATCH('2017 EPA Data'!$B4498,'Crosswalk Particulates'!$D:$D,0))</f>
        <v>0</v>
      </c>
      <c r="H4498" s="96">
        <f t="shared" si="70"/>
        <v>0</v>
      </c>
    </row>
    <row r="4499" spans="1:8" hidden="1">
      <c r="A4499" s="73" t="s">
        <v>2565</v>
      </c>
      <c r="B4499" s="73" t="s">
        <v>2643</v>
      </c>
      <c r="C4499" s="73" t="s">
        <v>2517</v>
      </c>
      <c r="D4499" s="86">
        <v>3.9772026682359001</v>
      </c>
      <c r="E4499" s="73" t="s">
        <v>2518</v>
      </c>
      <c r="F4499" s="79" t="str">
        <f>INDEX('Crosswalk Particulates'!$B:$B,MATCH('2017 EPA Data'!A4499,'Crosswalk Particulates'!$A:$A,0))</f>
        <v>Electricity Sector</v>
      </c>
      <c r="G4499" s="84">
        <f>INDEX('Crosswalk Particulates'!$E:$E,MATCH('2017 EPA Data'!$B4499,'Crosswalk Particulates'!$D:$D,0))</f>
        <v>0</v>
      </c>
      <c r="H4499" s="96">
        <f t="shared" si="70"/>
        <v>0</v>
      </c>
    </row>
    <row r="4500" spans="1:8" hidden="1">
      <c r="A4500" s="73" t="s">
        <v>2647</v>
      </c>
      <c r="B4500" s="73" t="s">
        <v>2525</v>
      </c>
      <c r="C4500" s="73" t="s">
        <v>2517</v>
      </c>
      <c r="D4500" s="86">
        <v>3.9590757000000001</v>
      </c>
      <c r="E4500" s="73" t="s">
        <v>2518</v>
      </c>
      <c r="F4500" s="79" t="str">
        <f>INDEX('Crosswalk Particulates'!$B:$B,MATCH('2017 EPA Data'!A4500,'Crosswalk Particulates'!$A:$A,0))</f>
        <v>process-mining-industry</v>
      </c>
      <c r="G4500" s="84">
        <f>INDEX('Crosswalk Particulates'!$E:$E,MATCH('2017 EPA Data'!$B4500,'Crosswalk Particulates'!$D:$D,0))</f>
        <v>0</v>
      </c>
      <c r="H4500" s="96">
        <f t="shared" si="70"/>
        <v>0</v>
      </c>
    </row>
    <row r="4501" spans="1:8" hidden="1">
      <c r="A4501" s="73" t="s">
        <v>2692</v>
      </c>
      <c r="B4501" s="73" t="s">
        <v>2637</v>
      </c>
      <c r="C4501" s="73" t="s">
        <v>2517</v>
      </c>
      <c r="D4501" s="86">
        <v>3.948854213735657</v>
      </c>
      <c r="E4501" s="73" t="s">
        <v>2518</v>
      </c>
      <c r="F4501" s="79" t="str">
        <f>INDEX('Crosswalk Particulates'!$B:$B,MATCH('2017 EPA Data'!A4501,'Crosswalk Particulates'!$A:$A,0))</f>
        <v>Residential Buildings Sector</v>
      </c>
      <c r="G4501" s="84">
        <f>INDEX('Crosswalk Particulates'!$E:$E,MATCH('2017 EPA Data'!$B4501,'Crosswalk Particulates'!$D:$D,0))</f>
        <v>0</v>
      </c>
      <c r="H4501" s="96">
        <f t="shared" si="70"/>
        <v>0</v>
      </c>
    </row>
    <row r="4502" spans="1:8" hidden="1">
      <c r="A4502" s="73" t="s">
        <v>2530</v>
      </c>
      <c r="B4502" s="73" t="s">
        <v>2768</v>
      </c>
      <c r="C4502" s="73" t="s">
        <v>2517</v>
      </c>
      <c r="D4502" s="86">
        <v>3.9422511485396874</v>
      </c>
      <c r="E4502" s="73" t="s">
        <v>2518</v>
      </c>
      <c r="F4502" s="79" t="str">
        <f>INDEX('Crosswalk Particulates'!$B:$B,MATCH('2017 EPA Data'!A4502,'Crosswalk Particulates'!$A:$A,0))</f>
        <v>process-other-industry</v>
      </c>
      <c r="G4502" s="84">
        <f>INDEX('Crosswalk Particulates'!$E:$E,MATCH('2017 EPA Data'!$B4502,'Crosswalk Particulates'!$D:$D,0))</f>
        <v>0</v>
      </c>
      <c r="H4502" s="96">
        <f t="shared" si="70"/>
        <v>0</v>
      </c>
    </row>
    <row r="4503" spans="1:8" hidden="1">
      <c r="A4503" s="73" t="s">
        <v>2595</v>
      </c>
      <c r="B4503" s="73" t="s">
        <v>2598</v>
      </c>
      <c r="C4503" s="73" t="s">
        <v>2517</v>
      </c>
      <c r="D4503" s="86">
        <v>3.9354911499999998</v>
      </c>
      <c r="E4503" s="73" t="s">
        <v>2518</v>
      </c>
      <c r="F4503" s="79" t="str">
        <f>INDEX('Crosswalk Particulates'!$B:$B,MATCH('2017 EPA Data'!A4503,'Crosswalk Particulates'!$A:$A,0))</f>
        <v>process-other-industry</v>
      </c>
      <c r="G4503" s="84">
        <f>INDEX('Crosswalk Particulates'!$E:$E,MATCH('2017 EPA Data'!$B4503,'Crosswalk Particulates'!$D:$D,0))</f>
        <v>0</v>
      </c>
      <c r="H4503" s="96">
        <f t="shared" si="70"/>
        <v>0</v>
      </c>
    </row>
    <row r="4504" spans="1:8" hidden="1">
      <c r="A4504" s="73" t="s">
        <v>2649</v>
      </c>
      <c r="B4504" s="73" t="s">
        <v>2533</v>
      </c>
      <c r="C4504" s="73" t="s">
        <v>2517</v>
      </c>
      <c r="D4504" s="86">
        <v>3.9256146799999998</v>
      </c>
      <c r="E4504" s="73" t="s">
        <v>2518</v>
      </c>
      <c r="F4504" s="79" t="str">
        <f>INDEX('Crosswalk Particulates'!$B:$B,MATCH('2017 EPA Data'!A4504,'Crosswalk Particulates'!$A:$A,0))</f>
        <v>Electricity Sector</v>
      </c>
      <c r="G4504" s="84">
        <f>INDEX('Crosswalk Particulates'!$E:$E,MATCH('2017 EPA Data'!$B4504,'Crosswalk Particulates'!$D:$D,0))</f>
        <v>0</v>
      </c>
      <c r="H4504" s="96">
        <f t="shared" si="70"/>
        <v>0</v>
      </c>
    </row>
    <row r="4505" spans="1:8" hidden="1">
      <c r="A4505" s="73" t="s">
        <v>2578</v>
      </c>
      <c r="B4505" s="73" t="s">
        <v>2780</v>
      </c>
      <c r="C4505" s="73" t="s">
        <v>2517</v>
      </c>
      <c r="D4505" s="86">
        <v>3.8223623999999998</v>
      </c>
      <c r="E4505" s="73" t="s">
        <v>2518</v>
      </c>
      <c r="F4505" s="79" t="str">
        <f>INDEX('Crosswalk Particulates'!$B:$B,MATCH('2017 EPA Data'!A4505,'Crosswalk Particulates'!$A:$A,0))</f>
        <v>process-chemicals-industry</v>
      </c>
      <c r="G4505" s="84">
        <f>INDEX('Crosswalk Particulates'!$E:$E,MATCH('2017 EPA Data'!$B4505,'Crosswalk Particulates'!$D:$D,0))</f>
        <v>0</v>
      </c>
      <c r="H4505" s="96">
        <f t="shared" si="70"/>
        <v>0</v>
      </c>
    </row>
    <row r="4506" spans="1:8" hidden="1">
      <c r="A4506" s="73" t="s">
        <v>2546</v>
      </c>
      <c r="B4506" s="73" t="s">
        <v>2717</v>
      </c>
      <c r="C4506" s="73" t="s">
        <v>2517</v>
      </c>
      <c r="D4506" s="86">
        <v>3.8050000000000002</v>
      </c>
      <c r="E4506" s="73" t="s">
        <v>2518</v>
      </c>
      <c r="F4506" s="79" t="str">
        <f>INDEX('Crosswalk Particulates'!$B:$B,MATCH('2017 EPA Data'!A4506,'Crosswalk Particulates'!$A:$A,0))</f>
        <v>process-other-industry</v>
      </c>
      <c r="G4506" s="84">
        <f>INDEX('Crosswalk Particulates'!$E:$E,MATCH('2017 EPA Data'!$B4506,'Crosswalk Particulates'!$D:$D,0))</f>
        <v>0</v>
      </c>
      <c r="H4506" s="96">
        <f t="shared" si="70"/>
        <v>0</v>
      </c>
    </row>
    <row r="4507" spans="1:8" hidden="1">
      <c r="A4507" s="73" t="s">
        <v>2618</v>
      </c>
      <c r="B4507" s="73" t="s">
        <v>2539</v>
      </c>
      <c r="C4507" s="73" t="s">
        <v>2517</v>
      </c>
      <c r="D4507" s="86">
        <v>3.8</v>
      </c>
      <c r="E4507" s="73" t="s">
        <v>2518</v>
      </c>
      <c r="F4507" s="79" t="str">
        <f>INDEX('Crosswalk Particulates'!$B:$B,MATCH('2017 EPA Data'!A4507,'Crosswalk Particulates'!$A:$A,0))</f>
        <v>Other-EPA</v>
      </c>
      <c r="G4507" s="84">
        <f>INDEX('Crosswalk Particulates'!$E:$E,MATCH('2017 EPA Data'!$B4507,'Crosswalk Particulates'!$D:$D,0))</f>
        <v>0</v>
      </c>
      <c r="H4507" s="96">
        <f t="shared" si="70"/>
        <v>0</v>
      </c>
    </row>
    <row r="4508" spans="1:8" hidden="1">
      <c r="A4508" s="73" t="s">
        <v>2655</v>
      </c>
      <c r="B4508" s="73" t="s">
        <v>2577</v>
      </c>
      <c r="C4508" s="73" t="s">
        <v>2517</v>
      </c>
      <c r="D4508" s="86">
        <v>3.8</v>
      </c>
      <c r="E4508" s="73" t="s">
        <v>2518</v>
      </c>
      <c r="F4508" s="79" t="str">
        <f>INDEX('Crosswalk Particulates'!$B:$B,MATCH('2017 EPA Data'!A4508,'Crosswalk Particulates'!$A:$A,0))</f>
        <v>Commercial Buildings Sector</v>
      </c>
      <c r="G4508" s="84">
        <f>INDEX('Crosswalk Particulates'!$E:$E,MATCH('2017 EPA Data'!$B4508,'Crosswalk Particulates'!$D:$D,0))</f>
        <v>0</v>
      </c>
      <c r="H4508" s="96">
        <f t="shared" si="70"/>
        <v>0</v>
      </c>
    </row>
    <row r="4509" spans="1:8" hidden="1">
      <c r="A4509" s="73" t="s">
        <v>2619</v>
      </c>
      <c r="B4509" s="73" t="s">
        <v>2842</v>
      </c>
      <c r="C4509" s="73" t="s">
        <v>2517</v>
      </c>
      <c r="D4509" s="86">
        <v>3.7850000000000001</v>
      </c>
      <c r="E4509" s="73" t="s">
        <v>2518</v>
      </c>
      <c r="F4509" s="79" t="str">
        <f>INDEX('Crosswalk Particulates'!$B:$B,MATCH('2017 EPA Data'!A4509,'Crosswalk Particulates'!$A:$A,0))</f>
        <v>process-iron and steel-industry</v>
      </c>
      <c r="G4509" s="84">
        <f>INDEX('Crosswalk Particulates'!$E:$E,MATCH('2017 EPA Data'!$B4509,'Crosswalk Particulates'!$D:$D,0))</f>
        <v>0</v>
      </c>
      <c r="H4509" s="96">
        <f t="shared" si="70"/>
        <v>0</v>
      </c>
    </row>
    <row r="4510" spans="1:8" hidden="1">
      <c r="A4510" s="73" t="s">
        <v>2592</v>
      </c>
      <c r="B4510" s="73" t="s">
        <v>2643</v>
      </c>
      <c r="C4510" s="73" t="s">
        <v>2517</v>
      </c>
      <c r="D4510" s="86">
        <v>3.77614415636</v>
      </c>
      <c r="E4510" s="73" t="s">
        <v>2518</v>
      </c>
      <c r="F4510" s="79" t="str">
        <f>INDEX('Crosswalk Particulates'!$B:$B,MATCH('2017 EPA Data'!A4510,'Crosswalk Particulates'!$A:$A,0))</f>
        <v>process-ngps-industry</v>
      </c>
      <c r="G4510" s="84">
        <f>INDEX('Crosswalk Particulates'!$E:$E,MATCH('2017 EPA Data'!$B4510,'Crosswalk Particulates'!$D:$D,0))</f>
        <v>0</v>
      </c>
      <c r="H4510" s="96">
        <f t="shared" si="70"/>
        <v>0</v>
      </c>
    </row>
    <row r="4511" spans="1:8" hidden="1">
      <c r="A4511" s="73" t="s">
        <v>2669</v>
      </c>
      <c r="B4511" s="73" t="s">
        <v>2614</v>
      </c>
      <c r="C4511" s="73" t="s">
        <v>2517</v>
      </c>
      <c r="D4511" s="86">
        <v>3.771545922142467</v>
      </c>
      <c r="E4511" s="73" t="s">
        <v>2518</v>
      </c>
      <c r="F4511" s="79" t="str">
        <f>INDEX('Crosswalk Particulates'!$B:$B,MATCH('2017 EPA Data'!A4511,'Crosswalk Particulates'!$A:$A,0))</f>
        <v>Commercial Buildings Sector</v>
      </c>
      <c r="G4511" s="84">
        <f>INDEX('Crosswalk Particulates'!$E:$E,MATCH('2017 EPA Data'!$B4511,'Crosswalk Particulates'!$D:$D,0))</f>
        <v>0</v>
      </c>
      <c r="H4511" s="96">
        <f t="shared" si="70"/>
        <v>0</v>
      </c>
    </row>
    <row r="4512" spans="1:8" hidden="1">
      <c r="A4512" s="73" t="s">
        <v>2532</v>
      </c>
      <c r="B4512" s="73" t="s">
        <v>2728</v>
      </c>
      <c r="C4512" s="73" t="s">
        <v>2517</v>
      </c>
      <c r="D4512" s="86">
        <v>3.7387798397202441</v>
      </c>
      <c r="E4512" s="73" t="s">
        <v>2518</v>
      </c>
      <c r="F4512" s="79" t="str">
        <f>INDEX('Crosswalk Particulates'!$B:$B,MATCH('2017 EPA Data'!A4512,'Crosswalk Particulates'!$A:$A,0))</f>
        <v>Other-EPA</v>
      </c>
      <c r="G4512" s="84">
        <f>INDEX('Crosswalk Particulates'!$E:$E,MATCH('2017 EPA Data'!$B4512,'Crosswalk Particulates'!$D:$D,0))</f>
        <v>0</v>
      </c>
      <c r="H4512" s="96">
        <f t="shared" si="70"/>
        <v>0</v>
      </c>
    </row>
    <row r="4513" spans="1:8" hidden="1">
      <c r="A4513" s="73" t="s">
        <v>2647</v>
      </c>
      <c r="B4513" s="73" t="s">
        <v>2598</v>
      </c>
      <c r="C4513" s="73" t="s">
        <v>2517</v>
      </c>
      <c r="D4513" s="86">
        <v>3.7320000000000002</v>
      </c>
      <c r="E4513" s="73" t="s">
        <v>2518</v>
      </c>
      <c r="F4513" s="79" t="str">
        <f>INDEX('Crosswalk Particulates'!$B:$B,MATCH('2017 EPA Data'!A4513,'Crosswalk Particulates'!$A:$A,0))</f>
        <v>process-mining-industry</v>
      </c>
      <c r="G4513" s="84">
        <f>INDEX('Crosswalk Particulates'!$E:$E,MATCH('2017 EPA Data'!$B4513,'Crosswalk Particulates'!$D:$D,0))</f>
        <v>0</v>
      </c>
      <c r="H4513" s="96">
        <f t="shared" si="70"/>
        <v>0</v>
      </c>
    </row>
    <row r="4514" spans="1:8" hidden="1">
      <c r="A4514" s="73" t="s">
        <v>2655</v>
      </c>
      <c r="B4514" s="73" t="s">
        <v>2625</v>
      </c>
      <c r="C4514" s="73" t="s">
        <v>2517</v>
      </c>
      <c r="D4514" s="86">
        <v>3.7111655229178</v>
      </c>
      <c r="E4514" s="73" t="s">
        <v>2518</v>
      </c>
      <c r="F4514" s="79" t="str">
        <f>INDEX('Crosswalk Particulates'!$B:$B,MATCH('2017 EPA Data'!A4514,'Crosswalk Particulates'!$A:$A,0))</f>
        <v>Commercial Buildings Sector</v>
      </c>
      <c r="G4514" s="84">
        <f>INDEX('Crosswalk Particulates'!$E:$E,MATCH('2017 EPA Data'!$B4514,'Crosswalk Particulates'!$D:$D,0))</f>
        <v>0</v>
      </c>
      <c r="H4514" s="96">
        <f t="shared" si="70"/>
        <v>0</v>
      </c>
    </row>
    <row r="4515" spans="1:8" hidden="1">
      <c r="A4515" s="73" t="s">
        <v>2530</v>
      </c>
      <c r="B4515" s="73" t="s">
        <v>2727</v>
      </c>
      <c r="C4515" s="73" t="s">
        <v>2517</v>
      </c>
      <c r="D4515" s="86">
        <v>3.7041081677264898</v>
      </c>
      <c r="E4515" s="73" t="s">
        <v>2518</v>
      </c>
      <c r="F4515" s="79" t="str">
        <f>INDEX('Crosswalk Particulates'!$B:$B,MATCH('2017 EPA Data'!A4515,'Crosswalk Particulates'!$A:$A,0))</f>
        <v>process-other-industry</v>
      </c>
      <c r="G4515" s="84">
        <f>INDEX('Crosswalk Particulates'!$E:$E,MATCH('2017 EPA Data'!$B4515,'Crosswalk Particulates'!$D:$D,0))</f>
        <v>0</v>
      </c>
      <c r="H4515" s="96">
        <f t="shared" si="70"/>
        <v>0</v>
      </c>
    </row>
    <row r="4516" spans="1:8" hidden="1">
      <c r="A4516" s="73" t="s">
        <v>2586</v>
      </c>
      <c r="B4516" s="73" t="s">
        <v>2752</v>
      </c>
      <c r="C4516" s="73" t="s">
        <v>2517</v>
      </c>
      <c r="D4516" s="86">
        <v>3.7</v>
      </c>
      <c r="E4516" s="73" t="s">
        <v>2518</v>
      </c>
      <c r="F4516" s="79" t="str">
        <f>INDEX('Crosswalk Particulates'!$B:$B,MATCH('2017 EPA Data'!A4516,'Crosswalk Particulates'!$A:$A,0))</f>
        <v>process-other-industry</v>
      </c>
      <c r="G4516" s="84">
        <f>INDEX('Crosswalk Particulates'!$E:$E,MATCH('2017 EPA Data'!$B4516,'Crosswalk Particulates'!$D:$D,0))</f>
        <v>0</v>
      </c>
      <c r="H4516" s="96">
        <f t="shared" si="70"/>
        <v>0</v>
      </c>
    </row>
    <row r="4517" spans="1:8" hidden="1">
      <c r="A4517" s="73" t="s">
        <v>2552</v>
      </c>
      <c r="B4517" s="73" t="s">
        <v>2732</v>
      </c>
      <c r="D4517" s="86">
        <v>3.6790220027329998</v>
      </c>
      <c r="E4517" s="73" t="s">
        <v>2522</v>
      </c>
      <c r="F4517" s="79" t="str">
        <f>INDEX('Crosswalk Particulates'!$B:$B,MATCH('2017 EPA Data'!A4517,'Crosswalk Particulates'!$A:$A,0))</f>
        <v>process-agriculture-industry</v>
      </c>
      <c r="G4517" s="84">
        <f>INDEX('Crosswalk Particulates'!$E:$E,MATCH('2017 EPA Data'!$B4517,'Crosswalk Particulates'!$D:$D,0))</f>
        <v>0</v>
      </c>
      <c r="H4517" s="96">
        <f t="shared" si="70"/>
        <v>3337556.5881947912</v>
      </c>
    </row>
    <row r="4518" spans="1:8" hidden="1">
      <c r="A4518" s="73" t="s">
        <v>2664</v>
      </c>
      <c r="B4518" s="73" t="s">
        <v>2691</v>
      </c>
      <c r="C4518" s="73" t="s">
        <v>2517</v>
      </c>
      <c r="D4518" s="86">
        <v>3.6669999999999998</v>
      </c>
      <c r="E4518" s="73" t="s">
        <v>2518</v>
      </c>
      <c r="F4518" s="79" t="str">
        <f>INDEX('Crosswalk Particulates'!$B:$B,MATCH('2017 EPA Data'!A4518,'Crosswalk Particulates'!$A:$A,0))</f>
        <v>Commercial Buildings Sector</v>
      </c>
      <c r="G4518" s="84">
        <f>INDEX('Crosswalk Particulates'!$E:$E,MATCH('2017 EPA Data'!$B4518,'Crosswalk Particulates'!$D:$D,0))</f>
        <v>0</v>
      </c>
      <c r="H4518" s="96">
        <f t="shared" si="70"/>
        <v>0</v>
      </c>
    </row>
    <row r="4519" spans="1:8" hidden="1">
      <c r="A4519" s="73" t="s">
        <v>2595</v>
      </c>
      <c r="B4519" s="73" t="s">
        <v>2574</v>
      </c>
      <c r="C4519" s="73" t="s">
        <v>2517</v>
      </c>
      <c r="D4519" s="86">
        <v>3.6454979999999999</v>
      </c>
      <c r="E4519" s="73" t="s">
        <v>2518</v>
      </c>
      <c r="F4519" s="79" t="str">
        <f>INDEX('Crosswalk Particulates'!$B:$B,MATCH('2017 EPA Data'!A4519,'Crosswalk Particulates'!$A:$A,0))</f>
        <v>process-other-industry</v>
      </c>
      <c r="G4519" s="84">
        <f>INDEX('Crosswalk Particulates'!$E:$E,MATCH('2017 EPA Data'!$B4519,'Crosswalk Particulates'!$D:$D,0))</f>
        <v>0</v>
      </c>
      <c r="H4519" s="96">
        <f t="shared" si="70"/>
        <v>0</v>
      </c>
    </row>
    <row r="4520" spans="1:8" hidden="1">
      <c r="A4520" s="73" t="s">
        <v>2647</v>
      </c>
      <c r="B4520" s="73" t="s">
        <v>2689</v>
      </c>
      <c r="C4520" s="73" t="s">
        <v>2517</v>
      </c>
      <c r="D4520" s="86">
        <v>3.64</v>
      </c>
      <c r="E4520" s="73" t="s">
        <v>2518</v>
      </c>
      <c r="F4520" s="79" t="str">
        <f>INDEX('Crosswalk Particulates'!$B:$B,MATCH('2017 EPA Data'!A4520,'Crosswalk Particulates'!$A:$A,0))</f>
        <v>process-mining-industry</v>
      </c>
      <c r="G4520" s="84">
        <f>INDEX('Crosswalk Particulates'!$E:$E,MATCH('2017 EPA Data'!$B4520,'Crosswalk Particulates'!$D:$D,0))</f>
        <v>0</v>
      </c>
      <c r="H4520" s="96">
        <f t="shared" si="70"/>
        <v>0</v>
      </c>
    </row>
    <row r="4521" spans="1:8" hidden="1">
      <c r="A4521" s="73" t="s">
        <v>2519</v>
      </c>
      <c r="B4521" s="73" t="s">
        <v>2725</v>
      </c>
      <c r="C4521" s="73" t="s">
        <v>2517</v>
      </c>
      <c r="D4521" s="86">
        <v>3.61411227966</v>
      </c>
      <c r="E4521" s="73" t="s">
        <v>2518</v>
      </c>
      <c r="F4521" s="79" t="str">
        <f>INDEX('Crosswalk Particulates'!$B:$B,MATCH('2017 EPA Data'!A4521,'Crosswalk Particulates'!$A:$A,0))</f>
        <v>process-other-industry</v>
      </c>
      <c r="G4521" s="84">
        <f>INDEX('Crosswalk Particulates'!$E:$E,MATCH('2017 EPA Data'!$B4521,'Crosswalk Particulates'!$D:$D,0))</f>
        <v>0</v>
      </c>
      <c r="H4521" s="96">
        <f t="shared" si="70"/>
        <v>0</v>
      </c>
    </row>
    <row r="4522" spans="1:8" hidden="1">
      <c r="A4522" s="73" t="s">
        <v>2542</v>
      </c>
      <c r="B4522" s="73" t="s">
        <v>2577</v>
      </c>
      <c r="C4522" s="73" t="s">
        <v>2517</v>
      </c>
      <c r="D4522" s="86">
        <v>3.6</v>
      </c>
      <c r="E4522" s="73" t="s">
        <v>2518</v>
      </c>
      <c r="F4522" s="79" t="str">
        <f>INDEX('Crosswalk Particulates'!$B:$B,MATCH('2017 EPA Data'!A4522,'Crosswalk Particulates'!$A:$A,0))</f>
        <v>process-ngps-industry</v>
      </c>
      <c r="G4522" s="84">
        <f>INDEX('Crosswalk Particulates'!$E:$E,MATCH('2017 EPA Data'!$B4522,'Crosswalk Particulates'!$D:$D,0))</f>
        <v>0</v>
      </c>
      <c r="H4522" s="96">
        <f t="shared" si="70"/>
        <v>0</v>
      </c>
    </row>
    <row r="4523" spans="1:8" hidden="1">
      <c r="A4523" s="73" t="s">
        <v>2559</v>
      </c>
      <c r="B4523" s="73" t="s">
        <v>2785</v>
      </c>
      <c r="C4523" s="73" t="s">
        <v>2517</v>
      </c>
      <c r="D4523" s="86">
        <v>3.58</v>
      </c>
      <c r="E4523" s="73" t="s">
        <v>2518</v>
      </c>
      <c r="F4523" s="79" t="str">
        <f>INDEX('Crosswalk Particulates'!$B:$B,MATCH('2017 EPA Data'!A4523,'Crosswalk Particulates'!$A:$A,0))</f>
        <v>process-waste-industry</v>
      </c>
      <c r="G4523" s="84">
        <f>INDEX('Crosswalk Particulates'!$E:$E,MATCH('2017 EPA Data'!$B4523,'Crosswalk Particulates'!$D:$D,0))</f>
        <v>0</v>
      </c>
      <c r="H4523" s="96">
        <f t="shared" si="70"/>
        <v>0</v>
      </c>
    </row>
    <row r="4524" spans="1:8" hidden="1">
      <c r="A4524" s="73" t="s">
        <v>2600</v>
      </c>
      <c r="B4524" s="73" t="s">
        <v>2843</v>
      </c>
      <c r="C4524" s="73" t="s">
        <v>2517</v>
      </c>
      <c r="D4524" s="86">
        <v>3.5677866859999998</v>
      </c>
      <c r="E4524" s="73" t="s">
        <v>2518</v>
      </c>
      <c r="F4524" s="79" t="str">
        <f>INDEX('Crosswalk Particulates'!$B:$B,MATCH('2017 EPA Data'!A4524,'Crosswalk Particulates'!$A:$A,0))</f>
        <v>industry-fuel-biomass</v>
      </c>
      <c r="G4524" s="84">
        <f>INDEX('Crosswalk Particulates'!$E:$E,MATCH('2017 EPA Data'!$B4524,'Crosswalk Particulates'!$D:$D,0))</f>
        <v>0</v>
      </c>
      <c r="H4524" s="96">
        <f t="shared" si="70"/>
        <v>0</v>
      </c>
    </row>
    <row r="4525" spans="1:8" hidden="1">
      <c r="A4525" s="73" t="s">
        <v>2596</v>
      </c>
      <c r="B4525" s="73" t="s">
        <v>2683</v>
      </c>
      <c r="C4525" s="73" t="s">
        <v>2517</v>
      </c>
      <c r="D4525" s="86">
        <v>3.56352</v>
      </c>
      <c r="E4525" s="73" t="s">
        <v>2518</v>
      </c>
      <c r="F4525" s="79" t="str">
        <f>INDEX('Crosswalk Particulates'!$B:$B,MATCH('2017 EPA Data'!A4525,'Crosswalk Particulates'!$A:$A,0))</f>
        <v>industry-fuel-coal</v>
      </c>
      <c r="G4525" s="84">
        <f>INDEX('Crosswalk Particulates'!$E:$E,MATCH('2017 EPA Data'!$B4525,'Crosswalk Particulates'!$D:$D,0))</f>
        <v>0</v>
      </c>
      <c r="H4525" s="96">
        <f t="shared" si="70"/>
        <v>0</v>
      </c>
    </row>
    <row r="4526" spans="1:8" hidden="1">
      <c r="A4526" s="73" t="s">
        <v>2629</v>
      </c>
      <c r="B4526" s="73" t="s">
        <v>2653</v>
      </c>
      <c r="C4526" s="73" t="s">
        <v>2517</v>
      </c>
      <c r="D4526" s="86">
        <v>3.5421010536333002</v>
      </c>
      <c r="E4526" s="73" t="s">
        <v>2518</v>
      </c>
      <c r="F4526" s="79" t="str">
        <f>INDEX('Crosswalk Particulates'!$B:$B,MATCH('2017 EPA Data'!A4526,'Crosswalk Particulates'!$A:$A,0))</f>
        <v>industry-fuel-oil</v>
      </c>
      <c r="G4526" s="84">
        <f>INDEX('Crosswalk Particulates'!$E:$E,MATCH('2017 EPA Data'!$B4526,'Crosswalk Particulates'!$D:$D,0))</f>
        <v>0</v>
      </c>
      <c r="H4526" s="96">
        <f t="shared" si="70"/>
        <v>0</v>
      </c>
    </row>
    <row r="4527" spans="1:8" hidden="1">
      <c r="A4527" s="73" t="s">
        <v>2649</v>
      </c>
      <c r="B4527" s="73" t="s">
        <v>2697</v>
      </c>
      <c r="C4527" s="73" t="s">
        <v>2517</v>
      </c>
      <c r="D4527" s="86">
        <v>3.476822904</v>
      </c>
      <c r="E4527" s="73" t="s">
        <v>2518</v>
      </c>
      <c r="F4527" s="79" t="str">
        <f>INDEX('Crosswalk Particulates'!$B:$B,MATCH('2017 EPA Data'!A4527,'Crosswalk Particulates'!$A:$A,0))</f>
        <v>Electricity Sector</v>
      </c>
      <c r="G4527" s="84">
        <f>INDEX('Crosswalk Particulates'!$E:$E,MATCH('2017 EPA Data'!$B4527,'Crosswalk Particulates'!$D:$D,0))</f>
        <v>0</v>
      </c>
      <c r="H4527" s="96">
        <f t="shared" si="70"/>
        <v>0</v>
      </c>
    </row>
    <row r="4528" spans="1:8" hidden="1">
      <c r="A4528" s="73" t="s">
        <v>2555</v>
      </c>
      <c r="B4528" s="73" t="s">
        <v>2691</v>
      </c>
      <c r="C4528" s="73" t="s">
        <v>2517</v>
      </c>
      <c r="D4528" s="86">
        <v>3.4752200000000002</v>
      </c>
      <c r="E4528" s="73" t="s">
        <v>2518</v>
      </c>
      <c r="F4528" s="79" t="str">
        <f>INDEX('Crosswalk Particulates'!$B:$B,MATCH('2017 EPA Data'!A4528,'Crosswalk Particulates'!$A:$A,0))</f>
        <v>process-other-industry</v>
      </c>
      <c r="G4528" s="84">
        <f>INDEX('Crosswalk Particulates'!$E:$E,MATCH('2017 EPA Data'!$B4528,'Crosswalk Particulates'!$D:$D,0))</f>
        <v>0</v>
      </c>
      <c r="H4528" s="96">
        <f t="shared" si="70"/>
        <v>0</v>
      </c>
    </row>
    <row r="4529" spans="1:8" hidden="1">
      <c r="A4529" s="73" t="s">
        <v>2632</v>
      </c>
      <c r="B4529" s="73" t="s">
        <v>2780</v>
      </c>
      <c r="C4529" s="73" t="s">
        <v>2517</v>
      </c>
      <c r="D4529" s="86">
        <v>3.4447999999999999</v>
      </c>
      <c r="E4529" s="73" t="s">
        <v>2518</v>
      </c>
      <c r="F4529" s="79" t="str">
        <f>INDEX('Crosswalk Particulates'!$B:$B,MATCH('2017 EPA Data'!A4529,'Crosswalk Particulates'!$A:$A,0))</f>
        <v>industry-fuel-other</v>
      </c>
      <c r="G4529" s="84">
        <f>INDEX('Crosswalk Particulates'!$E:$E,MATCH('2017 EPA Data'!$B4529,'Crosswalk Particulates'!$D:$D,0))</f>
        <v>0</v>
      </c>
      <c r="H4529" s="96">
        <f t="shared" si="70"/>
        <v>0</v>
      </c>
    </row>
    <row r="4530" spans="1:8" hidden="1">
      <c r="A4530" s="73" t="s">
        <v>2586</v>
      </c>
      <c r="B4530" s="73" t="s">
        <v>2729</v>
      </c>
      <c r="C4530" s="73" t="s">
        <v>2517</v>
      </c>
      <c r="D4530" s="86">
        <v>3.4342916348000001</v>
      </c>
      <c r="E4530" s="73" t="s">
        <v>2518</v>
      </c>
      <c r="F4530" s="79" t="str">
        <f>INDEX('Crosswalk Particulates'!$B:$B,MATCH('2017 EPA Data'!A4530,'Crosswalk Particulates'!$A:$A,0))</f>
        <v>process-other-industry</v>
      </c>
      <c r="G4530" s="84">
        <f>INDEX('Crosswalk Particulates'!$E:$E,MATCH('2017 EPA Data'!$B4530,'Crosswalk Particulates'!$D:$D,0))</f>
        <v>0</v>
      </c>
      <c r="H4530" s="96">
        <f t="shared" si="70"/>
        <v>0</v>
      </c>
    </row>
    <row r="4531" spans="1:8" hidden="1">
      <c r="A4531" s="73" t="s">
        <v>2554</v>
      </c>
      <c r="B4531" s="73" t="s">
        <v>2732</v>
      </c>
      <c r="D4531" s="86">
        <v>3.4339975584225542</v>
      </c>
      <c r="E4531" s="73" t="s">
        <v>2522</v>
      </c>
      <c r="F4531" s="79" t="str">
        <f>INDEX('Crosswalk Particulates'!$B:$B,MATCH('2017 EPA Data'!A4531,'Crosswalk Particulates'!$A:$A,0))</f>
        <v>Transportation Sector</v>
      </c>
      <c r="G4531" s="84">
        <f>INDEX('Crosswalk Particulates'!$E:$E,MATCH('2017 EPA Data'!$B4531,'Crosswalk Particulates'!$D:$D,0))</f>
        <v>0</v>
      </c>
      <c r="H4531" s="96">
        <f t="shared" si="70"/>
        <v>3115273.8870395394</v>
      </c>
    </row>
    <row r="4532" spans="1:8" hidden="1">
      <c r="A4532" s="73" t="s">
        <v>2595</v>
      </c>
      <c r="B4532" s="73" t="s">
        <v>2605</v>
      </c>
      <c r="C4532" s="73" t="s">
        <v>2557</v>
      </c>
      <c r="D4532" s="86">
        <v>3.4097821026499999</v>
      </c>
      <c r="E4532" s="73" t="s">
        <v>2522</v>
      </c>
      <c r="F4532" s="79" t="str">
        <f>INDEX('Crosswalk Particulates'!$B:$B,MATCH('2017 EPA Data'!A4532,'Crosswalk Particulates'!$A:$A,0))</f>
        <v>process-other-industry</v>
      </c>
      <c r="G4532" s="84">
        <f>INDEX('Crosswalk Particulates'!$E:$E,MATCH('2017 EPA Data'!$B4532,'Crosswalk Particulates'!$D:$D,0))</f>
        <v>0</v>
      </c>
      <c r="H4532" s="96">
        <f t="shared" si="70"/>
        <v>3093305.9689651732</v>
      </c>
    </row>
    <row r="4533" spans="1:8" hidden="1">
      <c r="A4533" s="73" t="s">
        <v>2632</v>
      </c>
      <c r="B4533" s="73" t="s">
        <v>2818</v>
      </c>
      <c r="C4533" s="73" t="s">
        <v>2517</v>
      </c>
      <c r="D4533" s="86">
        <v>3.4</v>
      </c>
      <c r="E4533" s="73" t="s">
        <v>2518</v>
      </c>
      <c r="F4533" s="79" t="str">
        <f>INDEX('Crosswalk Particulates'!$B:$B,MATCH('2017 EPA Data'!A4533,'Crosswalk Particulates'!$A:$A,0))</f>
        <v>industry-fuel-other</v>
      </c>
      <c r="G4533" s="84">
        <f>INDEX('Crosswalk Particulates'!$E:$E,MATCH('2017 EPA Data'!$B4533,'Crosswalk Particulates'!$D:$D,0))</f>
        <v>0</v>
      </c>
      <c r="H4533" s="96">
        <f t="shared" si="70"/>
        <v>0</v>
      </c>
    </row>
    <row r="4534" spans="1:8" hidden="1">
      <c r="A4534" s="73" t="s">
        <v>2632</v>
      </c>
      <c r="B4534" s="73" t="s">
        <v>2683</v>
      </c>
      <c r="C4534" s="73" t="s">
        <v>2517</v>
      </c>
      <c r="D4534" s="86">
        <v>3.4</v>
      </c>
      <c r="E4534" s="73" t="s">
        <v>2518</v>
      </c>
      <c r="F4534" s="79" t="str">
        <f>INDEX('Crosswalk Particulates'!$B:$B,MATCH('2017 EPA Data'!A4534,'Crosswalk Particulates'!$A:$A,0))</f>
        <v>industry-fuel-other</v>
      </c>
      <c r="G4534" s="84">
        <f>INDEX('Crosswalk Particulates'!$E:$E,MATCH('2017 EPA Data'!$B4534,'Crosswalk Particulates'!$D:$D,0))</f>
        <v>0</v>
      </c>
      <c r="H4534" s="96">
        <f t="shared" si="70"/>
        <v>0</v>
      </c>
    </row>
    <row r="4535" spans="1:8" hidden="1">
      <c r="A4535" s="73" t="s">
        <v>2632</v>
      </c>
      <c r="B4535" s="73" t="s">
        <v>2794</v>
      </c>
      <c r="C4535" s="73" t="s">
        <v>2517</v>
      </c>
      <c r="D4535" s="86">
        <v>3.4</v>
      </c>
      <c r="E4535" s="73" t="s">
        <v>2518</v>
      </c>
      <c r="F4535" s="79" t="str">
        <f>INDEX('Crosswalk Particulates'!$B:$B,MATCH('2017 EPA Data'!A4535,'Crosswalk Particulates'!$A:$A,0))</f>
        <v>industry-fuel-other</v>
      </c>
      <c r="G4535" s="84">
        <f>INDEX('Crosswalk Particulates'!$E:$E,MATCH('2017 EPA Data'!$B4535,'Crosswalk Particulates'!$D:$D,0))</f>
        <v>0</v>
      </c>
      <c r="H4535" s="96">
        <f t="shared" si="70"/>
        <v>0</v>
      </c>
    </row>
    <row r="4536" spans="1:8" hidden="1">
      <c r="A4536" s="73" t="s">
        <v>2555</v>
      </c>
      <c r="B4536" s="73" t="s">
        <v>2771</v>
      </c>
      <c r="C4536" s="73" t="s">
        <v>2517</v>
      </c>
      <c r="D4536" s="86">
        <v>3.4</v>
      </c>
      <c r="E4536" s="73" t="s">
        <v>2518</v>
      </c>
      <c r="F4536" s="79" t="str">
        <f>INDEX('Crosswalk Particulates'!$B:$B,MATCH('2017 EPA Data'!A4536,'Crosswalk Particulates'!$A:$A,0))</f>
        <v>process-other-industry</v>
      </c>
      <c r="G4536" s="84">
        <f>INDEX('Crosswalk Particulates'!$E:$E,MATCH('2017 EPA Data'!$B4536,'Crosswalk Particulates'!$D:$D,0))</f>
        <v>0</v>
      </c>
      <c r="H4536" s="96">
        <f t="shared" si="70"/>
        <v>0</v>
      </c>
    </row>
    <row r="4537" spans="1:8" hidden="1">
      <c r="A4537" s="73" t="s">
        <v>2632</v>
      </c>
      <c r="B4537" s="73" t="s">
        <v>2731</v>
      </c>
      <c r="C4537" s="73" t="s">
        <v>2517</v>
      </c>
      <c r="D4537" s="86">
        <v>3.4</v>
      </c>
      <c r="E4537" s="73" t="s">
        <v>2518</v>
      </c>
      <c r="F4537" s="79" t="str">
        <f>INDEX('Crosswalk Particulates'!$B:$B,MATCH('2017 EPA Data'!A4537,'Crosswalk Particulates'!$A:$A,0))</f>
        <v>industry-fuel-other</v>
      </c>
      <c r="G4537" s="84">
        <f>INDEX('Crosswalk Particulates'!$E:$E,MATCH('2017 EPA Data'!$B4537,'Crosswalk Particulates'!$D:$D,0))</f>
        <v>0</v>
      </c>
      <c r="H4537" s="96">
        <f t="shared" si="70"/>
        <v>0</v>
      </c>
    </row>
    <row r="4538" spans="1:8" hidden="1">
      <c r="A4538" s="73" t="s">
        <v>2608</v>
      </c>
      <c r="B4538" s="73" t="s">
        <v>2662</v>
      </c>
      <c r="C4538" s="73" t="s">
        <v>2517</v>
      </c>
      <c r="D4538" s="86">
        <v>3.3681603999999998</v>
      </c>
      <c r="E4538" s="73" t="s">
        <v>2518</v>
      </c>
      <c r="F4538" s="79" t="str">
        <f>INDEX('Crosswalk Particulates'!$B:$B,MATCH('2017 EPA Data'!A4538,'Crosswalk Particulates'!$A:$A,0))</f>
        <v>Electricity Sector</v>
      </c>
      <c r="G4538" s="84">
        <f>INDEX('Crosswalk Particulates'!$E:$E,MATCH('2017 EPA Data'!$B4538,'Crosswalk Particulates'!$D:$D,0))</f>
        <v>0</v>
      </c>
      <c r="H4538" s="96">
        <f t="shared" si="70"/>
        <v>0</v>
      </c>
    </row>
    <row r="4539" spans="1:8" hidden="1">
      <c r="A4539" s="73" t="s">
        <v>2655</v>
      </c>
      <c r="B4539" s="73" t="s">
        <v>2787</v>
      </c>
      <c r="C4539" s="73" t="s">
        <v>2517</v>
      </c>
      <c r="D4539" s="86">
        <v>3.3508440640144945</v>
      </c>
      <c r="E4539" s="73" t="s">
        <v>2518</v>
      </c>
      <c r="F4539" s="79" t="str">
        <f>INDEX('Crosswalk Particulates'!$B:$B,MATCH('2017 EPA Data'!A4539,'Crosswalk Particulates'!$A:$A,0))</f>
        <v>Commercial Buildings Sector</v>
      </c>
      <c r="G4539" s="84">
        <f>INDEX('Crosswalk Particulates'!$E:$E,MATCH('2017 EPA Data'!$B4539,'Crosswalk Particulates'!$D:$D,0))</f>
        <v>0</v>
      </c>
      <c r="H4539" s="96">
        <f t="shared" si="70"/>
        <v>0</v>
      </c>
    </row>
    <row r="4540" spans="1:8" hidden="1">
      <c r="A4540" s="73" t="s">
        <v>2649</v>
      </c>
      <c r="B4540" s="73" t="s">
        <v>2637</v>
      </c>
      <c r="C4540" s="73" t="s">
        <v>2517</v>
      </c>
      <c r="D4540" s="86">
        <v>3.3143364219452001</v>
      </c>
      <c r="E4540" s="73" t="s">
        <v>2518</v>
      </c>
      <c r="F4540" s="79" t="str">
        <f>INDEX('Crosswalk Particulates'!$B:$B,MATCH('2017 EPA Data'!A4540,'Crosswalk Particulates'!$A:$A,0))</f>
        <v>Electricity Sector</v>
      </c>
      <c r="G4540" s="84">
        <f>INDEX('Crosswalk Particulates'!$E:$E,MATCH('2017 EPA Data'!$B4540,'Crosswalk Particulates'!$D:$D,0))</f>
        <v>0</v>
      </c>
      <c r="H4540" s="96">
        <f t="shared" si="70"/>
        <v>0</v>
      </c>
    </row>
    <row r="4541" spans="1:8" hidden="1">
      <c r="A4541" s="73" t="s">
        <v>2586</v>
      </c>
      <c r="B4541" s="73" t="s">
        <v>2588</v>
      </c>
      <c r="C4541" s="73" t="s">
        <v>2517</v>
      </c>
      <c r="D4541" s="86">
        <v>3.3</v>
      </c>
      <c r="E4541" s="73" t="s">
        <v>2518</v>
      </c>
      <c r="F4541" s="79" t="str">
        <f>INDEX('Crosswalk Particulates'!$B:$B,MATCH('2017 EPA Data'!A4541,'Crosswalk Particulates'!$A:$A,0))</f>
        <v>process-other-industry</v>
      </c>
      <c r="G4541" s="84">
        <f>INDEX('Crosswalk Particulates'!$E:$E,MATCH('2017 EPA Data'!$B4541,'Crosswalk Particulates'!$D:$D,0))</f>
        <v>0</v>
      </c>
      <c r="H4541" s="96">
        <f t="shared" si="70"/>
        <v>0</v>
      </c>
    </row>
    <row r="4542" spans="1:8" hidden="1">
      <c r="A4542" s="73" t="s">
        <v>2665</v>
      </c>
      <c r="B4542" s="73" t="s">
        <v>2781</v>
      </c>
      <c r="C4542" s="73" t="s">
        <v>2517</v>
      </c>
      <c r="D4542" s="86">
        <v>3.243376</v>
      </c>
      <c r="E4542" s="73" t="s">
        <v>2518</v>
      </c>
      <c r="F4542" s="79" t="str">
        <f>INDEX('Crosswalk Particulates'!$B:$B,MATCH('2017 EPA Data'!A4542,'Crosswalk Particulates'!$A:$A,0))</f>
        <v>Commercial Buildings Sector</v>
      </c>
      <c r="G4542" s="84">
        <f>INDEX('Crosswalk Particulates'!$E:$E,MATCH('2017 EPA Data'!$B4542,'Crosswalk Particulates'!$D:$D,0))</f>
        <v>0</v>
      </c>
      <c r="H4542" s="96">
        <f t="shared" si="70"/>
        <v>0</v>
      </c>
    </row>
    <row r="4543" spans="1:8" hidden="1">
      <c r="A4543" s="73" t="s">
        <v>2608</v>
      </c>
      <c r="B4543" s="73" t="s">
        <v>2679</v>
      </c>
      <c r="C4543" s="73" t="s">
        <v>2517</v>
      </c>
      <c r="D4543" s="86">
        <v>3.2176999999999998</v>
      </c>
      <c r="E4543" s="73" t="s">
        <v>2518</v>
      </c>
      <c r="F4543" s="79" t="str">
        <f>INDEX('Crosswalk Particulates'!$B:$B,MATCH('2017 EPA Data'!A4543,'Crosswalk Particulates'!$A:$A,0))</f>
        <v>Electricity Sector</v>
      </c>
      <c r="G4543" s="84">
        <f>INDEX('Crosswalk Particulates'!$E:$E,MATCH('2017 EPA Data'!$B4543,'Crosswalk Particulates'!$D:$D,0))</f>
        <v>0</v>
      </c>
      <c r="H4543" s="96">
        <f t="shared" si="70"/>
        <v>0</v>
      </c>
    </row>
    <row r="4544" spans="1:8" hidden="1">
      <c r="A4544" s="73" t="s">
        <v>2595</v>
      </c>
      <c r="B4544" s="73" t="s">
        <v>2637</v>
      </c>
      <c r="C4544" s="73" t="s">
        <v>2517</v>
      </c>
      <c r="D4544" s="86">
        <v>3.1825180344000001</v>
      </c>
      <c r="E4544" s="73" t="s">
        <v>2518</v>
      </c>
      <c r="F4544" s="79" t="str">
        <f>INDEX('Crosswalk Particulates'!$B:$B,MATCH('2017 EPA Data'!A4544,'Crosswalk Particulates'!$A:$A,0))</f>
        <v>process-other-industry</v>
      </c>
      <c r="G4544" s="84">
        <f>INDEX('Crosswalk Particulates'!$E:$E,MATCH('2017 EPA Data'!$B4544,'Crosswalk Particulates'!$D:$D,0))</f>
        <v>0</v>
      </c>
      <c r="H4544" s="96">
        <f t="shared" si="70"/>
        <v>0</v>
      </c>
    </row>
    <row r="4545" spans="1:8" hidden="1">
      <c r="A4545" s="73" t="s">
        <v>2665</v>
      </c>
      <c r="B4545" s="73" t="s">
        <v>2725</v>
      </c>
      <c r="C4545" s="73" t="s">
        <v>2517</v>
      </c>
      <c r="D4545" s="86">
        <v>3.1772133359945758</v>
      </c>
      <c r="E4545" s="73" t="s">
        <v>2518</v>
      </c>
      <c r="F4545" s="79" t="str">
        <f>INDEX('Crosswalk Particulates'!$B:$B,MATCH('2017 EPA Data'!A4545,'Crosswalk Particulates'!$A:$A,0))</f>
        <v>Commercial Buildings Sector</v>
      </c>
      <c r="G4545" s="84">
        <f>INDEX('Crosswalk Particulates'!$E:$E,MATCH('2017 EPA Data'!$B4545,'Crosswalk Particulates'!$D:$D,0))</f>
        <v>0</v>
      </c>
      <c r="H4545" s="96">
        <f t="shared" si="70"/>
        <v>0</v>
      </c>
    </row>
    <row r="4546" spans="1:8" hidden="1">
      <c r="A4546" s="73" t="s">
        <v>2632</v>
      </c>
      <c r="B4546" s="73" t="s">
        <v>2540</v>
      </c>
      <c r="C4546" s="73" t="s">
        <v>2517</v>
      </c>
      <c r="D4546" s="86">
        <v>3.1391936999999999</v>
      </c>
      <c r="E4546" s="73" t="s">
        <v>2518</v>
      </c>
      <c r="F4546" s="79" t="str">
        <f>INDEX('Crosswalk Particulates'!$B:$B,MATCH('2017 EPA Data'!A4546,'Crosswalk Particulates'!$A:$A,0))</f>
        <v>industry-fuel-other</v>
      </c>
      <c r="G4546" s="84">
        <f>INDEX('Crosswalk Particulates'!$E:$E,MATCH('2017 EPA Data'!$B4546,'Crosswalk Particulates'!$D:$D,0))</f>
        <v>0</v>
      </c>
      <c r="H4546" s="96">
        <f t="shared" si="70"/>
        <v>0</v>
      </c>
    </row>
    <row r="4547" spans="1:8" hidden="1">
      <c r="A4547" s="73" t="s">
        <v>2607</v>
      </c>
      <c r="B4547" s="73" t="s">
        <v>2683</v>
      </c>
      <c r="C4547" s="73" t="s">
        <v>2517</v>
      </c>
      <c r="D4547" s="86">
        <v>3.1257999999999999</v>
      </c>
      <c r="E4547" s="73" t="s">
        <v>2518</v>
      </c>
      <c r="F4547" s="79" t="str">
        <f>INDEX('Crosswalk Particulates'!$B:$B,MATCH('2017 EPA Data'!A4547,'Crosswalk Particulates'!$A:$A,0))</f>
        <v>process-cement-industry</v>
      </c>
      <c r="G4547" s="84">
        <f>INDEX('Crosswalk Particulates'!$E:$E,MATCH('2017 EPA Data'!$B4547,'Crosswalk Particulates'!$D:$D,0))</f>
        <v>0</v>
      </c>
      <c r="H4547" s="96">
        <f t="shared" si="70"/>
        <v>0</v>
      </c>
    </row>
    <row r="4548" spans="1:8" hidden="1">
      <c r="A4548" s="73" t="s">
        <v>2542</v>
      </c>
      <c r="B4548" s="73" t="s">
        <v>2728</v>
      </c>
      <c r="C4548" s="73" t="s">
        <v>2517</v>
      </c>
      <c r="D4548" s="86">
        <v>3.1243562649049403</v>
      </c>
      <c r="E4548" s="73" t="s">
        <v>2518</v>
      </c>
      <c r="F4548" s="79" t="str">
        <f>INDEX('Crosswalk Particulates'!$B:$B,MATCH('2017 EPA Data'!A4548,'Crosswalk Particulates'!$A:$A,0))</f>
        <v>process-ngps-industry</v>
      </c>
      <c r="G4548" s="84">
        <f>INDEX('Crosswalk Particulates'!$E:$E,MATCH('2017 EPA Data'!$B4548,'Crosswalk Particulates'!$D:$D,0))</f>
        <v>0</v>
      </c>
      <c r="H4548" s="96">
        <f t="shared" ref="H4548:H4611" si="71">IF(E4548="TON",D4548/metricton_to_shortton,0)*10^6</f>
        <v>0</v>
      </c>
    </row>
    <row r="4549" spans="1:8" hidden="1">
      <c r="A4549" s="73" t="s">
        <v>2619</v>
      </c>
      <c r="B4549" s="73" t="s">
        <v>2844</v>
      </c>
      <c r="C4549" s="73" t="s">
        <v>2517</v>
      </c>
      <c r="D4549" s="86">
        <v>3.085</v>
      </c>
      <c r="E4549" s="73" t="s">
        <v>2518</v>
      </c>
      <c r="F4549" s="79" t="str">
        <f>INDEX('Crosswalk Particulates'!$B:$B,MATCH('2017 EPA Data'!A4549,'Crosswalk Particulates'!$A:$A,0))</f>
        <v>process-iron and steel-industry</v>
      </c>
      <c r="G4549" s="84">
        <f>INDEX('Crosswalk Particulates'!$E:$E,MATCH('2017 EPA Data'!$B4549,'Crosswalk Particulates'!$D:$D,0))</f>
        <v>0</v>
      </c>
      <c r="H4549" s="96">
        <f t="shared" si="71"/>
        <v>0</v>
      </c>
    </row>
    <row r="4550" spans="1:8" hidden="1">
      <c r="A4550" s="73" t="s">
        <v>2565</v>
      </c>
      <c r="B4550" s="73" t="s">
        <v>2845</v>
      </c>
      <c r="C4550" s="73" t="s">
        <v>2517</v>
      </c>
      <c r="D4550" s="86">
        <v>3.081553161</v>
      </c>
      <c r="E4550" s="73" t="s">
        <v>2518</v>
      </c>
      <c r="F4550" s="79" t="str">
        <f>INDEX('Crosswalk Particulates'!$B:$B,MATCH('2017 EPA Data'!A4550,'Crosswalk Particulates'!$A:$A,0))</f>
        <v>Electricity Sector</v>
      </c>
      <c r="G4550" s="84">
        <f>INDEX('Crosswalk Particulates'!$E:$E,MATCH('2017 EPA Data'!$B4550,'Crosswalk Particulates'!$D:$D,0))</f>
        <v>0</v>
      </c>
      <c r="H4550" s="96">
        <f t="shared" si="71"/>
        <v>0</v>
      </c>
    </row>
    <row r="4551" spans="1:8" hidden="1">
      <c r="A4551" s="73" t="s">
        <v>2607</v>
      </c>
      <c r="B4551" s="73" t="s">
        <v>2718</v>
      </c>
      <c r="C4551" s="73" t="s">
        <v>2517</v>
      </c>
      <c r="D4551" s="86">
        <v>3</v>
      </c>
      <c r="E4551" s="73" t="s">
        <v>2518</v>
      </c>
      <c r="F4551" s="79" t="str">
        <f>INDEX('Crosswalk Particulates'!$B:$B,MATCH('2017 EPA Data'!A4551,'Crosswalk Particulates'!$A:$A,0))</f>
        <v>process-cement-industry</v>
      </c>
      <c r="G4551" s="84">
        <f>INDEX('Crosswalk Particulates'!$E:$E,MATCH('2017 EPA Data'!$B4551,'Crosswalk Particulates'!$D:$D,0))</f>
        <v>0</v>
      </c>
      <c r="H4551" s="96">
        <f t="shared" si="71"/>
        <v>0</v>
      </c>
    </row>
    <row r="4552" spans="1:8" hidden="1">
      <c r="A4552" s="73" t="s">
        <v>2664</v>
      </c>
      <c r="B4552" s="73" t="s">
        <v>2698</v>
      </c>
      <c r="C4552" s="73" t="s">
        <v>2521</v>
      </c>
      <c r="D4552" s="86">
        <v>2.9990250294799998</v>
      </c>
      <c r="E4552" s="73" t="s">
        <v>2522</v>
      </c>
      <c r="F4552" s="79" t="str">
        <f>INDEX('Crosswalk Particulates'!$B:$B,MATCH('2017 EPA Data'!A4552,'Crosswalk Particulates'!$A:$A,0))</f>
        <v>Commercial Buildings Sector</v>
      </c>
      <c r="G4552" s="84" t="str">
        <f>INDEX('Crosswalk Particulates'!$E:$E,MATCH('2017 EPA Data'!$B4552,'Crosswalk Particulates'!$D:$D,0))</f>
        <v>N2O</v>
      </c>
      <c r="H4552" s="96">
        <f t="shared" si="71"/>
        <v>2720672.9771842766</v>
      </c>
    </row>
    <row r="4553" spans="1:8" hidden="1">
      <c r="A4553" s="73" t="s">
        <v>2582</v>
      </c>
      <c r="B4553" s="73" t="s">
        <v>2562</v>
      </c>
      <c r="C4553" s="73" t="s">
        <v>2517</v>
      </c>
      <c r="D4553" s="86">
        <v>2.9676814</v>
      </c>
      <c r="E4553" s="73" t="s">
        <v>2518</v>
      </c>
      <c r="F4553" s="79" t="str">
        <f>INDEX('Crosswalk Particulates'!$B:$B,MATCH('2017 EPA Data'!A4553,'Crosswalk Particulates'!$A:$A,0))</f>
        <v>Commercial Buildings Sector</v>
      </c>
      <c r="G4553" s="84">
        <f>INDEX('Crosswalk Particulates'!$E:$E,MATCH('2017 EPA Data'!$B4553,'Crosswalk Particulates'!$D:$D,0))</f>
        <v>0</v>
      </c>
      <c r="H4553" s="96">
        <f t="shared" si="71"/>
        <v>0</v>
      </c>
    </row>
    <row r="4554" spans="1:8" hidden="1">
      <c r="A4554" s="73" t="s">
        <v>2559</v>
      </c>
      <c r="B4554" s="73" t="s">
        <v>2844</v>
      </c>
      <c r="C4554" s="73" t="s">
        <v>2517</v>
      </c>
      <c r="D4554" s="86">
        <v>2.9554</v>
      </c>
      <c r="E4554" s="73" t="s">
        <v>2518</v>
      </c>
      <c r="F4554" s="79" t="str">
        <f>INDEX('Crosswalk Particulates'!$B:$B,MATCH('2017 EPA Data'!A4554,'Crosswalk Particulates'!$A:$A,0))</f>
        <v>process-waste-industry</v>
      </c>
      <c r="G4554" s="84">
        <f>INDEX('Crosswalk Particulates'!$E:$E,MATCH('2017 EPA Data'!$B4554,'Crosswalk Particulates'!$D:$D,0))</f>
        <v>0</v>
      </c>
      <c r="H4554" s="96">
        <f t="shared" si="71"/>
        <v>0</v>
      </c>
    </row>
    <row r="4555" spans="1:8" hidden="1">
      <c r="A4555" s="73" t="s">
        <v>2559</v>
      </c>
      <c r="B4555" s="73" t="s">
        <v>2799</v>
      </c>
      <c r="C4555" s="73" t="s">
        <v>2517</v>
      </c>
      <c r="D4555" s="86">
        <v>2.9260060000000001</v>
      </c>
      <c r="E4555" s="73" t="s">
        <v>2518</v>
      </c>
      <c r="F4555" s="79" t="str">
        <f>INDEX('Crosswalk Particulates'!$B:$B,MATCH('2017 EPA Data'!A4555,'Crosswalk Particulates'!$A:$A,0))</f>
        <v>process-waste-industry</v>
      </c>
      <c r="G4555" s="84">
        <f>INDEX('Crosswalk Particulates'!$E:$E,MATCH('2017 EPA Data'!$B4555,'Crosswalk Particulates'!$D:$D,0))</f>
        <v>0</v>
      </c>
      <c r="H4555" s="96">
        <f t="shared" si="71"/>
        <v>0</v>
      </c>
    </row>
    <row r="4556" spans="1:8" hidden="1">
      <c r="A4556" s="73" t="s">
        <v>2542</v>
      </c>
      <c r="B4556" s="73" t="s">
        <v>2763</v>
      </c>
      <c r="C4556" s="73" t="s">
        <v>2517</v>
      </c>
      <c r="D4556" s="86">
        <v>2.8675265847999998</v>
      </c>
      <c r="E4556" s="73" t="s">
        <v>2518</v>
      </c>
      <c r="F4556" s="79" t="str">
        <f>INDEX('Crosswalk Particulates'!$B:$B,MATCH('2017 EPA Data'!A4556,'Crosswalk Particulates'!$A:$A,0))</f>
        <v>process-ngps-industry</v>
      </c>
      <c r="G4556" s="84">
        <f>INDEX('Crosswalk Particulates'!$E:$E,MATCH('2017 EPA Data'!$B4556,'Crosswalk Particulates'!$D:$D,0))</f>
        <v>0</v>
      </c>
      <c r="H4556" s="96">
        <f t="shared" si="71"/>
        <v>0</v>
      </c>
    </row>
    <row r="4557" spans="1:8" hidden="1">
      <c r="A4557" s="73" t="s">
        <v>2603</v>
      </c>
      <c r="B4557" s="73" t="s">
        <v>2686</v>
      </c>
      <c r="C4557" s="73" t="s">
        <v>2517</v>
      </c>
      <c r="D4557" s="86">
        <v>2.8498666928397189</v>
      </c>
      <c r="E4557" s="73" t="s">
        <v>2518</v>
      </c>
      <c r="F4557" s="79" t="str">
        <f>INDEX('Crosswalk Particulates'!$B:$B,MATCH('2017 EPA Data'!A4557,'Crosswalk Particulates'!$A:$A,0))</f>
        <v>Transportation Sector</v>
      </c>
      <c r="G4557" s="84">
        <f>INDEX('Crosswalk Particulates'!$E:$E,MATCH('2017 EPA Data'!$B4557,'Crosswalk Particulates'!$D:$D,0))</f>
        <v>0</v>
      </c>
      <c r="H4557" s="96">
        <f t="shared" si="71"/>
        <v>0</v>
      </c>
    </row>
    <row r="4558" spans="1:8" hidden="1">
      <c r="A4558" s="73" t="s">
        <v>2600</v>
      </c>
      <c r="B4558" s="73" t="s">
        <v>2653</v>
      </c>
      <c r="C4558" s="73" t="s">
        <v>2517</v>
      </c>
      <c r="D4558" s="86">
        <v>2.8048417328894</v>
      </c>
      <c r="E4558" s="73" t="s">
        <v>2518</v>
      </c>
      <c r="F4558" s="79" t="str">
        <f>INDEX('Crosswalk Particulates'!$B:$B,MATCH('2017 EPA Data'!A4558,'Crosswalk Particulates'!$A:$A,0))</f>
        <v>industry-fuel-biomass</v>
      </c>
      <c r="G4558" s="84">
        <f>INDEX('Crosswalk Particulates'!$E:$E,MATCH('2017 EPA Data'!$B4558,'Crosswalk Particulates'!$D:$D,0))</f>
        <v>0</v>
      </c>
      <c r="H4558" s="96">
        <f t="shared" si="71"/>
        <v>0</v>
      </c>
    </row>
    <row r="4559" spans="1:8" hidden="1">
      <c r="A4559" s="73" t="s">
        <v>2649</v>
      </c>
      <c r="B4559" s="73" t="s">
        <v>2611</v>
      </c>
      <c r="C4559" s="73" t="s">
        <v>2517</v>
      </c>
      <c r="D4559" s="86">
        <v>2.8</v>
      </c>
      <c r="E4559" s="73" t="s">
        <v>2518</v>
      </c>
      <c r="F4559" s="79" t="str">
        <f>INDEX('Crosswalk Particulates'!$B:$B,MATCH('2017 EPA Data'!A4559,'Crosswalk Particulates'!$A:$A,0))</f>
        <v>Electricity Sector</v>
      </c>
      <c r="G4559" s="84">
        <f>INDEX('Crosswalk Particulates'!$E:$E,MATCH('2017 EPA Data'!$B4559,'Crosswalk Particulates'!$D:$D,0))</f>
        <v>0</v>
      </c>
      <c r="H4559" s="96">
        <f t="shared" si="71"/>
        <v>0</v>
      </c>
    </row>
    <row r="4560" spans="1:8" hidden="1">
      <c r="A4560" s="73" t="s">
        <v>2632</v>
      </c>
      <c r="B4560" s="73" t="s">
        <v>2704</v>
      </c>
      <c r="C4560" s="73" t="s">
        <v>2517</v>
      </c>
      <c r="D4560" s="86">
        <v>2.8</v>
      </c>
      <c r="E4560" s="73" t="s">
        <v>2518</v>
      </c>
      <c r="F4560" s="79" t="str">
        <f>INDEX('Crosswalk Particulates'!$B:$B,MATCH('2017 EPA Data'!A4560,'Crosswalk Particulates'!$A:$A,0))</f>
        <v>industry-fuel-other</v>
      </c>
      <c r="G4560" s="84">
        <f>INDEX('Crosswalk Particulates'!$E:$E,MATCH('2017 EPA Data'!$B4560,'Crosswalk Particulates'!$D:$D,0))</f>
        <v>0</v>
      </c>
      <c r="H4560" s="96">
        <f t="shared" si="71"/>
        <v>0</v>
      </c>
    </row>
    <row r="4561" spans="1:8" hidden="1">
      <c r="A4561" s="73" t="s">
        <v>2572</v>
      </c>
      <c r="B4561" s="73" t="s">
        <v>2659</v>
      </c>
      <c r="C4561" s="73" t="s">
        <v>2517</v>
      </c>
      <c r="D4561" s="86">
        <v>2.8</v>
      </c>
      <c r="E4561" s="73" t="s">
        <v>2518</v>
      </c>
      <c r="F4561" s="79" t="str">
        <f>INDEX('Crosswalk Particulates'!$B:$B,MATCH('2017 EPA Data'!A4561,'Crosswalk Particulates'!$A:$A,0))</f>
        <v>process-other-industry</v>
      </c>
      <c r="G4561" s="84">
        <f>INDEX('Crosswalk Particulates'!$E:$E,MATCH('2017 EPA Data'!$B4561,'Crosswalk Particulates'!$D:$D,0))</f>
        <v>0</v>
      </c>
      <c r="H4561" s="96">
        <f t="shared" si="71"/>
        <v>0</v>
      </c>
    </row>
    <row r="4562" spans="1:8" hidden="1">
      <c r="A4562" s="73" t="s">
        <v>2649</v>
      </c>
      <c r="B4562" s="73" t="s">
        <v>2719</v>
      </c>
      <c r="C4562" s="73" t="s">
        <v>2517</v>
      </c>
      <c r="D4562" s="86">
        <v>2.8</v>
      </c>
      <c r="E4562" s="73" t="s">
        <v>2518</v>
      </c>
      <c r="F4562" s="79" t="str">
        <f>INDEX('Crosswalk Particulates'!$B:$B,MATCH('2017 EPA Data'!A4562,'Crosswalk Particulates'!$A:$A,0))</f>
        <v>Electricity Sector</v>
      </c>
      <c r="G4562" s="84">
        <f>INDEX('Crosswalk Particulates'!$E:$E,MATCH('2017 EPA Data'!$B4562,'Crosswalk Particulates'!$D:$D,0))</f>
        <v>0</v>
      </c>
      <c r="H4562" s="96">
        <f t="shared" si="71"/>
        <v>0</v>
      </c>
    </row>
    <row r="4563" spans="1:8" hidden="1">
      <c r="A4563" s="73" t="s">
        <v>2578</v>
      </c>
      <c r="B4563" s="73" t="s">
        <v>2764</v>
      </c>
      <c r="C4563" s="73" t="s">
        <v>2517</v>
      </c>
      <c r="D4563" s="86">
        <v>2.8</v>
      </c>
      <c r="E4563" s="73" t="s">
        <v>2518</v>
      </c>
      <c r="F4563" s="79" t="str">
        <f>INDEX('Crosswalk Particulates'!$B:$B,MATCH('2017 EPA Data'!A4563,'Crosswalk Particulates'!$A:$A,0))</f>
        <v>process-chemicals-industry</v>
      </c>
      <c r="G4563" s="84">
        <f>INDEX('Crosswalk Particulates'!$E:$E,MATCH('2017 EPA Data'!$B4563,'Crosswalk Particulates'!$D:$D,0))</f>
        <v>0</v>
      </c>
      <c r="H4563" s="96">
        <f t="shared" si="71"/>
        <v>0</v>
      </c>
    </row>
    <row r="4564" spans="1:8" hidden="1">
      <c r="A4564" s="73" t="s">
        <v>2655</v>
      </c>
      <c r="B4564" s="73" t="s">
        <v>2698</v>
      </c>
      <c r="C4564" s="73" t="s">
        <v>2521</v>
      </c>
      <c r="D4564" s="86">
        <v>2.7961476475999998</v>
      </c>
      <c r="E4564" s="73" t="s">
        <v>2522</v>
      </c>
      <c r="F4564" s="79" t="str">
        <f>INDEX('Crosswalk Particulates'!$B:$B,MATCH('2017 EPA Data'!A4564,'Crosswalk Particulates'!$A:$A,0))</f>
        <v>Commercial Buildings Sector</v>
      </c>
      <c r="G4564" s="84" t="str">
        <f>INDEX('Crosswalk Particulates'!$E:$E,MATCH('2017 EPA Data'!$B4564,'Crosswalk Particulates'!$D:$D,0))</f>
        <v>N2O</v>
      </c>
      <c r="H4564" s="96">
        <f t="shared" si="71"/>
        <v>2536625.4933730075</v>
      </c>
    </row>
    <row r="4565" spans="1:8" hidden="1">
      <c r="A4565" s="73" t="s">
        <v>2559</v>
      </c>
      <c r="B4565" s="73" t="s">
        <v>2633</v>
      </c>
      <c r="C4565" s="73" t="s">
        <v>2517</v>
      </c>
      <c r="D4565" s="86">
        <v>2.786</v>
      </c>
      <c r="E4565" s="73" t="s">
        <v>2518</v>
      </c>
      <c r="F4565" s="79" t="str">
        <f>INDEX('Crosswalk Particulates'!$B:$B,MATCH('2017 EPA Data'!A4565,'Crosswalk Particulates'!$A:$A,0))</f>
        <v>process-waste-industry</v>
      </c>
      <c r="G4565" s="84">
        <f>INDEX('Crosswalk Particulates'!$E:$E,MATCH('2017 EPA Data'!$B4565,'Crosswalk Particulates'!$D:$D,0))</f>
        <v>0</v>
      </c>
      <c r="H4565" s="96">
        <f t="shared" si="71"/>
        <v>0</v>
      </c>
    </row>
    <row r="4566" spans="1:8" hidden="1">
      <c r="A4566" s="73" t="s">
        <v>2669</v>
      </c>
      <c r="B4566" s="73" t="s">
        <v>2675</v>
      </c>
      <c r="C4566" s="73" t="s">
        <v>2517</v>
      </c>
      <c r="D4566" s="86">
        <v>2.7855582903646998</v>
      </c>
      <c r="E4566" s="73" t="s">
        <v>2518</v>
      </c>
      <c r="F4566" s="79" t="str">
        <f>INDEX('Crosswalk Particulates'!$B:$B,MATCH('2017 EPA Data'!A4566,'Crosswalk Particulates'!$A:$A,0))</f>
        <v>Commercial Buildings Sector</v>
      </c>
      <c r="G4566" s="84">
        <f>INDEX('Crosswalk Particulates'!$E:$E,MATCH('2017 EPA Data'!$B4566,'Crosswalk Particulates'!$D:$D,0))</f>
        <v>0</v>
      </c>
      <c r="H4566" s="96">
        <f t="shared" si="71"/>
        <v>0</v>
      </c>
    </row>
    <row r="4567" spans="1:8" hidden="1">
      <c r="A4567" s="73" t="s">
        <v>2669</v>
      </c>
      <c r="B4567" s="73" t="s">
        <v>2533</v>
      </c>
      <c r="C4567" s="73" t="s">
        <v>2517</v>
      </c>
      <c r="D4567" s="86">
        <v>2.7424108999999999</v>
      </c>
      <c r="E4567" s="73" t="s">
        <v>2518</v>
      </c>
      <c r="F4567" s="79" t="str">
        <f>INDEX('Crosswalk Particulates'!$B:$B,MATCH('2017 EPA Data'!A4567,'Crosswalk Particulates'!$A:$A,0))</f>
        <v>Commercial Buildings Sector</v>
      </c>
      <c r="G4567" s="84">
        <f>INDEX('Crosswalk Particulates'!$E:$E,MATCH('2017 EPA Data'!$B4567,'Crosswalk Particulates'!$D:$D,0))</f>
        <v>0</v>
      </c>
      <c r="H4567" s="96">
        <f t="shared" si="71"/>
        <v>0</v>
      </c>
    </row>
    <row r="4568" spans="1:8" hidden="1">
      <c r="A4568" s="73" t="s">
        <v>2586</v>
      </c>
      <c r="B4568" s="73" t="s">
        <v>2730</v>
      </c>
      <c r="C4568" s="73" t="s">
        <v>2517</v>
      </c>
      <c r="D4568" s="86">
        <v>2.7373213820000002</v>
      </c>
      <c r="E4568" s="73" t="s">
        <v>2518</v>
      </c>
      <c r="F4568" s="79" t="str">
        <f>INDEX('Crosswalk Particulates'!$B:$B,MATCH('2017 EPA Data'!A4568,'Crosswalk Particulates'!$A:$A,0))</f>
        <v>process-other-industry</v>
      </c>
      <c r="G4568" s="84">
        <f>INDEX('Crosswalk Particulates'!$E:$E,MATCH('2017 EPA Data'!$B4568,'Crosswalk Particulates'!$D:$D,0))</f>
        <v>0</v>
      </c>
      <c r="H4568" s="96">
        <f t="shared" si="71"/>
        <v>0</v>
      </c>
    </row>
    <row r="4569" spans="1:8" hidden="1">
      <c r="A4569" s="73" t="s">
        <v>2647</v>
      </c>
      <c r="B4569" s="73" t="s">
        <v>2562</v>
      </c>
      <c r="C4569" s="73" t="s">
        <v>2517</v>
      </c>
      <c r="D4569" s="86">
        <v>2.7254</v>
      </c>
      <c r="E4569" s="73" t="s">
        <v>2518</v>
      </c>
      <c r="F4569" s="79" t="str">
        <f>INDEX('Crosswalk Particulates'!$B:$B,MATCH('2017 EPA Data'!A4569,'Crosswalk Particulates'!$A:$A,0))</f>
        <v>process-mining-industry</v>
      </c>
      <c r="G4569" s="84">
        <f>INDEX('Crosswalk Particulates'!$E:$E,MATCH('2017 EPA Data'!$B4569,'Crosswalk Particulates'!$D:$D,0))</f>
        <v>0</v>
      </c>
      <c r="H4569" s="96">
        <f t="shared" si="71"/>
        <v>0</v>
      </c>
    </row>
    <row r="4570" spans="1:8" hidden="1">
      <c r="A4570" s="73" t="s">
        <v>2603</v>
      </c>
      <c r="B4570" s="73" t="s">
        <v>2751</v>
      </c>
      <c r="C4570" s="73" t="s">
        <v>2517</v>
      </c>
      <c r="D4570" s="86">
        <v>2.714778092859186</v>
      </c>
      <c r="E4570" s="73" t="s">
        <v>2518</v>
      </c>
      <c r="F4570" s="79" t="str">
        <f>INDEX('Crosswalk Particulates'!$B:$B,MATCH('2017 EPA Data'!A4570,'Crosswalk Particulates'!$A:$A,0))</f>
        <v>Transportation Sector</v>
      </c>
      <c r="G4570" s="84">
        <f>INDEX('Crosswalk Particulates'!$E:$E,MATCH('2017 EPA Data'!$B4570,'Crosswalk Particulates'!$D:$D,0))</f>
        <v>0</v>
      </c>
      <c r="H4570" s="96">
        <f t="shared" si="71"/>
        <v>0</v>
      </c>
    </row>
    <row r="4571" spans="1:8" hidden="1">
      <c r="A4571" s="73" t="s">
        <v>2584</v>
      </c>
      <c r="B4571" s="73" t="s">
        <v>2729</v>
      </c>
      <c r="C4571" s="73" t="s">
        <v>2517</v>
      </c>
      <c r="D4571" s="86">
        <v>2.7015057005840002</v>
      </c>
      <c r="E4571" s="73" t="s">
        <v>2518</v>
      </c>
      <c r="F4571" s="79" t="str">
        <f>INDEX('Crosswalk Particulates'!$B:$B,MATCH('2017 EPA Data'!A4571,'Crosswalk Particulates'!$A:$A,0))</f>
        <v>Electricity Sector</v>
      </c>
      <c r="G4571" s="84">
        <f>INDEX('Crosswalk Particulates'!$E:$E,MATCH('2017 EPA Data'!$B4571,'Crosswalk Particulates'!$D:$D,0))</f>
        <v>0</v>
      </c>
      <c r="H4571" s="96">
        <f t="shared" si="71"/>
        <v>0</v>
      </c>
    </row>
    <row r="4572" spans="1:8" hidden="1">
      <c r="A4572" s="73" t="s">
        <v>2669</v>
      </c>
      <c r="B4572" s="73" t="s">
        <v>2698</v>
      </c>
      <c r="C4572" s="73" t="s">
        <v>2521</v>
      </c>
      <c r="D4572" s="86">
        <v>2.6995690510000001</v>
      </c>
      <c r="E4572" s="73" t="s">
        <v>2522</v>
      </c>
      <c r="F4572" s="79" t="str">
        <f>INDEX('Crosswalk Particulates'!$B:$B,MATCH('2017 EPA Data'!A4572,'Crosswalk Particulates'!$A:$A,0))</f>
        <v>Commercial Buildings Sector</v>
      </c>
      <c r="G4572" s="84" t="str">
        <f>INDEX('Crosswalk Particulates'!$E:$E,MATCH('2017 EPA Data'!$B4572,'Crosswalk Particulates'!$D:$D,0))</f>
        <v>N2O</v>
      </c>
      <c r="H4572" s="96">
        <f t="shared" si="71"/>
        <v>2449010.7601309982</v>
      </c>
    </row>
    <row r="4573" spans="1:8" hidden="1">
      <c r="A4573" s="73" t="s">
        <v>2669</v>
      </c>
      <c r="B4573" s="73" t="s">
        <v>2621</v>
      </c>
      <c r="C4573" s="73" t="s">
        <v>2517</v>
      </c>
      <c r="D4573" s="86">
        <v>2.6982622305721078</v>
      </c>
      <c r="E4573" s="73" t="s">
        <v>2518</v>
      </c>
      <c r="F4573" s="79" t="str">
        <f>INDEX('Crosswalk Particulates'!$B:$B,MATCH('2017 EPA Data'!A4573,'Crosswalk Particulates'!$A:$A,0))</f>
        <v>Commercial Buildings Sector</v>
      </c>
      <c r="G4573" s="84">
        <f>INDEX('Crosswalk Particulates'!$E:$E,MATCH('2017 EPA Data'!$B4573,'Crosswalk Particulates'!$D:$D,0))</f>
        <v>0</v>
      </c>
      <c r="H4573" s="96">
        <f t="shared" si="71"/>
        <v>0</v>
      </c>
    </row>
    <row r="4574" spans="1:8" hidden="1">
      <c r="A4574" s="73" t="s">
        <v>2519</v>
      </c>
      <c r="B4574" s="73" t="s">
        <v>2842</v>
      </c>
      <c r="C4574" s="73" t="s">
        <v>2517</v>
      </c>
      <c r="D4574" s="86">
        <v>2.67</v>
      </c>
      <c r="E4574" s="73" t="s">
        <v>2518</v>
      </c>
      <c r="F4574" s="79" t="str">
        <f>INDEX('Crosswalk Particulates'!$B:$B,MATCH('2017 EPA Data'!A4574,'Crosswalk Particulates'!$A:$A,0))</f>
        <v>process-other-industry</v>
      </c>
      <c r="G4574" s="84">
        <f>INDEX('Crosswalk Particulates'!$E:$E,MATCH('2017 EPA Data'!$B4574,'Crosswalk Particulates'!$D:$D,0))</f>
        <v>0</v>
      </c>
      <c r="H4574" s="96">
        <f t="shared" si="71"/>
        <v>0</v>
      </c>
    </row>
    <row r="4575" spans="1:8" hidden="1">
      <c r="A4575" s="73" t="s">
        <v>2665</v>
      </c>
      <c r="B4575" s="73" t="s">
        <v>2791</v>
      </c>
      <c r="C4575" s="73" t="s">
        <v>2517</v>
      </c>
      <c r="D4575" s="86">
        <v>2.6482320000000001</v>
      </c>
      <c r="E4575" s="73" t="s">
        <v>2518</v>
      </c>
      <c r="F4575" s="79" t="str">
        <f>INDEX('Crosswalk Particulates'!$B:$B,MATCH('2017 EPA Data'!A4575,'Crosswalk Particulates'!$A:$A,0))</f>
        <v>Commercial Buildings Sector</v>
      </c>
      <c r="G4575" s="84">
        <f>INDEX('Crosswalk Particulates'!$E:$E,MATCH('2017 EPA Data'!$B4575,'Crosswalk Particulates'!$D:$D,0))</f>
        <v>0</v>
      </c>
      <c r="H4575" s="96">
        <f t="shared" si="71"/>
        <v>0</v>
      </c>
    </row>
    <row r="4576" spans="1:8" hidden="1">
      <c r="A4576" s="73" t="s">
        <v>2538</v>
      </c>
      <c r="B4576" s="73" t="s">
        <v>2750</v>
      </c>
      <c r="C4576" s="73" t="s">
        <v>2517</v>
      </c>
      <c r="D4576" s="86">
        <v>2.6254540587999999</v>
      </c>
      <c r="E4576" s="73" t="s">
        <v>2518</v>
      </c>
      <c r="F4576" s="79" t="str">
        <f>INDEX('Crosswalk Particulates'!$B:$B,MATCH('2017 EPA Data'!A4576,'Crosswalk Particulates'!$A:$A,0))</f>
        <v>process-other-industry</v>
      </c>
      <c r="G4576" s="84">
        <f>INDEX('Crosswalk Particulates'!$E:$E,MATCH('2017 EPA Data'!$B4576,'Crosswalk Particulates'!$D:$D,0))</f>
        <v>0</v>
      </c>
      <c r="H4576" s="96">
        <f t="shared" si="71"/>
        <v>0</v>
      </c>
    </row>
    <row r="4577" spans="1:8" hidden="1">
      <c r="A4577" s="73" t="s">
        <v>2655</v>
      </c>
      <c r="B4577" s="73" t="s">
        <v>2636</v>
      </c>
      <c r="C4577" s="73" t="s">
        <v>2517</v>
      </c>
      <c r="D4577" s="86">
        <v>2.6069980582145229</v>
      </c>
      <c r="E4577" s="73" t="s">
        <v>2518</v>
      </c>
      <c r="F4577" s="79" t="str">
        <f>INDEX('Crosswalk Particulates'!$B:$B,MATCH('2017 EPA Data'!A4577,'Crosswalk Particulates'!$A:$A,0))</f>
        <v>Commercial Buildings Sector</v>
      </c>
      <c r="G4577" s="84">
        <f>INDEX('Crosswalk Particulates'!$E:$E,MATCH('2017 EPA Data'!$B4577,'Crosswalk Particulates'!$D:$D,0))</f>
        <v>0</v>
      </c>
      <c r="H4577" s="96">
        <f t="shared" si="71"/>
        <v>0</v>
      </c>
    </row>
    <row r="4578" spans="1:8" hidden="1">
      <c r="A4578" s="73" t="s">
        <v>2538</v>
      </c>
      <c r="B4578" s="73" t="s">
        <v>2846</v>
      </c>
      <c r="C4578" s="73" t="s">
        <v>2517</v>
      </c>
      <c r="D4578" s="86">
        <v>2.6</v>
      </c>
      <c r="E4578" s="73" t="s">
        <v>2518</v>
      </c>
      <c r="F4578" s="79" t="str">
        <f>INDEX('Crosswalk Particulates'!$B:$B,MATCH('2017 EPA Data'!A4578,'Crosswalk Particulates'!$A:$A,0))</f>
        <v>process-other-industry</v>
      </c>
      <c r="G4578" s="84">
        <f>INDEX('Crosswalk Particulates'!$E:$E,MATCH('2017 EPA Data'!$B4578,'Crosswalk Particulates'!$D:$D,0))</f>
        <v>0</v>
      </c>
      <c r="H4578" s="96">
        <f t="shared" si="71"/>
        <v>0</v>
      </c>
    </row>
    <row r="4579" spans="1:8" hidden="1">
      <c r="A4579" s="73" t="s">
        <v>2665</v>
      </c>
      <c r="B4579" s="73" t="s">
        <v>2594</v>
      </c>
      <c r="C4579" s="73" t="s">
        <v>2517</v>
      </c>
      <c r="D4579" s="86">
        <v>2.6</v>
      </c>
      <c r="E4579" s="73" t="s">
        <v>2518</v>
      </c>
      <c r="F4579" s="79" t="str">
        <f>INDEX('Crosswalk Particulates'!$B:$B,MATCH('2017 EPA Data'!A4579,'Crosswalk Particulates'!$A:$A,0))</f>
        <v>Commercial Buildings Sector</v>
      </c>
      <c r="G4579" s="84">
        <f>INDEX('Crosswalk Particulates'!$E:$E,MATCH('2017 EPA Data'!$B4579,'Crosswalk Particulates'!$D:$D,0))</f>
        <v>0</v>
      </c>
      <c r="H4579" s="96">
        <f t="shared" si="71"/>
        <v>0</v>
      </c>
    </row>
    <row r="4580" spans="1:8" hidden="1">
      <c r="A4580" s="73" t="s">
        <v>2551</v>
      </c>
      <c r="B4580" s="73" t="s">
        <v>2787</v>
      </c>
      <c r="C4580" s="73" t="s">
        <v>2517</v>
      </c>
      <c r="D4580" s="86">
        <v>2.5285579999999999</v>
      </c>
      <c r="E4580" s="73" t="s">
        <v>2518</v>
      </c>
      <c r="F4580" s="79" t="str">
        <f>INDEX('Crosswalk Particulates'!$B:$B,MATCH('2017 EPA Data'!A4580,'Crosswalk Particulates'!$A:$A,0))</f>
        <v>industry-fuel-natural gas</v>
      </c>
      <c r="G4580" s="84">
        <f>INDEX('Crosswalk Particulates'!$E:$E,MATCH('2017 EPA Data'!$B4580,'Crosswalk Particulates'!$D:$D,0))</f>
        <v>0</v>
      </c>
      <c r="H4580" s="96">
        <f t="shared" si="71"/>
        <v>0</v>
      </c>
    </row>
    <row r="4581" spans="1:8" hidden="1">
      <c r="A4581" s="73" t="s">
        <v>2632</v>
      </c>
      <c r="B4581" s="73" t="s">
        <v>2656</v>
      </c>
      <c r="C4581" s="73" t="s">
        <v>2517</v>
      </c>
      <c r="D4581" s="86">
        <v>2.5279053874482842</v>
      </c>
      <c r="E4581" s="73" t="s">
        <v>2518</v>
      </c>
      <c r="F4581" s="79" t="str">
        <f>INDEX('Crosswalk Particulates'!$B:$B,MATCH('2017 EPA Data'!A4581,'Crosswalk Particulates'!$A:$A,0))</f>
        <v>industry-fuel-other</v>
      </c>
      <c r="G4581" s="84">
        <f>INDEX('Crosswalk Particulates'!$E:$E,MATCH('2017 EPA Data'!$B4581,'Crosswalk Particulates'!$D:$D,0))</f>
        <v>0</v>
      </c>
      <c r="H4581" s="96">
        <f t="shared" si="71"/>
        <v>0</v>
      </c>
    </row>
    <row r="4582" spans="1:8" hidden="1">
      <c r="A4582" s="73" t="s">
        <v>2669</v>
      </c>
      <c r="B4582" s="73" t="s">
        <v>2656</v>
      </c>
      <c r="C4582" s="73" t="s">
        <v>2517</v>
      </c>
      <c r="D4582" s="86">
        <v>2.5240581723997724</v>
      </c>
      <c r="E4582" s="73" t="s">
        <v>2518</v>
      </c>
      <c r="F4582" s="79" t="str">
        <f>INDEX('Crosswalk Particulates'!$B:$B,MATCH('2017 EPA Data'!A4582,'Crosswalk Particulates'!$A:$A,0))</f>
        <v>Commercial Buildings Sector</v>
      </c>
      <c r="G4582" s="84">
        <f>INDEX('Crosswalk Particulates'!$E:$E,MATCH('2017 EPA Data'!$B4582,'Crosswalk Particulates'!$D:$D,0))</f>
        <v>0</v>
      </c>
      <c r="H4582" s="96">
        <f t="shared" si="71"/>
        <v>0</v>
      </c>
    </row>
    <row r="4583" spans="1:8" hidden="1">
      <c r="A4583" s="73" t="s">
        <v>2547</v>
      </c>
      <c r="B4583" s="73" t="s">
        <v>2736</v>
      </c>
      <c r="C4583" s="73" t="s">
        <v>2517</v>
      </c>
      <c r="D4583" s="86">
        <v>2.4888499999999998</v>
      </c>
      <c r="E4583" s="73" t="s">
        <v>2518</v>
      </c>
      <c r="F4583" s="79" t="str">
        <f>INDEX('Crosswalk Particulates'!$B:$B,MATCH('2017 EPA Data'!A4583,'Crosswalk Particulates'!$A:$A,0))</f>
        <v>process-other-industry</v>
      </c>
      <c r="G4583" s="84">
        <f>INDEX('Crosswalk Particulates'!$E:$E,MATCH('2017 EPA Data'!$B4583,'Crosswalk Particulates'!$D:$D,0))</f>
        <v>0</v>
      </c>
      <c r="H4583" s="96">
        <f t="shared" si="71"/>
        <v>0</v>
      </c>
    </row>
    <row r="4584" spans="1:8" hidden="1">
      <c r="A4584" s="73" t="s">
        <v>2542</v>
      </c>
      <c r="B4584" s="73" t="s">
        <v>2562</v>
      </c>
      <c r="C4584" s="73" t="s">
        <v>2517</v>
      </c>
      <c r="D4584" s="86">
        <v>2.4873154999999998</v>
      </c>
      <c r="E4584" s="73" t="s">
        <v>2518</v>
      </c>
      <c r="F4584" s="79" t="str">
        <f>INDEX('Crosswalk Particulates'!$B:$B,MATCH('2017 EPA Data'!A4584,'Crosswalk Particulates'!$A:$A,0))</f>
        <v>process-ngps-industry</v>
      </c>
      <c r="G4584" s="84">
        <f>INDEX('Crosswalk Particulates'!$E:$E,MATCH('2017 EPA Data'!$B4584,'Crosswalk Particulates'!$D:$D,0))</f>
        <v>0</v>
      </c>
      <c r="H4584" s="96">
        <f t="shared" si="71"/>
        <v>0</v>
      </c>
    </row>
    <row r="4585" spans="1:8" hidden="1">
      <c r="A4585" s="73" t="s">
        <v>2592</v>
      </c>
      <c r="B4585" s="73" t="s">
        <v>2717</v>
      </c>
      <c r="C4585" s="73" t="s">
        <v>2517</v>
      </c>
      <c r="D4585" s="86">
        <v>2.4776897999999998</v>
      </c>
      <c r="E4585" s="73" t="s">
        <v>2518</v>
      </c>
      <c r="F4585" s="79" t="str">
        <f>INDEX('Crosswalk Particulates'!$B:$B,MATCH('2017 EPA Data'!A4585,'Crosswalk Particulates'!$A:$A,0))</f>
        <v>process-ngps-industry</v>
      </c>
      <c r="G4585" s="84">
        <f>INDEX('Crosswalk Particulates'!$E:$E,MATCH('2017 EPA Data'!$B4585,'Crosswalk Particulates'!$D:$D,0))</f>
        <v>0</v>
      </c>
      <c r="H4585" s="96">
        <f t="shared" si="71"/>
        <v>0</v>
      </c>
    </row>
    <row r="4586" spans="1:8" hidden="1">
      <c r="A4586" s="73" t="s">
        <v>2723</v>
      </c>
      <c r="B4586" s="73" t="s">
        <v>2621</v>
      </c>
      <c r="C4586" s="73" t="s">
        <v>2517</v>
      </c>
      <c r="D4586" s="86">
        <v>2.4622485862815338</v>
      </c>
      <c r="E4586" s="73" t="s">
        <v>2518</v>
      </c>
      <c r="F4586" s="79" t="str">
        <f>INDEX('Crosswalk Particulates'!$B:$B,MATCH('2017 EPA Data'!A4586,'Crosswalk Particulates'!$A:$A,0))</f>
        <v>Residential Buildings Sector</v>
      </c>
      <c r="G4586" s="84">
        <f>INDEX('Crosswalk Particulates'!$E:$E,MATCH('2017 EPA Data'!$B4586,'Crosswalk Particulates'!$D:$D,0))</f>
        <v>0</v>
      </c>
      <c r="H4586" s="96">
        <f t="shared" si="71"/>
        <v>0</v>
      </c>
    </row>
    <row r="4587" spans="1:8" hidden="1">
      <c r="A4587" s="73" t="s">
        <v>2608</v>
      </c>
      <c r="B4587" s="73" t="s">
        <v>2689</v>
      </c>
      <c r="C4587" s="73" t="s">
        <v>2517</v>
      </c>
      <c r="D4587" s="86">
        <v>2.448</v>
      </c>
      <c r="E4587" s="73" t="s">
        <v>2518</v>
      </c>
      <c r="F4587" s="79" t="str">
        <f>INDEX('Crosswalk Particulates'!$B:$B,MATCH('2017 EPA Data'!A4587,'Crosswalk Particulates'!$A:$A,0))</f>
        <v>Electricity Sector</v>
      </c>
      <c r="G4587" s="84">
        <f>INDEX('Crosswalk Particulates'!$E:$E,MATCH('2017 EPA Data'!$B4587,'Crosswalk Particulates'!$D:$D,0))</f>
        <v>0</v>
      </c>
      <c r="H4587" s="96">
        <f t="shared" si="71"/>
        <v>0</v>
      </c>
    </row>
    <row r="4588" spans="1:8" hidden="1">
      <c r="A4588" s="73" t="s">
        <v>2563</v>
      </c>
      <c r="B4588" s="73" t="s">
        <v>2728</v>
      </c>
      <c r="C4588" s="73" t="s">
        <v>2517</v>
      </c>
      <c r="D4588" s="86">
        <v>2.4395309789437754</v>
      </c>
      <c r="E4588" s="73" t="s">
        <v>2518</v>
      </c>
      <c r="F4588" s="79" t="str">
        <f>INDEX('Crosswalk Particulates'!$B:$B,MATCH('2017 EPA Data'!A4588,'Crosswalk Particulates'!$A:$A,0))</f>
        <v>Other-EPA</v>
      </c>
      <c r="G4588" s="84">
        <f>INDEX('Crosswalk Particulates'!$E:$E,MATCH('2017 EPA Data'!$B4588,'Crosswalk Particulates'!$D:$D,0))</f>
        <v>0</v>
      </c>
      <c r="H4588" s="96">
        <f t="shared" si="71"/>
        <v>0</v>
      </c>
    </row>
    <row r="4589" spans="1:8" hidden="1">
      <c r="A4589" s="73" t="s">
        <v>2665</v>
      </c>
      <c r="B4589" s="73" t="s">
        <v>2756</v>
      </c>
      <c r="C4589" s="73" t="s">
        <v>2517</v>
      </c>
      <c r="D4589" s="86">
        <v>2.4217840000000002</v>
      </c>
      <c r="E4589" s="73" t="s">
        <v>2518</v>
      </c>
      <c r="F4589" s="79" t="str">
        <f>INDEX('Crosswalk Particulates'!$B:$B,MATCH('2017 EPA Data'!A4589,'Crosswalk Particulates'!$A:$A,0))</f>
        <v>Commercial Buildings Sector</v>
      </c>
      <c r="G4589" s="84">
        <f>INDEX('Crosswalk Particulates'!$E:$E,MATCH('2017 EPA Data'!$B4589,'Crosswalk Particulates'!$D:$D,0))</f>
        <v>0</v>
      </c>
      <c r="H4589" s="96">
        <f t="shared" si="71"/>
        <v>0</v>
      </c>
    </row>
    <row r="4590" spans="1:8" hidden="1">
      <c r="A4590" s="73" t="s">
        <v>2547</v>
      </c>
      <c r="B4590" s="73" t="s">
        <v>2713</v>
      </c>
      <c r="C4590" s="73" t="s">
        <v>2517</v>
      </c>
      <c r="D4590" s="86">
        <v>2.41431</v>
      </c>
      <c r="E4590" s="73" t="s">
        <v>2518</v>
      </c>
      <c r="F4590" s="79" t="str">
        <f>INDEX('Crosswalk Particulates'!$B:$B,MATCH('2017 EPA Data'!A4590,'Crosswalk Particulates'!$A:$A,0))</f>
        <v>process-other-industry</v>
      </c>
      <c r="G4590" s="84">
        <f>INDEX('Crosswalk Particulates'!$E:$E,MATCH('2017 EPA Data'!$B4590,'Crosswalk Particulates'!$D:$D,0))</f>
        <v>0</v>
      </c>
      <c r="H4590" s="96">
        <f t="shared" si="71"/>
        <v>0</v>
      </c>
    </row>
    <row r="4591" spans="1:8" hidden="1">
      <c r="A4591" s="73" t="s">
        <v>2572</v>
      </c>
      <c r="B4591" s="73" t="s">
        <v>2696</v>
      </c>
      <c r="C4591" s="73" t="s">
        <v>2517</v>
      </c>
      <c r="D4591" s="86">
        <v>2.4</v>
      </c>
      <c r="E4591" s="73" t="s">
        <v>2518</v>
      </c>
      <c r="F4591" s="79" t="str">
        <f>INDEX('Crosswalk Particulates'!$B:$B,MATCH('2017 EPA Data'!A4591,'Crosswalk Particulates'!$A:$A,0))</f>
        <v>process-other-industry</v>
      </c>
      <c r="G4591" s="84">
        <f>INDEX('Crosswalk Particulates'!$E:$E,MATCH('2017 EPA Data'!$B4591,'Crosswalk Particulates'!$D:$D,0))</f>
        <v>0</v>
      </c>
      <c r="H4591" s="96">
        <f t="shared" si="71"/>
        <v>0</v>
      </c>
    </row>
    <row r="4592" spans="1:8" hidden="1">
      <c r="A4592" s="73" t="s">
        <v>2618</v>
      </c>
      <c r="B4592" s="73" t="s">
        <v>2722</v>
      </c>
      <c r="C4592" s="73" t="s">
        <v>2517</v>
      </c>
      <c r="D4592" s="86">
        <v>2.4</v>
      </c>
      <c r="E4592" s="73" t="s">
        <v>2518</v>
      </c>
      <c r="F4592" s="79" t="str">
        <f>INDEX('Crosswalk Particulates'!$B:$B,MATCH('2017 EPA Data'!A4592,'Crosswalk Particulates'!$A:$A,0))</f>
        <v>Other-EPA</v>
      </c>
      <c r="G4592" s="84">
        <f>INDEX('Crosswalk Particulates'!$E:$E,MATCH('2017 EPA Data'!$B4592,'Crosswalk Particulates'!$D:$D,0))</f>
        <v>0</v>
      </c>
      <c r="H4592" s="96">
        <f t="shared" si="71"/>
        <v>0</v>
      </c>
    </row>
    <row r="4593" spans="1:8" hidden="1">
      <c r="A4593" s="73" t="s">
        <v>2664</v>
      </c>
      <c r="B4593" s="73" t="s">
        <v>2645</v>
      </c>
      <c r="C4593" s="73" t="s">
        <v>2517</v>
      </c>
      <c r="D4593" s="86">
        <v>2.4</v>
      </c>
      <c r="E4593" s="73" t="s">
        <v>2518</v>
      </c>
      <c r="F4593" s="79" t="str">
        <f>INDEX('Crosswalk Particulates'!$B:$B,MATCH('2017 EPA Data'!A4593,'Crosswalk Particulates'!$A:$A,0))</f>
        <v>Commercial Buildings Sector</v>
      </c>
      <c r="G4593" s="84">
        <f>INDEX('Crosswalk Particulates'!$E:$E,MATCH('2017 EPA Data'!$B4593,'Crosswalk Particulates'!$D:$D,0))</f>
        <v>0</v>
      </c>
      <c r="H4593" s="96">
        <f t="shared" si="71"/>
        <v>0</v>
      </c>
    </row>
    <row r="4594" spans="1:8" hidden="1">
      <c r="A4594" s="73" t="s">
        <v>2542</v>
      </c>
      <c r="B4594" s="73" t="s">
        <v>2702</v>
      </c>
      <c r="C4594" s="73" t="s">
        <v>2517</v>
      </c>
      <c r="D4594" s="86">
        <v>2.4</v>
      </c>
      <c r="E4594" s="73" t="s">
        <v>2518</v>
      </c>
      <c r="F4594" s="79" t="str">
        <f>INDEX('Crosswalk Particulates'!$B:$B,MATCH('2017 EPA Data'!A4594,'Crosswalk Particulates'!$A:$A,0))</f>
        <v>process-ngps-industry</v>
      </c>
      <c r="G4594" s="84">
        <f>INDEX('Crosswalk Particulates'!$E:$E,MATCH('2017 EPA Data'!$B4594,'Crosswalk Particulates'!$D:$D,0))</f>
        <v>0</v>
      </c>
      <c r="H4594" s="96">
        <f t="shared" si="71"/>
        <v>0</v>
      </c>
    </row>
    <row r="4595" spans="1:8" hidden="1">
      <c r="A4595" s="73" t="s">
        <v>2551</v>
      </c>
      <c r="B4595" s="73" t="s">
        <v>2727</v>
      </c>
      <c r="C4595" s="73" t="s">
        <v>2517</v>
      </c>
      <c r="D4595" s="86">
        <v>2.4</v>
      </c>
      <c r="E4595" s="73" t="s">
        <v>2518</v>
      </c>
      <c r="F4595" s="79" t="str">
        <f>INDEX('Crosswalk Particulates'!$B:$B,MATCH('2017 EPA Data'!A4595,'Crosswalk Particulates'!$A:$A,0))</f>
        <v>industry-fuel-natural gas</v>
      </c>
      <c r="G4595" s="84">
        <f>INDEX('Crosswalk Particulates'!$E:$E,MATCH('2017 EPA Data'!$B4595,'Crosswalk Particulates'!$D:$D,0))</f>
        <v>0</v>
      </c>
      <c r="H4595" s="96">
        <f t="shared" si="71"/>
        <v>0</v>
      </c>
    </row>
    <row r="4596" spans="1:8" hidden="1">
      <c r="A4596" s="73" t="s">
        <v>2553</v>
      </c>
      <c r="B4596" s="73" t="s">
        <v>2682</v>
      </c>
      <c r="C4596" s="73" t="s">
        <v>2517</v>
      </c>
      <c r="D4596" s="86">
        <v>2.3995299999999999</v>
      </c>
      <c r="E4596" s="73" t="s">
        <v>2518</v>
      </c>
      <c r="F4596" s="79" t="str">
        <f>INDEX('Crosswalk Particulates'!$B:$B,MATCH('2017 EPA Data'!A4596,'Crosswalk Particulates'!$A:$A,0))</f>
        <v>process-other-industry</v>
      </c>
      <c r="G4596" s="84">
        <f>INDEX('Crosswalk Particulates'!$E:$E,MATCH('2017 EPA Data'!$B4596,'Crosswalk Particulates'!$D:$D,0))</f>
        <v>0</v>
      </c>
      <c r="H4596" s="96">
        <f t="shared" si="71"/>
        <v>0</v>
      </c>
    </row>
    <row r="4597" spans="1:8" hidden="1">
      <c r="A4597" s="73" t="s">
        <v>2629</v>
      </c>
      <c r="B4597" s="73" t="s">
        <v>2783</v>
      </c>
      <c r="C4597" s="73" t="s">
        <v>2517</v>
      </c>
      <c r="D4597" s="86">
        <v>2.39090398</v>
      </c>
      <c r="E4597" s="73" t="s">
        <v>2518</v>
      </c>
      <c r="F4597" s="79" t="str">
        <f>INDEX('Crosswalk Particulates'!$B:$B,MATCH('2017 EPA Data'!A4597,'Crosswalk Particulates'!$A:$A,0))</f>
        <v>industry-fuel-oil</v>
      </c>
      <c r="G4597" s="84">
        <f>INDEX('Crosswalk Particulates'!$E:$E,MATCH('2017 EPA Data'!$B4597,'Crosswalk Particulates'!$D:$D,0))</f>
        <v>0</v>
      </c>
      <c r="H4597" s="96">
        <f t="shared" si="71"/>
        <v>0</v>
      </c>
    </row>
    <row r="4598" spans="1:8" hidden="1">
      <c r="A4598" s="73" t="s">
        <v>2647</v>
      </c>
      <c r="B4598" s="73" t="s">
        <v>2604</v>
      </c>
      <c r="C4598" s="73" t="s">
        <v>2517</v>
      </c>
      <c r="D4598" s="86">
        <v>2.38</v>
      </c>
      <c r="E4598" s="73" t="s">
        <v>2518</v>
      </c>
      <c r="F4598" s="79" t="str">
        <f>INDEX('Crosswalk Particulates'!$B:$B,MATCH('2017 EPA Data'!A4598,'Crosswalk Particulates'!$A:$A,0))</f>
        <v>process-mining-industry</v>
      </c>
      <c r="G4598" s="84">
        <f>INDEX('Crosswalk Particulates'!$E:$E,MATCH('2017 EPA Data'!$B4598,'Crosswalk Particulates'!$D:$D,0))</f>
        <v>0</v>
      </c>
      <c r="H4598" s="96">
        <f t="shared" si="71"/>
        <v>0</v>
      </c>
    </row>
    <row r="4599" spans="1:8" hidden="1">
      <c r="A4599" s="73" t="s">
        <v>2538</v>
      </c>
      <c r="B4599" s="73" t="s">
        <v>2652</v>
      </c>
      <c r="C4599" s="73" t="s">
        <v>2517</v>
      </c>
      <c r="D4599" s="86">
        <v>2.3748999999999998</v>
      </c>
      <c r="E4599" s="73" t="s">
        <v>2518</v>
      </c>
      <c r="F4599" s="79" t="str">
        <f>INDEX('Crosswalk Particulates'!$B:$B,MATCH('2017 EPA Data'!A4599,'Crosswalk Particulates'!$A:$A,0))</f>
        <v>process-other-industry</v>
      </c>
      <c r="G4599" s="84">
        <f>INDEX('Crosswalk Particulates'!$E:$E,MATCH('2017 EPA Data'!$B4599,'Crosswalk Particulates'!$D:$D,0))</f>
        <v>0</v>
      </c>
      <c r="H4599" s="96">
        <f t="shared" si="71"/>
        <v>0</v>
      </c>
    </row>
    <row r="4600" spans="1:8" hidden="1">
      <c r="A4600" s="73" t="s">
        <v>2584</v>
      </c>
      <c r="B4600" s="73" t="s">
        <v>2643</v>
      </c>
      <c r="C4600" s="73" t="s">
        <v>2517</v>
      </c>
      <c r="D4600" s="86">
        <v>2.3718442646439999</v>
      </c>
      <c r="E4600" s="73" t="s">
        <v>2518</v>
      </c>
      <c r="F4600" s="79" t="str">
        <f>INDEX('Crosswalk Particulates'!$B:$B,MATCH('2017 EPA Data'!A4600,'Crosswalk Particulates'!$A:$A,0))</f>
        <v>Electricity Sector</v>
      </c>
      <c r="G4600" s="84">
        <f>INDEX('Crosswalk Particulates'!$E:$E,MATCH('2017 EPA Data'!$B4600,'Crosswalk Particulates'!$D:$D,0))</f>
        <v>0</v>
      </c>
      <c r="H4600" s="96">
        <f t="shared" si="71"/>
        <v>0</v>
      </c>
    </row>
    <row r="4601" spans="1:8" hidden="1">
      <c r="A4601" s="73" t="s">
        <v>2546</v>
      </c>
      <c r="B4601" s="73" t="s">
        <v>2525</v>
      </c>
      <c r="C4601" s="73" t="s">
        <v>2517</v>
      </c>
      <c r="D4601" s="86">
        <v>2.3449791000000002</v>
      </c>
      <c r="E4601" s="73" t="s">
        <v>2518</v>
      </c>
      <c r="F4601" s="79" t="str">
        <f>INDEX('Crosswalk Particulates'!$B:$B,MATCH('2017 EPA Data'!A4601,'Crosswalk Particulates'!$A:$A,0))</f>
        <v>process-other-industry</v>
      </c>
      <c r="G4601" s="84">
        <f>INDEX('Crosswalk Particulates'!$E:$E,MATCH('2017 EPA Data'!$B4601,'Crosswalk Particulates'!$D:$D,0))</f>
        <v>0</v>
      </c>
      <c r="H4601" s="96">
        <f t="shared" si="71"/>
        <v>0</v>
      </c>
    </row>
    <row r="4602" spans="1:8" hidden="1">
      <c r="A4602" s="73" t="s">
        <v>2582</v>
      </c>
      <c r="B4602" s="73" t="s">
        <v>2568</v>
      </c>
      <c r="C4602" s="73" t="s">
        <v>2517</v>
      </c>
      <c r="D4602" s="86">
        <v>2.2997133999999999</v>
      </c>
      <c r="E4602" s="73" t="s">
        <v>2518</v>
      </c>
      <c r="F4602" s="79" t="str">
        <f>INDEX('Crosswalk Particulates'!$B:$B,MATCH('2017 EPA Data'!A4602,'Crosswalk Particulates'!$A:$A,0))</f>
        <v>Commercial Buildings Sector</v>
      </c>
      <c r="G4602" s="84">
        <f>INDEX('Crosswalk Particulates'!$E:$E,MATCH('2017 EPA Data'!$B4602,'Crosswalk Particulates'!$D:$D,0))</f>
        <v>0</v>
      </c>
      <c r="H4602" s="96">
        <f t="shared" si="71"/>
        <v>0</v>
      </c>
    </row>
    <row r="4603" spans="1:8" hidden="1">
      <c r="A4603" s="73" t="s">
        <v>2723</v>
      </c>
      <c r="B4603" s="73" t="s">
        <v>2656</v>
      </c>
      <c r="C4603" s="73" t="s">
        <v>2517</v>
      </c>
      <c r="D4603" s="86">
        <v>2.2933610959648543</v>
      </c>
      <c r="E4603" s="73" t="s">
        <v>2518</v>
      </c>
      <c r="F4603" s="79" t="str">
        <f>INDEX('Crosswalk Particulates'!$B:$B,MATCH('2017 EPA Data'!A4603,'Crosswalk Particulates'!$A:$A,0))</f>
        <v>Residential Buildings Sector</v>
      </c>
      <c r="G4603" s="84">
        <f>INDEX('Crosswalk Particulates'!$E:$E,MATCH('2017 EPA Data'!$B4603,'Crosswalk Particulates'!$D:$D,0))</f>
        <v>0</v>
      </c>
      <c r="H4603" s="96">
        <f t="shared" si="71"/>
        <v>0</v>
      </c>
    </row>
    <row r="4604" spans="1:8" hidden="1">
      <c r="A4604" s="73" t="s">
        <v>2584</v>
      </c>
      <c r="B4604" s="73" t="s">
        <v>2673</v>
      </c>
      <c r="C4604" s="73" t="s">
        <v>2517</v>
      </c>
      <c r="D4604" s="86">
        <v>2.288411006</v>
      </c>
      <c r="E4604" s="73" t="s">
        <v>2518</v>
      </c>
      <c r="F4604" s="79" t="str">
        <f>INDEX('Crosswalk Particulates'!$B:$B,MATCH('2017 EPA Data'!A4604,'Crosswalk Particulates'!$A:$A,0))</f>
        <v>Electricity Sector</v>
      </c>
      <c r="G4604" s="84">
        <f>INDEX('Crosswalk Particulates'!$E:$E,MATCH('2017 EPA Data'!$B4604,'Crosswalk Particulates'!$D:$D,0))</f>
        <v>0</v>
      </c>
      <c r="H4604" s="96">
        <f t="shared" si="71"/>
        <v>0</v>
      </c>
    </row>
    <row r="4605" spans="1:8" hidden="1">
      <c r="A4605" s="73" t="s">
        <v>2592</v>
      </c>
      <c r="B4605" s="73" t="s">
        <v>2718</v>
      </c>
      <c r="C4605" s="73" t="s">
        <v>2517</v>
      </c>
      <c r="D4605" s="86">
        <v>2.2799999999999998</v>
      </c>
      <c r="E4605" s="73" t="s">
        <v>2518</v>
      </c>
      <c r="F4605" s="79" t="str">
        <f>INDEX('Crosswalk Particulates'!$B:$B,MATCH('2017 EPA Data'!A4605,'Crosswalk Particulates'!$A:$A,0))</f>
        <v>process-ngps-industry</v>
      </c>
      <c r="G4605" s="84">
        <f>INDEX('Crosswalk Particulates'!$E:$E,MATCH('2017 EPA Data'!$B4605,'Crosswalk Particulates'!$D:$D,0))</f>
        <v>0</v>
      </c>
      <c r="H4605" s="96">
        <f t="shared" si="71"/>
        <v>0</v>
      </c>
    </row>
    <row r="4606" spans="1:8" hidden="1">
      <c r="A4606" s="73" t="s">
        <v>2632</v>
      </c>
      <c r="B4606" s="73" t="s">
        <v>2752</v>
      </c>
      <c r="C4606" s="73" t="s">
        <v>2517</v>
      </c>
      <c r="D4606" s="86">
        <v>2.2618999999999998</v>
      </c>
      <c r="E4606" s="73" t="s">
        <v>2518</v>
      </c>
      <c r="F4606" s="79" t="str">
        <f>INDEX('Crosswalk Particulates'!$B:$B,MATCH('2017 EPA Data'!A4606,'Crosswalk Particulates'!$A:$A,0))</f>
        <v>industry-fuel-other</v>
      </c>
      <c r="G4606" s="84">
        <f>INDEX('Crosswalk Particulates'!$E:$E,MATCH('2017 EPA Data'!$B4606,'Crosswalk Particulates'!$D:$D,0))</f>
        <v>0</v>
      </c>
      <c r="H4606" s="96">
        <f t="shared" si="71"/>
        <v>0</v>
      </c>
    </row>
    <row r="4607" spans="1:8" hidden="1">
      <c r="A4607" s="73" t="s">
        <v>2578</v>
      </c>
      <c r="B4607" s="73" t="s">
        <v>2787</v>
      </c>
      <c r="C4607" s="73" t="s">
        <v>2517</v>
      </c>
      <c r="D4607" s="86">
        <v>2.2612000000000001</v>
      </c>
      <c r="E4607" s="73" t="s">
        <v>2518</v>
      </c>
      <c r="F4607" s="79" t="str">
        <f>INDEX('Crosswalk Particulates'!$B:$B,MATCH('2017 EPA Data'!A4607,'Crosswalk Particulates'!$A:$A,0))</f>
        <v>process-chemicals-industry</v>
      </c>
      <c r="G4607" s="84">
        <f>INDEX('Crosswalk Particulates'!$E:$E,MATCH('2017 EPA Data'!$B4607,'Crosswalk Particulates'!$D:$D,0))</f>
        <v>0</v>
      </c>
      <c r="H4607" s="96">
        <f t="shared" si="71"/>
        <v>0</v>
      </c>
    </row>
    <row r="4608" spans="1:8" hidden="1">
      <c r="A4608" s="73" t="s">
        <v>2669</v>
      </c>
      <c r="B4608" s="73" t="s">
        <v>2690</v>
      </c>
      <c r="C4608" s="73" t="s">
        <v>2517</v>
      </c>
      <c r="D4608" s="86">
        <v>2.2605641900000002</v>
      </c>
      <c r="E4608" s="73" t="s">
        <v>2518</v>
      </c>
      <c r="F4608" s="79" t="str">
        <f>INDEX('Crosswalk Particulates'!$B:$B,MATCH('2017 EPA Data'!A4608,'Crosswalk Particulates'!$A:$A,0))</f>
        <v>Commercial Buildings Sector</v>
      </c>
      <c r="G4608" s="84">
        <f>INDEX('Crosswalk Particulates'!$E:$E,MATCH('2017 EPA Data'!$B4608,'Crosswalk Particulates'!$D:$D,0))</f>
        <v>0</v>
      </c>
      <c r="H4608" s="96">
        <f t="shared" si="71"/>
        <v>0</v>
      </c>
    </row>
    <row r="4609" spans="1:8" hidden="1">
      <c r="A4609" s="73" t="s">
        <v>2586</v>
      </c>
      <c r="B4609" s="73" t="s">
        <v>2677</v>
      </c>
      <c r="C4609" s="73" t="s">
        <v>2517</v>
      </c>
      <c r="D4609" s="86">
        <v>2.258</v>
      </c>
      <c r="E4609" s="73" t="s">
        <v>2518</v>
      </c>
      <c r="F4609" s="79" t="str">
        <f>INDEX('Crosswalk Particulates'!$B:$B,MATCH('2017 EPA Data'!A4609,'Crosswalk Particulates'!$A:$A,0))</f>
        <v>process-other-industry</v>
      </c>
      <c r="G4609" s="84">
        <f>INDEX('Crosswalk Particulates'!$E:$E,MATCH('2017 EPA Data'!$B4609,'Crosswalk Particulates'!$D:$D,0))</f>
        <v>0</v>
      </c>
      <c r="H4609" s="96">
        <f t="shared" si="71"/>
        <v>0</v>
      </c>
    </row>
    <row r="4610" spans="1:8" hidden="1">
      <c r="A4610" s="73" t="s">
        <v>2565</v>
      </c>
      <c r="B4610" s="73" t="s">
        <v>2847</v>
      </c>
      <c r="C4610" s="73" t="s">
        <v>2517</v>
      </c>
      <c r="D4610" s="86">
        <v>2.2551366527000001</v>
      </c>
      <c r="E4610" s="73" t="s">
        <v>2518</v>
      </c>
      <c r="F4610" s="79" t="str">
        <f>INDEX('Crosswalk Particulates'!$B:$B,MATCH('2017 EPA Data'!A4610,'Crosswalk Particulates'!$A:$A,0))</f>
        <v>Electricity Sector</v>
      </c>
      <c r="G4610" s="84">
        <f>INDEX('Crosswalk Particulates'!$E:$E,MATCH('2017 EPA Data'!$B4610,'Crosswalk Particulates'!$D:$D,0))</f>
        <v>0</v>
      </c>
      <c r="H4610" s="96">
        <f t="shared" si="71"/>
        <v>0</v>
      </c>
    </row>
    <row r="4611" spans="1:8" hidden="1">
      <c r="A4611" s="73" t="s">
        <v>2551</v>
      </c>
      <c r="B4611" s="73" t="s">
        <v>2748</v>
      </c>
      <c r="C4611" s="73" t="s">
        <v>2517</v>
      </c>
      <c r="D4611" s="86">
        <v>2.2519999999999998</v>
      </c>
      <c r="E4611" s="73" t="s">
        <v>2518</v>
      </c>
      <c r="F4611" s="79" t="str">
        <f>INDEX('Crosswalk Particulates'!$B:$B,MATCH('2017 EPA Data'!A4611,'Crosswalk Particulates'!$A:$A,0))</f>
        <v>industry-fuel-natural gas</v>
      </c>
      <c r="G4611" s="84">
        <f>INDEX('Crosswalk Particulates'!$E:$E,MATCH('2017 EPA Data'!$B4611,'Crosswalk Particulates'!$D:$D,0))</f>
        <v>0</v>
      </c>
      <c r="H4611" s="96">
        <f t="shared" si="71"/>
        <v>0</v>
      </c>
    </row>
    <row r="4612" spans="1:8" hidden="1">
      <c r="A4612" s="73" t="s">
        <v>2519</v>
      </c>
      <c r="B4612" s="73" t="s">
        <v>2809</v>
      </c>
      <c r="C4612" s="73" t="s">
        <v>2517</v>
      </c>
      <c r="D4612" s="86">
        <v>2.2420412490000001</v>
      </c>
      <c r="E4612" s="73" t="s">
        <v>2518</v>
      </c>
      <c r="F4612" s="79" t="str">
        <f>INDEX('Crosswalk Particulates'!$B:$B,MATCH('2017 EPA Data'!A4612,'Crosswalk Particulates'!$A:$A,0))</f>
        <v>process-other-industry</v>
      </c>
      <c r="G4612" s="84">
        <f>INDEX('Crosswalk Particulates'!$E:$E,MATCH('2017 EPA Data'!$B4612,'Crosswalk Particulates'!$D:$D,0))</f>
        <v>0</v>
      </c>
      <c r="H4612" s="96">
        <f t="shared" ref="H4612:H4675" si="72">IF(E4612="TON",D4612/metricton_to_shortton,0)*10^6</f>
        <v>0</v>
      </c>
    </row>
    <row r="4613" spans="1:8" hidden="1">
      <c r="A4613" s="73" t="s">
        <v>2608</v>
      </c>
      <c r="B4613" s="73" t="s">
        <v>2763</v>
      </c>
      <c r="C4613" s="73" t="s">
        <v>2517</v>
      </c>
      <c r="D4613" s="86">
        <v>2.2175351171200002</v>
      </c>
      <c r="E4613" s="73" t="s">
        <v>2518</v>
      </c>
      <c r="F4613" s="79" t="str">
        <f>INDEX('Crosswalk Particulates'!$B:$B,MATCH('2017 EPA Data'!A4613,'Crosswalk Particulates'!$A:$A,0))</f>
        <v>Electricity Sector</v>
      </c>
      <c r="G4613" s="84">
        <f>INDEX('Crosswalk Particulates'!$E:$E,MATCH('2017 EPA Data'!$B4613,'Crosswalk Particulates'!$D:$D,0))</f>
        <v>0</v>
      </c>
      <c r="H4613" s="96">
        <f t="shared" si="72"/>
        <v>0</v>
      </c>
    </row>
    <row r="4614" spans="1:8" hidden="1">
      <c r="A4614" s="73" t="s">
        <v>2585</v>
      </c>
      <c r="B4614" s="73" t="s">
        <v>2763</v>
      </c>
      <c r="C4614" s="73" t="s">
        <v>2517</v>
      </c>
      <c r="D4614" s="86">
        <v>2.217015701114764</v>
      </c>
      <c r="E4614" s="73" t="s">
        <v>2518</v>
      </c>
      <c r="F4614" s="79" t="str">
        <f>INDEX('Crosswalk Particulates'!$B:$B,MATCH('2017 EPA Data'!A4614,'Crosswalk Particulates'!$A:$A,0))</f>
        <v>process-other-industry</v>
      </c>
      <c r="G4614" s="84">
        <f>INDEX('Crosswalk Particulates'!$E:$E,MATCH('2017 EPA Data'!$B4614,'Crosswalk Particulates'!$D:$D,0))</f>
        <v>0</v>
      </c>
      <c r="H4614" s="96">
        <f t="shared" si="72"/>
        <v>0</v>
      </c>
    </row>
    <row r="4615" spans="1:8" hidden="1">
      <c r="A4615" s="73" t="s">
        <v>2582</v>
      </c>
      <c r="B4615" s="73" t="s">
        <v>2577</v>
      </c>
      <c r="C4615" s="73" t="s">
        <v>2517</v>
      </c>
      <c r="D4615" s="86">
        <v>2.208882</v>
      </c>
      <c r="E4615" s="73" t="s">
        <v>2518</v>
      </c>
      <c r="F4615" s="79" t="str">
        <f>INDEX('Crosswalk Particulates'!$B:$B,MATCH('2017 EPA Data'!A4615,'Crosswalk Particulates'!$A:$A,0))</f>
        <v>Commercial Buildings Sector</v>
      </c>
      <c r="G4615" s="84">
        <f>INDEX('Crosswalk Particulates'!$E:$E,MATCH('2017 EPA Data'!$B4615,'Crosswalk Particulates'!$D:$D,0))</f>
        <v>0</v>
      </c>
      <c r="H4615" s="96">
        <f t="shared" si="72"/>
        <v>0</v>
      </c>
    </row>
    <row r="4616" spans="1:8" hidden="1">
      <c r="A4616" s="73" t="s">
        <v>2559</v>
      </c>
      <c r="B4616" s="73" t="s">
        <v>2798</v>
      </c>
      <c r="C4616" s="73" t="s">
        <v>2517</v>
      </c>
      <c r="D4616" s="86">
        <v>2.2007059519999999</v>
      </c>
      <c r="E4616" s="73" t="s">
        <v>2518</v>
      </c>
      <c r="F4616" s="79" t="str">
        <f>INDEX('Crosswalk Particulates'!$B:$B,MATCH('2017 EPA Data'!A4616,'Crosswalk Particulates'!$A:$A,0))</f>
        <v>process-waste-industry</v>
      </c>
      <c r="G4616" s="84">
        <f>INDEX('Crosswalk Particulates'!$E:$E,MATCH('2017 EPA Data'!$B4616,'Crosswalk Particulates'!$D:$D,0))</f>
        <v>0</v>
      </c>
      <c r="H4616" s="96">
        <f t="shared" si="72"/>
        <v>0</v>
      </c>
    </row>
    <row r="4617" spans="1:8" hidden="1">
      <c r="A4617" s="73" t="s">
        <v>2586</v>
      </c>
      <c r="B4617" s="73" t="s">
        <v>2774</v>
      </c>
      <c r="C4617" s="73" t="s">
        <v>2517</v>
      </c>
      <c r="D4617" s="86">
        <v>2.2000000000000002</v>
      </c>
      <c r="E4617" s="73" t="s">
        <v>2518</v>
      </c>
      <c r="F4617" s="79" t="str">
        <f>INDEX('Crosswalk Particulates'!$B:$B,MATCH('2017 EPA Data'!A4617,'Crosswalk Particulates'!$A:$A,0))</f>
        <v>process-other-industry</v>
      </c>
      <c r="G4617" s="84">
        <f>INDEX('Crosswalk Particulates'!$E:$E,MATCH('2017 EPA Data'!$B4617,'Crosswalk Particulates'!$D:$D,0))</f>
        <v>0</v>
      </c>
      <c r="H4617" s="96">
        <f t="shared" si="72"/>
        <v>0</v>
      </c>
    </row>
    <row r="4618" spans="1:8" hidden="1">
      <c r="A4618" s="73" t="s">
        <v>2519</v>
      </c>
      <c r="B4618" s="73" t="s">
        <v>2839</v>
      </c>
      <c r="C4618" s="73" t="s">
        <v>2517</v>
      </c>
      <c r="D4618" s="86">
        <v>2.2000000000000002</v>
      </c>
      <c r="E4618" s="73" t="s">
        <v>2518</v>
      </c>
      <c r="F4618" s="79" t="str">
        <f>INDEX('Crosswalk Particulates'!$B:$B,MATCH('2017 EPA Data'!A4618,'Crosswalk Particulates'!$A:$A,0))</f>
        <v>process-other-industry</v>
      </c>
      <c r="G4618" s="84">
        <f>INDEX('Crosswalk Particulates'!$E:$E,MATCH('2017 EPA Data'!$B4618,'Crosswalk Particulates'!$D:$D,0))</f>
        <v>0</v>
      </c>
      <c r="H4618" s="96">
        <f t="shared" si="72"/>
        <v>0</v>
      </c>
    </row>
    <row r="4619" spans="1:8" hidden="1">
      <c r="A4619" s="73" t="s">
        <v>2665</v>
      </c>
      <c r="B4619" s="73" t="s">
        <v>2639</v>
      </c>
      <c r="C4619" s="73" t="s">
        <v>2517</v>
      </c>
      <c r="D4619" s="86">
        <v>2.2000000000000002</v>
      </c>
      <c r="E4619" s="73" t="s">
        <v>2518</v>
      </c>
      <c r="F4619" s="79" t="str">
        <f>INDEX('Crosswalk Particulates'!$B:$B,MATCH('2017 EPA Data'!A4619,'Crosswalk Particulates'!$A:$A,0))</f>
        <v>Commercial Buildings Sector</v>
      </c>
      <c r="G4619" s="84">
        <f>INDEX('Crosswalk Particulates'!$E:$E,MATCH('2017 EPA Data'!$B4619,'Crosswalk Particulates'!$D:$D,0))</f>
        <v>0</v>
      </c>
      <c r="H4619" s="96">
        <f t="shared" si="72"/>
        <v>0</v>
      </c>
    </row>
    <row r="4620" spans="1:8" hidden="1">
      <c r="A4620" s="73" t="s">
        <v>2552</v>
      </c>
      <c r="B4620" s="73" t="s">
        <v>2716</v>
      </c>
      <c r="D4620" s="86">
        <v>2.1957008426160001</v>
      </c>
      <c r="E4620" s="73" t="s">
        <v>2522</v>
      </c>
      <c r="F4620" s="79" t="str">
        <f>INDEX('Crosswalk Particulates'!$B:$B,MATCH('2017 EPA Data'!A4620,'Crosswalk Particulates'!$A:$A,0))</f>
        <v>process-agriculture-industry</v>
      </c>
      <c r="G4620" s="84" t="str">
        <f>INDEX('Crosswalk Particulates'!$E:$E,MATCH('2017 EPA Data'!$B4620,'Crosswalk Particulates'!$D:$D,0))</f>
        <v>BC</v>
      </c>
      <c r="H4620" s="96">
        <f t="shared" si="72"/>
        <v>1991908.6669049545</v>
      </c>
    </row>
    <row r="4621" spans="1:8" hidden="1">
      <c r="A4621" s="73" t="s">
        <v>2619</v>
      </c>
      <c r="B4621" s="73" t="s">
        <v>2621</v>
      </c>
      <c r="C4621" s="73" t="s">
        <v>2517</v>
      </c>
      <c r="D4621" s="86">
        <v>2.1933071499999999</v>
      </c>
      <c r="E4621" s="73" t="s">
        <v>2518</v>
      </c>
      <c r="F4621" s="79" t="str">
        <f>INDEX('Crosswalk Particulates'!$B:$B,MATCH('2017 EPA Data'!A4621,'Crosswalk Particulates'!$A:$A,0))</f>
        <v>process-iron and steel-industry</v>
      </c>
      <c r="G4621" s="84">
        <f>INDEX('Crosswalk Particulates'!$E:$E,MATCH('2017 EPA Data'!$B4621,'Crosswalk Particulates'!$D:$D,0))</f>
        <v>0</v>
      </c>
      <c r="H4621" s="96">
        <f t="shared" si="72"/>
        <v>0</v>
      </c>
    </row>
    <row r="4622" spans="1:8" hidden="1">
      <c r="A4622" s="73" t="s">
        <v>2619</v>
      </c>
      <c r="B4622" s="73" t="s">
        <v>2724</v>
      </c>
      <c r="C4622" s="73" t="s">
        <v>2517</v>
      </c>
      <c r="D4622" s="86">
        <v>2.181</v>
      </c>
      <c r="E4622" s="73" t="s">
        <v>2518</v>
      </c>
      <c r="F4622" s="79" t="str">
        <f>INDEX('Crosswalk Particulates'!$B:$B,MATCH('2017 EPA Data'!A4622,'Crosswalk Particulates'!$A:$A,0))</f>
        <v>process-iron and steel-industry</v>
      </c>
      <c r="G4622" s="84">
        <f>INDEX('Crosswalk Particulates'!$E:$E,MATCH('2017 EPA Data'!$B4622,'Crosswalk Particulates'!$D:$D,0))</f>
        <v>0</v>
      </c>
      <c r="H4622" s="96">
        <f t="shared" si="72"/>
        <v>0</v>
      </c>
    </row>
    <row r="4623" spans="1:8" hidden="1">
      <c r="A4623" s="73" t="s">
        <v>2551</v>
      </c>
      <c r="B4623" s="73" t="s">
        <v>2660</v>
      </c>
      <c r="C4623" s="73" t="s">
        <v>2517</v>
      </c>
      <c r="D4623" s="86">
        <v>2.173</v>
      </c>
      <c r="E4623" s="73" t="s">
        <v>2518</v>
      </c>
      <c r="F4623" s="79" t="str">
        <f>INDEX('Crosswalk Particulates'!$B:$B,MATCH('2017 EPA Data'!A4623,'Crosswalk Particulates'!$A:$A,0))</f>
        <v>industry-fuel-natural gas</v>
      </c>
      <c r="G4623" s="84">
        <f>INDEX('Crosswalk Particulates'!$E:$E,MATCH('2017 EPA Data'!$B4623,'Crosswalk Particulates'!$D:$D,0))</f>
        <v>0</v>
      </c>
      <c r="H4623" s="96">
        <f t="shared" si="72"/>
        <v>0</v>
      </c>
    </row>
    <row r="4624" spans="1:8" hidden="1">
      <c r="A4624" s="73" t="s">
        <v>2619</v>
      </c>
      <c r="B4624" s="73" t="s">
        <v>2840</v>
      </c>
      <c r="C4624" s="73" t="s">
        <v>2517</v>
      </c>
      <c r="D4624" s="86">
        <v>2.153</v>
      </c>
      <c r="E4624" s="73" t="s">
        <v>2518</v>
      </c>
      <c r="F4624" s="79" t="str">
        <f>INDEX('Crosswalk Particulates'!$B:$B,MATCH('2017 EPA Data'!A4624,'Crosswalk Particulates'!$A:$A,0))</f>
        <v>process-iron and steel-industry</v>
      </c>
      <c r="G4624" s="84">
        <f>INDEX('Crosswalk Particulates'!$E:$E,MATCH('2017 EPA Data'!$B4624,'Crosswalk Particulates'!$D:$D,0))</f>
        <v>0</v>
      </c>
      <c r="H4624" s="96">
        <f t="shared" si="72"/>
        <v>0</v>
      </c>
    </row>
    <row r="4625" spans="1:8" hidden="1">
      <c r="A4625" s="73" t="s">
        <v>2595</v>
      </c>
      <c r="B4625" s="73" t="s">
        <v>2642</v>
      </c>
      <c r="C4625" s="73" t="s">
        <v>2517</v>
      </c>
      <c r="D4625" s="86">
        <v>2.137292</v>
      </c>
      <c r="E4625" s="73" t="s">
        <v>2518</v>
      </c>
      <c r="F4625" s="79" t="str">
        <f>INDEX('Crosswalk Particulates'!$B:$B,MATCH('2017 EPA Data'!A4625,'Crosswalk Particulates'!$A:$A,0))</f>
        <v>process-other-industry</v>
      </c>
      <c r="G4625" s="84">
        <f>INDEX('Crosswalk Particulates'!$E:$E,MATCH('2017 EPA Data'!$B4625,'Crosswalk Particulates'!$D:$D,0))</f>
        <v>0</v>
      </c>
      <c r="H4625" s="96">
        <f t="shared" si="72"/>
        <v>0</v>
      </c>
    </row>
    <row r="4626" spans="1:8" hidden="1">
      <c r="A4626" s="73" t="s">
        <v>2534</v>
      </c>
      <c r="B4626" s="73" t="s">
        <v>2728</v>
      </c>
      <c r="C4626" s="73" t="s">
        <v>2517</v>
      </c>
      <c r="D4626" s="86">
        <v>2.1021132709912909</v>
      </c>
      <c r="E4626" s="73" t="s">
        <v>2518</v>
      </c>
      <c r="F4626" s="79" t="str">
        <f>INDEX('Crosswalk Particulates'!$B:$B,MATCH('2017 EPA Data'!A4626,'Crosswalk Particulates'!$A:$A,0))</f>
        <v>Other-EPA</v>
      </c>
      <c r="G4626" s="84">
        <f>INDEX('Crosswalk Particulates'!$E:$E,MATCH('2017 EPA Data'!$B4626,'Crosswalk Particulates'!$D:$D,0))</f>
        <v>0</v>
      </c>
      <c r="H4626" s="96">
        <f t="shared" si="72"/>
        <v>0</v>
      </c>
    </row>
    <row r="4627" spans="1:8" hidden="1">
      <c r="A4627" s="73" t="s">
        <v>2596</v>
      </c>
      <c r="B4627" s="73" t="s">
        <v>2637</v>
      </c>
      <c r="C4627" s="73" t="s">
        <v>2517</v>
      </c>
      <c r="D4627" s="86">
        <v>2.1004801709478</v>
      </c>
      <c r="E4627" s="73" t="s">
        <v>2518</v>
      </c>
      <c r="F4627" s="79" t="str">
        <f>INDEX('Crosswalk Particulates'!$B:$B,MATCH('2017 EPA Data'!A4627,'Crosswalk Particulates'!$A:$A,0))</f>
        <v>industry-fuel-coal</v>
      </c>
      <c r="G4627" s="84">
        <f>INDEX('Crosswalk Particulates'!$E:$E,MATCH('2017 EPA Data'!$B4627,'Crosswalk Particulates'!$D:$D,0))</f>
        <v>0</v>
      </c>
      <c r="H4627" s="96">
        <f t="shared" si="72"/>
        <v>0</v>
      </c>
    </row>
    <row r="4628" spans="1:8" hidden="1">
      <c r="A4628" s="73" t="s">
        <v>2586</v>
      </c>
      <c r="B4628" s="73" t="s">
        <v>2735</v>
      </c>
      <c r="C4628" s="73" t="s">
        <v>2517</v>
      </c>
      <c r="D4628" s="86">
        <v>2.0889647257999999</v>
      </c>
      <c r="E4628" s="73" t="s">
        <v>2518</v>
      </c>
      <c r="F4628" s="79" t="str">
        <f>INDEX('Crosswalk Particulates'!$B:$B,MATCH('2017 EPA Data'!A4628,'Crosswalk Particulates'!$A:$A,0))</f>
        <v>process-other-industry</v>
      </c>
      <c r="G4628" s="84">
        <f>INDEX('Crosswalk Particulates'!$E:$E,MATCH('2017 EPA Data'!$B4628,'Crosswalk Particulates'!$D:$D,0))</f>
        <v>0</v>
      </c>
      <c r="H4628" s="96">
        <f t="shared" si="72"/>
        <v>0</v>
      </c>
    </row>
    <row r="4629" spans="1:8" hidden="1">
      <c r="A4629" s="73" t="s">
        <v>2607</v>
      </c>
      <c r="B4629" s="73" t="s">
        <v>2761</v>
      </c>
      <c r="C4629" s="73" t="s">
        <v>2517</v>
      </c>
      <c r="D4629" s="86">
        <v>2.0865638</v>
      </c>
      <c r="E4629" s="73" t="s">
        <v>2518</v>
      </c>
      <c r="F4629" s="79" t="str">
        <f>INDEX('Crosswalk Particulates'!$B:$B,MATCH('2017 EPA Data'!A4629,'Crosswalk Particulates'!$A:$A,0))</f>
        <v>process-cement-industry</v>
      </c>
      <c r="G4629" s="84">
        <f>INDEX('Crosswalk Particulates'!$E:$E,MATCH('2017 EPA Data'!$B4629,'Crosswalk Particulates'!$D:$D,0))</f>
        <v>0</v>
      </c>
      <c r="H4629" s="96">
        <f t="shared" si="72"/>
        <v>0</v>
      </c>
    </row>
    <row r="4630" spans="1:8" hidden="1">
      <c r="A4630" s="73" t="s">
        <v>2546</v>
      </c>
      <c r="B4630" s="73" t="s">
        <v>2663</v>
      </c>
      <c r="C4630" s="73" t="s">
        <v>2517</v>
      </c>
      <c r="D4630" s="86">
        <v>2.0853402860000001</v>
      </c>
      <c r="E4630" s="73" t="s">
        <v>2518</v>
      </c>
      <c r="F4630" s="79" t="str">
        <f>INDEX('Crosswalk Particulates'!$B:$B,MATCH('2017 EPA Data'!A4630,'Crosswalk Particulates'!$A:$A,0))</f>
        <v>process-other-industry</v>
      </c>
      <c r="G4630" s="84">
        <f>INDEX('Crosswalk Particulates'!$E:$E,MATCH('2017 EPA Data'!$B4630,'Crosswalk Particulates'!$D:$D,0))</f>
        <v>0</v>
      </c>
      <c r="H4630" s="96">
        <f t="shared" si="72"/>
        <v>0</v>
      </c>
    </row>
    <row r="4631" spans="1:8" hidden="1">
      <c r="A4631" s="73" t="s">
        <v>2669</v>
      </c>
      <c r="B4631" s="73" t="s">
        <v>2625</v>
      </c>
      <c r="C4631" s="73" t="s">
        <v>2517</v>
      </c>
      <c r="D4631" s="86">
        <v>2.0821489775900002</v>
      </c>
      <c r="E4631" s="73" t="s">
        <v>2518</v>
      </c>
      <c r="F4631" s="79" t="str">
        <f>INDEX('Crosswalk Particulates'!$B:$B,MATCH('2017 EPA Data'!A4631,'Crosswalk Particulates'!$A:$A,0))</f>
        <v>Commercial Buildings Sector</v>
      </c>
      <c r="G4631" s="84">
        <f>INDEX('Crosswalk Particulates'!$E:$E,MATCH('2017 EPA Data'!$B4631,'Crosswalk Particulates'!$D:$D,0))</f>
        <v>0</v>
      </c>
      <c r="H4631" s="96">
        <f t="shared" si="72"/>
        <v>0</v>
      </c>
    </row>
    <row r="4632" spans="1:8" hidden="1">
      <c r="A4632" s="73" t="s">
        <v>2669</v>
      </c>
      <c r="B4632" s="73" t="s">
        <v>2626</v>
      </c>
      <c r="C4632" s="73" t="s">
        <v>2517</v>
      </c>
      <c r="D4632" s="86">
        <v>2.07660507715</v>
      </c>
      <c r="E4632" s="73" t="s">
        <v>2518</v>
      </c>
      <c r="F4632" s="79" t="str">
        <f>INDEX('Crosswalk Particulates'!$B:$B,MATCH('2017 EPA Data'!A4632,'Crosswalk Particulates'!$A:$A,0))</f>
        <v>Commercial Buildings Sector</v>
      </c>
      <c r="G4632" s="84">
        <f>INDEX('Crosswalk Particulates'!$E:$E,MATCH('2017 EPA Data'!$B4632,'Crosswalk Particulates'!$D:$D,0))</f>
        <v>0</v>
      </c>
      <c r="H4632" s="96">
        <f t="shared" si="72"/>
        <v>0</v>
      </c>
    </row>
    <row r="4633" spans="1:8" hidden="1">
      <c r="A4633" s="73" t="s">
        <v>2669</v>
      </c>
      <c r="B4633" s="73" t="s">
        <v>2751</v>
      </c>
      <c r="C4633" s="73" t="s">
        <v>2517</v>
      </c>
      <c r="D4633" s="86">
        <v>2.0697057882258232</v>
      </c>
      <c r="E4633" s="73" t="s">
        <v>2518</v>
      </c>
      <c r="F4633" s="79" t="str">
        <f>INDEX('Crosswalk Particulates'!$B:$B,MATCH('2017 EPA Data'!A4633,'Crosswalk Particulates'!$A:$A,0))</f>
        <v>Commercial Buildings Sector</v>
      </c>
      <c r="G4633" s="84">
        <f>INDEX('Crosswalk Particulates'!$E:$E,MATCH('2017 EPA Data'!$B4633,'Crosswalk Particulates'!$D:$D,0))</f>
        <v>0</v>
      </c>
      <c r="H4633" s="96">
        <f t="shared" si="72"/>
        <v>0</v>
      </c>
    </row>
    <row r="4634" spans="1:8" hidden="1">
      <c r="A4634" s="73" t="s">
        <v>2581</v>
      </c>
      <c r="B4634" s="73" t="s">
        <v>2625</v>
      </c>
      <c r="C4634" s="73" t="s">
        <v>2517</v>
      </c>
      <c r="D4634" s="86">
        <v>2.0656613697117119</v>
      </c>
      <c r="E4634" s="73" t="s">
        <v>2518</v>
      </c>
      <c r="F4634" s="79" t="str">
        <f>INDEX('Crosswalk Particulates'!$B:$B,MATCH('2017 EPA Data'!A4634,'Crosswalk Particulates'!$A:$A,0))</f>
        <v>Electricity Sector</v>
      </c>
      <c r="G4634" s="84">
        <f>INDEX('Crosswalk Particulates'!$E:$E,MATCH('2017 EPA Data'!$B4634,'Crosswalk Particulates'!$D:$D,0))</f>
        <v>0</v>
      </c>
      <c r="H4634" s="96">
        <f t="shared" si="72"/>
        <v>0</v>
      </c>
    </row>
    <row r="4635" spans="1:8" hidden="1">
      <c r="A4635" s="73" t="s">
        <v>2669</v>
      </c>
      <c r="B4635" s="73" t="s">
        <v>2628</v>
      </c>
      <c r="C4635" s="73" t="s">
        <v>2517</v>
      </c>
      <c r="D4635" s="86">
        <v>2.0476839031699998</v>
      </c>
      <c r="E4635" s="73" t="s">
        <v>2518</v>
      </c>
      <c r="F4635" s="79" t="str">
        <f>INDEX('Crosswalk Particulates'!$B:$B,MATCH('2017 EPA Data'!A4635,'Crosswalk Particulates'!$A:$A,0))</f>
        <v>Commercial Buildings Sector</v>
      </c>
      <c r="G4635" s="84">
        <f>INDEX('Crosswalk Particulates'!$E:$E,MATCH('2017 EPA Data'!$B4635,'Crosswalk Particulates'!$D:$D,0))</f>
        <v>0</v>
      </c>
      <c r="H4635" s="96">
        <f t="shared" si="72"/>
        <v>0</v>
      </c>
    </row>
    <row r="4636" spans="1:8" hidden="1">
      <c r="A4636" s="73" t="s">
        <v>2596</v>
      </c>
      <c r="B4636" s="73" t="s">
        <v>2791</v>
      </c>
      <c r="C4636" s="73" t="s">
        <v>2517</v>
      </c>
      <c r="D4636" s="86">
        <v>2.03912</v>
      </c>
      <c r="E4636" s="73" t="s">
        <v>2518</v>
      </c>
      <c r="F4636" s="79" t="str">
        <f>INDEX('Crosswalk Particulates'!$B:$B,MATCH('2017 EPA Data'!A4636,'Crosswalk Particulates'!$A:$A,0))</f>
        <v>industry-fuel-coal</v>
      </c>
      <c r="G4636" s="84">
        <f>INDEX('Crosswalk Particulates'!$E:$E,MATCH('2017 EPA Data'!$B4636,'Crosswalk Particulates'!$D:$D,0))</f>
        <v>0</v>
      </c>
      <c r="H4636" s="96">
        <f t="shared" si="72"/>
        <v>0</v>
      </c>
    </row>
    <row r="4637" spans="1:8" hidden="1">
      <c r="A4637" s="73" t="s">
        <v>2595</v>
      </c>
      <c r="B4637" s="73" t="s">
        <v>2562</v>
      </c>
      <c r="C4637" s="73" t="s">
        <v>2517</v>
      </c>
      <c r="D4637" s="86">
        <v>2.0063010000000001</v>
      </c>
      <c r="E4637" s="73" t="s">
        <v>2518</v>
      </c>
      <c r="F4637" s="79" t="str">
        <f>INDEX('Crosswalk Particulates'!$B:$B,MATCH('2017 EPA Data'!A4637,'Crosswalk Particulates'!$A:$A,0))</f>
        <v>process-other-industry</v>
      </c>
      <c r="G4637" s="84">
        <f>INDEX('Crosswalk Particulates'!$E:$E,MATCH('2017 EPA Data'!$B4637,'Crosswalk Particulates'!$D:$D,0))</f>
        <v>0</v>
      </c>
      <c r="H4637" s="96">
        <f t="shared" si="72"/>
        <v>0</v>
      </c>
    </row>
    <row r="4638" spans="1:8" hidden="1">
      <c r="A4638" s="73" t="s">
        <v>2559</v>
      </c>
      <c r="B4638" s="73" t="s">
        <v>2638</v>
      </c>
      <c r="C4638" s="73" t="s">
        <v>2517</v>
      </c>
      <c r="D4638" s="86">
        <v>2.0050800390000001</v>
      </c>
      <c r="E4638" s="73" t="s">
        <v>2518</v>
      </c>
      <c r="F4638" s="79" t="str">
        <f>INDEX('Crosswalk Particulates'!$B:$B,MATCH('2017 EPA Data'!A4638,'Crosswalk Particulates'!$A:$A,0))</f>
        <v>process-waste-industry</v>
      </c>
      <c r="G4638" s="84">
        <f>INDEX('Crosswalk Particulates'!$E:$E,MATCH('2017 EPA Data'!$B4638,'Crosswalk Particulates'!$D:$D,0))</f>
        <v>0</v>
      </c>
      <c r="H4638" s="96">
        <f t="shared" si="72"/>
        <v>0</v>
      </c>
    </row>
    <row r="4639" spans="1:8" hidden="1">
      <c r="A4639" s="73" t="s">
        <v>2586</v>
      </c>
      <c r="B4639" s="73" t="s">
        <v>2769</v>
      </c>
      <c r="C4639" s="73" t="s">
        <v>2517</v>
      </c>
      <c r="D4639" s="86">
        <v>2</v>
      </c>
      <c r="E4639" s="73" t="s">
        <v>2518</v>
      </c>
      <c r="F4639" s="79" t="str">
        <f>INDEX('Crosswalk Particulates'!$B:$B,MATCH('2017 EPA Data'!A4639,'Crosswalk Particulates'!$A:$A,0))</f>
        <v>process-other-industry</v>
      </c>
      <c r="G4639" s="84">
        <f>INDEX('Crosswalk Particulates'!$E:$E,MATCH('2017 EPA Data'!$B4639,'Crosswalk Particulates'!$D:$D,0))</f>
        <v>0</v>
      </c>
      <c r="H4639" s="96">
        <f t="shared" si="72"/>
        <v>0</v>
      </c>
    </row>
    <row r="4640" spans="1:8" hidden="1">
      <c r="A4640" s="73" t="s">
        <v>2607</v>
      </c>
      <c r="B4640" s="73" t="s">
        <v>2770</v>
      </c>
      <c r="C4640" s="73" t="s">
        <v>2517</v>
      </c>
      <c r="D4640" s="86">
        <v>2</v>
      </c>
      <c r="E4640" s="73" t="s">
        <v>2518</v>
      </c>
      <c r="F4640" s="79" t="str">
        <f>INDEX('Crosswalk Particulates'!$B:$B,MATCH('2017 EPA Data'!A4640,'Crosswalk Particulates'!$A:$A,0))</f>
        <v>process-cement-industry</v>
      </c>
      <c r="G4640" s="84">
        <f>INDEX('Crosswalk Particulates'!$E:$E,MATCH('2017 EPA Data'!$B4640,'Crosswalk Particulates'!$D:$D,0))</f>
        <v>0</v>
      </c>
      <c r="H4640" s="96">
        <f t="shared" si="72"/>
        <v>0</v>
      </c>
    </row>
    <row r="4641" spans="1:8" hidden="1">
      <c r="A4641" s="73" t="s">
        <v>2572</v>
      </c>
      <c r="B4641" s="73" t="s">
        <v>2706</v>
      </c>
      <c r="C4641" s="73" t="s">
        <v>2517</v>
      </c>
      <c r="D4641" s="86">
        <v>2</v>
      </c>
      <c r="E4641" s="73" t="s">
        <v>2518</v>
      </c>
      <c r="F4641" s="79" t="str">
        <f>INDEX('Crosswalk Particulates'!$B:$B,MATCH('2017 EPA Data'!A4641,'Crosswalk Particulates'!$A:$A,0))</f>
        <v>process-other-industry</v>
      </c>
      <c r="G4641" s="84">
        <f>INDEX('Crosswalk Particulates'!$E:$E,MATCH('2017 EPA Data'!$B4641,'Crosswalk Particulates'!$D:$D,0))</f>
        <v>0</v>
      </c>
      <c r="H4641" s="96">
        <f t="shared" si="72"/>
        <v>0</v>
      </c>
    </row>
    <row r="4642" spans="1:8" hidden="1">
      <c r="A4642" s="73" t="s">
        <v>2619</v>
      </c>
      <c r="B4642" s="73" t="s">
        <v>2742</v>
      </c>
      <c r="C4642" s="73" t="s">
        <v>2517</v>
      </c>
      <c r="D4642" s="86">
        <v>2</v>
      </c>
      <c r="E4642" s="73" t="s">
        <v>2518</v>
      </c>
      <c r="F4642" s="79" t="str">
        <f>INDEX('Crosswalk Particulates'!$B:$B,MATCH('2017 EPA Data'!A4642,'Crosswalk Particulates'!$A:$A,0))</f>
        <v>process-iron and steel-industry</v>
      </c>
      <c r="G4642" s="84">
        <f>INDEX('Crosswalk Particulates'!$E:$E,MATCH('2017 EPA Data'!$B4642,'Crosswalk Particulates'!$D:$D,0))</f>
        <v>0</v>
      </c>
      <c r="H4642" s="96">
        <f t="shared" si="72"/>
        <v>0</v>
      </c>
    </row>
    <row r="4643" spans="1:8" hidden="1">
      <c r="A4643" s="73" t="s">
        <v>2655</v>
      </c>
      <c r="B4643" s="73" t="s">
        <v>2543</v>
      </c>
      <c r="C4643" s="73" t="s">
        <v>2517</v>
      </c>
      <c r="D4643" s="86">
        <v>2</v>
      </c>
      <c r="E4643" s="73" t="s">
        <v>2518</v>
      </c>
      <c r="F4643" s="79" t="str">
        <f>INDEX('Crosswalk Particulates'!$B:$B,MATCH('2017 EPA Data'!A4643,'Crosswalk Particulates'!$A:$A,0))</f>
        <v>Commercial Buildings Sector</v>
      </c>
      <c r="G4643" s="84">
        <f>INDEX('Crosswalk Particulates'!$E:$E,MATCH('2017 EPA Data'!$B4643,'Crosswalk Particulates'!$D:$D,0))</f>
        <v>0</v>
      </c>
      <c r="H4643" s="96">
        <f t="shared" si="72"/>
        <v>0</v>
      </c>
    </row>
    <row r="4644" spans="1:8" hidden="1">
      <c r="A4644" s="73" t="s">
        <v>2607</v>
      </c>
      <c r="B4644" s="73" t="s">
        <v>2736</v>
      </c>
      <c r="C4644" s="73" t="s">
        <v>2517</v>
      </c>
      <c r="D4644" s="86">
        <v>2</v>
      </c>
      <c r="E4644" s="73" t="s">
        <v>2518</v>
      </c>
      <c r="F4644" s="79" t="str">
        <f>INDEX('Crosswalk Particulates'!$B:$B,MATCH('2017 EPA Data'!A4644,'Crosswalk Particulates'!$A:$A,0))</f>
        <v>process-cement-industry</v>
      </c>
      <c r="G4644" s="84">
        <f>INDEX('Crosswalk Particulates'!$E:$E,MATCH('2017 EPA Data'!$B4644,'Crosswalk Particulates'!$D:$D,0))</f>
        <v>0</v>
      </c>
      <c r="H4644" s="96">
        <f t="shared" si="72"/>
        <v>0</v>
      </c>
    </row>
    <row r="4645" spans="1:8" hidden="1">
      <c r="A4645" s="73" t="s">
        <v>2607</v>
      </c>
      <c r="B4645" s="73" t="s">
        <v>2711</v>
      </c>
      <c r="C4645" s="73" t="s">
        <v>2517</v>
      </c>
      <c r="D4645" s="86">
        <v>2</v>
      </c>
      <c r="E4645" s="73" t="s">
        <v>2518</v>
      </c>
      <c r="F4645" s="79" t="str">
        <f>INDEX('Crosswalk Particulates'!$B:$B,MATCH('2017 EPA Data'!A4645,'Crosswalk Particulates'!$A:$A,0))</f>
        <v>process-cement-industry</v>
      </c>
      <c r="G4645" s="84">
        <f>INDEX('Crosswalk Particulates'!$E:$E,MATCH('2017 EPA Data'!$B4645,'Crosswalk Particulates'!$D:$D,0))</f>
        <v>0</v>
      </c>
      <c r="H4645" s="96">
        <f t="shared" si="72"/>
        <v>0</v>
      </c>
    </row>
    <row r="4646" spans="1:8" hidden="1">
      <c r="A4646" s="73" t="s">
        <v>2607</v>
      </c>
      <c r="B4646" s="73" t="s">
        <v>2795</v>
      </c>
      <c r="C4646" s="73" t="s">
        <v>2517</v>
      </c>
      <c r="D4646" s="86">
        <v>2</v>
      </c>
      <c r="E4646" s="73" t="s">
        <v>2518</v>
      </c>
      <c r="F4646" s="79" t="str">
        <f>INDEX('Crosswalk Particulates'!$B:$B,MATCH('2017 EPA Data'!A4646,'Crosswalk Particulates'!$A:$A,0))</f>
        <v>process-cement-industry</v>
      </c>
      <c r="G4646" s="84">
        <f>INDEX('Crosswalk Particulates'!$E:$E,MATCH('2017 EPA Data'!$B4646,'Crosswalk Particulates'!$D:$D,0))</f>
        <v>0</v>
      </c>
      <c r="H4646" s="96">
        <f t="shared" si="72"/>
        <v>0</v>
      </c>
    </row>
    <row r="4647" spans="1:8" hidden="1">
      <c r="A4647" s="73" t="s">
        <v>2607</v>
      </c>
      <c r="B4647" s="73" t="s">
        <v>2741</v>
      </c>
      <c r="C4647" s="73" t="s">
        <v>2517</v>
      </c>
      <c r="D4647" s="86">
        <v>2</v>
      </c>
      <c r="E4647" s="73" t="s">
        <v>2518</v>
      </c>
      <c r="F4647" s="79" t="str">
        <f>INDEX('Crosswalk Particulates'!$B:$B,MATCH('2017 EPA Data'!A4647,'Crosswalk Particulates'!$A:$A,0))</f>
        <v>process-cement-industry</v>
      </c>
      <c r="G4647" s="84">
        <f>INDEX('Crosswalk Particulates'!$E:$E,MATCH('2017 EPA Data'!$B4647,'Crosswalk Particulates'!$D:$D,0))</f>
        <v>0</v>
      </c>
      <c r="H4647" s="96">
        <f t="shared" si="72"/>
        <v>0</v>
      </c>
    </row>
    <row r="4648" spans="1:8" hidden="1">
      <c r="A4648" s="73" t="s">
        <v>2546</v>
      </c>
      <c r="B4648" s="73" t="s">
        <v>2676</v>
      </c>
      <c r="C4648" s="73" t="s">
        <v>2517</v>
      </c>
      <c r="D4648" s="86">
        <v>2</v>
      </c>
      <c r="E4648" s="73" t="s">
        <v>2518</v>
      </c>
      <c r="F4648" s="79" t="str">
        <f>INDEX('Crosswalk Particulates'!$B:$B,MATCH('2017 EPA Data'!A4648,'Crosswalk Particulates'!$A:$A,0))</f>
        <v>process-other-industry</v>
      </c>
      <c r="G4648" s="84">
        <f>INDEX('Crosswalk Particulates'!$E:$E,MATCH('2017 EPA Data'!$B4648,'Crosswalk Particulates'!$D:$D,0))</f>
        <v>0</v>
      </c>
      <c r="H4648" s="96">
        <f t="shared" si="72"/>
        <v>0</v>
      </c>
    </row>
    <row r="4649" spans="1:8" hidden="1">
      <c r="A4649" s="73" t="s">
        <v>2669</v>
      </c>
      <c r="B4649" s="73" t="s">
        <v>2636</v>
      </c>
      <c r="C4649" s="73" t="s">
        <v>2517</v>
      </c>
      <c r="D4649" s="86">
        <v>1.98319748936</v>
      </c>
      <c r="E4649" s="73" t="s">
        <v>2518</v>
      </c>
      <c r="F4649" s="79" t="str">
        <f>INDEX('Crosswalk Particulates'!$B:$B,MATCH('2017 EPA Data'!A4649,'Crosswalk Particulates'!$A:$A,0))</f>
        <v>Commercial Buildings Sector</v>
      </c>
      <c r="G4649" s="84">
        <f>INDEX('Crosswalk Particulates'!$E:$E,MATCH('2017 EPA Data'!$B4649,'Crosswalk Particulates'!$D:$D,0))</f>
        <v>0</v>
      </c>
      <c r="H4649" s="96">
        <f t="shared" si="72"/>
        <v>0</v>
      </c>
    </row>
    <row r="4650" spans="1:8" hidden="1">
      <c r="A4650" s="73" t="s">
        <v>2669</v>
      </c>
      <c r="B4650" s="73" t="s">
        <v>2729</v>
      </c>
      <c r="C4650" s="73" t="s">
        <v>2517</v>
      </c>
      <c r="D4650" s="86">
        <v>1.9820778046959999</v>
      </c>
      <c r="E4650" s="73" t="s">
        <v>2518</v>
      </c>
      <c r="F4650" s="79" t="str">
        <f>INDEX('Crosswalk Particulates'!$B:$B,MATCH('2017 EPA Data'!A4650,'Crosswalk Particulates'!$A:$A,0))</f>
        <v>Commercial Buildings Sector</v>
      </c>
      <c r="G4650" s="84">
        <f>INDEX('Crosswalk Particulates'!$E:$E,MATCH('2017 EPA Data'!$B4650,'Crosswalk Particulates'!$D:$D,0))</f>
        <v>0</v>
      </c>
      <c r="H4650" s="96">
        <f t="shared" si="72"/>
        <v>0</v>
      </c>
    </row>
    <row r="4651" spans="1:8" hidden="1">
      <c r="A4651" s="73" t="s">
        <v>2669</v>
      </c>
      <c r="B4651" s="73" t="s">
        <v>2653</v>
      </c>
      <c r="C4651" s="73" t="s">
        <v>2517</v>
      </c>
      <c r="D4651" s="86">
        <v>1.9811237850379999</v>
      </c>
      <c r="E4651" s="73" t="s">
        <v>2518</v>
      </c>
      <c r="F4651" s="79" t="str">
        <f>INDEX('Crosswalk Particulates'!$B:$B,MATCH('2017 EPA Data'!A4651,'Crosswalk Particulates'!$A:$A,0))</f>
        <v>Commercial Buildings Sector</v>
      </c>
      <c r="G4651" s="84">
        <f>INDEX('Crosswalk Particulates'!$E:$E,MATCH('2017 EPA Data'!$B4651,'Crosswalk Particulates'!$D:$D,0))</f>
        <v>0</v>
      </c>
      <c r="H4651" s="96">
        <f t="shared" si="72"/>
        <v>0</v>
      </c>
    </row>
    <row r="4652" spans="1:8" hidden="1">
      <c r="A4652" s="73" t="s">
        <v>2669</v>
      </c>
      <c r="B4652" s="73" t="s">
        <v>2637</v>
      </c>
      <c r="C4652" s="73" t="s">
        <v>2517</v>
      </c>
      <c r="D4652" s="86">
        <v>1.98100763409</v>
      </c>
      <c r="E4652" s="73" t="s">
        <v>2518</v>
      </c>
      <c r="F4652" s="79" t="str">
        <f>INDEX('Crosswalk Particulates'!$B:$B,MATCH('2017 EPA Data'!A4652,'Crosswalk Particulates'!$A:$A,0))</f>
        <v>Commercial Buildings Sector</v>
      </c>
      <c r="G4652" s="84">
        <f>INDEX('Crosswalk Particulates'!$E:$E,MATCH('2017 EPA Data'!$B4652,'Crosswalk Particulates'!$D:$D,0))</f>
        <v>0</v>
      </c>
      <c r="H4652" s="96">
        <f t="shared" si="72"/>
        <v>0</v>
      </c>
    </row>
    <row r="4653" spans="1:8" hidden="1">
      <c r="A4653" s="73" t="s">
        <v>2669</v>
      </c>
      <c r="B4653" s="73" t="s">
        <v>2643</v>
      </c>
      <c r="C4653" s="73" t="s">
        <v>2517</v>
      </c>
      <c r="D4653" s="86">
        <v>1.98071918325</v>
      </c>
      <c r="E4653" s="73" t="s">
        <v>2518</v>
      </c>
      <c r="F4653" s="79" t="str">
        <f>INDEX('Crosswalk Particulates'!$B:$B,MATCH('2017 EPA Data'!A4653,'Crosswalk Particulates'!$A:$A,0))</f>
        <v>Commercial Buildings Sector</v>
      </c>
      <c r="G4653" s="84">
        <f>INDEX('Crosswalk Particulates'!$E:$E,MATCH('2017 EPA Data'!$B4653,'Crosswalk Particulates'!$D:$D,0))</f>
        <v>0</v>
      </c>
      <c r="H4653" s="96">
        <f t="shared" si="72"/>
        <v>0</v>
      </c>
    </row>
    <row r="4654" spans="1:8" hidden="1">
      <c r="A4654" s="73" t="s">
        <v>2669</v>
      </c>
      <c r="B4654" s="73" t="s">
        <v>2775</v>
      </c>
      <c r="C4654" s="73" t="s">
        <v>2517</v>
      </c>
      <c r="D4654" s="86">
        <v>1.9807170093799999</v>
      </c>
      <c r="E4654" s="73" t="s">
        <v>2518</v>
      </c>
      <c r="F4654" s="79" t="str">
        <f>INDEX('Crosswalk Particulates'!$B:$B,MATCH('2017 EPA Data'!A4654,'Crosswalk Particulates'!$A:$A,0))</f>
        <v>Commercial Buildings Sector</v>
      </c>
      <c r="G4654" s="84">
        <f>INDEX('Crosswalk Particulates'!$E:$E,MATCH('2017 EPA Data'!$B4654,'Crosswalk Particulates'!$D:$D,0))</f>
        <v>0</v>
      </c>
      <c r="H4654" s="96">
        <f t="shared" si="72"/>
        <v>0</v>
      </c>
    </row>
    <row r="4655" spans="1:8" hidden="1">
      <c r="A4655" s="73" t="s">
        <v>2565</v>
      </c>
      <c r="B4655" s="73" t="s">
        <v>2848</v>
      </c>
      <c r="C4655" s="73" t="s">
        <v>2517</v>
      </c>
      <c r="D4655" s="86">
        <v>1.9749954394</v>
      </c>
      <c r="E4655" s="73" t="s">
        <v>2518</v>
      </c>
      <c r="F4655" s="79" t="str">
        <f>INDEX('Crosswalk Particulates'!$B:$B,MATCH('2017 EPA Data'!A4655,'Crosswalk Particulates'!$A:$A,0))</f>
        <v>Electricity Sector</v>
      </c>
      <c r="G4655" s="84">
        <f>INDEX('Crosswalk Particulates'!$E:$E,MATCH('2017 EPA Data'!$B4655,'Crosswalk Particulates'!$D:$D,0))</f>
        <v>0</v>
      </c>
      <c r="H4655" s="96">
        <f t="shared" si="72"/>
        <v>0</v>
      </c>
    </row>
    <row r="4656" spans="1:8" hidden="1">
      <c r="A4656" s="73" t="s">
        <v>2552</v>
      </c>
      <c r="B4656" s="73" t="s">
        <v>2753</v>
      </c>
      <c r="D4656" s="86">
        <v>1.955097993071</v>
      </c>
      <c r="E4656" s="73" t="s">
        <v>2522</v>
      </c>
      <c r="F4656" s="79" t="str">
        <f>INDEX('Crosswalk Particulates'!$B:$B,MATCH('2017 EPA Data'!A4656,'Crosswalk Particulates'!$A:$A,0))</f>
        <v>process-agriculture-industry</v>
      </c>
      <c r="G4656" s="84">
        <f>INDEX('Crosswalk Particulates'!$E:$E,MATCH('2017 EPA Data'!$B4656,'Crosswalk Particulates'!$D:$D,0))</f>
        <v>0</v>
      </c>
      <c r="H4656" s="96">
        <f t="shared" si="72"/>
        <v>1773637.17381771</v>
      </c>
    </row>
    <row r="4657" spans="1:8" hidden="1">
      <c r="A4657" s="73" t="s">
        <v>2665</v>
      </c>
      <c r="B4657" s="73" t="s">
        <v>2667</v>
      </c>
      <c r="C4657" s="73" t="s">
        <v>2517</v>
      </c>
      <c r="D4657" s="86">
        <v>1.9541758</v>
      </c>
      <c r="E4657" s="73" t="s">
        <v>2518</v>
      </c>
      <c r="F4657" s="79" t="str">
        <f>INDEX('Crosswalk Particulates'!$B:$B,MATCH('2017 EPA Data'!A4657,'Crosswalk Particulates'!$A:$A,0))</f>
        <v>Commercial Buildings Sector</v>
      </c>
      <c r="G4657" s="84">
        <f>INDEX('Crosswalk Particulates'!$E:$E,MATCH('2017 EPA Data'!$B4657,'Crosswalk Particulates'!$D:$D,0))</f>
        <v>0</v>
      </c>
      <c r="H4657" s="96">
        <f t="shared" si="72"/>
        <v>0</v>
      </c>
    </row>
    <row r="4658" spans="1:8" hidden="1">
      <c r="A4658" s="73" t="s">
        <v>2665</v>
      </c>
      <c r="B4658" s="73" t="s">
        <v>2641</v>
      </c>
      <c r="C4658" s="73" t="s">
        <v>2517</v>
      </c>
      <c r="D4658" s="86">
        <v>1.9541758</v>
      </c>
      <c r="E4658" s="73" t="s">
        <v>2518</v>
      </c>
      <c r="F4658" s="79" t="str">
        <f>INDEX('Crosswalk Particulates'!$B:$B,MATCH('2017 EPA Data'!A4658,'Crosswalk Particulates'!$A:$A,0))</f>
        <v>Commercial Buildings Sector</v>
      </c>
      <c r="G4658" s="84">
        <f>INDEX('Crosswalk Particulates'!$E:$E,MATCH('2017 EPA Data'!$B4658,'Crosswalk Particulates'!$D:$D,0))</f>
        <v>0</v>
      </c>
      <c r="H4658" s="96">
        <f t="shared" si="72"/>
        <v>0</v>
      </c>
    </row>
    <row r="4659" spans="1:8" hidden="1">
      <c r="A4659" s="73" t="s">
        <v>2595</v>
      </c>
      <c r="B4659" s="73" t="s">
        <v>2579</v>
      </c>
      <c r="C4659" s="73" t="s">
        <v>2517</v>
      </c>
      <c r="D4659" s="86">
        <v>1.953851</v>
      </c>
      <c r="E4659" s="73" t="s">
        <v>2518</v>
      </c>
      <c r="F4659" s="79" t="str">
        <f>INDEX('Crosswalk Particulates'!$B:$B,MATCH('2017 EPA Data'!A4659,'Crosswalk Particulates'!$A:$A,0))</f>
        <v>process-other-industry</v>
      </c>
      <c r="G4659" s="84">
        <f>INDEX('Crosswalk Particulates'!$E:$E,MATCH('2017 EPA Data'!$B4659,'Crosswalk Particulates'!$D:$D,0))</f>
        <v>0</v>
      </c>
      <c r="H4659" s="96">
        <f t="shared" si="72"/>
        <v>0</v>
      </c>
    </row>
    <row r="4660" spans="1:8" hidden="1">
      <c r="A4660" s="73" t="s">
        <v>2596</v>
      </c>
      <c r="B4660" s="73" t="s">
        <v>2628</v>
      </c>
      <c r="C4660" s="73" t="s">
        <v>2517</v>
      </c>
      <c r="D4660" s="86">
        <v>1.939760953448</v>
      </c>
      <c r="E4660" s="73" t="s">
        <v>2518</v>
      </c>
      <c r="F4660" s="79" t="str">
        <f>INDEX('Crosswalk Particulates'!$B:$B,MATCH('2017 EPA Data'!A4660,'Crosswalk Particulates'!$A:$A,0))</f>
        <v>industry-fuel-coal</v>
      </c>
      <c r="G4660" s="84">
        <f>INDEX('Crosswalk Particulates'!$E:$E,MATCH('2017 EPA Data'!$B4660,'Crosswalk Particulates'!$D:$D,0))</f>
        <v>0</v>
      </c>
      <c r="H4660" s="96">
        <f t="shared" si="72"/>
        <v>0</v>
      </c>
    </row>
    <row r="4661" spans="1:8" hidden="1">
      <c r="A4661" s="73" t="s">
        <v>2549</v>
      </c>
      <c r="B4661" s="73" t="s">
        <v>2622</v>
      </c>
      <c r="C4661" s="73" t="s">
        <v>2623</v>
      </c>
      <c r="D4661" s="86">
        <v>1.9319999999999999</v>
      </c>
      <c r="E4661" s="73" t="s">
        <v>2518</v>
      </c>
      <c r="F4661" s="79" t="str">
        <f>INDEX('Crosswalk Particulates'!$B:$B,MATCH('2017 EPA Data'!A4661,'Crosswalk Particulates'!$A:$A,0))</f>
        <v>Residential Buildings Sector</v>
      </c>
      <c r="G4661" s="84">
        <f>INDEX('Crosswalk Particulates'!$E:$E,MATCH('2017 EPA Data'!$B4661,'Crosswalk Particulates'!$D:$D,0))</f>
        <v>0</v>
      </c>
      <c r="H4661" s="96">
        <f t="shared" si="72"/>
        <v>0</v>
      </c>
    </row>
    <row r="4662" spans="1:8" hidden="1">
      <c r="A4662" s="73" t="s">
        <v>2559</v>
      </c>
      <c r="B4662" s="73" t="s">
        <v>2846</v>
      </c>
      <c r="C4662" s="73" t="s">
        <v>2517</v>
      </c>
      <c r="D4662" s="86">
        <v>1.8987000000000001</v>
      </c>
      <c r="E4662" s="73" t="s">
        <v>2518</v>
      </c>
      <c r="F4662" s="79" t="str">
        <f>INDEX('Crosswalk Particulates'!$B:$B,MATCH('2017 EPA Data'!A4662,'Crosswalk Particulates'!$A:$A,0))</f>
        <v>process-waste-industry</v>
      </c>
      <c r="G4662" s="84">
        <f>INDEX('Crosswalk Particulates'!$E:$E,MATCH('2017 EPA Data'!$B4662,'Crosswalk Particulates'!$D:$D,0))</f>
        <v>0</v>
      </c>
      <c r="H4662" s="96">
        <f t="shared" si="72"/>
        <v>0</v>
      </c>
    </row>
    <row r="4663" spans="1:8" hidden="1">
      <c r="A4663" s="73" t="s">
        <v>2519</v>
      </c>
      <c r="B4663" s="73" t="s">
        <v>2843</v>
      </c>
      <c r="C4663" s="73" t="s">
        <v>2517</v>
      </c>
      <c r="D4663" s="86">
        <v>1.8793999892169999</v>
      </c>
      <c r="E4663" s="73" t="s">
        <v>2518</v>
      </c>
      <c r="F4663" s="79" t="str">
        <f>INDEX('Crosswalk Particulates'!$B:$B,MATCH('2017 EPA Data'!A4663,'Crosswalk Particulates'!$A:$A,0))</f>
        <v>process-other-industry</v>
      </c>
      <c r="G4663" s="84">
        <f>INDEX('Crosswalk Particulates'!$E:$E,MATCH('2017 EPA Data'!$B4663,'Crosswalk Particulates'!$D:$D,0))</f>
        <v>0</v>
      </c>
      <c r="H4663" s="96">
        <f t="shared" si="72"/>
        <v>0</v>
      </c>
    </row>
    <row r="4664" spans="1:8" hidden="1">
      <c r="A4664" s="73" t="s">
        <v>2602</v>
      </c>
      <c r="B4664" s="73" t="s">
        <v>2662</v>
      </c>
      <c r="C4664" s="73" t="s">
        <v>2517</v>
      </c>
      <c r="D4664" s="86">
        <v>1.8620230246</v>
      </c>
      <c r="E4664" s="73" t="s">
        <v>2518</v>
      </c>
      <c r="F4664" s="79" t="str">
        <f>INDEX('Crosswalk Particulates'!$B:$B,MATCH('2017 EPA Data'!A4664,'Crosswalk Particulates'!$A:$A,0))</f>
        <v>process-other-industry</v>
      </c>
      <c r="G4664" s="84">
        <f>INDEX('Crosswalk Particulates'!$E:$E,MATCH('2017 EPA Data'!$B4664,'Crosswalk Particulates'!$D:$D,0))</f>
        <v>0</v>
      </c>
      <c r="H4664" s="96">
        <f t="shared" si="72"/>
        <v>0</v>
      </c>
    </row>
    <row r="4665" spans="1:8" hidden="1">
      <c r="A4665" s="73" t="s">
        <v>2608</v>
      </c>
      <c r="B4665" s="73" t="s">
        <v>2614</v>
      </c>
      <c r="C4665" s="73" t="s">
        <v>2517</v>
      </c>
      <c r="D4665" s="86">
        <v>1.846855672604</v>
      </c>
      <c r="E4665" s="73" t="s">
        <v>2518</v>
      </c>
      <c r="F4665" s="79" t="str">
        <f>INDEX('Crosswalk Particulates'!$B:$B,MATCH('2017 EPA Data'!A4665,'Crosswalk Particulates'!$A:$A,0))</f>
        <v>Electricity Sector</v>
      </c>
      <c r="G4665" s="84">
        <f>INDEX('Crosswalk Particulates'!$E:$E,MATCH('2017 EPA Data'!$B4665,'Crosswalk Particulates'!$D:$D,0))</f>
        <v>0</v>
      </c>
      <c r="H4665" s="96">
        <f t="shared" si="72"/>
        <v>0</v>
      </c>
    </row>
    <row r="4666" spans="1:8" hidden="1">
      <c r="A4666" s="73" t="s">
        <v>2619</v>
      </c>
      <c r="B4666" s="73" t="s">
        <v>2597</v>
      </c>
      <c r="C4666" s="73" t="s">
        <v>2521</v>
      </c>
      <c r="D4666" s="86">
        <v>1.841</v>
      </c>
      <c r="E4666" s="73" t="s">
        <v>2522</v>
      </c>
      <c r="F4666" s="79" t="str">
        <f>INDEX('Crosswalk Particulates'!$B:$B,MATCH('2017 EPA Data'!A4666,'Crosswalk Particulates'!$A:$A,0))</f>
        <v>process-iron and steel-industry</v>
      </c>
      <c r="G4666" s="84" t="str">
        <f>INDEX('Crosswalk Particulates'!$E:$E,MATCH('2017 EPA Data'!$B4666,'Crosswalk Particulates'!$D:$D,0))</f>
        <v>CH4</v>
      </c>
      <c r="H4666" s="96">
        <f t="shared" si="72"/>
        <v>1670129.0925420255</v>
      </c>
    </row>
    <row r="4667" spans="1:8" hidden="1">
      <c r="A4667" s="73" t="s">
        <v>2547</v>
      </c>
      <c r="B4667" s="73" t="s">
        <v>2742</v>
      </c>
      <c r="C4667" s="73" t="s">
        <v>2517</v>
      </c>
      <c r="D4667" s="86">
        <v>1.84</v>
      </c>
      <c r="E4667" s="73" t="s">
        <v>2518</v>
      </c>
      <c r="F4667" s="79" t="str">
        <f>INDEX('Crosswalk Particulates'!$B:$B,MATCH('2017 EPA Data'!A4667,'Crosswalk Particulates'!$A:$A,0))</f>
        <v>process-other-industry</v>
      </c>
      <c r="G4667" s="84">
        <f>INDEX('Crosswalk Particulates'!$E:$E,MATCH('2017 EPA Data'!$B4667,'Crosswalk Particulates'!$D:$D,0))</f>
        <v>0</v>
      </c>
      <c r="H4667" s="96">
        <f t="shared" si="72"/>
        <v>0</v>
      </c>
    </row>
    <row r="4668" spans="1:8" hidden="1">
      <c r="A4668" s="73" t="s">
        <v>2632</v>
      </c>
      <c r="B4668" s="73" t="s">
        <v>2734</v>
      </c>
      <c r="C4668" s="73" t="s">
        <v>2517</v>
      </c>
      <c r="D4668" s="86">
        <v>1.83766187</v>
      </c>
      <c r="E4668" s="73" t="s">
        <v>2518</v>
      </c>
      <c r="F4668" s="79" t="str">
        <f>INDEX('Crosswalk Particulates'!$B:$B,MATCH('2017 EPA Data'!A4668,'Crosswalk Particulates'!$A:$A,0))</f>
        <v>industry-fuel-other</v>
      </c>
      <c r="G4668" s="84">
        <f>INDEX('Crosswalk Particulates'!$E:$E,MATCH('2017 EPA Data'!$B4668,'Crosswalk Particulates'!$D:$D,0))</f>
        <v>0</v>
      </c>
      <c r="H4668" s="96">
        <f t="shared" si="72"/>
        <v>0</v>
      </c>
    </row>
    <row r="4669" spans="1:8" hidden="1">
      <c r="A4669" s="73" t="s">
        <v>2632</v>
      </c>
      <c r="B4669" s="73" t="s">
        <v>2729</v>
      </c>
      <c r="C4669" s="73" t="s">
        <v>2517</v>
      </c>
      <c r="D4669" s="86">
        <v>1.83231393413982</v>
      </c>
      <c r="E4669" s="73" t="s">
        <v>2518</v>
      </c>
      <c r="F4669" s="79" t="str">
        <f>INDEX('Crosswalk Particulates'!$B:$B,MATCH('2017 EPA Data'!A4669,'Crosswalk Particulates'!$A:$A,0))</f>
        <v>industry-fuel-other</v>
      </c>
      <c r="G4669" s="84">
        <f>INDEX('Crosswalk Particulates'!$E:$E,MATCH('2017 EPA Data'!$B4669,'Crosswalk Particulates'!$D:$D,0))</f>
        <v>0</v>
      </c>
      <c r="H4669" s="96">
        <f t="shared" si="72"/>
        <v>0</v>
      </c>
    </row>
    <row r="4670" spans="1:8" hidden="1">
      <c r="A4670" s="73" t="s">
        <v>2619</v>
      </c>
      <c r="B4670" s="73" t="s">
        <v>2817</v>
      </c>
      <c r="C4670" s="73" t="s">
        <v>2517</v>
      </c>
      <c r="D4670" s="86">
        <v>1.819</v>
      </c>
      <c r="E4670" s="73" t="s">
        <v>2518</v>
      </c>
      <c r="F4670" s="79" t="str">
        <f>INDEX('Crosswalk Particulates'!$B:$B,MATCH('2017 EPA Data'!A4670,'Crosswalk Particulates'!$A:$A,0))</f>
        <v>process-iron and steel-industry</v>
      </c>
      <c r="G4670" s="84">
        <f>INDEX('Crosswalk Particulates'!$E:$E,MATCH('2017 EPA Data'!$B4670,'Crosswalk Particulates'!$D:$D,0))</f>
        <v>0</v>
      </c>
      <c r="H4670" s="96">
        <f t="shared" si="72"/>
        <v>0</v>
      </c>
    </row>
    <row r="4671" spans="1:8" hidden="1">
      <c r="A4671" s="73" t="s">
        <v>2551</v>
      </c>
      <c r="B4671" s="73" t="s">
        <v>2738</v>
      </c>
      <c r="C4671" s="73" t="s">
        <v>2517</v>
      </c>
      <c r="D4671" s="86">
        <v>1.8</v>
      </c>
      <c r="E4671" s="73" t="s">
        <v>2518</v>
      </c>
      <c r="F4671" s="79" t="str">
        <f>INDEX('Crosswalk Particulates'!$B:$B,MATCH('2017 EPA Data'!A4671,'Crosswalk Particulates'!$A:$A,0))</f>
        <v>industry-fuel-natural gas</v>
      </c>
      <c r="G4671" s="84">
        <f>INDEX('Crosswalk Particulates'!$E:$E,MATCH('2017 EPA Data'!$B4671,'Crosswalk Particulates'!$D:$D,0))</f>
        <v>0</v>
      </c>
      <c r="H4671" s="96">
        <f t="shared" si="72"/>
        <v>0</v>
      </c>
    </row>
    <row r="4672" spans="1:8" hidden="1">
      <c r="A4672" s="73" t="s">
        <v>2542</v>
      </c>
      <c r="B4672" s="73" t="s">
        <v>2724</v>
      </c>
      <c r="C4672" s="73" t="s">
        <v>2517</v>
      </c>
      <c r="D4672" s="86">
        <v>1.8</v>
      </c>
      <c r="E4672" s="73" t="s">
        <v>2518</v>
      </c>
      <c r="F4672" s="79" t="str">
        <f>INDEX('Crosswalk Particulates'!$B:$B,MATCH('2017 EPA Data'!A4672,'Crosswalk Particulates'!$A:$A,0))</f>
        <v>process-ngps-industry</v>
      </c>
      <c r="G4672" s="84">
        <f>INDEX('Crosswalk Particulates'!$E:$E,MATCH('2017 EPA Data'!$B4672,'Crosswalk Particulates'!$D:$D,0))</f>
        <v>0</v>
      </c>
      <c r="H4672" s="96">
        <f t="shared" si="72"/>
        <v>0</v>
      </c>
    </row>
    <row r="4673" spans="1:8" hidden="1">
      <c r="A4673" s="73" t="s">
        <v>2547</v>
      </c>
      <c r="B4673" s="73" t="s">
        <v>2747</v>
      </c>
      <c r="C4673" s="73" t="s">
        <v>2517</v>
      </c>
      <c r="D4673" s="86">
        <v>1.8</v>
      </c>
      <c r="E4673" s="73" t="s">
        <v>2518</v>
      </c>
      <c r="F4673" s="79" t="str">
        <f>INDEX('Crosswalk Particulates'!$B:$B,MATCH('2017 EPA Data'!A4673,'Crosswalk Particulates'!$A:$A,0))</f>
        <v>process-other-industry</v>
      </c>
      <c r="G4673" s="84">
        <f>INDEX('Crosswalk Particulates'!$E:$E,MATCH('2017 EPA Data'!$B4673,'Crosswalk Particulates'!$D:$D,0))</f>
        <v>0</v>
      </c>
      <c r="H4673" s="96">
        <f t="shared" si="72"/>
        <v>0</v>
      </c>
    </row>
    <row r="4674" spans="1:8" hidden="1">
      <c r="A4674" s="73" t="s">
        <v>2578</v>
      </c>
      <c r="B4674" s="73" t="s">
        <v>2835</v>
      </c>
      <c r="C4674" s="73" t="s">
        <v>2517</v>
      </c>
      <c r="D4674" s="86">
        <v>1.8</v>
      </c>
      <c r="E4674" s="73" t="s">
        <v>2518</v>
      </c>
      <c r="F4674" s="79" t="str">
        <f>INDEX('Crosswalk Particulates'!$B:$B,MATCH('2017 EPA Data'!A4674,'Crosswalk Particulates'!$A:$A,0))</f>
        <v>process-chemicals-industry</v>
      </c>
      <c r="G4674" s="84">
        <f>INDEX('Crosswalk Particulates'!$E:$E,MATCH('2017 EPA Data'!$B4674,'Crosswalk Particulates'!$D:$D,0))</f>
        <v>0</v>
      </c>
      <c r="H4674" s="96">
        <f t="shared" si="72"/>
        <v>0</v>
      </c>
    </row>
    <row r="4675" spans="1:8" hidden="1">
      <c r="A4675" s="73" t="s">
        <v>2553</v>
      </c>
      <c r="B4675" s="73" t="s">
        <v>2690</v>
      </c>
      <c r="C4675" s="73" t="s">
        <v>2517</v>
      </c>
      <c r="D4675" s="86">
        <v>1.7731717</v>
      </c>
      <c r="E4675" s="73" t="s">
        <v>2518</v>
      </c>
      <c r="F4675" s="79" t="str">
        <f>INDEX('Crosswalk Particulates'!$B:$B,MATCH('2017 EPA Data'!A4675,'Crosswalk Particulates'!$A:$A,0))</f>
        <v>process-other-industry</v>
      </c>
      <c r="G4675" s="84">
        <f>INDEX('Crosswalk Particulates'!$E:$E,MATCH('2017 EPA Data'!$B4675,'Crosswalk Particulates'!$D:$D,0))</f>
        <v>0</v>
      </c>
      <c r="H4675" s="96">
        <f t="shared" si="72"/>
        <v>0</v>
      </c>
    </row>
    <row r="4676" spans="1:8" hidden="1">
      <c r="A4676" s="73" t="s">
        <v>2565</v>
      </c>
      <c r="B4676" s="73" t="s">
        <v>2849</v>
      </c>
      <c r="C4676" s="73" t="s">
        <v>2517</v>
      </c>
      <c r="D4676" s="86">
        <v>1.7717647999999999</v>
      </c>
      <c r="E4676" s="73" t="s">
        <v>2518</v>
      </c>
      <c r="F4676" s="79" t="str">
        <f>INDEX('Crosswalk Particulates'!$B:$B,MATCH('2017 EPA Data'!A4676,'Crosswalk Particulates'!$A:$A,0))</f>
        <v>Electricity Sector</v>
      </c>
      <c r="G4676" s="84">
        <f>INDEX('Crosswalk Particulates'!$E:$E,MATCH('2017 EPA Data'!$B4676,'Crosswalk Particulates'!$D:$D,0))</f>
        <v>0</v>
      </c>
      <c r="H4676" s="96">
        <f t="shared" ref="H4676:H4739" si="73">IF(E4676="TON",D4676/metricton_to_shortton,0)*10^6</f>
        <v>0</v>
      </c>
    </row>
    <row r="4677" spans="1:8" hidden="1">
      <c r="A4677" s="73" t="s">
        <v>2595</v>
      </c>
      <c r="B4677" s="73" t="s">
        <v>2697</v>
      </c>
      <c r="C4677" s="73" t="s">
        <v>2517</v>
      </c>
      <c r="D4677" s="86">
        <v>1.77138</v>
      </c>
      <c r="E4677" s="73" t="s">
        <v>2518</v>
      </c>
      <c r="F4677" s="79" t="str">
        <f>INDEX('Crosswalk Particulates'!$B:$B,MATCH('2017 EPA Data'!A4677,'Crosswalk Particulates'!$A:$A,0))</f>
        <v>process-other-industry</v>
      </c>
      <c r="G4677" s="84">
        <f>INDEX('Crosswalk Particulates'!$E:$E,MATCH('2017 EPA Data'!$B4677,'Crosswalk Particulates'!$D:$D,0))</f>
        <v>0</v>
      </c>
      <c r="H4677" s="96">
        <f t="shared" si="73"/>
        <v>0</v>
      </c>
    </row>
    <row r="4678" spans="1:8" hidden="1">
      <c r="A4678" s="73" t="s">
        <v>2581</v>
      </c>
      <c r="B4678" s="73" t="s">
        <v>2643</v>
      </c>
      <c r="C4678" s="73" t="s">
        <v>2517</v>
      </c>
      <c r="D4678" s="86">
        <v>1.7674776129109999</v>
      </c>
      <c r="E4678" s="73" t="s">
        <v>2518</v>
      </c>
      <c r="F4678" s="79" t="str">
        <f>INDEX('Crosswalk Particulates'!$B:$B,MATCH('2017 EPA Data'!A4678,'Crosswalk Particulates'!$A:$A,0))</f>
        <v>Electricity Sector</v>
      </c>
      <c r="G4678" s="84">
        <f>INDEX('Crosswalk Particulates'!$E:$E,MATCH('2017 EPA Data'!$B4678,'Crosswalk Particulates'!$D:$D,0))</f>
        <v>0</v>
      </c>
      <c r="H4678" s="96">
        <f t="shared" si="73"/>
        <v>0</v>
      </c>
    </row>
    <row r="4679" spans="1:8" hidden="1">
      <c r="A4679" s="73" t="s">
        <v>2649</v>
      </c>
      <c r="B4679" s="73" t="s">
        <v>2732</v>
      </c>
      <c r="D4679" s="86">
        <v>1.7661265875043428</v>
      </c>
      <c r="E4679" s="73" t="s">
        <v>2522</v>
      </c>
      <c r="F4679" s="79" t="str">
        <f>INDEX('Crosswalk Particulates'!$B:$B,MATCH('2017 EPA Data'!A4679,'Crosswalk Particulates'!$A:$A,0))</f>
        <v>Electricity Sector</v>
      </c>
      <c r="G4679" s="84">
        <f>INDEX('Crosswalk Particulates'!$E:$E,MATCH('2017 EPA Data'!$B4679,'Crosswalk Particulates'!$D:$D,0))</f>
        <v>0</v>
      </c>
      <c r="H4679" s="96">
        <f t="shared" si="73"/>
        <v>1602204.9945154658</v>
      </c>
    </row>
    <row r="4680" spans="1:8" hidden="1">
      <c r="A4680" s="73" t="s">
        <v>2669</v>
      </c>
      <c r="B4680" s="73" t="s">
        <v>2730</v>
      </c>
      <c r="C4680" s="73" t="s">
        <v>2517</v>
      </c>
      <c r="D4680" s="86">
        <v>1.739504613</v>
      </c>
      <c r="E4680" s="73" t="s">
        <v>2518</v>
      </c>
      <c r="F4680" s="79" t="str">
        <f>INDEX('Crosswalk Particulates'!$B:$B,MATCH('2017 EPA Data'!A4680,'Crosswalk Particulates'!$A:$A,0))</f>
        <v>Commercial Buildings Sector</v>
      </c>
      <c r="G4680" s="84">
        <f>INDEX('Crosswalk Particulates'!$E:$E,MATCH('2017 EPA Data'!$B4680,'Crosswalk Particulates'!$D:$D,0))</f>
        <v>0</v>
      </c>
      <c r="H4680" s="96">
        <f t="shared" si="73"/>
        <v>0</v>
      </c>
    </row>
    <row r="4681" spans="1:8" hidden="1">
      <c r="A4681" s="73" t="s">
        <v>2584</v>
      </c>
      <c r="B4681" s="73" t="s">
        <v>2626</v>
      </c>
      <c r="C4681" s="73" t="s">
        <v>2517</v>
      </c>
      <c r="D4681" s="86">
        <v>1.7375000788999999</v>
      </c>
      <c r="E4681" s="73" t="s">
        <v>2518</v>
      </c>
      <c r="F4681" s="79" t="str">
        <f>INDEX('Crosswalk Particulates'!$B:$B,MATCH('2017 EPA Data'!A4681,'Crosswalk Particulates'!$A:$A,0))</f>
        <v>Electricity Sector</v>
      </c>
      <c r="G4681" s="84">
        <f>INDEX('Crosswalk Particulates'!$E:$E,MATCH('2017 EPA Data'!$B4681,'Crosswalk Particulates'!$D:$D,0))</f>
        <v>0</v>
      </c>
      <c r="H4681" s="96">
        <f t="shared" si="73"/>
        <v>0</v>
      </c>
    </row>
    <row r="4682" spans="1:8" hidden="1">
      <c r="A4682" s="73" t="s">
        <v>2602</v>
      </c>
      <c r="B4682" s="73" t="s">
        <v>2625</v>
      </c>
      <c r="C4682" s="73" t="s">
        <v>2517</v>
      </c>
      <c r="D4682" s="86">
        <v>1.7229805305570001</v>
      </c>
      <c r="E4682" s="73" t="s">
        <v>2518</v>
      </c>
      <c r="F4682" s="79" t="str">
        <f>INDEX('Crosswalk Particulates'!$B:$B,MATCH('2017 EPA Data'!A4682,'Crosswalk Particulates'!$A:$A,0))</f>
        <v>process-other-industry</v>
      </c>
      <c r="G4682" s="84">
        <f>INDEX('Crosswalk Particulates'!$E:$E,MATCH('2017 EPA Data'!$B4682,'Crosswalk Particulates'!$D:$D,0))</f>
        <v>0</v>
      </c>
      <c r="H4682" s="96">
        <f t="shared" si="73"/>
        <v>0</v>
      </c>
    </row>
    <row r="4683" spans="1:8" hidden="1">
      <c r="A4683" s="73" t="s">
        <v>2664</v>
      </c>
      <c r="B4683" s="73" t="s">
        <v>2682</v>
      </c>
      <c r="C4683" s="73" t="s">
        <v>2517</v>
      </c>
      <c r="D4683" s="86">
        <v>1.7225999999999999</v>
      </c>
      <c r="E4683" s="73" t="s">
        <v>2518</v>
      </c>
      <c r="F4683" s="79" t="str">
        <f>INDEX('Crosswalk Particulates'!$B:$B,MATCH('2017 EPA Data'!A4683,'Crosswalk Particulates'!$A:$A,0))</f>
        <v>Commercial Buildings Sector</v>
      </c>
      <c r="G4683" s="84">
        <f>INDEX('Crosswalk Particulates'!$E:$E,MATCH('2017 EPA Data'!$B4683,'Crosswalk Particulates'!$D:$D,0))</f>
        <v>0</v>
      </c>
      <c r="H4683" s="96">
        <f t="shared" si="73"/>
        <v>0</v>
      </c>
    </row>
    <row r="4684" spans="1:8" hidden="1">
      <c r="A4684" s="73" t="s">
        <v>2542</v>
      </c>
      <c r="B4684" s="73" t="s">
        <v>2699</v>
      </c>
      <c r="C4684" s="73" t="s">
        <v>2517</v>
      </c>
      <c r="D4684" s="86">
        <v>1.7211000000000001</v>
      </c>
      <c r="E4684" s="73" t="s">
        <v>2518</v>
      </c>
      <c r="F4684" s="79" t="str">
        <f>INDEX('Crosswalk Particulates'!$B:$B,MATCH('2017 EPA Data'!A4684,'Crosswalk Particulates'!$A:$A,0))</f>
        <v>process-ngps-industry</v>
      </c>
      <c r="G4684" s="84">
        <f>INDEX('Crosswalk Particulates'!$E:$E,MATCH('2017 EPA Data'!$B4684,'Crosswalk Particulates'!$D:$D,0))</f>
        <v>0</v>
      </c>
      <c r="H4684" s="96">
        <f t="shared" si="73"/>
        <v>0</v>
      </c>
    </row>
    <row r="4685" spans="1:8" hidden="1">
      <c r="A4685" s="73" t="s">
        <v>2602</v>
      </c>
      <c r="B4685" s="73" t="s">
        <v>2675</v>
      </c>
      <c r="C4685" s="73" t="s">
        <v>2517</v>
      </c>
      <c r="D4685" s="86">
        <v>1.7138758546970001</v>
      </c>
      <c r="E4685" s="73" t="s">
        <v>2518</v>
      </c>
      <c r="F4685" s="79" t="str">
        <f>INDEX('Crosswalk Particulates'!$B:$B,MATCH('2017 EPA Data'!A4685,'Crosswalk Particulates'!$A:$A,0))</f>
        <v>process-other-industry</v>
      </c>
      <c r="G4685" s="84">
        <f>INDEX('Crosswalk Particulates'!$E:$E,MATCH('2017 EPA Data'!$B4685,'Crosswalk Particulates'!$D:$D,0))</f>
        <v>0</v>
      </c>
      <c r="H4685" s="96">
        <f t="shared" si="73"/>
        <v>0</v>
      </c>
    </row>
    <row r="4686" spans="1:8" hidden="1">
      <c r="A4686" s="73" t="s">
        <v>2607</v>
      </c>
      <c r="B4686" s="73" t="s">
        <v>2625</v>
      </c>
      <c r="C4686" s="73" t="s">
        <v>2517</v>
      </c>
      <c r="D4686" s="86">
        <v>1.71283001008</v>
      </c>
      <c r="E4686" s="73" t="s">
        <v>2518</v>
      </c>
      <c r="F4686" s="79" t="str">
        <f>INDEX('Crosswalk Particulates'!$B:$B,MATCH('2017 EPA Data'!A4686,'Crosswalk Particulates'!$A:$A,0))</f>
        <v>process-cement-industry</v>
      </c>
      <c r="G4686" s="84">
        <f>INDEX('Crosswalk Particulates'!$E:$E,MATCH('2017 EPA Data'!$B4686,'Crosswalk Particulates'!$D:$D,0))</f>
        <v>0</v>
      </c>
      <c r="H4686" s="96">
        <f t="shared" si="73"/>
        <v>0</v>
      </c>
    </row>
    <row r="4687" spans="1:8" hidden="1">
      <c r="A4687" s="73" t="s">
        <v>2545</v>
      </c>
      <c r="B4687" s="73" t="s">
        <v>2728</v>
      </c>
      <c r="C4687" s="73" t="s">
        <v>2517</v>
      </c>
      <c r="D4687" s="86">
        <v>1.691601110878912</v>
      </c>
      <c r="E4687" s="73" t="s">
        <v>2518</v>
      </c>
      <c r="F4687" s="79" t="str">
        <f>INDEX('Crosswalk Particulates'!$B:$B,MATCH('2017 EPA Data'!A4687,'Crosswalk Particulates'!$A:$A,0))</f>
        <v>Transportation Sector</v>
      </c>
      <c r="G4687" s="84">
        <f>INDEX('Crosswalk Particulates'!$E:$E,MATCH('2017 EPA Data'!$B4687,'Crosswalk Particulates'!$D:$D,0))</f>
        <v>0</v>
      </c>
      <c r="H4687" s="96">
        <f t="shared" si="73"/>
        <v>0</v>
      </c>
    </row>
    <row r="4688" spans="1:8" hidden="1">
      <c r="A4688" s="73" t="s">
        <v>2632</v>
      </c>
      <c r="B4688" s="73" t="s">
        <v>2567</v>
      </c>
      <c r="C4688" s="73" t="s">
        <v>2517</v>
      </c>
      <c r="D4688" s="86">
        <v>1.69</v>
      </c>
      <c r="E4688" s="73" t="s">
        <v>2518</v>
      </c>
      <c r="F4688" s="79" t="str">
        <f>INDEX('Crosswalk Particulates'!$B:$B,MATCH('2017 EPA Data'!A4688,'Crosswalk Particulates'!$A:$A,0))</f>
        <v>industry-fuel-other</v>
      </c>
      <c r="G4688" s="84">
        <f>INDEX('Crosswalk Particulates'!$E:$E,MATCH('2017 EPA Data'!$B4688,'Crosswalk Particulates'!$D:$D,0))</f>
        <v>0</v>
      </c>
      <c r="H4688" s="96">
        <f t="shared" si="73"/>
        <v>0</v>
      </c>
    </row>
    <row r="4689" spans="1:8" hidden="1">
      <c r="A4689" s="73" t="s">
        <v>2553</v>
      </c>
      <c r="B4689" s="73" t="s">
        <v>2765</v>
      </c>
      <c r="C4689" s="73" t="s">
        <v>2517</v>
      </c>
      <c r="D4689" s="86">
        <v>1.69</v>
      </c>
      <c r="E4689" s="73" t="s">
        <v>2518</v>
      </c>
      <c r="F4689" s="79" t="str">
        <f>INDEX('Crosswalk Particulates'!$B:$B,MATCH('2017 EPA Data'!A4689,'Crosswalk Particulates'!$A:$A,0))</f>
        <v>process-other-industry</v>
      </c>
      <c r="G4689" s="84">
        <f>INDEX('Crosswalk Particulates'!$E:$E,MATCH('2017 EPA Data'!$B4689,'Crosswalk Particulates'!$D:$D,0))</f>
        <v>0</v>
      </c>
      <c r="H4689" s="96">
        <f t="shared" si="73"/>
        <v>0</v>
      </c>
    </row>
    <row r="4690" spans="1:8" hidden="1">
      <c r="A4690" s="73" t="s">
        <v>2664</v>
      </c>
      <c r="B4690" s="73" t="s">
        <v>2576</v>
      </c>
      <c r="C4690" s="73" t="s">
        <v>2517</v>
      </c>
      <c r="D4690" s="86">
        <v>1.6823097570000001</v>
      </c>
      <c r="E4690" s="73" t="s">
        <v>2518</v>
      </c>
      <c r="F4690" s="79" t="str">
        <f>INDEX('Crosswalk Particulates'!$B:$B,MATCH('2017 EPA Data'!A4690,'Crosswalk Particulates'!$A:$A,0))</f>
        <v>Commercial Buildings Sector</v>
      </c>
      <c r="G4690" s="84">
        <f>INDEX('Crosswalk Particulates'!$E:$E,MATCH('2017 EPA Data'!$B4690,'Crosswalk Particulates'!$D:$D,0))</f>
        <v>0</v>
      </c>
      <c r="H4690" s="96">
        <f t="shared" si="73"/>
        <v>0</v>
      </c>
    </row>
    <row r="4691" spans="1:8" hidden="1">
      <c r="A4691" s="73" t="s">
        <v>2530</v>
      </c>
      <c r="B4691" s="73" t="s">
        <v>2634</v>
      </c>
      <c r="D4691" s="86">
        <v>1.6770092609880001</v>
      </c>
      <c r="E4691" s="73" t="s">
        <v>2522</v>
      </c>
      <c r="F4691" s="79" t="str">
        <f>INDEX('Crosswalk Particulates'!$B:$B,MATCH('2017 EPA Data'!A4691,'Crosswalk Particulates'!$A:$A,0))</f>
        <v>process-other-industry</v>
      </c>
      <c r="G4691" s="84" t="str">
        <f>INDEX('Crosswalk Particulates'!$E:$E,MATCH('2017 EPA Data'!$B4691,'Crosswalk Particulates'!$D:$D,0))</f>
        <v>OC</v>
      </c>
      <c r="H4691" s="96">
        <f t="shared" si="73"/>
        <v>1521359.019684118</v>
      </c>
    </row>
    <row r="4692" spans="1:8" hidden="1">
      <c r="A4692" s="73" t="s">
        <v>2584</v>
      </c>
      <c r="B4692" s="73" t="s">
        <v>2636</v>
      </c>
      <c r="C4692" s="73" t="s">
        <v>2517</v>
      </c>
      <c r="D4692" s="86">
        <v>1.6626042095039999</v>
      </c>
      <c r="E4692" s="73" t="s">
        <v>2518</v>
      </c>
      <c r="F4692" s="79" t="str">
        <f>INDEX('Crosswalk Particulates'!$B:$B,MATCH('2017 EPA Data'!A4692,'Crosswalk Particulates'!$A:$A,0))</f>
        <v>Electricity Sector</v>
      </c>
      <c r="G4692" s="84">
        <f>INDEX('Crosswalk Particulates'!$E:$E,MATCH('2017 EPA Data'!$B4692,'Crosswalk Particulates'!$D:$D,0))</f>
        <v>0</v>
      </c>
      <c r="H4692" s="96">
        <f t="shared" si="73"/>
        <v>0</v>
      </c>
    </row>
    <row r="4693" spans="1:8" hidden="1">
      <c r="A4693" s="73" t="s">
        <v>2669</v>
      </c>
      <c r="B4693" s="73" t="s">
        <v>2710</v>
      </c>
      <c r="C4693" s="73" t="s">
        <v>2517</v>
      </c>
      <c r="D4693" s="86">
        <v>1.6621493000000001</v>
      </c>
      <c r="E4693" s="73" t="s">
        <v>2518</v>
      </c>
      <c r="F4693" s="79" t="str">
        <f>INDEX('Crosswalk Particulates'!$B:$B,MATCH('2017 EPA Data'!A4693,'Crosswalk Particulates'!$A:$A,0))</f>
        <v>Commercial Buildings Sector</v>
      </c>
      <c r="G4693" s="84">
        <f>INDEX('Crosswalk Particulates'!$E:$E,MATCH('2017 EPA Data'!$B4693,'Crosswalk Particulates'!$D:$D,0))</f>
        <v>0</v>
      </c>
      <c r="H4693" s="96">
        <f t="shared" si="73"/>
        <v>0</v>
      </c>
    </row>
    <row r="4694" spans="1:8" hidden="1">
      <c r="A4694" s="73" t="s">
        <v>2619</v>
      </c>
      <c r="B4694" s="73" t="s">
        <v>2846</v>
      </c>
      <c r="C4694" s="73" t="s">
        <v>2517</v>
      </c>
      <c r="D4694" s="86">
        <v>1.641</v>
      </c>
      <c r="E4694" s="73" t="s">
        <v>2518</v>
      </c>
      <c r="F4694" s="79" t="str">
        <f>INDEX('Crosswalk Particulates'!$B:$B,MATCH('2017 EPA Data'!A4694,'Crosswalk Particulates'!$A:$A,0))</f>
        <v>process-iron and steel-industry</v>
      </c>
      <c r="G4694" s="84">
        <f>INDEX('Crosswalk Particulates'!$E:$E,MATCH('2017 EPA Data'!$B4694,'Crosswalk Particulates'!$D:$D,0))</f>
        <v>0</v>
      </c>
      <c r="H4694" s="96">
        <f t="shared" si="73"/>
        <v>0</v>
      </c>
    </row>
    <row r="4695" spans="1:8" hidden="1">
      <c r="A4695" s="73" t="s">
        <v>2553</v>
      </c>
      <c r="B4695" s="73" t="s">
        <v>2777</v>
      </c>
      <c r="C4695" s="73" t="s">
        <v>2517</v>
      </c>
      <c r="D4695" s="86">
        <v>1.6383799999999999</v>
      </c>
      <c r="E4695" s="73" t="s">
        <v>2518</v>
      </c>
      <c r="F4695" s="79" t="str">
        <f>INDEX('Crosswalk Particulates'!$B:$B,MATCH('2017 EPA Data'!A4695,'Crosswalk Particulates'!$A:$A,0))</f>
        <v>process-other-industry</v>
      </c>
      <c r="G4695" s="84">
        <f>INDEX('Crosswalk Particulates'!$E:$E,MATCH('2017 EPA Data'!$B4695,'Crosswalk Particulates'!$D:$D,0))</f>
        <v>0</v>
      </c>
      <c r="H4695" s="96">
        <f t="shared" si="73"/>
        <v>0</v>
      </c>
    </row>
    <row r="4696" spans="1:8" hidden="1">
      <c r="A4696" s="73" t="s">
        <v>2592</v>
      </c>
      <c r="B4696" s="73" t="s">
        <v>2734</v>
      </c>
      <c r="C4696" s="73" t="s">
        <v>2517</v>
      </c>
      <c r="D4696" s="86">
        <v>1.636395</v>
      </c>
      <c r="E4696" s="73" t="s">
        <v>2518</v>
      </c>
      <c r="F4696" s="79" t="str">
        <f>INDEX('Crosswalk Particulates'!$B:$B,MATCH('2017 EPA Data'!A4696,'Crosswalk Particulates'!$A:$A,0))</f>
        <v>process-ngps-industry</v>
      </c>
      <c r="G4696" s="84">
        <f>INDEX('Crosswalk Particulates'!$E:$E,MATCH('2017 EPA Data'!$B4696,'Crosswalk Particulates'!$D:$D,0))</f>
        <v>0</v>
      </c>
      <c r="H4696" s="96">
        <f t="shared" si="73"/>
        <v>0</v>
      </c>
    </row>
    <row r="4697" spans="1:8" hidden="1">
      <c r="A4697" s="73" t="s">
        <v>2582</v>
      </c>
      <c r="B4697" s="73" t="s">
        <v>2773</v>
      </c>
      <c r="C4697" s="73" t="s">
        <v>2517</v>
      </c>
      <c r="D4697" s="86">
        <v>1.62</v>
      </c>
      <c r="E4697" s="73" t="s">
        <v>2518</v>
      </c>
      <c r="F4697" s="79" t="str">
        <f>INDEX('Crosswalk Particulates'!$B:$B,MATCH('2017 EPA Data'!A4697,'Crosswalk Particulates'!$A:$A,0))</f>
        <v>Commercial Buildings Sector</v>
      </c>
      <c r="G4697" s="84">
        <f>INDEX('Crosswalk Particulates'!$E:$E,MATCH('2017 EPA Data'!$B4697,'Crosswalk Particulates'!$D:$D,0))</f>
        <v>0</v>
      </c>
      <c r="H4697" s="96">
        <f t="shared" si="73"/>
        <v>0</v>
      </c>
    </row>
    <row r="4698" spans="1:8" hidden="1">
      <c r="A4698" s="73" t="s">
        <v>2538</v>
      </c>
      <c r="B4698" s="73" t="s">
        <v>2725</v>
      </c>
      <c r="C4698" s="73" t="s">
        <v>2517</v>
      </c>
      <c r="D4698" s="86">
        <v>1.6185013544</v>
      </c>
      <c r="E4698" s="73" t="s">
        <v>2518</v>
      </c>
      <c r="F4698" s="79" t="str">
        <f>INDEX('Crosswalk Particulates'!$B:$B,MATCH('2017 EPA Data'!A4698,'Crosswalk Particulates'!$A:$A,0))</f>
        <v>process-other-industry</v>
      </c>
      <c r="G4698" s="84">
        <f>INDEX('Crosswalk Particulates'!$E:$E,MATCH('2017 EPA Data'!$B4698,'Crosswalk Particulates'!$D:$D,0))</f>
        <v>0</v>
      </c>
      <c r="H4698" s="96">
        <f t="shared" si="73"/>
        <v>0</v>
      </c>
    </row>
    <row r="4699" spans="1:8" hidden="1">
      <c r="A4699" s="73" t="s">
        <v>2545</v>
      </c>
      <c r="B4699" s="73" t="s">
        <v>2751</v>
      </c>
      <c r="C4699" s="73" t="s">
        <v>2517</v>
      </c>
      <c r="D4699" s="86">
        <v>1.6031479097072963</v>
      </c>
      <c r="E4699" s="73" t="s">
        <v>2518</v>
      </c>
      <c r="F4699" s="79" t="str">
        <f>INDEX('Crosswalk Particulates'!$B:$B,MATCH('2017 EPA Data'!A4699,'Crosswalk Particulates'!$A:$A,0))</f>
        <v>Transportation Sector</v>
      </c>
      <c r="G4699" s="84">
        <f>INDEX('Crosswalk Particulates'!$E:$E,MATCH('2017 EPA Data'!$B4699,'Crosswalk Particulates'!$D:$D,0))</f>
        <v>0</v>
      </c>
      <c r="H4699" s="96">
        <f t="shared" si="73"/>
        <v>0</v>
      </c>
    </row>
    <row r="4700" spans="1:8" hidden="1">
      <c r="A4700" s="73" t="s">
        <v>2608</v>
      </c>
      <c r="B4700" s="73" t="s">
        <v>2628</v>
      </c>
      <c r="C4700" s="73" t="s">
        <v>2517</v>
      </c>
      <c r="D4700" s="86">
        <v>1.5928614321200001</v>
      </c>
      <c r="E4700" s="73" t="s">
        <v>2518</v>
      </c>
      <c r="F4700" s="79" t="str">
        <f>INDEX('Crosswalk Particulates'!$B:$B,MATCH('2017 EPA Data'!A4700,'Crosswalk Particulates'!$A:$A,0))</f>
        <v>Electricity Sector</v>
      </c>
      <c r="G4700" s="84">
        <f>INDEX('Crosswalk Particulates'!$E:$E,MATCH('2017 EPA Data'!$B4700,'Crosswalk Particulates'!$D:$D,0))</f>
        <v>0</v>
      </c>
      <c r="H4700" s="96">
        <f t="shared" si="73"/>
        <v>0</v>
      </c>
    </row>
    <row r="4701" spans="1:8" hidden="1">
      <c r="A4701" s="73" t="s">
        <v>2629</v>
      </c>
      <c r="B4701" s="73" t="s">
        <v>2732</v>
      </c>
      <c r="D4701" s="86">
        <v>1.5861542559290347</v>
      </c>
      <c r="E4701" s="73" t="s">
        <v>2522</v>
      </c>
      <c r="F4701" s="79" t="str">
        <f>INDEX('Crosswalk Particulates'!$B:$B,MATCH('2017 EPA Data'!A4701,'Crosswalk Particulates'!$A:$A,0))</f>
        <v>industry-fuel-oil</v>
      </c>
      <c r="G4701" s="84">
        <f>INDEX('Crosswalk Particulates'!$E:$E,MATCH('2017 EPA Data'!$B4701,'Crosswalk Particulates'!$D:$D,0))</f>
        <v>0</v>
      </c>
      <c r="H4701" s="96">
        <f t="shared" si="73"/>
        <v>1438936.6475211463</v>
      </c>
    </row>
    <row r="4702" spans="1:8" hidden="1">
      <c r="A4702" s="73" t="s">
        <v>2664</v>
      </c>
      <c r="B4702" s="73" t="s">
        <v>2635</v>
      </c>
      <c r="C4702" s="73" t="s">
        <v>2517</v>
      </c>
      <c r="D4702" s="86">
        <v>1.5833150330951111</v>
      </c>
      <c r="E4702" s="73" t="s">
        <v>2518</v>
      </c>
      <c r="F4702" s="79" t="str">
        <f>INDEX('Crosswalk Particulates'!$B:$B,MATCH('2017 EPA Data'!A4702,'Crosswalk Particulates'!$A:$A,0))</f>
        <v>Commercial Buildings Sector</v>
      </c>
      <c r="G4702" s="84">
        <f>INDEX('Crosswalk Particulates'!$E:$E,MATCH('2017 EPA Data'!$B4702,'Crosswalk Particulates'!$D:$D,0))</f>
        <v>0</v>
      </c>
      <c r="H4702" s="96">
        <f t="shared" si="73"/>
        <v>0</v>
      </c>
    </row>
    <row r="4703" spans="1:8" hidden="1">
      <c r="A4703" s="73" t="s">
        <v>2649</v>
      </c>
      <c r="B4703" s="73" t="s">
        <v>2729</v>
      </c>
      <c r="C4703" s="73" t="s">
        <v>2517</v>
      </c>
      <c r="D4703" s="86">
        <v>1.5827860287282001</v>
      </c>
      <c r="E4703" s="73" t="s">
        <v>2518</v>
      </c>
      <c r="F4703" s="79" t="str">
        <f>INDEX('Crosswalk Particulates'!$B:$B,MATCH('2017 EPA Data'!A4703,'Crosswalk Particulates'!$A:$A,0))</f>
        <v>Electricity Sector</v>
      </c>
      <c r="G4703" s="84">
        <f>INDEX('Crosswalk Particulates'!$E:$E,MATCH('2017 EPA Data'!$B4703,'Crosswalk Particulates'!$D:$D,0))</f>
        <v>0</v>
      </c>
      <c r="H4703" s="96">
        <f t="shared" si="73"/>
        <v>0</v>
      </c>
    </row>
    <row r="4704" spans="1:8" hidden="1">
      <c r="A4704" s="73" t="s">
        <v>2619</v>
      </c>
      <c r="B4704" s="73" t="s">
        <v>2756</v>
      </c>
      <c r="C4704" s="73" t="s">
        <v>2517</v>
      </c>
      <c r="D4704" s="86">
        <v>1.5629999999999999</v>
      </c>
      <c r="E4704" s="73" t="s">
        <v>2518</v>
      </c>
      <c r="F4704" s="79" t="str">
        <f>INDEX('Crosswalk Particulates'!$B:$B,MATCH('2017 EPA Data'!A4704,'Crosswalk Particulates'!$A:$A,0))</f>
        <v>process-iron and steel-industry</v>
      </c>
      <c r="G4704" s="84">
        <f>INDEX('Crosswalk Particulates'!$E:$E,MATCH('2017 EPA Data'!$B4704,'Crosswalk Particulates'!$D:$D,0))</f>
        <v>0</v>
      </c>
      <c r="H4704" s="96">
        <f t="shared" si="73"/>
        <v>0</v>
      </c>
    </row>
    <row r="4705" spans="1:8" hidden="1">
      <c r="A4705" s="73" t="s">
        <v>2607</v>
      </c>
      <c r="B4705" s="73" t="s">
        <v>2675</v>
      </c>
      <c r="C4705" s="73" t="s">
        <v>2517</v>
      </c>
      <c r="D4705" s="86">
        <v>1.55466005469</v>
      </c>
      <c r="E4705" s="73" t="s">
        <v>2518</v>
      </c>
      <c r="F4705" s="79" t="str">
        <f>INDEX('Crosswalk Particulates'!$B:$B,MATCH('2017 EPA Data'!A4705,'Crosswalk Particulates'!$A:$A,0))</f>
        <v>process-cement-industry</v>
      </c>
      <c r="G4705" s="84">
        <f>INDEX('Crosswalk Particulates'!$E:$E,MATCH('2017 EPA Data'!$B4705,'Crosswalk Particulates'!$D:$D,0))</f>
        <v>0</v>
      </c>
      <c r="H4705" s="96">
        <f t="shared" si="73"/>
        <v>0</v>
      </c>
    </row>
    <row r="4706" spans="1:8" hidden="1">
      <c r="A4706" s="73" t="s">
        <v>2655</v>
      </c>
      <c r="B4706" s="73" t="s">
        <v>2697</v>
      </c>
      <c r="C4706" s="73" t="s">
        <v>2517</v>
      </c>
      <c r="D4706" s="86">
        <v>1.5505599999999999</v>
      </c>
      <c r="E4706" s="73" t="s">
        <v>2518</v>
      </c>
      <c r="F4706" s="79" t="str">
        <f>INDEX('Crosswalk Particulates'!$B:$B,MATCH('2017 EPA Data'!A4706,'Crosswalk Particulates'!$A:$A,0))</f>
        <v>Commercial Buildings Sector</v>
      </c>
      <c r="G4706" s="84">
        <f>INDEX('Crosswalk Particulates'!$E:$E,MATCH('2017 EPA Data'!$B4706,'Crosswalk Particulates'!$D:$D,0))</f>
        <v>0</v>
      </c>
      <c r="H4706" s="96">
        <f t="shared" si="73"/>
        <v>0</v>
      </c>
    </row>
    <row r="4707" spans="1:8" hidden="1">
      <c r="A4707" s="73" t="s">
        <v>2581</v>
      </c>
      <c r="B4707" s="73" t="s">
        <v>2729</v>
      </c>
      <c r="C4707" s="73" t="s">
        <v>2517</v>
      </c>
      <c r="D4707" s="86">
        <v>1.5483120732753304</v>
      </c>
      <c r="E4707" s="73" t="s">
        <v>2518</v>
      </c>
      <c r="F4707" s="79" t="str">
        <f>INDEX('Crosswalk Particulates'!$B:$B,MATCH('2017 EPA Data'!A4707,'Crosswalk Particulates'!$A:$A,0))</f>
        <v>Electricity Sector</v>
      </c>
      <c r="G4707" s="84">
        <f>INDEX('Crosswalk Particulates'!$E:$E,MATCH('2017 EPA Data'!$B4707,'Crosswalk Particulates'!$D:$D,0))</f>
        <v>0</v>
      </c>
      <c r="H4707" s="96">
        <f t="shared" si="73"/>
        <v>0</v>
      </c>
    </row>
    <row r="4708" spans="1:8" hidden="1">
      <c r="A4708" s="73" t="s">
        <v>2602</v>
      </c>
      <c r="B4708" s="73" t="s">
        <v>2621</v>
      </c>
      <c r="C4708" s="73" t="s">
        <v>2517</v>
      </c>
      <c r="D4708" s="86">
        <v>1.540597980297</v>
      </c>
      <c r="E4708" s="73" t="s">
        <v>2518</v>
      </c>
      <c r="F4708" s="79" t="str">
        <f>INDEX('Crosswalk Particulates'!$B:$B,MATCH('2017 EPA Data'!A4708,'Crosswalk Particulates'!$A:$A,0))</f>
        <v>process-other-industry</v>
      </c>
      <c r="G4708" s="84">
        <f>INDEX('Crosswalk Particulates'!$E:$E,MATCH('2017 EPA Data'!$B4708,'Crosswalk Particulates'!$D:$D,0))</f>
        <v>0</v>
      </c>
      <c r="H4708" s="96">
        <f t="shared" si="73"/>
        <v>0</v>
      </c>
    </row>
    <row r="4709" spans="1:8" hidden="1">
      <c r="A4709" s="73" t="s">
        <v>2586</v>
      </c>
      <c r="B4709" s="73" t="s">
        <v>2722</v>
      </c>
      <c r="C4709" s="73" t="s">
        <v>2517</v>
      </c>
      <c r="D4709" s="86">
        <v>1.5349999999999999</v>
      </c>
      <c r="E4709" s="73" t="s">
        <v>2518</v>
      </c>
      <c r="F4709" s="79" t="str">
        <f>INDEX('Crosswalk Particulates'!$B:$B,MATCH('2017 EPA Data'!A4709,'Crosswalk Particulates'!$A:$A,0))</f>
        <v>process-other-industry</v>
      </c>
      <c r="G4709" s="84">
        <f>INDEX('Crosswalk Particulates'!$E:$E,MATCH('2017 EPA Data'!$B4709,'Crosswalk Particulates'!$D:$D,0))</f>
        <v>0</v>
      </c>
      <c r="H4709" s="96">
        <f t="shared" si="73"/>
        <v>0</v>
      </c>
    </row>
    <row r="4710" spans="1:8" hidden="1">
      <c r="A4710" s="73" t="s">
        <v>2629</v>
      </c>
      <c r="B4710" s="73" t="s">
        <v>2641</v>
      </c>
      <c r="C4710" s="73" t="s">
        <v>2517</v>
      </c>
      <c r="D4710" s="86">
        <v>1.5329999999999999</v>
      </c>
      <c r="E4710" s="73" t="s">
        <v>2518</v>
      </c>
      <c r="F4710" s="79" t="str">
        <f>INDEX('Crosswalk Particulates'!$B:$B,MATCH('2017 EPA Data'!A4710,'Crosswalk Particulates'!$A:$A,0))</f>
        <v>industry-fuel-oil</v>
      </c>
      <c r="G4710" s="84">
        <f>INDEX('Crosswalk Particulates'!$E:$E,MATCH('2017 EPA Data'!$B4710,'Crosswalk Particulates'!$D:$D,0))</f>
        <v>0</v>
      </c>
      <c r="H4710" s="96">
        <f t="shared" si="73"/>
        <v>0</v>
      </c>
    </row>
    <row r="4711" spans="1:8" hidden="1">
      <c r="A4711" s="73" t="s">
        <v>2649</v>
      </c>
      <c r="B4711" s="73" t="s">
        <v>2783</v>
      </c>
      <c r="C4711" s="73" t="s">
        <v>2517</v>
      </c>
      <c r="D4711" s="86">
        <v>1.532481</v>
      </c>
      <c r="E4711" s="73" t="s">
        <v>2518</v>
      </c>
      <c r="F4711" s="79" t="str">
        <f>INDEX('Crosswalk Particulates'!$B:$B,MATCH('2017 EPA Data'!A4711,'Crosswalk Particulates'!$A:$A,0))</f>
        <v>Electricity Sector</v>
      </c>
      <c r="G4711" s="84">
        <f>INDEX('Crosswalk Particulates'!$E:$E,MATCH('2017 EPA Data'!$B4711,'Crosswalk Particulates'!$D:$D,0))</f>
        <v>0</v>
      </c>
      <c r="H4711" s="96">
        <f t="shared" si="73"/>
        <v>0</v>
      </c>
    </row>
    <row r="4712" spans="1:8" hidden="1">
      <c r="A4712" s="73" t="s">
        <v>2632</v>
      </c>
      <c r="B4712" s="73" t="s">
        <v>2773</v>
      </c>
      <c r="C4712" s="73" t="s">
        <v>2517</v>
      </c>
      <c r="D4712" s="86">
        <v>1.5324</v>
      </c>
      <c r="E4712" s="73" t="s">
        <v>2518</v>
      </c>
      <c r="F4712" s="79" t="str">
        <f>INDEX('Crosswalk Particulates'!$B:$B,MATCH('2017 EPA Data'!A4712,'Crosswalk Particulates'!$A:$A,0))</f>
        <v>industry-fuel-other</v>
      </c>
      <c r="G4712" s="84">
        <f>INDEX('Crosswalk Particulates'!$E:$E,MATCH('2017 EPA Data'!$B4712,'Crosswalk Particulates'!$D:$D,0))</f>
        <v>0</v>
      </c>
      <c r="H4712" s="96">
        <f t="shared" si="73"/>
        <v>0</v>
      </c>
    </row>
    <row r="4713" spans="1:8" hidden="1">
      <c r="A4713" s="73" t="s">
        <v>2551</v>
      </c>
      <c r="B4713" s="73" t="s">
        <v>2643</v>
      </c>
      <c r="C4713" s="73" t="s">
        <v>2517</v>
      </c>
      <c r="D4713" s="86">
        <v>1.5097276482512272</v>
      </c>
      <c r="E4713" s="73" t="s">
        <v>2518</v>
      </c>
      <c r="F4713" s="79" t="str">
        <f>INDEX('Crosswalk Particulates'!$B:$B,MATCH('2017 EPA Data'!A4713,'Crosswalk Particulates'!$A:$A,0))</f>
        <v>industry-fuel-natural gas</v>
      </c>
      <c r="G4713" s="84">
        <f>INDEX('Crosswalk Particulates'!$E:$E,MATCH('2017 EPA Data'!$B4713,'Crosswalk Particulates'!$D:$D,0))</f>
        <v>0</v>
      </c>
      <c r="H4713" s="96">
        <f t="shared" si="73"/>
        <v>0</v>
      </c>
    </row>
    <row r="4714" spans="1:8" hidden="1">
      <c r="A4714" s="73" t="s">
        <v>2546</v>
      </c>
      <c r="B4714" s="73" t="s">
        <v>2620</v>
      </c>
      <c r="C4714" s="73" t="s">
        <v>2517</v>
      </c>
      <c r="D4714" s="86">
        <v>1.5095566</v>
      </c>
      <c r="E4714" s="73" t="s">
        <v>2518</v>
      </c>
      <c r="F4714" s="79" t="str">
        <f>INDEX('Crosswalk Particulates'!$B:$B,MATCH('2017 EPA Data'!A4714,'Crosswalk Particulates'!$A:$A,0))</f>
        <v>process-other-industry</v>
      </c>
      <c r="G4714" s="84">
        <f>INDEX('Crosswalk Particulates'!$E:$E,MATCH('2017 EPA Data'!$B4714,'Crosswalk Particulates'!$D:$D,0))</f>
        <v>0</v>
      </c>
      <c r="H4714" s="96">
        <f t="shared" si="73"/>
        <v>0</v>
      </c>
    </row>
    <row r="4715" spans="1:8" hidden="1">
      <c r="A4715" s="73" t="s">
        <v>2723</v>
      </c>
      <c r="B4715" s="73" t="s">
        <v>2612</v>
      </c>
      <c r="C4715" s="73" t="s">
        <v>2517</v>
      </c>
      <c r="D4715" s="86">
        <v>1.5054058299999999</v>
      </c>
      <c r="E4715" s="73" t="s">
        <v>2518</v>
      </c>
      <c r="F4715" s="79" t="str">
        <f>INDEX('Crosswalk Particulates'!$B:$B,MATCH('2017 EPA Data'!A4715,'Crosswalk Particulates'!$A:$A,0))</f>
        <v>Residential Buildings Sector</v>
      </c>
      <c r="G4715" s="84">
        <f>INDEX('Crosswalk Particulates'!$E:$E,MATCH('2017 EPA Data'!$B4715,'Crosswalk Particulates'!$D:$D,0))</f>
        <v>0</v>
      </c>
      <c r="H4715" s="96">
        <f t="shared" si="73"/>
        <v>0</v>
      </c>
    </row>
    <row r="4716" spans="1:8" hidden="1">
      <c r="A4716" s="73" t="s">
        <v>2665</v>
      </c>
      <c r="B4716" s="73" t="s">
        <v>2774</v>
      </c>
      <c r="C4716" s="73" t="s">
        <v>2517</v>
      </c>
      <c r="D4716" s="86">
        <v>1.49808332079382</v>
      </c>
      <c r="E4716" s="73" t="s">
        <v>2518</v>
      </c>
      <c r="F4716" s="79" t="str">
        <f>INDEX('Crosswalk Particulates'!$B:$B,MATCH('2017 EPA Data'!A4716,'Crosswalk Particulates'!$A:$A,0))</f>
        <v>Commercial Buildings Sector</v>
      </c>
      <c r="G4716" s="84">
        <f>INDEX('Crosswalk Particulates'!$E:$E,MATCH('2017 EPA Data'!$B4716,'Crosswalk Particulates'!$D:$D,0))</f>
        <v>0</v>
      </c>
      <c r="H4716" s="96">
        <f t="shared" si="73"/>
        <v>0</v>
      </c>
    </row>
    <row r="4717" spans="1:8" hidden="1">
      <c r="A4717" s="73" t="s">
        <v>2596</v>
      </c>
      <c r="B4717" s="73" t="s">
        <v>2697</v>
      </c>
      <c r="C4717" s="73" t="s">
        <v>2517</v>
      </c>
      <c r="D4717" s="86">
        <v>1.4912300000000001</v>
      </c>
      <c r="E4717" s="73" t="s">
        <v>2518</v>
      </c>
      <c r="F4717" s="79" t="str">
        <f>INDEX('Crosswalk Particulates'!$B:$B,MATCH('2017 EPA Data'!A4717,'Crosswalk Particulates'!$A:$A,0))</f>
        <v>industry-fuel-coal</v>
      </c>
      <c r="G4717" s="84">
        <f>INDEX('Crosswalk Particulates'!$E:$E,MATCH('2017 EPA Data'!$B4717,'Crosswalk Particulates'!$D:$D,0))</f>
        <v>0</v>
      </c>
      <c r="H4717" s="96">
        <f t="shared" si="73"/>
        <v>0</v>
      </c>
    </row>
    <row r="4718" spans="1:8" hidden="1">
      <c r="A4718" s="73" t="s">
        <v>2619</v>
      </c>
      <c r="B4718" s="73" t="s">
        <v>2633</v>
      </c>
      <c r="C4718" s="73" t="s">
        <v>2517</v>
      </c>
      <c r="D4718" s="86">
        <v>1.4890000000000001</v>
      </c>
      <c r="E4718" s="73" t="s">
        <v>2518</v>
      </c>
      <c r="F4718" s="79" t="str">
        <f>INDEX('Crosswalk Particulates'!$B:$B,MATCH('2017 EPA Data'!A4718,'Crosswalk Particulates'!$A:$A,0))</f>
        <v>process-iron and steel-industry</v>
      </c>
      <c r="G4718" s="84">
        <f>INDEX('Crosswalk Particulates'!$E:$E,MATCH('2017 EPA Data'!$B4718,'Crosswalk Particulates'!$D:$D,0))</f>
        <v>0</v>
      </c>
      <c r="H4718" s="96">
        <f t="shared" si="73"/>
        <v>0</v>
      </c>
    </row>
    <row r="4719" spans="1:8" hidden="1">
      <c r="A4719" s="73" t="s">
        <v>2586</v>
      </c>
      <c r="B4719" s="73" t="s">
        <v>2809</v>
      </c>
      <c r="C4719" s="73" t="s">
        <v>2517</v>
      </c>
      <c r="D4719" s="86">
        <v>1.482</v>
      </c>
      <c r="E4719" s="73" t="s">
        <v>2518</v>
      </c>
      <c r="F4719" s="79" t="str">
        <f>INDEX('Crosswalk Particulates'!$B:$B,MATCH('2017 EPA Data'!A4719,'Crosswalk Particulates'!$A:$A,0))</f>
        <v>process-other-industry</v>
      </c>
      <c r="G4719" s="84">
        <f>INDEX('Crosswalk Particulates'!$E:$E,MATCH('2017 EPA Data'!$B4719,'Crosswalk Particulates'!$D:$D,0))</f>
        <v>0</v>
      </c>
      <c r="H4719" s="96">
        <f t="shared" si="73"/>
        <v>0</v>
      </c>
    </row>
    <row r="4720" spans="1:8" hidden="1">
      <c r="A4720" s="73" t="s">
        <v>2629</v>
      </c>
      <c r="B4720" s="73" t="s">
        <v>2761</v>
      </c>
      <c r="C4720" s="73" t="s">
        <v>2517</v>
      </c>
      <c r="D4720" s="86">
        <v>1.48</v>
      </c>
      <c r="E4720" s="73" t="s">
        <v>2518</v>
      </c>
      <c r="F4720" s="79" t="str">
        <f>INDEX('Crosswalk Particulates'!$B:$B,MATCH('2017 EPA Data'!A4720,'Crosswalk Particulates'!$A:$A,0))</f>
        <v>industry-fuel-oil</v>
      </c>
      <c r="G4720" s="84">
        <f>INDEX('Crosswalk Particulates'!$E:$E,MATCH('2017 EPA Data'!$B4720,'Crosswalk Particulates'!$D:$D,0))</f>
        <v>0</v>
      </c>
      <c r="H4720" s="96">
        <f t="shared" si="73"/>
        <v>0</v>
      </c>
    </row>
    <row r="4721" spans="1:8" hidden="1">
      <c r="A4721" s="73" t="s">
        <v>2551</v>
      </c>
      <c r="B4721" s="73" t="s">
        <v>2570</v>
      </c>
      <c r="C4721" s="73" t="s">
        <v>2517</v>
      </c>
      <c r="D4721" s="86">
        <v>1.4730000000000001</v>
      </c>
      <c r="E4721" s="73" t="s">
        <v>2518</v>
      </c>
      <c r="F4721" s="79" t="str">
        <f>INDEX('Crosswalk Particulates'!$B:$B,MATCH('2017 EPA Data'!A4721,'Crosswalk Particulates'!$A:$A,0))</f>
        <v>industry-fuel-natural gas</v>
      </c>
      <c r="G4721" s="84">
        <f>INDEX('Crosswalk Particulates'!$E:$E,MATCH('2017 EPA Data'!$B4721,'Crosswalk Particulates'!$D:$D,0))</f>
        <v>0</v>
      </c>
      <c r="H4721" s="96">
        <f t="shared" si="73"/>
        <v>0</v>
      </c>
    </row>
    <row r="4722" spans="1:8" hidden="1">
      <c r="A4722" s="73" t="s">
        <v>2632</v>
      </c>
      <c r="B4722" s="73" t="s">
        <v>2807</v>
      </c>
      <c r="C4722" s="73" t="s">
        <v>2517</v>
      </c>
      <c r="D4722" s="86">
        <v>1.466</v>
      </c>
      <c r="E4722" s="73" t="s">
        <v>2518</v>
      </c>
      <c r="F4722" s="79" t="str">
        <f>INDEX('Crosswalk Particulates'!$B:$B,MATCH('2017 EPA Data'!A4722,'Crosswalk Particulates'!$A:$A,0))</f>
        <v>industry-fuel-other</v>
      </c>
      <c r="G4722" s="84">
        <f>INDEX('Crosswalk Particulates'!$E:$E,MATCH('2017 EPA Data'!$B4722,'Crosswalk Particulates'!$D:$D,0))</f>
        <v>0</v>
      </c>
      <c r="H4722" s="96">
        <f t="shared" si="73"/>
        <v>0</v>
      </c>
    </row>
    <row r="4723" spans="1:8" hidden="1">
      <c r="A4723" s="73" t="s">
        <v>2647</v>
      </c>
      <c r="B4723" s="73" t="s">
        <v>2620</v>
      </c>
      <c r="C4723" s="73" t="s">
        <v>2517</v>
      </c>
      <c r="D4723" s="86">
        <v>1.4570399999999999</v>
      </c>
      <c r="E4723" s="73" t="s">
        <v>2518</v>
      </c>
      <c r="F4723" s="79" t="str">
        <f>INDEX('Crosswalk Particulates'!$B:$B,MATCH('2017 EPA Data'!A4723,'Crosswalk Particulates'!$A:$A,0))</f>
        <v>process-mining-industry</v>
      </c>
      <c r="G4723" s="84">
        <f>INDEX('Crosswalk Particulates'!$E:$E,MATCH('2017 EPA Data'!$B4723,'Crosswalk Particulates'!$D:$D,0))</f>
        <v>0</v>
      </c>
      <c r="H4723" s="96">
        <f t="shared" si="73"/>
        <v>0</v>
      </c>
    </row>
    <row r="4724" spans="1:8" hidden="1">
      <c r="A4724" s="73" t="s">
        <v>2619</v>
      </c>
      <c r="B4724" s="73" t="s">
        <v>2834</v>
      </c>
      <c r="C4724" s="73" t="s">
        <v>2517</v>
      </c>
      <c r="D4724" s="86">
        <v>1.4490000000000001</v>
      </c>
      <c r="E4724" s="73" t="s">
        <v>2518</v>
      </c>
      <c r="F4724" s="79" t="str">
        <f>INDEX('Crosswalk Particulates'!$B:$B,MATCH('2017 EPA Data'!A4724,'Crosswalk Particulates'!$A:$A,0))</f>
        <v>process-iron and steel-industry</v>
      </c>
      <c r="G4724" s="84">
        <f>INDEX('Crosswalk Particulates'!$E:$E,MATCH('2017 EPA Data'!$B4724,'Crosswalk Particulates'!$D:$D,0))</f>
        <v>0</v>
      </c>
      <c r="H4724" s="96">
        <f t="shared" si="73"/>
        <v>0</v>
      </c>
    </row>
    <row r="4725" spans="1:8" hidden="1">
      <c r="A4725" s="73" t="s">
        <v>2546</v>
      </c>
      <c r="B4725" s="73" t="s">
        <v>2656</v>
      </c>
      <c r="C4725" s="73" t="s">
        <v>2517</v>
      </c>
      <c r="D4725" s="86">
        <v>1.4341999999999999</v>
      </c>
      <c r="E4725" s="73" t="s">
        <v>2518</v>
      </c>
      <c r="F4725" s="79" t="str">
        <f>INDEX('Crosswalk Particulates'!$B:$B,MATCH('2017 EPA Data'!A4725,'Crosswalk Particulates'!$A:$A,0))</f>
        <v>process-other-industry</v>
      </c>
      <c r="G4725" s="84">
        <f>INDEX('Crosswalk Particulates'!$E:$E,MATCH('2017 EPA Data'!$B4725,'Crosswalk Particulates'!$D:$D,0))</f>
        <v>0</v>
      </c>
      <c r="H4725" s="96">
        <f t="shared" si="73"/>
        <v>0</v>
      </c>
    </row>
    <row r="4726" spans="1:8" hidden="1">
      <c r="A4726" s="73" t="s">
        <v>2592</v>
      </c>
      <c r="B4726" s="73" t="s">
        <v>2628</v>
      </c>
      <c r="C4726" s="73" t="s">
        <v>2517</v>
      </c>
      <c r="D4726" s="86">
        <v>1.4280400091926</v>
      </c>
      <c r="E4726" s="73" t="s">
        <v>2518</v>
      </c>
      <c r="F4726" s="79" t="str">
        <f>INDEX('Crosswalk Particulates'!$B:$B,MATCH('2017 EPA Data'!A4726,'Crosswalk Particulates'!$A:$A,0))</f>
        <v>process-ngps-industry</v>
      </c>
      <c r="G4726" s="84">
        <f>INDEX('Crosswalk Particulates'!$E:$E,MATCH('2017 EPA Data'!$B4726,'Crosswalk Particulates'!$D:$D,0))</f>
        <v>0</v>
      </c>
      <c r="H4726" s="96">
        <f t="shared" si="73"/>
        <v>0</v>
      </c>
    </row>
    <row r="4727" spans="1:8" hidden="1">
      <c r="A4727" s="73" t="s">
        <v>2629</v>
      </c>
      <c r="B4727" s="73" t="s">
        <v>2772</v>
      </c>
      <c r="C4727" s="73" t="s">
        <v>2517</v>
      </c>
      <c r="D4727" s="86">
        <v>1.419</v>
      </c>
      <c r="E4727" s="73" t="s">
        <v>2518</v>
      </c>
      <c r="F4727" s="79" t="str">
        <f>INDEX('Crosswalk Particulates'!$B:$B,MATCH('2017 EPA Data'!A4727,'Crosswalk Particulates'!$A:$A,0))</f>
        <v>industry-fuel-oil</v>
      </c>
      <c r="G4727" s="84">
        <f>INDEX('Crosswalk Particulates'!$E:$E,MATCH('2017 EPA Data'!$B4727,'Crosswalk Particulates'!$D:$D,0))</f>
        <v>0</v>
      </c>
      <c r="H4727" s="96">
        <f t="shared" si="73"/>
        <v>0</v>
      </c>
    </row>
    <row r="4728" spans="1:8" hidden="1">
      <c r="A4728" s="73" t="s">
        <v>2541</v>
      </c>
      <c r="B4728" s="73" t="s">
        <v>2775</v>
      </c>
      <c r="C4728" s="73" t="s">
        <v>2517</v>
      </c>
      <c r="D4728" s="86">
        <v>1.405205153124</v>
      </c>
      <c r="E4728" s="73" t="s">
        <v>2518</v>
      </c>
      <c r="F4728" s="79" t="str">
        <f>INDEX('Crosswalk Particulates'!$B:$B,MATCH('2017 EPA Data'!A4728,'Crosswalk Particulates'!$A:$A,0))</f>
        <v>Transportation Sector</v>
      </c>
      <c r="G4728" s="84">
        <f>INDEX('Crosswalk Particulates'!$E:$E,MATCH('2017 EPA Data'!$B4728,'Crosswalk Particulates'!$D:$D,0))</f>
        <v>0</v>
      </c>
      <c r="H4728" s="96">
        <f t="shared" si="73"/>
        <v>0</v>
      </c>
    </row>
    <row r="4729" spans="1:8" hidden="1">
      <c r="A4729" s="73" t="s">
        <v>2565</v>
      </c>
      <c r="B4729" s="73" t="s">
        <v>2850</v>
      </c>
      <c r="C4729" s="73" t="s">
        <v>2517</v>
      </c>
      <c r="D4729" s="86">
        <v>1.4007059806</v>
      </c>
      <c r="E4729" s="73" t="s">
        <v>2518</v>
      </c>
      <c r="F4729" s="79" t="str">
        <f>INDEX('Crosswalk Particulates'!$B:$B,MATCH('2017 EPA Data'!A4729,'Crosswalk Particulates'!$A:$A,0))</f>
        <v>Electricity Sector</v>
      </c>
      <c r="G4729" s="84">
        <f>INDEX('Crosswalk Particulates'!$E:$E,MATCH('2017 EPA Data'!$B4729,'Crosswalk Particulates'!$D:$D,0))</f>
        <v>0</v>
      </c>
      <c r="H4729" s="96">
        <f t="shared" si="73"/>
        <v>0</v>
      </c>
    </row>
    <row r="4730" spans="1:8" hidden="1">
      <c r="A4730" s="73" t="s">
        <v>2538</v>
      </c>
      <c r="B4730" s="73" t="s">
        <v>2746</v>
      </c>
      <c r="C4730" s="73" t="s">
        <v>2517</v>
      </c>
      <c r="D4730" s="86">
        <v>1.4</v>
      </c>
      <c r="E4730" s="73" t="s">
        <v>2518</v>
      </c>
      <c r="F4730" s="79" t="str">
        <f>INDEX('Crosswalk Particulates'!$B:$B,MATCH('2017 EPA Data'!A4730,'Crosswalk Particulates'!$A:$A,0))</f>
        <v>process-other-industry</v>
      </c>
      <c r="G4730" s="84">
        <f>INDEX('Crosswalk Particulates'!$E:$E,MATCH('2017 EPA Data'!$B4730,'Crosswalk Particulates'!$D:$D,0))</f>
        <v>0</v>
      </c>
      <c r="H4730" s="96">
        <f t="shared" si="73"/>
        <v>0</v>
      </c>
    </row>
    <row r="4731" spans="1:8" hidden="1">
      <c r="A4731" s="73" t="s">
        <v>2578</v>
      </c>
      <c r="B4731" s="73" t="s">
        <v>2774</v>
      </c>
      <c r="C4731" s="73" t="s">
        <v>2517</v>
      </c>
      <c r="D4731" s="86">
        <v>1.4</v>
      </c>
      <c r="E4731" s="73" t="s">
        <v>2518</v>
      </c>
      <c r="F4731" s="79" t="str">
        <f>INDEX('Crosswalk Particulates'!$B:$B,MATCH('2017 EPA Data'!A4731,'Crosswalk Particulates'!$A:$A,0))</f>
        <v>process-chemicals-industry</v>
      </c>
      <c r="G4731" s="84">
        <f>INDEX('Crosswalk Particulates'!$E:$E,MATCH('2017 EPA Data'!$B4731,'Crosswalk Particulates'!$D:$D,0))</f>
        <v>0</v>
      </c>
      <c r="H4731" s="96">
        <f t="shared" si="73"/>
        <v>0</v>
      </c>
    </row>
    <row r="4732" spans="1:8" hidden="1">
      <c r="A4732" s="73" t="s">
        <v>2664</v>
      </c>
      <c r="B4732" s="73" t="s">
        <v>2564</v>
      </c>
      <c r="C4732" s="73" t="s">
        <v>2517</v>
      </c>
      <c r="D4732" s="86">
        <v>1.39</v>
      </c>
      <c r="E4732" s="73" t="s">
        <v>2518</v>
      </c>
      <c r="F4732" s="79" t="str">
        <f>INDEX('Crosswalk Particulates'!$B:$B,MATCH('2017 EPA Data'!A4732,'Crosswalk Particulates'!$A:$A,0))</f>
        <v>Commercial Buildings Sector</v>
      </c>
      <c r="G4732" s="84">
        <f>INDEX('Crosswalk Particulates'!$E:$E,MATCH('2017 EPA Data'!$B4732,'Crosswalk Particulates'!$D:$D,0))</f>
        <v>0</v>
      </c>
      <c r="H4732" s="96">
        <f t="shared" si="73"/>
        <v>0</v>
      </c>
    </row>
    <row r="4733" spans="1:8" hidden="1">
      <c r="A4733" s="73" t="s">
        <v>2664</v>
      </c>
      <c r="B4733" s="73" t="s">
        <v>2675</v>
      </c>
      <c r="C4733" s="73" t="s">
        <v>2517</v>
      </c>
      <c r="D4733" s="86">
        <v>1.3896142231247541</v>
      </c>
      <c r="E4733" s="73" t="s">
        <v>2518</v>
      </c>
      <c r="F4733" s="79" t="str">
        <f>INDEX('Crosswalk Particulates'!$B:$B,MATCH('2017 EPA Data'!A4733,'Crosswalk Particulates'!$A:$A,0))</f>
        <v>Commercial Buildings Sector</v>
      </c>
      <c r="G4733" s="84">
        <f>INDEX('Crosswalk Particulates'!$E:$E,MATCH('2017 EPA Data'!$B4733,'Crosswalk Particulates'!$D:$D,0))</f>
        <v>0</v>
      </c>
      <c r="H4733" s="96">
        <f t="shared" si="73"/>
        <v>0</v>
      </c>
    </row>
    <row r="4734" spans="1:8" hidden="1">
      <c r="A4734" s="73" t="s">
        <v>2546</v>
      </c>
      <c r="B4734" s="73" t="s">
        <v>2605</v>
      </c>
      <c r="C4734" s="73" t="s">
        <v>2557</v>
      </c>
      <c r="D4734" s="86">
        <v>1.3876999999999999</v>
      </c>
      <c r="E4734" s="73" t="s">
        <v>2522</v>
      </c>
      <c r="F4734" s="79" t="str">
        <f>INDEX('Crosswalk Particulates'!$B:$B,MATCH('2017 EPA Data'!A4734,'Crosswalk Particulates'!$A:$A,0))</f>
        <v>process-other-industry</v>
      </c>
      <c r="G4734" s="84">
        <f>INDEX('Crosswalk Particulates'!$E:$E,MATCH('2017 EPA Data'!$B4734,'Crosswalk Particulates'!$D:$D,0))</f>
        <v>0</v>
      </c>
      <c r="H4734" s="96">
        <f t="shared" si="73"/>
        <v>1258901.7608476744</v>
      </c>
    </row>
    <row r="4735" spans="1:8" hidden="1">
      <c r="A4735" s="73" t="s">
        <v>2592</v>
      </c>
      <c r="B4735" s="73" t="s">
        <v>2613</v>
      </c>
      <c r="C4735" s="73" t="s">
        <v>2517</v>
      </c>
      <c r="D4735" s="86">
        <v>1.37</v>
      </c>
      <c r="E4735" s="73" t="s">
        <v>2518</v>
      </c>
      <c r="F4735" s="79" t="str">
        <f>INDEX('Crosswalk Particulates'!$B:$B,MATCH('2017 EPA Data'!A4735,'Crosswalk Particulates'!$A:$A,0))</f>
        <v>process-ngps-industry</v>
      </c>
      <c r="G4735" s="84">
        <f>INDEX('Crosswalk Particulates'!$E:$E,MATCH('2017 EPA Data'!$B4735,'Crosswalk Particulates'!$D:$D,0))</f>
        <v>0</v>
      </c>
      <c r="H4735" s="96">
        <f t="shared" si="73"/>
        <v>0</v>
      </c>
    </row>
    <row r="4736" spans="1:8" hidden="1">
      <c r="A4736" s="73" t="s">
        <v>2565</v>
      </c>
      <c r="B4736" s="73" t="s">
        <v>2851</v>
      </c>
      <c r="C4736" s="73" t="s">
        <v>2517</v>
      </c>
      <c r="D4736" s="86">
        <v>1.3446777526</v>
      </c>
      <c r="E4736" s="73" t="s">
        <v>2518</v>
      </c>
      <c r="F4736" s="79" t="str">
        <f>INDEX('Crosswalk Particulates'!$B:$B,MATCH('2017 EPA Data'!A4736,'Crosswalk Particulates'!$A:$A,0))</f>
        <v>Electricity Sector</v>
      </c>
      <c r="G4736" s="84">
        <f>INDEX('Crosswalk Particulates'!$E:$E,MATCH('2017 EPA Data'!$B4736,'Crosswalk Particulates'!$D:$D,0))</f>
        <v>0</v>
      </c>
      <c r="H4736" s="96">
        <f t="shared" si="73"/>
        <v>0</v>
      </c>
    </row>
    <row r="4737" spans="1:8" hidden="1">
      <c r="A4737" s="73" t="s">
        <v>2665</v>
      </c>
      <c r="B4737" s="73" t="s">
        <v>2658</v>
      </c>
      <c r="C4737" s="73" t="s">
        <v>2517</v>
      </c>
      <c r="D4737" s="86">
        <v>1.33531549378</v>
      </c>
      <c r="E4737" s="73" t="s">
        <v>2518</v>
      </c>
      <c r="F4737" s="79" t="str">
        <f>INDEX('Crosswalk Particulates'!$B:$B,MATCH('2017 EPA Data'!A4737,'Crosswalk Particulates'!$A:$A,0))</f>
        <v>Commercial Buildings Sector</v>
      </c>
      <c r="G4737" s="84">
        <f>INDEX('Crosswalk Particulates'!$E:$E,MATCH('2017 EPA Data'!$B4737,'Crosswalk Particulates'!$D:$D,0))</f>
        <v>0</v>
      </c>
      <c r="H4737" s="96">
        <f t="shared" si="73"/>
        <v>0</v>
      </c>
    </row>
    <row r="4738" spans="1:8" hidden="1">
      <c r="A4738" s="73" t="s">
        <v>2665</v>
      </c>
      <c r="B4738" s="73" t="s">
        <v>2729</v>
      </c>
      <c r="C4738" s="73" t="s">
        <v>2517</v>
      </c>
      <c r="D4738" s="86">
        <v>1.32965229808976</v>
      </c>
      <c r="E4738" s="73" t="s">
        <v>2518</v>
      </c>
      <c r="F4738" s="79" t="str">
        <f>INDEX('Crosswalk Particulates'!$B:$B,MATCH('2017 EPA Data'!A4738,'Crosswalk Particulates'!$A:$A,0))</f>
        <v>Commercial Buildings Sector</v>
      </c>
      <c r="G4738" s="84">
        <f>INDEX('Crosswalk Particulates'!$E:$E,MATCH('2017 EPA Data'!$B4738,'Crosswalk Particulates'!$D:$D,0))</f>
        <v>0</v>
      </c>
      <c r="H4738" s="96">
        <f t="shared" si="73"/>
        <v>0</v>
      </c>
    </row>
    <row r="4739" spans="1:8" hidden="1">
      <c r="A4739" s="73" t="s">
        <v>2595</v>
      </c>
      <c r="B4739" s="73" t="s">
        <v>2694</v>
      </c>
      <c r="C4739" s="73" t="s">
        <v>2517</v>
      </c>
      <c r="D4739" s="86">
        <v>1.3216235999999999</v>
      </c>
      <c r="E4739" s="73" t="s">
        <v>2518</v>
      </c>
      <c r="F4739" s="79" t="str">
        <f>INDEX('Crosswalk Particulates'!$B:$B,MATCH('2017 EPA Data'!A4739,'Crosswalk Particulates'!$A:$A,0))</f>
        <v>process-other-industry</v>
      </c>
      <c r="G4739" s="84">
        <f>INDEX('Crosswalk Particulates'!$E:$E,MATCH('2017 EPA Data'!$B4739,'Crosswalk Particulates'!$D:$D,0))</f>
        <v>0</v>
      </c>
      <c r="H4739" s="96">
        <f t="shared" si="73"/>
        <v>0</v>
      </c>
    </row>
    <row r="4740" spans="1:8" hidden="1">
      <c r="A4740" s="73" t="s">
        <v>2619</v>
      </c>
      <c r="B4740" s="73" t="s">
        <v>2792</v>
      </c>
      <c r="C4740" s="73" t="s">
        <v>2517</v>
      </c>
      <c r="D4740" s="86">
        <v>1.304</v>
      </c>
      <c r="E4740" s="73" t="s">
        <v>2518</v>
      </c>
      <c r="F4740" s="79" t="str">
        <f>INDEX('Crosswalk Particulates'!$B:$B,MATCH('2017 EPA Data'!A4740,'Crosswalk Particulates'!$A:$A,0))</f>
        <v>process-iron and steel-industry</v>
      </c>
      <c r="G4740" s="84">
        <f>INDEX('Crosswalk Particulates'!$E:$E,MATCH('2017 EPA Data'!$B4740,'Crosswalk Particulates'!$D:$D,0))</f>
        <v>0</v>
      </c>
      <c r="H4740" s="96">
        <f t="shared" ref="H4740:H4803" si="74">IF(E4740="TON",D4740/metricton_to_shortton,0)*10^6</f>
        <v>0</v>
      </c>
    </row>
    <row r="4741" spans="1:8" hidden="1">
      <c r="A4741" s="73" t="s">
        <v>2578</v>
      </c>
      <c r="B4741" s="73" t="s">
        <v>2792</v>
      </c>
      <c r="C4741" s="73" t="s">
        <v>2517</v>
      </c>
      <c r="D4741" s="86">
        <v>1.2969999999999999</v>
      </c>
      <c r="E4741" s="73" t="s">
        <v>2518</v>
      </c>
      <c r="F4741" s="79" t="str">
        <f>INDEX('Crosswalk Particulates'!$B:$B,MATCH('2017 EPA Data'!A4741,'Crosswalk Particulates'!$A:$A,0))</f>
        <v>process-chemicals-industry</v>
      </c>
      <c r="G4741" s="84">
        <f>INDEX('Crosswalk Particulates'!$E:$E,MATCH('2017 EPA Data'!$B4741,'Crosswalk Particulates'!$D:$D,0))</f>
        <v>0</v>
      </c>
      <c r="H4741" s="96">
        <f t="shared" si="74"/>
        <v>0</v>
      </c>
    </row>
    <row r="4742" spans="1:8" hidden="1">
      <c r="A4742" s="73" t="s">
        <v>2592</v>
      </c>
      <c r="B4742" s="73" t="s">
        <v>2729</v>
      </c>
      <c r="C4742" s="73" t="s">
        <v>2517</v>
      </c>
      <c r="D4742" s="86">
        <v>1.2867836421559999</v>
      </c>
      <c r="E4742" s="73" t="s">
        <v>2518</v>
      </c>
      <c r="F4742" s="79" t="str">
        <f>INDEX('Crosswalk Particulates'!$B:$B,MATCH('2017 EPA Data'!A4742,'Crosswalk Particulates'!$A:$A,0))</f>
        <v>process-ngps-industry</v>
      </c>
      <c r="G4742" s="84">
        <f>INDEX('Crosswalk Particulates'!$E:$E,MATCH('2017 EPA Data'!$B4742,'Crosswalk Particulates'!$D:$D,0))</f>
        <v>0</v>
      </c>
      <c r="H4742" s="96">
        <f t="shared" si="74"/>
        <v>0</v>
      </c>
    </row>
    <row r="4743" spans="1:8" hidden="1">
      <c r="A4743" s="73" t="s">
        <v>2586</v>
      </c>
      <c r="B4743" s="73" t="s">
        <v>2719</v>
      </c>
      <c r="C4743" s="73" t="s">
        <v>2517</v>
      </c>
      <c r="D4743" s="86">
        <v>1.28</v>
      </c>
      <c r="E4743" s="73" t="s">
        <v>2518</v>
      </c>
      <c r="F4743" s="79" t="str">
        <f>INDEX('Crosswalk Particulates'!$B:$B,MATCH('2017 EPA Data'!A4743,'Crosswalk Particulates'!$A:$A,0))</f>
        <v>process-other-industry</v>
      </c>
      <c r="G4743" s="84">
        <f>INDEX('Crosswalk Particulates'!$E:$E,MATCH('2017 EPA Data'!$B4743,'Crosswalk Particulates'!$D:$D,0))</f>
        <v>0</v>
      </c>
      <c r="H4743" s="96">
        <f t="shared" si="74"/>
        <v>0</v>
      </c>
    </row>
    <row r="4744" spans="1:8" hidden="1">
      <c r="A4744" s="73" t="s">
        <v>2665</v>
      </c>
      <c r="B4744" s="73" t="s">
        <v>2636</v>
      </c>
      <c r="C4744" s="73" t="s">
        <v>2517</v>
      </c>
      <c r="D4744" s="86">
        <v>1.27885454569776</v>
      </c>
      <c r="E4744" s="73" t="s">
        <v>2518</v>
      </c>
      <c r="F4744" s="79" t="str">
        <f>INDEX('Crosswalk Particulates'!$B:$B,MATCH('2017 EPA Data'!A4744,'Crosswalk Particulates'!$A:$A,0))</f>
        <v>Commercial Buildings Sector</v>
      </c>
      <c r="G4744" s="84">
        <f>INDEX('Crosswalk Particulates'!$E:$E,MATCH('2017 EPA Data'!$B4744,'Crosswalk Particulates'!$D:$D,0))</f>
        <v>0</v>
      </c>
      <c r="H4744" s="96">
        <f t="shared" si="74"/>
        <v>0</v>
      </c>
    </row>
    <row r="4745" spans="1:8" hidden="1">
      <c r="A4745" s="73" t="s">
        <v>2664</v>
      </c>
      <c r="B4745" s="73" t="s">
        <v>2770</v>
      </c>
      <c r="C4745" s="73" t="s">
        <v>2517</v>
      </c>
      <c r="D4745" s="86">
        <v>1.2769999999999999</v>
      </c>
      <c r="E4745" s="73" t="s">
        <v>2518</v>
      </c>
      <c r="F4745" s="79" t="str">
        <f>INDEX('Crosswalk Particulates'!$B:$B,MATCH('2017 EPA Data'!A4745,'Crosswalk Particulates'!$A:$A,0))</f>
        <v>Commercial Buildings Sector</v>
      </c>
      <c r="G4745" s="84">
        <f>INDEX('Crosswalk Particulates'!$E:$E,MATCH('2017 EPA Data'!$B4745,'Crosswalk Particulates'!$D:$D,0))</f>
        <v>0</v>
      </c>
      <c r="H4745" s="96">
        <f t="shared" si="74"/>
        <v>0</v>
      </c>
    </row>
    <row r="4746" spans="1:8" hidden="1">
      <c r="A4746" s="73" t="s">
        <v>2565</v>
      </c>
      <c r="B4746" s="73" t="s">
        <v>2852</v>
      </c>
      <c r="C4746" s="73" t="s">
        <v>2517</v>
      </c>
      <c r="D4746" s="86">
        <v>1.2746424484000001</v>
      </c>
      <c r="E4746" s="73" t="s">
        <v>2518</v>
      </c>
      <c r="F4746" s="79" t="str">
        <f>INDEX('Crosswalk Particulates'!$B:$B,MATCH('2017 EPA Data'!A4746,'Crosswalk Particulates'!$A:$A,0))</f>
        <v>Electricity Sector</v>
      </c>
      <c r="G4746" s="84">
        <f>INDEX('Crosswalk Particulates'!$E:$E,MATCH('2017 EPA Data'!$B4746,'Crosswalk Particulates'!$D:$D,0))</f>
        <v>0</v>
      </c>
      <c r="H4746" s="96">
        <f t="shared" si="74"/>
        <v>0</v>
      </c>
    </row>
    <row r="4747" spans="1:8" hidden="1">
      <c r="A4747" s="73" t="s">
        <v>2547</v>
      </c>
      <c r="B4747" s="73" t="s">
        <v>2799</v>
      </c>
      <c r="C4747" s="73" t="s">
        <v>2517</v>
      </c>
      <c r="D4747" s="86">
        <v>1.264</v>
      </c>
      <c r="E4747" s="73" t="s">
        <v>2518</v>
      </c>
      <c r="F4747" s="79" t="str">
        <f>INDEX('Crosswalk Particulates'!$B:$B,MATCH('2017 EPA Data'!A4747,'Crosswalk Particulates'!$A:$A,0))</f>
        <v>process-other-industry</v>
      </c>
      <c r="G4747" s="84">
        <f>INDEX('Crosswalk Particulates'!$E:$E,MATCH('2017 EPA Data'!$B4747,'Crosswalk Particulates'!$D:$D,0))</f>
        <v>0</v>
      </c>
      <c r="H4747" s="96">
        <f t="shared" si="74"/>
        <v>0</v>
      </c>
    </row>
    <row r="4748" spans="1:8" hidden="1">
      <c r="A4748" s="73" t="s">
        <v>2546</v>
      </c>
      <c r="B4748" s="73" t="s">
        <v>2672</v>
      </c>
      <c r="C4748" s="73" t="s">
        <v>2517</v>
      </c>
      <c r="D4748" s="86">
        <v>1.258602</v>
      </c>
      <c r="E4748" s="73" t="s">
        <v>2518</v>
      </c>
      <c r="F4748" s="79" t="str">
        <f>INDEX('Crosswalk Particulates'!$B:$B,MATCH('2017 EPA Data'!A4748,'Crosswalk Particulates'!$A:$A,0))</f>
        <v>process-other-industry</v>
      </c>
      <c r="G4748" s="84">
        <f>INDEX('Crosswalk Particulates'!$E:$E,MATCH('2017 EPA Data'!$B4748,'Crosswalk Particulates'!$D:$D,0))</f>
        <v>0</v>
      </c>
      <c r="H4748" s="96">
        <f t="shared" si="74"/>
        <v>0</v>
      </c>
    </row>
    <row r="4749" spans="1:8" hidden="1">
      <c r="A4749" s="73" t="s">
        <v>2600</v>
      </c>
      <c r="B4749" s="73" t="s">
        <v>2672</v>
      </c>
      <c r="C4749" s="73" t="s">
        <v>2517</v>
      </c>
      <c r="D4749" s="86">
        <v>1.2460342</v>
      </c>
      <c r="E4749" s="73" t="s">
        <v>2518</v>
      </c>
      <c r="F4749" s="79" t="str">
        <f>INDEX('Crosswalk Particulates'!$B:$B,MATCH('2017 EPA Data'!A4749,'Crosswalk Particulates'!$A:$A,0))</f>
        <v>industry-fuel-biomass</v>
      </c>
      <c r="G4749" s="84">
        <f>INDEX('Crosswalk Particulates'!$E:$E,MATCH('2017 EPA Data'!$B4749,'Crosswalk Particulates'!$D:$D,0))</f>
        <v>0</v>
      </c>
      <c r="H4749" s="96">
        <f t="shared" si="74"/>
        <v>0</v>
      </c>
    </row>
    <row r="4750" spans="1:8" hidden="1">
      <c r="A4750" s="73" t="s">
        <v>2559</v>
      </c>
      <c r="B4750" s="73" t="s">
        <v>2768</v>
      </c>
      <c r="C4750" s="73" t="s">
        <v>2517</v>
      </c>
      <c r="D4750" s="86">
        <v>1.24413178</v>
      </c>
      <c r="E4750" s="73" t="s">
        <v>2518</v>
      </c>
      <c r="F4750" s="79" t="str">
        <f>INDEX('Crosswalk Particulates'!$B:$B,MATCH('2017 EPA Data'!A4750,'Crosswalk Particulates'!$A:$A,0))</f>
        <v>process-waste-industry</v>
      </c>
      <c r="G4750" s="84">
        <f>INDEX('Crosswalk Particulates'!$E:$E,MATCH('2017 EPA Data'!$B4750,'Crosswalk Particulates'!$D:$D,0))</f>
        <v>0</v>
      </c>
      <c r="H4750" s="96">
        <f t="shared" si="74"/>
        <v>0</v>
      </c>
    </row>
    <row r="4751" spans="1:8" hidden="1">
      <c r="A4751" s="73" t="s">
        <v>2647</v>
      </c>
      <c r="B4751" s="73" t="s">
        <v>2573</v>
      </c>
      <c r="C4751" s="73" t="s">
        <v>2517</v>
      </c>
      <c r="D4751" s="86">
        <v>1.242</v>
      </c>
      <c r="E4751" s="73" t="s">
        <v>2518</v>
      </c>
      <c r="F4751" s="79" t="str">
        <f>INDEX('Crosswalk Particulates'!$B:$B,MATCH('2017 EPA Data'!A4751,'Crosswalk Particulates'!$A:$A,0))</f>
        <v>process-mining-industry</v>
      </c>
      <c r="G4751" s="84">
        <f>INDEX('Crosswalk Particulates'!$E:$E,MATCH('2017 EPA Data'!$B4751,'Crosswalk Particulates'!$D:$D,0))</f>
        <v>0</v>
      </c>
      <c r="H4751" s="96">
        <f t="shared" si="74"/>
        <v>0</v>
      </c>
    </row>
    <row r="4752" spans="1:8" hidden="1">
      <c r="A4752" s="73" t="s">
        <v>2665</v>
      </c>
      <c r="B4752" s="73" t="s">
        <v>2643</v>
      </c>
      <c r="C4752" s="73" t="s">
        <v>2517</v>
      </c>
      <c r="D4752" s="86">
        <v>1.21518214372376</v>
      </c>
      <c r="E4752" s="73" t="s">
        <v>2518</v>
      </c>
      <c r="F4752" s="79" t="str">
        <f>INDEX('Crosswalk Particulates'!$B:$B,MATCH('2017 EPA Data'!A4752,'Crosswalk Particulates'!$A:$A,0))</f>
        <v>Commercial Buildings Sector</v>
      </c>
      <c r="G4752" s="84">
        <f>INDEX('Crosswalk Particulates'!$E:$E,MATCH('2017 EPA Data'!$B4752,'Crosswalk Particulates'!$D:$D,0))</f>
        <v>0</v>
      </c>
      <c r="H4752" s="96">
        <f t="shared" si="74"/>
        <v>0</v>
      </c>
    </row>
    <row r="4753" spans="1:8" hidden="1">
      <c r="A4753" s="73" t="s">
        <v>2595</v>
      </c>
      <c r="B4753" s="73" t="s">
        <v>2614</v>
      </c>
      <c r="C4753" s="73" t="s">
        <v>2517</v>
      </c>
      <c r="D4753" s="86">
        <v>1.2100000716999999</v>
      </c>
      <c r="E4753" s="73" t="s">
        <v>2518</v>
      </c>
      <c r="F4753" s="79" t="str">
        <f>INDEX('Crosswalk Particulates'!$B:$B,MATCH('2017 EPA Data'!A4753,'Crosswalk Particulates'!$A:$A,0))</f>
        <v>process-other-industry</v>
      </c>
      <c r="G4753" s="84">
        <f>INDEX('Crosswalk Particulates'!$E:$E,MATCH('2017 EPA Data'!$B4753,'Crosswalk Particulates'!$D:$D,0))</f>
        <v>0</v>
      </c>
      <c r="H4753" s="96">
        <f t="shared" si="74"/>
        <v>0</v>
      </c>
    </row>
    <row r="4754" spans="1:8" hidden="1">
      <c r="A4754" s="73" t="s">
        <v>2607</v>
      </c>
      <c r="B4754" s="73" t="s">
        <v>2653</v>
      </c>
      <c r="C4754" s="73" t="s">
        <v>2517</v>
      </c>
      <c r="D4754" s="86">
        <v>1.20758207835</v>
      </c>
      <c r="E4754" s="73" t="s">
        <v>2518</v>
      </c>
      <c r="F4754" s="79" t="str">
        <f>INDEX('Crosswalk Particulates'!$B:$B,MATCH('2017 EPA Data'!A4754,'Crosswalk Particulates'!$A:$A,0))</f>
        <v>process-cement-industry</v>
      </c>
      <c r="G4754" s="84">
        <f>INDEX('Crosswalk Particulates'!$E:$E,MATCH('2017 EPA Data'!$B4754,'Crosswalk Particulates'!$D:$D,0))</f>
        <v>0</v>
      </c>
      <c r="H4754" s="96">
        <f t="shared" si="74"/>
        <v>0</v>
      </c>
    </row>
    <row r="4755" spans="1:8" hidden="1">
      <c r="A4755" s="73" t="s">
        <v>2608</v>
      </c>
      <c r="B4755" s="73" t="s">
        <v>2656</v>
      </c>
      <c r="C4755" s="73" t="s">
        <v>2517</v>
      </c>
      <c r="D4755" s="86">
        <v>1.2028896344</v>
      </c>
      <c r="E4755" s="73" t="s">
        <v>2518</v>
      </c>
      <c r="F4755" s="79" t="str">
        <f>INDEX('Crosswalk Particulates'!$B:$B,MATCH('2017 EPA Data'!A4755,'Crosswalk Particulates'!$A:$A,0))</f>
        <v>Electricity Sector</v>
      </c>
      <c r="G4755" s="84">
        <f>INDEX('Crosswalk Particulates'!$E:$E,MATCH('2017 EPA Data'!$B4755,'Crosswalk Particulates'!$D:$D,0))</f>
        <v>0</v>
      </c>
      <c r="H4755" s="96">
        <f t="shared" si="74"/>
        <v>0</v>
      </c>
    </row>
    <row r="4756" spans="1:8" hidden="1">
      <c r="A4756" s="73" t="s">
        <v>2664</v>
      </c>
      <c r="B4756" s="73" t="s">
        <v>2702</v>
      </c>
      <c r="C4756" s="73" t="s">
        <v>2517</v>
      </c>
      <c r="D4756" s="86">
        <v>1.2010000000000001</v>
      </c>
      <c r="E4756" s="73" t="s">
        <v>2518</v>
      </c>
      <c r="F4756" s="79" t="str">
        <f>INDEX('Crosswalk Particulates'!$B:$B,MATCH('2017 EPA Data'!A4756,'Crosswalk Particulates'!$A:$A,0))</f>
        <v>Commercial Buildings Sector</v>
      </c>
      <c r="G4756" s="84">
        <f>INDEX('Crosswalk Particulates'!$E:$E,MATCH('2017 EPA Data'!$B4756,'Crosswalk Particulates'!$D:$D,0))</f>
        <v>0</v>
      </c>
      <c r="H4756" s="96">
        <f t="shared" si="74"/>
        <v>0</v>
      </c>
    </row>
    <row r="4757" spans="1:8" hidden="1">
      <c r="A4757" s="73" t="s">
        <v>2547</v>
      </c>
      <c r="B4757" s="73" t="s">
        <v>2756</v>
      </c>
      <c r="C4757" s="73" t="s">
        <v>2517</v>
      </c>
      <c r="D4757" s="86">
        <v>1.2</v>
      </c>
      <c r="E4757" s="73" t="s">
        <v>2518</v>
      </c>
      <c r="F4757" s="79" t="str">
        <f>INDEX('Crosswalk Particulates'!$B:$B,MATCH('2017 EPA Data'!A4757,'Crosswalk Particulates'!$A:$A,0))</f>
        <v>process-other-industry</v>
      </c>
      <c r="G4757" s="84">
        <f>INDEX('Crosswalk Particulates'!$E:$E,MATCH('2017 EPA Data'!$B4757,'Crosswalk Particulates'!$D:$D,0))</f>
        <v>0</v>
      </c>
      <c r="H4757" s="96">
        <f t="shared" si="74"/>
        <v>0</v>
      </c>
    </row>
    <row r="4758" spans="1:8" hidden="1">
      <c r="A4758" s="73" t="s">
        <v>2551</v>
      </c>
      <c r="B4758" s="73" t="s">
        <v>2780</v>
      </c>
      <c r="C4758" s="73" t="s">
        <v>2517</v>
      </c>
      <c r="D4758" s="86">
        <v>1.2</v>
      </c>
      <c r="E4758" s="73" t="s">
        <v>2518</v>
      </c>
      <c r="F4758" s="79" t="str">
        <f>INDEX('Crosswalk Particulates'!$B:$B,MATCH('2017 EPA Data'!A4758,'Crosswalk Particulates'!$A:$A,0))</f>
        <v>industry-fuel-natural gas</v>
      </c>
      <c r="G4758" s="84">
        <f>INDEX('Crosswalk Particulates'!$E:$E,MATCH('2017 EPA Data'!$B4758,'Crosswalk Particulates'!$D:$D,0))</f>
        <v>0</v>
      </c>
      <c r="H4758" s="96">
        <f t="shared" si="74"/>
        <v>0</v>
      </c>
    </row>
    <row r="4759" spans="1:8" hidden="1">
      <c r="A4759" s="73" t="s">
        <v>2578</v>
      </c>
      <c r="B4759" s="73" t="s">
        <v>2766</v>
      </c>
      <c r="C4759" s="73" t="s">
        <v>2517</v>
      </c>
      <c r="D4759" s="86">
        <v>1.2</v>
      </c>
      <c r="E4759" s="73" t="s">
        <v>2518</v>
      </c>
      <c r="F4759" s="79" t="str">
        <f>INDEX('Crosswalk Particulates'!$B:$B,MATCH('2017 EPA Data'!A4759,'Crosswalk Particulates'!$A:$A,0))</f>
        <v>process-chemicals-industry</v>
      </c>
      <c r="G4759" s="84">
        <f>INDEX('Crosswalk Particulates'!$E:$E,MATCH('2017 EPA Data'!$B4759,'Crosswalk Particulates'!$D:$D,0))</f>
        <v>0</v>
      </c>
      <c r="H4759" s="96">
        <f t="shared" si="74"/>
        <v>0</v>
      </c>
    </row>
    <row r="4760" spans="1:8" hidden="1">
      <c r="A4760" s="73" t="s">
        <v>2619</v>
      </c>
      <c r="B4760" s="73" t="s">
        <v>2764</v>
      </c>
      <c r="C4760" s="73" t="s">
        <v>2517</v>
      </c>
      <c r="D4760" s="86">
        <v>1.198</v>
      </c>
      <c r="E4760" s="73" t="s">
        <v>2518</v>
      </c>
      <c r="F4760" s="79" t="str">
        <f>INDEX('Crosswalk Particulates'!$B:$B,MATCH('2017 EPA Data'!A4760,'Crosswalk Particulates'!$A:$A,0))</f>
        <v>process-iron and steel-industry</v>
      </c>
      <c r="G4760" s="84">
        <f>INDEX('Crosswalk Particulates'!$E:$E,MATCH('2017 EPA Data'!$B4760,'Crosswalk Particulates'!$D:$D,0))</f>
        <v>0</v>
      </c>
      <c r="H4760" s="96">
        <f t="shared" si="74"/>
        <v>0</v>
      </c>
    </row>
    <row r="4761" spans="1:8" hidden="1">
      <c r="A4761" s="73" t="s">
        <v>2581</v>
      </c>
      <c r="B4761" s="73" t="s">
        <v>2775</v>
      </c>
      <c r="C4761" s="73" t="s">
        <v>2517</v>
      </c>
      <c r="D4761" s="86">
        <v>1.1970440409780001</v>
      </c>
      <c r="E4761" s="73" t="s">
        <v>2518</v>
      </c>
      <c r="F4761" s="79" t="str">
        <f>INDEX('Crosswalk Particulates'!$B:$B,MATCH('2017 EPA Data'!A4761,'Crosswalk Particulates'!$A:$A,0))</f>
        <v>Electricity Sector</v>
      </c>
      <c r="G4761" s="84">
        <f>INDEX('Crosswalk Particulates'!$E:$E,MATCH('2017 EPA Data'!$B4761,'Crosswalk Particulates'!$D:$D,0))</f>
        <v>0</v>
      </c>
      <c r="H4761" s="96">
        <f t="shared" si="74"/>
        <v>0</v>
      </c>
    </row>
    <row r="4762" spans="1:8" hidden="1">
      <c r="A4762" s="73" t="s">
        <v>2602</v>
      </c>
      <c r="B4762" s="73" t="s">
        <v>2734</v>
      </c>
      <c r="C4762" s="73" t="s">
        <v>2517</v>
      </c>
      <c r="D4762" s="86">
        <v>1.1923961000000001</v>
      </c>
      <c r="E4762" s="73" t="s">
        <v>2518</v>
      </c>
      <c r="F4762" s="79" t="str">
        <f>INDEX('Crosswalk Particulates'!$B:$B,MATCH('2017 EPA Data'!A4762,'Crosswalk Particulates'!$A:$A,0))</f>
        <v>process-other-industry</v>
      </c>
      <c r="G4762" s="84">
        <f>INDEX('Crosswalk Particulates'!$E:$E,MATCH('2017 EPA Data'!$B4762,'Crosswalk Particulates'!$D:$D,0))</f>
        <v>0</v>
      </c>
      <c r="H4762" s="96">
        <f t="shared" si="74"/>
        <v>0</v>
      </c>
    </row>
    <row r="4763" spans="1:8" hidden="1">
      <c r="A4763" s="73" t="s">
        <v>2559</v>
      </c>
      <c r="B4763" s="73" t="s">
        <v>2644</v>
      </c>
      <c r="C4763" s="73" t="s">
        <v>2517</v>
      </c>
      <c r="D4763" s="86">
        <v>1.1801999999999999</v>
      </c>
      <c r="E4763" s="73" t="s">
        <v>2518</v>
      </c>
      <c r="F4763" s="79" t="str">
        <f>INDEX('Crosswalk Particulates'!$B:$B,MATCH('2017 EPA Data'!A4763,'Crosswalk Particulates'!$A:$A,0))</f>
        <v>process-waste-industry</v>
      </c>
      <c r="G4763" s="84">
        <f>INDEX('Crosswalk Particulates'!$E:$E,MATCH('2017 EPA Data'!$B4763,'Crosswalk Particulates'!$D:$D,0))</f>
        <v>0</v>
      </c>
      <c r="H4763" s="96">
        <f t="shared" si="74"/>
        <v>0</v>
      </c>
    </row>
    <row r="4764" spans="1:8" hidden="1">
      <c r="A4764" s="73" t="s">
        <v>2581</v>
      </c>
      <c r="B4764" s="73" t="s">
        <v>2562</v>
      </c>
      <c r="C4764" s="73" t="s">
        <v>2517</v>
      </c>
      <c r="D4764" s="86">
        <v>1.180112</v>
      </c>
      <c r="E4764" s="73" t="s">
        <v>2518</v>
      </c>
      <c r="F4764" s="79" t="str">
        <f>INDEX('Crosswalk Particulates'!$B:$B,MATCH('2017 EPA Data'!A4764,'Crosswalk Particulates'!$A:$A,0))</f>
        <v>Electricity Sector</v>
      </c>
      <c r="G4764" s="84">
        <f>INDEX('Crosswalk Particulates'!$E:$E,MATCH('2017 EPA Data'!$B4764,'Crosswalk Particulates'!$D:$D,0))</f>
        <v>0</v>
      </c>
      <c r="H4764" s="96">
        <f t="shared" si="74"/>
        <v>0</v>
      </c>
    </row>
    <row r="4765" spans="1:8" hidden="1">
      <c r="A4765" s="73" t="s">
        <v>2723</v>
      </c>
      <c r="B4765" s="73" t="s">
        <v>2622</v>
      </c>
      <c r="C4765" s="73" t="s">
        <v>2623</v>
      </c>
      <c r="D4765" s="86">
        <v>1.1764479999999999</v>
      </c>
      <c r="E4765" s="73" t="s">
        <v>2518</v>
      </c>
      <c r="F4765" s="79" t="str">
        <f>INDEX('Crosswalk Particulates'!$B:$B,MATCH('2017 EPA Data'!A4765,'Crosswalk Particulates'!$A:$A,0))</f>
        <v>Residential Buildings Sector</v>
      </c>
      <c r="G4765" s="84">
        <f>INDEX('Crosswalk Particulates'!$E:$E,MATCH('2017 EPA Data'!$B4765,'Crosswalk Particulates'!$D:$D,0))</f>
        <v>0</v>
      </c>
      <c r="H4765" s="96">
        <f t="shared" si="74"/>
        <v>0</v>
      </c>
    </row>
    <row r="4766" spans="1:8" hidden="1">
      <c r="A4766" s="73" t="s">
        <v>2595</v>
      </c>
      <c r="B4766" s="73" t="s">
        <v>2645</v>
      </c>
      <c r="C4766" s="73" t="s">
        <v>2517</v>
      </c>
      <c r="D4766" s="86">
        <v>1.174803</v>
      </c>
      <c r="E4766" s="73" t="s">
        <v>2518</v>
      </c>
      <c r="F4766" s="79" t="str">
        <f>INDEX('Crosswalk Particulates'!$B:$B,MATCH('2017 EPA Data'!A4766,'Crosswalk Particulates'!$A:$A,0))</f>
        <v>process-other-industry</v>
      </c>
      <c r="G4766" s="84">
        <f>INDEX('Crosswalk Particulates'!$E:$E,MATCH('2017 EPA Data'!$B4766,'Crosswalk Particulates'!$D:$D,0))</f>
        <v>0</v>
      </c>
      <c r="H4766" s="96">
        <f t="shared" si="74"/>
        <v>0</v>
      </c>
    </row>
    <row r="4767" spans="1:8" hidden="1">
      <c r="A4767" s="73" t="s">
        <v>2546</v>
      </c>
      <c r="B4767" s="73" t="s">
        <v>2598</v>
      </c>
      <c r="C4767" s="73" t="s">
        <v>2517</v>
      </c>
      <c r="D4767" s="86">
        <v>1.1641999999999999</v>
      </c>
      <c r="E4767" s="73" t="s">
        <v>2518</v>
      </c>
      <c r="F4767" s="79" t="str">
        <f>INDEX('Crosswalk Particulates'!$B:$B,MATCH('2017 EPA Data'!A4767,'Crosswalk Particulates'!$A:$A,0))</f>
        <v>process-other-industry</v>
      </c>
      <c r="G4767" s="84">
        <f>INDEX('Crosswalk Particulates'!$E:$E,MATCH('2017 EPA Data'!$B4767,'Crosswalk Particulates'!$D:$D,0))</f>
        <v>0</v>
      </c>
      <c r="H4767" s="96">
        <f t="shared" si="74"/>
        <v>0</v>
      </c>
    </row>
    <row r="4768" spans="1:8" hidden="1">
      <c r="A4768" s="73" t="s">
        <v>2581</v>
      </c>
      <c r="B4768" s="73" t="s">
        <v>2653</v>
      </c>
      <c r="C4768" s="73" t="s">
        <v>2517</v>
      </c>
      <c r="D4768" s="86">
        <v>1.162216415332</v>
      </c>
      <c r="E4768" s="73" t="s">
        <v>2518</v>
      </c>
      <c r="F4768" s="79" t="str">
        <f>INDEX('Crosswalk Particulates'!$B:$B,MATCH('2017 EPA Data'!A4768,'Crosswalk Particulates'!$A:$A,0))</f>
        <v>Electricity Sector</v>
      </c>
      <c r="G4768" s="84">
        <f>INDEX('Crosswalk Particulates'!$E:$E,MATCH('2017 EPA Data'!$B4768,'Crosswalk Particulates'!$D:$D,0))</f>
        <v>0</v>
      </c>
      <c r="H4768" s="96">
        <f t="shared" si="74"/>
        <v>0</v>
      </c>
    </row>
    <row r="4769" spans="1:8" hidden="1">
      <c r="A4769" s="73" t="s">
        <v>2669</v>
      </c>
      <c r="B4769" s="73" t="s">
        <v>2604</v>
      </c>
      <c r="C4769" s="73" t="s">
        <v>2517</v>
      </c>
      <c r="D4769" s="86">
        <v>1.1607799999999999</v>
      </c>
      <c r="E4769" s="73" t="s">
        <v>2518</v>
      </c>
      <c r="F4769" s="79" t="str">
        <f>INDEX('Crosswalk Particulates'!$B:$B,MATCH('2017 EPA Data'!A4769,'Crosswalk Particulates'!$A:$A,0))</f>
        <v>Commercial Buildings Sector</v>
      </c>
      <c r="G4769" s="84">
        <f>INDEX('Crosswalk Particulates'!$E:$E,MATCH('2017 EPA Data'!$B4769,'Crosswalk Particulates'!$D:$D,0))</f>
        <v>0</v>
      </c>
      <c r="H4769" s="96">
        <f t="shared" si="74"/>
        <v>0</v>
      </c>
    </row>
    <row r="4770" spans="1:8" hidden="1">
      <c r="A4770" s="73" t="s">
        <v>2595</v>
      </c>
      <c r="B4770" s="73" t="s">
        <v>2561</v>
      </c>
      <c r="C4770" s="73" t="s">
        <v>2517</v>
      </c>
      <c r="D4770" s="86">
        <v>1.1583060000000001</v>
      </c>
      <c r="E4770" s="73" t="s">
        <v>2518</v>
      </c>
      <c r="F4770" s="79" t="str">
        <f>INDEX('Crosswalk Particulates'!$B:$B,MATCH('2017 EPA Data'!A4770,'Crosswalk Particulates'!$A:$A,0))</f>
        <v>process-other-industry</v>
      </c>
      <c r="G4770" s="84">
        <f>INDEX('Crosswalk Particulates'!$E:$E,MATCH('2017 EPA Data'!$B4770,'Crosswalk Particulates'!$D:$D,0))</f>
        <v>0</v>
      </c>
      <c r="H4770" s="96">
        <f t="shared" si="74"/>
        <v>0</v>
      </c>
    </row>
    <row r="4771" spans="1:8" hidden="1">
      <c r="A4771" s="73" t="s">
        <v>2600</v>
      </c>
      <c r="B4771" s="73" t="s">
        <v>2734</v>
      </c>
      <c r="C4771" s="73" t="s">
        <v>2517</v>
      </c>
      <c r="D4771" s="86">
        <v>1.1570317999999999</v>
      </c>
      <c r="E4771" s="73" t="s">
        <v>2518</v>
      </c>
      <c r="F4771" s="79" t="str">
        <f>INDEX('Crosswalk Particulates'!$B:$B,MATCH('2017 EPA Data'!A4771,'Crosswalk Particulates'!$A:$A,0))</f>
        <v>industry-fuel-biomass</v>
      </c>
      <c r="G4771" s="84">
        <f>INDEX('Crosswalk Particulates'!$E:$E,MATCH('2017 EPA Data'!$B4771,'Crosswalk Particulates'!$D:$D,0))</f>
        <v>0</v>
      </c>
      <c r="H4771" s="96">
        <f t="shared" si="74"/>
        <v>0</v>
      </c>
    </row>
    <row r="4772" spans="1:8" hidden="1">
      <c r="A4772" s="73" t="s">
        <v>2595</v>
      </c>
      <c r="B4772" s="73" t="s">
        <v>2672</v>
      </c>
      <c r="C4772" s="73" t="s">
        <v>2517</v>
      </c>
      <c r="D4772" s="86">
        <v>1.1555219999999999</v>
      </c>
      <c r="E4772" s="73" t="s">
        <v>2518</v>
      </c>
      <c r="F4772" s="79" t="str">
        <f>INDEX('Crosswalk Particulates'!$B:$B,MATCH('2017 EPA Data'!A4772,'Crosswalk Particulates'!$A:$A,0))</f>
        <v>process-other-industry</v>
      </c>
      <c r="G4772" s="84">
        <f>INDEX('Crosswalk Particulates'!$E:$E,MATCH('2017 EPA Data'!$B4772,'Crosswalk Particulates'!$D:$D,0))</f>
        <v>0</v>
      </c>
      <c r="H4772" s="96">
        <f t="shared" si="74"/>
        <v>0</v>
      </c>
    </row>
    <row r="4773" spans="1:8" hidden="1">
      <c r="A4773" s="73" t="s">
        <v>2586</v>
      </c>
      <c r="B4773" s="73" t="s">
        <v>2810</v>
      </c>
      <c r="C4773" s="73" t="s">
        <v>2517</v>
      </c>
      <c r="D4773" s="86">
        <v>1.1419999999999999</v>
      </c>
      <c r="E4773" s="73" t="s">
        <v>2518</v>
      </c>
      <c r="F4773" s="79" t="str">
        <f>INDEX('Crosswalk Particulates'!$B:$B,MATCH('2017 EPA Data'!A4773,'Crosswalk Particulates'!$A:$A,0))</f>
        <v>process-other-industry</v>
      </c>
      <c r="G4773" s="84">
        <f>INDEX('Crosswalk Particulates'!$E:$E,MATCH('2017 EPA Data'!$B4773,'Crosswalk Particulates'!$D:$D,0))</f>
        <v>0</v>
      </c>
      <c r="H4773" s="96">
        <f t="shared" si="74"/>
        <v>0</v>
      </c>
    </row>
    <row r="4774" spans="1:8" hidden="1">
      <c r="A4774" s="73" t="s">
        <v>2632</v>
      </c>
      <c r="B4774" s="73" t="s">
        <v>2730</v>
      </c>
      <c r="C4774" s="73" t="s">
        <v>2517</v>
      </c>
      <c r="D4774" s="86">
        <v>1.1339171568199999</v>
      </c>
      <c r="E4774" s="73" t="s">
        <v>2518</v>
      </c>
      <c r="F4774" s="79" t="str">
        <f>INDEX('Crosswalk Particulates'!$B:$B,MATCH('2017 EPA Data'!A4774,'Crosswalk Particulates'!$A:$A,0))</f>
        <v>industry-fuel-other</v>
      </c>
      <c r="G4774" s="84">
        <f>INDEX('Crosswalk Particulates'!$E:$E,MATCH('2017 EPA Data'!$B4774,'Crosswalk Particulates'!$D:$D,0))</f>
        <v>0</v>
      </c>
      <c r="H4774" s="96">
        <f t="shared" si="74"/>
        <v>0</v>
      </c>
    </row>
    <row r="4775" spans="1:8" hidden="1">
      <c r="A4775" s="73" t="s">
        <v>2586</v>
      </c>
      <c r="B4775" s="73" t="s">
        <v>2775</v>
      </c>
      <c r="C4775" s="73" t="s">
        <v>2517</v>
      </c>
      <c r="D4775" s="86">
        <v>1.1299650229010001</v>
      </c>
      <c r="E4775" s="73" t="s">
        <v>2518</v>
      </c>
      <c r="F4775" s="79" t="str">
        <f>INDEX('Crosswalk Particulates'!$B:$B,MATCH('2017 EPA Data'!A4775,'Crosswalk Particulates'!$A:$A,0))</f>
        <v>process-other-industry</v>
      </c>
      <c r="G4775" s="84">
        <f>INDEX('Crosswalk Particulates'!$E:$E,MATCH('2017 EPA Data'!$B4775,'Crosswalk Particulates'!$D:$D,0))</f>
        <v>0</v>
      </c>
      <c r="H4775" s="96">
        <f t="shared" si="74"/>
        <v>0</v>
      </c>
    </row>
    <row r="4776" spans="1:8" hidden="1">
      <c r="A4776" s="73" t="s">
        <v>2559</v>
      </c>
      <c r="B4776" s="73" t="s">
        <v>2764</v>
      </c>
      <c r="C4776" s="73" t="s">
        <v>2517</v>
      </c>
      <c r="D4776" s="86">
        <v>1.1260844000000001</v>
      </c>
      <c r="E4776" s="73" t="s">
        <v>2518</v>
      </c>
      <c r="F4776" s="79" t="str">
        <f>INDEX('Crosswalk Particulates'!$B:$B,MATCH('2017 EPA Data'!A4776,'Crosswalk Particulates'!$A:$A,0))</f>
        <v>process-waste-industry</v>
      </c>
      <c r="G4776" s="84">
        <f>INDEX('Crosswalk Particulates'!$E:$E,MATCH('2017 EPA Data'!$B4776,'Crosswalk Particulates'!$D:$D,0))</f>
        <v>0</v>
      </c>
      <c r="H4776" s="96">
        <f t="shared" si="74"/>
        <v>0</v>
      </c>
    </row>
    <row r="4777" spans="1:8" hidden="1">
      <c r="A4777" s="73" t="s">
        <v>2551</v>
      </c>
      <c r="B4777" s="73" t="s">
        <v>2775</v>
      </c>
      <c r="C4777" s="73" t="s">
        <v>2517</v>
      </c>
      <c r="D4777" s="86">
        <v>1.1260643084156048</v>
      </c>
      <c r="E4777" s="73" t="s">
        <v>2518</v>
      </c>
      <c r="F4777" s="79" t="str">
        <f>INDEX('Crosswalk Particulates'!$B:$B,MATCH('2017 EPA Data'!A4777,'Crosswalk Particulates'!$A:$A,0))</f>
        <v>industry-fuel-natural gas</v>
      </c>
      <c r="G4777" s="84">
        <f>INDEX('Crosswalk Particulates'!$E:$E,MATCH('2017 EPA Data'!$B4777,'Crosswalk Particulates'!$D:$D,0))</f>
        <v>0</v>
      </c>
      <c r="H4777" s="96">
        <f t="shared" si="74"/>
        <v>0</v>
      </c>
    </row>
    <row r="4778" spans="1:8" hidden="1">
      <c r="A4778" s="73" t="s">
        <v>2547</v>
      </c>
      <c r="B4778" s="73" t="s">
        <v>2652</v>
      </c>
      <c r="C4778" s="73" t="s">
        <v>2517</v>
      </c>
      <c r="D4778" s="86">
        <v>1.1258916000000001</v>
      </c>
      <c r="E4778" s="73" t="s">
        <v>2518</v>
      </c>
      <c r="F4778" s="79" t="str">
        <f>INDEX('Crosswalk Particulates'!$B:$B,MATCH('2017 EPA Data'!A4778,'Crosswalk Particulates'!$A:$A,0))</f>
        <v>process-other-industry</v>
      </c>
      <c r="G4778" s="84">
        <f>INDEX('Crosswalk Particulates'!$E:$E,MATCH('2017 EPA Data'!$B4778,'Crosswalk Particulates'!$D:$D,0))</f>
        <v>0</v>
      </c>
      <c r="H4778" s="96">
        <f t="shared" si="74"/>
        <v>0</v>
      </c>
    </row>
    <row r="4779" spans="1:8" hidden="1">
      <c r="A4779" s="73" t="s">
        <v>2584</v>
      </c>
      <c r="B4779" s="73" t="s">
        <v>2625</v>
      </c>
      <c r="C4779" s="73" t="s">
        <v>2517</v>
      </c>
      <c r="D4779" s="86">
        <v>1.1165681207039999</v>
      </c>
      <c r="E4779" s="73" t="s">
        <v>2518</v>
      </c>
      <c r="F4779" s="79" t="str">
        <f>INDEX('Crosswalk Particulates'!$B:$B,MATCH('2017 EPA Data'!A4779,'Crosswalk Particulates'!$A:$A,0))</f>
        <v>Electricity Sector</v>
      </c>
      <c r="G4779" s="84">
        <f>INDEX('Crosswalk Particulates'!$E:$E,MATCH('2017 EPA Data'!$B4779,'Crosswalk Particulates'!$D:$D,0))</f>
        <v>0</v>
      </c>
      <c r="H4779" s="96">
        <f t="shared" si="74"/>
        <v>0</v>
      </c>
    </row>
    <row r="4780" spans="1:8" hidden="1">
      <c r="A4780" s="73" t="s">
        <v>2582</v>
      </c>
      <c r="B4780" s="73" t="s">
        <v>2641</v>
      </c>
      <c r="C4780" s="73" t="s">
        <v>2517</v>
      </c>
      <c r="D4780" s="86">
        <v>1.1026262</v>
      </c>
      <c r="E4780" s="73" t="s">
        <v>2518</v>
      </c>
      <c r="F4780" s="79" t="str">
        <f>INDEX('Crosswalk Particulates'!$B:$B,MATCH('2017 EPA Data'!A4780,'Crosswalk Particulates'!$A:$A,0))</f>
        <v>Commercial Buildings Sector</v>
      </c>
      <c r="G4780" s="84">
        <f>INDEX('Crosswalk Particulates'!$E:$E,MATCH('2017 EPA Data'!$B4780,'Crosswalk Particulates'!$D:$D,0))</f>
        <v>0</v>
      </c>
      <c r="H4780" s="96">
        <f t="shared" si="74"/>
        <v>0</v>
      </c>
    </row>
    <row r="4781" spans="1:8" hidden="1">
      <c r="A4781" s="73" t="s">
        <v>2600</v>
      </c>
      <c r="B4781" s="73" t="s">
        <v>2705</v>
      </c>
      <c r="C4781" s="73" t="s">
        <v>2517</v>
      </c>
      <c r="D4781" s="86">
        <v>1.1000000000000001</v>
      </c>
      <c r="E4781" s="73" t="s">
        <v>2518</v>
      </c>
      <c r="F4781" s="79" t="str">
        <f>INDEX('Crosswalk Particulates'!$B:$B,MATCH('2017 EPA Data'!A4781,'Crosswalk Particulates'!$A:$A,0))</f>
        <v>industry-fuel-biomass</v>
      </c>
      <c r="G4781" s="84">
        <f>INDEX('Crosswalk Particulates'!$E:$E,MATCH('2017 EPA Data'!$B4781,'Crosswalk Particulates'!$D:$D,0))</f>
        <v>0</v>
      </c>
      <c r="H4781" s="96">
        <f t="shared" si="74"/>
        <v>0</v>
      </c>
    </row>
    <row r="4782" spans="1:8" hidden="1">
      <c r="A4782" s="73" t="s">
        <v>2631</v>
      </c>
      <c r="B4782" s="73" t="s">
        <v>2637</v>
      </c>
      <c r="C4782" s="73" t="s">
        <v>2517</v>
      </c>
      <c r="D4782" s="86">
        <v>1.0970906674750001</v>
      </c>
      <c r="E4782" s="73" t="s">
        <v>2518</v>
      </c>
      <c r="F4782" s="79" t="str">
        <f>INDEX('Crosswalk Particulates'!$B:$B,MATCH('2017 EPA Data'!A4782,'Crosswalk Particulates'!$A:$A,0))</f>
        <v>Residential Buildings Sector</v>
      </c>
      <c r="G4782" s="84">
        <f>INDEX('Crosswalk Particulates'!$E:$E,MATCH('2017 EPA Data'!$B4782,'Crosswalk Particulates'!$D:$D,0))</f>
        <v>0</v>
      </c>
      <c r="H4782" s="96">
        <f t="shared" si="74"/>
        <v>0</v>
      </c>
    </row>
    <row r="4783" spans="1:8" hidden="1">
      <c r="A4783" s="73" t="s">
        <v>2585</v>
      </c>
      <c r="B4783" s="73" t="s">
        <v>2690</v>
      </c>
      <c r="C4783" s="73" t="s">
        <v>2517</v>
      </c>
      <c r="D4783" s="86">
        <v>1.0900000000000001</v>
      </c>
      <c r="E4783" s="73" t="s">
        <v>2518</v>
      </c>
      <c r="F4783" s="79" t="str">
        <f>INDEX('Crosswalk Particulates'!$B:$B,MATCH('2017 EPA Data'!A4783,'Crosswalk Particulates'!$A:$A,0))</f>
        <v>process-other-industry</v>
      </c>
      <c r="G4783" s="84">
        <f>INDEX('Crosswalk Particulates'!$E:$E,MATCH('2017 EPA Data'!$B4783,'Crosswalk Particulates'!$D:$D,0))</f>
        <v>0</v>
      </c>
      <c r="H4783" s="96">
        <f t="shared" si="74"/>
        <v>0</v>
      </c>
    </row>
    <row r="4784" spans="1:8" hidden="1">
      <c r="A4784" s="73" t="s">
        <v>2669</v>
      </c>
      <c r="B4784" s="73" t="s">
        <v>2576</v>
      </c>
      <c r="C4784" s="73" t="s">
        <v>2517</v>
      </c>
      <c r="D4784" s="86">
        <v>1.08351862</v>
      </c>
      <c r="E4784" s="73" t="s">
        <v>2518</v>
      </c>
      <c r="F4784" s="79" t="str">
        <f>INDEX('Crosswalk Particulates'!$B:$B,MATCH('2017 EPA Data'!A4784,'Crosswalk Particulates'!$A:$A,0))</f>
        <v>Commercial Buildings Sector</v>
      </c>
      <c r="G4784" s="84">
        <f>INDEX('Crosswalk Particulates'!$E:$E,MATCH('2017 EPA Data'!$B4784,'Crosswalk Particulates'!$D:$D,0))</f>
        <v>0</v>
      </c>
      <c r="H4784" s="96">
        <f t="shared" si="74"/>
        <v>0</v>
      </c>
    </row>
    <row r="4785" spans="1:8" hidden="1">
      <c r="A4785" s="73" t="s">
        <v>2530</v>
      </c>
      <c r="B4785" s="73" t="s">
        <v>2670</v>
      </c>
      <c r="C4785" s="73" t="s">
        <v>2517</v>
      </c>
      <c r="D4785" s="86">
        <v>1.0707625584523954</v>
      </c>
      <c r="E4785" s="73" t="s">
        <v>2518</v>
      </c>
      <c r="F4785" s="79" t="str">
        <f>INDEX('Crosswalk Particulates'!$B:$B,MATCH('2017 EPA Data'!A4785,'Crosswalk Particulates'!$A:$A,0))</f>
        <v>process-other-industry</v>
      </c>
      <c r="G4785" s="84">
        <f>INDEX('Crosswalk Particulates'!$E:$E,MATCH('2017 EPA Data'!$B4785,'Crosswalk Particulates'!$D:$D,0))</f>
        <v>0</v>
      </c>
      <c r="H4785" s="96">
        <f t="shared" si="74"/>
        <v>0</v>
      </c>
    </row>
    <row r="4786" spans="1:8" hidden="1">
      <c r="A4786" s="73" t="s">
        <v>2553</v>
      </c>
      <c r="B4786" s="73" t="s">
        <v>2668</v>
      </c>
      <c r="C4786" s="73" t="s">
        <v>2517</v>
      </c>
      <c r="D4786" s="86">
        <v>1.0689165300000001</v>
      </c>
      <c r="E4786" s="73" t="s">
        <v>2518</v>
      </c>
      <c r="F4786" s="79" t="str">
        <f>INDEX('Crosswalk Particulates'!$B:$B,MATCH('2017 EPA Data'!A4786,'Crosswalk Particulates'!$A:$A,0))</f>
        <v>process-other-industry</v>
      </c>
      <c r="G4786" s="84">
        <f>INDEX('Crosswalk Particulates'!$E:$E,MATCH('2017 EPA Data'!$B4786,'Crosswalk Particulates'!$D:$D,0))</f>
        <v>0</v>
      </c>
      <c r="H4786" s="96">
        <f t="shared" si="74"/>
        <v>0</v>
      </c>
    </row>
    <row r="4787" spans="1:8" hidden="1">
      <c r="A4787" s="73" t="s">
        <v>2647</v>
      </c>
      <c r="B4787" s="73" t="s">
        <v>2719</v>
      </c>
      <c r="C4787" s="73" t="s">
        <v>2517</v>
      </c>
      <c r="D4787" s="86">
        <v>1.0660000000000001</v>
      </c>
      <c r="E4787" s="73" t="s">
        <v>2518</v>
      </c>
      <c r="F4787" s="79" t="str">
        <f>INDEX('Crosswalk Particulates'!$B:$B,MATCH('2017 EPA Data'!A4787,'Crosswalk Particulates'!$A:$A,0))</f>
        <v>process-mining-industry</v>
      </c>
      <c r="G4787" s="84">
        <f>INDEX('Crosswalk Particulates'!$E:$E,MATCH('2017 EPA Data'!$B4787,'Crosswalk Particulates'!$D:$D,0))</f>
        <v>0</v>
      </c>
      <c r="H4787" s="96">
        <f t="shared" si="74"/>
        <v>0</v>
      </c>
    </row>
    <row r="4788" spans="1:8" hidden="1">
      <c r="A4788" s="73" t="s">
        <v>2632</v>
      </c>
      <c r="B4788" s="73" t="s">
        <v>2745</v>
      </c>
      <c r="C4788" s="73" t="s">
        <v>2517</v>
      </c>
      <c r="D4788" s="86">
        <v>1.0639799999999999</v>
      </c>
      <c r="E4788" s="73" t="s">
        <v>2518</v>
      </c>
      <c r="F4788" s="79" t="str">
        <f>INDEX('Crosswalk Particulates'!$B:$B,MATCH('2017 EPA Data'!A4788,'Crosswalk Particulates'!$A:$A,0))</f>
        <v>industry-fuel-other</v>
      </c>
      <c r="G4788" s="84">
        <f>INDEX('Crosswalk Particulates'!$E:$E,MATCH('2017 EPA Data'!$B4788,'Crosswalk Particulates'!$D:$D,0))</f>
        <v>0</v>
      </c>
      <c r="H4788" s="96">
        <f t="shared" si="74"/>
        <v>0</v>
      </c>
    </row>
    <row r="4789" spans="1:8" hidden="1">
      <c r="A4789" s="73" t="s">
        <v>2559</v>
      </c>
      <c r="B4789" s="73" t="s">
        <v>2681</v>
      </c>
      <c r="C4789" s="73" t="s">
        <v>2517</v>
      </c>
      <c r="D4789" s="86">
        <v>1.0604072</v>
      </c>
      <c r="E4789" s="73" t="s">
        <v>2518</v>
      </c>
      <c r="F4789" s="79" t="str">
        <f>INDEX('Crosswalk Particulates'!$B:$B,MATCH('2017 EPA Data'!A4789,'Crosswalk Particulates'!$A:$A,0))</f>
        <v>process-waste-industry</v>
      </c>
      <c r="G4789" s="84">
        <f>INDEX('Crosswalk Particulates'!$E:$E,MATCH('2017 EPA Data'!$B4789,'Crosswalk Particulates'!$D:$D,0))</f>
        <v>0</v>
      </c>
      <c r="H4789" s="96">
        <f t="shared" si="74"/>
        <v>0</v>
      </c>
    </row>
    <row r="4790" spans="1:8" hidden="1">
      <c r="A4790" s="73" t="s">
        <v>2530</v>
      </c>
      <c r="B4790" s="73" t="s">
        <v>2753</v>
      </c>
      <c r="D4790" s="86">
        <v>1.053628395444</v>
      </c>
      <c r="E4790" s="73" t="s">
        <v>2522</v>
      </c>
      <c r="F4790" s="79" t="str">
        <f>INDEX('Crosswalk Particulates'!$B:$B,MATCH('2017 EPA Data'!A4790,'Crosswalk Particulates'!$A:$A,0))</f>
        <v>process-other-industry</v>
      </c>
      <c r="G4790" s="84">
        <f>INDEX('Crosswalk Particulates'!$E:$E,MATCH('2017 EPA Data'!$B4790,'Crosswalk Particulates'!$D:$D,0))</f>
        <v>0</v>
      </c>
      <c r="H4790" s="96">
        <f t="shared" si="74"/>
        <v>955836.73870689748</v>
      </c>
    </row>
    <row r="4791" spans="1:8" hidden="1">
      <c r="A4791" s="73" t="s">
        <v>2595</v>
      </c>
      <c r="B4791" s="73" t="s">
        <v>2705</v>
      </c>
      <c r="C4791" s="73" t="s">
        <v>2517</v>
      </c>
      <c r="D4791" s="86">
        <v>1.0516840000000001</v>
      </c>
      <c r="E4791" s="73" t="s">
        <v>2518</v>
      </c>
      <c r="F4791" s="79" t="str">
        <f>INDEX('Crosswalk Particulates'!$B:$B,MATCH('2017 EPA Data'!A4791,'Crosswalk Particulates'!$A:$A,0))</f>
        <v>process-other-industry</v>
      </c>
      <c r="G4791" s="84">
        <f>INDEX('Crosswalk Particulates'!$E:$E,MATCH('2017 EPA Data'!$B4791,'Crosswalk Particulates'!$D:$D,0))</f>
        <v>0</v>
      </c>
      <c r="H4791" s="96">
        <f t="shared" si="74"/>
        <v>0</v>
      </c>
    </row>
    <row r="4792" spans="1:8" hidden="1">
      <c r="A4792" s="73" t="s">
        <v>2565</v>
      </c>
      <c r="B4792" s="73" t="s">
        <v>2775</v>
      </c>
      <c r="C4792" s="73" t="s">
        <v>2517</v>
      </c>
      <c r="D4792" s="86">
        <v>1.04658384</v>
      </c>
      <c r="E4792" s="73" t="s">
        <v>2518</v>
      </c>
      <c r="F4792" s="79" t="str">
        <f>INDEX('Crosswalk Particulates'!$B:$B,MATCH('2017 EPA Data'!A4792,'Crosswalk Particulates'!$A:$A,0))</f>
        <v>Electricity Sector</v>
      </c>
      <c r="G4792" s="84">
        <f>INDEX('Crosswalk Particulates'!$E:$E,MATCH('2017 EPA Data'!$B4792,'Crosswalk Particulates'!$D:$D,0))</f>
        <v>0</v>
      </c>
      <c r="H4792" s="96">
        <f t="shared" si="74"/>
        <v>0</v>
      </c>
    </row>
    <row r="4793" spans="1:8" hidden="1">
      <c r="A4793" s="73" t="s">
        <v>2600</v>
      </c>
      <c r="B4793" s="73" t="s">
        <v>2679</v>
      </c>
      <c r="C4793" s="73" t="s">
        <v>2517</v>
      </c>
      <c r="D4793" s="86">
        <v>1.0383617999999999</v>
      </c>
      <c r="E4793" s="73" t="s">
        <v>2518</v>
      </c>
      <c r="F4793" s="79" t="str">
        <f>INDEX('Crosswalk Particulates'!$B:$B,MATCH('2017 EPA Data'!A4793,'Crosswalk Particulates'!$A:$A,0))</f>
        <v>industry-fuel-biomass</v>
      </c>
      <c r="G4793" s="84">
        <f>INDEX('Crosswalk Particulates'!$E:$E,MATCH('2017 EPA Data'!$B4793,'Crosswalk Particulates'!$D:$D,0))</f>
        <v>0</v>
      </c>
      <c r="H4793" s="96">
        <f t="shared" si="74"/>
        <v>0</v>
      </c>
    </row>
    <row r="4794" spans="1:8" hidden="1">
      <c r="A4794" s="73" t="s">
        <v>2553</v>
      </c>
      <c r="B4794" s="73" t="s">
        <v>2718</v>
      </c>
      <c r="C4794" s="73" t="s">
        <v>2517</v>
      </c>
      <c r="D4794" s="86">
        <v>1.038</v>
      </c>
      <c r="E4794" s="73" t="s">
        <v>2518</v>
      </c>
      <c r="F4794" s="79" t="str">
        <f>INDEX('Crosswalk Particulates'!$B:$B,MATCH('2017 EPA Data'!A4794,'Crosswalk Particulates'!$A:$A,0))</f>
        <v>process-other-industry</v>
      </c>
      <c r="G4794" s="84">
        <f>INDEX('Crosswalk Particulates'!$E:$E,MATCH('2017 EPA Data'!$B4794,'Crosswalk Particulates'!$D:$D,0))</f>
        <v>0</v>
      </c>
      <c r="H4794" s="96">
        <f t="shared" si="74"/>
        <v>0</v>
      </c>
    </row>
    <row r="4795" spans="1:8" hidden="1">
      <c r="A4795" s="73" t="s">
        <v>2629</v>
      </c>
      <c r="B4795" s="73" t="s">
        <v>2745</v>
      </c>
      <c r="C4795" s="73" t="s">
        <v>2517</v>
      </c>
      <c r="D4795" s="86">
        <v>1.0275175000000001</v>
      </c>
      <c r="E4795" s="73" t="s">
        <v>2518</v>
      </c>
      <c r="F4795" s="79" t="str">
        <f>INDEX('Crosswalk Particulates'!$B:$B,MATCH('2017 EPA Data'!A4795,'Crosswalk Particulates'!$A:$A,0))</f>
        <v>industry-fuel-oil</v>
      </c>
      <c r="G4795" s="84">
        <f>INDEX('Crosswalk Particulates'!$E:$E,MATCH('2017 EPA Data'!$B4795,'Crosswalk Particulates'!$D:$D,0))</f>
        <v>0</v>
      </c>
      <c r="H4795" s="96">
        <f t="shared" si="74"/>
        <v>0</v>
      </c>
    </row>
    <row r="4796" spans="1:8" hidden="1">
      <c r="A4796" s="73" t="s">
        <v>2519</v>
      </c>
      <c r="B4796" s="73" t="s">
        <v>2804</v>
      </c>
      <c r="C4796" s="73" t="s">
        <v>2517</v>
      </c>
      <c r="D4796" s="86">
        <v>1.0263305</v>
      </c>
      <c r="E4796" s="73" t="s">
        <v>2518</v>
      </c>
      <c r="F4796" s="79" t="str">
        <f>INDEX('Crosswalk Particulates'!$B:$B,MATCH('2017 EPA Data'!A4796,'Crosswalk Particulates'!$A:$A,0))</f>
        <v>process-other-industry</v>
      </c>
      <c r="G4796" s="84">
        <f>INDEX('Crosswalk Particulates'!$E:$E,MATCH('2017 EPA Data'!$B4796,'Crosswalk Particulates'!$D:$D,0))</f>
        <v>0</v>
      </c>
      <c r="H4796" s="96">
        <f t="shared" si="74"/>
        <v>0</v>
      </c>
    </row>
    <row r="4797" spans="1:8" hidden="1">
      <c r="A4797" s="73" t="s">
        <v>2559</v>
      </c>
      <c r="B4797" s="73" t="s">
        <v>2792</v>
      </c>
      <c r="C4797" s="73" t="s">
        <v>2517</v>
      </c>
      <c r="D4797" s="86">
        <v>1.0124</v>
      </c>
      <c r="E4797" s="73" t="s">
        <v>2518</v>
      </c>
      <c r="F4797" s="79" t="str">
        <f>INDEX('Crosswalk Particulates'!$B:$B,MATCH('2017 EPA Data'!A4797,'Crosswalk Particulates'!$A:$A,0))</f>
        <v>process-waste-industry</v>
      </c>
      <c r="G4797" s="84">
        <f>INDEX('Crosswalk Particulates'!$E:$E,MATCH('2017 EPA Data'!$B4797,'Crosswalk Particulates'!$D:$D,0))</f>
        <v>0</v>
      </c>
      <c r="H4797" s="96">
        <f t="shared" si="74"/>
        <v>0</v>
      </c>
    </row>
    <row r="4798" spans="1:8" hidden="1">
      <c r="A4798" s="73" t="s">
        <v>2647</v>
      </c>
      <c r="B4798" s="73" t="s">
        <v>2611</v>
      </c>
      <c r="C4798" s="73" t="s">
        <v>2517</v>
      </c>
      <c r="D4798" s="86">
        <v>1.004</v>
      </c>
      <c r="E4798" s="73" t="s">
        <v>2518</v>
      </c>
      <c r="F4798" s="79" t="str">
        <f>INDEX('Crosswalk Particulates'!$B:$B,MATCH('2017 EPA Data'!A4798,'Crosswalk Particulates'!$A:$A,0))</f>
        <v>process-mining-industry</v>
      </c>
      <c r="G4798" s="84">
        <f>INDEX('Crosswalk Particulates'!$E:$E,MATCH('2017 EPA Data'!$B4798,'Crosswalk Particulates'!$D:$D,0))</f>
        <v>0</v>
      </c>
      <c r="H4798" s="96">
        <f t="shared" si="74"/>
        <v>0</v>
      </c>
    </row>
    <row r="4799" spans="1:8" hidden="1">
      <c r="A4799" s="73" t="s">
        <v>2592</v>
      </c>
      <c r="B4799" s="73" t="s">
        <v>2652</v>
      </c>
      <c r="C4799" s="73" t="s">
        <v>2517</v>
      </c>
      <c r="D4799" s="86">
        <v>1.0026280000000001</v>
      </c>
      <c r="E4799" s="73" t="s">
        <v>2518</v>
      </c>
      <c r="F4799" s="79" t="str">
        <f>INDEX('Crosswalk Particulates'!$B:$B,MATCH('2017 EPA Data'!A4799,'Crosswalk Particulates'!$A:$A,0))</f>
        <v>process-ngps-industry</v>
      </c>
      <c r="G4799" s="84">
        <f>INDEX('Crosswalk Particulates'!$E:$E,MATCH('2017 EPA Data'!$B4799,'Crosswalk Particulates'!$D:$D,0))</f>
        <v>0</v>
      </c>
      <c r="H4799" s="96">
        <f t="shared" si="74"/>
        <v>0</v>
      </c>
    </row>
    <row r="4800" spans="1:8" hidden="1">
      <c r="A4800" s="73" t="s">
        <v>2559</v>
      </c>
      <c r="B4800" s="73" t="s">
        <v>2702</v>
      </c>
      <c r="C4800" s="73" t="s">
        <v>2517</v>
      </c>
      <c r="D4800" s="86">
        <v>1.0002580000000001</v>
      </c>
      <c r="E4800" s="73" t="s">
        <v>2518</v>
      </c>
      <c r="F4800" s="79" t="str">
        <f>INDEX('Crosswalk Particulates'!$B:$B,MATCH('2017 EPA Data'!A4800,'Crosswalk Particulates'!$A:$A,0))</f>
        <v>process-waste-industry</v>
      </c>
      <c r="G4800" s="84">
        <f>INDEX('Crosswalk Particulates'!$E:$E,MATCH('2017 EPA Data'!$B4800,'Crosswalk Particulates'!$D:$D,0))</f>
        <v>0</v>
      </c>
      <c r="H4800" s="96">
        <f t="shared" si="74"/>
        <v>0</v>
      </c>
    </row>
    <row r="4801" spans="1:8" hidden="1">
      <c r="A4801" s="73" t="s">
        <v>2586</v>
      </c>
      <c r="B4801" s="73" t="s">
        <v>2788</v>
      </c>
      <c r="C4801" s="73" t="s">
        <v>2517</v>
      </c>
      <c r="D4801" s="86">
        <v>1</v>
      </c>
      <c r="E4801" s="73" t="s">
        <v>2518</v>
      </c>
      <c r="F4801" s="79" t="str">
        <f>INDEX('Crosswalk Particulates'!$B:$B,MATCH('2017 EPA Data'!A4801,'Crosswalk Particulates'!$A:$A,0))</f>
        <v>process-other-industry</v>
      </c>
      <c r="G4801" s="84">
        <f>INDEX('Crosswalk Particulates'!$E:$E,MATCH('2017 EPA Data'!$B4801,'Crosswalk Particulates'!$D:$D,0))</f>
        <v>0</v>
      </c>
      <c r="H4801" s="96">
        <f t="shared" si="74"/>
        <v>0</v>
      </c>
    </row>
    <row r="4802" spans="1:8" hidden="1">
      <c r="A4802" s="73" t="s">
        <v>2629</v>
      </c>
      <c r="B4802" s="73" t="s">
        <v>2788</v>
      </c>
      <c r="C4802" s="73" t="s">
        <v>2517</v>
      </c>
      <c r="D4802" s="86">
        <v>1</v>
      </c>
      <c r="E4802" s="73" t="s">
        <v>2518</v>
      </c>
      <c r="F4802" s="79" t="str">
        <f>INDEX('Crosswalk Particulates'!$B:$B,MATCH('2017 EPA Data'!A4802,'Crosswalk Particulates'!$A:$A,0))</f>
        <v>industry-fuel-oil</v>
      </c>
      <c r="G4802" s="84">
        <f>INDEX('Crosswalk Particulates'!$E:$E,MATCH('2017 EPA Data'!$B4802,'Crosswalk Particulates'!$D:$D,0))</f>
        <v>0</v>
      </c>
      <c r="H4802" s="96">
        <f t="shared" si="74"/>
        <v>0</v>
      </c>
    </row>
    <row r="4803" spans="1:8" hidden="1">
      <c r="A4803" s="73" t="s">
        <v>2618</v>
      </c>
      <c r="B4803" s="73" t="s">
        <v>2537</v>
      </c>
      <c r="C4803" s="73" t="s">
        <v>2517</v>
      </c>
      <c r="D4803" s="86">
        <v>1</v>
      </c>
      <c r="E4803" s="73" t="s">
        <v>2518</v>
      </c>
      <c r="F4803" s="79" t="str">
        <f>INDEX('Crosswalk Particulates'!$B:$B,MATCH('2017 EPA Data'!A4803,'Crosswalk Particulates'!$A:$A,0))</f>
        <v>Other-EPA</v>
      </c>
      <c r="G4803" s="84">
        <f>INDEX('Crosswalk Particulates'!$E:$E,MATCH('2017 EPA Data'!$B4803,'Crosswalk Particulates'!$D:$D,0))</f>
        <v>0</v>
      </c>
      <c r="H4803" s="96">
        <f t="shared" si="74"/>
        <v>0</v>
      </c>
    </row>
    <row r="4804" spans="1:8" hidden="1">
      <c r="A4804" s="73" t="s">
        <v>2546</v>
      </c>
      <c r="B4804" s="73" t="s">
        <v>2567</v>
      </c>
      <c r="C4804" s="73" t="s">
        <v>2517</v>
      </c>
      <c r="D4804" s="86">
        <v>1</v>
      </c>
      <c r="E4804" s="73" t="s">
        <v>2518</v>
      </c>
      <c r="F4804" s="79" t="str">
        <f>INDEX('Crosswalk Particulates'!$B:$B,MATCH('2017 EPA Data'!A4804,'Crosswalk Particulates'!$A:$A,0))</f>
        <v>process-other-industry</v>
      </c>
      <c r="G4804" s="84">
        <f>INDEX('Crosswalk Particulates'!$E:$E,MATCH('2017 EPA Data'!$B4804,'Crosswalk Particulates'!$D:$D,0))</f>
        <v>0</v>
      </c>
      <c r="H4804" s="96">
        <f t="shared" ref="H4804:H4867" si="75">IF(E4804="TON",D4804/metricton_to_shortton,0)*10^6</f>
        <v>0</v>
      </c>
    </row>
    <row r="4805" spans="1:8" hidden="1">
      <c r="A4805" s="73" t="s">
        <v>2538</v>
      </c>
      <c r="B4805" s="73" t="s">
        <v>2681</v>
      </c>
      <c r="C4805" s="73" t="s">
        <v>2517</v>
      </c>
      <c r="D4805" s="86">
        <v>1</v>
      </c>
      <c r="E4805" s="73" t="s">
        <v>2518</v>
      </c>
      <c r="F4805" s="79" t="str">
        <f>INDEX('Crosswalk Particulates'!$B:$B,MATCH('2017 EPA Data'!A4805,'Crosswalk Particulates'!$A:$A,0))</f>
        <v>process-other-industry</v>
      </c>
      <c r="G4805" s="84">
        <f>INDEX('Crosswalk Particulates'!$E:$E,MATCH('2017 EPA Data'!$B4805,'Crosswalk Particulates'!$D:$D,0))</f>
        <v>0</v>
      </c>
      <c r="H4805" s="96">
        <f t="shared" si="75"/>
        <v>0</v>
      </c>
    </row>
    <row r="4806" spans="1:8" hidden="1">
      <c r="A4806" s="73" t="s">
        <v>2629</v>
      </c>
      <c r="B4806" s="73" t="s">
        <v>2684</v>
      </c>
      <c r="C4806" s="73" t="s">
        <v>2517</v>
      </c>
      <c r="D4806" s="86">
        <v>1</v>
      </c>
      <c r="E4806" s="73" t="s">
        <v>2518</v>
      </c>
      <c r="F4806" s="79" t="str">
        <f>INDEX('Crosswalk Particulates'!$B:$B,MATCH('2017 EPA Data'!A4806,'Crosswalk Particulates'!$A:$A,0))</f>
        <v>industry-fuel-oil</v>
      </c>
      <c r="G4806" s="84">
        <f>INDEX('Crosswalk Particulates'!$E:$E,MATCH('2017 EPA Data'!$B4806,'Crosswalk Particulates'!$D:$D,0))</f>
        <v>0</v>
      </c>
      <c r="H4806" s="96">
        <f t="shared" si="75"/>
        <v>0</v>
      </c>
    </row>
    <row r="4807" spans="1:8" hidden="1">
      <c r="A4807" s="73" t="s">
        <v>2586</v>
      </c>
      <c r="B4807" s="73" t="s">
        <v>2750</v>
      </c>
      <c r="C4807" s="73" t="s">
        <v>2517</v>
      </c>
      <c r="D4807" s="86">
        <v>1</v>
      </c>
      <c r="E4807" s="73" t="s">
        <v>2518</v>
      </c>
      <c r="F4807" s="79" t="str">
        <f>INDEX('Crosswalk Particulates'!$B:$B,MATCH('2017 EPA Data'!A4807,'Crosswalk Particulates'!$A:$A,0))</f>
        <v>process-other-industry</v>
      </c>
      <c r="G4807" s="84">
        <f>INDEX('Crosswalk Particulates'!$E:$E,MATCH('2017 EPA Data'!$B4807,'Crosswalk Particulates'!$D:$D,0))</f>
        <v>0</v>
      </c>
      <c r="H4807" s="96">
        <f t="shared" si="75"/>
        <v>0</v>
      </c>
    </row>
    <row r="4808" spans="1:8" hidden="1">
      <c r="A4808" s="73" t="s">
        <v>2629</v>
      </c>
      <c r="B4808" s="73" t="s">
        <v>2791</v>
      </c>
      <c r="C4808" s="73" t="s">
        <v>2517</v>
      </c>
      <c r="D4808" s="86">
        <v>1</v>
      </c>
      <c r="E4808" s="73" t="s">
        <v>2518</v>
      </c>
      <c r="F4808" s="79" t="str">
        <f>INDEX('Crosswalk Particulates'!$B:$B,MATCH('2017 EPA Data'!A4808,'Crosswalk Particulates'!$A:$A,0))</f>
        <v>industry-fuel-oil</v>
      </c>
      <c r="G4808" s="84">
        <f>INDEX('Crosswalk Particulates'!$E:$E,MATCH('2017 EPA Data'!$B4808,'Crosswalk Particulates'!$D:$D,0))</f>
        <v>0</v>
      </c>
      <c r="H4808" s="96">
        <f t="shared" si="75"/>
        <v>0</v>
      </c>
    </row>
    <row r="4809" spans="1:8" hidden="1">
      <c r="A4809" s="73" t="s">
        <v>2629</v>
      </c>
      <c r="B4809" s="73" t="s">
        <v>2756</v>
      </c>
      <c r="C4809" s="73" t="s">
        <v>2517</v>
      </c>
      <c r="D4809" s="86">
        <v>1</v>
      </c>
      <c r="E4809" s="73" t="s">
        <v>2518</v>
      </c>
      <c r="F4809" s="79" t="str">
        <f>INDEX('Crosswalk Particulates'!$B:$B,MATCH('2017 EPA Data'!A4809,'Crosswalk Particulates'!$A:$A,0))</f>
        <v>industry-fuel-oil</v>
      </c>
      <c r="G4809" s="84">
        <f>INDEX('Crosswalk Particulates'!$E:$E,MATCH('2017 EPA Data'!$B4809,'Crosswalk Particulates'!$D:$D,0))</f>
        <v>0</v>
      </c>
      <c r="H4809" s="96">
        <f t="shared" si="75"/>
        <v>0</v>
      </c>
    </row>
    <row r="4810" spans="1:8" hidden="1">
      <c r="A4810" s="73" t="s">
        <v>2607</v>
      </c>
      <c r="B4810" s="73" t="s">
        <v>2750</v>
      </c>
      <c r="C4810" s="73" t="s">
        <v>2517</v>
      </c>
      <c r="D4810" s="86">
        <v>1</v>
      </c>
      <c r="E4810" s="73" t="s">
        <v>2518</v>
      </c>
      <c r="F4810" s="79" t="str">
        <f>INDEX('Crosswalk Particulates'!$B:$B,MATCH('2017 EPA Data'!A4810,'Crosswalk Particulates'!$A:$A,0))</f>
        <v>process-cement-industry</v>
      </c>
      <c r="G4810" s="84">
        <f>INDEX('Crosswalk Particulates'!$E:$E,MATCH('2017 EPA Data'!$B4810,'Crosswalk Particulates'!$D:$D,0))</f>
        <v>0</v>
      </c>
      <c r="H4810" s="96">
        <f t="shared" si="75"/>
        <v>0</v>
      </c>
    </row>
    <row r="4811" spans="1:8" hidden="1">
      <c r="A4811" s="73" t="s">
        <v>2551</v>
      </c>
      <c r="B4811" s="73" t="s">
        <v>2802</v>
      </c>
      <c r="C4811" s="73" t="s">
        <v>2517</v>
      </c>
      <c r="D4811" s="86">
        <v>1</v>
      </c>
      <c r="E4811" s="73" t="s">
        <v>2518</v>
      </c>
      <c r="F4811" s="79" t="str">
        <f>INDEX('Crosswalk Particulates'!$B:$B,MATCH('2017 EPA Data'!A4811,'Crosswalk Particulates'!$A:$A,0))</f>
        <v>industry-fuel-natural gas</v>
      </c>
      <c r="G4811" s="84">
        <f>INDEX('Crosswalk Particulates'!$E:$E,MATCH('2017 EPA Data'!$B4811,'Crosswalk Particulates'!$D:$D,0))</f>
        <v>0</v>
      </c>
      <c r="H4811" s="96">
        <f t="shared" si="75"/>
        <v>0</v>
      </c>
    </row>
    <row r="4812" spans="1:8" hidden="1">
      <c r="A4812" s="73" t="s">
        <v>2649</v>
      </c>
      <c r="B4812" s="73" t="s">
        <v>2612</v>
      </c>
      <c r="C4812" s="73" t="s">
        <v>2517</v>
      </c>
      <c r="D4812" s="86">
        <v>1</v>
      </c>
      <c r="E4812" s="73" t="s">
        <v>2518</v>
      </c>
      <c r="F4812" s="79" t="str">
        <f>INDEX('Crosswalk Particulates'!$B:$B,MATCH('2017 EPA Data'!A4812,'Crosswalk Particulates'!$A:$A,0))</f>
        <v>Electricity Sector</v>
      </c>
      <c r="G4812" s="84">
        <f>INDEX('Crosswalk Particulates'!$E:$E,MATCH('2017 EPA Data'!$B4812,'Crosswalk Particulates'!$D:$D,0))</f>
        <v>0</v>
      </c>
      <c r="H4812" s="96">
        <f t="shared" si="75"/>
        <v>0</v>
      </c>
    </row>
    <row r="4813" spans="1:8" hidden="1">
      <c r="A4813" s="73" t="s">
        <v>2578</v>
      </c>
      <c r="B4813" s="73" t="s">
        <v>2832</v>
      </c>
      <c r="C4813" s="73" t="s">
        <v>2517</v>
      </c>
      <c r="D4813" s="86" t="s">
        <v>2853</v>
      </c>
      <c r="E4813" s="73" t="s">
        <v>2518</v>
      </c>
      <c r="F4813" s="79" t="str">
        <f>INDEX('Crosswalk Particulates'!$B:$B,MATCH('2017 EPA Data'!A4813,'Crosswalk Particulates'!$A:$A,0))</f>
        <v>process-chemicals-industry</v>
      </c>
      <c r="G4813" s="84">
        <f>INDEX('Crosswalk Particulates'!$E:$E,MATCH('2017 EPA Data'!$B4813,'Crosswalk Particulates'!$D:$D,0))</f>
        <v>0</v>
      </c>
      <c r="H4813" s="96">
        <f t="shared" si="75"/>
        <v>0</v>
      </c>
    </row>
    <row r="4814" spans="1:8" hidden="1">
      <c r="A4814" s="73" t="s">
        <v>2584</v>
      </c>
      <c r="B4814" s="73" t="s">
        <v>2653</v>
      </c>
      <c r="C4814" s="73" t="s">
        <v>2517</v>
      </c>
      <c r="D4814" s="86" t="s">
        <v>2854</v>
      </c>
      <c r="E4814" s="73" t="s">
        <v>2518</v>
      </c>
      <c r="F4814" s="79" t="str">
        <f>INDEX('Crosswalk Particulates'!$B:$B,MATCH('2017 EPA Data'!A4814,'Crosswalk Particulates'!$A:$A,0))</f>
        <v>Electricity Sector</v>
      </c>
      <c r="G4814" s="84">
        <f>INDEX('Crosswalk Particulates'!$E:$E,MATCH('2017 EPA Data'!$B4814,'Crosswalk Particulates'!$D:$D,0))</f>
        <v>0</v>
      </c>
      <c r="H4814" s="96">
        <f t="shared" si="75"/>
        <v>0</v>
      </c>
    </row>
    <row r="4815" spans="1:8" hidden="1">
      <c r="A4815" s="73" t="s">
        <v>2619</v>
      </c>
      <c r="B4815" s="73" t="s">
        <v>2761</v>
      </c>
      <c r="C4815" s="73" t="s">
        <v>2517</v>
      </c>
      <c r="D4815" s="86" t="s">
        <v>2855</v>
      </c>
      <c r="E4815" s="73" t="s">
        <v>2518</v>
      </c>
      <c r="F4815" s="79" t="str">
        <f>INDEX('Crosswalk Particulates'!$B:$B,MATCH('2017 EPA Data'!A4815,'Crosswalk Particulates'!$A:$A,0))</f>
        <v>process-iron and steel-industry</v>
      </c>
      <c r="G4815" s="84">
        <f>INDEX('Crosswalk Particulates'!$E:$E,MATCH('2017 EPA Data'!$B4815,'Crosswalk Particulates'!$D:$D,0))</f>
        <v>0</v>
      </c>
      <c r="H4815" s="96">
        <f t="shared" si="75"/>
        <v>0</v>
      </c>
    </row>
    <row r="4816" spans="1:8" hidden="1">
      <c r="A4816" s="73" t="s">
        <v>2551</v>
      </c>
      <c r="B4816" s="73" t="s">
        <v>2653</v>
      </c>
      <c r="C4816" s="73" t="s">
        <v>2517</v>
      </c>
      <c r="D4816" s="86" t="s">
        <v>2856</v>
      </c>
      <c r="E4816" s="73" t="s">
        <v>2518</v>
      </c>
      <c r="F4816" s="79" t="str">
        <f>INDEX('Crosswalk Particulates'!$B:$B,MATCH('2017 EPA Data'!A4816,'Crosswalk Particulates'!$A:$A,0))</f>
        <v>industry-fuel-natural gas</v>
      </c>
      <c r="G4816" s="84">
        <f>INDEX('Crosswalk Particulates'!$E:$E,MATCH('2017 EPA Data'!$B4816,'Crosswalk Particulates'!$D:$D,0))</f>
        <v>0</v>
      </c>
      <c r="H4816" s="96">
        <f t="shared" si="75"/>
        <v>0</v>
      </c>
    </row>
    <row r="4817" spans="1:8" hidden="1">
      <c r="A4817" s="73" t="s">
        <v>2546</v>
      </c>
      <c r="B4817" s="73" t="s">
        <v>2590</v>
      </c>
      <c r="C4817" s="73" t="s">
        <v>2557</v>
      </c>
      <c r="D4817" s="86" t="s">
        <v>2857</v>
      </c>
      <c r="E4817" s="73" t="s">
        <v>2522</v>
      </c>
      <c r="F4817" s="79" t="str">
        <f>INDEX('Crosswalk Particulates'!$B:$B,MATCH('2017 EPA Data'!A4817,'Crosswalk Particulates'!$A:$A,0))</f>
        <v>process-other-industry</v>
      </c>
      <c r="G4817" s="84" t="str">
        <f>INDEX('Crosswalk Particulates'!$E:$E,MATCH('2017 EPA Data'!$B4817,'Crosswalk Particulates'!$D:$D,0))</f>
        <v>PM10</v>
      </c>
      <c r="H4817" s="96">
        <f t="shared" si="75"/>
        <v>867591.60308806063</v>
      </c>
    </row>
    <row r="4818" spans="1:8" hidden="1">
      <c r="A4818" s="73" t="s">
        <v>2546</v>
      </c>
      <c r="B4818" s="73" t="s">
        <v>2610</v>
      </c>
      <c r="C4818" s="73" t="s">
        <v>2557</v>
      </c>
      <c r="D4818" s="92">
        <v>0.9562318568</v>
      </c>
      <c r="E4818" s="73" t="s">
        <v>2522</v>
      </c>
      <c r="F4818" s="79" t="str">
        <f>INDEX('Crosswalk Particulates'!$B:$B,MATCH('2017 EPA Data'!A4818,'Crosswalk Particulates'!$A:$A,0))</f>
        <v>process-other-industry</v>
      </c>
      <c r="G4818" s="84" t="str">
        <f>INDEX('Crosswalk Particulates'!$E:$E,MATCH('2017 EPA Data'!$B4818,'Crosswalk Particulates'!$D:$D,0))</f>
        <v>PM25</v>
      </c>
      <c r="H4818" s="96">
        <f t="shared" si="75"/>
        <v>867479.98004191206</v>
      </c>
    </row>
    <row r="4819" spans="1:8" hidden="1">
      <c r="A4819" s="73" t="s">
        <v>2647</v>
      </c>
      <c r="B4819" s="73" t="s">
        <v>2679</v>
      </c>
      <c r="C4819" s="73" t="s">
        <v>2517</v>
      </c>
      <c r="D4819" s="92">
        <v>0.94323820000000003</v>
      </c>
      <c r="E4819" s="73" t="s">
        <v>2518</v>
      </c>
      <c r="F4819" s="79" t="str">
        <f>INDEX('Crosswalk Particulates'!$B:$B,MATCH('2017 EPA Data'!A4819,'Crosswalk Particulates'!$A:$A,0))</f>
        <v>process-mining-industry</v>
      </c>
      <c r="G4819" s="84">
        <f>INDEX('Crosswalk Particulates'!$E:$E,MATCH('2017 EPA Data'!$B4819,'Crosswalk Particulates'!$D:$D,0))</f>
        <v>0</v>
      </c>
      <c r="H4819" s="96">
        <f t="shared" si="75"/>
        <v>0</v>
      </c>
    </row>
    <row r="4820" spans="1:8" hidden="1">
      <c r="A4820" s="73" t="s">
        <v>2602</v>
      </c>
      <c r="B4820" s="73" t="s">
        <v>2614</v>
      </c>
      <c r="C4820" s="73" t="s">
        <v>2517</v>
      </c>
      <c r="D4820" s="92">
        <v>0.94055022634399998</v>
      </c>
      <c r="E4820" s="73" t="s">
        <v>2518</v>
      </c>
      <c r="F4820" s="79" t="str">
        <f>INDEX('Crosswalk Particulates'!$B:$B,MATCH('2017 EPA Data'!A4820,'Crosswalk Particulates'!$A:$A,0))</f>
        <v>process-other-industry</v>
      </c>
      <c r="G4820" s="84">
        <f>INDEX('Crosswalk Particulates'!$E:$E,MATCH('2017 EPA Data'!$B4820,'Crosswalk Particulates'!$D:$D,0))</f>
        <v>0</v>
      </c>
      <c r="H4820" s="96">
        <f t="shared" si="75"/>
        <v>0</v>
      </c>
    </row>
    <row r="4821" spans="1:8" hidden="1">
      <c r="A4821" s="73" t="s">
        <v>2665</v>
      </c>
      <c r="B4821" s="73" t="s">
        <v>2626</v>
      </c>
      <c r="C4821" s="73" t="s">
        <v>2517</v>
      </c>
      <c r="D4821" s="92">
        <v>0.93564118089584003</v>
      </c>
      <c r="E4821" s="73" t="s">
        <v>2518</v>
      </c>
      <c r="F4821" s="79" t="str">
        <f>INDEX('Crosswalk Particulates'!$B:$B,MATCH('2017 EPA Data'!A4821,'Crosswalk Particulates'!$A:$A,0))</f>
        <v>Commercial Buildings Sector</v>
      </c>
      <c r="G4821" s="84">
        <f>INDEX('Crosswalk Particulates'!$E:$E,MATCH('2017 EPA Data'!$B4821,'Crosswalk Particulates'!$D:$D,0))</f>
        <v>0</v>
      </c>
      <c r="H4821" s="96">
        <f t="shared" si="75"/>
        <v>0</v>
      </c>
    </row>
    <row r="4822" spans="1:8" hidden="1">
      <c r="A4822" s="73" t="s">
        <v>2547</v>
      </c>
      <c r="B4822" s="73" t="s">
        <v>2611</v>
      </c>
      <c r="C4822" s="73" t="s">
        <v>2517</v>
      </c>
      <c r="D4822" s="92">
        <v>0.93464000000000003</v>
      </c>
      <c r="E4822" s="73" t="s">
        <v>2518</v>
      </c>
      <c r="F4822" s="79" t="str">
        <f>INDEX('Crosswalk Particulates'!$B:$B,MATCH('2017 EPA Data'!A4822,'Crosswalk Particulates'!$A:$A,0))</f>
        <v>process-other-industry</v>
      </c>
      <c r="G4822" s="84">
        <f>INDEX('Crosswalk Particulates'!$E:$E,MATCH('2017 EPA Data'!$B4822,'Crosswalk Particulates'!$D:$D,0))</f>
        <v>0</v>
      </c>
      <c r="H4822" s="96">
        <f t="shared" si="75"/>
        <v>0</v>
      </c>
    </row>
    <row r="4823" spans="1:8" hidden="1">
      <c r="A4823" s="73" t="s">
        <v>2664</v>
      </c>
      <c r="B4823" s="73" t="s">
        <v>2681</v>
      </c>
      <c r="C4823" s="73" t="s">
        <v>2517</v>
      </c>
      <c r="D4823" s="92">
        <v>0.93149999999999999</v>
      </c>
      <c r="E4823" s="73" t="s">
        <v>2518</v>
      </c>
      <c r="F4823" s="79" t="str">
        <f>INDEX('Crosswalk Particulates'!$B:$B,MATCH('2017 EPA Data'!A4823,'Crosswalk Particulates'!$A:$A,0))</f>
        <v>Commercial Buildings Sector</v>
      </c>
      <c r="G4823" s="84">
        <f>INDEX('Crosswalk Particulates'!$E:$E,MATCH('2017 EPA Data'!$B4823,'Crosswalk Particulates'!$D:$D,0))</f>
        <v>0</v>
      </c>
      <c r="H4823" s="96">
        <f t="shared" si="75"/>
        <v>0</v>
      </c>
    </row>
    <row r="4824" spans="1:8" hidden="1">
      <c r="A4824" s="73" t="s">
        <v>2647</v>
      </c>
      <c r="B4824" s="73" t="s">
        <v>2614</v>
      </c>
      <c r="C4824" s="73" t="s">
        <v>2517</v>
      </c>
      <c r="D4824" s="92">
        <v>0.92953240000000004</v>
      </c>
      <c r="E4824" s="73" t="s">
        <v>2518</v>
      </c>
      <c r="F4824" s="79" t="str">
        <f>INDEX('Crosswalk Particulates'!$B:$B,MATCH('2017 EPA Data'!A4824,'Crosswalk Particulates'!$A:$A,0))</f>
        <v>process-mining-industry</v>
      </c>
      <c r="G4824" s="84">
        <f>INDEX('Crosswalk Particulates'!$E:$E,MATCH('2017 EPA Data'!$B4824,'Crosswalk Particulates'!$D:$D,0))</f>
        <v>0</v>
      </c>
      <c r="H4824" s="96">
        <f t="shared" si="75"/>
        <v>0</v>
      </c>
    </row>
    <row r="4825" spans="1:8" hidden="1">
      <c r="A4825" s="73" t="s">
        <v>2664</v>
      </c>
      <c r="B4825" s="73" t="s">
        <v>2653</v>
      </c>
      <c r="C4825" s="73" t="s">
        <v>2517</v>
      </c>
      <c r="D4825" s="92">
        <v>0.92927300568703797</v>
      </c>
      <c r="E4825" s="73" t="s">
        <v>2518</v>
      </c>
      <c r="F4825" s="79" t="str">
        <f>INDEX('Crosswalk Particulates'!$B:$B,MATCH('2017 EPA Data'!A4825,'Crosswalk Particulates'!$A:$A,0))</f>
        <v>Commercial Buildings Sector</v>
      </c>
      <c r="G4825" s="84">
        <f>INDEX('Crosswalk Particulates'!$E:$E,MATCH('2017 EPA Data'!$B4825,'Crosswalk Particulates'!$D:$D,0))</f>
        <v>0</v>
      </c>
      <c r="H4825" s="96">
        <f t="shared" si="75"/>
        <v>0</v>
      </c>
    </row>
    <row r="4826" spans="1:8" hidden="1">
      <c r="A4826" s="73" t="s">
        <v>2692</v>
      </c>
      <c r="B4826" s="73" t="s">
        <v>2653</v>
      </c>
      <c r="C4826" s="73" t="s">
        <v>2517</v>
      </c>
      <c r="D4826" s="92">
        <v>0.92748929047999995</v>
      </c>
      <c r="E4826" s="73" t="s">
        <v>2518</v>
      </c>
      <c r="F4826" s="79" t="str">
        <f>INDEX('Crosswalk Particulates'!$B:$B,MATCH('2017 EPA Data'!A4826,'Crosswalk Particulates'!$A:$A,0))</f>
        <v>Residential Buildings Sector</v>
      </c>
      <c r="G4826" s="84">
        <f>INDEX('Crosswalk Particulates'!$E:$E,MATCH('2017 EPA Data'!$B4826,'Crosswalk Particulates'!$D:$D,0))</f>
        <v>0</v>
      </c>
      <c r="H4826" s="96">
        <f t="shared" si="75"/>
        <v>0</v>
      </c>
    </row>
    <row r="4827" spans="1:8" hidden="1">
      <c r="A4827" s="73" t="s">
        <v>2692</v>
      </c>
      <c r="B4827" s="73" t="s">
        <v>2729</v>
      </c>
      <c r="C4827" s="73" t="s">
        <v>2517</v>
      </c>
      <c r="D4827" s="92">
        <v>0.92748929047999995</v>
      </c>
      <c r="E4827" s="73" t="s">
        <v>2518</v>
      </c>
      <c r="F4827" s="79" t="str">
        <f>INDEX('Crosswalk Particulates'!$B:$B,MATCH('2017 EPA Data'!A4827,'Crosswalk Particulates'!$A:$A,0))</f>
        <v>Residential Buildings Sector</v>
      </c>
      <c r="G4827" s="84">
        <f>INDEX('Crosswalk Particulates'!$E:$E,MATCH('2017 EPA Data'!$B4827,'Crosswalk Particulates'!$D:$D,0))</f>
        <v>0</v>
      </c>
      <c r="H4827" s="96">
        <f t="shared" si="75"/>
        <v>0</v>
      </c>
    </row>
    <row r="4828" spans="1:8" hidden="1">
      <c r="A4828" s="73" t="s">
        <v>2669</v>
      </c>
      <c r="B4828" s="73" t="s">
        <v>2706</v>
      </c>
      <c r="C4828" s="73" t="s">
        <v>2517</v>
      </c>
      <c r="D4828" s="92">
        <v>0.92204424981160005</v>
      </c>
      <c r="E4828" s="73" t="s">
        <v>2518</v>
      </c>
      <c r="F4828" s="79" t="str">
        <f>INDEX('Crosswalk Particulates'!$B:$B,MATCH('2017 EPA Data'!A4828,'Crosswalk Particulates'!$A:$A,0))</f>
        <v>Commercial Buildings Sector</v>
      </c>
      <c r="G4828" s="84">
        <f>INDEX('Crosswalk Particulates'!$E:$E,MATCH('2017 EPA Data'!$B4828,'Crosswalk Particulates'!$D:$D,0))</f>
        <v>0</v>
      </c>
      <c r="H4828" s="96">
        <f t="shared" si="75"/>
        <v>0</v>
      </c>
    </row>
    <row r="4829" spans="1:8" hidden="1">
      <c r="A4829" s="73" t="s">
        <v>2592</v>
      </c>
      <c r="B4829" s="73" t="s">
        <v>2687</v>
      </c>
      <c r="C4829" s="73" t="s">
        <v>2517</v>
      </c>
      <c r="D4829" s="92">
        <v>0.91780410000000001</v>
      </c>
      <c r="E4829" s="73" t="s">
        <v>2518</v>
      </c>
      <c r="F4829" s="79" t="str">
        <f>INDEX('Crosswalk Particulates'!$B:$B,MATCH('2017 EPA Data'!A4829,'Crosswalk Particulates'!$A:$A,0))</f>
        <v>process-ngps-industry</v>
      </c>
      <c r="G4829" s="84">
        <f>INDEX('Crosswalk Particulates'!$E:$E,MATCH('2017 EPA Data'!$B4829,'Crosswalk Particulates'!$D:$D,0))</f>
        <v>0</v>
      </c>
      <c r="H4829" s="96">
        <f t="shared" si="75"/>
        <v>0</v>
      </c>
    </row>
    <row r="4830" spans="1:8" hidden="1">
      <c r="A4830" s="73" t="s">
        <v>2664</v>
      </c>
      <c r="B4830" s="73" t="s">
        <v>2677</v>
      </c>
      <c r="C4830" s="73" t="s">
        <v>2517</v>
      </c>
      <c r="D4830" s="92">
        <v>0.88497899999999996</v>
      </c>
      <c r="E4830" s="73" t="s">
        <v>2518</v>
      </c>
      <c r="F4830" s="79" t="str">
        <f>INDEX('Crosswalk Particulates'!$B:$B,MATCH('2017 EPA Data'!A4830,'Crosswalk Particulates'!$A:$A,0))</f>
        <v>Commercial Buildings Sector</v>
      </c>
      <c r="G4830" s="84">
        <f>INDEX('Crosswalk Particulates'!$E:$E,MATCH('2017 EPA Data'!$B4830,'Crosswalk Particulates'!$D:$D,0))</f>
        <v>0</v>
      </c>
      <c r="H4830" s="96">
        <f t="shared" si="75"/>
        <v>0</v>
      </c>
    </row>
    <row r="4831" spans="1:8" hidden="1">
      <c r="A4831" s="73" t="s">
        <v>2607</v>
      </c>
      <c r="B4831" s="73" t="s">
        <v>2774</v>
      </c>
      <c r="C4831" s="73" t="s">
        <v>2517</v>
      </c>
      <c r="D4831" s="92">
        <v>0.86983999999999995</v>
      </c>
      <c r="E4831" s="73" t="s">
        <v>2518</v>
      </c>
      <c r="F4831" s="79" t="str">
        <f>INDEX('Crosswalk Particulates'!$B:$B,MATCH('2017 EPA Data'!A4831,'Crosswalk Particulates'!$A:$A,0))</f>
        <v>process-cement-industry</v>
      </c>
      <c r="G4831" s="84">
        <f>INDEX('Crosswalk Particulates'!$E:$E,MATCH('2017 EPA Data'!$B4831,'Crosswalk Particulates'!$D:$D,0))</f>
        <v>0</v>
      </c>
      <c r="H4831" s="96">
        <f t="shared" si="75"/>
        <v>0</v>
      </c>
    </row>
    <row r="4832" spans="1:8" hidden="1">
      <c r="A4832" s="73" t="s">
        <v>2600</v>
      </c>
      <c r="B4832" s="73" t="s">
        <v>2795</v>
      </c>
      <c r="C4832" s="73" t="s">
        <v>2517</v>
      </c>
      <c r="D4832" s="92">
        <v>0.8600177</v>
      </c>
      <c r="E4832" s="73" t="s">
        <v>2518</v>
      </c>
      <c r="F4832" s="79" t="str">
        <f>INDEX('Crosswalk Particulates'!$B:$B,MATCH('2017 EPA Data'!A4832,'Crosswalk Particulates'!$A:$A,0))</f>
        <v>industry-fuel-biomass</v>
      </c>
      <c r="G4832" s="84">
        <f>INDEX('Crosswalk Particulates'!$E:$E,MATCH('2017 EPA Data'!$B4832,'Crosswalk Particulates'!$D:$D,0))</f>
        <v>0</v>
      </c>
      <c r="H4832" s="96">
        <f t="shared" si="75"/>
        <v>0</v>
      </c>
    </row>
    <row r="4833" spans="1:8" hidden="1">
      <c r="A4833" s="73" t="s">
        <v>2546</v>
      </c>
      <c r="B4833" s="73" t="s">
        <v>2611</v>
      </c>
      <c r="C4833" s="73" t="s">
        <v>2517</v>
      </c>
      <c r="D4833" s="92">
        <v>0.85980000000000001</v>
      </c>
      <c r="E4833" s="73" t="s">
        <v>2518</v>
      </c>
      <c r="F4833" s="79" t="str">
        <f>INDEX('Crosswalk Particulates'!$B:$B,MATCH('2017 EPA Data'!A4833,'Crosswalk Particulates'!$A:$A,0))</f>
        <v>process-other-industry</v>
      </c>
      <c r="G4833" s="84">
        <f>INDEX('Crosswalk Particulates'!$E:$E,MATCH('2017 EPA Data'!$B4833,'Crosswalk Particulates'!$D:$D,0))</f>
        <v>0</v>
      </c>
      <c r="H4833" s="96">
        <f t="shared" si="75"/>
        <v>0</v>
      </c>
    </row>
    <row r="4834" spans="1:8" hidden="1">
      <c r="A4834" s="73" t="s">
        <v>2530</v>
      </c>
      <c r="B4834" s="73" t="s">
        <v>2716</v>
      </c>
      <c r="D4834" s="92">
        <v>0.843285158604</v>
      </c>
      <c r="E4834" s="73" t="s">
        <v>2522</v>
      </c>
      <c r="F4834" s="79" t="str">
        <f>INDEX('Crosswalk Particulates'!$B:$B,MATCH('2017 EPA Data'!A4834,'Crosswalk Particulates'!$A:$A,0))</f>
        <v>process-other-industry</v>
      </c>
      <c r="G4834" s="84" t="str">
        <f>INDEX('Crosswalk Particulates'!$E:$E,MATCH('2017 EPA Data'!$B4834,'Crosswalk Particulates'!$D:$D,0))</f>
        <v>BC</v>
      </c>
      <c r="H4834" s="96">
        <f t="shared" si="75"/>
        <v>765016.33715016651</v>
      </c>
    </row>
    <row r="4835" spans="1:8" hidden="1">
      <c r="A4835" s="73" t="s">
        <v>2664</v>
      </c>
      <c r="B4835" s="73" t="s">
        <v>2711</v>
      </c>
      <c r="C4835" s="73" t="s">
        <v>2517</v>
      </c>
      <c r="D4835" s="92">
        <v>0.84</v>
      </c>
      <c r="E4835" s="73" t="s">
        <v>2518</v>
      </c>
      <c r="F4835" s="79" t="str">
        <f>INDEX('Crosswalk Particulates'!$B:$B,MATCH('2017 EPA Data'!A4835,'Crosswalk Particulates'!$A:$A,0))</f>
        <v>Commercial Buildings Sector</v>
      </c>
      <c r="G4835" s="84">
        <f>INDEX('Crosswalk Particulates'!$E:$E,MATCH('2017 EPA Data'!$B4835,'Crosswalk Particulates'!$D:$D,0))</f>
        <v>0</v>
      </c>
      <c r="H4835" s="96">
        <f t="shared" si="75"/>
        <v>0</v>
      </c>
    </row>
    <row r="4836" spans="1:8" hidden="1">
      <c r="A4836" s="73" t="s">
        <v>2631</v>
      </c>
      <c r="B4836" s="73" t="s">
        <v>2626</v>
      </c>
      <c r="C4836" s="73" t="s">
        <v>2517</v>
      </c>
      <c r="D4836" s="92">
        <v>0.82281793051420005</v>
      </c>
      <c r="E4836" s="73" t="s">
        <v>2518</v>
      </c>
      <c r="F4836" s="79" t="str">
        <f>INDEX('Crosswalk Particulates'!$B:$B,MATCH('2017 EPA Data'!A4836,'Crosswalk Particulates'!$A:$A,0))</f>
        <v>Residential Buildings Sector</v>
      </c>
      <c r="G4836" s="84">
        <f>INDEX('Crosswalk Particulates'!$E:$E,MATCH('2017 EPA Data'!$B4836,'Crosswalk Particulates'!$D:$D,0))</f>
        <v>0</v>
      </c>
      <c r="H4836" s="96">
        <f t="shared" si="75"/>
        <v>0</v>
      </c>
    </row>
    <row r="4837" spans="1:8" hidden="1">
      <c r="A4837" s="73" t="s">
        <v>2631</v>
      </c>
      <c r="B4837" s="73" t="s">
        <v>2625</v>
      </c>
      <c r="C4837" s="73" t="s">
        <v>2517</v>
      </c>
      <c r="D4837" s="92">
        <v>0.82281793051420005</v>
      </c>
      <c r="E4837" s="73" t="s">
        <v>2518</v>
      </c>
      <c r="F4837" s="79" t="str">
        <f>INDEX('Crosswalk Particulates'!$B:$B,MATCH('2017 EPA Data'!A4837,'Crosswalk Particulates'!$A:$A,0))</f>
        <v>Residential Buildings Sector</v>
      </c>
      <c r="G4837" s="84">
        <f>INDEX('Crosswalk Particulates'!$E:$E,MATCH('2017 EPA Data'!$B4837,'Crosswalk Particulates'!$D:$D,0))</f>
        <v>0</v>
      </c>
      <c r="H4837" s="96">
        <f t="shared" si="75"/>
        <v>0</v>
      </c>
    </row>
    <row r="4838" spans="1:8" hidden="1">
      <c r="A4838" s="73" t="s">
        <v>2631</v>
      </c>
      <c r="B4838" s="73" t="s">
        <v>2729</v>
      </c>
      <c r="C4838" s="73" t="s">
        <v>2517</v>
      </c>
      <c r="D4838" s="92">
        <v>0.82281793051420005</v>
      </c>
      <c r="E4838" s="73" t="s">
        <v>2518</v>
      </c>
      <c r="F4838" s="79" t="str">
        <f>INDEX('Crosswalk Particulates'!$B:$B,MATCH('2017 EPA Data'!A4838,'Crosswalk Particulates'!$A:$A,0))</f>
        <v>Residential Buildings Sector</v>
      </c>
      <c r="G4838" s="84">
        <f>INDEX('Crosswalk Particulates'!$E:$E,MATCH('2017 EPA Data'!$B4838,'Crosswalk Particulates'!$D:$D,0))</f>
        <v>0</v>
      </c>
      <c r="H4838" s="96">
        <f t="shared" si="75"/>
        <v>0</v>
      </c>
    </row>
    <row r="4839" spans="1:8" hidden="1">
      <c r="A4839" s="73" t="s">
        <v>2631</v>
      </c>
      <c r="B4839" s="73" t="s">
        <v>2653</v>
      </c>
      <c r="C4839" s="73" t="s">
        <v>2517</v>
      </c>
      <c r="D4839" s="92">
        <v>0.82281793051420005</v>
      </c>
      <c r="E4839" s="73" t="s">
        <v>2518</v>
      </c>
      <c r="F4839" s="79" t="str">
        <f>INDEX('Crosswalk Particulates'!$B:$B,MATCH('2017 EPA Data'!A4839,'Crosswalk Particulates'!$A:$A,0))</f>
        <v>Residential Buildings Sector</v>
      </c>
      <c r="G4839" s="84">
        <f>INDEX('Crosswalk Particulates'!$E:$E,MATCH('2017 EPA Data'!$B4839,'Crosswalk Particulates'!$D:$D,0))</f>
        <v>0</v>
      </c>
      <c r="H4839" s="96">
        <f t="shared" si="75"/>
        <v>0</v>
      </c>
    </row>
    <row r="4840" spans="1:8" hidden="1">
      <c r="A4840" s="73" t="s">
        <v>2631</v>
      </c>
      <c r="B4840" s="73" t="s">
        <v>2628</v>
      </c>
      <c r="C4840" s="73" t="s">
        <v>2517</v>
      </c>
      <c r="D4840" s="92">
        <v>0.82281793051420005</v>
      </c>
      <c r="E4840" s="73" t="s">
        <v>2518</v>
      </c>
      <c r="F4840" s="79" t="str">
        <f>INDEX('Crosswalk Particulates'!$B:$B,MATCH('2017 EPA Data'!A4840,'Crosswalk Particulates'!$A:$A,0))</f>
        <v>Residential Buildings Sector</v>
      </c>
      <c r="G4840" s="84">
        <f>INDEX('Crosswalk Particulates'!$E:$E,MATCH('2017 EPA Data'!$B4840,'Crosswalk Particulates'!$D:$D,0))</f>
        <v>0</v>
      </c>
      <c r="H4840" s="96">
        <f t="shared" si="75"/>
        <v>0</v>
      </c>
    </row>
    <row r="4841" spans="1:8" hidden="1">
      <c r="A4841" s="73" t="s">
        <v>2631</v>
      </c>
      <c r="B4841" s="73" t="s">
        <v>2695</v>
      </c>
      <c r="C4841" s="73" t="s">
        <v>2517</v>
      </c>
      <c r="D4841" s="92">
        <v>0.82281793051420005</v>
      </c>
      <c r="E4841" s="73" t="s">
        <v>2518</v>
      </c>
      <c r="F4841" s="79" t="str">
        <f>INDEX('Crosswalk Particulates'!$B:$B,MATCH('2017 EPA Data'!A4841,'Crosswalk Particulates'!$A:$A,0))</f>
        <v>Residential Buildings Sector</v>
      </c>
      <c r="G4841" s="84">
        <f>INDEX('Crosswalk Particulates'!$E:$E,MATCH('2017 EPA Data'!$B4841,'Crosswalk Particulates'!$D:$D,0))</f>
        <v>0</v>
      </c>
      <c r="H4841" s="96">
        <f t="shared" si="75"/>
        <v>0</v>
      </c>
    </row>
    <row r="4842" spans="1:8" hidden="1">
      <c r="A4842" s="73" t="s">
        <v>2595</v>
      </c>
      <c r="B4842" s="73" t="s">
        <v>2702</v>
      </c>
      <c r="C4842" s="73" t="s">
        <v>2517</v>
      </c>
      <c r="D4842" s="92">
        <v>0.82120000000000004</v>
      </c>
      <c r="E4842" s="73" t="s">
        <v>2518</v>
      </c>
      <c r="F4842" s="79" t="str">
        <f>INDEX('Crosswalk Particulates'!$B:$B,MATCH('2017 EPA Data'!A4842,'Crosswalk Particulates'!$A:$A,0))</f>
        <v>process-other-industry</v>
      </c>
      <c r="G4842" s="84">
        <f>INDEX('Crosswalk Particulates'!$E:$E,MATCH('2017 EPA Data'!$B4842,'Crosswalk Particulates'!$D:$D,0))</f>
        <v>0</v>
      </c>
      <c r="H4842" s="96">
        <f t="shared" si="75"/>
        <v>0</v>
      </c>
    </row>
    <row r="4843" spans="1:8" hidden="1">
      <c r="A4843" s="73" t="s">
        <v>2592</v>
      </c>
      <c r="B4843" s="73" t="s">
        <v>2653</v>
      </c>
      <c r="C4843" s="73" t="s">
        <v>2517</v>
      </c>
      <c r="D4843" s="92">
        <v>0.82059215367000005</v>
      </c>
      <c r="E4843" s="73" t="s">
        <v>2518</v>
      </c>
      <c r="F4843" s="79" t="str">
        <f>INDEX('Crosswalk Particulates'!$B:$B,MATCH('2017 EPA Data'!A4843,'Crosswalk Particulates'!$A:$A,0))</f>
        <v>process-ngps-industry</v>
      </c>
      <c r="G4843" s="84">
        <f>INDEX('Crosswalk Particulates'!$E:$E,MATCH('2017 EPA Data'!$B4843,'Crosswalk Particulates'!$D:$D,0))</f>
        <v>0</v>
      </c>
      <c r="H4843" s="96">
        <f t="shared" si="75"/>
        <v>0</v>
      </c>
    </row>
    <row r="4844" spans="1:8" hidden="1">
      <c r="A4844" s="73" t="s">
        <v>2692</v>
      </c>
      <c r="B4844" s="73" t="s">
        <v>2628</v>
      </c>
      <c r="C4844" s="73" t="s">
        <v>2517</v>
      </c>
      <c r="D4844" s="92">
        <v>0.81824099764448099</v>
      </c>
      <c r="E4844" s="73" t="s">
        <v>2518</v>
      </c>
      <c r="F4844" s="79" t="str">
        <f>INDEX('Crosswalk Particulates'!$B:$B,MATCH('2017 EPA Data'!A4844,'Crosswalk Particulates'!$A:$A,0))</f>
        <v>Residential Buildings Sector</v>
      </c>
      <c r="G4844" s="84">
        <f>INDEX('Crosswalk Particulates'!$E:$E,MATCH('2017 EPA Data'!$B4844,'Crosswalk Particulates'!$D:$D,0))</f>
        <v>0</v>
      </c>
      <c r="H4844" s="96">
        <f t="shared" si="75"/>
        <v>0</v>
      </c>
    </row>
    <row r="4845" spans="1:8" hidden="1">
      <c r="A4845" s="73" t="s">
        <v>2595</v>
      </c>
      <c r="B4845" s="73" t="s">
        <v>2730</v>
      </c>
      <c r="C4845" s="73" t="s">
        <v>2517</v>
      </c>
      <c r="D4845" s="92">
        <v>0.80735601300000004</v>
      </c>
      <c r="E4845" s="73" t="s">
        <v>2518</v>
      </c>
      <c r="F4845" s="79" t="str">
        <f>INDEX('Crosswalk Particulates'!$B:$B,MATCH('2017 EPA Data'!A4845,'Crosswalk Particulates'!$A:$A,0))</f>
        <v>process-other-industry</v>
      </c>
      <c r="G4845" s="84">
        <f>INDEX('Crosswalk Particulates'!$E:$E,MATCH('2017 EPA Data'!$B4845,'Crosswalk Particulates'!$D:$D,0))</f>
        <v>0</v>
      </c>
      <c r="H4845" s="96">
        <f t="shared" si="75"/>
        <v>0</v>
      </c>
    </row>
    <row r="4846" spans="1:8" hidden="1">
      <c r="A4846" s="73" t="s">
        <v>2632</v>
      </c>
      <c r="B4846" s="73" t="s">
        <v>2761</v>
      </c>
      <c r="C4846" s="73" t="s">
        <v>2517</v>
      </c>
      <c r="D4846" s="92">
        <v>0.80715921999999996</v>
      </c>
      <c r="E4846" s="73" t="s">
        <v>2518</v>
      </c>
      <c r="F4846" s="79" t="str">
        <f>INDEX('Crosswalk Particulates'!$B:$B,MATCH('2017 EPA Data'!A4846,'Crosswalk Particulates'!$A:$A,0))</f>
        <v>industry-fuel-other</v>
      </c>
      <c r="G4846" s="84">
        <f>INDEX('Crosswalk Particulates'!$E:$E,MATCH('2017 EPA Data'!$B4846,'Crosswalk Particulates'!$D:$D,0))</f>
        <v>0</v>
      </c>
      <c r="H4846" s="96">
        <f t="shared" si="75"/>
        <v>0</v>
      </c>
    </row>
    <row r="4847" spans="1:8" hidden="1">
      <c r="A4847" s="73" t="s">
        <v>2572</v>
      </c>
      <c r="B4847" s="73" t="s">
        <v>2722</v>
      </c>
      <c r="C4847" s="73" t="s">
        <v>2517</v>
      </c>
      <c r="D4847" s="92">
        <v>0.8</v>
      </c>
      <c r="E4847" s="73" t="s">
        <v>2518</v>
      </c>
      <c r="F4847" s="79" t="str">
        <f>INDEX('Crosswalk Particulates'!$B:$B,MATCH('2017 EPA Data'!A4847,'Crosswalk Particulates'!$A:$A,0))</f>
        <v>process-other-industry</v>
      </c>
      <c r="G4847" s="84">
        <f>INDEX('Crosswalk Particulates'!$E:$E,MATCH('2017 EPA Data'!$B4847,'Crosswalk Particulates'!$D:$D,0))</f>
        <v>0</v>
      </c>
      <c r="H4847" s="96">
        <f t="shared" si="75"/>
        <v>0</v>
      </c>
    </row>
    <row r="4848" spans="1:8" hidden="1">
      <c r="A4848" s="73" t="s">
        <v>2602</v>
      </c>
      <c r="B4848" s="73" t="s">
        <v>2718</v>
      </c>
      <c r="C4848" s="73" t="s">
        <v>2517</v>
      </c>
      <c r="D4848" s="92">
        <v>0.8</v>
      </c>
      <c r="E4848" s="73" t="s">
        <v>2518</v>
      </c>
      <c r="F4848" s="79" t="str">
        <f>INDEX('Crosswalk Particulates'!$B:$B,MATCH('2017 EPA Data'!A4848,'Crosswalk Particulates'!$A:$A,0))</f>
        <v>process-other-industry</v>
      </c>
      <c r="G4848" s="84">
        <f>INDEX('Crosswalk Particulates'!$E:$E,MATCH('2017 EPA Data'!$B4848,'Crosswalk Particulates'!$D:$D,0))</f>
        <v>0</v>
      </c>
      <c r="H4848" s="96">
        <f t="shared" si="75"/>
        <v>0</v>
      </c>
    </row>
    <row r="4849" spans="1:8" hidden="1">
      <c r="A4849" s="73" t="s">
        <v>2595</v>
      </c>
      <c r="B4849" s="73" t="s">
        <v>2575</v>
      </c>
      <c r="C4849" s="73" t="s">
        <v>2517</v>
      </c>
      <c r="D4849" s="92">
        <v>0.79932999999999998</v>
      </c>
      <c r="E4849" s="73" t="s">
        <v>2518</v>
      </c>
      <c r="F4849" s="79" t="str">
        <f>INDEX('Crosswalk Particulates'!$B:$B,MATCH('2017 EPA Data'!A4849,'Crosswalk Particulates'!$A:$A,0))</f>
        <v>process-other-industry</v>
      </c>
      <c r="G4849" s="84">
        <f>INDEX('Crosswalk Particulates'!$E:$E,MATCH('2017 EPA Data'!$B4849,'Crosswalk Particulates'!$D:$D,0))</f>
        <v>0</v>
      </c>
      <c r="H4849" s="96">
        <f t="shared" si="75"/>
        <v>0</v>
      </c>
    </row>
    <row r="4850" spans="1:8" hidden="1">
      <c r="A4850" s="73" t="s">
        <v>2596</v>
      </c>
      <c r="B4850" s="73" t="s">
        <v>2635</v>
      </c>
      <c r="C4850" s="73" t="s">
        <v>2517</v>
      </c>
      <c r="D4850" s="92">
        <v>0.79908855861964301</v>
      </c>
      <c r="E4850" s="73" t="s">
        <v>2518</v>
      </c>
      <c r="F4850" s="79" t="str">
        <f>INDEX('Crosswalk Particulates'!$B:$B,MATCH('2017 EPA Data'!A4850,'Crosswalk Particulates'!$A:$A,0))</f>
        <v>industry-fuel-coal</v>
      </c>
      <c r="G4850" s="84">
        <f>INDEX('Crosswalk Particulates'!$E:$E,MATCH('2017 EPA Data'!$B4850,'Crosswalk Particulates'!$D:$D,0))</f>
        <v>0</v>
      </c>
      <c r="H4850" s="96">
        <f t="shared" si="75"/>
        <v>0</v>
      </c>
    </row>
    <row r="4851" spans="1:8" hidden="1">
      <c r="A4851" s="73" t="s">
        <v>2595</v>
      </c>
      <c r="B4851" s="73" t="s">
        <v>2745</v>
      </c>
      <c r="C4851" s="73" t="s">
        <v>2517</v>
      </c>
      <c r="D4851" s="92">
        <v>0.79828279999999996</v>
      </c>
      <c r="E4851" s="73" t="s">
        <v>2518</v>
      </c>
      <c r="F4851" s="79" t="str">
        <f>INDEX('Crosswalk Particulates'!$B:$B,MATCH('2017 EPA Data'!A4851,'Crosswalk Particulates'!$A:$A,0))</f>
        <v>process-other-industry</v>
      </c>
      <c r="G4851" s="84">
        <f>INDEX('Crosswalk Particulates'!$E:$E,MATCH('2017 EPA Data'!$B4851,'Crosswalk Particulates'!$D:$D,0))</f>
        <v>0</v>
      </c>
      <c r="H4851" s="96">
        <f t="shared" si="75"/>
        <v>0</v>
      </c>
    </row>
    <row r="4852" spans="1:8" hidden="1">
      <c r="A4852" s="73" t="s">
        <v>2565</v>
      </c>
      <c r="B4852" s="73" t="s">
        <v>2858</v>
      </c>
      <c r="C4852" s="73" t="s">
        <v>2517</v>
      </c>
      <c r="D4852" s="92">
        <v>0.79816192532999997</v>
      </c>
      <c r="E4852" s="73" t="s">
        <v>2518</v>
      </c>
      <c r="F4852" s="79" t="str">
        <f>INDEX('Crosswalk Particulates'!$B:$B,MATCH('2017 EPA Data'!A4852,'Crosswalk Particulates'!$A:$A,0))</f>
        <v>Electricity Sector</v>
      </c>
      <c r="G4852" s="84">
        <f>INDEX('Crosswalk Particulates'!$E:$E,MATCH('2017 EPA Data'!$B4852,'Crosswalk Particulates'!$D:$D,0))</f>
        <v>0</v>
      </c>
      <c r="H4852" s="96">
        <f t="shared" si="75"/>
        <v>0</v>
      </c>
    </row>
    <row r="4853" spans="1:8" hidden="1">
      <c r="A4853" s="73" t="s">
        <v>2519</v>
      </c>
      <c r="B4853" s="73" t="s">
        <v>2795</v>
      </c>
      <c r="C4853" s="73" t="s">
        <v>2517</v>
      </c>
      <c r="D4853" s="92">
        <v>0.79200000000000004</v>
      </c>
      <c r="E4853" s="73" t="s">
        <v>2518</v>
      </c>
      <c r="F4853" s="79" t="str">
        <f>INDEX('Crosswalk Particulates'!$B:$B,MATCH('2017 EPA Data'!A4853,'Crosswalk Particulates'!$A:$A,0))</f>
        <v>process-other-industry</v>
      </c>
      <c r="G4853" s="84">
        <f>INDEX('Crosswalk Particulates'!$E:$E,MATCH('2017 EPA Data'!$B4853,'Crosswalk Particulates'!$D:$D,0))</f>
        <v>0</v>
      </c>
      <c r="H4853" s="96">
        <f t="shared" si="75"/>
        <v>0</v>
      </c>
    </row>
    <row r="4854" spans="1:8" hidden="1">
      <c r="A4854" s="73" t="s">
        <v>2631</v>
      </c>
      <c r="B4854" s="73" t="s">
        <v>2643</v>
      </c>
      <c r="C4854" s="73" t="s">
        <v>2517</v>
      </c>
      <c r="D4854" s="92">
        <v>0.77768483174000003</v>
      </c>
      <c r="E4854" s="73" t="s">
        <v>2518</v>
      </c>
      <c r="F4854" s="79" t="str">
        <f>INDEX('Crosswalk Particulates'!$B:$B,MATCH('2017 EPA Data'!A4854,'Crosswalk Particulates'!$A:$A,0))</f>
        <v>Residential Buildings Sector</v>
      </c>
      <c r="G4854" s="84">
        <f>INDEX('Crosswalk Particulates'!$E:$E,MATCH('2017 EPA Data'!$B4854,'Crosswalk Particulates'!$D:$D,0))</f>
        <v>0</v>
      </c>
      <c r="H4854" s="96">
        <f t="shared" si="75"/>
        <v>0</v>
      </c>
    </row>
    <row r="4855" spans="1:8" hidden="1">
      <c r="A4855" s="73" t="s">
        <v>2519</v>
      </c>
      <c r="B4855" s="73" t="s">
        <v>2735</v>
      </c>
      <c r="C4855" s="73" t="s">
        <v>2517</v>
      </c>
      <c r="D4855" s="92">
        <v>0.76892849498600002</v>
      </c>
      <c r="E4855" s="73" t="s">
        <v>2518</v>
      </c>
      <c r="F4855" s="79" t="str">
        <f>INDEX('Crosswalk Particulates'!$B:$B,MATCH('2017 EPA Data'!A4855,'Crosswalk Particulates'!$A:$A,0))</f>
        <v>process-other-industry</v>
      </c>
      <c r="G4855" s="84">
        <f>INDEX('Crosswalk Particulates'!$E:$E,MATCH('2017 EPA Data'!$B4855,'Crosswalk Particulates'!$D:$D,0))</f>
        <v>0</v>
      </c>
      <c r="H4855" s="96">
        <f t="shared" si="75"/>
        <v>0</v>
      </c>
    </row>
    <row r="4856" spans="1:8" hidden="1">
      <c r="A4856" s="73" t="s">
        <v>2581</v>
      </c>
      <c r="B4856" s="73" t="s">
        <v>2827</v>
      </c>
      <c r="C4856" s="73" t="s">
        <v>2517</v>
      </c>
      <c r="D4856" s="92">
        <v>0.76497083028500001</v>
      </c>
      <c r="E4856" s="73" t="s">
        <v>2518</v>
      </c>
      <c r="F4856" s="79" t="str">
        <f>INDEX('Crosswalk Particulates'!$B:$B,MATCH('2017 EPA Data'!A4856,'Crosswalk Particulates'!$A:$A,0))</f>
        <v>Electricity Sector</v>
      </c>
      <c r="G4856" s="84">
        <f>INDEX('Crosswalk Particulates'!$E:$E,MATCH('2017 EPA Data'!$B4856,'Crosswalk Particulates'!$D:$D,0))</f>
        <v>0</v>
      </c>
      <c r="H4856" s="96">
        <f t="shared" si="75"/>
        <v>0</v>
      </c>
    </row>
    <row r="4857" spans="1:8" hidden="1">
      <c r="A4857" s="73" t="s">
        <v>2665</v>
      </c>
      <c r="B4857" s="73" t="s">
        <v>2780</v>
      </c>
      <c r="C4857" s="73" t="s">
        <v>2517</v>
      </c>
      <c r="D4857" s="92">
        <v>0.76395745685799998</v>
      </c>
      <c r="E4857" s="73" t="s">
        <v>2518</v>
      </c>
      <c r="F4857" s="79" t="str">
        <f>INDEX('Crosswalk Particulates'!$B:$B,MATCH('2017 EPA Data'!A4857,'Crosswalk Particulates'!$A:$A,0))</f>
        <v>Commercial Buildings Sector</v>
      </c>
      <c r="G4857" s="84">
        <f>INDEX('Crosswalk Particulates'!$E:$E,MATCH('2017 EPA Data'!$B4857,'Crosswalk Particulates'!$D:$D,0))</f>
        <v>0</v>
      </c>
      <c r="H4857" s="96">
        <f t="shared" si="75"/>
        <v>0</v>
      </c>
    </row>
    <row r="4858" spans="1:8" hidden="1">
      <c r="A4858" s="73" t="s">
        <v>2546</v>
      </c>
      <c r="B4858" s="73" t="s">
        <v>2630</v>
      </c>
      <c r="D4858" s="92">
        <v>0.75914215179319999</v>
      </c>
      <c r="E4858" s="73" t="s">
        <v>2522</v>
      </c>
      <c r="F4858" s="79" t="str">
        <f>INDEX('Crosswalk Particulates'!$B:$B,MATCH('2017 EPA Data'!A4858,'Crosswalk Particulates'!$A:$A,0))</f>
        <v>process-other-industry</v>
      </c>
      <c r="G4858" s="84">
        <f>INDEX('Crosswalk Particulates'!$E:$E,MATCH('2017 EPA Data'!$B4858,'Crosswalk Particulates'!$D:$D,0))</f>
        <v>0</v>
      </c>
      <c r="H4858" s="96">
        <f t="shared" si="75"/>
        <v>688682.99461421929</v>
      </c>
    </row>
    <row r="4859" spans="1:8" hidden="1">
      <c r="A4859" s="73" t="s">
        <v>2665</v>
      </c>
      <c r="B4859" s="73" t="s">
        <v>2625</v>
      </c>
      <c r="C4859" s="73" t="s">
        <v>2517</v>
      </c>
      <c r="D4859" s="92">
        <v>0.75840062611671999</v>
      </c>
      <c r="E4859" s="73" t="s">
        <v>2518</v>
      </c>
      <c r="F4859" s="79" t="str">
        <f>INDEX('Crosswalk Particulates'!$B:$B,MATCH('2017 EPA Data'!A4859,'Crosswalk Particulates'!$A:$A,0))</f>
        <v>Commercial Buildings Sector</v>
      </c>
      <c r="G4859" s="84">
        <f>INDEX('Crosswalk Particulates'!$E:$E,MATCH('2017 EPA Data'!$B4859,'Crosswalk Particulates'!$D:$D,0))</f>
        <v>0</v>
      </c>
      <c r="H4859" s="96">
        <f t="shared" si="75"/>
        <v>0</v>
      </c>
    </row>
    <row r="4860" spans="1:8" hidden="1">
      <c r="A4860" s="73" t="s">
        <v>2607</v>
      </c>
      <c r="B4860" s="73" t="s">
        <v>2643</v>
      </c>
      <c r="C4860" s="73" t="s">
        <v>2517</v>
      </c>
      <c r="D4860" s="92">
        <v>0.75278947000999996</v>
      </c>
      <c r="E4860" s="73" t="s">
        <v>2518</v>
      </c>
      <c r="F4860" s="79" t="str">
        <f>INDEX('Crosswalk Particulates'!$B:$B,MATCH('2017 EPA Data'!A4860,'Crosswalk Particulates'!$A:$A,0))</f>
        <v>process-cement-industry</v>
      </c>
      <c r="G4860" s="84">
        <f>INDEX('Crosswalk Particulates'!$E:$E,MATCH('2017 EPA Data'!$B4860,'Crosswalk Particulates'!$D:$D,0))</f>
        <v>0</v>
      </c>
      <c r="H4860" s="96">
        <f t="shared" si="75"/>
        <v>0</v>
      </c>
    </row>
    <row r="4861" spans="1:8" hidden="1">
      <c r="A4861" s="73" t="s">
        <v>2553</v>
      </c>
      <c r="B4861" s="73" t="s">
        <v>2720</v>
      </c>
      <c r="C4861" s="73" t="s">
        <v>2517</v>
      </c>
      <c r="D4861" s="92">
        <v>0.75</v>
      </c>
      <c r="E4861" s="73" t="s">
        <v>2518</v>
      </c>
      <c r="F4861" s="79" t="str">
        <f>INDEX('Crosswalk Particulates'!$B:$B,MATCH('2017 EPA Data'!A4861,'Crosswalk Particulates'!$A:$A,0))</f>
        <v>process-other-industry</v>
      </c>
      <c r="G4861" s="84">
        <f>INDEX('Crosswalk Particulates'!$E:$E,MATCH('2017 EPA Data'!$B4861,'Crosswalk Particulates'!$D:$D,0))</f>
        <v>0</v>
      </c>
      <c r="H4861" s="96">
        <f t="shared" si="75"/>
        <v>0</v>
      </c>
    </row>
    <row r="4862" spans="1:8" hidden="1">
      <c r="A4862" s="73" t="s">
        <v>2647</v>
      </c>
      <c r="B4862" s="73" t="s">
        <v>2673</v>
      </c>
      <c r="C4862" s="73" t="s">
        <v>2517</v>
      </c>
      <c r="D4862" s="92">
        <v>0.74602440000000003</v>
      </c>
      <c r="E4862" s="73" t="s">
        <v>2518</v>
      </c>
      <c r="F4862" s="79" t="str">
        <f>INDEX('Crosswalk Particulates'!$B:$B,MATCH('2017 EPA Data'!A4862,'Crosswalk Particulates'!$A:$A,0))</f>
        <v>process-mining-industry</v>
      </c>
      <c r="G4862" s="84">
        <f>INDEX('Crosswalk Particulates'!$E:$E,MATCH('2017 EPA Data'!$B4862,'Crosswalk Particulates'!$D:$D,0))</f>
        <v>0</v>
      </c>
      <c r="H4862" s="96">
        <f t="shared" si="75"/>
        <v>0</v>
      </c>
    </row>
    <row r="4863" spans="1:8" hidden="1">
      <c r="A4863" s="73" t="s">
        <v>2546</v>
      </c>
      <c r="B4863" s="73" t="s">
        <v>2562</v>
      </c>
      <c r="C4863" s="73" t="s">
        <v>2517</v>
      </c>
      <c r="D4863" s="92">
        <v>0.73</v>
      </c>
      <c r="E4863" s="73" t="s">
        <v>2518</v>
      </c>
      <c r="F4863" s="79" t="str">
        <f>INDEX('Crosswalk Particulates'!$B:$B,MATCH('2017 EPA Data'!A4863,'Crosswalk Particulates'!$A:$A,0))</f>
        <v>process-other-industry</v>
      </c>
      <c r="G4863" s="84">
        <f>INDEX('Crosswalk Particulates'!$E:$E,MATCH('2017 EPA Data'!$B4863,'Crosswalk Particulates'!$D:$D,0))</f>
        <v>0</v>
      </c>
      <c r="H4863" s="96">
        <f t="shared" si="75"/>
        <v>0</v>
      </c>
    </row>
    <row r="4864" spans="1:8" hidden="1">
      <c r="A4864" s="73" t="s">
        <v>2601</v>
      </c>
      <c r="B4864" s="73" t="s">
        <v>2615</v>
      </c>
      <c r="C4864" s="73" t="s">
        <v>2557</v>
      </c>
      <c r="D4864" s="92">
        <v>0.72823490000000002</v>
      </c>
      <c r="E4864" s="73" t="s">
        <v>2522</v>
      </c>
      <c r="F4864" s="79" t="str">
        <f>INDEX('Crosswalk Particulates'!$B:$B,MATCH('2017 EPA Data'!A4864,'Crosswalk Particulates'!$A:$A,0))</f>
        <v>Commercial Buildings Sector</v>
      </c>
      <c r="G4864" s="84" t="str">
        <f>INDEX('Crosswalk Particulates'!$E:$E,MATCH('2017 EPA Data'!$B4864,'Crosswalk Particulates'!$D:$D,0))</f>
        <v>SOx</v>
      </c>
      <c r="H4864" s="96">
        <f t="shared" si="75"/>
        <v>660644.37408714439</v>
      </c>
    </row>
    <row r="4865" spans="1:8" hidden="1">
      <c r="A4865" s="73" t="s">
        <v>2600</v>
      </c>
      <c r="B4865" s="73" t="s">
        <v>2775</v>
      </c>
      <c r="C4865" s="73" t="s">
        <v>2517</v>
      </c>
      <c r="D4865" s="92">
        <v>0.72661408302733199</v>
      </c>
      <c r="E4865" s="73" t="s">
        <v>2518</v>
      </c>
      <c r="F4865" s="79" t="str">
        <f>INDEX('Crosswalk Particulates'!$B:$B,MATCH('2017 EPA Data'!A4865,'Crosswalk Particulates'!$A:$A,0))</f>
        <v>industry-fuel-biomass</v>
      </c>
      <c r="G4865" s="84">
        <f>INDEX('Crosswalk Particulates'!$E:$E,MATCH('2017 EPA Data'!$B4865,'Crosswalk Particulates'!$D:$D,0))</f>
        <v>0</v>
      </c>
      <c r="H4865" s="96">
        <f t="shared" si="75"/>
        <v>0</v>
      </c>
    </row>
    <row r="4866" spans="1:8" hidden="1">
      <c r="A4866" s="73" t="s">
        <v>2665</v>
      </c>
      <c r="B4866" s="73" t="s">
        <v>2653</v>
      </c>
      <c r="C4866" s="73" t="s">
        <v>2517</v>
      </c>
      <c r="D4866" s="92">
        <v>0.72100160708352001</v>
      </c>
      <c r="E4866" s="73" t="s">
        <v>2518</v>
      </c>
      <c r="F4866" s="79" t="str">
        <f>INDEX('Crosswalk Particulates'!$B:$B,MATCH('2017 EPA Data'!A4866,'Crosswalk Particulates'!$A:$A,0))</f>
        <v>Commercial Buildings Sector</v>
      </c>
      <c r="G4866" s="84">
        <f>INDEX('Crosswalk Particulates'!$E:$E,MATCH('2017 EPA Data'!$B4866,'Crosswalk Particulates'!$D:$D,0))</f>
        <v>0</v>
      </c>
      <c r="H4866" s="96">
        <f t="shared" si="75"/>
        <v>0</v>
      </c>
    </row>
    <row r="4867" spans="1:8" hidden="1">
      <c r="A4867" s="73" t="s">
        <v>2664</v>
      </c>
      <c r="B4867" s="73" t="s">
        <v>2758</v>
      </c>
      <c r="C4867" s="73" t="s">
        <v>2517</v>
      </c>
      <c r="D4867" s="92">
        <v>0.71940000000000004</v>
      </c>
      <c r="E4867" s="73" t="s">
        <v>2518</v>
      </c>
      <c r="F4867" s="79" t="str">
        <f>INDEX('Crosswalk Particulates'!$B:$B,MATCH('2017 EPA Data'!A4867,'Crosswalk Particulates'!$A:$A,0))</f>
        <v>Commercial Buildings Sector</v>
      </c>
      <c r="G4867" s="84">
        <f>INDEX('Crosswalk Particulates'!$E:$E,MATCH('2017 EPA Data'!$B4867,'Crosswalk Particulates'!$D:$D,0))</f>
        <v>0</v>
      </c>
      <c r="H4867" s="96">
        <f t="shared" si="75"/>
        <v>0</v>
      </c>
    </row>
    <row r="4868" spans="1:8" hidden="1">
      <c r="A4868" s="73" t="s">
        <v>2547</v>
      </c>
      <c r="B4868" s="73" t="s">
        <v>2656</v>
      </c>
      <c r="C4868" s="73" t="s">
        <v>2517</v>
      </c>
      <c r="D4868" s="92">
        <v>0.71775019205799995</v>
      </c>
      <c r="E4868" s="73" t="s">
        <v>2518</v>
      </c>
      <c r="F4868" s="79" t="str">
        <f>INDEX('Crosswalk Particulates'!$B:$B,MATCH('2017 EPA Data'!A4868,'Crosswalk Particulates'!$A:$A,0))</f>
        <v>process-other-industry</v>
      </c>
      <c r="G4868" s="84">
        <f>INDEX('Crosswalk Particulates'!$E:$E,MATCH('2017 EPA Data'!$B4868,'Crosswalk Particulates'!$D:$D,0))</f>
        <v>0</v>
      </c>
      <c r="H4868" s="96">
        <f t="shared" ref="H4868:H4931" si="76">IF(E4868="TON",D4868/metricton_to_shortton,0)*10^6</f>
        <v>0</v>
      </c>
    </row>
    <row r="4869" spans="1:8" hidden="1">
      <c r="A4869" s="73" t="s">
        <v>2608</v>
      </c>
      <c r="B4869" s="73" t="s">
        <v>2719</v>
      </c>
      <c r="C4869" s="73" t="s">
        <v>2517</v>
      </c>
      <c r="D4869" s="92">
        <v>0.71740000000000004</v>
      </c>
      <c r="E4869" s="73" t="s">
        <v>2518</v>
      </c>
      <c r="F4869" s="79" t="str">
        <f>INDEX('Crosswalk Particulates'!$B:$B,MATCH('2017 EPA Data'!A4869,'Crosswalk Particulates'!$A:$A,0))</f>
        <v>Electricity Sector</v>
      </c>
      <c r="G4869" s="84">
        <f>INDEX('Crosswalk Particulates'!$E:$E,MATCH('2017 EPA Data'!$B4869,'Crosswalk Particulates'!$D:$D,0))</f>
        <v>0</v>
      </c>
      <c r="H4869" s="96">
        <f t="shared" si="76"/>
        <v>0</v>
      </c>
    </row>
    <row r="4870" spans="1:8" hidden="1">
      <c r="A4870" s="73" t="s">
        <v>2664</v>
      </c>
      <c r="B4870" s="73" t="s">
        <v>2783</v>
      </c>
      <c r="C4870" s="73" t="s">
        <v>2517</v>
      </c>
      <c r="D4870" s="92">
        <v>0.70374999999999999</v>
      </c>
      <c r="E4870" s="73" t="s">
        <v>2518</v>
      </c>
      <c r="F4870" s="79" t="str">
        <f>INDEX('Crosswalk Particulates'!$B:$B,MATCH('2017 EPA Data'!A4870,'Crosswalk Particulates'!$A:$A,0))</f>
        <v>Commercial Buildings Sector</v>
      </c>
      <c r="G4870" s="84">
        <f>INDEX('Crosswalk Particulates'!$E:$E,MATCH('2017 EPA Data'!$B4870,'Crosswalk Particulates'!$D:$D,0))</f>
        <v>0</v>
      </c>
      <c r="H4870" s="96">
        <f t="shared" si="76"/>
        <v>0</v>
      </c>
    </row>
    <row r="4871" spans="1:8" hidden="1">
      <c r="A4871" s="73" t="s">
        <v>2595</v>
      </c>
      <c r="B4871" s="73" t="s">
        <v>2757</v>
      </c>
      <c r="C4871" s="73" t="s">
        <v>2517</v>
      </c>
      <c r="D4871" s="92">
        <v>0.7</v>
      </c>
      <c r="E4871" s="73" t="s">
        <v>2518</v>
      </c>
      <c r="F4871" s="79" t="str">
        <f>INDEX('Crosswalk Particulates'!$B:$B,MATCH('2017 EPA Data'!A4871,'Crosswalk Particulates'!$A:$A,0))</f>
        <v>process-other-industry</v>
      </c>
      <c r="G4871" s="84">
        <f>INDEX('Crosswalk Particulates'!$E:$E,MATCH('2017 EPA Data'!$B4871,'Crosswalk Particulates'!$D:$D,0))</f>
        <v>0</v>
      </c>
      <c r="H4871" s="96">
        <f t="shared" si="76"/>
        <v>0</v>
      </c>
    </row>
    <row r="4872" spans="1:8" hidden="1">
      <c r="A4872" s="73" t="s">
        <v>2538</v>
      </c>
      <c r="B4872" s="73" t="s">
        <v>2781</v>
      </c>
      <c r="C4872" s="73" t="s">
        <v>2517</v>
      </c>
      <c r="D4872" s="92">
        <v>0.68708676924000001</v>
      </c>
      <c r="E4872" s="73" t="s">
        <v>2518</v>
      </c>
      <c r="F4872" s="79" t="str">
        <f>INDEX('Crosswalk Particulates'!$B:$B,MATCH('2017 EPA Data'!A4872,'Crosswalk Particulates'!$A:$A,0))</f>
        <v>process-other-industry</v>
      </c>
      <c r="G4872" s="84">
        <f>INDEX('Crosswalk Particulates'!$E:$E,MATCH('2017 EPA Data'!$B4872,'Crosswalk Particulates'!$D:$D,0))</f>
        <v>0</v>
      </c>
      <c r="H4872" s="96">
        <f t="shared" si="76"/>
        <v>0</v>
      </c>
    </row>
    <row r="4873" spans="1:8" hidden="1">
      <c r="A4873" s="73" t="s">
        <v>2595</v>
      </c>
      <c r="B4873" s="73" t="s">
        <v>2656</v>
      </c>
      <c r="C4873" s="73" t="s">
        <v>2517</v>
      </c>
      <c r="D4873" s="92">
        <v>0.68580004182622001</v>
      </c>
      <c r="E4873" s="73" t="s">
        <v>2518</v>
      </c>
      <c r="F4873" s="79" t="str">
        <f>INDEX('Crosswalk Particulates'!$B:$B,MATCH('2017 EPA Data'!A4873,'Crosswalk Particulates'!$A:$A,0))</f>
        <v>process-other-industry</v>
      </c>
      <c r="G4873" s="84">
        <f>INDEX('Crosswalk Particulates'!$E:$E,MATCH('2017 EPA Data'!$B4873,'Crosswalk Particulates'!$D:$D,0))</f>
        <v>0</v>
      </c>
      <c r="H4873" s="96">
        <f t="shared" si="76"/>
        <v>0</v>
      </c>
    </row>
    <row r="4874" spans="1:8" hidden="1">
      <c r="A4874" s="73" t="s">
        <v>2607</v>
      </c>
      <c r="B4874" s="73" t="s">
        <v>2636</v>
      </c>
      <c r="C4874" s="73" t="s">
        <v>2517</v>
      </c>
      <c r="D4874" s="92">
        <v>0.68547119742999996</v>
      </c>
      <c r="E4874" s="73" t="s">
        <v>2518</v>
      </c>
      <c r="F4874" s="79" t="str">
        <f>INDEX('Crosswalk Particulates'!$B:$B,MATCH('2017 EPA Data'!A4874,'Crosswalk Particulates'!$A:$A,0))</f>
        <v>process-cement-industry</v>
      </c>
      <c r="G4874" s="84">
        <f>INDEX('Crosswalk Particulates'!$E:$E,MATCH('2017 EPA Data'!$B4874,'Crosswalk Particulates'!$D:$D,0))</f>
        <v>0</v>
      </c>
      <c r="H4874" s="96">
        <f t="shared" si="76"/>
        <v>0</v>
      </c>
    </row>
    <row r="4875" spans="1:8" hidden="1">
      <c r="A4875" s="73" t="s">
        <v>2649</v>
      </c>
      <c r="B4875" s="73" t="s">
        <v>2662</v>
      </c>
      <c r="C4875" s="73" t="s">
        <v>2517</v>
      </c>
      <c r="D4875" s="92">
        <v>0.6854659662</v>
      </c>
      <c r="E4875" s="73" t="s">
        <v>2518</v>
      </c>
      <c r="F4875" s="79" t="str">
        <f>INDEX('Crosswalk Particulates'!$B:$B,MATCH('2017 EPA Data'!A4875,'Crosswalk Particulates'!$A:$A,0))</f>
        <v>Electricity Sector</v>
      </c>
      <c r="G4875" s="84">
        <f>INDEX('Crosswalk Particulates'!$E:$E,MATCH('2017 EPA Data'!$B4875,'Crosswalk Particulates'!$D:$D,0))</f>
        <v>0</v>
      </c>
      <c r="H4875" s="96">
        <f t="shared" si="76"/>
        <v>0</v>
      </c>
    </row>
    <row r="4876" spans="1:8" hidden="1">
      <c r="A4876" s="73" t="s">
        <v>2584</v>
      </c>
      <c r="B4876" s="73" t="s">
        <v>2780</v>
      </c>
      <c r="C4876" s="73" t="s">
        <v>2517</v>
      </c>
      <c r="D4876" s="92">
        <v>0.68378244850000003</v>
      </c>
      <c r="E4876" s="73" t="s">
        <v>2518</v>
      </c>
      <c r="F4876" s="79" t="str">
        <f>INDEX('Crosswalk Particulates'!$B:$B,MATCH('2017 EPA Data'!A4876,'Crosswalk Particulates'!$A:$A,0))</f>
        <v>Electricity Sector</v>
      </c>
      <c r="G4876" s="84">
        <f>INDEX('Crosswalk Particulates'!$E:$E,MATCH('2017 EPA Data'!$B4876,'Crosswalk Particulates'!$D:$D,0))</f>
        <v>0</v>
      </c>
      <c r="H4876" s="96">
        <f t="shared" si="76"/>
        <v>0</v>
      </c>
    </row>
    <row r="4877" spans="1:8" hidden="1">
      <c r="A4877" s="73" t="s">
        <v>2586</v>
      </c>
      <c r="B4877" s="73" t="s">
        <v>2651</v>
      </c>
      <c r="C4877" s="73" t="s">
        <v>2517</v>
      </c>
      <c r="D4877" s="92">
        <v>0.68349249615999996</v>
      </c>
      <c r="E4877" s="73" t="s">
        <v>2518</v>
      </c>
      <c r="F4877" s="79" t="str">
        <f>INDEX('Crosswalk Particulates'!$B:$B,MATCH('2017 EPA Data'!A4877,'Crosswalk Particulates'!$A:$A,0))</f>
        <v>process-other-industry</v>
      </c>
      <c r="G4877" s="84">
        <f>INDEX('Crosswalk Particulates'!$E:$E,MATCH('2017 EPA Data'!$B4877,'Crosswalk Particulates'!$D:$D,0))</f>
        <v>0</v>
      </c>
      <c r="H4877" s="96">
        <f t="shared" si="76"/>
        <v>0</v>
      </c>
    </row>
    <row r="4878" spans="1:8" hidden="1">
      <c r="A4878" s="73" t="s">
        <v>2595</v>
      </c>
      <c r="B4878" s="73" t="s">
        <v>2728</v>
      </c>
      <c r="C4878" s="73" t="s">
        <v>2517</v>
      </c>
      <c r="D4878" s="92">
        <v>0.68085649999999998</v>
      </c>
      <c r="E4878" s="73" t="s">
        <v>2518</v>
      </c>
      <c r="F4878" s="79" t="str">
        <f>INDEX('Crosswalk Particulates'!$B:$B,MATCH('2017 EPA Data'!A4878,'Crosswalk Particulates'!$A:$A,0))</f>
        <v>process-other-industry</v>
      </c>
      <c r="G4878" s="84">
        <f>INDEX('Crosswalk Particulates'!$E:$E,MATCH('2017 EPA Data'!$B4878,'Crosswalk Particulates'!$D:$D,0))</f>
        <v>0</v>
      </c>
      <c r="H4878" s="96">
        <f t="shared" si="76"/>
        <v>0</v>
      </c>
    </row>
    <row r="4879" spans="1:8" hidden="1">
      <c r="A4879" s="73" t="s">
        <v>2553</v>
      </c>
      <c r="B4879" s="73" t="s">
        <v>2784</v>
      </c>
      <c r="C4879" s="73" t="s">
        <v>2517</v>
      </c>
      <c r="D4879" s="92">
        <v>0.66661999999999999</v>
      </c>
      <c r="E4879" s="73" t="s">
        <v>2518</v>
      </c>
      <c r="F4879" s="79" t="str">
        <f>INDEX('Crosswalk Particulates'!$B:$B,MATCH('2017 EPA Data'!A4879,'Crosswalk Particulates'!$A:$A,0))</f>
        <v>process-other-industry</v>
      </c>
      <c r="G4879" s="84">
        <f>INDEX('Crosswalk Particulates'!$E:$E,MATCH('2017 EPA Data'!$B4879,'Crosswalk Particulates'!$D:$D,0))</f>
        <v>0</v>
      </c>
      <c r="H4879" s="96">
        <f t="shared" si="76"/>
        <v>0</v>
      </c>
    </row>
    <row r="4880" spans="1:8" hidden="1">
      <c r="A4880" s="73" t="s">
        <v>2547</v>
      </c>
      <c r="B4880" s="73" t="s">
        <v>2842</v>
      </c>
      <c r="C4880" s="73" t="s">
        <v>2517</v>
      </c>
      <c r="D4880" s="92">
        <v>0.66</v>
      </c>
      <c r="E4880" s="73" t="s">
        <v>2518</v>
      </c>
      <c r="F4880" s="79" t="str">
        <f>INDEX('Crosswalk Particulates'!$B:$B,MATCH('2017 EPA Data'!A4880,'Crosswalk Particulates'!$A:$A,0))</f>
        <v>process-other-industry</v>
      </c>
      <c r="G4880" s="84">
        <f>INDEX('Crosswalk Particulates'!$E:$E,MATCH('2017 EPA Data'!$B4880,'Crosswalk Particulates'!$D:$D,0))</f>
        <v>0</v>
      </c>
      <c r="H4880" s="96">
        <f t="shared" si="76"/>
        <v>0</v>
      </c>
    </row>
    <row r="4881" spans="1:8" hidden="1">
      <c r="A4881" s="73" t="s">
        <v>2608</v>
      </c>
      <c r="B4881" s="73" t="s">
        <v>2637</v>
      </c>
      <c r="C4881" s="73" t="s">
        <v>2517</v>
      </c>
      <c r="D4881" s="92">
        <v>0.65689318360000004</v>
      </c>
      <c r="E4881" s="73" t="s">
        <v>2518</v>
      </c>
      <c r="F4881" s="79" t="str">
        <f>INDEX('Crosswalk Particulates'!$B:$B,MATCH('2017 EPA Data'!A4881,'Crosswalk Particulates'!$A:$A,0))</f>
        <v>Electricity Sector</v>
      </c>
      <c r="G4881" s="84">
        <f>INDEX('Crosswalk Particulates'!$E:$E,MATCH('2017 EPA Data'!$B4881,'Crosswalk Particulates'!$D:$D,0))</f>
        <v>0</v>
      </c>
      <c r="H4881" s="96">
        <f t="shared" si="76"/>
        <v>0</v>
      </c>
    </row>
    <row r="4882" spans="1:8" hidden="1">
      <c r="A4882" s="73" t="s">
        <v>2664</v>
      </c>
      <c r="B4882" s="73" t="s">
        <v>2729</v>
      </c>
      <c r="C4882" s="73" t="s">
        <v>2517</v>
      </c>
      <c r="D4882" s="92">
        <v>0.630123232474045</v>
      </c>
      <c r="E4882" s="73" t="s">
        <v>2518</v>
      </c>
      <c r="F4882" s="79" t="str">
        <f>INDEX('Crosswalk Particulates'!$B:$B,MATCH('2017 EPA Data'!A4882,'Crosswalk Particulates'!$A:$A,0))</f>
        <v>Commercial Buildings Sector</v>
      </c>
      <c r="G4882" s="84">
        <f>INDEX('Crosswalk Particulates'!$E:$E,MATCH('2017 EPA Data'!$B4882,'Crosswalk Particulates'!$D:$D,0))</f>
        <v>0</v>
      </c>
      <c r="H4882" s="96">
        <f t="shared" si="76"/>
        <v>0</v>
      </c>
    </row>
    <row r="4883" spans="1:8" hidden="1">
      <c r="A4883" s="73" t="s">
        <v>2647</v>
      </c>
      <c r="B4883" s="73" t="s">
        <v>2698</v>
      </c>
      <c r="C4883" s="73" t="s">
        <v>2521</v>
      </c>
      <c r="D4883" s="92">
        <v>0.63</v>
      </c>
      <c r="E4883" s="73" t="s">
        <v>2522</v>
      </c>
      <c r="F4883" s="79" t="str">
        <f>INDEX('Crosswalk Particulates'!$B:$B,MATCH('2017 EPA Data'!A4883,'Crosswalk Particulates'!$A:$A,0))</f>
        <v>process-mining-industry</v>
      </c>
      <c r="G4883" s="84" t="str">
        <f>INDEX('Crosswalk Particulates'!$E:$E,MATCH('2017 EPA Data'!$B4883,'Crosswalk Particulates'!$D:$D,0))</f>
        <v>N2O</v>
      </c>
      <c r="H4883" s="96">
        <f t="shared" si="76"/>
        <v>571527.06588890613</v>
      </c>
    </row>
    <row r="4884" spans="1:8" hidden="1">
      <c r="A4884" s="73" t="s">
        <v>2607</v>
      </c>
      <c r="B4884" s="73" t="s">
        <v>2757</v>
      </c>
      <c r="C4884" s="73" t="s">
        <v>2517</v>
      </c>
      <c r="D4884" s="92">
        <v>0.63</v>
      </c>
      <c r="E4884" s="73" t="s">
        <v>2518</v>
      </c>
      <c r="F4884" s="79" t="str">
        <f>INDEX('Crosswalk Particulates'!$B:$B,MATCH('2017 EPA Data'!A4884,'Crosswalk Particulates'!$A:$A,0))</f>
        <v>process-cement-industry</v>
      </c>
      <c r="G4884" s="84">
        <f>INDEX('Crosswalk Particulates'!$E:$E,MATCH('2017 EPA Data'!$B4884,'Crosswalk Particulates'!$D:$D,0))</f>
        <v>0</v>
      </c>
      <c r="H4884" s="96">
        <f t="shared" si="76"/>
        <v>0</v>
      </c>
    </row>
    <row r="4885" spans="1:8" hidden="1">
      <c r="A4885" s="73" t="s">
        <v>2554</v>
      </c>
      <c r="B4885" s="73" t="s">
        <v>2728</v>
      </c>
      <c r="C4885" s="73" t="s">
        <v>2517</v>
      </c>
      <c r="D4885" s="92">
        <v>0.62967128636299396</v>
      </c>
      <c r="E4885" s="73" t="s">
        <v>2518</v>
      </c>
      <c r="F4885" s="79" t="str">
        <f>INDEX('Crosswalk Particulates'!$B:$B,MATCH('2017 EPA Data'!A4885,'Crosswalk Particulates'!$A:$A,0))</f>
        <v>Transportation Sector</v>
      </c>
      <c r="G4885" s="84">
        <f>INDEX('Crosswalk Particulates'!$E:$E,MATCH('2017 EPA Data'!$B4885,'Crosswalk Particulates'!$D:$D,0))</f>
        <v>0</v>
      </c>
      <c r="H4885" s="96">
        <f t="shared" si="76"/>
        <v>0</v>
      </c>
    </row>
    <row r="4886" spans="1:8" hidden="1">
      <c r="A4886" s="73" t="s">
        <v>2578</v>
      </c>
      <c r="B4886" s="73" t="s">
        <v>2828</v>
      </c>
      <c r="C4886" s="73" t="s">
        <v>2517</v>
      </c>
      <c r="D4886" s="92">
        <v>0.62174801999999996</v>
      </c>
      <c r="E4886" s="73" t="s">
        <v>2518</v>
      </c>
      <c r="F4886" s="79" t="str">
        <f>INDEX('Crosswalk Particulates'!$B:$B,MATCH('2017 EPA Data'!A4886,'Crosswalk Particulates'!$A:$A,0))</f>
        <v>process-chemicals-industry</v>
      </c>
      <c r="G4886" s="84">
        <f>INDEX('Crosswalk Particulates'!$E:$E,MATCH('2017 EPA Data'!$B4886,'Crosswalk Particulates'!$D:$D,0))</f>
        <v>0</v>
      </c>
      <c r="H4886" s="96">
        <f t="shared" si="76"/>
        <v>0</v>
      </c>
    </row>
    <row r="4887" spans="1:8" hidden="1">
      <c r="A4887" s="73" t="s">
        <v>2553</v>
      </c>
      <c r="B4887" s="73" t="s">
        <v>2740</v>
      </c>
      <c r="C4887" s="73" t="s">
        <v>2517</v>
      </c>
      <c r="D4887" s="92">
        <v>0.621</v>
      </c>
      <c r="E4887" s="73" t="s">
        <v>2518</v>
      </c>
      <c r="F4887" s="79" t="str">
        <f>INDEX('Crosswalk Particulates'!$B:$B,MATCH('2017 EPA Data'!A4887,'Crosswalk Particulates'!$A:$A,0))</f>
        <v>process-other-industry</v>
      </c>
      <c r="G4887" s="84">
        <f>INDEX('Crosswalk Particulates'!$E:$E,MATCH('2017 EPA Data'!$B4887,'Crosswalk Particulates'!$D:$D,0))</f>
        <v>0</v>
      </c>
      <c r="H4887" s="96">
        <f t="shared" si="76"/>
        <v>0</v>
      </c>
    </row>
    <row r="4888" spans="1:8" hidden="1">
      <c r="A4888" s="73" t="s">
        <v>2607</v>
      </c>
      <c r="B4888" s="73" t="s">
        <v>2626</v>
      </c>
      <c r="C4888" s="73" t="s">
        <v>2517</v>
      </c>
      <c r="D4888" s="92">
        <v>0.61674537399999996</v>
      </c>
      <c r="E4888" s="73" t="s">
        <v>2518</v>
      </c>
      <c r="F4888" s="79" t="str">
        <f>INDEX('Crosswalk Particulates'!$B:$B,MATCH('2017 EPA Data'!A4888,'Crosswalk Particulates'!$A:$A,0))</f>
        <v>process-cement-industry</v>
      </c>
      <c r="G4888" s="84">
        <f>INDEX('Crosswalk Particulates'!$E:$E,MATCH('2017 EPA Data'!$B4888,'Crosswalk Particulates'!$D:$D,0))</f>
        <v>0</v>
      </c>
      <c r="H4888" s="96">
        <f t="shared" si="76"/>
        <v>0</v>
      </c>
    </row>
    <row r="4889" spans="1:8" hidden="1">
      <c r="A4889" s="73" t="s">
        <v>2553</v>
      </c>
      <c r="B4889" s="73" t="s">
        <v>2652</v>
      </c>
      <c r="C4889" s="73" t="s">
        <v>2517</v>
      </c>
      <c r="D4889" s="92">
        <v>0.60340000000000005</v>
      </c>
      <c r="E4889" s="73" t="s">
        <v>2518</v>
      </c>
      <c r="F4889" s="79" t="str">
        <f>INDEX('Crosswalk Particulates'!$B:$B,MATCH('2017 EPA Data'!A4889,'Crosswalk Particulates'!$A:$A,0))</f>
        <v>process-other-industry</v>
      </c>
      <c r="G4889" s="84">
        <f>INDEX('Crosswalk Particulates'!$E:$E,MATCH('2017 EPA Data'!$B4889,'Crosswalk Particulates'!$D:$D,0))</f>
        <v>0</v>
      </c>
      <c r="H4889" s="96">
        <f t="shared" si="76"/>
        <v>0</v>
      </c>
    </row>
    <row r="4890" spans="1:8" hidden="1">
      <c r="A4890" s="73" t="s">
        <v>2631</v>
      </c>
      <c r="B4890" s="73" t="s">
        <v>2662</v>
      </c>
      <c r="C4890" s="73" t="s">
        <v>2517</v>
      </c>
      <c r="D4890" s="92">
        <v>0.60290598105000004</v>
      </c>
      <c r="E4890" s="73" t="s">
        <v>2518</v>
      </c>
      <c r="F4890" s="79" t="str">
        <f>INDEX('Crosswalk Particulates'!$B:$B,MATCH('2017 EPA Data'!A4890,'Crosswalk Particulates'!$A:$A,0))</f>
        <v>Residential Buildings Sector</v>
      </c>
      <c r="G4890" s="84">
        <f>INDEX('Crosswalk Particulates'!$E:$E,MATCH('2017 EPA Data'!$B4890,'Crosswalk Particulates'!$D:$D,0))</f>
        <v>0</v>
      </c>
      <c r="H4890" s="96">
        <f t="shared" si="76"/>
        <v>0</v>
      </c>
    </row>
    <row r="4891" spans="1:8" hidden="1">
      <c r="A4891" s="73" t="s">
        <v>2619</v>
      </c>
      <c r="B4891" s="73" t="s">
        <v>2780</v>
      </c>
      <c r="C4891" s="73" t="s">
        <v>2517</v>
      </c>
      <c r="D4891" s="92">
        <v>0.6</v>
      </c>
      <c r="E4891" s="73" t="s">
        <v>2518</v>
      </c>
      <c r="F4891" s="79" t="str">
        <f>INDEX('Crosswalk Particulates'!$B:$B,MATCH('2017 EPA Data'!A4891,'Crosswalk Particulates'!$A:$A,0))</f>
        <v>process-iron and steel-industry</v>
      </c>
      <c r="G4891" s="84">
        <f>INDEX('Crosswalk Particulates'!$E:$E,MATCH('2017 EPA Data'!$B4891,'Crosswalk Particulates'!$D:$D,0))</f>
        <v>0</v>
      </c>
      <c r="H4891" s="96">
        <f t="shared" si="76"/>
        <v>0</v>
      </c>
    </row>
    <row r="4892" spans="1:8" hidden="1">
      <c r="A4892" s="73" t="s">
        <v>2602</v>
      </c>
      <c r="B4892" s="73" t="s">
        <v>2696</v>
      </c>
      <c r="C4892" s="73" t="s">
        <v>2517</v>
      </c>
      <c r="D4892" s="92">
        <v>0.6</v>
      </c>
      <c r="E4892" s="73" t="s">
        <v>2518</v>
      </c>
      <c r="F4892" s="79" t="str">
        <f>INDEX('Crosswalk Particulates'!$B:$B,MATCH('2017 EPA Data'!A4892,'Crosswalk Particulates'!$A:$A,0))</f>
        <v>process-other-industry</v>
      </c>
      <c r="G4892" s="84">
        <f>INDEX('Crosswalk Particulates'!$E:$E,MATCH('2017 EPA Data'!$B4892,'Crosswalk Particulates'!$D:$D,0))</f>
        <v>0</v>
      </c>
      <c r="H4892" s="96">
        <f t="shared" si="76"/>
        <v>0</v>
      </c>
    </row>
    <row r="4893" spans="1:8" hidden="1">
      <c r="A4893" s="73" t="s">
        <v>2572</v>
      </c>
      <c r="B4893" s="73" t="s">
        <v>2676</v>
      </c>
      <c r="C4893" s="73" t="s">
        <v>2517</v>
      </c>
      <c r="D4893" s="92">
        <v>0.6</v>
      </c>
      <c r="E4893" s="73" t="s">
        <v>2518</v>
      </c>
      <c r="F4893" s="79" t="str">
        <f>INDEX('Crosswalk Particulates'!$B:$B,MATCH('2017 EPA Data'!A4893,'Crosswalk Particulates'!$A:$A,0))</f>
        <v>process-other-industry</v>
      </c>
      <c r="G4893" s="84">
        <f>INDEX('Crosswalk Particulates'!$E:$E,MATCH('2017 EPA Data'!$B4893,'Crosswalk Particulates'!$D:$D,0))</f>
        <v>0</v>
      </c>
      <c r="H4893" s="96">
        <f t="shared" si="76"/>
        <v>0</v>
      </c>
    </row>
    <row r="4894" spans="1:8" hidden="1">
      <c r="A4894" s="73" t="s">
        <v>2665</v>
      </c>
      <c r="B4894" s="73" t="s">
        <v>2843</v>
      </c>
      <c r="C4894" s="73" t="s">
        <v>2517</v>
      </c>
      <c r="D4894" s="92">
        <v>0.59768043000000004</v>
      </c>
      <c r="E4894" s="73" t="s">
        <v>2518</v>
      </c>
      <c r="F4894" s="79" t="str">
        <f>INDEX('Crosswalk Particulates'!$B:$B,MATCH('2017 EPA Data'!A4894,'Crosswalk Particulates'!$A:$A,0))</f>
        <v>Commercial Buildings Sector</v>
      </c>
      <c r="G4894" s="84">
        <f>INDEX('Crosswalk Particulates'!$E:$E,MATCH('2017 EPA Data'!$B4894,'Crosswalk Particulates'!$D:$D,0))</f>
        <v>0</v>
      </c>
      <c r="H4894" s="96">
        <f t="shared" si="76"/>
        <v>0</v>
      </c>
    </row>
    <row r="4895" spans="1:8" hidden="1">
      <c r="A4895" s="73" t="s">
        <v>2600</v>
      </c>
      <c r="B4895" s="73" t="s">
        <v>2613</v>
      </c>
      <c r="C4895" s="73" t="s">
        <v>2517</v>
      </c>
      <c r="D4895" s="92">
        <v>0.59334960000000003</v>
      </c>
      <c r="E4895" s="73" t="s">
        <v>2518</v>
      </c>
      <c r="F4895" s="79" t="str">
        <f>INDEX('Crosswalk Particulates'!$B:$B,MATCH('2017 EPA Data'!A4895,'Crosswalk Particulates'!$A:$A,0))</f>
        <v>industry-fuel-biomass</v>
      </c>
      <c r="G4895" s="84">
        <f>INDEX('Crosswalk Particulates'!$E:$E,MATCH('2017 EPA Data'!$B4895,'Crosswalk Particulates'!$D:$D,0))</f>
        <v>0</v>
      </c>
      <c r="H4895" s="96">
        <f t="shared" si="76"/>
        <v>0</v>
      </c>
    </row>
    <row r="4896" spans="1:8" hidden="1">
      <c r="A4896" s="73" t="s">
        <v>2578</v>
      </c>
      <c r="B4896" s="73" t="s">
        <v>2747</v>
      </c>
      <c r="C4896" s="73" t="s">
        <v>2517</v>
      </c>
      <c r="D4896" s="92">
        <v>0.58930000000000005</v>
      </c>
      <c r="E4896" s="73" t="s">
        <v>2518</v>
      </c>
      <c r="F4896" s="79" t="str">
        <f>INDEX('Crosswalk Particulates'!$B:$B,MATCH('2017 EPA Data'!A4896,'Crosswalk Particulates'!$A:$A,0))</f>
        <v>process-chemicals-industry</v>
      </c>
      <c r="G4896" s="84">
        <f>INDEX('Crosswalk Particulates'!$E:$E,MATCH('2017 EPA Data'!$B4896,'Crosswalk Particulates'!$D:$D,0))</f>
        <v>0</v>
      </c>
      <c r="H4896" s="96">
        <f t="shared" si="76"/>
        <v>0</v>
      </c>
    </row>
    <row r="4897" spans="1:8" hidden="1">
      <c r="A4897" s="73" t="s">
        <v>2555</v>
      </c>
      <c r="B4897" s="73" t="s">
        <v>2716</v>
      </c>
      <c r="D4897" s="92">
        <v>0.58728546584042995</v>
      </c>
      <c r="E4897" s="73" t="s">
        <v>2522</v>
      </c>
      <c r="F4897" s="79" t="str">
        <f>INDEX('Crosswalk Particulates'!$B:$B,MATCH('2017 EPA Data'!A4897,'Crosswalk Particulates'!$A:$A,0))</f>
        <v>process-other-industry</v>
      </c>
      <c r="G4897" s="84" t="str">
        <f>INDEX('Crosswalk Particulates'!$E:$E,MATCH('2017 EPA Data'!$B4897,'Crosswalk Particulates'!$D:$D,0))</f>
        <v>BC</v>
      </c>
      <c r="H4897" s="96">
        <f t="shared" si="76"/>
        <v>532777.04623965127</v>
      </c>
    </row>
    <row r="4898" spans="1:8" hidden="1">
      <c r="A4898" s="73" t="s">
        <v>2586</v>
      </c>
      <c r="B4898" s="73" t="s">
        <v>2785</v>
      </c>
      <c r="C4898" s="73" t="s">
        <v>2517</v>
      </c>
      <c r="D4898" s="92">
        <v>0.58647260000000001</v>
      </c>
      <c r="E4898" s="73" t="s">
        <v>2518</v>
      </c>
      <c r="F4898" s="79" t="str">
        <f>INDEX('Crosswalk Particulates'!$B:$B,MATCH('2017 EPA Data'!A4898,'Crosswalk Particulates'!$A:$A,0))</f>
        <v>process-other-industry</v>
      </c>
      <c r="G4898" s="84">
        <f>INDEX('Crosswalk Particulates'!$E:$E,MATCH('2017 EPA Data'!$B4898,'Crosswalk Particulates'!$D:$D,0))</f>
        <v>0</v>
      </c>
      <c r="H4898" s="96">
        <f t="shared" si="76"/>
        <v>0</v>
      </c>
    </row>
    <row r="4899" spans="1:8" hidden="1">
      <c r="A4899" s="73" t="s">
        <v>2595</v>
      </c>
      <c r="B4899" s="73" t="s">
        <v>2717</v>
      </c>
      <c r="C4899" s="73" t="s">
        <v>2517</v>
      </c>
      <c r="D4899" s="92">
        <v>0.56999999999999995</v>
      </c>
      <c r="E4899" s="73" t="s">
        <v>2518</v>
      </c>
      <c r="F4899" s="79" t="str">
        <f>INDEX('Crosswalk Particulates'!$B:$B,MATCH('2017 EPA Data'!A4899,'Crosswalk Particulates'!$A:$A,0))</f>
        <v>process-other-industry</v>
      </c>
      <c r="G4899" s="84">
        <f>INDEX('Crosswalk Particulates'!$E:$E,MATCH('2017 EPA Data'!$B4899,'Crosswalk Particulates'!$D:$D,0))</f>
        <v>0</v>
      </c>
      <c r="H4899" s="96">
        <f t="shared" si="76"/>
        <v>0</v>
      </c>
    </row>
    <row r="4900" spans="1:8" hidden="1">
      <c r="A4900" s="73" t="s">
        <v>2602</v>
      </c>
      <c r="B4900" s="73" t="s">
        <v>2729</v>
      </c>
      <c r="C4900" s="73" t="s">
        <v>2517</v>
      </c>
      <c r="D4900" s="92">
        <v>0.56985719175500005</v>
      </c>
      <c r="E4900" s="73" t="s">
        <v>2518</v>
      </c>
      <c r="F4900" s="79" t="str">
        <f>INDEX('Crosswalk Particulates'!$B:$B,MATCH('2017 EPA Data'!A4900,'Crosswalk Particulates'!$A:$A,0))</f>
        <v>process-other-industry</v>
      </c>
      <c r="G4900" s="84">
        <f>INDEX('Crosswalk Particulates'!$E:$E,MATCH('2017 EPA Data'!$B4900,'Crosswalk Particulates'!$D:$D,0))</f>
        <v>0</v>
      </c>
      <c r="H4900" s="96">
        <f t="shared" si="76"/>
        <v>0</v>
      </c>
    </row>
    <row r="4901" spans="1:8" hidden="1">
      <c r="A4901" s="73" t="s">
        <v>2602</v>
      </c>
      <c r="B4901" s="73" t="s">
        <v>2653</v>
      </c>
      <c r="C4901" s="73" t="s">
        <v>2517</v>
      </c>
      <c r="D4901" s="92">
        <v>0.56913220059500003</v>
      </c>
      <c r="E4901" s="73" t="s">
        <v>2518</v>
      </c>
      <c r="F4901" s="79" t="str">
        <f>INDEX('Crosswalk Particulates'!$B:$B,MATCH('2017 EPA Data'!A4901,'Crosswalk Particulates'!$A:$A,0))</f>
        <v>process-other-industry</v>
      </c>
      <c r="G4901" s="84">
        <f>INDEX('Crosswalk Particulates'!$E:$E,MATCH('2017 EPA Data'!$B4901,'Crosswalk Particulates'!$D:$D,0))</f>
        <v>0</v>
      </c>
      <c r="H4901" s="96">
        <f t="shared" si="76"/>
        <v>0</v>
      </c>
    </row>
    <row r="4902" spans="1:8" hidden="1">
      <c r="A4902" s="73" t="s">
        <v>2581</v>
      </c>
      <c r="B4902" s="73" t="s">
        <v>2641</v>
      </c>
      <c r="C4902" s="73" t="s">
        <v>2517</v>
      </c>
      <c r="D4902" s="92">
        <v>0.55682580000000004</v>
      </c>
      <c r="E4902" s="73" t="s">
        <v>2518</v>
      </c>
      <c r="F4902" s="79" t="str">
        <f>INDEX('Crosswalk Particulates'!$B:$B,MATCH('2017 EPA Data'!A4902,'Crosswalk Particulates'!$A:$A,0))</f>
        <v>Electricity Sector</v>
      </c>
      <c r="G4902" s="84">
        <f>INDEX('Crosswalk Particulates'!$E:$E,MATCH('2017 EPA Data'!$B4902,'Crosswalk Particulates'!$D:$D,0))</f>
        <v>0</v>
      </c>
      <c r="H4902" s="96">
        <f t="shared" si="76"/>
        <v>0</v>
      </c>
    </row>
    <row r="4903" spans="1:8" hidden="1">
      <c r="A4903" s="73" t="s">
        <v>2600</v>
      </c>
      <c r="B4903" s="73" t="s">
        <v>2735</v>
      </c>
      <c r="C4903" s="73" t="s">
        <v>2517</v>
      </c>
      <c r="D4903" s="92">
        <v>0.55474813837278003</v>
      </c>
      <c r="E4903" s="73" t="s">
        <v>2518</v>
      </c>
      <c r="F4903" s="79" t="str">
        <f>INDEX('Crosswalk Particulates'!$B:$B,MATCH('2017 EPA Data'!A4903,'Crosswalk Particulates'!$A:$A,0))</f>
        <v>industry-fuel-biomass</v>
      </c>
      <c r="G4903" s="84">
        <f>INDEX('Crosswalk Particulates'!$E:$E,MATCH('2017 EPA Data'!$B4903,'Crosswalk Particulates'!$D:$D,0))</f>
        <v>0</v>
      </c>
      <c r="H4903" s="96">
        <f t="shared" si="76"/>
        <v>0</v>
      </c>
    </row>
    <row r="4904" spans="1:8" hidden="1">
      <c r="A4904" s="73" t="s">
        <v>2547</v>
      </c>
      <c r="B4904" s="73" t="s">
        <v>2802</v>
      </c>
      <c r="C4904" s="73" t="s">
        <v>2517</v>
      </c>
      <c r="D4904" s="92">
        <v>0.55100000000000005</v>
      </c>
      <c r="E4904" s="73" t="s">
        <v>2518</v>
      </c>
      <c r="F4904" s="79" t="str">
        <f>INDEX('Crosswalk Particulates'!$B:$B,MATCH('2017 EPA Data'!A4904,'Crosswalk Particulates'!$A:$A,0))</f>
        <v>process-other-industry</v>
      </c>
      <c r="G4904" s="84">
        <f>INDEX('Crosswalk Particulates'!$E:$E,MATCH('2017 EPA Data'!$B4904,'Crosswalk Particulates'!$D:$D,0))</f>
        <v>0</v>
      </c>
      <c r="H4904" s="96">
        <f t="shared" si="76"/>
        <v>0</v>
      </c>
    </row>
    <row r="4905" spans="1:8" hidden="1">
      <c r="A4905" s="73" t="s">
        <v>2569</v>
      </c>
      <c r="B4905" s="73" t="s">
        <v>2694</v>
      </c>
      <c r="C4905" s="73" t="s">
        <v>2517</v>
      </c>
      <c r="D4905" s="92">
        <v>0.54975194578977005</v>
      </c>
      <c r="E4905" s="73" t="s">
        <v>2518</v>
      </c>
      <c r="F4905" s="79" t="str">
        <f>INDEX('Crosswalk Particulates'!$B:$B,MATCH('2017 EPA Data'!A4905,'Crosswalk Particulates'!$A:$A,0))</f>
        <v>Transportation Sector</v>
      </c>
      <c r="G4905" s="84">
        <f>INDEX('Crosswalk Particulates'!$E:$E,MATCH('2017 EPA Data'!$B4905,'Crosswalk Particulates'!$D:$D,0))</f>
        <v>0</v>
      </c>
      <c r="H4905" s="96">
        <f t="shared" si="76"/>
        <v>0</v>
      </c>
    </row>
    <row r="4906" spans="1:8" hidden="1">
      <c r="A4906" s="73" t="s">
        <v>2649</v>
      </c>
      <c r="B4906" s="73" t="s">
        <v>2775</v>
      </c>
      <c r="C4906" s="73" t="s">
        <v>2517</v>
      </c>
      <c r="D4906" s="92">
        <v>0.54935581129040001</v>
      </c>
      <c r="E4906" s="73" t="s">
        <v>2518</v>
      </c>
      <c r="F4906" s="79" t="str">
        <f>INDEX('Crosswalk Particulates'!$B:$B,MATCH('2017 EPA Data'!A4906,'Crosswalk Particulates'!$A:$A,0))</f>
        <v>Electricity Sector</v>
      </c>
      <c r="G4906" s="84">
        <f>INDEX('Crosswalk Particulates'!$E:$E,MATCH('2017 EPA Data'!$B4906,'Crosswalk Particulates'!$D:$D,0))</f>
        <v>0</v>
      </c>
      <c r="H4906" s="96">
        <f t="shared" si="76"/>
        <v>0</v>
      </c>
    </row>
    <row r="4907" spans="1:8" hidden="1">
      <c r="A4907" s="73" t="s">
        <v>2631</v>
      </c>
      <c r="B4907" s="73" t="s">
        <v>2636</v>
      </c>
      <c r="C4907" s="73" t="s">
        <v>2517</v>
      </c>
      <c r="D4907" s="92">
        <v>0.54854529968639998</v>
      </c>
      <c r="E4907" s="73" t="s">
        <v>2518</v>
      </c>
      <c r="F4907" s="79" t="str">
        <f>INDEX('Crosswalk Particulates'!$B:$B,MATCH('2017 EPA Data'!A4907,'Crosswalk Particulates'!$A:$A,0))</f>
        <v>Residential Buildings Sector</v>
      </c>
      <c r="G4907" s="84">
        <f>INDEX('Crosswalk Particulates'!$E:$E,MATCH('2017 EPA Data'!$B4907,'Crosswalk Particulates'!$D:$D,0))</f>
        <v>0</v>
      </c>
      <c r="H4907" s="96">
        <f t="shared" si="76"/>
        <v>0</v>
      </c>
    </row>
    <row r="4908" spans="1:8" hidden="1">
      <c r="A4908" s="73" t="s">
        <v>2631</v>
      </c>
      <c r="B4908" s="73" t="s">
        <v>2775</v>
      </c>
      <c r="C4908" s="73" t="s">
        <v>2517</v>
      </c>
      <c r="D4908" s="92">
        <v>0.54854529968639998</v>
      </c>
      <c r="E4908" s="73" t="s">
        <v>2518</v>
      </c>
      <c r="F4908" s="79" t="str">
        <f>INDEX('Crosswalk Particulates'!$B:$B,MATCH('2017 EPA Data'!A4908,'Crosswalk Particulates'!$A:$A,0))</f>
        <v>Residential Buildings Sector</v>
      </c>
      <c r="G4908" s="84">
        <f>INDEX('Crosswalk Particulates'!$E:$E,MATCH('2017 EPA Data'!$B4908,'Crosswalk Particulates'!$D:$D,0))</f>
        <v>0</v>
      </c>
      <c r="H4908" s="96">
        <f t="shared" si="76"/>
        <v>0</v>
      </c>
    </row>
    <row r="4909" spans="1:8" hidden="1">
      <c r="A4909" s="73" t="s">
        <v>2631</v>
      </c>
      <c r="B4909" s="73" t="s">
        <v>2675</v>
      </c>
      <c r="C4909" s="73" t="s">
        <v>2517</v>
      </c>
      <c r="D4909" s="92">
        <v>0.54854529968639998</v>
      </c>
      <c r="E4909" s="73" t="s">
        <v>2518</v>
      </c>
      <c r="F4909" s="79" t="str">
        <f>INDEX('Crosswalk Particulates'!$B:$B,MATCH('2017 EPA Data'!A4909,'Crosswalk Particulates'!$A:$A,0))</f>
        <v>Residential Buildings Sector</v>
      </c>
      <c r="G4909" s="84">
        <f>INDEX('Crosswalk Particulates'!$E:$E,MATCH('2017 EPA Data'!$B4909,'Crosswalk Particulates'!$D:$D,0))</f>
        <v>0</v>
      </c>
      <c r="H4909" s="96">
        <f t="shared" si="76"/>
        <v>0</v>
      </c>
    </row>
    <row r="4910" spans="1:8" hidden="1">
      <c r="A4910" s="73" t="s">
        <v>2596</v>
      </c>
      <c r="B4910" s="73" t="s">
        <v>2643</v>
      </c>
      <c r="C4910" s="73" t="s">
        <v>2517</v>
      </c>
      <c r="D4910" s="92">
        <v>0.54745954628819005</v>
      </c>
      <c r="E4910" s="73" t="s">
        <v>2518</v>
      </c>
      <c r="F4910" s="79" t="str">
        <f>INDEX('Crosswalk Particulates'!$B:$B,MATCH('2017 EPA Data'!A4910,'Crosswalk Particulates'!$A:$A,0))</f>
        <v>industry-fuel-coal</v>
      </c>
      <c r="G4910" s="84">
        <f>INDEX('Crosswalk Particulates'!$E:$E,MATCH('2017 EPA Data'!$B4910,'Crosswalk Particulates'!$D:$D,0))</f>
        <v>0</v>
      </c>
      <c r="H4910" s="96">
        <f t="shared" si="76"/>
        <v>0</v>
      </c>
    </row>
    <row r="4911" spans="1:8" hidden="1">
      <c r="A4911" s="73" t="s">
        <v>2551</v>
      </c>
      <c r="B4911" s="73" t="s">
        <v>2827</v>
      </c>
      <c r="C4911" s="73" t="s">
        <v>2517</v>
      </c>
      <c r="D4911" s="92">
        <v>0.54684032487480705</v>
      </c>
      <c r="E4911" s="73" t="s">
        <v>2518</v>
      </c>
      <c r="F4911" s="79" t="str">
        <f>INDEX('Crosswalk Particulates'!$B:$B,MATCH('2017 EPA Data'!A4911,'Crosswalk Particulates'!$A:$A,0))</f>
        <v>industry-fuel-natural gas</v>
      </c>
      <c r="G4911" s="84">
        <f>INDEX('Crosswalk Particulates'!$E:$E,MATCH('2017 EPA Data'!$B4911,'Crosswalk Particulates'!$D:$D,0))</f>
        <v>0</v>
      </c>
      <c r="H4911" s="96">
        <f t="shared" si="76"/>
        <v>0</v>
      </c>
    </row>
    <row r="4912" spans="1:8" hidden="1">
      <c r="A4912" s="73" t="s">
        <v>2596</v>
      </c>
      <c r="B4912" s="73" t="s">
        <v>2780</v>
      </c>
      <c r="C4912" s="73" t="s">
        <v>2517</v>
      </c>
      <c r="D4912" s="92">
        <v>0.54047000000000001</v>
      </c>
      <c r="E4912" s="73" t="s">
        <v>2518</v>
      </c>
      <c r="F4912" s="79" t="str">
        <f>INDEX('Crosswalk Particulates'!$B:$B,MATCH('2017 EPA Data'!A4912,'Crosswalk Particulates'!$A:$A,0))</f>
        <v>industry-fuel-coal</v>
      </c>
      <c r="G4912" s="84">
        <f>INDEX('Crosswalk Particulates'!$E:$E,MATCH('2017 EPA Data'!$B4912,'Crosswalk Particulates'!$D:$D,0))</f>
        <v>0</v>
      </c>
      <c r="H4912" s="96">
        <f t="shared" si="76"/>
        <v>0</v>
      </c>
    </row>
    <row r="4913" spans="1:8" hidden="1">
      <c r="A4913" s="73" t="s">
        <v>2629</v>
      </c>
      <c r="B4913" s="73" t="s">
        <v>2708</v>
      </c>
      <c r="C4913" s="73" t="s">
        <v>2517</v>
      </c>
      <c r="D4913" s="92">
        <v>0.53400000000000003</v>
      </c>
      <c r="E4913" s="73" t="s">
        <v>2518</v>
      </c>
      <c r="F4913" s="79" t="str">
        <f>INDEX('Crosswalk Particulates'!$B:$B,MATCH('2017 EPA Data'!A4913,'Crosswalk Particulates'!$A:$A,0))</f>
        <v>industry-fuel-oil</v>
      </c>
      <c r="G4913" s="84">
        <f>INDEX('Crosswalk Particulates'!$E:$E,MATCH('2017 EPA Data'!$B4913,'Crosswalk Particulates'!$D:$D,0))</f>
        <v>0</v>
      </c>
      <c r="H4913" s="96">
        <f t="shared" si="76"/>
        <v>0</v>
      </c>
    </row>
    <row r="4914" spans="1:8" hidden="1">
      <c r="A4914" s="73" t="s">
        <v>2647</v>
      </c>
      <c r="B4914" s="73" t="s">
        <v>2675</v>
      </c>
      <c r="C4914" s="73" t="s">
        <v>2517</v>
      </c>
      <c r="D4914" s="92">
        <v>0.52966440000000004</v>
      </c>
      <c r="E4914" s="73" t="s">
        <v>2518</v>
      </c>
      <c r="F4914" s="79" t="str">
        <f>INDEX('Crosswalk Particulates'!$B:$B,MATCH('2017 EPA Data'!A4914,'Crosswalk Particulates'!$A:$A,0))</f>
        <v>process-mining-industry</v>
      </c>
      <c r="G4914" s="84">
        <f>INDEX('Crosswalk Particulates'!$E:$E,MATCH('2017 EPA Data'!$B4914,'Crosswalk Particulates'!$D:$D,0))</f>
        <v>0</v>
      </c>
      <c r="H4914" s="96">
        <f t="shared" si="76"/>
        <v>0</v>
      </c>
    </row>
    <row r="4915" spans="1:8" hidden="1">
      <c r="A4915" s="73" t="s">
        <v>2647</v>
      </c>
      <c r="B4915" s="73" t="s">
        <v>2626</v>
      </c>
      <c r="C4915" s="73" t="s">
        <v>2517</v>
      </c>
      <c r="D4915" s="92">
        <v>0.52765839999999997</v>
      </c>
      <c r="E4915" s="73" t="s">
        <v>2518</v>
      </c>
      <c r="F4915" s="79" t="str">
        <f>INDEX('Crosswalk Particulates'!$B:$B,MATCH('2017 EPA Data'!A4915,'Crosswalk Particulates'!$A:$A,0))</f>
        <v>process-mining-industry</v>
      </c>
      <c r="G4915" s="84">
        <f>INDEX('Crosswalk Particulates'!$E:$E,MATCH('2017 EPA Data'!$B4915,'Crosswalk Particulates'!$D:$D,0))</f>
        <v>0</v>
      </c>
      <c r="H4915" s="96">
        <f t="shared" si="76"/>
        <v>0</v>
      </c>
    </row>
    <row r="4916" spans="1:8" hidden="1">
      <c r="A4916" s="73" t="s">
        <v>2602</v>
      </c>
      <c r="B4916" s="73" t="s">
        <v>2637</v>
      </c>
      <c r="C4916" s="73" t="s">
        <v>2517</v>
      </c>
      <c r="D4916" s="92">
        <v>0.52438877075400003</v>
      </c>
      <c r="E4916" s="73" t="s">
        <v>2518</v>
      </c>
      <c r="F4916" s="79" t="str">
        <f>INDEX('Crosswalk Particulates'!$B:$B,MATCH('2017 EPA Data'!A4916,'Crosswalk Particulates'!$A:$A,0))</f>
        <v>process-other-industry</v>
      </c>
      <c r="G4916" s="84">
        <f>INDEX('Crosswalk Particulates'!$E:$E,MATCH('2017 EPA Data'!$B4916,'Crosswalk Particulates'!$D:$D,0))</f>
        <v>0</v>
      </c>
      <c r="H4916" s="96">
        <f t="shared" si="76"/>
        <v>0</v>
      </c>
    </row>
    <row r="4917" spans="1:8" hidden="1">
      <c r="A4917" s="73" t="s">
        <v>2582</v>
      </c>
      <c r="B4917" s="73" t="s">
        <v>2651</v>
      </c>
      <c r="C4917" s="73" t="s">
        <v>2517</v>
      </c>
      <c r="D4917" s="92">
        <v>0.52162481096000002</v>
      </c>
      <c r="E4917" s="73" t="s">
        <v>2518</v>
      </c>
      <c r="F4917" s="79" t="str">
        <f>INDEX('Crosswalk Particulates'!$B:$B,MATCH('2017 EPA Data'!A4917,'Crosswalk Particulates'!$A:$A,0))</f>
        <v>Commercial Buildings Sector</v>
      </c>
      <c r="G4917" s="84">
        <f>INDEX('Crosswalk Particulates'!$E:$E,MATCH('2017 EPA Data'!$B4917,'Crosswalk Particulates'!$D:$D,0))</f>
        <v>0</v>
      </c>
      <c r="H4917" s="96">
        <f t="shared" si="76"/>
        <v>0</v>
      </c>
    </row>
    <row r="4918" spans="1:8" hidden="1">
      <c r="A4918" s="73" t="s">
        <v>2559</v>
      </c>
      <c r="B4918" s="73" t="s">
        <v>2782</v>
      </c>
      <c r="C4918" s="73" t="s">
        <v>2517</v>
      </c>
      <c r="D4918" s="92">
        <v>0.52</v>
      </c>
      <c r="E4918" s="73" t="s">
        <v>2518</v>
      </c>
      <c r="F4918" s="79" t="str">
        <f>INDEX('Crosswalk Particulates'!$B:$B,MATCH('2017 EPA Data'!A4918,'Crosswalk Particulates'!$A:$A,0))</f>
        <v>process-waste-industry</v>
      </c>
      <c r="G4918" s="84">
        <f>INDEX('Crosswalk Particulates'!$E:$E,MATCH('2017 EPA Data'!$B4918,'Crosswalk Particulates'!$D:$D,0))</f>
        <v>0</v>
      </c>
      <c r="H4918" s="96">
        <f t="shared" si="76"/>
        <v>0</v>
      </c>
    </row>
    <row r="4919" spans="1:8" hidden="1">
      <c r="A4919" s="73" t="s">
        <v>2629</v>
      </c>
      <c r="B4919" s="73" t="s">
        <v>2713</v>
      </c>
      <c r="C4919" s="73" t="s">
        <v>2517</v>
      </c>
      <c r="D4919" s="92">
        <v>0.51900000000000002</v>
      </c>
      <c r="E4919" s="73" t="s">
        <v>2518</v>
      </c>
      <c r="F4919" s="79" t="str">
        <f>INDEX('Crosswalk Particulates'!$B:$B,MATCH('2017 EPA Data'!A4919,'Crosswalk Particulates'!$A:$A,0))</f>
        <v>industry-fuel-oil</v>
      </c>
      <c r="G4919" s="84">
        <f>INDEX('Crosswalk Particulates'!$E:$E,MATCH('2017 EPA Data'!$B4919,'Crosswalk Particulates'!$D:$D,0))</f>
        <v>0</v>
      </c>
      <c r="H4919" s="96">
        <f t="shared" si="76"/>
        <v>0</v>
      </c>
    </row>
    <row r="4920" spans="1:8" hidden="1">
      <c r="A4920" s="73" t="s">
        <v>2649</v>
      </c>
      <c r="B4920" s="73" t="s">
        <v>2558</v>
      </c>
      <c r="C4920" s="73" t="s">
        <v>2517</v>
      </c>
      <c r="D4920" s="92">
        <v>0.51144840800000002</v>
      </c>
      <c r="E4920" s="73" t="s">
        <v>2518</v>
      </c>
      <c r="F4920" s="79" t="str">
        <f>INDEX('Crosswalk Particulates'!$B:$B,MATCH('2017 EPA Data'!A4920,'Crosswalk Particulates'!$A:$A,0))</f>
        <v>Electricity Sector</v>
      </c>
      <c r="G4920" s="84">
        <f>INDEX('Crosswalk Particulates'!$E:$E,MATCH('2017 EPA Data'!$B4920,'Crosswalk Particulates'!$D:$D,0))</f>
        <v>0</v>
      </c>
      <c r="H4920" s="96">
        <f t="shared" si="76"/>
        <v>0</v>
      </c>
    </row>
    <row r="4921" spans="1:8" hidden="1">
      <c r="A4921" s="73" t="s">
        <v>2608</v>
      </c>
      <c r="B4921" s="73" t="s">
        <v>2684</v>
      </c>
      <c r="C4921" s="73" t="s">
        <v>2517</v>
      </c>
      <c r="D4921" s="92">
        <v>0.50816799999999995</v>
      </c>
      <c r="E4921" s="73" t="s">
        <v>2518</v>
      </c>
      <c r="F4921" s="79" t="str">
        <f>INDEX('Crosswalk Particulates'!$B:$B,MATCH('2017 EPA Data'!A4921,'Crosswalk Particulates'!$A:$A,0))</f>
        <v>Electricity Sector</v>
      </c>
      <c r="G4921" s="84">
        <f>INDEX('Crosswalk Particulates'!$E:$E,MATCH('2017 EPA Data'!$B4921,'Crosswalk Particulates'!$D:$D,0))</f>
        <v>0</v>
      </c>
      <c r="H4921" s="96">
        <f t="shared" si="76"/>
        <v>0</v>
      </c>
    </row>
    <row r="4922" spans="1:8" hidden="1">
      <c r="A4922" s="73" t="s">
        <v>2608</v>
      </c>
      <c r="B4922" s="73" t="s">
        <v>2625</v>
      </c>
      <c r="C4922" s="73" t="s">
        <v>2517</v>
      </c>
      <c r="D4922" s="92">
        <v>0.50198381965200001</v>
      </c>
      <c r="E4922" s="73" t="s">
        <v>2518</v>
      </c>
      <c r="F4922" s="79" t="str">
        <f>INDEX('Crosswalk Particulates'!$B:$B,MATCH('2017 EPA Data'!A4922,'Crosswalk Particulates'!$A:$A,0))</f>
        <v>Electricity Sector</v>
      </c>
      <c r="G4922" s="84">
        <f>INDEX('Crosswalk Particulates'!$E:$E,MATCH('2017 EPA Data'!$B4922,'Crosswalk Particulates'!$D:$D,0))</f>
        <v>0</v>
      </c>
      <c r="H4922" s="96">
        <f t="shared" si="76"/>
        <v>0</v>
      </c>
    </row>
    <row r="4923" spans="1:8" hidden="1">
      <c r="A4923" s="73" t="s">
        <v>2553</v>
      </c>
      <c r="B4923" s="73" t="s">
        <v>2716</v>
      </c>
      <c r="D4923" s="92">
        <v>0.50086781278005599</v>
      </c>
      <c r="E4923" s="73" t="s">
        <v>2522</v>
      </c>
      <c r="F4923" s="79" t="str">
        <f>INDEX('Crosswalk Particulates'!$B:$B,MATCH('2017 EPA Data'!A4923,'Crosswalk Particulates'!$A:$A,0))</f>
        <v>process-other-industry</v>
      </c>
      <c r="G4923" s="84" t="str">
        <f>INDEX('Crosswalk Particulates'!$E:$E,MATCH('2017 EPA Data'!$B4923,'Crosswalk Particulates'!$D:$D,0))</f>
        <v>BC</v>
      </c>
      <c r="H4923" s="96">
        <f t="shared" si="76"/>
        <v>454380.1768831418</v>
      </c>
    </row>
    <row r="4924" spans="1:8" hidden="1">
      <c r="A4924" s="73" t="s">
        <v>2519</v>
      </c>
      <c r="B4924" s="73" t="s">
        <v>2833</v>
      </c>
      <c r="C4924" s="73" t="s">
        <v>2517</v>
      </c>
      <c r="D4924" s="92">
        <v>0.5</v>
      </c>
      <c r="E4924" s="73" t="s">
        <v>2518</v>
      </c>
      <c r="F4924" s="79" t="str">
        <f>INDEX('Crosswalk Particulates'!$B:$B,MATCH('2017 EPA Data'!A4924,'Crosswalk Particulates'!$A:$A,0))</f>
        <v>process-other-industry</v>
      </c>
      <c r="G4924" s="84">
        <f>INDEX('Crosswalk Particulates'!$E:$E,MATCH('2017 EPA Data'!$B4924,'Crosswalk Particulates'!$D:$D,0))</f>
        <v>0</v>
      </c>
      <c r="H4924" s="96">
        <f t="shared" si="76"/>
        <v>0</v>
      </c>
    </row>
    <row r="4925" spans="1:8" hidden="1">
      <c r="A4925" s="73" t="s">
        <v>2607</v>
      </c>
      <c r="B4925" s="73" t="s">
        <v>2772</v>
      </c>
      <c r="C4925" s="73" t="s">
        <v>2517</v>
      </c>
      <c r="D4925" s="92">
        <v>0.5</v>
      </c>
      <c r="E4925" s="73" t="s">
        <v>2518</v>
      </c>
      <c r="F4925" s="79" t="str">
        <f>INDEX('Crosswalk Particulates'!$B:$B,MATCH('2017 EPA Data'!A4925,'Crosswalk Particulates'!$A:$A,0))</f>
        <v>process-cement-industry</v>
      </c>
      <c r="G4925" s="84">
        <f>INDEX('Crosswalk Particulates'!$E:$E,MATCH('2017 EPA Data'!$B4925,'Crosswalk Particulates'!$D:$D,0))</f>
        <v>0</v>
      </c>
      <c r="H4925" s="96">
        <f t="shared" si="76"/>
        <v>0</v>
      </c>
    </row>
    <row r="4926" spans="1:8" hidden="1">
      <c r="A4926" s="73" t="s">
        <v>2608</v>
      </c>
      <c r="B4926" s="73" t="s">
        <v>2621</v>
      </c>
      <c r="C4926" s="73" t="s">
        <v>2517</v>
      </c>
      <c r="D4926" s="92">
        <v>0.4996530676</v>
      </c>
      <c r="E4926" s="73" t="s">
        <v>2518</v>
      </c>
      <c r="F4926" s="79" t="str">
        <f>INDEX('Crosswalk Particulates'!$B:$B,MATCH('2017 EPA Data'!A4926,'Crosswalk Particulates'!$A:$A,0))</f>
        <v>Electricity Sector</v>
      </c>
      <c r="G4926" s="84">
        <f>INDEX('Crosswalk Particulates'!$E:$E,MATCH('2017 EPA Data'!$B4926,'Crosswalk Particulates'!$D:$D,0))</f>
        <v>0</v>
      </c>
      <c r="H4926" s="96">
        <f t="shared" si="76"/>
        <v>0</v>
      </c>
    </row>
    <row r="4927" spans="1:8" hidden="1">
      <c r="A4927" s="73" t="s">
        <v>2581</v>
      </c>
      <c r="B4927" s="73" t="s">
        <v>2750</v>
      </c>
      <c r="C4927" s="73" t="s">
        <v>2517</v>
      </c>
      <c r="D4927" s="92">
        <v>0.49598239999999999</v>
      </c>
      <c r="E4927" s="73" t="s">
        <v>2518</v>
      </c>
      <c r="F4927" s="79" t="str">
        <f>INDEX('Crosswalk Particulates'!$B:$B,MATCH('2017 EPA Data'!A4927,'Crosswalk Particulates'!$A:$A,0))</f>
        <v>Electricity Sector</v>
      </c>
      <c r="G4927" s="84">
        <f>INDEX('Crosswalk Particulates'!$E:$E,MATCH('2017 EPA Data'!$B4927,'Crosswalk Particulates'!$D:$D,0))</f>
        <v>0</v>
      </c>
      <c r="H4927" s="96">
        <f t="shared" si="76"/>
        <v>0</v>
      </c>
    </row>
    <row r="4928" spans="1:8" hidden="1">
      <c r="A4928" s="73" t="s">
        <v>2723</v>
      </c>
      <c r="B4928" s="73" t="s">
        <v>2687</v>
      </c>
      <c r="C4928" s="73" t="s">
        <v>2517</v>
      </c>
      <c r="D4928" s="92">
        <v>0.49557363160000001</v>
      </c>
      <c r="E4928" s="73" t="s">
        <v>2518</v>
      </c>
      <c r="F4928" s="79" t="str">
        <f>INDEX('Crosswalk Particulates'!$B:$B,MATCH('2017 EPA Data'!A4928,'Crosswalk Particulates'!$A:$A,0))</f>
        <v>Residential Buildings Sector</v>
      </c>
      <c r="G4928" s="84">
        <f>INDEX('Crosswalk Particulates'!$E:$E,MATCH('2017 EPA Data'!$B4928,'Crosswalk Particulates'!$D:$D,0))</f>
        <v>0</v>
      </c>
      <c r="H4928" s="96">
        <f t="shared" si="76"/>
        <v>0</v>
      </c>
    </row>
    <row r="4929" spans="1:8" hidden="1">
      <c r="A4929" s="73" t="s">
        <v>2546</v>
      </c>
      <c r="B4929" s="73" t="s">
        <v>2695</v>
      </c>
      <c r="C4929" s="73" t="s">
        <v>2517</v>
      </c>
      <c r="D4929" s="92">
        <v>0.4844</v>
      </c>
      <c r="E4929" s="73" t="s">
        <v>2518</v>
      </c>
      <c r="F4929" s="79" t="str">
        <f>INDEX('Crosswalk Particulates'!$B:$B,MATCH('2017 EPA Data'!A4929,'Crosswalk Particulates'!$A:$A,0))</f>
        <v>process-other-industry</v>
      </c>
      <c r="G4929" s="84">
        <f>INDEX('Crosswalk Particulates'!$E:$E,MATCH('2017 EPA Data'!$B4929,'Crosswalk Particulates'!$D:$D,0))</f>
        <v>0</v>
      </c>
      <c r="H4929" s="96">
        <f t="shared" si="76"/>
        <v>0</v>
      </c>
    </row>
    <row r="4930" spans="1:8" hidden="1">
      <c r="A4930" s="73" t="s">
        <v>2547</v>
      </c>
      <c r="B4930" s="73" t="s">
        <v>2763</v>
      </c>
      <c r="C4930" s="73" t="s">
        <v>2517</v>
      </c>
      <c r="D4930" s="92">
        <v>0.4756406856</v>
      </c>
      <c r="E4930" s="73" t="s">
        <v>2518</v>
      </c>
      <c r="F4930" s="79" t="str">
        <f>INDEX('Crosswalk Particulates'!$B:$B,MATCH('2017 EPA Data'!A4930,'Crosswalk Particulates'!$A:$A,0))</f>
        <v>process-other-industry</v>
      </c>
      <c r="G4930" s="84">
        <f>INDEX('Crosswalk Particulates'!$E:$E,MATCH('2017 EPA Data'!$B4930,'Crosswalk Particulates'!$D:$D,0))</f>
        <v>0</v>
      </c>
      <c r="H4930" s="96">
        <f t="shared" si="76"/>
        <v>0</v>
      </c>
    </row>
    <row r="4931" spans="1:8" hidden="1">
      <c r="A4931" s="73" t="s">
        <v>2649</v>
      </c>
      <c r="B4931" s="73" t="s">
        <v>2643</v>
      </c>
      <c r="C4931" s="73" t="s">
        <v>2517</v>
      </c>
      <c r="D4931" s="92">
        <v>0.47435857408440002</v>
      </c>
      <c r="E4931" s="73" t="s">
        <v>2518</v>
      </c>
      <c r="F4931" s="79" t="str">
        <f>INDEX('Crosswalk Particulates'!$B:$B,MATCH('2017 EPA Data'!A4931,'Crosswalk Particulates'!$A:$A,0))</f>
        <v>Electricity Sector</v>
      </c>
      <c r="G4931" s="84">
        <f>INDEX('Crosswalk Particulates'!$E:$E,MATCH('2017 EPA Data'!$B4931,'Crosswalk Particulates'!$D:$D,0))</f>
        <v>0</v>
      </c>
      <c r="H4931" s="96">
        <f t="shared" si="76"/>
        <v>0</v>
      </c>
    </row>
    <row r="4932" spans="1:8" hidden="1">
      <c r="A4932" s="73" t="s">
        <v>2603</v>
      </c>
      <c r="B4932" s="73" t="s">
        <v>2728</v>
      </c>
      <c r="C4932" s="73" t="s">
        <v>2517</v>
      </c>
      <c r="D4932" s="92">
        <v>0.47059071029648097</v>
      </c>
      <c r="E4932" s="73" t="s">
        <v>2518</v>
      </c>
      <c r="F4932" s="79" t="str">
        <f>INDEX('Crosswalk Particulates'!$B:$B,MATCH('2017 EPA Data'!A4932,'Crosswalk Particulates'!$A:$A,0))</f>
        <v>Transportation Sector</v>
      </c>
      <c r="G4932" s="84">
        <f>INDEX('Crosswalk Particulates'!$E:$E,MATCH('2017 EPA Data'!$B4932,'Crosswalk Particulates'!$D:$D,0))</f>
        <v>0</v>
      </c>
      <c r="H4932" s="96">
        <f t="shared" ref="H4932:H4995" si="77">IF(E4932="TON",D4932/metricton_to_shortton,0)*10^6</f>
        <v>0</v>
      </c>
    </row>
    <row r="4933" spans="1:8" hidden="1">
      <c r="A4933" s="73" t="s">
        <v>2669</v>
      </c>
      <c r="B4933" s="73" t="s">
        <v>2720</v>
      </c>
      <c r="C4933" s="73" t="s">
        <v>2517</v>
      </c>
      <c r="D4933" s="92">
        <v>0.46965041273219998</v>
      </c>
      <c r="E4933" s="73" t="s">
        <v>2518</v>
      </c>
      <c r="F4933" s="79" t="str">
        <f>INDEX('Crosswalk Particulates'!$B:$B,MATCH('2017 EPA Data'!A4933,'Crosswalk Particulates'!$A:$A,0))</f>
        <v>Commercial Buildings Sector</v>
      </c>
      <c r="G4933" s="84">
        <f>INDEX('Crosswalk Particulates'!$E:$E,MATCH('2017 EPA Data'!$B4933,'Crosswalk Particulates'!$D:$D,0))</f>
        <v>0</v>
      </c>
      <c r="H4933" s="96">
        <f t="shared" si="77"/>
        <v>0</v>
      </c>
    </row>
    <row r="4934" spans="1:8" hidden="1">
      <c r="A4934" s="73" t="s">
        <v>2595</v>
      </c>
      <c r="B4934" s="73" t="s">
        <v>2617</v>
      </c>
      <c r="C4934" s="73" t="s">
        <v>2517</v>
      </c>
      <c r="D4934" s="92">
        <v>0.4632</v>
      </c>
      <c r="E4934" s="73" t="s">
        <v>2518</v>
      </c>
      <c r="F4934" s="79" t="str">
        <f>INDEX('Crosswalk Particulates'!$B:$B,MATCH('2017 EPA Data'!A4934,'Crosswalk Particulates'!$A:$A,0))</f>
        <v>process-other-industry</v>
      </c>
      <c r="G4934" s="84">
        <f>INDEX('Crosswalk Particulates'!$E:$E,MATCH('2017 EPA Data'!$B4934,'Crosswalk Particulates'!$D:$D,0))</f>
        <v>0</v>
      </c>
      <c r="H4934" s="96">
        <f t="shared" si="77"/>
        <v>0</v>
      </c>
    </row>
    <row r="4935" spans="1:8" hidden="1">
      <c r="A4935" s="73" t="s">
        <v>2629</v>
      </c>
      <c r="B4935" s="73" t="s">
        <v>2697</v>
      </c>
      <c r="C4935" s="73" t="s">
        <v>2517</v>
      </c>
      <c r="D4935" s="92">
        <v>0.46179991999999997</v>
      </c>
      <c r="E4935" s="73" t="s">
        <v>2518</v>
      </c>
      <c r="F4935" s="79" t="str">
        <f>INDEX('Crosswalk Particulates'!$B:$B,MATCH('2017 EPA Data'!A4935,'Crosswalk Particulates'!$A:$A,0))</f>
        <v>industry-fuel-oil</v>
      </c>
      <c r="G4935" s="84">
        <f>INDEX('Crosswalk Particulates'!$E:$E,MATCH('2017 EPA Data'!$B4935,'Crosswalk Particulates'!$D:$D,0))</f>
        <v>0</v>
      </c>
      <c r="H4935" s="96">
        <f t="shared" si="77"/>
        <v>0</v>
      </c>
    </row>
    <row r="4936" spans="1:8" hidden="1">
      <c r="A4936" s="73" t="s">
        <v>2632</v>
      </c>
      <c r="B4936" s="73" t="s">
        <v>2708</v>
      </c>
      <c r="C4936" s="73" t="s">
        <v>2517</v>
      </c>
      <c r="D4936" s="92">
        <v>0.46</v>
      </c>
      <c r="E4936" s="73" t="s">
        <v>2518</v>
      </c>
      <c r="F4936" s="79" t="str">
        <f>INDEX('Crosswalk Particulates'!$B:$B,MATCH('2017 EPA Data'!A4936,'Crosswalk Particulates'!$A:$A,0))</f>
        <v>industry-fuel-other</v>
      </c>
      <c r="G4936" s="84">
        <f>INDEX('Crosswalk Particulates'!$E:$E,MATCH('2017 EPA Data'!$B4936,'Crosswalk Particulates'!$D:$D,0))</f>
        <v>0</v>
      </c>
      <c r="H4936" s="96">
        <f t="shared" si="77"/>
        <v>0</v>
      </c>
    </row>
    <row r="4937" spans="1:8" hidden="1">
      <c r="A4937" s="73" t="s">
        <v>2629</v>
      </c>
      <c r="B4937" s="73" t="s">
        <v>2724</v>
      </c>
      <c r="C4937" s="73" t="s">
        <v>2517</v>
      </c>
      <c r="D4937" s="92">
        <v>0.45723999999999998</v>
      </c>
      <c r="E4937" s="73" t="s">
        <v>2518</v>
      </c>
      <c r="F4937" s="79" t="str">
        <f>INDEX('Crosswalk Particulates'!$B:$B,MATCH('2017 EPA Data'!A4937,'Crosswalk Particulates'!$A:$A,0))</f>
        <v>industry-fuel-oil</v>
      </c>
      <c r="G4937" s="84">
        <f>INDEX('Crosswalk Particulates'!$E:$E,MATCH('2017 EPA Data'!$B4937,'Crosswalk Particulates'!$D:$D,0))</f>
        <v>0</v>
      </c>
      <c r="H4937" s="96">
        <f t="shared" si="77"/>
        <v>0</v>
      </c>
    </row>
    <row r="4938" spans="1:8" hidden="1">
      <c r="A4938" s="73" t="s">
        <v>2655</v>
      </c>
      <c r="B4938" s="73" t="s">
        <v>2730</v>
      </c>
      <c r="C4938" s="73" t="s">
        <v>2517</v>
      </c>
      <c r="D4938" s="92">
        <v>0.45657392406723102</v>
      </c>
      <c r="E4938" s="73" t="s">
        <v>2518</v>
      </c>
      <c r="F4938" s="79" t="str">
        <f>INDEX('Crosswalk Particulates'!$B:$B,MATCH('2017 EPA Data'!A4938,'Crosswalk Particulates'!$A:$A,0))</f>
        <v>Commercial Buildings Sector</v>
      </c>
      <c r="G4938" s="84">
        <f>INDEX('Crosswalk Particulates'!$E:$E,MATCH('2017 EPA Data'!$B4938,'Crosswalk Particulates'!$D:$D,0))</f>
        <v>0</v>
      </c>
      <c r="H4938" s="96">
        <f t="shared" si="77"/>
        <v>0</v>
      </c>
    </row>
    <row r="4939" spans="1:8" hidden="1">
      <c r="A4939" s="73" t="s">
        <v>2578</v>
      </c>
      <c r="B4939" s="73" t="s">
        <v>2799</v>
      </c>
      <c r="C4939" s="73" t="s">
        <v>2517</v>
      </c>
      <c r="D4939" s="92">
        <v>0.45500000000000002</v>
      </c>
      <c r="E4939" s="73" t="s">
        <v>2518</v>
      </c>
      <c r="F4939" s="79" t="str">
        <f>INDEX('Crosswalk Particulates'!$B:$B,MATCH('2017 EPA Data'!A4939,'Crosswalk Particulates'!$A:$A,0))</f>
        <v>process-chemicals-industry</v>
      </c>
      <c r="G4939" s="84">
        <f>INDEX('Crosswalk Particulates'!$E:$E,MATCH('2017 EPA Data'!$B4939,'Crosswalk Particulates'!$D:$D,0))</f>
        <v>0</v>
      </c>
      <c r="H4939" s="96">
        <f t="shared" si="77"/>
        <v>0</v>
      </c>
    </row>
    <row r="4940" spans="1:8" hidden="1">
      <c r="A4940" s="73" t="s">
        <v>2602</v>
      </c>
      <c r="B4940" s="73" t="s">
        <v>2725</v>
      </c>
      <c r="C4940" s="73" t="s">
        <v>2517</v>
      </c>
      <c r="D4940" s="92">
        <v>0.45054</v>
      </c>
      <c r="E4940" s="73" t="s">
        <v>2518</v>
      </c>
      <c r="F4940" s="79" t="str">
        <f>INDEX('Crosswalk Particulates'!$B:$B,MATCH('2017 EPA Data'!A4940,'Crosswalk Particulates'!$A:$A,0))</f>
        <v>process-other-industry</v>
      </c>
      <c r="G4940" s="84">
        <f>INDEX('Crosswalk Particulates'!$E:$E,MATCH('2017 EPA Data'!$B4940,'Crosswalk Particulates'!$D:$D,0))</f>
        <v>0</v>
      </c>
      <c r="H4940" s="96">
        <f t="shared" si="77"/>
        <v>0</v>
      </c>
    </row>
    <row r="4941" spans="1:8" hidden="1">
      <c r="A4941" s="73" t="s">
        <v>2664</v>
      </c>
      <c r="B4941" s="73" t="s">
        <v>2717</v>
      </c>
      <c r="C4941" s="73" t="s">
        <v>2517</v>
      </c>
      <c r="D4941" s="92">
        <v>0.45</v>
      </c>
      <c r="E4941" s="73" t="s">
        <v>2518</v>
      </c>
      <c r="F4941" s="79" t="str">
        <f>INDEX('Crosswalk Particulates'!$B:$B,MATCH('2017 EPA Data'!A4941,'Crosswalk Particulates'!$A:$A,0))</f>
        <v>Commercial Buildings Sector</v>
      </c>
      <c r="G4941" s="84">
        <f>INDEX('Crosswalk Particulates'!$E:$E,MATCH('2017 EPA Data'!$B4941,'Crosswalk Particulates'!$D:$D,0))</f>
        <v>0</v>
      </c>
      <c r="H4941" s="96">
        <f t="shared" si="77"/>
        <v>0</v>
      </c>
    </row>
    <row r="4942" spans="1:8" hidden="1">
      <c r="A4942" s="73" t="s">
        <v>2595</v>
      </c>
      <c r="B4942" s="73" t="s">
        <v>2597</v>
      </c>
      <c r="C4942" s="73" t="s">
        <v>2521</v>
      </c>
      <c r="D4942" s="92">
        <v>0.4473473</v>
      </c>
      <c r="E4942" s="73" t="s">
        <v>2522</v>
      </c>
      <c r="F4942" s="79" t="str">
        <f>INDEX('Crosswalk Particulates'!$B:$B,MATCH('2017 EPA Data'!A4942,'Crosswalk Particulates'!$A:$A,0))</f>
        <v>process-other-industry</v>
      </c>
      <c r="G4942" s="84" t="str">
        <f>INDEX('Crosswalk Particulates'!$E:$E,MATCH('2017 EPA Data'!$B4942,'Crosswalk Particulates'!$D:$D,0))</f>
        <v>CH4</v>
      </c>
      <c r="H4942" s="96">
        <f t="shared" si="77"/>
        <v>405827.12667035591</v>
      </c>
    </row>
    <row r="4943" spans="1:8" hidden="1">
      <c r="A4943" s="73" t="s">
        <v>2669</v>
      </c>
      <c r="B4943" s="73" t="s">
        <v>2663</v>
      </c>
      <c r="C4943" s="73" t="s">
        <v>2517</v>
      </c>
      <c r="D4943" s="92">
        <v>0.44696641999999998</v>
      </c>
      <c r="E4943" s="73" t="s">
        <v>2518</v>
      </c>
      <c r="F4943" s="79" t="str">
        <f>INDEX('Crosswalk Particulates'!$B:$B,MATCH('2017 EPA Data'!A4943,'Crosswalk Particulates'!$A:$A,0))</f>
        <v>Commercial Buildings Sector</v>
      </c>
      <c r="G4943" s="84">
        <f>INDEX('Crosswalk Particulates'!$E:$E,MATCH('2017 EPA Data'!$B4943,'Crosswalk Particulates'!$D:$D,0))</f>
        <v>0</v>
      </c>
      <c r="H4943" s="96">
        <f t="shared" si="77"/>
        <v>0</v>
      </c>
    </row>
    <row r="4944" spans="1:8" hidden="1">
      <c r="A4944" s="73" t="s">
        <v>2586</v>
      </c>
      <c r="B4944" s="73" t="s">
        <v>2724</v>
      </c>
      <c r="C4944" s="73" t="s">
        <v>2517</v>
      </c>
      <c r="D4944" s="92">
        <v>0.44092399999999998</v>
      </c>
      <c r="E4944" s="73" t="s">
        <v>2518</v>
      </c>
      <c r="F4944" s="79" t="str">
        <f>INDEX('Crosswalk Particulates'!$B:$B,MATCH('2017 EPA Data'!A4944,'Crosswalk Particulates'!$A:$A,0))</f>
        <v>process-other-industry</v>
      </c>
      <c r="G4944" s="84">
        <f>INDEX('Crosswalk Particulates'!$E:$E,MATCH('2017 EPA Data'!$B4944,'Crosswalk Particulates'!$D:$D,0))</f>
        <v>0</v>
      </c>
      <c r="H4944" s="96">
        <f t="shared" si="77"/>
        <v>0</v>
      </c>
    </row>
    <row r="4945" spans="1:8" hidden="1">
      <c r="A4945" s="73" t="s">
        <v>2632</v>
      </c>
      <c r="B4945" s="73" t="s">
        <v>2652</v>
      </c>
      <c r="C4945" s="73" t="s">
        <v>2517</v>
      </c>
      <c r="D4945" s="92">
        <v>0.43928057461999998</v>
      </c>
      <c r="E4945" s="73" t="s">
        <v>2518</v>
      </c>
      <c r="F4945" s="79" t="str">
        <f>INDEX('Crosswalk Particulates'!$B:$B,MATCH('2017 EPA Data'!A4945,'Crosswalk Particulates'!$A:$A,0))</f>
        <v>industry-fuel-other</v>
      </c>
      <c r="G4945" s="84">
        <f>INDEX('Crosswalk Particulates'!$E:$E,MATCH('2017 EPA Data'!$B4945,'Crosswalk Particulates'!$D:$D,0))</f>
        <v>0</v>
      </c>
      <c r="H4945" s="96">
        <f t="shared" si="77"/>
        <v>0</v>
      </c>
    </row>
    <row r="4946" spans="1:8" hidden="1">
      <c r="A4946" s="73" t="s">
        <v>2607</v>
      </c>
      <c r="B4946" s="73" t="s">
        <v>2812</v>
      </c>
      <c r="C4946" s="73" t="s">
        <v>2517</v>
      </c>
      <c r="D4946" s="92">
        <v>0.43543599999999999</v>
      </c>
      <c r="E4946" s="73" t="s">
        <v>2518</v>
      </c>
      <c r="F4946" s="79" t="str">
        <f>INDEX('Crosswalk Particulates'!$B:$B,MATCH('2017 EPA Data'!A4946,'Crosswalk Particulates'!$A:$A,0))</f>
        <v>process-cement-industry</v>
      </c>
      <c r="G4946" s="84">
        <f>INDEX('Crosswalk Particulates'!$E:$E,MATCH('2017 EPA Data'!$B4946,'Crosswalk Particulates'!$D:$D,0))</f>
        <v>0</v>
      </c>
      <c r="H4946" s="96">
        <f t="shared" si="77"/>
        <v>0</v>
      </c>
    </row>
    <row r="4947" spans="1:8" hidden="1">
      <c r="A4947" s="73" t="s">
        <v>2572</v>
      </c>
      <c r="B4947" s="73" t="s">
        <v>2560</v>
      </c>
      <c r="C4947" s="73" t="s">
        <v>2557</v>
      </c>
      <c r="D4947" s="92">
        <v>0.4345</v>
      </c>
      <c r="E4947" s="73" t="s">
        <v>2522</v>
      </c>
      <c r="F4947" s="79" t="str">
        <f>INDEX('Crosswalk Particulates'!$B:$B,MATCH('2017 EPA Data'!A4947,'Crosswalk Particulates'!$A:$A,0))</f>
        <v>process-other-industry</v>
      </c>
      <c r="G4947" s="84" t="str">
        <f>INDEX('Crosswalk Particulates'!$E:$E,MATCH('2017 EPA Data'!$B4947,'Crosswalk Particulates'!$D:$D,0))</f>
        <v>CO</v>
      </c>
      <c r="H4947" s="96">
        <f t="shared" si="77"/>
        <v>394172.23829957092</v>
      </c>
    </row>
    <row r="4948" spans="1:8" hidden="1">
      <c r="A4948" s="73" t="s">
        <v>2607</v>
      </c>
      <c r="B4948" s="73" t="s">
        <v>2746</v>
      </c>
      <c r="C4948" s="73" t="s">
        <v>2517</v>
      </c>
      <c r="D4948" s="92">
        <v>0.43</v>
      </c>
      <c r="E4948" s="73" t="s">
        <v>2518</v>
      </c>
      <c r="F4948" s="79" t="str">
        <f>INDEX('Crosswalk Particulates'!$B:$B,MATCH('2017 EPA Data'!A4948,'Crosswalk Particulates'!$A:$A,0))</f>
        <v>process-cement-industry</v>
      </c>
      <c r="G4948" s="84">
        <f>INDEX('Crosswalk Particulates'!$E:$E,MATCH('2017 EPA Data'!$B4948,'Crosswalk Particulates'!$D:$D,0))</f>
        <v>0</v>
      </c>
      <c r="H4948" s="96">
        <f t="shared" si="77"/>
        <v>0</v>
      </c>
    </row>
    <row r="4949" spans="1:8" hidden="1">
      <c r="A4949" s="73" t="s">
        <v>2595</v>
      </c>
      <c r="B4949" s="73" t="s">
        <v>2625</v>
      </c>
      <c r="C4949" s="73" t="s">
        <v>2517</v>
      </c>
      <c r="D4949" s="92">
        <v>0.42200002580000001</v>
      </c>
      <c r="E4949" s="73" t="s">
        <v>2518</v>
      </c>
      <c r="F4949" s="79" t="str">
        <f>INDEX('Crosswalk Particulates'!$B:$B,MATCH('2017 EPA Data'!A4949,'Crosswalk Particulates'!$A:$A,0))</f>
        <v>process-other-industry</v>
      </c>
      <c r="G4949" s="84">
        <f>INDEX('Crosswalk Particulates'!$E:$E,MATCH('2017 EPA Data'!$B4949,'Crosswalk Particulates'!$D:$D,0))</f>
        <v>0</v>
      </c>
      <c r="H4949" s="96">
        <f t="shared" si="77"/>
        <v>0</v>
      </c>
    </row>
    <row r="4950" spans="1:8" hidden="1">
      <c r="A4950" s="73" t="s">
        <v>2647</v>
      </c>
      <c r="B4950" s="73" t="s">
        <v>2641</v>
      </c>
      <c r="C4950" s="73" t="s">
        <v>2517</v>
      </c>
      <c r="D4950" s="92">
        <v>0.42188900000000001</v>
      </c>
      <c r="E4950" s="73" t="s">
        <v>2518</v>
      </c>
      <c r="F4950" s="79" t="str">
        <f>INDEX('Crosswalk Particulates'!$B:$B,MATCH('2017 EPA Data'!A4950,'Crosswalk Particulates'!$A:$A,0))</f>
        <v>process-mining-industry</v>
      </c>
      <c r="G4950" s="84">
        <f>INDEX('Crosswalk Particulates'!$E:$E,MATCH('2017 EPA Data'!$B4950,'Crosswalk Particulates'!$D:$D,0))</f>
        <v>0</v>
      </c>
      <c r="H4950" s="96">
        <f t="shared" si="77"/>
        <v>0</v>
      </c>
    </row>
    <row r="4951" spans="1:8" hidden="1">
      <c r="A4951" s="73" t="s">
        <v>2647</v>
      </c>
      <c r="B4951" s="73" t="s">
        <v>2577</v>
      </c>
      <c r="C4951" s="73" t="s">
        <v>2517</v>
      </c>
      <c r="D4951" s="92">
        <v>0.42</v>
      </c>
      <c r="E4951" s="73" t="s">
        <v>2518</v>
      </c>
      <c r="F4951" s="79" t="str">
        <f>INDEX('Crosswalk Particulates'!$B:$B,MATCH('2017 EPA Data'!A4951,'Crosswalk Particulates'!$A:$A,0))</f>
        <v>process-mining-industry</v>
      </c>
      <c r="G4951" s="84">
        <f>INDEX('Crosswalk Particulates'!$E:$E,MATCH('2017 EPA Data'!$B4951,'Crosswalk Particulates'!$D:$D,0))</f>
        <v>0</v>
      </c>
      <c r="H4951" s="96">
        <f t="shared" si="77"/>
        <v>0</v>
      </c>
    </row>
    <row r="4952" spans="1:8" hidden="1">
      <c r="A4952" s="73" t="s">
        <v>2669</v>
      </c>
      <c r="B4952" s="73" t="s">
        <v>2701</v>
      </c>
      <c r="C4952" s="73" t="s">
        <v>2517</v>
      </c>
      <c r="D4952" s="92">
        <v>0.41568207000000001</v>
      </c>
      <c r="E4952" s="73" t="s">
        <v>2518</v>
      </c>
      <c r="F4952" s="79" t="str">
        <f>INDEX('Crosswalk Particulates'!$B:$B,MATCH('2017 EPA Data'!A4952,'Crosswalk Particulates'!$A:$A,0))</f>
        <v>Commercial Buildings Sector</v>
      </c>
      <c r="G4952" s="84">
        <f>INDEX('Crosswalk Particulates'!$E:$E,MATCH('2017 EPA Data'!$B4952,'Crosswalk Particulates'!$D:$D,0))</f>
        <v>0</v>
      </c>
      <c r="H4952" s="96">
        <f t="shared" si="77"/>
        <v>0</v>
      </c>
    </row>
    <row r="4953" spans="1:8" hidden="1">
      <c r="A4953" s="73" t="s">
        <v>2581</v>
      </c>
      <c r="B4953" s="73" t="s">
        <v>2794</v>
      </c>
      <c r="C4953" s="73" t="s">
        <v>2517</v>
      </c>
      <c r="D4953" s="92">
        <v>0.4118</v>
      </c>
      <c r="E4953" s="73" t="s">
        <v>2518</v>
      </c>
      <c r="F4953" s="79" t="str">
        <f>INDEX('Crosswalk Particulates'!$B:$B,MATCH('2017 EPA Data'!A4953,'Crosswalk Particulates'!$A:$A,0))</f>
        <v>Electricity Sector</v>
      </c>
      <c r="G4953" s="84">
        <f>INDEX('Crosswalk Particulates'!$E:$E,MATCH('2017 EPA Data'!$B4953,'Crosswalk Particulates'!$D:$D,0))</f>
        <v>0</v>
      </c>
      <c r="H4953" s="96">
        <f t="shared" si="77"/>
        <v>0</v>
      </c>
    </row>
    <row r="4954" spans="1:8" hidden="1">
      <c r="A4954" s="73" t="s">
        <v>2581</v>
      </c>
      <c r="B4954" s="73" t="s">
        <v>2859</v>
      </c>
      <c r="C4954" s="73" t="s">
        <v>2517</v>
      </c>
      <c r="D4954" s="92">
        <v>0.4118</v>
      </c>
      <c r="E4954" s="73" t="s">
        <v>2518</v>
      </c>
      <c r="F4954" s="79" t="str">
        <f>INDEX('Crosswalk Particulates'!$B:$B,MATCH('2017 EPA Data'!A4954,'Crosswalk Particulates'!$A:$A,0))</f>
        <v>Electricity Sector</v>
      </c>
      <c r="G4954" s="84">
        <f>INDEX('Crosswalk Particulates'!$E:$E,MATCH('2017 EPA Data'!$B4954,'Crosswalk Particulates'!$D:$D,0))</f>
        <v>0</v>
      </c>
      <c r="H4954" s="96">
        <f t="shared" si="77"/>
        <v>0</v>
      </c>
    </row>
    <row r="4955" spans="1:8" hidden="1">
      <c r="A4955" s="73" t="s">
        <v>2538</v>
      </c>
      <c r="B4955" s="73" t="s">
        <v>2658</v>
      </c>
      <c r="C4955" s="73" t="s">
        <v>2517</v>
      </c>
      <c r="D4955" s="92">
        <v>0.41145208999999999</v>
      </c>
      <c r="E4955" s="73" t="s">
        <v>2518</v>
      </c>
      <c r="F4955" s="79" t="str">
        <f>INDEX('Crosswalk Particulates'!$B:$B,MATCH('2017 EPA Data'!A4955,'Crosswalk Particulates'!$A:$A,0))</f>
        <v>process-other-industry</v>
      </c>
      <c r="G4955" s="84">
        <f>INDEX('Crosswalk Particulates'!$E:$E,MATCH('2017 EPA Data'!$B4955,'Crosswalk Particulates'!$D:$D,0))</f>
        <v>0</v>
      </c>
      <c r="H4955" s="96">
        <f t="shared" si="77"/>
        <v>0</v>
      </c>
    </row>
    <row r="4956" spans="1:8" hidden="1">
      <c r="A4956" s="73" t="s">
        <v>2723</v>
      </c>
      <c r="B4956" s="73" t="s">
        <v>2689</v>
      </c>
      <c r="C4956" s="73" t="s">
        <v>2517</v>
      </c>
      <c r="D4956" s="92">
        <v>0.41061815200000001</v>
      </c>
      <c r="E4956" s="73" t="s">
        <v>2518</v>
      </c>
      <c r="F4956" s="79" t="str">
        <f>INDEX('Crosswalk Particulates'!$B:$B,MATCH('2017 EPA Data'!A4956,'Crosswalk Particulates'!$A:$A,0))</f>
        <v>Residential Buildings Sector</v>
      </c>
      <c r="G4956" s="84">
        <f>INDEX('Crosswalk Particulates'!$E:$E,MATCH('2017 EPA Data'!$B4956,'Crosswalk Particulates'!$D:$D,0))</f>
        <v>0</v>
      </c>
      <c r="H4956" s="96">
        <f t="shared" si="77"/>
        <v>0</v>
      </c>
    </row>
    <row r="4957" spans="1:8" hidden="1">
      <c r="A4957" s="73" t="s">
        <v>2553</v>
      </c>
      <c r="B4957" s="73" t="s">
        <v>2637</v>
      </c>
      <c r="C4957" s="73" t="s">
        <v>2517</v>
      </c>
      <c r="D4957" s="92">
        <v>0.41</v>
      </c>
      <c r="E4957" s="73" t="s">
        <v>2518</v>
      </c>
      <c r="F4957" s="79" t="str">
        <f>INDEX('Crosswalk Particulates'!$B:$B,MATCH('2017 EPA Data'!A4957,'Crosswalk Particulates'!$A:$A,0))</f>
        <v>process-other-industry</v>
      </c>
      <c r="G4957" s="84">
        <f>INDEX('Crosswalk Particulates'!$E:$E,MATCH('2017 EPA Data'!$B4957,'Crosswalk Particulates'!$D:$D,0))</f>
        <v>0</v>
      </c>
      <c r="H4957" s="96">
        <f t="shared" si="77"/>
        <v>0</v>
      </c>
    </row>
    <row r="4958" spans="1:8" hidden="1">
      <c r="A4958" s="73" t="s">
        <v>2584</v>
      </c>
      <c r="B4958" s="73" t="s">
        <v>2732</v>
      </c>
      <c r="D4958" s="92">
        <v>0.40529078400000002</v>
      </c>
      <c r="E4958" s="73" t="s">
        <v>2522</v>
      </c>
      <c r="F4958" s="79" t="str">
        <f>INDEX('Crosswalk Particulates'!$B:$B,MATCH('2017 EPA Data'!A4958,'Crosswalk Particulates'!$A:$A,0))</f>
        <v>Electricity Sector</v>
      </c>
      <c r="G4958" s="84">
        <f>INDEX('Crosswalk Particulates'!$E:$E,MATCH('2017 EPA Data'!$B4958,'Crosswalk Particulates'!$D:$D,0))</f>
        <v>0</v>
      </c>
      <c r="H4958" s="96">
        <f t="shared" si="77"/>
        <v>367674.05176402285</v>
      </c>
    </row>
    <row r="4959" spans="1:8" hidden="1">
      <c r="A4959" s="73" t="s">
        <v>2607</v>
      </c>
      <c r="B4959" s="73" t="s">
        <v>2708</v>
      </c>
      <c r="C4959" s="73" t="s">
        <v>2517</v>
      </c>
      <c r="D4959" s="92">
        <v>0.40300000000000002</v>
      </c>
      <c r="E4959" s="73" t="s">
        <v>2518</v>
      </c>
      <c r="F4959" s="79" t="str">
        <f>INDEX('Crosswalk Particulates'!$B:$B,MATCH('2017 EPA Data'!A4959,'Crosswalk Particulates'!$A:$A,0))</f>
        <v>process-cement-industry</v>
      </c>
      <c r="G4959" s="84">
        <f>INDEX('Crosswalk Particulates'!$E:$E,MATCH('2017 EPA Data'!$B4959,'Crosswalk Particulates'!$D:$D,0))</f>
        <v>0</v>
      </c>
      <c r="H4959" s="96">
        <f t="shared" si="77"/>
        <v>0</v>
      </c>
    </row>
    <row r="4960" spans="1:8" hidden="1">
      <c r="A4960" s="73" t="s">
        <v>2585</v>
      </c>
      <c r="B4960" s="73" t="s">
        <v>2720</v>
      </c>
      <c r="C4960" s="73" t="s">
        <v>2517</v>
      </c>
      <c r="D4960" s="92">
        <v>0.40259960587999999</v>
      </c>
      <c r="E4960" s="73" t="s">
        <v>2518</v>
      </c>
      <c r="F4960" s="79" t="str">
        <f>INDEX('Crosswalk Particulates'!$B:$B,MATCH('2017 EPA Data'!A4960,'Crosswalk Particulates'!$A:$A,0))</f>
        <v>process-other-industry</v>
      </c>
      <c r="G4960" s="84">
        <f>INDEX('Crosswalk Particulates'!$E:$E,MATCH('2017 EPA Data'!$B4960,'Crosswalk Particulates'!$D:$D,0))</f>
        <v>0</v>
      </c>
      <c r="H4960" s="96">
        <f t="shared" si="77"/>
        <v>0</v>
      </c>
    </row>
    <row r="4961" spans="1:8" hidden="1">
      <c r="A4961" s="73" t="s">
        <v>2631</v>
      </c>
      <c r="B4961" s="73" t="s">
        <v>2781</v>
      </c>
      <c r="C4961" s="73" t="s">
        <v>2517</v>
      </c>
      <c r="D4961" s="92">
        <v>0.40193733334600001</v>
      </c>
      <c r="E4961" s="73" t="s">
        <v>2518</v>
      </c>
      <c r="F4961" s="79" t="str">
        <f>INDEX('Crosswalk Particulates'!$B:$B,MATCH('2017 EPA Data'!A4961,'Crosswalk Particulates'!$A:$A,0))</f>
        <v>Residential Buildings Sector</v>
      </c>
      <c r="G4961" s="84">
        <f>INDEX('Crosswalk Particulates'!$E:$E,MATCH('2017 EPA Data'!$B4961,'Crosswalk Particulates'!$D:$D,0))</f>
        <v>0</v>
      </c>
      <c r="H4961" s="96">
        <f t="shared" si="77"/>
        <v>0</v>
      </c>
    </row>
    <row r="4962" spans="1:8" hidden="1">
      <c r="A4962" s="73" t="s">
        <v>2555</v>
      </c>
      <c r="B4962" s="73" t="s">
        <v>2682</v>
      </c>
      <c r="C4962" s="73" t="s">
        <v>2517</v>
      </c>
      <c r="D4962" s="92">
        <v>0.40022859999999999</v>
      </c>
      <c r="E4962" s="73" t="s">
        <v>2518</v>
      </c>
      <c r="F4962" s="79" t="str">
        <f>INDEX('Crosswalk Particulates'!$B:$B,MATCH('2017 EPA Data'!A4962,'Crosswalk Particulates'!$A:$A,0))</f>
        <v>process-other-industry</v>
      </c>
      <c r="G4962" s="84">
        <f>INDEX('Crosswalk Particulates'!$E:$E,MATCH('2017 EPA Data'!$B4962,'Crosswalk Particulates'!$D:$D,0))</f>
        <v>0</v>
      </c>
      <c r="H4962" s="96">
        <f t="shared" si="77"/>
        <v>0</v>
      </c>
    </row>
    <row r="4963" spans="1:8" hidden="1">
      <c r="A4963" s="73" t="s">
        <v>2559</v>
      </c>
      <c r="B4963" s="73" t="s">
        <v>2769</v>
      </c>
      <c r="C4963" s="73" t="s">
        <v>2517</v>
      </c>
      <c r="D4963" s="92">
        <v>0.40000124799999998</v>
      </c>
      <c r="E4963" s="73" t="s">
        <v>2518</v>
      </c>
      <c r="F4963" s="79" t="str">
        <f>INDEX('Crosswalk Particulates'!$B:$B,MATCH('2017 EPA Data'!A4963,'Crosswalk Particulates'!$A:$A,0))</f>
        <v>process-waste-industry</v>
      </c>
      <c r="G4963" s="84">
        <f>INDEX('Crosswalk Particulates'!$E:$E,MATCH('2017 EPA Data'!$B4963,'Crosswalk Particulates'!$D:$D,0))</f>
        <v>0</v>
      </c>
      <c r="H4963" s="96">
        <f t="shared" si="77"/>
        <v>0</v>
      </c>
    </row>
    <row r="4964" spans="1:8" hidden="1">
      <c r="A4964" s="73" t="s">
        <v>2629</v>
      </c>
      <c r="B4964" s="73" t="s">
        <v>2707</v>
      </c>
      <c r="C4964" s="73" t="s">
        <v>2517</v>
      </c>
      <c r="D4964" s="92">
        <v>0.4</v>
      </c>
      <c r="E4964" s="73" t="s">
        <v>2518</v>
      </c>
      <c r="F4964" s="79" t="str">
        <f>INDEX('Crosswalk Particulates'!$B:$B,MATCH('2017 EPA Data'!A4964,'Crosswalk Particulates'!$A:$A,0))</f>
        <v>industry-fuel-oil</v>
      </c>
      <c r="G4964" s="84">
        <f>INDEX('Crosswalk Particulates'!$E:$E,MATCH('2017 EPA Data'!$B4964,'Crosswalk Particulates'!$D:$D,0))</f>
        <v>0</v>
      </c>
      <c r="H4964" s="96">
        <f t="shared" si="77"/>
        <v>0</v>
      </c>
    </row>
    <row r="4965" spans="1:8" hidden="1">
      <c r="A4965" s="73" t="s">
        <v>2618</v>
      </c>
      <c r="B4965" s="73" t="s">
        <v>2744</v>
      </c>
      <c r="C4965" s="73" t="s">
        <v>2517</v>
      </c>
      <c r="D4965" s="92">
        <v>0.4</v>
      </c>
      <c r="E4965" s="73" t="s">
        <v>2518</v>
      </c>
      <c r="F4965" s="79" t="str">
        <f>INDEX('Crosswalk Particulates'!$B:$B,MATCH('2017 EPA Data'!A4965,'Crosswalk Particulates'!$A:$A,0))</f>
        <v>Other-EPA</v>
      </c>
      <c r="G4965" s="84">
        <f>INDEX('Crosswalk Particulates'!$E:$E,MATCH('2017 EPA Data'!$B4965,'Crosswalk Particulates'!$D:$D,0))</f>
        <v>0</v>
      </c>
      <c r="H4965" s="96">
        <f t="shared" si="77"/>
        <v>0</v>
      </c>
    </row>
    <row r="4966" spans="1:8" hidden="1">
      <c r="A4966" s="73" t="s">
        <v>2618</v>
      </c>
      <c r="B4966" s="73" t="s">
        <v>2576</v>
      </c>
      <c r="C4966" s="73" t="s">
        <v>2517</v>
      </c>
      <c r="D4966" s="92">
        <v>0.4</v>
      </c>
      <c r="E4966" s="73" t="s">
        <v>2518</v>
      </c>
      <c r="F4966" s="79" t="str">
        <f>INDEX('Crosswalk Particulates'!$B:$B,MATCH('2017 EPA Data'!A4966,'Crosswalk Particulates'!$A:$A,0))</f>
        <v>Other-EPA</v>
      </c>
      <c r="G4966" s="84">
        <f>INDEX('Crosswalk Particulates'!$E:$E,MATCH('2017 EPA Data'!$B4966,'Crosswalk Particulates'!$D:$D,0))</f>
        <v>0</v>
      </c>
      <c r="H4966" s="96">
        <f t="shared" si="77"/>
        <v>0</v>
      </c>
    </row>
    <row r="4967" spans="1:8" hidden="1">
      <c r="A4967" s="73" t="s">
        <v>2578</v>
      </c>
      <c r="B4967" s="73" t="s">
        <v>2843</v>
      </c>
      <c r="C4967" s="73" t="s">
        <v>2517</v>
      </c>
      <c r="D4967" s="92">
        <v>0.4</v>
      </c>
      <c r="E4967" s="73" t="s">
        <v>2518</v>
      </c>
      <c r="F4967" s="79" t="str">
        <f>INDEX('Crosswalk Particulates'!$B:$B,MATCH('2017 EPA Data'!A4967,'Crosswalk Particulates'!$A:$A,0))</f>
        <v>process-chemicals-industry</v>
      </c>
      <c r="G4967" s="84">
        <f>INDEX('Crosswalk Particulates'!$E:$E,MATCH('2017 EPA Data'!$B4967,'Crosswalk Particulates'!$D:$D,0))</f>
        <v>0</v>
      </c>
      <c r="H4967" s="96">
        <f t="shared" si="77"/>
        <v>0</v>
      </c>
    </row>
    <row r="4968" spans="1:8" hidden="1">
      <c r="A4968" s="73" t="s">
        <v>2538</v>
      </c>
      <c r="B4968" s="73" t="s">
        <v>2773</v>
      </c>
      <c r="C4968" s="73" t="s">
        <v>2517</v>
      </c>
      <c r="D4968" s="92">
        <v>0.4</v>
      </c>
      <c r="E4968" s="73" t="s">
        <v>2518</v>
      </c>
      <c r="F4968" s="79" t="str">
        <f>INDEX('Crosswalk Particulates'!$B:$B,MATCH('2017 EPA Data'!A4968,'Crosswalk Particulates'!$A:$A,0))</f>
        <v>process-other-industry</v>
      </c>
      <c r="G4968" s="84">
        <f>INDEX('Crosswalk Particulates'!$E:$E,MATCH('2017 EPA Data'!$B4968,'Crosswalk Particulates'!$D:$D,0))</f>
        <v>0</v>
      </c>
      <c r="H4968" s="96">
        <f t="shared" si="77"/>
        <v>0</v>
      </c>
    </row>
    <row r="4969" spans="1:8" hidden="1">
      <c r="A4969" s="73" t="s">
        <v>2538</v>
      </c>
      <c r="B4969" s="73" t="s">
        <v>2735</v>
      </c>
      <c r="C4969" s="73" t="s">
        <v>2517</v>
      </c>
      <c r="D4969" s="92">
        <v>0.39833925748731802</v>
      </c>
      <c r="E4969" s="73" t="s">
        <v>2518</v>
      </c>
      <c r="F4969" s="79" t="str">
        <f>INDEX('Crosswalk Particulates'!$B:$B,MATCH('2017 EPA Data'!A4969,'Crosswalk Particulates'!$A:$A,0))</f>
        <v>process-other-industry</v>
      </c>
      <c r="G4969" s="84">
        <f>INDEX('Crosswalk Particulates'!$E:$E,MATCH('2017 EPA Data'!$B4969,'Crosswalk Particulates'!$D:$D,0))</f>
        <v>0</v>
      </c>
      <c r="H4969" s="96">
        <f t="shared" si="77"/>
        <v>0</v>
      </c>
    </row>
    <row r="4970" spans="1:8" hidden="1">
      <c r="A4970" s="73" t="s">
        <v>2538</v>
      </c>
      <c r="B4970" s="73" t="s">
        <v>2843</v>
      </c>
      <c r="C4970" s="73" t="s">
        <v>2517</v>
      </c>
      <c r="D4970" s="92">
        <v>0.39481195271300001</v>
      </c>
      <c r="E4970" s="73" t="s">
        <v>2518</v>
      </c>
      <c r="F4970" s="79" t="str">
        <f>INDEX('Crosswalk Particulates'!$B:$B,MATCH('2017 EPA Data'!A4970,'Crosswalk Particulates'!$A:$A,0))</f>
        <v>process-other-industry</v>
      </c>
      <c r="G4970" s="84">
        <f>INDEX('Crosswalk Particulates'!$E:$E,MATCH('2017 EPA Data'!$B4970,'Crosswalk Particulates'!$D:$D,0))</f>
        <v>0</v>
      </c>
      <c r="H4970" s="96">
        <f t="shared" si="77"/>
        <v>0</v>
      </c>
    </row>
    <row r="4971" spans="1:8" hidden="1">
      <c r="A4971" s="73" t="s">
        <v>2592</v>
      </c>
      <c r="B4971" s="73" t="s">
        <v>2775</v>
      </c>
      <c r="C4971" s="73" t="s">
        <v>2517</v>
      </c>
      <c r="D4971" s="92">
        <v>0.39137959096399999</v>
      </c>
      <c r="E4971" s="73" t="s">
        <v>2518</v>
      </c>
      <c r="F4971" s="79" t="str">
        <f>INDEX('Crosswalk Particulates'!$B:$B,MATCH('2017 EPA Data'!A4971,'Crosswalk Particulates'!$A:$A,0))</f>
        <v>process-ngps-industry</v>
      </c>
      <c r="G4971" s="84">
        <f>INDEX('Crosswalk Particulates'!$E:$E,MATCH('2017 EPA Data'!$B4971,'Crosswalk Particulates'!$D:$D,0))</f>
        <v>0</v>
      </c>
      <c r="H4971" s="96">
        <f t="shared" si="77"/>
        <v>0</v>
      </c>
    </row>
    <row r="4972" spans="1:8" hidden="1">
      <c r="A4972" s="73" t="s">
        <v>2553</v>
      </c>
      <c r="B4972" s="73" t="s">
        <v>2768</v>
      </c>
      <c r="C4972" s="73" t="s">
        <v>2517</v>
      </c>
      <c r="D4972" s="92">
        <v>0.39074999999999999</v>
      </c>
      <c r="E4972" s="73" t="s">
        <v>2518</v>
      </c>
      <c r="F4972" s="79" t="str">
        <f>INDEX('Crosswalk Particulates'!$B:$B,MATCH('2017 EPA Data'!A4972,'Crosswalk Particulates'!$A:$A,0))</f>
        <v>process-other-industry</v>
      </c>
      <c r="G4972" s="84">
        <f>INDEX('Crosswalk Particulates'!$E:$E,MATCH('2017 EPA Data'!$B4972,'Crosswalk Particulates'!$D:$D,0))</f>
        <v>0</v>
      </c>
      <c r="H4972" s="96">
        <f t="shared" si="77"/>
        <v>0</v>
      </c>
    </row>
    <row r="4973" spans="1:8" hidden="1">
      <c r="A4973" s="73" t="s">
        <v>2592</v>
      </c>
      <c r="B4973" s="73" t="s">
        <v>2617</v>
      </c>
      <c r="C4973" s="73" t="s">
        <v>2517</v>
      </c>
      <c r="D4973" s="92">
        <v>0.38269584200000001</v>
      </c>
      <c r="E4973" s="73" t="s">
        <v>2518</v>
      </c>
      <c r="F4973" s="79" t="str">
        <f>INDEX('Crosswalk Particulates'!$B:$B,MATCH('2017 EPA Data'!A4973,'Crosswalk Particulates'!$A:$A,0))</f>
        <v>process-ngps-industry</v>
      </c>
      <c r="G4973" s="84">
        <f>INDEX('Crosswalk Particulates'!$E:$E,MATCH('2017 EPA Data'!$B4973,'Crosswalk Particulates'!$D:$D,0))</f>
        <v>0</v>
      </c>
      <c r="H4973" s="96">
        <f t="shared" si="77"/>
        <v>0</v>
      </c>
    </row>
    <row r="4974" spans="1:8" hidden="1">
      <c r="A4974" s="73" t="s">
        <v>2655</v>
      </c>
      <c r="B4974" s="73" t="s">
        <v>2756</v>
      </c>
      <c r="C4974" s="73" t="s">
        <v>2517</v>
      </c>
      <c r="D4974" s="92">
        <v>0.38174213769464899</v>
      </c>
      <c r="E4974" s="73" t="s">
        <v>2518</v>
      </c>
      <c r="F4974" s="79" t="str">
        <f>INDEX('Crosswalk Particulates'!$B:$B,MATCH('2017 EPA Data'!A4974,'Crosswalk Particulates'!$A:$A,0))</f>
        <v>Commercial Buildings Sector</v>
      </c>
      <c r="G4974" s="84">
        <f>INDEX('Crosswalk Particulates'!$E:$E,MATCH('2017 EPA Data'!$B4974,'Crosswalk Particulates'!$D:$D,0))</f>
        <v>0</v>
      </c>
      <c r="H4974" s="96">
        <f t="shared" si="77"/>
        <v>0</v>
      </c>
    </row>
    <row r="4975" spans="1:8" hidden="1">
      <c r="A4975" s="73" t="s">
        <v>2542</v>
      </c>
      <c r="B4975" s="73" t="s">
        <v>2675</v>
      </c>
      <c r="C4975" s="73" t="s">
        <v>2517</v>
      </c>
      <c r="D4975" s="92">
        <v>0.38153400294000001</v>
      </c>
      <c r="E4975" s="73" t="s">
        <v>2518</v>
      </c>
      <c r="F4975" s="79" t="str">
        <f>INDEX('Crosswalk Particulates'!$B:$B,MATCH('2017 EPA Data'!A4975,'Crosswalk Particulates'!$A:$A,0))</f>
        <v>process-ngps-industry</v>
      </c>
      <c r="G4975" s="84">
        <f>INDEX('Crosswalk Particulates'!$E:$E,MATCH('2017 EPA Data'!$B4975,'Crosswalk Particulates'!$D:$D,0))</f>
        <v>0</v>
      </c>
      <c r="H4975" s="96">
        <f t="shared" si="77"/>
        <v>0</v>
      </c>
    </row>
    <row r="4976" spans="1:8" hidden="1">
      <c r="A4976" s="73" t="s">
        <v>2572</v>
      </c>
      <c r="B4976" s="73" t="s">
        <v>2609</v>
      </c>
      <c r="C4976" s="73" t="s">
        <v>2557</v>
      </c>
      <c r="D4976" s="92">
        <v>0.375</v>
      </c>
      <c r="E4976" s="73" t="s">
        <v>2522</v>
      </c>
      <c r="F4976" s="79" t="str">
        <f>INDEX('Crosswalk Particulates'!$B:$B,MATCH('2017 EPA Data'!A4976,'Crosswalk Particulates'!$A:$A,0))</f>
        <v>process-other-industry</v>
      </c>
      <c r="G4976" s="84" t="str">
        <f>INDEX('Crosswalk Particulates'!$E:$E,MATCH('2017 EPA Data'!$B4976,'Crosswalk Particulates'!$D:$D,0))</f>
        <v>NOX</v>
      </c>
      <c r="H4976" s="96">
        <f t="shared" si="77"/>
        <v>340194.68207672983</v>
      </c>
    </row>
    <row r="4977" spans="1:8" hidden="1">
      <c r="A4977" s="73" t="s">
        <v>2647</v>
      </c>
      <c r="B4977" s="73" t="s">
        <v>2642</v>
      </c>
      <c r="C4977" s="73" t="s">
        <v>2517</v>
      </c>
      <c r="D4977" s="92">
        <v>0.37</v>
      </c>
      <c r="E4977" s="73" t="s">
        <v>2518</v>
      </c>
      <c r="F4977" s="79" t="str">
        <f>INDEX('Crosswalk Particulates'!$B:$B,MATCH('2017 EPA Data'!A4977,'Crosswalk Particulates'!$A:$A,0))</f>
        <v>process-mining-industry</v>
      </c>
      <c r="G4977" s="84">
        <f>INDEX('Crosswalk Particulates'!$E:$E,MATCH('2017 EPA Data'!$B4977,'Crosswalk Particulates'!$D:$D,0))</f>
        <v>0</v>
      </c>
      <c r="H4977" s="96">
        <f t="shared" si="77"/>
        <v>0</v>
      </c>
    </row>
    <row r="4978" spans="1:8" hidden="1">
      <c r="A4978" s="73" t="s">
        <v>2664</v>
      </c>
      <c r="B4978" s="73" t="s">
        <v>2639</v>
      </c>
      <c r="C4978" s="73" t="s">
        <v>2517</v>
      </c>
      <c r="D4978" s="92">
        <v>0.37</v>
      </c>
      <c r="E4978" s="73" t="s">
        <v>2518</v>
      </c>
      <c r="F4978" s="79" t="str">
        <f>INDEX('Crosswalk Particulates'!$B:$B,MATCH('2017 EPA Data'!A4978,'Crosswalk Particulates'!$A:$A,0))</f>
        <v>Commercial Buildings Sector</v>
      </c>
      <c r="G4978" s="84">
        <f>INDEX('Crosswalk Particulates'!$E:$E,MATCH('2017 EPA Data'!$B4978,'Crosswalk Particulates'!$D:$D,0))</f>
        <v>0</v>
      </c>
      <c r="H4978" s="96">
        <f t="shared" si="77"/>
        <v>0</v>
      </c>
    </row>
    <row r="4979" spans="1:8" hidden="1">
      <c r="A4979" s="73" t="s">
        <v>2665</v>
      </c>
      <c r="B4979" s="73" t="s">
        <v>2827</v>
      </c>
      <c r="C4979" s="73" t="s">
        <v>2517</v>
      </c>
      <c r="D4979" s="92">
        <v>0.36487979999999998</v>
      </c>
      <c r="E4979" s="73" t="s">
        <v>2518</v>
      </c>
      <c r="F4979" s="79" t="str">
        <f>INDEX('Crosswalk Particulates'!$B:$B,MATCH('2017 EPA Data'!A4979,'Crosswalk Particulates'!$A:$A,0))</f>
        <v>Commercial Buildings Sector</v>
      </c>
      <c r="G4979" s="84">
        <f>INDEX('Crosswalk Particulates'!$E:$E,MATCH('2017 EPA Data'!$B4979,'Crosswalk Particulates'!$D:$D,0))</f>
        <v>0</v>
      </c>
      <c r="H4979" s="96">
        <f t="shared" si="77"/>
        <v>0</v>
      </c>
    </row>
    <row r="4980" spans="1:8" hidden="1">
      <c r="A4980" s="73" t="s">
        <v>2547</v>
      </c>
      <c r="B4980" s="73" t="s">
        <v>2644</v>
      </c>
      <c r="C4980" s="73" t="s">
        <v>2517</v>
      </c>
      <c r="D4980" s="92">
        <v>0.36</v>
      </c>
      <c r="E4980" s="73" t="s">
        <v>2518</v>
      </c>
      <c r="F4980" s="79" t="str">
        <f>INDEX('Crosswalk Particulates'!$B:$B,MATCH('2017 EPA Data'!A4980,'Crosswalk Particulates'!$A:$A,0))</f>
        <v>process-other-industry</v>
      </c>
      <c r="G4980" s="84">
        <f>INDEX('Crosswalk Particulates'!$E:$E,MATCH('2017 EPA Data'!$B4980,'Crosswalk Particulates'!$D:$D,0))</f>
        <v>0</v>
      </c>
      <c r="H4980" s="96">
        <f t="shared" si="77"/>
        <v>0</v>
      </c>
    </row>
    <row r="4981" spans="1:8" hidden="1">
      <c r="A4981" s="73" t="s">
        <v>2546</v>
      </c>
      <c r="B4981" s="73" t="s">
        <v>2574</v>
      </c>
      <c r="C4981" s="73" t="s">
        <v>2517</v>
      </c>
      <c r="D4981" s="92">
        <v>0.36</v>
      </c>
      <c r="E4981" s="73" t="s">
        <v>2518</v>
      </c>
      <c r="F4981" s="79" t="str">
        <f>INDEX('Crosswalk Particulates'!$B:$B,MATCH('2017 EPA Data'!A4981,'Crosswalk Particulates'!$A:$A,0))</f>
        <v>process-other-industry</v>
      </c>
      <c r="G4981" s="84">
        <f>INDEX('Crosswalk Particulates'!$E:$E,MATCH('2017 EPA Data'!$B4981,'Crosswalk Particulates'!$D:$D,0))</f>
        <v>0</v>
      </c>
      <c r="H4981" s="96">
        <f t="shared" si="77"/>
        <v>0</v>
      </c>
    </row>
    <row r="4982" spans="1:8" hidden="1">
      <c r="A4982" s="73" t="s">
        <v>2546</v>
      </c>
      <c r="B4982" s="73" t="s">
        <v>2615</v>
      </c>
      <c r="C4982" s="73" t="s">
        <v>2557</v>
      </c>
      <c r="D4982" s="92">
        <v>0.35898000000000002</v>
      </c>
      <c r="E4982" s="73" t="s">
        <v>2522</v>
      </c>
      <c r="F4982" s="79" t="str">
        <f>INDEX('Crosswalk Particulates'!$B:$B,MATCH('2017 EPA Data'!A4982,'Crosswalk Particulates'!$A:$A,0))</f>
        <v>process-other-industry</v>
      </c>
      <c r="G4982" s="84" t="str">
        <f>INDEX('Crosswalk Particulates'!$E:$E,MATCH('2017 EPA Data'!$B4982,'Crosswalk Particulates'!$D:$D,0))</f>
        <v>SOx</v>
      </c>
      <c r="H4982" s="96">
        <f t="shared" si="77"/>
        <v>325661.56525841192</v>
      </c>
    </row>
    <row r="4983" spans="1:8" hidden="1">
      <c r="A4983" s="73" t="s">
        <v>2559</v>
      </c>
      <c r="B4983" s="73" t="s">
        <v>2860</v>
      </c>
      <c r="C4983" s="73" t="s">
        <v>2517</v>
      </c>
      <c r="D4983" s="92">
        <v>0.35</v>
      </c>
      <c r="E4983" s="73" t="s">
        <v>2518</v>
      </c>
      <c r="F4983" s="79" t="str">
        <f>INDEX('Crosswalk Particulates'!$B:$B,MATCH('2017 EPA Data'!A4983,'Crosswalk Particulates'!$A:$A,0))</f>
        <v>process-waste-industry</v>
      </c>
      <c r="G4983" s="84">
        <f>INDEX('Crosswalk Particulates'!$E:$E,MATCH('2017 EPA Data'!$B4983,'Crosswalk Particulates'!$D:$D,0))</f>
        <v>0</v>
      </c>
      <c r="H4983" s="96">
        <f t="shared" si="77"/>
        <v>0</v>
      </c>
    </row>
    <row r="4984" spans="1:8" hidden="1">
      <c r="A4984" s="73" t="s">
        <v>2595</v>
      </c>
      <c r="B4984" s="73" t="s">
        <v>2716</v>
      </c>
      <c r="D4984" s="92">
        <v>0.34842260916399997</v>
      </c>
      <c r="E4984" s="73" t="s">
        <v>2522</v>
      </c>
      <c r="F4984" s="79" t="str">
        <f>INDEX('Crosswalk Particulates'!$B:$B,MATCH('2017 EPA Data'!A4984,'Crosswalk Particulates'!$A:$A,0))</f>
        <v>process-other-industry</v>
      </c>
      <c r="G4984" s="84" t="str">
        <f>INDEX('Crosswalk Particulates'!$E:$E,MATCH('2017 EPA Data'!$B4984,'Crosswalk Particulates'!$D:$D,0))</f>
        <v>BC</v>
      </c>
      <c r="H4984" s="96">
        <f t="shared" si="77"/>
        <v>316084.05000771105</v>
      </c>
    </row>
    <row r="4985" spans="1:8" hidden="1">
      <c r="A4985" s="73" t="s">
        <v>2542</v>
      </c>
      <c r="B4985" s="73" t="s">
        <v>2662</v>
      </c>
      <c r="C4985" s="73" t="s">
        <v>2517</v>
      </c>
      <c r="D4985" s="92">
        <v>0.34524382999999997</v>
      </c>
      <c r="E4985" s="73" t="s">
        <v>2518</v>
      </c>
      <c r="F4985" s="79" t="str">
        <f>INDEX('Crosswalk Particulates'!$B:$B,MATCH('2017 EPA Data'!A4985,'Crosswalk Particulates'!$A:$A,0))</f>
        <v>process-ngps-industry</v>
      </c>
      <c r="G4985" s="84">
        <f>INDEX('Crosswalk Particulates'!$E:$E,MATCH('2017 EPA Data'!$B4985,'Crosswalk Particulates'!$D:$D,0))</f>
        <v>0</v>
      </c>
      <c r="H4985" s="96">
        <f t="shared" si="77"/>
        <v>0</v>
      </c>
    </row>
    <row r="4986" spans="1:8" hidden="1">
      <c r="A4986" s="73" t="s">
        <v>2553</v>
      </c>
      <c r="B4986" s="73" t="s">
        <v>2660</v>
      </c>
      <c r="C4986" s="73" t="s">
        <v>2517</v>
      </c>
      <c r="D4986" s="92">
        <v>0.34</v>
      </c>
      <c r="E4986" s="73" t="s">
        <v>2518</v>
      </c>
      <c r="F4986" s="79" t="str">
        <f>INDEX('Crosswalk Particulates'!$B:$B,MATCH('2017 EPA Data'!A4986,'Crosswalk Particulates'!$A:$A,0))</f>
        <v>process-other-industry</v>
      </c>
      <c r="G4986" s="84">
        <f>INDEX('Crosswalk Particulates'!$E:$E,MATCH('2017 EPA Data'!$B4986,'Crosswalk Particulates'!$D:$D,0))</f>
        <v>0</v>
      </c>
      <c r="H4986" s="96">
        <f t="shared" si="77"/>
        <v>0</v>
      </c>
    </row>
    <row r="4987" spans="1:8" hidden="1">
      <c r="A4987" s="73" t="s">
        <v>2584</v>
      </c>
      <c r="B4987" s="73" t="s">
        <v>2843</v>
      </c>
      <c r="C4987" s="73" t="s">
        <v>2517</v>
      </c>
      <c r="D4987" s="92">
        <v>0.33499580000000001</v>
      </c>
      <c r="E4987" s="73" t="s">
        <v>2518</v>
      </c>
      <c r="F4987" s="79" t="str">
        <f>INDEX('Crosswalk Particulates'!$B:$B,MATCH('2017 EPA Data'!A4987,'Crosswalk Particulates'!$A:$A,0))</f>
        <v>Electricity Sector</v>
      </c>
      <c r="G4987" s="84">
        <f>INDEX('Crosswalk Particulates'!$E:$E,MATCH('2017 EPA Data'!$B4987,'Crosswalk Particulates'!$D:$D,0))</f>
        <v>0</v>
      </c>
      <c r="H4987" s="96">
        <f t="shared" si="77"/>
        <v>0</v>
      </c>
    </row>
    <row r="4988" spans="1:8" hidden="1">
      <c r="A4988" s="73" t="s">
        <v>2559</v>
      </c>
      <c r="B4988" s="73" t="s">
        <v>2651</v>
      </c>
      <c r="C4988" s="73" t="s">
        <v>2517</v>
      </c>
      <c r="D4988" s="92">
        <v>0.33102420900000001</v>
      </c>
      <c r="E4988" s="73" t="s">
        <v>2518</v>
      </c>
      <c r="F4988" s="79" t="str">
        <f>INDEX('Crosswalk Particulates'!$B:$B,MATCH('2017 EPA Data'!A4988,'Crosswalk Particulates'!$A:$A,0))</f>
        <v>process-waste-industry</v>
      </c>
      <c r="G4988" s="84">
        <f>INDEX('Crosswalk Particulates'!$E:$E,MATCH('2017 EPA Data'!$B4988,'Crosswalk Particulates'!$D:$D,0))</f>
        <v>0</v>
      </c>
      <c r="H4988" s="96">
        <f t="shared" si="77"/>
        <v>0</v>
      </c>
    </row>
    <row r="4989" spans="1:8" hidden="1">
      <c r="A4989" s="73" t="s">
        <v>2519</v>
      </c>
      <c r="B4989" s="73" t="s">
        <v>2840</v>
      </c>
      <c r="C4989" s="73" t="s">
        <v>2517</v>
      </c>
      <c r="D4989" s="92">
        <v>0.33</v>
      </c>
      <c r="E4989" s="73" t="s">
        <v>2518</v>
      </c>
      <c r="F4989" s="79" t="str">
        <f>INDEX('Crosswalk Particulates'!$B:$B,MATCH('2017 EPA Data'!A4989,'Crosswalk Particulates'!$A:$A,0))</f>
        <v>process-other-industry</v>
      </c>
      <c r="G4989" s="84">
        <f>INDEX('Crosswalk Particulates'!$E:$E,MATCH('2017 EPA Data'!$B4989,'Crosswalk Particulates'!$D:$D,0))</f>
        <v>0</v>
      </c>
      <c r="H4989" s="96">
        <f t="shared" si="77"/>
        <v>0</v>
      </c>
    </row>
    <row r="4990" spans="1:8" hidden="1">
      <c r="A4990" s="73" t="s">
        <v>2632</v>
      </c>
      <c r="B4990" s="73" t="s">
        <v>2787</v>
      </c>
      <c r="C4990" s="73" t="s">
        <v>2517</v>
      </c>
      <c r="D4990" s="92">
        <v>0.32988400000000001</v>
      </c>
      <c r="E4990" s="73" t="s">
        <v>2518</v>
      </c>
      <c r="F4990" s="79" t="str">
        <f>INDEX('Crosswalk Particulates'!$B:$B,MATCH('2017 EPA Data'!A4990,'Crosswalk Particulates'!$A:$A,0))</f>
        <v>industry-fuel-other</v>
      </c>
      <c r="G4990" s="84">
        <f>INDEX('Crosswalk Particulates'!$E:$E,MATCH('2017 EPA Data'!$B4990,'Crosswalk Particulates'!$D:$D,0))</f>
        <v>0</v>
      </c>
      <c r="H4990" s="96">
        <f t="shared" si="77"/>
        <v>0</v>
      </c>
    </row>
    <row r="4991" spans="1:8" hidden="1">
      <c r="A4991" s="73" t="s">
        <v>2586</v>
      </c>
      <c r="B4991" s="73" t="s">
        <v>2675</v>
      </c>
      <c r="C4991" s="73" t="s">
        <v>2517</v>
      </c>
      <c r="D4991" s="92">
        <v>0.32882659918000001</v>
      </c>
      <c r="E4991" s="73" t="s">
        <v>2518</v>
      </c>
      <c r="F4991" s="79" t="str">
        <f>INDEX('Crosswalk Particulates'!$B:$B,MATCH('2017 EPA Data'!A4991,'Crosswalk Particulates'!$A:$A,0))</f>
        <v>process-other-industry</v>
      </c>
      <c r="G4991" s="84">
        <f>INDEX('Crosswalk Particulates'!$E:$E,MATCH('2017 EPA Data'!$B4991,'Crosswalk Particulates'!$D:$D,0))</f>
        <v>0</v>
      </c>
      <c r="H4991" s="96">
        <f t="shared" si="77"/>
        <v>0</v>
      </c>
    </row>
    <row r="4992" spans="1:8" hidden="1">
      <c r="A4992" s="73" t="s">
        <v>2649</v>
      </c>
      <c r="B4992" s="73" t="s">
        <v>2653</v>
      </c>
      <c r="C4992" s="73" t="s">
        <v>2517</v>
      </c>
      <c r="D4992" s="92">
        <v>0.32875349099000001</v>
      </c>
      <c r="E4992" s="73" t="s">
        <v>2518</v>
      </c>
      <c r="F4992" s="79" t="str">
        <f>INDEX('Crosswalk Particulates'!$B:$B,MATCH('2017 EPA Data'!A4992,'Crosswalk Particulates'!$A:$A,0))</f>
        <v>Electricity Sector</v>
      </c>
      <c r="G4992" s="84">
        <f>INDEX('Crosswalk Particulates'!$E:$E,MATCH('2017 EPA Data'!$B4992,'Crosswalk Particulates'!$D:$D,0))</f>
        <v>0</v>
      </c>
      <c r="H4992" s="96">
        <f t="shared" si="77"/>
        <v>0</v>
      </c>
    </row>
    <row r="4993" spans="1:8" hidden="1">
      <c r="A4993" s="73" t="s">
        <v>2586</v>
      </c>
      <c r="B4993" s="73" t="s">
        <v>2791</v>
      </c>
      <c r="C4993" s="73" t="s">
        <v>2517</v>
      </c>
      <c r="D4993" s="92">
        <v>0.32800000000000001</v>
      </c>
      <c r="E4993" s="73" t="s">
        <v>2518</v>
      </c>
      <c r="F4993" s="79" t="str">
        <f>INDEX('Crosswalk Particulates'!$B:$B,MATCH('2017 EPA Data'!A4993,'Crosswalk Particulates'!$A:$A,0))</f>
        <v>process-other-industry</v>
      </c>
      <c r="G4993" s="84">
        <f>INDEX('Crosswalk Particulates'!$E:$E,MATCH('2017 EPA Data'!$B4993,'Crosswalk Particulates'!$D:$D,0))</f>
        <v>0</v>
      </c>
      <c r="H4993" s="96">
        <f t="shared" si="77"/>
        <v>0</v>
      </c>
    </row>
    <row r="4994" spans="1:8" hidden="1">
      <c r="A4994" s="73" t="s">
        <v>2546</v>
      </c>
      <c r="B4994" s="73" t="s">
        <v>2673</v>
      </c>
      <c r="C4994" s="73" t="s">
        <v>2517</v>
      </c>
      <c r="D4994" s="92">
        <v>0.32</v>
      </c>
      <c r="E4994" s="73" t="s">
        <v>2518</v>
      </c>
      <c r="F4994" s="79" t="str">
        <f>INDEX('Crosswalk Particulates'!$B:$B,MATCH('2017 EPA Data'!A4994,'Crosswalk Particulates'!$A:$A,0))</f>
        <v>process-other-industry</v>
      </c>
      <c r="G4994" s="84">
        <f>INDEX('Crosswalk Particulates'!$E:$E,MATCH('2017 EPA Data'!$B4994,'Crosswalk Particulates'!$D:$D,0))</f>
        <v>0</v>
      </c>
      <c r="H4994" s="96">
        <f t="shared" si="77"/>
        <v>0</v>
      </c>
    </row>
    <row r="4995" spans="1:8" hidden="1">
      <c r="A4995" s="73" t="s">
        <v>2723</v>
      </c>
      <c r="B4995" s="73" t="s">
        <v>2561</v>
      </c>
      <c r="C4995" s="73" t="s">
        <v>2517</v>
      </c>
      <c r="D4995" s="92">
        <v>0.31914603619999998</v>
      </c>
      <c r="E4995" s="73" t="s">
        <v>2518</v>
      </c>
      <c r="F4995" s="79" t="str">
        <f>INDEX('Crosswalk Particulates'!$B:$B,MATCH('2017 EPA Data'!A4995,'Crosswalk Particulates'!$A:$A,0))</f>
        <v>Residential Buildings Sector</v>
      </c>
      <c r="G4995" s="84">
        <f>INDEX('Crosswalk Particulates'!$E:$E,MATCH('2017 EPA Data'!$B4995,'Crosswalk Particulates'!$D:$D,0))</f>
        <v>0</v>
      </c>
      <c r="H4995" s="96">
        <f t="shared" si="77"/>
        <v>0</v>
      </c>
    </row>
    <row r="4996" spans="1:8" hidden="1">
      <c r="A4996" s="73" t="s">
        <v>2586</v>
      </c>
      <c r="B4996" s="73" t="s">
        <v>2653</v>
      </c>
      <c r="C4996" s="73" t="s">
        <v>2517</v>
      </c>
      <c r="D4996" s="92">
        <v>0.31531999407</v>
      </c>
      <c r="E4996" s="73" t="s">
        <v>2518</v>
      </c>
      <c r="F4996" s="79" t="str">
        <f>INDEX('Crosswalk Particulates'!$B:$B,MATCH('2017 EPA Data'!A4996,'Crosswalk Particulates'!$A:$A,0))</f>
        <v>process-other-industry</v>
      </c>
      <c r="G4996" s="84">
        <f>INDEX('Crosswalk Particulates'!$E:$E,MATCH('2017 EPA Data'!$B4996,'Crosswalk Particulates'!$D:$D,0))</f>
        <v>0</v>
      </c>
      <c r="H4996" s="96">
        <f t="shared" ref="H4996:H5059" si="78">IF(E4996="TON",D4996/metricton_to_shortton,0)*10^6</f>
        <v>0</v>
      </c>
    </row>
    <row r="4997" spans="1:8" hidden="1">
      <c r="A4997" s="73" t="s">
        <v>2608</v>
      </c>
      <c r="B4997" s="73" t="s">
        <v>2695</v>
      </c>
      <c r="C4997" s="73" t="s">
        <v>2517</v>
      </c>
      <c r="D4997" s="92">
        <v>0.31238423599999998</v>
      </c>
      <c r="E4997" s="73" t="s">
        <v>2518</v>
      </c>
      <c r="F4997" s="79" t="str">
        <f>INDEX('Crosswalk Particulates'!$B:$B,MATCH('2017 EPA Data'!A4997,'Crosswalk Particulates'!$A:$A,0))</f>
        <v>Electricity Sector</v>
      </c>
      <c r="G4997" s="84">
        <f>INDEX('Crosswalk Particulates'!$E:$E,MATCH('2017 EPA Data'!$B4997,'Crosswalk Particulates'!$D:$D,0))</f>
        <v>0</v>
      </c>
      <c r="H4997" s="96">
        <f t="shared" si="78"/>
        <v>0</v>
      </c>
    </row>
    <row r="4998" spans="1:8" hidden="1">
      <c r="A4998" s="73" t="s">
        <v>2665</v>
      </c>
      <c r="B4998" s="73" t="s">
        <v>2775</v>
      </c>
      <c r="C4998" s="73" t="s">
        <v>2517</v>
      </c>
      <c r="D4998" s="92">
        <v>0.31230801876199998</v>
      </c>
      <c r="E4998" s="73" t="s">
        <v>2518</v>
      </c>
      <c r="F4998" s="79" t="str">
        <f>INDEX('Crosswalk Particulates'!$B:$B,MATCH('2017 EPA Data'!A4998,'Crosswalk Particulates'!$A:$A,0))</f>
        <v>Commercial Buildings Sector</v>
      </c>
      <c r="G4998" s="84">
        <f>INDEX('Crosswalk Particulates'!$E:$E,MATCH('2017 EPA Data'!$B4998,'Crosswalk Particulates'!$D:$D,0))</f>
        <v>0</v>
      </c>
      <c r="H4998" s="96">
        <f t="shared" si="78"/>
        <v>0</v>
      </c>
    </row>
    <row r="4999" spans="1:8" hidden="1">
      <c r="A4999" s="73" t="s">
        <v>2664</v>
      </c>
      <c r="B4999" s="73" t="s">
        <v>2668</v>
      </c>
      <c r="C4999" s="73" t="s">
        <v>2517</v>
      </c>
      <c r="D4999" s="92">
        <v>0.31</v>
      </c>
      <c r="E4999" s="73" t="s">
        <v>2518</v>
      </c>
      <c r="F4999" s="79" t="str">
        <f>INDEX('Crosswalk Particulates'!$B:$B,MATCH('2017 EPA Data'!A4999,'Crosswalk Particulates'!$A:$A,0))</f>
        <v>Commercial Buildings Sector</v>
      </c>
      <c r="G4999" s="84">
        <f>INDEX('Crosswalk Particulates'!$E:$E,MATCH('2017 EPA Data'!$B4999,'Crosswalk Particulates'!$D:$D,0))</f>
        <v>0</v>
      </c>
      <c r="H4999" s="96">
        <f t="shared" si="78"/>
        <v>0</v>
      </c>
    </row>
    <row r="5000" spans="1:8" hidden="1">
      <c r="A5000" s="73" t="s">
        <v>2581</v>
      </c>
      <c r="B5000" s="73" t="s">
        <v>2761</v>
      </c>
      <c r="C5000" s="73" t="s">
        <v>2517</v>
      </c>
      <c r="D5000" s="92">
        <v>0.30668046799999998</v>
      </c>
      <c r="E5000" s="73" t="s">
        <v>2518</v>
      </c>
      <c r="F5000" s="79" t="str">
        <f>INDEX('Crosswalk Particulates'!$B:$B,MATCH('2017 EPA Data'!A5000,'Crosswalk Particulates'!$A:$A,0))</f>
        <v>Electricity Sector</v>
      </c>
      <c r="G5000" s="84">
        <f>INDEX('Crosswalk Particulates'!$E:$E,MATCH('2017 EPA Data'!$B5000,'Crosswalk Particulates'!$D:$D,0))</f>
        <v>0</v>
      </c>
      <c r="H5000" s="96">
        <f t="shared" si="78"/>
        <v>0</v>
      </c>
    </row>
    <row r="5001" spans="1:8" hidden="1">
      <c r="A5001" s="73" t="s">
        <v>2649</v>
      </c>
      <c r="B5001" s="73" t="s">
        <v>2705</v>
      </c>
      <c r="C5001" s="73" t="s">
        <v>2517</v>
      </c>
      <c r="D5001" s="92">
        <v>0.30438541499999999</v>
      </c>
      <c r="E5001" s="73" t="s">
        <v>2518</v>
      </c>
      <c r="F5001" s="79" t="str">
        <f>INDEX('Crosswalk Particulates'!$B:$B,MATCH('2017 EPA Data'!A5001,'Crosswalk Particulates'!$A:$A,0))</f>
        <v>Electricity Sector</v>
      </c>
      <c r="G5001" s="84">
        <f>INDEX('Crosswalk Particulates'!$E:$E,MATCH('2017 EPA Data'!$B5001,'Crosswalk Particulates'!$D:$D,0))</f>
        <v>0</v>
      </c>
      <c r="H5001" s="96">
        <f t="shared" si="78"/>
        <v>0</v>
      </c>
    </row>
    <row r="5002" spans="1:8" hidden="1">
      <c r="A5002" s="73" t="s">
        <v>2647</v>
      </c>
      <c r="B5002" s="73" t="s">
        <v>2636</v>
      </c>
      <c r="C5002" s="73" t="s">
        <v>2517</v>
      </c>
      <c r="D5002" s="92">
        <v>0.30376619999999999</v>
      </c>
      <c r="E5002" s="73" t="s">
        <v>2518</v>
      </c>
      <c r="F5002" s="79" t="str">
        <f>INDEX('Crosswalk Particulates'!$B:$B,MATCH('2017 EPA Data'!A5002,'Crosswalk Particulates'!$A:$A,0))</f>
        <v>process-mining-industry</v>
      </c>
      <c r="G5002" s="84">
        <f>INDEX('Crosswalk Particulates'!$E:$E,MATCH('2017 EPA Data'!$B5002,'Crosswalk Particulates'!$D:$D,0))</f>
        <v>0</v>
      </c>
      <c r="H5002" s="96">
        <f t="shared" si="78"/>
        <v>0</v>
      </c>
    </row>
    <row r="5003" spans="1:8" hidden="1">
      <c r="A5003" s="73" t="s">
        <v>2581</v>
      </c>
      <c r="B5003" s="73" t="s">
        <v>2725</v>
      </c>
      <c r="C5003" s="73" t="s">
        <v>2517</v>
      </c>
      <c r="D5003" s="92">
        <v>0.30310029999999999</v>
      </c>
      <c r="E5003" s="73" t="s">
        <v>2518</v>
      </c>
      <c r="F5003" s="79" t="str">
        <f>INDEX('Crosswalk Particulates'!$B:$B,MATCH('2017 EPA Data'!A5003,'Crosswalk Particulates'!$A:$A,0))</f>
        <v>Electricity Sector</v>
      </c>
      <c r="G5003" s="84">
        <f>INDEX('Crosswalk Particulates'!$E:$E,MATCH('2017 EPA Data'!$B5003,'Crosswalk Particulates'!$D:$D,0))</f>
        <v>0</v>
      </c>
      <c r="H5003" s="96">
        <f t="shared" si="78"/>
        <v>0</v>
      </c>
    </row>
    <row r="5004" spans="1:8" hidden="1">
      <c r="A5004" s="73" t="s">
        <v>2619</v>
      </c>
      <c r="B5004" s="73" t="s">
        <v>2698</v>
      </c>
      <c r="C5004" s="73" t="s">
        <v>2521</v>
      </c>
      <c r="D5004" s="92">
        <v>0.30180000000000001</v>
      </c>
      <c r="E5004" s="73" t="s">
        <v>2522</v>
      </c>
      <c r="F5004" s="79" t="str">
        <f>INDEX('Crosswalk Particulates'!$B:$B,MATCH('2017 EPA Data'!A5004,'Crosswalk Particulates'!$A:$A,0))</f>
        <v>process-iron and steel-industry</v>
      </c>
      <c r="G5004" s="84" t="str">
        <f>INDEX('Crosswalk Particulates'!$E:$E,MATCH('2017 EPA Data'!$B5004,'Crosswalk Particulates'!$D:$D,0))</f>
        <v>N2O</v>
      </c>
      <c r="H5004" s="96">
        <f t="shared" si="78"/>
        <v>273788.68013535219</v>
      </c>
    </row>
    <row r="5005" spans="1:8" hidden="1">
      <c r="A5005" s="73" t="s">
        <v>2647</v>
      </c>
      <c r="B5005" s="73" t="s">
        <v>2752</v>
      </c>
      <c r="C5005" s="73" t="s">
        <v>2517</v>
      </c>
      <c r="D5005" s="92">
        <v>0.3</v>
      </c>
      <c r="E5005" s="73" t="s">
        <v>2518</v>
      </c>
      <c r="F5005" s="79" t="str">
        <f>INDEX('Crosswalk Particulates'!$B:$B,MATCH('2017 EPA Data'!A5005,'Crosswalk Particulates'!$A:$A,0))</f>
        <v>process-mining-industry</v>
      </c>
      <c r="G5005" s="84">
        <f>INDEX('Crosswalk Particulates'!$E:$E,MATCH('2017 EPA Data'!$B5005,'Crosswalk Particulates'!$D:$D,0))</f>
        <v>0</v>
      </c>
      <c r="H5005" s="96">
        <f t="shared" si="78"/>
        <v>0</v>
      </c>
    </row>
    <row r="5006" spans="1:8" hidden="1">
      <c r="A5006" s="73" t="s">
        <v>2553</v>
      </c>
      <c r="B5006" s="73" t="s">
        <v>2799</v>
      </c>
      <c r="C5006" s="73" t="s">
        <v>2517</v>
      </c>
      <c r="D5006" s="92">
        <v>0.29962</v>
      </c>
      <c r="E5006" s="73" t="s">
        <v>2518</v>
      </c>
      <c r="F5006" s="79" t="str">
        <f>INDEX('Crosswalk Particulates'!$B:$B,MATCH('2017 EPA Data'!A5006,'Crosswalk Particulates'!$A:$A,0))</f>
        <v>process-other-industry</v>
      </c>
      <c r="G5006" s="84">
        <f>INDEX('Crosswalk Particulates'!$E:$E,MATCH('2017 EPA Data'!$B5006,'Crosswalk Particulates'!$D:$D,0))</f>
        <v>0</v>
      </c>
      <c r="H5006" s="96">
        <f t="shared" si="78"/>
        <v>0</v>
      </c>
    </row>
    <row r="5007" spans="1:8" hidden="1">
      <c r="A5007" s="73" t="s">
        <v>2608</v>
      </c>
      <c r="B5007" s="73" t="s">
        <v>2651</v>
      </c>
      <c r="C5007" s="73" t="s">
        <v>2517</v>
      </c>
      <c r="D5007" s="92">
        <v>0.29665999999999998</v>
      </c>
      <c r="E5007" s="73" t="s">
        <v>2518</v>
      </c>
      <c r="F5007" s="79" t="str">
        <f>INDEX('Crosswalk Particulates'!$B:$B,MATCH('2017 EPA Data'!A5007,'Crosswalk Particulates'!$A:$A,0))</f>
        <v>Electricity Sector</v>
      </c>
      <c r="G5007" s="84">
        <f>INDEX('Crosswalk Particulates'!$E:$E,MATCH('2017 EPA Data'!$B5007,'Crosswalk Particulates'!$D:$D,0))</f>
        <v>0</v>
      </c>
      <c r="H5007" s="96">
        <f t="shared" si="78"/>
        <v>0</v>
      </c>
    </row>
    <row r="5008" spans="1:8" hidden="1">
      <c r="A5008" s="73" t="s">
        <v>2553</v>
      </c>
      <c r="B5008" s="73" t="s">
        <v>2727</v>
      </c>
      <c r="C5008" s="73" t="s">
        <v>2517</v>
      </c>
      <c r="D5008" s="92">
        <v>0.29499999999999998</v>
      </c>
      <c r="E5008" s="73" t="s">
        <v>2518</v>
      </c>
      <c r="F5008" s="79" t="str">
        <f>INDEX('Crosswalk Particulates'!$B:$B,MATCH('2017 EPA Data'!A5008,'Crosswalk Particulates'!$A:$A,0))</f>
        <v>process-other-industry</v>
      </c>
      <c r="G5008" s="84">
        <f>INDEX('Crosswalk Particulates'!$E:$E,MATCH('2017 EPA Data'!$B5008,'Crosswalk Particulates'!$D:$D,0))</f>
        <v>0</v>
      </c>
      <c r="H5008" s="96">
        <f t="shared" si="78"/>
        <v>0</v>
      </c>
    </row>
    <row r="5009" spans="1:8" hidden="1">
      <c r="A5009" s="73" t="s">
        <v>2595</v>
      </c>
      <c r="B5009" s="73" t="s">
        <v>2695</v>
      </c>
      <c r="C5009" s="73" t="s">
        <v>2517</v>
      </c>
      <c r="D5009" s="92">
        <v>0.2926000258</v>
      </c>
      <c r="E5009" s="73" t="s">
        <v>2518</v>
      </c>
      <c r="F5009" s="79" t="str">
        <f>INDEX('Crosswalk Particulates'!$B:$B,MATCH('2017 EPA Data'!A5009,'Crosswalk Particulates'!$A:$A,0))</f>
        <v>process-other-industry</v>
      </c>
      <c r="G5009" s="84">
        <f>INDEX('Crosswalk Particulates'!$E:$E,MATCH('2017 EPA Data'!$B5009,'Crosswalk Particulates'!$D:$D,0))</f>
        <v>0</v>
      </c>
      <c r="H5009" s="96">
        <f t="shared" si="78"/>
        <v>0</v>
      </c>
    </row>
    <row r="5010" spans="1:8" hidden="1">
      <c r="A5010" s="73" t="s">
        <v>2619</v>
      </c>
      <c r="B5010" s="73" t="s">
        <v>2738</v>
      </c>
      <c r="C5010" s="73" t="s">
        <v>2517</v>
      </c>
      <c r="D5010" s="92">
        <v>0.28999999999999998</v>
      </c>
      <c r="E5010" s="73" t="s">
        <v>2518</v>
      </c>
      <c r="F5010" s="79" t="str">
        <f>INDEX('Crosswalk Particulates'!$B:$B,MATCH('2017 EPA Data'!A5010,'Crosswalk Particulates'!$A:$A,0))</f>
        <v>process-iron and steel-industry</v>
      </c>
      <c r="G5010" s="84">
        <f>INDEX('Crosswalk Particulates'!$E:$E,MATCH('2017 EPA Data'!$B5010,'Crosswalk Particulates'!$D:$D,0))</f>
        <v>0</v>
      </c>
      <c r="H5010" s="96">
        <f t="shared" si="78"/>
        <v>0</v>
      </c>
    </row>
    <row r="5011" spans="1:8" hidden="1">
      <c r="A5011" s="73" t="s">
        <v>2553</v>
      </c>
      <c r="B5011" s="73" t="s">
        <v>2734</v>
      </c>
      <c r="C5011" s="73" t="s">
        <v>2517</v>
      </c>
      <c r="D5011" s="92">
        <v>0.28475</v>
      </c>
      <c r="E5011" s="73" t="s">
        <v>2518</v>
      </c>
      <c r="F5011" s="79" t="str">
        <f>INDEX('Crosswalk Particulates'!$B:$B,MATCH('2017 EPA Data'!A5011,'Crosswalk Particulates'!$A:$A,0))</f>
        <v>process-other-industry</v>
      </c>
      <c r="G5011" s="84">
        <f>INDEX('Crosswalk Particulates'!$E:$E,MATCH('2017 EPA Data'!$B5011,'Crosswalk Particulates'!$D:$D,0))</f>
        <v>0</v>
      </c>
      <c r="H5011" s="96">
        <f t="shared" si="78"/>
        <v>0</v>
      </c>
    </row>
    <row r="5012" spans="1:8" hidden="1">
      <c r="A5012" s="73" t="s">
        <v>2596</v>
      </c>
      <c r="B5012" s="73" t="s">
        <v>2662</v>
      </c>
      <c r="C5012" s="73" t="s">
        <v>2517</v>
      </c>
      <c r="D5012" s="92">
        <v>0.28370849799999998</v>
      </c>
      <c r="E5012" s="73" t="s">
        <v>2518</v>
      </c>
      <c r="F5012" s="79" t="str">
        <f>INDEX('Crosswalk Particulates'!$B:$B,MATCH('2017 EPA Data'!A5012,'Crosswalk Particulates'!$A:$A,0))</f>
        <v>industry-fuel-coal</v>
      </c>
      <c r="G5012" s="84">
        <f>INDEX('Crosswalk Particulates'!$E:$E,MATCH('2017 EPA Data'!$B5012,'Crosswalk Particulates'!$D:$D,0))</f>
        <v>0</v>
      </c>
      <c r="H5012" s="96">
        <f t="shared" si="78"/>
        <v>0</v>
      </c>
    </row>
    <row r="5013" spans="1:8" hidden="1">
      <c r="A5013" s="73" t="s">
        <v>2546</v>
      </c>
      <c r="B5013" s="73" t="s">
        <v>2614</v>
      </c>
      <c r="C5013" s="73" t="s">
        <v>2517</v>
      </c>
      <c r="D5013" s="92">
        <v>0.27945999999999999</v>
      </c>
      <c r="E5013" s="73" t="s">
        <v>2518</v>
      </c>
      <c r="F5013" s="79" t="str">
        <f>INDEX('Crosswalk Particulates'!$B:$B,MATCH('2017 EPA Data'!A5013,'Crosswalk Particulates'!$A:$A,0))</f>
        <v>process-other-industry</v>
      </c>
      <c r="G5013" s="84">
        <f>INDEX('Crosswalk Particulates'!$E:$E,MATCH('2017 EPA Data'!$B5013,'Crosswalk Particulates'!$D:$D,0))</f>
        <v>0</v>
      </c>
      <c r="H5013" s="96">
        <f t="shared" si="78"/>
        <v>0</v>
      </c>
    </row>
    <row r="5014" spans="1:8" hidden="1">
      <c r="A5014" s="73" t="s">
        <v>2602</v>
      </c>
      <c r="B5014" s="73" t="s">
        <v>2626</v>
      </c>
      <c r="C5014" s="73" t="s">
        <v>2517</v>
      </c>
      <c r="D5014" s="92">
        <v>0.27861180399500002</v>
      </c>
      <c r="E5014" s="73" t="s">
        <v>2518</v>
      </c>
      <c r="F5014" s="79" t="str">
        <f>INDEX('Crosswalk Particulates'!$B:$B,MATCH('2017 EPA Data'!A5014,'Crosswalk Particulates'!$A:$A,0))</f>
        <v>process-other-industry</v>
      </c>
      <c r="G5014" s="84">
        <f>INDEX('Crosswalk Particulates'!$E:$E,MATCH('2017 EPA Data'!$B5014,'Crosswalk Particulates'!$D:$D,0))</f>
        <v>0</v>
      </c>
      <c r="H5014" s="96">
        <f t="shared" si="78"/>
        <v>0</v>
      </c>
    </row>
    <row r="5015" spans="1:8" hidden="1">
      <c r="A5015" s="73" t="s">
        <v>2664</v>
      </c>
      <c r="B5015" s="73" t="s">
        <v>2604</v>
      </c>
      <c r="C5015" s="73" t="s">
        <v>2517</v>
      </c>
      <c r="D5015" s="92">
        <v>0.27500000000000002</v>
      </c>
      <c r="E5015" s="73" t="s">
        <v>2518</v>
      </c>
      <c r="F5015" s="79" t="str">
        <f>INDEX('Crosswalk Particulates'!$B:$B,MATCH('2017 EPA Data'!A5015,'Crosswalk Particulates'!$A:$A,0))</f>
        <v>Commercial Buildings Sector</v>
      </c>
      <c r="G5015" s="84">
        <f>INDEX('Crosswalk Particulates'!$E:$E,MATCH('2017 EPA Data'!$B5015,'Crosswalk Particulates'!$D:$D,0))</f>
        <v>0</v>
      </c>
      <c r="H5015" s="96">
        <f t="shared" si="78"/>
        <v>0</v>
      </c>
    </row>
    <row r="5016" spans="1:8" hidden="1">
      <c r="A5016" s="73" t="s">
        <v>2664</v>
      </c>
      <c r="B5016" s="73" t="s">
        <v>2732</v>
      </c>
      <c r="D5016" s="92">
        <v>0.27309554699757699</v>
      </c>
      <c r="E5016" s="73" t="s">
        <v>2522</v>
      </c>
      <c r="F5016" s="79" t="str">
        <f>INDEX('Crosswalk Particulates'!$B:$B,MATCH('2017 EPA Data'!A5016,'Crosswalk Particulates'!$A:$A,0))</f>
        <v>Commercial Buildings Sector</v>
      </c>
      <c r="G5016" s="84">
        <f>INDEX('Crosswalk Particulates'!$E:$E,MATCH('2017 EPA Data'!$B5016,'Crosswalk Particulates'!$D:$D,0))</f>
        <v>0</v>
      </c>
      <c r="H5016" s="96">
        <f t="shared" si="78"/>
        <v>247748.40743309687</v>
      </c>
    </row>
    <row r="5017" spans="1:8" hidden="1">
      <c r="A5017" s="73" t="s">
        <v>2723</v>
      </c>
      <c r="B5017" s="73" t="s">
        <v>2604</v>
      </c>
      <c r="C5017" s="73" t="s">
        <v>2517</v>
      </c>
      <c r="D5017" s="92">
        <v>0.26902568580000003</v>
      </c>
      <c r="E5017" s="73" t="s">
        <v>2518</v>
      </c>
      <c r="F5017" s="79" t="str">
        <f>INDEX('Crosswalk Particulates'!$B:$B,MATCH('2017 EPA Data'!A5017,'Crosswalk Particulates'!$A:$A,0))</f>
        <v>Residential Buildings Sector</v>
      </c>
      <c r="G5017" s="84">
        <f>INDEX('Crosswalk Particulates'!$E:$E,MATCH('2017 EPA Data'!$B5017,'Crosswalk Particulates'!$D:$D,0))</f>
        <v>0</v>
      </c>
      <c r="H5017" s="96">
        <f t="shared" si="78"/>
        <v>0</v>
      </c>
    </row>
    <row r="5018" spans="1:8" hidden="1">
      <c r="A5018" s="73" t="s">
        <v>2586</v>
      </c>
      <c r="B5018" s="73" t="s">
        <v>2736</v>
      </c>
      <c r="C5018" s="73" t="s">
        <v>2517</v>
      </c>
      <c r="D5018" s="92">
        <v>0.26739299999999999</v>
      </c>
      <c r="E5018" s="73" t="s">
        <v>2518</v>
      </c>
      <c r="F5018" s="79" t="str">
        <f>INDEX('Crosswalk Particulates'!$B:$B,MATCH('2017 EPA Data'!A5018,'Crosswalk Particulates'!$A:$A,0))</f>
        <v>process-other-industry</v>
      </c>
      <c r="G5018" s="84">
        <f>INDEX('Crosswalk Particulates'!$E:$E,MATCH('2017 EPA Data'!$B5018,'Crosswalk Particulates'!$D:$D,0))</f>
        <v>0</v>
      </c>
      <c r="H5018" s="96">
        <f t="shared" si="78"/>
        <v>0</v>
      </c>
    </row>
    <row r="5019" spans="1:8" hidden="1">
      <c r="A5019" s="73" t="s">
        <v>2647</v>
      </c>
      <c r="B5019" s="73" t="s">
        <v>2672</v>
      </c>
      <c r="C5019" s="73" t="s">
        <v>2517</v>
      </c>
      <c r="D5019" s="92">
        <v>0.26400000000000001</v>
      </c>
      <c r="E5019" s="73" t="s">
        <v>2518</v>
      </c>
      <c r="F5019" s="79" t="str">
        <f>INDEX('Crosswalk Particulates'!$B:$B,MATCH('2017 EPA Data'!A5019,'Crosswalk Particulates'!$A:$A,0))</f>
        <v>process-mining-industry</v>
      </c>
      <c r="G5019" s="84">
        <f>INDEX('Crosswalk Particulates'!$E:$E,MATCH('2017 EPA Data'!$B5019,'Crosswalk Particulates'!$D:$D,0))</f>
        <v>0</v>
      </c>
      <c r="H5019" s="96">
        <f t="shared" si="78"/>
        <v>0</v>
      </c>
    </row>
    <row r="5020" spans="1:8" hidden="1">
      <c r="A5020" s="73" t="s">
        <v>2553</v>
      </c>
      <c r="B5020" s="73" t="s">
        <v>2738</v>
      </c>
      <c r="C5020" s="73" t="s">
        <v>2517</v>
      </c>
      <c r="D5020" s="92">
        <v>0.26400000000000001</v>
      </c>
      <c r="E5020" s="73" t="s">
        <v>2518</v>
      </c>
      <c r="F5020" s="79" t="str">
        <f>INDEX('Crosswalk Particulates'!$B:$B,MATCH('2017 EPA Data'!A5020,'Crosswalk Particulates'!$A:$A,0))</f>
        <v>process-other-industry</v>
      </c>
      <c r="G5020" s="84">
        <f>INDEX('Crosswalk Particulates'!$E:$E,MATCH('2017 EPA Data'!$B5020,'Crosswalk Particulates'!$D:$D,0))</f>
        <v>0</v>
      </c>
      <c r="H5020" s="96">
        <f t="shared" si="78"/>
        <v>0</v>
      </c>
    </row>
    <row r="5021" spans="1:8" hidden="1">
      <c r="A5021" s="73" t="s">
        <v>2559</v>
      </c>
      <c r="B5021" s="73" t="s">
        <v>2833</v>
      </c>
      <c r="C5021" s="73" t="s">
        <v>2517</v>
      </c>
      <c r="D5021" s="92">
        <v>0.26305037999999997</v>
      </c>
      <c r="E5021" s="73" t="s">
        <v>2518</v>
      </c>
      <c r="F5021" s="79" t="str">
        <f>INDEX('Crosswalk Particulates'!$B:$B,MATCH('2017 EPA Data'!A5021,'Crosswalk Particulates'!$A:$A,0))</f>
        <v>process-waste-industry</v>
      </c>
      <c r="G5021" s="84">
        <f>INDEX('Crosswalk Particulates'!$E:$E,MATCH('2017 EPA Data'!$B5021,'Crosswalk Particulates'!$D:$D,0))</f>
        <v>0</v>
      </c>
      <c r="H5021" s="96">
        <f t="shared" si="78"/>
        <v>0</v>
      </c>
    </row>
    <row r="5022" spans="1:8" hidden="1">
      <c r="A5022" s="73" t="s">
        <v>2619</v>
      </c>
      <c r="B5022" s="73" t="s">
        <v>2705</v>
      </c>
      <c r="C5022" s="73" t="s">
        <v>2517</v>
      </c>
      <c r="D5022" s="92">
        <v>0.26</v>
      </c>
      <c r="E5022" s="73" t="s">
        <v>2518</v>
      </c>
      <c r="F5022" s="79" t="str">
        <f>INDEX('Crosswalk Particulates'!$B:$B,MATCH('2017 EPA Data'!A5022,'Crosswalk Particulates'!$A:$A,0))</f>
        <v>process-iron and steel-industry</v>
      </c>
      <c r="G5022" s="84">
        <f>INDEX('Crosswalk Particulates'!$E:$E,MATCH('2017 EPA Data'!$B5022,'Crosswalk Particulates'!$D:$D,0))</f>
        <v>0</v>
      </c>
      <c r="H5022" s="96">
        <f t="shared" si="78"/>
        <v>0</v>
      </c>
    </row>
    <row r="5023" spans="1:8" hidden="1">
      <c r="A5023" s="73" t="s">
        <v>2664</v>
      </c>
      <c r="B5023" s="73" t="s">
        <v>2652</v>
      </c>
      <c r="C5023" s="73" t="s">
        <v>2517</v>
      </c>
      <c r="D5023" s="92">
        <v>0.26</v>
      </c>
      <c r="E5023" s="73" t="s">
        <v>2518</v>
      </c>
      <c r="F5023" s="79" t="str">
        <f>INDEX('Crosswalk Particulates'!$B:$B,MATCH('2017 EPA Data'!A5023,'Crosswalk Particulates'!$A:$A,0))</f>
        <v>Commercial Buildings Sector</v>
      </c>
      <c r="G5023" s="84">
        <f>INDEX('Crosswalk Particulates'!$E:$E,MATCH('2017 EPA Data'!$B5023,'Crosswalk Particulates'!$D:$D,0))</f>
        <v>0</v>
      </c>
      <c r="H5023" s="96">
        <f t="shared" si="78"/>
        <v>0</v>
      </c>
    </row>
    <row r="5024" spans="1:8" hidden="1">
      <c r="A5024" s="73" t="s">
        <v>2655</v>
      </c>
      <c r="B5024" s="73" t="s">
        <v>2732</v>
      </c>
      <c r="D5024" s="92">
        <v>0.25501709984603999</v>
      </c>
      <c r="E5024" s="73" t="s">
        <v>2522</v>
      </c>
      <c r="F5024" s="79" t="str">
        <f>INDEX('Crosswalk Particulates'!$B:$B,MATCH('2017 EPA Data'!A5024,'Crosswalk Particulates'!$A:$A,0))</f>
        <v>Commercial Buildings Sector</v>
      </c>
      <c r="G5024" s="84">
        <f>INDEX('Crosswalk Particulates'!$E:$E,MATCH('2017 EPA Data'!$B5024,'Crosswalk Particulates'!$D:$D,0))</f>
        <v>0</v>
      </c>
      <c r="H5024" s="96">
        <f t="shared" si="78"/>
        <v>231347.89655000862</v>
      </c>
    </row>
    <row r="5025" spans="1:8" hidden="1">
      <c r="A5025" s="73" t="s">
        <v>2547</v>
      </c>
      <c r="B5025" s="73" t="s">
        <v>2803</v>
      </c>
      <c r="C5025" s="73" t="s">
        <v>2517</v>
      </c>
      <c r="D5025" s="92">
        <v>0.2545</v>
      </c>
      <c r="E5025" s="73" t="s">
        <v>2518</v>
      </c>
      <c r="F5025" s="79" t="str">
        <f>INDEX('Crosswalk Particulates'!$B:$B,MATCH('2017 EPA Data'!A5025,'Crosswalk Particulates'!$A:$A,0))</f>
        <v>process-other-industry</v>
      </c>
      <c r="G5025" s="84">
        <f>INDEX('Crosswalk Particulates'!$E:$E,MATCH('2017 EPA Data'!$B5025,'Crosswalk Particulates'!$D:$D,0))</f>
        <v>0</v>
      </c>
      <c r="H5025" s="96">
        <f t="shared" si="78"/>
        <v>0</v>
      </c>
    </row>
    <row r="5026" spans="1:8" hidden="1">
      <c r="A5026" s="73" t="s">
        <v>2565</v>
      </c>
      <c r="B5026" s="73" t="s">
        <v>2735</v>
      </c>
      <c r="C5026" s="73" t="s">
        <v>2517</v>
      </c>
      <c r="D5026" s="92">
        <v>0.25363140000000001</v>
      </c>
      <c r="E5026" s="73" t="s">
        <v>2518</v>
      </c>
      <c r="F5026" s="79" t="str">
        <f>INDEX('Crosswalk Particulates'!$B:$B,MATCH('2017 EPA Data'!A5026,'Crosswalk Particulates'!$A:$A,0))</f>
        <v>Electricity Sector</v>
      </c>
      <c r="G5026" s="84">
        <f>INDEX('Crosswalk Particulates'!$E:$E,MATCH('2017 EPA Data'!$B5026,'Crosswalk Particulates'!$D:$D,0))</f>
        <v>0</v>
      </c>
      <c r="H5026" s="96">
        <f t="shared" si="78"/>
        <v>0</v>
      </c>
    </row>
    <row r="5027" spans="1:8" hidden="1">
      <c r="A5027" s="73" t="s">
        <v>2665</v>
      </c>
      <c r="B5027" s="73" t="s">
        <v>2651</v>
      </c>
      <c r="C5027" s="73" t="s">
        <v>2517</v>
      </c>
      <c r="D5027" s="92">
        <v>0.25212437008114003</v>
      </c>
      <c r="E5027" s="73" t="s">
        <v>2518</v>
      </c>
      <c r="F5027" s="79" t="str">
        <f>INDEX('Crosswalk Particulates'!$B:$B,MATCH('2017 EPA Data'!A5027,'Crosswalk Particulates'!$A:$A,0))</f>
        <v>Commercial Buildings Sector</v>
      </c>
      <c r="G5027" s="84">
        <f>INDEX('Crosswalk Particulates'!$E:$E,MATCH('2017 EPA Data'!$B5027,'Crosswalk Particulates'!$D:$D,0))</f>
        <v>0</v>
      </c>
      <c r="H5027" s="96">
        <f t="shared" si="78"/>
        <v>0</v>
      </c>
    </row>
    <row r="5028" spans="1:8" hidden="1">
      <c r="A5028" s="73" t="s">
        <v>2572</v>
      </c>
      <c r="B5028" s="73" t="s">
        <v>2716</v>
      </c>
      <c r="D5028" s="92">
        <v>0.2514727698</v>
      </c>
      <c r="E5028" s="73" t="s">
        <v>2522</v>
      </c>
      <c r="F5028" s="79" t="str">
        <f>INDEX('Crosswalk Particulates'!$B:$B,MATCH('2017 EPA Data'!A5028,'Crosswalk Particulates'!$A:$A,0))</f>
        <v>process-other-industry</v>
      </c>
      <c r="G5028" s="84" t="str">
        <f>INDEX('Crosswalk Particulates'!$E:$E,MATCH('2017 EPA Data'!$B5028,'Crosswalk Particulates'!$D:$D,0))</f>
        <v>BC</v>
      </c>
      <c r="H5028" s="96">
        <f t="shared" si="78"/>
        <v>228132.53059484175</v>
      </c>
    </row>
    <row r="5029" spans="1:8" hidden="1">
      <c r="A5029" s="73" t="s">
        <v>2647</v>
      </c>
      <c r="B5029" s="73" t="s">
        <v>2661</v>
      </c>
      <c r="C5029" s="73" t="s">
        <v>2517</v>
      </c>
      <c r="D5029" s="92">
        <v>0.25</v>
      </c>
      <c r="E5029" s="73" t="s">
        <v>2518</v>
      </c>
      <c r="F5029" s="79" t="str">
        <f>INDEX('Crosswalk Particulates'!$B:$B,MATCH('2017 EPA Data'!A5029,'Crosswalk Particulates'!$A:$A,0))</f>
        <v>process-mining-industry</v>
      </c>
      <c r="G5029" s="84">
        <f>INDEX('Crosswalk Particulates'!$E:$E,MATCH('2017 EPA Data'!$B5029,'Crosswalk Particulates'!$D:$D,0))</f>
        <v>0</v>
      </c>
      <c r="H5029" s="96">
        <f t="shared" si="78"/>
        <v>0</v>
      </c>
    </row>
    <row r="5030" spans="1:8" hidden="1">
      <c r="A5030" s="73" t="s">
        <v>2608</v>
      </c>
      <c r="B5030" s="73" t="s">
        <v>2791</v>
      </c>
      <c r="C5030" s="73" t="s">
        <v>2517</v>
      </c>
      <c r="D5030" s="92">
        <v>0.24902940000000001</v>
      </c>
      <c r="E5030" s="73" t="s">
        <v>2518</v>
      </c>
      <c r="F5030" s="79" t="str">
        <f>INDEX('Crosswalk Particulates'!$B:$B,MATCH('2017 EPA Data'!A5030,'Crosswalk Particulates'!$A:$A,0))</f>
        <v>Electricity Sector</v>
      </c>
      <c r="G5030" s="84">
        <f>INDEX('Crosswalk Particulates'!$E:$E,MATCH('2017 EPA Data'!$B5030,'Crosswalk Particulates'!$D:$D,0))</f>
        <v>0</v>
      </c>
      <c r="H5030" s="96">
        <f t="shared" si="78"/>
        <v>0</v>
      </c>
    </row>
    <row r="5031" spans="1:8" hidden="1">
      <c r="A5031" s="73" t="s">
        <v>2551</v>
      </c>
      <c r="B5031" s="73" t="s">
        <v>2735</v>
      </c>
      <c r="C5031" s="73" t="s">
        <v>2517</v>
      </c>
      <c r="D5031" s="92">
        <v>0.24554100001613999</v>
      </c>
      <c r="E5031" s="73" t="s">
        <v>2518</v>
      </c>
      <c r="F5031" s="79" t="str">
        <f>INDEX('Crosswalk Particulates'!$B:$B,MATCH('2017 EPA Data'!A5031,'Crosswalk Particulates'!$A:$A,0))</f>
        <v>industry-fuel-natural gas</v>
      </c>
      <c r="G5031" s="84">
        <f>INDEX('Crosswalk Particulates'!$E:$E,MATCH('2017 EPA Data'!$B5031,'Crosswalk Particulates'!$D:$D,0))</f>
        <v>0</v>
      </c>
      <c r="H5031" s="96">
        <f t="shared" si="78"/>
        <v>0</v>
      </c>
    </row>
    <row r="5032" spans="1:8" hidden="1">
      <c r="A5032" s="73" t="s">
        <v>2647</v>
      </c>
      <c r="B5032" s="73" t="s">
        <v>2734</v>
      </c>
      <c r="C5032" s="73" t="s">
        <v>2517</v>
      </c>
      <c r="D5032" s="92">
        <v>0.24399999999999999</v>
      </c>
      <c r="E5032" s="73" t="s">
        <v>2518</v>
      </c>
      <c r="F5032" s="79" t="str">
        <f>INDEX('Crosswalk Particulates'!$B:$B,MATCH('2017 EPA Data'!A5032,'Crosswalk Particulates'!$A:$A,0))</f>
        <v>process-mining-industry</v>
      </c>
      <c r="G5032" s="84">
        <f>INDEX('Crosswalk Particulates'!$E:$E,MATCH('2017 EPA Data'!$B5032,'Crosswalk Particulates'!$D:$D,0))</f>
        <v>0</v>
      </c>
      <c r="H5032" s="96">
        <f t="shared" si="78"/>
        <v>0</v>
      </c>
    </row>
    <row r="5033" spans="1:8" hidden="1">
      <c r="A5033" s="73" t="s">
        <v>2584</v>
      </c>
      <c r="B5033" s="73" t="s">
        <v>2775</v>
      </c>
      <c r="C5033" s="73" t="s">
        <v>2517</v>
      </c>
      <c r="D5033" s="92">
        <v>0.23914399503504</v>
      </c>
      <c r="E5033" s="73" t="s">
        <v>2518</v>
      </c>
      <c r="F5033" s="79" t="str">
        <f>INDEX('Crosswalk Particulates'!$B:$B,MATCH('2017 EPA Data'!A5033,'Crosswalk Particulates'!$A:$A,0))</f>
        <v>Electricity Sector</v>
      </c>
      <c r="G5033" s="84">
        <f>INDEX('Crosswalk Particulates'!$E:$E,MATCH('2017 EPA Data'!$B5033,'Crosswalk Particulates'!$D:$D,0))</f>
        <v>0</v>
      </c>
      <c r="H5033" s="96">
        <f t="shared" si="78"/>
        <v>0</v>
      </c>
    </row>
    <row r="5034" spans="1:8" hidden="1">
      <c r="A5034" s="73" t="s">
        <v>2649</v>
      </c>
      <c r="B5034" s="73" t="s">
        <v>2717</v>
      </c>
      <c r="C5034" s="73" t="s">
        <v>2517</v>
      </c>
      <c r="D5034" s="92">
        <v>0.23840961799999999</v>
      </c>
      <c r="E5034" s="73" t="s">
        <v>2518</v>
      </c>
      <c r="F5034" s="79" t="str">
        <f>INDEX('Crosswalk Particulates'!$B:$B,MATCH('2017 EPA Data'!A5034,'Crosswalk Particulates'!$A:$A,0))</f>
        <v>Electricity Sector</v>
      </c>
      <c r="G5034" s="84">
        <f>INDEX('Crosswalk Particulates'!$E:$E,MATCH('2017 EPA Data'!$B5034,'Crosswalk Particulates'!$D:$D,0))</f>
        <v>0</v>
      </c>
      <c r="H5034" s="96">
        <f t="shared" si="78"/>
        <v>0</v>
      </c>
    </row>
    <row r="5035" spans="1:8" hidden="1">
      <c r="A5035" s="73" t="s">
        <v>2669</v>
      </c>
      <c r="B5035" s="73" t="s">
        <v>2717</v>
      </c>
      <c r="C5035" s="73" t="s">
        <v>2517</v>
      </c>
      <c r="D5035" s="92">
        <v>0.23632423599999999</v>
      </c>
      <c r="E5035" s="73" t="s">
        <v>2518</v>
      </c>
      <c r="F5035" s="79" t="str">
        <f>INDEX('Crosswalk Particulates'!$B:$B,MATCH('2017 EPA Data'!A5035,'Crosswalk Particulates'!$A:$A,0))</f>
        <v>Commercial Buildings Sector</v>
      </c>
      <c r="G5035" s="84">
        <f>INDEX('Crosswalk Particulates'!$E:$E,MATCH('2017 EPA Data'!$B5035,'Crosswalk Particulates'!$D:$D,0))</f>
        <v>0</v>
      </c>
      <c r="H5035" s="96">
        <f t="shared" si="78"/>
        <v>0</v>
      </c>
    </row>
    <row r="5036" spans="1:8" hidden="1">
      <c r="A5036" s="73" t="s">
        <v>2619</v>
      </c>
      <c r="B5036" s="73" t="s">
        <v>2667</v>
      </c>
      <c r="C5036" s="73" t="s">
        <v>2517</v>
      </c>
      <c r="D5036" s="92">
        <v>0.23400000000000001</v>
      </c>
      <c r="E5036" s="73" t="s">
        <v>2518</v>
      </c>
      <c r="F5036" s="79" t="str">
        <f>INDEX('Crosswalk Particulates'!$B:$B,MATCH('2017 EPA Data'!A5036,'Crosswalk Particulates'!$A:$A,0))</f>
        <v>process-iron and steel-industry</v>
      </c>
      <c r="G5036" s="84">
        <f>INDEX('Crosswalk Particulates'!$E:$E,MATCH('2017 EPA Data'!$B5036,'Crosswalk Particulates'!$D:$D,0))</f>
        <v>0</v>
      </c>
      <c r="H5036" s="96">
        <f t="shared" si="78"/>
        <v>0</v>
      </c>
    </row>
    <row r="5037" spans="1:8" hidden="1">
      <c r="A5037" s="73" t="s">
        <v>2595</v>
      </c>
      <c r="B5037" s="73" t="s">
        <v>2626</v>
      </c>
      <c r="C5037" s="73" t="s">
        <v>2517</v>
      </c>
      <c r="D5037" s="92">
        <v>0.23220002579999999</v>
      </c>
      <c r="E5037" s="73" t="s">
        <v>2518</v>
      </c>
      <c r="F5037" s="79" t="str">
        <f>INDEX('Crosswalk Particulates'!$B:$B,MATCH('2017 EPA Data'!A5037,'Crosswalk Particulates'!$A:$A,0))</f>
        <v>process-other-industry</v>
      </c>
      <c r="G5037" s="84">
        <f>INDEX('Crosswalk Particulates'!$E:$E,MATCH('2017 EPA Data'!$B5037,'Crosswalk Particulates'!$D:$D,0))</f>
        <v>0</v>
      </c>
      <c r="H5037" s="96">
        <f t="shared" si="78"/>
        <v>0</v>
      </c>
    </row>
    <row r="5038" spans="1:8" hidden="1">
      <c r="A5038" s="73" t="s">
        <v>2547</v>
      </c>
      <c r="B5038" s="73" t="s">
        <v>2738</v>
      </c>
      <c r="C5038" s="73" t="s">
        <v>2517</v>
      </c>
      <c r="D5038" s="92">
        <v>0.23119999999999999</v>
      </c>
      <c r="E5038" s="73" t="s">
        <v>2518</v>
      </c>
      <c r="F5038" s="79" t="str">
        <f>INDEX('Crosswalk Particulates'!$B:$B,MATCH('2017 EPA Data'!A5038,'Crosswalk Particulates'!$A:$A,0))</f>
        <v>process-other-industry</v>
      </c>
      <c r="G5038" s="84">
        <f>INDEX('Crosswalk Particulates'!$E:$E,MATCH('2017 EPA Data'!$B5038,'Crosswalk Particulates'!$D:$D,0))</f>
        <v>0</v>
      </c>
      <c r="H5038" s="96">
        <f t="shared" si="78"/>
        <v>0</v>
      </c>
    </row>
    <row r="5039" spans="1:8" hidden="1">
      <c r="A5039" s="73" t="s">
        <v>2559</v>
      </c>
      <c r="B5039" s="73" t="s">
        <v>2743</v>
      </c>
      <c r="C5039" s="73" t="s">
        <v>2517</v>
      </c>
      <c r="D5039" s="92">
        <v>0.23119999999999999</v>
      </c>
      <c r="E5039" s="73" t="s">
        <v>2518</v>
      </c>
      <c r="F5039" s="79" t="str">
        <f>INDEX('Crosswalk Particulates'!$B:$B,MATCH('2017 EPA Data'!A5039,'Crosswalk Particulates'!$A:$A,0))</f>
        <v>process-waste-industry</v>
      </c>
      <c r="G5039" s="84">
        <f>INDEX('Crosswalk Particulates'!$E:$E,MATCH('2017 EPA Data'!$B5039,'Crosswalk Particulates'!$D:$D,0))</f>
        <v>0</v>
      </c>
      <c r="H5039" s="96">
        <f t="shared" si="78"/>
        <v>0</v>
      </c>
    </row>
    <row r="5040" spans="1:8" hidden="1">
      <c r="A5040" s="73" t="s">
        <v>2565</v>
      </c>
      <c r="B5040" s="73" t="s">
        <v>2653</v>
      </c>
      <c r="C5040" s="73" t="s">
        <v>2517</v>
      </c>
      <c r="D5040" s="92">
        <v>0.23103660000000001</v>
      </c>
      <c r="E5040" s="73" t="s">
        <v>2518</v>
      </c>
      <c r="F5040" s="79" t="str">
        <f>INDEX('Crosswalk Particulates'!$B:$B,MATCH('2017 EPA Data'!A5040,'Crosswalk Particulates'!$A:$A,0))</f>
        <v>Electricity Sector</v>
      </c>
      <c r="G5040" s="84">
        <f>INDEX('Crosswalk Particulates'!$E:$E,MATCH('2017 EPA Data'!$B5040,'Crosswalk Particulates'!$D:$D,0))</f>
        <v>0</v>
      </c>
      <c r="H5040" s="96">
        <f t="shared" si="78"/>
        <v>0</v>
      </c>
    </row>
    <row r="5041" spans="1:8" hidden="1">
      <c r="A5041" s="73" t="s">
        <v>2608</v>
      </c>
      <c r="B5041" s="73" t="s">
        <v>2756</v>
      </c>
      <c r="C5041" s="73" t="s">
        <v>2517</v>
      </c>
      <c r="D5041" s="92">
        <v>0.22893459999999999</v>
      </c>
      <c r="E5041" s="73" t="s">
        <v>2518</v>
      </c>
      <c r="F5041" s="79" t="str">
        <f>INDEX('Crosswalk Particulates'!$B:$B,MATCH('2017 EPA Data'!A5041,'Crosswalk Particulates'!$A:$A,0))</f>
        <v>Electricity Sector</v>
      </c>
      <c r="G5041" s="84">
        <f>INDEX('Crosswalk Particulates'!$E:$E,MATCH('2017 EPA Data'!$B5041,'Crosswalk Particulates'!$D:$D,0))</f>
        <v>0</v>
      </c>
      <c r="H5041" s="96">
        <f t="shared" si="78"/>
        <v>0</v>
      </c>
    </row>
    <row r="5042" spans="1:8" hidden="1">
      <c r="A5042" s="73" t="s">
        <v>2600</v>
      </c>
      <c r="B5042" s="73" t="s">
        <v>2639</v>
      </c>
      <c r="C5042" s="73" t="s">
        <v>2517</v>
      </c>
      <c r="D5042" s="92">
        <v>0.2254728</v>
      </c>
      <c r="E5042" s="73" t="s">
        <v>2518</v>
      </c>
      <c r="F5042" s="79" t="str">
        <f>INDEX('Crosswalk Particulates'!$B:$B,MATCH('2017 EPA Data'!A5042,'Crosswalk Particulates'!$A:$A,0))</f>
        <v>industry-fuel-biomass</v>
      </c>
      <c r="G5042" s="84">
        <f>INDEX('Crosswalk Particulates'!$E:$E,MATCH('2017 EPA Data'!$B5042,'Crosswalk Particulates'!$D:$D,0))</f>
        <v>0</v>
      </c>
      <c r="H5042" s="96">
        <f t="shared" si="78"/>
        <v>0</v>
      </c>
    </row>
    <row r="5043" spans="1:8" hidden="1">
      <c r="A5043" s="73" t="s">
        <v>2547</v>
      </c>
      <c r="B5043" s="73" t="s">
        <v>2681</v>
      </c>
      <c r="C5043" s="73" t="s">
        <v>2517</v>
      </c>
      <c r="D5043" s="92">
        <v>0.22259999999999999</v>
      </c>
      <c r="E5043" s="73" t="s">
        <v>2518</v>
      </c>
      <c r="F5043" s="79" t="str">
        <f>INDEX('Crosswalk Particulates'!$B:$B,MATCH('2017 EPA Data'!A5043,'Crosswalk Particulates'!$A:$A,0))</f>
        <v>process-other-industry</v>
      </c>
      <c r="G5043" s="84">
        <f>INDEX('Crosswalk Particulates'!$E:$E,MATCH('2017 EPA Data'!$B5043,'Crosswalk Particulates'!$D:$D,0))</f>
        <v>0</v>
      </c>
      <c r="H5043" s="96">
        <f t="shared" si="78"/>
        <v>0</v>
      </c>
    </row>
    <row r="5044" spans="1:8" hidden="1">
      <c r="A5044" s="73" t="s">
        <v>2608</v>
      </c>
      <c r="B5044" s="73" t="s">
        <v>2734</v>
      </c>
      <c r="C5044" s="73" t="s">
        <v>2517</v>
      </c>
      <c r="D5044" s="92">
        <v>0.22258</v>
      </c>
      <c r="E5044" s="73" t="s">
        <v>2518</v>
      </c>
      <c r="F5044" s="79" t="str">
        <f>INDEX('Crosswalk Particulates'!$B:$B,MATCH('2017 EPA Data'!A5044,'Crosswalk Particulates'!$A:$A,0))</f>
        <v>Electricity Sector</v>
      </c>
      <c r="G5044" s="84">
        <f>INDEX('Crosswalk Particulates'!$E:$E,MATCH('2017 EPA Data'!$B5044,'Crosswalk Particulates'!$D:$D,0))</f>
        <v>0</v>
      </c>
      <c r="H5044" s="96">
        <f t="shared" si="78"/>
        <v>0</v>
      </c>
    </row>
    <row r="5045" spans="1:8" hidden="1">
      <c r="A5045" s="73" t="s">
        <v>2664</v>
      </c>
      <c r="B5045" s="73" t="s">
        <v>2759</v>
      </c>
      <c r="C5045" s="73" t="s">
        <v>2517</v>
      </c>
      <c r="D5045" s="92">
        <v>0.21729999999999999</v>
      </c>
      <c r="E5045" s="73" t="s">
        <v>2518</v>
      </c>
      <c r="F5045" s="79" t="str">
        <f>INDEX('Crosswalk Particulates'!$B:$B,MATCH('2017 EPA Data'!A5045,'Crosswalk Particulates'!$A:$A,0))</f>
        <v>Commercial Buildings Sector</v>
      </c>
      <c r="G5045" s="84">
        <f>INDEX('Crosswalk Particulates'!$E:$E,MATCH('2017 EPA Data'!$B5045,'Crosswalk Particulates'!$D:$D,0))</f>
        <v>0</v>
      </c>
      <c r="H5045" s="96">
        <f t="shared" si="78"/>
        <v>0</v>
      </c>
    </row>
    <row r="5046" spans="1:8" hidden="1">
      <c r="A5046" s="73" t="s">
        <v>2592</v>
      </c>
      <c r="B5046" s="73" t="s">
        <v>2761</v>
      </c>
      <c r="C5046" s="73" t="s">
        <v>2517</v>
      </c>
      <c r="D5046" s="92">
        <v>0.21294779999999999</v>
      </c>
      <c r="E5046" s="73" t="s">
        <v>2518</v>
      </c>
      <c r="F5046" s="79" t="str">
        <f>INDEX('Crosswalk Particulates'!$B:$B,MATCH('2017 EPA Data'!A5046,'Crosswalk Particulates'!$A:$A,0))</f>
        <v>process-ngps-industry</v>
      </c>
      <c r="G5046" s="84">
        <f>INDEX('Crosswalk Particulates'!$E:$E,MATCH('2017 EPA Data'!$B5046,'Crosswalk Particulates'!$D:$D,0))</f>
        <v>0</v>
      </c>
      <c r="H5046" s="96">
        <f t="shared" si="78"/>
        <v>0</v>
      </c>
    </row>
    <row r="5047" spans="1:8" hidden="1">
      <c r="A5047" s="73" t="s">
        <v>2600</v>
      </c>
      <c r="B5047" s="73" t="s">
        <v>2787</v>
      </c>
      <c r="C5047" s="73" t="s">
        <v>2517</v>
      </c>
      <c r="D5047" s="92">
        <v>0.20767240000000001</v>
      </c>
      <c r="E5047" s="73" t="s">
        <v>2518</v>
      </c>
      <c r="F5047" s="79" t="str">
        <f>INDEX('Crosswalk Particulates'!$B:$B,MATCH('2017 EPA Data'!A5047,'Crosswalk Particulates'!$A:$A,0))</f>
        <v>industry-fuel-biomass</v>
      </c>
      <c r="G5047" s="84">
        <f>INDEX('Crosswalk Particulates'!$E:$E,MATCH('2017 EPA Data'!$B5047,'Crosswalk Particulates'!$D:$D,0))</f>
        <v>0</v>
      </c>
      <c r="H5047" s="96">
        <f t="shared" si="78"/>
        <v>0</v>
      </c>
    </row>
    <row r="5048" spans="1:8" hidden="1">
      <c r="A5048" s="73" t="s">
        <v>2723</v>
      </c>
      <c r="B5048" s="73" t="s">
        <v>2536</v>
      </c>
      <c r="C5048" s="73" t="s">
        <v>2517</v>
      </c>
      <c r="D5048" s="92">
        <v>0.20530907600000001</v>
      </c>
      <c r="E5048" s="73" t="s">
        <v>2518</v>
      </c>
      <c r="F5048" s="79" t="str">
        <f>INDEX('Crosswalk Particulates'!$B:$B,MATCH('2017 EPA Data'!A5048,'Crosswalk Particulates'!$A:$A,0))</f>
        <v>Residential Buildings Sector</v>
      </c>
      <c r="G5048" s="84">
        <f>INDEX('Crosswalk Particulates'!$E:$E,MATCH('2017 EPA Data'!$B5048,'Crosswalk Particulates'!$D:$D,0))</f>
        <v>0</v>
      </c>
      <c r="H5048" s="96">
        <f t="shared" si="78"/>
        <v>0</v>
      </c>
    </row>
    <row r="5049" spans="1:8" hidden="1">
      <c r="A5049" s="73" t="s">
        <v>2723</v>
      </c>
      <c r="B5049" s="73" t="s">
        <v>2606</v>
      </c>
      <c r="C5049" s="73" t="s">
        <v>2517</v>
      </c>
      <c r="D5049" s="92">
        <v>0.20530907600000001</v>
      </c>
      <c r="E5049" s="73" t="s">
        <v>2518</v>
      </c>
      <c r="F5049" s="79" t="str">
        <f>INDEX('Crosswalk Particulates'!$B:$B,MATCH('2017 EPA Data'!A5049,'Crosswalk Particulates'!$A:$A,0))</f>
        <v>Residential Buildings Sector</v>
      </c>
      <c r="G5049" s="84">
        <f>INDEX('Crosswalk Particulates'!$E:$E,MATCH('2017 EPA Data'!$B5049,'Crosswalk Particulates'!$D:$D,0))</f>
        <v>0</v>
      </c>
      <c r="H5049" s="96">
        <f t="shared" si="78"/>
        <v>0</v>
      </c>
    </row>
    <row r="5050" spans="1:8" hidden="1">
      <c r="A5050" s="73" t="s">
        <v>2542</v>
      </c>
      <c r="B5050" s="73" t="s">
        <v>2718</v>
      </c>
      <c r="C5050" s="73" t="s">
        <v>2517</v>
      </c>
      <c r="D5050" s="92">
        <v>0.20499999999999999</v>
      </c>
      <c r="E5050" s="73" t="s">
        <v>2518</v>
      </c>
      <c r="F5050" s="79" t="str">
        <f>INDEX('Crosswalk Particulates'!$B:$B,MATCH('2017 EPA Data'!A5050,'Crosswalk Particulates'!$A:$A,0))</f>
        <v>process-ngps-industry</v>
      </c>
      <c r="G5050" s="84">
        <f>INDEX('Crosswalk Particulates'!$E:$E,MATCH('2017 EPA Data'!$B5050,'Crosswalk Particulates'!$D:$D,0))</f>
        <v>0</v>
      </c>
      <c r="H5050" s="96">
        <f t="shared" si="78"/>
        <v>0</v>
      </c>
    </row>
    <row r="5051" spans="1:8" hidden="1">
      <c r="A5051" s="73" t="s">
        <v>2519</v>
      </c>
      <c r="B5051" s="73" t="s">
        <v>2826</v>
      </c>
      <c r="C5051" s="73" t="s">
        <v>2517</v>
      </c>
      <c r="D5051" s="92">
        <v>0.20399999999999999</v>
      </c>
      <c r="E5051" s="73" t="s">
        <v>2518</v>
      </c>
      <c r="F5051" s="79" t="str">
        <f>INDEX('Crosswalk Particulates'!$B:$B,MATCH('2017 EPA Data'!A5051,'Crosswalk Particulates'!$A:$A,0))</f>
        <v>process-other-industry</v>
      </c>
      <c r="G5051" s="84">
        <f>INDEX('Crosswalk Particulates'!$E:$E,MATCH('2017 EPA Data'!$B5051,'Crosswalk Particulates'!$D:$D,0))</f>
        <v>0</v>
      </c>
      <c r="H5051" s="96">
        <f t="shared" si="78"/>
        <v>0</v>
      </c>
    </row>
    <row r="5052" spans="1:8" hidden="1">
      <c r="A5052" s="73" t="s">
        <v>2608</v>
      </c>
      <c r="B5052" s="73" t="s">
        <v>2752</v>
      </c>
      <c r="C5052" s="73" t="s">
        <v>2517</v>
      </c>
      <c r="D5052" s="92">
        <v>0.2026</v>
      </c>
      <c r="E5052" s="73" t="s">
        <v>2518</v>
      </c>
      <c r="F5052" s="79" t="str">
        <f>INDEX('Crosswalk Particulates'!$B:$B,MATCH('2017 EPA Data'!A5052,'Crosswalk Particulates'!$A:$A,0))</f>
        <v>Electricity Sector</v>
      </c>
      <c r="G5052" s="84">
        <f>INDEX('Crosswalk Particulates'!$E:$E,MATCH('2017 EPA Data'!$B5052,'Crosswalk Particulates'!$D:$D,0))</f>
        <v>0</v>
      </c>
      <c r="H5052" s="96">
        <f t="shared" si="78"/>
        <v>0</v>
      </c>
    </row>
    <row r="5053" spans="1:8" hidden="1">
      <c r="A5053" s="73" t="s">
        <v>2649</v>
      </c>
      <c r="B5053" s="73" t="s">
        <v>2739</v>
      </c>
      <c r="C5053" s="73" t="s">
        <v>2517</v>
      </c>
      <c r="D5053" s="92">
        <v>0.20180188299999999</v>
      </c>
      <c r="E5053" s="73" t="s">
        <v>2518</v>
      </c>
      <c r="F5053" s="79" t="str">
        <f>INDEX('Crosswalk Particulates'!$B:$B,MATCH('2017 EPA Data'!A5053,'Crosswalk Particulates'!$A:$A,0))</f>
        <v>Electricity Sector</v>
      </c>
      <c r="G5053" s="84">
        <f>INDEX('Crosswalk Particulates'!$E:$E,MATCH('2017 EPA Data'!$B5053,'Crosswalk Particulates'!$D:$D,0))</f>
        <v>0</v>
      </c>
      <c r="H5053" s="96">
        <f t="shared" si="78"/>
        <v>0</v>
      </c>
    </row>
    <row r="5054" spans="1:8" hidden="1">
      <c r="A5054" s="73" t="s">
        <v>2607</v>
      </c>
      <c r="B5054" s="73" t="s">
        <v>2791</v>
      </c>
      <c r="C5054" s="73" t="s">
        <v>2517</v>
      </c>
      <c r="D5054" s="92">
        <v>0.20100000000000001</v>
      </c>
      <c r="E5054" s="73" t="s">
        <v>2518</v>
      </c>
      <c r="F5054" s="79" t="str">
        <f>INDEX('Crosswalk Particulates'!$B:$B,MATCH('2017 EPA Data'!A5054,'Crosswalk Particulates'!$A:$A,0))</f>
        <v>process-cement-industry</v>
      </c>
      <c r="G5054" s="84">
        <f>INDEX('Crosswalk Particulates'!$E:$E,MATCH('2017 EPA Data'!$B5054,'Crosswalk Particulates'!$D:$D,0))</f>
        <v>0</v>
      </c>
      <c r="H5054" s="96">
        <f t="shared" si="78"/>
        <v>0</v>
      </c>
    </row>
    <row r="5055" spans="1:8" hidden="1">
      <c r="A5055" s="73" t="s">
        <v>2669</v>
      </c>
      <c r="B5055" s="73" t="s">
        <v>2662</v>
      </c>
      <c r="C5055" s="73" t="s">
        <v>2517</v>
      </c>
      <c r="D5055" s="92">
        <v>0.20073905189999999</v>
      </c>
      <c r="E5055" s="73" t="s">
        <v>2518</v>
      </c>
      <c r="F5055" s="79" t="str">
        <f>INDEX('Crosswalk Particulates'!$B:$B,MATCH('2017 EPA Data'!A5055,'Crosswalk Particulates'!$A:$A,0))</f>
        <v>Commercial Buildings Sector</v>
      </c>
      <c r="G5055" s="84">
        <f>INDEX('Crosswalk Particulates'!$E:$E,MATCH('2017 EPA Data'!$B5055,'Crosswalk Particulates'!$D:$D,0))</f>
        <v>0</v>
      </c>
      <c r="H5055" s="96">
        <f t="shared" si="78"/>
        <v>0</v>
      </c>
    </row>
    <row r="5056" spans="1:8" hidden="1">
      <c r="A5056" s="73" t="s">
        <v>2547</v>
      </c>
      <c r="B5056" s="73" t="s">
        <v>2816</v>
      </c>
      <c r="C5056" s="73" t="s">
        <v>2517</v>
      </c>
      <c r="D5056" s="92">
        <v>0.20004</v>
      </c>
      <c r="E5056" s="73" t="s">
        <v>2518</v>
      </c>
      <c r="F5056" s="79" t="str">
        <f>INDEX('Crosswalk Particulates'!$B:$B,MATCH('2017 EPA Data'!A5056,'Crosswalk Particulates'!$A:$A,0))</f>
        <v>process-other-industry</v>
      </c>
      <c r="G5056" s="84">
        <f>INDEX('Crosswalk Particulates'!$E:$E,MATCH('2017 EPA Data'!$B5056,'Crosswalk Particulates'!$D:$D,0))</f>
        <v>0</v>
      </c>
      <c r="H5056" s="96">
        <f t="shared" si="78"/>
        <v>0</v>
      </c>
    </row>
    <row r="5057" spans="1:8" hidden="1">
      <c r="A5057" s="73" t="s">
        <v>2559</v>
      </c>
      <c r="B5057" s="73" t="s">
        <v>2802</v>
      </c>
      <c r="C5057" s="73" t="s">
        <v>2517</v>
      </c>
      <c r="D5057" s="92">
        <v>0.200001235</v>
      </c>
      <c r="E5057" s="73" t="s">
        <v>2518</v>
      </c>
      <c r="F5057" s="79" t="str">
        <f>INDEX('Crosswalk Particulates'!$B:$B,MATCH('2017 EPA Data'!A5057,'Crosswalk Particulates'!$A:$A,0))</f>
        <v>process-waste-industry</v>
      </c>
      <c r="G5057" s="84">
        <f>INDEX('Crosswalk Particulates'!$E:$E,MATCH('2017 EPA Data'!$B5057,'Crosswalk Particulates'!$D:$D,0))</f>
        <v>0</v>
      </c>
      <c r="H5057" s="96">
        <f t="shared" si="78"/>
        <v>0</v>
      </c>
    </row>
    <row r="5058" spans="1:8" hidden="1">
      <c r="A5058" s="73" t="s">
        <v>2553</v>
      </c>
      <c r="B5058" s="73" t="s">
        <v>2693</v>
      </c>
      <c r="C5058" s="73" t="s">
        <v>2517</v>
      </c>
      <c r="D5058" s="92">
        <v>0.2</v>
      </c>
      <c r="E5058" s="73" t="s">
        <v>2518</v>
      </c>
      <c r="F5058" s="79" t="str">
        <f>INDEX('Crosswalk Particulates'!$B:$B,MATCH('2017 EPA Data'!A5058,'Crosswalk Particulates'!$A:$A,0))</f>
        <v>process-other-industry</v>
      </c>
      <c r="G5058" s="84">
        <f>INDEX('Crosswalk Particulates'!$E:$E,MATCH('2017 EPA Data'!$B5058,'Crosswalk Particulates'!$D:$D,0))</f>
        <v>0</v>
      </c>
      <c r="H5058" s="96">
        <f t="shared" si="78"/>
        <v>0</v>
      </c>
    </row>
    <row r="5059" spans="1:8" hidden="1">
      <c r="A5059" s="73" t="s">
        <v>2559</v>
      </c>
      <c r="B5059" s="73" t="s">
        <v>2839</v>
      </c>
      <c r="C5059" s="73" t="s">
        <v>2517</v>
      </c>
      <c r="D5059" s="92">
        <v>0.2</v>
      </c>
      <c r="E5059" s="73" t="s">
        <v>2518</v>
      </c>
      <c r="F5059" s="79" t="str">
        <f>INDEX('Crosswalk Particulates'!$B:$B,MATCH('2017 EPA Data'!A5059,'Crosswalk Particulates'!$A:$A,0))</f>
        <v>process-waste-industry</v>
      </c>
      <c r="G5059" s="84">
        <f>INDEX('Crosswalk Particulates'!$E:$E,MATCH('2017 EPA Data'!$B5059,'Crosswalk Particulates'!$D:$D,0))</f>
        <v>0</v>
      </c>
      <c r="H5059" s="96">
        <f t="shared" si="78"/>
        <v>0</v>
      </c>
    </row>
    <row r="5060" spans="1:8" hidden="1">
      <c r="A5060" s="73" t="s">
        <v>2555</v>
      </c>
      <c r="B5060" s="73" t="s">
        <v>2796</v>
      </c>
      <c r="C5060" s="73" t="s">
        <v>2517</v>
      </c>
      <c r="D5060" s="92">
        <v>0.2</v>
      </c>
      <c r="E5060" s="73" t="s">
        <v>2518</v>
      </c>
      <c r="F5060" s="79" t="str">
        <f>INDEX('Crosswalk Particulates'!$B:$B,MATCH('2017 EPA Data'!A5060,'Crosswalk Particulates'!$A:$A,0))</f>
        <v>process-other-industry</v>
      </c>
      <c r="G5060" s="84">
        <f>INDEX('Crosswalk Particulates'!$E:$E,MATCH('2017 EPA Data'!$B5060,'Crosswalk Particulates'!$D:$D,0))</f>
        <v>0</v>
      </c>
      <c r="H5060" s="96">
        <f t="shared" ref="H5060:H5123" si="79">IF(E5060="TON",D5060/metricton_to_shortton,0)*10^6</f>
        <v>0</v>
      </c>
    </row>
    <row r="5061" spans="1:8" hidden="1">
      <c r="A5061" s="73" t="s">
        <v>2572</v>
      </c>
      <c r="B5061" s="73" t="s">
        <v>2702</v>
      </c>
      <c r="C5061" s="73" t="s">
        <v>2517</v>
      </c>
      <c r="D5061" s="92">
        <v>0.2</v>
      </c>
      <c r="E5061" s="73" t="s">
        <v>2518</v>
      </c>
      <c r="F5061" s="79" t="str">
        <f>INDEX('Crosswalk Particulates'!$B:$B,MATCH('2017 EPA Data'!A5061,'Crosswalk Particulates'!$A:$A,0))</f>
        <v>process-other-industry</v>
      </c>
      <c r="G5061" s="84">
        <f>INDEX('Crosswalk Particulates'!$E:$E,MATCH('2017 EPA Data'!$B5061,'Crosswalk Particulates'!$D:$D,0))</f>
        <v>0</v>
      </c>
      <c r="H5061" s="96">
        <f t="shared" si="79"/>
        <v>0</v>
      </c>
    </row>
    <row r="5062" spans="1:8" hidden="1">
      <c r="A5062" s="73" t="s">
        <v>2578</v>
      </c>
      <c r="B5062" s="73" t="s">
        <v>2797</v>
      </c>
      <c r="C5062" s="73" t="s">
        <v>2517</v>
      </c>
      <c r="D5062" s="92">
        <v>0.2</v>
      </c>
      <c r="E5062" s="73" t="s">
        <v>2518</v>
      </c>
      <c r="F5062" s="79" t="str">
        <f>INDEX('Crosswalk Particulates'!$B:$B,MATCH('2017 EPA Data'!A5062,'Crosswalk Particulates'!$A:$A,0))</f>
        <v>process-chemicals-industry</v>
      </c>
      <c r="G5062" s="84">
        <f>INDEX('Crosswalk Particulates'!$E:$E,MATCH('2017 EPA Data'!$B5062,'Crosswalk Particulates'!$D:$D,0))</f>
        <v>0</v>
      </c>
      <c r="H5062" s="96">
        <f t="shared" si="79"/>
        <v>0</v>
      </c>
    </row>
    <row r="5063" spans="1:8" hidden="1">
      <c r="A5063" s="73" t="s">
        <v>2595</v>
      </c>
      <c r="B5063" s="73" t="s">
        <v>2727</v>
      </c>
      <c r="C5063" s="73" t="s">
        <v>2517</v>
      </c>
      <c r="D5063" s="92">
        <v>0.2</v>
      </c>
      <c r="E5063" s="73" t="s">
        <v>2518</v>
      </c>
      <c r="F5063" s="79" t="str">
        <f>INDEX('Crosswalk Particulates'!$B:$B,MATCH('2017 EPA Data'!A5063,'Crosswalk Particulates'!$A:$A,0))</f>
        <v>process-other-industry</v>
      </c>
      <c r="G5063" s="84">
        <f>INDEX('Crosswalk Particulates'!$E:$E,MATCH('2017 EPA Data'!$B5063,'Crosswalk Particulates'!$D:$D,0))</f>
        <v>0</v>
      </c>
      <c r="H5063" s="96">
        <f t="shared" si="79"/>
        <v>0</v>
      </c>
    </row>
    <row r="5064" spans="1:8" hidden="1">
      <c r="A5064" s="73" t="s">
        <v>2572</v>
      </c>
      <c r="B5064" s="73" t="s">
        <v>2579</v>
      </c>
      <c r="C5064" s="73" t="s">
        <v>2517</v>
      </c>
      <c r="D5064" s="92">
        <v>0.2</v>
      </c>
      <c r="E5064" s="73" t="s">
        <v>2518</v>
      </c>
      <c r="F5064" s="79" t="str">
        <f>INDEX('Crosswalk Particulates'!$B:$B,MATCH('2017 EPA Data'!A5064,'Crosswalk Particulates'!$A:$A,0))</f>
        <v>process-other-industry</v>
      </c>
      <c r="G5064" s="84">
        <f>INDEX('Crosswalk Particulates'!$E:$E,MATCH('2017 EPA Data'!$B5064,'Crosswalk Particulates'!$D:$D,0))</f>
        <v>0</v>
      </c>
      <c r="H5064" s="96">
        <f t="shared" si="79"/>
        <v>0</v>
      </c>
    </row>
    <row r="5065" spans="1:8" hidden="1">
      <c r="A5065" s="73" t="s">
        <v>2572</v>
      </c>
      <c r="B5065" s="73" t="s">
        <v>2703</v>
      </c>
      <c r="C5065" s="73" t="s">
        <v>2517</v>
      </c>
      <c r="D5065" s="92">
        <v>0.2</v>
      </c>
      <c r="E5065" s="73" t="s">
        <v>2518</v>
      </c>
      <c r="F5065" s="79" t="str">
        <f>INDEX('Crosswalk Particulates'!$B:$B,MATCH('2017 EPA Data'!A5065,'Crosswalk Particulates'!$A:$A,0))</f>
        <v>process-other-industry</v>
      </c>
      <c r="G5065" s="84">
        <f>INDEX('Crosswalk Particulates'!$E:$E,MATCH('2017 EPA Data'!$B5065,'Crosswalk Particulates'!$D:$D,0))</f>
        <v>0</v>
      </c>
      <c r="H5065" s="96">
        <f t="shared" si="79"/>
        <v>0</v>
      </c>
    </row>
    <row r="5066" spans="1:8" hidden="1">
      <c r="A5066" s="73" t="s">
        <v>2572</v>
      </c>
      <c r="B5066" s="73" t="s">
        <v>2710</v>
      </c>
      <c r="C5066" s="73" t="s">
        <v>2517</v>
      </c>
      <c r="D5066" s="92">
        <v>0.2</v>
      </c>
      <c r="E5066" s="73" t="s">
        <v>2518</v>
      </c>
      <c r="F5066" s="79" t="str">
        <f>INDEX('Crosswalk Particulates'!$B:$B,MATCH('2017 EPA Data'!A5066,'Crosswalk Particulates'!$A:$A,0))</f>
        <v>process-other-industry</v>
      </c>
      <c r="G5066" s="84">
        <f>INDEX('Crosswalk Particulates'!$E:$E,MATCH('2017 EPA Data'!$B5066,'Crosswalk Particulates'!$D:$D,0))</f>
        <v>0</v>
      </c>
      <c r="H5066" s="96">
        <f t="shared" si="79"/>
        <v>0</v>
      </c>
    </row>
    <row r="5067" spans="1:8" hidden="1">
      <c r="A5067" s="73" t="s">
        <v>2572</v>
      </c>
      <c r="B5067" s="73" t="s">
        <v>2604</v>
      </c>
      <c r="C5067" s="73" t="s">
        <v>2517</v>
      </c>
      <c r="D5067" s="92">
        <v>0.2</v>
      </c>
      <c r="E5067" s="73" t="s">
        <v>2518</v>
      </c>
      <c r="F5067" s="79" t="str">
        <f>INDEX('Crosswalk Particulates'!$B:$B,MATCH('2017 EPA Data'!A5067,'Crosswalk Particulates'!$A:$A,0))</f>
        <v>process-other-industry</v>
      </c>
      <c r="G5067" s="84">
        <f>INDEX('Crosswalk Particulates'!$E:$E,MATCH('2017 EPA Data'!$B5067,'Crosswalk Particulates'!$D:$D,0))</f>
        <v>0</v>
      </c>
      <c r="H5067" s="96">
        <f t="shared" si="79"/>
        <v>0</v>
      </c>
    </row>
    <row r="5068" spans="1:8" hidden="1">
      <c r="A5068" s="73" t="s">
        <v>2664</v>
      </c>
      <c r="B5068" s="73" t="s">
        <v>2678</v>
      </c>
      <c r="C5068" s="73" t="s">
        <v>2517</v>
      </c>
      <c r="D5068" s="92">
        <v>0.2</v>
      </c>
      <c r="E5068" s="73" t="s">
        <v>2518</v>
      </c>
      <c r="F5068" s="79" t="str">
        <f>INDEX('Crosswalk Particulates'!$B:$B,MATCH('2017 EPA Data'!A5068,'Crosswalk Particulates'!$A:$A,0))</f>
        <v>Commercial Buildings Sector</v>
      </c>
      <c r="G5068" s="84">
        <f>INDEX('Crosswalk Particulates'!$E:$E,MATCH('2017 EPA Data'!$B5068,'Crosswalk Particulates'!$D:$D,0))</f>
        <v>0</v>
      </c>
      <c r="H5068" s="96">
        <f t="shared" si="79"/>
        <v>0</v>
      </c>
    </row>
    <row r="5069" spans="1:8" hidden="1">
      <c r="A5069" s="73" t="s">
        <v>2559</v>
      </c>
      <c r="B5069" s="73" t="s">
        <v>2767</v>
      </c>
      <c r="C5069" s="73" t="s">
        <v>2517</v>
      </c>
      <c r="D5069" s="92">
        <v>0.2</v>
      </c>
      <c r="E5069" s="73" t="s">
        <v>2518</v>
      </c>
      <c r="F5069" s="79" t="str">
        <f>INDEX('Crosswalk Particulates'!$B:$B,MATCH('2017 EPA Data'!A5069,'Crosswalk Particulates'!$A:$A,0))</f>
        <v>process-waste-industry</v>
      </c>
      <c r="G5069" s="84">
        <f>INDEX('Crosswalk Particulates'!$E:$E,MATCH('2017 EPA Data'!$B5069,'Crosswalk Particulates'!$D:$D,0))</f>
        <v>0</v>
      </c>
      <c r="H5069" s="96">
        <f t="shared" si="79"/>
        <v>0</v>
      </c>
    </row>
    <row r="5070" spans="1:8" hidden="1">
      <c r="A5070" s="73" t="s">
        <v>2572</v>
      </c>
      <c r="B5070" s="73" t="s">
        <v>2638</v>
      </c>
      <c r="C5070" s="73" t="s">
        <v>2517</v>
      </c>
      <c r="D5070" s="92">
        <v>0.2</v>
      </c>
      <c r="E5070" s="73" t="s">
        <v>2518</v>
      </c>
      <c r="F5070" s="79" t="str">
        <f>INDEX('Crosswalk Particulates'!$B:$B,MATCH('2017 EPA Data'!A5070,'Crosswalk Particulates'!$A:$A,0))</f>
        <v>process-other-industry</v>
      </c>
      <c r="G5070" s="84">
        <f>INDEX('Crosswalk Particulates'!$E:$E,MATCH('2017 EPA Data'!$B5070,'Crosswalk Particulates'!$D:$D,0))</f>
        <v>0</v>
      </c>
      <c r="H5070" s="96">
        <f t="shared" si="79"/>
        <v>0</v>
      </c>
    </row>
    <row r="5071" spans="1:8" hidden="1">
      <c r="A5071" s="73" t="s">
        <v>2600</v>
      </c>
      <c r="B5071" s="73" t="s">
        <v>2635</v>
      </c>
      <c r="C5071" s="73" t="s">
        <v>2517</v>
      </c>
      <c r="D5071" s="92">
        <v>0.198239</v>
      </c>
      <c r="E5071" s="73" t="s">
        <v>2518</v>
      </c>
      <c r="F5071" s="79" t="str">
        <f>INDEX('Crosswalk Particulates'!$B:$B,MATCH('2017 EPA Data'!A5071,'Crosswalk Particulates'!$A:$A,0))</f>
        <v>industry-fuel-biomass</v>
      </c>
      <c r="G5071" s="84">
        <f>INDEX('Crosswalk Particulates'!$E:$E,MATCH('2017 EPA Data'!$B5071,'Crosswalk Particulates'!$D:$D,0))</f>
        <v>0</v>
      </c>
      <c r="H5071" s="96">
        <f t="shared" si="79"/>
        <v>0</v>
      </c>
    </row>
    <row r="5072" spans="1:8" hidden="1">
      <c r="A5072" s="73" t="s">
        <v>2649</v>
      </c>
      <c r="B5072" s="73" t="s">
        <v>2652</v>
      </c>
      <c r="C5072" s="73" t="s">
        <v>2517</v>
      </c>
      <c r="D5072" s="92">
        <v>0.19811168200000001</v>
      </c>
      <c r="E5072" s="73" t="s">
        <v>2518</v>
      </c>
      <c r="F5072" s="79" t="str">
        <f>INDEX('Crosswalk Particulates'!$B:$B,MATCH('2017 EPA Data'!A5072,'Crosswalk Particulates'!$A:$A,0))</f>
        <v>Electricity Sector</v>
      </c>
      <c r="G5072" s="84">
        <f>INDEX('Crosswalk Particulates'!$E:$E,MATCH('2017 EPA Data'!$B5072,'Crosswalk Particulates'!$D:$D,0))</f>
        <v>0</v>
      </c>
      <c r="H5072" s="96">
        <f t="shared" si="79"/>
        <v>0</v>
      </c>
    </row>
    <row r="5073" spans="1:8" hidden="1">
      <c r="A5073" s="73" t="s">
        <v>2565</v>
      </c>
      <c r="B5073" s="73" t="s">
        <v>2651</v>
      </c>
      <c r="C5073" s="73" t="s">
        <v>2517</v>
      </c>
      <c r="D5073" s="92">
        <v>0.19798199899999999</v>
      </c>
      <c r="E5073" s="73" t="s">
        <v>2518</v>
      </c>
      <c r="F5073" s="79" t="str">
        <f>INDEX('Crosswalk Particulates'!$B:$B,MATCH('2017 EPA Data'!A5073,'Crosswalk Particulates'!$A:$A,0))</f>
        <v>Electricity Sector</v>
      </c>
      <c r="G5073" s="84">
        <f>INDEX('Crosswalk Particulates'!$E:$E,MATCH('2017 EPA Data'!$B5073,'Crosswalk Particulates'!$D:$D,0))</f>
        <v>0</v>
      </c>
      <c r="H5073" s="96">
        <f t="shared" si="79"/>
        <v>0</v>
      </c>
    </row>
    <row r="5074" spans="1:8" hidden="1">
      <c r="A5074" s="73" t="s">
        <v>2669</v>
      </c>
      <c r="B5074" s="73" t="s">
        <v>2652</v>
      </c>
      <c r="C5074" s="73" t="s">
        <v>2517</v>
      </c>
      <c r="D5074" s="92">
        <v>0.19476316699999999</v>
      </c>
      <c r="E5074" s="73" t="s">
        <v>2518</v>
      </c>
      <c r="F5074" s="79" t="str">
        <f>INDEX('Crosswalk Particulates'!$B:$B,MATCH('2017 EPA Data'!A5074,'Crosswalk Particulates'!$A:$A,0))</f>
        <v>Commercial Buildings Sector</v>
      </c>
      <c r="G5074" s="84">
        <f>INDEX('Crosswalk Particulates'!$E:$E,MATCH('2017 EPA Data'!$B5074,'Crosswalk Particulates'!$D:$D,0))</f>
        <v>0</v>
      </c>
      <c r="H5074" s="96">
        <f t="shared" si="79"/>
        <v>0</v>
      </c>
    </row>
    <row r="5075" spans="1:8" hidden="1">
      <c r="A5075" s="73" t="s">
        <v>2553</v>
      </c>
      <c r="B5075" s="73" t="s">
        <v>2689</v>
      </c>
      <c r="C5075" s="73" t="s">
        <v>2517</v>
      </c>
      <c r="D5075" s="92">
        <v>0.19350000000000001</v>
      </c>
      <c r="E5075" s="73" t="s">
        <v>2518</v>
      </c>
      <c r="F5075" s="79" t="str">
        <f>INDEX('Crosswalk Particulates'!$B:$B,MATCH('2017 EPA Data'!A5075,'Crosswalk Particulates'!$A:$A,0))</f>
        <v>process-other-industry</v>
      </c>
      <c r="G5075" s="84">
        <f>INDEX('Crosswalk Particulates'!$E:$E,MATCH('2017 EPA Data'!$B5075,'Crosswalk Particulates'!$D:$D,0))</f>
        <v>0</v>
      </c>
      <c r="H5075" s="96">
        <f t="shared" si="79"/>
        <v>0</v>
      </c>
    </row>
    <row r="5076" spans="1:8" hidden="1">
      <c r="A5076" s="73" t="s">
        <v>2551</v>
      </c>
      <c r="B5076" s="73" t="s">
        <v>2700</v>
      </c>
      <c r="C5076" s="73" t="s">
        <v>2517</v>
      </c>
      <c r="D5076" s="92">
        <v>0.19259999999999999</v>
      </c>
      <c r="E5076" s="73" t="s">
        <v>2518</v>
      </c>
      <c r="F5076" s="79" t="str">
        <f>INDEX('Crosswalk Particulates'!$B:$B,MATCH('2017 EPA Data'!A5076,'Crosswalk Particulates'!$A:$A,0))</f>
        <v>industry-fuel-natural gas</v>
      </c>
      <c r="G5076" s="84">
        <f>INDEX('Crosswalk Particulates'!$E:$E,MATCH('2017 EPA Data'!$B5076,'Crosswalk Particulates'!$D:$D,0))</f>
        <v>0</v>
      </c>
      <c r="H5076" s="96">
        <f t="shared" si="79"/>
        <v>0</v>
      </c>
    </row>
    <row r="5077" spans="1:8" hidden="1">
      <c r="A5077" s="73" t="s">
        <v>2546</v>
      </c>
      <c r="B5077" s="73" t="s">
        <v>2625</v>
      </c>
      <c r="C5077" s="73" t="s">
        <v>2517</v>
      </c>
      <c r="D5077" s="92">
        <v>0.19186</v>
      </c>
      <c r="E5077" s="73" t="s">
        <v>2518</v>
      </c>
      <c r="F5077" s="79" t="str">
        <f>INDEX('Crosswalk Particulates'!$B:$B,MATCH('2017 EPA Data'!A5077,'Crosswalk Particulates'!$A:$A,0))</f>
        <v>process-other-industry</v>
      </c>
      <c r="G5077" s="84">
        <f>INDEX('Crosswalk Particulates'!$E:$E,MATCH('2017 EPA Data'!$B5077,'Crosswalk Particulates'!$D:$D,0))</f>
        <v>0</v>
      </c>
      <c r="H5077" s="96">
        <f t="shared" si="79"/>
        <v>0</v>
      </c>
    </row>
    <row r="5078" spans="1:8" hidden="1">
      <c r="A5078" s="73" t="s">
        <v>2592</v>
      </c>
      <c r="B5078" s="73" t="s">
        <v>2783</v>
      </c>
      <c r="C5078" s="73" t="s">
        <v>2517</v>
      </c>
      <c r="D5078" s="92">
        <v>0.191</v>
      </c>
      <c r="E5078" s="73" t="s">
        <v>2518</v>
      </c>
      <c r="F5078" s="79" t="str">
        <f>INDEX('Crosswalk Particulates'!$B:$B,MATCH('2017 EPA Data'!A5078,'Crosswalk Particulates'!$A:$A,0))</f>
        <v>process-ngps-industry</v>
      </c>
      <c r="G5078" s="84">
        <f>INDEX('Crosswalk Particulates'!$E:$E,MATCH('2017 EPA Data'!$B5078,'Crosswalk Particulates'!$D:$D,0))</f>
        <v>0</v>
      </c>
      <c r="H5078" s="96">
        <f t="shared" si="79"/>
        <v>0</v>
      </c>
    </row>
    <row r="5079" spans="1:8" hidden="1">
      <c r="A5079" s="73" t="s">
        <v>2582</v>
      </c>
      <c r="B5079" s="73" t="s">
        <v>2646</v>
      </c>
      <c r="C5079" s="73" t="s">
        <v>2517</v>
      </c>
      <c r="D5079" s="92">
        <v>0.188969</v>
      </c>
      <c r="E5079" s="73" t="s">
        <v>2518</v>
      </c>
      <c r="F5079" s="79" t="str">
        <f>INDEX('Crosswalk Particulates'!$B:$B,MATCH('2017 EPA Data'!A5079,'Crosswalk Particulates'!$A:$A,0))</f>
        <v>Commercial Buildings Sector</v>
      </c>
      <c r="G5079" s="84">
        <f>INDEX('Crosswalk Particulates'!$E:$E,MATCH('2017 EPA Data'!$B5079,'Crosswalk Particulates'!$D:$D,0))</f>
        <v>0</v>
      </c>
      <c r="H5079" s="96">
        <f t="shared" si="79"/>
        <v>0</v>
      </c>
    </row>
    <row r="5080" spans="1:8" hidden="1">
      <c r="A5080" s="73" t="s">
        <v>2581</v>
      </c>
      <c r="B5080" s="73" t="s">
        <v>2756</v>
      </c>
      <c r="C5080" s="73" t="s">
        <v>2517</v>
      </c>
      <c r="D5080" s="92">
        <v>0.18831175</v>
      </c>
      <c r="E5080" s="73" t="s">
        <v>2518</v>
      </c>
      <c r="F5080" s="79" t="str">
        <f>INDEX('Crosswalk Particulates'!$B:$B,MATCH('2017 EPA Data'!A5080,'Crosswalk Particulates'!$A:$A,0))</f>
        <v>Electricity Sector</v>
      </c>
      <c r="G5080" s="84">
        <f>INDEX('Crosswalk Particulates'!$E:$E,MATCH('2017 EPA Data'!$B5080,'Crosswalk Particulates'!$D:$D,0))</f>
        <v>0</v>
      </c>
      <c r="H5080" s="96">
        <f t="shared" si="79"/>
        <v>0</v>
      </c>
    </row>
    <row r="5081" spans="1:8" hidden="1">
      <c r="A5081" s="73" t="s">
        <v>2551</v>
      </c>
      <c r="B5081" s="73" t="s">
        <v>2760</v>
      </c>
      <c r="C5081" s="73" t="s">
        <v>2517</v>
      </c>
      <c r="D5081" s="92">
        <v>0.1871422824</v>
      </c>
      <c r="E5081" s="73" t="s">
        <v>2518</v>
      </c>
      <c r="F5081" s="79" t="str">
        <f>INDEX('Crosswalk Particulates'!$B:$B,MATCH('2017 EPA Data'!A5081,'Crosswalk Particulates'!$A:$A,0))</f>
        <v>industry-fuel-natural gas</v>
      </c>
      <c r="G5081" s="84">
        <f>INDEX('Crosswalk Particulates'!$E:$E,MATCH('2017 EPA Data'!$B5081,'Crosswalk Particulates'!$D:$D,0))</f>
        <v>0</v>
      </c>
      <c r="H5081" s="96">
        <f t="shared" si="79"/>
        <v>0</v>
      </c>
    </row>
    <row r="5082" spans="1:8" hidden="1">
      <c r="A5082" s="73" t="s">
        <v>2547</v>
      </c>
      <c r="B5082" s="73" t="s">
        <v>2725</v>
      </c>
      <c r="C5082" s="73" t="s">
        <v>2517</v>
      </c>
      <c r="D5082" s="92">
        <v>0.186</v>
      </c>
      <c r="E5082" s="73" t="s">
        <v>2518</v>
      </c>
      <c r="F5082" s="79" t="str">
        <f>INDEX('Crosswalk Particulates'!$B:$B,MATCH('2017 EPA Data'!A5082,'Crosswalk Particulates'!$A:$A,0))</f>
        <v>process-other-industry</v>
      </c>
      <c r="G5082" s="84">
        <f>INDEX('Crosswalk Particulates'!$E:$E,MATCH('2017 EPA Data'!$B5082,'Crosswalk Particulates'!$D:$D,0))</f>
        <v>0</v>
      </c>
      <c r="H5082" s="96">
        <f t="shared" si="79"/>
        <v>0</v>
      </c>
    </row>
    <row r="5083" spans="1:8" hidden="1">
      <c r="A5083" s="73" t="s">
        <v>2629</v>
      </c>
      <c r="B5083" s="73" t="s">
        <v>2780</v>
      </c>
      <c r="C5083" s="73" t="s">
        <v>2517</v>
      </c>
      <c r="D5083" s="92">
        <v>0.186</v>
      </c>
      <c r="E5083" s="73" t="s">
        <v>2518</v>
      </c>
      <c r="F5083" s="79" t="str">
        <f>INDEX('Crosswalk Particulates'!$B:$B,MATCH('2017 EPA Data'!A5083,'Crosswalk Particulates'!$A:$A,0))</f>
        <v>industry-fuel-oil</v>
      </c>
      <c r="G5083" s="84">
        <f>INDEX('Crosswalk Particulates'!$E:$E,MATCH('2017 EPA Data'!$B5083,'Crosswalk Particulates'!$D:$D,0))</f>
        <v>0</v>
      </c>
      <c r="H5083" s="96">
        <f t="shared" si="79"/>
        <v>0</v>
      </c>
    </row>
    <row r="5084" spans="1:8" hidden="1">
      <c r="A5084" s="73" t="s">
        <v>2607</v>
      </c>
      <c r="B5084" s="73" t="s">
        <v>2597</v>
      </c>
      <c r="C5084" s="73" t="s">
        <v>2521</v>
      </c>
      <c r="D5084" s="92">
        <v>0.18441450000000001</v>
      </c>
      <c r="E5084" s="73" t="s">
        <v>2522</v>
      </c>
      <c r="F5084" s="79" t="str">
        <f>INDEX('Crosswalk Particulates'!$B:$B,MATCH('2017 EPA Data'!A5084,'Crosswalk Particulates'!$A:$A,0))</f>
        <v>process-cement-industry</v>
      </c>
      <c r="G5084" s="84" t="str">
        <f>INDEX('Crosswalk Particulates'!$E:$E,MATCH('2017 EPA Data'!$B5084,'Crosswalk Particulates'!$D:$D,0))</f>
        <v>CH4</v>
      </c>
      <c r="H5084" s="96">
        <f t="shared" si="79"/>
        <v>167298.21919423758</v>
      </c>
    </row>
    <row r="5085" spans="1:8" hidden="1">
      <c r="A5085" s="73" t="s">
        <v>2592</v>
      </c>
      <c r="B5085" s="73" t="s">
        <v>2635</v>
      </c>
      <c r="C5085" s="73" t="s">
        <v>2517</v>
      </c>
      <c r="D5085" s="92">
        <v>0.18321200000000001</v>
      </c>
      <c r="E5085" s="73" t="s">
        <v>2518</v>
      </c>
      <c r="F5085" s="79" t="str">
        <f>INDEX('Crosswalk Particulates'!$B:$B,MATCH('2017 EPA Data'!A5085,'Crosswalk Particulates'!$A:$A,0))</f>
        <v>process-ngps-industry</v>
      </c>
      <c r="G5085" s="84">
        <f>INDEX('Crosswalk Particulates'!$E:$E,MATCH('2017 EPA Data'!$B5085,'Crosswalk Particulates'!$D:$D,0))</f>
        <v>0</v>
      </c>
      <c r="H5085" s="96">
        <f t="shared" si="79"/>
        <v>0</v>
      </c>
    </row>
    <row r="5086" spans="1:8" hidden="1">
      <c r="A5086" s="73" t="s">
        <v>2596</v>
      </c>
      <c r="B5086" s="73" t="s">
        <v>2858</v>
      </c>
      <c r="C5086" s="73" t="s">
        <v>2517</v>
      </c>
      <c r="D5086" s="92">
        <v>0.18208226126092</v>
      </c>
      <c r="E5086" s="73" t="s">
        <v>2518</v>
      </c>
      <c r="F5086" s="79" t="str">
        <f>INDEX('Crosswalk Particulates'!$B:$B,MATCH('2017 EPA Data'!A5086,'Crosswalk Particulates'!$A:$A,0))</f>
        <v>industry-fuel-coal</v>
      </c>
      <c r="G5086" s="84">
        <f>INDEX('Crosswalk Particulates'!$E:$E,MATCH('2017 EPA Data'!$B5086,'Crosswalk Particulates'!$D:$D,0))</f>
        <v>0</v>
      </c>
      <c r="H5086" s="96">
        <f t="shared" si="79"/>
        <v>0</v>
      </c>
    </row>
    <row r="5087" spans="1:8" hidden="1">
      <c r="A5087" s="73" t="s">
        <v>2585</v>
      </c>
      <c r="B5087" s="73" t="s">
        <v>2695</v>
      </c>
      <c r="C5087" s="73" t="s">
        <v>2517</v>
      </c>
      <c r="D5087" s="92">
        <v>0.180800209804996</v>
      </c>
      <c r="E5087" s="73" t="s">
        <v>2518</v>
      </c>
      <c r="F5087" s="79" t="str">
        <f>INDEX('Crosswalk Particulates'!$B:$B,MATCH('2017 EPA Data'!A5087,'Crosswalk Particulates'!$A:$A,0))</f>
        <v>process-other-industry</v>
      </c>
      <c r="G5087" s="84">
        <f>INDEX('Crosswalk Particulates'!$E:$E,MATCH('2017 EPA Data'!$B5087,'Crosswalk Particulates'!$D:$D,0))</f>
        <v>0</v>
      </c>
      <c r="H5087" s="96">
        <f t="shared" si="79"/>
        <v>0</v>
      </c>
    </row>
    <row r="5088" spans="1:8" hidden="1">
      <c r="A5088" s="73" t="s">
        <v>2607</v>
      </c>
      <c r="B5088" s="73" t="s">
        <v>2698</v>
      </c>
      <c r="C5088" s="73" t="s">
        <v>2521</v>
      </c>
      <c r="D5088" s="92">
        <v>0.1763895</v>
      </c>
      <c r="E5088" s="73" t="s">
        <v>2522</v>
      </c>
      <c r="F5088" s="79" t="str">
        <f>INDEX('Crosswalk Particulates'!$B:$B,MATCH('2017 EPA Data'!A5088,'Crosswalk Particulates'!$A:$A,0))</f>
        <v>process-cement-industry</v>
      </c>
      <c r="G5088" s="84" t="str">
        <f>INDEX('Crosswalk Particulates'!$E:$E,MATCH('2017 EPA Data'!$B5088,'Crosswalk Particulates'!$D:$D,0))</f>
        <v>N2O</v>
      </c>
      <c r="H5088" s="96">
        <f t="shared" si="79"/>
        <v>160018.05299779557</v>
      </c>
    </row>
    <row r="5089" spans="1:8" hidden="1">
      <c r="A5089" s="73" t="s">
        <v>2565</v>
      </c>
      <c r="B5089" s="73" t="s">
        <v>2729</v>
      </c>
      <c r="C5089" s="73" t="s">
        <v>2517</v>
      </c>
      <c r="D5089" s="92">
        <v>0.17446402</v>
      </c>
      <c r="E5089" s="73" t="s">
        <v>2518</v>
      </c>
      <c r="F5089" s="79" t="str">
        <f>INDEX('Crosswalk Particulates'!$B:$B,MATCH('2017 EPA Data'!A5089,'Crosswalk Particulates'!$A:$A,0))</f>
        <v>Electricity Sector</v>
      </c>
      <c r="G5089" s="84">
        <f>INDEX('Crosswalk Particulates'!$E:$E,MATCH('2017 EPA Data'!$B5089,'Crosswalk Particulates'!$D:$D,0))</f>
        <v>0</v>
      </c>
      <c r="H5089" s="96">
        <f t="shared" si="79"/>
        <v>0</v>
      </c>
    </row>
    <row r="5090" spans="1:8" hidden="1">
      <c r="A5090" s="73" t="s">
        <v>2585</v>
      </c>
      <c r="B5090" s="73" t="s">
        <v>2729</v>
      </c>
      <c r="C5090" s="73" t="s">
        <v>2517</v>
      </c>
      <c r="D5090" s="92">
        <v>0.17393187026022999</v>
      </c>
      <c r="E5090" s="73" t="s">
        <v>2518</v>
      </c>
      <c r="F5090" s="79" t="str">
        <f>INDEX('Crosswalk Particulates'!$B:$B,MATCH('2017 EPA Data'!A5090,'Crosswalk Particulates'!$A:$A,0))</f>
        <v>process-other-industry</v>
      </c>
      <c r="G5090" s="84">
        <f>INDEX('Crosswalk Particulates'!$E:$E,MATCH('2017 EPA Data'!$B5090,'Crosswalk Particulates'!$D:$D,0))</f>
        <v>0</v>
      </c>
      <c r="H5090" s="96">
        <f t="shared" si="79"/>
        <v>0</v>
      </c>
    </row>
    <row r="5091" spans="1:8" hidden="1">
      <c r="A5091" s="73" t="s">
        <v>2723</v>
      </c>
      <c r="B5091" s="73" t="s">
        <v>2528</v>
      </c>
      <c r="C5091" s="73" t="s">
        <v>2517</v>
      </c>
      <c r="D5091" s="92">
        <v>0.16991095959999999</v>
      </c>
      <c r="E5091" s="73" t="s">
        <v>2518</v>
      </c>
      <c r="F5091" s="79" t="str">
        <f>INDEX('Crosswalk Particulates'!$B:$B,MATCH('2017 EPA Data'!A5091,'Crosswalk Particulates'!$A:$A,0))</f>
        <v>Residential Buildings Sector</v>
      </c>
      <c r="G5091" s="84">
        <f>INDEX('Crosswalk Particulates'!$E:$E,MATCH('2017 EPA Data'!$B5091,'Crosswalk Particulates'!$D:$D,0))</f>
        <v>0</v>
      </c>
      <c r="H5091" s="96">
        <f t="shared" si="79"/>
        <v>0</v>
      </c>
    </row>
    <row r="5092" spans="1:8" hidden="1">
      <c r="A5092" s="73" t="s">
        <v>2551</v>
      </c>
      <c r="B5092" s="73" t="s">
        <v>2761</v>
      </c>
      <c r="C5092" s="73" t="s">
        <v>2517</v>
      </c>
      <c r="D5092" s="92">
        <v>0.16900000000000001</v>
      </c>
      <c r="E5092" s="73" t="s">
        <v>2518</v>
      </c>
      <c r="F5092" s="79" t="str">
        <f>INDEX('Crosswalk Particulates'!$B:$B,MATCH('2017 EPA Data'!A5092,'Crosswalk Particulates'!$A:$A,0))</f>
        <v>industry-fuel-natural gas</v>
      </c>
      <c r="G5092" s="84">
        <f>INDEX('Crosswalk Particulates'!$E:$E,MATCH('2017 EPA Data'!$B5092,'Crosswalk Particulates'!$D:$D,0))</f>
        <v>0</v>
      </c>
      <c r="H5092" s="96">
        <f t="shared" si="79"/>
        <v>0</v>
      </c>
    </row>
    <row r="5093" spans="1:8" hidden="1">
      <c r="A5093" s="73" t="s">
        <v>2582</v>
      </c>
      <c r="B5093" s="73" t="s">
        <v>2687</v>
      </c>
      <c r="C5093" s="73" t="s">
        <v>2517</v>
      </c>
      <c r="D5093" s="92">
        <v>0.16800000000000001</v>
      </c>
      <c r="E5093" s="73" t="s">
        <v>2518</v>
      </c>
      <c r="F5093" s="79" t="str">
        <f>INDEX('Crosswalk Particulates'!$B:$B,MATCH('2017 EPA Data'!A5093,'Crosswalk Particulates'!$A:$A,0))</f>
        <v>Commercial Buildings Sector</v>
      </c>
      <c r="G5093" s="84">
        <f>INDEX('Crosswalk Particulates'!$E:$E,MATCH('2017 EPA Data'!$B5093,'Crosswalk Particulates'!$D:$D,0))</f>
        <v>0</v>
      </c>
      <c r="H5093" s="96">
        <f t="shared" si="79"/>
        <v>0</v>
      </c>
    </row>
    <row r="5094" spans="1:8" hidden="1">
      <c r="A5094" s="73" t="s">
        <v>2553</v>
      </c>
      <c r="B5094" s="73" t="s">
        <v>2795</v>
      </c>
      <c r="C5094" s="73" t="s">
        <v>2517</v>
      </c>
      <c r="D5094" s="92">
        <v>0.16800000000000001</v>
      </c>
      <c r="E5094" s="73" t="s">
        <v>2518</v>
      </c>
      <c r="F5094" s="79" t="str">
        <f>INDEX('Crosswalk Particulates'!$B:$B,MATCH('2017 EPA Data'!A5094,'Crosswalk Particulates'!$A:$A,0))</f>
        <v>process-other-industry</v>
      </c>
      <c r="G5094" s="84">
        <f>INDEX('Crosswalk Particulates'!$E:$E,MATCH('2017 EPA Data'!$B5094,'Crosswalk Particulates'!$D:$D,0))</f>
        <v>0</v>
      </c>
      <c r="H5094" s="96">
        <f t="shared" si="79"/>
        <v>0</v>
      </c>
    </row>
    <row r="5095" spans="1:8" hidden="1">
      <c r="A5095" s="73" t="s">
        <v>2592</v>
      </c>
      <c r="B5095" s="73" t="s">
        <v>2861</v>
      </c>
      <c r="C5095" s="73" t="s">
        <v>2517</v>
      </c>
      <c r="D5095" s="92">
        <v>0.16630239999999999</v>
      </c>
      <c r="E5095" s="73" t="s">
        <v>2518</v>
      </c>
      <c r="F5095" s="79" t="str">
        <f>INDEX('Crosswalk Particulates'!$B:$B,MATCH('2017 EPA Data'!A5095,'Crosswalk Particulates'!$A:$A,0))</f>
        <v>process-ngps-industry</v>
      </c>
      <c r="G5095" s="84">
        <f>INDEX('Crosswalk Particulates'!$E:$E,MATCH('2017 EPA Data'!$B5095,'Crosswalk Particulates'!$D:$D,0))</f>
        <v>0</v>
      </c>
      <c r="H5095" s="96">
        <f t="shared" si="79"/>
        <v>0</v>
      </c>
    </row>
    <row r="5096" spans="1:8" hidden="1">
      <c r="A5096" s="73" t="s">
        <v>2595</v>
      </c>
      <c r="B5096" s="73" t="s">
        <v>2685</v>
      </c>
      <c r="C5096" s="73" t="s">
        <v>2517</v>
      </c>
      <c r="D5096" s="92">
        <v>0.16586010000000001</v>
      </c>
      <c r="E5096" s="73" t="s">
        <v>2518</v>
      </c>
      <c r="F5096" s="79" t="str">
        <f>INDEX('Crosswalk Particulates'!$B:$B,MATCH('2017 EPA Data'!A5096,'Crosswalk Particulates'!$A:$A,0))</f>
        <v>process-other-industry</v>
      </c>
      <c r="G5096" s="84">
        <f>INDEX('Crosswalk Particulates'!$E:$E,MATCH('2017 EPA Data'!$B5096,'Crosswalk Particulates'!$D:$D,0))</f>
        <v>0</v>
      </c>
      <c r="H5096" s="96">
        <f t="shared" si="79"/>
        <v>0</v>
      </c>
    </row>
    <row r="5097" spans="1:8" hidden="1">
      <c r="A5097" s="73" t="s">
        <v>2629</v>
      </c>
      <c r="B5097" s="73" t="s">
        <v>2672</v>
      </c>
      <c r="C5097" s="73" t="s">
        <v>2517</v>
      </c>
      <c r="D5097" s="92">
        <v>0.16465922</v>
      </c>
      <c r="E5097" s="73" t="s">
        <v>2518</v>
      </c>
      <c r="F5097" s="79" t="str">
        <f>INDEX('Crosswalk Particulates'!$B:$B,MATCH('2017 EPA Data'!A5097,'Crosswalk Particulates'!$A:$A,0))</f>
        <v>industry-fuel-oil</v>
      </c>
      <c r="G5097" s="84">
        <f>INDEX('Crosswalk Particulates'!$E:$E,MATCH('2017 EPA Data'!$B5097,'Crosswalk Particulates'!$D:$D,0))</f>
        <v>0</v>
      </c>
      <c r="H5097" s="96">
        <f t="shared" si="79"/>
        <v>0</v>
      </c>
    </row>
    <row r="5098" spans="1:8" hidden="1">
      <c r="A5098" s="73" t="s">
        <v>2581</v>
      </c>
      <c r="B5098" s="73" t="s">
        <v>2651</v>
      </c>
      <c r="C5098" s="73" t="s">
        <v>2517</v>
      </c>
      <c r="D5098" s="92">
        <v>0.160148658905826</v>
      </c>
      <c r="E5098" s="73" t="s">
        <v>2518</v>
      </c>
      <c r="F5098" s="79" t="str">
        <f>INDEX('Crosswalk Particulates'!$B:$B,MATCH('2017 EPA Data'!A5098,'Crosswalk Particulates'!$A:$A,0))</f>
        <v>Electricity Sector</v>
      </c>
      <c r="G5098" s="84">
        <f>INDEX('Crosswalk Particulates'!$E:$E,MATCH('2017 EPA Data'!$B5098,'Crosswalk Particulates'!$D:$D,0))</f>
        <v>0</v>
      </c>
      <c r="H5098" s="96">
        <f t="shared" si="79"/>
        <v>0</v>
      </c>
    </row>
    <row r="5099" spans="1:8" hidden="1">
      <c r="A5099" s="73" t="s">
        <v>2553</v>
      </c>
      <c r="B5099" s="73" t="s">
        <v>2614</v>
      </c>
      <c r="C5099" s="73" t="s">
        <v>2517</v>
      </c>
      <c r="D5099" s="92">
        <v>0.16</v>
      </c>
      <c r="E5099" s="73" t="s">
        <v>2518</v>
      </c>
      <c r="F5099" s="79" t="str">
        <f>INDEX('Crosswalk Particulates'!$B:$B,MATCH('2017 EPA Data'!A5099,'Crosswalk Particulates'!$A:$A,0))</f>
        <v>process-other-industry</v>
      </c>
      <c r="G5099" s="84">
        <f>INDEX('Crosswalk Particulates'!$E:$E,MATCH('2017 EPA Data'!$B5099,'Crosswalk Particulates'!$D:$D,0))</f>
        <v>0</v>
      </c>
      <c r="H5099" s="96">
        <f t="shared" si="79"/>
        <v>0</v>
      </c>
    </row>
    <row r="5100" spans="1:8" hidden="1">
      <c r="A5100" s="73" t="s">
        <v>2519</v>
      </c>
      <c r="B5100" s="73" t="s">
        <v>2846</v>
      </c>
      <c r="C5100" s="73" t="s">
        <v>2517</v>
      </c>
      <c r="D5100" s="92">
        <v>0.16</v>
      </c>
      <c r="E5100" s="73" t="s">
        <v>2518</v>
      </c>
      <c r="F5100" s="79" t="str">
        <f>INDEX('Crosswalk Particulates'!$B:$B,MATCH('2017 EPA Data'!A5100,'Crosswalk Particulates'!$A:$A,0))</f>
        <v>process-other-industry</v>
      </c>
      <c r="G5100" s="84">
        <f>INDEX('Crosswalk Particulates'!$E:$E,MATCH('2017 EPA Data'!$B5100,'Crosswalk Particulates'!$D:$D,0))</f>
        <v>0</v>
      </c>
      <c r="H5100" s="96">
        <f t="shared" si="79"/>
        <v>0</v>
      </c>
    </row>
    <row r="5101" spans="1:8" hidden="1">
      <c r="A5101" s="73" t="s">
        <v>2553</v>
      </c>
      <c r="B5101" s="73" t="s">
        <v>2726</v>
      </c>
      <c r="C5101" s="73" t="s">
        <v>2517</v>
      </c>
      <c r="D5101" s="92">
        <v>0.155</v>
      </c>
      <c r="E5101" s="73" t="s">
        <v>2518</v>
      </c>
      <c r="F5101" s="79" t="str">
        <f>INDEX('Crosswalk Particulates'!$B:$B,MATCH('2017 EPA Data'!A5101,'Crosswalk Particulates'!$A:$A,0))</f>
        <v>process-other-industry</v>
      </c>
      <c r="G5101" s="84">
        <f>INDEX('Crosswalk Particulates'!$E:$E,MATCH('2017 EPA Data'!$B5101,'Crosswalk Particulates'!$D:$D,0))</f>
        <v>0</v>
      </c>
      <c r="H5101" s="96">
        <f t="shared" si="79"/>
        <v>0</v>
      </c>
    </row>
    <row r="5102" spans="1:8" hidden="1">
      <c r="A5102" s="73" t="s">
        <v>2629</v>
      </c>
      <c r="B5102" s="73" t="s">
        <v>2734</v>
      </c>
      <c r="C5102" s="73" t="s">
        <v>2517</v>
      </c>
      <c r="D5102" s="92">
        <v>0.155</v>
      </c>
      <c r="E5102" s="73" t="s">
        <v>2518</v>
      </c>
      <c r="F5102" s="79" t="str">
        <f>INDEX('Crosswalk Particulates'!$B:$B,MATCH('2017 EPA Data'!A5102,'Crosswalk Particulates'!$A:$A,0))</f>
        <v>industry-fuel-oil</v>
      </c>
      <c r="G5102" s="84">
        <f>INDEX('Crosswalk Particulates'!$E:$E,MATCH('2017 EPA Data'!$B5102,'Crosswalk Particulates'!$D:$D,0))</f>
        <v>0</v>
      </c>
      <c r="H5102" s="96">
        <f t="shared" si="79"/>
        <v>0</v>
      </c>
    </row>
    <row r="5103" spans="1:8" hidden="1">
      <c r="A5103" s="73" t="s">
        <v>2629</v>
      </c>
      <c r="B5103" s="73" t="s">
        <v>2639</v>
      </c>
      <c r="C5103" s="73" t="s">
        <v>2517</v>
      </c>
      <c r="D5103" s="92">
        <v>0.155</v>
      </c>
      <c r="E5103" s="73" t="s">
        <v>2518</v>
      </c>
      <c r="F5103" s="79" t="str">
        <f>INDEX('Crosswalk Particulates'!$B:$B,MATCH('2017 EPA Data'!A5103,'Crosswalk Particulates'!$A:$A,0))</f>
        <v>industry-fuel-oil</v>
      </c>
      <c r="G5103" s="84">
        <f>INDEX('Crosswalk Particulates'!$E:$E,MATCH('2017 EPA Data'!$B5103,'Crosswalk Particulates'!$D:$D,0))</f>
        <v>0</v>
      </c>
      <c r="H5103" s="96">
        <f t="shared" si="79"/>
        <v>0</v>
      </c>
    </row>
    <row r="5104" spans="1:8" hidden="1">
      <c r="A5104" s="73" t="s">
        <v>2595</v>
      </c>
      <c r="B5104" s="73" t="s">
        <v>2636</v>
      </c>
      <c r="C5104" s="73" t="s">
        <v>2517</v>
      </c>
      <c r="D5104" s="92">
        <v>0.15399932690000001</v>
      </c>
      <c r="E5104" s="73" t="s">
        <v>2518</v>
      </c>
      <c r="F5104" s="79" t="str">
        <f>INDEX('Crosswalk Particulates'!$B:$B,MATCH('2017 EPA Data'!A5104,'Crosswalk Particulates'!$A:$A,0))</f>
        <v>process-other-industry</v>
      </c>
      <c r="G5104" s="84">
        <f>INDEX('Crosswalk Particulates'!$E:$E,MATCH('2017 EPA Data'!$B5104,'Crosswalk Particulates'!$D:$D,0))</f>
        <v>0</v>
      </c>
      <c r="H5104" s="96">
        <f t="shared" si="79"/>
        <v>0</v>
      </c>
    </row>
    <row r="5105" spans="1:8" hidden="1">
      <c r="A5105" s="73" t="s">
        <v>2649</v>
      </c>
      <c r="B5105" s="73" t="s">
        <v>2781</v>
      </c>
      <c r="C5105" s="73" t="s">
        <v>2517</v>
      </c>
      <c r="D5105" s="92">
        <v>0.15272802999999999</v>
      </c>
      <c r="E5105" s="73" t="s">
        <v>2518</v>
      </c>
      <c r="F5105" s="79" t="str">
        <f>INDEX('Crosswalk Particulates'!$B:$B,MATCH('2017 EPA Data'!A5105,'Crosswalk Particulates'!$A:$A,0))</f>
        <v>Electricity Sector</v>
      </c>
      <c r="G5105" s="84">
        <f>INDEX('Crosswalk Particulates'!$E:$E,MATCH('2017 EPA Data'!$B5105,'Crosswalk Particulates'!$D:$D,0))</f>
        <v>0</v>
      </c>
      <c r="H5105" s="96">
        <f t="shared" si="79"/>
        <v>0</v>
      </c>
    </row>
    <row r="5106" spans="1:8" hidden="1">
      <c r="A5106" s="73" t="s">
        <v>2572</v>
      </c>
      <c r="B5106" s="73" t="s">
        <v>2753</v>
      </c>
      <c r="D5106" s="92">
        <v>0.1511876778</v>
      </c>
      <c r="E5106" s="73" t="s">
        <v>2522</v>
      </c>
      <c r="F5106" s="79" t="str">
        <f>INDEX('Crosswalk Particulates'!$B:$B,MATCH('2017 EPA Data'!A5106,'Crosswalk Particulates'!$A:$A,0))</f>
        <v>process-other-industry</v>
      </c>
      <c r="G5106" s="84">
        <f>INDEX('Crosswalk Particulates'!$E:$E,MATCH('2017 EPA Data'!$B5106,'Crosswalk Particulates'!$D:$D,0))</f>
        <v>0</v>
      </c>
      <c r="H5106" s="96">
        <f t="shared" si="79"/>
        <v>137155.31728824016</v>
      </c>
    </row>
    <row r="5107" spans="1:8" hidden="1">
      <c r="A5107" s="73" t="s">
        <v>2655</v>
      </c>
      <c r="B5107" s="73" t="s">
        <v>2656</v>
      </c>
      <c r="C5107" s="73" t="s">
        <v>2517</v>
      </c>
      <c r="D5107" s="92">
        <v>0.14697996734829999</v>
      </c>
      <c r="E5107" s="73" t="s">
        <v>2518</v>
      </c>
      <c r="F5107" s="79" t="str">
        <f>INDEX('Crosswalk Particulates'!$B:$B,MATCH('2017 EPA Data'!A5107,'Crosswalk Particulates'!$A:$A,0))</f>
        <v>Commercial Buildings Sector</v>
      </c>
      <c r="G5107" s="84">
        <f>INDEX('Crosswalk Particulates'!$E:$E,MATCH('2017 EPA Data'!$B5107,'Crosswalk Particulates'!$D:$D,0))</f>
        <v>0</v>
      </c>
      <c r="H5107" s="96">
        <f t="shared" si="79"/>
        <v>0</v>
      </c>
    </row>
    <row r="5108" spans="1:8" hidden="1">
      <c r="A5108" s="73" t="s">
        <v>2581</v>
      </c>
      <c r="B5108" s="73" t="s">
        <v>2783</v>
      </c>
      <c r="C5108" s="73" t="s">
        <v>2517</v>
      </c>
      <c r="D5108" s="92">
        <v>0.14645</v>
      </c>
      <c r="E5108" s="73" t="s">
        <v>2518</v>
      </c>
      <c r="F5108" s="79" t="str">
        <f>INDEX('Crosswalk Particulates'!$B:$B,MATCH('2017 EPA Data'!A5108,'Crosswalk Particulates'!$A:$A,0))</f>
        <v>Electricity Sector</v>
      </c>
      <c r="G5108" s="84">
        <f>INDEX('Crosswalk Particulates'!$E:$E,MATCH('2017 EPA Data'!$B5108,'Crosswalk Particulates'!$D:$D,0))</f>
        <v>0</v>
      </c>
      <c r="H5108" s="96">
        <f t="shared" si="79"/>
        <v>0</v>
      </c>
    </row>
    <row r="5109" spans="1:8" hidden="1">
      <c r="A5109" s="73" t="s">
        <v>2559</v>
      </c>
      <c r="B5109" s="73" t="s">
        <v>2834</v>
      </c>
      <c r="C5109" s="73" t="s">
        <v>2517</v>
      </c>
      <c r="D5109" s="92">
        <v>0.14602999999999999</v>
      </c>
      <c r="E5109" s="73" t="s">
        <v>2518</v>
      </c>
      <c r="F5109" s="79" t="str">
        <f>INDEX('Crosswalk Particulates'!$B:$B,MATCH('2017 EPA Data'!A5109,'Crosswalk Particulates'!$A:$A,0))</f>
        <v>process-waste-industry</v>
      </c>
      <c r="G5109" s="84">
        <f>INDEX('Crosswalk Particulates'!$E:$E,MATCH('2017 EPA Data'!$B5109,'Crosswalk Particulates'!$D:$D,0))</f>
        <v>0</v>
      </c>
      <c r="H5109" s="96">
        <f t="shared" si="79"/>
        <v>0</v>
      </c>
    </row>
    <row r="5110" spans="1:8" hidden="1">
      <c r="A5110" s="73" t="s">
        <v>2586</v>
      </c>
      <c r="B5110" s="73" t="s">
        <v>2643</v>
      </c>
      <c r="C5110" s="73" t="s">
        <v>2517</v>
      </c>
      <c r="D5110" s="92">
        <v>0.140942064614</v>
      </c>
      <c r="E5110" s="73" t="s">
        <v>2518</v>
      </c>
      <c r="F5110" s="79" t="str">
        <f>INDEX('Crosswalk Particulates'!$B:$B,MATCH('2017 EPA Data'!A5110,'Crosswalk Particulates'!$A:$A,0))</f>
        <v>process-other-industry</v>
      </c>
      <c r="G5110" s="84">
        <f>INDEX('Crosswalk Particulates'!$E:$E,MATCH('2017 EPA Data'!$B5110,'Crosswalk Particulates'!$D:$D,0))</f>
        <v>0</v>
      </c>
      <c r="H5110" s="96">
        <f t="shared" si="79"/>
        <v>0</v>
      </c>
    </row>
    <row r="5111" spans="1:8" hidden="1">
      <c r="A5111" s="73" t="s">
        <v>2547</v>
      </c>
      <c r="B5111" s="73" t="s">
        <v>2846</v>
      </c>
      <c r="C5111" s="73" t="s">
        <v>2517</v>
      </c>
      <c r="D5111" s="92">
        <v>0.14000000000000001</v>
      </c>
      <c r="E5111" s="73" t="s">
        <v>2518</v>
      </c>
      <c r="F5111" s="79" t="str">
        <f>INDEX('Crosswalk Particulates'!$B:$B,MATCH('2017 EPA Data'!A5111,'Crosswalk Particulates'!$A:$A,0))</f>
        <v>process-other-industry</v>
      </c>
      <c r="G5111" s="84">
        <f>INDEX('Crosswalk Particulates'!$E:$E,MATCH('2017 EPA Data'!$B5111,'Crosswalk Particulates'!$D:$D,0))</f>
        <v>0</v>
      </c>
      <c r="H5111" s="96">
        <f t="shared" si="79"/>
        <v>0</v>
      </c>
    </row>
    <row r="5112" spans="1:8" hidden="1">
      <c r="A5112" s="73" t="s">
        <v>2629</v>
      </c>
      <c r="B5112" s="73" t="s">
        <v>2746</v>
      </c>
      <c r="C5112" s="73" t="s">
        <v>2517</v>
      </c>
      <c r="D5112" s="92">
        <v>0.14000000000000001</v>
      </c>
      <c r="E5112" s="73" t="s">
        <v>2518</v>
      </c>
      <c r="F5112" s="79" t="str">
        <f>INDEX('Crosswalk Particulates'!$B:$B,MATCH('2017 EPA Data'!A5112,'Crosswalk Particulates'!$A:$A,0))</f>
        <v>industry-fuel-oil</v>
      </c>
      <c r="G5112" s="84">
        <f>INDEX('Crosswalk Particulates'!$E:$E,MATCH('2017 EPA Data'!$B5112,'Crosswalk Particulates'!$D:$D,0))</f>
        <v>0</v>
      </c>
      <c r="H5112" s="96">
        <f t="shared" si="79"/>
        <v>0</v>
      </c>
    </row>
    <row r="5113" spans="1:8" hidden="1">
      <c r="A5113" s="73" t="s">
        <v>2555</v>
      </c>
      <c r="B5113" s="73" t="s">
        <v>2597</v>
      </c>
      <c r="C5113" s="73" t="s">
        <v>2521</v>
      </c>
      <c r="D5113" s="92">
        <v>0.13801530000000001</v>
      </c>
      <c r="E5113" s="73" t="s">
        <v>2522</v>
      </c>
      <c r="F5113" s="79" t="str">
        <f>INDEX('Crosswalk Particulates'!$B:$B,MATCH('2017 EPA Data'!A5113,'Crosswalk Particulates'!$A:$A,0))</f>
        <v>process-other-industry</v>
      </c>
      <c r="G5113" s="84" t="str">
        <f>INDEX('Crosswalk Particulates'!$E:$E,MATCH('2017 EPA Data'!$B5113,'Crosswalk Particulates'!$D:$D,0))</f>
        <v>CH4</v>
      </c>
      <c r="H5113" s="96">
        <f t="shared" si="79"/>
        <v>125205.5229472653</v>
      </c>
    </row>
    <row r="5114" spans="1:8" hidden="1">
      <c r="A5114" s="73" t="s">
        <v>2647</v>
      </c>
      <c r="B5114" s="73" t="s">
        <v>2650</v>
      </c>
      <c r="C5114" s="73" t="s">
        <v>2517</v>
      </c>
      <c r="D5114" s="92">
        <v>0.13800000000000001</v>
      </c>
      <c r="E5114" s="73" t="s">
        <v>2518</v>
      </c>
      <c r="F5114" s="79" t="str">
        <f>INDEX('Crosswalk Particulates'!$B:$B,MATCH('2017 EPA Data'!A5114,'Crosswalk Particulates'!$A:$A,0))</f>
        <v>process-mining-industry</v>
      </c>
      <c r="G5114" s="84">
        <f>INDEX('Crosswalk Particulates'!$E:$E,MATCH('2017 EPA Data'!$B5114,'Crosswalk Particulates'!$D:$D,0))</f>
        <v>0</v>
      </c>
      <c r="H5114" s="96">
        <f t="shared" si="79"/>
        <v>0</v>
      </c>
    </row>
    <row r="5115" spans="1:8" hidden="1">
      <c r="A5115" s="73" t="s">
        <v>2602</v>
      </c>
      <c r="B5115" s="73" t="s">
        <v>2687</v>
      </c>
      <c r="C5115" s="73" t="s">
        <v>2517</v>
      </c>
      <c r="D5115" s="92">
        <v>0.13700000000000001</v>
      </c>
      <c r="E5115" s="73" t="s">
        <v>2518</v>
      </c>
      <c r="F5115" s="79" t="str">
        <f>INDEX('Crosswalk Particulates'!$B:$B,MATCH('2017 EPA Data'!A5115,'Crosswalk Particulates'!$A:$A,0))</f>
        <v>process-other-industry</v>
      </c>
      <c r="G5115" s="84">
        <f>INDEX('Crosswalk Particulates'!$E:$E,MATCH('2017 EPA Data'!$B5115,'Crosswalk Particulates'!$D:$D,0))</f>
        <v>0</v>
      </c>
      <c r="H5115" s="96">
        <f t="shared" si="79"/>
        <v>0</v>
      </c>
    </row>
    <row r="5116" spans="1:8" hidden="1">
      <c r="A5116" s="73" t="s">
        <v>2546</v>
      </c>
      <c r="B5116" s="73" t="s">
        <v>2637</v>
      </c>
      <c r="C5116" s="73" t="s">
        <v>2517</v>
      </c>
      <c r="D5116" s="92">
        <v>0.13039999999999999</v>
      </c>
      <c r="E5116" s="73" t="s">
        <v>2518</v>
      </c>
      <c r="F5116" s="79" t="str">
        <f>INDEX('Crosswalk Particulates'!$B:$B,MATCH('2017 EPA Data'!A5116,'Crosswalk Particulates'!$A:$A,0))</f>
        <v>process-other-industry</v>
      </c>
      <c r="G5116" s="84">
        <f>INDEX('Crosswalk Particulates'!$E:$E,MATCH('2017 EPA Data'!$B5116,'Crosswalk Particulates'!$D:$D,0))</f>
        <v>0</v>
      </c>
      <c r="H5116" s="96">
        <f t="shared" si="79"/>
        <v>0</v>
      </c>
    </row>
    <row r="5117" spans="1:8" hidden="1">
      <c r="A5117" s="73" t="s">
        <v>2519</v>
      </c>
      <c r="B5117" s="73" t="s">
        <v>2816</v>
      </c>
      <c r="C5117" s="73" t="s">
        <v>2517</v>
      </c>
      <c r="D5117" s="92">
        <v>0.12604599999999999</v>
      </c>
      <c r="E5117" s="73" t="s">
        <v>2518</v>
      </c>
      <c r="F5117" s="79" t="str">
        <f>INDEX('Crosswalk Particulates'!$B:$B,MATCH('2017 EPA Data'!A5117,'Crosswalk Particulates'!$A:$A,0))</f>
        <v>process-other-industry</v>
      </c>
      <c r="G5117" s="84">
        <f>INDEX('Crosswalk Particulates'!$E:$E,MATCH('2017 EPA Data'!$B5117,'Crosswalk Particulates'!$D:$D,0))</f>
        <v>0</v>
      </c>
      <c r="H5117" s="96">
        <f t="shared" si="79"/>
        <v>0</v>
      </c>
    </row>
    <row r="5118" spans="1:8" hidden="1">
      <c r="A5118" s="73" t="s">
        <v>2542</v>
      </c>
      <c r="B5118" s="73" t="s">
        <v>2781</v>
      </c>
      <c r="C5118" s="73" t="s">
        <v>2517</v>
      </c>
      <c r="D5118" s="92">
        <v>0.12587207</v>
      </c>
      <c r="E5118" s="73" t="s">
        <v>2518</v>
      </c>
      <c r="F5118" s="79" t="str">
        <f>INDEX('Crosswalk Particulates'!$B:$B,MATCH('2017 EPA Data'!A5118,'Crosswalk Particulates'!$A:$A,0))</f>
        <v>process-ngps-industry</v>
      </c>
      <c r="G5118" s="84">
        <f>INDEX('Crosswalk Particulates'!$E:$E,MATCH('2017 EPA Data'!$B5118,'Crosswalk Particulates'!$D:$D,0))</f>
        <v>0</v>
      </c>
      <c r="H5118" s="96">
        <f t="shared" si="79"/>
        <v>0</v>
      </c>
    </row>
    <row r="5119" spans="1:8" hidden="1">
      <c r="A5119" s="73" t="s">
        <v>2647</v>
      </c>
      <c r="B5119" s="73" t="s">
        <v>2613</v>
      </c>
      <c r="C5119" s="73" t="s">
        <v>2517</v>
      </c>
      <c r="D5119" s="92">
        <v>0.12540000000000001</v>
      </c>
      <c r="E5119" s="73" t="s">
        <v>2518</v>
      </c>
      <c r="F5119" s="79" t="str">
        <f>INDEX('Crosswalk Particulates'!$B:$B,MATCH('2017 EPA Data'!A5119,'Crosswalk Particulates'!$A:$A,0))</f>
        <v>process-mining-industry</v>
      </c>
      <c r="G5119" s="84">
        <f>INDEX('Crosswalk Particulates'!$E:$E,MATCH('2017 EPA Data'!$B5119,'Crosswalk Particulates'!$D:$D,0))</f>
        <v>0</v>
      </c>
      <c r="H5119" s="96">
        <f t="shared" si="79"/>
        <v>0</v>
      </c>
    </row>
    <row r="5120" spans="1:8" hidden="1">
      <c r="A5120" s="73" t="s">
        <v>2665</v>
      </c>
      <c r="B5120" s="73" t="s">
        <v>2732</v>
      </c>
      <c r="D5120" s="92">
        <v>0.12420294131200001</v>
      </c>
      <c r="E5120" s="73" t="s">
        <v>2522</v>
      </c>
      <c r="F5120" s="79" t="str">
        <f>INDEX('Crosswalk Particulates'!$B:$B,MATCH('2017 EPA Data'!A5120,'Crosswalk Particulates'!$A:$A,0))</f>
        <v>Commercial Buildings Sector</v>
      </c>
      <c r="G5120" s="84">
        <f>INDEX('Crosswalk Particulates'!$E:$E,MATCH('2017 EPA Data'!$B5120,'Crosswalk Particulates'!$D:$D,0))</f>
        <v>0</v>
      </c>
      <c r="H5120" s="96">
        <f t="shared" si="79"/>
        <v>112675.1470203482</v>
      </c>
    </row>
    <row r="5121" spans="1:8" hidden="1">
      <c r="A5121" s="73" t="s">
        <v>2664</v>
      </c>
      <c r="B5121" s="73" t="s">
        <v>2568</v>
      </c>
      <c r="C5121" s="73" t="s">
        <v>2517</v>
      </c>
      <c r="D5121" s="92">
        <v>0.12393</v>
      </c>
      <c r="E5121" s="73" t="s">
        <v>2518</v>
      </c>
      <c r="F5121" s="79" t="str">
        <f>INDEX('Crosswalk Particulates'!$B:$B,MATCH('2017 EPA Data'!A5121,'Crosswalk Particulates'!$A:$A,0))</f>
        <v>Commercial Buildings Sector</v>
      </c>
      <c r="G5121" s="84">
        <f>INDEX('Crosswalk Particulates'!$E:$E,MATCH('2017 EPA Data'!$B5121,'Crosswalk Particulates'!$D:$D,0))</f>
        <v>0</v>
      </c>
      <c r="H5121" s="96">
        <f t="shared" si="79"/>
        <v>0</v>
      </c>
    </row>
    <row r="5122" spans="1:8" hidden="1">
      <c r="A5122" s="73" t="s">
        <v>2586</v>
      </c>
      <c r="B5122" s="73" t="s">
        <v>2862</v>
      </c>
      <c r="C5122" s="73" t="s">
        <v>2517</v>
      </c>
      <c r="D5122" s="92">
        <v>0.1208</v>
      </c>
      <c r="E5122" s="73" t="s">
        <v>2518</v>
      </c>
      <c r="F5122" s="79" t="str">
        <f>INDEX('Crosswalk Particulates'!$B:$B,MATCH('2017 EPA Data'!A5122,'Crosswalk Particulates'!$A:$A,0))</f>
        <v>process-other-industry</v>
      </c>
      <c r="G5122" s="84">
        <f>INDEX('Crosswalk Particulates'!$E:$E,MATCH('2017 EPA Data'!$B5122,'Crosswalk Particulates'!$D:$D,0))</f>
        <v>0</v>
      </c>
      <c r="H5122" s="96">
        <f t="shared" si="79"/>
        <v>0</v>
      </c>
    </row>
    <row r="5123" spans="1:8" hidden="1">
      <c r="A5123" s="73" t="s">
        <v>2608</v>
      </c>
      <c r="B5123" s="73" t="s">
        <v>2729</v>
      </c>
      <c r="C5123" s="73" t="s">
        <v>2517</v>
      </c>
      <c r="D5123" s="92">
        <v>0.120671177</v>
      </c>
      <c r="E5123" s="73" t="s">
        <v>2518</v>
      </c>
      <c r="F5123" s="79" t="str">
        <f>INDEX('Crosswalk Particulates'!$B:$B,MATCH('2017 EPA Data'!A5123,'Crosswalk Particulates'!$A:$A,0))</f>
        <v>Electricity Sector</v>
      </c>
      <c r="G5123" s="84">
        <f>INDEX('Crosswalk Particulates'!$E:$E,MATCH('2017 EPA Data'!$B5123,'Crosswalk Particulates'!$D:$D,0))</f>
        <v>0</v>
      </c>
      <c r="H5123" s="96">
        <f t="shared" si="79"/>
        <v>0</v>
      </c>
    </row>
    <row r="5124" spans="1:8" hidden="1">
      <c r="A5124" s="73" t="s">
        <v>2664</v>
      </c>
      <c r="B5124" s="73" t="s">
        <v>2543</v>
      </c>
      <c r="C5124" s="73" t="s">
        <v>2517</v>
      </c>
      <c r="D5124" s="92">
        <v>0.11962</v>
      </c>
      <c r="E5124" s="73" t="s">
        <v>2518</v>
      </c>
      <c r="F5124" s="79" t="str">
        <f>INDEX('Crosswalk Particulates'!$B:$B,MATCH('2017 EPA Data'!A5124,'Crosswalk Particulates'!$A:$A,0))</f>
        <v>Commercial Buildings Sector</v>
      </c>
      <c r="G5124" s="84">
        <f>INDEX('Crosswalk Particulates'!$E:$E,MATCH('2017 EPA Data'!$B5124,'Crosswalk Particulates'!$D:$D,0))</f>
        <v>0</v>
      </c>
      <c r="H5124" s="96">
        <f t="shared" ref="H5124:H5187" si="80">IF(E5124="TON",D5124/metricton_to_shortton,0)*10^6</f>
        <v>0</v>
      </c>
    </row>
    <row r="5125" spans="1:8" hidden="1">
      <c r="A5125" s="73" t="s">
        <v>2581</v>
      </c>
      <c r="B5125" s="73" t="s">
        <v>2797</v>
      </c>
      <c r="C5125" s="73" t="s">
        <v>2517</v>
      </c>
      <c r="D5125" s="92">
        <v>0.1168725</v>
      </c>
      <c r="E5125" s="73" t="s">
        <v>2518</v>
      </c>
      <c r="F5125" s="79" t="str">
        <f>INDEX('Crosswalk Particulates'!$B:$B,MATCH('2017 EPA Data'!A5125,'Crosswalk Particulates'!$A:$A,0))</f>
        <v>Electricity Sector</v>
      </c>
      <c r="G5125" s="84">
        <f>INDEX('Crosswalk Particulates'!$E:$E,MATCH('2017 EPA Data'!$B5125,'Crosswalk Particulates'!$D:$D,0))</f>
        <v>0</v>
      </c>
      <c r="H5125" s="96">
        <f t="shared" si="80"/>
        <v>0</v>
      </c>
    </row>
    <row r="5126" spans="1:8" hidden="1">
      <c r="A5126" s="73" t="s">
        <v>2547</v>
      </c>
      <c r="B5126" s="73" t="s">
        <v>2766</v>
      </c>
      <c r="C5126" s="73" t="s">
        <v>2517</v>
      </c>
      <c r="D5126" s="92">
        <v>0.11658</v>
      </c>
      <c r="E5126" s="73" t="s">
        <v>2518</v>
      </c>
      <c r="F5126" s="79" t="str">
        <f>INDEX('Crosswalk Particulates'!$B:$B,MATCH('2017 EPA Data'!A5126,'Crosswalk Particulates'!$A:$A,0))</f>
        <v>process-other-industry</v>
      </c>
      <c r="G5126" s="84">
        <f>INDEX('Crosswalk Particulates'!$E:$E,MATCH('2017 EPA Data'!$B5126,'Crosswalk Particulates'!$D:$D,0))</f>
        <v>0</v>
      </c>
      <c r="H5126" s="96">
        <f t="shared" si="80"/>
        <v>0</v>
      </c>
    </row>
    <row r="5127" spans="1:8" hidden="1">
      <c r="A5127" s="73" t="s">
        <v>2553</v>
      </c>
      <c r="B5127" s="73" t="s">
        <v>2699</v>
      </c>
      <c r="C5127" s="73" t="s">
        <v>2517</v>
      </c>
      <c r="D5127" s="92">
        <v>0.11600000000000001</v>
      </c>
      <c r="E5127" s="73" t="s">
        <v>2518</v>
      </c>
      <c r="F5127" s="79" t="str">
        <f>INDEX('Crosswalk Particulates'!$B:$B,MATCH('2017 EPA Data'!A5127,'Crosswalk Particulates'!$A:$A,0))</f>
        <v>process-other-industry</v>
      </c>
      <c r="G5127" s="84">
        <f>INDEX('Crosswalk Particulates'!$E:$E,MATCH('2017 EPA Data'!$B5127,'Crosswalk Particulates'!$D:$D,0))</f>
        <v>0</v>
      </c>
      <c r="H5127" s="96">
        <f t="shared" si="80"/>
        <v>0</v>
      </c>
    </row>
    <row r="5128" spans="1:8" hidden="1">
      <c r="A5128" s="73" t="s">
        <v>2547</v>
      </c>
      <c r="B5128" s="73" t="s">
        <v>2750</v>
      </c>
      <c r="C5128" s="73" t="s">
        <v>2517</v>
      </c>
      <c r="D5128" s="92">
        <v>0.11600000000000001</v>
      </c>
      <c r="E5128" s="73" t="s">
        <v>2518</v>
      </c>
      <c r="F5128" s="79" t="str">
        <f>INDEX('Crosswalk Particulates'!$B:$B,MATCH('2017 EPA Data'!A5128,'Crosswalk Particulates'!$A:$A,0))</f>
        <v>process-other-industry</v>
      </c>
      <c r="G5128" s="84">
        <f>INDEX('Crosswalk Particulates'!$E:$E,MATCH('2017 EPA Data'!$B5128,'Crosswalk Particulates'!$D:$D,0))</f>
        <v>0</v>
      </c>
      <c r="H5128" s="96">
        <f t="shared" si="80"/>
        <v>0</v>
      </c>
    </row>
    <row r="5129" spans="1:8" hidden="1">
      <c r="A5129" s="73" t="s">
        <v>2655</v>
      </c>
      <c r="B5129" s="73" t="s">
        <v>2621</v>
      </c>
      <c r="C5129" s="73" t="s">
        <v>2517</v>
      </c>
      <c r="D5129" s="92">
        <v>0.11468047915960999</v>
      </c>
      <c r="E5129" s="73" t="s">
        <v>2518</v>
      </c>
      <c r="F5129" s="79" t="str">
        <f>INDEX('Crosswalk Particulates'!$B:$B,MATCH('2017 EPA Data'!A5129,'Crosswalk Particulates'!$A:$A,0))</f>
        <v>Commercial Buildings Sector</v>
      </c>
      <c r="G5129" s="84">
        <f>INDEX('Crosswalk Particulates'!$E:$E,MATCH('2017 EPA Data'!$B5129,'Crosswalk Particulates'!$D:$D,0))</f>
        <v>0</v>
      </c>
      <c r="H5129" s="96">
        <f t="shared" si="80"/>
        <v>0</v>
      </c>
    </row>
    <row r="5130" spans="1:8" hidden="1">
      <c r="A5130" s="73" t="s">
        <v>2600</v>
      </c>
      <c r="B5130" s="73" t="s">
        <v>2761</v>
      </c>
      <c r="C5130" s="73" t="s">
        <v>2517</v>
      </c>
      <c r="D5130" s="92">
        <v>0.1121812779</v>
      </c>
      <c r="E5130" s="73" t="s">
        <v>2518</v>
      </c>
      <c r="F5130" s="79" t="str">
        <f>INDEX('Crosswalk Particulates'!$B:$B,MATCH('2017 EPA Data'!A5130,'Crosswalk Particulates'!$A:$A,0))</f>
        <v>industry-fuel-biomass</v>
      </c>
      <c r="G5130" s="84">
        <f>INDEX('Crosswalk Particulates'!$E:$E,MATCH('2017 EPA Data'!$B5130,'Crosswalk Particulates'!$D:$D,0))</f>
        <v>0</v>
      </c>
      <c r="H5130" s="96">
        <f t="shared" si="80"/>
        <v>0</v>
      </c>
    </row>
    <row r="5131" spans="1:8" hidden="1">
      <c r="A5131" s="73" t="s">
        <v>2585</v>
      </c>
      <c r="B5131" s="73" t="s">
        <v>2626</v>
      </c>
      <c r="C5131" s="73" t="s">
        <v>2517</v>
      </c>
      <c r="D5131" s="92">
        <v>0.11213165502341001</v>
      </c>
      <c r="E5131" s="73" t="s">
        <v>2518</v>
      </c>
      <c r="F5131" s="79" t="str">
        <f>INDEX('Crosswalk Particulates'!$B:$B,MATCH('2017 EPA Data'!A5131,'Crosswalk Particulates'!$A:$A,0))</f>
        <v>process-other-industry</v>
      </c>
      <c r="G5131" s="84">
        <f>INDEX('Crosswalk Particulates'!$E:$E,MATCH('2017 EPA Data'!$B5131,'Crosswalk Particulates'!$D:$D,0))</f>
        <v>0</v>
      </c>
      <c r="H5131" s="96">
        <f t="shared" si="80"/>
        <v>0</v>
      </c>
    </row>
    <row r="5132" spans="1:8" hidden="1">
      <c r="A5132" s="73" t="s">
        <v>2578</v>
      </c>
      <c r="B5132" s="73" t="s">
        <v>2761</v>
      </c>
      <c r="C5132" s="73" t="s">
        <v>2517</v>
      </c>
      <c r="D5132" s="92">
        <v>0.11164499999999999</v>
      </c>
      <c r="E5132" s="73" t="s">
        <v>2518</v>
      </c>
      <c r="F5132" s="79" t="str">
        <f>INDEX('Crosswalk Particulates'!$B:$B,MATCH('2017 EPA Data'!A5132,'Crosswalk Particulates'!$A:$A,0))</f>
        <v>process-chemicals-industry</v>
      </c>
      <c r="G5132" s="84">
        <f>INDEX('Crosswalk Particulates'!$E:$E,MATCH('2017 EPA Data'!$B5132,'Crosswalk Particulates'!$D:$D,0))</f>
        <v>0</v>
      </c>
      <c r="H5132" s="96">
        <f t="shared" si="80"/>
        <v>0</v>
      </c>
    </row>
    <row r="5133" spans="1:8" hidden="1">
      <c r="A5133" s="73" t="s">
        <v>2629</v>
      </c>
      <c r="B5133" s="73" t="s">
        <v>2843</v>
      </c>
      <c r="C5133" s="73" t="s">
        <v>2517</v>
      </c>
      <c r="D5133" s="92">
        <v>0.11102198200000001</v>
      </c>
      <c r="E5133" s="73" t="s">
        <v>2518</v>
      </c>
      <c r="F5133" s="79" t="str">
        <f>INDEX('Crosswalk Particulates'!$B:$B,MATCH('2017 EPA Data'!A5133,'Crosswalk Particulates'!$A:$A,0))</f>
        <v>industry-fuel-oil</v>
      </c>
      <c r="G5133" s="84">
        <f>INDEX('Crosswalk Particulates'!$E:$E,MATCH('2017 EPA Data'!$B5133,'Crosswalk Particulates'!$D:$D,0))</f>
        <v>0</v>
      </c>
      <c r="H5133" s="96">
        <f t="shared" si="80"/>
        <v>0</v>
      </c>
    </row>
    <row r="5134" spans="1:8" hidden="1">
      <c r="A5134" s="73" t="s">
        <v>2553</v>
      </c>
      <c r="B5134" s="73" t="s">
        <v>2751</v>
      </c>
      <c r="C5134" s="73" t="s">
        <v>2517</v>
      </c>
      <c r="D5134" s="92">
        <v>0.111</v>
      </c>
      <c r="E5134" s="73" t="s">
        <v>2518</v>
      </c>
      <c r="F5134" s="79" t="str">
        <f>INDEX('Crosswalk Particulates'!$B:$B,MATCH('2017 EPA Data'!A5134,'Crosswalk Particulates'!$A:$A,0))</f>
        <v>process-other-industry</v>
      </c>
      <c r="G5134" s="84">
        <f>INDEX('Crosswalk Particulates'!$E:$E,MATCH('2017 EPA Data'!$B5134,'Crosswalk Particulates'!$D:$D,0))</f>
        <v>0</v>
      </c>
      <c r="H5134" s="96">
        <f t="shared" si="80"/>
        <v>0</v>
      </c>
    </row>
    <row r="5135" spans="1:8" hidden="1">
      <c r="A5135" s="73" t="s">
        <v>2586</v>
      </c>
      <c r="B5135" s="73" t="s">
        <v>2725</v>
      </c>
      <c r="C5135" s="73" t="s">
        <v>2517</v>
      </c>
      <c r="D5135" s="92">
        <v>0.1102312</v>
      </c>
      <c r="E5135" s="73" t="s">
        <v>2518</v>
      </c>
      <c r="F5135" s="79" t="str">
        <f>INDEX('Crosswalk Particulates'!$B:$B,MATCH('2017 EPA Data'!A5135,'Crosswalk Particulates'!$A:$A,0))</f>
        <v>process-other-industry</v>
      </c>
      <c r="G5135" s="84">
        <f>INDEX('Crosswalk Particulates'!$E:$E,MATCH('2017 EPA Data'!$B5135,'Crosswalk Particulates'!$D:$D,0))</f>
        <v>0</v>
      </c>
      <c r="H5135" s="96">
        <f t="shared" si="80"/>
        <v>0</v>
      </c>
    </row>
    <row r="5136" spans="1:8" hidden="1">
      <c r="A5136" s="73" t="s">
        <v>2519</v>
      </c>
      <c r="B5136" s="73" t="s">
        <v>2815</v>
      </c>
      <c r="C5136" s="73" t="s">
        <v>2517</v>
      </c>
      <c r="D5136" s="92">
        <v>0.11</v>
      </c>
      <c r="E5136" s="73" t="s">
        <v>2518</v>
      </c>
      <c r="F5136" s="79" t="str">
        <f>INDEX('Crosswalk Particulates'!$B:$B,MATCH('2017 EPA Data'!A5136,'Crosswalk Particulates'!$A:$A,0))</f>
        <v>process-other-industry</v>
      </c>
      <c r="G5136" s="84">
        <f>INDEX('Crosswalk Particulates'!$E:$E,MATCH('2017 EPA Data'!$B5136,'Crosswalk Particulates'!$D:$D,0))</f>
        <v>0</v>
      </c>
      <c r="H5136" s="96">
        <f t="shared" si="80"/>
        <v>0</v>
      </c>
    </row>
    <row r="5137" spans="1:8" hidden="1">
      <c r="A5137" s="73" t="s">
        <v>2551</v>
      </c>
      <c r="B5137" s="73" t="s">
        <v>2588</v>
      </c>
      <c r="C5137" s="73" t="s">
        <v>2517</v>
      </c>
      <c r="D5137" s="92">
        <v>0.11</v>
      </c>
      <c r="E5137" s="73" t="s">
        <v>2518</v>
      </c>
      <c r="F5137" s="79" t="str">
        <f>INDEX('Crosswalk Particulates'!$B:$B,MATCH('2017 EPA Data'!A5137,'Crosswalk Particulates'!$A:$A,0))</f>
        <v>industry-fuel-natural gas</v>
      </c>
      <c r="G5137" s="84">
        <f>INDEX('Crosswalk Particulates'!$E:$E,MATCH('2017 EPA Data'!$B5137,'Crosswalk Particulates'!$D:$D,0))</f>
        <v>0</v>
      </c>
      <c r="H5137" s="96">
        <f t="shared" si="80"/>
        <v>0</v>
      </c>
    </row>
    <row r="5138" spans="1:8" hidden="1">
      <c r="A5138" s="73" t="s">
        <v>2553</v>
      </c>
      <c r="B5138" s="73" t="s">
        <v>2701</v>
      </c>
      <c r="C5138" s="73" t="s">
        <v>2517</v>
      </c>
      <c r="D5138" s="92">
        <v>0.107256</v>
      </c>
      <c r="E5138" s="73" t="s">
        <v>2518</v>
      </c>
      <c r="F5138" s="79" t="str">
        <f>INDEX('Crosswalk Particulates'!$B:$B,MATCH('2017 EPA Data'!A5138,'Crosswalk Particulates'!$A:$A,0))</f>
        <v>process-other-industry</v>
      </c>
      <c r="G5138" s="84">
        <f>INDEX('Crosswalk Particulates'!$E:$E,MATCH('2017 EPA Data'!$B5138,'Crosswalk Particulates'!$D:$D,0))</f>
        <v>0</v>
      </c>
      <c r="H5138" s="96">
        <f t="shared" si="80"/>
        <v>0</v>
      </c>
    </row>
    <row r="5139" spans="1:8" hidden="1">
      <c r="A5139" s="73" t="s">
        <v>2592</v>
      </c>
      <c r="B5139" s="73" t="s">
        <v>2863</v>
      </c>
      <c r="C5139" s="73" t="s">
        <v>2517</v>
      </c>
      <c r="D5139" s="92">
        <v>0.10509259999999999</v>
      </c>
      <c r="E5139" s="73" t="s">
        <v>2518</v>
      </c>
      <c r="F5139" s="79" t="str">
        <f>INDEX('Crosswalk Particulates'!$B:$B,MATCH('2017 EPA Data'!A5139,'Crosswalk Particulates'!$A:$A,0))</f>
        <v>process-ngps-industry</v>
      </c>
      <c r="G5139" s="84">
        <f>INDEX('Crosswalk Particulates'!$E:$E,MATCH('2017 EPA Data'!$B5139,'Crosswalk Particulates'!$D:$D,0))</f>
        <v>0</v>
      </c>
      <c r="H5139" s="96">
        <f t="shared" si="80"/>
        <v>0</v>
      </c>
    </row>
    <row r="5140" spans="1:8" hidden="1">
      <c r="A5140" s="73" t="s">
        <v>2595</v>
      </c>
      <c r="B5140" s="73" t="s">
        <v>2621</v>
      </c>
      <c r="C5140" s="73" t="s">
        <v>2517</v>
      </c>
      <c r="D5140" s="92">
        <v>0.10284004300000001</v>
      </c>
      <c r="E5140" s="73" t="s">
        <v>2518</v>
      </c>
      <c r="F5140" s="79" t="str">
        <f>INDEX('Crosswalk Particulates'!$B:$B,MATCH('2017 EPA Data'!A5140,'Crosswalk Particulates'!$A:$A,0))</f>
        <v>process-other-industry</v>
      </c>
      <c r="G5140" s="84">
        <f>INDEX('Crosswalk Particulates'!$E:$E,MATCH('2017 EPA Data'!$B5140,'Crosswalk Particulates'!$D:$D,0))</f>
        <v>0</v>
      </c>
      <c r="H5140" s="96">
        <f t="shared" si="80"/>
        <v>0</v>
      </c>
    </row>
    <row r="5141" spans="1:8" hidden="1">
      <c r="A5141" s="73" t="s">
        <v>2551</v>
      </c>
      <c r="B5141" s="73" t="s">
        <v>2756</v>
      </c>
      <c r="C5141" s="73" t="s">
        <v>2517</v>
      </c>
      <c r="D5141" s="92">
        <v>0.1013155</v>
      </c>
      <c r="E5141" s="73" t="s">
        <v>2518</v>
      </c>
      <c r="F5141" s="79" t="str">
        <f>INDEX('Crosswalk Particulates'!$B:$B,MATCH('2017 EPA Data'!A5141,'Crosswalk Particulates'!$A:$A,0))</f>
        <v>industry-fuel-natural gas</v>
      </c>
      <c r="G5141" s="84">
        <f>INDEX('Crosswalk Particulates'!$E:$E,MATCH('2017 EPA Data'!$B5141,'Crosswalk Particulates'!$D:$D,0))</f>
        <v>0</v>
      </c>
      <c r="H5141" s="96">
        <f t="shared" si="80"/>
        <v>0</v>
      </c>
    </row>
    <row r="5142" spans="1:8" hidden="1">
      <c r="A5142" s="73" t="s">
        <v>2584</v>
      </c>
      <c r="B5142" s="73" t="s">
        <v>2836</v>
      </c>
      <c r="C5142" s="73" t="s">
        <v>2517</v>
      </c>
      <c r="D5142" s="92">
        <v>0.10009532984</v>
      </c>
      <c r="E5142" s="73" t="s">
        <v>2518</v>
      </c>
      <c r="F5142" s="79" t="str">
        <f>INDEX('Crosswalk Particulates'!$B:$B,MATCH('2017 EPA Data'!A5142,'Crosswalk Particulates'!$A:$A,0))</f>
        <v>Electricity Sector</v>
      </c>
      <c r="G5142" s="84">
        <f>INDEX('Crosswalk Particulates'!$E:$E,MATCH('2017 EPA Data'!$B5142,'Crosswalk Particulates'!$D:$D,0))</f>
        <v>0</v>
      </c>
      <c r="H5142" s="96">
        <f t="shared" si="80"/>
        <v>0</v>
      </c>
    </row>
    <row r="5143" spans="1:8" hidden="1">
      <c r="A5143" s="73" t="s">
        <v>2692</v>
      </c>
      <c r="B5143" s="73" t="s">
        <v>2732</v>
      </c>
      <c r="D5143" s="92">
        <v>0.10003794251768899</v>
      </c>
      <c r="E5143" s="73" t="s">
        <v>2522</v>
      </c>
      <c r="F5143" s="79" t="str">
        <f>INDEX('Crosswalk Particulates'!$B:$B,MATCH('2017 EPA Data'!A5143,'Crosswalk Particulates'!$A:$A,0))</f>
        <v>Residential Buildings Sector</v>
      </c>
      <c r="G5143" s="84">
        <f>INDEX('Crosswalk Particulates'!$E:$E,MATCH('2017 EPA Data'!$B5143,'Crosswalk Particulates'!$D:$D,0))</f>
        <v>0</v>
      </c>
      <c r="H5143" s="96">
        <f t="shared" si="80"/>
        <v>90753.002801107679</v>
      </c>
    </row>
    <row r="5144" spans="1:8" hidden="1">
      <c r="A5144" s="73" t="s">
        <v>2547</v>
      </c>
      <c r="B5144" s="73" t="s">
        <v>2588</v>
      </c>
      <c r="C5144" s="73" t="s">
        <v>2517</v>
      </c>
      <c r="D5144" s="92">
        <v>0.1</v>
      </c>
      <c r="E5144" s="73" t="s">
        <v>2518</v>
      </c>
      <c r="F5144" s="79" t="str">
        <f>INDEX('Crosswalk Particulates'!$B:$B,MATCH('2017 EPA Data'!A5144,'Crosswalk Particulates'!$A:$A,0))</f>
        <v>process-other-industry</v>
      </c>
      <c r="G5144" s="84">
        <f>INDEX('Crosswalk Particulates'!$E:$E,MATCH('2017 EPA Data'!$B5144,'Crosswalk Particulates'!$D:$D,0))</f>
        <v>0</v>
      </c>
      <c r="H5144" s="96">
        <f t="shared" si="80"/>
        <v>0</v>
      </c>
    </row>
    <row r="5145" spans="1:8" hidden="1">
      <c r="A5145" s="73" t="s">
        <v>2582</v>
      </c>
      <c r="B5145" s="73" t="s">
        <v>2736</v>
      </c>
      <c r="C5145" s="73" t="s">
        <v>2517</v>
      </c>
      <c r="D5145" s="92">
        <v>0.1</v>
      </c>
      <c r="E5145" s="73" t="s">
        <v>2518</v>
      </c>
      <c r="F5145" s="79" t="str">
        <f>INDEX('Crosswalk Particulates'!$B:$B,MATCH('2017 EPA Data'!A5145,'Crosswalk Particulates'!$A:$A,0))</f>
        <v>Commercial Buildings Sector</v>
      </c>
      <c r="G5145" s="84">
        <f>INDEX('Crosswalk Particulates'!$E:$E,MATCH('2017 EPA Data'!$B5145,'Crosswalk Particulates'!$D:$D,0))</f>
        <v>0</v>
      </c>
      <c r="H5145" s="96">
        <f t="shared" si="80"/>
        <v>0</v>
      </c>
    </row>
    <row r="5146" spans="1:8" hidden="1">
      <c r="A5146" s="73" t="s">
        <v>2664</v>
      </c>
      <c r="B5146" s="73" t="s">
        <v>2718</v>
      </c>
      <c r="C5146" s="73" t="s">
        <v>2517</v>
      </c>
      <c r="D5146" s="92">
        <v>0.1</v>
      </c>
      <c r="E5146" s="73" t="s">
        <v>2518</v>
      </c>
      <c r="F5146" s="79" t="str">
        <f>INDEX('Crosswalk Particulates'!$B:$B,MATCH('2017 EPA Data'!A5146,'Crosswalk Particulates'!$A:$A,0))</f>
        <v>Commercial Buildings Sector</v>
      </c>
      <c r="G5146" s="84">
        <f>INDEX('Crosswalk Particulates'!$E:$E,MATCH('2017 EPA Data'!$B5146,'Crosswalk Particulates'!$D:$D,0))</f>
        <v>0</v>
      </c>
      <c r="H5146" s="96">
        <f t="shared" si="80"/>
        <v>0</v>
      </c>
    </row>
    <row r="5147" spans="1:8" hidden="1">
      <c r="A5147" s="73" t="s">
        <v>2649</v>
      </c>
      <c r="B5147" s="73" t="s">
        <v>2571</v>
      </c>
      <c r="C5147" s="73" t="s">
        <v>2517</v>
      </c>
      <c r="D5147" s="92">
        <v>0.1</v>
      </c>
      <c r="E5147" s="73" t="s">
        <v>2518</v>
      </c>
      <c r="F5147" s="79" t="str">
        <f>INDEX('Crosswalk Particulates'!$B:$B,MATCH('2017 EPA Data'!A5147,'Crosswalk Particulates'!$A:$A,0))</f>
        <v>Electricity Sector</v>
      </c>
      <c r="G5147" s="84">
        <f>INDEX('Crosswalk Particulates'!$E:$E,MATCH('2017 EPA Data'!$B5147,'Crosswalk Particulates'!$D:$D,0))</f>
        <v>0</v>
      </c>
      <c r="H5147" s="96">
        <f t="shared" si="80"/>
        <v>0</v>
      </c>
    </row>
    <row r="5148" spans="1:8" hidden="1">
      <c r="A5148" s="73" t="s">
        <v>2555</v>
      </c>
      <c r="B5148" s="73" t="s">
        <v>2753</v>
      </c>
      <c r="D5148" s="92">
        <v>9.8606554799999996E-2</v>
      </c>
      <c r="E5148" s="73" t="s">
        <v>2522</v>
      </c>
      <c r="F5148" s="79" t="str">
        <f>INDEX('Crosswalk Particulates'!$B:$B,MATCH('2017 EPA Data'!A5148,'Crosswalk Particulates'!$A:$A,0))</f>
        <v>process-other-industry</v>
      </c>
      <c r="G5148" s="84">
        <f>INDEX('Crosswalk Particulates'!$E:$E,MATCH('2017 EPA Data'!$B5148,'Crosswalk Particulates'!$D:$D,0))</f>
        <v>0</v>
      </c>
      <c r="H5148" s="96">
        <f t="shared" si="80"/>
        <v>89454.468162313686</v>
      </c>
    </row>
    <row r="5149" spans="1:8" hidden="1">
      <c r="A5149" s="73" t="s">
        <v>2585</v>
      </c>
      <c r="B5149" s="73" t="s">
        <v>2675</v>
      </c>
      <c r="C5149" s="73" t="s">
        <v>2517</v>
      </c>
      <c r="D5149" s="92">
        <v>9.7773065514500004E-2</v>
      </c>
      <c r="E5149" s="73" t="s">
        <v>2518</v>
      </c>
      <c r="F5149" s="79" t="str">
        <f>INDEX('Crosswalk Particulates'!$B:$B,MATCH('2017 EPA Data'!A5149,'Crosswalk Particulates'!$A:$A,0))</f>
        <v>process-other-industry</v>
      </c>
      <c r="G5149" s="84">
        <f>INDEX('Crosswalk Particulates'!$E:$E,MATCH('2017 EPA Data'!$B5149,'Crosswalk Particulates'!$D:$D,0))</f>
        <v>0</v>
      </c>
      <c r="H5149" s="96">
        <f t="shared" si="80"/>
        <v>0</v>
      </c>
    </row>
    <row r="5150" spans="1:8" hidden="1">
      <c r="A5150" s="73" t="s">
        <v>2619</v>
      </c>
      <c r="B5150" s="73" t="s">
        <v>2750</v>
      </c>
      <c r="C5150" s="73" t="s">
        <v>2517</v>
      </c>
      <c r="D5150" s="92">
        <v>9.7600000000000006E-2</v>
      </c>
      <c r="E5150" s="73" t="s">
        <v>2518</v>
      </c>
      <c r="F5150" s="79" t="str">
        <f>INDEX('Crosswalk Particulates'!$B:$B,MATCH('2017 EPA Data'!A5150,'Crosswalk Particulates'!$A:$A,0))</f>
        <v>process-iron and steel-industry</v>
      </c>
      <c r="G5150" s="84">
        <f>INDEX('Crosswalk Particulates'!$E:$E,MATCH('2017 EPA Data'!$B5150,'Crosswalk Particulates'!$D:$D,0))</f>
        <v>0</v>
      </c>
      <c r="H5150" s="96">
        <f t="shared" si="80"/>
        <v>0</v>
      </c>
    </row>
    <row r="5151" spans="1:8" hidden="1">
      <c r="A5151" s="73" t="s">
        <v>2723</v>
      </c>
      <c r="B5151" s="73" t="s">
        <v>2611</v>
      </c>
      <c r="C5151" s="73" t="s">
        <v>2517</v>
      </c>
      <c r="D5151" s="92">
        <v>9.6345973000000001E-2</v>
      </c>
      <c r="E5151" s="73" t="s">
        <v>2518</v>
      </c>
      <c r="F5151" s="79" t="str">
        <f>INDEX('Crosswalk Particulates'!$B:$B,MATCH('2017 EPA Data'!A5151,'Crosswalk Particulates'!$A:$A,0))</f>
        <v>Residential Buildings Sector</v>
      </c>
      <c r="G5151" s="84">
        <f>INDEX('Crosswalk Particulates'!$E:$E,MATCH('2017 EPA Data'!$B5151,'Crosswalk Particulates'!$D:$D,0))</f>
        <v>0</v>
      </c>
      <c r="H5151" s="96">
        <f t="shared" si="80"/>
        <v>0</v>
      </c>
    </row>
    <row r="5152" spans="1:8" hidden="1">
      <c r="A5152" s="73" t="s">
        <v>2578</v>
      </c>
      <c r="B5152" s="73" t="s">
        <v>2823</v>
      </c>
      <c r="C5152" s="73" t="s">
        <v>2517</v>
      </c>
      <c r="D5152" s="92">
        <v>9.6000000000000002E-2</v>
      </c>
      <c r="E5152" s="73" t="s">
        <v>2518</v>
      </c>
      <c r="F5152" s="79" t="str">
        <f>INDEX('Crosswalk Particulates'!$B:$B,MATCH('2017 EPA Data'!A5152,'Crosswalk Particulates'!$A:$A,0))</f>
        <v>process-chemicals-industry</v>
      </c>
      <c r="G5152" s="84">
        <f>INDEX('Crosswalk Particulates'!$E:$E,MATCH('2017 EPA Data'!$B5152,'Crosswalk Particulates'!$D:$D,0))</f>
        <v>0</v>
      </c>
      <c r="H5152" s="96">
        <f t="shared" si="80"/>
        <v>0</v>
      </c>
    </row>
    <row r="5153" spans="1:8" hidden="1">
      <c r="A5153" s="73" t="s">
        <v>2618</v>
      </c>
      <c r="B5153" s="73" t="s">
        <v>2659</v>
      </c>
      <c r="C5153" s="73" t="s">
        <v>2517</v>
      </c>
      <c r="D5153" s="92">
        <v>9.6000000000000002E-2</v>
      </c>
      <c r="E5153" s="73" t="s">
        <v>2518</v>
      </c>
      <c r="F5153" s="79" t="str">
        <f>INDEX('Crosswalk Particulates'!$B:$B,MATCH('2017 EPA Data'!A5153,'Crosswalk Particulates'!$A:$A,0))</f>
        <v>Other-EPA</v>
      </c>
      <c r="G5153" s="84">
        <f>INDEX('Crosswalk Particulates'!$E:$E,MATCH('2017 EPA Data'!$B5153,'Crosswalk Particulates'!$D:$D,0))</f>
        <v>0</v>
      </c>
      <c r="H5153" s="96">
        <f t="shared" si="80"/>
        <v>0</v>
      </c>
    </row>
    <row r="5154" spans="1:8" hidden="1">
      <c r="A5154" s="73" t="s">
        <v>2585</v>
      </c>
      <c r="B5154" s="73" t="s">
        <v>2650</v>
      </c>
      <c r="C5154" s="73" t="s">
        <v>2517</v>
      </c>
      <c r="D5154" s="92">
        <v>9.5712199999999997E-2</v>
      </c>
      <c r="E5154" s="73" t="s">
        <v>2518</v>
      </c>
      <c r="F5154" s="79" t="str">
        <f>INDEX('Crosswalk Particulates'!$B:$B,MATCH('2017 EPA Data'!A5154,'Crosswalk Particulates'!$A:$A,0))</f>
        <v>process-other-industry</v>
      </c>
      <c r="G5154" s="84">
        <f>INDEX('Crosswalk Particulates'!$E:$E,MATCH('2017 EPA Data'!$B5154,'Crosswalk Particulates'!$D:$D,0))</f>
        <v>0</v>
      </c>
      <c r="H5154" s="96">
        <f t="shared" si="80"/>
        <v>0</v>
      </c>
    </row>
    <row r="5155" spans="1:8" hidden="1">
      <c r="A5155" s="73" t="s">
        <v>2618</v>
      </c>
      <c r="B5155" s="73" t="s">
        <v>2716</v>
      </c>
      <c r="D5155" s="92">
        <v>9.51714443280825E-2</v>
      </c>
      <c r="E5155" s="73" t="s">
        <v>2522</v>
      </c>
      <c r="F5155" s="79" t="str">
        <f>INDEX('Crosswalk Particulates'!$B:$B,MATCH('2017 EPA Data'!A5155,'Crosswalk Particulates'!$A:$A,0))</f>
        <v>Other-EPA</v>
      </c>
      <c r="G5155" s="84" t="str">
        <f>INDEX('Crosswalk Particulates'!$E:$E,MATCH('2017 EPA Data'!$B5155,'Crosswalk Particulates'!$D:$D,0))</f>
        <v>BC</v>
      </c>
      <c r="H5155" s="96">
        <f t="shared" si="80"/>
        <v>86338.184655933917</v>
      </c>
    </row>
    <row r="5156" spans="1:8" hidden="1">
      <c r="A5156" s="73" t="s">
        <v>2647</v>
      </c>
      <c r="B5156" s="73" t="s">
        <v>2684</v>
      </c>
      <c r="C5156" s="73" t="s">
        <v>2517</v>
      </c>
      <c r="D5156" s="92">
        <v>9.4E-2</v>
      </c>
      <c r="E5156" s="73" t="s">
        <v>2518</v>
      </c>
      <c r="F5156" s="79" t="str">
        <f>INDEX('Crosswalk Particulates'!$B:$B,MATCH('2017 EPA Data'!A5156,'Crosswalk Particulates'!$A:$A,0))</f>
        <v>process-mining-industry</v>
      </c>
      <c r="G5156" s="84">
        <f>INDEX('Crosswalk Particulates'!$E:$E,MATCH('2017 EPA Data'!$B5156,'Crosswalk Particulates'!$D:$D,0))</f>
        <v>0</v>
      </c>
      <c r="H5156" s="96">
        <f t="shared" si="80"/>
        <v>0</v>
      </c>
    </row>
    <row r="5157" spans="1:8" hidden="1">
      <c r="A5157" s="73" t="s">
        <v>2600</v>
      </c>
      <c r="B5157" s="73" t="s">
        <v>2836</v>
      </c>
      <c r="C5157" s="73" t="s">
        <v>2517</v>
      </c>
      <c r="D5157" s="92">
        <v>9.3540997211600002E-2</v>
      </c>
      <c r="E5157" s="73" t="s">
        <v>2518</v>
      </c>
      <c r="F5157" s="79" t="str">
        <f>INDEX('Crosswalk Particulates'!$B:$B,MATCH('2017 EPA Data'!A5157,'Crosswalk Particulates'!$A:$A,0))</f>
        <v>industry-fuel-biomass</v>
      </c>
      <c r="G5157" s="84">
        <f>INDEX('Crosswalk Particulates'!$E:$E,MATCH('2017 EPA Data'!$B5157,'Crosswalk Particulates'!$D:$D,0))</f>
        <v>0</v>
      </c>
      <c r="H5157" s="96">
        <f t="shared" si="80"/>
        <v>0</v>
      </c>
    </row>
    <row r="5158" spans="1:8" hidden="1">
      <c r="A5158" s="73" t="s">
        <v>2546</v>
      </c>
      <c r="B5158" s="73" t="s">
        <v>2621</v>
      </c>
      <c r="C5158" s="73" t="s">
        <v>2517</v>
      </c>
      <c r="D5158" s="92">
        <v>9.3140000000000001E-2</v>
      </c>
      <c r="E5158" s="73" t="s">
        <v>2518</v>
      </c>
      <c r="F5158" s="79" t="str">
        <f>INDEX('Crosswalk Particulates'!$B:$B,MATCH('2017 EPA Data'!A5158,'Crosswalk Particulates'!$A:$A,0))</f>
        <v>process-other-industry</v>
      </c>
      <c r="G5158" s="84">
        <f>INDEX('Crosswalk Particulates'!$E:$E,MATCH('2017 EPA Data'!$B5158,'Crosswalk Particulates'!$D:$D,0))</f>
        <v>0</v>
      </c>
      <c r="H5158" s="96">
        <f t="shared" si="80"/>
        <v>0</v>
      </c>
    </row>
    <row r="5159" spans="1:8" hidden="1">
      <c r="A5159" s="73" t="s">
        <v>2595</v>
      </c>
      <c r="B5159" s="73" t="s">
        <v>2675</v>
      </c>
      <c r="C5159" s="73" t="s">
        <v>2517</v>
      </c>
      <c r="D5159" s="92">
        <v>9.1310022899999996E-2</v>
      </c>
      <c r="E5159" s="73" t="s">
        <v>2518</v>
      </c>
      <c r="F5159" s="79" t="str">
        <f>INDEX('Crosswalk Particulates'!$B:$B,MATCH('2017 EPA Data'!A5159,'Crosswalk Particulates'!$A:$A,0))</f>
        <v>process-other-industry</v>
      </c>
      <c r="G5159" s="84">
        <f>INDEX('Crosswalk Particulates'!$E:$E,MATCH('2017 EPA Data'!$B5159,'Crosswalk Particulates'!$D:$D,0))</f>
        <v>0</v>
      </c>
      <c r="H5159" s="96">
        <f t="shared" si="80"/>
        <v>0</v>
      </c>
    </row>
    <row r="5160" spans="1:8" hidden="1">
      <c r="A5160" s="73" t="s">
        <v>2586</v>
      </c>
      <c r="B5160" s="73" t="s">
        <v>2781</v>
      </c>
      <c r="C5160" s="73" t="s">
        <v>2517</v>
      </c>
      <c r="D5160" s="92">
        <v>9.0800000000000006E-2</v>
      </c>
      <c r="E5160" s="73" t="s">
        <v>2518</v>
      </c>
      <c r="F5160" s="79" t="str">
        <f>INDEX('Crosswalk Particulates'!$B:$B,MATCH('2017 EPA Data'!A5160,'Crosswalk Particulates'!$A:$A,0))</f>
        <v>process-other-industry</v>
      </c>
      <c r="G5160" s="84">
        <f>INDEX('Crosswalk Particulates'!$E:$E,MATCH('2017 EPA Data'!$B5160,'Crosswalk Particulates'!$D:$D,0))</f>
        <v>0</v>
      </c>
      <c r="H5160" s="96">
        <f t="shared" si="80"/>
        <v>0</v>
      </c>
    </row>
    <row r="5161" spans="1:8" hidden="1">
      <c r="A5161" s="73" t="s">
        <v>2586</v>
      </c>
      <c r="B5161" s="73" t="s">
        <v>2858</v>
      </c>
      <c r="C5161" s="73" t="s">
        <v>2517</v>
      </c>
      <c r="D5161" s="92">
        <v>9.0800000000000006E-2</v>
      </c>
      <c r="E5161" s="73" t="s">
        <v>2518</v>
      </c>
      <c r="F5161" s="79" t="str">
        <f>INDEX('Crosswalk Particulates'!$B:$B,MATCH('2017 EPA Data'!A5161,'Crosswalk Particulates'!$A:$A,0))</f>
        <v>process-other-industry</v>
      </c>
      <c r="G5161" s="84">
        <f>INDEX('Crosswalk Particulates'!$E:$E,MATCH('2017 EPA Data'!$B5161,'Crosswalk Particulates'!$D:$D,0))</f>
        <v>0</v>
      </c>
      <c r="H5161" s="96">
        <f t="shared" si="80"/>
        <v>0</v>
      </c>
    </row>
    <row r="5162" spans="1:8" hidden="1">
      <c r="A5162" s="73" t="s">
        <v>2586</v>
      </c>
      <c r="B5162" s="73" t="s">
        <v>2843</v>
      </c>
      <c r="C5162" s="73" t="s">
        <v>2517</v>
      </c>
      <c r="D5162" s="92">
        <v>9.0800000000000006E-2</v>
      </c>
      <c r="E5162" s="73" t="s">
        <v>2518</v>
      </c>
      <c r="F5162" s="79" t="str">
        <f>INDEX('Crosswalk Particulates'!$B:$B,MATCH('2017 EPA Data'!A5162,'Crosswalk Particulates'!$A:$A,0))</f>
        <v>process-other-industry</v>
      </c>
      <c r="G5162" s="84">
        <f>INDEX('Crosswalk Particulates'!$E:$E,MATCH('2017 EPA Data'!$B5162,'Crosswalk Particulates'!$D:$D,0))</f>
        <v>0</v>
      </c>
      <c r="H5162" s="96">
        <f t="shared" si="80"/>
        <v>0</v>
      </c>
    </row>
    <row r="5163" spans="1:8" hidden="1">
      <c r="A5163" s="73" t="s">
        <v>2586</v>
      </c>
      <c r="B5163" s="73" t="s">
        <v>2861</v>
      </c>
      <c r="C5163" s="73" t="s">
        <v>2517</v>
      </c>
      <c r="D5163" s="92">
        <v>9.0800000000000006E-2</v>
      </c>
      <c r="E5163" s="73" t="s">
        <v>2518</v>
      </c>
      <c r="F5163" s="79" t="str">
        <f>INDEX('Crosswalk Particulates'!$B:$B,MATCH('2017 EPA Data'!A5163,'Crosswalk Particulates'!$A:$A,0))</f>
        <v>process-other-industry</v>
      </c>
      <c r="G5163" s="84">
        <f>INDEX('Crosswalk Particulates'!$E:$E,MATCH('2017 EPA Data'!$B5163,'Crosswalk Particulates'!$D:$D,0))</f>
        <v>0</v>
      </c>
      <c r="H5163" s="96">
        <f t="shared" si="80"/>
        <v>0</v>
      </c>
    </row>
    <row r="5164" spans="1:8" hidden="1">
      <c r="A5164" s="73" t="s">
        <v>2586</v>
      </c>
      <c r="B5164" s="73" t="s">
        <v>2797</v>
      </c>
      <c r="C5164" s="73" t="s">
        <v>2517</v>
      </c>
      <c r="D5164" s="92">
        <v>9.0800000000000006E-2</v>
      </c>
      <c r="E5164" s="73" t="s">
        <v>2518</v>
      </c>
      <c r="F5164" s="79" t="str">
        <f>INDEX('Crosswalk Particulates'!$B:$B,MATCH('2017 EPA Data'!A5164,'Crosswalk Particulates'!$A:$A,0))</f>
        <v>process-other-industry</v>
      </c>
      <c r="G5164" s="84">
        <f>INDEX('Crosswalk Particulates'!$E:$E,MATCH('2017 EPA Data'!$B5164,'Crosswalk Particulates'!$D:$D,0))</f>
        <v>0</v>
      </c>
      <c r="H5164" s="96">
        <f t="shared" si="80"/>
        <v>0</v>
      </c>
    </row>
    <row r="5165" spans="1:8" hidden="1">
      <c r="A5165" s="73" t="s">
        <v>2586</v>
      </c>
      <c r="B5165" s="73" t="s">
        <v>2864</v>
      </c>
      <c r="C5165" s="73" t="s">
        <v>2517</v>
      </c>
      <c r="D5165" s="92">
        <v>9.0800000000000006E-2</v>
      </c>
      <c r="E5165" s="73" t="s">
        <v>2518</v>
      </c>
      <c r="F5165" s="79" t="str">
        <f>INDEX('Crosswalk Particulates'!$B:$B,MATCH('2017 EPA Data'!A5165,'Crosswalk Particulates'!$A:$A,0))</f>
        <v>process-other-industry</v>
      </c>
      <c r="G5165" s="84">
        <f>INDEX('Crosswalk Particulates'!$E:$E,MATCH('2017 EPA Data'!$B5165,'Crosswalk Particulates'!$D:$D,0))</f>
        <v>0</v>
      </c>
      <c r="H5165" s="96">
        <f t="shared" si="80"/>
        <v>0</v>
      </c>
    </row>
    <row r="5166" spans="1:8" hidden="1">
      <c r="A5166" s="73" t="s">
        <v>2586</v>
      </c>
      <c r="B5166" s="73" t="s">
        <v>2865</v>
      </c>
      <c r="C5166" s="73" t="s">
        <v>2517</v>
      </c>
      <c r="D5166" s="92">
        <v>9.0800000000000006E-2</v>
      </c>
      <c r="E5166" s="73" t="s">
        <v>2518</v>
      </c>
      <c r="F5166" s="79" t="str">
        <f>INDEX('Crosswalk Particulates'!$B:$B,MATCH('2017 EPA Data'!A5166,'Crosswalk Particulates'!$A:$A,0))</f>
        <v>process-other-industry</v>
      </c>
      <c r="G5166" s="84">
        <f>INDEX('Crosswalk Particulates'!$E:$E,MATCH('2017 EPA Data'!$B5166,'Crosswalk Particulates'!$D:$D,0))</f>
        <v>0</v>
      </c>
      <c r="H5166" s="96">
        <f t="shared" si="80"/>
        <v>0</v>
      </c>
    </row>
    <row r="5167" spans="1:8" hidden="1">
      <c r="A5167" s="73" t="s">
        <v>2586</v>
      </c>
      <c r="B5167" s="73" t="s">
        <v>2863</v>
      </c>
      <c r="C5167" s="73" t="s">
        <v>2517</v>
      </c>
      <c r="D5167" s="92">
        <v>9.0800000000000006E-2</v>
      </c>
      <c r="E5167" s="73" t="s">
        <v>2518</v>
      </c>
      <c r="F5167" s="79" t="str">
        <f>INDEX('Crosswalk Particulates'!$B:$B,MATCH('2017 EPA Data'!A5167,'Crosswalk Particulates'!$A:$A,0))</f>
        <v>process-other-industry</v>
      </c>
      <c r="G5167" s="84">
        <f>INDEX('Crosswalk Particulates'!$E:$E,MATCH('2017 EPA Data'!$B5167,'Crosswalk Particulates'!$D:$D,0))</f>
        <v>0</v>
      </c>
      <c r="H5167" s="96">
        <f t="shared" si="80"/>
        <v>0</v>
      </c>
    </row>
    <row r="5168" spans="1:8" hidden="1">
      <c r="A5168" s="73" t="s">
        <v>2586</v>
      </c>
      <c r="B5168" s="73" t="s">
        <v>2866</v>
      </c>
      <c r="C5168" s="73" t="s">
        <v>2517</v>
      </c>
      <c r="D5168" s="92">
        <v>9.0800000000000006E-2</v>
      </c>
      <c r="E5168" s="73" t="s">
        <v>2518</v>
      </c>
      <c r="F5168" s="79" t="str">
        <f>INDEX('Crosswalk Particulates'!$B:$B,MATCH('2017 EPA Data'!A5168,'Crosswalk Particulates'!$A:$A,0))</f>
        <v>process-other-industry</v>
      </c>
      <c r="G5168" s="84">
        <f>INDEX('Crosswalk Particulates'!$E:$E,MATCH('2017 EPA Data'!$B5168,'Crosswalk Particulates'!$D:$D,0))</f>
        <v>0</v>
      </c>
      <c r="H5168" s="96">
        <f t="shared" si="80"/>
        <v>0</v>
      </c>
    </row>
    <row r="5169" spans="1:8" hidden="1">
      <c r="A5169" s="73" t="s">
        <v>2586</v>
      </c>
      <c r="B5169" s="73" t="s">
        <v>2827</v>
      </c>
      <c r="C5169" s="73" t="s">
        <v>2517</v>
      </c>
      <c r="D5169" s="92">
        <v>9.0800000000000006E-2</v>
      </c>
      <c r="E5169" s="73" t="s">
        <v>2518</v>
      </c>
      <c r="F5169" s="79" t="str">
        <f>INDEX('Crosswalk Particulates'!$B:$B,MATCH('2017 EPA Data'!A5169,'Crosswalk Particulates'!$A:$A,0))</f>
        <v>process-other-industry</v>
      </c>
      <c r="G5169" s="84">
        <f>INDEX('Crosswalk Particulates'!$E:$E,MATCH('2017 EPA Data'!$B5169,'Crosswalk Particulates'!$D:$D,0))</f>
        <v>0</v>
      </c>
      <c r="H5169" s="96">
        <f t="shared" si="80"/>
        <v>0</v>
      </c>
    </row>
    <row r="5170" spans="1:8" hidden="1">
      <c r="A5170" s="73" t="s">
        <v>2586</v>
      </c>
      <c r="B5170" s="73" t="s">
        <v>2849</v>
      </c>
      <c r="C5170" s="73" t="s">
        <v>2517</v>
      </c>
      <c r="D5170" s="92">
        <v>9.0800000000000006E-2</v>
      </c>
      <c r="E5170" s="73" t="s">
        <v>2518</v>
      </c>
      <c r="F5170" s="79" t="str">
        <f>INDEX('Crosswalk Particulates'!$B:$B,MATCH('2017 EPA Data'!A5170,'Crosswalk Particulates'!$A:$A,0))</f>
        <v>process-other-industry</v>
      </c>
      <c r="G5170" s="84">
        <f>INDEX('Crosswalk Particulates'!$E:$E,MATCH('2017 EPA Data'!$B5170,'Crosswalk Particulates'!$D:$D,0))</f>
        <v>0</v>
      </c>
      <c r="H5170" s="96">
        <f t="shared" si="80"/>
        <v>0</v>
      </c>
    </row>
    <row r="5171" spans="1:8" hidden="1">
      <c r="A5171" s="73" t="s">
        <v>2664</v>
      </c>
      <c r="B5171" s="73" t="s">
        <v>2840</v>
      </c>
      <c r="C5171" s="73" t="s">
        <v>2517</v>
      </c>
      <c r="D5171" s="92">
        <v>0.09</v>
      </c>
      <c r="E5171" s="73" t="s">
        <v>2518</v>
      </c>
      <c r="F5171" s="79" t="str">
        <f>INDEX('Crosswalk Particulates'!$B:$B,MATCH('2017 EPA Data'!A5171,'Crosswalk Particulates'!$A:$A,0))</f>
        <v>Commercial Buildings Sector</v>
      </c>
      <c r="G5171" s="84">
        <f>INDEX('Crosswalk Particulates'!$E:$E,MATCH('2017 EPA Data'!$B5171,'Crosswalk Particulates'!$D:$D,0))</f>
        <v>0</v>
      </c>
      <c r="H5171" s="96">
        <f t="shared" si="80"/>
        <v>0</v>
      </c>
    </row>
    <row r="5172" spans="1:8" hidden="1">
      <c r="A5172" s="73" t="s">
        <v>2592</v>
      </c>
      <c r="B5172" s="73" t="s">
        <v>2843</v>
      </c>
      <c r="C5172" s="73" t="s">
        <v>2517</v>
      </c>
      <c r="D5172" s="92">
        <v>8.9356599999999994E-2</v>
      </c>
      <c r="E5172" s="73" t="s">
        <v>2518</v>
      </c>
      <c r="F5172" s="79" t="str">
        <f>INDEX('Crosswalk Particulates'!$B:$B,MATCH('2017 EPA Data'!A5172,'Crosswalk Particulates'!$A:$A,0))</f>
        <v>process-ngps-industry</v>
      </c>
      <c r="G5172" s="84">
        <f>INDEX('Crosswalk Particulates'!$E:$E,MATCH('2017 EPA Data'!$B5172,'Crosswalk Particulates'!$D:$D,0))</f>
        <v>0</v>
      </c>
      <c r="H5172" s="96">
        <f t="shared" si="80"/>
        <v>0</v>
      </c>
    </row>
    <row r="5173" spans="1:8" hidden="1">
      <c r="A5173" s="73" t="s">
        <v>2629</v>
      </c>
      <c r="B5173" s="73" t="s">
        <v>2750</v>
      </c>
      <c r="C5173" s="73" t="s">
        <v>2517</v>
      </c>
      <c r="D5173" s="92">
        <v>8.8700000000000001E-2</v>
      </c>
      <c r="E5173" s="73" t="s">
        <v>2518</v>
      </c>
      <c r="F5173" s="79" t="str">
        <f>INDEX('Crosswalk Particulates'!$B:$B,MATCH('2017 EPA Data'!A5173,'Crosswalk Particulates'!$A:$A,0))</f>
        <v>industry-fuel-oil</v>
      </c>
      <c r="G5173" s="84">
        <f>INDEX('Crosswalk Particulates'!$E:$E,MATCH('2017 EPA Data'!$B5173,'Crosswalk Particulates'!$D:$D,0))</f>
        <v>0</v>
      </c>
      <c r="H5173" s="96">
        <f t="shared" si="80"/>
        <v>0</v>
      </c>
    </row>
    <row r="5174" spans="1:8" hidden="1">
      <c r="A5174" s="73" t="s">
        <v>2596</v>
      </c>
      <c r="B5174" s="73" t="s">
        <v>2774</v>
      </c>
      <c r="C5174" s="73" t="s">
        <v>2517</v>
      </c>
      <c r="D5174" s="92">
        <v>8.8690000000000005E-2</v>
      </c>
      <c r="E5174" s="73" t="s">
        <v>2518</v>
      </c>
      <c r="F5174" s="79" t="str">
        <f>INDEX('Crosswalk Particulates'!$B:$B,MATCH('2017 EPA Data'!A5174,'Crosswalk Particulates'!$A:$A,0))</f>
        <v>industry-fuel-coal</v>
      </c>
      <c r="G5174" s="84">
        <f>INDEX('Crosswalk Particulates'!$E:$E,MATCH('2017 EPA Data'!$B5174,'Crosswalk Particulates'!$D:$D,0))</f>
        <v>0</v>
      </c>
      <c r="H5174" s="96">
        <f t="shared" si="80"/>
        <v>0</v>
      </c>
    </row>
    <row r="5175" spans="1:8" hidden="1">
      <c r="A5175" s="73" t="s">
        <v>2546</v>
      </c>
      <c r="B5175" s="73" t="s">
        <v>2753</v>
      </c>
      <c r="D5175" s="92">
        <v>8.8668375309679998E-2</v>
      </c>
      <c r="E5175" s="73" t="s">
        <v>2522</v>
      </c>
      <c r="F5175" s="79" t="str">
        <f>INDEX('Crosswalk Particulates'!$B:$B,MATCH('2017 EPA Data'!A5175,'Crosswalk Particulates'!$A:$A,0))</f>
        <v>process-other-industry</v>
      </c>
      <c r="G5175" s="84">
        <f>INDEX('Crosswalk Particulates'!$E:$E,MATCH('2017 EPA Data'!$B5175,'Crosswalk Particulates'!$D:$D,0))</f>
        <v>0</v>
      </c>
      <c r="H5175" s="96">
        <f t="shared" si="80"/>
        <v>80438.692663297988</v>
      </c>
    </row>
    <row r="5176" spans="1:8" hidden="1">
      <c r="A5176" s="73" t="s">
        <v>2619</v>
      </c>
      <c r="B5176" s="73" t="s">
        <v>2791</v>
      </c>
      <c r="C5176" s="73" t="s">
        <v>2517</v>
      </c>
      <c r="D5176" s="92">
        <v>8.7999999999999995E-2</v>
      </c>
      <c r="E5176" s="73" t="s">
        <v>2518</v>
      </c>
      <c r="F5176" s="79" t="str">
        <f>INDEX('Crosswalk Particulates'!$B:$B,MATCH('2017 EPA Data'!A5176,'Crosswalk Particulates'!$A:$A,0))</f>
        <v>process-iron and steel-industry</v>
      </c>
      <c r="G5176" s="84">
        <f>INDEX('Crosswalk Particulates'!$E:$E,MATCH('2017 EPA Data'!$B5176,'Crosswalk Particulates'!$D:$D,0))</f>
        <v>0</v>
      </c>
      <c r="H5176" s="96">
        <f t="shared" si="80"/>
        <v>0</v>
      </c>
    </row>
    <row r="5177" spans="1:8" hidden="1">
      <c r="A5177" s="73" t="s">
        <v>2530</v>
      </c>
      <c r="B5177" s="73" t="s">
        <v>2639</v>
      </c>
      <c r="C5177" s="73" t="s">
        <v>2517</v>
      </c>
      <c r="D5177" s="92">
        <v>8.6385475525383296E-2</v>
      </c>
      <c r="E5177" s="73" t="s">
        <v>2518</v>
      </c>
      <c r="F5177" s="79" t="str">
        <f>INDEX('Crosswalk Particulates'!$B:$B,MATCH('2017 EPA Data'!A5177,'Crosswalk Particulates'!$A:$A,0))</f>
        <v>process-other-industry</v>
      </c>
      <c r="G5177" s="84">
        <f>INDEX('Crosswalk Particulates'!$E:$E,MATCH('2017 EPA Data'!$B5177,'Crosswalk Particulates'!$D:$D,0))</f>
        <v>0</v>
      </c>
      <c r="H5177" s="96">
        <f t="shared" si="80"/>
        <v>0</v>
      </c>
    </row>
    <row r="5178" spans="1:8" hidden="1">
      <c r="A5178" s="73" t="s">
        <v>2595</v>
      </c>
      <c r="B5178" s="73" t="s">
        <v>2751</v>
      </c>
      <c r="C5178" s="73" t="s">
        <v>2517</v>
      </c>
      <c r="D5178" s="92">
        <v>8.6132394636245099E-2</v>
      </c>
      <c r="E5178" s="73" t="s">
        <v>2518</v>
      </c>
      <c r="F5178" s="79" t="str">
        <f>INDEX('Crosswalk Particulates'!$B:$B,MATCH('2017 EPA Data'!A5178,'Crosswalk Particulates'!$A:$A,0))</f>
        <v>process-other-industry</v>
      </c>
      <c r="G5178" s="84">
        <f>INDEX('Crosswalk Particulates'!$E:$E,MATCH('2017 EPA Data'!$B5178,'Crosswalk Particulates'!$D:$D,0))</f>
        <v>0</v>
      </c>
      <c r="H5178" s="96">
        <f t="shared" si="80"/>
        <v>0</v>
      </c>
    </row>
    <row r="5179" spans="1:8" hidden="1">
      <c r="A5179" s="73" t="s">
        <v>2655</v>
      </c>
      <c r="B5179" s="73" t="s">
        <v>2614</v>
      </c>
      <c r="C5179" s="73" t="s">
        <v>2517</v>
      </c>
      <c r="D5179" s="92">
        <v>8.5532599993439998E-2</v>
      </c>
      <c r="E5179" s="73" t="s">
        <v>2518</v>
      </c>
      <c r="F5179" s="79" t="str">
        <f>INDEX('Crosswalk Particulates'!$B:$B,MATCH('2017 EPA Data'!A5179,'Crosswalk Particulates'!$A:$A,0))</f>
        <v>Commercial Buildings Sector</v>
      </c>
      <c r="G5179" s="84">
        <f>INDEX('Crosswalk Particulates'!$E:$E,MATCH('2017 EPA Data'!$B5179,'Crosswalk Particulates'!$D:$D,0))</f>
        <v>0</v>
      </c>
      <c r="H5179" s="96">
        <f t="shared" si="80"/>
        <v>0</v>
      </c>
    </row>
    <row r="5180" spans="1:8" hidden="1">
      <c r="A5180" s="73" t="s">
        <v>2584</v>
      </c>
      <c r="B5180" s="73" t="s">
        <v>2651</v>
      </c>
      <c r="C5180" s="73" t="s">
        <v>2517</v>
      </c>
      <c r="D5180" s="92">
        <v>8.5286670078215998E-2</v>
      </c>
      <c r="E5180" s="73" t="s">
        <v>2518</v>
      </c>
      <c r="F5180" s="79" t="str">
        <f>INDEX('Crosswalk Particulates'!$B:$B,MATCH('2017 EPA Data'!A5180,'Crosswalk Particulates'!$A:$A,0))</f>
        <v>Electricity Sector</v>
      </c>
      <c r="G5180" s="84">
        <f>INDEX('Crosswalk Particulates'!$E:$E,MATCH('2017 EPA Data'!$B5180,'Crosswalk Particulates'!$D:$D,0))</f>
        <v>0</v>
      </c>
      <c r="H5180" s="96">
        <f t="shared" si="80"/>
        <v>0</v>
      </c>
    </row>
    <row r="5181" spans="1:8" hidden="1">
      <c r="A5181" s="73" t="s">
        <v>2608</v>
      </c>
      <c r="B5181" s="73" t="s">
        <v>2613</v>
      </c>
      <c r="C5181" s="73" t="s">
        <v>2517</v>
      </c>
      <c r="D5181" s="92">
        <v>8.4400000000000003E-2</v>
      </c>
      <c r="E5181" s="73" t="s">
        <v>2518</v>
      </c>
      <c r="F5181" s="79" t="str">
        <f>INDEX('Crosswalk Particulates'!$B:$B,MATCH('2017 EPA Data'!A5181,'Crosswalk Particulates'!$A:$A,0))</f>
        <v>Electricity Sector</v>
      </c>
      <c r="G5181" s="84">
        <f>INDEX('Crosswalk Particulates'!$E:$E,MATCH('2017 EPA Data'!$B5181,'Crosswalk Particulates'!$D:$D,0))</f>
        <v>0</v>
      </c>
      <c r="H5181" s="96">
        <f t="shared" si="80"/>
        <v>0</v>
      </c>
    </row>
    <row r="5182" spans="1:8" hidden="1">
      <c r="A5182" s="73" t="s">
        <v>2578</v>
      </c>
      <c r="B5182" s="73" t="s">
        <v>2771</v>
      </c>
      <c r="C5182" s="73" t="s">
        <v>2517</v>
      </c>
      <c r="D5182" s="92">
        <v>8.2780000000000006E-2</v>
      </c>
      <c r="E5182" s="73" t="s">
        <v>2518</v>
      </c>
      <c r="F5182" s="79" t="str">
        <f>INDEX('Crosswalk Particulates'!$B:$B,MATCH('2017 EPA Data'!A5182,'Crosswalk Particulates'!$A:$A,0))</f>
        <v>process-chemicals-industry</v>
      </c>
      <c r="G5182" s="84">
        <f>INDEX('Crosswalk Particulates'!$E:$E,MATCH('2017 EPA Data'!$B5182,'Crosswalk Particulates'!$D:$D,0))</f>
        <v>0</v>
      </c>
      <c r="H5182" s="96">
        <f t="shared" si="80"/>
        <v>0</v>
      </c>
    </row>
    <row r="5183" spans="1:8" hidden="1">
      <c r="A5183" s="73" t="s">
        <v>2655</v>
      </c>
      <c r="B5183" s="73" t="s">
        <v>2695</v>
      </c>
      <c r="C5183" s="73" t="s">
        <v>2517</v>
      </c>
      <c r="D5183" s="92">
        <v>8.2378197635150002E-2</v>
      </c>
      <c r="E5183" s="73" t="s">
        <v>2518</v>
      </c>
      <c r="F5183" s="79" t="str">
        <f>INDEX('Crosswalk Particulates'!$B:$B,MATCH('2017 EPA Data'!A5183,'Crosswalk Particulates'!$A:$A,0))</f>
        <v>Commercial Buildings Sector</v>
      </c>
      <c r="G5183" s="84">
        <f>INDEX('Crosswalk Particulates'!$E:$E,MATCH('2017 EPA Data'!$B5183,'Crosswalk Particulates'!$D:$D,0))</f>
        <v>0</v>
      </c>
      <c r="H5183" s="96">
        <f t="shared" si="80"/>
        <v>0</v>
      </c>
    </row>
    <row r="5184" spans="1:8" hidden="1">
      <c r="A5184" s="73" t="s">
        <v>2632</v>
      </c>
      <c r="B5184" s="73" t="s">
        <v>2643</v>
      </c>
      <c r="C5184" s="73" t="s">
        <v>2517</v>
      </c>
      <c r="D5184" s="92">
        <v>8.1539821739819995E-2</v>
      </c>
      <c r="E5184" s="73" t="s">
        <v>2518</v>
      </c>
      <c r="F5184" s="79" t="str">
        <f>INDEX('Crosswalk Particulates'!$B:$B,MATCH('2017 EPA Data'!A5184,'Crosswalk Particulates'!$A:$A,0))</f>
        <v>industry-fuel-other</v>
      </c>
      <c r="G5184" s="84">
        <f>INDEX('Crosswalk Particulates'!$E:$E,MATCH('2017 EPA Data'!$B5184,'Crosswalk Particulates'!$D:$D,0))</f>
        <v>0</v>
      </c>
      <c r="H5184" s="96">
        <f t="shared" si="80"/>
        <v>0</v>
      </c>
    </row>
    <row r="5185" spans="1:8" hidden="1">
      <c r="A5185" s="73" t="s">
        <v>2595</v>
      </c>
      <c r="B5185" s="73" t="s">
        <v>2611</v>
      </c>
      <c r="C5185" s="73" t="s">
        <v>2517</v>
      </c>
      <c r="D5185" s="92">
        <v>8.0699999999999994E-2</v>
      </c>
      <c r="E5185" s="73" t="s">
        <v>2518</v>
      </c>
      <c r="F5185" s="79" t="str">
        <f>INDEX('Crosswalk Particulates'!$B:$B,MATCH('2017 EPA Data'!A5185,'Crosswalk Particulates'!$A:$A,0))</f>
        <v>process-other-industry</v>
      </c>
      <c r="G5185" s="84">
        <f>INDEX('Crosswalk Particulates'!$E:$E,MATCH('2017 EPA Data'!$B5185,'Crosswalk Particulates'!$D:$D,0))</f>
        <v>0</v>
      </c>
      <c r="H5185" s="96">
        <f t="shared" si="80"/>
        <v>0</v>
      </c>
    </row>
    <row r="5186" spans="1:8" hidden="1">
      <c r="A5186" s="73" t="s">
        <v>2632</v>
      </c>
      <c r="B5186" s="73" t="s">
        <v>2741</v>
      </c>
      <c r="C5186" s="73" t="s">
        <v>2517</v>
      </c>
      <c r="D5186" s="92">
        <v>8.0399999999999999E-2</v>
      </c>
      <c r="E5186" s="73" t="s">
        <v>2518</v>
      </c>
      <c r="F5186" s="79" t="str">
        <f>INDEX('Crosswalk Particulates'!$B:$B,MATCH('2017 EPA Data'!A5186,'Crosswalk Particulates'!$A:$A,0))</f>
        <v>industry-fuel-other</v>
      </c>
      <c r="G5186" s="84">
        <f>INDEX('Crosswalk Particulates'!$E:$E,MATCH('2017 EPA Data'!$B5186,'Crosswalk Particulates'!$D:$D,0))</f>
        <v>0</v>
      </c>
      <c r="H5186" s="96">
        <f t="shared" si="80"/>
        <v>0</v>
      </c>
    </row>
    <row r="5187" spans="1:8" hidden="1">
      <c r="A5187" s="73" t="s">
        <v>2553</v>
      </c>
      <c r="B5187" s="73" t="s">
        <v>2656</v>
      </c>
      <c r="C5187" s="73" t="s">
        <v>2517</v>
      </c>
      <c r="D5187" s="92">
        <v>0.08</v>
      </c>
      <c r="E5187" s="73" t="s">
        <v>2518</v>
      </c>
      <c r="F5187" s="79" t="str">
        <f>INDEX('Crosswalk Particulates'!$B:$B,MATCH('2017 EPA Data'!A5187,'Crosswalk Particulates'!$A:$A,0))</f>
        <v>process-other-industry</v>
      </c>
      <c r="G5187" s="84">
        <f>INDEX('Crosswalk Particulates'!$E:$E,MATCH('2017 EPA Data'!$B5187,'Crosswalk Particulates'!$D:$D,0))</f>
        <v>0</v>
      </c>
      <c r="H5187" s="96">
        <f t="shared" si="80"/>
        <v>0</v>
      </c>
    </row>
    <row r="5188" spans="1:8" hidden="1">
      <c r="A5188" s="73" t="s">
        <v>2595</v>
      </c>
      <c r="B5188" s="73" t="s">
        <v>2628</v>
      </c>
      <c r="C5188" s="73" t="s">
        <v>2517</v>
      </c>
      <c r="D5188" s="92">
        <v>7.98200258E-2</v>
      </c>
      <c r="E5188" s="73" t="s">
        <v>2518</v>
      </c>
      <c r="F5188" s="79" t="str">
        <f>INDEX('Crosswalk Particulates'!$B:$B,MATCH('2017 EPA Data'!A5188,'Crosswalk Particulates'!$A:$A,0))</f>
        <v>process-other-industry</v>
      </c>
      <c r="G5188" s="84">
        <f>INDEX('Crosswalk Particulates'!$E:$E,MATCH('2017 EPA Data'!$B5188,'Crosswalk Particulates'!$D:$D,0))</f>
        <v>0</v>
      </c>
      <c r="H5188" s="96">
        <f t="shared" ref="H5188:H5251" si="81">IF(E5188="TON",D5188/metricton_to_shortton,0)*10^6</f>
        <v>0</v>
      </c>
    </row>
    <row r="5189" spans="1:8" hidden="1">
      <c r="A5189" s="73" t="s">
        <v>2585</v>
      </c>
      <c r="B5189" s="73" t="s">
        <v>2636</v>
      </c>
      <c r="C5189" s="73" t="s">
        <v>2517</v>
      </c>
      <c r="D5189" s="92">
        <v>7.8991328424882101E-2</v>
      </c>
      <c r="E5189" s="73" t="s">
        <v>2518</v>
      </c>
      <c r="F5189" s="79" t="str">
        <f>INDEX('Crosswalk Particulates'!$B:$B,MATCH('2017 EPA Data'!A5189,'Crosswalk Particulates'!$A:$A,0))</f>
        <v>process-other-industry</v>
      </c>
      <c r="G5189" s="84">
        <f>INDEX('Crosswalk Particulates'!$E:$E,MATCH('2017 EPA Data'!$B5189,'Crosswalk Particulates'!$D:$D,0))</f>
        <v>0</v>
      </c>
      <c r="H5189" s="96">
        <f t="shared" si="81"/>
        <v>0</v>
      </c>
    </row>
    <row r="5190" spans="1:8" hidden="1">
      <c r="A5190" s="73" t="s">
        <v>2629</v>
      </c>
      <c r="B5190" s="73" t="s">
        <v>2635</v>
      </c>
      <c r="C5190" s="73" t="s">
        <v>2517</v>
      </c>
      <c r="D5190" s="92">
        <v>7.8882342701079605E-2</v>
      </c>
      <c r="E5190" s="73" t="s">
        <v>2518</v>
      </c>
      <c r="F5190" s="79" t="str">
        <f>INDEX('Crosswalk Particulates'!$B:$B,MATCH('2017 EPA Data'!A5190,'Crosswalk Particulates'!$A:$A,0))</f>
        <v>industry-fuel-oil</v>
      </c>
      <c r="G5190" s="84">
        <f>INDEX('Crosswalk Particulates'!$E:$E,MATCH('2017 EPA Data'!$B5190,'Crosswalk Particulates'!$D:$D,0))</f>
        <v>0</v>
      </c>
      <c r="H5190" s="96">
        <f t="shared" si="81"/>
        <v>0</v>
      </c>
    </row>
    <row r="5191" spans="1:8" hidden="1">
      <c r="A5191" s="73" t="s">
        <v>2723</v>
      </c>
      <c r="B5191" s="73" t="s">
        <v>2598</v>
      </c>
      <c r="C5191" s="73" t="s">
        <v>2517</v>
      </c>
      <c r="D5191" s="92">
        <v>7.8281103000000005E-2</v>
      </c>
      <c r="E5191" s="73" t="s">
        <v>2518</v>
      </c>
      <c r="F5191" s="79" t="str">
        <f>INDEX('Crosswalk Particulates'!$B:$B,MATCH('2017 EPA Data'!A5191,'Crosswalk Particulates'!$A:$A,0))</f>
        <v>Residential Buildings Sector</v>
      </c>
      <c r="G5191" s="84">
        <f>INDEX('Crosswalk Particulates'!$E:$E,MATCH('2017 EPA Data'!$B5191,'Crosswalk Particulates'!$D:$D,0))</f>
        <v>0</v>
      </c>
      <c r="H5191" s="96">
        <f t="shared" si="81"/>
        <v>0</v>
      </c>
    </row>
    <row r="5192" spans="1:8" hidden="1">
      <c r="A5192" s="73" t="s">
        <v>2546</v>
      </c>
      <c r="B5192" s="73" t="s">
        <v>2634</v>
      </c>
      <c r="D5192" s="92">
        <v>7.3321533841360004E-2</v>
      </c>
      <c r="E5192" s="73" t="s">
        <v>2522</v>
      </c>
      <c r="F5192" s="79" t="str">
        <f>INDEX('Crosswalk Particulates'!$B:$B,MATCH('2017 EPA Data'!A5192,'Crosswalk Particulates'!$A:$A,0))</f>
        <v>process-other-industry</v>
      </c>
      <c r="G5192" s="84" t="str">
        <f>INDEX('Crosswalk Particulates'!$E:$E,MATCH('2017 EPA Data'!$B5192,'Crosswalk Particulates'!$D:$D,0))</f>
        <v>OC</v>
      </c>
      <c r="H5192" s="96">
        <f t="shared" si="81"/>
        <v>66516.255718772401</v>
      </c>
    </row>
    <row r="5193" spans="1:8" hidden="1">
      <c r="A5193" s="73" t="s">
        <v>2585</v>
      </c>
      <c r="B5193" s="73" t="s">
        <v>2643</v>
      </c>
      <c r="C5193" s="73" t="s">
        <v>2517</v>
      </c>
      <c r="D5193" s="92">
        <v>7.2879948776399001E-2</v>
      </c>
      <c r="E5193" s="73" t="s">
        <v>2518</v>
      </c>
      <c r="F5193" s="79" t="str">
        <f>INDEX('Crosswalk Particulates'!$B:$B,MATCH('2017 EPA Data'!A5193,'Crosswalk Particulates'!$A:$A,0))</f>
        <v>process-other-industry</v>
      </c>
      <c r="G5193" s="84">
        <f>INDEX('Crosswalk Particulates'!$E:$E,MATCH('2017 EPA Data'!$B5193,'Crosswalk Particulates'!$D:$D,0))</f>
        <v>0</v>
      </c>
      <c r="H5193" s="96">
        <f t="shared" si="81"/>
        <v>0</v>
      </c>
    </row>
    <row r="5194" spans="1:8" hidden="1">
      <c r="A5194" s="73" t="s">
        <v>2607</v>
      </c>
      <c r="B5194" s="73" t="s">
        <v>2742</v>
      </c>
      <c r="C5194" s="73" t="s">
        <v>2517</v>
      </c>
      <c r="D5194" s="92">
        <v>7.2800000000000004E-2</v>
      </c>
      <c r="E5194" s="73" t="s">
        <v>2518</v>
      </c>
      <c r="F5194" s="79" t="str">
        <f>INDEX('Crosswalk Particulates'!$B:$B,MATCH('2017 EPA Data'!A5194,'Crosswalk Particulates'!$A:$A,0))</f>
        <v>process-cement-industry</v>
      </c>
      <c r="G5194" s="84">
        <f>INDEX('Crosswalk Particulates'!$E:$E,MATCH('2017 EPA Data'!$B5194,'Crosswalk Particulates'!$D:$D,0))</f>
        <v>0</v>
      </c>
      <c r="H5194" s="96">
        <f t="shared" si="81"/>
        <v>0</v>
      </c>
    </row>
    <row r="5195" spans="1:8" hidden="1">
      <c r="A5195" s="73" t="s">
        <v>2553</v>
      </c>
      <c r="B5195" s="73" t="s">
        <v>2695</v>
      </c>
      <c r="C5195" s="73" t="s">
        <v>2517</v>
      </c>
      <c r="D5195" s="92">
        <v>7.0000000000000007E-2</v>
      </c>
      <c r="E5195" s="73" t="s">
        <v>2518</v>
      </c>
      <c r="F5195" s="79" t="str">
        <f>INDEX('Crosswalk Particulates'!$B:$B,MATCH('2017 EPA Data'!A5195,'Crosswalk Particulates'!$A:$A,0))</f>
        <v>process-other-industry</v>
      </c>
      <c r="G5195" s="84">
        <f>INDEX('Crosswalk Particulates'!$E:$E,MATCH('2017 EPA Data'!$B5195,'Crosswalk Particulates'!$D:$D,0))</f>
        <v>0</v>
      </c>
      <c r="H5195" s="96">
        <f t="shared" si="81"/>
        <v>0</v>
      </c>
    </row>
    <row r="5196" spans="1:8" hidden="1">
      <c r="A5196" s="73" t="s">
        <v>2723</v>
      </c>
      <c r="B5196" s="73" t="s">
        <v>2544</v>
      </c>
      <c r="C5196" s="73" t="s">
        <v>2517</v>
      </c>
      <c r="D5196" s="92">
        <v>6.6548459000000004E-2</v>
      </c>
      <c r="E5196" s="73" t="s">
        <v>2518</v>
      </c>
      <c r="F5196" s="79" t="str">
        <f>INDEX('Crosswalk Particulates'!$B:$B,MATCH('2017 EPA Data'!A5196,'Crosswalk Particulates'!$A:$A,0))</f>
        <v>Residential Buildings Sector</v>
      </c>
      <c r="G5196" s="84">
        <f>INDEX('Crosswalk Particulates'!$E:$E,MATCH('2017 EPA Data'!$B5196,'Crosswalk Particulates'!$D:$D,0))</f>
        <v>0</v>
      </c>
      <c r="H5196" s="96">
        <f t="shared" si="81"/>
        <v>0</v>
      </c>
    </row>
    <row r="5197" spans="1:8" hidden="1">
      <c r="A5197" s="73" t="s">
        <v>2553</v>
      </c>
      <c r="B5197" s="73" t="s">
        <v>2687</v>
      </c>
      <c r="C5197" s="73" t="s">
        <v>2517</v>
      </c>
      <c r="D5197" s="92">
        <v>6.4259999999999998E-2</v>
      </c>
      <c r="E5197" s="73" t="s">
        <v>2518</v>
      </c>
      <c r="F5197" s="79" t="str">
        <f>INDEX('Crosswalk Particulates'!$B:$B,MATCH('2017 EPA Data'!A5197,'Crosswalk Particulates'!$A:$A,0))</f>
        <v>process-other-industry</v>
      </c>
      <c r="G5197" s="84">
        <f>INDEX('Crosswalk Particulates'!$E:$E,MATCH('2017 EPA Data'!$B5197,'Crosswalk Particulates'!$D:$D,0))</f>
        <v>0</v>
      </c>
      <c r="H5197" s="96">
        <f t="shared" si="81"/>
        <v>0</v>
      </c>
    </row>
    <row r="5198" spans="1:8" hidden="1">
      <c r="A5198" s="73" t="s">
        <v>2629</v>
      </c>
      <c r="B5198" s="73" t="s">
        <v>2725</v>
      </c>
      <c r="C5198" s="73" t="s">
        <v>2517</v>
      </c>
      <c r="D5198" s="92">
        <v>6.3600000000000004E-2</v>
      </c>
      <c r="E5198" s="73" t="s">
        <v>2518</v>
      </c>
      <c r="F5198" s="79" t="str">
        <f>INDEX('Crosswalk Particulates'!$B:$B,MATCH('2017 EPA Data'!A5198,'Crosswalk Particulates'!$A:$A,0))</f>
        <v>industry-fuel-oil</v>
      </c>
      <c r="G5198" s="84">
        <f>INDEX('Crosswalk Particulates'!$E:$E,MATCH('2017 EPA Data'!$B5198,'Crosswalk Particulates'!$D:$D,0))</f>
        <v>0</v>
      </c>
      <c r="H5198" s="96">
        <f t="shared" si="81"/>
        <v>0</v>
      </c>
    </row>
    <row r="5199" spans="1:8" hidden="1">
      <c r="A5199" s="73" t="s">
        <v>2669</v>
      </c>
      <c r="B5199" s="73" t="s">
        <v>2783</v>
      </c>
      <c r="C5199" s="73" t="s">
        <v>2517</v>
      </c>
      <c r="D5199" s="92">
        <v>6.3049999999999995E-2</v>
      </c>
      <c r="E5199" s="73" t="s">
        <v>2518</v>
      </c>
      <c r="F5199" s="79" t="str">
        <f>INDEX('Crosswalk Particulates'!$B:$B,MATCH('2017 EPA Data'!A5199,'Crosswalk Particulates'!$A:$A,0))</f>
        <v>Commercial Buildings Sector</v>
      </c>
      <c r="G5199" s="84">
        <f>INDEX('Crosswalk Particulates'!$E:$E,MATCH('2017 EPA Data'!$B5199,'Crosswalk Particulates'!$D:$D,0))</f>
        <v>0</v>
      </c>
      <c r="H5199" s="96">
        <f t="shared" si="81"/>
        <v>0</v>
      </c>
    </row>
    <row r="5200" spans="1:8" hidden="1">
      <c r="A5200" s="73" t="s">
        <v>2585</v>
      </c>
      <c r="B5200" s="73" t="s">
        <v>2651</v>
      </c>
      <c r="C5200" s="73" t="s">
        <v>2517</v>
      </c>
      <c r="D5200" s="92">
        <v>6.2591856822127395E-2</v>
      </c>
      <c r="E5200" s="73" t="s">
        <v>2518</v>
      </c>
      <c r="F5200" s="79" t="str">
        <f>INDEX('Crosswalk Particulates'!$B:$B,MATCH('2017 EPA Data'!A5200,'Crosswalk Particulates'!$A:$A,0))</f>
        <v>process-other-industry</v>
      </c>
      <c r="G5200" s="84">
        <f>INDEX('Crosswalk Particulates'!$E:$E,MATCH('2017 EPA Data'!$B5200,'Crosswalk Particulates'!$D:$D,0))</f>
        <v>0</v>
      </c>
      <c r="H5200" s="96">
        <f t="shared" si="81"/>
        <v>0</v>
      </c>
    </row>
    <row r="5201" spans="1:8" hidden="1">
      <c r="A5201" s="73" t="s">
        <v>2553</v>
      </c>
      <c r="B5201" s="73" t="s">
        <v>2615</v>
      </c>
      <c r="C5201" s="73" t="s">
        <v>2557</v>
      </c>
      <c r="D5201" s="92">
        <v>6.2110499999999999E-2</v>
      </c>
      <c r="E5201" s="73" t="s">
        <v>2522</v>
      </c>
      <c r="F5201" s="79" t="str">
        <f>INDEX('Crosswalk Particulates'!$B:$B,MATCH('2017 EPA Data'!A5201,'Crosswalk Particulates'!$A:$A,0))</f>
        <v>process-other-industry</v>
      </c>
      <c r="G5201" s="84" t="str">
        <f>INDEX('Crosswalk Particulates'!$E:$E,MATCH('2017 EPA Data'!$B5201,'Crosswalk Particulates'!$D:$D,0))</f>
        <v>SOx</v>
      </c>
      <c r="H5201" s="96">
        <f t="shared" si="81"/>
        <v>56345.764803004604</v>
      </c>
    </row>
    <row r="5202" spans="1:8" hidden="1">
      <c r="A5202" s="73" t="s">
        <v>2632</v>
      </c>
      <c r="B5202" s="73" t="s">
        <v>2783</v>
      </c>
      <c r="C5202" s="73" t="s">
        <v>2517</v>
      </c>
      <c r="D5202" s="92">
        <v>6.0999999999999999E-2</v>
      </c>
      <c r="E5202" s="73" t="s">
        <v>2518</v>
      </c>
      <c r="F5202" s="79" t="str">
        <f>INDEX('Crosswalk Particulates'!$B:$B,MATCH('2017 EPA Data'!A5202,'Crosswalk Particulates'!$A:$A,0))</f>
        <v>industry-fuel-other</v>
      </c>
      <c r="G5202" s="84">
        <f>INDEX('Crosswalk Particulates'!$E:$E,MATCH('2017 EPA Data'!$B5202,'Crosswalk Particulates'!$D:$D,0))</f>
        <v>0</v>
      </c>
      <c r="H5202" s="96">
        <f t="shared" si="81"/>
        <v>0</v>
      </c>
    </row>
    <row r="5203" spans="1:8" hidden="1">
      <c r="A5203" s="73" t="s">
        <v>2619</v>
      </c>
      <c r="B5203" s="73" t="s">
        <v>2707</v>
      </c>
      <c r="C5203" s="73" t="s">
        <v>2517</v>
      </c>
      <c r="D5203" s="92">
        <v>0.06</v>
      </c>
      <c r="E5203" s="73" t="s">
        <v>2518</v>
      </c>
      <c r="F5203" s="79" t="str">
        <f>INDEX('Crosswalk Particulates'!$B:$B,MATCH('2017 EPA Data'!A5203,'Crosswalk Particulates'!$A:$A,0))</f>
        <v>process-iron and steel-industry</v>
      </c>
      <c r="G5203" s="84">
        <f>INDEX('Crosswalk Particulates'!$E:$E,MATCH('2017 EPA Data'!$B5203,'Crosswalk Particulates'!$D:$D,0))</f>
        <v>0</v>
      </c>
      <c r="H5203" s="96">
        <f t="shared" si="81"/>
        <v>0</v>
      </c>
    </row>
    <row r="5204" spans="1:8" hidden="1">
      <c r="A5204" s="73" t="s">
        <v>2664</v>
      </c>
      <c r="B5204" s="73" t="s">
        <v>2846</v>
      </c>
      <c r="C5204" s="73" t="s">
        <v>2517</v>
      </c>
      <c r="D5204" s="92">
        <v>0.06</v>
      </c>
      <c r="E5204" s="73" t="s">
        <v>2518</v>
      </c>
      <c r="F5204" s="79" t="str">
        <f>INDEX('Crosswalk Particulates'!$B:$B,MATCH('2017 EPA Data'!A5204,'Crosswalk Particulates'!$A:$A,0))</f>
        <v>Commercial Buildings Sector</v>
      </c>
      <c r="G5204" s="84">
        <f>INDEX('Crosswalk Particulates'!$E:$E,MATCH('2017 EPA Data'!$B5204,'Crosswalk Particulates'!$D:$D,0))</f>
        <v>0</v>
      </c>
      <c r="H5204" s="96">
        <f t="shared" si="81"/>
        <v>0</v>
      </c>
    </row>
    <row r="5205" spans="1:8" hidden="1">
      <c r="A5205" s="73" t="s">
        <v>2629</v>
      </c>
      <c r="B5205" s="73" t="s">
        <v>2813</v>
      </c>
      <c r="C5205" s="73" t="s">
        <v>2517</v>
      </c>
      <c r="D5205" s="92">
        <v>0.06</v>
      </c>
      <c r="E5205" s="73" t="s">
        <v>2518</v>
      </c>
      <c r="F5205" s="79" t="str">
        <f>INDEX('Crosswalk Particulates'!$B:$B,MATCH('2017 EPA Data'!A5205,'Crosswalk Particulates'!$A:$A,0))</f>
        <v>industry-fuel-oil</v>
      </c>
      <c r="G5205" s="84">
        <f>INDEX('Crosswalk Particulates'!$E:$E,MATCH('2017 EPA Data'!$B5205,'Crosswalk Particulates'!$D:$D,0))</f>
        <v>0</v>
      </c>
      <c r="H5205" s="96">
        <f t="shared" si="81"/>
        <v>0</v>
      </c>
    </row>
    <row r="5206" spans="1:8" hidden="1">
      <c r="A5206" s="73" t="s">
        <v>2629</v>
      </c>
      <c r="B5206" s="73" t="s">
        <v>2785</v>
      </c>
      <c r="C5206" s="73" t="s">
        <v>2517</v>
      </c>
      <c r="D5206" s="92">
        <v>0.06</v>
      </c>
      <c r="E5206" s="73" t="s">
        <v>2518</v>
      </c>
      <c r="F5206" s="79" t="str">
        <f>INDEX('Crosswalk Particulates'!$B:$B,MATCH('2017 EPA Data'!A5206,'Crosswalk Particulates'!$A:$A,0))</f>
        <v>industry-fuel-oil</v>
      </c>
      <c r="G5206" s="84">
        <f>INDEX('Crosswalk Particulates'!$E:$E,MATCH('2017 EPA Data'!$B5206,'Crosswalk Particulates'!$D:$D,0))</f>
        <v>0</v>
      </c>
      <c r="H5206" s="96">
        <f t="shared" si="81"/>
        <v>0</v>
      </c>
    </row>
    <row r="5207" spans="1:8" hidden="1">
      <c r="A5207" s="73" t="s">
        <v>2649</v>
      </c>
      <c r="B5207" s="73" t="s">
        <v>2730</v>
      </c>
      <c r="C5207" s="73" t="s">
        <v>2517</v>
      </c>
      <c r="D5207" s="92">
        <v>5.9226628000000003E-2</v>
      </c>
      <c r="E5207" s="73" t="s">
        <v>2518</v>
      </c>
      <c r="F5207" s="79" t="str">
        <f>INDEX('Crosswalk Particulates'!$B:$B,MATCH('2017 EPA Data'!A5207,'Crosswalk Particulates'!$A:$A,0))</f>
        <v>Electricity Sector</v>
      </c>
      <c r="G5207" s="84">
        <f>INDEX('Crosswalk Particulates'!$E:$E,MATCH('2017 EPA Data'!$B5207,'Crosswalk Particulates'!$D:$D,0))</f>
        <v>0</v>
      </c>
      <c r="H5207" s="96">
        <f t="shared" si="81"/>
        <v>0</v>
      </c>
    </row>
    <row r="5208" spans="1:8" hidden="1">
      <c r="A5208" s="73" t="s">
        <v>2565</v>
      </c>
      <c r="B5208" s="73" t="s">
        <v>2761</v>
      </c>
      <c r="C5208" s="73" t="s">
        <v>2517</v>
      </c>
      <c r="D5208" s="92">
        <v>5.8799999999999998E-2</v>
      </c>
      <c r="E5208" s="73" t="s">
        <v>2518</v>
      </c>
      <c r="F5208" s="79" t="str">
        <f>INDEX('Crosswalk Particulates'!$B:$B,MATCH('2017 EPA Data'!A5208,'Crosswalk Particulates'!$A:$A,0))</f>
        <v>Electricity Sector</v>
      </c>
      <c r="G5208" s="84">
        <f>INDEX('Crosswalk Particulates'!$E:$E,MATCH('2017 EPA Data'!$B5208,'Crosswalk Particulates'!$D:$D,0))</f>
        <v>0</v>
      </c>
      <c r="H5208" s="96">
        <f t="shared" si="81"/>
        <v>0</v>
      </c>
    </row>
    <row r="5209" spans="1:8" hidden="1">
      <c r="A5209" s="73" t="s">
        <v>2582</v>
      </c>
      <c r="B5209" s="73" t="s">
        <v>2573</v>
      </c>
      <c r="C5209" s="73" t="s">
        <v>2517</v>
      </c>
      <c r="D5209" s="92">
        <v>5.8530639799999999E-2</v>
      </c>
      <c r="E5209" s="73" t="s">
        <v>2518</v>
      </c>
      <c r="F5209" s="79" t="str">
        <f>INDEX('Crosswalk Particulates'!$B:$B,MATCH('2017 EPA Data'!A5209,'Crosswalk Particulates'!$A:$A,0))</f>
        <v>Commercial Buildings Sector</v>
      </c>
      <c r="G5209" s="84">
        <f>INDEX('Crosswalk Particulates'!$E:$E,MATCH('2017 EPA Data'!$B5209,'Crosswalk Particulates'!$D:$D,0))</f>
        <v>0</v>
      </c>
      <c r="H5209" s="96">
        <f t="shared" si="81"/>
        <v>0</v>
      </c>
    </row>
    <row r="5210" spans="1:8" hidden="1">
      <c r="A5210" s="73" t="s">
        <v>2553</v>
      </c>
      <c r="B5210" s="73" t="s">
        <v>2686</v>
      </c>
      <c r="C5210" s="73" t="s">
        <v>2517</v>
      </c>
      <c r="D5210" s="92">
        <v>5.8169999999999999E-2</v>
      </c>
      <c r="E5210" s="73" t="s">
        <v>2518</v>
      </c>
      <c r="F5210" s="79" t="str">
        <f>INDEX('Crosswalk Particulates'!$B:$B,MATCH('2017 EPA Data'!A5210,'Crosswalk Particulates'!$A:$A,0))</f>
        <v>process-other-industry</v>
      </c>
      <c r="G5210" s="84">
        <f>INDEX('Crosswalk Particulates'!$E:$E,MATCH('2017 EPA Data'!$B5210,'Crosswalk Particulates'!$D:$D,0))</f>
        <v>0</v>
      </c>
      <c r="H5210" s="96">
        <f t="shared" si="81"/>
        <v>0</v>
      </c>
    </row>
    <row r="5211" spans="1:8" hidden="1">
      <c r="A5211" s="73" t="s">
        <v>2584</v>
      </c>
      <c r="B5211" s="73" t="s">
        <v>2867</v>
      </c>
      <c r="C5211" s="73" t="s">
        <v>2517</v>
      </c>
      <c r="D5211" s="92">
        <v>5.5985608120000002E-2</v>
      </c>
      <c r="E5211" s="73" t="s">
        <v>2518</v>
      </c>
      <c r="F5211" s="79" t="str">
        <f>INDEX('Crosswalk Particulates'!$B:$B,MATCH('2017 EPA Data'!A5211,'Crosswalk Particulates'!$A:$A,0))</f>
        <v>Electricity Sector</v>
      </c>
      <c r="G5211" s="84">
        <f>INDEX('Crosswalk Particulates'!$E:$E,MATCH('2017 EPA Data'!$B5211,'Crosswalk Particulates'!$D:$D,0))</f>
        <v>0</v>
      </c>
      <c r="H5211" s="96">
        <f t="shared" si="81"/>
        <v>0</v>
      </c>
    </row>
    <row r="5212" spans="1:8" hidden="1">
      <c r="A5212" s="73" t="s">
        <v>2592</v>
      </c>
      <c r="B5212" s="73" t="s">
        <v>2827</v>
      </c>
      <c r="C5212" s="73" t="s">
        <v>2517</v>
      </c>
      <c r="D5212" s="92">
        <v>5.4771988427199998E-2</v>
      </c>
      <c r="E5212" s="73" t="s">
        <v>2518</v>
      </c>
      <c r="F5212" s="79" t="str">
        <f>INDEX('Crosswalk Particulates'!$B:$B,MATCH('2017 EPA Data'!A5212,'Crosswalk Particulates'!$A:$A,0))</f>
        <v>process-ngps-industry</v>
      </c>
      <c r="G5212" s="84">
        <f>INDEX('Crosswalk Particulates'!$E:$E,MATCH('2017 EPA Data'!$B5212,'Crosswalk Particulates'!$D:$D,0))</f>
        <v>0</v>
      </c>
      <c r="H5212" s="96">
        <f t="shared" si="81"/>
        <v>0</v>
      </c>
    </row>
    <row r="5213" spans="1:8" hidden="1">
      <c r="A5213" s="73" t="s">
        <v>2547</v>
      </c>
      <c r="B5213" s="73" t="s">
        <v>2831</v>
      </c>
      <c r="C5213" s="73" t="s">
        <v>2517</v>
      </c>
      <c r="D5213" s="92">
        <v>5.4429999999999999E-2</v>
      </c>
      <c r="E5213" s="73" t="s">
        <v>2518</v>
      </c>
      <c r="F5213" s="79" t="str">
        <f>INDEX('Crosswalk Particulates'!$B:$B,MATCH('2017 EPA Data'!A5213,'Crosswalk Particulates'!$A:$A,0))</f>
        <v>process-other-industry</v>
      </c>
      <c r="G5213" s="84">
        <f>INDEX('Crosswalk Particulates'!$E:$E,MATCH('2017 EPA Data'!$B5213,'Crosswalk Particulates'!$D:$D,0))</f>
        <v>0</v>
      </c>
      <c r="H5213" s="96">
        <f t="shared" si="81"/>
        <v>0</v>
      </c>
    </row>
    <row r="5214" spans="1:8" hidden="1">
      <c r="A5214" s="73" t="s">
        <v>2581</v>
      </c>
      <c r="B5214" s="73" t="s">
        <v>2843</v>
      </c>
      <c r="C5214" s="73" t="s">
        <v>2517</v>
      </c>
      <c r="D5214" s="92">
        <v>5.4287897000000002E-2</v>
      </c>
      <c r="E5214" s="73" t="s">
        <v>2518</v>
      </c>
      <c r="F5214" s="79" t="str">
        <f>INDEX('Crosswalk Particulates'!$B:$B,MATCH('2017 EPA Data'!A5214,'Crosswalk Particulates'!$A:$A,0))</f>
        <v>Electricity Sector</v>
      </c>
      <c r="G5214" s="84">
        <f>INDEX('Crosswalk Particulates'!$E:$E,MATCH('2017 EPA Data'!$B5214,'Crosswalk Particulates'!$D:$D,0))</f>
        <v>0</v>
      </c>
      <c r="H5214" s="96">
        <f t="shared" si="81"/>
        <v>0</v>
      </c>
    </row>
    <row r="5215" spans="1:8" hidden="1">
      <c r="A5215" s="73" t="s">
        <v>2602</v>
      </c>
      <c r="B5215" s="73" t="s">
        <v>2781</v>
      </c>
      <c r="C5215" s="73" t="s">
        <v>2517</v>
      </c>
      <c r="D5215" s="92">
        <v>5.2985637000000002E-2</v>
      </c>
      <c r="E5215" s="73" t="s">
        <v>2518</v>
      </c>
      <c r="F5215" s="79" t="str">
        <f>INDEX('Crosswalk Particulates'!$B:$B,MATCH('2017 EPA Data'!A5215,'Crosswalk Particulates'!$A:$A,0))</f>
        <v>process-other-industry</v>
      </c>
      <c r="G5215" s="84">
        <f>INDEX('Crosswalk Particulates'!$E:$E,MATCH('2017 EPA Data'!$B5215,'Crosswalk Particulates'!$D:$D,0))</f>
        <v>0</v>
      </c>
      <c r="H5215" s="96">
        <f t="shared" si="81"/>
        <v>0</v>
      </c>
    </row>
    <row r="5216" spans="1:8" hidden="1">
      <c r="A5216" s="73" t="s">
        <v>2555</v>
      </c>
      <c r="B5216" s="73" t="s">
        <v>2740</v>
      </c>
      <c r="C5216" s="73" t="s">
        <v>2517</v>
      </c>
      <c r="D5216" s="92">
        <v>5.2795679999999998E-2</v>
      </c>
      <c r="E5216" s="73" t="s">
        <v>2518</v>
      </c>
      <c r="F5216" s="79" t="str">
        <f>INDEX('Crosswalk Particulates'!$B:$B,MATCH('2017 EPA Data'!A5216,'Crosswalk Particulates'!$A:$A,0))</f>
        <v>process-other-industry</v>
      </c>
      <c r="G5216" s="84">
        <f>INDEX('Crosswalk Particulates'!$E:$E,MATCH('2017 EPA Data'!$B5216,'Crosswalk Particulates'!$D:$D,0))</f>
        <v>0</v>
      </c>
      <c r="H5216" s="96">
        <f t="shared" si="81"/>
        <v>0</v>
      </c>
    </row>
    <row r="5217" spans="1:8" hidden="1">
      <c r="A5217" s="73" t="s">
        <v>2584</v>
      </c>
      <c r="B5217" s="73" t="s">
        <v>2868</v>
      </c>
      <c r="C5217" s="73" t="s">
        <v>2517</v>
      </c>
      <c r="D5217" s="92">
        <v>5.2524555420000001E-2</v>
      </c>
      <c r="E5217" s="73" t="s">
        <v>2518</v>
      </c>
      <c r="F5217" s="79" t="str">
        <f>INDEX('Crosswalk Particulates'!$B:$B,MATCH('2017 EPA Data'!A5217,'Crosswalk Particulates'!$A:$A,0))</f>
        <v>Electricity Sector</v>
      </c>
      <c r="G5217" s="84">
        <f>INDEX('Crosswalk Particulates'!$E:$E,MATCH('2017 EPA Data'!$B5217,'Crosswalk Particulates'!$D:$D,0))</f>
        <v>0</v>
      </c>
      <c r="H5217" s="96">
        <f t="shared" si="81"/>
        <v>0</v>
      </c>
    </row>
    <row r="5218" spans="1:8" hidden="1">
      <c r="A5218" s="73" t="s">
        <v>2546</v>
      </c>
      <c r="B5218" s="73" t="s">
        <v>2628</v>
      </c>
      <c r="C5218" s="73" t="s">
        <v>2517</v>
      </c>
      <c r="D5218" s="92">
        <v>5.2159999999999998E-2</v>
      </c>
      <c r="E5218" s="73" t="s">
        <v>2518</v>
      </c>
      <c r="F5218" s="79" t="str">
        <f>INDEX('Crosswalk Particulates'!$B:$B,MATCH('2017 EPA Data'!A5218,'Crosswalk Particulates'!$A:$A,0))</f>
        <v>process-other-industry</v>
      </c>
      <c r="G5218" s="84">
        <f>INDEX('Crosswalk Particulates'!$E:$E,MATCH('2017 EPA Data'!$B5218,'Crosswalk Particulates'!$D:$D,0))</f>
        <v>0</v>
      </c>
      <c r="H5218" s="96">
        <f t="shared" si="81"/>
        <v>0</v>
      </c>
    </row>
    <row r="5219" spans="1:8" hidden="1">
      <c r="A5219" s="73" t="s">
        <v>2595</v>
      </c>
      <c r="B5219" s="73" t="s">
        <v>2753</v>
      </c>
      <c r="D5219" s="92">
        <v>5.054049704E-2</v>
      </c>
      <c r="E5219" s="73" t="s">
        <v>2522</v>
      </c>
      <c r="F5219" s="79" t="str">
        <f>INDEX('Crosswalk Particulates'!$B:$B,MATCH('2017 EPA Data'!A5219,'Crosswalk Particulates'!$A:$A,0))</f>
        <v>process-other-industry</v>
      </c>
      <c r="G5219" s="84">
        <f>INDEX('Crosswalk Particulates'!$E:$E,MATCH('2017 EPA Data'!$B5219,'Crosswalk Particulates'!$D:$D,0))</f>
        <v>0</v>
      </c>
      <c r="H5219" s="96">
        <f t="shared" si="81"/>
        <v>45849.62219339388</v>
      </c>
    </row>
    <row r="5220" spans="1:8" hidden="1">
      <c r="A5220" s="73" t="s">
        <v>2547</v>
      </c>
      <c r="B5220" s="73" t="s">
        <v>2761</v>
      </c>
      <c r="C5220" s="73" t="s">
        <v>2517</v>
      </c>
      <c r="D5220" s="92">
        <v>5.0141999999999999E-2</v>
      </c>
      <c r="E5220" s="73" t="s">
        <v>2518</v>
      </c>
      <c r="F5220" s="79" t="str">
        <f>INDEX('Crosswalk Particulates'!$B:$B,MATCH('2017 EPA Data'!A5220,'Crosswalk Particulates'!$A:$A,0))</f>
        <v>process-other-industry</v>
      </c>
      <c r="G5220" s="84">
        <f>INDEX('Crosswalk Particulates'!$E:$E,MATCH('2017 EPA Data'!$B5220,'Crosswalk Particulates'!$D:$D,0))</f>
        <v>0</v>
      </c>
      <c r="H5220" s="96">
        <f t="shared" si="81"/>
        <v>0</v>
      </c>
    </row>
    <row r="5221" spans="1:8" hidden="1">
      <c r="A5221" s="73" t="s">
        <v>2547</v>
      </c>
      <c r="B5221" s="73" t="s">
        <v>2844</v>
      </c>
      <c r="C5221" s="73" t="s">
        <v>2517</v>
      </c>
      <c r="D5221" s="92">
        <v>0.05</v>
      </c>
      <c r="E5221" s="73" t="s">
        <v>2518</v>
      </c>
      <c r="F5221" s="79" t="str">
        <f>INDEX('Crosswalk Particulates'!$B:$B,MATCH('2017 EPA Data'!A5221,'Crosswalk Particulates'!$A:$A,0))</f>
        <v>process-other-industry</v>
      </c>
      <c r="G5221" s="84">
        <f>INDEX('Crosswalk Particulates'!$E:$E,MATCH('2017 EPA Data'!$B5221,'Crosswalk Particulates'!$D:$D,0))</f>
        <v>0</v>
      </c>
      <c r="H5221" s="96">
        <f t="shared" si="81"/>
        <v>0</v>
      </c>
    </row>
    <row r="5222" spans="1:8" hidden="1">
      <c r="A5222" s="73" t="s">
        <v>2547</v>
      </c>
      <c r="B5222" s="73" t="s">
        <v>2707</v>
      </c>
      <c r="C5222" s="73" t="s">
        <v>2517</v>
      </c>
      <c r="D5222" s="92">
        <v>0.05</v>
      </c>
      <c r="E5222" s="73" t="s">
        <v>2518</v>
      </c>
      <c r="F5222" s="79" t="str">
        <f>INDEX('Crosswalk Particulates'!$B:$B,MATCH('2017 EPA Data'!A5222,'Crosswalk Particulates'!$A:$A,0))</f>
        <v>process-other-industry</v>
      </c>
      <c r="G5222" s="84">
        <f>INDEX('Crosswalk Particulates'!$E:$E,MATCH('2017 EPA Data'!$B5222,'Crosswalk Particulates'!$D:$D,0))</f>
        <v>0</v>
      </c>
      <c r="H5222" s="96">
        <f t="shared" si="81"/>
        <v>0</v>
      </c>
    </row>
    <row r="5223" spans="1:8" hidden="1">
      <c r="A5223" s="73" t="s">
        <v>2602</v>
      </c>
      <c r="B5223" s="73" t="s">
        <v>2791</v>
      </c>
      <c r="C5223" s="73" t="s">
        <v>2517</v>
      </c>
      <c r="D5223" s="92">
        <v>0.05</v>
      </c>
      <c r="E5223" s="73" t="s">
        <v>2518</v>
      </c>
      <c r="F5223" s="79" t="str">
        <f>INDEX('Crosswalk Particulates'!$B:$B,MATCH('2017 EPA Data'!A5223,'Crosswalk Particulates'!$A:$A,0))</f>
        <v>process-other-industry</v>
      </c>
      <c r="G5223" s="84">
        <f>INDEX('Crosswalk Particulates'!$E:$E,MATCH('2017 EPA Data'!$B5223,'Crosswalk Particulates'!$D:$D,0))</f>
        <v>0</v>
      </c>
      <c r="H5223" s="96">
        <f t="shared" si="81"/>
        <v>0</v>
      </c>
    </row>
    <row r="5224" spans="1:8" hidden="1">
      <c r="A5224" s="73" t="s">
        <v>2586</v>
      </c>
      <c r="B5224" s="73" t="s">
        <v>2787</v>
      </c>
      <c r="C5224" s="73" t="s">
        <v>2517</v>
      </c>
      <c r="D5224" s="92">
        <v>0.05</v>
      </c>
      <c r="E5224" s="73" t="s">
        <v>2518</v>
      </c>
      <c r="F5224" s="79" t="str">
        <f>INDEX('Crosswalk Particulates'!$B:$B,MATCH('2017 EPA Data'!A5224,'Crosswalk Particulates'!$A:$A,0))</f>
        <v>process-other-industry</v>
      </c>
      <c r="G5224" s="84">
        <f>INDEX('Crosswalk Particulates'!$E:$E,MATCH('2017 EPA Data'!$B5224,'Crosswalk Particulates'!$D:$D,0))</f>
        <v>0</v>
      </c>
      <c r="H5224" s="96">
        <f t="shared" si="81"/>
        <v>0</v>
      </c>
    </row>
    <row r="5225" spans="1:8" hidden="1">
      <c r="A5225" s="73" t="s">
        <v>2647</v>
      </c>
      <c r="B5225" s="73" t="s">
        <v>2813</v>
      </c>
      <c r="C5225" s="73" t="s">
        <v>2517</v>
      </c>
      <c r="D5225" s="92">
        <v>0.05</v>
      </c>
      <c r="E5225" s="73" t="s">
        <v>2518</v>
      </c>
      <c r="F5225" s="79" t="str">
        <f>INDEX('Crosswalk Particulates'!$B:$B,MATCH('2017 EPA Data'!A5225,'Crosswalk Particulates'!$A:$A,0))</f>
        <v>process-mining-industry</v>
      </c>
      <c r="G5225" s="84">
        <f>INDEX('Crosswalk Particulates'!$E:$E,MATCH('2017 EPA Data'!$B5225,'Crosswalk Particulates'!$D:$D,0))</f>
        <v>0</v>
      </c>
      <c r="H5225" s="96">
        <f t="shared" si="81"/>
        <v>0</v>
      </c>
    </row>
    <row r="5226" spans="1:8" hidden="1">
      <c r="A5226" s="73" t="s">
        <v>2723</v>
      </c>
      <c r="B5226" s="73" t="s">
        <v>2751</v>
      </c>
      <c r="C5226" s="73" t="s">
        <v>2517</v>
      </c>
      <c r="D5226" s="92">
        <v>4.9979473599999998E-2</v>
      </c>
      <c r="E5226" s="73" t="s">
        <v>2518</v>
      </c>
      <c r="F5226" s="79" t="str">
        <f>INDEX('Crosswalk Particulates'!$B:$B,MATCH('2017 EPA Data'!A5226,'Crosswalk Particulates'!$A:$A,0))</f>
        <v>Residential Buildings Sector</v>
      </c>
      <c r="G5226" s="84">
        <f>INDEX('Crosswalk Particulates'!$E:$E,MATCH('2017 EPA Data'!$B5226,'Crosswalk Particulates'!$D:$D,0))</f>
        <v>0</v>
      </c>
      <c r="H5226" s="96">
        <f t="shared" si="81"/>
        <v>0</v>
      </c>
    </row>
    <row r="5227" spans="1:8" hidden="1">
      <c r="A5227" s="73" t="s">
        <v>2519</v>
      </c>
      <c r="B5227" s="73" t="s">
        <v>2814</v>
      </c>
      <c r="C5227" s="73" t="s">
        <v>2517</v>
      </c>
      <c r="D5227" s="92">
        <v>4.8518456000000001E-2</v>
      </c>
      <c r="E5227" s="73" t="s">
        <v>2518</v>
      </c>
      <c r="F5227" s="79" t="str">
        <f>INDEX('Crosswalk Particulates'!$B:$B,MATCH('2017 EPA Data'!A5227,'Crosswalk Particulates'!$A:$A,0))</f>
        <v>process-other-industry</v>
      </c>
      <c r="G5227" s="84">
        <f>INDEX('Crosswalk Particulates'!$E:$E,MATCH('2017 EPA Data'!$B5227,'Crosswalk Particulates'!$D:$D,0))</f>
        <v>0</v>
      </c>
      <c r="H5227" s="96">
        <f t="shared" si="81"/>
        <v>0</v>
      </c>
    </row>
    <row r="5228" spans="1:8" hidden="1">
      <c r="A5228" s="73" t="s">
        <v>2555</v>
      </c>
      <c r="B5228" s="73" t="s">
        <v>2698</v>
      </c>
      <c r="C5228" s="73" t="s">
        <v>2521</v>
      </c>
      <c r="D5228" s="92">
        <v>4.7705499999999998E-2</v>
      </c>
      <c r="E5228" s="73" t="s">
        <v>2522</v>
      </c>
      <c r="F5228" s="79" t="str">
        <f>INDEX('Crosswalk Particulates'!$B:$B,MATCH('2017 EPA Data'!A5228,'Crosswalk Particulates'!$A:$A,0))</f>
        <v>process-other-industry</v>
      </c>
      <c r="G5228" s="84" t="str">
        <f>INDEX('Crosswalk Particulates'!$E:$E,MATCH('2017 EPA Data'!$B5228,'Crosswalk Particulates'!$D:$D,0))</f>
        <v>N2O</v>
      </c>
      <c r="H5228" s="96">
        <f t="shared" si="81"/>
        <v>43277.753082163821</v>
      </c>
    </row>
    <row r="5229" spans="1:8" hidden="1">
      <c r="A5229" s="73" t="s">
        <v>2547</v>
      </c>
      <c r="B5229" s="73" t="s">
        <v>2787</v>
      </c>
      <c r="C5229" s="73" t="s">
        <v>2517</v>
      </c>
      <c r="D5229" s="92">
        <v>4.7669999999999997E-2</v>
      </c>
      <c r="E5229" s="73" t="s">
        <v>2518</v>
      </c>
      <c r="F5229" s="79" t="str">
        <f>INDEX('Crosswalk Particulates'!$B:$B,MATCH('2017 EPA Data'!A5229,'Crosswalk Particulates'!$A:$A,0))</f>
        <v>process-other-industry</v>
      </c>
      <c r="G5229" s="84">
        <f>INDEX('Crosswalk Particulates'!$E:$E,MATCH('2017 EPA Data'!$B5229,'Crosswalk Particulates'!$D:$D,0))</f>
        <v>0</v>
      </c>
      <c r="H5229" s="96">
        <f t="shared" si="81"/>
        <v>0</v>
      </c>
    </row>
    <row r="5230" spans="1:8" hidden="1">
      <c r="A5230" s="73" t="s">
        <v>2647</v>
      </c>
      <c r="B5230" s="73" t="s">
        <v>2639</v>
      </c>
      <c r="C5230" s="73" t="s">
        <v>2517</v>
      </c>
      <c r="D5230" s="92">
        <v>4.7600000000000003E-2</v>
      </c>
      <c r="E5230" s="73" t="s">
        <v>2518</v>
      </c>
      <c r="F5230" s="79" t="str">
        <f>INDEX('Crosswalk Particulates'!$B:$B,MATCH('2017 EPA Data'!A5230,'Crosswalk Particulates'!$A:$A,0))</f>
        <v>process-mining-industry</v>
      </c>
      <c r="G5230" s="84">
        <f>INDEX('Crosswalk Particulates'!$E:$E,MATCH('2017 EPA Data'!$B5230,'Crosswalk Particulates'!$D:$D,0))</f>
        <v>0</v>
      </c>
      <c r="H5230" s="96">
        <f t="shared" si="81"/>
        <v>0</v>
      </c>
    </row>
    <row r="5231" spans="1:8" hidden="1">
      <c r="A5231" s="73" t="s">
        <v>2723</v>
      </c>
      <c r="B5231" s="73" t="s">
        <v>2539</v>
      </c>
      <c r="C5231" s="73" t="s">
        <v>2517</v>
      </c>
      <c r="D5231" s="92">
        <v>4.743347622E-2</v>
      </c>
      <c r="E5231" s="73" t="s">
        <v>2518</v>
      </c>
      <c r="F5231" s="79" t="str">
        <f>INDEX('Crosswalk Particulates'!$B:$B,MATCH('2017 EPA Data'!A5231,'Crosswalk Particulates'!$A:$A,0))</f>
        <v>Residential Buildings Sector</v>
      </c>
      <c r="G5231" s="84">
        <f>INDEX('Crosswalk Particulates'!$E:$E,MATCH('2017 EPA Data'!$B5231,'Crosswalk Particulates'!$D:$D,0))</f>
        <v>0</v>
      </c>
      <c r="H5231" s="96">
        <f t="shared" si="81"/>
        <v>0</v>
      </c>
    </row>
    <row r="5232" spans="1:8" hidden="1">
      <c r="A5232" s="73" t="s">
        <v>2600</v>
      </c>
      <c r="B5232" s="73" t="s">
        <v>2867</v>
      </c>
      <c r="C5232" s="73" t="s">
        <v>2517</v>
      </c>
      <c r="D5232" s="92">
        <v>4.7205065709200002E-2</v>
      </c>
      <c r="E5232" s="73" t="s">
        <v>2518</v>
      </c>
      <c r="F5232" s="79" t="str">
        <f>INDEX('Crosswalk Particulates'!$B:$B,MATCH('2017 EPA Data'!A5232,'Crosswalk Particulates'!$A:$A,0))</f>
        <v>industry-fuel-biomass</v>
      </c>
      <c r="G5232" s="84">
        <f>INDEX('Crosswalk Particulates'!$E:$E,MATCH('2017 EPA Data'!$B5232,'Crosswalk Particulates'!$D:$D,0))</f>
        <v>0</v>
      </c>
      <c r="H5232" s="96">
        <f t="shared" si="81"/>
        <v>0</v>
      </c>
    </row>
    <row r="5233" spans="1:8" hidden="1">
      <c r="A5233" s="73" t="s">
        <v>2553</v>
      </c>
      <c r="B5233" s="73" t="s">
        <v>2597</v>
      </c>
      <c r="C5233" s="73" t="s">
        <v>2521</v>
      </c>
      <c r="D5233" s="92">
        <v>4.6942499999999998E-2</v>
      </c>
      <c r="E5233" s="73" t="s">
        <v>2522</v>
      </c>
      <c r="F5233" s="79" t="str">
        <f>INDEX('Crosswalk Particulates'!$B:$B,MATCH('2017 EPA Data'!A5233,'Crosswalk Particulates'!$A:$A,0))</f>
        <v>process-other-industry</v>
      </c>
      <c r="G5233" s="84" t="str">
        <f>INDEX('Crosswalk Particulates'!$E:$E,MATCH('2017 EPA Data'!$B5233,'Crosswalk Particulates'!$D:$D,0))</f>
        <v>CH4</v>
      </c>
      <c r="H5233" s="96">
        <f t="shared" si="81"/>
        <v>42585.570302365042</v>
      </c>
    </row>
    <row r="5234" spans="1:8" hidden="1">
      <c r="A5234" s="73" t="s">
        <v>2664</v>
      </c>
      <c r="B5234" s="73" t="s">
        <v>2701</v>
      </c>
      <c r="C5234" s="73" t="s">
        <v>2517</v>
      </c>
      <c r="D5234" s="92">
        <v>4.6900243000000001E-2</v>
      </c>
      <c r="E5234" s="73" t="s">
        <v>2518</v>
      </c>
      <c r="F5234" s="79" t="str">
        <f>INDEX('Crosswalk Particulates'!$B:$B,MATCH('2017 EPA Data'!A5234,'Crosswalk Particulates'!$A:$A,0))</f>
        <v>Commercial Buildings Sector</v>
      </c>
      <c r="G5234" s="84">
        <f>INDEX('Crosswalk Particulates'!$E:$E,MATCH('2017 EPA Data'!$B5234,'Crosswalk Particulates'!$D:$D,0))</f>
        <v>0</v>
      </c>
      <c r="H5234" s="96">
        <f t="shared" si="81"/>
        <v>0</v>
      </c>
    </row>
    <row r="5235" spans="1:8" hidden="1">
      <c r="A5235" s="73" t="s">
        <v>2632</v>
      </c>
      <c r="B5235" s="73" t="s">
        <v>2775</v>
      </c>
      <c r="C5235" s="73" t="s">
        <v>2517</v>
      </c>
      <c r="D5235" s="92">
        <v>4.6527704734740001E-2</v>
      </c>
      <c r="E5235" s="73" t="s">
        <v>2518</v>
      </c>
      <c r="F5235" s="79" t="str">
        <f>INDEX('Crosswalk Particulates'!$B:$B,MATCH('2017 EPA Data'!A5235,'Crosswalk Particulates'!$A:$A,0))</f>
        <v>industry-fuel-other</v>
      </c>
      <c r="G5235" s="84">
        <f>INDEX('Crosswalk Particulates'!$E:$E,MATCH('2017 EPA Data'!$B5235,'Crosswalk Particulates'!$D:$D,0))</f>
        <v>0</v>
      </c>
      <c r="H5235" s="96">
        <f t="shared" si="81"/>
        <v>0</v>
      </c>
    </row>
    <row r="5236" spans="1:8" hidden="1">
      <c r="A5236" s="73" t="s">
        <v>2519</v>
      </c>
      <c r="B5236" s="73" t="s">
        <v>2794</v>
      </c>
      <c r="C5236" s="73" t="s">
        <v>2517</v>
      </c>
      <c r="D5236" s="92">
        <v>4.5875181000000001E-2</v>
      </c>
      <c r="E5236" s="73" t="s">
        <v>2518</v>
      </c>
      <c r="F5236" s="79" t="str">
        <f>INDEX('Crosswalk Particulates'!$B:$B,MATCH('2017 EPA Data'!A5236,'Crosswalk Particulates'!$A:$A,0))</f>
        <v>process-other-industry</v>
      </c>
      <c r="G5236" s="84">
        <f>INDEX('Crosswalk Particulates'!$E:$E,MATCH('2017 EPA Data'!$B5236,'Crosswalk Particulates'!$D:$D,0))</f>
        <v>0</v>
      </c>
      <c r="H5236" s="96">
        <f t="shared" si="81"/>
        <v>0</v>
      </c>
    </row>
    <row r="5237" spans="1:8" hidden="1">
      <c r="A5237" s="73" t="s">
        <v>2631</v>
      </c>
      <c r="B5237" s="73" t="s">
        <v>2827</v>
      </c>
      <c r="C5237" s="73" t="s">
        <v>2517</v>
      </c>
      <c r="D5237" s="92">
        <v>4.5217950774200003E-2</v>
      </c>
      <c r="E5237" s="73" t="s">
        <v>2518</v>
      </c>
      <c r="F5237" s="79" t="str">
        <f>INDEX('Crosswalk Particulates'!$B:$B,MATCH('2017 EPA Data'!A5237,'Crosswalk Particulates'!$A:$A,0))</f>
        <v>Residential Buildings Sector</v>
      </c>
      <c r="G5237" s="84">
        <f>INDEX('Crosswalk Particulates'!$E:$E,MATCH('2017 EPA Data'!$B5237,'Crosswalk Particulates'!$D:$D,0))</f>
        <v>0</v>
      </c>
      <c r="H5237" s="96">
        <f t="shared" si="81"/>
        <v>0</v>
      </c>
    </row>
    <row r="5238" spans="1:8" hidden="1">
      <c r="A5238" s="73" t="s">
        <v>2632</v>
      </c>
      <c r="B5238" s="73" t="s">
        <v>2653</v>
      </c>
      <c r="C5238" s="73" t="s">
        <v>2517</v>
      </c>
      <c r="D5238" s="92">
        <v>4.4805629879820001E-2</v>
      </c>
      <c r="E5238" s="73" t="s">
        <v>2518</v>
      </c>
      <c r="F5238" s="79" t="str">
        <f>INDEX('Crosswalk Particulates'!$B:$B,MATCH('2017 EPA Data'!A5238,'Crosswalk Particulates'!$A:$A,0))</f>
        <v>industry-fuel-other</v>
      </c>
      <c r="G5238" s="84">
        <f>INDEX('Crosswalk Particulates'!$E:$E,MATCH('2017 EPA Data'!$B5238,'Crosswalk Particulates'!$D:$D,0))</f>
        <v>0</v>
      </c>
      <c r="H5238" s="96">
        <f t="shared" si="81"/>
        <v>0</v>
      </c>
    </row>
    <row r="5239" spans="1:8" hidden="1">
      <c r="A5239" s="73" t="s">
        <v>2553</v>
      </c>
      <c r="B5239" s="73" t="s">
        <v>2698</v>
      </c>
      <c r="C5239" s="73" t="s">
        <v>2521</v>
      </c>
      <c r="D5239" s="92">
        <v>4.4785999999999999E-2</v>
      </c>
      <c r="E5239" s="73" t="s">
        <v>2522</v>
      </c>
      <c r="F5239" s="79" t="str">
        <f>INDEX('Crosswalk Particulates'!$B:$B,MATCH('2017 EPA Data'!A5239,'Crosswalk Particulates'!$A:$A,0))</f>
        <v>process-other-industry</v>
      </c>
      <c r="G5239" s="84" t="str">
        <f>INDEX('Crosswalk Particulates'!$E:$E,MATCH('2017 EPA Data'!$B5239,'Crosswalk Particulates'!$D:$D,0))</f>
        <v>N2O</v>
      </c>
      <c r="H5239" s="96">
        <f t="shared" si="81"/>
        <v>40629.224083969122</v>
      </c>
    </row>
    <row r="5240" spans="1:8" hidden="1">
      <c r="A5240" s="73" t="s">
        <v>2582</v>
      </c>
      <c r="B5240" s="73" t="s">
        <v>2672</v>
      </c>
      <c r="C5240" s="73" t="s">
        <v>2517</v>
      </c>
      <c r="D5240" s="92">
        <v>4.4364326400000001E-2</v>
      </c>
      <c r="E5240" s="73" t="s">
        <v>2518</v>
      </c>
      <c r="F5240" s="79" t="str">
        <f>INDEX('Crosswalk Particulates'!$B:$B,MATCH('2017 EPA Data'!A5240,'Crosswalk Particulates'!$A:$A,0))</f>
        <v>Commercial Buildings Sector</v>
      </c>
      <c r="G5240" s="84">
        <f>INDEX('Crosswalk Particulates'!$E:$E,MATCH('2017 EPA Data'!$B5240,'Crosswalk Particulates'!$D:$D,0))</f>
        <v>0</v>
      </c>
      <c r="H5240" s="96">
        <f t="shared" si="81"/>
        <v>0</v>
      </c>
    </row>
    <row r="5241" spans="1:8" hidden="1">
      <c r="A5241" s="73" t="s">
        <v>2584</v>
      </c>
      <c r="B5241" s="73" t="s">
        <v>2761</v>
      </c>
      <c r="C5241" s="73" t="s">
        <v>2517</v>
      </c>
      <c r="D5241" s="92">
        <v>4.4212776590000002E-2</v>
      </c>
      <c r="E5241" s="73" t="s">
        <v>2518</v>
      </c>
      <c r="F5241" s="79" t="str">
        <f>INDEX('Crosswalk Particulates'!$B:$B,MATCH('2017 EPA Data'!A5241,'Crosswalk Particulates'!$A:$A,0))</f>
        <v>Electricity Sector</v>
      </c>
      <c r="G5241" s="84">
        <f>INDEX('Crosswalk Particulates'!$E:$E,MATCH('2017 EPA Data'!$B5241,'Crosswalk Particulates'!$D:$D,0))</f>
        <v>0</v>
      </c>
      <c r="H5241" s="96">
        <f t="shared" si="81"/>
        <v>0</v>
      </c>
    </row>
    <row r="5242" spans="1:8" hidden="1">
      <c r="A5242" s="73" t="s">
        <v>2608</v>
      </c>
      <c r="B5242" s="73" t="s">
        <v>2710</v>
      </c>
      <c r="C5242" s="73" t="s">
        <v>2517</v>
      </c>
      <c r="D5242" s="92">
        <v>4.3999999999999997E-2</v>
      </c>
      <c r="E5242" s="73" t="s">
        <v>2518</v>
      </c>
      <c r="F5242" s="79" t="str">
        <f>INDEX('Crosswalk Particulates'!$B:$B,MATCH('2017 EPA Data'!A5242,'Crosswalk Particulates'!$A:$A,0))</f>
        <v>Electricity Sector</v>
      </c>
      <c r="G5242" s="84">
        <f>INDEX('Crosswalk Particulates'!$E:$E,MATCH('2017 EPA Data'!$B5242,'Crosswalk Particulates'!$D:$D,0))</f>
        <v>0</v>
      </c>
      <c r="H5242" s="96">
        <f t="shared" si="81"/>
        <v>0</v>
      </c>
    </row>
    <row r="5243" spans="1:8" hidden="1">
      <c r="A5243" s="73" t="s">
        <v>2723</v>
      </c>
      <c r="B5243" s="73" t="s">
        <v>2673</v>
      </c>
      <c r="C5243" s="73" t="s">
        <v>2517</v>
      </c>
      <c r="D5243" s="92">
        <v>4.3957850200000002E-2</v>
      </c>
      <c r="E5243" s="73" t="s">
        <v>2518</v>
      </c>
      <c r="F5243" s="79" t="str">
        <f>INDEX('Crosswalk Particulates'!$B:$B,MATCH('2017 EPA Data'!A5243,'Crosswalk Particulates'!$A:$A,0))</f>
        <v>Residential Buildings Sector</v>
      </c>
      <c r="G5243" s="84">
        <f>INDEX('Crosswalk Particulates'!$E:$E,MATCH('2017 EPA Data'!$B5243,'Crosswalk Particulates'!$D:$D,0))</f>
        <v>0</v>
      </c>
      <c r="H5243" s="96">
        <f t="shared" si="81"/>
        <v>0</v>
      </c>
    </row>
    <row r="5244" spans="1:8" hidden="1">
      <c r="A5244" s="73" t="s">
        <v>2647</v>
      </c>
      <c r="B5244" s="73" t="s">
        <v>2787</v>
      </c>
      <c r="C5244" s="73" t="s">
        <v>2517</v>
      </c>
      <c r="D5244" s="92">
        <v>4.3799999999999999E-2</v>
      </c>
      <c r="E5244" s="73" t="s">
        <v>2518</v>
      </c>
      <c r="F5244" s="79" t="str">
        <f>INDEX('Crosswalk Particulates'!$B:$B,MATCH('2017 EPA Data'!A5244,'Crosswalk Particulates'!$A:$A,0))</f>
        <v>process-mining-industry</v>
      </c>
      <c r="G5244" s="84">
        <f>INDEX('Crosswalk Particulates'!$E:$E,MATCH('2017 EPA Data'!$B5244,'Crosswalk Particulates'!$D:$D,0))</f>
        <v>0</v>
      </c>
      <c r="H5244" s="96">
        <f t="shared" si="81"/>
        <v>0</v>
      </c>
    </row>
    <row r="5245" spans="1:8" hidden="1">
      <c r="A5245" s="73" t="s">
        <v>2559</v>
      </c>
      <c r="B5245" s="73" t="s">
        <v>2783</v>
      </c>
      <c r="C5245" s="73" t="s">
        <v>2517</v>
      </c>
      <c r="D5245" s="92">
        <v>4.3479999999999998E-2</v>
      </c>
      <c r="E5245" s="73" t="s">
        <v>2518</v>
      </c>
      <c r="F5245" s="79" t="str">
        <f>INDEX('Crosswalk Particulates'!$B:$B,MATCH('2017 EPA Data'!A5245,'Crosswalk Particulates'!$A:$A,0))</f>
        <v>process-waste-industry</v>
      </c>
      <c r="G5245" s="84">
        <f>INDEX('Crosswalk Particulates'!$E:$E,MATCH('2017 EPA Data'!$B5245,'Crosswalk Particulates'!$D:$D,0))</f>
        <v>0</v>
      </c>
      <c r="H5245" s="96">
        <f t="shared" si="81"/>
        <v>0</v>
      </c>
    </row>
    <row r="5246" spans="1:8" hidden="1">
      <c r="A5246" s="73" t="s">
        <v>2585</v>
      </c>
      <c r="B5246" s="73" t="s">
        <v>2625</v>
      </c>
      <c r="C5246" s="73" t="s">
        <v>2517</v>
      </c>
      <c r="D5246" s="92">
        <v>4.2926885637105998E-2</v>
      </c>
      <c r="E5246" s="73" t="s">
        <v>2518</v>
      </c>
      <c r="F5246" s="79" t="str">
        <f>INDEX('Crosswalk Particulates'!$B:$B,MATCH('2017 EPA Data'!A5246,'Crosswalk Particulates'!$A:$A,0))</f>
        <v>process-other-industry</v>
      </c>
      <c r="G5246" s="84">
        <f>INDEX('Crosswalk Particulates'!$E:$E,MATCH('2017 EPA Data'!$B5246,'Crosswalk Particulates'!$D:$D,0))</f>
        <v>0</v>
      </c>
      <c r="H5246" s="96">
        <f t="shared" si="81"/>
        <v>0</v>
      </c>
    </row>
    <row r="5247" spans="1:8" hidden="1">
      <c r="A5247" s="73" t="s">
        <v>2586</v>
      </c>
      <c r="B5247" s="73" t="s">
        <v>2838</v>
      </c>
      <c r="C5247" s="73" t="s">
        <v>2517</v>
      </c>
      <c r="D5247" s="92">
        <v>4.2799999999999998E-2</v>
      </c>
      <c r="E5247" s="73" t="s">
        <v>2518</v>
      </c>
      <c r="F5247" s="79" t="str">
        <f>INDEX('Crosswalk Particulates'!$B:$B,MATCH('2017 EPA Data'!A5247,'Crosswalk Particulates'!$A:$A,0))</f>
        <v>process-other-industry</v>
      </c>
      <c r="G5247" s="84">
        <f>INDEX('Crosswalk Particulates'!$E:$E,MATCH('2017 EPA Data'!$B5247,'Crosswalk Particulates'!$D:$D,0))</f>
        <v>0</v>
      </c>
      <c r="H5247" s="96">
        <f t="shared" si="81"/>
        <v>0</v>
      </c>
    </row>
    <row r="5248" spans="1:8" hidden="1">
      <c r="A5248" s="73" t="s">
        <v>2547</v>
      </c>
      <c r="B5248" s="73" t="s">
        <v>2614</v>
      </c>
      <c r="C5248" s="73" t="s">
        <v>2517</v>
      </c>
      <c r="D5248" s="92">
        <v>4.2216155599999999E-2</v>
      </c>
      <c r="E5248" s="73" t="s">
        <v>2518</v>
      </c>
      <c r="F5248" s="79" t="str">
        <f>INDEX('Crosswalk Particulates'!$B:$B,MATCH('2017 EPA Data'!A5248,'Crosswalk Particulates'!$A:$A,0))</f>
        <v>process-other-industry</v>
      </c>
      <c r="G5248" s="84">
        <f>INDEX('Crosswalk Particulates'!$E:$E,MATCH('2017 EPA Data'!$B5248,'Crosswalk Particulates'!$D:$D,0))</f>
        <v>0</v>
      </c>
      <c r="H5248" s="96">
        <f t="shared" si="81"/>
        <v>0</v>
      </c>
    </row>
    <row r="5249" spans="1:8" hidden="1">
      <c r="A5249" s="73" t="s">
        <v>2723</v>
      </c>
      <c r="B5249" s="73" t="s">
        <v>2642</v>
      </c>
      <c r="C5249" s="73" t="s">
        <v>2517</v>
      </c>
      <c r="D5249" s="92">
        <v>4.1769777600000002E-2</v>
      </c>
      <c r="E5249" s="73" t="s">
        <v>2518</v>
      </c>
      <c r="F5249" s="79" t="str">
        <f>INDEX('Crosswalk Particulates'!$B:$B,MATCH('2017 EPA Data'!A5249,'Crosswalk Particulates'!$A:$A,0))</f>
        <v>Residential Buildings Sector</v>
      </c>
      <c r="G5249" s="84">
        <f>INDEX('Crosswalk Particulates'!$E:$E,MATCH('2017 EPA Data'!$B5249,'Crosswalk Particulates'!$D:$D,0))</f>
        <v>0</v>
      </c>
      <c r="H5249" s="96">
        <f t="shared" si="81"/>
        <v>0</v>
      </c>
    </row>
    <row r="5250" spans="1:8" hidden="1">
      <c r="A5250" s="73" t="s">
        <v>2569</v>
      </c>
      <c r="B5250" s="73" t="s">
        <v>2597</v>
      </c>
      <c r="C5250" s="73" t="s">
        <v>2521</v>
      </c>
      <c r="D5250" s="92">
        <v>4.1680000000000002E-2</v>
      </c>
      <c r="E5250" s="73" t="s">
        <v>2522</v>
      </c>
      <c r="F5250" s="79" t="str">
        <f>INDEX('Crosswalk Particulates'!$B:$B,MATCH('2017 EPA Data'!A5250,'Crosswalk Particulates'!$A:$A,0))</f>
        <v>Transportation Sector</v>
      </c>
      <c r="G5250" s="84" t="str">
        <f>INDEX('Crosswalk Particulates'!$E:$E,MATCH('2017 EPA Data'!$B5250,'Crosswalk Particulates'!$D:$D,0))</f>
        <v>CH4</v>
      </c>
      <c r="H5250" s="96">
        <f t="shared" si="81"/>
        <v>37811.504930554926</v>
      </c>
    </row>
    <row r="5251" spans="1:8" hidden="1">
      <c r="A5251" s="73" t="s">
        <v>2546</v>
      </c>
      <c r="B5251" s="73" t="s">
        <v>2735</v>
      </c>
      <c r="C5251" s="73" t="s">
        <v>2517</v>
      </c>
      <c r="D5251" s="92">
        <v>4.0980000000000003E-2</v>
      </c>
      <c r="E5251" s="73" t="s">
        <v>2518</v>
      </c>
      <c r="F5251" s="79" t="str">
        <f>INDEX('Crosswalk Particulates'!$B:$B,MATCH('2017 EPA Data'!A5251,'Crosswalk Particulates'!$A:$A,0))</f>
        <v>process-other-industry</v>
      </c>
      <c r="G5251" s="84">
        <f>INDEX('Crosswalk Particulates'!$E:$E,MATCH('2017 EPA Data'!$B5251,'Crosswalk Particulates'!$D:$D,0))</f>
        <v>0</v>
      </c>
      <c r="H5251" s="96">
        <f t="shared" si="81"/>
        <v>0</v>
      </c>
    </row>
    <row r="5252" spans="1:8" hidden="1">
      <c r="A5252" s="73" t="s">
        <v>2655</v>
      </c>
      <c r="B5252" s="73" t="s">
        <v>2628</v>
      </c>
      <c r="C5252" s="73" t="s">
        <v>2517</v>
      </c>
      <c r="D5252" s="92">
        <v>4.0397139535569997E-2</v>
      </c>
      <c r="E5252" s="73" t="s">
        <v>2518</v>
      </c>
      <c r="F5252" s="79" t="str">
        <f>INDEX('Crosswalk Particulates'!$B:$B,MATCH('2017 EPA Data'!A5252,'Crosswalk Particulates'!$A:$A,0))</f>
        <v>Commercial Buildings Sector</v>
      </c>
      <c r="G5252" s="84">
        <f>INDEX('Crosswalk Particulates'!$E:$E,MATCH('2017 EPA Data'!$B5252,'Crosswalk Particulates'!$D:$D,0))</f>
        <v>0</v>
      </c>
      <c r="H5252" s="96">
        <f t="shared" ref="H5252:H5315" si="82">IF(E5252="TON",D5252/metricton_to_shortton,0)*10^6</f>
        <v>0</v>
      </c>
    </row>
    <row r="5253" spans="1:8" hidden="1">
      <c r="A5253" s="73" t="s">
        <v>2592</v>
      </c>
      <c r="B5253" s="73" t="s">
        <v>2688</v>
      </c>
      <c r="C5253" s="73" t="s">
        <v>2517</v>
      </c>
      <c r="D5253" s="92">
        <v>4.0356000000000003E-2</v>
      </c>
      <c r="E5253" s="73" t="s">
        <v>2518</v>
      </c>
      <c r="F5253" s="79" t="str">
        <f>INDEX('Crosswalk Particulates'!$B:$B,MATCH('2017 EPA Data'!A5253,'Crosswalk Particulates'!$A:$A,0))</f>
        <v>process-ngps-industry</v>
      </c>
      <c r="G5253" s="84">
        <f>INDEX('Crosswalk Particulates'!$E:$E,MATCH('2017 EPA Data'!$B5253,'Crosswalk Particulates'!$D:$D,0))</f>
        <v>0</v>
      </c>
      <c r="H5253" s="96">
        <f t="shared" si="82"/>
        <v>0</v>
      </c>
    </row>
    <row r="5254" spans="1:8" hidden="1">
      <c r="A5254" s="73" t="s">
        <v>2519</v>
      </c>
      <c r="B5254" s="73" t="s">
        <v>2817</v>
      </c>
      <c r="C5254" s="73" t="s">
        <v>2517</v>
      </c>
      <c r="D5254" s="92">
        <v>0.04</v>
      </c>
      <c r="E5254" s="73" t="s">
        <v>2518</v>
      </c>
      <c r="F5254" s="79" t="str">
        <f>INDEX('Crosswalk Particulates'!$B:$B,MATCH('2017 EPA Data'!A5254,'Crosswalk Particulates'!$A:$A,0))</f>
        <v>process-other-industry</v>
      </c>
      <c r="G5254" s="84">
        <f>INDEX('Crosswalk Particulates'!$E:$E,MATCH('2017 EPA Data'!$B5254,'Crosswalk Particulates'!$D:$D,0))</f>
        <v>0</v>
      </c>
      <c r="H5254" s="96">
        <f t="shared" si="82"/>
        <v>0</v>
      </c>
    </row>
    <row r="5255" spans="1:8" hidden="1">
      <c r="A5255" s="73" t="s">
        <v>2519</v>
      </c>
      <c r="B5255" s="73" t="s">
        <v>2869</v>
      </c>
      <c r="C5255" s="73" t="s">
        <v>2517</v>
      </c>
      <c r="D5255" s="92">
        <v>3.9E-2</v>
      </c>
      <c r="E5255" s="73" t="s">
        <v>2518</v>
      </c>
      <c r="F5255" s="79" t="str">
        <f>INDEX('Crosswalk Particulates'!$B:$B,MATCH('2017 EPA Data'!A5255,'Crosswalk Particulates'!$A:$A,0))</f>
        <v>process-other-industry</v>
      </c>
      <c r="G5255" s="84">
        <f>INDEX('Crosswalk Particulates'!$E:$E,MATCH('2017 EPA Data'!$B5255,'Crosswalk Particulates'!$D:$D,0))</f>
        <v>0</v>
      </c>
      <c r="H5255" s="96">
        <f t="shared" si="82"/>
        <v>0</v>
      </c>
    </row>
    <row r="5256" spans="1:8" hidden="1">
      <c r="A5256" s="73" t="s">
        <v>2607</v>
      </c>
      <c r="B5256" s="73" t="s">
        <v>2651</v>
      </c>
      <c r="C5256" s="73" t="s">
        <v>2517</v>
      </c>
      <c r="D5256" s="92">
        <v>3.8846441000000002E-2</v>
      </c>
      <c r="E5256" s="73" t="s">
        <v>2518</v>
      </c>
      <c r="F5256" s="79" t="str">
        <f>INDEX('Crosswalk Particulates'!$B:$B,MATCH('2017 EPA Data'!A5256,'Crosswalk Particulates'!$A:$A,0))</f>
        <v>process-cement-industry</v>
      </c>
      <c r="G5256" s="84">
        <f>INDEX('Crosswalk Particulates'!$E:$E,MATCH('2017 EPA Data'!$B5256,'Crosswalk Particulates'!$D:$D,0))</f>
        <v>0</v>
      </c>
      <c r="H5256" s="96">
        <f t="shared" si="82"/>
        <v>0</v>
      </c>
    </row>
    <row r="5257" spans="1:8" hidden="1">
      <c r="A5257" s="73" t="s">
        <v>2607</v>
      </c>
      <c r="B5257" s="73" t="s">
        <v>2735</v>
      </c>
      <c r="C5257" s="73" t="s">
        <v>2517</v>
      </c>
      <c r="D5257" s="92">
        <v>3.8846441000000002E-2</v>
      </c>
      <c r="E5257" s="73" t="s">
        <v>2518</v>
      </c>
      <c r="F5257" s="79" t="str">
        <f>INDEX('Crosswalk Particulates'!$B:$B,MATCH('2017 EPA Data'!A5257,'Crosswalk Particulates'!$A:$A,0))</f>
        <v>process-cement-industry</v>
      </c>
      <c r="G5257" s="84">
        <f>INDEX('Crosswalk Particulates'!$E:$E,MATCH('2017 EPA Data'!$B5257,'Crosswalk Particulates'!$D:$D,0))</f>
        <v>0</v>
      </c>
      <c r="H5257" s="96">
        <f t="shared" si="82"/>
        <v>0</v>
      </c>
    </row>
    <row r="5258" spans="1:8" hidden="1">
      <c r="A5258" s="73" t="s">
        <v>2595</v>
      </c>
      <c r="B5258" s="73" t="s">
        <v>2643</v>
      </c>
      <c r="C5258" s="73" t="s">
        <v>2517</v>
      </c>
      <c r="D5258" s="92">
        <v>3.8620025799999999E-2</v>
      </c>
      <c r="E5258" s="73" t="s">
        <v>2518</v>
      </c>
      <c r="F5258" s="79" t="str">
        <f>INDEX('Crosswalk Particulates'!$B:$B,MATCH('2017 EPA Data'!A5258,'Crosswalk Particulates'!$A:$A,0))</f>
        <v>process-other-industry</v>
      </c>
      <c r="G5258" s="84">
        <f>INDEX('Crosswalk Particulates'!$E:$E,MATCH('2017 EPA Data'!$B5258,'Crosswalk Particulates'!$D:$D,0))</f>
        <v>0</v>
      </c>
      <c r="H5258" s="96">
        <f t="shared" si="82"/>
        <v>0</v>
      </c>
    </row>
    <row r="5259" spans="1:8" hidden="1">
      <c r="A5259" s="73" t="s">
        <v>2595</v>
      </c>
      <c r="B5259" s="73" t="s">
        <v>2775</v>
      </c>
      <c r="C5259" s="73" t="s">
        <v>2517</v>
      </c>
      <c r="D5259" s="92">
        <v>3.8620022900000002E-2</v>
      </c>
      <c r="E5259" s="73" t="s">
        <v>2518</v>
      </c>
      <c r="F5259" s="79" t="str">
        <f>INDEX('Crosswalk Particulates'!$B:$B,MATCH('2017 EPA Data'!A5259,'Crosswalk Particulates'!$A:$A,0))</f>
        <v>process-other-industry</v>
      </c>
      <c r="G5259" s="84">
        <f>INDEX('Crosswalk Particulates'!$E:$E,MATCH('2017 EPA Data'!$B5259,'Crosswalk Particulates'!$D:$D,0))</f>
        <v>0</v>
      </c>
      <c r="H5259" s="96">
        <f t="shared" si="82"/>
        <v>0</v>
      </c>
    </row>
    <row r="5260" spans="1:8" hidden="1">
      <c r="A5260" s="73" t="s">
        <v>2647</v>
      </c>
      <c r="B5260" s="73" t="s">
        <v>2548</v>
      </c>
      <c r="C5260" s="73" t="s">
        <v>2517</v>
      </c>
      <c r="D5260" s="92">
        <v>3.8599590000000003E-2</v>
      </c>
      <c r="E5260" s="73" t="s">
        <v>2518</v>
      </c>
      <c r="F5260" s="79" t="str">
        <f>INDEX('Crosswalk Particulates'!$B:$B,MATCH('2017 EPA Data'!A5260,'Crosswalk Particulates'!$A:$A,0))</f>
        <v>process-mining-industry</v>
      </c>
      <c r="G5260" s="84">
        <f>INDEX('Crosswalk Particulates'!$E:$E,MATCH('2017 EPA Data'!$B5260,'Crosswalk Particulates'!$D:$D,0))</f>
        <v>0</v>
      </c>
      <c r="H5260" s="96">
        <f t="shared" si="82"/>
        <v>0</v>
      </c>
    </row>
    <row r="5261" spans="1:8" hidden="1">
      <c r="A5261" s="73" t="s">
        <v>2578</v>
      </c>
      <c r="B5261" s="73" t="s">
        <v>2783</v>
      </c>
      <c r="C5261" s="73" t="s">
        <v>2517</v>
      </c>
      <c r="D5261" s="92">
        <v>3.8240000000000003E-2</v>
      </c>
      <c r="E5261" s="73" t="s">
        <v>2518</v>
      </c>
      <c r="F5261" s="79" t="str">
        <f>INDEX('Crosswalk Particulates'!$B:$B,MATCH('2017 EPA Data'!A5261,'Crosswalk Particulates'!$A:$A,0))</f>
        <v>process-chemicals-industry</v>
      </c>
      <c r="G5261" s="84">
        <f>INDEX('Crosswalk Particulates'!$E:$E,MATCH('2017 EPA Data'!$B5261,'Crosswalk Particulates'!$D:$D,0))</f>
        <v>0</v>
      </c>
      <c r="H5261" s="96">
        <f t="shared" si="82"/>
        <v>0</v>
      </c>
    </row>
    <row r="5262" spans="1:8" hidden="1">
      <c r="A5262" s="73" t="s">
        <v>2665</v>
      </c>
      <c r="B5262" s="73" t="s">
        <v>2735</v>
      </c>
      <c r="C5262" s="73" t="s">
        <v>2517</v>
      </c>
      <c r="D5262" s="92">
        <v>3.8002934591284003E-2</v>
      </c>
      <c r="E5262" s="73" t="s">
        <v>2518</v>
      </c>
      <c r="F5262" s="79" t="str">
        <f>INDEX('Crosswalk Particulates'!$B:$B,MATCH('2017 EPA Data'!A5262,'Crosswalk Particulates'!$A:$A,0))</f>
        <v>Commercial Buildings Sector</v>
      </c>
      <c r="G5262" s="84">
        <f>INDEX('Crosswalk Particulates'!$E:$E,MATCH('2017 EPA Data'!$B5262,'Crosswalk Particulates'!$D:$D,0))</f>
        <v>0</v>
      </c>
      <c r="H5262" s="96">
        <f t="shared" si="82"/>
        <v>0</v>
      </c>
    </row>
    <row r="5263" spans="1:8" hidden="1">
      <c r="A5263" s="73" t="s">
        <v>2664</v>
      </c>
      <c r="B5263" s="73" t="s">
        <v>2705</v>
      </c>
      <c r="C5263" s="73" t="s">
        <v>2517</v>
      </c>
      <c r="D5263" s="92">
        <v>3.7999999999999999E-2</v>
      </c>
      <c r="E5263" s="73" t="s">
        <v>2518</v>
      </c>
      <c r="F5263" s="79" t="str">
        <f>INDEX('Crosswalk Particulates'!$B:$B,MATCH('2017 EPA Data'!A5263,'Crosswalk Particulates'!$A:$A,0))</f>
        <v>Commercial Buildings Sector</v>
      </c>
      <c r="G5263" s="84">
        <f>INDEX('Crosswalk Particulates'!$E:$E,MATCH('2017 EPA Data'!$B5263,'Crosswalk Particulates'!$D:$D,0))</f>
        <v>0</v>
      </c>
      <c r="H5263" s="96">
        <f t="shared" si="82"/>
        <v>0</v>
      </c>
    </row>
    <row r="5264" spans="1:8" hidden="1">
      <c r="A5264" s="73" t="s">
        <v>2547</v>
      </c>
      <c r="B5264" s="73" t="s">
        <v>2628</v>
      </c>
      <c r="C5264" s="73" t="s">
        <v>2517</v>
      </c>
      <c r="D5264" s="92">
        <v>3.7645010100000001E-2</v>
      </c>
      <c r="E5264" s="73" t="s">
        <v>2518</v>
      </c>
      <c r="F5264" s="79" t="str">
        <f>INDEX('Crosswalk Particulates'!$B:$B,MATCH('2017 EPA Data'!A5264,'Crosswalk Particulates'!$A:$A,0))</f>
        <v>process-other-industry</v>
      </c>
      <c r="G5264" s="84">
        <f>INDEX('Crosswalk Particulates'!$E:$E,MATCH('2017 EPA Data'!$B5264,'Crosswalk Particulates'!$D:$D,0))</f>
        <v>0</v>
      </c>
      <c r="H5264" s="96">
        <f t="shared" si="82"/>
        <v>0</v>
      </c>
    </row>
    <row r="5265" spans="1:8" hidden="1">
      <c r="A5265" s="73" t="s">
        <v>2585</v>
      </c>
      <c r="B5265" s="73" t="s">
        <v>2653</v>
      </c>
      <c r="C5265" s="73" t="s">
        <v>2517</v>
      </c>
      <c r="D5265" s="92">
        <v>3.6643606525839999E-2</v>
      </c>
      <c r="E5265" s="73" t="s">
        <v>2518</v>
      </c>
      <c r="F5265" s="79" t="str">
        <f>INDEX('Crosswalk Particulates'!$B:$B,MATCH('2017 EPA Data'!A5265,'Crosswalk Particulates'!$A:$A,0))</f>
        <v>process-other-industry</v>
      </c>
      <c r="G5265" s="84">
        <f>INDEX('Crosswalk Particulates'!$E:$E,MATCH('2017 EPA Data'!$B5265,'Crosswalk Particulates'!$D:$D,0))</f>
        <v>0</v>
      </c>
      <c r="H5265" s="96">
        <f t="shared" si="82"/>
        <v>0</v>
      </c>
    </row>
    <row r="5266" spans="1:8" hidden="1">
      <c r="A5266" s="73" t="s">
        <v>2602</v>
      </c>
      <c r="B5266" s="73" t="s">
        <v>2628</v>
      </c>
      <c r="C5266" s="73" t="s">
        <v>2517</v>
      </c>
      <c r="D5266" s="92">
        <v>3.5445830514999999E-2</v>
      </c>
      <c r="E5266" s="73" t="s">
        <v>2518</v>
      </c>
      <c r="F5266" s="79" t="str">
        <f>INDEX('Crosswalk Particulates'!$B:$B,MATCH('2017 EPA Data'!A5266,'Crosswalk Particulates'!$A:$A,0))</f>
        <v>process-other-industry</v>
      </c>
      <c r="G5266" s="84">
        <f>INDEX('Crosswalk Particulates'!$E:$E,MATCH('2017 EPA Data'!$B5266,'Crosswalk Particulates'!$D:$D,0))</f>
        <v>0</v>
      </c>
      <c r="H5266" s="96">
        <f t="shared" si="82"/>
        <v>0</v>
      </c>
    </row>
    <row r="5267" spans="1:8" hidden="1">
      <c r="A5267" s="73" t="s">
        <v>2546</v>
      </c>
      <c r="B5267" s="73" t="s">
        <v>2626</v>
      </c>
      <c r="C5267" s="73" t="s">
        <v>2517</v>
      </c>
      <c r="D5267" s="92">
        <v>3.5380000000000002E-2</v>
      </c>
      <c r="E5267" s="73" t="s">
        <v>2518</v>
      </c>
      <c r="F5267" s="79" t="str">
        <f>INDEX('Crosswalk Particulates'!$B:$B,MATCH('2017 EPA Data'!A5267,'Crosswalk Particulates'!$A:$A,0))</f>
        <v>process-other-industry</v>
      </c>
      <c r="G5267" s="84">
        <f>INDEX('Crosswalk Particulates'!$E:$E,MATCH('2017 EPA Data'!$B5267,'Crosswalk Particulates'!$D:$D,0))</f>
        <v>0</v>
      </c>
      <c r="H5267" s="96">
        <f t="shared" si="82"/>
        <v>0</v>
      </c>
    </row>
    <row r="5268" spans="1:8" hidden="1">
      <c r="A5268" s="73" t="s">
        <v>2551</v>
      </c>
      <c r="B5268" s="73" t="s">
        <v>2743</v>
      </c>
      <c r="C5268" s="73" t="s">
        <v>2517</v>
      </c>
      <c r="D5268" s="92">
        <v>3.44E-2</v>
      </c>
      <c r="E5268" s="73" t="s">
        <v>2518</v>
      </c>
      <c r="F5268" s="79" t="str">
        <f>INDEX('Crosswalk Particulates'!$B:$B,MATCH('2017 EPA Data'!A5268,'Crosswalk Particulates'!$A:$A,0))</f>
        <v>industry-fuel-natural gas</v>
      </c>
      <c r="G5268" s="84">
        <f>INDEX('Crosswalk Particulates'!$E:$E,MATCH('2017 EPA Data'!$B5268,'Crosswalk Particulates'!$D:$D,0))</f>
        <v>0</v>
      </c>
      <c r="H5268" s="96">
        <f t="shared" si="82"/>
        <v>0</v>
      </c>
    </row>
    <row r="5269" spans="1:8" hidden="1">
      <c r="A5269" s="73" t="s">
        <v>2619</v>
      </c>
      <c r="B5269" s="73" t="s">
        <v>2781</v>
      </c>
      <c r="C5269" s="73" t="s">
        <v>2517</v>
      </c>
      <c r="D5269" s="92">
        <v>3.41664E-2</v>
      </c>
      <c r="E5269" s="73" t="s">
        <v>2518</v>
      </c>
      <c r="F5269" s="79" t="str">
        <f>INDEX('Crosswalk Particulates'!$B:$B,MATCH('2017 EPA Data'!A5269,'Crosswalk Particulates'!$A:$A,0))</f>
        <v>process-iron and steel-industry</v>
      </c>
      <c r="G5269" s="84">
        <f>INDEX('Crosswalk Particulates'!$E:$E,MATCH('2017 EPA Data'!$B5269,'Crosswalk Particulates'!$D:$D,0))</f>
        <v>0</v>
      </c>
      <c r="H5269" s="96">
        <f t="shared" si="82"/>
        <v>0</v>
      </c>
    </row>
    <row r="5270" spans="1:8" hidden="1">
      <c r="A5270" s="73" t="s">
        <v>2723</v>
      </c>
      <c r="B5270" s="73" t="s">
        <v>2752</v>
      </c>
      <c r="C5270" s="73" t="s">
        <v>2517</v>
      </c>
      <c r="D5270" s="92">
        <v>3.3982191799999999E-2</v>
      </c>
      <c r="E5270" s="73" t="s">
        <v>2518</v>
      </c>
      <c r="F5270" s="79" t="str">
        <f>INDEX('Crosswalk Particulates'!$B:$B,MATCH('2017 EPA Data'!A5270,'Crosswalk Particulates'!$A:$A,0))</f>
        <v>Residential Buildings Sector</v>
      </c>
      <c r="G5270" s="84">
        <f>INDEX('Crosswalk Particulates'!$E:$E,MATCH('2017 EPA Data'!$B5270,'Crosswalk Particulates'!$D:$D,0))</f>
        <v>0</v>
      </c>
      <c r="H5270" s="96">
        <f t="shared" si="82"/>
        <v>0</v>
      </c>
    </row>
    <row r="5271" spans="1:8" hidden="1">
      <c r="A5271" s="73" t="s">
        <v>2655</v>
      </c>
      <c r="B5271" s="73" t="s">
        <v>2637</v>
      </c>
      <c r="C5271" s="73" t="s">
        <v>2517</v>
      </c>
      <c r="D5271" s="92">
        <v>3.3911271150700001E-2</v>
      </c>
      <c r="E5271" s="73" t="s">
        <v>2518</v>
      </c>
      <c r="F5271" s="79" t="str">
        <f>INDEX('Crosswalk Particulates'!$B:$B,MATCH('2017 EPA Data'!A5271,'Crosswalk Particulates'!$A:$A,0))</f>
        <v>Commercial Buildings Sector</v>
      </c>
      <c r="G5271" s="84">
        <f>INDEX('Crosswalk Particulates'!$E:$E,MATCH('2017 EPA Data'!$B5271,'Crosswalk Particulates'!$D:$D,0))</f>
        <v>0</v>
      </c>
      <c r="H5271" s="96">
        <f t="shared" si="82"/>
        <v>0</v>
      </c>
    </row>
    <row r="5272" spans="1:8" hidden="1">
      <c r="A5272" s="73" t="s">
        <v>2519</v>
      </c>
      <c r="B5272" s="73" t="s">
        <v>2827</v>
      </c>
      <c r="C5272" s="73" t="s">
        <v>2517</v>
      </c>
      <c r="D5272" s="92">
        <v>3.3889787401000002E-2</v>
      </c>
      <c r="E5272" s="73" t="s">
        <v>2518</v>
      </c>
      <c r="F5272" s="79" t="str">
        <f>INDEX('Crosswalk Particulates'!$B:$B,MATCH('2017 EPA Data'!A5272,'Crosswalk Particulates'!$A:$A,0))</f>
        <v>process-other-industry</v>
      </c>
      <c r="G5272" s="84">
        <f>INDEX('Crosswalk Particulates'!$E:$E,MATCH('2017 EPA Data'!$B5272,'Crosswalk Particulates'!$D:$D,0))</f>
        <v>0</v>
      </c>
      <c r="H5272" s="96">
        <f t="shared" si="82"/>
        <v>0</v>
      </c>
    </row>
    <row r="5273" spans="1:8" hidden="1">
      <c r="A5273" s="73" t="s">
        <v>2602</v>
      </c>
      <c r="B5273" s="73" t="s">
        <v>2719</v>
      </c>
      <c r="C5273" s="73" t="s">
        <v>2517</v>
      </c>
      <c r="D5273" s="92">
        <v>3.3599999999999998E-2</v>
      </c>
      <c r="E5273" s="73" t="s">
        <v>2518</v>
      </c>
      <c r="F5273" s="79" t="str">
        <f>INDEX('Crosswalk Particulates'!$B:$B,MATCH('2017 EPA Data'!A5273,'Crosswalk Particulates'!$A:$A,0))</f>
        <v>process-other-industry</v>
      </c>
      <c r="G5273" s="84">
        <f>INDEX('Crosswalk Particulates'!$E:$E,MATCH('2017 EPA Data'!$B5273,'Crosswalk Particulates'!$D:$D,0))</f>
        <v>0</v>
      </c>
      <c r="H5273" s="96">
        <f t="shared" si="82"/>
        <v>0</v>
      </c>
    </row>
    <row r="5274" spans="1:8" hidden="1">
      <c r="A5274" s="73" t="s">
        <v>2546</v>
      </c>
      <c r="B5274" s="73" t="s">
        <v>2716</v>
      </c>
      <c r="D5274" s="92">
        <v>3.3349824884880003E-2</v>
      </c>
      <c r="E5274" s="73" t="s">
        <v>2522</v>
      </c>
      <c r="F5274" s="79" t="str">
        <f>INDEX('Crosswalk Particulates'!$B:$B,MATCH('2017 EPA Data'!A5274,'Crosswalk Particulates'!$A:$A,0))</f>
        <v>process-other-industry</v>
      </c>
      <c r="G5274" s="84" t="str">
        <f>INDEX('Crosswalk Particulates'!$E:$E,MATCH('2017 EPA Data'!$B5274,'Crosswalk Particulates'!$D:$D,0))</f>
        <v>BC</v>
      </c>
      <c r="H5274" s="96">
        <f t="shared" si="82"/>
        <v>30254.48819740364</v>
      </c>
    </row>
    <row r="5275" spans="1:8" hidden="1">
      <c r="A5275" s="73" t="s">
        <v>2553</v>
      </c>
      <c r="B5275" s="73" t="s">
        <v>2604</v>
      </c>
      <c r="C5275" s="73" t="s">
        <v>2517</v>
      </c>
      <c r="D5275" s="92">
        <v>3.3000000000000002E-2</v>
      </c>
      <c r="E5275" s="73" t="s">
        <v>2518</v>
      </c>
      <c r="F5275" s="79" t="str">
        <f>INDEX('Crosswalk Particulates'!$B:$B,MATCH('2017 EPA Data'!A5275,'Crosswalk Particulates'!$A:$A,0))</f>
        <v>process-other-industry</v>
      </c>
      <c r="G5275" s="84">
        <f>INDEX('Crosswalk Particulates'!$E:$E,MATCH('2017 EPA Data'!$B5275,'Crosswalk Particulates'!$D:$D,0))</f>
        <v>0</v>
      </c>
      <c r="H5275" s="96">
        <f t="shared" si="82"/>
        <v>0</v>
      </c>
    </row>
    <row r="5276" spans="1:8" hidden="1">
      <c r="A5276" s="73" t="s">
        <v>2608</v>
      </c>
      <c r="B5276" s="73" t="s">
        <v>2639</v>
      </c>
      <c r="C5276" s="73" t="s">
        <v>2517</v>
      </c>
      <c r="D5276" s="92">
        <v>3.2079999999999997E-2</v>
      </c>
      <c r="E5276" s="73" t="s">
        <v>2518</v>
      </c>
      <c r="F5276" s="79" t="str">
        <f>INDEX('Crosswalk Particulates'!$B:$B,MATCH('2017 EPA Data'!A5276,'Crosswalk Particulates'!$A:$A,0))</f>
        <v>Electricity Sector</v>
      </c>
      <c r="G5276" s="84">
        <f>INDEX('Crosswalk Particulates'!$E:$E,MATCH('2017 EPA Data'!$B5276,'Crosswalk Particulates'!$D:$D,0))</f>
        <v>0</v>
      </c>
      <c r="H5276" s="96">
        <f t="shared" si="82"/>
        <v>0</v>
      </c>
    </row>
    <row r="5277" spans="1:8" hidden="1">
      <c r="A5277" s="73" t="s">
        <v>2553</v>
      </c>
      <c r="B5277" s="73" t="s">
        <v>2809</v>
      </c>
      <c r="C5277" s="73" t="s">
        <v>2517</v>
      </c>
      <c r="D5277" s="92">
        <v>3.2000000000000001E-2</v>
      </c>
      <c r="E5277" s="73" t="s">
        <v>2518</v>
      </c>
      <c r="F5277" s="79" t="str">
        <f>INDEX('Crosswalk Particulates'!$B:$B,MATCH('2017 EPA Data'!A5277,'Crosswalk Particulates'!$A:$A,0))</f>
        <v>process-other-industry</v>
      </c>
      <c r="G5277" s="84">
        <f>INDEX('Crosswalk Particulates'!$E:$E,MATCH('2017 EPA Data'!$B5277,'Crosswalk Particulates'!$D:$D,0))</f>
        <v>0</v>
      </c>
      <c r="H5277" s="96">
        <f t="shared" si="82"/>
        <v>0</v>
      </c>
    </row>
    <row r="5278" spans="1:8" hidden="1">
      <c r="A5278" s="73" t="s">
        <v>2595</v>
      </c>
      <c r="B5278" s="73" t="s">
        <v>2861</v>
      </c>
      <c r="C5278" s="73" t="s">
        <v>2517</v>
      </c>
      <c r="D5278" s="92">
        <v>3.1879999999999999E-2</v>
      </c>
      <c r="E5278" s="73" t="s">
        <v>2518</v>
      </c>
      <c r="F5278" s="79" t="str">
        <f>INDEX('Crosswalk Particulates'!$B:$B,MATCH('2017 EPA Data'!A5278,'Crosswalk Particulates'!$A:$A,0))</f>
        <v>process-other-industry</v>
      </c>
      <c r="G5278" s="84">
        <f>INDEX('Crosswalk Particulates'!$E:$E,MATCH('2017 EPA Data'!$B5278,'Crosswalk Particulates'!$D:$D,0))</f>
        <v>0</v>
      </c>
      <c r="H5278" s="96">
        <f t="shared" si="82"/>
        <v>0</v>
      </c>
    </row>
    <row r="5279" spans="1:8" hidden="1">
      <c r="A5279" s="73" t="s">
        <v>2608</v>
      </c>
      <c r="B5279" s="73" t="s">
        <v>2750</v>
      </c>
      <c r="C5279" s="73" t="s">
        <v>2517</v>
      </c>
      <c r="D5279" s="92">
        <v>3.1430880000000001E-2</v>
      </c>
      <c r="E5279" s="73" t="s">
        <v>2518</v>
      </c>
      <c r="F5279" s="79" t="str">
        <f>INDEX('Crosswalk Particulates'!$B:$B,MATCH('2017 EPA Data'!A5279,'Crosswalk Particulates'!$A:$A,0))</f>
        <v>Electricity Sector</v>
      </c>
      <c r="G5279" s="84">
        <f>INDEX('Crosswalk Particulates'!$E:$E,MATCH('2017 EPA Data'!$B5279,'Crosswalk Particulates'!$D:$D,0))</f>
        <v>0</v>
      </c>
      <c r="H5279" s="96">
        <f t="shared" si="82"/>
        <v>0</v>
      </c>
    </row>
    <row r="5280" spans="1:8" hidden="1">
      <c r="A5280" s="73" t="s">
        <v>2530</v>
      </c>
      <c r="B5280" s="73" t="s">
        <v>2732</v>
      </c>
      <c r="D5280" s="92">
        <v>3.1360264401600002E-2</v>
      </c>
      <c r="E5280" s="73" t="s">
        <v>2522</v>
      </c>
      <c r="F5280" s="79" t="str">
        <f>INDEX('Crosswalk Particulates'!$B:$B,MATCH('2017 EPA Data'!A5280,'Crosswalk Particulates'!$A:$A,0))</f>
        <v>process-other-industry</v>
      </c>
      <c r="G5280" s="84">
        <f>INDEX('Crosswalk Particulates'!$E:$E,MATCH('2017 EPA Data'!$B5280,'Crosswalk Particulates'!$D:$D,0))</f>
        <v>0</v>
      </c>
      <c r="H5280" s="96">
        <f t="shared" si="82"/>
        <v>28449.587141185333</v>
      </c>
    </row>
    <row r="5281" spans="1:8" hidden="1">
      <c r="A5281" s="73" t="s">
        <v>2565</v>
      </c>
      <c r="B5281" s="73" t="s">
        <v>2861</v>
      </c>
      <c r="C5281" s="73" t="s">
        <v>2517</v>
      </c>
      <c r="D5281" s="92">
        <v>3.0859999999999999E-2</v>
      </c>
      <c r="E5281" s="73" t="s">
        <v>2518</v>
      </c>
      <c r="F5281" s="79" t="str">
        <f>INDEX('Crosswalk Particulates'!$B:$B,MATCH('2017 EPA Data'!A5281,'Crosswalk Particulates'!$A:$A,0))</f>
        <v>Electricity Sector</v>
      </c>
      <c r="G5281" s="84">
        <f>INDEX('Crosswalk Particulates'!$E:$E,MATCH('2017 EPA Data'!$B5281,'Crosswalk Particulates'!$D:$D,0))</f>
        <v>0</v>
      </c>
      <c r="H5281" s="96">
        <f t="shared" si="82"/>
        <v>0</v>
      </c>
    </row>
    <row r="5282" spans="1:8" hidden="1">
      <c r="A5282" s="73" t="s">
        <v>2629</v>
      </c>
      <c r="B5282" s="73" t="s">
        <v>2774</v>
      </c>
      <c r="C5282" s="73" t="s">
        <v>2517</v>
      </c>
      <c r="D5282" s="92">
        <v>3.0599999999999999E-2</v>
      </c>
      <c r="E5282" s="73" t="s">
        <v>2518</v>
      </c>
      <c r="F5282" s="79" t="str">
        <f>INDEX('Crosswalk Particulates'!$B:$B,MATCH('2017 EPA Data'!A5282,'Crosswalk Particulates'!$A:$A,0))</f>
        <v>industry-fuel-oil</v>
      </c>
      <c r="G5282" s="84">
        <f>INDEX('Crosswalk Particulates'!$E:$E,MATCH('2017 EPA Data'!$B5282,'Crosswalk Particulates'!$D:$D,0))</f>
        <v>0</v>
      </c>
      <c r="H5282" s="96">
        <f t="shared" si="82"/>
        <v>0</v>
      </c>
    </row>
    <row r="5283" spans="1:8" hidden="1">
      <c r="A5283" s="73" t="s">
        <v>2723</v>
      </c>
      <c r="B5283" s="73" t="s">
        <v>2573</v>
      </c>
      <c r="C5283" s="73" t="s">
        <v>2517</v>
      </c>
      <c r="D5283" s="92">
        <v>3.0442380240000001E-2</v>
      </c>
      <c r="E5283" s="73" t="s">
        <v>2518</v>
      </c>
      <c r="F5283" s="79" t="str">
        <f>INDEX('Crosswalk Particulates'!$B:$B,MATCH('2017 EPA Data'!A5283,'Crosswalk Particulates'!$A:$A,0))</f>
        <v>Residential Buildings Sector</v>
      </c>
      <c r="G5283" s="84">
        <f>INDEX('Crosswalk Particulates'!$E:$E,MATCH('2017 EPA Data'!$B5283,'Crosswalk Particulates'!$D:$D,0))</f>
        <v>0</v>
      </c>
      <c r="H5283" s="96">
        <f t="shared" si="82"/>
        <v>0</v>
      </c>
    </row>
    <row r="5284" spans="1:8" hidden="1">
      <c r="A5284" s="73" t="s">
        <v>2602</v>
      </c>
      <c r="B5284" s="73" t="s">
        <v>2695</v>
      </c>
      <c r="C5284" s="73" t="s">
        <v>2517</v>
      </c>
      <c r="D5284" s="92">
        <v>3.0410143575E-2</v>
      </c>
      <c r="E5284" s="73" t="s">
        <v>2518</v>
      </c>
      <c r="F5284" s="79" t="str">
        <f>INDEX('Crosswalk Particulates'!$B:$B,MATCH('2017 EPA Data'!A5284,'Crosswalk Particulates'!$A:$A,0))</f>
        <v>process-other-industry</v>
      </c>
      <c r="G5284" s="84">
        <f>INDEX('Crosswalk Particulates'!$E:$E,MATCH('2017 EPA Data'!$B5284,'Crosswalk Particulates'!$D:$D,0))</f>
        <v>0</v>
      </c>
      <c r="H5284" s="96">
        <f t="shared" si="82"/>
        <v>0</v>
      </c>
    </row>
    <row r="5285" spans="1:8" hidden="1">
      <c r="A5285" s="73" t="s">
        <v>2664</v>
      </c>
      <c r="B5285" s="73" t="s">
        <v>2777</v>
      </c>
      <c r="C5285" s="73" t="s">
        <v>2517</v>
      </c>
      <c r="D5285" s="92">
        <v>0.03</v>
      </c>
      <c r="E5285" s="73" t="s">
        <v>2518</v>
      </c>
      <c r="F5285" s="79" t="str">
        <f>INDEX('Crosswalk Particulates'!$B:$B,MATCH('2017 EPA Data'!A5285,'Crosswalk Particulates'!$A:$A,0))</f>
        <v>Commercial Buildings Sector</v>
      </c>
      <c r="G5285" s="84">
        <f>INDEX('Crosswalk Particulates'!$E:$E,MATCH('2017 EPA Data'!$B5285,'Crosswalk Particulates'!$D:$D,0))</f>
        <v>0</v>
      </c>
      <c r="H5285" s="96">
        <f t="shared" si="82"/>
        <v>0</v>
      </c>
    </row>
    <row r="5286" spans="1:8" hidden="1">
      <c r="A5286" s="73" t="s">
        <v>2555</v>
      </c>
      <c r="B5286" s="73" t="s">
        <v>2587</v>
      </c>
      <c r="C5286" s="73" t="s">
        <v>2517</v>
      </c>
      <c r="D5286" s="92">
        <v>0.03</v>
      </c>
      <c r="E5286" s="73" t="s">
        <v>2518</v>
      </c>
      <c r="F5286" s="79" t="str">
        <f>INDEX('Crosswalk Particulates'!$B:$B,MATCH('2017 EPA Data'!A5286,'Crosswalk Particulates'!$A:$A,0))</f>
        <v>process-other-industry</v>
      </c>
      <c r="G5286" s="84">
        <f>INDEX('Crosswalk Particulates'!$E:$E,MATCH('2017 EPA Data'!$B5286,'Crosswalk Particulates'!$D:$D,0))</f>
        <v>0</v>
      </c>
      <c r="H5286" s="96">
        <f t="shared" si="82"/>
        <v>0</v>
      </c>
    </row>
    <row r="5287" spans="1:8" hidden="1">
      <c r="A5287" s="73" t="s">
        <v>2723</v>
      </c>
      <c r="B5287" s="73" t="s">
        <v>2672</v>
      </c>
      <c r="C5287" s="73" t="s">
        <v>2517</v>
      </c>
      <c r="D5287" s="92">
        <v>2.9734417919999999E-2</v>
      </c>
      <c r="E5287" s="73" t="s">
        <v>2518</v>
      </c>
      <c r="F5287" s="79" t="str">
        <f>INDEX('Crosswalk Particulates'!$B:$B,MATCH('2017 EPA Data'!A5287,'Crosswalk Particulates'!$A:$A,0))</f>
        <v>Residential Buildings Sector</v>
      </c>
      <c r="G5287" s="84">
        <f>INDEX('Crosswalk Particulates'!$E:$E,MATCH('2017 EPA Data'!$B5287,'Crosswalk Particulates'!$D:$D,0))</f>
        <v>0</v>
      </c>
      <c r="H5287" s="96">
        <f t="shared" si="82"/>
        <v>0</v>
      </c>
    </row>
    <row r="5288" spans="1:8" hidden="1">
      <c r="A5288" s="73" t="s">
        <v>2608</v>
      </c>
      <c r="B5288" s="73" t="s">
        <v>2787</v>
      </c>
      <c r="C5288" s="73" t="s">
        <v>2517</v>
      </c>
      <c r="D5288" s="92">
        <v>2.954E-2</v>
      </c>
      <c r="E5288" s="73" t="s">
        <v>2518</v>
      </c>
      <c r="F5288" s="79" t="str">
        <f>INDEX('Crosswalk Particulates'!$B:$B,MATCH('2017 EPA Data'!A5288,'Crosswalk Particulates'!$A:$A,0))</f>
        <v>Electricity Sector</v>
      </c>
      <c r="G5288" s="84">
        <f>INDEX('Crosswalk Particulates'!$E:$E,MATCH('2017 EPA Data'!$B5288,'Crosswalk Particulates'!$D:$D,0))</f>
        <v>0</v>
      </c>
      <c r="H5288" s="96">
        <f t="shared" si="82"/>
        <v>0</v>
      </c>
    </row>
    <row r="5289" spans="1:8" hidden="1">
      <c r="A5289" s="73" t="s">
        <v>2632</v>
      </c>
      <c r="B5289" s="73" t="s">
        <v>2781</v>
      </c>
      <c r="C5289" s="73" t="s">
        <v>2517</v>
      </c>
      <c r="D5289" s="92">
        <v>2.8755232987200001E-2</v>
      </c>
      <c r="E5289" s="73" t="s">
        <v>2518</v>
      </c>
      <c r="F5289" s="79" t="str">
        <f>INDEX('Crosswalk Particulates'!$B:$B,MATCH('2017 EPA Data'!A5289,'Crosswalk Particulates'!$A:$A,0))</f>
        <v>industry-fuel-other</v>
      </c>
      <c r="G5289" s="84">
        <f>INDEX('Crosswalk Particulates'!$E:$E,MATCH('2017 EPA Data'!$B5289,'Crosswalk Particulates'!$D:$D,0))</f>
        <v>0</v>
      </c>
      <c r="H5289" s="96">
        <f t="shared" si="82"/>
        <v>0</v>
      </c>
    </row>
    <row r="5290" spans="1:8" hidden="1">
      <c r="A5290" s="73" t="s">
        <v>2602</v>
      </c>
      <c r="B5290" s="73" t="s">
        <v>2643</v>
      </c>
      <c r="C5290" s="73" t="s">
        <v>2517</v>
      </c>
      <c r="D5290" s="92">
        <v>2.8618484175E-2</v>
      </c>
      <c r="E5290" s="73" t="s">
        <v>2518</v>
      </c>
      <c r="F5290" s="79" t="str">
        <f>INDEX('Crosswalk Particulates'!$B:$B,MATCH('2017 EPA Data'!A5290,'Crosswalk Particulates'!$A:$A,0))</f>
        <v>process-other-industry</v>
      </c>
      <c r="G5290" s="84">
        <f>INDEX('Crosswalk Particulates'!$E:$E,MATCH('2017 EPA Data'!$B5290,'Crosswalk Particulates'!$D:$D,0))</f>
        <v>0</v>
      </c>
      <c r="H5290" s="96">
        <f t="shared" si="82"/>
        <v>0</v>
      </c>
    </row>
    <row r="5291" spans="1:8" hidden="1">
      <c r="A5291" s="73" t="s">
        <v>2723</v>
      </c>
      <c r="B5291" s="73" t="s">
        <v>2661</v>
      </c>
      <c r="C5291" s="73" t="s">
        <v>2517</v>
      </c>
      <c r="D5291" s="92">
        <v>2.8318493239999999E-2</v>
      </c>
      <c r="E5291" s="73" t="s">
        <v>2518</v>
      </c>
      <c r="F5291" s="79" t="str">
        <f>INDEX('Crosswalk Particulates'!$B:$B,MATCH('2017 EPA Data'!A5291,'Crosswalk Particulates'!$A:$A,0))</f>
        <v>Residential Buildings Sector</v>
      </c>
      <c r="G5291" s="84">
        <f>INDEX('Crosswalk Particulates'!$E:$E,MATCH('2017 EPA Data'!$B5291,'Crosswalk Particulates'!$D:$D,0))</f>
        <v>0</v>
      </c>
      <c r="H5291" s="96">
        <f t="shared" si="82"/>
        <v>0</v>
      </c>
    </row>
    <row r="5292" spans="1:8" hidden="1">
      <c r="A5292" s="73" t="s">
        <v>2595</v>
      </c>
      <c r="B5292" s="73" t="s">
        <v>2870</v>
      </c>
      <c r="C5292" s="73" t="s">
        <v>2517</v>
      </c>
      <c r="D5292" s="92">
        <v>2.7993000000000001E-2</v>
      </c>
      <c r="E5292" s="73" t="s">
        <v>2518</v>
      </c>
      <c r="F5292" s="79" t="str">
        <f>INDEX('Crosswalk Particulates'!$B:$B,MATCH('2017 EPA Data'!A5292,'Crosswalk Particulates'!$A:$A,0))</f>
        <v>process-other-industry</v>
      </c>
      <c r="G5292" s="84">
        <f>INDEX('Crosswalk Particulates'!$E:$E,MATCH('2017 EPA Data'!$B5292,'Crosswalk Particulates'!$D:$D,0))</f>
        <v>0</v>
      </c>
      <c r="H5292" s="96">
        <f t="shared" si="82"/>
        <v>0</v>
      </c>
    </row>
    <row r="5293" spans="1:8" hidden="1">
      <c r="A5293" s="73" t="s">
        <v>2723</v>
      </c>
      <c r="B5293" s="73" t="s">
        <v>2734</v>
      </c>
      <c r="C5293" s="73" t="s">
        <v>2517</v>
      </c>
      <c r="D5293" s="92">
        <v>2.7610530899999999E-2</v>
      </c>
      <c r="E5293" s="73" t="s">
        <v>2518</v>
      </c>
      <c r="F5293" s="79" t="str">
        <f>INDEX('Crosswalk Particulates'!$B:$B,MATCH('2017 EPA Data'!A5293,'Crosswalk Particulates'!$A:$A,0))</f>
        <v>Residential Buildings Sector</v>
      </c>
      <c r="G5293" s="84">
        <f>INDEX('Crosswalk Particulates'!$E:$E,MATCH('2017 EPA Data'!$B5293,'Crosswalk Particulates'!$D:$D,0))</f>
        <v>0</v>
      </c>
      <c r="H5293" s="96">
        <f t="shared" si="82"/>
        <v>0</v>
      </c>
    </row>
    <row r="5294" spans="1:8" hidden="1">
      <c r="A5294" s="73" t="s">
        <v>2669</v>
      </c>
      <c r="B5294" s="73" t="s">
        <v>2673</v>
      </c>
      <c r="C5294" s="73" t="s">
        <v>2517</v>
      </c>
      <c r="D5294" s="92">
        <v>2.7300000000000001E-2</v>
      </c>
      <c r="E5294" s="73" t="s">
        <v>2518</v>
      </c>
      <c r="F5294" s="79" t="str">
        <f>INDEX('Crosswalk Particulates'!$B:$B,MATCH('2017 EPA Data'!A5294,'Crosswalk Particulates'!$A:$A,0))</f>
        <v>Commercial Buildings Sector</v>
      </c>
      <c r="G5294" s="84">
        <f>INDEX('Crosswalk Particulates'!$E:$E,MATCH('2017 EPA Data'!$B5294,'Crosswalk Particulates'!$D:$D,0))</f>
        <v>0</v>
      </c>
      <c r="H5294" s="96">
        <f t="shared" si="82"/>
        <v>0</v>
      </c>
    </row>
    <row r="5295" spans="1:8" hidden="1">
      <c r="A5295" s="73" t="s">
        <v>2578</v>
      </c>
      <c r="B5295" s="73" t="s">
        <v>2813</v>
      </c>
      <c r="C5295" s="73" t="s">
        <v>2517</v>
      </c>
      <c r="D5295" s="92">
        <v>2.7043000000000001E-2</v>
      </c>
      <c r="E5295" s="73" t="s">
        <v>2518</v>
      </c>
      <c r="F5295" s="79" t="str">
        <f>INDEX('Crosswalk Particulates'!$B:$B,MATCH('2017 EPA Data'!A5295,'Crosswalk Particulates'!$A:$A,0))</f>
        <v>process-chemicals-industry</v>
      </c>
      <c r="G5295" s="84">
        <f>INDEX('Crosswalk Particulates'!$E:$E,MATCH('2017 EPA Data'!$B5295,'Crosswalk Particulates'!$D:$D,0))</f>
        <v>0</v>
      </c>
      <c r="H5295" s="96">
        <f t="shared" si="82"/>
        <v>0</v>
      </c>
    </row>
    <row r="5296" spans="1:8" hidden="1">
      <c r="A5296" s="73" t="s">
        <v>2600</v>
      </c>
      <c r="B5296" s="73" t="s">
        <v>2732</v>
      </c>
      <c r="D5296" s="92">
        <v>2.6867121000000001E-2</v>
      </c>
      <c r="E5296" s="73" t="s">
        <v>2522</v>
      </c>
      <c r="F5296" s="79" t="str">
        <f>INDEX('Crosswalk Particulates'!$B:$B,MATCH('2017 EPA Data'!A5296,'Crosswalk Particulates'!$A:$A,0))</f>
        <v>industry-fuel-biomass</v>
      </c>
      <c r="G5296" s="84">
        <f>INDEX('Crosswalk Particulates'!$E:$E,MATCH('2017 EPA Data'!$B5296,'Crosswalk Particulates'!$D:$D,0))</f>
        <v>0</v>
      </c>
      <c r="H5296" s="96">
        <f t="shared" si="82"/>
        <v>24373.471165098752</v>
      </c>
    </row>
    <row r="5297" spans="1:8" hidden="1">
      <c r="A5297" s="73" t="s">
        <v>2608</v>
      </c>
      <c r="B5297" s="73" t="s">
        <v>2626</v>
      </c>
      <c r="C5297" s="73" t="s">
        <v>2517</v>
      </c>
      <c r="D5297" s="92">
        <v>2.6696142499999999E-2</v>
      </c>
      <c r="E5297" s="73" t="s">
        <v>2518</v>
      </c>
      <c r="F5297" s="79" t="str">
        <f>INDEX('Crosswalk Particulates'!$B:$B,MATCH('2017 EPA Data'!A5297,'Crosswalk Particulates'!$A:$A,0))</f>
        <v>Electricity Sector</v>
      </c>
      <c r="G5297" s="84">
        <f>INDEX('Crosswalk Particulates'!$E:$E,MATCH('2017 EPA Data'!$B5297,'Crosswalk Particulates'!$D:$D,0))</f>
        <v>0</v>
      </c>
      <c r="H5297" s="96">
        <f t="shared" si="82"/>
        <v>0</v>
      </c>
    </row>
    <row r="5298" spans="1:8" hidden="1">
      <c r="A5298" s="73" t="s">
        <v>2723</v>
      </c>
      <c r="B5298" s="73" t="s">
        <v>2531</v>
      </c>
      <c r="C5298" s="73" t="s">
        <v>2517</v>
      </c>
      <c r="D5298" s="92">
        <v>2.6194606240000001E-2</v>
      </c>
      <c r="E5298" s="73" t="s">
        <v>2518</v>
      </c>
      <c r="F5298" s="79" t="str">
        <f>INDEX('Crosswalk Particulates'!$B:$B,MATCH('2017 EPA Data'!A5298,'Crosswalk Particulates'!$A:$A,0))</f>
        <v>Residential Buildings Sector</v>
      </c>
      <c r="G5298" s="84">
        <f>INDEX('Crosswalk Particulates'!$E:$E,MATCH('2017 EPA Data'!$B5298,'Crosswalk Particulates'!$D:$D,0))</f>
        <v>0</v>
      </c>
      <c r="H5298" s="96">
        <f t="shared" si="82"/>
        <v>0</v>
      </c>
    </row>
    <row r="5299" spans="1:8" hidden="1">
      <c r="A5299" s="73" t="s">
        <v>2538</v>
      </c>
      <c r="B5299" s="73" t="s">
        <v>2836</v>
      </c>
      <c r="C5299" s="73" t="s">
        <v>2517</v>
      </c>
      <c r="D5299" s="92">
        <v>2.6011381630704E-2</v>
      </c>
      <c r="E5299" s="73" t="s">
        <v>2518</v>
      </c>
      <c r="F5299" s="79" t="str">
        <f>INDEX('Crosswalk Particulates'!$B:$B,MATCH('2017 EPA Data'!A5299,'Crosswalk Particulates'!$A:$A,0))</f>
        <v>process-other-industry</v>
      </c>
      <c r="G5299" s="84">
        <f>INDEX('Crosswalk Particulates'!$E:$E,MATCH('2017 EPA Data'!$B5299,'Crosswalk Particulates'!$D:$D,0))</f>
        <v>0</v>
      </c>
      <c r="H5299" s="96">
        <f t="shared" si="82"/>
        <v>0</v>
      </c>
    </row>
    <row r="5300" spans="1:8" hidden="1">
      <c r="A5300" s="73" t="s">
        <v>2519</v>
      </c>
      <c r="B5300" s="73" t="s">
        <v>2859</v>
      </c>
      <c r="C5300" s="73" t="s">
        <v>2517</v>
      </c>
      <c r="D5300" s="92">
        <v>2.5999999999999999E-2</v>
      </c>
      <c r="E5300" s="73" t="s">
        <v>2518</v>
      </c>
      <c r="F5300" s="79" t="str">
        <f>INDEX('Crosswalk Particulates'!$B:$B,MATCH('2017 EPA Data'!A5300,'Crosswalk Particulates'!$A:$A,0))</f>
        <v>process-other-industry</v>
      </c>
      <c r="G5300" s="84">
        <f>INDEX('Crosswalk Particulates'!$E:$E,MATCH('2017 EPA Data'!$B5300,'Crosswalk Particulates'!$D:$D,0))</f>
        <v>0</v>
      </c>
      <c r="H5300" s="96">
        <f t="shared" si="82"/>
        <v>0</v>
      </c>
    </row>
    <row r="5301" spans="1:8" hidden="1">
      <c r="A5301" s="73" t="s">
        <v>2629</v>
      </c>
      <c r="B5301" s="73" t="s">
        <v>2781</v>
      </c>
      <c r="C5301" s="73" t="s">
        <v>2517</v>
      </c>
      <c r="D5301" s="92">
        <v>2.5973159999999999E-2</v>
      </c>
      <c r="E5301" s="73" t="s">
        <v>2518</v>
      </c>
      <c r="F5301" s="79" t="str">
        <f>INDEX('Crosswalk Particulates'!$B:$B,MATCH('2017 EPA Data'!A5301,'Crosswalk Particulates'!$A:$A,0))</f>
        <v>industry-fuel-oil</v>
      </c>
      <c r="G5301" s="84">
        <f>INDEX('Crosswalk Particulates'!$E:$E,MATCH('2017 EPA Data'!$B5301,'Crosswalk Particulates'!$D:$D,0))</f>
        <v>0</v>
      </c>
      <c r="H5301" s="96">
        <f t="shared" si="82"/>
        <v>0</v>
      </c>
    </row>
    <row r="5302" spans="1:8" hidden="1">
      <c r="A5302" s="73" t="s">
        <v>2608</v>
      </c>
      <c r="B5302" s="73" t="s">
        <v>2643</v>
      </c>
      <c r="C5302" s="73" t="s">
        <v>2517</v>
      </c>
      <c r="D5302" s="92">
        <v>2.5658816551999999E-2</v>
      </c>
      <c r="E5302" s="73" t="s">
        <v>2518</v>
      </c>
      <c r="F5302" s="79" t="str">
        <f>INDEX('Crosswalk Particulates'!$B:$B,MATCH('2017 EPA Data'!A5302,'Crosswalk Particulates'!$A:$A,0))</f>
        <v>Electricity Sector</v>
      </c>
      <c r="G5302" s="84">
        <f>INDEX('Crosswalk Particulates'!$E:$E,MATCH('2017 EPA Data'!$B5302,'Crosswalk Particulates'!$D:$D,0))</f>
        <v>0</v>
      </c>
      <c r="H5302" s="96">
        <f t="shared" si="82"/>
        <v>0</v>
      </c>
    </row>
    <row r="5303" spans="1:8" hidden="1">
      <c r="A5303" s="73" t="s">
        <v>2723</v>
      </c>
      <c r="B5303" s="73" t="s">
        <v>2679</v>
      </c>
      <c r="C5303" s="73" t="s">
        <v>2517</v>
      </c>
      <c r="D5303" s="92">
        <v>2.477868158E-2</v>
      </c>
      <c r="E5303" s="73" t="s">
        <v>2518</v>
      </c>
      <c r="F5303" s="79" t="str">
        <f>INDEX('Crosswalk Particulates'!$B:$B,MATCH('2017 EPA Data'!A5303,'Crosswalk Particulates'!$A:$A,0))</f>
        <v>Residential Buildings Sector</v>
      </c>
      <c r="G5303" s="84">
        <f>INDEX('Crosswalk Particulates'!$E:$E,MATCH('2017 EPA Data'!$B5303,'Crosswalk Particulates'!$D:$D,0))</f>
        <v>0</v>
      </c>
      <c r="H5303" s="96">
        <f t="shared" si="82"/>
        <v>0</v>
      </c>
    </row>
    <row r="5304" spans="1:8" hidden="1">
      <c r="A5304" s="73" t="s">
        <v>2585</v>
      </c>
      <c r="B5304" s="73" t="s">
        <v>2775</v>
      </c>
      <c r="C5304" s="73" t="s">
        <v>2517</v>
      </c>
      <c r="D5304" s="92">
        <v>2.4619521380396098E-2</v>
      </c>
      <c r="E5304" s="73" t="s">
        <v>2518</v>
      </c>
      <c r="F5304" s="79" t="str">
        <f>INDEX('Crosswalk Particulates'!$B:$B,MATCH('2017 EPA Data'!A5304,'Crosswalk Particulates'!$A:$A,0))</f>
        <v>process-other-industry</v>
      </c>
      <c r="G5304" s="84">
        <f>INDEX('Crosswalk Particulates'!$E:$E,MATCH('2017 EPA Data'!$B5304,'Crosswalk Particulates'!$D:$D,0))</f>
        <v>0</v>
      </c>
      <c r="H5304" s="96">
        <f t="shared" si="82"/>
        <v>0</v>
      </c>
    </row>
    <row r="5305" spans="1:8" hidden="1">
      <c r="A5305" s="73" t="s">
        <v>2547</v>
      </c>
      <c r="B5305" s="73" t="s">
        <v>2621</v>
      </c>
      <c r="C5305" s="73" t="s">
        <v>2517</v>
      </c>
      <c r="D5305" s="92">
        <v>2.4619439350000001E-2</v>
      </c>
      <c r="E5305" s="73" t="s">
        <v>2518</v>
      </c>
      <c r="F5305" s="79" t="str">
        <f>INDEX('Crosswalk Particulates'!$B:$B,MATCH('2017 EPA Data'!A5305,'Crosswalk Particulates'!$A:$A,0))</f>
        <v>process-other-industry</v>
      </c>
      <c r="G5305" s="84">
        <f>INDEX('Crosswalk Particulates'!$E:$E,MATCH('2017 EPA Data'!$B5305,'Crosswalk Particulates'!$D:$D,0))</f>
        <v>0</v>
      </c>
      <c r="H5305" s="96">
        <f t="shared" si="82"/>
        <v>0</v>
      </c>
    </row>
    <row r="5306" spans="1:8" hidden="1">
      <c r="A5306" s="73" t="s">
        <v>2584</v>
      </c>
      <c r="B5306" s="73" t="s">
        <v>2871</v>
      </c>
      <c r="C5306" s="73" t="s">
        <v>2517</v>
      </c>
      <c r="D5306" s="92">
        <v>2.4348263419999999E-2</v>
      </c>
      <c r="E5306" s="73" t="s">
        <v>2518</v>
      </c>
      <c r="F5306" s="79" t="str">
        <f>INDEX('Crosswalk Particulates'!$B:$B,MATCH('2017 EPA Data'!A5306,'Crosswalk Particulates'!$A:$A,0))</f>
        <v>Electricity Sector</v>
      </c>
      <c r="G5306" s="84">
        <f>INDEX('Crosswalk Particulates'!$E:$E,MATCH('2017 EPA Data'!$B5306,'Crosswalk Particulates'!$D:$D,0))</f>
        <v>0</v>
      </c>
      <c r="H5306" s="96">
        <f t="shared" si="82"/>
        <v>0</v>
      </c>
    </row>
    <row r="5307" spans="1:8" hidden="1">
      <c r="A5307" s="73" t="s">
        <v>2584</v>
      </c>
      <c r="B5307" s="73" t="s">
        <v>2735</v>
      </c>
      <c r="C5307" s="73" t="s">
        <v>2517</v>
      </c>
      <c r="D5307" s="92">
        <v>2.4203779694200001E-2</v>
      </c>
      <c r="E5307" s="73" t="s">
        <v>2518</v>
      </c>
      <c r="F5307" s="79" t="str">
        <f>INDEX('Crosswalk Particulates'!$B:$B,MATCH('2017 EPA Data'!A5307,'Crosswalk Particulates'!$A:$A,0))</f>
        <v>Electricity Sector</v>
      </c>
      <c r="G5307" s="84">
        <f>INDEX('Crosswalk Particulates'!$E:$E,MATCH('2017 EPA Data'!$B5307,'Crosswalk Particulates'!$D:$D,0))</f>
        <v>0</v>
      </c>
      <c r="H5307" s="96">
        <f t="shared" si="82"/>
        <v>0</v>
      </c>
    </row>
    <row r="5308" spans="1:8" hidden="1">
      <c r="A5308" s="73" t="s">
        <v>2647</v>
      </c>
      <c r="B5308" s="73" t="s">
        <v>2701</v>
      </c>
      <c r="C5308" s="73" t="s">
        <v>2517</v>
      </c>
      <c r="D5308" s="92">
        <v>2.4E-2</v>
      </c>
      <c r="E5308" s="73" t="s">
        <v>2518</v>
      </c>
      <c r="F5308" s="79" t="str">
        <f>INDEX('Crosswalk Particulates'!$B:$B,MATCH('2017 EPA Data'!A5308,'Crosswalk Particulates'!$A:$A,0))</f>
        <v>process-mining-industry</v>
      </c>
      <c r="G5308" s="84">
        <f>INDEX('Crosswalk Particulates'!$E:$E,MATCH('2017 EPA Data'!$B5308,'Crosswalk Particulates'!$D:$D,0))</f>
        <v>0</v>
      </c>
      <c r="H5308" s="96">
        <f t="shared" si="82"/>
        <v>0</v>
      </c>
    </row>
    <row r="5309" spans="1:8" hidden="1">
      <c r="A5309" s="73" t="s">
        <v>2546</v>
      </c>
      <c r="B5309" s="73" t="s">
        <v>2580</v>
      </c>
      <c r="C5309" s="73" t="s">
        <v>2517</v>
      </c>
      <c r="D5309" s="92">
        <v>2.36601E-2</v>
      </c>
      <c r="E5309" s="73" t="s">
        <v>2518</v>
      </c>
      <c r="F5309" s="79" t="str">
        <f>INDEX('Crosswalk Particulates'!$B:$B,MATCH('2017 EPA Data'!A5309,'Crosswalk Particulates'!$A:$A,0))</f>
        <v>process-other-industry</v>
      </c>
      <c r="G5309" s="84">
        <f>INDEX('Crosswalk Particulates'!$E:$E,MATCH('2017 EPA Data'!$B5309,'Crosswalk Particulates'!$D:$D,0))</f>
        <v>0</v>
      </c>
      <c r="H5309" s="96">
        <f t="shared" si="82"/>
        <v>0</v>
      </c>
    </row>
    <row r="5310" spans="1:8" hidden="1">
      <c r="A5310" s="73" t="s">
        <v>2600</v>
      </c>
      <c r="B5310" s="73" t="s">
        <v>2871</v>
      </c>
      <c r="C5310" s="73" t="s">
        <v>2517</v>
      </c>
      <c r="D5310" s="92">
        <v>2.3377245619400001E-2</v>
      </c>
      <c r="E5310" s="73" t="s">
        <v>2518</v>
      </c>
      <c r="F5310" s="79" t="str">
        <f>INDEX('Crosswalk Particulates'!$B:$B,MATCH('2017 EPA Data'!A5310,'Crosswalk Particulates'!$A:$A,0))</f>
        <v>industry-fuel-biomass</v>
      </c>
      <c r="G5310" s="84">
        <f>INDEX('Crosswalk Particulates'!$E:$E,MATCH('2017 EPA Data'!$B5310,'Crosswalk Particulates'!$D:$D,0))</f>
        <v>0</v>
      </c>
      <c r="H5310" s="96">
        <f t="shared" si="82"/>
        <v>0</v>
      </c>
    </row>
    <row r="5311" spans="1:8" hidden="1">
      <c r="A5311" s="73" t="s">
        <v>2565</v>
      </c>
      <c r="B5311" s="73" t="s">
        <v>2597</v>
      </c>
      <c r="C5311" s="73" t="s">
        <v>2521</v>
      </c>
      <c r="D5311" s="92">
        <v>2.334E-2</v>
      </c>
      <c r="E5311" s="73" t="s">
        <v>2522</v>
      </c>
      <c r="F5311" s="79" t="str">
        <f>INDEX('Crosswalk Particulates'!$B:$B,MATCH('2017 EPA Data'!A5311,'Crosswalk Particulates'!$A:$A,0))</f>
        <v>Electricity Sector</v>
      </c>
      <c r="G5311" s="84" t="str">
        <f>INDEX('Crosswalk Particulates'!$E:$E,MATCH('2017 EPA Data'!$B5311,'Crosswalk Particulates'!$D:$D,0))</f>
        <v>CH4</v>
      </c>
      <c r="H5311" s="96">
        <f t="shared" si="82"/>
        <v>21173.717012455661</v>
      </c>
    </row>
    <row r="5312" spans="1:8" hidden="1">
      <c r="A5312" s="73" t="s">
        <v>2547</v>
      </c>
      <c r="B5312" s="73" t="s">
        <v>2805</v>
      </c>
      <c r="C5312" s="73" t="s">
        <v>2517</v>
      </c>
      <c r="D5312" s="92">
        <v>2.3E-2</v>
      </c>
      <c r="E5312" s="73" t="s">
        <v>2518</v>
      </c>
      <c r="F5312" s="79" t="str">
        <f>INDEX('Crosswalk Particulates'!$B:$B,MATCH('2017 EPA Data'!A5312,'Crosswalk Particulates'!$A:$A,0))</f>
        <v>process-other-industry</v>
      </c>
      <c r="G5312" s="84">
        <f>INDEX('Crosswalk Particulates'!$E:$E,MATCH('2017 EPA Data'!$B5312,'Crosswalk Particulates'!$D:$D,0))</f>
        <v>0</v>
      </c>
      <c r="H5312" s="96">
        <f t="shared" si="82"/>
        <v>0</v>
      </c>
    </row>
    <row r="5313" spans="1:8" hidden="1">
      <c r="A5313" s="73" t="s">
        <v>2649</v>
      </c>
      <c r="B5313" s="73" t="s">
        <v>2635</v>
      </c>
      <c r="C5313" s="73" t="s">
        <v>2517</v>
      </c>
      <c r="D5313" s="92">
        <v>2.2855610160000001E-2</v>
      </c>
      <c r="E5313" s="73" t="s">
        <v>2518</v>
      </c>
      <c r="F5313" s="79" t="str">
        <f>INDEX('Crosswalk Particulates'!$B:$B,MATCH('2017 EPA Data'!A5313,'Crosswalk Particulates'!$A:$A,0))</f>
        <v>Electricity Sector</v>
      </c>
      <c r="G5313" s="84">
        <f>INDEX('Crosswalk Particulates'!$E:$E,MATCH('2017 EPA Data'!$B5313,'Crosswalk Particulates'!$D:$D,0))</f>
        <v>0</v>
      </c>
      <c r="H5313" s="96">
        <f t="shared" si="82"/>
        <v>0</v>
      </c>
    </row>
    <row r="5314" spans="1:8" hidden="1">
      <c r="A5314" s="73" t="s">
        <v>2608</v>
      </c>
      <c r="B5314" s="73" t="s">
        <v>2725</v>
      </c>
      <c r="C5314" s="73" t="s">
        <v>2517</v>
      </c>
      <c r="D5314" s="92">
        <v>2.2533520000000001E-2</v>
      </c>
      <c r="E5314" s="73" t="s">
        <v>2518</v>
      </c>
      <c r="F5314" s="79" t="str">
        <f>INDEX('Crosswalk Particulates'!$B:$B,MATCH('2017 EPA Data'!A5314,'Crosswalk Particulates'!$A:$A,0))</f>
        <v>Electricity Sector</v>
      </c>
      <c r="G5314" s="84">
        <f>INDEX('Crosswalk Particulates'!$E:$E,MATCH('2017 EPA Data'!$B5314,'Crosswalk Particulates'!$D:$D,0))</f>
        <v>0</v>
      </c>
      <c r="H5314" s="96">
        <f t="shared" si="82"/>
        <v>0</v>
      </c>
    </row>
    <row r="5315" spans="1:8" hidden="1">
      <c r="A5315" s="73" t="s">
        <v>2559</v>
      </c>
      <c r="B5315" s="73" t="s">
        <v>2765</v>
      </c>
      <c r="C5315" s="73" t="s">
        <v>2517</v>
      </c>
      <c r="D5315" s="92">
        <v>2.1899999999999999E-2</v>
      </c>
      <c r="E5315" s="73" t="s">
        <v>2518</v>
      </c>
      <c r="F5315" s="79" t="str">
        <f>INDEX('Crosswalk Particulates'!$B:$B,MATCH('2017 EPA Data'!A5315,'Crosswalk Particulates'!$A:$A,0))</f>
        <v>process-waste-industry</v>
      </c>
      <c r="G5315" s="84">
        <f>INDEX('Crosswalk Particulates'!$E:$E,MATCH('2017 EPA Data'!$B5315,'Crosswalk Particulates'!$D:$D,0))</f>
        <v>0</v>
      </c>
      <c r="H5315" s="96">
        <f t="shared" si="82"/>
        <v>0</v>
      </c>
    </row>
    <row r="5316" spans="1:8" hidden="1">
      <c r="A5316" s="73" t="s">
        <v>2649</v>
      </c>
      <c r="B5316" s="73" t="s">
        <v>2845</v>
      </c>
      <c r="C5316" s="73" t="s">
        <v>2517</v>
      </c>
      <c r="D5316" s="92">
        <v>2.1446992500000001E-2</v>
      </c>
      <c r="E5316" s="73" t="s">
        <v>2518</v>
      </c>
      <c r="F5316" s="79" t="str">
        <f>INDEX('Crosswalk Particulates'!$B:$B,MATCH('2017 EPA Data'!A5316,'Crosswalk Particulates'!$A:$A,0))</f>
        <v>Electricity Sector</v>
      </c>
      <c r="G5316" s="84">
        <f>INDEX('Crosswalk Particulates'!$E:$E,MATCH('2017 EPA Data'!$B5316,'Crosswalk Particulates'!$D:$D,0))</f>
        <v>0</v>
      </c>
      <c r="H5316" s="96">
        <f t="shared" ref="H5316:H5379" si="83">IF(E5316="TON",D5316/metricton_to_shortton,0)*10^6</f>
        <v>0</v>
      </c>
    </row>
    <row r="5317" spans="1:8" hidden="1">
      <c r="A5317" s="73" t="s">
        <v>2582</v>
      </c>
      <c r="B5317" s="73" t="s">
        <v>2737</v>
      </c>
      <c r="C5317" s="73" t="s">
        <v>2517</v>
      </c>
      <c r="D5317" s="92">
        <v>2.1343768904600002E-2</v>
      </c>
      <c r="E5317" s="73" t="s">
        <v>2518</v>
      </c>
      <c r="F5317" s="79" t="str">
        <f>INDEX('Crosswalk Particulates'!$B:$B,MATCH('2017 EPA Data'!A5317,'Crosswalk Particulates'!$A:$A,0))</f>
        <v>Commercial Buildings Sector</v>
      </c>
      <c r="G5317" s="84">
        <f>INDEX('Crosswalk Particulates'!$E:$E,MATCH('2017 EPA Data'!$B5317,'Crosswalk Particulates'!$D:$D,0))</f>
        <v>0</v>
      </c>
      <c r="H5317" s="96">
        <f t="shared" si="83"/>
        <v>0</v>
      </c>
    </row>
    <row r="5318" spans="1:8" hidden="1">
      <c r="A5318" s="73" t="s">
        <v>2581</v>
      </c>
      <c r="B5318" s="73" t="s">
        <v>2735</v>
      </c>
      <c r="C5318" s="73" t="s">
        <v>2517</v>
      </c>
      <c r="D5318" s="92">
        <v>2.1016624300000002E-2</v>
      </c>
      <c r="E5318" s="73" t="s">
        <v>2518</v>
      </c>
      <c r="F5318" s="79" t="str">
        <f>INDEX('Crosswalk Particulates'!$B:$B,MATCH('2017 EPA Data'!A5318,'Crosswalk Particulates'!$A:$A,0))</f>
        <v>Electricity Sector</v>
      </c>
      <c r="G5318" s="84">
        <f>INDEX('Crosswalk Particulates'!$E:$E,MATCH('2017 EPA Data'!$B5318,'Crosswalk Particulates'!$D:$D,0))</f>
        <v>0</v>
      </c>
      <c r="H5318" s="96">
        <f t="shared" si="83"/>
        <v>0</v>
      </c>
    </row>
    <row r="5319" spans="1:8" hidden="1">
      <c r="A5319" s="73" t="s">
        <v>2542</v>
      </c>
      <c r="B5319" s="73" t="s">
        <v>2729</v>
      </c>
      <c r="C5319" s="73" t="s">
        <v>2517</v>
      </c>
      <c r="D5319" s="92">
        <v>2.0830206059999998E-2</v>
      </c>
      <c r="E5319" s="73" t="s">
        <v>2518</v>
      </c>
      <c r="F5319" s="79" t="str">
        <f>INDEX('Crosswalk Particulates'!$B:$B,MATCH('2017 EPA Data'!A5319,'Crosswalk Particulates'!$A:$A,0))</f>
        <v>process-ngps-industry</v>
      </c>
      <c r="G5319" s="84">
        <f>INDEX('Crosswalk Particulates'!$E:$E,MATCH('2017 EPA Data'!$B5319,'Crosswalk Particulates'!$D:$D,0))</f>
        <v>0</v>
      </c>
      <c r="H5319" s="96">
        <f t="shared" si="83"/>
        <v>0</v>
      </c>
    </row>
    <row r="5320" spans="1:8" hidden="1">
      <c r="A5320" s="73" t="s">
        <v>2542</v>
      </c>
      <c r="B5320" s="73" t="s">
        <v>2653</v>
      </c>
      <c r="C5320" s="73" t="s">
        <v>2517</v>
      </c>
      <c r="D5320" s="92">
        <v>2.0830206059999998E-2</v>
      </c>
      <c r="E5320" s="73" t="s">
        <v>2518</v>
      </c>
      <c r="F5320" s="79" t="str">
        <f>INDEX('Crosswalk Particulates'!$B:$B,MATCH('2017 EPA Data'!A5320,'Crosswalk Particulates'!$A:$A,0))</f>
        <v>process-ngps-industry</v>
      </c>
      <c r="G5320" s="84">
        <f>INDEX('Crosswalk Particulates'!$E:$E,MATCH('2017 EPA Data'!$B5320,'Crosswalk Particulates'!$D:$D,0))</f>
        <v>0</v>
      </c>
      <c r="H5320" s="96">
        <f t="shared" si="83"/>
        <v>0</v>
      </c>
    </row>
    <row r="5321" spans="1:8" hidden="1">
      <c r="A5321" s="73" t="s">
        <v>2619</v>
      </c>
      <c r="B5321" s="73" t="s">
        <v>2729</v>
      </c>
      <c r="C5321" s="73" t="s">
        <v>2517</v>
      </c>
      <c r="D5321" s="92">
        <v>2.0563720000000001E-2</v>
      </c>
      <c r="E5321" s="73" t="s">
        <v>2518</v>
      </c>
      <c r="F5321" s="79" t="str">
        <f>INDEX('Crosswalk Particulates'!$B:$B,MATCH('2017 EPA Data'!A5321,'Crosswalk Particulates'!$A:$A,0))</f>
        <v>process-iron and steel-industry</v>
      </c>
      <c r="G5321" s="84">
        <f>INDEX('Crosswalk Particulates'!$E:$E,MATCH('2017 EPA Data'!$B5321,'Crosswalk Particulates'!$D:$D,0))</f>
        <v>0</v>
      </c>
      <c r="H5321" s="96">
        <f t="shared" si="83"/>
        <v>0</v>
      </c>
    </row>
    <row r="5322" spans="1:8" hidden="1">
      <c r="A5322" s="73" t="s">
        <v>2600</v>
      </c>
      <c r="B5322" s="73" t="s">
        <v>2868</v>
      </c>
      <c r="C5322" s="73" t="s">
        <v>2517</v>
      </c>
      <c r="D5322" s="92">
        <v>2.0367204068000001E-2</v>
      </c>
      <c r="E5322" s="73" t="s">
        <v>2518</v>
      </c>
      <c r="F5322" s="79" t="str">
        <f>INDEX('Crosswalk Particulates'!$B:$B,MATCH('2017 EPA Data'!A5322,'Crosswalk Particulates'!$A:$A,0))</f>
        <v>industry-fuel-biomass</v>
      </c>
      <c r="G5322" s="84">
        <f>INDEX('Crosswalk Particulates'!$E:$E,MATCH('2017 EPA Data'!$B5322,'Crosswalk Particulates'!$D:$D,0))</f>
        <v>0</v>
      </c>
      <c r="H5322" s="96">
        <f t="shared" si="83"/>
        <v>0</v>
      </c>
    </row>
    <row r="5323" spans="1:8" hidden="1">
      <c r="A5323" s="73" t="s">
        <v>2547</v>
      </c>
      <c r="B5323" s="73" t="s">
        <v>2791</v>
      </c>
      <c r="C5323" s="73" t="s">
        <v>2517</v>
      </c>
      <c r="D5323" s="92">
        <v>0.02</v>
      </c>
      <c r="E5323" s="73" t="s">
        <v>2518</v>
      </c>
      <c r="F5323" s="79" t="str">
        <f>INDEX('Crosswalk Particulates'!$B:$B,MATCH('2017 EPA Data'!A5323,'Crosswalk Particulates'!$A:$A,0))</f>
        <v>process-other-industry</v>
      </c>
      <c r="G5323" s="84">
        <f>INDEX('Crosswalk Particulates'!$E:$E,MATCH('2017 EPA Data'!$B5323,'Crosswalk Particulates'!$D:$D,0))</f>
        <v>0</v>
      </c>
      <c r="H5323" s="96">
        <f t="shared" si="83"/>
        <v>0</v>
      </c>
    </row>
    <row r="5324" spans="1:8" hidden="1">
      <c r="A5324" s="73" t="s">
        <v>2664</v>
      </c>
      <c r="B5324" s="73" t="s">
        <v>2577</v>
      </c>
      <c r="C5324" s="73" t="s">
        <v>2517</v>
      </c>
      <c r="D5324" s="92">
        <v>0.02</v>
      </c>
      <c r="E5324" s="73" t="s">
        <v>2518</v>
      </c>
      <c r="F5324" s="79" t="str">
        <f>INDEX('Crosswalk Particulates'!$B:$B,MATCH('2017 EPA Data'!A5324,'Crosswalk Particulates'!$A:$A,0))</f>
        <v>Commercial Buildings Sector</v>
      </c>
      <c r="G5324" s="84">
        <f>INDEX('Crosswalk Particulates'!$E:$E,MATCH('2017 EPA Data'!$B5324,'Crosswalk Particulates'!$D:$D,0))</f>
        <v>0</v>
      </c>
      <c r="H5324" s="96">
        <f t="shared" si="83"/>
        <v>0</v>
      </c>
    </row>
    <row r="5325" spans="1:8" hidden="1">
      <c r="A5325" s="73" t="s">
        <v>2669</v>
      </c>
      <c r="B5325" s="73" t="s">
        <v>2722</v>
      </c>
      <c r="C5325" s="73" t="s">
        <v>2517</v>
      </c>
      <c r="D5325" s="92">
        <v>1.9998391994000001E-2</v>
      </c>
      <c r="E5325" s="73" t="s">
        <v>2518</v>
      </c>
      <c r="F5325" s="79" t="str">
        <f>INDEX('Crosswalk Particulates'!$B:$B,MATCH('2017 EPA Data'!A5325,'Crosswalk Particulates'!$A:$A,0))</f>
        <v>Commercial Buildings Sector</v>
      </c>
      <c r="G5325" s="84">
        <f>INDEX('Crosswalk Particulates'!$E:$E,MATCH('2017 EPA Data'!$B5325,'Crosswalk Particulates'!$D:$D,0))</f>
        <v>0</v>
      </c>
      <c r="H5325" s="96">
        <f t="shared" si="83"/>
        <v>0</v>
      </c>
    </row>
    <row r="5326" spans="1:8" hidden="1">
      <c r="A5326" s="73" t="s">
        <v>2649</v>
      </c>
      <c r="B5326" s="73" t="s">
        <v>2735</v>
      </c>
      <c r="C5326" s="73" t="s">
        <v>2517</v>
      </c>
      <c r="D5326" s="92">
        <v>1.91290733E-2</v>
      </c>
      <c r="E5326" s="73" t="s">
        <v>2518</v>
      </c>
      <c r="F5326" s="79" t="str">
        <f>INDEX('Crosswalk Particulates'!$B:$B,MATCH('2017 EPA Data'!A5326,'Crosswalk Particulates'!$A:$A,0))</f>
        <v>Electricity Sector</v>
      </c>
      <c r="G5326" s="84">
        <f>INDEX('Crosswalk Particulates'!$E:$E,MATCH('2017 EPA Data'!$B5326,'Crosswalk Particulates'!$D:$D,0))</f>
        <v>0</v>
      </c>
      <c r="H5326" s="96">
        <f t="shared" si="83"/>
        <v>0</v>
      </c>
    </row>
    <row r="5327" spans="1:8" hidden="1">
      <c r="A5327" s="73" t="s">
        <v>2608</v>
      </c>
      <c r="B5327" s="73" t="s">
        <v>2678</v>
      </c>
      <c r="C5327" s="73" t="s">
        <v>2517</v>
      </c>
      <c r="D5327" s="92">
        <v>1.9E-2</v>
      </c>
      <c r="E5327" s="73" t="s">
        <v>2518</v>
      </c>
      <c r="F5327" s="79" t="str">
        <f>INDEX('Crosswalk Particulates'!$B:$B,MATCH('2017 EPA Data'!A5327,'Crosswalk Particulates'!$A:$A,0))</f>
        <v>Electricity Sector</v>
      </c>
      <c r="G5327" s="84">
        <f>INDEX('Crosswalk Particulates'!$E:$E,MATCH('2017 EPA Data'!$B5327,'Crosswalk Particulates'!$D:$D,0))</f>
        <v>0</v>
      </c>
      <c r="H5327" s="96">
        <f t="shared" si="83"/>
        <v>0</v>
      </c>
    </row>
    <row r="5328" spans="1:8" hidden="1">
      <c r="A5328" s="73" t="s">
        <v>2569</v>
      </c>
      <c r="B5328" s="73" t="s">
        <v>2686</v>
      </c>
      <c r="C5328" s="73" t="s">
        <v>2517</v>
      </c>
      <c r="D5328" s="92">
        <v>1.8952E-2</v>
      </c>
      <c r="E5328" s="73" t="s">
        <v>2518</v>
      </c>
      <c r="F5328" s="79" t="str">
        <f>INDEX('Crosswalk Particulates'!$B:$B,MATCH('2017 EPA Data'!A5328,'Crosswalk Particulates'!$A:$A,0))</f>
        <v>Transportation Sector</v>
      </c>
      <c r="G5328" s="84">
        <f>INDEX('Crosswalk Particulates'!$E:$E,MATCH('2017 EPA Data'!$B5328,'Crosswalk Particulates'!$D:$D,0))</f>
        <v>0</v>
      </c>
      <c r="H5328" s="96">
        <f t="shared" si="83"/>
        <v>0</v>
      </c>
    </row>
    <row r="5329" spans="1:8" hidden="1">
      <c r="A5329" s="73" t="s">
        <v>2600</v>
      </c>
      <c r="B5329" s="73" t="s">
        <v>2781</v>
      </c>
      <c r="C5329" s="73" t="s">
        <v>2517</v>
      </c>
      <c r="D5329" s="92">
        <v>1.8887797000000001E-2</v>
      </c>
      <c r="E5329" s="73" t="s">
        <v>2518</v>
      </c>
      <c r="F5329" s="79" t="str">
        <f>INDEX('Crosswalk Particulates'!$B:$B,MATCH('2017 EPA Data'!A5329,'Crosswalk Particulates'!$A:$A,0))</f>
        <v>industry-fuel-biomass</v>
      </c>
      <c r="G5329" s="84">
        <f>INDEX('Crosswalk Particulates'!$E:$E,MATCH('2017 EPA Data'!$B5329,'Crosswalk Particulates'!$D:$D,0))</f>
        <v>0</v>
      </c>
      <c r="H5329" s="96">
        <f t="shared" si="83"/>
        <v>0</v>
      </c>
    </row>
    <row r="5330" spans="1:8" hidden="1">
      <c r="A5330" s="73" t="s">
        <v>2538</v>
      </c>
      <c r="B5330" s="73" t="s">
        <v>2761</v>
      </c>
      <c r="C5330" s="73" t="s">
        <v>2517</v>
      </c>
      <c r="D5330" s="92">
        <v>1.848E-2</v>
      </c>
      <c r="E5330" s="73" t="s">
        <v>2518</v>
      </c>
      <c r="F5330" s="79" t="str">
        <f>INDEX('Crosswalk Particulates'!$B:$B,MATCH('2017 EPA Data'!A5330,'Crosswalk Particulates'!$A:$A,0))</f>
        <v>process-other-industry</v>
      </c>
      <c r="G5330" s="84">
        <f>INDEX('Crosswalk Particulates'!$E:$E,MATCH('2017 EPA Data'!$B5330,'Crosswalk Particulates'!$D:$D,0))</f>
        <v>0</v>
      </c>
      <c r="H5330" s="96">
        <f t="shared" si="83"/>
        <v>0</v>
      </c>
    </row>
    <row r="5331" spans="1:8" hidden="1">
      <c r="A5331" s="73" t="s">
        <v>2632</v>
      </c>
      <c r="B5331" s="73" t="s">
        <v>2785</v>
      </c>
      <c r="C5331" s="73" t="s">
        <v>2517</v>
      </c>
      <c r="D5331" s="92">
        <v>1.8425199999999999E-2</v>
      </c>
      <c r="E5331" s="73" t="s">
        <v>2518</v>
      </c>
      <c r="F5331" s="79" t="str">
        <f>INDEX('Crosswalk Particulates'!$B:$B,MATCH('2017 EPA Data'!A5331,'Crosswalk Particulates'!$A:$A,0))</f>
        <v>industry-fuel-other</v>
      </c>
      <c r="G5331" s="84">
        <f>INDEX('Crosswalk Particulates'!$E:$E,MATCH('2017 EPA Data'!$B5331,'Crosswalk Particulates'!$D:$D,0))</f>
        <v>0</v>
      </c>
      <c r="H5331" s="96">
        <f t="shared" si="83"/>
        <v>0</v>
      </c>
    </row>
    <row r="5332" spans="1:8" hidden="1">
      <c r="A5332" s="73" t="s">
        <v>2602</v>
      </c>
      <c r="B5332" s="73" t="s">
        <v>2775</v>
      </c>
      <c r="C5332" s="73" t="s">
        <v>2517</v>
      </c>
      <c r="D5332" s="92">
        <v>1.8255464698999999E-2</v>
      </c>
      <c r="E5332" s="73" t="s">
        <v>2518</v>
      </c>
      <c r="F5332" s="79" t="str">
        <f>INDEX('Crosswalk Particulates'!$B:$B,MATCH('2017 EPA Data'!A5332,'Crosswalk Particulates'!$A:$A,0))</f>
        <v>process-other-industry</v>
      </c>
      <c r="G5332" s="84">
        <f>INDEX('Crosswalk Particulates'!$E:$E,MATCH('2017 EPA Data'!$B5332,'Crosswalk Particulates'!$D:$D,0))</f>
        <v>0</v>
      </c>
      <c r="H5332" s="96">
        <f t="shared" si="83"/>
        <v>0</v>
      </c>
    </row>
    <row r="5333" spans="1:8" hidden="1">
      <c r="A5333" s="73" t="s">
        <v>2723</v>
      </c>
      <c r="B5333" s="73" t="s">
        <v>2558</v>
      </c>
      <c r="C5333" s="73" t="s">
        <v>2517</v>
      </c>
      <c r="D5333" s="92">
        <v>1.7699058300000001E-2</v>
      </c>
      <c r="E5333" s="73" t="s">
        <v>2518</v>
      </c>
      <c r="F5333" s="79" t="str">
        <f>INDEX('Crosswalk Particulates'!$B:$B,MATCH('2017 EPA Data'!A5333,'Crosswalk Particulates'!$A:$A,0))</f>
        <v>Residential Buildings Sector</v>
      </c>
      <c r="G5333" s="84">
        <f>INDEX('Crosswalk Particulates'!$E:$E,MATCH('2017 EPA Data'!$B5333,'Crosswalk Particulates'!$D:$D,0))</f>
        <v>0</v>
      </c>
      <c r="H5333" s="96">
        <f t="shared" si="83"/>
        <v>0</v>
      </c>
    </row>
    <row r="5334" spans="1:8" hidden="1">
      <c r="A5334" s="73" t="s">
        <v>2547</v>
      </c>
      <c r="B5334" s="73" t="s">
        <v>2637</v>
      </c>
      <c r="C5334" s="73" t="s">
        <v>2517</v>
      </c>
      <c r="D5334" s="92">
        <v>1.717203338E-2</v>
      </c>
      <c r="E5334" s="73" t="s">
        <v>2518</v>
      </c>
      <c r="F5334" s="79" t="str">
        <f>INDEX('Crosswalk Particulates'!$B:$B,MATCH('2017 EPA Data'!A5334,'Crosswalk Particulates'!$A:$A,0))</f>
        <v>process-other-industry</v>
      </c>
      <c r="G5334" s="84">
        <f>INDEX('Crosswalk Particulates'!$E:$E,MATCH('2017 EPA Data'!$B5334,'Crosswalk Particulates'!$D:$D,0))</f>
        <v>0</v>
      </c>
      <c r="H5334" s="96">
        <f t="shared" si="83"/>
        <v>0</v>
      </c>
    </row>
    <row r="5335" spans="1:8" hidden="1">
      <c r="A5335" s="73" t="s">
        <v>2649</v>
      </c>
      <c r="B5335" s="73" t="s">
        <v>2827</v>
      </c>
      <c r="C5335" s="73" t="s">
        <v>2517</v>
      </c>
      <c r="D5335" s="92">
        <v>1.7097026000000001E-2</v>
      </c>
      <c r="E5335" s="73" t="s">
        <v>2518</v>
      </c>
      <c r="F5335" s="79" t="str">
        <f>INDEX('Crosswalk Particulates'!$B:$B,MATCH('2017 EPA Data'!A5335,'Crosswalk Particulates'!$A:$A,0))</f>
        <v>Electricity Sector</v>
      </c>
      <c r="G5335" s="84">
        <f>INDEX('Crosswalk Particulates'!$E:$E,MATCH('2017 EPA Data'!$B5335,'Crosswalk Particulates'!$D:$D,0))</f>
        <v>0</v>
      </c>
      <c r="H5335" s="96">
        <f t="shared" si="83"/>
        <v>0</v>
      </c>
    </row>
    <row r="5336" spans="1:8" hidden="1">
      <c r="A5336" s="73" t="s">
        <v>2608</v>
      </c>
      <c r="B5336" s="73" t="s">
        <v>2779</v>
      </c>
      <c r="C5336" s="73" t="s">
        <v>2517</v>
      </c>
      <c r="D5336" s="92">
        <v>1.7000000000000001E-2</v>
      </c>
      <c r="E5336" s="73" t="s">
        <v>2518</v>
      </c>
      <c r="F5336" s="79" t="str">
        <f>INDEX('Crosswalk Particulates'!$B:$B,MATCH('2017 EPA Data'!A5336,'Crosswalk Particulates'!$A:$A,0))</f>
        <v>Electricity Sector</v>
      </c>
      <c r="G5336" s="84">
        <f>INDEX('Crosswalk Particulates'!$E:$E,MATCH('2017 EPA Data'!$B5336,'Crosswalk Particulates'!$D:$D,0))</f>
        <v>0</v>
      </c>
      <c r="H5336" s="96">
        <f t="shared" si="83"/>
        <v>0</v>
      </c>
    </row>
    <row r="5337" spans="1:8" hidden="1">
      <c r="A5337" s="73" t="s">
        <v>2649</v>
      </c>
      <c r="B5337" s="73" t="s">
        <v>2651</v>
      </c>
      <c r="C5337" s="73" t="s">
        <v>2517</v>
      </c>
      <c r="D5337" s="92">
        <v>1.6403092800000001E-2</v>
      </c>
      <c r="E5337" s="73" t="s">
        <v>2518</v>
      </c>
      <c r="F5337" s="79" t="str">
        <f>INDEX('Crosswalk Particulates'!$B:$B,MATCH('2017 EPA Data'!A5337,'Crosswalk Particulates'!$A:$A,0))</f>
        <v>Electricity Sector</v>
      </c>
      <c r="G5337" s="84">
        <f>INDEX('Crosswalk Particulates'!$E:$E,MATCH('2017 EPA Data'!$B5337,'Crosswalk Particulates'!$D:$D,0))</f>
        <v>0</v>
      </c>
      <c r="H5337" s="96">
        <f t="shared" si="83"/>
        <v>0</v>
      </c>
    </row>
    <row r="5338" spans="1:8" hidden="1">
      <c r="A5338" s="73" t="s">
        <v>2619</v>
      </c>
      <c r="B5338" s="73" t="s">
        <v>2653</v>
      </c>
      <c r="C5338" s="73" t="s">
        <v>2517</v>
      </c>
      <c r="D5338" s="92">
        <v>1.6245160000000002E-2</v>
      </c>
      <c r="E5338" s="73" t="s">
        <v>2518</v>
      </c>
      <c r="F5338" s="79" t="str">
        <f>INDEX('Crosswalk Particulates'!$B:$B,MATCH('2017 EPA Data'!A5338,'Crosswalk Particulates'!$A:$A,0))</f>
        <v>process-iron and steel-industry</v>
      </c>
      <c r="G5338" s="84">
        <f>INDEX('Crosswalk Particulates'!$E:$E,MATCH('2017 EPA Data'!$B5338,'Crosswalk Particulates'!$D:$D,0))</f>
        <v>0</v>
      </c>
      <c r="H5338" s="96">
        <f t="shared" si="83"/>
        <v>0</v>
      </c>
    </row>
    <row r="5339" spans="1:8" hidden="1">
      <c r="A5339" s="73" t="s">
        <v>2519</v>
      </c>
      <c r="B5339" s="73" t="s">
        <v>2844</v>
      </c>
      <c r="C5339" s="73" t="s">
        <v>2517</v>
      </c>
      <c r="D5339" s="92">
        <v>1.6199999999999999E-2</v>
      </c>
      <c r="E5339" s="73" t="s">
        <v>2518</v>
      </c>
      <c r="F5339" s="79" t="str">
        <f>INDEX('Crosswalk Particulates'!$B:$B,MATCH('2017 EPA Data'!A5339,'Crosswalk Particulates'!$A:$A,0))</f>
        <v>process-other-industry</v>
      </c>
      <c r="G5339" s="84">
        <f>INDEX('Crosswalk Particulates'!$E:$E,MATCH('2017 EPA Data'!$B5339,'Crosswalk Particulates'!$D:$D,0))</f>
        <v>0</v>
      </c>
      <c r="H5339" s="96">
        <f t="shared" si="83"/>
        <v>0</v>
      </c>
    </row>
    <row r="5340" spans="1:8" hidden="1">
      <c r="A5340" s="73" t="s">
        <v>2547</v>
      </c>
      <c r="B5340" s="73" t="s">
        <v>2695</v>
      </c>
      <c r="C5340" s="73" t="s">
        <v>2517</v>
      </c>
      <c r="D5340" s="92">
        <v>1.6192530100000001E-2</v>
      </c>
      <c r="E5340" s="73" t="s">
        <v>2518</v>
      </c>
      <c r="F5340" s="79" t="str">
        <f>INDEX('Crosswalk Particulates'!$B:$B,MATCH('2017 EPA Data'!A5340,'Crosswalk Particulates'!$A:$A,0))</f>
        <v>process-other-industry</v>
      </c>
      <c r="G5340" s="84">
        <f>INDEX('Crosswalk Particulates'!$E:$E,MATCH('2017 EPA Data'!$B5340,'Crosswalk Particulates'!$D:$D,0))</f>
        <v>0</v>
      </c>
      <c r="H5340" s="96">
        <f t="shared" si="83"/>
        <v>0</v>
      </c>
    </row>
    <row r="5341" spans="1:8" hidden="1">
      <c r="A5341" s="73" t="s">
        <v>2608</v>
      </c>
      <c r="B5341" s="73" t="s">
        <v>2715</v>
      </c>
      <c r="C5341" s="73" t="s">
        <v>2517</v>
      </c>
      <c r="D5341" s="92">
        <v>1.6156E-2</v>
      </c>
      <c r="E5341" s="73" t="s">
        <v>2518</v>
      </c>
      <c r="F5341" s="79" t="str">
        <f>INDEX('Crosswalk Particulates'!$B:$B,MATCH('2017 EPA Data'!A5341,'Crosswalk Particulates'!$A:$A,0))</f>
        <v>Electricity Sector</v>
      </c>
      <c r="G5341" s="84">
        <f>INDEX('Crosswalk Particulates'!$E:$E,MATCH('2017 EPA Data'!$B5341,'Crosswalk Particulates'!$D:$D,0))</f>
        <v>0</v>
      </c>
      <c r="H5341" s="96">
        <f t="shared" si="83"/>
        <v>0</v>
      </c>
    </row>
    <row r="5342" spans="1:8" hidden="1">
      <c r="A5342" s="73" t="s">
        <v>2655</v>
      </c>
      <c r="B5342" s="73" t="s">
        <v>2643</v>
      </c>
      <c r="C5342" s="73" t="s">
        <v>2517</v>
      </c>
      <c r="D5342" s="92">
        <v>1.5816127250898999E-2</v>
      </c>
      <c r="E5342" s="73" t="s">
        <v>2518</v>
      </c>
      <c r="F5342" s="79" t="str">
        <f>INDEX('Crosswalk Particulates'!$B:$B,MATCH('2017 EPA Data'!A5342,'Crosswalk Particulates'!$A:$A,0))</f>
        <v>Commercial Buildings Sector</v>
      </c>
      <c r="G5342" s="84">
        <f>INDEX('Crosswalk Particulates'!$E:$E,MATCH('2017 EPA Data'!$B5342,'Crosswalk Particulates'!$D:$D,0))</f>
        <v>0</v>
      </c>
      <c r="H5342" s="96">
        <f t="shared" si="83"/>
        <v>0</v>
      </c>
    </row>
    <row r="5343" spans="1:8" hidden="1">
      <c r="A5343" s="73" t="s">
        <v>2542</v>
      </c>
      <c r="B5343" s="73" t="s">
        <v>2775</v>
      </c>
      <c r="C5343" s="73" t="s">
        <v>2517</v>
      </c>
      <c r="D5343" s="92">
        <v>1.5755006429999999E-2</v>
      </c>
      <c r="E5343" s="73" t="s">
        <v>2518</v>
      </c>
      <c r="F5343" s="79" t="str">
        <f>INDEX('Crosswalk Particulates'!$B:$B,MATCH('2017 EPA Data'!A5343,'Crosswalk Particulates'!$A:$A,0))</f>
        <v>process-ngps-industry</v>
      </c>
      <c r="G5343" s="84">
        <f>INDEX('Crosswalk Particulates'!$E:$E,MATCH('2017 EPA Data'!$B5343,'Crosswalk Particulates'!$D:$D,0))</f>
        <v>0</v>
      </c>
      <c r="H5343" s="96">
        <f t="shared" si="83"/>
        <v>0</v>
      </c>
    </row>
    <row r="5344" spans="1:8" hidden="1">
      <c r="A5344" s="73" t="s">
        <v>2649</v>
      </c>
      <c r="B5344" s="73" t="s">
        <v>2847</v>
      </c>
      <c r="C5344" s="73" t="s">
        <v>2517</v>
      </c>
      <c r="D5344" s="92">
        <v>1.5695298399999998E-2</v>
      </c>
      <c r="E5344" s="73" t="s">
        <v>2518</v>
      </c>
      <c r="F5344" s="79" t="str">
        <f>INDEX('Crosswalk Particulates'!$B:$B,MATCH('2017 EPA Data'!A5344,'Crosswalk Particulates'!$A:$A,0))</f>
        <v>Electricity Sector</v>
      </c>
      <c r="G5344" s="84">
        <f>INDEX('Crosswalk Particulates'!$E:$E,MATCH('2017 EPA Data'!$B5344,'Crosswalk Particulates'!$D:$D,0))</f>
        <v>0</v>
      </c>
      <c r="H5344" s="96">
        <f t="shared" si="83"/>
        <v>0</v>
      </c>
    </row>
    <row r="5345" spans="1:8" hidden="1">
      <c r="A5345" s="73" t="s">
        <v>2723</v>
      </c>
      <c r="B5345" s="73" t="s">
        <v>2650</v>
      </c>
      <c r="C5345" s="73" t="s">
        <v>2517</v>
      </c>
      <c r="D5345" s="92">
        <v>1.5575171279999999E-2</v>
      </c>
      <c r="E5345" s="73" t="s">
        <v>2518</v>
      </c>
      <c r="F5345" s="79" t="str">
        <f>INDEX('Crosswalk Particulates'!$B:$B,MATCH('2017 EPA Data'!A5345,'Crosswalk Particulates'!$A:$A,0))</f>
        <v>Residential Buildings Sector</v>
      </c>
      <c r="G5345" s="84">
        <f>INDEX('Crosswalk Particulates'!$E:$E,MATCH('2017 EPA Data'!$B5345,'Crosswalk Particulates'!$D:$D,0))</f>
        <v>0</v>
      </c>
      <c r="H5345" s="96">
        <f t="shared" si="83"/>
        <v>0</v>
      </c>
    </row>
    <row r="5346" spans="1:8" hidden="1">
      <c r="A5346" s="73" t="s">
        <v>2565</v>
      </c>
      <c r="B5346" s="73" t="s">
        <v>2698</v>
      </c>
      <c r="C5346" s="73" t="s">
        <v>2521</v>
      </c>
      <c r="D5346" s="92">
        <v>1.5559999999999999E-2</v>
      </c>
      <c r="E5346" s="73" t="s">
        <v>2522</v>
      </c>
      <c r="F5346" s="79" t="str">
        <f>INDEX('Crosswalk Particulates'!$B:$B,MATCH('2017 EPA Data'!A5346,'Crosswalk Particulates'!$A:$A,0))</f>
        <v>Electricity Sector</v>
      </c>
      <c r="G5346" s="84" t="str">
        <f>INDEX('Crosswalk Particulates'!$E:$E,MATCH('2017 EPA Data'!$B5346,'Crosswalk Particulates'!$D:$D,0))</f>
        <v>N2O</v>
      </c>
      <c r="H5346" s="96">
        <f t="shared" si="83"/>
        <v>14115.811341637109</v>
      </c>
    </row>
    <row r="5347" spans="1:8" hidden="1">
      <c r="A5347" s="73" t="s">
        <v>2542</v>
      </c>
      <c r="B5347" s="73" t="s">
        <v>2643</v>
      </c>
      <c r="C5347" s="73" t="s">
        <v>2517</v>
      </c>
      <c r="D5347" s="92">
        <v>1.523018896E-2</v>
      </c>
      <c r="E5347" s="73" t="s">
        <v>2518</v>
      </c>
      <c r="F5347" s="79" t="str">
        <f>INDEX('Crosswalk Particulates'!$B:$B,MATCH('2017 EPA Data'!A5347,'Crosswalk Particulates'!$A:$A,0))</f>
        <v>process-ngps-industry</v>
      </c>
      <c r="G5347" s="84">
        <f>INDEX('Crosswalk Particulates'!$E:$E,MATCH('2017 EPA Data'!$B5347,'Crosswalk Particulates'!$D:$D,0))</f>
        <v>0</v>
      </c>
      <c r="H5347" s="96">
        <f t="shared" si="83"/>
        <v>0</v>
      </c>
    </row>
    <row r="5348" spans="1:8" hidden="1">
      <c r="A5348" s="73" t="s">
        <v>2581</v>
      </c>
      <c r="B5348" s="73" t="s">
        <v>2858</v>
      </c>
      <c r="C5348" s="73" t="s">
        <v>2517</v>
      </c>
      <c r="D5348" s="92">
        <v>1.4795923000000001E-2</v>
      </c>
      <c r="E5348" s="73" t="s">
        <v>2518</v>
      </c>
      <c r="F5348" s="79" t="str">
        <f>INDEX('Crosswalk Particulates'!$B:$B,MATCH('2017 EPA Data'!A5348,'Crosswalk Particulates'!$A:$A,0))</f>
        <v>Electricity Sector</v>
      </c>
      <c r="G5348" s="84">
        <f>INDEX('Crosswalk Particulates'!$E:$E,MATCH('2017 EPA Data'!$B5348,'Crosswalk Particulates'!$D:$D,0))</f>
        <v>0</v>
      </c>
      <c r="H5348" s="96">
        <f t="shared" si="83"/>
        <v>0</v>
      </c>
    </row>
    <row r="5349" spans="1:8" hidden="1">
      <c r="A5349" s="73" t="s">
        <v>2596</v>
      </c>
      <c r="B5349" s="73" t="s">
        <v>2845</v>
      </c>
      <c r="C5349" s="73" t="s">
        <v>2517</v>
      </c>
      <c r="D5349" s="92">
        <v>1.4403664599999999E-2</v>
      </c>
      <c r="E5349" s="73" t="s">
        <v>2518</v>
      </c>
      <c r="F5349" s="79" t="str">
        <f>INDEX('Crosswalk Particulates'!$B:$B,MATCH('2017 EPA Data'!A5349,'Crosswalk Particulates'!$A:$A,0))</f>
        <v>industry-fuel-coal</v>
      </c>
      <c r="G5349" s="84">
        <f>INDEX('Crosswalk Particulates'!$E:$E,MATCH('2017 EPA Data'!$B5349,'Crosswalk Particulates'!$D:$D,0))</f>
        <v>0</v>
      </c>
      <c r="H5349" s="96">
        <f t="shared" si="83"/>
        <v>0</v>
      </c>
    </row>
    <row r="5350" spans="1:8" hidden="1">
      <c r="A5350" s="73" t="s">
        <v>2581</v>
      </c>
      <c r="B5350" s="73" t="s">
        <v>2845</v>
      </c>
      <c r="C5350" s="73" t="s">
        <v>2517</v>
      </c>
      <c r="D5350" s="92">
        <v>1.4305427000000001E-2</v>
      </c>
      <c r="E5350" s="73" t="s">
        <v>2518</v>
      </c>
      <c r="F5350" s="79" t="str">
        <f>INDEX('Crosswalk Particulates'!$B:$B,MATCH('2017 EPA Data'!A5350,'Crosswalk Particulates'!$A:$A,0))</f>
        <v>Electricity Sector</v>
      </c>
      <c r="G5350" s="84">
        <f>INDEX('Crosswalk Particulates'!$E:$E,MATCH('2017 EPA Data'!$B5350,'Crosswalk Particulates'!$D:$D,0))</f>
        <v>0</v>
      </c>
      <c r="H5350" s="96">
        <f t="shared" si="83"/>
        <v>0</v>
      </c>
    </row>
    <row r="5351" spans="1:8" hidden="1">
      <c r="A5351" s="73" t="s">
        <v>2629</v>
      </c>
      <c r="B5351" s="73" t="s">
        <v>2651</v>
      </c>
      <c r="C5351" s="73" t="s">
        <v>2517</v>
      </c>
      <c r="D5351" s="92">
        <v>1.424162858E-2</v>
      </c>
      <c r="E5351" s="73" t="s">
        <v>2518</v>
      </c>
      <c r="F5351" s="79" t="str">
        <f>INDEX('Crosswalk Particulates'!$B:$B,MATCH('2017 EPA Data'!A5351,'Crosswalk Particulates'!$A:$A,0))</f>
        <v>industry-fuel-oil</v>
      </c>
      <c r="G5351" s="84">
        <f>INDEX('Crosswalk Particulates'!$E:$E,MATCH('2017 EPA Data'!$B5351,'Crosswalk Particulates'!$D:$D,0))</f>
        <v>0</v>
      </c>
      <c r="H5351" s="96">
        <f t="shared" si="83"/>
        <v>0</v>
      </c>
    </row>
    <row r="5352" spans="1:8" hidden="1">
      <c r="A5352" s="73" t="s">
        <v>2723</v>
      </c>
      <c r="B5352" s="73" t="s">
        <v>2613</v>
      </c>
      <c r="C5352" s="73" t="s">
        <v>2517</v>
      </c>
      <c r="D5352" s="92">
        <v>1.415924662E-2</v>
      </c>
      <c r="E5352" s="73" t="s">
        <v>2518</v>
      </c>
      <c r="F5352" s="79" t="str">
        <f>INDEX('Crosswalk Particulates'!$B:$B,MATCH('2017 EPA Data'!A5352,'Crosswalk Particulates'!$A:$A,0))</f>
        <v>Residential Buildings Sector</v>
      </c>
      <c r="G5352" s="84">
        <f>INDEX('Crosswalk Particulates'!$E:$E,MATCH('2017 EPA Data'!$B5352,'Crosswalk Particulates'!$D:$D,0))</f>
        <v>0</v>
      </c>
      <c r="H5352" s="96">
        <f t="shared" si="83"/>
        <v>0</v>
      </c>
    </row>
    <row r="5353" spans="1:8" hidden="1">
      <c r="A5353" s="73" t="s">
        <v>2542</v>
      </c>
      <c r="B5353" s="73" t="s">
        <v>2827</v>
      </c>
      <c r="C5353" s="73" t="s">
        <v>2517</v>
      </c>
      <c r="D5353" s="92">
        <v>1.414401E-2</v>
      </c>
      <c r="E5353" s="73" t="s">
        <v>2518</v>
      </c>
      <c r="F5353" s="79" t="str">
        <f>INDEX('Crosswalk Particulates'!$B:$B,MATCH('2017 EPA Data'!A5353,'Crosswalk Particulates'!$A:$A,0))</f>
        <v>process-ngps-industry</v>
      </c>
      <c r="G5353" s="84">
        <f>INDEX('Crosswalk Particulates'!$E:$E,MATCH('2017 EPA Data'!$B5353,'Crosswalk Particulates'!$D:$D,0))</f>
        <v>0</v>
      </c>
      <c r="H5353" s="96">
        <f t="shared" si="83"/>
        <v>0</v>
      </c>
    </row>
    <row r="5354" spans="1:8" hidden="1">
      <c r="A5354" s="73" t="s">
        <v>2608</v>
      </c>
      <c r="B5354" s="73" t="s">
        <v>2845</v>
      </c>
      <c r="C5354" s="73" t="s">
        <v>2517</v>
      </c>
      <c r="D5354" s="92">
        <v>1.39500645E-2</v>
      </c>
      <c r="E5354" s="73" t="s">
        <v>2518</v>
      </c>
      <c r="F5354" s="79" t="str">
        <f>INDEX('Crosswalk Particulates'!$B:$B,MATCH('2017 EPA Data'!A5354,'Crosswalk Particulates'!$A:$A,0))</f>
        <v>Electricity Sector</v>
      </c>
      <c r="G5354" s="84">
        <f>INDEX('Crosswalk Particulates'!$E:$E,MATCH('2017 EPA Data'!$B5354,'Crosswalk Particulates'!$D:$D,0))</f>
        <v>0</v>
      </c>
      <c r="H5354" s="96">
        <f t="shared" si="83"/>
        <v>0</v>
      </c>
    </row>
    <row r="5355" spans="1:8" hidden="1">
      <c r="A5355" s="73" t="s">
        <v>2547</v>
      </c>
      <c r="B5355" s="73" t="s">
        <v>2729</v>
      </c>
      <c r="C5355" s="73" t="s">
        <v>2517</v>
      </c>
      <c r="D5355" s="92">
        <v>1.3849206100000001E-2</v>
      </c>
      <c r="E5355" s="73" t="s">
        <v>2518</v>
      </c>
      <c r="F5355" s="79" t="str">
        <f>INDEX('Crosswalk Particulates'!$B:$B,MATCH('2017 EPA Data'!A5355,'Crosswalk Particulates'!$A:$A,0))</f>
        <v>process-other-industry</v>
      </c>
      <c r="G5355" s="84">
        <f>INDEX('Crosswalk Particulates'!$E:$E,MATCH('2017 EPA Data'!$B5355,'Crosswalk Particulates'!$D:$D,0))</f>
        <v>0</v>
      </c>
      <c r="H5355" s="96">
        <f t="shared" si="83"/>
        <v>0</v>
      </c>
    </row>
    <row r="5356" spans="1:8" hidden="1">
      <c r="A5356" s="73" t="s">
        <v>2553</v>
      </c>
      <c r="B5356" s="73" t="s">
        <v>2678</v>
      </c>
      <c r="C5356" s="73" t="s">
        <v>2517</v>
      </c>
      <c r="D5356" s="92">
        <v>1.3769999999999999E-2</v>
      </c>
      <c r="E5356" s="73" t="s">
        <v>2518</v>
      </c>
      <c r="F5356" s="79" t="str">
        <f>INDEX('Crosswalk Particulates'!$B:$B,MATCH('2017 EPA Data'!A5356,'Crosswalk Particulates'!$A:$A,0))</f>
        <v>process-other-industry</v>
      </c>
      <c r="G5356" s="84">
        <f>INDEX('Crosswalk Particulates'!$E:$E,MATCH('2017 EPA Data'!$B5356,'Crosswalk Particulates'!$D:$D,0))</f>
        <v>0</v>
      </c>
      <c r="H5356" s="96">
        <f t="shared" si="83"/>
        <v>0</v>
      </c>
    </row>
    <row r="5357" spans="1:8" hidden="1">
      <c r="A5357" s="73" t="s">
        <v>2649</v>
      </c>
      <c r="B5357" s="73" t="s">
        <v>2848</v>
      </c>
      <c r="C5357" s="73" t="s">
        <v>2517</v>
      </c>
      <c r="D5357" s="92">
        <v>1.37455713E-2</v>
      </c>
      <c r="E5357" s="73" t="s">
        <v>2518</v>
      </c>
      <c r="F5357" s="79" t="str">
        <f>INDEX('Crosswalk Particulates'!$B:$B,MATCH('2017 EPA Data'!A5357,'Crosswalk Particulates'!$A:$A,0))</f>
        <v>Electricity Sector</v>
      </c>
      <c r="G5357" s="84">
        <f>INDEX('Crosswalk Particulates'!$E:$E,MATCH('2017 EPA Data'!$B5357,'Crosswalk Particulates'!$D:$D,0))</f>
        <v>0</v>
      </c>
      <c r="H5357" s="96">
        <f t="shared" si="83"/>
        <v>0</v>
      </c>
    </row>
    <row r="5358" spans="1:8" hidden="1">
      <c r="A5358" s="73" t="s">
        <v>2619</v>
      </c>
      <c r="B5358" s="73" t="s">
        <v>2614</v>
      </c>
      <c r="C5358" s="73" t="s">
        <v>2517</v>
      </c>
      <c r="D5358" s="92">
        <v>1.3597E-2</v>
      </c>
      <c r="E5358" s="73" t="s">
        <v>2518</v>
      </c>
      <c r="F5358" s="79" t="str">
        <f>INDEX('Crosswalk Particulates'!$B:$B,MATCH('2017 EPA Data'!A5358,'Crosswalk Particulates'!$A:$A,0))</f>
        <v>process-iron and steel-industry</v>
      </c>
      <c r="G5358" s="84">
        <f>INDEX('Crosswalk Particulates'!$E:$E,MATCH('2017 EPA Data'!$B5358,'Crosswalk Particulates'!$D:$D,0))</f>
        <v>0</v>
      </c>
      <c r="H5358" s="96">
        <f t="shared" si="83"/>
        <v>0</v>
      </c>
    </row>
    <row r="5359" spans="1:8" hidden="1">
      <c r="A5359" s="73" t="s">
        <v>2547</v>
      </c>
      <c r="B5359" s="73" t="s">
        <v>2625</v>
      </c>
      <c r="C5359" s="73" t="s">
        <v>2517</v>
      </c>
      <c r="D5359" s="92">
        <v>1.34102001E-2</v>
      </c>
      <c r="E5359" s="73" t="s">
        <v>2518</v>
      </c>
      <c r="F5359" s="79" t="str">
        <f>INDEX('Crosswalk Particulates'!$B:$B,MATCH('2017 EPA Data'!A5359,'Crosswalk Particulates'!$A:$A,0))</f>
        <v>process-other-industry</v>
      </c>
      <c r="G5359" s="84">
        <f>INDEX('Crosswalk Particulates'!$E:$E,MATCH('2017 EPA Data'!$B5359,'Crosswalk Particulates'!$D:$D,0))</f>
        <v>0</v>
      </c>
      <c r="H5359" s="96">
        <f t="shared" si="83"/>
        <v>0</v>
      </c>
    </row>
    <row r="5360" spans="1:8" hidden="1">
      <c r="A5360" s="73" t="s">
        <v>2547</v>
      </c>
      <c r="B5360" s="73" t="s">
        <v>2653</v>
      </c>
      <c r="C5360" s="73" t="s">
        <v>2517</v>
      </c>
      <c r="D5360" s="92">
        <v>1.33094901E-2</v>
      </c>
      <c r="E5360" s="73" t="s">
        <v>2518</v>
      </c>
      <c r="F5360" s="79" t="str">
        <f>INDEX('Crosswalk Particulates'!$B:$B,MATCH('2017 EPA Data'!A5360,'Crosswalk Particulates'!$A:$A,0))</f>
        <v>process-other-industry</v>
      </c>
      <c r="G5360" s="84">
        <f>INDEX('Crosswalk Particulates'!$E:$E,MATCH('2017 EPA Data'!$B5360,'Crosswalk Particulates'!$D:$D,0))</f>
        <v>0</v>
      </c>
      <c r="H5360" s="96">
        <f t="shared" si="83"/>
        <v>0</v>
      </c>
    </row>
    <row r="5361" spans="1:8" hidden="1">
      <c r="A5361" s="73" t="s">
        <v>2546</v>
      </c>
      <c r="B5361" s="73" t="s">
        <v>2635</v>
      </c>
      <c r="C5361" s="73" t="s">
        <v>2517</v>
      </c>
      <c r="D5361" s="92">
        <v>1.3252E-2</v>
      </c>
      <c r="E5361" s="73" t="s">
        <v>2518</v>
      </c>
      <c r="F5361" s="79" t="str">
        <f>INDEX('Crosswalk Particulates'!$B:$B,MATCH('2017 EPA Data'!A5361,'Crosswalk Particulates'!$A:$A,0))</f>
        <v>process-other-industry</v>
      </c>
      <c r="G5361" s="84">
        <f>INDEX('Crosswalk Particulates'!$E:$E,MATCH('2017 EPA Data'!$B5361,'Crosswalk Particulates'!$D:$D,0))</f>
        <v>0</v>
      </c>
      <c r="H5361" s="96">
        <f t="shared" si="83"/>
        <v>0</v>
      </c>
    </row>
    <row r="5362" spans="1:8" hidden="1">
      <c r="A5362" s="73" t="s">
        <v>2547</v>
      </c>
      <c r="B5362" s="73" t="s">
        <v>2643</v>
      </c>
      <c r="C5362" s="73" t="s">
        <v>2517</v>
      </c>
      <c r="D5362" s="92">
        <v>1.30527101E-2</v>
      </c>
      <c r="E5362" s="73" t="s">
        <v>2518</v>
      </c>
      <c r="F5362" s="79" t="str">
        <f>INDEX('Crosswalk Particulates'!$B:$B,MATCH('2017 EPA Data'!A5362,'Crosswalk Particulates'!$A:$A,0))</f>
        <v>process-other-industry</v>
      </c>
      <c r="G5362" s="84">
        <f>INDEX('Crosswalk Particulates'!$E:$E,MATCH('2017 EPA Data'!$B5362,'Crosswalk Particulates'!$D:$D,0))</f>
        <v>0</v>
      </c>
      <c r="H5362" s="96">
        <f t="shared" si="83"/>
        <v>0</v>
      </c>
    </row>
    <row r="5363" spans="1:8" hidden="1">
      <c r="A5363" s="73" t="s">
        <v>2519</v>
      </c>
      <c r="B5363" s="73" t="s">
        <v>2807</v>
      </c>
      <c r="C5363" s="73" t="s">
        <v>2517</v>
      </c>
      <c r="D5363" s="92">
        <v>1.2963179999999999E-2</v>
      </c>
      <c r="E5363" s="73" t="s">
        <v>2518</v>
      </c>
      <c r="F5363" s="79" t="str">
        <f>INDEX('Crosswalk Particulates'!$B:$B,MATCH('2017 EPA Data'!A5363,'Crosswalk Particulates'!$A:$A,0))</f>
        <v>process-other-industry</v>
      </c>
      <c r="G5363" s="84">
        <f>INDEX('Crosswalk Particulates'!$E:$E,MATCH('2017 EPA Data'!$B5363,'Crosswalk Particulates'!$D:$D,0))</f>
        <v>0</v>
      </c>
      <c r="H5363" s="96">
        <f t="shared" si="83"/>
        <v>0</v>
      </c>
    </row>
    <row r="5364" spans="1:8" hidden="1">
      <c r="A5364" s="73" t="s">
        <v>2551</v>
      </c>
      <c r="B5364" s="73" t="s">
        <v>2861</v>
      </c>
      <c r="C5364" s="73" t="s">
        <v>2517</v>
      </c>
      <c r="D5364" s="92">
        <v>1.2643297926E-2</v>
      </c>
      <c r="E5364" s="73" t="s">
        <v>2518</v>
      </c>
      <c r="F5364" s="79" t="str">
        <f>INDEX('Crosswalk Particulates'!$B:$B,MATCH('2017 EPA Data'!A5364,'Crosswalk Particulates'!$A:$A,0))</f>
        <v>industry-fuel-natural gas</v>
      </c>
      <c r="G5364" s="84">
        <f>INDEX('Crosswalk Particulates'!$E:$E,MATCH('2017 EPA Data'!$B5364,'Crosswalk Particulates'!$D:$D,0))</f>
        <v>0</v>
      </c>
      <c r="H5364" s="96">
        <f t="shared" si="83"/>
        <v>0</v>
      </c>
    </row>
    <row r="5365" spans="1:8" hidden="1">
      <c r="A5365" s="73" t="s">
        <v>2586</v>
      </c>
      <c r="B5365" s="73" t="s">
        <v>2782</v>
      </c>
      <c r="C5365" s="73" t="s">
        <v>2517</v>
      </c>
      <c r="D5365" s="92">
        <v>1.2628E-2</v>
      </c>
      <c r="E5365" s="73" t="s">
        <v>2518</v>
      </c>
      <c r="F5365" s="79" t="str">
        <f>INDEX('Crosswalk Particulates'!$B:$B,MATCH('2017 EPA Data'!A5365,'Crosswalk Particulates'!$A:$A,0))</f>
        <v>process-other-industry</v>
      </c>
      <c r="G5365" s="84">
        <f>INDEX('Crosswalk Particulates'!$E:$E,MATCH('2017 EPA Data'!$B5365,'Crosswalk Particulates'!$D:$D,0))</f>
        <v>0</v>
      </c>
      <c r="H5365" s="96">
        <f t="shared" si="83"/>
        <v>0</v>
      </c>
    </row>
    <row r="5366" spans="1:8" hidden="1">
      <c r="A5366" s="73" t="s">
        <v>2647</v>
      </c>
      <c r="B5366" s="73" t="s">
        <v>2621</v>
      </c>
      <c r="C5366" s="73" t="s">
        <v>2517</v>
      </c>
      <c r="D5366" s="92">
        <v>1.2376E-2</v>
      </c>
      <c r="E5366" s="73" t="s">
        <v>2518</v>
      </c>
      <c r="F5366" s="79" t="str">
        <f>INDEX('Crosswalk Particulates'!$B:$B,MATCH('2017 EPA Data'!A5366,'Crosswalk Particulates'!$A:$A,0))</f>
        <v>process-mining-industry</v>
      </c>
      <c r="G5366" s="84">
        <f>INDEX('Crosswalk Particulates'!$E:$E,MATCH('2017 EPA Data'!$B5366,'Crosswalk Particulates'!$D:$D,0))</f>
        <v>0</v>
      </c>
      <c r="H5366" s="96">
        <f t="shared" si="83"/>
        <v>0</v>
      </c>
    </row>
    <row r="5367" spans="1:8" hidden="1">
      <c r="A5367" s="73" t="s">
        <v>2655</v>
      </c>
      <c r="B5367" s="73" t="s">
        <v>2635</v>
      </c>
      <c r="C5367" s="73" t="s">
        <v>2517</v>
      </c>
      <c r="D5367" s="92">
        <v>1.2319897588175E-2</v>
      </c>
      <c r="E5367" s="73" t="s">
        <v>2518</v>
      </c>
      <c r="F5367" s="79" t="str">
        <f>INDEX('Crosswalk Particulates'!$B:$B,MATCH('2017 EPA Data'!A5367,'Crosswalk Particulates'!$A:$A,0))</f>
        <v>Commercial Buildings Sector</v>
      </c>
      <c r="G5367" s="84">
        <f>INDEX('Crosswalk Particulates'!$E:$E,MATCH('2017 EPA Data'!$B5367,'Crosswalk Particulates'!$D:$D,0))</f>
        <v>0</v>
      </c>
      <c r="H5367" s="96">
        <f t="shared" si="83"/>
        <v>0</v>
      </c>
    </row>
    <row r="5368" spans="1:8" hidden="1">
      <c r="A5368" s="73" t="s">
        <v>2595</v>
      </c>
      <c r="B5368" s="73" t="s">
        <v>2706</v>
      </c>
      <c r="C5368" s="73" t="s">
        <v>2517</v>
      </c>
      <c r="D5368" s="92">
        <v>1.2140919999999999E-2</v>
      </c>
      <c r="E5368" s="73" t="s">
        <v>2518</v>
      </c>
      <c r="F5368" s="79" t="str">
        <f>INDEX('Crosswalk Particulates'!$B:$B,MATCH('2017 EPA Data'!A5368,'Crosswalk Particulates'!$A:$A,0))</f>
        <v>process-other-industry</v>
      </c>
      <c r="G5368" s="84">
        <f>INDEX('Crosswalk Particulates'!$E:$E,MATCH('2017 EPA Data'!$B5368,'Crosswalk Particulates'!$D:$D,0))</f>
        <v>0</v>
      </c>
      <c r="H5368" s="96">
        <f t="shared" si="83"/>
        <v>0</v>
      </c>
    </row>
    <row r="5369" spans="1:8" hidden="1">
      <c r="A5369" s="73" t="s">
        <v>2538</v>
      </c>
      <c r="B5369" s="73" t="s">
        <v>2867</v>
      </c>
      <c r="C5369" s="73" t="s">
        <v>2517</v>
      </c>
      <c r="D5369" s="92">
        <v>1.1398332376000001E-2</v>
      </c>
      <c r="E5369" s="73" t="s">
        <v>2518</v>
      </c>
      <c r="F5369" s="79" t="str">
        <f>INDEX('Crosswalk Particulates'!$B:$B,MATCH('2017 EPA Data'!A5369,'Crosswalk Particulates'!$A:$A,0))</f>
        <v>process-other-industry</v>
      </c>
      <c r="G5369" s="84">
        <f>INDEX('Crosswalk Particulates'!$E:$E,MATCH('2017 EPA Data'!$B5369,'Crosswalk Particulates'!$D:$D,0))</f>
        <v>0</v>
      </c>
      <c r="H5369" s="96">
        <f t="shared" si="83"/>
        <v>0</v>
      </c>
    </row>
    <row r="5370" spans="1:8" hidden="1">
      <c r="A5370" s="73" t="s">
        <v>2723</v>
      </c>
      <c r="B5370" s="73" t="s">
        <v>2576</v>
      </c>
      <c r="C5370" s="73" t="s">
        <v>2517</v>
      </c>
      <c r="D5370" s="92">
        <v>1.13273973E-2</v>
      </c>
      <c r="E5370" s="73" t="s">
        <v>2518</v>
      </c>
      <c r="F5370" s="79" t="str">
        <f>INDEX('Crosswalk Particulates'!$B:$B,MATCH('2017 EPA Data'!A5370,'Crosswalk Particulates'!$A:$A,0))</f>
        <v>Residential Buildings Sector</v>
      </c>
      <c r="G5370" s="84">
        <f>INDEX('Crosswalk Particulates'!$E:$E,MATCH('2017 EPA Data'!$B5370,'Crosswalk Particulates'!$D:$D,0))</f>
        <v>0</v>
      </c>
      <c r="H5370" s="96">
        <f t="shared" si="83"/>
        <v>0</v>
      </c>
    </row>
    <row r="5371" spans="1:8" hidden="1">
      <c r="A5371" s="73" t="s">
        <v>2553</v>
      </c>
      <c r="B5371" s="73" t="s">
        <v>2763</v>
      </c>
      <c r="C5371" s="73" t="s">
        <v>2517</v>
      </c>
      <c r="D5371" s="92">
        <v>1.0999999999999999E-2</v>
      </c>
      <c r="E5371" s="73" t="s">
        <v>2518</v>
      </c>
      <c r="F5371" s="79" t="str">
        <f>INDEX('Crosswalk Particulates'!$B:$B,MATCH('2017 EPA Data'!A5371,'Crosswalk Particulates'!$A:$A,0))</f>
        <v>process-other-industry</v>
      </c>
      <c r="G5371" s="84">
        <f>INDEX('Crosswalk Particulates'!$E:$E,MATCH('2017 EPA Data'!$B5371,'Crosswalk Particulates'!$D:$D,0))</f>
        <v>0</v>
      </c>
      <c r="H5371" s="96">
        <f t="shared" si="83"/>
        <v>0</v>
      </c>
    </row>
    <row r="5372" spans="1:8" hidden="1">
      <c r="A5372" s="73" t="s">
        <v>2555</v>
      </c>
      <c r="B5372" s="73" t="s">
        <v>2676</v>
      </c>
      <c r="C5372" s="73" t="s">
        <v>2517</v>
      </c>
      <c r="D5372" s="92">
        <v>1.0999500000000001E-2</v>
      </c>
      <c r="E5372" s="73" t="s">
        <v>2518</v>
      </c>
      <c r="F5372" s="79" t="str">
        <f>INDEX('Crosswalk Particulates'!$B:$B,MATCH('2017 EPA Data'!A5372,'Crosswalk Particulates'!$A:$A,0))</f>
        <v>process-other-industry</v>
      </c>
      <c r="G5372" s="84">
        <f>INDEX('Crosswalk Particulates'!$E:$E,MATCH('2017 EPA Data'!$B5372,'Crosswalk Particulates'!$D:$D,0))</f>
        <v>0</v>
      </c>
      <c r="H5372" s="96">
        <f t="shared" si="83"/>
        <v>0</v>
      </c>
    </row>
    <row r="5373" spans="1:8" hidden="1">
      <c r="A5373" s="73" t="s">
        <v>2664</v>
      </c>
      <c r="B5373" s="73" t="s">
        <v>2696</v>
      </c>
      <c r="C5373" s="73" t="s">
        <v>2517</v>
      </c>
      <c r="D5373" s="92">
        <v>1.091E-2</v>
      </c>
      <c r="E5373" s="73" t="s">
        <v>2518</v>
      </c>
      <c r="F5373" s="79" t="str">
        <f>INDEX('Crosswalk Particulates'!$B:$B,MATCH('2017 EPA Data'!A5373,'Crosswalk Particulates'!$A:$A,0))</f>
        <v>Commercial Buildings Sector</v>
      </c>
      <c r="G5373" s="84">
        <f>INDEX('Crosswalk Particulates'!$E:$E,MATCH('2017 EPA Data'!$B5373,'Crosswalk Particulates'!$D:$D,0))</f>
        <v>0</v>
      </c>
      <c r="H5373" s="96">
        <f t="shared" si="83"/>
        <v>0</v>
      </c>
    </row>
    <row r="5374" spans="1:8" hidden="1">
      <c r="A5374" s="73" t="s">
        <v>2608</v>
      </c>
      <c r="B5374" s="73" t="s">
        <v>2774</v>
      </c>
      <c r="C5374" s="73" t="s">
        <v>2517</v>
      </c>
      <c r="D5374" s="92">
        <v>1.083156E-2</v>
      </c>
      <c r="E5374" s="73" t="s">
        <v>2518</v>
      </c>
      <c r="F5374" s="79" t="str">
        <f>INDEX('Crosswalk Particulates'!$B:$B,MATCH('2017 EPA Data'!A5374,'Crosswalk Particulates'!$A:$A,0))</f>
        <v>Electricity Sector</v>
      </c>
      <c r="G5374" s="84">
        <f>INDEX('Crosswalk Particulates'!$E:$E,MATCH('2017 EPA Data'!$B5374,'Crosswalk Particulates'!$D:$D,0))</f>
        <v>0</v>
      </c>
      <c r="H5374" s="96">
        <f t="shared" si="83"/>
        <v>0</v>
      </c>
    </row>
    <row r="5375" spans="1:8" hidden="1">
      <c r="A5375" s="73" t="s">
        <v>2723</v>
      </c>
      <c r="B5375" s="73" t="s">
        <v>2684</v>
      </c>
      <c r="C5375" s="73" t="s">
        <v>2517</v>
      </c>
      <c r="D5375" s="92">
        <v>1.061943496E-2</v>
      </c>
      <c r="E5375" s="73" t="s">
        <v>2518</v>
      </c>
      <c r="F5375" s="79" t="str">
        <f>INDEX('Crosswalk Particulates'!$B:$B,MATCH('2017 EPA Data'!A5375,'Crosswalk Particulates'!$A:$A,0))</f>
        <v>Residential Buildings Sector</v>
      </c>
      <c r="G5375" s="84">
        <f>INDEX('Crosswalk Particulates'!$E:$E,MATCH('2017 EPA Data'!$B5375,'Crosswalk Particulates'!$D:$D,0))</f>
        <v>0</v>
      </c>
      <c r="H5375" s="96">
        <f t="shared" si="83"/>
        <v>0</v>
      </c>
    </row>
    <row r="5376" spans="1:8" hidden="1">
      <c r="A5376" s="73" t="s">
        <v>2596</v>
      </c>
      <c r="B5376" s="73" t="s">
        <v>2847</v>
      </c>
      <c r="C5376" s="73" t="s">
        <v>2517</v>
      </c>
      <c r="D5376" s="92">
        <v>1.0540862099999999E-2</v>
      </c>
      <c r="E5376" s="73" t="s">
        <v>2518</v>
      </c>
      <c r="F5376" s="79" t="str">
        <f>INDEX('Crosswalk Particulates'!$B:$B,MATCH('2017 EPA Data'!A5376,'Crosswalk Particulates'!$A:$A,0))</f>
        <v>industry-fuel-coal</v>
      </c>
      <c r="G5376" s="84">
        <f>INDEX('Crosswalk Particulates'!$E:$E,MATCH('2017 EPA Data'!$B5376,'Crosswalk Particulates'!$D:$D,0))</f>
        <v>0</v>
      </c>
      <c r="H5376" s="96">
        <f t="shared" si="83"/>
        <v>0</v>
      </c>
    </row>
    <row r="5377" spans="1:8" hidden="1">
      <c r="A5377" s="73" t="s">
        <v>2602</v>
      </c>
      <c r="B5377" s="73" t="s">
        <v>2667</v>
      </c>
      <c r="C5377" s="73" t="s">
        <v>2517</v>
      </c>
      <c r="D5377" s="92">
        <v>1.04952E-2</v>
      </c>
      <c r="E5377" s="73" t="s">
        <v>2518</v>
      </c>
      <c r="F5377" s="79" t="str">
        <f>INDEX('Crosswalk Particulates'!$B:$B,MATCH('2017 EPA Data'!A5377,'Crosswalk Particulates'!$A:$A,0))</f>
        <v>process-other-industry</v>
      </c>
      <c r="G5377" s="84">
        <f>INDEX('Crosswalk Particulates'!$E:$E,MATCH('2017 EPA Data'!$B5377,'Crosswalk Particulates'!$D:$D,0))</f>
        <v>0</v>
      </c>
      <c r="H5377" s="96">
        <f t="shared" si="83"/>
        <v>0</v>
      </c>
    </row>
    <row r="5378" spans="1:8" hidden="1">
      <c r="A5378" s="73" t="s">
        <v>2581</v>
      </c>
      <c r="B5378" s="73" t="s">
        <v>2847</v>
      </c>
      <c r="C5378" s="73" t="s">
        <v>2517</v>
      </c>
      <c r="D5378" s="92">
        <v>1.0468971699999999E-2</v>
      </c>
      <c r="E5378" s="73" t="s">
        <v>2518</v>
      </c>
      <c r="F5378" s="79" t="str">
        <f>INDEX('Crosswalk Particulates'!$B:$B,MATCH('2017 EPA Data'!A5378,'Crosswalk Particulates'!$A:$A,0))</f>
        <v>Electricity Sector</v>
      </c>
      <c r="G5378" s="84">
        <f>INDEX('Crosswalk Particulates'!$E:$E,MATCH('2017 EPA Data'!$B5378,'Crosswalk Particulates'!$D:$D,0))</f>
        <v>0</v>
      </c>
      <c r="H5378" s="96">
        <f t="shared" si="83"/>
        <v>0</v>
      </c>
    </row>
    <row r="5379" spans="1:8" hidden="1">
      <c r="A5379" s="73" t="s">
        <v>2664</v>
      </c>
      <c r="B5379" s="73" t="s">
        <v>2662</v>
      </c>
      <c r="C5379" s="73" t="s">
        <v>2517</v>
      </c>
      <c r="D5379" s="92">
        <v>1.0296448999999999E-2</v>
      </c>
      <c r="E5379" s="73" t="s">
        <v>2518</v>
      </c>
      <c r="F5379" s="79" t="str">
        <f>INDEX('Crosswalk Particulates'!$B:$B,MATCH('2017 EPA Data'!A5379,'Crosswalk Particulates'!$A:$A,0))</f>
        <v>Commercial Buildings Sector</v>
      </c>
      <c r="G5379" s="84">
        <f>INDEX('Crosswalk Particulates'!$E:$E,MATCH('2017 EPA Data'!$B5379,'Crosswalk Particulates'!$D:$D,0))</f>
        <v>0</v>
      </c>
      <c r="H5379" s="96">
        <f t="shared" si="83"/>
        <v>0</v>
      </c>
    </row>
    <row r="5380" spans="1:8" hidden="1">
      <c r="A5380" s="73" t="s">
        <v>2553</v>
      </c>
      <c r="B5380" s="73" t="s">
        <v>2708</v>
      </c>
      <c r="C5380" s="73" t="s">
        <v>2517</v>
      </c>
      <c r="D5380" s="92">
        <v>1.021E-2</v>
      </c>
      <c r="E5380" s="73" t="s">
        <v>2518</v>
      </c>
      <c r="F5380" s="79" t="str">
        <f>INDEX('Crosswalk Particulates'!$B:$B,MATCH('2017 EPA Data'!A5380,'Crosswalk Particulates'!$A:$A,0))</f>
        <v>process-other-industry</v>
      </c>
      <c r="G5380" s="84">
        <f>INDEX('Crosswalk Particulates'!$E:$E,MATCH('2017 EPA Data'!$B5380,'Crosswalk Particulates'!$D:$D,0))</f>
        <v>0</v>
      </c>
      <c r="H5380" s="96">
        <f t="shared" ref="H5380:H5443" si="84">IF(E5380="TON",D5380/metricton_to_shortton,0)*10^6</f>
        <v>0</v>
      </c>
    </row>
    <row r="5381" spans="1:8" hidden="1">
      <c r="A5381" s="73" t="s">
        <v>2608</v>
      </c>
      <c r="B5381" s="73" t="s">
        <v>2847</v>
      </c>
      <c r="C5381" s="73" t="s">
        <v>2517</v>
      </c>
      <c r="D5381" s="92">
        <v>1.02089105E-2</v>
      </c>
      <c r="E5381" s="73" t="s">
        <v>2518</v>
      </c>
      <c r="F5381" s="79" t="str">
        <f>INDEX('Crosswalk Particulates'!$B:$B,MATCH('2017 EPA Data'!A5381,'Crosswalk Particulates'!$A:$A,0))</f>
        <v>Electricity Sector</v>
      </c>
      <c r="G5381" s="84">
        <f>INDEX('Crosswalk Particulates'!$E:$E,MATCH('2017 EPA Data'!$B5381,'Crosswalk Particulates'!$D:$D,0))</f>
        <v>0</v>
      </c>
      <c r="H5381" s="96">
        <f t="shared" si="84"/>
        <v>0</v>
      </c>
    </row>
    <row r="5382" spans="1:8" hidden="1">
      <c r="A5382" s="73" t="s">
        <v>2600</v>
      </c>
      <c r="B5382" s="73" t="s">
        <v>2872</v>
      </c>
      <c r="C5382" s="73" t="s">
        <v>2517</v>
      </c>
      <c r="D5382" s="92">
        <v>1.017584384748E-2</v>
      </c>
      <c r="E5382" s="73" t="s">
        <v>2518</v>
      </c>
      <c r="F5382" s="79" t="str">
        <f>INDEX('Crosswalk Particulates'!$B:$B,MATCH('2017 EPA Data'!A5382,'Crosswalk Particulates'!$A:$A,0))</f>
        <v>industry-fuel-biomass</v>
      </c>
      <c r="G5382" s="84">
        <f>INDEX('Crosswalk Particulates'!$E:$E,MATCH('2017 EPA Data'!$B5382,'Crosswalk Particulates'!$D:$D,0))</f>
        <v>0</v>
      </c>
      <c r="H5382" s="96">
        <f t="shared" si="84"/>
        <v>0</v>
      </c>
    </row>
    <row r="5383" spans="1:8" hidden="1">
      <c r="A5383" s="73" t="s">
        <v>2559</v>
      </c>
      <c r="B5383" s="73" t="s">
        <v>2832</v>
      </c>
      <c r="C5383" s="73" t="s">
        <v>2517</v>
      </c>
      <c r="D5383" s="92">
        <v>1.0003E-2</v>
      </c>
      <c r="E5383" s="73" t="s">
        <v>2518</v>
      </c>
      <c r="F5383" s="79" t="str">
        <f>INDEX('Crosswalk Particulates'!$B:$B,MATCH('2017 EPA Data'!A5383,'Crosswalk Particulates'!$A:$A,0))</f>
        <v>process-waste-industry</v>
      </c>
      <c r="G5383" s="84">
        <f>INDEX('Crosswalk Particulates'!$E:$E,MATCH('2017 EPA Data'!$B5383,'Crosswalk Particulates'!$D:$D,0))</f>
        <v>0</v>
      </c>
      <c r="H5383" s="96">
        <f t="shared" si="84"/>
        <v>0</v>
      </c>
    </row>
    <row r="5384" spans="1:8" hidden="1">
      <c r="A5384" s="73" t="s">
        <v>2619</v>
      </c>
      <c r="B5384" s="73" t="s">
        <v>2588</v>
      </c>
      <c r="C5384" s="73" t="s">
        <v>2517</v>
      </c>
      <c r="D5384" s="92">
        <v>0.01</v>
      </c>
      <c r="E5384" s="73" t="s">
        <v>2518</v>
      </c>
      <c r="F5384" s="79" t="str">
        <f>INDEX('Crosswalk Particulates'!$B:$B,MATCH('2017 EPA Data'!A5384,'Crosswalk Particulates'!$A:$A,0))</f>
        <v>process-iron and steel-industry</v>
      </c>
      <c r="G5384" s="84">
        <f>INDEX('Crosswalk Particulates'!$E:$E,MATCH('2017 EPA Data'!$B5384,'Crosswalk Particulates'!$D:$D,0))</f>
        <v>0</v>
      </c>
      <c r="H5384" s="96">
        <f t="shared" si="84"/>
        <v>0</v>
      </c>
    </row>
    <row r="5385" spans="1:8" hidden="1">
      <c r="A5385" s="73" t="s">
        <v>2547</v>
      </c>
      <c r="B5385" s="73" t="s">
        <v>2774</v>
      </c>
      <c r="C5385" s="73" t="s">
        <v>2517</v>
      </c>
      <c r="D5385" s="92">
        <v>0.01</v>
      </c>
      <c r="E5385" s="73" t="s">
        <v>2518</v>
      </c>
      <c r="F5385" s="79" t="str">
        <f>INDEX('Crosswalk Particulates'!$B:$B,MATCH('2017 EPA Data'!A5385,'Crosswalk Particulates'!$A:$A,0))</f>
        <v>process-other-industry</v>
      </c>
      <c r="G5385" s="84">
        <f>INDEX('Crosswalk Particulates'!$E:$E,MATCH('2017 EPA Data'!$B5385,'Crosswalk Particulates'!$D:$D,0))</f>
        <v>0</v>
      </c>
      <c r="H5385" s="96">
        <f t="shared" si="84"/>
        <v>0</v>
      </c>
    </row>
    <row r="5386" spans="1:8" hidden="1">
      <c r="A5386" s="73" t="s">
        <v>2649</v>
      </c>
      <c r="B5386" s="73" t="s">
        <v>2646</v>
      </c>
      <c r="C5386" s="73" t="s">
        <v>2517</v>
      </c>
      <c r="D5386" s="92">
        <v>0.01</v>
      </c>
      <c r="E5386" s="73" t="s">
        <v>2518</v>
      </c>
      <c r="F5386" s="79" t="str">
        <f>INDEX('Crosswalk Particulates'!$B:$B,MATCH('2017 EPA Data'!A5386,'Crosswalk Particulates'!$A:$A,0))</f>
        <v>Electricity Sector</v>
      </c>
      <c r="G5386" s="84">
        <f>INDEX('Crosswalk Particulates'!$E:$E,MATCH('2017 EPA Data'!$B5386,'Crosswalk Particulates'!$D:$D,0))</f>
        <v>0</v>
      </c>
      <c r="H5386" s="96">
        <f t="shared" si="84"/>
        <v>0</v>
      </c>
    </row>
    <row r="5387" spans="1:8" hidden="1">
      <c r="A5387" s="73" t="s">
        <v>2586</v>
      </c>
      <c r="B5387" s="73" t="s">
        <v>2840</v>
      </c>
      <c r="C5387" s="73" t="s">
        <v>2517</v>
      </c>
      <c r="D5387" s="92">
        <v>0.01</v>
      </c>
      <c r="E5387" s="73" t="s">
        <v>2518</v>
      </c>
      <c r="F5387" s="79" t="str">
        <f>INDEX('Crosswalk Particulates'!$B:$B,MATCH('2017 EPA Data'!A5387,'Crosswalk Particulates'!$A:$A,0))</f>
        <v>process-other-industry</v>
      </c>
      <c r="G5387" s="84">
        <f>INDEX('Crosswalk Particulates'!$E:$E,MATCH('2017 EPA Data'!$B5387,'Crosswalk Particulates'!$D:$D,0))</f>
        <v>0</v>
      </c>
      <c r="H5387" s="96">
        <f t="shared" si="84"/>
        <v>0</v>
      </c>
    </row>
    <row r="5388" spans="1:8" hidden="1">
      <c r="A5388" s="73" t="s">
        <v>2664</v>
      </c>
      <c r="B5388" s="73" t="s">
        <v>2844</v>
      </c>
      <c r="C5388" s="73" t="s">
        <v>2517</v>
      </c>
      <c r="D5388" s="92">
        <v>0.01</v>
      </c>
      <c r="E5388" s="73" t="s">
        <v>2518</v>
      </c>
      <c r="F5388" s="79" t="str">
        <f>INDEX('Crosswalk Particulates'!$B:$B,MATCH('2017 EPA Data'!A5388,'Crosswalk Particulates'!$A:$A,0))</f>
        <v>Commercial Buildings Sector</v>
      </c>
      <c r="G5388" s="84">
        <f>INDEX('Crosswalk Particulates'!$E:$E,MATCH('2017 EPA Data'!$B5388,'Crosswalk Particulates'!$D:$D,0))</f>
        <v>0</v>
      </c>
      <c r="H5388" s="96">
        <f t="shared" si="84"/>
        <v>0</v>
      </c>
    </row>
    <row r="5389" spans="1:8" hidden="1">
      <c r="A5389" s="73" t="s">
        <v>2664</v>
      </c>
      <c r="B5389" s="73" t="s">
        <v>2817</v>
      </c>
      <c r="C5389" s="73" t="s">
        <v>2517</v>
      </c>
      <c r="D5389" s="92">
        <v>0.01</v>
      </c>
      <c r="E5389" s="73" t="s">
        <v>2518</v>
      </c>
      <c r="F5389" s="79" t="str">
        <f>INDEX('Crosswalk Particulates'!$B:$B,MATCH('2017 EPA Data'!A5389,'Crosswalk Particulates'!$A:$A,0))</f>
        <v>Commercial Buildings Sector</v>
      </c>
      <c r="G5389" s="84">
        <f>INDEX('Crosswalk Particulates'!$E:$E,MATCH('2017 EPA Data'!$B5389,'Crosswalk Particulates'!$D:$D,0))</f>
        <v>0</v>
      </c>
      <c r="H5389" s="96">
        <f t="shared" si="84"/>
        <v>0</v>
      </c>
    </row>
    <row r="5390" spans="1:8" hidden="1">
      <c r="A5390" s="73" t="s">
        <v>2664</v>
      </c>
      <c r="B5390" s="73" t="s">
        <v>2842</v>
      </c>
      <c r="C5390" s="73" t="s">
        <v>2517</v>
      </c>
      <c r="D5390" s="92">
        <v>0.01</v>
      </c>
      <c r="E5390" s="73" t="s">
        <v>2518</v>
      </c>
      <c r="F5390" s="79" t="str">
        <f>INDEX('Crosswalk Particulates'!$B:$B,MATCH('2017 EPA Data'!A5390,'Crosswalk Particulates'!$A:$A,0))</f>
        <v>Commercial Buildings Sector</v>
      </c>
      <c r="G5390" s="84">
        <f>INDEX('Crosswalk Particulates'!$E:$E,MATCH('2017 EPA Data'!$B5390,'Crosswalk Particulates'!$D:$D,0))</f>
        <v>0</v>
      </c>
      <c r="H5390" s="96">
        <f t="shared" si="84"/>
        <v>0</v>
      </c>
    </row>
    <row r="5391" spans="1:8" hidden="1">
      <c r="A5391" s="73" t="s">
        <v>2586</v>
      </c>
      <c r="B5391" s="73" t="s">
        <v>2846</v>
      </c>
      <c r="C5391" s="73" t="s">
        <v>2517</v>
      </c>
      <c r="D5391" s="92">
        <v>0.01</v>
      </c>
      <c r="E5391" s="73" t="s">
        <v>2518</v>
      </c>
      <c r="F5391" s="79" t="str">
        <f>INDEX('Crosswalk Particulates'!$B:$B,MATCH('2017 EPA Data'!A5391,'Crosswalk Particulates'!$A:$A,0))</f>
        <v>process-other-industry</v>
      </c>
      <c r="G5391" s="84">
        <f>INDEX('Crosswalk Particulates'!$E:$E,MATCH('2017 EPA Data'!$B5391,'Crosswalk Particulates'!$D:$D,0))</f>
        <v>0</v>
      </c>
      <c r="H5391" s="96">
        <f t="shared" si="84"/>
        <v>0</v>
      </c>
    </row>
    <row r="5392" spans="1:8" hidden="1">
      <c r="A5392" s="73" t="s">
        <v>2664</v>
      </c>
      <c r="B5392" s="73" t="s">
        <v>2676</v>
      </c>
      <c r="C5392" s="73" t="s">
        <v>2517</v>
      </c>
      <c r="D5392" s="92">
        <v>0.01</v>
      </c>
      <c r="E5392" s="73" t="s">
        <v>2518</v>
      </c>
      <c r="F5392" s="79" t="str">
        <f>INDEX('Crosswalk Particulates'!$B:$B,MATCH('2017 EPA Data'!A5392,'Crosswalk Particulates'!$A:$A,0))</f>
        <v>Commercial Buildings Sector</v>
      </c>
      <c r="G5392" s="84">
        <f>INDEX('Crosswalk Particulates'!$E:$E,MATCH('2017 EPA Data'!$B5392,'Crosswalk Particulates'!$D:$D,0))</f>
        <v>0</v>
      </c>
      <c r="H5392" s="96">
        <f t="shared" si="84"/>
        <v>0</v>
      </c>
    </row>
    <row r="5393" spans="1:8" hidden="1">
      <c r="A5393" s="73" t="s">
        <v>2584</v>
      </c>
      <c r="B5393" s="73" t="s">
        <v>2872</v>
      </c>
      <c r="C5393" s="73" t="s">
        <v>2517</v>
      </c>
      <c r="D5393" s="92">
        <v>9.7587346680000006E-3</v>
      </c>
      <c r="E5393" s="73" t="s">
        <v>2518</v>
      </c>
      <c r="F5393" s="79" t="str">
        <f>INDEX('Crosswalk Particulates'!$B:$B,MATCH('2017 EPA Data'!A5393,'Crosswalk Particulates'!$A:$A,0))</f>
        <v>Electricity Sector</v>
      </c>
      <c r="G5393" s="84">
        <f>INDEX('Crosswalk Particulates'!$E:$E,MATCH('2017 EPA Data'!$B5393,'Crosswalk Particulates'!$D:$D,0))</f>
        <v>0</v>
      </c>
      <c r="H5393" s="96">
        <f t="shared" si="84"/>
        <v>0</v>
      </c>
    </row>
    <row r="5394" spans="1:8" hidden="1">
      <c r="A5394" s="73" t="s">
        <v>2649</v>
      </c>
      <c r="B5394" s="73" t="s">
        <v>2850</v>
      </c>
      <c r="C5394" s="73" t="s">
        <v>2517</v>
      </c>
      <c r="D5394" s="92">
        <v>9.7486321999999993E-3</v>
      </c>
      <c r="E5394" s="73" t="s">
        <v>2518</v>
      </c>
      <c r="F5394" s="79" t="str">
        <f>INDEX('Crosswalk Particulates'!$B:$B,MATCH('2017 EPA Data'!A5394,'Crosswalk Particulates'!$A:$A,0))</f>
        <v>Electricity Sector</v>
      </c>
      <c r="G5394" s="84">
        <f>INDEX('Crosswalk Particulates'!$E:$E,MATCH('2017 EPA Data'!$B5394,'Crosswalk Particulates'!$D:$D,0))</f>
        <v>0</v>
      </c>
      <c r="H5394" s="96">
        <f t="shared" si="84"/>
        <v>0</v>
      </c>
    </row>
    <row r="5395" spans="1:8" hidden="1">
      <c r="A5395" s="73" t="s">
        <v>2584</v>
      </c>
      <c r="B5395" s="73" t="s">
        <v>2781</v>
      </c>
      <c r="C5395" s="73" t="s">
        <v>2517</v>
      </c>
      <c r="D5395" s="92">
        <v>9.7000000000000003E-3</v>
      </c>
      <c r="E5395" s="73" t="s">
        <v>2518</v>
      </c>
      <c r="F5395" s="79" t="str">
        <f>INDEX('Crosswalk Particulates'!$B:$B,MATCH('2017 EPA Data'!A5395,'Crosswalk Particulates'!$A:$A,0))</f>
        <v>Electricity Sector</v>
      </c>
      <c r="G5395" s="84">
        <f>INDEX('Crosswalk Particulates'!$E:$E,MATCH('2017 EPA Data'!$B5395,'Crosswalk Particulates'!$D:$D,0))</f>
        <v>0</v>
      </c>
      <c r="H5395" s="96">
        <f t="shared" si="84"/>
        <v>0</v>
      </c>
    </row>
    <row r="5396" spans="1:8" hidden="1">
      <c r="A5396" s="73" t="s">
        <v>2555</v>
      </c>
      <c r="B5396" s="73" t="s">
        <v>2726</v>
      </c>
      <c r="C5396" s="73" t="s">
        <v>2517</v>
      </c>
      <c r="D5396" s="92">
        <v>9.60336E-3</v>
      </c>
      <c r="E5396" s="73" t="s">
        <v>2518</v>
      </c>
      <c r="F5396" s="79" t="str">
        <f>INDEX('Crosswalk Particulates'!$B:$B,MATCH('2017 EPA Data'!A5396,'Crosswalk Particulates'!$A:$A,0))</f>
        <v>process-other-industry</v>
      </c>
      <c r="G5396" s="84">
        <f>INDEX('Crosswalk Particulates'!$E:$E,MATCH('2017 EPA Data'!$B5396,'Crosswalk Particulates'!$D:$D,0))</f>
        <v>0</v>
      </c>
      <c r="H5396" s="96">
        <f t="shared" si="84"/>
        <v>0</v>
      </c>
    </row>
    <row r="5397" spans="1:8" hidden="1">
      <c r="A5397" s="73" t="s">
        <v>2602</v>
      </c>
      <c r="B5397" s="73" t="s">
        <v>2752</v>
      </c>
      <c r="C5397" s="73" t="s">
        <v>2517</v>
      </c>
      <c r="D5397" s="92">
        <v>9.4999999999999998E-3</v>
      </c>
      <c r="E5397" s="73" t="s">
        <v>2518</v>
      </c>
      <c r="F5397" s="79" t="str">
        <f>INDEX('Crosswalk Particulates'!$B:$B,MATCH('2017 EPA Data'!A5397,'Crosswalk Particulates'!$A:$A,0))</f>
        <v>process-other-industry</v>
      </c>
      <c r="G5397" s="84">
        <f>INDEX('Crosswalk Particulates'!$E:$E,MATCH('2017 EPA Data'!$B5397,'Crosswalk Particulates'!$D:$D,0))</f>
        <v>0</v>
      </c>
      <c r="H5397" s="96">
        <f t="shared" si="84"/>
        <v>0</v>
      </c>
    </row>
    <row r="5398" spans="1:8" hidden="1">
      <c r="A5398" s="73" t="s">
        <v>2649</v>
      </c>
      <c r="B5398" s="73" t="s">
        <v>2851</v>
      </c>
      <c r="C5398" s="73" t="s">
        <v>2517</v>
      </c>
      <c r="D5398" s="92">
        <v>9.3586876999999999E-3</v>
      </c>
      <c r="E5398" s="73" t="s">
        <v>2518</v>
      </c>
      <c r="F5398" s="79" t="str">
        <f>INDEX('Crosswalk Particulates'!$B:$B,MATCH('2017 EPA Data'!A5398,'Crosswalk Particulates'!$A:$A,0))</f>
        <v>Electricity Sector</v>
      </c>
      <c r="G5398" s="84">
        <f>INDEX('Crosswalk Particulates'!$E:$E,MATCH('2017 EPA Data'!$B5398,'Crosswalk Particulates'!$D:$D,0))</f>
        <v>0</v>
      </c>
      <c r="H5398" s="96">
        <f t="shared" si="84"/>
        <v>0</v>
      </c>
    </row>
    <row r="5399" spans="1:8" hidden="1">
      <c r="A5399" s="73" t="s">
        <v>2600</v>
      </c>
      <c r="B5399" s="73" t="s">
        <v>2861</v>
      </c>
      <c r="C5399" s="73" t="s">
        <v>2517</v>
      </c>
      <c r="D5399" s="92">
        <v>9.3147756000000002E-3</v>
      </c>
      <c r="E5399" s="73" t="s">
        <v>2518</v>
      </c>
      <c r="F5399" s="79" t="str">
        <f>INDEX('Crosswalk Particulates'!$B:$B,MATCH('2017 EPA Data'!A5399,'Crosswalk Particulates'!$A:$A,0))</f>
        <v>industry-fuel-biomass</v>
      </c>
      <c r="G5399" s="84">
        <f>INDEX('Crosswalk Particulates'!$E:$E,MATCH('2017 EPA Data'!$B5399,'Crosswalk Particulates'!$D:$D,0))</f>
        <v>0</v>
      </c>
      <c r="H5399" s="96">
        <f t="shared" si="84"/>
        <v>0</v>
      </c>
    </row>
    <row r="5400" spans="1:8" hidden="1">
      <c r="A5400" s="73" t="s">
        <v>2596</v>
      </c>
      <c r="B5400" s="73" t="s">
        <v>2848</v>
      </c>
      <c r="C5400" s="73" t="s">
        <v>2517</v>
      </c>
      <c r="D5400" s="92">
        <v>9.2314379000000002E-3</v>
      </c>
      <c r="E5400" s="73" t="s">
        <v>2518</v>
      </c>
      <c r="F5400" s="79" t="str">
        <f>INDEX('Crosswalk Particulates'!$B:$B,MATCH('2017 EPA Data'!A5400,'Crosswalk Particulates'!$A:$A,0))</f>
        <v>industry-fuel-coal</v>
      </c>
      <c r="G5400" s="84">
        <f>INDEX('Crosswalk Particulates'!$E:$E,MATCH('2017 EPA Data'!$B5400,'Crosswalk Particulates'!$D:$D,0))</f>
        <v>0</v>
      </c>
      <c r="H5400" s="96">
        <f t="shared" si="84"/>
        <v>0</v>
      </c>
    </row>
    <row r="5401" spans="1:8" hidden="1">
      <c r="A5401" s="73" t="s">
        <v>2553</v>
      </c>
      <c r="B5401" s="73" t="s">
        <v>2715</v>
      </c>
      <c r="C5401" s="73" t="s">
        <v>2517</v>
      </c>
      <c r="D5401" s="92">
        <v>9.1800000000000007E-3</v>
      </c>
      <c r="E5401" s="73" t="s">
        <v>2518</v>
      </c>
      <c r="F5401" s="79" t="str">
        <f>INDEX('Crosswalk Particulates'!$B:$B,MATCH('2017 EPA Data'!A5401,'Crosswalk Particulates'!$A:$A,0))</f>
        <v>process-other-industry</v>
      </c>
      <c r="G5401" s="84">
        <f>INDEX('Crosswalk Particulates'!$E:$E,MATCH('2017 EPA Data'!$B5401,'Crosswalk Particulates'!$D:$D,0))</f>
        <v>0</v>
      </c>
      <c r="H5401" s="96">
        <f t="shared" si="84"/>
        <v>0</v>
      </c>
    </row>
    <row r="5402" spans="1:8" hidden="1">
      <c r="A5402" s="73" t="s">
        <v>2581</v>
      </c>
      <c r="B5402" s="73" t="s">
        <v>2848</v>
      </c>
      <c r="C5402" s="73" t="s">
        <v>2517</v>
      </c>
      <c r="D5402" s="92">
        <v>9.1684781000000003E-3</v>
      </c>
      <c r="E5402" s="73" t="s">
        <v>2518</v>
      </c>
      <c r="F5402" s="79" t="str">
        <f>INDEX('Crosswalk Particulates'!$B:$B,MATCH('2017 EPA Data'!A5402,'Crosswalk Particulates'!$A:$A,0))</f>
        <v>Electricity Sector</v>
      </c>
      <c r="G5402" s="84">
        <f>INDEX('Crosswalk Particulates'!$E:$E,MATCH('2017 EPA Data'!$B5402,'Crosswalk Particulates'!$D:$D,0))</f>
        <v>0</v>
      </c>
      <c r="H5402" s="96">
        <f t="shared" si="84"/>
        <v>0</v>
      </c>
    </row>
    <row r="5403" spans="1:8" hidden="1">
      <c r="A5403" s="73" t="s">
        <v>2664</v>
      </c>
      <c r="B5403" s="73" t="s">
        <v>2724</v>
      </c>
      <c r="C5403" s="73" t="s">
        <v>2517</v>
      </c>
      <c r="D5403" s="92">
        <v>9.1599999999999997E-3</v>
      </c>
      <c r="E5403" s="73" t="s">
        <v>2518</v>
      </c>
      <c r="F5403" s="79" t="str">
        <f>INDEX('Crosswalk Particulates'!$B:$B,MATCH('2017 EPA Data'!A5403,'Crosswalk Particulates'!$A:$A,0))</f>
        <v>Commercial Buildings Sector</v>
      </c>
      <c r="G5403" s="84">
        <f>INDEX('Crosswalk Particulates'!$E:$E,MATCH('2017 EPA Data'!$B5403,'Crosswalk Particulates'!$D:$D,0))</f>
        <v>0</v>
      </c>
      <c r="H5403" s="96">
        <f t="shared" si="84"/>
        <v>0</v>
      </c>
    </row>
    <row r="5404" spans="1:8" hidden="1">
      <c r="A5404" s="73" t="s">
        <v>2547</v>
      </c>
      <c r="B5404" s="73" t="s">
        <v>2795</v>
      </c>
      <c r="C5404" s="73" t="s">
        <v>2517</v>
      </c>
      <c r="D5404" s="92">
        <v>8.9999999999999993E-3</v>
      </c>
      <c r="E5404" s="73" t="s">
        <v>2518</v>
      </c>
      <c r="F5404" s="79" t="str">
        <f>INDEX('Crosswalk Particulates'!$B:$B,MATCH('2017 EPA Data'!A5404,'Crosswalk Particulates'!$A:$A,0))</f>
        <v>process-other-industry</v>
      </c>
      <c r="G5404" s="84">
        <f>INDEX('Crosswalk Particulates'!$E:$E,MATCH('2017 EPA Data'!$B5404,'Crosswalk Particulates'!$D:$D,0))</f>
        <v>0</v>
      </c>
      <c r="H5404" s="96">
        <f t="shared" si="84"/>
        <v>0</v>
      </c>
    </row>
    <row r="5405" spans="1:8" hidden="1">
      <c r="A5405" s="73" t="s">
        <v>2608</v>
      </c>
      <c r="B5405" s="73" t="s">
        <v>2848</v>
      </c>
      <c r="C5405" s="73" t="s">
        <v>2517</v>
      </c>
      <c r="D5405" s="92">
        <v>8.9407241000000002E-3</v>
      </c>
      <c r="E5405" s="73" t="s">
        <v>2518</v>
      </c>
      <c r="F5405" s="79" t="str">
        <f>INDEX('Crosswalk Particulates'!$B:$B,MATCH('2017 EPA Data'!A5405,'Crosswalk Particulates'!$A:$A,0))</f>
        <v>Electricity Sector</v>
      </c>
      <c r="G5405" s="84">
        <f>INDEX('Crosswalk Particulates'!$E:$E,MATCH('2017 EPA Data'!$B5405,'Crosswalk Particulates'!$D:$D,0))</f>
        <v>0</v>
      </c>
      <c r="H5405" s="96">
        <f t="shared" si="84"/>
        <v>0</v>
      </c>
    </row>
    <row r="5406" spans="1:8" hidden="1">
      <c r="A5406" s="73" t="s">
        <v>2649</v>
      </c>
      <c r="B5406" s="73" t="s">
        <v>2852</v>
      </c>
      <c r="C5406" s="73" t="s">
        <v>2517</v>
      </c>
      <c r="D5406" s="92">
        <v>8.8712559999999992E-3</v>
      </c>
      <c r="E5406" s="73" t="s">
        <v>2518</v>
      </c>
      <c r="F5406" s="79" t="str">
        <f>INDEX('Crosswalk Particulates'!$B:$B,MATCH('2017 EPA Data'!A5406,'Crosswalk Particulates'!$A:$A,0))</f>
        <v>Electricity Sector</v>
      </c>
      <c r="G5406" s="84">
        <f>INDEX('Crosswalk Particulates'!$E:$E,MATCH('2017 EPA Data'!$B5406,'Crosswalk Particulates'!$D:$D,0))</f>
        <v>0</v>
      </c>
      <c r="H5406" s="96">
        <f t="shared" si="84"/>
        <v>0</v>
      </c>
    </row>
    <row r="5407" spans="1:8" hidden="1">
      <c r="A5407" s="73" t="s">
        <v>2602</v>
      </c>
      <c r="B5407" s="73" t="s">
        <v>2750</v>
      </c>
      <c r="C5407" s="73" t="s">
        <v>2517</v>
      </c>
      <c r="D5407" s="92">
        <v>8.8500000000000002E-3</v>
      </c>
      <c r="E5407" s="73" t="s">
        <v>2518</v>
      </c>
      <c r="F5407" s="79" t="str">
        <f>INDEX('Crosswalk Particulates'!$B:$B,MATCH('2017 EPA Data'!A5407,'Crosswalk Particulates'!$A:$A,0))</f>
        <v>process-other-industry</v>
      </c>
      <c r="G5407" s="84">
        <f>INDEX('Crosswalk Particulates'!$E:$E,MATCH('2017 EPA Data'!$B5407,'Crosswalk Particulates'!$D:$D,0))</f>
        <v>0</v>
      </c>
      <c r="H5407" s="96">
        <f t="shared" si="84"/>
        <v>0</v>
      </c>
    </row>
    <row r="5408" spans="1:8" hidden="1">
      <c r="A5408" s="73" t="s">
        <v>2665</v>
      </c>
      <c r="B5408" s="73" t="s">
        <v>2868</v>
      </c>
      <c r="C5408" s="73" t="s">
        <v>2517</v>
      </c>
      <c r="D5408" s="92">
        <v>8.8486489720199998E-3</v>
      </c>
      <c r="E5408" s="73" t="s">
        <v>2518</v>
      </c>
      <c r="F5408" s="79" t="str">
        <f>INDEX('Crosswalk Particulates'!$B:$B,MATCH('2017 EPA Data'!A5408,'Crosswalk Particulates'!$A:$A,0))</f>
        <v>Commercial Buildings Sector</v>
      </c>
      <c r="G5408" s="84">
        <f>INDEX('Crosswalk Particulates'!$E:$E,MATCH('2017 EPA Data'!$B5408,'Crosswalk Particulates'!$D:$D,0))</f>
        <v>0</v>
      </c>
      <c r="H5408" s="96">
        <f t="shared" si="84"/>
        <v>0</v>
      </c>
    </row>
    <row r="5409" spans="1:8" hidden="1">
      <c r="A5409" s="73" t="s">
        <v>2538</v>
      </c>
      <c r="B5409" s="73" t="s">
        <v>2868</v>
      </c>
      <c r="C5409" s="73" t="s">
        <v>2517</v>
      </c>
      <c r="D5409" s="92">
        <v>8.7564370579999995E-3</v>
      </c>
      <c r="E5409" s="73" t="s">
        <v>2518</v>
      </c>
      <c r="F5409" s="79" t="str">
        <f>INDEX('Crosswalk Particulates'!$B:$B,MATCH('2017 EPA Data'!A5409,'Crosswalk Particulates'!$A:$A,0))</f>
        <v>process-other-industry</v>
      </c>
      <c r="G5409" s="84">
        <f>INDEX('Crosswalk Particulates'!$E:$E,MATCH('2017 EPA Data'!$B5409,'Crosswalk Particulates'!$D:$D,0))</f>
        <v>0</v>
      </c>
      <c r="H5409" s="96">
        <f t="shared" si="84"/>
        <v>0</v>
      </c>
    </row>
    <row r="5410" spans="1:8" hidden="1">
      <c r="A5410" s="73" t="s">
        <v>2547</v>
      </c>
      <c r="B5410" s="73" t="s">
        <v>2775</v>
      </c>
      <c r="C5410" s="73" t="s">
        <v>2517</v>
      </c>
      <c r="D5410" s="92">
        <v>8.63605676E-3</v>
      </c>
      <c r="E5410" s="73" t="s">
        <v>2518</v>
      </c>
      <c r="F5410" s="79" t="str">
        <f>INDEX('Crosswalk Particulates'!$B:$B,MATCH('2017 EPA Data'!A5410,'Crosswalk Particulates'!$A:$A,0))</f>
        <v>process-other-industry</v>
      </c>
      <c r="G5410" s="84">
        <f>INDEX('Crosswalk Particulates'!$E:$E,MATCH('2017 EPA Data'!$B5410,'Crosswalk Particulates'!$D:$D,0))</f>
        <v>0</v>
      </c>
      <c r="H5410" s="96">
        <f t="shared" si="84"/>
        <v>0</v>
      </c>
    </row>
    <row r="5411" spans="1:8" hidden="1">
      <c r="A5411" s="73" t="s">
        <v>2569</v>
      </c>
      <c r="B5411" s="73" t="s">
        <v>2698</v>
      </c>
      <c r="C5411" s="73" t="s">
        <v>2521</v>
      </c>
      <c r="D5411" s="92">
        <v>8.3260000000000001E-3</v>
      </c>
      <c r="E5411" s="73" t="s">
        <v>2522</v>
      </c>
      <c r="F5411" s="79" t="str">
        <f>INDEX('Crosswalk Particulates'!$B:$B,MATCH('2017 EPA Data'!A5411,'Crosswalk Particulates'!$A:$A,0))</f>
        <v>Transportation Sector</v>
      </c>
      <c r="G5411" s="84" t="str">
        <f>INDEX('Crosswalk Particulates'!$E:$E,MATCH('2017 EPA Data'!$B5411,'Crosswalk Particulates'!$D:$D,0))</f>
        <v>N2O</v>
      </c>
      <c r="H5411" s="96">
        <f t="shared" si="84"/>
        <v>7553.2291279222736</v>
      </c>
    </row>
    <row r="5412" spans="1:8" hidden="1">
      <c r="A5412" s="73" t="s">
        <v>2665</v>
      </c>
      <c r="B5412" s="73" t="s">
        <v>2867</v>
      </c>
      <c r="C5412" s="73" t="s">
        <v>2517</v>
      </c>
      <c r="D5412" s="92">
        <v>8.2099528447599993E-3</v>
      </c>
      <c r="E5412" s="73" t="s">
        <v>2518</v>
      </c>
      <c r="F5412" s="79" t="str">
        <f>INDEX('Crosswalk Particulates'!$B:$B,MATCH('2017 EPA Data'!A5412,'Crosswalk Particulates'!$A:$A,0))</f>
        <v>Commercial Buildings Sector</v>
      </c>
      <c r="G5412" s="84">
        <f>INDEX('Crosswalk Particulates'!$E:$E,MATCH('2017 EPA Data'!$B5412,'Crosswalk Particulates'!$D:$D,0))</f>
        <v>0</v>
      </c>
      <c r="H5412" s="96">
        <f t="shared" si="84"/>
        <v>0</v>
      </c>
    </row>
    <row r="5413" spans="1:8" hidden="1">
      <c r="A5413" s="73" t="s">
        <v>2665</v>
      </c>
      <c r="B5413" s="73" t="s">
        <v>2761</v>
      </c>
      <c r="C5413" s="73" t="s">
        <v>2517</v>
      </c>
      <c r="D5413" s="92">
        <v>8.1185460000000008E-3</v>
      </c>
      <c r="E5413" s="73" t="s">
        <v>2518</v>
      </c>
      <c r="F5413" s="79" t="str">
        <f>INDEX('Crosswalk Particulates'!$B:$B,MATCH('2017 EPA Data'!A5413,'Crosswalk Particulates'!$A:$A,0))</f>
        <v>Commercial Buildings Sector</v>
      </c>
      <c r="G5413" s="84">
        <f>INDEX('Crosswalk Particulates'!$E:$E,MATCH('2017 EPA Data'!$B5413,'Crosswalk Particulates'!$D:$D,0))</f>
        <v>0</v>
      </c>
      <c r="H5413" s="96">
        <f t="shared" si="84"/>
        <v>0</v>
      </c>
    </row>
    <row r="5414" spans="1:8" hidden="1">
      <c r="A5414" s="73" t="s">
        <v>2619</v>
      </c>
      <c r="B5414" s="73" t="s">
        <v>2695</v>
      </c>
      <c r="C5414" s="73" t="s">
        <v>2517</v>
      </c>
      <c r="D5414" s="92">
        <v>8.0401970000000007E-3</v>
      </c>
      <c r="E5414" s="73" t="s">
        <v>2518</v>
      </c>
      <c r="F5414" s="79" t="str">
        <f>INDEX('Crosswalk Particulates'!$B:$B,MATCH('2017 EPA Data'!A5414,'Crosswalk Particulates'!$A:$A,0))</f>
        <v>process-iron and steel-industry</v>
      </c>
      <c r="G5414" s="84">
        <f>INDEX('Crosswalk Particulates'!$E:$E,MATCH('2017 EPA Data'!$B5414,'Crosswalk Particulates'!$D:$D,0))</f>
        <v>0</v>
      </c>
      <c r="H5414" s="96">
        <f t="shared" si="84"/>
        <v>0</v>
      </c>
    </row>
    <row r="5415" spans="1:8" hidden="1">
      <c r="A5415" s="73" t="s">
        <v>2553</v>
      </c>
      <c r="B5415" s="73" t="s">
        <v>2869</v>
      </c>
      <c r="C5415" s="73" t="s">
        <v>2517</v>
      </c>
      <c r="D5415" s="92">
        <v>8.0000000000000002E-3</v>
      </c>
      <c r="E5415" s="73" t="s">
        <v>2518</v>
      </c>
      <c r="F5415" s="79" t="str">
        <f>INDEX('Crosswalk Particulates'!$B:$B,MATCH('2017 EPA Data'!A5415,'Crosswalk Particulates'!$A:$A,0))</f>
        <v>process-other-industry</v>
      </c>
      <c r="G5415" s="84">
        <f>INDEX('Crosswalk Particulates'!$E:$E,MATCH('2017 EPA Data'!$B5415,'Crosswalk Particulates'!$D:$D,0))</f>
        <v>0</v>
      </c>
      <c r="H5415" s="96">
        <f t="shared" si="84"/>
        <v>0</v>
      </c>
    </row>
    <row r="5416" spans="1:8" hidden="1">
      <c r="A5416" s="73" t="s">
        <v>2551</v>
      </c>
      <c r="B5416" s="73" t="s">
        <v>2858</v>
      </c>
      <c r="C5416" s="73" t="s">
        <v>2517</v>
      </c>
      <c r="D5416" s="92">
        <v>7.9407100000000001E-3</v>
      </c>
      <c r="E5416" s="73" t="s">
        <v>2518</v>
      </c>
      <c r="F5416" s="79" t="str">
        <f>INDEX('Crosswalk Particulates'!$B:$B,MATCH('2017 EPA Data'!A5416,'Crosswalk Particulates'!$A:$A,0))</f>
        <v>industry-fuel-natural gas</v>
      </c>
      <c r="G5416" s="84">
        <f>INDEX('Crosswalk Particulates'!$E:$E,MATCH('2017 EPA Data'!$B5416,'Crosswalk Particulates'!$D:$D,0))</f>
        <v>0</v>
      </c>
      <c r="H5416" s="96">
        <f t="shared" si="84"/>
        <v>0</v>
      </c>
    </row>
    <row r="5417" spans="1:8" hidden="1">
      <c r="A5417" s="73" t="s">
        <v>2595</v>
      </c>
      <c r="B5417" s="73" t="s">
        <v>2720</v>
      </c>
      <c r="C5417" s="73" t="s">
        <v>2517</v>
      </c>
      <c r="D5417" s="92">
        <v>7.77E-3</v>
      </c>
      <c r="E5417" s="73" t="s">
        <v>2518</v>
      </c>
      <c r="F5417" s="79" t="str">
        <f>INDEX('Crosswalk Particulates'!$B:$B,MATCH('2017 EPA Data'!A5417,'Crosswalk Particulates'!$A:$A,0))</f>
        <v>process-other-industry</v>
      </c>
      <c r="G5417" s="84">
        <f>INDEX('Crosswalk Particulates'!$E:$E,MATCH('2017 EPA Data'!$B5417,'Crosswalk Particulates'!$D:$D,0))</f>
        <v>0</v>
      </c>
      <c r="H5417" s="96">
        <f t="shared" si="84"/>
        <v>0</v>
      </c>
    </row>
    <row r="5418" spans="1:8" hidden="1">
      <c r="A5418" s="73" t="s">
        <v>2565</v>
      </c>
      <c r="B5418" s="73" t="s">
        <v>2836</v>
      </c>
      <c r="C5418" s="73" t="s">
        <v>2517</v>
      </c>
      <c r="D5418" s="92">
        <v>7.6375369999999998E-3</v>
      </c>
      <c r="E5418" s="73" t="s">
        <v>2518</v>
      </c>
      <c r="F5418" s="79" t="str">
        <f>INDEX('Crosswalk Particulates'!$B:$B,MATCH('2017 EPA Data'!A5418,'Crosswalk Particulates'!$A:$A,0))</f>
        <v>Electricity Sector</v>
      </c>
      <c r="G5418" s="84">
        <f>INDEX('Crosswalk Particulates'!$E:$E,MATCH('2017 EPA Data'!$B5418,'Crosswalk Particulates'!$D:$D,0))</f>
        <v>0</v>
      </c>
      <c r="H5418" s="96">
        <f t="shared" si="84"/>
        <v>0</v>
      </c>
    </row>
    <row r="5419" spans="1:8" hidden="1">
      <c r="A5419" s="73" t="s">
        <v>2595</v>
      </c>
      <c r="B5419" s="73" t="s">
        <v>2726</v>
      </c>
      <c r="C5419" s="73" t="s">
        <v>2517</v>
      </c>
      <c r="D5419" s="92">
        <v>7.5928699999999998E-3</v>
      </c>
      <c r="E5419" s="73" t="s">
        <v>2518</v>
      </c>
      <c r="F5419" s="79" t="str">
        <f>INDEX('Crosswalk Particulates'!$B:$B,MATCH('2017 EPA Data'!A5419,'Crosswalk Particulates'!$A:$A,0))</f>
        <v>process-other-industry</v>
      </c>
      <c r="G5419" s="84">
        <f>INDEX('Crosswalk Particulates'!$E:$E,MATCH('2017 EPA Data'!$B5419,'Crosswalk Particulates'!$D:$D,0))</f>
        <v>0</v>
      </c>
      <c r="H5419" s="96">
        <f t="shared" si="84"/>
        <v>0</v>
      </c>
    </row>
    <row r="5420" spans="1:8" hidden="1">
      <c r="A5420" s="73" t="s">
        <v>2530</v>
      </c>
      <c r="B5420" s="73" t="s">
        <v>2567</v>
      </c>
      <c r="C5420" s="73" t="s">
        <v>2517</v>
      </c>
      <c r="D5420" s="92">
        <v>7.4762472981983498E-3</v>
      </c>
      <c r="E5420" s="73" t="s">
        <v>2518</v>
      </c>
      <c r="F5420" s="79" t="str">
        <f>INDEX('Crosswalk Particulates'!$B:$B,MATCH('2017 EPA Data'!A5420,'Crosswalk Particulates'!$A:$A,0))</f>
        <v>process-other-industry</v>
      </c>
      <c r="G5420" s="84">
        <f>INDEX('Crosswalk Particulates'!$E:$E,MATCH('2017 EPA Data'!$B5420,'Crosswalk Particulates'!$D:$D,0))</f>
        <v>0</v>
      </c>
      <c r="H5420" s="96">
        <f t="shared" si="84"/>
        <v>0</v>
      </c>
    </row>
    <row r="5421" spans="1:8" hidden="1">
      <c r="A5421" s="73" t="s">
        <v>2595</v>
      </c>
      <c r="B5421" s="73" t="s">
        <v>2686</v>
      </c>
      <c r="C5421" s="73" t="s">
        <v>2517</v>
      </c>
      <c r="D5421" s="92">
        <v>7.4203439999999997E-3</v>
      </c>
      <c r="E5421" s="73" t="s">
        <v>2518</v>
      </c>
      <c r="F5421" s="79" t="str">
        <f>INDEX('Crosswalk Particulates'!$B:$B,MATCH('2017 EPA Data'!A5421,'Crosswalk Particulates'!$A:$A,0))</f>
        <v>process-other-industry</v>
      </c>
      <c r="G5421" s="84">
        <f>INDEX('Crosswalk Particulates'!$E:$E,MATCH('2017 EPA Data'!$B5421,'Crosswalk Particulates'!$D:$D,0))</f>
        <v>0</v>
      </c>
      <c r="H5421" s="96">
        <f t="shared" si="84"/>
        <v>0</v>
      </c>
    </row>
    <row r="5422" spans="1:8" hidden="1">
      <c r="A5422" s="73" t="s">
        <v>2559</v>
      </c>
      <c r="B5422" s="73" t="s">
        <v>2570</v>
      </c>
      <c r="C5422" s="73" t="s">
        <v>2517</v>
      </c>
      <c r="D5422" s="92">
        <v>7.1919999999999996E-3</v>
      </c>
      <c r="E5422" s="73" t="s">
        <v>2518</v>
      </c>
      <c r="F5422" s="79" t="str">
        <f>INDEX('Crosswalk Particulates'!$B:$B,MATCH('2017 EPA Data'!A5422,'Crosswalk Particulates'!$A:$A,0))</f>
        <v>process-waste-industry</v>
      </c>
      <c r="G5422" s="84">
        <f>INDEX('Crosswalk Particulates'!$E:$E,MATCH('2017 EPA Data'!$B5422,'Crosswalk Particulates'!$D:$D,0))</f>
        <v>0</v>
      </c>
      <c r="H5422" s="96">
        <f t="shared" si="84"/>
        <v>0</v>
      </c>
    </row>
    <row r="5423" spans="1:8" hidden="1">
      <c r="A5423" s="73" t="s">
        <v>2578</v>
      </c>
      <c r="B5423" s="73" t="s">
        <v>2731</v>
      </c>
      <c r="C5423" s="73" t="s">
        <v>2517</v>
      </c>
      <c r="D5423" s="92">
        <v>7.0565200000000002E-3</v>
      </c>
      <c r="E5423" s="73" t="s">
        <v>2518</v>
      </c>
      <c r="F5423" s="79" t="str">
        <f>INDEX('Crosswalk Particulates'!$B:$B,MATCH('2017 EPA Data'!A5423,'Crosswalk Particulates'!$A:$A,0))</f>
        <v>process-chemicals-industry</v>
      </c>
      <c r="G5423" s="84">
        <f>INDEX('Crosswalk Particulates'!$E:$E,MATCH('2017 EPA Data'!$B5423,'Crosswalk Particulates'!$D:$D,0))</f>
        <v>0</v>
      </c>
      <c r="H5423" s="96">
        <f t="shared" si="84"/>
        <v>0</v>
      </c>
    </row>
    <row r="5424" spans="1:8" hidden="1">
      <c r="A5424" s="73" t="s">
        <v>2647</v>
      </c>
      <c r="B5424" s="73" t="s">
        <v>2625</v>
      </c>
      <c r="C5424" s="73" t="s">
        <v>2517</v>
      </c>
      <c r="D5424" s="92">
        <v>6.8139999999999997E-3</v>
      </c>
      <c r="E5424" s="73" t="s">
        <v>2518</v>
      </c>
      <c r="F5424" s="79" t="str">
        <f>INDEX('Crosswalk Particulates'!$B:$B,MATCH('2017 EPA Data'!A5424,'Crosswalk Particulates'!$A:$A,0))</f>
        <v>process-mining-industry</v>
      </c>
      <c r="G5424" s="84">
        <f>INDEX('Crosswalk Particulates'!$E:$E,MATCH('2017 EPA Data'!$B5424,'Crosswalk Particulates'!$D:$D,0))</f>
        <v>0</v>
      </c>
      <c r="H5424" s="96">
        <f t="shared" si="84"/>
        <v>0</v>
      </c>
    </row>
    <row r="5425" spans="1:8" hidden="1">
      <c r="A5425" s="73" t="s">
        <v>2596</v>
      </c>
      <c r="B5425" s="73" t="s">
        <v>2850</v>
      </c>
      <c r="C5425" s="73" t="s">
        <v>2517</v>
      </c>
      <c r="D5425" s="92">
        <v>6.5471189999999997E-3</v>
      </c>
      <c r="E5425" s="73" t="s">
        <v>2518</v>
      </c>
      <c r="F5425" s="79" t="str">
        <f>INDEX('Crosswalk Particulates'!$B:$B,MATCH('2017 EPA Data'!A5425,'Crosswalk Particulates'!$A:$A,0))</f>
        <v>industry-fuel-coal</v>
      </c>
      <c r="G5425" s="84">
        <f>INDEX('Crosswalk Particulates'!$E:$E,MATCH('2017 EPA Data'!$B5425,'Crosswalk Particulates'!$D:$D,0))</f>
        <v>0</v>
      </c>
      <c r="H5425" s="96">
        <f t="shared" si="84"/>
        <v>0</v>
      </c>
    </row>
    <row r="5426" spans="1:8" hidden="1">
      <c r="A5426" s="73" t="s">
        <v>2578</v>
      </c>
      <c r="B5426" s="73" t="s">
        <v>2760</v>
      </c>
      <c r="C5426" s="73" t="s">
        <v>2517</v>
      </c>
      <c r="D5426" s="92">
        <v>6.522E-3</v>
      </c>
      <c r="E5426" s="73" t="s">
        <v>2518</v>
      </c>
      <c r="F5426" s="79" t="str">
        <f>INDEX('Crosswalk Particulates'!$B:$B,MATCH('2017 EPA Data'!A5426,'Crosswalk Particulates'!$A:$A,0))</f>
        <v>process-chemicals-industry</v>
      </c>
      <c r="G5426" s="84">
        <f>INDEX('Crosswalk Particulates'!$E:$E,MATCH('2017 EPA Data'!$B5426,'Crosswalk Particulates'!$D:$D,0))</f>
        <v>0</v>
      </c>
      <c r="H5426" s="96">
        <f t="shared" si="84"/>
        <v>0</v>
      </c>
    </row>
    <row r="5427" spans="1:8" hidden="1">
      <c r="A5427" s="73" t="s">
        <v>2581</v>
      </c>
      <c r="B5427" s="73" t="s">
        <v>2850</v>
      </c>
      <c r="C5427" s="73" t="s">
        <v>2517</v>
      </c>
      <c r="D5427" s="92">
        <v>6.5024669E-3</v>
      </c>
      <c r="E5427" s="73" t="s">
        <v>2518</v>
      </c>
      <c r="F5427" s="79" t="str">
        <f>INDEX('Crosswalk Particulates'!$B:$B,MATCH('2017 EPA Data'!A5427,'Crosswalk Particulates'!$A:$A,0))</f>
        <v>Electricity Sector</v>
      </c>
      <c r="G5427" s="84">
        <f>INDEX('Crosswalk Particulates'!$E:$E,MATCH('2017 EPA Data'!$B5427,'Crosswalk Particulates'!$D:$D,0))</f>
        <v>0</v>
      </c>
      <c r="H5427" s="96">
        <f t="shared" si="84"/>
        <v>0</v>
      </c>
    </row>
    <row r="5428" spans="1:8" hidden="1">
      <c r="A5428" s="73" t="s">
        <v>2664</v>
      </c>
      <c r="B5428" s="73" t="s">
        <v>2708</v>
      </c>
      <c r="C5428" s="73" t="s">
        <v>2517</v>
      </c>
      <c r="D5428" s="92">
        <v>6.3499999999999997E-3</v>
      </c>
      <c r="E5428" s="73" t="s">
        <v>2518</v>
      </c>
      <c r="F5428" s="79" t="str">
        <f>INDEX('Crosswalk Particulates'!$B:$B,MATCH('2017 EPA Data'!A5428,'Crosswalk Particulates'!$A:$A,0))</f>
        <v>Commercial Buildings Sector</v>
      </c>
      <c r="G5428" s="84">
        <f>INDEX('Crosswalk Particulates'!$E:$E,MATCH('2017 EPA Data'!$B5428,'Crosswalk Particulates'!$D:$D,0))</f>
        <v>0</v>
      </c>
      <c r="H5428" s="96">
        <f t="shared" si="84"/>
        <v>0</v>
      </c>
    </row>
    <row r="5429" spans="1:8" hidden="1">
      <c r="A5429" s="73" t="s">
        <v>2608</v>
      </c>
      <c r="B5429" s="73" t="s">
        <v>2850</v>
      </c>
      <c r="C5429" s="73" t="s">
        <v>2517</v>
      </c>
      <c r="D5429" s="92">
        <v>6.3409377999999999E-3</v>
      </c>
      <c r="E5429" s="73" t="s">
        <v>2518</v>
      </c>
      <c r="F5429" s="79" t="str">
        <f>INDEX('Crosswalk Particulates'!$B:$B,MATCH('2017 EPA Data'!A5429,'Crosswalk Particulates'!$A:$A,0))</f>
        <v>Electricity Sector</v>
      </c>
      <c r="G5429" s="84">
        <f>INDEX('Crosswalk Particulates'!$E:$E,MATCH('2017 EPA Data'!$B5429,'Crosswalk Particulates'!$D:$D,0))</f>
        <v>0</v>
      </c>
      <c r="H5429" s="96">
        <f t="shared" si="84"/>
        <v>0</v>
      </c>
    </row>
    <row r="5430" spans="1:8" hidden="1">
      <c r="A5430" s="73" t="s">
        <v>2596</v>
      </c>
      <c r="B5430" s="73" t="s">
        <v>2851</v>
      </c>
      <c r="C5430" s="73" t="s">
        <v>2517</v>
      </c>
      <c r="D5430" s="92">
        <v>6.2852346999999996E-3</v>
      </c>
      <c r="E5430" s="73" t="s">
        <v>2518</v>
      </c>
      <c r="F5430" s="79" t="str">
        <f>INDEX('Crosswalk Particulates'!$B:$B,MATCH('2017 EPA Data'!A5430,'Crosswalk Particulates'!$A:$A,0))</f>
        <v>industry-fuel-coal</v>
      </c>
      <c r="G5430" s="84">
        <f>INDEX('Crosswalk Particulates'!$E:$E,MATCH('2017 EPA Data'!$B5430,'Crosswalk Particulates'!$D:$D,0))</f>
        <v>0</v>
      </c>
      <c r="H5430" s="96">
        <f t="shared" si="84"/>
        <v>0</v>
      </c>
    </row>
    <row r="5431" spans="1:8" hidden="1">
      <c r="A5431" s="73" t="s">
        <v>2581</v>
      </c>
      <c r="B5431" s="73" t="s">
        <v>2851</v>
      </c>
      <c r="C5431" s="73" t="s">
        <v>2517</v>
      </c>
      <c r="D5431" s="92">
        <v>6.2423688000000001E-3</v>
      </c>
      <c r="E5431" s="73" t="s">
        <v>2518</v>
      </c>
      <c r="F5431" s="79" t="str">
        <f>INDEX('Crosswalk Particulates'!$B:$B,MATCH('2017 EPA Data'!A5431,'Crosswalk Particulates'!$A:$A,0))</f>
        <v>Electricity Sector</v>
      </c>
      <c r="G5431" s="84">
        <f>INDEX('Crosswalk Particulates'!$E:$E,MATCH('2017 EPA Data'!$B5431,'Crosswalk Particulates'!$D:$D,0))</f>
        <v>0</v>
      </c>
      <c r="H5431" s="96">
        <f t="shared" si="84"/>
        <v>0</v>
      </c>
    </row>
    <row r="5432" spans="1:8" hidden="1">
      <c r="A5432" s="73" t="s">
        <v>2655</v>
      </c>
      <c r="B5432" s="73" t="s">
        <v>2675</v>
      </c>
      <c r="C5432" s="73" t="s">
        <v>2517</v>
      </c>
      <c r="D5432" s="92">
        <v>6.2405418915429996E-3</v>
      </c>
      <c r="E5432" s="73" t="s">
        <v>2518</v>
      </c>
      <c r="F5432" s="79" t="str">
        <f>INDEX('Crosswalk Particulates'!$B:$B,MATCH('2017 EPA Data'!A5432,'Crosswalk Particulates'!$A:$A,0))</f>
        <v>Commercial Buildings Sector</v>
      </c>
      <c r="G5432" s="84">
        <f>INDEX('Crosswalk Particulates'!$E:$E,MATCH('2017 EPA Data'!$B5432,'Crosswalk Particulates'!$D:$D,0))</f>
        <v>0</v>
      </c>
      <c r="H5432" s="96">
        <f t="shared" si="84"/>
        <v>0</v>
      </c>
    </row>
    <row r="5433" spans="1:8" hidden="1">
      <c r="A5433" s="73" t="s">
        <v>2608</v>
      </c>
      <c r="B5433" s="73" t="s">
        <v>2851</v>
      </c>
      <c r="C5433" s="73" t="s">
        <v>2517</v>
      </c>
      <c r="D5433" s="92">
        <v>6.0873014E-3</v>
      </c>
      <c r="E5433" s="73" t="s">
        <v>2518</v>
      </c>
      <c r="F5433" s="79" t="str">
        <f>INDEX('Crosswalk Particulates'!$B:$B,MATCH('2017 EPA Data'!A5433,'Crosswalk Particulates'!$A:$A,0))</f>
        <v>Electricity Sector</v>
      </c>
      <c r="G5433" s="84">
        <f>INDEX('Crosswalk Particulates'!$E:$E,MATCH('2017 EPA Data'!$B5433,'Crosswalk Particulates'!$D:$D,0))</f>
        <v>0</v>
      </c>
      <c r="H5433" s="96">
        <f t="shared" si="84"/>
        <v>0</v>
      </c>
    </row>
    <row r="5434" spans="1:8" hidden="1">
      <c r="A5434" s="73" t="s">
        <v>2555</v>
      </c>
      <c r="B5434" s="73" t="s">
        <v>2701</v>
      </c>
      <c r="C5434" s="73" t="s">
        <v>2517</v>
      </c>
      <c r="D5434" s="92">
        <v>6.0000000000000001E-3</v>
      </c>
      <c r="E5434" s="73" t="s">
        <v>2518</v>
      </c>
      <c r="F5434" s="79" t="str">
        <f>INDEX('Crosswalk Particulates'!$B:$B,MATCH('2017 EPA Data'!A5434,'Crosswalk Particulates'!$A:$A,0))</f>
        <v>process-other-industry</v>
      </c>
      <c r="G5434" s="84">
        <f>INDEX('Crosswalk Particulates'!$E:$E,MATCH('2017 EPA Data'!$B5434,'Crosswalk Particulates'!$D:$D,0))</f>
        <v>0</v>
      </c>
      <c r="H5434" s="96">
        <f t="shared" si="84"/>
        <v>0</v>
      </c>
    </row>
    <row r="5435" spans="1:8" hidden="1">
      <c r="A5435" s="73" t="s">
        <v>2602</v>
      </c>
      <c r="B5435" s="73" t="s">
        <v>2827</v>
      </c>
      <c r="C5435" s="73" t="s">
        <v>2517</v>
      </c>
      <c r="D5435" s="92">
        <v>5.9609693600000003E-3</v>
      </c>
      <c r="E5435" s="73" t="s">
        <v>2518</v>
      </c>
      <c r="F5435" s="79" t="str">
        <f>INDEX('Crosswalk Particulates'!$B:$B,MATCH('2017 EPA Data'!A5435,'Crosswalk Particulates'!$A:$A,0))</f>
        <v>process-other-industry</v>
      </c>
      <c r="G5435" s="84">
        <f>INDEX('Crosswalk Particulates'!$E:$E,MATCH('2017 EPA Data'!$B5435,'Crosswalk Particulates'!$D:$D,0))</f>
        <v>0</v>
      </c>
      <c r="H5435" s="96">
        <f t="shared" si="84"/>
        <v>0</v>
      </c>
    </row>
    <row r="5436" spans="1:8" hidden="1">
      <c r="A5436" s="73" t="s">
        <v>2596</v>
      </c>
      <c r="B5436" s="73" t="s">
        <v>2852</v>
      </c>
      <c r="C5436" s="73" t="s">
        <v>2517</v>
      </c>
      <c r="D5436" s="92">
        <v>5.9578790000000001E-3</v>
      </c>
      <c r="E5436" s="73" t="s">
        <v>2518</v>
      </c>
      <c r="F5436" s="79" t="str">
        <f>INDEX('Crosswalk Particulates'!$B:$B,MATCH('2017 EPA Data'!A5436,'Crosswalk Particulates'!$A:$A,0))</f>
        <v>industry-fuel-coal</v>
      </c>
      <c r="G5436" s="84">
        <f>INDEX('Crosswalk Particulates'!$E:$E,MATCH('2017 EPA Data'!$B5436,'Crosswalk Particulates'!$D:$D,0))</f>
        <v>0</v>
      </c>
      <c r="H5436" s="96">
        <f t="shared" si="84"/>
        <v>0</v>
      </c>
    </row>
    <row r="5437" spans="1:8" hidden="1">
      <c r="A5437" s="73" t="s">
        <v>2665</v>
      </c>
      <c r="B5437" s="73" t="s">
        <v>2836</v>
      </c>
      <c r="C5437" s="73" t="s">
        <v>2517</v>
      </c>
      <c r="D5437" s="92">
        <v>5.9556277361000002E-3</v>
      </c>
      <c r="E5437" s="73" t="s">
        <v>2518</v>
      </c>
      <c r="F5437" s="79" t="str">
        <f>INDEX('Crosswalk Particulates'!$B:$B,MATCH('2017 EPA Data'!A5437,'Crosswalk Particulates'!$A:$A,0))</f>
        <v>Commercial Buildings Sector</v>
      </c>
      <c r="G5437" s="84">
        <f>INDEX('Crosswalk Particulates'!$E:$E,MATCH('2017 EPA Data'!$B5437,'Crosswalk Particulates'!$D:$D,0))</f>
        <v>0</v>
      </c>
      <c r="H5437" s="96">
        <f t="shared" si="84"/>
        <v>0</v>
      </c>
    </row>
    <row r="5438" spans="1:8" hidden="1">
      <c r="A5438" s="73" t="s">
        <v>2581</v>
      </c>
      <c r="B5438" s="73" t="s">
        <v>2852</v>
      </c>
      <c r="C5438" s="73" t="s">
        <v>2517</v>
      </c>
      <c r="D5438" s="92">
        <v>5.9172447000000001E-3</v>
      </c>
      <c r="E5438" s="73" t="s">
        <v>2518</v>
      </c>
      <c r="F5438" s="79" t="str">
        <f>INDEX('Crosswalk Particulates'!$B:$B,MATCH('2017 EPA Data'!A5438,'Crosswalk Particulates'!$A:$A,0))</f>
        <v>Electricity Sector</v>
      </c>
      <c r="G5438" s="84">
        <f>INDEX('Crosswalk Particulates'!$E:$E,MATCH('2017 EPA Data'!$B5438,'Crosswalk Particulates'!$D:$D,0))</f>
        <v>0</v>
      </c>
      <c r="H5438" s="96">
        <f t="shared" si="84"/>
        <v>0</v>
      </c>
    </row>
    <row r="5439" spans="1:8" hidden="1">
      <c r="A5439" s="73" t="s">
        <v>2608</v>
      </c>
      <c r="B5439" s="73" t="s">
        <v>2852</v>
      </c>
      <c r="C5439" s="73" t="s">
        <v>2517</v>
      </c>
      <c r="D5439" s="92">
        <v>5.7702535999999997E-3</v>
      </c>
      <c r="E5439" s="73" t="s">
        <v>2518</v>
      </c>
      <c r="F5439" s="79" t="str">
        <f>INDEX('Crosswalk Particulates'!$B:$B,MATCH('2017 EPA Data'!A5439,'Crosswalk Particulates'!$A:$A,0))</f>
        <v>Electricity Sector</v>
      </c>
      <c r="G5439" s="84">
        <f>INDEX('Crosswalk Particulates'!$E:$E,MATCH('2017 EPA Data'!$B5439,'Crosswalk Particulates'!$D:$D,0))</f>
        <v>0</v>
      </c>
      <c r="H5439" s="96">
        <f t="shared" si="84"/>
        <v>0</v>
      </c>
    </row>
    <row r="5440" spans="1:8" hidden="1">
      <c r="A5440" s="73" t="s">
        <v>2538</v>
      </c>
      <c r="B5440" s="73" t="s">
        <v>2871</v>
      </c>
      <c r="C5440" s="73" t="s">
        <v>2517</v>
      </c>
      <c r="D5440" s="92">
        <v>5.5360795499999997E-3</v>
      </c>
      <c r="E5440" s="73" t="s">
        <v>2518</v>
      </c>
      <c r="F5440" s="79" t="str">
        <f>INDEX('Crosswalk Particulates'!$B:$B,MATCH('2017 EPA Data'!A5440,'Crosswalk Particulates'!$A:$A,0))</f>
        <v>process-other-industry</v>
      </c>
      <c r="G5440" s="84">
        <f>INDEX('Crosswalk Particulates'!$E:$E,MATCH('2017 EPA Data'!$B5440,'Crosswalk Particulates'!$D:$D,0))</f>
        <v>0</v>
      </c>
      <c r="H5440" s="96">
        <f t="shared" si="84"/>
        <v>0</v>
      </c>
    </row>
    <row r="5441" spans="1:8" hidden="1">
      <c r="A5441" s="73" t="s">
        <v>2723</v>
      </c>
      <c r="B5441" s="73" t="s">
        <v>2639</v>
      </c>
      <c r="C5441" s="73" t="s">
        <v>2517</v>
      </c>
      <c r="D5441" s="92">
        <v>5.3805137199999997E-3</v>
      </c>
      <c r="E5441" s="73" t="s">
        <v>2518</v>
      </c>
      <c r="F5441" s="79" t="str">
        <f>INDEX('Crosswalk Particulates'!$B:$B,MATCH('2017 EPA Data'!A5441,'Crosswalk Particulates'!$A:$A,0))</f>
        <v>Residential Buildings Sector</v>
      </c>
      <c r="G5441" s="84">
        <f>INDEX('Crosswalk Particulates'!$E:$E,MATCH('2017 EPA Data'!$B5441,'Crosswalk Particulates'!$D:$D,0))</f>
        <v>0</v>
      </c>
      <c r="H5441" s="96">
        <f t="shared" si="84"/>
        <v>0</v>
      </c>
    </row>
    <row r="5442" spans="1:8" hidden="1">
      <c r="A5442" s="73" t="s">
        <v>2632</v>
      </c>
      <c r="B5442" s="73" t="s">
        <v>2651</v>
      </c>
      <c r="C5442" s="73" t="s">
        <v>2517</v>
      </c>
      <c r="D5442" s="92">
        <v>5.3425273999999998E-3</v>
      </c>
      <c r="E5442" s="73" t="s">
        <v>2518</v>
      </c>
      <c r="F5442" s="79" t="str">
        <f>INDEX('Crosswalk Particulates'!$B:$B,MATCH('2017 EPA Data'!A5442,'Crosswalk Particulates'!$A:$A,0))</f>
        <v>industry-fuel-other</v>
      </c>
      <c r="G5442" s="84">
        <f>INDEX('Crosswalk Particulates'!$E:$E,MATCH('2017 EPA Data'!$B5442,'Crosswalk Particulates'!$D:$D,0))</f>
        <v>0</v>
      </c>
      <c r="H5442" s="96">
        <f t="shared" si="84"/>
        <v>0</v>
      </c>
    </row>
    <row r="5443" spans="1:8" hidden="1">
      <c r="A5443" s="73" t="s">
        <v>2632</v>
      </c>
      <c r="B5443" s="73" t="s">
        <v>2635</v>
      </c>
      <c r="C5443" s="73" t="s">
        <v>2517</v>
      </c>
      <c r="D5443" s="92">
        <v>5.2370214159999998E-3</v>
      </c>
      <c r="E5443" s="73" t="s">
        <v>2518</v>
      </c>
      <c r="F5443" s="79" t="str">
        <f>INDEX('Crosswalk Particulates'!$B:$B,MATCH('2017 EPA Data'!A5443,'Crosswalk Particulates'!$A:$A,0))</f>
        <v>industry-fuel-other</v>
      </c>
      <c r="G5443" s="84">
        <f>INDEX('Crosswalk Particulates'!$E:$E,MATCH('2017 EPA Data'!$B5443,'Crosswalk Particulates'!$D:$D,0))</f>
        <v>0</v>
      </c>
      <c r="H5443" s="96">
        <f t="shared" si="84"/>
        <v>0</v>
      </c>
    </row>
    <row r="5444" spans="1:8" hidden="1">
      <c r="A5444" s="73" t="s">
        <v>2723</v>
      </c>
      <c r="B5444" s="73" t="s">
        <v>2787</v>
      </c>
      <c r="C5444" s="73" t="s">
        <v>2517</v>
      </c>
      <c r="D5444" s="92">
        <v>4.9557363160000001E-3</v>
      </c>
      <c r="E5444" s="73" t="s">
        <v>2518</v>
      </c>
      <c r="F5444" s="79" t="str">
        <f>INDEX('Crosswalk Particulates'!$B:$B,MATCH('2017 EPA Data'!A5444,'Crosswalk Particulates'!$A:$A,0))</f>
        <v>Residential Buildings Sector</v>
      </c>
      <c r="G5444" s="84">
        <f>INDEX('Crosswalk Particulates'!$E:$E,MATCH('2017 EPA Data'!$B5444,'Crosswalk Particulates'!$D:$D,0))</f>
        <v>0</v>
      </c>
      <c r="H5444" s="96">
        <f t="shared" ref="H5444:H5507" si="85">IF(E5444="TON",D5444/metricton_to_shortton,0)*10^6</f>
        <v>0</v>
      </c>
    </row>
    <row r="5445" spans="1:8" hidden="1">
      <c r="A5445" s="73" t="s">
        <v>2600</v>
      </c>
      <c r="B5445" s="73" t="s">
        <v>2873</v>
      </c>
      <c r="C5445" s="73" t="s">
        <v>2517</v>
      </c>
      <c r="D5445" s="92">
        <v>4.9280433018599997E-3</v>
      </c>
      <c r="E5445" s="73" t="s">
        <v>2518</v>
      </c>
      <c r="F5445" s="79" t="str">
        <f>INDEX('Crosswalk Particulates'!$B:$B,MATCH('2017 EPA Data'!A5445,'Crosswalk Particulates'!$A:$A,0))</f>
        <v>industry-fuel-biomass</v>
      </c>
      <c r="G5445" s="84">
        <f>INDEX('Crosswalk Particulates'!$E:$E,MATCH('2017 EPA Data'!$B5445,'Crosswalk Particulates'!$D:$D,0))</f>
        <v>0</v>
      </c>
      <c r="H5445" s="96">
        <f t="shared" si="85"/>
        <v>0</v>
      </c>
    </row>
    <row r="5446" spans="1:8" hidden="1">
      <c r="A5446" s="73" t="s">
        <v>2559</v>
      </c>
      <c r="B5446" s="73" t="s">
        <v>2748</v>
      </c>
      <c r="C5446" s="73" t="s">
        <v>2517</v>
      </c>
      <c r="D5446" s="92">
        <v>4.8440000000000002E-3</v>
      </c>
      <c r="E5446" s="73" t="s">
        <v>2518</v>
      </c>
      <c r="F5446" s="79" t="str">
        <f>INDEX('Crosswalk Particulates'!$B:$B,MATCH('2017 EPA Data'!A5446,'Crosswalk Particulates'!$A:$A,0))</f>
        <v>process-waste-industry</v>
      </c>
      <c r="G5446" s="84">
        <f>INDEX('Crosswalk Particulates'!$E:$E,MATCH('2017 EPA Data'!$B5446,'Crosswalk Particulates'!$D:$D,0))</f>
        <v>0</v>
      </c>
      <c r="H5446" s="96">
        <f t="shared" si="85"/>
        <v>0</v>
      </c>
    </row>
    <row r="5447" spans="1:8" hidden="1">
      <c r="A5447" s="73" t="s">
        <v>2546</v>
      </c>
      <c r="B5447" s="73" t="s">
        <v>2690</v>
      </c>
      <c r="C5447" s="73" t="s">
        <v>2517</v>
      </c>
      <c r="D5447" s="92">
        <v>4.5973999999999998E-3</v>
      </c>
      <c r="E5447" s="73" t="s">
        <v>2518</v>
      </c>
      <c r="F5447" s="79" t="str">
        <f>INDEX('Crosswalk Particulates'!$B:$B,MATCH('2017 EPA Data'!A5447,'Crosswalk Particulates'!$A:$A,0))</f>
        <v>process-other-industry</v>
      </c>
      <c r="G5447" s="84">
        <f>INDEX('Crosswalk Particulates'!$E:$E,MATCH('2017 EPA Data'!$B5447,'Crosswalk Particulates'!$D:$D,0))</f>
        <v>0</v>
      </c>
      <c r="H5447" s="96">
        <f t="shared" si="85"/>
        <v>0</v>
      </c>
    </row>
    <row r="5448" spans="1:8" hidden="1">
      <c r="A5448" s="73" t="s">
        <v>2547</v>
      </c>
      <c r="B5448" s="73" t="s">
        <v>2814</v>
      </c>
      <c r="C5448" s="73" t="s">
        <v>2517</v>
      </c>
      <c r="D5448" s="92">
        <v>4.4999999999999997E-3</v>
      </c>
      <c r="E5448" s="73" t="s">
        <v>2518</v>
      </c>
      <c r="F5448" s="79" t="str">
        <f>INDEX('Crosswalk Particulates'!$B:$B,MATCH('2017 EPA Data'!A5448,'Crosswalk Particulates'!$A:$A,0))</f>
        <v>process-other-industry</v>
      </c>
      <c r="G5448" s="84">
        <f>INDEX('Crosswalk Particulates'!$E:$E,MATCH('2017 EPA Data'!$B5448,'Crosswalk Particulates'!$D:$D,0))</f>
        <v>0</v>
      </c>
      <c r="H5448" s="96">
        <f t="shared" si="85"/>
        <v>0</v>
      </c>
    </row>
    <row r="5449" spans="1:8" hidden="1">
      <c r="A5449" s="73" t="s">
        <v>2572</v>
      </c>
      <c r="B5449" s="73" t="s">
        <v>2732</v>
      </c>
      <c r="D5449" s="92">
        <v>4.4999599200000002E-3</v>
      </c>
      <c r="E5449" s="73" t="s">
        <v>2522</v>
      </c>
      <c r="F5449" s="79" t="str">
        <f>INDEX('Crosswalk Particulates'!$B:$B,MATCH('2017 EPA Data'!A5449,'Crosswalk Particulates'!$A:$A,0))</f>
        <v>process-other-industry</v>
      </c>
      <c r="G5449" s="84">
        <f>INDEX('Crosswalk Particulates'!$E:$E,MATCH('2017 EPA Data'!$B5449,'Crosswalk Particulates'!$D:$D,0))</f>
        <v>0</v>
      </c>
      <c r="H5449" s="96">
        <f t="shared" si="85"/>
        <v>4082.2998249131369</v>
      </c>
    </row>
    <row r="5450" spans="1:8" hidden="1">
      <c r="A5450" s="73" t="s">
        <v>2595</v>
      </c>
      <c r="B5450" s="73" t="s">
        <v>2863</v>
      </c>
      <c r="C5450" s="73" t="s">
        <v>2517</v>
      </c>
      <c r="D5450" s="92">
        <v>4.4840000000000001E-3</v>
      </c>
      <c r="E5450" s="73" t="s">
        <v>2518</v>
      </c>
      <c r="F5450" s="79" t="str">
        <f>INDEX('Crosswalk Particulates'!$B:$B,MATCH('2017 EPA Data'!A5450,'Crosswalk Particulates'!$A:$A,0))</f>
        <v>process-other-industry</v>
      </c>
      <c r="G5450" s="84">
        <f>INDEX('Crosswalk Particulates'!$E:$E,MATCH('2017 EPA Data'!$B5450,'Crosswalk Particulates'!$D:$D,0))</f>
        <v>0</v>
      </c>
      <c r="H5450" s="96">
        <f t="shared" si="85"/>
        <v>0</v>
      </c>
    </row>
    <row r="5451" spans="1:8" hidden="1">
      <c r="A5451" s="73" t="s">
        <v>2584</v>
      </c>
      <c r="B5451" s="73" t="s">
        <v>2874</v>
      </c>
      <c r="C5451" s="73" t="s">
        <v>2517</v>
      </c>
      <c r="D5451" s="92">
        <v>4.4588878280000001E-3</v>
      </c>
      <c r="E5451" s="73" t="s">
        <v>2518</v>
      </c>
      <c r="F5451" s="79" t="str">
        <f>INDEX('Crosswalk Particulates'!$B:$B,MATCH('2017 EPA Data'!A5451,'Crosswalk Particulates'!$A:$A,0))</f>
        <v>Electricity Sector</v>
      </c>
      <c r="G5451" s="84">
        <f>INDEX('Crosswalk Particulates'!$E:$E,MATCH('2017 EPA Data'!$B5451,'Crosswalk Particulates'!$D:$D,0))</f>
        <v>0</v>
      </c>
      <c r="H5451" s="96">
        <f t="shared" si="85"/>
        <v>0</v>
      </c>
    </row>
    <row r="5452" spans="1:8" hidden="1">
      <c r="A5452" s="73" t="s">
        <v>2647</v>
      </c>
      <c r="B5452" s="73" t="s">
        <v>2722</v>
      </c>
      <c r="C5452" s="73" t="s">
        <v>2517</v>
      </c>
      <c r="D5452" s="92">
        <v>4.4512839999999998E-3</v>
      </c>
      <c r="E5452" s="73" t="s">
        <v>2518</v>
      </c>
      <c r="F5452" s="79" t="str">
        <f>INDEX('Crosswalk Particulates'!$B:$B,MATCH('2017 EPA Data'!A5452,'Crosswalk Particulates'!$A:$A,0))</f>
        <v>process-mining-industry</v>
      </c>
      <c r="G5452" s="84">
        <f>INDEX('Crosswalk Particulates'!$E:$E,MATCH('2017 EPA Data'!$B5452,'Crosswalk Particulates'!$D:$D,0))</f>
        <v>0</v>
      </c>
      <c r="H5452" s="96">
        <f t="shared" si="85"/>
        <v>0</v>
      </c>
    </row>
    <row r="5453" spans="1:8" hidden="1">
      <c r="A5453" s="73" t="s">
        <v>2546</v>
      </c>
      <c r="B5453" s="73" t="s">
        <v>2536</v>
      </c>
      <c r="C5453" s="73" t="s">
        <v>2517</v>
      </c>
      <c r="D5453" s="92">
        <v>4.3052999999999998E-3</v>
      </c>
      <c r="E5453" s="73" t="s">
        <v>2518</v>
      </c>
      <c r="F5453" s="79" t="str">
        <f>INDEX('Crosswalk Particulates'!$B:$B,MATCH('2017 EPA Data'!A5453,'Crosswalk Particulates'!$A:$A,0))</f>
        <v>process-other-industry</v>
      </c>
      <c r="G5453" s="84">
        <f>INDEX('Crosswalk Particulates'!$E:$E,MATCH('2017 EPA Data'!$B5453,'Crosswalk Particulates'!$D:$D,0))</f>
        <v>0</v>
      </c>
      <c r="H5453" s="96">
        <f t="shared" si="85"/>
        <v>0</v>
      </c>
    </row>
    <row r="5454" spans="1:8" hidden="1">
      <c r="A5454" s="73" t="s">
        <v>2555</v>
      </c>
      <c r="B5454" s="73" t="s">
        <v>2751</v>
      </c>
      <c r="C5454" s="73" t="s">
        <v>2517</v>
      </c>
      <c r="D5454" s="92">
        <v>4.2960000000000003E-3</v>
      </c>
      <c r="E5454" s="73" t="s">
        <v>2518</v>
      </c>
      <c r="F5454" s="79" t="str">
        <f>INDEX('Crosswalk Particulates'!$B:$B,MATCH('2017 EPA Data'!A5454,'Crosswalk Particulates'!$A:$A,0))</f>
        <v>process-other-industry</v>
      </c>
      <c r="G5454" s="84">
        <f>INDEX('Crosswalk Particulates'!$E:$E,MATCH('2017 EPA Data'!$B5454,'Crosswalk Particulates'!$D:$D,0))</f>
        <v>0</v>
      </c>
      <c r="H5454" s="96">
        <f t="shared" si="85"/>
        <v>0</v>
      </c>
    </row>
    <row r="5455" spans="1:8" hidden="1">
      <c r="A5455" s="73" t="s">
        <v>2546</v>
      </c>
      <c r="B5455" s="73" t="s">
        <v>2651</v>
      </c>
      <c r="C5455" s="73" t="s">
        <v>2517</v>
      </c>
      <c r="D5455" s="92">
        <v>4.2839999999999996E-3</v>
      </c>
      <c r="E5455" s="73" t="s">
        <v>2518</v>
      </c>
      <c r="F5455" s="79" t="str">
        <f>INDEX('Crosswalk Particulates'!$B:$B,MATCH('2017 EPA Data'!A5455,'Crosswalk Particulates'!$A:$A,0))</f>
        <v>process-other-industry</v>
      </c>
      <c r="G5455" s="84">
        <f>INDEX('Crosswalk Particulates'!$E:$E,MATCH('2017 EPA Data'!$B5455,'Crosswalk Particulates'!$D:$D,0))</f>
        <v>0</v>
      </c>
      <c r="H5455" s="96">
        <f t="shared" si="85"/>
        <v>0</v>
      </c>
    </row>
    <row r="5456" spans="1:8" hidden="1">
      <c r="A5456" s="73" t="s">
        <v>2546</v>
      </c>
      <c r="B5456" s="73" t="s">
        <v>2675</v>
      </c>
      <c r="C5456" s="73" t="s">
        <v>2517</v>
      </c>
      <c r="D5456" s="92">
        <v>4.2839999999999996E-3</v>
      </c>
      <c r="E5456" s="73" t="s">
        <v>2518</v>
      </c>
      <c r="F5456" s="79" t="str">
        <f>INDEX('Crosswalk Particulates'!$B:$B,MATCH('2017 EPA Data'!A5456,'Crosswalk Particulates'!$A:$A,0))</f>
        <v>process-other-industry</v>
      </c>
      <c r="G5456" s="84">
        <f>INDEX('Crosswalk Particulates'!$E:$E,MATCH('2017 EPA Data'!$B5456,'Crosswalk Particulates'!$D:$D,0))</f>
        <v>0</v>
      </c>
      <c r="H5456" s="96">
        <f t="shared" si="85"/>
        <v>0</v>
      </c>
    </row>
    <row r="5457" spans="1:8" hidden="1">
      <c r="A5457" s="73" t="s">
        <v>2608</v>
      </c>
      <c r="B5457" s="73" t="s">
        <v>2781</v>
      </c>
      <c r="C5457" s="73" t="s">
        <v>2517</v>
      </c>
      <c r="D5457" s="92">
        <v>4.1999999999999997E-3</v>
      </c>
      <c r="E5457" s="73" t="s">
        <v>2518</v>
      </c>
      <c r="F5457" s="79" t="str">
        <f>INDEX('Crosswalk Particulates'!$B:$B,MATCH('2017 EPA Data'!A5457,'Crosswalk Particulates'!$A:$A,0))</f>
        <v>Electricity Sector</v>
      </c>
      <c r="G5457" s="84">
        <f>INDEX('Crosswalk Particulates'!$E:$E,MATCH('2017 EPA Data'!$B5457,'Crosswalk Particulates'!$D:$D,0))</f>
        <v>0</v>
      </c>
      <c r="H5457" s="96">
        <f t="shared" si="85"/>
        <v>0</v>
      </c>
    </row>
    <row r="5458" spans="1:8" hidden="1">
      <c r="A5458" s="73" t="s">
        <v>2592</v>
      </c>
      <c r="B5458" s="73" t="s">
        <v>2651</v>
      </c>
      <c r="C5458" s="73" t="s">
        <v>2517</v>
      </c>
      <c r="D5458" s="92">
        <v>4.1442108E-3</v>
      </c>
      <c r="E5458" s="73" t="s">
        <v>2518</v>
      </c>
      <c r="F5458" s="79" t="str">
        <f>INDEX('Crosswalk Particulates'!$B:$B,MATCH('2017 EPA Data'!A5458,'Crosswalk Particulates'!$A:$A,0))</f>
        <v>process-ngps-industry</v>
      </c>
      <c r="G5458" s="84">
        <f>INDEX('Crosswalk Particulates'!$E:$E,MATCH('2017 EPA Data'!$B5458,'Crosswalk Particulates'!$D:$D,0))</f>
        <v>0</v>
      </c>
      <c r="H5458" s="96">
        <f t="shared" si="85"/>
        <v>0</v>
      </c>
    </row>
    <row r="5459" spans="1:8" hidden="1">
      <c r="A5459" s="73" t="s">
        <v>2538</v>
      </c>
      <c r="B5459" s="73" t="s">
        <v>2875</v>
      </c>
      <c r="C5459" s="73" t="s">
        <v>2517</v>
      </c>
      <c r="D5459" s="92">
        <v>4.037564542E-3</v>
      </c>
      <c r="E5459" s="73" t="s">
        <v>2518</v>
      </c>
      <c r="F5459" s="79" t="str">
        <f>INDEX('Crosswalk Particulates'!$B:$B,MATCH('2017 EPA Data'!A5459,'Crosswalk Particulates'!$A:$A,0))</f>
        <v>process-other-industry</v>
      </c>
      <c r="G5459" s="84">
        <f>INDEX('Crosswalk Particulates'!$E:$E,MATCH('2017 EPA Data'!$B5459,'Crosswalk Particulates'!$D:$D,0))</f>
        <v>0</v>
      </c>
      <c r="H5459" s="96">
        <f t="shared" si="85"/>
        <v>0</v>
      </c>
    </row>
    <row r="5460" spans="1:8" hidden="1">
      <c r="A5460" s="73" t="s">
        <v>2665</v>
      </c>
      <c r="B5460" s="73" t="s">
        <v>2871</v>
      </c>
      <c r="C5460" s="73" t="s">
        <v>2517</v>
      </c>
      <c r="D5460" s="92">
        <v>3.9407718798199999E-3</v>
      </c>
      <c r="E5460" s="73" t="s">
        <v>2518</v>
      </c>
      <c r="F5460" s="79" t="str">
        <f>INDEX('Crosswalk Particulates'!$B:$B,MATCH('2017 EPA Data'!A5460,'Crosswalk Particulates'!$A:$A,0))</f>
        <v>Commercial Buildings Sector</v>
      </c>
      <c r="G5460" s="84">
        <f>INDEX('Crosswalk Particulates'!$E:$E,MATCH('2017 EPA Data'!$B5460,'Crosswalk Particulates'!$D:$D,0))</f>
        <v>0</v>
      </c>
      <c r="H5460" s="96">
        <f t="shared" si="85"/>
        <v>0</v>
      </c>
    </row>
    <row r="5461" spans="1:8" hidden="1">
      <c r="A5461" s="73" t="s">
        <v>2600</v>
      </c>
      <c r="B5461" s="73" t="s">
        <v>2874</v>
      </c>
      <c r="C5461" s="73" t="s">
        <v>2517</v>
      </c>
      <c r="D5461" s="92">
        <v>3.93696209442E-3</v>
      </c>
      <c r="E5461" s="73" t="s">
        <v>2518</v>
      </c>
      <c r="F5461" s="79" t="str">
        <f>INDEX('Crosswalk Particulates'!$B:$B,MATCH('2017 EPA Data'!A5461,'Crosswalk Particulates'!$A:$A,0))</f>
        <v>industry-fuel-biomass</v>
      </c>
      <c r="G5461" s="84">
        <f>INDEX('Crosswalk Particulates'!$E:$E,MATCH('2017 EPA Data'!$B5461,'Crosswalk Particulates'!$D:$D,0))</f>
        <v>0</v>
      </c>
      <c r="H5461" s="96">
        <f t="shared" si="85"/>
        <v>0</v>
      </c>
    </row>
    <row r="5462" spans="1:8" hidden="1">
      <c r="A5462" s="73" t="s">
        <v>2538</v>
      </c>
      <c r="B5462" s="73" t="s">
        <v>2861</v>
      </c>
      <c r="C5462" s="73" t="s">
        <v>2517</v>
      </c>
      <c r="D5462" s="92">
        <v>3.9232876509999997E-3</v>
      </c>
      <c r="E5462" s="73" t="s">
        <v>2518</v>
      </c>
      <c r="F5462" s="79" t="str">
        <f>INDEX('Crosswalk Particulates'!$B:$B,MATCH('2017 EPA Data'!A5462,'Crosswalk Particulates'!$A:$A,0))</f>
        <v>process-other-industry</v>
      </c>
      <c r="G5462" s="84">
        <f>INDEX('Crosswalk Particulates'!$E:$E,MATCH('2017 EPA Data'!$B5462,'Crosswalk Particulates'!$D:$D,0))</f>
        <v>0</v>
      </c>
      <c r="H5462" s="96">
        <f t="shared" si="85"/>
        <v>0</v>
      </c>
    </row>
    <row r="5463" spans="1:8" hidden="1">
      <c r="A5463" s="73" t="s">
        <v>2619</v>
      </c>
      <c r="B5463" s="73" t="s">
        <v>2628</v>
      </c>
      <c r="C5463" s="73" t="s">
        <v>2517</v>
      </c>
      <c r="D5463" s="92">
        <v>3.8437200000000001E-3</v>
      </c>
      <c r="E5463" s="73" t="s">
        <v>2518</v>
      </c>
      <c r="F5463" s="79" t="str">
        <f>INDEX('Crosswalk Particulates'!$B:$B,MATCH('2017 EPA Data'!A5463,'Crosswalk Particulates'!$A:$A,0))</f>
        <v>process-iron and steel-industry</v>
      </c>
      <c r="G5463" s="84">
        <f>INDEX('Crosswalk Particulates'!$E:$E,MATCH('2017 EPA Data'!$B5463,'Crosswalk Particulates'!$D:$D,0))</f>
        <v>0</v>
      </c>
      <c r="H5463" s="96">
        <f t="shared" si="85"/>
        <v>0</v>
      </c>
    </row>
    <row r="5464" spans="1:8" hidden="1">
      <c r="A5464" s="73" t="s">
        <v>2619</v>
      </c>
      <c r="B5464" s="73" t="s">
        <v>2827</v>
      </c>
      <c r="C5464" s="73" t="s">
        <v>2517</v>
      </c>
      <c r="D5464" s="92">
        <v>3.8437200000000001E-3</v>
      </c>
      <c r="E5464" s="73" t="s">
        <v>2518</v>
      </c>
      <c r="F5464" s="79" t="str">
        <f>INDEX('Crosswalk Particulates'!$B:$B,MATCH('2017 EPA Data'!A5464,'Crosswalk Particulates'!$A:$A,0))</f>
        <v>process-iron and steel-industry</v>
      </c>
      <c r="G5464" s="84">
        <f>INDEX('Crosswalk Particulates'!$E:$E,MATCH('2017 EPA Data'!$B5464,'Crosswalk Particulates'!$D:$D,0))</f>
        <v>0</v>
      </c>
      <c r="H5464" s="96">
        <f t="shared" si="85"/>
        <v>0</v>
      </c>
    </row>
    <row r="5465" spans="1:8" hidden="1">
      <c r="A5465" s="73" t="s">
        <v>2553</v>
      </c>
      <c r="B5465" s="73" t="s">
        <v>2787</v>
      </c>
      <c r="C5465" s="73" t="s">
        <v>2517</v>
      </c>
      <c r="D5465" s="92">
        <v>3.8400000000000001E-3</v>
      </c>
      <c r="E5465" s="73" t="s">
        <v>2518</v>
      </c>
      <c r="F5465" s="79" t="str">
        <f>INDEX('Crosswalk Particulates'!$B:$B,MATCH('2017 EPA Data'!A5465,'Crosswalk Particulates'!$A:$A,0))</f>
        <v>process-other-industry</v>
      </c>
      <c r="G5465" s="84">
        <f>INDEX('Crosswalk Particulates'!$E:$E,MATCH('2017 EPA Data'!$B5465,'Crosswalk Particulates'!$D:$D,0))</f>
        <v>0</v>
      </c>
      <c r="H5465" s="96">
        <f t="shared" si="85"/>
        <v>0</v>
      </c>
    </row>
    <row r="5466" spans="1:8" hidden="1">
      <c r="A5466" s="73" t="s">
        <v>2723</v>
      </c>
      <c r="B5466" s="73" t="s">
        <v>2646</v>
      </c>
      <c r="C5466" s="73" t="s">
        <v>2517</v>
      </c>
      <c r="D5466" s="92">
        <v>3.7522003620000001E-3</v>
      </c>
      <c r="E5466" s="73" t="s">
        <v>2518</v>
      </c>
      <c r="F5466" s="79" t="str">
        <f>INDEX('Crosswalk Particulates'!$B:$B,MATCH('2017 EPA Data'!A5466,'Crosswalk Particulates'!$A:$A,0))</f>
        <v>Residential Buildings Sector</v>
      </c>
      <c r="G5466" s="84">
        <f>INDEX('Crosswalk Particulates'!$E:$E,MATCH('2017 EPA Data'!$B5466,'Crosswalk Particulates'!$D:$D,0))</f>
        <v>0</v>
      </c>
      <c r="H5466" s="96">
        <f t="shared" si="85"/>
        <v>0</v>
      </c>
    </row>
    <row r="5467" spans="1:8" hidden="1">
      <c r="A5467" s="73" t="s">
        <v>2546</v>
      </c>
      <c r="B5467" s="73" t="s">
        <v>2760</v>
      </c>
      <c r="C5467" s="73" t="s">
        <v>2517</v>
      </c>
      <c r="D5467" s="92">
        <v>3.408E-3</v>
      </c>
      <c r="E5467" s="73" t="s">
        <v>2518</v>
      </c>
      <c r="F5467" s="79" t="str">
        <f>INDEX('Crosswalk Particulates'!$B:$B,MATCH('2017 EPA Data'!A5467,'Crosswalk Particulates'!$A:$A,0))</f>
        <v>process-other-industry</v>
      </c>
      <c r="G5467" s="84">
        <f>INDEX('Crosswalk Particulates'!$E:$E,MATCH('2017 EPA Data'!$B5467,'Crosswalk Particulates'!$D:$D,0))</f>
        <v>0</v>
      </c>
      <c r="H5467" s="96">
        <f t="shared" si="85"/>
        <v>0</v>
      </c>
    </row>
    <row r="5468" spans="1:8" hidden="1">
      <c r="A5468" s="73" t="s">
        <v>2559</v>
      </c>
      <c r="B5468" s="73" t="s">
        <v>2771</v>
      </c>
      <c r="C5468" s="73" t="s">
        <v>2517</v>
      </c>
      <c r="D5468" s="92">
        <v>3.362E-3</v>
      </c>
      <c r="E5468" s="73" t="s">
        <v>2518</v>
      </c>
      <c r="F5468" s="79" t="str">
        <f>INDEX('Crosswalk Particulates'!$B:$B,MATCH('2017 EPA Data'!A5468,'Crosswalk Particulates'!$A:$A,0))</f>
        <v>process-waste-industry</v>
      </c>
      <c r="G5468" s="84">
        <f>INDEX('Crosswalk Particulates'!$E:$E,MATCH('2017 EPA Data'!$B5468,'Crosswalk Particulates'!$D:$D,0))</f>
        <v>0</v>
      </c>
      <c r="H5468" s="96">
        <f t="shared" si="85"/>
        <v>0</v>
      </c>
    </row>
    <row r="5469" spans="1:8" hidden="1">
      <c r="A5469" s="73" t="s">
        <v>2618</v>
      </c>
      <c r="B5469" s="73" t="s">
        <v>2715</v>
      </c>
      <c r="C5469" s="73" t="s">
        <v>2517</v>
      </c>
      <c r="D5469" s="92">
        <v>3.3600000000000001E-3</v>
      </c>
      <c r="E5469" s="73" t="s">
        <v>2518</v>
      </c>
      <c r="F5469" s="79" t="str">
        <f>INDEX('Crosswalk Particulates'!$B:$B,MATCH('2017 EPA Data'!A5469,'Crosswalk Particulates'!$A:$A,0))</f>
        <v>Other-EPA</v>
      </c>
      <c r="G5469" s="84">
        <f>INDEX('Crosswalk Particulates'!$E:$E,MATCH('2017 EPA Data'!$B5469,'Crosswalk Particulates'!$D:$D,0))</f>
        <v>0</v>
      </c>
      <c r="H5469" s="96">
        <f t="shared" si="85"/>
        <v>0</v>
      </c>
    </row>
    <row r="5470" spans="1:8" hidden="1">
      <c r="A5470" s="73" t="s">
        <v>2546</v>
      </c>
      <c r="B5470" s="73" t="s">
        <v>2636</v>
      </c>
      <c r="C5470" s="73" t="s">
        <v>2517</v>
      </c>
      <c r="D5470" s="92">
        <v>3.3293099999999998E-3</v>
      </c>
      <c r="E5470" s="73" t="s">
        <v>2518</v>
      </c>
      <c r="F5470" s="79" t="str">
        <f>INDEX('Crosswalk Particulates'!$B:$B,MATCH('2017 EPA Data'!A5470,'Crosswalk Particulates'!$A:$A,0))</f>
        <v>process-other-industry</v>
      </c>
      <c r="G5470" s="84">
        <f>INDEX('Crosswalk Particulates'!$E:$E,MATCH('2017 EPA Data'!$B5470,'Crosswalk Particulates'!$D:$D,0))</f>
        <v>0</v>
      </c>
      <c r="H5470" s="96">
        <f t="shared" si="85"/>
        <v>0</v>
      </c>
    </row>
    <row r="5471" spans="1:8" hidden="1">
      <c r="A5471" s="73" t="s">
        <v>2655</v>
      </c>
      <c r="B5471" s="73" t="s">
        <v>2858</v>
      </c>
      <c r="C5471" s="73" t="s">
        <v>2517</v>
      </c>
      <c r="D5471" s="92">
        <v>3.2822292327390002E-3</v>
      </c>
      <c r="E5471" s="73" t="s">
        <v>2518</v>
      </c>
      <c r="F5471" s="79" t="str">
        <f>INDEX('Crosswalk Particulates'!$B:$B,MATCH('2017 EPA Data'!A5471,'Crosswalk Particulates'!$A:$A,0))</f>
        <v>Commercial Buildings Sector</v>
      </c>
      <c r="G5471" s="84">
        <f>INDEX('Crosswalk Particulates'!$E:$E,MATCH('2017 EPA Data'!$B5471,'Crosswalk Particulates'!$D:$D,0))</f>
        <v>0</v>
      </c>
      <c r="H5471" s="96">
        <f t="shared" si="85"/>
        <v>0</v>
      </c>
    </row>
    <row r="5472" spans="1:8" hidden="1">
      <c r="A5472" s="73" t="s">
        <v>2669</v>
      </c>
      <c r="B5472" s="73" t="s">
        <v>2750</v>
      </c>
      <c r="C5472" s="73" t="s">
        <v>2517</v>
      </c>
      <c r="D5472" s="92">
        <v>3.2299999999999998E-3</v>
      </c>
      <c r="E5472" s="73" t="s">
        <v>2518</v>
      </c>
      <c r="F5472" s="79" t="str">
        <f>INDEX('Crosswalk Particulates'!$B:$B,MATCH('2017 EPA Data'!A5472,'Crosswalk Particulates'!$A:$A,0))</f>
        <v>Commercial Buildings Sector</v>
      </c>
      <c r="G5472" s="84">
        <f>INDEX('Crosswalk Particulates'!$E:$E,MATCH('2017 EPA Data'!$B5472,'Crosswalk Particulates'!$D:$D,0))</f>
        <v>0</v>
      </c>
      <c r="H5472" s="96">
        <f t="shared" si="85"/>
        <v>0</v>
      </c>
    </row>
    <row r="5473" spans="1:8" hidden="1">
      <c r="A5473" s="73" t="s">
        <v>2632</v>
      </c>
      <c r="B5473" s="73" t="s">
        <v>2827</v>
      </c>
      <c r="C5473" s="73" t="s">
        <v>2517</v>
      </c>
      <c r="D5473" s="92">
        <v>3.0048865798200002E-3</v>
      </c>
      <c r="E5473" s="73" t="s">
        <v>2518</v>
      </c>
      <c r="F5473" s="79" t="str">
        <f>INDEX('Crosswalk Particulates'!$B:$B,MATCH('2017 EPA Data'!A5473,'Crosswalk Particulates'!$A:$A,0))</f>
        <v>industry-fuel-other</v>
      </c>
      <c r="G5473" s="84">
        <f>INDEX('Crosswalk Particulates'!$E:$E,MATCH('2017 EPA Data'!$B5473,'Crosswalk Particulates'!$D:$D,0))</f>
        <v>0</v>
      </c>
      <c r="H5473" s="96">
        <f t="shared" si="85"/>
        <v>0</v>
      </c>
    </row>
    <row r="5474" spans="1:8" hidden="1">
      <c r="A5474" s="73" t="s">
        <v>2553</v>
      </c>
      <c r="B5474" s="73" t="s">
        <v>2794</v>
      </c>
      <c r="C5474" s="73" t="s">
        <v>2517</v>
      </c>
      <c r="D5474" s="92">
        <v>3.0000000000000001E-3</v>
      </c>
      <c r="E5474" s="73" t="s">
        <v>2518</v>
      </c>
      <c r="F5474" s="79" t="str">
        <f>INDEX('Crosswalk Particulates'!$B:$B,MATCH('2017 EPA Data'!A5474,'Crosswalk Particulates'!$A:$A,0))</f>
        <v>process-other-industry</v>
      </c>
      <c r="G5474" s="84">
        <f>INDEX('Crosswalk Particulates'!$E:$E,MATCH('2017 EPA Data'!$B5474,'Crosswalk Particulates'!$D:$D,0))</f>
        <v>0</v>
      </c>
      <c r="H5474" s="96">
        <f t="shared" si="85"/>
        <v>0</v>
      </c>
    </row>
    <row r="5475" spans="1:8" hidden="1">
      <c r="A5475" s="73" t="s">
        <v>2629</v>
      </c>
      <c r="B5475" s="73" t="s">
        <v>2827</v>
      </c>
      <c r="C5475" s="73" t="s">
        <v>2517</v>
      </c>
      <c r="D5475" s="92">
        <v>2.9219820000000001E-3</v>
      </c>
      <c r="E5475" s="73" t="s">
        <v>2518</v>
      </c>
      <c r="F5475" s="79" t="str">
        <f>INDEX('Crosswalk Particulates'!$B:$B,MATCH('2017 EPA Data'!A5475,'Crosswalk Particulates'!$A:$A,0))</f>
        <v>industry-fuel-oil</v>
      </c>
      <c r="G5475" s="84">
        <f>INDEX('Crosswalk Particulates'!$E:$E,MATCH('2017 EPA Data'!$B5475,'Crosswalk Particulates'!$D:$D,0))</f>
        <v>0</v>
      </c>
      <c r="H5475" s="96">
        <f t="shared" si="85"/>
        <v>0</v>
      </c>
    </row>
    <row r="5476" spans="1:8" hidden="1">
      <c r="A5476" s="73" t="s">
        <v>2608</v>
      </c>
      <c r="B5476" s="73" t="s">
        <v>2775</v>
      </c>
      <c r="C5476" s="73" t="s">
        <v>2517</v>
      </c>
      <c r="D5476" s="92">
        <v>2.8516285239999998E-3</v>
      </c>
      <c r="E5476" s="73" t="s">
        <v>2518</v>
      </c>
      <c r="F5476" s="79" t="str">
        <f>INDEX('Crosswalk Particulates'!$B:$B,MATCH('2017 EPA Data'!A5476,'Crosswalk Particulates'!$A:$A,0))</f>
        <v>Electricity Sector</v>
      </c>
      <c r="G5476" s="84">
        <f>INDEX('Crosswalk Particulates'!$E:$E,MATCH('2017 EPA Data'!$B5476,'Crosswalk Particulates'!$D:$D,0))</f>
        <v>0</v>
      </c>
      <c r="H5476" s="96">
        <f t="shared" si="85"/>
        <v>0</v>
      </c>
    </row>
    <row r="5477" spans="1:8" hidden="1">
      <c r="A5477" s="73" t="s">
        <v>2551</v>
      </c>
      <c r="B5477" s="73" t="s">
        <v>2577</v>
      </c>
      <c r="C5477" s="73" t="s">
        <v>2517</v>
      </c>
      <c r="D5477" s="92">
        <v>2.8400000000000001E-3</v>
      </c>
      <c r="E5477" s="73" t="s">
        <v>2518</v>
      </c>
      <c r="F5477" s="79" t="str">
        <f>INDEX('Crosswalk Particulates'!$B:$B,MATCH('2017 EPA Data'!A5477,'Crosswalk Particulates'!$A:$A,0))</f>
        <v>industry-fuel-natural gas</v>
      </c>
      <c r="G5477" s="84">
        <f>INDEX('Crosswalk Particulates'!$E:$E,MATCH('2017 EPA Data'!$B5477,'Crosswalk Particulates'!$D:$D,0))</f>
        <v>0</v>
      </c>
      <c r="H5477" s="96">
        <f t="shared" si="85"/>
        <v>0</v>
      </c>
    </row>
    <row r="5478" spans="1:8" hidden="1">
      <c r="A5478" s="73" t="s">
        <v>2629</v>
      </c>
      <c r="B5478" s="73" t="s">
        <v>2735</v>
      </c>
      <c r="C5478" s="73" t="s">
        <v>2517</v>
      </c>
      <c r="D5478" s="92">
        <v>2.71901E-3</v>
      </c>
      <c r="E5478" s="73" t="s">
        <v>2518</v>
      </c>
      <c r="F5478" s="79" t="str">
        <f>INDEX('Crosswalk Particulates'!$B:$B,MATCH('2017 EPA Data'!A5478,'Crosswalk Particulates'!$A:$A,0))</f>
        <v>industry-fuel-oil</v>
      </c>
      <c r="G5478" s="84">
        <f>INDEX('Crosswalk Particulates'!$E:$E,MATCH('2017 EPA Data'!$B5478,'Crosswalk Particulates'!$D:$D,0))</f>
        <v>0</v>
      </c>
      <c r="H5478" s="96">
        <f t="shared" si="85"/>
        <v>0</v>
      </c>
    </row>
    <row r="5479" spans="1:8" hidden="1">
      <c r="A5479" s="73" t="s">
        <v>2538</v>
      </c>
      <c r="B5479" s="73" t="s">
        <v>2872</v>
      </c>
      <c r="C5479" s="73" t="s">
        <v>2517</v>
      </c>
      <c r="D5479" s="92">
        <v>2.4976370866000002E-3</v>
      </c>
      <c r="E5479" s="73" t="s">
        <v>2518</v>
      </c>
      <c r="F5479" s="79" t="str">
        <f>INDEX('Crosswalk Particulates'!$B:$B,MATCH('2017 EPA Data'!A5479,'Crosswalk Particulates'!$A:$A,0))</f>
        <v>process-other-industry</v>
      </c>
      <c r="G5479" s="84">
        <f>INDEX('Crosswalk Particulates'!$E:$E,MATCH('2017 EPA Data'!$B5479,'Crosswalk Particulates'!$D:$D,0))</f>
        <v>0</v>
      </c>
      <c r="H5479" s="96">
        <f t="shared" si="85"/>
        <v>0</v>
      </c>
    </row>
    <row r="5480" spans="1:8" hidden="1">
      <c r="A5480" s="73" t="s">
        <v>2600</v>
      </c>
      <c r="B5480" s="73" t="s">
        <v>2875</v>
      </c>
      <c r="C5480" s="73" t="s">
        <v>2517</v>
      </c>
      <c r="D5480" s="92">
        <v>2.4175300000000002E-3</v>
      </c>
      <c r="E5480" s="73" t="s">
        <v>2518</v>
      </c>
      <c r="F5480" s="79" t="str">
        <f>INDEX('Crosswalk Particulates'!$B:$B,MATCH('2017 EPA Data'!A5480,'Crosswalk Particulates'!$A:$A,0))</f>
        <v>industry-fuel-biomass</v>
      </c>
      <c r="G5480" s="84">
        <f>INDEX('Crosswalk Particulates'!$E:$E,MATCH('2017 EPA Data'!$B5480,'Crosswalk Particulates'!$D:$D,0))</f>
        <v>0</v>
      </c>
      <c r="H5480" s="96">
        <f t="shared" si="85"/>
        <v>0</v>
      </c>
    </row>
    <row r="5481" spans="1:8" hidden="1">
      <c r="A5481" s="73" t="s">
        <v>2665</v>
      </c>
      <c r="B5481" s="73" t="s">
        <v>2875</v>
      </c>
      <c r="C5481" s="73" t="s">
        <v>2517</v>
      </c>
      <c r="D5481" s="92">
        <v>2.4047569805199999E-3</v>
      </c>
      <c r="E5481" s="73" t="s">
        <v>2518</v>
      </c>
      <c r="F5481" s="79" t="str">
        <f>INDEX('Crosswalk Particulates'!$B:$B,MATCH('2017 EPA Data'!A5481,'Crosswalk Particulates'!$A:$A,0))</f>
        <v>Commercial Buildings Sector</v>
      </c>
      <c r="G5481" s="84">
        <f>INDEX('Crosswalk Particulates'!$E:$E,MATCH('2017 EPA Data'!$B5481,'Crosswalk Particulates'!$D:$D,0))</f>
        <v>0</v>
      </c>
      <c r="H5481" s="96">
        <f t="shared" si="85"/>
        <v>0</v>
      </c>
    </row>
    <row r="5482" spans="1:8" hidden="1">
      <c r="A5482" s="73" t="s">
        <v>2592</v>
      </c>
      <c r="B5482" s="73" t="s">
        <v>2737</v>
      </c>
      <c r="C5482" s="73" t="s">
        <v>2517</v>
      </c>
      <c r="D5482" s="92">
        <v>2.369E-3</v>
      </c>
      <c r="E5482" s="73" t="s">
        <v>2518</v>
      </c>
      <c r="F5482" s="79" t="str">
        <f>INDEX('Crosswalk Particulates'!$B:$B,MATCH('2017 EPA Data'!A5482,'Crosswalk Particulates'!$A:$A,0))</f>
        <v>process-ngps-industry</v>
      </c>
      <c r="G5482" s="84">
        <f>INDEX('Crosswalk Particulates'!$E:$E,MATCH('2017 EPA Data'!$B5482,'Crosswalk Particulates'!$D:$D,0))</f>
        <v>0</v>
      </c>
      <c r="H5482" s="96">
        <f t="shared" si="85"/>
        <v>0</v>
      </c>
    </row>
    <row r="5483" spans="1:8" hidden="1">
      <c r="A5483" s="73" t="s">
        <v>2595</v>
      </c>
      <c r="B5483" s="73" t="s">
        <v>2770</v>
      </c>
      <c r="C5483" s="73" t="s">
        <v>2517</v>
      </c>
      <c r="D5483" s="92">
        <v>2.3402499999999999E-3</v>
      </c>
      <c r="E5483" s="73" t="s">
        <v>2518</v>
      </c>
      <c r="F5483" s="79" t="str">
        <f>INDEX('Crosswalk Particulates'!$B:$B,MATCH('2017 EPA Data'!A5483,'Crosswalk Particulates'!$A:$A,0))</f>
        <v>process-other-industry</v>
      </c>
      <c r="G5483" s="84">
        <f>INDEX('Crosswalk Particulates'!$E:$E,MATCH('2017 EPA Data'!$B5483,'Crosswalk Particulates'!$D:$D,0))</f>
        <v>0</v>
      </c>
      <c r="H5483" s="96">
        <f t="shared" si="85"/>
        <v>0</v>
      </c>
    </row>
    <row r="5484" spans="1:8" hidden="1">
      <c r="A5484" s="73" t="s">
        <v>2669</v>
      </c>
      <c r="B5484" s="73" t="s">
        <v>2651</v>
      </c>
      <c r="C5484" s="73" t="s">
        <v>2517</v>
      </c>
      <c r="D5484" s="92">
        <v>2.2890950000000001E-3</v>
      </c>
      <c r="E5484" s="73" t="s">
        <v>2518</v>
      </c>
      <c r="F5484" s="79" t="str">
        <f>INDEX('Crosswalk Particulates'!$B:$B,MATCH('2017 EPA Data'!A5484,'Crosswalk Particulates'!$A:$A,0))</f>
        <v>Commercial Buildings Sector</v>
      </c>
      <c r="G5484" s="84">
        <f>INDEX('Crosswalk Particulates'!$E:$E,MATCH('2017 EPA Data'!$B5484,'Crosswalk Particulates'!$D:$D,0))</f>
        <v>0</v>
      </c>
      <c r="H5484" s="96">
        <f t="shared" si="85"/>
        <v>0</v>
      </c>
    </row>
    <row r="5485" spans="1:8" hidden="1">
      <c r="A5485" s="73" t="s">
        <v>2519</v>
      </c>
      <c r="B5485" s="73" t="s">
        <v>2760</v>
      </c>
      <c r="C5485" s="73" t="s">
        <v>2517</v>
      </c>
      <c r="D5485" s="92">
        <v>2.2559279999999999E-3</v>
      </c>
      <c r="E5485" s="73" t="s">
        <v>2518</v>
      </c>
      <c r="F5485" s="79" t="str">
        <f>INDEX('Crosswalk Particulates'!$B:$B,MATCH('2017 EPA Data'!A5485,'Crosswalk Particulates'!$A:$A,0))</f>
        <v>process-other-industry</v>
      </c>
      <c r="G5485" s="84">
        <f>INDEX('Crosswalk Particulates'!$E:$E,MATCH('2017 EPA Data'!$B5485,'Crosswalk Particulates'!$D:$D,0))</f>
        <v>0</v>
      </c>
      <c r="H5485" s="96">
        <f t="shared" si="85"/>
        <v>0</v>
      </c>
    </row>
    <row r="5486" spans="1:8" hidden="1">
      <c r="A5486" s="73" t="s">
        <v>2619</v>
      </c>
      <c r="B5486" s="73" t="s">
        <v>2861</v>
      </c>
      <c r="C5486" s="73" t="s">
        <v>2517</v>
      </c>
      <c r="D5486" s="92">
        <v>2.2034400000000001E-3</v>
      </c>
      <c r="E5486" s="73" t="s">
        <v>2518</v>
      </c>
      <c r="F5486" s="79" t="str">
        <f>INDEX('Crosswalk Particulates'!$B:$B,MATCH('2017 EPA Data'!A5486,'Crosswalk Particulates'!$A:$A,0))</f>
        <v>process-iron and steel-industry</v>
      </c>
      <c r="G5486" s="84">
        <f>INDEX('Crosswalk Particulates'!$E:$E,MATCH('2017 EPA Data'!$B5486,'Crosswalk Particulates'!$D:$D,0))</f>
        <v>0</v>
      </c>
      <c r="H5486" s="96">
        <f t="shared" si="85"/>
        <v>0</v>
      </c>
    </row>
    <row r="5487" spans="1:8" hidden="1">
      <c r="A5487" s="73" t="s">
        <v>2546</v>
      </c>
      <c r="B5487" s="73" t="s">
        <v>2728</v>
      </c>
      <c r="C5487" s="73" t="s">
        <v>2517</v>
      </c>
      <c r="D5487" s="92">
        <v>2.1925E-3</v>
      </c>
      <c r="E5487" s="73" t="s">
        <v>2518</v>
      </c>
      <c r="F5487" s="79" t="str">
        <f>INDEX('Crosswalk Particulates'!$B:$B,MATCH('2017 EPA Data'!A5487,'Crosswalk Particulates'!$A:$A,0))</f>
        <v>process-other-industry</v>
      </c>
      <c r="G5487" s="84">
        <f>INDEX('Crosswalk Particulates'!$E:$E,MATCH('2017 EPA Data'!$B5487,'Crosswalk Particulates'!$D:$D,0))</f>
        <v>0</v>
      </c>
      <c r="H5487" s="96">
        <f t="shared" si="85"/>
        <v>0</v>
      </c>
    </row>
    <row r="5488" spans="1:8" hidden="1">
      <c r="A5488" s="73" t="s">
        <v>2600</v>
      </c>
      <c r="B5488" s="73" t="s">
        <v>2827</v>
      </c>
      <c r="C5488" s="73" t="s">
        <v>2517</v>
      </c>
      <c r="D5488" s="92">
        <v>2.1248521E-3</v>
      </c>
      <c r="E5488" s="73" t="s">
        <v>2518</v>
      </c>
      <c r="F5488" s="79" t="str">
        <f>INDEX('Crosswalk Particulates'!$B:$B,MATCH('2017 EPA Data'!A5488,'Crosswalk Particulates'!$A:$A,0))</f>
        <v>industry-fuel-biomass</v>
      </c>
      <c r="G5488" s="84">
        <f>INDEX('Crosswalk Particulates'!$E:$E,MATCH('2017 EPA Data'!$B5488,'Crosswalk Particulates'!$D:$D,0))</f>
        <v>0</v>
      </c>
      <c r="H5488" s="96">
        <f t="shared" si="85"/>
        <v>0</v>
      </c>
    </row>
    <row r="5489" spans="1:8" hidden="1">
      <c r="A5489" s="73" t="s">
        <v>2572</v>
      </c>
      <c r="B5489" s="73" t="s">
        <v>2615</v>
      </c>
      <c r="C5489" s="73" t="s">
        <v>2557</v>
      </c>
      <c r="D5489" s="92">
        <v>2.0999999999999999E-3</v>
      </c>
      <c r="E5489" s="73" t="s">
        <v>2522</v>
      </c>
      <c r="F5489" s="79" t="str">
        <f>INDEX('Crosswalk Particulates'!$B:$B,MATCH('2017 EPA Data'!A5489,'Crosswalk Particulates'!$A:$A,0))</f>
        <v>process-other-industry</v>
      </c>
      <c r="G5489" s="84" t="str">
        <f>INDEX('Crosswalk Particulates'!$E:$E,MATCH('2017 EPA Data'!$B5489,'Crosswalk Particulates'!$D:$D,0))</f>
        <v>SOx</v>
      </c>
      <c r="H5489" s="96">
        <f t="shared" si="85"/>
        <v>1905.0902196296868</v>
      </c>
    </row>
    <row r="5490" spans="1:8" hidden="1">
      <c r="A5490" s="73" t="s">
        <v>2586</v>
      </c>
      <c r="B5490" s="73" t="s">
        <v>2756</v>
      </c>
      <c r="C5490" s="73" t="s">
        <v>2517</v>
      </c>
      <c r="D5490" s="92">
        <v>2.0999999999999999E-3</v>
      </c>
      <c r="E5490" s="73" t="s">
        <v>2518</v>
      </c>
      <c r="F5490" s="79" t="str">
        <f>INDEX('Crosswalk Particulates'!$B:$B,MATCH('2017 EPA Data'!A5490,'Crosswalk Particulates'!$A:$A,0))</f>
        <v>process-other-industry</v>
      </c>
      <c r="G5490" s="84">
        <f>INDEX('Crosswalk Particulates'!$E:$E,MATCH('2017 EPA Data'!$B5490,'Crosswalk Particulates'!$D:$D,0))</f>
        <v>0</v>
      </c>
      <c r="H5490" s="96">
        <f t="shared" si="85"/>
        <v>0</v>
      </c>
    </row>
    <row r="5491" spans="1:8" hidden="1">
      <c r="A5491" s="73" t="s">
        <v>2649</v>
      </c>
      <c r="B5491" s="73" t="s">
        <v>2672</v>
      </c>
      <c r="C5491" s="73" t="s">
        <v>2517</v>
      </c>
      <c r="D5491" s="92">
        <v>2.072787E-3</v>
      </c>
      <c r="E5491" s="73" t="s">
        <v>2518</v>
      </c>
      <c r="F5491" s="79" t="str">
        <f>INDEX('Crosswalk Particulates'!$B:$B,MATCH('2017 EPA Data'!A5491,'Crosswalk Particulates'!$A:$A,0))</f>
        <v>Electricity Sector</v>
      </c>
      <c r="G5491" s="84">
        <f>INDEX('Crosswalk Particulates'!$E:$E,MATCH('2017 EPA Data'!$B5491,'Crosswalk Particulates'!$D:$D,0))</f>
        <v>0</v>
      </c>
      <c r="H5491" s="96">
        <f t="shared" si="85"/>
        <v>0</v>
      </c>
    </row>
    <row r="5492" spans="1:8" hidden="1">
      <c r="A5492" s="73" t="s">
        <v>2551</v>
      </c>
      <c r="B5492" s="73" t="s">
        <v>2721</v>
      </c>
      <c r="C5492" s="73" t="s">
        <v>2517</v>
      </c>
      <c r="D5492" s="92">
        <v>2.0400000000000001E-3</v>
      </c>
      <c r="E5492" s="73" t="s">
        <v>2518</v>
      </c>
      <c r="F5492" s="79" t="str">
        <f>INDEX('Crosswalk Particulates'!$B:$B,MATCH('2017 EPA Data'!A5492,'Crosswalk Particulates'!$A:$A,0))</f>
        <v>industry-fuel-natural gas</v>
      </c>
      <c r="G5492" s="84">
        <f>INDEX('Crosswalk Particulates'!$E:$E,MATCH('2017 EPA Data'!$B5492,'Crosswalk Particulates'!$D:$D,0))</f>
        <v>0</v>
      </c>
      <c r="H5492" s="96">
        <f t="shared" si="85"/>
        <v>0</v>
      </c>
    </row>
    <row r="5493" spans="1:8" hidden="1">
      <c r="A5493" s="73" t="s">
        <v>2551</v>
      </c>
      <c r="B5493" s="73" t="s">
        <v>2779</v>
      </c>
      <c r="C5493" s="73" t="s">
        <v>2517</v>
      </c>
      <c r="D5493" s="92">
        <v>2E-3</v>
      </c>
      <c r="E5493" s="73" t="s">
        <v>2518</v>
      </c>
      <c r="F5493" s="79" t="str">
        <f>INDEX('Crosswalk Particulates'!$B:$B,MATCH('2017 EPA Data'!A5493,'Crosswalk Particulates'!$A:$A,0))</f>
        <v>industry-fuel-natural gas</v>
      </c>
      <c r="G5493" s="84">
        <f>INDEX('Crosswalk Particulates'!$E:$E,MATCH('2017 EPA Data'!$B5493,'Crosswalk Particulates'!$D:$D,0))</f>
        <v>0</v>
      </c>
      <c r="H5493" s="96">
        <f t="shared" si="85"/>
        <v>0</v>
      </c>
    </row>
    <row r="5494" spans="1:8" hidden="1">
      <c r="A5494" s="73" t="s">
        <v>2669</v>
      </c>
      <c r="B5494" s="73" t="s">
        <v>2725</v>
      </c>
      <c r="C5494" s="73" t="s">
        <v>2517</v>
      </c>
      <c r="D5494" s="92">
        <v>1.97E-3</v>
      </c>
      <c r="E5494" s="73" t="s">
        <v>2518</v>
      </c>
      <c r="F5494" s="79" t="str">
        <f>INDEX('Crosswalk Particulates'!$B:$B,MATCH('2017 EPA Data'!A5494,'Crosswalk Particulates'!$A:$A,0))</f>
        <v>Commercial Buildings Sector</v>
      </c>
      <c r="G5494" s="84">
        <f>INDEX('Crosswalk Particulates'!$E:$E,MATCH('2017 EPA Data'!$B5494,'Crosswalk Particulates'!$D:$D,0))</f>
        <v>0</v>
      </c>
      <c r="H5494" s="96">
        <f t="shared" si="85"/>
        <v>0</v>
      </c>
    </row>
    <row r="5495" spans="1:8" hidden="1">
      <c r="A5495" s="73" t="s">
        <v>2519</v>
      </c>
      <c r="B5495" s="73" t="s">
        <v>2788</v>
      </c>
      <c r="C5495" s="73" t="s">
        <v>2517</v>
      </c>
      <c r="D5495" s="92">
        <v>1.9221761999999999E-3</v>
      </c>
      <c r="E5495" s="73" t="s">
        <v>2518</v>
      </c>
      <c r="F5495" s="79" t="str">
        <f>INDEX('Crosswalk Particulates'!$B:$B,MATCH('2017 EPA Data'!A5495,'Crosswalk Particulates'!$A:$A,0))</f>
        <v>process-other-industry</v>
      </c>
      <c r="G5495" s="84">
        <f>INDEX('Crosswalk Particulates'!$E:$E,MATCH('2017 EPA Data'!$B5495,'Crosswalk Particulates'!$D:$D,0))</f>
        <v>0</v>
      </c>
      <c r="H5495" s="96">
        <f t="shared" si="85"/>
        <v>0</v>
      </c>
    </row>
    <row r="5496" spans="1:8" hidden="1">
      <c r="A5496" s="73" t="s">
        <v>2665</v>
      </c>
      <c r="B5496" s="73" t="s">
        <v>2872</v>
      </c>
      <c r="C5496" s="73" t="s">
        <v>2517</v>
      </c>
      <c r="D5496" s="92">
        <v>1.84137832432E-3</v>
      </c>
      <c r="E5496" s="73" t="s">
        <v>2518</v>
      </c>
      <c r="F5496" s="79" t="str">
        <f>INDEX('Crosswalk Particulates'!$B:$B,MATCH('2017 EPA Data'!A5496,'Crosswalk Particulates'!$A:$A,0))</f>
        <v>Commercial Buildings Sector</v>
      </c>
      <c r="G5496" s="84">
        <f>INDEX('Crosswalk Particulates'!$E:$E,MATCH('2017 EPA Data'!$B5496,'Crosswalk Particulates'!$D:$D,0))</f>
        <v>0</v>
      </c>
      <c r="H5496" s="96">
        <f t="shared" si="85"/>
        <v>0</v>
      </c>
    </row>
    <row r="5497" spans="1:8" hidden="1">
      <c r="A5497" s="73" t="s">
        <v>2546</v>
      </c>
      <c r="B5497" s="73" t="s">
        <v>2732</v>
      </c>
      <c r="D5497" s="92">
        <v>1.790220245152E-3</v>
      </c>
      <c r="E5497" s="73" t="s">
        <v>2522</v>
      </c>
      <c r="F5497" s="79" t="str">
        <f>INDEX('Crosswalk Particulates'!$B:$B,MATCH('2017 EPA Data'!A5497,'Crosswalk Particulates'!$A:$A,0))</f>
        <v>process-other-industry</v>
      </c>
      <c r="G5497" s="84">
        <f>INDEX('Crosswalk Particulates'!$E:$E,MATCH('2017 EPA Data'!$B5497,'Crosswalk Particulates'!$D:$D,0))</f>
        <v>0</v>
      </c>
      <c r="H5497" s="96">
        <f t="shared" si="85"/>
        <v>1624.0624190581598</v>
      </c>
    </row>
    <row r="5498" spans="1:8" hidden="1">
      <c r="A5498" s="73" t="s">
        <v>2607</v>
      </c>
      <c r="B5498" s="73" t="s">
        <v>2663</v>
      </c>
      <c r="C5498" s="73" t="s">
        <v>2517</v>
      </c>
      <c r="D5498" s="92">
        <v>1.7447999999999999E-3</v>
      </c>
      <c r="E5498" s="73" t="s">
        <v>2518</v>
      </c>
      <c r="F5498" s="79" t="str">
        <f>INDEX('Crosswalk Particulates'!$B:$B,MATCH('2017 EPA Data'!A5498,'Crosswalk Particulates'!$A:$A,0))</f>
        <v>process-cement-industry</v>
      </c>
      <c r="G5498" s="84">
        <f>INDEX('Crosswalk Particulates'!$E:$E,MATCH('2017 EPA Data'!$B5498,'Crosswalk Particulates'!$D:$D,0))</f>
        <v>0</v>
      </c>
      <c r="H5498" s="96">
        <f t="shared" si="85"/>
        <v>0</v>
      </c>
    </row>
    <row r="5499" spans="1:8" hidden="1">
      <c r="A5499" s="73" t="s">
        <v>2664</v>
      </c>
      <c r="B5499" s="73" t="s">
        <v>2843</v>
      </c>
      <c r="C5499" s="73" t="s">
        <v>2517</v>
      </c>
      <c r="D5499" s="92">
        <v>1.706375E-3</v>
      </c>
      <c r="E5499" s="73" t="s">
        <v>2518</v>
      </c>
      <c r="F5499" s="79" t="str">
        <f>INDEX('Crosswalk Particulates'!$B:$B,MATCH('2017 EPA Data'!A5499,'Crosswalk Particulates'!$A:$A,0))</f>
        <v>Commercial Buildings Sector</v>
      </c>
      <c r="G5499" s="84">
        <f>INDEX('Crosswalk Particulates'!$E:$E,MATCH('2017 EPA Data'!$B5499,'Crosswalk Particulates'!$D:$D,0))</f>
        <v>0</v>
      </c>
      <c r="H5499" s="96">
        <f t="shared" si="85"/>
        <v>0</v>
      </c>
    </row>
    <row r="5500" spans="1:8" hidden="1">
      <c r="A5500" s="73" t="s">
        <v>2608</v>
      </c>
      <c r="B5500" s="73" t="s">
        <v>2761</v>
      </c>
      <c r="C5500" s="73" t="s">
        <v>2517</v>
      </c>
      <c r="D5500" s="92">
        <v>1.6090200000000001E-3</v>
      </c>
      <c r="E5500" s="73" t="s">
        <v>2518</v>
      </c>
      <c r="F5500" s="79" t="str">
        <f>INDEX('Crosswalk Particulates'!$B:$B,MATCH('2017 EPA Data'!A5500,'Crosswalk Particulates'!$A:$A,0))</f>
        <v>Electricity Sector</v>
      </c>
      <c r="G5500" s="84">
        <f>INDEX('Crosswalk Particulates'!$E:$E,MATCH('2017 EPA Data'!$B5500,'Crosswalk Particulates'!$D:$D,0))</f>
        <v>0</v>
      </c>
      <c r="H5500" s="96">
        <f t="shared" si="85"/>
        <v>0</v>
      </c>
    </row>
    <row r="5501" spans="1:8" hidden="1">
      <c r="A5501" s="73" t="s">
        <v>2559</v>
      </c>
      <c r="B5501" s="73" t="s">
        <v>2721</v>
      </c>
      <c r="C5501" s="73" t="s">
        <v>2517</v>
      </c>
      <c r="D5501" s="92">
        <v>1.5897999999999999E-3</v>
      </c>
      <c r="E5501" s="73" t="s">
        <v>2518</v>
      </c>
      <c r="F5501" s="79" t="str">
        <f>INDEX('Crosswalk Particulates'!$B:$B,MATCH('2017 EPA Data'!A5501,'Crosswalk Particulates'!$A:$A,0))</f>
        <v>process-waste-industry</v>
      </c>
      <c r="G5501" s="84">
        <f>INDEX('Crosswalk Particulates'!$E:$E,MATCH('2017 EPA Data'!$B5501,'Crosswalk Particulates'!$D:$D,0))</f>
        <v>0</v>
      </c>
      <c r="H5501" s="96">
        <f t="shared" si="85"/>
        <v>0</v>
      </c>
    </row>
    <row r="5502" spans="1:8" hidden="1">
      <c r="A5502" s="73" t="s">
        <v>2559</v>
      </c>
      <c r="B5502" s="73" t="s">
        <v>2810</v>
      </c>
      <c r="C5502" s="73" t="s">
        <v>2517</v>
      </c>
      <c r="D5502" s="92">
        <v>1.5080003459999999E-3</v>
      </c>
      <c r="E5502" s="73" t="s">
        <v>2518</v>
      </c>
      <c r="F5502" s="79" t="str">
        <f>INDEX('Crosswalk Particulates'!$B:$B,MATCH('2017 EPA Data'!A5502,'Crosswalk Particulates'!$A:$A,0))</f>
        <v>process-waste-industry</v>
      </c>
      <c r="G5502" s="84">
        <f>INDEX('Crosswalk Particulates'!$E:$E,MATCH('2017 EPA Data'!$B5502,'Crosswalk Particulates'!$D:$D,0))</f>
        <v>0</v>
      </c>
      <c r="H5502" s="96">
        <f t="shared" si="85"/>
        <v>0</v>
      </c>
    </row>
    <row r="5503" spans="1:8" hidden="1">
      <c r="A5503" s="73" t="s">
        <v>2595</v>
      </c>
      <c r="B5503" s="73" t="s">
        <v>2732</v>
      </c>
      <c r="D5503" s="92">
        <v>1.5042906559999999E-3</v>
      </c>
      <c r="E5503" s="73" t="s">
        <v>2522</v>
      </c>
      <c r="F5503" s="79" t="str">
        <f>INDEX('Crosswalk Particulates'!$B:$B,MATCH('2017 EPA Data'!A5503,'Crosswalk Particulates'!$A:$A,0))</f>
        <v>process-other-industry</v>
      </c>
      <c r="G5503" s="84">
        <f>INDEX('Crosswalk Particulates'!$E:$E,MATCH('2017 EPA Data'!$B5503,'Crosswalk Particulates'!$D:$D,0))</f>
        <v>0</v>
      </c>
      <c r="H5503" s="96">
        <f t="shared" si="85"/>
        <v>1364.6711505837743</v>
      </c>
    </row>
    <row r="5504" spans="1:8" hidden="1">
      <c r="A5504" s="73" t="s">
        <v>2519</v>
      </c>
      <c r="B5504" s="73" t="s">
        <v>2861</v>
      </c>
      <c r="C5504" s="73" t="s">
        <v>2517</v>
      </c>
      <c r="D5504" s="92">
        <v>1.4304840000000001E-3</v>
      </c>
      <c r="E5504" s="73" t="s">
        <v>2518</v>
      </c>
      <c r="F5504" s="79" t="str">
        <f>INDEX('Crosswalk Particulates'!$B:$B,MATCH('2017 EPA Data'!A5504,'Crosswalk Particulates'!$A:$A,0))</f>
        <v>process-other-industry</v>
      </c>
      <c r="G5504" s="84">
        <f>INDEX('Crosswalk Particulates'!$E:$E,MATCH('2017 EPA Data'!$B5504,'Crosswalk Particulates'!$D:$D,0))</f>
        <v>0</v>
      </c>
      <c r="H5504" s="96">
        <f t="shared" si="85"/>
        <v>0</v>
      </c>
    </row>
    <row r="5505" spans="1:8" hidden="1">
      <c r="A5505" s="73" t="s">
        <v>2559</v>
      </c>
      <c r="B5505" s="73" t="s">
        <v>2758</v>
      </c>
      <c r="C5505" s="73" t="s">
        <v>2517</v>
      </c>
      <c r="D5505" s="92">
        <v>1.3910000000000001E-3</v>
      </c>
      <c r="E5505" s="73" t="s">
        <v>2518</v>
      </c>
      <c r="F5505" s="79" t="str">
        <f>INDEX('Crosswalk Particulates'!$B:$B,MATCH('2017 EPA Data'!A5505,'Crosswalk Particulates'!$A:$A,0))</f>
        <v>process-waste-industry</v>
      </c>
      <c r="G5505" s="84">
        <f>INDEX('Crosswalk Particulates'!$E:$E,MATCH('2017 EPA Data'!$B5505,'Crosswalk Particulates'!$D:$D,0))</f>
        <v>0</v>
      </c>
      <c r="H5505" s="96">
        <f t="shared" si="85"/>
        <v>0</v>
      </c>
    </row>
    <row r="5506" spans="1:8" hidden="1">
      <c r="A5506" s="73" t="s">
        <v>2602</v>
      </c>
      <c r="B5506" s="73" t="s">
        <v>2787</v>
      </c>
      <c r="C5506" s="73" t="s">
        <v>2517</v>
      </c>
      <c r="D5506" s="92">
        <v>1.3699999999999999E-3</v>
      </c>
      <c r="E5506" s="73" t="s">
        <v>2518</v>
      </c>
      <c r="F5506" s="79" t="str">
        <f>INDEX('Crosswalk Particulates'!$B:$B,MATCH('2017 EPA Data'!A5506,'Crosswalk Particulates'!$A:$A,0))</f>
        <v>process-other-industry</v>
      </c>
      <c r="G5506" s="84">
        <f>INDEX('Crosswalk Particulates'!$E:$E,MATCH('2017 EPA Data'!$B5506,'Crosswalk Particulates'!$D:$D,0))</f>
        <v>0</v>
      </c>
      <c r="H5506" s="96">
        <f t="shared" si="85"/>
        <v>0</v>
      </c>
    </row>
    <row r="5507" spans="1:8" hidden="1">
      <c r="A5507" s="73" t="s">
        <v>2647</v>
      </c>
      <c r="B5507" s="73" t="s">
        <v>2637</v>
      </c>
      <c r="C5507" s="73" t="s">
        <v>2517</v>
      </c>
      <c r="D5507" s="92">
        <v>1.3159999999999999E-3</v>
      </c>
      <c r="E5507" s="73" t="s">
        <v>2518</v>
      </c>
      <c r="F5507" s="79" t="str">
        <f>INDEX('Crosswalk Particulates'!$B:$B,MATCH('2017 EPA Data'!A5507,'Crosswalk Particulates'!$A:$A,0))</f>
        <v>process-mining-industry</v>
      </c>
      <c r="G5507" s="84">
        <f>INDEX('Crosswalk Particulates'!$E:$E,MATCH('2017 EPA Data'!$B5507,'Crosswalk Particulates'!$D:$D,0))</f>
        <v>0</v>
      </c>
      <c r="H5507" s="96">
        <f t="shared" si="85"/>
        <v>0</v>
      </c>
    </row>
    <row r="5508" spans="1:8" hidden="1">
      <c r="A5508" s="73" t="s">
        <v>2600</v>
      </c>
      <c r="B5508" s="73" t="s">
        <v>2731</v>
      </c>
      <c r="C5508" s="73" t="s">
        <v>2517</v>
      </c>
      <c r="D5508" s="92">
        <v>1.2099999999999999E-3</v>
      </c>
      <c r="E5508" s="73" t="s">
        <v>2518</v>
      </c>
      <c r="F5508" s="79" t="str">
        <f>INDEX('Crosswalk Particulates'!$B:$B,MATCH('2017 EPA Data'!A5508,'Crosswalk Particulates'!$A:$A,0))</f>
        <v>industry-fuel-biomass</v>
      </c>
      <c r="G5508" s="84">
        <f>INDEX('Crosswalk Particulates'!$E:$E,MATCH('2017 EPA Data'!$B5508,'Crosswalk Particulates'!$D:$D,0))</f>
        <v>0</v>
      </c>
      <c r="H5508" s="96">
        <f t="shared" ref="H5508:H5571" si="86">IF(E5508="TON",D5508/metricton_to_shortton,0)*10^6</f>
        <v>0</v>
      </c>
    </row>
    <row r="5509" spans="1:8" hidden="1">
      <c r="A5509" s="73" t="s">
        <v>2723</v>
      </c>
      <c r="B5509" s="73" t="s">
        <v>2701</v>
      </c>
      <c r="C5509" s="73" t="s">
        <v>2517</v>
      </c>
      <c r="D5509" s="92">
        <v>1.203535962E-3</v>
      </c>
      <c r="E5509" s="73" t="s">
        <v>2518</v>
      </c>
      <c r="F5509" s="79" t="str">
        <f>INDEX('Crosswalk Particulates'!$B:$B,MATCH('2017 EPA Data'!A5509,'Crosswalk Particulates'!$A:$A,0))</f>
        <v>Residential Buildings Sector</v>
      </c>
      <c r="G5509" s="84">
        <f>INDEX('Crosswalk Particulates'!$E:$E,MATCH('2017 EPA Data'!$B5509,'Crosswalk Particulates'!$D:$D,0))</f>
        <v>0</v>
      </c>
      <c r="H5509" s="96">
        <f t="shared" si="86"/>
        <v>0</v>
      </c>
    </row>
    <row r="5510" spans="1:8" hidden="1">
      <c r="A5510" s="73" t="s">
        <v>2538</v>
      </c>
      <c r="B5510" s="73" t="s">
        <v>2873</v>
      </c>
      <c r="C5510" s="73" t="s">
        <v>2517</v>
      </c>
      <c r="D5510" s="92">
        <v>1.1792985573999999E-3</v>
      </c>
      <c r="E5510" s="73" t="s">
        <v>2518</v>
      </c>
      <c r="F5510" s="79" t="str">
        <f>INDEX('Crosswalk Particulates'!$B:$B,MATCH('2017 EPA Data'!A5510,'Crosswalk Particulates'!$A:$A,0))</f>
        <v>process-other-industry</v>
      </c>
      <c r="G5510" s="84">
        <f>INDEX('Crosswalk Particulates'!$E:$E,MATCH('2017 EPA Data'!$B5510,'Crosswalk Particulates'!$D:$D,0))</f>
        <v>0</v>
      </c>
      <c r="H5510" s="96">
        <f t="shared" si="86"/>
        <v>0</v>
      </c>
    </row>
    <row r="5511" spans="1:8" hidden="1">
      <c r="A5511" s="73" t="s">
        <v>2584</v>
      </c>
      <c r="B5511" s="73" t="s">
        <v>2827</v>
      </c>
      <c r="C5511" s="73" t="s">
        <v>2517</v>
      </c>
      <c r="D5511" s="92">
        <v>1.1000000000000001E-3</v>
      </c>
      <c r="E5511" s="73" t="s">
        <v>2518</v>
      </c>
      <c r="F5511" s="79" t="str">
        <f>INDEX('Crosswalk Particulates'!$B:$B,MATCH('2017 EPA Data'!A5511,'Crosswalk Particulates'!$A:$A,0))</f>
        <v>Electricity Sector</v>
      </c>
      <c r="G5511" s="84">
        <f>INDEX('Crosswalk Particulates'!$E:$E,MATCH('2017 EPA Data'!$B5511,'Crosswalk Particulates'!$D:$D,0))</f>
        <v>0</v>
      </c>
      <c r="H5511" s="96">
        <f t="shared" si="86"/>
        <v>0</v>
      </c>
    </row>
    <row r="5512" spans="1:8" hidden="1">
      <c r="A5512" s="73" t="s">
        <v>2555</v>
      </c>
      <c r="B5512" s="73" t="s">
        <v>2686</v>
      </c>
      <c r="C5512" s="73" t="s">
        <v>2517</v>
      </c>
      <c r="D5512" s="92">
        <v>1.07E-3</v>
      </c>
      <c r="E5512" s="73" t="s">
        <v>2518</v>
      </c>
      <c r="F5512" s="79" t="str">
        <f>INDEX('Crosswalk Particulates'!$B:$B,MATCH('2017 EPA Data'!A5512,'Crosswalk Particulates'!$A:$A,0))</f>
        <v>process-other-industry</v>
      </c>
      <c r="G5512" s="84">
        <f>INDEX('Crosswalk Particulates'!$E:$E,MATCH('2017 EPA Data'!$B5512,'Crosswalk Particulates'!$D:$D,0))</f>
        <v>0</v>
      </c>
      <c r="H5512" s="96">
        <f t="shared" si="86"/>
        <v>0</v>
      </c>
    </row>
    <row r="5513" spans="1:8" hidden="1">
      <c r="A5513" s="73" t="s">
        <v>2632</v>
      </c>
      <c r="B5513" s="73" t="s">
        <v>2858</v>
      </c>
      <c r="C5513" s="73" t="s">
        <v>2517</v>
      </c>
      <c r="D5513" s="92">
        <v>1.0369000000000001E-3</v>
      </c>
      <c r="E5513" s="73" t="s">
        <v>2518</v>
      </c>
      <c r="F5513" s="79" t="str">
        <f>INDEX('Crosswalk Particulates'!$B:$B,MATCH('2017 EPA Data'!A5513,'Crosswalk Particulates'!$A:$A,0))</f>
        <v>industry-fuel-other</v>
      </c>
      <c r="G5513" s="84">
        <f>INDEX('Crosswalk Particulates'!$E:$E,MATCH('2017 EPA Data'!$B5513,'Crosswalk Particulates'!$D:$D,0))</f>
        <v>0</v>
      </c>
      <c r="H5513" s="96">
        <f t="shared" si="86"/>
        <v>0</v>
      </c>
    </row>
    <row r="5514" spans="1:8" hidden="1">
      <c r="A5514" s="73" t="s">
        <v>2553</v>
      </c>
      <c r="B5514" s="73" t="s">
        <v>2816</v>
      </c>
      <c r="C5514" s="73" t="s">
        <v>2517</v>
      </c>
      <c r="D5514" s="92">
        <v>1E-3</v>
      </c>
      <c r="E5514" s="73" t="s">
        <v>2518</v>
      </c>
      <c r="F5514" s="79" t="str">
        <f>INDEX('Crosswalk Particulates'!$B:$B,MATCH('2017 EPA Data'!A5514,'Crosswalk Particulates'!$A:$A,0))</f>
        <v>process-other-industry</v>
      </c>
      <c r="G5514" s="84">
        <f>INDEX('Crosswalk Particulates'!$E:$E,MATCH('2017 EPA Data'!$B5514,'Crosswalk Particulates'!$D:$D,0))</f>
        <v>0</v>
      </c>
      <c r="H5514" s="96">
        <f t="shared" si="86"/>
        <v>0</v>
      </c>
    </row>
    <row r="5515" spans="1:8" hidden="1">
      <c r="A5515" s="73" t="s">
        <v>2553</v>
      </c>
      <c r="B5515" s="73" t="s">
        <v>2564</v>
      </c>
      <c r="C5515" s="73" t="s">
        <v>2517</v>
      </c>
      <c r="D5515" s="92">
        <v>1E-3</v>
      </c>
      <c r="E5515" s="73" t="s">
        <v>2518</v>
      </c>
      <c r="F5515" s="79" t="str">
        <f>INDEX('Crosswalk Particulates'!$B:$B,MATCH('2017 EPA Data'!A5515,'Crosswalk Particulates'!$A:$A,0))</f>
        <v>process-other-industry</v>
      </c>
      <c r="G5515" s="84">
        <f>INDEX('Crosswalk Particulates'!$E:$E,MATCH('2017 EPA Data'!$B5515,'Crosswalk Particulates'!$D:$D,0))</f>
        <v>0</v>
      </c>
      <c r="H5515" s="96">
        <f t="shared" si="86"/>
        <v>0</v>
      </c>
    </row>
    <row r="5516" spans="1:8" hidden="1">
      <c r="A5516" s="73" t="s">
        <v>2559</v>
      </c>
      <c r="B5516" s="73" t="s">
        <v>2693</v>
      </c>
      <c r="C5516" s="73" t="s">
        <v>2517</v>
      </c>
      <c r="D5516" s="92">
        <v>9.366E-4</v>
      </c>
      <c r="E5516" s="73" t="s">
        <v>2518</v>
      </c>
      <c r="F5516" s="79" t="str">
        <f>INDEX('Crosswalk Particulates'!$B:$B,MATCH('2017 EPA Data'!A5516,'Crosswalk Particulates'!$A:$A,0))</f>
        <v>process-waste-industry</v>
      </c>
      <c r="G5516" s="84">
        <f>INDEX('Crosswalk Particulates'!$E:$E,MATCH('2017 EPA Data'!$B5516,'Crosswalk Particulates'!$D:$D,0))</f>
        <v>0</v>
      </c>
      <c r="H5516" s="96">
        <f t="shared" si="86"/>
        <v>0</v>
      </c>
    </row>
    <row r="5517" spans="1:8" hidden="1">
      <c r="A5517" s="73" t="s">
        <v>2519</v>
      </c>
      <c r="B5517" s="73" t="s">
        <v>2635</v>
      </c>
      <c r="C5517" s="73" t="s">
        <v>2517</v>
      </c>
      <c r="D5517" s="92">
        <v>9.3116344200000001E-4</v>
      </c>
      <c r="E5517" s="73" t="s">
        <v>2518</v>
      </c>
      <c r="F5517" s="79" t="str">
        <f>INDEX('Crosswalk Particulates'!$B:$B,MATCH('2017 EPA Data'!A5517,'Crosswalk Particulates'!$A:$A,0))</f>
        <v>process-other-industry</v>
      </c>
      <c r="G5517" s="84">
        <f>INDEX('Crosswalk Particulates'!$E:$E,MATCH('2017 EPA Data'!$B5517,'Crosswalk Particulates'!$D:$D,0))</f>
        <v>0</v>
      </c>
      <c r="H5517" s="96">
        <f t="shared" si="86"/>
        <v>0</v>
      </c>
    </row>
    <row r="5518" spans="1:8" hidden="1">
      <c r="A5518" s="73" t="s">
        <v>2669</v>
      </c>
      <c r="B5518" s="73" t="s">
        <v>2774</v>
      </c>
      <c r="C5518" s="73" t="s">
        <v>2517</v>
      </c>
      <c r="D5518" s="92">
        <v>9.2000000000000003E-4</v>
      </c>
      <c r="E5518" s="73" t="s">
        <v>2518</v>
      </c>
      <c r="F5518" s="79" t="str">
        <f>INDEX('Crosswalk Particulates'!$B:$B,MATCH('2017 EPA Data'!A5518,'Crosswalk Particulates'!$A:$A,0))</f>
        <v>Commercial Buildings Sector</v>
      </c>
      <c r="G5518" s="84">
        <f>INDEX('Crosswalk Particulates'!$E:$E,MATCH('2017 EPA Data'!$B5518,'Crosswalk Particulates'!$D:$D,0))</f>
        <v>0</v>
      </c>
      <c r="H5518" s="96">
        <f t="shared" si="86"/>
        <v>0</v>
      </c>
    </row>
    <row r="5519" spans="1:8" hidden="1">
      <c r="A5519" s="73" t="s">
        <v>2664</v>
      </c>
      <c r="B5519" s="73" t="s">
        <v>2688</v>
      </c>
      <c r="C5519" s="73" t="s">
        <v>2517</v>
      </c>
      <c r="D5519" s="92">
        <v>9.1E-4</v>
      </c>
      <c r="E5519" s="73" t="s">
        <v>2518</v>
      </c>
      <c r="F5519" s="79" t="str">
        <f>INDEX('Crosswalk Particulates'!$B:$B,MATCH('2017 EPA Data'!A5519,'Crosswalk Particulates'!$A:$A,0))</f>
        <v>Commercial Buildings Sector</v>
      </c>
      <c r="G5519" s="84">
        <f>INDEX('Crosswalk Particulates'!$E:$E,MATCH('2017 EPA Data'!$B5519,'Crosswalk Particulates'!$D:$D,0))</f>
        <v>0</v>
      </c>
      <c r="H5519" s="96">
        <f t="shared" si="86"/>
        <v>0</v>
      </c>
    </row>
    <row r="5520" spans="1:8" hidden="1">
      <c r="A5520" s="73" t="s">
        <v>2546</v>
      </c>
      <c r="B5520" s="73" t="s">
        <v>2729</v>
      </c>
      <c r="C5520" s="73" t="s">
        <v>2517</v>
      </c>
      <c r="D5520" s="92">
        <v>9.0399999999999996E-4</v>
      </c>
      <c r="E5520" s="73" t="s">
        <v>2518</v>
      </c>
      <c r="F5520" s="79" t="str">
        <f>INDEX('Crosswalk Particulates'!$B:$B,MATCH('2017 EPA Data'!A5520,'Crosswalk Particulates'!$A:$A,0))</f>
        <v>process-other-industry</v>
      </c>
      <c r="G5520" s="84">
        <f>INDEX('Crosswalk Particulates'!$E:$E,MATCH('2017 EPA Data'!$B5520,'Crosswalk Particulates'!$D:$D,0))</f>
        <v>0</v>
      </c>
      <c r="H5520" s="96">
        <f t="shared" si="86"/>
        <v>0</v>
      </c>
    </row>
    <row r="5521" spans="1:8" hidden="1">
      <c r="A5521" s="73" t="s">
        <v>2559</v>
      </c>
      <c r="B5521" s="73" t="s">
        <v>2813</v>
      </c>
      <c r="C5521" s="73" t="s">
        <v>2517</v>
      </c>
      <c r="D5521" s="92">
        <v>8.7600020199999999E-4</v>
      </c>
      <c r="E5521" s="73" t="s">
        <v>2518</v>
      </c>
      <c r="F5521" s="79" t="str">
        <f>INDEX('Crosswalk Particulates'!$B:$B,MATCH('2017 EPA Data'!A5521,'Crosswalk Particulates'!$A:$A,0))</f>
        <v>process-waste-industry</v>
      </c>
      <c r="G5521" s="84">
        <f>INDEX('Crosswalk Particulates'!$E:$E,MATCH('2017 EPA Data'!$B5521,'Crosswalk Particulates'!$D:$D,0))</f>
        <v>0</v>
      </c>
      <c r="H5521" s="96">
        <f t="shared" si="86"/>
        <v>0</v>
      </c>
    </row>
    <row r="5522" spans="1:8" hidden="1">
      <c r="A5522" s="73" t="s">
        <v>2546</v>
      </c>
      <c r="B5522" s="73" t="s">
        <v>2643</v>
      </c>
      <c r="C5522" s="73" t="s">
        <v>2517</v>
      </c>
      <c r="D5522" s="92">
        <v>8.7560000000000003E-4</v>
      </c>
      <c r="E5522" s="73" t="s">
        <v>2518</v>
      </c>
      <c r="F5522" s="79" t="str">
        <f>INDEX('Crosswalk Particulates'!$B:$B,MATCH('2017 EPA Data'!A5522,'Crosswalk Particulates'!$A:$A,0))</f>
        <v>process-other-industry</v>
      </c>
      <c r="G5522" s="84">
        <f>INDEX('Crosswalk Particulates'!$E:$E,MATCH('2017 EPA Data'!$B5522,'Crosswalk Particulates'!$D:$D,0))</f>
        <v>0</v>
      </c>
      <c r="H5522" s="96">
        <f t="shared" si="86"/>
        <v>0</v>
      </c>
    </row>
    <row r="5523" spans="1:8" hidden="1">
      <c r="A5523" s="73" t="s">
        <v>2665</v>
      </c>
      <c r="B5523" s="73" t="s">
        <v>2873</v>
      </c>
      <c r="C5523" s="73" t="s">
        <v>2517</v>
      </c>
      <c r="D5523" s="92">
        <v>8.7381931728799998E-4</v>
      </c>
      <c r="E5523" s="73" t="s">
        <v>2518</v>
      </c>
      <c r="F5523" s="79" t="str">
        <f>INDEX('Crosswalk Particulates'!$B:$B,MATCH('2017 EPA Data'!A5523,'Crosswalk Particulates'!$A:$A,0))</f>
        <v>Commercial Buildings Sector</v>
      </c>
      <c r="G5523" s="84">
        <f>INDEX('Crosswalk Particulates'!$E:$E,MATCH('2017 EPA Data'!$B5523,'Crosswalk Particulates'!$D:$D,0))</f>
        <v>0</v>
      </c>
      <c r="H5523" s="96">
        <f t="shared" si="86"/>
        <v>0</v>
      </c>
    </row>
    <row r="5524" spans="1:8" hidden="1">
      <c r="A5524" s="73" t="s">
        <v>2723</v>
      </c>
      <c r="B5524" s="73" t="s">
        <v>2730</v>
      </c>
      <c r="C5524" s="73" t="s">
        <v>2517</v>
      </c>
      <c r="D5524" s="92">
        <v>8.4955479600000005E-4</v>
      </c>
      <c r="E5524" s="73" t="s">
        <v>2518</v>
      </c>
      <c r="F5524" s="79" t="str">
        <f>INDEX('Crosswalk Particulates'!$B:$B,MATCH('2017 EPA Data'!A5524,'Crosswalk Particulates'!$A:$A,0))</f>
        <v>Residential Buildings Sector</v>
      </c>
      <c r="G5524" s="84">
        <f>INDEX('Crosswalk Particulates'!$E:$E,MATCH('2017 EPA Data'!$B5524,'Crosswalk Particulates'!$D:$D,0))</f>
        <v>0</v>
      </c>
      <c r="H5524" s="96">
        <f t="shared" si="86"/>
        <v>0</v>
      </c>
    </row>
    <row r="5525" spans="1:8" hidden="1">
      <c r="A5525" s="73" t="s">
        <v>2602</v>
      </c>
      <c r="B5525" s="73" t="s">
        <v>2861</v>
      </c>
      <c r="C5525" s="73" t="s">
        <v>2517</v>
      </c>
      <c r="D5525" s="92">
        <v>8.4068399999999996E-4</v>
      </c>
      <c r="E5525" s="73" t="s">
        <v>2518</v>
      </c>
      <c r="F5525" s="79" t="str">
        <f>INDEX('Crosswalk Particulates'!$B:$B,MATCH('2017 EPA Data'!A5525,'Crosswalk Particulates'!$A:$A,0))</f>
        <v>process-other-industry</v>
      </c>
      <c r="G5525" s="84">
        <f>INDEX('Crosswalk Particulates'!$E:$E,MATCH('2017 EPA Data'!$B5525,'Crosswalk Particulates'!$D:$D,0))</f>
        <v>0</v>
      </c>
      <c r="H5525" s="96">
        <f t="shared" si="86"/>
        <v>0</v>
      </c>
    </row>
    <row r="5526" spans="1:8" hidden="1">
      <c r="A5526" s="73" t="s">
        <v>2600</v>
      </c>
      <c r="B5526" s="73" t="s">
        <v>2876</v>
      </c>
      <c r="C5526" s="73" t="s">
        <v>2517</v>
      </c>
      <c r="D5526" s="92">
        <v>8.2984662535000005E-4</v>
      </c>
      <c r="E5526" s="73" t="s">
        <v>2518</v>
      </c>
      <c r="F5526" s="79" t="str">
        <f>INDEX('Crosswalk Particulates'!$B:$B,MATCH('2017 EPA Data'!A5526,'Crosswalk Particulates'!$A:$A,0))</f>
        <v>industry-fuel-biomass</v>
      </c>
      <c r="G5526" s="84">
        <f>INDEX('Crosswalk Particulates'!$E:$E,MATCH('2017 EPA Data'!$B5526,'Crosswalk Particulates'!$D:$D,0))</f>
        <v>0</v>
      </c>
      <c r="H5526" s="96">
        <f t="shared" si="86"/>
        <v>0</v>
      </c>
    </row>
    <row r="5527" spans="1:8" hidden="1">
      <c r="A5527" s="73" t="s">
        <v>2582</v>
      </c>
      <c r="B5527" s="73" t="s">
        <v>2735</v>
      </c>
      <c r="C5527" s="73" t="s">
        <v>2517</v>
      </c>
      <c r="D5527" s="92">
        <v>8.2570300000000001E-4</v>
      </c>
      <c r="E5527" s="73" t="s">
        <v>2518</v>
      </c>
      <c r="F5527" s="79" t="str">
        <f>INDEX('Crosswalk Particulates'!$B:$B,MATCH('2017 EPA Data'!A5527,'Crosswalk Particulates'!$A:$A,0))</f>
        <v>Commercial Buildings Sector</v>
      </c>
      <c r="G5527" s="84">
        <f>INDEX('Crosswalk Particulates'!$E:$E,MATCH('2017 EPA Data'!$B5527,'Crosswalk Particulates'!$D:$D,0))</f>
        <v>0</v>
      </c>
      <c r="H5527" s="96">
        <f t="shared" si="86"/>
        <v>0</v>
      </c>
    </row>
    <row r="5528" spans="1:8" hidden="1">
      <c r="A5528" s="73" t="s">
        <v>2582</v>
      </c>
      <c r="B5528" s="73" t="s">
        <v>2861</v>
      </c>
      <c r="C5528" s="73" t="s">
        <v>2517</v>
      </c>
      <c r="D5528" s="92">
        <v>8.2242000000000003E-4</v>
      </c>
      <c r="E5528" s="73" t="s">
        <v>2518</v>
      </c>
      <c r="F5528" s="79" t="str">
        <f>INDEX('Crosswalk Particulates'!$B:$B,MATCH('2017 EPA Data'!A5528,'Crosswalk Particulates'!$A:$A,0))</f>
        <v>Commercial Buildings Sector</v>
      </c>
      <c r="G5528" s="84">
        <f>INDEX('Crosswalk Particulates'!$E:$E,MATCH('2017 EPA Data'!$B5528,'Crosswalk Particulates'!$D:$D,0))</f>
        <v>0</v>
      </c>
      <c r="H5528" s="96">
        <f t="shared" si="86"/>
        <v>0</v>
      </c>
    </row>
    <row r="5529" spans="1:8" hidden="1">
      <c r="A5529" s="73" t="s">
        <v>2555</v>
      </c>
      <c r="B5529" s="73" t="s">
        <v>2620</v>
      </c>
      <c r="C5529" s="73" t="s">
        <v>2517</v>
      </c>
      <c r="D5529" s="92">
        <v>8.1167999999999995E-4</v>
      </c>
      <c r="E5529" s="73" t="s">
        <v>2518</v>
      </c>
      <c r="F5529" s="79" t="str">
        <f>INDEX('Crosswalk Particulates'!$B:$B,MATCH('2017 EPA Data'!A5529,'Crosswalk Particulates'!$A:$A,0))</f>
        <v>process-other-industry</v>
      </c>
      <c r="G5529" s="84">
        <f>INDEX('Crosswalk Particulates'!$E:$E,MATCH('2017 EPA Data'!$B5529,'Crosswalk Particulates'!$D:$D,0))</f>
        <v>0</v>
      </c>
      <c r="H5529" s="96">
        <f t="shared" si="86"/>
        <v>0</v>
      </c>
    </row>
    <row r="5530" spans="1:8" hidden="1">
      <c r="A5530" s="73" t="s">
        <v>2549</v>
      </c>
      <c r="B5530" s="73" t="s">
        <v>2728</v>
      </c>
      <c r="C5530" s="73" t="s">
        <v>2517</v>
      </c>
      <c r="D5530" s="92">
        <v>7.7587999999999995E-4</v>
      </c>
      <c r="E5530" s="73" t="s">
        <v>2518</v>
      </c>
      <c r="F5530" s="79" t="str">
        <f>INDEX('Crosswalk Particulates'!$B:$B,MATCH('2017 EPA Data'!A5530,'Crosswalk Particulates'!$A:$A,0))</f>
        <v>Residential Buildings Sector</v>
      </c>
      <c r="G5530" s="84">
        <f>INDEX('Crosswalk Particulates'!$E:$E,MATCH('2017 EPA Data'!$B5530,'Crosswalk Particulates'!$D:$D,0))</f>
        <v>0</v>
      </c>
      <c r="H5530" s="96">
        <f t="shared" si="86"/>
        <v>0</v>
      </c>
    </row>
    <row r="5531" spans="1:8" hidden="1">
      <c r="A5531" s="73" t="s">
        <v>2553</v>
      </c>
      <c r="B5531" s="73" t="s">
        <v>2753</v>
      </c>
      <c r="D5531" s="92">
        <v>7.6533899999999997E-4</v>
      </c>
      <c r="E5531" s="73" t="s">
        <v>2522</v>
      </c>
      <c r="F5531" s="79" t="str">
        <f>INDEX('Crosswalk Particulates'!$B:$B,MATCH('2017 EPA Data'!A5531,'Crosswalk Particulates'!$A:$A,0))</f>
        <v>process-other-industry</v>
      </c>
      <c r="G5531" s="84">
        <f>INDEX('Crosswalk Particulates'!$E:$E,MATCH('2017 EPA Data'!$B5531,'Crosswalk Particulates'!$D:$D,0))</f>
        <v>0</v>
      </c>
      <c r="H5531" s="96">
        <f t="shared" si="86"/>
        <v>694.30468742912615</v>
      </c>
    </row>
    <row r="5532" spans="1:8" hidden="1">
      <c r="A5532" s="73" t="s">
        <v>2559</v>
      </c>
      <c r="B5532" s="73" t="s">
        <v>2587</v>
      </c>
      <c r="C5532" s="73" t="s">
        <v>2517</v>
      </c>
      <c r="D5532" s="92">
        <v>7.6159999999999997E-4</v>
      </c>
      <c r="E5532" s="73" t="s">
        <v>2518</v>
      </c>
      <c r="F5532" s="79" t="str">
        <f>INDEX('Crosswalk Particulates'!$B:$B,MATCH('2017 EPA Data'!A5532,'Crosswalk Particulates'!$A:$A,0))</f>
        <v>process-waste-industry</v>
      </c>
      <c r="G5532" s="84">
        <f>INDEX('Crosswalk Particulates'!$E:$E,MATCH('2017 EPA Data'!$B5532,'Crosswalk Particulates'!$D:$D,0))</f>
        <v>0</v>
      </c>
      <c r="H5532" s="96">
        <f t="shared" si="86"/>
        <v>0</v>
      </c>
    </row>
    <row r="5533" spans="1:8" hidden="1">
      <c r="A5533" s="73" t="s">
        <v>2578</v>
      </c>
      <c r="B5533" s="73" t="s">
        <v>2737</v>
      </c>
      <c r="C5533" s="73" t="s">
        <v>2517</v>
      </c>
      <c r="D5533" s="92">
        <v>7.3892000000000001E-4</v>
      </c>
      <c r="E5533" s="73" t="s">
        <v>2518</v>
      </c>
      <c r="F5533" s="79" t="str">
        <f>INDEX('Crosswalk Particulates'!$B:$B,MATCH('2017 EPA Data'!A5533,'Crosswalk Particulates'!$A:$A,0))</f>
        <v>process-chemicals-industry</v>
      </c>
      <c r="G5533" s="84">
        <f>INDEX('Crosswalk Particulates'!$E:$E,MATCH('2017 EPA Data'!$B5533,'Crosswalk Particulates'!$D:$D,0))</f>
        <v>0</v>
      </c>
      <c r="H5533" s="96">
        <f t="shared" si="86"/>
        <v>0</v>
      </c>
    </row>
    <row r="5534" spans="1:8" hidden="1">
      <c r="A5534" s="73" t="s">
        <v>2559</v>
      </c>
      <c r="B5534" s="73" t="s">
        <v>2735</v>
      </c>
      <c r="C5534" s="73" t="s">
        <v>2517</v>
      </c>
      <c r="D5534" s="92">
        <v>7.3592899999999997E-4</v>
      </c>
      <c r="E5534" s="73" t="s">
        <v>2518</v>
      </c>
      <c r="F5534" s="79" t="str">
        <f>INDEX('Crosswalk Particulates'!$B:$B,MATCH('2017 EPA Data'!A5534,'Crosswalk Particulates'!$A:$A,0))</f>
        <v>process-waste-industry</v>
      </c>
      <c r="G5534" s="84">
        <f>INDEX('Crosswalk Particulates'!$E:$E,MATCH('2017 EPA Data'!$B5534,'Crosswalk Particulates'!$D:$D,0))</f>
        <v>0</v>
      </c>
      <c r="H5534" s="96">
        <f t="shared" si="86"/>
        <v>0</v>
      </c>
    </row>
    <row r="5535" spans="1:8" hidden="1">
      <c r="A5535" s="73" t="s">
        <v>2602</v>
      </c>
      <c r="B5535" s="73" t="s">
        <v>2843</v>
      </c>
      <c r="C5535" s="73" t="s">
        <v>2517</v>
      </c>
      <c r="D5535" s="92">
        <v>7.2160035999999995E-4</v>
      </c>
      <c r="E5535" s="73" t="s">
        <v>2518</v>
      </c>
      <c r="F5535" s="79" t="str">
        <f>INDEX('Crosswalk Particulates'!$B:$B,MATCH('2017 EPA Data'!A5535,'Crosswalk Particulates'!$A:$A,0))</f>
        <v>process-other-industry</v>
      </c>
      <c r="G5535" s="84">
        <f>INDEX('Crosswalk Particulates'!$E:$E,MATCH('2017 EPA Data'!$B5535,'Crosswalk Particulates'!$D:$D,0))</f>
        <v>0</v>
      </c>
      <c r="H5535" s="96">
        <f t="shared" si="86"/>
        <v>0</v>
      </c>
    </row>
    <row r="5536" spans="1:8" hidden="1">
      <c r="A5536" s="73" t="s">
        <v>2602</v>
      </c>
      <c r="B5536" s="73" t="s">
        <v>2813</v>
      </c>
      <c r="C5536" s="73" t="s">
        <v>2517</v>
      </c>
      <c r="D5536" s="92">
        <v>7.2000000000000005E-4</v>
      </c>
      <c r="E5536" s="73" t="s">
        <v>2518</v>
      </c>
      <c r="F5536" s="79" t="str">
        <f>INDEX('Crosswalk Particulates'!$B:$B,MATCH('2017 EPA Data'!A5536,'Crosswalk Particulates'!$A:$A,0))</f>
        <v>process-other-industry</v>
      </c>
      <c r="G5536" s="84">
        <f>INDEX('Crosswalk Particulates'!$E:$E,MATCH('2017 EPA Data'!$B5536,'Crosswalk Particulates'!$D:$D,0))</f>
        <v>0</v>
      </c>
      <c r="H5536" s="96">
        <f t="shared" si="86"/>
        <v>0</v>
      </c>
    </row>
    <row r="5537" spans="1:8" hidden="1">
      <c r="A5537" s="73" t="s">
        <v>2546</v>
      </c>
      <c r="B5537" s="73" t="s">
        <v>2775</v>
      </c>
      <c r="C5537" s="73" t="s">
        <v>2517</v>
      </c>
      <c r="D5537" s="92">
        <v>6.8919999999999995E-4</v>
      </c>
      <c r="E5537" s="73" t="s">
        <v>2518</v>
      </c>
      <c r="F5537" s="79" t="str">
        <f>INDEX('Crosswalk Particulates'!$B:$B,MATCH('2017 EPA Data'!A5537,'Crosswalk Particulates'!$A:$A,0))</f>
        <v>process-other-industry</v>
      </c>
      <c r="G5537" s="84">
        <f>INDEX('Crosswalk Particulates'!$E:$E,MATCH('2017 EPA Data'!$B5537,'Crosswalk Particulates'!$D:$D,0))</f>
        <v>0</v>
      </c>
      <c r="H5537" s="96">
        <f t="shared" si="86"/>
        <v>0</v>
      </c>
    </row>
    <row r="5538" spans="1:8" hidden="1">
      <c r="A5538" s="73" t="s">
        <v>2551</v>
      </c>
      <c r="B5538" s="73" t="s">
        <v>2635</v>
      </c>
      <c r="C5538" s="73" t="s">
        <v>2517</v>
      </c>
      <c r="D5538" s="92">
        <v>6.6467748400000004E-4</v>
      </c>
      <c r="E5538" s="73" t="s">
        <v>2518</v>
      </c>
      <c r="F5538" s="79" t="str">
        <f>INDEX('Crosswalk Particulates'!$B:$B,MATCH('2017 EPA Data'!A5538,'Crosswalk Particulates'!$A:$A,0))</f>
        <v>industry-fuel-natural gas</v>
      </c>
      <c r="G5538" s="84">
        <f>INDEX('Crosswalk Particulates'!$E:$E,MATCH('2017 EPA Data'!$B5538,'Crosswalk Particulates'!$D:$D,0))</f>
        <v>0</v>
      </c>
      <c r="H5538" s="96">
        <f t="shared" si="86"/>
        <v>0</v>
      </c>
    </row>
    <row r="5539" spans="1:8" hidden="1">
      <c r="A5539" s="73" t="s">
        <v>2600</v>
      </c>
      <c r="B5539" s="73" t="s">
        <v>2858</v>
      </c>
      <c r="C5539" s="73" t="s">
        <v>2517</v>
      </c>
      <c r="D5539" s="92">
        <v>6.5268460000000004E-4</v>
      </c>
      <c r="E5539" s="73" t="s">
        <v>2518</v>
      </c>
      <c r="F5539" s="79" t="str">
        <f>INDEX('Crosswalk Particulates'!$B:$B,MATCH('2017 EPA Data'!A5539,'Crosswalk Particulates'!$A:$A,0))</f>
        <v>industry-fuel-biomass</v>
      </c>
      <c r="G5539" s="84">
        <f>INDEX('Crosswalk Particulates'!$E:$E,MATCH('2017 EPA Data'!$B5539,'Crosswalk Particulates'!$D:$D,0))</f>
        <v>0</v>
      </c>
      <c r="H5539" s="96">
        <f t="shared" si="86"/>
        <v>0</v>
      </c>
    </row>
    <row r="5540" spans="1:8" hidden="1">
      <c r="A5540" s="73" t="s">
        <v>2584</v>
      </c>
      <c r="B5540" s="73" t="s">
        <v>2873</v>
      </c>
      <c r="C5540" s="73" t="s">
        <v>2517</v>
      </c>
      <c r="D5540" s="92">
        <v>6.2022830748000002E-4</v>
      </c>
      <c r="E5540" s="73" t="s">
        <v>2518</v>
      </c>
      <c r="F5540" s="79" t="str">
        <f>INDEX('Crosswalk Particulates'!$B:$B,MATCH('2017 EPA Data'!A5540,'Crosswalk Particulates'!$A:$A,0))</f>
        <v>Electricity Sector</v>
      </c>
      <c r="G5540" s="84">
        <f>INDEX('Crosswalk Particulates'!$E:$E,MATCH('2017 EPA Data'!$B5540,'Crosswalk Particulates'!$D:$D,0))</f>
        <v>0</v>
      </c>
      <c r="H5540" s="96">
        <f t="shared" si="86"/>
        <v>0</v>
      </c>
    </row>
    <row r="5541" spans="1:8" hidden="1">
      <c r="A5541" s="73" t="s">
        <v>2549</v>
      </c>
      <c r="B5541" s="73" t="s">
        <v>2694</v>
      </c>
      <c r="C5541" s="73" t="s">
        <v>2517</v>
      </c>
      <c r="D5541" s="92">
        <v>6.0961999999999995E-4</v>
      </c>
      <c r="E5541" s="73" t="s">
        <v>2518</v>
      </c>
      <c r="F5541" s="79" t="str">
        <f>INDEX('Crosswalk Particulates'!$B:$B,MATCH('2017 EPA Data'!A5541,'Crosswalk Particulates'!$A:$A,0))</f>
        <v>Residential Buildings Sector</v>
      </c>
      <c r="G5541" s="84">
        <f>INDEX('Crosswalk Particulates'!$E:$E,MATCH('2017 EPA Data'!$B5541,'Crosswalk Particulates'!$D:$D,0))</f>
        <v>0</v>
      </c>
      <c r="H5541" s="96">
        <f t="shared" si="86"/>
        <v>0</v>
      </c>
    </row>
    <row r="5542" spans="1:8" hidden="1">
      <c r="A5542" s="73" t="s">
        <v>2608</v>
      </c>
      <c r="B5542" s="73" t="s">
        <v>2675</v>
      </c>
      <c r="C5542" s="73" t="s">
        <v>2517</v>
      </c>
      <c r="D5542" s="92">
        <v>6.0057999999999997E-4</v>
      </c>
      <c r="E5542" s="73" t="s">
        <v>2518</v>
      </c>
      <c r="F5542" s="79" t="str">
        <f>INDEX('Crosswalk Particulates'!$B:$B,MATCH('2017 EPA Data'!A5542,'Crosswalk Particulates'!$A:$A,0))</f>
        <v>Electricity Sector</v>
      </c>
      <c r="G5542" s="84">
        <f>INDEX('Crosswalk Particulates'!$E:$E,MATCH('2017 EPA Data'!$B5542,'Crosswalk Particulates'!$D:$D,0))</f>
        <v>0</v>
      </c>
      <c r="H5542" s="96">
        <f t="shared" si="86"/>
        <v>0</v>
      </c>
    </row>
    <row r="5543" spans="1:8" hidden="1">
      <c r="A5543" s="73" t="s">
        <v>2664</v>
      </c>
      <c r="B5543" s="73" t="s">
        <v>2735</v>
      </c>
      <c r="C5543" s="73" t="s">
        <v>2517</v>
      </c>
      <c r="D5543" s="92">
        <v>5.5647100000000001E-4</v>
      </c>
      <c r="E5543" s="73" t="s">
        <v>2518</v>
      </c>
      <c r="F5543" s="79" t="str">
        <f>INDEX('Crosswalk Particulates'!$B:$B,MATCH('2017 EPA Data'!A5543,'Crosswalk Particulates'!$A:$A,0))</f>
        <v>Commercial Buildings Sector</v>
      </c>
      <c r="G5543" s="84">
        <f>INDEX('Crosswalk Particulates'!$E:$E,MATCH('2017 EPA Data'!$B5543,'Crosswalk Particulates'!$D:$D,0))</f>
        <v>0</v>
      </c>
      <c r="H5543" s="96">
        <f t="shared" si="86"/>
        <v>0</v>
      </c>
    </row>
    <row r="5544" spans="1:8" hidden="1">
      <c r="A5544" s="73" t="s">
        <v>2619</v>
      </c>
      <c r="B5544" s="73" t="s">
        <v>2843</v>
      </c>
      <c r="C5544" s="73" t="s">
        <v>2517</v>
      </c>
      <c r="D5544" s="92">
        <v>5.3855999999999999E-4</v>
      </c>
      <c r="E5544" s="73" t="s">
        <v>2518</v>
      </c>
      <c r="F5544" s="79" t="str">
        <f>INDEX('Crosswalk Particulates'!$B:$B,MATCH('2017 EPA Data'!A5544,'Crosswalk Particulates'!$A:$A,0))</f>
        <v>process-iron and steel-industry</v>
      </c>
      <c r="G5544" s="84">
        <f>INDEX('Crosswalk Particulates'!$E:$E,MATCH('2017 EPA Data'!$B5544,'Crosswalk Particulates'!$D:$D,0))</f>
        <v>0</v>
      </c>
      <c r="H5544" s="96">
        <f t="shared" si="86"/>
        <v>0</v>
      </c>
    </row>
    <row r="5545" spans="1:8" hidden="1">
      <c r="A5545" s="73" t="s">
        <v>2559</v>
      </c>
      <c r="B5545" s="73" t="s">
        <v>2793</v>
      </c>
      <c r="C5545" s="73" t="s">
        <v>2517</v>
      </c>
      <c r="D5545" s="92">
        <v>5.1460000000000004E-4</v>
      </c>
      <c r="E5545" s="73" t="s">
        <v>2518</v>
      </c>
      <c r="F5545" s="79" t="str">
        <f>INDEX('Crosswalk Particulates'!$B:$B,MATCH('2017 EPA Data'!A5545,'Crosswalk Particulates'!$A:$A,0))</f>
        <v>process-waste-industry</v>
      </c>
      <c r="G5545" s="84">
        <f>INDEX('Crosswalk Particulates'!$E:$E,MATCH('2017 EPA Data'!$B5545,'Crosswalk Particulates'!$D:$D,0))</f>
        <v>0</v>
      </c>
      <c r="H5545" s="96">
        <f t="shared" si="86"/>
        <v>0</v>
      </c>
    </row>
    <row r="5546" spans="1:8" hidden="1">
      <c r="A5546" s="73" t="s">
        <v>2608</v>
      </c>
      <c r="B5546" s="73" t="s">
        <v>2827</v>
      </c>
      <c r="C5546" s="73" t="s">
        <v>2517</v>
      </c>
      <c r="D5546" s="92">
        <v>5.0000000000000001E-4</v>
      </c>
      <c r="E5546" s="73" t="s">
        <v>2518</v>
      </c>
      <c r="F5546" s="79" t="str">
        <f>INDEX('Crosswalk Particulates'!$B:$B,MATCH('2017 EPA Data'!A5546,'Crosswalk Particulates'!$A:$A,0))</f>
        <v>Electricity Sector</v>
      </c>
      <c r="G5546" s="84">
        <f>INDEX('Crosswalk Particulates'!$E:$E,MATCH('2017 EPA Data'!$B5546,'Crosswalk Particulates'!$D:$D,0))</f>
        <v>0</v>
      </c>
      <c r="H5546" s="96">
        <f t="shared" si="86"/>
        <v>0</v>
      </c>
    </row>
    <row r="5547" spans="1:8" hidden="1">
      <c r="A5547" s="73" t="s">
        <v>2546</v>
      </c>
      <c r="B5547" s="73" t="s">
        <v>2685</v>
      </c>
      <c r="C5547" s="73" t="s">
        <v>2517</v>
      </c>
      <c r="D5547" s="92">
        <v>4.9529999999999995E-4</v>
      </c>
      <c r="E5547" s="73" t="s">
        <v>2518</v>
      </c>
      <c r="F5547" s="79" t="str">
        <f>INDEX('Crosswalk Particulates'!$B:$B,MATCH('2017 EPA Data'!A5547,'Crosswalk Particulates'!$A:$A,0))</f>
        <v>process-other-industry</v>
      </c>
      <c r="G5547" s="84">
        <f>INDEX('Crosswalk Particulates'!$E:$E,MATCH('2017 EPA Data'!$B5547,'Crosswalk Particulates'!$D:$D,0))</f>
        <v>0</v>
      </c>
      <c r="H5547" s="96">
        <f t="shared" si="86"/>
        <v>0</v>
      </c>
    </row>
    <row r="5548" spans="1:8" hidden="1">
      <c r="A5548" s="73" t="s">
        <v>2608</v>
      </c>
      <c r="B5548" s="73" t="s">
        <v>2635</v>
      </c>
      <c r="C5548" s="73" t="s">
        <v>2517</v>
      </c>
      <c r="D5548" s="92">
        <v>4.64225276E-4</v>
      </c>
      <c r="E5548" s="73" t="s">
        <v>2518</v>
      </c>
      <c r="F5548" s="79" t="str">
        <f>INDEX('Crosswalk Particulates'!$B:$B,MATCH('2017 EPA Data'!A5548,'Crosswalk Particulates'!$A:$A,0))</f>
        <v>Electricity Sector</v>
      </c>
      <c r="G5548" s="84">
        <f>INDEX('Crosswalk Particulates'!$E:$E,MATCH('2017 EPA Data'!$B5548,'Crosswalk Particulates'!$D:$D,0))</f>
        <v>0</v>
      </c>
      <c r="H5548" s="96">
        <f t="shared" si="86"/>
        <v>0</v>
      </c>
    </row>
    <row r="5549" spans="1:8" hidden="1">
      <c r="A5549" s="73" t="s">
        <v>2586</v>
      </c>
      <c r="B5549" s="73" t="s">
        <v>2765</v>
      </c>
      <c r="C5549" s="73" t="s">
        <v>2517</v>
      </c>
      <c r="D5549" s="92">
        <v>4.5356999999999998E-4</v>
      </c>
      <c r="E5549" s="73" t="s">
        <v>2518</v>
      </c>
      <c r="F5549" s="79" t="str">
        <f>INDEX('Crosswalk Particulates'!$B:$B,MATCH('2017 EPA Data'!A5549,'Crosswalk Particulates'!$A:$A,0))</f>
        <v>process-other-industry</v>
      </c>
      <c r="G5549" s="84">
        <f>INDEX('Crosswalk Particulates'!$E:$E,MATCH('2017 EPA Data'!$B5549,'Crosswalk Particulates'!$D:$D,0))</f>
        <v>0</v>
      </c>
      <c r="H5549" s="96">
        <f t="shared" si="86"/>
        <v>0</v>
      </c>
    </row>
    <row r="5550" spans="1:8" hidden="1">
      <c r="A5550" s="73" t="s">
        <v>2618</v>
      </c>
      <c r="B5550" s="73" t="s">
        <v>2685</v>
      </c>
      <c r="C5550" s="73" t="s">
        <v>2517</v>
      </c>
      <c r="D5550" s="92">
        <v>4.5100000000000001E-4</v>
      </c>
      <c r="E5550" s="73" t="s">
        <v>2518</v>
      </c>
      <c r="F5550" s="79" t="str">
        <f>INDEX('Crosswalk Particulates'!$B:$B,MATCH('2017 EPA Data'!A5550,'Crosswalk Particulates'!$A:$A,0))</f>
        <v>Other-EPA</v>
      </c>
      <c r="G5550" s="84">
        <f>INDEX('Crosswalk Particulates'!$E:$E,MATCH('2017 EPA Data'!$B5550,'Crosswalk Particulates'!$D:$D,0))</f>
        <v>0</v>
      </c>
      <c r="H5550" s="96">
        <f t="shared" si="86"/>
        <v>0</v>
      </c>
    </row>
    <row r="5551" spans="1:8" hidden="1">
      <c r="A5551" s="73" t="s">
        <v>2553</v>
      </c>
      <c r="B5551" s="73" t="s">
        <v>2620</v>
      </c>
      <c r="C5551" s="73" t="s">
        <v>2517</v>
      </c>
      <c r="D5551" s="92">
        <v>4.37E-4</v>
      </c>
      <c r="E5551" s="73" t="s">
        <v>2518</v>
      </c>
      <c r="F5551" s="79" t="str">
        <f>INDEX('Crosswalk Particulates'!$B:$B,MATCH('2017 EPA Data'!A5551,'Crosswalk Particulates'!$A:$A,0))</f>
        <v>process-other-industry</v>
      </c>
      <c r="G5551" s="84">
        <f>INDEX('Crosswalk Particulates'!$E:$E,MATCH('2017 EPA Data'!$B5551,'Crosswalk Particulates'!$D:$D,0))</f>
        <v>0</v>
      </c>
      <c r="H5551" s="96">
        <f t="shared" si="86"/>
        <v>0</v>
      </c>
    </row>
    <row r="5552" spans="1:8" hidden="1">
      <c r="A5552" s="73" t="s">
        <v>2547</v>
      </c>
      <c r="B5552" s="73" t="s">
        <v>2869</v>
      </c>
      <c r="C5552" s="73" t="s">
        <v>2517</v>
      </c>
      <c r="D5552" s="92">
        <v>4.2999999999999999E-4</v>
      </c>
      <c r="E5552" s="73" t="s">
        <v>2518</v>
      </c>
      <c r="F5552" s="79" t="str">
        <f>INDEX('Crosswalk Particulates'!$B:$B,MATCH('2017 EPA Data'!A5552,'Crosswalk Particulates'!$A:$A,0))</f>
        <v>process-other-industry</v>
      </c>
      <c r="G5552" s="84">
        <f>INDEX('Crosswalk Particulates'!$E:$E,MATCH('2017 EPA Data'!$B5552,'Crosswalk Particulates'!$D:$D,0))</f>
        <v>0</v>
      </c>
      <c r="H5552" s="96">
        <f t="shared" si="86"/>
        <v>0</v>
      </c>
    </row>
    <row r="5553" spans="1:8" hidden="1">
      <c r="A5553" s="73" t="s">
        <v>2582</v>
      </c>
      <c r="B5553" s="73" t="s">
        <v>2843</v>
      </c>
      <c r="C5553" s="73" t="s">
        <v>2517</v>
      </c>
      <c r="D5553" s="92">
        <v>4.2111760359999999E-4</v>
      </c>
      <c r="E5553" s="73" t="s">
        <v>2518</v>
      </c>
      <c r="F5553" s="79" t="str">
        <f>INDEX('Crosswalk Particulates'!$B:$B,MATCH('2017 EPA Data'!A5553,'Crosswalk Particulates'!$A:$A,0))</f>
        <v>Commercial Buildings Sector</v>
      </c>
      <c r="G5553" s="84">
        <f>INDEX('Crosswalk Particulates'!$E:$E,MATCH('2017 EPA Data'!$B5553,'Crosswalk Particulates'!$D:$D,0))</f>
        <v>0</v>
      </c>
      <c r="H5553" s="96">
        <f t="shared" si="86"/>
        <v>0</v>
      </c>
    </row>
    <row r="5554" spans="1:8" hidden="1">
      <c r="A5554" s="73" t="s">
        <v>2664</v>
      </c>
      <c r="B5554" s="73" t="s">
        <v>2672</v>
      </c>
      <c r="C5554" s="73" t="s">
        <v>2517</v>
      </c>
      <c r="D5554" s="92">
        <v>4.12459E-4</v>
      </c>
      <c r="E5554" s="73" t="s">
        <v>2518</v>
      </c>
      <c r="F5554" s="79" t="str">
        <f>INDEX('Crosswalk Particulates'!$B:$B,MATCH('2017 EPA Data'!A5554,'Crosswalk Particulates'!$A:$A,0))</f>
        <v>Commercial Buildings Sector</v>
      </c>
      <c r="G5554" s="84">
        <f>INDEX('Crosswalk Particulates'!$E:$E,MATCH('2017 EPA Data'!$B5554,'Crosswalk Particulates'!$D:$D,0))</f>
        <v>0</v>
      </c>
      <c r="H5554" s="96">
        <f t="shared" si="86"/>
        <v>0</v>
      </c>
    </row>
    <row r="5555" spans="1:8" hidden="1">
      <c r="A5555" s="73" t="s">
        <v>2669</v>
      </c>
      <c r="B5555" s="73" t="s">
        <v>2781</v>
      </c>
      <c r="C5555" s="73" t="s">
        <v>2517</v>
      </c>
      <c r="D5555" s="92">
        <v>4.03108E-4</v>
      </c>
      <c r="E5555" s="73" t="s">
        <v>2518</v>
      </c>
      <c r="F5555" s="79" t="str">
        <f>INDEX('Crosswalk Particulates'!$B:$B,MATCH('2017 EPA Data'!A5555,'Crosswalk Particulates'!$A:$A,0))</f>
        <v>Commercial Buildings Sector</v>
      </c>
      <c r="G5555" s="84">
        <f>INDEX('Crosswalk Particulates'!$E:$E,MATCH('2017 EPA Data'!$B5555,'Crosswalk Particulates'!$D:$D,0))</f>
        <v>0</v>
      </c>
      <c r="H5555" s="96">
        <f t="shared" si="86"/>
        <v>0</v>
      </c>
    </row>
    <row r="5556" spans="1:8" hidden="1">
      <c r="A5556" s="73" t="s">
        <v>2618</v>
      </c>
      <c r="B5556" s="73" t="s">
        <v>2726</v>
      </c>
      <c r="C5556" s="73" t="s">
        <v>2517</v>
      </c>
      <c r="D5556" s="92">
        <v>3.97E-4</v>
      </c>
      <c r="E5556" s="73" t="s">
        <v>2518</v>
      </c>
      <c r="F5556" s="79" t="str">
        <f>INDEX('Crosswalk Particulates'!$B:$B,MATCH('2017 EPA Data'!A5556,'Crosswalk Particulates'!$A:$A,0))</f>
        <v>Other-EPA</v>
      </c>
      <c r="G5556" s="84">
        <f>INDEX('Crosswalk Particulates'!$E:$E,MATCH('2017 EPA Data'!$B5556,'Crosswalk Particulates'!$D:$D,0))</f>
        <v>0</v>
      </c>
      <c r="H5556" s="96">
        <f t="shared" si="86"/>
        <v>0</v>
      </c>
    </row>
    <row r="5557" spans="1:8" hidden="1">
      <c r="A5557" s="73" t="s">
        <v>2546</v>
      </c>
      <c r="B5557" s="73" t="s">
        <v>2659</v>
      </c>
      <c r="C5557" s="73" t="s">
        <v>2517</v>
      </c>
      <c r="D5557" s="92">
        <v>3.9369999999999997E-4</v>
      </c>
      <c r="E5557" s="73" t="s">
        <v>2518</v>
      </c>
      <c r="F5557" s="79" t="str">
        <f>INDEX('Crosswalk Particulates'!$B:$B,MATCH('2017 EPA Data'!A5557,'Crosswalk Particulates'!$A:$A,0))</f>
        <v>process-other-industry</v>
      </c>
      <c r="G5557" s="84">
        <f>INDEX('Crosswalk Particulates'!$E:$E,MATCH('2017 EPA Data'!$B5557,'Crosswalk Particulates'!$D:$D,0))</f>
        <v>0</v>
      </c>
      <c r="H5557" s="96">
        <f t="shared" si="86"/>
        <v>0</v>
      </c>
    </row>
    <row r="5558" spans="1:8" hidden="1">
      <c r="A5558" s="73" t="s">
        <v>2669</v>
      </c>
      <c r="B5558" s="73" t="s">
        <v>2780</v>
      </c>
      <c r="C5558" s="73" t="s">
        <v>2517</v>
      </c>
      <c r="D5558" s="92">
        <v>3.8999999999999999E-4</v>
      </c>
      <c r="E5558" s="73" t="s">
        <v>2518</v>
      </c>
      <c r="F5558" s="79" t="str">
        <f>INDEX('Crosswalk Particulates'!$B:$B,MATCH('2017 EPA Data'!A5558,'Crosswalk Particulates'!$A:$A,0))</f>
        <v>Commercial Buildings Sector</v>
      </c>
      <c r="G5558" s="84">
        <f>INDEX('Crosswalk Particulates'!$E:$E,MATCH('2017 EPA Data'!$B5558,'Crosswalk Particulates'!$D:$D,0))</f>
        <v>0</v>
      </c>
      <c r="H5558" s="96">
        <f t="shared" si="86"/>
        <v>0</v>
      </c>
    </row>
    <row r="5559" spans="1:8" hidden="1">
      <c r="A5559" s="73" t="s">
        <v>2647</v>
      </c>
      <c r="B5559" s="73" t="s">
        <v>2643</v>
      </c>
      <c r="C5559" s="73" t="s">
        <v>2517</v>
      </c>
      <c r="D5559" s="92">
        <v>3.8200000000000002E-4</v>
      </c>
      <c r="E5559" s="73" t="s">
        <v>2518</v>
      </c>
      <c r="F5559" s="79" t="str">
        <f>INDEX('Crosswalk Particulates'!$B:$B,MATCH('2017 EPA Data'!A5559,'Crosswalk Particulates'!$A:$A,0))</f>
        <v>process-mining-industry</v>
      </c>
      <c r="G5559" s="84">
        <f>INDEX('Crosswalk Particulates'!$E:$E,MATCH('2017 EPA Data'!$B5559,'Crosswalk Particulates'!$D:$D,0))</f>
        <v>0</v>
      </c>
      <c r="H5559" s="96">
        <f t="shared" si="86"/>
        <v>0</v>
      </c>
    </row>
    <row r="5560" spans="1:8" hidden="1">
      <c r="A5560" s="73" t="s">
        <v>2664</v>
      </c>
      <c r="B5560" s="73" t="s">
        <v>2651</v>
      </c>
      <c r="C5560" s="73" t="s">
        <v>2517</v>
      </c>
      <c r="D5560" s="92">
        <v>3.7928597975000003E-4</v>
      </c>
      <c r="E5560" s="73" t="s">
        <v>2518</v>
      </c>
      <c r="F5560" s="79" t="str">
        <f>INDEX('Crosswalk Particulates'!$B:$B,MATCH('2017 EPA Data'!A5560,'Crosswalk Particulates'!$A:$A,0))</f>
        <v>Commercial Buildings Sector</v>
      </c>
      <c r="G5560" s="84">
        <f>INDEX('Crosswalk Particulates'!$E:$E,MATCH('2017 EPA Data'!$B5560,'Crosswalk Particulates'!$D:$D,0))</f>
        <v>0</v>
      </c>
      <c r="H5560" s="96">
        <f t="shared" si="86"/>
        <v>0</v>
      </c>
    </row>
    <row r="5561" spans="1:8" hidden="1">
      <c r="A5561" s="73" t="s">
        <v>2551</v>
      </c>
      <c r="B5561" s="73" t="s">
        <v>2843</v>
      </c>
      <c r="C5561" s="73" t="s">
        <v>2517</v>
      </c>
      <c r="D5561" s="92">
        <v>3.715413100072E-4</v>
      </c>
      <c r="E5561" s="73" t="s">
        <v>2518</v>
      </c>
      <c r="F5561" s="79" t="str">
        <f>INDEX('Crosswalk Particulates'!$B:$B,MATCH('2017 EPA Data'!A5561,'Crosswalk Particulates'!$A:$A,0))</f>
        <v>industry-fuel-natural gas</v>
      </c>
      <c r="G5561" s="84">
        <f>INDEX('Crosswalk Particulates'!$E:$E,MATCH('2017 EPA Data'!$B5561,'Crosswalk Particulates'!$D:$D,0))</f>
        <v>0</v>
      </c>
      <c r="H5561" s="96">
        <f t="shared" si="86"/>
        <v>0</v>
      </c>
    </row>
    <row r="5562" spans="1:8" hidden="1">
      <c r="A5562" s="73" t="s">
        <v>2519</v>
      </c>
      <c r="B5562" s="73" t="s">
        <v>2805</v>
      </c>
      <c r="C5562" s="73" t="s">
        <v>2517</v>
      </c>
      <c r="D5562" s="92">
        <v>3.5026499999999999E-4</v>
      </c>
      <c r="E5562" s="73" t="s">
        <v>2518</v>
      </c>
      <c r="F5562" s="79" t="str">
        <f>INDEX('Crosswalk Particulates'!$B:$B,MATCH('2017 EPA Data'!A5562,'Crosswalk Particulates'!$A:$A,0))</f>
        <v>process-other-industry</v>
      </c>
      <c r="G5562" s="84">
        <f>INDEX('Crosswalk Particulates'!$E:$E,MATCH('2017 EPA Data'!$B5562,'Crosswalk Particulates'!$D:$D,0))</f>
        <v>0</v>
      </c>
      <c r="H5562" s="96">
        <f t="shared" si="86"/>
        <v>0</v>
      </c>
    </row>
    <row r="5563" spans="1:8" hidden="1">
      <c r="A5563" s="73" t="s">
        <v>2723</v>
      </c>
      <c r="B5563" s="73" t="s">
        <v>2695</v>
      </c>
      <c r="C5563" s="73" t="s">
        <v>2517</v>
      </c>
      <c r="D5563" s="92">
        <v>3.0710278820000002E-4</v>
      </c>
      <c r="E5563" s="73" t="s">
        <v>2518</v>
      </c>
      <c r="F5563" s="79" t="str">
        <f>INDEX('Crosswalk Particulates'!$B:$B,MATCH('2017 EPA Data'!A5563,'Crosswalk Particulates'!$A:$A,0))</f>
        <v>Residential Buildings Sector</v>
      </c>
      <c r="G5563" s="84">
        <f>INDEX('Crosswalk Particulates'!$E:$E,MATCH('2017 EPA Data'!$B5563,'Crosswalk Particulates'!$D:$D,0))</f>
        <v>0</v>
      </c>
      <c r="H5563" s="96">
        <f t="shared" si="86"/>
        <v>0</v>
      </c>
    </row>
    <row r="5564" spans="1:8" hidden="1">
      <c r="A5564" s="73" t="s">
        <v>2553</v>
      </c>
      <c r="B5564" s="73" t="s">
        <v>2636</v>
      </c>
      <c r="C5564" s="73" t="s">
        <v>2517</v>
      </c>
      <c r="D5564" s="92">
        <v>2.9999999999999997E-4</v>
      </c>
      <c r="E5564" s="73" t="s">
        <v>2518</v>
      </c>
      <c r="F5564" s="79" t="str">
        <f>INDEX('Crosswalk Particulates'!$B:$B,MATCH('2017 EPA Data'!A5564,'Crosswalk Particulates'!$A:$A,0))</f>
        <v>process-other-industry</v>
      </c>
      <c r="G5564" s="84">
        <f>INDEX('Crosswalk Particulates'!$E:$E,MATCH('2017 EPA Data'!$B5564,'Crosswalk Particulates'!$D:$D,0))</f>
        <v>0</v>
      </c>
      <c r="H5564" s="96">
        <f t="shared" si="86"/>
        <v>0</v>
      </c>
    </row>
    <row r="5565" spans="1:8" hidden="1">
      <c r="A5565" s="73" t="s">
        <v>2584</v>
      </c>
      <c r="B5565" s="73" t="s">
        <v>2876</v>
      </c>
      <c r="C5565" s="73" t="s">
        <v>2517</v>
      </c>
      <c r="D5565" s="92">
        <v>2.9350307540000002E-4</v>
      </c>
      <c r="E5565" s="73" t="s">
        <v>2518</v>
      </c>
      <c r="F5565" s="79" t="str">
        <f>INDEX('Crosswalk Particulates'!$B:$B,MATCH('2017 EPA Data'!A5565,'Crosswalk Particulates'!$A:$A,0))</f>
        <v>Electricity Sector</v>
      </c>
      <c r="G5565" s="84">
        <f>INDEX('Crosswalk Particulates'!$E:$E,MATCH('2017 EPA Data'!$B5565,'Crosswalk Particulates'!$D:$D,0))</f>
        <v>0</v>
      </c>
      <c r="H5565" s="96">
        <f t="shared" si="86"/>
        <v>0</v>
      </c>
    </row>
    <row r="5566" spans="1:8" hidden="1">
      <c r="A5566" s="73" t="s">
        <v>2581</v>
      </c>
      <c r="B5566" s="73" t="s">
        <v>2861</v>
      </c>
      <c r="C5566" s="73" t="s">
        <v>2517</v>
      </c>
      <c r="D5566" s="92">
        <v>2.832E-4</v>
      </c>
      <c r="E5566" s="73" t="s">
        <v>2518</v>
      </c>
      <c r="F5566" s="79" t="str">
        <f>INDEX('Crosswalk Particulates'!$B:$B,MATCH('2017 EPA Data'!A5566,'Crosswalk Particulates'!$A:$A,0))</f>
        <v>Electricity Sector</v>
      </c>
      <c r="G5566" s="84">
        <f>INDEX('Crosswalk Particulates'!$E:$E,MATCH('2017 EPA Data'!$B5566,'Crosswalk Particulates'!$D:$D,0))</f>
        <v>0</v>
      </c>
      <c r="H5566" s="96">
        <f t="shared" si="86"/>
        <v>0</v>
      </c>
    </row>
    <row r="5567" spans="1:8" hidden="1">
      <c r="A5567" s="73" t="s">
        <v>2546</v>
      </c>
      <c r="B5567" s="73" t="s">
        <v>2686</v>
      </c>
      <c r="C5567" s="73" t="s">
        <v>2517</v>
      </c>
      <c r="D5567" s="92">
        <v>2.7940000000000002E-4</v>
      </c>
      <c r="E5567" s="73" t="s">
        <v>2518</v>
      </c>
      <c r="F5567" s="79" t="str">
        <f>INDEX('Crosswalk Particulates'!$B:$B,MATCH('2017 EPA Data'!A5567,'Crosswalk Particulates'!$A:$A,0))</f>
        <v>process-other-industry</v>
      </c>
      <c r="G5567" s="84">
        <f>INDEX('Crosswalk Particulates'!$E:$E,MATCH('2017 EPA Data'!$B5567,'Crosswalk Particulates'!$D:$D,0))</f>
        <v>0</v>
      </c>
      <c r="H5567" s="96">
        <f t="shared" si="86"/>
        <v>0</v>
      </c>
    </row>
    <row r="5568" spans="1:8" hidden="1">
      <c r="A5568" s="73" t="s">
        <v>2547</v>
      </c>
      <c r="B5568" s="73" t="s">
        <v>2813</v>
      </c>
      <c r="C5568" s="73" t="s">
        <v>2517</v>
      </c>
      <c r="D5568" s="92">
        <v>2.7E-4</v>
      </c>
      <c r="E5568" s="73" t="s">
        <v>2518</v>
      </c>
      <c r="F5568" s="79" t="str">
        <f>INDEX('Crosswalk Particulates'!$B:$B,MATCH('2017 EPA Data'!A5568,'Crosswalk Particulates'!$A:$A,0))</f>
        <v>process-other-industry</v>
      </c>
      <c r="G5568" s="84">
        <f>INDEX('Crosswalk Particulates'!$E:$E,MATCH('2017 EPA Data'!$B5568,'Crosswalk Particulates'!$D:$D,0))</f>
        <v>0</v>
      </c>
      <c r="H5568" s="96">
        <f t="shared" si="86"/>
        <v>0</v>
      </c>
    </row>
    <row r="5569" spans="1:8" hidden="1">
      <c r="A5569" s="73" t="s">
        <v>2546</v>
      </c>
      <c r="B5569" s="73" t="s">
        <v>2751</v>
      </c>
      <c r="C5569" s="73" t="s">
        <v>2517</v>
      </c>
      <c r="D5569" s="92">
        <v>2.5399999999999999E-4</v>
      </c>
      <c r="E5569" s="73" t="s">
        <v>2518</v>
      </c>
      <c r="F5569" s="79" t="str">
        <f>INDEX('Crosswalk Particulates'!$B:$B,MATCH('2017 EPA Data'!A5569,'Crosswalk Particulates'!$A:$A,0))</f>
        <v>process-other-industry</v>
      </c>
      <c r="G5569" s="84">
        <f>INDEX('Crosswalk Particulates'!$E:$E,MATCH('2017 EPA Data'!$B5569,'Crosswalk Particulates'!$D:$D,0))</f>
        <v>0</v>
      </c>
      <c r="H5569" s="96">
        <f t="shared" si="86"/>
        <v>0</v>
      </c>
    </row>
    <row r="5570" spans="1:8" hidden="1">
      <c r="A5570" s="73" t="s">
        <v>2553</v>
      </c>
      <c r="B5570" s="73" t="s">
        <v>2663</v>
      </c>
      <c r="C5570" s="73" t="s">
        <v>2517</v>
      </c>
      <c r="D5570" s="92">
        <v>2.4798000000000002E-4</v>
      </c>
      <c r="E5570" s="73" t="s">
        <v>2518</v>
      </c>
      <c r="F5570" s="79" t="str">
        <f>INDEX('Crosswalk Particulates'!$B:$B,MATCH('2017 EPA Data'!A5570,'Crosswalk Particulates'!$A:$A,0))</f>
        <v>process-other-industry</v>
      </c>
      <c r="G5570" s="84">
        <f>INDEX('Crosswalk Particulates'!$E:$E,MATCH('2017 EPA Data'!$B5570,'Crosswalk Particulates'!$D:$D,0))</f>
        <v>0</v>
      </c>
      <c r="H5570" s="96">
        <f t="shared" si="86"/>
        <v>0</v>
      </c>
    </row>
    <row r="5571" spans="1:8" hidden="1">
      <c r="A5571" s="73" t="s">
        <v>2608</v>
      </c>
      <c r="B5571" s="73" t="s">
        <v>2653</v>
      </c>
      <c r="C5571" s="73" t="s">
        <v>2517</v>
      </c>
      <c r="D5571" s="92">
        <v>2.4022E-4</v>
      </c>
      <c r="E5571" s="73" t="s">
        <v>2518</v>
      </c>
      <c r="F5571" s="79" t="str">
        <f>INDEX('Crosswalk Particulates'!$B:$B,MATCH('2017 EPA Data'!A5571,'Crosswalk Particulates'!$A:$A,0))</f>
        <v>Electricity Sector</v>
      </c>
      <c r="G5571" s="84">
        <f>INDEX('Crosswalk Particulates'!$E:$E,MATCH('2017 EPA Data'!$B5571,'Crosswalk Particulates'!$D:$D,0))</f>
        <v>0</v>
      </c>
      <c r="H5571" s="96">
        <f t="shared" si="86"/>
        <v>0</v>
      </c>
    </row>
    <row r="5572" spans="1:8" hidden="1">
      <c r="A5572" s="73" t="s">
        <v>2602</v>
      </c>
      <c r="B5572" s="73" t="s">
        <v>2730</v>
      </c>
      <c r="C5572" s="73" t="s">
        <v>2517</v>
      </c>
      <c r="D5572" s="92">
        <v>2.4000000000000001E-4</v>
      </c>
      <c r="E5572" s="73" t="s">
        <v>2518</v>
      </c>
      <c r="F5572" s="79" t="str">
        <f>INDEX('Crosswalk Particulates'!$B:$B,MATCH('2017 EPA Data'!A5572,'Crosswalk Particulates'!$A:$A,0))</f>
        <v>process-other-industry</v>
      </c>
      <c r="G5572" s="84">
        <f>INDEX('Crosswalk Particulates'!$E:$E,MATCH('2017 EPA Data'!$B5572,'Crosswalk Particulates'!$D:$D,0))</f>
        <v>0</v>
      </c>
      <c r="H5572" s="96">
        <f t="shared" ref="H5572:H5635" si="87">IF(E5572="TON",D5572/metricton_to_shortton,0)*10^6</f>
        <v>0</v>
      </c>
    </row>
    <row r="5573" spans="1:8" hidden="1">
      <c r="A5573" s="73" t="s">
        <v>2555</v>
      </c>
      <c r="B5573" s="73" t="s">
        <v>2614</v>
      </c>
      <c r="C5573" s="73" t="s">
        <v>2517</v>
      </c>
      <c r="D5573" s="92">
        <v>2.3712000000000001E-4</v>
      </c>
      <c r="E5573" s="73" t="s">
        <v>2518</v>
      </c>
      <c r="F5573" s="79" t="str">
        <f>INDEX('Crosswalk Particulates'!$B:$B,MATCH('2017 EPA Data'!A5573,'Crosswalk Particulates'!$A:$A,0))</f>
        <v>process-other-industry</v>
      </c>
      <c r="G5573" s="84">
        <f>INDEX('Crosswalk Particulates'!$E:$E,MATCH('2017 EPA Data'!$B5573,'Crosswalk Particulates'!$D:$D,0))</f>
        <v>0</v>
      </c>
      <c r="H5573" s="96">
        <f t="shared" si="87"/>
        <v>0</v>
      </c>
    </row>
    <row r="5574" spans="1:8" hidden="1">
      <c r="A5574" s="73" t="s">
        <v>2595</v>
      </c>
      <c r="B5574" s="73" t="s">
        <v>2640</v>
      </c>
      <c r="C5574" s="73" t="s">
        <v>2517</v>
      </c>
      <c r="D5574" s="92">
        <v>2.2661E-4</v>
      </c>
      <c r="E5574" s="73" t="s">
        <v>2518</v>
      </c>
      <c r="F5574" s="79" t="str">
        <f>INDEX('Crosswalk Particulates'!$B:$B,MATCH('2017 EPA Data'!A5574,'Crosswalk Particulates'!$A:$A,0))</f>
        <v>process-other-industry</v>
      </c>
      <c r="G5574" s="84">
        <f>INDEX('Crosswalk Particulates'!$E:$E,MATCH('2017 EPA Data'!$B5574,'Crosswalk Particulates'!$D:$D,0))</f>
        <v>0</v>
      </c>
      <c r="H5574" s="96">
        <f t="shared" si="87"/>
        <v>0</v>
      </c>
    </row>
    <row r="5575" spans="1:8" hidden="1">
      <c r="A5575" s="73" t="s">
        <v>2600</v>
      </c>
      <c r="B5575" s="73" t="s">
        <v>2713</v>
      </c>
      <c r="C5575" s="73" t="s">
        <v>2517</v>
      </c>
      <c r="D5575" s="92">
        <v>2.0502572000000001E-4</v>
      </c>
      <c r="E5575" s="73" t="s">
        <v>2518</v>
      </c>
      <c r="F5575" s="79" t="str">
        <f>INDEX('Crosswalk Particulates'!$B:$B,MATCH('2017 EPA Data'!A5575,'Crosswalk Particulates'!$A:$A,0))</f>
        <v>industry-fuel-biomass</v>
      </c>
      <c r="G5575" s="84">
        <f>INDEX('Crosswalk Particulates'!$E:$E,MATCH('2017 EPA Data'!$B5575,'Crosswalk Particulates'!$D:$D,0))</f>
        <v>0</v>
      </c>
      <c r="H5575" s="96">
        <f t="shared" si="87"/>
        <v>0</v>
      </c>
    </row>
    <row r="5576" spans="1:8" hidden="1">
      <c r="A5576" s="73" t="s">
        <v>2578</v>
      </c>
      <c r="B5576" s="73" t="s">
        <v>2651</v>
      </c>
      <c r="C5576" s="73" t="s">
        <v>2517</v>
      </c>
      <c r="D5576" s="92">
        <v>2.0378599999999999E-4</v>
      </c>
      <c r="E5576" s="73" t="s">
        <v>2518</v>
      </c>
      <c r="F5576" s="79" t="str">
        <f>INDEX('Crosswalk Particulates'!$B:$B,MATCH('2017 EPA Data'!A5576,'Crosswalk Particulates'!$A:$A,0))</f>
        <v>process-chemicals-industry</v>
      </c>
      <c r="G5576" s="84">
        <f>INDEX('Crosswalk Particulates'!$E:$E,MATCH('2017 EPA Data'!$B5576,'Crosswalk Particulates'!$D:$D,0))</f>
        <v>0</v>
      </c>
      <c r="H5576" s="96">
        <f t="shared" si="87"/>
        <v>0</v>
      </c>
    </row>
    <row r="5577" spans="1:8" hidden="1">
      <c r="A5577" s="73" t="s">
        <v>2546</v>
      </c>
      <c r="B5577" s="73" t="s">
        <v>2726</v>
      </c>
      <c r="C5577" s="73" t="s">
        <v>2517</v>
      </c>
      <c r="D5577" s="92">
        <v>2.0320000000000001E-4</v>
      </c>
      <c r="E5577" s="73" t="s">
        <v>2518</v>
      </c>
      <c r="F5577" s="79" t="str">
        <f>INDEX('Crosswalk Particulates'!$B:$B,MATCH('2017 EPA Data'!A5577,'Crosswalk Particulates'!$A:$A,0))</f>
        <v>process-other-industry</v>
      </c>
      <c r="G5577" s="84">
        <f>INDEX('Crosswalk Particulates'!$E:$E,MATCH('2017 EPA Data'!$B5577,'Crosswalk Particulates'!$D:$D,0))</f>
        <v>0</v>
      </c>
      <c r="H5577" s="96">
        <f t="shared" si="87"/>
        <v>0</v>
      </c>
    </row>
    <row r="5578" spans="1:8" hidden="1">
      <c r="A5578" s="73" t="s">
        <v>2553</v>
      </c>
      <c r="B5578" s="73" t="s">
        <v>2675</v>
      </c>
      <c r="C5578" s="73" t="s">
        <v>2517</v>
      </c>
      <c r="D5578" s="92">
        <v>2.0000000000000001E-4</v>
      </c>
      <c r="E5578" s="73" t="s">
        <v>2518</v>
      </c>
      <c r="F5578" s="79" t="str">
        <f>INDEX('Crosswalk Particulates'!$B:$B,MATCH('2017 EPA Data'!A5578,'Crosswalk Particulates'!$A:$A,0))</f>
        <v>process-other-industry</v>
      </c>
      <c r="G5578" s="84">
        <f>INDEX('Crosswalk Particulates'!$E:$E,MATCH('2017 EPA Data'!$B5578,'Crosswalk Particulates'!$D:$D,0))</f>
        <v>0</v>
      </c>
      <c r="H5578" s="96">
        <f t="shared" si="87"/>
        <v>0</v>
      </c>
    </row>
    <row r="5579" spans="1:8" hidden="1">
      <c r="A5579" s="73" t="s">
        <v>2723</v>
      </c>
      <c r="B5579" s="73" t="s">
        <v>2756</v>
      </c>
      <c r="C5579" s="73" t="s">
        <v>2517</v>
      </c>
      <c r="D5579" s="92">
        <v>1.982294526E-4</v>
      </c>
      <c r="E5579" s="73" t="s">
        <v>2518</v>
      </c>
      <c r="F5579" s="79" t="str">
        <f>INDEX('Crosswalk Particulates'!$B:$B,MATCH('2017 EPA Data'!A5579,'Crosswalk Particulates'!$A:$A,0))</f>
        <v>Residential Buildings Sector</v>
      </c>
      <c r="G5579" s="84">
        <f>INDEX('Crosswalk Particulates'!$E:$E,MATCH('2017 EPA Data'!$B5579,'Crosswalk Particulates'!$D:$D,0))</f>
        <v>0</v>
      </c>
      <c r="H5579" s="96">
        <f t="shared" si="87"/>
        <v>0</v>
      </c>
    </row>
    <row r="5580" spans="1:8" hidden="1">
      <c r="A5580" s="73" t="s">
        <v>2632</v>
      </c>
      <c r="B5580" s="73" t="s">
        <v>2654</v>
      </c>
      <c r="C5580" s="73" t="s">
        <v>2517</v>
      </c>
      <c r="D5580" s="92">
        <v>1.9411999999999999E-4</v>
      </c>
      <c r="E5580" s="73" t="s">
        <v>2518</v>
      </c>
      <c r="F5580" s="79" t="str">
        <f>INDEX('Crosswalk Particulates'!$B:$B,MATCH('2017 EPA Data'!A5580,'Crosswalk Particulates'!$A:$A,0))</f>
        <v>industry-fuel-other</v>
      </c>
      <c r="G5580" s="84">
        <f>INDEX('Crosswalk Particulates'!$E:$E,MATCH('2017 EPA Data'!$B5580,'Crosswalk Particulates'!$D:$D,0))</f>
        <v>0</v>
      </c>
      <c r="H5580" s="96">
        <f t="shared" si="87"/>
        <v>0</v>
      </c>
    </row>
    <row r="5581" spans="1:8" hidden="1">
      <c r="A5581" s="73" t="s">
        <v>2546</v>
      </c>
      <c r="B5581" s="73" t="s">
        <v>2740</v>
      </c>
      <c r="C5581" s="73" t="s">
        <v>2517</v>
      </c>
      <c r="D5581" s="92">
        <v>1.91733E-4</v>
      </c>
      <c r="E5581" s="73" t="s">
        <v>2518</v>
      </c>
      <c r="F5581" s="79" t="str">
        <f>INDEX('Crosswalk Particulates'!$B:$B,MATCH('2017 EPA Data'!A5581,'Crosswalk Particulates'!$A:$A,0))</f>
        <v>process-other-industry</v>
      </c>
      <c r="G5581" s="84">
        <f>INDEX('Crosswalk Particulates'!$E:$E,MATCH('2017 EPA Data'!$B5581,'Crosswalk Particulates'!$D:$D,0))</f>
        <v>0</v>
      </c>
      <c r="H5581" s="96">
        <f t="shared" si="87"/>
        <v>0</v>
      </c>
    </row>
    <row r="5582" spans="1:8" hidden="1">
      <c r="A5582" s="73" t="s">
        <v>2547</v>
      </c>
      <c r="B5582" s="73" t="s">
        <v>2781</v>
      </c>
      <c r="C5582" s="73" t="s">
        <v>2517</v>
      </c>
      <c r="D5582" s="92">
        <v>1.6108E-4</v>
      </c>
      <c r="E5582" s="73" t="s">
        <v>2518</v>
      </c>
      <c r="F5582" s="79" t="str">
        <f>INDEX('Crosswalk Particulates'!$B:$B,MATCH('2017 EPA Data'!A5582,'Crosswalk Particulates'!$A:$A,0))</f>
        <v>process-other-industry</v>
      </c>
      <c r="G5582" s="84">
        <f>INDEX('Crosswalk Particulates'!$E:$E,MATCH('2017 EPA Data'!$B5582,'Crosswalk Particulates'!$D:$D,0))</f>
        <v>0</v>
      </c>
      <c r="H5582" s="96">
        <f t="shared" si="87"/>
        <v>0</v>
      </c>
    </row>
    <row r="5583" spans="1:8" hidden="1">
      <c r="A5583" s="73" t="s">
        <v>2665</v>
      </c>
      <c r="B5583" s="73" t="s">
        <v>2874</v>
      </c>
      <c r="C5583" s="73" t="s">
        <v>2517</v>
      </c>
      <c r="D5583" s="92">
        <v>1.5687714858000001E-4</v>
      </c>
      <c r="E5583" s="73" t="s">
        <v>2518</v>
      </c>
      <c r="F5583" s="79" t="str">
        <f>INDEX('Crosswalk Particulates'!$B:$B,MATCH('2017 EPA Data'!A5583,'Crosswalk Particulates'!$A:$A,0))</f>
        <v>Commercial Buildings Sector</v>
      </c>
      <c r="G5583" s="84">
        <f>INDEX('Crosswalk Particulates'!$E:$E,MATCH('2017 EPA Data'!$B5583,'Crosswalk Particulates'!$D:$D,0))</f>
        <v>0</v>
      </c>
      <c r="H5583" s="96">
        <f t="shared" si="87"/>
        <v>0</v>
      </c>
    </row>
    <row r="5584" spans="1:8" hidden="1">
      <c r="A5584" s="73" t="s">
        <v>2723</v>
      </c>
      <c r="B5584" s="73" t="s">
        <v>2628</v>
      </c>
      <c r="C5584" s="73" t="s">
        <v>2517</v>
      </c>
      <c r="D5584" s="92">
        <v>1.5054058300000001E-4</v>
      </c>
      <c r="E5584" s="73" t="s">
        <v>2518</v>
      </c>
      <c r="F5584" s="79" t="str">
        <f>INDEX('Crosswalk Particulates'!$B:$B,MATCH('2017 EPA Data'!A5584,'Crosswalk Particulates'!$A:$A,0))</f>
        <v>Residential Buildings Sector</v>
      </c>
      <c r="G5584" s="84">
        <f>INDEX('Crosswalk Particulates'!$E:$E,MATCH('2017 EPA Data'!$B5584,'Crosswalk Particulates'!$D:$D,0))</f>
        <v>0</v>
      </c>
      <c r="H5584" s="96">
        <f t="shared" si="87"/>
        <v>0</v>
      </c>
    </row>
    <row r="5585" spans="1:8" hidden="1">
      <c r="A5585" s="73" t="s">
        <v>2669</v>
      </c>
      <c r="B5585" s="73" t="s">
        <v>2761</v>
      </c>
      <c r="C5585" s="73" t="s">
        <v>2517</v>
      </c>
      <c r="D5585" s="92">
        <v>1.4999999999999999E-4</v>
      </c>
      <c r="E5585" s="73" t="s">
        <v>2518</v>
      </c>
      <c r="F5585" s="79" t="str">
        <f>INDEX('Crosswalk Particulates'!$B:$B,MATCH('2017 EPA Data'!A5585,'Crosswalk Particulates'!$A:$A,0))</f>
        <v>Commercial Buildings Sector</v>
      </c>
      <c r="G5585" s="84">
        <f>INDEX('Crosswalk Particulates'!$E:$E,MATCH('2017 EPA Data'!$B5585,'Crosswalk Particulates'!$D:$D,0))</f>
        <v>0</v>
      </c>
      <c r="H5585" s="96">
        <f t="shared" si="87"/>
        <v>0</v>
      </c>
    </row>
    <row r="5586" spans="1:8" hidden="1">
      <c r="A5586" s="73" t="s">
        <v>2555</v>
      </c>
      <c r="B5586" s="73" t="s">
        <v>2621</v>
      </c>
      <c r="C5586" s="73" t="s">
        <v>2517</v>
      </c>
      <c r="D5586" s="92">
        <v>1.4592000000000001E-4</v>
      </c>
      <c r="E5586" s="73" t="s">
        <v>2518</v>
      </c>
      <c r="F5586" s="79" t="str">
        <f>INDEX('Crosswalk Particulates'!$B:$B,MATCH('2017 EPA Data'!A5586,'Crosswalk Particulates'!$A:$A,0))</f>
        <v>process-other-industry</v>
      </c>
      <c r="G5586" s="84">
        <f>INDEX('Crosswalk Particulates'!$E:$E,MATCH('2017 EPA Data'!$B5586,'Crosswalk Particulates'!$D:$D,0))</f>
        <v>0</v>
      </c>
      <c r="H5586" s="96">
        <f t="shared" si="87"/>
        <v>0</v>
      </c>
    </row>
    <row r="5587" spans="1:8" hidden="1">
      <c r="A5587" s="73" t="s">
        <v>2546</v>
      </c>
      <c r="B5587" s="73" t="s">
        <v>2708</v>
      </c>
      <c r="C5587" s="73" t="s">
        <v>2517</v>
      </c>
      <c r="D5587" s="92">
        <v>1.398308E-4</v>
      </c>
      <c r="E5587" s="73" t="s">
        <v>2518</v>
      </c>
      <c r="F5587" s="79" t="str">
        <f>INDEX('Crosswalk Particulates'!$B:$B,MATCH('2017 EPA Data'!A5587,'Crosswalk Particulates'!$A:$A,0))</f>
        <v>process-other-industry</v>
      </c>
      <c r="G5587" s="84">
        <f>INDEX('Crosswalk Particulates'!$E:$E,MATCH('2017 EPA Data'!$B5587,'Crosswalk Particulates'!$D:$D,0))</f>
        <v>0</v>
      </c>
      <c r="H5587" s="96">
        <f t="shared" si="87"/>
        <v>0</v>
      </c>
    </row>
    <row r="5588" spans="1:8" hidden="1">
      <c r="A5588" s="73" t="s">
        <v>2555</v>
      </c>
      <c r="B5588" s="73" t="s">
        <v>2656</v>
      </c>
      <c r="C5588" s="73" t="s">
        <v>2517</v>
      </c>
      <c r="D5588" s="92">
        <v>1.3679999999999999E-4</v>
      </c>
      <c r="E5588" s="73" t="s">
        <v>2518</v>
      </c>
      <c r="F5588" s="79" t="str">
        <f>INDEX('Crosswalk Particulates'!$B:$B,MATCH('2017 EPA Data'!A5588,'Crosswalk Particulates'!$A:$A,0))</f>
        <v>process-other-industry</v>
      </c>
      <c r="G5588" s="84">
        <f>INDEX('Crosswalk Particulates'!$E:$E,MATCH('2017 EPA Data'!$B5588,'Crosswalk Particulates'!$D:$D,0))</f>
        <v>0</v>
      </c>
      <c r="H5588" s="96">
        <f t="shared" si="87"/>
        <v>0</v>
      </c>
    </row>
    <row r="5589" spans="1:8" hidden="1">
      <c r="A5589" s="73" t="s">
        <v>2723</v>
      </c>
      <c r="B5589" s="73" t="s">
        <v>2637</v>
      </c>
      <c r="C5589" s="73" t="s">
        <v>2517</v>
      </c>
      <c r="D5589" s="92">
        <v>1.2645408940000001E-4</v>
      </c>
      <c r="E5589" s="73" t="s">
        <v>2518</v>
      </c>
      <c r="F5589" s="79" t="str">
        <f>INDEX('Crosswalk Particulates'!$B:$B,MATCH('2017 EPA Data'!A5589,'Crosswalk Particulates'!$A:$A,0))</f>
        <v>Residential Buildings Sector</v>
      </c>
      <c r="G5589" s="84">
        <f>INDEX('Crosswalk Particulates'!$E:$E,MATCH('2017 EPA Data'!$B5589,'Crosswalk Particulates'!$D:$D,0))</f>
        <v>0</v>
      </c>
      <c r="H5589" s="96">
        <f t="shared" si="87"/>
        <v>0</v>
      </c>
    </row>
    <row r="5590" spans="1:8" hidden="1">
      <c r="A5590" s="73" t="s">
        <v>2602</v>
      </c>
      <c r="B5590" s="73" t="s">
        <v>2635</v>
      </c>
      <c r="C5590" s="73" t="s">
        <v>2517</v>
      </c>
      <c r="D5590" s="92">
        <v>1.125806E-4</v>
      </c>
      <c r="E5590" s="73" t="s">
        <v>2518</v>
      </c>
      <c r="F5590" s="79" t="str">
        <f>INDEX('Crosswalk Particulates'!$B:$B,MATCH('2017 EPA Data'!A5590,'Crosswalk Particulates'!$A:$A,0))</f>
        <v>process-other-industry</v>
      </c>
      <c r="G5590" s="84">
        <f>INDEX('Crosswalk Particulates'!$E:$E,MATCH('2017 EPA Data'!$B5590,'Crosswalk Particulates'!$D:$D,0))</f>
        <v>0</v>
      </c>
      <c r="H5590" s="96">
        <f t="shared" si="87"/>
        <v>0</v>
      </c>
    </row>
    <row r="5591" spans="1:8" hidden="1">
      <c r="A5591" s="73" t="s">
        <v>2647</v>
      </c>
      <c r="B5591" s="73" t="s">
        <v>2668</v>
      </c>
      <c r="C5591" s="73" t="s">
        <v>2517</v>
      </c>
      <c r="D5591" s="92">
        <v>1.0473597999999999E-4</v>
      </c>
      <c r="E5591" s="73" t="s">
        <v>2518</v>
      </c>
      <c r="F5591" s="79" t="str">
        <f>INDEX('Crosswalk Particulates'!$B:$B,MATCH('2017 EPA Data'!A5591,'Crosswalk Particulates'!$A:$A,0))</f>
        <v>process-mining-industry</v>
      </c>
      <c r="G5591" s="84">
        <f>INDEX('Crosswalk Particulates'!$E:$E,MATCH('2017 EPA Data'!$B5591,'Crosswalk Particulates'!$D:$D,0))</f>
        <v>0</v>
      </c>
      <c r="H5591" s="96">
        <f t="shared" si="87"/>
        <v>0</v>
      </c>
    </row>
    <row r="5592" spans="1:8" hidden="1">
      <c r="A5592" s="73" t="s">
        <v>2519</v>
      </c>
      <c r="B5592" s="73" t="s">
        <v>2828</v>
      </c>
      <c r="C5592" s="73" t="s">
        <v>2517</v>
      </c>
      <c r="D5592" s="92">
        <v>1E-4</v>
      </c>
      <c r="E5592" s="73" t="s">
        <v>2518</v>
      </c>
      <c r="F5592" s="79" t="str">
        <f>INDEX('Crosswalk Particulates'!$B:$B,MATCH('2017 EPA Data'!A5592,'Crosswalk Particulates'!$A:$A,0))</f>
        <v>process-other-industry</v>
      </c>
      <c r="G5592" s="84">
        <f>INDEX('Crosswalk Particulates'!$E:$E,MATCH('2017 EPA Data'!$B5592,'Crosswalk Particulates'!$D:$D,0))</f>
        <v>0</v>
      </c>
      <c r="H5592" s="96">
        <f t="shared" si="87"/>
        <v>0</v>
      </c>
    </row>
    <row r="5593" spans="1:8" hidden="1">
      <c r="A5593" s="73" t="s">
        <v>2547</v>
      </c>
      <c r="B5593" s="73" t="s">
        <v>2794</v>
      </c>
      <c r="C5593" s="73" t="s">
        <v>2517</v>
      </c>
      <c r="D5593" s="92">
        <v>1E-4</v>
      </c>
      <c r="E5593" s="73" t="s">
        <v>2518</v>
      </c>
      <c r="F5593" s="79" t="str">
        <f>INDEX('Crosswalk Particulates'!$B:$B,MATCH('2017 EPA Data'!A5593,'Crosswalk Particulates'!$A:$A,0))</f>
        <v>process-other-industry</v>
      </c>
      <c r="G5593" s="84">
        <f>INDEX('Crosswalk Particulates'!$E:$E,MATCH('2017 EPA Data'!$B5593,'Crosswalk Particulates'!$D:$D,0))</f>
        <v>0</v>
      </c>
      <c r="H5593" s="96">
        <f t="shared" si="87"/>
        <v>0</v>
      </c>
    </row>
    <row r="5594" spans="1:8" hidden="1">
      <c r="A5594" s="73" t="s">
        <v>2551</v>
      </c>
      <c r="B5594" s="73" t="s">
        <v>2737</v>
      </c>
      <c r="C5594" s="73" t="s">
        <v>2517</v>
      </c>
      <c r="D5594" s="92">
        <v>9.9172619999999994E-5</v>
      </c>
      <c r="E5594" s="73" t="s">
        <v>2518</v>
      </c>
      <c r="F5594" s="79" t="str">
        <f>INDEX('Crosswalk Particulates'!$B:$B,MATCH('2017 EPA Data'!A5594,'Crosswalk Particulates'!$A:$A,0))</f>
        <v>industry-fuel-natural gas</v>
      </c>
      <c r="G5594" s="84">
        <f>INDEX('Crosswalk Particulates'!$E:$E,MATCH('2017 EPA Data'!$B5594,'Crosswalk Particulates'!$D:$D,0))</f>
        <v>0</v>
      </c>
      <c r="H5594" s="96">
        <f t="shared" si="87"/>
        <v>0</v>
      </c>
    </row>
    <row r="5595" spans="1:8" hidden="1">
      <c r="A5595" s="73" t="s">
        <v>2563</v>
      </c>
      <c r="B5595" s="73" t="s">
        <v>2732</v>
      </c>
      <c r="D5595" s="92">
        <v>9.5199999999999997E-5</v>
      </c>
      <c r="E5595" s="73" t="s">
        <v>2522</v>
      </c>
      <c r="F5595" s="79" t="str">
        <f>INDEX('Crosswalk Particulates'!$B:$B,MATCH('2017 EPA Data'!A5595,'Crosswalk Particulates'!$A:$A,0))</f>
        <v>Other-EPA</v>
      </c>
      <c r="G5595" s="84">
        <f>INDEX('Crosswalk Particulates'!$E:$E,MATCH('2017 EPA Data'!$B5595,'Crosswalk Particulates'!$D:$D,0))</f>
        <v>0</v>
      </c>
      <c r="H5595" s="96">
        <f t="shared" si="87"/>
        <v>86.364089956545811</v>
      </c>
    </row>
    <row r="5596" spans="1:8" hidden="1">
      <c r="A5596" s="73" t="s">
        <v>2608</v>
      </c>
      <c r="B5596" s="73" t="s">
        <v>2858</v>
      </c>
      <c r="C5596" s="73" t="s">
        <v>2517</v>
      </c>
      <c r="D5596" s="92">
        <v>9.2839999999999999E-5</v>
      </c>
      <c r="E5596" s="73" t="s">
        <v>2518</v>
      </c>
      <c r="F5596" s="79" t="str">
        <f>INDEX('Crosswalk Particulates'!$B:$B,MATCH('2017 EPA Data'!A5596,'Crosswalk Particulates'!$A:$A,0))</f>
        <v>Electricity Sector</v>
      </c>
      <c r="G5596" s="84">
        <f>INDEX('Crosswalk Particulates'!$E:$E,MATCH('2017 EPA Data'!$B5596,'Crosswalk Particulates'!$D:$D,0))</f>
        <v>0</v>
      </c>
      <c r="H5596" s="96">
        <f t="shared" si="87"/>
        <v>0</v>
      </c>
    </row>
    <row r="5597" spans="1:8" hidden="1">
      <c r="A5597" s="73" t="s">
        <v>2618</v>
      </c>
      <c r="B5597" s="73" t="s">
        <v>2728</v>
      </c>
      <c r="C5597" s="73" t="s">
        <v>2517</v>
      </c>
      <c r="D5597" s="92">
        <v>9.0199999999999997E-5</v>
      </c>
      <c r="E5597" s="73" t="s">
        <v>2518</v>
      </c>
      <c r="F5597" s="79" t="str">
        <f>INDEX('Crosswalk Particulates'!$B:$B,MATCH('2017 EPA Data'!A5597,'Crosswalk Particulates'!$A:$A,0))</f>
        <v>Other-EPA</v>
      </c>
      <c r="G5597" s="84">
        <f>INDEX('Crosswalk Particulates'!$E:$E,MATCH('2017 EPA Data'!$B5597,'Crosswalk Particulates'!$D:$D,0))</f>
        <v>0</v>
      </c>
      <c r="H5597" s="96">
        <f t="shared" si="87"/>
        <v>0</v>
      </c>
    </row>
    <row r="5598" spans="1:8" hidden="1">
      <c r="A5598" s="73" t="s">
        <v>2723</v>
      </c>
      <c r="B5598" s="73" t="s">
        <v>2653</v>
      </c>
      <c r="C5598" s="73" t="s">
        <v>2517</v>
      </c>
      <c r="D5598" s="92">
        <v>6.6237856399999998E-5</v>
      </c>
      <c r="E5598" s="73" t="s">
        <v>2518</v>
      </c>
      <c r="F5598" s="79" t="str">
        <f>INDEX('Crosswalk Particulates'!$B:$B,MATCH('2017 EPA Data'!A5598,'Crosswalk Particulates'!$A:$A,0))</f>
        <v>Residential Buildings Sector</v>
      </c>
      <c r="G5598" s="84">
        <f>INDEX('Crosswalk Particulates'!$E:$E,MATCH('2017 EPA Data'!$B5598,'Crosswalk Particulates'!$D:$D,0))</f>
        <v>0</v>
      </c>
      <c r="H5598" s="96">
        <f t="shared" si="87"/>
        <v>0</v>
      </c>
    </row>
    <row r="5599" spans="1:8" hidden="1">
      <c r="A5599" s="73" t="s">
        <v>2546</v>
      </c>
      <c r="B5599" s="73" t="s">
        <v>2694</v>
      </c>
      <c r="C5599" s="73" t="s">
        <v>2517</v>
      </c>
      <c r="D5599" s="92">
        <v>6.3499999999999999E-5</v>
      </c>
      <c r="E5599" s="73" t="s">
        <v>2518</v>
      </c>
      <c r="F5599" s="79" t="str">
        <f>INDEX('Crosswalk Particulates'!$B:$B,MATCH('2017 EPA Data'!A5599,'Crosswalk Particulates'!$A:$A,0))</f>
        <v>process-other-industry</v>
      </c>
      <c r="G5599" s="84">
        <f>INDEX('Crosswalk Particulates'!$E:$E,MATCH('2017 EPA Data'!$B5599,'Crosswalk Particulates'!$D:$D,0))</f>
        <v>0</v>
      </c>
      <c r="H5599" s="96">
        <f t="shared" si="87"/>
        <v>0</v>
      </c>
    </row>
    <row r="5600" spans="1:8" hidden="1">
      <c r="A5600" s="73" t="s">
        <v>2723</v>
      </c>
      <c r="B5600" s="73" t="s">
        <v>2625</v>
      </c>
      <c r="C5600" s="73" t="s">
        <v>2517</v>
      </c>
      <c r="D5600" s="92">
        <v>6.0216232999999998E-5</v>
      </c>
      <c r="E5600" s="73" t="s">
        <v>2518</v>
      </c>
      <c r="F5600" s="79" t="str">
        <f>INDEX('Crosswalk Particulates'!$B:$B,MATCH('2017 EPA Data'!A5600,'Crosswalk Particulates'!$A:$A,0))</f>
        <v>Residential Buildings Sector</v>
      </c>
      <c r="G5600" s="84">
        <f>INDEX('Crosswalk Particulates'!$E:$E,MATCH('2017 EPA Data'!$B5600,'Crosswalk Particulates'!$D:$D,0))</f>
        <v>0</v>
      </c>
      <c r="H5600" s="96">
        <f t="shared" si="87"/>
        <v>0</v>
      </c>
    </row>
    <row r="5601" spans="1:8" hidden="1">
      <c r="A5601" s="73" t="s">
        <v>2669</v>
      </c>
      <c r="B5601" s="73" t="s">
        <v>2684</v>
      </c>
      <c r="C5601" s="73" t="s">
        <v>2517</v>
      </c>
      <c r="D5601" s="92">
        <v>6.0000000000000002E-5</v>
      </c>
      <c r="E5601" s="73" t="s">
        <v>2518</v>
      </c>
      <c r="F5601" s="79" t="str">
        <f>INDEX('Crosswalk Particulates'!$B:$B,MATCH('2017 EPA Data'!A5601,'Crosswalk Particulates'!$A:$A,0))</f>
        <v>Commercial Buildings Sector</v>
      </c>
      <c r="G5601" s="84">
        <f>INDEX('Crosswalk Particulates'!$E:$E,MATCH('2017 EPA Data'!$B5601,'Crosswalk Particulates'!$D:$D,0))</f>
        <v>0</v>
      </c>
      <c r="H5601" s="96">
        <f t="shared" si="87"/>
        <v>0</v>
      </c>
    </row>
    <row r="5602" spans="1:8" hidden="1">
      <c r="A5602" s="73" t="s">
        <v>2602</v>
      </c>
      <c r="B5602" s="73" t="s">
        <v>2756</v>
      </c>
      <c r="C5602" s="73" t="s">
        <v>2517</v>
      </c>
      <c r="D5602" s="92">
        <v>5.0000000000000002E-5</v>
      </c>
      <c r="E5602" s="73" t="s">
        <v>2518</v>
      </c>
      <c r="F5602" s="79" t="str">
        <f>INDEX('Crosswalk Particulates'!$B:$B,MATCH('2017 EPA Data'!A5602,'Crosswalk Particulates'!$A:$A,0))</f>
        <v>process-other-industry</v>
      </c>
      <c r="G5602" s="84">
        <f>INDEX('Crosswalk Particulates'!$E:$E,MATCH('2017 EPA Data'!$B5602,'Crosswalk Particulates'!$D:$D,0))</f>
        <v>0</v>
      </c>
      <c r="H5602" s="96">
        <f t="shared" si="87"/>
        <v>0</v>
      </c>
    </row>
    <row r="5603" spans="1:8" hidden="1">
      <c r="A5603" s="73" t="s">
        <v>2723</v>
      </c>
      <c r="B5603" s="73" t="s">
        <v>2626</v>
      </c>
      <c r="C5603" s="73" t="s">
        <v>2517</v>
      </c>
      <c r="D5603" s="92">
        <v>4.8172986400000003E-5</v>
      </c>
      <c r="E5603" s="73" t="s">
        <v>2518</v>
      </c>
      <c r="F5603" s="79" t="str">
        <f>INDEX('Crosswalk Particulates'!$B:$B,MATCH('2017 EPA Data'!A5603,'Crosswalk Particulates'!$A:$A,0))</f>
        <v>Residential Buildings Sector</v>
      </c>
      <c r="G5603" s="84">
        <f>INDEX('Crosswalk Particulates'!$E:$E,MATCH('2017 EPA Data'!$B5603,'Crosswalk Particulates'!$D:$D,0))</f>
        <v>0</v>
      </c>
      <c r="H5603" s="96">
        <f t="shared" si="87"/>
        <v>0</v>
      </c>
    </row>
    <row r="5604" spans="1:8" hidden="1">
      <c r="A5604" s="73" t="s">
        <v>2665</v>
      </c>
      <c r="B5604" s="73" t="s">
        <v>2876</v>
      </c>
      <c r="C5604" s="73" t="s">
        <v>2517</v>
      </c>
      <c r="D5604" s="92">
        <v>4.7063319333999998E-5</v>
      </c>
      <c r="E5604" s="73" t="s">
        <v>2518</v>
      </c>
      <c r="F5604" s="79" t="str">
        <f>INDEX('Crosswalk Particulates'!$B:$B,MATCH('2017 EPA Data'!A5604,'Crosswalk Particulates'!$A:$A,0))</f>
        <v>Commercial Buildings Sector</v>
      </c>
      <c r="G5604" s="84">
        <f>INDEX('Crosswalk Particulates'!$E:$E,MATCH('2017 EPA Data'!$B5604,'Crosswalk Particulates'!$D:$D,0))</f>
        <v>0</v>
      </c>
      <c r="H5604" s="96">
        <f t="shared" si="87"/>
        <v>0</v>
      </c>
    </row>
    <row r="5605" spans="1:8" hidden="1">
      <c r="A5605" s="73" t="s">
        <v>2669</v>
      </c>
      <c r="B5605" s="73" t="s">
        <v>2827</v>
      </c>
      <c r="C5605" s="73" t="s">
        <v>2517</v>
      </c>
      <c r="D5605" s="92">
        <v>4.5341569999999998E-5</v>
      </c>
      <c r="E5605" s="73" t="s">
        <v>2518</v>
      </c>
      <c r="F5605" s="79" t="str">
        <f>INDEX('Crosswalk Particulates'!$B:$B,MATCH('2017 EPA Data'!A5605,'Crosswalk Particulates'!$A:$A,0))</f>
        <v>Commercial Buildings Sector</v>
      </c>
      <c r="G5605" s="84">
        <f>INDEX('Crosswalk Particulates'!$E:$E,MATCH('2017 EPA Data'!$B5605,'Crosswalk Particulates'!$D:$D,0))</f>
        <v>0</v>
      </c>
      <c r="H5605" s="96">
        <f t="shared" si="87"/>
        <v>0</v>
      </c>
    </row>
    <row r="5606" spans="1:8" hidden="1">
      <c r="A5606" s="73" t="s">
        <v>2519</v>
      </c>
      <c r="B5606" s="73" t="s">
        <v>2836</v>
      </c>
      <c r="C5606" s="73" t="s">
        <v>2517</v>
      </c>
      <c r="D5606" s="92">
        <v>4.2764593999999997E-5</v>
      </c>
      <c r="E5606" s="73" t="s">
        <v>2518</v>
      </c>
      <c r="F5606" s="79" t="str">
        <f>INDEX('Crosswalk Particulates'!$B:$B,MATCH('2017 EPA Data'!A5606,'Crosswalk Particulates'!$A:$A,0))</f>
        <v>process-other-industry</v>
      </c>
      <c r="G5606" s="84">
        <f>INDEX('Crosswalk Particulates'!$E:$E,MATCH('2017 EPA Data'!$B5606,'Crosswalk Particulates'!$D:$D,0))</f>
        <v>0</v>
      </c>
      <c r="H5606" s="96">
        <f t="shared" si="87"/>
        <v>0</v>
      </c>
    </row>
    <row r="5607" spans="1:8" hidden="1">
      <c r="A5607" s="73" t="s">
        <v>2669</v>
      </c>
      <c r="B5607" s="73" t="s">
        <v>2843</v>
      </c>
      <c r="C5607" s="73" t="s">
        <v>2517</v>
      </c>
      <c r="D5607" s="92">
        <v>3.990057E-5</v>
      </c>
      <c r="E5607" s="73" t="s">
        <v>2518</v>
      </c>
      <c r="F5607" s="79" t="str">
        <f>INDEX('Crosswalk Particulates'!$B:$B,MATCH('2017 EPA Data'!A5607,'Crosswalk Particulates'!$A:$A,0))</f>
        <v>Commercial Buildings Sector</v>
      </c>
      <c r="G5607" s="84">
        <f>INDEX('Crosswalk Particulates'!$E:$E,MATCH('2017 EPA Data'!$B5607,'Crosswalk Particulates'!$D:$D,0))</f>
        <v>0</v>
      </c>
      <c r="H5607" s="96">
        <f t="shared" si="87"/>
        <v>0</v>
      </c>
    </row>
    <row r="5608" spans="1:8" hidden="1">
      <c r="A5608" s="73" t="s">
        <v>2723</v>
      </c>
      <c r="B5608" s="73" t="s">
        <v>2643</v>
      </c>
      <c r="C5608" s="73" t="s">
        <v>2517</v>
      </c>
      <c r="D5608" s="92">
        <v>3.6731902220000001E-5</v>
      </c>
      <c r="E5608" s="73" t="s">
        <v>2518</v>
      </c>
      <c r="F5608" s="79" t="str">
        <f>INDEX('Crosswalk Particulates'!$B:$B,MATCH('2017 EPA Data'!A5608,'Crosswalk Particulates'!$A:$A,0))</f>
        <v>Residential Buildings Sector</v>
      </c>
      <c r="G5608" s="84">
        <f>INDEX('Crosswalk Particulates'!$E:$E,MATCH('2017 EPA Data'!$B5608,'Crosswalk Particulates'!$D:$D,0))</f>
        <v>0</v>
      </c>
      <c r="H5608" s="96">
        <f t="shared" si="87"/>
        <v>0</v>
      </c>
    </row>
    <row r="5609" spans="1:8" hidden="1">
      <c r="A5609" s="73" t="s">
        <v>2649</v>
      </c>
      <c r="B5609" s="73" t="s">
        <v>2843</v>
      </c>
      <c r="C5609" s="73" t="s">
        <v>2517</v>
      </c>
      <c r="D5609" s="92">
        <v>3.6000000000000001E-5</v>
      </c>
      <c r="E5609" s="73" t="s">
        <v>2518</v>
      </c>
      <c r="F5609" s="79" t="str">
        <f>INDEX('Crosswalk Particulates'!$B:$B,MATCH('2017 EPA Data'!A5609,'Crosswalk Particulates'!$A:$A,0))</f>
        <v>Electricity Sector</v>
      </c>
      <c r="G5609" s="84">
        <f>INDEX('Crosswalk Particulates'!$E:$E,MATCH('2017 EPA Data'!$B5609,'Crosswalk Particulates'!$D:$D,0))</f>
        <v>0</v>
      </c>
      <c r="H5609" s="96">
        <f t="shared" si="87"/>
        <v>0</v>
      </c>
    </row>
    <row r="5610" spans="1:8" hidden="1">
      <c r="A5610" s="73" t="s">
        <v>2538</v>
      </c>
      <c r="B5610" s="73" t="s">
        <v>2876</v>
      </c>
      <c r="C5610" s="73" t="s">
        <v>2517</v>
      </c>
      <c r="D5610" s="92">
        <v>3.3437912E-5</v>
      </c>
      <c r="E5610" s="73" t="s">
        <v>2518</v>
      </c>
      <c r="F5610" s="79" t="str">
        <f>INDEX('Crosswalk Particulates'!$B:$B,MATCH('2017 EPA Data'!A5610,'Crosswalk Particulates'!$A:$A,0))</f>
        <v>process-other-industry</v>
      </c>
      <c r="G5610" s="84">
        <f>INDEX('Crosswalk Particulates'!$E:$E,MATCH('2017 EPA Data'!$B5610,'Crosswalk Particulates'!$D:$D,0))</f>
        <v>0</v>
      </c>
      <c r="H5610" s="96">
        <f t="shared" si="87"/>
        <v>0</v>
      </c>
    </row>
    <row r="5611" spans="1:8" hidden="1">
      <c r="A5611" s="73" t="s">
        <v>2555</v>
      </c>
      <c r="B5611" s="73" t="s">
        <v>2675</v>
      </c>
      <c r="C5611" s="73" t="s">
        <v>2517</v>
      </c>
      <c r="D5611" s="92">
        <v>3.0000000000000001E-5</v>
      </c>
      <c r="E5611" s="73" t="s">
        <v>2518</v>
      </c>
      <c r="F5611" s="79" t="str">
        <f>INDEX('Crosswalk Particulates'!$B:$B,MATCH('2017 EPA Data'!A5611,'Crosswalk Particulates'!$A:$A,0))</f>
        <v>process-other-industry</v>
      </c>
      <c r="G5611" s="84">
        <f>INDEX('Crosswalk Particulates'!$E:$E,MATCH('2017 EPA Data'!$B5611,'Crosswalk Particulates'!$D:$D,0))</f>
        <v>0</v>
      </c>
      <c r="H5611" s="96">
        <f t="shared" si="87"/>
        <v>0</v>
      </c>
    </row>
    <row r="5612" spans="1:8" hidden="1">
      <c r="A5612" s="73" t="s">
        <v>2592</v>
      </c>
      <c r="B5612" s="73" t="s">
        <v>2849</v>
      </c>
      <c r="C5612" s="73" t="s">
        <v>2517</v>
      </c>
      <c r="D5612" s="92">
        <v>2.8103860000000001E-5</v>
      </c>
      <c r="E5612" s="73" t="s">
        <v>2518</v>
      </c>
      <c r="F5612" s="79" t="str">
        <f>INDEX('Crosswalk Particulates'!$B:$B,MATCH('2017 EPA Data'!A5612,'Crosswalk Particulates'!$A:$A,0))</f>
        <v>process-ngps-industry</v>
      </c>
      <c r="G5612" s="84">
        <f>INDEX('Crosswalk Particulates'!$E:$E,MATCH('2017 EPA Data'!$B5612,'Crosswalk Particulates'!$D:$D,0))</f>
        <v>0</v>
      </c>
      <c r="H5612" s="96">
        <f t="shared" si="87"/>
        <v>0</v>
      </c>
    </row>
    <row r="5613" spans="1:8" hidden="1">
      <c r="A5613" s="73" t="s">
        <v>2546</v>
      </c>
      <c r="B5613" s="73" t="s">
        <v>2762</v>
      </c>
      <c r="C5613" s="73" t="s">
        <v>2517</v>
      </c>
      <c r="D5613" s="92">
        <v>2.796615E-5</v>
      </c>
      <c r="E5613" s="73" t="s">
        <v>2518</v>
      </c>
      <c r="F5613" s="79" t="str">
        <f>INDEX('Crosswalk Particulates'!$B:$B,MATCH('2017 EPA Data'!A5613,'Crosswalk Particulates'!$A:$A,0))</f>
        <v>process-other-industry</v>
      </c>
      <c r="G5613" s="84">
        <f>INDEX('Crosswalk Particulates'!$E:$E,MATCH('2017 EPA Data'!$B5613,'Crosswalk Particulates'!$D:$D,0))</f>
        <v>0</v>
      </c>
      <c r="H5613" s="96">
        <f t="shared" si="87"/>
        <v>0</v>
      </c>
    </row>
    <row r="5614" spans="1:8" hidden="1">
      <c r="A5614" s="73" t="s">
        <v>2546</v>
      </c>
      <c r="B5614" s="73" t="s">
        <v>2650</v>
      </c>
      <c r="C5614" s="73" t="s">
        <v>2517</v>
      </c>
      <c r="D5614" s="92">
        <v>2.5400000000000001E-5</v>
      </c>
      <c r="E5614" s="73" t="s">
        <v>2518</v>
      </c>
      <c r="F5614" s="79" t="str">
        <f>INDEX('Crosswalk Particulates'!$B:$B,MATCH('2017 EPA Data'!A5614,'Crosswalk Particulates'!$A:$A,0))</f>
        <v>process-other-industry</v>
      </c>
      <c r="G5614" s="84">
        <f>INDEX('Crosswalk Particulates'!$E:$E,MATCH('2017 EPA Data'!$B5614,'Crosswalk Particulates'!$D:$D,0))</f>
        <v>0</v>
      </c>
      <c r="H5614" s="96">
        <f t="shared" si="87"/>
        <v>0</v>
      </c>
    </row>
    <row r="5615" spans="1:8" hidden="1">
      <c r="A5615" s="73" t="s">
        <v>2585</v>
      </c>
      <c r="B5615" s="73" t="s">
        <v>2659</v>
      </c>
      <c r="C5615" s="73" t="s">
        <v>2517</v>
      </c>
      <c r="D5615" s="92">
        <v>2.48E-5</v>
      </c>
      <c r="E5615" s="73" t="s">
        <v>2518</v>
      </c>
      <c r="F5615" s="79" t="str">
        <f>INDEX('Crosswalk Particulates'!$B:$B,MATCH('2017 EPA Data'!A5615,'Crosswalk Particulates'!$A:$A,0))</f>
        <v>process-other-industry</v>
      </c>
      <c r="G5615" s="84">
        <f>INDEX('Crosswalk Particulates'!$E:$E,MATCH('2017 EPA Data'!$B5615,'Crosswalk Particulates'!$D:$D,0))</f>
        <v>0</v>
      </c>
      <c r="H5615" s="96">
        <f t="shared" si="87"/>
        <v>0</v>
      </c>
    </row>
    <row r="5616" spans="1:8" hidden="1">
      <c r="A5616" s="73" t="s">
        <v>2723</v>
      </c>
      <c r="B5616" s="73" t="s">
        <v>2675</v>
      </c>
      <c r="C5616" s="73" t="s">
        <v>2517</v>
      </c>
      <c r="D5616" s="92">
        <v>2.2882168579999998E-5</v>
      </c>
      <c r="E5616" s="73" t="s">
        <v>2518</v>
      </c>
      <c r="F5616" s="79" t="str">
        <f>INDEX('Crosswalk Particulates'!$B:$B,MATCH('2017 EPA Data'!A5616,'Crosswalk Particulates'!$A:$A,0))</f>
        <v>Residential Buildings Sector</v>
      </c>
      <c r="G5616" s="84">
        <f>INDEX('Crosswalk Particulates'!$E:$E,MATCH('2017 EPA Data'!$B5616,'Crosswalk Particulates'!$D:$D,0))</f>
        <v>0</v>
      </c>
      <c r="H5616" s="96">
        <f t="shared" si="87"/>
        <v>0</v>
      </c>
    </row>
    <row r="5617" spans="1:8" hidden="1">
      <c r="A5617" s="73" t="s">
        <v>2553</v>
      </c>
      <c r="B5617" s="73" t="s">
        <v>2732</v>
      </c>
      <c r="D5617" s="92">
        <v>2.2779600000000001E-5</v>
      </c>
      <c r="E5617" s="73" t="s">
        <v>2522</v>
      </c>
      <c r="F5617" s="79" t="str">
        <f>INDEX('Crosswalk Particulates'!$B:$B,MATCH('2017 EPA Data'!A5617,'Crosswalk Particulates'!$A:$A,0))</f>
        <v>process-other-industry</v>
      </c>
      <c r="G5617" s="84">
        <f>INDEX('Crosswalk Particulates'!$E:$E,MATCH('2017 EPA Data'!$B5617,'Crosswalk Particulates'!$D:$D,0))</f>
        <v>0</v>
      </c>
      <c r="H5617" s="96">
        <f t="shared" si="87"/>
        <v>20.665330079560199</v>
      </c>
    </row>
    <row r="5618" spans="1:8" hidden="1">
      <c r="A5618" s="73" t="s">
        <v>2602</v>
      </c>
      <c r="B5618" s="73" t="s">
        <v>2651</v>
      </c>
      <c r="C5618" s="73" t="s">
        <v>2517</v>
      </c>
      <c r="D5618" s="92">
        <v>1.9877460000000001E-5</v>
      </c>
      <c r="E5618" s="73" t="s">
        <v>2518</v>
      </c>
      <c r="F5618" s="79" t="str">
        <f>INDEX('Crosswalk Particulates'!$B:$B,MATCH('2017 EPA Data'!A5618,'Crosswalk Particulates'!$A:$A,0))</f>
        <v>process-other-industry</v>
      </c>
      <c r="G5618" s="84">
        <f>INDEX('Crosswalk Particulates'!$E:$E,MATCH('2017 EPA Data'!$B5618,'Crosswalk Particulates'!$D:$D,0))</f>
        <v>0</v>
      </c>
      <c r="H5618" s="96">
        <f t="shared" si="87"/>
        <v>0</v>
      </c>
    </row>
    <row r="5619" spans="1:8" hidden="1">
      <c r="A5619" s="73" t="s">
        <v>2669</v>
      </c>
      <c r="B5619" s="73" t="s">
        <v>2735</v>
      </c>
      <c r="C5619" s="73" t="s">
        <v>2517</v>
      </c>
      <c r="D5619" s="92">
        <v>1.9680000000000001E-5</v>
      </c>
      <c r="E5619" s="73" t="s">
        <v>2518</v>
      </c>
      <c r="F5619" s="79" t="str">
        <f>INDEX('Crosswalk Particulates'!$B:$B,MATCH('2017 EPA Data'!A5619,'Crosswalk Particulates'!$A:$A,0))</f>
        <v>Commercial Buildings Sector</v>
      </c>
      <c r="G5619" s="84">
        <f>INDEX('Crosswalk Particulates'!$E:$E,MATCH('2017 EPA Data'!$B5619,'Crosswalk Particulates'!$D:$D,0))</f>
        <v>0</v>
      </c>
      <c r="H5619" s="96">
        <f t="shared" si="87"/>
        <v>0</v>
      </c>
    </row>
    <row r="5620" spans="1:8" hidden="1">
      <c r="A5620" s="73" t="s">
        <v>2632</v>
      </c>
      <c r="B5620" s="73" t="s">
        <v>2823</v>
      </c>
      <c r="C5620" s="73" t="s">
        <v>2517</v>
      </c>
      <c r="D5620" s="92">
        <v>1.9300000000000002E-5</v>
      </c>
      <c r="E5620" s="73" t="s">
        <v>2518</v>
      </c>
      <c r="F5620" s="79" t="str">
        <f>INDEX('Crosswalk Particulates'!$B:$B,MATCH('2017 EPA Data'!A5620,'Crosswalk Particulates'!$A:$A,0))</f>
        <v>industry-fuel-other</v>
      </c>
      <c r="G5620" s="84">
        <f>INDEX('Crosswalk Particulates'!$E:$E,MATCH('2017 EPA Data'!$B5620,'Crosswalk Particulates'!$D:$D,0))</f>
        <v>0</v>
      </c>
      <c r="H5620" s="96">
        <f t="shared" si="87"/>
        <v>0</v>
      </c>
    </row>
    <row r="5621" spans="1:8" hidden="1">
      <c r="A5621" s="73" t="s">
        <v>2547</v>
      </c>
      <c r="B5621" s="73" t="s">
        <v>2827</v>
      </c>
      <c r="C5621" s="73" t="s">
        <v>2517</v>
      </c>
      <c r="D5621" s="92">
        <v>1.8114E-5</v>
      </c>
      <c r="E5621" s="73" t="s">
        <v>2518</v>
      </c>
      <c r="F5621" s="79" t="str">
        <f>INDEX('Crosswalk Particulates'!$B:$B,MATCH('2017 EPA Data'!A5621,'Crosswalk Particulates'!$A:$A,0))</f>
        <v>process-other-industry</v>
      </c>
      <c r="G5621" s="84">
        <f>INDEX('Crosswalk Particulates'!$E:$E,MATCH('2017 EPA Data'!$B5621,'Crosswalk Particulates'!$D:$D,0))</f>
        <v>0</v>
      </c>
      <c r="H5621" s="96">
        <f t="shared" si="87"/>
        <v>0</v>
      </c>
    </row>
    <row r="5622" spans="1:8" hidden="1">
      <c r="A5622" s="73" t="s">
        <v>2618</v>
      </c>
      <c r="B5622" s="73" t="s">
        <v>2740</v>
      </c>
      <c r="C5622" s="73" t="s">
        <v>2517</v>
      </c>
      <c r="D5622" s="92">
        <v>1.8E-5</v>
      </c>
      <c r="E5622" s="73" t="s">
        <v>2518</v>
      </c>
      <c r="F5622" s="79" t="str">
        <f>INDEX('Crosswalk Particulates'!$B:$B,MATCH('2017 EPA Data'!A5622,'Crosswalk Particulates'!$A:$A,0))</f>
        <v>Other-EPA</v>
      </c>
      <c r="G5622" s="84">
        <f>INDEX('Crosswalk Particulates'!$E:$E,MATCH('2017 EPA Data'!$B5622,'Crosswalk Particulates'!$D:$D,0))</f>
        <v>0</v>
      </c>
      <c r="H5622" s="96">
        <f t="shared" si="87"/>
        <v>0</v>
      </c>
    </row>
    <row r="5623" spans="1:8" hidden="1">
      <c r="A5623" s="73" t="s">
        <v>2618</v>
      </c>
      <c r="B5623" s="73" t="s">
        <v>2763</v>
      </c>
      <c r="C5623" s="73" t="s">
        <v>2517</v>
      </c>
      <c r="D5623" s="92">
        <v>1.8E-5</v>
      </c>
      <c r="E5623" s="73" t="s">
        <v>2518</v>
      </c>
      <c r="F5623" s="79" t="str">
        <f>INDEX('Crosswalk Particulates'!$B:$B,MATCH('2017 EPA Data'!A5623,'Crosswalk Particulates'!$A:$A,0))</f>
        <v>Other-EPA</v>
      </c>
      <c r="G5623" s="84">
        <f>INDEX('Crosswalk Particulates'!$E:$E,MATCH('2017 EPA Data'!$B5623,'Crosswalk Particulates'!$D:$D,0))</f>
        <v>0</v>
      </c>
      <c r="H5623" s="96">
        <f t="shared" si="87"/>
        <v>0</v>
      </c>
    </row>
    <row r="5624" spans="1:8" hidden="1">
      <c r="A5624" s="73" t="s">
        <v>2723</v>
      </c>
      <c r="B5624" s="73" t="s">
        <v>2636</v>
      </c>
      <c r="C5624" s="73" t="s">
        <v>2517</v>
      </c>
      <c r="D5624" s="92">
        <v>1.6258382940000001E-5</v>
      </c>
      <c r="E5624" s="73" t="s">
        <v>2518</v>
      </c>
      <c r="F5624" s="79" t="str">
        <f>INDEX('Crosswalk Particulates'!$B:$B,MATCH('2017 EPA Data'!A5624,'Crosswalk Particulates'!$A:$A,0))</f>
        <v>Residential Buildings Sector</v>
      </c>
      <c r="G5624" s="84">
        <f>INDEX('Crosswalk Particulates'!$E:$E,MATCH('2017 EPA Data'!$B5624,'Crosswalk Particulates'!$D:$D,0))</f>
        <v>0</v>
      </c>
      <c r="H5624" s="96">
        <f t="shared" si="87"/>
        <v>0</v>
      </c>
    </row>
    <row r="5625" spans="1:8" hidden="1">
      <c r="A5625" s="73" t="s">
        <v>2595</v>
      </c>
      <c r="B5625" s="73" t="s">
        <v>2740</v>
      </c>
      <c r="C5625" s="73" t="s">
        <v>2517</v>
      </c>
      <c r="D5625" s="92">
        <v>1.5800000000000001E-5</v>
      </c>
      <c r="E5625" s="73" t="s">
        <v>2518</v>
      </c>
      <c r="F5625" s="79" t="str">
        <f>INDEX('Crosswalk Particulates'!$B:$B,MATCH('2017 EPA Data'!A5625,'Crosswalk Particulates'!$A:$A,0))</f>
        <v>process-other-industry</v>
      </c>
      <c r="G5625" s="84">
        <f>INDEX('Crosswalk Particulates'!$E:$E,MATCH('2017 EPA Data'!$B5625,'Crosswalk Particulates'!$D:$D,0))</f>
        <v>0</v>
      </c>
      <c r="H5625" s="96">
        <f t="shared" si="87"/>
        <v>0</v>
      </c>
    </row>
    <row r="5626" spans="1:8" hidden="1">
      <c r="A5626" s="73" t="s">
        <v>2632</v>
      </c>
      <c r="B5626" s="73" t="s">
        <v>2843</v>
      </c>
      <c r="C5626" s="73" t="s">
        <v>2517</v>
      </c>
      <c r="D5626" s="92">
        <v>1.325E-5</v>
      </c>
      <c r="E5626" s="73" t="s">
        <v>2518</v>
      </c>
      <c r="F5626" s="79" t="str">
        <f>INDEX('Crosswalk Particulates'!$B:$B,MATCH('2017 EPA Data'!A5626,'Crosswalk Particulates'!$A:$A,0))</f>
        <v>industry-fuel-other</v>
      </c>
      <c r="G5626" s="84">
        <f>INDEX('Crosswalk Particulates'!$E:$E,MATCH('2017 EPA Data'!$B5626,'Crosswalk Particulates'!$D:$D,0))</f>
        <v>0</v>
      </c>
      <c r="H5626" s="96">
        <f t="shared" si="87"/>
        <v>0</v>
      </c>
    </row>
    <row r="5627" spans="1:8" hidden="1">
      <c r="A5627" s="73" t="s">
        <v>2723</v>
      </c>
      <c r="B5627" s="73" t="s">
        <v>2858</v>
      </c>
      <c r="C5627" s="73" t="s">
        <v>2517</v>
      </c>
      <c r="D5627" s="92">
        <v>1.3247571279999999E-5</v>
      </c>
      <c r="E5627" s="73" t="s">
        <v>2518</v>
      </c>
      <c r="F5627" s="79" t="str">
        <f>INDEX('Crosswalk Particulates'!$B:$B,MATCH('2017 EPA Data'!A5627,'Crosswalk Particulates'!$A:$A,0))</f>
        <v>Residential Buildings Sector</v>
      </c>
      <c r="G5627" s="84">
        <f>INDEX('Crosswalk Particulates'!$E:$E,MATCH('2017 EPA Data'!$B5627,'Crosswalk Particulates'!$D:$D,0))</f>
        <v>0</v>
      </c>
      <c r="H5627" s="96">
        <f t="shared" si="87"/>
        <v>0</v>
      </c>
    </row>
    <row r="5628" spans="1:8" hidden="1">
      <c r="A5628" s="73" t="s">
        <v>2632</v>
      </c>
      <c r="B5628" s="73" t="s">
        <v>2861</v>
      </c>
      <c r="C5628" s="73" t="s">
        <v>2517</v>
      </c>
      <c r="D5628" s="92">
        <v>1.3224000000000001E-5</v>
      </c>
      <c r="E5628" s="73" t="s">
        <v>2518</v>
      </c>
      <c r="F5628" s="79" t="str">
        <f>INDEX('Crosswalk Particulates'!$B:$B,MATCH('2017 EPA Data'!A5628,'Crosswalk Particulates'!$A:$A,0))</f>
        <v>industry-fuel-other</v>
      </c>
      <c r="G5628" s="84">
        <f>INDEX('Crosswalk Particulates'!$E:$E,MATCH('2017 EPA Data'!$B5628,'Crosswalk Particulates'!$D:$D,0))</f>
        <v>0</v>
      </c>
      <c r="H5628" s="96">
        <f t="shared" si="87"/>
        <v>0</v>
      </c>
    </row>
    <row r="5629" spans="1:8" hidden="1">
      <c r="A5629" s="73" t="s">
        <v>2547</v>
      </c>
      <c r="B5629" s="73" t="s">
        <v>2843</v>
      </c>
      <c r="C5629" s="73" t="s">
        <v>2517</v>
      </c>
      <c r="D5629" s="92">
        <v>1.3020000000000001E-5</v>
      </c>
      <c r="E5629" s="73" t="s">
        <v>2518</v>
      </c>
      <c r="F5629" s="79" t="str">
        <f>INDEX('Crosswalk Particulates'!$B:$B,MATCH('2017 EPA Data'!A5629,'Crosswalk Particulates'!$A:$A,0))</f>
        <v>process-other-industry</v>
      </c>
      <c r="G5629" s="84">
        <f>INDEX('Crosswalk Particulates'!$E:$E,MATCH('2017 EPA Data'!$B5629,'Crosswalk Particulates'!$D:$D,0))</f>
        <v>0</v>
      </c>
      <c r="H5629" s="96">
        <f t="shared" si="87"/>
        <v>0</v>
      </c>
    </row>
    <row r="5630" spans="1:8" hidden="1">
      <c r="A5630" s="73" t="s">
        <v>2632</v>
      </c>
      <c r="B5630" s="73" t="s">
        <v>2735</v>
      </c>
      <c r="C5630" s="73" t="s">
        <v>2517</v>
      </c>
      <c r="D5630" s="92">
        <v>1.20562E-5</v>
      </c>
      <c r="E5630" s="73" t="s">
        <v>2518</v>
      </c>
      <c r="F5630" s="79" t="str">
        <f>INDEX('Crosswalk Particulates'!$B:$B,MATCH('2017 EPA Data'!A5630,'Crosswalk Particulates'!$A:$A,0))</f>
        <v>industry-fuel-other</v>
      </c>
      <c r="G5630" s="84">
        <f>INDEX('Crosswalk Particulates'!$E:$E,MATCH('2017 EPA Data'!$B5630,'Crosswalk Particulates'!$D:$D,0))</f>
        <v>0</v>
      </c>
      <c r="H5630" s="96">
        <f t="shared" si="87"/>
        <v>0</v>
      </c>
    </row>
    <row r="5631" spans="1:8" hidden="1">
      <c r="A5631" s="73" t="s">
        <v>2669</v>
      </c>
      <c r="B5631" s="73" t="s">
        <v>2635</v>
      </c>
      <c r="C5631" s="73" t="s">
        <v>2517</v>
      </c>
      <c r="D5631" s="92">
        <v>1.1447999999999999E-5</v>
      </c>
      <c r="E5631" s="73" t="s">
        <v>2518</v>
      </c>
      <c r="F5631" s="79" t="str">
        <f>INDEX('Crosswalk Particulates'!$B:$B,MATCH('2017 EPA Data'!A5631,'Crosswalk Particulates'!$A:$A,0))</f>
        <v>Commercial Buildings Sector</v>
      </c>
      <c r="G5631" s="84">
        <f>INDEX('Crosswalk Particulates'!$E:$E,MATCH('2017 EPA Data'!$B5631,'Crosswalk Particulates'!$D:$D,0))</f>
        <v>0</v>
      </c>
      <c r="H5631" s="96">
        <f t="shared" si="87"/>
        <v>0</v>
      </c>
    </row>
    <row r="5632" spans="1:8" hidden="1">
      <c r="A5632" s="73" t="s">
        <v>2582</v>
      </c>
      <c r="B5632" s="73" t="s">
        <v>2761</v>
      </c>
      <c r="C5632" s="73" t="s">
        <v>2517</v>
      </c>
      <c r="D5632" s="92">
        <v>1.09675E-5</v>
      </c>
      <c r="E5632" s="73" t="s">
        <v>2518</v>
      </c>
      <c r="F5632" s="79" t="str">
        <f>INDEX('Crosswalk Particulates'!$B:$B,MATCH('2017 EPA Data'!A5632,'Crosswalk Particulates'!$A:$A,0))</f>
        <v>Commercial Buildings Sector</v>
      </c>
      <c r="G5632" s="84">
        <f>INDEX('Crosswalk Particulates'!$E:$E,MATCH('2017 EPA Data'!$B5632,'Crosswalk Particulates'!$D:$D,0))</f>
        <v>0</v>
      </c>
      <c r="H5632" s="96">
        <f t="shared" si="87"/>
        <v>0</v>
      </c>
    </row>
    <row r="5633" spans="1:8" hidden="1">
      <c r="A5633" s="73" t="s">
        <v>2546</v>
      </c>
      <c r="B5633" s="73" t="s">
        <v>2653</v>
      </c>
      <c r="C5633" s="73" t="s">
        <v>2517</v>
      </c>
      <c r="D5633" s="92">
        <v>1.08E-5</v>
      </c>
      <c r="E5633" s="73" t="s">
        <v>2518</v>
      </c>
      <c r="F5633" s="79" t="str">
        <f>INDEX('Crosswalk Particulates'!$B:$B,MATCH('2017 EPA Data'!A5633,'Crosswalk Particulates'!$A:$A,0))</f>
        <v>process-other-industry</v>
      </c>
      <c r="G5633" s="84">
        <f>INDEX('Crosswalk Particulates'!$E:$E,MATCH('2017 EPA Data'!$B5633,'Crosswalk Particulates'!$D:$D,0))</f>
        <v>0</v>
      </c>
      <c r="H5633" s="96">
        <f t="shared" si="87"/>
        <v>0</v>
      </c>
    </row>
    <row r="5634" spans="1:8" hidden="1">
      <c r="A5634" s="73" t="s">
        <v>2553</v>
      </c>
      <c r="B5634" s="73" t="s">
        <v>2828</v>
      </c>
      <c r="C5634" s="73" t="s">
        <v>2517</v>
      </c>
      <c r="D5634" s="92">
        <v>1.0000000000000001E-5</v>
      </c>
      <c r="E5634" s="73" t="s">
        <v>2518</v>
      </c>
      <c r="F5634" s="79" t="str">
        <f>INDEX('Crosswalk Particulates'!$B:$B,MATCH('2017 EPA Data'!A5634,'Crosswalk Particulates'!$A:$A,0))</f>
        <v>process-other-industry</v>
      </c>
      <c r="G5634" s="84">
        <f>INDEX('Crosswalk Particulates'!$E:$E,MATCH('2017 EPA Data'!$B5634,'Crosswalk Particulates'!$D:$D,0))</f>
        <v>0</v>
      </c>
      <c r="H5634" s="96">
        <f t="shared" si="87"/>
        <v>0</v>
      </c>
    </row>
    <row r="5635" spans="1:8" hidden="1">
      <c r="A5635" s="73" t="s">
        <v>2647</v>
      </c>
      <c r="B5635" s="73" t="s">
        <v>2783</v>
      </c>
      <c r="C5635" s="73" t="s">
        <v>2517</v>
      </c>
      <c r="D5635" s="92">
        <v>1.0000000000000001E-5</v>
      </c>
      <c r="E5635" s="73" t="s">
        <v>2518</v>
      </c>
      <c r="F5635" s="79" t="str">
        <f>INDEX('Crosswalk Particulates'!$B:$B,MATCH('2017 EPA Data'!A5635,'Crosswalk Particulates'!$A:$A,0))</f>
        <v>process-mining-industry</v>
      </c>
      <c r="G5635" s="84">
        <f>INDEX('Crosswalk Particulates'!$E:$E,MATCH('2017 EPA Data'!$B5635,'Crosswalk Particulates'!$D:$D,0))</f>
        <v>0</v>
      </c>
      <c r="H5635" s="96">
        <f t="shared" si="87"/>
        <v>0</v>
      </c>
    </row>
    <row r="5636" spans="1:8" hidden="1">
      <c r="A5636" s="73" t="s">
        <v>2655</v>
      </c>
      <c r="B5636" s="73" t="s">
        <v>2750</v>
      </c>
      <c r="C5636" s="73" t="s">
        <v>2517</v>
      </c>
      <c r="D5636" s="92">
        <v>9.5835150999999999E-6</v>
      </c>
      <c r="E5636" s="73" t="s">
        <v>2518</v>
      </c>
      <c r="F5636" s="79" t="str">
        <f>INDEX('Crosswalk Particulates'!$B:$B,MATCH('2017 EPA Data'!A5636,'Crosswalk Particulates'!$A:$A,0))</f>
        <v>Commercial Buildings Sector</v>
      </c>
      <c r="G5636" s="84">
        <f>INDEX('Crosswalk Particulates'!$E:$E,MATCH('2017 EPA Data'!$B5636,'Crosswalk Particulates'!$D:$D,0))</f>
        <v>0</v>
      </c>
      <c r="H5636" s="96">
        <f t="shared" ref="H5636:H5699" si="88">IF(E5636="TON",D5636/metricton_to_shortton,0)*10^6</f>
        <v>0</v>
      </c>
    </row>
    <row r="5637" spans="1:8" hidden="1">
      <c r="A5637" s="73" t="s">
        <v>2532</v>
      </c>
      <c r="B5637" s="73" t="s">
        <v>2622</v>
      </c>
      <c r="C5637" s="73" t="s">
        <v>2623</v>
      </c>
      <c r="D5637" s="92">
        <v>9.5505900000000007E-6</v>
      </c>
      <c r="E5637" s="73" t="s">
        <v>2518</v>
      </c>
      <c r="F5637" s="79" t="str">
        <f>INDEX('Crosswalk Particulates'!$B:$B,MATCH('2017 EPA Data'!A5637,'Crosswalk Particulates'!$A:$A,0))</f>
        <v>Other-EPA</v>
      </c>
      <c r="G5637" s="84">
        <f>INDEX('Crosswalk Particulates'!$E:$E,MATCH('2017 EPA Data'!$B5637,'Crosswalk Particulates'!$D:$D,0))</f>
        <v>0</v>
      </c>
      <c r="H5637" s="96">
        <f t="shared" si="88"/>
        <v>0</v>
      </c>
    </row>
    <row r="5638" spans="1:8" hidden="1">
      <c r="A5638" s="73" t="s">
        <v>2582</v>
      </c>
      <c r="B5638" s="73" t="s">
        <v>2713</v>
      </c>
      <c r="C5638" s="73" t="s">
        <v>2517</v>
      </c>
      <c r="D5638" s="92">
        <v>7.2261829999999997E-6</v>
      </c>
      <c r="E5638" s="73" t="s">
        <v>2518</v>
      </c>
      <c r="F5638" s="79" t="str">
        <f>INDEX('Crosswalk Particulates'!$B:$B,MATCH('2017 EPA Data'!A5638,'Crosswalk Particulates'!$A:$A,0))</f>
        <v>Commercial Buildings Sector</v>
      </c>
      <c r="G5638" s="84">
        <f>INDEX('Crosswalk Particulates'!$E:$E,MATCH('2017 EPA Data'!$B5638,'Crosswalk Particulates'!$D:$D,0))</f>
        <v>0</v>
      </c>
      <c r="H5638" s="96">
        <f t="shared" si="88"/>
        <v>0</v>
      </c>
    </row>
    <row r="5639" spans="1:8" hidden="1">
      <c r="A5639" s="73" t="s">
        <v>2602</v>
      </c>
      <c r="B5639" s="73" t="s">
        <v>2737</v>
      </c>
      <c r="C5639" s="73" t="s">
        <v>2517</v>
      </c>
      <c r="D5639" s="92">
        <v>6.6649600000000003E-6</v>
      </c>
      <c r="E5639" s="73" t="s">
        <v>2518</v>
      </c>
      <c r="F5639" s="79" t="str">
        <f>INDEX('Crosswalk Particulates'!$B:$B,MATCH('2017 EPA Data'!A5639,'Crosswalk Particulates'!$A:$A,0))</f>
        <v>process-other-industry</v>
      </c>
      <c r="G5639" s="84">
        <f>INDEX('Crosswalk Particulates'!$E:$E,MATCH('2017 EPA Data'!$B5639,'Crosswalk Particulates'!$D:$D,0))</f>
        <v>0</v>
      </c>
      <c r="H5639" s="96">
        <f t="shared" si="88"/>
        <v>0</v>
      </c>
    </row>
    <row r="5640" spans="1:8" hidden="1">
      <c r="A5640" s="73" t="s">
        <v>2519</v>
      </c>
      <c r="B5640" s="73" t="s">
        <v>2731</v>
      </c>
      <c r="C5640" s="73" t="s">
        <v>2517</v>
      </c>
      <c r="D5640" s="92">
        <v>5.8200000000000002E-6</v>
      </c>
      <c r="E5640" s="73" t="s">
        <v>2518</v>
      </c>
      <c r="F5640" s="79" t="str">
        <f>INDEX('Crosswalk Particulates'!$B:$B,MATCH('2017 EPA Data'!A5640,'Crosswalk Particulates'!$A:$A,0))</f>
        <v>process-other-industry</v>
      </c>
      <c r="G5640" s="84">
        <f>INDEX('Crosswalk Particulates'!$E:$E,MATCH('2017 EPA Data'!$B5640,'Crosswalk Particulates'!$D:$D,0))</f>
        <v>0</v>
      </c>
      <c r="H5640" s="96">
        <f t="shared" si="88"/>
        <v>0</v>
      </c>
    </row>
    <row r="5641" spans="1:8" hidden="1">
      <c r="A5641" s="73" t="s">
        <v>2551</v>
      </c>
      <c r="B5641" s="73" t="s">
        <v>2654</v>
      </c>
      <c r="C5641" s="73" t="s">
        <v>2517</v>
      </c>
      <c r="D5641" s="92">
        <v>5.7725999999999996E-6</v>
      </c>
      <c r="E5641" s="73" t="s">
        <v>2518</v>
      </c>
      <c r="F5641" s="79" t="str">
        <f>INDEX('Crosswalk Particulates'!$B:$B,MATCH('2017 EPA Data'!A5641,'Crosswalk Particulates'!$A:$A,0))</f>
        <v>industry-fuel-natural gas</v>
      </c>
      <c r="G5641" s="84">
        <f>INDEX('Crosswalk Particulates'!$E:$E,MATCH('2017 EPA Data'!$B5641,'Crosswalk Particulates'!$D:$D,0))</f>
        <v>0</v>
      </c>
      <c r="H5641" s="96">
        <f t="shared" si="88"/>
        <v>0</v>
      </c>
    </row>
    <row r="5642" spans="1:8" hidden="1">
      <c r="A5642" s="73" t="s">
        <v>2595</v>
      </c>
      <c r="B5642" s="73" t="s">
        <v>2659</v>
      </c>
      <c r="C5642" s="73" t="s">
        <v>2517</v>
      </c>
      <c r="D5642" s="92">
        <v>5.4500000000000003E-6</v>
      </c>
      <c r="E5642" s="73" t="s">
        <v>2518</v>
      </c>
      <c r="F5642" s="79" t="str">
        <f>INDEX('Crosswalk Particulates'!$B:$B,MATCH('2017 EPA Data'!A5642,'Crosswalk Particulates'!$A:$A,0))</f>
        <v>process-other-industry</v>
      </c>
      <c r="G5642" s="84">
        <f>INDEX('Crosswalk Particulates'!$E:$E,MATCH('2017 EPA Data'!$B5642,'Crosswalk Particulates'!$D:$D,0))</f>
        <v>0</v>
      </c>
      <c r="H5642" s="96">
        <f t="shared" si="88"/>
        <v>0</v>
      </c>
    </row>
    <row r="5643" spans="1:8" hidden="1">
      <c r="A5643" s="73" t="s">
        <v>2602</v>
      </c>
      <c r="B5643" s="73" t="s">
        <v>2838</v>
      </c>
      <c r="C5643" s="73" t="s">
        <v>2517</v>
      </c>
      <c r="D5643" s="92">
        <v>4.792E-6</v>
      </c>
      <c r="E5643" s="73" t="s">
        <v>2518</v>
      </c>
      <c r="F5643" s="79" t="str">
        <f>INDEX('Crosswalk Particulates'!$B:$B,MATCH('2017 EPA Data'!A5643,'Crosswalk Particulates'!$A:$A,0))</f>
        <v>process-other-industry</v>
      </c>
      <c r="G5643" s="84">
        <f>INDEX('Crosswalk Particulates'!$E:$E,MATCH('2017 EPA Data'!$B5643,'Crosswalk Particulates'!$D:$D,0))</f>
        <v>0</v>
      </c>
      <c r="H5643" s="96">
        <f t="shared" si="88"/>
        <v>0</v>
      </c>
    </row>
    <row r="5644" spans="1:8" hidden="1">
      <c r="A5644" s="73" t="s">
        <v>2632</v>
      </c>
      <c r="B5644" s="73" t="s">
        <v>2808</v>
      </c>
      <c r="C5644" s="73" t="s">
        <v>2517</v>
      </c>
      <c r="D5644" s="92">
        <v>3.32E-6</v>
      </c>
      <c r="E5644" s="73" t="s">
        <v>2518</v>
      </c>
      <c r="F5644" s="79" t="str">
        <f>INDEX('Crosswalk Particulates'!$B:$B,MATCH('2017 EPA Data'!A5644,'Crosswalk Particulates'!$A:$A,0))</f>
        <v>industry-fuel-other</v>
      </c>
      <c r="G5644" s="84">
        <f>INDEX('Crosswalk Particulates'!$E:$E,MATCH('2017 EPA Data'!$B5644,'Crosswalk Particulates'!$D:$D,0))</f>
        <v>0</v>
      </c>
      <c r="H5644" s="96">
        <f t="shared" si="88"/>
        <v>0</v>
      </c>
    </row>
    <row r="5645" spans="1:8" hidden="1">
      <c r="A5645" s="73" t="s">
        <v>2632</v>
      </c>
      <c r="B5645" s="73" t="s">
        <v>2778</v>
      </c>
      <c r="C5645" s="73" t="s">
        <v>2517</v>
      </c>
      <c r="D5645" s="92">
        <v>3.1599999999999998E-6</v>
      </c>
      <c r="E5645" s="73" t="s">
        <v>2518</v>
      </c>
      <c r="F5645" s="79" t="str">
        <f>INDEX('Crosswalk Particulates'!$B:$B,MATCH('2017 EPA Data'!A5645,'Crosswalk Particulates'!$A:$A,0))</f>
        <v>industry-fuel-other</v>
      </c>
      <c r="G5645" s="84">
        <f>INDEX('Crosswalk Particulates'!$E:$E,MATCH('2017 EPA Data'!$B5645,'Crosswalk Particulates'!$D:$D,0))</f>
        <v>0</v>
      </c>
      <c r="H5645" s="96">
        <f t="shared" si="88"/>
        <v>0</v>
      </c>
    </row>
    <row r="5646" spans="1:8" hidden="1">
      <c r="A5646" s="73" t="s">
        <v>2595</v>
      </c>
      <c r="B5646" s="73" t="s">
        <v>2849</v>
      </c>
      <c r="C5646" s="73" t="s">
        <v>2517</v>
      </c>
      <c r="D5646" s="92">
        <v>2.5239999999999999E-6</v>
      </c>
      <c r="E5646" s="73" t="s">
        <v>2518</v>
      </c>
      <c r="F5646" s="79" t="str">
        <f>INDEX('Crosswalk Particulates'!$B:$B,MATCH('2017 EPA Data'!A5646,'Crosswalk Particulates'!$A:$A,0))</f>
        <v>process-other-industry</v>
      </c>
      <c r="G5646" s="84">
        <f>INDEX('Crosswalk Particulates'!$E:$E,MATCH('2017 EPA Data'!$B5646,'Crosswalk Particulates'!$D:$D,0))</f>
        <v>0</v>
      </c>
      <c r="H5646" s="96">
        <f t="shared" si="88"/>
        <v>0</v>
      </c>
    </row>
    <row r="5647" spans="1:8" hidden="1">
      <c r="A5647" s="73" t="s">
        <v>2519</v>
      </c>
      <c r="B5647" s="73" t="s">
        <v>2867</v>
      </c>
      <c r="C5647" s="73" t="s">
        <v>2517</v>
      </c>
      <c r="D5647" s="92">
        <v>2.2915940000000001E-6</v>
      </c>
      <c r="E5647" s="73" t="s">
        <v>2518</v>
      </c>
      <c r="F5647" s="79" t="str">
        <f>INDEX('Crosswalk Particulates'!$B:$B,MATCH('2017 EPA Data'!A5647,'Crosswalk Particulates'!$A:$A,0))</f>
        <v>process-other-industry</v>
      </c>
      <c r="G5647" s="84">
        <f>INDEX('Crosswalk Particulates'!$E:$E,MATCH('2017 EPA Data'!$B5647,'Crosswalk Particulates'!$D:$D,0))</f>
        <v>0</v>
      </c>
      <c r="H5647" s="96">
        <f t="shared" si="88"/>
        <v>0</v>
      </c>
    </row>
    <row r="5648" spans="1:8" hidden="1">
      <c r="A5648" s="73" t="s">
        <v>2519</v>
      </c>
      <c r="B5648" s="73" t="s">
        <v>2868</v>
      </c>
      <c r="C5648" s="73" t="s">
        <v>2517</v>
      </c>
      <c r="D5648" s="92">
        <v>1.6243394E-6</v>
      </c>
      <c r="E5648" s="73" t="s">
        <v>2518</v>
      </c>
      <c r="F5648" s="79" t="str">
        <f>INDEX('Crosswalk Particulates'!$B:$B,MATCH('2017 EPA Data'!A5648,'Crosswalk Particulates'!$A:$A,0))</f>
        <v>process-other-industry</v>
      </c>
      <c r="G5648" s="84">
        <f>INDEX('Crosswalk Particulates'!$E:$E,MATCH('2017 EPA Data'!$B5648,'Crosswalk Particulates'!$D:$D,0))</f>
        <v>0</v>
      </c>
      <c r="H5648" s="96">
        <f t="shared" si="88"/>
        <v>0</v>
      </c>
    </row>
    <row r="5649" spans="1:8" hidden="1">
      <c r="A5649" s="73" t="s">
        <v>2555</v>
      </c>
      <c r="B5649" s="73" t="s">
        <v>2761</v>
      </c>
      <c r="C5649" s="73" t="s">
        <v>2517</v>
      </c>
      <c r="D5649" s="92">
        <v>1.536E-6</v>
      </c>
      <c r="E5649" s="73" t="s">
        <v>2518</v>
      </c>
      <c r="F5649" s="79" t="str">
        <f>INDEX('Crosswalk Particulates'!$B:$B,MATCH('2017 EPA Data'!A5649,'Crosswalk Particulates'!$A:$A,0))</f>
        <v>process-other-industry</v>
      </c>
      <c r="G5649" s="84">
        <f>INDEX('Crosswalk Particulates'!$E:$E,MATCH('2017 EPA Data'!$B5649,'Crosswalk Particulates'!$D:$D,0))</f>
        <v>0</v>
      </c>
      <c r="H5649" s="96">
        <f t="shared" si="88"/>
        <v>0</v>
      </c>
    </row>
    <row r="5650" spans="1:8" hidden="1">
      <c r="A5650" s="73" t="s">
        <v>2559</v>
      </c>
      <c r="B5650" s="73" t="s">
        <v>2790</v>
      </c>
      <c r="C5650" s="73" t="s">
        <v>2517</v>
      </c>
      <c r="D5650" s="92">
        <v>1.4169999999999999E-6</v>
      </c>
      <c r="E5650" s="73" t="s">
        <v>2518</v>
      </c>
      <c r="F5650" s="79" t="str">
        <f>INDEX('Crosswalk Particulates'!$B:$B,MATCH('2017 EPA Data'!A5650,'Crosswalk Particulates'!$A:$A,0))</f>
        <v>process-waste-industry</v>
      </c>
      <c r="G5650" s="84">
        <f>INDEX('Crosswalk Particulates'!$E:$E,MATCH('2017 EPA Data'!$B5650,'Crosswalk Particulates'!$D:$D,0))</f>
        <v>0</v>
      </c>
      <c r="H5650" s="96">
        <f t="shared" si="88"/>
        <v>0</v>
      </c>
    </row>
    <row r="5651" spans="1:8" hidden="1">
      <c r="A5651" s="73" t="s">
        <v>2547</v>
      </c>
      <c r="B5651" s="73" t="s">
        <v>2737</v>
      </c>
      <c r="C5651" s="73" t="s">
        <v>2517</v>
      </c>
      <c r="D5651" s="92">
        <v>1.3319999999999999E-6</v>
      </c>
      <c r="E5651" s="73" t="s">
        <v>2518</v>
      </c>
      <c r="F5651" s="79" t="str">
        <f>INDEX('Crosswalk Particulates'!$B:$B,MATCH('2017 EPA Data'!A5651,'Crosswalk Particulates'!$A:$A,0))</f>
        <v>process-other-industry</v>
      </c>
      <c r="G5651" s="84">
        <f>INDEX('Crosswalk Particulates'!$E:$E,MATCH('2017 EPA Data'!$B5651,'Crosswalk Particulates'!$D:$D,0))</f>
        <v>0</v>
      </c>
      <c r="H5651" s="96">
        <f t="shared" si="88"/>
        <v>0</v>
      </c>
    </row>
    <row r="5652" spans="1:8" hidden="1">
      <c r="A5652" s="73" t="s">
        <v>2519</v>
      </c>
      <c r="B5652" s="73" t="s">
        <v>2871</v>
      </c>
      <c r="C5652" s="73" t="s">
        <v>2517</v>
      </c>
      <c r="D5652" s="92">
        <v>1.1040093999999999E-6</v>
      </c>
      <c r="E5652" s="73" t="s">
        <v>2518</v>
      </c>
      <c r="F5652" s="79" t="str">
        <f>INDEX('Crosswalk Particulates'!$B:$B,MATCH('2017 EPA Data'!A5652,'Crosswalk Particulates'!$A:$A,0))</f>
        <v>process-other-industry</v>
      </c>
      <c r="G5652" s="84">
        <f>INDEX('Crosswalk Particulates'!$E:$E,MATCH('2017 EPA Data'!$B5652,'Crosswalk Particulates'!$D:$D,0))</f>
        <v>0</v>
      </c>
      <c r="H5652" s="96">
        <f t="shared" si="88"/>
        <v>0</v>
      </c>
    </row>
    <row r="5653" spans="1:8" hidden="1">
      <c r="A5653" s="73" t="s">
        <v>2559</v>
      </c>
      <c r="B5653" s="73" t="s">
        <v>2821</v>
      </c>
      <c r="C5653" s="73" t="s">
        <v>2517</v>
      </c>
      <c r="D5653" s="92">
        <v>8.71E-7</v>
      </c>
      <c r="E5653" s="73" t="s">
        <v>2518</v>
      </c>
      <c r="F5653" s="79" t="str">
        <f>INDEX('Crosswalk Particulates'!$B:$B,MATCH('2017 EPA Data'!A5653,'Crosswalk Particulates'!$A:$A,0))</f>
        <v>process-waste-industry</v>
      </c>
      <c r="G5653" s="84">
        <f>INDEX('Crosswalk Particulates'!$E:$E,MATCH('2017 EPA Data'!$B5653,'Crosswalk Particulates'!$D:$D,0))</f>
        <v>0</v>
      </c>
      <c r="H5653" s="96">
        <f t="shared" si="88"/>
        <v>0</v>
      </c>
    </row>
    <row r="5654" spans="1:8" hidden="1">
      <c r="A5654" s="73" t="s">
        <v>2519</v>
      </c>
      <c r="B5654" s="73" t="s">
        <v>2875</v>
      </c>
      <c r="C5654" s="73" t="s">
        <v>2517</v>
      </c>
      <c r="D5654" s="92">
        <v>8.2129459999999998E-7</v>
      </c>
      <c r="E5654" s="73" t="s">
        <v>2518</v>
      </c>
      <c r="F5654" s="79" t="str">
        <f>INDEX('Crosswalk Particulates'!$B:$B,MATCH('2017 EPA Data'!A5654,'Crosswalk Particulates'!$A:$A,0))</f>
        <v>process-other-industry</v>
      </c>
      <c r="G5654" s="84">
        <f>INDEX('Crosswalk Particulates'!$E:$E,MATCH('2017 EPA Data'!$B5654,'Crosswalk Particulates'!$D:$D,0))</f>
        <v>0</v>
      </c>
      <c r="H5654" s="96">
        <f t="shared" si="88"/>
        <v>0</v>
      </c>
    </row>
    <row r="5655" spans="1:8" hidden="1">
      <c r="A5655" s="73" t="s">
        <v>2559</v>
      </c>
      <c r="B5655" s="73" t="s">
        <v>2835</v>
      </c>
      <c r="C5655" s="73" t="s">
        <v>2517</v>
      </c>
      <c r="D5655" s="92">
        <v>6.2399999999999998E-7</v>
      </c>
      <c r="E5655" s="73" t="s">
        <v>2518</v>
      </c>
      <c r="F5655" s="79" t="str">
        <f>INDEX('Crosswalk Particulates'!$B:$B,MATCH('2017 EPA Data'!A5655,'Crosswalk Particulates'!$A:$A,0))</f>
        <v>process-waste-industry</v>
      </c>
      <c r="G5655" s="84">
        <f>INDEX('Crosswalk Particulates'!$E:$E,MATCH('2017 EPA Data'!$B5655,'Crosswalk Particulates'!$D:$D,0))</f>
        <v>0</v>
      </c>
      <c r="H5655" s="96">
        <f t="shared" si="88"/>
        <v>0</v>
      </c>
    </row>
    <row r="5656" spans="1:8" hidden="1">
      <c r="A5656" s="73" t="s">
        <v>2519</v>
      </c>
      <c r="B5656" s="73" t="s">
        <v>2872</v>
      </c>
      <c r="C5656" s="73" t="s">
        <v>2517</v>
      </c>
      <c r="D5656" s="92">
        <v>5.1270539999999998E-7</v>
      </c>
      <c r="E5656" s="73" t="s">
        <v>2518</v>
      </c>
      <c r="F5656" s="79" t="str">
        <f>INDEX('Crosswalk Particulates'!$B:$B,MATCH('2017 EPA Data'!A5656,'Crosswalk Particulates'!$A:$A,0))</f>
        <v>process-other-industry</v>
      </c>
      <c r="G5656" s="84">
        <f>INDEX('Crosswalk Particulates'!$E:$E,MATCH('2017 EPA Data'!$B5656,'Crosswalk Particulates'!$D:$D,0))</f>
        <v>0</v>
      </c>
      <c r="H5656" s="96">
        <f t="shared" si="88"/>
        <v>0</v>
      </c>
    </row>
    <row r="5657" spans="1:8" hidden="1">
      <c r="A5657" s="73" t="s">
        <v>2551</v>
      </c>
      <c r="B5657" s="73" t="s">
        <v>2757</v>
      </c>
      <c r="C5657" s="73" t="s">
        <v>2517</v>
      </c>
      <c r="D5657" s="92">
        <v>4.0772600000000001E-7</v>
      </c>
      <c r="E5657" s="73" t="s">
        <v>2518</v>
      </c>
      <c r="F5657" s="79" t="str">
        <f>INDEX('Crosswalk Particulates'!$B:$B,MATCH('2017 EPA Data'!A5657,'Crosswalk Particulates'!$A:$A,0))</f>
        <v>industry-fuel-natural gas</v>
      </c>
      <c r="G5657" s="84">
        <f>INDEX('Crosswalk Particulates'!$E:$E,MATCH('2017 EPA Data'!$B5657,'Crosswalk Particulates'!$D:$D,0))</f>
        <v>0</v>
      </c>
      <c r="H5657" s="96">
        <f t="shared" si="88"/>
        <v>0</v>
      </c>
    </row>
    <row r="5658" spans="1:8" hidden="1">
      <c r="A5658" s="73" t="s">
        <v>2551</v>
      </c>
      <c r="B5658" s="73" t="s">
        <v>2708</v>
      </c>
      <c r="C5658" s="73" t="s">
        <v>2517</v>
      </c>
      <c r="D5658" s="92">
        <v>3.2897600000000002E-7</v>
      </c>
      <c r="E5658" s="73" t="s">
        <v>2518</v>
      </c>
      <c r="F5658" s="79" t="str">
        <f>INDEX('Crosswalk Particulates'!$B:$B,MATCH('2017 EPA Data'!A5658,'Crosswalk Particulates'!$A:$A,0))</f>
        <v>industry-fuel-natural gas</v>
      </c>
      <c r="G5658" s="84">
        <f>INDEX('Crosswalk Particulates'!$E:$E,MATCH('2017 EPA Data'!$B5658,'Crosswalk Particulates'!$D:$D,0))</f>
        <v>0</v>
      </c>
      <c r="H5658" s="96">
        <f t="shared" si="88"/>
        <v>0</v>
      </c>
    </row>
    <row r="5659" spans="1:8" hidden="1">
      <c r="A5659" s="73" t="s">
        <v>2519</v>
      </c>
      <c r="B5659" s="73" t="s">
        <v>2873</v>
      </c>
      <c r="C5659" s="73" t="s">
        <v>2517</v>
      </c>
      <c r="D5659" s="92">
        <v>2.4182640000000001E-7</v>
      </c>
      <c r="E5659" s="73" t="s">
        <v>2518</v>
      </c>
      <c r="F5659" s="79" t="str">
        <f>INDEX('Crosswalk Particulates'!$B:$B,MATCH('2017 EPA Data'!A5659,'Crosswalk Particulates'!$A:$A,0))</f>
        <v>process-other-industry</v>
      </c>
      <c r="G5659" s="84">
        <f>INDEX('Crosswalk Particulates'!$E:$E,MATCH('2017 EPA Data'!$B5659,'Crosswalk Particulates'!$D:$D,0))</f>
        <v>0</v>
      </c>
      <c r="H5659" s="96">
        <f t="shared" si="88"/>
        <v>0</v>
      </c>
    </row>
    <row r="5660" spans="1:8" hidden="1">
      <c r="A5660" s="73" t="s">
        <v>2595</v>
      </c>
      <c r="B5660" s="73" t="s">
        <v>2781</v>
      </c>
      <c r="C5660" s="73" t="s">
        <v>2517</v>
      </c>
      <c r="D5660" s="92">
        <v>2.29E-7</v>
      </c>
      <c r="E5660" s="73" t="s">
        <v>2518</v>
      </c>
      <c r="F5660" s="79" t="str">
        <f>INDEX('Crosswalk Particulates'!$B:$B,MATCH('2017 EPA Data'!A5660,'Crosswalk Particulates'!$A:$A,0))</f>
        <v>process-other-industry</v>
      </c>
      <c r="G5660" s="84">
        <f>INDEX('Crosswalk Particulates'!$E:$E,MATCH('2017 EPA Data'!$B5660,'Crosswalk Particulates'!$D:$D,0))</f>
        <v>0</v>
      </c>
      <c r="H5660" s="96">
        <f t="shared" si="88"/>
        <v>0</v>
      </c>
    </row>
    <row r="5661" spans="1:8" hidden="1">
      <c r="A5661" s="73" t="s">
        <v>2559</v>
      </c>
      <c r="B5661" s="73" t="s">
        <v>2787</v>
      </c>
      <c r="C5661" s="73" t="s">
        <v>2517</v>
      </c>
      <c r="D5661" s="92">
        <v>1.8199999999999999E-7</v>
      </c>
      <c r="E5661" s="73" t="s">
        <v>2518</v>
      </c>
      <c r="F5661" s="79" t="str">
        <f>INDEX('Crosswalk Particulates'!$B:$B,MATCH('2017 EPA Data'!A5661,'Crosswalk Particulates'!$A:$A,0))</f>
        <v>process-waste-industry</v>
      </c>
      <c r="G5661" s="84">
        <f>INDEX('Crosswalk Particulates'!$E:$E,MATCH('2017 EPA Data'!$B5661,'Crosswalk Particulates'!$D:$D,0))</f>
        <v>0</v>
      </c>
      <c r="H5661" s="96">
        <f t="shared" si="88"/>
        <v>0</v>
      </c>
    </row>
    <row r="5662" spans="1:8" hidden="1">
      <c r="A5662" s="73" t="s">
        <v>2595</v>
      </c>
      <c r="B5662" s="73" t="s">
        <v>2763</v>
      </c>
      <c r="C5662" s="73" t="s">
        <v>2517</v>
      </c>
      <c r="D5662" s="92">
        <v>1.72E-7</v>
      </c>
      <c r="E5662" s="73" t="s">
        <v>2518</v>
      </c>
      <c r="F5662" s="79" t="str">
        <f>INDEX('Crosswalk Particulates'!$B:$B,MATCH('2017 EPA Data'!A5662,'Crosswalk Particulates'!$A:$A,0))</f>
        <v>process-other-industry</v>
      </c>
      <c r="G5662" s="84">
        <f>INDEX('Crosswalk Particulates'!$E:$E,MATCH('2017 EPA Data'!$B5662,'Crosswalk Particulates'!$D:$D,0))</f>
        <v>0</v>
      </c>
      <c r="H5662" s="96">
        <f t="shared" si="88"/>
        <v>0</v>
      </c>
    </row>
    <row r="5663" spans="1:8" hidden="1">
      <c r="A5663" s="73" t="s">
        <v>2542</v>
      </c>
      <c r="B5663" s="73" t="s">
        <v>2651</v>
      </c>
      <c r="C5663" s="73" t="s">
        <v>2517</v>
      </c>
      <c r="D5663" s="92">
        <v>5.0699999999999997E-8</v>
      </c>
      <c r="E5663" s="73" t="s">
        <v>2518</v>
      </c>
      <c r="F5663" s="79" t="str">
        <f>INDEX('Crosswalk Particulates'!$B:$B,MATCH('2017 EPA Data'!A5663,'Crosswalk Particulates'!$A:$A,0))</f>
        <v>process-ngps-industry</v>
      </c>
      <c r="G5663" s="84">
        <f>INDEX('Crosswalk Particulates'!$E:$E,MATCH('2017 EPA Data'!$B5663,'Crosswalk Particulates'!$D:$D,0))</f>
        <v>0</v>
      </c>
      <c r="H5663" s="96">
        <f t="shared" si="88"/>
        <v>0</v>
      </c>
    </row>
    <row r="5664" spans="1:8" hidden="1">
      <c r="A5664" s="73" t="s">
        <v>2595</v>
      </c>
      <c r="B5664" s="73" t="s">
        <v>2827</v>
      </c>
      <c r="C5664" s="73" t="s">
        <v>2517</v>
      </c>
      <c r="D5664" s="92">
        <v>2.5799999999999999E-8</v>
      </c>
      <c r="E5664" s="73" t="s">
        <v>2518</v>
      </c>
      <c r="F5664" s="79" t="str">
        <f>INDEX('Crosswalk Particulates'!$B:$B,MATCH('2017 EPA Data'!A5664,'Crosswalk Particulates'!$A:$A,0))</f>
        <v>process-other-industry</v>
      </c>
      <c r="G5664" s="84">
        <f>INDEX('Crosswalk Particulates'!$E:$E,MATCH('2017 EPA Data'!$B5664,'Crosswalk Particulates'!$D:$D,0))</f>
        <v>0</v>
      </c>
      <c r="H5664" s="96">
        <f t="shared" si="88"/>
        <v>0</v>
      </c>
    </row>
    <row r="5665" spans="1:8" hidden="1">
      <c r="A5665" s="73" t="s">
        <v>2595</v>
      </c>
      <c r="B5665" s="73" t="s">
        <v>2729</v>
      </c>
      <c r="C5665" s="73" t="s">
        <v>2517</v>
      </c>
      <c r="D5665" s="92">
        <v>2.5799999999999999E-8</v>
      </c>
      <c r="E5665" s="73" t="s">
        <v>2518</v>
      </c>
      <c r="F5665" s="79" t="str">
        <f>INDEX('Crosswalk Particulates'!$B:$B,MATCH('2017 EPA Data'!A5665,'Crosswalk Particulates'!$A:$A,0))</f>
        <v>process-other-industry</v>
      </c>
      <c r="G5665" s="84">
        <f>INDEX('Crosswalk Particulates'!$E:$E,MATCH('2017 EPA Data'!$B5665,'Crosswalk Particulates'!$D:$D,0))</f>
        <v>0</v>
      </c>
      <c r="H5665" s="96">
        <f t="shared" si="88"/>
        <v>0</v>
      </c>
    </row>
    <row r="5666" spans="1:8" hidden="1">
      <c r="A5666" s="73" t="s">
        <v>2595</v>
      </c>
      <c r="B5666" s="73" t="s">
        <v>2653</v>
      </c>
      <c r="C5666" s="73" t="s">
        <v>2517</v>
      </c>
      <c r="D5666" s="92">
        <v>2.5799999999999999E-8</v>
      </c>
      <c r="E5666" s="73" t="s">
        <v>2518</v>
      </c>
      <c r="F5666" s="79" t="str">
        <f>INDEX('Crosswalk Particulates'!$B:$B,MATCH('2017 EPA Data'!A5666,'Crosswalk Particulates'!$A:$A,0))</f>
        <v>process-other-industry</v>
      </c>
      <c r="G5666" s="84">
        <f>INDEX('Crosswalk Particulates'!$E:$E,MATCH('2017 EPA Data'!$B5666,'Crosswalk Particulates'!$D:$D,0))</f>
        <v>0</v>
      </c>
      <c r="H5666" s="96">
        <f t="shared" si="88"/>
        <v>0</v>
      </c>
    </row>
    <row r="5667" spans="1:8" hidden="1">
      <c r="A5667" s="73" t="s">
        <v>2519</v>
      </c>
      <c r="B5667" s="73" t="s">
        <v>2876</v>
      </c>
      <c r="C5667" s="73" t="s">
        <v>2517</v>
      </c>
      <c r="D5667" s="92">
        <v>2.4404000000000001E-8</v>
      </c>
      <c r="E5667" s="73" t="s">
        <v>2518</v>
      </c>
      <c r="F5667" s="79" t="str">
        <f>INDEX('Crosswalk Particulates'!$B:$B,MATCH('2017 EPA Data'!A5667,'Crosswalk Particulates'!$A:$A,0))</f>
        <v>process-other-industry</v>
      </c>
      <c r="G5667" s="84">
        <f>INDEX('Crosswalk Particulates'!$E:$E,MATCH('2017 EPA Data'!$B5667,'Crosswalk Particulates'!$D:$D,0))</f>
        <v>0</v>
      </c>
      <c r="H5667" s="96">
        <f t="shared" si="88"/>
        <v>0</v>
      </c>
    </row>
    <row r="5668" spans="1:8" hidden="1">
      <c r="A5668" s="73" t="s">
        <v>2542</v>
      </c>
      <c r="B5668" s="73" t="s">
        <v>2735</v>
      </c>
      <c r="C5668" s="73" t="s">
        <v>2517</v>
      </c>
      <c r="D5668" s="92">
        <v>6.8500000000000001E-9</v>
      </c>
      <c r="E5668" s="73" t="s">
        <v>2518</v>
      </c>
      <c r="F5668" s="79" t="str">
        <f>INDEX('Crosswalk Particulates'!$B:$B,MATCH('2017 EPA Data'!A5668,'Crosswalk Particulates'!$A:$A,0))</f>
        <v>process-ngps-industry</v>
      </c>
      <c r="G5668" s="84">
        <f>INDEX('Crosswalk Particulates'!$E:$E,MATCH('2017 EPA Data'!$B5668,'Crosswalk Particulates'!$D:$D,0))</f>
        <v>0</v>
      </c>
      <c r="H5668" s="96">
        <f t="shared" si="88"/>
        <v>0</v>
      </c>
    </row>
    <row r="5669" spans="1:8" hidden="1">
      <c r="A5669" s="73" t="s">
        <v>2647</v>
      </c>
      <c r="B5669" s="73" t="s">
        <v>2683</v>
      </c>
      <c r="C5669" s="73" t="s">
        <v>2517</v>
      </c>
      <c r="D5669" s="86">
        <v>0</v>
      </c>
      <c r="E5669" s="73" t="s">
        <v>2518</v>
      </c>
      <c r="F5669" s="79" t="str">
        <f>INDEX('Crosswalk Particulates'!$B:$B,MATCH('2017 EPA Data'!A5669,'Crosswalk Particulates'!$A:$A,0))</f>
        <v>process-mining-industry</v>
      </c>
      <c r="G5669" s="84">
        <f>INDEX('Crosswalk Particulates'!$E:$E,MATCH('2017 EPA Data'!$B5669,'Crosswalk Particulates'!$D:$D,0))</f>
        <v>0</v>
      </c>
      <c r="H5669" s="96">
        <f t="shared" si="88"/>
        <v>0</v>
      </c>
    </row>
    <row r="5670" spans="1:8" hidden="1">
      <c r="A5670" s="73" t="s">
        <v>2608</v>
      </c>
      <c r="B5670" s="73" t="s">
        <v>2842</v>
      </c>
      <c r="C5670" s="73" t="s">
        <v>2517</v>
      </c>
      <c r="D5670" s="86">
        <v>0</v>
      </c>
      <c r="E5670" s="73" t="s">
        <v>2518</v>
      </c>
      <c r="F5670" s="79" t="str">
        <f>INDEX('Crosswalk Particulates'!$B:$B,MATCH('2017 EPA Data'!A5670,'Crosswalk Particulates'!$A:$A,0))</f>
        <v>Electricity Sector</v>
      </c>
      <c r="G5670" s="84">
        <f>INDEX('Crosswalk Particulates'!$E:$E,MATCH('2017 EPA Data'!$B5670,'Crosswalk Particulates'!$D:$D,0))</f>
        <v>0</v>
      </c>
      <c r="H5670" s="96">
        <f t="shared" si="88"/>
        <v>0</v>
      </c>
    </row>
    <row r="5671" spans="1:8" hidden="1">
      <c r="A5671" s="73" t="s">
        <v>2607</v>
      </c>
      <c r="B5671" s="73" t="s">
        <v>2747</v>
      </c>
      <c r="C5671" s="73" t="s">
        <v>2517</v>
      </c>
      <c r="D5671" s="86">
        <v>0</v>
      </c>
      <c r="E5671" s="73" t="s">
        <v>2518</v>
      </c>
      <c r="F5671" s="79" t="str">
        <f>INDEX('Crosswalk Particulates'!$B:$B,MATCH('2017 EPA Data'!A5671,'Crosswalk Particulates'!$A:$A,0))</f>
        <v>process-cement-industry</v>
      </c>
      <c r="G5671" s="84">
        <f>INDEX('Crosswalk Particulates'!$E:$E,MATCH('2017 EPA Data'!$B5671,'Crosswalk Particulates'!$D:$D,0))</f>
        <v>0</v>
      </c>
      <c r="H5671" s="96">
        <f t="shared" si="88"/>
        <v>0</v>
      </c>
    </row>
    <row r="5672" spans="1:8" hidden="1">
      <c r="A5672" s="73" t="s">
        <v>2586</v>
      </c>
      <c r="B5672" s="73" t="s">
        <v>2825</v>
      </c>
      <c r="C5672" s="73" t="s">
        <v>2517</v>
      </c>
      <c r="D5672" s="86">
        <v>0</v>
      </c>
      <c r="E5672" s="73" t="s">
        <v>2518</v>
      </c>
      <c r="F5672" s="79" t="str">
        <f>INDEX('Crosswalk Particulates'!$B:$B,MATCH('2017 EPA Data'!A5672,'Crosswalk Particulates'!$A:$A,0))</f>
        <v>process-other-industry</v>
      </c>
      <c r="G5672" s="84">
        <f>INDEX('Crosswalk Particulates'!$E:$E,MATCH('2017 EPA Data'!$B5672,'Crosswalk Particulates'!$D:$D,0))</f>
        <v>0</v>
      </c>
      <c r="H5672" s="96">
        <f t="shared" si="88"/>
        <v>0</v>
      </c>
    </row>
    <row r="5673" spans="1:8" hidden="1">
      <c r="A5673" s="73" t="s">
        <v>2607</v>
      </c>
      <c r="B5673" s="73" t="s">
        <v>2788</v>
      </c>
      <c r="C5673" s="73" t="s">
        <v>2517</v>
      </c>
      <c r="D5673" s="86">
        <v>0</v>
      </c>
      <c r="E5673" s="73" t="s">
        <v>2518</v>
      </c>
      <c r="F5673" s="79" t="str">
        <f>INDEX('Crosswalk Particulates'!$B:$B,MATCH('2017 EPA Data'!A5673,'Crosswalk Particulates'!$A:$A,0))</f>
        <v>process-cement-industry</v>
      </c>
      <c r="G5673" s="84">
        <f>INDEX('Crosswalk Particulates'!$E:$E,MATCH('2017 EPA Data'!$B5673,'Crosswalk Particulates'!$D:$D,0))</f>
        <v>0</v>
      </c>
      <c r="H5673" s="96">
        <f t="shared" si="88"/>
        <v>0</v>
      </c>
    </row>
    <row r="5674" spans="1:8" hidden="1">
      <c r="A5674" s="73" t="s">
        <v>2619</v>
      </c>
      <c r="B5674" s="73" t="s">
        <v>2579</v>
      </c>
      <c r="C5674" s="73" t="s">
        <v>2517</v>
      </c>
      <c r="D5674" s="86">
        <v>0</v>
      </c>
      <c r="E5674" s="73" t="s">
        <v>2518</v>
      </c>
      <c r="F5674" s="79" t="str">
        <f>INDEX('Crosswalk Particulates'!$B:$B,MATCH('2017 EPA Data'!A5674,'Crosswalk Particulates'!$A:$A,0))</f>
        <v>process-iron and steel-industry</v>
      </c>
      <c r="G5674" s="84">
        <f>INDEX('Crosswalk Particulates'!$E:$E,MATCH('2017 EPA Data'!$B5674,'Crosswalk Particulates'!$D:$D,0))</f>
        <v>0</v>
      </c>
      <c r="H5674" s="96">
        <f t="shared" si="88"/>
        <v>0</v>
      </c>
    </row>
    <row r="5675" spans="1:8" hidden="1">
      <c r="A5675" s="73" t="s">
        <v>2592</v>
      </c>
      <c r="B5675" s="73" t="s">
        <v>2735</v>
      </c>
      <c r="C5675" s="73" t="s">
        <v>2517</v>
      </c>
      <c r="D5675" s="86">
        <v>0</v>
      </c>
      <c r="E5675" s="73" t="s">
        <v>2518</v>
      </c>
      <c r="F5675" s="79" t="str">
        <f>INDEX('Crosswalk Particulates'!$B:$B,MATCH('2017 EPA Data'!A5675,'Crosswalk Particulates'!$A:$A,0))</f>
        <v>process-ngps-industry</v>
      </c>
      <c r="G5675" s="84">
        <f>INDEX('Crosswalk Particulates'!$E:$E,MATCH('2017 EPA Data'!$B5675,'Crosswalk Particulates'!$D:$D,0))</f>
        <v>0</v>
      </c>
      <c r="H5675" s="96">
        <f t="shared" si="88"/>
        <v>0</v>
      </c>
    </row>
    <row r="5676" spans="1:8" hidden="1">
      <c r="A5676" s="73" t="s">
        <v>2586</v>
      </c>
      <c r="B5676" s="73" t="s">
        <v>2870</v>
      </c>
      <c r="C5676" s="73" t="s">
        <v>2517</v>
      </c>
      <c r="D5676" s="86">
        <v>0</v>
      </c>
      <c r="E5676" s="73" t="s">
        <v>2518</v>
      </c>
      <c r="F5676" s="79" t="str">
        <f>INDEX('Crosswalk Particulates'!$B:$B,MATCH('2017 EPA Data'!A5676,'Crosswalk Particulates'!$A:$A,0))</f>
        <v>process-other-industry</v>
      </c>
      <c r="G5676" s="84">
        <f>INDEX('Crosswalk Particulates'!$E:$E,MATCH('2017 EPA Data'!$B5676,'Crosswalk Particulates'!$D:$D,0))</f>
        <v>0</v>
      </c>
      <c r="H5676" s="96">
        <f t="shared" si="88"/>
        <v>0</v>
      </c>
    </row>
    <row r="5677" spans="1:8" hidden="1">
      <c r="A5677" s="73" t="s">
        <v>2586</v>
      </c>
      <c r="B5677" s="73" t="s">
        <v>2842</v>
      </c>
      <c r="C5677" s="73" t="s">
        <v>2517</v>
      </c>
      <c r="D5677" s="86">
        <v>0</v>
      </c>
      <c r="E5677" s="73" t="s">
        <v>2518</v>
      </c>
      <c r="F5677" s="79" t="str">
        <f>INDEX('Crosswalk Particulates'!$B:$B,MATCH('2017 EPA Data'!A5677,'Crosswalk Particulates'!$A:$A,0))</f>
        <v>process-other-industry</v>
      </c>
      <c r="G5677" s="84">
        <f>INDEX('Crosswalk Particulates'!$E:$E,MATCH('2017 EPA Data'!$B5677,'Crosswalk Particulates'!$D:$D,0))</f>
        <v>0</v>
      </c>
      <c r="H5677" s="96">
        <f t="shared" si="88"/>
        <v>0</v>
      </c>
    </row>
    <row r="5678" spans="1:8" hidden="1">
      <c r="A5678" s="73" t="s">
        <v>2607</v>
      </c>
      <c r="B5678" s="73" t="s">
        <v>2802</v>
      </c>
      <c r="C5678" s="73" t="s">
        <v>2517</v>
      </c>
      <c r="D5678" s="86">
        <v>0</v>
      </c>
      <c r="E5678" s="73" t="s">
        <v>2518</v>
      </c>
      <c r="F5678" s="79" t="str">
        <f>INDEX('Crosswalk Particulates'!$B:$B,MATCH('2017 EPA Data'!A5678,'Crosswalk Particulates'!$A:$A,0))</f>
        <v>process-cement-industry</v>
      </c>
      <c r="G5678" s="84">
        <f>INDEX('Crosswalk Particulates'!$E:$E,MATCH('2017 EPA Data'!$B5678,'Crosswalk Particulates'!$D:$D,0))</f>
        <v>0</v>
      </c>
      <c r="H5678" s="96">
        <f t="shared" si="88"/>
        <v>0</v>
      </c>
    </row>
    <row r="5679" spans="1:8" hidden="1">
      <c r="A5679" s="73" t="s">
        <v>2723</v>
      </c>
      <c r="B5679" s="73" t="s">
        <v>2651</v>
      </c>
      <c r="C5679" s="73" t="s">
        <v>2517</v>
      </c>
      <c r="D5679" s="86">
        <v>0</v>
      </c>
      <c r="E5679" s="73" t="s">
        <v>2518</v>
      </c>
      <c r="F5679" s="79" t="str">
        <f>INDEX('Crosswalk Particulates'!$B:$B,MATCH('2017 EPA Data'!A5679,'Crosswalk Particulates'!$A:$A,0))</f>
        <v>Residential Buildings Sector</v>
      </c>
      <c r="G5679" s="84">
        <f>INDEX('Crosswalk Particulates'!$E:$E,MATCH('2017 EPA Data'!$B5679,'Crosswalk Particulates'!$D:$D,0))</f>
        <v>0</v>
      </c>
      <c r="H5679" s="96">
        <f t="shared" si="88"/>
        <v>0</v>
      </c>
    </row>
    <row r="5680" spans="1:8" hidden="1">
      <c r="A5680" s="73" t="s">
        <v>2578</v>
      </c>
      <c r="B5680" s="73" t="s">
        <v>2765</v>
      </c>
      <c r="C5680" s="73" t="s">
        <v>2517</v>
      </c>
      <c r="D5680" s="86">
        <v>0</v>
      </c>
      <c r="E5680" s="73" t="s">
        <v>2518</v>
      </c>
      <c r="F5680" s="79" t="str">
        <f>INDEX('Crosswalk Particulates'!$B:$B,MATCH('2017 EPA Data'!A5680,'Crosswalk Particulates'!$A:$A,0))</f>
        <v>process-chemicals-industry</v>
      </c>
      <c r="G5680" s="84">
        <f>INDEX('Crosswalk Particulates'!$E:$E,MATCH('2017 EPA Data'!$B5680,'Crosswalk Particulates'!$D:$D,0))</f>
        <v>0</v>
      </c>
      <c r="H5680" s="96">
        <f t="shared" si="88"/>
        <v>0</v>
      </c>
    </row>
    <row r="5681" spans="1:8" hidden="1">
      <c r="A5681" s="73" t="s">
        <v>2649</v>
      </c>
      <c r="B5681" s="73" t="s">
        <v>2683</v>
      </c>
      <c r="C5681" s="73" t="s">
        <v>2517</v>
      </c>
      <c r="D5681" s="86">
        <v>0</v>
      </c>
      <c r="E5681" s="73" t="s">
        <v>2518</v>
      </c>
      <c r="F5681" s="79" t="str">
        <f>INDEX('Crosswalk Particulates'!$B:$B,MATCH('2017 EPA Data'!A5681,'Crosswalk Particulates'!$A:$A,0))</f>
        <v>Electricity Sector</v>
      </c>
      <c r="G5681" s="84">
        <f>INDEX('Crosswalk Particulates'!$E:$E,MATCH('2017 EPA Data'!$B5681,'Crosswalk Particulates'!$D:$D,0))</f>
        <v>0</v>
      </c>
      <c r="H5681" s="96">
        <f t="shared" si="88"/>
        <v>0</v>
      </c>
    </row>
    <row r="5682" spans="1:8" hidden="1">
      <c r="A5682" s="73" t="s">
        <v>2546</v>
      </c>
      <c r="B5682" s="73" t="s">
        <v>2597</v>
      </c>
      <c r="C5682" s="73" t="s">
        <v>2521</v>
      </c>
      <c r="D5682" s="86">
        <v>0</v>
      </c>
      <c r="E5682" s="73" t="s">
        <v>2522</v>
      </c>
      <c r="F5682" s="79" t="str">
        <f>INDEX('Crosswalk Particulates'!$B:$B,MATCH('2017 EPA Data'!A5682,'Crosswalk Particulates'!$A:$A,0))</f>
        <v>process-other-industry</v>
      </c>
      <c r="G5682" s="84" t="str">
        <f>INDEX('Crosswalk Particulates'!$E:$E,MATCH('2017 EPA Data'!$B5682,'Crosswalk Particulates'!$D:$D,0))</f>
        <v>CH4</v>
      </c>
      <c r="H5682" s="96">
        <f t="shared" si="88"/>
        <v>0</v>
      </c>
    </row>
    <row r="5683" spans="1:8" hidden="1">
      <c r="A5683" s="73" t="s">
        <v>2581</v>
      </c>
      <c r="B5683" s="73" t="s">
        <v>2864</v>
      </c>
      <c r="C5683" s="73" t="s">
        <v>2517</v>
      </c>
      <c r="D5683" s="86">
        <v>0</v>
      </c>
      <c r="E5683" s="73" t="s">
        <v>2518</v>
      </c>
      <c r="F5683" s="79" t="str">
        <f>INDEX('Crosswalk Particulates'!$B:$B,MATCH('2017 EPA Data'!A5683,'Crosswalk Particulates'!$A:$A,0))</f>
        <v>Electricity Sector</v>
      </c>
      <c r="G5683" s="84">
        <f>INDEX('Crosswalk Particulates'!$E:$E,MATCH('2017 EPA Data'!$B5683,'Crosswalk Particulates'!$D:$D,0))</f>
        <v>0</v>
      </c>
      <c r="H5683" s="96">
        <f t="shared" si="88"/>
        <v>0</v>
      </c>
    </row>
    <row r="5684" spans="1:8" hidden="1">
      <c r="A5684" s="73" t="s">
        <v>2608</v>
      </c>
      <c r="B5684" s="73" t="s">
        <v>2696</v>
      </c>
      <c r="C5684" s="73" t="s">
        <v>2517</v>
      </c>
      <c r="D5684" s="86">
        <v>0</v>
      </c>
      <c r="E5684" s="73" t="s">
        <v>2518</v>
      </c>
      <c r="F5684" s="79" t="str">
        <f>INDEX('Crosswalk Particulates'!$B:$B,MATCH('2017 EPA Data'!A5684,'Crosswalk Particulates'!$A:$A,0))</f>
        <v>Electricity Sector</v>
      </c>
      <c r="G5684" s="84">
        <f>INDEX('Crosswalk Particulates'!$E:$E,MATCH('2017 EPA Data'!$B5684,'Crosswalk Particulates'!$D:$D,0))</f>
        <v>0</v>
      </c>
      <c r="H5684" s="96">
        <f t="shared" si="88"/>
        <v>0</v>
      </c>
    </row>
    <row r="5685" spans="1:8" hidden="1">
      <c r="A5685" s="73" t="s">
        <v>2618</v>
      </c>
      <c r="B5685" s="73" t="s">
        <v>2580</v>
      </c>
      <c r="C5685" s="73" t="s">
        <v>2517</v>
      </c>
      <c r="D5685" s="86">
        <v>0</v>
      </c>
      <c r="E5685" s="73" t="s">
        <v>2518</v>
      </c>
      <c r="F5685" s="79" t="str">
        <f>INDEX('Crosswalk Particulates'!$B:$B,MATCH('2017 EPA Data'!A5685,'Crosswalk Particulates'!$A:$A,0))</f>
        <v>Other-EPA</v>
      </c>
      <c r="G5685" s="84">
        <f>INDEX('Crosswalk Particulates'!$E:$E,MATCH('2017 EPA Data'!$B5685,'Crosswalk Particulates'!$D:$D,0))</f>
        <v>0</v>
      </c>
      <c r="H5685" s="96">
        <f t="shared" si="88"/>
        <v>0</v>
      </c>
    </row>
    <row r="5686" spans="1:8" hidden="1">
      <c r="A5686" s="73" t="s">
        <v>2607</v>
      </c>
      <c r="B5686" s="73" t="s">
        <v>2784</v>
      </c>
      <c r="C5686" s="73" t="s">
        <v>2517</v>
      </c>
      <c r="D5686" s="86">
        <v>0</v>
      </c>
      <c r="E5686" s="73" t="s">
        <v>2518</v>
      </c>
      <c r="F5686" s="79" t="str">
        <f>INDEX('Crosswalk Particulates'!$B:$B,MATCH('2017 EPA Data'!A5686,'Crosswalk Particulates'!$A:$A,0))</f>
        <v>process-cement-industry</v>
      </c>
      <c r="G5686" s="84">
        <f>INDEX('Crosswalk Particulates'!$E:$E,MATCH('2017 EPA Data'!$B5686,'Crosswalk Particulates'!$D:$D,0))</f>
        <v>0</v>
      </c>
      <c r="H5686" s="96">
        <f t="shared" si="88"/>
        <v>0</v>
      </c>
    </row>
    <row r="5687" spans="1:8" hidden="1">
      <c r="A5687" s="73" t="s">
        <v>2586</v>
      </c>
      <c r="B5687" s="73" t="s">
        <v>2761</v>
      </c>
      <c r="C5687" s="73" t="s">
        <v>2517</v>
      </c>
      <c r="D5687" s="86">
        <v>0</v>
      </c>
      <c r="E5687" s="73" t="s">
        <v>2518</v>
      </c>
      <c r="F5687" s="79" t="str">
        <f>INDEX('Crosswalk Particulates'!$B:$B,MATCH('2017 EPA Data'!A5687,'Crosswalk Particulates'!$A:$A,0))</f>
        <v>process-other-industry</v>
      </c>
      <c r="G5687" s="84">
        <f>INDEX('Crosswalk Particulates'!$E:$E,MATCH('2017 EPA Data'!$B5687,'Crosswalk Particulates'!$D:$D,0))</f>
        <v>0</v>
      </c>
      <c r="H5687" s="96">
        <f t="shared" si="88"/>
        <v>0</v>
      </c>
    </row>
    <row r="5688" spans="1:8" hidden="1">
      <c r="A5688" s="73" t="s">
        <v>2547</v>
      </c>
      <c r="B5688" s="73" t="s">
        <v>2714</v>
      </c>
      <c r="C5688" s="73" t="s">
        <v>2517</v>
      </c>
      <c r="D5688" s="86">
        <v>0</v>
      </c>
      <c r="E5688" s="73" t="s">
        <v>2518</v>
      </c>
      <c r="F5688" s="79" t="str">
        <f>INDEX('Crosswalk Particulates'!$B:$B,MATCH('2017 EPA Data'!A5688,'Crosswalk Particulates'!$A:$A,0))</f>
        <v>process-other-industry</v>
      </c>
      <c r="G5688" s="84">
        <f>INDEX('Crosswalk Particulates'!$E:$E,MATCH('2017 EPA Data'!$B5688,'Crosswalk Particulates'!$D:$D,0))</f>
        <v>0</v>
      </c>
      <c r="H5688" s="96">
        <f t="shared" si="88"/>
        <v>0</v>
      </c>
    </row>
    <row r="5689" spans="1:8" hidden="1">
      <c r="A5689" s="73" t="s">
        <v>2649</v>
      </c>
      <c r="B5689" s="73" t="s">
        <v>2738</v>
      </c>
      <c r="C5689" s="73" t="s">
        <v>2517</v>
      </c>
      <c r="D5689" s="86">
        <v>0</v>
      </c>
      <c r="E5689" s="73" t="s">
        <v>2518</v>
      </c>
      <c r="F5689" s="79" t="str">
        <f>INDEX('Crosswalk Particulates'!$B:$B,MATCH('2017 EPA Data'!A5689,'Crosswalk Particulates'!$A:$A,0))</f>
        <v>Electricity Sector</v>
      </c>
      <c r="G5689" s="84">
        <f>INDEX('Crosswalk Particulates'!$E:$E,MATCH('2017 EPA Data'!$B5689,'Crosswalk Particulates'!$D:$D,0))</f>
        <v>0</v>
      </c>
      <c r="H5689" s="96">
        <f t="shared" si="88"/>
        <v>0</v>
      </c>
    </row>
    <row r="5690" spans="1:8" hidden="1">
      <c r="A5690" s="73" t="s">
        <v>2608</v>
      </c>
      <c r="B5690" s="73" t="s">
        <v>2846</v>
      </c>
      <c r="C5690" s="73" t="s">
        <v>2517</v>
      </c>
      <c r="D5690" s="86">
        <v>0</v>
      </c>
      <c r="E5690" s="73" t="s">
        <v>2518</v>
      </c>
      <c r="F5690" s="79" t="str">
        <f>INDEX('Crosswalk Particulates'!$B:$B,MATCH('2017 EPA Data'!A5690,'Crosswalk Particulates'!$A:$A,0))</f>
        <v>Electricity Sector</v>
      </c>
      <c r="G5690" s="84">
        <f>INDEX('Crosswalk Particulates'!$E:$E,MATCH('2017 EPA Data'!$B5690,'Crosswalk Particulates'!$D:$D,0))</f>
        <v>0</v>
      </c>
      <c r="H5690" s="96">
        <f t="shared" si="88"/>
        <v>0</v>
      </c>
    </row>
    <row r="5691" spans="1:8" hidden="1">
      <c r="A5691" s="73" t="s">
        <v>2582</v>
      </c>
      <c r="B5691" s="73" t="s">
        <v>2749</v>
      </c>
      <c r="C5691" s="73" t="s">
        <v>2517</v>
      </c>
      <c r="D5691" s="86">
        <v>0</v>
      </c>
      <c r="E5691" s="73" t="s">
        <v>2518</v>
      </c>
      <c r="F5691" s="79" t="str">
        <f>INDEX('Crosswalk Particulates'!$B:$B,MATCH('2017 EPA Data'!A5691,'Crosswalk Particulates'!$A:$A,0))</f>
        <v>Commercial Buildings Sector</v>
      </c>
      <c r="G5691" s="84">
        <f>INDEX('Crosswalk Particulates'!$E:$E,MATCH('2017 EPA Data'!$B5691,'Crosswalk Particulates'!$D:$D,0))</f>
        <v>0</v>
      </c>
      <c r="H5691" s="96">
        <f t="shared" si="88"/>
        <v>0</v>
      </c>
    </row>
    <row r="5692" spans="1:8" hidden="1">
      <c r="A5692" s="73" t="s">
        <v>2582</v>
      </c>
      <c r="B5692" s="73" t="s">
        <v>2566</v>
      </c>
      <c r="C5692" s="73" t="s">
        <v>2517</v>
      </c>
      <c r="D5692" s="86">
        <v>0</v>
      </c>
      <c r="E5692" s="73" t="s">
        <v>2518</v>
      </c>
      <c r="F5692" s="79" t="str">
        <f>INDEX('Crosswalk Particulates'!$B:$B,MATCH('2017 EPA Data'!A5692,'Crosswalk Particulates'!$A:$A,0))</f>
        <v>Commercial Buildings Sector</v>
      </c>
      <c r="G5692" s="84">
        <f>INDEX('Crosswalk Particulates'!$E:$E,MATCH('2017 EPA Data'!$B5692,'Crosswalk Particulates'!$D:$D,0))</f>
        <v>0</v>
      </c>
      <c r="H5692" s="96">
        <f t="shared" si="88"/>
        <v>0</v>
      </c>
    </row>
    <row r="5693" spans="1:8" hidden="1">
      <c r="A5693" s="73" t="s">
        <v>2589</v>
      </c>
      <c r="B5693" s="73" t="s">
        <v>2556</v>
      </c>
      <c r="C5693" s="73" t="s">
        <v>2557</v>
      </c>
      <c r="D5693" s="86">
        <v>0</v>
      </c>
      <c r="E5693" s="73" t="s">
        <v>2522</v>
      </c>
      <c r="F5693" s="79" t="str">
        <f>INDEX('Crosswalk Particulates'!$B:$B,MATCH('2017 EPA Data'!A5693,'Crosswalk Particulates'!$A:$A,0))</f>
        <v>Other-EPA</v>
      </c>
      <c r="G5693" s="84" t="str">
        <f>INDEX('Crosswalk Particulates'!$E:$E,MATCH('2017 EPA Data'!$B5693,'Crosswalk Particulates'!$D:$D,0))</f>
        <v>VOC</v>
      </c>
      <c r="H5693" s="96">
        <f t="shared" si="88"/>
        <v>0</v>
      </c>
    </row>
    <row r="5694" spans="1:8" hidden="1">
      <c r="A5694" s="73" t="s">
        <v>2627</v>
      </c>
      <c r="B5694" s="73" t="s">
        <v>2556</v>
      </c>
      <c r="C5694" s="73" t="s">
        <v>2557</v>
      </c>
      <c r="D5694" s="86">
        <v>0</v>
      </c>
      <c r="E5694" s="73" t="s">
        <v>2522</v>
      </c>
      <c r="F5694" s="79" t="str">
        <f>INDEX('Crosswalk Particulates'!$B:$B,MATCH('2017 EPA Data'!A5694,'Crosswalk Particulates'!$A:$A,0))</f>
        <v>Other-EPA</v>
      </c>
      <c r="G5694" s="84" t="str">
        <f>INDEX('Crosswalk Particulates'!$E:$E,MATCH('2017 EPA Data'!$B5694,'Crosswalk Particulates'!$D:$D,0))</f>
        <v>VOC</v>
      </c>
      <c r="H5694" s="96">
        <f t="shared" si="88"/>
        <v>0</v>
      </c>
    </row>
    <row r="5695" spans="1:8" hidden="1">
      <c r="A5695" s="73" t="s">
        <v>2629</v>
      </c>
      <c r="B5695" s="73" t="s">
        <v>2752</v>
      </c>
      <c r="C5695" s="73" t="s">
        <v>2517</v>
      </c>
      <c r="D5695" s="86">
        <v>0</v>
      </c>
      <c r="E5695" s="73" t="s">
        <v>2518</v>
      </c>
      <c r="F5695" s="79" t="str">
        <f>INDEX('Crosswalk Particulates'!$B:$B,MATCH('2017 EPA Data'!A5695,'Crosswalk Particulates'!$A:$A,0))</f>
        <v>industry-fuel-oil</v>
      </c>
      <c r="G5695" s="84">
        <f>INDEX('Crosswalk Particulates'!$E:$E,MATCH('2017 EPA Data'!$B5695,'Crosswalk Particulates'!$D:$D,0))</f>
        <v>0</v>
      </c>
      <c r="H5695" s="96">
        <f t="shared" si="88"/>
        <v>0</v>
      </c>
    </row>
    <row r="5696" spans="1:8" hidden="1">
      <c r="A5696" s="73" t="s">
        <v>2649</v>
      </c>
      <c r="B5696" s="73" t="s">
        <v>2761</v>
      </c>
      <c r="C5696" s="73" t="s">
        <v>2517</v>
      </c>
      <c r="D5696" s="86">
        <v>0</v>
      </c>
      <c r="E5696" s="73" t="s">
        <v>2518</v>
      </c>
      <c r="F5696" s="79" t="str">
        <f>INDEX('Crosswalk Particulates'!$B:$B,MATCH('2017 EPA Data'!A5696,'Crosswalk Particulates'!$A:$A,0))</f>
        <v>Electricity Sector</v>
      </c>
      <c r="G5696" s="84">
        <f>INDEX('Crosswalk Particulates'!$E:$E,MATCH('2017 EPA Data'!$B5696,'Crosswalk Particulates'!$D:$D,0))</f>
        <v>0</v>
      </c>
      <c r="H5696" s="96">
        <f t="shared" si="88"/>
        <v>0</v>
      </c>
    </row>
    <row r="5697" spans="1:8" hidden="1">
      <c r="A5697" s="73" t="s">
        <v>2607</v>
      </c>
      <c r="B5697" s="73" t="s">
        <v>2804</v>
      </c>
      <c r="C5697" s="73" t="s">
        <v>2517</v>
      </c>
      <c r="D5697" s="86">
        <v>0</v>
      </c>
      <c r="E5697" s="73" t="s">
        <v>2518</v>
      </c>
      <c r="F5697" s="79" t="str">
        <f>INDEX('Crosswalk Particulates'!$B:$B,MATCH('2017 EPA Data'!A5697,'Crosswalk Particulates'!$A:$A,0))</f>
        <v>process-cement-industry</v>
      </c>
      <c r="G5697" s="84">
        <f>INDEX('Crosswalk Particulates'!$E:$E,MATCH('2017 EPA Data'!$B5697,'Crosswalk Particulates'!$D:$D,0))</f>
        <v>0</v>
      </c>
      <c r="H5697" s="96">
        <f t="shared" si="88"/>
        <v>0</v>
      </c>
    </row>
    <row r="5698" spans="1:8" hidden="1">
      <c r="A5698" s="73" t="s">
        <v>2607</v>
      </c>
      <c r="B5698" s="73" t="s">
        <v>2831</v>
      </c>
      <c r="C5698" s="73" t="s">
        <v>2517</v>
      </c>
      <c r="D5698" s="86">
        <v>0</v>
      </c>
      <c r="E5698" s="73" t="s">
        <v>2518</v>
      </c>
      <c r="F5698" s="79" t="str">
        <f>INDEX('Crosswalk Particulates'!$B:$B,MATCH('2017 EPA Data'!A5698,'Crosswalk Particulates'!$A:$A,0))</f>
        <v>process-cement-industry</v>
      </c>
      <c r="G5698" s="84">
        <f>INDEX('Crosswalk Particulates'!$E:$E,MATCH('2017 EPA Data'!$B5698,'Crosswalk Particulates'!$D:$D,0))</f>
        <v>0</v>
      </c>
      <c r="H5698" s="96">
        <f t="shared" si="88"/>
        <v>0</v>
      </c>
    </row>
    <row r="5699" spans="1:8" hidden="1">
      <c r="A5699" s="73" t="s">
        <v>2602</v>
      </c>
      <c r="B5699" s="73" t="s">
        <v>2812</v>
      </c>
      <c r="C5699" s="73" t="s">
        <v>2517</v>
      </c>
      <c r="D5699" s="86">
        <v>0</v>
      </c>
      <c r="E5699" s="73" t="s">
        <v>2518</v>
      </c>
      <c r="F5699" s="79" t="str">
        <f>INDEX('Crosswalk Particulates'!$B:$B,MATCH('2017 EPA Data'!A5699,'Crosswalk Particulates'!$A:$A,0))</f>
        <v>process-other-industry</v>
      </c>
      <c r="G5699" s="84">
        <f>INDEX('Crosswalk Particulates'!$E:$E,MATCH('2017 EPA Data'!$B5699,'Crosswalk Particulates'!$D:$D,0))</f>
        <v>0</v>
      </c>
      <c r="H5699" s="96">
        <f t="shared" si="88"/>
        <v>0</v>
      </c>
    </row>
    <row r="5700" spans="1:8" hidden="1">
      <c r="A5700" s="73" t="s">
        <v>2607</v>
      </c>
      <c r="B5700" s="73" t="s">
        <v>2725</v>
      </c>
      <c r="C5700" s="73" t="s">
        <v>2517</v>
      </c>
      <c r="D5700" s="86">
        <v>0</v>
      </c>
      <c r="E5700" s="73" t="s">
        <v>2518</v>
      </c>
      <c r="F5700" s="79" t="str">
        <f>INDEX('Crosswalk Particulates'!$B:$B,MATCH('2017 EPA Data'!A5700,'Crosswalk Particulates'!$A:$A,0))</f>
        <v>process-cement-industry</v>
      </c>
      <c r="G5700" s="84">
        <f>INDEX('Crosswalk Particulates'!$E:$E,MATCH('2017 EPA Data'!$B5700,'Crosswalk Particulates'!$D:$D,0))</f>
        <v>0</v>
      </c>
      <c r="H5700" s="96">
        <f t="shared" ref="H5700:H5763" si="89">IF(E5700="TON",D5700/metricton_to_shortton,0)*10^6</f>
        <v>0</v>
      </c>
    </row>
    <row r="5701" spans="1:8" hidden="1">
      <c r="A5701" s="73" t="s">
        <v>2649</v>
      </c>
      <c r="B5701" s="73" t="s">
        <v>2613</v>
      </c>
      <c r="C5701" s="73" t="s">
        <v>2517</v>
      </c>
      <c r="D5701" s="86">
        <v>0</v>
      </c>
      <c r="E5701" s="73" t="s">
        <v>2518</v>
      </c>
      <c r="F5701" s="79" t="str">
        <f>INDEX('Crosswalk Particulates'!$B:$B,MATCH('2017 EPA Data'!A5701,'Crosswalk Particulates'!$A:$A,0))</f>
        <v>Electricity Sector</v>
      </c>
      <c r="G5701" s="84">
        <f>INDEX('Crosswalk Particulates'!$E:$E,MATCH('2017 EPA Data'!$B5701,'Crosswalk Particulates'!$D:$D,0))</f>
        <v>0</v>
      </c>
      <c r="H5701" s="96">
        <f t="shared" si="89"/>
        <v>0</v>
      </c>
    </row>
    <row r="5702" spans="1:8" hidden="1">
      <c r="A5702" s="73" t="s">
        <v>2581</v>
      </c>
      <c r="B5702" s="73" t="s">
        <v>2714</v>
      </c>
      <c r="C5702" s="73" t="s">
        <v>2517</v>
      </c>
      <c r="D5702" s="86">
        <v>0</v>
      </c>
      <c r="E5702" s="73" t="s">
        <v>2518</v>
      </c>
      <c r="F5702" s="79" t="str">
        <f>INDEX('Crosswalk Particulates'!$B:$B,MATCH('2017 EPA Data'!A5702,'Crosswalk Particulates'!$A:$A,0))</f>
        <v>Electricity Sector</v>
      </c>
      <c r="G5702" s="84">
        <f>INDEX('Crosswalk Particulates'!$E:$E,MATCH('2017 EPA Data'!$B5702,'Crosswalk Particulates'!$D:$D,0))</f>
        <v>0</v>
      </c>
      <c r="H5702" s="96">
        <f t="shared" si="89"/>
        <v>0</v>
      </c>
    </row>
    <row r="5703" spans="1:8" hidden="1">
      <c r="A5703" s="73" t="s">
        <v>2581</v>
      </c>
      <c r="B5703" s="73" t="s">
        <v>2683</v>
      </c>
      <c r="C5703" s="73" t="s">
        <v>2517</v>
      </c>
      <c r="D5703" s="86">
        <v>0</v>
      </c>
      <c r="E5703" s="73" t="s">
        <v>2518</v>
      </c>
      <c r="F5703" s="79" t="str">
        <f>INDEX('Crosswalk Particulates'!$B:$B,MATCH('2017 EPA Data'!A5703,'Crosswalk Particulates'!$A:$A,0))</f>
        <v>Electricity Sector</v>
      </c>
      <c r="G5703" s="84">
        <f>INDEX('Crosswalk Particulates'!$E:$E,MATCH('2017 EPA Data'!$B5703,'Crosswalk Particulates'!$D:$D,0))</f>
        <v>0</v>
      </c>
      <c r="H5703" s="96">
        <f t="shared" si="89"/>
        <v>0</v>
      </c>
    </row>
    <row r="5704" spans="1:8" hidden="1">
      <c r="A5704" s="73" t="s">
        <v>2647</v>
      </c>
      <c r="B5704" s="73" t="s">
        <v>2681</v>
      </c>
      <c r="C5704" s="73" t="s">
        <v>2517</v>
      </c>
      <c r="D5704" s="86">
        <v>0</v>
      </c>
      <c r="E5704" s="73" t="s">
        <v>2518</v>
      </c>
      <c r="F5704" s="79" t="str">
        <f>INDEX('Crosswalk Particulates'!$B:$B,MATCH('2017 EPA Data'!A5704,'Crosswalk Particulates'!$A:$A,0))</f>
        <v>process-mining-industry</v>
      </c>
      <c r="G5704" s="84">
        <f>INDEX('Crosswalk Particulates'!$E:$E,MATCH('2017 EPA Data'!$B5704,'Crosswalk Particulates'!$D:$D,0))</f>
        <v>0</v>
      </c>
      <c r="H5704" s="96">
        <f t="shared" si="89"/>
        <v>0</v>
      </c>
    </row>
    <row r="5705" spans="1:8" hidden="1">
      <c r="A5705" s="73" t="s">
        <v>2647</v>
      </c>
      <c r="B5705" s="73" t="s">
        <v>2713</v>
      </c>
      <c r="C5705" s="73" t="s">
        <v>2517</v>
      </c>
      <c r="D5705" s="86">
        <v>0</v>
      </c>
      <c r="E5705" s="73" t="s">
        <v>2518</v>
      </c>
      <c r="F5705" s="79" t="str">
        <f>INDEX('Crosswalk Particulates'!$B:$B,MATCH('2017 EPA Data'!A5705,'Crosswalk Particulates'!$A:$A,0))</f>
        <v>process-mining-industry</v>
      </c>
      <c r="G5705" s="84">
        <f>INDEX('Crosswalk Particulates'!$E:$E,MATCH('2017 EPA Data'!$B5705,'Crosswalk Particulates'!$D:$D,0))</f>
        <v>0</v>
      </c>
      <c r="H5705" s="96">
        <f t="shared" si="89"/>
        <v>0</v>
      </c>
    </row>
    <row r="5706" spans="1:8" hidden="1">
      <c r="A5706" s="73" t="s">
        <v>2519</v>
      </c>
      <c r="B5706" s="73" t="s">
        <v>2877</v>
      </c>
      <c r="C5706" s="73" t="s">
        <v>2517</v>
      </c>
      <c r="D5706" s="86">
        <v>0</v>
      </c>
      <c r="E5706" s="73" t="s">
        <v>2518</v>
      </c>
      <c r="F5706" s="79" t="str">
        <f>INDEX('Crosswalk Particulates'!$B:$B,MATCH('2017 EPA Data'!A5706,'Crosswalk Particulates'!$A:$A,0))</f>
        <v>process-other-industry</v>
      </c>
      <c r="G5706" s="84">
        <f>INDEX('Crosswalk Particulates'!$E:$E,MATCH('2017 EPA Data'!$B5706,'Crosswalk Particulates'!$D:$D,0))</f>
        <v>0</v>
      </c>
      <c r="H5706" s="96">
        <f t="shared" si="89"/>
        <v>0</v>
      </c>
    </row>
    <row r="5707" spans="1:8" hidden="1">
      <c r="A5707" s="73" t="s">
        <v>2592</v>
      </c>
      <c r="B5707" s="73" t="s">
        <v>2820</v>
      </c>
      <c r="C5707" s="73" t="s">
        <v>2521</v>
      </c>
      <c r="D5707" s="86">
        <v>0</v>
      </c>
      <c r="E5707" s="73" t="s">
        <v>2522</v>
      </c>
      <c r="F5707" s="79" t="str">
        <f>INDEX('Crosswalk Particulates'!$B:$B,MATCH('2017 EPA Data'!A5707,'Crosswalk Particulates'!$A:$A,0))</f>
        <v>process-ngps-industry</v>
      </c>
      <c r="G5707" s="84">
        <f>INDEX('Crosswalk Particulates'!$E:$E,MATCH('2017 EPA Data'!$B5707,'Crosswalk Particulates'!$D:$D,0))</f>
        <v>0</v>
      </c>
      <c r="H5707" s="96">
        <f t="shared" si="89"/>
        <v>0</v>
      </c>
    </row>
    <row r="5708" spans="1:8" hidden="1">
      <c r="A5708" s="73" t="s">
        <v>2607</v>
      </c>
      <c r="B5708" s="73" t="s">
        <v>2777</v>
      </c>
      <c r="C5708" s="73" t="s">
        <v>2517</v>
      </c>
      <c r="D5708" s="86">
        <v>0</v>
      </c>
      <c r="E5708" s="73" t="s">
        <v>2518</v>
      </c>
      <c r="F5708" s="79" t="str">
        <f>INDEX('Crosswalk Particulates'!$B:$B,MATCH('2017 EPA Data'!A5708,'Crosswalk Particulates'!$A:$A,0))</f>
        <v>process-cement-industry</v>
      </c>
      <c r="G5708" s="84">
        <f>INDEX('Crosswalk Particulates'!$E:$E,MATCH('2017 EPA Data'!$B5708,'Crosswalk Particulates'!$D:$D,0))</f>
        <v>0</v>
      </c>
      <c r="H5708" s="96">
        <f t="shared" si="89"/>
        <v>0</v>
      </c>
    </row>
    <row r="5709" spans="1:8" hidden="1">
      <c r="A5709" s="73" t="s">
        <v>2565</v>
      </c>
      <c r="B5709" s="73" t="s">
        <v>2641</v>
      </c>
      <c r="C5709" s="73" t="s">
        <v>2517</v>
      </c>
      <c r="D5709" s="86">
        <v>0</v>
      </c>
      <c r="E5709" s="73" t="s">
        <v>2518</v>
      </c>
      <c r="F5709" s="79" t="str">
        <f>INDEX('Crosswalk Particulates'!$B:$B,MATCH('2017 EPA Data'!A5709,'Crosswalk Particulates'!$A:$A,0))</f>
        <v>Electricity Sector</v>
      </c>
      <c r="G5709" s="84">
        <f>INDEX('Crosswalk Particulates'!$E:$E,MATCH('2017 EPA Data'!$B5709,'Crosswalk Particulates'!$D:$D,0))</f>
        <v>0</v>
      </c>
      <c r="H5709" s="96">
        <f t="shared" si="89"/>
        <v>0</v>
      </c>
    </row>
    <row r="5710" spans="1:8" hidden="1">
      <c r="A5710" s="73" t="s">
        <v>2723</v>
      </c>
      <c r="B5710" s="73" t="s">
        <v>2728</v>
      </c>
      <c r="C5710" s="73" t="s">
        <v>2517</v>
      </c>
      <c r="D5710" s="86">
        <v>0</v>
      </c>
      <c r="E5710" s="73" t="s">
        <v>2518</v>
      </c>
      <c r="F5710" s="79" t="str">
        <f>INDEX('Crosswalk Particulates'!$B:$B,MATCH('2017 EPA Data'!A5710,'Crosswalk Particulates'!$A:$A,0))</f>
        <v>Residential Buildings Sector</v>
      </c>
      <c r="G5710" s="84">
        <f>INDEX('Crosswalk Particulates'!$E:$E,MATCH('2017 EPA Data'!$B5710,'Crosswalk Particulates'!$D:$D,0))</f>
        <v>0</v>
      </c>
      <c r="H5710" s="96">
        <f t="shared" si="89"/>
        <v>0</v>
      </c>
    </row>
    <row r="5711" spans="1:8" hidden="1">
      <c r="A5711" s="73" t="s">
        <v>2555</v>
      </c>
      <c r="B5711" s="73" t="s">
        <v>2732</v>
      </c>
      <c r="D5711" s="86">
        <v>0</v>
      </c>
      <c r="E5711" s="73" t="s">
        <v>2522</v>
      </c>
      <c r="F5711" s="79" t="str">
        <f>INDEX('Crosswalk Particulates'!$B:$B,MATCH('2017 EPA Data'!A5711,'Crosswalk Particulates'!$A:$A,0))</f>
        <v>process-other-industry</v>
      </c>
      <c r="G5711" s="84">
        <f>INDEX('Crosswalk Particulates'!$E:$E,MATCH('2017 EPA Data'!$B5711,'Crosswalk Particulates'!$D:$D,0))</f>
        <v>0</v>
      </c>
      <c r="H5711" s="96">
        <f t="shared" si="89"/>
        <v>0</v>
      </c>
    </row>
    <row r="5712" spans="1:8" hidden="1">
      <c r="A5712" s="73" t="s">
        <v>2607</v>
      </c>
      <c r="B5712" s="73" t="s">
        <v>2756</v>
      </c>
      <c r="C5712" s="73" t="s">
        <v>2517</v>
      </c>
      <c r="D5712" s="86">
        <v>0</v>
      </c>
      <c r="E5712" s="73" t="s">
        <v>2518</v>
      </c>
      <c r="F5712" s="79" t="str">
        <f>INDEX('Crosswalk Particulates'!$B:$B,MATCH('2017 EPA Data'!A5712,'Crosswalk Particulates'!$A:$A,0))</f>
        <v>process-cement-industry</v>
      </c>
      <c r="G5712" s="84">
        <f>INDEX('Crosswalk Particulates'!$E:$E,MATCH('2017 EPA Data'!$B5712,'Crosswalk Particulates'!$D:$D,0))</f>
        <v>0</v>
      </c>
      <c r="H5712" s="96">
        <f t="shared" si="89"/>
        <v>0</v>
      </c>
    </row>
    <row r="5713" spans="1:8" hidden="1">
      <c r="A5713" s="73" t="s">
        <v>2649</v>
      </c>
      <c r="B5713" s="73" t="s">
        <v>2684</v>
      </c>
      <c r="C5713" s="73" t="s">
        <v>2517</v>
      </c>
      <c r="D5713" s="86">
        <v>0</v>
      </c>
      <c r="E5713" s="73" t="s">
        <v>2518</v>
      </c>
      <c r="F5713" s="79" t="str">
        <f>INDEX('Crosswalk Particulates'!$B:$B,MATCH('2017 EPA Data'!A5713,'Crosswalk Particulates'!$A:$A,0))</f>
        <v>Electricity Sector</v>
      </c>
      <c r="G5713" s="84">
        <f>INDEX('Crosswalk Particulates'!$E:$E,MATCH('2017 EPA Data'!$B5713,'Crosswalk Particulates'!$D:$D,0))</f>
        <v>0</v>
      </c>
      <c r="H5713" s="96">
        <f t="shared" si="89"/>
        <v>0</v>
      </c>
    </row>
    <row r="5714" spans="1:8" hidden="1">
      <c r="A5714" s="73" t="s">
        <v>2632</v>
      </c>
      <c r="B5714" s="73" t="s">
        <v>2820</v>
      </c>
      <c r="C5714" s="73" t="s">
        <v>2521</v>
      </c>
      <c r="D5714" s="86">
        <v>0</v>
      </c>
      <c r="E5714" s="73" t="s">
        <v>2522</v>
      </c>
      <c r="F5714" s="79" t="str">
        <f>INDEX('Crosswalk Particulates'!$B:$B,MATCH('2017 EPA Data'!A5714,'Crosswalk Particulates'!$A:$A,0))</f>
        <v>industry-fuel-other</v>
      </c>
      <c r="G5714" s="84">
        <f>INDEX('Crosswalk Particulates'!$E:$E,MATCH('2017 EPA Data'!$B5714,'Crosswalk Particulates'!$D:$D,0))</f>
        <v>0</v>
      </c>
      <c r="H5714" s="96">
        <f t="shared" si="89"/>
        <v>0</v>
      </c>
    </row>
    <row r="5715" spans="1:8" hidden="1">
      <c r="A5715" s="73" t="s">
        <v>2647</v>
      </c>
      <c r="B5715" s="73" t="s">
        <v>2645</v>
      </c>
      <c r="C5715" s="73" t="s">
        <v>2517</v>
      </c>
      <c r="D5715" s="86">
        <v>0</v>
      </c>
      <c r="E5715" s="73" t="s">
        <v>2518</v>
      </c>
      <c r="F5715" s="79" t="str">
        <f>INDEX('Crosswalk Particulates'!$B:$B,MATCH('2017 EPA Data'!A5715,'Crosswalk Particulates'!$A:$A,0))</f>
        <v>process-mining-industry</v>
      </c>
      <c r="G5715" s="84">
        <f>INDEX('Crosswalk Particulates'!$E:$E,MATCH('2017 EPA Data'!$B5715,'Crosswalk Particulates'!$D:$D,0))</f>
        <v>0</v>
      </c>
      <c r="H5715" s="96">
        <f t="shared" si="89"/>
        <v>0</v>
      </c>
    </row>
    <row r="5716" spans="1:8" hidden="1">
      <c r="A5716" s="73" t="s">
        <v>2538</v>
      </c>
      <c r="B5716" s="73" t="s">
        <v>2588</v>
      </c>
      <c r="C5716" s="73" t="s">
        <v>2517</v>
      </c>
      <c r="D5716" s="86">
        <v>0</v>
      </c>
      <c r="E5716" s="73" t="s">
        <v>2518</v>
      </c>
      <c r="F5716" s="79" t="str">
        <f>INDEX('Crosswalk Particulates'!$B:$B,MATCH('2017 EPA Data'!A5716,'Crosswalk Particulates'!$A:$A,0))</f>
        <v>process-other-industry</v>
      </c>
      <c r="G5716" s="84">
        <f>INDEX('Crosswalk Particulates'!$E:$E,MATCH('2017 EPA Data'!$B5716,'Crosswalk Particulates'!$D:$D,0))</f>
        <v>0</v>
      </c>
      <c r="H5716" s="96">
        <f t="shared" si="89"/>
        <v>0</v>
      </c>
    </row>
    <row r="5717" spans="1:8" hidden="1">
      <c r="A5717" s="73" t="s">
        <v>2538</v>
      </c>
      <c r="B5717" s="73" t="s">
        <v>2635</v>
      </c>
      <c r="C5717" s="73" t="s">
        <v>2517</v>
      </c>
      <c r="D5717" s="86">
        <v>0</v>
      </c>
      <c r="E5717" s="73" t="s">
        <v>2518</v>
      </c>
      <c r="F5717" s="79" t="str">
        <f>INDEX('Crosswalk Particulates'!$B:$B,MATCH('2017 EPA Data'!A5717,'Crosswalk Particulates'!$A:$A,0))</f>
        <v>process-other-industry</v>
      </c>
      <c r="G5717" s="84">
        <f>INDEX('Crosswalk Particulates'!$E:$E,MATCH('2017 EPA Data'!$B5717,'Crosswalk Particulates'!$D:$D,0))</f>
        <v>0</v>
      </c>
      <c r="H5717" s="96">
        <f t="shared" si="89"/>
        <v>0</v>
      </c>
    </row>
    <row r="5718" spans="1:8" hidden="1">
      <c r="A5718" s="73" t="s">
        <v>2586</v>
      </c>
      <c r="B5718" s="73" t="s">
        <v>2839</v>
      </c>
      <c r="C5718" s="73" t="s">
        <v>2517</v>
      </c>
      <c r="D5718" s="86">
        <v>0</v>
      </c>
      <c r="E5718" s="73" t="s">
        <v>2518</v>
      </c>
      <c r="F5718" s="79" t="str">
        <f>INDEX('Crosswalk Particulates'!$B:$B,MATCH('2017 EPA Data'!A5718,'Crosswalk Particulates'!$A:$A,0))</f>
        <v>process-other-industry</v>
      </c>
      <c r="G5718" s="84">
        <f>INDEX('Crosswalk Particulates'!$E:$E,MATCH('2017 EPA Data'!$B5718,'Crosswalk Particulates'!$D:$D,0))</f>
        <v>0</v>
      </c>
      <c r="H5718" s="96">
        <f t="shared" si="89"/>
        <v>0</v>
      </c>
    </row>
    <row r="5719" spans="1:8" hidden="1">
      <c r="A5719" s="73" t="s">
        <v>2607</v>
      </c>
      <c r="B5719" s="73" t="s">
        <v>2707</v>
      </c>
      <c r="C5719" s="73" t="s">
        <v>2517</v>
      </c>
      <c r="D5719" s="86">
        <v>0</v>
      </c>
      <c r="E5719" s="73" t="s">
        <v>2518</v>
      </c>
      <c r="F5719" s="79" t="str">
        <f>INDEX('Crosswalk Particulates'!$B:$B,MATCH('2017 EPA Data'!A5719,'Crosswalk Particulates'!$A:$A,0))</f>
        <v>process-cement-industry</v>
      </c>
      <c r="G5719" s="84">
        <f>INDEX('Crosswalk Particulates'!$E:$E,MATCH('2017 EPA Data'!$B5719,'Crosswalk Particulates'!$D:$D,0))</f>
        <v>0</v>
      </c>
      <c r="H5719" s="96">
        <f t="shared" si="89"/>
        <v>0</v>
      </c>
    </row>
    <row r="5720" spans="1:8" hidden="1">
      <c r="A5720" s="73" t="s">
        <v>2647</v>
      </c>
      <c r="B5720" s="73" t="s">
        <v>2768</v>
      </c>
      <c r="C5720" s="73" t="s">
        <v>2517</v>
      </c>
      <c r="D5720" s="86">
        <v>0</v>
      </c>
      <c r="E5720" s="73" t="s">
        <v>2518</v>
      </c>
      <c r="F5720" s="79" t="str">
        <f>INDEX('Crosswalk Particulates'!$B:$B,MATCH('2017 EPA Data'!A5720,'Crosswalk Particulates'!$A:$A,0))</f>
        <v>process-mining-industry</v>
      </c>
      <c r="G5720" s="84">
        <f>INDEX('Crosswalk Particulates'!$E:$E,MATCH('2017 EPA Data'!$B5720,'Crosswalk Particulates'!$D:$D,0))</f>
        <v>0</v>
      </c>
      <c r="H5720" s="96">
        <f t="shared" si="89"/>
        <v>0</v>
      </c>
    </row>
    <row r="5721" spans="1:8" hidden="1">
      <c r="A5721" s="73" t="s">
        <v>2632</v>
      </c>
      <c r="B5721" s="73" t="s">
        <v>2718</v>
      </c>
      <c r="C5721" s="73" t="s">
        <v>2517</v>
      </c>
      <c r="D5721" s="86">
        <v>0</v>
      </c>
      <c r="E5721" s="73" t="s">
        <v>2518</v>
      </c>
      <c r="F5721" s="79" t="str">
        <f>INDEX('Crosswalk Particulates'!$B:$B,MATCH('2017 EPA Data'!A5721,'Crosswalk Particulates'!$A:$A,0))</f>
        <v>industry-fuel-other</v>
      </c>
      <c r="G5721" s="84">
        <f>INDEX('Crosswalk Particulates'!$E:$E,MATCH('2017 EPA Data'!$B5721,'Crosswalk Particulates'!$D:$D,0))</f>
        <v>0</v>
      </c>
      <c r="H5721" s="96">
        <f t="shared" si="89"/>
        <v>0</v>
      </c>
    </row>
    <row r="5722" spans="1:8" hidden="1">
      <c r="A5722" s="73" t="s">
        <v>2546</v>
      </c>
      <c r="B5722" s="73" t="s">
        <v>2577</v>
      </c>
      <c r="C5722" s="73" t="s">
        <v>2517</v>
      </c>
      <c r="D5722" s="86">
        <v>0</v>
      </c>
      <c r="E5722" s="73" t="s">
        <v>2518</v>
      </c>
      <c r="F5722" s="79" t="str">
        <f>INDEX('Crosswalk Particulates'!$B:$B,MATCH('2017 EPA Data'!A5722,'Crosswalk Particulates'!$A:$A,0))</f>
        <v>process-other-industry</v>
      </c>
      <c r="G5722" s="84">
        <f>INDEX('Crosswalk Particulates'!$E:$E,MATCH('2017 EPA Data'!$B5722,'Crosswalk Particulates'!$D:$D,0))</f>
        <v>0</v>
      </c>
      <c r="H5722" s="96">
        <f t="shared" si="89"/>
        <v>0</v>
      </c>
    </row>
    <row r="5723" spans="1:8" hidden="1">
      <c r="A5723" s="73" t="s">
        <v>2649</v>
      </c>
      <c r="B5723" s="73" t="s">
        <v>2678</v>
      </c>
      <c r="C5723" s="73" t="s">
        <v>2517</v>
      </c>
      <c r="D5723" s="86">
        <v>0</v>
      </c>
      <c r="E5723" s="73" t="s">
        <v>2518</v>
      </c>
      <c r="F5723" s="79" t="str">
        <f>INDEX('Crosswalk Particulates'!$B:$B,MATCH('2017 EPA Data'!A5723,'Crosswalk Particulates'!$A:$A,0))</f>
        <v>Electricity Sector</v>
      </c>
      <c r="G5723" s="84">
        <f>INDEX('Crosswalk Particulates'!$E:$E,MATCH('2017 EPA Data'!$B5723,'Crosswalk Particulates'!$D:$D,0))</f>
        <v>0</v>
      </c>
      <c r="H5723" s="96">
        <f t="shared" si="89"/>
        <v>0</v>
      </c>
    </row>
    <row r="5724" spans="1:8" hidden="1">
      <c r="A5724" s="73" t="s">
        <v>2519</v>
      </c>
      <c r="B5724" s="73" t="s">
        <v>2818</v>
      </c>
      <c r="C5724" s="73" t="s">
        <v>2517</v>
      </c>
      <c r="D5724" s="86">
        <v>0</v>
      </c>
      <c r="E5724" s="73" t="s">
        <v>2518</v>
      </c>
      <c r="F5724" s="79" t="str">
        <f>INDEX('Crosswalk Particulates'!$B:$B,MATCH('2017 EPA Data'!A5724,'Crosswalk Particulates'!$A:$A,0))</f>
        <v>process-other-industry</v>
      </c>
      <c r="G5724" s="84">
        <f>INDEX('Crosswalk Particulates'!$E:$E,MATCH('2017 EPA Data'!$B5724,'Crosswalk Particulates'!$D:$D,0))</f>
        <v>0</v>
      </c>
      <c r="H5724" s="96">
        <f t="shared" si="89"/>
        <v>0</v>
      </c>
    </row>
    <row r="5725" spans="1:8" hidden="1">
      <c r="A5725" s="73" t="s">
        <v>2565</v>
      </c>
      <c r="B5725" s="73" t="s">
        <v>2820</v>
      </c>
      <c r="C5725" s="73" t="s">
        <v>2521</v>
      </c>
      <c r="D5725" s="86">
        <v>0</v>
      </c>
      <c r="E5725" s="73" t="s">
        <v>2522</v>
      </c>
      <c r="F5725" s="79" t="str">
        <f>INDEX('Crosswalk Particulates'!$B:$B,MATCH('2017 EPA Data'!A5725,'Crosswalk Particulates'!$A:$A,0))</f>
        <v>Electricity Sector</v>
      </c>
      <c r="G5725" s="84">
        <f>INDEX('Crosswalk Particulates'!$E:$E,MATCH('2017 EPA Data'!$B5725,'Crosswalk Particulates'!$D:$D,0))</f>
        <v>0</v>
      </c>
      <c r="H5725" s="96">
        <f t="shared" si="89"/>
        <v>0</v>
      </c>
    </row>
    <row r="5726" spans="1:8" hidden="1">
      <c r="A5726" s="73" t="s">
        <v>2608</v>
      </c>
      <c r="B5726" s="73" t="s">
        <v>2844</v>
      </c>
      <c r="C5726" s="73" t="s">
        <v>2517</v>
      </c>
      <c r="D5726" s="86">
        <v>0</v>
      </c>
      <c r="E5726" s="73" t="s">
        <v>2518</v>
      </c>
      <c r="F5726" s="79" t="str">
        <f>INDEX('Crosswalk Particulates'!$B:$B,MATCH('2017 EPA Data'!A5726,'Crosswalk Particulates'!$A:$A,0))</f>
        <v>Electricity Sector</v>
      </c>
      <c r="G5726" s="84">
        <f>INDEX('Crosswalk Particulates'!$E:$E,MATCH('2017 EPA Data'!$B5726,'Crosswalk Particulates'!$D:$D,0))</f>
        <v>0</v>
      </c>
      <c r="H5726" s="96">
        <f t="shared" si="89"/>
        <v>0</v>
      </c>
    </row>
    <row r="5727" spans="1:8" hidden="1">
      <c r="A5727" s="73" t="s">
        <v>2546</v>
      </c>
      <c r="B5727" s="73" t="s">
        <v>2520</v>
      </c>
      <c r="C5727" s="73" t="s">
        <v>2521</v>
      </c>
      <c r="D5727" s="86">
        <v>0</v>
      </c>
      <c r="E5727" s="73" t="s">
        <v>2522</v>
      </c>
      <c r="F5727" s="79" t="str">
        <f>INDEX('Crosswalk Particulates'!$B:$B,MATCH('2017 EPA Data'!A5727,'Crosswalk Particulates'!$A:$A,0))</f>
        <v>process-other-industry</v>
      </c>
      <c r="G5727" s="84">
        <f>INDEX('Crosswalk Particulates'!$E:$E,MATCH('2017 EPA Data'!$B5727,'Crosswalk Particulates'!$D:$D,0))</f>
        <v>0</v>
      </c>
      <c r="H5727" s="96">
        <f t="shared" si="89"/>
        <v>0</v>
      </c>
    </row>
    <row r="5728" spans="1:8" hidden="1">
      <c r="A5728" s="73" t="s">
        <v>2596</v>
      </c>
      <c r="B5728" s="73" t="s">
        <v>2681</v>
      </c>
      <c r="C5728" s="73" t="s">
        <v>2517</v>
      </c>
      <c r="D5728" s="86">
        <v>0</v>
      </c>
      <c r="E5728" s="73" t="s">
        <v>2518</v>
      </c>
      <c r="F5728" s="79" t="str">
        <f>INDEX('Crosswalk Particulates'!$B:$B,MATCH('2017 EPA Data'!A5728,'Crosswalk Particulates'!$A:$A,0))</f>
        <v>industry-fuel-coal</v>
      </c>
      <c r="G5728" s="84">
        <f>INDEX('Crosswalk Particulates'!$E:$E,MATCH('2017 EPA Data'!$B5728,'Crosswalk Particulates'!$D:$D,0))</f>
        <v>0</v>
      </c>
      <c r="H5728" s="96">
        <f t="shared" si="89"/>
        <v>0</v>
      </c>
    </row>
    <row r="5729" spans="1:8" hidden="1">
      <c r="A5729" s="73" t="s">
        <v>2629</v>
      </c>
      <c r="B5729" s="73" t="s">
        <v>2687</v>
      </c>
      <c r="C5729" s="73" t="s">
        <v>2517</v>
      </c>
      <c r="D5729" s="86">
        <v>0</v>
      </c>
      <c r="E5729" s="73" t="s">
        <v>2518</v>
      </c>
      <c r="F5729" s="79" t="str">
        <f>INDEX('Crosswalk Particulates'!$B:$B,MATCH('2017 EPA Data'!A5729,'Crosswalk Particulates'!$A:$A,0))</f>
        <v>industry-fuel-oil</v>
      </c>
      <c r="G5729" s="84">
        <f>INDEX('Crosswalk Particulates'!$E:$E,MATCH('2017 EPA Data'!$B5729,'Crosswalk Particulates'!$D:$D,0))</f>
        <v>0</v>
      </c>
      <c r="H5729" s="96">
        <f t="shared" si="89"/>
        <v>0</v>
      </c>
    </row>
    <row r="5730" spans="1:8" hidden="1">
      <c r="A5730" s="73" t="s">
        <v>2647</v>
      </c>
      <c r="B5730" s="73" t="s">
        <v>2697</v>
      </c>
      <c r="C5730" s="73" t="s">
        <v>2517</v>
      </c>
      <c r="D5730" s="86">
        <v>0</v>
      </c>
      <c r="E5730" s="73" t="s">
        <v>2518</v>
      </c>
      <c r="F5730" s="79" t="str">
        <f>INDEX('Crosswalk Particulates'!$B:$B,MATCH('2017 EPA Data'!A5730,'Crosswalk Particulates'!$A:$A,0))</f>
        <v>process-mining-industry</v>
      </c>
      <c r="G5730" s="84">
        <f>INDEX('Crosswalk Particulates'!$E:$E,MATCH('2017 EPA Data'!$B5730,'Crosswalk Particulates'!$D:$D,0))</f>
        <v>0</v>
      </c>
      <c r="H5730" s="96">
        <f t="shared" si="89"/>
        <v>0</v>
      </c>
    </row>
    <row r="5731" spans="1:8" hidden="1">
      <c r="A5731" s="73" t="s">
        <v>2629</v>
      </c>
      <c r="B5731" s="73" t="s">
        <v>2836</v>
      </c>
      <c r="C5731" s="73" t="s">
        <v>2517</v>
      </c>
      <c r="D5731" s="86">
        <v>0</v>
      </c>
      <c r="E5731" s="73" t="s">
        <v>2518</v>
      </c>
      <c r="F5731" s="79" t="str">
        <f>INDEX('Crosswalk Particulates'!$B:$B,MATCH('2017 EPA Data'!A5731,'Crosswalk Particulates'!$A:$A,0))</f>
        <v>industry-fuel-oil</v>
      </c>
      <c r="G5731" s="84">
        <f>INDEX('Crosswalk Particulates'!$E:$E,MATCH('2017 EPA Data'!$B5731,'Crosswalk Particulates'!$D:$D,0))</f>
        <v>0</v>
      </c>
      <c r="H5731" s="96">
        <f t="shared" si="89"/>
        <v>0</v>
      </c>
    </row>
    <row r="5732" spans="1:8" hidden="1">
      <c r="A5732" s="73" t="s">
        <v>2608</v>
      </c>
      <c r="B5732" s="73" t="s">
        <v>2840</v>
      </c>
      <c r="C5732" s="73" t="s">
        <v>2517</v>
      </c>
      <c r="D5732" s="86">
        <v>0</v>
      </c>
      <c r="E5732" s="73" t="s">
        <v>2518</v>
      </c>
      <c r="F5732" s="79" t="str">
        <f>INDEX('Crosswalk Particulates'!$B:$B,MATCH('2017 EPA Data'!A5732,'Crosswalk Particulates'!$A:$A,0))</f>
        <v>Electricity Sector</v>
      </c>
      <c r="G5732" s="84">
        <f>INDEX('Crosswalk Particulates'!$E:$E,MATCH('2017 EPA Data'!$B5732,'Crosswalk Particulates'!$D:$D,0))</f>
        <v>0</v>
      </c>
      <c r="H5732" s="96">
        <f t="shared" si="89"/>
        <v>0</v>
      </c>
    </row>
    <row r="5733" spans="1:8" hidden="1">
      <c r="A5733" s="73" t="s">
        <v>2551</v>
      </c>
      <c r="B5733" s="73" t="s">
        <v>2736</v>
      </c>
      <c r="C5733" s="73" t="s">
        <v>2517</v>
      </c>
      <c r="D5733" s="86">
        <v>0</v>
      </c>
      <c r="E5733" s="73" t="s">
        <v>2518</v>
      </c>
      <c r="F5733" s="79" t="str">
        <f>INDEX('Crosswalk Particulates'!$B:$B,MATCH('2017 EPA Data'!A5733,'Crosswalk Particulates'!$A:$A,0))</f>
        <v>industry-fuel-natural gas</v>
      </c>
      <c r="G5733" s="84">
        <f>INDEX('Crosswalk Particulates'!$E:$E,MATCH('2017 EPA Data'!$B5733,'Crosswalk Particulates'!$D:$D,0))</f>
        <v>0</v>
      </c>
      <c r="H5733" s="96">
        <f t="shared" si="89"/>
        <v>0</v>
      </c>
    </row>
    <row r="5734" spans="1:8" hidden="1">
      <c r="A5734" s="73" t="s">
        <v>2632</v>
      </c>
      <c r="B5734" s="73" t="s">
        <v>2736</v>
      </c>
      <c r="C5734" s="73" t="s">
        <v>2517</v>
      </c>
      <c r="D5734" s="86">
        <v>0</v>
      </c>
      <c r="E5734" s="73" t="s">
        <v>2518</v>
      </c>
      <c r="F5734" s="79" t="str">
        <f>INDEX('Crosswalk Particulates'!$B:$B,MATCH('2017 EPA Data'!A5734,'Crosswalk Particulates'!$A:$A,0))</f>
        <v>industry-fuel-other</v>
      </c>
      <c r="G5734" s="84">
        <f>INDEX('Crosswalk Particulates'!$E:$E,MATCH('2017 EPA Data'!$B5734,'Crosswalk Particulates'!$D:$D,0))</f>
        <v>0</v>
      </c>
      <c r="H5734" s="96">
        <f t="shared" si="89"/>
        <v>0</v>
      </c>
    </row>
    <row r="5735" spans="1:8" hidden="1">
      <c r="A5735" s="73" t="s">
        <v>2607</v>
      </c>
      <c r="B5735" s="73" t="s">
        <v>2805</v>
      </c>
      <c r="C5735" s="73" t="s">
        <v>2517</v>
      </c>
      <c r="D5735" s="86">
        <v>0</v>
      </c>
      <c r="E5735" s="73" t="s">
        <v>2518</v>
      </c>
      <c r="F5735" s="79" t="str">
        <f>INDEX('Crosswalk Particulates'!$B:$B,MATCH('2017 EPA Data'!A5735,'Crosswalk Particulates'!$A:$A,0))</f>
        <v>process-cement-industry</v>
      </c>
      <c r="G5735" s="84">
        <f>INDEX('Crosswalk Particulates'!$E:$E,MATCH('2017 EPA Data'!$B5735,'Crosswalk Particulates'!$D:$D,0))</f>
        <v>0</v>
      </c>
      <c r="H5735" s="96">
        <f t="shared" si="89"/>
        <v>0</v>
      </c>
    </row>
    <row r="5736" spans="1:8" hidden="1">
      <c r="A5736" s="73" t="s">
        <v>2723</v>
      </c>
      <c r="B5736" s="73" t="s">
        <v>2726</v>
      </c>
      <c r="C5736" s="73" t="s">
        <v>2517</v>
      </c>
      <c r="D5736" s="86">
        <v>0</v>
      </c>
      <c r="E5736" s="73" t="s">
        <v>2518</v>
      </c>
      <c r="F5736" s="79" t="str">
        <f>INDEX('Crosswalk Particulates'!$B:$B,MATCH('2017 EPA Data'!A5736,'Crosswalk Particulates'!$A:$A,0))</f>
        <v>Residential Buildings Sector</v>
      </c>
      <c r="G5736" s="84">
        <f>INDEX('Crosswalk Particulates'!$E:$E,MATCH('2017 EPA Data'!$B5736,'Crosswalk Particulates'!$D:$D,0))</f>
        <v>0</v>
      </c>
      <c r="H5736" s="96">
        <f t="shared" si="89"/>
        <v>0</v>
      </c>
    </row>
    <row r="5737" spans="1:8" hidden="1">
      <c r="A5737" s="73" t="s">
        <v>2647</v>
      </c>
      <c r="B5737" s="73" t="s">
        <v>2678</v>
      </c>
      <c r="C5737" s="73" t="s">
        <v>2517</v>
      </c>
      <c r="D5737" s="86">
        <v>0</v>
      </c>
      <c r="E5737" s="73" t="s">
        <v>2518</v>
      </c>
      <c r="F5737" s="79" t="str">
        <f>INDEX('Crosswalk Particulates'!$B:$B,MATCH('2017 EPA Data'!A5737,'Crosswalk Particulates'!$A:$A,0))</f>
        <v>process-mining-industry</v>
      </c>
      <c r="G5737" s="84">
        <f>INDEX('Crosswalk Particulates'!$E:$E,MATCH('2017 EPA Data'!$B5737,'Crosswalk Particulates'!$D:$D,0))</f>
        <v>0</v>
      </c>
      <c r="H5737" s="96">
        <f t="shared" si="89"/>
        <v>0</v>
      </c>
    </row>
    <row r="5738" spans="1:8" hidden="1">
      <c r="A5738" s="73" t="s">
        <v>2649</v>
      </c>
      <c r="B5738" s="73" t="s">
        <v>2639</v>
      </c>
      <c r="C5738" s="73" t="s">
        <v>2517</v>
      </c>
      <c r="D5738" s="86">
        <v>0</v>
      </c>
      <c r="E5738" s="73" t="s">
        <v>2518</v>
      </c>
      <c r="F5738" s="79" t="str">
        <f>INDEX('Crosswalk Particulates'!$B:$B,MATCH('2017 EPA Data'!A5738,'Crosswalk Particulates'!$A:$A,0))</f>
        <v>Electricity Sector</v>
      </c>
      <c r="G5738" s="84">
        <f>INDEX('Crosswalk Particulates'!$E:$E,MATCH('2017 EPA Data'!$B5738,'Crosswalk Particulates'!$D:$D,0))</f>
        <v>0</v>
      </c>
      <c r="H5738" s="96">
        <f t="shared" si="89"/>
        <v>0</v>
      </c>
    </row>
    <row r="5739" spans="1:8" hidden="1">
      <c r="A5739" s="73" t="s">
        <v>2607</v>
      </c>
      <c r="B5739" s="73" t="s">
        <v>2811</v>
      </c>
      <c r="C5739" s="73" t="s">
        <v>2517</v>
      </c>
      <c r="D5739" s="86">
        <v>0</v>
      </c>
      <c r="E5739" s="73" t="s">
        <v>2518</v>
      </c>
      <c r="F5739" s="79" t="str">
        <f>INDEX('Crosswalk Particulates'!$B:$B,MATCH('2017 EPA Data'!A5739,'Crosswalk Particulates'!$A:$A,0))</f>
        <v>process-cement-industry</v>
      </c>
      <c r="G5739" s="84">
        <f>INDEX('Crosswalk Particulates'!$E:$E,MATCH('2017 EPA Data'!$B5739,'Crosswalk Particulates'!$D:$D,0))</f>
        <v>0</v>
      </c>
      <c r="H5739" s="96">
        <f t="shared" si="89"/>
        <v>0</v>
      </c>
    </row>
    <row r="5740" spans="1:8" hidden="1">
      <c r="A5740" s="73" t="s">
        <v>2519</v>
      </c>
      <c r="B5740" s="73" t="s">
        <v>2709</v>
      </c>
      <c r="C5740" s="73" t="s">
        <v>2517</v>
      </c>
      <c r="D5740" s="86">
        <v>0</v>
      </c>
      <c r="E5740" s="73" t="s">
        <v>2518</v>
      </c>
      <c r="F5740" s="79" t="str">
        <f>INDEX('Crosswalk Particulates'!$B:$B,MATCH('2017 EPA Data'!A5740,'Crosswalk Particulates'!$A:$A,0))</f>
        <v>process-other-industry</v>
      </c>
      <c r="G5740" s="84">
        <f>INDEX('Crosswalk Particulates'!$E:$E,MATCH('2017 EPA Data'!$B5740,'Crosswalk Particulates'!$D:$D,0))</f>
        <v>0</v>
      </c>
      <c r="H5740" s="96">
        <f t="shared" si="89"/>
        <v>0</v>
      </c>
    </row>
    <row r="5741" spans="1:8" hidden="1">
      <c r="A5741" s="73" t="s">
        <v>2589</v>
      </c>
      <c r="B5741" s="73" t="s">
        <v>2609</v>
      </c>
      <c r="C5741" s="73" t="s">
        <v>2557</v>
      </c>
      <c r="D5741" s="86">
        <v>0</v>
      </c>
      <c r="E5741" s="73" t="s">
        <v>2522</v>
      </c>
      <c r="F5741" s="79" t="str">
        <f>INDEX('Crosswalk Particulates'!$B:$B,MATCH('2017 EPA Data'!A5741,'Crosswalk Particulates'!$A:$A,0))</f>
        <v>Other-EPA</v>
      </c>
      <c r="G5741" s="84" t="str">
        <f>INDEX('Crosswalk Particulates'!$E:$E,MATCH('2017 EPA Data'!$B5741,'Crosswalk Particulates'!$D:$D,0))</f>
        <v>NOX</v>
      </c>
      <c r="H5741" s="96">
        <f t="shared" si="89"/>
        <v>0</v>
      </c>
    </row>
    <row r="5742" spans="1:8" hidden="1">
      <c r="A5742" s="73" t="s">
        <v>2632</v>
      </c>
      <c r="B5742" s="73" t="s">
        <v>2696</v>
      </c>
      <c r="C5742" s="73" t="s">
        <v>2517</v>
      </c>
      <c r="D5742" s="86">
        <v>0</v>
      </c>
      <c r="E5742" s="73" t="s">
        <v>2518</v>
      </c>
      <c r="F5742" s="79" t="str">
        <f>INDEX('Crosswalk Particulates'!$B:$B,MATCH('2017 EPA Data'!A5742,'Crosswalk Particulates'!$A:$A,0))</f>
        <v>industry-fuel-other</v>
      </c>
      <c r="G5742" s="84">
        <f>INDEX('Crosswalk Particulates'!$E:$E,MATCH('2017 EPA Data'!$B5742,'Crosswalk Particulates'!$D:$D,0))</f>
        <v>0</v>
      </c>
      <c r="H5742" s="96">
        <f t="shared" si="89"/>
        <v>0</v>
      </c>
    </row>
    <row r="5743" spans="1:8" hidden="1">
      <c r="A5743" s="73" t="s">
        <v>2553</v>
      </c>
      <c r="B5743" s="73" t="s">
        <v>2820</v>
      </c>
      <c r="C5743" s="73" t="s">
        <v>2521</v>
      </c>
      <c r="D5743" s="86">
        <v>0</v>
      </c>
      <c r="E5743" s="73" t="s">
        <v>2522</v>
      </c>
      <c r="F5743" s="79" t="str">
        <f>INDEX('Crosswalk Particulates'!$B:$B,MATCH('2017 EPA Data'!A5743,'Crosswalk Particulates'!$A:$A,0))</f>
        <v>process-other-industry</v>
      </c>
      <c r="G5743" s="84">
        <f>INDEX('Crosswalk Particulates'!$E:$E,MATCH('2017 EPA Data'!$B5743,'Crosswalk Particulates'!$D:$D,0))</f>
        <v>0</v>
      </c>
      <c r="H5743" s="96">
        <f t="shared" si="89"/>
        <v>0</v>
      </c>
    </row>
    <row r="5744" spans="1:8" hidden="1">
      <c r="A5744" s="73" t="s">
        <v>2581</v>
      </c>
      <c r="B5744" s="73" t="s">
        <v>2577</v>
      </c>
      <c r="C5744" s="73" t="s">
        <v>2517</v>
      </c>
      <c r="D5744" s="86">
        <v>0</v>
      </c>
      <c r="E5744" s="73" t="s">
        <v>2518</v>
      </c>
      <c r="F5744" s="79" t="str">
        <f>INDEX('Crosswalk Particulates'!$B:$B,MATCH('2017 EPA Data'!A5744,'Crosswalk Particulates'!$A:$A,0))</f>
        <v>Electricity Sector</v>
      </c>
      <c r="G5744" s="84">
        <f>INDEX('Crosswalk Particulates'!$E:$E,MATCH('2017 EPA Data'!$B5744,'Crosswalk Particulates'!$D:$D,0))</f>
        <v>0</v>
      </c>
      <c r="H5744" s="96">
        <f t="shared" si="89"/>
        <v>0</v>
      </c>
    </row>
    <row r="5745" spans="1:8" hidden="1">
      <c r="A5745" s="73" t="s">
        <v>2649</v>
      </c>
      <c r="B5745" s="73" t="s">
        <v>2722</v>
      </c>
      <c r="C5745" s="73" t="s">
        <v>2517</v>
      </c>
      <c r="D5745" s="86">
        <v>0</v>
      </c>
      <c r="E5745" s="73" t="s">
        <v>2518</v>
      </c>
      <c r="F5745" s="79" t="str">
        <f>INDEX('Crosswalk Particulates'!$B:$B,MATCH('2017 EPA Data'!A5745,'Crosswalk Particulates'!$A:$A,0))</f>
        <v>Electricity Sector</v>
      </c>
      <c r="G5745" s="84">
        <f>INDEX('Crosswalk Particulates'!$E:$E,MATCH('2017 EPA Data'!$B5745,'Crosswalk Particulates'!$D:$D,0))</f>
        <v>0</v>
      </c>
      <c r="H5745" s="96">
        <f t="shared" si="89"/>
        <v>0</v>
      </c>
    </row>
    <row r="5746" spans="1:8" hidden="1">
      <c r="A5746" s="73" t="s">
        <v>2649</v>
      </c>
      <c r="B5746" s="73" t="s">
        <v>2772</v>
      </c>
      <c r="C5746" s="73" t="s">
        <v>2517</v>
      </c>
      <c r="D5746" s="86">
        <v>0</v>
      </c>
      <c r="E5746" s="73" t="s">
        <v>2518</v>
      </c>
      <c r="F5746" s="79" t="str">
        <f>INDEX('Crosswalk Particulates'!$B:$B,MATCH('2017 EPA Data'!A5746,'Crosswalk Particulates'!$A:$A,0))</f>
        <v>Electricity Sector</v>
      </c>
      <c r="G5746" s="84">
        <f>INDEX('Crosswalk Particulates'!$E:$E,MATCH('2017 EPA Data'!$B5746,'Crosswalk Particulates'!$D:$D,0))</f>
        <v>0</v>
      </c>
      <c r="H5746" s="96">
        <f t="shared" si="89"/>
        <v>0</v>
      </c>
    </row>
    <row r="5747" spans="1:8" hidden="1">
      <c r="A5747" s="73" t="s">
        <v>2586</v>
      </c>
      <c r="B5747" s="73" t="s">
        <v>2587</v>
      </c>
      <c r="C5747" s="73" t="s">
        <v>2517</v>
      </c>
      <c r="D5747" s="86">
        <v>0</v>
      </c>
      <c r="E5747" s="73" t="s">
        <v>2518</v>
      </c>
      <c r="F5747" s="79" t="str">
        <f>INDEX('Crosswalk Particulates'!$B:$B,MATCH('2017 EPA Data'!A5747,'Crosswalk Particulates'!$A:$A,0))</f>
        <v>process-other-industry</v>
      </c>
      <c r="G5747" s="84">
        <f>INDEX('Crosswalk Particulates'!$E:$E,MATCH('2017 EPA Data'!$B5747,'Crosswalk Particulates'!$D:$D,0))</f>
        <v>0</v>
      </c>
      <c r="H5747" s="96">
        <f t="shared" si="89"/>
        <v>0</v>
      </c>
    </row>
    <row r="5748" spans="1:8" hidden="1">
      <c r="A5748" s="73" t="s">
        <v>2538</v>
      </c>
      <c r="B5748" s="73" t="s">
        <v>2769</v>
      </c>
      <c r="C5748" s="73" t="s">
        <v>2517</v>
      </c>
      <c r="D5748" s="86">
        <v>0</v>
      </c>
      <c r="E5748" s="73" t="s">
        <v>2518</v>
      </c>
      <c r="F5748" s="79" t="str">
        <f>INDEX('Crosswalk Particulates'!$B:$B,MATCH('2017 EPA Data'!A5748,'Crosswalk Particulates'!$A:$A,0))</f>
        <v>process-other-industry</v>
      </c>
      <c r="G5748" s="84">
        <f>INDEX('Crosswalk Particulates'!$E:$E,MATCH('2017 EPA Data'!$B5748,'Crosswalk Particulates'!$D:$D,0))</f>
        <v>0</v>
      </c>
      <c r="H5748" s="96">
        <f t="shared" si="89"/>
        <v>0</v>
      </c>
    </row>
    <row r="5749" spans="1:8" hidden="1">
      <c r="A5749" s="73" t="s">
        <v>2578</v>
      </c>
      <c r="B5749" s="73" t="s">
        <v>2725</v>
      </c>
      <c r="C5749" s="73" t="s">
        <v>2517</v>
      </c>
      <c r="D5749" s="86">
        <v>0</v>
      </c>
      <c r="E5749" s="73" t="s">
        <v>2518</v>
      </c>
      <c r="F5749" s="79" t="str">
        <f>INDEX('Crosswalk Particulates'!$B:$B,MATCH('2017 EPA Data'!A5749,'Crosswalk Particulates'!$A:$A,0))</f>
        <v>process-chemicals-industry</v>
      </c>
      <c r="G5749" s="84">
        <f>INDEX('Crosswalk Particulates'!$E:$E,MATCH('2017 EPA Data'!$B5749,'Crosswalk Particulates'!$D:$D,0))</f>
        <v>0</v>
      </c>
      <c r="H5749" s="96">
        <f t="shared" si="89"/>
        <v>0</v>
      </c>
    </row>
    <row r="5750" spans="1:8" hidden="1">
      <c r="A5750" s="73" t="s">
        <v>2559</v>
      </c>
      <c r="B5750" s="73" t="s">
        <v>2820</v>
      </c>
      <c r="C5750" s="73" t="s">
        <v>2521</v>
      </c>
      <c r="D5750" s="86">
        <v>0</v>
      </c>
      <c r="E5750" s="73" t="s">
        <v>2522</v>
      </c>
      <c r="F5750" s="79" t="str">
        <f>INDEX('Crosswalk Particulates'!$B:$B,MATCH('2017 EPA Data'!A5750,'Crosswalk Particulates'!$A:$A,0))</f>
        <v>process-waste-industry</v>
      </c>
      <c r="G5750" s="84">
        <f>INDEX('Crosswalk Particulates'!$E:$E,MATCH('2017 EPA Data'!$B5750,'Crosswalk Particulates'!$D:$D,0))</f>
        <v>0</v>
      </c>
      <c r="H5750" s="96">
        <f t="shared" si="89"/>
        <v>0</v>
      </c>
    </row>
    <row r="5751" spans="1:8" hidden="1">
      <c r="A5751" s="73" t="s">
        <v>2546</v>
      </c>
      <c r="B5751" s="73" t="s">
        <v>2701</v>
      </c>
      <c r="C5751" s="73" t="s">
        <v>2517</v>
      </c>
      <c r="D5751" s="86">
        <v>0</v>
      </c>
      <c r="E5751" s="73" t="s">
        <v>2518</v>
      </c>
      <c r="F5751" s="79" t="str">
        <f>INDEX('Crosswalk Particulates'!$B:$B,MATCH('2017 EPA Data'!A5751,'Crosswalk Particulates'!$A:$A,0))</f>
        <v>process-other-industry</v>
      </c>
      <c r="G5751" s="84">
        <f>INDEX('Crosswalk Particulates'!$E:$E,MATCH('2017 EPA Data'!$B5751,'Crosswalk Particulates'!$D:$D,0))</f>
        <v>0</v>
      </c>
      <c r="H5751" s="96">
        <f t="shared" si="89"/>
        <v>0</v>
      </c>
    </row>
    <row r="5752" spans="1:8" hidden="1">
      <c r="A5752" s="73" t="s">
        <v>2534</v>
      </c>
      <c r="B5752" s="73" t="s">
        <v>2558</v>
      </c>
      <c r="C5752" s="73" t="s">
        <v>2517</v>
      </c>
      <c r="D5752" s="86">
        <v>0</v>
      </c>
      <c r="E5752" s="73" t="s">
        <v>2518</v>
      </c>
      <c r="F5752" s="79" t="str">
        <f>INDEX('Crosswalk Particulates'!$B:$B,MATCH('2017 EPA Data'!A5752,'Crosswalk Particulates'!$A:$A,0))</f>
        <v>Other-EPA</v>
      </c>
      <c r="G5752" s="84">
        <f>INDEX('Crosswalk Particulates'!$E:$E,MATCH('2017 EPA Data'!$B5752,'Crosswalk Particulates'!$D:$D,0))</f>
        <v>0</v>
      </c>
      <c r="H5752" s="96">
        <f t="shared" si="89"/>
        <v>0</v>
      </c>
    </row>
    <row r="5753" spans="1:8" hidden="1">
      <c r="A5753" s="73" t="s">
        <v>2586</v>
      </c>
      <c r="B5753" s="73" t="s">
        <v>2805</v>
      </c>
      <c r="C5753" s="73" t="s">
        <v>2517</v>
      </c>
      <c r="D5753" s="86">
        <v>0</v>
      </c>
      <c r="E5753" s="73" t="s">
        <v>2518</v>
      </c>
      <c r="F5753" s="79" t="str">
        <f>INDEX('Crosswalk Particulates'!$B:$B,MATCH('2017 EPA Data'!A5753,'Crosswalk Particulates'!$A:$A,0))</f>
        <v>process-other-industry</v>
      </c>
      <c r="G5753" s="84">
        <f>INDEX('Crosswalk Particulates'!$E:$E,MATCH('2017 EPA Data'!$B5753,'Crosswalk Particulates'!$D:$D,0))</f>
        <v>0</v>
      </c>
      <c r="H5753" s="96">
        <f t="shared" si="89"/>
        <v>0</v>
      </c>
    </row>
    <row r="5754" spans="1:8" hidden="1">
      <c r="A5754" s="73" t="s">
        <v>2655</v>
      </c>
      <c r="B5754" s="73" t="s">
        <v>2820</v>
      </c>
      <c r="C5754" s="73" t="s">
        <v>2521</v>
      </c>
      <c r="D5754" s="86">
        <v>0</v>
      </c>
      <c r="E5754" s="73" t="s">
        <v>2522</v>
      </c>
      <c r="F5754" s="79" t="str">
        <f>INDEX('Crosswalk Particulates'!$B:$B,MATCH('2017 EPA Data'!A5754,'Crosswalk Particulates'!$A:$A,0))</f>
        <v>Commercial Buildings Sector</v>
      </c>
      <c r="G5754" s="84">
        <f>INDEX('Crosswalk Particulates'!$E:$E,MATCH('2017 EPA Data'!$B5754,'Crosswalk Particulates'!$D:$D,0))</f>
        <v>0</v>
      </c>
      <c r="H5754" s="96">
        <f t="shared" si="89"/>
        <v>0</v>
      </c>
    </row>
    <row r="5755" spans="1:8" hidden="1">
      <c r="A5755" s="73" t="s">
        <v>2664</v>
      </c>
      <c r="B5755" s="73" t="s">
        <v>2761</v>
      </c>
      <c r="C5755" s="73" t="s">
        <v>2517</v>
      </c>
      <c r="D5755" s="86">
        <v>0</v>
      </c>
      <c r="E5755" s="73" t="s">
        <v>2518</v>
      </c>
      <c r="F5755" s="79" t="str">
        <f>INDEX('Crosswalk Particulates'!$B:$B,MATCH('2017 EPA Data'!A5755,'Crosswalk Particulates'!$A:$A,0))</f>
        <v>Commercial Buildings Sector</v>
      </c>
      <c r="G5755" s="84">
        <f>INDEX('Crosswalk Particulates'!$E:$E,MATCH('2017 EPA Data'!$B5755,'Crosswalk Particulates'!$D:$D,0))</f>
        <v>0</v>
      </c>
      <c r="H5755" s="96">
        <f t="shared" si="89"/>
        <v>0</v>
      </c>
    </row>
    <row r="5756" spans="1:8" hidden="1">
      <c r="A5756" s="73" t="s">
        <v>2629</v>
      </c>
      <c r="B5756" s="73" t="s">
        <v>2710</v>
      </c>
      <c r="C5756" s="73" t="s">
        <v>2517</v>
      </c>
      <c r="D5756" s="86">
        <v>0</v>
      </c>
      <c r="E5756" s="73" t="s">
        <v>2518</v>
      </c>
      <c r="F5756" s="79" t="str">
        <f>INDEX('Crosswalk Particulates'!$B:$B,MATCH('2017 EPA Data'!A5756,'Crosswalk Particulates'!$A:$A,0))</f>
        <v>industry-fuel-oil</v>
      </c>
      <c r="G5756" s="84">
        <f>INDEX('Crosswalk Particulates'!$E:$E,MATCH('2017 EPA Data'!$B5756,'Crosswalk Particulates'!$D:$D,0))</f>
        <v>0</v>
      </c>
      <c r="H5756" s="96">
        <f t="shared" si="89"/>
        <v>0</v>
      </c>
    </row>
    <row r="5757" spans="1:8" hidden="1">
      <c r="A5757" s="73" t="s">
        <v>2607</v>
      </c>
      <c r="B5757" s="73" t="s">
        <v>2780</v>
      </c>
      <c r="C5757" s="73" t="s">
        <v>2517</v>
      </c>
      <c r="D5757" s="86">
        <v>0</v>
      </c>
      <c r="E5757" s="73" t="s">
        <v>2518</v>
      </c>
      <c r="F5757" s="79" t="str">
        <f>INDEX('Crosswalk Particulates'!$B:$B,MATCH('2017 EPA Data'!A5757,'Crosswalk Particulates'!$A:$A,0))</f>
        <v>process-cement-industry</v>
      </c>
      <c r="G5757" s="84">
        <f>INDEX('Crosswalk Particulates'!$E:$E,MATCH('2017 EPA Data'!$B5757,'Crosswalk Particulates'!$D:$D,0))</f>
        <v>0</v>
      </c>
      <c r="H5757" s="96">
        <f t="shared" si="89"/>
        <v>0</v>
      </c>
    </row>
    <row r="5758" spans="1:8" hidden="1">
      <c r="A5758" s="73" t="s">
        <v>2546</v>
      </c>
      <c r="B5758" s="73" t="s">
        <v>2715</v>
      </c>
      <c r="C5758" s="73" t="s">
        <v>2517</v>
      </c>
      <c r="D5758" s="86">
        <v>0</v>
      </c>
      <c r="E5758" s="73" t="s">
        <v>2518</v>
      </c>
      <c r="F5758" s="79" t="str">
        <f>INDEX('Crosswalk Particulates'!$B:$B,MATCH('2017 EPA Data'!A5758,'Crosswalk Particulates'!$A:$A,0))</f>
        <v>process-other-industry</v>
      </c>
      <c r="G5758" s="84">
        <f>INDEX('Crosswalk Particulates'!$E:$E,MATCH('2017 EPA Data'!$B5758,'Crosswalk Particulates'!$D:$D,0))</f>
        <v>0</v>
      </c>
      <c r="H5758" s="96">
        <f t="shared" si="89"/>
        <v>0</v>
      </c>
    </row>
    <row r="5759" spans="1:8" hidden="1">
      <c r="A5759" s="73" t="s">
        <v>2581</v>
      </c>
      <c r="B5759" s="73" t="s">
        <v>2722</v>
      </c>
      <c r="C5759" s="73" t="s">
        <v>2517</v>
      </c>
      <c r="D5759" s="86">
        <v>0</v>
      </c>
      <c r="E5759" s="73" t="s">
        <v>2518</v>
      </c>
      <c r="F5759" s="79" t="str">
        <f>INDEX('Crosswalk Particulates'!$B:$B,MATCH('2017 EPA Data'!A5759,'Crosswalk Particulates'!$A:$A,0))</f>
        <v>Electricity Sector</v>
      </c>
      <c r="G5759" s="84">
        <f>INDEX('Crosswalk Particulates'!$E:$E,MATCH('2017 EPA Data'!$B5759,'Crosswalk Particulates'!$D:$D,0))</f>
        <v>0</v>
      </c>
      <c r="H5759" s="96">
        <f t="shared" si="89"/>
        <v>0</v>
      </c>
    </row>
    <row r="5760" spans="1:8" hidden="1">
      <c r="A5760" s="73" t="s">
        <v>2546</v>
      </c>
      <c r="B5760" s="73" t="s">
        <v>2612</v>
      </c>
      <c r="C5760" s="73" t="s">
        <v>2517</v>
      </c>
      <c r="D5760" s="86">
        <v>0</v>
      </c>
      <c r="E5760" s="73" t="s">
        <v>2518</v>
      </c>
      <c r="F5760" s="79" t="str">
        <f>INDEX('Crosswalk Particulates'!$B:$B,MATCH('2017 EPA Data'!A5760,'Crosswalk Particulates'!$A:$A,0))</f>
        <v>process-other-industry</v>
      </c>
      <c r="G5760" s="84">
        <f>INDEX('Crosswalk Particulates'!$E:$E,MATCH('2017 EPA Data'!$B5760,'Crosswalk Particulates'!$D:$D,0))</f>
        <v>0</v>
      </c>
      <c r="H5760" s="96">
        <f t="shared" si="89"/>
        <v>0</v>
      </c>
    </row>
    <row r="5761" spans="1:8" hidden="1">
      <c r="A5761" s="73" t="s">
        <v>2563</v>
      </c>
      <c r="B5761" s="73" t="s">
        <v>2646</v>
      </c>
      <c r="C5761" s="73" t="s">
        <v>2517</v>
      </c>
      <c r="D5761" s="86">
        <v>0</v>
      </c>
      <c r="E5761" s="73" t="s">
        <v>2518</v>
      </c>
      <c r="F5761" s="79" t="str">
        <f>INDEX('Crosswalk Particulates'!$B:$B,MATCH('2017 EPA Data'!A5761,'Crosswalk Particulates'!$A:$A,0))</f>
        <v>Other-EPA</v>
      </c>
      <c r="G5761" s="84">
        <f>INDEX('Crosswalk Particulates'!$E:$E,MATCH('2017 EPA Data'!$B5761,'Crosswalk Particulates'!$D:$D,0))</f>
        <v>0</v>
      </c>
      <c r="H5761" s="96">
        <f t="shared" si="89"/>
        <v>0</v>
      </c>
    </row>
    <row r="5762" spans="1:8" hidden="1">
      <c r="A5762" s="73" t="s">
        <v>2602</v>
      </c>
      <c r="B5762" s="73" t="s">
        <v>2820</v>
      </c>
      <c r="C5762" s="73" t="s">
        <v>2521</v>
      </c>
      <c r="D5762" s="86">
        <v>0</v>
      </c>
      <c r="E5762" s="73" t="s">
        <v>2522</v>
      </c>
      <c r="F5762" s="79" t="str">
        <f>INDEX('Crosswalk Particulates'!$B:$B,MATCH('2017 EPA Data'!A5762,'Crosswalk Particulates'!$A:$A,0))</f>
        <v>process-other-industry</v>
      </c>
      <c r="G5762" s="84">
        <f>INDEX('Crosswalk Particulates'!$E:$E,MATCH('2017 EPA Data'!$B5762,'Crosswalk Particulates'!$D:$D,0))</f>
        <v>0</v>
      </c>
      <c r="H5762" s="96">
        <f t="shared" si="89"/>
        <v>0</v>
      </c>
    </row>
    <row r="5763" spans="1:8" hidden="1">
      <c r="A5763" s="73" t="s">
        <v>2586</v>
      </c>
      <c r="B5763" s="73" t="s">
        <v>2764</v>
      </c>
      <c r="C5763" s="73" t="s">
        <v>2517</v>
      </c>
      <c r="D5763" s="86">
        <v>0</v>
      </c>
      <c r="E5763" s="73" t="s">
        <v>2518</v>
      </c>
      <c r="F5763" s="79" t="str">
        <f>INDEX('Crosswalk Particulates'!$B:$B,MATCH('2017 EPA Data'!A5763,'Crosswalk Particulates'!$A:$A,0))</f>
        <v>process-other-industry</v>
      </c>
      <c r="G5763" s="84">
        <f>INDEX('Crosswalk Particulates'!$E:$E,MATCH('2017 EPA Data'!$B5763,'Crosswalk Particulates'!$D:$D,0))</f>
        <v>0</v>
      </c>
      <c r="H5763" s="96">
        <f t="shared" si="89"/>
        <v>0</v>
      </c>
    </row>
    <row r="5764" spans="1:8" hidden="1">
      <c r="A5764" s="73" t="s">
        <v>2647</v>
      </c>
      <c r="B5764" s="73" t="s">
        <v>2756</v>
      </c>
      <c r="C5764" s="73" t="s">
        <v>2517</v>
      </c>
      <c r="D5764" s="86">
        <v>0</v>
      </c>
      <c r="E5764" s="73" t="s">
        <v>2518</v>
      </c>
      <c r="F5764" s="79" t="str">
        <f>INDEX('Crosswalk Particulates'!$B:$B,MATCH('2017 EPA Data'!A5764,'Crosswalk Particulates'!$A:$A,0))</f>
        <v>process-mining-industry</v>
      </c>
      <c r="G5764" s="84">
        <f>INDEX('Crosswalk Particulates'!$E:$E,MATCH('2017 EPA Data'!$B5764,'Crosswalk Particulates'!$D:$D,0))</f>
        <v>0</v>
      </c>
      <c r="H5764" s="96">
        <f t="shared" ref="H5764:H5827" si="90">IF(E5764="TON",D5764/metricton_to_shortton,0)*10^6</f>
        <v>0</v>
      </c>
    </row>
    <row r="5765" spans="1:8" hidden="1">
      <c r="A5765" s="73" t="s">
        <v>2586</v>
      </c>
      <c r="B5765" s="73" t="s">
        <v>2743</v>
      </c>
      <c r="C5765" s="73" t="s">
        <v>2517</v>
      </c>
      <c r="D5765" s="86">
        <v>0</v>
      </c>
      <c r="E5765" s="73" t="s">
        <v>2518</v>
      </c>
      <c r="F5765" s="79" t="str">
        <f>INDEX('Crosswalk Particulates'!$B:$B,MATCH('2017 EPA Data'!A5765,'Crosswalk Particulates'!$A:$A,0))</f>
        <v>process-other-industry</v>
      </c>
      <c r="G5765" s="84">
        <f>INDEX('Crosswalk Particulates'!$E:$E,MATCH('2017 EPA Data'!$B5765,'Crosswalk Particulates'!$D:$D,0))</f>
        <v>0</v>
      </c>
      <c r="H5765" s="96">
        <f t="shared" si="90"/>
        <v>0</v>
      </c>
    </row>
    <row r="5766" spans="1:8" hidden="1">
      <c r="A5766" s="73" t="s">
        <v>2607</v>
      </c>
      <c r="B5766" s="73" t="s">
        <v>2768</v>
      </c>
      <c r="C5766" s="73" t="s">
        <v>2517</v>
      </c>
      <c r="D5766" s="86">
        <v>0</v>
      </c>
      <c r="E5766" s="73" t="s">
        <v>2518</v>
      </c>
      <c r="F5766" s="79" t="str">
        <f>INDEX('Crosswalk Particulates'!$B:$B,MATCH('2017 EPA Data'!A5766,'Crosswalk Particulates'!$A:$A,0))</f>
        <v>process-cement-industry</v>
      </c>
      <c r="G5766" s="84">
        <f>INDEX('Crosswalk Particulates'!$E:$E,MATCH('2017 EPA Data'!$B5766,'Crosswalk Particulates'!$D:$D,0))</f>
        <v>0</v>
      </c>
      <c r="H5766" s="96">
        <f t="shared" si="90"/>
        <v>0</v>
      </c>
    </row>
    <row r="5767" spans="1:8" hidden="1">
      <c r="A5767" s="73" t="s">
        <v>2649</v>
      </c>
      <c r="B5767" s="73" t="s">
        <v>2713</v>
      </c>
      <c r="C5767" s="73" t="s">
        <v>2517</v>
      </c>
      <c r="D5767" s="86">
        <v>0</v>
      </c>
      <c r="E5767" s="73" t="s">
        <v>2518</v>
      </c>
      <c r="F5767" s="79" t="str">
        <f>INDEX('Crosswalk Particulates'!$B:$B,MATCH('2017 EPA Data'!A5767,'Crosswalk Particulates'!$A:$A,0))</f>
        <v>Electricity Sector</v>
      </c>
      <c r="G5767" s="84">
        <f>INDEX('Crosswalk Particulates'!$E:$E,MATCH('2017 EPA Data'!$B5767,'Crosswalk Particulates'!$D:$D,0))</f>
        <v>0</v>
      </c>
      <c r="H5767" s="96">
        <f t="shared" si="90"/>
        <v>0</v>
      </c>
    </row>
    <row r="5768" spans="1:8" hidden="1">
      <c r="A5768" s="73" t="s">
        <v>2581</v>
      </c>
      <c r="B5768" s="73" t="s">
        <v>2738</v>
      </c>
      <c r="C5768" s="73" t="s">
        <v>2517</v>
      </c>
      <c r="D5768" s="86">
        <v>0</v>
      </c>
      <c r="E5768" s="73" t="s">
        <v>2518</v>
      </c>
      <c r="F5768" s="79" t="str">
        <f>INDEX('Crosswalk Particulates'!$B:$B,MATCH('2017 EPA Data'!A5768,'Crosswalk Particulates'!$A:$A,0))</f>
        <v>Electricity Sector</v>
      </c>
      <c r="G5768" s="84">
        <f>INDEX('Crosswalk Particulates'!$E:$E,MATCH('2017 EPA Data'!$B5768,'Crosswalk Particulates'!$D:$D,0))</f>
        <v>0</v>
      </c>
      <c r="H5768" s="96">
        <f t="shared" si="90"/>
        <v>0</v>
      </c>
    </row>
    <row r="5769" spans="1:8" hidden="1">
      <c r="A5769" s="73" t="s">
        <v>2618</v>
      </c>
      <c r="B5769" s="73" t="s">
        <v>2699</v>
      </c>
      <c r="C5769" s="73" t="s">
        <v>2517</v>
      </c>
      <c r="D5769" s="86">
        <v>0</v>
      </c>
      <c r="E5769" s="73" t="s">
        <v>2518</v>
      </c>
      <c r="F5769" s="79" t="str">
        <f>INDEX('Crosswalk Particulates'!$B:$B,MATCH('2017 EPA Data'!A5769,'Crosswalk Particulates'!$A:$A,0))</f>
        <v>Other-EPA</v>
      </c>
      <c r="G5769" s="84">
        <f>INDEX('Crosswalk Particulates'!$E:$E,MATCH('2017 EPA Data'!$B5769,'Crosswalk Particulates'!$D:$D,0))</f>
        <v>0</v>
      </c>
      <c r="H5769" s="96">
        <f t="shared" si="90"/>
        <v>0</v>
      </c>
    </row>
    <row r="5770" spans="1:8" hidden="1">
      <c r="A5770" s="73" t="s">
        <v>2555</v>
      </c>
      <c r="B5770" s="73" t="s">
        <v>2709</v>
      </c>
      <c r="C5770" s="73" t="s">
        <v>2517</v>
      </c>
      <c r="D5770" s="86">
        <v>0</v>
      </c>
      <c r="E5770" s="73" t="s">
        <v>2518</v>
      </c>
      <c r="F5770" s="79" t="str">
        <f>INDEX('Crosswalk Particulates'!$B:$B,MATCH('2017 EPA Data'!A5770,'Crosswalk Particulates'!$A:$A,0))</f>
        <v>process-other-industry</v>
      </c>
      <c r="G5770" s="84">
        <f>INDEX('Crosswalk Particulates'!$E:$E,MATCH('2017 EPA Data'!$B5770,'Crosswalk Particulates'!$D:$D,0))</f>
        <v>0</v>
      </c>
      <c r="H5770" s="96">
        <f t="shared" si="90"/>
        <v>0</v>
      </c>
    </row>
    <row r="5771" spans="1:8" hidden="1">
      <c r="A5771" s="73" t="s">
        <v>2586</v>
      </c>
      <c r="B5771" s="73" t="s">
        <v>2813</v>
      </c>
      <c r="C5771" s="73" t="s">
        <v>2517</v>
      </c>
      <c r="D5771" s="86">
        <v>0</v>
      </c>
      <c r="E5771" s="73" t="s">
        <v>2518</v>
      </c>
      <c r="F5771" s="79" t="str">
        <f>INDEX('Crosswalk Particulates'!$B:$B,MATCH('2017 EPA Data'!A5771,'Crosswalk Particulates'!$A:$A,0))</f>
        <v>process-other-industry</v>
      </c>
      <c r="G5771" s="84">
        <f>INDEX('Crosswalk Particulates'!$E:$E,MATCH('2017 EPA Data'!$B5771,'Crosswalk Particulates'!$D:$D,0))</f>
        <v>0</v>
      </c>
      <c r="H5771" s="96">
        <f t="shared" si="90"/>
        <v>0</v>
      </c>
    </row>
    <row r="5772" spans="1:8" hidden="1">
      <c r="A5772" s="73" t="s">
        <v>2723</v>
      </c>
      <c r="B5772" s="73" t="s">
        <v>2735</v>
      </c>
      <c r="C5772" s="73" t="s">
        <v>2517</v>
      </c>
      <c r="D5772" s="86">
        <v>0</v>
      </c>
      <c r="E5772" s="73" t="s">
        <v>2518</v>
      </c>
      <c r="F5772" s="79" t="str">
        <f>INDEX('Crosswalk Particulates'!$B:$B,MATCH('2017 EPA Data'!A5772,'Crosswalk Particulates'!$A:$A,0))</f>
        <v>Residential Buildings Sector</v>
      </c>
      <c r="G5772" s="84">
        <f>INDEX('Crosswalk Particulates'!$E:$E,MATCH('2017 EPA Data'!$B5772,'Crosswalk Particulates'!$D:$D,0))</f>
        <v>0</v>
      </c>
      <c r="H5772" s="96">
        <f t="shared" si="90"/>
        <v>0</v>
      </c>
    </row>
    <row r="5773" spans="1:8" hidden="1">
      <c r="A5773" s="73" t="s">
        <v>2601</v>
      </c>
      <c r="B5773" s="73" t="s">
        <v>2605</v>
      </c>
      <c r="C5773" s="73" t="s">
        <v>2557</v>
      </c>
      <c r="D5773" s="86">
        <v>0</v>
      </c>
      <c r="E5773" s="73" t="s">
        <v>2522</v>
      </c>
      <c r="F5773" s="79" t="str">
        <f>INDEX('Crosswalk Particulates'!$B:$B,MATCH('2017 EPA Data'!A5773,'Crosswalk Particulates'!$A:$A,0))</f>
        <v>Commercial Buildings Sector</v>
      </c>
      <c r="G5773" s="84">
        <f>INDEX('Crosswalk Particulates'!$E:$E,MATCH('2017 EPA Data'!$B5773,'Crosswalk Particulates'!$D:$D,0))</f>
        <v>0</v>
      </c>
      <c r="H5773" s="96">
        <f t="shared" si="90"/>
        <v>0</v>
      </c>
    </row>
    <row r="5774" spans="1:8" hidden="1">
      <c r="A5774" s="73" t="s">
        <v>2723</v>
      </c>
      <c r="B5774" s="73" t="s">
        <v>2706</v>
      </c>
      <c r="C5774" s="73" t="s">
        <v>2517</v>
      </c>
      <c r="D5774" s="86">
        <v>0</v>
      </c>
      <c r="E5774" s="73" t="s">
        <v>2518</v>
      </c>
      <c r="F5774" s="79" t="str">
        <f>INDEX('Crosswalk Particulates'!$B:$B,MATCH('2017 EPA Data'!A5774,'Crosswalk Particulates'!$A:$A,0))</f>
        <v>Residential Buildings Sector</v>
      </c>
      <c r="G5774" s="84">
        <f>INDEX('Crosswalk Particulates'!$E:$E,MATCH('2017 EPA Data'!$B5774,'Crosswalk Particulates'!$D:$D,0))</f>
        <v>0</v>
      </c>
      <c r="H5774" s="96">
        <f t="shared" si="90"/>
        <v>0</v>
      </c>
    </row>
    <row r="5775" spans="1:8" hidden="1">
      <c r="A5775" s="73" t="s">
        <v>2596</v>
      </c>
      <c r="B5775" s="73" t="s">
        <v>2567</v>
      </c>
      <c r="C5775" s="73" t="s">
        <v>2517</v>
      </c>
      <c r="D5775" s="86">
        <v>0</v>
      </c>
      <c r="E5775" s="73" t="s">
        <v>2518</v>
      </c>
      <c r="F5775" s="79" t="str">
        <f>INDEX('Crosswalk Particulates'!$B:$B,MATCH('2017 EPA Data'!A5775,'Crosswalk Particulates'!$A:$A,0))</f>
        <v>industry-fuel-coal</v>
      </c>
      <c r="G5775" s="84">
        <f>INDEX('Crosswalk Particulates'!$E:$E,MATCH('2017 EPA Data'!$B5775,'Crosswalk Particulates'!$D:$D,0))</f>
        <v>0</v>
      </c>
      <c r="H5775" s="96">
        <f t="shared" si="90"/>
        <v>0</v>
      </c>
    </row>
    <row r="5776" spans="1:8" hidden="1">
      <c r="A5776" s="73" t="s">
        <v>2563</v>
      </c>
      <c r="B5776" s="73" t="s">
        <v>2539</v>
      </c>
      <c r="C5776" s="73" t="s">
        <v>2517</v>
      </c>
      <c r="D5776" s="86">
        <v>0</v>
      </c>
      <c r="E5776" s="73" t="s">
        <v>2518</v>
      </c>
      <c r="F5776" s="79" t="str">
        <f>INDEX('Crosswalk Particulates'!$B:$B,MATCH('2017 EPA Data'!A5776,'Crosswalk Particulates'!$A:$A,0))</f>
        <v>Other-EPA</v>
      </c>
      <c r="G5776" s="84">
        <f>INDEX('Crosswalk Particulates'!$E:$E,MATCH('2017 EPA Data'!$B5776,'Crosswalk Particulates'!$D:$D,0))</f>
        <v>0</v>
      </c>
      <c r="H5776" s="96">
        <f t="shared" si="90"/>
        <v>0</v>
      </c>
    </row>
    <row r="5777" spans="1:8" hidden="1">
      <c r="A5777" s="73" t="s">
        <v>2565</v>
      </c>
      <c r="B5777" s="73" t="s">
        <v>2864</v>
      </c>
      <c r="C5777" s="73" t="s">
        <v>2517</v>
      </c>
      <c r="D5777" s="86">
        <v>0</v>
      </c>
      <c r="E5777" s="73" t="s">
        <v>2518</v>
      </c>
      <c r="F5777" s="79" t="str">
        <f>INDEX('Crosswalk Particulates'!$B:$B,MATCH('2017 EPA Data'!A5777,'Crosswalk Particulates'!$A:$A,0))</f>
        <v>Electricity Sector</v>
      </c>
      <c r="G5777" s="84">
        <f>INDEX('Crosswalk Particulates'!$E:$E,MATCH('2017 EPA Data'!$B5777,'Crosswalk Particulates'!$D:$D,0))</f>
        <v>0</v>
      </c>
      <c r="H5777" s="96">
        <f t="shared" si="90"/>
        <v>0</v>
      </c>
    </row>
    <row r="5778" spans="1:8" hidden="1">
      <c r="A5778" s="73" t="s">
        <v>2649</v>
      </c>
      <c r="B5778" s="73" t="s">
        <v>2598</v>
      </c>
      <c r="C5778" s="73" t="s">
        <v>2517</v>
      </c>
      <c r="D5778" s="86">
        <v>0</v>
      </c>
      <c r="E5778" s="73" t="s">
        <v>2518</v>
      </c>
      <c r="F5778" s="79" t="str">
        <f>INDEX('Crosswalk Particulates'!$B:$B,MATCH('2017 EPA Data'!A5778,'Crosswalk Particulates'!$A:$A,0))</f>
        <v>Electricity Sector</v>
      </c>
      <c r="G5778" s="84">
        <f>INDEX('Crosswalk Particulates'!$E:$E,MATCH('2017 EPA Data'!$B5778,'Crosswalk Particulates'!$D:$D,0))</f>
        <v>0</v>
      </c>
      <c r="H5778" s="96">
        <f t="shared" si="90"/>
        <v>0</v>
      </c>
    </row>
    <row r="5779" spans="1:8" hidden="1">
      <c r="A5779" s="73" t="s">
        <v>2618</v>
      </c>
      <c r="B5779" s="73" t="s">
        <v>2605</v>
      </c>
      <c r="C5779" s="73" t="s">
        <v>2557</v>
      </c>
      <c r="D5779" s="86">
        <v>0</v>
      </c>
      <c r="E5779" s="73" t="s">
        <v>2522</v>
      </c>
      <c r="F5779" s="79" t="str">
        <f>INDEX('Crosswalk Particulates'!$B:$B,MATCH('2017 EPA Data'!A5779,'Crosswalk Particulates'!$A:$A,0))</f>
        <v>Other-EPA</v>
      </c>
      <c r="G5779" s="84">
        <f>INDEX('Crosswalk Particulates'!$E:$E,MATCH('2017 EPA Data'!$B5779,'Crosswalk Particulates'!$D:$D,0))</f>
        <v>0</v>
      </c>
      <c r="H5779" s="96">
        <f t="shared" si="90"/>
        <v>0</v>
      </c>
    </row>
    <row r="5780" spans="1:8" hidden="1">
      <c r="A5780" s="73" t="s">
        <v>2723</v>
      </c>
      <c r="B5780" s="73" t="s">
        <v>2694</v>
      </c>
      <c r="C5780" s="73" t="s">
        <v>2517</v>
      </c>
      <c r="D5780" s="86">
        <v>0</v>
      </c>
      <c r="E5780" s="73" t="s">
        <v>2518</v>
      </c>
      <c r="F5780" s="79" t="str">
        <f>INDEX('Crosswalk Particulates'!$B:$B,MATCH('2017 EPA Data'!A5780,'Crosswalk Particulates'!$A:$A,0))</f>
        <v>Residential Buildings Sector</v>
      </c>
      <c r="G5780" s="84">
        <f>INDEX('Crosswalk Particulates'!$E:$E,MATCH('2017 EPA Data'!$B5780,'Crosswalk Particulates'!$D:$D,0))</f>
        <v>0</v>
      </c>
      <c r="H5780" s="96">
        <f t="shared" si="90"/>
        <v>0</v>
      </c>
    </row>
    <row r="5781" spans="1:8" hidden="1">
      <c r="A5781" s="73" t="s">
        <v>2723</v>
      </c>
      <c r="B5781" s="73" t="s">
        <v>2729</v>
      </c>
      <c r="C5781" s="73" t="s">
        <v>2517</v>
      </c>
      <c r="D5781" s="86">
        <v>0</v>
      </c>
      <c r="E5781" s="73" t="s">
        <v>2518</v>
      </c>
      <c r="F5781" s="79" t="str">
        <f>INDEX('Crosswalk Particulates'!$B:$B,MATCH('2017 EPA Data'!A5781,'Crosswalk Particulates'!$A:$A,0))</f>
        <v>Residential Buildings Sector</v>
      </c>
      <c r="G5781" s="84">
        <f>INDEX('Crosswalk Particulates'!$E:$E,MATCH('2017 EPA Data'!$B5781,'Crosswalk Particulates'!$D:$D,0))</f>
        <v>0</v>
      </c>
      <c r="H5781" s="96">
        <f t="shared" si="90"/>
        <v>0</v>
      </c>
    </row>
    <row r="5782" spans="1:8" hidden="1">
      <c r="A5782" s="73" t="s">
        <v>2608</v>
      </c>
      <c r="B5782" s="73" t="s">
        <v>2741</v>
      </c>
      <c r="C5782" s="73" t="s">
        <v>2517</v>
      </c>
      <c r="D5782" s="86">
        <v>0</v>
      </c>
      <c r="E5782" s="73" t="s">
        <v>2518</v>
      </c>
      <c r="F5782" s="79" t="str">
        <f>INDEX('Crosswalk Particulates'!$B:$B,MATCH('2017 EPA Data'!A5782,'Crosswalk Particulates'!$A:$A,0))</f>
        <v>Electricity Sector</v>
      </c>
      <c r="G5782" s="84">
        <f>INDEX('Crosswalk Particulates'!$E:$E,MATCH('2017 EPA Data'!$B5782,'Crosswalk Particulates'!$D:$D,0))</f>
        <v>0</v>
      </c>
      <c r="H5782" s="96">
        <f t="shared" si="90"/>
        <v>0</v>
      </c>
    </row>
    <row r="5783" spans="1:8" hidden="1">
      <c r="A5783" s="73" t="s">
        <v>2723</v>
      </c>
      <c r="B5783" s="73" t="s">
        <v>2763</v>
      </c>
      <c r="C5783" s="73" t="s">
        <v>2517</v>
      </c>
      <c r="D5783" s="86">
        <v>0</v>
      </c>
      <c r="E5783" s="73" t="s">
        <v>2518</v>
      </c>
      <c r="F5783" s="79" t="str">
        <f>INDEX('Crosswalk Particulates'!$B:$B,MATCH('2017 EPA Data'!A5783,'Crosswalk Particulates'!$A:$A,0))</f>
        <v>Residential Buildings Sector</v>
      </c>
      <c r="G5783" s="84">
        <f>INDEX('Crosswalk Particulates'!$E:$E,MATCH('2017 EPA Data'!$B5783,'Crosswalk Particulates'!$D:$D,0))</f>
        <v>0</v>
      </c>
      <c r="H5783" s="96">
        <f t="shared" si="90"/>
        <v>0</v>
      </c>
    </row>
    <row r="5784" spans="1:8" hidden="1">
      <c r="A5784" s="73" t="s">
        <v>2723</v>
      </c>
      <c r="B5784" s="73" t="s">
        <v>2686</v>
      </c>
      <c r="C5784" s="73" t="s">
        <v>2517</v>
      </c>
      <c r="D5784" s="86">
        <v>0</v>
      </c>
      <c r="E5784" s="73" t="s">
        <v>2518</v>
      </c>
      <c r="F5784" s="79" t="str">
        <f>INDEX('Crosswalk Particulates'!$B:$B,MATCH('2017 EPA Data'!A5784,'Crosswalk Particulates'!$A:$A,0))</f>
        <v>Residential Buildings Sector</v>
      </c>
      <c r="G5784" s="84">
        <f>INDEX('Crosswalk Particulates'!$E:$E,MATCH('2017 EPA Data'!$B5784,'Crosswalk Particulates'!$D:$D,0))</f>
        <v>0</v>
      </c>
      <c r="H5784" s="96">
        <f t="shared" si="90"/>
        <v>0</v>
      </c>
    </row>
    <row r="5785" spans="1:8" hidden="1">
      <c r="A5785" s="73" t="s">
        <v>2723</v>
      </c>
      <c r="B5785" s="73" t="s">
        <v>2685</v>
      </c>
      <c r="C5785" s="73" t="s">
        <v>2517</v>
      </c>
      <c r="D5785" s="86">
        <v>0</v>
      </c>
      <c r="E5785" s="73" t="s">
        <v>2518</v>
      </c>
      <c r="F5785" s="79" t="str">
        <f>INDEX('Crosswalk Particulates'!$B:$B,MATCH('2017 EPA Data'!A5785,'Crosswalk Particulates'!$A:$A,0))</f>
        <v>Residential Buildings Sector</v>
      </c>
      <c r="G5785" s="84">
        <f>INDEX('Crosswalk Particulates'!$E:$E,MATCH('2017 EPA Data'!$B5785,'Crosswalk Particulates'!$D:$D,0))</f>
        <v>0</v>
      </c>
      <c r="H5785" s="96">
        <f t="shared" si="90"/>
        <v>0</v>
      </c>
    </row>
    <row r="5786" spans="1:8" hidden="1">
      <c r="A5786" s="73" t="s">
        <v>2563</v>
      </c>
      <c r="B5786" s="73" t="s">
        <v>2533</v>
      </c>
      <c r="C5786" s="73" t="s">
        <v>2517</v>
      </c>
      <c r="D5786" s="86">
        <v>0</v>
      </c>
      <c r="E5786" s="73" t="s">
        <v>2518</v>
      </c>
      <c r="F5786" s="79" t="str">
        <f>INDEX('Crosswalk Particulates'!$B:$B,MATCH('2017 EPA Data'!A5786,'Crosswalk Particulates'!$A:$A,0))</f>
        <v>Other-EPA</v>
      </c>
      <c r="G5786" s="84">
        <f>INDEX('Crosswalk Particulates'!$E:$E,MATCH('2017 EPA Data'!$B5786,'Crosswalk Particulates'!$D:$D,0))</f>
        <v>0</v>
      </c>
      <c r="H5786" s="96">
        <f t="shared" si="90"/>
        <v>0</v>
      </c>
    </row>
    <row r="5787" spans="1:8" hidden="1">
      <c r="A5787" s="73" t="s">
        <v>2649</v>
      </c>
      <c r="B5787" s="73" t="s">
        <v>2757</v>
      </c>
      <c r="C5787" s="73" t="s">
        <v>2517</v>
      </c>
      <c r="D5787" s="86">
        <v>0</v>
      </c>
      <c r="E5787" s="73" t="s">
        <v>2518</v>
      </c>
      <c r="F5787" s="79" t="str">
        <f>INDEX('Crosswalk Particulates'!$B:$B,MATCH('2017 EPA Data'!A5787,'Crosswalk Particulates'!$A:$A,0))</f>
        <v>Electricity Sector</v>
      </c>
      <c r="G5787" s="84">
        <f>INDEX('Crosswalk Particulates'!$E:$E,MATCH('2017 EPA Data'!$B5787,'Crosswalk Particulates'!$D:$D,0))</f>
        <v>0</v>
      </c>
      <c r="H5787" s="96">
        <f t="shared" si="90"/>
        <v>0</v>
      </c>
    </row>
    <row r="5788" spans="1:8" hidden="1">
      <c r="A5788" s="73" t="s">
        <v>2538</v>
      </c>
      <c r="B5788" s="73" t="s">
        <v>2777</v>
      </c>
      <c r="C5788" s="73" t="s">
        <v>2517</v>
      </c>
      <c r="D5788" s="86">
        <v>0</v>
      </c>
      <c r="E5788" s="73" t="s">
        <v>2518</v>
      </c>
      <c r="F5788" s="79" t="str">
        <f>INDEX('Crosswalk Particulates'!$B:$B,MATCH('2017 EPA Data'!A5788,'Crosswalk Particulates'!$A:$A,0))</f>
        <v>process-other-industry</v>
      </c>
      <c r="G5788" s="84">
        <f>INDEX('Crosswalk Particulates'!$E:$E,MATCH('2017 EPA Data'!$B5788,'Crosswalk Particulates'!$D:$D,0))</f>
        <v>0</v>
      </c>
      <c r="H5788" s="96">
        <f t="shared" si="90"/>
        <v>0</v>
      </c>
    </row>
    <row r="5789" spans="1:8" hidden="1">
      <c r="A5789" s="73" t="s">
        <v>2649</v>
      </c>
      <c r="B5789" s="73" t="s">
        <v>2836</v>
      </c>
      <c r="C5789" s="73" t="s">
        <v>2517</v>
      </c>
      <c r="D5789" s="86">
        <v>0</v>
      </c>
      <c r="E5789" s="73" t="s">
        <v>2518</v>
      </c>
      <c r="F5789" s="79" t="str">
        <f>INDEX('Crosswalk Particulates'!$B:$B,MATCH('2017 EPA Data'!A5789,'Crosswalk Particulates'!$A:$A,0))</f>
        <v>Electricity Sector</v>
      </c>
      <c r="G5789" s="84">
        <f>INDEX('Crosswalk Particulates'!$E:$E,MATCH('2017 EPA Data'!$B5789,'Crosswalk Particulates'!$D:$D,0))</f>
        <v>0</v>
      </c>
      <c r="H5789" s="96">
        <f t="shared" si="90"/>
        <v>0</v>
      </c>
    </row>
    <row r="5790" spans="1:8" hidden="1">
      <c r="A5790" s="73" t="s">
        <v>2586</v>
      </c>
      <c r="B5790" s="73" t="s">
        <v>2747</v>
      </c>
      <c r="C5790" s="73" t="s">
        <v>2517</v>
      </c>
      <c r="D5790" s="86">
        <v>0</v>
      </c>
      <c r="E5790" s="73" t="s">
        <v>2518</v>
      </c>
      <c r="F5790" s="79" t="str">
        <f>INDEX('Crosswalk Particulates'!$B:$B,MATCH('2017 EPA Data'!A5790,'Crosswalk Particulates'!$A:$A,0))</f>
        <v>process-other-industry</v>
      </c>
      <c r="G5790" s="84">
        <f>INDEX('Crosswalk Particulates'!$E:$E,MATCH('2017 EPA Data'!$B5790,'Crosswalk Particulates'!$D:$D,0))</f>
        <v>0</v>
      </c>
      <c r="H5790" s="96">
        <f t="shared" si="90"/>
        <v>0</v>
      </c>
    </row>
    <row r="5791" spans="1:8" hidden="1">
      <c r="A5791" s="73" t="s">
        <v>2602</v>
      </c>
      <c r="B5791" s="73" t="s">
        <v>2657</v>
      </c>
      <c r="D5791" s="86">
        <v>0</v>
      </c>
      <c r="E5791" s="73" t="s">
        <v>2518</v>
      </c>
      <c r="F5791" s="79" t="str">
        <f>INDEX('Crosswalk Particulates'!$B:$B,MATCH('2017 EPA Data'!A5791,'Crosswalk Particulates'!$A:$A,0))</f>
        <v>process-other-industry</v>
      </c>
      <c r="G5791" s="84">
        <f>INDEX('Crosswalk Particulates'!$E:$E,MATCH('2017 EPA Data'!$B5791,'Crosswalk Particulates'!$D:$D,0))</f>
        <v>0</v>
      </c>
      <c r="H5791" s="96">
        <f t="shared" si="90"/>
        <v>0</v>
      </c>
    </row>
    <row r="5792" spans="1:8" hidden="1">
      <c r="A5792" s="73" t="s">
        <v>2669</v>
      </c>
      <c r="B5792" s="73" t="s">
        <v>2543</v>
      </c>
      <c r="C5792" s="73" t="s">
        <v>2517</v>
      </c>
      <c r="D5792" s="86">
        <v>0</v>
      </c>
      <c r="E5792" s="73" t="s">
        <v>2518</v>
      </c>
      <c r="F5792" s="79" t="str">
        <f>INDEX('Crosswalk Particulates'!$B:$B,MATCH('2017 EPA Data'!A5792,'Crosswalk Particulates'!$A:$A,0))</f>
        <v>Commercial Buildings Sector</v>
      </c>
      <c r="G5792" s="84">
        <f>INDEX('Crosswalk Particulates'!$E:$E,MATCH('2017 EPA Data'!$B5792,'Crosswalk Particulates'!$D:$D,0))</f>
        <v>0</v>
      </c>
      <c r="H5792" s="96">
        <f t="shared" si="90"/>
        <v>0</v>
      </c>
    </row>
    <row r="5793" spans="1:8" hidden="1">
      <c r="A5793" s="73" t="s">
        <v>2581</v>
      </c>
      <c r="B5793" s="73" t="s">
        <v>2571</v>
      </c>
      <c r="C5793" s="73" t="s">
        <v>2517</v>
      </c>
      <c r="D5793" s="86">
        <v>0</v>
      </c>
      <c r="E5793" s="73" t="s">
        <v>2518</v>
      </c>
      <c r="F5793" s="79" t="str">
        <f>INDEX('Crosswalk Particulates'!$B:$B,MATCH('2017 EPA Data'!A5793,'Crosswalk Particulates'!$A:$A,0))</f>
        <v>Electricity Sector</v>
      </c>
      <c r="G5793" s="84">
        <f>INDEX('Crosswalk Particulates'!$E:$E,MATCH('2017 EPA Data'!$B5793,'Crosswalk Particulates'!$D:$D,0))</f>
        <v>0</v>
      </c>
      <c r="H5793" s="96">
        <f t="shared" si="90"/>
        <v>0</v>
      </c>
    </row>
    <row r="5794" spans="1:8" hidden="1">
      <c r="A5794" s="73" t="s">
        <v>2649</v>
      </c>
      <c r="B5794" s="73" t="s">
        <v>2676</v>
      </c>
      <c r="C5794" s="73" t="s">
        <v>2517</v>
      </c>
      <c r="D5794" s="86">
        <v>0</v>
      </c>
      <c r="E5794" s="73" t="s">
        <v>2518</v>
      </c>
      <c r="F5794" s="79" t="str">
        <f>INDEX('Crosswalk Particulates'!$B:$B,MATCH('2017 EPA Data'!A5794,'Crosswalk Particulates'!$A:$A,0))</f>
        <v>Electricity Sector</v>
      </c>
      <c r="G5794" s="84">
        <f>INDEX('Crosswalk Particulates'!$E:$E,MATCH('2017 EPA Data'!$B5794,'Crosswalk Particulates'!$D:$D,0))</f>
        <v>0</v>
      </c>
      <c r="H5794" s="96">
        <f t="shared" si="90"/>
        <v>0</v>
      </c>
    </row>
    <row r="5795" spans="1:8" hidden="1">
      <c r="A5795" s="73" t="s">
        <v>2555</v>
      </c>
      <c r="B5795" s="73" t="s">
        <v>2727</v>
      </c>
      <c r="C5795" s="73" t="s">
        <v>2517</v>
      </c>
      <c r="D5795" s="86">
        <v>0</v>
      </c>
      <c r="E5795" s="73" t="s">
        <v>2518</v>
      </c>
      <c r="F5795" s="79" t="str">
        <f>INDEX('Crosswalk Particulates'!$B:$B,MATCH('2017 EPA Data'!A5795,'Crosswalk Particulates'!$A:$A,0))</f>
        <v>process-other-industry</v>
      </c>
      <c r="G5795" s="84">
        <f>INDEX('Crosswalk Particulates'!$E:$E,MATCH('2017 EPA Data'!$B5795,'Crosswalk Particulates'!$D:$D,0))</f>
        <v>0</v>
      </c>
      <c r="H5795" s="96">
        <f t="shared" si="90"/>
        <v>0</v>
      </c>
    </row>
    <row r="5796" spans="1:8" hidden="1">
      <c r="A5796" s="73" t="s">
        <v>2629</v>
      </c>
      <c r="B5796" s="73" t="s">
        <v>2579</v>
      </c>
      <c r="C5796" s="73" t="s">
        <v>2517</v>
      </c>
      <c r="D5796" s="86">
        <v>0</v>
      </c>
      <c r="E5796" s="73" t="s">
        <v>2518</v>
      </c>
      <c r="F5796" s="79" t="str">
        <f>INDEX('Crosswalk Particulates'!$B:$B,MATCH('2017 EPA Data'!A5796,'Crosswalk Particulates'!$A:$A,0))</f>
        <v>industry-fuel-oil</v>
      </c>
      <c r="G5796" s="84">
        <f>INDEX('Crosswalk Particulates'!$E:$E,MATCH('2017 EPA Data'!$B5796,'Crosswalk Particulates'!$D:$D,0))</f>
        <v>0</v>
      </c>
      <c r="H5796" s="96">
        <f t="shared" si="90"/>
        <v>0</v>
      </c>
    </row>
    <row r="5797" spans="1:8" hidden="1">
      <c r="A5797" s="73" t="s">
        <v>2619</v>
      </c>
      <c r="B5797" s="73" t="s">
        <v>2785</v>
      </c>
      <c r="C5797" s="73" t="s">
        <v>2517</v>
      </c>
      <c r="D5797" s="86">
        <v>0</v>
      </c>
      <c r="E5797" s="73" t="s">
        <v>2518</v>
      </c>
      <c r="F5797" s="79" t="str">
        <f>INDEX('Crosswalk Particulates'!$B:$B,MATCH('2017 EPA Data'!A5797,'Crosswalk Particulates'!$A:$A,0))</f>
        <v>process-iron and steel-industry</v>
      </c>
      <c r="G5797" s="84">
        <f>INDEX('Crosswalk Particulates'!$E:$E,MATCH('2017 EPA Data'!$B5797,'Crosswalk Particulates'!$D:$D,0))</f>
        <v>0</v>
      </c>
      <c r="H5797" s="96">
        <f t="shared" si="90"/>
        <v>0</v>
      </c>
    </row>
    <row r="5798" spans="1:8" hidden="1">
      <c r="A5798" s="73" t="s">
        <v>2607</v>
      </c>
      <c r="B5798" s="73" t="s">
        <v>2731</v>
      </c>
      <c r="C5798" s="73" t="s">
        <v>2517</v>
      </c>
      <c r="D5798" s="86">
        <v>0</v>
      </c>
      <c r="E5798" s="73" t="s">
        <v>2518</v>
      </c>
      <c r="F5798" s="79" t="str">
        <f>INDEX('Crosswalk Particulates'!$B:$B,MATCH('2017 EPA Data'!A5798,'Crosswalk Particulates'!$A:$A,0))</f>
        <v>process-cement-industry</v>
      </c>
      <c r="G5798" s="84">
        <f>INDEX('Crosswalk Particulates'!$E:$E,MATCH('2017 EPA Data'!$B5798,'Crosswalk Particulates'!$D:$D,0))</f>
        <v>0</v>
      </c>
      <c r="H5798" s="96">
        <f t="shared" si="90"/>
        <v>0</v>
      </c>
    </row>
    <row r="5799" spans="1:8" hidden="1">
      <c r="A5799" s="73" t="s">
        <v>2586</v>
      </c>
      <c r="B5799" s="73" t="s">
        <v>2633</v>
      </c>
      <c r="C5799" s="73" t="s">
        <v>2517</v>
      </c>
      <c r="D5799" s="86">
        <v>0</v>
      </c>
      <c r="E5799" s="73" t="s">
        <v>2518</v>
      </c>
      <c r="F5799" s="79" t="str">
        <f>INDEX('Crosswalk Particulates'!$B:$B,MATCH('2017 EPA Data'!A5799,'Crosswalk Particulates'!$A:$A,0))</f>
        <v>process-other-industry</v>
      </c>
      <c r="G5799" s="84">
        <f>INDEX('Crosswalk Particulates'!$E:$E,MATCH('2017 EPA Data'!$B5799,'Crosswalk Particulates'!$D:$D,0))</f>
        <v>0</v>
      </c>
      <c r="H5799" s="96">
        <f t="shared" si="90"/>
        <v>0</v>
      </c>
    </row>
    <row r="5800" spans="1:8" hidden="1">
      <c r="A5800" s="73" t="s">
        <v>2596</v>
      </c>
      <c r="B5800" s="73" t="s">
        <v>2778</v>
      </c>
      <c r="C5800" s="73" t="s">
        <v>2517</v>
      </c>
      <c r="D5800" s="86">
        <v>0</v>
      </c>
      <c r="E5800" s="73" t="s">
        <v>2518</v>
      </c>
      <c r="F5800" s="79" t="str">
        <f>INDEX('Crosswalk Particulates'!$B:$B,MATCH('2017 EPA Data'!A5800,'Crosswalk Particulates'!$A:$A,0))</f>
        <v>industry-fuel-coal</v>
      </c>
      <c r="G5800" s="84">
        <f>INDEX('Crosswalk Particulates'!$E:$E,MATCH('2017 EPA Data'!$B5800,'Crosswalk Particulates'!$D:$D,0))</f>
        <v>0</v>
      </c>
      <c r="H5800" s="96">
        <f t="shared" si="90"/>
        <v>0</v>
      </c>
    </row>
    <row r="5801" spans="1:8" hidden="1">
      <c r="A5801" s="73" t="s">
        <v>2551</v>
      </c>
      <c r="B5801" s="73" t="s">
        <v>2713</v>
      </c>
      <c r="C5801" s="73" t="s">
        <v>2517</v>
      </c>
      <c r="D5801" s="86">
        <v>0</v>
      </c>
      <c r="E5801" s="73" t="s">
        <v>2518</v>
      </c>
      <c r="F5801" s="79" t="str">
        <f>INDEX('Crosswalk Particulates'!$B:$B,MATCH('2017 EPA Data'!A5801,'Crosswalk Particulates'!$A:$A,0))</f>
        <v>industry-fuel-natural gas</v>
      </c>
      <c r="G5801" s="84">
        <f>INDEX('Crosswalk Particulates'!$E:$E,MATCH('2017 EPA Data'!$B5801,'Crosswalk Particulates'!$D:$D,0))</f>
        <v>0</v>
      </c>
      <c r="H5801" s="96">
        <f t="shared" si="90"/>
        <v>0</v>
      </c>
    </row>
    <row r="5802" spans="1:8" hidden="1">
      <c r="A5802" s="73" t="s">
        <v>2599</v>
      </c>
      <c r="B5802" s="73" t="s">
        <v>2556</v>
      </c>
      <c r="C5802" s="73" t="s">
        <v>2557</v>
      </c>
      <c r="D5802" s="86">
        <v>0</v>
      </c>
      <c r="E5802" s="73" t="s">
        <v>2522</v>
      </c>
      <c r="F5802" s="79" t="str">
        <f>INDEX('Crosswalk Particulates'!$B:$B,MATCH('2017 EPA Data'!A5802,'Crosswalk Particulates'!$A:$A,0))</f>
        <v>Other-EPA</v>
      </c>
      <c r="G5802" s="84" t="str">
        <f>INDEX('Crosswalk Particulates'!$E:$E,MATCH('2017 EPA Data'!$B5802,'Crosswalk Particulates'!$D:$D,0))</f>
        <v>VOC</v>
      </c>
      <c r="H5802" s="96">
        <f t="shared" si="90"/>
        <v>0</v>
      </c>
    </row>
    <row r="5803" spans="1:8" hidden="1">
      <c r="A5803" s="73" t="s">
        <v>2647</v>
      </c>
      <c r="B5803" s="73" t="s">
        <v>2738</v>
      </c>
      <c r="C5803" s="73" t="s">
        <v>2517</v>
      </c>
      <c r="D5803" s="86">
        <v>0</v>
      </c>
      <c r="E5803" s="73" t="s">
        <v>2518</v>
      </c>
      <c r="F5803" s="79" t="str">
        <f>INDEX('Crosswalk Particulates'!$B:$B,MATCH('2017 EPA Data'!A5803,'Crosswalk Particulates'!$A:$A,0))</f>
        <v>process-mining-industry</v>
      </c>
      <c r="G5803" s="84">
        <f>INDEX('Crosswalk Particulates'!$E:$E,MATCH('2017 EPA Data'!$B5803,'Crosswalk Particulates'!$D:$D,0))</f>
        <v>0</v>
      </c>
      <c r="H5803" s="96">
        <f t="shared" si="90"/>
        <v>0</v>
      </c>
    </row>
    <row r="5804" spans="1:8" hidden="1">
      <c r="A5804" s="73" t="s">
        <v>2723</v>
      </c>
      <c r="B5804" s="73" t="s">
        <v>2720</v>
      </c>
      <c r="C5804" s="73" t="s">
        <v>2517</v>
      </c>
      <c r="D5804" s="86">
        <v>0</v>
      </c>
      <c r="E5804" s="73" t="s">
        <v>2518</v>
      </c>
      <c r="F5804" s="79" t="str">
        <f>INDEX('Crosswalk Particulates'!$B:$B,MATCH('2017 EPA Data'!A5804,'Crosswalk Particulates'!$A:$A,0))</f>
        <v>Residential Buildings Sector</v>
      </c>
      <c r="G5804" s="84">
        <f>INDEX('Crosswalk Particulates'!$E:$E,MATCH('2017 EPA Data'!$B5804,'Crosswalk Particulates'!$D:$D,0))</f>
        <v>0</v>
      </c>
      <c r="H5804" s="96">
        <f t="shared" si="90"/>
        <v>0</v>
      </c>
    </row>
    <row r="5805" spans="1:8" hidden="1">
      <c r="A5805" s="73" t="s">
        <v>2618</v>
      </c>
      <c r="B5805" s="73" t="s">
        <v>2751</v>
      </c>
      <c r="C5805" s="73" t="s">
        <v>2517</v>
      </c>
      <c r="D5805" s="86">
        <v>0</v>
      </c>
      <c r="E5805" s="73" t="s">
        <v>2518</v>
      </c>
      <c r="F5805" s="79" t="str">
        <f>INDEX('Crosswalk Particulates'!$B:$B,MATCH('2017 EPA Data'!A5805,'Crosswalk Particulates'!$A:$A,0))</f>
        <v>Other-EPA</v>
      </c>
      <c r="G5805" s="84">
        <f>INDEX('Crosswalk Particulates'!$E:$E,MATCH('2017 EPA Data'!$B5805,'Crosswalk Particulates'!$D:$D,0))</f>
        <v>0</v>
      </c>
      <c r="H5805" s="96">
        <f t="shared" si="90"/>
        <v>0</v>
      </c>
    </row>
    <row r="5806" spans="1:8" hidden="1">
      <c r="A5806" s="73" t="s">
        <v>2581</v>
      </c>
      <c r="B5806" s="73" t="s">
        <v>2713</v>
      </c>
      <c r="C5806" s="73" t="s">
        <v>2517</v>
      </c>
      <c r="D5806" s="86">
        <v>0</v>
      </c>
      <c r="E5806" s="73" t="s">
        <v>2518</v>
      </c>
      <c r="F5806" s="79" t="str">
        <f>INDEX('Crosswalk Particulates'!$B:$B,MATCH('2017 EPA Data'!A5806,'Crosswalk Particulates'!$A:$A,0))</f>
        <v>Electricity Sector</v>
      </c>
      <c r="G5806" s="84">
        <f>INDEX('Crosswalk Particulates'!$E:$E,MATCH('2017 EPA Data'!$B5806,'Crosswalk Particulates'!$D:$D,0))</f>
        <v>0</v>
      </c>
      <c r="H5806" s="96">
        <f t="shared" si="90"/>
        <v>0</v>
      </c>
    </row>
    <row r="5807" spans="1:8" hidden="1">
      <c r="A5807" s="73" t="s">
        <v>2618</v>
      </c>
      <c r="B5807" s="73" t="s">
        <v>2577</v>
      </c>
      <c r="C5807" s="73" t="s">
        <v>2517</v>
      </c>
      <c r="D5807" s="86">
        <v>0</v>
      </c>
      <c r="E5807" s="73" t="s">
        <v>2518</v>
      </c>
      <c r="F5807" s="79" t="str">
        <f>INDEX('Crosswalk Particulates'!$B:$B,MATCH('2017 EPA Data'!A5807,'Crosswalk Particulates'!$A:$A,0))</f>
        <v>Other-EPA</v>
      </c>
      <c r="G5807" s="84">
        <f>INDEX('Crosswalk Particulates'!$E:$E,MATCH('2017 EPA Data'!$B5807,'Crosswalk Particulates'!$D:$D,0))</f>
        <v>0</v>
      </c>
      <c r="H5807" s="96">
        <f t="shared" si="90"/>
        <v>0</v>
      </c>
    </row>
    <row r="5808" spans="1:8" hidden="1">
      <c r="A5808" s="73" t="s">
        <v>2586</v>
      </c>
      <c r="B5808" s="73" t="s">
        <v>2844</v>
      </c>
      <c r="C5808" s="73" t="s">
        <v>2517</v>
      </c>
      <c r="D5808" s="86">
        <v>0</v>
      </c>
      <c r="E5808" s="73" t="s">
        <v>2518</v>
      </c>
      <c r="F5808" s="79" t="str">
        <f>INDEX('Crosswalk Particulates'!$B:$B,MATCH('2017 EPA Data'!A5808,'Crosswalk Particulates'!$A:$A,0))</f>
        <v>process-other-industry</v>
      </c>
      <c r="G5808" s="84">
        <f>INDEX('Crosswalk Particulates'!$E:$E,MATCH('2017 EPA Data'!$B5808,'Crosswalk Particulates'!$D:$D,0))</f>
        <v>0</v>
      </c>
      <c r="H5808" s="96">
        <f t="shared" si="90"/>
        <v>0</v>
      </c>
    </row>
    <row r="5809" spans="1:8" hidden="1">
      <c r="A5809" s="73" t="s">
        <v>2596</v>
      </c>
      <c r="B5809" s="73" t="s">
        <v>2820</v>
      </c>
      <c r="C5809" s="73" t="s">
        <v>2521</v>
      </c>
      <c r="D5809" s="86">
        <v>0</v>
      </c>
      <c r="E5809" s="73" t="s">
        <v>2522</v>
      </c>
      <c r="F5809" s="79" t="str">
        <f>INDEX('Crosswalk Particulates'!$B:$B,MATCH('2017 EPA Data'!A5809,'Crosswalk Particulates'!$A:$A,0))</f>
        <v>industry-fuel-coal</v>
      </c>
      <c r="G5809" s="84">
        <f>INDEX('Crosswalk Particulates'!$E:$E,MATCH('2017 EPA Data'!$B5809,'Crosswalk Particulates'!$D:$D,0))</f>
        <v>0</v>
      </c>
      <c r="H5809" s="96">
        <f t="shared" si="90"/>
        <v>0</v>
      </c>
    </row>
    <row r="5810" spans="1:8" hidden="1">
      <c r="A5810" s="73" t="s">
        <v>2602</v>
      </c>
      <c r="B5810" s="73" t="s">
        <v>2767</v>
      </c>
      <c r="C5810" s="73" t="s">
        <v>2517</v>
      </c>
      <c r="D5810" s="86">
        <v>0</v>
      </c>
      <c r="E5810" s="73" t="s">
        <v>2518</v>
      </c>
      <c r="F5810" s="79" t="str">
        <f>INDEX('Crosswalk Particulates'!$B:$B,MATCH('2017 EPA Data'!A5810,'Crosswalk Particulates'!$A:$A,0))</f>
        <v>process-other-industry</v>
      </c>
      <c r="G5810" s="84">
        <f>INDEX('Crosswalk Particulates'!$E:$E,MATCH('2017 EPA Data'!$B5810,'Crosswalk Particulates'!$D:$D,0))</f>
        <v>0</v>
      </c>
      <c r="H5810" s="96">
        <f t="shared" si="90"/>
        <v>0</v>
      </c>
    </row>
    <row r="5811" spans="1:8" hidden="1">
      <c r="A5811" s="73" t="s">
        <v>2596</v>
      </c>
      <c r="B5811" s="73" t="s">
        <v>2704</v>
      </c>
      <c r="C5811" s="73" t="s">
        <v>2517</v>
      </c>
      <c r="D5811" s="86">
        <v>0</v>
      </c>
      <c r="E5811" s="73" t="s">
        <v>2518</v>
      </c>
      <c r="F5811" s="79" t="str">
        <f>INDEX('Crosswalk Particulates'!$B:$B,MATCH('2017 EPA Data'!A5811,'Crosswalk Particulates'!$A:$A,0))</f>
        <v>industry-fuel-coal</v>
      </c>
      <c r="G5811" s="84">
        <f>INDEX('Crosswalk Particulates'!$E:$E,MATCH('2017 EPA Data'!$B5811,'Crosswalk Particulates'!$D:$D,0))</f>
        <v>0</v>
      </c>
      <c r="H5811" s="96">
        <f t="shared" si="90"/>
        <v>0</v>
      </c>
    </row>
    <row r="5812" spans="1:8" hidden="1">
      <c r="A5812" s="73" t="s">
        <v>2547</v>
      </c>
      <c r="B5812" s="73" t="s">
        <v>2719</v>
      </c>
      <c r="C5812" s="73" t="s">
        <v>2517</v>
      </c>
      <c r="D5812" s="86">
        <v>0</v>
      </c>
      <c r="E5812" s="73" t="s">
        <v>2518</v>
      </c>
      <c r="F5812" s="79" t="str">
        <f>INDEX('Crosswalk Particulates'!$B:$B,MATCH('2017 EPA Data'!A5812,'Crosswalk Particulates'!$A:$A,0))</f>
        <v>process-other-industry</v>
      </c>
      <c r="G5812" s="84">
        <f>INDEX('Crosswalk Particulates'!$E:$E,MATCH('2017 EPA Data'!$B5812,'Crosswalk Particulates'!$D:$D,0))</f>
        <v>0</v>
      </c>
      <c r="H5812" s="96">
        <f t="shared" si="90"/>
        <v>0</v>
      </c>
    </row>
    <row r="5813" spans="1:8" hidden="1">
      <c r="A5813" s="73" t="s">
        <v>2565</v>
      </c>
      <c r="B5813" s="73" t="s">
        <v>2703</v>
      </c>
      <c r="C5813" s="73" t="s">
        <v>2517</v>
      </c>
      <c r="D5813" s="86">
        <v>0</v>
      </c>
      <c r="E5813" s="73" t="s">
        <v>2518</v>
      </c>
      <c r="F5813" s="79" t="str">
        <f>INDEX('Crosswalk Particulates'!$B:$B,MATCH('2017 EPA Data'!A5813,'Crosswalk Particulates'!$A:$A,0))</f>
        <v>Electricity Sector</v>
      </c>
      <c r="G5813" s="84">
        <f>INDEX('Crosswalk Particulates'!$E:$E,MATCH('2017 EPA Data'!$B5813,'Crosswalk Particulates'!$D:$D,0))</f>
        <v>0</v>
      </c>
      <c r="H5813" s="96">
        <f t="shared" si="90"/>
        <v>0</v>
      </c>
    </row>
    <row r="5814" spans="1:8" hidden="1">
      <c r="A5814" s="73" t="s">
        <v>2546</v>
      </c>
      <c r="B5814" s="73" t="s">
        <v>2698</v>
      </c>
      <c r="C5814" s="73" t="s">
        <v>2521</v>
      </c>
      <c r="D5814" s="86">
        <v>0</v>
      </c>
      <c r="E5814" s="73" t="s">
        <v>2522</v>
      </c>
      <c r="F5814" s="79" t="str">
        <f>INDEX('Crosswalk Particulates'!$B:$B,MATCH('2017 EPA Data'!A5814,'Crosswalk Particulates'!$A:$A,0))</f>
        <v>process-other-industry</v>
      </c>
      <c r="G5814" s="84" t="str">
        <f>INDEX('Crosswalk Particulates'!$E:$E,MATCH('2017 EPA Data'!$B5814,'Crosswalk Particulates'!$D:$D,0))</f>
        <v>N2O</v>
      </c>
      <c r="H5814" s="96">
        <f t="shared" si="90"/>
        <v>0</v>
      </c>
    </row>
    <row r="5815" spans="1:8" hidden="1">
      <c r="A5815" s="73" t="s">
        <v>2647</v>
      </c>
      <c r="B5815" s="73" t="s">
        <v>2571</v>
      </c>
      <c r="C5815" s="73" t="s">
        <v>2517</v>
      </c>
      <c r="D5815" s="86">
        <v>0</v>
      </c>
      <c r="E5815" s="73" t="s">
        <v>2518</v>
      </c>
      <c r="F5815" s="79" t="str">
        <f>INDEX('Crosswalk Particulates'!$B:$B,MATCH('2017 EPA Data'!A5815,'Crosswalk Particulates'!$A:$A,0))</f>
        <v>process-mining-industry</v>
      </c>
      <c r="G5815" s="84">
        <f>INDEX('Crosswalk Particulates'!$E:$E,MATCH('2017 EPA Data'!$B5815,'Crosswalk Particulates'!$D:$D,0))</f>
        <v>0</v>
      </c>
      <c r="H5815" s="96">
        <f t="shared" si="90"/>
        <v>0</v>
      </c>
    </row>
    <row r="5816" spans="1:8" hidden="1">
      <c r="A5816" s="73" t="s">
        <v>2592</v>
      </c>
      <c r="B5816" s="73" t="s">
        <v>2772</v>
      </c>
      <c r="C5816" s="73" t="s">
        <v>2517</v>
      </c>
      <c r="D5816" s="86">
        <v>0</v>
      </c>
      <c r="E5816" s="73" t="s">
        <v>2518</v>
      </c>
      <c r="F5816" s="79" t="str">
        <f>INDEX('Crosswalk Particulates'!$B:$B,MATCH('2017 EPA Data'!A5816,'Crosswalk Particulates'!$A:$A,0))</f>
        <v>process-ngps-industry</v>
      </c>
      <c r="G5816" s="84">
        <f>INDEX('Crosswalk Particulates'!$E:$E,MATCH('2017 EPA Data'!$B5816,'Crosswalk Particulates'!$D:$D,0))</f>
        <v>0</v>
      </c>
      <c r="H5816" s="96">
        <f t="shared" si="90"/>
        <v>0</v>
      </c>
    </row>
    <row r="5817" spans="1:8" hidden="1">
      <c r="A5817" s="73" t="s">
        <v>2647</v>
      </c>
      <c r="B5817" s="73" t="s">
        <v>2730</v>
      </c>
      <c r="C5817" s="73" t="s">
        <v>2517</v>
      </c>
      <c r="D5817" s="86">
        <v>0</v>
      </c>
      <c r="E5817" s="73" t="s">
        <v>2518</v>
      </c>
      <c r="F5817" s="79" t="str">
        <f>INDEX('Crosswalk Particulates'!$B:$B,MATCH('2017 EPA Data'!A5817,'Crosswalk Particulates'!$A:$A,0))</f>
        <v>process-mining-industry</v>
      </c>
      <c r="G5817" s="84">
        <f>INDEX('Crosswalk Particulates'!$E:$E,MATCH('2017 EPA Data'!$B5817,'Crosswalk Particulates'!$D:$D,0))</f>
        <v>0</v>
      </c>
      <c r="H5817" s="96">
        <f t="shared" si="90"/>
        <v>0</v>
      </c>
    </row>
    <row r="5818" spans="1:8" hidden="1">
      <c r="A5818" s="73" t="s">
        <v>2723</v>
      </c>
      <c r="B5818" s="73" t="s">
        <v>2659</v>
      </c>
      <c r="C5818" s="73" t="s">
        <v>2517</v>
      </c>
      <c r="D5818" s="86">
        <v>0</v>
      </c>
      <c r="E5818" s="73" t="s">
        <v>2518</v>
      </c>
      <c r="F5818" s="79" t="str">
        <f>INDEX('Crosswalk Particulates'!$B:$B,MATCH('2017 EPA Data'!A5818,'Crosswalk Particulates'!$A:$A,0))</f>
        <v>Residential Buildings Sector</v>
      </c>
      <c r="G5818" s="84">
        <f>INDEX('Crosswalk Particulates'!$E:$E,MATCH('2017 EPA Data'!$B5818,'Crosswalk Particulates'!$D:$D,0))</f>
        <v>0</v>
      </c>
      <c r="H5818" s="96">
        <f t="shared" si="90"/>
        <v>0</v>
      </c>
    </row>
    <row r="5819" spans="1:8" hidden="1">
      <c r="A5819" s="73" t="s">
        <v>2538</v>
      </c>
      <c r="B5819" s="73" t="s">
        <v>2752</v>
      </c>
      <c r="C5819" s="73" t="s">
        <v>2517</v>
      </c>
      <c r="D5819" s="86">
        <v>0</v>
      </c>
      <c r="E5819" s="73" t="s">
        <v>2518</v>
      </c>
      <c r="F5819" s="79" t="str">
        <f>INDEX('Crosswalk Particulates'!$B:$B,MATCH('2017 EPA Data'!A5819,'Crosswalk Particulates'!$A:$A,0))</f>
        <v>process-other-industry</v>
      </c>
      <c r="G5819" s="84">
        <f>INDEX('Crosswalk Particulates'!$E:$E,MATCH('2017 EPA Data'!$B5819,'Crosswalk Particulates'!$D:$D,0))</f>
        <v>0</v>
      </c>
      <c r="H5819" s="96">
        <f t="shared" si="90"/>
        <v>0</v>
      </c>
    </row>
    <row r="5820" spans="1:8" hidden="1">
      <c r="A5820" s="73" t="s">
        <v>2596</v>
      </c>
      <c r="B5820" s="73" t="s">
        <v>2761</v>
      </c>
      <c r="C5820" s="73" t="s">
        <v>2517</v>
      </c>
      <c r="D5820" s="86">
        <v>0</v>
      </c>
      <c r="E5820" s="73" t="s">
        <v>2518</v>
      </c>
      <c r="F5820" s="79" t="str">
        <f>INDEX('Crosswalk Particulates'!$B:$B,MATCH('2017 EPA Data'!A5820,'Crosswalk Particulates'!$A:$A,0))</f>
        <v>industry-fuel-coal</v>
      </c>
      <c r="G5820" s="84">
        <f>INDEX('Crosswalk Particulates'!$E:$E,MATCH('2017 EPA Data'!$B5820,'Crosswalk Particulates'!$D:$D,0))</f>
        <v>0</v>
      </c>
      <c r="H5820" s="96">
        <f t="shared" si="90"/>
        <v>0</v>
      </c>
    </row>
    <row r="5821" spans="1:8" hidden="1">
      <c r="A5821" s="73" t="s">
        <v>2592</v>
      </c>
      <c r="B5821" s="73" t="s">
        <v>2836</v>
      </c>
      <c r="C5821" s="73" t="s">
        <v>2517</v>
      </c>
      <c r="D5821" s="86">
        <v>0</v>
      </c>
      <c r="E5821" s="73" t="s">
        <v>2518</v>
      </c>
      <c r="F5821" s="79" t="str">
        <f>INDEX('Crosswalk Particulates'!$B:$B,MATCH('2017 EPA Data'!A5821,'Crosswalk Particulates'!$A:$A,0))</f>
        <v>process-ngps-industry</v>
      </c>
      <c r="G5821" s="84">
        <f>INDEX('Crosswalk Particulates'!$E:$E,MATCH('2017 EPA Data'!$B5821,'Crosswalk Particulates'!$D:$D,0))</f>
        <v>0</v>
      </c>
      <c r="H5821" s="96">
        <f t="shared" si="90"/>
        <v>0</v>
      </c>
    </row>
    <row r="5822" spans="1:8" hidden="1">
      <c r="A5822" s="73" t="s">
        <v>2649</v>
      </c>
      <c r="B5822" s="73" t="s">
        <v>2543</v>
      </c>
      <c r="C5822" s="73" t="s">
        <v>2517</v>
      </c>
      <c r="D5822" s="86">
        <v>0</v>
      </c>
      <c r="E5822" s="73" t="s">
        <v>2518</v>
      </c>
      <c r="F5822" s="79" t="str">
        <f>INDEX('Crosswalk Particulates'!$B:$B,MATCH('2017 EPA Data'!A5822,'Crosswalk Particulates'!$A:$A,0))</f>
        <v>Electricity Sector</v>
      </c>
      <c r="G5822" s="84">
        <f>INDEX('Crosswalk Particulates'!$E:$E,MATCH('2017 EPA Data'!$B5822,'Crosswalk Particulates'!$D:$D,0))</f>
        <v>0</v>
      </c>
      <c r="H5822" s="96">
        <f t="shared" si="90"/>
        <v>0</v>
      </c>
    </row>
    <row r="5823" spans="1:8" hidden="1">
      <c r="A5823" s="73" t="s">
        <v>2632</v>
      </c>
      <c r="B5823" s="73" t="s">
        <v>2681</v>
      </c>
      <c r="C5823" s="73" t="s">
        <v>2517</v>
      </c>
      <c r="D5823" s="86">
        <v>0</v>
      </c>
      <c r="E5823" s="73" t="s">
        <v>2518</v>
      </c>
      <c r="F5823" s="79" t="str">
        <f>INDEX('Crosswalk Particulates'!$B:$B,MATCH('2017 EPA Data'!A5823,'Crosswalk Particulates'!$A:$A,0))</f>
        <v>industry-fuel-other</v>
      </c>
      <c r="G5823" s="84">
        <f>INDEX('Crosswalk Particulates'!$E:$E,MATCH('2017 EPA Data'!$B5823,'Crosswalk Particulates'!$D:$D,0))</f>
        <v>0</v>
      </c>
      <c r="H5823" s="96">
        <f t="shared" si="90"/>
        <v>0</v>
      </c>
    </row>
    <row r="5824" spans="1:8" hidden="1">
      <c r="A5824" s="73" t="s">
        <v>2586</v>
      </c>
      <c r="B5824" s="73" t="s">
        <v>2640</v>
      </c>
      <c r="C5824" s="73" t="s">
        <v>2517</v>
      </c>
      <c r="D5824" s="86">
        <v>0</v>
      </c>
      <c r="E5824" s="73" t="s">
        <v>2518</v>
      </c>
      <c r="F5824" s="79" t="str">
        <f>INDEX('Crosswalk Particulates'!$B:$B,MATCH('2017 EPA Data'!A5824,'Crosswalk Particulates'!$A:$A,0))</f>
        <v>process-other-industry</v>
      </c>
      <c r="G5824" s="84">
        <f>INDEX('Crosswalk Particulates'!$E:$E,MATCH('2017 EPA Data'!$B5824,'Crosswalk Particulates'!$D:$D,0))</f>
        <v>0</v>
      </c>
      <c r="H5824" s="96">
        <f t="shared" si="90"/>
        <v>0</v>
      </c>
    </row>
    <row r="5825" spans="1:8" hidden="1">
      <c r="A5825" s="73" t="s">
        <v>2608</v>
      </c>
      <c r="B5825" s="73" t="s">
        <v>2785</v>
      </c>
      <c r="C5825" s="73" t="s">
        <v>2517</v>
      </c>
      <c r="D5825" s="86">
        <v>0</v>
      </c>
      <c r="E5825" s="73" t="s">
        <v>2518</v>
      </c>
      <c r="F5825" s="79" t="str">
        <f>INDEX('Crosswalk Particulates'!$B:$B,MATCH('2017 EPA Data'!A5825,'Crosswalk Particulates'!$A:$A,0))</f>
        <v>Electricity Sector</v>
      </c>
      <c r="G5825" s="84">
        <f>INDEX('Crosswalk Particulates'!$E:$E,MATCH('2017 EPA Data'!$B5825,'Crosswalk Particulates'!$D:$D,0))</f>
        <v>0</v>
      </c>
      <c r="H5825" s="96">
        <f t="shared" si="90"/>
        <v>0</v>
      </c>
    </row>
    <row r="5826" spans="1:8" hidden="1">
      <c r="A5826" s="73" t="s">
        <v>2555</v>
      </c>
      <c r="B5826" s="73" t="s">
        <v>2667</v>
      </c>
      <c r="C5826" s="73" t="s">
        <v>2517</v>
      </c>
      <c r="D5826" s="86">
        <v>0</v>
      </c>
      <c r="E5826" s="73" t="s">
        <v>2518</v>
      </c>
      <c r="F5826" s="79" t="str">
        <f>INDEX('Crosswalk Particulates'!$B:$B,MATCH('2017 EPA Data'!A5826,'Crosswalk Particulates'!$A:$A,0))</f>
        <v>process-other-industry</v>
      </c>
      <c r="G5826" s="84">
        <f>INDEX('Crosswalk Particulates'!$E:$E,MATCH('2017 EPA Data'!$B5826,'Crosswalk Particulates'!$D:$D,0))</f>
        <v>0</v>
      </c>
      <c r="H5826" s="96">
        <f t="shared" si="90"/>
        <v>0</v>
      </c>
    </row>
    <row r="5827" spans="1:8" hidden="1">
      <c r="A5827" s="73" t="s">
        <v>2607</v>
      </c>
      <c r="B5827" s="73" t="s">
        <v>2734</v>
      </c>
      <c r="C5827" s="73" t="s">
        <v>2517</v>
      </c>
      <c r="D5827" s="86">
        <v>0</v>
      </c>
      <c r="E5827" s="73" t="s">
        <v>2518</v>
      </c>
      <c r="F5827" s="79" t="str">
        <f>INDEX('Crosswalk Particulates'!$B:$B,MATCH('2017 EPA Data'!A5827,'Crosswalk Particulates'!$A:$A,0))</f>
        <v>process-cement-industry</v>
      </c>
      <c r="G5827" s="84">
        <f>INDEX('Crosswalk Particulates'!$E:$E,MATCH('2017 EPA Data'!$B5827,'Crosswalk Particulates'!$D:$D,0))</f>
        <v>0</v>
      </c>
      <c r="H5827" s="96">
        <f t="shared" si="90"/>
        <v>0</v>
      </c>
    </row>
    <row r="5828" spans="1:8" hidden="1">
      <c r="A5828" s="73" t="s">
        <v>2519</v>
      </c>
      <c r="B5828" s="73" t="s">
        <v>2825</v>
      </c>
      <c r="C5828" s="73" t="s">
        <v>2517</v>
      </c>
      <c r="D5828" s="86">
        <v>0</v>
      </c>
      <c r="E5828" s="73" t="s">
        <v>2518</v>
      </c>
      <c r="F5828" s="79" t="str">
        <f>INDEX('Crosswalk Particulates'!$B:$B,MATCH('2017 EPA Data'!A5828,'Crosswalk Particulates'!$A:$A,0))</f>
        <v>process-other-industry</v>
      </c>
      <c r="G5828" s="84">
        <f>INDEX('Crosswalk Particulates'!$E:$E,MATCH('2017 EPA Data'!$B5828,'Crosswalk Particulates'!$D:$D,0))</f>
        <v>0</v>
      </c>
      <c r="H5828" s="96">
        <f t="shared" ref="H5828:H5846" si="91">IF(E5828="TON",D5828/metricton_to_shortton,0)*10^6</f>
        <v>0</v>
      </c>
    </row>
    <row r="5829" spans="1:8" hidden="1">
      <c r="A5829" s="73" t="s">
        <v>2581</v>
      </c>
      <c r="B5829" s="73" t="s">
        <v>2768</v>
      </c>
      <c r="C5829" s="73" t="s">
        <v>2517</v>
      </c>
      <c r="D5829" s="86">
        <v>0</v>
      </c>
      <c r="E5829" s="73" t="s">
        <v>2518</v>
      </c>
      <c r="F5829" s="79" t="str">
        <f>INDEX('Crosswalk Particulates'!$B:$B,MATCH('2017 EPA Data'!A5829,'Crosswalk Particulates'!$A:$A,0))</f>
        <v>Electricity Sector</v>
      </c>
      <c r="G5829" s="84">
        <f>INDEX('Crosswalk Particulates'!$E:$E,MATCH('2017 EPA Data'!$B5829,'Crosswalk Particulates'!$D:$D,0))</f>
        <v>0</v>
      </c>
      <c r="H5829" s="96">
        <f t="shared" si="91"/>
        <v>0</v>
      </c>
    </row>
    <row r="5830" spans="1:8" hidden="1">
      <c r="A5830" s="73" t="s">
        <v>2565</v>
      </c>
      <c r="B5830" s="73" t="s">
        <v>2681</v>
      </c>
      <c r="C5830" s="73" t="s">
        <v>2517</v>
      </c>
      <c r="D5830" s="86">
        <v>0</v>
      </c>
      <c r="E5830" s="73" t="s">
        <v>2518</v>
      </c>
      <c r="F5830" s="79" t="str">
        <f>INDEX('Crosswalk Particulates'!$B:$B,MATCH('2017 EPA Data'!A5830,'Crosswalk Particulates'!$A:$A,0))</f>
        <v>Electricity Sector</v>
      </c>
      <c r="G5830" s="84">
        <f>INDEX('Crosswalk Particulates'!$E:$E,MATCH('2017 EPA Data'!$B5830,'Crosswalk Particulates'!$D:$D,0))</f>
        <v>0</v>
      </c>
      <c r="H5830" s="96">
        <f t="shared" si="91"/>
        <v>0</v>
      </c>
    </row>
    <row r="5831" spans="1:8" hidden="1">
      <c r="A5831" s="73" t="s">
        <v>2607</v>
      </c>
      <c r="B5831" s="73" t="s">
        <v>2738</v>
      </c>
      <c r="C5831" s="73" t="s">
        <v>2517</v>
      </c>
      <c r="D5831" s="86">
        <v>0</v>
      </c>
      <c r="E5831" s="73" t="s">
        <v>2518</v>
      </c>
      <c r="F5831" s="79" t="str">
        <f>INDEX('Crosswalk Particulates'!$B:$B,MATCH('2017 EPA Data'!A5831,'Crosswalk Particulates'!$A:$A,0))</f>
        <v>process-cement-industry</v>
      </c>
      <c r="G5831" s="84">
        <f>INDEX('Crosswalk Particulates'!$E:$E,MATCH('2017 EPA Data'!$B5831,'Crosswalk Particulates'!$D:$D,0))</f>
        <v>0</v>
      </c>
      <c r="H5831" s="96">
        <f t="shared" si="91"/>
        <v>0</v>
      </c>
    </row>
    <row r="5832" spans="1:8" hidden="1">
      <c r="A5832" s="73" t="s">
        <v>2607</v>
      </c>
      <c r="B5832" s="73" t="s">
        <v>2724</v>
      </c>
      <c r="C5832" s="73" t="s">
        <v>2517</v>
      </c>
      <c r="D5832" s="86">
        <v>0</v>
      </c>
      <c r="E5832" s="73" t="s">
        <v>2518</v>
      </c>
      <c r="F5832" s="79" t="str">
        <f>INDEX('Crosswalk Particulates'!$B:$B,MATCH('2017 EPA Data'!A5832,'Crosswalk Particulates'!$A:$A,0))</f>
        <v>process-cement-industry</v>
      </c>
      <c r="G5832" s="84">
        <f>INDEX('Crosswalk Particulates'!$E:$E,MATCH('2017 EPA Data'!$B5832,'Crosswalk Particulates'!$D:$D,0))</f>
        <v>0</v>
      </c>
      <c r="H5832" s="96">
        <f t="shared" si="91"/>
        <v>0</v>
      </c>
    </row>
    <row r="5833" spans="1:8" hidden="1">
      <c r="A5833" s="73" t="s">
        <v>2581</v>
      </c>
      <c r="B5833" s="73" t="s">
        <v>2666</v>
      </c>
      <c r="C5833" s="73" t="s">
        <v>2517</v>
      </c>
      <c r="D5833" s="86">
        <v>0</v>
      </c>
      <c r="E5833" s="73" t="s">
        <v>2518</v>
      </c>
      <c r="F5833" s="79" t="str">
        <f>INDEX('Crosswalk Particulates'!$B:$B,MATCH('2017 EPA Data'!A5833,'Crosswalk Particulates'!$A:$A,0))</f>
        <v>Electricity Sector</v>
      </c>
      <c r="G5833" s="84">
        <f>INDEX('Crosswalk Particulates'!$E:$E,MATCH('2017 EPA Data'!$B5833,'Crosswalk Particulates'!$D:$D,0))</f>
        <v>0</v>
      </c>
      <c r="H5833" s="96">
        <f t="shared" si="91"/>
        <v>0</v>
      </c>
    </row>
    <row r="5834" spans="1:8" hidden="1">
      <c r="A5834" s="73" t="s">
        <v>2582</v>
      </c>
      <c r="B5834" s="73" t="s">
        <v>2746</v>
      </c>
      <c r="C5834" s="73" t="s">
        <v>2517</v>
      </c>
      <c r="D5834" s="86">
        <v>0</v>
      </c>
      <c r="E5834" s="73" t="s">
        <v>2518</v>
      </c>
      <c r="F5834" s="79" t="str">
        <f>INDEX('Crosswalk Particulates'!$B:$B,MATCH('2017 EPA Data'!A5834,'Crosswalk Particulates'!$A:$A,0))</f>
        <v>Commercial Buildings Sector</v>
      </c>
      <c r="G5834" s="84">
        <f>INDEX('Crosswalk Particulates'!$E:$E,MATCH('2017 EPA Data'!$B5834,'Crosswalk Particulates'!$D:$D,0))</f>
        <v>0</v>
      </c>
      <c r="H5834" s="96">
        <f t="shared" si="91"/>
        <v>0</v>
      </c>
    </row>
    <row r="5835" spans="1:8" hidden="1">
      <c r="A5835" s="73" t="s">
        <v>2546</v>
      </c>
      <c r="B5835" s="73" t="s">
        <v>2571</v>
      </c>
      <c r="C5835" s="73" t="s">
        <v>2517</v>
      </c>
      <c r="D5835" s="86">
        <v>0</v>
      </c>
      <c r="E5835" s="73" t="s">
        <v>2518</v>
      </c>
      <c r="F5835" s="79" t="str">
        <f>INDEX('Crosswalk Particulates'!$B:$B,MATCH('2017 EPA Data'!A5835,'Crosswalk Particulates'!$A:$A,0))</f>
        <v>process-other-industry</v>
      </c>
      <c r="G5835" s="84">
        <f>INDEX('Crosswalk Particulates'!$E:$E,MATCH('2017 EPA Data'!$B5835,'Crosswalk Particulates'!$D:$D,0))</f>
        <v>0</v>
      </c>
      <c r="H5835" s="96">
        <f t="shared" si="91"/>
        <v>0</v>
      </c>
    </row>
    <row r="5836" spans="1:8" hidden="1">
      <c r="A5836" s="73" t="s">
        <v>2647</v>
      </c>
      <c r="B5836" s="73" t="s">
        <v>2543</v>
      </c>
      <c r="C5836" s="73" t="s">
        <v>2517</v>
      </c>
      <c r="D5836" s="86">
        <v>0</v>
      </c>
      <c r="E5836" s="73" t="s">
        <v>2518</v>
      </c>
      <c r="F5836" s="79" t="str">
        <f>INDEX('Crosswalk Particulates'!$B:$B,MATCH('2017 EPA Data'!A5836,'Crosswalk Particulates'!$A:$A,0))</f>
        <v>process-mining-industry</v>
      </c>
      <c r="G5836" s="84">
        <f>INDEX('Crosswalk Particulates'!$E:$E,MATCH('2017 EPA Data'!$B5836,'Crosswalk Particulates'!$D:$D,0))</f>
        <v>0</v>
      </c>
      <c r="H5836" s="96">
        <f t="shared" si="91"/>
        <v>0</v>
      </c>
    </row>
    <row r="5837" spans="1:8" hidden="1">
      <c r="A5837" s="73" t="s">
        <v>2655</v>
      </c>
      <c r="B5837" s="73" t="s">
        <v>2681</v>
      </c>
      <c r="C5837" s="73" t="s">
        <v>2517</v>
      </c>
      <c r="D5837" s="86">
        <v>0</v>
      </c>
      <c r="E5837" s="73" t="s">
        <v>2518</v>
      </c>
      <c r="F5837" s="79" t="str">
        <f>INDEX('Crosswalk Particulates'!$B:$B,MATCH('2017 EPA Data'!A5837,'Crosswalk Particulates'!$A:$A,0))</f>
        <v>Commercial Buildings Sector</v>
      </c>
      <c r="G5837" s="84">
        <f>INDEX('Crosswalk Particulates'!$E:$E,MATCH('2017 EPA Data'!$B5837,'Crosswalk Particulates'!$D:$D,0))</f>
        <v>0</v>
      </c>
      <c r="H5837" s="96">
        <f t="shared" si="91"/>
        <v>0</v>
      </c>
    </row>
    <row r="5838" spans="1:8" hidden="1">
      <c r="A5838" s="73" t="s">
        <v>2538</v>
      </c>
      <c r="B5838" s="73" t="s">
        <v>2800</v>
      </c>
      <c r="C5838" s="73" t="s">
        <v>2517</v>
      </c>
      <c r="D5838" s="86">
        <v>0</v>
      </c>
      <c r="E5838" s="73" t="s">
        <v>2518</v>
      </c>
      <c r="F5838" s="79" t="str">
        <f>INDEX('Crosswalk Particulates'!$B:$B,MATCH('2017 EPA Data'!A5838,'Crosswalk Particulates'!$A:$A,0))</f>
        <v>process-other-industry</v>
      </c>
      <c r="G5838" s="84">
        <f>INDEX('Crosswalk Particulates'!$E:$E,MATCH('2017 EPA Data'!$B5838,'Crosswalk Particulates'!$D:$D,0))</f>
        <v>0</v>
      </c>
      <c r="H5838" s="96">
        <f t="shared" si="91"/>
        <v>0</v>
      </c>
    </row>
    <row r="5839" spans="1:8" hidden="1">
      <c r="A5839" s="73" t="s">
        <v>2578</v>
      </c>
      <c r="B5839" s="73" t="s">
        <v>2644</v>
      </c>
      <c r="C5839" s="73" t="s">
        <v>2517</v>
      </c>
      <c r="D5839" s="86">
        <v>0</v>
      </c>
      <c r="E5839" s="73" t="s">
        <v>2518</v>
      </c>
      <c r="F5839" s="79" t="str">
        <f>INDEX('Crosswalk Particulates'!$B:$B,MATCH('2017 EPA Data'!A5839,'Crosswalk Particulates'!$A:$A,0))</f>
        <v>process-chemicals-industry</v>
      </c>
      <c r="G5839" s="84">
        <f>INDEX('Crosswalk Particulates'!$E:$E,MATCH('2017 EPA Data'!$B5839,'Crosswalk Particulates'!$D:$D,0))</f>
        <v>0</v>
      </c>
      <c r="H5839" s="96">
        <f t="shared" si="91"/>
        <v>0</v>
      </c>
    </row>
    <row r="5840" spans="1:8" hidden="1">
      <c r="A5840" s="73" t="s">
        <v>2553</v>
      </c>
      <c r="B5840" s="73" t="s">
        <v>2782</v>
      </c>
      <c r="C5840" s="73" t="s">
        <v>2517</v>
      </c>
      <c r="D5840" s="86">
        <v>0</v>
      </c>
      <c r="E5840" s="73" t="s">
        <v>2518</v>
      </c>
      <c r="F5840" s="79" t="str">
        <f>INDEX('Crosswalk Particulates'!$B:$B,MATCH('2017 EPA Data'!A5840,'Crosswalk Particulates'!$A:$A,0))</f>
        <v>process-other-industry</v>
      </c>
      <c r="G5840" s="84">
        <f>INDEX('Crosswalk Particulates'!$E:$E,MATCH('2017 EPA Data'!$B5840,'Crosswalk Particulates'!$D:$D,0))</f>
        <v>0</v>
      </c>
      <c r="H5840" s="96">
        <f t="shared" si="91"/>
        <v>0</v>
      </c>
    </row>
    <row r="5841" spans="1:8" hidden="1">
      <c r="A5841" s="73" t="s">
        <v>2723</v>
      </c>
      <c r="B5841" s="73" t="s">
        <v>2740</v>
      </c>
      <c r="C5841" s="73" t="s">
        <v>2517</v>
      </c>
      <c r="D5841" s="86">
        <v>0</v>
      </c>
      <c r="E5841" s="73" t="s">
        <v>2518</v>
      </c>
      <c r="F5841" s="79" t="str">
        <f>INDEX('Crosswalk Particulates'!$B:$B,MATCH('2017 EPA Data'!A5841,'Crosswalk Particulates'!$A:$A,0))</f>
        <v>Residential Buildings Sector</v>
      </c>
      <c r="G5841" s="84">
        <f>INDEX('Crosswalk Particulates'!$E:$E,MATCH('2017 EPA Data'!$B5841,'Crosswalk Particulates'!$D:$D,0))</f>
        <v>0</v>
      </c>
      <c r="H5841" s="96">
        <f t="shared" si="91"/>
        <v>0</v>
      </c>
    </row>
    <row r="5842" spans="1:8" hidden="1">
      <c r="A5842" s="73" t="s">
        <v>2723</v>
      </c>
      <c r="B5842" s="73" t="s">
        <v>2635</v>
      </c>
      <c r="C5842" s="73" t="s">
        <v>2517</v>
      </c>
      <c r="D5842" s="86">
        <v>0</v>
      </c>
      <c r="E5842" s="73" t="s">
        <v>2518</v>
      </c>
      <c r="F5842" s="79" t="str">
        <f>INDEX('Crosswalk Particulates'!$B:$B,MATCH('2017 EPA Data'!A5842,'Crosswalk Particulates'!$A:$A,0))</f>
        <v>Residential Buildings Sector</v>
      </c>
      <c r="G5842" s="84">
        <f>INDEX('Crosswalk Particulates'!$E:$E,MATCH('2017 EPA Data'!$B5842,'Crosswalk Particulates'!$D:$D,0))</f>
        <v>0</v>
      </c>
      <c r="H5842" s="96">
        <f t="shared" si="91"/>
        <v>0</v>
      </c>
    </row>
    <row r="5843" spans="1:8" hidden="1">
      <c r="A5843" s="73" t="s">
        <v>2581</v>
      </c>
      <c r="B5843" s="73" t="s">
        <v>2678</v>
      </c>
      <c r="C5843" s="73" t="s">
        <v>2517</v>
      </c>
      <c r="D5843" s="86">
        <v>0</v>
      </c>
      <c r="E5843" s="73" t="s">
        <v>2518</v>
      </c>
      <c r="F5843" s="79" t="str">
        <f>INDEX('Crosswalk Particulates'!$B:$B,MATCH('2017 EPA Data'!A5843,'Crosswalk Particulates'!$A:$A,0))</f>
        <v>Electricity Sector</v>
      </c>
      <c r="G5843" s="84">
        <f>INDEX('Crosswalk Particulates'!$E:$E,MATCH('2017 EPA Data'!$B5843,'Crosswalk Particulates'!$D:$D,0))</f>
        <v>0</v>
      </c>
      <c r="H5843" s="96">
        <f t="shared" si="91"/>
        <v>0</v>
      </c>
    </row>
    <row r="5844" spans="1:8" hidden="1">
      <c r="A5844" s="73" t="s">
        <v>2649</v>
      </c>
      <c r="B5844" s="73" t="s">
        <v>2768</v>
      </c>
      <c r="C5844" s="73" t="s">
        <v>2517</v>
      </c>
      <c r="D5844" s="86">
        <v>0</v>
      </c>
      <c r="E5844" s="73" t="s">
        <v>2518</v>
      </c>
      <c r="F5844" s="79" t="str">
        <f>INDEX('Crosswalk Particulates'!$B:$B,MATCH('2017 EPA Data'!A5844,'Crosswalk Particulates'!$A:$A,0))</f>
        <v>Electricity Sector</v>
      </c>
      <c r="G5844" s="84">
        <f>INDEX('Crosswalk Particulates'!$E:$E,MATCH('2017 EPA Data'!$B5844,'Crosswalk Particulates'!$D:$D,0))</f>
        <v>0</v>
      </c>
      <c r="H5844" s="96">
        <f t="shared" si="91"/>
        <v>0</v>
      </c>
    </row>
    <row r="5845" spans="1:8" hidden="1">
      <c r="A5845" s="73" t="s">
        <v>2553</v>
      </c>
      <c r="B5845" s="73" t="s">
        <v>2641</v>
      </c>
      <c r="C5845" s="73" t="s">
        <v>2517</v>
      </c>
      <c r="D5845" s="86">
        <v>0</v>
      </c>
      <c r="E5845" s="73" t="s">
        <v>2518</v>
      </c>
      <c r="F5845" s="79" t="str">
        <f>INDEX('Crosswalk Particulates'!$B:$B,MATCH('2017 EPA Data'!A5845,'Crosswalk Particulates'!$A:$A,0))</f>
        <v>process-other-industry</v>
      </c>
      <c r="G5845" s="84">
        <f>INDEX('Crosswalk Particulates'!$E:$E,MATCH('2017 EPA Data'!$B5845,'Crosswalk Particulates'!$D:$D,0))</f>
        <v>0</v>
      </c>
      <c r="H5845" s="96">
        <f t="shared" si="91"/>
        <v>0</v>
      </c>
    </row>
    <row r="5846" spans="1:8" hidden="1">
      <c r="A5846" s="73" t="s">
        <v>2649</v>
      </c>
      <c r="B5846" s="73" t="s">
        <v>2756</v>
      </c>
      <c r="C5846" s="73" t="s">
        <v>2517</v>
      </c>
      <c r="D5846" s="86">
        <v>0</v>
      </c>
      <c r="E5846" s="73" t="s">
        <v>2518</v>
      </c>
      <c r="F5846" s="79" t="str">
        <f>INDEX('Crosswalk Particulates'!$B:$B,MATCH('2017 EPA Data'!A5846,'Crosswalk Particulates'!$A:$A,0))</f>
        <v>Electricity Sector</v>
      </c>
      <c r="G5846" s="84">
        <f>INDEX('Crosswalk Particulates'!$E:$E,MATCH('2017 EPA Data'!$B5846,'Crosswalk Particulates'!$D:$D,0))</f>
        <v>0</v>
      </c>
      <c r="H5846" s="96">
        <f t="shared" si="91"/>
        <v>0</v>
      </c>
    </row>
  </sheetData>
  <autoFilter ref="A3:H5846" xr:uid="{084A199D-6C80-4597-A4A1-FC38CD986E2E}">
    <filterColumn colId="5">
      <filters>
        <filter val="Transportation Sector"/>
      </filters>
    </filterColumn>
    <filterColumn colId="6">
      <filters>
        <filter val="NOX"/>
      </filters>
    </filterColumn>
  </autoFilter>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66D7D-17D3-4595-96DE-4278833E05BC}">
  <sheetPr codeName="Sheet40">
    <tabColor theme="9"/>
  </sheetPr>
  <dimension ref="A1:E5846"/>
  <sheetViews>
    <sheetView workbookViewId="0"/>
  </sheetViews>
  <sheetFormatPr defaultRowHeight="15"/>
  <cols>
    <col min="1" max="1" width="67.42578125" customWidth="1"/>
    <col min="2" max="2" width="31.28515625" customWidth="1"/>
    <col min="4" max="4" width="54" style="78" customWidth="1"/>
    <col min="5" max="5" width="19.7109375" customWidth="1"/>
  </cols>
  <sheetData>
    <row r="1" spans="1:5">
      <c r="A1" s="33" t="s">
        <v>2986</v>
      </c>
      <c r="B1" s="33" t="s">
        <v>2987</v>
      </c>
      <c r="D1" s="82" t="s">
        <v>2511</v>
      </c>
      <c r="E1" s="83" t="s">
        <v>2989</v>
      </c>
    </row>
    <row r="2" spans="1:5">
      <c r="A2" s="78" t="s">
        <v>2515</v>
      </c>
      <c r="B2" t="s">
        <v>2988</v>
      </c>
      <c r="D2" s="78" t="s">
        <v>2516</v>
      </c>
    </row>
    <row r="3" spans="1:5">
      <c r="A3" s="78" t="s">
        <v>2519</v>
      </c>
      <c r="B3" t="s">
        <v>3389</v>
      </c>
      <c r="D3" s="78" t="s">
        <v>2520</v>
      </c>
    </row>
    <row r="4" spans="1:5">
      <c r="A4" s="78" t="s">
        <v>2523</v>
      </c>
      <c r="B4" t="s">
        <v>2070</v>
      </c>
      <c r="D4" s="78" t="s">
        <v>2524</v>
      </c>
    </row>
    <row r="5" spans="1:5">
      <c r="A5" s="78" t="s">
        <v>2526</v>
      </c>
      <c r="B5" t="s">
        <v>2988</v>
      </c>
      <c r="D5" s="78" t="s">
        <v>2525</v>
      </c>
    </row>
    <row r="6" spans="1:5">
      <c r="A6" s="78" t="s">
        <v>2527</v>
      </c>
      <c r="B6" t="s">
        <v>2070</v>
      </c>
      <c r="D6" s="78" t="s">
        <v>2528</v>
      </c>
    </row>
    <row r="7" spans="1:5">
      <c r="A7" s="78" t="s">
        <v>2529</v>
      </c>
      <c r="B7" t="s">
        <v>2988</v>
      </c>
      <c r="D7" s="78" t="s">
        <v>2531</v>
      </c>
    </row>
    <row r="8" spans="1:5">
      <c r="A8" s="78" t="s">
        <v>2530</v>
      </c>
      <c r="B8" t="s">
        <v>3389</v>
      </c>
      <c r="D8" s="78" t="s">
        <v>2533</v>
      </c>
    </row>
    <row r="9" spans="1:5">
      <c r="A9" s="78" t="s">
        <v>2532</v>
      </c>
      <c r="B9" t="s">
        <v>2988</v>
      </c>
      <c r="D9" s="78" t="s">
        <v>2535</v>
      </c>
    </row>
    <row r="10" spans="1:5">
      <c r="A10" s="78" t="s">
        <v>2534</v>
      </c>
      <c r="B10" t="s">
        <v>2988</v>
      </c>
      <c r="D10" s="78" t="s">
        <v>2536</v>
      </c>
    </row>
    <row r="11" spans="1:5">
      <c r="A11" s="78" t="s">
        <v>2538</v>
      </c>
      <c r="B11" t="s">
        <v>3389</v>
      </c>
      <c r="D11" s="78" t="s">
        <v>2537</v>
      </c>
    </row>
    <row r="12" spans="1:5">
      <c r="A12" s="78" t="s">
        <v>2541</v>
      </c>
      <c r="B12" t="s">
        <v>2070</v>
      </c>
      <c r="D12" s="78" t="s">
        <v>2539</v>
      </c>
    </row>
    <row r="13" spans="1:5">
      <c r="A13" s="78" t="s">
        <v>2542</v>
      </c>
      <c r="B13" t="s">
        <v>3390</v>
      </c>
      <c r="D13" s="78" t="s">
        <v>2540</v>
      </c>
    </row>
    <row r="14" spans="1:5">
      <c r="A14" s="78" t="s">
        <v>2545</v>
      </c>
      <c r="B14" t="s">
        <v>2070</v>
      </c>
      <c r="D14" s="78" t="s">
        <v>2543</v>
      </c>
    </row>
    <row r="15" spans="1:5">
      <c r="A15" s="78" t="s">
        <v>2546</v>
      </c>
      <c r="B15" t="s">
        <v>3389</v>
      </c>
      <c r="D15" s="78" t="s">
        <v>2544</v>
      </c>
    </row>
    <row r="16" spans="1:5">
      <c r="A16" s="78" t="s">
        <v>2547</v>
      </c>
      <c r="B16" t="s">
        <v>3389</v>
      </c>
      <c r="D16" s="78" t="s">
        <v>2548</v>
      </c>
    </row>
    <row r="17" spans="1:5">
      <c r="A17" s="78" t="s">
        <v>2549</v>
      </c>
      <c r="B17" t="s">
        <v>2980</v>
      </c>
      <c r="D17" s="78" t="s">
        <v>2556</v>
      </c>
      <c r="E17" t="s">
        <v>1705</v>
      </c>
    </row>
    <row r="18" spans="1:5">
      <c r="A18" s="78" t="s">
        <v>2550</v>
      </c>
      <c r="B18" t="s">
        <v>3389</v>
      </c>
      <c r="D18" s="78" t="s">
        <v>2558</v>
      </c>
    </row>
    <row r="19" spans="1:5">
      <c r="A19" s="78" t="s">
        <v>2551</v>
      </c>
      <c r="B19" t="s">
        <v>3391</v>
      </c>
      <c r="D19" s="78" t="s">
        <v>2560</v>
      </c>
      <c r="E19" t="s">
        <v>1706</v>
      </c>
    </row>
    <row r="20" spans="1:5">
      <c r="A20" s="78" t="s">
        <v>2552</v>
      </c>
      <c r="B20" t="s">
        <v>3400</v>
      </c>
      <c r="D20" s="78" t="s">
        <v>2561</v>
      </c>
    </row>
    <row r="21" spans="1:5">
      <c r="A21" s="78" t="s">
        <v>2553</v>
      </c>
      <c r="B21" t="s">
        <v>3389</v>
      </c>
      <c r="D21" s="78" t="s">
        <v>2562</v>
      </c>
    </row>
    <row r="22" spans="1:5">
      <c r="A22" s="78" t="s">
        <v>2554</v>
      </c>
      <c r="B22" t="s">
        <v>2070</v>
      </c>
      <c r="D22" s="78" t="s">
        <v>2564</v>
      </c>
    </row>
    <row r="23" spans="1:5">
      <c r="A23" s="78" t="s">
        <v>2555</v>
      </c>
      <c r="B23" t="s">
        <v>3389</v>
      </c>
      <c r="D23" s="78" t="s">
        <v>2566</v>
      </c>
    </row>
    <row r="24" spans="1:5">
      <c r="A24" s="78" t="s">
        <v>2559</v>
      </c>
      <c r="B24" t="s">
        <v>3392</v>
      </c>
      <c r="D24" s="78" t="s">
        <v>2567</v>
      </c>
    </row>
    <row r="25" spans="1:5">
      <c r="A25" s="78" t="s">
        <v>2563</v>
      </c>
      <c r="B25" t="s">
        <v>2988</v>
      </c>
      <c r="D25" s="78" t="s">
        <v>2568</v>
      </c>
    </row>
    <row r="26" spans="1:5">
      <c r="A26" s="78" t="s">
        <v>2565</v>
      </c>
      <c r="B26" t="s">
        <v>2071</v>
      </c>
      <c r="D26" s="78" t="s">
        <v>2570</v>
      </c>
    </row>
    <row r="27" spans="1:5">
      <c r="A27" s="78" t="s">
        <v>2569</v>
      </c>
      <c r="B27" t="s">
        <v>2070</v>
      </c>
      <c r="D27" s="78" t="s">
        <v>2571</v>
      </c>
    </row>
    <row r="28" spans="1:5">
      <c r="A28" s="78" t="s">
        <v>2572</v>
      </c>
      <c r="B28" t="s">
        <v>3389</v>
      </c>
      <c r="D28" s="78" t="s">
        <v>2573</v>
      </c>
    </row>
    <row r="29" spans="1:5">
      <c r="A29" s="78" t="s">
        <v>2578</v>
      </c>
      <c r="B29" t="s">
        <v>3393</v>
      </c>
      <c r="D29" s="78" t="s">
        <v>2574</v>
      </c>
    </row>
    <row r="30" spans="1:5">
      <c r="A30" s="78" t="s">
        <v>2581</v>
      </c>
      <c r="B30" t="s">
        <v>2071</v>
      </c>
      <c r="D30" s="78" t="s">
        <v>2575</v>
      </c>
    </row>
    <row r="31" spans="1:5">
      <c r="A31" s="78" t="s">
        <v>2582</v>
      </c>
      <c r="B31" t="s">
        <v>2981</v>
      </c>
      <c r="D31" s="78" t="s">
        <v>2576</v>
      </c>
    </row>
    <row r="32" spans="1:5">
      <c r="A32" s="78" t="s">
        <v>2584</v>
      </c>
      <c r="B32" t="s">
        <v>2071</v>
      </c>
      <c r="D32" s="78" t="s">
        <v>2577</v>
      </c>
    </row>
    <row r="33" spans="1:5">
      <c r="A33" s="78" t="s">
        <v>2585</v>
      </c>
      <c r="B33" t="s">
        <v>3389</v>
      </c>
      <c r="D33" s="78" t="s">
        <v>2579</v>
      </c>
    </row>
    <row r="34" spans="1:5">
      <c r="A34" s="78" t="s">
        <v>2586</v>
      </c>
      <c r="B34" t="s">
        <v>3389</v>
      </c>
      <c r="D34" s="78" t="s">
        <v>2580</v>
      </c>
    </row>
    <row r="35" spans="1:5">
      <c r="A35" s="78" t="s">
        <v>2589</v>
      </c>
      <c r="B35" t="s">
        <v>2988</v>
      </c>
      <c r="D35" s="78" t="s">
        <v>2583</v>
      </c>
    </row>
    <row r="36" spans="1:5">
      <c r="A36" s="78" t="s">
        <v>2591</v>
      </c>
      <c r="B36" t="s">
        <v>2988</v>
      </c>
      <c r="D36" s="78" t="s">
        <v>2587</v>
      </c>
    </row>
    <row r="37" spans="1:5">
      <c r="A37" s="78" t="s">
        <v>2592</v>
      </c>
      <c r="B37" t="s">
        <v>3390</v>
      </c>
      <c r="D37" s="78" t="s">
        <v>2588</v>
      </c>
    </row>
    <row r="38" spans="1:5">
      <c r="A38" s="78" t="s">
        <v>2595</v>
      </c>
      <c r="B38" t="s">
        <v>3389</v>
      </c>
      <c r="D38" s="78" t="s">
        <v>2590</v>
      </c>
      <c r="E38" t="s">
        <v>1708</v>
      </c>
    </row>
    <row r="39" spans="1:5">
      <c r="A39" s="78" t="s">
        <v>2596</v>
      </c>
      <c r="B39" t="s">
        <v>3394</v>
      </c>
      <c r="D39" s="78" t="s">
        <v>2593</v>
      </c>
    </row>
    <row r="40" spans="1:5">
      <c r="A40" s="78" t="s">
        <v>2599</v>
      </c>
      <c r="B40" t="s">
        <v>2988</v>
      </c>
      <c r="D40" s="78" t="s">
        <v>2594</v>
      </c>
    </row>
    <row r="41" spans="1:5">
      <c r="A41" s="78" t="s">
        <v>2600</v>
      </c>
      <c r="B41" t="s">
        <v>3395</v>
      </c>
      <c r="D41" s="78" t="s">
        <v>2597</v>
      </c>
      <c r="E41" t="s">
        <v>1713</v>
      </c>
    </row>
    <row r="42" spans="1:5">
      <c r="A42" s="78" t="s">
        <v>2601</v>
      </c>
      <c r="B42" t="s">
        <v>2981</v>
      </c>
      <c r="D42" s="78" t="s">
        <v>2598</v>
      </c>
    </row>
    <row r="43" spans="1:5">
      <c r="A43" s="78" t="s">
        <v>2602</v>
      </c>
      <c r="B43" t="s">
        <v>3389</v>
      </c>
      <c r="D43" s="78" t="s">
        <v>2604</v>
      </c>
    </row>
    <row r="44" spans="1:5">
      <c r="A44" s="78" t="s">
        <v>2603</v>
      </c>
      <c r="B44" t="s">
        <v>2070</v>
      </c>
      <c r="D44" s="78" t="s">
        <v>2605</v>
      </c>
    </row>
    <row r="45" spans="1:5">
      <c r="A45" s="78" t="s">
        <v>2607</v>
      </c>
      <c r="B45" t="s">
        <v>3396</v>
      </c>
      <c r="D45" s="78" t="s">
        <v>2606</v>
      </c>
    </row>
    <row r="46" spans="1:5">
      <c r="A46" s="78" t="s">
        <v>2608</v>
      </c>
      <c r="B46" t="s">
        <v>2071</v>
      </c>
      <c r="D46" s="78" t="s">
        <v>2609</v>
      </c>
      <c r="E46" t="s">
        <v>2990</v>
      </c>
    </row>
    <row r="47" spans="1:5">
      <c r="A47" s="78" t="s">
        <v>2618</v>
      </c>
      <c r="B47" t="s">
        <v>2988</v>
      </c>
      <c r="D47" s="72" t="s">
        <v>2610</v>
      </c>
      <c r="E47" t="s">
        <v>1709</v>
      </c>
    </row>
    <row r="48" spans="1:5">
      <c r="A48" s="78" t="s">
        <v>2619</v>
      </c>
      <c r="B48" t="s">
        <v>3397</v>
      </c>
      <c r="D48" s="78" t="s">
        <v>2611</v>
      </c>
    </row>
    <row r="49" spans="1:5">
      <c r="A49" s="78" t="s">
        <v>2624</v>
      </c>
      <c r="B49" t="s">
        <v>3400</v>
      </c>
      <c r="D49" s="78" t="s">
        <v>2612</v>
      </c>
    </row>
    <row r="50" spans="1:5">
      <c r="A50" s="78" t="s">
        <v>2627</v>
      </c>
      <c r="B50" t="s">
        <v>2988</v>
      </c>
      <c r="D50" s="78" t="s">
        <v>2613</v>
      </c>
    </row>
    <row r="51" spans="1:5">
      <c r="A51" s="78" t="s">
        <v>2629</v>
      </c>
      <c r="B51" t="s">
        <v>3398</v>
      </c>
      <c r="D51" s="78" t="s">
        <v>2614</v>
      </c>
    </row>
    <row r="52" spans="1:5">
      <c r="A52" s="78" t="s">
        <v>2631</v>
      </c>
      <c r="B52" t="s">
        <v>2980</v>
      </c>
      <c r="D52" s="78" t="s">
        <v>2615</v>
      </c>
      <c r="E52" t="s">
        <v>1710</v>
      </c>
    </row>
    <row r="53" spans="1:5">
      <c r="A53" s="78" t="s">
        <v>2632</v>
      </c>
      <c r="B53" t="s">
        <v>3388</v>
      </c>
      <c r="D53" s="78" t="s">
        <v>2616</v>
      </c>
    </row>
    <row r="54" spans="1:5">
      <c r="A54" s="78" t="s">
        <v>2647</v>
      </c>
      <c r="B54" t="s">
        <v>3399</v>
      </c>
      <c r="D54" s="78" t="s">
        <v>2617</v>
      </c>
    </row>
    <row r="55" spans="1:5">
      <c r="A55" s="78" t="s">
        <v>2649</v>
      </c>
      <c r="B55" t="s">
        <v>2071</v>
      </c>
      <c r="D55" s="78" t="s">
        <v>2620</v>
      </c>
    </row>
    <row r="56" spans="1:5">
      <c r="A56" s="78" t="s">
        <v>2655</v>
      </c>
      <c r="B56" t="s">
        <v>2981</v>
      </c>
      <c r="D56" s="78" t="s">
        <v>2621</v>
      </c>
    </row>
    <row r="57" spans="1:5">
      <c r="A57" s="78" t="s">
        <v>2664</v>
      </c>
      <c r="B57" t="s">
        <v>2981</v>
      </c>
      <c r="D57" s="78" t="s">
        <v>2622</v>
      </c>
    </row>
    <row r="58" spans="1:5">
      <c r="A58" s="78" t="s">
        <v>2665</v>
      </c>
      <c r="B58" t="s">
        <v>2981</v>
      </c>
      <c r="D58" s="78" t="s">
        <v>2625</v>
      </c>
    </row>
    <row r="59" spans="1:5">
      <c r="A59" s="78" t="s">
        <v>2669</v>
      </c>
      <c r="B59" t="s">
        <v>2981</v>
      </c>
      <c r="D59" s="78" t="s">
        <v>2626</v>
      </c>
    </row>
    <row r="60" spans="1:5">
      <c r="A60" s="78" t="s">
        <v>2692</v>
      </c>
      <c r="B60" t="s">
        <v>2980</v>
      </c>
      <c r="D60" s="78" t="s">
        <v>2628</v>
      </c>
    </row>
    <row r="61" spans="1:5">
      <c r="A61" s="78" t="s">
        <v>2723</v>
      </c>
      <c r="B61" t="s">
        <v>2980</v>
      </c>
      <c r="D61" s="72" t="s">
        <v>2630</v>
      </c>
    </row>
    <row r="62" spans="1:5">
      <c r="D62" s="78" t="s">
        <v>2633</v>
      </c>
    </row>
    <row r="63" spans="1:5">
      <c r="D63" s="72" t="s">
        <v>2634</v>
      </c>
      <c r="E63" t="s">
        <v>1712</v>
      </c>
    </row>
    <row r="64" spans="1:5">
      <c r="D64" s="78" t="s">
        <v>2635</v>
      </c>
    </row>
    <row r="65" spans="4:4">
      <c r="D65" s="78" t="s">
        <v>2636</v>
      </c>
    </row>
    <row r="66" spans="4:4">
      <c r="D66" s="78" t="s">
        <v>2637</v>
      </c>
    </row>
    <row r="67" spans="4:4">
      <c r="D67" s="78" t="s">
        <v>2638</v>
      </c>
    </row>
    <row r="68" spans="4:4">
      <c r="D68" s="78" t="s">
        <v>2639</v>
      </c>
    </row>
    <row r="69" spans="4:4">
      <c r="D69" s="78" t="s">
        <v>2640</v>
      </c>
    </row>
    <row r="70" spans="4:4">
      <c r="D70" s="78" t="s">
        <v>2641</v>
      </c>
    </row>
    <row r="71" spans="4:4">
      <c r="D71" s="78" t="s">
        <v>2642</v>
      </c>
    </row>
    <row r="72" spans="4:4">
      <c r="D72" s="78" t="s">
        <v>2643</v>
      </c>
    </row>
    <row r="73" spans="4:4">
      <c r="D73" s="78" t="s">
        <v>2644</v>
      </c>
    </row>
    <row r="74" spans="4:4">
      <c r="D74" s="78" t="s">
        <v>2645</v>
      </c>
    </row>
    <row r="75" spans="4:4">
      <c r="D75" s="78" t="s">
        <v>2646</v>
      </c>
    </row>
    <row r="76" spans="4:4">
      <c r="D76" s="78" t="s">
        <v>2648</v>
      </c>
    </row>
    <row r="77" spans="4:4">
      <c r="D77" s="78" t="s">
        <v>2650</v>
      </c>
    </row>
    <row r="78" spans="4:4">
      <c r="D78" s="78" t="s">
        <v>2651</v>
      </c>
    </row>
    <row r="79" spans="4:4">
      <c r="D79" s="78" t="s">
        <v>2652</v>
      </c>
    </row>
    <row r="80" spans="4:4">
      <c r="D80" s="78" t="s">
        <v>2653</v>
      </c>
    </row>
    <row r="81" spans="4:4">
      <c r="D81" s="78" t="s">
        <v>2654</v>
      </c>
    </row>
    <row r="82" spans="4:4">
      <c r="D82" s="78" t="s">
        <v>2656</v>
      </c>
    </row>
    <row r="83" spans="4:4">
      <c r="D83" s="78" t="s">
        <v>2657</v>
      </c>
    </row>
    <row r="84" spans="4:4">
      <c r="D84" s="78" t="s">
        <v>2658</v>
      </c>
    </row>
    <row r="85" spans="4:4">
      <c r="D85" s="78" t="s">
        <v>2659</v>
      </c>
    </row>
    <row r="86" spans="4:4">
      <c r="D86" s="78" t="s">
        <v>2660</v>
      </c>
    </row>
    <row r="87" spans="4:4">
      <c r="D87" s="78" t="s">
        <v>2661</v>
      </c>
    </row>
    <row r="88" spans="4:4">
      <c r="D88" s="78" t="s">
        <v>2662</v>
      </c>
    </row>
    <row r="89" spans="4:4">
      <c r="D89" s="78" t="s">
        <v>2663</v>
      </c>
    </row>
    <row r="90" spans="4:4">
      <c r="D90" s="78" t="s">
        <v>2666</v>
      </c>
    </row>
    <row r="91" spans="4:4">
      <c r="D91" s="78" t="s">
        <v>2667</v>
      </c>
    </row>
    <row r="92" spans="4:4">
      <c r="D92" s="78" t="s">
        <v>2668</v>
      </c>
    </row>
    <row r="93" spans="4:4">
      <c r="D93" s="78" t="s">
        <v>2670</v>
      </c>
    </row>
    <row r="94" spans="4:4">
      <c r="D94" s="78" t="s">
        <v>2671</v>
      </c>
    </row>
    <row r="95" spans="4:4">
      <c r="D95" s="78" t="s">
        <v>2672</v>
      </c>
    </row>
    <row r="96" spans="4:4">
      <c r="D96" s="78" t="s">
        <v>2673</v>
      </c>
    </row>
    <row r="97" spans="4:4">
      <c r="D97" s="78" t="s">
        <v>2674</v>
      </c>
    </row>
    <row r="98" spans="4:4">
      <c r="D98" s="78" t="s">
        <v>2675</v>
      </c>
    </row>
    <row r="99" spans="4:4">
      <c r="D99" s="78" t="s">
        <v>2676</v>
      </c>
    </row>
    <row r="100" spans="4:4">
      <c r="D100" s="78" t="s">
        <v>2677</v>
      </c>
    </row>
    <row r="101" spans="4:4">
      <c r="D101" s="78" t="s">
        <v>2678</v>
      </c>
    </row>
    <row r="102" spans="4:4">
      <c r="D102" s="78" t="s">
        <v>2679</v>
      </c>
    </row>
    <row r="103" spans="4:4">
      <c r="D103" s="78" t="s">
        <v>2680</v>
      </c>
    </row>
    <row r="104" spans="4:4">
      <c r="D104" s="78" t="s">
        <v>2681</v>
      </c>
    </row>
    <row r="105" spans="4:4">
      <c r="D105" s="78" t="s">
        <v>2682</v>
      </c>
    </row>
    <row r="106" spans="4:4">
      <c r="D106" s="78" t="s">
        <v>2683</v>
      </c>
    </row>
    <row r="107" spans="4:4">
      <c r="D107" s="78" t="s">
        <v>2684</v>
      </c>
    </row>
    <row r="108" spans="4:4">
      <c r="D108" s="78" t="s">
        <v>2685</v>
      </c>
    </row>
    <row r="109" spans="4:4">
      <c r="D109" s="78" t="s">
        <v>2686</v>
      </c>
    </row>
    <row r="110" spans="4:4">
      <c r="D110" s="78" t="s">
        <v>2687</v>
      </c>
    </row>
    <row r="111" spans="4:4">
      <c r="D111" s="78" t="s">
        <v>2688</v>
      </c>
    </row>
    <row r="112" spans="4:4">
      <c r="D112" s="78" t="s">
        <v>2689</v>
      </c>
    </row>
    <row r="113" spans="4:5">
      <c r="D113" s="78" t="s">
        <v>2690</v>
      </c>
    </row>
    <row r="114" spans="4:5">
      <c r="D114" s="78" t="s">
        <v>2691</v>
      </c>
    </row>
    <row r="115" spans="4:5">
      <c r="D115" s="78" t="s">
        <v>2693</v>
      </c>
    </row>
    <row r="116" spans="4:5">
      <c r="D116" s="78" t="s">
        <v>2694</v>
      </c>
    </row>
    <row r="117" spans="4:5">
      <c r="D117" s="78" t="s">
        <v>2695</v>
      </c>
    </row>
    <row r="118" spans="4:5">
      <c r="D118" s="78" t="s">
        <v>2696</v>
      </c>
    </row>
    <row r="119" spans="4:5">
      <c r="D119" s="78" t="s">
        <v>2697</v>
      </c>
    </row>
    <row r="120" spans="4:5">
      <c r="D120" s="78" t="s">
        <v>2698</v>
      </c>
      <c r="E120" t="s">
        <v>1714</v>
      </c>
    </row>
    <row r="121" spans="4:5">
      <c r="D121" s="78" t="s">
        <v>2699</v>
      </c>
    </row>
    <row r="122" spans="4:5">
      <c r="D122" s="78" t="s">
        <v>2700</v>
      </c>
    </row>
    <row r="123" spans="4:5">
      <c r="D123" s="78" t="s">
        <v>2701</v>
      </c>
    </row>
    <row r="124" spans="4:5">
      <c r="D124" s="78" t="s">
        <v>2702</v>
      </c>
    </row>
    <row r="125" spans="4:5">
      <c r="D125" s="78" t="s">
        <v>2703</v>
      </c>
    </row>
    <row r="126" spans="4:5">
      <c r="D126" s="78" t="s">
        <v>2704</v>
      </c>
    </row>
    <row r="127" spans="4:5">
      <c r="D127" s="78" t="s">
        <v>2705</v>
      </c>
    </row>
    <row r="128" spans="4:5">
      <c r="D128" s="78" t="s">
        <v>2706</v>
      </c>
    </row>
    <row r="129" spans="4:5">
      <c r="D129" s="78" t="s">
        <v>2707</v>
      </c>
    </row>
    <row r="130" spans="4:5">
      <c r="D130" s="78" t="s">
        <v>2708</v>
      </c>
    </row>
    <row r="131" spans="4:5">
      <c r="D131" s="78" t="s">
        <v>2709</v>
      </c>
    </row>
    <row r="132" spans="4:5">
      <c r="D132" s="78" t="s">
        <v>2710</v>
      </c>
    </row>
    <row r="133" spans="4:5">
      <c r="D133" s="78" t="s">
        <v>2711</v>
      </c>
    </row>
    <row r="134" spans="4:5">
      <c r="D134" s="78" t="s">
        <v>2712</v>
      </c>
    </row>
    <row r="135" spans="4:5">
      <c r="D135" s="78" t="s">
        <v>2713</v>
      </c>
    </row>
    <row r="136" spans="4:5">
      <c r="D136" s="78" t="s">
        <v>2714</v>
      </c>
    </row>
    <row r="137" spans="4:5">
      <c r="D137" s="78" t="s">
        <v>2715</v>
      </c>
    </row>
    <row r="138" spans="4:5">
      <c r="D138" s="72" t="s">
        <v>2716</v>
      </c>
      <c r="E138" t="s">
        <v>1711</v>
      </c>
    </row>
    <row r="139" spans="4:5">
      <c r="D139" s="78" t="s">
        <v>2717</v>
      </c>
    </row>
    <row r="140" spans="4:5">
      <c r="D140" s="78" t="s">
        <v>2718</v>
      </c>
    </row>
    <row r="141" spans="4:5">
      <c r="D141" s="78" t="s">
        <v>2719</v>
      </c>
    </row>
    <row r="142" spans="4:5">
      <c r="D142" s="78" t="s">
        <v>2720</v>
      </c>
    </row>
    <row r="143" spans="4:5">
      <c r="D143" s="78" t="s">
        <v>2721</v>
      </c>
    </row>
    <row r="144" spans="4:5">
      <c r="D144" s="78" t="s">
        <v>2722</v>
      </c>
    </row>
    <row r="145" spans="4:4">
      <c r="D145" s="78" t="s">
        <v>2724</v>
      </c>
    </row>
    <row r="146" spans="4:4">
      <c r="D146" s="78" t="s">
        <v>2725</v>
      </c>
    </row>
    <row r="147" spans="4:4">
      <c r="D147" s="78" t="s">
        <v>2726</v>
      </c>
    </row>
    <row r="148" spans="4:4">
      <c r="D148" s="78" t="s">
        <v>2727</v>
      </c>
    </row>
    <row r="149" spans="4:4">
      <c r="D149" s="78" t="s">
        <v>2728</v>
      </c>
    </row>
    <row r="150" spans="4:4">
      <c r="D150" s="78" t="s">
        <v>2729</v>
      </c>
    </row>
    <row r="151" spans="4:4">
      <c r="D151" s="78" t="s">
        <v>2730</v>
      </c>
    </row>
    <row r="152" spans="4:4">
      <c r="D152" s="78" t="s">
        <v>2731</v>
      </c>
    </row>
    <row r="153" spans="4:4">
      <c r="D153" s="72" t="s">
        <v>2732</v>
      </c>
    </row>
    <row r="154" spans="4:4">
      <c r="D154" s="78" t="s">
        <v>2733</v>
      </c>
    </row>
    <row r="155" spans="4:4">
      <c r="D155" s="78" t="s">
        <v>2734</v>
      </c>
    </row>
    <row r="156" spans="4:4">
      <c r="D156" s="78" t="s">
        <v>2735</v>
      </c>
    </row>
    <row r="157" spans="4:4">
      <c r="D157" s="78" t="s">
        <v>2736</v>
      </c>
    </row>
    <row r="158" spans="4:4">
      <c r="D158" s="78" t="s">
        <v>2737</v>
      </c>
    </row>
    <row r="159" spans="4:4">
      <c r="D159" s="78" t="s">
        <v>2738</v>
      </c>
    </row>
    <row r="160" spans="4:4">
      <c r="D160" s="78" t="s">
        <v>2739</v>
      </c>
    </row>
    <row r="161" spans="4:4">
      <c r="D161" s="78" t="s">
        <v>2740</v>
      </c>
    </row>
    <row r="162" spans="4:4">
      <c r="D162" s="78" t="s">
        <v>2741</v>
      </c>
    </row>
    <row r="163" spans="4:4">
      <c r="D163" s="78" t="s">
        <v>2742</v>
      </c>
    </row>
    <row r="164" spans="4:4">
      <c r="D164" s="78" t="s">
        <v>2743</v>
      </c>
    </row>
    <row r="165" spans="4:4">
      <c r="D165" s="78" t="s">
        <v>2744</v>
      </c>
    </row>
    <row r="166" spans="4:4">
      <c r="D166" s="78" t="s">
        <v>2745</v>
      </c>
    </row>
    <row r="167" spans="4:4">
      <c r="D167" s="78" t="s">
        <v>2746</v>
      </c>
    </row>
    <row r="168" spans="4:4">
      <c r="D168" s="78" t="s">
        <v>2747</v>
      </c>
    </row>
    <row r="169" spans="4:4">
      <c r="D169" s="78" t="s">
        <v>2748</v>
      </c>
    </row>
    <row r="170" spans="4:4">
      <c r="D170" s="78" t="s">
        <v>2749</v>
      </c>
    </row>
    <row r="171" spans="4:4">
      <c r="D171" s="78" t="s">
        <v>2750</v>
      </c>
    </row>
    <row r="172" spans="4:4">
      <c r="D172" s="78" t="s">
        <v>2751</v>
      </c>
    </row>
    <row r="173" spans="4:4">
      <c r="D173" s="78" t="s">
        <v>2752</v>
      </c>
    </row>
    <row r="174" spans="4:4">
      <c r="D174" s="72" t="s">
        <v>2753</v>
      </c>
    </row>
    <row r="175" spans="4:4">
      <c r="D175" s="78" t="s">
        <v>2754</v>
      </c>
    </row>
    <row r="176" spans="4:4">
      <c r="D176" s="78" t="s">
        <v>2755</v>
      </c>
    </row>
    <row r="177" spans="4:4">
      <c r="D177" s="78" t="s">
        <v>2756</v>
      </c>
    </row>
    <row r="178" spans="4:4">
      <c r="D178" s="78" t="s">
        <v>2757</v>
      </c>
    </row>
    <row r="179" spans="4:4">
      <c r="D179" s="78" t="s">
        <v>2758</v>
      </c>
    </row>
    <row r="180" spans="4:4">
      <c r="D180" s="78" t="s">
        <v>2759</v>
      </c>
    </row>
    <row r="181" spans="4:4">
      <c r="D181" s="78" t="s">
        <v>2760</v>
      </c>
    </row>
    <row r="182" spans="4:4">
      <c r="D182" s="78" t="s">
        <v>2761</v>
      </c>
    </row>
    <row r="183" spans="4:4">
      <c r="D183" s="78" t="s">
        <v>2762</v>
      </c>
    </row>
    <row r="184" spans="4:4">
      <c r="D184" s="78" t="s">
        <v>2763</v>
      </c>
    </row>
    <row r="185" spans="4:4">
      <c r="D185" s="78" t="s">
        <v>2764</v>
      </c>
    </row>
    <row r="186" spans="4:4">
      <c r="D186" s="78" t="s">
        <v>2765</v>
      </c>
    </row>
    <row r="187" spans="4:4">
      <c r="D187" s="78" t="s">
        <v>2766</v>
      </c>
    </row>
    <row r="188" spans="4:4">
      <c r="D188" s="78" t="s">
        <v>2767</v>
      </c>
    </row>
    <row r="189" spans="4:4">
      <c r="D189" s="78" t="s">
        <v>2768</v>
      </c>
    </row>
    <row r="190" spans="4:4">
      <c r="D190" s="78" t="s">
        <v>2769</v>
      </c>
    </row>
    <row r="191" spans="4:4">
      <c r="D191" s="78" t="s">
        <v>2770</v>
      </c>
    </row>
    <row r="192" spans="4:4">
      <c r="D192" s="78" t="s">
        <v>2771</v>
      </c>
    </row>
    <row r="193" spans="4:4">
      <c r="D193" s="78" t="s">
        <v>2772</v>
      </c>
    </row>
    <row r="194" spans="4:4">
      <c r="D194" s="78" t="s">
        <v>2773</v>
      </c>
    </row>
    <row r="195" spans="4:4">
      <c r="D195" s="78" t="s">
        <v>2774</v>
      </c>
    </row>
    <row r="196" spans="4:4">
      <c r="D196" s="78" t="s">
        <v>2775</v>
      </c>
    </row>
    <row r="197" spans="4:4">
      <c r="D197" s="78" t="s">
        <v>2776</v>
      </c>
    </row>
    <row r="198" spans="4:4">
      <c r="D198" s="78" t="s">
        <v>2777</v>
      </c>
    </row>
    <row r="199" spans="4:4">
      <c r="D199" s="78" t="s">
        <v>2778</v>
      </c>
    </row>
    <row r="200" spans="4:4">
      <c r="D200" s="78" t="s">
        <v>2779</v>
      </c>
    </row>
    <row r="201" spans="4:4">
      <c r="D201" s="78" t="s">
        <v>2780</v>
      </c>
    </row>
    <row r="202" spans="4:4">
      <c r="D202" s="78" t="s">
        <v>2781</v>
      </c>
    </row>
    <row r="203" spans="4:4">
      <c r="D203" s="78" t="s">
        <v>2782</v>
      </c>
    </row>
    <row r="204" spans="4:4">
      <c r="D204" s="78" t="s">
        <v>2783</v>
      </c>
    </row>
    <row r="205" spans="4:4">
      <c r="D205" s="78" t="s">
        <v>2784</v>
      </c>
    </row>
    <row r="206" spans="4:4">
      <c r="D206" s="78" t="s">
        <v>2785</v>
      </c>
    </row>
    <row r="207" spans="4:4">
      <c r="D207" s="78" t="s">
        <v>2786</v>
      </c>
    </row>
    <row r="208" spans="4:4">
      <c r="D208" s="78" t="s">
        <v>2787</v>
      </c>
    </row>
    <row r="209" spans="4:4">
      <c r="D209" s="78" t="s">
        <v>2788</v>
      </c>
    </row>
    <row r="210" spans="4:4">
      <c r="D210" s="78" t="s">
        <v>2789</v>
      </c>
    </row>
    <row r="211" spans="4:4">
      <c r="D211" s="78" t="s">
        <v>2790</v>
      </c>
    </row>
    <row r="212" spans="4:4">
      <c r="D212" s="78" t="s">
        <v>2791</v>
      </c>
    </row>
    <row r="213" spans="4:4">
      <c r="D213" s="78" t="s">
        <v>2792</v>
      </c>
    </row>
    <row r="214" spans="4:4">
      <c r="D214" s="78" t="s">
        <v>2793</v>
      </c>
    </row>
    <row r="215" spans="4:4">
      <c r="D215" s="78" t="s">
        <v>2794</v>
      </c>
    </row>
    <row r="216" spans="4:4">
      <c r="D216" s="78" t="s">
        <v>2795</v>
      </c>
    </row>
    <row r="217" spans="4:4">
      <c r="D217" s="78" t="s">
        <v>2796</v>
      </c>
    </row>
    <row r="218" spans="4:4">
      <c r="D218" s="78" t="s">
        <v>2797</v>
      </c>
    </row>
    <row r="219" spans="4:4">
      <c r="D219" s="78" t="s">
        <v>2798</v>
      </c>
    </row>
    <row r="220" spans="4:4">
      <c r="D220" s="78" t="s">
        <v>2799</v>
      </c>
    </row>
    <row r="221" spans="4:4">
      <c r="D221" s="78" t="s">
        <v>2800</v>
      </c>
    </row>
    <row r="222" spans="4:4">
      <c r="D222" s="78" t="s">
        <v>2801</v>
      </c>
    </row>
    <row r="223" spans="4:4">
      <c r="D223" s="78" t="s">
        <v>2802</v>
      </c>
    </row>
    <row r="224" spans="4:4">
      <c r="D224" s="78" t="s">
        <v>2803</v>
      </c>
    </row>
    <row r="225" spans="4:4">
      <c r="D225" s="78" t="s">
        <v>2804</v>
      </c>
    </row>
    <row r="226" spans="4:4">
      <c r="D226" s="78" t="s">
        <v>2805</v>
      </c>
    </row>
    <row r="227" spans="4:4">
      <c r="D227" s="78" t="s">
        <v>2806</v>
      </c>
    </row>
    <row r="228" spans="4:4">
      <c r="D228" s="78" t="s">
        <v>2807</v>
      </c>
    </row>
    <row r="229" spans="4:4">
      <c r="D229" s="78" t="s">
        <v>2808</v>
      </c>
    </row>
    <row r="230" spans="4:4">
      <c r="D230" s="78" t="s">
        <v>2809</v>
      </c>
    </row>
    <row r="231" spans="4:4">
      <c r="D231" s="78" t="s">
        <v>2810</v>
      </c>
    </row>
    <row r="232" spans="4:4">
      <c r="D232" s="78" t="s">
        <v>2811</v>
      </c>
    </row>
    <row r="233" spans="4:4">
      <c r="D233" s="78" t="s">
        <v>2812</v>
      </c>
    </row>
    <row r="234" spans="4:4">
      <c r="D234" s="78" t="s">
        <v>2813</v>
      </c>
    </row>
    <row r="235" spans="4:4">
      <c r="D235" s="78" t="s">
        <v>2814</v>
      </c>
    </row>
    <row r="236" spans="4:4">
      <c r="D236" s="78" t="s">
        <v>2815</v>
      </c>
    </row>
    <row r="237" spans="4:4">
      <c r="D237" s="78" t="s">
        <v>2816</v>
      </c>
    </row>
    <row r="238" spans="4:4">
      <c r="D238" s="78" t="s">
        <v>2817</v>
      </c>
    </row>
    <row r="239" spans="4:4">
      <c r="D239" s="78" t="s">
        <v>2818</v>
      </c>
    </row>
    <row r="240" spans="4:4">
      <c r="D240" s="78" t="s">
        <v>2819</v>
      </c>
    </row>
    <row r="241" spans="4:4">
      <c r="D241" s="78" t="s">
        <v>2820</v>
      </c>
    </row>
    <row r="242" spans="4:4">
      <c r="D242" s="78" t="s">
        <v>2821</v>
      </c>
    </row>
    <row r="243" spans="4:4">
      <c r="D243" s="78" t="s">
        <v>2822</v>
      </c>
    </row>
    <row r="244" spans="4:4">
      <c r="D244" s="78" t="s">
        <v>2823</v>
      </c>
    </row>
    <row r="245" spans="4:4">
      <c r="D245" s="78" t="s">
        <v>2824</v>
      </c>
    </row>
    <row r="246" spans="4:4">
      <c r="D246" s="78" t="s">
        <v>2825</v>
      </c>
    </row>
    <row r="247" spans="4:4">
      <c r="D247" s="78" t="s">
        <v>2826</v>
      </c>
    </row>
    <row r="248" spans="4:4">
      <c r="D248" s="78" t="s">
        <v>2827</v>
      </c>
    </row>
    <row r="249" spans="4:4">
      <c r="D249" s="78" t="s">
        <v>2828</v>
      </c>
    </row>
    <row r="250" spans="4:4">
      <c r="D250" s="78" t="s">
        <v>2829</v>
      </c>
    </row>
    <row r="251" spans="4:4">
      <c r="D251" s="78" t="s">
        <v>2830</v>
      </c>
    </row>
    <row r="252" spans="4:4">
      <c r="D252" s="78" t="s">
        <v>2831</v>
      </c>
    </row>
    <row r="253" spans="4:4">
      <c r="D253" s="78" t="s">
        <v>2832</v>
      </c>
    </row>
    <row r="254" spans="4:4">
      <c r="D254" s="78" t="s">
        <v>2833</v>
      </c>
    </row>
    <row r="255" spans="4:4">
      <c r="D255" s="78" t="s">
        <v>2834</v>
      </c>
    </row>
    <row r="256" spans="4:4">
      <c r="D256" s="78" t="s">
        <v>2835</v>
      </c>
    </row>
    <row r="257" spans="4:4">
      <c r="D257" s="78" t="s">
        <v>2836</v>
      </c>
    </row>
    <row r="258" spans="4:4">
      <c r="D258" s="78" t="s">
        <v>2837</v>
      </c>
    </row>
    <row r="259" spans="4:4">
      <c r="D259" s="78" t="s">
        <v>2838</v>
      </c>
    </row>
    <row r="260" spans="4:4">
      <c r="D260" s="78" t="s">
        <v>2839</v>
      </c>
    </row>
    <row r="261" spans="4:4">
      <c r="D261" s="78" t="s">
        <v>2840</v>
      </c>
    </row>
    <row r="262" spans="4:4">
      <c r="D262" s="78" t="s">
        <v>2841</v>
      </c>
    </row>
    <row r="263" spans="4:4">
      <c r="D263" s="78" t="s">
        <v>2842</v>
      </c>
    </row>
    <row r="264" spans="4:4">
      <c r="D264" s="78" t="s">
        <v>2843</v>
      </c>
    </row>
    <row r="265" spans="4:4">
      <c r="D265" s="78" t="s">
        <v>2844</v>
      </c>
    </row>
    <row r="266" spans="4:4">
      <c r="D266" s="78" t="s">
        <v>2845</v>
      </c>
    </row>
    <row r="267" spans="4:4">
      <c r="D267" s="78" t="s">
        <v>2846</v>
      </c>
    </row>
    <row r="268" spans="4:4">
      <c r="D268" s="78" t="s">
        <v>2847</v>
      </c>
    </row>
    <row r="269" spans="4:4">
      <c r="D269" s="78" t="s">
        <v>2848</v>
      </c>
    </row>
    <row r="270" spans="4:4">
      <c r="D270" s="78" t="s">
        <v>2849</v>
      </c>
    </row>
    <row r="271" spans="4:4">
      <c r="D271" s="78" t="s">
        <v>2850</v>
      </c>
    </row>
    <row r="272" spans="4:4">
      <c r="D272" s="78" t="s">
        <v>2851</v>
      </c>
    </row>
    <row r="273" spans="4:4">
      <c r="D273" s="78" t="s">
        <v>2852</v>
      </c>
    </row>
    <row r="274" spans="4:4">
      <c r="D274" s="78" t="s">
        <v>2858</v>
      </c>
    </row>
    <row r="275" spans="4:4">
      <c r="D275" s="78" t="s">
        <v>2859</v>
      </c>
    </row>
    <row r="276" spans="4:4">
      <c r="D276" s="78" t="s">
        <v>2860</v>
      </c>
    </row>
    <row r="277" spans="4:4">
      <c r="D277" s="78" t="s">
        <v>2861</v>
      </c>
    </row>
    <row r="278" spans="4:4">
      <c r="D278" s="78" t="s">
        <v>2862</v>
      </c>
    </row>
    <row r="279" spans="4:4">
      <c r="D279" s="78" t="s">
        <v>2863</v>
      </c>
    </row>
    <row r="280" spans="4:4">
      <c r="D280" s="78" t="s">
        <v>2864</v>
      </c>
    </row>
    <row r="281" spans="4:4">
      <c r="D281" s="78" t="s">
        <v>2865</v>
      </c>
    </row>
    <row r="282" spans="4:4">
      <c r="D282" s="78" t="s">
        <v>2866</v>
      </c>
    </row>
    <row r="283" spans="4:4">
      <c r="D283" s="78" t="s">
        <v>2867</v>
      </c>
    </row>
    <row r="284" spans="4:4">
      <c r="D284" s="78" t="s">
        <v>2868</v>
      </c>
    </row>
    <row r="285" spans="4:4">
      <c r="D285" s="78" t="s">
        <v>2869</v>
      </c>
    </row>
    <row r="286" spans="4:4">
      <c r="D286" s="78" t="s">
        <v>2870</v>
      </c>
    </row>
    <row r="287" spans="4:4">
      <c r="D287" s="78" t="s">
        <v>2871</v>
      </c>
    </row>
    <row r="288" spans="4:4">
      <c r="D288" s="78" t="s">
        <v>2872</v>
      </c>
    </row>
    <row r="289" spans="4:4">
      <c r="D289" s="78" t="s">
        <v>2873</v>
      </c>
    </row>
    <row r="290" spans="4:4">
      <c r="D290" s="78" t="s">
        <v>2874</v>
      </c>
    </row>
    <row r="291" spans="4:4">
      <c r="D291" s="78" t="s">
        <v>2875</v>
      </c>
    </row>
    <row r="292" spans="4:4">
      <c r="D292" s="78" t="s">
        <v>2876</v>
      </c>
    </row>
    <row r="293" spans="4:4">
      <c r="D293" s="78" t="s">
        <v>2877</v>
      </c>
    </row>
    <row r="295" spans="4:4">
      <c r="D295"/>
    </row>
    <row r="296" spans="4:4">
      <c r="D296"/>
    </row>
    <row r="297" spans="4:4">
      <c r="D297"/>
    </row>
    <row r="298" spans="4:4">
      <c r="D298"/>
    </row>
    <row r="299" spans="4:4">
      <c r="D299"/>
    </row>
    <row r="300" spans="4:4">
      <c r="D300"/>
    </row>
    <row r="301" spans="4:4">
      <c r="D301"/>
    </row>
    <row r="302" spans="4:4">
      <c r="D302"/>
    </row>
    <row r="303" spans="4:4">
      <c r="D303"/>
    </row>
    <row r="304" spans="4:4">
      <c r="D304"/>
    </row>
    <row r="305" spans="4:4">
      <c r="D305"/>
    </row>
    <row r="306" spans="4:4">
      <c r="D306"/>
    </row>
    <row r="307" spans="4:4">
      <c r="D307"/>
    </row>
    <row r="308" spans="4:4">
      <c r="D308"/>
    </row>
    <row r="309" spans="4:4">
      <c r="D309"/>
    </row>
    <row r="310" spans="4:4">
      <c r="D310"/>
    </row>
    <row r="311" spans="4:4">
      <c r="D311"/>
    </row>
    <row r="312" spans="4:4">
      <c r="D312"/>
    </row>
    <row r="313" spans="4:4">
      <c r="D313"/>
    </row>
    <row r="314" spans="4:4">
      <c r="D314"/>
    </row>
    <row r="315" spans="4:4">
      <c r="D315"/>
    </row>
    <row r="316" spans="4:4">
      <c r="D316"/>
    </row>
    <row r="317" spans="4:4">
      <c r="D317"/>
    </row>
    <row r="318" spans="4:4">
      <c r="D318"/>
    </row>
    <row r="319" spans="4:4">
      <c r="D319"/>
    </row>
    <row r="320" spans="4:4">
      <c r="D320"/>
    </row>
    <row r="321" spans="4:4">
      <c r="D321"/>
    </row>
    <row r="322" spans="4:4">
      <c r="D322"/>
    </row>
    <row r="323" spans="4:4">
      <c r="D323"/>
    </row>
    <row r="324" spans="4:4">
      <c r="D324"/>
    </row>
    <row r="325" spans="4:4">
      <c r="D325"/>
    </row>
    <row r="326" spans="4:4">
      <c r="D326"/>
    </row>
    <row r="327" spans="4:4">
      <c r="D327"/>
    </row>
    <row r="328" spans="4:4">
      <c r="D328"/>
    </row>
    <row r="329" spans="4:4">
      <c r="D329"/>
    </row>
    <row r="330" spans="4:4">
      <c r="D330"/>
    </row>
    <row r="331" spans="4:4">
      <c r="D331"/>
    </row>
    <row r="332" spans="4:4">
      <c r="D332"/>
    </row>
    <row r="333" spans="4:4">
      <c r="D333"/>
    </row>
    <row r="334" spans="4:4">
      <c r="D334"/>
    </row>
    <row r="335" spans="4:4">
      <c r="D335"/>
    </row>
    <row r="336" spans="4:4">
      <c r="D336"/>
    </row>
    <row r="337" spans="4:4">
      <c r="D337"/>
    </row>
    <row r="338" spans="4:4">
      <c r="D338"/>
    </row>
    <row r="339" spans="4:4">
      <c r="D339"/>
    </row>
    <row r="340" spans="4:4">
      <c r="D340"/>
    </row>
    <row r="341" spans="4:4">
      <c r="D341"/>
    </row>
    <row r="342" spans="4:4">
      <c r="D342"/>
    </row>
    <row r="343" spans="4:4">
      <c r="D343"/>
    </row>
    <row r="344" spans="4:4">
      <c r="D344"/>
    </row>
    <row r="345" spans="4:4">
      <c r="D345"/>
    </row>
    <row r="346" spans="4:4">
      <c r="D346"/>
    </row>
    <row r="347" spans="4:4">
      <c r="D347"/>
    </row>
    <row r="348" spans="4:4">
      <c r="D348"/>
    </row>
    <row r="349" spans="4:4">
      <c r="D349"/>
    </row>
    <row r="350" spans="4:4">
      <c r="D350"/>
    </row>
    <row r="351" spans="4:4">
      <c r="D351"/>
    </row>
    <row r="352" spans="4:4">
      <c r="D352"/>
    </row>
    <row r="353" spans="4:4">
      <c r="D353"/>
    </row>
    <row r="354" spans="4:4">
      <c r="D354"/>
    </row>
    <row r="355" spans="4:4">
      <c r="D355"/>
    </row>
    <row r="356" spans="4:4">
      <c r="D356"/>
    </row>
    <row r="357" spans="4:4">
      <c r="D357"/>
    </row>
    <row r="358" spans="4:4">
      <c r="D358"/>
    </row>
    <row r="359" spans="4:4">
      <c r="D359"/>
    </row>
    <row r="360" spans="4:4">
      <c r="D360"/>
    </row>
    <row r="361" spans="4:4">
      <c r="D361"/>
    </row>
    <row r="362" spans="4:4">
      <c r="D362"/>
    </row>
    <row r="363" spans="4:4">
      <c r="D363"/>
    </row>
    <row r="364" spans="4:4">
      <c r="D364"/>
    </row>
    <row r="365" spans="4:4">
      <c r="D365"/>
    </row>
    <row r="366" spans="4:4">
      <c r="D366"/>
    </row>
    <row r="367" spans="4:4">
      <c r="D367"/>
    </row>
    <row r="368" spans="4:4">
      <c r="D368"/>
    </row>
    <row r="369" spans="4:4">
      <c r="D369"/>
    </row>
    <row r="370" spans="4:4">
      <c r="D370"/>
    </row>
    <row r="371" spans="4:4">
      <c r="D371"/>
    </row>
    <row r="372" spans="4:4">
      <c r="D372"/>
    </row>
    <row r="373" spans="4:4">
      <c r="D373"/>
    </row>
    <row r="374" spans="4:4">
      <c r="D374"/>
    </row>
    <row r="375" spans="4:4">
      <c r="D375"/>
    </row>
    <row r="376" spans="4:4">
      <c r="D376"/>
    </row>
    <row r="377" spans="4:4">
      <c r="D377"/>
    </row>
    <row r="378" spans="4:4">
      <c r="D378"/>
    </row>
    <row r="379" spans="4:4">
      <c r="D379"/>
    </row>
    <row r="380" spans="4:4">
      <c r="D380"/>
    </row>
    <row r="381" spans="4:4">
      <c r="D381"/>
    </row>
    <row r="382" spans="4:4">
      <c r="D382"/>
    </row>
    <row r="383" spans="4:4">
      <c r="D383"/>
    </row>
    <row r="384" spans="4:4">
      <c r="D384"/>
    </row>
    <row r="385" spans="4:4">
      <c r="D385"/>
    </row>
    <row r="386" spans="4:4">
      <c r="D386"/>
    </row>
    <row r="387" spans="4:4">
      <c r="D387"/>
    </row>
    <row r="388" spans="4:4">
      <c r="D388"/>
    </row>
    <row r="389" spans="4:4">
      <c r="D389"/>
    </row>
    <row r="390" spans="4:4">
      <c r="D390"/>
    </row>
    <row r="391" spans="4:4">
      <c r="D391"/>
    </row>
    <row r="392" spans="4:4">
      <c r="D392"/>
    </row>
    <row r="393" spans="4:4">
      <c r="D393"/>
    </row>
    <row r="394" spans="4:4">
      <c r="D394"/>
    </row>
    <row r="395" spans="4:4">
      <c r="D395"/>
    </row>
    <row r="396" spans="4:4">
      <c r="D396"/>
    </row>
    <row r="397" spans="4:4">
      <c r="D397"/>
    </row>
    <row r="398" spans="4:4">
      <c r="D398"/>
    </row>
    <row r="399" spans="4:4">
      <c r="D399"/>
    </row>
    <row r="400" spans="4:4">
      <c r="D400"/>
    </row>
    <row r="401" spans="4:4">
      <c r="D401"/>
    </row>
    <row r="402" spans="4:4">
      <c r="D402"/>
    </row>
    <row r="403" spans="4:4">
      <c r="D403"/>
    </row>
    <row r="404" spans="4:4">
      <c r="D404"/>
    </row>
    <row r="405" spans="4:4">
      <c r="D405"/>
    </row>
    <row r="406" spans="4:4">
      <c r="D406"/>
    </row>
    <row r="407" spans="4:4">
      <c r="D407"/>
    </row>
    <row r="408" spans="4:4">
      <c r="D408"/>
    </row>
    <row r="409" spans="4:4">
      <c r="D409"/>
    </row>
    <row r="410" spans="4:4">
      <c r="D410"/>
    </row>
    <row r="411" spans="4:4">
      <c r="D411"/>
    </row>
    <row r="412" spans="4:4">
      <c r="D412"/>
    </row>
    <row r="413" spans="4:4">
      <c r="D413"/>
    </row>
    <row r="414" spans="4:4">
      <c r="D414"/>
    </row>
    <row r="415" spans="4:4">
      <c r="D415"/>
    </row>
    <row r="416" spans="4:4">
      <c r="D416"/>
    </row>
    <row r="417" spans="4:4">
      <c r="D417"/>
    </row>
    <row r="418" spans="4:4">
      <c r="D418"/>
    </row>
    <row r="419" spans="4:4">
      <c r="D419"/>
    </row>
    <row r="420" spans="4:4">
      <c r="D420"/>
    </row>
    <row r="421" spans="4:4">
      <c r="D421"/>
    </row>
    <row r="422" spans="4:4">
      <c r="D422"/>
    </row>
    <row r="423" spans="4:4">
      <c r="D423"/>
    </row>
    <row r="424" spans="4:4">
      <c r="D424"/>
    </row>
    <row r="425" spans="4:4">
      <c r="D425"/>
    </row>
    <row r="426" spans="4:4">
      <c r="D426"/>
    </row>
    <row r="427" spans="4:4">
      <c r="D427"/>
    </row>
    <row r="428" spans="4:4">
      <c r="D428"/>
    </row>
    <row r="429" spans="4:4">
      <c r="D429"/>
    </row>
    <row r="430" spans="4:4">
      <c r="D430"/>
    </row>
    <row r="431" spans="4:4">
      <c r="D431"/>
    </row>
    <row r="432" spans="4:4">
      <c r="D432"/>
    </row>
    <row r="433" spans="4:4">
      <c r="D433"/>
    </row>
    <row r="434" spans="4:4">
      <c r="D434"/>
    </row>
    <row r="435" spans="4:4">
      <c r="D435"/>
    </row>
    <row r="436" spans="4:4">
      <c r="D436"/>
    </row>
    <row r="437" spans="4:4">
      <c r="D437"/>
    </row>
    <row r="438" spans="4:4">
      <c r="D438"/>
    </row>
    <row r="439" spans="4:4">
      <c r="D439"/>
    </row>
    <row r="440" spans="4:4">
      <c r="D440"/>
    </row>
    <row r="441" spans="4:4">
      <c r="D441"/>
    </row>
    <row r="442" spans="4:4">
      <c r="D442"/>
    </row>
    <row r="443" spans="4:4">
      <c r="D443"/>
    </row>
    <row r="444" spans="4:4">
      <c r="D444"/>
    </row>
    <row r="445" spans="4:4">
      <c r="D445"/>
    </row>
    <row r="446" spans="4:4">
      <c r="D446"/>
    </row>
    <row r="447" spans="4:4">
      <c r="D447"/>
    </row>
    <row r="448" spans="4:4">
      <c r="D448"/>
    </row>
    <row r="449" spans="4:4">
      <c r="D449"/>
    </row>
    <row r="450" spans="4:4">
      <c r="D450"/>
    </row>
    <row r="451" spans="4:4">
      <c r="D451"/>
    </row>
    <row r="452" spans="4:4">
      <c r="D452"/>
    </row>
    <row r="453" spans="4:4">
      <c r="D453"/>
    </row>
    <row r="454" spans="4:4">
      <c r="D454"/>
    </row>
    <row r="455" spans="4:4">
      <c r="D455"/>
    </row>
    <row r="456" spans="4:4">
      <c r="D456"/>
    </row>
    <row r="457" spans="4:4">
      <c r="D457"/>
    </row>
    <row r="458" spans="4:4">
      <c r="D458"/>
    </row>
    <row r="459" spans="4:4">
      <c r="D459"/>
    </row>
    <row r="460" spans="4:4">
      <c r="D460"/>
    </row>
    <row r="461" spans="4:4">
      <c r="D461"/>
    </row>
    <row r="462" spans="4:4">
      <c r="D462"/>
    </row>
    <row r="463" spans="4:4">
      <c r="D463"/>
    </row>
    <row r="464" spans="4:4">
      <c r="D464"/>
    </row>
    <row r="465" spans="4:4">
      <c r="D465"/>
    </row>
    <row r="466" spans="4:4">
      <c r="D466"/>
    </row>
    <row r="467" spans="4:4">
      <c r="D467"/>
    </row>
    <row r="468" spans="4:4">
      <c r="D468"/>
    </row>
    <row r="469" spans="4:4">
      <c r="D469"/>
    </row>
    <row r="470" spans="4:4">
      <c r="D470"/>
    </row>
    <row r="471" spans="4:4">
      <c r="D471"/>
    </row>
    <row r="472" spans="4:4">
      <c r="D472"/>
    </row>
    <row r="473" spans="4:4">
      <c r="D473"/>
    </row>
    <row r="474" spans="4:4">
      <c r="D474"/>
    </row>
    <row r="475" spans="4:4">
      <c r="D475"/>
    </row>
    <row r="476" spans="4:4">
      <c r="D476"/>
    </row>
    <row r="477" spans="4:4">
      <c r="D477"/>
    </row>
    <row r="478" spans="4:4">
      <c r="D478"/>
    </row>
    <row r="479" spans="4:4">
      <c r="D479"/>
    </row>
    <row r="480" spans="4:4">
      <c r="D480"/>
    </row>
    <row r="481" spans="4:4">
      <c r="D481"/>
    </row>
    <row r="482" spans="4:4">
      <c r="D482"/>
    </row>
    <row r="483" spans="4:4">
      <c r="D483"/>
    </row>
    <row r="484" spans="4:4">
      <c r="D484"/>
    </row>
    <row r="485" spans="4:4">
      <c r="D485"/>
    </row>
    <row r="486" spans="4:4">
      <c r="D486"/>
    </row>
    <row r="487" spans="4:4">
      <c r="D487"/>
    </row>
    <row r="488" spans="4:4">
      <c r="D488"/>
    </row>
    <row r="489" spans="4:4">
      <c r="D489"/>
    </row>
    <row r="490" spans="4:4">
      <c r="D490"/>
    </row>
    <row r="491" spans="4:4">
      <c r="D491"/>
    </row>
    <row r="492" spans="4:4">
      <c r="D492"/>
    </row>
    <row r="493" spans="4:4">
      <c r="D493"/>
    </row>
    <row r="494" spans="4:4">
      <c r="D494"/>
    </row>
    <row r="495" spans="4:4">
      <c r="D495"/>
    </row>
    <row r="496" spans="4:4">
      <c r="D496"/>
    </row>
    <row r="497" spans="4:4">
      <c r="D497"/>
    </row>
    <row r="498" spans="4:4">
      <c r="D498"/>
    </row>
    <row r="499" spans="4:4">
      <c r="D499"/>
    </row>
    <row r="500" spans="4:4">
      <c r="D500"/>
    </row>
    <row r="501" spans="4:4">
      <c r="D501"/>
    </row>
    <row r="502" spans="4:4">
      <c r="D502"/>
    </row>
    <row r="503" spans="4:4">
      <c r="D503"/>
    </row>
    <row r="504" spans="4:4">
      <c r="D504"/>
    </row>
    <row r="505" spans="4:4">
      <c r="D505"/>
    </row>
    <row r="506" spans="4:4">
      <c r="D506"/>
    </row>
    <row r="507" spans="4:4">
      <c r="D507"/>
    </row>
    <row r="508" spans="4:4">
      <c r="D508"/>
    </row>
    <row r="509" spans="4:4">
      <c r="D509"/>
    </row>
    <row r="510" spans="4:4">
      <c r="D510"/>
    </row>
    <row r="511" spans="4:4">
      <c r="D511"/>
    </row>
    <row r="512" spans="4:4">
      <c r="D512"/>
    </row>
    <row r="513" spans="4:4">
      <c r="D513"/>
    </row>
    <row r="514" spans="4:4">
      <c r="D514"/>
    </row>
    <row r="515" spans="4:4">
      <c r="D515"/>
    </row>
    <row r="516" spans="4:4">
      <c r="D516"/>
    </row>
    <row r="517" spans="4:4">
      <c r="D517"/>
    </row>
    <row r="518" spans="4:4">
      <c r="D518"/>
    </row>
    <row r="519" spans="4:4">
      <c r="D519"/>
    </row>
    <row r="520" spans="4:4">
      <c r="D520"/>
    </row>
    <row r="521" spans="4:4">
      <c r="D521"/>
    </row>
    <row r="522" spans="4:4">
      <c r="D522"/>
    </row>
    <row r="523" spans="4:4">
      <c r="D523"/>
    </row>
    <row r="524" spans="4:4">
      <c r="D524"/>
    </row>
    <row r="525" spans="4:4">
      <c r="D525"/>
    </row>
    <row r="526" spans="4:4">
      <c r="D526"/>
    </row>
    <row r="527" spans="4:4">
      <c r="D527"/>
    </row>
    <row r="528" spans="4:4">
      <c r="D528"/>
    </row>
    <row r="529" spans="4:4">
      <c r="D529"/>
    </row>
    <row r="530" spans="4:4">
      <c r="D530"/>
    </row>
    <row r="531" spans="4:4">
      <c r="D531"/>
    </row>
    <row r="532" spans="4:4">
      <c r="D532"/>
    </row>
    <row r="533" spans="4:4">
      <c r="D533"/>
    </row>
    <row r="534" spans="4:4">
      <c r="D534"/>
    </row>
    <row r="535" spans="4:4">
      <c r="D535"/>
    </row>
    <row r="536" spans="4:4">
      <c r="D536"/>
    </row>
    <row r="537" spans="4:4">
      <c r="D537"/>
    </row>
    <row r="538" spans="4:4">
      <c r="D538"/>
    </row>
    <row r="539" spans="4:4">
      <c r="D539"/>
    </row>
    <row r="540" spans="4:4">
      <c r="D540"/>
    </row>
    <row r="541" spans="4:4">
      <c r="D541"/>
    </row>
    <row r="542" spans="4:4">
      <c r="D542"/>
    </row>
    <row r="543" spans="4:4">
      <c r="D543"/>
    </row>
    <row r="544" spans="4:4">
      <c r="D544"/>
    </row>
    <row r="545" spans="4:4">
      <c r="D545"/>
    </row>
    <row r="546" spans="4:4">
      <c r="D546"/>
    </row>
    <row r="547" spans="4:4">
      <c r="D547"/>
    </row>
    <row r="548" spans="4:4">
      <c r="D548"/>
    </row>
    <row r="549" spans="4:4">
      <c r="D549"/>
    </row>
    <row r="550" spans="4:4">
      <c r="D550"/>
    </row>
    <row r="551" spans="4:4">
      <c r="D551"/>
    </row>
    <row r="552" spans="4:4">
      <c r="D552"/>
    </row>
    <row r="553" spans="4:4">
      <c r="D553"/>
    </row>
    <row r="554" spans="4:4">
      <c r="D554"/>
    </row>
    <row r="555" spans="4:4">
      <c r="D555"/>
    </row>
    <row r="556" spans="4:4">
      <c r="D556"/>
    </row>
    <row r="557" spans="4:4">
      <c r="D557"/>
    </row>
    <row r="558" spans="4:4">
      <c r="D558"/>
    </row>
    <row r="559" spans="4:4">
      <c r="D559"/>
    </row>
    <row r="560" spans="4:4">
      <c r="D560"/>
    </row>
    <row r="561" spans="4:4">
      <c r="D561"/>
    </row>
    <row r="562" spans="4:4">
      <c r="D562"/>
    </row>
    <row r="563" spans="4:4">
      <c r="D563"/>
    </row>
    <row r="564" spans="4:4">
      <c r="D564"/>
    </row>
    <row r="565" spans="4:4">
      <c r="D565"/>
    </row>
    <row r="566" spans="4:4">
      <c r="D566"/>
    </row>
    <row r="567" spans="4:4">
      <c r="D567"/>
    </row>
    <row r="568" spans="4:4">
      <c r="D568"/>
    </row>
    <row r="569" spans="4:4">
      <c r="D569"/>
    </row>
    <row r="570" spans="4:4">
      <c r="D570"/>
    </row>
    <row r="571" spans="4:4">
      <c r="D571"/>
    </row>
    <row r="572" spans="4:4">
      <c r="D572"/>
    </row>
    <row r="573" spans="4:4">
      <c r="D573"/>
    </row>
    <row r="574" spans="4:4">
      <c r="D574"/>
    </row>
    <row r="575" spans="4:4">
      <c r="D575"/>
    </row>
    <row r="576" spans="4:4">
      <c r="D576"/>
    </row>
    <row r="577" spans="4:4">
      <c r="D577"/>
    </row>
    <row r="578" spans="4:4">
      <c r="D578"/>
    </row>
    <row r="579" spans="4:4">
      <c r="D579"/>
    </row>
    <row r="580" spans="4:4">
      <c r="D580"/>
    </row>
    <row r="581" spans="4:4">
      <c r="D581"/>
    </row>
    <row r="582" spans="4:4">
      <c r="D582"/>
    </row>
    <row r="583" spans="4:4">
      <c r="D583"/>
    </row>
    <row r="584" spans="4:4">
      <c r="D584"/>
    </row>
    <row r="585" spans="4:4">
      <c r="D585"/>
    </row>
    <row r="586" spans="4:4">
      <c r="D586"/>
    </row>
    <row r="587" spans="4:4">
      <c r="D587"/>
    </row>
    <row r="588" spans="4:4">
      <c r="D588"/>
    </row>
    <row r="589" spans="4:4">
      <c r="D589"/>
    </row>
    <row r="590" spans="4:4">
      <c r="D590"/>
    </row>
    <row r="591" spans="4:4">
      <c r="D591"/>
    </row>
    <row r="592" spans="4:4">
      <c r="D592"/>
    </row>
    <row r="593" spans="4:4">
      <c r="D593"/>
    </row>
    <row r="594" spans="4:4">
      <c r="D594"/>
    </row>
    <row r="595" spans="4:4">
      <c r="D595"/>
    </row>
    <row r="596" spans="4:4">
      <c r="D596"/>
    </row>
    <row r="597" spans="4:4">
      <c r="D597"/>
    </row>
    <row r="598" spans="4:4">
      <c r="D598"/>
    </row>
    <row r="599" spans="4:4">
      <c r="D599"/>
    </row>
    <row r="600" spans="4:4">
      <c r="D600"/>
    </row>
    <row r="601" spans="4:4">
      <c r="D601"/>
    </row>
    <row r="602" spans="4:4">
      <c r="D602"/>
    </row>
    <row r="603" spans="4:4">
      <c r="D603"/>
    </row>
    <row r="604" spans="4:4">
      <c r="D604"/>
    </row>
    <row r="605" spans="4:4">
      <c r="D605"/>
    </row>
    <row r="606" spans="4:4">
      <c r="D606"/>
    </row>
    <row r="607" spans="4:4">
      <c r="D607"/>
    </row>
    <row r="608" spans="4:4">
      <c r="D608"/>
    </row>
    <row r="609" spans="4:4">
      <c r="D609"/>
    </row>
    <row r="610" spans="4:4">
      <c r="D610"/>
    </row>
    <row r="611" spans="4:4">
      <c r="D611"/>
    </row>
    <row r="612" spans="4:4">
      <c r="D612"/>
    </row>
    <row r="613" spans="4:4">
      <c r="D613"/>
    </row>
    <row r="614" spans="4:4">
      <c r="D614"/>
    </row>
    <row r="615" spans="4:4">
      <c r="D615"/>
    </row>
    <row r="616" spans="4:4">
      <c r="D616"/>
    </row>
    <row r="617" spans="4:4">
      <c r="D617"/>
    </row>
    <row r="618" spans="4:4">
      <c r="D618"/>
    </row>
    <row r="619" spans="4:4">
      <c r="D619"/>
    </row>
    <row r="620" spans="4:4">
      <c r="D620"/>
    </row>
    <row r="621" spans="4:4">
      <c r="D621"/>
    </row>
    <row r="622" spans="4:4">
      <c r="D622"/>
    </row>
    <row r="623" spans="4:4">
      <c r="D623"/>
    </row>
    <row r="624" spans="4:4">
      <c r="D624"/>
    </row>
    <row r="625" spans="4:4">
      <c r="D625"/>
    </row>
    <row r="626" spans="4:4">
      <c r="D626"/>
    </row>
    <row r="627" spans="4:4">
      <c r="D627"/>
    </row>
    <row r="628" spans="4:4">
      <c r="D628"/>
    </row>
    <row r="629" spans="4:4">
      <c r="D629"/>
    </row>
    <row r="630" spans="4:4">
      <c r="D630"/>
    </row>
    <row r="631" spans="4:4">
      <c r="D631"/>
    </row>
    <row r="632" spans="4:4">
      <c r="D632"/>
    </row>
    <row r="633" spans="4:4">
      <c r="D633"/>
    </row>
    <row r="634" spans="4:4">
      <c r="D634"/>
    </row>
    <row r="635" spans="4:4">
      <c r="D635"/>
    </row>
    <row r="636" spans="4:4">
      <c r="D636"/>
    </row>
    <row r="637" spans="4:4">
      <c r="D637"/>
    </row>
    <row r="638" spans="4:4">
      <c r="D638"/>
    </row>
    <row r="639" spans="4:4">
      <c r="D639"/>
    </row>
    <row r="640" spans="4:4">
      <c r="D640"/>
    </row>
    <row r="641" spans="4:4">
      <c r="D641"/>
    </row>
    <row r="642" spans="4:4">
      <c r="D642"/>
    </row>
    <row r="643" spans="4:4">
      <c r="D643"/>
    </row>
    <row r="644" spans="4:4">
      <c r="D644"/>
    </row>
    <row r="645" spans="4:4">
      <c r="D645"/>
    </row>
    <row r="646" spans="4:4">
      <c r="D646"/>
    </row>
    <row r="647" spans="4:4">
      <c r="D647"/>
    </row>
    <row r="648" spans="4:4">
      <c r="D648"/>
    </row>
    <row r="649" spans="4:4">
      <c r="D649"/>
    </row>
    <row r="650" spans="4:4">
      <c r="D650"/>
    </row>
    <row r="651" spans="4:4">
      <c r="D651"/>
    </row>
    <row r="652" spans="4:4">
      <c r="D652"/>
    </row>
    <row r="653" spans="4:4">
      <c r="D653"/>
    </row>
    <row r="654" spans="4:4">
      <c r="D654"/>
    </row>
    <row r="655" spans="4:4">
      <c r="D655"/>
    </row>
    <row r="656" spans="4:4">
      <c r="D656"/>
    </row>
    <row r="657" spans="4:4">
      <c r="D657"/>
    </row>
    <row r="658" spans="4:4">
      <c r="D658"/>
    </row>
    <row r="659" spans="4:4">
      <c r="D659"/>
    </row>
    <row r="660" spans="4:4">
      <c r="D660"/>
    </row>
    <row r="661" spans="4:4">
      <c r="D661"/>
    </row>
    <row r="662" spans="4:4">
      <c r="D662"/>
    </row>
    <row r="663" spans="4:4">
      <c r="D663"/>
    </row>
    <row r="664" spans="4:4">
      <c r="D664"/>
    </row>
    <row r="665" spans="4:4">
      <c r="D665"/>
    </row>
    <row r="666" spans="4:4">
      <c r="D666"/>
    </row>
    <row r="667" spans="4:4">
      <c r="D667"/>
    </row>
    <row r="668" spans="4:4">
      <c r="D668"/>
    </row>
    <row r="669" spans="4:4">
      <c r="D669"/>
    </row>
    <row r="670" spans="4:4">
      <c r="D670"/>
    </row>
    <row r="671" spans="4:4">
      <c r="D671"/>
    </row>
    <row r="672" spans="4:4">
      <c r="D672"/>
    </row>
    <row r="673" spans="4:4">
      <c r="D673"/>
    </row>
    <row r="674" spans="4:4">
      <c r="D674"/>
    </row>
    <row r="675" spans="4:4">
      <c r="D675"/>
    </row>
    <row r="676" spans="4:4">
      <c r="D676"/>
    </row>
    <row r="677" spans="4:4">
      <c r="D677"/>
    </row>
    <row r="678" spans="4:4">
      <c r="D678"/>
    </row>
    <row r="679" spans="4:4">
      <c r="D679"/>
    </row>
    <row r="680" spans="4:4">
      <c r="D680"/>
    </row>
    <row r="681" spans="4:4">
      <c r="D681"/>
    </row>
    <row r="682" spans="4:4">
      <c r="D682"/>
    </row>
    <row r="683" spans="4:4">
      <c r="D683"/>
    </row>
    <row r="684" spans="4:4">
      <c r="D684"/>
    </row>
    <row r="685" spans="4:4">
      <c r="D685"/>
    </row>
    <row r="686" spans="4:4">
      <c r="D686"/>
    </row>
    <row r="687" spans="4:4">
      <c r="D687"/>
    </row>
    <row r="688" spans="4:4">
      <c r="D688"/>
    </row>
    <row r="689" spans="4:4">
      <c r="D689"/>
    </row>
    <row r="690" spans="4:4">
      <c r="D690"/>
    </row>
    <row r="691" spans="4:4">
      <c r="D691"/>
    </row>
    <row r="692" spans="4:4">
      <c r="D692"/>
    </row>
    <row r="693" spans="4:4">
      <c r="D693"/>
    </row>
    <row r="694" spans="4:4">
      <c r="D694"/>
    </row>
    <row r="695" spans="4:4">
      <c r="D695"/>
    </row>
    <row r="696" spans="4:4">
      <c r="D696"/>
    </row>
    <row r="697" spans="4:4">
      <c r="D697"/>
    </row>
    <row r="698" spans="4:4">
      <c r="D698"/>
    </row>
    <row r="699" spans="4:4">
      <c r="D699"/>
    </row>
    <row r="700" spans="4:4">
      <c r="D700"/>
    </row>
    <row r="701" spans="4:4">
      <c r="D701"/>
    </row>
    <row r="702" spans="4:4">
      <c r="D702"/>
    </row>
    <row r="703" spans="4:4">
      <c r="D703"/>
    </row>
    <row r="704" spans="4:4">
      <c r="D704"/>
    </row>
    <row r="705" spans="4:4">
      <c r="D705"/>
    </row>
    <row r="706" spans="4:4">
      <c r="D706"/>
    </row>
    <row r="707" spans="4:4">
      <c r="D707"/>
    </row>
    <row r="708" spans="4:4">
      <c r="D708"/>
    </row>
    <row r="709" spans="4:4">
      <c r="D709"/>
    </row>
    <row r="710" spans="4:4">
      <c r="D710"/>
    </row>
    <row r="711" spans="4:4">
      <c r="D711"/>
    </row>
    <row r="712" spans="4:4">
      <c r="D712"/>
    </row>
    <row r="713" spans="4:4">
      <c r="D713"/>
    </row>
    <row r="714" spans="4:4">
      <c r="D714"/>
    </row>
    <row r="715" spans="4:4">
      <c r="D715"/>
    </row>
    <row r="716" spans="4:4">
      <c r="D716"/>
    </row>
    <row r="717" spans="4:4">
      <c r="D717"/>
    </row>
    <row r="718" spans="4:4">
      <c r="D718"/>
    </row>
    <row r="719" spans="4:4">
      <c r="D719"/>
    </row>
    <row r="720" spans="4:4">
      <c r="D720"/>
    </row>
    <row r="721" spans="4:4">
      <c r="D721"/>
    </row>
    <row r="722" spans="4:4">
      <c r="D722"/>
    </row>
    <row r="723" spans="4:4">
      <c r="D723"/>
    </row>
    <row r="724" spans="4:4">
      <c r="D724"/>
    </row>
    <row r="725" spans="4:4">
      <c r="D725"/>
    </row>
    <row r="726" spans="4:4">
      <c r="D726"/>
    </row>
    <row r="727" spans="4:4">
      <c r="D727"/>
    </row>
    <row r="728" spans="4:4">
      <c r="D728"/>
    </row>
    <row r="729" spans="4:4">
      <c r="D729"/>
    </row>
    <row r="730" spans="4:4">
      <c r="D730"/>
    </row>
    <row r="731" spans="4:4">
      <c r="D731"/>
    </row>
    <row r="732" spans="4:4">
      <c r="D732"/>
    </row>
    <row r="733" spans="4:4">
      <c r="D733"/>
    </row>
    <row r="734" spans="4:4">
      <c r="D734"/>
    </row>
    <row r="735" spans="4:4">
      <c r="D735"/>
    </row>
    <row r="736" spans="4:4">
      <c r="D736"/>
    </row>
    <row r="737" spans="4:4">
      <c r="D737"/>
    </row>
    <row r="738" spans="4:4">
      <c r="D738"/>
    </row>
    <row r="739" spans="4:4">
      <c r="D739"/>
    </row>
    <row r="740" spans="4:4">
      <c r="D740"/>
    </row>
    <row r="741" spans="4:4">
      <c r="D741"/>
    </row>
    <row r="742" spans="4:4">
      <c r="D742"/>
    </row>
    <row r="743" spans="4:4">
      <c r="D743"/>
    </row>
    <row r="744" spans="4:4">
      <c r="D744"/>
    </row>
    <row r="745" spans="4:4">
      <c r="D745"/>
    </row>
    <row r="746" spans="4:4">
      <c r="D746"/>
    </row>
    <row r="747" spans="4:4">
      <c r="D747"/>
    </row>
    <row r="748" spans="4:4">
      <c r="D748"/>
    </row>
    <row r="749" spans="4:4">
      <c r="D749"/>
    </row>
    <row r="750" spans="4:4">
      <c r="D750"/>
    </row>
    <row r="751" spans="4:4">
      <c r="D751"/>
    </row>
    <row r="752" spans="4:4">
      <c r="D752"/>
    </row>
    <row r="753" spans="4:4">
      <c r="D753"/>
    </row>
    <row r="754" spans="4:4">
      <c r="D754"/>
    </row>
    <row r="755" spans="4:4">
      <c r="D755"/>
    </row>
    <row r="756" spans="4:4">
      <c r="D756"/>
    </row>
    <row r="757" spans="4:4">
      <c r="D757"/>
    </row>
    <row r="758" spans="4:4">
      <c r="D758"/>
    </row>
    <row r="759" spans="4:4">
      <c r="D759"/>
    </row>
    <row r="760" spans="4:4">
      <c r="D760"/>
    </row>
    <row r="761" spans="4:4">
      <c r="D761"/>
    </row>
    <row r="762" spans="4:4">
      <c r="D762"/>
    </row>
    <row r="763" spans="4:4">
      <c r="D763"/>
    </row>
    <row r="764" spans="4:4">
      <c r="D764"/>
    </row>
    <row r="765" spans="4:4">
      <c r="D765"/>
    </row>
    <row r="766" spans="4:4">
      <c r="D766"/>
    </row>
    <row r="767" spans="4:4">
      <c r="D767"/>
    </row>
    <row r="768" spans="4:4">
      <c r="D768"/>
    </row>
    <row r="769" spans="4:4">
      <c r="D769"/>
    </row>
    <row r="770" spans="4:4">
      <c r="D770"/>
    </row>
    <row r="771" spans="4:4">
      <c r="D771"/>
    </row>
    <row r="772" spans="4:4">
      <c r="D772"/>
    </row>
    <row r="773" spans="4:4">
      <c r="D773"/>
    </row>
    <row r="774" spans="4:4">
      <c r="D774"/>
    </row>
    <row r="775" spans="4:4">
      <c r="D775"/>
    </row>
    <row r="776" spans="4:4">
      <c r="D776"/>
    </row>
    <row r="777" spans="4:4">
      <c r="D777"/>
    </row>
    <row r="778" spans="4:4">
      <c r="D778"/>
    </row>
    <row r="779" spans="4:4">
      <c r="D779"/>
    </row>
    <row r="780" spans="4:4">
      <c r="D780"/>
    </row>
    <row r="781" spans="4:4">
      <c r="D781"/>
    </row>
    <row r="782" spans="4:4">
      <c r="D782"/>
    </row>
    <row r="783" spans="4:4">
      <c r="D783"/>
    </row>
    <row r="784" spans="4:4">
      <c r="D784"/>
    </row>
    <row r="785" spans="4:4">
      <c r="D785"/>
    </row>
    <row r="786" spans="4:4">
      <c r="D786"/>
    </row>
    <row r="787" spans="4:4">
      <c r="D787"/>
    </row>
    <row r="788" spans="4:4">
      <c r="D788"/>
    </row>
    <row r="789" spans="4:4">
      <c r="D789"/>
    </row>
    <row r="790" spans="4:4">
      <c r="D790"/>
    </row>
    <row r="791" spans="4:4">
      <c r="D791"/>
    </row>
    <row r="792" spans="4:4">
      <c r="D792"/>
    </row>
    <row r="793" spans="4:4">
      <c r="D793"/>
    </row>
    <row r="794" spans="4:4">
      <c r="D794"/>
    </row>
    <row r="795" spans="4:4">
      <c r="D795"/>
    </row>
    <row r="796" spans="4:4">
      <c r="D796"/>
    </row>
    <row r="797" spans="4:4">
      <c r="D797"/>
    </row>
    <row r="798" spans="4:4">
      <c r="D798"/>
    </row>
    <row r="799" spans="4:4">
      <c r="D799"/>
    </row>
    <row r="800" spans="4:4">
      <c r="D800"/>
    </row>
    <row r="801" spans="4:4">
      <c r="D801"/>
    </row>
    <row r="802" spans="4:4">
      <c r="D802"/>
    </row>
    <row r="803" spans="4:4">
      <c r="D803"/>
    </row>
    <row r="804" spans="4:4">
      <c r="D804"/>
    </row>
    <row r="805" spans="4:4">
      <c r="D805"/>
    </row>
    <row r="806" spans="4:4">
      <c r="D806"/>
    </row>
    <row r="807" spans="4:4">
      <c r="D807"/>
    </row>
    <row r="808" spans="4:4">
      <c r="D808"/>
    </row>
    <row r="809" spans="4:4">
      <c r="D809"/>
    </row>
    <row r="810" spans="4:4">
      <c r="D810"/>
    </row>
    <row r="811" spans="4:4">
      <c r="D811"/>
    </row>
    <row r="812" spans="4:4">
      <c r="D812"/>
    </row>
    <row r="813" spans="4:4">
      <c r="D813"/>
    </row>
    <row r="814" spans="4:4">
      <c r="D814"/>
    </row>
    <row r="815" spans="4:4">
      <c r="D815"/>
    </row>
    <row r="816" spans="4:4">
      <c r="D816"/>
    </row>
    <row r="817" spans="4:4">
      <c r="D817"/>
    </row>
    <row r="818" spans="4:4">
      <c r="D818"/>
    </row>
    <row r="819" spans="4:4">
      <c r="D819"/>
    </row>
    <row r="820" spans="4:4">
      <c r="D820"/>
    </row>
    <row r="821" spans="4:4">
      <c r="D821"/>
    </row>
    <row r="822" spans="4:4">
      <c r="D822"/>
    </row>
    <row r="823" spans="4:4">
      <c r="D823"/>
    </row>
    <row r="824" spans="4:4">
      <c r="D824"/>
    </row>
    <row r="825" spans="4:4">
      <c r="D825"/>
    </row>
    <row r="826" spans="4:4">
      <c r="D826"/>
    </row>
    <row r="827" spans="4:4">
      <c r="D827"/>
    </row>
    <row r="828" spans="4:4">
      <c r="D828"/>
    </row>
    <row r="829" spans="4:4">
      <c r="D829"/>
    </row>
    <row r="830" spans="4:4">
      <c r="D830"/>
    </row>
    <row r="831" spans="4:4">
      <c r="D831"/>
    </row>
    <row r="832" spans="4:4">
      <c r="D832"/>
    </row>
    <row r="833" spans="4:4">
      <c r="D833"/>
    </row>
    <row r="834" spans="4:4">
      <c r="D834"/>
    </row>
    <row r="835" spans="4:4">
      <c r="D835"/>
    </row>
    <row r="836" spans="4:4">
      <c r="D836"/>
    </row>
    <row r="837" spans="4:4">
      <c r="D837"/>
    </row>
    <row r="838" spans="4:4">
      <c r="D838"/>
    </row>
    <row r="839" spans="4:4">
      <c r="D839"/>
    </row>
    <row r="840" spans="4:4">
      <c r="D840"/>
    </row>
    <row r="841" spans="4:4">
      <c r="D841"/>
    </row>
    <row r="842" spans="4:4">
      <c r="D842"/>
    </row>
    <row r="843" spans="4:4">
      <c r="D843"/>
    </row>
    <row r="844" spans="4:4">
      <c r="D844"/>
    </row>
    <row r="845" spans="4:4">
      <c r="D845"/>
    </row>
    <row r="846" spans="4:4">
      <c r="D846"/>
    </row>
    <row r="847" spans="4:4">
      <c r="D847"/>
    </row>
    <row r="848" spans="4:4">
      <c r="D848"/>
    </row>
    <row r="849" spans="4:4">
      <c r="D849"/>
    </row>
    <row r="850" spans="4:4">
      <c r="D850"/>
    </row>
    <row r="851" spans="4:4">
      <c r="D851"/>
    </row>
    <row r="852" spans="4:4">
      <c r="D852"/>
    </row>
    <row r="853" spans="4:4">
      <c r="D853"/>
    </row>
    <row r="854" spans="4:4">
      <c r="D854"/>
    </row>
    <row r="855" spans="4:4">
      <c r="D855"/>
    </row>
    <row r="856" spans="4:4">
      <c r="D856"/>
    </row>
    <row r="857" spans="4:4">
      <c r="D857"/>
    </row>
    <row r="858" spans="4:4">
      <c r="D858"/>
    </row>
    <row r="859" spans="4:4">
      <c r="D859"/>
    </row>
    <row r="860" spans="4:4">
      <c r="D860"/>
    </row>
    <row r="861" spans="4:4">
      <c r="D861"/>
    </row>
    <row r="862" spans="4:4">
      <c r="D862"/>
    </row>
    <row r="863" spans="4:4">
      <c r="D863"/>
    </row>
    <row r="864" spans="4:4">
      <c r="D864"/>
    </row>
    <row r="865" spans="4:4">
      <c r="D865"/>
    </row>
    <row r="866" spans="4:4">
      <c r="D866"/>
    </row>
    <row r="867" spans="4:4">
      <c r="D867"/>
    </row>
    <row r="868" spans="4:4">
      <c r="D868"/>
    </row>
    <row r="869" spans="4:4">
      <c r="D869"/>
    </row>
    <row r="870" spans="4:4">
      <c r="D870"/>
    </row>
    <row r="871" spans="4:4">
      <c r="D871"/>
    </row>
    <row r="872" spans="4:4">
      <c r="D872"/>
    </row>
    <row r="873" spans="4:4">
      <c r="D873"/>
    </row>
    <row r="874" spans="4:4">
      <c r="D874"/>
    </row>
    <row r="875" spans="4:4">
      <c r="D875"/>
    </row>
    <row r="876" spans="4:4">
      <c r="D876"/>
    </row>
    <row r="877" spans="4:4">
      <c r="D877"/>
    </row>
    <row r="878" spans="4:4">
      <c r="D878"/>
    </row>
    <row r="879" spans="4:4">
      <c r="D879"/>
    </row>
    <row r="880" spans="4:4">
      <c r="D880"/>
    </row>
    <row r="881" spans="4:4">
      <c r="D881"/>
    </row>
    <row r="882" spans="4:4">
      <c r="D882"/>
    </row>
    <row r="883" spans="4:4">
      <c r="D883"/>
    </row>
    <row r="884" spans="4:4">
      <c r="D884"/>
    </row>
    <row r="885" spans="4:4">
      <c r="D885"/>
    </row>
    <row r="886" spans="4:4">
      <c r="D886"/>
    </row>
    <row r="887" spans="4:4">
      <c r="D887"/>
    </row>
    <row r="888" spans="4:4">
      <c r="D888"/>
    </row>
    <row r="889" spans="4:4">
      <c r="D889"/>
    </row>
    <row r="890" spans="4:4">
      <c r="D890"/>
    </row>
    <row r="891" spans="4:4">
      <c r="D891"/>
    </row>
    <row r="892" spans="4:4">
      <c r="D892"/>
    </row>
    <row r="893" spans="4:4">
      <c r="D893"/>
    </row>
    <row r="894" spans="4:4">
      <c r="D894"/>
    </row>
    <row r="895" spans="4:4">
      <c r="D895"/>
    </row>
    <row r="896" spans="4:4">
      <c r="D896"/>
    </row>
    <row r="897" spans="4:4">
      <c r="D897"/>
    </row>
    <row r="898" spans="4:4">
      <c r="D898"/>
    </row>
    <row r="899" spans="4:4">
      <c r="D899"/>
    </row>
    <row r="900" spans="4:4">
      <c r="D900"/>
    </row>
    <row r="901" spans="4:4">
      <c r="D901"/>
    </row>
    <row r="902" spans="4:4">
      <c r="D902"/>
    </row>
    <row r="903" spans="4:4">
      <c r="D903"/>
    </row>
    <row r="904" spans="4:4">
      <c r="D904"/>
    </row>
    <row r="905" spans="4:4">
      <c r="D905"/>
    </row>
    <row r="906" spans="4:4">
      <c r="D906"/>
    </row>
    <row r="907" spans="4:4">
      <c r="D907"/>
    </row>
    <row r="908" spans="4:4">
      <c r="D908"/>
    </row>
    <row r="909" spans="4:4">
      <c r="D909"/>
    </row>
    <row r="910" spans="4:4">
      <c r="D910"/>
    </row>
    <row r="911" spans="4:4">
      <c r="D911"/>
    </row>
    <row r="912" spans="4:4">
      <c r="D912"/>
    </row>
    <row r="913" spans="4:4">
      <c r="D913"/>
    </row>
    <row r="914" spans="4:4">
      <c r="D914"/>
    </row>
    <row r="915" spans="4:4">
      <c r="D915"/>
    </row>
    <row r="916" spans="4:4">
      <c r="D916"/>
    </row>
    <row r="917" spans="4:4">
      <c r="D917"/>
    </row>
    <row r="918" spans="4:4">
      <c r="D918"/>
    </row>
    <row r="919" spans="4:4">
      <c r="D919"/>
    </row>
    <row r="920" spans="4:4">
      <c r="D920"/>
    </row>
    <row r="921" spans="4:4">
      <c r="D921"/>
    </row>
    <row r="922" spans="4:4">
      <c r="D922"/>
    </row>
    <row r="923" spans="4:4">
      <c r="D923"/>
    </row>
    <row r="924" spans="4:4">
      <c r="D924"/>
    </row>
    <row r="925" spans="4:4">
      <c r="D925"/>
    </row>
    <row r="926" spans="4:4">
      <c r="D926"/>
    </row>
    <row r="927" spans="4:4">
      <c r="D927"/>
    </row>
    <row r="928" spans="4:4">
      <c r="D928"/>
    </row>
    <row r="929" spans="4:4">
      <c r="D929"/>
    </row>
    <row r="930" spans="4:4">
      <c r="D930"/>
    </row>
    <row r="931" spans="4:4">
      <c r="D931"/>
    </row>
    <row r="932" spans="4:4">
      <c r="D932"/>
    </row>
    <row r="933" spans="4:4">
      <c r="D933"/>
    </row>
    <row r="934" spans="4:4">
      <c r="D934"/>
    </row>
    <row r="935" spans="4:4">
      <c r="D935"/>
    </row>
    <row r="936" spans="4:4">
      <c r="D936"/>
    </row>
    <row r="937" spans="4:4">
      <c r="D937"/>
    </row>
    <row r="938" spans="4:4">
      <c r="D938"/>
    </row>
    <row r="939" spans="4:4">
      <c r="D939"/>
    </row>
    <row r="940" spans="4:4">
      <c r="D940"/>
    </row>
    <row r="941" spans="4:4">
      <c r="D941"/>
    </row>
    <row r="942" spans="4:4">
      <c r="D942"/>
    </row>
    <row r="943" spans="4:4">
      <c r="D943"/>
    </row>
    <row r="944" spans="4:4">
      <c r="D944"/>
    </row>
    <row r="945" spans="4:4">
      <c r="D945"/>
    </row>
    <row r="946" spans="4:4">
      <c r="D946"/>
    </row>
    <row r="947" spans="4:4">
      <c r="D947"/>
    </row>
    <row r="948" spans="4:4">
      <c r="D948"/>
    </row>
    <row r="949" spans="4:4">
      <c r="D949"/>
    </row>
    <row r="950" spans="4:4">
      <c r="D950"/>
    </row>
    <row r="951" spans="4:4">
      <c r="D951"/>
    </row>
    <row r="952" spans="4:4">
      <c r="D952"/>
    </row>
    <row r="953" spans="4:4">
      <c r="D953"/>
    </row>
    <row r="954" spans="4:4">
      <c r="D954"/>
    </row>
    <row r="955" spans="4:4">
      <c r="D955"/>
    </row>
    <row r="956" spans="4:4">
      <c r="D956"/>
    </row>
    <row r="957" spans="4:4">
      <c r="D957"/>
    </row>
    <row r="958" spans="4:4">
      <c r="D958"/>
    </row>
    <row r="959" spans="4:4">
      <c r="D959"/>
    </row>
    <row r="960" spans="4:4">
      <c r="D960"/>
    </row>
    <row r="961" spans="4:4">
      <c r="D961"/>
    </row>
    <row r="962" spans="4:4">
      <c r="D962"/>
    </row>
    <row r="963" spans="4:4">
      <c r="D963"/>
    </row>
    <row r="964" spans="4:4">
      <c r="D964"/>
    </row>
    <row r="965" spans="4:4">
      <c r="D965"/>
    </row>
    <row r="966" spans="4:4">
      <c r="D966"/>
    </row>
    <row r="967" spans="4:4">
      <c r="D967"/>
    </row>
    <row r="968" spans="4:4">
      <c r="D968"/>
    </row>
    <row r="969" spans="4:4">
      <c r="D969"/>
    </row>
    <row r="970" spans="4:4">
      <c r="D970"/>
    </row>
    <row r="971" spans="4:4">
      <c r="D971"/>
    </row>
    <row r="972" spans="4:4">
      <c r="D972"/>
    </row>
    <row r="973" spans="4:4">
      <c r="D973"/>
    </row>
    <row r="974" spans="4:4">
      <c r="D974"/>
    </row>
    <row r="975" spans="4:4">
      <c r="D975"/>
    </row>
    <row r="976" spans="4:4">
      <c r="D976"/>
    </row>
    <row r="977" spans="4:4">
      <c r="D977"/>
    </row>
    <row r="978" spans="4:4">
      <c r="D978"/>
    </row>
    <row r="979" spans="4:4">
      <c r="D979"/>
    </row>
    <row r="980" spans="4:4">
      <c r="D980"/>
    </row>
    <row r="981" spans="4:4">
      <c r="D981"/>
    </row>
    <row r="982" spans="4:4">
      <c r="D982"/>
    </row>
    <row r="983" spans="4:4">
      <c r="D983"/>
    </row>
    <row r="984" spans="4:4">
      <c r="D984"/>
    </row>
    <row r="985" spans="4:4">
      <c r="D985"/>
    </row>
    <row r="986" spans="4:4">
      <c r="D986"/>
    </row>
    <row r="987" spans="4:4">
      <c r="D987"/>
    </row>
    <row r="988" spans="4:4">
      <c r="D988"/>
    </row>
    <row r="989" spans="4:4">
      <c r="D989"/>
    </row>
    <row r="990" spans="4:4">
      <c r="D990"/>
    </row>
    <row r="991" spans="4:4">
      <c r="D991"/>
    </row>
    <row r="992" spans="4:4">
      <c r="D992"/>
    </row>
    <row r="993" spans="4:4">
      <c r="D993"/>
    </row>
    <row r="994" spans="4:4">
      <c r="D994"/>
    </row>
    <row r="995" spans="4:4">
      <c r="D995"/>
    </row>
    <row r="996" spans="4:4">
      <c r="D996"/>
    </row>
    <row r="997" spans="4:4">
      <c r="D997"/>
    </row>
    <row r="998" spans="4:4">
      <c r="D998"/>
    </row>
    <row r="999" spans="4:4">
      <c r="D999"/>
    </row>
    <row r="1000" spans="4:4">
      <c r="D1000"/>
    </row>
    <row r="1001" spans="4:4">
      <c r="D1001"/>
    </row>
    <row r="1002" spans="4:4">
      <c r="D1002"/>
    </row>
    <row r="1003" spans="4:4">
      <c r="D1003"/>
    </row>
    <row r="1004" spans="4:4">
      <c r="D1004"/>
    </row>
    <row r="1005" spans="4:4">
      <c r="D1005"/>
    </row>
    <row r="1006" spans="4:4">
      <c r="D1006"/>
    </row>
    <row r="1007" spans="4:4">
      <c r="D1007"/>
    </row>
    <row r="1008" spans="4:4">
      <c r="D1008"/>
    </row>
    <row r="1009" spans="4:4">
      <c r="D1009"/>
    </row>
    <row r="1010" spans="4:4">
      <c r="D1010"/>
    </row>
    <row r="1011" spans="4:4">
      <c r="D1011"/>
    </row>
    <row r="1012" spans="4:4">
      <c r="D1012"/>
    </row>
    <row r="1013" spans="4:4">
      <c r="D1013"/>
    </row>
    <row r="1014" spans="4:4">
      <c r="D1014"/>
    </row>
    <row r="1015" spans="4:4">
      <c r="D1015"/>
    </row>
    <row r="1016" spans="4:4">
      <c r="D1016"/>
    </row>
    <row r="1017" spans="4:4">
      <c r="D1017"/>
    </row>
    <row r="1018" spans="4:4">
      <c r="D1018"/>
    </row>
    <row r="1019" spans="4:4">
      <c r="D1019"/>
    </row>
    <row r="1020" spans="4:4">
      <c r="D1020"/>
    </row>
    <row r="1021" spans="4:4">
      <c r="D1021"/>
    </row>
    <row r="1022" spans="4:4">
      <c r="D1022"/>
    </row>
    <row r="1023" spans="4:4">
      <c r="D1023"/>
    </row>
    <row r="1024" spans="4:4">
      <c r="D1024"/>
    </row>
    <row r="1025" spans="4:4">
      <c r="D1025"/>
    </row>
    <row r="1026" spans="4:4">
      <c r="D1026"/>
    </row>
    <row r="1027" spans="4:4">
      <c r="D1027"/>
    </row>
    <row r="1028" spans="4:4">
      <c r="D1028"/>
    </row>
    <row r="1029" spans="4:4">
      <c r="D1029"/>
    </row>
    <row r="1030" spans="4:4">
      <c r="D1030"/>
    </row>
    <row r="1031" spans="4:4">
      <c r="D1031"/>
    </row>
    <row r="1032" spans="4:4">
      <c r="D1032"/>
    </row>
    <row r="1033" spans="4:4">
      <c r="D1033"/>
    </row>
    <row r="1034" spans="4:4">
      <c r="D1034"/>
    </row>
    <row r="1035" spans="4:4">
      <c r="D1035"/>
    </row>
    <row r="1036" spans="4:4">
      <c r="D1036"/>
    </row>
    <row r="1037" spans="4:4">
      <c r="D1037"/>
    </row>
    <row r="1038" spans="4:4">
      <c r="D1038"/>
    </row>
    <row r="1039" spans="4:4">
      <c r="D1039"/>
    </row>
    <row r="1040" spans="4:4">
      <c r="D1040"/>
    </row>
    <row r="1041" spans="4:4">
      <c r="D1041"/>
    </row>
    <row r="1042" spans="4:4">
      <c r="D1042"/>
    </row>
    <row r="1043" spans="4:4">
      <c r="D1043"/>
    </row>
    <row r="1044" spans="4:4">
      <c r="D1044"/>
    </row>
    <row r="1045" spans="4:4">
      <c r="D1045"/>
    </row>
    <row r="1046" spans="4:4">
      <c r="D1046"/>
    </row>
    <row r="1047" spans="4:4">
      <c r="D1047"/>
    </row>
    <row r="1048" spans="4:4">
      <c r="D1048"/>
    </row>
    <row r="1049" spans="4:4">
      <c r="D1049"/>
    </row>
    <row r="1050" spans="4:4">
      <c r="D1050"/>
    </row>
    <row r="1051" spans="4:4">
      <c r="D1051"/>
    </row>
    <row r="1052" spans="4:4">
      <c r="D1052"/>
    </row>
    <row r="1053" spans="4:4">
      <c r="D1053"/>
    </row>
    <row r="1054" spans="4:4">
      <c r="D1054"/>
    </row>
    <row r="1055" spans="4:4">
      <c r="D1055"/>
    </row>
    <row r="1056" spans="4:4">
      <c r="D1056"/>
    </row>
    <row r="1057" spans="4:4">
      <c r="D1057"/>
    </row>
    <row r="1058" spans="4:4">
      <c r="D1058"/>
    </row>
    <row r="1059" spans="4:4">
      <c r="D1059"/>
    </row>
    <row r="1060" spans="4:4">
      <c r="D1060"/>
    </row>
    <row r="1061" spans="4:4">
      <c r="D1061"/>
    </row>
    <row r="1062" spans="4:4">
      <c r="D1062"/>
    </row>
    <row r="1063" spans="4:4">
      <c r="D1063"/>
    </row>
    <row r="1064" spans="4:4">
      <c r="D1064"/>
    </row>
    <row r="1065" spans="4:4">
      <c r="D1065"/>
    </row>
    <row r="1066" spans="4:4">
      <c r="D1066"/>
    </row>
    <row r="1067" spans="4:4">
      <c r="D1067"/>
    </row>
    <row r="1068" spans="4:4">
      <c r="D1068"/>
    </row>
    <row r="1069" spans="4:4">
      <c r="D1069"/>
    </row>
    <row r="1070" spans="4:4">
      <c r="D1070"/>
    </row>
    <row r="1071" spans="4:4">
      <c r="D1071"/>
    </row>
    <row r="1072" spans="4:4">
      <c r="D1072"/>
    </row>
    <row r="1073" spans="4:4">
      <c r="D1073"/>
    </row>
    <row r="1074" spans="4:4">
      <c r="D1074"/>
    </row>
    <row r="1075" spans="4:4">
      <c r="D1075"/>
    </row>
    <row r="1076" spans="4:4">
      <c r="D1076"/>
    </row>
    <row r="1077" spans="4:4">
      <c r="D1077"/>
    </row>
    <row r="1078" spans="4:4">
      <c r="D1078"/>
    </row>
    <row r="1079" spans="4:4">
      <c r="D1079"/>
    </row>
    <row r="1080" spans="4:4">
      <c r="D1080"/>
    </row>
    <row r="1081" spans="4:4">
      <c r="D1081"/>
    </row>
    <row r="1082" spans="4:4">
      <c r="D1082"/>
    </row>
    <row r="1083" spans="4:4">
      <c r="D1083"/>
    </row>
    <row r="1084" spans="4:4">
      <c r="D1084"/>
    </row>
    <row r="1085" spans="4:4">
      <c r="D1085"/>
    </row>
    <row r="1086" spans="4:4">
      <c r="D1086"/>
    </row>
    <row r="1087" spans="4:4">
      <c r="D1087"/>
    </row>
    <row r="1088" spans="4:4">
      <c r="D1088"/>
    </row>
    <row r="1089" spans="4:4">
      <c r="D1089"/>
    </row>
    <row r="1090" spans="4:4">
      <c r="D1090"/>
    </row>
    <row r="1091" spans="4:4">
      <c r="D1091"/>
    </row>
    <row r="1092" spans="4:4">
      <c r="D1092"/>
    </row>
    <row r="1093" spans="4:4">
      <c r="D1093"/>
    </row>
    <row r="1094" spans="4:4">
      <c r="D1094"/>
    </row>
    <row r="1095" spans="4:4">
      <c r="D1095"/>
    </row>
    <row r="1096" spans="4:4">
      <c r="D1096"/>
    </row>
    <row r="1097" spans="4:4">
      <c r="D1097"/>
    </row>
    <row r="1098" spans="4:4">
      <c r="D1098"/>
    </row>
    <row r="1099" spans="4:4">
      <c r="D1099"/>
    </row>
    <row r="1100" spans="4:4">
      <c r="D1100"/>
    </row>
    <row r="1101" spans="4:4">
      <c r="D1101"/>
    </row>
    <row r="1102" spans="4:4">
      <c r="D1102"/>
    </row>
    <row r="1103" spans="4:4">
      <c r="D1103"/>
    </row>
    <row r="1104" spans="4:4">
      <c r="D1104"/>
    </row>
    <row r="1105" spans="4:4">
      <c r="D1105"/>
    </row>
    <row r="1106" spans="4:4">
      <c r="D1106"/>
    </row>
    <row r="1107" spans="4:4">
      <c r="D1107"/>
    </row>
    <row r="1108" spans="4:4">
      <c r="D1108"/>
    </row>
    <row r="1109" spans="4:4">
      <c r="D1109"/>
    </row>
    <row r="1110" spans="4:4">
      <c r="D1110"/>
    </row>
    <row r="1111" spans="4:4">
      <c r="D1111"/>
    </row>
    <row r="1112" spans="4:4">
      <c r="D1112"/>
    </row>
    <row r="1113" spans="4:4">
      <c r="D1113"/>
    </row>
    <row r="1114" spans="4:4">
      <c r="D1114"/>
    </row>
    <row r="1115" spans="4:4">
      <c r="D1115"/>
    </row>
    <row r="1116" spans="4:4">
      <c r="D1116"/>
    </row>
    <row r="1117" spans="4:4">
      <c r="D1117"/>
    </row>
    <row r="1118" spans="4:4">
      <c r="D1118"/>
    </row>
    <row r="1119" spans="4:4">
      <c r="D1119"/>
    </row>
    <row r="1120" spans="4:4">
      <c r="D1120"/>
    </row>
    <row r="1121" spans="4:4">
      <c r="D1121"/>
    </row>
    <row r="1122" spans="4:4">
      <c r="D1122"/>
    </row>
    <row r="1123" spans="4:4">
      <c r="D1123"/>
    </row>
    <row r="1124" spans="4:4">
      <c r="D1124"/>
    </row>
    <row r="1125" spans="4:4">
      <c r="D1125"/>
    </row>
    <row r="1126" spans="4:4">
      <c r="D1126"/>
    </row>
    <row r="1127" spans="4:4">
      <c r="D1127"/>
    </row>
    <row r="1128" spans="4:4">
      <c r="D1128"/>
    </row>
    <row r="1129" spans="4:4">
      <c r="D1129"/>
    </row>
    <row r="1130" spans="4:4">
      <c r="D1130"/>
    </row>
    <row r="1131" spans="4:4">
      <c r="D1131"/>
    </row>
    <row r="1132" spans="4:4">
      <c r="D1132"/>
    </row>
    <row r="1133" spans="4:4">
      <c r="D1133"/>
    </row>
    <row r="1134" spans="4:4">
      <c r="D1134"/>
    </row>
    <row r="1135" spans="4:4">
      <c r="D1135"/>
    </row>
    <row r="1136" spans="4:4">
      <c r="D1136"/>
    </row>
    <row r="1137" spans="4:4">
      <c r="D1137"/>
    </row>
    <row r="1138" spans="4:4">
      <c r="D1138"/>
    </row>
    <row r="1139" spans="4:4">
      <c r="D1139"/>
    </row>
    <row r="1140" spans="4:4">
      <c r="D1140"/>
    </row>
    <row r="1141" spans="4:4">
      <c r="D1141"/>
    </row>
    <row r="1142" spans="4:4">
      <c r="D1142"/>
    </row>
    <row r="1143" spans="4:4">
      <c r="D1143"/>
    </row>
    <row r="1144" spans="4:4">
      <c r="D1144"/>
    </row>
    <row r="1145" spans="4:4">
      <c r="D1145"/>
    </row>
    <row r="1146" spans="4:4">
      <c r="D1146"/>
    </row>
    <row r="1147" spans="4:4">
      <c r="D1147"/>
    </row>
    <row r="1148" spans="4:4">
      <c r="D1148"/>
    </row>
    <row r="1149" spans="4:4">
      <c r="D1149"/>
    </row>
    <row r="1150" spans="4:4">
      <c r="D1150"/>
    </row>
    <row r="1151" spans="4:4">
      <c r="D1151"/>
    </row>
    <row r="1152" spans="4:4">
      <c r="D1152"/>
    </row>
    <row r="1153" spans="4:4">
      <c r="D1153"/>
    </row>
    <row r="1154" spans="4:4">
      <c r="D1154"/>
    </row>
    <row r="1155" spans="4:4">
      <c r="D1155"/>
    </row>
    <row r="1156" spans="4:4">
      <c r="D1156"/>
    </row>
    <row r="1157" spans="4:4">
      <c r="D1157"/>
    </row>
    <row r="1158" spans="4:4">
      <c r="D1158"/>
    </row>
    <row r="1159" spans="4:4">
      <c r="D1159"/>
    </row>
    <row r="1160" spans="4:4">
      <c r="D1160"/>
    </row>
    <row r="1161" spans="4:4">
      <c r="D1161"/>
    </row>
    <row r="1162" spans="4:4">
      <c r="D1162"/>
    </row>
    <row r="1163" spans="4:4">
      <c r="D1163"/>
    </row>
    <row r="1164" spans="4:4">
      <c r="D1164"/>
    </row>
    <row r="1165" spans="4:4">
      <c r="D1165"/>
    </row>
    <row r="1166" spans="4:4">
      <c r="D1166"/>
    </row>
    <row r="1167" spans="4:4">
      <c r="D1167"/>
    </row>
    <row r="1168" spans="4:4">
      <c r="D1168"/>
    </row>
    <row r="1169" spans="4:4">
      <c r="D1169"/>
    </row>
    <row r="1170" spans="4:4">
      <c r="D1170"/>
    </row>
    <row r="1171" spans="4:4">
      <c r="D1171"/>
    </row>
    <row r="1172" spans="4:4">
      <c r="D1172"/>
    </row>
    <row r="1173" spans="4:4">
      <c r="D1173"/>
    </row>
    <row r="1174" spans="4:4">
      <c r="D1174"/>
    </row>
    <row r="1175" spans="4:4">
      <c r="D1175"/>
    </row>
    <row r="1176" spans="4:4">
      <c r="D1176"/>
    </row>
    <row r="1177" spans="4:4">
      <c r="D1177"/>
    </row>
    <row r="1178" spans="4:4">
      <c r="D1178"/>
    </row>
    <row r="1179" spans="4:4">
      <c r="D1179"/>
    </row>
    <row r="1180" spans="4:4">
      <c r="D1180"/>
    </row>
    <row r="1181" spans="4:4">
      <c r="D1181"/>
    </row>
    <row r="1182" spans="4:4">
      <c r="D1182"/>
    </row>
    <row r="1183" spans="4:4">
      <c r="D1183"/>
    </row>
    <row r="1184" spans="4:4">
      <c r="D1184"/>
    </row>
    <row r="1185" spans="4:4">
      <c r="D1185"/>
    </row>
    <row r="1186" spans="4:4">
      <c r="D1186"/>
    </row>
    <row r="1187" spans="4:4">
      <c r="D1187"/>
    </row>
    <row r="1188" spans="4:4">
      <c r="D1188"/>
    </row>
    <row r="1189" spans="4:4">
      <c r="D1189"/>
    </row>
    <row r="1190" spans="4:4">
      <c r="D1190"/>
    </row>
    <row r="1191" spans="4:4">
      <c r="D1191"/>
    </row>
    <row r="1192" spans="4:4">
      <c r="D1192"/>
    </row>
    <row r="1193" spans="4:4">
      <c r="D1193"/>
    </row>
    <row r="1194" spans="4:4">
      <c r="D1194"/>
    </row>
    <row r="1195" spans="4:4">
      <c r="D1195"/>
    </row>
    <row r="1196" spans="4:4">
      <c r="D1196"/>
    </row>
    <row r="1197" spans="4:4">
      <c r="D1197"/>
    </row>
    <row r="1198" spans="4:4">
      <c r="D1198"/>
    </row>
    <row r="1199" spans="4:4">
      <c r="D1199"/>
    </row>
    <row r="1200" spans="4:4">
      <c r="D1200"/>
    </row>
    <row r="1201" spans="4:4">
      <c r="D1201"/>
    </row>
    <row r="1202" spans="4:4">
      <c r="D1202"/>
    </row>
    <row r="1203" spans="4:4">
      <c r="D1203"/>
    </row>
    <row r="1204" spans="4:4">
      <c r="D1204"/>
    </row>
    <row r="1205" spans="4:4">
      <c r="D1205"/>
    </row>
    <row r="1206" spans="4:4">
      <c r="D1206"/>
    </row>
    <row r="1207" spans="4:4">
      <c r="D1207"/>
    </row>
    <row r="1208" spans="4:4">
      <c r="D1208"/>
    </row>
    <row r="1209" spans="4:4">
      <c r="D1209"/>
    </row>
    <row r="1210" spans="4:4">
      <c r="D1210"/>
    </row>
    <row r="1211" spans="4:4">
      <c r="D1211"/>
    </row>
    <row r="1212" spans="4:4">
      <c r="D1212"/>
    </row>
    <row r="1213" spans="4:4">
      <c r="D1213"/>
    </row>
    <row r="1214" spans="4:4">
      <c r="D1214"/>
    </row>
    <row r="1215" spans="4:4">
      <c r="D1215"/>
    </row>
    <row r="1216" spans="4:4">
      <c r="D1216"/>
    </row>
    <row r="1217" spans="4:4">
      <c r="D1217"/>
    </row>
    <row r="1218" spans="4:4">
      <c r="D1218"/>
    </row>
    <row r="1219" spans="4:4">
      <c r="D1219"/>
    </row>
    <row r="1220" spans="4:4">
      <c r="D1220"/>
    </row>
    <row r="1221" spans="4:4">
      <c r="D1221"/>
    </row>
    <row r="1222" spans="4:4">
      <c r="D1222"/>
    </row>
    <row r="1223" spans="4:4">
      <c r="D1223"/>
    </row>
    <row r="1224" spans="4:4">
      <c r="D1224"/>
    </row>
    <row r="1225" spans="4:4">
      <c r="D1225"/>
    </row>
    <row r="1226" spans="4:4">
      <c r="D1226"/>
    </row>
    <row r="1227" spans="4:4">
      <c r="D1227"/>
    </row>
    <row r="1228" spans="4:4">
      <c r="D1228"/>
    </row>
    <row r="1229" spans="4:4">
      <c r="D1229"/>
    </row>
    <row r="1230" spans="4:4">
      <c r="D1230"/>
    </row>
    <row r="1231" spans="4:4">
      <c r="D1231"/>
    </row>
    <row r="1232" spans="4:4">
      <c r="D1232"/>
    </row>
    <row r="1233" spans="4:4">
      <c r="D1233"/>
    </row>
    <row r="1234" spans="4:4">
      <c r="D1234"/>
    </row>
    <row r="1235" spans="4:4">
      <c r="D1235"/>
    </row>
    <row r="1236" spans="4:4">
      <c r="D1236"/>
    </row>
    <row r="1237" spans="4:4">
      <c r="D1237"/>
    </row>
    <row r="1238" spans="4:4">
      <c r="D1238"/>
    </row>
    <row r="1239" spans="4:4">
      <c r="D1239"/>
    </row>
    <row r="1240" spans="4:4">
      <c r="D1240"/>
    </row>
    <row r="1241" spans="4:4">
      <c r="D1241"/>
    </row>
    <row r="1242" spans="4:4">
      <c r="D1242"/>
    </row>
    <row r="1243" spans="4:4">
      <c r="D1243"/>
    </row>
    <row r="1244" spans="4:4">
      <c r="D1244"/>
    </row>
    <row r="1245" spans="4:4">
      <c r="D1245"/>
    </row>
    <row r="1246" spans="4:4">
      <c r="D1246"/>
    </row>
    <row r="1247" spans="4:4">
      <c r="D1247"/>
    </row>
    <row r="1248" spans="4:4">
      <c r="D1248"/>
    </row>
    <row r="1249" spans="4:4">
      <c r="D1249"/>
    </row>
    <row r="1250" spans="4:4">
      <c r="D1250"/>
    </row>
    <row r="1251" spans="4:4">
      <c r="D1251"/>
    </row>
    <row r="1252" spans="4:4">
      <c r="D1252"/>
    </row>
    <row r="1253" spans="4:4">
      <c r="D1253"/>
    </row>
    <row r="1254" spans="4:4">
      <c r="D1254"/>
    </row>
    <row r="1255" spans="4:4">
      <c r="D1255"/>
    </row>
    <row r="1256" spans="4:4">
      <c r="D1256"/>
    </row>
    <row r="1257" spans="4:4">
      <c r="D1257"/>
    </row>
    <row r="1258" spans="4:4">
      <c r="D1258"/>
    </row>
    <row r="1259" spans="4:4">
      <c r="D1259"/>
    </row>
    <row r="1260" spans="4:4">
      <c r="D1260"/>
    </row>
    <row r="1261" spans="4:4">
      <c r="D1261"/>
    </row>
    <row r="1262" spans="4:4">
      <c r="D1262"/>
    </row>
    <row r="1263" spans="4:4">
      <c r="D1263"/>
    </row>
    <row r="1264" spans="4:4">
      <c r="D1264"/>
    </row>
    <row r="1265" spans="4:4">
      <c r="D1265"/>
    </row>
    <row r="1266" spans="4:4">
      <c r="D1266"/>
    </row>
    <row r="1267" spans="4:4">
      <c r="D1267"/>
    </row>
    <row r="1268" spans="4:4">
      <c r="D1268"/>
    </row>
    <row r="1269" spans="4:4">
      <c r="D1269"/>
    </row>
    <row r="1270" spans="4:4">
      <c r="D1270"/>
    </row>
    <row r="1271" spans="4:4">
      <c r="D1271"/>
    </row>
    <row r="1272" spans="4:4">
      <c r="D1272"/>
    </row>
    <row r="1273" spans="4:4">
      <c r="D1273"/>
    </row>
    <row r="1274" spans="4:4">
      <c r="D1274"/>
    </row>
    <row r="1275" spans="4:4">
      <c r="D1275"/>
    </row>
    <row r="1276" spans="4:4">
      <c r="D1276"/>
    </row>
    <row r="1277" spans="4:4">
      <c r="D1277"/>
    </row>
    <row r="1278" spans="4:4">
      <c r="D1278"/>
    </row>
    <row r="1279" spans="4:4">
      <c r="D1279"/>
    </row>
    <row r="1280" spans="4:4">
      <c r="D1280"/>
    </row>
    <row r="1281" spans="4:4">
      <c r="D1281"/>
    </row>
    <row r="1282" spans="4:4">
      <c r="D1282"/>
    </row>
    <row r="1283" spans="4:4">
      <c r="D1283"/>
    </row>
    <row r="1284" spans="4:4">
      <c r="D1284"/>
    </row>
    <row r="1285" spans="4:4">
      <c r="D1285"/>
    </row>
    <row r="1286" spans="4:4">
      <c r="D1286"/>
    </row>
    <row r="1287" spans="4:4">
      <c r="D1287"/>
    </row>
    <row r="1288" spans="4:4">
      <c r="D1288"/>
    </row>
    <row r="1289" spans="4:4">
      <c r="D1289"/>
    </row>
    <row r="1290" spans="4:4">
      <c r="D1290"/>
    </row>
    <row r="1291" spans="4:4">
      <c r="D1291"/>
    </row>
    <row r="1292" spans="4:4">
      <c r="D1292"/>
    </row>
    <row r="1293" spans="4:4">
      <c r="D1293"/>
    </row>
    <row r="1294" spans="4:4">
      <c r="D1294"/>
    </row>
    <row r="1295" spans="4:4">
      <c r="D1295"/>
    </row>
    <row r="1296" spans="4:4">
      <c r="D1296"/>
    </row>
    <row r="1297" spans="4:4">
      <c r="D1297"/>
    </row>
    <row r="1298" spans="4:4">
      <c r="D1298"/>
    </row>
    <row r="1299" spans="4:4">
      <c r="D1299"/>
    </row>
    <row r="1300" spans="4:4">
      <c r="D1300"/>
    </row>
    <row r="1301" spans="4:4">
      <c r="D1301"/>
    </row>
    <row r="1302" spans="4:4">
      <c r="D1302"/>
    </row>
    <row r="1303" spans="4:4">
      <c r="D1303"/>
    </row>
    <row r="1304" spans="4:4">
      <c r="D1304"/>
    </row>
    <row r="1305" spans="4:4">
      <c r="D1305"/>
    </row>
    <row r="1306" spans="4:4">
      <c r="D1306"/>
    </row>
    <row r="1307" spans="4:4">
      <c r="D1307"/>
    </row>
    <row r="1308" spans="4:4">
      <c r="D1308"/>
    </row>
    <row r="1309" spans="4:4">
      <c r="D1309"/>
    </row>
    <row r="1310" spans="4:4">
      <c r="D1310"/>
    </row>
    <row r="1311" spans="4:4">
      <c r="D1311"/>
    </row>
    <row r="1312" spans="4:4">
      <c r="D1312"/>
    </row>
    <row r="1313" spans="4:4">
      <c r="D1313"/>
    </row>
    <row r="1314" spans="4:4">
      <c r="D1314"/>
    </row>
    <row r="1315" spans="4:4">
      <c r="D1315"/>
    </row>
    <row r="1316" spans="4:4">
      <c r="D1316"/>
    </row>
    <row r="1317" spans="4:4">
      <c r="D1317"/>
    </row>
    <row r="1318" spans="4:4">
      <c r="D1318"/>
    </row>
    <row r="1319" spans="4:4">
      <c r="D1319"/>
    </row>
    <row r="1320" spans="4:4">
      <c r="D1320"/>
    </row>
    <row r="1321" spans="4:4">
      <c r="D1321"/>
    </row>
    <row r="1322" spans="4:4">
      <c r="D1322"/>
    </row>
    <row r="1323" spans="4:4">
      <c r="D1323"/>
    </row>
    <row r="1324" spans="4:4">
      <c r="D1324"/>
    </row>
    <row r="1325" spans="4:4">
      <c r="D1325"/>
    </row>
    <row r="1326" spans="4:4">
      <c r="D1326"/>
    </row>
    <row r="1327" spans="4:4">
      <c r="D1327"/>
    </row>
    <row r="1328" spans="4:4">
      <c r="D1328"/>
    </row>
    <row r="1329" spans="4:4">
      <c r="D1329"/>
    </row>
    <row r="1330" spans="4:4">
      <c r="D1330"/>
    </row>
    <row r="1331" spans="4:4">
      <c r="D1331"/>
    </row>
    <row r="1332" spans="4:4">
      <c r="D1332"/>
    </row>
    <row r="1333" spans="4:4">
      <c r="D1333"/>
    </row>
    <row r="1334" spans="4:4">
      <c r="D1334"/>
    </row>
    <row r="1335" spans="4:4">
      <c r="D1335"/>
    </row>
    <row r="1336" spans="4:4">
      <c r="D1336"/>
    </row>
    <row r="1337" spans="4:4">
      <c r="D1337"/>
    </row>
    <row r="1338" spans="4:4">
      <c r="D1338"/>
    </row>
    <row r="1339" spans="4:4">
      <c r="D1339"/>
    </row>
    <row r="1340" spans="4:4">
      <c r="D1340"/>
    </row>
    <row r="1341" spans="4:4">
      <c r="D1341"/>
    </row>
    <row r="1342" spans="4:4">
      <c r="D1342"/>
    </row>
    <row r="1343" spans="4:4">
      <c r="D1343"/>
    </row>
    <row r="1344" spans="4:4">
      <c r="D1344"/>
    </row>
    <row r="1345" spans="4:4">
      <c r="D1345"/>
    </row>
    <row r="1346" spans="4:4">
      <c r="D1346"/>
    </row>
    <row r="1347" spans="4:4">
      <c r="D1347"/>
    </row>
    <row r="1348" spans="4:4">
      <c r="D1348"/>
    </row>
    <row r="1349" spans="4:4">
      <c r="D1349"/>
    </row>
    <row r="1350" spans="4:4">
      <c r="D1350"/>
    </row>
    <row r="1351" spans="4:4">
      <c r="D1351"/>
    </row>
    <row r="1352" spans="4:4">
      <c r="D1352"/>
    </row>
    <row r="1353" spans="4:4">
      <c r="D1353"/>
    </row>
    <row r="1354" spans="4:4">
      <c r="D1354"/>
    </row>
    <row r="1355" spans="4:4">
      <c r="D1355"/>
    </row>
    <row r="1356" spans="4:4">
      <c r="D1356"/>
    </row>
    <row r="1357" spans="4:4">
      <c r="D1357"/>
    </row>
    <row r="1358" spans="4:4">
      <c r="D1358"/>
    </row>
    <row r="1359" spans="4:4">
      <c r="D1359"/>
    </row>
    <row r="1360" spans="4:4">
      <c r="D1360"/>
    </row>
    <row r="1361" spans="4:4">
      <c r="D1361"/>
    </row>
    <row r="1362" spans="4:4">
      <c r="D1362"/>
    </row>
    <row r="1363" spans="4:4">
      <c r="D1363"/>
    </row>
    <row r="1364" spans="4:4">
      <c r="D1364"/>
    </row>
    <row r="1365" spans="4:4">
      <c r="D1365"/>
    </row>
    <row r="1366" spans="4:4">
      <c r="D1366"/>
    </row>
    <row r="1367" spans="4:4">
      <c r="D1367"/>
    </row>
    <row r="1368" spans="4:4">
      <c r="D1368"/>
    </row>
    <row r="1369" spans="4:4">
      <c r="D1369"/>
    </row>
    <row r="1370" spans="4:4">
      <c r="D1370"/>
    </row>
    <row r="1371" spans="4:4">
      <c r="D1371"/>
    </row>
    <row r="1372" spans="4:4">
      <c r="D1372"/>
    </row>
    <row r="1373" spans="4:4">
      <c r="D1373"/>
    </row>
    <row r="1374" spans="4:4">
      <c r="D1374"/>
    </row>
    <row r="1375" spans="4:4">
      <c r="D1375"/>
    </row>
    <row r="1376" spans="4:4">
      <c r="D1376"/>
    </row>
    <row r="1377" spans="4:4">
      <c r="D1377"/>
    </row>
    <row r="1378" spans="4:4">
      <c r="D1378"/>
    </row>
    <row r="1379" spans="4:4">
      <c r="D1379"/>
    </row>
    <row r="1380" spans="4:4">
      <c r="D1380"/>
    </row>
    <row r="1381" spans="4:4">
      <c r="D1381"/>
    </row>
    <row r="1382" spans="4:4">
      <c r="D1382"/>
    </row>
    <row r="1383" spans="4:4">
      <c r="D1383"/>
    </row>
    <row r="1384" spans="4:4">
      <c r="D1384"/>
    </row>
    <row r="1385" spans="4:4">
      <c r="D1385"/>
    </row>
    <row r="1386" spans="4:4">
      <c r="D1386"/>
    </row>
    <row r="1387" spans="4:4">
      <c r="D1387"/>
    </row>
    <row r="1388" spans="4:4">
      <c r="D1388"/>
    </row>
    <row r="1389" spans="4:4">
      <c r="D1389"/>
    </row>
    <row r="1390" spans="4:4">
      <c r="D1390"/>
    </row>
    <row r="1391" spans="4:4">
      <c r="D1391"/>
    </row>
    <row r="1392" spans="4:4">
      <c r="D1392"/>
    </row>
    <row r="1393" spans="4:4">
      <c r="D1393"/>
    </row>
    <row r="1394" spans="4:4">
      <c r="D1394"/>
    </row>
    <row r="1395" spans="4:4">
      <c r="D1395"/>
    </row>
    <row r="1396" spans="4:4">
      <c r="D1396"/>
    </row>
    <row r="1397" spans="4:4">
      <c r="D1397"/>
    </row>
    <row r="1398" spans="4:4">
      <c r="D1398"/>
    </row>
    <row r="1399" spans="4:4">
      <c r="D1399"/>
    </row>
    <row r="1400" spans="4:4">
      <c r="D1400"/>
    </row>
    <row r="1401" spans="4:4">
      <c r="D1401"/>
    </row>
    <row r="1402" spans="4:4">
      <c r="D1402"/>
    </row>
    <row r="1403" spans="4:4">
      <c r="D1403"/>
    </row>
    <row r="1404" spans="4:4">
      <c r="D1404"/>
    </row>
    <row r="1405" spans="4:4">
      <c r="D1405"/>
    </row>
    <row r="1406" spans="4:4">
      <c r="D1406"/>
    </row>
    <row r="1407" spans="4:4">
      <c r="D1407"/>
    </row>
    <row r="1408" spans="4:4">
      <c r="D1408"/>
    </row>
    <row r="1409" spans="4:4">
      <c r="D1409"/>
    </row>
    <row r="1410" spans="4:4">
      <c r="D1410"/>
    </row>
    <row r="1411" spans="4:4">
      <c r="D1411"/>
    </row>
    <row r="1412" spans="4:4">
      <c r="D1412"/>
    </row>
    <row r="1413" spans="4:4">
      <c r="D1413"/>
    </row>
    <row r="1414" spans="4:4">
      <c r="D1414"/>
    </row>
    <row r="1415" spans="4:4">
      <c r="D1415"/>
    </row>
    <row r="1416" spans="4:4">
      <c r="D1416"/>
    </row>
    <row r="1417" spans="4:4">
      <c r="D1417"/>
    </row>
    <row r="1418" spans="4:4">
      <c r="D1418"/>
    </row>
    <row r="1419" spans="4:4">
      <c r="D1419"/>
    </row>
    <row r="1420" spans="4:4">
      <c r="D1420"/>
    </row>
    <row r="1421" spans="4:4">
      <c r="D1421"/>
    </row>
    <row r="1422" spans="4:4">
      <c r="D1422"/>
    </row>
    <row r="1423" spans="4:4">
      <c r="D1423"/>
    </row>
    <row r="1424" spans="4:4">
      <c r="D1424"/>
    </row>
    <row r="1425" spans="4:4">
      <c r="D1425"/>
    </row>
    <row r="1426" spans="4:4">
      <c r="D1426"/>
    </row>
    <row r="1427" spans="4:4">
      <c r="D1427"/>
    </row>
    <row r="1428" spans="4:4">
      <c r="D1428"/>
    </row>
    <row r="1429" spans="4:4">
      <c r="D1429"/>
    </row>
    <row r="1430" spans="4:4">
      <c r="D1430"/>
    </row>
    <row r="1431" spans="4:4">
      <c r="D1431"/>
    </row>
    <row r="1432" spans="4:4">
      <c r="D1432"/>
    </row>
    <row r="1433" spans="4:4">
      <c r="D1433"/>
    </row>
    <row r="1434" spans="4:4">
      <c r="D1434"/>
    </row>
    <row r="1435" spans="4:4">
      <c r="D1435"/>
    </row>
    <row r="1436" spans="4:4">
      <c r="D1436"/>
    </row>
    <row r="1437" spans="4:4">
      <c r="D1437"/>
    </row>
    <row r="1438" spans="4:4">
      <c r="D1438"/>
    </row>
    <row r="1439" spans="4:4">
      <c r="D1439"/>
    </row>
    <row r="1440" spans="4:4">
      <c r="D1440"/>
    </row>
    <row r="1441" spans="4:4">
      <c r="D1441"/>
    </row>
    <row r="1442" spans="4:4">
      <c r="D1442"/>
    </row>
    <row r="1443" spans="4:4">
      <c r="D1443"/>
    </row>
    <row r="1444" spans="4:4">
      <c r="D1444"/>
    </row>
    <row r="1445" spans="4:4">
      <c r="D1445"/>
    </row>
    <row r="1446" spans="4:4">
      <c r="D1446"/>
    </row>
    <row r="1447" spans="4:4">
      <c r="D1447"/>
    </row>
    <row r="1448" spans="4:4">
      <c r="D1448"/>
    </row>
    <row r="1449" spans="4:4">
      <c r="D1449"/>
    </row>
    <row r="1450" spans="4:4">
      <c r="D1450"/>
    </row>
    <row r="1451" spans="4:4">
      <c r="D1451"/>
    </row>
    <row r="1452" spans="4:4">
      <c r="D1452"/>
    </row>
    <row r="1453" spans="4:4">
      <c r="D1453"/>
    </row>
    <row r="1454" spans="4:4">
      <c r="D1454"/>
    </row>
    <row r="1455" spans="4:4">
      <c r="D1455"/>
    </row>
    <row r="1456" spans="4:4">
      <c r="D1456"/>
    </row>
    <row r="1457" spans="4:4">
      <c r="D1457"/>
    </row>
    <row r="1458" spans="4:4">
      <c r="D1458"/>
    </row>
    <row r="1459" spans="4:4">
      <c r="D1459"/>
    </row>
    <row r="1460" spans="4:4">
      <c r="D1460"/>
    </row>
    <row r="1461" spans="4:4">
      <c r="D1461"/>
    </row>
    <row r="1462" spans="4:4">
      <c r="D1462"/>
    </row>
    <row r="1463" spans="4:4">
      <c r="D1463"/>
    </row>
    <row r="1464" spans="4:4">
      <c r="D1464"/>
    </row>
    <row r="1465" spans="4:4">
      <c r="D1465"/>
    </row>
    <row r="1466" spans="4:4">
      <c r="D1466"/>
    </row>
    <row r="1467" spans="4:4">
      <c r="D1467"/>
    </row>
    <row r="1468" spans="4:4">
      <c r="D1468"/>
    </row>
    <row r="1469" spans="4:4">
      <c r="D1469"/>
    </row>
    <row r="1470" spans="4:4">
      <c r="D1470"/>
    </row>
    <row r="1471" spans="4:4">
      <c r="D1471"/>
    </row>
    <row r="1472" spans="4:4">
      <c r="D1472"/>
    </row>
    <row r="1473" spans="4:4">
      <c r="D1473"/>
    </row>
    <row r="1474" spans="4:4">
      <c r="D1474"/>
    </row>
    <row r="1475" spans="4:4">
      <c r="D1475"/>
    </row>
    <row r="1476" spans="4:4">
      <c r="D1476"/>
    </row>
    <row r="1477" spans="4:4">
      <c r="D1477"/>
    </row>
    <row r="1478" spans="4:4">
      <c r="D1478"/>
    </row>
    <row r="1479" spans="4:4">
      <c r="D1479"/>
    </row>
    <row r="1480" spans="4:4">
      <c r="D1480"/>
    </row>
    <row r="1481" spans="4:4">
      <c r="D1481"/>
    </row>
    <row r="1482" spans="4:4">
      <c r="D1482"/>
    </row>
    <row r="1483" spans="4:4">
      <c r="D1483"/>
    </row>
    <row r="1484" spans="4:4">
      <c r="D1484"/>
    </row>
    <row r="1485" spans="4:4">
      <c r="D1485"/>
    </row>
    <row r="1486" spans="4:4">
      <c r="D1486"/>
    </row>
    <row r="1487" spans="4:4">
      <c r="D1487"/>
    </row>
    <row r="1488" spans="4:4">
      <c r="D1488"/>
    </row>
    <row r="1489" spans="4:4">
      <c r="D1489"/>
    </row>
    <row r="1490" spans="4:4">
      <c r="D1490"/>
    </row>
    <row r="1491" spans="4:4">
      <c r="D1491"/>
    </row>
    <row r="1492" spans="4:4">
      <c r="D1492"/>
    </row>
    <row r="1493" spans="4:4">
      <c r="D1493"/>
    </row>
    <row r="1494" spans="4:4">
      <c r="D1494"/>
    </row>
    <row r="1495" spans="4:4">
      <c r="D1495"/>
    </row>
    <row r="1496" spans="4:4">
      <c r="D1496"/>
    </row>
    <row r="1497" spans="4:4">
      <c r="D1497"/>
    </row>
    <row r="1498" spans="4:4">
      <c r="D1498"/>
    </row>
    <row r="1499" spans="4:4">
      <c r="D1499"/>
    </row>
    <row r="1500" spans="4:4">
      <c r="D1500"/>
    </row>
    <row r="1501" spans="4:4">
      <c r="D1501"/>
    </row>
    <row r="1502" spans="4:4">
      <c r="D1502"/>
    </row>
    <row r="1503" spans="4:4">
      <c r="D1503"/>
    </row>
    <row r="1504" spans="4:4">
      <c r="D1504"/>
    </row>
    <row r="1505" spans="4:4">
      <c r="D1505"/>
    </row>
    <row r="1506" spans="4:4">
      <c r="D1506"/>
    </row>
    <row r="1507" spans="4:4">
      <c r="D1507"/>
    </row>
    <row r="1508" spans="4:4">
      <c r="D1508"/>
    </row>
    <row r="1509" spans="4:4">
      <c r="D1509"/>
    </row>
    <row r="1510" spans="4:4">
      <c r="D1510"/>
    </row>
    <row r="1511" spans="4:4">
      <c r="D1511"/>
    </row>
    <row r="1512" spans="4:4">
      <c r="D1512"/>
    </row>
    <row r="1513" spans="4:4">
      <c r="D1513"/>
    </row>
    <row r="1514" spans="4:4">
      <c r="D1514"/>
    </row>
    <row r="1515" spans="4:4">
      <c r="D1515"/>
    </row>
    <row r="1516" spans="4:4">
      <c r="D1516"/>
    </row>
    <row r="1517" spans="4:4">
      <c r="D1517"/>
    </row>
    <row r="1518" spans="4:4">
      <c r="D1518"/>
    </row>
    <row r="1519" spans="4:4">
      <c r="D1519"/>
    </row>
    <row r="1520" spans="4:4">
      <c r="D1520"/>
    </row>
    <row r="1521" spans="4:4">
      <c r="D1521"/>
    </row>
    <row r="1522" spans="4:4">
      <c r="D1522"/>
    </row>
    <row r="1523" spans="4:4">
      <c r="D1523"/>
    </row>
    <row r="1524" spans="4:4">
      <c r="D1524"/>
    </row>
    <row r="1525" spans="4:4">
      <c r="D1525"/>
    </row>
    <row r="1526" spans="4:4">
      <c r="D1526"/>
    </row>
    <row r="1527" spans="4:4">
      <c r="D1527"/>
    </row>
    <row r="1528" spans="4:4">
      <c r="D1528"/>
    </row>
    <row r="1529" spans="4:4">
      <c r="D1529"/>
    </row>
    <row r="1530" spans="4:4">
      <c r="D1530"/>
    </row>
    <row r="1531" spans="4:4">
      <c r="D1531"/>
    </row>
    <row r="1532" spans="4:4">
      <c r="D1532"/>
    </row>
    <row r="1533" spans="4:4">
      <c r="D1533"/>
    </row>
    <row r="1534" spans="4:4">
      <c r="D1534"/>
    </row>
    <row r="1535" spans="4:4">
      <c r="D1535"/>
    </row>
    <row r="1536" spans="4:4">
      <c r="D1536"/>
    </row>
    <row r="1537" spans="4:4">
      <c r="D1537"/>
    </row>
    <row r="1538" spans="4:4">
      <c r="D1538"/>
    </row>
    <row r="1539" spans="4:4">
      <c r="D1539"/>
    </row>
    <row r="1540" spans="4:4">
      <c r="D1540"/>
    </row>
    <row r="1541" spans="4:4">
      <c r="D1541"/>
    </row>
    <row r="1542" spans="4:4">
      <c r="D1542"/>
    </row>
    <row r="1543" spans="4:4">
      <c r="D1543"/>
    </row>
    <row r="1544" spans="4:4">
      <c r="D1544"/>
    </row>
    <row r="1545" spans="4:4">
      <c r="D1545"/>
    </row>
    <row r="1546" spans="4:4">
      <c r="D1546"/>
    </row>
    <row r="1547" spans="4:4">
      <c r="D1547"/>
    </row>
    <row r="1548" spans="4:4">
      <c r="D1548"/>
    </row>
    <row r="1549" spans="4:4">
      <c r="D1549"/>
    </row>
    <row r="1550" spans="4:4">
      <c r="D1550"/>
    </row>
    <row r="1551" spans="4:4">
      <c r="D1551"/>
    </row>
    <row r="1552" spans="4:4">
      <c r="D1552"/>
    </row>
    <row r="1553" spans="4:4">
      <c r="D1553"/>
    </row>
    <row r="1554" spans="4:4">
      <c r="D1554"/>
    </row>
    <row r="1555" spans="4:4">
      <c r="D1555"/>
    </row>
    <row r="1556" spans="4:4">
      <c r="D1556"/>
    </row>
    <row r="1557" spans="4:4">
      <c r="D1557"/>
    </row>
    <row r="1558" spans="4:4">
      <c r="D1558"/>
    </row>
    <row r="1559" spans="4:4">
      <c r="D1559"/>
    </row>
    <row r="1560" spans="4:4">
      <c r="D1560"/>
    </row>
    <row r="1561" spans="4:4">
      <c r="D1561"/>
    </row>
    <row r="1562" spans="4:4">
      <c r="D1562"/>
    </row>
    <row r="1563" spans="4:4">
      <c r="D1563"/>
    </row>
    <row r="1564" spans="4:4">
      <c r="D1564"/>
    </row>
    <row r="1565" spans="4:4">
      <c r="D1565"/>
    </row>
    <row r="1566" spans="4:4">
      <c r="D1566"/>
    </row>
    <row r="1567" spans="4:4">
      <c r="D1567"/>
    </row>
    <row r="1568" spans="4:4">
      <c r="D1568"/>
    </row>
    <row r="1569" spans="4:4">
      <c r="D1569"/>
    </row>
    <row r="1570" spans="4:4">
      <c r="D1570"/>
    </row>
    <row r="1571" spans="4:4">
      <c r="D1571"/>
    </row>
    <row r="1572" spans="4:4">
      <c r="D1572"/>
    </row>
    <row r="1573" spans="4:4">
      <c r="D1573"/>
    </row>
    <row r="1574" spans="4:4">
      <c r="D1574"/>
    </row>
    <row r="1575" spans="4:4">
      <c r="D1575"/>
    </row>
    <row r="1576" spans="4:4">
      <c r="D1576"/>
    </row>
    <row r="1577" spans="4:4">
      <c r="D1577"/>
    </row>
    <row r="1578" spans="4:4">
      <c r="D1578"/>
    </row>
    <row r="1579" spans="4:4">
      <c r="D1579"/>
    </row>
    <row r="1580" spans="4:4">
      <c r="D1580"/>
    </row>
    <row r="1581" spans="4:4">
      <c r="D1581"/>
    </row>
    <row r="1582" spans="4:4">
      <c r="D1582"/>
    </row>
    <row r="1583" spans="4:4">
      <c r="D1583"/>
    </row>
    <row r="1584" spans="4:4">
      <c r="D1584"/>
    </row>
    <row r="1585" spans="4:4">
      <c r="D1585"/>
    </row>
    <row r="1586" spans="4:4">
      <c r="D1586"/>
    </row>
    <row r="1587" spans="4:4">
      <c r="D1587"/>
    </row>
    <row r="1588" spans="4:4">
      <c r="D1588"/>
    </row>
    <row r="1589" spans="4:4">
      <c r="D1589"/>
    </row>
    <row r="1590" spans="4:4">
      <c r="D1590"/>
    </row>
    <row r="1591" spans="4:4">
      <c r="D1591"/>
    </row>
    <row r="1592" spans="4:4">
      <c r="D1592"/>
    </row>
    <row r="1593" spans="4:4">
      <c r="D1593"/>
    </row>
    <row r="1594" spans="4:4">
      <c r="D1594"/>
    </row>
    <row r="1595" spans="4:4">
      <c r="D1595"/>
    </row>
    <row r="1596" spans="4:4">
      <c r="D1596"/>
    </row>
    <row r="1597" spans="4:4">
      <c r="D1597"/>
    </row>
    <row r="1598" spans="4:4">
      <c r="D1598"/>
    </row>
    <row r="1599" spans="4:4">
      <c r="D1599"/>
    </row>
    <row r="1600" spans="4:4">
      <c r="D1600"/>
    </row>
    <row r="1601" spans="4:4">
      <c r="D1601"/>
    </row>
    <row r="1602" spans="4:4">
      <c r="D1602"/>
    </row>
    <row r="1603" spans="4:4">
      <c r="D1603"/>
    </row>
    <row r="1604" spans="4:4">
      <c r="D1604"/>
    </row>
    <row r="1605" spans="4:4">
      <c r="D1605"/>
    </row>
    <row r="1606" spans="4:4">
      <c r="D1606"/>
    </row>
    <row r="1607" spans="4:4">
      <c r="D1607"/>
    </row>
    <row r="1608" spans="4:4">
      <c r="D1608"/>
    </row>
    <row r="1609" spans="4:4">
      <c r="D1609"/>
    </row>
    <row r="1610" spans="4:4">
      <c r="D1610"/>
    </row>
    <row r="1611" spans="4:4">
      <c r="D1611"/>
    </row>
    <row r="1612" spans="4:4">
      <c r="D1612"/>
    </row>
    <row r="1613" spans="4:4">
      <c r="D1613"/>
    </row>
    <row r="1614" spans="4:4">
      <c r="D1614"/>
    </row>
    <row r="1615" spans="4:4">
      <c r="D1615"/>
    </row>
    <row r="1616" spans="4:4">
      <c r="D1616"/>
    </row>
    <row r="1617" spans="4:4">
      <c r="D1617"/>
    </row>
    <row r="1618" spans="4:4">
      <c r="D1618"/>
    </row>
    <row r="1619" spans="4:4">
      <c r="D1619"/>
    </row>
    <row r="1620" spans="4:4">
      <c r="D1620"/>
    </row>
    <row r="1621" spans="4:4">
      <c r="D1621"/>
    </row>
    <row r="1622" spans="4:4">
      <c r="D1622"/>
    </row>
    <row r="1623" spans="4:4">
      <c r="D1623"/>
    </row>
    <row r="1624" spans="4:4">
      <c r="D1624"/>
    </row>
    <row r="1625" spans="4:4">
      <c r="D1625"/>
    </row>
    <row r="1626" spans="4:4">
      <c r="D1626"/>
    </row>
    <row r="1627" spans="4:4">
      <c r="D1627"/>
    </row>
    <row r="1628" spans="4:4">
      <c r="D1628"/>
    </row>
    <row r="1629" spans="4:4">
      <c r="D1629"/>
    </row>
    <row r="1630" spans="4:4">
      <c r="D1630"/>
    </row>
    <row r="1631" spans="4:4">
      <c r="D1631"/>
    </row>
    <row r="1632" spans="4:4">
      <c r="D1632"/>
    </row>
    <row r="1633" spans="4:4">
      <c r="D1633"/>
    </row>
    <row r="1634" spans="4:4">
      <c r="D1634"/>
    </row>
    <row r="1635" spans="4:4">
      <c r="D1635"/>
    </row>
    <row r="1636" spans="4:4">
      <c r="D1636"/>
    </row>
    <row r="1637" spans="4:4">
      <c r="D1637"/>
    </row>
    <row r="1638" spans="4:4">
      <c r="D1638"/>
    </row>
    <row r="1639" spans="4:4">
      <c r="D1639"/>
    </row>
    <row r="1640" spans="4:4">
      <c r="D1640"/>
    </row>
    <row r="1641" spans="4:4">
      <c r="D1641"/>
    </row>
    <row r="1642" spans="4:4">
      <c r="D1642"/>
    </row>
    <row r="1643" spans="4:4">
      <c r="D1643"/>
    </row>
    <row r="1644" spans="4:4">
      <c r="D1644"/>
    </row>
    <row r="1645" spans="4:4">
      <c r="D1645"/>
    </row>
    <row r="1646" spans="4:4">
      <c r="D1646"/>
    </row>
    <row r="1647" spans="4:4">
      <c r="D1647"/>
    </row>
    <row r="1648" spans="4:4">
      <c r="D1648"/>
    </row>
    <row r="1649" spans="4:4">
      <c r="D1649"/>
    </row>
    <row r="1650" spans="4:4">
      <c r="D1650"/>
    </row>
    <row r="1651" spans="4:4">
      <c r="D1651"/>
    </row>
    <row r="1652" spans="4:4">
      <c r="D1652"/>
    </row>
    <row r="1653" spans="4:4">
      <c r="D1653"/>
    </row>
    <row r="1654" spans="4:4">
      <c r="D1654"/>
    </row>
    <row r="1655" spans="4:4">
      <c r="D1655"/>
    </row>
    <row r="1656" spans="4:4">
      <c r="D1656"/>
    </row>
    <row r="1657" spans="4:4">
      <c r="D1657"/>
    </row>
    <row r="1658" spans="4:4">
      <c r="D1658"/>
    </row>
    <row r="1659" spans="4:4">
      <c r="D1659"/>
    </row>
    <row r="1660" spans="4:4">
      <c r="D1660"/>
    </row>
    <row r="1661" spans="4:4">
      <c r="D1661"/>
    </row>
    <row r="1662" spans="4:4">
      <c r="D1662"/>
    </row>
    <row r="1663" spans="4:4">
      <c r="D1663"/>
    </row>
    <row r="1664" spans="4:4">
      <c r="D1664"/>
    </row>
    <row r="1665" spans="4:4">
      <c r="D1665"/>
    </row>
    <row r="1666" spans="4:4">
      <c r="D1666"/>
    </row>
    <row r="1667" spans="4:4">
      <c r="D1667"/>
    </row>
    <row r="1668" spans="4:4">
      <c r="D1668"/>
    </row>
    <row r="1669" spans="4:4">
      <c r="D1669"/>
    </row>
    <row r="1670" spans="4:4">
      <c r="D1670"/>
    </row>
    <row r="1671" spans="4:4">
      <c r="D1671"/>
    </row>
    <row r="1672" spans="4:4">
      <c r="D1672"/>
    </row>
    <row r="1673" spans="4:4">
      <c r="D1673"/>
    </row>
    <row r="1674" spans="4:4">
      <c r="D1674"/>
    </row>
    <row r="1675" spans="4:4">
      <c r="D1675"/>
    </row>
    <row r="1676" spans="4:4">
      <c r="D1676"/>
    </row>
    <row r="1677" spans="4:4">
      <c r="D1677"/>
    </row>
    <row r="1678" spans="4:4">
      <c r="D1678"/>
    </row>
    <row r="1679" spans="4:4">
      <c r="D1679"/>
    </row>
    <row r="1680" spans="4:4">
      <c r="D1680"/>
    </row>
    <row r="1681" spans="4:4">
      <c r="D1681"/>
    </row>
    <row r="1682" spans="4:4">
      <c r="D1682"/>
    </row>
    <row r="1683" spans="4:4">
      <c r="D1683"/>
    </row>
    <row r="1684" spans="4:4">
      <c r="D1684"/>
    </row>
    <row r="1685" spans="4:4">
      <c r="D1685"/>
    </row>
    <row r="1686" spans="4:4">
      <c r="D1686"/>
    </row>
    <row r="1687" spans="4:4">
      <c r="D1687"/>
    </row>
    <row r="1688" spans="4:4">
      <c r="D1688"/>
    </row>
    <row r="1689" spans="4:4">
      <c r="D1689"/>
    </row>
    <row r="1690" spans="4:4">
      <c r="D1690"/>
    </row>
    <row r="1691" spans="4:4">
      <c r="D1691"/>
    </row>
    <row r="1692" spans="4:4">
      <c r="D1692"/>
    </row>
    <row r="1693" spans="4:4">
      <c r="D1693"/>
    </row>
    <row r="1694" spans="4:4">
      <c r="D1694"/>
    </row>
    <row r="1695" spans="4:4">
      <c r="D1695"/>
    </row>
    <row r="1696" spans="4:4">
      <c r="D1696"/>
    </row>
    <row r="1697" spans="4:4">
      <c r="D1697"/>
    </row>
    <row r="1698" spans="4:4">
      <c r="D1698"/>
    </row>
    <row r="1699" spans="4:4">
      <c r="D1699"/>
    </row>
    <row r="1700" spans="4:4">
      <c r="D1700"/>
    </row>
    <row r="1701" spans="4:4">
      <c r="D1701"/>
    </row>
    <row r="1702" spans="4:4">
      <c r="D1702"/>
    </row>
    <row r="1703" spans="4:4">
      <c r="D1703"/>
    </row>
    <row r="1704" spans="4:4">
      <c r="D1704"/>
    </row>
    <row r="1705" spans="4:4">
      <c r="D1705"/>
    </row>
    <row r="1706" spans="4:4">
      <c r="D1706"/>
    </row>
    <row r="1707" spans="4:4">
      <c r="D1707"/>
    </row>
    <row r="1708" spans="4:4">
      <c r="D1708"/>
    </row>
    <row r="1709" spans="4:4">
      <c r="D1709"/>
    </row>
    <row r="1710" spans="4:4">
      <c r="D1710"/>
    </row>
    <row r="1711" spans="4:4">
      <c r="D1711"/>
    </row>
    <row r="1712" spans="4:4">
      <c r="D1712"/>
    </row>
    <row r="1713" spans="4:4">
      <c r="D1713"/>
    </row>
    <row r="1714" spans="4:4">
      <c r="D1714"/>
    </row>
    <row r="1715" spans="4:4">
      <c r="D1715"/>
    </row>
    <row r="1716" spans="4:4">
      <c r="D1716"/>
    </row>
    <row r="1717" spans="4:4">
      <c r="D1717"/>
    </row>
    <row r="1718" spans="4:4">
      <c r="D1718"/>
    </row>
    <row r="1719" spans="4:4">
      <c r="D1719"/>
    </row>
    <row r="1720" spans="4:4">
      <c r="D1720"/>
    </row>
    <row r="1721" spans="4:4">
      <c r="D1721"/>
    </row>
    <row r="1722" spans="4:4">
      <c r="D1722"/>
    </row>
    <row r="1723" spans="4:4">
      <c r="D1723"/>
    </row>
    <row r="1724" spans="4:4">
      <c r="D1724"/>
    </row>
    <row r="1725" spans="4:4">
      <c r="D1725"/>
    </row>
    <row r="1726" spans="4:4">
      <c r="D1726"/>
    </row>
    <row r="1727" spans="4:4">
      <c r="D1727"/>
    </row>
    <row r="1728" spans="4:4">
      <c r="D1728"/>
    </row>
    <row r="1729" spans="4:4">
      <c r="D1729"/>
    </row>
    <row r="1730" spans="4:4">
      <c r="D1730"/>
    </row>
    <row r="1731" spans="4:4">
      <c r="D1731"/>
    </row>
    <row r="1732" spans="4:4">
      <c r="D1732"/>
    </row>
    <row r="1733" spans="4:4">
      <c r="D1733"/>
    </row>
    <row r="1734" spans="4:4">
      <c r="D1734"/>
    </row>
    <row r="1735" spans="4:4">
      <c r="D1735"/>
    </row>
    <row r="1736" spans="4:4">
      <c r="D1736"/>
    </row>
    <row r="1737" spans="4:4">
      <c r="D1737"/>
    </row>
    <row r="1738" spans="4:4">
      <c r="D1738"/>
    </row>
    <row r="1739" spans="4:4">
      <c r="D1739"/>
    </row>
    <row r="1740" spans="4:4">
      <c r="D1740"/>
    </row>
    <row r="1741" spans="4:4">
      <c r="D1741"/>
    </row>
    <row r="1742" spans="4:4">
      <c r="D1742"/>
    </row>
    <row r="1743" spans="4:4">
      <c r="D1743"/>
    </row>
    <row r="1744" spans="4:4">
      <c r="D1744"/>
    </row>
    <row r="1745" spans="4:4">
      <c r="D1745"/>
    </row>
    <row r="1746" spans="4:4">
      <c r="D1746"/>
    </row>
    <row r="1747" spans="4:4">
      <c r="D1747"/>
    </row>
    <row r="1748" spans="4:4">
      <c r="D1748"/>
    </row>
    <row r="1749" spans="4:4">
      <c r="D1749"/>
    </row>
    <row r="1750" spans="4:4">
      <c r="D1750"/>
    </row>
    <row r="1751" spans="4:4">
      <c r="D1751"/>
    </row>
    <row r="1752" spans="4:4">
      <c r="D1752"/>
    </row>
    <row r="1753" spans="4:4">
      <c r="D1753"/>
    </row>
    <row r="1754" spans="4:4">
      <c r="D1754"/>
    </row>
    <row r="1755" spans="4:4">
      <c r="D1755"/>
    </row>
    <row r="1756" spans="4:4">
      <c r="D1756"/>
    </row>
    <row r="1757" spans="4:4">
      <c r="D1757"/>
    </row>
    <row r="1758" spans="4:4">
      <c r="D1758"/>
    </row>
    <row r="1759" spans="4:4">
      <c r="D1759"/>
    </row>
    <row r="1760" spans="4:4">
      <c r="D1760"/>
    </row>
    <row r="1761" spans="4:4">
      <c r="D1761"/>
    </row>
    <row r="1762" spans="4:4">
      <c r="D1762"/>
    </row>
    <row r="1763" spans="4:4">
      <c r="D1763"/>
    </row>
    <row r="1764" spans="4:4">
      <c r="D1764"/>
    </row>
    <row r="1765" spans="4:4">
      <c r="D1765"/>
    </row>
    <row r="1766" spans="4:4">
      <c r="D1766"/>
    </row>
    <row r="1767" spans="4:4">
      <c r="D1767"/>
    </row>
    <row r="1768" spans="4:4">
      <c r="D1768"/>
    </row>
    <row r="1769" spans="4:4">
      <c r="D1769"/>
    </row>
    <row r="1770" spans="4:4">
      <c r="D1770"/>
    </row>
    <row r="1771" spans="4:4">
      <c r="D1771"/>
    </row>
    <row r="1772" spans="4:4">
      <c r="D1772"/>
    </row>
    <row r="1773" spans="4:4">
      <c r="D1773"/>
    </row>
    <row r="1774" spans="4:4">
      <c r="D1774"/>
    </row>
    <row r="1775" spans="4:4">
      <c r="D1775"/>
    </row>
    <row r="1776" spans="4:4">
      <c r="D1776"/>
    </row>
    <row r="1777" spans="4:4">
      <c r="D1777"/>
    </row>
    <row r="1778" spans="4:4">
      <c r="D1778"/>
    </row>
    <row r="1779" spans="4:4">
      <c r="D1779"/>
    </row>
    <row r="1780" spans="4:4">
      <c r="D1780"/>
    </row>
    <row r="1781" spans="4:4">
      <c r="D1781"/>
    </row>
    <row r="1782" spans="4:4">
      <c r="D1782"/>
    </row>
    <row r="1783" spans="4:4">
      <c r="D1783"/>
    </row>
    <row r="1784" spans="4:4">
      <c r="D1784"/>
    </row>
    <row r="1785" spans="4:4">
      <c r="D1785"/>
    </row>
    <row r="1786" spans="4:4">
      <c r="D1786"/>
    </row>
    <row r="1787" spans="4:4">
      <c r="D1787"/>
    </row>
    <row r="1788" spans="4:4">
      <c r="D1788"/>
    </row>
    <row r="1789" spans="4:4">
      <c r="D1789"/>
    </row>
    <row r="1790" spans="4:4">
      <c r="D1790"/>
    </row>
    <row r="1791" spans="4:4">
      <c r="D1791"/>
    </row>
    <row r="1792" spans="4:4">
      <c r="D1792"/>
    </row>
    <row r="1793" spans="4:4">
      <c r="D1793"/>
    </row>
    <row r="1794" spans="4:4">
      <c r="D1794"/>
    </row>
    <row r="1795" spans="4:4">
      <c r="D1795"/>
    </row>
    <row r="1796" spans="4:4">
      <c r="D1796"/>
    </row>
    <row r="1797" spans="4:4">
      <c r="D1797"/>
    </row>
    <row r="1798" spans="4:4">
      <c r="D1798"/>
    </row>
    <row r="1799" spans="4:4">
      <c r="D1799"/>
    </row>
    <row r="1800" spans="4:4">
      <c r="D1800"/>
    </row>
    <row r="1801" spans="4:4">
      <c r="D1801"/>
    </row>
    <row r="1802" spans="4:4">
      <c r="D1802"/>
    </row>
    <row r="1803" spans="4:4">
      <c r="D1803"/>
    </row>
    <row r="1804" spans="4:4">
      <c r="D1804"/>
    </row>
    <row r="1805" spans="4:4">
      <c r="D1805"/>
    </row>
    <row r="1806" spans="4:4">
      <c r="D1806"/>
    </row>
    <row r="1807" spans="4:4">
      <c r="D1807"/>
    </row>
    <row r="1808" spans="4:4">
      <c r="D1808"/>
    </row>
    <row r="1809" spans="4:4">
      <c r="D1809"/>
    </row>
    <row r="1810" spans="4:4">
      <c r="D1810"/>
    </row>
    <row r="1811" spans="4:4">
      <c r="D1811"/>
    </row>
    <row r="1812" spans="4:4">
      <c r="D1812"/>
    </row>
    <row r="1813" spans="4:4">
      <c r="D1813"/>
    </row>
    <row r="1814" spans="4:4">
      <c r="D1814"/>
    </row>
    <row r="1815" spans="4:4">
      <c r="D1815"/>
    </row>
    <row r="1816" spans="4:4">
      <c r="D1816"/>
    </row>
    <row r="1817" spans="4:4">
      <c r="D1817"/>
    </row>
    <row r="1818" spans="4:4">
      <c r="D1818"/>
    </row>
    <row r="1819" spans="4:4">
      <c r="D1819"/>
    </row>
    <row r="1820" spans="4:4">
      <c r="D1820"/>
    </row>
    <row r="1821" spans="4:4">
      <c r="D1821"/>
    </row>
    <row r="1822" spans="4:4">
      <c r="D1822"/>
    </row>
    <row r="1823" spans="4:4">
      <c r="D1823"/>
    </row>
    <row r="1824" spans="4:4">
      <c r="D1824"/>
    </row>
    <row r="1825" spans="4:4">
      <c r="D1825"/>
    </row>
    <row r="1826" spans="4:4">
      <c r="D1826"/>
    </row>
    <row r="1827" spans="4:4">
      <c r="D1827"/>
    </row>
    <row r="1828" spans="4:4">
      <c r="D1828"/>
    </row>
    <row r="1829" spans="4:4">
      <c r="D1829"/>
    </row>
    <row r="1830" spans="4:4">
      <c r="D1830"/>
    </row>
    <row r="1831" spans="4:4">
      <c r="D1831"/>
    </row>
    <row r="1832" spans="4:4">
      <c r="D1832"/>
    </row>
    <row r="1833" spans="4:4">
      <c r="D1833"/>
    </row>
    <row r="1834" spans="4:4">
      <c r="D1834"/>
    </row>
    <row r="1835" spans="4:4">
      <c r="D1835"/>
    </row>
    <row r="1836" spans="4:4">
      <c r="D1836"/>
    </row>
    <row r="1837" spans="4:4">
      <c r="D1837"/>
    </row>
    <row r="1838" spans="4:4">
      <c r="D1838"/>
    </row>
    <row r="1839" spans="4:4">
      <c r="D1839"/>
    </row>
    <row r="1840" spans="4:4">
      <c r="D1840"/>
    </row>
    <row r="1841" spans="4:4">
      <c r="D1841"/>
    </row>
    <row r="1842" spans="4:4">
      <c r="D1842"/>
    </row>
    <row r="1843" spans="4:4">
      <c r="D1843"/>
    </row>
    <row r="1844" spans="4:4">
      <c r="D1844"/>
    </row>
    <row r="1845" spans="4:4">
      <c r="D1845"/>
    </row>
    <row r="1846" spans="4:4">
      <c r="D1846"/>
    </row>
    <row r="1847" spans="4:4">
      <c r="D1847"/>
    </row>
    <row r="1848" spans="4:4">
      <c r="D1848"/>
    </row>
    <row r="1849" spans="4:4">
      <c r="D1849"/>
    </row>
    <row r="1850" spans="4:4">
      <c r="D1850"/>
    </row>
    <row r="1851" spans="4:4">
      <c r="D1851"/>
    </row>
    <row r="1852" spans="4:4">
      <c r="D1852"/>
    </row>
    <row r="1853" spans="4:4">
      <c r="D1853"/>
    </row>
    <row r="1854" spans="4:4">
      <c r="D1854"/>
    </row>
    <row r="1855" spans="4:4">
      <c r="D1855"/>
    </row>
    <row r="1856" spans="4:4">
      <c r="D1856"/>
    </row>
    <row r="1857" spans="4:4">
      <c r="D1857"/>
    </row>
    <row r="1858" spans="4:4">
      <c r="D1858"/>
    </row>
    <row r="1859" spans="4:4">
      <c r="D1859"/>
    </row>
    <row r="1860" spans="4:4">
      <c r="D1860"/>
    </row>
    <row r="1861" spans="4:4">
      <c r="D1861"/>
    </row>
    <row r="1862" spans="4:4">
      <c r="D1862"/>
    </row>
    <row r="1863" spans="4:4">
      <c r="D1863"/>
    </row>
    <row r="1864" spans="4:4">
      <c r="D1864"/>
    </row>
    <row r="1865" spans="4:4">
      <c r="D1865"/>
    </row>
    <row r="1866" spans="4:4">
      <c r="D1866"/>
    </row>
    <row r="1867" spans="4:4">
      <c r="D1867"/>
    </row>
    <row r="1868" spans="4:4">
      <c r="D1868"/>
    </row>
    <row r="1869" spans="4:4">
      <c r="D1869"/>
    </row>
    <row r="1870" spans="4:4">
      <c r="D1870"/>
    </row>
    <row r="1871" spans="4:4">
      <c r="D1871"/>
    </row>
    <row r="1872" spans="4:4">
      <c r="D1872"/>
    </row>
    <row r="1873" spans="4:4">
      <c r="D1873"/>
    </row>
    <row r="1874" spans="4:4">
      <c r="D1874"/>
    </row>
    <row r="1875" spans="4:4">
      <c r="D1875"/>
    </row>
    <row r="1876" spans="4:4">
      <c r="D1876"/>
    </row>
    <row r="1877" spans="4:4">
      <c r="D1877"/>
    </row>
    <row r="1878" spans="4:4">
      <c r="D1878"/>
    </row>
    <row r="1879" spans="4:4">
      <c r="D1879"/>
    </row>
    <row r="1880" spans="4:4">
      <c r="D1880"/>
    </row>
    <row r="1881" spans="4:4">
      <c r="D1881"/>
    </row>
    <row r="1882" spans="4:4">
      <c r="D1882"/>
    </row>
    <row r="1883" spans="4:4">
      <c r="D1883"/>
    </row>
    <row r="1884" spans="4:4">
      <c r="D1884"/>
    </row>
    <row r="1885" spans="4:4">
      <c r="D1885"/>
    </row>
    <row r="1886" spans="4:4">
      <c r="D1886"/>
    </row>
    <row r="1887" spans="4:4">
      <c r="D1887"/>
    </row>
    <row r="1888" spans="4:4">
      <c r="D1888"/>
    </row>
    <row r="1889" spans="4:4">
      <c r="D1889"/>
    </row>
    <row r="1890" spans="4:4">
      <c r="D1890"/>
    </row>
    <row r="1891" spans="4:4">
      <c r="D1891"/>
    </row>
    <row r="1892" spans="4:4">
      <c r="D1892"/>
    </row>
    <row r="1893" spans="4:4">
      <c r="D1893"/>
    </row>
    <row r="1894" spans="4:4">
      <c r="D1894"/>
    </row>
    <row r="1895" spans="4:4">
      <c r="D1895"/>
    </row>
    <row r="1896" spans="4:4">
      <c r="D1896"/>
    </row>
    <row r="1897" spans="4:4">
      <c r="D1897"/>
    </row>
    <row r="1898" spans="4:4">
      <c r="D1898"/>
    </row>
    <row r="1899" spans="4:4">
      <c r="D1899"/>
    </row>
    <row r="1900" spans="4:4">
      <c r="D1900"/>
    </row>
    <row r="1901" spans="4:4">
      <c r="D1901"/>
    </row>
    <row r="1902" spans="4:4">
      <c r="D1902"/>
    </row>
    <row r="1903" spans="4:4">
      <c r="D1903"/>
    </row>
    <row r="1904" spans="4:4">
      <c r="D1904"/>
    </row>
    <row r="1905" spans="4:4">
      <c r="D1905"/>
    </row>
    <row r="1906" spans="4:4">
      <c r="D1906"/>
    </row>
    <row r="1907" spans="4:4">
      <c r="D1907"/>
    </row>
    <row r="1908" spans="4:4">
      <c r="D1908"/>
    </row>
    <row r="1909" spans="4:4">
      <c r="D1909"/>
    </row>
    <row r="1910" spans="4:4">
      <c r="D1910"/>
    </row>
    <row r="1911" spans="4:4">
      <c r="D1911"/>
    </row>
    <row r="1912" spans="4:4">
      <c r="D1912"/>
    </row>
    <row r="1913" spans="4:4">
      <c r="D1913"/>
    </row>
    <row r="1914" spans="4:4">
      <c r="D1914"/>
    </row>
    <row r="1915" spans="4:4">
      <c r="D1915"/>
    </row>
    <row r="1916" spans="4:4">
      <c r="D1916"/>
    </row>
    <row r="1917" spans="4:4">
      <c r="D1917"/>
    </row>
    <row r="1918" spans="4:4">
      <c r="D1918"/>
    </row>
    <row r="1919" spans="4:4">
      <c r="D1919"/>
    </row>
    <row r="1920" spans="4:4">
      <c r="D1920"/>
    </row>
    <row r="1921" spans="4:4">
      <c r="D1921"/>
    </row>
    <row r="1922" spans="4:4">
      <c r="D1922"/>
    </row>
    <row r="1923" spans="4:4">
      <c r="D1923"/>
    </row>
    <row r="1924" spans="4:4">
      <c r="D1924"/>
    </row>
    <row r="1925" spans="4:4">
      <c r="D1925"/>
    </row>
    <row r="1926" spans="4:4">
      <c r="D1926"/>
    </row>
    <row r="1927" spans="4:4">
      <c r="D1927"/>
    </row>
    <row r="1928" spans="4:4">
      <c r="D1928"/>
    </row>
    <row r="1929" spans="4:4">
      <c r="D1929"/>
    </row>
    <row r="1930" spans="4:4">
      <c r="D1930"/>
    </row>
    <row r="1931" spans="4:4">
      <c r="D1931"/>
    </row>
    <row r="1932" spans="4:4">
      <c r="D1932"/>
    </row>
    <row r="1933" spans="4:4">
      <c r="D1933"/>
    </row>
    <row r="1934" spans="4:4">
      <c r="D1934"/>
    </row>
    <row r="1935" spans="4:4">
      <c r="D1935"/>
    </row>
    <row r="1936" spans="4:4">
      <c r="D1936"/>
    </row>
    <row r="1937" spans="4:4">
      <c r="D1937"/>
    </row>
    <row r="1938" spans="4:4">
      <c r="D1938"/>
    </row>
    <row r="1939" spans="4:4">
      <c r="D1939"/>
    </row>
    <row r="1940" spans="4:4">
      <c r="D1940"/>
    </row>
    <row r="1941" spans="4:4">
      <c r="D1941"/>
    </row>
    <row r="1942" spans="4:4">
      <c r="D1942"/>
    </row>
    <row r="1943" spans="4:4">
      <c r="D1943"/>
    </row>
    <row r="1944" spans="4:4">
      <c r="D1944"/>
    </row>
    <row r="1945" spans="4:4">
      <c r="D1945"/>
    </row>
    <row r="1946" spans="4:4">
      <c r="D1946"/>
    </row>
    <row r="1947" spans="4:4">
      <c r="D1947"/>
    </row>
    <row r="1948" spans="4:4">
      <c r="D1948"/>
    </row>
    <row r="1949" spans="4:4">
      <c r="D1949"/>
    </row>
    <row r="1950" spans="4:4">
      <c r="D1950"/>
    </row>
    <row r="1951" spans="4:4">
      <c r="D1951"/>
    </row>
    <row r="1952" spans="4:4">
      <c r="D1952"/>
    </row>
    <row r="1953" spans="4:4">
      <c r="D1953"/>
    </row>
    <row r="1954" spans="4:4">
      <c r="D1954"/>
    </row>
    <row r="1955" spans="4:4">
      <c r="D1955"/>
    </row>
    <row r="1956" spans="4:4">
      <c r="D1956"/>
    </row>
    <row r="1957" spans="4:4">
      <c r="D1957"/>
    </row>
    <row r="1958" spans="4:4">
      <c r="D1958"/>
    </row>
    <row r="1959" spans="4:4">
      <c r="D1959"/>
    </row>
    <row r="1960" spans="4:4">
      <c r="D1960"/>
    </row>
    <row r="1961" spans="4:4">
      <c r="D1961"/>
    </row>
    <row r="1962" spans="4:4">
      <c r="D1962"/>
    </row>
    <row r="1963" spans="4:4">
      <c r="D1963"/>
    </row>
    <row r="1964" spans="4:4">
      <c r="D1964"/>
    </row>
    <row r="1965" spans="4:4">
      <c r="D1965"/>
    </row>
    <row r="1966" spans="4:4">
      <c r="D1966"/>
    </row>
    <row r="1967" spans="4:4">
      <c r="D1967"/>
    </row>
    <row r="1968" spans="4:4">
      <c r="D1968"/>
    </row>
    <row r="1969" spans="4:4">
      <c r="D1969"/>
    </row>
    <row r="1970" spans="4:4">
      <c r="D1970"/>
    </row>
    <row r="1971" spans="4:4">
      <c r="D1971"/>
    </row>
    <row r="1972" spans="4:4">
      <c r="D1972"/>
    </row>
    <row r="1973" spans="4:4">
      <c r="D1973"/>
    </row>
    <row r="1974" spans="4:4">
      <c r="D1974"/>
    </row>
    <row r="1975" spans="4:4">
      <c r="D1975"/>
    </row>
    <row r="1976" spans="4:4">
      <c r="D1976"/>
    </row>
    <row r="1977" spans="4:4">
      <c r="D1977"/>
    </row>
    <row r="1978" spans="4:4">
      <c r="D1978"/>
    </row>
    <row r="1979" spans="4:4">
      <c r="D1979"/>
    </row>
    <row r="1980" spans="4:4">
      <c r="D1980"/>
    </row>
    <row r="1981" spans="4:4">
      <c r="D1981"/>
    </row>
    <row r="1982" spans="4:4">
      <c r="D1982"/>
    </row>
    <row r="1983" spans="4:4">
      <c r="D1983"/>
    </row>
    <row r="1984" spans="4:4">
      <c r="D1984"/>
    </row>
    <row r="1985" spans="4:4">
      <c r="D1985"/>
    </row>
    <row r="1986" spans="4:4">
      <c r="D1986"/>
    </row>
    <row r="1987" spans="4:4">
      <c r="D1987"/>
    </row>
    <row r="1988" spans="4:4">
      <c r="D1988"/>
    </row>
    <row r="1989" spans="4:4">
      <c r="D1989"/>
    </row>
    <row r="1990" spans="4:4">
      <c r="D1990"/>
    </row>
    <row r="1991" spans="4:4">
      <c r="D1991"/>
    </row>
    <row r="1992" spans="4:4">
      <c r="D1992"/>
    </row>
    <row r="1993" spans="4:4">
      <c r="D1993"/>
    </row>
    <row r="1994" spans="4:4">
      <c r="D1994"/>
    </row>
    <row r="1995" spans="4:4">
      <c r="D1995"/>
    </row>
    <row r="1996" spans="4:4">
      <c r="D1996"/>
    </row>
    <row r="1997" spans="4:4">
      <c r="D1997"/>
    </row>
    <row r="1998" spans="4:4">
      <c r="D1998"/>
    </row>
    <row r="1999" spans="4:4">
      <c r="D1999"/>
    </row>
    <row r="2000" spans="4:4">
      <c r="D2000"/>
    </row>
    <row r="2001" spans="4:4">
      <c r="D2001"/>
    </row>
    <row r="2002" spans="4:4">
      <c r="D2002"/>
    </row>
    <row r="2003" spans="4:4">
      <c r="D2003"/>
    </row>
    <row r="2004" spans="4:4">
      <c r="D2004"/>
    </row>
    <row r="2005" spans="4:4">
      <c r="D2005"/>
    </row>
    <row r="2006" spans="4:4">
      <c r="D2006"/>
    </row>
    <row r="2007" spans="4:4">
      <c r="D2007"/>
    </row>
    <row r="2008" spans="4:4">
      <c r="D2008"/>
    </row>
    <row r="2009" spans="4:4">
      <c r="D2009"/>
    </row>
    <row r="2010" spans="4:4">
      <c r="D2010"/>
    </row>
    <row r="2011" spans="4:4">
      <c r="D2011"/>
    </row>
    <row r="2012" spans="4:4">
      <c r="D2012"/>
    </row>
    <row r="2013" spans="4:4">
      <c r="D2013"/>
    </row>
    <row r="2014" spans="4:4">
      <c r="D2014"/>
    </row>
    <row r="2015" spans="4:4">
      <c r="D2015"/>
    </row>
    <row r="2016" spans="4:4">
      <c r="D2016"/>
    </row>
    <row r="2017" spans="4:4">
      <c r="D2017"/>
    </row>
    <row r="2018" spans="4:4">
      <c r="D2018"/>
    </row>
    <row r="2019" spans="4:4">
      <c r="D2019"/>
    </row>
    <row r="2020" spans="4:4">
      <c r="D2020"/>
    </row>
    <row r="2021" spans="4:4">
      <c r="D2021"/>
    </row>
    <row r="2022" spans="4:4">
      <c r="D2022"/>
    </row>
    <row r="2023" spans="4:4">
      <c r="D2023"/>
    </row>
    <row r="2024" spans="4:4">
      <c r="D2024"/>
    </row>
    <row r="2025" spans="4:4">
      <c r="D2025"/>
    </row>
    <row r="2026" spans="4:4">
      <c r="D2026"/>
    </row>
    <row r="2027" spans="4:4">
      <c r="D2027"/>
    </row>
    <row r="2028" spans="4:4">
      <c r="D2028"/>
    </row>
    <row r="2029" spans="4:4">
      <c r="D2029"/>
    </row>
    <row r="2030" spans="4:4">
      <c r="D2030"/>
    </row>
    <row r="2031" spans="4:4">
      <c r="D2031"/>
    </row>
    <row r="2032" spans="4:4">
      <c r="D2032"/>
    </row>
    <row r="2033" spans="4:4">
      <c r="D2033"/>
    </row>
    <row r="2034" spans="4:4">
      <c r="D2034"/>
    </row>
    <row r="2035" spans="4:4">
      <c r="D2035"/>
    </row>
    <row r="2036" spans="4:4">
      <c r="D2036"/>
    </row>
    <row r="2037" spans="4:4">
      <c r="D2037"/>
    </row>
    <row r="2038" spans="4:4">
      <c r="D2038"/>
    </row>
    <row r="2039" spans="4:4">
      <c r="D2039"/>
    </row>
    <row r="2040" spans="4:4">
      <c r="D2040"/>
    </row>
    <row r="2041" spans="4:4">
      <c r="D2041"/>
    </row>
    <row r="2042" spans="4:4">
      <c r="D2042"/>
    </row>
    <row r="2043" spans="4:4">
      <c r="D2043"/>
    </row>
    <row r="2044" spans="4:4">
      <c r="D2044"/>
    </row>
    <row r="2045" spans="4:4">
      <c r="D2045"/>
    </row>
    <row r="2046" spans="4:4">
      <c r="D2046"/>
    </row>
    <row r="2047" spans="4:4">
      <c r="D2047"/>
    </row>
    <row r="2048" spans="4:4">
      <c r="D2048"/>
    </row>
    <row r="2049" spans="4:4">
      <c r="D2049"/>
    </row>
    <row r="2050" spans="4:4">
      <c r="D2050"/>
    </row>
    <row r="2051" spans="4:4">
      <c r="D2051"/>
    </row>
    <row r="2052" spans="4:4">
      <c r="D2052"/>
    </row>
    <row r="2053" spans="4:4">
      <c r="D2053"/>
    </row>
    <row r="2054" spans="4:4">
      <c r="D2054"/>
    </row>
    <row r="2055" spans="4:4">
      <c r="D2055"/>
    </row>
    <row r="2056" spans="4:4">
      <c r="D2056"/>
    </row>
    <row r="2057" spans="4:4">
      <c r="D2057"/>
    </row>
    <row r="2058" spans="4:4">
      <c r="D2058"/>
    </row>
    <row r="2059" spans="4:4">
      <c r="D2059"/>
    </row>
    <row r="2060" spans="4:4">
      <c r="D2060"/>
    </row>
    <row r="2061" spans="4:4">
      <c r="D2061"/>
    </row>
    <row r="2062" spans="4:4">
      <c r="D2062"/>
    </row>
    <row r="2063" spans="4:4">
      <c r="D2063"/>
    </row>
    <row r="2064" spans="4:4">
      <c r="D2064"/>
    </row>
    <row r="2065" spans="4:4">
      <c r="D2065"/>
    </row>
    <row r="2066" spans="4:4">
      <c r="D2066"/>
    </row>
    <row r="2067" spans="4:4">
      <c r="D2067"/>
    </row>
    <row r="2068" spans="4:4">
      <c r="D2068"/>
    </row>
    <row r="2069" spans="4:4">
      <c r="D2069"/>
    </row>
    <row r="2070" spans="4:4">
      <c r="D2070"/>
    </row>
    <row r="2071" spans="4:4">
      <c r="D2071"/>
    </row>
    <row r="2072" spans="4:4">
      <c r="D2072"/>
    </row>
    <row r="2073" spans="4:4">
      <c r="D2073"/>
    </row>
    <row r="2074" spans="4:4">
      <c r="D2074"/>
    </row>
    <row r="2075" spans="4:4">
      <c r="D2075"/>
    </row>
    <row r="2076" spans="4:4">
      <c r="D2076"/>
    </row>
    <row r="2077" spans="4:4">
      <c r="D2077"/>
    </row>
    <row r="2078" spans="4:4">
      <c r="D2078"/>
    </row>
    <row r="2079" spans="4:4">
      <c r="D2079"/>
    </row>
    <row r="2080" spans="4:4">
      <c r="D2080"/>
    </row>
    <row r="2081" spans="4:4">
      <c r="D2081"/>
    </row>
    <row r="2082" spans="4:4">
      <c r="D2082"/>
    </row>
    <row r="2083" spans="4:4">
      <c r="D2083"/>
    </row>
    <row r="2084" spans="4:4">
      <c r="D2084"/>
    </row>
    <row r="2085" spans="4:4">
      <c r="D2085"/>
    </row>
    <row r="2086" spans="4:4">
      <c r="D2086"/>
    </row>
    <row r="2087" spans="4:4">
      <c r="D2087"/>
    </row>
    <row r="2088" spans="4:4">
      <c r="D2088"/>
    </row>
    <row r="2089" spans="4:4">
      <c r="D2089"/>
    </row>
    <row r="2090" spans="4:4">
      <c r="D2090"/>
    </row>
    <row r="2091" spans="4:4">
      <c r="D2091"/>
    </row>
    <row r="2092" spans="4:4">
      <c r="D2092"/>
    </row>
    <row r="2093" spans="4:4">
      <c r="D2093"/>
    </row>
    <row r="2094" spans="4:4">
      <c r="D2094"/>
    </row>
    <row r="2095" spans="4:4">
      <c r="D2095"/>
    </row>
    <row r="2096" spans="4:4">
      <c r="D2096"/>
    </row>
    <row r="2097" spans="4:4">
      <c r="D2097"/>
    </row>
    <row r="2098" spans="4:4">
      <c r="D2098"/>
    </row>
    <row r="2099" spans="4:4">
      <c r="D2099"/>
    </row>
    <row r="2100" spans="4:4">
      <c r="D2100"/>
    </row>
    <row r="2101" spans="4:4">
      <c r="D2101"/>
    </row>
    <row r="2102" spans="4:4">
      <c r="D2102"/>
    </row>
    <row r="2103" spans="4:4">
      <c r="D2103"/>
    </row>
    <row r="2104" spans="4:4">
      <c r="D2104"/>
    </row>
    <row r="2105" spans="4:4">
      <c r="D2105"/>
    </row>
    <row r="2106" spans="4:4">
      <c r="D2106"/>
    </row>
    <row r="2107" spans="4:4">
      <c r="D2107"/>
    </row>
    <row r="2108" spans="4:4">
      <c r="D2108"/>
    </row>
    <row r="2109" spans="4:4">
      <c r="D2109"/>
    </row>
    <row r="2110" spans="4:4">
      <c r="D2110"/>
    </row>
    <row r="2111" spans="4:4">
      <c r="D2111"/>
    </row>
    <row r="2112" spans="4:4">
      <c r="D2112"/>
    </row>
    <row r="2113" spans="4:4">
      <c r="D2113"/>
    </row>
    <row r="2114" spans="4:4">
      <c r="D2114"/>
    </row>
    <row r="2115" spans="4:4">
      <c r="D2115"/>
    </row>
    <row r="2116" spans="4:4">
      <c r="D2116"/>
    </row>
    <row r="2117" spans="4:4">
      <c r="D2117"/>
    </row>
    <row r="2118" spans="4:4">
      <c r="D2118"/>
    </row>
    <row r="2119" spans="4:4">
      <c r="D2119"/>
    </row>
    <row r="2120" spans="4:4">
      <c r="D2120"/>
    </row>
    <row r="2121" spans="4:4">
      <c r="D2121"/>
    </row>
    <row r="2122" spans="4:4">
      <c r="D2122"/>
    </row>
    <row r="2123" spans="4:4">
      <c r="D2123"/>
    </row>
    <row r="2124" spans="4:4">
      <c r="D2124"/>
    </row>
    <row r="2125" spans="4:4">
      <c r="D2125"/>
    </row>
    <row r="2126" spans="4:4">
      <c r="D2126"/>
    </row>
    <row r="2127" spans="4:4">
      <c r="D2127"/>
    </row>
    <row r="2128" spans="4:4">
      <c r="D2128"/>
    </row>
    <row r="2129" spans="4:4">
      <c r="D2129"/>
    </row>
    <row r="2130" spans="4:4">
      <c r="D2130"/>
    </row>
    <row r="2131" spans="4:4">
      <c r="D2131"/>
    </row>
    <row r="2132" spans="4:4">
      <c r="D2132"/>
    </row>
    <row r="2133" spans="4:4">
      <c r="D2133"/>
    </row>
    <row r="2134" spans="4:4">
      <c r="D2134"/>
    </row>
    <row r="2135" spans="4:4">
      <c r="D2135"/>
    </row>
    <row r="2136" spans="4:4">
      <c r="D2136"/>
    </row>
    <row r="2137" spans="4:4">
      <c r="D2137"/>
    </row>
    <row r="2138" spans="4:4">
      <c r="D2138"/>
    </row>
    <row r="2139" spans="4:4">
      <c r="D2139"/>
    </row>
    <row r="2140" spans="4:4">
      <c r="D2140"/>
    </row>
    <row r="2141" spans="4:4">
      <c r="D2141"/>
    </row>
    <row r="2142" spans="4:4">
      <c r="D2142"/>
    </row>
    <row r="2143" spans="4:4">
      <c r="D2143"/>
    </row>
    <row r="2144" spans="4:4">
      <c r="D2144"/>
    </row>
    <row r="2145" spans="4:4">
      <c r="D2145"/>
    </row>
    <row r="2146" spans="4:4">
      <c r="D2146"/>
    </row>
    <row r="2147" spans="4:4">
      <c r="D2147"/>
    </row>
    <row r="2148" spans="4:4">
      <c r="D2148"/>
    </row>
    <row r="2149" spans="4:4">
      <c r="D2149"/>
    </row>
    <row r="2150" spans="4:4">
      <c r="D2150"/>
    </row>
    <row r="2151" spans="4:4">
      <c r="D2151"/>
    </row>
    <row r="2152" spans="4:4">
      <c r="D2152"/>
    </row>
    <row r="2153" spans="4:4">
      <c r="D2153"/>
    </row>
    <row r="2154" spans="4:4">
      <c r="D2154"/>
    </row>
    <row r="2155" spans="4:4">
      <c r="D2155"/>
    </row>
    <row r="2156" spans="4:4">
      <c r="D2156"/>
    </row>
    <row r="2157" spans="4:4">
      <c r="D2157"/>
    </row>
    <row r="2158" spans="4:4">
      <c r="D2158"/>
    </row>
    <row r="2159" spans="4:4">
      <c r="D2159"/>
    </row>
    <row r="2160" spans="4:4">
      <c r="D2160"/>
    </row>
    <row r="2161" spans="4:4">
      <c r="D2161"/>
    </row>
    <row r="2162" spans="4:4">
      <c r="D2162"/>
    </row>
    <row r="2163" spans="4:4">
      <c r="D2163"/>
    </row>
    <row r="2164" spans="4:4">
      <c r="D2164"/>
    </row>
    <row r="2165" spans="4:4">
      <c r="D2165"/>
    </row>
    <row r="2166" spans="4:4">
      <c r="D2166"/>
    </row>
    <row r="2167" spans="4:4">
      <c r="D2167"/>
    </row>
    <row r="2168" spans="4:4">
      <c r="D2168"/>
    </row>
    <row r="2169" spans="4:4">
      <c r="D2169"/>
    </row>
    <row r="2170" spans="4:4">
      <c r="D2170"/>
    </row>
    <row r="2171" spans="4:4">
      <c r="D2171"/>
    </row>
    <row r="2172" spans="4:4">
      <c r="D2172"/>
    </row>
    <row r="2173" spans="4:4">
      <c r="D2173"/>
    </row>
    <row r="2174" spans="4:4">
      <c r="D2174"/>
    </row>
    <row r="2175" spans="4:4">
      <c r="D2175"/>
    </row>
    <row r="2176" spans="4:4">
      <c r="D2176"/>
    </row>
    <row r="2177" spans="4:4">
      <c r="D2177"/>
    </row>
    <row r="2178" spans="4:4">
      <c r="D2178"/>
    </row>
    <row r="2179" spans="4:4">
      <c r="D2179"/>
    </row>
    <row r="2180" spans="4:4">
      <c r="D2180"/>
    </row>
    <row r="2181" spans="4:4">
      <c r="D2181"/>
    </row>
    <row r="2182" spans="4:4">
      <c r="D2182"/>
    </row>
    <row r="2183" spans="4:4">
      <c r="D2183"/>
    </row>
    <row r="2184" spans="4:4">
      <c r="D2184"/>
    </row>
    <row r="2185" spans="4:4">
      <c r="D2185"/>
    </row>
    <row r="2186" spans="4:4">
      <c r="D2186"/>
    </row>
    <row r="2187" spans="4:4">
      <c r="D2187"/>
    </row>
    <row r="2188" spans="4:4">
      <c r="D2188"/>
    </row>
    <row r="2189" spans="4:4">
      <c r="D2189"/>
    </row>
    <row r="2190" spans="4:4">
      <c r="D2190"/>
    </row>
    <row r="2191" spans="4:4">
      <c r="D2191"/>
    </row>
    <row r="2192" spans="4:4">
      <c r="D2192"/>
    </row>
    <row r="2193" spans="4:4">
      <c r="D2193"/>
    </row>
    <row r="2194" spans="4:4">
      <c r="D2194"/>
    </row>
    <row r="2195" spans="4:4">
      <c r="D2195"/>
    </row>
    <row r="2196" spans="4:4">
      <c r="D2196"/>
    </row>
    <row r="2197" spans="4:4">
      <c r="D2197"/>
    </row>
    <row r="2198" spans="4:4">
      <c r="D2198"/>
    </row>
    <row r="2199" spans="4:4">
      <c r="D2199"/>
    </row>
    <row r="2200" spans="4:4">
      <c r="D2200"/>
    </row>
    <row r="2201" spans="4:4">
      <c r="D2201"/>
    </row>
    <row r="2202" spans="4:4">
      <c r="D2202"/>
    </row>
    <row r="2203" spans="4:4">
      <c r="D2203"/>
    </row>
    <row r="2204" spans="4:4">
      <c r="D2204"/>
    </row>
    <row r="2205" spans="4:4">
      <c r="D2205"/>
    </row>
    <row r="2206" spans="4:4">
      <c r="D2206"/>
    </row>
    <row r="2207" spans="4:4">
      <c r="D2207"/>
    </row>
    <row r="2208" spans="4:4">
      <c r="D2208"/>
    </row>
    <row r="2209" spans="4:4">
      <c r="D2209"/>
    </row>
    <row r="2210" spans="4:4">
      <c r="D2210"/>
    </row>
    <row r="2211" spans="4:4">
      <c r="D2211"/>
    </row>
    <row r="2212" spans="4:4">
      <c r="D2212"/>
    </row>
    <row r="2213" spans="4:4">
      <c r="D2213"/>
    </row>
    <row r="2214" spans="4:4">
      <c r="D2214"/>
    </row>
    <row r="2215" spans="4:4">
      <c r="D2215"/>
    </row>
    <row r="2216" spans="4:4">
      <c r="D2216"/>
    </row>
    <row r="2217" spans="4:4">
      <c r="D2217"/>
    </row>
    <row r="2218" spans="4:4">
      <c r="D2218"/>
    </row>
    <row r="2219" spans="4:4">
      <c r="D2219"/>
    </row>
    <row r="2220" spans="4:4">
      <c r="D2220"/>
    </row>
    <row r="2221" spans="4:4">
      <c r="D2221"/>
    </row>
    <row r="2222" spans="4:4">
      <c r="D2222"/>
    </row>
    <row r="2223" spans="4:4">
      <c r="D2223"/>
    </row>
    <row r="2224" spans="4:4">
      <c r="D2224"/>
    </row>
    <row r="2225" spans="4:4">
      <c r="D2225"/>
    </row>
    <row r="2226" spans="4:4">
      <c r="D2226"/>
    </row>
    <row r="2227" spans="4:4">
      <c r="D2227"/>
    </row>
    <row r="2228" spans="4:4">
      <c r="D2228"/>
    </row>
    <row r="2229" spans="4:4">
      <c r="D2229"/>
    </row>
    <row r="2230" spans="4:4">
      <c r="D2230"/>
    </row>
    <row r="2231" spans="4:4">
      <c r="D2231"/>
    </row>
    <row r="2232" spans="4:4">
      <c r="D2232"/>
    </row>
    <row r="2233" spans="4:4">
      <c r="D2233"/>
    </row>
    <row r="2234" spans="4:4">
      <c r="D2234"/>
    </row>
    <row r="2235" spans="4:4">
      <c r="D2235"/>
    </row>
    <row r="2236" spans="4:4">
      <c r="D2236"/>
    </row>
    <row r="2237" spans="4:4">
      <c r="D2237"/>
    </row>
    <row r="2238" spans="4:4">
      <c r="D2238"/>
    </row>
    <row r="2239" spans="4:4">
      <c r="D2239"/>
    </row>
    <row r="2240" spans="4:4">
      <c r="D2240"/>
    </row>
    <row r="2241" spans="4:4">
      <c r="D2241"/>
    </row>
    <row r="2242" spans="4:4">
      <c r="D2242"/>
    </row>
    <row r="2243" spans="4:4">
      <c r="D2243"/>
    </row>
    <row r="2244" spans="4:4">
      <c r="D2244"/>
    </row>
    <row r="2245" spans="4:4">
      <c r="D2245"/>
    </row>
    <row r="2246" spans="4:4">
      <c r="D2246"/>
    </row>
    <row r="2247" spans="4:4">
      <c r="D2247"/>
    </row>
    <row r="2248" spans="4:4">
      <c r="D2248"/>
    </row>
    <row r="2249" spans="4:4">
      <c r="D2249"/>
    </row>
    <row r="2250" spans="4:4">
      <c r="D2250"/>
    </row>
    <row r="2251" spans="4:4">
      <c r="D2251"/>
    </row>
    <row r="2252" spans="4:4">
      <c r="D2252"/>
    </row>
    <row r="2253" spans="4:4">
      <c r="D2253"/>
    </row>
    <row r="2254" spans="4:4">
      <c r="D2254"/>
    </row>
    <row r="2255" spans="4:4">
      <c r="D2255"/>
    </row>
    <row r="2256" spans="4:4">
      <c r="D2256"/>
    </row>
    <row r="2257" spans="4:4">
      <c r="D2257"/>
    </row>
    <row r="2258" spans="4:4">
      <c r="D2258"/>
    </row>
    <row r="2259" spans="4:4">
      <c r="D2259"/>
    </row>
    <row r="2260" spans="4:4">
      <c r="D2260"/>
    </row>
    <row r="2261" spans="4:4">
      <c r="D2261"/>
    </row>
    <row r="2262" spans="4:4">
      <c r="D2262"/>
    </row>
    <row r="2263" spans="4:4">
      <c r="D2263"/>
    </row>
    <row r="2264" spans="4:4">
      <c r="D2264"/>
    </row>
    <row r="2265" spans="4:4">
      <c r="D2265"/>
    </row>
    <row r="2266" spans="4:4">
      <c r="D2266"/>
    </row>
    <row r="2267" spans="4:4">
      <c r="D2267"/>
    </row>
    <row r="2268" spans="4:4">
      <c r="D2268"/>
    </row>
    <row r="2269" spans="4:4">
      <c r="D2269"/>
    </row>
    <row r="2270" spans="4:4">
      <c r="D2270"/>
    </row>
    <row r="2271" spans="4:4">
      <c r="D2271"/>
    </row>
    <row r="2272" spans="4:4">
      <c r="D2272"/>
    </row>
    <row r="2273" spans="4:4">
      <c r="D2273"/>
    </row>
    <row r="2274" spans="4:4">
      <c r="D2274"/>
    </row>
    <row r="2275" spans="4:4">
      <c r="D2275"/>
    </row>
    <row r="2276" spans="4:4">
      <c r="D2276"/>
    </row>
    <row r="2277" spans="4:4">
      <c r="D2277"/>
    </row>
    <row r="2278" spans="4:4">
      <c r="D2278"/>
    </row>
    <row r="2279" spans="4:4">
      <c r="D2279"/>
    </row>
    <row r="2280" spans="4:4">
      <c r="D2280"/>
    </row>
    <row r="2281" spans="4:4">
      <c r="D2281"/>
    </row>
    <row r="2282" spans="4:4">
      <c r="D2282"/>
    </row>
    <row r="2283" spans="4:4">
      <c r="D2283"/>
    </row>
    <row r="2284" spans="4:4">
      <c r="D2284"/>
    </row>
    <row r="2285" spans="4:4">
      <c r="D2285"/>
    </row>
    <row r="2286" spans="4:4">
      <c r="D2286"/>
    </row>
    <row r="2287" spans="4:4">
      <c r="D2287"/>
    </row>
    <row r="2288" spans="4:4">
      <c r="D2288"/>
    </row>
    <row r="2289" spans="4:4">
      <c r="D2289"/>
    </row>
    <row r="2290" spans="4:4">
      <c r="D2290"/>
    </row>
    <row r="2291" spans="4:4">
      <c r="D2291"/>
    </row>
    <row r="2292" spans="4:4">
      <c r="D2292"/>
    </row>
    <row r="2293" spans="4:4">
      <c r="D2293"/>
    </row>
    <row r="2294" spans="4:4">
      <c r="D2294"/>
    </row>
    <row r="2295" spans="4:4">
      <c r="D2295"/>
    </row>
    <row r="2296" spans="4:4">
      <c r="D2296"/>
    </row>
    <row r="2297" spans="4:4">
      <c r="D2297"/>
    </row>
    <row r="2298" spans="4:4">
      <c r="D2298"/>
    </row>
    <row r="2299" spans="4:4">
      <c r="D2299"/>
    </row>
    <row r="2300" spans="4:4">
      <c r="D2300"/>
    </row>
    <row r="2301" spans="4:4">
      <c r="D2301"/>
    </row>
    <row r="2302" spans="4:4">
      <c r="D2302"/>
    </row>
    <row r="2303" spans="4:4">
      <c r="D2303"/>
    </row>
    <row r="2304" spans="4:4">
      <c r="D2304"/>
    </row>
    <row r="2305" spans="4:4">
      <c r="D2305"/>
    </row>
    <row r="2306" spans="4:4">
      <c r="D2306"/>
    </row>
    <row r="2307" spans="4:4">
      <c r="D2307"/>
    </row>
    <row r="2308" spans="4:4">
      <c r="D2308"/>
    </row>
    <row r="2309" spans="4:4">
      <c r="D2309"/>
    </row>
    <row r="2310" spans="4:4">
      <c r="D2310"/>
    </row>
    <row r="2311" spans="4:4">
      <c r="D2311"/>
    </row>
    <row r="2312" spans="4:4">
      <c r="D2312"/>
    </row>
    <row r="2313" spans="4:4">
      <c r="D2313"/>
    </row>
    <row r="2314" spans="4:4">
      <c r="D2314"/>
    </row>
    <row r="2315" spans="4:4">
      <c r="D2315"/>
    </row>
    <row r="2316" spans="4:4">
      <c r="D2316"/>
    </row>
    <row r="2317" spans="4:4">
      <c r="D2317"/>
    </row>
    <row r="2318" spans="4:4">
      <c r="D2318"/>
    </row>
    <row r="2319" spans="4:4">
      <c r="D2319"/>
    </row>
    <row r="2320" spans="4:4">
      <c r="D2320"/>
    </row>
    <row r="2321" spans="4:4">
      <c r="D2321"/>
    </row>
    <row r="2322" spans="4:4">
      <c r="D2322"/>
    </row>
    <row r="2323" spans="4:4">
      <c r="D2323"/>
    </row>
    <row r="2324" spans="4:4">
      <c r="D2324"/>
    </row>
    <row r="2325" spans="4:4">
      <c r="D2325"/>
    </row>
    <row r="2326" spans="4:4">
      <c r="D2326"/>
    </row>
    <row r="2327" spans="4:4">
      <c r="D2327"/>
    </row>
    <row r="2328" spans="4:4">
      <c r="D2328"/>
    </row>
    <row r="2329" spans="4:4">
      <c r="D2329"/>
    </row>
    <row r="2330" spans="4:4">
      <c r="D2330"/>
    </row>
    <row r="2331" spans="4:4">
      <c r="D2331"/>
    </row>
    <row r="2332" spans="4:4">
      <c r="D2332"/>
    </row>
    <row r="2333" spans="4:4">
      <c r="D2333"/>
    </row>
    <row r="2334" spans="4:4">
      <c r="D2334"/>
    </row>
    <row r="2335" spans="4:4">
      <c r="D2335"/>
    </row>
    <row r="2336" spans="4:4">
      <c r="D2336"/>
    </row>
    <row r="2337" spans="4:4">
      <c r="D2337"/>
    </row>
    <row r="2338" spans="4:4">
      <c r="D2338"/>
    </row>
    <row r="2339" spans="4:4">
      <c r="D2339"/>
    </row>
    <row r="2340" spans="4:4">
      <c r="D2340"/>
    </row>
    <row r="2341" spans="4:4">
      <c r="D2341"/>
    </row>
    <row r="2342" spans="4:4">
      <c r="D2342"/>
    </row>
    <row r="2343" spans="4:4">
      <c r="D2343"/>
    </row>
    <row r="2344" spans="4:4">
      <c r="D2344"/>
    </row>
    <row r="2345" spans="4:4">
      <c r="D2345"/>
    </row>
    <row r="2346" spans="4:4">
      <c r="D2346"/>
    </row>
    <row r="2347" spans="4:4">
      <c r="D2347"/>
    </row>
    <row r="2348" spans="4:4">
      <c r="D2348"/>
    </row>
    <row r="2349" spans="4:4">
      <c r="D2349"/>
    </row>
    <row r="2350" spans="4:4">
      <c r="D2350"/>
    </row>
    <row r="2351" spans="4:4">
      <c r="D2351"/>
    </row>
    <row r="2352" spans="4:4">
      <c r="D2352"/>
    </row>
    <row r="2353" spans="4:4">
      <c r="D2353"/>
    </row>
    <row r="2354" spans="4:4">
      <c r="D2354"/>
    </row>
    <row r="2355" spans="4:4">
      <c r="D2355"/>
    </row>
    <row r="2356" spans="4:4">
      <c r="D2356"/>
    </row>
    <row r="2357" spans="4:4">
      <c r="D2357"/>
    </row>
    <row r="2358" spans="4:4">
      <c r="D2358"/>
    </row>
    <row r="2359" spans="4:4">
      <c r="D2359"/>
    </row>
    <row r="2360" spans="4:4">
      <c r="D2360"/>
    </row>
    <row r="2361" spans="4:4">
      <c r="D2361"/>
    </row>
    <row r="2362" spans="4:4">
      <c r="D2362"/>
    </row>
    <row r="2363" spans="4:4">
      <c r="D2363"/>
    </row>
    <row r="2364" spans="4:4">
      <c r="D2364"/>
    </row>
    <row r="2365" spans="4:4">
      <c r="D2365"/>
    </row>
    <row r="2366" spans="4:4">
      <c r="D2366"/>
    </row>
    <row r="2367" spans="4:4">
      <c r="D2367"/>
    </row>
    <row r="2368" spans="4:4">
      <c r="D2368"/>
    </row>
    <row r="2369" spans="4:4">
      <c r="D2369"/>
    </row>
    <row r="2370" spans="4:4">
      <c r="D2370"/>
    </row>
    <row r="2371" spans="4:4">
      <c r="D2371"/>
    </row>
    <row r="2372" spans="4:4">
      <c r="D2372"/>
    </row>
    <row r="2373" spans="4:4">
      <c r="D2373"/>
    </row>
    <row r="2374" spans="4:4">
      <c r="D2374"/>
    </row>
    <row r="2375" spans="4:4">
      <c r="D2375"/>
    </row>
    <row r="2376" spans="4:4">
      <c r="D2376"/>
    </row>
    <row r="2377" spans="4:4">
      <c r="D2377"/>
    </row>
    <row r="2378" spans="4:4">
      <c r="D2378"/>
    </row>
    <row r="2379" spans="4:4">
      <c r="D2379"/>
    </row>
    <row r="2380" spans="4:4">
      <c r="D2380"/>
    </row>
    <row r="2381" spans="4:4">
      <c r="D2381"/>
    </row>
    <row r="2382" spans="4:4">
      <c r="D2382"/>
    </row>
    <row r="2383" spans="4:4">
      <c r="D2383"/>
    </row>
    <row r="2384" spans="4:4">
      <c r="D2384"/>
    </row>
    <row r="2385" spans="4:4">
      <c r="D2385"/>
    </row>
    <row r="2386" spans="4:4">
      <c r="D2386"/>
    </row>
    <row r="2387" spans="4:4">
      <c r="D2387"/>
    </row>
    <row r="2388" spans="4:4">
      <c r="D2388"/>
    </row>
    <row r="2389" spans="4:4">
      <c r="D2389"/>
    </row>
    <row r="2390" spans="4:4">
      <c r="D2390"/>
    </row>
    <row r="2391" spans="4:4">
      <c r="D2391"/>
    </row>
    <row r="2392" spans="4:4">
      <c r="D2392"/>
    </row>
    <row r="2393" spans="4:4">
      <c r="D2393"/>
    </row>
    <row r="2394" spans="4:4">
      <c r="D2394"/>
    </row>
    <row r="2395" spans="4:4">
      <c r="D2395"/>
    </row>
    <row r="2396" spans="4:4">
      <c r="D2396"/>
    </row>
    <row r="2397" spans="4:4">
      <c r="D2397"/>
    </row>
    <row r="2398" spans="4:4">
      <c r="D2398"/>
    </row>
    <row r="2399" spans="4:4">
      <c r="D2399"/>
    </row>
    <row r="2400" spans="4:4">
      <c r="D2400"/>
    </row>
    <row r="2401" spans="4:4">
      <c r="D2401"/>
    </row>
    <row r="2402" spans="4:4">
      <c r="D2402"/>
    </row>
    <row r="2403" spans="4:4">
      <c r="D2403"/>
    </row>
    <row r="2404" spans="4:4">
      <c r="D2404"/>
    </row>
    <row r="2405" spans="4:4">
      <c r="D2405"/>
    </row>
    <row r="2406" spans="4:4">
      <c r="D2406"/>
    </row>
    <row r="2407" spans="4:4">
      <c r="D2407"/>
    </row>
    <row r="2408" spans="4:4">
      <c r="D2408"/>
    </row>
    <row r="2409" spans="4:4">
      <c r="D2409"/>
    </row>
    <row r="2410" spans="4:4">
      <c r="D2410"/>
    </row>
    <row r="2411" spans="4:4">
      <c r="D2411"/>
    </row>
    <row r="2412" spans="4:4">
      <c r="D2412"/>
    </row>
    <row r="2413" spans="4:4">
      <c r="D2413"/>
    </row>
    <row r="2414" spans="4:4">
      <c r="D2414"/>
    </row>
    <row r="2415" spans="4:4">
      <c r="D2415"/>
    </row>
    <row r="2416" spans="4:4">
      <c r="D2416"/>
    </row>
    <row r="2417" spans="4:4">
      <c r="D2417"/>
    </row>
    <row r="2418" spans="4:4">
      <c r="D2418"/>
    </row>
    <row r="2419" spans="4:4">
      <c r="D2419"/>
    </row>
    <row r="2420" spans="4:4">
      <c r="D2420"/>
    </row>
    <row r="2421" spans="4:4">
      <c r="D2421"/>
    </row>
    <row r="2422" spans="4:4">
      <c r="D2422"/>
    </row>
    <row r="2423" spans="4:4">
      <c r="D2423"/>
    </row>
    <row r="2424" spans="4:4">
      <c r="D2424"/>
    </row>
    <row r="2425" spans="4:4">
      <c r="D2425"/>
    </row>
    <row r="2426" spans="4:4">
      <c r="D2426"/>
    </row>
    <row r="2427" spans="4:4">
      <c r="D2427"/>
    </row>
    <row r="2428" spans="4:4">
      <c r="D2428"/>
    </row>
    <row r="2429" spans="4:4">
      <c r="D2429"/>
    </row>
    <row r="2430" spans="4:4">
      <c r="D2430"/>
    </row>
    <row r="2431" spans="4:4">
      <c r="D2431"/>
    </row>
    <row r="2432" spans="4:4">
      <c r="D2432"/>
    </row>
    <row r="2433" spans="4:4">
      <c r="D2433"/>
    </row>
    <row r="2434" spans="4:4">
      <c r="D2434"/>
    </row>
    <row r="2435" spans="4:4">
      <c r="D2435"/>
    </row>
    <row r="2436" spans="4:4">
      <c r="D2436"/>
    </row>
    <row r="2437" spans="4:4">
      <c r="D2437"/>
    </row>
    <row r="2438" spans="4:4">
      <c r="D2438"/>
    </row>
    <row r="2439" spans="4:4">
      <c r="D2439"/>
    </row>
    <row r="2440" spans="4:4">
      <c r="D2440"/>
    </row>
    <row r="2441" spans="4:4">
      <c r="D2441"/>
    </row>
    <row r="2442" spans="4:4">
      <c r="D2442"/>
    </row>
    <row r="2443" spans="4:4">
      <c r="D2443"/>
    </row>
    <row r="2444" spans="4:4">
      <c r="D2444"/>
    </row>
    <row r="2445" spans="4:4">
      <c r="D2445"/>
    </row>
    <row r="2446" spans="4:4">
      <c r="D2446"/>
    </row>
    <row r="2447" spans="4:4">
      <c r="D2447"/>
    </row>
    <row r="2448" spans="4:4">
      <c r="D2448"/>
    </row>
    <row r="2449" spans="4:4">
      <c r="D2449"/>
    </row>
    <row r="2450" spans="4:4">
      <c r="D2450"/>
    </row>
    <row r="2451" spans="4:4">
      <c r="D2451"/>
    </row>
    <row r="2452" spans="4:4">
      <c r="D2452"/>
    </row>
    <row r="2453" spans="4:4">
      <c r="D2453"/>
    </row>
    <row r="2454" spans="4:4">
      <c r="D2454"/>
    </row>
    <row r="2455" spans="4:4">
      <c r="D2455"/>
    </row>
    <row r="2456" spans="4:4">
      <c r="D2456"/>
    </row>
    <row r="2457" spans="4:4">
      <c r="D2457"/>
    </row>
    <row r="2458" spans="4:4">
      <c r="D2458"/>
    </row>
    <row r="2459" spans="4:4">
      <c r="D2459"/>
    </row>
    <row r="2460" spans="4:4">
      <c r="D2460"/>
    </row>
    <row r="2461" spans="4:4">
      <c r="D2461"/>
    </row>
    <row r="2462" spans="4:4">
      <c r="D2462"/>
    </row>
    <row r="2463" spans="4:4">
      <c r="D2463"/>
    </row>
    <row r="2464" spans="4:4">
      <c r="D2464"/>
    </row>
    <row r="2465" spans="4:4">
      <c r="D2465"/>
    </row>
    <row r="2466" spans="4:4">
      <c r="D2466"/>
    </row>
    <row r="2467" spans="4:4">
      <c r="D2467"/>
    </row>
    <row r="2468" spans="4:4">
      <c r="D2468"/>
    </row>
    <row r="2469" spans="4:4">
      <c r="D2469"/>
    </row>
    <row r="2470" spans="4:4">
      <c r="D2470"/>
    </row>
    <row r="2471" spans="4:4">
      <c r="D2471"/>
    </row>
    <row r="2472" spans="4:4">
      <c r="D2472"/>
    </row>
    <row r="2473" spans="4:4">
      <c r="D2473"/>
    </row>
    <row r="2474" spans="4:4">
      <c r="D2474"/>
    </row>
    <row r="2475" spans="4:4">
      <c r="D2475"/>
    </row>
    <row r="2476" spans="4:4">
      <c r="D2476"/>
    </row>
    <row r="2477" spans="4:4">
      <c r="D2477"/>
    </row>
    <row r="2478" spans="4:4">
      <c r="D2478"/>
    </row>
    <row r="2479" spans="4:4">
      <c r="D2479"/>
    </row>
    <row r="2480" spans="4:4">
      <c r="D2480"/>
    </row>
    <row r="2481" spans="4:4">
      <c r="D2481"/>
    </row>
    <row r="2482" spans="4:4">
      <c r="D2482"/>
    </row>
    <row r="2483" spans="4:4">
      <c r="D2483"/>
    </row>
    <row r="2484" spans="4:4">
      <c r="D2484"/>
    </row>
    <row r="2485" spans="4:4">
      <c r="D2485"/>
    </row>
    <row r="2486" spans="4:4">
      <c r="D2486"/>
    </row>
    <row r="2487" spans="4:4">
      <c r="D2487"/>
    </row>
    <row r="2488" spans="4:4">
      <c r="D2488"/>
    </row>
    <row r="2489" spans="4:4">
      <c r="D2489"/>
    </row>
    <row r="2490" spans="4:4">
      <c r="D2490"/>
    </row>
    <row r="2491" spans="4:4">
      <c r="D2491"/>
    </row>
    <row r="2492" spans="4:4">
      <c r="D2492"/>
    </row>
    <row r="2493" spans="4:4">
      <c r="D2493"/>
    </row>
    <row r="2494" spans="4:4">
      <c r="D2494"/>
    </row>
    <row r="2495" spans="4:4">
      <c r="D2495"/>
    </row>
    <row r="2496" spans="4:4">
      <c r="D2496"/>
    </row>
    <row r="2497" spans="4:4">
      <c r="D2497"/>
    </row>
    <row r="2498" spans="4:4">
      <c r="D2498"/>
    </row>
    <row r="2499" spans="4:4">
      <c r="D2499"/>
    </row>
    <row r="2500" spans="4:4">
      <c r="D2500"/>
    </row>
    <row r="2501" spans="4:4">
      <c r="D2501"/>
    </row>
    <row r="2502" spans="4:4">
      <c r="D2502"/>
    </row>
    <row r="2503" spans="4:4">
      <c r="D2503"/>
    </row>
    <row r="2504" spans="4:4">
      <c r="D2504"/>
    </row>
    <row r="2505" spans="4:4">
      <c r="D2505"/>
    </row>
    <row r="2506" spans="4:4">
      <c r="D2506"/>
    </row>
    <row r="2507" spans="4:4">
      <c r="D2507"/>
    </row>
    <row r="2508" spans="4:4">
      <c r="D2508"/>
    </row>
    <row r="2509" spans="4:4">
      <c r="D2509"/>
    </row>
    <row r="2510" spans="4:4">
      <c r="D2510"/>
    </row>
    <row r="2511" spans="4:4">
      <c r="D2511"/>
    </row>
    <row r="2512" spans="4:4">
      <c r="D2512"/>
    </row>
    <row r="2513" spans="4:4">
      <c r="D2513"/>
    </row>
    <row r="2514" spans="4:4">
      <c r="D2514"/>
    </row>
    <row r="2515" spans="4:4">
      <c r="D2515"/>
    </row>
    <row r="2516" spans="4:4">
      <c r="D2516"/>
    </row>
    <row r="2517" spans="4:4">
      <c r="D2517"/>
    </row>
    <row r="2518" spans="4:4">
      <c r="D2518"/>
    </row>
    <row r="2519" spans="4:4">
      <c r="D2519"/>
    </row>
    <row r="2520" spans="4:4">
      <c r="D2520"/>
    </row>
    <row r="2521" spans="4:4">
      <c r="D2521"/>
    </row>
    <row r="2522" spans="4:4">
      <c r="D2522"/>
    </row>
    <row r="2523" spans="4:4">
      <c r="D2523"/>
    </row>
    <row r="2524" spans="4:4">
      <c r="D2524"/>
    </row>
    <row r="2525" spans="4:4">
      <c r="D2525"/>
    </row>
    <row r="2526" spans="4:4">
      <c r="D2526"/>
    </row>
    <row r="2527" spans="4:4">
      <c r="D2527"/>
    </row>
    <row r="2528" spans="4:4">
      <c r="D2528"/>
    </row>
    <row r="2529" spans="4:4">
      <c r="D2529"/>
    </row>
    <row r="2530" spans="4:4">
      <c r="D2530"/>
    </row>
    <row r="2531" spans="4:4">
      <c r="D2531"/>
    </row>
    <row r="2532" spans="4:4">
      <c r="D2532"/>
    </row>
    <row r="2533" spans="4:4">
      <c r="D2533"/>
    </row>
    <row r="2534" spans="4:4">
      <c r="D2534"/>
    </row>
    <row r="2535" spans="4:4">
      <c r="D2535"/>
    </row>
    <row r="2536" spans="4:4">
      <c r="D2536"/>
    </row>
    <row r="2537" spans="4:4">
      <c r="D2537"/>
    </row>
    <row r="2538" spans="4:4">
      <c r="D2538"/>
    </row>
    <row r="2539" spans="4:4">
      <c r="D2539"/>
    </row>
    <row r="2540" spans="4:4">
      <c r="D2540"/>
    </row>
    <row r="2541" spans="4:4">
      <c r="D2541"/>
    </row>
    <row r="2542" spans="4:4">
      <c r="D2542"/>
    </row>
    <row r="2543" spans="4:4">
      <c r="D2543"/>
    </row>
    <row r="2544" spans="4:4">
      <c r="D2544"/>
    </row>
    <row r="2545" spans="4:4">
      <c r="D2545"/>
    </row>
    <row r="2546" spans="4:4">
      <c r="D2546"/>
    </row>
    <row r="2547" spans="4:4">
      <c r="D2547"/>
    </row>
    <row r="2548" spans="4:4">
      <c r="D2548"/>
    </row>
    <row r="2549" spans="4:4">
      <c r="D2549"/>
    </row>
    <row r="2550" spans="4:4">
      <c r="D2550"/>
    </row>
    <row r="2551" spans="4:4">
      <c r="D2551"/>
    </row>
    <row r="2552" spans="4:4">
      <c r="D2552"/>
    </row>
    <row r="2553" spans="4:4">
      <c r="D2553"/>
    </row>
    <row r="2554" spans="4:4">
      <c r="D2554"/>
    </row>
    <row r="2555" spans="4:4">
      <c r="D2555"/>
    </row>
    <row r="2556" spans="4:4">
      <c r="D2556"/>
    </row>
    <row r="2557" spans="4:4">
      <c r="D2557"/>
    </row>
    <row r="2558" spans="4:4">
      <c r="D2558"/>
    </row>
    <row r="2559" spans="4:4">
      <c r="D2559"/>
    </row>
    <row r="2560" spans="4:4">
      <c r="D2560"/>
    </row>
    <row r="2561" spans="4:4">
      <c r="D2561"/>
    </row>
    <row r="2562" spans="4:4">
      <c r="D2562"/>
    </row>
    <row r="2563" spans="4:4">
      <c r="D2563"/>
    </row>
    <row r="2564" spans="4:4">
      <c r="D2564"/>
    </row>
    <row r="2565" spans="4:4">
      <c r="D2565"/>
    </row>
    <row r="2566" spans="4:4">
      <c r="D2566"/>
    </row>
    <row r="2567" spans="4:4">
      <c r="D2567"/>
    </row>
    <row r="2568" spans="4:4">
      <c r="D2568"/>
    </row>
    <row r="2569" spans="4:4">
      <c r="D2569"/>
    </row>
    <row r="2570" spans="4:4">
      <c r="D2570"/>
    </row>
    <row r="2571" spans="4:4">
      <c r="D2571"/>
    </row>
    <row r="2572" spans="4:4">
      <c r="D2572"/>
    </row>
    <row r="2573" spans="4:4">
      <c r="D2573"/>
    </row>
    <row r="2574" spans="4:4">
      <c r="D2574"/>
    </row>
    <row r="2575" spans="4:4">
      <c r="D2575"/>
    </row>
    <row r="2576" spans="4:4">
      <c r="D2576"/>
    </row>
    <row r="2577" spans="4:4">
      <c r="D2577"/>
    </row>
    <row r="2578" spans="4:4">
      <c r="D2578"/>
    </row>
    <row r="2579" spans="4:4">
      <c r="D2579"/>
    </row>
    <row r="2580" spans="4:4">
      <c r="D2580"/>
    </row>
    <row r="2581" spans="4:4">
      <c r="D2581"/>
    </row>
    <row r="2582" spans="4:4">
      <c r="D2582"/>
    </row>
    <row r="2583" spans="4:4">
      <c r="D2583"/>
    </row>
    <row r="2584" spans="4:4">
      <c r="D2584"/>
    </row>
    <row r="2585" spans="4:4">
      <c r="D2585"/>
    </row>
    <row r="2586" spans="4:4">
      <c r="D2586"/>
    </row>
    <row r="2587" spans="4:4">
      <c r="D2587"/>
    </row>
    <row r="2588" spans="4:4">
      <c r="D2588"/>
    </row>
    <row r="2589" spans="4:4">
      <c r="D2589"/>
    </row>
    <row r="2590" spans="4:4">
      <c r="D2590"/>
    </row>
    <row r="2591" spans="4:4">
      <c r="D2591"/>
    </row>
    <row r="2592" spans="4:4">
      <c r="D2592"/>
    </row>
    <row r="2593" spans="4:4">
      <c r="D2593"/>
    </row>
    <row r="2594" spans="4:4">
      <c r="D2594"/>
    </row>
    <row r="2595" spans="4:4">
      <c r="D2595"/>
    </row>
    <row r="2596" spans="4:4">
      <c r="D2596"/>
    </row>
    <row r="2597" spans="4:4">
      <c r="D2597"/>
    </row>
    <row r="2598" spans="4:4">
      <c r="D2598"/>
    </row>
    <row r="2599" spans="4:4">
      <c r="D2599"/>
    </row>
    <row r="2600" spans="4:4">
      <c r="D2600"/>
    </row>
    <row r="2601" spans="4:4">
      <c r="D2601"/>
    </row>
    <row r="2602" spans="4:4">
      <c r="D2602"/>
    </row>
    <row r="2603" spans="4:4">
      <c r="D2603"/>
    </row>
    <row r="2604" spans="4:4">
      <c r="D2604"/>
    </row>
    <row r="2605" spans="4:4">
      <c r="D2605"/>
    </row>
    <row r="2606" spans="4:4">
      <c r="D2606"/>
    </row>
    <row r="2607" spans="4:4">
      <c r="D2607"/>
    </row>
    <row r="2608" spans="4:4">
      <c r="D2608"/>
    </row>
    <row r="2609" spans="4:4">
      <c r="D2609"/>
    </row>
    <row r="2610" spans="4:4">
      <c r="D2610"/>
    </row>
    <row r="2611" spans="4:4">
      <c r="D2611"/>
    </row>
    <row r="2612" spans="4:4">
      <c r="D2612"/>
    </row>
    <row r="2613" spans="4:4">
      <c r="D2613"/>
    </row>
    <row r="2614" spans="4:4">
      <c r="D2614"/>
    </row>
    <row r="2615" spans="4:4">
      <c r="D2615"/>
    </row>
    <row r="2616" spans="4:4">
      <c r="D2616"/>
    </row>
    <row r="2617" spans="4:4">
      <c r="D2617"/>
    </row>
    <row r="2618" spans="4:4">
      <c r="D2618"/>
    </row>
    <row r="2619" spans="4:4">
      <c r="D2619"/>
    </row>
    <row r="2620" spans="4:4">
      <c r="D2620"/>
    </row>
    <row r="2621" spans="4:4">
      <c r="D2621"/>
    </row>
    <row r="2622" spans="4:4">
      <c r="D2622"/>
    </row>
    <row r="2623" spans="4:4">
      <c r="D2623"/>
    </row>
    <row r="2624" spans="4:4">
      <c r="D2624"/>
    </row>
    <row r="2625" spans="4:4">
      <c r="D2625"/>
    </row>
    <row r="2626" spans="4:4">
      <c r="D2626"/>
    </row>
    <row r="2627" spans="4:4">
      <c r="D2627"/>
    </row>
    <row r="2628" spans="4:4">
      <c r="D2628"/>
    </row>
    <row r="2629" spans="4:4">
      <c r="D2629"/>
    </row>
    <row r="2630" spans="4:4">
      <c r="D2630"/>
    </row>
    <row r="2631" spans="4:4">
      <c r="D2631"/>
    </row>
    <row r="2632" spans="4:4">
      <c r="D2632"/>
    </row>
    <row r="2633" spans="4:4">
      <c r="D2633"/>
    </row>
    <row r="2634" spans="4:4">
      <c r="D2634"/>
    </row>
    <row r="2635" spans="4:4">
      <c r="D2635"/>
    </row>
    <row r="2636" spans="4:4">
      <c r="D2636"/>
    </row>
    <row r="2637" spans="4:4">
      <c r="D2637"/>
    </row>
    <row r="2638" spans="4:4">
      <c r="D2638"/>
    </row>
    <row r="2639" spans="4:4">
      <c r="D2639"/>
    </row>
    <row r="2640" spans="4:4">
      <c r="D2640"/>
    </row>
    <row r="2641" spans="4:4">
      <c r="D2641"/>
    </row>
    <row r="2642" spans="4:4">
      <c r="D2642"/>
    </row>
    <row r="2643" spans="4:4">
      <c r="D2643"/>
    </row>
    <row r="2644" spans="4:4">
      <c r="D2644"/>
    </row>
    <row r="2645" spans="4:4">
      <c r="D2645"/>
    </row>
    <row r="2646" spans="4:4">
      <c r="D2646"/>
    </row>
    <row r="2647" spans="4:4">
      <c r="D2647"/>
    </row>
    <row r="2648" spans="4:4">
      <c r="D2648"/>
    </row>
    <row r="2649" spans="4:4">
      <c r="D2649"/>
    </row>
    <row r="2650" spans="4:4">
      <c r="D2650"/>
    </row>
    <row r="2651" spans="4:4">
      <c r="D2651"/>
    </row>
    <row r="2652" spans="4:4">
      <c r="D2652"/>
    </row>
    <row r="2653" spans="4:4">
      <c r="D2653"/>
    </row>
    <row r="2654" spans="4:4">
      <c r="D2654"/>
    </row>
    <row r="2655" spans="4:4">
      <c r="D2655"/>
    </row>
    <row r="2656" spans="4:4">
      <c r="D2656"/>
    </row>
    <row r="2657" spans="4:4">
      <c r="D2657"/>
    </row>
    <row r="2658" spans="4:4">
      <c r="D2658"/>
    </row>
    <row r="2659" spans="4:4">
      <c r="D2659"/>
    </row>
    <row r="2660" spans="4:4">
      <c r="D2660"/>
    </row>
    <row r="2661" spans="4:4">
      <c r="D2661"/>
    </row>
    <row r="2662" spans="4:4">
      <c r="D2662"/>
    </row>
    <row r="2663" spans="4:4">
      <c r="D2663"/>
    </row>
    <row r="2664" spans="4:4">
      <c r="D2664"/>
    </row>
    <row r="2665" spans="4:4">
      <c r="D2665"/>
    </row>
    <row r="2666" spans="4:4">
      <c r="D2666"/>
    </row>
    <row r="2667" spans="4:4">
      <c r="D2667"/>
    </row>
    <row r="2668" spans="4:4">
      <c r="D2668"/>
    </row>
    <row r="2669" spans="4:4">
      <c r="D2669"/>
    </row>
    <row r="2670" spans="4:4">
      <c r="D2670"/>
    </row>
    <row r="2671" spans="4:4">
      <c r="D2671"/>
    </row>
    <row r="2672" spans="4:4">
      <c r="D2672"/>
    </row>
    <row r="2673" spans="4:4">
      <c r="D2673"/>
    </row>
    <row r="2674" spans="4:4">
      <c r="D2674"/>
    </row>
    <row r="2675" spans="4:4">
      <c r="D2675"/>
    </row>
    <row r="2676" spans="4:4">
      <c r="D2676"/>
    </row>
    <row r="2677" spans="4:4">
      <c r="D2677"/>
    </row>
    <row r="2678" spans="4:4">
      <c r="D2678"/>
    </row>
    <row r="2679" spans="4:4">
      <c r="D2679"/>
    </row>
    <row r="2680" spans="4:4">
      <c r="D2680"/>
    </row>
    <row r="2681" spans="4:4">
      <c r="D2681"/>
    </row>
    <row r="2682" spans="4:4">
      <c r="D2682"/>
    </row>
    <row r="2683" spans="4:4">
      <c r="D2683"/>
    </row>
    <row r="2684" spans="4:4">
      <c r="D2684"/>
    </row>
    <row r="2685" spans="4:4">
      <c r="D2685"/>
    </row>
    <row r="2686" spans="4:4">
      <c r="D2686"/>
    </row>
    <row r="2687" spans="4:4">
      <c r="D2687"/>
    </row>
    <row r="2688" spans="4:4">
      <c r="D2688"/>
    </row>
    <row r="2689" spans="4:4">
      <c r="D2689"/>
    </row>
    <row r="2690" spans="4:4">
      <c r="D2690"/>
    </row>
    <row r="2691" spans="4:4">
      <c r="D2691"/>
    </row>
    <row r="2692" spans="4:4">
      <c r="D2692"/>
    </row>
    <row r="2693" spans="4:4">
      <c r="D2693"/>
    </row>
    <row r="2694" spans="4:4">
      <c r="D2694"/>
    </row>
    <row r="2695" spans="4:4">
      <c r="D2695"/>
    </row>
    <row r="2696" spans="4:4">
      <c r="D2696"/>
    </row>
    <row r="2697" spans="4:4">
      <c r="D2697"/>
    </row>
    <row r="2698" spans="4:4">
      <c r="D2698"/>
    </row>
    <row r="2699" spans="4:4">
      <c r="D2699"/>
    </row>
    <row r="2700" spans="4:4">
      <c r="D2700"/>
    </row>
    <row r="2701" spans="4:4">
      <c r="D2701"/>
    </row>
    <row r="2702" spans="4:4">
      <c r="D2702"/>
    </row>
    <row r="2703" spans="4:4">
      <c r="D2703"/>
    </row>
    <row r="2704" spans="4:4">
      <c r="D2704"/>
    </row>
    <row r="2705" spans="4:4">
      <c r="D2705"/>
    </row>
    <row r="2706" spans="4:4">
      <c r="D2706"/>
    </row>
    <row r="2707" spans="4:4">
      <c r="D2707"/>
    </row>
    <row r="2708" spans="4:4">
      <c r="D2708"/>
    </row>
    <row r="2709" spans="4:4">
      <c r="D2709"/>
    </row>
    <row r="2710" spans="4:4">
      <c r="D2710"/>
    </row>
    <row r="2711" spans="4:4">
      <c r="D2711"/>
    </row>
    <row r="2712" spans="4:4">
      <c r="D2712"/>
    </row>
    <row r="2713" spans="4:4">
      <c r="D2713"/>
    </row>
    <row r="2714" spans="4:4">
      <c r="D2714"/>
    </row>
    <row r="2715" spans="4:4">
      <c r="D2715"/>
    </row>
    <row r="2716" spans="4:4">
      <c r="D2716"/>
    </row>
    <row r="2717" spans="4:4">
      <c r="D2717"/>
    </row>
    <row r="2718" spans="4:4">
      <c r="D2718"/>
    </row>
    <row r="2719" spans="4:4">
      <c r="D2719"/>
    </row>
    <row r="2720" spans="4:4">
      <c r="D2720"/>
    </row>
    <row r="2721" spans="4:4">
      <c r="D2721"/>
    </row>
    <row r="2722" spans="4:4">
      <c r="D2722"/>
    </row>
    <row r="2723" spans="4:4">
      <c r="D2723"/>
    </row>
    <row r="2724" spans="4:4">
      <c r="D2724"/>
    </row>
    <row r="2725" spans="4:4">
      <c r="D2725"/>
    </row>
    <row r="2726" spans="4:4">
      <c r="D2726"/>
    </row>
    <row r="2727" spans="4:4">
      <c r="D2727"/>
    </row>
    <row r="2728" spans="4:4">
      <c r="D2728"/>
    </row>
    <row r="2729" spans="4:4">
      <c r="D2729"/>
    </row>
    <row r="2730" spans="4:4">
      <c r="D2730"/>
    </row>
    <row r="2731" spans="4:4">
      <c r="D2731"/>
    </row>
    <row r="2732" spans="4:4">
      <c r="D2732"/>
    </row>
    <row r="2733" spans="4:4">
      <c r="D2733"/>
    </row>
    <row r="2734" spans="4:4">
      <c r="D2734"/>
    </row>
    <row r="2735" spans="4:4">
      <c r="D2735"/>
    </row>
    <row r="2736" spans="4:4">
      <c r="D2736"/>
    </row>
    <row r="2737" spans="4:4">
      <c r="D2737"/>
    </row>
    <row r="2738" spans="4:4">
      <c r="D2738"/>
    </row>
    <row r="2739" spans="4:4">
      <c r="D2739"/>
    </row>
    <row r="2740" spans="4:4">
      <c r="D2740"/>
    </row>
    <row r="2741" spans="4:4">
      <c r="D2741"/>
    </row>
    <row r="2742" spans="4:4">
      <c r="D2742"/>
    </row>
    <row r="2743" spans="4:4">
      <c r="D2743"/>
    </row>
    <row r="2744" spans="4:4">
      <c r="D2744"/>
    </row>
    <row r="2745" spans="4:4">
      <c r="D2745"/>
    </row>
    <row r="2746" spans="4:4">
      <c r="D2746"/>
    </row>
    <row r="2747" spans="4:4">
      <c r="D2747"/>
    </row>
    <row r="2748" spans="4:4">
      <c r="D2748"/>
    </row>
    <row r="2749" spans="4:4">
      <c r="D2749"/>
    </row>
    <row r="2750" spans="4:4">
      <c r="D2750"/>
    </row>
    <row r="2751" spans="4:4">
      <c r="D2751"/>
    </row>
    <row r="2752" spans="4:4">
      <c r="D2752"/>
    </row>
    <row r="2753" spans="4:4">
      <c r="D2753"/>
    </row>
    <row r="2754" spans="4:4">
      <c r="D2754"/>
    </row>
    <row r="2755" spans="4:4">
      <c r="D2755"/>
    </row>
    <row r="2756" spans="4:4">
      <c r="D2756"/>
    </row>
    <row r="2757" spans="4:4">
      <c r="D2757"/>
    </row>
    <row r="2758" spans="4:4">
      <c r="D2758"/>
    </row>
    <row r="2759" spans="4:4">
      <c r="D2759"/>
    </row>
    <row r="2760" spans="4:4">
      <c r="D2760"/>
    </row>
    <row r="2761" spans="4:4">
      <c r="D2761"/>
    </row>
    <row r="2762" spans="4:4">
      <c r="D2762"/>
    </row>
    <row r="2763" spans="4:4">
      <c r="D2763"/>
    </row>
    <row r="2764" spans="4:4">
      <c r="D2764"/>
    </row>
    <row r="2765" spans="4:4">
      <c r="D2765"/>
    </row>
    <row r="2766" spans="4:4">
      <c r="D2766"/>
    </row>
    <row r="2767" spans="4:4">
      <c r="D2767"/>
    </row>
    <row r="2768" spans="4:4">
      <c r="D2768"/>
    </row>
    <row r="2769" spans="4:4">
      <c r="D2769"/>
    </row>
    <row r="2770" spans="4:4">
      <c r="D2770"/>
    </row>
    <row r="2771" spans="4:4">
      <c r="D2771"/>
    </row>
    <row r="2772" spans="4:4">
      <c r="D2772"/>
    </row>
    <row r="2773" spans="4:4">
      <c r="D2773"/>
    </row>
    <row r="2774" spans="4:4">
      <c r="D2774"/>
    </row>
    <row r="2775" spans="4:4">
      <c r="D2775"/>
    </row>
    <row r="2776" spans="4:4">
      <c r="D2776"/>
    </row>
    <row r="2777" spans="4:4">
      <c r="D2777"/>
    </row>
    <row r="2778" spans="4:4">
      <c r="D2778"/>
    </row>
    <row r="2779" spans="4:4">
      <c r="D2779"/>
    </row>
    <row r="2780" spans="4:4">
      <c r="D2780"/>
    </row>
    <row r="2781" spans="4:4">
      <c r="D2781"/>
    </row>
    <row r="2782" spans="4:4">
      <c r="D2782"/>
    </row>
    <row r="2783" spans="4:4">
      <c r="D2783"/>
    </row>
    <row r="2784" spans="4:4">
      <c r="D2784"/>
    </row>
    <row r="2785" spans="4:4">
      <c r="D2785"/>
    </row>
    <row r="2786" spans="4:4">
      <c r="D2786"/>
    </row>
    <row r="2787" spans="4:4">
      <c r="D2787"/>
    </row>
    <row r="2788" spans="4:4">
      <c r="D2788"/>
    </row>
    <row r="2789" spans="4:4">
      <c r="D2789"/>
    </row>
    <row r="2790" spans="4:4">
      <c r="D2790"/>
    </row>
    <row r="2791" spans="4:4">
      <c r="D2791"/>
    </row>
    <row r="2792" spans="4:4">
      <c r="D2792"/>
    </row>
    <row r="2793" spans="4:4">
      <c r="D2793"/>
    </row>
    <row r="2794" spans="4:4">
      <c r="D2794"/>
    </row>
    <row r="2795" spans="4:4">
      <c r="D2795"/>
    </row>
    <row r="2796" spans="4:4">
      <c r="D2796"/>
    </row>
    <row r="2797" spans="4:4">
      <c r="D2797"/>
    </row>
    <row r="2798" spans="4:4">
      <c r="D2798"/>
    </row>
    <row r="2799" spans="4:4">
      <c r="D2799"/>
    </row>
    <row r="2800" spans="4:4">
      <c r="D2800"/>
    </row>
    <row r="2801" spans="4:4">
      <c r="D2801"/>
    </row>
    <row r="2802" spans="4:4">
      <c r="D2802"/>
    </row>
    <row r="2803" spans="4:4">
      <c r="D2803"/>
    </row>
    <row r="2804" spans="4:4">
      <c r="D2804"/>
    </row>
    <row r="2805" spans="4:4">
      <c r="D2805"/>
    </row>
    <row r="2806" spans="4:4">
      <c r="D2806"/>
    </row>
    <row r="2807" spans="4:4">
      <c r="D2807"/>
    </row>
    <row r="2808" spans="4:4">
      <c r="D2808"/>
    </row>
    <row r="2809" spans="4:4">
      <c r="D2809"/>
    </row>
    <row r="2810" spans="4:4">
      <c r="D2810"/>
    </row>
    <row r="2811" spans="4:4">
      <c r="D2811"/>
    </row>
    <row r="2812" spans="4:4">
      <c r="D2812"/>
    </row>
    <row r="2813" spans="4:4">
      <c r="D2813"/>
    </row>
    <row r="2814" spans="4:4">
      <c r="D2814"/>
    </row>
    <row r="2815" spans="4:4">
      <c r="D2815"/>
    </row>
    <row r="2816" spans="4:4">
      <c r="D2816"/>
    </row>
    <row r="2817" spans="4:4">
      <c r="D2817"/>
    </row>
    <row r="2818" spans="4:4">
      <c r="D2818"/>
    </row>
    <row r="2819" spans="4:4">
      <c r="D2819"/>
    </row>
    <row r="2820" spans="4:4">
      <c r="D2820"/>
    </row>
    <row r="2821" spans="4:4">
      <c r="D2821"/>
    </row>
    <row r="2822" spans="4:4">
      <c r="D2822"/>
    </row>
    <row r="2823" spans="4:4">
      <c r="D2823"/>
    </row>
    <row r="2824" spans="4:4">
      <c r="D2824"/>
    </row>
    <row r="2825" spans="4:4">
      <c r="D2825"/>
    </row>
    <row r="2826" spans="4:4">
      <c r="D2826"/>
    </row>
    <row r="2827" spans="4:4">
      <c r="D2827"/>
    </row>
    <row r="2828" spans="4:4">
      <c r="D2828"/>
    </row>
    <row r="2829" spans="4:4">
      <c r="D2829"/>
    </row>
    <row r="2830" spans="4:4">
      <c r="D2830"/>
    </row>
    <row r="2831" spans="4:4">
      <c r="D2831"/>
    </row>
    <row r="2832" spans="4:4">
      <c r="D2832"/>
    </row>
    <row r="2833" spans="4:4">
      <c r="D2833"/>
    </row>
    <row r="2834" spans="4:4">
      <c r="D2834"/>
    </row>
    <row r="2835" spans="4:4">
      <c r="D2835"/>
    </row>
    <row r="2836" spans="4:4">
      <c r="D2836"/>
    </row>
    <row r="2837" spans="4:4">
      <c r="D2837"/>
    </row>
    <row r="2838" spans="4:4">
      <c r="D2838"/>
    </row>
    <row r="2839" spans="4:4">
      <c r="D2839"/>
    </row>
    <row r="2840" spans="4:4">
      <c r="D2840"/>
    </row>
    <row r="2841" spans="4:4">
      <c r="D2841"/>
    </row>
    <row r="2842" spans="4:4">
      <c r="D2842"/>
    </row>
    <row r="2843" spans="4:4">
      <c r="D2843"/>
    </row>
    <row r="2844" spans="4:4">
      <c r="D2844"/>
    </row>
    <row r="2845" spans="4:4">
      <c r="D2845"/>
    </row>
    <row r="2846" spans="4:4">
      <c r="D2846"/>
    </row>
    <row r="2847" spans="4:4">
      <c r="D2847"/>
    </row>
    <row r="2848" spans="4:4">
      <c r="D2848"/>
    </row>
    <row r="2849" spans="4:4">
      <c r="D2849"/>
    </row>
    <row r="2850" spans="4:4">
      <c r="D2850"/>
    </row>
    <row r="2851" spans="4:4">
      <c r="D2851"/>
    </row>
    <row r="2852" spans="4:4">
      <c r="D2852"/>
    </row>
    <row r="2853" spans="4:4">
      <c r="D2853"/>
    </row>
    <row r="2854" spans="4:4">
      <c r="D2854"/>
    </row>
    <row r="2855" spans="4:4">
      <c r="D2855"/>
    </row>
    <row r="2856" spans="4:4">
      <c r="D2856"/>
    </row>
    <row r="2857" spans="4:4">
      <c r="D2857"/>
    </row>
    <row r="2858" spans="4:4">
      <c r="D2858"/>
    </row>
    <row r="2859" spans="4:4">
      <c r="D2859"/>
    </row>
    <row r="2860" spans="4:4">
      <c r="D2860"/>
    </row>
    <row r="2861" spans="4:4">
      <c r="D2861"/>
    </row>
    <row r="2862" spans="4:4">
      <c r="D2862"/>
    </row>
    <row r="2863" spans="4:4">
      <c r="D2863"/>
    </row>
    <row r="2864" spans="4:4">
      <c r="D2864"/>
    </row>
    <row r="2865" spans="4:4">
      <c r="D2865"/>
    </row>
    <row r="2866" spans="4:4">
      <c r="D2866"/>
    </row>
    <row r="2867" spans="4:4">
      <c r="D2867"/>
    </row>
    <row r="2868" spans="4:4">
      <c r="D2868"/>
    </row>
    <row r="2869" spans="4:4">
      <c r="D2869"/>
    </row>
    <row r="2870" spans="4:4">
      <c r="D2870"/>
    </row>
    <row r="2871" spans="4:4">
      <c r="D2871"/>
    </row>
    <row r="2872" spans="4:4">
      <c r="D2872"/>
    </row>
    <row r="2873" spans="4:4">
      <c r="D2873"/>
    </row>
    <row r="2874" spans="4:4">
      <c r="D2874"/>
    </row>
    <row r="2875" spans="4:4">
      <c r="D2875"/>
    </row>
    <row r="2876" spans="4:4">
      <c r="D2876"/>
    </row>
    <row r="2877" spans="4:4">
      <c r="D2877"/>
    </row>
    <row r="2878" spans="4:4">
      <c r="D2878"/>
    </row>
    <row r="2879" spans="4:4">
      <c r="D2879"/>
    </row>
    <row r="2880" spans="4:4">
      <c r="D2880"/>
    </row>
    <row r="2881" spans="4:4">
      <c r="D2881"/>
    </row>
    <row r="2882" spans="4:4">
      <c r="D2882"/>
    </row>
    <row r="2883" spans="4:4">
      <c r="D2883"/>
    </row>
    <row r="2884" spans="4:4">
      <c r="D2884"/>
    </row>
    <row r="2885" spans="4:4">
      <c r="D2885"/>
    </row>
    <row r="2886" spans="4:4">
      <c r="D2886"/>
    </row>
    <row r="2887" spans="4:4">
      <c r="D2887"/>
    </row>
    <row r="2888" spans="4:4">
      <c r="D2888"/>
    </row>
    <row r="2889" spans="4:4">
      <c r="D2889"/>
    </row>
    <row r="2890" spans="4:4">
      <c r="D2890"/>
    </row>
    <row r="2891" spans="4:4">
      <c r="D2891"/>
    </row>
    <row r="2892" spans="4:4">
      <c r="D2892"/>
    </row>
    <row r="2893" spans="4:4">
      <c r="D2893"/>
    </row>
    <row r="2894" spans="4:4">
      <c r="D2894"/>
    </row>
    <row r="2895" spans="4:4">
      <c r="D2895"/>
    </row>
    <row r="2896" spans="4:4">
      <c r="D2896"/>
    </row>
    <row r="2897" spans="4:4">
      <c r="D2897"/>
    </row>
    <row r="2898" spans="4:4">
      <c r="D2898"/>
    </row>
    <row r="2899" spans="4:4">
      <c r="D2899"/>
    </row>
    <row r="2900" spans="4:4">
      <c r="D2900"/>
    </row>
    <row r="2901" spans="4:4">
      <c r="D2901"/>
    </row>
    <row r="2902" spans="4:4">
      <c r="D2902"/>
    </row>
    <row r="2903" spans="4:4">
      <c r="D2903"/>
    </row>
    <row r="2904" spans="4:4">
      <c r="D2904"/>
    </row>
    <row r="2905" spans="4:4">
      <c r="D2905"/>
    </row>
    <row r="2906" spans="4:4">
      <c r="D2906"/>
    </row>
    <row r="2907" spans="4:4">
      <c r="D2907"/>
    </row>
    <row r="2908" spans="4:4">
      <c r="D2908"/>
    </row>
    <row r="2909" spans="4:4">
      <c r="D2909"/>
    </row>
    <row r="2910" spans="4:4">
      <c r="D2910"/>
    </row>
    <row r="2911" spans="4:4">
      <c r="D2911"/>
    </row>
    <row r="2912" spans="4:4">
      <c r="D2912"/>
    </row>
    <row r="2913" spans="4:4">
      <c r="D2913"/>
    </row>
    <row r="2914" spans="4:4">
      <c r="D2914"/>
    </row>
    <row r="2915" spans="4:4">
      <c r="D2915"/>
    </row>
    <row r="2916" spans="4:4">
      <c r="D2916"/>
    </row>
    <row r="2917" spans="4:4">
      <c r="D2917"/>
    </row>
    <row r="2918" spans="4:4">
      <c r="D2918"/>
    </row>
    <row r="2919" spans="4:4">
      <c r="D2919"/>
    </row>
    <row r="2920" spans="4:4">
      <c r="D2920"/>
    </row>
    <row r="2921" spans="4:4">
      <c r="D2921"/>
    </row>
    <row r="2922" spans="4:4">
      <c r="D2922"/>
    </row>
    <row r="2923" spans="4:4">
      <c r="D2923"/>
    </row>
    <row r="2924" spans="4:4">
      <c r="D2924"/>
    </row>
    <row r="2925" spans="4:4">
      <c r="D2925"/>
    </row>
    <row r="2926" spans="4:4">
      <c r="D2926"/>
    </row>
    <row r="2927" spans="4:4">
      <c r="D2927"/>
    </row>
    <row r="2928" spans="4:4">
      <c r="D2928"/>
    </row>
    <row r="2929" spans="4:4">
      <c r="D2929"/>
    </row>
    <row r="2930" spans="4:4">
      <c r="D2930"/>
    </row>
    <row r="2931" spans="4:4">
      <c r="D2931"/>
    </row>
    <row r="2932" spans="4:4">
      <c r="D2932"/>
    </row>
    <row r="2933" spans="4:4">
      <c r="D2933"/>
    </row>
    <row r="2934" spans="4:4">
      <c r="D2934"/>
    </row>
    <row r="2935" spans="4:4">
      <c r="D2935"/>
    </row>
    <row r="2936" spans="4:4">
      <c r="D2936"/>
    </row>
    <row r="2937" spans="4:4">
      <c r="D2937"/>
    </row>
    <row r="2938" spans="4:4">
      <c r="D2938"/>
    </row>
    <row r="2939" spans="4:4">
      <c r="D2939"/>
    </row>
    <row r="2940" spans="4:4">
      <c r="D2940"/>
    </row>
    <row r="2941" spans="4:4">
      <c r="D2941"/>
    </row>
    <row r="2942" spans="4:4">
      <c r="D2942"/>
    </row>
    <row r="2943" spans="4:4">
      <c r="D2943"/>
    </row>
    <row r="2944" spans="4:4">
      <c r="D2944"/>
    </row>
    <row r="2945" spans="4:4">
      <c r="D2945"/>
    </row>
    <row r="2946" spans="4:4">
      <c r="D2946"/>
    </row>
    <row r="2947" spans="4:4">
      <c r="D2947"/>
    </row>
    <row r="2948" spans="4:4">
      <c r="D2948"/>
    </row>
    <row r="2949" spans="4:4">
      <c r="D2949"/>
    </row>
    <row r="2950" spans="4:4">
      <c r="D2950"/>
    </row>
    <row r="2951" spans="4:4">
      <c r="D2951"/>
    </row>
    <row r="2952" spans="4:4">
      <c r="D2952"/>
    </row>
    <row r="2953" spans="4:4">
      <c r="D2953"/>
    </row>
    <row r="2954" spans="4:4">
      <c r="D2954"/>
    </row>
    <row r="2955" spans="4:4">
      <c r="D2955"/>
    </row>
    <row r="2956" spans="4:4">
      <c r="D2956"/>
    </row>
    <row r="2957" spans="4:4">
      <c r="D2957"/>
    </row>
    <row r="2958" spans="4:4">
      <c r="D2958"/>
    </row>
    <row r="2959" spans="4:4">
      <c r="D2959"/>
    </row>
    <row r="2960" spans="4:4">
      <c r="D2960"/>
    </row>
    <row r="2961" spans="4:4">
      <c r="D2961"/>
    </row>
    <row r="2962" spans="4:4">
      <c r="D2962"/>
    </row>
    <row r="2963" spans="4:4">
      <c r="D2963"/>
    </row>
    <row r="2964" spans="4:4">
      <c r="D2964"/>
    </row>
    <row r="2965" spans="4:4">
      <c r="D2965"/>
    </row>
    <row r="2966" spans="4:4">
      <c r="D2966"/>
    </row>
    <row r="2967" spans="4:4">
      <c r="D2967"/>
    </row>
    <row r="2968" spans="4:4">
      <c r="D2968"/>
    </row>
    <row r="2969" spans="4:4">
      <c r="D2969"/>
    </row>
    <row r="2970" spans="4:4">
      <c r="D2970"/>
    </row>
    <row r="2971" spans="4:4">
      <c r="D2971"/>
    </row>
    <row r="2972" spans="4:4">
      <c r="D2972"/>
    </row>
    <row r="2973" spans="4:4">
      <c r="D2973"/>
    </row>
    <row r="2974" spans="4:4">
      <c r="D2974"/>
    </row>
    <row r="2975" spans="4:4">
      <c r="D2975"/>
    </row>
    <row r="2976" spans="4:4">
      <c r="D2976"/>
    </row>
    <row r="2977" spans="4:4">
      <c r="D2977"/>
    </row>
    <row r="2978" spans="4:4">
      <c r="D2978"/>
    </row>
    <row r="2979" spans="4:4">
      <c r="D2979"/>
    </row>
    <row r="2980" spans="4:4">
      <c r="D2980"/>
    </row>
    <row r="2981" spans="4:4">
      <c r="D2981"/>
    </row>
    <row r="2982" spans="4:4">
      <c r="D2982"/>
    </row>
    <row r="2983" spans="4:4">
      <c r="D2983"/>
    </row>
    <row r="2984" spans="4:4">
      <c r="D2984"/>
    </row>
    <row r="2985" spans="4:4">
      <c r="D2985"/>
    </row>
    <row r="2986" spans="4:4">
      <c r="D2986"/>
    </row>
    <row r="2987" spans="4:4">
      <c r="D2987"/>
    </row>
    <row r="2988" spans="4:4">
      <c r="D2988"/>
    </row>
    <row r="2989" spans="4:4">
      <c r="D2989"/>
    </row>
    <row r="2990" spans="4:4">
      <c r="D2990"/>
    </row>
    <row r="2991" spans="4:4">
      <c r="D2991"/>
    </row>
    <row r="2992" spans="4:4">
      <c r="D2992"/>
    </row>
    <row r="2993" spans="4:4">
      <c r="D2993"/>
    </row>
    <row r="2994" spans="4:4">
      <c r="D2994"/>
    </row>
    <row r="2995" spans="4:4">
      <c r="D2995"/>
    </row>
    <row r="2996" spans="4:4">
      <c r="D2996"/>
    </row>
    <row r="2997" spans="4:4">
      <c r="D2997"/>
    </row>
    <row r="2998" spans="4:4">
      <c r="D2998"/>
    </row>
    <row r="2999" spans="4:4">
      <c r="D2999"/>
    </row>
    <row r="3000" spans="4:4">
      <c r="D3000"/>
    </row>
    <row r="3001" spans="4:4">
      <c r="D3001"/>
    </row>
    <row r="3002" spans="4:4">
      <c r="D3002"/>
    </row>
    <row r="3003" spans="4:4">
      <c r="D3003"/>
    </row>
    <row r="3004" spans="4:4">
      <c r="D3004"/>
    </row>
    <row r="3005" spans="4:4">
      <c r="D3005"/>
    </row>
    <row r="3006" spans="4:4">
      <c r="D3006"/>
    </row>
    <row r="3007" spans="4:4">
      <c r="D3007"/>
    </row>
    <row r="3008" spans="4:4">
      <c r="D3008"/>
    </row>
    <row r="3009" spans="4:4">
      <c r="D3009"/>
    </row>
    <row r="3010" spans="4:4">
      <c r="D3010"/>
    </row>
    <row r="3011" spans="4:4">
      <c r="D3011"/>
    </row>
    <row r="3012" spans="4:4">
      <c r="D3012"/>
    </row>
    <row r="3013" spans="4:4">
      <c r="D3013"/>
    </row>
    <row r="3014" spans="4:4">
      <c r="D3014"/>
    </row>
    <row r="3015" spans="4:4">
      <c r="D3015"/>
    </row>
    <row r="3016" spans="4:4">
      <c r="D3016"/>
    </row>
    <row r="3017" spans="4:4">
      <c r="D3017"/>
    </row>
    <row r="3018" spans="4:4">
      <c r="D3018"/>
    </row>
    <row r="3019" spans="4:4">
      <c r="D3019"/>
    </row>
    <row r="3020" spans="4:4">
      <c r="D3020"/>
    </row>
    <row r="3021" spans="4:4">
      <c r="D3021"/>
    </row>
    <row r="3022" spans="4:4">
      <c r="D3022"/>
    </row>
    <row r="3023" spans="4:4">
      <c r="D3023"/>
    </row>
    <row r="3024" spans="4:4">
      <c r="D3024"/>
    </row>
    <row r="3025" spans="4:4">
      <c r="D3025"/>
    </row>
    <row r="3026" spans="4:4">
      <c r="D3026"/>
    </row>
    <row r="3027" spans="4:4">
      <c r="D3027"/>
    </row>
    <row r="3028" spans="4:4">
      <c r="D3028"/>
    </row>
    <row r="3029" spans="4:4">
      <c r="D3029"/>
    </row>
    <row r="3030" spans="4:4">
      <c r="D3030"/>
    </row>
    <row r="3031" spans="4:4">
      <c r="D3031"/>
    </row>
    <row r="3032" spans="4:4">
      <c r="D3032"/>
    </row>
    <row r="3033" spans="4:4">
      <c r="D3033"/>
    </row>
    <row r="3034" spans="4:4">
      <c r="D3034"/>
    </row>
    <row r="3035" spans="4:4">
      <c r="D3035"/>
    </row>
    <row r="3036" spans="4:4">
      <c r="D3036"/>
    </row>
    <row r="3037" spans="4:4">
      <c r="D3037"/>
    </row>
    <row r="3038" spans="4:4">
      <c r="D3038"/>
    </row>
    <row r="3039" spans="4:4">
      <c r="D3039"/>
    </row>
    <row r="3040" spans="4:4">
      <c r="D3040"/>
    </row>
    <row r="3041" spans="4:4">
      <c r="D3041"/>
    </row>
    <row r="3042" spans="4:4">
      <c r="D3042"/>
    </row>
    <row r="3043" spans="4:4">
      <c r="D3043"/>
    </row>
    <row r="3044" spans="4:4">
      <c r="D3044"/>
    </row>
    <row r="3045" spans="4:4">
      <c r="D3045"/>
    </row>
    <row r="3046" spans="4:4">
      <c r="D3046"/>
    </row>
    <row r="3047" spans="4:4">
      <c r="D3047"/>
    </row>
    <row r="3048" spans="4:4">
      <c r="D3048"/>
    </row>
    <row r="3049" spans="4:4">
      <c r="D3049"/>
    </row>
    <row r="3050" spans="4:4">
      <c r="D3050"/>
    </row>
    <row r="3051" spans="4:4">
      <c r="D3051"/>
    </row>
    <row r="3052" spans="4:4">
      <c r="D3052"/>
    </row>
    <row r="3053" spans="4:4">
      <c r="D3053"/>
    </row>
    <row r="3054" spans="4:4">
      <c r="D3054"/>
    </row>
    <row r="3055" spans="4:4">
      <c r="D3055"/>
    </row>
    <row r="3056" spans="4:4">
      <c r="D3056"/>
    </row>
    <row r="3057" spans="4:4">
      <c r="D3057"/>
    </row>
    <row r="3058" spans="4:4">
      <c r="D3058"/>
    </row>
    <row r="3059" spans="4:4">
      <c r="D3059"/>
    </row>
    <row r="3060" spans="4:4">
      <c r="D3060"/>
    </row>
    <row r="3061" spans="4:4">
      <c r="D3061"/>
    </row>
    <row r="3062" spans="4:4">
      <c r="D3062"/>
    </row>
    <row r="3063" spans="4:4">
      <c r="D3063"/>
    </row>
    <row r="3064" spans="4:4">
      <c r="D3064"/>
    </row>
    <row r="3065" spans="4:4">
      <c r="D3065"/>
    </row>
    <row r="3066" spans="4:4">
      <c r="D3066"/>
    </row>
    <row r="3067" spans="4:4">
      <c r="D3067"/>
    </row>
    <row r="3068" spans="4:4">
      <c r="D3068"/>
    </row>
    <row r="3069" spans="4:4">
      <c r="D3069"/>
    </row>
    <row r="3070" spans="4:4">
      <c r="D3070"/>
    </row>
    <row r="3071" spans="4:4">
      <c r="D3071"/>
    </row>
    <row r="3072" spans="4:4">
      <c r="D3072"/>
    </row>
    <row r="3073" spans="4:4">
      <c r="D3073"/>
    </row>
    <row r="3074" spans="4:4">
      <c r="D3074"/>
    </row>
    <row r="3075" spans="4:4">
      <c r="D3075"/>
    </row>
    <row r="3076" spans="4:4">
      <c r="D3076"/>
    </row>
    <row r="3077" spans="4:4">
      <c r="D3077"/>
    </row>
    <row r="3078" spans="4:4">
      <c r="D3078"/>
    </row>
    <row r="3079" spans="4:4">
      <c r="D3079"/>
    </row>
    <row r="3080" spans="4:4">
      <c r="D3080"/>
    </row>
    <row r="3081" spans="4:4">
      <c r="D3081"/>
    </row>
    <row r="3082" spans="4:4">
      <c r="D3082"/>
    </row>
    <row r="3083" spans="4:4">
      <c r="D3083"/>
    </row>
    <row r="3084" spans="4:4">
      <c r="D3084"/>
    </row>
    <row r="3085" spans="4:4">
      <c r="D3085"/>
    </row>
    <row r="3086" spans="4:4">
      <c r="D3086"/>
    </row>
    <row r="3087" spans="4:4">
      <c r="D3087"/>
    </row>
    <row r="3088" spans="4:4">
      <c r="D3088"/>
    </row>
    <row r="3089" spans="4:4">
      <c r="D3089"/>
    </row>
    <row r="3090" spans="4:4">
      <c r="D3090"/>
    </row>
    <row r="3091" spans="4:4">
      <c r="D3091"/>
    </row>
    <row r="3092" spans="4:4">
      <c r="D3092"/>
    </row>
    <row r="3093" spans="4:4">
      <c r="D3093"/>
    </row>
    <row r="3094" spans="4:4">
      <c r="D3094"/>
    </row>
    <row r="3095" spans="4:4">
      <c r="D3095"/>
    </row>
    <row r="3096" spans="4:4">
      <c r="D3096"/>
    </row>
    <row r="3097" spans="4:4">
      <c r="D3097"/>
    </row>
    <row r="3098" spans="4:4">
      <c r="D3098"/>
    </row>
    <row r="3099" spans="4:4">
      <c r="D3099"/>
    </row>
    <row r="3100" spans="4:4">
      <c r="D3100"/>
    </row>
    <row r="3101" spans="4:4">
      <c r="D3101"/>
    </row>
    <row r="3102" spans="4:4">
      <c r="D3102"/>
    </row>
    <row r="3103" spans="4:4">
      <c r="D3103"/>
    </row>
    <row r="3104" spans="4:4">
      <c r="D3104"/>
    </row>
    <row r="3105" spans="4:4">
      <c r="D3105"/>
    </row>
    <row r="3106" spans="4:4">
      <c r="D3106"/>
    </row>
    <row r="3107" spans="4:4">
      <c r="D3107"/>
    </row>
    <row r="3108" spans="4:4">
      <c r="D3108"/>
    </row>
    <row r="3109" spans="4:4">
      <c r="D3109"/>
    </row>
    <row r="3110" spans="4:4">
      <c r="D3110"/>
    </row>
    <row r="3111" spans="4:4">
      <c r="D3111"/>
    </row>
    <row r="3112" spans="4:4">
      <c r="D3112"/>
    </row>
    <row r="3113" spans="4:4">
      <c r="D3113"/>
    </row>
    <row r="3114" spans="4:4">
      <c r="D3114"/>
    </row>
    <row r="3115" spans="4:4">
      <c r="D3115"/>
    </row>
    <row r="3116" spans="4:4">
      <c r="D3116"/>
    </row>
    <row r="3117" spans="4:4">
      <c r="D3117"/>
    </row>
    <row r="3118" spans="4:4">
      <c r="D3118"/>
    </row>
    <row r="3119" spans="4:4">
      <c r="D3119"/>
    </row>
    <row r="3120" spans="4:4">
      <c r="D3120"/>
    </row>
    <row r="3121" spans="4:4">
      <c r="D3121"/>
    </row>
    <row r="3122" spans="4:4">
      <c r="D3122"/>
    </row>
    <row r="3123" spans="4:4">
      <c r="D3123"/>
    </row>
    <row r="3124" spans="4:4">
      <c r="D3124"/>
    </row>
    <row r="3125" spans="4:4">
      <c r="D3125"/>
    </row>
    <row r="3126" spans="4:4">
      <c r="D3126"/>
    </row>
    <row r="3127" spans="4:4">
      <c r="D3127"/>
    </row>
    <row r="3128" spans="4:4">
      <c r="D3128"/>
    </row>
    <row r="3129" spans="4:4">
      <c r="D3129"/>
    </row>
    <row r="3130" spans="4:4">
      <c r="D3130"/>
    </row>
    <row r="3131" spans="4:4">
      <c r="D3131"/>
    </row>
    <row r="3132" spans="4:4">
      <c r="D3132"/>
    </row>
    <row r="3133" spans="4:4">
      <c r="D3133"/>
    </row>
    <row r="3134" spans="4:4">
      <c r="D3134"/>
    </row>
    <row r="3135" spans="4:4">
      <c r="D3135"/>
    </row>
    <row r="3136" spans="4:4">
      <c r="D3136"/>
    </row>
    <row r="3137" spans="4:4">
      <c r="D3137"/>
    </row>
    <row r="3138" spans="4:4">
      <c r="D3138"/>
    </row>
    <row r="3139" spans="4:4">
      <c r="D3139"/>
    </row>
    <row r="3140" spans="4:4">
      <c r="D3140"/>
    </row>
    <row r="3141" spans="4:4">
      <c r="D3141"/>
    </row>
    <row r="3142" spans="4:4">
      <c r="D3142"/>
    </row>
    <row r="3143" spans="4:4">
      <c r="D3143"/>
    </row>
    <row r="3144" spans="4:4">
      <c r="D3144"/>
    </row>
    <row r="3145" spans="4:4">
      <c r="D3145"/>
    </row>
    <row r="3146" spans="4:4">
      <c r="D3146"/>
    </row>
    <row r="3147" spans="4:4">
      <c r="D3147"/>
    </row>
    <row r="3148" spans="4:4">
      <c r="D3148"/>
    </row>
    <row r="3149" spans="4:4">
      <c r="D3149"/>
    </row>
    <row r="3150" spans="4:4">
      <c r="D3150"/>
    </row>
    <row r="3151" spans="4:4">
      <c r="D3151"/>
    </row>
    <row r="3152" spans="4:4">
      <c r="D3152"/>
    </row>
    <row r="3153" spans="4:4">
      <c r="D3153"/>
    </row>
    <row r="3154" spans="4:4">
      <c r="D3154"/>
    </row>
    <row r="3155" spans="4:4">
      <c r="D3155"/>
    </row>
    <row r="3156" spans="4:4">
      <c r="D3156"/>
    </row>
    <row r="3157" spans="4:4">
      <c r="D3157"/>
    </row>
    <row r="3158" spans="4:4">
      <c r="D3158"/>
    </row>
    <row r="3159" spans="4:4">
      <c r="D3159"/>
    </row>
    <row r="3160" spans="4:4">
      <c r="D3160"/>
    </row>
    <row r="3161" spans="4:4">
      <c r="D3161"/>
    </row>
    <row r="3162" spans="4:4">
      <c r="D3162"/>
    </row>
    <row r="3163" spans="4:4">
      <c r="D3163"/>
    </row>
    <row r="3164" spans="4:4">
      <c r="D3164"/>
    </row>
    <row r="3165" spans="4:4">
      <c r="D3165"/>
    </row>
    <row r="3166" spans="4:4">
      <c r="D3166"/>
    </row>
    <row r="3167" spans="4:4">
      <c r="D3167"/>
    </row>
    <row r="3168" spans="4:4">
      <c r="D3168"/>
    </row>
    <row r="3169" spans="4:4">
      <c r="D3169"/>
    </row>
    <row r="3170" spans="4:4">
      <c r="D3170"/>
    </row>
    <row r="3171" spans="4:4">
      <c r="D3171"/>
    </row>
    <row r="3172" spans="4:4">
      <c r="D3172"/>
    </row>
    <row r="3173" spans="4:4">
      <c r="D3173"/>
    </row>
    <row r="3174" spans="4:4">
      <c r="D3174"/>
    </row>
    <row r="3175" spans="4:4">
      <c r="D3175"/>
    </row>
    <row r="3176" spans="4:4">
      <c r="D3176"/>
    </row>
    <row r="3177" spans="4:4">
      <c r="D3177"/>
    </row>
    <row r="3178" spans="4:4">
      <c r="D3178"/>
    </row>
    <row r="3179" spans="4:4">
      <c r="D3179"/>
    </row>
    <row r="3180" spans="4:4">
      <c r="D3180"/>
    </row>
    <row r="3181" spans="4:4">
      <c r="D3181"/>
    </row>
    <row r="3182" spans="4:4">
      <c r="D3182"/>
    </row>
    <row r="3183" spans="4:4">
      <c r="D3183"/>
    </row>
    <row r="3184" spans="4:4">
      <c r="D3184"/>
    </row>
    <row r="3185" spans="4:4">
      <c r="D3185"/>
    </row>
    <row r="3186" spans="4:4">
      <c r="D3186"/>
    </row>
    <row r="3187" spans="4:4">
      <c r="D3187"/>
    </row>
    <row r="3188" spans="4:4">
      <c r="D3188"/>
    </row>
    <row r="3189" spans="4:4">
      <c r="D3189"/>
    </row>
    <row r="3190" spans="4:4">
      <c r="D3190"/>
    </row>
    <row r="3191" spans="4:4">
      <c r="D3191"/>
    </row>
    <row r="3192" spans="4:4">
      <c r="D3192"/>
    </row>
    <row r="3193" spans="4:4">
      <c r="D3193"/>
    </row>
    <row r="3194" spans="4:4">
      <c r="D3194"/>
    </row>
    <row r="3195" spans="4:4">
      <c r="D3195"/>
    </row>
    <row r="3196" spans="4:4">
      <c r="D3196"/>
    </row>
    <row r="3197" spans="4:4">
      <c r="D3197"/>
    </row>
    <row r="3198" spans="4:4">
      <c r="D3198"/>
    </row>
    <row r="3199" spans="4:4">
      <c r="D3199"/>
    </row>
    <row r="3200" spans="4:4">
      <c r="D3200"/>
    </row>
    <row r="3201" spans="4:4">
      <c r="D3201"/>
    </row>
    <row r="3202" spans="4:4">
      <c r="D3202"/>
    </row>
    <row r="3203" spans="4:4">
      <c r="D3203"/>
    </row>
    <row r="3204" spans="4:4">
      <c r="D3204"/>
    </row>
    <row r="3205" spans="4:4">
      <c r="D3205"/>
    </row>
    <row r="3206" spans="4:4">
      <c r="D3206"/>
    </row>
    <row r="3207" spans="4:4">
      <c r="D3207"/>
    </row>
    <row r="3208" spans="4:4">
      <c r="D3208"/>
    </row>
    <row r="3209" spans="4:4">
      <c r="D3209"/>
    </row>
    <row r="3210" spans="4:4">
      <c r="D3210"/>
    </row>
    <row r="3211" spans="4:4">
      <c r="D3211"/>
    </row>
    <row r="3212" spans="4:4">
      <c r="D3212"/>
    </row>
    <row r="3213" spans="4:4">
      <c r="D3213"/>
    </row>
    <row r="3214" spans="4:4">
      <c r="D3214"/>
    </row>
    <row r="3215" spans="4:4">
      <c r="D3215"/>
    </row>
    <row r="3216" spans="4:4">
      <c r="D3216"/>
    </row>
    <row r="3217" spans="4:4">
      <c r="D3217"/>
    </row>
    <row r="3218" spans="4:4">
      <c r="D3218"/>
    </row>
    <row r="3219" spans="4:4">
      <c r="D3219"/>
    </row>
    <row r="3220" spans="4:4">
      <c r="D3220"/>
    </row>
    <row r="3221" spans="4:4">
      <c r="D3221"/>
    </row>
    <row r="3222" spans="4:4">
      <c r="D3222"/>
    </row>
    <row r="3223" spans="4:4">
      <c r="D3223"/>
    </row>
    <row r="3224" spans="4:4">
      <c r="D3224"/>
    </row>
    <row r="3225" spans="4:4">
      <c r="D3225"/>
    </row>
    <row r="3226" spans="4:4">
      <c r="D3226"/>
    </row>
    <row r="3227" spans="4:4">
      <c r="D3227"/>
    </row>
    <row r="3228" spans="4:4">
      <c r="D3228"/>
    </row>
    <row r="3229" spans="4:4">
      <c r="D3229"/>
    </row>
    <row r="3230" spans="4:4">
      <c r="D3230"/>
    </row>
    <row r="3231" spans="4:4">
      <c r="D3231"/>
    </row>
    <row r="3232" spans="4:4">
      <c r="D3232"/>
    </row>
    <row r="3233" spans="4:4">
      <c r="D3233"/>
    </row>
    <row r="3234" spans="4:4">
      <c r="D3234"/>
    </row>
    <row r="3235" spans="4:4">
      <c r="D3235"/>
    </row>
    <row r="3236" spans="4:4">
      <c r="D3236"/>
    </row>
    <row r="3237" spans="4:4">
      <c r="D3237"/>
    </row>
    <row r="3238" spans="4:4">
      <c r="D3238"/>
    </row>
    <row r="3239" spans="4:4">
      <c r="D3239"/>
    </row>
    <row r="3240" spans="4:4">
      <c r="D3240"/>
    </row>
    <row r="3241" spans="4:4">
      <c r="D3241"/>
    </row>
    <row r="3242" spans="4:4">
      <c r="D3242"/>
    </row>
    <row r="3243" spans="4:4">
      <c r="D3243"/>
    </row>
    <row r="3244" spans="4:4">
      <c r="D3244"/>
    </row>
    <row r="3245" spans="4:4">
      <c r="D3245"/>
    </row>
    <row r="3246" spans="4:4">
      <c r="D3246"/>
    </row>
    <row r="3247" spans="4:4">
      <c r="D3247"/>
    </row>
    <row r="3248" spans="4:4">
      <c r="D3248"/>
    </row>
    <row r="3249" spans="4:4">
      <c r="D3249"/>
    </row>
    <row r="3250" spans="4:4">
      <c r="D3250"/>
    </row>
    <row r="3251" spans="4:4">
      <c r="D3251"/>
    </row>
    <row r="3252" spans="4:4">
      <c r="D3252"/>
    </row>
    <row r="3253" spans="4:4">
      <c r="D3253"/>
    </row>
    <row r="3254" spans="4:4">
      <c r="D3254"/>
    </row>
    <row r="3255" spans="4:4">
      <c r="D3255"/>
    </row>
    <row r="3256" spans="4:4">
      <c r="D3256"/>
    </row>
    <row r="3257" spans="4:4">
      <c r="D3257"/>
    </row>
    <row r="3258" spans="4:4">
      <c r="D3258"/>
    </row>
    <row r="3259" spans="4:4">
      <c r="D3259"/>
    </row>
    <row r="3260" spans="4:4">
      <c r="D3260"/>
    </row>
    <row r="3261" spans="4:4">
      <c r="D3261"/>
    </row>
    <row r="3262" spans="4:4">
      <c r="D3262"/>
    </row>
    <row r="3263" spans="4:4">
      <c r="D3263"/>
    </row>
    <row r="3264" spans="4:4">
      <c r="D3264"/>
    </row>
    <row r="3265" spans="4:4">
      <c r="D3265"/>
    </row>
    <row r="3266" spans="4:4">
      <c r="D3266"/>
    </row>
    <row r="3267" spans="4:4">
      <c r="D3267"/>
    </row>
    <row r="3268" spans="4:4">
      <c r="D3268"/>
    </row>
    <row r="3269" spans="4:4">
      <c r="D3269"/>
    </row>
    <row r="3270" spans="4:4">
      <c r="D3270"/>
    </row>
    <row r="3271" spans="4:4">
      <c r="D3271"/>
    </row>
    <row r="3272" spans="4:4">
      <c r="D3272"/>
    </row>
    <row r="3273" spans="4:4">
      <c r="D3273"/>
    </row>
    <row r="3274" spans="4:4">
      <c r="D3274"/>
    </row>
    <row r="3275" spans="4:4">
      <c r="D3275"/>
    </row>
    <row r="3276" spans="4:4">
      <c r="D3276"/>
    </row>
    <row r="3277" spans="4:4">
      <c r="D3277"/>
    </row>
    <row r="3278" spans="4:4">
      <c r="D3278"/>
    </row>
    <row r="3279" spans="4:4">
      <c r="D3279"/>
    </row>
    <row r="3280" spans="4:4">
      <c r="D3280"/>
    </row>
    <row r="3281" spans="4:4">
      <c r="D3281"/>
    </row>
    <row r="3282" spans="4:4">
      <c r="D3282"/>
    </row>
    <row r="3283" spans="4:4">
      <c r="D3283"/>
    </row>
    <row r="3284" spans="4:4">
      <c r="D3284"/>
    </row>
    <row r="3285" spans="4:4">
      <c r="D3285"/>
    </row>
    <row r="3286" spans="4:4">
      <c r="D3286"/>
    </row>
    <row r="3287" spans="4:4">
      <c r="D3287"/>
    </row>
    <row r="3288" spans="4:4">
      <c r="D3288"/>
    </row>
    <row r="3289" spans="4:4">
      <c r="D3289"/>
    </row>
    <row r="3290" spans="4:4">
      <c r="D3290"/>
    </row>
    <row r="3291" spans="4:4">
      <c r="D3291"/>
    </row>
    <row r="3292" spans="4:4">
      <c r="D3292"/>
    </row>
    <row r="3293" spans="4:4">
      <c r="D3293"/>
    </row>
    <row r="3294" spans="4:4">
      <c r="D3294"/>
    </row>
    <row r="3295" spans="4:4">
      <c r="D3295"/>
    </row>
    <row r="3296" spans="4:4">
      <c r="D3296"/>
    </row>
    <row r="3297" spans="4:4">
      <c r="D3297"/>
    </row>
    <row r="3298" spans="4:4">
      <c r="D3298"/>
    </row>
    <row r="3299" spans="4:4">
      <c r="D3299"/>
    </row>
    <row r="3300" spans="4:4">
      <c r="D3300"/>
    </row>
    <row r="3301" spans="4:4">
      <c r="D3301"/>
    </row>
    <row r="3302" spans="4:4">
      <c r="D3302"/>
    </row>
    <row r="3303" spans="4:4">
      <c r="D3303"/>
    </row>
    <row r="3304" spans="4:4">
      <c r="D3304"/>
    </row>
    <row r="3305" spans="4:4">
      <c r="D3305"/>
    </row>
    <row r="3306" spans="4:4">
      <c r="D3306"/>
    </row>
    <row r="3307" spans="4:4">
      <c r="D3307"/>
    </row>
    <row r="3308" spans="4:4">
      <c r="D3308"/>
    </row>
    <row r="3309" spans="4:4">
      <c r="D3309"/>
    </row>
    <row r="3310" spans="4:4">
      <c r="D3310"/>
    </row>
    <row r="3311" spans="4:4">
      <c r="D3311"/>
    </row>
    <row r="3312" spans="4:4">
      <c r="D3312"/>
    </row>
    <row r="3313" spans="4:4">
      <c r="D3313"/>
    </row>
    <row r="3314" spans="4:4">
      <c r="D3314"/>
    </row>
    <row r="3315" spans="4:4">
      <c r="D3315"/>
    </row>
    <row r="3316" spans="4:4">
      <c r="D3316"/>
    </row>
    <row r="3317" spans="4:4">
      <c r="D3317"/>
    </row>
    <row r="3318" spans="4:4">
      <c r="D3318"/>
    </row>
    <row r="3319" spans="4:4">
      <c r="D3319"/>
    </row>
    <row r="3320" spans="4:4">
      <c r="D3320"/>
    </row>
    <row r="3321" spans="4:4">
      <c r="D3321"/>
    </row>
    <row r="3322" spans="4:4">
      <c r="D3322"/>
    </row>
    <row r="3323" spans="4:4">
      <c r="D3323"/>
    </row>
    <row r="3324" spans="4:4">
      <c r="D3324"/>
    </row>
    <row r="3325" spans="4:4">
      <c r="D3325"/>
    </row>
    <row r="3326" spans="4:4">
      <c r="D3326"/>
    </row>
    <row r="3327" spans="4:4">
      <c r="D3327"/>
    </row>
    <row r="3328" spans="4:4">
      <c r="D3328"/>
    </row>
    <row r="3329" spans="4:4">
      <c r="D3329"/>
    </row>
    <row r="3330" spans="4:4">
      <c r="D3330"/>
    </row>
    <row r="3331" spans="4:4">
      <c r="D3331"/>
    </row>
    <row r="3332" spans="4:4">
      <c r="D3332"/>
    </row>
    <row r="3333" spans="4:4">
      <c r="D3333"/>
    </row>
    <row r="3334" spans="4:4">
      <c r="D3334"/>
    </row>
    <row r="3335" spans="4:4">
      <c r="D3335"/>
    </row>
    <row r="3336" spans="4:4">
      <c r="D3336"/>
    </row>
    <row r="3337" spans="4:4">
      <c r="D3337"/>
    </row>
    <row r="3338" spans="4:4">
      <c r="D3338"/>
    </row>
    <row r="3339" spans="4:4">
      <c r="D3339"/>
    </row>
    <row r="3340" spans="4:4">
      <c r="D3340"/>
    </row>
    <row r="3341" spans="4:4">
      <c r="D3341"/>
    </row>
    <row r="3342" spans="4:4">
      <c r="D3342"/>
    </row>
    <row r="3343" spans="4:4">
      <c r="D3343"/>
    </row>
    <row r="3344" spans="4:4">
      <c r="D3344"/>
    </row>
    <row r="3345" spans="4:4">
      <c r="D3345"/>
    </row>
    <row r="3346" spans="4:4">
      <c r="D3346"/>
    </row>
    <row r="3347" spans="4:4">
      <c r="D3347"/>
    </row>
    <row r="3348" spans="4:4">
      <c r="D3348"/>
    </row>
    <row r="3349" spans="4:4">
      <c r="D3349"/>
    </row>
    <row r="3350" spans="4:4">
      <c r="D3350"/>
    </row>
    <row r="3351" spans="4:4">
      <c r="D3351"/>
    </row>
    <row r="3352" spans="4:4">
      <c r="D3352"/>
    </row>
    <row r="3353" spans="4:4">
      <c r="D3353"/>
    </row>
    <row r="3354" spans="4:4">
      <c r="D3354"/>
    </row>
    <row r="3355" spans="4:4">
      <c r="D3355"/>
    </row>
    <row r="3356" spans="4:4">
      <c r="D3356"/>
    </row>
    <row r="3357" spans="4:4">
      <c r="D3357"/>
    </row>
    <row r="3358" spans="4:4">
      <c r="D3358"/>
    </row>
    <row r="3359" spans="4:4">
      <c r="D3359"/>
    </row>
    <row r="3360" spans="4:4">
      <c r="D3360"/>
    </row>
    <row r="3361" spans="4:4">
      <c r="D3361"/>
    </row>
    <row r="3362" spans="4:4">
      <c r="D3362"/>
    </row>
    <row r="3363" spans="4:4">
      <c r="D3363"/>
    </row>
    <row r="3364" spans="4:4">
      <c r="D3364"/>
    </row>
    <row r="3365" spans="4:4">
      <c r="D3365"/>
    </row>
    <row r="3366" spans="4:4">
      <c r="D3366"/>
    </row>
    <row r="3367" spans="4:4">
      <c r="D3367"/>
    </row>
    <row r="3368" spans="4:4">
      <c r="D3368"/>
    </row>
    <row r="3369" spans="4:4">
      <c r="D3369"/>
    </row>
    <row r="3370" spans="4:4">
      <c r="D3370"/>
    </row>
    <row r="3371" spans="4:4">
      <c r="D3371"/>
    </row>
    <row r="3372" spans="4:4">
      <c r="D3372"/>
    </row>
    <row r="3373" spans="4:4">
      <c r="D3373"/>
    </row>
    <row r="3374" spans="4:4">
      <c r="D3374"/>
    </row>
    <row r="3375" spans="4:4">
      <c r="D3375"/>
    </row>
    <row r="3376" spans="4:4">
      <c r="D3376"/>
    </row>
    <row r="3377" spans="4:4">
      <c r="D3377"/>
    </row>
    <row r="3378" spans="4:4">
      <c r="D3378"/>
    </row>
    <row r="3379" spans="4:4">
      <c r="D3379"/>
    </row>
    <row r="3380" spans="4:4">
      <c r="D3380"/>
    </row>
    <row r="3381" spans="4:4">
      <c r="D3381"/>
    </row>
    <row r="3382" spans="4:4">
      <c r="D3382"/>
    </row>
    <row r="3383" spans="4:4">
      <c r="D3383"/>
    </row>
    <row r="3384" spans="4:4">
      <c r="D3384"/>
    </row>
    <row r="3385" spans="4:4">
      <c r="D3385"/>
    </row>
    <row r="3386" spans="4:4">
      <c r="D3386"/>
    </row>
    <row r="3387" spans="4:4">
      <c r="D3387"/>
    </row>
    <row r="3388" spans="4:4">
      <c r="D3388"/>
    </row>
    <row r="3389" spans="4:4">
      <c r="D3389"/>
    </row>
    <row r="3390" spans="4:4">
      <c r="D3390"/>
    </row>
    <row r="3391" spans="4:4">
      <c r="D3391"/>
    </row>
    <row r="3392" spans="4:4">
      <c r="D3392"/>
    </row>
    <row r="3393" spans="4:4">
      <c r="D3393"/>
    </row>
    <row r="3394" spans="4:4">
      <c r="D3394"/>
    </row>
    <row r="3395" spans="4:4">
      <c r="D3395"/>
    </row>
    <row r="3396" spans="4:4">
      <c r="D3396"/>
    </row>
    <row r="3397" spans="4:4">
      <c r="D3397"/>
    </row>
    <row r="3398" spans="4:4">
      <c r="D3398"/>
    </row>
    <row r="3399" spans="4:4">
      <c r="D3399"/>
    </row>
    <row r="3400" spans="4:4">
      <c r="D3400"/>
    </row>
    <row r="3401" spans="4:4">
      <c r="D3401"/>
    </row>
    <row r="3402" spans="4:4">
      <c r="D3402"/>
    </row>
    <row r="3403" spans="4:4">
      <c r="D3403"/>
    </row>
    <row r="3404" spans="4:4">
      <c r="D3404"/>
    </row>
    <row r="3405" spans="4:4">
      <c r="D3405"/>
    </row>
    <row r="3406" spans="4:4">
      <c r="D3406"/>
    </row>
    <row r="3407" spans="4:4">
      <c r="D3407"/>
    </row>
    <row r="3408" spans="4:4">
      <c r="D3408"/>
    </row>
    <row r="3409" spans="4:4">
      <c r="D3409"/>
    </row>
    <row r="3410" spans="4:4">
      <c r="D3410"/>
    </row>
    <row r="3411" spans="4:4">
      <c r="D3411"/>
    </row>
    <row r="3412" spans="4:4">
      <c r="D3412"/>
    </row>
    <row r="3413" spans="4:4">
      <c r="D3413"/>
    </row>
    <row r="3414" spans="4:4">
      <c r="D3414"/>
    </row>
    <row r="3415" spans="4:4">
      <c r="D3415"/>
    </row>
    <row r="3416" spans="4:4">
      <c r="D3416"/>
    </row>
    <row r="3417" spans="4:4">
      <c r="D3417"/>
    </row>
    <row r="3418" spans="4:4">
      <c r="D3418"/>
    </row>
    <row r="3419" spans="4:4">
      <c r="D3419"/>
    </row>
    <row r="3420" spans="4:4">
      <c r="D3420"/>
    </row>
    <row r="3421" spans="4:4">
      <c r="D3421"/>
    </row>
    <row r="3422" spans="4:4">
      <c r="D3422"/>
    </row>
    <row r="3423" spans="4:4">
      <c r="D3423"/>
    </row>
    <row r="3424" spans="4:4">
      <c r="D3424"/>
    </row>
    <row r="3425" spans="4:4">
      <c r="D3425"/>
    </row>
    <row r="3426" spans="4:4">
      <c r="D3426"/>
    </row>
    <row r="3427" spans="4:4">
      <c r="D3427"/>
    </row>
    <row r="3428" spans="4:4">
      <c r="D3428"/>
    </row>
    <row r="3429" spans="4:4">
      <c r="D3429"/>
    </row>
    <row r="3430" spans="4:4">
      <c r="D3430"/>
    </row>
    <row r="3431" spans="4:4">
      <c r="D3431"/>
    </row>
    <row r="3432" spans="4:4">
      <c r="D3432"/>
    </row>
    <row r="3433" spans="4:4">
      <c r="D3433"/>
    </row>
    <row r="3434" spans="4:4">
      <c r="D3434"/>
    </row>
    <row r="3435" spans="4:4">
      <c r="D3435"/>
    </row>
    <row r="3436" spans="4:4">
      <c r="D3436"/>
    </row>
    <row r="3437" spans="4:4">
      <c r="D3437"/>
    </row>
    <row r="3438" spans="4:4">
      <c r="D3438"/>
    </row>
    <row r="3439" spans="4:4">
      <c r="D3439"/>
    </row>
    <row r="3440" spans="4:4">
      <c r="D3440"/>
    </row>
    <row r="3441" spans="4:4">
      <c r="D3441"/>
    </row>
    <row r="3442" spans="4:4">
      <c r="D3442"/>
    </row>
    <row r="3443" spans="4:4">
      <c r="D3443"/>
    </row>
    <row r="3444" spans="4:4">
      <c r="D3444"/>
    </row>
    <row r="3445" spans="4:4">
      <c r="D3445"/>
    </row>
    <row r="3446" spans="4:4">
      <c r="D3446"/>
    </row>
    <row r="3447" spans="4:4">
      <c r="D3447"/>
    </row>
    <row r="3448" spans="4:4">
      <c r="D3448"/>
    </row>
    <row r="3449" spans="4:4">
      <c r="D3449"/>
    </row>
    <row r="3450" spans="4:4">
      <c r="D3450"/>
    </row>
    <row r="3451" spans="4:4">
      <c r="D3451"/>
    </row>
    <row r="3452" spans="4:4">
      <c r="D3452"/>
    </row>
    <row r="3453" spans="4:4">
      <c r="D3453"/>
    </row>
    <row r="3454" spans="4:4">
      <c r="D3454"/>
    </row>
    <row r="3455" spans="4:4">
      <c r="D3455"/>
    </row>
    <row r="3456" spans="4:4">
      <c r="D3456"/>
    </row>
    <row r="3457" spans="4:4">
      <c r="D3457"/>
    </row>
    <row r="3458" spans="4:4">
      <c r="D3458"/>
    </row>
    <row r="3459" spans="4:4">
      <c r="D3459"/>
    </row>
    <row r="3460" spans="4:4">
      <c r="D3460"/>
    </row>
    <row r="3461" spans="4:4">
      <c r="D3461"/>
    </row>
    <row r="3462" spans="4:4">
      <c r="D3462"/>
    </row>
    <row r="3463" spans="4:4">
      <c r="D3463"/>
    </row>
    <row r="3464" spans="4:4">
      <c r="D3464"/>
    </row>
    <row r="3465" spans="4:4">
      <c r="D3465"/>
    </row>
    <row r="3466" spans="4:4">
      <c r="D3466"/>
    </row>
    <row r="3467" spans="4:4">
      <c r="D3467"/>
    </row>
    <row r="3468" spans="4:4">
      <c r="D3468"/>
    </row>
    <row r="3469" spans="4:4">
      <c r="D3469"/>
    </row>
    <row r="3470" spans="4:4">
      <c r="D3470"/>
    </row>
    <row r="3471" spans="4:4">
      <c r="D3471"/>
    </row>
    <row r="3472" spans="4:4">
      <c r="D3472"/>
    </row>
    <row r="3473" spans="4:4">
      <c r="D3473"/>
    </row>
    <row r="3474" spans="4:4">
      <c r="D3474"/>
    </row>
    <row r="3475" spans="4:4">
      <c r="D3475"/>
    </row>
    <row r="3476" spans="4:4">
      <c r="D3476"/>
    </row>
    <row r="3477" spans="4:4">
      <c r="D3477"/>
    </row>
    <row r="3478" spans="4:4">
      <c r="D3478"/>
    </row>
    <row r="3479" spans="4:4">
      <c r="D3479"/>
    </row>
    <row r="3480" spans="4:4">
      <c r="D3480"/>
    </row>
    <row r="3481" spans="4:4">
      <c r="D3481"/>
    </row>
    <row r="3482" spans="4:4">
      <c r="D3482"/>
    </row>
    <row r="3483" spans="4:4">
      <c r="D3483"/>
    </row>
    <row r="3484" spans="4:4">
      <c r="D3484"/>
    </row>
    <row r="3485" spans="4:4">
      <c r="D3485"/>
    </row>
    <row r="3486" spans="4:4">
      <c r="D3486"/>
    </row>
    <row r="3487" spans="4:4">
      <c r="D3487"/>
    </row>
    <row r="3488" spans="4:4">
      <c r="D3488"/>
    </row>
    <row r="3489" spans="4:4">
      <c r="D3489"/>
    </row>
    <row r="3490" spans="4:4">
      <c r="D3490"/>
    </row>
    <row r="3491" spans="4:4">
      <c r="D3491"/>
    </row>
    <row r="3492" spans="4:4">
      <c r="D3492"/>
    </row>
    <row r="3493" spans="4:4">
      <c r="D3493"/>
    </row>
    <row r="3494" spans="4:4">
      <c r="D3494"/>
    </row>
    <row r="3495" spans="4:4">
      <c r="D3495"/>
    </row>
    <row r="3496" spans="4:4">
      <c r="D3496"/>
    </row>
    <row r="3497" spans="4:4">
      <c r="D3497"/>
    </row>
    <row r="3498" spans="4:4">
      <c r="D3498"/>
    </row>
    <row r="3499" spans="4:4">
      <c r="D3499"/>
    </row>
    <row r="3500" spans="4:4">
      <c r="D3500"/>
    </row>
    <row r="3501" spans="4:4">
      <c r="D3501"/>
    </row>
    <row r="3502" spans="4:4">
      <c r="D3502"/>
    </row>
    <row r="3503" spans="4:4">
      <c r="D3503"/>
    </row>
    <row r="3504" spans="4:4">
      <c r="D3504"/>
    </row>
    <row r="3505" spans="4:4">
      <c r="D3505"/>
    </row>
    <row r="3506" spans="4:4">
      <c r="D3506"/>
    </row>
    <row r="3507" spans="4:4">
      <c r="D3507"/>
    </row>
    <row r="3508" spans="4:4">
      <c r="D3508"/>
    </row>
    <row r="3509" spans="4:4">
      <c r="D3509"/>
    </row>
    <row r="3510" spans="4:4">
      <c r="D3510"/>
    </row>
    <row r="3511" spans="4:4">
      <c r="D3511"/>
    </row>
    <row r="3512" spans="4:4">
      <c r="D3512"/>
    </row>
    <row r="3513" spans="4:4">
      <c r="D3513"/>
    </row>
    <row r="3514" spans="4:4">
      <c r="D3514"/>
    </row>
    <row r="3515" spans="4:4">
      <c r="D3515"/>
    </row>
    <row r="3516" spans="4:4">
      <c r="D3516"/>
    </row>
    <row r="3517" spans="4:4">
      <c r="D3517"/>
    </row>
    <row r="3518" spans="4:4">
      <c r="D3518"/>
    </row>
    <row r="3519" spans="4:4">
      <c r="D3519"/>
    </row>
    <row r="3520" spans="4:4">
      <c r="D3520"/>
    </row>
    <row r="3521" spans="4:4">
      <c r="D3521"/>
    </row>
    <row r="3522" spans="4:4">
      <c r="D3522"/>
    </row>
    <row r="3523" spans="4:4">
      <c r="D3523"/>
    </row>
    <row r="3524" spans="4:4">
      <c r="D3524"/>
    </row>
    <row r="3525" spans="4:4">
      <c r="D3525"/>
    </row>
    <row r="3526" spans="4:4">
      <c r="D3526"/>
    </row>
    <row r="3527" spans="4:4">
      <c r="D3527"/>
    </row>
    <row r="3528" spans="4:4">
      <c r="D3528"/>
    </row>
    <row r="3529" spans="4:4">
      <c r="D3529"/>
    </row>
    <row r="3530" spans="4:4">
      <c r="D3530"/>
    </row>
    <row r="3531" spans="4:4">
      <c r="D3531"/>
    </row>
    <row r="3532" spans="4:4">
      <c r="D3532"/>
    </row>
    <row r="3533" spans="4:4">
      <c r="D3533"/>
    </row>
    <row r="3534" spans="4:4">
      <c r="D3534"/>
    </row>
    <row r="3535" spans="4:4">
      <c r="D3535"/>
    </row>
    <row r="3536" spans="4:4">
      <c r="D3536"/>
    </row>
    <row r="3537" spans="4:4">
      <c r="D3537"/>
    </row>
    <row r="3538" spans="4:4">
      <c r="D3538"/>
    </row>
    <row r="3539" spans="4:4">
      <c r="D3539"/>
    </row>
    <row r="3540" spans="4:4">
      <c r="D3540"/>
    </row>
    <row r="3541" spans="4:4">
      <c r="D3541"/>
    </row>
    <row r="3542" spans="4:4">
      <c r="D3542"/>
    </row>
    <row r="3543" spans="4:4">
      <c r="D3543"/>
    </row>
    <row r="3544" spans="4:4">
      <c r="D3544"/>
    </row>
    <row r="3545" spans="4:4">
      <c r="D3545"/>
    </row>
    <row r="3546" spans="4:4">
      <c r="D3546"/>
    </row>
    <row r="3547" spans="4:4">
      <c r="D3547"/>
    </row>
    <row r="3548" spans="4:4">
      <c r="D3548"/>
    </row>
    <row r="3549" spans="4:4">
      <c r="D3549"/>
    </row>
    <row r="3550" spans="4:4">
      <c r="D3550"/>
    </row>
    <row r="3551" spans="4:4">
      <c r="D3551"/>
    </row>
    <row r="3552" spans="4:4">
      <c r="D3552"/>
    </row>
    <row r="3553" spans="4:4">
      <c r="D3553"/>
    </row>
    <row r="3554" spans="4:4">
      <c r="D3554"/>
    </row>
    <row r="3555" spans="4:4">
      <c r="D3555"/>
    </row>
    <row r="3556" spans="4:4">
      <c r="D3556"/>
    </row>
    <row r="3557" spans="4:4">
      <c r="D3557"/>
    </row>
    <row r="3558" spans="4:4">
      <c r="D3558"/>
    </row>
    <row r="3559" spans="4:4">
      <c r="D3559"/>
    </row>
    <row r="3560" spans="4:4">
      <c r="D3560"/>
    </row>
    <row r="3561" spans="4:4">
      <c r="D3561"/>
    </row>
    <row r="3562" spans="4:4">
      <c r="D3562"/>
    </row>
    <row r="3563" spans="4:4">
      <c r="D3563"/>
    </row>
    <row r="3564" spans="4:4">
      <c r="D3564"/>
    </row>
    <row r="3565" spans="4:4">
      <c r="D3565"/>
    </row>
    <row r="3566" spans="4:4">
      <c r="D3566"/>
    </row>
    <row r="3567" spans="4:4">
      <c r="D3567"/>
    </row>
    <row r="3568" spans="4:4">
      <c r="D3568"/>
    </row>
    <row r="3569" spans="4:4">
      <c r="D3569"/>
    </row>
    <row r="3570" spans="4:4">
      <c r="D3570"/>
    </row>
    <row r="3571" spans="4:4">
      <c r="D3571"/>
    </row>
    <row r="3572" spans="4:4">
      <c r="D3572"/>
    </row>
    <row r="3573" spans="4:4">
      <c r="D3573"/>
    </row>
    <row r="3574" spans="4:4">
      <c r="D3574"/>
    </row>
    <row r="3575" spans="4:4">
      <c r="D3575"/>
    </row>
    <row r="3576" spans="4:4">
      <c r="D3576"/>
    </row>
    <row r="3577" spans="4:4">
      <c r="D3577"/>
    </row>
    <row r="3578" spans="4:4">
      <c r="D3578"/>
    </row>
    <row r="3579" spans="4:4">
      <c r="D3579"/>
    </row>
    <row r="3580" spans="4:4">
      <c r="D3580"/>
    </row>
    <row r="3581" spans="4:4">
      <c r="D3581"/>
    </row>
    <row r="3582" spans="4:4">
      <c r="D3582"/>
    </row>
    <row r="3583" spans="4:4">
      <c r="D3583"/>
    </row>
    <row r="3584" spans="4:4">
      <c r="D3584"/>
    </row>
    <row r="3585" spans="4:4">
      <c r="D3585"/>
    </row>
    <row r="3586" spans="4:4">
      <c r="D3586"/>
    </row>
    <row r="3587" spans="4:4">
      <c r="D3587"/>
    </row>
    <row r="3588" spans="4:4">
      <c r="D3588"/>
    </row>
    <row r="3589" spans="4:4">
      <c r="D3589"/>
    </row>
    <row r="3590" spans="4:4">
      <c r="D3590"/>
    </row>
    <row r="3591" spans="4:4">
      <c r="D3591"/>
    </row>
    <row r="3592" spans="4:4">
      <c r="D3592"/>
    </row>
    <row r="3593" spans="4:4">
      <c r="D3593"/>
    </row>
    <row r="3594" spans="4:4">
      <c r="D3594"/>
    </row>
    <row r="3595" spans="4:4">
      <c r="D3595"/>
    </row>
    <row r="3596" spans="4:4">
      <c r="D3596"/>
    </row>
    <row r="3597" spans="4:4">
      <c r="D3597"/>
    </row>
    <row r="3598" spans="4:4">
      <c r="D3598"/>
    </row>
    <row r="3599" spans="4:4">
      <c r="D3599"/>
    </row>
    <row r="3600" spans="4:4">
      <c r="D3600"/>
    </row>
    <row r="3601" spans="4:4">
      <c r="D3601"/>
    </row>
    <row r="3602" spans="4:4">
      <c r="D3602"/>
    </row>
    <row r="3603" spans="4:4">
      <c r="D3603"/>
    </row>
    <row r="3604" spans="4:4">
      <c r="D3604"/>
    </row>
    <row r="3605" spans="4:4">
      <c r="D3605"/>
    </row>
    <row r="3606" spans="4:4">
      <c r="D3606"/>
    </row>
    <row r="3607" spans="4:4">
      <c r="D3607"/>
    </row>
    <row r="3608" spans="4:4">
      <c r="D3608"/>
    </row>
    <row r="3609" spans="4:4">
      <c r="D3609"/>
    </row>
    <row r="3610" spans="4:4">
      <c r="D3610"/>
    </row>
    <row r="3611" spans="4:4">
      <c r="D3611"/>
    </row>
    <row r="3612" spans="4:4">
      <c r="D3612"/>
    </row>
    <row r="3613" spans="4:4">
      <c r="D3613"/>
    </row>
    <row r="3614" spans="4:4">
      <c r="D3614"/>
    </row>
    <row r="3615" spans="4:4">
      <c r="D3615"/>
    </row>
    <row r="3616" spans="4:4">
      <c r="D3616"/>
    </row>
    <row r="3617" spans="4:4">
      <c r="D3617"/>
    </row>
    <row r="3618" spans="4:4">
      <c r="D3618"/>
    </row>
    <row r="3619" spans="4:4">
      <c r="D3619"/>
    </row>
    <row r="3620" spans="4:4">
      <c r="D3620"/>
    </row>
    <row r="3621" spans="4:4">
      <c r="D3621"/>
    </row>
    <row r="3622" spans="4:4">
      <c r="D3622"/>
    </row>
    <row r="3623" spans="4:4">
      <c r="D3623"/>
    </row>
    <row r="3624" spans="4:4">
      <c r="D3624"/>
    </row>
    <row r="3625" spans="4:4">
      <c r="D3625"/>
    </row>
    <row r="3626" spans="4:4">
      <c r="D3626"/>
    </row>
    <row r="3627" spans="4:4">
      <c r="D3627"/>
    </row>
    <row r="3628" spans="4:4">
      <c r="D3628"/>
    </row>
    <row r="3629" spans="4:4">
      <c r="D3629"/>
    </row>
    <row r="3630" spans="4:4">
      <c r="D3630"/>
    </row>
    <row r="3631" spans="4:4">
      <c r="D3631"/>
    </row>
    <row r="3632" spans="4:4">
      <c r="D3632"/>
    </row>
    <row r="3633" spans="4:4">
      <c r="D3633"/>
    </row>
    <row r="3634" spans="4:4">
      <c r="D3634"/>
    </row>
    <row r="3635" spans="4:4">
      <c r="D3635"/>
    </row>
    <row r="3636" spans="4:4">
      <c r="D3636"/>
    </row>
    <row r="3637" spans="4:4">
      <c r="D3637"/>
    </row>
    <row r="3638" spans="4:4">
      <c r="D3638"/>
    </row>
    <row r="3639" spans="4:4">
      <c r="D3639"/>
    </row>
    <row r="3640" spans="4:4">
      <c r="D3640"/>
    </row>
    <row r="3641" spans="4:4">
      <c r="D3641"/>
    </row>
    <row r="3642" spans="4:4">
      <c r="D3642"/>
    </row>
    <row r="3643" spans="4:4">
      <c r="D3643"/>
    </row>
    <row r="3644" spans="4:4">
      <c r="D3644"/>
    </row>
    <row r="3645" spans="4:4">
      <c r="D3645"/>
    </row>
    <row r="3646" spans="4:4">
      <c r="D3646"/>
    </row>
    <row r="3647" spans="4:4">
      <c r="D3647"/>
    </row>
    <row r="3648" spans="4:4">
      <c r="D3648"/>
    </row>
    <row r="3649" spans="4:4">
      <c r="D3649"/>
    </row>
    <row r="3650" spans="4:4">
      <c r="D3650"/>
    </row>
    <row r="3651" spans="4:4">
      <c r="D3651"/>
    </row>
    <row r="3652" spans="4:4">
      <c r="D3652"/>
    </row>
    <row r="3653" spans="4:4">
      <c r="D3653"/>
    </row>
    <row r="3654" spans="4:4">
      <c r="D3654"/>
    </row>
    <row r="3655" spans="4:4">
      <c r="D3655"/>
    </row>
    <row r="3656" spans="4:4">
      <c r="D3656"/>
    </row>
    <row r="3657" spans="4:4">
      <c r="D3657"/>
    </row>
    <row r="3658" spans="4:4">
      <c r="D3658"/>
    </row>
    <row r="3659" spans="4:4">
      <c r="D3659"/>
    </row>
    <row r="3660" spans="4:4">
      <c r="D3660"/>
    </row>
    <row r="3661" spans="4:4">
      <c r="D3661"/>
    </row>
    <row r="3662" spans="4:4">
      <c r="D3662"/>
    </row>
    <row r="3663" spans="4:4">
      <c r="D3663"/>
    </row>
    <row r="3664" spans="4:4">
      <c r="D3664"/>
    </row>
    <row r="3665" spans="4:4">
      <c r="D3665"/>
    </row>
    <row r="3666" spans="4:4">
      <c r="D3666"/>
    </row>
    <row r="3667" spans="4:4">
      <c r="D3667"/>
    </row>
    <row r="3668" spans="4:4">
      <c r="D3668"/>
    </row>
    <row r="3669" spans="4:4">
      <c r="D3669"/>
    </row>
    <row r="3670" spans="4:4">
      <c r="D3670"/>
    </row>
    <row r="3671" spans="4:4">
      <c r="D3671"/>
    </row>
    <row r="3672" spans="4:4">
      <c r="D3672"/>
    </row>
    <row r="3673" spans="4:4">
      <c r="D3673"/>
    </row>
    <row r="3674" spans="4:4">
      <c r="D3674"/>
    </row>
    <row r="3675" spans="4:4">
      <c r="D3675"/>
    </row>
    <row r="3676" spans="4:4">
      <c r="D3676"/>
    </row>
    <row r="3677" spans="4:4">
      <c r="D3677"/>
    </row>
    <row r="3678" spans="4:4">
      <c r="D3678"/>
    </row>
    <row r="3679" spans="4:4">
      <c r="D3679"/>
    </row>
    <row r="3680" spans="4:4">
      <c r="D3680"/>
    </row>
    <row r="3681" spans="4:4">
      <c r="D3681"/>
    </row>
    <row r="3682" spans="4:4">
      <c r="D3682"/>
    </row>
    <row r="3683" spans="4:4">
      <c r="D3683"/>
    </row>
    <row r="3684" spans="4:4">
      <c r="D3684"/>
    </row>
    <row r="3685" spans="4:4">
      <c r="D3685"/>
    </row>
    <row r="3686" spans="4:4">
      <c r="D3686"/>
    </row>
    <row r="3687" spans="4:4">
      <c r="D3687"/>
    </row>
    <row r="3688" spans="4:4">
      <c r="D3688"/>
    </row>
    <row r="3689" spans="4:4">
      <c r="D3689"/>
    </row>
    <row r="3690" spans="4:4">
      <c r="D3690"/>
    </row>
    <row r="3691" spans="4:4">
      <c r="D3691"/>
    </row>
    <row r="3692" spans="4:4">
      <c r="D3692"/>
    </row>
    <row r="3693" spans="4:4">
      <c r="D3693"/>
    </row>
    <row r="3694" spans="4:4">
      <c r="D3694"/>
    </row>
    <row r="3695" spans="4:4">
      <c r="D3695"/>
    </row>
    <row r="3696" spans="4:4">
      <c r="D3696"/>
    </row>
    <row r="3697" spans="4:4">
      <c r="D3697"/>
    </row>
    <row r="3698" spans="4:4">
      <c r="D3698"/>
    </row>
    <row r="3699" spans="4:4">
      <c r="D3699"/>
    </row>
    <row r="3700" spans="4:4">
      <c r="D3700"/>
    </row>
    <row r="3701" spans="4:4">
      <c r="D3701"/>
    </row>
    <row r="3702" spans="4:4">
      <c r="D3702"/>
    </row>
    <row r="3703" spans="4:4">
      <c r="D3703"/>
    </row>
    <row r="3704" spans="4:4">
      <c r="D3704"/>
    </row>
    <row r="3705" spans="4:4">
      <c r="D3705"/>
    </row>
    <row r="3706" spans="4:4">
      <c r="D3706"/>
    </row>
    <row r="3707" spans="4:4">
      <c r="D3707"/>
    </row>
    <row r="3708" spans="4:4">
      <c r="D3708"/>
    </row>
    <row r="3709" spans="4:4">
      <c r="D3709"/>
    </row>
    <row r="3710" spans="4:4">
      <c r="D3710"/>
    </row>
    <row r="3711" spans="4:4">
      <c r="D3711"/>
    </row>
    <row r="3712" spans="4:4">
      <c r="D3712"/>
    </row>
    <row r="3713" spans="4:4">
      <c r="D3713"/>
    </row>
    <row r="3714" spans="4:4">
      <c r="D3714"/>
    </row>
    <row r="3715" spans="4:4">
      <c r="D3715"/>
    </row>
    <row r="3716" spans="4:4">
      <c r="D3716"/>
    </row>
    <row r="3717" spans="4:4">
      <c r="D3717"/>
    </row>
    <row r="3718" spans="4:4">
      <c r="D3718"/>
    </row>
    <row r="3719" spans="4:4">
      <c r="D3719"/>
    </row>
    <row r="3720" spans="4:4">
      <c r="D3720"/>
    </row>
    <row r="3721" spans="4:4">
      <c r="D3721"/>
    </row>
    <row r="3722" spans="4:4">
      <c r="D3722"/>
    </row>
    <row r="3723" spans="4:4">
      <c r="D3723"/>
    </row>
    <row r="3724" spans="4:4">
      <c r="D3724"/>
    </row>
    <row r="3725" spans="4:4">
      <c r="D3725"/>
    </row>
    <row r="3726" spans="4:4">
      <c r="D3726"/>
    </row>
    <row r="3727" spans="4:4">
      <c r="D3727"/>
    </row>
    <row r="3728" spans="4:4">
      <c r="D3728"/>
    </row>
    <row r="3729" spans="4:4">
      <c r="D3729"/>
    </row>
    <row r="3730" spans="4:4">
      <c r="D3730"/>
    </row>
    <row r="3731" spans="4:4">
      <c r="D3731"/>
    </row>
    <row r="3732" spans="4:4">
      <c r="D3732"/>
    </row>
    <row r="3733" spans="4:4">
      <c r="D3733"/>
    </row>
    <row r="3734" spans="4:4">
      <c r="D3734"/>
    </row>
    <row r="3735" spans="4:4">
      <c r="D3735"/>
    </row>
    <row r="3736" spans="4:4">
      <c r="D3736"/>
    </row>
    <row r="3737" spans="4:4">
      <c r="D3737"/>
    </row>
    <row r="3738" spans="4:4">
      <c r="D3738"/>
    </row>
    <row r="3739" spans="4:4">
      <c r="D3739"/>
    </row>
    <row r="3740" spans="4:4">
      <c r="D3740"/>
    </row>
    <row r="3741" spans="4:4">
      <c r="D3741"/>
    </row>
    <row r="3742" spans="4:4">
      <c r="D3742"/>
    </row>
    <row r="3743" spans="4:4">
      <c r="D3743"/>
    </row>
    <row r="3744" spans="4:4">
      <c r="D3744"/>
    </row>
    <row r="3745" spans="4:4">
      <c r="D3745"/>
    </row>
    <row r="3746" spans="4:4">
      <c r="D3746"/>
    </row>
    <row r="3747" spans="4:4">
      <c r="D3747"/>
    </row>
    <row r="3748" spans="4:4">
      <c r="D3748"/>
    </row>
    <row r="3749" spans="4:4">
      <c r="D3749"/>
    </row>
    <row r="3750" spans="4:4">
      <c r="D3750"/>
    </row>
    <row r="3751" spans="4:4">
      <c r="D3751"/>
    </row>
    <row r="3752" spans="4:4">
      <c r="D3752"/>
    </row>
    <row r="3753" spans="4:4">
      <c r="D3753"/>
    </row>
    <row r="3754" spans="4:4">
      <c r="D3754"/>
    </row>
    <row r="3755" spans="4:4">
      <c r="D3755"/>
    </row>
    <row r="3756" spans="4:4">
      <c r="D3756"/>
    </row>
    <row r="3757" spans="4:4">
      <c r="D3757"/>
    </row>
    <row r="3758" spans="4:4">
      <c r="D3758"/>
    </row>
    <row r="3759" spans="4:4">
      <c r="D3759"/>
    </row>
    <row r="3760" spans="4:4">
      <c r="D3760"/>
    </row>
    <row r="3761" spans="4:4">
      <c r="D3761"/>
    </row>
    <row r="3762" spans="4:4">
      <c r="D3762"/>
    </row>
    <row r="3763" spans="4:4">
      <c r="D3763"/>
    </row>
    <row r="3764" spans="4:4">
      <c r="D3764"/>
    </row>
    <row r="3765" spans="4:4">
      <c r="D3765"/>
    </row>
    <row r="3766" spans="4:4">
      <c r="D3766"/>
    </row>
    <row r="3767" spans="4:4">
      <c r="D3767"/>
    </row>
    <row r="3768" spans="4:4">
      <c r="D3768"/>
    </row>
    <row r="3769" spans="4:4">
      <c r="D3769"/>
    </row>
    <row r="3770" spans="4:4">
      <c r="D3770"/>
    </row>
    <row r="3771" spans="4:4">
      <c r="D3771"/>
    </row>
    <row r="3772" spans="4:4">
      <c r="D3772"/>
    </row>
    <row r="3773" spans="4:4">
      <c r="D3773"/>
    </row>
    <row r="3774" spans="4:4">
      <c r="D3774"/>
    </row>
    <row r="3775" spans="4:4">
      <c r="D3775"/>
    </row>
    <row r="3776" spans="4:4">
      <c r="D3776"/>
    </row>
    <row r="3777" spans="4:4">
      <c r="D3777"/>
    </row>
    <row r="3778" spans="4:4">
      <c r="D3778"/>
    </row>
    <row r="3779" spans="4:4">
      <c r="D3779"/>
    </row>
    <row r="3780" spans="4:4">
      <c r="D3780"/>
    </row>
    <row r="3781" spans="4:4">
      <c r="D3781"/>
    </row>
    <row r="3782" spans="4:4">
      <c r="D3782"/>
    </row>
    <row r="3783" spans="4:4">
      <c r="D3783"/>
    </row>
    <row r="3784" spans="4:4">
      <c r="D3784"/>
    </row>
    <row r="3785" spans="4:4">
      <c r="D3785"/>
    </row>
    <row r="3786" spans="4:4">
      <c r="D3786"/>
    </row>
    <row r="3787" spans="4:4">
      <c r="D3787"/>
    </row>
    <row r="3788" spans="4:4">
      <c r="D3788"/>
    </row>
    <row r="3789" spans="4:4">
      <c r="D3789"/>
    </row>
    <row r="3790" spans="4:4">
      <c r="D3790"/>
    </row>
    <row r="3791" spans="4:4">
      <c r="D3791"/>
    </row>
    <row r="3792" spans="4:4">
      <c r="D3792"/>
    </row>
    <row r="3793" spans="4:4">
      <c r="D3793"/>
    </row>
    <row r="3794" spans="4:4">
      <c r="D3794"/>
    </row>
    <row r="3795" spans="4:4">
      <c r="D3795"/>
    </row>
    <row r="3796" spans="4:4">
      <c r="D3796"/>
    </row>
    <row r="3797" spans="4:4">
      <c r="D3797"/>
    </row>
    <row r="3798" spans="4:4">
      <c r="D3798"/>
    </row>
    <row r="3799" spans="4:4">
      <c r="D3799"/>
    </row>
    <row r="3800" spans="4:4">
      <c r="D3800"/>
    </row>
    <row r="3801" spans="4:4">
      <c r="D3801"/>
    </row>
    <row r="3802" spans="4:4">
      <c r="D3802"/>
    </row>
    <row r="3803" spans="4:4">
      <c r="D3803"/>
    </row>
    <row r="3804" spans="4:4">
      <c r="D3804"/>
    </row>
    <row r="3805" spans="4:4">
      <c r="D3805"/>
    </row>
    <row r="3806" spans="4:4">
      <c r="D3806"/>
    </row>
    <row r="3807" spans="4:4">
      <c r="D3807"/>
    </row>
    <row r="3808" spans="4:4">
      <c r="D3808"/>
    </row>
    <row r="3809" spans="4:4">
      <c r="D3809"/>
    </row>
    <row r="3810" spans="4:4">
      <c r="D3810"/>
    </row>
    <row r="3811" spans="4:4">
      <c r="D3811"/>
    </row>
    <row r="3812" spans="4:4">
      <c r="D3812"/>
    </row>
    <row r="3813" spans="4:4">
      <c r="D3813"/>
    </row>
    <row r="3814" spans="4:4">
      <c r="D3814"/>
    </row>
    <row r="3815" spans="4:4">
      <c r="D3815"/>
    </row>
    <row r="3816" spans="4:4">
      <c r="D3816"/>
    </row>
    <row r="3817" spans="4:4">
      <c r="D3817"/>
    </row>
    <row r="3818" spans="4:4">
      <c r="D3818"/>
    </row>
    <row r="3819" spans="4:4">
      <c r="D3819"/>
    </row>
    <row r="3820" spans="4:4">
      <c r="D3820"/>
    </row>
    <row r="3821" spans="4:4">
      <c r="D3821"/>
    </row>
    <row r="3822" spans="4:4">
      <c r="D3822"/>
    </row>
    <row r="3823" spans="4:4">
      <c r="D3823"/>
    </row>
    <row r="3824" spans="4:4">
      <c r="D3824"/>
    </row>
    <row r="3825" spans="4:4">
      <c r="D3825"/>
    </row>
    <row r="3826" spans="4:4">
      <c r="D3826"/>
    </row>
    <row r="3827" spans="4:4">
      <c r="D3827"/>
    </row>
    <row r="3828" spans="4:4">
      <c r="D3828"/>
    </row>
    <row r="3829" spans="4:4">
      <c r="D3829"/>
    </row>
    <row r="3830" spans="4:4">
      <c r="D3830"/>
    </row>
    <row r="3831" spans="4:4">
      <c r="D3831"/>
    </row>
    <row r="3832" spans="4:4">
      <c r="D3832"/>
    </row>
    <row r="3833" spans="4:4">
      <c r="D3833"/>
    </row>
    <row r="3834" spans="4:4">
      <c r="D3834"/>
    </row>
    <row r="3835" spans="4:4">
      <c r="D3835"/>
    </row>
    <row r="3836" spans="4:4">
      <c r="D3836"/>
    </row>
    <row r="3837" spans="4:4">
      <c r="D3837"/>
    </row>
    <row r="3838" spans="4:4">
      <c r="D3838"/>
    </row>
    <row r="3839" spans="4:4">
      <c r="D3839"/>
    </row>
    <row r="3840" spans="4:4">
      <c r="D3840"/>
    </row>
    <row r="3841" spans="4:4">
      <c r="D3841"/>
    </row>
    <row r="3842" spans="4:4">
      <c r="D3842"/>
    </row>
    <row r="3843" spans="4:4">
      <c r="D3843"/>
    </row>
    <row r="3844" spans="4:4">
      <c r="D3844"/>
    </row>
    <row r="3845" spans="4:4">
      <c r="D3845"/>
    </row>
    <row r="3846" spans="4:4">
      <c r="D3846"/>
    </row>
    <row r="3847" spans="4:4">
      <c r="D3847"/>
    </row>
    <row r="3848" spans="4:4">
      <c r="D3848"/>
    </row>
    <row r="3849" spans="4:4">
      <c r="D3849"/>
    </row>
    <row r="3850" spans="4:4">
      <c r="D3850"/>
    </row>
    <row r="3851" spans="4:4">
      <c r="D3851"/>
    </row>
    <row r="3852" spans="4:4">
      <c r="D3852"/>
    </row>
    <row r="3853" spans="4:4">
      <c r="D3853"/>
    </row>
    <row r="3854" spans="4:4">
      <c r="D3854"/>
    </row>
    <row r="3855" spans="4:4">
      <c r="D3855"/>
    </row>
    <row r="3856" spans="4:4">
      <c r="D3856"/>
    </row>
    <row r="3857" spans="4:4">
      <c r="D3857"/>
    </row>
    <row r="3858" spans="4:4">
      <c r="D3858"/>
    </row>
    <row r="3859" spans="4:4">
      <c r="D3859"/>
    </row>
    <row r="3860" spans="4:4">
      <c r="D3860"/>
    </row>
    <row r="3861" spans="4:4">
      <c r="D3861"/>
    </row>
    <row r="3862" spans="4:4">
      <c r="D3862"/>
    </row>
    <row r="3863" spans="4:4">
      <c r="D3863"/>
    </row>
    <row r="3864" spans="4:4">
      <c r="D3864"/>
    </row>
    <row r="3865" spans="4:4">
      <c r="D3865"/>
    </row>
    <row r="3866" spans="4:4">
      <c r="D3866"/>
    </row>
    <row r="3867" spans="4:4">
      <c r="D3867"/>
    </row>
    <row r="3868" spans="4:4">
      <c r="D3868"/>
    </row>
    <row r="3869" spans="4:4">
      <c r="D3869"/>
    </row>
    <row r="3870" spans="4:4">
      <c r="D3870"/>
    </row>
    <row r="3871" spans="4:4">
      <c r="D3871"/>
    </row>
    <row r="3872" spans="4:4">
      <c r="D3872"/>
    </row>
    <row r="3873" spans="4:4">
      <c r="D3873"/>
    </row>
    <row r="3874" spans="4:4">
      <c r="D3874"/>
    </row>
    <row r="3875" spans="4:4">
      <c r="D3875"/>
    </row>
    <row r="3876" spans="4:4">
      <c r="D3876"/>
    </row>
    <row r="3877" spans="4:4">
      <c r="D3877"/>
    </row>
    <row r="3878" spans="4:4">
      <c r="D3878"/>
    </row>
    <row r="3879" spans="4:4">
      <c r="D3879"/>
    </row>
    <row r="3880" spans="4:4">
      <c r="D3880"/>
    </row>
    <row r="3881" spans="4:4">
      <c r="D3881"/>
    </row>
    <row r="3882" spans="4:4">
      <c r="D3882"/>
    </row>
    <row r="3883" spans="4:4">
      <c r="D3883"/>
    </row>
    <row r="3884" spans="4:4">
      <c r="D3884"/>
    </row>
    <row r="3885" spans="4:4">
      <c r="D3885"/>
    </row>
    <row r="3886" spans="4:4">
      <c r="D3886"/>
    </row>
    <row r="3887" spans="4:4">
      <c r="D3887"/>
    </row>
    <row r="3888" spans="4:4">
      <c r="D3888"/>
    </row>
    <row r="3889" spans="4:4">
      <c r="D3889"/>
    </row>
    <row r="3890" spans="4:4">
      <c r="D3890"/>
    </row>
    <row r="3891" spans="4:4">
      <c r="D3891"/>
    </row>
    <row r="3892" spans="4:4">
      <c r="D3892"/>
    </row>
    <row r="3893" spans="4:4">
      <c r="D3893"/>
    </row>
    <row r="3894" spans="4:4">
      <c r="D3894"/>
    </row>
    <row r="3895" spans="4:4">
      <c r="D3895"/>
    </row>
    <row r="3896" spans="4:4">
      <c r="D3896"/>
    </row>
    <row r="3897" spans="4:4">
      <c r="D3897"/>
    </row>
    <row r="3898" spans="4:4">
      <c r="D3898"/>
    </row>
    <row r="3899" spans="4:4">
      <c r="D3899"/>
    </row>
    <row r="3900" spans="4:4">
      <c r="D3900"/>
    </row>
    <row r="3901" spans="4:4">
      <c r="D3901"/>
    </row>
    <row r="3902" spans="4:4">
      <c r="D3902"/>
    </row>
    <row r="3903" spans="4:4">
      <c r="D3903"/>
    </row>
    <row r="3904" spans="4:4">
      <c r="D3904"/>
    </row>
    <row r="3905" spans="4:4">
      <c r="D3905"/>
    </row>
    <row r="3906" spans="4:4">
      <c r="D3906"/>
    </row>
    <row r="3907" spans="4:4">
      <c r="D3907"/>
    </row>
    <row r="3908" spans="4:4">
      <c r="D3908"/>
    </row>
    <row r="3909" spans="4:4">
      <c r="D3909"/>
    </row>
    <row r="3910" spans="4:4">
      <c r="D3910"/>
    </row>
    <row r="3911" spans="4:4">
      <c r="D3911"/>
    </row>
    <row r="3912" spans="4:4">
      <c r="D3912"/>
    </row>
    <row r="3913" spans="4:4">
      <c r="D3913"/>
    </row>
    <row r="3914" spans="4:4">
      <c r="D3914"/>
    </row>
    <row r="3915" spans="4:4">
      <c r="D3915"/>
    </row>
    <row r="3916" spans="4:4">
      <c r="D3916"/>
    </row>
    <row r="3917" spans="4:4">
      <c r="D3917"/>
    </row>
    <row r="3918" spans="4:4">
      <c r="D3918"/>
    </row>
    <row r="3919" spans="4:4">
      <c r="D3919"/>
    </row>
    <row r="3920" spans="4:4">
      <c r="D3920"/>
    </row>
    <row r="3921" spans="4:4">
      <c r="D3921"/>
    </row>
    <row r="3922" spans="4:4">
      <c r="D3922"/>
    </row>
    <row r="3923" spans="4:4">
      <c r="D3923"/>
    </row>
    <row r="3924" spans="4:4">
      <c r="D3924"/>
    </row>
    <row r="3925" spans="4:4">
      <c r="D3925"/>
    </row>
    <row r="3926" spans="4:4">
      <c r="D3926"/>
    </row>
    <row r="3927" spans="4:4">
      <c r="D3927"/>
    </row>
    <row r="3928" spans="4:4">
      <c r="D3928"/>
    </row>
    <row r="3929" spans="4:4">
      <c r="D3929"/>
    </row>
    <row r="3930" spans="4:4">
      <c r="D3930"/>
    </row>
    <row r="3931" spans="4:4">
      <c r="D3931"/>
    </row>
    <row r="3932" spans="4:4">
      <c r="D3932"/>
    </row>
    <row r="3933" spans="4:4">
      <c r="D3933"/>
    </row>
    <row r="3934" spans="4:4">
      <c r="D3934"/>
    </row>
    <row r="3935" spans="4:4">
      <c r="D3935"/>
    </row>
    <row r="3936" spans="4:4">
      <c r="D3936"/>
    </row>
    <row r="3937" spans="4:4">
      <c r="D3937"/>
    </row>
    <row r="3938" spans="4:4">
      <c r="D3938"/>
    </row>
    <row r="3939" spans="4:4">
      <c r="D3939"/>
    </row>
    <row r="3940" spans="4:4">
      <c r="D3940"/>
    </row>
    <row r="3941" spans="4:4">
      <c r="D3941"/>
    </row>
    <row r="3942" spans="4:4">
      <c r="D3942"/>
    </row>
    <row r="3943" spans="4:4">
      <c r="D3943"/>
    </row>
    <row r="3944" spans="4:4">
      <c r="D3944"/>
    </row>
    <row r="3945" spans="4:4">
      <c r="D3945"/>
    </row>
    <row r="3946" spans="4:4">
      <c r="D3946"/>
    </row>
    <row r="3947" spans="4:4">
      <c r="D3947"/>
    </row>
    <row r="3948" spans="4:4">
      <c r="D3948"/>
    </row>
    <row r="3949" spans="4:4">
      <c r="D3949"/>
    </row>
    <row r="3950" spans="4:4">
      <c r="D3950"/>
    </row>
    <row r="3951" spans="4:4">
      <c r="D3951"/>
    </row>
    <row r="3952" spans="4:4">
      <c r="D3952"/>
    </row>
    <row r="3953" spans="4:4">
      <c r="D3953"/>
    </row>
    <row r="3954" spans="4:4">
      <c r="D3954"/>
    </row>
    <row r="3955" spans="4:4">
      <c r="D3955"/>
    </row>
    <row r="3956" spans="4:4">
      <c r="D3956"/>
    </row>
    <row r="3957" spans="4:4">
      <c r="D3957"/>
    </row>
    <row r="3958" spans="4:4">
      <c r="D3958"/>
    </row>
    <row r="3959" spans="4:4">
      <c r="D3959"/>
    </row>
    <row r="3960" spans="4:4">
      <c r="D3960"/>
    </row>
    <row r="3961" spans="4:4">
      <c r="D3961"/>
    </row>
    <row r="3962" spans="4:4">
      <c r="D3962"/>
    </row>
    <row r="3963" spans="4:4">
      <c r="D3963"/>
    </row>
    <row r="3964" spans="4:4">
      <c r="D3964"/>
    </row>
    <row r="3965" spans="4:4">
      <c r="D3965"/>
    </row>
    <row r="3966" spans="4:4">
      <c r="D3966"/>
    </row>
    <row r="3967" spans="4:4">
      <c r="D3967"/>
    </row>
    <row r="3968" spans="4:4">
      <c r="D3968"/>
    </row>
    <row r="3969" spans="4:4">
      <c r="D3969"/>
    </row>
    <row r="3970" spans="4:4">
      <c r="D3970"/>
    </row>
    <row r="3971" spans="4:4">
      <c r="D3971"/>
    </row>
    <row r="3972" spans="4:4">
      <c r="D3972"/>
    </row>
    <row r="3973" spans="4:4">
      <c r="D3973"/>
    </row>
    <row r="3974" spans="4:4">
      <c r="D3974"/>
    </row>
    <row r="3975" spans="4:4">
      <c r="D3975"/>
    </row>
    <row r="3976" spans="4:4">
      <c r="D3976"/>
    </row>
    <row r="3977" spans="4:4">
      <c r="D3977"/>
    </row>
    <row r="3978" spans="4:4">
      <c r="D3978"/>
    </row>
    <row r="3979" spans="4:4">
      <c r="D3979"/>
    </row>
    <row r="3980" spans="4:4">
      <c r="D3980"/>
    </row>
    <row r="3981" spans="4:4">
      <c r="D3981"/>
    </row>
    <row r="3982" spans="4:4">
      <c r="D3982"/>
    </row>
    <row r="3983" spans="4:4">
      <c r="D3983"/>
    </row>
    <row r="3984" spans="4:4">
      <c r="D3984"/>
    </row>
    <row r="3985" spans="4:4">
      <c r="D3985"/>
    </row>
    <row r="3986" spans="4:4">
      <c r="D3986"/>
    </row>
    <row r="3987" spans="4:4">
      <c r="D3987"/>
    </row>
    <row r="3988" spans="4:4">
      <c r="D3988"/>
    </row>
    <row r="3989" spans="4:4">
      <c r="D3989"/>
    </row>
    <row r="3990" spans="4:4">
      <c r="D3990"/>
    </row>
    <row r="3991" spans="4:4">
      <c r="D3991"/>
    </row>
    <row r="3992" spans="4:4">
      <c r="D3992"/>
    </row>
    <row r="3993" spans="4:4">
      <c r="D3993"/>
    </row>
    <row r="3994" spans="4:4">
      <c r="D3994"/>
    </row>
    <row r="3995" spans="4:4">
      <c r="D3995"/>
    </row>
    <row r="3996" spans="4:4">
      <c r="D3996"/>
    </row>
    <row r="3997" spans="4:4">
      <c r="D3997"/>
    </row>
    <row r="3998" spans="4:4">
      <c r="D3998"/>
    </row>
    <row r="3999" spans="4:4">
      <c r="D3999"/>
    </row>
    <row r="4000" spans="4:4">
      <c r="D4000"/>
    </row>
    <row r="4001" spans="4:4">
      <c r="D4001"/>
    </row>
    <row r="4002" spans="4:4">
      <c r="D4002"/>
    </row>
    <row r="4003" spans="4:4">
      <c r="D4003"/>
    </row>
    <row r="4004" spans="4:4">
      <c r="D4004"/>
    </row>
    <row r="4005" spans="4:4">
      <c r="D4005"/>
    </row>
    <row r="4006" spans="4:4">
      <c r="D4006"/>
    </row>
    <row r="4007" spans="4:4">
      <c r="D4007"/>
    </row>
    <row r="4008" spans="4:4">
      <c r="D4008"/>
    </row>
    <row r="4009" spans="4:4">
      <c r="D4009"/>
    </row>
    <row r="4010" spans="4:4">
      <c r="D4010"/>
    </row>
    <row r="4011" spans="4:4">
      <c r="D4011"/>
    </row>
    <row r="4012" spans="4:4">
      <c r="D4012"/>
    </row>
    <row r="4013" spans="4:4">
      <c r="D4013"/>
    </row>
    <row r="4014" spans="4:4">
      <c r="D4014"/>
    </row>
    <row r="4015" spans="4:4">
      <c r="D4015"/>
    </row>
    <row r="4016" spans="4:4">
      <c r="D4016"/>
    </row>
    <row r="4017" spans="4:4">
      <c r="D4017"/>
    </row>
    <row r="4018" spans="4:4">
      <c r="D4018"/>
    </row>
    <row r="4019" spans="4:4">
      <c r="D4019"/>
    </row>
    <row r="4020" spans="4:4">
      <c r="D4020"/>
    </row>
    <row r="4021" spans="4:4">
      <c r="D4021"/>
    </row>
    <row r="4022" spans="4:4">
      <c r="D4022"/>
    </row>
    <row r="4023" spans="4:4">
      <c r="D4023"/>
    </row>
    <row r="4024" spans="4:4">
      <c r="D4024"/>
    </row>
    <row r="4025" spans="4:4">
      <c r="D4025"/>
    </row>
    <row r="4026" spans="4:4">
      <c r="D4026"/>
    </row>
    <row r="4027" spans="4:4">
      <c r="D4027"/>
    </row>
    <row r="4028" spans="4:4">
      <c r="D4028"/>
    </row>
    <row r="4029" spans="4:4">
      <c r="D4029"/>
    </row>
    <row r="4030" spans="4:4">
      <c r="D4030"/>
    </row>
    <row r="4031" spans="4:4">
      <c r="D4031"/>
    </row>
    <row r="4032" spans="4:4">
      <c r="D4032"/>
    </row>
    <row r="4033" spans="4:4">
      <c r="D4033"/>
    </row>
    <row r="4034" spans="4:4">
      <c r="D4034"/>
    </row>
    <row r="4035" spans="4:4">
      <c r="D4035"/>
    </row>
    <row r="4036" spans="4:4">
      <c r="D4036"/>
    </row>
    <row r="4037" spans="4:4">
      <c r="D4037"/>
    </row>
    <row r="4038" spans="4:4">
      <c r="D4038"/>
    </row>
    <row r="4039" spans="4:4">
      <c r="D4039"/>
    </row>
    <row r="4040" spans="4:4">
      <c r="D4040"/>
    </row>
    <row r="4041" spans="4:4">
      <c r="D4041"/>
    </row>
    <row r="4042" spans="4:4">
      <c r="D4042"/>
    </row>
    <row r="4043" spans="4:4">
      <c r="D4043"/>
    </row>
    <row r="4044" spans="4:4">
      <c r="D4044"/>
    </row>
    <row r="4045" spans="4:4">
      <c r="D4045"/>
    </row>
    <row r="4046" spans="4:4">
      <c r="D4046"/>
    </row>
    <row r="4047" spans="4:4">
      <c r="D4047"/>
    </row>
    <row r="4048" spans="4:4">
      <c r="D4048"/>
    </row>
    <row r="4049" spans="4:4">
      <c r="D4049"/>
    </row>
    <row r="4050" spans="4:4">
      <c r="D4050"/>
    </row>
    <row r="4051" spans="4:4">
      <c r="D4051"/>
    </row>
    <row r="4052" spans="4:4">
      <c r="D4052"/>
    </row>
    <row r="4053" spans="4:4">
      <c r="D4053"/>
    </row>
    <row r="4054" spans="4:4">
      <c r="D4054"/>
    </row>
    <row r="4055" spans="4:4">
      <c r="D4055"/>
    </row>
    <row r="4056" spans="4:4">
      <c r="D4056"/>
    </row>
    <row r="4057" spans="4:4">
      <c r="D4057"/>
    </row>
    <row r="4058" spans="4:4">
      <c r="D4058"/>
    </row>
    <row r="4059" spans="4:4">
      <c r="D4059"/>
    </row>
    <row r="4060" spans="4:4">
      <c r="D4060"/>
    </row>
    <row r="4061" spans="4:4">
      <c r="D4061"/>
    </row>
    <row r="4062" spans="4:4">
      <c r="D4062"/>
    </row>
    <row r="4063" spans="4:4">
      <c r="D4063"/>
    </row>
    <row r="4064" spans="4:4">
      <c r="D4064"/>
    </row>
    <row r="4065" spans="4:4">
      <c r="D4065"/>
    </row>
    <row r="4066" spans="4:4">
      <c r="D4066"/>
    </row>
    <row r="4067" spans="4:4">
      <c r="D4067"/>
    </row>
    <row r="4068" spans="4:4">
      <c r="D4068"/>
    </row>
    <row r="4069" spans="4:4">
      <c r="D4069"/>
    </row>
    <row r="4070" spans="4:4">
      <c r="D4070"/>
    </row>
    <row r="4071" spans="4:4">
      <c r="D4071"/>
    </row>
    <row r="4072" spans="4:4">
      <c r="D4072"/>
    </row>
    <row r="4073" spans="4:4">
      <c r="D4073"/>
    </row>
    <row r="4074" spans="4:4">
      <c r="D4074"/>
    </row>
    <row r="4075" spans="4:4">
      <c r="D4075"/>
    </row>
    <row r="4076" spans="4:4">
      <c r="D4076"/>
    </row>
    <row r="4077" spans="4:4">
      <c r="D4077"/>
    </row>
    <row r="4078" spans="4:4">
      <c r="D4078"/>
    </row>
    <row r="4079" spans="4:4">
      <c r="D4079"/>
    </row>
    <row r="4080" spans="4:4">
      <c r="D4080"/>
    </row>
    <row r="4081" spans="4:4">
      <c r="D4081"/>
    </row>
    <row r="4082" spans="4:4">
      <c r="D4082"/>
    </row>
    <row r="4083" spans="4:4">
      <c r="D4083"/>
    </row>
    <row r="4084" spans="4:4">
      <c r="D4084"/>
    </row>
    <row r="4085" spans="4:4">
      <c r="D4085"/>
    </row>
    <row r="4086" spans="4:4">
      <c r="D4086"/>
    </row>
    <row r="4087" spans="4:4">
      <c r="D4087"/>
    </row>
    <row r="4088" spans="4:4">
      <c r="D4088"/>
    </row>
    <row r="4089" spans="4:4">
      <c r="D4089"/>
    </row>
    <row r="4090" spans="4:4">
      <c r="D4090"/>
    </row>
    <row r="4091" spans="4:4">
      <c r="D4091"/>
    </row>
    <row r="4092" spans="4:4">
      <c r="D4092"/>
    </row>
    <row r="4093" spans="4:4">
      <c r="D4093"/>
    </row>
    <row r="4094" spans="4:4">
      <c r="D4094"/>
    </row>
    <row r="4095" spans="4:4">
      <c r="D4095"/>
    </row>
    <row r="4096" spans="4:4">
      <c r="D4096"/>
    </row>
    <row r="4097" spans="4:4">
      <c r="D4097"/>
    </row>
    <row r="4098" spans="4:4">
      <c r="D4098"/>
    </row>
    <row r="4099" spans="4:4">
      <c r="D4099"/>
    </row>
    <row r="4100" spans="4:4">
      <c r="D4100"/>
    </row>
    <row r="4101" spans="4:4">
      <c r="D4101"/>
    </row>
    <row r="4102" spans="4:4">
      <c r="D4102"/>
    </row>
    <row r="4103" spans="4:4">
      <c r="D4103"/>
    </row>
    <row r="4104" spans="4:4">
      <c r="D4104"/>
    </row>
    <row r="4105" spans="4:4">
      <c r="D4105"/>
    </row>
    <row r="4106" spans="4:4">
      <c r="D4106"/>
    </row>
    <row r="4107" spans="4:4">
      <c r="D4107"/>
    </row>
    <row r="4108" spans="4:4">
      <c r="D4108"/>
    </row>
    <row r="4109" spans="4:4">
      <c r="D4109"/>
    </row>
    <row r="4110" spans="4:4">
      <c r="D4110"/>
    </row>
    <row r="4111" spans="4:4">
      <c r="D4111"/>
    </row>
    <row r="4112" spans="4:4">
      <c r="D4112"/>
    </row>
    <row r="4113" spans="4:4">
      <c r="D4113"/>
    </row>
    <row r="4114" spans="4:4">
      <c r="D4114"/>
    </row>
    <row r="4115" spans="4:4">
      <c r="D4115"/>
    </row>
    <row r="4116" spans="4:4">
      <c r="D4116"/>
    </row>
    <row r="4117" spans="4:4">
      <c r="D4117"/>
    </row>
    <row r="4118" spans="4:4">
      <c r="D4118"/>
    </row>
    <row r="4119" spans="4:4">
      <c r="D4119"/>
    </row>
    <row r="4120" spans="4:4">
      <c r="D4120"/>
    </row>
    <row r="4121" spans="4:4">
      <c r="D4121"/>
    </row>
    <row r="4122" spans="4:4">
      <c r="D4122"/>
    </row>
    <row r="4123" spans="4:4">
      <c r="D4123"/>
    </row>
    <row r="4124" spans="4:4">
      <c r="D4124"/>
    </row>
    <row r="4125" spans="4:4">
      <c r="D4125"/>
    </row>
    <row r="4126" spans="4:4">
      <c r="D4126"/>
    </row>
    <row r="4127" spans="4:4">
      <c r="D4127"/>
    </row>
    <row r="4128" spans="4:4">
      <c r="D4128"/>
    </row>
    <row r="4129" spans="4:4">
      <c r="D4129"/>
    </row>
    <row r="4130" spans="4:4">
      <c r="D4130"/>
    </row>
    <row r="4131" spans="4:4">
      <c r="D4131"/>
    </row>
    <row r="4132" spans="4:4">
      <c r="D4132"/>
    </row>
    <row r="4133" spans="4:4">
      <c r="D4133"/>
    </row>
    <row r="4134" spans="4:4">
      <c r="D4134"/>
    </row>
    <row r="4135" spans="4:4">
      <c r="D4135"/>
    </row>
    <row r="4136" spans="4:4">
      <c r="D4136"/>
    </row>
    <row r="4137" spans="4:4">
      <c r="D4137"/>
    </row>
    <row r="4138" spans="4:4">
      <c r="D4138"/>
    </row>
    <row r="4139" spans="4:4">
      <c r="D4139"/>
    </row>
    <row r="4140" spans="4:4">
      <c r="D4140"/>
    </row>
    <row r="4141" spans="4:4">
      <c r="D4141"/>
    </row>
    <row r="4142" spans="4:4">
      <c r="D4142"/>
    </row>
    <row r="4143" spans="4:4">
      <c r="D4143"/>
    </row>
    <row r="4144" spans="4:4">
      <c r="D4144"/>
    </row>
    <row r="4145" spans="4:4">
      <c r="D4145"/>
    </row>
    <row r="4146" spans="4:4">
      <c r="D4146"/>
    </row>
    <row r="4147" spans="4:4">
      <c r="D4147"/>
    </row>
    <row r="4148" spans="4:4">
      <c r="D4148"/>
    </row>
    <row r="4149" spans="4:4">
      <c r="D4149"/>
    </row>
    <row r="4150" spans="4:4">
      <c r="D4150"/>
    </row>
    <row r="4151" spans="4:4">
      <c r="D4151"/>
    </row>
    <row r="4152" spans="4:4">
      <c r="D4152"/>
    </row>
    <row r="4153" spans="4:4">
      <c r="D4153"/>
    </row>
    <row r="4154" spans="4:4">
      <c r="D4154"/>
    </row>
    <row r="4155" spans="4:4">
      <c r="D4155"/>
    </row>
    <row r="4156" spans="4:4">
      <c r="D4156"/>
    </row>
    <row r="4157" spans="4:4">
      <c r="D4157"/>
    </row>
    <row r="4158" spans="4:4">
      <c r="D4158"/>
    </row>
    <row r="4159" spans="4:4">
      <c r="D4159"/>
    </row>
    <row r="4160" spans="4:4">
      <c r="D4160"/>
    </row>
    <row r="4161" spans="4:4">
      <c r="D4161"/>
    </row>
    <row r="4162" spans="4:4">
      <c r="D4162"/>
    </row>
    <row r="4163" spans="4:4">
      <c r="D4163"/>
    </row>
    <row r="4164" spans="4:4">
      <c r="D4164"/>
    </row>
    <row r="4165" spans="4:4">
      <c r="D4165"/>
    </row>
    <row r="4166" spans="4:4">
      <c r="D4166"/>
    </row>
    <row r="4167" spans="4:4">
      <c r="D4167"/>
    </row>
    <row r="4168" spans="4:4">
      <c r="D4168"/>
    </row>
    <row r="4169" spans="4:4">
      <c r="D4169"/>
    </row>
    <row r="4170" spans="4:4">
      <c r="D4170"/>
    </row>
    <row r="4171" spans="4:4">
      <c r="D4171"/>
    </row>
    <row r="4172" spans="4:4">
      <c r="D4172"/>
    </row>
    <row r="4173" spans="4:4">
      <c r="D4173"/>
    </row>
    <row r="4174" spans="4:4">
      <c r="D4174"/>
    </row>
    <row r="4175" spans="4:4">
      <c r="D4175"/>
    </row>
    <row r="4176" spans="4:4">
      <c r="D4176"/>
    </row>
    <row r="4177" spans="4:4">
      <c r="D4177"/>
    </row>
    <row r="4178" spans="4:4">
      <c r="D4178"/>
    </row>
    <row r="4179" spans="4:4">
      <c r="D4179"/>
    </row>
    <row r="4180" spans="4:4">
      <c r="D4180"/>
    </row>
    <row r="4181" spans="4:4">
      <c r="D4181"/>
    </row>
    <row r="4182" spans="4:4">
      <c r="D4182"/>
    </row>
    <row r="4183" spans="4:4">
      <c r="D4183"/>
    </row>
    <row r="4184" spans="4:4">
      <c r="D4184"/>
    </row>
    <row r="4185" spans="4:4">
      <c r="D4185"/>
    </row>
    <row r="4186" spans="4:4">
      <c r="D4186"/>
    </row>
    <row r="4187" spans="4:4">
      <c r="D4187"/>
    </row>
    <row r="4188" spans="4:4">
      <c r="D4188"/>
    </row>
    <row r="4189" spans="4:4">
      <c r="D4189"/>
    </row>
    <row r="4190" spans="4:4">
      <c r="D4190"/>
    </row>
    <row r="4191" spans="4:4">
      <c r="D4191"/>
    </row>
    <row r="4192" spans="4:4">
      <c r="D4192"/>
    </row>
    <row r="4193" spans="4:4">
      <c r="D4193"/>
    </row>
    <row r="4194" spans="4:4">
      <c r="D4194"/>
    </row>
    <row r="4195" spans="4:4">
      <c r="D4195"/>
    </row>
    <row r="4196" spans="4:4">
      <c r="D4196"/>
    </row>
    <row r="4197" spans="4:4">
      <c r="D4197"/>
    </row>
    <row r="4198" spans="4:4">
      <c r="D4198"/>
    </row>
    <row r="4199" spans="4:4">
      <c r="D4199"/>
    </row>
    <row r="4200" spans="4:4">
      <c r="D4200"/>
    </row>
    <row r="4201" spans="4:4">
      <c r="D4201"/>
    </row>
    <row r="4202" spans="4:4">
      <c r="D4202"/>
    </row>
    <row r="4203" spans="4:4">
      <c r="D4203"/>
    </row>
    <row r="4204" spans="4:4">
      <c r="D4204"/>
    </row>
    <row r="4205" spans="4:4">
      <c r="D4205"/>
    </row>
    <row r="4206" spans="4:4">
      <c r="D4206"/>
    </row>
    <row r="4207" spans="4:4">
      <c r="D4207"/>
    </row>
    <row r="4208" spans="4:4">
      <c r="D4208"/>
    </row>
    <row r="4209" spans="4:4">
      <c r="D4209"/>
    </row>
    <row r="4210" spans="4:4">
      <c r="D4210"/>
    </row>
    <row r="4211" spans="4:4">
      <c r="D4211"/>
    </row>
    <row r="4212" spans="4:4">
      <c r="D4212"/>
    </row>
    <row r="4213" spans="4:4">
      <c r="D4213"/>
    </row>
    <row r="4214" spans="4:4">
      <c r="D4214"/>
    </row>
    <row r="4215" spans="4:4">
      <c r="D4215"/>
    </row>
    <row r="4216" spans="4:4">
      <c r="D4216"/>
    </row>
    <row r="4217" spans="4:4">
      <c r="D4217"/>
    </row>
    <row r="4218" spans="4:4">
      <c r="D4218"/>
    </row>
    <row r="4219" spans="4:4">
      <c r="D4219"/>
    </row>
    <row r="4220" spans="4:4">
      <c r="D4220"/>
    </row>
    <row r="4221" spans="4:4">
      <c r="D4221"/>
    </row>
    <row r="4222" spans="4:4">
      <c r="D4222"/>
    </row>
    <row r="4223" spans="4:4">
      <c r="D4223"/>
    </row>
    <row r="4224" spans="4:4">
      <c r="D4224"/>
    </row>
    <row r="4225" spans="4:4">
      <c r="D4225"/>
    </row>
    <row r="4226" spans="4:4">
      <c r="D4226"/>
    </row>
    <row r="4227" spans="4:4">
      <c r="D4227"/>
    </row>
    <row r="4228" spans="4:4">
      <c r="D4228"/>
    </row>
    <row r="4229" spans="4:4">
      <c r="D4229"/>
    </row>
    <row r="4230" spans="4:4">
      <c r="D4230"/>
    </row>
    <row r="4231" spans="4:4">
      <c r="D4231"/>
    </row>
    <row r="4232" spans="4:4">
      <c r="D4232"/>
    </row>
    <row r="4233" spans="4:4">
      <c r="D4233"/>
    </row>
    <row r="4234" spans="4:4">
      <c r="D4234"/>
    </row>
    <row r="4235" spans="4:4">
      <c r="D4235"/>
    </row>
    <row r="4236" spans="4:4">
      <c r="D4236"/>
    </row>
    <row r="4237" spans="4:4">
      <c r="D4237"/>
    </row>
    <row r="4238" spans="4:4">
      <c r="D4238"/>
    </row>
    <row r="4239" spans="4:4">
      <c r="D4239"/>
    </row>
    <row r="4240" spans="4:4">
      <c r="D4240"/>
    </row>
    <row r="4241" spans="4:4">
      <c r="D4241"/>
    </row>
    <row r="4242" spans="4:4">
      <c r="D4242"/>
    </row>
    <row r="4243" spans="4:4">
      <c r="D4243"/>
    </row>
    <row r="4244" spans="4:4">
      <c r="D4244"/>
    </row>
    <row r="4245" spans="4:4">
      <c r="D4245"/>
    </row>
    <row r="4246" spans="4:4">
      <c r="D4246"/>
    </row>
    <row r="4247" spans="4:4">
      <c r="D4247"/>
    </row>
    <row r="4248" spans="4:4">
      <c r="D4248"/>
    </row>
    <row r="4249" spans="4:4">
      <c r="D4249"/>
    </row>
    <row r="4250" spans="4:4">
      <c r="D4250"/>
    </row>
    <row r="4251" spans="4:4">
      <c r="D4251"/>
    </row>
    <row r="4252" spans="4:4">
      <c r="D4252"/>
    </row>
    <row r="4253" spans="4:4">
      <c r="D4253"/>
    </row>
    <row r="4254" spans="4:4">
      <c r="D4254"/>
    </row>
    <row r="4255" spans="4:4">
      <c r="D4255"/>
    </row>
    <row r="4256" spans="4:4">
      <c r="D4256"/>
    </row>
    <row r="4257" spans="4:4">
      <c r="D4257"/>
    </row>
    <row r="4258" spans="4:4">
      <c r="D4258"/>
    </row>
    <row r="4259" spans="4:4">
      <c r="D4259"/>
    </row>
    <row r="4260" spans="4:4">
      <c r="D4260"/>
    </row>
    <row r="4261" spans="4:4">
      <c r="D4261"/>
    </row>
    <row r="4262" spans="4:4">
      <c r="D4262"/>
    </row>
    <row r="4263" spans="4:4">
      <c r="D4263"/>
    </row>
    <row r="4264" spans="4:4">
      <c r="D4264"/>
    </row>
    <row r="4265" spans="4:4">
      <c r="D4265"/>
    </row>
    <row r="4266" spans="4:4">
      <c r="D4266"/>
    </row>
    <row r="4267" spans="4:4">
      <c r="D4267"/>
    </row>
    <row r="4268" spans="4:4">
      <c r="D4268"/>
    </row>
    <row r="4269" spans="4:4">
      <c r="D4269"/>
    </row>
    <row r="4270" spans="4:4">
      <c r="D4270"/>
    </row>
    <row r="4271" spans="4:4">
      <c r="D4271"/>
    </row>
    <row r="4272" spans="4:4">
      <c r="D4272"/>
    </row>
    <row r="4273" spans="4:4">
      <c r="D4273"/>
    </row>
    <row r="4274" spans="4:4">
      <c r="D4274"/>
    </row>
    <row r="4275" spans="4:4">
      <c r="D4275"/>
    </row>
    <row r="4276" spans="4:4">
      <c r="D4276"/>
    </row>
    <row r="4277" spans="4:4">
      <c r="D4277"/>
    </row>
    <row r="4278" spans="4:4">
      <c r="D4278"/>
    </row>
    <row r="4279" spans="4:4">
      <c r="D4279"/>
    </row>
    <row r="4280" spans="4:4">
      <c r="D4280"/>
    </row>
    <row r="4281" spans="4:4">
      <c r="D4281"/>
    </row>
    <row r="4282" spans="4:4">
      <c r="D4282"/>
    </row>
    <row r="4283" spans="4:4">
      <c r="D4283"/>
    </row>
    <row r="4284" spans="4:4">
      <c r="D4284"/>
    </row>
    <row r="4285" spans="4:4">
      <c r="D4285"/>
    </row>
    <row r="4286" spans="4:4">
      <c r="D4286"/>
    </row>
    <row r="4287" spans="4:4">
      <c r="D4287"/>
    </row>
    <row r="4288" spans="4:4">
      <c r="D4288"/>
    </row>
    <row r="4289" spans="4:4">
      <c r="D4289"/>
    </row>
    <row r="4290" spans="4:4">
      <c r="D4290"/>
    </row>
    <row r="4291" spans="4:4">
      <c r="D4291"/>
    </row>
    <row r="4292" spans="4:4">
      <c r="D4292"/>
    </row>
    <row r="4293" spans="4:4">
      <c r="D4293"/>
    </row>
    <row r="4294" spans="4:4">
      <c r="D4294"/>
    </row>
    <row r="4295" spans="4:4">
      <c r="D4295"/>
    </row>
    <row r="4296" spans="4:4">
      <c r="D4296"/>
    </row>
    <row r="4297" spans="4:4">
      <c r="D4297"/>
    </row>
    <row r="4298" spans="4:4">
      <c r="D4298"/>
    </row>
    <row r="4299" spans="4:4">
      <c r="D4299"/>
    </row>
    <row r="4300" spans="4:4">
      <c r="D4300"/>
    </row>
    <row r="4301" spans="4:4">
      <c r="D4301"/>
    </row>
    <row r="4302" spans="4:4">
      <c r="D4302"/>
    </row>
    <row r="4303" spans="4:4">
      <c r="D4303"/>
    </row>
    <row r="4304" spans="4:4">
      <c r="D4304"/>
    </row>
    <row r="4305" spans="4:4">
      <c r="D4305"/>
    </row>
    <row r="4306" spans="4:4">
      <c r="D4306"/>
    </row>
    <row r="4307" spans="4:4">
      <c r="D4307"/>
    </row>
    <row r="4308" spans="4:4">
      <c r="D4308"/>
    </row>
    <row r="4309" spans="4:4">
      <c r="D4309"/>
    </row>
    <row r="4310" spans="4:4">
      <c r="D4310"/>
    </row>
    <row r="4311" spans="4:4">
      <c r="D4311"/>
    </row>
    <row r="4312" spans="4:4">
      <c r="D4312"/>
    </row>
    <row r="4313" spans="4:4">
      <c r="D4313"/>
    </row>
    <row r="4314" spans="4:4">
      <c r="D4314"/>
    </row>
    <row r="4315" spans="4:4">
      <c r="D4315"/>
    </row>
    <row r="4316" spans="4:4">
      <c r="D4316"/>
    </row>
    <row r="4317" spans="4:4">
      <c r="D4317"/>
    </row>
    <row r="4318" spans="4:4">
      <c r="D4318"/>
    </row>
    <row r="4319" spans="4:4">
      <c r="D4319"/>
    </row>
    <row r="4320" spans="4:4">
      <c r="D4320"/>
    </row>
    <row r="4321" spans="4:4">
      <c r="D4321"/>
    </row>
    <row r="4322" spans="4:4">
      <c r="D4322"/>
    </row>
    <row r="4323" spans="4:4">
      <c r="D4323"/>
    </row>
    <row r="4324" spans="4:4">
      <c r="D4324"/>
    </row>
    <row r="4325" spans="4:4">
      <c r="D4325"/>
    </row>
    <row r="4326" spans="4:4">
      <c r="D4326"/>
    </row>
    <row r="4327" spans="4:4">
      <c r="D4327"/>
    </row>
    <row r="4328" spans="4:4">
      <c r="D4328"/>
    </row>
    <row r="4329" spans="4:4">
      <c r="D4329"/>
    </row>
    <row r="4330" spans="4:4">
      <c r="D4330"/>
    </row>
    <row r="4331" spans="4:4">
      <c r="D4331"/>
    </row>
    <row r="4332" spans="4:4">
      <c r="D4332"/>
    </row>
    <row r="4333" spans="4:4">
      <c r="D4333"/>
    </row>
    <row r="4334" spans="4:4">
      <c r="D4334"/>
    </row>
    <row r="4335" spans="4:4">
      <c r="D4335"/>
    </row>
    <row r="4336" spans="4:4">
      <c r="D4336"/>
    </row>
    <row r="4337" spans="4:4">
      <c r="D4337"/>
    </row>
    <row r="4338" spans="4:4">
      <c r="D4338"/>
    </row>
    <row r="4339" spans="4:4">
      <c r="D4339"/>
    </row>
    <row r="4340" spans="4:4">
      <c r="D4340"/>
    </row>
    <row r="4341" spans="4:4">
      <c r="D4341"/>
    </row>
    <row r="4342" spans="4:4">
      <c r="D4342"/>
    </row>
    <row r="4343" spans="4:4">
      <c r="D4343"/>
    </row>
    <row r="4344" spans="4:4">
      <c r="D4344"/>
    </row>
    <row r="4345" spans="4:4">
      <c r="D4345"/>
    </row>
    <row r="4346" spans="4:4">
      <c r="D4346"/>
    </row>
    <row r="4347" spans="4:4">
      <c r="D4347"/>
    </row>
    <row r="4348" spans="4:4">
      <c r="D4348"/>
    </row>
    <row r="4349" spans="4:4">
      <c r="D4349"/>
    </row>
    <row r="4350" spans="4:4">
      <c r="D4350"/>
    </row>
    <row r="4351" spans="4:4">
      <c r="D4351"/>
    </row>
    <row r="4352" spans="4:4">
      <c r="D4352"/>
    </row>
    <row r="4353" spans="4:4">
      <c r="D4353"/>
    </row>
    <row r="4354" spans="4:4">
      <c r="D4354"/>
    </row>
    <row r="4355" spans="4:4">
      <c r="D4355"/>
    </row>
    <row r="4356" spans="4:4">
      <c r="D4356"/>
    </row>
    <row r="4357" spans="4:4">
      <c r="D4357"/>
    </row>
    <row r="4358" spans="4:4">
      <c r="D4358"/>
    </row>
    <row r="4359" spans="4:4">
      <c r="D4359"/>
    </row>
    <row r="4360" spans="4:4">
      <c r="D4360"/>
    </row>
    <row r="4361" spans="4:4">
      <c r="D4361"/>
    </row>
    <row r="4362" spans="4:4">
      <c r="D4362"/>
    </row>
    <row r="4363" spans="4:4">
      <c r="D4363"/>
    </row>
    <row r="4364" spans="4:4">
      <c r="D4364"/>
    </row>
    <row r="4365" spans="4:4">
      <c r="D4365"/>
    </row>
    <row r="4366" spans="4:4">
      <c r="D4366"/>
    </row>
    <row r="4367" spans="4:4">
      <c r="D4367"/>
    </row>
    <row r="4368" spans="4:4">
      <c r="D4368"/>
    </row>
    <row r="4369" spans="4:4">
      <c r="D4369"/>
    </row>
    <row r="4370" spans="4:4">
      <c r="D4370"/>
    </row>
    <row r="4371" spans="4:4">
      <c r="D4371"/>
    </row>
    <row r="4372" spans="4:4">
      <c r="D4372"/>
    </row>
    <row r="4373" spans="4:4">
      <c r="D4373"/>
    </row>
    <row r="4374" spans="4:4">
      <c r="D4374"/>
    </row>
    <row r="4375" spans="4:4">
      <c r="D4375"/>
    </row>
    <row r="4376" spans="4:4">
      <c r="D4376"/>
    </row>
    <row r="4377" spans="4:4">
      <c r="D4377"/>
    </row>
    <row r="4378" spans="4:4">
      <c r="D4378"/>
    </row>
    <row r="4379" spans="4:4">
      <c r="D4379"/>
    </row>
    <row r="4380" spans="4:4">
      <c r="D4380"/>
    </row>
    <row r="4381" spans="4:4">
      <c r="D4381"/>
    </row>
    <row r="4382" spans="4:4">
      <c r="D4382"/>
    </row>
    <row r="4383" spans="4:4">
      <c r="D4383"/>
    </row>
    <row r="4384" spans="4:4">
      <c r="D4384"/>
    </row>
    <row r="4385" spans="4:4">
      <c r="D4385"/>
    </row>
    <row r="4386" spans="4:4">
      <c r="D4386"/>
    </row>
    <row r="4387" spans="4:4">
      <c r="D4387"/>
    </row>
    <row r="4388" spans="4:4">
      <c r="D4388"/>
    </row>
    <row r="4389" spans="4:4">
      <c r="D4389"/>
    </row>
    <row r="4390" spans="4:4">
      <c r="D4390"/>
    </row>
    <row r="4391" spans="4:4">
      <c r="D4391"/>
    </row>
    <row r="4392" spans="4:4">
      <c r="D4392"/>
    </row>
    <row r="4393" spans="4:4">
      <c r="D4393"/>
    </row>
    <row r="4394" spans="4:4">
      <c r="D4394"/>
    </row>
    <row r="4395" spans="4:4">
      <c r="D4395"/>
    </row>
    <row r="4396" spans="4:4">
      <c r="D4396"/>
    </row>
    <row r="4397" spans="4:4">
      <c r="D4397"/>
    </row>
    <row r="4398" spans="4:4">
      <c r="D4398"/>
    </row>
    <row r="4399" spans="4:4">
      <c r="D4399"/>
    </row>
    <row r="4400" spans="4:4">
      <c r="D4400"/>
    </row>
    <row r="4401" spans="4:4">
      <c r="D4401"/>
    </row>
    <row r="4402" spans="4:4">
      <c r="D4402"/>
    </row>
    <row r="4403" spans="4:4">
      <c r="D4403"/>
    </row>
    <row r="4404" spans="4:4">
      <c r="D4404"/>
    </row>
    <row r="4405" spans="4:4">
      <c r="D4405"/>
    </row>
    <row r="4406" spans="4:4">
      <c r="D4406"/>
    </row>
    <row r="4407" spans="4:4">
      <c r="D4407"/>
    </row>
    <row r="4408" spans="4:4">
      <c r="D4408"/>
    </row>
    <row r="4409" spans="4:4">
      <c r="D4409"/>
    </row>
    <row r="4410" spans="4:4">
      <c r="D4410"/>
    </row>
    <row r="4411" spans="4:4">
      <c r="D4411"/>
    </row>
    <row r="4412" spans="4:4">
      <c r="D4412"/>
    </row>
    <row r="4413" spans="4:4">
      <c r="D4413"/>
    </row>
    <row r="4414" spans="4:4">
      <c r="D4414"/>
    </row>
    <row r="4415" spans="4:4">
      <c r="D4415"/>
    </row>
    <row r="4416" spans="4:4">
      <c r="D4416"/>
    </row>
    <row r="4417" spans="4:4">
      <c r="D4417"/>
    </row>
    <row r="4418" spans="4:4">
      <c r="D4418"/>
    </row>
    <row r="4419" spans="4:4">
      <c r="D4419"/>
    </row>
    <row r="4420" spans="4:4">
      <c r="D4420"/>
    </row>
    <row r="4421" spans="4:4">
      <c r="D4421"/>
    </row>
    <row r="4422" spans="4:4">
      <c r="D4422"/>
    </row>
    <row r="4423" spans="4:4">
      <c r="D4423"/>
    </row>
    <row r="4424" spans="4:4">
      <c r="D4424"/>
    </row>
    <row r="4425" spans="4:4">
      <c r="D4425"/>
    </row>
    <row r="4426" spans="4:4">
      <c r="D4426"/>
    </row>
    <row r="4427" spans="4:4">
      <c r="D4427"/>
    </row>
    <row r="4428" spans="4:4">
      <c r="D4428"/>
    </row>
    <row r="4429" spans="4:4">
      <c r="D4429"/>
    </row>
    <row r="4430" spans="4:4">
      <c r="D4430"/>
    </row>
    <row r="4431" spans="4:4">
      <c r="D4431"/>
    </row>
    <row r="4432" spans="4:4">
      <c r="D4432"/>
    </row>
    <row r="4433" spans="4:4">
      <c r="D4433"/>
    </row>
    <row r="4434" spans="4:4">
      <c r="D4434"/>
    </row>
    <row r="4435" spans="4:4">
      <c r="D4435"/>
    </row>
    <row r="4436" spans="4:4">
      <c r="D4436"/>
    </row>
    <row r="4437" spans="4:4">
      <c r="D4437"/>
    </row>
    <row r="4438" spans="4:4">
      <c r="D4438"/>
    </row>
    <row r="4439" spans="4:4">
      <c r="D4439"/>
    </row>
    <row r="4440" spans="4:4">
      <c r="D4440"/>
    </row>
    <row r="4441" spans="4:4">
      <c r="D4441"/>
    </row>
    <row r="4442" spans="4:4">
      <c r="D4442"/>
    </row>
    <row r="4443" spans="4:4">
      <c r="D4443"/>
    </row>
    <row r="4444" spans="4:4">
      <c r="D4444"/>
    </row>
    <row r="4445" spans="4:4">
      <c r="D4445"/>
    </row>
    <row r="4446" spans="4:4">
      <c r="D4446"/>
    </row>
    <row r="4447" spans="4:4">
      <c r="D4447"/>
    </row>
    <row r="4448" spans="4:4">
      <c r="D4448"/>
    </row>
    <row r="4449" spans="4:4">
      <c r="D4449"/>
    </row>
    <row r="4450" spans="4:4">
      <c r="D4450"/>
    </row>
    <row r="4451" spans="4:4">
      <c r="D4451"/>
    </row>
    <row r="4452" spans="4:4">
      <c r="D4452"/>
    </row>
    <row r="4453" spans="4:4">
      <c r="D4453"/>
    </row>
    <row r="4454" spans="4:4">
      <c r="D4454"/>
    </row>
    <row r="4455" spans="4:4">
      <c r="D4455"/>
    </row>
    <row r="4456" spans="4:4">
      <c r="D4456"/>
    </row>
    <row r="4457" spans="4:4">
      <c r="D4457"/>
    </row>
    <row r="4458" spans="4:4">
      <c r="D4458"/>
    </row>
    <row r="4459" spans="4:4">
      <c r="D4459"/>
    </row>
    <row r="4460" spans="4:4">
      <c r="D4460"/>
    </row>
    <row r="4461" spans="4:4">
      <c r="D4461"/>
    </row>
    <row r="4462" spans="4:4">
      <c r="D4462"/>
    </row>
    <row r="4463" spans="4:4">
      <c r="D4463"/>
    </row>
    <row r="4464" spans="4:4">
      <c r="D4464"/>
    </row>
    <row r="4465" spans="4:4">
      <c r="D4465"/>
    </row>
    <row r="4466" spans="4:4">
      <c r="D4466"/>
    </row>
    <row r="4467" spans="4:4">
      <c r="D4467"/>
    </row>
    <row r="4468" spans="4:4">
      <c r="D4468"/>
    </row>
    <row r="4469" spans="4:4">
      <c r="D4469"/>
    </row>
    <row r="4470" spans="4:4">
      <c r="D4470"/>
    </row>
    <row r="4471" spans="4:4">
      <c r="D4471"/>
    </row>
    <row r="4472" spans="4:4">
      <c r="D4472"/>
    </row>
    <row r="4473" spans="4:4">
      <c r="D4473"/>
    </row>
    <row r="4474" spans="4:4">
      <c r="D4474"/>
    </row>
    <row r="4475" spans="4:4">
      <c r="D4475"/>
    </row>
    <row r="4476" spans="4:4">
      <c r="D4476"/>
    </row>
    <row r="4477" spans="4:4">
      <c r="D4477"/>
    </row>
    <row r="4478" spans="4:4">
      <c r="D4478"/>
    </row>
    <row r="4479" spans="4:4">
      <c r="D4479"/>
    </row>
    <row r="4480" spans="4:4">
      <c r="D4480"/>
    </row>
    <row r="4481" spans="4:4">
      <c r="D4481"/>
    </row>
    <row r="4482" spans="4:4">
      <c r="D4482"/>
    </row>
    <row r="4483" spans="4:4">
      <c r="D4483"/>
    </row>
    <row r="4484" spans="4:4">
      <c r="D4484"/>
    </row>
    <row r="4485" spans="4:4">
      <c r="D4485"/>
    </row>
    <row r="4486" spans="4:4">
      <c r="D4486"/>
    </row>
    <row r="4487" spans="4:4">
      <c r="D4487"/>
    </row>
    <row r="4488" spans="4:4">
      <c r="D4488"/>
    </row>
    <row r="4489" spans="4:4">
      <c r="D4489"/>
    </row>
    <row r="4490" spans="4:4">
      <c r="D4490"/>
    </row>
    <row r="4491" spans="4:4">
      <c r="D4491"/>
    </row>
    <row r="4492" spans="4:4">
      <c r="D4492"/>
    </row>
    <row r="4493" spans="4:4">
      <c r="D4493"/>
    </row>
    <row r="4494" spans="4:4">
      <c r="D4494"/>
    </row>
    <row r="4495" spans="4:4">
      <c r="D4495"/>
    </row>
    <row r="4496" spans="4:4">
      <c r="D4496"/>
    </row>
    <row r="4497" spans="4:4">
      <c r="D4497"/>
    </row>
    <row r="4498" spans="4:4">
      <c r="D4498"/>
    </row>
    <row r="4499" spans="4:4">
      <c r="D4499"/>
    </row>
    <row r="4500" spans="4:4">
      <c r="D4500"/>
    </row>
    <row r="4501" spans="4:4">
      <c r="D4501"/>
    </row>
    <row r="4502" spans="4:4">
      <c r="D4502"/>
    </row>
    <row r="4503" spans="4:4">
      <c r="D4503"/>
    </row>
    <row r="4504" spans="4:4">
      <c r="D4504"/>
    </row>
    <row r="4505" spans="4:4">
      <c r="D4505"/>
    </row>
    <row r="4506" spans="4:4">
      <c r="D4506"/>
    </row>
    <row r="4507" spans="4:4">
      <c r="D4507"/>
    </row>
    <row r="4508" spans="4:4">
      <c r="D4508"/>
    </row>
    <row r="4509" spans="4:4">
      <c r="D4509"/>
    </row>
    <row r="4510" spans="4:4">
      <c r="D4510"/>
    </row>
    <row r="4511" spans="4:4">
      <c r="D4511"/>
    </row>
    <row r="4512" spans="4:4">
      <c r="D4512"/>
    </row>
    <row r="4513" spans="4:4">
      <c r="D4513"/>
    </row>
    <row r="4514" spans="4:4">
      <c r="D4514"/>
    </row>
    <row r="4515" spans="4:4">
      <c r="D4515"/>
    </row>
    <row r="4516" spans="4:4">
      <c r="D4516"/>
    </row>
    <row r="4517" spans="4:4">
      <c r="D4517"/>
    </row>
    <row r="4518" spans="4:4">
      <c r="D4518"/>
    </row>
    <row r="4519" spans="4:4">
      <c r="D4519"/>
    </row>
    <row r="4520" spans="4:4">
      <c r="D4520"/>
    </row>
    <row r="4521" spans="4:4">
      <c r="D4521"/>
    </row>
    <row r="4522" spans="4:4">
      <c r="D4522"/>
    </row>
    <row r="4523" spans="4:4">
      <c r="D4523"/>
    </row>
    <row r="4524" spans="4:4">
      <c r="D4524"/>
    </row>
    <row r="4525" spans="4:4">
      <c r="D4525"/>
    </row>
    <row r="4526" spans="4:4">
      <c r="D4526"/>
    </row>
    <row r="4527" spans="4:4">
      <c r="D4527"/>
    </row>
    <row r="4528" spans="4:4">
      <c r="D4528"/>
    </row>
    <row r="4529" spans="4:4">
      <c r="D4529"/>
    </row>
    <row r="4530" spans="4:4">
      <c r="D4530"/>
    </row>
    <row r="4531" spans="4:4">
      <c r="D4531"/>
    </row>
    <row r="4532" spans="4:4">
      <c r="D4532"/>
    </row>
    <row r="4533" spans="4:4">
      <c r="D4533"/>
    </row>
    <row r="4534" spans="4:4">
      <c r="D4534"/>
    </row>
    <row r="4535" spans="4:4">
      <c r="D4535"/>
    </row>
    <row r="4536" spans="4:4">
      <c r="D4536"/>
    </row>
    <row r="4537" spans="4:4">
      <c r="D4537"/>
    </row>
    <row r="4538" spans="4:4">
      <c r="D4538"/>
    </row>
    <row r="4539" spans="4:4">
      <c r="D4539"/>
    </row>
    <row r="4540" spans="4:4">
      <c r="D4540"/>
    </row>
    <row r="4541" spans="4:4">
      <c r="D4541"/>
    </row>
    <row r="4542" spans="4:4">
      <c r="D4542"/>
    </row>
    <row r="4543" spans="4:4">
      <c r="D4543"/>
    </row>
    <row r="4544" spans="4:4">
      <c r="D4544"/>
    </row>
    <row r="4545" spans="4:4">
      <c r="D4545"/>
    </row>
    <row r="4546" spans="4:4">
      <c r="D4546"/>
    </row>
    <row r="4547" spans="4:4">
      <c r="D4547"/>
    </row>
    <row r="4548" spans="4:4">
      <c r="D4548"/>
    </row>
    <row r="4549" spans="4:4">
      <c r="D4549"/>
    </row>
    <row r="4550" spans="4:4">
      <c r="D4550"/>
    </row>
    <row r="4551" spans="4:4">
      <c r="D4551"/>
    </row>
    <row r="4552" spans="4:4">
      <c r="D4552"/>
    </row>
    <row r="4553" spans="4:4">
      <c r="D4553"/>
    </row>
    <row r="4554" spans="4:4">
      <c r="D4554"/>
    </row>
    <row r="4555" spans="4:4">
      <c r="D4555"/>
    </row>
    <row r="4556" spans="4:4">
      <c r="D4556"/>
    </row>
    <row r="4557" spans="4:4">
      <c r="D4557"/>
    </row>
    <row r="4558" spans="4:4">
      <c r="D4558"/>
    </row>
    <row r="4559" spans="4:4">
      <c r="D4559"/>
    </row>
    <row r="4560" spans="4:4">
      <c r="D4560"/>
    </row>
    <row r="4561" spans="4:4">
      <c r="D4561"/>
    </row>
    <row r="4562" spans="4:4">
      <c r="D4562"/>
    </row>
    <row r="4563" spans="4:4">
      <c r="D4563"/>
    </row>
    <row r="4564" spans="4:4">
      <c r="D4564"/>
    </row>
    <row r="4565" spans="4:4">
      <c r="D4565"/>
    </row>
    <row r="4566" spans="4:4">
      <c r="D4566"/>
    </row>
    <row r="4567" spans="4:4">
      <c r="D4567"/>
    </row>
    <row r="4568" spans="4:4">
      <c r="D4568"/>
    </row>
    <row r="4569" spans="4:4">
      <c r="D4569"/>
    </row>
    <row r="4570" spans="4:4">
      <c r="D4570"/>
    </row>
    <row r="4571" spans="4:4">
      <c r="D4571"/>
    </row>
    <row r="4572" spans="4:4">
      <c r="D4572"/>
    </row>
    <row r="4573" spans="4:4">
      <c r="D4573"/>
    </row>
    <row r="4574" spans="4:4">
      <c r="D4574"/>
    </row>
    <row r="4575" spans="4:4">
      <c r="D4575"/>
    </row>
    <row r="4576" spans="4:4">
      <c r="D4576"/>
    </row>
    <row r="4577" spans="4:4">
      <c r="D4577"/>
    </row>
    <row r="4578" spans="4:4">
      <c r="D4578"/>
    </row>
    <row r="4579" spans="4:4">
      <c r="D4579"/>
    </row>
    <row r="4580" spans="4:4">
      <c r="D4580"/>
    </row>
    <row r="4581" spans="4:4">
      <c r="D4581"/>
    </row>
    <row r="4582" spans="4:4">
      <c r="D4582"/>
    </row>
    <row r="4583" spans="4:4">
      <c r="D4583"/>
    </row>
    <row r="4584" spans="4:4">
      <c r="D4584"/>
    </row>
    <row r="4585" spans="4:4">
      <c r="D4585"/>
    </row>
    <row r="4586" spans="4:4">
      <c r="D4586"/>
    </row>
    <row r="4587" spans="4:4">
      <c r="D4587"/>
    </row>
    <row r="4588" spans="4:4">
      <c r="D4588"/>
    </row>
    <row r="4589" spans="4:4">
      <c r="D4589"/>
    </row>
    <row r="4590" spans="4:4">
      <c r="D4590"/>
    </row>
    <row r="4591" spans="4:4">
      <c r="D4591"/>
    </row>
    <row r="4592" spans="4:4">
      <c r="D4592"/>
    </row>
    <row r="4593" spans="4:4">
      <c r="D4593"/>
    </row>
    <row r="4594" spans="4:4">
      <c r="D4594"/>
    </row>
    <row r="4595" spans="4:4">
      <c r="D4595"/>
    </row>
    <row r="4596" spans="4:4">
      <c r="D4596"/>
    </row>
    <row r="4597" spans="4:4">
      <c r="D4597"/>
    </row>
    <row r="4598" spans="4:4">
      <c r="D4598"/>
    </row>
    <row r="4599" spans="4:4">
      <c r="D4599"/>
    </row>
    <row r="4600" spans="4:4">
      <c r="D4600"/>
    </row>
    <row r="4601" spans="4:4">
      <c r="D4601"/>
    </row>
    <row r="4602" spans="4:4">
      <c r="D4602"/>
    </row>
    <row r="4603" spans="4:4">
      <c r="D4603"/>
    </row>
    <row r="4604" spans="4:4">
      <c r="D4604"/>
    </row>
    <row r="4605" spans="4:4">
      <c r="D4605"/>
    </row>
    <row r="4606" spans="4:4">
      <c r="D4606"/>
    </row>
    <row r="4607" spans="4:4">
      <c r="D4607"/>
    </row>
    <row r="4608" spans="4:4">
      <c r="D4608"/>
    </row>
    <row r="4609" spans="4:4">
      <c r="D4609"/>
    </row>
    <row r="4610" spans="4:4">
      <c r="D4610"/>
    </row>
    <row r="4611" spans="4:4">
      <c r="D4611"/>
    </row>
    <row r="4612" spans="4:4">
      <c r="D4612"/>
    </row>
    <row r="4613" spans="4:4">
      <c r="D4613"/>
    </row>
    <row r="4614" spans="4:4">
      <c r="D4614"/>
    </row>
    <row r="4615" spans="4:4">
      <c r="D4615"/>
    </row>
    <row r="4616" spans="4:4">
      <c r="D4616"/>
    </row>
    <row r="4617" spans="4:4">
      <c r="D4617"/>
    </row>
    <row r="4618" spans="4:4">
      <c r="D4618"/>
    </row>
    <row r="4619" spans="4:4">
      <c r="D4619"/>
    </row>
    <row r="4620" spans="4:4">
      <c r="D4620"/>
    </row>
    <row r="4621" spans="4:4">
      <c r="D4621"/>
    </row>
    <row r="4622" spans="4:4">
      <c r="D4622"/>
    </row>
    <row r="4623" spans="4:4">
      <c r="D4623"/>
    </row>
    <row r="4624" spans="4:4">
      <c r="D4624"/>
    </row>
    <row r="4625" spans="4:4">
      <c r="D4625"/>
    </row>
    <row r="4626" spans="4:4">
      <c r="D4626"/>
    </row>
    <row r="4627" spans="4:4">
      <c r="D4627"/>
    </row>
    <row r="4628" spans="4:4">
      <c r="D4628"/>
    </row>
    <row r="4629" spans="4:4">
      <c r="D4629"/>
    </row>
    <row r="4630" spans="4:4">
      <c r="D4630"/>
    </row>
    <row r="4631" spans="4:4">
      <c r="D4631"/>
    </row>
    <row r="4632" spans="4:4">
      <c r="D4632"/>
    </row>
    <row r="4633" spans="4:4">
      <c r="D4633"/>
    </row>
    <row r="4634" spans="4:4">
      <c r="D4634"/>
    </row>
    <row r="4635" spans="4:4">
      <c r="D4635"/>
    </row>
    <row r="4636" spans="4:4">
      <c r="D4636"/>
    </row>
    <row r="4637" spans="4:4">
      <c r="D4637"/>
    </row>
    <row r="4638" spans="4:4">
      <c r="D4638"/>
    </row>
    <row r="4639" spans="4:4">
      <c r="D4639"/>
    </row>
    <row r="4640" spans="4:4">
      <c r="D4640"/>
    </row>
    <row r="4641" spans="4:4">
      <c r="D4641"/>
    </row>
    <row r="4642" spans="4:4">
      <c r="D4642"/>
    </row>
    <row r="4643" spans="4:4">
      <c r="D4643"/>
    </row>
    <row r="4644" spans="4:4">
      <c r="D4644"/>
    </row>
    <row r="4645" spans="4:4">
      <c r="D4645"/>
    </row>
    <row r="4646" spans="4:4">
      <c r="D4646"/>
    </row>
    <row r="4647" spans="4:4">
      <c r="D4647"/>
    </row>
    <row r="4648" spans="4:4">
      <c r="D4648"/>
    </row>
    <row r="4649" spans="4:4">
      <c r="D4649"/>
    </row>
    <row r="4650" spans="4:4">
      <c r="D4650"/>
    </row>
    <row r="4651" spans="4:4">
      <c r="D4651"/>
    </row>
    <row r="4652" spans="4:4">
      <c r="D4652"/>
    </row>
    <row r="4653" spans="4:4">
      <c r="D4653"/>
    </row>
    <row r="4654" spans="4:4">
      <c r="D4654"/>
    </row>
    <row r="4655" spans="4:4">
      <c r="D4655"/>
    </row>
    <row r="4656" spans="4:4">
      <c r="D4656"/>
    </row>
    <row r="4657" spans="4:4">
      <c r="D4657"/>
    </row>
    <row r="4658" spans="4:4">
      <c r="D4658"/>
    </row>
    <row r="4659" spans="4:4">
      <c r="D4659"/>
    </row>
    <row r="4660" spans="4:4">
      <c r="D4660"/>
    </row>
    <row r="4661" spans="4:4">
      <c r="D4661"/>
    </row>
    <row r="4662" spans="4:4">
      <c r="D4662"/>
    </row>
    <row r="4663" spans="4:4">
      <c r="D4663"/>
    </row>
    <row r="4664" spans="4:4">
      <c r="D4664"/>
    </row>
    <row r="4665" spans="4:4">
      <c r="D4665"/>
    </row>
    <row r="4666" spans="4:4">
      <c r="D4666"/>
    </row>
    <row r="4667" spans="4:4">
      <c r="D4667"/>
    </row>
    <row r="4668" spans="4:4">
      <c r="D4668"/>
    </row>
    <row r="4669" spans="4:4">
      <c r="D4669"/>
    </row>
    <row r="4670" spans="4:4">
      <c r="D4670"/>
    </row>
    <row r="4671" spans="4:4">
      <c r="D4671"/>
    </row>
    <row r="4672" spans="4:4">
      <c r="D4672"/>
    </row>
    <row r="4673" spans="4:4">
      <c r="D4673"/>
    </row>
    <row r="4674" spans="4:4">
      <c r="D4674"/>
    </row>
    <row r="4675" spans="4:4">
      <c r="D4675"/>
    </row>
    <row r="4676" spans="4:4">
      <c r="D4676"/>
    </row>
    <row r="4677" spans="4:4">
      <c r="D4677"/>
    </row>
    <row r="4678" spans="4:4">
      <c r="D4678"/>
    </row>
    <row r="4679" spans="4:4">
      <c r="D4679"/>
    </row>
    <row r="4680" spans="4:4">
      <c r="D4680"/>
    </row>
    <row r="4681" spans="4:4">
      <c r="D4681"/>
    </row>
    <row r="4682" spans="4:4">
      <c r="D4682"/>
    </row>
    <row r="4683" spans="4:4">
      <c r="D4683"/>
    </row>
    <row r="4684" spans="4:4">
      <c r="D4684"/>
    </row>
    <row r="4685" spans="4:4">
      <c r="D4685"/>
    </row>
    <row r="4686" spans="4:4">
      <c r="D4686"/>
    </row>
    <row r="4687" spans="4:4">
      <c r="D4687"/>
    </row>
    <row r="4688" spans="4:4">
      <c r="D4688"/>
    </row>
    <row r="4689" spans="4:4">
      <c r="D4689"/>
    </row>
    <row r="4690" spans="4:4">
      <c r="D4690"/>
    </row>
    <row r="4691" spans="4:4">
      <c r="D4691"/>
    </row>
    <row r="4692" spans="4:4">
      <c r="D4692"/>
    </row>
    <row r="4693" spans="4:4">
      <c r="D4693"/>
    </row>
    <row r="4694" spans="4:4">
      <c r="D4694"/>
    </row>
    <row r="4695" spans="4:4">
      <c r="D4695"/>
    </row>
    <row r="4696" spans="4:4">
      <c r="D4696"/>
    </row>
    <row r="4697" spans="4:4">
      <c r="D4697"/>
    </row>
    <row r="4698" spans="4:4">
      <c r="D4698"/>
    </row>
    <row r="4699" spans="4:4">
      <c r="D4699"/>
    </row>
    <row r="4700" spans="4:4">
      <c r="D4700"/>
    </row>
    <row r="4701" spans="4:4">
      <c r="D4701"/>
    </row>
    <row r="4702" spans="4:4">
      <c r="D4702"/>
    </row>
    <row r="4703" spans="4:4">
      <c r="D4703"/>
    </row>
    <row r="4704" spans="4:4">
      <c r="D4704"/>
    </row>
    <row r="4705" spans="4:4">
      <c r="D4705"/>
    </row>
    <row r="4706" spans="4:4">
      <c r="D4706"/>
    </row>
    <row r="4707" spans="4:4">
      <c r="D4707"/>
    </row>
    <row r="4708" spans="4:4">
      <c r="D4708"/>
    </row>
    <row r="4709" spans="4:4">
      <c r="D4709"/>
    </row>
    <row r="4710" spans="4:4">
      <c r="D4710"/>
    </row>
    <row r="4711" spans="4:4">
      <c r="D4711"/>
    </row>
    <row r="4712" spans="4:4">
      <c r="D4712"/>
    </row>
    <row r="4713" spans="4:4">
      <c r="D4713"/>
    </row>
    <row r="4714" spans="4:4">
      <c r="D4714"/>
    </row>
    <row r="4715" spans="4:4">
      <c r="D4715"/>
    </row>
    <row r="4716" spans="4:4">
      <c r="D4716"/>
    </row>
    <row r="4717" spans="4:4">
      <c r="D4717"/>
    </row>
    <row r="4718" spans="4:4">
      <c r="D4718"/>
    </row>
    <row r="4719" spans="4:4">
      <c r="D4719"/>
    </row>
    <row r="4720" spans="4:4">
      <c r="D4720"/>
    </row>
    <row r="4721" spans="4:4">
      <c r="D4721"/>
    </row>
    <row r="4722" spans="4:4">
      <c r="D4722"/>
    </row>
    <row r="4723" spans="4:4">
      <c r="D4723"/>
    </row>
    <row r="4724" spans="4:4">
      <c r="D4724"/>
    </row>
    <row r="4725" spans="4:4">
      <c r="D4725"/>
    </row>
    <row r="4726" spans="4:4">
      <c r="D4726"/>
    </row>
    <row r="4727" spans="4:4">
      <c r="D4727"/>
    </row>
    <row r="4728" spans="4:4">
      <c r="D4728"/>
    </row>
    <row r="4729" spans="4:4">
      <c r="D4729"/>
    </row>
    <row r="4730" spans="4:4">
      <c r="D4730"/>
    </row>
    <row r="4731" spans="4:4">
      <c r="D4731"/>
    </row>
    <row r="4732" spans="4:4">
      <c r="D4732"/>
    </row>
    <row r="4733" spans="4:4">
      <c r="D4733"/>
    </row>
    <row r="4734" spans="4:4">
      <c r="D4734"/>
    </row>
    <row r="4735" spans="4:4">
      <c r="D4735"/>
    </row>
    <row r="4736" spans="4:4">
      <c r="D4736"/>
    </row>
    <row r="4737" spans="4:4">
      <c r="D4737"/>
    </row>
    <row r="4738" spans="4:4">
      <c r="D4738"/>
    </row>
    <row r="4739" spans="4:4">
      <c r="D4739"/>
    </row>
    <row r="4740" spans="4:4">
      <c r="D4740"/>
    </row>
    <row r="4741" spans="4:4">
      <c r="D4741"/>
    </row>
    <row r="4742" spans="4:4">
      <c r="D4742"/>
    </row>
    <row r="4743" spans="4:4">
      <c r="D4743"/>
    </row>
    <row r="4744" spans="4:4">
      <c r="D4744"/>
    </row>
    <row r="4745" spans="4:4">
      <c r="D4745"/>
    </row>
    <row r="4746" spans="4:4">
      <c r="D4746"/>
    </row>
    <row r="4747" spans="4:4">
      <c r="D4747"/>
    </row>
    <row r="4748" spans="4:4">
      <c r="D4748"/>
    </row>
    <row r="4749" spans="4:4">
      <c r="D4749"/>
    </row>
    <row r="4750" spans="4:4">
      <c r="D4750"/>
    </row>
    <row r="4751" spans="4:4">
      <c r="D4751"/>
    </row>
    <row r="4752" spans="4:4">
      <c r="D4752"/>
    </row>
    <row r="4753" spans="4:4">
      <c r="D4753"/>
    </row>
    <row r="4754" spans="4:4">
      <c r="D4754"/>
    </row>
    <row r="4755" spans="4:4">
      <c r="D4755"/>
    </row>
    <row r="4756" spans="4:4">
      <c r="D4756"/>
    </row>
    <row r="4757" spans="4:4">
      <c r="D4757"/>
    </row>
    <row r="4758" spans="4:4">
      <c r="D4758"/>
    </row>
    <row r="4759" spans="4:4">
      <c r="D4759"/>
    </row>
    <row r="4760" spans="4:4">
      <c r="D4760"/>
    </row>
    <row r="4761" spans="4:4">
      <c r="D4761"/>
    </row>
    <row r="4762" spans="4:4">
      <c r="D4762"/>
    </row>
    <row r="4763" spans="4:4">
      <c r="D4763"/>
    </row>
    <row r="4764" spans="4:4">
      <c r="D4764"/>
    </row>
    <row r="4765" spans="4:4">
      <c r="D4765"/>
    </row>
    <row r="4766" spans="4:4">
      <c r="D4766"/>
    </row>
    <row r="4767" spans="4:4">
      <c r="D4767"/>
    </row>
    <row r="4768" spans="4:4">
      <c r="D4768"/>
    </row>
    <row r="4769" spans="4:4">
      <c r="D4769"/>
    </row>
    <row r="4770" spans="4:4">
      <c r="D4770"/>
    </row>
    <row r="4771" spans="4:4">
      <c r="D4771"/>
    </row>
    <row r="4772" spans="4:4">
      <c r="D4772"/>
    </row>
    <row r="4773" spans="4:4">
      <c r="D4773"/>
    </row>
    <row r="4774" spans="4:4">
      <c r="D4774"/>
    </row>
    <row r="4775" spans="4:4">
      <c r="D4775"/>
    </row>
    <row r="4776" spans="4:4">
      <c r="D4776"/>
    </row>
    <row r="4777" spans="4:4">
      <c r="D4777"/>
    </row>
    <row r="4778" spans="4:4">
      <c r="D4778"/>
    </row>
    <row r="4779" spans="4:4">
      <c r="D4779"/>
    </row>
    <row r="4780" spans="4:4">
      <c r="D4780"/>
    </row>
    <row r="4781" spans="4:4">
      <c r="D4781"/>
    </row>
    <row r="4782" spans="4:4">
      <c r="D4782"/>
    </row>
    <row r="4783" spans="4:4">
      <c r="D4783"/>
    </row>
    <row r="4784" spans="4:4">
      <c r="D4784"/>
    </row>
    <row r="4785" spans="4:4">
      <c r="D4785"/>
    </row>
    <row r="4786" spans="4:4">
      <c r="D4786"/>
    </row>
    <row r="4787" spans="4:4">
      <c r="D4787"/>
    </row>
    <row r="4788" spans="4:4">
      <c r="D4788"/>
    </row>
    <row r="4789" spans="4:4">
      <c r="D4789"/>
    </row>
    <row r="4790" spans="4:4">
      <c r="D4790"/>
    </row>
    <row r="4791" spans="4:4">
      <c r="D4791"/>
    </row>
    <row r="4792" spans="4:4">
      <c r="D4792"/>
    </row>
    <row r="4793" spans="4:4">
      <c r="D4793"/>
    </row>
    <row r="4794" spans="4:4">
      <c r="D4794"/>
    </row>
    <row r="4795" spans="4:4">
      <c r="D4795"/>
    </row>
    <row r="4796" spans="4:4">
      <c r="D4796"/>
    </row>
    <row r="4797" spans="4:4">
      <c r="D4797"/>
    </row>
    <row r="4798" spans="4:4">
      <c r="D4798"/>
    </row>
    <row r="4799" spans="4:4">
      <c r="D4799"/>
    </row>
    <row r="4800" spans="4:4">
      <c r="D4800"/>
    </row>
    <row r="4801" spans="4:4">
      <c r="D4801"/>
    </row>
    <row r="4802" spans="4:4">
      <c r="D4802"/>
    </row>
    <row r="4803" spans="4:4">
      <c r="D4803"/>
    </row>
    <row r="4804" spans="4:4">
      <c r="D4804"/>
    </row>
    <row r="4805" spans="4:4">
      <c r="D4805"/>
    </row>
    <row r="4806" spans="4:4">
      <c r="D4806"/>
    </row>
    <row r="4807" spans="4:4">
      <c r="D4807"/>
    </row>
    <row r="4808" spans="4:4">
      <c r="D4808"/>
    </row>
    <row r="4809" spans="4:4">
      <c r="D4809"/>
    </row>
    <row r="4810" spans="4:4">
      <c r="D4810"/>
    </row>
    <row r="4811" spans="4:4">
      <c r="D4811"/>
    </row>
    <row r="4812" spans="4:4">
      <c r="D4812"/>
    </row>
    <row r="4813" spans="4:4">
      <c r="D4813"/>
    </row>
    <row r="4814" spans="4:4">
      <c r="D4814"/>
    </row>
    <row r="4815" spans="4:4">
      <c r="D4815"/>
    </row>
    <row r="4816" spans="4:4">
      <c r="D4816"/>
    </row>
    <row r="4817" spans="4:4">
      <c r="D4817"/>
    </row>
    <row r="4818" spans="4:4">
      <c r="D4818"/>
    </row>
    <row r="4819" spans="4:4">
      <c r="D4819"/>
    </row>
    <row r="4820" spans="4:4">
      <c r="D4820"/>
    </row>
    <row r="4821" spans="4:4">
      <c r="D4821"/>
    </row>
    <row r="4822" spans="4:4">
      <c r="D4822"/>
    </row>
    <row r="4823" spans="4:4">
      <c r="D4823"/>
    </row>
    <row r="4824" spans="4:4">
      <c r="D4824"/>
    </row>
    <row r="4825" spans="4:4">
      <c r="D4825"/>
    </row>
    <row r="4826" spans="4:4">
      <c r="D4826"/>
    </row>
    <row r="4827" spans="4:4">
      <c r="D4827"/>
    </row>
    <row r="4828" spans="4:4">
      <c r="D4828"/>
    </row>
    <row r="4829" spans="4:4">
      <c r="D4829"/>
    </row>
    <row r="4830" spans="4:4">
      <c r="D4830"/>
    </row>
    <row r="4831" spans="4:4">
      <c r="D4831"/>
    </row>
    <row r="4832" spans="4:4">
      <c r="D4832"/>
    </row>
    <row r="4833" spans="4:4">
      <c r="D4833"/>
    </row>
    <row r="4834" spans="4:4">
      <c r="D4834"/>
    </row>
    <row r="4835" spans="4:4">
      <c r="D4835"/>
    </row>
    <row r="4836" spans="4:4">
      <c r="D4836"/>
    </row>
    <row r="4837" spans="4:4">
      <c r="D4837"/>
    </row>
    <row r="4838" spans="4:4">
      <c r="D4838"/>
    </row>
    <row r="4839" spans="4:4">
      <c r="D4839"/>
    </row>
    <row r="4840" spans="4:4">
      <c r="D4840"/>
    </row>
    <row r="4841" spans="4:4">
      <c r="D4841"/>
    </row>
    <row r="4842" spans="4:4">
      <c r="D4842"/>
    </row>
    <row r="4843" spans="4:4">
      <c r="D4843"/>
    </row>
    <row r="4844" spans="4:4">
      <c r="D4844"/>
    </row>
    <row r="4845" spans="4:4">
      <c r="D4845"/>
    </row>
    <row r="4846" spans="4:4">
      <c r="D4846"/>
    </row>
    <row r="4847" spans="4:4">
      <c r="D4847"/>
    </row>
    <row r="4848" spans="4:4">
      <c r="D4848"/>
    </row>
    <row r="4849" spans="4:4">
      <c r="D4849"/>
    </row>
    <row r="4850" spans="4:4">
      <c r="D4850"/>
    </row>
    <row r="4851" spans="4:4">
      <c r="D4851"/>
    </row>
    <row r="4852" spans="4:4">
      <c r="D4852"/>
    </row>
    <row r="4853" spans="4:4">
      <c r="D4853"/>
    </row>
    <row r="4854" spans="4:4">
      <c r="D4854"/>
    </row>
    <row r="4855" spans="4:4">
      <c r="D4855"/>
    </row>
    <row r="4856" spans="4:4">
      <c r="D4856"/>
    </row>
    <row r="4857" spans="4:4">
      <c r="D4857"/>
    </row>
    <row r="4858" spans="4:4">
      <c r="D4858"/>
    </row>
    <row r="4859" spans="4:4">
      <c r="D4859"/>
    </row>
    <row r="4860" spans="4:4">
      <c r="D4860"/>
    </row>
    <row r="4861" spans="4:4">
      <c r="D4861"/>
    </row>
    <row r="4862" spans="4:4">
      <c r="D4862"/>
    </row>
    <row r="4863" spans="4:4">
      <c r="D4863"/>
    </row>
    <row r="4864" spans="4:4">
      <c r="D4864"/>
    </row>
    <row r="4865" spans="4:4">
      <c r="D4865"/>
    </row>
    <row r="4866" spans="4:4">
      <c r="D4866"/>
    </row>
    <row r="4867" spans="4:4">
      <c r="D4867"/>
    </row>
    <row r="4868" spans="4:4">
      <c r="D4868"/>
    </row>
    <row r="4869" spans="4:4">
      <c r="D4869"/>
    </row>
    <row r="4870" spans="4:4">
      <c r="D4870"/>
    </row>
    <row r="4871" spans="4:4">
      <c r="D4871"/>
    </row>
    <row r="4872" spans="4:4">
      <c r="D4872"/>
    </row>
    <row r="4873" spans="4:4">
      <c r="D4873"/>
    </row>
    <row r="4874" spans="4:4">
      <c r="D4874"/>
    </row>
    <row r="4875" spans="4:4">
      <c r="D4875"/>
    </row>
    <row r="4876" spans="4:4">
      <c r="D4876"/>
    </row>
    <row r="4877" spans="4:4">
      <c r="D4877"/>
    </row>
    <row r="4878" spans="4:4">
      <c r="D4878"/>
    </row>
    <row r="4879" spans="4:4">
      <c r="D4879"/>
    </row>
    <row r="4880" spans="4:4">
      <c r="D4880"/>
    </row>
    <row r="4881" spans="4:4">
      <c r="D4881"/>
    </row>
    <row r="4882" spans="4:4">
      <c r="D4882"/>
    </row>
    <row r="4883" spans="4:4">
      <c r="D4883"/>
    </row>
    <row r="4884" spans="4:4">
      <c r="D4884"/>
    </row>
    <row r="4885" spans="4:4">
      <c r="D4885"/>
    </row>
    <row r="4886" spans="4:4">
      <c r="D4886"/>
    </row>
    <row r="4887" spans="4:4">
      <c r="D4887"/>
    </row>
    <row r="4888" spans="4:4">
      <c r="D4888"/>
    </row>
    <row r="4889" spans="4:4">
      <c r="D4889"/>
    </row>
    <row r="4890" spans="4:4">
      <c r="D4890"/>
    </row>
    <row r="4891" spans="4:4">
      <c r="D4891"/>
    </row>
    <row r="4892" spans="4:4">
      <c r="D4892"/>
    </row>
    <row r="4893" spans="4:4">
      <c r="D4893"/>
    </row>
    <row r="4894" spans="4:4">
      <c r="D4894"/>
    </row>
    <row r="4895" spans="4:4">
      <c r="D4895"/>
    </row>
    <row r="4896" spans="4:4">
      <c r="D4896"/>
    </row>
    <row r="4897" spans="4:4">
      <c r="D4897"/>
    </row>
    <row r="4898" spans="4:4">
      <c r="D4898"/>
    </row>
    <row r="4899" spans="4:4">
      <c r="D4899"/>
    </row>
    <row r="4900" spans="4:4">
      <c r="D4900"/>
    </row>
    <row r="4901" spans="4:4">
      <c r="D4901"/>
    </row>
    <row r="4902" spans="4:4">
      <c r="D4902"/>
    </row>
    <row r="4903" spans="4:4">
      <c r="D4903"/>
    </row>
    <row r="4904" spans="4:4">
      <c r="D4904"/>
    </row>
    <row r="4905" spans="4:4">
      <c r="D4905"/>
    </row>
    <row r="4906" spans="4:4">
      <c r="D4906"/>
    </row>
    <row r="4907" spans="4:4">
      <c r="D4907"/>
    </row>
    <row r="4908" spans="4:4">
      <c r="D4908"/>
    </row>
    <row r="4909" spans="4:4">
      <c r="D4909"/>
    </row>
    <row r="4910" spans="4:4">
      <c r="D4910"/>
    </row>
    <row r="4911" spans="4:4">
      <c r="D4911"/>
    </row>
    <row r="4912" spans="4:4">
      <c r="D4912"/>
    </row>
    <row r="4913" spans="4:4">
      <c r="D4913"/>
    </row>
    <row r="4914" spans="4:4">
      <c r="D4914"/>
    </row>
    <row r="4915" spans="4:4">
      <c r="D4915"/>
    </row>
    <row r="4916" spans="4:4">
      <c r="D4916"/>
    </row>
    <row r="4917" spans="4:4">
      <c r="D4917"/>
    </row>
    <row r="4918" spans="4:4">
      <c r="D4918"/>
    </row>
    <row r="4919" spans="4:4">
      <c r="D4919"/>
    </row>
    <row r="4920" spans="4:4">
      <c r="D4920"/>
    </row>
    <row r="4921" spans="4:4">
      <c r="D4921"/>
    </row>
    <row r="4922" spans="4:4">
      <c r="D4922"/>
    </row>
    <row r="4923" spans="4:4">
      <c r="D4923"/>
    </row>
    <row r="4924" spans="4:4">
      <c r="D4924"/>
    </row>
    <row r="4925" spans="4:4">
      <c r="D4925"/>
    </row>
    <row r="4926" spans="4:4">
      <c r="D4926"/>
    </row>
    <row r="4927" spans="4:4">
      <c r="D4927"/>
    </row>
    <row r="4928" spans="4:4">
      <c r="D4928"/>
    </row>
    <row r="4929" spans="4:4">
      <c r="D4929"/>
    </row>
    <row r="4930" spans="4:4">
      <c r="D4930"/>
    </row>
    <row r="4931" spans="4:4">
      <c r="D4931"/>
    </row>
    <row r="4932" spans="4:4">
      <c r="D4932"/>
    </row>
    <row r="4933" spans="4:4">
      <c r="D4933"/>
    </row>
    <row r="4934" spans="4:4">
      <c r="D4934"/>
    </row>
    <row r="4935" spans="4:4">
      <c r="D4935"/>
    </row>
    <row r="4936" spans="4:4">
      <c r="D4936"/>
    </row>
    <row r="4937" spans="4:4">
      <c r="D4937"/>
    </row>
    <row r="4938" spans="4:4">
      <c r="D4938"/>
    </row>
    <row r="4939" spans="4:4">
      <c r="D4939"/>
    </row>
    <row r="4940" spans="4:4">
      <c r="D4940"/>
    </row>
    <row r="4941" spans="4:4">
      <c r="D4941"/>
    </row>
    <row r="4942" spans="4:4">
      <c r="D4942"/>
    </row>
    <row r="4943" spans="4:4">
      <c r="D4943"/>
    </row>
    <row r="4944" spans="4:4">
      <c r="D4944"/>
    </row>
    <row r="4945" spans="4:4">
      <c r="D4945"/>
    </row>
    <row r="4946" spans="4:4">
      <c r="D4946"/>
    </row>
    <row r="4947" spans="4:4">
      <c r="D4947"/>
    </row>
    <row r="4948" spans="4:4">
      <c r="D4948"/>
    </row>
    <row r="4949" spans="4:4">
      <c r="D4949"/>
    </row>
    <row r="4950" spans="4:4">
      <c r="D4950"/>
    </row>
    <row r="4951" spans="4:4">
      <c r="D4951"/>
    </row>
    <row r="4952" spans="4:4">
      <c r="D4952"/>
    </row>
    <row r="4953" spans="4:4">
      <c r="D4953"/>
    </row>
    <row r="4954" spans="4:4">
      <c r="D4954"/>
    </row>
    <row r="4955" spans="4:4">
      <c r="D4955"/>
    </row>
    <row r="4956" spans="4:4">
      <c r="D4956"/>
    </row>
    <row r="4957" spans="4:4">
      <c r="D4957"/>
    </row>
    <row r="4958" spans="4:4">
      <c r="D4958"/>
    </row>
    <row r="4959" spans="4:4">
      <c r="D4959"/>
    </row>
    <row r="4960" spans="4:4">
      <c r="D4960"/>
    </row>
    <row r="4961" spans="4:4">
      <c r="D4961"/>
    </row>
    <row r="4962" spans="4:4">
      <c r="D4962"/>
    </row>
    <row r="4963" spans="4:4">
      <c r="D4963"/>
    </row>
    <row r="4964" spans="4:4">
      <c r="D4964"/>
    </row>
    <row r="4965" spans="4:4">
      <c r="D4965"/>
    </row>
    <row r="4966" spans="4:4">
      <c r="D4966"/>
    </row>
    <row r="4967" spans="4:4">
      <c r="D4967"/>
    </row>
    <row r="4968" spans="4:4">
      <c r="D4968"/>
    </row>
    <row r="4969" spans="4:4">
      <c r="D4969"/>
    </row>
    <row r="4970" spans="4:4">
      <c r="D4970"/>
    </row>
    <row r="4971" spans="4:4">
      <c r="D4971"/>
    </row>
    <row r="4972" spans="4:4">
      <c r="D4972"/>
    </row>
    <row r="4973" spans="4:4">
      <c r="D4973"/>
    </row>
    <row r="4974" spans="4:4">
      <c r="D4974"/>
    </row>
    <row r="4975" spans="4:4">
      <c r="D4975"/>
    </row>
    <row r="4976" spans="4:4">
      <c r="D4976"/>
    </row>
    <row r="4977" spans="4:4">
      <c r="D4977"/>
    </row>
    <row r="4978" spans="4:4">
      <c r="D4978"/>
    </row>
    <row r="4979" spans="4:4">
      <c r="D4979"/>
    </row>
    <row r="4980" spans="4:4">
      <c r="D4980"/>
    </row>
    <row r="4981" spans="4:4">
      <c r="D4981"/>
    </row>
    <row r="4982" spans="4:4">
      <c r="D4982"/>
    </row>
    <row r="4983" spans="4:4">
      <c r="D4983"/>
    </row>
    <row r="4984" spans="4:4">
      <c r="D4984"/>
    </row>
    <row r="4985" spans="4:4">
      <c r="D4985"/>
    </row>
    <row r="4986" spans="4:4">
      <c r="D4986"/>
    </row>
    <row r="4987" spans="4:4">
      <c r="D4987"/>
    </row>
    <row r="4988" spans="4:4">
      <c r="D4988"/>
    </row>
    <row r="4989" spans="4:4">
      <c r="D4989"/>
    </row>
    <row r="4990" spans="4:4">
      <c r="D4990"/>
    </row>
    <row r="4991" spans="4:4">
      <c r="D4991"/>
    </row>
    <row r="4992" spans="4:4">
      <c r="D4992"/>
    </row>
    <row r="4993" spans="4:4">
      <c r="D4993"/>
    </row>
    <row r="4994" spans="4:4">
      <c r="D4994"/>
    </row>
    <row r="4995" spans="4:4">
      <c r="D4995"/>
    </row>
    <row r="4996" spans="4:4">
      <c r="D4996"/>
    </row>
    <row r="4997" spans="4:4">
      <c r="D4997"/>
    </row>
    <row r="4998" spans="4:4">
      <c r="D4998"/>
    </row>
    <row r="4999" spans="4:4">
      <c r="D4999"/>
    </row>
    <row r="5000" spans="4:4">
      <c r="D5000"/>
    </row>
    <row r="5001" spans="4:4">
      <c r="D5001"/>
    </row>
    <row r="5002" spans="4:4">
      <c r="D5002"/>
    </row>
    <row r="5003" spans="4:4">
      <c r="D5003"/>
    </row>
    <row r="5004" spans="4:4">
      <c r="D5004"/>
    </row>
    <row r="5005" spans="4:4">
      <c r="D5005"/>
    </row>
    <row r="5006" spans="4:4">
      <c r="D5006"/>
    </row>
    <row r="5007" spans="4:4">
      <c r="D5007"/>
    </row>
    <row r="5008" spans="4:4">
      <c r="D5008"/>
    </row>
    <row r="5009" spans="4:4">
      <c r="D5009"/>
    </row>
    <row r="5010" spans="4:4">
      <c r="D5010"/>
    </row>
    <row r="5011" spans="4:4">
      <c r="D5011"/>
    </row>
    <row r="5012" spans="4:4">
      <c r="D5012"/>
    </row>
    <row r="5013" spans="4:4">
      <c r="D5013"/>
    </row>
    <row r="5014" spans="4:4">
      <c r="D5014"/>
    </row>
    <row r="5015" spans="4:4">
      <c r="D5015"/>
    </row>
    <row r="5016" spans="4:4">
      <c r="D5016"/>
    </row>
    <row r="5017" spans="4:4">
      <c r="D5017"/>
    </row>
    <row r="5018" spans="4:4">
      <c r="D5018"/>
    </row>
    <row r="5019" spans="4:4">
      <c r="D5019"/>
    </row>
    <row r="5020" spans="4:4">
      <c r="D5020"/>
    </row>
    <row r="5021" spans="4:4">
      <c r="D5021"/>
    </row>
    <row r="5022" spans="4:4">
      <c r="D5022"/>
    </row>
    <row r="5023" spans="4:4">
      <c r="D5023"/>
    </row>
    <row r="5024" spans="4:4">
      <c r="D5024"/>
    </row>
    <row r="5025" spans="4:4">
      <c r="D5025"/>
    </row>
    <row r="5026" spans="4:4">
      <c r="D5026"/>
    </row>
    <row r="5027" spans="4:4">
      <c r="D5027"/>
    </row>
    <row r="5028" spans="4:4">
      <c r="D5028"/>
    </row>
    <row r="5029" spans="4:4">
      <c r="D5029"/>
    </row>
    <row r="5030" spans="4:4">
      <c r="D5030"/>
    </row>
    <row r="5031" spans="4:4">
      <c r="D5031"/>
    </row>
    <row r="5032" spans="4:4">
      <c r="D5032"/>
    </row>
    <row r="5033" spans="4:4">
      <c r="D5033"/>
    </row>
    <row r="5034" spans="4:4">
      <c r="D5034"/>
    </row>
    <row r="5035" spans="4:4">
      <c r="D5035"/>
    </row>
    <row r="5036" spans="4:4">
      <c r="D5036"/>
    </row>
    <row r="5037" spans="4:4">
      <c r="D5037"/>
    </row>
    <row r="5038" spans="4:4">
      <c r="D5038"/>
    </row>
    <row r="5039" spans="4:4">
      <c r="D5039"/>
    </row>
    <row r="5040" spans="4:4">
      <c r="D5040"/>
    </row>
    <row r="5041" spans="4:4">
      <c r="D5041"/>
    </row>
    <row r="5042" spans="4:4">
      <c r="D5042"/>
    </row>
    <row r="5043" spans="4:4">
      <c r="D5043"/>
    </row>
    <row r="5044" spans="4:4">
      <c r="D5044"/>
    </row>
    <row r="5045" spans="4:4">
      <c r="D5045"/>
    </row>
    <row r="5046" spans="4:4">
      <c r="D5046"/>
    </row>
    <row r="5047" spans="4:4">
      <c r="D5047"/>
    </row>
    <row r="5048" spans="4:4">
      <c r="D5048"/>
    </row>
    <row r="5049" spans="4:4">
      <c r="D5049"/>
    </row>
    <row r="5050" spans="4:4">
      <c r="D5050"/>
    </row>
    <row r="5051" spans="4:4">
      <c r="D5051"/>
    </row>
    <row r="5052" spans="4:4">
      <c r="D5052"/>
    </row>
    <row r="5053" spans="4:4">
      <c r="D5053"/>
    </row>
    <row r="5054" spans="4:4">
      <c r="D5054"/>
    </row>
    <row r="5055" spans="4:4">
      <c r="D5055"/>
    </row>
    <row r="5056" spans="4:4">
      <c r="D5056"/>
    </row>
    <row r="5057" spans="4:4">
      <c r="D5057"/>
    </row>
    <row r="5058" spans="4:4">
      <c r="D5058"/>
    </row>
    <row r="5059" spans="4:4">
      <c r="D5059"/>
    </row>
    <row r="5060" spans="4:4">
      <c r="D5060"/>
    </row>
    <row r="5061" spans="4:4">
      <c r="D5061"/>
    </row>
    <row r="5062" spans="4:4">
      <c r="D5062"/>
    </row>
    <row r="5063" spans="4:4">
      <c r="D5063"/>
    </row>
    <row r="5064" spans="4:4">
      <c r="D5064"/>
    </row>
    <row r="5065" spans="4:4">
      <c r="D5065"/>
    </row>
    <row r="5066" spans="4:4">
      <c r="D5066"/>
    </row>
    <row r="5067" spans="4:4">
      <c r="D5067"/>
    </row>
    <row r="5068" spans="4:4">
      <c r="D5068"/>
    </row>
    <row r="5069" spans="4:4">
      <c r="D5069"/>
    </row>
    <row r="5070" spans="4:4">
      <c r="D5070"/>
    </row>
    <row r="5071" spans="4:4">
      <c r="D5071"/>
    </row>
    <row r="5072" spans="4:4">
      <c r="D5072"/>
    </row>
    <row r="5073" spans="4:4">
      <c r="D5073"/>
    </row>
    <row r="5074" spans="4:4">
      <c r="D5074"/>
    </row>
    <row r="5075" spans="4:4">
      <c r="D5075"/>
    </row>
    <row r="5076" spans="4:4">
      <c r="D5076"/>
    </row>
    <row r="5077" spans="4:4">
      <c r="D5077"/>
    </row>
    <row r="5078" spans="4:4">
      <c r="D5078"/>
    </row>
    <row r="5079" spans="4:4">
      <c r="D5079"/>
    </row>
    <row r="5080" spans="4:4">
      <c r="D5080"/>
    </row>
    <row r="5081" spans="4:4">
      <c r="D5081"/>
    </row>
    <row r="5082" spans="4:4">
      <c r="D5082"/>
    </row>
    <row r="5083" spans="4:4">
      <c r="D5083"/>
    </row>
    <row r="5084" spans="4:4">
      <c r="D5084"/>
    </row>
    <row r="5085" spans="4:4">
      <c r="D5085"/>
    </row>
    <row r="5086" spans="4:4">
      <c r="D5086"/>
    </row>
    <row r="5087" spans="4:4">
      <c r="D5087"/>
    </row>
    <row r="5088" spans="4:4">
      <c r="D5088"/>
    </row>
    <row r="5089" spans="4:4">
      <c r="D5089"/>
    </row>
    <row r="5090" spans="4:4">
      <c r="D5090"/>
    </row>
    <row r="5091" spans="4:4">
      <c r="D5091"/>
    </row>
    <row r="5092" spans="4:4">
      <c r="D5092"/>
    </row>
    <row r="5093" spans="4:4">
      <c r="D5093"/>
    </row>
    <row r="5094" spans="4:4">
      <c r="D5094"/>
    </row>
    <row r="5095" spans="4:4">
      <c r="D5095"/>
    </row>
    <row r="5096" spans="4:4">
      <c r="D5096"/>
    </row>
    <row r="5097" spans="4:4">
      <c r="D5097"/>
    </row>
    <row r="5098" spans="4:4">
      <c r="D5098"/>
    </row>
    <row r="5099" spans="4:4">
      <c r="D5099"/>
    </row>
    <row r="5100" spans="4:4">
      <c r="D5100"/>
    </row>
    <row r="5101" spans="4:4">
      <c r="D5101"/>
    </row>
    <row r="5102" spans="4:4">
      <c r="D5102"/>
    </row>
    <row r="5103" spans="4:4">
      <c r="D5103"/>
    </row>
    <row r="5104" spans="4:4">
      <c r="D5104"/>
    </row>
    <row r="5105" spans="4:4">
      <c r="D5105"/>
    </row>
    <row r="5106" spans="4:4">
      <c r="D5106"/>
    </row>
    <row r="5107" spans="4:4">
      <c r="D5107"/>
    </row>
    <row r="5108" spans="4:4">
      <c r="D5108"/>
    </row>
    <row r="5109" spans="4:4">
      <c r="D5109"/>
    </row>
    <row r="5110" spans="4:4">
      <c r="D5110"/>
    </row>
    <row r="5111" spans="4:4">
      <c r="D5111"/>
    </row>
    <row r="5112" spans="4:4">
      <c r="D5112"/>
    </row>
    <row r="5113" spans="4:4">
      <c r="D5113"/>
    </row>
    <row r="5114" spans="4:4">
      <c r="D5114"/>
    </row>
    <row r="5115" spans="4:4">
      <c r="D5115"/>
    </row>
    <row r="5116" spans="4:4">
      <c r="D5116"/>
    </row>
    <row r="5117" spans="4:4">
      <c r="D5117"/>
    </row>
    <row r="5118" spans="4:4">
      <c r="D5118"/>
    </row>
    <row r="5119" spans="4:4">
      <c r="D5119"/>
    </row>
    <row r="5120" spans="4:4">
      <c r="D5120"/>
    </row>
    <row r="5121" spans="4:4">
      <c r="D5121"/>
    </row>
    <row r="5122" spans="4:4">
      <c r="D5122"/>
    </row>
    <row r="5123" spans="4:4">
      <c r="D5123"/>
    </row>
    <row r="5124" spans="4:4">
      <c r="D5124"/>
    </row>
    <row r="5125" spans="4:4">
      <c r="D5125"/>
    </row>
    <row r="5126" spans="4:4">
      <c r="D5126"/>
    </row>
    <row r="5127" spans="4:4">
      <c r="D5127"/>
    </row>
    <row r="5128" spans="4:4">
      <c r="D5128"/>
    </row>
    <row r="5129" spans="4:4">
      <c r="D5129"/>
    </row>
    <row r="5130" spans="4:4">
      <c r="D5130"/>
    </row>
    <row r="5131" spans="4:4">
      <c r="D5131"/>
    </row>
    <row r="5132" spans="4:4">
      <c r="D5132"/>
    </row>
    <row r="5133" spans="4:4">
      <c r="D5133"/>
    </row>
    <row r="5134" spans="4:4">
      <c r="D5134"/>
    </row>
    <row r="5135" spans="4:4">
      <c r="D5135"/>
    </row>
    <row r="5136" spans="4:4">
      <c r="D5136"/>
    </row>
    <row r="5137" spans="4:4">
      <c r="D5137"/>
    </row>
    <row r="5138" spans="4:4">
      <c r="D5138"/>
    </row>
    <row r="5139" spans="4:4">
      <c r="D5139"/>
    </row>
    <row r="5140" spans="4:4">
      <c r="D5140"/>
    </row>
    <row r="5141" spans="4:4">
      <c r="D5141"/>
    </row>
    <row r="5142" spans="4:4">
      <c r="D5142"/>
    </row>
    <row r="5143" spans="4:4">
      <c r="D5143"/>
    </row>
    <row r="5144" spans="4:4">
      <c r="D5144"/>
    </row>
    <row r="5145" spans="4:4">
      <c r="D5145"/>
    </row>
    <row r="5146" spans="4:4">
      <c r="D5146"/>
    </row>
    <row r="5147" spans="4:4">
      <c r="D5147"/>
    </row>
    <row r="5148" spans="4:4">
      <c r="D5148"/>
    </row>
    <row r="5149" spans="4:4">
      <c r="D5149"/>
    </row>
    <row r="5150" spans="4:4">
      <c r="D5150"/>
    </row>
    <row r="5151" spans="4:4">
      <c r="D5151"/>
    </row>
    <row r="5152" spans="4:4">
      <c r="D5152"/>
    </row>
    <row r="5153" spans="4:4">
      <c r="D5153"/>
    </row>
    <row r="5154" spans="4:4">
      <c r="D5154"/>
    </row>
    <row r="5155" spans="4:4">
      <c r="D5155"/>
    </row>
    <row r="5156" spans="4:4">
      <c r="D5156"/>
    </row>
    <row r="5157" spans="4:4">
      <c r="D5157"/>
    </row>
    <row r="5158" spans="4:4">
      <c r="D5158"/>
    </row>
    <row r="5159" spans="4:4">
      <c r="D5159"/>
    </row>
    <row r="5160" spans="4:4">
      <c r="D5160"/>
    </row>
    <row r="5161" spans="4:4">
      <c r="D5161"/>
    </row>
    <row r="5162" spans="4:4">
      <c r="D5162"/>
    </row>
    <row r="5163" spans="4:4">
      <c r="D5163"/>
    </row>
    <row r="5164" spans="4:4">
      <c r="D5164"/>
    </row>
    <row r="5165" spans="4:4">
      <c r="D5165"/>
    </row>
    <row r="5166" spans="4:4">
      <c r="D5166"/>
    </row>
    <row r="5167" spans="4:4">
      <c r="D5167"/>
    </row>
    <row r="5168" spans="4:4">
      <c r="D5168"/>
    </row>
    <row r="5169" spans="4:4">
      <c r="D5169"/>
    </row>
    <row r="5170" spans="4:4">
      <c r="D5170"/>
    </row>
    <row r="5171" spans="4:4">
      <c r="D5171"/>
    </row>
    <row r="5172" spans="4:4">
      <c r="D5172"/>
    </row>
    <row r="5173" spans="4:4">
      <c r="D5173"/>
    </row>
    <row r="5174" spans="4:4">
      <c r="D5174"/>
    </row>
    <row r="5175" spans="4:4">
      <c r="D5175"/>
    </row>
    <row r="5176" spans="4:4">
      <c r="D5176"/>
    </row>
    <row r="5177" spans="4:4">
      <c r="D5177"/>
    </row>
    <row r="5178" spans="4:4">
      <c r="D5178"/>
    </row>
    <row r="5179" spans="4:4">
      <c r="D5179"/>
    </row>
    <row r="5180" spans="4:4">
      <c r="D5180"/>
    </row>
    <row r="5181" spans="4:4">
      <c r="D5181"/>
    </row>
    <row r="5182" spans="4:4">
      <c r="D5182"/>
    </row>
    <row r="5183" spans="4:4">
      <c r="D5183"/>
    </row>
    <row r="5184" spans="4:4">
      <c r="D5184"/>
    </row>
    <row r="5185" spans="4:4">
      <c r="D5185"/>
    </row>
    <row r="5186" spans="4:4">
      <c r="D5186"/>
    </row>
    <row r="5187" spans="4:4">
      <c r="D5187"/>
    </row>
    <row r="5188" spans="4:4">
      <c r="D5188"/>
    </row>
    <row r="5189" spans="4:4">
      <c r="D5189"/>
    </row>
    <row r="5190" spans="4:4">
      <c r="D5190"/>
    </row>
    <row r="5191" spans="4:4">
      <c r="D5191"/>
    </row>
    <row r="5192" spans="4:4">
      <c r="D5192"/>
    </row>
    <row r="5193" spans="4:4">
      <c r="D5193"/>
    </row>
    <row r="5194" spans="4:4">
      <c r="D5194"/>
    </row>
    <row r="5195" spans="4:4">
      <c r="D5195"/>
    </row>
    <row r="5196" spans="4:4">
      <c r="D5196"/>
    </row>
    <row r="5197" spans="4:4">
      <c r="D5197"/>
    </row>
    <row r="5198" spans="4:4">
      <c r="D5198"/>
    </row>
    <row r="5199" spans="4:4">
      <c r="D5199"/>
    </row>
    <row r="5200" spans="4:4">
      <c r="D5200"/>
    </row>
    <row r="5201" spans="4:4">
      <c r="D5201"/>
    </row>
    <row r="5202" spans="4:4">
      <c r="D5202"/>
    </row>
    <row r="5203" spans="4:4">
      <c r="D5203"/>
    </row>
    <row r="5204" spans="4:4">
      <c r="D5204"/>
    </row>
    <row r="5205" spans="4:4">
      <c r="D5205"/>
    </row>
    <row r="5206" spans="4:4">
      <c r="D5206"/>
    </row>
    <row r="5207" spans="4:4">
      <c r="D5207"/>
    </row>
    <row r="5208" spans="4:4">
      <c r="D5208"/>
    </row>
    <row r="5209" spans="4:4">
      <c r="D5209"/>
    </row>
    <row r="5210" spans="4:4">
      <c r="D5210"/>
    </row>
    <row r="5211" spans="4:4">
      <c r="D5211"/>
    </row>
    <row r="5212" spans="4:4">
      <c r="D5212"/>
    </row>
    <row r="5213" spans="4:4">
      <c r="D5213"/>
    </row>
    <row r="5214" spans="4:4">
      <c r="D5214"/>
    </row>
    <row r="5215" spans="4:4">
      <c r="D5215"/>
    </row>
    <row r="5216" spans="4:4">
      <c r="D5216"/>
    </row>
    <row r="5217" spans="4:4">
      <c r="D5217"/>
    </row>
    <row r="5218" spans="4:4">
      <c r="D5218"/>
    </row>
    <row r="5219" spans="4:4">
      <c r="D5219"/>
    </row>
    <row r="5220" spans="4:4">
      <c r="D5220"/>
    </row>
    <row r="5221" spans="4:4">
      <c r="D5221"/>
    </row>
    <row r="5222" spans="4:4">
      <c r="D5222"/>
    </row>
    <row r="5223" spans="4:4">
      <c r="D5223"/>
    </row>
    <row r="5224" spans="4:4">
      <c r="D5224"/>
    </row>
    <row r="5225" spans="4:4">
      <c r="D5225"/>
    </row>
    <row r="5226" spans="4:4">
      <c r="D5226"/>
    </row>
    <row r="5227" spans="4:4">
      <c r="D5227"/>
    </row>
    <row r="5228" spans="4:4">
      <c r="D5228"/>
    </row>
    <row r="5229" spans="4:4">
      <c r="D5229"/>
    </row>
    <row r="5230" spans="4:4">
      <c r="D5230"/>
    </row>
    <row r="5231" spans="4:4">
      <c r="D5231"/>
    </row>
    <row r="5232" spans="4:4">
      <c r="D5232"/>
    </row>
    <row r="5233" spans="4:4">
      <c r="D5233"/>
    </row>
    <row r="5234" spans="4:4">
      <c r="D5234"/>
    </row>
    <row r="5235" spans="4:4">
      <c r="D5235"/>
    </row>
    <row r="5236" spans="4:4">
      <c r="D5236"/>
    </row>
    <row r="5237" spans="4:4">
      <c r="D5237"/>
    </row>
    <row r="5238" spans="4:4">
      <c r="D5238"/>
    </row>
    <row r="5239" spans="4:4">
      <c r="D5239"/>
    </row>
    <row r="5240" spans="4:4">
      <c r="D5240"/>
    </row>
    <row r="5241" spans="4:4">
      <c r="D5241"/>
    </row>
    <row r="5242" spans="4:4">
      <c r="D5242"/>
    </row>
    <row r="5243" spans="4:4">
      <c r="D5243"/>
    </row>
    <row r="5244" spans="4:4">
      <c r="D5244"/>
    </row>
    <row r="5245" spans="4:4">
      <c r="D5245"/>
    </row>
    <row r="5246" spans="4:4">
      <c r="D5246"/>
    </row>
    <row r="5247" spans="4:4">
      <c r="D5247"/>
    </row>
    <row r="5248" spans="4:4">
      <c r="D5248"/>
    </row>
    <row r="5249" spans="4:4">
      <c r="D5249"/>
    </row>
    <row r="5250" spans="4:4">
      <c r="D5250"/>
    </row>
    <row r="5251" spans="4:4">
      <c r="D5251"/>
    </row>
    <row r="5252" spans="4:4">
      <c r="D5252"/>
    </row>
    <row r="5253" spans="4:4">
      <c r="D5253"/>
    </row>
    <row r="5254" spans="4:4">
      <c r="D5254"/>
    </row>
    <row r="5255" spans="4:4">
      <c r="D5255"/>
    </row>
    <row r="5256" spans="4:4">
      <c r="D5256"/>
    </row>
    <row r="5257" spans="4:4">
      <c r="D5257"/>
    </row>
    <row r="5258" spans="4:4">
      <c r="D5258"/>
    </row>
    <row r="5259" spans="4:4">
      <c r="D5259"/>
    </row>
    <row r="5260" spans="4:4">
      <c r="D5260"/>
    </row>
    <row r="5261" spans="4:4">
      <c r="D5261"/>
    </row>
    <row r="5262" spans="4:4">
      <c r="D5262"/>
    </row>
    <row r="5263" spans="4:4">
      <c r="D5263"/>
    </row>
    <row r="5264" spans="4:4">
      <c r="D5264"/>
    </row>
    <row r="5265" spans="4:4">
      <c r="D5265"/>
    </row>
    <row r="5266" spans="4:4">
      <c r="D5266"/>
    </row>
    <row r="5267" spans="4:4">
      <c r="D5267"/>
    </row>
    <row r="5268" spans="4:4">
      <c r="D5268"/>
    </row>
    <row r="5269" spans="4:4">
      <c r="D5269"/>
    </row>
    <row r="5270" spans="4:4">
      <c r="D5270"/>
    </row>
    <row r="5271" spans="4:4">
      <c r="D5271"/>
    </row>
    <row r="5272" spans="4:4">
      <c r="D5272"/>
    </row>
    <row r="5273" spans="4:4">
      <c r="D5273"/>
    </row>
    <row r="5274" spans="4:4">
      <c r="D5274"/>
    </row>
    <row r="5275" spans="4:4">
      <c r="D5275"/>
    </row>
    <row r="5276" spans="4:4">
      <c r="D5276"/>
    </row>
    <row r="5277" spans="4:4">
      <c r="D5277"/>
    </row>
    <row r="5278" spans="4:4">
      <c r="D5278"/>
    </row>
    <row r="5279" spans="4:4">
      <c r="D5279"/>
    </row>
    <row r="5280" spans="4:4">
      <c r="D5280"/>
    </row>
    <row r="5281" spans="4:4">
      <c r="D5281"/>
    </row>
    <row r="5282" spans="4:4">
      <c r="D5282"/>
    </row>
    <row r="5283" spans="4:4">
      <c r="D5283"/>
    </row>
    <row r="5284" spans="4:4">
      <c r="D5284"/>
    </row>
    <row r="5285" spans="4:4">
      <c r="D5285"/>
    </row>
    <row r="5286" spans="4:4">
      <c r="D5286"/>
    </row>
    <row r="5287" spans="4:4">
      <c r="D5287"/>
    </row>
    <row r="5288" spans="4:4">
      <c r="D5288"/>
    </row>
    <row r="5289" spans="4:4">
      <c r="D5289"/>
    </row>
    <row r="5290" spans="4:4">
      <c r="D5290"/>
    </row>
    <row r="5291" spans="4:4">
      <c r="D5291"/>
    </row>
    <row r="5292" spans="4:4">
      <c r="D5292"/>
    </row>
    <row r="5293" spans="4:4">
      <c r="D5293"/>
    </row>
    <row r="5294" spans="4:4">
      <c r="D5294"/>
    </row>
    <row r="5295" spans="4:4">
      <c r="D5295"/>
    </row>
    <row r="5296" spans="4:4">
      <c r="D5296"/>
    </row>
    <row r="5297" spans="4:4">
      <c r="D5297"/>
    </row>
    <row r="5298" spans="4:4">
      <c r="D5298"/>
    </row>
    <row r="5299" spans="4:4">
      <c r="D5299"/>
    </row>
    <row r="5300" spans="4:4">
      <c r="D5300"/>
    </row>
    <row r="5301" spans="4:4">
      <c r="D5301"/>
    </row>
    <row r="5302" spans="4:4">
      <c r="D5302"/>
    </row>
    <row r="5303" spans="4:4">
      <c r="D5303"/>
    </row>
    <row r="5304" spans="4:4">
      <c r="D5304"/>
    </row>
    <row r="5305" spans="4:4">
      <c r="D5305"/>
    </row>
    <row r="5306" spans="4:4">
      <c r="D5306"/>
    </row>
    <row r="5307" spans="4:4">
      <c r="D5307"/>
    </row>
    <row r="5308" spans="4:4">
      <c r="D5308"/>
    </row>
    <row r="5309" spans="4:4">
      <c r="D5309"/>
    </row>
    <row r="5310" spans="4:4">
      <c r="D5310"/>
    </row>
    <row r="5311" spans="4:4">
      <c r="D5311"/>
    </row>
    <row r="5312" spans="4:4">
      <c r="D5312"/>
    </row>
    <row r="5313" spans="4:4">
      <c r="D5313"/>
    </row>
    <row r="5314" spans="4:4">
      <c r="D5314"/>
    </row>
    <row r="5315" spans="4:4">
      <c r="D5315"/>
    </row>
    <row r="5316" spans="4:4">
      <c r="D5316"/>
    </row>
    <row r="5317" spans="4:4">
      <c r="D5317"/>
    </row>
    <row r="5318" spans="4:4">
      <c r="D5318"/>
    </row>
    <row r="5319" spans="4:4">
      <c r="D5319"/>
    </row>
    <row r="5320" spans="4:4">
      <c r="D5320"/>
    </row>
    <row r="5321" spans="4:4">
      <c r="D5321"/>
    </row>
    <row r="5322" spans="4:4">
      <c r="D5322"/>
    </row>
    <row r="5323" spans="4:4">
      <c r="D5323"/>
    </row>
    <row r="5324" spans="4:4">
      <c r="D5324"/>
    </row>
    <row r="5325" spans="4:4">
      <c r="D5325"/>
    </row>
    <row r="5326" spans="4:4">
      <c r="D5326"/>
    </row>
    <row r="5327" spans="4:4">
      <c r="D5327"/>
    </row>
    <row r="5328" spans="4:4">
      <c r="D5328"/>
    </row>
    <row r="5329" spans="4:4">
      <c r="D5329"/>
    </row>
    <row r="5330" spans="4:4">
      <c r="D5330"/>
    </row>
    <row r="5331" spans="4:4">
      <c r="D5331"/>
    </row>
    <row r="5332" spans="4:4">
      <c r="D5332"/>
    </row>
    <row r="5333" spans="4:4">
      <c r="D5333"/>
    </row>
    <row r="5334" spans="4:4">
      <c r="D5334"/>
    </row>
    <row r="5335" spans="4:4">
      <c r="D5335"/>
    </row>
    <row r="5336" spans="4:4">
      <c r="D5336"/>
    </row>
    <row r="5337" spans="4:4">
      <c r="D5337"/>
    </row>
    <row r="5338" spans="4:4">
      <c r="D5338"/>
    </row>
    <row r="5339" spans="4:4">
      <c r="D5339"/>
    </row>
    <row r="5340" spans="4:4">
      <c r="D5340"/>
    </row>
    <row r="5341" spans="4:4">
      <c r="D5341"/>
    </row>
    <row r="5342" spans="4:4">
      <c r="D5342"/>
    </row>
    <row r="5343" spans="4:4">
      <c r="D5343"/>
    </row>
    <row r="5344" spans="4:4">
      <c r="D5344"/>
    </row>
    <row r="5345" spans="4:4">
      <c r="D5345"/>
    </row>
    <row r="5346" spans="4:4">
      <c r="D5346"/>
    </row>
    <row r="5347" spans="4:4">
      <c r="D5347"/>
    </row>
    <row r="5348" spans="4:4">
      <c r="D5348"/>
    </row>
    <row r="5349" spans="4:4">
      <c r="D5349"/>
    </row>
    <row r="5350" spans="4:4">
      <c r="D5350"/>
    </row>
    <row r="5351" spans="4:4">
      <c r="D5351"/>
    </row>
    <row r="5352" spans="4:4">
      <c r="D5352"/>
    </row>
    <row r="5353" spans="4:4">
      <c r="D5353"/>
    </row>
    <row r="5354" spans="4:4">
      <c r="D5354"/>
    </row>
    <row r="5355" spans="4:4">
      <c r="D5355"/>
    </row>
    <row r="5356" spans="4:4">
      <c r="D5356"/>
    </row>
    <row r="5357" spans="4:4">
      <c r="D5357"/>
    </row>
    <row r="5358" spans="4:4">
      <c r="D5358"/>
    </row>
    <row r="5359" spans="4:4">
      <c r="D5359"/>
    </row>
    <row r="5360" spans="4:4">
      <c r="D5360"/>
    </row>
    <row r="5361" spans="4:4">
      <c r="D5361"/>
    </row>
    <row r="5362" spans="4:4">
      <c r="D5362"/>
    </row>
    <row r="5363" spans="4:4">
      <c r="D5363"/>
    </row>
    <row r="5364" spans="4:4">
      <c r="D5364"/>
    </row>
    <row r="5365" spans="4:4">
      <c r="D5365"/>
    </row>
    <row r="5366" spans="4:4">
      <c r="D5366"/>
    </row>
    <row r="5367" spans="4:4">
      <c r="D5367"/>
    </row>
    <row r="5368" spans="4:4">
      <c r="D5368"/>
    </row>
    <row r="5369" spans="4:4">
      <c r="D5369"/>
    </row>
    <row r="5370" spans="4:4">
      <c r="D5370"/>
    </row>
    <row r="5371" spans="4:4">
      <c r="D5371"/>
    </row>
    <row r="5372" spans="4:4">
      <c r="D5372"/>
    </row>
    <row r="5373" spans="4:4">
      <c r="D5373"/>
    </row>
    <row r="5374" spans="4:4">
      <c r="D5374"/>
    </row>
    <row r="5375" spans="4:4">
      <c r="D5375"/>
    </row>
    <row r="5376" spans="4:4">
      <c r="D5376"/>
    </row>
    <row r="5377" spans="4:4">
      <c r="D5377"/>
    </row>
    <row r="5378" spans="4:4">
      <c r="D5378"/>
    </row>
    <row r="5379" spans="4:4">
      <c r="D5379"/>
    </row>
    <row r="5380" spans="4:4">
      <c r="D5380"/>
    </row>
    <row r="5381" spans="4:4">
      <c r="D5381"/>
    </row>
    <row r="5382" spans="4:4">
      <c r="D5382"/>
    </row>
    <row r="5383" spans="4:4">
      <c r="D5383"/>
    </row>
    <row r="5384" spans="4:4">
      <c r="D5384"/>
    </row>
    <row r="5385" spans="4:4">
      <c r="D5385"/>
    </row>
    <row r="5386" spans="4:4">
      <c r="D5386"/>
    </row>
    <row r="5387" spans="4:4">
      <c r="D5387"/>
    </row>
    <row r="5388" spans="4:4">
      <c r="D5388"/>
    </row>
    <row r="5389" spans="4:4">
      <c r="D5389"/>
    </row>
    <row r="5390" spans="4:4">
      <c r="D5390"/>
    </row>
    <row r="5391" spans="4:4">
      <c r="D5391"/>
    </row>
    <row r="5392" spans="4:4">
      <c r="D5392"/>
    </row>
    <row r="5393" spans="4:4">
      <c r="D5393"/>
    </row>
    <row r="5394" spans="4:4">
      <c r="D5394"/>
    </row>
    <row r="5395" spans="4:4">
      <c r="D5395"/>
    </row>
    <row r="5396" spans="4:4">
      <c r="D5396"/>
    </row>
    <row r="5397" spans="4:4">
      <c r="D5397"/>
    </row>
    <row r="5398" spans="4:4">
      <c r="D5398"/>
    </row>
    <row r="5399" spans="4:4">
      <c r="D5399"/>
    </row>
    <row r="5400" spans="4:4">
      <c r="D5400"/>
    </row>
    <row r="5401" spans="4:4">
      <c r="D5401"/>
    </row>
    <row r="5402" spans="4:4">
      <c r="D5402"/>
    </row>
    <row r="5403" spans="4:4">
      <c r="D5403"/>
    </row>
    <row r="5404" spans="4:4">
      <c r="D5404"/>
    </row>
    <row r="5405" spans="4:4">
      <c r="D5405"/>
    </row>
    <row r="5406" spans="4:4">
      <c r="D5406"/>
    </row>
    <row r="5407" spans="4:4">
      <c r="D5407"/>
    </row>
    <row r="5408" spans="4:4">
      <c r="D5408"/>
    </row>
    <row r="5409" spans="4:4">
      <c r="D5409"/>
    </row>
    <row r="5410" spans="4:4">
      <c r="D5410"/>
    </row>
    <row r="5411" spans="4:4">
      <c r="D5411"/>
    </row>
    <row r="5412" spans="4:4">
      <c r="D5412"/>
    </row>
    <row r="5413" spans="4:4">
      <c r="D5413"/>
    </row>
    <row r="5414" spans="4:4">
      <c r="D5414"/>
    </row>
    <row r="5415" spans="4:4">
      <c r="D5415"/>
    </row>
    <row r="5416" spans="4:4">
      <c r="D5416"/>
    </row>
    <row r="5417" spans="4:4">
      <c r="D5417"/>
    </row>
    <row r="5418" spans="4:4">
      <c r="D5418"/>
    </row>
    <row r="5419" spans="4:4">
      <c r="D5419"/>
    </row>
    <row r="5420" spans="4:4">
      <c r="D5420"/>
    </row>
    <row r="5421" spans="4:4">
      <c r="D5421"/>
    </row>
    <row r="5422" spans="4:4">
      <c r="D5422"/>
    </row>
    <row r="5423" spans="4:4">
      <c r="D5423"/>
    </row>
    <row r="5424" spans="4:4">
      <c r="D5424"/>
    </row>
    <row r="5425" spans="4:4">
      <c r="D5425"/>
    </row>
    <row r="5426" spans="4:4">
      <c r="D5426"/>
    </row>
    <row r="5427" spans="4:4">
      <c r="D5427"/>
    </row>
    <row r="5428" spans="4:4">
      <c r="D5428"/>
    </row>
    <row r="5429" spans="4:4">
      <c r="D5429"/>
    </row>
    <row r="5430" spans="4:4">
      <c r="D5430"/>
    </row>
    <row r="5431" spans="4:4">
      <c r="D5431"/>
    </row>
    <row r="5432" spans="4:4">
      <c r="D5432"/>
    </row>
    <row r="5433" spans="4:4">
      <c r="D5433"/>
    </row>
    <row r="5434" spans="4:4">
      <c r="D5434"/>
    </row>
    <row r="5435" spans="4:4">
      <c r="D5435"/>
    </row>
    <row r="5436" spans="4:4">
      <c r="D5436"/>
    </row>
    <row r="5437" spans="4:4">
      <c r="D5437"/>
    </row>
    <row r="5438" spans="4:4">
      <c r="D5438"/>
    </row>
    <row r="5439" spans="4:4">
      <c r="D5439"/>
    </row>
    <row r="5440" spans="4:4">
      <c r="D5440"/>
    </row>
    <row r="5441" spans="4:4">
      <c r="D5441"/>
    </row>
    <row r="5442" spans="4:4">
      <c r="D5442"/>
    </row>
    <row r="5443" spans="4:4">
      <c r="D5443"/>
    </row>
    <row r="5444" spans="4:4">
      <c r="D5444"/>
    </row>
    <row r="5445" spans="4:4">
      <c r="D5445"/>
    </row>
    <row r="5446" spans="4:4">
      <c r="D5446"/>
    </row>
    <row r="5447" spans="4:4">
      <c r="D5447"/>
    </row>
    <row r="5448" spans="4:4">
      <c r="D5448"/>
    </row>
    <row r="5449" spans="4:4">
      <c r="D5449"/>
    </row>
    <row r="5450" spans="4:4">
      <c r="D5450"/>
    </row>
    <row r="5451" spans="4:4">
      <c r="D5451"/>
    </row>
    <row r="5452" spans="4:4">
      <c r="D5452"/>
    </row>
    <row r="5453" spans="4:4">
      <c r="D5453"/>
    </row>
    <row r="5454" spans="4:4">
      <c r="D5454"/>
    </row>
    <row r="5455" spans="4:4">
      <c r="D5455"/>
    </row>
    <row r="5456" spans="4:4">
      <c r="D5456"/>
    </row>
    <row r="5457" spans="4:4">
      <c r="D5457"/>
    </row>
    <row r="5458" spans="4:4">
      <c r="D5458"/>
    </row>
    <row r="5459" spans="4:4">
      <c r="D5459"/>
    </row>
    <row r="5460" spans="4:4">
      <c r="D5460"/>
    </row>
    <row r="5461" spans="4:4">
      <c r="D5461"/>
    </row>
    <row r="5462" spans="4:4">
      <c r="D5462"/>
    </row>
    <row r="5463" spans="4:4">
      <c r="D5463"/>
    </row>
    <row r="5464" spans="4:4">
      <c r="D5464"/>
    </row>
    <row r="5465" spans="4:4">
      <c r="D5465"/>
    </row>
    <row r="5466" spans="4:4">
      <c r="D5466"/>
    </row>
    <row r="5467" spans="4:4">
      <c r="D5467"/>
    </row>
    <row r="5468" spans="4:4">
      <c r="D5468"/>
    </row>
    <row r="5469" spans="4:4">
      <c r="D5469"/>
    </row>
    <row r="5470" spans="4:4">
      <c r="D5470"/>
    </row>
    <row r="5471" spans="4:4">
      <c r="D5471"/>
    </row>
    <row r="5472" spans="4:4">
      <c r="D5472"/>
    </row>
    <row r="5473" spans="4:4">
      <c r="D5473"/>
    </row>
    <row r="5474" spans="4:4">
      <c r="D5474"/>
    </row>
    <row r="5475" spans="4:4">
      <c r="D5475"/>
    </row>
    <row r="5476" spans="4:4">
      <c r="D5476"/>
    </row>
    <row r="5477" spans="4:4">
      <c r="D5477"/>
    </row>
    <row r="5478" spans="4:4">
      <c r="D5478"/>
    </row>
    <row r="5479" spans="4:4">
      <c r="D5479"/>
    </row>
    <row r="5480" spans="4:4">
      <c r="D5480"/>
    </row>
    <row r="5481" spans="4:4">
      <c r="D5481"/>
    </row>
    <row r="5482" spans="4:4">
      <c r="D5482"/>
    </row>
    <row r="5483" spans="4:4">
      <c r="D5483"/>
    </row>
    <row r="5484" spans="4:4">
      <c r="D5484"/>
    </row>
    <row r="5485" spans="4:4">
      <c r="D5485"/>
    </row>
    <row r="5486" spans="4:4">
      <c r="D5486"/>
    </row>
    <row r="5487" spans="4:4">
      <c r="D5487"/>
    </row>
    <row r="5488" spans="4:4">
      <c r="D5488"/>
    </row>
    <row r="5489" spans="4:4">
      <c r="D5489"/>
    </row>
    <row r="5490" spans="4:4">
      <c r="D5490"/>
    </row>
    <row r="5491" spans="4:4">
      <c r="D5491"/>
    </row>
    <row r="5492" spans="4:4">
      <c r="D5492"/>
    </row>
    <row r="5493" spans="4:4">
      <c r="D5493"/>
    </row>
    <row r="5494" spans="4:4">
      <c r="D5494"/>
    </row>
    <row r="5495" spans="4:4">
      <c r="D5495"/>
    </row>
    <row r="5496" spans="4:4">
      <c r="D5496"/>
    </row>
    <row r="5497" spans="4:4">
      <c r="D5497"/>
    </row>
    <row r="5498" spans="4:4">
      <c r="D5498"/>
    </row>
    <row r="5499" spans="4:4">
      <c r="D5499"/>
    </row>
    <row r="5500" spans="4:4">
      <c r="D5500"/>
    </row>
    <row r="5501" spans="4:4">
      <c r="D5501"/>
    </row>
    <row r="5502" spans="4:4">
      <c r="D5502"/>
    </row>
    <row r="5503" spans="4:4">
      <c r="D5503"/>
    </row>
    <row r="5504" spans="4:4">
      <c r="D5504"/>
    </row>
    <row r="5505" spans="4:4">
      <c r="D5505"/>
    </row>
    <row r="5506" spans="4:4">
      <c r="D5506"/>
    </row>
    <row r="5507" spans="4:4">
      <c r="D5507"/>
    </row>
    <row r="5508" spans="4:4">
      <c r="D5508"/>
    </row>
    <row r="5509" spans="4:4">
      <c r="D5509"/>
    </row>
    <row r="5510" spans="4:4">
      <c r="D5510"/>
    </row>
    <row r="5511" spans="4:4">
      <c r="D5511"/>
    </row>
    <row r="5512" spans="4:4">
      <c r="D5512"/>
    </row>
    <row r="5513" spans="4:4">
      <c r="D5513"/>
    </row>
    <row r="5514" spans="4:4">
      <c r="D5514"/>
    </row>
    <row r="5515" spans="4:4">
      <c r="D5515"/>
    </row>
    <row r="5516" spans="4:4">
      <c r="D5516"/>
    </row>
    <row r="5517" spans="4:4">
      <c r="D5517"/>
    </row>
    <row r="5518" spans="4:4">
      <c r="D5518"/>
    </row>
    <row r="5519" spans="4:4">
      <c r="D5519"/>
    </row>
    <row r="5520" spans="4:4">
      <c r="D5520"/>
    </row>
    <row r="5521" spans="4:4">
      <c r="D5521"/>
    </row>
    <row r="5522" spans="4:4">
      <c r="D5522"/>
    </row>
    <row r="5523" spans="4:4">
      <c r="D5523"/>
    </row>
    <row r="5524" spans="4:4">
      <c r="D5524"/>
    </row>
    <row r="5525" spans="4:4">
      <c r="D5525"/>
    </row>
    <row r="5526" spans="4:4">
      <c r="D5526"/>
    </row>
    <row r="5527" spans="4:4">
      <c r="D5527"/>
    </row>
    <row r="5528" spans="4:4">
      <c r="D5528"/>
    </row>
    <row r="5529" spans="4:4">
      <c r="D5529"/>
    </row>
    <row r="5530" spans="4:4">
      <c r="D5530"/>
    </row>
    <row r="5531" spans="4:4">
      <c r="D5531"/>
    </row>
    <row r="5532" spans="4:4">
      <c r="D5532"/>
    </row>
    <row r="5533" spans="4:4">
      <c r="D5533"/>
    </row>
    <row r="5534" spans="4:4">
      <c r="D5534"/>
    </row>
    <row r="5535" spans="4:4">
      <c r="D5535"/>
    </row>
    <row r="5536" spans="4:4">
      <c r="D5536"/>
    </row>
    <row r="5537" spans="4:4">
      <c r="D5537"/>
    </row>
    <row r="5538" spans="4:4">
      <c r="D5538"/>
    </row>
    <row r="5539" spans="4:4">
      <c r="D5539"/>
    </row>
    <row r="5540" spans="4:4">
      <c r="D5540"/>
    </row>
    <row r="5541" spans="4:4">
      <c r="D5541"/>
    </row>
    <row r="5542" spans="4:4">
      <c r="D5542"/>
    </row>
    <row r="5543" spans="4:4">
      <c r="D5543"/>
    </row>
    <row r="5544" spans="4:4">
      <c r="D5544"/>
    </row>
    <row r="5545" spans="4:4">
      <c r="D5545"/>
    </row>
    <row r="5546" spans="4:4">
      <c r="D5546"/>
    </row>
    <row r="5547" spans="4:4">
      <c r="D5547"/>
    </row>
    <row r="5548" spans="4:4">
      <c r="D5548"/>
    </row>
    <row r="5549" spans="4:4">
      <c r="D5549"/>
    </row>
    <row r="5550" spans="4:4">
      <c r="D5550"/>
    </row>
    <row r="5551" spans="4:4">
      <c r="D5551"/>
    </row>
    <row r="5552" spans="4:4">
      <c r="D5552"/>
    </row>
    <row r="5553" spans="4:4">
      <c r="D5553"/>
    </row>
    <row r="5554" spans="4:4">
      <c r="D5554"/>
    </row>
    <row r="5555" spans="4:4">
      <c r="D5555"/>
    </row>
    <row r="5556" spans="4:4">
      <c r="D5556"/>
    </row>
    <row r="5557" spans="4:4">
      <c r="D5557"/>
    </row>
    <row r="5558" spans="4:4">
      <c r="D5558"/>
    </row>
    <row r="5559" spans="4:4">
      <c r="D5559"/>
    </row>
    <row r="5560" spans="4:4">
      <c r="D5560"/>
    </row>
    <row r="5561" spans="4:4">
      <c r="D5561"/>
    </row>
    <row r="5562" spans="4:4">
      <c r="D5562"/>
    </row>
    <row r="5563" spans="4:4">
      <c r="D5563"/>
    </row>
    <row r="5564" spans="4:4">
      <c r="D5564"/>
    </row>
    <row r="5565" spans="4:4">
      <c r="D5565"/>
    </row>
    <row r="5566" spans="4:4">
      <c r="D5566"/>
    </row>
    <row r="5567" spans="4:4">
      <c r="D5567"/>
    </row>
    <row r="5568" spans="4:4">
      <c r="D5568"/>
    </row>
    <row r="5569" spans="4:4">
      <c r="D5569"/>
    </row>
    <row r="5570" spans="4:4">
      <c r="D5570"/>
    </row>
    <row r="5571" spans="4:4">
      <c r="D5571"/>
    </row>
    <row r="5572" spans="4:4">
      <c r="D5572"/>
    </row>
    <row r="5573" spans="4:4">
      <c r="D5573"/>
    </row>
    <row r="5574" spans="4:4">
      <c r="D5574"/>
    </row>
    <row r="5575" spans="4:4">
      <c r="D5575"/>
    </row>
    <row r="5576" spans="4:4">
      <c r="D5576"/>
    </row>
    <row r="5577" spans="4:4">
      <c r="D5577"/>
    </row>
    <row r="5578" spans="4:4">
      <c r="D5578"/>
    </row>
    <row r="5579" spans="4:4">
      <c r="D5579"/>
    </row>
    <row r="5580" spans="4:4">
      <c r="D5580"/>
    </row>
    <row r="5581" spans="4:4">
      <c r="D5581"/>
    </row>
    <row r="5582" spans="4:4">
      <c r="D5582"/>
    </row>
    <row r="5583" spans="4:4">
      <c r="D5583"/>
    </row>
    <row r="5584" spans="4:4">
      <c r="D5584"/>
    </row>
    <row r="5585" spans="4:4">
      <c r="D5585"/>
    </row>
    <row r="5586" spans="4:4">
      <c r="D5586"/>
    </row>
    <row r="5587" spans="4:4">
      <c r="D5587"/>
    </row>
    <row r="5588" spans="4:4">
      <c r="D5588"/>
    </row>
    <row r="5589" spans="4:4">
      <c r="D5589"/>
    </row>
    <row r="5590" spans="4:4">
      <c r="D5590"/>
    </row>
    <row r="5591" spans="4:4">
      <c r="D5591"/>
    </row>
    <row r="5592" spans="4:4">
      <c r="D5592"/>
    </row>
    <row r="5593" spans="4:4">
      <c r="D5593"/>
    </row>
    <row r="5594" spans="4:4">
      <c r="D5594"/>
    </row>
    <row r="5595" spans="4:4">
      <c r="D5595"/>
    </row>
    <row r="5596" spans="4:4">
      <c r="D5596"/>
    </row>
    <row r="5597" spans="4:4">
      <c r="D5597"/>
    </row>
    <row r="5598" spans="4:4">
      <c r="D5598"/>
    </row>
    <row r="5599" spans="4:4">
      <c r="D5599"/>
    </row>
    <row r="5600" spans="4:4">
      <c r="D5600"/>
    </row>
    <row r="5601" spans="4:4">
      <c r="D5601"/>
    </row>
    <row r="5602" spans="4:4">
      <c r="D5602"/>
    </row>
    <row r="5603" spans="4:4">
      <c r="D5603"/>
    </row>
    <row r="5604" spans="4:4">
      <c r="D5604"/>
    </row>
    <row r="5605" spans="4:4">
      <c r="D5605"/>
    </row>
    <row r="5606" spans="4:4">
      <c r="D5606"/>
    </row>
    <row r="5607" spans="4:4">
      <c r="D5607"/>
    </row>
    <row r="5608" spans="4:4">
      <c r="D5608"/>
    </row>
    <row r="5609" spans="4:4">
      <c r="D5609"/>
    </row>
    <row r="5610" spans="4:4">
      <c r="D5610"/>
    </row>
    <row r="5611" spans="4:4">
      <c r="D5611"/>
    </row>
    <row r="5612" spans="4:4">
      <c r="D5612"/>
    </row>
    <row r="5613" spans="4:4">
      <c r="D5613"/>
    </row>
    <row r="5614" spans="4:4">
      <c r="D5614"/>
    </row>
    <row r="5615" spans="4:4">
      <c r="D5615"/>
    </row>
    <row r="5616" spans="4:4">
      <c r="D5616"/>
    </row>
    <row r="5617" spans="4:4">
      <c r="D5617"/>
    </row>
    <row r="5618" spans="4:4">
      <c r="D5618"/>
    </row>
    <row r="5619" spans="4:4">
      <c r="D5619"/>
    </row>
    <row r="5620" spans="4:4">
      <c r="D5620"/>
    </row>
    <row r="5621" spans="4:4">
      <c r="D5621"/>
    </row>
    <row r="5622" spans="4:4">
      <c r="D5622"/>
    </row>
    <row r="5623" spans="4:4">
      <c r="D5623"/>
    </row>
    <row r="5624" spans="4:4">
      <c r="D5624"/>
    </row>
    <row r="5625" spans="4:4">
      <c r="D5625"/>
    </row>
    <row r="5626" spans="4:4">
      <c r="D5626"/>
    </row>
    <row r="5627" spans="4:4">
      <c r="D5627"/>
    </row>
    <row r="5628" spans="4:4">
      <c r="D5628"/>
    </row>
    <row r="5629" spans="4:4">
      <c r="D5629"/>
    </row>
    <row r="5630" spans="4:4">
      <c r="D5630"/>
    </row>
    <row r="5631" spans="4:4">
      <c r="D5631"/>
    </row>
    <row r="5632" spans="4:4">
      <c r="D5632"/>
    </row>
    <row r="5633" spans="4:4">
      <c r="D5633"/>
    </row>
    <row r="5634" spans="4:4">
      <c r="D5634"/>
    </row>
    <row r="5635" spans="4:4">
      <c r="D5635"/>
    </row>
    <row r="5636" spans="4:4">
      <c r="D5636"/>
    </row>
    <row r="5637" spans="4:4">
      <c r="D5637"/>
    </row>
    <row r="5638" spans="4:4">
      <c r="D5638"/>
    </row>
    <row r="5639" spans="4:4">
      <c r="D5639"/>
    </row>
    <row r="5640" spans="4:4">
      <c r="D5640"/>
    </row>
    <row r="5641" spans="4:4">
      <c r="D5641"/>
    </row>
    <row r="5642" spans="4:4">
      <c r="D5642"/>
    </row>
    <row r="5643" spans="4:4">
      <c r="D5643"/>
    </row>
    <row r="5644" spans="4:4">
      <c r="D5644"/>
    </row>
    <row r="5645" spans="4:4">
      <c r="D5645"/>
    </row>
    <row r="5646" spans="4:4">
      <c r="D5646"/>
    </row>
    <row r="5647" spans="4:4">
      <c r="D5647"/>
    </row>
    <row r="5648" spans="4:4">
      <c r="D5648"/>
    </row>
    <row r="5649" spans="4:4">
      <c r="D5649"/>
    </row>
    <row r="5650" spans="4:4">
      <c r="D5650"/>
    </row>
    <row r="5651" spans="4:4">
      <c r="D5651"/>
    </row>
    <row r="5652" spans="4:4">
      <c r="D5652"/>
    </row>
    <row r="5653" spans="4:4">
      <c r="D5653"/>
    </row>
    <row r="5654" spans="4:4">
      <c r="D5654"/>
    </row>
    <row r="5655" spans="4:4">
      <c r="D5655"/>
    </row>
    <row r="5656" spans="4:4">
      <c r="D5656"/>
    </row>
    <row r="5657" spans="4:4">
      <c r="D5657"/>
    </row>
    <row r="5658" spans="4:4">
      <c r="D5658"/>
    </row>
    <row r="5659" spans="4:4">
      <c r="D5659"/>
    </row>
    <row r="5660" spans="4:4">
      <c r="D5660"/>
    </row>
    <row r="5661" spans="4:4">
      <c r="D5661"/>
    </row>
    <row r="5662" spans="4:4">
      <c r="D5662"/>
    </row>
    <row r="5663" spans="4:4">
      <c r="D5663"/>
    </row>
    <row r="5664" spans="4:4">
      <c r="D5664"/>
    </row>
    <row r="5665" spans="4:4">
      <c r="D5665"/>
    </row>
    <row r="5666" spans="4:4">
      <c r="D5666"/>
    </row>
    <row r="5667" spans="4:4">
      <c r="D5667"/>
    </row>
    <row r="5668" spans="4:4">
      <c r="D5668"/>
    </row>
    <row r="5669" spans="4:4">
      <c r="D5669"/>
    </row>
    <row r="5670" spans="4:4">
      <c r="D5670"/>
    </row>
    <row r="5671" spans="4:4">
      <c r="D5671"/>
    </row>
    <row r="5672" spans="4:4">
      <c r="D5672"/>
    </row>
    <row r="5673" spans="4:4">
      <c r="D5673"/>
    </row>
    <row r="5674" spans="4:4">
      <c r="D5674"/>
    </row>
    <row r="5675" spans="4:4">
      <c r="D5675"/>
    </row>
    <row r="5676" spans="4:4">
      <c r="D5676"/>
    </row>
    <row r="5677" spans="4:4">
      <c r="D5677"/>
    </row>
    <row r="5678" spans="4:4">
      <c r="D5678"/>
    </row>
    <row r="5679" spans="4:4">
      <c r="D5679"/>
    </row>
    <row r="5680" spans="4:4">
      <c r="D5680"/>
    </row>
    <row r="5681" spans="4:4">
      <c r="D5681"/>
    </row>
    <row r="5682" spans="4:4">
      <c r="D5682"/>
    </row>
    <row r="5683" spans="4:4">
      <c r="D5683"/>
    </row>
    <row r="5684" spans="4:4">
      <c r="D5684"/>
    </row>
    <row r="5685" spans="4:4">
      <c r="D5685"/>
    </row>
    <row r="5686" spans="4:4">
      <c r="D5686"/>
    </row>
    <row r="5687" spans="4:4">
      <c r="D5687"/>
    </row>
    <row r="5688" spans="4:4">
      <c r="D5688"/>
    </row>
    <row r="5689" spans="4:4">
      <c r="D5689"/>
    </row>
    <row r="5690" spans="4:4">
      <c r="D5690"/>
    </row>
    <row r="5691" spans="4:4">
      <c r="D5691"/>
    </row>
    <row r="5692" spans="4:4">
      <c r="D5692"/>
    </row>
    <row r="5693" spans="4:4">
      <c r="D5693"/>
    </row>
    <row r="5694" spans="4:4">
      <c r="D5694"/>
    </row>
    <row r="5695" spans="4:4">
      <c r="D5695"/>
    </row>
    <row r="5696" spans="4:4">
      <c r="D5696"/>
    </row>
    <row r="5697" spans="4:4">
      <c r="D5697"/>
    </row>
    <row r="5698" spans="4:4">
      <c r="D5698"/>
    </row>
    <row r="5699" spans="4:4">
      <c r="D5699"/>
    </row>
    <row r="5700" spans="4:4">
      <c r="D5700"/>
    </row>
    <row r="5701" spans="4:4">
      <c r="D5701"/>
    </row>
    <row r="5702" spans="4:4">
      <c r="D5702"/>
    </row>
    <row r="5703" spans="4:4">
      <c r="D5703"/>
    </row>
    <row r="5704" spans="4:4">
      <c r="D5704"/>
    </row>
    <row r="5705" spans="4:4">
      <c r="D5705"/>
    </row>
    <row r="5706" spans="4:4">
      <c r="D5706"/>
    </row>
    <row r="5707" spans="4:4">
      <c r="D5707"/>
    </row>
    <row r="5708" spans="4:4">
      <c r="D5708"/>
    </row>
    <row r="5709" spans="4:4">
      <c r="D5709"/>
    </row>
    <row r="5710" spans="4:4">
      <c r="D5710"/>
    </row>
    <row r="5711" spans="4:4">
      <c r="D5711"/>
    </row>
    <row r="5712" spans="4:4">
      <c r="D5712"/>
    </row>
    <row r="5713" spans="4:4">
      <c r="D5713"/>
    </row>
    <row r="5714" spans="4:4">
      <c r="D5714"/>
    </row>
    <row r="5715" spans="4:4">
      <c r="D5715"/>
    </row>
    <row r="5716" spans="4:4">
      <c r="D5716"/>
    </row>
    <row r="5717" spans="4:4">
      <c r="D5717"/>
    </row>
    <row r="5718" spans="4:4">
      <c r="D5718"/>
    </row>
    <row r="5719" spans="4:4">
      <c r="D5719"/>
    </row>
    <row r="5720" spans="4:4">
      <c r="D5720"/>
    </row>
    <row r="5721" spans="4:4">
      <c r="D5721"/>
    </row>
    <row r="5722" spans="4:4">
      <c r="D5722"/>
    </row>
    <row r="5723" spans="4:4">
      <c r="D5723"/>
    </row>
    <row r="5724" spans="4:4">
      <c r="D5724"/>
    </row>
    <row r="5725" spans="4:4">
      <c r="D5725"/>
    </row>
    <row r="5726" spans="4:4">
      <c r="D5726"/>
    </row>
    <row r="5727" spans="4:4">
      <c r="D5727"/>
    </row>
    <row r="5728" spans="4:4">
      <c r="D5728"/>
    </row>
    <row r="5729" spans="4:4">
      <c r="D5729"/>
    </row>
    <row r="5730" spans="4:4">
      <c r="D5730"/>
    </row>
    <row r="5731" spans="4:4">
      <c r="D5731"/>
    </row>
    <row r="5732" spans="4:4">
      <c r="D5732"/>
    </row>
    <row r="5733" spans="4:4">
      <c r="D5733"/>
    </row>
    <row r="5734" spans="4:4">
      <c r="D5734"/>
    </row>
    <row r="5735" spans="4:4">
      <c r="D5735"/>
    </row>
    <row r="5736" spans="4:4">
      <c r="D5736"/>
    </row>
    <row r="5737" spans="4:4">
      <c r="D5737"/>
    </row>
    <row r="5738" spans="4:4">
      <c r="D5738"/>
    </row>
    <row r="5739" spans="4:4">
      <c r="D5739"/>
    </row>
    <row r="5740" spans="4:4">
      <c r="D5740"/>
    </row>
    <row r="5741" spans="4:4">
      <c r="D5741"/>
    </row>
    <row r="5742" spans="4:4">
      <c r="D5742"/>
    </row>
    <row r="5743" spans="4:4">
      <c r="D5743"/>
    </row>
    <row r="5744" spans="4:4">
      <c r="D5744"/>
    </row>
    <row r="5745" spans="4:4">
      <c r="D5745"/>
    </row>
    <row r="5746" spans="4:4">
      <c r="D5746"/>
    </row>
    <row r="5747" spans="4:4">
      <c r="D5747"/>
    </row>
    <row r="5748" spans="4:4">
      <c r="D5748"/>
    </row>
    <row r="5749" spans="4:4">
      <c r="D5749"/>
    </row>
    <row r="5750" spans="4:4">
      <c r="D5750"/>
    </row>
    <row r="5751" spans="4:4">
      <c r="D5751"/>
    </row>
    <row r="5752" spans="4:4">
      <c r="D5752"/>
    </row>
    <row r="5753" spans="4:4">
      <c r="D5753"/>
    </row>
    <row r="5754" spans="4:4">
      <c r="D5754"/>
    </row>
    <row r="5755" spans="4:4">
      <c r="D5755"/>
    </row>
    <row r="5756" spans="4:4">
      <c r="D5756"/>
    </row>
    <row r="5757" spans="4:4">
      <c r="D5757"/>
    </row>
    <row r="5758" spans="4:4">
      <c r="D5758"/>
    </row>
    <row r="5759" spans="4:4">
      <c r="D5759"/>
    </row>
    <row r="5760" spans="4:4">
      <c r="D5760"/>
    </row>
    <row r="5761" spans="4:4">
      <c r="D5761"/>
    </row>
    <row r="5762" spans="4:4">
      <c r="D5762"/>
    </row>
    <row r="5763" spans="4:4">
      <c r="D5763"/>
    </row>
    <row r="5764" spans="4:4">
      <c r="D5764"/>
    </row>
    <row r="5765" spans="4:4">
      <c r="D5765"/>
    </row>
    <row r="5766" spans="4:4">
      <c r="D5766"/>
    </row>
    <row r="5767" spans="4:4">
      <c r="D5767"/>
    </row>
    <row r="5768" spans="4:4">
      <c r="D5768"/>
    </row>
    <row r="5769" spans="4:4">
      <c r="D5769"/>
    </row>
    <row r="5770" spans="4:4">
      <c r="D5770"/>
    </row>
    <row r="5771" spans="4:4">
      <c r="D5771"/>
    </row>
    <row r="5772" spans="4:4">
      <c r="D5772"/>
    </row>
    <row r="5773" spans="4:4">
      <c r="D5773"/>
    </row>
    <row r="5774" spans="4:4">
      <c r="D5774"/>
    </row>
    <row r="5775" spans="4:4">
      <c r="D5775"/>
    </row>
    <row r="5776" spans="4:4">
      <c r="D5776"/>
    </row>
    <row r="5777" spans="4:4">
      <c r="D5777"/>
    </row>
    <row r="5778" spans="4:4">
      <c r="D5778"/>
    </row>
    <row r="5779" spans="4:4">
      <c r="D5779"/>
    </row>
    <row r="5780" spans="4:4">
      <c r="D5780"/>
    </row>
    <row r="5781" spans="4:4">
      <c r="D5781"/>
    </row>
    <row r="5782" spans="4:4">
      <c r="D5782"/>
    </row>
    <row r="5783" spans="4:4">
      <c r="D5783"/>
    </row>
    <row r="5784" spans="4:4">
      <c r="D5784"/>
    </row>
    <row r="5785" spans="4:4">
      <c r="D5785"/>
    </row>
    <row r="5786" spans="4:4">
      <c r="D5786"/>
    </row>
    <row r="5787" spans="4:4">
      <c r="D5787"/>
    </row>
    <row r="5788" spans="4:4">
      <c r="D5788"/>
    </row>
    <row r="5789" spans="4:4">
      <c r="D5789"/>
    </row>
    <row r="5790" spans="4:4">
      <c r="D5790"/>
    </row>
    <row r="5791" spans="4:4">
      <c r="D5791"/>
    </row>
    <row r="5792" spans="4:4">
      <c r="D5792"/>
    </row>
    <row r="5793" spans="4:4">
      <c r="D5793"/>
    </row>
    <row r="5794" spans="4:4">
      <c r="D5794"/>
    </row>
    <row r="5795" spans="4:4">
      <c r="D5795"/>
    </row>
    <row r="5796" spans="4:4">
      <c r="D5796"/>
    </row>
    <row r="5797" spans="4:4">
      <c r="D5797"/>
    </row>
    <row r="5798" spans="4:4">
      <c r="D5798"/>
    </row>
    <row r="5799" spans="4:4">
      <c r="D5799"/>
    </row>
    <row r="5800" spans="4:4">
      <c r="D5800"/>
    </row>
    <row r="5801" spans="4:4">
      <c r="D5801"/>
    </row>
    <row r="5802" spans="4:4">
      <c r="D5802"/>
    </row>
    <row r="5803" spans="4:4">
      <c r="D5803"/>
    </row>
    <row r="5804" spans="4:4">
      <c r="D5804"/>
    </row>
    <row r="5805" spans="4:4">
      <c r="D5805"/>
    </row>
    <row r="5806" spans="4:4">
      <c r="D5806"/>
    </row>
    <row r="5807" spans="4:4">
      <c r="D5807"/>
    </row>
    <row r="5808" spans="4:4">
      <c r="D5808"/>
    </row>
    <row r="5809" spans="4:4">
      <c r="D5809"/>
    </row>
    <row r="5810" spans="4:4">
      <c r="D5810"/>
    </row>
    <row r="5811" spans="4:4">
      <c r="D5811"/>
    </row>
    <row r="5812" spans="4:4">
      <c r="D5812"/>
    </row>
    <row r="5813" spans="4:4">
      <c r="D5813"/>
    </row>
    <row r="5814" spans="4:4">
      <c r="D5814"/>
    </row>
    <row r="5815" spans="4:4">
      <c r="D5815"/>
    </row>
    <row r="5816" spans="4:4">
      <c r="D5816"/>
    </row>
    <row r="5817" spans="4:4">
      <c r="D5817"/>
    </row>
    <row r="5818" spans="4:4">
      <c r="D5818"/>
    </row>
    <row r="5819" spans="4:4">
      <c r="D5819"/>
    </row>
    <row r="5820" spans="4:4">
      <c r="D5820"/>
    </row>
    <row r="5821" spans="4:4">
      <c r="D5821"/>
    </row>
    <row r="5822" spans="4:4">
      <c r="D5822"/>
    </row>
    <row r="5823" spans="4:4">
      <c r="D5823"/>
    </row>
    <row r="5824" spans="4:4">
      <c r="D5824"/>
    </row>
    <row r="5825" spans="4:4">
      <c r="D5825"/>
    </row>
    <row r="5826" spans="4:4">
      <c r="D5826"/>
    </row>
    <row r="5827" spans="4:4">
      <c r="D5827"/>
    </row>
    <row r="5828" spans="4:4">
      <c r="D5828"/>
    </row>
    <row r="5829" spans="4:4">
      <c r="D5829"/>
    </row>
    <row r="5830" spans="4:4">
      <c r="D5830"/>
    </row>
    <row r="5831" spans="4:4">
      <c r="D5831"/>
    </row>
    <row r="5832" spans="4:4">
      <c r="D5832"/>
    </row>
    <row r="5833" spans="4:4">
      <c r="D5833"/>
    </row>
    <row r="5834" spans="4:4">
      <c r="D5834"/>
    </row>
    <row r="5835" spans="4:4">
      <c r="D5835"/>
    </row>
    <row r="5836" spans="4:4">
      <c r="D5836"/>
    </row>
    <row r="5837" spans="4:4">
      <c r="D5837"/>
    </row>
    <row r="5838" spans="4:4">
      <c r="D5838"/>
    </row>
    <row r="5839" spans="4:4">
      <c r="D5839"/>
    </row>
    <row r="5840" spans="4:4">
      <c r="D5840"/>
    </row>
    <row r="5841" spans="4:4">
      <c r="D5841"/>
    </row>
    <row r="5842" spans="4:4">
      <c r="D5842"/>
    </row>
    <row r="5843" spans="4:4">
      <c r="D5843"/>
    </row>
    <row r="5844" spans="4:4">
      <c r="D5844"/>
    </row>
    <row r="5845" spans="4:4">
      <c r="D5845"/>
    </row>
    <row r="5846" spans="4:4">
      <c r="D5846"/>
    </row>
  </sheetData>
  <autoFilter ref="A1:E61" xr:uid="{1F5C4FE0-B416-4CDC-A73B-CC84D09E883D}"/>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0FE0D-5F44-479A-977B-4F7FA6A9131B}">
  <sheetPr codeName="Sheet41">
    <tabColor theme="9"/>
  </sheetPr>
  <dimension ref="A1:F97"/>
  <sheetViews>
    <sheetView workbookViewId="0"/>
  </sheetViews>
  <sheetFormatPr defaultColWidth="9.140625" defaultRowHeight="15"/>
  <cols>
    <col min="1" max="1" width="40.42578125" style="89" customWidth="1"/>
    <col min="2" max="2" width="36.42578125" style="89" customWidth="1"/>
    <col min="3" max="3" width="18.85546875" style="89" customWidth="1"/>
    <col min="4" max="4" width="40.42578125" style="89" customWidth="1"/>
    <col min="5" max="5" width="20.28515625" style="89" customWidth="1"/>
    <col min="6" max="6" width="24.7109375" style="84" customWidth="1"/>
    <col min="7" max="16384" width="9.140625" style="89"/>
  </cols>
  <sheetData>
    <row r="1" spans="1:6">
      <c r="A1" s="89" t="s">
        <v>2509</v>
      </c>
    </row>
    <row r="2" spans="1:6">
      <c r="A2" s="90" t="s">
        <v>2993</v>
      </c>
      <c r="B2" s="90" t="s">
        <v>2511</v>
      </c>
      <c r="C2" s="90" t="s">
        <v>2512</v>
      </c>
      <c r="D2" s="90" t="s">
        <v>2513</v>
      </c>
      <c r="E2" s="90" t="s">
        <v>2514</v>
      </c>
      <c r="F2" s="85" t="s">
        <v>2992</v>
      </c>
    </row>
    <row r="3" spans="1:6">
      <c r="A3" s="89" t="s">
        <v>2994</v>
      </c>
      <c r="B3" s="89" t="s">
        <v>2560</v>
      </c>
      <c r="C3" s="89" t="s">
        <v>2557</v>
      </c>
      <c r="D3" s="89">
        <v>28676225.394305445</v>
      </c>
      <c r="E3" s="89" t="s">
        <v>2522</v>
      </c>
      <c r="F3" s="84" t="str">
        <f>INDEX('Crosswalk Particulates'!$E:$E,MATCH(B3,'Crosswalk Particulates'!$D:$D,0))</f>
        <v>CO</v>
      </c>
    </row>
    <row r="4" spans="1:6">
      <c r="A4" s="89" t="s">
        <v>2995</v>
      </c>
      <c r="B4" s="89" t="s">
        <v>2556</v>
      </c>
      <c r="C4" s="89" t="s">
        <v>2557</v>
      </c>
      <c r="D4" s="89">
        <v>25823487.798769999</v>
      </c>
      <c r="E4" s="89" t="s">
        <v>2522</v>
      </c>
      <c r="F4" s="84" t="str">
        <f>INDEX('Crosswalk Particulates'!$E:$E,MATCH(B4,'Crosswalk Particulates'!$D:$D,0))</f>
        <v>VOC</v>
      </c>
    </row>
    <row r="5" spans="1:6">
      <c r="A5" s="89" t="s">
        <v>2996</v>
      </c>
      <c r="B5" s="89" t="s">
        <v>2560</v>
      </c>
      <c r="C5" s="89" t="s">
        <v>2557</v>
      </c>
      <c r="D5" s="89">
        <v>19513050.603903659</v>
      </c>
      <c r="E5" s="89" t="s">
        <v>2522</v>
      </c>
      <c r="F5" s="84" t="str">
        <f>INDEX('Crosswalk Particulates'!$E:$E,MATCH(B5,'Crosswalk Particulates'!$D:$D,0))</f>
        <v>CO</v>
      </c>
    </row>
    <row r="6" spans="1:6">
      <c r="A6" s="89" t="s">
        <v>2994</v>
      </c>
      <c r="B6" s="89" t="s">
        <v>2590</v>
      </c>
      <c r="C6" s="89" t="s">
        <v>2557</v>
      </c>
      <c r="D6" s="89">
        <v>14776624.215268791</v>
      </c>
      <c r="E6" s="89" t="s">
        <v>2522</v>
      </c>
      <c r="F6" s="84" t="str">
        <f>INDEX('Crosswalk Particulates'!$E:$E,MATCH(B6,'Crosswalk Particulates'!$D:$D,0))</f>
        <v>PM10</v>
      </c>
    </row>
    <row r="7" spans="1:6">
      <c r="A7" s="89" t="s">
        <v>2997</v>
      </c>
      <c r="B7" s="89" t="s">
        <v>2560</v>
      </c>
      <c r="C7" s="89" t="s">
        <v>2557</v>
      </c>
      <c r="D7" s="89">
        <v>11604579.303185735</v>
      </c>
      <c r="E7" s="89" t="s">
        <v>2522</v>
      </c>
      <c r="F7" s="84" t="str">
        <f>INDEX('Crosswalk Particulates'!$E:$E,MATCH(B7,'Crosswalk Particulates'!$D:$D,0))</f>
        <v>CO</v>
      </c>
    </row>
    <row r="8" spans="1:6">
      <c r="A8" s="89" t="s">
        <v>2994</v>
      </c>
      <c r="B8" s="89" t="s">
        <v>2556</v>
      </c>
      <c r="C8" s="89" t="s">
        <v>2557</v>
      </c>
      <c r="D8" s="89">
        <v>6888361.9689312316</v>
      </c>
      <c r="E8" s="89" t="s">
        <v>2522</v>
      </c>
      <c r="F8" s="84" t="str">
        <f>INDEX('Crosswalk Particulates'!$E:$E,MATCH(B8,'Crosswalk Particulates'!$D:$D,0))</f>
        <v>VOC</v>
      </c>
    </row>
    <row r="9" spans="1:6">
      <c r="A9" s="89" t="s">
        <v>2994</v>
      </c>
      <c r="B9" s="89" t="s">
        <v>2610</v>
      </c>
      <c r="C9" s="89" t="s">
        <v>2557</v>
      </c>
      <c r="D9" s="89">
        <v>4188614.2220506389</v>
      </c>
      <c r="E9" s="89" t="s">
        <v>2522</v>
      </c>
      <c r="F9" s="84" t="str">
        <f>INDEX('Crosswalk Particulates'!$E:$E,MATCH(B9,'Crosswalk Particulates'!$D:$D,0))</f>
        <v>PM25</v>
      </c>
    </row>
    <row r="10" spans="1:6">
      <c r="A10" s="89" t="s">
        <v>2995</v>
      </c>
      <c r="B10" s="89" t="s">
        <v>2560</v>
      </c>
      <c r="C10" s="89" t="s">
        <v>2557</v>
      </c>
      <c r="D10" s="89">
        <v>4083199.3925589998</v>
      </c>
      <c r="E10" s="89" t="s">
        <v>2522</v>
      </c>
      <c r="F10" s="84" t="str">
        <f>INDEX('Crosswalk Particulates'!$E:$E,MATCH(B10,'Crosswalk Particulates'!$D:$D,0))</f>
        <v>CO</v>
      </c>
    </row>
    <row r="11" spans="1:6">
      <c r="A11" s="89" t="s">
        <v>2994</v>
      </c>
      <c r="B11" s="89" t="s">
        <v>2605</v>
      </c>
      <c r="C11" s="89" t="s">
        <v>2557</v>
      </c>
      <c r="D11" s="89">
        <v>4026225.2133853333</v>
      </c>
      <c r="E11" s="89" t="s">
        <v>2522</v>
      </c>
      <c r="F11" s="84">
        <f>INDEX('Crosswalk Particulates'!$E:$E,MATCH(B11,'Crosswalk Particulates'!$D:$D,0))</f>
        <v>0</v>
      </c>
    </row>
    <row r="12" spans="1:6">
      <c r="A12" s="89" t="s">
        <v>2996</v>
      </c>
      <c r="B12" s="89" t="s">
        <v>2609</v>
      </c>
      <c r="C12" s="89" t="s">
        <v>2557</v>
      </c>
      <c r="D12" s="89">
        <v>3494838.647895386</v>
      </c>
      <c r="E12" s="89" t="s">
        <v>2522</v>
      </c>
      <c r="F12" s="84" t="str">
        <f>INDEX('Crosswalk Particulates'!$E:$E,MATCH(B12,'Crosswalk Particulates'!$D:$D,0))</f>
        <v>NOX</v>
      </c>
    </row>
    <row r="13" spans="1:6">
      <c r="A13" s="89" t="s">
        <v>2998</v>
      </c>
      <c r="B13" s="89" t="s">
        <v>2556</v>
      </c>
      <c r="C13" s="89" t="s">
        <v>2557</v>
      </c>
      <c r="D13" s="89">
        <v>2972156.2754979641</v>
      </c>
      <c r="E13" s="89" t="s">
        <v>2522</v>
      </c>
      <c r="F13" s="84" t="str">
        <f>INDEX('Crosswalk Particulates'!$E:$E,MATCH(B13,'Crosswalk Particulates'!$D:$D,0))</f>
        <v>VOC</v>
      </c>
    </row>
    <row r="14" spans="1:6">
      <c r="A14" s="89" t="s">
        <v>2997</v>
      </c>
      <c r="B14" s="89" t="s">
        <v>2609</v>
      </c>
      <c r="C14" s="89" t="s">
        <v>2557</v>
      </c>
      <c r="D14" s="89">
        <v>2710682.1404479626</v>
      </c>
      <c r="E14" s="89" t="s">
        <v>2522</v>
      </c>
      <c r="F14" s="84" t="str">
        <f>INDEX('Crosswalk Particulates'!$E:$E,MATCH(B14,'Crosswalk Particulates'!$D:$D,0))</f>
        <v>NOX</v>
      </c>
    </row>
    <row r="15" spans="1:6">
      <c r="A15" s="89" t="s">
        <v>2999</v>
      </c>
      <c r="B15" s="89" t="s">
        <v>2560</v>
      </c>
      <c r="C15" s="89" t="s">
        <v>2557</v>
      </c>
      <c r="D15" s="89">
        <v>2671444.6344063794</v>
      </c>
      <c r="E15" s="89" t="s">
        <v>2522</v>
      </c>
      <c r="F15" s="84" t="str">
        <f>INDEX('Crosswalk Particulates'!$E:$E,MATCH(B15,'Crosswalk Particulates'!$D:$D,0))</f>
        <v>CO</v>
      </c>
    </row>
    <row r="16" spans="1:6">
      <c r="A16" s="89" t="s">
        <v>3000</v>
      </c>
      <c r="B16" s="89" t="s">
        <v>2556</v>
      </c>
      <c r="C16" s="89" t="s">
        <v>2557</v>
      </c>
      <c r="D16" s="89">
        <v>2530072.9988542087</v>
      </c>
      <c r="E16" s="89" t="s">
        <v>2522</v>
      </c>
      <c r="F16" s="84" t="str">
        <f>INDEX('Crosswalk Particulates'!$E:$E,MATCH(B16,'Crosswalk Particulates'!$D:$D,0))</f>
        <v>VOC</v>
      </c>
    </row>
    <row r="17" spans="1:6">
      <c r="A17" s="89" t="s">
        <v>2996</v>
      </c>
      <c r="B17" s="89" t="s">
        <v>2556</v>
      </c>
      <c r="C17" s="89" t="s">
        <v>2557</v>
      </c>
      <c r="D17" s="89">
        <v>1814436.5538925205</v>
      </c>
      <c r="E17" s="89" t="s">
        <v>2522</v>
      </c>
      <c r="F17" s="84" t="str">
        <f>INDEX('Crosswalk Particulates'!$E:$E,MATCH(B17,'Crosswalk Particulates'!$D:$D,0))</f>
        <v>VOC</v>
      </c>
    </row>
    <row r="18" spans="1:6">
      <c r="A18" s="89" t="s">
        <v>3001</v>
      </c>
      <c r="B18" s="89" t="s">
        <v>2615</v>
      </c>
      <c r="C18" s="89" t="s">
        <v>2557</v>
      </c>
      <c r="D18" s="89">
        <v>1385351.5935859003</v>
      </c>
      <c r="E18" s="89" t="s">
        <v>2522</v>
      </c>
      <c r="F18" s="84" t="str">
        <f>INDEX('Crosswalk Particulates'!$E:$E,MATCH(B18,'Crosswalk Particulates'!$D:$D,0))</f>
        <v>SOx</v>
      </c>
    </row>
    <row r="19" spans="1:6">
      <c r="A19" s="89" t="s">
        <v>2995</v>
      </c>
      <c r="B19" s="89" t="s">
        <v>2609</v>
      </c>
      <c r="C19" s="89" t="s">
        <v>2557</v>
      </c>
      <c r="D19" s="89">
        <v>1366921.79873125</v>
      </c>
      <c r="E19" s="89" t="s">
        <v>2522</v>
      </c>
      <c r="F19" s="84" t="str">
        <f>INDEX('Crosswalk Particulates'!$E:$E,MATCH(B19,'Crosswalk Particulates'!$D:$D,0))</f>
        <v>NOX</v>
      </c>
    </row>
    <row r="20" spans="1:6">
      <c r="A20" s="89" t="s">
        <v>3002</v>
      </c>
      <c r="B20" s="89" t="s">
        <v>2560</v>
      </c>
      <c r="C20" s="89" t="s">
        <v>2557</v>
      </c>
      <c r="D20" s="89">
        <v>1300830.9795532755</v>
      </c>
      <c r="E20" s="89" t="s">
        <v>2522</v>
      </c>
      <c r="F20" s="84" t="str">
        <f>INDEX('Crosswalk Particulates'!$E:$E,MATCH(B20,'Crosswalk Particulates'!$D:$D,0))</f>
        <v>CO</v>
      </c>
    </row>
    <row r="21" spans="1:6">
      <c r="A21" s="89" t="s">
        <v>2997</v>
      </c>
      <c r="B21" s="89" t="s">
        <v>2556</v>
      </c>
      <c r="C21" s="89" t="s">
        <v>2557</v>
      </c>
      <c r="D21" s="89">
        <v>1251615.7002977082</v>
      </c>
      <c r="E21" s="89" t="s">
        <v>2522</v>
      </c>
      <c r="F21" s="84" t="str">
        <f>INDEX('Crosswalk Particulates'!$E:$E,MATCH(B21,'Crosswalk Particulates'!$D:$D,0))</f>
        <v>VOC</v>
      </c>
    </row>
    <row r="22" spans="1:6">
      <c r="A22" s="89" t="s">
        <v>3001</v>
      </c>
      <c r="B22" s="89" t="s">
        <v>2609</v>
      </c>
      <c r="C22" s="89" t="s">
        <v>2557</v>
      </c>
      <c r="D22" s="89">
        <v>1158487.1656785961</v>
      </c>
      <c r="E22" s="89" t="s">
        <v>2522</v>
      </c>
      <c r="F22" s="84" t="str">
        <f>INDEX('Crosswalk Particulates'!$E:$E,MATCH(B22,'Crosswalk Particulates'!$D:$D,0))</f>
        <v>NOX</v>
      </c>
    </row>
    <row r="23" spans="1:6">
      <c r="A23" s="89" t="s">
        <v>3003</v>
      </c>
      <c r="B23" s="89" t="s">
        <v>2609</v>
      </c>
      <c r="C23" s="89" t="s">
        <v>2557</v>
      </c>
      <c r="D23" s="89">
        <v>1080952.0513467107</v>
      </c>
      <c r="E23" s="89" t="s">
        <v>2522</v>
      </c>
      <c r="F23" s="84" t="str">
        <f>INDEX('Crosswalk Particulates'!$E:$E,MATCH(B23,'Crosswalk Particulates'!$D:$D,0))</f>
        <v>NOX</v>
      </c>
    </row>
    <row r="24" spans="1:6">
      <c r="A24" s="89" t="s">
        <v>3003</v>
      </c>
      <c r="B24" s="89" t="s">
        <v>2560</v>
      </c>
      <c r="C24" s="89" t="s">
        <v>2557</v>
      </c>
      <c r="D24" s="89">
        <v>862258.21534144052</v>
      </c>
      <c r="E24" s="89" t="s">
        <v>2522</v>
      </c>
      <c r="F24" s="84" t="str">
        <f>INDEX('Crosswalk Particulates'!$E:$E,MATCH(B24,'Crosswalk Particulates'!$D:$D,0))</f>
        <v>CO</v>
      </c>
    </row>
    <row r="25" spans="1:6">
      <c r="A25" s="89" t="s">
        <v>3004</v>
      </c>
      <c r="B25" s="89" t="s">
        <v>2590</v>
      </c>
      <c r="C25" s="89" t="s">
        <v>2557</v>
      </c>
      <c r="D25" s="89">
        <v>766710.37229516928</v>
      </c>
      <c r="E25" s="89" t="s">
        <v>2522</v>
      </c>
      <c r="F25" s="84" t="str">
        <f>INDEX('Crosswalk Particulates'!$E:$E,MATCH(B25,'Crosswalk Particulates'!$D:$D,0))</f>
        <v>PM10</v>
      </c>
    </row>
    <row r="26" spans="1:6">
      <c r="A26" s="89" t="s">
        <v>3005</v>
      </c>
      <c r="B26" s="89" t="s">
        <v>2556</v>
      </c>
      <c r="C26" s="89" t="s">
        <v>2557</v>
      </c>
      <c r="D26" s="89">
        <v>698271.7137217141</v>
      </c>
      <c r="E26" s="89" t="s">
        <v>2522</v>
      </c>
      <c r="F26" s="84" t="str">
        <f>INDEX('Crosswalk Particulates'!$E:$E,MATCH(B26,'Crosswalk Particulates'!$D:$D,0))</f>
        <v>VOC</v>
      </c>
    </row>
    <row r="27" spans="1:6">
      <c r="A27" s="89" t="s">
        <v>3000</v>
      </c>
      <c r="B27" s="89" t="s">
        <v>2560</v>
      </c>
      <c r="C27" s="89" t="s">
        <v>2557</v>
      </c>
      <c r="D27" s="89">
        <v>653899.25685612438</v>
      </c>
      <c r="E27" s="89" t="s">
        <v>2522</v>
      </c>
      <c r="F27" s="84" t="str">
        <f>INDEX('Crosswalk Particulates'!$E:$E,MATCH(B27,'Crosswalk Particulates'!$D:$D,0))</f>
        <v>CO</v>
      </c>
    </row>
    <row r="28" spans="1:6">
      <c r="A28" s="89" t="s">
        <v>3000</v>
      </c>
      <c r="B28" s="89" t="s">
        <v>2609</v>
      </c>
      <c r="C28" s="89" t="s">
        <v>2557</v>
      </c>
      <c r="D28" s="89">
        <v>624250.59213732008</v>
      </c>
      <c r="E28" s="89" t="s">
        <v>2522</v>
      </c>
      <c r="F28" s="84" t="str">
        <f>INDEX('Crosswalk Particulates'!$E:$E,MATCH(B28,'Crosswalk Particulates'!$D:$D,0))</f>
        <v>NOX</v>
      </c>
    </row>
    <row r="29" spans="1:6">
      <c r="A29" s="89" t="s">
        <v>3001</v>
      </c>
      <c r="B29" s="89" t="s">
        <v>2560</v>
      </c>
      <c r="C29" s="89" t="s">
        <v>2557</v>
      </c>
      <c r="D29" s="89">
        <v>587939.3900660862</v>
      </c>
      <c r="E29" s="89" t="s">
        <v>2522</v>
      </c>
      <c r="F29" s="84" t="str">
        <f>INDEX('Crosswalk Particulates'!$E:$E,MATCH(B29,'Crosswalk Particulates'!$D:$D,0))</f>
        <v>CO</v>
      </c>
    </row>
    <row r="30" spans="1:6">
      <c r="A30" s="89" t="s">
        <v>2999</v>
      </c>
      <c r="B30" s="89" t="s">
        <v>2609</v>
      </c>
      <c r="C30" s="89" t="s">
        <v>2557</v>
      </c>
      <c r="D30" s="89">
        <v>494408.48488273483</v>
      </c>
      <c r="E30" s="89" t="s">
        <v>2522</v>
      </c>
      <c r="F30" s="84" t="str">
        <f>INDEX('Crosswalk Particulates'!$E:$E,MATCH(B30,'Crosswalk Particulates'!$D:$D,0))</f>
        <v>NOX</v>
      </c>
    </row>
    <row r="31" spans="1:6">
      <c r="A31" s="89" t="s">
        <v>3006</v>
      </c>
      <c r="B31" s="89" t="s">
        <v>2560</v>
      </c>
      <c r="C31" s="89" t="s">
        <v>2557</v>
      </c>
      <c r="D31" s="89">
        <v>468331.88960469502</v>
      </c>
      <c r="E31" s="89" t="s">
        <v>2522</v>
      </c>
      <c r="F31" s="84" t="str">
        <f>INDEX('Crosswalk Particulates'!$E:$E,MATCH(B31,'Crosswalk Particulates'!$D:$D,0))</f>
        <v>CO</v>
      </c>
    </row>
    <row r="32" spans="1:6">
      <c r="A32" s="89" t="s">
        <v>3004</v>
      </c>
      <c r="B32" s="89" t="s">
        <v>2560</v>
      </c>
      <c r="C32" s="89" t="s">
        <v>2557</v>
      </c>
      <c r="D32" s="89">
        <v>447005.74202338717</v>
      </c>
      <c r="E32" s="89" t="s">
        <v>2522</v>
      </c>
      <c r="F32" s="84" t="str">
        <f>INDEX('Crosswalk Particulates'!$E:$E,MATCH(B32,'Crosswalk Particulates'!$D:$D,0))</f>
        <v>CO</v>
      </c>
    </row>
    <row r="33" spans="1:6">
      <c r="A33" s="89" t="s">
        <v>2994</v>
      </c>
      <c r="B33" s="89" t="s">
        <v>2609</v>
      </c>
      <c r="C33" s="89" t="s">
        <v>2557</v>
      </c>
      <c r="D33" s="89">
        <v>409273.43416035385</v>
      </c>
      <c r="E33" s="89" t="s">
        <v>2522</v>
      </c>
      <c r="F33" s="84" t="str">
        <f>INDEX('Crosswalk Particulates'!$E:$E,MATCH(B33,'Crosswalk Particulates'!$D:$D,0))</f>
        <v>NOX</v>
      </c>
    </row>
    <row r="34" spans="1:6">
      <c r="A34" s="89" t="s">
        <v>3003</v>
      </c>
      <c r="B34" s="89" t="s">
        <v>2615</v>
      </c>
      <c r="C34" s="89" t="s">
        <v>2557</v>
      </c>
      <c r="D34" s="89">
        <v>377126.89483813237</v>
      </c>
      <c r="E34" s="89" t="s">
        <v>2522</v>
      </c>
      <c r="F34" s="84" t="str">
        <f>INDEX('Crosswalk Particulates'!$E:$E,MATCH(B34,'Crosswalk Particulates'!$D:$D,0))</f>
        <v>SOx</v>
      </c>
    </row>
    <row r="35" spans="1:6">
      <c r="A35" s="89" t="s">
        <v>2999</v>
      </c>
      <c r="B35" s="89" t="s">
        <v>2590</v>
      </c>
      <c r="C35" s="89" t="s">
        <v>2557</v>
      </c>
      <c r="D35" s="89">
        <v>369811.77947726031</v>
      </c>
      <c r="E35" s="89" t="s">
        <v>2522</v>
      </c>
      <c r="F35" s="84" t="str">
        <f>INDEX('Crosswalk Particulates'!$E:$E,MATCH(B35,'Crosswalk Particulates'!$D:$D,0))</f>
        <v>PM10</v>
      </c>
    </row>
    <row r="36" spans="1:6">
      <c r="A36" s="89" t="s">
        <v>2999</v>
      </c>
      <c r="B36" s="89" t="s">
        <v>2610</v>
      </c>
      <c r="C36" s="89" t="s">
        <v>2557</v>
      </c>
      <c r="D36" s="89">
        <v>364373.7866702663</v>
      </c>
      <c r="E36" s="89" t="s">
        <v>2522</v>
      </c>
      <c r="F36" s="84" t="str">
        <f>INDEX('Crosswalk Particulates'!$E:$E,MATCH(B36,'Crosswalk Particulates'!$D:$D,0))</f>
        <v>PM25</v>
      </c>
    </row>
    <row r="37" spans="1:6">
      <c r="A37" s="89" t="s">
        <v>2999</v>
      </c>
      <c r="B37" s="89" t="s">
        <v>2556</v>
      </c>
      <c r="C37" s="89" t="s">
        <v>2557</v>
      </c>
      <c r="D37" s="89">
        <v>361967.72722212534</v>
      </c>
      <c r="E37" s="89" t="s">
        <v>2522</v>
      </c>
      <c r="F37" s="84" t="str">
        <f>INDEX('Crosswalk Particulates'!$E:$E,MATCH(B37,'Crosswalk Particulates'!$D:$D,0))</f>
        <v>VOC</v>
      </c>
    </row>
    <row r="38" spans="1:6">
      <c r="A38" s="89" t="s">
        <v>3004</v>
      </c>
      <c r="B38" s="89" t="s">
        <v>2556</v>
      </c>
      <c r="C38" s="89" t="s">
        <v>2557</v>
      </c>
      <c r="D38" s="89">
        <v>345730.46627777355</v>
      </c>
      <c r="E38" s="89" t="s">
        <v>2522</v>
      </c>
      <c r="F38" s="84" t="str">
        <f>INDEX('Crosswalk Particulates'!$E:$E,MATCH(B38,'Crosswalk Particulates'!$D:$D,0))</f>
        <v>VOC</v>
      </c>
    </row>
    <row r="39" spans="1:6">
      <c r="A39" s="89" t="s">
        <v>3004</v>
      </c>
      <c r="B39" s="89" t="s">
        <v>2609</v>
      </c>
      <c r="C39" s="89" t="s">
        <v>2557</v>
      </c>
      <c r="D39" s="89">
        <v>321312.54682179756</v>
      </c>
      <c r="E39" s="89" t="s">
        <v>2522</v>
      </c>
      <c r="F39" s="84" t="str">
        <f>INDEX('Crosswalk Particulates'!$E:$E,MATCH(B39,'Crosswalk Particulates'!$D:$D,0))</f>
        <v>NOX</v>
      </c>
    </row>
    <row r="40" spans="1:6">
      <c r="A40" s="89" t="s">
        <v>3004</v>
      </c>
      <c r="B40" s="89" t="s">
        <v>2610</v>
      </c>
      <c r="C40" s="89" t="s">
        <v>2557</v>
      </c>
      <c r="D40" s="89">
        <v>297250.54968158423</v>
      </c>
      <c r="E40" s="89" t="s">
        <v>2522</v>
      </c>
      <c r="F40" s="84" t="str">
        <f>INDEX('Crosswalk Particulates'!$E:$E,MATCH(B40,'Crosswalk Particulates'!$D:$D,0))</f>
        <v>PM25</v>
      </c>
    </row>
    <row r="41" spans="1:6">
      <c r="A41" s="89" t="s">
        <v>3003</v>
      </c>
      <c r="B41" s="89" t="s">
        <v>2590</v>
      </c>
      <c r="C41" s="89" t="s">
        <v>2557</v>
      </c>
      <c r="D41" s="89">
        <v>246397.97811378696</v>
      </c>
      <c r="E41" s="89" t="s">
        <v>2522</v>
      </c>
      <c r="F41" s="84" t="str">
        <f>INDEX('Crosswalk Particulates'!$E:$E,MATCH(B41,'Crosswalk Particulates'!$D:$D,0))</f>
        <v>PM10</v>
      </c>
    </row>
    <row r="42" spans="1:6">
      <c r="A42" s="89" t="s">
        <v>2996</v>
      </c>
      <c r="B42" s="89" t="s">
        <v>2590</v>
      </c>
      <c r="C42" s="89" t="s">
        <v>2557</v>
      </c>
      <c r="D42" s="89">
        <v>239589.21746367862</v>
      </c>
      <c r="E42" s="89" t="s">
        <v>2522</v>
      </c>
      <c r="F42" s="84" t="str">
        <f>INDEX('Crosswalk Particulates'!$E:$E,MATCH(B42,'Crosswalk Particulates'!$D:$D,0))</f>
        <v>PM10</v>
      </c>
    </row>
    <row r="43" spans="1:6">
      <c r="A43" s="89" t="s">
        <v>3002</v>
      </c>
      <c r="B43" s="89" t="s">
        <v>2590</v>
      </c>
      <c r="C43" s="89" t="s">
        <v>2557</v>
      </c>
      <c r="D43" s="89">
        <v>227136.23468803751</v>
      </c>
      <c r="E43" s="89" t="s">
        <v>2522</v>
      </c>
      <c r="F43" s="84" t="str">
        <f>INDEX('Crosswalk Particulates'!$E:$E,MATCH(B43,'Crosswalk Particulates'!$D:$D,0))</f>
        <v>PM10</v>
      </c>
    </row>
    <row r="44" spans="1:6">
      <c r="A44" s="89" t="s">
        <v>2994</v>
      </c>
      <c r="B44" s="89" t="s">
        <v>2615</v>
      </c>
      <c r="C44" s="89" t="s">
        <v>2557</v>
      </c>
      <c r="D44" s="89">
        <v>218005.97579973956</v>
      </c>
      <c r="E44" s="89" t="s">
        <v>2522</v>
      </c>
      <c r="F44" s="84" t="str">
        <f>INDEX('Crosswalk Particulates'!$E:$E,MATCH(B44,'Crosswalk Particulates'!$D:$D,0))</f>
        <v>SOx</v>
      </c>
    </row>
    <row r="45" spans="1:6">
      <c r="A45" s="89" t="s">
        <v>2997</v>
      </c>
      <c r="B45" s="89" t="s">
        <v>2615</v>
      </c>
      <c r="C45" s="89" t="s">
        <v>2557</v>
      </c>
      <c r="D45" s="89">
        <v>212901.52496279823</v>
      </c>
      <c r="E45" s="89" t="s">
        <v>2522</v>
      </c>
      <c r="F45" s="84" t="str">
        <f>INDEX('Crosswalk Particulates'!$E:$E,MATCH(B45,'Crosswalk Particulates'!$D:$D,0))</f>
        <v>SOx</v>
      </c>
    </row>
    <row r="46" spans="1:6">
      <c r="A46" s="89" t="s">
        <v>3002</v>
      </c>
      <c r="B46" s="89" t="s">
        <v>2610</v>
      </c>
      <c r="C46" s="89" t="s">
        <v>2557</v>
      </c>
      <c r="D46" s="89">
        <v>202770.61326322536</v>
      </c>
      <c r="E46" s="89" t="s">
        <v>2522</v>
      </c>
      <c r="F46" s="84" t="str">
        <f>INDEX('Crosswalk Particulates'!$E:$E,MATCH(B46,'Crosswalk Particulates'!$D:$D,0))</f>
        <v>PM25</v>
      </c>
    </row>
    <row r="47" spans="1:6">
      <c r="A47" s="89" t="s">
        <v>3003</v>
      </c>
      <c r="B47" s="89" t="s">
        <v>2610</v>
      </c>
      <c r="C47" s="89" t="s">
        <v>2557</v>
      </c>
      <c r="D47" s="89">
        <v>186023.25864930011</v>
      </c>
      <c r="E47" s="89" t="s">
        <v>2522</v>
      </c>
      <c r="F47" s="84" t="str">
        <f>INDEX('Crosswalk Particulates'!$E:$E,MATCH(B47,'Crosswalk Particulates'!$D:$D,0))</f>
        <v>PM25</v>
      </c>
    </row>
    <row r="48" spans="1:6">
      <c r="A48" s="89" t="s">
        <v>3002</v>
      </c>
      <c r="B48" s="89" t="s">
        <v>2556</v>
      </c>
      <c r="C48" s="89" t="s">
        <v>2557</v>
      </c>
      <c r="D48" s="89">
        <v>177491.67805393456</v>
      </c>
      <c r="E48" s="89" t="s">
        <v>2522</v>
      </c>
      <c r="F48" s="84" t="str">
        <f>INDEX('Crosswalk Particulates'!$E:$E,MATCH(B48,'Crosswalk Particulates'!$D:$D,0))</f>
        <v>VOC</v>
      </c>
    </row>
    <row r="49" spans="1:6">
      <c r="A49" s="89" t="s">
        <v>2997</v>
      </c>
      <c r="B49" s="89" t="s">
        <v>2590</v>
      </c>
      <c r="C49" s="89" t="s">
        <v>2557</v>
      </c>
      <c r="D49" s="89">
        <v>168030.74399705947</v>
      </c>
      <c r="E49" s="89" t="s">
        <v>2522</v>
      </c>
      <c r="F49" s="84" t="str">
        <f>INDEX('Crosswalk Particulates'!$E:$E,MATCH(B49,'Crosswalk Particulates'!$D:$D,0))</f>
        <v>PM10</v>
      </c>
    </row>
    <row r="50" spans="1:6">
      <c r="A50" s="89" t="s">
        <v>2997</v>
      </c>
      <c r="B50" s="89" t="s">
        <v>2610</v>
      </c>
      <c r="C50" s="89" t="s">
        <v>2557</v>
      </c>
      <c r="D50" s="89">
        <v>157806.96795277076</v>
      </c>
      <c r="E50" s="89" t="s">
        <v>2522</v>
      </c>
      <c r="F50" s="84" t="str">
        <f>INDEX('Crosswalk Particulates'!$E:$E,MATCH(B50,'Crosswalk Particulates'!$D:$D,0))</f>
        <v>PM25</v>
      </c>
    </row>
    <row r="51" spans="1:6">
      <c r="A51" s="89" t="s">
        <v>3004</v>
      </c>
      <c r="B51" s="89" t="s">
        <v>2615</v>
      </c>
      <c r="C51" s="89" t="s">
        <v>2557</v>
      </c>
      <c r="D51" s="89">
        <v>145914.64993681593</v>
      </c>
      <c r="E51" s="89" t="s">
        <v>2522</v>
      </c>
      <c r="F51" s="84" t="str">
        <f>INDEX('Crosswalk Particulates'!$E:$E,MATCH(B51,'Crosswalk Particulates'!$D:$D,0))</f>
        <v>SOx</v>
      </c>
    </row>
    <row r="52" spans="1:6">
      <c r="A52" s="89" t="s">
        <v>3001</v>
      </c>
      <c r="B52" s="89" t="s">
        <v>2590</v>
      </c>
      <c r="C52" s="89" t="s">
        <v>2557</v>
      </c>
      <c r="D52" s="89">
        <v>131919.34036500286</v>
      </c>
      <c r="E52" s="89" t="s">
        <v>2522</v>
      </c>
      <c r="F52" s="84" t="str">
        <f>INDEX('Crosswalk Particulates'!$E:$E,MATCH(B52,'Crosswalk Particulates'!$D:$D,0))</f>
        <v>PM10</v>
      </c>
    </row>
    <row r="53" spans="1:6">
      <c r="A53" s="89" t="s">
        <v>3007</v>
      </c>
      <c r="B53" s="89" t="s">
        <v>2560</v>
      </c>
      <c r="C53" s="89" t="s">
        <v>2557</v>
      </c>
      <c r="D53" s="89">
        <v>117709.49336482795</v>
      </c>
      <c r="E53" s="89" t="s">
        <v>2522</v>
      </c>
      <c r="F53" s="84" t="str">
        <f>INDEX('Crosswalk Particulates'!$E:$E,MATCH(B53,'Crosswalk Particulates'!$D:$D,0))</f>
        <v>CO</v>
      </c>
    </row>
    <row r="54" spans="1:6">
      <c r="A54" s="89" t="s">
        <v>2996</v>
      </c>
      <c r="B54" s="89" t="s">
        <v>2610</v>
      </c>
      <c r="C54" s="89" t="s">
        <v>2557</v>
      </c>
      <c r="D54" s="89">
        <v>114069.89775270222</v>
      </c>
      <c r="E54" s="89" t="s">
        <v>2522</v>
      </c>
      <c r="F54" s="84" t="str">
        <f>INDEX('Crosswalk Particulates'!$E:$E,MATCH(B54,'Crosswalk Particulates'!$D:$D,0))</f>
        <v>PM25</v>
      </c>
    </row>
    <row r="55" spans="1:6">
      <c r="A55" s="89" t="s">
        <v>3003</v>
      </c>
      <c r="B55" s="89" t="s">
        <v>2556</v>
      </c>
      <c r="C55" s="89" t="s">
        <v>2557</v>
      </c>
      <c r="D55" s="89">
        <v>112913.48438937525</v>
      </c>
      <c r="E55" s="89" t="s">
        <v>2522</v>
      </c>
      <c r="F55" s="84" t="str">
        <f>INDEX('Crosswalk Particulates'!$E:$E,MATCH(B55,'Crosswalk Particulates'!$D:$D,0))</f>
        <v>VOC</v>
      </c>
    </row>
    <row r="56" spans="1:6">
      <c r="A56" s="89" t="s">
        <v>3007</v>
      </c>
      <c r="B56" s="89" t="s">
        <v>2615</v>
      </c>
      <c r="C56" s="89" t="s">
        <v>2557</v>
      </c>
      <c r="D56" s="89">
        <v>111100.85028414019</v>
      </c>
      <c r="E56" s="89" t="s">
        <v>2522</v>
      </c>
      <c r="F56" s="84" t="str">
        <f>INDEX('Crosswalk Particulates'!$E:$E,MATCH(B56,'Crosswalk Particulates'!$D:$D,0))</f>
        <v>SOx</v>
      </c>
    </row>
    <row r="57" spans="1:6">
      <c r="A57" s="89" t="s">
        <v>3001</v>
      </c>
      <c r="B57" s="89" t="s">
        <v>2610</v>
      </c>
      <c r="C57" s="89" t="s">
        <v>2557</v>
      </c>
      <c r="D57" s="89">
        <v>107301.45422413692</v>
      </c>
      <c r="E57" s="89" t="s">
        <v>2522</v>
      </c>
      <c r="F57" s="84" t="str">
        <f>INDEX('Crosswalk Particulates'!$E:$E,MATCH(B57,'Crosswalk Particulates'!$D:$D,0))</f>
        <v>PM25</v>
      </c>
    </row>
    <row r="58" spans="1:6">
      <c r="A58" s="89" t="s">
        <v>2996</v>
      </c>
      <c r="B58" s="89" t="s">
        <v>2605</v>
      </c>
      <c r="C58" s="89" t="s">
        <v>2557</v>
      </c>
      <c r="D58" s="89">
        <v>100604.86524879368</v>
      </c>
      <c r="E58" s="89" t="s">
        <v>2522</v>
      </c>
      <c r="F58" s="84">
        <f>INDEX('Crosswalk Particulates'!$E:$E,MATCH(B58,'Crosswalk Particulates'!$D:$D,0))</f>
        <v>0</v>
      </c>
    </row>
    <row r="59" spans="1:6">
      <c r="A59" s="89" t="s">
        <v>3000</v>
      </c>
      <c r="B59" s="89" t="s">
        <v>2615</v>
      </c>
      <c r="C59" s="89" t="s">
        <v>2557</v>
      </c>
      <c r="D59" s="89">
        <v>94617.810384387441</v>
      </c>
      <c r="E59" s="89" t="s">
        <v>2522</v>
      </c>
      <c r="F59" s="84" t="str">
        <f>INDEX('Crosswalk Particulates'!$E:$E,MATCH(B59,'Crosswalk Particulates'!$D:$D,0))</f>
        <v>SOx</v>
      </c>
    </row>
    <row r="60" spans="1:6">
      <c r="A60" s="89" t="s">
        <v>3006</v>
      </c>
      <c r="B60" s="89" t="s">
        <v>2615</v>
      </c>
      <c r="C60" s="89" t="s">
        <v>2557</v>
      </c>
      <c r="D60" s="89">
        <v>84782.264064066214</v>
      </c>
      <c r="E60" s="89" t="s">
        <v>2522</v>
      </c>
      <c r="F60" s="84" t="str">
        <f>INDEX('Crosswalk Particulates'!$E:$E,MATCH(B60,'Crosswalk Particulates'!$D:$D,0))</f>
        <v>SOx</v>
      </c>
    </row>
    <row r="61" spans="1:6">
      <c r="A61" s="89" t="s">
        <v>3002</v>
      </c>
      <c r="B61" s="89" t="s">
        <v>2609</v>
      </c>
      <c r="C61" s="89" t="s">
        <v>2557</v>
      </c>
      <c r="D61" s="89">
        <v>81131.218914189216</v>
      </c>
      <c r="E61" s="89" t="s">
        <v>2522</v>
      </c>
      <c r="F61" s="84" t="str">
        <f>INDEX('Crosswalk Particulates'!$E:$E,MATCH(B61,'Crosswalk Particulates'!$D:$D,0))</f>
        <v>NOX</v>
      </c>
    </row>
    <row r="62" spans="1:6">
      <c r="A62" s="89" t="s">
        <v>3007</v>
      </c>
      <c r="B62" s="89" t="s">
        <v>2556</v>
      </c>
      <c r="C62" s="89" t="s">
        <v>2557</v>
      </c>
      <c r="D62" s="89">
        <v>75227.685546204404</v>
      </c>
      <c r="E62" s="89" t="s">
        <v>2522</v>
      </c>
      <c r="F62" s="84" t="str">
        <f>INDEX('Crosswalk Particulates'!$E:$E,MATCH(B62,'Crosswalk Particulates'!$D:$D,0))</f>
        <v>VOC</v>
      </c>
    </row>
    <row r="63" spans="1:6">
      <c r="A63" s="89" t="s">
        <v>3006</v>
      </c>
      <c r="B63" s="89" t="s">
        <v>2609</v>
      </c>
      <c r="C63" s="89" t="s">
        <v>2557</v>
      </c>
      <c r="D63" s="89">
        <v>65905.799746603196</v>
      </c>
      <c r="E63" s="89" t="s">
        <v>2522</v>
      </c>
      <c r="F63" s="84" t="str">
        <f>INDEX('Crosswalk Particulates'!$E:$E,MATCH(B63,'Crosswalk Particulates'!$D:$D,0))</f>
        <v>NOX</v>
      </c>
    </row>
    <row r="64" spans="1:6">
      <c r="A64" s="89" t="s">
        <v>2999</v>
      </c>
      <c r="B64" s="89" t="s">
        <v>2605</v>
      </c>
      <c r="C64" s="89" t="s">
        <v>2557</v>
      </c>
      <c r="D64" s="89">
        <v>54097.969491782955</v>
      </c>
      <c r="E64" s="89" t="s">
        <v>2522</v>
      </c>
      <c r="F64" s="84">
        <f>INDEX('Crosswalk Particulates'!$E:$E,MATCH(B64,'Crosswalk Particulates'!$D:$D,0))</f>
        <v>0</v>
      </c>
    </row>
    <row r="65" spans="1:6">
      <c r="A65" s="89" t="s">
        <v>3006</v>
      </c>
      <c r="B65" s="89" t="s">
        <v>2590</v>
      </c>
      <c r="C65" s="89" t="s">
        <v>2557</v>
      </c>
      <c r="D65" s="89">
        <v>50831.339677577424</v>
      </c>
      <c r="E65" s="89" t="s">
        <v>2522</v>
      </c>
      <c r="F65" s="84" t="str">
        <f>INDEX('Crosswalk Particulates'!$E:$E,MATCH(B65,'Crosswalk Particulates'!$D:$D,0))</f>
        <v>PM10</v>
      </c>
    </row>
    <row r="66" spans="1:6">
      <c r="A66" s="89" t="s">
        <v>2999</v>
      </c>
      <c r="B66" s="89" t="s">
        <v>2615</v>
      </c>
      <c r="C66" s="89" t="s">
        <v>2557</v>
      </c>
      <c r="D66" s="89">
        <v>43707.282762875708</v>
      </c>
      <c r="E66" s="89" t="s">
        <v>2522</v>
      </c>
      <c r="F66" s="84" t="str">
        <f>INDEX('Crosswalk Particulates'!$E:$E,MATCH(B66,'Crosswalk Particulates'!$D:$D,0))</f>
        <v>SOx</v>
      </c>
    </row>
    <row r="67" spans="1:6">
      <c r="A67" s="89" t="s">
        <v>3007</v>
      </c>
      <c r="B67" s="89" t="s">
        <v>2609</v>
      </c>
      <c r="C67" s="89" t="s">
        <v>2557</v>
      </c>
      <c r="D67" s="89">
        <v>40852.255040519987</v>
      </c>
      <c r="E67" s="89" t="s">
        <v>2522</v>
      </c>
      <c r="F67" s="84" t="str">
        <f>INDEX('Crosswalk Particulates'!$E:$E,MATCH(B67,'Crosswalk Particulates'!$D:$D,0))</f>
        <v>NOX</v>
      </c>
    </row>
    <row r="68" spans="1:6">
      <c r="A68" s="89" t="s">
        <v>3005</v>
      </c>
      <c r="B68" s="89" t="s">
        <v>2590</v>
      </c>
      <c r="C68" s="89" t="s">
        <v>2557</v>
      </c>
      <c r="D68" s="89">
        <v>35793.052111577199</v>
      </c>
      <c r="E68" s="89" t="s">
        <v>2522</v>
      </c>
      <c r="F68" s="84" t="str">
        <f>INDEX('Crosswalk Particulates'!$E:$E,MATCH(B68,'Crosswalk Particulates'!$D:$D,0))</f>
        <v>PM10</v>
      </c>
    </row>
    <row r="69" spans="1:6">
      <c r="A69" s="89" t="s">
        <v>3006</v>
      </c>
      <c r="B69" s="89" t="s">
        <v>2610</v>
      </c>
      <c r="C69" s="89" t="s">
        <v>2557</v>
      </c>
      <c r="D69" s="89">
        <v>34979.950842190323</v>
      </c>
      <c r="E69" s="89" t="s">
        <v>2522</v>
      </c>
      <c r="F69" s="84" t="str">
        <f>INDEX('Crosswalk Particulates'!$E:$E,MATCH(B69,'Crosswalk Particulates'!$D:$D,0))</f>
        <v>PM25</v>
      </c>
    </row>
    <row r="70" spans="1:6">
      <c r="A70" s="89" t="s">
        <v>3001</v>
      </c>
      <c r="B70" s="89" t="s">
        <v>2556</v>
      </c>
      <c r="C70" s="89" t="s">
        <v>2557</v>
      </c>
      <c r="D70" s="89">
        <v>31893.517356559947</v>
      </c>
      <c r="E70" s="89" t="s">
        <v>2522</v>
      </c>
      <c r="F70" s="84" t="str">
        <f>INDEX('Crosswalk Particulates'!$E:$E,MATCH(B70,'Crosswalk Particulates'!$D:$D,0))</f>
        <v>VOC</v>
      </c>
    </row>
    <row r="71" spans="1:6">
      <c r="A71" s="89" t="s">
        <v>3000</v>
      </c>
      <c r="B71" s="89" t="s">
        <v>2590</v>
      </c>
      <c r="C71" s="89" t="s">
        <v>2557</v>
      </c>
      <c r="D71" s="89">
        <v>27469.688933711808</v>
      </c>
      <c r="E71" s="89" t="s">
        <v>2522</v>
      </c>
      <c r="F71" s="84" t="str">
        <f>INDEX('Crosswalk Particulates'!$E:$E,MATCH(B71,'Crosswalk Particulates'!$D:$D,0))</f>
        <v>PM10</v>
      </c>
    </row>
    <row r="72" spans="1:6">
      <c r="A72" s="89" t="s">
        <v>3004</v>
      </c>
      <c r="B72" s="89" t="s">
        <v>2605</v>
      </c>
      <c r="C72" s="89" t="s">
        <v>2557</v>
      </c>
      <c r="D72" s="89">
        <v>27240.147729119784</v>
      </c>
      <c r="E72" s="89" t="s">
        <v>2522</v>
      </c>
      <c r="F72" s="84">
        <f>INDEX('Crosswalk Particulates'!$E:$E,MATCH(B72,'Crosswalk Particulates'!$D:$D,0))</f>
        <v>0</v>
      </c>
    </row>
    <row r="73" spans="1:6">
      <c r="A73" s="89" t="s">
        <v>2996</v>
      </c>
      <c r="B73" s="89" t="s">
        <v>2615</v>
      </c>
      <c r="C73" s="89" t="s">
        <v>2557</v>
      </c>
      <c r="D73" s="89">
        <v>25505.603575666766</v>
      </c>
      <c r="E73" s="89" t="s">
        <v>2522</v>
      </c>
      <c r="F73" s="84" t="str">
        <f>INDEX('Crosswalk Particulates'!$E:$E,MATCH(B73,'Crosswalk Particulates'!$D:$D,0))</f>
        <v>SOx</v>
      </c>
    </row>
    <row r="74" spans="1:6">
      <c r="A74" s="89" t="s">
        <v>3002</v>
      </c>
      <c r="B74" s="89" t="s">
        <v>2615</v>
      </c>
      <c r="C74" s="89" t="s">
        <v>2557</v>
      </c>
      <c r="D74" s="89">
        <v>25351.751503823587</v>
      </c>
      <c r="E74" s="89" t="s">
        <v>2522</v>
      </c>
      <c r="F74" s="84" t="str">
        <f>INDEX('Crosswalk Particulates'!$E:$E,MATCH(B74,'Crosswalk Particulates'!$D:$D,0))</f>
        <v>SOx</v>
      </c>
    </row>
    <row r="75" spans="1:6">
      <c r="A75" s="89" t="s">
        <v>3007</v>
      </c>
      <c r="B75" s="89" t="s">
        <v>2605</v>
      </c>
      <c r="C75" s="89" t="s">
        <v>2557</v>
      </c>
      <c r="D75" s="89">
        <v>23642.74630585562</v>
      </c>
      <c r="E75" s="89" t="s">
        <v>2522</v>
      </c>
      <c r="F75" s="84">
        <f>INDEX('Crosswalk Particulates'!$E:$E,MATCH(B75,'Crosswalk Particulates'!$D:$D,0))</f>
        <v>0</v>
      </c>
    </row>
    <row r="76" spans="1:6">
      <c r="A76" s="89" t="s">
        <v>3000</v>
      </c>
      <c r="B76" s="89" t="s">
        <v>2610</v>
      </c>
      <c r="C76" s="89" t="s">
        <v>2557</v>
      </c>
      <c r="D76" s="89">
        <v>22764.543944846762</v>
      </c>
      <c r="E76" s="89" t="s">
        <v>2522</v>
      </c>
      <c r="F76" s="84" t="str">
        <f>INDEX('Crosswalk Particulates'!$E:$E,MATCH(B76,'Crosswalk Particulates'!$D:$D,0))</f>
        <v>PM25</v>
      </c>
    </row>
    <row r="77" spans="1:6">
      <c r="A77" s="89" t="s">
        <v>2995</v>
      </c>
      <c r="B77" s="89" t="s">
        <v>2605</v>
      </c>
      <c r="C77" s="89" t="s">
        <v>2557</v>
      </c>
      <c r="D77" s="91">
        <v>22161.23</v>
      </c>
      <c r="E77" s="89" t="s">
        <v>2522</v>
      </c>
      <c r="F77" s="84">
        <f>INDEX('Crosswalk Particulates'!$E:$E,MATCH(B77,'Crosswalk Particulates'!$D:$D,0))</f>
        <v>0</v>
      </c>
    </row>
    <row r="78" spans="1:6">
      <c r="A78" s="89" t="s">
        <v>3006</v>
      </c>
      <c r="B78" s="89" t="s">
        <v>2556</v>
      </c>
      <c r="C78" s="89" t="s">
        <v>2557</v>
      </c>
      <c r="D78" s="89">
        <v>22133.229181786068</v>
      </c>
      <c r="E78" s="89" t="s">
        <v>2522</v>
      </c>
      <c r="F78" s="84" t="str">
        <f>INDEX('Crosswalk Particulates'!$E:$E,MATCH(B78,'Crosswalk Particulates'!$D:$D,0))</f>
        <v>VOC</v>
      </c>
    </row>
    <row r="79" spans="1:6">
      <c r="A79" s="89" t="s">
        <v>3002</v>
      </c>
      <c r="B79" s="89" t="s">
        <v>2605</v>
      </c>
      <c r="C79" s="89" t="s">
        <v>2557</v>
      </c>
      <c r="D79" s="89">
        <v>21304.282300251776</v>
      </c>
      <c r="E79" s="89" t="s">
        <v>2522</v>
      </c>
      <c r="F79" s="84">
        <f>INDEX('Crosswalk Particulates'!$E:$E,MATCH(B79,'Crosswalk Particulates'!$D:$D,0))</f>
        <v>0</v>
      </c>
    </row>
    <row r="80" spans="1:6">
      <c r="A80" s="89" t="s">
        <v>3001</v>
      </c>
      <c r="B80" s="89" t="s">
        <v>2605</v>
      </c>
      <c r="C80" s="89" t="s">
        <v>2557</v>
      </c>
      <c r="D80" s="89">
        <v>19800.192779796595</v>
      </c>
      <c r="E80" s="89" t="s">
        <v>2522</v>
      </c>
      <c r="F80" s="84">
        <f>INDEX('Crosswalk Particulates'!$E:$E,MATCH(B80,'Crosswalk Particulates'!$D:$D,0))</f>
        <v>0</v>
      </c>
    </row>
    <row r="81" spans="1:6">
      <c r="A81" s="89" t="s">
        <v>3007</v>
      </c>
      <c r="B81" s="89" t="s">
        <v>2590</v>
      </c>
      <c r="C81" s="89" t="s">
        <v>2557</v>
      </c>
      <c r="D81" s="89">
        <v>19358.0438888176</v>
      </c>
      <c r="E81" s="89" t="s">
        <v>2522</v>
      </c>
      <c r="F81" s="84" t="str">
        <f>INDEX('Crosswalk Particulates'!$E:$E,MATCH(B81,'Crosswalk Particulates'!$D:$D,0))</f>
        <v>PM10</v>
      </c>
    </row>
    <row r="82" spans="1:6">
      <c r="A82" s="89" t="s">
        <v>3003</v>
      </c>
      <c r="B82" s="89" t="s">
        <v>2605</v>
      </c>
      <c r="C82" s="89" t="s">
        <v>2557</v>
      </c>
      <c r="D82" s="89">
        <v>15648.375585806096</v>
      </c>
      <c r="E82" s="89" t="s">
        <v>2522</v>
      </c>
      <c r="F82" s="84">
        <f>INDEX('Crosswalk Particulates'!$E:$E,MATCH(B82,'Crosswalk Particulates'!$D:$D,0))</f>
        <v>0</v>
      </c>
    </row>
    <row r="83" spans="1:6">
      <c r="A83" s="89" t="s">
        <v>3007</v>
      </c>
      <c r="B83" s="89" t="s">
        <v>2610</v>
      </c>
      <c r="C83" s="89" t="s">
        <v>2557</v>
      </c>
      <c r="D83" s="89">
        <v>14554.039325451085</v>
      </c>
      <c r="E83" s="89" t="s">
        <v>2522</v>
      </c>
      <c r="F83" s="84" t="str">
        <f>INDEX('Crosswalk Particulates'!$E:$E,MATCH(B83,'Crosswalk Particulates'!$D:$D,0))</f>
        <v>PM25</v>
      </c>
    </row>
    <row r="84" spans="1:6">
      <c r="A84" s="89" t="s">
        <v>3005</v>
      </c>
      <c r="B84" s="89" t="s">
        <v>2610</v>
      </c>
      <c r="C84" s="89" t="s">
        <v>2557</v>
      </c>
      <c r="D84" s="89">
        <v>13467.573951334882</v>
      </c>
      <c r="E84" s="89" t="s">
        <v>2522</v>
      </c>
      <c r="F84" s="84" t="str">
        <f>INDEX('Crosswalk Particulates'!$E:$E,MATCH(B84,'Crosswalk Particulates'!$D:$D,0))</f>
        <v>PM25</v>
      </c>
    </row>
    <row r="85" spans="1:6">
      <c r="A85" s="89" t="s">
        <v>3005</v>
      </c>
      <c r="B85" s="89" t="s">
        <v>2560</v>
      </c>
      <c r="C85" s="89" t="s">
        <v>2557</v>
      </c>
      <c r="D85" s="89">
        <v>7223.9379391045204</v>
      </c>
      <c r="E85" s="89" t="s">
        <v>2522</v>
      </c>
      <c r="F85" s="84" t="str">
        <f>INDEX('Crosswalk Particulates'!$E:$E,MATCH(B85,'Crosswalk Particulates'!$D:$D,0))</f>
        <v>CO</v>
      </c>
    </row>
    <row r="86" spans="1:6">
      <c r="A86" s="89" t="s">
        <v>3005</v>
      </c>
      <c r="B86" s="89" t="s">
        <v>2609</v>
      </c>
      <c r="C86" s="89" t="s">
        <v>2557</v>
      </c>
      <c r="D86" s="89">
        <v>5237.5639072600497</v>
      </c>
      <c r="E86" s="89" t="s">
        <v>2522</v>
      </c>
      <c r="F86" s="84" t="str">
        <f>INDEX('Crosswalk Particulates'!$E:$E,MATCH(B86,'Crosswalk Particulates'!$D:$D,0))</f>
        <v>NOX</v>
      </c>
    </row>
    <row r="87" spans="1:6">
      <c r="A87" s="89" t="s">
        <v>2998</v>
      </c>
      <c r="B87" s="89" t="s">
        <v>2590</v>
      </c>
      <c r="C87" s="89" t="s">
        <v>2557</v>
      </c>
      <c r="D87" s="89">
        <v>4567.8741976649735</v>
      </c>
      <c r="E87" s="89" t="s">
        <v>2522</v>
      </c>
      <c r="F87" s="84" t="str">
        <f>INDEX('Crosswalk Particulates'!$E:$E,MATCH(B87,'Crosswalk Particulates'!$D:$D,0))</f>
        <v>PM10</v>
      </c>
    </row>
    <row r="88" spans="1:6">
      <c r="A88" s="89" t="s">
        <v>2998</v>
      </c>
      <c r="B88" s="89" t="s">
        <v>2610</v>
      </c>
      <c r="C88" s="89" t="s">
        <v>2557</v>
      </c>
      <c r="D88" s="89">
        <v>4169.3201784627463</v>
      </c>
      <c r="E88" s="89" t="s">
        <v>2522</v>
      </c>
      <c r="F88" s="84" t="str">
        <f>INDEX('Crosswalk Particulates'!$E:$E,MATCH(B88,'Crosswalk Particulates'!$D:$D,0))</f>
        <v>PM25</v>
      </c>
    </row>
    <row r="89" spans="1:6">
      <c r="A89" s="89" t="s">
        <v>3005</v>
      </c>
      <c r="B89" s="89" t="s">
        <v>2605</v>
      </c>
      <c r="C89" s="89" t="s">
        <v>2557</v>
      </c>
      <c r="D89" s="89">
        <v>3659.2917457911603</v>
      </c>
      <c r="E89" s="89" t="s">
        <v>2522</v>
      </c>
      <c r="F89" s="84">
        <f>INDEX('Crosswalk Particulates'!$E:$E,MATCH(B89,'Crosswalk Particulates'!$D:$D,0))</f>
        <v>0</v>
      </c>
    </row>
    <row r="90" spans="1:6">
      <c r="A90" s="89" t="s">
        <v>2997</v>
      </c>
      <c r="B90" s="89" t="s">
        <v>2605</v>
      </c>
      <c r="C90" s="89" t="s">
        <v>2557</v>
      </c>
      <c r="D90" s="89">
        <v>2906.0648038151808</v>
      </c>
      <c r="E90" s="89" t="s">
        <v>2522</v>
      </c>
      <c r="F90" s="84">
        <f>INDEX('Crosswalk Particulates'!$E:$E,MATCH(B90,'Crosswalk Particulates'!$D:$D,0))</f>
        <v>0</v>
      </c>
    </row>
    <row r="91" spans="1:6">
      <c r="A91" s="89" t="s">
        <v>3000</v>
      </c>
      <c r="B91" s="89" t="s">
        <v>2605</v>
      </c>
      <c r="C91" s="89" t="s">
        <v>2557</v>
      </c>
      <c r="D91" s="89">
        <v>1512.514660272592</v>
      </c>
      <c r="E91" s="89" t="s">
        <v>2522</v>
      </c>
      <c r="F91" s="84">
        <f>INDEX('Crosswalk Particulates'!$E:$E,MATCH(B91,'Crosswalk Particulates'!$D:$D,0))</f>
        <v>0</v>
      </c>
    </row>
    <row r="92" spans="1:6">
      <c r="A92" s="89" t="s">
        <v>2998</v>
      </c>
      <c r="B92" s="89" t="s">
        <v>2560</v>
      </c>
      <c r="C92" s="89" t="s">
        <v>2557</v>
      </c>
      <c r="D92" s="89">
        <v>1509.90289441305</v>
      </c>
      <c r="E92" s="89" t="s">
        <v>2522</v>
      </c>
      <c r="F92" s="84" t="str">
        <f>INDEX('Crosswalk Particulates'!$E:$E,MATCH(B92,'Crosswalk Particulates'!$D:$D,0))</f>
        <v>CO</v>
      </c>
    </row>
    <row r="93" spans="1:6">
      <c r="A93" s="89" t="s">
        <v>2998</v>
      </c>
      <c r="B93" s="89" t="s">
        <v>2609</v>
      </c>
      <c r="C93" s="89" t="s">
        <v>2557</v>
      </c>
      <c r="D93" s="89">
        <v>1050.2105453250499</v>
      </c>
      <c r="E93" s="89" t="s">
        <v>2522</v>
      </c>
      <c r="F93" s="84" t="str">
        <f>INDEX('Crosswalk Particulates'!$E:$E,MATCH(B93,'Crosswalk Particulates'!$D:$D,0))</f>
        <v>NOX</v>
      </c>
    </row>
    <row r="94" spans="1:6">
      <c r="A94" s="89" t="s">
        <v>3005</v>
      </c>
      <c r="B94" s="89" t="s">
        <v>2615</v>
      </c>
      <c r="C94" s="89" t="s">
        <v>2557</v>
      </c>
      <c r="D94" s="89">
        <v>1021.2346975238499</v>
      </c>
      <c r="E94" s="89" t="s">
        <v>2522</v>
      </c>
      <c r="F94" s="84" t="str">
        <f>INDEX('Crosswalk Particulates'!$E:$E,MATCH(B94,'Crosswalk Particulates'!$D:$D,0))</f>
        <v>SOx</v>
      </c>
    </row>
    <row r="95" spans="1:6">
      <c r="A95" s="89" t="s">
        <v>3006</v>
      </c>
      <c r="B95" s="89" t="s">
        <v>2605</v>
      </c>
      <c r="C95" s="89" t="s">
        <v>2557</v>
      </c>
      <c r="D95" s="89">
        <v>668.12008577999995</v>
      </c>
      <c r="E95" s="89" t="s">
        <v>2522</v>
      </c>
      <c r="F95" s="84">
        <f>INDEX('Crosswalk Particulates'!$E:$E,MATCH(B95,'Crosswalk Particulates'!$D:$D,0))</f>
        <v>0</v>
      </c>
    </row>
    <row r="96" spans="1:6">
      <c r="A96" s="89" t="s">
        <v>2998</v>
      </c>
      <c r="B96" s="89" t="s">
        <v>2605</v>
      </c>
      <c r="C96" s="89" t="s">
        <v>2557</v>
      </c>
      <c r="D96" s="89">
        <v>477.33428452087003</v>
      </c>
      <c r="E96" s="89" t="s">
        <v>2522</v>
      </c>
      <c r="F96" s="84">
        <f>INDEX('Crosswalk Particulates'!$E:$E,MATCH(B96,'Crosswalk Particulates'!$D:$D,0))</f>
        <v>0</v>
      </c>
    </row>
    <row r="97" spans="1:6">
      <c r="A97" s="89" t="s">
        <v>2998</v>
      </c>
      <c r="B97" s="89" t="s">
        <v>2615</v>
      </c>
      <c r="C97" s="89" t="s">
        <v>2557</v>
      </c>
      <c r="D97" s="89">
        <v>63.075849347199998</v>
      </c>
      <c r="E97" s="89" t="s">
        <v>2522</v>
      </c>
      <c r="F97" s="84" t="str">
        <f>INDEX('Crosswalk Particulates'!$E:$E,MATCH(B97,'Crosswalk Particulates'!$D:$D,0))</f>
        <v>SOx</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Overview</vt:lpstr>
      <vt:lpstr>1. Transportation</vt:lpstr>
      <vt:lpstr>2. Electricity</vt:lpstr>
      <vt:lpstr>3. Industry Energy</vt:lpstr>
      <vt:lpstr>4. Buildings</vt:lpstr>
      <vt:lpstr>5. Industry Process</vt:lpstr>
      <vt:lpstr>6. Total</vt:lpstr>
      <vt:lpstr>7. Particulates</vt:lpstr>
      <vt:lpstr>EPS</vt:lpstr>
      <vt:lpstr>GWP</vt:lpstr>
      <vt:lpstr>NoSettings</vt:lpstr>
      <vt:lpstr>Sheet1</vt:lpstr>
      <vt:lpstr>Vensim Variables</vt:lpstr>
      <vt:lpstr>EPA_GHG</vt:lpstr>
      <vt:lpstr>Table 3-1</vt:lpstr>
      <vt:lpstr>Table 3-7</vt:lpstr>
      <vt:lpstr>Table 3-9</vt:lpstr>
      <vt:lpstr>Table 3-10</vt:lpstr>
      <vt:lpstr>Table 3-11</vt:lpstr>
      <vt:lpstr>Table 3-12</vt:lpstr>
      <vt:lpstr>Table 3-13</vt:lpstr>
      <vt:lpstr>Table 3-14</vt:lpstr>
      <vt:lpstr>Table 3-15</vt:lpstr>
      <vt:lpstr>Table 4-1</vt:lpstr>
      <vt:lpstr>Table 5-1</vt:lpstr>
      <vt:lpstr>Table 6-1</vt:lpstr>
      <vt:lpstr>Table 7-1</vt:lpstr>
      <vt:lpstr>EIA</vt:lpstr>
      <vt:lpstr>Table 18</vt:lpstr>
      <vt:lpstr>Table 54</vt:lpstr>
      <vt:lpstr>Table 11.1</vt:lpstr>
      <vt:lpstr>Table 11.2</vt:lpstr>
      <vt:lpstr>Table 11.3</vt:lpstr>
      <vt:lpstr>Table 11.4</vt:lpstr>
      <vt:lpstr>Table 11.5</vt:lpstr>
      <vt:lpstr>Table 11.6</vt:lpstr>
      <vt:lpstr>Table 11.7</vt:lpstr>
      <vt:lpstr>NEI 2017</vt:lpstr>
      <vt:lpstr>2017 EPA Data</vt:lpstr>
      <vt:lpstr>Crosswalk Particulates</vt:lpstr>
      <vt:lpstr>EPA Data_by prim poll</vt:lpstr>
      <vt:lpstr>CH4_Ar4_to_AR5</vt:lpstr>
      <vt:lpstr>gwp_ch4</vt:lpstr>
      <vt:lpstr>gwp_n2o</vt:lpstr>
      <vt:lpstr>metricton_to_shortton</vt:lpstr>
      <vt:lpstr>million</vt:lpstr>
      <vt:lpstr>N2O_AR4_to_AR5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Olivia Ashmoore</dc:creator>
  <cp:lastModifiedBy>Olivia Ashmoore</cp:lastModifiedBy>
  <dcterms:created xsi:type="dcterms:W3CDTF">2021-01-14T17:35:45Z</dcterms:created>
  <dcterms:modified xsi:type="dcterms:W3CDTF">2021-03-17T18:05:04Z</dcterms:modified>
</cp:coreProperties>
</file>